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C:\Users\Hp Envy Pro-4\Documents\0 SQI OCTOBER COHORT\CLASS RESOURCES\GitHub\1. Excel\"/>
    </mc:Choice>
  </mc:AlternateContent>
  <xr:revisionPtr revIDLastSave="0" documentId="13_ncr:1_{31EF0631-9F24-4A98-827A-81244026861B}" xr6:coauthVersionLast="47" xr6:coauthVersionMax="47" xr10:uidLastSave="{00000000-0000-0000-0000-000000000000}"/>
  <bookViews>
    <workbookView xWindow="-108" yWindow="-108" windowWidth="16608" windowHeight="8832" firstSheet="8" activeTab="11" xr2:uid="{00000000-000D-0000-FFFF-FFFF00000000}"/>
  </bookViews>
  <sheets>
    <sheet name="Classwork 1" sheetId="2" r:id="rId1"/>
    <sheet name="Classwork 2" sheetId="3" r:id="rId2"/>
    <sheet name="Classwork 3" sheetId="4" r:id="rId3"/>
    <sheet name="Classwork 4" sheetId="5" r:id="rId4"/>
    <sheet name="Classwork 5" sheetId="6" r:id="rId5"/>
    <sheet name="5b" sheetId="8" r:id="rId6"/>
    <sheet name="Classwork 6" sheetId="9" r:id="rId7"/>
    <sheet name="Financial Functions" sheetId="11" r:id="rId8"/>
    <sheet name="Onyx Dataset Project" sheetId="12" r:id="rId9"/>
    <sheet name="Dictionary" sheetId="13" r:id="rId10"/>
    <sheet name="PivotTable" sheetId="15" r:id="rId11"/>
    <sheet name="My Dashboard" sheetId="17" r:id="rId12"/>
  </sheets>
  <definedNames>
    <definedName name="_xlnm._FilterDatabase" localSheetId="2" hidden="1">'Classwork 3'!$B$3:$L$1003</definedName>
    <definedName name="_xlnm._FilterDatabase" localSheetId="6" hidden="1">'Classwork 6'!$A$1:$D$5738</definedName>
    <definedName name="_xlnm.Criteria" localSheetId="6">'Classwork 6'!$F$6:$G$7</definedName>
    <definedName name="_xlnm.Extract" localSheetId="6">'Classwork 6'!$F$9:$I$9</definedName>
    <definedName name="NativeTimeline_Date">#N/A</definedName>
    <definedName name="Slicer_Ad">#N/A</definedName>
    <definedName name="Slicer_Campaign">#N/A</definedName>
    <definedName name="Slicer_Channel">#N/A</definedName>
    <definedName name="Slicer_City_Location">#N/A</definedName>
    <definedName name="Slicer_Device">#N/A</definedName>
    <definedName name="Table">'5b'!$B$4:$E$904</definedName>
  </definedNames>
  <calcPr calcId="181029"/>
  <pivotCaches>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Lst>
</workbook>
</file>

<file path=xl/calcChain.xml><?xml version="1.0" encoding="utf-8"?>
<calcChain xmlns="http://schemas.openxmlformats.org/spreadsheetml/2006/main">
  <c r="F5" i="6" l="1"/>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19" i="6"/>
  <c r="F5020" i="6"/>
  <c r="F5021" i="6"/>
  <c r="F5022" i="6"/>
  <c r="F5023" i="6"/>
  <c r="F5024" i="6"/>
  <c r="F5025" i="6"/>
  <c r="F5026" i="6"/>
  <c r="F5027" i="6"/>
  <c r="F5028" i="6"/>
  <c r="F5029" i="6"/>
  <c r="F5030" i="6"/>
  <c r="F5031" i="6"/>
  <c r="F5032" i="6"/>
  <c r="F5033" i="6"/>
  <c r="F5034" i="6"/>
  <c r="F5035" i="6"/>
  <c r="F5036" i="6"/>
  <c r="F5037" i="6"/>
  <c r="F5038" i="6"/>
  <c r="F5039" i="6"/>
  <c r="F5040" i="6"/>
  <c r="F5041" i="6"/>
  <c r="F5042" i="6"/>
  <c r="F5043" i="6"/>
  <c r="F5044" i="6"/>
  <c r="F5045" i="6"/>
  <c r="F5046" i="6"/>
  <c r="F5047" i="6"/>
  <c r="F5048" i="6"/>
  <c r="F5049" i="6"/>
  <c r="F5050" i="6"/>
  <c r="F5051" i="6"/>
  <c r="F5052" i="6"/>
  <c r="F5053" i="6"/>
  <c r="F5054" i="6"/>
  <c r="F5055" i="6"/>
  <c r="F5056" i="6"/>
  <c r="F5057" i="6"/>
  <c r="F5058" i="6"/>
  <c r="F5059" i="6"/>
  <c r="F5060" i="6"/>
  <c r="F5061" i="6"/>
  <c r="F5062" i="6"/>
  <c r="F5063" i="6"/>
  <c r="F5064" i="6"/>
  <c r="F5065" i="6"/>
  <c r="F5066" i="6"/>
  <c r="F5067" i="6"/>
  <c r="F5068" i="6"/>
  <c r="F5069" i="6"/>
  <c r="F5070" i="6"/>
  <c r="F5071" i="6"/>
  <c r="F5072" i="6"/>
  <c r="F5073" i="6"/>
  <c r="F5074" i="6"/>
  <c r="F5075" i="6"/>
  <c r="F5076" i="6"/>
  <c r="F5077" i="6"/>
  <c r="F5078" i="6"/>
  <c r="F5079" i="6"/>
  <c r="F5080" i="6"/>
  <c r="F5081" i="6"/>
  <c r="F5082" i="6"/>
  <c r="F5083" i="6"/>
  <c r="F5084" i="6"/>
  <c r="F5085" i="6"/>
  <c r="F5086" i="6"/>
  <c r="F5087" i="6"/>
  <c r="F5088" i="6"/>
  <c r="F5089" i="6"/>
  <c r="F5090" i="6"/>
  <c r="F5091" i="6"/>
  <c r="F5092" i="6"/>
  <c r="F5093" i="6"/>
  <c r="F5094" i="6"/>
  <c r="F5095" i="6"/>
  <c r="F5096" i="6"/>
  <c r="F5097" i="6"/>
  <c r="F5098" i="6"/>
  <c r="F5099" i="6"/>
  <c r="F5100" i="6"/>
  <c r="F5101" i="6"/>
  <c r="F5102" i="6"/>
  <c r="F5103" i="6"/>
  <c r="F5104" i="6"/>
  <c r="F5105" i="6"/>
  <c r="F5106" i="6"/>
  <c r="F5107" i="6"/>
  <c r="F5108" i="6"/>
  <c r="F5109" i="6"/>
  <c r="F5110" i="6"/>
  <c r="F5111" i="6"/>
  <c r="F5112" i="6"/>
  <c r="F5113" i="6"/>
  <c r="F5114" i="6"/>
  <c r="F5115" i="6"/>
  <c r="F5116" i="6"/>
  <c r="F5117" i="6"/>
  <c r="F5118" i="6"/>
  <c r="F5119" i="6"/>
  <c r="F5120" i="6"/>
  <c r="F5121" i="6"/>
  <c r="F5122" i="6"/>
  <c r="F5123" i="6"/>
  <c r="F5124" i="6"/>
  <c r="F5125" i="6"/>
  <c r="F5126" i="6"/>
  <c r="F5127" i="6"/>
  <c r="F5128" i="6"/>
  <c r="F5129" i="6"/>
  <c r="F5130" i="6"/>
  <c r="F5131" i="6"/>
  <c r="F5132" i="6"/>
  <c r="F5133" i="6"/>
  <c r="F5134" i="6"/>
  <c r="F5135" i="6"/>
  <c r="F5136" i="6"/>
  <c r="F5137" i="6"/>
  <c r="F5138" i="6"/>
  <c r="F5139" i="6"/>
  <c r="F5140" i="6"/>
  <c r="F5141" i="6"/>
  <c r="F5142" i="6"/>
  <c r="F5143" i="6"/>
  <c r="F5144" i="6"/>
  <c r="F5145" i="6"/>
  <c r="F5146" i="6"/>
  <c r="F5147" i="6"/>
  <c r="F5148" i="6"/>
  <c r="F5149" i="6"/>
  <c r="F5150" i="6"/>
  <c r="F5151" i="6"/>
  <c r="F5152" i="6"/>
  <c r="F5153" i="6"/>
  <c r="F5154" i="6"/>
  <c r="F5155" i="6"/>
  <c r="F5156" i="6"/>
  <c r="F5157" i="6"/>
  <c r="F5158" i="6"/>
  <c r="F5159" i="6"/>
  <c r="F5160" i="6"/>
  <c r="F5161" i="6"/>
  <c r="F5162" i="6"/>
  <c r="F5163" i="6"/>
  <c r="F5164" i="6"/>
  <c r="F5165" i="6"/>
  <c r="F5166" i="6"/>
  <c r="F5167" i="6"/>
  <c r="F5168" i="6"/>
  <c r="F5169" i="6"/>
  <c r="F5170" i="6"/>
  <c r="F5171" i="6"/>
  <c r="F5172" i="6"/>
  <c r="F5173" i="6"/>
  <c r="F5174" i="6"/>
  <c r="F5175" i="6"/>
  <c r="F5176" i="6"/>
  <c r="F5177" i="6"/>
  <c r="F5178" i="6"/>
  <c r="F5179" i="6"/>
  <c r="F5180" i="6"/>
  <c r="F5181" i="6"/>
  <c r="F5182" i="6"/>
  <c r="F5183" i="6"/>
  <c r="F5184" i="6"/>
  <c r="F5185" i="6"/>
  <c r="F5186" i="6"/>
  <c r="F5187" i="6"/>
  <c r="F5188" i="6"/>
  <c r="F5189" i="6"/>
  <c r="F5190" i="6"/>
  <c r="F5191" i="6"/>
  <c r="F5192" i="6"/>
  <c r="F5193" i="6"/>
  <c r="F5194" i="6"/>
  <c r="F5195" i="6"/>
  <c r="F5196" i="6"/>
  <c r="F5197" i="6"/>
  <c r="F5198" i="6"/>
  <c r="F5199" i="6"/>
  <c r="F5200" i="6"/>
  <c r="F5201" i="6"/>
  <c r="F5202" i="6"/>
  <c r="F5203" i="6"/>
  <c r="F5204" i="6"/>
  <c r="F5205" i="6"/>
  <c r="F5206" i="6"/>
  <c r="F5207" i="6"/>
  <c r="F5208" i="6"/>
  <c r="F5209" i="6"/>
  <c r="F5210" i="6"/>
  <c r="F5211" i="6"/>
  <c r="F5212" i="6"/>
  <c r="F5213" i="6"/>
  <c r="F5214" i="6"/>
  <c r="F5215" i="6"/>
  <c r="F5216" i="6"/>
  <c r="F5217" i="6"/>
  <c r="F5218" i="6"/>
  <c r="F5219" i="6"/>
  <c r="F5220" i="6"/>
  <c r="F5221" i="6"/>
  <c r="F5222" i="6"/>
  <c r="F5223" i="6"/>
  <c r="F5224" i="6"/>
  <c r="F5225" i="6"/>
  <c r="F5226" i="6"/>
  <c r="F5227" i="6"/>
  <c r="F5228" i="6"/>
  <c r="F5229" i="6"/>
  <c r="F5230" i="6"/>
  <c r="F5231" i="6"/>
  <c r="F5232" i="6"/>
  <c r="F5233" i="6"/>
  <c r="F5234" i="6"/>
  <c r="F5235" i="6"/>
  <c r="F5236" i="6"/>
  <c r="F5237" i="6"/>
  <c r="F5238" i="6"/>
  <c r="F5239" i="6"/>
  <c r="F5240" i="6"/>
  <c r="F5241" i="6"/>
  <c r="F5242" i="6"/>
  <c r="F5243" i="6"/>
  <c r="F5244" i="6"/>
  <c r="F5245" i="6"/>
  <c r="F5246" i="6"/>
  <c r="F5247" i="6"/>
  <c r="F5248" i="6"/>
  <c r="F5249" i="6"/>
  <c r="F5250" i="6"/>
  <c r="F5251" i="6"/>
  <c r="F5252" i="6"/>
  <c r="F5253" i="6"/>
  <c r="F5254" i="6"/>
  <c r="F5255" i="6"/>
  <c r="F5256" i="6"/>
  <c r="F5257" i="6"/>
  <c r="F5258" i="6"/>
  <c r="F5259" i="6"/>
  <c r="F5260" i="6"/>
  <c r="F5261" i="6"/>
  <c r="F5262" i="6"/>
  <c r="F5263" i="6"/>
  <c r="F5264" i="6"/>
  <c r="F5265" i="6"/>
  <c r="F5266" i="6"/>
  <c r="F5267" i="6"/>
  <c r="F5268" i="6"/>
  <c r="F5269" i="6"/>
  <c r="F5270" i="6"/>
  <c r="F5271" i="6"/>
  <c r="F5272" i="6"/>
  <c r="F5273" i="6"/>
  <c r="F5274" i="6"/>
  <c r="F5275" i="6"/>
  <c r="F5276" i="6"/>
  <c r="F5277" i="6"/>
  <c r="F5278" i="6"/>
  <c r="F5279" i="6"/>
  <c r="F5280" i="6"/>
  <c r="F5281" i="6"/>
  <c r="F5282" i="6"/>
  <c r="F5283" i="6"/>
  <c r="F5284" i="6"/>
  <c r="F5285" i="6"/>
  <c r="F5286" i="6"/>
  <c r="F5287" i="6"/>
  <c r="F5288" i="6"/>
  <c r="F5289" i="6"/>
  <c r="F5290" i="6"/>
  <c r="F5291" i="6"/>
  <c r="F5292" i="6"/>
  <c r="F5293" i="6"/>
  <c r="F5294" i="6"/>
  <c r="F5295" i="6"/>
  <c r="F5296" i="6"/>
  <c r="F5297" i="6"/>
  <c r="F5298" i="6"/>
  <c r="F5299" i="6"/>
  <c r="F5300" i="6"/>
  <c r="F5301" i="6"/>
  <c r="F5302" i="6"/>
  <c r="F5303" i="6"/>
  <c r="F5304" i="6"/>
  <c r="F5305" i="6"/>
  <c r="F5306" i="6"/>
  <c r="F5307" i="6"/>
  <c r="F5308" i="6"/>
  <c r="F5309" i="6"/>
  <c r="F5310" i="6"/>
  <c r="F5311" i="6"/>
  <c r="F5312" i="6"/>
  <c r="F5313" i="6"/>
  <c r="F5314" i="6"/>
  <c r="F5315" i="6"/>
  <c r="F5316" i="6"/>
  <c r="F5317" i="6"/>
  <c r="F5318" i="6"/>
  <c r="F5319" i="6"/>
  <c r="F5320" i="6"/>
  <c r="F5321" i="6"/>
  <c r="F5322" i="6"/>
  <c r="F5323" i="6"/>
  <c r="F5324" i="6"/>
  <c r="F5325" i="6"/>
  <c r="F5326" i="6"/>
  <c r="F5327" i="6"/>
  <c r="F5328" i="6"/>
  <c r="F5329" i="6"/>
  <c r="F5330" i="6"/>
  <c r="F5331" i="6"/>
  <c r="F5332" i="6"/>
  <c r="F5333" i="6"/>
  <c r="F5334" i="6"/>
  <c r="F5335" i="6"/>
  <c r="F5336" i="6"/>
  <c r="F5337" i="6"/>
  <c r="F5338" i="6"/>
  <c r="F5339" i="6"/>
  <c r="F5340" i="6"/>
  <c r="F5341" i="6"/>
  <c r="F5342" i="6"/>
  <c r="F5343" i="6"/>
  <c r="F5344" i="6"/>
  <c r="F5345" i="6"/>
  <c r="F5346" i="6"/>
  <c r="F5347" i="6"/>
  <c r="F5348" i="6"/>
  <c r="F5349" i="6"/>
  <c r="F5350" i="6"/>
  <c r="F5351" i="6"/>
  <c r="F5352" i="6"/>
  <c r="F5353" i="6"/>
  <c r="F5354" i="6"/>
  <c r="F5355" i="6"/>
  <c r="F5356" i="6"/>
  <c r="F5357" i="6"/>
  <c r="F5358" i="6"/>
  <c r="F5359" i="6"/>
  <c r="F5360" i="6"/>
  <c r="F5361" i="6"/>
  <c r="F5362" i="6"/>
  <c r="F5363" i="6"/>
  <c r="F5364" i="6"/>
  <c r="F5365" i="6"/>
  <c r="F5366" i="6"/>
  <c r="F5367" i="6"/>
  <c r="F5368" i="6"/>
  <c r="F5369" i="6"/>
  <c r="F5370" i="6"/>
  <c r="F5371" i="6"/>
  <c r="F5372" i="6"/>
  <c r="F5373" i="6"/>
  <c r="F5374" i="6"/>
  <c r="F5375" i="6"/>
  <c r="F5376" i="6"/>
  <c r="F5377" i="6"/>
  <c r="F5378" i="6"/>
  <c r="F5379" i="6"/>
  <c r="F5380" i="6"/>
  <c r="F5381" i="6"/>
  <c r="F5382" i="6"/>
  <c r="F5383" i="6"/>
  <c r="F5384" i="6"/>
  <c r="F5385" i="6"/>
  <c r="F5386" i="6"/>
  <c r="F5387" i="6"/>
  <c r="F5388" i="6"/>
  <c r="F5389" i="6"/>
  <c r="F5390" i="6"/>
  <c r="F5391" i="6"/>
  <c r="F5392" i="6"/>
  <c r="F5393" i="6"/>
  <c r="F5394" i="6"/>
  <c r="F5395" i="6"/>
  <c r="F5396" i="6"/>
  <c r="F5397" i="6"/>
  <c r="F5398" i="6"/>
  <c r="F5399" i="6"/>
  <c r="F5400" i="6"/>
  <c r="F5401" i="6"/>
  <c r="F5402" i="6"/>
  <c r="F5403" i="6"/>
  <c r="F5404" i="6"/>
  <c r="F5405" i="6"/>
  <c r="F5406" i="6"/>
  <c r="F5407" i="6"/>
  <c r="F5408" i="6"/>
  <c r="F5409" i="6"/>
  <c r="F5410" i="6"/>
  <c r="F5411" i="6"/>
  <c r="F5412" i="6"/>
  <c r="F5413" i="6"/>
  <c r="F5414" i="6"/>
  <c r="F5415" i="6"/>
  <c r="F5416" i="6"/>
  <c r="F5417" i="6"/>
  <c r="F5418" i="6"/>
  <c r="F5419" i="6"/>
  <c r="F5420" i="6"/>
  <c r="F5421" i="6"/>
  <c r="F5422" i="6"/>
  <c r="F5423" i="6"/>
  <c r="F5424" i="6"/>
  <c r="F5425" i="6"/>
  <c r="F5426" i="6"/>
  <c r="F5427" i="6"/>
  <c r="F5428" i="6"/>
  <c r="F5429" i="6"/>
  <c r="F5430" i="6"/>
  <c r="F5431" i="6"/>
  <c r="F5432" i="6"/>
  <c r="F5433" i="6"/>
  <c r="F5434" i="6"/>
  <c r="F5435" i="6"/>
  <c r="F5436" i="6"/>
  <c r="F5437" i="6"/>
  <c r="F5438" i="6"/>
  <c r="F5439" i="6"/>
  <c r="F5440" i="6"/>
  <c r="F5441" i="6"/>
  <c r="F5442" i="6"/>
  <c r="F5443" i="6"/>
  <c r="F5444" i="6"/>
  <c r="F5445" i="6"/>
  <c r="F5446" i="6"/>
  <c r="F5447" i="6"/>
  <c r="F5448" i="6"/>
  <c r="F5449" i="6"/>
  <c r="F5450" i="6"/>
  <c r="F5451" i="6"/>
  <c r="F5452" i="6"/>
  <c r="F5453" i="6"/>
  <c r="F5454" i="6"/>
  <c r="F5455" i="6"/>
  <c r="F5456" i="6"/>
  <c r="F5457" i="6"/>
  <c r="F5458" i="6"/>
  <c r="F5459" i="6"/>
  <c r="F5460" i="6"/>
  <c r="F5461" i="6"/>
  <c r="F5462" i="6"/>
  <c r="F5463" i="6"/>
  <c r="F5464" i="6"/>
  <c r="F5465" i="6"/>
  <c r="F5466" i="6"/>
  <c r="F5467" i="6"/>
  <c r="F5468" i="6"/>
  <c r="F5469" i="6"/>
  <c r="F5470" i="6"/>
  <c r="F5471" i="6"/>
  <c r="F5472" i="6"/>
  <c r="F5473" i="6"/>
  <c r="F5474" i="6"/>
  <c r="F5475" i="6"/>
  <c r="F5476" i="6"/>
  <c r="F5477" i="6"/>
  <c r="F5478" i="6"/>
  <c r="F5479" i="6"/>
  <c r="F5480" i="6"/>
  <c r="F5481" i="6"/>
  <c r="F5482" i="6"/>
  <c r="F5483" i="6"/>
  <c r="F5484" i="6"/>
  <c r="F5485" i="6"/>
  <c r="F5486" i="6"/>
  <c r="F5487" i="6"/>
  <c r="F5488" i="6"/>
  <c r="F5489" i="6"/>
  <c r="F5490" i="6"/>
  <c r="F5491" i="6"/>
  <c r="F5492" i="6"/>
  <c r="F5493" i="6"/>
  <c r="F5494" i="6"/>
  <c r="F5495" i="6"/>
  <c r="F5496" i="6"/>
  <c r="F5497" i="6"/>
  <c r="F5498" i="6"/>
  <c r="F5499" i="6"/>
  <c r="F5500" i="6"/>
  <c r="F5501" i="6"/>
  <c r="F5502" i="6"/>
  <c r="F5503" i="6"/>
  <c r="F5504" i="6"/>
  <c r="F5505" i="6"/>
  <c r="F5506" i="6"/>
  <c r="F5507" i="6"/>
  <c r="F5508" i="6"/>
  <c r="F5509" i="6"/>
  <c r="F5510" i="6"/>
  <c r="F5511" i="6"/>
  <c r="F5512" i="6"/>
  <c r="F5513" i="6"/>
  <c r="F5514" i="6"/>
  <c r="F5515" i="6"/>
  <c r="F5516" i="6"/>
  <c r="F5517" i="6"/>
  <c r="F5518" i="6"/>
  <c r="F5519" i="6"/>
  <c r="F5520" i="6"/>
  <c r="F5521" i="6"/>
  <c r="F5522" i="6"/>
  <c r="F5523" i="6"/>
  <c r="F5524" i="6"/>
  <c r="F5525" i="6"/>
  <c r="F5526" i="6"/>
  <c r="F5527" i="6"/>
  <c r="F5528" i="6"/>
  <c r="F5529" i="6"/>
  <c r="F5530" i="6"/>
  <c r="F5531" i="6"/>
  <c r="F5532" i="6"/>
  <c r="F5533" i="6"/>
  <c r="F5534" i="6"/>
  <c r="F5535" i="6"/>
  <c r="F5536" i="6"/>
  <c r="F5537" i="6"/>
  <c r="F5538" i="6"/>
  <c r="F5539" i="6"/>
  <c r="F5540" i="6"/>
  <c r="F5541" i="6"/>
  <c r="F5542" i="6"/>
  <c r="F5543" i="6"/>
  <c r="F5544" i="6"/>
  <c r="F5545" i="6"/>
  <c r="F5546" i="6"/>
  <c r="F5547" i="6"/>
  <c r="F5548" i="6"/>
  <c r="F5549" i="6"/>
  <c r="F5550" i="6"/>
  <c r="F5551" i="6"/>
  <c r="F5552" i="6"/>
  <c r="F5553" i="6"/>
  <c r="F5554" i="6"/>
  <c r="F5555" i="6"/>
  <c r="F5556" i="6"/>
  <c r="F5557" i="6"/>
  <c r="F5558" i="6"/>
  <c r="F5559" i="6"/>
  <c r="F5560" i="6"/>
  <c r="F5561" i="6"/>
  <c r="F5562" i="6"/>
  <c r="F5563" i="6"/>
  <c r="F5564" i="6"/>
  <c r="F5565" i="6"/>
  <c r="F5566" i="6"/>
  <c r="F5567" i="6"/>
  <c r="F5568" i="6"/>
  <c r="F5569" i="6"/>
  <c r="F5570" i="6"/>
  <c r="F5571" i="6"/>
  <c r="F5572" i="6"/>
  <c r="F5573" i="6"/>
  <c r="F5574" i="6"/>
  <c r="F5575" i="6"/>
  <c r="F5576" i="6"/>
  <c r="F5577" i="6"/>
  <c r="F5578" i="6"/>
  <c r="F5579" i="6"/>
  <c r="F5580" i="6"/>
  <c r="F5581" i="6"/>
  <c r="F5582" i="6"/>
  <c r="F5583" i="6"/>
  <c r="F5584" i="6"/>
  <c r="F5585" i="6"/>
  <c r="F5586" i="6"/>
  <c r="F5587" i="6"/>
  <c r="F5588" i="6"/>
  <c r="F5589" i="6"/>
  <c r="F5590" i="6"/>
  <c r="F5591" i="6"/>
  <c r="F5592" i="6"/>
  <c r="F5593" i="6"/>
  <c r="F5594" i="6"/>
  <c r="F5595" i="6"/>
  <c r="F5596" i="6"/>
  <c r="F5597" i="6"/>
  <c r="F5598" i="6"/>
  <c r="F5599" i="6"/>
  <c r="F5600" i="6"/>
  <c r="F5601" i="6"/>
  <c r="F5602" i="6"/>
  <c r="F5603" i="6"/>
  <c r="F5604" i="6"/>
  <c r="F5605" i="6"/>
  <c r="F5606" i="6"/>
  <c r="F5607" i="6"/>
  <c r="F5608" i="6"/>
  <c r="F5609" i="6"/>
  <c r="F5610" i="6"/>
  <c r="F5611" i="6"/>
  <c r="F5612" i="6"/>
  <c r="F5613" i="6"/>
  <c r="F5614" i="6"/>
  <c r="F5615" i="6"/>
  <c r="F5616" i="6"/>
  <c r="F5617" i="6"/>
  <c r="F5618" i="6"/>
  <c r="F5619" i="6"/>
  <c r="F5620" i="6"/>
  <c r="F5621" i="6"/>
  <c r="F5622" i="6"/>
  <c r="F5623" i="6"/>
  <c r="F5624" i="6"/>
  <c r="F5625" i="6"/>
  <c r="F5626" i="6"/>
  <c r="F5627" i="6"/>
  <c r="F5628" i="6"/>
  <c r="F5629" i="6"/>
  <c r="F5630" i="6"/>
  <c r="F5631" i="6"/>
  <c r="F5632" i="6"/>
  <c r="F5633" i="6"/>
  <c r="F5634" i="6"/>
  <c r="F5635" i="6"/>
  <c r="F5636" i="6"/>
  <c r="F5637" i="6"/>
  <c r="F5638" i="6"/>
  <c r="F5639" i="6"/>
  <c r="F5640" i="6"/>
  <c r="F5641" i="6"/>
  <c r="F5642" i="6"/>
  <c r="F5643" i="6"/>
  <c r="F5644" i="6"/>
  <c r="F5645" i="6"/>
  <c r="F5646" i="6"/>
  <c r="F5647" i="6"/>
  <c r="F5648" i="6"/>
  <c r="F5649" i="6"/>
  <c r="F5650" i="6"/>
  <c r="F5651" i="6"/>
  <c r="F5652" i="6"/>
  <c r="F5653" i="6"/>
  <c r="F5654" i="6"/>
  <c r="F5655" i="6"/>
  <c r="F5656" i="6"/>
  <c r="F5657" i="6"/>
  <c r="F5658" i="6"/>
  <c r="F5659" i="6"/>
  <c r="F5660" i="6"/>
  <c r="F5661" i="6"/>
  <c r="F5662" i="6"/>
  <c r="F5663" i="6"/>
  <c r="F5664" i="6"/>
  <c r="F5665" i="6"/>
  <c r="F5666" i="6"/>
  <c r="F5667" i="6"/>
  <c r="F5668" i="6"/>
  <c r="F5669" i="6"/>
  <c r="F5670" i="6"/>
  <c r="F5671" i="6"/>
  <c r="F5672" i="6"/>
  <c r="F5673" i="6"/>
  <c r="F5674" i="6"/>
  <c r="F5675" i="6"/>
  <c r="F5676" i="6"/>
  <c r="F5677" i="6"/>
  <c r="F5678" i="6"/>
  <c r="F5679" i="6"/>
  <c r="F5680" i="6"/>
  <c r="F5681" i="6"/>
  <c r="F5682" i="6"/>
  <c r="F5683" i="6"/>
  <c r="F5684" i="6"/>
  <c r="F5685" i="6"/>
  <c r="F5686" i="6"/>
  <c r="F5687" i="6"/>
  <c r="F5688" i="6"/>
  <c r="F5689" i="6"/>
  <c r="F5690" i="6"/>
  <c r="F5691" i="6"/>
  <c r="F5692" i="6"/>
  <c r="F5693" i="6"/>
  <c r="F5694" i="6"/>
  <c r="F5695" i="6"/>
  <c r="F5696" i="6"/>
  <c r="F5697" i="6"/>
  <c r="F5698" i="6"/>
  <c r="F5699" i="6"/>
  <c r="F5700" i="6"/>
  <c r="F5701" i="6"/>
  <c r="F5702" i="6"/>
  <c r="F5703" i="6"/>
  <c r="F5704" i="6"/>
  <c r="F5705" i="6"/>
  <c r="F5706" i="6"/>
  <c r="F5707" i="6"/>
  <c r="F5708" i="6"/>
  <c r="F5709" i="6"/>
  <c r="F5710" i="6"/>
  <c r="F5711" i="6"/>
  <c r="F5712" i="6"/>
  <c r="F5713" i="6"/>
  <c r="F5714" i="6"/>
  <c r="F5715" i="6"/>
  <c r="F5716" i="6"/>
  <c r="F5717" i="6"/>
  <c r="F5718" i="6"/>
  <c r="F5719" i="6"/>
  <c r="F5720" i="6"/>
  <c r="F5721" i="6"/>
  <c r="F5722" i="6"/>
  <c r="F5723" i="6"/>
  <c r="F5724" i="6"/>
  <c r="F5725" i="6"/>
  <c r="F5726" i="6"/>
  <c r="F5727" i="6"/>
  <c r="F5728" i="6"/>
  <c r="F5729" i="6"/>
  <c r="F5730" i="6"/>
  <c r="F5731" i="6"/>
  <c r="F5732" i="6"/>
  <c r="F5733" i="6"/>
  <c r="F5734" i="6"/>
  <c r="F5735" i="6"/>
  <c r="F5736" i="6"/>
  <c r="F5737" i="6"/>
  <c r="F5738" i="6"/>
  <c r="F5739" i="6"/>
  <c r="F5740" i="6"/>
  <c r="F5741" i="6"/>
  <c r="F5742" i="6"/>
  <c r="F5743" i="6"/>
  <c r="F5744" i="6"/>
  <c r="F5745" i="6"/>
  <c r="F5746" i="6"/>
  <c r="F5747" i="6"/>
  <c r="F5748" i="6"/>
  <c r="F5749" i="6"/>
  <c r="F5750" i="6"/>
  <c r="F5751" i="6"/>
  <c r="F5752" i="6"/>
  <c r="F5753" i="6"/>
  <c r="F5754" i="6"/>
  <c r="F5755" i="6"/>
  <c r="F5756" i="6"/>
  <c r="F5757" i="6"/>
  <c r="F5758" i="6"/>
  <c r="F5759" i="6"/>
  <c r="F5760" i="6"/>
  <c r="F5761" i="6"/>
  <c r="F5762" i="6"/>
  <c r="F5763" i="6"/>
  <c r="F5764" i="6"/>
  <c r="F5765" i="6"/>
  <c r="F5766" i="6"/>
  <c r="F5767" i="6"/>
  <c r="F5768" i="6"/>
  <c r="F5769" i="6"/>
  <c r="F5770" i="6"/>
  <c r="F5771" i="6"/>
  <c r="F5772" i="6"/>
  <c r="F5773" i="6"/>
  <c r="F5774" i="6"/>
  <c r="F5775" i="6"/>
  <c r="F5776" i="6"/>
  <c r="F5777" i="6"/>
  <c r="F5778" i="6"/>
  <c r="F5779" i="6"/>
  <c r="F5780" i="6"/>
  <c r="F5781" i="6"/>
  <c r="F5782" i="6"/>
  <c r="F5783" i="6"/>
  <c r="F5784" i="6"/>
  <c r="F5785" i="6"/>
  <c r="F5786" i="6"/>
  <c r="F5787" i="6"/>
  <c r="F5788" i="6"/>
  <c r="F5789" i="6"/>
  <c r="F5790" i="6"/>
  <c r="F5791" i="6"/>
  <c r="F5792" i="6"/>
  <c r="F5793" i="6"/>
  <c r="F5794" i="6"/>
  <c r="F5795" i="6"/>
  <c r="F5796" i="6"/>
  <c r="F5797" i="6"/>
  <c r="F5798" i="6"/>
  <c r="F5799" i="6"/>
  <c r="F5800" i="6"/>
  <c r="F5801" i="6"/>
  <c r="F5802" i="6"/>
  <c r="F5803" i="6"/>
  <c r="F5804" i="6"/>
  <c r="F5805" i="6"/>
  <c r="F5806" i="6"/>
  <c r="F5807" i="6"/>
  <c r="F5808" i="6"/>
  <c r="F5809" i="6"/>
  <c r="F5810" i="6"/>
  <c r="F5811" i="6"/>
  <c r="F5812" i="6"/>
  <c r="F5813" i="6"/>
  <c r="F5814" i="6"/>
  <c r="F5815" i="6"/>
  <c r="F5816" i="6"/>
  <c r="F5817" i="6"/>
  <c r="F5818" i="6"/>
  <c r="F5819" i="6"/>
  <c r="F5820" i="6"/>
  <c r="F5821" i="6"/>
  <c r="F5822" i="6"/>
  <c r="F5823" i="6"/>
  <c r="F5824" i="6"/>
  <c r="F5825" i="6"/>
  <c r="F5826" i="6"/>
  <c r="F5827" i="6"/>
  <c r="F5828" i="6"/>
  <c r="F5829" i="6"/>
  <c r="F5830" i="6"/>
  <c r="F5831" i="6"/>
  <c r="F5832" i="6"/>
  <c r="F5833" i="6"/>
  <c r="F5834" i="6"/>
  <c r="F5835" i="6"/>
  <c r="F5836" i="6"/>
  <c r="F5837" i="6"/>
  <c r="F5838" i="6"/>
  <c r="F5839" i="6"/>
  <c r="F5840" i="6"/>
  <c r="F5841" i="6"/>
  <c r="F5842" i="6"/>
  <c r="F5843" i="6"/>
  <c r="F5844" i="6"/>
  <c r="F5845" i="6"/>
  <c r="F5846" i="6"/>
  <c r="F5847" i="6"/>
  <c r="F5848" i="6"/>
  <c r="F5849" i="6"/>
  <c r="F5850" i="6"/>
  <c r="F5851" i="6"/>
  <c r="F5852" i="6"/>
  <c r="F5853" i="6"/>
  <c r="F5854" i="6"/>
  <c r="F5855" i="6"/>
  <c r="F5856" i="6"/>
  <c r="F5857" i="6"/>
  <c r="F5858" i="6"/>
  <c r="F5859" i="6"/>
  <c r="F5860" i="6"/>
  <c r="F5861" i="6"/>
  <c r="F5862" i="6"/>
  <c r="F5863" i="6"/>
  <c r="F5864" i="6"/>
  <c r="F5865" i="6"/>
  <c r="F5866" i="6"/>
  <c r="F5867" i="6"/>
  <c r="F5868" i="6"/>
  <c r="F5869" i="6"/>
  <c r="F5870" i="6"/>
  <c r="F5871" i="6"/>
  <c r="F5872" i="6"/>
  <c r="F5873" i="6"/>
  <c r="F5874" i="6"/>
  <c r="F5875" i="6"/>
  <c r="F5876" i="6"/>
  <c r="F5877" i="6"/>
  <c r="F5878" i="6"/>
  <c r="F5879" i="6"/>
  <c r="F5880" i="6"/>
  <c r="F5881" i="6"/>
  <c r="F5882" i="6"/>
  <c r="F5883" i="6"/>
  <c r="F5884" i="6"/>
  <c r="F5885" i="6"/>
  <c r="F5886" i="6"/>
  <c r="F5887" i="6"/>
  <c r="F5888" i="6"/>
  <c r="F5889" i="6"/>
  <c r="F5890" i="6"/>
  <c r="F5891" i="6"/>
  <c r="F5892" i="6"/>
  <c r="F5893" i="6"/>
  <c r="F5894" i="6"/>
  <c r="F5895" i="6"/>
  <c r="F5896" i="6"/>
  <c r="F5897" i="6"/>
  <c r="F5898" i="6"/>
  <c r="F5899" i="6"/>
  <c r="F5900" i="6"/>
  <c r="F5901" i="6"/>
  <c r="F5902" i="6"/>
  <c r="F5903" i="6"/>
  <c r="F5904" i="6"/>
  <c r="F5905" i="6"/>
  <c r="F5906" i="6"/>
  <c r="F5907" i="6"/>
  <c r="F5908" i="6"/>
  <c r="F5909" i="6"/>
  <c r="F5910" i="6"/>
  <c r="F5911" i="6"/>
  <c r="F5912" i="6"/>
  <c r="F5913" i="6"/>
  <c r="F5914" i="6"/>
  <c r="F5915" i="6"/>
  <c r="F5916" i="6"/>
  <c r="F5917" i="6"/>
  <c r="F5918" i="6"/>
  <c r="F5919" i="6"/>
  <c r="F5920" i="6"/>
  <c r="F5921" i="6"/>
  <c r="F5922" i="6"/>
  <c r="F5923" i="6"/>
  <c r="F5924" i="6"/>
  <c r="F5925" i="6"/>
  <c r="F5926" i="6"/>
  <c r="F5927" i="6"/>
  <c r="F5928" i="6"/>
  <c r="F5929" i="6"/>
  <c r="F5930" i="6"/>
  <c r="F5931" i="6"/>
  <c r="F5932" i="6"/>
  <c r="F5933" i="6"/>
  <c r="F5934" i="6"/>
  <c r="F5935" i="6"/>
  <c r="F5936" i="6"/>
  <c r="F5937" i="6"/>
  <c r="F5938" i="6"/>
  <c r="F5939" i="6"/>
  <c r="F5940" i="6"/>
  <c r="F5941" i="6"/>
  <c r="F5942" i="6"/>
  <c r="F5943" i="6"/>
  <c r="F5944" i="6"/>
  <c r="F5945" i="6"/>
  <c r="F5946" i="6"/>
  <c r="F5947" i="6"/>
  <c r="F5948" i="6"/>
  <c r="F5949" i="6"/>
  <c r="F5950" i="6"/>
  <c r="F5951" i="6"/>
  <c r="F5952" i="6"/>
  <c r="F5953" i="6"/>
  <c r="F5954" i="6"/>
  <c r="F5955" i="6"/>
  <c r="F5956" i="6"/>
  <c r="F5957" i="6"/>
  <c r="F5958" i="6"/>
  <c r="F5959" i="6"/>
  <c r="F5960" i="6"/>
  <c r="F5961" i="6"/>
  <c r="F5962" i="6"/>
  <c r="F5963" i="6"/>
  <c r="F5964" i="6"/>
  <c r="F5965" i="6"/>
  <c r="F5966" i="6"/>
  <c r="F5967" i="6"/>
  <c r="F5968" i="6"/>
  <c r="F5969" i="6"/>
  <c r="F5970" i="6"/>
  <c r="F5971" i="6"/>
  <c r="F5972" i="6"/>
  <c r="F5973" i="6"/>
  <c r="F5974" i="6"/>
  <c r="F5975" i="6"/>
  <c r="F5976" i="6"/>
  <c r="F5977" i="6"/>
  <c r="F5978" i="6"/>
  <c r="F5979" i="6"/>
  <c r="F5980" i="6"/>
  <c r="F5981" i="6"/>
  <c r="F5982" i="6"/>
  <c r="F5983" i="6"/>
  <c r="F5984" i="6"/>
  <c r="F5985" i="6"/>
  <c r="F5986" i="6"/>
  <c r="F5987" i="6"/>
  <c r="F5988" i="6"/>
  <c r="F5989" i="6"/>
  <c r="F5990" i="6"/>
  <c r="F5991" i="6"/>
  <c r="F5992" i="6"/>
  <c r="F5993" i="6"/>
  <c r="F5994" i="6"/>
  <c r="F5995" i="6"/>
  <c r="F5996" i="6"/>
  <c r="F5997" i="6"/>
  <c r="F5998" i="6"/>
  <c r="F5999" i="6"/>
  <c r="F6000" i="6"/>
  <c r="F6001" i="6"/>
  <c r="F6002" i="6"/>
  <c r="F6003" i="6"/>
  <c r="F6004" i="6"/>
  <c r="F6005" i="6"/>
  <c r="F6006" i="6"/>
  <c r="F6007" i="6"/>
  <c r="F6008" i="6"/>
  <c r="F6009" i="6"/>
  <c r="F6010" i="6"/>
  <c r="F6011" i="6"/>
  <c r="F6012" i="6"/>
  <c r="F6013" i="6"/>
  <c r="F6014" i="6"/>
  <c r="F6015" i="6"/>
  <c r="F6016" i="6"/>
  <c r="F6017" i="6"/>
  <c r="F6018" i="6"/>
  <c r="F6019" i="6"/>
  <c r="F6020" i="6"/>
  <c r="F6021" i="6"/>
  <c r="F6022" i="6"/>
  <c r="F6023" i="6"/>
  <c r="F6024" i="6"/>
  <c r="F6025" i="6"/>
  <c r="F6026" i="6"/>
  <c r="F6027" i="6"/>
  <c r="F6028" i="6"/>
  <c r="F6029" i="6"/>
  <c r="F6030" i="6"/>
  <c r="F6031" i="6"/>
  <c r="F6032" i="6"/>
  <c r="F6033" i="6"/>
  <c r="F6034" i="6"/>
  <c r="F6035" i="6"/>
  <c r="F6036" i="6"/>
  <c r="F6037" i="6"/>
  <c r="F6038" i="6"/>
  <c r="F6039" i="6"/>
  <c r="F6040" i="6"/>
  <c r="F6041" i="6"/>
  <c r="F6042" i="6"/>
  <c r="F6043" i="6"/>
  <c r="F6044" i="6"/>
  <c r="F6045" i="6"/>
  <c r="F6046" i="6"/>
  <c r="F6047" i="6"/>
  <c r="F6048" i="6"/>
  <c r="F6049" i="6"/>
  <c r="F6050" i="6"/>
  <c r="F6051" i="6"/>
  <c r="F6052" i="6"/>
  <c r="F6053" i="6"/>
  <c r="F6054" i="6"/>
  <c r="F6055" i="6"/>
  <c r="F6056" i="6"/>
  <c r="F6057" i="6"/>
  <c r="F6058" i="6"/>
  <c r="F6059" i="6"/>
  <c r="F6060" i="6"/>
  <c r="F6061" i="6"/>
  <c r="F6062" i="6"/>
  <c r="F6063" i="6"/>
  <c r="F6064" i="6"/>
  <c r="F6065" i="6"/>
  <c r="F6066" i="6"/>
  <c r="F6067" i="6"/>
  <c r="F6068" i="6"/>
  <c r="F6069" i="6"/>
  <c r="F6070" i="6"/>
  <c r="F6071" i="6"/>
  <c r="F6072" i="6"/>
  <c r="F6073" i="6"/>
  <c r="F6074" i="6"/>
  <c r="F6075" i="6"/>
  <c r="F6076" i="6"/>
  <c r="F6077" i="6"/>
  <c r="F6078" i="6"/>
  <c r="F6079" i="6"/>
  <c r="F6080" i="6"/>
  <c r="F6081" i="6"/>
  <c r="F6082" i="6"/>
  <c r="F6083" i="6"/>
  <c r="F6084" i="6"/>
  <c r="F6085" i="6"/>
  <c r="F6086" i="6"/>
  <c r="F6087" i="6"/>
  <c r="F6088" i="6"/>
  <c r="F6089" i="6"/>
  <c r="F6090" i="6"/>
  <c r="F6091" i="6"/>
  <c r="F6092" i="6"/>
  <c r="F6093" i="6"/>
  <c r="F6094" i="6"/>
  <c r="F6095" i="6"/>
  <c r="F6096" i="6"/>
  <c r="F6097" i="6"/>
  <c r="F6098" i="6"/>
  <c r="F6099" i="6"/>
  <c r="F6100" i="6"/>
  <c r="F6101" i="6"/>
  <c r="F6102" i="6"/>
  <c r="F6103" i="6"/>
  <c r="F6104" i="6"/>
  <c r="F6105" i="6"/>
  <c r="F6106" i="6"/>
  <c r="F6107" i="6"/>
  <c r="F6108" i="6"/>
  <c r="F6109" i="6"/>
  <c r="F6110" i="6"/>
  <c r="F6111" i="6"/>
  <c r="F6112" i="6"/>
  <c r="F6113" i="6"/>
  <c r="F6114" i="6"/>
  <c r="F6115" i="6"/>
  <c r="F6116" i="6"/>
  <c r="F6117" i="6"/>
  <c r="F6118" i="6"/>
  <c r="F6119" i="6"/>
  <c r="F6120" i="6"/>
  <c r="F6121" i="6"/>
  <c r="F6122" i="6"/>
  <c r="F6123" i="6"/>
  <c r="F6124" i="6"/>
  <c r="F6125" i="6"/>
  <c r="F6126" i="6"/>
  <c r="F6127" i="6"/>
  <c r="F6128" i="6"/>
  <c r="F6129" i="6"/>
  <c r="F6130" i="6"/>
  <c r="F6131" i="6"/>
  <c r="F6132" i="6"/>
  <c r="F6133" i="6"/>
  <c r="F6134" i="6"/>
  <c r="F6135" i="6"/>
  <c r="F6136" i="6"/>
  <c r="F6137" i="6"/>
  <c r="F6138" i="6"/>
  <c r="F6139" i="6"/>
  <c r="F6140" i="6"/>
  <c r="F6141" i="6"/>
  <c r="F6142" i="6"/>
  <c r="F6143" i="6"/>
  <c r="F6144" i="6"/>
  <c r="F6145" i="6"/>
  <c r="F6146" i="6"/>
  <c r="F6147" i="6"/>
  <c r="F6148" i="6"/>
  <c r="F6149" i="6"/>
  <c r="F6150" i="6"/>
  <c r="F6151" i="6"/>
  <c r="F6152" i="6"/>
  <c r="F6153" i="6"/>
  <c r="F6154" i="6"/>
  <c r="F6155" i="6"/>
  <c r="F6156" i="6"/>
  <c r="F6157" i="6"/>
  <c r="F6158" i="6"/>
  <c r="F6159" i="6"/>
  <c r="F6160" i="6"/>
  <c r="F6161" i="6"/>
  <c r="F6162" i="6"/>
  <c r="F6163" i="6"/>
  <c r="F6164" i="6"/>
  <c r="F6165" i="6"/>
  <c r="F6166" i="6"/>
  <c r="F6167" i="6"/>
  <c r="F6168" i="6"/>
  <c r="F6169" i="6"/>
  <c r="F6170" i="6"/>
  <c r="F6171" i="6"/>
  <c r="F6172" i="6"/>
  <c r="F6173" i="6"/>
  <c r="F6174" i="6"/>
  <c r="F6175" i="6"/>
  <c r="F6176" i="6"/>
  <c r="F6177" i="6"/>
  <c r="F6178" i="6"/>
  <c r="F6179" i="6"/>
  <c r="F6180" i="6"/>
  <c r="F6181" i="6"/>
  <c r="F6182" i="6"/>
  <c r="F6183" i="6"/>
  <c r="F6184" i="6"/>
  <c r="F6185" i="6"/>
  <c r="F6186" i="6"/>
  <c r="F6187" i="6"/>
  <c r="F6188" i="6"/>
  <c r="F6189" i="6"/>
  <c r="F6190" i="6"/>
  <c r="F6191" i="6"/>
  <c r="F6192" i="6"/>
  <c r="F6193" i="6"/>
  <c r="F6194" i="6"/>
  <c r="F6195" i="6"/>
  <c r="F6196" i="6"/>
  <c r="F6197" i="6"/>
  <c r="F6198" i="6"/>
  <c r="F6199" i="6"/>
  <c r="F6200" i="6"/>
  <c r="F6201" i="6"/>
  <c r="F6202" i="6"/>
  <c r="F6203" i="6"/>
  <c r="F6204" i="6"/>
  <c r="F6205" i="6"/>
  <c r="F6206" i="6"/>
  <c r="F6207" i="6"/>
  <c r="F6208" i="6"/>
  <c r="F6209" i="6"/>
  <c r="F6210" i="6"/>
  <c r="F6211" i="6"/>
  <c r="F6212" i="6"/>
  <c r="F6213" i="6"/>
  <c r="F6214" i="6"/>
  <c r="F6215" i="6"/>
  <c r="F6216" i="6"/>
  <c r="F6217" i="6"/>
  <c r="F6218" i="6"/>
  <c r="F6219" i="6"/>
  <c r="F6220" i="6"/>
  <c r="F6221" i="6"/>
  <c r="F6222" i="6"/>
  <c r="F6223" i="6"/>
  <c r="F6224" i="6"/>
  <c r="F6225" i="6"/>
  <c r="F6226" i="6"/>
  <c r="F6227" i="6"/>
  <c r="F6228" i="6"/>
  <c r="F6229" i="6"/>
  <c r="F6230" i="6"/>
  <c r="F6231" i="6"/>
  <c r="F6232" i="6"/>
  <c r="F6233" i="6"/>
  <c r="F6234" i="6"/>
  <c r="F6235" i="6"/>
  <c r="F6236" i="6"/>
  <c r="F6237" i="6"/>
  <c r="F6238" i="6"/>
  <c r="F6239" i="6"/>
  <c r="F6240" i="6"/>
  <c r="F6241" i="6"/>
  <c r="F6242" i="6"/>
  <c r="F6243" i="6"/>
  <c r="F6244" i="6"/>
  <c r="F6245" i="6"/>
  <c r="F6246" i="6"/>
  <c r="F6247" i="6"/>
  <c r="F6248" i="6"/>
  <c r="F6249" i="6"/>
  <c r="F6250" i="6"/>
  <c r="F6251" i="6"/>
  <c r="F6252" i="6"/>
  <c r="F6253" i="6"/>
  <c r="F6254" i="6"/>
  <c r="F6255" i="6"/>
  <c r="F6256" i="6"/>
  <c r="F6257" i="6"/>
  <c r="F6258" i="6"/>
  <c r="F6259" i="6"/>
  <c r="F6260" i="6"/>
  <c r="F6261" i="6"/>
  <c r="F6262" i="6"/>
  <c r="F6263" i="6"/>
  <c r="F6264" i="6"/>
  <c r="F6265" i="6"/>
  <c r="F6266" i="6"/>
  <c r="F6267" i="6"/>
  <c r="F6268" i="6"/>
  <c r="F6269" i="6"/>
  <c r="F6270" i="6"/>
  <c r="F6271" i="6"/>
  <c r="F6272" i="6"/>
  <c r="F6273" i="6"/>
  <c r="F6274" i="6"/>
  <c r="F6275" i="6"/>
  <c r="F6276" i="6"/>
  <c r="F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337" i="6"/>
  <c r="E2338" i="6"/>
  <c r="E2339" i="6"/>
  <c r="E2340" i="6"/>
  <c r="E2341" i="6"/>
  <c r="E2342" i="6"/>
  <c r="E2343" i="6"/>
  <c r="E2344" i="6"/>
  <c r="E2345" i="6"/>
  <c r="E2346" i="6"/>
  <c r="E2347" i="6"/>
  <c r="E2348" i="6"/>
  <c r="E2349" i="6"/>
  <c r="E2350" i="6"/>
  <c r="E2351" i="6"/>
  <c r="E2352" i="6"/>
  <c r="E2353" i="6"/>
  <c r="E2354" i="6"/>
  <c r="E2355" i="6"/>
  <c r="E2356" i="6"/>
  <c r="E2357" i="6"/>
  <c r="E2358" i="6"/>
  <c r="E2359" i="6"/>
  <c r="E2360" i="6"/>
  <c r="E2361" i="6"/>
  <c r="E2362" i="6"/>
  <c r="E2363" i="6"/>
  <c r="E2364" i="6"/>
  <c r="E2365" i="6"/>
  <c r="E2366" i="6"/>
  <c r="E2367" i="6"/>
  <c r="E2368" i="6"/>
  <c r="E2369" i="6"/>
  <c r="E2370" i="6"/>
  <c r="E2371" i="6"/>
  <c r="E2372" i="6"/>
  <c r="E2373" i="6"/>
  <c r="E2374" i="6"/>
  <c r="E2375" i="6"/>
  <c r="E2376" i="6"/>
  <c r="E2377" i="6"/>
  <c r="E2378" i="6"/>
  <c r="E2379" i="6"/>
  <c r="E2380" i="6"/>
  <c r="E2381" i="6"/>
  <c r="E2382" i="6"/>
  <c r="E2383" i="6"/>
  <c r="E2384" i="6"/>
  <c r="E2385" i="6"/>
  <c r="E2386" i="6"/>
  <c r="E2387" i="6"/>
  <c r="E2388" i="6"/>
  <c r="E2389" i="6"/>
  <c r="E2390" i="6"/>
  <c r="E2391" i="6"/>
  <c r="E2392" i="6"/>
  <c r="E2393" i="6"/>
  <c r="E2394" i="6"/>
  <c r="E2395" i="6"/>
  <c r="E2396" i="6"/>
  <c r="E2397" i="6"/>
  <c r="E2398" i="6"/>
  <c r="E2399" i="6"/>
  <c r="E2400" i="6"/>
  <c r="E2401" i="6"/>
  <c r="E2402" i="6"/>
  <c r="E2403" i="6"/>
  <c r="E2404" i="6"/>
  <c r="E2405" i="6"/>
  <c r="E2406" i="6"/>
  <c r="E2407" i="6"/>
  <c r="E2408" i="6"/>
  <c r="E2409" i="6"/>
  <c r="E2410" i="6"/>
  <c r="E2411" i="6"/>
  <c r="E2412" i="6"/>
  <c r="E2413" i="6"/>
  <c r="E2414" i="6"/>
  <c r="E2415" i="6"/>
  <c r="E2416" i="6"/>
  <c r="E2417" i="6"/>
  <c r="E2418" i="6"/>
  <c r="E2419" i="6"/>
  <c r="E2420" i="6"/>
  <c r="E2421" i="6"/>
  <c r="E2422" i="6"/>
  <c r="E2423" i="6"/>
  <c r="E2424" i="6"/>
  <c r="E2425" i="6"/>
  <c r="E2426" i="6"/>
  <c r="E2427" i="6"/>
  <c r="E2428" i="6"/>
  <c r="E2429" i="6"/>
  <c r="E2430" i="6"/>
  <c r="E2431" i="6"/>
  <c r="E2432" i="6"/>
  <c r="E2433" i="6"/>
  <c r="E2434" i="6"/>
  <c r="E2435" i="6"/>
  <c r="E2436" i="6"/>
  <c r="E2437" i="6"/>
  <c r="E2438" i="6"/>
  <c r="E2439" i="6"/>
  <c r="E2440" i="6"/>
  <c r="E2441" i="6"/>
  <c r="E2442" i="6"/>
  <c r="E2443" i="6"/>
  <c r="E2444" i="6"/>
  <c r="E2445" i="6"/>
  <c r="E2446" i="6"/>
  <c r="E2447" i="6"/>
  <c r="E2448" i="6"/>
  <c r="E2449" i="6"/>
  <c r="E2450" i="6"/>
  <c r="E2451" i="6"/>
  <c r="E2452" i="6"/>
  <c r="E2453" i="6"/>
  <c r="E2454" i="6"/>
  <c r="E2455" i="6"/>
  <c r="E2456" i="6"/>
  <c r="E2457" i="6"/>
  <c r="E2458" i="6"/>
  <c r="E2459" i="6"/>
  <c r="E2460" i="6"/>
  <c r="E2461" i="6"/>
  <c r="E2462" i="6"/>
  <c r="E2463" i="6"/>
  <c r="E2464" i="6"/>
  <c r="E2465" i="6"/>
  <c r="E2466" i="6"/>
  <c r="E2467" i="6"/>
  <c r="E2468" i="6"/>
  <c r="E2469" i="6"/>
  <c r="E2470" i="6"/>
  <c r="E2471" i="6"/>
  <c r="E2472" i="6"/>
  <c r="E2473" i="6"/>
  <c r="E2474" i="6"/>
  <c r="E2475" i="6"/>
  <c r="E2476" i="6"/>
  <c r="E2477" i="6"/>
  <c r="E2478" i="6"/>
  <c r="E2479" i="6"/>
  <c r="E2480" i="6"/>
  <c r="E2481" i="6"/>
  <c r="E2482" i="6"/>
  <c r="E2483" i="6"/>
  <c r="E2484" i="6"/>
  <c r="E2485" i="6"/>
  <c r="E2486" i="6"/>
  <c r="E2487" i="6"/>
  <c r="E2488" i="6"/>
  <c r="E2489" i="6"/>
  <c r="E2490" i="6"/>
  <c r="E2491" i="6"/>
  <c r="E2492" i="6"/>
  <c r="E2493" i="6"/>
  <c r="E2494" i="6"/>
  <c r="E2495" i="6"/>
  <c r="E2496" i="6"/>
  <c r="E2497" i="6"/>
  <c r="E2498" i="6"/>
  <c r="E2499" i="6"/>
  <c r="E2500" i="6"/>
  <c r="E2501" i="6"/>
  <c r="E2502" i="6"/>
  <c r="E2503" i="6"/>
  <c r="E2504" i="6"/>
  <c r="E2505" i="6"/>
  <c r="E2506" i="6"/>
  <c r="E2507" i="6"/>
  <c r="E2508" i="6"/>
  <c r="E2509" i="6"/>
  <c r="E2510" i="6"/>
  <c r="E2511" i="6"/>
  <c r="E2512" i="6"/>
  <c r="E2513" i="6"/>
  <c r="E2514" i="6"/>
  <c r="E2515" i="6"/>
  <c r="E2516" i="6"/>
  <c r="E2517" i="6"/>
  <c r="E2518" i="6"/>
  <c r="E2519" i="6"/>
  <c r="E2520" i="6"/>
  <c r="E2521" i="6"/>
  <c r="E2522" i="6"/>
  <c r="E2523" i="6"/>
  <c r="E2524" i="6"/>
  <c r="E2525" i="6"/>
  <c r="E2526" i="6"/>
  <c r="E2527" i="6"/>
  <c r="E2528" i="6"/>
  <c r="E2529" i="6"/>
  <c r="E2530" i="6"/>
  <c r="E2531" i="6"/>
  <c r="E2532" i="6"/>
  <c r="E2533" i="6"/>
  <c r="E2534" i="6"/>
  <c r="E2535" i="6"/>
  <c r="E2536" i="6"/>
  <c r="E2537" i="6"/>
  <c r="E2538" i="6"/>
  <c r="E2539" i="6"/>
  <c r="E2540" i="6"/>
  <c r="E2541" i="6"/>
  <c r="E2542" i="6"/>
  <c r="E2543" i="6"/>
  <c r="E2544" i="6"/>
  <c r="E2545" i="6"/>
  <c r="E2546" i="6"/>
  <c r="E2547" i="6"/>
  <c r="E2548" i="6"/>
  <c r="E2549" i="6"/>
  <c r="E2550" i="6"/>
  <c r="E2551" i="6"/>
  <c r="E2552" i="6"/>
  <c r="E2553" i="6"/>
  <c r="E2554" i="6"/>
  <c r="E2555" i="6"/>
  <c r="E2556" i="6"/>
  <c r="E2557" i="6"/>
  <c r="E2558" i="6"/>
  <c r="E2559" i="6"/>
  <c r="E2560" i="6"/>
  <c r="E2561" i="6"/>
  <c r="E2562" i="6"/>
  <c r="E2563" i="6"/>
  <c r="E2564" i="6"/>
  <c r="E2565" i="6"/>
  <c r="E2566" i="6"/>
  <c r="E2567" i="6"/>
  <c r="E2568" i="6"/>
  <c r="E2569" i="6"/>
  <c r="E2570" i="6"/>
  <c r="E2571" i="6"/>
  <c r="E2572" i="6"/>
  <c r="E2573" i="6"/>
  <c r="E2574" i="6"/>
  <c r="E2575" i="6"/>
  <c r="E2576" i="6"/>
  <c r="E2577" i="6"/>
  <c r="E2578" i="6"/>
  <c r="E2579" i="6"/>
  <c r="E2580" i="6"/>
  <c r="E2581" i="6"/>
  <c r="E2582" i="6"/>
  <c r="E2583" i="6"/>
  <c r="E2584" i="6"/>
  <c r="E2585" i="6"/>
  <c r="E2586" i="6"/>
  <c r="E2587" i="6"/>
  <c r="E2588" i="6"/>
  <c r="E2589" i="6"/>
  <c r="E2590" i="6"/>
  <c r="E2591" i="6"/>
  <c r="E2592" i="6"/>
  <c r="E2593" i="6"/>
  <c r="E2594" i="6"/>
  <c r="E2595" i="6"/>
  <c r="E2596" i="6"/>
  <c r="E2597" i="6"/>
  <c r="E2598" i="6"/>
  <c r="E2599" i="6"/>
  <c r="E2600" i="6"/>
  <c r="E2601" i="6"/>
  <c r="E2602" i="6"/>
  <c r="E2603" i="6"/>
  <c r="E2604" i="6"/>
  <c r="E2605" i="6"/>
  <c r="E2606" i="6"/>
  <c r="E2607" i="6"/>
  <c r="E2608" i="6"/>
  <c r="E2609" i="6"/>
  <c r="E2610" i="6"/>
  <c r="E2611" i="6"/>
  <c r="E2612" i="6"/>
  <c r="E2613" i="6"/>
  <c r="E2614" i="6"/>
  <c r="E2615" i="6"/>
  <c r="E2616" i="6"/>
  <c r="E2617" i="6"/>
  <c r="E2618" i="6"/>
  <c r="E2619" i="6"/>
  <c r="E2620" i="6"/>
  <c r="E2621" i="6"/>
  <c r="E2622" i="6"/>
  <c r="E2623" i="6"/>
  <c r="E2624" i="6"/>
  <c r="E2625" i="6"/>
  <c r="E2626" i="6"/>
  <c r="E2627" i="6"/>
  <c r="E2628" i="6"/>
  <c r="E2629" i="6"/>
  <c r="E2630" i="6"/>
  <c r="E2631" i="6"/>
  <c r="E2632" i="6"/>
  <c r="E2633" i="6"/>
  <c r="E2634" i="6"/>
  <c r="E2635" i="6"/>
  <c r="E2636" i="6"/>
  <c r="E2637" i="6"/>
  <c r="E2638" i="6"/>
  <c r="E2639" i="6"/>
  <c r="E2640" i="6"/>
  <c r="E2641" i="6"/>
  <c r="E2642" i="6"/>
  <c r="E2643" i="6"/>
  <c r="E2644" i="6"/>
  <c r="E2645" i="6"/>
  <c r="E2646" i="6"/>
  <c r="E2647" i="6"/>
  <c r="E2648" i="6"/>
  <c r="E2649" i="6"/>
  <c r="E2650" i="6"/>
  <c r="E2651" i="6"/>
  <c r="E2652" i="6"/>
  <c r="E2653" i="6"/>
  <c r="E2654" i="6"/>
  <c r="E2655" i="6"/>
  <c r="E2656" i="6"/>
  <c r="E2657" i="6"/>
  <c r="E2658" i="6"/>
  <c r="E2659" i="6"/>
  <c r="E2660" i="6"/>
  <c r="E2661" i="6"/>
  <c r="E2662" i="6"/>
  <c r="E2663" i="6"/>
  <c r="E2664" i="6"/>
  <c r="E2665" i="6"/>
  <c r="E2666" i="6"/>
  <c r="E2667" i="6"/>
  <c r="E2668" i="6"/>
  <c r="E2669" i="6"/>
  <c r="E2670" i="6"/>
  <c r="E2671" i="6"/>
  <c r="E2672" i="6"/>
  <c r="E2673" i="6"/>
  <c r="E2674" i="6"/>
  <c r="E2675" i="6"/>
  <c r="E2676" i="6"/>
  <c r="E2677" i="6"/>
  <c r="E2678" i="6"/>
  <c r="E2679" i="6"/>
  <c r="E2680" i="6"/>
  <c r="E2681" i="6"/>
  <c r="E2682" i="6"/>
  <c r="E2683" i="6"/>
  <c r="E2684" i="6"/>
  <c r="E2685" i="6"/>
  <c r="E2686" i="6"/>
  <c r="E2687" i="6"/>
  <c r="E2688" i="6"/>
  <c r="E2689" i="6"/>
  <c r="E2690" i="6"/>
  <c r="E2691" i="6"/>
  <c r="E2692" i="6"/>
  <c r="E2693" i="6"/>
  <c r="E2694" i="6"/>
  <c r="E2695" i="6"/>
  <c r="E2696" i="6"/>
  <c r="E2697" i="6"/>
  <c r="E2698" i="6"/>
  <c r="E2699" i="6"/>
  <c r="E2700" i="6"/>
  <c r="E2701" i="6"/>
  <c r="E2702" i="6"/>
  <c r="E2703" i="6"/>
  <c r="E2704" i="6"/>
  <c r="E2705" i="6"/>
  <c r="E2706" i="6"/>
  <c r="E2707" i="6"/>
  <c r="E2708" i="6"/>
  <c r="E2709" i="6"/>
  <c r="E2710" i="6"/>
  <c r="E2711" i="6"/>
  <c r="E2712" i="6"/>
  <c r="E2713" i="6"/>
  <c r="E2714" i="6"/>
  <c r="E2715" i="6"/>
  <c r="E2716" i="6"/>
  <c r="E2717" i="6"/>
  <c r="E2718" i="6"/>
  <c r="E2719" i="6"/>
  <c r="E2720" i="6"/>
  <c r="E2721" i="6"/>
  <c r="E2722" i="6"/>
  <c r="E2723" i="6"/>
  <c r="E2724" i="6"/>
  <c r="E2725" i="6"/>
  <c r="E2726" i="6"/>
  <c r="E2727" i="6"/>
  <c r="E2728" i="6"/>
  <c r="E2729" i="6"/>
  <c r="E2730" i="6"/>
  <c r="E2731" i="6"/>
  <c r="E2732" i="6"/>
  <c r="E2733" i="6"/>
  <c r="E2734" i="6"/>
  <c r="E2735" i="6"/>
  <c r="E2736" i="6"/>
  <c r="E2737" i="6"/>
  <c r="E2738" i="6"/>
  <c r="E2739" i="6"/>
  <c r="E2740" i="6"/>
  <c r="E2741" i="6"/>
  <c r="E2742" i="6"/>
  <c r="E2743" i="6"/>
  <c r="E2744" i="6"/>
  <c r="E2745" i="6"/>
  <c r="E2746" i="6"/>
  <c r="E2747" i="6"/>
  <c r="E2748" i="6"/>
  <c r="E2749" i="6"/>
  <c r="E2750" i="6"/>
  <c r="E2751" i="6"/>
  <c r="E2752" i="6"/>
  <c r="E2753" i="6"/>
  <c r="E2754" i="6"/>
  <c r="E2755" i="6"/>
  <c r="E2756" i="6"/>
  <c r="E2757" i="6"/>
  <c r="E2758" i="6"/>
  <c r="E2759" i="6"/>
  <c r="E2760" i="6"/>
  <c r="E2761" i="6"/>
  <c r="E2762" i="6"/>
  <c r="E2763" i="6"/>
  <c r="E2764" i="6"/>
  <c r="E2765" i="6"/>
  <c r="E2766" i="6"/>
  <c r="E2767" i="6"/>
  <c r="E2768" i="6"/>
  <c r="E2769" i="6"/>
  <c r="E2770" i="6"/>
  <c r="E2771" i="6"/>
  <c r="E2772" i="6"/>
  <c r="E2773" i="6"/>
  <c r="E2774" i="6"/>
  <c r="E2775" i="6"/>
  <c r="E2776" i="6"/>
  <c r="E2777" i="6"/>
  <c r="E2778" i="6"/>
  <c r="E2779" i="6"/>
  <c r="E2780" i="6"/>
  <c r="E2781" i="6"/>
  <c r="E2782" i="6"/>
  <c r="E2783" i="6"/>
  <c r="E2784" i="6"/>
  <c r="E2785" i="6"/>
  <c r="E2786" i="6"/>
  <c r="E2787" i="6"/>
  <c r="E2788" i="6"/>
  <c r="E2789" i="6"/>
  <c r="E2790" i="6"/>
  <c r="E2791" i="6"/>
  <c r="E2792" i="6"/>
  <c r="E2793" i="6"/>
  <c r="E2794" i="6"/>
  <c r="E2795" i="6"/>
  <c r="E2796" i="6"/>
  <c r="E2797" i="6"/>
  <c r="E2798" i="6"/>
  <c r="E2799" i="6"/>
  <c r="E2800" i="6"/>
  <c r="E2801" i="6"/>
  <c r="E2802" i="6"/>
  <c r="E2803" i="6"/>
  <c r="E2804" i="6"/>
  <c r="E2805" i="6"/>
  <c r="E2806" i="6"/>
  <c r="E2807" i="6"/>
  <c r="E2808" i="6"/>
  <c r="E2809" i="6"/>
  <c r="E2810" i="6"/>
  <c r="E2811" i="6"/>
  <c r="E2812" i="6"/>
  <c r="E2813" i="6"/>
  <c r="E2814" i="6"/>
  <c r="E2815" i="6"/>
  <c r="E2816" i="6"/>
  <c r="E2817" i="6"/>
  <c r="E2818" i="6"/>
  <c r="E2819" i="6"/>
  <c r="E2820" i="6"/>
  <c r="E2821" i="6"/>
  <c r="E2822" i="6"/>
  <c r="E2823" i="6"/>
  <c r="E2824" i="6"/>
  <c r="E2825" i="6"/>
  <c r="E2826" i="6"/>
  <c r="E2827" i="6"/>
  <c r="E2828" i="6"/>
  <c r="E2829" i="6"/>
  <c r="E2830" i="6"/>
  <c r="E2831" i="6"/>
  <c r="E2832" i="6"/>
  <c r="E2833" i="6"/>
  <c r="E2834" i="6"/>
  <c r="E2835" i="6"/>
  <c r="E2836" i="6"/>
  <c r="E2837" i="6"/>
  <c r="E2838" i="6"/>
  <c r="E2839" i="6"/>
  <c r="E2840" i="6"/>
  <c r="E2841" i="6"/>
  <c r="E2842" i="6"/>
  <c r="E2843" i="6"/>
  <c r="E2844" i="6"/>
  <c r="E2845" i="6"/>
  <c r="E2846" i="6"/>
  <c r="E2847" i="6"/>
  <c r="E2848" i="6"/>
  <c r="E2849" i="6"/>
  <c r="E2850" i="6"/>
  <c r="E2851" i="6"/>
  <c r="E2852" i="6"/>
  <c r="E2853" i="6"/>
  <c r="E2854" i="6"/>
  <c r="E2855" i="6"/>
  <c r="E2856" i="6"/>
  <c r="E2857" i="6"/>
  <c r="E2858" i="6"/>
  <c r="E2859" i="6"/>
  <c r="E2860" i="6"/>
  <c r="E2861" i="6"/>
  <c r="E2862" i="6"/>
  <c r="E2863" i="6"/>
  <c r="E2864" i="6"/>
  <c r="E2865" i="6"/>
  <c r="E2866" i="6"/>
  <c r="E2867" i="6"/>
  <c r="E2868" i="6"/>
  <c r="E2869" i="6"/>
  <c r="E2870" i="6"/>
  <c r="E2871" i="6"/>
  <c r="E2872" i="6"/>
  <c r="E2873" i="6"/>
  <c r="E2874" i="6"/>
  <c r="E2875" i="6"/>
  <c r="E2876" i="6"/>
  <c r="E2877" i="6"/>
  <c r="E2878" i="6"/>
  <c r="E2879" i="6"/>
  <c r="E2880" i="6"/>
  <c r="E2881" i="6"/>
  <c r="E2882" i="6"/>
  <c r="E2883" i="6"/>
  <c r="E2884" i="6"/>
  <c r="E2885" i="6"/>
  <c r="E2886" i="6"/>
  <c r="E2887" i="6"/>
  <c r="E2888" i="6"/>
  <c r="E2889" i="6"/>
  <c r="E2890" i="6"/>
  <c r="E2891" i="6"/>
  <c r="E2892" i="6"/>
  <c r="E2893" i="6"/>
  <c r="E2894" i="6"/>
  <c r="E2895" i="6"/>
  <c r="E2896" i="6"/>
  <c r="E2897" i="6"/>
  <c r="E2898" i="6"/>
  <c r="E2899" i="6"/>
  <c r="E2900" i="6"/>
  <c r="E2901" i="6"/>
  <c r="E2902" i="6"/>
  <c r="E2903" i="6"/>
  <c r="E2904" i="6"/>
  <c r="E2905" i="6"/>
  <c r="E2906" i="6"/>
  <c r="E2907" i="6"/>
  <c r="E2908" i="6"/>
  <c r="E2909" i="6"/>
  <c r="E2910" i="6"/>
  <c r="E2911" i="6"/>
  <c r="E2912" i="6"/>
  <c r="E2913" i="6"/>
  <c r="E2914" i="6"/>
  <c r="E2915" i="6"/>
  <c r="E2916" i="6"/>
  <c r="E2917" i="6"/>
  <c r="E2918" i="6"/>
  <c r="E2919" i="6"/>
  <c r="E2920" i="6"/>
  <c r="E2921" i="6"/>
  <c r="E2922" i="6"/>
  <c r="E2923" i="6"/>
  <c r="E2924" i="6"/>
  <c r="E2925" i="6"/>
  <c r="E2926" i="6"/>
  <c r="E2927" i="6"/>
  <c r="E2928" i="6"/>
  <c r="E2929" i="6"/>
  <c r="E2930" i="6"/>
  <c r="E2931" i="6"/>
  <c r="E2932" i="6"/>
  <c r="E2933" i="6"/>
  <c r="E2934" i="6"/>
  <c r="E2935" i="6"/>
  <c r="E2936" i="6"/>
  <c r="E2937" i="6"/>
  <c r="E2938" i="6"/>
  <c r="E2939" i="6"/>
  <c r="E2940" i="6"/>
  <c r="E2941" i="6"/>
  <c r="E2942" i="6"/>
  <c r="E2943" i="6"/>
  <c r="E2944" i="6"/>
  <c r="E2945" i="6"/>
  <c r="E2946" i="6"/>
  <c r="E2947" i="6"/>
  <c r="E2948" i="6"/>
  <c r="E2949" i="6"/>
  <c r="E2950" i="6"/>
  <c r="E2951" i="6"/>
  <c r="E2952" i="6"/>
  <c r="E2953" i="6"/>
  <c r="E2954" i="6"/>
  <c r="E2955" i="6"/>
  <c r="E2956" i="6"/>
  <c r="E2957" i="6"/>
  <c r="E2958" i="6"/>
  <c r="E2959" i="6"/>
  <c r="E2960" i="6"/>
  <c r="E2961" i="6"/>
  <c r="E2962" i="6"/>
  <c r="E2963" i="6"/>
  <c r="E2964" i="6"/>
  <c r="E2965" i="6"/>
  <c r="E2966" i="6"/>
  <c r="E2967" i="6"/>
  <c r="E2968" i="6"/>
  <c r="E2969" i="6"/>
  <c r="E2970" i="6"/>
  <c r="E2971" i="6"/>
  <c r="E2972" i="6"/>
  <c r="E2973" i="6"/>
  <c r="E2974" i="6"/>
  <c r="E2975" i="6"/>
  <c r="E2976" i="6"/>
  <c r="E2977" i="6"/>
  <c r="E2978" i="6"/>
  <c r="E2979" i="6"/>
  <c r="E2980" i="6"/>
  <c r="E2981" i="6"/>
  <c r="E2982" i="6"/>
  <c r="E2983" i="6"/>
  <c r="E2984" i="6"/>
  <c r="E2985" i="6"/>
  <c r="E2986" i="6"/>
  <c r="E2987" i="6"/>
  <c r="E2988" i="6"/>
  <c r="E2989" i="6"/>
  <c r="E2990" i="6"/>
  <c r="E2991" i="6"/>
  <c r="E2992" i="6"/>
  <c r="E2993" i="6"/>
  <c r="E2994" i="6"/>
  <c r="E2995" i="6"/>
  <c r="E2996" i="6"/>
  <c r="E2997" i="6"/>
  <c r="E2998" i="6"/>
  <c r="E2999" i="6"/>
  <c r="E3000" i="6"/>
  <c r="E3001" i="6"/>
  <c r="E3002" i="6"/>
  <c r="E3003" i="6"/>
  <c r="E3004" i="6"/>
  <c r="E3005" i="6"/>
  <c r="E3006" i="6"/>
  <c r="E3007" i="6"/>
  <c r="E3008" i="6"/>
  <c r="E3009" i="6"/>
  <c r="E3010" i="6"/>
  <c r="E3011" i="6"/>
  <c r="E3012" i="6"/>
  <c r="E3013" i="6"/>
  <c r="E3014" i="6"/>
  <c r="E3015" i="6"/>
  <c r="E3016" i="6"/>
  <c r="E3017" i="6"/>
  <c r="E3018" i="6"/>
  <c r="E3019" i="6"/>
  <c r="E3020" i="6"/>
  <c r="E3021" i="6"/>
  <c r="E3022" i="6"/>
  <c r="E3023" i="6"/>
  <c r="E3024" i="6"/>
  <c r="E3025" i="6"/>
  <c r="E3026" i="6"/>
  <c r="E3027" i="6"/>
  <c r="E3028" i="6"/>
  <c r="E3029" i="6"/>
  <c r="E3030" i="6"/>
  <c r="E3031" i="6"/>
  <c r="E3032" i="6"/>
  <c r="E3033" i="6"/>
  <c r="E3034" i="6"/>
  <c r="E3035" i="6"/>
  <c r="E3036" i="6"/>
  <c r="E3037" i="6"/>
  <c r="E3038" i="6"/>
  <c r="E3039" i="6"/>
  <c r="E3040" i="6"/>
  <c r="E3041" i="6"/>
  <c r="E3042" i="6"/>
  <c r="E3043" i="6"/>
  <c r="E3044" i="6"/>
  <c r="E3045" i="6"/>
  <c r="E3046" i="6"/>
  <c r="E3047" i="6"/>
  <c r="E3048" i="6"/>
  <c r="E3049" i="6"/>
  <c r="E3050" i="6"/>
  <c r="E3051" i="6"/>
  <c r="E3052" i="6"/>
  <c r="E3053" i="6"/>
  <c r="E3054" i="6"/>
  <c r="E3055" i="6"/>
  <c r="E3056" i="6"/>
  <c r="E3057" i="6"/>
  <c r="E3058" i="6"/>
  <c r="E3059" i="6"/>
  <c r="E3060" i="6"/>
  <c r="E3061" i="6"/>
  <c r="E3062" i="6"/>
  <c r="E3063" i="6"/>
  <c r="E3064" i="6"/>
  <c r="E3065" i="6"/>
  <c r="E3066" i="6"/>
  <c r="E3067" i="6"/>
  <c r="E3068" i="6"/>
  <c r="E3069" i="6"/>
  <c r="E3070" i="6"/>
  <c r="E3071" i="6"/>
  <c r="E3072" i="6"/>
  <c r="E3073" i="6"/>
  <c r="E3074" i="6"/>
  <c r="E3075" i="6"/>
  <c r="E3076" i="6"/>
  <c r="E3077" i="6"/>
  <c r="E3078" i="6"/>
  <c r="E3079" i="6"/>
  <c r="E3080" i="6"/>
  <c r="E3081" i="6"/>
  <c r="E3082" i="6"/>
  <c r="E3083" i="6"/>
  <c r="E3084" i="6"/>
  <c r="E3085" i="6"/>
  <c r="E3086" i="6"/>
  <c r="E3087" i="6"/>
  <c r="E3088" i="6"/>
  <c r="E3089" i="6"/>
  <c r="E3090" i="6"/>
  <c r="E3091" i="6"/>
  <c r="E3092" i="6"/>
  <c r="E3093" i="6"/>
  <c r="E3094" i="6"/>
  <c r="E3095" i="6"/>
  <c r="E3096" i="6"/>
  <c r="E3097" i="6"/>
  <c r="E3098" i="6"/>
  <c r="E3099" i="6"/>
  <c r="E3100" i="6"/>
  <c r="E3101" i="6"/>
  <c r="E3102" i="6"/>
  <c r="E3103" i="6"/>
  <c r="E3104" i="6"/>
  <c r="E3105" i="6"/>
  <c r="E3106" i="6"/>
  <c r="E3107" i="6"/>
  <c r="E3108" i="6"/>
  <c r="E3109" i="6"/>
  <c r="E3110" i="6"/>
  <c r="E3111" i="6"/>
  <c r="E3112" i="6"/>
  <c r="E3113" i="6"/>
  <c r="E3114" i="6"/>
  <c r="E3115" i="6"/>
  <c r="E3116" i="6"/>
  <c r="E3117" i="6"/>
  <c r="E3118" i="6"/>
  <c r="E3119" i="6"/>
  <c r="E3120" i="6"/>
  <c r="E3121" i="6"/>
  <c r="E3122" i="6"/>
  <c r="E3123" i="6"/>
  <c r="E3124" i="6"/>
  <c r="E3125" i="6"/>
  <c r="E3126" i="6"/>
  <c r="E3127" i="6"/>
  <c r="E3128" i="6"/>
  <c r="E3129" i="6"/>
  <c r="E3130" i="6"/>
  <c r="E3131" i="6"/>
  <c r="E3132" i="6"/>
  <c r="E3133" i="6"/>
  <c r="E3134" i="6"/>
  <c r="E3135" i="6"/>
  <c r="E3136" i="6"/>
  <c r="E3137" i="6"/>
  <c r="E3138" i="6"/>
  <c r="E3139" i="6"/>
  <c r="E3140" i="6"/>
  <c r="E3141" i="6"/>
  <c r="E3142" i="6"/>
  <c r="E3143" i="6"/>
  <c r="E3144" i="6"/>
  <c r="E3145" i="6"/>
  <c r="E3146" i="6"/>
  <c r="E3147" i="6"/>
  <c r="E3148" i="6"/>
  <c r="E3149" i="6"/>
  <c r="E3150" i="6"/>
  <c r="E3151" i="6"/>
  <c r="E3152" i="6"/>
  <c r="E3153" i="6"/>
  <c r="E3154" i="6"/>
  <c r="E3155" i="6"/>
  <c r="E3156" i="6"/>
  <c r="E3157" i="6"/>
  <c r="E3158" i="6"/>
  <c r="E3159" i="6"/>
  <c r="E3160" i="6"/>
  <c r="E3161" i="6"/>
  <c r="E3162" i="6"/>
  <c r="E3163" i="6"/>
  <c r="E3164" i="6"/>
  <c r="E3165" i="6"/>
  <c r="E3166" i="6"/>
  <c r="E3167" i="6"/>
  <c r="E3168" i="6"/>
  <c r="E3169" i="6"/>
  <c r="E3170" i="6"/>
  <c r="E3171" i="6"/>
  <c r="E3172" i="6"/>
  <c r="E3173" i="6"/>
  <c r="E3174" i="6"/>
  <c r="E3175" i="6"/>
  <c r="E3176" i="6"/>
  <c r="E3177" i="6"/>
  <c r="E3178" i="6"/>
  <c r="E3179" i="6"/>
  <c r="E3180" i="6"/>
  <c r="E3181" i="6"/>
  <c r="E3182" i="6"/>
  <c r="E3183" i="6"/>
  <c r="E3184" i="6"/>
  <c r="E3185" i="6"/>
  <c r="E3186" i="6"/>
  <c r="E3187" i="6"/>
  <c r="E3188" i="6"/>
  <c r="E3189" i="6"/>
  <c r="E3190" i="6"/>
  <c r="E3191" i="6"/>
  <c r="E3192" i="6"/>
  <c r="E3193" i="6"/>
  <c r="E3194" i="6"/>
  <c r="E3195" i="6"/>
  <c r="E3196" i="6"/>
  <c r="E3197" i="6"/>
  <c r="E3198" i="6"/>
  <c r="E3199" i="6"/>
  <c r="E3200" i="6"/>
  <c r="E3201" i="6"/>
  <c r="E3202" i="6"/>
  <c r="E3203" i="6"/>
  <c r="E3204" i="6"/>
  <c r="E3205" i="6"/>
  <c r="E3206" i="6"/>
  <c r="E3207" i="6"/>
  <c r="E3208" i="6"/>
  <c r="E3209" i="6"/>
  <c r="E3210" i="6"/>
  <c r="E3211" i="6"/>
  <c r="E3212" i="6"/>
  <c r="E3213" i="6"/>
  <c r="E3214" i="6"/>
  <c r="E3215" i="6"/>
  <c r="E3216" i="6"/>
  <c r="E3217" i="6"/>
  <c r="E3218" i="6"/>
  <c r="E3219" i="6"/>
  <c r="E3220" i="6"/>
  <c r="E3221" i="6"/>
  <c r="E3222" i="6"/>
  <c r="E3223" i="6"/>
  <c r="E3224" i="6"/>
  <c r="E3225" i="6"/>
  <c r="E3226" i="6"/>
  <c r="E3227" i="6"/>
  <c r="E3228" i="6"/>
  <c r="E3229" i="6"/>
  <c r="E3230" i="6"/>
  <c r="E3231" i="6"/>
  <c r="E3232" i="6"/>
  <c r="E3233" i="6"/>
  <c r="E3234" i="6"/>
  <c r="E3235" i="6"/>
  <c r="E3236" i="6"/>
  <c r="E3237" i="6"/>
  <c r="E3238" i="6"/>
  <c r="E3239" i="6"/>
  <c r="E3240" i="6"/>
  <c r="E3241" i="6"/>
  <c r="E3242" i="6"/>
  <c r="E3243" i="6"/>
  <c r="E3244" i="6"/>
  <c r="E3245" i="6"/>
  <c r="E3246" i="6"/>
  <c r="E3247" i="6"/>
  <c r="E3248" i="6"/>
  <c r="E3249" i="6"/>
  <c r="E3250" i="6"/>
  <c r="E3251" i="6"/>
  <c r="E3252" i="6"/>
  <c r="E3253" i="6"/>
  <c r="E3254" i="6"/>
  <c r="E3255" i="6"/>
  <c r="E3256" i="6"/>
  <c r="E3257" i="6"/>
  <c r="E3258" i="6"/>
  <c r="E3259" i="6"/>
  <c r="E3260" i="6"/>
  <c r="E3261" i="6"/>
  <c r="E3262" i="6"/>
  <c r="E3263" i="6"/>
  <c r="E3264" i="6"/>
  <c r="E3265" i="6"/>
  <c r="E3266" i="6"/>
  <c r="E3267" i="6"/>
  <c r="E3268" i="6"/>
  <c r="E3269" i="6"/>
  <c r="E3270" i="6"/>
  <c r="E3271" i="6"/>
  <c r="E3272" i="6"/>
  <c r="E3273" i="6"/>
  <c r="E3274" i="6"/>
  <c r="E3275" i="6"/>
  <c r="E3276" i="6"/>
  <c r="E3277" i="6"/>
  <c r="E3278" i="6"/>
  <c r="E3279" i="6"/>
  <c r="E3280" i="6"/>
  <c r="E3281" i="6"/>
  <c r="E3282" i="6"/>
  <c r="E3283" i="6"/>
  <c r="E3284" i="6"/>
  <c r="E3285" i="6"/>
  <c r="E3286" i="6"/>
  <c r="E3287" i="6"/>
  <c r="E3288" i="6"/>
  <c r="E3289" i="6"/>
  <c r="E3290" i="6"/>
  <c r="E3291" i="6"/>
  <c r="E3292" i="6"/>
  <c r="E3293" i="6"/>
  <c r="E3294" i="6"/>
  <c r="E3295" i="6"/>
  <c r="E3296" i="6"/>
  <c r="E3297" i="6"/>
  <c r="E3298" i="6"/>
  <c r="E3299" i="6"/>
  <c r="E3300" i="6"/>
  <c r="E3301" i="6"/>
  <c r="E3302" i="6"/>
  <c r="E3303" i="6"/>
  <c r="E3304" i="6"/>
  <c r="E3305" i="6"/>
  <c r="E3306" i="6"/>
  <c r="E3307" i="6"/>
  <c r="E3308" i="6"/>
  <c r="E3309" i="6"/>
  <c r="E3310" i="6"/>
  <c r="E3311" i="6"/>
  <c r="E3312" i="6"/>
  <c r="E3313" i="6"/>
  <c r="E3314" i="6"/>
  <c r="E3315" i="6"/>
  <c r="E3316" i="6"/>
  <c r="E3317" i="6"/>
  <c r="E3318" i="6"/>
  <c r="E3319" i="6"/>
  <c r="E3320" i="6"/>
  <c r="E3321" i="6"/>
  <c r="E3322" i="6"/>
  <c r="E3323" i="6"/>
  <c r="E3324" i="6"/>
  <c r="E3325" i="6"/>
  <c r="E3326" i="6"/>
  <c r="E3327" i="6"/>
  <c r="E3328" i="6"/>
  <c r="E3329" i="6"/>
  <c r="E3330" i="6"/>
  <c r="E3331" i="6"/>
  <c r="E3332" i="6"/>
  <c r="E3333" i="6"/>
  <c r="E3334" i="6"/>
  <c r="E3335" i="6"/>
  <c r="E3336" i="6"/>
  <c r="E3337" i="6"/>
  <c r="E3338" i="6"/>
  <c r="E3339" i="6"/>
  <c r="E3340" i="6"/>
  <c r="E3341" i="6"/>
  <c r="E3342" i="6"/>
  <c r="E3343" i="6"/>
  <c r="E3344" i="6"/>
  <c r="E3345" i="6"/>
  <c r="E3346" i="6"/>
  <c r="E3347" i="6"/>
  <c r="E3348" i="6"/>
  <c r="E3349" i="6"/>
  <c r="E3350" i="6"/>
  <c r="E3351" i="6"/>
  <c r="E3352" i="6"/>
  <c r="E3353" i="6"/>
  <c r="E3354" i="6"/>
  <c r="E3355" i="6"/>
  <c r="E3356" i="6"/>
  <c r="E3357" i="6"/>
  <c r="E3358" i="6"/>
  <c r="E3359" i="6"/>
  <c r="E3360" i="6"/>
  <c r="E3361" i="6"/>
  <c r="E3362" i="6"/>
  <c r="E3363" i="6"/>
  <c r="E3364" i="6"/>
  <c r="E3365" i="6"/>
  <c r="E3366" i="6"/>
  <c r="E3367" i="6"/>
  <c r="E3368" i="6"/>
  <c r="E3369" i="6"/>
  <c r="E3370" i="6"/>
  <c r="E3371" i="6"/>
  <c r="E3372" i="6"/>
  <c r="E3373" i="6"/>
  <c r="E3374" i="6"/>
  <c r="E3375" i="6"/>
  <c r="E3376" i="6"/>
  <c r="E3377" i="6"/>
  <c r="E3378" i="6"/>
  <c r="E3379" i="6"/>
  <c r="E3380" i="6"/>
  <c r="E3381" i="6"/>
  <c r="E3382" i="6"/>
  <c r="E3383" i="6"/>
  <c r="E3384" i="6"/>
  <c r="E3385" i="6"/>
  <c r="E3386" i="6"/>
  <c r="E3387" i="6"/>
  <c r="E3388" i="6"/>
  <c r="E3389" i="6"/>
  <c r="E3390" i="6"/>
  <c r="E3391" i="6"/>
  <c r="E3392" i="6"/>
  <c r="E3393" i="6"/>
  <c r="E3394" i="6"/>
  <c r="E3395" i="6"/>
  <c r="E3396" i="6"/>
  <c r="E3397" i="6"/>
  <c r="E3398" i="6"/>
  <c r="E3399" i="6"/>
  <c r="E3400" i="6"/>
  <c r="E3401" i="6"/>
  <c r="E3402" i="6"/>
  <c r="E3403" i="6"/>
  <c r="E3404" i="6"/>
  <c r="E3405" i="6"/>
  <c r="E3406" i="6"/>
  <c r="E3407" i="6"/>
  <c r="E3408" i="6"/>
  <c r="E3409" i="6"/>
  <c r="E3410" i="6"/>
  <c r="E3411" i="6"/>
  <c r="E3412" i="6"/>
  <c r="E3413" i="6"/>
  <c r="E3414" i="6"/>
  <c r="E3415" i="6"/>
  <c r="E3416" i="6"/>
  <c r="E3417" i="6"/>
  <c r="E3418" i="6"/>
  <c r="E3419" i="6"/>
  <c r="E3420" i="6"/>
  <c r="E3421" i="6"/>
  <c r="E3422" i="6"/>
  <c r="E3423" i="6"/>
  <c r="E3424" i="6"/>
  <c r="E3425" i="6"/>
  <c r="E3426" i="6"/>
  <c r="E3427" i="6"/>
  <c r="E3428" i="6"/>
  <c r="E3429" i="6"/>
  <c r="E3430" i="6"/>
  <c r="E3431" i="6"/>
  <c r="E3432" i="6"/>
  <c r="E3433" i="6"/>
  <c r="E3434" i="6"/>
  <c r="E3435" i="6"/>
  <c r="E3436" i="6"/>
  <c r="E3437" i="6"/>
  <c r="E3438" i="6"/>
  <c r="E3439" i="6"/>
  <c r="E3440" i="6"/>
  <c r="E3441" i="6"/>
  <c r="E3442" i="6"/>
  <c r="E3443" i="6"/>
  <c r="E3444" i="6"/>
  <c r="E3445" i="6"/>
  <c r="E3446" i="6"/>
  <c r="E3447" i="6"/>
  <c r="E3448" i="6"/>
  <c r="E3449" i="6"/>
  <c r="E3450" i="6"/>
  <c r="E3451" i="6"/>
  <c r="E3452" i="6"/>
  <c r="E3453" i="6"/>
  <c r="E3454" i="6"/>
  <c r="E3455" i="6"/>
  <c r="E3456" i="6"/>
  <c r="E3457" i="6"/>
  <c r="E3458" i="6"/>
  <c r="E3459" i="6"/>
  <c r="E3460" i="6"/>
  <c r="E3461" i="6"/>
  <c r="E3462" i="6"/>
  <c r="E3463" i="6"/>
  <c r="E3464" i="6"/>
  <c r="E3465" i="6"/>
  <c r="E3466" i="6"/>
  <c r="E3467" i="6"/>
  <c r="E3468" i="6"/>
  <c r="E3469" i="6"/>
  <c r="E3470" i="6"/>
  <c r="E3471" i="6"/>
  <c r="E3472" i="6"/>
  <c r="E3473" i="6"/>
  <c r="E3474" i="6"/>
  <c r="E3475" i="6"/>
  <c r="E3476" i="6"/>
  <c r="E3477" i="6"/>
  <c r="E3478" i="6"/>
  <c r="E3479" i="6"/>
  <c r="E3480" i="6"/>
  <c r="E3481" i="6"/>
  <c r="E3482" i="6"/>
  <c r="E3483" i="6"/>
  <c r="E3484" i="6"/>
  <c r="E3485" i="6"/>
  <c r="E3486" i="6"/>
  <c r="E3487" i="6"/>
  <c r="E3488" i="6"/>
  <c r="E3489" i="6"/>
  <c r="E3490" i="6"/>
  <c r="E3491" i="6"/>
  <c r="E3492" i="6"/>
  <c r="E3493" i="6"/>
  <c r="E3494" i="6"/>
  <c r="E3495" i="6"/>
  <c r="E3496" i="6"/>
  <c r="E3497" i="6"/>
  <c r="E3498" i="6"/>
  <c r="E3499" i="6"/>
  <c r="E3500" i="6"/>
  <c r="E3501" i="6"/>
  <c r="E3502" i="6"/>
  <c r="E3503" i="6"/>
  <c r="E3504" i="6"/>
  <c r="E3505" i="6"/>
  <c r="E3506" i="6"/>
  <c r="E3507" i="6"/>
  <c r="E3508" i="6"/>
  <c r="E3509" i="6"/>
  <c r="E3510" i="6"/>
  <c r="E3511" i="6"/>
  <c r="E3512" i="6"/>
  <c r="E3513" i="6"/>
  <c r="E3514" i="6"/>
  <c r="E3515" i="6"/>
  <c r="E3516" i="6"/>
  <c r="E3517" i="6"/>
  <c r="E3518" i="6"/>
  <c r="E3519" i="6"/>
  <c r="E3520" i="6"/>
  <c r="E3521" i="6"/>
  <c r="E3522" i="6"/>
  <c r="E3523" i="6"/>
  <c r="E3524" i="6"/>
  <c r="E3525" i="6"/>
  <c r="E3526" i="6"/>
  <c r="E3527" i="6"/>
  <c r="E3528" i="6"/>
  <c r="E3529" i="6"/>
  <c r="E3530" i="6"/>
  <c r="E3531" i="6"/>
  <c r="E3532" i="6"/>
  <c r="E3533" i="6"/>
  <c r="E3534" i="6"/>
  <c r="E3535" i="6"/>
  <c r="E3536" i="6"/>
  <c r="E3537" i="6"/>
  <c r="E3538" i="6"/>
  <c r="E3539" i="6"/>
  <c r="E3540" i="6"/>
  <c r="E3541" i="6"/>
  <c r="E3542" i="6"/>
  <c r="E3543" i="6"/>
  <c r="E3544" i="6"/>
  <c r="E3545" i="6"/>
  <c r="E3546" i="6"/>
  <c r="E3547" i="6"/>
  <c r="E3548" i="6"/>
  <c r="E3549" i="6"/>
  <c r="E3550" i="6"/>
  <c r="E3551" i="6"/>
  <c r="E3552" i="6"/>
  <c r="E3553" i="6"/>
  <c r="E3554" i="6"/>
  <c r="E3555" i="6"/>
  <c r="E3556" i="6"/>
  <c r="E3557" i="6"/>
  <c r="E3558" i="6"/>
  <c r="E3559" i="6"/>
  <c r="E3560" i="6"/>
  <c r="E3561" i="6"/>
  <c r="E3562" i="6"/>
  <c r="E3563" i="6"/>
  <c r="E3564" i="6"/>
  <c r="E3565" i="6"/>
  <c r="E3566" i="6"/>
  <c r="E3567" i="6"/>
  <c r="E3568" i="6"/>
  <c r="E3569" i="6"/>
  <c r="E3570" i="6"/>
  <c r="E3571" i="6"/>
  <c r="E3572" i="6"/>
  <c r="E3573" i="6"/>
  <c r="E3574" i="6"/>
  <c r="E3575" i="6"/>
  <c r="E3576" i="6"/>
  <c r="E3577" i="6"/>
  <c r="E3578" i="6"/>
  <c r="E3579" i="6"/>
  <c r="E3580" i="6"/>
  <c r="E3581" i="6"/>
  <c r="E3582" i="6"/>
  <c r="E3583" i="6"/>
  <c r="E3584" i="6"/>
  <c r="E3585" i="6"/>
  <c r="E3586" i="6"/>
  <c r="E3587" i="6"/>
  <c r="E3588" i="6"/>
  <c r="E3589" i="6"/>
  <c r="E3590" i="6"/>
  <c r="E3591" i="6"/>
  <c r="E3592" i="6"/>
  <c r="E3593" i="6"/>
  <c r="E3594" i="6"/>
  <c r="E3595" i="6"/>
  <c r="E3596" i="6"/>
  <c r="E3597" i="6"/>
  <c r="E3598" i="6"/>
  <c r="E3599" i="6"/>
  <c r="E3600" i="6"/>
  <c r="E3601" i="6"/>
  <c r="E3602" i="6"/>
  <c r="E3603" i="6"/>
  <c r="E3604" i="6"/>
  <c r="E3605" i="6"/>
  <c r="E3606" i="6"/>
  <c r="E3607" i="6"/>
  <c r="E3608" i="6"/>
  <c r="E3609" i="6"/>
  <c r="E3610" i="6"/>
  <c r="E3611" i="6"/>
  <c r="E3612" i="6"/>
  <c r="E3613" i="6"/>
  <c r="E3614" i="6"/>
  <c r="E3615" i="6"/>
  <c r="E3616" i="6"/>
  <c r="E3617" i="6"/>
  <c r="E3618" i="6"/>
  <c r="E3619" i="6"/>
  <c r="E3620" i="6"/>
  <c r="E3621" i="6"/>
  <c r="E3622" i="6"/>
  <c r="E3623" i="6"/>
  <c r="E3624" i="6"/>
  <c r="E3625" i="6"/>
  <c r="E3626" i="6"/>
  <c r="E3627" i="6"/>
  <c r="E3628" i="6"/>
  <c r="E3629" i="6"/>
  <c r="E3630" i="6"/>
  <c r="E3631" i="6"/>
  <c r="E3632" i="6"/>
  <c r="E3633" i="6"/>
  <c r="E3634" i="6"/>
  <c r="E3635" i="6"/>
  <c r="E3636" i="6"/>
  <c r="E3637" i="6"/>
  <c r="E3638" i="6"/>
  <c r="E3639" i="6"/>
  <c r="E3640" i="6"/>
  <c r="E3641" i="6"/>
  <c r="E3642" i="6"/>
  <c r="E3643" i="6"/>
  <c r="E3644" i="6"/>
  <c r="E3645" i="6"/>
  <c r="E3646" i="6"/>
  <c r="E3647" i="6"/>
  <c r="E3648" i="6"/>
  <c r="E3649" i="6"/>
  <c r="E3650" i="6"/>
  <c r="E3651" i="6"/>
  <c r="E3652" i="6"/>
  <c r="E3653" i="6"/>
  <c r="E3654" i="6"/>
  <c r="E3655" i="6"/>
  <c r="E3656" i="6"/>
  <c r="E3657" i="6"/>
  <c r="E3658" i="6"/>
  <c r="E3659" i="6"/>
  <c r="E3660" i="6"/>
  <c r="E3661" i="6"/>
  <c r="E3662" i="6"/>
  <c r="E3663" i="6"/>
  <c r="E3664" i="6"/>
  <c r="E3665" i="6"/>
  <c r="E3666" i="6"/>
  <c r="E3667" i="6"/>
  <c r="E3668" i="6"/>
  <c r="E3669" i="6"/>
  <c r="E3670" i="6"/>
  <c r="E3671" i="6"/>
  <c r="E3672" i="6"/>
  <c r="E3673" i="6"/>
  <c r="E3674" i="6"/>
  <c r="E3675" i="6"/>
  <c r="E3676" i="6"/>
  <c r="E3677" i="6"/>
  <c r="E3678" i="6"/>
  <c r="E3679" i="6"/>
  <c r="E3680" i="6"/>
  <c r="E3681" i="6"/>
  <c r="E3682" i="6"/>
  <c r="E3683" i="6"/>
  <c r="E3684" i="6"/>
  <c r="E3685" i="6"/>
  <c r="E3686" i="6"/>
  <c r="E3687" i="6"/>
  <c r="E3688" i="6"/>
  <c r="E3689" i="6"/>
  <c r="E3690" i="6"/>
  <c r="E3691" i="6"/>
  <c r="E3692" i="6"/>
  <c r="E3693" i="6"/>
  <c r="E3694" i="6"/>
  <c r="E3695" i="6"/>
  <c r="E3696" i="6"/>
  <c r="E3697" i="6"/>
  <c r="E3698" i="6"/>
  <c r="E3699" i="6"/>
  <c r="E3700" i="6"/>
  <c r="E3701" i="6"/>
  <c r="E3702" i="6"/>
  <c r="E3703" i="6"/>
  <c r="E3704" i="6"/>
  <c r="E3705" i="6"/>
  <c r="E3706" i="6"/>
  <c r="E3707" i="6"/>
  <c r="E3708" i="6"/>
  <c r="E3709" i="6"/>
  <c r="E3710" i="6"/>
  <c r="E3711" i="6"/>
  <c r="E3712" i="6"/>
  <c r="E3713" i="6"/>
  <c r="E3714" i="6"/>
  <c r="E3715" i="6"/>
  <c r="E3716" i="6"/>
  <c r="E3717" i="6"/>
  <c r="E3718" i="6"/>
  <c r="E3719" i="6"/>
  <c r="E3720" i="6"/>
  <c r="E3721" i="6"/>
  <c r="E3722" i="6"/>
  <c r="E3723" i="6"/>
  <c r="E3724" i="6"/>
  <c r="E3725" i="6"/>
  <c r="E3726" i="6"/>
  <c r="E3727" i="6"/>
  <c r="E3728" i="6"/>
  <c r="E3729" i="6"/>
  <c r="E3730" i="6"/>
  <c r="E3731" i="6"/>
  <c r="E3732" i="6"/>
  <c r="E3733" i="6"/>
  <c r="E3734" i="6"/>
  <c r="E3735" i="6"/>
  <c r="E3736" i="6"/>
  <c r="E3737" i="6"/>
  <c r="E3738" i="6"/>
  <c r="E3739" i="6"/>
  <c r="E3740" i="6"/>
  <c r="E3741" i="6"/>
  <c r="E3742" i="6"/>
  <c r="E3743" i="6"/>
  <c r="E3744" i="6"/>
  <c r="E3745" i="6"/>
  <c r="E3746" i="6"/>
  <c r="E3747" i="6"/>
  <c r="E3748" i="6"/>
  <c r="E3749" i="6"/>
  <c r="E3750" i="6"/>
  <c r="E3751" i="6"/>
  <c r="E3752" i="6"/>
  <c r="E3753" i="6"/>
  <c r="E3754" i="6"/>
  <c r="E3755" i="6"/>
  <c r="E3756" i="6"/>
  <c r="E3757" i="6"/>
  <c r="E3758" i="6"/>
  <c r="E3759" i="6"/>
  <c r="E3760" i="6"/>
  <c r="E3761" i="6"/>
  <c r="E3762" i="6"/>
  <c r="E3763" i="6"/>
  <c r="E3764" i="6"/>
  <c r="E3765" i="6"/>
  <c r="E3766" i="6"/>
  <c r="E3767" i="6"/>
  <c r="E3768" i="6"/>
  <c r="E3769" i="6"/>
  <c r="E3770" i="6"/>
  <c r="E3771" i="6"/>
  <c r="E3772" i="6"/>
  <c r="E3773" i="6"/>
  <c r="E3774" i="6"/>
  <c r="E3775" i="6"/>
  <c r="E3776" i="6"/>
  <c r="E3777" i="6"/>
  <c r="E3778" i="6"/>
  <c r="E3779" i="6"/>
  <c r="E3780" i="6"/>
  <c r="E3781" i="6"/>
  <c r="E3782" i="6"/>
  <c r="E3783" i="6"/>
  <c r="E3784" i="6"/>
  <c r="E3785" i="6"/>
  <c r="E3786" i="6"/>
  <c r="E3787" i="6"/>
  <c r="E3788" i="6"/>
  <c r="E3789" i="6"/>
  <c r="E3790" i="6"/>
  <c r="E3791" i="6"/>
  <c r="E3792" i="6"/>
  <c r="E3793" i="6"/>
  <c r="E3794" i="6"/>
  <c r="E3795" i="6"/>
  <c r="E3796" i="6"/>
  <c r="E3797" i="6"/>
  <c r="E3798" i="6"/>
  <c r="E3799" i="6"/>
  <c r="E3800" i="6"/>
  <c r="E3801" i="6"/>
  <c r="E3802" i="6"/>
  <c r="E3803" i="6"/>
  <c r="E3804" i="6"/>
  <c r="E3805" i="6"/>
  <c r="E3806" i="6"/>
  <c r="E3807" i="6"/>
  <c r="E3808" i="6"/>
  <c r="E3809" i="6"/>
  <c r="E3810" i="6"/>
  <c r="E3811" i="6"/>
  <c r="E3812" i="6"/>
  <c r="E3813" i="6"/>
  <c r="E3814" i="6"/>
  <c r="E3815" i="6"/>
  <c r="E3816" i="6"/>
  <c r="E3817" i="6"/>
  <c r="E3818" i="6"/>
  <c r="E3819" i="6"/>
  <c r="E3820" i="6"/>
  <c r="E3821" i="6"/>
  <c r="E3822" i="6"/>
  <c r="E3823" i="6"/>
  <c r="E3824" i="6"/>
  <c r="E3825" i="6"/>
  <c r="E3826" i="6"/>
  <c r="E3827" i="6"/>
  <c r="E3828" i="6"/>
  <c r="E3829" i="6"/>
  <c r="E3830" i="6"/>
  <c r="E3831" i="6"/>
  <c r="E3832" i="6"/>
  <c r="E3833" i="6"/>
  <c r="E3834" i="6"/>
  <c r="E3835" i="6"/>
  <c r="E3836" i="6"/>
  <c r="E3837" i="6"/>
  <c r="E3838" i="6"/>
  <c r="E3839" i="6"/>
  <c r="E3840" i="6"/>
  <c r="E3841" i="6"/>
  <c r="E3842" i="6"/>
  <c r="E3843" i="6"/>
  <c r="E3844" i="6"/>
  <c r="E3845" i="6"/>
  <c r="E3846" i="6"/>
  <c r="E3847" i="6"/>
  <c r="E3848" i="6"/>
  <c r="E3849" i="6"/>
  <c r="E3850" i="6"/>
  <c r="E3851" i="6"/>
  <c r="E3852" i="6"/>
  <c r="E3853" i="6"/>
  <c r="E3854" i="6"/>
  <c r="E3855" i="6"/>
  <c r="E3856" i="6"/>
  <c r="E3857" i="6"/>
  <c r="E3858" i="6"/>
  <c r="E3859" i="6"/>
  <c r="E3860" i="6"/>
  <c r="E3861" i="6"/>
  <c r="E3862" i="6"/>
  <c r="E3863" i="6"/>
  <c r="E3864" i="6"/>
  <c r="E3865" i="6"/>
  <c r="E3866" i="6"/>
  <c r="E3867" i="6"/>
  <c r="E3868" i="6"/>
  <c r="E3869" i="6"/>
  <c r="E3870" i="6"/>
  <c r="E3871" i="6"/>
  <c r="E3872" i="6"/>
  <c r="E3873" i="6"/>
  <c r="E3874" i="6"/>
  <c r="E3875" i="6"/>
  <c r="E3876" i="6"/>
  <c r="E3877" i="6"/>
  <c r="E3878" i="6"/>
  <c r="E3879" i="6"/>
  <c r="E3880" i="6"/>
  <c r="E3881" i="6"/>
  <c r="E3882" i="6"/>
  <c r="E3883" i="6"/>
  <c r="E3884" i="6"/>
  <c r="E3885" i="6"/>
  <c r="E3886" i="6"/>
  <c r="E3887" i="6"/>
  <c r="E3888" i="6"/>
  <c r="E3889" i="6"/>
  <c r="E3890" i="6"/>
  <c r="E3891" i="6"/>
  <c r="E3892" i="6"/>
  <c r="E3893" i="6"/>
  <c r="E3894" i="6"/>
  <c r="E3895" i="6"/>
  <c r="E3896" i="6"/>
  <c r="E3897" i="6"/>
  <c r="E3898" i="6"/>
  <c r="E3899" i="6"/>
  <c r="E3900" i="6"/>
  <c r="E3901" i="6"/>
  <c r="E3902" i="6"/>
  <c r="E3903" i="6"/>
  <c r="E3904" i="6"/>
  <c r="E3905" i="6"/>
  <c r="E3906" i="6"/>
  <c r="E3907" i="6"/>
  <c r="E3908" i="6"/>
  <c r="E3909" i="6"/>
  <c r="E3910" i="6"/>
  <c r="E3911" i="6"/>
  <c r="E3912" i="6"/>
  <c r="E3913" i="6"/>
  <c r="E3914" i="6"/>
  <c r="E3915" i="6"/>
  <c r="E3916" i="6"/>
  <c r="E3917" i="6"/>
  <c r="E3918" i="6"/>
  <c r="E3919" i="6"/>
  <c r="E3920" i="6"/>
  <c r="E3921" i="6"/>
  <c r="E3922" i="6"/>
  <c r="E3923" i="6"/>
  <c r="E3924" i="6"/>
  <c r="E3925" i="6"/>
  <c r="E3926" i="6"/>
  <c r="E3927" i="6"/>
  <c r="E3928" i="6"/>
  <c r="E3929" i="6"/>
  <c r="E3930" i="6"/>
  <c r="E3931" i="6"/>
  <c r="E3932" i="6"/>
  <c r="E3933" i="6"/>
  <c r="E3934" i="6"/>
  <c r="E3935" i="6"/>
  <c r="E3936" i="6"/>
  <c r="E3937" i="6"/>
  <c r="E3938" i="6"/>
  <c r="E3939" i="6"/>
  <c r="E3940" i="6"/>
  <c r="E3941" i="6"/>
  <c r="E3942" i="6"/>
  <c r="E3943" i="6"/>
  <c r="E3944" i="6"/>
  <c r="E3945" i="6"/>
  <c r="E3946" i="6"/>
  <c r="E3947" i="6"/>
  <c r="E3948" i="6"/>
  <c r="E3949" i="6"/>
  <c r="E3950" i="6"/>
  <c r="E3951" i="6"/>
  <c r="E3952" i="6"/>
  <c r="E3953" i="6"/>
  <c r="E3954" i="6"/>
  <c r="E3955" i="6"/>
  <c r="E3956" i="6"/>
  <c r="E3957" i="6"/>
  <c r="E3958" i="6"/>
  <c r="E3959" i="6"/>
  <c r="E3960" i="6"/>
  <c r="E3961" i="6"/>
  <c r="E3962" i="6"/>
  <c r="E3963" i="6"/>
  <c r="E3964" i="6"/>
  <c r="E3965" i="6"/>
  <c r="E3966" i="6"/>
  <c r="E3967" i="6"/>
  <c r="E3968" i="6"/>
  <c r="E3969" i="6"/>
  <c r="E3970" i="6"/>
  <c r="E3971" i="6"/>
  <c r="E3972" i="6"/>
  <c r="E3973" i="6"/>
  <c r="E3974" i="6"/>
  <c r="E3975" i="6"/>
  <c r="E3976" i="6"/>
  <c r="E3977" i="6"/>
  <c r="E3978" i="6"/>
  <c r="E3979" i="6"/>
  <c r="E3980" i="6"/>
  <c r="E3981" i="6"/>
  <c r="E3982" i="6"/>
  <c r="E3983" i="6"/>
  <c r="E3984" i="6"/>
  <c r="E3985" i="6"/>
  <c r="E3986" i="6"/>
  <c r="E3987" i="6"/>
  <c r="E3988" i="6"/>
  <c r="E3989" i="6"/>
  <c r="E3990" i="6"/>
  <c r="E3991" i="6"/>
  <c r="E3992" i="6"/>
  <c r="E3993" i="6"/>
  <c r="E3994" i="6"/>
  <c r="E3995" i="6"/>
  <c r="E3996" i="6"/>
  <c r="E3997" i="6"/>
  <c r="E3998" i="6"/>
  <c r="E3999" i="6"/>
  <c r="E4000" i="6"/>
  <c r="E4001" i="6"/>
  <c r="E4002" i="6"/>
  <c r="E4003" i="6"/>
  <c r="E4004" i="6"/>
  <c r="E4005" i="6"/>
  <c r="E4006" i="6"/>
  <c r="E4007" i="6"/>
  <c r="E4008" i="6"/>
  <c r="E4009" i="6"/>
  <c r="E4010" i="6"/>
  <c r="E4011" i="6"/>
  <c r="E4012" i="6"/>
  <c r="E4013" i="6"/>
  <c r="E4014" i="6"/>
  <c r="E4015" i="6"/>
  <c r="E4016" i="6"/>
  <c r="E4017" i="6"/>
  <c r="E4018" i="6"/>
  <c r="E4019" i="6"/>
  <c r="E4020" i="6"/>
  <c r="E4021" i="6"/>
  <c r="E4022" i="6"/>
  <c r="E4023" i="6"/>
  <c r="E4024" i="6"/>
  <c r="E4025" i="6"/>
  <c r="E4026" i="6"/>
  <c r="E4027" i="6"/>
  <c r="E4028" i="6"/>
  <c r="E4029" i="6"/>
  <c r="E4030" i="6"/>
  <c r="E4031" i="6"/>
  <c r="E4032" i="6"/>
  <c r="E4033" i="6"/>
  <c r="E4034" i="6"/>
  <c r="E4035" i="6"/>
  <c r="E4036" i="6"/>
  <c r="E4037" i="6"/>
  <c r="E4038" i="6"/>
  <c r="E4039" i="6"/>
  <c r="E4040" i="6"/>
  <c r="E4041" i="6"/>
  <c r="E4042" i="6"/>
  <c r="E4043" i="6"/>
  <c r="E4044" i="6"/>
  <c r="E4045" i="6"/>
  <c r="E4046" i="6"/>
  <c r="E4047" i="6"/>
  <c r="E4048" i="6"/>
  <c r="E4049" i="6"/>
  <c r="E4050" i="6"/>
  <c r="E4051" i="6"/>
  <c r="E4052" i="6"/>
  <c r="E4053" i="6"/>
  <c r="E4054" i="6"/>
  <c r="E4055" i="6"/>
  <c r="E4056" i="6"/>
  <c r="E4057" i="6"/>
  <c r="E4058" i="6"/>
  <c r="E4059" i="6"/>
  <c r="E4060" i="6"/>
  <c r="E4061" i="6"/>
  <c r="E4062" i="6"/>
  <c r="E4063" i="6"/>
  <c r="E4064" i="6"/>
  <c r="E4065" i="6"/>
  <c r="E4066" i="6"/>
  <c r="E4067" i="6"/>
  <c r="E4068" i="6"/>
  <c r="E4069" i="6"/>
  <c r="E4070" i="6"/>
  <c r="E4071" i="6"/>
  <c r="E4072" i="6"/>
  <c r="E4073" i="6"/>
  <c r="E4074" i="6"/>
  <c r="E4075" i="6"/>
  <c r="E4076" i="6"/>
  <c r="E4077" i="6"/>
  <c r="E4078" i="6"/>
  <c r="E4079" i="6"/>
  <c r="E4080" i="6"/>
  <c r="E4081" i="6"/>
  <c r="E4082" i="6"/>
  <c r="E4083" i="6"/>
  <c r="E4084" i="6"/>
  <c r="E4085" i="6"/>
  <c r="E4086" i="6"/>
  <c r="E4087" i="6"/>
  <c r="E4088" i="6"/>
  <c r="E4089" i="6"/>
  <c r="E4090" i="6"/>
  <c r="E4091" i="6"/>
  <c r="E4092" i="6"/>
  <c r="E4093" i="6"/>
  <c r="E4094" i="6"/>
  <c r="E4095" i="6"/>
  <c r="E4096" i="6"/>
  <c r="E4097" i="6"/>
  <c r="E4098" i="6"/>
  <c r="E4099" i="6"/>
  <c r="E4100" i="6"/>
  <c r="E4101" i="6"/>
  <c r="E4102" i="6"/>
  <c r="E4103" i="6"/>
  <c r="E4104" i="6"/>
  <c r="E4105" i="6"/>
  <c r="E4106" i="6"/>
  <c r="E4107" i="6"/>
  <c r="E4108" i="6"/>
  <c r="E4109" i="6"/>
  <c r="E4110" i="6"/>
  <c r="E4111" i="6"/>
  <c r="E4112" i="6"/>
  <c r="E4113" i="6"/>
  <c r="E4114" i="6"/>
  <c r="E4115" i="6"/>
  <c r="E4116" i="6"/>
  <c r="E4117" i="6"/>
  <c r="E4118" i="6"/>
  <c r="E4119" i="6"/>
  <c r="E4120" i="6"/>
  <c r="E4121" i="6"/>
  <c r="E4122" i="6"/>
  <c r="E4123" i="6"/>
  <c r="E4124" i="6"/>
  <c r="E4125" i="6"/>
  <c r="E4126" i="6"/>
  <c r="E4127" i="6"/>
  <c r="E4128" i="6"/>
  <c r="E4129" i="6"/>
  <c r="E4130" i="6"/>
  <c r="E4131" i="6"/>
  <c r="E4132" i="6"/>
  <c r="E4133" i="6"/>
  <c r="E4134" i="6"/>
  <c r="E4135" i="6"/>
  <c r="E4136" i="6"/>
  <c r="E4137" i="6"/>
  <c r="E4138" i="6"/>
  <c r="E4139" i="6"/>
  <c r="E4140" i="6"/>
  <c r="E4141" i="6"/>
  <c r="E4142" i="6"/>
  <c r="E4143" i="6"/>
  <c r="E4144" i="6"/>
  <c r="E4145" i="6"/>
  <c r="E4146" i="6"/>
  <c r="E4147" i="6"/>
  <c r="E4148" i="6"/>
  <c r="E4149" i="6"/>
  <c r="E4150" i="6"/>
  <c r="E4151" i="6"/>
  <c r="E4152" i="6"/>
  <c r="E4153" i="6"/>
  <c r="E4154" i="6"/>
  <c r="E4155" i="6"/>
  <c r="E4156" i="6"/>
  <c r="E4157" i="6"/>
  <c r="E4158" i="6"/>
  <c r="E4159" i="6"/>
  <c r="E4160" i="6"/>
  <c r="E4161" i="6"/>
  <c r="E4162" i="6"/>
  <c r="E4163" i="6"/>
  <c r="E4164" i="6"/>
  <c r="E4165" i="6"/>
  <c r="E4166" i="6"/>
  <c r="E4167" i="6"/>
  <c r="E4168" i="6"/>
  <c r="E4169" i="6"/>
  <c r="E4170" i="6"/>
  <c r="E4171" i="6"/>
  <c r="E4172" i="6"/>
  <c r="E4173" i="6"/>
  <c r="E4174" i="6"/>
  <c r="E4175" i="6"/>
  <c r="E4176" i="6"/>
  <c r="E4177" i="6"/>
  <c r="E4178" i="6"/>
  <c r="E4179" i="6"/>
  <c r="E4180" i="6"/>
  <c r="E4181" i="6"/>
  <c r="E4182" i="6"/>
  <c r="E4183" i="6"/>
  <c r="E4184" i="6"/>
  <c r="E4185" i="6"/>
  <c r="E4186" i="6"/>
  <c r="E4187" i="6"/>
  <c r="E4188" i="6"/>
  <c r="E4189" i="6"/>
  <c r="E4190" i="6"/>
  <c r="E4191" i="6"/>
  <c r="E4192" i="6"/>
  <c r="E4193" i="6"/>
  <c r="E4194" i="6"/>
  <c r="E4195" i="6"/>
  <c r="E4196" i="6"/>
  <c r="E4197" i="6"/>
  <c r="E4198" i="6"/>
  <c r="E4199" i="6"/>
  <c r="E4200" i="6"/>
  <c r="E4201" i="6"/>
  <c r="E4202" i="6"/>
  <c r="E4203" i="6"/>
  <c r="E4204" i="6"/>
  <c r="E4205" i="6"/>
  <c r="E4206" i="6"/>
  <c r="E4207" i="6"/>
  <c r="E4208" i="6"/>
  <c r="E4209" i="6"/>
  <c r="E4210" i="6"/>
  <c r="E4211" i="6"/>
  <c r="E4212" i="6"/>
  <c r="E4213" i="6"/>
  <c r="E4214" i="6"/>
  <c r="E4215" i="6"/>
  <c r="E4216" i="6"/>
  <c r="E4217" i="6"/>
  <c r="E4218" i="6"/>
  <c r="E4219" i="6"/>
  <c r="E4220" i="6"/>
  <c r="E4221" i="6"/>
  <c r="E4222" i="6"/>
  <c r="E4223" i="6"/>
  <c r="E4224" i="6"/>
  <c r="E4225" i="6"/>
  <c r="E4226" i="6"/>
  <c r="E4227" i="6"/>
  <c r="E4228" i="6"/>
  <c r="E4229" i="6"/>
  <c r="E4230" i="6"/>
  <c r="E4231" i="6"/>
  <c r="E4232" i="6"/>
  <c r="E4233" i="6"/>
  <c r="E4234" i="6"/>
  <c r="E4235" i="6"/>
  <c r="E4236" i="6"/>
  <c r="E4237" i="6"/>
  <c r="E4238" i="6"/>
  <c r="E4239" i="6"/>
  <c r="E4240" i="6"/>
  <c r="E4241" i="6"/>
  <c r="E4242" i="6"/>
  <c r="E4243" i="6"/>
  <c r="E4244" i="6"/>
  <c r="E4245" i="6"/>
  <c r="E4246" i="6"/>
  <c r="E4247" i="6"/>
  <c r="E4248" i="6"/>
  <c r="E4249" i="6"/>
  <c r="E4250" i="6"/>
  <c r="E4251" i="6"/>
  <c r="E4252" i="6"/>
  <c r="E4253" i="6"/>
  <c r="E4254" i="6"/>
  <c r="E4255" i="6"/>
  <c r="E4256" i="6"/>
  <c r="E4257" i="6"/>
  <c r="E4258" i="6"/>
  <c r="E4259" i="6"/>
  <c r="E4260" i="6"/>
  <c r="E4261" i="6"/>
  <c r="E4262" i="6"/>
  <c r="E4263" i="6"/>
  <c r="E4264" i="6"/>
  <c r="E4265" i="6"/>
  <c r="E4266" i="6"/>
  <c r="E4267" i="6"/>
  <c r="E4268" i="6"/>
  <c r="E4269" i="6"/>
  <c r="E4270" i="6"/>
  <c r="E4271" i="6"/>
  <c r="E4272" i="6"/>
  <c r="E4273" i="6"/>
  <c r="E4274" i="6"/>
  <c r="E4275" i="6"/>
  <c r="E4276" i="6"/>
  <c r="E4277" i="6"/>
  <c r="E4278" i="6"/>
  <c r="E4279" i="6"/>
  <c r="E4280" i="6"/>
  <c r="E4281" i="6"/>
  <c r="E4282" i="6"/>
  <c r="E4283" i="6"/>
  <c r="E4284" i="6"/>
  <c r="E4285" i="6"/>
  <c r="E4286" i="6"/>
  <c r="E4287" i="6"/>
  <c r="E4288" i="6"/>
  <c r="E4289" i="6"/>
  <c r="E4290" i="6"/>
  <c r="E4291" i="6"/>
  <c r="E4292" i="6"/>
  <c r="E4293" i="6"/>
  <c r="E4294" i="6"/>
  <c r="E4295" i="6"/>
  <c r="E4296" i="6"/>
  <c r="E4297" i="6"/>
  <c r="E4298" i="6"/>
  <c r="E4299" i="6"/>
  <c r="E4300" i="6"/>
  <c r="E4301" i="6"/>
  <c r="E4302" i="6"/>
  <c r="E4303" i="6"/>
  <c r="E4304" i="6"/>
  <c r="E4305" i="6"/>
  <c r="E4306" i="6"/>
  <c r="E4307" i="6"/>
  <c r="E4308" i="6"/>
  <c r="E4309" i="6"/>
  <c r="E4310" i="6"/>
  <c r="E4311" i="6"/>
  <c r="E4312" i="6"/>
  <c r="E4313" i="6"/>
  <c r="E4314" i="6"/>
  <c r="E4315" i="6"/>
  <c r="E4316" i="6"/>
  <c r="E4317" i="6"/>
  <c r="E4318" i="6"/>
  <c r="E4319" i="6"/>
  <c r="E4320" i="6"/>
  <c r="E4321" i="6"/>
  <c r="E4322" i="6"/>
  <c r="E4323" i="6"/>
  <c r="E4324" i="6"/>
  <c r="E4325" i="6"/>
  <c r="E4326" i="6"/>
  <c r="E4327" i="6"/>
  <c r="E4328" i="6"/>
  <c r="E4329" i="6"/>
  <c r="E4330" i="6"/>
  <c r="E4331" i="6"/>
  <c r="E4332" i="6"/>
  <c r="E4333" i="6"/>
  <c r="E4334" i="6"/>
  <c r="E4335" i="6"/>
  <c r="E4336" i="6"/>
  <c r="E4337" i="6"/>
  <c r="E4338" i="6"/>
  <c r="E4339" i="6"/>
  <c r="E4340" i="6"/>
  <c r="E4341" i="6"/>
  <c r="E4342" i="6"/>
  <c r="E4343" i="6"/>
  <c r="E4344" i="6"/>
  <c r="E4345" i="6"/>
  <c r="E4346" i="6"/>
  <c r="E4347" i="6"/>
  <c r="E4348" i="6"/>
  <c r="E4349" i="6"/>
  <c r="E4350" i="6"/>
  <c r="E4351" i="6"/>
  <c r="E4352" i="6"/>
  <c r="E4353" i="6"/>
  <c r="E4354" i="6"/>
  <c r="E4355" i="6"/>
  <c r="E4356" i="6"/>
  <c r="E4357" i="6"/>
  <c r="E4358" i="6"/>
  <c r="E4359" i="6"/>
  <c r="E4360" i="6"/>
  <c r="E4361" i="6"/>
  <c r="E4362" i="6"/>
  <c r="E4363" i="6"/>
  <c r="E4364" i="6"/>
  <c r="E4365" i="6"/>
  <c r="E4366" i="6"/>
  <c r="E4367" i="6"/>
  <c r="E4368" i="6"/>
  <c r="E4369" i="6"/>
  <c r="E4370" i="6"/>
  <c r="E4371" i="6"/>
  <c r="E4372" i="6"/>
  <c r="E4373" i="6"/>
  <c r="E4374" i="6"/>
  <c r="E4375" i="6"/>
  <c r="E4376" i="6"/>
  <c r="E4377" i="6"/>
  <c r="E4378" i="6"/>
  <c r="E4379" i="6"/>
  <c r="E4380" i="6"/>
  <c r="E4381" i="6"/>
  <c r="E4382" i="6"/>
  <c r="E4383" i="6"/>
  <c r="E4384" i="6"/>
  <c r="E4385" i="6"/>
  <c r="E4386" i="6"/>
  <c r="E4387" i="6"/>
  <c r="E4388" i="6"/>
  <c r="E4389" i="6"/>
  <c r="E4390" i="6"/>
  <c r="E4391" i="6"/>
  <c r="E4392" i="6"/>
  <c r="E4393" i="6"/>
  <c r="E4394" i="6"/>
  <c r="E4395" i="6"/>
  <c r="E4396" i="6"/>
  <c r="E4397" i="6"/>
  <c r="E4398" i="6"/>
  <c r="E4399" i="6"/>
  <c r="E4400" i="6"/>
  <c r="E4401" i="6"/>
  <c r="E4402" i="6"/>
  <c r="E4403" i="6"/>
  <c r="E4404" i="6"/>
  <c r="E4405" i="6"/>
  <c r="E4406" i="6"/>
  <c r="E4407" i="6"/>
  <c r="E4408" i="6"/>
  <c r="E4409" i="6"/>
  <c r="E4410" i="6"/>
  <c r="E4411" i="6"/>
  <c r="E4412" i="6"/>
  <c r="E4413" i="6"/>
  <c r="E4414" i="6"/>
  <c r="E4415" i="6"/>
  <c r="E4416" i="6"/>
  <c r="E4417" i="6"/>
  <c r="E4418" i="6"/>
  <c r="E4419" i="6"/>
  <c r="E4420" i="6"/>
  <c r="E4421" i="6"/>
  <c r="E4422" i="6"/>
  <c r="E4423" i="6"/>
  <c r="E4424" i="6"/>
  <c r="E4425" i="6"/>
  <c r="E4426" i="6"/>
  <c r="E4427" i="6"/>
  <c r="E4428" i="6"/>
  <c r="E4429" i="6"/>
  <c r="E4430" i="6"/>
  <c r="E4431" i="6"/>
  <c r="E4432" i="6"/>
  <c r="E4433" i="6"/>
  <c r="E4434" i="6"/>
  <c r="E4435" i="6"/>
  <c r="E4436" i="6"/>
  <c r="E4437" i="6"/>
  <c r="E4438" i="6"/>
  <c r="E4439" i="6"/>
  <c r="E4440" i="6"/>
  <c r="E4441" i="6"/>
  <c r="E4442" i="6"/>
  <c r="E4443" i="6"/>
  <c r="E4444" i="6"/>
  <c r="E4445" i="6"/>
  <c r="E4446" i="6"/>
  <c r="E4447" i="6"/>
  <c r="E4448" i="6"/>
  <c r="E4449" i="6"/>
  <c r="E4450" i="6"/>
  <c r="E4451" i="6"/>
  <c r="E4452" i="6"/>
  <c r="E4453" i="6"/>
  <c r="E4454" i="6"/>
  <c r="E4455" i="6"/>
  <c r="E4456" i="6"/>
  <c r="E4457" i="6"/>
  <c r="E4458" i="6"/>
  <c r="E4459" i="6"/>
  <c r="E4460" i="6"/>
  <c r="E4461" i="6"/>
  <c r="E4462" i="6"/>
  <c r="E4463" i="6"/>
  <c r="E4464" i="6"/>
  <c r="E4465" i="6"/>
  <c r="E4466" i="6"/>
  <c r="E4467" i="6"/>
  <c r="E4468" i="6"/>
  <c r="E4469" i="6"/>
  <c r="E4470" i="6"/>
  <c r="E4471" i="6"/>
  <c r="E4472" i="6"/>
  <c r="E4473" i="6"/>
  <c r="E4474" i="6"/>
  <c r="E4475" i="6"/>
  <c r="E4476" i="6"/>
  <c r="E4477" i="6"/>
  <c r="E4478" i="6"/>
  <c r="E4479" i="6"/>
  <c r="E4480" i="6"/>
  <c r="E4481" i="6"/>
  <c r="E4482" i="6"/>
  <c r="E4483" i="6"/>
  <c r="E4484" i="6"/>
  <c r="E4485" i="6"/>
  <c r="E4486" i="6"/>
  <c r="E4487" i="6"/>
  <c r="E4488" i="6"/>
  <c r="E4489" i="6"/>
  <c r="E4490" i="6"/>
  <c r="E4491" i="6"/>
  <c r="E4492" i="6"/>
  <c r="E4493" i="6"/>
  <c r="E4494" i="6"/>
  <c r="E4495" i="6"/>
  <c r="E4496" i="6"/>
  <c r="E4497" i="6"/>
  <c r="E4498" i="6"/>
  <c r="E4499" i="6"/>
  <c r="E4500" i="6"/>
  <c r="E4501" i="6"/>
  <c r="E4502" i="6"/>
  <c r="E4503" i="6"/>
  <c r="E4504" i="6"/>
  <c r="E4505" i="6"/>
  <c r="E4506" i="6"/>
  <c r="E4507" i="6"/>
  <c r="E4508" i="6"/>
  <c r="E4509" i="6"/>
  <c r="E4510" i="6"/>
  <c r="E4511" i="6"/>
  <c r="E4512" i="6"/>
  <c r="E4513" i="6"/>
  <c r="E4514" i="6"/>
  <c r="E4515" i="6"/>
  <c r="E4516" i="6"/>
  <c r="E4517" i="6"/>
  <c r="E4518" i="6"/>
  <c r="E4519" i="6"/>
  <c r="E4520" i="6"/>
  <c r="E4521" i="6"/>
  <c r="E4522" i="6"/>
  <c r="E4523" i="6"/>
  <c r="E4524" i="6"/>
  <c r="E4525" i="6"/>
  <c r="E4526" i="6"/>
  <c r="E4527" i="6"/>
  <c r="E4528" i="6"/>
  <c r="E4529" i="6"/>
  <c r="E4530" i="6"/>
  <c r="E4531" i="6"/>
  <c r="E4532" i="6"/>
  <c r="E4533" i="6"/>
  <c r="E4534" i="6"/>
  <c r="E4535" i="6"/>
  <c r="E4536" i="6"/>
  <c r="E4537" i="6"/>
  <c r="E4538" i="6"/>
  <c r="E4539" i="6"/>
  <c r="E4540" i="6"/>
  <c r="E4541" i="6"/>
  <c r="E4542" i="6"/>
  <c r="E4543" i="6"/>
  <c r="E4544" i="6"/>
  <c r="E4545" i="6"/>
  <c r="E4546" i="6"/>
  <c r="E4547" i="6"/>
  <c r="E4548" i="6"/>
  <c r="E4549" i="6"/>
  <c r="E4550" i="6"/>
  <c r="E4551" i="6"/>
  <c r="E4552" i="6"/>
  <c r="E4553" i="6"/>
  <c r="E4554" i="6"/>
  <c r="E4555" i="6"/>
  <c r="E4556" i="6"/>
  <c r="E4557" i="6"/>
  <c r="E4558" i="6"/>
  <c r="E4559" i="6"/>
  <c r="E4560" i="6"/>
  <c r="E4561" i="6"/>
  <c r="E4562" i="6"/>
  <c r="E4563" i="6"/>
  <c r="E4564" i="6"/>
  <c r="E4565" i="6"/>
  <c r="E4566" i="6"/>
  <c r="E4567" i="6"/>
  <c r="E4568" i="6"/>
  <c r="E4569" i="6"/>
  <c r="E4570" i="6"/>
  <c r="E4571" i="6"/>
  <c r="E4572" i="6"/>
  <c r="E4573" i="6"/>
  <c r="E4574" i="6"/>
  <c r="E4575" i="6"/>
  <c r="E4576" i="6"/>
  <c r="E4577" i="6"/>
  <c r="E4578" i="6"/>
  <c r="E4579" i="6"/>
  <c r="E4580" i="6"/>
  <c r="E4581" i="6"/>
  <c r="E4582" i="6"/>
  <c r="E4583" i="6"/>
  <c r="E4584" i="6"/>
  <c r="E4585" i="6"/>
  <c r="E4586" i="6"/>
  <c r="E4587" i="6"/>
  <c r="E4588" i="6"/>
  <c r="E4589" i="6"/>
  <c r="E4590" i="6"/>
  <c r="E4591" i="6"/>
  <c r="E4592" i="6"/>
  <c r="E4593" i="6"/>
  <c r="E4594" i="6"/>
  <c r="E4595" i="6"/>
  <c r="E4596" i="6"/>
  <c r="E4597" i="6"/>
  <c r="E4598" i="6"/>
  <c r="E4599" i="6"/>
  <c r="E4600" i="6"/>
  <c r="E4601" i="6"/>
  <c r="E4602" i="6"/>
  <c r="E4603" i="6"/>
  <c r="E4604" i="6"/>
  <c r="E4605" i="6"/>
  <c r="E4606" i="6"/>
  <c r="E4607" i="6"/>
  <c r="E4608" i="6"/>
  <c r="E4609" i="6"/>
  <c r="E4610" i="6"/>
  <c r="E4611" i="6"/>
  <c r="E4612" i="6"/>
  <c r="E4613" i="6"/>
  <c r="E4614" i="6"/>
  <c r="E4615" i="6"/>
  <c r="E4616" i="6"/>
  <c r="E4617" i="6"/>
  <c r="E4618" i="6"/>
  <c r="E4619" i="6"/>
  <c r="E4620" i="6"/>
  <c r="E4621" i="6"/>
  <c r="E4622" i="6"/>
  <c r="E4623" i="6"/>
  <c r="E4624" i="6"/>
  <c r="E4625" i="6"/>
  <c r="E4626" i="6"/>
  <c r="E4627" i="6"/>
  <c r="E4628" i="6"/>
  <c r="E4629" i="6"/>
  <c r="E4630" i="6"/>
  <c r="E4631" i="6"/>
  <c r="E4632" i="6"/>
  <c r="E4633" i="6"/>
  <c r="E4634" i="6"/>
  <c r="E4635" i="6"/>
  <c r="E4636" i="6"/>
  <c r="E4637" i="6"/>
  <c r="E4638" i="6"/>
  <c r="E4639" i="6"/>
  <c r="E4640" i="6"/>
  <c r="E4641" i="6"/>
  <c r="E4642" i="6"/>
  <c r="E4643" i="6"/>
  <c r="E4644" i="6"/>
  <c r="E4645" i="6"/>
  <c r="E4646" i="6"/>
  <c r="E4647" i="6"/>
  <c r="E4648" i="6"/>
  <c r="E4649" i="6"/>
  <c r="E4650" i="6"/>
  <c r="E4651" i="6"/>
  <c r="E4652" i="6"/>
  <c r="E4653" i="6"/>
  <c r="E4654" i="6"/>
  <c r="E4655" i="6"/>
  <c r="E4656" i="6"/>
  <c r="E4657" i="6"/>
  <c r="E4658" i="6"/>
  <c r="E4659" i="6"/>
  <c r="E4660" i="6"/>
  <c r="E4661" i="6"/>
  <c r="E4662" i="6"/>
  <c r="E4663" i="6"/>
  <c r="E4664" i="6"/>
  <c r="E4665" i="6"/>
  <c r="E4666" i="6"/>
  <c r="E4667" i="6"/>
  <c r="E4668" i="6"/>
  <c r="E4669" i="6"/>
  <c r="E4670" i="6"/>
  <c r="E4671" i="6"/>
  <c r="E4672" i="6"/>
  <c r="E4673" i="6"/>
  <c r="E4674" i="6"/>
  <c r="E4675" i="6"/>
  <c r="E4676" i="6"/>
  <c r="E4677" i="6"/>
  <c r="E4678" i="6"/>
  <c r="E4679" i="6"/>
  <c r="E4680" i="6"/>
  <c r="E4681" i="6"/>
  <c r="E4682" i="6"/>
  <c r="E4683" i="6"/>
  <c r="E4684" i="6"/>
  <c r="E4685" i="6"/>
  <c r="E4686" i="6"/>
  <c r="E4687" i="6"/>
  <c r="E4688" i="6"/>
  <c r="E4689" i="6"/>
  <c r="E4690" i="6"/>
  <c r="E4691" i="6"/>
  <c r="E4692" i="6"/>
  <c r="E4693" i="6"/>
  <c r="E4694" i="6"/>
  <c r="E4695" i="6"/>
  <c r="E4696" i="6"/>
  <c r="E4697" i="6"/>
  <c r="E4698" i="6"/>
  <c r="E4699" i="6"/>
  <c r="E4700" i="6"/>
  <c r="E4701" i="6"/>
  <c r="E4702" i="6"/>
  <c r="E4703" i="6"/>
  <c r="E4704" i="6"/>
  <c r="E4705" i="6"/>
  <c r="E4706" i="6"/>
  <c r="E4707" i="6"/>
  <c r="E4708" i="6"/>
  <c r="E4709" i="6"/>
  <c r="E4710" i="6"/>
  <c r="E4711" i="6"/>
  <c r="E4712" i="6"/>
  <c r="E4713" i="6"/>
  <c r="E4714" i="6"/>
  <c r="E4715" i="6"/>
  <c r="E4716" i="6"/>
  <c r="E4717" i="6"/>
  <c r="E4718" i="6"/>
  <c r="E4719" i="6"/>
  <c r="E4720" i="6"/>
  <c r="E4721" i="6"/>
  <c r="E4722" i="6"/>
  <c r="E4723" i="6"/>
  <c r="E4724" i="6"/>
  <c r="E4725" i="6"/>
  <c r="E4726" i="6"/>
  <c r="E4727" i="6"/>
  <c r="E4728" i="6"/>
  <c r="E4729" i="6"/>
  <c r="E4730" i="6"/>
  <c r="E4731" i="6"/>
  <c r="E4732" i="6"/>
  <c r="E4733" i="6"/>
  <c r="E4734" i="6"/>
  <c r="E4735" i="6"/>
  <c r="E4736" i="6"/>
  <c r="E4737" i="6"/>
  <c r="E4738" i="6"/>
  <c r="E4739" i="6"/>
  <c r="E4740" i="6"/>
  <c r="E4741" i="6"/>
  <c r="E4742" i="6"/>
  <c r="E4743" i="6"/>
  <c r="E4744" i="6"/>
  <c r="E4745" i="6"/>
  <c r="E4746" i="6"/>
  <c r="E4747" i="6"/>
  <c r="E4748" i="6"/>
  <c r="E4749" i="6"/>
  <c r="E4750" i="6"/>
  <c r="E4751" i="6"/>
  <c r="E4752" i="6"/>
  <c r="E4753" i="6"/>
  <c r="E4754" i="6"/>
  <c r="E4755" i="6"/>
  <c r="E4756" i="6"/>
  <c r="E4757" i="6"/>
  <c r="E4758" i="6"/>
  <c r="E4759" i="6"/>
  <c r="E4760" i="6"/>
  <c r="E4761" i="6"/>
  <c r="E4762" i="6"/>
  <c r="E4763" i="6"/>
  <c r="E4764" i="6"/>
  <c r="E4765" i="6"/>
  <c r="E4766" i="6"/>
  <c r="E4767" i="6"/>
  <c r="E4768" i="6"/>
  <c r="E4769" i="6"/>
  <c r="E4770" i="6"/>
  <c r="E4771" i="6"/>
  <c r="E4772" i="6"/>
  <c r="E4773" i="6"/>
  <c r="E4774" i="6"/>
  <c r="E4775" i="6"/>
  <c r="E4776" i="6"/>
  <c r="E4777" i="6"/>
  <c r="E4778" i="6"/>
  <c r="E4779" i="6"/>
  <c r="E4780" i="6"/>
  <c r="E4781" i="6"/>
  <c r="E4782" i="6"/>
  <c r="E4783" i="6"/>
  <c r="E4784" i="6"/>
  <c r="E4785" i="6"/>
  <c r="E4786" i="6"/>
  <c r="E4787" i="6"/>
  <c r="E4788" i="6"/>
  <c r="E4789" i="6"/>
  <c r="E4790" i="6"/>
  <c r="E4791" i="6"/>
  <c r="E4792" i="6"/>
  <c r="E4793" i="6"/>
  <c r="E4794" i="6"/>
  <c r="E4795" i="6"/>
  <c r="E4796" i="6"/>
  <c r="E4797" i="6"/>
  <c r="E4798" i="6"/>
  <c r="E4799" i="6"/>
  <c r="E4800" i="6"/>
  <c r="E4801" i="6"/>
  <c r="E4802" i="6"/>
  <c r="E4803" i="6"/>
  <c r="E4804" i="6"/>
  <c r="E4805" i="6"/>
  <c r="E4806" i="6"/>
  <c r="E4807" i="6"/>
  <c r="E4808" i="6"/>
  <c r="E4809" i="6"/>
  <c r="E4810" i="6"/>
  <c r="E4811" i="6"/>
  <c r="E4812" i="6"/>
  <c r="E4813" i="6"/>
  <c r="E4814" i="6"/>
  <c r="E4815" i="6"/>
  <c r="E4816" i="6"/>
  <c r="E4817" i="6"/>
  <c r="E4818" i="6"/>
  <c r="E4819" i="6"/>
  <c r="E4820" i="6"/>
  <c r="E4821" i="6"/>
  <c r="E4822" i="6"/>
  <c r="E4823" i="6"/>
  <c r="E4824" i="6"/>
  <c r="E4825" i="6"/>
  <c r="E4826" i="6"/>
  <c r="E4827" i="6"/>
  <c r="E4828" i="6"/>
  <c r="E4829" i="6"/>
  <c r="E4830" i="6"/>
  <c r="E4831" i="6"/>
  <c r="E4832" i="6"/>
  <c r="E4833" i="6"/>
  <c r="E4834" i="6"/>
  <c r="E4835" i="6"/>
  <c r="E4836" i="6"/>
  <c r="E4837" i="6"/>
  <c r="E4838" i="6"/>
  <c r="E4839" i="6"/>
  <c r="E4840" i="6"/>
  <c r="E4841" i="6"/>
  <c r="E4842" i="6"/>
  <c r="E4843" i="6"/>
  <c r="E4844" i="6"/>
  <c r="E4845" i="6"/>
  <c r="E4846" i="6"/>
  <c r="E4847" i="6"/>
  <c r="E4848" i="6"/>
  <c r="E4849" i="6"/>
  <c r="E4850" i="6"/>
  <c r="E4851" i="6"/>
  <c r="E4852" i="6"/>
  <c r="E4853" i="6"/>
  <c r="E4854" i="6"/>
  <c r="E4855" i="6"/>
  <c r="E4856" i="6"/>
  <c r="E4857" i="6"/>
  <c r="E4858" i="6"/>
  <c r="E4859" i="6"/>
  <c r="E4860" i="6"/>
  <c r="E4861" i="6"/>
  <c r="E4862" i="6"/>
  <c r="E4863" i="6"/>
  <c r="E4864" i="6"/>
  <c r="E4865" i="6"/>
  <c r="E4866" i="6"/>
  <c r="E4867" i="6"/>
  <c r="E4868" i="6"/>
  <c r="E4869" i="6"/>
  <c r="E4870" i="6"/>
  <c r="E4871" i="6"/>
  <c r="E4872" i="6"/>
  <c r="E4873" i="6"/>
  <c r="E4874" i="6"/>
  <c r="E4875" i="6"/>
  <c r="E4876" i="6"/>
  <c r="E4877" i="6"/>
  <c r="E4878" i="6"/>
  <c r="E4879" i="6"/>
  <c r="E4880" i="6"/>
  <c r="E4881" i="6"/>
  <c r="E4882" i="6"/>
  <c r="E4883" i="6"/>
  <c r="E4884" i="6"/>
  <c r="E4885" i="6"/>
  <c r="E4886" i="6"/>
  <c r="E4887" i="6"/>
  <c r="E4888" i="6"/>
  <c r="E4889" i="6"/>
  <c r="E4890" i="6"/>
  <c r="E4891" i="6"/>
  <c r="E4892" i="6"/>
  <c r="E4893" i="6"/>
  <c r="E4894" i="6"/>
  <c r="E4895" i="6"/>
  <c r="E4896" i="6"/>
  <c r="E4897" i="6"/>
  <c r="E4898" i="6"/>
  <c r="E4899" i="6"/>
  <c r="E4900" i="6"/>
  <c r="E4901" i="6"/>
  <c r="E4902" i="6"/>
  <c r="E4903" i="6"/>
  <c r="E4904" i="6"/>
  <c r="E4905" i="6"/>
  <c r="E4906" i="6"/>
  <c r="E4907" i="6"/>
  <c r="E4908" i="6"/>
  <c r="E4909" i="6"/>
  <c r="E4910" i="6"/>
  <c r="E4911" i="6"/>
  <c r="E4912" i="6"/>
  <c r="E4913" i="6"/>
  <c r="E4914" i="6"/>
  <c r="E4915" i="6"/>
  <c r="E4916" i="6"/>
  <c r="E4917" i="6"/>
  <c r="E4918" i="6"/>
  <c r="E4919" i="6"/>
  <c r="E4920" i="6"/>
  <c r="E4921" i="6"/>
  <c r="E4922" i="6"/>
  <c r="E4923" i="6"/>
  <c r="E4924" i="6"/>
  <c r="E4925" i="6"/>
  <c r="E4926" i="6"/>
  <c r="E4927" i="6"/>
  <c r="E4928" i="6"/>
  <c r="E4929" i="6"/>
  <c r="E4930" i="6"/>
  <c r="E4931" i="6"/>
  <c r="E4932" i="6"/>
  <c r="E4933" i="6"/>
  <c r="E4934" i="6"/>
  <c r="E4935" i="6"/>
  <c r="E4936" i="6"/>
  <c r="E4937" i="6"/>
  <c r="E4938" i="6"/>
  <c r="E4939" i="6"/>
  <c r="E4940" i="6"/>
  <c r="E4941" i="6"/>
  <c r="E4942" i="6"/>
  <c r="E4943" i="6"/>
  <c r="E4944" i="6"/>
  <c r="E4945" i="6"/>
  <c r="E4946" i="6"/>
  <c r="E4947" i="6"/>
  <c r="E4948" i="6"/>
  <c r="E4949" i="6"/>
  <c r="E4950" i="6"/>
  <c r="E4951" i="6"/>
  <c r="E4952" i="6"/>
  <c r="E4953" i="6"/>
  <c r="E4954" i="6"/>
  <c r="E4955" i="6"/>
  <c r="E4956" i="6"/>
  <c r="E4957" i="6"/>
  <c r="E4958" i="6"/>
  <c r="E4959" i="6"/>
  <c r="E4960" i="6"/>
  <c r="E4961" i="6"/>
  <c r="E4962" i="6"/>
  <c r="E4963" i="6"/>
  <c r="E4964" i="6"/>
  <c r="E4965" i="6"/>
  <c r="E4966" i="6"/>
  <c r="E4967" i="6"/>
  <c r="E4968" i="6"/>
  <c r="E4969" i="6"/>
  <c r="E4970" i="6"/>
  <c r="E4971" i="6"/>
  <c r="E4972" i="6"/>
  <c r="E4973" i="6"/>
  <c r="E4974" i="6"/>
  <c r="E4975" i="6"/>
  <c r="E4976" i="6"/>
  <c r="E4977" i="6"/>
  <c r="E4978" i="6"/>
  <c r="E4979" i="6"/>
  <c r="E4980" i="6"/>
  <c r="E4981" i="6"/>
  <c r="E4982" i="6"/>
  <c r="E4983" i="6"/>
  <c r="E4984" i="6"/>
  <c r="E4985" i="6"/>
  <c r="E4986" i="6"/>
  <c r="E4987" i="6"/>
  <c r="E4988" i="6"/>
  <c r="E4989" i="6"/>
  <c r="E4990" i="6"/>
  <c r="E4991" i="6"/>
  <c r="E4992" i="6"/>
  <c r="E4993" i="6"/>
  <c r="E4994" i="6"/>
  <c r="E4995" i="6"/>
  <c r="E4996" i="6"/>
  <c r="E4997" i="6"/>
  <c r="E4998" i="6"/>
  <c r="E4999" i="6"/>
  <c r="E5000" i="6"/>
  <c r="E5001" i="6"/>
  <c r="E5002" i="6"/>
  <c r="E5003" i="6"/>
  <c r="E5004" i="6"/>
  <c r="E5005" i="6"/>
  <c r="E5006" i="6"/>
  <c r="E5007" i="6"/>
  <c r="E5008" i="6"/>
  <c r="E5009" i="6"/>
  <c r="E5010" i="6"/>
  <c r="E5011" i="6"/>
  <c r="E5012" i="6"/>
  <c r="E5013" i="6"/>
  <c r="E5014" i="6"/>
  <c r="E5015" i="6"/>
  <c r="E5016" i="6"/>
  <c r="E5017" i="6"/>
  <c r="E5018" i="6"/>
  <c r="E5019" i="6"/>
  <c r="E5020" i="6"/>
  <c r="E5021" i="6"/>
  <c r="E5022" i="6"/>
  <c r="E5023" i="6"/>
  <c r="E5024" i="6"/>
  <c r="E5025" i="6"/>
  <c r="E5026" i="6"/>
  <c r="E5027" i="6"/>
  <c r="E5028" i="6"/>
  <c r="E5029" i="6"/>
  <c r="E5030" i="6"/>
  <c r="E5031" i="6"/>
  <c r="E5032" i="6"/>
  <c r="E5033" i="6"/>
  <c r="E5034" i="6"/>
  <c r="E5035" i="6"/>
  <c r="E5036" i="6"/>
  <c r="E5037" i="6"/>
  <c r="E5038" i="6"/>
  <c r="E5039" i="6"/>
  <c r="E5040" i="6"/>
  <c r="E5041" i="6"/>
  <c r="E5042" i="6"/>
  <c r="E5043" i="6"/>
  <c r="E5044" i="6"/>
  <c r="E5045" i="6"/>
  <c r="E5046" i="6"/>
  <c r="E5047" i="6"/>
  <c r="E5048" i="6"/>
  <c r="E5049" i="6"/>
  <c r="E5050" i="6"/>
  <c r="E5051" i="6"/>
  <c r="E5052" i="6"/>
  <c r="E5053" i="6"/>
  <c r="E5054" i="6"/>
  <c r="E5055" i="6"/>
  <c r="E5056" i="6"/>
  <c r="E5057" i="6"/>
  <c r="E5058" i="6"/>
  <c r="E5059" i="6"/>
  <c r="E5060" i="6"/>
  <c r="E5061" i="6"/>
  <c r="E5062" i="6"/>
  <c r="E5063" i="6"/>
  <c r="E5064" i="6"/>
  <c r="E5065" i="6"/>
  <c r="E5066" i="6"/>
  <c r="E5067" i="6"/>
  <c r="E5068" i="6"/>
  <c r="E5069" i="6"/>
  <c r="E5070" i="6"/>
  <c r="E5071" i="6"/>
  <c r="E5072" i="6"/>
  <c r="E5073" i="6"/>
  <c r="E5074" i="6"/>
  <c r="E5075" i="6"/>
  <c r="E5076" i="6"/>
  <c r="E5077" i="6"/>
  <c r="E5078" i="6"/>
  <c r="E5079" i="6"/>
  <c r="E5080" i="6"/>
  <c r="E5081" i="6"/>
  <c r="E5082" i="6"/>
  <c r="E5083" i="6"/>
  <c r="E5084" i="6"/>
  <c r="E5085" i="6"/>
  <c r="E5086" i="6"/>
  <c r="E5087" i="6"/>
  <c r="E5088" i="6"/>
  <c r="E5089" i="6"/>
  <c r="E5090" i="6"/>
  <c r="E5091" i="6"/>
  <c r="E5092" i="6"/>
  <c r="E5093" i="6"/>
  <c r="E5094" i="6"/>
  <c r="E5095" i="6"/>
  <c r="E5096" i="6"/>
  <c r="E5097" i="6"/>
  <c r="E5098" i="6"/>
  <c r="E5099" i="6"/>
  <c r="E5100" i="6"/>
  <c r="E5101" i="6"/>
  <c r="E5102" i="6"/>
  <c r="E5103" i="6"/>
  <c r="E5104" i="6"/>
  <c r="E5105" i="6"/>
  <c r="E5106" i="6"/>
  <c r="E5107" i="6"/>
  <c r="E5108" i="6"/>
  <c r="E5109" i="6"/>
  <c r="E5110" i="6"/>
  <c r="E5111" i="6"/>
  <c r="E5112" i="6"/>
  <c r="E5113" i="6"/>
  <c r="E5114" i="6"/>
  <c r="E5115" i="6"/>
  <c r="E5116" i="6"/>
  <c r="E5117" i="6"/>
  <c r="E5118" i="6"/>
  <c r="E5119" i="6"/>
  <c r="E5120" i="6"/>
  <c r="E5121" i="6"/>
  <c r="E5122" i="6"/>
  <c r="E5123" i="6"/>
  <c r="E5124" i="6"/>
  <c r="E5125" i="6"/>
  <c r="E5126" i="6"/>
  <c r="E5127" i="6"/>
  <c r="E5128" i="6"/>
  <c r="E5129" i="6"/>
  <c r="E5130" i="6"/>
  <c r="E5131" i="6"/>
  <c r="E5132" i="6"/>
  <c r="E5133" i="6"/>
  <c r="E5134" i="6"/>
  <c r="E5135" i="6"/>
  <c r="E5136" i="6"/>
  <c r="E5137" i="6"/>
  <c r="E5138" i="6"/>
  <c r="E5139" i="6"/>
  <c r="E5140" i="6"/>
  <c r="E5141" i="6"/>
  <c r="E5142" i="6"/>
  <c r="E5143" i="6"/>
  <c r="E5144" i="6"/>
  <c r="E5145" i="6"/>
  <c r="E5146" i="6"/>
  <c r="E5147" i="6"/>
  <c r="E5148" i="6"/>
  <c r="E5149" i="6"/>
  <c r="E5150" i="6"/>
  <c r="E5151" i="6"/>
  <c r="E5152" i="6"/>
  <c r="E5153" i="6"/>
  <c r="E5154" i="6"/>
  <c r="E5155" i="6"/>
  <c r="E5156" i="6"/>
  <c r="E5157" i="6"/>
  <c r="E5158" i="6"/>
  <c r="E5159" i="6"/>
  <c r="E5160" i="6"/>
  <c r="E5161" i="6"/>
  <c r="E5162" i="6"/>
  <c r="E5163" i="6"/>
  <c r="E5164" i="6"/>
  <c r="E5165" i="6"/>
  <c r="E5166" i="6"/>
  <c r="E5167" i="6"/>
  <c r="E5168" i="6"/>
  <c r="E5169" i="6"/>
  <c r="E5170" i="6"/>
  <c r="E5171" i="6"/>
  <c r="E5172" i="6"/>
  <c r="E5173" i="6"/>
  <c r="E5174" i="6"/>
  <c r="E5175" i="6"/>
  <c r="E5176" i="6"/>
  <c r="E5177" i="6"/>
  <c r="E5178" i="6"/>
  <c r="E5179" i="6"/>
  <c r="E5180" i="6"/>
  <c r="E5181" i="6"/>
  <c r="E5182" i="6"/>
  <c r="E5183" i="6"/>
  <c r="E5184" i="6"/>
  <c r="E5185" i="6"/>
  <c r="E5186" i="6"/>
  <c r="E5187" i="6"/>
  <c r="E5188" i="6"/>
  <c r="E5189" i="6"/>
  <c r="E5190" i="6"/>
  <c r="E5191" i="6"/>
  <c r="E5192" i="6"/>
  <c r="E5193" i="6"/>
  <c r="E5194" i="6"/>
  <c r="E5195" i="6"/>
  <c r="E5196" i="6"/>
  <c r="E5197" i="6"/>
  <c r="E5198" i="6"/>
  <c r="E5199" i="6"/>
  <c r="E5200" i="6"/>
  <c r="E5201" i="6"/>
  <c r="E5202" i="6"/>
  <c r="E5203" i="6"/>
  <c r="E5204" i="6"/>
  <c r="E5205" i="6"/>
  <c r="E5206" i="6"/>
  <c r="E5207" i="6"/>
  <c r="E5208" i="6"/>
  <c r="E5209" i="6"/>
  <c r="E5210" i="6"/>
  <c r="E5211" i="6"/>
  <c r="E5212" i="6"/>
  <c r="E5213" i="6"/>
  <c r="E5214" i="6"/>
  <c r="E5215" i="6"/>
  <c r="E5216" i="6"/>
  <c r="E5217" i="6"/>
  <c r="E5218" i="6"/>
  <c r="E5219" i="6"/>
  <c r="E5220" i="6"/>
  <c r="E5221" i="6"/>
  <c r="E5222" i="6"/>
  <c r="E5223" i="6"/>
  <c r="E5224" i="6"/>
  <c r="E5225" i="6"/>
  <c r="E5226" i="6"/>
  <c r="E5227" i="6"/>
  <c r="E5228" i="6"/>
  <c r="E5229" i="6"/>
  <c r="E5230" i="6"/>
  <c r="E5231" i="6"/>
  <c r="E5232" i="6"/>
  <c r="E5233" i="6"/>
  <c r="E5234" i="6"/>
  <c r="E5235" i="6"/>
  <c r="E5236" i="6"/>
  <c r="E5237" i="6"/>
  <c r="E5238" i="6"/>
  <c r="E5239" i="6"/>
  <c r="E5240" i="6"/>
  <c r="E5241" i="6"/>
  <c r="E5242" i="6"/>
  <c r="E5243" i="6"/>
  <c r="E5244" i="6"/>
  <c r="E5245" i="6"/>
  <c r="E5246" i="6"/>
  <c r="E5247" i="6"/>
  <c r="E5248" i="6"/>
  <c r="E5249" i="6"/>
  <c r="E5250" i="6"/>
  <c r="E5251" i="6"/>
  <c r="E5252" i="6"/>
  <c r="E5253" i="6"/>
  <c r="E5254" i="6"/>
  <c r="E5255" i="6"/>
  <c r="E5256" i="6"/>
  <c r="E5257" i="6"/>
  <c r="E5258" i="6"/>
  <c r="E5259" i="6"/>
  <c r="E5260" i="6"/>
  <c r="E5261" i="6"/>
  <c r="E5262" i="6"/>
  <c r="E5263" i="6"/>
  <c r="E5264" i="6"/>
  <c r="E5265" i="6"/>
  <c r="E5266" i="6"/>
  <c r="E5267" i="6"/>
  <c r="E5268" i="6"/>
  <c r="E5269" i="6"/>
  <c r="E5270" i="6"/>
  <c r="E5271" i="6"/>
  <c r="E5272" i="6"/>
  <c r="E5273" i="6"/>
  <c r="E5274" i="6"/>
  <c r="E5275" i="6"/>
  <c r="E5276" i="6"/>
  <c r="E5277" i="6"/>
  <c r="E5278" i="6"/>
  <c r="E5279" i="6"/>
  <c r="E5280" i="6"/>
  <c r="E5281" i="6"/>
  <c r="E5282" i="6"/>
  <c r="E5283" i="6"/>
  <c r="E5284" i="6"/>
  <c r="E5285" i="6"/>
  <c r="E5286" i="6"/>
  <c r="E5287" i="6"/>
  <c r="E5288" i="6"/>
  <c r="E5289" i="6"/>
  <c r="E5290" i="6"/>
  <c r="E5291" i="6"/>
  <c r="E5292" i="6"/>
  <c r="E5293" i="6"/>
  <c r="E5294" i="6"/>
  <c r="E5295" i="6"/>
  <c r="E5296" i="6"/>
  <c r="E5297" i="6"/>
  <c r="E5298" i="6"/>
  <c r="E5299" i="6"/>
  <c r="E5300" i="6"/>
  <c r="E5301" i="6"/>
  <c r="E5302" i="6"/>
  <c r="E5303" i="6"/>
  <c r="E5304" i="6"/>
  <c r="E5305" i="6"/>
  <c r="E5306" i="6"/>
  <c r="E5307" i="6"/>
  <c r="E5308" i="6"/>
  <c r="E5309" i="6"/>
  <c r="E5310" i="6"/>
  <c r="E5311" i="6"/>
  <c r="E5312" i="6"/>
  <c r="E5313" i="6"/>
  <c r="E5314" i="6"/>
  <c r="E5315" i="6"/>
  <c r="E5316" i="6"/>
  <c r="E5317" i="6"/>
  <c r="E5318" i="6"/>
  <c r="E5319" i="6"/>
  <c r="E5320" i="6"/>
  <c r="E5321" i="6"/>
  <c r="E5322" i="6"/>
  <c r="E5323" i="6"/>
  <c r="E5324" i="6"/>
  <c r="E5325" i="6"/>
  <c r="E5326" i="6"/>
  <c r="E5327" i="6"/>
  <c r="E5328" i="6"/>
  <c r="E5329" i="6"/>
  <c r="E5330" i="6"/>
  <c r="E5331" i="6"/>
  <c r="E5332" i="6"/>
  <c r="E5333" i="6"/>
  <c r="E5334" i="6"/>
  <c r="E5335" i="6"/>
  <c r="E5336" i="6"/>
  <c r="E5337" i="6"/>
  <c r="E5338" i="6"/>
  <c r="E5339" i="6"/>
  <c r="E5340" i="6"/>
  <c r="E5341" i="6"/>
  <c r="E5342" i="6"/>
  <c r="E5343" i="6"/>
  <c r="E5344" i="6"/>
  <c r="E5345" i="6"/>
  <c r="E5346" i="6"/>
  <c r="E5347" i="6"/>
  <c r="E5348" i="6"/>
  <c r="E5349" i="6"/>
  <c r="E5350" i="6"/>
  <c r="E5351" i="6"/>
  <c r="E5352" i="6"/>
  <c r="E5353" i="6"/>
  <c r="E5354" i="6"/>
  <c r="E5355" i="6"/>
  <c r="E5356" i="6"/>
  <c r="E5357" i="6"/>
  <c r="E5358" i="6"/>
  <c r="E5359" i="6"/>
  <c r="E5360" i="6"/>
  <c r="E5361" i="6"/>
  <c r="E5362" i="6"/>
  <c r="E5363" i="6"/>
  <c r="E5364" i="6"/>
  <c r="E5365" i="6"/>
  <c r="E5366" i="6"/>
  <c r="E5367" i="6"/>
  <c r="E5368" i="6"/>
  <c r="E5369" i="6"/>
  <c r="E5370" i="6"/>
  <c r="E5371" i="6"/>
  <c r="E5372" i="6"/>
  <c r="E5373" i="6"/>
  <c r="E5374" i="6"/>
  <c r="E5375" i="6"/>
  <c r="E5376" i="6"/>
  <c r="E5377" i="6"/>
  <c r="E5378" i="6"/>
  <c r="E5379" i="6"/>
  <c r="E5380" i="6"/>
  <c r="E5381" i="6"/>
  <c r="E5382" i="6"/>
  <c r="E5383" i="6"/>
  <c r="E5384" i="6"/>
  <c r="E5385" i="6"/>
  <c r="E5386" i="6"/>
  <c r="E5387" i="6"/>
  <c r="E5388" i="6"/>
  <c r="E5389" i="6"/>
  <c r="E5390" i="6"/>
  <c r="E5391" i="6"/>
  <c r="E5392" i="6"/>
  <c r="E5393" i="6"/>
  <c r="E5394" i="6"/>
  <c r="E5395" i="6"/>
  <c r="E5396" i="6"/>
  <c r="E5397" i="6"/>
  <c r="E5398" i="6"/>
  <c r="E5399" i="6"/>
  <c r="E5400" i="6"/>
  <c r="E5401" i="6"/>
  <c r="E5402" i="6"/>
  <c r="E5403" i="6"/>
  <c r="E5404" i="6"/>
  <c r="E5405" i="6"/>
  <c r="E5406" i="6"/>
  <c r="E5407" i="6"/>
  <c r="E5408" i="6"/>
  <c r="E5409" i="6"/>
  <c r="E5410" i="6"/>
  <c r="E5411" i="6"/>
  <c r="E5412" i="6"/>
  <c r="E5413" i="6"/>
  <c r="E5414" i="6"/>
  <c r="E5415" i="6"/>
  <c r="E5416" i="6"/>
  <c r="E5417" i="6"/>
  <c r="E5418" i="6"/>
  <c r="E5419" i="6"/>
  <c r="E5420" i="6"/>
  <c r="E5421" i="6"/>
  <c r="E5422" i="6"/>
  <c r="E5423" i="6"/>
  <c r="E5424" i="6"/>
  <c r="E5425" i="6"/>
  <c r="E5426" i="6"/>
  <c r="E5427" i="6"/>
  <c r="E5428" i="6"/>
  <c r="E5429" i="6"/>
  <c r="E5430" i="6"/>
  <c r="E5431" i="6"/>
  <c r="E5432" i="6"/>
  <c r="E5433" i="6"/>
  <c r="E5434" i="6"/>
  <c r="E5435" i="6"/>
  <c r="E5436" i="6"/>
  <c r="E5437" i="6"/>
  <c r="E5438" i="6"/>
  <c r="E5439" i="6"/>
  <c r="E5440" i="6"/>
  <c r="E5441" i="6"/>
  <c r="E5442" i="6"/>
  <c r="E5443" i="6"/>
  <c r="E5444" i="6"/>
  <c r="E5445" i="6"/>
  <c r="E5446" i="6"/>
  <c r="E5447" i="6"/>
  <c r="E5448" i="6"/>
  <c r="E5449" i="6"/>
  <c r="E5450" i="6"/>
  <c r="E5451" i="6"/>
  <c r="E5452" i="6"/>
  <c r="E5453" i="6"/>
  <c r="E5454" i="6"/>
  <c r="E5455" i="6"/>
  <c r="E5456" i="6"/>
  <c r="E5457" i="6"/>
  <c r="E5458" i="6"/>
  <c r="E5459" i="6"/>
  <c r="E5460" i="6"/>
  <c r="E5461" i="6"/>
  <c r="E5462" i="6"/>
  <c r="E5463" i="6"/>
  <c r="E5464" i="6"/>
  <c r="E5465" i="6"/>
  <c r="E5466" i="6"/>
  <c r="E5467" i="6"/>
  <c r="E5468" i="6"/>
  <c r="E5469" i="6"/>
  <c r="E5470" i="6"/>
  <c r="E5471" i="6"/>
  <c r="E5472" i="6"/>
  <c r="E5473" i="6"/>
  <c r="E5474" i="6"/>
  <c r="E5475" i="6"/>
  <c r="E5476" i="6"/>
  <c r="E5477" i="6"/>
  <c r="E5478" i="6"/>
  <c r="E5479" i="6"/>
  <c r="E5480" i="6"/>
  <c r="E5481" i="6"/>
  <c r="E5482" i="6"/>
  <c r="E5483" i="6"/>
  <c r="E5484" i="6"/>
  <c r="E5485" i="6"/>
  <c r="E5486" i="6"/>
  <c r="E5487" i="6"/>
  <c r="E5488" i="6"/>
  <c r="E5489" i="6"/>
  <c r="E5490" i="6"/>
  <c r="E5491" i="6"/>
  <c r="E5492" i="6"/>
  <c r="E5493" i="6"/>
  <c r="E5494" i="6"/>
  <c r="E5495" i="6"/>
  <c r="E5496" i="6"/>
  <c r="E5497" i="6"/>
  <c r="E5498" i="6"/>
  <c r="E5499" i="6"/>
  <c r="E5500" i="6"/>
  <c r="E5501" i="6"/>
  <c r="E5502" i="6"/>
  <c r="E5503" i="6"/>
  <c r="E5504" i="6"/>
  <c r="E5505" i="6"/>
  <c r="E5506" i="6"/>
  <c r="E5507" i="6"/>
  <c r="E5508" i="6"/>
  <c r="E5509" i="6"/>
  <c r="E5510" i="6"/>
  <c r="E5511" i="6"/>
  <c r="E5512" i="6"/>
  <c r="E5513" i="6"/>
  <c r="E5514" i="6"/>
  <c r="E5515" i="6"/>
  <c r="E5516" i="6"/>
  <c r="E5517" i="6"/>
  <c r="E5518" i="6"/>
  <c r="E5519" i="6"/>
  <c r="E5520" i="6"/>
  <c r="E5521" i="6"/>
  <c r="E5522" i="6"/>
  <c r="E5523" i="6"/>
  <c r="E5524" i="6"/>
  <c r="E5525" i="6"/>
  <c r="E5526" i="6"/>
  <c r="E5527" i="6"/>
  <c r="E5528" i="6"/>
  <c r="E5529" i="6"/>
  <c r="E5530" i="6"/>
  <c r="E5531" i="6"/>
  <c r="E5532" i="6"/>
  <c r="E5533" i="6"/>
  <c r="E5534" i="6"/>
  <c r="E5535" i="6"/>
  <c r="E5536" i="6"/>
  <c r="E5537" i="6"/>
  <c r="E5538" i="6"/>
  <c r="E5539" i="6"/>
  <c r="E5540" i="6"/>
  <c r="E5541" i="6"/>
  <c r="E5542" i="6"/>
  <c r="E5543" i="6"/>
  <c r="E5544" i="6"/>
  <c r="E5545" i="6"/>
  <c r="E5546" i="6"/>
  <c r="E5547" i="6"/>
  <c r="E5548" i="6"/>
  <c r="E5549" i="6"/>
  <c r="E5550" i="6"/>
  <c r="E5551" i="6"/>
  <c r="E5552" i="6"/>
  <c r="E5553" i="6"/>
  <c r="E5554" i="6"/>
  <c r="E5555" i="6"/>
  <c r="E5556" i="6"/>
  <c r="E5557" i="6"/>
  <c r="E5558" i="6"/>
  <c r="E5559" i="6"/>
  <c r="E5560" i="6"/>
  <c r="E5561" i="6"/>
  <c r="E5562" i="6"/>
  <c r="E5563" i="6"/>
  <c r="E5564" i="6"/>
  <c r="E5565" i="6"/>
  <c r="E5566" i="6"/>
  <c r="E5567" i="6"/>
  <c r="E5568" i="6"/>
  <c r="E5569" i="6"/>
  <c r="E5570" i="6"/>
  <c r="E5571" i="6"/>
  <c r="E5572" i="6"/>
  <c r="E5573" i="6"/>
  <c r="E5574" i="6"/>
  <c r="E5575" i="6"/>
  <c r="E5576" i="6"/>
  <c r="E5577" i="6"/>
  <c r="E5578" i="6"/>
  <c r="E5579" i="6"/>
  <c r="E5580" i="6"/>
  <c r="E5581" i="6"/>
  <c r="E5582" i="6"/>
  <c r="E5583" i="6"/>
  <c r="E5584" i="6"/>
  <c r="E5585" i="6"/>
  <c r="E5586" i="6"/>
  <c r="E5587" i="6"/>
  <c r="E5588" i="6"/>
  <c r="E5589" i="6"/>
  <c r="E5590" i="6"/>
  <c r="E5591" i="6"/>
  <c r="E5592" i="6"/>
  <c r="E5593" i="6"/>
  <c r="E5594" i="6"/>
  <c r="E5595" i="6"/>
  <c r="E5596" i="6"/>
  <c r="E5597" i="6"/>
  <c r="E5598" i="6"/>
  <c r="E5599" i="6"/>
  <c r="E5600" i="6"/>
  <c r="E5601" i="6"/>
  <c r="E5602" i="6"/>
  <c r="E5603" i="6"/>
  <c r="E5604" i="6"/>
  <c r="E5605" i="6"/>
  <c r="E5606" i="6"/>
  <c r="E5607" i="6"/>
  <c r="E5608" i="6"/>
  <c r="E5609" i="6"/>
  <c r="E5610" i="6"/>
  <c r="E5611" i="6"/>
  <c r="E5612" i="6"/>
  <c r="E5613" i="6"/>
  <c r="E5614" i="6"/>
  <c r="E5615" i="6"/>
  <c r="E5616" i="6"/>
  <c r="E5617" i="6"/>
  <c r="E5618" i="6"/>
  <c r="E5619" i="6"/>
  <c r="E5620" i="6"/>
  <c r="E5621" i="6"/>
  <c r="E5622" i="6"/>
  <c r="E5623" i="6"/>
  <c r="E5624" i="6"/>
  <c r="E5625" i="6"/>
  <c r="E5626" i="6"/>
  <c r="E5627" i="6"/>
  <c r="E5628" i="6"/>
  <c r="E5629" i="6"/>
  <c r="E5630" i="6"/>
  <c r="E5631" i="6"/>
  <c r="E5632" i="6"/>
  <c r="E5633" i="6"/>
  <c r="E5634" i="6"/>
  <c r="E5635" i="6"/>
  <c r="E5636" i="6"/>
  <c r="E5637" i="6"/>
  <c r="E5638" i="6"/>
  <c r="E5639" i="6"/>
  <c r="E5640" i="6"/>
  <c r="E5641" i="6"/>
  <c r="E5642" i="6"/>
  <c r="E5643" i="6"/>
  <c r="E5644" i="6"/>
  <c r="E5645" i="6"/>
  <c r="E5646" i="6"/>
  <c r="E5647" i="6"/>
  <c r="E5648" i="6"/>
  <c r="E5649" i="6"/>
  <c r="E5650" i="6"/>
  <c r="E5651" i="6"/>
  <c r="E5652" i="6"/>
  <c r="E5653" i="6"/>
  <c r="E5654" i="6"/>
  <c r="E5655" i="6"/>
  <c r="E5656" i="6"/>
  <c r="E5657" i="6"/>
  <c r="E5658" i="6"/>
  <c r="E5659" i="6"/>
  <c r="E5660" i="6"/>
  <c r="E5661" i="6"/>
  <c r="E5662" i="6"/>
  <c r="E5663" i="6"/>
  <c r="E5664" i="6"/>
  <c r="E5665" i="6"/>
  <c r="E5666" i="6"/>
  <c r="E5667" i="6"/>
  <c r="E5668" i="6"/>
  <c r="E5669" i="6"/>
  <c r="E5670" i="6"/>
  <c r="E5671" i="6"/>
  <c r="E5672" i="6"/>
  <c r="E5673" i="6"/>
  <c r="E5674" i="6"/>
  <c r="E5675" i="6"/>
  <c r="E5676" i="6"/>
  <c r="E5677" i="6"/>
  <c r="E5678" i="6"/>
  <c r="E5679" i="6"/>
  <c r="E5680" i="6"/>
  <c r="E5681" i="6"/>
  <c r="E5682" i="6"/>
  <c r="E5683" i="6"/>
  <c r="E5684" i="6"/>
  <c r="E5685" i="6"/>
  <c r="E5686" i="6"/>
  <c r="E5687" i="6"/>
  <c r="E5688" i="6"/>
  <c r="E5689" i="6"/>
  <c r="E5690" i="6"/>
  <c r="E5691" i="6"/>
  <c r="E5692" i="6"/>
  <c r="E5693" i="6"/>
  <c r="E5694" i="6"/>
  <c r="E5695" i="6"/>
  <c r="E5696" i="6"/>
  <c r="E5697" i="6"/>
  <c r="E5698" i="6"/>
  <c r="E5699" i="6"/>
  <c r="E5700" i="6"/>
  <c r="E5701" i="6"/>
  <c r="E5702" i="6"/>
  <c r="E5703" i="6"/>
  <c r="E5704" i="6"/>
  <c r="E5705" i="6"/>
  <c r="E5706" i="6"/>
  <c r="E5707" i="6"/>
  <c r="E5708" i="6"/>
  <c r="E5709" i="6"/>
  <c r="E5710" i="6"/>
  <c r="E5711" i="6"/>
  <c r="E5712" i="6"/>
  <c r="E5713" i="6"/>
  <c r="E5714" i="6"/>
  <c r="E5715" i="6"/>
  <c r="E5716" i="6"/>
  <c r="E5717" i="6"/>
  <c r="E5718" i="6"/>
  <c r="E5719" i="6"/>
  <c r="E5720" i="6"/>
  <c r="E5721" i="6"/>
  <c r="E5722" i="6"/>
  <c r="E5723" i="6"/>
  <c r="E5724" i="6"/>
  <c r="E5725" i="6"/>
  <c r="E5726" i="6"/>
  <c r="E5727" i="6"/>
  <c r="E5728" i="6"/>
  <c r="E5729" i="6"/>
  <c r="E5730" i="6"/>
  <c r="E5731" i="6"/>
  <c r="E5732" i="6"/>
  <c r="E5733" i="6"/>
  <c r="E5734" i="6"/>
  <c r="E5735" i="6"/>
  <c r="E5736" i="6"/>
  <c r="E5737" i="6"/>
  <c r="E5738" i="6"/>
  <c r="E5739" i="6"/>
  <c r="E5740" i="6"/>
  <c r="E5741" i="6"/>
  <c r="E5742" i="6"/>
  <c r="E5743" i="6"/>
  <c r="E5744" i="6"/>
  <c r="E5745" i="6"/>
  <c r="E5746" i="6"/>
  <c r="E5747" i="6"/>
  <c r="E5748" i="6"/>
  <c r="E5749" i="6"/>
  <c r="E5750" i="6"/>
  <c r="E5751" i="6"/>
  <c r="E5752" i="6"/>
  <c r="E5753" i="6"/>
  <c r="E5754" i="6"/>
  <c r="E5755" i="6"/>
  <c r="E5756" i="6"/>
  <c r="E5757" i="6"/>
  <c r="E5758" i="6"/>
  <c r="E5759" i="6"/>
  <c r="E5760" i="6"/>
  <c r="E5761" i="6"/>
  <c r="E5762" i="6"/>
  <c r="E5763" i="6"/>
  <c r="E5764" i="6"/>
  <c r="E5765" i="6"/>
  <c r="E5766" i="6"/>
  <c r="E5767" i="6"/>
  <c r="E5768" i="6"/>
  <c r="E5769" i="6"/>
  <c r="E5770" i="6"/>
  <c r="E5771" i="6"/>
  <c r="E5772" i="6"/>
  <c r="E5773" i="6"/>
  <c r="E5774" i="6"/>
  <c r="E5775" i="6"/>
  <c r="E5776" i="6"/>
  <c r="E5777" i="6"/>
  <c r="E5778" i="6"/>
  <c r="E5779" i="6"/>
  <c r="E5780" i="6"/>
  <c r="E5781" i="6"/>
  <c r="E5782" i="6"/>
  <c r="E5783" i="6"/>
  <c r="E5784" i="6"/>
  <c r="E5785" i="6"/>
  <c r="E5786" i="6"/>
  <c r="E5787" i="6"/>
  <c r="E5788" i="6"/>
  <c r="E5789" i="6"/>
  <c r="E5790" i="6"/>
  <c r="E5791" i="6"/>
  <c r="E5792" i="6"/>
  <c r="E5793" i="6"/>
  <c r="E5794" i="6"/>
  <c r="E5795" i="6"/>
  <c r="E5796" i="6"/>
  <c r="E5797" i="6"/>
  <c r="E5798" i="6"/>
  <c r="E5799" i="6"/>
  <c r="E5800" i="6"/>
  <c r="E5801" i="6"/>
  <c r="E5802" i="6"/>
  <c r="E5803" i="6"/>
  <c r="E5804" i="6"/>
  <c r="E5805" i="6"/>
  <c r="E5806" i="6"/>
  <c r="E5807" i="6"/>
  <c r="E5808" i="6"/>
  <c r="E5809" i="6"/>
  <c r="E5810" i="6"/>
  <c r="E5811" i="6"/>
  <c r="E5812" i="6"/>
  <c r="E5813" i="6"/>
  <c r="E5814" i="6"/>
  <c r="E5815" i="6"/>
  <c r="E5816" i="6"/>
  <c r="E5817" i="6"/>
  <c r="E5818" i="6"/>
  <c r="E5819" i="6"/>
  <c r="E5820" i="6"/>
  <c r="E5821" i="6"/>
  <c r="E5822" i="6"/>
  <c r="E5823" i="6"/>
  <c r="E5824" i="6"/>
  <c r="E5825" i="6"/>
  <c r="E5826" i="6"/>
  <c r="E5827" i="6"/>
  <c r="E5828" i="6"/>
  <c r="E5829" i="6"/>
  <c r="E5830" i="6"/>
  <c r="E5831" i="6"/>
  <c r="E5832" i="6"/>
  <c r="E5833" i="6"/>
  <c r="E5834" i="6"/>
  <c r="E5835" i="6"/>
  <c r="E5836" i="6"/>
  <c r="E5837" i="6"/>
  <c r="E5838" i="6"/>
  <c r="E5839" i="6"/>
  <c r="E5840" i="6"/>
  <c r="E5841" i="6"/>
  <c r="E5842" i="6"/>
  <c r="E5843" i="6"/>
  <c r="E5844" i="6"/>
  <c r="E5845" i="6"/>
  <c r="E5846" i="6"/>
  <c r="E5847" i="6"/>
  <c r="E5848" i="6"/>
  <c r="E5849" i="6"/>
  <c r="E5850" i="6"/>
  <c r="E5851" i="6"/>
  <c r="E5852" i="6"/>
  <c r="E5853" i="6"/>
  <c r="E5854" i="6"/>
  <c r="E5855" i="6"/>
  <c r="E5856" i="6"/>
  <c r="E5857" i="6"/>
  <c r="E5858" i="6"/>
  <c r="E5859" i="6"/>
  <c r="E5860" i="6"/>
  <c r="E5861" i="6"/>
  <c r="E5862" i="6"/>
  <c r="E5863" i="6"/>
  <c r="E5864" i="6"/>
  <c r="E5865" i="6"/>
  <c r="E5866" i="6"/>
  <c r="E5867" i="6"/>
  <c r="E5868" i="6"/>
  <c r="E5869" i="6"/>
  <c r="E5870" i="6"/>
  <c r="E5871" i="6"/>
  <c r="E5872" i="6"/>
  <c r="E5873" i="6"/>
  <c r="E5874" i="6"/>
  <c r="E5875" i="6"/>
  <c r="E5876" i="6"/>
  <c r="E5877" i="6"/>
  <c r="E5878" i="6"/>
  <c r="E5879" i="6"/>
  <c r="E5880" i="6"/>
  <c r="E5881" i="6"/>
  <c r="E5882" i="6"/>
  <c r="E5883" i="6"/>
  <c r="E5884" i="6"/>
  <c r="E5885" i="6"/>
  <c r="E5886" i="6"/>
  <c r="E5887" i="6"/>
  <c r="E5888" i="6"/>
  <c r="E5889" i="6"/>
  <c r="E5890" i="6"/>
  <c r="E5891" i="6"/>
  <c r="E5892" i="6"/>
  <c r="E5893" i="6"/>
  <c r="E5894" i="6"/>
  <c r="E5895" i="6"/>
  <c r="E5896" i="6"/>
  <c r="E5897" i="6"/>
  <c r="E5898" i="6"/>
  <c r="E5899" i="6"/>
  <c r="E5900" i="6"/>
  <c r="E5901" i="6"/>
  <c r="E5902" i="6"/>
  <c r="E5903" i="6"/>
  <c r="E5904" i="6"/>
  <c r="E5905" i="6"/>
  <c r="E5906" i="6"/>
  <c r="E5907" i="6"/>
  <c r="E5908" i="6"/>
  <c r="E5909" i="6"/>
  <c r="E5910" i="6"/>
  <c r="E5911" i="6"/>
  <c r="E5912" i="6"/>
  <c r="E5913" i="6"/>
  <c r="E5914" i="6"/>
  <c r="E5915" i="6"/>
  <c r="E5916" i="6"/>
  <c r="E5917" i="6"/>
  <c r="E5918" i="6"/>
  <c r="E5919" i="6"/>
  <c r="E5920" i="6"/>
  <c r="E5921" i="6"/>
  <c r="E5922" i="6"/>
  <c r="E5923" i="6"/>
  <c r="E5924" i="6"/>
  <c r="E5925" i="6"/>
  <c r="E5926" i="6"/>
  <c r="E5927" i="6"/>
  <c r="E5928" i="6"/>
  <c r="E5929" i="6"/>
  <c r="E5930" i="6"/>
  <c r="E5931" i="6"/>
  <c r="E5932" i="6"/>
  <c r="E5933" i="6"/>
  <c r="E5934" i="6"/>
  <c r="E5935" i="6"/>
  <c r="E5936" i="6"/>
  <c r="E5937" i="6"/>
  <c r="E5938" i="6"/>
  <c r="E5939" i="6"/>
  <c r="E5940" i="6"/>
  <c r="E5941" i="6"/>
  <c r="E5942" i="6"/>
  <c r="E5943" i="6"/>
  <c r="E5944" i="6"/>
  <c r="E5945" i="6"/>
  <c r="E5946" i="6"/>
  <c r="E5947" i="6"/>
  <c r="E5948" i="6"/>
  <c r="E5949" i="6"/>
  <c r="E5950" i="6"/>
  <c r="E5951" i="6"/>
  <c r="E5952" i="6"/>
  <c r="E5953" i="6"/>
  <c r="E5954" i="6"/>
  <c r="E5955" i="6"/>
  <c r="E5956" i="6"/>
  <c r="E5957" i="6"/>
  <c r="E5958" i="6"/>
  <c r="E5959" i="6"/>
  <c r="E5960" i="6"/>
  <c r="E5961" i="6"/>
  <c r="E5962" i="6"/>
  <c r="E5963" i="6"/>
  <c r="E5964" i="6"/>
  <c r="E5965" i="6"/>
  <c r="E5966" i="6"/>
  <c r="E5967" i="6"/>
  <c r="E5968" i="6"/>
  <c r="E5969" i="6"/>
  <c r="E5970" i="6"/>
  <c r="E5971" i="6"/>
  <c r="E5972" i="6"/>
  <c r="E5973" i="6"/>
  <c r="E5974" i="6"/>
  <c r="E5975" i="6"/>
  <c r="E5976" i="6"/>
  <c r="E5977" i="6"/>
  <c r="E5978" i="6"/>
  <c r="E5979" i="6"/>
  <c r="E5980" i="6"/>
  <c r="E5981" i="6"/>
  <c r="E5982" i="6"/>
  <c r="E5983" i="6"/>
  <c r="E5984" i="6"/>
  <c r="E5985" i="6"/>
  <c r="E5986" i="6"/>
  <c r="E5987" i="6"/>
  <c r="E5988" i="6"/>
  <c r="E5989" i="6"/>
  <c r="E5990" i="6"/>
  <c r="E5991" i="6"/>
  <c r="E5992" i="6"/>
  <c r="E5993" i="6"/>
  <c r="E5994" i="6"/>
  <c r="E5995" i="6"/>
  <c r="E5996" i="6"/>
  <c r="E5997" i="6"/>
  <c r="E5998" i="6"/>
  <c r="E5999" i="6"/>
  <c r="E6000" i="6"/>
  <c r="E6001" i="6"/>
  <c r="E6002" i="6"/>
  <c r="E6003" i="6"/>
  <c r="E6004" i="6"/>
  <c r="E6005" i="6"/>
  <c r="E6006" i="6"/>
  <c r="E6007" i="6"/>
  <c r="E6008" i="6"/>
  <c r="E6009" i="6"/>
  <c r="E6010" i="6"/>
  <c r="E6011" i="6"/>
  <c r="E6012" i="6"/>
  <c r="E6013" i="6"/>
  <c r="E6014" i="6"/>
  <c r="E6015" i="6"/>
  <c r="E6016" i="6"/>
  <c r="E6017" i="6"/>
  <c r="E6018" i="6"/>
  <c r="E6019" i="6"/>
  <c r="E6020" i="6"/>
  <c r="E6021" i="6"/>
  <c r="E6022" i="6"/>
  <c r="E6023" i="6"/>
  <c r="E6024" i="6"/>
  <c r="E6025" i="6"/>
  <c r="E6026" i="6"/>
  <c r="E6027" i="6"/>
  <c r="E6028" i="6"/>
  <c r="E6029" i="6"/>
  <c r="E6030" i="6"/>
  <c r="E6031" i="6"/>
  <c r="E6032" i="6"/>
  <c r="E6033" i="6"/>
  <c r="E6034" i="6"/>
  <c r="E6035" i="6"/>
  <c r="E6036" i="6"/>
  <c r="E6037" i="6"/>
  <c r="E6038" i="6"/>
  <c r="E6039" i="6"/>
  <c r="E6040" i="6"/>
  <c r="E6041" i="6"/>
  <c r="E6042" i="6"/>
  <c r="E6043" i="6"/>
  <c r="E6044" i="6"/>
  <c r="E6045" i="6"/>
  <c r="E6046" i="6"/>
  <c r="E6047" i="6"/>
  <c r="E6048" i="6"/>
  <c r="E6049" i="6"/>
  <c r="E6050" i="6"/>
  <c r="E6051" i="6"/>
  <c r="E6052" i="6"/>
  <c r="E6053" i="6"/>
  <c r="E6054" i="6"/>
  <c r="E6055" i="6"/>
  <c r="E6056" i="6"/>
  <c r="E6057" i="6"/>
  <c r="E6058" i="6"/>
  <c r="E6059" i="6"/>
  <c r="E6060" i="6"/>
  <c r="E6061" i="6"/>
  <c r="E6062" i="6"/>
  <c r="E6063" i="6"/>
  <c r="E6064" i="6"/>
  <c r="E6065" i="6"/>
  <c r="E6066" i="6"/>
  <c r="E6067" i="6"/>
  <c r="E6068" i="6"/>
  <c r="E6069" i="6"/>
  <c r="E6070" i="6"/>
  <c r="E6071" i="6"/>
  <c r="E6072" i="6"/>
  <c r="E6073" i="6"/>
  <c r="E6074" i="6"/>
  <c r="E6075" i="6"/>
  <c r="E6076" i="6"/>
  <c r="E6077" i="6"/>
  <c r="E6078" i="6"/>
  <c r="E6079" i="6"/>
  <c r="E6080" i="6"/>
  <c r="E6081" i="6"/>
  <c r="E6082" i="6"/>
  <c r="E6083" i="6"/>
  <c r="E6084" i="6"/>
  <c r="E6085" i="6"/>
  <c r="E6086" i="6"/>
  <c r="E6087" i="6"/>
  <c r="E6088" i="6"/>
  <c r="E6089" i="6"/>
  <c r="E6090" i="6"/>
  <c r="E6091" i="6"/>
  <c r="E6092" i="6"/>
  <c r="E6093" i="6"/>
  <c r="E6094" i="6"/>
  <c r="E6095" i="6"/>
  <c r="E6096" i="6"/>
  <c r="E6097" i="6"/>
  <c r="E6098" i="6"/>
  <c r="E6099" i="6"/>
  <c r="E6100" i="6"/>
  <c r="E6101" i="6"/>
  <c r="E6102" i="6"/>
  <c r="E6103" i="6"/>
  <c r="E6104" i="6"/>
  <c r="E6105" i="6"/>
  <c r="E6106" i="6"/>
  <c r="E6107" i="6"/>
  <c r="E6108" i="6"/>
  <c r="E6109" i="6"/>
  <c r="E6110" i="6"/>
  <c r="E6111" i="6"/>
  <c r="E6112" i="6"/>
  <c r="E6113" i="6"/>
  <c r="E6114" i="6"/>
  <c r="E6115" i="6"/>
  <c r="E6116" i="6"/>
  <c r="E6117" i="6"/>
  <c r="E6118" i="6"/>
  <c r="E6119" i="6"/>
  <c r="E6120" i="6"/>
  <c r="E6121" i="6"/>
  <c r="E6122" i="6"/>
  <c r="E6123" i="6"/>
  <c r="E6124" i="6"/>
  <c r="E6125" i="6"/>
  <c r="E6126" i="6"/>
  <c r="E6127" i="6"/>
  <c r="E6128" i="6"/>
  <c r="E6129" i="6"/>
  <c r="E6130" i="6"/>
  <c r="E6131" i="6"/>
  <c r="E6132" i="6"/>
  <c r="E6133" i="6"/>
  <c r="E6134" i="6"/>
  <c r="E6135" i="6"/>
  <c r="E6136" i="6"/>
  <c r="E6137" i="6"/>
  <c r="E6138" i="6"/>
  <c r="E6139" i="6"/>
  <c r="E6140" i="6"/>
  <c r="E6141" i="6"/>
  <c r="E6142" i="6"/>
  <c r="E6143" i="6"/>
  <c r="E6144" i="6"/>
  <c r="E6145" i="6"/>
  <c r="E6146" i="6"/>
  <c r="E6147" i="6"/>
  <c r="E6148" i="6"/>
  <c r="E6149" i="6"/>
  <c r="E6150" i="6"/>
  <c r="E6151" i="6"/>
  <c r="E6152" i="6"/>
  <c r="E6153" i="6"/>
  <c r="E6154" i="6"/>
  <c r="E6155" i="6"/>
  <c r="E6156" i="6"/>
  <c r="E6157" i="6"/>
  <c r="E6158" i="6"/>
  <c r="E6159" i="6"/>
  <c r="E6160" i="6"/>
  <c r="E6161" i="6"/>
  <c r="E6162" i="6"/>
  <c r="E6163" i="6"/>
  <c r="E6164" i="6"/>
  <c r="E6165" i="6"/>
  <c r="E6166" i="6"/>
  <c r="E6167" i="6"/>
  <c r="E6168" i="6"/>
  <c r="E6169" i="6"/>
  <c r="E6170" i="6"/>
  <c r="E6171" i="6"/>
  <c r="E6172" i="6"/>
  <c r="E6173" i="6"/>
  <c r="E6174" i="6"/>
  <c r="E6175" i="6"/>
  <c r="E6176" i="6"/>
  <c r="E6177" i="6"/>
  <c r="E6178" i="6"/>
  <c r="E6179" i="6"/>
  <c r="E6180" i="6"/>
  <c r="E6181" i="6"/>
  <c r="E6182" i="6"/>
  <c r="E6183" i="6"/>
  <c r="E6184" i="6"/>
  <c r="E6185" i="6"/>
  <c r="E6186" i="6"/>
  <c r="E6187" i="6"/>
  <c r="E6188" i="6"/>
  <c r="E6189" i="6"/>
  <c r="E6190" i="6"/>
  <c r="E6191" i="6"/>
  <c r="E6192" i="6"/>
  <c r="E6193" i="6"/>
  <c r="E6194" i="6"/>
  <c r="E6195" i="6"/>
  <c r="E6196" i="6"/>
  <c r="E6197" i="6"/>
  <c r="E6198" i="6"/>
  <c r="E6199" i="6"/>
  <c r="E6200" i="6"/>
  <c r="E6201" i="6"/>
  <c r="E6202" i="6"/>
  <c r="E6203" i="6"/>
  <c r="E6204" i="6"/>
  <c r="E6205" i="6"/>
  <c r="E6206" i="6"/>
  <c r="E6207" i="6"/>
  <c r="E6208" i="6"/>
  <c r="E6209" i="6"/>
  <c r="E6210" i="6"/>
  <c r="E6211" i="6"/>
  <c r="E6212" i="6"/>
  <c r="E6213" i="6"/>
  <c r="E6214" i="6"/>
  <c r="E6215" i="6"/>
  <c r="E6216" i="6"/>
  <c r="E6217" i="6"/>
  <c r="E6218" i="6"/>
  <c r="E6219" i="6"/>
  <c r="E6220" i="6"/>
  <c r="E6221" i="6"/>
  <c r="E6222" i="6"/>
  <c r="E6223" i="6"/>
  <c r="E6224" i="6"/>
  <c r="E6225" i="6"/>
  <c r="E6226" i="6"/>
  <c r="E6227" i="6"/>
  <c r="E6228" i="6"/>
  <c r="E6229" i="6"/>
  <c r="E6230" i="6"/>
  <c r="E6231" i="6"/>
  <c r="E6232" i="6"/>
  <c r="E6233" i="6"/>
  <c r="E6234" i="6"/>
  <c r="E6235" i="6"/>
  <c r="E6236" i="6"/>
  <c r="E6237" i="6"/>
  <c r="E6238" i="6"/>
  <c r="E6239" i="6"/>
  <c r="E6240" i="6"/>
  <c r="E6241" i="6"/>
  <c r="E6242" i="6"/>
  <c r="E6243" i="6"/>
  <c r="E6244" i="6"/>
  <c r="E6245" i="6"/>
  <c r="E6246" i="6"/>
  <c r="E6247" i="6"/>
  <c r="E6248" i="6"/>
  <c r="E6249" i="6"/>
  <c r="E6250" i="6"/>
  <c r="E6251" i="6"/>
  <c r="E6252" i="6"/>
  <c r="E6253" i="6"/>
  <c r="E6254" i="6"/>
  <c r="E6255" i="6"/>
  <c r="E6256" i="6"/>
  <c r="E6257" i="6"/>
  <c r="E6258" i="6"/>
  <c r="E6259" i="6"/>
  <c r="E6260" i="6"/>
  <c r="E6261" i="6"/>
  <c r="E6262" i="6"/>
  <c r="E6263" i="6"/>
  <c r="E6264" i="6"/>
  <c r="E6265" i="6"/>
  <c r="E6266" i="6"/>
  <c r="E6267" i="6"/>
  <c r="E6268" i="6"/>
  <c r="E6269" i="6"/>
  <c r="E6270" i="6"/>
  <c r="E6271" i="6"/>
  <c r="E6272" i="6"/>
  <c r="E6273" i="6"/>
  <c r="E6274" i="6"/>
  <c r="E6275" i="6"/>
  <c r="E6276" i="6"/>
  <c r="E4" i="6"/>
  <c r="A32" i="15"/>
  <c r="A33" i="15"/>
  <c r="A34" i="15"/>
  <c r="A31" i="15"/>
  <c r="B32" i="15"/>
  <c r="B31" i="15"/>
  <c r="B34" i="15"/>
  <c r="B33" i="15"/>
  <c r="H12" i="15" l="1"/>
  <c r="H13" i="15"/>
  <c r="B1" i="15"/>
  <c r="H14" i="15"/>
  <c r="H15" i="15"/>
  <c r="B26" i="15" l="1"/>
  <c r="B25" i="15"/>
  <c r="B24" i="15"/>
  <c r="G19" i="15"/>
  <c r="D19" i="15"/>
  <c r="A19" i="15"/>
  <c r="G18" i="15"/>
  <c r="D18" i="15"/>
  <c r="A18" i="15"/>
  <c r="G17" i="15"/>
  <c r="D17" i="15"/>
  <c r="A17" i="15"/>
  <c r="G13" i="15"/>
  <c r="F13" i="15"/>
  <c r="E13" i="15"/>
  <c r="D13" i="15"/>
  <c r="C13" i="15"/>
  <c r="B13" i="15"/>
  <c r="A13" i="15"/>
  <c r="G26" i="15" s="1"/>
  <c r="G12" i="15"/>
  <c r="F12" i="15"/>
  <c r="E12" i="15"/>
  <c r="D12" i="15"/>
  <c r="C12" i="15"/>
  <c r="B12" i="15"/>
  <c r="A12" i="15"/>
  <c r="D25" i="15" s="1"/>
  <c r="H11" i="15"/>
  <c r="G11" i="15"/>
  <c r="F11" i="15"/>
  <c r="E11" i="15"/>
  <c r="D11" i="15"/>
  <c r="C11" i="15"/>
  <c r="B11" i="15"/>
  <c r="A11" i="15"/>
  <c r="G24" i="15" s="1"/>
  <c r="R9902" i="12"/>
  <c r="Q9902" i="12"/>
  <c r="P9902" i="12"/>
  <c r="O9902" i="12"/>
  <c r="N9902" i="12"/>
  <c r="M9902" i="12"/>
  <c r="L9902" i="12"/>
  <c r="K9902" i="12"/>
  <c r="J9902" i="12"/>
  <c r="I9902" i="12"/>
  <c r="B12" i="11"/>
  <c r="B11" i="11"/>
  <c r="B10" i="11"/>
  <c r="B9" i="11"/>
  <c r="D6276" i="6"/>
  <c r="D6275" i="6"/>
  <c r="D6274" i="6"/>
  <c r="D6273" i="6"/>
  <c r="D6272" i="6"/>
  <c r="D6271" i="6"/>
  <c r="D6270" i="6"/>
  <c r="D6269" i="6"/>
  <c r="D6268" i="6"/>
  <c r="D6267" i="6"/>
  <c r="D6266" i="6"/>
  <c r="D6265" i="6"/>
  <c r="D6264" i="6"/>
  <c r="D6263" i="6"/>
  <c r="D6262" i="6"/>
  <c r="D6261" i="6"/>
  <c r="D6260" i="6"/>
  <c r="D6259" i="6"/>
  <c r="D6258" i="6"/>
  <c r="D6257" i="6"/>
  <c r="D6256" i="6"/>
  <c r="D6255" i="6"/>
  <c r="D6254" i="6"/>
  <c r="D6253" i="6"/>
  <c r="D6252" i="6"/>
  <c r="D6251" i="6"/>
  <c r="D6250" i="6"/>
  <c r="D6249" i="6"/>
  <c r="D6248" i="6"/>
  <c r="D6247" i="6"/>
  <c r="D6246" i="6"/>
  <c r="D6245" i="6"/>
  <c r="D6244" i="6"/>
  <c r="D6243" i="6"/>
  <c r="D6242" i="6"/>
  <c r="D6241" i="6"/>
  <c r="D6240" i="6"/>
  <c r="D6239" i="6"/>
  <c r="D6238" i="6"/>
  <c r="D6237" i="6"/>
  <c r="D6236" i="6"/>
  <c r="D6235" i="6"/>
  <c r="D6234" i="6"/>
  <c r="D6233" i="6"/>
  <c r="D6232" i="6"/>
  <c r="D6231" i="6"/>
  <c r="D6230" i="6"/>
  <c r="D6229" i="6"/>
  <c r="D6228" i="6"/>
  <c r="D6227" i="6"/>
  <c r="D6226" i="6"/>
  <c r="D6225" i="6"/>
  <c r="D6224" i="6"/>
  <c r="D6223" i="6"/>
  <c r="D6222" i="6"/>
  <c r="D6221" i="6"/>
  <c r="D6220" i="6"/>
  <c r="D6219" i="6"/>
  <c r="D6218" i="6"/>
  <c r="D6217" i="6"/>
  <c r="D6216" i="6"/>
  <c r="D6215" i="6"/>
  <c r="D6214" i="6"/>
  <c r="D6213" i="6"/>
  <c r="D6212" i="6"/>
  <c r="D6211" i="6"/>
  <c r="D6210" i="6"/>
  <c r="D6209" i="6"/>
  <c r="D6208" i="6"/>
  <c r="D6207" i="6"/>
  <c r="D6206" i="6"/>
  <c r="D6205" i="6"/>
  <c r="D6204" i="6"/>
  <c r="D6203" i="6"/>
  <c r="D6202" i="6"/>
  <c r="D6201" i="6"/>
  <c r="D6200" i="6"/>
  <c r="D6199" i="6"/>
  <c r="D6198" i="6"/>
  <c r="D6197" i="6"/>
  <c r="D6196" i="6"/>
  <c r="D6195" i="6"/>
  <c r="D6194" i="6"/>
  <c r="D6193" i="6"/>
  <c r="D6192" i="6"/>
  <c r="D6191" i="6"/>
  <c r="D6190" i="6"/>
  <c r="D6189" i="6"/>
  <c r="D6188" i="6"/>
  <c r="D6187" i="6"/>
  <c r="D6186" i="6"/>
  <c r="D6185" i="6"/>
  <c r="D6184" i="6"/>
  <c r="D6183" i="6"/>
  <c r="D6182" i="6"/>
  <c r="D6181" i="6"/>
  <c r="D6180" i="6"/>
  <c r="D6179" i="6"/>
  <c r="D6178" i="6"/>
  <c r="D6177" i="6"/>
  <c r="D6176" i="6"/>
  <c r="D6175" i="6"/>
  <c r="D6174" i="6"/>
  <c r="D6173" i="6"/>
  <c r="D6172" i="6"/>
  <c r="D6171" i="6"/>
  <c r="D6170" i="6"/>
  <c r="D6169" i="6"/>
  <c r="D6168" i="6"/>
  <c r="D6167" i="6"/>
  <c r="D6166" i="6"/>
  <c r="D6165" i="6"/>
  <c r="D6164" i="6"/>
  <c r="D6163" i="6"/>
  <c r="D6162" i="6"/>
  <c r="D6161" i="6"/>
  <c r="D6160" i="6"/>
  <c r="D6159" i="6"/>
  <c r="D6158" i="6"/>
  <c r="D6157" i="6"/>
  <c r="D6156" i="6"/>
  <c r="D6155" i="6"/>
  <c r="D6154" i="6"/>
  <c r="D6153" i="6"/>
  <c r="D6152" i="6"/>
  <c r="D6151" i="6"/>
  <c r="D6150" i="6"/>
  <c r="D6149" i="6"/>
  <c r="D6148" i="6"/>
  <c r="D6147" i="6"/>
  <c r="D6146" i="6"/>
  <c r="D6145" i="6"/>
  <c r="D6144" i="6"/>
  <c r="D6143" i="6"/>
  <c r="D6142" i="6"/>
  <c r="D6141" i="6"/>
  <c r="D6140" i="6"/>
  <c r="D6139" i="6"/>
  <c r="D6138" i="6"/>
  <c r="D6137" i="6"/>
  <c r="D6136" i="6"/>
  <c r="D6135" i="6"/>
  <c r="D6134" i="6"/>
  <c r="D6133" i="6"/>
  <c r="D6132" i="6"/>
  <c r="D6131" i="6"/>
  <c r="D6130" i="6"/>
  <c r="D6129" i="6"/>
  <c r="D6128" i="6"/>
  <c r="D6127" i="6"/>
  <c r="D6126" i="6"/>
  <c r="D6125" i="6"/>
  <c r="D6124" i="6"/>
  <c r="D6123" i="6"/>
  <c r="D6122" i="6"/>
  <c r="D6121" i="6"/>
  <c r="D6120" i="6"/>
  <c r="D6119" i="6"/>
  <c r="D6118" i="6"/>
  <c r="D6117" i="6"/>
  <c r="D6116" i="6"/>
  <c r="D6115" i="6"/>
  <c r="D6114" i="6"/>
  <c r="D6113" i="6"/>
  <c r="D6112" i="6"/>
  <c r="D6111" i="6"/>
  <c r="D6110" i="6"/>
  <c r="D6109" i="6"/>
  <c r="D6108" i="6"/>
  <c r="D6107" i="6"/>
  <c r="D6106" i="6"/>
  <c r="D6105" i="6"/>
  <c r="D6104" i="6"/>
  <c r="D6103" i="6"/>
  <c r="D6102" i="6"/>
  <c r="D6101" i="6"/>
  <c r="D6100" i="6"/>
  <c r="D6099" i="6"/>
  <c r="D6098" i="6"/>
  <c r="D6097" i="6"/>
  <c r="D6096" i="6"/>
  <c r="D6095" i="6"/>
  <c r="D6094" i="6"/>
  <c r="D6093" i="6"/>
  <c r="D6092" i="6"/>
  <c r="D6091" i="6"/>
  <c r="D6090" i="6"/>
  <c r="D6089" i="6"/>
  <c r="D6088" i="6"/>
  <c r="D6087" i="6"/>
  <c r="D6086" i="6"/>
  <c r="D6085" i="6"/>
  <c r="D6084" i="6"/>
  <c r="D6083" i="6"/>
  <c r="D6082" i="6"/>
  <c r="D6081" i="6"/>
  <c r="D6080" i="6"/>
  <c r="D6079" i="6"/>
  <c r="D6078" i="6"/>
  <c r="D6077" i="6"/>
  <c r="D6076" i="6"/>
  <c r="D6075" i="6"/>
  <c r="D6074" i="6"/>
  <c r="D6073" i="6"/>
  <c r="D6072" i="6"/>
  <c r="D6071" i="6"/>
  <c r="D6070" i="6"/>
  <c r="D6069" i="6"/>
  <c r="D6068" i="6"/>
  <c r="D6067" i="6"/>
  <c r="D6066" i="6"/>
  <c r="D6065" i="6"/>
  <c r="D6064" i="6"/>
  <c r="D6063" i="6"/>
  <c r="D6062" i="6"/>
  <c r="D6061" i="6"/>
  <c r="D6060" i="6"/>
  <c r="D6059" i="6"/>
  <c r="D6058" i="6"/>
  <c r="D6057" i="6"/>
  <c r="D6056" i="6"/>
  <c r="D6055" i="6"/>
  <c r="D6054" i="6"/>
  <c r="D6053" i="6"/>
  <c r="D6052" i="6"/>
  <c r="D6051" i="6"/>
  <c r="D6050" i="6"/>
  <c r="D6049" i="6"/>
  <c r="D6048" i="6"/>
  <c r="D6047" i="6"/>
  <c r="D6046" i="6"/>
  <c r="D6045" i="6"/>
  <c r="D6044" i="6"/>
  <c r="D6043" i="6"/>
  <c r="D6042" i="6"/>
  <c r="D6041" i="6"/>
  <c r="D6040" i="6"/>
  <c r="D6039" i="6"/>
  <c r="D6038" i="6"/>
  <c r="D6037" i="6"/>
  <c r="D6036" i="6"/>
  <c r="D6035" i="6"/>
  <c r="D6034" i="6"/>
  <c r="D6033" i="6"/>
  <c r="D6032" i="6"/>
  <c r="D6031" i="6"/>
  <c r="D6030" i="6"/>
  <c r="D6029" i="6"/>
  <c r="D6028" i="6"/>
  <c r="D6027" i="6"/>
  <c r="D6026" i="6"/>
  <c r="D6025" i="6"/>
  <c r="D6024" i="6"/>
  <c r="D6023" i="6"/>
  <c r="D6022" i="6"/>
  <c r="D6021" i="6"/>
  <c r="D6020" i="6"/>
  <c r="D6019" i="6"/>
  <c r="D6018" i="6"/>
  <c r="D6017" i="6"/>
  <c r="D6016" i="6"/>
  <c r="D6015" i="6"/>
  <c r="D6014" i="6"/>
  <c r="D6013" i="6"/>
  <c r="D6012" i="6"/>
  <c r="D6011" i="6"/>
  <c r="D6010" i="6"/>
  <c r="D6009" i="6"/>
  <c r="D6008" i="6"/>
  <c r="D6007" i="6"/>
  <c r="D6006" i="6"/>
  <c r="D6005" i="6"/>
  <c r="D6004" i="6"/>
  <c r="D6003" i="6"/>
  <c r="D6002" i="6"/>
  <c r="D6001" i="6"/>
  <c r="D6000" i="6"/>
  <c r="D5999" i="6"/>
  <c r="D5998" i="6"/>
  <c r="D5997" i="6"/>
  <c r="D5996" i="6"/>
  <c r="D5995" i="6"/>
  <c r="D5994" i="6"/>
  <c r="D5993" i="6"/>
  <c r="D5992" i="6"/>
  <c r="D5991" i="6"/>
  <c r="D5990" i="6"/>
  <c r="D5989" i="6"/>
  <c r="D5988" i="6"/>
  <c r="D5987" i="6"/>
  <c r="D5986" i="6"/>
  <c r="D5985" i="6"/>
  <c r="D5984" i="6"/>
  <c r="D5983" i="6"/>
  <c r="D5982" i="6"/>
  <c r="D5981" i="6"/>
  <c r="D5980" i="6"/>
  <c r="D5979" i="6"/>
  <c r="D5978" i="6"/>
  <c r="D5977" i="6"/>
  <c r="D5976" i="6"/>
  <c r="D5975" i="6"/>
  <c r="D5974" i="6"/>
  <c r="D5973" i="6"/>
  <c r="D5972" i="6"/>
  <c r="D5971" i="6"/>
  <c r="D5970" i="6"/>
  <c r="D5969" i="6"/>
  <c r="D5968" i="6"/>
  <c r="D5967" i="6"/>
  <c r="D5966" i="6"/>
  <c r="D5965" i="6"/>
  <c r="D5964" i="6"/>
  <c r="D5963" i="6"/>
  <c r="D5962" i="6"/>
  <c r="D5961" i="6"/>
  <c r="D5960" i="6"/>
  <c r="D5959" i="6"/>
  <c r="D5958" i="6"/>
  <c r="D5957" i="6"/>
  <c r="D5956" i="6"/>
  <c r="D5955" i="6"/>
  <c r="D5954" i="6"/>
  <c r="D5953" i="6"/>
  <c r="D5952" i="6"/>
  <c r="D5951" i="6"/>
  <c r="D5950" i="6"/>
  <c r="D5949" i="6"/>
  <c r="D5948" i="6"/>
  <c r="D5947" i="6"/>
  <c r="D5946" i="6"/>
  <c r="D5945" i="6"/>
  <c r="D5944" i="6"/>
  <c r="D5943" i="6"/>
  <c r="D5942" i="6"/>
  <c r="D5941" i="6"/>
  <c r="D5940" i="6"/>
  <c r="D5939" i="6"/>
  <c r="D5938" i="6"/>
  <c r="D5937" i="6"/>
  <c r="D5936" i="6"/>
  <c r="D5935" i="6"/>
  <c r="D5934" i="6"/>
  <c r="D5933" i="6"/>
  <c r="D5932" i="6"/>
  <c r="D5931" i="6"/>
  <c r="D5930" i="6"/>
  <c r="D5929" i="6"/>
  <c r="D5928" i="6"/>
  <c r="D5927" i="6"/>
  <c r="D5926" i="6"/>
  <c r="D5925" i="6"/>
  <c r="D5924" i="6"/>
  <c r="D5923" i="6"/>
  <c r="D5922" i="6"/>
  <c r="D5921" i="6"/>
  <c r="D5920" i="6"/>
  <c r="D5919" i="6"/>
  <c r="D5918" i="6"/>
  <c r="D5917" i="6"/>
  <c r="D5916" i="6"/>
  <c r="D5915" i="6"/>
  <c r="D5914" i="6"/>
  <c r="D5913" i="6"/>
  <c r="D5912" i="6"/>
  <c r="D5911" i="6"/>
  <c r="D5910" i="6"/>
  <c r="D5909" i="6"/>
  <c r="D5908" i="6"/>
  <c r="D5907" i="6"/>
  <c r="D5906" i="6"/>
  <c r="D5905" i="6"/>
  <c r="D5904" i="6"/>
  <c r="D5903" i="6"/>
  <c r="D5902" i="6"/>
  <c r="D5901" i="6"/>
  <c r="D5900" i="6"/>
  <c r="D5899" i="6"/>
  <c r="D5898" i="6"/>
  <c r="D5897" i="6"/>
  <c r="D5896" i="6"/>
  <c r="D5895" i="6"/>
  <c r="D5894" i="6"/>
  <c r="D5893" i="6"/>
  <c r="D5892" i="6"/>
  <c r="D5891" i="6"/>
  <c r="D5890" i="6"/>
  <c r="D5889" i="6"/>
  <c r="D5888" i="6"/>
  <c r="D5887" i="6"/>
  <c r="D5886" i="6"/>
  <c r="D5885" i="6"/>
  <c r="D5884" i="6"/>
  <c r="D5883" i="6"/>
  <c r="D5882" i="6"/>
  <c r="D5881" i="6"/>
  <c r="D5880" i="6"/>
  <c r="D5879" i="6"/>
  <c r="D5878" i="6"/>
  <c r="D5877" i="6"/>
  <c r="D5876" i="6"/>
  <c r="D5875" i="6"/>
  <c r="D5874" i="6"/>
  <c r="D5873" i="6"/>
  <c r="D5872" i="6"/>
  <c r="D5871" i="6"/>
  <c r="D5870" i="6"/>
  <c r="D5869" i="6"/>
  <c r="D5868" i="6"/>
  <c r="D5867" i="6"/>
  <c r="D5866" i="6"/>
  <c r="D5865" i="6"/>
  <c r="D5864" i="6"/>
  <c r="D5863" i="6"/>
  <c r="D5862" i="6"/>
  <c r="D5861" i="6"/>
  <c r="D5860" i="6"/>
  <c r="D5859" i="6"/>
  <c r="D5858" i="6"/>
  <c r="D5857" i="6"/>
  <c r="D5856" i="6"/>
  <c r="D5855" i="6"/>
  <c r="D5854" i="6"/>
  <c r="D5853" i="6"/>
  <c r="D5852" i="6"/>
  <c r="D5851" i="6"/>
  <c r="D5850" i="6"/>
  <c r="D5849" i="6"/>
  <c r="D5848" i="6"/>
  <c r="D5847" i="6"/>
  <c r="D5846" i="6"/>
  <c r="D5845" i="6"/>
  <c r="D5844" i="6"/>
  <c r="D5843" i="6"/>
  <c r="D5842" i="6"/>
  <c r="D5841" i="6"/>
  <c r="D5840" i="6"/>
  <c r="D5839" i="6"/>
  <c r="D5838" i="6"/>
  <c r="D5837" i="6"/>
  <c r="D5836" i="6"/>
  <c r="D5835" i="6"/>
  <c r="D5834" i="6"/>
  <c r="D5833" i="6"/>
  <c r="D5832" i="6"/>
  <c r="D5831" i="6"/>
  <c r="D5830" i="6"/>
  <c r="D5829" i="6"/>
  <c r="D5828" i="6"/>
  <c r="D5827" i="6"/>
  <c r="D5826" i="6"/>
  <c r="D5825" i="6"/>
  <c r="D5824" i="6"/>
  <c r="D5823" i="6"/>
  <c r="D5822" i="6"/>
  <c r="D5821" i="6"/>
  <c r="D5820" i="6"/>
  <c r="D5819" i="6"/>
  <c r="D5818" i="6"/>
  <c r="D5817" i="6"/>
  <c r="D5816" i="6"/>
  <c r="D5815" i="6"/>
  <c r="D5814" i="6"/>
  <c r="D5813" i="6"/>
  <c r="D5812" i="6"/>
  <c r="D5811" i="6"/>
  <c r="D5810" i="6"/>
  <c r="D5809" i="6"/>
  <c r="D5808" i="6"/>
  <c r="D5807" i="6"/>
  <c r="D5806" i="6"/>
  <c r="D5805" i="6"/>
  <c r="D5804" i="6"/>
  <c r="D5803" i="6"/>
  <c r="D5802" i="6"/>
  <c r="D5801" i="6"/>
  <c r="D5800" i="6"/>
  <c r="D5799" i="6"/>
  <c r="D5798" i="6"/>
  <c r="D5797" i="6"/>
  <c r="D5796" i="6"/>
  <c r="D5795" i="6"/>
  <c r="D5794" i="6"/>
  <c r="D5793" i="6"/>
  <c r="D5792" i="6"/>
  <c r="D5791" i="6"/>
  <c r="D5790" i="6"/>
  <c r="D5789" i="6"/>
  <c r="D5788" i="6"/>
  <c r="D5787" i="6"/>
  <c r="D5786" i="6"/>
  <c r="D5785" i="6"/>
  <c r="D5784" i="6"/>
  <c r="D5783" i="6"/>
  <c r="D5782" i="6"/>
  <c r="D5781" i="6"/>
  <c r="D5780" i="6"/>
  <c r="D5779" i="6"/>
  <c r="D5778" i="6"/>
  <c r="D5777" i="6"/>
  <c r="D5776" i="6"/>
  <c r="D5775" i="6"/>
  <c r="D5774" i="6"/>
  <c r="D5773" i="6"/>
  <c r="D5772" i="6"/>
  <c r="D5771" i="6"/>
  <c r="D5770" i="6"/>
  <c r="D5769" i="6"/>
  <c r="D5768" i="6"/>
  <c r="D5767" i="6"/>
  <c r="D5766" i="6"/>
  <c r="D5765" i="6"/>
  <c r="D5764" i="6"/>
  <c r="D5763" i="6"/>
  <c r="D5762" i="6"/>
  <c r="D5761" i="6"/>
  <c r="D5760" i="6"/>
  <c r="D5759" i="6"/>
  <c r="D5758" i="6"/>
  <c r="D5757" i="6"/>
  <c r="D5756" i="6"/>
  <c r="D5755" i="6"/>
  <c r="D5754" i="6"/>
  <c r="D5753" i="6"/>
  <c r="D5752" i="6"/>
  <c r="D5751" i="6"/>
  <c r="D5750" i="6"/>
  <c r="D5749" i="6"/>
  <c r="D5748" i="6"/>
  <c r="D5747" i="6"/>
  <c r="D5746" i="6"/>
  <c r="D5745" i="6"/>
  <c r="D5744" i="6"/>
  <c r="D5743" i="6"/>
  <c r="D5742" i="6"/>
  <c r="D5741" i="6"/>
  <c r="D5740" i="6"/>
  <c r="D5739" i="6"/>
  <c r="D5738" i="6"/>
  <c r="D5737" i="6"/>
  <c r="D5736" i="6"/>
  <c r="D5735" i="6"/>
  <c r="D5734" i="6"/>
  <c r="D5733" i="6"/>
  <c r="D5732" i="6"/>
  <c r="D5731" i="6"/>
  <c r="D5730" i="6"/>
  <c r="D5729" i="6"/>
  <c r="D5728" i="6"/>
  <c r="D5727" i="6"/>
  <c r="D5726" i="6"/>
  <c r="D5725" i="6"/>
  <c r="D5724" i="6"/>
  <c r="D5723" i="6"/>
  <c r="D5722" i="6"/>
  <c r="D5721" i="6"/>
  <c r="D5720" i="6"/>
  <c r="D5719" i="6"/>
  <c r="D5718" i="6"/>
  <c r="D5717" i="6"/>
  <c r="D5716" i="6"/>
  <c r="D5715" i="6"/>
  <c r="D5714" i="6"/>
  <c r="D5713" i="6"/>
  <c r="D5712" i="6"/>
  <c r="D5711" i="6"/>
  <c r="D5710" i="6"/>
  <c r="D5709" i="6"/>
  <c r="D5708" i="6"/>
  <c r="D5707" i="6"/>
  <c r="D5706" i="6"/>
  <c r="D5705" i="6"/>
  <c r="D5704" i="6"/>
  <c r="D5703" i="6"/>
  <c r="D5702" i="6"/>
  <c r="D5701" i="6"/>
  <c r="D5700" i="6"/>
  <c r="D5699" i="6"/>
  <c r="D5698" i="6"/>
  <c r="D5697" i="6"/>
  <c r="D5696" i="6"/>
  <c r="D5695" i="6"/>
  <c r="D5694" i="6"/>
  <c r="D5693" i="6"/>
  <c r="D5692" i="6"/>
  <c r="D5691" i="6"/>
  <c r="D5690" i="6"/>
  <c r="D5689" i="6"/>
  <c r="D5688" i="6"/>
  <c r="D5687" i="6"/>
  <c r="D5686" i="6"/>
  <c r="D5685" i="6"/>
  <c r="D5684" i="6"/>
  <c r="D5683" i="6"/>
  <c r="D5682" i="6"/>
  <c r="D5681" i="6"/>
  <c r="D5680" i="6"/>
  <c r="D5679" i="6"/>
  <c r="D5678" i="6"/>
  <c r="D5677" i="6"/>
  <c r="D5676" i="6"/>
  <c r="D5675" i="6"/>
  <c r="D5674" i="6"/>
  <c r="D5673" i="6"/>
  <c r="D5672" i="6"/>
  <c r="D5671" i="6"/>
  <c r="D5670" i="6"/>
  <c r="D5669" i="6"/>
  <c r="D5668" i="6"/>
  <c r="D5667" i="6"/>
  <c r="D5666" i="6"/>
  <c r="D5665" i="6"/>
  <c r="D5664" i="6"/>
  <c r="D5663" i="6"/>
  <c r="D5662" i="6"/>
  <c r="D5661" i="6"/>
  <c r="D5660" i="6"/>
  <c r="D5659" i="6"/>
  <c r="D5658" i="6"/>
  <c r="D5657" i="6"/>
  <c r="D5656" i="6"/>
  <c r="D5655" i="6"/>
  <c r="D5654" i="6"/>
  <c r="D5653" i="6"/>
  <c r="D5652" i="6"/>
  <c r="D5651" i="6"/>
  <c r="D5650" i="6"/>
  <c r="D5649" i="6"/>
  <c r="D5648" i="6"/>
  <c r="D5647" i="6"/>
  <c r="D5646" i="6"/>
  <c r="D5645" i="6"/>
  <c r="D5644" i="6"/>
  <c r="D5643" i="6"/>
  <c r="D5642" i="6"/>
  <c r="D5641" i="6"/>
  <c r="D5640" i="6"/>
  <c r="D5639" i="6"/>
  <c r="D5638" i="6"/>
  <c r="D5637" i="6"/>
  <c r="D5636" i="6"/>
  <c r="D5635" i="6"/>
  <c r="D5634" i="6"/>
  <c r="D5633" i="6"/>
  <c r="D5632" i="6"/>
  <c r="D5631" i="6"/>
  <c r="D5630" i="6"/>
  <c r="D5629" i="6"/>
  <c r="D5628" i="6"/>
  <c r="D5627" i="6"/>
  <c r="D5626" i="6"/>
  <c r="D5625" i="6"/>
  <c r="D5624" i="6"/>
  <c r="D5623" i="6"/>
  <c r="D5622" i="6"/>
  <c r="D5621" i="6"/>
  <c r="D5620" i="6"/>
  <c r="D5619" i="6"/>
  <c r="D5618" i="6"/>
  <c r="D5617" i="6"/>
  <c r="D5616" i="6"/>
  <c r="D5615" i="6"/>
  <c r="D5614" i="6"/>
  <c r="D5613" i="6"/>
  <c r="D5612" i="6"/>
  <c r="D5611" i="6"/>
  <c r="D5610" i="6"/>
  <c r="D5609" i="6"/>
  <c r="D5608" i="6"/>
  <c r="D5607" i="6"/>
  <c r="D5606" i="6"/>
  <c r="D5605" i="6"/>
  <c r="D5604" i="6"/>
  <c r="D5603" i="6"/>
  <c r="D5602" i="6"/>
  <c r="D5601" i="6"/>
  <c r="D5600" i="6"/>
  <c r="D5599" i="6"/>
  <c r="D5598" i="6"/>
  <c r="D5597" i="6"/>
  <c r="D5596" i="6"/>
  <c r="D5595" i="6"/>
  <c r="D5594" i="6"/>
  <c r="D5593" i="6"/>
  <c r="D5592" i="6"/>
  <c r="D5591" i="6"/>
  <c r="D5590" i="6"/>
  <c r="D5589" i="6"/>
  <c r="D5588" i="6"/>
  <c r="D5587" i="6"/>
  <c r="D5586" i="6"/>
  <c r="D5585" i="6"/>
  <c r="D5584" i="6"/>
  <c r="D5583" i="6"/>
  <c r="D5582" i="6"/>
  <c r="D5581" i="6"/>
  <c r="D5580" i="6"/>
  <c r="D5579" i="6"/>
  <c r="D5578" i="6"/>
  <c r="D5577" i="6"/>
  <c r="D5576" i="6"/>
  <c r="D5575" i="6"/>
  <c r="D5574" i="6"/>
  <c r="D5573" i="6"/>
  <c r="D5572" i="6"/>
  <c r="D5571" i="6"/>
  <c r="D5570" i="6"/>
  <c r="D5569" i="6"/>
  <c r="D5568" i="6"/>
  <c r="D5567" i="6"/>
  <c r="D5566" i="6"/>
  <c r="D5565" i="6"/>
  <c r="D5564" i="6"/>
  <c r="D5563" i="6"/>
  <c r="D5562" i="6"/>
  <c r="D5561" i="6"/>
  <c r="D5560" i="6"/>
  <c r="D5559" i="6"/>
  <c r="D5558" i="6"/>
  <c r="D5557" i="6"/>
  <c r="D5556" i="6"/>
  <c r="D5555" i="6"/>
  <c r="D5554" i="6"/>
  <c r="D5553" i="6"/>
  <c r="D5552" i="6"/>
  <c r="D5551" i="6"/>
  <c r="D5550" i="6"/>
  <c r="D5549" i="6"/>
  <c r="D5548" i="6"/>
  <c r="D5547" i="6"/>
  <c r="D5546" i="6"/>
  <c r="D5545" i="6"/>
  <c r="D5544" i="6"/>
  <c r="D5543" i="6"/>
  <c r="D5542" i="6"/>
  <c r="D5541" i="6"/>
  <c r="D5540" i="6"/>
  <c r="D5539" i="6"/>
  <c r="D5538" i="6"/>
  <c r="D5537" i="6"/>
  <c r="D5536" i="6"/>
  <c r="D5535" i="6"/>
  <c r="D5534" i="6"/>
  <c r="D5533" i="6"/>
  <c r="D5532" i="6"/>
  <c r="D5531" i="6"/>
  <c r="D5530" i="6"/>
  <c r="D5529" i="6"/>
  <c r="D5528" i="6"/>
  <c r="D5527" i="6"/>
  <c r="D5526" i="6"/>
  <c r="D5525" i="6"/>
  <c r="D5524" i="6"/>
  <c r="D5523" i="6"/>
  <c r="D5522" i="6"/>
  <c r="D5521" i="6"/>
  <c r="D5520" i="6"/>
  <c r="D5519" i="6"/>
  <c r="D5518" i="6"/>
  <c r="D5517" i="6"/>
  <c r="D5516" i="6"/>
  <c r="D5515" i="6"/>
  <c r="D5514" i="6"/>
  <c r="D5513" i="6"/>
  <c r="D5512" i="6"/>
  <c r="D5511" i="6"/>
  <c r="D5510" i="6"/>
  <c r="D5509" i="6"/>
  <c r="D5508" i="6"/>
  <c r="D5507" i="6"/>
  <c r="D5506" i="6"/>
  <c r="D5505" i="6"/>
  <c r="D5504" i="6"/>
  <c r="D5503" i="6"/>
  <c r="D5502" i="6"/>
  <c r="D5501" i="6"/>
  <c r="D5500" i="6"/>
  <c r="D5499" i="6"/>
  <c r="D5498" i="6"/>
  <c r="D5497" i="6"/>
  <c r="D5496" i="6"/>
  <c r="D5495" i="6"/>
  <c r="D5494" i="6"/>
  <c r="D5493" i="6"/>
  <c r="D5492" i="6"/>
  <c r="D5491" i="6"/>
  <c r="D5490" i="6"/>
  <c r="D5489" i="6"/>
  <c r="D5488" i="6"/>
  <c r="D5487" i="6"/>
  <c r="D5486" i="6"/>
  <c r="D5485" i="6"/>
  <c r="D5484" i="6"/>
  <c r="D5483" i="6"/>
  <c r="D5482" i="6"/>
  <c r="D5481" i="6"/>
  <c r="D5480" i="6"/>
  <c r="D5479" i="6"/>
  <c r="D5478" i="6"/>
  <c r="D5477" i="6"/>
  <c r="D5476" i="6"/>
  <c r="D5475" i="6"/>
  <c r="D5474" i="6"/>
  <c r="D5473" i="6"/>
  <c r="D5472" i="6"/>
  <c r="D5471" i="6"/>
  <c r="D5470" i="6"/>
  <c r="D5469" i="6"/>
  <c r="D5468" i="6"/>
  <c r="D5467" i="6"/>
  <c r="D5466" i="6"/>
  <c r="D5465" i="6"/>
  <c r="D5464" i="6"/>
  <c r="D5463" i="6"/>
  <c r="D5462" i="6"/>
  <c r="D5461" i="6"/>
  <c r="D5460" i="6"/>
  <c r="D5459" i="6"/>
  <c r="D5458" i="6"/>
  <c r="D5457" i="6"/>
  <c r="D5456" i="6"/>
  <c r="D5455" i="6"/>
  <c r="D5454" i="6"/>
  <c r="D5453" i="6"/>
  <c r="D5452" i="6"/>
  <c r="D5451" i="6"/>
  <c r="D5450" i="6"/>
  <c r="D5449" i="6"/>
  <c r="D5448" i="6"/>
  <c r="D5447" i="6"/>
  <c r="D5446" i="6"/>
  <c r="D5445" i="6"/>
  <c r="D5444" i="6"/>
  <c r="D5443" i="6"/>
  <c r="D5442" i="6"/>
  <c r="D5441" i="6"/>
  <c r="D5440" i="6"/>
  <c r="D5439" i="6"/>
  <c r="D5438" i="6"/>
  <c r="D5437" i="6"/>
  <c r="D5436" i="6"/>
  <c r="D5435" i="6"/>
  <c r="D5434" i="6"/>
  <c r="D5433" i="6"/>
  <c r="D5432" i="6"/>
  <c r="D5431" i="6"/>
  <c r="D5430" i="6"/>
  <c r="D5429" i="6"/>
  <c r="D5428" i="6"/>
  <c r="D5427" i="6"/>
  <c r="D5426" i="6"/>
  <c r="D5425" i="6"/>
  <c r="D5424" i="6"/>
  <c r="D5423" i="6"/>
  <c r="D5422" i="6"/>
  <c r="D5421" i="6"/>
  <c r="D5420" i="6"/>
  <c r="D5419" i="6"/>
  <c r="D5418" i="6"/>
  <c r="D5417" i="6"/>
  <c r="D5416" i="6"/>
  <c r="D5415" i="6"/>
  <c r="D5414" i="6"/>
  <c r="D5413" i="6"/>
  <c r="D5412" i="6"/>
  <c r="D5411" i="6"/>
  <c r="D5410" i="6"/>
  <c r="D5409" i="6"/>
  <c r="D5408" i="6"/>
  <c r="D5407" i="6"/>
  <c r="D5406" i="6"/>
  <c r="D5405" i="6"/>
  <c r="D5404" i="6"/>
  <c r="D5403" i="6"/>
  <c r="D5402" i="6"/>
  <c r="D5401" i="6"/>
  <c r="D5400" i="6"/>
  <c r="D5399" i="6"/>
  <c r="D5398" i="6"/>
  <c r="D5397" i="6"/>
  <c r="D5396" i="6"/>
  <c r="D5395" i="6"/>
  <c r="D5394" i="6"/>
  <c r="D5393" i="6"/>
  <c r="D5392" i="6"/>
  <c r="D5391" i="6"/>
  <c r="D5390" i="6"/>
  <c r="D5389" i="6"/>
  <c r="D5388" i="6"/>
  <c r="D5387" i="6"/>
  <c r="D5386" i="6"/>
  <c r="D5385" i="6"/>
  <c r="D5384" i="6"/>
  <c r="D5383" i="6"/>
  <c r="D5382" i="6"/>
  <c r="D5381" i="6"/>
  <c r="D5380" i="6"/>
  <c r="D5379" i="6"/>
  <c r="D5378" i="6"/>
  <c r="D5377" i="6"/>
  <c r="D5376" i="6"/>
  <c r="D5375" i="6"/>
  <c r="D5374" i="6"/>
  <c r="D5373" i="6"/>
  <c r="D5372" i="6"/>
  <c r="D5371" i="6"/>
  <c r="D5370" i="6"/>
  <c r="D5369" i="6"/>
  <c r="D5368" i="6"/>
  <c r="D5367" i="6"/>
  <c r="D5366" i="6"/>
  <c r="D5365" i="6"/>
  <c r="D5364" i="6"/>
  <c r="D5363" i="6"/>
  <c r="D5362" i="6"/>
  <c r="D5361" i="6"/>
  <c r="D5360" i="6"/>
  <c r="D5359" i="6"/>
  <c r="D5358" i="6"/>
  <c r="D5357" i="6"/>
  <c r="D5356" i="6"/>
  <c r="D5355" i="6"/>
  <c r="D5354" i="6"/>
  <c r="D5353" i="6"/>
  <c r="D5352" i="6"/>
  <c r="D5351" i="6"/>
  <c r="D5350" i="6"/>
  <c r="D5349" i="6"/>
  <c r="D5348" i="6"/>
  <c r="D5347" i="6"/>
  <c r="D5346" i="6"/>
  <c r="D5345" i="6"/>
  <c r="D5344" i="6"/>
  <c r="D5343" i="6"/>
  <c r="D5342" i="6"/>
  <c r="D5341" i="6"/>
  <c r="D5340" i="6"/>
  <c r="D5339" i="6"/>
  <c r="D5338" i="6"/>
  <c r="D5337" i="6"/>
  <c r="D5336" i="6"/>
  <c r="D5335" i="6"/>
  <c r="D5334" i="6"/>
  <c r="D5333" i="6"/>
  <c r="D5332" i="6"/>
  <c r="D5331" i="6"/>
  <c r="D5330" i="6"/>
  <c r="D5329" i="6"/>
  <c r="D5328" i="6"/>
  <c r="D5327" i="6"/>
  <c r="D5326" i="6"/>
  <c r="D5325" i="6"/>
  <c r="D5324" i="6"/>
  <c r="D5323" i="6"/>
  <c r="D5322" i="6"/>
  <c r="D5321" i="6"/>
  <c r="D5320" i="6"/>
  <c r="D5319" i="6"/>
  <c r="D5318" i="6"/>
  <c r="D5317" i="6"/>
  <c r="D5316" i="6"/>
  <c r="D5315" i="6"/>
  <c r="D5314" i="6"/>
  <c r="D5313" i="6"/>
  <c r="D5312" i="6"/>
  <c r="D5311" i="6"/>
  <c r="D5310" i="6"/>
  <c r="D5309" i="6"/>
  <c r="D5308" i="6"/>
  <c r="D5307" i="6"/>
  <c r="D5306" i="6"/>
  <c r="D5305" i="6"/>
  <c r="D5304" i="6"/>
  <c r="D5303" i="6"/>
  <c r="D5302" i="6"/>
  <c r="D5301" i="6"/>
  <c r="D5300" i="6"/>
  <c r="D5299" i="6"/>
  <c r="D5298" i="6"/>
  <c r="D5297" i="6"/>
  <c r="D5296" i="6"/>
  <c r="D5295" i="6"/>
  <c r="D5294" i="6"/>
  <c r="D5293" i="6"/>
  <c r="D5292" i="6"/>
  <c r="D5291" i="6"/>
  <c r="D5290" i="6"/>
  <c r="D5289" i="6"/>
  <c r="D5288" i="6"/>
  <c r="D5287" i="6"/>
  <c r="D5286" i="6"/>
  <c r="D5285" i="6"/>
  <c r="D5284" i="6"/>
  <c r="D5283" i="6"/>
  <c r="D5282" i="6"/>
  <c r="D5281" i="6"/>
  <c r="D5280" i="6"/>
  <c r="D5279" i="6"/>
  <c r="D5278" i="6"/>
  <c r="D5277" i="6"/>
  <c r="D5276" i="6"/>
  <c r="D5275" i="6"/>
  <c r="D5274" i="6"/>
  <c r="D5273" i="6"/>
  <c r="D5272" i="6"/>
  <c r="D5271" i="6"/>
  <c r="D5270" i="6"/>
  <c r="D5269" i="6"/>
  <c r="D5268" i="6"/>
  <c r="D5267" i="6"/>
  <c r="D5266" i="6"/>
  <c r="D5265" i="6"/>
  <c r="D5264" i="6"/>
  <c r="D5263" i="6"/>
  <c r="D5262" i="6"/>
  <c r="D5261" i="6"/>
  <c r="D5260" i="6"/>
  <c r="D5259" i="6"/>
  <c r="D5258" i="6"/>
  <c r="D5257" i="6"/>
  <c r="D5256" i="6"/>
  <c r="D5255" i="6"/>
  <c r="D5254" i="6"/>
  <c r="D5253" i="6"/>
  <c r="D5252" i="6"/>
  <c r="D5251" i="6"/>
  <c r="D5250" i="6"/>
  <c r="D5249" i="6"/>
  <c r="D5248" i="6"/>
  <c r="D5247" i="6"/>
  <c r="D5246" i="6"/>
  <c r="D5245" i="6"/>
  <c r="D5244" i="6"/>
  <c r="D5243" i="6"/>
  <c r="D5242" i="6"/>
  <c r="D5241" i="6"/>
  <c r="D5240" i="6"/>
  <c r="D5239" i="6"/>
  <c r="D5238" i="6"/>
  <c r="D5237" i="6"/>
  <c r="D5236" i="6"/>
  <c r="D5235" i="6"/>
  <c r="D5234" i="6"/>
  <c r="D5233" i="6"/>
  <c r="D5232" i="6"/>
  <c r="D5231" i="6"/>
  <c r="D5230" i="6"/>
  <c r="D5229" i="6"/>
  <c r="D5228" i="6"/>
  <c r="D5227" i="6"/>
  <c r="D5226" i="6"/>
  <c r="D5225" i="6"/>
  <c r="D5224" i="6"/>
  <c r="D5223" i="6"/>
  <c r="D5222" i="6"/>
  <c r="D5221" i="6"/>
  <c r="D5220" i="6"/>
  <c r="D5219" i="6"/>
  <c r="D5218" i="6"/>
  <c r="D5217" i="6"/>
  <c r="D5216" i="6"/>
  <c r="D5215" i="6"/>
  <c r="D5214" i="6"/>
  <c r="D5213" i="6"/>
  <c r="D5212" i="6"/>
  <c r="D5211" i="6"/>
  <c r="D5210" i="6"/>
  <c r="D5209" i="6"/>
  <c r="D5208" i="6"/>
  <c r="D5207" i="6"/>
  <c r="D5206" i="6"/>
  <c r="D5205" i="6"/>
  <c r="D5204" i="6"/>
  <c r="D5203" i="6"/>
  <c r="D5202" i="6"/>
  <c r="D5201" i="6"/>
  <c r="D5200" i="6"/>
  <c r="D5199" i="6"/>
  <c r="D5198" i="6"/>
  <c r="D5197" i="6"/>
  <c r="D5196" i="6"/>
  <c r="D5195" i="6"/>
  <c r="D5194" i="6"/>
  <c r="D5193" i="6"/>
  <c r="D5192" i="6"/>
  <c r="D5191" i="6"/>
  <c r="D5190" i="6"/>
  <c r="D5189" i="6"/>
  <c r="D5188" i="6"/>
  <c r="D5187" i="6"/>
  <c r="D5186" i="6"/>
  <c r="D5185" i="6"/>
  <c r="D5184" i="6"/>
  <c r="D5183" i="6"/>
  <c r="D5182" i="6"/>
  <c r="D5181" i="6"/>
  <c r="D5180" i="6"/>
  <c r="D5179" i="6"/>
  <c r="D5178" i="6"/>
  <c r="D5177" i="6"/>
  <c r="D5176" i="6"/>
  <c r="D5175" i="6"/>
  <c r="D5174" i="6"/>
  <c r="D5173" i="6"/>
  <c r="D5172" i="6"/>
  <c r="D5171" i="6"/>
  <c r="D5170" i="6"/>
  <c r="D5169" i="6"/>
  <c r="D5168" i="6"/>
  <c r="D5167" i="6"/>
  <c r="D5166" i="6"/>
  <c r="D5165" i="6"/>
  <c r="D5164" i="6"/>
  <c r="D5163" i="6"/>
  <c r="D5162" i="6"/>
  <c r="D5161" i="6"/>
  <c r="D5160" i="6"/>
  <c r="D5159" i="6"/>
  <c r="D5158" i="6"/>
  <c r="D5157" i="6"/>
  <c r="D5156" i="6"/>
  <c r="D5155" i="6"/>
  <c r="D5154" i="6"/>
  <c r="D5153" i="6"/>
  <c r="D5152" i="6"/>
  <c r="D5151" i="6"/>
  <c r="D5150" i="6"/>
  <c r="D5149" i="6"/>
  <c r="D5148" i="6"/>
  <c r="D5147" i="6"/>
  <c r="D5146" i="6"/>
  <c r="D5145" i="6"/>
  <c r="D5144" i="6"/>
  <c r="D5143" i="6"/>
  <c r="D5142" i="6"/>
  <c r="D5141" i="6"/>
  <c r="D5140" i="6"/>
  <c r="D5139" i="6"/>
  <c r="D5138" i="6"/>
  <c r="D5137" i="6"/>
  <c r="D5136" i="6"/>
  <c r="D5135" i="6"/>
  <c r="D5134" i="6"/>
  <c r="D5133" i="6"/>
  <c r="D5132" i="6"/>
  <c r="D5131" i="6"/>
  <c r="D5130" i="6"/>
  <c r="D5129" i="6"/>
  <c r="D5128" i="6"/>
  <c r="D5127" i="6"/>
  <c r="D5126" i="6"/>
  <c r="D5125" i="6"/>
  <c r="D5124" i="6"/>
  <c r="D5123" i="6"/>
  <c r="D5122" i="6"/>
  <c r="D5121" i="6"/>
  <c r="D5120" i="6"/>
  <c r="D5119" i="6"/>
  <c r="D5118" i="6"/>
  <c r="D5117" i="6"/>
  <c r="D5116" i="6"/>
  <c r="D5115" i="6"/>
  <c r="D5114" i="6"/>
  <c r="D5113" i="6"/>
  <c r="D5112" i="6"/>
  <c r="D5111" i="6"/>
  <c r="D5110" i="6"/>
  <c r="D5109" i="6"/>
  <c r="D5108" i="6"/>
  <c r="D5107" i="6"/>
  <c r="D5106" i="6"/>
  <c r="D5105" i="6"/>
  <c r="D5104" i="6"/>
  <c r="D5103" i="6"/>
  <c r="D5102" i="6"/>
  <c r="D5101" i="6"/>
  <c r="D5100" i="6"/>
  <c r="D5099" i="6"/>
  <c r="D5098" i="6"/>
  <c r="D5097" i="6"/>
  <c r="D5096" i="6"/>
  <c r="D5095" i="6"/>
  <c r="D5094" i="6"/>
  <c r="D5093" i="6"/>
  <c r="D5092" i="6"/>
  <c r="D5091" i="6"/>
  <c r="D5090" i="6"/>
  <c r="D5089" i="6"/>
  <c r="D5088" i="6"/>
  <c r="D5087" i="6"/>
  <c r="D5086" i="6"/>
  <c r="D5085" i="6"/>
  <c r="D5084" i="6"/>
  <c r="D5083" i="6"/>
  <c r="D5082" i="6"/>
  <c r="D5081" i="6"/>
  <c r="D5080" i="6"/>
  <c r="D5079" i="6"/>
  <c r="D5078" i="6"/>
  <c r="D5077" i="6"/>
  <c r="D5076" i="6"/>
  <c r="D5075" i="6"/>
  <c r="D5074" i="6"/>
  <c r="D5073" i="6"/>
  <c r="D5072" i="6"/>
  <c r="D5071" i="6"/>
  <c r="D5070" i="6"/>
  <c r="D5069" i="6"/>
  <c r="D5068" i="6"/>
  <c r="D5067" i="6"/>
  <c r="D5066" i="6"/>
  <c r="D5065" i="6"/>
  <c r="D5064" i="6"/>
  <c r="D5063" i="6"/>
  <c r="D5062" i="6"/>
  <c r="D5061" i="6"/>
  <c r="D5060" i="6"/>
  <c r="D5059" i="6"/>
  <c r="D5058" i="6"/>
  <c r="D5057" i="6"/>
  <c r="D5056" i="6"/>
  <c r="D5055" i="6"/>
  <c r="D5054" i="6"/>
  <c r="D5053" i="6"/>
  <c r="D5052" i="6"/>
  <c r="D5051" i="6"/>
  <c r="D5050" i="6"/>
  <c r="D5049" i="6"/>
  <c r="D5048" i="6"/>
  <c r="D5047" i="6"/>
  <c r="D5046" i="6"/>
  <c r="D5045" i="6"/>
  <c r="D5044" i="6"/>
  <c r="D5043" i="6"/>
  <c r="D5042" i="6"/>
  <c r="D5041" i="6"/>
  <c r="D5040" i="6"/>
  <c r="D5039" i="6"/>
  <c r="D5038" i="6"/>
  <c r="D5037" i="6"/>
  <c r="D5036" i="6"/>
  <c r="D5035" i="6"/>
  <c r="D5034" i="6"/>
  <c r="D5033" i="6"/>
  <c r="D5032" i="6"/>
  <c r="D5031" i="6"/>
  <c r="D5030" i="6"/>
  <c r="D5029" i="6"/>
  <c r="D5028" i="6"/>
  <c r="D5027" i="6"/>
  <c r="D5026" i="6"/>
  <c r="D5025" i="6"/>
  <c r="D5024" i="6"/>
  <c r="D5023" i="6"/>
  <c r="D5022" i="6"/>
  <c r="D5021" i="6"/>
  <c r="D5020" i="6"/>
  <c r="D5019" i="6"/>
  <c r="D5018" i="6"/>
  <c r="D5017" i="6"/>
  <c r="D5016" i="6"/>
  <c r="D5015" i="6"/>
  <c r="D5014" i="6"/>
  <c r="D5013" i="6"/>
  <c r="D5012" i="6"/>
  <c r="D5011" i="6"/>
  <c r="D5010" i="6"/>
  <c r="D5009" i="6"/>
  <c r="D5008" i="6"/>
  <c r="D5007" i="6"/>
  <c r="D5006" i="6"/>
  <c r="D5005" i="6"/>
  <c r="D5004" i="6"/>
  <c r="D5003" i="6"/>
  <c r="D5002" i="6"/>
  <c r="D5001" i="6"/>
  <c r="D5000" i="6"/>
  <c r="D4999" i="6"/>
  <c r="D4998" i="6"/>
  <c r="D4997" i="6"/>
  <c r="D4996" i="6"/>
  <c r="D4995" i="6"/>
  <c r="D4994" i="6"/>
  <c r="D4993" i="6"/>
  <c r="D4992" i="6"/>
  <c r="D4991" i="6"/>
  <c r="D4990" i="6"/>
  <c r="D4989" i="6"/>
  <c r="D4988" i="6"/>
  <c r="D4987" i="6"/>
  <c r="D4986" i="6"/>
  <c r="D4985" i="6"/>
  <c r="D4984" i="6"/>
  <c r="D4983" i="6"/>
  <c r="D4982" i="6"/>
  <c r="D4981" i="6"/>
  <c r="D4980" i="6"/>
  <c r="D4979" i="6"/>
  <c r="D4978" i="6"/>
  <c r="D4977" i="6"/>
  <c r="D4976" i="6"/>
  <c r="D4975" i="6"/>
  <c r="D4974" i="6"/>
  <c r="D4973" i="6"/>
  <c r="D4972" i="6"/>
  <c r="D4971" i="6"/>
  <c r="D4970" i="6"/>
  <c r="D4969" i="6"/>
  <c r="D4968" i="6"/>
  <c r="D4967" i="6"/>
  <c r="D4966" i="6"/>
  <c r="D4965" i="6"/>
  <c r="D4964" i="6"/>
  <c r="D4963" i="6"/>
  <c r="D4962" i="6"/>
  <c r="D4961" i="6"/>
  <c r="D4960" i="6"/>
  <c r="D4959" i="6"/>
  <c r="D4958" i="6"/>
  <c r="D4957" i="6"/>
  <c r="D4956" i="6"/>
  <c r="D4955" i="6"/>
  <c r="D4954" i="6"/>
  <c r="D4953" i="6"/>
  <c r="D4952" i="6"/>
  <c r="D4951" i="6"/>
  <c r="D4950" i="6"/>
  <c r="D4949" i="6"/>
  <c r="D4948" i="6"/>
  <c r="D4947" i="6"/>
  <c r="D4946" i="6"/>
  <c r="D4945" i="6"/>
  <c r="D4944" i="6"/>
  <c r="D4943" i="6"/>
  <c r="D4942" i="6"/>
  <c r="D4941" i="6"/>
  <c r="D4940" i="6"/>
  <c r="D4939" i="6"/>
  <c r="D4938" i="6"/>
  <c r="D4937" i="6"/>
  <c r="D4936" i="6"/>
  <c r="D4935" i="6"/>
  <c r="D4934" i="6"/>
  <c r="D4933" i="6"/>
  <c r="D4932" i="6"/>
  <c r="D4931" i="6"/>
  <c r="D4930" i="6"/>
  <c r="D4929" i="6"/>
  <c r="D4928" i="6"/>
  <c r="D4927" i="6"/>
  <c r="D4926" i="6"/>
  <c r="D4925" i="6"/>
  <c r="D4924" i="6"/>
  <c r="D4923" i="6"/>
  <c r="D4922" i="6"/>
  <c r="D4921" i="6"/>
  <c r="D4920" i="6"/>
  <c r="D4919" i="6"/>
  <c r="D4918" i="6"/>
  <c r="D4917" i="6"/>
  <c r="D4916" i="6"/>
  <c r="D4915" i="6"/>
  <c r="D4914" i="6"/>
  <c r="D4913" i="6"/>
  <c r="D4912" i="6"/>
  <c r="D4911" i="6"/>
  <c r="D4910" i="6"/>
  <c r="D4909" i="6"/>
  <c r="D4908" i="6"/>
  <c r="D4907" i="6"/>
  <c r="D4906" i="6"/>
  <c r="D4905" i="6"/>
  <c r="D4904" i="6"/>
  <c r="D4903" i="6"/>
  <c r="D4902" i="6"/>
  <c r="D4901" i="6"/>
  <c r="D4900" i="6"/>
  <c r="D4899" i="6"/>
  <c r="D4898" i="6"/>
  <c r="D4897" i="6"/>
  <c r="D4896" i="6"/>
  <c r="D4895" i="6"/>
  <c r="D4894" i="6"/>
  <c r="D4893" i="6"/>
  <c r="D4892" i="6"/>
  <c r="D4891" i="6"/>
  <c r="D4890" i="6"/>
  <c r="D4889" i="6"/>
  <c r="D4888" i="6"/>
  <c r="D4887" i="6"/>
  <c r="D4886" i="6"/>
  <c r="D4885" i="6"/>
  <c r="D4884" i="6"/>
  <c r="D4883" i="6"/>
  <c r="D4882" i="6"/>
  <c r="D4881" i="6"/>
  <c r="D4880" i="6"/>
  <c r="D4879" i="6"/>
  <c r="D4878" i="6"/>
  <c r="D4877" i="6"/>
  <c r="D4876" i="6"/>
  <c r="D4875" i="6"/>
  <c r="D4874" i="6"/>
  <c r="D4873" i="6"/>
  <c r="D4872" i="6"/>
  <c r="D4871" i="6"/>
  <c r="D4870" i="6"/>
  <c r="D4869" i="6"/>
  <c r="D4868" i="6"/>
  <c r="D4867" i="6"/>
  <c r="D4866" i="6"/>
  <c r="D4865" i="6"/>
  <c r="D4864" i="6"/>
  <c r="D4863" i="6"/>
  <c r="D4862" i="6"/>
  <c r="D4861" i="6"/>
  <c r="D4860" i="6"/>
  <c r="D4859" i="6"/>
  <c r="D4858" i="6"/>
  <c r="D4857" i="6"/>
  <c r="D4856" i="6"/>
  <c r="D4855" i="6"/>
  <c r="D4854" i="6"/>
  <c r="D4853" i="6"/>
  <c r="D4852" i="6"/>
  <c r="D4851" i="6"/>
  <c r="D4850" i="6"/>
  <c r="D4849" i="6"/>
  <c r="D4848" i="6"/>
  <c r="D4847" i="6"/>
  <c r="D4846" i="6"/>
  <c r="D4845" i="6"/>
  <c r="D4844" i="6"/>
  <c r="D4843" i="6"/>
  <c r="D4842" i="6"/>
  <c r="D4841" i="6"/>
  <c r="D4840" i="6"/>
  <c r="D4839" i="6"/>
  <c r="D4838" i="6"/>
  <c r="D4837" i="6"/>
  <c r="D4836" i="6"/>
  <c r="D4835" i="6"/>
  <c r="D4834" i="6"/>
  <c r="D4833" i="6"/>
  <c r="D4832" i="6"/>
  <c r="D4831" i="6"/>
  <c r="D4830" i="6"/>
  <c r="D4829" i="6"/>
  <c r="D4828" i="6"/>
  <c r="D4827" i="6"/>
  <c r="D4826" i="6"/>
  <c r="D4825" i="6"/>
  <c r="D4824" i="6"/>
  <c r="D4823" i="6"/>
  <c r="D4822" i="6"/>
  <c r="D4821" i="6"/>
  <c r="D4820" i="6"/>
  <c r="D4819" i="6"/>
  <c r="D4818" i="6"/>
  <c r="D4817" i="6"/>
  <c r="D4816" i="6"/>
  <c r="D4815" i="6"/>
  <c r="D4814" i="6"/>
  <c r="D4813" i="6"/>
  <c r="D4812" i="6"/>
  <c r="D4811" i="6"/>
  <c r="D4810" i="6"/>
  <c r="D4809" i="6"/>
  <c r="D4808" i="6"/>
  <c r="D4807" i="6"/>
  <c r="D4806" i="6"/>
  <c r="D4805" i="6"/>
  <c r="D4804" i="6"/>
  <c r="D4803" i="6"/>
  <c r="D4802" i="6"/>
  <c r="D4801" i="6"/>
  <c r="D4800" i="6"/>
  <c r="D4799" i="6"/>
  <c r="D4798" i="6"/>
  <c r="D4797" i="6"/>
  <c r="D4796" i="6"/>
  <c r="D4795" i="6"/>
  <c r="D4794" i="6"/>
  <c r="D4793" i="6"/>
  <c r="D4792" i="6"/>
  <c r="D4791" i="6"/>
  <c r="D4790" i="6"/>
  <c r="D4789" i="6"/>
  <c r="D4788" i="6"/>
  <c r="D4787" i="6"/>
  <c r="D4786" i="6"/>
  <c r="D4785" i="6"/>
  <c r="D4784" i="6"/>
  <c r="D4783" i="6"/>
  <c r="D4782" i="6"/>
  <c r="D4781" i="6"/>
  <c r="D4780" i="6"/>
  <c r="D4779" i="6"/>
  <c r="D4778" i="6"/>
  <c r="D4777" i="6"/>
  <c r="D4776" i="6"/>
  <c r="D4775" i="6"/>
  <c r="D4774" i="6"/>
  <c r="D4773" i="6"/>
  <c r="D4772" i="6"/>
  <c r="D4771" i="6"/>
  <c r="D4770" i="6"/>
  <c r="D4769" i="6"/>
  <c r="D4768" i="6"/>
  <c r="D4767" i="6"/>
  <c r="D4766" i="6"/>
  <c r="D4765" i="6"/>
  <c r="D4764" i="6"/>
  <c r="D4763" i="6"/>
  <c r="D4762" i="6"/>
  <c r="D4761" i="6"/>
  <c r="D4760" i="6"/>
  <c r="D4759" i="6"/>
  <c r="D4758" i="6"/>
  <c r="D4757" i="6"/>
  <c r="D4756" i="6"/>
  <c r="D4755" i="6"/>
  <c r="D4754" i="6"/>
  <c r="D4753" i="6"/>
  <c r="D4752" i="6"/>
  <c r="D4751" i="6"/>
  <c r="D4750" i="6"/>
  <c r="D4749" i="6"/>
  <c r="D4748" i="6"/>
  <c r="D4747" i="6"/>
  <c r="D4746" i="6"/>
  <c r="D4745" i="6"/>
  <c r="D4744" i="6"/>
  <c r="D4743" i="6"/>
  <c r="D4742" i="6"/>
  <c r="D4741" i="6"/>
  <c r="D4740" i="6"/>
  <c r="D4739" i="6"/>
  <c r="D4738" i="6"/>
  <c r="D4737" i="6"/>
  <c r="D4736" i="6"/>
  <c r="D4735" i="6"/>
  <c r="D4734" i="6"/>
  <c r="D4733" i="6"/>
  <c r="D4732" i="6"/>
  <c r="D4731" i="6"/>
  <c r="D4730" i="6"/>
  <c r="D4729" i="6"/>
  <c r="D4728" i="6"/>
  <c r="D4727" i="6"/>
  <c r="D4726" i="6"/>
  <c r="D4725" i="6"/>
  <c r="D4724" i="6"/>
  <c r="D4723" i="6"/>
  <c r="D4722" i="6"/>
  <c r="D4721" i="6"/>
  <c r="D4720" i="6"/>
  <c r="D4719" i="6"/>
  <c r="D4718" i="6"/>
  <c r="D4717" i="6"/>
  <c r="D4716" i="6"/>
  <c r="D4715" i="6"/>
  <c r="D4714" i="6"/>
  <c r="D4713" i="6"/>
  <c r="D4712" i="6"/>
  <c r="D4711" i="6"/>
  <c r="D4710" i="6"/>
  <c r="D4709" i="6"/>
  <c r="D4708" i="6"/>
  <c r="D4707" i="6"/>
  <c r="D4706" i="6"/>
  <c r="D4705" i="6"/>
  <c r="D4704" i="6"/>
  <c r="D4703" i="6"/>
  <c r="D4702" i="6"/>
  <c r="D4701" i="6"/>
  <c r="D4700" i="6"/>
  <c r="D4699" i="6"/>
  <c r="D4698" i="6"/>
  <c r="D4697" i="6"/>
  <c r="D4696" i="6"/>
  <c r="D4695" i="6"/>
  <c r="D4694" i="6"/>
  <c r="D4693" i="6"/>
  <c r="D4692" i="6"/>
  <c r="D4691" i="6"/>
  <c r="D4690" i="6"/>
  <c r="D4689" i="6"/>
  <c r="D4688" i="6"/>
  <c r="D4687" i="6"/>
  <c r="D4686" i="6"/>
  <c r="D4685" i="6"/>
  <c r="D4684" i="6"/>
  <c r="D4683" i="6"/>
  <c r="D4682" i="6"/>
  <c r="D4681" i="6"/>
  <c r="D4680" i="6"/>
  <c r="D4679" i="6"/>
  <c r="D4678" i="6"/>
  <c r="D4677" i="6"/>
  <c r="D4676" i="6"/>
  <c r="D4675" i="6"/>
  <c r="D4674" i="6"/>
  <c r="D4673" i="6"/>
  <c r="D4672" i="6"/>
  <c r="D4671" i="6"/>
  <c r="D4670" i="6"/>
  <c r="D4669" i="6"/>
  <c r="D4668" i="6"/>
  <c r="D4667" i="6"/>
  <c r="D4666" i="6"/>
  <c r="D4665" i="6"/>
  <c r="D4664" i="6"/>
  <c r="D4663" i="6"/>
  <c r="D4662" i="6"/>
  <c r="D4661" i="6"/>
  <c r="D4660" i="6"/>
  <c r="D4659" i="6"/>
  <c r="D4658" i="6"/>
  <c r="D4657" i="6"/>
  <c r="D4656" i="6"/>
  <c r="D4655" i="6"/>
  <c r="D4654" i="6"/>
  <c r="D4653" i="6"/>
  <c r="D4652" i="6"/>
  <c r="D4651" i="6"/>
  <c r="D4650" i="6"/>
  <c r="D4649" i="6"/>
  <c r="D4648" i="6"/>
  <c r="D4647" i="6"/>
  <c r="D4646" i="6"/>
  <c r="D4645" i="6"/>
  <c r="D4644" i="6"/>
  <c r="D4643" i="6"/>
  <c r="D4642" i="6"/>
  <c r="D4641" i="6"/>
  <c r="D4640" i="6"/>
  <c r="D4639" i="6"/>
  <c r="D4638" i="6"/>
  <c r="D4637" i="6"/>
  <c r="D4636" i="6"/>
  <c r="D4635" i="6"/>
  <c r="D4634" i="6"/>
  <c r="D4633" i="6"/>
  <c r="D4632" i="6"/>
  <c r="D4631" i="6"/>
  <c r="D4630" i="6"/>
  <c r="D4629" i="6"/>
  <c r="D4628" i="6"/>
  <c r="D4627" i="6"/>
  <c r="D4626" i="6"/>
  <c r="D4625" i="6"/>
  <c r="D4624" i="6"/>
  <c r="D4623" i="6"/>
  <c r="D4622" i="6"/>
  <c r="D4621" i="6"/>
  <c r="D4620" i="6"/>
  <c r="D4619" i="6"/>
  <c r="D4618" i="6"/>
  <c r="D4617" i="6"/>
  <c r="D4616" i="6"/>
  <c r="D4615" i="6"/>
  <c r="D4614" i="6"/>
  <c r="D4613" i="6"/>
  <c r="D4612" i="6"/>
  <c r="D4611" i="6"/>
  <c r="D4610" i="6"/>
  <c r="D4609" i="6"/>
  <c r="D4608" i="6"/>
  <c r="D4607" i="6"/>
  <c r="D4606" i="6"/>
  <c r="D4605" i="6"/>
  <c r="D4604" i="6"/>
  <c r="D4603" i="6"/>
  <c r="D4602" i="6"/>
  <c r="D4601" i="6"/>
  <c r="D4600" i="6"/>
  <c r="D4599" i="6"/>
  <c r="D4598" i="6"/>
  <c r="D4597" i="6"/>
  <c r="D4596" i="6"/>
  <c r="D4595" i="6"/>
  <c r="D4594" i="6"/>
  <c r="D4593" i="6"/>
  <c r="D4592" i="6"/>
  <c r="D4591" i="6"/>
  <c r="D4590" i="6"/>
  <c r="D4589" i="6"/>
  <c r="D4588" i="6"/>
  <c r="D4587" i="6"/>
  <c r="D4586" i="6"/>
  <c r="D4585" i="6"/>
  <c r="D4584" i="6"/>
  <c r="D4583" i="6"/>
  <c r="D4582" i="6"/>
  <c r="D4581" i="6"/>
  <c r="D4580" i="6"/>
  <c r="D4579" i="6"/>
  <c r="D4578" i="6"/>
  <c r="D4577" i="6"/>
  <c r="D4576" i="6"/>
  <c r="D4575" i="6"/>
  <c r="D4574" i="6"/>
  <c r="D4573" i="6"/>
  <c r="D4572" i="6"/>
  <c r="D4571" i="6"/>
  <c r="D4570" i="6"/>
  <c r="D4569" i="6"/>
  <c r="D4568" i="6"/>
  <c r="D4567" i="6"/>
  <c r="D4566" i="6"/>
  <c r="D4565" i="6"/>
  <c r="D4564" i="6"/>
  <c r="D4563" i="6"/>
  <c r="D4562" i="6"/>
  <c r="D4561" i="6"/>
  <c r="D4560" i="6"/>
  <c r="D4559" i="6"/>
  <c r="D4558" i="6"/>
  <c r="D4557" i="6"/>
  <c r="D4556" i="6"/>
  <c r="D4555" i="6"/>
  <c r="D4554" i="6"/>
  <c r="D4553" i="6"/>
  <c r="D4552" i="6"/>
  <c r="D4551" i="6"/>
  <c r="D4550" i="6"/>
  <c r="D4549" i="6"/>
  <c r="D4548" i="6"/>
  <c r="D4547" i="6"/>
  <c r="D4546" i="6"/>
  <c r="D4545" i="6"/>
  <c r="D4544" i="6"/>
  <c r="D4543" i="6"/>
  <c r="D4542" i="6"/>
  <c r="D4541" i="6"/>
  <c r="D4540" i="6"/>
  <c r="D4539" i="6"/>
  <c r="D4538" i="6"/>
  <c r="D4537" i="6"/>
  <c r="D4536" i="6"/>
  <c r="D4535" i="6"/>
  <c r="D4534" i="6"/>
  <c r="D4533" i="6"/>
  <c r="D4532" i="6"/>
  <c r="D4531" i="6"/>
  <c r="D4530" i="6"/>
  <c r="D4529" i="6"/>
  <c r="D4528" i="6"/>
  <c r="D4527" i="6"/>
  <c r="D4526" i="6"/>
  <c r="D4525" i="6"/>
  <c r="D4524" i="6"/>
  <c r="D4523" i="6"/>
  <c r="D4522" i="6"/>
  <c r="D4521" i="6"/>
  <c r="D4520" i="6"/>
  <c r="D4519" i="6"/>
  <c r="D4518" i="6"/>
  <c r="D4517" i="6"/>
  <c r="D4516" i="6"/>
  <c r="D4515" i="6"/>
  <c r="D4514" i="6"/>
  <c r="D4513" i="6"/>
  <c r="D4512" i="6"/>
  <c r="D4511" i="6"/>
  <c r="D4510" i="6"/>
  <c r="D4509" i="6"/>
  <c r="D4508" i="6"/>
  <c r="D4507" i="6"/>
  <c r="D4506" i="6"/>
  <c r="D4505" i="6"/>
  <c r="D4504" i="6"/>
  <c r="D4503" i="6"/>
  <c r="D4502" i="6"/>
  <c r="D4501" i="6"/>
  <c r="D4500" i="6"/>
  <c r="D4499" i="6"/>
  <c r="D4498" i="6"/>
  <c r="D4497" i="6"/>
  <c r="D4496" i="6"/>
  <c r="D4495" i="6"/>
  <c r="D4494" i="6"/>
  <c r="D4493" i="6"/>
  <c r="D4492" i="6"/>
  <c r="D4491" i="6"/>
  <c r="D4490" i="6"/>
  <c r="D4489" i="6"/>
  <c r="D4488" i="6"/>
  <c r="D4487" i="6"/>
  <c r="D4486" i="6"/>
  <c r="D4485" i="6"/>
  <c r="D4484" i="6"/>
  <c r="D4483" i="6"/>
  <c r="D4482" i="6"/>
  <c r="D4481" i="6"/>
  <c r="D4480" i="6"/>
  <c r="D4479" i="6"/>
  <c r="D4478" i="6"/>
  <c r="D4477" i="6"/>
  <c r="D4476" i="6"/>
  <c r="D4475" i="6"/>
  <c r="D4474" i="6"/>
  <c r="D4473" i="6"/>
  <c r="D4472" i="6"/>
  <c r="D4471" i="6"/>
  <c r="D4470" i="6"/>
  <c r="D4469" i="6"/>
  <c r="D4468" i="6"/>
  <c r="D4467" i="6"/>
  <c r="D4466" i="6"/>
  <c r="D4465" i="6"/>
  <c r="D4464" i="6"/>
  <c r="D4463" i="6"/>
  <c r="D4462" i="6"/>
  <c r="D4461" i="6"/>
  <c r="D4460" i="6"/>
  <c r="D4459" i="6"/>
  <c r="D4458" i="6"/>
  <c r="D4457" i="6"/>
  <c r="D4456" i="6"/>
  <c r="D4455" i="6"/>
  <c r="D4454" i="6"/>
  <c r="D4453" i="6"/>
  <c r="D4452" i="6"/>
  <c r="D4451" i="6"/>
  <c r="D4450" i="6"/>
  <c r="D4449" i="6"/>
  <c r="D4448" i="6"/>
  <c r="D4447" i="6"/>
  <c r="D4446" i="6"/>
  <c r="D4445" i="6"/>
  <c r="D4444" i="6"/>
  <c r="D4443" i="6"/>
  <c r="D4442" i="6"/>
  <c r="D4441" i="6"/>
  <c r="D4440" i="6"/>
  <c r="D4439" i="6"/>
  <c r="D4438" i="6"/>
  <c r="D4437" i="6"/>
  <c r="D4436" i="6"/>
  <c r="D4435" i="6"/>
  <c r="D4434" i="6"/>
  <c r="D4433" i="6"/>
  <c r="D4432" i="6"/>
  <c r="D4431" i="6"/>
  <c r="D4430" i="6"/>
  <c r="D4429" i="6"/>
  <c r="D4428" i="6"/>
  <c r="D4427" i="6"/>
  <c r="D4426" i="6"/>
  <c r="D4425" i="6"/>
  <c r="D4424" i="6"/>
  <c r="D4423" i="6"/>
  <c r="D4422" i="6"/>
  <c r="D4421" i="6"/>
  <c r="D4420" i="6"/>
  <c r="D4419" i="6"/>
  <c r="D4418" i="6"/>
  <c r="D4417" i="6"/>
  <c r="D4416" i="6"/>
  <c r="D4415" i="6"/>
  <c r="D4414" i="6"/>
  <c r="D4413" i="6"/>
  <c r="D4412" i="6"/>
  <c r="D4411" i="6"/>
  <c r="D4410" i="6"/>
  <c r="D4409" i="6"/>
  <c r="D4408" i="6"/>
  <c r="D4407" i="6"/>
  <c r="D4406" i="6"/>
  <c r="D4405" i="6"/>
  <c r="D4404" i="6"/>
  <c r="D4403" i="6"/>
  <c r="D4402" i="6"/>
  <c r="D4401" i="6"/>
  <c r="D4400" i="6"/>
  <c r="D4399" i="6"/>
  <c r="D4398" i="6"/>
  <c r="D4397" i="6"/>
  <c r="D4396" i="6"/>
  <c r="D4395" i="6"/>
  <c r="D4394" i="6"/>
  <c r="D4393" i="6"/>
  <c r="D4392" i="6"/>
  <c r="D4391" i="6"/>
  <c r="D4390" i="6"/>
  <c r="D4389" i="6"/>
  <c r="D4388" i="6"/>
  <c r="D4387" i="6"/>
  <c r="D4386" i="6"/>
  <c r="D4385" i="6"/>
  <c r="D4384" i="6"/>
  <c r="D4383" i="6"/>
  <c r="D4382" i="6"/>
  <c r="D4381" i="6"/>
  <c r="D4380" i="6"/>
  <c r="D4379" i="6"/>
  <c r="D4378" i="6"/>
  <c r="D4377" i="6"/>
  <c r="D4376" i="6"/>
  <c r="D4375" i="6"/>
  <c r="D4374" i="6"/>
  <c r="D4373" i="6"/>
  <c r="D4372" i="6"/>
  <c r="D4371" i="6"/>
  <c r="D4370" i="6"/>
  <c r="D4369" i="6"/>
  <c r="D4368" i="6"/>
  <c r="D4367" i="6"/>
  <c r="D4366" i="6"/>
  <c r="D4365" i="6"/>
  <c r="D4364" i="6"/>
  <c r="D4363" i="6"/>
  <c r="D4362" i="6"/>
  <c r="D4361" i="6"/>
  <c r="D4360" i="6"/>
  <c r="D4359" i="6"/>
  <c r="D4358" i="6"/>
  <c r="D4357" i="6"/>
  <c r="D4356" i="6"/>
  <c r="D4355" i="6"/>
  <c r="D4354" i="6"/>
  <c r="D4353" i="6"/>
  <c r="D4352" i="6"/>
  <c r="D4351" i="6"/>
  <c r="D4350" i="6"/>
  <c r="D4349" i="6"/>
  <c r="D4348" i="6"/>
  <c r="D4347" i="6"/>
  <c r="D4346" i="6"/>
  <c r="D4345" i="6"/>
  <c r="D4344" i="6"/>
  <c r="D4343" i="6"/>
  <c r="D4342" i="6"/>
  <c r="D4341" i="6"/>
  <c r="D4340" i="6"/>
  <c r="D4339" i="6"/>
  <c r="D4338" i="6"/>
  <c r="D4337" i="6"/>
  <c r="D4336" i="6"/>
  <c r="D4335" i="6"/>
  <c r="D4334" i="6"/>
  <c r="D4333" i="6"/>
  <c r="D4332" i="6"/>
  <c r="D4331" i="6"/>
  <c r="D4330" i="6"/>
  <c r="D4329" i="6"/>
  <c r="D4328" i="6"/>
  <c r="D4327" i="6"/>
  <c r="D4326" i="6"/>
  <c r="D4325" i="6"/>
  <c r="D4324" i="6"/>
  <c r="D4323" i="6"/>
  <c r="D4322" i="6"/>
  <c r="D4321" i="6"/>
  <c r="D4320" i="6"/>
  <c r="D4319" i="6"/>
  <c r="D4318" i="6"/>
  <c r="D4317" i="6"/>
  <c r="D4316" i="6"/>
  <c r="D4315" i="6"/>
  <c r="D4314" i="6"/>
  <c r="D4313" i="6"/>
  <c r="D4312" i="6"/>
  <c r="D4311" i="6"/>
  <c r="D4310" i="6"/>
  <c r="D4309" i="6"/>
  <c r="D4308" i="6"/>
  <c r="D4307" i="6"/>
  <c r="D4306" i="6"/>
  <c r="D4305" i="6"/>
  <c r="D4304" i="6"/>
  <c r="D4303" i="6"/>
  <c r="D4302" i="6"/>
  <c r="D4301" i="6"/>
  <c r="D4300" i="6"/>
  <c r="D4299" i="6"/>
  <c r="D4298" i="6"/>
  <c r="D4297" i="6"/>
  <c r="D4296" i="6"/>
  <c r="D4295" i="6"/>
  <c r="D4294" i="6"/>
  <c r="D4293" i="6"/>
  <c r="D4292" i="6"/>
  <c r="D4291" i="6"/>
  <c r="D4290" i="6"/>
  <c r="D4289" i="6"/>
  <c r="D4288" i="6"/>
  <c r="D4287" i="6"/>
  <c r="D4286" i="6"/>
  <c r="D4285" i="6"/>
  <c r="D4284" i="6"/>
  <c r="D4283" i="6"/>
  <c r="D4282" i="6"/>
  <c r="D4281" i="6"/>
  <c r="D4280" i="6"/>
  <c r="D4279" i="6"/>
  <c r="D4278" i="6"/>
  <c r="D4277" i="6"/>
  <c r="D4276" i="6"/>
  <c r="D4275" i="6"/>
  <c r="D4274" i="6"/>
  <c r="D4273" i="6"/>
  <c r="D4272" i="6"/>
  <c r="D4271" i="6"/>
  <c r="D4270" i="6"/>
  <c r="D4269" i="6"/>
  <c r="D4268" i="6"/>
  <c r="D4267" i="6"/>
  <c r="D4266" i="6"/>
  <c r="D4265" i="6"/>
  <c r="D4264" i="6"/>
  <c r="D4263" i="6"/>
  <c r="D4262" i="6"/>
  <c r="D4261" i="6"/>
  <c r="D4260" i="6"/>
  <c r="D4259" i="6"/>
  <c r="D4258" i="6"/>
  <c r="D4257" i="6"/>
  <c r="D4256" i="6"/>
  <c r="D4255" i="6"/>
  <c r="D4254" i="6"/>
  <c r="D4253" i="6"/>
  <c r="D4252" i="6"/>
  <c r="D4251" i="6"/>
  <c r="D4250" i="6"/>
  <c r="D4249" i="6"/>
  <c r="D4248" i="6"/>
  <c r="D4247" i="6"/>
  <c r="D4246" i="6"/>
  <c r="D4245" i="6"/>
  <c r="D4244" i="6"/>
  <c r="D4243" i="6"/>
  <c r="D4242" i="6"/>
  <c r="D4241" i="6"/>
  <c r="D4240" i="6"/>
  <c r="D4239" i="6"/>
  <c r="D4238" i="6"/>
  <c r="D4237" i="6"/>
  <c r="D4236" i="6"/>
  <c r="D4235" i="6"/>
  <c r="D4234" i="6"/>
  <c r="D4233" i="6"/>
  <c r="D4232" i="6"/>
  <c r="D4231" i="6"/>
  <c r="D4230" i="6"/>
  <c r="D4229" i="6"/>
  <c r="D4228" i="6"/>
  <c r="D4227" i="6"/>
  <c r="D4226" i="6"/>
  <c r="D4225" i="6"/>
  <c r="D4224" i="6"/>
  <c r="D4223" i="6"/>
  <c r="D4222" i="6"/>
  <c r="D4221" i="6"/>
  <c r="D4220" i="6"/>
  <c r="D4219" i="6"/>
  <c r="D4218" i="6"/>
  <c r="D4217" i="6"/>
  <c r="D4216" i="6"/>
  <c r="D4215" i="6"/>
  <c r="D4214" i="6"/>
  <c r="D4213" i="6"/>
  <c r="D4212" i="6"/>
  <c r="D4211" i="6"/>
  <c r="D4210" i="6"/>
  <c r="D4209" i="6"/>
  <c r="D4208" i="6"/>
  <c r="D4207" i="6"/>
  <c r="D4206" i="6"/>
  <c r="D4205" i="6"/>
  <c r="D4204" i="6"/>
  <c r="D4203" i="6"/>
  <c r="D4202" i="6"/>
  <c r="D4201" i="6"/>
  <c r="D4200" i="6"/>
  <c r="D4199" i="6"/>
  <c r="D4198" i="6"/>
  <c r="D4197" i="6"/>
  <c r="D4196" i="6"/>
  <c r="D4195" i="6"/>
  <c r="D4194" i="6"/>
  <c r="D4193" i="6"/>
  <c r="D4192" i="6"/>
  <c r="D4191" i="6"/>
  <c r="D4190" i="6"/>
  <c r="D4189" i="6"/>
  <c r="D4188" i="6"/>
  <c r="D4187" i="6"/>
  <c r="D4186" i="6"/>
  <c r="D4185" i="6"/>
  <c r="D4184" i="6"/>
  <c r="D4183" i="6"/>
  <c r="D4182" i="6"/>
  <c r="D4181" i="6"/>
  <c r="D4180" i="6"/>
  <c r="D4179" i="6"/>
  <c r="D4178" i="6"/>
  <c r="D4177" i="6"/>
  <c r="D4176" i="6"/>
  <c r="D4175" i="6"/>
  <c r="D4174" i="6"/>
  <c r="D4173" i="6"/>
  <c r="D4172" i="6"/>
  <c r="D4171" i="6"/>
  <c r="D4170" i="6"/>
  <c r="D4169" i="6"/>
  <c r="D4168" i="6"/>
  <c r="D4167" i="6"/>
  <c r="D4166" i="6"/>
  <c r="D4165" i="6"/>
  <c r="D4164" i="6"/>
  <c r="D4163" i="6"/>
  <c r="D4162" i="6"/>
  <c r="D4161" i="6"/>
  <c r="D4160" i="6"/>
  <c r="D4159" i="6"/>
  <c r="D4158" i="6"/>
  <c r="D4157" i="6"/>
  <c r="D4156" i="6"/>
  <c r="D4155" i="6"/>
  <c r="D4154" i="6"/>
  <c r="D4153" i="6"/>
  <c r="D4152" i="6"/>
  <c r="D4151" i="6"/>
  <c r="D4150" i="6"/>
  <c r="D4149" i="6"/>
  <c r="D4148" i="6"/>
  <c r="D4147" i="6"/>
  <c r="D4146" i="6"/>
  <c r="D4145" i="6"/>
  <c r="D4144" i="6"/>
  <c r="D4143" i="6"/>
  <c r="D4142" i="6"/>
  <c r="D4141" i="6"/>
  <c r="D4140" i="6"/>
  <c r="D4139" i="6"/>
  <c r="D4138" i="6"/>
  <c r="D4137" i="6"/>
  <c r="D4136" i="6"/>
  <c r="D4135" i="6"/>
  <c r="D4134" i="6"/>
  <c r="D4133" i="6"/>
  <c r="D4132" i="6"/>
  <c r="D4131" i="6"/>
  <c r="D4130" i="6"/>
  <c r="D4129" i="6"/>
  <c r="D4128" i="6"/>
  <c r="D4127" i="6"/>
  <c r="D4126" i="6"/>
  <c r="D4125" i="6"/>
  <c r="D4124" i="6"/>
  <c r="D4123" i="6"/>
  <c r="D4122" i="6"/>
  <c r="D4121" i="6"/>
  <c r="D4120" i="6"/>
  <c r="D4119" i="6"/>
  <c r="D4118" i="6"/>
  <c r="D4117" i="6"/>
  <c r="D4116" i="6"/>
  <c r="D4115" i="6"/>
  <c r="D4114" i="6"/>
  <c r="D4113" i="6"/>
  <c r="D4112" i="6"/>
  <c r="D4111" i="6"/>
  <c r="D4110" i="6"/>
  <c r="D4109" i="6"/>
  <c r="D4108" i="6"/>
  <c r="D4107" i="6"/>
  <c r="D4106" i="6"/>
  <c r="D4105" i="6"/>
  <c r="D4104" i="6"/>
  <c r="D4103" i="6"/>
  <c r="D4102" i="6"/>
  <c r="D4101" i="6"/>
  <c r="D4100" i="6"/>
  <c r="D4099" i="6"/>
  <c r="D4098" i="6"/>
  <c r="D4097" i="6"/>
  <c r="D4096" i="6"/>
  <c r="D4095" i="6"/>
  <c r="D4094" i="6"/>
  <c r="D4093" i="6"/>
  <c r="D4092" i="6"/>
  <c r="D4091" i="6"/>
  <c r="D4090" i="6"/>
  <c r="D4089" i="6"/>
  <c r="D4088" i="6"/>
  <c r="D4087" i="6"/>
  <c r="D4086" i="6"/>
  <c r="D4085" i="6"/>
  <c r="D4084" i="6"/>
  <c r="D4083" i="6"/>
  <c r="D4082" i="6"/>
  <c r="D4081" i="6"/>
  <c r="D4080" i="6"/>
  <c r="D4079" i="6"/>
  <c r="D4078" i="6"/>
  <c r="D4077" i="6"/>
  <c r="D4076" i="6"/>
  <c r="D4075" i="6"/>
  <c r="D4074" i="6"/>
  <c r="D4073" i="6"/>
  <c r="D4072" i="6"/>
  <c r="D4071" i="6"/>
  <c r="D4070" i="6"/>
  <c r="D4069" i="6"/>
  <c r="D4068" i="6"/>
  <c r="D4067" i="6"/>
  <c r="D4066" i="6"/>
  <c r="D4065" i="6"/>
  <c r="D4064" i="6"/>
  <c r="D4063" i="6"/>
  <c r="D4062" i="6"/>
  <c r="D4061" i="6"/>
  <c r="D4060" i="6"/>
  <c r="D4059" i="6"/>
  <c r="D4058" i="6"/>
  <c r="D4057" i="6"/>
  <c r="D4056" i="6"/>
  <c r="D4055" i="6"/>
  <c r="D4054" i="6"/>
  <c r="D4053" i="6"/>
  <c r="D4052" i="6"/>
  <c r="D4051" i="6"/>
  <c r="D4050" i="6"/>
  <c r="D4049" i="6"/>
  <c r="D4048" i="6"/>
  <c r="D4047" i="6"/>
  <c r="D4046" i="6"/>
  <c r="D4045" i="6"/>
  <c r="D4044" i="6"/>
  <c r="D4043" i="6"/>
  <c r="D4042" i="6"/>
  <c r="D4041" i="6"/>
  <c r="D4040" i="6"/>
  <c r="D4039" i="6"/>
  <c r="D4038" i="6"/>
  <c r="D4037" i="6"/>
  <c r="D4036" i="6"/>
  <c r="D4035" i="6"/>
  <c r="D4034" i="6"/>
  <c r="D4033" i="6"/>
  <c r="D4032" i="6"/>
  <c r="D4031" i="6"/>
  <c r="D4030" i="6"/>
  <c r="D4029" i="6"/>
  <c r="D4028" i="6"/>
  <c r="D4027" i="6"/>
  <c r="D4026" i="6"/>
  <c r="D4025" i="6"/>
  <c r="D4024" i="6"/>
  <c r="D4023" i="6"/>
  <c r="D4022" i="6"/>
  <c r="D4021" i="6"/>
  <c r="D4020" i="6"/>
  <c r="D4019" i="6"/>
  <c r="D4018" i="6"/>
  <c r="D4017" i="6"/>
  <c r="D4016" i="6"/>
  <c r="D4015" i="6"/>
  <c r="D4014" i="6"/>
  <c r="D4013" i="6"/>
  <c r="D4012" i="6"/>
  <c r="D4011" i="6"/>
  <c r="D4010" i="6"/>
  <c r="D4009" i="6"/>
  <c r="D4008" i="6"/>
  <c r="D4007" i="6"/>
  <c r="D4006" i="6"/>
  <c r="D4005" i="6"/>
  <c r="D4004" i="6"/>
  <c r="D4003" i="6"/>
  <c r="D4002" i="6"/>
  <c r="D4001" i="6"/>
  <c r="D4000" i="6"/>
  <c r="D3999" i="6"/>
  <c r="D3998" i="6"/>
  <c r="D3997" i="6"/>
  <c r="D3996" i="6"/>
  <c r="D3995" i="6"/>
  <c r="D3994" i="6"/>
  <c r="D3993" i="6"/>
  <c r="D3992" i="6"/>
  <c r="D3991" i="6"/>
  <c r="D3990" i="6"/>
  <c r="D3989" i="6"/>
  <c r="D3988" i="6"/>
  <c r="D3987" i="6"/>
  <c r="D3986" i="6"/>
  <c r="D3985" i="6"/>
  <c r="D3984" i="6"/>
  <c r="D3983" i="6"/>
  <c r="D3982" i="6"/>
  <c r="D3981" i="6"/>
  <c r="D3980" i="6"/>
  <c r="D3979" i="6"/>
  <c r="D3978" i="6"/>
  <c r="D3977" i="6"/>
  <c r="D3976" i="6"/>
  <c r="D3975" i="6"/>
  <c r="D3974" i="6"/>
  <c r="D3973" i="6"/>
  <c r="D3972" i="6"/>
  <c r="D3971" i="6"/>
  <c r="D3970" i="6"/>
  <c r="D3969" i="6"/>
  <c r="D3968" i="6"/>
  <c r="D3967" i="6"/>
  <c r="D3966" i="6"/>
  <c r="D3965" i="6"/>
  <c r="D3964" i="6"/>
  <c r="D3963" i="6"/>
  <c r="D3962" i="6"/>
  <c r="D3961" i="6"/>
  <c r="D3960" i="6"/>
  <c r="D3959" i="6"/>
  <c r="D3958" i="6"/>
  <c r="D3957" i="6"/>
  <c r="D3956" i="6"/>
  <c r="D3955" i="6"/>
  <c r="D3954" i="6"/>
  <c r="D3953" i="6"/>
  <c r="D3952" i="6"/>
  <c r="D3951" i="6"/>
  <c r="D3950" i="6"/>
  <c r="D3949" i="6"/>
  <c r="D3948" i="6"/>
  <c r="D3947" i="6"/>
  <c r="D3946" i="6"/>
  <c r="D3945" i="6"/>
  <c r="D3944" i="6"/>
  <c r="D3943" i="6"/>
  <c r="D3942" i="6"/>
  <c r="D3941" i="6"/>
  <c r="D3940" i="6"/>
  <c r="D3939" i="6"/>
  <c r="D3938" i="6"/>
  <c r="D3937" i="6"/>
  <c r="D3936" i="6"/>
  <c r="D3935" i="6"/>
  <c r="D3934" i="6"/>
  <c r="D3933" i="6"/>
  <c r="D3932" i="6"/>
  <c r="D3931" i="6"/>
  <c r="D3930" i="6"/>
  <c r="D3929" i="6"/>
  <c r="D3928" i="6"/>
  <c r="D3927" i="6"/>
  <c r="D3926" i="6"/>
  <c r="D3925" i="6"/>
  <c r="D3924" i="6"/>
  <c r="D3923" i="6"/>
  <c r="D3922" i="6"/>
  <c r="D3921" i="6"/>
  <c r="D3920" i="6"/>
  <c r="D3919" i="6"/>
  <c r="D3918" i="6"/>
  <c r="D3917" i="6"/>
  <c r="D3916" i="6"/>
  <c r="D3915" i="6"/>
  <c r="D3914" i="6"/>
  <c r="D3913" i="6"/>
  <c r="D3912" i="6"/>
  <c r="D3911" i="6"/>
  <c r="D3910" i="6"/>
  <c r="D3909" i="6"/>
  <c r="D3908" i="6"/>
  <c r="D3907" i="6"/>
  <c r="D3906" i="6"/>
  <c r="D3905" i="6"/>
  <c r="D3904" i="6"/>
  <c r="D3903" i="6"/>
  <c r="D3902" i="6"/>
  <c r="D3901" i="6"/>
  <c r="D3900" i="6"/>
  <c r="D3899" i="6"/>
  <c r="D3898" i="6"/>
  <c r="D3897" i="6"/>
  <c r="D3896" i="6"/>
  <c r="D3895" i="6"/>
  <c r="D3894" i="6"/>
  <c r="D3893" i="6"/>
  <c r="D3892" i="6"/>
  <c r="D3891" i="6"/>
  <c r="D3890" i="6"/>
  <c r="D3889" i="6"/>
  <c r="D3888" i="6"/>
  <c r="D3887" i="6"/>
  <c r="D3886" i="6"/>
  <c r="D3885" i="6"/>
  <c r="D3884" i="6"/>
  <c r="D3883" i="6"/>
  <c r="D3882" i="6"/>
  <c r="D3881" i="6"/>
  <c r="D3880" i="6"/>
  <c r="D3879" i="6"/>
  <c r="D3878" i="6"/>
  <c r="D3877" i="6"/>
  <c r="D3876" i="6"/>
  <c r="D3875" i="6"/>
  <c r="D3874" i="6"/>
  <c r="D3873" i="6"/>
  <c r="D3872" i="6"/>
  <c r="D3871" i="6"/>
  <c r="D3870" i="6"/>
  <c r="D3869" i="6"/>
  <c r="D3868" i="6"/>
  <c r="D3867" i="6"/>
  <c r="D3866" i="6"/>
  <c r="D3865" i="6"/>
  <c r="D3864" i="6"/>
  <c r="D3863" i="6"/>
  <c r="D3862" i="6"/>
  <c r="D3861" i="6"/>
  <c r="D3860" i="6"/>
  <c r="D3859" i="6"/>
  <c r="D3858" i="6"/>
  <c r="D3857" i="6"/>
  <c r="D3856" i="6"/>
  <c r="D3855" i="6"/>
  <c r="D3854" i="6"/>
  <c r="D3853" i="6"/>
  <c r="D3852" i="6"/>
  <c r="D3851" i="6"/>
  <c r="D3850" i="6"/>
  <c r="D3849" i="6"/>
  <c r="D3848" i="6"/>
  <c r="D3847" i="6"/>
  <c r="D3846" i="6"/>
  <c r="D3845" i="6"/>
  <c r="D3844" i="6"/>
  <c r="D3843" i="6"/>
  <c r="D3842" i="6"/>
  <c r="D3841" i="6"/>
  <c r="D3840" i="6"/>
  <c r="D3839" i="6"/>
  <c r="D3838" i="6"/>
  <c r="D3837" i="6"/>
  <c r="D3836" i="6"/>
  <c r="D3835" i="6"/>
  <c r="D3834" i="6"/>
  <c r="D3833" i="6"/>
  <c r="D3832" i="6"/>
  <c r="D3831" i="6"/>
  <c r="D3830" i="6"/>
  <c r="D3829" i="6"/>
  <c r="D3828" i="6"/>
  <c r="D3827" i="6"/>
  <c r="D3826" i="6"/>
  <c r="D3825" i="6"/>
  <c r="D3824" i="6"/>
  <c r="D3823" i="6"/>
  <c r="D3822" i="6"/>
  <c r="D3821" i="6"/>
  <c r="D3820" i="6"/>
  <c r="D3819" i="6"/>
  <c r="D3818" i="6"/>
  <c r="D3817" i="6"/>
  <c r="D3816" i="6"/>
  <c r="D3815" i="6"/>
  <c r="D3814" i="6"/>
  <c r="D3813" i="6"/>
  <c r="D3812" i="6"/>
  <c r="D3811" i="6"/>
  <c r="D3810" i="6"/>
  <c r="D3809" i="6"/>
  <c r="D3808" i="6"/>
  <c r="D3807" i="6"/>
  <c r="D3806" i="6"/>
  <c r="D3805" i="6"/>
  <c r="D3804" i="6"/>
  <c r="D3803" i="6"/>
  <c r="D3802" i="6"/>
  <c r="D3801" i="6"/>
  <c r="D3800" i="6"/>
  <c r="D3799" i="6"/>
  <c r="D3798" i="6"/>
  <c r="D3797" i="6"/>
  <c r="D3796" i="6"/>
  <c r="D3795" i="6"/>
  <c r="D3794" i="6"/>
  <c r="D3793" i="6"/>
  <c r="D3792" i="6"/>
  <c r="D3791" i="6"/>
  <c r="D3790" i="6"/>
  <c r="D3789" i="6"/>
  <c r="D3788" i="6"/>
  <c r="D3787" i="6"/>
  <c r="D3786" i="6"/>
  <c r="D3785" i="6"/>
  <c r="D3784" i="6"/>
  <c r="D3783" i="6"/>
  <c r="D3782" i="6"/>
  <c r="D3781" i="6"/>
  <c r="D3780" i="6"/>
  <c r="D3779" i="6"/>
  <c r="D3778" i="6"/>
  <c r="D3777" i="6"/>
  <c r="D3776" i="6"/>
  <c r="D3775" i="6"/>
  <c r="D3774" i="6"/>
  <c r="D3773" i="6"/>
  <c r="D3772" i="6"/>
  <c r="D3771" i="6"/>
  <c r="D3770" i="6"/>
  <c r="D3769" i="6"/>
  <c r="D3768" i="6"/>
  <c r="D3767" i="6"/>
  <c r="D3766" i="6"/>
  <c r="D3765" i="6"/>
  <c r="D3764" i="6"/>
  <c r="D3763" i="6"/>
  <c r="D3762" i="6"/>
  <c r="D3761" i="6"/>
  <c r="D3760" i="6"/>
  <c r="D3759" i="6"/>
  <c r="D3758" i="6"/>
  <c r="D3757" i="6"/>
  <c r="D3756" i="6"/>
  <c r="D3755" i="6"/>
  <c r="D3754" i="6"/>
  <c r="D3753" i="6"/>
  <c r="D3752" i="6"/>
  <c r="D3751" i="6"/>
  <c r="D3750" i="6"/>
  <c r="D3749" i="6"/>
  <c r="D3748" i="6"/>
  <c r="D3747" i="6"/>
  <c r="D3746" i="6"/>
  <c r="D3745" i="6"/>
  <c r="D3744" i="6"/>
  <c r="D3743" i="6"/>
  <c r="D3742" i="6"/>
  <c r="D3741" i="6"/>
  <c r="D3740" i="6"/>
  <c r="D3739" i="6"/>
  <c r="D3738" i="6"/>
  <c r="D3737" i="6"/>
  <c r="D3736" i="6"/>
  <c r="D3735" i="6"/>
  <c r="D3734" i="6"/>
  <c r="D3733" i="6"/>
  <c r="D3732" i="6"/>
  <c r="D3731" i="6"/>
  <c r="D3730" i="6"/>
  <c r="D3729" i="6"/>
  <c r="D3728" i="6"/>
  <c r="D3727" i="6"/>
  <c r="D3726" i="6"/>
  <c r="D3725" i="6"/>
  <c r="D3724" i="6"/>
  <c r="D3723" i="6"/>
  <c r="D3722" i="6"/>
  <c r="D3721" i="6"/>
  <c r="D3720" i="6"/>
  <c r="D3719" i="6"/>
  <c r="D3718" i="6"/>
  <c r="D3717" i="6"/>
  <c r="D3716" i="6"/>
  <c r="D3715" i="6"/>
  <c r="D3714" i="6"/>
  <c r="D3713" i="6"/>
  <c r="D3712" i="6"/>
  <c r="D3711" i="6"/>
  <c r="D3710" i="6"/>
  <c r="D3709" i="6"/>
  <c r="D3708" i="6"/>
  <c r="D3707" i="6"/>
  <c r="D3706" i="6"/>
  <c r="D3705" i="6"/>
  <c r="D3704" i="6"/>
  <c r="D3703" i="6"/>
  <c r="D3702" i="6"/>
  <c r="D3701" i="6"/>
  <c r="D3700" i="6"/>
  <c r="D3699" i="6"/>
  <c r="D3698" i="6"/>
  <c r="D3697" i="6"/>
  <c r="D3696" i="6"/>
  <c r="D3695" i="6"/>
  <c r="D3694" i="6"/>
  <c r="D3693" i="6"/>
  <c r="D3692" i="6"/>
  <c r="D3691" i="6"/>
  <c r="D3690" i="6"/>
  <c r="D3689" i="6"/>
  <c r="D3688" i="6"/>
  <c r="D3687" i="6"/>
  <c r="D3686" i="6"/>
  <c r="D3685" i="6"/>
  <c r="D3684" i="6"/>
  <c r="D3683" i="6"/>
  <c r="D3682" i="6"/>
  <c r="D3681" i="6"/>
  <c r="D3680" i="6"/>
  <c r="D3679" i="6"/>
  <c r="D3678" i="6"/>
  <c r="D3677" i="6"/>
  <c r="D3676" i="6"/>
  <c r="D3675" i="6"/>
  <c r="D3674" i="6"/>
  <c r="D3673" i="6"/>
  <c r="D3672" i="6"/>
  <c r="D3671" i="6"/>
  <c r="D3670" i="6"/>
  <c r="D3669" i="6"/>
  <c r="D3668" i="6"/>
  <c r="D3667" i="6"/>
  <c r="D3666" i="6"/>
  <c r="D3665" i="6"/>
  <c r="D3664" i="6"/>
  <c r="D3663" i="6"/>
  <c r="D3662" i="6"/>
  <c r="D3661" i="6"/>
  <c r="D3660" i="6"/>
  <c r="D3659" i="6"/>
  <c r="D3658" i="6"/>
  <c r="D3657" i="6"/>
  <c r="D3656" i="6"/>
  <c r="D3655" i="6"/>
  <c r="D3654" i="6"/>
  <c r="D3653" i="6"/>
  <c r="D3652" i="6"/>
  <c r="D3651" i="6"/>
  <c r="D3650" i="6"/>
  <c r="D3649" i="6"/>
  <c r="D3648" i="6"/>
  <c r="D3647" i="6"/>
  <c r="D3646" i="6"/>
  <c r="D3645" i="6"/>
  <c r="D3644" i="6"/>
  <c r="D3643" i="6"/>
  <c r="D3642" i="6"/>
  <c r="D3641" i="6"/>
  <c r="D3640" i="6"/>
  <c r="D3639" i="6"/>
  <c r="D3638" i="6"/>
  <c r="D3637" i="6"/>
  <c r="D3636" i="6"/>
  <c r="D3635" i="6"/>
  <c r="D3634" i="6"/>
  <c r="D3633" i="6"/>
  <c r="D3632" i="6"/>
  <c r="D3631" i="6"/>
  <c r="D3630" i="6"/>
  <c r="D3629" i="6"/>
  <c r="D3628" i="6"/>
  <c r="D3627" i="6"/>
  <c r="D3626" i="6"/>
  <c r="D3625" i="6"/>
  <c r="D3624" i="6"/>
  <c r="D3623" i="6"/>
  <c r="D3622" i="6"/>
  <c r="D3621" i="6"/>
  <c r="D3620" i="6"/>
  <c r="D3619" i="6"/>
  <c r="D3618" i="6"/>
  <c r="D3617" i="6"/>
  <c r="D3616" i="6"/>
  <c r="D3615" i="6"/>
  <c r="D3614" i="6"/>
  <c r="D3613" i="6"/>
  <c r="D3612" i="6"/>
  <c r="D3611" i="6"/>
  <c r="D3610" i="6"/>
  <c r="D3609" i="6"/>
  <c r="D3608" i="6"/>
  <c r="D3607" i="6"/>
  <c r="D3606" i="6"/>
  <c r="D3605" i="6"/>
  <c r="D3604" i="6"/>
  <c r="D3603" i="6"/>
  <c r="D3602" i="6"/>
  <c r="D3601" i="6"/>
  <c r="D3600" i="6"/>
  <c r="D3599" i="6"/>
  <c r="D3598" i="6"/>
  <c r="D3597" i="6"/>
  <c r="D3596" i="6"/>
  <c r="D3595" i="6"/>
  <c r="D3594" i="6"/>
  <c r="D3593" i="6"/>
  <c r="D3592" i="6"/>
  <c r="D3591" i="6"/>
  <c r="D3590" i="6"/>
  <c r="D3589" i="6"/>
  <c r="D3588" i="6"/>
  <c r="D3587" i="6"/>
  <c r="D3586" i="6"/>
  <c r="D3585" i="6"/>
  <c r="D3584" i="6"/>
  <c r="D3583" i="6"/>
  <c r="D3582" i="6"/>
  <c r="D3581" i="6"/>
  <c r="D3580" i="6"/>
  <c r="D3579" i="6"/>
  <c r="D3578" i="6"/>
  <c r="D3577" i="6"/>
  <c r="D3576" i="6"/>
  <c r="D3575" i="6"/>
  <c r="D3574" i="6"/>
  <c r="D3573" i="6"/>
  <c r="D3572" i="6"/>
  <c r="D3571" i="6"/>
  <c r="D3570" i="6"/>
  <c r="D3569" i="6"/>
  <c r="D3568" i="6"/>
  <c r="D3567" i="6"/>
  <c r="D3566" i="6"/>
  <c r="D3565" i="6"/>
  <c r="D3564" i="6"/>
  <c r="D3563" i="6"/>
  <c r="D3562" i="6"/>
  <c r="D3561" i="6"/>
  <c r="D3560" i="6"/>
  <c r="D3559" i="6"/>
  <c r="D3558" i="6"/>
  <c r="D3557" i="6"/>
  <c r="D3556" i="6"/>
  <c r="D3555" i="6"/>
  <c r="D3554" i="6"/>
  <c r="D3553" i="6"/>
  <c r="D3552" i="6"/>
  <c r="D3551" i="6"/>
  <c r="D3550" i="6"/>
  <c r="D3549" i="6"/>
  <c r="D3548" i="6"/>
  <c r="D3547" i="6"/>
  <c r="D3546" i="6"/>
  <c r="D3545" i="6"/>
  <c r="D3544" i="6"/>
  <c r="D3543" i="6"/>
  <c r="D3542" i="6"/>
  <c r="D3541" i="6"/>
  <c r="D3540" i="6"/>
  <c r="D3539" i="6"/>
  <c r="D3538" i="6"/>
  <c r="D3537" i="6"/>
  <c r="D3536" i="6"/>
  <c r="D3535" i="6"/>
  <c r="D3534" i="6"/>
  <c r="D3533" i="6"/>
  <c r="D3532" i="6"/>
  <c r="D3531" i="6"/>
  <c r="D3530" i="6"/>
  <c r="D3529" i="6"/>
  <c r="D3528" i="6"/>
  <c r="D3527" i="6"/>
  <c r="D3526" i="6"/>
  <c r="D3525" i="6"/>
  <c r="D3524" i="6"/>
  <c r="D3523" i="6"/>
  <c r="D3522" i="6"/>
  <c r="D3521" i="6"/>
  <c r="D3520" i="6"/>
  <c r="D3519" i="6"/>
  <c r="D3518" i="6"/>
  <c r="D3517" i="6"/>
  <c r="D3516" i="6"/>
  <c r="D3515" i="6"/>
  <c r="D3514" i="6"/>
  <c r="D3513" i="6"/>
  <c r="D3512" i="6"/>
  <c r="D3511" i="6"/>
  <c r="D3510" i="6"/>
  <c r="D3509" i="6"/>
  <c r="D3508" i="6"/>
  <c r="D3507" i="6"/>
  <c r="D3506" i="6"/>
  <c r="D3505" i="6"/>
  <c r="D3504" i="6"/>
  <c r="D3503" i="6"/>
  <c r="D3502" i="6"/>
  <c r="D3501" i="6"/>
  <c r="D3500" i="6"/>
  <c r="D3499" i="6"/>
  <c r="D3498" i="6"/>
  <c r="D3497" i="6"/>
  <c r="D3496" i="6"/>
  <c r="D3495" i="6"/>
  <c r="D3494" i="6"/>
  <c r="D3493" i="6"/>
  <c r="D3492" i="6"/>
  <c r="D3491" i="6"/>
  <c r="D3490" i="6"/>
  <c r="D3489" i="6"/>
  <c r="D3488" i="6"/>
  <c r="D3487" i="6"/>
  <c r="D3486" i="6"/>
  <c r="D3485" i="6"/>
  <c r="D3484" i="6"/>
  <c r="D3483" i="6"/>
  <c r="D3482" i="6"/>
  <c r="D3481" i="6"/>
  <c r="D3480" i="6"/>
  <c r="D3479" i="6"/>
  <c r="D3478" i="6"/>
  <c r="D3477" i="6"/>
  <c r="D3476" i="6"/>
  <c r="D3475" i="6"/>
  <c r="D3474" i="6"/>
  <c r="D3473" i="6"/>
  <c r="D3472" i="6"/>
  <c r="D3471" i="6"/>
  <c r="D3470" i="6"/>
  <c r="D3469" i="6"/>
  <c r="D3468" i="6"/>
  <c r="D3467" i="6"/>
  <c r="D3466" i="6"/>
  <c r="D3465" i="6"/>
  <c r="D3464" i="6"/>
  <c r="D3463" i="6"/>
  <c r="D3462" i="6"/>
  <c r="D3461" i="6"/>
  <c r="D3460" i="6"/>
  <c r="D3459" i="6"/>
  <c r="D3458" i="6"/>
  <c r="D3457" i="6"/>
  <c r="D3456" i="6"/>
  <c r="D3455" i="6"/>
  <c r="D3454" i="6"/>
  <c r="D3453" i="6"/>
  <c r="D3452" i="6"/>
  <c r="D3451" i="6"/>
  <c r="D3450" i="6"/>
  <c r="D3449" i="6"/>
  <c r="D3448" i="6"/>
  <c r="D3447" i="6"/>
  <c r="D3446" i="6"/>
  <c r="D3445" i="6"/>
  <c r="D3444" i="6"/>
  <c r="D3443" i="6"/>
  <c r="D3442" i="6"/>
  <c r="D3441" i="6"/>
  <c r="D3440" i="6"/>
  <c r="D3439" i="6"/>
  <c r="D3438" i="6"/>
  <c r="D3437" i="6"/>
  <c r="D3436" i="6"/>
  <c r="D3435" i="6"/>
  <c r="D3434" i="6"/>
  <c r="D3433" i="6"/>
  <c r="D3432" i="6"/>
  <c r="D3431" i="6"/>
  <c r="D3430" i="6"/>
  <c r="D3429" i="6"/>
  <c r="D3428" i="6"/>
  <c r="D3427" i="6"/>
  <c r="D3426" i="6"/>
  <c r="D3425" i="6"/>
  <c r="D3424" i="6"/>
  <c r="D3423" i="6"/>
  <c r="D3422" i="6"/>
  <c r="D3421" i="6"/>
  <c r="D3420" i="6"/>
  <c r="D3419" i="6"/>
  <c r="D3418" i="6"/>
  <c r="D3417" i="6"/>
  <c r="D3416" i="6"/>
  <c r="D3415" i="6"/>
  <c r="D3414" i="6"/>
  <c r="D3413" i="6"/>
  <c r="D3412" i="6"/>
  <c r="D3411" i="6"/>
  <c r="D3410" i="6"/>
  <c r="D3409" i="6"/>
  <c r="D3408" i="6"/>
  <c r="D3407" i="6"/>
  <c r="D3406" i="6"/>
  <c r="D3405" i="6"/>
  <c r="D3404" i="6"/>
  <c r="D3403" i="6"/>
  <c r="D3402" i="6"/>
  <c r="D3401" i="6"/>
  <c r="D3400" i="6"/>
  <c r="D3399" i="6"/>
  <c r="D3398" i="6"/>
  <c r="D3397" i="6"/>
  <c r="D3396" i="6"/>
  <c r="D3395" i="6"/>
  <c r="D3394" i="6"/>
  <c r="D3393" i="6"/>
  <c r="D3392" i="6"/>
  <c r="D3391" i="6"/>
  <c r="D3390" i="6"/>
  <c r="D3389" i="6"/>
  <c r="D3388" i="6"/>
  <c r="D3387" i="6"/>
  <c r="D3386" i="6"/>
  <c r="D3385" i="6"/>
  <c r="D3384" i="6"/>
  <c r="D3383" i="6"/>
  <c r="D3382" i="6"/>
  <c r="D3381" i="6"/>
  <c r="D3380" i="6"/>
  <c r="D3379" i="6"/>
  <c r="D3378" i="6"/>
  <c r="D3377" i="6"/>
  <c r="D3376" i="6"/>
  <c r="D3375" i="6"/>
  <c r="D3374" i="6"/>
  <c r="D3373" i="6"/>
  <c r="D3372" i="6"/>
  <c r="D3371" i="6"/>
  <c r="D3370" i="6"/>
  <c r="D3369" i="6"/>
  <c r="D3368" i="6"/>
  <c r="D3367" i="6"/>
  <c r="D3366" i="6"/>
  <c r="D3365" i="6"/>
  <c r="D3364" i="6"/>
  <c r="D3363" i="6"/>
  <c r="D3362" i="6"/>
  <c r="D3361" i="6"/>
  <c r="D3360" i="6"/>
  <c r="D3359" i="6"/>
  <c r="D3358" i="6"/>
  <c r="D3357" i="6"/>
  <c r="D3356" i="6"/>
  <c r="D3355" i="6"/>
  <c r="D3354" i="6"/>
  <c r="D3353" i="6"/>
  <c r="D3352" i="6"/>
  <c r="D3351" i="6"/>
  <c r="D3350" i="6"/>
  <c r="D3349" i="6"/>
  <c r="D3348" i="6"/>
  <c r="D3347" i="6"/>
  <c r="D3346" i="6"/>
  <c r="D3345" i="6"/>
  <c r="D3344" i="6"/>
  <c r="D3343" i="6"/>
  <c r="D3342" i="6"/>
  <c r="D3341" i="6"/>
  <c r="D3340" i="6"/>
  <c r="D3339" i="6"/>
  <c r="D3338" i="6"/>
  <c r="D3337" i="6"/>
  <c r="D3336" i="6"/>
  <c r="D3335" i="6"/>
  <c r="D3334" i="6"/>
  <c r="D3333" i="6"/>
  <c r="D3332" i="6"/>
  <c r="D3331" i="6"/>
  <c r="D3330" i="6"/>
  <c r="D3329" i="6"/>
  <c r="D3328" i="6"/>
  <c r="D3327" i="6"/>
  <c r="D3326" i="6"/>
  <c r="D3325" i="6"/>
  <c r="D3324" i="6"/>
  <c r="D3323" i="6"/>
  <c r="D3322" i="6"/>
  <c r="D3321" i="6"/>
  <c r="D3320" i="6"/>
  <c r="D3319" i="6"/>
  <c r="D3318" i="6"/>
  <c r="D3317" i="6"/>
  <c r="D3316" i="6"/>
  <c r="D3315" i="6"/>
  <c r="D3314" i="6"/>
  <c r="D3313" i="6"/>
  <c r="D3312" i="6"/>
  <c r="D3311" i="6"/>
  <c r="D3310" i="6"/>
  <c r="D3309" i="6"/>
  <c r="D3308" i="6"/>
  <c r="D3307" i="6"/>
  <c r="D3306" i="6"/>
  <c r="D3305" i="6"/>
  <c r="D3304" i="6"/>
  <c r="D3303" i="6"/>
  <c r="D3302" i="6"/>
  <c r="D3301" i="6"/>
  <c r="D3300" i="6"/>
  <c r="D3299" i="6"/>
  <c r="D3298" i="6"/>
  <c r="D3297" i="6"/>
  <c r="D3296" i="6"/>
  <c r="D3295" i="6"/>
  <c r="D3294" i="6"/>
  <c r="D3293" i="6"/>
  <c r="D3292" i="6"/>
  <c r="D3291" i="6"/>
  <c r="D3290" i="6"/>
  <c r="D3289" i="6"/>
  <c r="D3288" i="6"/>
  <c r="D3287" i="6"/>
  <c r="D3286" i="6"/>
  <c r="D3285" i="6"/>
  <c r="D3284" i="6"/>
  <c r="D3283" i="6"/>
  <c r="D3282" i="6"/>
  <c r="D3281" i="6"/>
  <c r="D3280" i="6"/>
  <c r="D3279" i="6"/>
  <c r="D3278" i="6"/>
  <c r="D3277" i="6"/>
  <c r="D3276" i="6"/>
  <c r="D3275" i="6"/>
  <c r="D3274" i="6"/>
  <c r="D3273" i="6"/>
  <c r="D3272" i="6"/>
  <c r="D3271" i="6"/>
  <c r="D3270" i="6"/>
  <c r="D3269" i="6"/>
  <c r="D3268" i="6"/>
  <c r="D3267" i="6"/>
  <c r="D3266" i="6"/>
  <c r="D3265" i="6"/>
  <c r="D3264" i="6"/>
  <c r="D3263" i="6"/>
  <c r="D3262" i="6"/>
  <c r="D3261" i="6"/>
  <c r="D3260" i="6"/>
  <c r="D3259" i="6"/>
  <c r="D3258" i="6"/>
  <c r="D3257" i="6"/>
  <c r="D3256" i="6"/>
  <c r="D3255" i="6"/>
  <c r="D3254" i="6"/>
  <c r="D3253" i="6"/>
  <c r="D3252" i="6"/>
  <c r="D3251" i="6"/>
  <c r="D3250" i="6"/>
  <c r="D3249" i="6"/>
  <c r="D3248" i="6"/>
  <c r="D3247" i="6"/>
  <c r="D3246" i="6"/>
  <c r="D3245" i="6"/>
  <c r="D3244" i="6"/>
  <c r="D3243" i="6"/>
  <c r="D3242" i="6"/>
  <c r="D3241" i="6"/>
  <c r="D3240" i="6"/>
  <c r="D3239" i="6"/>
  <c r="D3238" i="6"/>
  <c r="D3237" i="6"/>
  <c r="D3236" i="6"/>
  <c r="D3235" i="6"/>
  <c r="D3234" i="6"/>
  <c r="D3233" i="6"/>
  <c r="D3232" i="6"/>
  <c r="D3231" i="6"/>
  <c r="D3230" i="6"/>
  <c r="D3229" i="6"/>
  <c r="D3228" i="6"/>
  <c r="D3227" i="6"/>
  <c r="D3226" i="6"/>
  <c r="D3225" i="6"/>
  <c r="D3224" i="6"/>
  <c r="D3223" i="6"/>
  <c r="D3222" i="6"/>
  <c r="D3221" i="6"/>
  <c r="D3220" i="6"/>
  <c r="D3219" i="6"/>
  <c r="D3218" i="6"/>
  <c r="D3217" i="6"/>
  <c r="D3216" i="6"/>
  <c r="D3215" i="6"/>
  <c r="D3214" i="6"/>
  <c r="D3213" i="6"/>
  <c r="D3212" i="6"/>
  <c r="D3211" i="6"/>
  <c r="D3210" i="6"/>
  <c r="D3209" i="6"/>
  <c r="D3208" i="6"/>
  <c r="D3207" i="6"/>
  <c r="D3206" i="6"/>
  <c r="D3205" i="6"/>
  <c r="D3204" i="6"/>
  <c r="D3203" i="6"/>
  <c r="D3202" i="6"/>
  <c r="D3201" i="6"/>
  <c r="D3200" i="6"/>
  <c r="D3199" i="6"/>
  <c r="D3198" i="6"/>
  <c r="D3197" i="6"/>
  <c r="D3196" i="6"/>
  <c r="D3195" i="6"/>
  <c r="D3194" i="6"/>
  <c r="D3193" i="6"/>
  <c r="D3192" i="6"/>
  <c r="D3191" i="6"/>
  <c r="D3190" i="6"/>
  <c r="D3189" i="6"/>
  <c r="D3188" i="6"/>
  <c r="D3187" i="6"/>
  <c r="D3186" i="6"/>
  <c r="D3185" i="6"/>
  <c r="D3184" i="6"/>
  <c r="D3183" i="6"/>
  <c r="D3182" i="6"/>
  <c r="D3181" i="6"/>
  <c r="D3180" i="6"/>
  <c r="D3179" i="6"/>
  <c r="D3178" i="6"/>
  <c r="D3177" i="6"/>
  <c r="D3176" i="6"/>
  <c r="D3175" i="6"/>
  <c r="D3174" i="6"/>
  <c r="D3173" i="6"/>
  <c r="D3172" i="6"/>
  <c r="D3171" i="6"/>
  <c r="D3170" i="6"/>
  <c r="D3169" i="6"/>
  <c r="D3168" i="6"/>
  <c r="D3167" i="6"/>
  <c r="D3166" i="6"/>
  <c r="D3165" i="6"/>
  <c r="D3164" i="6"/>
  <c r="D3163" i="6"/>
  <c r="D3162" i="6"/>
  <c r="D3161" i="6"/>
  <c r="D3160" i="6"/>
  <c r="D3159" i="6"/>
  <c r="D3158" i="6"/>
  <c r="D3157" i="6"/>
  <c r="D3156" i="6"/>
  <c r="D3155" i="6"/>
  <c r="D3154" i="6"/>
  <c r="D3153" i="6"/>
  <c r="D3152" i="6"/>
  <c r="D3151" i="6"/>
  <c r="D3150" i="6"/>
  <c r="D3149" i="6"/>
  <c r="D3148" i="6"/>
  <c r="D3147" i="6"/>
  <c r="D3146" i="6"/>
  <c r="D3145" i="6"/>
  <c r="D3144" i="6"/>
  <c r="D3143" i="6"/>
  <c r="D3142" i="6"/>
  <c r="D3141" i="6"/>
  <c r="D3140" i="6"/>
  <c r="D3139" i="6"/>
  <c r="D3138" i="6"/>
  <c r="D3137" i="6"/>
  <c r="D3136" i="6"/>
  <c r="D3135" i="6"/>
  <c r="D3134" i="6"/>
  <c r="D3133" i="6"/>
  <c r="D3132" i="6"/>
  <c r="D3131" i="6"/>
  <c r="D3130" i="6"/>
  <c r="D3129" i="6"/>
  <c r="D3128" i="6"/>
  <c r="D3127" i="6"/>
  <c r="D3126" i="6"/>
  <c r="D3125" i="6"/>
  <c r="D3124" i="6"/>
  <c r="D3123" i="6"/>
  <c r="D3122" i="6"/>
  <c r="D3121" i="6"/>
  <c r="D3120" i="6"/>
  <c r="D3119" i="6"/>
  <c r="D3118" i="6"/>
  <c r="D3117" i="6"/>
  <c r="D3116" i="6"/>
  <c r="D3115" i="6"/>
  <c r="D3114" i="6"/>
  <c r="D3113" i="6"/>
  <c r="D3112" i="6"/>
  <c r="D3111" i="6"/>
  <c r="D3110" i="6"/>
  <c r="D3109" i="6"/>
  <c r="D3108" i="6"/>
  <c r="D3107" i="6"/>
  <c r="D3106" i="6"/>
  <c r="D3105" i="6"/>
  <c r="D3104" i="6"/>
  <c r="D3103" i="6"/>
  <c r="D3102" i="6"/>
  <c r="D3101" i="6"/>
  <c r="D3100" i="6"/>
  <c r="D3099" i="6"/>
  <c r="D3098" i="6"/>
  <c r="D3097" i="6"/>
  <c r="D3096" i="6"/>
  <c r="D3095" i="6"/>
  <c r="D3094" i="6"/>
  <c r="D3093" i="6"/>
  <c r="D3092" i="6"/>
  <c r="D3091" i="6"/>
  <c r="D3090" i="6"/>
  <c r="D3089" i="6"/>
  <c r="D3088" i="6"/>
  <c r="D3087" i="6"/>
  <c r="D3086" i="6"/>
  <c r="D3085" i="6"/>
  <c r="D3084" i="6"/>
  <c r="D3083" i="6"/>
  <c r="D3082" i="6"/>
  <c r="D3081" i="6"/>
  <c r="D3080" i="6"/>
  <c r="D3079" i="6"/>
  <c r="D3078" i="6"/>
  <c r="D3077" i="6"/>
  <c r="D3076" i="6"/>
  <c r="D3075" i="6"/>
  <c r="D3074" i="6"/>
  <c r="D3073" i="6"/>
  <c r="D3072" i="6"/>
  <c r="D3071" i="6"/>
  <c r="D3070" i="6"/>
  <c r="D3069" i="6"/>
  <c r="D3068" i="6"/>
  <c r="D3067" i="6"/>
  <c r="D3066" i="6"/>
  <c r="D3065" i="6"/>
  <c r="D3064" i="6"/>
  <c r="D3063" i="6"/>
  <c r="D3062" i="6"/>
  <c r="D3061" i="6"/>
  <c r="D3060" i="6"/>
  <c r="D3059" i="6"/>
  <c r="D3058" i="6"/>
  <c r="D3057" i="6"/>
  <c r="D3056" i="6"/>
  <c r="D3055" i="6"/>
  <c r="D3054" i="6"/>
  <c r="D3053" i="6"/>
  <c r="D3052" i="6"/>
  <c r="D3051" i="6"/>
  <c r="D3050" i="6"/>
  <c r="D3049" i="6"/>
  <c r="D3048" i="6"/>
  <c r="D3047" i="6"/>
  <c r="D3046" i="6"/>
  <c r="D3045" i="6"/>
  <c r="D3044" i="6"/>
  <c r="D3043" i="6"/>
  <c r="D3042" i="6"/>
  <c r="D3041" i="6"/>
  <c r="D3040" i="6"/>
  <c r="D3039" i="6"/>
  <c r="D3038" i="6"/>
  <c r="D3037" i="6"/>
  <c r="D3036" i="6"/>
  <c r="D3035" i="6"/>
  <c r="D3034" i="6"/>
  <c r="D3033" i="6"/>
  <c r="D3032" i="6"/>
  <c r="D3031" i="6"/>
  <c r="D3030" i="6"/>
  <c r="D3029" i="6"/>
  <c r="D3028" i="6"/>
  <c r="D3027" i="6"/>
  <c r="D3026" i="6"/>
  <c r="D3025" i="6"/>
  <c r="D3024" i="6"/>
  <c r="D3023" i="6"/>
  <c r="D3022" i="6"/>
  <c r="D3021" i="6"/>
  <c r="D3020" i="6"/>
  <c r="D3019" i="6"/>
  <c r="D3018" i="6"/>
  <c r="D3017" i="6"/>
  <c r="D3016" i="6"/>
  <c r="D3015" i="6"/>
  <c r="D3014" i="6"/>
  <c r="D3013" i="6"/>
  <c r="D3012" i="6"/>
  <c r="D3011" i="6"/>
  <c r="D3010" i="6"/>
  <c r="D3009" i="6"/>
  <c r="D3008" i="6"/>
  <c r="D3007" i="6"/>
  <c r="D3006" i="6"/>
  <c r="D3005" i="6"/>
  <c r="D3004" i="6"/>
  <c r="D3003" i="6"/>
  <c r="D3002" i="6"/>
  <c r="D3001" i="6"/>
  <c r="D3000" i="6"/>
  <c r="D2999" i="6"/>
  <c r="D2998" i="6"/>
  <c r="D2997" i="6"/>
  <c r="D2996" i="6"/>
  <c r="D2995" i="6"/>
  <c r="D2994" i="6"/>
  <c r="D2993" i="6"/>
  <c r="D2992" i="6"/>
  <c r="D2991" i="6"/>
  <c r="D2990" i="6"/>
  <c r="D2989" i="6"/>
  <c r="D2988" i="6"/>
  <c r="D2987" i="6"/>
  <c r="D2986" i="6"/>
  <c r="D2985" i="6"/>
  <c r="D2984" i="6"/>
  <c r="D2983" i="6"/>
  <c r="D2982" i="6"/>
  <c r="D2981" i="6"/>
  <c r="D2980" i="6"/>
  <c r="D2979" i="6"/>
  <c r="D2978" i="6"/>
  <c r="D2977" i="6"/>
  <c r="D2976" i="6"/>
  <c r="D2975" i="6"/>
  <c r="D2974" i="6"/>
  <c r="D2973" i="6"/>
  <c r="D2972" i="6"/>
  <c r="D2971" i="6"/>
  <c r="D2970" i="6"/>
  <c r="D2969" i="6"/>
  <c r="D2968" i="6"/>
  <c r="D2967" i="6"/>
  <c r="D2966" i="6"/>
  <c r="D2965" i="6"/>
  <c r="D2964" i="6"/>
  <c r="D2963" i="6"/>
  <c r="D2962" i="6"/>
  <c r="D2961" i="6"/>
  <c r="D2960" i="6"/>
  <c r="D2959" i="6"/>
  <c r="D2958" i="6"/>
  <c r="D2957" i="6"/>
  <c r="D2956" i="6"/>
  <c r="D2955" i="6"/>
  <c r="D2954" i="6"/>
  <c r="D2953" i="6"/>
  <c r="D2952" i="6"/>
  <c r="D2951" i="6"/>
  <c r="D2950" i="6"/>
  <c r="D2949" i="6"/>
  <c r="D2948" i="6"/>
  <c r="D2947" i="6"/>
  <c r="D2946" i="6"/>
  <c r="D2945" i="6"/>
  <c r="D2944" i="6"/>
  <c r="D2943" i="6"/>
  <c r="D2942" i="6"/>
  <c r="D2941" i="6"/>
  <c r="D2940" i="6"/>
  <c r="D2939" i="6"/>
  <c r="D2938" i="6"/>
  <c r="D2937" i="6"/>
  <c r="D2936" i="6"/>
  <c r="D2935" i="6"/>
  <c r="D2934" i="6"/>
  <c r="D2933" i="6"/>
  <c r="D2932" i="6"/>
  <c r="D2931" i="6"/>
  <c r="D2930" i="6"/>
  <c r="D2929" i="6"/>
  <c r="D2928" i="6"/>
  <c r="D2927" i="6"/>
  <c r="D2926" i="6"/>
  <c r="D2925" i="6"/>
  <c r="D2924" i="6"/>
  <c r="D2923" i="6"/>
  <c r="D2922" i="6"/>
  <c r="D2921" i="6"/>
  <c r="D2920" i="6"/>
  <c r="D2919" i="6"/>
  <c r="D2918" i="6"/>
  <c r="D2917" i="6"/>
  <c r="D2916" i="6"/>
  <c r="D2915" i="6"/>
  <c r="D2914" i="6"/>
  <c r="D2913" i="6"/>
  <c r="D2912" i="6"/>
  <c r="D2911" i="6"/>
  <c r="D2910" i="6"/>
  <c r="D2909" i="6"/>
  <c r="D2908" i="6"/>
  <c r="D2907" i="6"/>
  <c r="D2906" i="6"/>
  <c r="D2905" i="6"/>
  <c r="D2904" i="6"/>
  <c r="D2903" i="6"/>
  <c r="D2902" i="6"/>
  <c r="D2901" i="6"/>
  <c r="D2900" i="6"/>
  <c r="D2899" i="6"/>
  <c r="D2898" i="6"/>
  <c r="D2897" i="6"/>
  <c r="D2896" i="6"/>
  <c r="D2895" i="6"/>
  <c r="D2894" i="6"/>
  <c r="D2893" i="6"/>
  <c r="D2892" i="6"/>
  <c r="D2891" i="6"/>
  <c r="D2890" i="6"/>
  <c r="D2889" i="6"/>
  <c r="D2888" i="6"/>
  <c r="D2887" i="6"/>
  <c r="D2886" i="6"/>
  <c r="D2885" i="6"/>
  <c r="D2884" i="6"/>
  <c r="D2883" i="6"/>
  <c r="D2882" i="6"/>
  <c r="D2881" i="6"/>
  <c r="D2880" i="6"/>
  <c r="D2879" i="6"/>
  <c r="D2878" i="6"/>
  <c r="D2877" i="6"/>
  <c r="D2876" i="6"/>
  <c r="D2875" i="6"/>
  <c r="D2874" i="6"/>
  <c r="D2873" i="6"/>
  <c r="D2872" i="6"/>
  <c r="D2871" i="6"/>
  <c r="D2870" i="6"/>
  <c r="D2869" i="6"/>
  <c r="D2868" i="6"/>
  <c r="D2867" i="6"/>
  <c r="D2866" i="6"/>
  <c r="D2865" i="6"/>
  <c r="D2864" i="6"/>
  <c r="D2863" i="6"/>
  <c r="D2862" i="6"/>
  <c r="D2861" i="6"/>
  <c r="D2860" i="6"/>
  <c r="D2859" i="6"/>
  <c r="D2858" i="6"/>
  <c r="D2857" i="6"/>
  <c r="D2856" i="6"/>
  <c r="D2855" i="6"/>
  <c r="D2854" i="6"/>
  <c r="D2853" i="6"/>
  <c r="D2852" i="6"/>
  <c r="D2851" i="6"/>
  <c r="D2850" i="6"/>
  <c r="D2849" i="6"/>
  <c r="D2848" i="6"/>
  <c r="D2847" i="6"/>
  <c r="D2846" i="6"/>
  <c r="D2845" i="6"/>
  <c r="D2844" i="6"/>
  <c r="D2843" i="6"/>
  <c r="D2842" i="6"/>
  <c r="D2841" i="6"/>
  <c r="D2840" i="6"/>
  <c r="D2839" i="6"/>
  <c r="D2838" i="6"/>
  <c r="D2837" i="6"/>
  <c r="D2836" i="6"/>
  <c r="D2835" i="6"/>
  <c r="D2834" i="6"/>
  <c r="D2833" i="6"/>
  <c r="D2832" i="6"/>
  <c r="D2831" i="6"/>
  <c r="D2830" i="6"/>
  <c r="D2829" i="6"/>
  <c r="D2828" i="6"/>
  <c r="D2827" i="6"/>
  <c r="D2826" i="6"/>
  <c r="D2825" i="6"/>
  <c r="D2824" i="6"/>
  <c r="D2823" i="6"/>
  <c r="D2822" i="6"/>
  <c r="D2821" i="6"/>
  <c r="D2820" i="6"/>
  <c r="D2819" i="6"/>
  <c r="D2818" i="6"/>
  <c r="D2817" i="6"/>
  <c r="D2816" i="6"/>
  <c r="D2815" i="6"/>
  <c r="D2814" i="6"/>
  <c r="D2813" i="6"/>
  <c r="D2812" i="6"/>
  <c r="D2811" i="6"/>
  <c r="D2810" i="6"/>
  <c r="D2809" i="6"/>
  <c r="D2808" i="6"/>
  <c r="D2807" i="6"/>
  <c r="D2806" i="6"/>
  <c r="D2805" i="6"/>
  <c r="D2804" i="6"/>
  <c r="D2803" i="6"/>
  <c r="D2802" i="6"/>
  <c r="D2801" i="6"/>
  <c r="D2800" i="6"/>
  <c r="D2799" i="6"/>
  <c r="D2798" i="6"/>
  <c r="D2797" i="6"/>
  <c r="D2796" i="6"/>
  <c r="D2795" i="6"/>
  <c r="D2794" i="6"/>
  <c r="D2793" i="6"/>
  <c r="D2792" i="6"/>
  <c r="D2791" i="6"/>
  <c r="D2790" i="6"/>
  <c r="D2789" i="6"/>
  <c r="D2788" i="6"/>
  <c r="D2787" i="6"/>
  <c r="D2786" i="6"/>
  <c r="D2785" i="6"/>
  <c r="D2784" i="6"/>
  <c r="D2783" i="6"/>
  <c r="D2782" i="6"/>
  <c r="D2781" i="6"/>
  <c r="D2780" i="6"/>
  <c r="D2779" i="6"/>
  <c r="D2778" i="6"/>
  <c r="D2777" i="6"/>
  <c r="D2776" i="6"/>
  <c r="D2775" i="6"/>
  <c r="D2774" i="6"/>
  <c r="D2773" i="6"/>
  <c r="D2772" i="6"/>
  <c r="D2771" i="6"/>
  <c r="D2770" i="6"/>
  <c r="D2769" i="6"/>
  <c r="D2768" i="6"/>
  <c r="D2767" i="6"/>
  <c r="D2766" i="6"/>
  <c r="D2765" i="6"/>
  <c r="D2764" i="6"/>
  <c r="D2763" i="6"/>
  <c r="D2762" i="6"/>
  <c r="D2761" i="6"/>
  <c r="D2760" i="6"/>
  <c r="D2759" i="6"/>
  <c r="D2758" i="6"/>
  <c r="D2757" i="6"/>
  <c r="D2756" i="6"/>
  <c r="D2755" i="6"/>
  <c r="D2754" i="6"/>
  <c r="D2753" i="6"/>
  <c r="D2752" i="6"/>
  <c r="D2751" i="6"/>
  <c r="D2750" i="6"/>
  <c r="D2749" i="6"/>
  <c r="D2748" i="6"/>
  <c r="D2747" i="6"/>
  <c r="D2746" i="6"/>
  <c r="D2745" i="6"/>
  <c r="D2744" i="6"/>
  <c r="D2743" i="6"/>
  <c r="D2742" i="6"/>
  <c r="D2741" i="6"/>
  <c r="D2740" i="6"/>
  <c r="D2739" i="6"/>
  <c r="D2738" i="6"/>
  <c r="D2737" i="6"/>
  <c r="D2736" i="6"/>
  <c r="D2735" i="6"/>
  <c r="D2734" i="6"/>
  <c r="D2733" i="6"/>
  <c r="D2732" i="6"/>
  <c r="D2731" i="6"/>
  <c r="D2730" i="6"/>
  <c r="D2729" i="6"/>
  <c r="D2728" i="6"/>
  <c r="D2727" i="6"/>
  <c r="D2726" i="6"/>
  <c r="D2725" i="6"/>
  <c r="D2724" i="6"/>
  <c r="D2723" i="6"/>
  <c r="D2722" i="6"/>
  <c r="D2721" i="6"/>
  <c r="D2720" i="6"/>
  <c r="D2719" i="6"/>
  <c r="D2718" i="6"/>
  <c r="D2717" i="6"/>
  <c r="D2716" i="6"/>
  <c r="D2715" i="6"/>
  <c r="D2714" i="6"/>
  <c r="D2713" i="6"/>
  <c r="D2712" i="6"/>
  <c r="D2711" i="6"/>
  <c r="D2710" i="6"/>
  <c r="D2709" i="6"/>
  <c r="D2708" i="6"/>
  <c r="D2707" i="6"/>
  <c r="D2706" i="6"/>
  <c r="D2705" i="6"/>
  <c r="D2704" i="6"/>
  <c r="D2703" i="6"/>
  <c r="D2702" i="6"/>
  <c r="D2701" i="6"/>
  <c r="D2700" i="6"/>
  <c r="D2699" i="6"/>
  <c r="D2698" i="6"/>
  <c r="D2697" i="6"/>
  <c r="D2696" i="6"/>
  <c r="D2695" i="6"/>
  <c r="D2694" i="6"/>
  <c r="D2693" i="6"/>
  <c r="D2692" i="6"/>
  <c r="D2691" i="6"/>
  <c r="D2690" i="6"/>
  <c r="D2689" i="6"/>
  <c r="D2688" i="6"/>
  <c r="D2687" i="6"/>
  <c r="D2686" i="6"/>
  <c r="D2685" i="6"/>
  <c r="D2684" i="6"/>
  <c r="D2683" i="6"/>
  <c r="D2682" i="6"/>
  <c r="D2681" i="6"/>
  <c r="D2680" i="6"/>
  <c r="D2679" i="6"/>
  <c r="D2678" i="6"/>
  <c r="D2677" i="6"/>
  <c r="D2676" i="6"/>
  <c r="D2675" i="6"/>
  <c r="D2674" i="6"/>
  <c r="D2673" i="6"/>
  <c r="D2672" i="6"/>
  <c r="D2671" i="6"/>
  <c r="D2670" i="6"/>
  <c r="D2669" i="6"/>
  <c r="D2668" i="6"/>
  <c r="D2667" i="6"/>
  <c r="D2666" i="6"/>
  <c r="D2665" i="6"/>
  <c r="D2664" i="6"/>
  <c r="D2663" i="6"/>
  <c r="D2662" i="6"/>
  <c r="D2661" i="6"/>
  <c r="D2660" i="6"/>
  <c r="D2659" i="6"/>
  <c r="D2658" i="6"/>
  <c r="D2657" i="6"/>
  <c r="D2656" i="6"/>
  <c r="D2655" i="6"/>
  <c r="D2654" i="6"/>
  <c r="D2653" i="6"/>
  <c r="D2652" i="6"/>
  <c r="D2651" i="6"/>
  <c r="D2650" i="6"/>
  <c r="D2649" i="6"/>
  <c r="D2648" i="6"/>
  <c r="D2647" i="6"/>
  <c r="D2646" i="6"/>
  <c r="D2645" i="6"/>
  <c r="D2644" i="6"/>
  <c r="D2643" i="6"/>
  <c r="D2642" i="6"/>
  <c r="D2641" i="6"/>
  <c r="D2640" i="6"/>
  <c r="D2639" i="6"/>
  <c r="D2638" i="6"/>
  <c r="D2637" i="6"/>
  <c r="D2636" i="6"/>
  <c r="D2635" i="6"/>
  <c r="D2634" i="6"/>
  <c r="D2633" i="6"/>
  <c r="D2632" i="6"/>
  <c r="D2631" i="6"/>
  <c r="D2630" i="6"/>
  <c r="D2629" i="6"/>
  <c r="D2628" i="6"/>
  <c r="D2627" i="6"/>
  <c r="D2626" i="6"/>
  <c r="D2625" i="6"/>
  <c r="D2624" i="6"/>
  <c r="D2623" i="6"/>
  <c r="D2622" i="6"/>
  <c r="D2621" i="6"/>
  <c r="D2620" i="6"/>
  <c r="D2619" i="6"/>
  <c r="D2618" i="6"/>
  <c r="D2617" i="6"/>
  <c r="D2616" i="6"/>
  <c r="D2615" i="6"/>
  <c r="D2614" i="6"/>
  <c r="D2613" i="6"/>
  <c r="D2612" i="6"/>
  <c r="D2611" i="6"/>
  <c r="D2610" i="6"/>
  <c r="D2609" i="6"/>
  <c r="D2608" i="6"/>
  <c r="D2607" i="6"/>
  <c r="D2606" i="6"/>
  <c r="D2605" i="6"/>
  <c r="D2604" i="6"/>
  <c r="D2603" i="6"/>
  <c r="D2602" i="6"/>
  <c r="D2601" i="6"/>
  <c r="D2600" i="6"/>
  <c r="D2599" i="6"/>
  <c r="D2598" i="6"/>
  <c r="D2597" i="6"/>
  <c r="D2596" i="6"/>
  <c r="D2595" i="6"/>
  <c r="D2594" i="6"/>
  <c r="D2593" i="6"/>
  <c r="D2592" i="6"/>
  <c r="D2591" i="6"/>
  <c r="D2590" i="6"/>
  <c r="D2589" i="6"/>
  <c r="D2588" i="6"/>
  <c r="D2587" i="6"/>
  <c r="D2586" i="6"/>
  <c r="D2585" i="6"/>
  <c r="D2584" i="6"/>
  <c r="D2583" i="6"/>
  <c r="D2582" i="6"/>
  <c r="D2581" i="6"/>
  <c r="D2580" i="6"/>
  <c r="D2579" i="6"/>
  <c r="D2578" i="6"/>
  <c r="D2577" i="6"/>
  <c r="D2576" i="6"/>
  <c r="D2575" i="6"/>
  <c r="D2574" i="6"/>
  <c r="D2573" i="6"/>
  <c r="D2572" i="6"/>
  <c r="D2571" i="6"/>
  <c r="D2570" i="6"/>
  <c r="D2569" i="6"/>
  <c r="D2568" i="6"/>
  <c r="D2567" i="6"/>
  <c r="D2566" i="6"/>
  <c r="D2565" i="6"/>
  <c r="D2564" i="6"/>
  <c r="D2563" i="6"/>
  <c r="D2562" i="6"/>
  <c r="D2561" i="6"/>
  <c r="D2560" i="6"/>
  <c r="D2559" i="6"/>
  <c r="D2558" i="6"/>
  <c r="D2557" i="6"/>
  <c r="D2556" i="6"/>
  <c r="D2555" i="6"/>
  <c r="D2554" i="6"/>
  <c r="D2553" i="6"/>
  <c r="D2552" i="6"/>
  <c r="D2551" i="6"/>
  <c r="D2550" i="6"/>
  <c r="D2549" i="6"/>
  <c r="D2548" i="6"/>
  <c r="D2547" i="6"/>
  <c r="D2546" i="6"/>
  <c r="D2545" i="6"/>
  <c r="D2544" i="6"/>
  <c r="D2543" i="6"/>
  <c r="D2542" i="6"/>
  <c r="D2541" i="6"/>
  <c r="D2540" i="6"/>
  <c r="D2539" i="6"/>
  <c r="D2538" i="6"/>
  <c r="D2537" i="6"/>
  <c r="D2536" i="6"/>
  <c r="D2535" i="6"/>
  <c r="D2534" i="6"/>
  <c r="D2533" i="6"/>
  <c r="D2532" i="6"/>
  <c r="D2531" i="6"/>
  <c r="D2530" i="6"/>
  <c r="D2529" i="6"/>
  <c r="D2528" i="6"/>
  <c r="D2527" i="6"/>
  <c r="D2526" i="6"/>
  <c r="D2525" i="6"/>
  <c r="D2524" i="6"/>
  <c r="D2523" i="6"/>
  <c r="D2522" i="6"/>
  <c r="D2521" i="6"/>
  <c r="D2520" i="6"/>
  <c r="D2519" i="6"/>
  <c r="D2518" i="6"/>
  <c r="D2517" i="6"/>
  <c r="D2516" i="6"/>
  <c r="D2515" i="6"/>
  <c r="D2514" i="6"/>
  <c r="D2513" i="6"/>
  <c r="D2512" i="6"/>
  <c r="D2511" i="6"/>
  <c r="D2510" i="6"/>
  <c r="D2509" i="6"/>
  <c r="D2508" i="6"/>
  <c r="D2507" i="6"/>
  <c r="D2506" i="6"/>
  <c r="D2505" i="6"/>
  <c r="D2504" i="6"/>
  <c r="D2503" i="6"/>
  <c r="D2502" i="6"/>
  <c r="D2501" i="6"/>
  <c r="D2500" i="6"/>
  <c r="D2499" i="6"/>
  <c r="D2498" i="6"/>
  <c r="D2497" i="6"/>
  <c r="D2496" i="6"/>
  <c r="D2495" i="6"/>
  <c r="D2494" i="6"/>
  <c r="D2493" i="6"/>
  <c r="D2492" i="6"/>
  <c r="D2491" i="6"/>
  <c r="D2490" i="6"/>
  <c r="D2489" i="6"/>
  <c r="D2488" i="6"/>
  <c r="D2487" i="6"/>
  <c r="D2486" i="6"/>
  <c r="D2485" i="6"/>
  <c r="D2484" i="6"/>
  <c r="D2483" i="6"/>
  <c r="D2482" i="6"/>
  <c r="D2481" i="6"/>
  <c r="D2480" i="6"/>
  <c r="D2479" i="6"/>
  <c r="D2478" i="6"/>
  <c r="D2477" i="6"/>
  <c r="D2476" i="6"/>
  <c r="D2475" i="6"/>
  <c r="D2474" i="6"/>
  <c r="D2473" i="6"/>
  <c r="D2472" i="6"/>
  <c r="D2471" i="6"/>
  <c r="D2470" i="6"/>
  <c r="D2469" i="6"/>
  <c r="D2468" i="6"/>
  <c r="D2467" i="6"/>
  <c r="D2466" i="6"/>
  <c r="D2465" i="6"/>
  <c r="D2464" i="6"/>
  <c r="D2463" i="6"/>
  <c r="D2462" i="6"/>
  <c r="D2461" i="6"/>
  <c r="D2460" i="6"/>
  <c r="D2459" i="6"/>
  <c r="D2458" i="6"/>
  <c r="D2457" i="6"/>
  <c r="D2456" i="6"/>
  <c r="D2455" i="6"/>
  <c r="D2454" i="6"/>
  <c r="D2453" i="6"/>
  <c r="D2452" i="6"/>
  <c r="D2451" i="6"/>
  <c r="D2450" i="6"/>
  <c r="D2449" i="6"/>
  <c r="D2448" i="6"/>
  <c r="D2447" i="6"/>
  <c r="D2446" i="6"/>
  <c r="D2445" i="6"/>
  <c r="D2444" i="6"/>
  <c r="D2443" i="6"/>
  <c r="D2442" i="6"/>
  <c r="D2441" i="6"/>
  <c r="D2440" i="6"/>
  <c r="D2439" i="6"/>
  <c r="D2438" i="6"/>
  <c r="D2437" i="6"/>
  <c r="D2436" i="6"/>
  <c r="D2435" i="6"/>
  <c r="D2434" i="6"/>
  <c r="D2433" i="6"/>
  <c r="D2432" i="6"/>
  <c r="D2431" i="6"/>
  <c r="D2430" i="6"/>
  <c r="D2429" i="6"/>
  <c r="D2428" i="6"/>
  <c r="D2427" i="6"/>
  <c r="D2426" i="6"/>
  <c r="D2425" i="6"/>
  <c r="D2424" i="6"/>
  <c r="D2423" i="6"/>
  <c r="D2422" i="6"/>
  <c r="D2421" i="6"/>
  <c r="D2420" i="6"/>
  <c r="D2419" i="6"/>
  <c r="D2418" i="6"/>
  <c r="D2417" i="6"/>
  <c r="D2416" i="6"/>
  <c r="D2415" i="6"/>
  <c r="D2414" i="6"/>
  <c r="D2413" i="6"/>
  <c r="D2412" i="6"/>
  <c r="D2411" i="6"/>
  <c r="D2410" i="6"/>
  <c r="D2409" i="6"/>
  <c r="D2408" i="6"/>
  <c r="D2407" i="6"/>
  <c r="D2406" i="6"/>
  <c r="D2405" i="6"/>
  <c r="D2404" i="6"/>
  <c r="D2403" i="6"/>
  <c r="D2402" i="6"/>
  <c r="D2401" i="6"/>
  <c r="D2400" i="6"/>
  <c r="D2399" i="6"/>
  <c r="D2398" i="6"/>
  <c r="D2397" i="6"/>
  <c r="D2396" i="6"/>
  <c r="D2395" i="6"/>
  <c r="D2394" i="6"/>
  <c r="D2393" i="6"/>
  <c r="D2392" i="6"/>
  <c r="D2391" i="6"/>
  <c r="D2390" i="6"/>
  <c r="D2389" i="6"/>
  <c r="D2388" i="6"/>
  <c r="D2387" i="6"/>
  <c r="D2386" i="6"/>
  <c r="D2385" i="6"/>
  <c r="D2384" i="6"/>
  <c r="D2383" i="6"/>
  <c r="D2382" i="6"/>
  <c r="D2381" i="6"/>
  <c r="D2380" i="6"/>
  <c r="D2379" i="6"/>
  <c r="D2378" i="6"/>
  <c r="D2377" i="6"/>
  <c r="D2376" i="6"/>
  <c r="D2375" i="6"/>
  <c r="D2374" i="6"/>
  <c r="D2373" i="6"/>
  <c r="D2372" i="6"/>
  <c r="D2371" i="6"/>
  <c r="D2370" i="6"/>
  <c r="D2369" i="6"/>
  <c r="D2368" i="6"/>
  <c r="D2367" i="6"/>
  <c r="D2366" i="6"/>
  <c r="D2365" i="6"/>
  <c r="D2364" i="6"/>
  <c r="D2363" i="6"/>
  <c r="D2362" i="6"/>
  <c r="D2361" i="6"/>
  <c r="D2360" i="6"/>
  <c r="D2359" i="6"/>
  <c r="D2358" i="6"/>
  <c r="D2357" i="6"/>
  <c r="D2356" i="6"/>
  <c r="D2355" i="6"/>
  <c r="D2354" i="6"/>
  <c r="D2353" i="6"/>
  <c r="D2352" i="6"/>
  <c r="D2351" i="6"/>
  <c r="D2350" i="6"/>
  <c r="D2349" i="6"/>
  <c r="D2348" i="6"/>
  <c r="D2347" i="6"/>
  <c r="D2346" i="6"/>
  <c r="D2345" i="6"/>
  <c r="D2344" i="6"/>
  <c r="D2343" i="6"/>
  <c r="D2342" i="6"/>
  <c r="D2341" i="6"/>
  <c r="D2340" i="6"/>
  <c r="D2339" i="6"/>
  <c r="D2338" i="6"/>
  <c r="D2337" i="6"/>
  <c r="D2336" i="6"/>
  <c r="D2335" i="6"/>
  <c r="D2334" i="6"/>
  <c r="D2333" i="6"/>
  <c r="D2332" i="6"/>
  <c r="D2331" i="6"/>
  <c r="D2330" i="6"/>
  <c r="D2329" i="6"/>
  <c r="D2328" i="6"/>
  <c r="D2327" i="6"/>
  <c r="D2326" i="6"/>
  <c r="D2325" i="6"/>
  <c r="D2324" i="6"/>
  <c r="D2323" i="6"/>
  <c r="D2322" i="6"/>
  <c r="D2321" i="6"/>
  <c r="D2320" i="6"/>
  <c r="D2319" i="6"/>
  <c r="D2318" i="6"/>
  <c r="D2317" i="6"/>
  <c r="D2316" i="6"/>
  <c r="D2315" i="6"/>
  <c r="D2314" i="6"/>
  <c r="D2313" i="6"/>
  <c r="D2312" i="6"/>
  <c r="D2311" i="6"/>
  <c r="D2310" i="6"/>
  <c r="D2309" i="6"/>
  <c r="D2308" i="6"/>
  <c r="D2307" i="6"/>
  <c r="D2306" i="6"/>
  <c r="D2305" i="6"/>
  <c r="D2304" i="6"/>
  <c r="D2303" i="6"/>
  <c r="D2302" i="6"/>
  <c r="D2301" i="6"/>
  <c r="D2300" i="6"/>
  <c r="D2299" i="6"/>
  <c r="D2298" i="6"/>
  <c r="D2297" i="6"/>
  <c r="D2296" i="6"/>
  <c r="D2295" i="6"/>
  <c r="D2294" i="6"/>
  <c r="D2293" i="6"/>
  <c r="D2292" i="6"/>
  <c r="D2291" i="6"/>
  <c r="D2290" i="6"/>
  <c r="D2289" i="6"/>
  <c r="D2288" i="6"/>
  <c r="D2287" i="6"/>
  <c r="D2286" i="6"/>
  <c r="D2285" i="6"/>
  <c r="D2284" i="6"/>
  <c r="D2283" i="6"/>
  <c r="D2282" i="6"/>
  <c r="D2281" i="6"/>
  <c r="D2280" i="6"/>
  <c r="D2279" i="6"/>
  <c r="D2278" i="6"/>
  <c r="D2277" i="6"/>
  <c r="D2276" i="6"/>
  <c r="D2275" i="6"/>
  <c r="D2274" i="6"/>
  <c r="D2273" i="6"/>
  <c r="D2272" i="6"/>
  <c r="D2271" i="6"/>
  <c r="D2270" i="6"/>
  <c r="D2269" i="6"/>
  <c r="D2268" i="6"/>
  <c r="D2267" i="6"/>
  <c r="D2266" i="6"/>
  <c r="D2265" i="6"/>
  <c r="D2264" i="6"/>
  <c r="D2263" i="6"/>
  <c r="D2262" i="6"/>
  <c r="D2261" i="6"/>
  <c r="D2260" i="6"/>
  <c r="D2259" i="6"/>
  <c r="D2258" i="6"/>
  <c r="D2257" i="6"/>
  <c r="D2256" i="6"/>
  <c r="D2255" i="6"/>
  <c r="D2254" i="6"/>
  <c r="D2253" i="6"/>
  <c r="D2252" i="6"/>
  <c r="D2251" i="6"/>
  <c r="D2250" i="6"/>
  <c r="D2249" i="6"/>
  <c r="D2248" i="6"/>
  <c r="D2247" i="6"/>
  <c r="D2246" i="6"/>
  <c r="D2245" i="6"/>
  <c r="D2244" i="6"/>
  <c r="D2243" i="6"/>
  <c r="D2242" i="6"/>
  <c r="D2241" i="6"/>
  <c r="D2240" i="6"/>
  <c r="D2239" i="6"/>
  <c r="D2238" i="6"/>
  <c r="D2237" i="6"/>
  <c r="D2236" i="6"/>
  <c r="D2235" i="6"/>
  <c r="D2234" i="6"/>
  <c r="D2233" i="6"/>
  <c r="D2232" i="6"/>
  <c r="D2231" i="6"/>
  <c r="D2230" i="6"/>
  <c r="D2229" i="6"/>
  <c r="D2228" i="6"/>
  <c r="D2227" i="6"/>
  <c r="D2226" i="6"/>
  <c r="D2225" i="6"/>
  <c r="D2224" i="6"/>
  <c r="D2223" i="6"/>
  <c r="D2222" i="6"/>
  <c r="D2221" i="6"/>
  <c r="D2220" i="6"/>
  <c r="D2219" i="6"/>
  <c r="D2218" i="6"/>
  <c r="D2217" i="6"/>
  <c r="D2216" i="6"/>
  <c r="D2215" i="6"/>
  <c r="D2214" i="6"/>
  <c r="D2213" i="6"/>
  <c r="D2212" i="6"/>
  <c r="D2211" i="6"/>
  <c r="D2210" i="6"/>
  <c r="D2209" i="6"/>
  <c r="D2208" i="6"/>
  <c r="D2207" i="6"/>
  <c r="D2206" i="6"/>
  <c r="D2205" i="6"/>
  <c r="D2204" i="6"/>
  <c r="D2203" i="6"/>
  <c r="D2202" i="6"/>
  <c r="D2201" i="6"/>
  <c r="D2200" i="6"/>
  <c r="D2199" i="6"/>
  <c r="D2198" i="6"/>
  <c r="D2197" i="6"/>
  <c r="D2196" i="6"/>
  <c r="D2195" i="6"/>
  <c r="D2194" i="6"/>
  <c r="D2193" i="6"/>
  <c r="D2192" i="6"/>
  <c r="D2191" i="6"/>
  <c r="D2190" i="6"/>
  <c r="D2189" i="6"/>
  <c r="D2188" i="6"/>
  <c r="D2187" i="6"/>
  <c r="D2186" i="6"/>
  <c r="D2185" i="6"/>
  <c r="D2184" i="6"/>
  <c r="D2183" i="6"/>
  <c r="D2182" i="6"/>
  <c r="D2181" i="6"/>
  <c r="D2180" i="6"/>
  <c r="D2179" i="6"/>
  <c r="D2178" i="6"/>
  <c r="D2177" i="6"/>
  <c r="D2176" i="6"/>
  <c r="D2175" i="6"/>
  <c r="D2174" i="6"/>
  <c r="D2173" i="6"/>
  <c r="D2172" i="6"/>
  <c r="D2171" i="6"/>
  <c r="D2170" i="6"/>
  <c r="D2169" i="6"/>
  <c r="D2168" i="6"/>
  <c r="D2167" i="6"/>
  <c r="D2166" i="6"/>
  <c r="D2165" i="6"/>
  <c r="D2164" i="6"/>
  <c r="D2163" i="6"/>
  <c r="D2162" i="6"/>
  <c r="D2161" i="6"/>
  <c r="D2160" i="6"/>
  <c r="D2159" i="6"/>
  <c r="D2158" i="6"/>
  <c r="D2157" i="6"/>
  <c r="D2156" i="6"/>
  <c r="D2155" i="6"/>
  <c r="D2154" i="6"/>
  <c r="D2153" i="6"/>
  <c r="D2152" i="6"/>
  <c r="D2151" i="6"/>
  <c r="D2150" i="6"/>
  <c r="D2149" i="6"/>
  <c r="D2148" i="6"/>
  <c r="D2147" i="6"/>
  <c r="D2146" i="6"/>
  <c r="D2145" i="6"/>
  <c r="D2144" i="6"/>
  <c r="D2143" i="6"/>
  <c r="D2142" i="6"/>
  <c r="D2141" i="6"/>
  <c r="D2140" i="6"/>
  <c r="D2139" i="6"/>
  <c r="D2138" i="6"/>
  <c r="D2137" i="6"/>
  <c r="D2136" i="6"/>
  <c r="D2135" i="6"/>
  <c r="D2134" i="6"/>
  <c r="D2133" i="6"/>
  <c r="D2132" i="6"/>
  <c r="D2131" i="6"/>
  <c r="D2130" i="6"/>
  <c r="D2129" i="6"/>
  <c r="D2128" i="6"/>
  <c r="D2127" i="6"/>
  <c r="D2126" i="6"/>
  <c r="D2125" i="6"/>
  <c r="D2124" i="6"/>
  <c r="D2123" i="6"/>
  <c r="D2122" i="6"/>
  <c r="D2121" i="6"/>
  <c r="D2120" i="6"/>
  <c r="D2119" i="6"/>
  <c r="D2118" i="6"/>
  <c r="D2117" i="6"/>
  <c r="D2116" i="6"/>
  <c r="D2115" i="6"/>
  <c r="D2114" i="6"/>
  <c r="D2113" i="6"/>
  <c r="D2112" i="6"/>
  <c r="D2111" i="6"/>
  <c r="D2110" i="6"/>
  <c r="D2109" i="6"/>
  <c r="D2108" i="6"/>
  <c r="D2107" i="6"/>
  <c r="D2106" i="6"/>
  <c r="D2105" i="6"/>
  <c r="D2104" i="6"/>
  <c r="D2103" i="6"/>
  <c r="D2102" i="6"/>
  <c r="D2101" i="6"/>
  <c r="D2100" i="6"/>
  <c r="D2099" i="6"/>
  <c r="D2098" i="6"/>
  <c r="D2097" i="6"/>
  <c r="D2096" i="6"/>
  <c r="D2095" i="6"/>
  <c r="D2094" i="6"/>
  <c r="D2093" i="6"/>
  <c r="D2092" i="6"/>
  <c r="D2091" i="6"/>
  <c r="D2090" i="6"/>
  <c r="D2089" i="6"/>
  <c r="D2088" i="6"/>
  <c r="D2087" i="6"/>
  <c r="D2086" i="6"/>
  <c r="D2085" i="6"/>
  <c r="D2084" i="6"/>
  <c r="D2083" i="6"/>
  <c r="D2082" i="6"/>
  <c r="D2081" i="6"/>
  <c r="D2080" i="6"/>
  <c r="D2079" i="6"/>
  <c r="D2078" i="6"/>
  <c r="D2077" i="6"/>
  <c r="D2076" i="6"/>
  <c r="D2075" i="6"/>
  <c r="D2074" i="6"/>
  <c r="D2073" i="6"/>
  <c r="D2072" i="6"/>
  <c r="D2071" i="6"/>
  <c r="D2070" i="6"/>
  <c r="D2069" i="6"/>
  <c r="D2068" i="6"/>
  <c r="D2067" i="6"/>
  <c r="D2066" i="6"/>
  <c r="D2065" i="6"/>
  <c r="D2064" i="6"/>
  <c r="D2063" i="6"/>
  <c r="D2062" i="6"/>
  <c r="D2061" i="6"/>
  <c r="D2060" i="6"/>
  <c r="D2059" i="6"/>
  <c r="D2058" i="6"/>
  <c r="D2057" i="6"/>
  <c r="D2056" i="6"/>
  <c r="D2055" i="6"/>
  <c r="D2054" i="6"/>
  <c r="D2053" i="6"/>
  <c r="D2052" i="6"/>
  <c r="D2051" i="6"/>
  <c r="D2050" i="6"/>
  <c r="D2049" i="6"/>
  <c r="D2048" i="6"/>
  <c r="D2047" i="6"/>
  <c r="D2046" i="6"/>
  <c r="D2045" i="6"/>
  <c r="D2044" i="6"/>
  <c r="D2043" i="6"/>
  <c r="D2042" i="6"/>
  <c r="D2041" i="6"/>
  <c r="D2040" i="6"/>
  <c r="D2039" i="6"/>
  <c r="D2038" i="6"/>
  <c r="D2037" i="6"/>
  <c r="D2036" i="6"/>
  <c r="D2035" i="6"/>
  <c r="D2034" i="6"/>
  <c r="D2033" i="6"/>
  <c r="D2032" i="6"/>
  <c r="D2031" i="6"/>
  <c r="D2030" i="6"/>
  <c r="D2029" i="6"/>
  <c r="D2028" i="6"/>
  <c r="D2027" i="6"/>
  <c r="D2026" i="6"/>
  <c r="D2025" i="6"/>
  <c r="D2024" i="6"/>
  <c r="D2023" i="6"/>
  <c r="D2022" i="6"/>
  <c r="D2021" i="6"/>
  <c r="D2020" i="6"/>
  <c r="D2019" i="6"/>
  <c r="D2018" i="6"/>
  <c r="D2017" i="6"/>
  <c r="D2016" i="6"/>
  <c r="D2015" i="6"/>
  <c r="D2014" i="6"/>
  <c r="D2013" i="6"/>
  <c r="D2012" i="6"/>
  <c r="D2011" i="6"/>
  <c r="D2010" i="6"/>
  <c r="D2009" i="6"/>
  <c r="D2008" i="6"/>
  <c r="D2007" i="6"/>
  <c r="D2006" i="6"/>
  <c r="D2005" i="6"/>
  <c r="D2004" i="6"/>
  <c r="D2003" i="6"/>
  <c r="D2002" i="6"/>
  <c r="D2001" i="6"/>
  <c r="D2000" i="6"/>
  <c r="D1999" i="6"/>
  <c r="D1998" i="6"/>
  <c r="D1997" i="6"/>
  <c r="D1996" i="6"/>
  <c r="D1995" i="6"/>
  <c r="D1994" i="6"/>
  <c r="D1993" i="6"/>
  <c r="D1992" i="6"/>
  <c r="D1991" i="6"/>
  <c r="D1990" i="6"/>
  <c r="D1989" i="6"/>
  <c r="D1988" i="6"/>
  <c r="D1987" i="6"/>
  <c r="D1986" i="6"/>
  <c r="D1985" i="6"/>
  <c r="D1984" i="6"/>
  <c r="D1983" i="6"/>
  <c r="D1982" i="6"/>
  <c r="D1981" i="6"/>
  <c r="D1980" i="6"/>
  <c r="D1979" i="6"/>
  <c r="D1978" i="6"/>
  <c r="D1977" i="6"/>
  <c r="D1976" i="6"/>
  <c r="D1975" i="6"/>
  <c r="D1974" i="6"/>
  <c r="D1973" i="6"/>
  <c r="D1972" i="6"/>
  <c r="D1971" i="6"/>
  <c r="D1970" i="6"/>
  <c r="D1969" i="6"/>
  <c r="D1968" i="6"/>
  <c r="D1967" i="6"/>
  <c r="D1966" i="6"/>
  <c r="D1965" i="6"/>
  <c r="D1964" i="6"/>
  <c r="D1963" i="6"/>
  <c r="D1962" i="6"/>
  <c r="D1961" i="6"/>
  <c r="D1960" i="6"/>
  <c r="D1959" i="6"/>
  <c r="D1958" i="6"/>
  <c r="D1957" i="6"/>
  <c r="D1956" i="6"/>
  <c r="D1955" i="6"/>
  <c r="D1954" i="6"/>
  <c r="D1953" i="6"/>
  <c r="D1952" i="6"/>
  <c r="D1951" i="6"/>
  <c r="D1950" i="6"/>
  <c r="D1949" i="6"/>
  <c r="D1948" i="6"/>
  <c r="D1947" i="6"/>
  <c r="D1946" i="6"/>
  <c r="D1945" i="6"/>
  <c r="D1944" i="6"/>
  <c r="D1943" i="6"/>
  <c r="D1942" i="6"/>
  <c r="D1941" i="6"/>
  <c r="D1940" i="6"/>
  <c r="D1939" i="6"/>
  <c r="D1938" i="6"/>
  <c r="D1937" i="6"/>
  <c r="D1936" i="6"/>
  <c r="D1935" i="6"/>
  <c r="D1934" i="6"/>
  <c r="D1933" i="6"/>
  <c r="D1932" i="6"/>
  <c r="D1931" i="6"/>
  <c r="D1930" i="6"/>
  <c r="D1929" i="6"/>
  <c r="D1928" i="6"/>
  <c r="D1927" i="6"/>
  <c r="D1926" i="6"/>
  <c r="D1925" i="6"/>
  <c r="D1924" i="6"/>
  <c r="D1923" i="6"/>
  <c r="D1922" i="6"/>
  <c r="D1921" i="6"/>
  <c r="D1920" i="6"/>
  <c r="D1919" i="6"/>
  <c r="D1918" i="6"/>
  <c r="D1917" i="6"/>
  <c r="D1916" i="6"/>
  <c r="D1915" i="6"/>
  <c r="D1914" i="6"/>
  <c r="D1913" i="6"/>
  <c r="D1912" i="6"/>
  <c r="D1911" i="6"/>
  <c r="D1910" i="6"/>
  <c r="D1909" i="6"/>
  <c r="D1908" i="6"/>
  <c r="D1907" i="6"/>
  <c r="D1906" i="6"/>
  <c r="D1905" i="6"/>
  <c r="D1904" i="6"/>
  <c r="D1903" i="6"/>
  <c r="D1902" i="6"/>
  <c r="D1901" i="6"/>
  <c r="D1900" i="6"/>
  <c r="D1899" i="6"/>
  <c r="D1898" i="6"/>
  <c r="D1897" i="6"/>
  <c r="D1896" i="6"/>
  <c r="D1895" i="6"/>
  <c r="D1894" i="6"/>
  <c r="D1893" i="6"/>
  <c r="D1892" i="6"/>
  <c r="D1891" i="6"/>
  <c r="D1890" i="6"/>
  <c r="D1889" i="6"/>
  <c r="D1888" i="6"/>
  <c r="D1887" i="6"/>
  <c r="D1886" i="6"/>
  <c r="D1885" i="6"/>
  <c r="D1884" i="6"/>
  <c r="D1883" i="6"/>
  <c r="D1882" i="6"/>
  <c r="D1881" i="6"/>
  <c r="D1880" i="6"/>
  <c r="D1879" i="6"/>
  <c r="D1878" i="6"/>
  <c r="D1877" i="6"/>
  <c r="D1876" i="6"/>
  <c r="D1875" i="6"/>
  <c r="D1874" i="6"/>
  <c r="D1873" i="6"/>
  <c r="D1872" i="6"/>
  <c r="D1871" i="6"/>
  <c r="D1870" i="6"/>
  <c r="D1869" i="6"/>
  <c r="D1868" i="6"/>
  <c r="D1867" i="6"/>
  <c r="D1866" i="6"/>
  <c r="D1865" i="6"/>
  <c r="D1864" i="6"/>
  <c r="D1863" i="6"/>
  <c r="D1862" i="6"/>
  <c r="D1861" i="6"/>
  <c r="D1860" i="6"/>
  <c r="D1859" i="6"/>
  <c r="D1858" i="6"/>
  <c r="D1857" i="6"/>
  <c r="D1856" i="6"/>
  <c r="D1855" i="6"/>
  <c r="D1854" i="6"/>
  <c r="D1853" i="6"/>
  <c r="D1852" i="6"/>
  <c r="D1851" i="6"/>
  <c r="D1850" i="6"/>
  <c r="D1849" i="6"/>
  <c r="D1848" i="6"/>
  <c r="D1847" i="6"/>
  <c r="D1846" i="6"/>
  <c r="D1845" i="6"/>
  <c r="D1844" i="6"/>
  <c r="D1843" i="6"/>
  <c r="D1842" i="6"/>
  <c r="D1841" i="6"/>
  <c r="D1840" i="6"/>
  <c r="D1839" i="6"/>
  <c r="D1838" i="6"/>
  <c r="D1837" i="6"/>
  <c r="D1836" i="6"/>
  <c r="D1835" i="6"/>
  <c r="D1834" i="6"/>
  <c r="D1833" i="6"/>
  <c r="D1832" i="6"/>
  <c r="D1831" i="6"/>
  <c r="D1830" i="6"/>
  <c r="D1829" i="6"/>
  <c r="D1828" i="6"/>
  <c r="D1827" i="6"/>
  <c r="D1826" i="6"/>
  <c r="D1825" i="6"/>
  <c r="D1824" i="6"/>
  <c r="D1823" i="6"/>
  <c r="D1822" i="6"/>
  <c r="D1821" i="6"/>
  <c r="D1820" i="6"/>
  <c r="D1819" i="6"/>
  <c r="D1818" i="6"/>
  <c r="D1817" i="6"/>
  <c r="D1816" i="6"/>
  <c r="D1815" i="6"/>
  <c r="D1814" i="6"/>
  <c r="D1813" i="6"/>
  <c r="D1812" i="6"/>
  <c r="D1811" i="6"/>
  <c r="D1810" i="6"/>
  <c r="D1809" i="6"/>
  <c r="D1808" i="6"/>
  <c r="D1807" i="6"/>
  <c r="D1806" i="6"/>
  <c r="D1805" i="6"/>
  <c r="D1804" i="6"/>
  <c r="D1803" i="6"/>
  <c r="D1802" i="6"/>
  <c r="D1801" i="6"/>
  <c r="D1800" i="6"/>
  <c r="D1799" i="6"/>
  <c r="D1798" i="6"/>
  <c r="D1797" i="6"/>
  <c r="D1796" i="6"/>
  <c r="D1795" i="6"/>
  <c r="D1794" i="6"/>
  <c r="D1793" i="6"/>
  <c r="D1792" i="6"/>
  <c r="D1791" i="6"/>
  <c r="D1790" i="6"/>
  <c r="D1789" i="6"/>
  <c r="D1788" i="6"/>
  <c r="D1787" i="6"/>
  <c r="D1786" i="6"/>
  <c r="D1785" i="6"/>
  <c r="D1784" i="6"/>
  <c r="D1783" i="6"/>
  <c r="D1782" i="6"/>
  <c r="D1781" i="6"/>
  <c r="D1780" i="6"/>
  <c r="D1779" i="6"/>
  <c r="D1778" i="6"/>
  <c r="D1777" i="6"/>
  <c r="D1776" i="6"/>
  <c r="D1775" i="6"/>
  <c r="D1774" i="6"/>
  <c r="D1773" i="6"/>
  <c r="D1772" i="6"/>
  <c r="D1771" i="6"/>
  <c r="D1770" i="6"/>
  <c r="D1769" i="6"/>
  <c r="D1768" i="6"/>
  <c r="D1767" i="6"/>
  <c r="D1766" i="6"/>
  <c r="D1765" i="6"/>
  <c r="D1764" i="6"/>
  <c r="D1763" i="6"/>
  <c r="D1762" i="6"/>
  <c r="D1761" i="6"/>
  <c r="D1760" i="6"/>
  <c r="D1759" i="6"/>
  <c r="D1758" i="6"/>
  <c r="D1757" i="6"/>
  <c r="D1756" i="6"/>
  <c r="D1755" i="6"/>
  <c r="D1754" i="6"/>
  <c r="D1753" i="6"/>
  <c r="D1752" i="6"/>
  <c r="D1751" i="6"/>
  <c r="D1750" i="6"/>
  <c r="D1749" i="6"/>
  <c r="D1748" i="6"/>
  <c r="D1747" i="6"/>
  <c r="D1746" i="6"/>
  <c r="D1745" i="6"/>
  <c r="D1744" i="6"/>
  <c r="D1743" i="6"/>
  <c r="D1742" i="6"/>
  <c r="D1741" i="6"/>
  <c r="D1740" i="6"/>
  <c r="D1739" i="6"/>
  <c r="D1738" i="6"/>
  <c r="D1737" i="6"/>
  <c r="D1736" i="6"/>
  <c r="D1735" i="6"/>
  <c r="D1734" i="6"/>
  <c r="D1733" i="6"/>
  <c r="D1732" i="6"/>
  <c r="D1731" i="6"/>
  <c r="D1730" i="6"/>
  <c r="D1729" i="6"/>
  <c r="D1728" i="6"/>
  <c r="D1727" i="6"/>
  <c r="D1726" i="6"/>
  <c r="D1725" i="6"/>
  <c r="D1724" i="6"/>
  <c r="D1723" i="6"/>
  <c r="D1722" i="6"/>
  <c r="D1721" i="6"/>
  <c r="D1720" i="6"/>
  <c r="D1719" i="6"/>
  <c r="D1718" i="6"/>
  <c r="D1717" i="6"/>
  <c r="D1716" i="6"/>
  <c r="D1715" i="6"/>
  <c r="D1714" i="6"/>
  <c r="D1713" i="6"/>
  <c r="D1712" i="6"/>
  <c r="D1711" i="6"/>
  <c r="D1710" i="6"/>
  <c r="D1709" i="6"/>
  <c r="D1708" i="6"/>
  <c r="D1707" i="6"/>
  <c r="D1706" i="6"/>
  <c r="D1705" i="6"/>
  <c r="D1704" i="6"/>
  <c r="D1703" i="6"/>
  <c r="D1702" i="6"/>
  <c r="D1701" i="6"/>
  <c r="D1700" i="6"/>
  <c r="D1699" i="6"/>
  <c r="D1698" i="6"/>
  <c r="D1697" i="6"/>
  <c r="D1696" i="6"/>
  <c r="D1695" i="6"/>
  <c r="D1694" i="6"/>
  <c r="D1693" i="6"/>
  <c r="D1692" i="6"/>
  <c r="D1691" i="6"/>
  <c r="D1690" i="6"/>
  <c r="D1689" i="6"/>
  <c r="D1688" i="6"/>
  <c r="D1687" i="6"/>
  <c r="D1686" i="6"/>
  <c r="D1685" i="6"/>
  <c r="D1684" i="6"/>
  <c r="D1683" i="6"/>
  <c r="D1682" i="6"/>
  <c r="D1681" i="6"/>
  <c r="D1680" i="6"/>
  <c r="D1679" i="6"/>
  <c r="D1678" i="6"/>
  <c r="D1677" i="6"/>
  <c r="D1676" i="6"/>
  <c r="D1675" i="6"/>
  <c r="D1674" i="6"/>
  <c r="D1673" i="6"/>
  <c r="D1672" i="6"/>
  <c r="D1671" i="6"/>
  <c r="D1670" i="6"/>
  <c r="D1669" i="6"/>
  <c r="D1668" i="6"/>
  <c r="D1667" i="6"/>
  <c r="D1666" i="6"/>
  <c r="D1665" i="6"/>
  <c r="D1664" i="6"/>
  <c r="D1663" i="6"/>
  <c r="D1662" i="6"/>
  <c r="D1661" i="6"/>
  <c r="D1660" i="6"/>
  <c r="D1659" i="6"/>
  <c r="D1658" i="6"/>
  <c r="D1657" i="6"/>
  <c r="D1656" i="6"/>
  <c r="D1655" i="6"/>
  <c r="D1654" i="6"/>
  <c r="D1653" i="6"/>
  <c r="D1652" i="6"/>
  <c r="D1651" i="6"/>
  <c r="D1650" i="6"/>
  <c r="D1649" i="6"/>
  <c r="D1648" i="6"/>
  <c r="D1647" i="6"/>
  <c r="D1646" i="6"/>
  <c r="D1645" i="6"/>
  <c r="D1644" i="6"/>
  <c r="D1643" i="6"/>
  <c r="D1642" i="6"/>
  <c r="D1641" i="6"/>
  <c r="D1640" i="6"/>
  <c r="D1639" i="6"/>
  <c r="D1638" i="6"/>
  <c r="D1637" i="6"/>
  <c r="D1636" i="6"/>
  <c r="D1635" i="6"/>
  <c r="D1634" i="6"/>
  <c r="D1633" i="6"/>
  <c r="D1632" i="6"/>
  <c r="D1631" i="6"/>
  <c r="D1630" i="6"/>
  <c r="D1629" i="6"/>
  <c r="D1628" i="6"/>
  <c r="D1627" i="6"/>
  <c r="D1626" i="6"/>
  <c r="D1625" i="6"/>
  <c r="D1624" i="6"/>
  <c r="D1623" i="6"/>
  <c r="D1622" i="6"/>
  <c r="D1621" i="6"/>
  <c r="D1620" i="6"/>
  <c r="D1619" i="6"/>
  <c r="D1618" i="6"/>
  <c r="D1617" i="6"/>
  <c r="D1616" i="6"/>
  <c r="D1615" i="6"/>
  <c r="D1614" i="6"/>
  <c r="D1613" i="6"/>
  <c r="D1612" i="6"/>
  <c r="D1611" i="6"/>
  <c r="D1610" i="6"/>
  <c r="D1609" i="6"/>
  <c r="D1608" i="6"/>
  <c r="D1607" i="6"/>
  <c r="D1606" i="6"/>
  <c r="D1605" i="6"/>
  <c r="D1604" i="6"/>
  <c r="D1603" i="6"/>
  <c r="D1602" i="6"/>
  <c r="D1601" i="6"/>
  <c r="D1600" i="6"/>
  <c r="D1599" i="6"/>
  <c r="D1598" i="6"/>
  <c r="D1597" i="6"/>
  <c r="D1596" i="6"/>
  <c r="D1595" i="6"/>
  <c r="D1594" i="6"/>
  <c r="D1593" i="6"/>
  <c r="D1592" i="6"/>
  <c r="D1591" i="6"/>
  <c r="D1590" i="6"/>
  <c r="D1589" i="6"/>
  <c r="D1588" i="6"/>
  <c r="D1587" i="6"/>
  <c r="D1586" i="6"/>
  <c r="D1585" i="6"/>
  <c r="D1584" i="6"/>
  <c r="D1583" i="6"/>
  <c r="D1582" i="6"/>
  <c r="D1581" i="6"/>
  <c r="D1580" i="6"/>
  <c r="D1579" i="6"/>
  <c r="D1578" i="6"/>
  <c r="D1577" i="6"/>
  <c r="D1576" i="6"/>
  <c r="D1575" i="6"/>
  <c r="D1574" i="6"/>
  <c r="D1573" i="6"/>
  <c r="D1572" i="6"/>
  <c r="D1571" i="6"/>
  <c r="D1570" i="6"/>
  <c r="D1569" i="6"/>
  <c r="D1568" i="6"/>
  <c r="D1567" i="6"/>
  <c r="D1566" i="6"/>
  <c r="D1565" i="6"/>
  <c r="D1564" i="6"/>
  <c r="D1563" i="6"/>
  <c r="D1562" i="6"/>
  <c r="D1561" i="6"/>
  <c r="D1560" i="6"/>
  <c r="D1559" i="6"/>
  <c r="D1558" i="6"/>
  <c r="D1557" i="6"/>
  <c r="D1556" i="6"/>
  <c r="D1555" i="6"/>
  <c r="D1554" i="6"/>
  <c r="D1553" i="6"/>
  <c r="D1552" i="6"/>
  <c r="D1551" i="6"/>
  <c r="D1550" i="6"/>
  <c r="D1549" i="6"/>
  <c r="D1548" i="6"/>
  <c r="D1547" i="6"/>
  <c r="D1546" i="6"/>
  <c r="D1545" i="6"/>
  <c r="D1544" i="6"/>
  <c r="D1543" i="6"/>
  <c r="D1542" i="6"/>
  <c r="D1541" i="6"/>
  <c r="D1540" i="6"/>
  <c r="D1539" i="6"/>
  <c r="D1538" i="6"/>
  <c r="D1537" i="6"/>
  <c r="D1536" i="6"/>
  <c r="D1535" i="6"/>
  <c r="D1534" i="6"/>
  <c r="D1533" i="6"/>
  <c r="D1532" i="6"/>
  <c r="D1531" i="6"/>
  <c r="D1530" i="6"/>
  <c r="D1529" i="6"/>
  <c r="D1528" i="6"/>
  <c r="D1527" i="6"/>
  <c r="D1526" i="6"/>
  <c r="D1525" i="6"/>
  <c r="D1524" i="6"/>
  <c r="D1523" i="6"/>
  <c r="D1522" i="6"/>
  <c r="D1521" i="6"/>
  <c r="D1520" i="6"/>
  <c r="D1519" i="6"/>
  <c r="D1518" i="6"/>
  <c r="D1517" i="6"/>
  <c r="D1516" i="6"/>
  <c r="D1515" i="6"/>
  <c r="D1514" i="6"/>
  <c r="D1513" i="6"/>
  <c r="D1512" i="6"/>
  <c r="D1511" i="6"/>
  <c r="D1510" i="6"/>
  <c r="D1509" i="6"/>
  <c r="D1508" i="6"/>
  <c r="D1507" i="6"/>
  <c r="D1506" i="6"/>
  <c r="D1505" i="6"/>
  <c r="D1504" i="6"/>
  <c r="D1503" i="6"/>
  <c r="D1502" i="6"/>
  <c r="D1501" i="6"/>
  <c r="D1500" i="6"/>
  <c r="D1499" i="6"/>
  <c r="D1498" i="6"/>
  <c r="D1497" i="6"/>
  <c r="D1496" i="6"/>
  <c r="D1495" i="6"/>
  <c r="D1494" i="6"/>
  <c r="D1493" i="6"/>
  <c r="D1492" i="6"/>
  <c r="D1491" i="6"/>
  <c r="D1490" i="6"/>
  <c r="D1489" i="6"/>
  <c r="D1488" i="6"/>
  <c r="D1487" i="6"/>
  <c r="D1486" i="6"/>
  <c r="D1485" i="6"/>
  <c r="D1484" i="6"/>
  <c r="D1483" i="6"/>
  <c r="D1482" i="6"/>
  <c r="D1481" i="6"/>
  <c r="D1480" i="6"/>
  <c r="D1479" i="6"/>
  <c r="D1478" i="6"/>
  <c r="D1477" i="6"/>
  <c r="D1476" i="6"/>
  <c r="D1475" i="6"/>
  <c r="D1474" i="6"/>
  <c r="D1473" i="6"/>
  <c r="D1472" i="6"/>
  <c r="D1471" i="6"/>
  <c r="D1470" i="6"/>
  <c r="D1469" i="6"/>
  <c r="D1468" i="6"/>
  <c r="D1467" i="6"/>
  <c r="D1466" i="6"/>
  <c r="D1465" i="6"/>
  <c r="D1464" i="6"/>
  <c r="D1463" i="6"/>
  <c r="D1462" i="6"/>
  <c r="D1461" i="6"/>
  <c r="D1460" i="6"/>
  <c r="D1459" i="6"/>
  <c r="D1458" i="6"/>
  <c r="D1457" i="6"/>
  <c r="D1456" i="6"/>
  <c r="D1455" i="6"/>
  <c r="D1454" i="6"/>
  <c r="D1453" i="6"/>
  <c r="D1452" i="6"/>
  <c r="D1451" i="6"/>
  <c r="D1450" i="6"/>
  <c r="D1449" i="6"/>
  <c r="D1448" i="6"/>
  <c r="D1447" i="6"/>
  <c r="D1446" i="6"/>
  <c r="D1445" i="6"/>
  <c r="D1444" i="6"/>
  <c r="D1443" i="6"/>
  <c r="D1442" i="6"/>
  <c r="D1441" i="6"/>
  <c r="D1440" i="6"/>
  <c r="D1439" i="6"/>
  <c r="D1438" i="6"/>
  <c r="D1437" i="6"/>
  <c r="D1436" i="6"/>
  <c r="D1435" i="6"/>
  <c r="D1434" i="6"/>
  <c r="D1433" i="6"/>
  <c r="D1432" i="6"/>
  <c r="D1431" i="6"/>
  <c r="D1430" i="6"/>
  <c r="D1429" i="6"/>
  <c r="D1428" i="6"/>
  <c r="D1427" i="6"/>
  <c r="D1426" i="6"/>
  <c r="D1425" i="6"/>
  <c r="D1424" i="6"/>
  <c r="D1423" i="6"/>
  <c r="D1422" i="6"/>
  <c r="D1421" i="6"/>
  <c r="D1420" i="6"/>
  <c r="D1419" i="6"/>
  <c r="D1418" i="6"/>
  <c r="D1417" i="6"/>
  <c r="D1416" i="6"/>
  <c r="D1415" i="6"/>
  <c r="D1414" i="6"/>
  <c r="D1413" i="6"/>
  <c r="D1412" i="6"/>
  <c r="D1411" i="6"/>
  <c r="D1410" i="6"/>
  <c r="D1409" i="6"/>
  <c r="D1408" i="6"/>
  <c r="D1407" i="6"/>
  <c r="D1406" i="6"/>
  <c r="D1405" i="6"/>
  <c r="D1404" i="6"/>
  <c r="D1403" i="6"/>
  <c r="D1402" i="6"/>
  <c r="D1401" i="6"/>
  <c r="D1400" i="6"/>
  <c r="D1399" i="6"/>
  <c r="D1398" i="6"/>
  <c r="D1397" i="6"/>
  <c r="D1396" i="6"/>
  <c r="D1395" i="6"/>
  <c r="D1394" i="6"/>
  <c r="D1393" i="6"/>
  <c r="D1392" i="6"/>
  <c r="D1391" i="6"/>
  <c r="D1390" i="6"/>
  <c r="D1389" i="6"/>
  <c r="D1388" i="6"/>
  <c r="D1387" i="6"/>
  <c r="D1386" i="6"/>
  <c r="D1385" i="6"/>
  <c r="D1384" i="6"/>
  <c r="D1383" i="6"/>
  <c r="D1382" i="6"/>
  <c r="D1381" i="6"/>
  <c r="D1380" i="6"/>
  <c r="D1379" i="6"/>
  <c r="D1378" i="6"/>
  <c r="D1377" i="6"/>
  <c r="D1376" i="6"/>
  <c r="D1375" i="6"/>
  <c r="D1374" i="6"/>
  <c r="D1373" i="6"/>
  <c r="D1372" i="6"/>
  <c r="D1371" i="6"/>
  <c r="D1370" i="6"/>
  <c r="D1369" i="6"/>
  <c r="D1368" i="6"/>
  <c r="D1367" i="6"/>
  <c r="D1366" i="6"/>
  <c r="D1365" i="6"/>
  <c r="D1364" i="6"/>
  <c r="D1363" i="6"/>
  <c r="D1362" i="6"/>
  <c r="D1361" i="6"/>
  <c r="D1360" i="6"/>
  <c r="D1359" i="6"/>
  <c r="D1358" i="6"/>
  <c r="D1357" i="6"/>
  <c r="D1356" i="6"/>
  <c r="D1355" i="6"/>
  <c r="D1354" i="6"/>
  <c r="D1353" i="6"/>
  <c r="D1352" i="6"/>
  <c r="D1351" i="6"/>
  <c r="D1350" i="6"/>
  <c r="D1349" i="6"/>
  <c r="D1348" i="6"/>
  <c r="D1347" i="6"/>
  <c r="D1346" i="6"/>
  <c r="D1345" i="6"/>
  <c r="D1344" i="6"/>
  <c r="D1343" i="6"/>
  <c r="D1342" i="6"/>
  <c r="D1341" i="6"/>
  <c r="D1340" i="6"/>
  <c r="D1339" i="6"/>
  <c r="D1338" i="6"/>
  <c r="D1337" i="6"/>
  <c r="D1336" i="6"/>
  <c r="D1335" i="6"/>
  <c r="D1334" i="6"/>
  <c r="D1333" i="6"/>
  <c r="D1332" i="6"/>
  <c r="D1331" i="6"/>
  <c r="D1330" i="6"/>
  <c r="D1329" i="6"/>
  <c r="D1328" i="6"/>
  <c r="D1327" i="6"/>
  <c r="D1326" i="6"/>
  <c r="D1325" i="6"/>
  <c r="D1324" i="6"/>
  <c r="D1323" i="6"/>
  <c r="D1322" i="6"/>
  <c r="D1321" i="6"/>
  <c r="D1320" i="6"/>
  <c r="D1319" i="6"/>
  <c r="D1318" i="6"/>
  <c r="D1317" i="6"/>
  <c r="D1316" i="6"/>
  <c r="D1315" i="6"/>
  <c r="D1314" i="6"/>
  <c r="D1313" i="6"/>
  <c r="D1312" i="6"/>
  <c r="D1311" i="6"/>
  <c r="D1310" i="6"/>
  <c r="D1309" i="6"/>
  <c r="D1308" i="6"/>
  <c r="D1307" i="6"/>
  <c r="D1306" i="6"/>
  <c r="D1305" i="6"/>
  <c r="D1304" i="6"/>
  <c r="D1303" i="6"/>
  <c r="D1302" i="6"/>
  <c r="D1301" i="6"/>
  <c r="D1300" i="6"/>
  <c r="D1299" i="6"/>
  <c r="D1298" i="6"/>
  <c r="D1297" i="6"/>
  <c r="D1296" i="6"/>
  <c r="D1295" i="6"/>
  <c r="D1294" i="6"/>
  <c r="D1293" i="6"/>
  <c r="D1292" i="6"/>
  <c r="D1291" i="6"/>
  <c r="D1290" i="6"/>
  <c r="D1289" i="6"/>
  <c r="D1288" i="6"/>
  <c r="D1287" i="6"/>
  <c r="D1286" i="6"/>
  <c r="D1285" i="6"/>
  <c r="D1284" i="6"/>
  <c r="D1283" i="6"/>
  <c r="D1282" i="6"/>
  <c r="D1281" i="6"/>
  <c r="D1280" i="6"/>
  <c r="D1279" i="6"/>
  <c r="D1278" i="6"/>
  <c r="D1277" i="6"/>
  <c r="D1276" i="6"/>
  <c r="D1275" i="6"/>
  <c r="D1274" i="6"/>
  <c r="D1273" i="6"/>
  <c r="D1272" i="6"/>
  <c r="D1271" i="6"/>
  <c r="D1270" i="6"/>
  <c r="D1269" i="6"/>
  <c r="D1268" i="6"/>
  <c r="D1267" i="6"/>
  <c r="D1266" i="6"/>
  <c r="D1265" i="6"/>
  <c r="D1264" i="6"/>
  <c r="D1263" i="6"/>
  <c r="D1262" i="6"/>
  <c r="D1261" i="6"/>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K6" i="6"/>
  <c r="D6" i="6"/>
  <c r="D5" i="6"/>
  <c r="D4" i="6"/>
  <c r="K3" i="6"/>
  <c r="J503" i="5"/>
  <c r="I503" i="5"/>
  <c r="J502" i="5"/>
  <c r="I502" i="5"/>
  <c r="J501" i="5"/>
  <c r="I501" i="5"/>
  <c r="J500" i="5"/>
  <c r="I500" i="5"/>
  <c r="J499" i="5"/>
  <c r="I499" i="5"/>
  <c r="J498" i="5"/>
  <c r="I498" i="5"/>
  <c r="J497" i="5"/>
  <c r="I497" i="5"/>
  <c r="J496" i="5"/>
  <c r="I496" i="5"/>
  <c r="J495" i="5"/>
  <c r="I495" i="5"/>
  <c r="J494" i="5"/>
  <c r="I494" i="5"/>
  <c r="J493" i="5"/>
  <c r="I493" i="5"/>
  <c r="J492" i="5"/>
  <c r="I492" i="5"/>
  <c r="J491" i="5"/>
  <c r="I491" i="5"/>
  <c r="J490" i="5"/>
  <c r="I490" i="5"/>
  <c r="J489" i="5"/>
  <c r="I489" i="5"/>
  <c r="J488" i="5"/>
  <c r="I488" i="5"/>
  <c r="J487" i="5"/>
  <c r="I487" i="5"/>
  <c r="J486" i="5"/>
  <c r="I486" i="5"/>
  <c r="J485" i="5"/>
  <c r="I485" i="5"/>
  <c r="J484" i="5"/>
  <c r="I484" i="5"/>
  <c r="J483" i="5"/>
  <c r="I483" i="5"/>
  <c r="J482" i="5"/>
  <c r="I482" i="5"/>
  <c r="J481" i="5"/>
  <c r="I481" i="5"/>
  <c r="J480" i="5"/>
  <c r="I480" i="5"/>
  <c r="J479" i="5"/>
  <c r="I479" i="5"/>
  <c r="J478" i="5"/>
  <c r="I478" i="5"/>
  <c r="J477" i="5"/>
  <c r="I477" i="5"/>
  <c r="J476" i="5"/>
  <c r="I476" i="5"/>
  <c r="J475" i="5"/>
  <c r="I475" i="5"/>
  <c r="J474" i="5"/>
  <c r="I474" i="5"/>
  <c r="J473" i="5"/>
  <c r="I473" i="5"/>
  <c r="J472" i="5"/>
  <c r="I472" i="5"/>
  <c r="J471" i="5"/>
  <c r="I471" i="5"/>
  <c r="J470" i="5"/>
  <c r="I470" i="5"/>
  <c r="J469" i="5"/>
  <c r="I469" i="5"/>
  <c r="J468" i="5"/>
  <c r="I468" i="5"/>
  <c r="J467" i="5"/>
  <c r="I467" i="5"/>
  <c r="J466" i="5"/>
  <c r="I466" i="5"/>
  <c r="J465" i="5"/>
  <c r="I465" i="5"/>
  <c r="J464" i="5"/>
  <c r="I464" i="5"/>
  <c r="J463" i="5"/>
  <c r="I463" i="5"/>
  <c r="J462" i="5"/>
  <c r="I462" i="5"/>
  <c r="J461" i="5"/>
  <c r="I461" i="5"/>
  <c r="J460" i="5"/>
  <c r="I460" i="5"/>
  <c r="J459" i="5"/>
  <c r="I459" i="5"/>
  <c r="J458" i="5"/>
  <c r="I458" i="5"/>
  <c r="J457" i="5"/>
  <c r="I457" i="5"/>
  <c r="J456" i="5"/>
  <c r="I456" i="5"/>
  <c r="J455" i="5"/>
  <c r="I455" i="5"/>
  <c r="J454" i="5"/>
  <c r="I454" i="5"/>
  <c r="J453" i="5"/>
  <c r="I453" i="5"/>
  <c r="J452" i="5"/>
  <c r="I452" i="5"/>
  <c r="J451" i="5"/>
  <c r="I451" i="5"/>
  <c r="J450" i="5"/>
  <c r="I450" i="5"/>
  <c r="J449" i="5"/>
  <c r="I449" i="5"/>
  <c r="J448" i="5"/>
  <c r="I448" i="5"/>
  <c r="J447" i="5"/>
  <c r="I447" i="5"/>
  <c r="J446" i="5"/>
  <c r="I446" i="5"/>
  <c r="J445" i="5"/>
  <c r="I445" i="5"/>
  <c r="J444" i="5"/>
  <c r="I444" i="5"/>
  <c r="J443" i="5"/>
  <c r="I443" i="5"/>
  <c r="J442" i="5"/>
  <c r="I442" i="5"/>
  <c r="J441" i="5"/>
  <c r="I441" i="5"/>
  <c r="J440" i="5"/>
  <c r="I440" i="5"/>
  <c r="J439" i="5"/>
  <c r="I439" i="5"/>
  <c r="J438" i="5"/>
  <c r="I438" i="5"/>
  <c r="J437" i="5"/>
  <c r="I437" i="5"/>
  <c r="J436" i="5"/>
  <c r="I436" i="5"/>
  <c r="J435" i="5"/>
  <c r="I435" i="5"/>
  <c r="J434" i="5"/>
  <c r="I434" i="5"/>
  <c r="J433" i="5"/>
  <c r="I433" i="5"/>
  <c r="J432" i="5"/>
  <c r="I432" i="5"/>
  <c r="J431" i="5"/>
  <c r="I431" i="5"/>
  <c r="J430" i="5"/>
  <c r="I430" i="5"/>
  <c r="J429" i="5"/>
  <c r="I429" i="5"/>
  <c r="J428" i="5"/>
  <c r="I428" i="5"/>
  <c r="J427" i="5"/>
  <c r="I427" i="5"/>
  <c r="J426" i="5"/>
  <c r="I426" i="5"/>
  <c r="J425" i="5"/>
  <c r="I425" i="5"/>
  <c r="J424" i="5"/>
  <c r="I424" i="5"/>
  <c r="J423" i="5"/>
  <c r="I423" i="5"/>
  <c r="J422" i="5"/>
  <c r="I422" i="5"/>
  <c r="J421" i="5"/>
  <c r="I421" i="5"/>
  <c r="J420" i="5"/>
  <c r="I420" i="5"/>
  <c r="J419" i="5"/>
  <c r="I419" i="5"/>
  <c r="J418" i="5"/>
  <c r="I418" i="5"/>
  <c r="J417" i="5"/>
  <c r="I417" i="5"/>
  <c r="J416" i="5"/>
  <c r="I416" i="5"/>
  <c r="J415" i="5"/>
  <c r="I415" i="5"/>
  <c r="J414" i="5"/>
  <c r="I414" i="5"/>
  <c r="J413" i="5"/>
  <c r="I413" i="5"/>
  <c r="J412" i="5"/>
  <c r="I412" i="5"/>
  <c r="J411" i="5"/>
  <c r="I411" i="5"/>
  <c r="J410" i="5"/>
  <c r="I410" i="5"/>
  <c r="J409" i="5"/>
  <c r="I409" i="5"/>
  <c r="J408" i="5"/>
  <c r="I408" i="5"/>
  <c r="J407" i="5"/>
  <c r="I407" i="5"/>
  <c r="J406" i="5"/>
  <c r="I406" i="5"/>
  <c r="J405" i="5"/>
  <c r="I405" i="5"/>
  <c r="J404" i="5"/>
  <c r="I404" i="5"/>
  <c r="J403" i="5"/>
  <c r="I403" i="5"/>
  <c r="J402" i="5"/>
  <c r="I402" i="5"/>
  <c r="J401" i="5"/>
  <c r="I401" i="5"/>
  <c r="J400" i="5"/>
  <c r="I400" i="5"/>
  <c r="J399" i="5"/>
  <c r="I399" i="5"/>
  <c r="J398" i="5"/>
  <c r="I398" i="5"/>
  <c r="J397" i="5"/>
  <c r="I397" i="5"/>
  <c r="J396" i="5"/>
  <c r="I396" i="5"/>
  <c r="J395" i="5"/>
  <c r="I395" i="5"/>
  <c r="J394" i="5"/>
  <c r="I394" i="5"/>
  <c r="J393" i="5"/>
  <c r="I393" i="5"/>
  <c r="J392" i="5"/>
  <c r="I392" i="5"/>
  <c r="J391" i="5"/>
  <c r="I391" i="5"/>
  <c r="J390" i="5"/>
  <c r="I390" i="5"/>
  <c r="J389" i="5"/>
  <c r="I389" i="5"/>
  <c r="J388" i="5"/>
  <c r="I388" i="5"/>
  <c r="J387" i="5"/>
  <c r="I387" i="5"/>
  <c r="J386" i="5"/>
  <c r="I386" i="5"/>
  <c r="J385" i="5"/>
  <c r="I385" i="5"/>
  <c r="J384" i="5"/>
  <c r="I384" i="5"/>
  <c r="J383" i="5"/>
  <c r="I383" i="5"/>
  <c r="J382" i="5"/>
  <c r="I382" i="5"/>
  <c r="J381" i="5"/>
  <c r="I381" i="5"/>
  <c r="J380" i="5"/>
  <c r="I380" i="5"/>
  <c r="J379" i="5"/>
  <c r="I379" i="5"/>
  <c r="J378" i="5"/>
  <c r="I378" i="5"/>
  <c r="J377" i="5"/>
  <c r="I377" i="5"/>
  <c r="J376" i="5"/>
  <c r="I376" i="5"/>
  <c r="J375" i="5"/>
  <c r="I375" i="5"/>
  <c r="J374" i="5"/>
  <c r="I374" i="5"/>
  <c r="J373" i="5"/>
  <c r="I373" i="5"/>
  <c r="J372" i="5"/>
  <c r="I372" i="5"/>
  <c r="J371" i="5"/>
  <c r="I371" i="5"/>
  <c r="J370" i="5"/>
  <c r="I370" i="5"/>
  <c r="J369" i="5"/>
  <c r="I369" i="5"/>
  <c r="J368" i="5"/>
  <c r="I368" i="5"/>
  <c r="J367" i="5"/>
  <c r="I367" i="5"/>
  <c r="J366" i="5"/>
  <c r="I366" i="5"/>
  <c r="J365" i="5"/>
  <c r="I365" i="5"/>
  <c r="J364" i="5"/>
  <c r="I364" i="5"/>
  <c r="J363" i="5"/>
  <c r="I363" i="5"/>
  <c r="J362" i="5"/>
  <c r="I362" i="5"/>
  <c r="J361" i="5"/>
  <c r="I361" i="5"/>
  <c r="J360" i="5"/>
  <c r="I360" i="5"/>
  <c r="J359" i="5"/>
  <c r="I359" i="5"/>
  <c r="J358" i="5"/>
  <c r="I358" i="5"/>
  <c r="J357" i="5"/>
  <c r="I357" i="5"/>
  <c r="J356" i="5"/>
  <c r="I356" i="5"/>
  <c r="J355" i="5"/>
  <c r="I355" i="5"/>
  <c r="J354" i="5"/>
  <c r="I354" i="5"/>
  <c r="J353" i="5"/>
  <c r="I353" i="5"/>
  <c r="J352" i="5"/>
  <c r="I352" i="5"/>
  <c r="J351" i="5"/>
  <c r="I351" i="5"/>
  <c r="J350" i="5"/>
  <c r="I350" i="5"/>
  <c r="J349" i="5"/>
  <c r="I349" i="5"/>
  <c r="J348" i="5"/>
  <c r="I348" i="5"/>
  <c r="J347" i="5"/>
  <c r="I347" i="5"/>
  <c r="J346" i="5"/>
  <c r="I346" i="5"/>
  <c r="J345" i="5"/>
  <c r="I345" i="5"/>
  <c r="J344" i="5"/>
  <c r="I344" i="5"/>
  <c r="J343" i="5"/>
  <c r="I343" i="5"/>
  <c r="J342" i="5"/>
  <c r="I342" i="5"/>
  <c r="J341" i="5"/>
  <c r="I341" i="5"/>
  <c r="J340" i="5"/>
  <c r="I340" i="5"/>
  <c r="J339" i="5"/>
  <c r="I339" i="5"/>
  <c r="J338" i="5"/>
  <c r="I338" i="5"/>
  <c r="J337" i="5"/>
  <c r="I337" i="5"/>
  <c r="J336" i="5"/>
  <c r="I336" i="5"/>
  <c r="J335" i="5"/>
  <c r="I335" i="5"/>
  <c r="J334" i="5"/>
  <c r="I334" i="5"/>
  <c r="J333" i="5"/>
  <c r="I333" i="5"/>
  <c r="J332" i="5"/>
  <c r="I332" i="5"/>
  <c r="J331" i="5"/>
  <c r="I331" i="5"/>
  <c r="J330" i="5"/>
  <c r="I330" i="5"/>
  <c r="J329" i="5"/>
  <c r="I329" i="5"/>
  <c r="J328" i="5"/>
  <c r="I328" i="5"/>
  <c r="J327" i="5"/>
  <c r="I327" i="5"/>
  <c r="J326" i="5"/>
  <c r="I326" i="5"/>
  <c r="J325" i="5"/>
  <c r="I325" i="5"/>
  <c r="J324" i="5"/>
  <c r="I324" i="5"/>
  <c r="J323" i="5"/>
  <c r="I323" i="5"/>
  <c r="J322" i="5"/>
  <c r="I322" i="5"/>
  <c r="J321" i="5"/>
  <c r="I321" i="5"/>
  <c r="J320" i="5"/>
  <c r="I320" i="5"/>
  <c r="J319" i="5"/>
  <c r="I319" i="5"/>
  <c r="J318" i="5"/>
  <c r="I318" i="5"/>
  <c r="J317" i="5"/>
  <c r="I317" i="5"/>
  <c r="J316" i="5"/>
  <c r="I316" i="5"/>
  <c r="J315" i="5"/>
  <c r="I315" i="5"/>
  <c r="J314" i="5"/>
  <c r="I314" i="5"/>
  <c r="J313" i="5"/>
  <c r="I313" i="5"/>
  <c r="J312" i="5"/>
  <c r="I312" i="5"/>
  <c r="J311" i="5"/>
  <c r="I311" i="5"/>
  <c r="J310" i="5"/>
  <c r="I310" i="5"/>
  <c r="J309" i="5"/>
  <c r="I309" i="5"/>
  <c r="J308" i="5"/>
  <c r="I308" i="5"/>
  <c r="J307" i="5"/>
  <c r="I307" i="5"/>
  <c r="J306" i="5"/>
  <c r="I306" i="5"/>
  <c r="J305" i="5"/>
  <c r="I305" i="5"/>
  <c r="J304" i="5"/>
  <c r="I304" i="5"/>
  <c r="J303" i="5"/>
  <c r="I303" i="5"/>
  <c r="J302" i="5"/>
  <c r="I302" i="5"/>
  <c r="J301" i="5"/>
  <c r="I301" i="5"/>
  <c r="J300" i="5"/>
  <c r="I300" i="5"/>
  <c r="J299" i="5"/>
  <c r="I299" i="5"/>
  <c r="J298" i="5"/>
  <c r="I298" i="5"/>
  <c r="J297" i="5"/>
  <c r="I297" i="5"/>
  <c r="J296" i="5"/>
  <c r="I296" i="5"/>
  <c r="J295" i="5"/>
  <c r="I295" i="5"/>
  <c r="J294" i="5"/>
  <c r="I294" i="5"/>
  <c r="J293" i="5"/>
  <c r="I293" i="5"/>
  <c r="J292" i="5"/>
  <c r="I292" i="5"/>
  <c r="J291" i="5"/>
  <c r="I291" i="5"/>
  <c r="J290" i="5"/>
  <c r="I290" i="5"/>
  <c r="J289" i="5"/>
  <c r="I289" i="5"/>
  <c r="J288" i="5"/>
  <c r="I288" i="5"/>
  <c r="J287" i="5"/>
  <c r="I287" i="5"/>
  <c r="J286" i="5"/>
  <c r="I286" i="5"/>
  <c r="J285" i="5"/>
  <c r="I285" i="5"/>
  <c r="J284" i="5"/>
  <c r="I284" i="5"/>
  <c r="J283" i="5"/>
  <c r="I283" i="5"/>
  <c r="J282" i="5"/>
  <c r="I282" i="5"/>
  <c r="J281" i="5"/>
  <c r="I281" i="5"/>
  <c r="J280" i="5"/>
  <c r="I280" i="5"/>
  <c r="J279" i="5"/>
  <c r="I279" i="5"/>
  <c r="J278" i="5"/>
  <c r="I278" i="5"/>
  <c r="J277" i="5"/>
  <c r="I277" i="5"/>
  <c r="J276" i="5"/>
  <c r="I276" i="5"/>
  <c r="J275" i="5"/>
  <c r="I275" i="5"/>
  <c r="J274" i="5"/>
  <c r="I274" i="5"/>
  <c r="J273" i="5"/>
  <c r="I273" i="5"/>
  <c r="J272" i="5"/>
  <c r="I272" i="5"/>
  <c r="J271" i="5"/>
  <c r="I271" i="5"/>
  <c r="J270" i="5"/>
  <c r="I270" i="5"/>
  <c r="J269" i="5"/>
  <c r="I269" i="5"/>
  <c r="J268" i="5"/>
  <c r="I268" i="5"/>
  <c r="J267" i="5"/>
  <c r="I267" i="5"/>
  <c r="J266" i="5"/>
  <c r="I266" i="5"/>
  <c r="J265" i="5"/>
  <c r="I265" i="5"/>
  <c r="J264" i="5"/>
  <c r="I264" i="5"/>
  <c r="J263" i="5"/>
  <c r="I263" i="5"/>
  <c r="J262" i="5"/>
  <c r="I262" i="5"/>
  <c r="J261" i="5"/>
  <c r="I261" i="5"/>
  <c r="J260" i="5"/>
  <c r="I260" i="5"/>
  <c r="J259" i="5"/>
  <c r="I259" i="5"/>
  <c r="J258" i="5"/>
  <c r="I258" i="5"/>
  <c r="J257" i="5"/>
  <c r="I257" i="5"/>
  <c r="J256" i="5"/>
  <c r="I256" i="5"/>
  <c r="J255" i="5"/>
  <c r="I255" i="5"/>
  <c r="J254" i="5"/>
  <c r="I254" i="5"/>
  <c r="J253" i="5"/>
  <c r="I253" i="5"/>
  <c r="J252" i="5"/>
  <c r="I252" i="5"/>
  <c r="J251" i="5"/>
  <c r="I251" i="5"/>
  <c r="J250" i="5"/>
  <c r="I250" i="5"/>
  <c r="J249" i="5"/>
  <c r="I249" i="5"/>
  <c r="J248" i="5"/>
  <c r="I248" i="5"/>
  <c r="J247" i="5"/>
  <c r="I247" i="5"/>
  <c r="J246" i="5"/>
  <c r="I246" i="5"/>
  <c r="J245" i="5"/>
  <c r="I245" i="5"/>
  <c r="J244" i="5"/>
  <c r="I244" i="5"/>
  <c r="J243" i="5"/>
  <c r="I243" i="5"/>
  <c r="J242" i="5"/>
  <c r="I242" i="5"/>
  <c r="J241" i="5"/>
  <c r="I241" i="5"/>
  <c r="J240" i="5"/>
  <c r="I240" i="5"/>
  <c r="J239" i="5"/>
  <c r="I239" i="5"/>
  <c r="J238" i="5"/>
  <c r="I238" i="5"/>
  <c r="J237" i="5"/>
  <c r="I237" i="5"/>
  <c r="J236" i="5"/>
  <c r="I236" i="5"/>
  <c r="J235" i="5"/>
  <c r="I235" i="5"/>
  <c r="J234" i="5"/>
  <c r="I234" i="5"/>
  <c r="J233" i="5"/>
  <c r="I233" i="5"/>
  <c r="J232" i="5"/>
  <c r="I232" i="5"/>
  <c r="J231" i="5"/>
  <c r="I231" i="5"/>
  <c r="J230" i="5"/>
  <c r="I230" i="5"/>
  <c r="J229" i="5"/>
  <c r="I229" i="5"/>
  <c r="J228" i="5"/>
  <c r="I228" i="5"/>
  <c r="J227" i="5"/>
  <c r="I227" i="5"/>
  <c r="J226" i="5"/>
  <c r="I226" i="5"/>
  <c r="J225" i="5"/>
  <c r="I225" i="5"/>
  <c r="J224" i="5"/>
  <c r="I224" i="5"/>
  <c r="J223" i="5"/>
  <c r="I223" i="5"/>
  <c r="J222" i="5"/>
  <c r="I222" i="5"/>
  <c r="J221" i="5"/>
  <c r="I221" i="5"/>
  <c r="J220" i="5"/>
  <c r="I220" i="5"/>
  <c r="J219" i="5"/>
  <c r="I219" i="5"/>
  <c r="J218" i="5"/>
  <c r="I218" i="5"/>
  <c r="J217" i="5"/>
  <c r="I217" i="5"/>
  <c r="J216" i="5"/>
  <c r="I216" i="5"/>
  <c r="J215" i="5"/>
  <c r="I215" i="5"/>
  <c r="J214" i="5"/>
  <c r="I214" i="5"/>
  <c r="J213" i="5"/>
  <c r="I213" i="5"/>
  <c r="J212" i="5"/>
  <c r="I212" i="5"/>
  <c r="J211" i="5"/>
  <c r="I211" i="5"/>
  <c r="J210" i="5"/>
  <c r="I210" i="5"/>
  <c r="J209" i="5"/>
  <c r="I209" i="5"/>
  <c r="J208" i="5"/>
  <c r="I208" i="5"/>
  <c r="J207" i="5"/>
  <c r="I207" i="5"/>
  <c r="J206" i="5"/>
  <c r="I206" i="5"/>
  <c r="J205" i="5"/>
  <c r="I205" i="5"/>
  <c r="J204" i="5"/>
  <c r="I204" i="5"/>
  <c r="J203" i="5"/>
  <c r="I203" i="5"/>
  <c r="J202" i="5"/>
  <c r="I202" i="5"/>
  <c r="J201" i="5"/>
  <c r="I201" i="5"/>
  <c r="J200" i="5"/>
  <c r="I200" i="5"/>
  <c r="J199" i="5"/>
  <c r="I199" i="5"/>
  <c r="J198" i="5"/>
  <c r="I198" i="5"/>
  <c r="J197" i="5"/>
  <c r="I197" i="5"/>
  <c r="J196" i="5"/>
  <c r="I196" i="5"/>
  <c r="J195" i="5"/>
  <c r="I195" i="5"/>
  <c r="J194" i="5"/>
  <c r="I194" i="5"/>
  <c r="J193" i="5"/>
  <c r="I193" i="5"/>
  <c r="J192" i="5"/>
  <c r="I192" i="5"/>
  <c r="J191" i="5"/>
  <c r="I191" i="5"/>
  <c r="J190" i="5"/>
  <c r="I190" i="5"/>
  <c r="J189" i="5"/>
  <c r="I189" i="5"/>
  <c r="J188" i="5"/>
  <c r="I188" i="5"/>
  <c r="J187" i="5"/>
  <c r="I187" i="5"/>
  <c r="J186" i="5"/>
  <c r="I186" i="5"/>
  <c r="J185" i="5"/>
  <c r="I185" i="5"/>
  <c r="J184" i="5"/>
  <c r="I184" i="5"/>
  <c r="J183" i="5"/>
  <c r="I183" i="5"/>
  <c r="J182" i="5"/>
  <c r="I182" i="5"/>
  <c r="J181" i="5"/>
  <c r="I181" i="5"/>
  <c r="J180" i="5"/>
  <c r="I180" i="5"/>
  <c r="J179" i="5"/>
  <c r="I179" i="5"/>
  <c r="J178" i="5"/>
  <c r="I178" i="5"/>
  <c r="J177" i="5"/>
  <c r="I177" i="5"/>
  <c r="J176" i="5"/>
  <c r="I176" i="5"/>
  <c r="J175" i="5"/>
  <c r="I175" i="5"/>
  <c r="J174" i="5"/>
  <c r="I174" i="5"/>
  <c r="J173" i="5"/>
  <c r="I173" i="5"/>
  <c r="J172" i="5"/>
  <c r="I172" i="5"/>
  <c r="J171" i="5"/>
  <c r="I171" i="5"/>
  <c r="J170" i="5"/>
  <c r="I170" i="5"/>
  <c r="J169" i="5"/>
  <c r="I169" i="5"/>
  <c r="J168" i="5"/>
  <c r="I168" i="5"/>
  <c r="J167" i="5"/>
  <c r="I167" i="5"/>
  <c r="J166" i="5"/>
  <c r="I166" i="5"/>
  <c r="J165" i="5"/>
  <c r="I165" i="5"/>
  <c r="J164" i="5"/>
  <c r="I164" i="5"/>
  <c r="J163" i="5"/>
  <c r="I163" i="5"/>
  <c r="J162" i="5"/>
  <c r="I162" i="5"/>
  <c r="J161" i="5"/>
  <c r="I161" i="5"/>
  <c r="J160" i="5"/>
  <c r="I160" i="5"/>
  <c r="J159" i="5"/>
  <c r="I159" i="5"/>
  <c r="J158" i="5"/>
  <c r="I158" i="5"/>
  <c r="J157" i="5"/>
  <c r="I157" i="5"/>
  <c r="J156" i="5"/>
  <c r="I156" i="5"/>
  <c r="J155" i="5"/>
  <c r="I155" i="5"/>
  <c r="J154" i="5"/>
  <c r="I154" i="5"/>
  <c r="J153" i="5"/>
  <c r="I153" i="5"/>
  <c r="J152" i="5"/>
  <c r="I152" i="5"/>
  <c r="J151" i="5"/>
  <c r="I151" i="5"/>
  <c r="J150" i="5"/>
  <c r="I150" i="5"/>
  <c r="J149" i="5"/>
  <c r="I149" i="5"/>
  <c r="J148" i="5"/>
  <c r="I148" i="5"/>
  <c r="J147" i="5"/>
  <c r="I147" i="5"/>
  <c r="J146" i="5"/>
  <c r="I146" i="5"/>
  <c r="J145" i="5"/>
  <c r="I145" i="5"/>
  <c r="J144" i="5"/>
  <c r="I144" i="5"/>
  <c r="J143" i="5"/>
  <c r="I143" i="5"/>
  <c r="J142" i="5"/>
  <c r="I142" i="5"/>
  <c r="J141" i="5"/>
  <c r="I141" i="5"/>
  <c r="J140" i="5"/>
  <c r="I140" i="5"/>
  <c r="J139" i="5"/>
  <c r="I139" i="5"/>
  <c r="J138" i="5"/>
  <c r="I138" i="5"/>
  <c r="J137" i="5"/>
  <c r="I137" i="5"/>
  <c r="J136" i="5"/>
  <c r="I136" i="5"/>
  <c r="J135" i="5"/>
  <c r="I135" i="5"/>
  <c r="J134" i="5"/>
  <c r="I134" i="5"/>
  <c r="J133" i="5"/>
  <c r="I133" i="5"/>
  <c r="J132" i="5"/>
  <c r="I132" i="5"/>
  <c r="J131" i="5"/>
  <c r="I131" i="5"/>
  <c r="J130" i="5"/>
  <c r="I130" i="5"/>
  <c r="J129" i="5"/>
  <c r="I129" i="5"/>
  <c r="J128" i="5"/>
  <c r="I128" i="5"/>
  <c r="J127" i="5"/>
  <c r="I127" i="5"/>
  <c r="J126" i="5"/>
  <c r="I126" i="5"/>
  <c r="J125" i="5"/>
  <c r="I125" i="5"/>
  <c r="J124" i="5"/>
  <c r="I124" i="5"/>
  <c r="J123" i="5"/>
  <c r="I123" i="5"/>
  <c r="J122" i="5"/>
  <c r="I122" i="5"/>
  <c r="J121" i="5"/>
  <c r="I121" i="5"/>
  <c r="J120" i="5"/>
  <c r="I120" i="5"/>
  <c r="J119" i="5"/>
  <c r="I119" i="5"/>
  <c r="J118" i="5"/>
  <c r="I118" i="5"/>
  <c r="J117" i="5"/>
  <c r="I117" i="5"/>
  <c r="J116" i="5"/>
  <c r="I116" i="5"/>
  <c r="J115" i="5"/>
  <c r="I115" i="5"/>
  <c r="J114" i="5"/>
  <c r="I114" i="5"/>
  <c r="J113" i="5"/>
  <c r="I113" i="5"/>
  <c r="J112" i="5"/>
  <c r="I112" i="5"/>
  <c r="J111" i="5"/>
  <c r="I111" i="5"/>
  <c r="J110" i="5"/>
  <c r="I110" i="5"/>
  <c r="J109" i="5"/>
  <c r="I109" i="5"/>
  <c r="J108" i="5"/>
  <c r="I108" i="5"/>
  <c r="J107" i="5"/>
  <c r="I107" i="5"/>
  <c r="J106" i="5"/>
  <c r="I106" i="5"/>
  <c r="J105" i="5"/>
  <c r="I105" i="5"/>
  <c r="J104" i="5"/>
  <c r="I104" i="5"/>
  <c r="J103" i="5"/>
  <c r="I103" i="5"/>
  <c r="J102" i="5"/>
  <c r="I102" i="5"/>
  <c r="J101" i="5"/>
  <c r="I101" i="5"/>
  <c r="J100" i="5"/>
  <c r="I100" i="5"/>
  <c r="J99" i="5"/>
  <c r="I99" i="5"/>
  <c r="J98" i="5"/>
  <c r="I98" i="5"/>
  <c r="J97" i="5"/>
  <c r="I97" i="5"/>
  <c r="J96" i="5"/>
  <c r="I96" i="5"/>
  <c r="J95" i="5"/>
  <c r="I95" i="5"/>
  <c r="J94" i="5"/>
  <c r="I94" i="5"/>
  <c r="J93" i="5"/>
  <c r="I93" i="5"/>
  <c r="J92" i="5"/>
  <c r="I92" i="5"/>
  <c r="J91" i="5"/>
  <c r="I91" i="5"/>
  <c r="J90" i="5"/>
  <c r="I90" i="5"/>
  <c r="J89" i="5"/>
  <c r="I89" i="5"/>
  <c r="J88" i="5"/>
  <c r="I88" i="5"/>
  <c r="J87" i="5"/>
  <c r="I87" i="5"/>
  <c r="J86" i="5"/>
  <c r="I86" i="5"/>
  <c r="J85" i="5"/>
  <c r="I85" i="5"/>
  <c r="J84" i="5"/>
  <c r="I84" i="5"/>
  <c r="J83" i="5"/>
  <c r="I83" i="5"/>
  <c r="J82" i="5"/>
  <c r="I82" i="5"/>
  <c r="J81" i="5"/>
  <c r="I81" i="5"/>
  <c r="J80" i="5"/>
  <c r="I80" i="5"/>
  <c r="J79" i="5"/>
  <c r="I79" i="5"/>
  <c r="J78" i="5"/>
  <c r="I78" i="5"/>
  <c r="J77" i="5"/>
  <c r="I77" i="5"/>
  <c r="J76" i="5"/>
  <c r="I76" i="5"/>
  <c r="J75" i="5"/>
  <c r="I75" i="5"/>
  <c r="J74" i="5"/>
  <c r="I74" i="5"/>
  <c r="J73" i="5"/>
  <c r="I73" i="5"/>
  <c r="J72" i="5"/>
  <c r="I72" i="5"/>
  <c r="J71" i="5"/>
  <c r="I71" i="5"/>
  <c r="J70" i="5"/>
  <c r="I70" i="5"/>
  <c r="J69" i="5"/>
  <c r="I69" i="5"/>
  <c r="J68" i="5"/>
  <c r="I68" i="5"/>
  <c r="J67" i="5"/>
  <c r="I67" i="5"/>
  <c r="J66" i="5"/>
  <c r="I66" i="5"/>
  <c r="J65" i="5"/>
  <c r="I65" i="5"/>
  <c r="J64" i="5"/>
  <c r="I64" i="5"/>
  <c r="J63" i="5"/>
  <c r="I63" i="5"/>
  <c r="J62" i="5"/>
  <c r="I62" i="5"/>
  <c r="J61" i="5"/>
  <c r="I61" i="5"/>
  <c r="J60" i="5"/>
  <c r="I60" i="5"/>
  <c r="J59" i="5"/>
  <c r="I59" i="5"/>
  <c r="J58" i="5"/>
  <c r="I58" i="5"/>
  <c r="J57" i="5"/>
  <c r="I57" i="5"/>
  <c r="J56" i="5"/>
  <c r="I56" i="5"/>
  <c r="J55" i="5"/>
  <c r="I55" i="5"/>
  <c r="J54" i="5"/>
  <c r="I54" i="5"/>
  <c r="J53" i="5"/>
  <c r="I53" i="5"/>
  <c r="J52" i="5"/>
  <c r="I52" i="5"/>
  <c r="J51" i="5"/>
  <c r="I51" i="5"/>
  <c r="J50" i="5"/>
  <c r="I50" i="5"/>
  <c r="J49" i="5"/>
  <c r="I49" i="5"/>
  <c r="J48" i="5"/>
  <c r="I48" i="5"/>
  <c r="J47" i="5"/>
  <c r="I47" i="5"/>
  <c r="J46" i="5"/>
  <c r="I46" i="5"/>
  <c r="J45" i="5"/>
  <c r="I45" i="5"/>
  <c r="J44" i="5"/>
  <c r="I44" i="5"/>
  <c r="J43" i="5"/>
  <c r="I43" i="5"/>
  <c r="J42" i="5"/>
  <c r="I42" i="5"/>
  <c r="J41" i="5"/>
  <c r="I41" i="5"/>
  <c r="J40" i="5"/>
  <c r="I40" i="5"/>
  <c r="J39" i="5"/>
  <c r="I39" i="5"/>
  <c r="J38" i="5"/>
  <c r="I38" i="5"/>
  <c r="J37" i="5"/>
  <c r="I37" i="5"/>
  <c r="J36" i="5"/>
  <c r="I36" i="5"/>
  <c r="J35" i="5"/>
  <c r="I35" i="5"/>
  <c r="J34" i="5"/>
  <c r="I34" i="5"/>
  <c r="J33" i="5"/>
  <c r="I33" i="5"/>
  <c r="J32" i="5"/>
  <c r="I32" i="5"/>
  <c r="J31" i="5"/>
  <c r="I31" i="5"/>
  <c r="J30" i="5"/>
  <c r="I30" i="5"/>
  <c r="J29" i="5"/>
  <c r="I29" i="5"/>
  <c r="J28" i="5"/>
  <c r="I28" i="5"/>
  <c r="J27" i="5"/>
  <c r="I27" i="5"/>
  <c r="J26" i="5"/>
  <c r="I26" i="5"/>
  <c r="J25" i="5"/>
  <c r="I25" i="5"/>
  <c r="J24" i="5"/>
  <c r="I24" i="5"/>
  <c r="J23" i="5"/>
  <c r="I23" i="5"/>
  <c r="J22" i="5"/>
  <c r="I22" i="5"/>
  <c r="J21" i="5"/>
  <c r="I21" i="5"/>
  <c r="J20" i="5"/>
  <c r="I20" i="5"/>
  <c r="J19" i="5"/>
  <c r="I19" i="5"/>
  <c r="J18" i="5"/>
  <c r="I18" i="5"/>
  <c r="J17" i="5"/>
  <c r="I17" i="5"/>
  <c r="J16" i="5"/>
  <c r="I16" i="5"/>
  <c r="J15" i="5"/>
  <c r="I15" i="5"/>
  <c r="J14" i="5"/>
  <c r="I14" i="5"/>
  <c r="J13" i="5"/>
  <c r="I13" i="5"/>
  <c r="J12" i="5"/>
  <c r="I12" i="5"/>
  <c r="J11" i="5"/>
  <c r="I11" i="5"/>
  <c r="J10" i="5"/>
  <c r="I10" i="5"/>
  <c r="J9" i="5"/>
  <c r="I9" i="5"/>
  <c r="J8" i="5"/>
  <c r="I8" i="5"/>
  <c r="J7" i="5"/>
  <c r="I7" i="5"/>
  <c r="J6" i="5"/>
  <c r="I6" i="5"/>
  <c r="J5" i="5"/>
  <c r="I5" i="5"/>
  <c r="J4" i="5"/>
  <c r="I4" i="5"/>
  <c r="M6" i="5" s="1"/>
  <c r="I1" i="5"/>
  <c r="K1003" i="4"/>
  <c r="J1003" i="4"/>
  <c r="L1003" i="4" s="1"/>
  <c r="J1002" i="4"/>
  <c r="L1002" i="4" s="1"/>
  <c r="J1001" i="4"/>
  <c r="L1000" i="4"/>
  <c r="K1000" i="4"/>
  <c r="J1000" i="4"/>
  <c r="K999" i="4"/>
  <c r="J999" i="4"/>
  <c r="L999" i="4" s="1"/>
  <c r="J998" i="4"/>
  <c r="L998" i="4" s="1"/>
  <c r="J997" i="4"/>
  <c r="L996" i="4"/>
  <c r="K996" i="4"/>
  <c r="J996" i="4"/>
  <c r="J995" i="4"/>
  <c r="J994" i="4"/>
  <c r="L994" i="4" s="1"/>
  <c r="L993" i="4"/>
  <c r="J993" i="4"/>
  <c r="K993" i="4" s="1"/>
  <c r="L992" i="4"/>
  <c r="J992" i="4"/>
  <c r="K992" i="4" s="1"/>
  <c r="J991" i="4"/>
  <c r="J990" i="4"/>
  <c r="L990" i="4" s="1"/>
  <c r="J989" i="4"/>
  <c r="J988" i="4"/>
  <c r="L988" i="4" s="1"/>
  <c r="K987" i="4"/>
  <c r="J987" i="4"/>
  <c r="L987" i="4" s="1"/>
  <c r="K986" i="4"/>
  <c r="J986" i="4"/>
  <c r="L986" i="4" s="1"/>
  <c r="K985" i="4"/>
  <c r="J985" i="4"/>
  <c r="L985" i="4" s="1"/>
  <c r="L984" i="4"/>
  <c r="K984" i="4"/>
  <c r="J984" i="4"/>
  <c r="K983" i="4"/>
  <c r="J983" i="4"/>
  <c r="L983" i="4" s="1"/>
  <c r="J982" i="4"/>
  <c r="L982" i="4" s="1"/>
  <c r="J981" i="4"/>
  <c r="L980" i="4"/>
  <c r="K980" i="4"/>
  <c r="J980" i="4"/>
  <c r="J979" i="4"/>
  <c r="J978" i="4"/>
  <c r="L978" i="4" s="1"/>
  <c r="L977" i="4"/>
  <c r="J977" i="4"/>
  <c r="K977" i="4" s="1"/>
  <c r="L976" i="4"/>
  <c r="K976" i="4"/>
  <c r="J976" i="4"/>
  <c r="J975" i="4"/>
  <c r="K974" i="4"/>
  <c r="J974" i="4"/>
  <c r="L974" i="4" s="1"/>
  <c r="L973" i="4"/>
  <c r="J973" i="4"/>
  <c r="K973" i="4" s="1"/>
  <c r="L972" i="4"/>
  <c r="K972" i="4"/>
  <c r="J972" i="4"/>
  <c r="J971" i="4"/>
  <c r="J970" i="4"/>
  <c r="L970" i="4" s="1"/>
  <c r="L969" i="4"/>
  <c r="J969" i="4"/>
  <c r="K969" i="4" s="1"/>
  <c r="J968" i="4"/>
  <c r="J967" i="4"/>
  <c r="K966" i="4"/>
  <c r="J966" i="4"/>
  <c r="L966" i="4" s="1"/>
  <c r="L965" i="4"/>
  <c r="J965" i="4"/>
  <c r="K965" i="4" s="1"/>
  <c r="K964" i="4"/>
  <c r="J964" i="4"/>
  <c r="L964" i="4" s="1"/>
  <c r="J963" i="4"/>
  <c r="J962" i="4"/>
  <c r="L962" i="4" s="1"/>
  <c r="L961" i="4"/>
  <c r="K961" i="4"/>
  <c r="J961" i="4"/>
  <c r="K960" i="4"/>
  <c r="J960" i="4"/>
  <c r="L960" i="4" s="1"/>
  <c r="J959" i="4"/>
  <c r="J958" i="4"/>
  <c r="L958" i="4" s="1"/>
  <c r="J957" i="4"/>
  <c r="J956" i="4"/>
  <c r="J955" i="4"/>
  <c r="L955" i="4" s="1"/>
  <c r="J954" i="4"/>
  <c r="J953" i="4"/>
  <c r="L952" i="4"/>
  <c r="K952" i="4"/>
  <c r="J952" i="4"/>
  <c r="J951" i="4"/>
  <c r="L951" i="4" s="1"/>
  <c r="K950" i="4"/>
  <c r="J950" i="4"/>
  <c r="L950" i="4" s="1"/>
  <c r="J949" i="4"/>
  <c r="L948" i="4"/>
  <c r="K948" i="4"/>
  <c r="J948" i="4"/>
  <c r="K947" i="4"/>
  <c r="J947" i="4"/>
  <c r="L947" i="4" s="1"/>
  <c r="J946" i="4"/>
  <c r="K945" i="4"/>
  <c r="J945" i="4"/>
  <c r="L945" i="4" s="1"/>
  <c r="J944" i="4"/>
  <c r="J943" i="4"/>
  <c r="K942" i="4"/>
  <c r="J942" i="4"/>
  <c r="L942" i="4" s="1"/>
  <c r="L941" i="4"/>
  <c r="J941" i="4"/>
  <c r="K941" i="4" s="1"/>
  <c r="L940" i="4"/>
  <c r="J940" i="4"/>
  <c r="K940" i="4" s="1"/>
  <c r="K939" i="4"/>
  <c r="J939" i="4"/>
  <c r="L939" i="4" s="1"/>
  <c r="K938" i="4"/>
  <c r="J938" i="4"/>
  <c r="L938" i="4" s="1"/>
  <c r="L937" i="4"/>
  <c r="J937" i="4"/>
  <c r="K937" i="4" s="1"/>
  <c r="K936" i="4"/>
  <c r="J936" i="4"/>
  <c r="L936" i="4" s="1"/>
  <c r="J935" i="4"/>
  <c r="L935" i="4" s="1"/>
  <c r="J934" i="4"/>
  <c r="L933" i="4"/>
  <c r="J933" i="4"/>
  <c r="K933" i="4" s="1"/>
  <c r="L932" i="4"/>
  <c r="J932" i="4"/>
  <c r="K932" i="4" s="1"/>
  <c r="J931" i="4"/>
  <c r="L931" i="4" s="1"/>
  <c r="J930" i="4"/>
  <c r="J929" i="4"/>
  <c r="L928" i="4"/>
  <c r="K928" i="4"/>
  <c r="J928" i="4"/>
  <c r="J927" i="4"/>
  <c r="L927" i="4" s="1"/>
  <c r="J926" i="4"/>
  <c r="L925" i="4"/>
  <c r="J925" i="4"/>
  <c r="K925" i="4" s="1"/>
  <c r="L924" i="4"/>
  <c r="J924" i="4"/>
  <c r="K924" i="4" s="1"/>
  <c r="K923" i="4"/>
  <c r="J923" i="4"/>
  <c r="L923" i="4" s="1"/>
  <c r="J922" i="4"/>
  <c r="L921" i="4"/>
  <c r="J921" i="4"/>
  <c r="K921" i="4" s="1"/>
  <c r="L920" i="4"/>
  <c r="K920" i="4"/>
  <c r="J920" i="4"/>
  <c r="J919" i="4"/>
  <c r="L919" i="4" s="1"/>
  <c r="J918" i="4"/>
  <c r="J917" i="4"/>
  <c r="K917" i="4" s="1"/>
  <c r="J916" i="4"/>
  <c r="J915" i="4"/>
  <c r="L915" i="4" s="1"/>
  <c r="J914" i="4"/>
  <c r="J913" i="4"/>
  <c r="J912" i="4"/>
  <c r="K911" i="4"/>
  <c r="J911" i="4"/>
  <c r="L911" i="4" s="1"/>
  <c r="J910" i="4"/>
  <c r="L909" i="4"/>
  <c r="K909" i="4"/>
  <c r="J909" i="4"/>
  <c r="J908" i="4"/>
  <c r="K907" i="4"/>
  <c r="J907" i="4"/>
  <c r="L907" i="4" s="1"/>
  <c r="J906" i="4"/>
  <c r="L905" i="4"/>
  <c r="J905" i="4"/>
  <c r="K905" i="4" s="1"/>
  <c r="K904" i="4"/>
  <c r="J904" i="4"/>
  <c r="L904" i="4" s="1"/>
  <c r="K903" i="4"/>
  <c r="J903" i="4"/>
  <c r="L903" i="4" s="1"/>
  <c r="J902" i="4"/>
  <c r="J901" i="4"/>
  <c r="J900" i="4"/>
  <c r="K899" i="4"/>
  <c r="J899" i="4"/>
  <c r="L899" i="4" s="1"/>
  <c r="J898" i="4"/>
  <c r="J897" i="4"/>
  <c r="K897" i="4" s="1"/>
  <c r="K896" i="4"/>
  <c r="J896" i="4"/>
  <c r="L896" i="4" s="1"/>
  <c r="K895" i="4"/>
  <c r="J895" i="4"/>
  <c r="L895" i="4" s="1"/>
  <c r="K894" i="4"/>
  <c r="J894" i="4"/>
  <c r="L894" i="4" s="1"/>
  <c r="L893" i="4"/>
  <c r="J893" i="4"/>
  <c r="K893" i="4" s="1"/>
  <c r="J892" i="4"/>
  <c r="J891" i="4"/>
  <c r="K890" i="4"/>
  <c r="J890" i="4"/>
  <c r="L890" i="4" s="1"/>
  <c r="L889" i="4"/>
  <c r="J889" i="4"/>
  <c r="K889" i="4" s="1"/>
  <c r="L888" i="4"/>
  <c r="J888" i="4"/>
  <c r="K888" i="4" s="1"/>
  <c r="J887" i="4"/>
  <c r="J886" i="4"/>
  <c r="L885" i="4"/>
  <c r="J885" i="4"/>
  <c r="K885" i="4" s="1"/>
  <c r="L884" i="4"/>
  <c r="K884" i="4"/>
  <c r="J884" i="4"/>
  <c r="J883" i="4"/>
  <c r="J882" i="4"/>
  <c r="L881" i="4"/>
  <c r="J881" i="4"/>
  <c r="K881" i="4" s="1"/>
  <c r="L880" i="4"/>
  <c r="K880" i="4"/>
  <c r="J880" i="4"/>
  <c r="J879" i="4"/>
  <c r="J878" i="4"/>
  <c r="L877" i="4"/>
  <c r="K877" i="4"/>
  <c r="J877" i="4"/>
  <c r="L876" i="4"/>
  <c r="K876" i="4"/>
  <c r="J876" i="4"/>
  <c r="J875" i="4"/>
  <c r="L875" i="4" s="1"/>
  <c r="J874" i="4"/>
  <c r="L873" i="4"/>
  <c r="J873" i="4"/>
  <c r="K873" i="4" s="1"/>
  <c r="K872" i="4"/>
  <c r="J872" i="4"/>
  <c r="L872" i="4" s="1"/>
  <c r="J871" i="4"/>
  <c r="L871" i="4" s="1"/>
  <c r="J870" i="4"/>
  <c r="L869" i="4"/>
  <c r="K869" i="4"/>
  <c r="J869" i="4"/>
  <c r="K868" i="4"/>
  <c r="J868" i="4"/>
  <c r="L868" i="4" s="1"/>
  <c r="J867" i="4"/>
  <c r="J866" i="4"/>
  <c r="K865" i="4"/>
  <c r="J865" i="4"/>
  <c r="L865" i="4" s="1"/>
  <c r="L864" i="4"/>
  <c r="K864" i="4"/>
  <c r="J864" i="4"/>
  <c r="J863" i="4"/>
  <c r="J862" i="4"/>
  <c r="L861" i="4"/>
  <c r="J861" i="4"/>
  <c r="K861" i="4" s="1"/>
  <c r="J860" i="4"/>
  <c r="K859" i="4"/>
  <c r="J859" i="4"/>
  <c r="L859" i="4" s="1"/>
  <c r="J858" i="4"/>
  <c r="L857" i="4"/>
  <c r="J857" i="4"/>
  <c r="K857" i="4" s="1"/>
  <c r="K856" i="4"/>
  <c r="J856" i="4"/>
  <c r="L856" i="4" s="1"/>
  <c r="J855" i="4"/>
  <c r="J854" i="4"/>
  <c r="J853" i="4"/>
  <c r="K852" i="4"/>
  <c r="J852" i="4"/>
  <c r="L852" i="4" s="1"/>
  <c r="J851" i="4"/>
  <c r="K850" i="4"/>
  <c r="J850" i="4"/>
  <c r="L850" i="4" s="1"/>
  <c r="L849" i="4"/>
  <c r="K849" i="4"/>
  <c r="J849" i="4"/>
  <c r="L848" i="4"/>
  <c r="K848" i="4"/>
  <c r="J848" i="4"/>
  <c r="J847" i="4"/>
  <c r="L847" i="4" s="1"/>
  <c r="J846" i="4"/>
  <c r="L845" i="4"/>
  <c r="J845" i="4"/>
  <c r="K845" i="4" s="1"/>
  <c r="J844" i="4"/>
  <c r="J843" i="4"/>
  <c r="L843" i="4" s="1"/>
  <c r="J842" i="4"/>
  <c r="J841" i="4"/>
  <c r="L840" i="4"/>
  <c r="J840" i="4"/>
  <c r="K840" i="4" s="1"/>
  <c r="J839" i="4"/>
  <c r="L839" i="4" s="1"/>
  <c r="J838" i="4"/>
  <c r="K837" i="4"/>
  <c r="J837" i="4"/>
  <c r="L837" i="4" s="1"/>
  <c r="J836" i="4"/>
  <c r="K835" i="4"/>
  <c r="J835" i="4"/>
  <c r="L835" i="4" s="1"/>
  <c r="J834" i="4"/>
  <c r="L833" i="4"/>
  <c r="J833" i="4"/>
  <c r="K833" i="4" s="1"/>
  <c r="J832" i="4"/>
  <c r="J831" i="4"/>
  <c r="J830" i="4"/>
  <c r="L829" i="4"/>
  <c r="J829" i="4"/>
  <c r="K829" i="4" s="1"/>
  <c r="L828" i="4"/>
  <c r="J828" i="4"/>
  <c r="K828" i="4" s="1"/>
  <c r="K827" i="4"/>
  <c r="J827" i="4"/>
  <c r="L827" i="4" s="1"/>
  <c r="J826" i="4"/>
  <c r="L825" i="4"/>
  <c r="K825" i="4"/>
  <c r="J825" i="4"/>
  <c r="K824" i="4"/>
  <c r="J824" i="4"/>
  <c r="L824" i="4" s="1"/>
  <c r="K823" i="4"/>
  <c r="J823" i="4"/>
  <c r="L823" i="4" s="1"/>
  <c r="L822" i="4"/>
  <c r="J822" i="4"/>
  <c r="K822" i="4" s="1"/>
  <c r="L821" i="4"/>
  <c r="J821" i="4"/>
  <c r="K821" i="4" s="1"/>
  <c r="J820" i="4"/>
  <c r="K819" i="4"/>
  <c r="J819" i="4"/>
  <c r="L819" i="4" s="1"/>
  <c r="J818" i="4"/>
  <c r="K817" i="4"/>
  <c r="J817" i="4"/>
  <c r="L817" i="4" s="1"/>
  <c r="J816" i="4"/>
  <c r="K815" i="4"/>
  <c r="J815" i="4"/>
  <c r="L815" i="4" s="1"/>
  <c r="L814" i="4"/>
  <c r="J814" i="4"/>
  <c r="K814" i="4" s="1"/>
  <c r="J813" i="4"/>
  <c r="J812" i="4"/>
  <c r="K811" i="4"/>
  <c r="J811" i="4"/>
  <c r="L811" i="4" s="1"/>
  <c r="L810" i="4"/>
  <c r="J810" i="4"/>
  <c r="K810" i="4" s="1"/>
  <c r="L809" i="4"/>
  <c r="J809" i="4"/>
  <c r="K809" i="4" s="1"/>
  <c r="J808" i="4"/>
  <c r="K807" i="4"/>
  <c r="J807" i="4"/>
  <c r="L807" i="4" s="1"/>
  <c r="K806" i="4"/>
  <c r="J806" i="4"/>
  <c r="L806" i="4" s="1"/>
  <c r="K805" i="4"/>
  <c r="J805" i="4"/>
  <c r="L805" i="4" s="1"/>
  <c r="J804" i="4"/>
  <c r="J803" i="4"/>
  <c r="L802" i="4"/>
  <c r="J802" i="4"/>
  <c r="K802" i="4" s="1"/>
  <c r="J801" i="4"/>
  <c r="J800" i="4"/>
  <c r="J799" i="4"/>
  <c r="J798" i="4"/>
  <c r="K797" i="4"/>
  <c r="J797" i="4"/>
  <c r="L797" i="4" s="1"/>
  <c r="J796" i="4"/>
  <c r="J795" i="4"/>
  <c r="L794" i="4"/>
  <c r="J794" i="4"/>
  <c r="K794" i="4" s="1"/>
  <c r="J793" i="4"/>
  <c r="J792" i="4"/>
  <c r="J791" i="4"/>
  <c r="J790" i="4"/>
  <c r="K789" i="4"/>
  <c r="J789" i="4"/>
  <c r="L789" i="4" s="1"/>
  <c r="K788" i="4"/>
  <c r="J788" i="4"/>
  <c r="L788" i="4" s="1"/>
  <c r="K787" i="4"/>
  <c r="J787" i="4"/>
  <c r="L787" i="4" s="1"/>
  <c r="L786" i="4"/>
  <c r="K786" i="4"/>
  <c r="J786" i="4"/>
  <c r="L785" i="4"/>
  <c r="K785" i="4"/>
  <c r="J785" i="4"/>
  <c r="J784" i="4"/>
  <c r="K783" i="4"/>
  <c r="J783" i="4"/>
  <c r="L783" i="4" s="1"/>
  <c r="J782" i="4"/>
  <c r="L781" i="4"/>
  <c r="K781" i="4"/>
  <c r="J781" i="4"/>
  <c r="J780" i="4"/>
  <c r="K779" i="4"/>
  <c r="J779" i="4"/>
  <c r="L779" i="4" s="1"/>
  <c r="J778" i="4"/>
  <c r="L777" i="4"/>
  <c r="K777" i="4"/>
  <c r="J777" i="4"/>
  <c r="J776" i="4"/>
  <c r="K775" i="4"/>
  <c r="J775" i="4"/>
  <c r="L775" i="4" s="1"/>
  <c r="J774" i="4"/>
  <c r="L773" i="4"/>
  <c r="K773" i="4"/>
  <c r="J773" i="4"/>
  <c r="J772" i="4"/>
  <c r="J771" i="4"/>
  <c r="J770" i="4"/>
  <c r="L769" i="4"/>
  <c r="K769" i="4"/>
  <c r="J769" i="4"/>
  <c r="J768" i="4"/>
  <c r="J767" i="4"/>
  <c r="K766" i="4"/>
  <c r="J766" i="4"/>
  <c r="L766" i="4" s="1"/>
  <c r="J765" i="4"/>
  <c r="J764" i="4"/>
  <c r="K763" i="4"/>
  <c r="J763" i="4"/>
  <c r="L763" i="4" s="1"/>
  <c r="J762" i="4"/>
  <c r="K762" i="4" s="1"/>
  <c r="L761" i="4"/>
  <c r="J761" i="4"/>
  <c r="K761" i="4" s="1"/>
  <c r="J760" i="4"/>
  <c r="K759" i="4"/>
  <c r="J759" i="4"/>
  <c r="L759" i="4" s="1"/>
  <c r="J758" i="4"/>
  <c r="L757" i="4"/>
  <c r="K757" i="4"/>
  <c r="J757" i="4"/>
  <c r="J756" i="4"/>
  <c r="J755" i="4"/>
  <c r="L755" i="4" s="1"/>
  <c r="J754" i="4"/>
  <c r="L753" i="4"/>
  <c r="K753" i="4"/>
  <c r="J753" i="4"/>
  <c r="J752" i="4"/>
  <c r="J751" i="4"/>
  <c r="L751" i="4" s="1"/>
  <c r="L750" i="4"/>
  <c r="J750" i="4"/>
  <c r="K750" i="4" s="1"/>
  <c r="L749" i="4"/>
  <c r="J749" i="4"/>
  <c r="K749" i="4" s="1"/>
  <c r="J748" i="4"/>
  <c r="J747" i="4"/>
  <c r="L747" i="4" s="1"/>
  <c r="L746" i="4"/>
  <c r="K746" i="4"/>
  <c r="J746" i="4"/>
  <c r="J745" i="4"/>
  <c r="K745" i="4" s="1"/>
  <c r="J744" i="4"/>
  <c r="J743" i="4"/>
  <c r="L743" i="4" s="1"/>
  <c r="J742" i="4"/>
  <c r="K741" i="4"/>
  <c r="J741" i="4"/>
  <c r="L741" i="4" s="1"/>
  <c r="K740" i="4"/>
  <c r="J740" i="4"/>
  <c r="L740" i="4" s="1"/>
  <c r="J739" i="4"/>
  <c r="L739" i="4" s="1"/>
  <c r="L738" i="4"/>
  <c r="J738" i="4"/>
  <c r="K738" i="4" s="1"/>
  <c r="J737" i="4"/>
  <c r="L737" i="4" s="1"/>
  <c r="K736" i="4"/>
  <c r="J736" i="4"/>
  <c r="L736" i="4" s="1"/>
  <c r="J735" i="4"/>
  <c r="L735" i="4" s="1"/>
  <c r="L734" i="4"/>
  <c r="J734" i="4"/>
  <c r="K734" i="4" s="1"/>
  <c r="J733" i="4"/>
  <c r="J732" i="4"/>
  <c r="J731" i="4"/>
  <c r="J730" i="4"/>
  <c r="K729" i="4"/>
  <c r="J729" i="4"/>
  <c r="L729" i="4" s="1"/>
  <c r="J728" i="4"/>
  <c r="J727" i="4"/>
  <c r="L726" i="4"/>
  <c r="J726" i="4"/>
  <c r="K726" i="4" s="1"/>
  <c r="J725" i="4"/>
  <c r="J724" i="4"/>
  <c r="J723" i="4"/>
  <c r="J722" i="4"/>
  <c r="K721" i="4"/>
  <c r="J721" i="4"/>
  <c r="L721" i="4" s="1"/>
  <c r="J720" i="4"/>
  <c r="K719" i="4"/>
  <c r="J719" i="4"/>
  <c r="L719" i="4" s="1"/>
  <c r="L718" i="4"/>
  <c r="J718" i="4"/>
  <c r="K718" i="4" s="1"/>
  <c r="K717" i="4"/>
  <c r="J717" i="4"/>
  <c r="L717" i="4" s="1"/>
  <c r="K716" i="4"/>
  <c r="J716" i="4"/>
  <c r="L716" i="4" s="1"/>
  <c r="K715" i="4"/>
  <c r="J715" i="4"/>
  <c r="L715" i="4" s="1"/>
  <c r="L714" i="4"/>
  <c r="K714" i="4"/>
  <c r="J714" i="4"/>
  <c r="L713" i="4"/>
  <c r="K713" i="4"/>
  <c r="J713" i="4"/>
  <c r="K712" i="4"/>
  <c r="J712" i="4"/>
  <c r="L712" i="4" s="1"/>
  <c r="K711" i="4"/>
  <c r="J711" i="4"/>
  <c r="L711" i="4" s="1"/>
  <c r="J710" i="4"/>
  <c r="K710" i="4" s="1"/>
  <c r="K709" i="4"/>
  <c r="J709" i="4"/>
  <c r="L709" i="4" s="1"/>
  <c r="J708" i="4"/>
  <c r="L707" i="4"/>
  <c r="K707" i="4"/>
  <c r="J707" i="4"/>
  <c r="K706" i="4"/>
  <c r="J706" i="4"/>
  <c r="L706" i="4" s="1"/>
  <c r="J705" i="4"/>
  <c r="K704" i="4"/>
  <c r="J704" i="4"/>
  <c r="L704" i="4" s="1"/>
  <c r="L703" i="4"/>
  <c r="J703" i="4"/>
  <c r="K703" i="4" s="1"/>
  <c r="L702" i="4"/>
  <c r="K702" i="4"/>
  <c r="J702" i="4"/>
  <c r="J701" i="4"/>
  <c r="J700" i="4"/>
  <c r="L699" i="4"/>
  <c r="K699" i="4"/>
  <c r="J699" i="4"/>
  <c r="L698" i="4"/>
  <c r="K698" i="4"/>
  <c r="J698" i="4"/>
  <c r="J697" i="4"/>
  <c r="J696" i="4"/>
  <c r="K695" i="4"/>
  <c r="J695" i="4"/>
  <c r="L695" i="4" s="1"/>
  <c r="L694" i="4"/>
  <c r="J694" i="4"/>
  <c r="K694" i="4" s="1"/>
  <c r="K693" i="4"/>
  <c r="J693" i="4"/>
  <c r="L693" i="4" s="1"/>
  <c r="J692" i="4"/>
  <c r="L691" i="4"/>
  <c r="K691" i="4"/>
  <c r="J691" i="4"/>
  <c r="K690" i="4"/>
  <c r="J690" i="4"/>
  <c r="L690" i="4" s="1"/>
  <c r="K689" i="4"/>
  <c r="J689" i="4"/>
  <c r="L689" i="4" s="1"/>
  <c r="J688" i="4"/>
  <c r="L687" i="4"/>
  <c r="K687" i="4"/>
  <c r="J687" i="4"/>
  <c r="L686" i="4"/>
  <c r="J686" i="4"/>
  <c r="K686" i="4" s="1"/>
  <c r="J685" i="4"/>
  <c r="J684" i="4"/>
  <c r="L683" i="4"/>
  <c r="K683" i="4"/>
  <c r="J683" i="4"/>
  <c r="J682" i="4"/>
  <c r="J681" i="4"/>
  <c r="J680" i="4"/>
  <c r="J679" i="4"/>
  <c r="L678" i="4"/>
  <c r="K678" i="4"/>
  <c r="J678" i="4"/>
  <c r="J677" i="4"/>
  <c r="J676" i="4"/>
  <c r="L675" i="4"/>
  <c r="J675" i="4"/>
  <c r="K675" i="4" s="1"/>
  <c r="L674" i="4"/>
  <c r="K674" i="4"/>
  <c r="J674" i="4"/>
  <c r="J673" i="4"/>
  <c r="J672" i="4"/>
  <c r="K671" i="4"/>
  <c r="J671" i="4"/>
  <c r="L671" i="4" s="1"/>
  <c r="L670" i="4"/>
  <c r="J670" i="4"/>
  <c r="K670" i="4" s="1"/>
  <c r="J669" i="4"/>
  <c r="J668" i="4"/>
  <c r="K667" i="4"/>
  <c r="J667" i="4"/>
  <c r="L667" i="4" s="1"/>
  <c r="L666" i="4"/>
  <c r="J666" i="4"/>
  <c r="K666" i="4" s="1"/>
  <c r="K665" i="4"/>
  <c r="J665" i="4"/>
  <c r="L665" i="4" s="1"/>
  <c r="J664" i="4"/>
  <c r="L663" i="4"/>
  <c r="K663" i="4"/>
  <c r="J663" i="4"/>
  <c r="K662" i="4"/>
  <c r="J662" i="4"/>
  <c r="L662" i="4" s="1"/>
  <c r="J661" i="4"/>
  <c r="J660" i="4"/>
  <c r="L659" i="4"/>
  <c r="J659" i="4"/>
  <c r="K659" i="4" s="1"/>
  <c r="J658" i="4"/>
  <c r="K657" i="4"/>
  <c r="J657" i="4"/>
  <c r="L657" i="4" s="1"/>
  <c r="K656" i="4"/>
  <c r="J656" i="4"/>
  <c r="L656" i="4" s="1"/>
  <c r="L655" i="4"/>
  <c r="J655" i="4"/>
  <c r="K655" i="4" s="1"/>
  <c r="L654" i="4"/>
  <c r="K654" i="4"/>
  <c r="J654" i="4"/>
  <c r="K653" i="4"/>
  <c r="J653" i="4"/>
  <c r="L653" i="4" s="1"/>
  <c r="J652" i="4"/>
  <c r="K651" i="4"/>
  <c r="J651" i="4"/>
  <c r="L651" i="4" s="1"/>
  <c r="J650" i="4"/>
  <c r="J649" i="4"/>
  <c r="J648" i="4"/>
  <c r="J647" i="4"/>
  <c r="L646" i="4"/>
  <c r="J646" i="4"/>
  <c r="K646" i="4" s="1"/>
  <c r="J645" i="4"/>
  <c r="J644" i="4"/>
  <c r="L643" i="4"/>
  <c r="J643" i="4"/>
  <c r="K643" i="4" s="1"/>
  <c r="K642" i="4"/>
  <c r="J642" i="4"/>
  <c r="L642" i="4" s="1"/>
  <c r="K641" i="4"/>
  <c r="J641" i="4"/>
  <c r="L641" i="4" s="1"/>
  <c r="J640" i="4"/>
  <c r="L639" i="4"/>
  <c r="K639" i="4"/>
  <c r="J639" i="4"/>
  <c r="L638" i="4"/>
  <c r="K638" i="4"/>
  <c r="J638" i="4"/>
  <c r="J637" i="4"/>
  <c r="J636" i="4"/>
  <c r="L635" i="4"/>
  <c r="J635" i="4"/>
  <c r="K635" i="4" s="1"/>
  <c r="L634" i="4"/>
  <c r="K634" i="4"/>
  <c r="J634" i="4"/>
  <c r="J633" i="4"/>
  <c r="J632" i="4"/>
  <c r="L631" i="4"/>
  <c r="K631" i="4"/>
  <c r="J631" i="4"/>
  <c r="L630" i="4"/>
  <c r="K630" i="4"/>
  <c r="J630" i="4"/>
  <c r="K629" i="4"/>
  <c r="J629" i="4"/>
  <c r="L629" i="4" s="1"/>
  <c r="L628" i="4"/>
  <c r="J628" i="4"/>
  <c r="K628" i="4" s="1"/>
  <c r="K627" i="4"/>
  <c r="J627" i="4"/>
  <c r="L627" i="4" s="1"/>
  <c r="K626" i="4"/>
  <c r="J626" i="4"/>
  <c r="L626" i="4" s="1"/>
  <c r="K625" i="4"/>
  <c r="J625" i="4"/>
  <c r="L625" i="4" s="1"/>
  <c r="L624" i="4"/>
  <c r="J624" i="4"/>
  <c r="K624" i="4" s="1"/>
  <c r="L623" i="4"/>
  <c r="J623" i="4"/>
  <c r="K623" i="4" s="1"/>
  <c r="K622" i="4"/>
  <c r="J622" i="4"/>
  <c r="L622" i="4" s="1"/>
  <c r="K621" i="4"/>
  <c r="J621" i="4"/>
  <c r="L621" i="4" s="1"/>
  <c r="J620" i="4"/>
  <c r="L619" i="4"/>
  <c r="K619" i="4"/>
  <c r="J619" i="4"/>
  <c r="K618" i="4"/>
  <c r="J618" i="4"/>
  <c r="L618" i="4" s="1"/>
  <c r="K617" i="4"/>
  <c r="J617" i="4"/>
  <c r="L617" i="4" s="1"/>
  <c r="K616" i="4"/>
  <c r="J616" i="4"/>
  <c r="L616" i="4" s="1"/>
  <c r="J615" i="4"/>
  <c r="J614" i="4"/>
  <c r="J613" i="4"/>
  <c r="J612" i="4"/>
  <c r="L611" i="4"/>
  <c r="J611" i="4"/>
  <c r="K611" i="4" s="1"/>
  <c r="K610" i="4"/>
  <c r="J610" i="4"/>
  <c r="L610" i="4" s="1"/>
  <c r="J609" i="4"/>
  <c r="K608" i="4"/>
  <c r="J608" i="4"/>
  <c r="L608" i="4" s="1"/>
  <c r="L607" i="4"/>
  <c r="J607" i="4"/>
  <c r="K607" i="4" s="1"/>
  <c r="K606" i="4"/>
  <c r="J606" i="4"/>
  <c r="L606" i="4" s="1"/>
  <c r="K605" i="4"/>
  <c r="J605" i="4"/>
  <c r="L605" i="4" s="1"/>
  <c r="J604" i="4"/>
  <c r="J603" i="4"/>
  <c r="J602" i="4"/>
  <c r="J601" i="4"/>
  <c r="J600" i="4"/>
  <c r="K599" i="4"/>
  <c r="J599" i="4"/>
  <c r="L599" i="4" s="1"/>
  <c r="K598" i="4"/>
  <c r="J598" i="4"/>
  <c r="L598" i="4" s="1"/>
  <c r="J597" i="4"/>
  <c r="J596" i="4"/>
  <c r="K595" i="4"/>
  <c r="J595" i="4"/>
  <c r="L595" i="4" s="1"/>
  <c r="J594" i="4"/>
  <c r="L593" i="4"/>
  <c r="K593" i="4"/>
  <c r="J593" i="4"/>
  <c r="L592" i="4"/>
  <c r="J592" i="4"/>
  <c r="K592" i="4" s="1"/>
  <c r="K591" i="4"/>
  <c r="J591" i="4"/>
  <c r="L591" i="4" s="1"/>
  <c r="L590" i="4"/>
  <c r="J590" i="4"/>
  <c r="K590" i="4" s="1"/>
  <c r="L589" i="4"/>
  <c r="J589" i="4"/>
  <c r="K589" i="4" s="1"/>
  <c r="J588" i="4"/>
  <c r="K587" i="4"/>
  <c r="J587" i="4"/>
  <c r="L587" i="4" s="1"/>
  <c r="J586" i="4"/>
  <c r="L585" i="4"/>
  <c r="K585" i="4"/>
  <c r="J585" i="4"/>
  <c r="L584" i="4"/>
  <c r="K584" i="4"/>
  <c r="J584" i="4"/>
  <c r="J583" i="4"/>
  <c r="J582" i="4"/>
  <c r="L581" i="4"/>
  <c r="K581" i="4"/>
  <c r="J581" i="4"/>
  <c r="J580" i="4"/>
  <c r="J579" i="4"/>
  <c r="L578" i="4"/>
  <c r="J578" i="4"/>
  <c r="K578" i="4" s="1"/>
  <c r="K577" i="4"/>
  <c r="J577" i="4"/>
  <c r="L577" i="4" s="1"/>
  <c r="J576" i="4"/>
  <c r="K575" i="4"/>
  <c r="J575" i="4"/>
  <c r="L575" i="4" s="1"/>
  <c r="J574" i="4"/>
  <c r="L573" i="4"/>
  <c r="J573" i="4"/>
  <c r="K573" i="4" s="1"/>
  <c r="L572" i="4"/>
  <c r="J572" i="4"/>
  <c r="K572" i="4" s="1"/>
  <c r="J571" i="4"/>
  <c r="K570" i="4"/>
  <c r="J570" i="4"/>
  <c r="L570" i="4" s="1"/>
  <c r="J569" i="4"/>
  <c r="L568" i="4"/>
  <c r="J568" i="4"/>
  <c r="K568" i="4" s="1"/>
  <c r="J567" i="4"/>
  <c r="K566" i="4"/>
  <c r="J566" i="4"/>
  <c r="L566" i="4" s="1"/>
  <c r="K565" i="4"/>
  <c r="J565" i="4"/>
  <c r="L565" i="4" s="1"/>
  <c r="J564" i="4"/>
  <c r="J563" i="4"/>
  <c r="J562" i="4"/>
  <c r="L561" i="4"/>
  <c r="K561" i="4"/>
  <c r="J561" i="4"/>
  <c r="J560" i="4"/>
  <c r="K559" i="4"/>
  <c r="J559" i="4"/>
  <c r="L559" i="4" s="1"/>
  <c r="J558" i="4"/>
  <c r="L557" i="4"/>
  <c r="K557" i="4"/>
  <c r="J557" i="4"/>
  <c r="J556" i="4"/>
  <c r="K555" i="4"/>
  <c r="J555" i="4"/>
  <c r="L555" i="4" s="1"/>
  <c r="J554" i="4"/>
  <c r="L553" i="4"/>
  <c r="K553" i="4"/>
  <c r="J553" i="4"/>
  <c r="J552" i="4"/>
  <c r="K551" i="4"/>
  <c r="J551" i="4"/>
  <c r="L551" i="4" s="1"/>
  <c r="K550" i="4"/>
  <c r="J550" i="4"/>
  <c r="L550" i="4" s="1"/>
  <c r="L549" i="4"/>
  <c r="K549" i="4"/>
  <c r="J549" i="4"/>
  <c r="J548" i="4"/>
  <c r="K547" i="4"/>
  <c r="J547" i="4"/>
  <c r="L547" i="4" s="1"/>
  <c r="K546" i="4"/>
  <c r="J546" i="4"/>
  <c r="L546" i="4" s="1"/>
  <c r="L545" i="4"/>
  <c r="K545" i="4"/>
  <c r="J545" i="4"/>
  <c r="J544" i="4"/>
  <c r="K543" i="4"/>
  <c r="J543" i="4"/>
  <c r="L543" i="4" s="1"/>
  <c r="J542" i="4"/>
  <c r="L541" i="4"/>
  <c r="K541" i="4"/>
  <c r="J541" i="4"/>
  <c r="L540" i="4"/>
  <c r="J540" i="4"/>
  <c r="K540" i="4" s="1"/>
  <c r="K539" i="4"/>
  <c r="J539" i="4"/>
  <c r="L539" i="4" s="1"/>
  <c r="L538" i="4"/>
  <c r="J538" i="4"/>
  <c r="K538" i="4" s="1"/>
  <c r="L537" i="4"/>
  <c r="K537" i="4"/>
  <c r="J537" i="4"/>
  <c r="J536" i="4"/>
  <c r="K535" i="4"/>
  <c r="J535" i="4"/>
  <c r="L535" i="4" s="1"/>
  <c r="J534" i="4"/>
  <c r="L533" i="4"/>
  <c r="K533" i="4"/>
  <c r="J533" i="4"/>
  <c r="L532" i="4"/>
  <c r="J532" i="4"/>
  <c r="K532" i="4" s="1"/>
  <c r="K531" i="4"/>
  <c r="J531" i="4"/>
  <c r="L531" i="4" s="1"/>
  <c r="L530" i="4"/>
  <c r="J530" i="4"/>
  <c r="K530" i="4" s="1"/>
  <c r="L529" i="4"/>
  <c r="J529" i="4"/>
  <c r="K529" i="4" s="1"/>
  <c r="J528" i="4"/>
  <c r="K527" i="4"/>
  <c r="J527" i="4"/>
  <c r="L527" i="4" s="1"/>
  <c r="J526" i="4"/>
  <c r="L525" i="4"/>
  <c r="K525" i="4"/>
  <c r="J525" i="4"/>
  <c r="J524" i="4"/>
  <c r="K523" i="4"/>
  <c r="J523" i="4"/>
  <c r="L523" i="4" s="1"/>
  <c r="J522" i="4"/>
  <c r="J521" i="4"/>
  <c r="J520" i="4"/>
  <c r="K519" i="4"/>
  <c r="J519" i="4"/>
  <c r="L519" i="4" s="1"/>
  <c r="K518" i="4"/>
  <c r="J518" i="4"/>
  <c r="L518" i="4" s="1"/>
  <c r="J517" i="4"/>
  <c r="J516" i="4"/>
  <c r="J515" i="4"/>
  <c r="J514" i="4"/>
  <c r="L513" i="4"/>
  <c r="K513" i="4"/>
  <c r="J513" i="4"/>
  <c r="K512" i="4"/>
  <c r="J512" i="4"/>
  <c r="L512" i="4" s="1"/>
  <c r="J511" i="4"/>
  <c r="J510" i="4"/>
  <c r="K509" i="4"/>
  <c r="J509" i="4"/>
  <c r="L509" i="4" s="1"/>
  <c r="L508" i="4"/>
  <c r="J508" i="4"/>
  <c r="K508" i="4" s="1"/>
  <c r="K507" i="4"/>
  <c r="J507" i="4"/>
  <c r="L507" i="4" s="1"/>
  <c r="L506" i="4"/>
  <c r="J506" i="4"/>
  <c r="K506" i="4" s="1"/>
  <c r="K505" i="4"/>
  <c r="J505" i="4"/>
  <c r="L505" i="4" s="1"/>
  <c r="J504" i="4"/>
  <c r="J503" i="4"/>
  <c r="J502" i="4"/>
  <c r="J501" i="4"/>
  <c r="J500" i="4"/>
  <c r="J499" i="4"/>
  <c r="L498" i="4"/>
  <c r="J498" i="4"/>
  <c r="K498" i="4" s="1"/>
  <c r="K497" i="4"/>
  <c r="J497" i="4"/>
  <c r="L497" i="4" s="1"/>
  <c r="L496" i="4"/>
  <c r="K496" i="4"/>
  <c r="J496" i="4"/>
  <c r="J495" i="4"/>
  <c r="J494" i="4"/>
  <c r="L493" i="4"/>
  <c r="K493" i="4"/>
  <c r="J493" i="4"/>
  <c r="J492" i="4"/>
  <c r="K491" i="4"/>
  <c r="J491" i="4"/>
  <c r="L491" i="4" s="1"/>
  <c r="J490" i="4"/>
  <c r="K489" i="4"/>
  <c r="J489" i="4"/>
  <c r="L489" i="4" s="1"/>
  <c r="J488" i="4"/>
  <c r="J487" i="4"/>
  <c r="J486" i="4"/>
  <c r="L485" i="4"/>
  <c r="K485" i="4"/>
  <c r="J485" i="4"/>
  <c r="J484" i="4"/>
  <c r="K483" i="4"/>
  <c r="J483" i="4"/>
  <c r="L483" i="4" s="1"/>
  <c r="J482" i="4"/>
  <c r="L481" i="4"/>
  <c r="K481" i="4"/>
  <c r="J481" i="4"/>
  <c r="J480" i="4"/>
  <c r="J479" i="4"/>
  <c r="K478" i="4"/>
  <c r="J478" i="4"/>
  <c r="L478" i="4" s="1"/>
  <c r="L477" i="4"/>
  <c r="K477" i="4"/>
  <c r="J477" i="4"/>
  <c r="L476" i="4"/>
  <c r="J476" i="4"/>
  <c r="K476" i="4" s="1"/>
  <c r="K475" i="4"/>
  <c r="J475" i="4"/>
  <c r="L475" i="4" s="1"/>
  <c r="K474" i="4"/>
  <c r="J474" i="4"/>
  <c r="L474" i="4" s="1"/>
  <c r="J473" i="4"/>
  <c r="K472" i="4"/>
  <c r="J472" i="4"/>
  <c r="L472" i="4" s="1"/>
  <c r="J471" i="4"/>
  <c r="J470" i="4"/>
  <c r="K469" i="4"/>
  <c r="J469" i="4"/>
  <c r="L469" i="4" s="1"/>
  <c r="L468" i="4"/>
  <c r="J468" i="4"/>
  <c r="K468" i="4" s="1"/>
  <c r="K467" i="4"/>
  <c r="J467" i="4"/>
  <c r="L467" i="4" s="1"/>
  <c r="L466" i="4"/>
  <c r="J466" i="4"/>
  <c r="K466" i="4" s="1"/>
  <c r="J465" i="4"/>
  <c r="K465" i="4" s="1"/>
  <c r="J464" i="4"/>
  <c r="K463" i="4"/>
  <c r="J463" i="4"/>
  <c r="L463" i="4" s="1"/>
  <c r="K462" i="4"/>
  <c r="J462" i="4"/>
  <c r="L462" i="4" s="1"/>
  <c r="L461" i="4"/>
  <c r="K461" i="4"/>
  <c r="J461" i="4"/>
  <c r="K460" i="4"/>
  <c r="J460" i="4"/>
  <c r="L460" i="4" s="1"/>
  <c r="K459" i="4"/>
  <c r="J459" i="4"/>
  <c r="L459" i="4" s="1"/>
  <c r="L458" i="4"/>
  <c r="J458" i="4"/>
  <c r="K458" i="4" s="1"/>
  <c r="L457" i="4"/>
  <c r="J457" i="4"/>
  <c r="K457" i="4" s="1"/>
  <c r="J456" i="4"/>
  <c r="K455" i="4"/>
  <c r="J455" i="4"/>
  <c r="L455" i="4" s="1"/>
  <c r="J454" i="4"/>
  <c r="L453" i="4"/>
  <c r="K453" i="4"/>
  <c r="J453" i="4"/>
  <c r="J452" i="4"/>
  <c r="K451" i="4"/>
  <c r="J451" i="4"/>
  <c r="L451" i="4" s="1"/>
  <c r="J450" i="4"/>
  <c r="J449" i="4"/>
  <c r="J448" i="4"/>
  <c r="K447" i="4"/>
  <c r="J447" i="4"/>
  <c r="L447" i="4" s="1"/>
  <c r="J446" i="4"/>
  <c r="L445" i="4"/>
  <c r="K445" i="4"/>
  <c r="J445" i="4"/>
  <c r="L444" i="4"/>
  <c r="J444" i="4"/>
  <c r="K444" i="4" s="1"/>
  <c r="K443" i="4"/>
  <c r="J443" i="4"/>
  <c r="L443" i="4" s="1"/>
  <c r="L442" i="4"/>
  <c r="J442" i="4"/>
  <c r="K442" i="4" s="1"/>
  <c r="L441" i="4"/>
  <c r="J441" i="4"/>
  <c r="K441" i="4" s="1"/>
  <c r="J440" i="4"/>
  <c r="K439" i="4"/>
  <c r="J439" i="4"/>
  <c r="L439" i="4" s="1"/>
  <c r="J438" i="4"/>
  <c r="L437" i="4"/>
  <c r="K437" i="4"/>
  <c r="J437" i="4"/>
  <c r="J436" i="4"/>
  <c r="K435" i="4"/>
  <c r="J435" i="4"/>
  <c r="L435" i="4" s="1"/>
  <c r="J434" i="4"/>
  <c r="J433" i="4"/>
  <c r="J432" i="4"/>
  <c r="K431" i="4"/>
  <c r="J431" i="4"/>
  <c r="L431" i="4" s="1"/>
  <c r="K430" i="4"/>
  <c r="J430" i="4"/>
  <c r="L430" i="4" s="1"/>
  <c r="L429" i="4"/>
  <c r="J429" i="4"/>
  <c r="K429" i="4" s="1"/>
  <c r="J428" i="4"/>
  <c r="K427" i="4"/>
  <c r="J427" i="4"/>
  <c r="L427" i="4" s="1"/>
  <c r="J426" i="4"/>
  <c r="L425" i="4"/>
  <c r="K425" i="4"/>
  <c r="J425" i="4"/>
  <c r="L424" i="4"/>
  <c r="K424" i="4"/>
  <c r="J424" i="4"/>
  <c r="J423" i="4"/>
  <c r="J422" i="4"/>
  <c r="L421" i="4"/>
  <c r="J421" i="4"/>
  <c r="K421" i="4" s="1"/>
  <c r="L420" i="4"/>
  <c r="J420" i="4"/>
  <c r="K420" i="4" s="1"/>
  <c r="J419" i="4"/>
  <c r="J418" i="4"/>
  <c r="J417" i="4"/>
  <c r="J416" i="4"/>
  <c r="K415" i="4"/>
  <c r="J415" i="4"/>
  <c r="L415" i="4" s="1"/>
  <c r="J414" i="4"/>
  <c r="K413" i="4"/>
  <c r="J413" i="4"/>
  <c r="L413" i="4" s="1"/>
  <c r="L412" i="4"/>
  <c r="J412" i="4"/>
  <c r="K412" i="4" s="1"/>
  <c r="K411" i="4"/>
  <c r="J411" i="4"/>
  <c r="L411" i="4" s="1"/>
  <c r="L410" i="4"/>
  <c r="J410" i="4"/>
  <c r="K410" i="4" s="1"/>
  <c r="K409" i="4"/>
  <c r="J409" i="4"/>
  <c r="L409" i="4" s="1"/>
  <c r="J408" i="4"/>
  <c r="K407" i="4"/>
  <c r="J407" i="4"/>
  <c r="L407" i="4" s="1"/>
  <c r="J406" i="4"/>
  <c r="L405" i="4"/>
  <c r="J405" i="4"/>
  <c r="K405" i="4" s="1"/>
  <c r="L404" i="4"/>
  <c r="J404" i="4"/>
  <c r="K404" i="4" s="1"/>
  <c r="J403" i="4"/>
  <c r="J402" i="4"/>
  <c r="L401" i="4"/>
  <c r="K401" i="4"/>
  <c r="J401" i="4"/>
  <c r="J400" i="4"/>
  <c r="K400" i="4" s="1"/>
  <c r="J399" i="4"/>
  <c r="J398" i="4"/>
  <c r="K397" i="4"/>
  <c r="J397" i="4"/>
  <c r="L397" i="4" s="1"/>
  <c r="L396" i="4"/>
  <c r="J396" i="4"/>
  <c r="K396" i="4" s="1"/>
  <c r="J395" i="4"/>
  <c r="J394" i="4"/>
  <c r="L393" i="4"/>
  <c r="J393" i="4"/>
  <c r="K393" i="4" s="1"/>
  <c r="J392" i="4"/>
  <c r="J391" i="4"/>
  <c r="J390" i="4"/>
  <c r="L389" i="4"/>
  <c r="K389" i="4"/>
  <c r="J389" i="4"/>
  <c r="J388" i="4"/>
  <c r="J387" i="4"/>
  <c r="J386" i="4"/>
  <c r="K385" i="4"/>
  <c r="J385" i="4"/>
  <c r="L385" i="4" s="1"/>
  <c r="L384" i="4"/>
  <c r="K384" i="4"/>
  <c r="J384" i="4"/>
  <c r="J383" i="4"/>
  <c r="J382" i="4"/>
  <c r="K381" i="4"/>
  <c r="J381" i="4"/>
  <c r="L381" i="4" s="1"/>
  <c r="K380" i="4"/>
  <c r="J380" i="4"/>
  <c r="L380" i="4" s="1"/>
  <c r="J379" i="4"/>
  <c r="J378" i="4"/>
  <c r="K377" i="4"/>
  <c r="J377" i="4"/>
  <c r="L377" i="4" s="1"/>
  <c r="J376" i="4"/>
  <c r="K376" i="4" s="1"/>
  <c r="J375" i="4"/>
  <c r="J374" i="4"/>
  <c r="L373" i="4"/>
  <c r="K373" i="4"/>
  <c r="J373" i="4"/>
  <c r="J372" i="4"/>
  <c r="J371" i="4"/>
  <c r="J370" i="4"/>
  <c r="L369" i="4"/>
  <c r="K369" i="4"/>
  <c r="J369" i="4"/>
  <c r="J368" i="4"/>
  <c r="J367" i="4"/>
  <c r="J366" i="4"/>
  <c r="K365" i="4"/>
  <c r="J365" i="4"/>
  <c r="L365" i="4" s="1"/>
  <c r="L364" i="4"/>
  <c r="J364" i="4"/>
  <c r="K364" i="4" s="1"/>
  <c r="K363" i="4"/>
  <c r="J363" i="4"/>
  <c r="L363" i="4" s="1"/>
  <c r="J362" i="4"/>
  <c r="J361" i="4"/>
  <c r="J360" i="4"/>
  <c r="J359" i="4"/>
  <c r="J358" i="4"/>
  <c r="L357" i="4"/>
  <c r="K357" i="4"/>
  <c r="J357" i="4"/>
  <c r="J356" i="4"/>
  <c r="K356" i="4" s="1"/>
  <c r="J355" i="4"/>
  <c r="J354" i="4"/>
  <c r="J353" i="4"/>
  <c r="L352" i="4"/>
  <c r="J352" i="4"/>
  <c r="K352" i="4" s="1"/>
  <c r="K351" i="4"/>
  <c r="J351" i="4"/>
  <c r="L351" i="4" s="1"/>
  <c r="J350" i="4"/>
  <c r="K349" i="4"/>
  <c r="J349" i="4"/>
  <c r="L349" i="4" s="1"/>
  <c r="L348" i="4"/>
  <c r="J348" i="4"/>
  <c r="K348" i="4" s="1"/>
  <c r="J347" i="4"/>
  <c r="J346" i="4"/>
  <c r="L345" i="4"/>
  <c r="J345" i="4"/>
  <c r="K345" i="4" s="1"/>
  <c r="J344" i="4"/>
  <c r="J343" i="4"/>
  <c r="J342" i="4"/>
  <c r="L341" i="4"/>
  <c r="K341" i="4"/>
  <c r="J341" i="4"/>
  <c r="J340" i="4"/>
  <c r="J339" i="4"/>
  <c r="K338" i="4"/>
  <c r="J338" i="4"/>
  <c r="L338" i="4" s="1"/>
  <c r="L337" i="4"/>
  <c r="K337" i="4"/>
  <c r="J337" i="4"/>
  <c r="K336" i="4"/>
  <c r="J336" i="4"/>
  <c r="L336" i="4" s="1"/>
  <c r="K335" i="4"/>
  <c r="J335" i="4"/>
  <c r="L335" i="4" s="1"/>
  <c r="L334" i="4"/>
  <c r="J334" i="4"/>
  <c r="K334" i="4" s="1"/>
  <c r="L333" i="4"/>
  <c r="J333" i="4"/>
  <c r="K333" i="4" s="1"/>
  <c r="L332" i="4"/>
  <c r="K332" i="4"/>
  <c r="J332" i="4"/>
  <c r="J331" i="4"/>
  <c r="L330" i="4"/>
  <c r="J330" i="4"/>
  <c r="K330" i="4" s="1"/>
  <c r="K329" i="4"/>
  <c r="J329" i="4"/>
  <c r="L329" i="4" s="1"/>
  <c r="J328" i="4"/>
  <c r="J327" i="4"/>
  <c r="J326" i="4"/>
  <c r="L325" i="4"/>
  <c r="K325" i="4"/>
  <c r="J325" i="4"/>
  <c r="L324" i="4"/>
  <c r="K324" i="4"/>
  <c r="J324" i="4"/>
  <c r="J323" i="4"/>
  <c r="J322" i="4"/>
  <c r="J321" i="4"/>
  <c r="K320" i="4"/>
  <c r="J320" i="4"/>
  <c r="L320" i="4" s="1"/>
  <c r="J319" i="4"/>
  <c r="L318" i="4"/>
  <c r="J318" i="4"/>
  <c r="K318" i="4" s="1"/>
  <c r="K317" i="4"/>
  <c r="J317" i="4"/>
  <c r="L317" i="4" s="1"/>
  <c r="K316" i="4"/>
  <c r="J316" i="4"/>
  <c r="L316" i="4" s="1"/>
  <c r="K315" i="4"/>
  <c r="J315" i="4"/>
  <c r="L315" i="4" s="1"/>
  <c r="L314" i="4"/>
  <c r="J314" i="4"/>
  <c r="K314" i="4" s="1"/>
  <c r="L313" i="4"/>
  <c r="J313" i="4"/>
  <c r="K313" i="4" s="1"/>
  <c r="K312" i="4"/>
  <c r="J312" i="4"/>
  <c r="L312" i="4" s="1"/>
  <c r="J311" i="4"/>
  <c r="L310" i="4"/>
  <c r="K310" i="4"/>
  <c r="J310" i="4"/>
  <c r="J309" i="4"/>
  <c r="K309" i="4" s="1"/>
  <c r="J308" i="4"/>
  <c r="J307" i="4"/>
  <c r="J306" i="4"/>
  <c r="K305" i="4"/>
  <c r="J305" i="4"/>
  <c r="L305" i="4" s="1"/>
  <c r="K304" i="4"/>
  <c r="J304" i="4"/>
  <c r="L304" i="4" s="1"/>
  <c r="J303" i="4"/>
  <c r="J302" i="4"/>
  <c r="L301" i="4"/>
  <c r="J301" i="4"/>
  <c r="K301" i="4" s="1"/>
  <c r="J300" i="4"/>
  <c r="K300" i="4" s="1"/>
  <c r="J299" i="4"/>
  <c r="K298" i="4"/>
  <c r="J298" i="4"/>
  <c r="L298" i="4" s="1"/>
  <c r="L297" i="4"/>
  <c r="K297" i="4"/>
  <c r="J297" i="4"/>
  <c r="L296" i="4"/>
  <c r="K296" i="4"/>
  <c r="J296" i="4"/>
  <c r="J295" i="4"/>
  <c r="J294" i="4"/>
  <c r="K293" i="4"/>
  <c r="J293" i="4"/>
  <c r="L293" i="4" s="1"/>
  <c r="K292" i="4"/>
  <c r="J292" i="4"/>
  <c r="L292" i="4" s="1"/>
  <c r="J291" i="4"/>
  <c r="L290" i="4"/>
  <c r="K290" i="4"/>
  <c r="J290" i="4"/>
  <c r="L289" i="4"/>
  <c r="K289" i="4"/>
  <c r="J289" i="4"/>
  <c r="J288" i="4"/>
  <c r="K288" i="4" s="1"/>
  <c r="J287" i="4"/>
  <c r="J286" i="4"/>
  <c r="K285" i="4"/>
  <c r="J285" i="4"/>
  <c r="L285" i="4" s="1"/>
  <c r="L284" i="4"/>
  <c r="J284" i="4"/>
  <c r="K284" i="4" s="1"/>
  <c r="J283" i="4"/>
  <c r="J282" i="4"/>
  <c r="L281" i="4"/>
  <c r="J281" i="4"/>
  <c r="K281" i="4" s="1"/>
  <c r="L280" i="4"/>
  <c r="K280" i="4"/>
  <c r="J280" i="4"/>
  <c r="J279" i="4"/>
  <c r="K278" i="4"/>
  <c r="J278" i="4"/>
  <c r="L278" i="4" s="1"/>
  <c r="K277" i="4"/>
  <c r="J277" i="4"/>
  <c r="L277" i="4" s="1"/>
  <c r="L276" i="4"/>
  <c r="J276" i="4"/>
  <c r="K276" i="4" s="1"/>
  <c r="K275" i="4"/>
  <c r="J275" i="4"/>
  <c r="L275" i="4" s="1"/>
  <c r="J274" i="4"/>
  <c r="L273" i="4"/>
  <c r="K273" i="4"/>
  <c r="J273" i="4"/>
  <c r="K272" i="4"/>
  <c r="J272" i="4"/>
  <c r="L272" i="4" s="1"/>
  <c r="K271" i="4"/>
  <c r="J271" i="4"/>
  <c r="L271" i="4" s="1"/>
  <c r="L270" i="4"/>
  <c r="J270" i="4"/>
  <c r="K270" i="4" s="1"/>
  <c r="L269" i="4"/>
  <c r="J269" i="4"/>
  <c r="K269" i="4" s="1"/>
  <c r="L268" i="4"/>
  <c r="K268" i="4"/>
  <c r="J268" i="4"/>
  <c r="K267" i="4"/>
  <c r="J267" i="4"/>
  <c r="L267" i="4" s="1"/>
  <c r="L266" i="4"/>
  <c r="J266" i="4"/>
  <c r="K266" i="4" s="1"/>
  <c r="L265" i="4"/>
  <c r="K265" i="4"/>
  <c r="J265" i="4"/>
  <c r="J264" i="4"/>
  <c r="J263" i="4"/>
  <c r="J262" i="4"/>
  <c r="L261" i="4"/>
  <c r="K261" i="4"/>
  <c r="J261" i="4"/>
  <c r="K260" i="4"/>
  <c r="J260" i="4"/>
  <c r="L260" i="4" s="1"/>
  <c r="J259" i="4"/>
  <c r="J258" i="4"/>
  <c r="J257" i="4"/>
  <c r="K256" i="4"/>
  <c r="J256" i="4"/>
  <c r="L256" i="4" s="1"/>
  <c r="J255" i="4"/>
  <c r="L254" i="4"/>
  <c r="J254" i="4"/>
  <c r="K254" i="4" s="1"/>
  <c r="J253" i="4"/>
  <c r="J252" i="4"/>
  <c r="J251" i="4"/>
  <c r="K250" i="4"/>
  <c r="J250" i="4"/>
  <c r="L250" i="4" s="1"/>
  <c r="J249" i="4"/>
  <c r="L248" i="4"/>
  <c r="K248" i="4"/>
  <c r="J248" i="4"/>
  <c r="L247" i="4"/>
  <c r="J247" i="4"/>
  <c r="K247" i="4" s="1"/>
  <c r="K246" i="4"/>
  <c r="J246" i="4"/>
  <c r="L246" i="4" s="1"/>
  <c r="L245" i="4"/>
  <c r="K245" i="4"/>
  <c r="J245" i="4"/>
  <c r="J244" i="4"/>
  <c r="K243" i="4"/>
  <c r="J243" i="4"/>
  <c r="L243" i="4" s="1"/>
  <c r="J242" i="4"/>
  <c r="J241" i="4"/>
  <c r="K240" i="4"/>
  <c r="J240" i="4"/>
  <c r="L240" i="4" s="1"/>
  <c r="L239" i="4"/>
  <c r="J239" i="4"/>
  <c r="K239" i="4" s="1"/>
  <c r="K238" i="4"/>
  <c r="J238" i="4"/>
  <c r="L238" i="4" s="1"/>
  <c r="K237" i="4"/>
  <c r="J237" i="4"/>
  <c r="L237" i="4" s="1"/>
  <c r="L236" i="4"/>
  <c r="K236" i="4"/>
  <c r="J236" i="4"/>
  <c r="L235" i="4"/>
  <c r="J235" i="4"/>
  <c r="K235" i="4" s="1"/>
  <c r="K234" i="4"/>
  <c r="J234" i="4"/>
  <c r="L234" i="4" s="1"/>
  <c r="K233" i="4"/>
  <c r="J233" i="4"/>
  <c r="L233" i="4" s="1"/>
  <c r="L232" i="4"/>
  <c r="J232" i="4"/>
  <c r="K232" i="4" s="1"/>
  <c r="L231" i="4"/>
  <c r="J231" i="4"/>
  <c r="K231" i="4" s="1"/>
  <c r="J230" i="4"/>
  <c r="J229" i="4"/>
  <c r="J228" i="4"/>
  <c r="J227" i="4"/>
  <c r="K227" i="4" s="1"/>
  <c r="J226" i="4"/>
  <c r="J225" i="4"/>
  <c r="K225" i="4" s="1"/>
  <c r="L224" i="4"/>
  <c r="J224" i="4"/>
  <c r="K224" i="4" s="1"/>
  <c r="L223" i="4"/>
  <c r="J223" i="4"/>
  <c r="K223" i="4" s="1"/>
  <c r="J222" i="4"/>
  <c r="J221" i="4"/>
  <c r="K220" i="4"/>
  <c r="J220" i="4"/>
  <c r="L220" i="4" s="1"/>
  <c r="J219" i="4"/>
  <c r="K218" i="4"/>
  <c r="J218" i="4"/>
  <c r="L218" i="4" s="1"/>
  <c r="J217" i="4"/>
  <c r="J216" i="4"/>
  <c r="J215" i="4"/>
  <c r="K214" i="4"/>
  <c r="J214" i="4"/>
  <c r="L214" i="4" s="1"/>
  <c r="J213" i="4"/>
  <c r="J212" i="4"/>
  <c r="K211" i="4"/>
  <c r="J211" i="4"/>
  <c r="L211" i="4" s="1"/>
  <c r="K210" i="4"/>
  <c r="J210" i="4"/>
  <c r="L210" i="4" s="1"/>
  <c r="J209" i="4"/>
  <c r="L208" i="4"/>
  <c r="K208" i="4"/>
  <c r="J208" i="4"/>
  <c r="J207" i="4"/>
  <c r="J206" i="4"/>
  <c r="J205" i="4"/>
  <c r="L204" i="4"/>
  <c r="J204" i="4"/>
  <c r="K204" i="4" s="1"/>
  <c r="K203" i="4"/>
  <c r="J203" i="4"/>
  <c r="L203" i="4" s="1"/>
  <c r="K202" i="4"/>
  <c r="J202" i="4"/>
  <c r="L202" i="4" s="1"/>
  <c r="J201" i="4"/>
  <c r="K201" i="4" s="1"/>
  <c r="L200" i="4"/>
  <c r="K200" i="4"/>
  <c r="J200" i="4"/>
  <c r="J199" i="4"/>
  <c r="K198" i="4"/>
  <c r="J198" i="4"/>
  <c r="L198" i="4" s="1"/>
  <c r="J197" i="4"/>
  <c r="J196" i="4"/>
  <c r="K195" i="4"/>
  <c r="J195" i="4"/>
  <c r="L195" i="4" s="1"/>
  <c r="J194" i="4"/>
  <c r="L193" i="4"/>
  <c r="K193" i="4"/>
  <c r="J193" i="4"/>
  <c r="L192" i="4"/>
  <c r="K192" i="4"/>
  <c r="J192" i="4"/>
  <c r="J191" i="4"/>
  <c r="J190" i="4"/>
  <c r="J189" i="4"/>
  <c r="L188" i="4"/>
  <c r="K188" i="4"/>
  <c r="J188" i="4"/>
  <c r="J187" i="4"/>
  <c r="K186" i="4"/>
  <c r="J186" i="4"/>
  <c r="L186" i="4" s="1"/>
  <c r="J185" i="4"/>
  <c r="K184" i="4"/>
  <c r="J184" i="4"/>
  <c r="L184" i="4" s="1"/>
  <c r="K183" i="4"/>
  <c r="J183" i="4"/>
  <c r="L183" i="4" s="1"/>
  <c r="K182" i="4"/>
  <c r="J182" i="4"/>
  <c r="L182" i="4" s="1"/>
  <c r="J181" i="4"/>
  <c r="K181" i="4" s="1"/>
  <c r="L180" i="4"/>
  <c r="K180" i="4"/>
  <c r="J180" i="4"/>
  <c r="K179" i="4"/>
  <c r="J179" i="4"/>
  <c r="L179" i="4" s="1"/>
  <c r="K178" i="4"/>
  <c r="J178" i="4"/>
  <c r="L178" i="4" s="1"/>
  <c r="J177" i="4"/>
  <c r="L176" i="4"/>
  <c r="K176" i="4"/>
  <c r="J176" i="4"/>
  <c r="L175" i="4"/>
  <c r="K175" i="4"/>
  <c r="J175" i="4"/>
  <c r="J174" i="4"/>
  <c r="J173" i="4"/>
  <c r="K173" i="4" s="1"/>
  <c r="J172" i="4"/>
  <c r="J171" i="4"/>
  <c r="J170" i="4"/>
  <c r="K169" i="4"/>
  <c r="J169" i="4"/>
  <c r="L169" i="4" s="1"/>
  <c r="K168" i="4"/>
  <c r="J168" i="4"/>
  <c r="L168" i="4" s="1"/>
  <c r="L167" i="4"/>
  <c r="J167" i="4"/>
  <c r="K167" i="4" s="1"/>
  <c r="K166" i="4"/>
  <c r="J166" i="4"/>
  <c r="L166" i="4" s="1"/>
  <c r="L165" i="4"/>
  <c r="J165" i="4"/>
  <c r="K165" i="4" s="1"/>
  <c r="J164" i="4"/>
  <c r="J163" i="4"/>
  <c r="K163" i="4" s="1"/>
  <c r="K162" i="4"/>
  <c r="J162" i="4"/>
  <c r="L162" i="4" s="1"/>
  <c r="J161" i="4"/>
  <c r="K161" i="4" s="1"/>
  <c r="J160" i="4"/>
  <c r="L159" i="4"/>
  <c r="J159" i="4"/>
  <c r="K159" i="4" s="1"/>
  <c r="J158" i="4"/>
  <c r="L157" i="4"/>
  <c r="J157" i="4"/>
  <c r="K157" i="4" s="1"/>
  <c r="L156" i="4"/>
  <c r="K156" i="4"/>
  <c r="J156" i="4"/>
  <c r="J155" i="4"/>
  <c r="J154" i="4"/>
  <c r="K153" i="4"/>
  <c r="J153" i="4"/>
  <c r="L153" i="4" s="1"/>
  <c r="L152" i="4"/>
  <c r="K152" i="4"/>
  <c r="J152" i="4"/>
  <c r="J151" i="4"/>
  <c r="K151" i="4" s="1"/>
  <c r="K150" i="4"/>
  <c r="J150" i="4"/>
  <c r="L150" i="4" s="1"/>
  <c r="J149" i="4"/>
  <c r="K149" i="4" s="1"/>
  <c r="L148" i="4"/>
  <c r="K148" i="4"/>
  <c r="J148" i="4"/>
  <c r="J147" i="4"/>
  <c r="J146" i="4"/>
  <c r="J145" i="4"/>
  <c r="L144" i="4"/>
  <c r="K144" i="4"/>
  <c r="J144" i="4"/>
  <c r="J143" i="4"/>
  <c r="K142" i="4"/>
  <c r="J142" i="4"/>
  <c r="L142" i="4" s="1"/>
  <c r="J141" i="4"/>
  <c r="K140" i="4"/>
  <c r="J140" i="4"/>
  <c r="L140" i="4" s="1"/>
  <c r="J139" i="4"/>
  <c r="J138" i="4"/>
  <c r="J137" i="4"/>
  <c r="L136" i="4"/>
  <c r="K136" i="4"/>
  <c r="J136" i="4"/>
  <c r="J135" i="4"/>
  <c r="K135" i="4" s="1"/>
  <c r="K134" i="4"/>
  <c r="J134" i="4"/>
  <c r="L134" i="4" s="1"/>
  <c r="J133" i="4"/>
  <c r="K133" i="4" s="1"/>
  <c r="L132" i="4"/>
  <c r="K132" i="4"/>
  <c r="J132" i="4"/>
  <c r="J131" i="4"/>
  <c r="J130" i="4"/>
  <c r="K129" i="4"/>
  <c r="J129" i="4"/>
  <c r="L129" i="4" s="1"/>
  <c r="L128" i="4"/>
  <c r="K128" i="4"/>
  <c r="J128" i="4"/>
  <c r="L127" i="4"/>
  <c r="J127" i="4"/>
  <c r="K127" i="4" s="1"/>
  <c r="K126" i="4"/>
  <c r="J126" i="4"/>
  <c r="L126" i="4" s="1"/>
  <c r="L125" i="4"/>
  <c r="K125" i="4"/>
  <c r="J125" i="4"/>
  <c r="K124" i="4"/>
  <c r="J124" i="4"/>
  <c r="L124" i="4" s="1"/>
  <c r="L123" i="4"/>
  <c r="J123" i="4"/>
  <c r="K123" i="4" s="1"/>
  <c r="J122" i="4"/>
  <c r="K121" i="4"/>
  <c r="J121" i="4"/>
  <c r="L121" i="4" s="1"/>
  <c r="K120" i="4"/>
  <c r="J120" i="4"/>
  <c r="L120" i="4" s="1"/>
  <c r="J119" i="4"/>
  <c r="K118" i="4"/>
  <c r="J118" i="4"/>
  <c r="L118" i="4" s="1"/>
  <c r="J117" i="4"/>
  <c r="L116" i="4"/>
  <c r="K116" i="4"/>
  <c r="J116" i="4"/>
  <c r="J115" i="4"/>
  <c r="K115" i="4" s="1"/>
  <c r="K114" i="4"/>
  <c r="J114" i="4"/>
  <c r="L114" i="4" s="1"/>
  <c r="J113" i="4"/>
  <c r="K113" i="4" s="1"/>
  <c r="L112" i="4"/>
  <c r="K112" i="4"/>
  <c r="J112" i="4"/>
  <c r="J111" i="4"/>
  <c r="K110" i="4"/>
  <c r="J110" i="4"/>
  <c r="L110" i="4" s="1"/>
  <c r="J109" i="4"/>
  <c r="L108" i="4"/>
  <c r="K108" i="4"/>
  <c r="J108" i="4"/>
  <c r="J107" i="4"/>
  <c r="K106" i="4"/>
  <c r="J106" i="4"/>
  <c r="L106" i="4" s="1"/>
  <c r="J105" i="4"/>
  <c r="K104" i="4"/>
  <c r="J104" i="4"/>
  <c r="L104" i="4" s="1"/>
  <c r="J103" i="4"/>
  <c r="J102" i="4"/>
  <c r="J101" i="4"/>
  <c r="L100" i="4"/>
  <c r="K100" i="4"/>
  <c r="J100" i="4"/>
  <c r="K99" i="4"/>
  <c r="J99" i="4"/>
  <c r="L99" i="4" s="1"/>
  <c r="K98" i="4"/>
  <c r="J98" i="4"/>
  <c r="L98" i="4" s="1"/>
  <c r="J97" i="4"/>
  <c r="J96" i="4"/>
  <c r="J95" i="4"/>
  <c r="J94" i="4"/>
  <c r="L94" i="4" s="1"/>
  <c r="J93" i="4"/>
  <c r="J92" i="4"/>
  <c r="K92" i="4" s="1"/>
  <c r="J91" i="4"/>
  <c r="K90" i="4"/>
  <c r="J90" i="4"/>
  <c r="L90" i="4" s="1"/>
  <c r="J89" i="4"/>
  <c r="K89" i="4" s="1"/>
  <c r="K88" i="4"/>
  <c r="J88" i="4"/>
  <c r="L88" i="4" s="1"/>
  <c r="J87" i="4"/>
  <c r="J86" i="4"/>
  <c r="L86" i="4" s="1"/>
  <c r="J85" i="4"/>
  <c r="J84" i="4"/>
  <c r="J83" i="4"/>
  <c r="J82" i="4"/>
  <c r="K81" i="4"/>
  <c r="J81" i="4"/>
  <c r="L81" i="4" s="1"/>
  <c r="L80" i="4"/>
  <c r="J80" i="4"/>
  <c r="K80" i="4" s="1"/>
  <c r="L79" i="4"/>
  <c r="K79" i="4"/>
  <c r="J79" i="4"/>
  <c r="J78" i="4"/>
  <c r="L77" i="4"/>
  <c r="J77" i="4"/>
  <c r="K77" i="4" s="1"/>
  <c r="L76" i="4"/>
  <c r="K76" i="4"/>
  <c r="J76" i="4"/>
  <c r="J75" i="4"/>
  <c r="J74" i="4"/>
  <c r="J73" i="4"/>
  <c r="L72" i="4"/>
  <c r="K72" i="4"/>
  <c r="J72" i="4"/>
  <c r="K71" i="4"/>
  <c r="J71" i="4"/>
  <c r="L71" i="4" s="1"/>
  <c r="J70" i="4"/>
  <c r="J69" i="4"/>
  <c r="J68" i="4"/>
  <c r="K67" i="4"/>
  <c r="J67" i="4"/>
  <c r="L67" i="4" s="1"/>
  <c r="J66" i="4"/>
  <c r="L65" i="4"/>
  <c r="J65" i="4"/>
  <c r="K65" i="4" s="1"/>
  <c r="L64" i="4"/>
  <c r="K64" i="4"/>
  <c r="J64" i="4"/>
  <c r="K63" i="4"/>
  <c r="J63" i="4"/>
  <c r="L63" i="4" s="1"/>
  <c r="K62" i="4"/>
  <c r="J62" i="4"/>
  <c r="L62" i="4" s="1"/>
  <c r="L61" i="4"/>
  <c r="J61" i="4"/>
  <c r="K61" i="4" s="1"/>
  <c r="K60" i="4"/>
  <c r="J60" i="4"/>
  <c r="L60" i="4" s="1"/>
  <c r="J59" i="4"/>
  <c r="J58" i="4"/>
  <c r="L57" i="4"/>
  <c r="J57" i="4"/>
  <c r="K57" i="4" s="1"/>
  <c r="K56" i="4"/>
  <c r="J56" i="4"/>
  <c r="L56" i="4" s="1"/>
  <c r="L55" i="4"/>
  <c r="J55" i="4"/>
  <c r="K55" i="4" s="1"/>
  <c r="K54" i="4"/>
  <c r="J54" i="4"/>
  <c r="L54" i="4" s="1"/>
  <c r="K53" i="4"/>
  <c r="J53" i="4"/>
  <c r="L53" i="4" s="1"/>
  <c r="L52" i="4"/>
  <c r="J52" i="4"/>
  <c r="K52" i="4" s="1"/>
  <c r="J51" i="4"/>
  <c r="J50" i="4"/>
  <c r="L50" i="4" s="1"/>
  <c r="J49" i="4"/>
  <c r="K48" i="4"/>
  <c r="J48" i="4"/>
  <c r="L48" i="4" s="1"/>
  <c r="J47" i="4"/>
  <c r="J46" i="4"/>
  <c r="J45" i="4"/>
  <c r="K45" i="4" s="1"/>
  <c r="J44" i="4"/>
  <c r="J43" i="4"/>
  <c r="J42" i="4"/>
  <c r="L42" i="4" s="1"/>
  <c r="J41" i="4"/>
  <c r="L40" i="4"/>
  <c r="K40" i="4"/>
  <c r="J40" i="4"/>
  <c r="L39" i="4"/>
  <c r="K39" i="4"/>
  <c r="J39" i="4"/>
  <c r="K38" i="4"/>
  <c r="J38" i="4"/>
  <c r="L38" i="4" s="1"/>
  <c r="J37" i="4"/>
  <c r="K37" i="4" s="1"/>
  <c r="J36" i="4"/>
  <c r="J35" i="4"/>
  <c r="J34" i="4"/>
  <c r="L34" i="4" s="1"/>
  <c r="J33" i="4"/>
  <c r="J32" i="4"/>
  <c r="J31" i="4"/>
  <c r="J30" i="4"/>
  <c r="J29" i="4"/>
  <c r="K29" i="4" s="1"/>
  <c r="K28" i="4"/>
  <c r="J28" i="4"/>
  <c r="L28" i="4" s="1"/>
  <c r="J27" i="4"/>
  <c r="J26" i="4"/>
  <c r="L26" i="4" s="1"/>
  <c r="J25" i="4"/>
  <c r="L24" i="4"/>
  <c r="K24" i="4"/>
  <c r="J24" i="4"/>
  <c r="L23" i="4"/>
  <c r="J23" i="4"/>
  <c r="K23" i="4" s="1"/>
  <c r="J22" i="4"/>
  <c r="J21" i="4"/>
  <c r="K21" i="4" s="1"/>
  <c r="L20" i="4"/>
  <c r="K20" i="4"/>
  <c r="J20" i="4"/>
  <c r="J19" i="4"/>
  <c r="J18" i="4"/>
  <c r="L18" i="4" s="1"/>
  <c r="J17" i="4"/>
  <c r="J16" i="4"/>
  <c r="J15" i="4"/>
  <c r="J14" i="4"/>
  <c r="J13" i="4"/>
  <c r="K13" i="4" s="1"/>
  <c r="L12" i="4"/>
  <c r="K12" i="4"/>
  <c r="J12" i="4"/>
  <c r="J11" i="4"/>
  <c r="K10" i="4"/>
  <c r="J10" i="4"/>
  <c r="L10" i="4" s="1"/>
  <c r="J9" i="4"/>
  <c r="J8" i="4"/>
  <c r="O7" i="4"/>
  <c r="L7" i="4"/>
  <c r="J7" i="4"/>
  <c r="K7" i="4" s="1"/>
  <c r="O6" i="4"/>
  <c r="K6" i="4"/>
  <c r="J6" i="4"/>
  <c r="L6" i="4" s="1"/>
  <c r="O5" i="4"/>
  <c r="J5" i="4"/>
  <c r="J4" i="4"/>
  <c r="L4" i="4" s="1"/>
  <c r="M1003" i="3"/>
  <c r="L1003" i="3"/>
  <c r="J1003" i="3"/>
  <c r="K1003" i="3" s="1"/>
  <c r="I1003" i="3"/>
  <c r="M1002" i="3"/>
  <c r="L1002" i="3"/>
  <c r="K1002" i="3"/>
  <c r="I1002" i="3"/>
  <c r="J1002" i="3" s="1"/>
  <c r="M1001" i="3"/>
  <c r="L1001" i="3"/>
  <c r="I1001" i="3"/>
  <c r="J1001" i="3" s="1"/>
  <c r="K1001" i="3" s="1"/>
  <c r="M1000" i="3"/>
  <c r="L1000" i="3"/>
  <c r="I1000" i="3"/>
  <c r="J1000" i="3" s="1"/>
  <c r="K1000" i="3" s="1"/>
  <c r="M999" i="3"/>
  <c r="L999" i="3"/>
  <c r="I999" i="3"/>
  <c r="J999" i="3" s="1"/>
  <c r="K999" i="3" s="1"/>
  <c r="M998" i="3"/>
  <c r="L998" i="3"/>
  <c r="J998" i="3"/>
  <c r="K998" i="3" s="1"/>
  <c r="I998" i="3"/>
  <c r="M997" i="3"/>
  <c r="L997" i="3"/>
  <c r="I997" i="3"/>
  <c r="J997" i="3" s="1"/>
  <c r="K997" i="3" s="1"/>
  <c r="M996" i="3"/>
  <c r="L996" i="3"/>
  <c r="I996" i="3"/>
  <c r="J996" i="3" s="1"/>
  <c r="K996" i="3" s="1"/>
  <c r="M995" i="3"/>
  <c r="L995" i="3"/>
  <c r="J995" i="3"/>
  <c r="K995" i="3" s="1"/>
  <c r="I995" i="3"/>
  <c r="M994" i="3"/>
  <c r="L994" i="3"/>
  <c r="I994" i="3"/>
  <c r="J994" i="3" s="1"/>
  <c r="K994" i="3" s="1"/>
  <c r="M993" i="3"/>
  <c r="L993" i="3"/>
  <c r="I993" i="3"/>
  <c r="J993" i="3" s="1"/>
  <c r="K993" i="3" s="1"/>
  <c r="M992" i="3"/>
  <c r="L992" i="3"/>
  <c r="I992" i="3"/>
  <c r="J992" i="3" s="1"/>
  <c r="K992" i="3" s="1"/>
  <c r="M991" i="3"/>
  <c r="L991" i="3"/>
  <c r="I991" i="3"/>
  <c r="J991" i="3" s="1"/>
  <c r="K991" i="3" s="1"/>
  <c r="M990" i="3"/>
  <c r="L990" i="3"/>
  <c r="J990" i="3"/>
  <c r="K990" i="3" s="1"/>
  <c r="I990" i="3"/>
  <c r="M989" i="3"/>
  <c r="L989" i="3"/>
  <c r="I989" i="3"/>
  <c r="J989" i="3" s="1"/>
  <c r="K989" i="3" s="1"/>
  <c r="M988" i="3"/>
  <c r="L988" i="3"/>
  <c r="I988" i="3"/>
  <c r="J988" i="3" s="1"/>
  <c r="K988" i="3" s="1"/>
  <c r="M987" i="3"/>
  <c r="L987" i="3"/>
  <c r="J987" i="3"/>
  <c r="K987" i="3" s="1"/>
  <c r="I987" i="3"/>
  <c r="M986" i="3"/>
  <c r="L986" i="3"/>
  <c r="I986" i="3"/>
  <c r="J986" i="3" s="1"/>
  <c r="K986" i="3" s="1"/>
  <c r="M985" i="3"/>
  <c r="L985" i="3"/>
  <c r="I985" i="3"/>
  <c r="J985" i="3" s="1"/>
  <c r="K985" i="3" s="1"/>
  <c r="M984" i="3"/>
  <c r="L984" i="3"/>
  <c r="I984" i="3"/>
  <c r="J984" i="3" s="1"/>
  <c r="K984" i="3" s="1"/>
  <c r="M983" i="3"/>
  <c r="L983" i="3"/>
  <c r="I983" i="3"/>
  <c r="J983" i="3" s="1"/>
  <c r="K983" i="3" s="1"/>
  <c r="M982" i="3"/>
  <c r="L982" i="3"/>
  <c r="J982" i="3"/>
  <c r="K982" i="3" s="1"/>
  <c r="I982" i="3"/>
  <c r="M981" i="3"/>
  <c r="L981" i="3"/>
  <c r="I981" i="3"/>
  <c r="J981" i="3" s="1"/>
  <c r="K981" i="3" s="1"/>
  <c r="M980" i="3"/>
  <c r="L980" i="3"/>
  <c r="I980" i="3"/>
  <c r="J980" i="3" s="1"/>
  <c r="K980" i="3" s="1"/>
  <c r="M979" i="3"/>
  <c r="L979" i="3"/>
  <c r="J979" i="3"/>
  <c r="K979" i="3" s="1"/>
  <c r="I979" i="3"/>
  <c r="M978" i="3"/>
  <c r="L978" i="3"/>
  <c r="K978" i="3"/>
  <c r="I978" i="3"/>
  <c r="J978" i="3" s="1"/>
  <c r="M977" i="3"/>
  <c r="L977" i="3"/>
  <c r="I977" i="3"/>
  <c r="J977" i="3" s="1"/>
  <c r="K977" i="3" s="1"/>
  <c r="M976" i="3"/>
  <c r="L976" i="3"/>
  <c r="I976" i="3"/>
  <c r="J976" i="3" s="1"/>
  <c r="K976" i="3" s="1"/>
  <c r="M975" i="3"/>
  <c r="L975" i="3"/>
  <c r="I975" i="3"/>
  <c r="J975" i="3" s="1"/>
  <c r="K975" i="3" s="1"/>
  <c r="M974" i="3"/>
  <c r="L974" i="3"/>
  <c r="J974" i="3"/>
  <c r="K974" i="3" s="1"/>
  <c r="I974" i="3"/>
  <c r="M973" i="3"/>
  <c r="L973" i="3"/>
  <c r="I973" i="3"/>
  <c r="J973" i="3" s="1"/>
  <c r="K973" i="3" s="1"/>
  <c r="M972" i="3"/>
  <c r="L972" i="3"/>
  <c r="I972" i="3"/>
  <c r="J972" i="3" s="1"/>
  <c r="K972" i="3" s="1"/>
  <c r="M971" i="3"/>
  <c r="L971" i="3"/>
  <c r="J971" i="3"/>
  <c r="K971" i="3" s="1"/>
  <c r="I971" i="3"/>
  <c r="M970" i="3"/>
  <c r="L970" i="3"/>
  <c r="I970" i="3"/>
  <c r="J970" i="3" s="1"/>
  <c r="K970" i="3" s="1"/>
  <c r="M969" i="3"/>
  <c r="L969" i="3"/>
  <c r="I969" i="3"/>
  <c r="J969" i="3" s="1"/>
  <c r="K969" i="3" s="1"/>
  <c r="M968" i="3"/>
  <c r="L968" i="3"/>
  <c r="I968" i="3"/>
  <c r="J968" i="3" s="1"/>
  <c r="K968" i="3" s="1"/>
  <c r="M967" i="3"/>
  <c r="L967" i="3"/>
  <c r="I967" i="3"/>
  <c r="J967" i="3" s="1"/>
  <c r="K967" i="3" s="1"/>
  <c r="M966" i="3"/>
  <c r="L966" i="3"/>
  <c r="J966" i="3"/>
  <c r="K966" i="3" s="1"/>
  <c r="I966" i="3"/>
  <c r="M965" i="3"/>
  <c r="L965" i="3"/>
  <c r="I965" i="3"/>
  <c r="J965" i="3" s="1"/>
  <c r="K965" i="3" s="1"/>
  <c r="M964" i="3"/>
  <c r="L964" i="3"/>
  <c r="I964" i="3"/>
  <c r="J964" i="3" s="1"/>
  <c r="K964" i="3" s="1"/>
  <c r="M963" i="3"/>
  <c r="L963" i="3"/>
  <c r="J963" i="3"/>
  <c r="K963" i="3" s="1"/>
  <c r="I963" i="3"/>
  <c r="M962" i="3"/>
  <c r="L962" i="3"/>
  <c r="I962" i="3"/>
  <c r="J962" i="3" s="1"/>
  <c r="K962" i="3" s="1"/>
  <c r="M961" i="3"/>
  <c r="L961" i="3"/>
  <c r="I961" i="3"/>
  <c r="J961" i="3" s="1"/>
  <c r="K961" i="3" s="1"/>
  <c r="M960" i="3"/>
  <c r="L960" i="3"/>
  <c r="I960" i="3"/>
  <c r="J960" i="3" s="1"/>
  <c r="K960" i="3" s="1"/>
  <c r="M959" i="3"/>
  <c r="L959" i="3"/>
  <c r="I959" i="3"/>
  <c r="J959" i="3" s="1"/>
  <c r="K959" i="3" s="1"/>
  <c r="M958" i="3"/>
  <c r="L958" i="3"/>
  <c r="J958" i="3"/>
  <c r="K958" i="3" s="1"/>
  <c r="I958" i="3"/>
  <c r="M957" i="3"/>
  <c r="L957" i="3"/>
  <c r="I957" i="3"/>
  <c r="J957" i="3" s="1"/>
  <c r="K957" i="3" s="1"/>
  <c r="M956" i="3"/>
  <c r="L956" i="3"/>
  <c r="I956" i="3"/>
  <c r="J956" i="3" s="1"/>
  <c r="K956" i="3" s="1"/>
  <c r="M955" i="3"/>
  <c r="L955" i="3"/>
  <c r="J955" i="3"/>
  <c r="K955" i="3" s="1"/>
  <c r="I955" i="3"/>
  <c r="M954" i="3"/>
  <c r="L954" i="3"/>
  <c r="I954" i="3"/>
  <c r="J954" i="3" s="1"/>
  <c r="K954" i="3" s="1"/>
  <c r="M953" i="3"/>
  <c r="L953" i="3"/>
  <c r="I953" i="3"/>
  <c r="J953" i="3" s="1"/>
  <c r="K953" i="3" s="1"/>
  <c r="M952" i="3"/>
  <c r="L952" i="3"/>
  <c r="I952" i="3"/>
  <c r="J952" i="3" s="1"/>
  <c r="K952" i="3" s="1"/>
  <c r="M951" i="3"/>
  <c r="L951" i="3"/>
  <c r="I951" i="3"/>
  <c r="J951" i="3" s="1"/>
  <c r="K951" i="3" s="1"/>
  <c r="M950" i="3"/>
  <c r="L950" i="3"/>
  <c r="I950" i="3"/>
  <c r="J950" i="3" s="1"/>
  <c r="K950" i="3" s="1"/>
  <c r="M949" i="3"/>
  <c r="L949" i="3"/>
  <c r="I949" i="3"/>
  <c r="J949" i="3" s="1"/>
  <c r="K949" i="3" s="1"/>
  <c r="M948" i="3"/>
  <c r="L948" i="3"/>
  <c r="I948" i="3"/>
  <c r="J948" i="3" s="1"/>
  <c r="K948" i="3" s="1"/>
  <c r="M947" i="3"/>
  <c r="L947" i="3"/>
  <c r="J947" i="3"/>
  <c r="K947" i="3" s="1"/>
  <c r="I947" i="3"/>
  <c r="M946" i="3"/>
  <c r="L946" i="3"/>
  <c r="K946" i="3"/>
  <c r="I946" i="3"/>
  <c r="J946" i="3" s="1"/>
  <c r="M945" i="3"/>
  <c r="L945" i="3"/>
  <c r="I945" i="3"/>
  <c r="J945" i="3" s="1"/>
  <c r="K945" i="3" s="1"/>
  <c r="M944" i="3"/>
  <c r="L944" i="3"/>
  <c r="I944" i="3"/>
  <c r="J944" i="3" s="1"/>
  <c r="K944" i="3" s="1"/>
  <c r="M943" i="3"/>
  <c r="L943" i="3"/>
  <c r="I943" i="3"/>
  <c r="J943" i="3" s="1"/>
  <c r="K943" i="3" s="1"/>
  <c r="M942" i="3"/>
  <c r="L942" i="3"/>
  <c r="I942" i="3"/>
  <c r="J942" i="3" s="1"/>
  <c r="K942" i="3" s="1"/>
  <c r="M941" i="3"/>
  <c r="L941" i="3"/>
  <c r="I941" i="3"/>
  <c r="J941" i="3" s="1"/>
  <c r="K941" i="3" s="1"/>
  <c r="M940" i="3"/>
  <c r="L940" i="3"/>
  <c r="I940" i="3"/>
  <c r="J940" i="3" s="1"/>
  <c r="K940" i="3" s="1"/>
  <c r="M939" i="3"/>
  <c r="L939" i="3"/>
  <c r="I939" i="3"/>
  <c r="J939" i="3" s="1"/>
  <c r="K939" i="3" s="1"/>
  <c r="M938" i="3"/>
  <c r="L938" i="3"/>
  <c r="I938" i="3"/>
  <c r="J938" i="3" s="1"/>
  <c r="K938" i="3" s="1"/>
  <c r="M937" i="3"/>
  <c r="L937" i="3"/>
  <c r="I937" i="3"/>
  <c r="J937" i="3" s="1"/>
  <c r="K937" i="3" s="1"/>
  <c r="M936" i="3"/>
  <c r="L936" i="3"/>
  <c r="I936" i="3"/>
  <c r="J936" i="3" s="1"/>
  <c r="K936" i="3" s="1"/>
  <c r="M935" i="3"/>
  <c r="L935" i="3"/>
  <c r="J935" i="3"/>
  <c r="K935" i="3" s="1"/>
  <c r="I935" i="3"/>
  <c r="M934" i="3"/>
  <c r="L934" i="3"/>
  <c r="K934" i="3"/>
  <c r="I934" i="3"/>
  <c r="J934" i="3" s="1"/>
  <c r="M933" i="3"/>
  <c r="L933" i="3"/>
  <c r="I933" i="3"/>
  <c r="J933" i="3" s="1"/>
  <c r="K933" i="3" s="1"/>
  <c r="M932" i="3"/>
  <c r="L932" i="3"/>
  <c r="I932" i="3"/>
  <c r="J932" i="3" s="1"/>
  <c r="K932" i="3" s="1"/>
  <c r="M931" i="3"/>
  <c r="L931" i="3"/>
  <c r="I931" i="3"/>
  <c r="J931" i="3" s="1"/>
  <c r="K931" i="3" s="1"/>
  <c r="M930" i="3"/>
  <c r="L930" i="3"/>
  <c r="J930" i="3"/>
  <c r="K930" i="3" s="1"/>
  <c r="I930" i="3"/>
  <c r="M929" i="3"/>
  <c r="L929" i="3"/>
  <c r="I929" i="3"/>
  <c r="J929" i="3" s="1"/>
  <c r="K929" i="3" s="1"/>
  <c r="M928" i="3"/>
  <c r="L928" i="3"/>
  <c r="I928" i="3"/>
  <c r="J928" i="3" s="1"/>
  <c r="K928" i="3" s="1"/>
  <c r="M927" i="3"/>
  <c r="L927" i="3"/>
  <c r="I927" i="3"/>
  <c r="J927" i="3" s="1"/>
  <c r="K927" i="3" s="1"/>
  <c r="M926" i="3"/>
  <c r="L926" i="3"/>
  <c r="J926" i="3"/>
  <c r="K926" i="3" s="1"/>
  <c r="I926" i="3"/>
  <c r="M925" i="3"/>
  <c r="L925" i="3"/>
  <c r="I925" i="3"/>
  <c r="J925" i="3" s="1"/>
  <c r="K925" i="3" s="1"/>
  <c r="M924" i="3"/>
  <c r="L924" i="3"/>
  <c r="I924" i="3"/>
  <c r="J924" i="3" s="1"/>
  <c r="K924" i="3" s="1"/>
  <c r="M923" i="3"/>
  <c r="L923" i="3"/>
  <c r="I923" i="3"/>
  <c r="J923" i="3" s="1"/>
  <c r="K923" i="3" s="1"/>
  <c r="M922" i="3"/>
  <c r="L922" i="3"/>
  <c r="I922" i="3"/>
  <c r="J922" i="3" s="1"/>
  <c r="K922" i="3" s="1"/>
  <c r="M921" i="3"/>
  <c r="L921" i="3"/>
  <c r="I921" i="3"/>
  <c r="J921" i="3" s="1"/>
  <c r="K921" i="3" s="1"/>
  <c r="M920" i="3"/>
  <c r="L920" i="3"/>
  <c r="I920" i="3"/>
  <c r="J920" i="3" s="1"/>
  <c r="K920" i="3" s="1"/>
  <c r="M919" i="3"/>
  <c r="L919" i="3"/>
  <c r="I919" i="3"/>
  <c r="J919" i="3" s="1"/>
  <c r="K919" i="3" s="1"/>
  <c r="M918" i="3"/>
  <c r="L918" i="3"/>
  <c r="I918" i="3"/>
  <c r="J918" i="3" s="1"/>
  <c r="K918" i="3" s="1"/>
  <c r="M917" i="3"/>
  <c r="L917" i="3"/>
  <c r="I917" i="3"/>
  <c r="J917" i="3" s="1"/>
  <c r="K917" i="3" s="1"/>
  <c r="M916" i="3"/>
  <c r="L916" i="3"/>
  <c r="I916" i="3"/>
  <c r="J916" i="3" s="1"/>
  <c r="K916" i="3" s="1"/>
  <c r="M915" i="3"/>
  <c r="L915" i="3"/>
  <c r="I915" i="3"/>
  <c r="J915" i="3" s="1"/>
  <c r="K915" i="3" s="1"/>
  <c r="M914" i="3"/>
  <c r="L914" i="3"/>
  <c r="I914" i="3"/>
  <c r="J914" i="3" s="1"/>
  <c r="K914" i="3" s="1"/>
  <c r="M913" i="3"/>
  <c r="L913" i="3"/>
  <c r="I913" i="3"/>
  <c r="J913" i="3" s="1"/>
  <c r="K913" i="3" s="1"/>
  <c r="M912" i="3"/>
  <c r="L912" i="3"/>
  <c r="I912" i="3"/>
  <c r="J912" i="3" s="1"/>
  <c r="K912" i="3" s="1"/>
  <c r="M911" i="3"/>
  <c r="L911" i="3"/>
  <c r="I911" i="3"/>
  <c r="J911" i="3" s="1"/>
  <c r="K911" i="3" s="1"/>
  <c r="M910" i="3"/>
  <c r="L910" i="3"/>
  <c r="I910" i="3"/>
  <c r="J910" i="3" s="1"/>
  <c r="K910" i="3" s="1"/>
  <c r="M909" i="3"/>
  <c r="L909" i="3"/>
  <c r="I909" i="3"/>
  <c r="J909" i="3" s="1"/>
  <c r="K909" i="3" s="1"/>
  <c r="M908" i="3"/>
  <c r="L908" i="3"/>
  <c r="I908" i="3"/>
  <c r="J908" i="3" s="1"/>
  <c r="K908" i="3" s="1"/>
  <c r="M907" i="3"/>
  <c r="L907" i="3"/>
  <c r="I907" i="3"/>
  <c r="J907" i="3" s="1"/>
  <c r="K907" i="3" s="1"/>
  <c r="M906" i="3"/>
  <c r="L906" i="3"/>
  <c r="I906" i="3"/>
  <c r="J906" i="3" s="1"/>
  <c r="K906" i="3" s="1"/>
  <c r="M905" i="3"/>
  <c r="L905" i="3"/>
  <c r="I905" i="3"/>
  <c r="J905" i="3" s="1"/>
  <c r="K905" i="3" s="1"/>
  <c r="M904" i="3"/>
  <c r="L904" i="3"/>
  <c r="I904" i="3"/>
  <c r="J904" i="3" s="1"/>
  <c r="K904" i="3" s="1"/>
  <c r="M903" i="3"/>
  <c r="L903" i="3"/>
  <c r="I903" i="3"/>
  <c r="J903" i="3" s="1"/>
  <c r="K903" i="3" s="1"/>
  <c r="M902" i="3"/>
  <c r="L902" i="3"/>
  <c r="I902" i="3"/>
  <c r="J902" i="3" s="1"/>
  <c r="K902" i="3" s="1"/>
  <c r="M901" i="3"/>
  <c r="L901" i="3"/>
  <c r="I901" i="3"/>
  <c r="J901" i="3" s="1"/>
  <c r="K901" i="3" s="1"/>
  <c r="M900" i="3"/>
  <c r="L900" i="3"/>
  <c r="I900" i="3"/>
  <c r="J900" i="3" s="1"/>
  <c r="K900" i="3" s="1"/>
  <c r="M899" i="3"/>
  <c r="L899" i="3"/>
  <c r="I899" i="3"/>
  <c r="J899" i="3" s="1"/>
  <c r="K899" i="3" s="1"/>
  <c r="M898" i="3"/>
  <c r="L898" i="3"/>
  <c r="I898" i="3"/>
  <c r="J898" i="3" s="1"/>
  <c r="K898" i="3" s="1"/>
  <c r="M897" i="3"/>
  <c r="L897" i="3"/>
  <c r="I897" i="3"/>
  <c r="J897" i="3" s="1"/>
  <c r="K897" i="3" s="1"/>
  <c r="M896" i="3"/>
  <c r="L896" i="3"/>
  <c r="I896" i="3"/>
  <c r="J896" i="3" s="1"/>
  <c r="K896" i="3" s="1"/>
  <c r="M895" i="3"/>
  <c r="L895" i="3"/>
  <c r="I895" i="3"/>
  <c r="J895" i="3" s="1"/>
  <c r="K895" i="3" s="1"/>
  <c r="M894" i="3"/>
  <c r="L894" i="3"/>
  <c r="I894" i="3"/>
  <c r="J894" i="3" s="1"/>
  <c r="K894" i="3" s="1"/>
  <c r="M893" i="3"/>
  <c r="L893" i="3"/>
  <c r="I893" i="3"/>
  <c r="J893" i="3" s="1"/>
  <c r="K893" i="3" s="1"/>
  <c r="M892" i="3"/>
  <c r="L892" i="3"/>
  <c r="I892" i="3"/>
  <c r="J892" i="3" s="1"/>
  <c r="K892" i="3" s="1"/>
  <c r="M891" i="3"/>
  <c r="L891" i="3"/>
  <c r="I891" i="3"/>
  <c r="J891" i="3" s="1"/>
  <c r="K891" i="3" s="1"/>
  <c r="M890" i="3"/>
  <c r="L890" i="3"/>
  <c r="I890" i="3"/>
  <c r="J890" i="3" s="1"/>
  <c r="K890" i="3" s="1"/>
  <c r="M889" i="3"/>
  <c r="L889" i="3"/>
  <c r="I889" i="3"/>
  <c r="J889" i="3" s="1"/>
  <c r="K889" i="3" s="1"/>
  <c r="M888" i="3"/>
  <c r="L888" i="3"/>
  <c r="I888" i="3"/>
  <c r="J888" i="3" s="1"/>
  <c r="K888" i="3" s="1"/>
  <c r="M887" i="3"/>
  <c r="L887" i="3"/>
  <c r="I887" i="3"/>
  <c r="J887" i="3" s="1"/>
  <c r="K887" i="3" s="1"/>
  <c r="M886" i="3"/>
  <c r="L886" i="3"/>
  <c r="I886" i="3"/>
  <c r="J886" i="3" s="1"/>
  <c r="K886" i="3" s="1"/>
  <c r="M885" i="3"/>
  <c r="L885" i="3"/>
  <c r="I885" i="3"/>
  <c r="J885" i="3" s="1"/>
  <c r="K885" i="3" s="1"/>
  <c r="M884" i="3"/>
  <c r="L884" i="3"/>
  <c r="I884" i="3"/>
  <c r="J884" i="3" s="1"/>
  <c r="K884" i="3" s="1"/>
  <c r="M883" i="3"/>
  <c r="L883" i="3"/>
  <c r="I883" i="3"/>
  <c r="J883" i="3" s="1"/>
  <c r="K883" i="3" s="1"/>
  <c r="M882" i="3"/>
  <c r="L882" i="3"/>
  <c r="I882" i="3"/>
  <c r="J882" i="3" s="1"/>
  <c r="K882" i="3" s="1"/>
  <c r="M881" i="3"/>
  <c r="L881" i="3"/>
  <c r="I881" i="3"/>
  <c r="J881" i="3" s="1"/>
  <c r="K881" i="3" s="1"/>
  <c r="M880" i="3"/>
  <c r="L880" i="3"/>
  <c r="I880" i="3"/>
  <c r="J880" i="3" s="1"/>
  <c r="K880" i="3" s="1"/>
  <c r="M879" i="3"/>
  <c r="L879" i="3"/>
  <c r="I879" i="3"/>
  <c r="J879" i="3" s="1"/>
  <c r="K879" i="3" s="1"/>
  <c r="M878" i="3"/>
  <c r="L878" i="3"/>
  <c r="I878" i="3"/>
  <c r="J878" i="3" s="1"/>
  <c r="K878" i="3" s="1"/>
  <c r="M877" i="3"/>
  <c r="L877" i="3"/>
  <c r="I877" i="3"/>
  <c r="J877" i="3" s="1"/>
  <c r="K877" i="3" s="1"/>
  <c r="M876" i="3"/>
  <c r="L876" i="3"/>
  <c r="I876" i="3"/>
  <c r="J876" i="3" s="1"/>
  <c r="K876" i="3" s="1"/>
  <c r="M875" i="3"/>
  <c r="L875" i="3"/>
  <c r="I875" i="3"/>
  <c r="J875" i="3" s="1"/>
  <c r="K875" i="3" s="1"/>
  <c r="M874" i="3"/>
  <c r="L874" i="3"/>
  <c r="I874" i="3"/>
  <c r="J874" i="3" s="1"/>
  <c r="K874" i="3" s="1"/>
  <c r="M873" i="3"/>
  <c r="L873" i="3"/>
  <c r="I873" i="3"/>
  <c r="J873" i="3" s="1"/>
  <c r="K873" i="3" s="1"/>
  <c r="M872" i="3"/>
  <c r="L872" i="3"/>
  <c r="I872" i="3"/>
  <c r="J872" i="3" s="1"/>
  <c r="K872" i="3" s="1"/>
  <c r="M871" i="3"/>
  <c r="L871" i="3"/>
  <c r="I871" i="3"/>
  <c r="J871" i="3" s="1"/>
  <c r="K871" i="3" s="1"/>
  <c r="M870" i="3"/>
  <c r="L870" i="3"/>
  <c r="I870" i="3"/>
  <c r="J870" i="3" s="1"/>
  <c r="K870" i="3" s="1"/>
  <c r="M869" i="3"/>
  <c r="L869" i="3"/>
  <c r="I869" i="3"/>
  <c r="J869" i="3" s="1"/>
  <c r="K869" i="3" s="1"/>
  <c r="M868" i="3"/>
  <c r="L868" i="3"/>
  <c r="I868" i="3"/>
  <c r="J868" i="3" s="1"/>
  <c r="K868" i="3" s="1"/>
  <c r="M867" i="3"/>
  <c r="L867" i="3"/>
  <c r="I867" i="3"/>
  <c r="J867" i="3" s="1"/>
  <c r="K867" i="3" s="1"/>
  <c r="M866" i="3"/>
  <c r="L866" i="3"/>
  <c r="I866" i="3"/>
  <c r="J866" i="3" s="1"/>
  <c r="K866" i="3" s="1"/>
  <c r="M865" i="3"/>
  <c r="L865" i="3"/>
  <c r="I865" i="3"/>
  <c r="J865" i="3" s="1"/>
  <c r="K865" i="3" s="1"/>
  <c r="M864" i="3"/>
  <c r="L864" i="3"/>
  <c r="I864" i="3"/>
  <c r="J864" i="3" s="1"/>
  <c r="K864" i="3" s="1"/>
  <c r="M863" i="3"/>
  <c r="L863" i="3"/>
  <c r="I863" i="3"/>
  <c r="J863" i="3" s="1"/>
  <c r="K863" i="3" s="1"/>
  <c r="M862" i="3"/>
  <c r="L862" i="3"/>
  <c r="I862" i="3"/>
  <c r="J862" i="3" s="1"/>
  <c r="K862" i="3" s="1"/>
  <c r="M861" i="3"/>
  <c r="L861" i="3"/>
  <c r="I861" i="3"/>
  <c r="J861" i="3" s="1"/>
  <c r="K861" i="3" s="1"/>
  <c r="M860" i="3"/>
  <c r="L860" i="3"/>
  <c r="I860" i="3"/>
  <c r="J860" i="3" s="1"/>
  <c r="K860" i="3" s="1"/>
  <c r="M859" i="3"/>
  <c r="L859" i="3"/>
  <c r="I859" i="3"/>
  <c r="J859" i="3" s="1"/>
  <c r="K859" i="3" s="1"/>
  <c r="M858" i="3"/>
  <c r="L858" i="3"/>
  <c r="I858" i="3"/>
  <c r="J858" i="3" s="1"/>
  <c r="K858" i="3" s="1"/>
  <c r="M857" i="3"/>
  <c r="L857" i="3"/>
  <c r="I857" i="3"/>
  <c r="J857" i="3" s="1"/>
  <c r="K857" i="3" s="1"/>
  <c r="M856" i="3"/>
  <c r="L856" i="3"/>
  <c r="I856" i="3"/>
  <c r="J856" i="3" s="1"/>
  <c r="K856" i="3" s="1"/>
  <c r="M855" i="3"/>
  <c r="L855" i="3"/>
  <c r="I855" i="3"/>
  <c r="J855" i="3" s="1"/>
  <c r="K855" i="3" s="1"/>
  <c r="M854" i="3"/>
  <c r="L854" i="3"/>
  <c r="I854" i="3"/>
  <c r="J854" i="3" s="1"/>
  <c r="K854" i="3" s="1"/>
  <c r="M853" i="3"/>
  <c r="L853" i="3"/>
  <c r="I853" i="3"/>
  <c r="J853" i="3" s="1"/>
  <c r="K853" i="3" s="1"/>
  <c r="M852" i="3"/>
  <c r="L852" i="3"/>
  <c r="I852" i="3"/>
  <c r="J852" i="3" s="1"/>
  <c r="K852" i="3" s="1"/>
  <c r="M851" i="3"/>
  <c r="L851" i="3"/>
  <c r="I851" i="3"/>
  <c r="J851" i="3" s="1"/>
  <c r="K851" i="3" s="1"/>
  <c r="M850" i="3"/>
  <c r="L850" i="3"/>
  <c r="I850" i="3"/>
  <c r="J850" i="3" s="1"/>
  <c r="K850" i="3" s="1"/>
  <c r="M849" i="3"/>
  <c r="L849" i="3"/>
  <c r="I849" i="3"/>
  <c r="J849" i="3" s="1"/>
  <c r="K849" i="3" s="1"/>
  <c r="M848" i="3"/>
  <c r="L848" i="3"/>
  <c r="I848" i="3"/>
  <c r="J848" i="3" s="1"/>
  <c r="K848" i="3" s="1"/>
  <c r="M847" i="3"/>
  <c r="L847" i="3"/>
  <c r="I847" i="3"/>
  <c r="J847" i="3" s="1"/>
  <c r="K847" i="3" s="1"/>
  <c r="M846" i="3"/>
  <c r="L846" i="3"/>
  <c r="I846" i="3"/>
  <c r="J846" i="3" s="1"/>
  <c r="K846" i="3" s="1"/>
  <c r="M845" i="3"/>
  <c r="L845" i="3"/>
  <c r="I845" i="3"/>
  <c r="J845" i="3" s="1"/>
  <c r="K845" i="3" s="1"/>
  <c r="M844" i="3"/>
  <c r="L844" i="3"/>
  <c r="I844" i="3"/>
  <c r="J844" i="3" s="1"/>
  <c r="K844" i="3" s="1"/>
  <c r="M843" i="3"/>
  <c r="L843" i="3"/>
  <c r="I843" i="3"/>
  <c r="J843" i="3" s="1"/>
  <c r="K843" i="3" s="1"/>
  <c r="M842" i="3"/>
  <c r="L842" i="3"/>
  <c r="I842" i="3"/>
  <c r="J842" i="3" s="1"/>
  <c r="K842" i="3" s="1"/>
  <c r="M841" i="3"/>
  <c r="L841" i="3"/>
  <c r="I841" i="3"/>
  <c r="J841" i="3" s="1"/>
  <c r="K841" i="3" s="1"/>
  <c r="M840" i="3"/>
  <c r="L840" i="3"/>
  <c r="I840" i="3"/>
  <c r="J840" i="3" s="1"/>
  <c r="K840" i="3" s="1"/>
  <c r="M839" i="3"/>
  <c r="L839" i="3"/>
  <c r="I839" i="3"/>
  <c r="J839" i="3" s="1"/>
  <c r="K839" i="3" s="1"/>
  <c r="M838" i="3"/>
  <c r="L838" i="3"/>
  <c r="I838" i="3"/>
  <c r="J838" i="3" s="1"/>
  <c r="K838" i="3" s="1"/>
  <c r="M837" i="3"/>
  <c r="L837" i="3"/>
  <c r="I837" i="3"/>
  <c r="J837" i="3" s="1"/>
  <c r="K837" i="3" s="1"/>
  <c r="M836" i="3"/>
  <c r="L836" i="3"/>
  <c r="I836" i="3"/>
  <c r="J836" i="3" s="1"/>
  <c r="K836" i="3" s="1"/>
  <c r="M835" i="3"/>
  <c r="L835" i="3"/>
  <c r="I835" i="3"/>
  <c r="J835" i="3" s="1"/>
  <c r="K835" i="3" s="1"/>
  <c r="M834" i="3"/>
  <c r="L834" i="3"/>
  <c r="I834" i="3"/>
  <c r="J834" i="3" s="1"/>
  <c r="K834" i="3" s="1"/>
  <c r="M833" i="3"/>
  <c r="L833" i="3"/>
  <c r="I833" i="3"/>
  <c r="J833" i="3" s="1"/>
  <c r="K833" i="3" s="1"/>
  <c r="M832" i="3"/>
  <c r="L832" i="3"/>
  <c r="I832" i="3"/>
  <c r="J832" i="3" s="1"/>
  <c r="K832" i="3" s="1"/>
  <c r="M831" i="3"/>
  <c r="L831" i="3"/>
  <c r="I831" i="3"/>
  <c r="J831" i="3" s="1"/>
  <c r="K831" i="3" s="1"/>
  <c r="M830" i="3"/>
  <c r="L830" i="3"/>
  <c r="I830" i="3"/>
  <c r="J830" i="3" s="1"/>
  <c r="K830" i="3" s="1"/>
  <c r="M829" i="3"/>
  <c r="L829" i="3"/>
  <c r="I829" i="3"/>
  <c r="J829" i="3" s="1"/>
  <c r="K829" i="3" s="1"/>
  <c r="M828" i="3"/>
  <c r="L828" i="3"/>
  <c r="I828" i="3"/>
  <c r="J828" i="3" s="1"/>
  <c r="K828" i="3" s="1"/>
  <c r="M827" i="3"/>
  <c r="L827" i="3"/>
  <c r="I827" i="3"/>
  <c r="J827" i="3" s="1"/>
  <c r="K827" i="3" s="1"/>
  <c r="M826" i="3"/>
  <c r="L826" i="3"/>
  <c r="I826" i="3"/>
  <c r="J826" i="3" s="1"/>
  <c r="K826" i="3" s="1"/>
  <c r="M825" i="3"/>
  <c r="L825" i="3"/>
  <c r="I825" i="3"/>
  <c r="J825" i="3" s="1"/>
  <c r="K825" i="3" s="1"/>
  <c r="M824" i="3"/>
  <c r="L824" i="3"/>
  <c r="I824" i="3"/>
  <c r="J824" i="3" s="1"/>
  <c r="K824" i="3" s="1"/>
  <c r="M823" i="3"/>
  <c r="L823" i="3"/>
  <c r="I823" i="3"/>
  <c r="J823" i="3" s="1"/>
  <c r="K823" i="3" s="1"/>
  <c r="M822" i="3"/>
  <c r="L822" i="3"/>
  <c r="I822" i="3"/>
  <c r="J822" i="3" s="1"/>
  <c r="K822" i="3" s="1"/>
  <c r="M821" i="3"/>
  <c r="L821" i="3"/>
  <c r="I821" i="3"/>
  <c r="J821" i="3" s="1"/>
  <c r="K821" i="3" s="1"/>
  <c r="M820" i="3"/>
  <c r="L820" i="3"/>
  <c r="I820" i="3"/>
  <c r="J820" i="3" s="1"/>
  <c r="K820" i="3" s="1"/>
  <c r="M819" i="3"/>
  <c r="L819" i="3"/>
  <c r="I819" i="3"/>
  <c r="J819" i="3" s="1"/>
  <c r="K819" i="3" s="1"/>
  <c r="M818" i="3"/>
  <c r="L818" i="3"/>
  <c r="I818" i="3"/>
  <c r="J818" i="3" s="1"/>
  <c r="K818" i="3" s="1"/>
  <c r="M817" i="3"/>
  <c r="L817" i="3"/>
  <c r="I817" i="3"/>
  <c r="J817" i="3" s="1"/>
  <c r="K817" i="3" s="1"/>
  <c r="M816" i="3"/>
  <c r="L816" i="3"/>
  <c r="I816" i="3"/>
  <c r="J816" i="3" s="1"/>
  <c r="K816" i="3" s="1"/>
  <c r="M815" i="3"/>
  <c r="L815" i="3"/>
  <c r="I815" i="3"/>
  <c r="J815" i="3" s="1"/>
  <c r="K815" i="3" s="1"/>
  <c r="M814" i="3"/>
  <c r="L814" i="3"/>
  <c r="I814" i="3"/>
  <c r="J814" i="3" s="1"/>
  <c r="K814" i="3" s="1"/>
  <c r="M813" i="3"/>
  <c r="L813" i="3"/>
  <c r="I813" i="3"/>
  <c r="J813" i="3" s="1"/>
  <c r="K813" i="3" s="1"/>
  <c r="M812" i="3"/>
  <c r="L812" i="3"/>
  <c r="I812" i="3"/>
  <c r="J812" i="3" s="1"/>
  <c r="K812" i="3" s="1"/>
  <c r="M811" i="3"/>
  <c r="L811" i="3"/>
  <c r="I811" i="3"/>
  <c r="J811" i="3" s="1"/>
  <c r="K811" i="3" s="1"/>
  <c r="M810" i="3"/>
  <c r="L810" i="3"/>
  <c r="I810" i="3"/>
  <c r="J810" i="3" s="1"/>
  <c r="K810" i="3" s="1"/>
  <c r="M809" i="3"/>
  <c r="L809" i="3"/>
  <c r="I809" i="3"/>
  <c r="J809" i="3" s="1"/>
  <c r="K809" i="3" s="1"/>
  <c r="M808" i="3"/>
  <c r="L808" i="3"/>
  <c r="I808" i="3"/>
  <c r="J808" i="3" s="1"/>
  <c r="K808" i="3" s="1"/>
  <c r="M807" i="3"/>
  <c r="L807" i="3"/>
  <c r="I807" i="3"/>
  <c r="J807" i="3" s="1"/>
  <c r="K807" i="3" s="1"/>
  <c r="M806" i="3"/>
  <c r="L806" i="3"/>
  <c r="I806" i="3"/>
  <c r="J806" i="3" s="1"/>
  <c r="K806" i="3" s="1"/>
  <c r="M805" i="3"/>
  <c r="L805" i="3"/>
  <c r="I805" i="3"/>
  <c r="J805" i="3" s="1"/>
  <c r="K805" i="3" s="1"/>
  <c r="M804" i="3"/>
  <c r="L804" i="3"/>
  <c r="I804" i="3"/>
  <c r="J804" i="3" s="1"/>
  <c r="K804" i="3" s="1"/>
  <c r="M803" i="3"/>
  <c r="L803" i="3"/>
  <c r="I803" i="3"/>
  <c r="J803" i="3" s="1"/>
  <c r="K803" i="3" s="1"/>
  <c r="M802" i="3"/>
  <c r="L802" i="3"/>
  <c r="I802" i="3"/>
  <c r="J802" i="3" s="1"/>
  <c r="K802" i="3" s="1"/>
  <c r="M801" i="3"/>
  <c r="L801" i="3"/>
  <c r="I801" i="3"/>
  <c r="J801" i="3" s="1"/>
  <c r="K801" i="3" s="1"/>
  <c r="M800" i="3"/>
  <c r="L800" i="3"/>
  <c r="I800" i="3"/>
  <c r="J800" i="3" s="1"/>
  <c r="K800" i="3" s="1"/>
  <c r="M799" i="3"/>
  <c r="L799" i="3"/>
  <c r="I799" i="3"/>
  <c r="J799" i="3" s="1"/>
  <c r="K799" i="3" s="1"/>
  <c r="M798" i="3"/>
  <c r="L798" i="3"/>
  <c r="I798" i="3"/>
  <c r="J798" i="3" s="1"/>
  <c r="K798" i="3" s="1"/>
  <c r="M797" i="3"/>
  <c r="L797" i="3"/>
  <c r="I797" i="3"/>
  <c r="J797" i="3" s="1"/>
  <c r="K797" i="3" s="1"/>
  <c r="M796" i="3"/>
  <c r="L796" i="3"/>
  <c r="I796" i="3"/>
  <c r="J796" i="3" s="1"/>
  <c r="K796" i="3" s="1"/>
  <c r="M795" i="3"/>
  <c r="L795" i="3"/>
  <c r="I795" i="3"/>
  <c r="J795" i="3" s="1"/>
  <c r="K795" i="3" s="1"/>
  <c r="M794" i="3"/>
  <c r="L794" i="3"/>
  <c r="I794" i="3"/>
  <c r="J794" i="3" s="1"/>
  <c r="K794" i="3" s="1"/>
  <c r="M793" i="3"/>
  <c r="L793" i="3"/>
  <c r="I793" i="3"/>
  <c r="J793" i="3" s="1"/>
  <c r="K793" i="3" s="1"/>
  <c r="M792" i="3"/>
  <c r="L792" i="3"/>
  <c r="I792" i="3"/>
  <c r="J792" i="3" s="1"/>
  <c r="K792" i="3" s="1"/>
  <c r="M791" i="3"/>
  <c r="L791" i="3"/>
  <c r="I791" i="3"/>
  <c r="J791" i="3" s="1"/>
  <c r="K791" i="3" s="1"/>
  <c r="M790" i="3"/>
  <c r="L790" i="3"/>
  <c r="I790" i="3"/>
  <c r="J790" i="3" s="1"/>
  <c r="K790" i="3" s="1"/>
  <c r="M789" i="3"/>
  <c r="L789" i="3"/>
  <c r="I789" i="3"/>
  <c r="J789" i="3" s="1"/>
  <c r="K789" i="3" s="1"/>
  <c r="M788" i="3"/>
  <c r="L788" i="3"/>
  <c r="I788" i="3"/>
  <c r="J788" i="3" s="1"/>
  <c r="K788" i="3" s="1"/>
  <c r="M787" i="3"/>
  <c r="L787" i="3"/>
  <c r="I787" i="3"/>
  <c r="J787" i="3" s="1"/>
  <c r="K787" i="3" s="1"/>
  <c r="M786" i="3"/>
  <c r="L786" i="3"/>
  <c r="I786" i="3"/>
  <c r="J786" i="3" s="1"/>
  <c r="K786" i="3" s="1"/>
  <c r="M785" i="3"/>
  <c r="L785" i="3"/>
  <c r="I785" i="3"/>
  <c r="J785" i="3" s="1"/>
  <c r="K785" i="3" s="1"/>
  <c r="M784" i="3"/>
  <c r="L784" i="3"/>
  <c r="I784" i="3"/>
  <c r="J784" i="3" s="1"/>
  <c r="K784" i="3" s="1"/>
  <c r="M783" i="3"/>
  <c r="L783" i="3"/>
  <c r="I783" i="3"/>
  <c r="J783" i="3" s="1"/>
  <c r="K783" i="3" s="1"/>
  <c r="M782" i="3"/>
  <c r="L782" i="3"/>
  <c r="I782" i="3"/>
  <c r="J782" i="3" s="1"/>
  <c r="K782" i="3" s="1"/>
  <c r="M781" i="3"/>
  <c r="L781" i="3"/>
  <c r="I781" i="3"/>
  <c r="J781" i="3" s="1"/>
  <c r="K781" i="3" s="1"/>
  <c r="M780" i="3"/>
  <c r="L780" i="3"/>
  <c r="I780" i="3"/>
  <c r="J780" i="3" s="1"/>
  <c r="K780" i="3" s="1"/>
  <c r="M779" i="3"/>
  <c r="L779" i="3"/>
  <c r="I779" i="3"/>
  <c r="J779" i="3" s="1"/>
  <c r="K779" i="3" s="1"/>
  <c r="M778" i="3"/>
  <c r="L778" i="3"/>
  <c r="I778" i="3"/>
  <c r="J778" i="3" s="1"/>
  <c r="K778" i="3" s="1"/>
  <c r="M777" i="3"/>
  <c r="L777" i="3"/>
  <c r="I777" i="3"/>
  <c r="J777" i="3" s="1"/>
  <c r="K777" i="3" s="1"/>
  <c r="M776" i="3"/>
  <c r="L776" i="3"/>
  <c r="I776" i="3"/>
  <c r="J776" i="3" s="1"/>
  <c r="K776" i="3" s="1"/>
  <c r="M775" i="3"/>
  <c r="L775" i="3"/>
  <c r="I775" i="3"/>
  <c r="J775" i="3" s="1"/>
  <c r="K775" i="3" s="1"/>
  <c r="M774" i="3"/>
  <c r="L774" i="3"/>
  <c r="I774" i="3"/>
  <c r="J774" i="3" s="1"/>
  <c r="K774" i="3" s="1"/>
  <c r="M773" i="3"/>
  <c r="L773" i="3"/>
  <c r="I773" i="3"/>
  <c r="J773" i="3" s="1"/>
  <c r="K773" i="3" s="1"/>
  <c r="M772" i="3"/>
  <c r="L772" i="3"/>
  <c r="I772" i="3"/>
  <c r="J772" i="3" s="1"/>
  <c r="K772" i="3" s="1"/>
  <c r="M771" i="3"/>
  <c r="L771" i="3"/>
  <c r="I771" i="3"/>
  <c r="J771" i="3" s="1"/>
  <c r="K771" i="3" s="1"/>
  <c r="M770" i="3"/>
  <c r="L770" i="3"/>
  <c r="I770" i="3"/>
  <c r="J770" i="3" s="1"/>
  <c r="K770" i="3" s="1"/>
  <c r="M769" i="3"/>
  <c r="L769" i="3"/>
  <c r="I769" i="3"/>
  <c r="J769" i="3" s="1"/>
  <c r="K769" i="3" s="1"/>
  <c r="M768" i="3"/>
  <c r="L768" i="3"/>
  <c r="I768" i="3"/>
  <c r="J768" i="3" s="1"/>
  <c r="K768" i="3" s="1"/>
  <c r="M767" i="3"/>
  <c r="L767" i="3"/>
  <c r="I767" i="3"/>
  <c r="J767" i="3" s="1"/>
  <c r="K767" i="3" s="1"/>
  <c r="M766" i="3"/>
  <c r="L766" i="3"/>
  <c r="I766" i="3"/>
  <c r="J766" i="3" s="1"/>
  <c r="K766" i="3" s="1"/>
  <c r="M765" i="3"/>
  <c r="L765" i="3"/>
  <c r="I765" i="3"/>
  <c r="J765" i="3" s="1"/>
  <c r="K765" i="3" s="1"/>
  <c r="M764" i="3"/>
  <c r="L764" i="3"/>
  <c r="I764" i="3"/>
  <c r="J764" i="3" s="1"/>
  <c r="K764" i="3" s="1"/>
  <c r="M763" i="3"/>
  <c r="L763" i="3"/>
  <c r="I763" i="3"/>
  <c r="J763" i="3" s="1"/>
  <c r="K763" i="3" s="1"/>
  <c r="M762" i="3"/>
  <c r="L762" i="3"/>
  <c r="I762" i="3"/>
  <c r="J762" i="3" s="1"/>
  <c r="K762" i="3" s="1"/>
  <c r="M761" i="3"/>
  <c r="L761" i="3"/>
  <c r="I761" i="3"/>
  <c r="J761" i="3" s="1"/>
  <c r="K761" i="3" s="1"/>
  <c r="M760" i="3"/>
  <c r="L760" i="3"/>
  <c r="I760" i="3"/>
  <c r="J760" i="3" s="1"/>
  <c r="K760" i="3" s="1"/>
  <c r="M759" i="3"/>
  <c r="L759" i="3"/>
  <c r="I759" i="3"/>
  <c r="J759" i="3" s="1"/>
  <c r="K759" i="3" s="1"/>
  <c r="M758" i="3"/>
  <c r="L758" i="3"/>
  <c r="I758" i="3"/>
  <c r="J758" i="3" s="1"/>
  <c r="K758" i="3" s="1"/>
  <c r="M757" i="3"/>
  <c r="L757" i="3"/>
  <c r="I757" i="3"/>
  <c r="J757" i="3" s="1"/>
  <c r="K757" i="3" s="1"/>
  <c r="M756" i="3"/>
  <c r="L756" i="3"/>
  <c r="I756" i="3"/>
  <c r="J756" i="3" s="1"/>
  <c r="K756" i="3" s="1"/>
  <c r="M755" i="3"/>
  <c r="L755" i="3"/>
  <c r="I755" i="3"/>
  <c r="J755" i="3" s="1"/>
  <c r="K755" i="3" s="1"/>
  <c r="M754" i="3"/>
  <c r="L754" i="3"/>
  <c r="I754" i="3"/>
  <c r="J754" i="3" s="1"/>
  <c r="K754" i="3" s="1"/>
  <c r="M753" i="3"/>
  <c r="L753" i="3"/>
  <c r="I753" i="3"/>
  <c r="J753" i="3" s="1"/>
  <c r="K753" i="3" s="1"/>
  <c r="M752" i="3"/>
  <c r="L752" i="3"/>
  <c r="I752" i="3"/>
  <c r="J752" i="3" s="1"/>
  <c r="K752" i="3" s="1"/>
  <c r="M751" i="3"/>
  <c r="L751" i="3"/>
  <c r="I751" i="3"/>
  <c r="J751" i="3" s="1"/>
  <c r="K751" i="3" s="1"/>
  <c r="M750" i="3"/>
  <c r="L750" i="3"/>
  <c r="I750" i="3"/>
  <c r="J750" i="3" s="1"/>
  <c r="K750" i="3" s="1"/>
  <c r="M749" i="3"/>
  <c r="L749" i="3"/>
  <c r="I749" i="3"/>
  <c r="J749" i="3" s="1"/>
  <c r="K749" i="3" s="1"/>
  <c r="M748" i="3"/>
  <c r="L748" i="3"/>
  <c r="I748" i="3"/>
  <c r="J748" i="3" s="1"/>
  <c r="K748" i="3" s="1"/>
  <c r="M747" i="3"/>
  <c r="L747" i="3"/>
  <c r="J747" i="3"/>
  <c r="K747" i="3" s="1"/>
  <c r="I747" i="3"/>
  <c r="M746" i="3"/>
  <c r="L746" i="3"/>
  <c r="I746" i="3"/>
  <c r="J746" i="3" s="1"/>
  <c r="K746" i="3" s="1"/>
  <c r="M745" i="3"/>
  <c r="L745" i="3"/>
  <c r="I745" i="3"/>
  <c r="J745" i="3" s="1"/>
  <c r="K745" i="3" s="1"/>
  <c r="M744" i="3"/>
  <c r="L744" i="3"/>
  <c r="J744" i="3"/>
  <c r="K744" i="3" s="1"/>
  <c r="I744" i="3"/>
  <c r="M743" i="3"/>
  <c r="L743" i="3"/>
  <c r="I743" i="3"/>
  <c r="J743" i="3" s="1"/>
  <c r="K743" i="3" s="1"/>
  <c r="M742" i="3"/>
  <c r="L742" i="3"/>
  <c r="I742" i="3"/>
  <c r="J742" i="3" s="1"/>
  <c r="K742" i="3" s="1"/>
  <c r="M741" i="3"/>
  <c r="L741" i="3"/>
  <c r="I741" i="3"/>
  <c r="J741" i="3" s="1"/>
  <c r="K741" i="3" s="1"/>
  <c r="M740" i="3"/>
  <c r="L740" i="3"/>
  <c r="J740" i="3"/>
  <c r="K740" i="3" s="1"/>
  <c r="I740" i="3"/>
  <c r="M739" i="3"/>
  <c r="L739" i="3"/>
  <c r="K739" i="3"/>
  <c r="J739" i="3"/>
  <c r="I739" i="3"/>
  <c r="M738" i="3"/>
  <c r="L738" i="3"/>
  <c r="I738" i="3"/>
  <c r="J738" i="3" s="1"/>
  <c r="K738" i="3" s="1"/>
  <c r="M737" i="3"/>
  <c r="L737" i="3"/>
  <c r="I737" i="3"/>
  <c r="J737" i="3" s="1"/>
  <c r="K737" i="3" s="1"/>
  <c r="M736" i="3"/>
  <c r="L736" i="3"/>
  <c r="J736" i="3"/>
  <c r="K736" i="3" s="1"/>
  <c r="I736" i="3"/>
  <c r="M735" i="3"/>
  <c r="L735" i="3"/>
  <c r="K735" i="3"/>
  <c r="J735" i="3"/>
  <c r="I735" i="3"/>
  <c r="M734" i="3"/>
  <c r="L734" i="3"/>
  <c r="I734" i="3"/>
  <c r="J734" i="3" s="1"/>
  <c r="K734" i="3" s="1"/>
  <c r="M733" i="3"/>
  <c r="L733" i="3"/>
  <c r="I733" i="3"/>
  <c r="J733" i="3" s="1"/>
  <c r="K733" i="3" s="1"/>
  <c r="M732" i="3"/>
  <c r="L732" i="3"/>
  <c r="I732" i="3"/>
  <c r="J732" i="3" s="1"/>
  <c r="K732" i="3" s="1"/>
  <c r="M731" i="3"/>
  <c r="L731" i="3"/>
  <c r="J731" i="3"/>
  <c r="K731" i="3" s="1"/>
  <c r="I731" i="3"/>
  <c r="M730" i="3"/>
  <c r="L730" i="3"/>
  <c r="I730" i="3"/>
  <c r="J730" i="3" s="1"/>
  <c r="K730" i="3" s="1"/>
  <c r="M729" i="3"/>
  <c r="L729" i="3"/>
  <c r="I729" i="3"/>
  <c r="J729" i="3" s="1"/>
  <c r="K729" i="3" s="1"/>
  <c r="M728" i="3"/>
  <c r="L728" i="3"/>
  <c r="J728" i="3"/>
  <c r="K728" i="3" s="1"/>
  <c r="I728" i="3"/>
  <c r="M727" i="3"/>
  <c r="L727" i="3"/>
  <c r="I727" i="3"/>
  <c r="J727" i="3" s="1"/>
  <c r="K727" i="3" s="1"/>
  <c r="M726" i="3"/>
  <c r="L726" i="3"/>
  <c r="I726" i="3"/>
  <c r="J726" i="3" s="1"/>
  <c r="K726" i="3" s="1"/>
  <c r="M725" i="3"/>
  <c r="L725" i="3"/>
  <c r="I725" i="3"/>
  <c r="J725" i="3" s="1"/>
  <c r="K725" i="3" s="1"/>
  <c r="M724" i="3"/>
  <c r="L724" i="3"/>
  <c r="J724" i="3"/>
  <c r="K724" i="3" s="1"/>
  <c r="I724" i="3"/>
  <c r="M723" i="3"/>
  <c r="L723" i="3"/>
  <c r="K723" i="3"/>
  <c r="J723" i="3"/>
  <c r="I723" i="3"/>
  <c r="M722" i="3"/>
  <c r="L722" i="3"/>
  <c r="I722" i="3"/>
  <c r="J722" i="3" s="1"/>
  <c r="K722" i="3" s="1"/>
  <c r="M721" i="3"/>
  <c r="L721" i="3"/>
  <c r="I721" i="3"/>
  <c r="J721" i="3" s="1"/>
  <c r="K721" i="3" s="1"/>
  <c r="M720" i="3"/>
  <c r="L720" i="3"/>
  <c r="J720" i="3"/>
  <c r="K720" i="3" s="1"/>
  <c r="I720" i="3"/>
  <c r="M719" i="3"/>
  <c r="L719" i="3"/>
  <c r="K719" i="3"/>
  <c r="J719" i="3"/>
  <c r="I719" i="3"/>
  <c r="M718" i="3"/>
  <c r="L718" i="3"/>
  <c r="I718" i="3"/>
  <c r="J718" i="3" s="1"/>
  <c r="K718" i="3" s="1"/>
  <c r="M717" i="3"/>
  <c r="L717" i="3"/>
  <c r="I717" i="3"/>
  <c r="J717" i="3" s="1"/>
  <c r="K717" i="3" s="1"/>
  <c r="M716" i="3"/>
  <c r="L716" i="3"/>
  <c r="I716" i="3"/>
  <c r="J716" i="3" s="1"/>
  <c r="K716" i="3" s="1"/>
  <c r="M715" i="3"/>
  <c r="L715" i="3"/>
  <c r="J715" i="3"/>
  <c r="K715" i="3" s="1"/>
  <c r="I715" i="3"/>
  <c r="M714" i="3"/>
  <c r="L714" i="3"/>
  <c r="I714" i="3"/>
  <c r="J714" i="3" s="1"/>
  <c r="K714" i="3" s="1"/>
  <c r="M713" i="3"/>
  <c r="L713" i="3"/>
  <c r="I713" i="3"/>
  <c r="J713" i="3" s="1"/>
  <c r="K713" i="3" s="1"/>
  <c r="M712" i="3"/>
  <c r="L712" i="3"/>
  <c r="J712" i="3"/>
  <c r="K712" i="3" s="1"/>
  <c r="I712" i="3"/>
  <c r="M711" i="3"/>
  <c r="L711" i="3"/>
  <c r="I711" i="3"/>
  <c r="J711" i="3" s="1"/>
  <c r="K711" i="3" s="1"/>
  <c r="M710" i="3"/>
  <c r="L710" i="3"/>
  <c r="I710" i="3"/>
  <c r="J710" i="3" s="1"/>
  <c r="K710" i="3" s="1"/>
  <c r="M709" i="3"/>
  <c r="L709" i="3"/>
  <c r="I709" i="3"/>
  <c r="J709" i="3" s="1"/>
  <c r="K709" i="3" s="1"/>
  <c r="M708" i="3"/>
  <c r="L708" i="3"/>
  <c r="J708" i="3"/>
  <c r="K708" i="3" s="1"/>
  <c r="I708" i="3"/>
  <c r="M707" i="3"/>
  <c r="L707" i="3"/>
  <c r="K707" i="3"/>
  <c r="J707" i="3"/>
  <c r="I707" i="3"/>
  <c r="M706" i="3"/>
  <c r="L706" i="3"/>
  <c r="I706" i="3"/>
  <c r="J706" i="3" s="1"/>
  <c r="K706" i="3" s="1"/>
  <c r="M705" i="3"/>
  <c r="L705" i="3"/>
  <c r="I705" i="3"/>
  <c r="J705" i="3" s="1"/>
  <c r="K705" i="3" s="1"/>
  <c r="M704" i="3"/>
  <c r="L704" i="3"/>
  <c r="J704" i="3"/>
  <c r="K704" i="3" s="1"/>
  <c r="I704" i="3"/>
  <c r="M703" i="3"/>
  <c r="L703" i="3"/>
  <c r="K703" i="3"/>
  <c r="J703" i="3"/>
  <c r="I703" i="3"/>
  <c r="M702" i="3"/>
  <c r="L702" i="3"/>
  <c r="I702" i="3"/>
  <c r="J702" i="3" s="1"/>
  <c r="K702" i="3" s="1"/>
  <c r="M701" i="3"/>
  <c r="L701" i="3"/>
  <c r="I701" i="3"/>
  <c r="J701" i="3" s="1"/>
  <c r="K701" i="3" s="1"/>
  <c r="M700" i="3"/>
  <c r="L700" i="3"/>
  <c r="I700" i="3"/>
  <c r="J700" i="3" s="1"/>
  <c r="K700" i="3" s="1"/>
  <c r="M699" i="3"/>
  <c r="L699" i="3"/>
  <c r="J699" i="3"/>
  <c r="K699" i="3" s="1"/>
  <c r="I699" i="3"/>
  <c r="M698" i="3"/>
  <c r="L698" i="3"/>
  <c r="I698" i="3"/>
  <c r="J698" i="3" s="1"/>
  <c r="K698" i="3" s="1"/>
  <c r="M697" i="3"/>
  <c r="L697" i="3"/>
  <c r="I697" i="3"/>
  <c r="J697" i="3" s="1"/>
  <c r="K697" i="3" s="1"/>
  <c r="M696" i="3"/>
  <c r="L696" i="3"/>
  <c r="J696" i="3"/>
  <c r="K696" i="3" s="1"/>
  <c r="I696" i="3"/>
  <c r="M695" i="3"/>
  <c r="L695" i="3"/>
  <c r="I695" i="3"/>
  <c r="J695" i="3" s="1"/>
  <c r="K695" i="3" s="1"/>
  <c r="M694" i="3"/>
  <c r="L694" i="3"/>
  <c r="I694" i="3"/>
  <c r="J694" i="3" s="1"/>
  <c r="K694" i="3" s="1"/>
  <c r="M693" i="3"/>
  <c r="L693" i="3"/>
  <c r="I693" i="3"/>
  <c r="J693" i="3" s="1"/>
  <c r="K693" i="3" s="1"/>
  <c r="M692" i="3"/>
  <c r="L692" i="3"/>
  <c r="J692" i="3"/>
  <c r="K692" i="3" s="1"/>
  <c r="I692" i="3"/>
  <c r="M691" i="3"/>
  <c r="L691" i="3"/>
  <c r="K691" i="3"/>
  <c r="J691" i="3"/>
  <c r="I691" i="3"/>
  <c r="M690" i="3"/>
  <c r="L690" i="3"/>
  <c r="I690" i="3"/>
  <c r="J690" i="3" s="1"/>
  <c r="K690" i="3" s="1"/>
  <c r="M689" i="3"/>
  <c r="L689" i="3"/>
  <c r="I689" i="3"/>
  <c r="J689" i="3" s="1"/>
  <c r="K689" i="3" s="1"/>
  <c r="M688" i="3"/>
  <c r="L688" i="3"/>
  <c r="J688" i="3"/>
  <c r="K688" i="3" s="1"/>
  <c r="I688" i="3"/>
  <c r="M687" i="3"/>
  <c r="L687" i="3"/>
  <c r="K687" i="3"/>
  <c r="J687" i="3"/>
  <c r="I687" i="3"/>
  <c r="M686" i="3"/>
  <c r="L686" i="3"/>
  <c r="I686" i="3"/>
  <c r="J686" i="3" s="1"/>
  <c r="K686" i="3" s="1"/>
  <c r="M685" i="3"/>
  <c r="L685" i="3"/>
  <c r="I685" i="3"/>
  <c r="J685" i="3" s="1"/>
  <c r="K685" i="3" s="1"/>
  <c r="M684" i="3"/>
  <c r="L684" i="3"/>
  <c r="I684" i="3"/>
  <c r="J684" i="3" s="1"/>
  <c r="K684" i="3" s="1"/>
  <c r="M683" i="3"/>
  <c r="L683" i="3"/>
  <c r="J683" i="3"/>
  <c r="K683" i="3" s="1"/>
  <c r="I683" i="3"/>
  <c r="M682" i="3"/>
  <c r="L682" i="3"/>
  <c r="I682" i="3"/>
  <c r="J682" i="3" s="1"/>
  <c r="K682" i="3" s="1"/>
  <c r="M681" i="3"/>
  <c r="L681" i="3"/>
  <c r="I681" i="3"/>
  <c r="J681" i="3" s="1"/>
  <c r="K681" i="3" s="1"/>
  <c r="M680" i="3"/>
  <c r="L680" i="3"/>
  <c r="J680" i="3"/>
  <c r="K680" i="3" s="1"/>
  <c r="I680" i="3"/>
  <c r="M679" i="3"/>
  <c r="L679" i="3"/>
  <c r="I679" i="3"/>
  <c r="J679" i="3" s="1"/>
  <c r="K679" i="3" s="1"/>
  <c r="M678" i="3"/>
  <c r="L678" i="3"/>
  <c r="I678" i="3"/>
  <c r="J678" i="3" s="1"/>
  <c r="K678" i="3" s="1"/>
  <c r="M677" i="3"/>
  <c r="L677" i="3"/>
  <c r="I677" i="3"/>
  <c r="J677" i="3" s="1"/>
  <c r="K677" i="3" s="1"/>
  <c r="M676" i="3"/>
  <c r="L676" i="3"/>
  <c r="J676" i="3"/>
  <c r="K676" i="3" s="1"/>
  <c r="I676" i="3"/>
  <c r="M675" i="3"/>
  <c r="L675" i="3"/>
  <c r="K675" i="3"/>
  <c r="J675" i="3"/>
  <c r="I675" i="3"/>
  <c r="M674" i="3"/>
  <c r="L674" i="3"/>
  <c r="I674" i="3"/>
  <c r="J674" i="3" s="1"/>
  <c r="K674" i="3" s="1"/>
  <c r="M673" i="3"/>
  <c r="L673" i="3"/>
  <c r="I673" i="3"/>
  <c r="J673" i="3" s="1"/>
  <c r="K673" i="3" s="1"/>
  <c r="M672" i="3"/>
  <c r="L672" i="3"/>
  <c r="J672" i="3"/>
  <c r="K672" i="3" s="1"/>
  <c r="I672" i="3"/>
  <c r="M671" i="3"/>
  <c r="L671" i="3"/>
  <c r="K671" i="3"/>
  <c r="J671" i="3"/>
  <c r="I671" i="3"/>
  <c r="M670" i="3"/>
  <c r="L670" i="3"/>
  <c r="I670" i="3"/>
  <c r="J670" i="3" s="1"/>
  <c r="K670" i="3" s="1"/>
  <c r="M669" i="3"/>
  <c r="L669" i="3"/>
  <c r="I669" i="3"/>
  <c r="J669" i="3" s="1"/>
  <c r="K669" i="3" s="1"/>
  <c r="M668" i="3"/>
  <c r="L668" i="3"/>
  <c r="I668" i="3"/>
  <c r="J668" i="3" s="1"/>
  <c r="K668" i="3" s="1"/>
  <c r="M667" i="3"/>
  <c r="L667" i="3"/>
  <c r="J667" i="3"/>
  <c r="K667" i="3" s="1"/>
  <c r="I667" i="3"/>
  <c r="M666" i="3"/>
  <c r="L666" i="3"/>
  <c r="I666" i="3"/>
  <c r="J666" i="3" s="1"/>
  <c r="K666" i="3" s="1"/>
  <c r="M665" i="3"/>
  <c r="L665" i="3"/>
  <c r="I665" i="3"/>
  <c r="J665" i="3" s="1"/>
  <c r="K665" i="3" s="1"/>
  <c r="M664" i="3"/>
  <c r="L664" i="3"/>
  <c r="J664" i="3"/>
  <c r="K664" i="3" s="1"/>
  <c r="I664" i="3"/>
  <c r="M663" i="3"/>
  <c r="L663" i="3"/>
  <c r="I663" i="3"/>
  <c r="J663" i="3" s="1"/>
  <c r="K663" i="3" s="1"/>
  <c r="M662" i="3"/>
  <c r="L662" i="3"/>
  <c r="I662" i="3"/>
  <c r="J662" i="3" s="1"/>
  <c r="K662" i="3" s="1"/>
  <c r="M661" i="3"/>
  <c r="L661" i="3"/>
  <c r="I661" i="3"/>
  <c r="J661" i="3" s="1"/>
  <c r="K661" i="3" s="1"/>
  <c r="M660" i="3"/>
  <c r="L660" i="3"/>
  <c r="J660" i="3"/>
  <c r="K660" i="3" s="1"/>
  <c r="I660" i="3"/>
  <c r="M659" i="3"/>
  <c r="L659" i="3"/>
  <c r="K659" i="3"/>
  <c r="J659" i="3"/>
  <c r="I659" i="3"/>
  <c r="M658" i="3"/>
  <c r="L658" i="3"/>
  <c r="I658" i="3"/>
  <c r="J658" i="3" s="1"/>
  <c r="K658" i="3" s="1"/>
  <c r="M657" i="3"/>
  <c r="L657" i="3"/>
  <c r="I657" i="3"/>
  <c r="J657" i="3" s="1"/>
  <c r="K657" i="3" s="1"/>
  <c r="M656" i="3"/>
  <c r="L656" i="3"/>
  <c r="J656" i="3"/>
  <c r="K656" i="3" s="1"/>
  <c r="I656" i="3"/>
  <c r="M655" i="3"/>
  <c r="L655" i="3"/>
  <c r="K655" i="3"/>
  <c r="J655" i="3"/>
  <c r="I655" i="3"/>
  <c r="M654" i="3"/>
  <c r="L654" i="3"/>
  <c r="I654" i="3"/>
  <c r="J654" i="3" s="1"/>
  <c r="K654" i="3" s="1"/>
  <c r="M653" i="3"/>
  <c r="L653" i="3"/>
  <c r="I653" i="3"/>
  <c r="J653" i="3" s="1"/>
  <c r="K653" i="3" s="1"/>
  <c r="M652" i="3"/>
  <c r="L652" i="3"/>
  <c r="I652" i="3"/>
  <c r="J652" i="3" s="1"/>
  <c r="K652" i="3" s="1"/>
  <c r="M651" i="3"/>
  <c r="L651" i="3"/>
  <c r="J651" i="3"/>
  <c r="K651" i="3" s="1"/>
  <c r="I651" i="3"/>
  <c r="M650" i="3"/>
  <c r="L650" i="3"/>
  <c r="I650" i="3"/>
  <c r="J650" i="3" s="1"/>
  <c r="K650" i="3" s="1"/>
  <c r="M649" i="3"/>
  <c r="L649" i="3"/>
  <c r="I649" i="3"/>
  <c r="J649" i="3" s="1"/>
  <c r="K649" i="3" s="1"/>
  <c r="M648" i="3"/>
  <c r="L648" i="3"/>
  <c r="J648" i="3"/>
  <c r="K648" i="3" s="1"/>
  <c r="I648" i="3"/>
  <c r="M647" i="3"/>
  <c r="L647" i="3"/>
  <c r="I647" i="3"/>
  <c r="J647" i="3" s="1"/>
  <c r="K647" i="3" s="1"/>
  <c r="M646" i="3"/>
  <c r="L646" i="3"/>
  <c r="I646" i="3"/>
  <c r="J646" i="3" s="1"/>
  <c r="K646" i="3" s="1"/>
  <c r="M645" i="3"/>
  <c r="L645" i="3"/>
  <c r="I645" i="3"/>
  <c r="J645" i="3" s="1"/>
  <c r="K645" i="3" s="1"/>
  <c r="M644" i="3"/>
  <c r="L644" i="3"/>
  <c r="J644" i="3"/>
  <c r="K644" i="3" s="1"/>
  <c r="I644" i="3"/>
  <c r="M643" i="3"/>
  <c r="L643" i="3"/>
  <c r="K643" i="3"/>
  <c r="J643" i="3"/>
  <c r="I643" i="3"/>
  <c r="M642" i="3"/>
  <c r="L642" i="3"/>
  <c r="I642" i="3"/>
  <c r="J642" i="3" s="1"/>
  <c r="K642" i="3" s="1"/>
  <c r="M641" i="3"/>
  <c r="L641" i="3"/>
  <c r="I641" i="3"/>
  <c r="J641" i="3" s="1"/>
  <c r="K641" i="3" s="1"/>
  <c r="M640" i="3"/>
  <c r="L640" i="3"/>
  <c r="J640" i="3"/>
  <c r="K640" i="3" s="1"/>
  <c r="I640" i="3"/>
  <c r="M639" i="3"/>
  <c r="L639" i="3"/>
  <c r="K639" i="3"/>
  <c r="J639" i="3"/>
  <c r="I639" i="3"/>
  <c r="M638" i="3"/>
  <c r="L638" i="3"/>
  <c r="I638" i="3"/>
  <c r="J638" i="3" s="1"/>
  <c r="K638" i="3" s="1"/>
  <c r="M637" i="3"/>
  <c r="L637" i="3"/>
  <c r="I637" i="3"/>
  <c r="J637" i="3" s="1"/>
  <c r="K637" i="3" s="1"/>
  <c r="M636" i="3"/>
  <c r="L636" i="3"/>
  <c r="I636" i="3"/>
  <c r="J636" i="3" s="1"/>
  <c r="K636" i="3" s="1"/>
  <c r="M635" i="3"/>
  <c r="L635" i="3"/>
  <c r="J635" i="3"/>
  <c r="K635" i="3" s="1"/>
  <c r="I635" i="3"/>
  <c r="M634" i="3"/>
  <c r="L634" i="3"/>
  <c r="I634" i="3"/>
  <c r="J634" i="3" s="1"/>
  <c r="K634" i="3" s="1"/>
  <c r="M633" i="3"/>
  <c r="L633" i="3"/>
  <c r="I633" i="3"/>
  <c r="J633" i="3" s="1"/>
  <c r="K633" i="3" s="1"/>
  <c r="M632" i="3"/>
  <c r="L632" i="3"/>
  <c r="J632" i="3"/>
  <c r="K632" i="3" s="1"/>
  <c r="I632" i="3"/>
  <c r="M631" i="3"/>
  <c r="L631" i="3"/>
  <c r="I631" i="3"/>
  <c r="J631" i="3" s="1"/>
  <c r="K631" i="3" s="1"/>
  <c r="M630" i="3"/>
  <c r="L630" i="3"/>
  <c r="I630" i="3"/>
  <c r="J630" i="3" s="1"/>
  <c r="K630" i="3" s="1"/>
  <c r="M629" i="3"/>
  <c r="L629" i="3"/>
  <c r="I629" i="3"/>
  <c r="J629" i="3" s="1"/>
  <c r="K629" i="3" s="1"/>
  <c r="M628" i="3"/>
  <c r="L628" i="3"/>
  <c r="J628" i="3"/>
  <c r="K628" i="3" s="1"/>
  <c r="I628" i="3"/>
  <c r="M627" i="3"/>
  <c r="L627" i="3"/>
  <c r="K627" i="3"/>
  <c r="J627" i="3"/>
  <c r="I627" i="3"/>
  <c r="M626" i="3"/>
  <c r="L626" i="3"/>
  <c r="I626" i="3"/>
  <c r="J626" i="3" s="1"/>
  <c r="K626" i="3" s="1"/>
  <c r="M625" i="3"/>
  <c r="L625" i="3"/>
  <c r="I625" i="3"/>
  <c r="J625" i="3" s="1"/>
  <c r="K625" i="3" s="1"/>
  <c r="M624" i="3"/>
  <c r="L624" i="3"/>
  <c r="J624" i="3"/>
  <c r="K624" i="3" s="1"/>
  <c r="I624" i="3"/>
  <c r="M623" i="3"/>
  <c r="L623" i="3"/>
  <c r="K623" i="3"/>
  <c r="J623" i="3"/>
  <c r="I623" i="3"/>
  <c r="M622" i="3"/>
  <c r="L622" i="3"/>
  <c r="I622" i="3"/>
  <c r="J622" i="3" s="1"/>
  <c r="K622" i="3" s="1"/>
  <c r="M621" i="3"/>
  <c r="L621" i="3"/>
  <c r="I621" i="3"/>
  <c r="J621" i="3" s="1"/>
  <c r="K621" i="3" s="1"/>
  <c r="M620" i="3"/>
  <c r="L620" i="3"/>
  <c r="I620" i="3"/>
  <c r="J620" i="3" s="1"/>
  <c r="K620" i="3" s="1"/>
  <c r="M619" i="3"/>
  <c r="L619" i="3"/>
  <c r="J619" i="3"/>
  <c r="K619" i="3" s="1"/>
  <c r="I619" i="3"/>
  <c r="M618" i="3"/>
  <c r="L618" i="3"/>
  <c r="I618" i="3"/>
  <c r="J618" i="3" s="1"/>
  <c r="K618" i="3" s="1"/>
  <c r="M617" i="3"/>
  <c r="L617" i="3"/>
  <c r="I617" i="3"/>
  <c r="J617" i="3" s="1"/>
  <c r="K617" i="3" s="1"/>
  <c r="M616" i="3"/>
  <c r="L616" i="3"/>
  <c r="J616" i="3"/>
  <c r="K616" i="3" s="1"/>
  <c r="I616" i="3"/>
  <c r="M615" i="3"/>
  <c r="L615" i="3"/>
  <c r="I615" i="3"/>
  <c r="J615" i="3" s="1"/>
  <c r="K615" i="3" s="1"/>
  <c r="M614" i="3"/>
  <c r="L614" i="3"/>
  <c r="I614" i="3"/>
  <c r="J614" i="3" s="1"/>
  <c r="K614" i="3" s="1"/>
  <c r="M613" i="3"/>
  <c r="L613" i="3"/>
  <c r="I613" i="3"/>
  <c r="J613" i="3" s="1"/>
  <c r="K613" i="3" s="1"/>
  <c r="M612" i="3"/>
  <c r="L612" i="3"/>
  <c r="J612" i="3"/>
  <c r="K612" i="3" s="1"/>
  <c r="I612" i="3"/>
  <c r="M611" i="3"/>
  <c r="L611" i="3"/>
  <c r="K611" i="3"/>
  <c r="J611" i="3"/>
  <c r="I611" i="3"/>
  <c r="M610" i="3"/>
  <c r="L610" i="3"/>
  <c r="I610" i="3"/>
  <c r="J610" i="3" s="1"/>
  <c r="K610" i="3" s="1"/>
  <c r="M609" i="3"/>
  <c r="L609" i="3"/>
  <c r="I609" i="3"/>
  <c r="J609" i="3" s="1"/>
  <c r="K609" i="3" s="1"/>
  <c r="M608" i="3"/>
  <c r="L608" i="3"/>
  <c r="J608" i="3"/>
  <c r="K608" i="3" s="1"/>
  <c r="I608" i="3"/>
  <c r="M607" i="3"/>
  <c r="L607" i="3"/>
  <c r="K607" i="3"/>
  <c r="J607" i="3"/>
  <c r="I607" i="3"/>
  <c r="M606" i="3"/>
  <c r="L606" i="3"/>
  <c r="I606" i="3"/>
  <c r="J606" i="3" s="1"/>
  <c r="K606" i="3" s="1"/>
  <c r="M605" i="3"/>
  <c r="L605" i="3"/>
  <c r="I605" i="3"/>
  <c r="J605" i="3" s="1"/>
  <c r="K605" i="3" s="1"/>
  <c r="M604" i="3"/>
  <c r="L604" i="3"/>
  <c r="I604" i="3"/>
  <c r="J604" i="3" s="1"/>
  <c r="K604" i="3" s="1"/>
  <c r="M603" i="3"/>
  <c r="L603" i="3"/>
  <c r="I603" i="3"/>
  <c r="J603" i="3" s="1"/>
  <c r="K603" i="3" s="1"/>
  <c r="M602" i="3"/>
  <c r="L602" i="3"/>
  <c r="I602" i="3"/>
  <c r="J602" i="3" s="1"/>
  <c r="K602" i="3" s="1"/>
  <c r="M601" i="3"/>
  <c r="L601" i="3"/>
  <c r="I601" i="3"/>
  <c r="J601" i="3" s="1"/>
  <c r="K601" i="3" s="1"/>
  <c r="M600" i="3"/>
  <c r="L600" i="3"/>
  <c r="J600" i="3"/>
  <c r="K600" i="3" s="1"/>
  <c r="I600" i="3"/>
  <c r="M599" i="3"/>
  <c r="L599" i="3"/>
  <c r="I599" i="3"/>
  <c r="J599" i="3" s="1"/>
  <c r="K599" i="3" s="1"/>
  <c r="M598" i="3"/>
  <c r="L598" i="3"/>
  <c r="I598" i="3"/>
  <c r="J598" i="3" s="1"/>
  <c r="K598" i="3" s="1"/>
  <c r="M597" i="3"/>
  <c r="L597" i="3"/>
  <c r="I597" i="3"/>
  <c r="J597" i="3" s="1"/>
  <c r="K597" i="3" s="1"/>
  <c r="M596" i="3"/>
  <c r="L596" i="3"/>
  <c r="J596" i="3"/>
  <c r="K596" i="3" s="1"/>
  <c r="I596" i="3"/>
  <c r="M595" i="3"/>
  <c r="L595" i="3"/>
  <c r="K595" i="3"/>
  <c r="J595" i="3"/>
  <c r="I595" i="3"/>
  <c r="M594" i="3"/>
  <c r="L594" i="3"/>
  <c r="I594" i="3"/>
  <c r="J594" i="3" s="1"/>
  <c r="K594" i="3" s="1"/>
  <c r="M593" i="3"/>
  <c r="L593" i="3"/>
  <c r="I593" i="3"/>
  <c r="J593" i="3" s="1"/>
  <c r="K593" i="3" s="1"/>
  <c r="M592" i="3"/>
  <c r="L592" i="3"/>
  <c r="I592" i="3"/>
  <c r="J592" i="3" s="1"/>
  <c r="K592" i="3" s="1"/>
  <c r="M591" i="3"/>
  <c r="L591" i="3"/>
  <c r="J591" i="3"/>
  <c r="K591" i="3" s="1"/>
  <c r="I591" i="3"/>
  <c r="M590" i="3"/>
  <c r="L590" i="3"/>
  <c r="I590" i="3"/>
  <c r="J590" i="3" s="1"/>
  <c r="K590" i="3" s="1"/>
  <c r="M589" i="3"/>
  <c r="L589" i="3"/>
  <c r="I589" i="3"/>
  <c r="J589" i="3" s="1"/>
  <c r="K589" i="3" s="1"/>
  <c r="M588" i="3"/>
  <c r="L588" i="3"/>
  <c r="I588" i="3"/>
  <c r="J588" i="3" s="1"/>
  <c r="K588" i="3" s="1"/>
  <c r="M587" i="3"/>
  <c r="L587" i="3"/>
  <c r="I587" i="3"/>
  <c r="J587" i="3" s="1"/>
  <c r="K587" i="3" s="1"/>
  <c r="M586" i="3"/>
  <c r="L586" i="3"/>
  <c r="I586" i="3"/>
  <c r="J586" i="3" s="1"/>
  <c r="K586" i="3" s="1"/>
  <c r="M585" i="3"/>
  <c r="L585" i="3"/>
  <c r="I585" i="3"/>
  <c r="J585" i="3" s="1"/>
  <c r="K585" i="3" s="1"/>
  <c r="M584" i="3"/>
  <c r="L584" i="3"/>
  <c r="J584" i="3"/>
  <c r="K584" i="3" s="1"/>
  <c r="I584" i="3"/>
  <c r="M583" i="3"/>
  <c r="L583" i="3"/>
  <c r="I583" i="3"/>
  <c r="J583" i="3" s="1"/>
  <c r="K583" i="3" s="1"/>
  <c r="M582" i="3"/>
  <c r="L582" i="3"/>
  <c r="I582" i="3"/>
  <c r="J582" i="3" s="1"/>
  <c r="K582" i="3" s="1"/>
  <c r="M581" i="3"/>
  <c r="L581" i="3"/>
  <c r="I581" i="3"/>
  <c r="J581" i="3" s="1"/>
  <c r="K581" i="3" s="1"/>
  <c r="M580" i="3"/>
  <c r="L580" i="3"/>
  <c r="J580" i="3"/>
  <c r="K580" i="3" s="1"/>
  <c r="I580" i="3"/>
  <c r="M579" i="3"/>
  <c r="L579" i="3"/>
  <c r="K579" i="3"/>
  <c r="J579" i="3"/>
  <c r="I579" i="3"/>
  <c r="M578" i="3"/>
  <c r="L578" i="3"/>
  <c r="I578" i="3"/>
  <c r="J578" i="3" s="1"/>
  <c r="K578" i="3" s="1"/>
  <c r="M577" i="3"/>
  <c r="L577" i="3"/>
  <c r="I577" i="3"/>
  <c r="J577" i="3" s="1"/>
  <c r="K577" i="3" s="1"/>
  <c r="M576" i="3"/>
  <c r="L576" i="3"/>
  <c r="I576" i="3"/>
  <c r="J576" i="3" s="1"/>
  <c r="K576" i="3" s="1"/>
  <c r="M575" i="3"/>
  <c r="L575" i="3"/>
  <c r="J575" i="3"/>
  <c r="K575" i="3" s="1"/>
  <c r="I575" i="3"/>
  <c r="M574" i="3"/>
  <c r="L574" i="3"/>
  <c r="I574" i="3"/>
  <c r="J574" i="3" s="1"/>
  <c r="K574" i="3" s="1"/>
  <c r="M573" i="3"/>
  <c r="L573" i="3"/>
  <c r="I573" i="3"/>
  <c r="J573" i="3" s="1"/>
  <c r="K573" i="3" s="1"/>
  <c r="M572" i="3"/>
  <c r="L572" i="3"/>
  <c r="I572" i="3"/>
  <c r="J572" i="3" s="1"/>
  <c r="K572" i="3" s="1"/>
  <c r="M571" i="3"/>
  <c r="L571" i="3"/>
  <c r="I571" i="3"/>
  <c r="J571" i="3" s="1"/>
  <c r="K571" i="3" s="1"/>
  <c r="M570" i="3"/>
  <c r="L570" i="3"/>
  <c r="I570" i="3"/>
  <c r="J570" i="3" s="1"/>
  <c r="K570" i="3" s="1"/>
  <c r="M569" i="3"/>
  <c r="L569" i="3"/>
  <c r="I569" i="3"/>
  <c r="J569" i="3" s="1"/>
  <c r="K569" i="3" s="1"/>
  <c r="M568" i="3"/>
  <c r="L568" i="3"/>
  <c r="J568" i="3"/>
  <c r="K568" i="3" s="1"/>
  <c r="I568" i="3"/>
  <c r="M567" i="3"/>
  <c r="L567" i="3"/>
  <c r="I567" i="3"/>
  <c r="J567" i="3" s="1"/>
  <c r="K567" i="3" s="1"/>
  <c r="M566" i="3"/>
  <c r="L566" i="3"/>
  <c r="I566" i="3"/>
  <c r="J566" i="3" s="1"/>
  <c r="K566" i="3" s="1"/>
  <c r="M565" i="3"/>
  <c r="L565" i="3"/>
  <c r="I565" i="3"/>
  <c r="J565" i="3" s="1"/>
  <c r="K565" i="3" s="1"/>
  <c r="M564" i="3"/>
  <c r="L564" i="3"/>
  <c r="I564" i="3"/>
  <c r="J564" i="3" s="1"/>
  <c r="K564" i="3" s="1"/>
  <c r="M563" i="3"/>
  <c r="L563" i="3"/>
  <c r="J563" i="3"/>
  <c r="K563" i="3" s="1"/>
  <c r="I563" i="3"/>
  <c r="M562" i="3"/>
  <c r="L562" i="3"/>
  <c r="I562" i="3"/>
  <c r="J562" i="3" s="1"/>
  <c r="K562" i="3" s="1"/>
  <c r="M561" i="3"/>
  <c r="L561" i="3"/>
  <c r="I561" i="3"/>
  <c r="J561" i="3" s="1"/>
  <c r="K561" i="3" s="1"/>
  <c r="M560" i="3"/>
  <c r="L560" i="3"/>
  <c r="J560" i="3"/>
  <c r="K560" i="3" s="1"/>
  <c r="I560" i="3"/>
  <c r="M559" i="3"/>
  <c r="L559" i="3"/>
  <c r="I559" i="3"/>
  <c r="J559" i="3" s="1"/>
  <c r="K559" i="3" s="1"/>
  <c r="M558" i="3"/>
  <c r="L558" i="3"/>
  <c r="I558" i="3"/>
  <c r="J558" i="3" s="1"/>
  <c r="K558" i="3" s="1"/>
  <c r="M557" i="3"/>
  <c r="L557" i="3"/>
  <c r="I557" i="3"/>
  <c r="J557" i="3" s="1"/>
  <c r="K557" i="3" s="1"/>
  <c r="M556" i="3"/>
  <c r="L556" i="3"/>
  <c r="I556" i="3"/>
  <c r="J556" i="3" s="1"/>
  <c r="K556" i="3" s="1"/>
  <c r="M555" i="3"/>
  <c r="L555" i="3"/>
  <c r="I555" i="3"/>
  <c r="J555" i="3" s="1"/>
  <c r="K555" i="3" s="1"/>
  <c r="M554" i="3"/>
  <c r="L554" i="3"/>
  <c r="I554" i="3"/>
  <c r="J554" i="3" s="1"/>
  <c r="K554" i="3" s="1"/>
  <c r="M553" i="3"/>
  <c r="L553" i="3"/>
  <c r="I553" i="3"/>
  <c r="J553" i="3" s="1"/>
  <c r="K553" i="3" s="1"/>
  <c r="M552" i="3"/>
  <c r="L552" i="3"/>
  <c r="J552" i="3"/>
  <c r="K552" i="3" s="1"/>
  <c r="I552" i="3"/>
  <c r="M551" i="3"/>
  <c r="L551" i="3"/>
  <c r="K551" i="3"/>
  <c r="I551" i="3"/>
  <c r="J551" i="3" s="1"/>
  <c r="M550" i="3"/>
  <c r="L550" i="3"/>
  <c r="I550" i="3"/>
  <c r="J550" i="3" s="1"/>
  <c r="K550" i="3" s="1"/>
  <c r="M549" i="3"/>
  <c r="L549" i="3"/>
  <c r="I549" i="3"/>
  <c r="J549" i="3" s="1"/>
  <c r="K549" i="3" s="1"/>
  <c r="M548" i="3"/>
  <c r="L548" i="3"/>
  <c r="I548" i="3"/>
  <c r="J548" i="3" s="1"/>
  <c r="K548" i="3" s="1"/>
  <c r="M547" i="3"/>
  <c r="L547" i="3"/>
  <c r="J547" i="3"/>
  <c r="K547" i="3" s="1"/>
  <c r="I547" i="3"/>
  <c r="M546" i="3"/>
  <c r="L546" i="3"/>
  <c r="I546" i="3"/>
  <c r="J546" i="3" s="1"/>
  <c r="K546" i="3" s="1"/>
  <c r="M545" i="3"/>
  <c r="L545" i="3"/>
  <c r="I545" i="3"/>
  <c r="J545" i="3" s="1"/>
  <c r="K545" i="3" s="1"/>
  <c r="M544" i="3"/>
  <c r="L544" i="3"/>
  <c r="I544" i="3"/>
  <c r="J544" i="3" s="1"/>
  <c r="K544" i="3" s="1"/>
  <c r="M543" i="3"/>
  <c r="L543" i="3"/>
  <c r="I543" i="3"/>
  <c r="J543" i="3" s="1"/>
  <c r="K543" i="3" s="1"/>
  <c r="M542" i="3"/>
  <c r="L542" i="3"/>
  <c r="I542" i="3"/>
  <c r="J542" i="3" s="1"/>
  <c r="K542" i="3" s="1"/>
  <c r="M541" i="3"/>
  <c r="L541" i="3"/>
  <c r="I541" i="3"/>
  <c r="J541" i="3" s="1"/>
  <c r="K541" i="3" s="1"/>
  <c r="M540" i="3"/>
  <c r="L540" i="3"/>
  <c r="I540" i="3"/>
  <c r="J540" i="3" s="1"/>
  <c r="K540" i="3" s="1"/>
  <c r="M539" i="3"/>
  <c r="L539" i="3"/>
  <c r="I539" i="3"/>
  <c r="J539" i="3" s="1"/>
  <c r="K539" i="3" s="1"/>
  <c r="M538" i="3"/>
  <c r="L538" i="3"/>
  <c r="I538" i="3"/>
  <c r="J538" i="3" s="1"/>
  <c r="K538" i="3" s="1"/>
  <c r="M537" i="3"/>
  <c r="L537" i="3"/>
  <c r="I537" i="3"/>
  <c r="J537" i="3" s="1"/>
  <c r="K537" i="3" s="1"/>
  <c r="M536" i="3"/>
  <c r="L536" i="3"/>
  <c r="J536" i="3"/>
  <c r="K536" i="3" s="1"/>
  <c r="I536" i="3"/>
  <c r="M535" i="3"/>
  <c r="L535" i="3"/>
  <c r="I535" i="3"/>
  <c r="J535" i="3" s="1"/>
  <c r="K535" i="3" s="1"/>
  <c r="M534" i="3"/>
  <c r="L534" i="3"/>
  <c r="I534" i="3"/>
  <c r="J534" i="3" s="1"/>
  <c r="K534" i="3" s="1"/>
  <c r="M533" i="3"/>
  <c r="L533" i="3"/>
  <c r="I533" i="3"/>
  <c r="J533" i="3" s="1"/>
  <c r="K533" i="3" s="1"/>
  <c r="M532" i="3"/>
  <c r="L532" i="3"/>
  <c r="I532" i="3"/>
  <c r="J532" i="3" s="1"/>
  <c r="K532" i="3" s="1"/>
  <c r="M531" i="3"/>
  <c r="L531" i="3"/>
  <c r="J531" i="3"/>
  <c r="K531" i="3" s="1"/>
  <c r="I531" i="3"/>
  <c r="M530" i="3"/>
  <c r="L530" i="3"/>
  <c r="I530" i="3"/>
  <c r="J530" i="3" s="1"/>
  <c r="K530" i="3" s="1"/>
  <c r="M529" i="3"/>
  <c r="L529" i="3"/>
  <c r="I529" i="3"/>
  <c r="J529" i="3" s="1"/>
  <c r="K529" i="3" s="1"/>
  <c r="M528" i="3"/>
  <c r="L528" i="3"/>
  <c r="I528" i="3"/>
  <c r="J528" i="3" s="1"/>
  <c r="K528" i="3" s="1"/>
  <c r="M527" i="3"/>
  <c r="L527" i="3"/>
  <c r="I527" i="3"/>
  <c r="J527" i="3" s="1"/>
  <c r="K527" i="3" s="1"/>
  <c r="M526" i="3"/>
  <c r="L526" i="3"/>
  <c r="I526" i="3"/>
  <c r="J526" i="3" s="1"/>
  <c r="K526" i="3" s="1"/>
  <c r="M525" i="3"/>
  <c r="L525" i="3"/>
  <c r="I525" i="3"/>
  <c r="J525" i="3" s="1"/>
  <c r="K525" i="3" s="1"/>
  <c r="M524" i="3"/>
  <c r="L524" i="3"/>
  <c r="I524" i="3"/>
  <c r="J524" i="3" s="1"/>
  <c r="K524" i="3" s="1"/>
  <c r="M523" i="3"/>
  <c r="L523" i="3"/>
  <c r="J523" i="3"/>
  <c r="K523" i="3" s="1"/>
  <c r="I523" i="3"/>
  <c r="M522" i="3"/>
  <c r="L522" i="3"/>
  <c r="I522" i="3"/>
  <c r="J522" i="3" s="1"/>
  <c r="K522" i="3" s="1"/>
  <c r="M521" i="3"/>
  <c r="L521" i="3"/>
  <c r="I521" i="3"/>
  <c r="J521" i="3" s="1"/>
  <c r="K521" i="3" s="1"/>
  <c r="M520" i="3"/>
  <c r="L520" i="3"/>
  <c r="J520" i="3"/>
  <c r="K520" i="3" s="1"/>
  <c r="I520" i="3"/>
  <c r="M519" i="3"/>
  <c r="L519" i="3"/>
  <c r="I519" i="3"/>
  <c r="J519" i="3" s="1"/>
  <c r="K519" i="3" s="1"/>
  <c r="M518" i="3"/>
  <c r="L518" i="3"/>
  <c r="I518" i="3"/>
  <c r="J518" i="3" s="1"/>
  <c r="K518" i="3" s="1"/>
  <c r="M517" i="3"/>
  <c r="L517" i="3"/>
  <c r="I517" i="3"/>
  <c r="J517" i="3" s="1"/>
  <c r="K517" i="3" s="1"/>
  <c r="M516" i="3"/>
  <c r="L516" i="3"/>
  <c r="J516" i="3"/>
  <c r="K516" i="3" s="1"/>
  <c r="I516" i="3"/>
  <c r="M515" i="3"/>
  <c r="L515" i="3"/>
  <c r="K515" i="3"/>
  <c r="J515" i="3"/>
  <c r="I515" i="3"/>
  <c r="M514" i="3"/>
  <c r="L514" i="3"/>
  <c r="I514" i="3"/>
  <c r="J514" i="3" s="1"/>
  <c r="K514" i="3" s="1"/>
  <c r="M513" i="3"/>
  <c r="L513" i="3"/>
  <c r="I513" i="3"/>
  <c r="J513" i="3" s="1"/>
  <c r="K513" i="3" s="1"/>
  <c r="M512" i="3"/>
  <c r="L512" i="3"/>
  <c r="I512" i="3"/>
  <c r="J512" i="3" s="1"/>
  <c r="K512" i="3" s="1"/>
  <c r="M511" i="3"/>
  <c r="L511" i="3"/>
  <c r="J511" i="3"/>
  <c r="K511" i="3" s="1"/>
  <c r="I511" i="3"/>
  <c r="M510" i="3"/>
  <c r="L510" i="3"/>
  <c r="I510" i="3"/>
  <c r="J510" i="3" s="1"/>
  <c r="K510" i="3" s="1"/>
  <c r="M509" i="3"/>
  <c r="L509" i="3"/>
  <c r="I509" i="3"/>
  <c r="J509" i="3" s="1"/>
  <c r="K509" i="3" s="1"/>
  <c r="M508" i="3"/>
  <c r="L508" i="3"/>
  <c r="I508" i="3"/>
  <c r="J508" i="3" s="1"/>
  <c r="K508" i="3" s="1"/>
  <c r="M507" i="3"/>
  <c r="L507" i="3"/>
  <c r="I507" i="3"/>
  <c r="J507" i="3" s="1"/>
  <c r="K507" i="3" s="1"/>
  <c r="M506" i="3"/>
  <c r="L506" i="3"/>
  <c r="I506" i="3"/>
  <c r="J506" i="3" s="1"/>
  <c r="K506" i="3" s="1"/>
  <c r="M505" i="3"/>
  <c r="L505" i="3"/>
  <c r="I505" i="3"/>
  <c r="J505" i="3" s="1"/>
  <c r="K505" i="3" s="1"/>
  <c r="M504" i="3"/>
  <c r="L504" i="3"/>
  <c r="J504" i="3"/>
  <c r="K504" i="3" s="1"/>
  <c r="I504" i="3"/>
  <c r="M503" i="3"/>
  <c r="L503" i="3"/>
  <c r="K503" i="3"/>
  <c r="J503" i="3"/>
  <c r="I503" i="3"/>
  <c r="M502" i="3"/>
  <c r="L502" i="3"/>
  <c r="I502" i="3"/>
  <c r="J502" i="3" s="1"/>
  <c r="K502" i="3" s="1"/>
  <c r="M501" i="3"/>
  <c r="L501" i="3"/>
  <c r="I501" i="3"/>
  <c r="J501" i="3" s="1"/>
  <c r="K501" i="3" s="1"/>
  <c r="M500" i="3"/>
  <c r="L500" i="3"/>
  <c r="I500" i="3"/>
  <c r="J500" i="3" s="1"/>
  <c r="K500" i="3" s="1"/>
  <c r="M499" i="3"/>
  <c r="L499" i="3"/>
  <c r="J499" i="3"/>
  <c r="K499" i="3" s="1"/>
  <c r="I499" i="3"/>
  <c r="M498" i="3"/>
  <c r="L498" i="3"/>
  <c r="I498" i="3"/>
  <c r="J498" i="3" s="1"/>
  <c r="K498" i="3" s="1"/>
  <c r="M497" i="3"/>
  <c r="L497" i="3"/>
  <c r="I497" i="3"/>
  <c r="J497" i="3" s="1"/>
  <c r="K497" i="3" s="1"/>
  <c r="M496" i="3"/>
  <c r="L496" i="3"/>
  <c r="J496" i="3"/>
  <c r="K496" i="3" s="1"/>
  <c r="I496" i="3"/>
  <c r="M495" i="3"/>
  <c r="L495" i="3"/>
  <c r="K495" i="3"/>
  <c r="J495" i="3"/>
  <c r="I495" i="3"/>
  <c r="M494" i="3"/>
  <c r="L494" i="3"/>
  <c r="I494" i="3"/>
  <c r="J494" i="3" s="1"/>
  <c r="K494" i="3" s="1"/>
  <c r="M493" i="3"/>
  <c r="L493" i="3"/>
  <c r="I493" i="3"/>
  <c r="J493" i="3" s="1"/>
  <c r="K493" i="3" s="1"/>
  <c r="M492" i="3"/>
  <c r="L492" i="3"/>
  <c r="I492" i="3"/>
  <c r="J492" i="3" s="1"/>
  <c r="K492" i="3" s="1"/>
  <c r="M491" i="3"/>
  <c r="L491" i="3"/>
  <c r="J491" i="3"/>
  <c r="K491" i="3" s="1"/>
  <c r="I491" i="3"/>
  <c r="M490" i="3"/>
  <c r="L490" i="3"/>
  <c r="I490" i="3"/>
  <c r="J490" i="3" s="1"/>
  <c r="K490" i="3" s="1"/>
  <c r="M489" i="3"/>
  <c r="L489" i="3"/>
  <c r="I489" i="3"/>
  <c r="J489" i="3" s="1"/>
  <c r="K489" i="3" s="1"/>
  <c r="M488" i="3"/>
  <c r="L488" i="3"/>
  <c r="J488" i="3"/>
  <c r="K488" i="3" s="1"/>
  <c r="I488" i="3"/>
  <c r="M487" i="3"/>
  <c r="L487" i="3"/>
  <c r="K487" i="3"/>
  <c r="J487" i="3"/>
  <c r="I487" i="3"/>
  <c r="M486" i="3"/>
  <c r="L486" i="3"/>
  <c r="I486" i="3"/>
  <c r="J486" i="3" s="1"/>
  <c r="K486" i="3" s="1"/>
  <c r="M485" i="3"/>
  <c r="L485" i="3"/>
  <c r="I485" i="3"/>
  <c r="J485" i="3" s="1"/>
  <c r="K485" i="3" s="1"/>
  <c r="M484" i="3"/>
  <c r="L484" i="3"/>
  <c r="I484" i="3"/>
  <c r="J484" i="3" s="1"/>
  <c r="K484" i="3" s="1"/>
  <c r="M483" i="3"/>
  <c r="L483" i="3"/>
  <c r="J483" i="3"/>
  <c r="K483" i="3" s="1"/>
  <c r="I483" i="3"/>
  <c r="M482" i="3"/>
  <c r="L482" i="3"/>
  <c r="I482" i="3"/>
  <c r="J482" i="3" s="1"/>
  <c r="K482" i="3" s="1"/>
  <c r="M481" i="3"/>
  <c r="L481" i="3"/>
  <c r="I481" i="3"/>
  <c r="J481" i="3" s="1"/>
  <c r="K481" i="3" s="1"/>
  <c r="M480" i="3"/>
  <c r="L480" i="3"/>
  <c r="J480" i="3"/>
  <c r="K480" i="3" s="1"/>
  <c r="I480" i="3"/>
  <c r="M479" i="3"/>
  <c r="L479" i="3"/>
  <c r="I479" i="3"/>
  <c r="J479" i="3" s="1"/>
  <c r="K479" i="3" s="1"/>
  <c r="M478" i="3"/>
  <c r="L478" i="3"/>
  <c r="I478" i="3"/>
  <c r="J478" i="3" s="1"/>
  <c r="K478" i="3" s="1"/>
  <c r="M477" i="3"/>
  <c r="L477" i="3"/>
  <c r="I477" i="3"/>
  <c r="J477" i="3" s="1"/>
  <c r="K477" i="3" s="1"/>
  <c r="M476" i="3"/>
  <c r="L476" i="3"/>
  <c r="I476" i="3"/>
  <c r="J476" i="3" s="1"/>
  <c r="K476" i="3" s="1"/>
  <c r="M475" i="3"/>
  <c r="L475" i="3"/>
  <c r="J475" i="3"/>
  <c r="K475" i="3" s="1"/>
  <c r="I475" i="3"/>
  <c r="M474" i="3"/>
  <c r="L474" i="3"/>
  <c r="I474" i="3"/>
  <c r="J474" i="3" s="1"/>
  <c r="K474" i="3" s="1"/>
  <c r="M473" i="3"/>
  <c r="L473" i="3"/>
  <c r="I473" i="3"/>
  <c r="J473" i="3" s="1"/>
  <c r="K473" i="3" s="1"/>
  <c r="M472" i="3"/>
  <c r="L472" i="3"/>
  <c r="J472" i="3"/>
  <c r="K472" i="3" s="1"/>
  <c r="I472" i="3"/>
  <c r="M471" i="3"/>
  <c r="L471" i="3"/>
  <c r="I471" i="3"/>
  <c r="J471" i="3" s="1"/>
  <c r="K471" i="3" s="1"/>
  <c r="M470" i="3"/>
  <c r="L470" i="3"/>
  <c r="I470" i="3"/>
  <c r="J470" i="3" s="1"/>
  <c r="K470" i="3" s="1"/>
  <c r="M469" i="3"/>
  <c r="L469" i="3"/>
  <c r="I469" i="3"/>
  <c r="J469" i="3" s="1"/>
  <c r="K469" i="3" s="1"/>
  <c r="M468" i="3"/>
  <c r="L468" i="3"/>
  <c r="I468" i="3"/>
  <c r="J468" i="3" s="1"/>
  <c r="K468" i="3" s="1"/>
  <c r="M467" i="3"/>
  <c r="L467" i="3"/>
  <c r="J467" i="3"/>
  <c r="K467" i="3" s="1"/>
  <c r="I467" i="3"/>
  <c r="M466" i="3"/>
  <c r="L466" i="3"/>
  <c r="I466" i="3"/>
  <c r="J466" i="3" s="1"/>
  <c r="K466" i="3" s="1"/>
  <c r="M465" i="3"/>
  <c r="L465" i="3"/>
  <c r="I465" i="3"/>
  <c r="J465" i="3" s="1"/>
  <c r="K465" i="3" s="1"/>
  <c r="M464" i="3"/>
  <c r="L464" i="3"/>
  <c r="J464" i="3"/>
  <c r="K464" i="3" s="1"/>
  <c r="I464" i="3"/>
  <c r="M463" i="3"/>
  <c r="L463" i="3"/>
  <c r="I463" i="3"/>
  <c r="J463" i="3" s="1"/>
  <c r="K463" i="3" s="1"/>
  <c r="M462" i="3"/>
  <c r="L462" i="3"/>
  <c r="I462" i="3"/>
  <c r="J462" i="3" s="1"/>
  <c r="K462" i="3" s="1"/>
  <c r="M461" i="3"/>
  <c r="L461" i="3"/>
  <c r="I461" i="3"/>
  <c r="J461" i="3" s="1"/>
  <c r="K461" i="3" s="1"/>
  <c r="M460" i="3"/>
  <c r="L460" i="3"/>
  <c r="I460" i="3"/>
  <c r="J460" i="3" s="1"/>
  <c r="K460" i="3" s="1"/>
  <c r="M459" i="3"/>
  <c r="L459" i="3"/>
  <c r="J459" i="3"/>
  <c r="K459" i="3" s="1"/>
  <c r="I459" i="3"/>
  <c r="M458" i="3"/>
  <c r="L458" i="3"/>
  <c r="I458" i="3"/>
  <c r="J458" i="3" s="1"/>
  <c r="K458" i="3" s="1"/>
  <c r="M457" i="3"/>
  <c r="L457" i="3"/>
  <c r="I457" i="3"/>
  <c r="J457" i="3" s="1"/>
  <c r="K457" i="3" s="1"/>
  <c r="M456" i="3"/>
  <c r="L456" i="3"/>
  <c r="J456" i="3"/>
  <c r="K456" i="3" s="1"/>
  <c r="I456" i="3"/>
  <c r="M455" i="3"/>
  <c r="L455" i="3"/>
  <c r="I455" i="3"/>
  <c r="J455" i="3" s="1"/>
  <c r="K455" i="3" s="1"/>
  <c r="M454" i="3"/>
  <c r="L454" i="3"/>
  <c r="I454" i="3"/>
  <c r="J454" i="3" s="1"/>
  <c r="K454" i="3" s="1"/>
  <c r="M453" i="3"/>
  <c r="L453" i="3"/>
  <c r="I453" i="3"/>
  <c r="J453" i="3" s="1"/>
  <c r="K453" i="3" s="1"/>
  <c r="M452" i="3"/>
  <c r="L452" i="3"/>
  <c r="I452" i="3"/>
  <c r="J452" i="3" s="1"/>
  <c r="K452" i="3" s="1"/>
  <c r="M451" i="3"/>
  <c r="L451" i="3"/>
  <c r="J451" i="3"/>
  <c r="K451" i="3" s="1"/>
  <c r="I451" i="3"/>
  <c r="M450" i="3"/>
  <c r="L450" i="3"/>
  <c r="I450" i="3"/>
  <c r="J450" i="3" s="1"/>
  <c r="K450" i="3" s="1"/>
  <c r="M449" i="3"/>
  <c r="L449" i="3"/>
  <c r="I449" i="3"/>
  <c r="J449" i="3" s="1"/>
  <c r="K449" i="3" s="1"/>
  <c r="M448" i="3"/>
  <c r="L448" i="3"/>
  <c r="J448" i="3"/>
  <c r="K448" i="3" s="1"/>
  <c r="I448" i="3"/>
  <c r="M447" i="3"/>
  <c r="L447" i="3"/>
  <c r="I447" i="3"/>
  <c r="J447" i="3" s="1"/>
  <c r="K447" i="3" s="1"/>
  <c r="M446" i="3"/>
  <c r="L446" i="3"/>
  <c r="I446" i="3"/>
  <c r="J446" i="3" s="1"/>
  <c r="K446" i="3" s="1"/>
  <c r="M445" i="3"/>
  <c r="L445" i="3"/>
  <c r="I445" i="3"/>
  <c r="J445" i="3" s="1"/>
  <c r="K445" i="3" s="1"/>
  <c r="M444" i="3"/>
  <c r="L444" i="3"/>
  <c r="I444" i="3"/>
  <c r="J444" i="3" s="1"/>
  <c r="K444" i="3" s="1"/>
  <c r="M443" i="3"/>
  <c r="L443" i="3"/>
  <c r="J443" i="3"/>
  <c r="K443" i="3" s="1"/>
  <c r="I443" i="3"/>
  <c r="M442" i="3"/>
  <c r="L442" i="3"/>
  <c r="I442" i="3"/>
  <c r="J442" i="3" s="1"/>
  <c r="K442" i="3" s="1"/>
  <c r="M441" i="3"/>
  <c r="L441" i="3"/>
  <c r="I441" i="3"/>
  <c r="J441" i="3" s="1"/>
  <c r="K441" i="3" s="1"/>
  <c r="M440" i="3"/>
  <c r="L440" i="3"/>
  <c r="I440" i="3"/>
  <c r="J440" i="3" s="1"/>
  <c r="K440" i="3" s="1"/>
  <c r="M439" i="3"/>
  <c r="L439" i="3"/>
  <c r="I439" i="3"/>
  <c r="J439" i="3" s="1"/>
  <c r="K439" i="3" s="1"/>
  <c r="M438" i="3"/>
  <c r="L438" i="3"/>
  <c r="I438" i="3"/>
  <c r="J438" i="3" s="1"/>
  <c r="K438" i="3" s="1"/>
  <c r="M437" i="3"/>
  <c r="L437" i="3"/>
  <c r="I437" i="3"/>
  <c r="J437" i="3" s="1"/>
  <c r="K437" i="3" s="1"/>
  <c r="M436" i="3"/>
  <c r="L436" i="3"/>
  <c r="I436" i="3"/>
  <c r="J436" i="3" s="1"/>
  <c r="K436" i="3" s="1"/>
  <c r="M435" i="3"/>
  <c r="L435" i="3"/>
  <c r="I435" i="3"/>
  <c r="J435" i="3" s="1"/>
  <c r="K435" i="3" s="1"/>
  <c r="M434" i="3"/>
  <c r="L434" i="3"/>
  <c r="I434" i="3"/>
  <c r="J434" i="3" s="1"/>
  <c r="K434" i="3" s="1"/>
  <c r="M433" i="3"/>
  <c r="L433" i="3"/>
  <c r="I433" i="3"/>
  <c r="J433" i="3" s="1"/>
  <c r="K433" i="3" s="1"/>
  <c r="M432" i="3"/>
  <c r="L432" i="3"/>
  <c r="J432" i="3"/>
  <c r="K432" i="3" s="1"/>
  <c r="I432" i="3"/>
  <c r="M431" i="3"/>
  <c r="L431" i="3"/>
  <c r="I431" i="3"/>
  <c r="J431" i="3" s="1"/>
  <c r="K431" i="3" s="1"/>
  <c r="M430" i="3"/>
  <c r="L430" i="3"/>
  <c r="I430" i="3"/>
  <c r="J430" i="3" s="1"/>
  <c r="K430" i="3" s="1"/>
  <c r="M429" i="3"/>
  <c r="L429" i="3"/>
  <c r="I429" i="3"/>
  <c r="J429" i="3" s="1"/>
  <c r="K429" i="3" s="1"/>
  <c r="M428" i="3"/>
  <c r="L428" i="3"/>
  <c r="I428" i="3"/>
  <c r="J428" i="3" s="1"/>
  <c r="K428" i="3" s="1"/>
  <c r="M427" i="3"/>
  <c r="L427" i="3"/>
  <c r="J427" i="3"/>
  <c r="K427" i="3" s="1"/>
  <c r="I427" i="3"/>
  <c r="M426" i="3"/>
  <c r="L426" i="3"/>
  <c r="I426" i="3"/>
  <c r="J426" i="3" s="1"/>
  <c r="K426" i="3" s="1"/>
  <c r="M425" i="3"/>
  <c r="L425" i="3"/>
  <c r="I425" i="3"/>
  <c r="J425" i="3" s="1"/>
  <c r="K425" i="3" s="1"/>
  <c r="M424" i="3"/>
  <c r="L424" i="3"/>
  <c r="I424" i="3"/>
  <c r="J424" i="3" s="1"/>
  <c r="K424" i="3" s="1"/>
  <c r="M423" i="3"/>
  <c r="L423" i="3"/>
  <c r="I423" i="3"/>
  <c r="J423" i="3" s="1"/>
  <c r="K423" i="3" s="1"/>
  <c r="M422" i="3"/>
  <c r="L422" i="3"/>
  <c r="I422" i="3"/>
  <c r="J422" i="3" s="1"/>
  <c r="K422" i="3" s="1"/>
  <c r="M421" i="3"/>
  <c r="L421" i="3"/>
  <c r="I421" i="3"/>
  <c r="J421" i="3" s="1"/>
  <c r="K421" i="3" s="1"/>
  <c r="M420" i="3"/>
  <c r="L420" i="3"/>
  <c r="J420" i="3"/>
  <c r="K420" i="3" s="1"/>
  <c r="I420" i="3"/>
  <c r="M419" i="3"/>
  <c r="L419" i="3"/>
  <c r="I419" i="3"/>
  <c r="J419" i="3" s="1"/>
  <c r="K419" i="3" s="1"/>
  <c r="M418" i="3"/>
  <c r="L418" i="3"/>
  <c r="I418" i="3"/>
  <c r="J418" i="3" s="1"/>
  <c r="K418" i="3" s="1"/>
  <c r="M417" i="3"/>
  <c r="L417" i="3"/>
  <c r="I417" i="3"/>
  <c r="J417" i="3" s="1"/>
  <c r="K417" i="3" s="1"/>
  <c r="M416" i="3"/>
  <c r="L416" i="3"/>
  <c r="I416" i="3"/>
  <c r="J416" i="3" s="1"/>
  <c r="K416" i="3" s="1"/>
  <c r="M415" i="3"/>
  <c r="L415" i="3"/>
  <c r="J415" i="3"/>
  <c r="K415" i="3" s="1"/>
  <c r="I415" i="3"/>
  <c r="M414" i="3"/>
  <c r="L414" i="3"/>
  <c r="K414" i="3"/>
  <c r="I414" i="3"/>
  <c r="J414" i="3" s="1"/>
  <c r="M413" i="3"/>
  <c r="L413" i="3"/>
  <c r="J413" i="3"/>
  <c r="K413" i="3" s="1"/>
  <c r="I413" i="3"/>
  <c r="M412" i="3"/>
  <c r="L412" i="3"/>
  <c r="I412" i="3"/>
  <c r="J412" i="3" s="1"/>
  <c r="K412" i="3" s="1"/>
  <c r="M411" i="3"/>
  <c r="L411" i="3"/>
  <c r="I411" i="3"/>
  <c r="J411" i="3" s="1"/>
  <c r="K411" i="3" s="1"/>
  <c r="M410" i="3"/>
  <c r="L410" i="3"/>
  <c r="I410" i="3"/>
  <c r="J410" i="3" s="1"/>
  <c r="K410" i="3" s="1"/>
  <c r="M409" i="3"/>
  <c r="L409" i="3"/>
  <c r="I409" i="3"/>
  <c r="J409" i="3" s="1"/>
  <c r="K409" i="3" s="1"/>
  <c r="M408" i="3"/>
  <c r="L408" i="3"/>
  <c r="J408" i="3"/>
  <c r="K408" i="3" s="1"/>
  <c r="I408" i="3"/>
  <c r="M407" i="3"/>
  <c r="L407" i="3"/>
  <c r="I407" i="3"/>
  <c r="J407" i="3" s="1"/>
  <c r="K407" i="3" s="1"/>
  <c r="M406" i="3"/>
  <c r="L406" i="3"/>
  <c r="I406" i="3"/>
  <c r="J406" i="3" s="1"/>
  <c r="K406" i="3" s="1"/>
  <c r="M405" i="3"/>
  <c r="L405" i="3"/>
  <c r="I405" i="3"/>
  <c r="J405" i="3" s="1"/>
  <c r="K405" i="3" s="1"/>
  <c r="M404" i="3"/>
  <c r="L404" i="3"/>
  <c r="I404" i="3"/>
  <c r="J404" i="3" s="1"/>
  <c r="K404" i="3" s="1"/>
  <c r="M403" i="3"/>
  <c r="L403" i="3"/>
  <c r="I403" i="3"/>
  <c r="J403" i="3" s="1"/>
  <c r="K403" i="3" s="1"/>
  <c r="M402" i="3"/>
  <c r="L402" i="3"/>
  <c r="I402" i="3"/>
  <c r="J402" i="3" s="1"/>
  <c r="K402" i="3" s="1"/>
  <c r="M401" i="3"/>
  <c r="L401" i="3"/>
  <c r="I401" i="3"/>
  <c r="J401" i="3" s="1"/>
  <c r="K401" i="3" s="1"/>
  <c r="M400" i="3"/>
  <c r="L400" i="3"/>
  <c r="I400" i="3"/>
  <c r="J400" i="3" s="1"/>
  <c r="K400" i="3" s="1"/>
  <c r="M399" i="3"/>
  <c r="L399" i="3"/>
  <c r="I399" i="3"/>
  <c r="J399" i="3" s="1"/>
  <c r="K399" i="3" s="1"/>
  <c r="M398" i="3"/>
  <c r="L398" i="3"/>
  <c r="I398" i="3"/>
  <c r="J398" i="3" s="1"/>
  <c r="K398" i="3" s="1"/>
  <c r="M397" i="3"/>
  <c r="L397" i="3"/>
  <c r="I397" i="3"/>
  <c r="J397" i="3" s="1"/>
  <c r="K397" i="3" s="1"/>
  <c r="M396" i="3"/>
  <c r="L396" i="3"/>
  <c r="I396" i="3"/>
  <c r="J396" i="3" s="1"/>
  <c r="K396" i="3" s="1"/>
  <c r="M395" i="3"/>
  <c r="L395" i="3"/>
  <c r="J395" i="3"/>
  <c r="K395" i="3" s="1"/>
  <c r="I395" i="3"/>
  <c r="M394" i="3"/>
  <c r="L394" i="3"/>
  <c r="I394" i="3"/>
  <c r="J394" i="3" s="1"/>
  <c r="K394" i="3" s="1"/>
  <c r="M393" i="3"/>
  <c r="L393" i="3"/>
  <c r="I393" i="3"/>
  <c r="J393" i="3" s="1"/>
  <c r="K393" i="3" s="1"/>
  <c r="M392" i="3"/>
  <c r="L392" i="3"/>
  <c r="I392" i="3"/>
  <c r="J392" i="3" s="1"/>
  <c r="K392" i="3" s="1"/>
  <c r="M391" i="3"/>
  <c r="L391" i="3"/>
  <c r="I391" i="3"/>
  <c r="J391" i="3" s="1"/>
  <c r="K391" i="3" s="1"/>
  <c r="M390" i="3"/>
  <c r="L390" i="3"/>
  <c r="I390" i="3"/>
  <c r="J390" i="3" s="1"/>
  <c r="K390" i="3" s="1"/>
  <c r="M389" i="3"/>
  <c r="L389" i="3"/>
  <c r="I389" i="3"/>
  <c r="J389" i="3" s="1"/>
  <c r="K389" i="3" s="1"/>
  <c r="M388" i="3"/>
  <c r="L388" i="3"/>
  <c r="I388" i="3"/>
  <c r="J388" i="3" s="1"/>
  <c r="K388" i="3" s="1"/>
  <c r="M387" i="3"/>
  <c r="L387" i="3"/>
  <c r="I387" i="3"/>
  <c r="J387" i="3" s="1"/>
  <c r="K387" i="3" s="1"/>
  <c r="M386" i="3"/>
  <c r="L386" i="3"/>
  <c r="I386" i="3"/>
  <c r="J386" i="3" s="1"/>
  <c r="K386" i="3" s="1"/>
  <c r="M385" i="3"/>
  <c r="L385" i="3"/>
  <c r="I385" i="3"/>
  <c r="J385" i="3" s="1"/>
  <c r="K385" i="3" s="1"/>
  <c r="M384" i="3"/>
  <c r="L384" i="3"/>
  <c r="I384" i="3"/>
  <c r="J384" i="3" s="1"/>
  <c r="K384" i="3" s="1"/>
  <c r="M383" i="3"/>
  <c r="L383" i="3"/>
  <c r="J383" i="3"/>
  <c r="K383" i="3" s="1"/>
  <c r="I383" i="3"/>
  <c r="M382" i="3"/>
  <c r="L382" i="3"/>
  <c r="K382" i="3"/>
  <c r="I382" i="3"/>
  <c r="J382" i="3" s="1"/>
  <c r="M381" i="3"/>
  <c r="L381" i="3"/>
  <c r="J381" i="3"/>
  <c r="K381" i="3" s="1"/>
  <c r="I381" i="3"/>
  <c r="M380" i="3"/>
  <c r="L380" i="3"/>
  <c r="I380" i="3"/>
  <c r="J380" i="3" s="1"/>
  <c r="K380" i="3" s="1"/>
  <c r="M379" i="3"/>
  <c r="L379" i="3"/>
  <c r="I379" i="3"/>
  <c r="J379" i="3" s="1"/>
  <c r="K379" i="3" s="1"/>
  <c r="M378" i="3"/>
  <c r="L378" i="3"/>
  <c r="I378" i="3"/>
  <c r="J378" i="3" s="1"/>
  <c r="K378" i="3" s="1"/>
  <c r="M377" i="3"/>
  <c r="L377" i="3"/>
  <c r="I377" i="3"/>
  <c r="J377" i="3" s="1"/>
  <c r="K377" i="3" s="1"/>
  <c r="M376" i="3"/>
  <c r="L376" i="3"/>
  <c r="I376" i="3"/>
  <c r="J376" i="3" s="1"/>
  <c r="K376" i="3" s="1"/>
  <c r="M375" i="3"/>
  <c r="L375" i="3"/>
  <c r="I375" i="3"/>
  <c r="J375" i="3" s="1"/>
  <c r="K375" i="3" s="1"/>
  <c r="M374" i="3"/>
  <c r="L374" i="3"/>
  <c r="I374" i="3"/>
  <c r="J374" i="3" s="1"/>
  <c r="K374" i="3" s="1"/>
  <c r="M373" i="3"/>
  <c r="L373" i="3"/>
  <c r="I373" i="3"/>
  <c r="J373" i="3" s="1"/>
  <c r="K373" i="3" s="1"/>
  <c r="M372" i="3"/>
  <c r="L372" i="3"/>
  <c r="J372" i="3"/>
  <c r="K372" i="3" s="1"/>
  <c r="I372" i="3"/>
  <c r="M371" i="3"/>
  <c r="L371" i="3"/>
  <c r="I371" i="3"/>
  <c r="J371" i="3" s="1"/>
  <c r="K371" i="3" s="1"/>
  <c r="M370" i="3"/>
  <c r="L370" i="3"/>
  <c r="I370" i="3"/>
  <c r="J370" i="3" s="1"/>
  <c r="K370" i="3" s="1"/>
  <c r="M369" i="3"/>
  <c r="L369" i="3"/>
  <c r="I369" i="3"/>
  <c r="J369" i="3" s="1"/>
  <c r="K369" i="3" s="1"/>
  <c r="M368" i="3"/>
  <c r="L368" i="3"/>
  <c r="I368" i="3"/>
  <c r="J368" i="3" s="1"/>
  <c r="K368" i="3" s="1"/>
  <c r="M367" i="3"/>
  <c r="L367" i="3"/>
  <c r="I367" i="3"/>
  <c r="J367" i="3" s="1"/>
  <c r="K367" i="3" s="1"/>
  <c r="M366" i="3"/>
  <c r="L366" i="3"/>
  <c r="I366" i="3"/>
  <c r="J366" i="3" s="1"/>
  <c r="K366" i="3" s="1"/>
  <c r="M365" i="3"/>
  <c r="L365" i="3"/>
  <c r="I365" i="3"/>
  <c r="J365" i="3" s="1"/>
  <c r="K365" i="3" s="1"/>
  <c r="M364" i="3"/>
  <c r="L364" i="3"/>
  <c r="I364" i="3"/>
  <c r="J364" i="3" s="1"/>
  <c r="K364" i="3" s="1"/>
  <c r="M363" i="3"/>
  <c r="L363" i="3"/>
  <c r="J363" i="3"/>
  <c r="K363" i="3" s="1"/>
  <c r="I363" i="3"/>
  <c r="M362" i="3"/>
  <c r="L362" i="3"/>
  <c r="I362" i="3"/>
  <c r="J362" i="3" s="1"/>
  <c r="K362" i="3" s="1"/>
  <c r="M361" i="3"/>
  <c r="L361" i="3"/>
  <c r="I361" i="3"/>
  <c r="J361" i="3" s="1"/>
  <c r="K361" i="3" s="1"/>
  <c r="M360" i="3"/>
  <c r="L360" i="3"/>
  <c r="I360" i="3"/>
  <c r="J360" i="3" s="1"/>
  <c r="K360" i="3" s="1"/>
  <c r="M359" i="3"/>
  <c r="L359" i="3"/>
  <c r="I359" i="3"/>
  <c r="J359" i="3" s="1"/>
  <c r="K359" i="3" s="1"/>
  <c r="M358" i="3"/>
  <c r="L358" i="3"/>
  <c r="I358" i="3"/>
  <c r="J358" i="3" s="1"/>
  <c r="K358" i="3" s="1"/>
  <c r="M357" i="3"/>
  <c r="L357" i="3"/>
  <c r="I357" i="3"/>
  <c r="J357" i="3" s="1"/>
  <c r="K357" i="3" s="1"/>
  <c r="M356" i="3"/>
  <c r="L356" i="3"/>
  <c r="I356" i="3"/>
  <c r="J356" i="3" s="1"/>
  <c r="K356" i="3" s="1"/>
  <c r="M355" i="3"/>
  <c r="L355" i="3"/>
  <c r="I355" i="3"/>
  <c r="J355" i="3" s="1"/>
  <c r="K355" i="3" s="1"/>
  <c r="M354" i="3"/>
  <c r="L354" i="3"/>
  <c r="I354" i="3"/>
  <c r="J354" i="3" s="1"/>
  <c r="K354" i="3" s="1"/>
  <c r="M353" i="3"/>
  <c r="L353" i="3"/>
  <c r="I353" i="3"/>
  <c r="J353" i="3" s="1"/>
  <c r="K353" i="3" s="1"/>
  <c r="M352" i="3"/>
  <c r="L352" i="3"/>
  <c r="I352" i="3"/>
  <c r="J352" i="3" s="1"/>
  <c r="K352" i="3" s="1"/>
  <c r="M351" i="3"/>
  <c r="L351" i="3"/>
  <c r="J351" i="3"/>
  <c r="K351" i="3" s="1"/>
  <c r="I351" i="3"/>
  <c r="M350" i="3"/>
  <c r="L350" i="3"/>
  <c r="K350" i="3"/>
  <c r="I350" i="3"/>
  <c r="J350" i="3" s="1"/>
  <c r="M349" i="3"/>
  <c r="L349" i="3"/>
  <c r="J349" i="3"/>
  <c r="K349" i="3" s="1"/>
  <c r="I349" i="3"/>
  <c r="M348" i="3"/>
  <c r="L348" i="3"/>
  <c r="I348" i="3"/>
  <c r="J348" i="3" s="1"/>
  <c r="K348" i="3" s="1"/>
  <c r="M347" i="3"/>
  <c r="L347" i="3"/>
  <c r="I347" i="3"/>
  <c r="J347" i="3" s="1"/>
  <c r="K347" i="3" s="1"/>
  <c r="M346" i="3"/>
  <c r="L346" i="3"/>
  <c r="I346" i="3"/>
  <c r="J346" i="3" s="1"/>
  <c r="K346" i="3" s="1"/>
  <c r="M345" i="3"/>
  <c r="L345" i="3"/>
  <c r="I345" i="3"/>
  <c r="J345" i="3" s="1"/>
  <c r="K345" i="3" s="1"/>
  <c r="M344" i="3"/>
  <c r="L344" i="3"/>
  <c r="I344" i="3"/>
  <c r="J344" i="3" s="1"/>
  <c r="K344" i="3" s="1"/>
  <c r="M343" i="3"/>
  <c r="L343" i="3"/>
  <c r="I343" i="3"/>
  <c r="J343" i="3" s="1"/>
  <c r="K343" i="3" s="1"/>
  <c r="M342" i="3"/>
  <c r="L342" i="3"/>
  <c r="I342" i="3"/>
  <c r="J342" i="3" s="1"/>
  <c r="K342" i="3" s="1"/>
  <c r="M341" i="3"/>
  <c r="L341" i="3"/>
  <c r="I341" i="3"/>
  <c r="J341" i="3" s="1"/>
  <c r="K341" i="3" s="1"/>
  <c r="M340" i="3"/>
  <c r="L340" i="3"/>
  <c r="J340" i="3"/>
  <c r="K340" i="3" s="1"/>
  <c r="I340" i="3"/>
  <c r="M339" i="3"/>
  <c r="L339" i="3"/>
  <c r="I339" i="3"/>
  <c r="J339" i="3" s="1"/>
  <c r="K339" i="3" s="1"/>
  <c r="M338" i="3"/>
  <c r="L338" i="3"/>
  <c r="I338" i="3"/>
  <c r="J338" i="3" s="1"/>
  <c r="K338" i="3" s="1"/>
  <c r="M337" i="3"/>
  <c r="L337" i="3"/>
  <c r="I337" i="3"/>
  <c r="J337" i="3" s="1"/>
  <c r="K337" i="3" s="1"/>
  <c r="M336" i="3"/>
  <c r="L336" i="3"/>
  <c r="I336" i="3"/>
  <c r="J336" i="3" s="1"/>
  <c r="K336" i="3" s="1"/>
  <c r="M335" i="3"/>
  <c r="L335" i="3"/>
  <c r="I335" i="3"/>
  <c r="J335" i="3" s="1"/>
  <c r="K335" i="3" s="1"/>
  <c r="M334" i="3"/>
  <c r="L334" i="3"/>
  <c r="I334" i="3"/>
  <c r="J334" i="3" s="1"/>
  <c r="K334" i="3" s="1"/>
  <c r="M333" i="3"/>
  <c r="L333" i="3"/>
  <c r="I333" i="3"/>
  <c r="J333" i="3" s="1"/>
  <c r="K333" i="3" s="1"/>
  <c r="M332" i="3"/>
  <c r="L332" i="3"/>
  <c r="I332" i="3"/>
  <c r="J332" i="3" s="1"/>
  <c r="K332" i="3" s="1"/>
  <c r="M331" i="3"/>
  <c r="L331" i="3"/>
  <c r="J331" i="3"/>
  <c r="K331" i="3" s="1"/>
  <c r="I331" i="3"/>
  <c r="M330" i="3"/>
  <c r="L330" i="3"/>
  <c r="I330" i="3"/>
  <c r="J330" i="3" s="1"/>
  <c r="K330" i="3" s="1"/>
  <c r="M329" i="3"/>
  <c r="L329" i="3"/>
  <c r="I329" i="3"/>
  <c r="J329" i="3" s="1"/>
  <c r="K329" i="3" s="1"/>
  <c r="M328" i="3"/>
  <c r="L328" i="3"/>
  <c r="I328" i="3"/>
  <c r="J328" i="3" s="1"/>
  <c r="K328" i="3" s="1"/>
  <c r="M327" i="3"/>
  <c r="L327" i="3"/>
  <c r="I327" i="3"/>
  <c r="J327" i="3" s="1"/>
  <c r="K327" i="3" s="1"/>
  <c r="M326" i="3"/>
  <c r="L326" i="3"/>
  <c r="I326" i="3"/>
  <c r="J326" i="3" s="1"/>
  <c r="K326" i="3" s="1"/>
  <c r="M325" i="3"/>
  <c r="L325" i="3"/>
  <c r="I325" i="3"/>
  <c r="J325" i="3" s="1"/>
  <c r="K325" i="3" s="1"/>
  <c r="M324" i="3"/>
  <c r="L324" i="3"/>
  <c r="I324" i="3"/>
  <c r="J324" i="3" s="1"/>
  <c r="K324" i="3" s="1"/>
  <c r="M323" i="3"/>
  <c r="L323" i="3"/>
  <c r="I323" i="3"/>
  <c r="J323" i="3" s="1"/>
  <c r="K323" i="3" s="1"/>
  <c r="M322" i="3"/>
  <c r="L322" i="3"/>
  <c r="I322" i="3"/>
  <c r="J322" i="3" s="1"/>
  <c r="K322" i="3" s="1"/>
  <c r="M321" i="3"/>
  <c r="L321" i="3"/>
  <c r="I321" i="3"/>
  <c r="J321" i="3" s="1"/>
  <c r="K321" i="3" s="1"/>
  <c r="M320" i="3"/>
  <c r="L320" i="3"/>
  <c r="I320" i="3"/>
  <c r="J320" i="3" s="1"/>
  <c r="K320" i="3" s="1"/>
  <c r="M319" i="3"/>
  <c r="L319" i="3"/>
  <c r="J319" i="3"/>
  <c r="K319" i="3" s="1"/>
  <c r="I319" i="3"/>
  <c r="M318" i="3"/>
  <c r="L318" i="3"/>
  <c r="K318" i="3"/>
  <c r="I318" i="3"/>
  <c r="J318" i="3" s="1"/>
  <c r="M317" i="3"/>
  <c r="L317" i="3"/>
  <c r="J317" i="3"/>
  <c r="K317" i="3" s="1"/>
  <c r="I317" i="3"/>
  <c r="M316" i="3"/>
  <c r="L316" i="3"/>
  <c r="I316" i="3"/>
  <c r="J316" i="3" s="1"/>
  <c r="K316" i="3" s="1"/>
  <c r="M315" i="3"/>
  <c r="L315" i="3"/>
  <c r="I315" i="3"/>
  <c r="J315" i="3" s="1"/>
  <c r="K315" i="3" s="1"/>
  <c r="M314" i="3"/>
  <c r="L314" i="3"/>
  <c r="I314" i="3"/>
  <c r="J314" i="3" s="1"/>
  <c r="K314" i="3" s="1"/>
  <c r="M313" i="3"/>
  <c r="L313" i="3"/>
  <c r="I313" i="3"/>
  <c r="J313" i="3" s="1"/>
  <c r="K313" i="3" s="1"/>
  <c r="M312" i="3"/>
  <c r="L312" i="3"/>
  <c r="I312" i="3"/>
  <c r="J312" i="3" s="1"/>
  <c r="K312" i="3" s="1"/>
  <c r="M311" i="3"/>
  <c r="L311" i="3"/>
  <c r="I311" i="3"/>
  <c r="J311" i="3" s="1"/>
  <c r="K311" i="3" s="1"/>
  <c r="M310" i="3"/>
  <c r="L310" i="3"/>
  <c r="I310" i="3"/>
  <c r="J310" i="3" s="1"/>
  <c r="K310" i="3" s="1"/>
  <c r="M309" i="3"/>
  <c r="L309" i="3"/>
  <c r="I309" i="3"/>
  <c r="J309" i="3" s="1"/>
  <c r="K309" i="3" s="1"/>
  <c r="M308" i="3"/>
  <c r="L308" i="3"/>
  <c r="J308" i="3"/>
  <c r="K308" i="3" s="1"/>
  <c r="I308" i="3"/>
  <c r="M307" i="3"/>
  <c r="L307" i="3"/>
  <c r="I307" i="3"/>
  <c r="J307" i="3" s="1"/>
  <c r="K307" i="3" s="1"/>
  <c r="M306" i="3"/>
  <c r="L306" i="3"/>
  <c r="I306" i="3"/>
  <c r="J306" i="3" s="1"/>
  <c r="K306" i="3" s="1"/>
  <c r="M305" i="3"/>
  <c r="L305" i="3"/>
  <c r="I305" i="3"/>
  <c r="J305" i="3" s="1"/>
  <c r="K305" i="3" s="1"/>
  <c r="M304" i="3"/>
  <c r="L304" i="3"/>
  <c r="I304" i="3"/>
  <c r="J304" i="3" s="1"/>
  <c r="K304" i="3" s="1"/>
  <c r="M303" i="3"/>
  <c r="L303" i="3"/>
  <c r="I303" i="3"/>
  <c r="J303" i="3" s="1"/>
  <c r="K303" i="3" s="1"/>
  <c r="M302" i="3"/>
  <c r="L302" i="3"/>
  <c r="I302" i="3"/>
  <c r="J302" i="3" s="1"/>
  <c r="K302" i="3" s="1"/>
  <c r="M301" i="3"/>
  <c r="L301" i="3"/>
  <c r="I301" i="3"/>
  <c r="J301" i="3" s="1"/>
  <c r="K301" i="3" s="1"/>
  <c r="M300" i="3"/>
  <c r="L300" i="3"/>
  <c r="I300" i="3"/>
  <c r="J300" i="3" s="1"/>
  <c r="K300" i="3" s="1"/>
  <c r="M299" i="3"/>
  <c r="L299" i="3"/>
  <c r="J299" i="3"/>
  <c r="K299" i="3" s="1"/>
  <c r="I299" i="3"/>
  <c r="M298" i="3"/>
  <c r="L298" i="3"/>
  <c r="I298" i="3"/>
  <c r="J298" i="3" s="1"/>
  <c r="K298" i="3" s="1"/>
  <c r="M297" i="3"/>
  <c r="L297" i="3"/>
  <c r="I297" i="3"/>
  <c r="J297" i="3" s="1"/>
  <c r="K297" i="3" s="1"/>
  <c r="M296" i="3"/>
  <c r="L296" i="3"/>
  <c r="I296" i="3"/>
  <c r="J296" i="3" s="1"/>
  <c r="K296" i="3" s="1"/>
  <c r="M295" i="3"/>
  <c r="L295" i="3"/>
  <c r="I295" i="3"/>
  <c r="J295" i="3" s="1"/>
  <c r="K295" i="3" s="1"/>
  <c r="M294" i="3"/>
  <c r="L294" i="3"/>
  <c r="I294" i="3"/>
  <c r="J294" i="3" s="1"/>
  <c r="K294" i="3" s="1"/>
  <c r="M293" i="3"/>
  <c r="L293" i="3"/>
  <c r="I293" i="3"/>
  <c r="J293" i="3" s="1"/>
  <c r="K293" i="3" s="1"/>
  <c r="M292" i="3"/>
  <c r="L292" i="3"/>
  <c r="I292" i="3"/>
  <c r="J292" i="3" s="1"/>
  <c r="K292" i="3" s="1"/>
  <c r="M291" i="3"/>
  <c r="L291" i="3"/>
  <c r="I291" i="3"/>
  <c r="J291" i="3" s="1"/>
  <c r="K291" i="3" s="1"/>
  <c r="M290" i="3"/>
  <c r="L290" i="3"/>
  <c r="I290" i="3"/>
  <c r="J290" i="3" s="1"/>
  <c r="K290" i="3" s="1"/>
  <c r="M289" i="3"/>
  <c r="L289" i="3"/>
  <c r="I289" i="3"/>
  <c r="J289" i="3" s="1"/>
  <c r="K289" i="3" s="1"/>
  <c r="M288" i="3"/>
  <c r="L288" i="3"/>
  <c r="I288" i="3"/>
  <c r="J288" i="3" s="1"/>
  <c r="K288" i="3" s="1"/>
  <c r="M287" i="3"/>
  <c r="L287" i="3"/>
  <c r="J287" i="3"/>
  <c r="K287" i="3" s="1"/>
  <c r="I287" i="3"/>
  <c r="M286" i="3"/>
  <c r="L286" i="3"/>
  <c r="K286" i="3"/>
  <c r="I286" i="3"/>
  <c r="J286" i="3" s="1"/>
  <c r="M285" i="3"/>
  <c r="L285" i="3"/>
  <c r="J285" i="3"/>
  <c r="K285" i="3" s="1"/>
  <c r="I285" i="3"/>
  <c r="M284" i="3"/>
  <c r="L284" i="3"/>
  <c r="I284" i="3"/>
  <c r="J284" i="3" s="1"/>
  <c r="K284" i="3" s="1"/>
  <c r="M283" i="3"/>
  <c r="L283" i="3"/>
  <c r="I283" i="3"/>
  <c r="J283" i="3" s="1"/>
  <c r="K283" i="3" s="1"/>
  <c r="M282" i="3"/>
  <c r="L282" i="3"/>
  <c r="I282" i="3"/>
  <c r="J282" i="3" s="1"/>
  <c r="K282" i="3" s="1"/>
  <c r="M281" i="3"/>
  <c r="L281" i="3"/>
  <c r="I281" i="3"/>
  <c r="J281" i="3" s="1"/>
  <c r="K281" i="3" s="1"/>
  <c r="M280" i="3"/>
  <c r="L280" i="3"/>
  <c r="I280" i="3"/>
  <c r="J280" i="3" s="1"/>
  <c r="K280" i="3" s="1"/>
  <c r="M279" i="3"/>
  <c r="L279" i="3"/>
  <c r="I279" i="3"/>
  <c r="J279" i="3" s="1"/>
  <c r="K279" i="3" s="1"/>
  <c r="M278" i="3"/>
  <c r="L278" i="3"/>
  <c r="I278" i="3"/>
  <c r="J278" i="3" s="1"/>
  <c r="K278" i="3" s="1"/>
  <c r="M277" i="3"/>
  <c r="L277" i="3"/>
  <c r="I277" i="3"/>
  <c r="J277" i="3" s="1"/>
  <c r="K277" i="3" s="1"/>
  <c r="M276" i="3"/>
  <c r="L276" i="3"/>
  <c r="J276" i="3"/>
  <c r="K276" i="3" s="1"/>
  <c r="I276" i="3"/>
  <c r="M275" i="3"/>
  <c r="L275" i="3"/>
  <c r="I275" i="3"/>
  <c r="J275" i="3" s="1"/>
  <c r="K275" i="3" s="1"/>
  <c r="M274" i="3"/>
  <c r="L274" i="3"/>
  <c r="I274" i="3"/>
  <c r="J274" i="3" s="1"/>
  <c r="K274" i="3" s="1"/>
  <c r="M273" i="3"/>
  <c r="L273" i="3"/>
  <c r="I273" i="3"/>
  <c r="J273" i="3" s="1"/>
  <c r="K273" i="3" s="1"/>
  <c r="M272" i="3"/>
  <c r="L272" i="3"/>
  <c r="I272" i="3"/>
  <c r="J272" i="3" s="1"/>
  <c r="K272" i="3" s="1"/>
  <c r="M271" i="3"/>
  <c r="L271" i="3"/>
  <c r="I271" i="3"/>
  <c r="J271" i="3" s="1"/>
  <c r="K271" i="3" s="1"/>
  <c r="M270" i="3"/>
  <c r="L270" i="3"/>
  <c r="I270" i="3"/>
  <c r="J270" i="3" s="1"/>
  <c r="K270" i="3" s="1"/>
  <c r="M269" i="3"/>
  <c r="L269" i="3"/>
  <c r="I269" i="3"/>
  <c r="J269" i="3" s="1"/>
  <c r="K269" i="3" s="1"/>
  <c r="M268" i="3"/>
  <c r="L268" i="3"/>
  <c r="I268" i="3"/>
  <c r="J268" i="3" s="1"/>
  <c r="K268" i="3" s="1"/>
  <c r="M267" i="3"/>
  <c r="L267" i="3"/>
  <c r="J267" i="3"/>
  <c r="K267" i="3" s="1"/>
  <c r="I267" i="3"/>
  <c r="M266" i="3"/>
  <c r="L266" i="3"/>
  <c r="I266" i="3"/>
  <c r="J266" i="3" s="1"/>
  <c r="K266" i="3" s="1"/>
  <c r="M265" i="3"/>
  <c r="L265" i="3"/>
  <c r="I265" i="3"/>
  <c r="J265" i="3" s="1"/>
  <c r="K265" i="3" s="1"/>
  <c r="M264" i="3"/>
  <c r="L264" i="3"/>
  <c r="J264" i="3"/>
  <c r="K264" i="3" s="1"/>
  <c r="I264" i="3"/>
  <c r="M263" i="3"/>
  <c r="L263" i="3"/>
  <c r="I263" i="3"/>
  <c r="J263" i="3" s="1"/>
  <c r="K263" i="3" s="1"/>
  <c r="M262" i="3"/>
  <c r="L262" i="3"/>
  <c r="I262" i="3"/>
  <c r="J262" i="3" s="1"/>
  <c r="K262" i="3" s="1"/>
  <c r="M261" i="3"/>
  <c r="L261" i="3"/>
  <c r="I261" i="3"/>
  <c r="J261" i="3" s="1"/>
  <c r="K261" i="3" s="1"/>
  <c r="M260" i="3"/>
  <c r="L260" i="3"/>
  <c r="I260" i="3"/>
  <c r="J260" i="3" s="1"/>
  <c r="K260" i="3" s="1"/>
  <c r="M259" i="3"/>
  <c r="L259" i="3"/>
  <c r="I259" i="3"/>
  <c r="J259" i="3" s="1"/>
  <c r="K259" i="3" s="1"/>
  <c r="M258" i="3"/>
  <c r="L258" i="3"/>
  <c r="I258" i="3"/>
  <c r="J258" i="3" s="1"/>
  <c r="K258" i="3" s="1"/>
  <c r="M257" i="3"/>
  <c r="L257" i="3"/>
  <c r="I257" i="3"/>
  <c r="J257" i="3" s="1"/>
  <c r="K257" i="3" s="1"/>
  <c r="M256" i="3"/>
  <c r="L256" i="3"/>
  <c r="I256" i="3"/>
  <c r="J256" i="3" s="1"/>
  <c r="K256" i="3" s="1"/>
  <c r="M255" i="3"/>
  <c r="L255" i="3"/>
  <c r="I255" i="3"/>
  <c r="J255" i="3" s="1"/>
  <c r="K255" i="3" s="1"/>
  <c r="M254" i="3"/>
  <c r="L254" i="3"/>
  <c r="I254" i="3"/>
  <c r="J254" i="3" s="1"/>
  <c r="K254" i="3" s="1"/>
  <c r="M253" i="3"/>
  <c r="L253" i="3"/>
  <c r="J253" i="3"/>
  <c r="K253" i="3" s="1"/>
  <c r="I253" i="3"/>
  <c r="M252" i="3"/>
  <c r="L252" i="3"/>
  <c r="I252" i="3"/>
  <c r="J252" i="3" s="1"/>
  <c r="K252" i="3" s="1"/>
  <c r="M251" i="3"/>
  <c r="L251" i="3"/>
  <c r="I251" i="3"/>
  <c r="J251" i="3" s="1"/>
  <c r="K251" i="3" s="1"/>
  <c r="M250" i="3"/>
  <c r="L250" i="3"/>
  <c r="I250" i="3"/>
  <c r="J250" i="3" s="1"/>
  <c r="K250" i="3" s="1"/>
  <c r="M249" i="3"/>
  <c r="L249" i="3"/>
  <c r="I249" i="3"/>
  <c r="J249" i="3" s="1"/>
  <c r="K249" i="3" s="1"/>
  <c r="M248" i="3"/>
  <c r="L248" i="3"/>
  <c r="J248" i="3"/>
  <c r="K248" i="3" s="1"/>
  <c r="I248" i="3"/>
  <c r="M247" i="3"/>
  <c r="L247" i="3"/>
  <c r="I247" i="3"/>
  <c r="J247" i="3" s="1"/>
  <c r="K247" i="3" s="1"/>
  <c r="M246" i="3"/>
  <c r="L246" i="3"/>
  <c r="I246" i="3"/>
  <c r="J246" i="3" s="1"/>
  <c r="K246" i="3" s="1"/>
  <c r="M245" i="3"/>
  <c r="L245" i="3"/>
  <c r="I245" i="3"/>
  <c r="J245" i="3" s="1"/>
  <c r="K245" i="3" s="1"/>
  <c r="M244" i="3"/>
  <c r="L244" i="3"/>
  <c r="I244" i="3"/>
  <c r="J244" i="3" s="1"/>
  <c r="K244" i="3" s="1"/>
  <c r="M243" i="3"/>
  <c r="L243" i="3"/>
  <c r="I243" i="3"/>
  <c r="J243" i="3" s="1"/>
  <c r="K243" i="3" s="1"/>
  <c r="M242" i="3"/>
  <c r="L242" i="3"/>
  <c r="I242" i="3"/>
  <c r="J242" i="3" s="1"/>
  <c r="K242" i="3" s="1"/>
  <c r="M241" i="3"/>
  <c r="L241" i="3"/>
  <c r="I241" i="3"/>
  <c r="J241" i="3" s="1"/>
  <c r="K241" i="3" s="1"/>
  <c r="M240" i="3"/>
  <c r="L240" i="3"/>
  <c r="I240" i="3"/>
  <c r="J240" i="3" s="1"/>
  <c r="K240" i="3" s="1"/>
  <c r="M239" i="3"/>
  <c r="L239" i="3"/>
  <c r="I239" i="3"/>
  <c r="J239" i="3" s="1"/>
  <c r="K239" i="3" s="1"/>
  <c r="M238" i="3"/>
  <c r="L238" i="3"/>
  <c r="I238" i="3"/>
  <c r="J238" i="3" s="1"/>
  <c r="K238" i="3" s="1"/>
  <c r="M237" i="3"/>
  <c r="L237" i="3"/>
  <c r="J237" i="3"/>
  <c r="K237" i="3" s="1"/>
  <c r="I237" i="3"/>
  <c r="M236" i="3"/>
  <c r="L236" i="3"/>
  <c r="I236" i="3"/>
  <c r="J236" i="3" s="1"/>
  <c r="K236" i="3" s="1"/>
  <c r="M235" i="3"/>
  <c r="L235" i="3"/>
  <c r="I235" i="3"/>
  <c r="J235" i="3" s="1"/>
  <c r="K235" i="3" s="1"/>
  <c r="M234" i="3"/>
  <c r="L234" i="3"/>
  <c r="I234" i="3"/>
  <c r="J234" i="3" s="1"/>
  <c r="K234" i="3" s="1"/>
  <c r="M233" i="3"/>
  <c r="L233" i="3"/>
  <c r="I233" i="3"/>
  <c r="J233" i="3" s="1"/>
  <c r="K233" i="3" s="1"/>
  <c r="M232" i="3"/>
  <c r="L232" i="3"/>
  <c r="J232" i="3"/>
  <c r="K232" i="3" s="1"/>
  <c r="I232" i="3"/>
  <c r="M231" i="3"/>
  <c r="L231" i="3"/>
  <c r="I231" i="3"/>
  <c r="J231" i="3" s="1"/>
  <c r="K231" i="3" s="1"/>
  <c r="M230" i="3"/>
  <c r="L230" i="3"/>
  <c r="I230" i="3"/>
  <c r="J230" i="3" s="1"/>
  <c r="K230" i="3" s="1"/>
  <c r="M229" i="3"/>
  <c r="L229" i="3"/>
  <c r="I229" i="3"/>
  <c r="J229" i="3" s="1"/>
  <c r="K229" i="3" s="1"/>
  <c r="M228" i="3"/>
  <c r="L228" i="3"/>
  <c r="I228" i="3"/>
  <c r="J228" i="3" s="1"/>
  <c r="K228" i="3" s="1"/>
  <c r="M227" i="3"/>
  <c r="L227" i="3"/>
  <c r="I227" i="3"/>
  <c r="J227" i="3" s="1"/>
  <c r="K227" i="3" s="1"/>
  <c r="M226" i="3"/>
  <c r="L226" i="3"/>
  <c r="I226" i="3"/>
  <c r="J226" i="3" s="1"/>
  <c r="K226" i="3" s="1"/>
  <c r="M225" i="3"/>
  <c r="L225" i="3"/>
  <c r="I225" i="3"/>
  <c r="J225" i="3" s="1"/>
  <c r="K225" i="3" s="1"/>
  <c r="M224" i="3"/>
  <c r="L224" i="3"/>
  <c r="I224" i="3"/>
  <c r="J224" i="3" s="1"/>
  <c r="K224" i="3" s="1"/>
  <c r="M223" i="3"/>
  <c r="L223" i="3"/>
  <c r="I223" i="3"/>
  <c r="J223" i="3" s="1"/>
  <c r="K223" i="3" s="1"/>
  <c r="M222" i="3"/>
  <c r="L222" i="3"/>
  <c r="I222" i="3"/>
  <c r="J222" i="3" s="1"/>
  <c r="K222" i="3" s="1"/>
  <c r="M221" i="3"/>
  <c r="L221" i="3"/>
  <c r="J221" i="3"/>
  <c r="K221" i="3" s="1"/>
  <c r="I221" i="3"/>
  <c r="M220" i="3"/>
  <c r="L220" i="3"/>
  <c r="I220" i="3"/>
  <c r="J220" i="3" s="1"/>
  <c r="K220" i="3" s="1"/>
  <c r="M219" i="3"/>
  <c r="L219" i="3"/>
  <c r="I219" i="3"/>
  <c r="J219" i="3" s="1"/>
  <c r="K219" i="3" s="1"/>
  <c r="M218" i="3"/>
  <c r="L218" i="3"/>
  <c r="I218" i="3"/>
  <c r="J218" i="3" s="1"/>
  <c r="K218" i="3" s="1"/>
  <c r="M217" i="3"/>
  <c r="L217" i="3"/>
  <c r="I217" i="3"/>
  <c r="J217" i="3" s="1"/>
  <c r="K217" i="3" s="1"/>
  <c r="M216" i="3"/>
  <c r="L216" i="3"/>
  <c r="J216" i="3"/>
  <c r="K216" i="3" s="1"/>
  <c r="I216" i="3"/>
  <c r="M215" i="3"/>
  <c r="L215" i="3"/>
  <c r="I215" i="3"/>
  <c r="J215" i="3" s="1"/>
  <c r="K215" i="3" s="1"/>
  <c r="M214" i="3"/>
  <c r="L214" i="3"/>
  <c r="I214" i="3"/>
  <c r="J214" i="3" s="1"/>
  <c r="K214" i="3" s="1"/>
  <c r="M213" i="3"/>
  <c r="L213" i="3"/>
  <c r="I213" i="3"/>
  <c r="J213" i="3" s="1"/>
  <c r="K213" i="3" s="1"/>
  <c r="M212" i="3"/>
  <c r="L212" i="3"/>
  <c r="I212" i="3"/>
  <c r="J212" i="3" s="1"/>
  <c r="K212" i="3" s="1"/>
  <c r="M211" i="3"/>
  <c r="L211" i="3"/>
  <c r="I211" i="3"/>
  <c r="J211" i="3" s="1"/>
  <c r="K211" i="3" s="1"/>
  <c r="M210" i="3"/>
  <c r="L210" i="3"/>
  <c r="I210" i="3"/>
  <c r="J210" i="3" s="1"/>
  <c r="K210" i="3" s="1"/>
  <c r="M209" i="3"/>
  <c r="L209" i="3"/>
  <c r="I209" i="3"/>
  <c r="J209" i="3" s="1"/>
  <c r="K209" i="3" s="1"/>
  <c r="M208" i="3"/>
  <c r="L208" i="3"/>
  <c r="I208" i="3"/>
  <c r="J208" i="3" s="1"/>
  <c r="K208" i="3" s="1"/>
  <c r="M207" i="3"/>
  <c r="L207" i="3"/>
  <c r="I207" i="3"/>
  <c r="J207" i="3" s="1"/>
  <c r="K207" i="3" s="1"/>
  <c r="M206" i="3"/>
  <c r="L206" i="3"/>
  <c r="I206" i="3"/>
  <c r="J206" i="3" s="1"/>
  <c r="K206" i="3" s="1"/>
  <c r="M205" i="3"/>
  <c r="L205" i="3"/>
  <c r="J205" i="3"/>
  <c r="K205" i="3" s="1"/>
  <c r="I205" i="3"/>
  <c r="M204" i="3"/>
  <c r="L204" i="3"/>
  <c r="I204" i="3"/>
  <c r="J204" i="3" s="1"/>
  <c r="K204" i="3" s="1"/>
  <c r="M203" i="3"/>
  <c r="L203" i="3"/>
  <c r="I203" i="3"/>
  <c r="J203" i="3" s="1"/>
  <c r="K203" i="3" s="1"/>
  <c r="M202" i="3"/>
  <c r="L202" i="3"/>
  <c r="I202" i="3"/>
  <c r="J202" i="3" s="1"/>
  <c r="K202" i="3" s="1"/>
  <c r="M201" i="3"/>
  <c r="L201" i="3"/>
  <c r="I201" i="3"/>
  <c r="J201" i="3" s="1"/>
  <c r="K201" i="3" s="1"/>
  <c r="M200" i="3"/>
  <c r="L200" i="3"/>
  <c r="J200" i="3"/>
  <c r="K200" i="3" s="1"/>
  <c r="I200" i="3"/>
  <c r="M199" i="3"/>
  <c r="L199" i="3"/>
  <c r="I199" i="3"/>
  <c r="J199" i="3" s="1"/>
  <c r="K199" i="3" s="1"/>
  <c r="M198" i="3"/>
  <c r="L198" i="3"/>
  <c r="I198" i="3"/>
  <c r="J198" i="3" s="1"/>
  <c r="K198" i="3" s="1"/>
  <c r="M197" i="3"/>
  <c r="L197" i="3"/>
  <c r="I197" i="3"/>
  <c r="J197" i="3" s="1"/>
  <c r="K197" i="3" s="1"/>
  <c r="M196" i="3"/>
  <c r="L196" i="3"/>
  <c r="I196" i="3"/>
  <c r="J196" i="3" s="1"/>
  <c r="K196" i="3" s="1"/>
  <c r="M195" i="3"/>
  <c r="L195" i="3"/>
  <c r="I195" i="3"/>
  <c r="J195" i="3" s="1"/>
  <c r="K195" i="3" s="1"/>
  <c r="M194" i="3"/>
  <c r="L194" i="3"/>
  <c r="I194" i="3"/>
  <c r="J194" i="3" s="1"/>
  <c r="K194" i="3" s="1"/>
  <c r="M193" i="3"/>
  <c r="L193" i="3"/>
  <c r="I193" i="3"/>
  <c r="J193" i="3" s="1"/>
  <c r="K193" i="3" s="1"/>
  <c r="M192" i="3"/>
  <c r="L192" i="3"/>
  <c r="I192" i="3"/>
  <c r="J192" i="3" s="1"/>
  <c r="K192" i="3" s="1"/>
  <c r="M191" i="3"/>
  <c r="L191" i="3"/>
  <c r="I191" i="3"/>
  <c r="J191" i="3" s="1"/>
  <c r="K191" i="3" s="1"/>
  <c r="M190" i="3"/>
  <c r="L190" i="3"/>
  <c r="I190" i="3"/>
  <c r="J190" i="3" s="1"/>
  <c r="K190" i="3" s="1"/>
  <c r="M189" i="3"/>
  <c r="L189" i="3"/>
  <c r="J189" i="3"/>
  <c r="K189" i="3" s="1"/>
  <c r="I189" i="3"/>
  <c r="M188" i="3"/>
  <c r="L188" i="3"/>
  <c r="I188" i="3"/>
  <c r="J188" i="3" s="1"/>
  <c r="K188" i="3" s="1"/>
  <c r="M187" i="3"/>
  <c r="L187" i="3"/>
  <c r="I187" i="3"/>
  <c r="J187" i="3" s="1"/>
  <c r="K187" i="3" s="1"/>
  <c r="M186" i="3"/>
  <c r="L186" i="3"/>
  <c r="I186" i="3"/>
  <c r="J186" i="3" s="1"/>
  <c r="K186" i="3" s="1"/>
  <c r="M185" i="3"/>
  <c r="L185" i="3"/>
  <c r="I185" i="3"/>
  <c r="J185" i="3" s="1"/>
  <c r="K185" i="3" s="1"/>
  <c r="M184" i="3"/>
  <c r="L184" i="3"/>
  <c r="J184" i="3"/>
  <c r="K184" i="3" s="1"/>
  <c r="I184" i="3"/>
  <c r="M183" i="3"/>
  <c r="L183" i="3"/>
  <c r="I183" i="3"/>
  <c r="J183" i="3" s="1"/>
  <c r="K183" i="3" s="1"/>
  <c r="M182" i="3"/>
  <c r="L182" i="3"/>
  <c r="I182" i="3"/>
  <c r="J182" i="3" s="1"/>
  <c r="K182" i="3" s="1"/>
  <c r="M181" i="3"/>
  <c r="L181" i="3"/>
  <c r="I181" i="3"/>
  <c r="J181" i="3" s="1"/>
  <c r="K181" i="3" s="1"/>
  <c r="M180" i="3"/>
  <c r="L180" i="3"/>
  <c r="I180" i="3"/>
  <c r="J180" i="3" s="1"/>
  <c r="K180" i="3" s="1"/>
  <c r="M179" i="3"/>
  <c r="L179" i="3"/>
  <c r="I179" i="3"/>
  <c r="J179" i="3" s="1"/>
  <c r="K179" i="3" s="1"/>
  <c r="M178" i="3"/>
  <c r="L178" i="3"/>
  <c r="I178" i="3"/>
  <c r="J178" i="3" s="1"/>
  <c r="K178" i="3" s="1"/>
  <c r="M177" i="3"/>
  <c r="L177" i="3"/>
  <c r="I177" i="3"/>
  <c r="J177" i="3" s="1"/>
  <c r="K177" i="3" s="1"/>
  <c r="M176" i="3"/>
  <c r="L176" i="3"/>
  <c r="I176" i="3"/>
  <c r="J176" i="3" s="1"/>
  <c r="K176" i="3" s="1"/>
  <c r="M175" i="3"/>
  <c r="L175" i="3"/>
  <c r="I175" i="3"/>
  <c r="J175" i="3" s="1"/>
  <c r="K175" i="3" s="1"/>
  <c r="M174" i="3"/>
  <c r="L174" i="3"/>
  <c r="I174" i="3"/>
  <c r="J174" i="3" s="1"/>
  <c r="K174" i="3" s="1"/>
  <c r="M173" i="3"/>
  <c r="L173" i="3"/>
  <c r="J173" i="3"/>
  <c r="K173" i="3" s="1"/>
  <c r="I173" i="3"/>
  <c r="M172" i="3"/>
  <c r="L172" i="3"/>
  <c r="I172" i="3"/>
  <c r="J172" i="3" s="1"/>
  <c r="K172" i="3" s="1"/>
  <c r="M171" i="3"/>
  <c r="L171" i="3"/>
  <c r="I171" i="3"/>
  <c r="J171" i="3" s="1"/>
  <c r="K171" i="3" s="1"/>
  <c r="M170" i="3"/>
  <c r="L170" i="3"/>
  <c r="I170" i="3"/>
  <c r="J170" i="3" s="1"/>
  <c r="K170" i="3" s="1"/>
  <c r="M169" i="3"/>
  <c r="L169" i="3"/>
  <c r="I169" i="3"/>
  <c r="J169" i="3" s="1"/>
  <c r="K169" i="3" s="1"/>
  <c r="M168" i="3"/>
  <c r="L168" i="3"/>
  <c r="J168" i="3"/>
  <c r="K168" i="3" s="1"/>
  <c r="I168" i="3"/>
  <c r="M167" i="3"/>
  <c r="L167" i="3"/>
  <c r="I167" i="3"/>
  <c r="J167" i="3" s="1"/>
  <c r="K167" i="3" s="1"/>
  <c r="M166" i="3"/>
  <c r="L166" i="3"/>
  <c r="I166" i="3"/>
  <c r="J166" i="3" s="1"/>
  <c r="K166" i="3" s="1"/>
  <c r="M165" i="3"/>
  <c r="L165" i="3"/>
  <c r="I165" i="3"/>
  <c r="J165" i="3" s="1"/>
  <c r="K165" i="3" s="1"/>
  <c r="M164" i="3"/>
  <c r="L164" i="3"/>
  <c r="I164" i="3"/>
  <c r="J164" i="3" s="1"/>
  <c r="K164" i="3" s="1"/>
  <c r="M163" i="3"/>
  <c r="L163" i="3"/>
  <c r="I163" i="3"/>
  <c r="J163" i="3" s="1"/>
  <c r="K163" i="3" s="1"/>
  <c r="M162" i="3"/>
  <c r="L162" i="3"/>
  <c r="I162" i="3"/>
  <c r="J162" i="3" s="1"/>
  <c r="K162" i="3" s="1"/>
  <c r="M161" i="3"/>
  <c r="L161" i="3"/>
  <c r="I161" i="3"/>
  <c r="J161" i="3" s="1"/>
  <c r="K161" i="3" s="1"/>
  <c r="M160" i="3"/>
  <c r="L160" i="3"/>
  <c r="I160" i="3"/>
  <c r="J160" i="3" s="1"/>
  <c r="K160" i="3" s="1"/>
  <c r="M159" i="3"/>
  <c r="L159" i="3"/>
  <c r="I159" i="3"/>
  <c r="J159" i="3" s="1"/>
  <c r="K159" i="3" s="1"/>
  <c r="M158" i="3"/>
  <c r="L158" i="3"/>
  <c r="I158" i="3"/>
  <c r="J158" i="3" s="1"/>
  <c r="K158" i="3" s="1"/>
  <c r="M157" i="3"/>
  <c r="L157" i="3"/>
  <c r="J157" i="3"/>
  <c r="K157" i="3" s="1"/>
  <c r="I157" i="3"/>
  <c r="M156" i="3"/>
  <c r="L156" i="3"/>
  <c r="I156" i="3"/>
  <c r="J156" i="3" s="1"/>
  <c r="K156" i="3" s="1"/>
  <c r="M155" i="3"/>
  <c r="L155" i="3"/>
  <c r="I155" i="3"/>
  <c r="J155" i="3" s="1"/>
  <c r="K155" i="3" s="1"/>
  <c r="M154" i="3"/>
  <c r="L154" i="3"/>
  <c r="I154" i="3"/>
  <c r="J154" i="3" s="1"/>
  <c r="K154" i="3" s="1"/>
  <c r="M153" i="3"/>
  <c r="L153" i="3"/>
  <c r="I153" i="3"/>
  <c r="J153" i="3" s="1"/>
  <c r="K153" i="3" s="1"/>
  <c r="M152" i="3"/>
  <c r="L152" i="3"/>
  <c r="J152" i="3"/>
  <c r="K152" i="3" s="1"/>
  <c r="I152" i="3"/>
  <c r="M151" i="3"/>
  <c r="L151" i="3"/>
  <c r="I151" i="3"/>
  <c r="J151" i="3" s="1"/>
  <c r="K151" i="3" s="1"/>
  <c r="M150" i="3"/>
  <c r="L150" i="3"/>
  <c r="I150" i="3"/>
  <c r="J150" i="3" s="1"/>
  <c r="K150" i="3" s="1"/>
  <c r="M149" i="3"/>
  <c r="L149" i="3"/>
  <c r="I149" i="3"/>
  <c r="J149" i="3" s="1"/>
  <c r="K149" i="3" s="1"/>
  <c r="M148" i="3"/>
  <c r="L148" i="3"/>
  <c r="I148" i="3"/>
  <c r="J148" i="3" s="1"/>
  <c r="K148" i="3" s="1"/>
  <c r="M147" i="3"/>
  <c r="L147" i="3"/>
  <c r="I147" i="3"/>
  <c r="J147" i="3" s="1"/>
  <c r="K147" i="3" s="1"/>
  <c r="M146" i="3"/>
  <c r="L146" i="3"/>
  <c r="I146" i="3"/>
  <c r="J146" i="3" s="1"/>
  <c r="K146" i="3" s="1"/>
  <c r="M145" i="3"/>
  <c r="L145" i="3"/>
  <c r="I145" i="3"/>
  <c r="J145" i="3" s="1"/>
  <c r="K145" i="3" s="1"/>
  <c r="M144" i="3"/>
  <c r="L144" i="3"/>
  <c r="I144" i="3"/>
  <c r="J144" i="3" s="1"/>
  <c r="K144" i="3" s="1"/>
  <c r="M143" i="3"/>
  <c r="L143" i="3"/>
  <c r="I143" i="3"/>
  <c r="J143" i="3" s="1"/>
  <c r="K143" i="3" s="1"/>
  <c r="M142" i="3"/>
  <c r="L142" i="3"/>
  <c r="I142" i="3"/>
  <c r="J142" i="3" s="1"/>
  <c r="K142" i="3" s="1"/>
  <c r="M141" i="3"/>
  <c r="L141" i="3"/>
  <c r="J141" i="3"/>
  <c r="K141" i="3" s="1"/>
  <c r="I141" i="3"/>
  <c r="M140" i="3"/>
  <c r="L140" i="3"/>
  <c r="I140" i="3"/>
  <c r="J140" i="3" s="1"/>
  <c r="K140" i="3" s="1"/>
  <c r="M139" i="3"/>
  <c r="L139" i="3"/>
  <c r="I139" i="3"/>
  <c r="J139" i="3" s="1"/>
  <c r="K139" i="3" s="1"/>
  <c r="M138" i="3"/>
  <c r="L138" i="3"/>
  <c r="I138" i="3"/>
  <c r="J138" i="3" s="1"/>
  <c r="K138" i="3" s="1"/>
  <c r="M137" i="3"/>
  <c r="L137" i="3"/>
  <c r="I137" i="3"/>
  <c r="J137" i="3" s="1"/>
  <c r="K137" i="3" s="1"/>
  <c r="M136" i="3"/>
  <c r="L136" i="3"/>
  <c r="J136" i="3"/>
  <c r="K136" i="3" s="1"/>
  <c r="I136" i="3"/>
  <c r="M135" i="3"/>
  <c r="L135" i="3"/>
  <c r="I135" i="3"/>
  <c r="J135" i="3" s="1"/>
  <c r="K135" i="3" s="1"/>
  <c r="M134" i="3"/>
  <c r="L134" i="3"/>
  <c r="I134" i="3"/>
  <c r="J134" i="3" s="1"/>
  <c r="K134" i="3" s="1"/>
  <c r="M133" i="3"/>
  <c r="L133" i="3"/>
  <c r="I133" i="3"/>
  <c r="J133" i="3" s="1"/>
  <c r="K133" i="3" s="1"/>
  <c r="M132" i="3"/>
  <c r="L132" i="3"/>
  <c r="I132" i="3"/>
  <c r="J132" i="3" s="1"/>
  <c r="K132" i="3" s="1"/>
  <c r="M131" i="3"/>
  <c r="L131" i="3"/>
  <c r="I131" i="3"/>
  <c r="J131" i="3" s="1"/>
  <c r="K131" i="3" s="1"/>
  <c r="M130" i="3"/>
  <c r="L130" i="3"/>
  <c r="I130" i="3"/>
  <c r="J130" i="3" s="1"/>
  <c r="K130" i="3" s="1"/>
  <c r="M129" i="3"/>
  <c r="L129" i="3"/>
  <c r="I129" i="3"/>
  <c r="J129" i="3" s="1"/>
  <c r="K129" i="3" s="1"/>
  <c r="M128" i="3"/>
  <c r="L128" i="3"/>
  <c r="I128" i="3"/>
  <c r="J128" i="3" s="1"/>
  <c r="K128" i="3" s="1"/>
  <c r="M127" i="3"/>
  <c r="L127" i="3"/>
  <c r="I127" i="3"/>
  <c r="J127" i="3" s="1"/>
  <c r="K127" i="3" s="1"/>
  <c r="M126" i="3"/>
  <c r="L126" i="3"/>
  <c r="I126" i="3"/>
  <c r="J126" i="3" s="1"/>
  <c r="K126" i="3" s="1"/>
  <c r="M125" i="3"/>
  <c r="L125" i="3"/>
  <c r="J125" i="3"/>
  <c r="K125" i="3" s="1"/>
  <c r="I125" i="3"/>
  <c r="M124" i="3"/>
  <c r="L124" i="3"/>
  <c r="I124" i="3"/>
  <c r="J124" i="3" s="1"/>
  <c r="K124" i="3" s="1"/>
  <c r="M123" i="3"/>
  <c r="L123" i="3"/>
  <c r="I123" i="3"/>
  <c r="J123" i="3" s="1"/>
  <c r="K123" i="3" s="1"/>
  <c r="M122" i="3"/>
  <c r="L122" i="3"/>
  <c r="I122" i="3"/>
  <c r="J122" i="3" s="1"/>
  <c r="K122" i="3" s="1"/>
  <c r="M121" i="3"/>
  <c r="L121" i="3"/>
  <c r="I121" i="3"/>
  <c r="J121" i="3" s="1"/>
  <c r="K121" i="3" s="1"/>
  <c r="M120" i="3"/>
  <c r="L120" i="3"/>
  <c r="J120" i="3"/>
  <c r="K120" i="3" s="1"/>
  <c r="I120" i="3"/>
  <c r="M119" i="3"/>
  <c r="L119" i="3"/>
  <c r="I119" i="3"/>
  <c r="J119" i="3" s="1"/>
  <c r="K119" i="3" s="1"/>
  <c r="M118" i="3"/>
  <c r="L118" i="3"/>
  <c r="I118" i="3"/>
  <c r="J118" i="3" s="1"/>
  <c r="K118" i="3" s="1"/>
  <c r="M117" i="3"/>
  <c r="L117" i="3"/>
  <c r="I117" i="3"/>
  <c r="J117" i="3" s="1"/>
  <c r="K117" i="3" s="1"/>
  <c r="M116" i="3"/>
  <c r="L116" i="3"/>
  <c r="I116" i="3"/>
  <c r="J116" i="3" s="1"/>
  <c r="K116" i="3" s="1"/>
  <c r="M115" i="3"/>
  <c r="L115" i="3"/>
  <c r="I115" i="3"/>
  <c r="J115" i="3" s="1"/>
  <c r="K115" i="3" s="1"/>
  <c r="M114" i="3"/>
  <c r="L114" i="3"/>
  <c r="I114" i="3"/>
  <c r="J114" i="3" s="1"/>
  <c r="K114" i="3" s="1"/>
  <c r="M113" i="3"/>
  <c r="L113" i="3"/>
  <c r="I113" i="3"/>
  <c r="J113" i="3" s="1"/>
  <c r="K113" i="3" s="1"/>
  <c r="M112" i="3"/>
  <c r="L112" i="3"/>
  <c r="I112" i="3"/>
  <c r="J112" i="3" s="1"/>
  <c r="K112" i="3" s="1"/>
  <c r="M111" i="3"/>
  <c r="L111" i="3"/>
  <c r="I111" i="3"/>
  <c r="J111" i="3" s="1"/>
  <c r="K111" i="3" s="1"/>
  <c r="M110" i="3"/>
  <c r="L110" i="3"/>
  <c r="I110" i="3"/>
  <c r="J110" i="3" s="1"/>
  <c r="K110" i="3" s="1"/>
  <c r="M109" i="3"/>
  <c r="L109" i="3"/>
  <c r="J109" i="3"/>
  <c r="K109" i="3" s="1"/>
  <c r="I109" i="3"/>
  <c r="M108" i="3"/>
  <c r="L108" i="3"/>
  <c r="I108" i="3"/>
  <c r="J108" i="3" s="1"/>
  <c r="K108" i="3" s="1"/>
  <c r="M107" i="3"/>
  <c r="L107" i="3"/>
  <c r="I107" i="3"/>
  <c r="J107" i="3" s="1"/>
  <c r="K107" i="3" s="1"/>
  <c r="M106" i="3"/>
  <c r="L106" i="3"/>
  <c r="I106" i="3"/>
  <c r="J106" i="3" s="1"/>
  <c r="K106" i="3" s="1"/>
  <c r="M105" i="3"/>
  <c r="L105" i="3"/>
  <c r="I105" i="3"/>
  <c r="J105" i="3" s="1"/>
  <c r="K105" i="3" s="1"/>
  <c r="M104" i="3"/>
  <c r="L104" i="3"/>
  <c r="J104" i="3"/>
  <c r="K104" i="3" s="1"/>
  <c r="I104" i="3"/>
  <c r="M103" i="3"/>
  <c r="L103" i="3"/>
  <c r="I103" i="3"/>
  <c r="J103" i="3" s="1"/>
  <c r="K103" i="3" s="1"/>
  <c r="M102" i="3"/>
  <c r="L102" i="3"/>
  <c r="I102" i="3"/>
  <c r="J102" i="3" s="1"/>
  <c r="K102" i="3" s="1"/>
  <c r="M101" i="3"/>
  <c r="L101" i="3"/>
  <c r="I101" i="3"/>
  <c r="J101" i="3" s="1"/>
  <c r="K101" i="3" s="1"/>
  <c r="M100" i="3"/>
  <c r="L100" i="3"/>
  <c r="I100" i="3"/>
  <c r="J100" i="3" s="1"/>
  <c r="K100" i="3" s="1"/>
  <c r="M99" i="3"/>
  <c r="L99" i="3"/>
  <c r="I99" i="3"/>
  <c r="J99" i="3" s="1"/>
  <c r="K99" i="3" s="1"/>
  <c r="M98" i="3"/>
  <c r="L98" i="3"/>
  <c r="I98" i="3"/>
  <c r="J98" i="3" s="1"/>
  <c r="K98" i="3" s="1"/>
  <c r="M97" i="3"/>
  <c r="L97" i="3"/>
  <c r="I97" i="3"/>
  <c r="J97" i="3" s="1"/>
  <c r="K97" i="3" s="1"/>
  <c r="M96" i="3"/>
  <c r="L96" i="3"/>
  <c r="I96" i="3"/>
  <c r="J96" i="3" s="1"/>
  <c r="K96" i="3" s="1"/>
  <c r="M95" i="3"/>
  <c r="L95" i="3"/>
  <c r="I95" i="3"/>
  <c r="J95" i="3" s="1"/>
  <c r="K95" i="3" s="1"/>
  <c r="M94" i="3"/>
  <c r="L94" i="3"/>
  <c r="I94" i="3"/>
  <c r="J94" i="3" s="1"/>
  <c r="K94" i="3" s="1"/>
  <c r="M93" i="3"/>
  <c r="L93" i="3"/>
  <c r="J93" i="3"/>
  <c r="K93" i="3" s="1"/>
  <c r="I93" i="3"/>
  <c r="M92" i="3"/>
  <c r="L92" i="3"/>
  <c r="I92" i="3"/>
  <c r="J92" i="3" s="1"/>
  <c r="K92" i="3" s="1"/>
  <c r="M91" i="3"/>
  <c r="L91" i="3"/>
  <c r="I91" i="3"/>
  <c r="J91" i="3" s="1"/>
  <c r="K91" i="3" s="1"/>
  <c r="M90" i="3"/>
  <c r="L90" i="3"/>
  <c r="I90" i="3"/>
  <c r="J90" i="3" s="1"/>
  <c r="K90" i="3" s="1"/>
  <c r="M89" i="3"/>
  <c r="L89" i="3"/>
  <c r="I89" i="3"/>
  <c r="J89" i="3" s="1"/>
  <c r="K89" i="3" s="1"/>
  <c r="M88" i="3"/>
  <c r="L88" i="3"/>
  <c r="J88" i="3"/>
  <c r="K88" i="3" s="1"/>
  <c r="I88" i="3"/>
  <c r="M87" i="3"/>
  <c r="L87" i="3"/>
  <c r="I87" i="3"/>
  <c r="J87" i="3" s="1"/>
  <c r="K87" i="3" s="1"/>
  <c r="M86" i="3"/>
  <c r="L86" i="3"/>
  <c r="I86" i="3"/>
  <c r="J86" i="3" s="1"/>
  <c r="K86" i="3" s="1"/>
  <c r="M85" i="3"/>
  <c r="L85" i="3"/>
  <c r="I85" i="3"/>
  <c r="J85" i="3" s="1"/>
  <c r="K85" i="3" s="1"/>
  <c r="M84" i="3"/>
  <c r="L84" i="3"/>
  <c r="I84" i="3"/>
  <c r="J84" i="3" s="1"/>
  <c r="K84" i="3" s="1"/>
  <c r="M83" i="3"/>
  <c r="L83" i="3"/>
  <c r="I83" i="3"/>
  <c r="J83" i="3" s="1"/>
  <c r="K83" i="3" s="1"/>
  <c r="M82" i="3"/>
  <c r="L82" i="3"/>
  <c r="I82" i="3"/>
  <c r="J82" i="3" s="1"/>
  <c r="K82" i="3" s="1"/>
  <c r="M81" i="3"/>
  <c r="L81" i="3"/>
  <c r="I81" i="3"/>
  <c r="J81" i="3" s="1"/>
  <c r="K81" i="3" s="1"/>
  <c r="M80" i="3"/>
  <c r="L80" i="3"/>
  <c r="I80" i="3"/>
  <c r="J80" i="3" s="1"/>
  <c r="K80" i="3" s="1"/>
  <c r="M79" i="3"/>
  <c r="L79" i="3"/>
  <c r="I79" i="3"/>
  <c r="J79" i="3" s="1"/>
  <c r="K79" i="3" s="1"/>
  <c r="M78" i="3"/>
  <c r="L78" i="3"/>
  <c r="I78" i="3"/>
  <c r="J78" i="3" s="1"/>
  <c r="K78" i="3" s="1"/>
  <c r="M77" i="3"/>
  <c r="L77" i="3"/>
  <c r="J77" i="3"/>
  <c r="K77" i="3" s="1"/>
  <c r="I77" i="3"/>
  <c r="M76" i="3"/>
  <c r="L76" i="3"/>
  <c r="I76" i="3"/>
  <c r="J76" i="3" s="1"/>
  <c r="K76" i="3" s="1"/>
  <c r="M75" i="3"/>
  <c r="L75" i="3"/>
  <c r="I75" i="3"/>
  <c r="J75" i="3" s="1"/>
  <c r="K75" i="3" s="1"/>
  <c r="M74" i="3"/>
  <c r="L74" i="3"/>
  <c r="I74" i="3"/>
  <c r="J74" i="3" s="1"/>
  <c r="K74" i="3" s="1"/>
  <c r="M73" i="3"/>
  <c r="L73" i="3"/>
  <c r="I73" i="3"/>
  <c r="J73" i="3" s="1"/>
  <c r="K73" i="3" s="1"/>
  <c r="M72" i="3"/>
  <c r="L72" i="3"/>
  <c r="J72" i="3"/>
  <c r="K72" i="3" s="1"/>
  <c r="I72" i="3"/>
  <c r="M71" i="3"/>
  <c r="L71" i="3"/>
  <c r="I71" i="3"/>
  <c r="J71" i="3" s="1"/>
  <c r="K71" i="3" s="1"/>
  <c r="M70" i="3"/>
  <c r="L70" i="3"/>
  <c r="I70" i="3"/>
  <c r="J70" i="3" s="1"/>
  <c r="K70" i="3" s="1"/>
  <c r="M69" i="3"/>
  <c r="L69" i="3"/>
  <c r="I69" i="3"/>
  <c r="J69" i="3" s="1"/>
  <c r="K69" i="3" s="1"/>
  <c r="M68" i="3"/>
  <c r="L68" i="3"/>
  <c r="I68" i="3"/>
  <c r="J68" i="3" s="1"/>
  <c r="K68" i="3" s="1"/>
  <c r="M67" i="3"/>
  <c r="L67" i="3"/>
  <c r="I67" i="3"/>
  <c r="J67" i="3" s="1"/>
  <c r="K67" i="3" s="1"/>
  <c r="M66" i="3"/>
  <c r="L66" i="3"/>
  <c r="I66" i="3"/>
  <c r="J66" i="3" s="1"/>
  <c r="K66" i="3" s="1"/>
  <c r="M65" i="3"/>
  <c r="L65" i="3"/>
  <c r="I65" i="3"/>
  <c r="J65" i="3" s="1"/>
  <c r="K65" i="3" s="1"/>
  <c r="M64" i="3"/>
  <c r="L64" i="3"/>
  <c r="I64" i="3"/>
  <c r="J64" i="3" s="1"/>
  <c r="K64" i="3" s="1"/>
  <c r="M63" i="3"/>
  <c r="L63" i="3"/>
  <c r="I63" i="3"/>
  <c r="J63" i="3" s="1"/>
  <c r="K63" i="3" s="1"/>
  <c r="M62" i="3"/>
  <c r="L62" i="3"/>
  <c r="I62" i="3"/>
  <c r="J62" i="3" s="1"/>
  <c r="K62" i="3" s="1"/>
  <c r="M61" i="3"/>
  <c r="L61" i="3"/>
  <c r="J61" i="3"/>
  <c r="K61" i="3" s="1"/>
  <c r="I61" i="3"/>
  <c r="M60" i="3"/>
  <c r="L60" i="3"/>
  <c r="I60" i="3"/>
  <c r="J60" i="3" s="1"/>
  <c r="K60" i="3" s="1"/>
  <c r="M59" i="3"/>
  <c r="L59" i="3"/>
  <c r="I59" i="3"/>
  <c r="J59" i="3" s="1"/>
  <c r="K59" i="3" s="1"/>
  <c r="M58" i="3"/>
  <c r="L58" i="3"/>
  <c r="I58" i="3"/>
  <c r="J58" i="3" s="1"/>
  <c r="K58" i="3" s="1"/>
  <c r="M57" i="3"/>
  <c r="L57" i="3"/>
  <c r="I57" i="3"/>
  <c r="J57" i="3" s="1"/>
  <c r="K57" i="3" s="1"/>
  <c r="M56" i="3"/>
  <c r="L56" i="3"/>
  <c r="J56" i="3"/>
  <c r="K56" i="3" s="1"/>
  <c r="I56" i="3"/>
  <c r="M55" i="3"/>
  <c r="L55" i="3"/>
  <c r="K55" i="3"/>
  <c r="I55" i="3"/>
  <c r="J55" i="3" s="1"/>
  <c r="M54" i="3"/>
  <c r="L54" i="3"/>
  <c r="I54" i="3"/>
  <c r="J54" i="3" s="1"/>
  <c r="K54" i="3" s="1"/>
  <c r="M53" i="3"/>
  <c r="L53" i="3"/>
  <c r="I53" i="3"/>
  <c r="J53" i="3" s="1"/>
  <c r="K53" i="3" s="1"/>
  <c r="M52" i="3"/>
  <c r="L52" i="3"/>
  <c r="I52" i="3"/>
  <c r="J52" i="3" s="1"/>
  <c r="K52" i="3" s="1"/>
  <c r="M51" i="3"/>
  <c r="L51" i="3"/>
  <c r="I51" i="3"/>
  <c r="J51" i="3" s="1"/>
  <c r="K51" i="3" s="1"/>
  <c r="M50" i="3"/>
  <c r="L50" i="3"/>
  <c r="I50" i="3"/>
  <c r="J50" i="3" s="1"/>
  <c r="K50" i="3" s="1"/>
  <c r="M49" i="3"/>
  <c r="L49" i="3"/>
  <c r="I49" i="3"/>
  <c r="J49" i="3" s="1"/>
  <c r="K49" i="3" s="1"/>
  <c r="M48" i="3"/>
  <c r="L48" i="3"/>
  <c r="J48" i="3"/>
  <c r="K48" i="3" s="1"/>
  <c r="I48" i="3"/>
  <c r="M47" i="3"/>
  <c r="L47" i="3"/>
  <c r="K47" i="3"/>
  <c r="I47" i="3"/>
  <c r="J47" i="3" s="1"/>
  <c r="M46" i="3"/>
  <c r="L46" i="3"/>
  <c r="I46" i="3"/>
  <c r="J46" i="3" s="1"/>
  <c r="K46" i="3" s="1"/>
  <c r="M45" i="3"/>
  <c r="L45" i="3"/>
  <c r="I45" i="3"/>
  <c r="J45" i="3" s="1"/>
  <c r="K45" i="3" s="1"/>
  <c r="M44" i="3"/>
  <c r="L44" i="3"/>
  <c r="I44" i="3"/>
  <c r="J44" i="3" s="1"/>
  <c r="K44" i="3" s="1"/>
  <c r="M43" i="3"/>
  <c r="L43" i="3"/>
  <c r="I43" i="3"/>
  <c r="J43" i="3" s="1"/>
  <c r="K43" i="3" s="1"/>
  <c r="M42" i="3"/>
  <c r="L42" i="3"/>
  <c r="I42" i="3"/>
  <c r="J42" i="3" s="1"/>
  <c r="K42" i="3" s="1"/>
  <c r="M41" i="3"/>
  <c r="L41" i="3"/>
  <c r="I41" i="3"/>
  <c r="J41" i="3" s="1"/>
  <c r="K41" i="3" s="1"/>
  <c r="M40" i="3"/>
  <c r="L40" i="3"/>
  <c r="J40" i="3"/>
  <c r="K40" i="3" s="1"/>
  <c r="I40" i="3"/>
  <c r="M39" i="3"/>
  <c r="L39" i="3"/>
  <c r="K39" i="3"/>
  <c r="I39" i="3"/>
  <c r="J39" i="3" s="1"/>
  <c r="M38" i="3"/>
  <c r="L38" i="3"/>
  <c r="I38" i="3"/>
  <c r="J38" i="3" s="1"/>
  <c r="K38" i="3" s="1"/>
  <c r="M37" i="3"/>
  <c r="L37" i="3"/>
  <c r="I37" i="3"/>
  <c r="J37" i="3" s="1"/>
  <c r="K37" i="3" s="1"/>
  <c r="M36" i="3"/>
  <c r="L36" i="3"/>
  <c r="I36" i="3"/>
  <c r="J36" i="3" s="1"/>
  <c r="K36" i="3" s="1"/>
  <c r="M35" i="3"/>
  <c r="L35" i="3"/>
  <c r="I35" i="3"/>
  <c r="J35" i="3" s="1"/>
  <c r="K35" i="3" s="1"/>
  <c r="M34" i="3"/>
  <c r="L34" i="3"/>
  <c r="I34" i="3"/>
  <c r="J34" i="3" s="1"/>
  <c r="K34" i="3" s="1"/>
  <c r="M33" i="3"/>
  <c r="L33" i="3"/>
  <c r="I33" i="3"/>
  <c r="J33" i="3" s="1"/>
  <c r="K33" i="3" s="1"/>
  <c r="M32" i="3"/>
  <c r="L32" i="3"/>
  <c r="J32" i="3"/>
  <c r="K32" i="3" s="1"/>
  <c r="I32" i="3"/>
  <c r="M31" i="3"/>
  <c r="L31" i="3"/>
  <c r="K31" i="3"/>
  <c r="I31" i="3"/>
  <c r="J31" i="3" s="1"/>
  <c r="M30" i="3"/>
  <c r="L30" i="3"/>
  <c r="I30" i="3"/>
  <c r="J30" i="3" s="1"/>
  <c r="K30" i="3" s="1"/>
  <c r="M29" i="3"/>
  <c r="L29" i="3"/>
  <c r="I29" i="3"/>
  <c r="J29" i="3" s="1"/>
  <c r="K29" i="3" s="1"/>
  <c r="M28" i="3"/>
  <c r="L28" i="3"/>
  <c r="I28" i="3"/>
  <c r="J28" i="3" s="1"/>
  <c r="K28" i="3" s="1"/>
  <c r="M27" i="3"/>
  <c r="L27" i="3"/>
  <c r="I27" i="3"/>
  <c r="J27" i="3" s="1"/>
  <c r="K27" i="3" s="1"/>
  <c r="M26" i="3"/>
  <c r="L26" i="3"/>
  <c r="I26" i="3"/>
  <c r="J26" i="3" s="1"/>
  <c r="K26" i="3" s="1"/>
  <c r="M25" i="3"/>
  <c r="L25" i="3"/>
  <c r="I25" i="3"/>
  <c r="J25" i="3" s="1"/>
  <c r="K25" i="3" s="1"/>
  <c r="M24" i="3"/>
  <c r="L24" i="3"/>
  <c r="J24" i="3"/>
  <c r="K24" i="3" s="1"/>
  <c r="I24" i="3"/>
  <c r="M23" i="3"/>
  <c r="L23" i="3"/>
  <c r="K23" i="3"/>
  <c r="I23" i="3"/>
  <c r="J23" i="3" s="1"/>
  <c r="M22" i="3"/>
  <c r="L22" i="3"/>
  <c r="I22" i="3"/>
  <c r="J22" i="3" s="1"/>
  <c r="K22" i="3" s="1"/>
  <c r="M21" i="3"/>
  <c r="L21" i="3"/>
  <c r="I21" i="3"/>
  <c r="J21" i="3" s="1"/>
  <c r="K21" i="3" s="1"/>
  <c r="M20" i="3"/>
  <c r="L20" i="3"/>
  <c r="I20" i="3"/>
  <c r="J20" i="3" s="1"/>
  <c r="K20" i="3" s="1"/>
  <c r="M19" i="3"/>
  <c r="L19" i="3"/>
  <c r="I19" i="3"/>
  <c r="J19" i="3" s="1"/>
  <c r="K19" i="3" s="1"/>
  <c r="M18" i="3"/>
  <c r="L18" i="3"/>
  <c r="I18" i="3"/>
  <c r="J18" i="3" s="1"/>
  <c r="K18" i="3" s="1"/>
  <c r="M17" i="3"/>
  <c r="L17" i="3"/>
  <c r="I17" i="3"/>
  <c r="J17" i="3" s="1"/>
  <c r="K17" i="3" s="1"/>
  <c r="M16" i="3"/>
  <c r="L16" i="3"/>
  <c r="J16" i="3"/>
  <c r="K16" i="3" s="1"/>
  <c r="I16" i="3"/>
  <c r="M15" i="3"/>
  <c r="L15" i="3"/>
  <c r="K15" i="3"/>
  <c r="I15" i="3"/>
  <c r="J15" i="3" s="1"/>
  <c r="M14" i="3"/>
  <c r="L14" i="3"/>
  <c r="I14" i="3"/>
  <c r="J14" i="3" s="1"/>
  <c r="K14" i="3" s="1"/>
  <c r="M13" i="3"/>
  <c r="L13" i="3"/>
  <c r="I13" i="3"/>
  <c r="J13" i="3" s="1"/>
  <c r="K13" i="3" s="1"/>
  <c r="M12" i="3"/>
  <c r="L12" i="3"/>
  <c r="I12" i="3"/>
  <c r="J12" i="3" s="1"/>
  <c r="K12" i="3" s="1"/>
  <c r="M11" i="3"/>
  <c r="L11" i="3"/>
  <c r="I11" i="3"/>
  <c r="J11" i="3" s="1"/>
  <c r="K11" i="3" s="1"/>
  <c r="M10" i="3"/>
  <c r="L10" i="3"/>
  <c r="I10" i="3"/>
  <c r="J10" i="3" s="1"/>
  <c r="K10" i="3" s="1"/>
  <c r="M9" i="3"/>
  <c r="L9" i="3"/>
  <c r="I9" i="3"/>
  <c r="J9" i="3" s="1"/>
  <c r="K9" i="3" s="1"/>
  <c r="M8" i="3"/>
  <c r="L8" i="3"/>
  <c r="J8" i="3"/>
  <c r="K8" i="3" s="1"/>
  <c r="I8" i="3"/>
  <c r="M7" i="3"/>
  <c r="L7" i="3"/>
  <c r="K7" i="3"/>
  <c r="I7" i="3"/>
  <c r="J7" i="3" s="1"/>
  <c r="M6" i="3"/>
  <c r="L6" i="3"/>
  <c r="I6" i="3"/>
  <c r="J6" i="3" s="1"/>
  <c r="K6" i="3" s="1"/>
  <c r="M5" i="3"/>
  <c r="L5" i="3"/>
  <c r="I5" i="3"/>
  <c r="J5" i="3" s="1"/>
  <c r="K5" i="3" s="1"/>
  <c r="M4" i="3"/>
  <c r="L4" i="3"/>
  <c r="I4" i="3"/>
  <c r="J4" i="3" s="1"/>
  <c r="K4" i="3" s="1"/>
  <c r="L1002" i="2"/>
  <c r="K1002" i="2"/>
  <c r="J1002" i="2"/>
  <c r="I1002" i="2"/>
  <c r="L1001" i="2"/>
  <c r="K1001" i="2"/>
  <c r="J1001" i="2"/>
  <c r="I1001" i="2"/>
  <c r="L1000" i="2"/>
  <c r="K1000" i="2"/>
  <c r="J1000" i="2"/>
  <c r="I1000" i="2"/>
  <c r="L999" i="2"/>
  <c r="K999" i="2"/>
  <c r="J999" i="2"/>
  <c r="I999" i="2"/>
  <c r="L998" i="2"/>
  <c r="K998" i="2"/>
  <c r="J998" i="2"/>
  <c r="I998" i="2"/>
  <c r="L997" i="2"/>
  <c r="K997" i="2"/>
  <c r="J997" i="2"/>
  <c r="I997" i="2"/>
  <c r="L996" i="2"/>
  <c r="K996" i="2"/>
  <c r="J996" i="2"/>
  <c r="I996" i="2"/>
  <c r="L995" i="2"/>
  <c r="K995" i="2"/>
  <c r="J995" i="2"/>
  <c r="I995" i="2"/>
  <c r="L994" i="2"/>
  <c r="K994" i="2"/>
  <c r="J994" i="2"/>
  <c r="I994" i="2"/>
  <c r="L993" i="2"/>
  <c r="K993" i="2"/>
  <c r="J993" i="2"/>
  <c r="I993" i="2"/>
  <c r="L992" i="2"/>
  <c r="K992" i="2"/>
  <c r="J992" i="2"/>
  <c r="I992" i="2"/>
  <c r="L991" i="2"/>
  <c r="K991" i="2"/>
  <c r="J991" i="2"/>
  <c r="I991" i="2"/>
  <c r="L990" i="2"/>
  <c r="K990" i="2"/>
  <c r="J990" i="2"/>
  <c r="I990" i="2"/>
  <c r="L989" i="2"/>
  <c r="K989" i="2"/>
  <c r="J989" i="2"/>
  <c r="I989" i="2"/>
  <c r="L988" i="2"/>
  <c r="K988" i="2"/>
  <c r="J988" i="2"/>
  <c r="I988" i="2"/>
  <c r="L987" i="2"/>
  <c r="K987" i="2"/>
  <c r="J987" i="2"/>
  <c r="I987" i="2"/>
  <c r="L986" i="2"/>
  <c r="K986" i="2"/>
  <c r="J986" i="2"/>
  <c r="I986" i="2"/>
  <c r="L985" i="2"/>
  <c r="K985" i="2"/>
  <c r="J985" i="2"/>
  <c r="I985" i="2"/>
  <c r="L984" i="2"/>
  <c r="K984" i="2"/>
  <c r="J984" i="2"/>
  <c r="I984" i="2"/>
  <c r="L983" i="2"/>
  <c r="K983" i="2"/>
  <c r="J983" i="2"/>
  <c r="I983" i="2"/>
  <c r="L982" i="2"/>
  <c r="K982" i="2"/>
  <c r="J982" i="2"/>
  <c r="I982" i="2"/>
  <c r="L981" i="2"/>
  <c r="K981" i="2"/>
  <c r="J981" i="2"/>
  <c r="I981" i="2"/>
  <c r="L980" i="2"/>
  <c r="K980" i="2"/>
  <c r="J980" i="2"/>
  <c r="I980" i="2"/>
  <c r="L979" i="2"/>
  <c r="K979" i="2"/>
  <c r="J979" i="2"/>
  <c r="I979" i="2"/>
  <c r="L978" i="2"/>
  <c r="K978" i="2"/>
  <c r="J978" i="2"/>
  <c r="I978" i="2"/>
  <c r="L977" i="2"/>
  <c r="K977" i="2"/>
  <c r="J977" i="2"/>
  <c r="I977" i="2"/>
  <c r="L976" i="2"/>
  <c r="K976" i="2"/>
  <c r="J976" i="2"/>
  <c r="I976" i="2"/>
  <c r="L975" i="2"/>
  <c r="K975" i="2"/>
  <c r="J975" i="2"/>
  <c r="I975" i="2"/>
  <c r="L974" i="2"/>
  <c r="K974" i="2"/>
  <c r="J974" i="2"/>
  <c r="I974" i="2"/>
  <c r="L973" i="2"/>
  <c r="K973" i="2"/>
  <c r="J973" i="2"/>
  <c r="I973" i="2"/>
  <c r="L972" i="2"/>
  <c r="K972" i="2"/>
  <c r="J972" i="2"/>
  <c r="I972" i="2"/>
  <c r="L971" i="2"/>
  <c r="K971" i="2"/>
  <c r="J971" i="2"/>
  <c r="I971" i="2"/>
  <c r="L970" i="2"/>
  <c r="K970" i="2"/>
  <c r="J970" i="2"/>
  <c r="I970" i="2"/>
  <c r="L969" i="2"/>
  <c r="K969" i="2"/>
  <c r="J969" i="2"/>
  <c r="I969" i="2"/>
  <c r="L968" i="2"/>
  <c r="K968" i="2"/>
  <c r="J968" i="2"/>
  <c r="I968" i="2"/>
  <c r="L967" i="2"/>
  <c r="K967" i="2"/>
  <c r="J967" i="2"/>
  <c r="I967" i="2"/>
  <c r="L966" i="2"/>
  <c r="K966" i="2"/>
  <c r="J966" i="2"/>
  <c r="I966" i="2"/>
  <c r="L965" i="2"/>
  <c r="K965" i="2"/>
  <c r="J965" i="2"/>
  <c r="I965" i="2"/>
  <c r="L964" i="2"/>
  <c r="K964" i="2"/>
  <c r="J964" i="2"/>
  <c r="I964" i="2"/>
  <c r="L963" i="2"/>
  <c r="K963" i="2"/>
  <c r="J963" i="2"/>
  <c r="I963" i="2"/>
  <c r="L962" i="2"/>
  <c r="K962" i="2"/>
  <c r="J962" i="2"/>
  <c r="I962" i="2"/>
  <c r="L961" i="2"/>
  <c r="K961" i="2"/>
  <c r="J961" i="2"/>
  <c r="I961" i="2"/>
  <c r="L960" i="2"/>
  <c r="K960" i="2"/>
  <c r="J960" i="2"/>
  <c r="I960" i="2"/>
  <c r="L959" i="2"/>
  <c r="K959" i="2"/>
  <c r="J959" i="2"/>
  <c r="I959" i="2"/>
  <c r="L958" i="2"/>
  <c r="K958" i="2"/>
  <c r="J958" i="2"/>
  <c r="I958" i="2"/>
  <c r="L957" i="2"/>
  <c r="K957" i="2"/>
  <c r="J957" i="2"/>
  <c r="I957" i="2"/>
  <c r="L956" i="2"/>
  <c r="K956" i="2"/>
  <c r="J956" i="2"/>
  <c r="I956" i="2"/>
  <c r="L955" i="2"/>
  <c r="K955" i="2"/>
  <c r="J955" i="2"/>
  <c r="I955" i="2"/>
  <c r="L954" i="2"/>
  <c r="K954" i="2"/>
  <c r="J954" i="2"/>
  <c r="I954" i="2"/>
  <c r="L953" i="2"/>
  <c r="K953" i="2"/>
  <c r="J953" i="2"/>
  <c r="I953" i="2"/>
  <c r="L952" i="2"/>
  <c r="K952" i="2"/>
  <c r="J952" i="2"/>
  <c r="I952" i="2"/>
  <c r="L951" i="2"/>
  <c r="K951" i="2"/>
  <c r="J951" i="2"/>
  <c r="I951" i="2"/>
  <c r="L950" i="2"/>
  <c r="K950" i="2"/>
  <c r="J950" i="2"/>
  <c r="I950" i="2"/>
  <c r="L949" i="2"/>
  <c r="K949" i="2"/>
  <c r="J949" i="2"/>
  <c r="I949" i="2"/>
  <c r="L948" i="2"/>
  <c r="K948" i="2"/>
  <c r="J948" i="2"/>
  <c r="I948" i="2"/>
  <c r="L947" i="2"/>
  <c r="K947" i="2"/>
  <c r="J947" i="2"/>
  <c r="I947" i="2"/>
  <c r="L946" i="2"/>
  <c r="K946" i="2"/>
  <c r="J946" i="2"/>
  <c r="I946" i="2"/>
  <c r="L945" i="2"/>
  <c r="K945" i="2"/>
  <c r="J945" i="2"/>
  <c r="I945" i="2"/>
  <c r="L944" i="2"/>
  <c r="K944" i="2"/>
  <c r="J944" i="2"/>
  <c r="I944" i="2"/>
  <c r="L943" i="2"/>
  <c r="K943" i="2"/>
  <c r="J943" i="2"/>
  <c r="I943" i="2"/>
  <c r="L942" i="2"/>
  <c r="K942" i="2"/>
  <c r="J942" i="2"/>
  <c r="I942" i="2"/>
  <c r="L941" i="2"/>
  <c r="K941" i="2"/>
  <c r="J941" i="2"/>
  <c r="I941" i="2"/>
  <c r="L940" i="2"/>
  <c r="K940" i="2"/>
  <c r="J940" i="2"/>
  <c r="I940" i="2"/>
  <c r="L939" i="2"/>
  <c r="K939" i="2"/>
  <c r="J939" i="2"/>
  <c r="I939" i="2"/>
  <c r="L938" i="2"/>
  <c r="K938" i="2"/>
  <c r="J938" i="2"/>
  <c r="I938" i="2"/>
  <c r="L937" i="2"/>
  <c r="K937" i="2"/>
  <c r="J937" i="2"/>
  <c r="I937" i="2"/>
  <c r="L936" i="2"/>
  <c r="K936" i="2"/>
  <c r="J936" i="2"/>
  <c r="I936" i="2"/>
  <c r="L935" i="2"/>
  <c r="K935" i="2"/>
  <c r="J935" i="2"/>
  <c r="I935" i="2"/>
  <c r="L934" i="2"/>
  <c r="K934" i="2"/>
  <c r="J934" i="2"/>
  <c r="I934" i="2"/>
  <c r="L933" i="2"/>
  <c r="K933" i="2"/>
  <c r="J933" i="2"/>
  <c r="I933" i="2"/>
  <c r="L932" i="2"/>
  <c r="K932" i="2"/>
  <c r="J932" i="2"/>
  <c r="I932" i="2"/>
  <c r="L931" i="2"/>
  <c r="K931" i="2"/>
  <c r="J931" i="2"/>
  <c r="I931" i="2"/>
  <c r="L930" i="2"/>
  <c r="K930" i="2"/>
  <c r="J930" i="2"/>
  <c r="I930" i="2"/>
  <c r="L929" i="2"/>
  <c r="K929" i="2"/>
  <c r="J929" i="2"/>
  <c r="I929" i="2"/>
  <c r="L928" i="2"/>
  <c r="K928" i="2"/>
  <c r="J928" i="2"/>
  <c r="I928" i="2"/>
  <c r="L927" i="2"/>
  <c r="K927" i="2"/>
  <c r="J927" i="2"/>
  <c r="I927" i="2"/>
  <c r="L926" i="2"/>
  <c r="K926" i="2"/>
  <c r="J926" i="2"/>
  <c r="I926" i="2"/>
  <c r="L925" i="2"/>
  <c r="K925" i="2"/>
  <c r="J925" i="2"/>
  <c r="I925" i="2"/>
  <c r="L924" i="2"/>
  <c r="K924" i="2"/>
  <c r="J924" i="2"/>
  <c r="I924" i="2"/>
  <c r="L923" i="2"/>
  <c r="K923" i="2"/>
  <c r="J923" i="2"/>
  <c r="I923" i="2"/>
  <c r="L922" i="2"/>
  <c r="K922" i="2"/>
  <c r="J922" i="2"/>
  <c r="I922" i="2"/>
  <c r="L921" i="2"/>
  <c r="K921" i="2"/>
  <c r="J921" i="2"/>
  <c r="I921" i="2"/>
  <c r="L920" i="2"/>
  <c r="K920" i="2"/>
  <c r="J920" i="2"/>
  <c r="I920" i="2"/>
  <c r="L919" i="2"/>
  <c r="K919" i="2"/>
  <c r="J919" i="2"/>
  <c r="I919" i="2"/>
  <c r="L918" i="2"/>
  <c r="K918" i="2"/>
  <c r="J918" i="2"/>
  <c r="I918" i="2"/>
  <c r="L917" i="2"/>
  <c r="K917" i="2"/>
  <c r="J917" i="2"/>
  <c r="I917" i="2"/>
  <c r="L916" i="2"/>
  <c r="K916" i="2"/>
  <c r="J916" i="2"/>
  <c r="I916" i="2"/>
  <c r="L915" i="2"/>
  <c r="K915" i="2"/>
  <c r="J915" i="2"/>
  <c r="I915" i="2"/>
  <c r="L914" i="2"/>
  <c r="K914" i="2"/>
  <c r="J914" i="2"/>
  <c r="I914" i="2"/>
  <c r="L913" i="2"/>
  <c r="K913" i="2"/>
  <c r="J913" i="2"/>
  <c r="I913" i="2"/>
  <c r="L912" i="2"/>
  <c r="K912" i="2"/>
  <c r="J912" i="2"/>
  <c r="I912" i="2"/>
  <c r="L911" i="2"/>
  <c r="K911" i="2"/>
  <c r="J911" i="2"/>
  <c r="I911" i="2"/>
  <c r="L910" i="2"/>
  <c r="K910" i="2"/>
  <c r="J910" i="2"/>
  <c r="I910" i="2"/>
  <c r="L909" i="2"/>
  <c r="K909" i="2"/>
  <c r="J909" i="2"/>
  <c r="I909" i="2"/>
  <c r="L908" i="2"/>
  <c r="K908" i="2"/>
  <c r="J908" i="2"/>
  <c r="I908" i="2"/>
  <c r="L907" i="2"/>
  <c r="K907" i="2"/>
  <c r="J907" i="2"/>
  <c r="I907" i="2"/>
  <c r="L906" i="2"/>
  <c r="K906" i="2"/>
  <c r="J906" i="2"/>
  <c r="I906" i="2"/>
  <c r="L905" i="2"/>
  <c r="K905" i="2"/>
  <c r="J905" i="2"/>
  <c r="I905" i="2"/>
  <c r="L904" i="2"/>
  <c r="K904" i="2"/>
  <c r="J904" i="2"/>
  <c r="I904" i="2"/>
  <c r="L903" i="2"/>
  <c r="K903" i="2"/>
  <c r="J903" i="2"/>
  <c r="I903" i="2"/>
  <c r="L902" i="2"/>
  <c r="K902" i="2"/>
  <c r="J902" i="2"/>
  <c r="I902" i="2"/>
  <c r="L901" i="2"/>
  <c r="K901" i="2"/>
  <c r="J901" i="2"/>
  <c r="I901" i="2"/>
  <c r="L900" i="2"/>
  <c r="K900" i="2"/>
  <c r="J900" i="2"/>
  <c r="I900" i="2"/>
  <c r="L899" i="2"/>
  <c r="K899" i="2"/>
  <c r="J899" i="2"/>
  <c r="I899" i="2"/>
  <c r="L898" i="2"/>
  <c r="K898" i="2"/>
  <c r="J898" i="2"/>
  <c r="I898" i="2"/>
  <c r="L897" i="2"/>
  <c r="K897" i="2"/>
  <c r="J897" i="2"/>
  <c r="I897" i="2"/>
  <c r="L896" i="2"/>
  <c r="K896" i="2"/>
  <c r="J896" i="2"/>
  <c r="I896" i="2"/>
  <c r="L895" i="2"/>
  <c r="K895" i="2"/>
  <c r="J895" i="2"/>
  <c r="I895" i="2"/>
  <c r="L894" i="2"/>
  <c r="K894" i="2"/>
  <c r="J894" i="2"/>
  <c r="I894" i="2"/>
  <c r="L893" i="2"/>
  <c r="K893" i="2"/>
  <c r="J893" i="2"/>
  <c r="I893" i="2"/>
  <c r="L892" i="2"/>
  <c r="K892" i="2"/>
  <c r="J892" i="2"/>
  <c r="I892" i="2"/>
  <c r="L891" i="2"/>
  <c r="K891" i="2"/>
  <c r="J891" i="2"/>
  <c r="I891" i="2"/>
  <c r="L890" i="2"/>
  <c r="K890" i="2"/>
  <c r="J890" i="2"/>
  <c r="I890" i="2"/>
  <c r="L889" i="2"/>
  <c r="K889" i="2"/>
  <c r="J889" i="2"/>
  <c r="I889" i="2"/>
  <c r="L888" i="2"/>
  <c r="K888" i="2"/>
  <c r="J888" i="2"/>
  <c r="I888" i="2"/>
  <c r="L887" i="2"/>
  <c r="K887" i="2"/>
  <c r="J887" i="2"/>
  <c r="I887" i="2"/>
  <c r="L886" i="2"/>
  <c r="K886" i="2"/>
  <c r="J886" i="2"/>
  <c r="I886" i="2"/>
  <c r="L885" i="2"/>
  <c r="K885" i="2"/>
  <c r="J885" i="2"/>
  <c r="I885" i="2"/>
  <c r="L884" i="2"/>
  <c r="K884" i="2"/>
  <c r="J884" i="2"/>
  <c r="I884" i="2"/>
  <c r="L883" i="2"/>
  <c r="K883" i="2"/>
  <c r="J883" i="2"/>
  <c r="I883" i="2"/>
  <c r="L882" i="2"/>
  <c r="K882" i="2"/>
  <c r="J882" i="2"/>
  <c r="I882" i="2"/>
  <c r="L881" i="2"/>
  <c r="K881" i="2"/>
  <c r="J881" i="2"/>
  <c r="I881" i="2"/>
  <c r="L880" i="2"/>
  <c r="K880" i="2"/>
  <c r="J880" i="2"/>
  <c r="I880" i="2"/>
  <c r="L879" i="2"/>
  <c r="K879" i="2"/>
  <c r="J879" i="2"/>
  <c r="I879" i="2"/>
  <c r="L878" i="2"/>
  <c r="K878" i="2"/>
  <c r="J878" i="2"/>
  <c r="I878" i="2"/>
  <c r="L877" i="2"/>
  <c r="K877" i="2"/>
  <c r="J877" i="2"/>
  <c r="I877" i="2"/>
  <c r="L876" i="2"/>
  <c r="K876" i="2"/>
  <c r="J876" i="2"/>
  <c r="I876" i="2"/>
  <c r="L875" i="2"/>
  <c r="K875" i="2"/>
  <c r="J875" i="2"/>
  <c r="I875" i="2"/>
  <c r="L874" i="2"/>
  <c r="K874" i="2"/>
  <c r="J874" i="2"/>
  <c r="I874" i="2"/>
  <c r="L873" i="2"/>
  <c r="K873" i="2"/>
  <c r="J873" i="2"/>
  <c r="I873" i="2"/>
  <c r="L872" i="2"/>
  <c r="K872" i="2"/>
  <c r="J872" i="2"/>
  <c r="I872" i="2"/>
  <c r="L871" i="2"/>
  <c r="K871" i="2"/>
  <c r="J871" i="2"/>
  <c r="I871" i="2"/>
  <c r="L870" i="2"/>
  <c r="K870" i="2"/>
  <c r="J870" i="2"/>
  <c r="I870" i="2"/>
  <c r="L869" i="2"/>
  <c r="K869" i="2"/>
  <c r="J869" i="2"/>
  <c r="I869" i="2"/>
  <c r="L868" i="2"/>
  <c r="K868" i="2"/>
  <c r="J868" i="2"/>
  <c r="I868" i="2"/>
  <c r="L867" i="2"/>
  <c r="K867" i="2"/>
  <c r="J867" i="2"/>
  <c r="I867" i="2"/>
  <c r="L866" i="2"/>
  <c r="K866" i="2"/>
  <c r="J866" i="2"/>
  <c r="I866" i="2"/>
  <c r="L865" i="2"/>
  <c r="K865" i="2"/>
  <c r="J865" i="2"/>
  <c r="I865" i="2"/>
  <c r="L864" i="2"/>
  <c r="K864" i="2"/>
  <c r="J864" i="2"/>
  <c r="I864" i="2"/>
  <c r="L863" i="2"/>
  <c r="K863" i="2"/>
  <c r="J863" i="2"/>
  <c r="I863" i="2"/>
  <c r="L862" i="2"/>
  <c r="K862" i="2"/>
  <c r="J862" i="2"/>
  <c r="I862" i="2"/>
  <c r="L861" i="2"/>
  <c r="K861" i="2"/>
  <c r="J861" i="2"/>
  <c r="I861" i="2"/>
  <c r="L860" i="2"/>
  <c r="K860" i="2"/>
  <c r="J860" i="2"/>
  <c r="I860" i="2"/>
  <c r="L859" i="2"/>
  <c r="K859" i="2"/>
  <c r="J859" i="2"/>
  <c r="I859" i="2"/>
  <c r="L858" i="2"/>
  <c r="K858" i="2"/>
  <c r="J858" i="2"/>
  <c r="I858" i="2"/>
  <c r="L857" i="2"/>
  <c r="K857" i="2"/>
  <c r="J857" i="2"/>
  <c r="I857" i="2"/>
  <c r="L856" i="2"/>
  <c r="K856" i="2"/>
  <c r="J856" i="2"/>
  <c r="I856" i="2"/>
  <c r="L855" i="2"/>
  <c r="K855" i="2"/>
  <c r="J855" i="2"/>
  <c r="I855" i="2"/>
  <c r="L854" i="2"/>
  <c r="K854" i="2"/>
  <c r="J854" i="2"/>
  <c r="I854" i="2"/>
  <c r="L853" i="2"/>
  <c r="K853" i="2"/>
  <c r="J853" i="2"/>
  <c r="I853" i="2"/>
  <c r="L852" i="2"/>
  <c r="K852" i="2"/>
  <c r="J852" i="2"/>
  <c r="I852" i="2"/>
  <c r="L851" i="2"/>
  <c r="K851" i="2"/>
  <c r="J851" i="2"/>
  <c r="I851" i="2"/>
  <c r="L850" i="2"/>
  <c r="K850" i="2"/>
  <c r="J850" i="2"/>
  <c r="I850" i="2"/>
  <c r="L849" i="2"/>
  <c r="K849" i="2"/>
  <c r="J849" i="2"/>
  <c r="I849" i="2"/>
  <c r="L848" i="2"/>
  <c r="K848" i="2"/>
  <c r="J848" i="2"/>
  <c r="I848" i="2"/>
  <c r="L847" i="2"/>
  <c r="K847" i="2"/>
  <c r="J847" i="2"/>
  <c r="I847" i="2"/>
  <c r="L846" i="2"/>
  <c r="K846" i="2"/>
  <c r="J846" i="2"/>
  <c r="I846" i="2"/>
  <c r="L845" i="2"/>
  <c r="K845" i="2"/>
  <c r="J845" i="2"/>
  <c r="I845" i="2"/>
  <c r="L844" i="2"/>
  <c r="K844" i="2"/>
  <c r="J844" i="2"/>
  <c r="I844" i="2"/>
  <c r="L843" i="2"/>
  <c r="K843" i="2"/>
  <c r="J843" i="2"/>
  <c r="I843" i="2"/>
  <c r="L842" i="2"/>
  <c r="K842" i="2"/>
  <c r="J842" i="2"/>
  <c r="I842" i="2"/>
  <c r="L841" i="2"/>
  <c r="K841" i="2"/>
  <c r="J841" i="2"/>
  <c r="I841" i="2"/>
  <c r="L840" i="2"/>
  <c r="K840" i="2"/>
  <c r="J840" i="2"/>
  <c r="I840" i="2"/>
  <c r="L839" i="2"/>
  <c r="K839" i="2"/>
  <c r="J839" i="2"/>
  <c r="I839" i="2"/>
  <c r="L838" i="2"/>
  <c r="K838" i="2"/>
  <c r="J838" i="2"/>
  <c r="I838" i="2"/>
  <c r="L837" i="2"/>
  <c r="K837" i="2"/>
  <c r="J837" i="2"/>
  <c r="I837" i="2"/>
  <c r="L836" i="2"/>
  <c r="K836" i="2"/>
  <c r="J836" i="2"/>
  <c r="I836" i="2"/>
  <c r="L835" i="2"/>
  <c r="K835" i="2"/>
  <c r="J835" i="2"/>
  <c r="I835" i="2"/>
  <c r="L834" i="2"/>
  <c r="K834" i="2"/>
  <c r="J834" i="2"/>
  <c r="I834" i="2"/>
  <c r="L833" i="2"/>
  <c r="K833" i="2"/>
  <c r="J833" i="2"/>
  <c r="I833" i="2"/>
  <c r="L832" i="2"/>
  <c r="K832" i="2"/>
  <c r="J832" i="2"/>
  <c r="I832" i="2"/>
  <c r="L831" i="2"/>
  <c r="K831" i="2"/>
  <c r="J831" i="2"/>
  <c r="I831" i="2"/>
  <c r="L830" i="2"/>
  <c r="K830" i="2"/>
  <c r="J830" i="2"/>
  <c r="I830" i="2"/>
  <c r="L829" i="2"/>
  <c r="K829" i="2"/>
  <c r="J829" i="2"/>
  <c r="I829" i="2"/>
  <c r="L828" i="2"/>
  <c r="K828" i="2"/>
  <c r="J828" i="2"/>
  <c r="I828" i="2"/>
  <c r="L827" i="2"/>
  <c r="K827" i="2"/>
  <c r="J827" i="2"/>
  <c r="I827" i="2"/>
  <c r="L826" i="2"/>
  <c r="K826" i="2"/>
  <c r="J826" i="2"/>
  <c r="I826" i="2"/>
  <c r="L825" i="2"/>
  <c r="K825" i="2"/>
  <c r="J825" i="2"/>
  <c r="I825" i="2"/>
  <c r="L824" i="2"/>
  <c r="K824" i="2"/>
  <c r="J824" i="2"/>
  <c r="I824" i="2"/>
  <c r="L823" i="2"/>
  <c r="K823" i="2"/>
  <c r="J823" i="2"/>
  <c r="I823" i="2"/>
  <c r="L822" i="2"/>
  <c r="K822" i="2"/>
  <c r="J822" i="2"/>
  <c r="I822" i="2"/>
  <c r="L821" i="2"/>
  <c r="K821" i="2"/>
  <c r="J821" i="2"/>
  <c r="I821" i="2"/>
  <c r="L820" i="2"/>
  <c r="K820" i="2"/>
  <c r="J820" i="2"/>
  <c r="I820" i="2"/>
  <c r="L819" i="2"/>
  <c r="K819" i="2"/>
  <c r="J819" i="2"/>
  <c r="I819" i="2"/>
  <c r="L818" i="2"/>
  <c r="K818" i="2"/>
  <c r="J818" i="2"/>
  <c r="I818" i="2"/>
  <c r="L817" i="2"/>
  <c r="K817" i="2"/>
  <c r="J817" i="2"/>
  <c r="I817" i="2"/>
  <c r="L816" i="2"/>
  <c r="K816" i="2"/>
  <c r="J816" i="2"/>
  <c r="I816" i="2"/>
  <c r="L815" i="2"/>
  <c r="K815" i="2"/>
  <c r="J815" i="2"/>
  <c r="I815" i="2"/>
  <c r="L814" i="2"/>
  <c r="K814" i="2"/>
  <c r="J814" i="2"/>
  <c r="I814" i="2"/>
  <c r="L813" i="2"/>
  <c r="K813" i="2"/>
  <c r="J813" i="2"/>
  <c r="I813" i="2"/>
  <c r="L812" i="2"/>
  <c r="K812" i="2"/>
  <c r="J812" i="2"/>
  <c r="I812" i="2"/>
  <c r="L811" i="2"/>
  <c r="K811" i="2"/>
  <c r="J811" i="2"/>
  <c r="I811" i="2"/>
  <c r="L810" i="2"/>
  <c r="K810" i="2"/>
  <c r="J810" i="2"/>
  <c r="I810" i="2"/>
  <c r="L809" i="2"/>
  <c r="K809" i="2"/>
  <c r="J809" i="2"/>
  <c r="I809" i="2"/>
  <c r="L808" i="2"/>
  <c r="K808" i="2"/>
  <c r="J808" i="2"/>
  <c r="I808" i="2"/>
  <c r="L807" i="2"/>
  <c r="K807" i="2"/>
  <c r="J807" i="2"/>
  <c r="I807" i="2"/>
  <c r="L806" i="2"/>
  <c r="K806" i="2"/>
  <c r="J806" i="2"/>
  <c r="I806" i="2"/>
  <c r="L805" i="2"/>
  <c r="K805" i="2"/>
  <c r="J805" i="2"/>
  <c r="I805" i="2"/>
  <c r="L804" i="2"/>
  <c r="K804" i="2"/>
  <c r="J804" i="2"/>
  <c r="I804" i="2"/>
  <c r="L803" i="2"/>
  <c r="K803" i="2"/>
  <c r="J803" i="2"/>
  <c r="I803" i="2"/>
  <c r="L802" i="2"/>
  <c r="K802" i="2"/>
  <c r="J802" i="2"/>
  <c r="I802" i="2"/>
  <c r="L801" i="2"/>
  <c r="K801" i="2"/>
  <c r="J801" i="2"/>
  <c r="I801" i="2"/>
  <c r="L800" i="2"/>
  <c r="K800" i="2"/>
  <c r="J800" i="2"/>
  <c r="I800" i="2"/>
  <c r="L799" i="2"/>
  <c r="K799" i="2"/>
  <c r="J799" i="2"/>
  <c r="I799" i="2"/>
  <c r="L798" i="2"/>
  <c r="K798" i="2"/>
  <c r="J798" i="2"/>
  <c r="I798" i="2"/>
  <c r="L797" i="2"/>
  <c r="K797" i="2"/>
  <c r="J797" i="2"/>
  <c r="I797" i="2"/>
  <c r="L796" i="2"/>
  <c r="K796" i="2"/>
  <c r="J796" i="2"/>
  <c r="I796" i="2"/>
  <c r="L795" i="2"/>
  <c r="K795" i="2"/>
  <c r="J795" i="2"/>
  <c r="I795" i="2"/>
  <c r="L794" i="2"/>
  <c r="K794" i="2"/>
  <c r="J794" i="2"/>
  <c r="I794" i="2"/>
  <c r="L793" i="2"/>
  <c r="K793" i="2"/>
  <c r="J793" i="2"/>
  <c r="I793" i="2"/>
  <c r="L792" i="2"/>
  <c r="K792" i="2"/>
  <c r="J792" i="2"/>
  <c r="I792" i="2"/>
  <c r="L791" i="2"/>
  <c r="K791" i="2"/>
  <c r="J791" i="2"/>
  <c r="I791" i="2"/>
  <c r="L790" i="2"/>
  <c r="K790" i="2"/>
  <c r="J790" i="2"/>
  <c r="I790" i="2"/>
  <c r="L789" i="2"/>
  <c r="K789" i="2"/>
  <c r="J789" i="2"/>
  <c r="I789" i="2"/>
  <c r="L788" i="2"/>
  <c r="K788" i="2"/>
  <c r="J788" i="2"/>
  <c r="I788" i="2"/>
  <c r="L787" i="2"/>
  <c r="K787" i="2"/>
  <c r="J787" i="2"/>
  <c r="I787" i="2"/>
  <c r="L786" i="2"/>
  <c r="K786" i="2"/>
  <c r="J786" i="2"/>
  <c r="I786" i="2"/>
  <c r="L785" i="2"/>
  <c r="K785" i="2"/>
  <c r="J785" i="2"/>
  <c r="I785" i="2"/>
  <c r="L784" i="2"/>
  <c r="K784" i="2"/>
  <c r="J784" i="2"/>
  <c r="I784" i="2"/>
  <c r="L783" i="2"/>
  <c r="K783" i="2"/>
  <c r="J783" i="2"/>
  <c r="I783" i="2"/>
  <c r="L782" i="2"/>
  <c r="K782" i="2"/>
  <c r="J782" i="2"/>
  <c r="I782" i="2"/>
  <c r="L781" i="2"/>
  <c r="K781" i="2"/>
  <c r="J781" i="2"/>
  <c r="I781" i="2"/>
  <c r="L780" i="2"/>
  <c r="K780" i="2"/>
  <c r="J780" i="2"/>
  <c r="I780" i="2"/>
  <c r="L779" i="2"/>
  <c r="K779" i="2"/>
  <c r="J779" i="2"/>
  <c r="I779" i="2"/>
  <c r="L778" i="2"/>
  <c r="K778" i="2"/>
  <c r="J778" i="2"/>
  <c r="I778" i="2"/>
  <c r="L777" i="2"/>
  <c r="K777" i="2"/>
  <c r="J777" i="2"/>
  <c r="I777" i="2"/>
  <c r="L776" i="2"/>
  <c r="K776" i="2"/>
  <c r="J776" i="2"/>
  <c r="I776" i="2"/>
  <c r="L775" i="2"/>
  <c r="K775" i="2"/>
  <c r="J775" i="2"/>
  <c r="I775" i="2"/>
  <c r="L774" i="2"/>
  <c r="K774" i="2"/>
  <c r="J774" i="2"/>
  <c r="I774" i="2"/>
  <c r="L773" i="2"/>
  <c r="K773" i="2"/>
  <c r="J773" i="2"/>
  <c r="I773" i="2"/>
  <c r="L772" i="2"/>
  <c r="K772" i="2"/>
  <c r="J772" i="2"/>
  <c r="I772" i="2"/>
  <c r="L771" i="2"/>
  <c r="K771" i="2"/>
  <c r="J771" i="2"/>
  <c r="I771" i="2"/>
  <c r="L770" i="2"/>
  <c r="K770" i="2"/>
  <c r="J770" i="2"/>
  <c r="I770" i="2"/>
  <c r="L769" i="2"/>
  <c r="K769" i="2"/>
  <c r="J769" i="2"/>
  <c r="I769" i="2"/>
  <c r="L768" i="2"/>
  <c r="K768" i="2"/>
  <c r="J768" i="2"/>
  <c r="I768" i="2"/>
  <c r="L767" i="2"/>
  <c r="K767" i="2"/>
  <c r="J767" i="2"/>
  <c r="I767" i="2"/>
  <c r="L766" i="2"/>
  <c r="K766" i="2"/>
  <c r="J766" i="2"/>
  <c r="I766" i="2"/>
  <c r="L765" i="2"/>
  <c r="K765" i="2"/>
  <c r="J765" i="2"/>
  <c r="I765" i="2"/>
  <c r="L764" i="2"/>
  <c r="K764" i="2"/>
  <c r="J764" i="2"/>
  <c r="I764" i="2"/>
  <c r="L763" i="2"/>
  <c r="K763" i="2"/>
  <c r="J763" i="2"/>
  <c r="I763" i="2"/>
  <c r="L762" i="2"/>
  <c r="K762" i="2"/>
  <c r="J762" i="2"/>
  <c r="I762" i="2"/>
  <c r="L761" i="2"/>
  <c r="K761" i="2"/>
  <c r="J761" i="2"/>
  <c r="I761" i="2"/>
  <c r="L760" i="2"/>
  <c r="K760" i="2"/>
  <c r="J760" i="2"/>
  <c r="I760" i="2"/>
  <c r="L759" i="2"/>
  <c r="K759" i="2"/>
  <c r="J759" i="2"/>
  <c r="I759" i="2"/>
  <c r="L758" i="2"/>
  <c r="K758" i="2"/>
  <c r="J758" i="2"/>
  <c r="I758" i="2"/>
  <c r="L757" i="2"/>
  <c r="K757" i="2"/>
  <c r="J757" i="2"/>
  <c r="I757" i="2"/>
  <c r="L756" i="2"/>
  <c r="K756" i="2"/>
  <c r="J756" i="2"/>
  <c r="I756" i="2"/>
  <c r="L755" i="2"/>
  <c r="K755" i="2"/>
  <c r="J755" i="2"/>
  <c r="I755" i="2"/>
  <c r="L754" i="2"/>
  <c r="K754" i="2"/>
  <c r="J754" i="2"/>
  <c r="I754" i="2"/>
  <c r="L753" i="2"/>
  <c r="K753" i="2"/>
  <c r="J753" i="2"/>
  <c r="I753" i="2"/>
  <c r="L752" i="2"/>
  <c r="K752" i="2"/>
  <c r="J752" i="2"/>
  <c r="I752" i="2"/>
  <c r="L751" i="2"/>
  <c r="K751" i="2"/>
  <c r="J751" i="2"/>
  <c r="I751" i="2"/>
  <c r="L750" i="2"/>
  <c r="K750" i="2"/>
  <c r="J750" i="2"/>
  <c r="I750" i="2"/>
  <c r="L749" i="2"/>
  <c r="K749" i="2"/>
  <c r="J749" i="2"/>
  <c r="I749" i="2"/>
  <c r="L748" i="2"/>
  <c r="K748" i="2"/>
  <c r="J748" i="2"/>
  <c r="I748" i="2"/>
  <c r="L747" i="2"/>
  <c r="K747" i="2"/>
  <c r="J747" i="2"/>
  <c r="I747" i="2"/>
  <c r="L746" i="2"/>
  <c r="K746" i="2"/>
  <c r="J746" i="2"/>
  <c r="I746" i="2"/>
  <c r="L745" i="2"/>
  <c r="K745" i="2"/>
  <c r="J745" i="2"/>
  <c r="I745" i="2"/>
  <c r="L744" i="2"/>
  <c r="K744" i="2"/>
  <c r="J744" i="2"/>
  <c r="I744" i="2"/>
  <c r="L743" i="2"/>
  <c r="K743" i="2"/>
  <c r="J743" i="2"/>
  <c r="I743" i="2"/>
  <c r="L742" i="2"/>
  <c r="K742" i="2"/>
  <c r="J742" i="2"/>
  <c r="I742" i="2"/>
  <c r="L741" i="2"/>
  <c r="K741" i="2"/>
  <c r="J741" i="2"/>
  <c r="I741" i="2"/>
  <c r="L740" i="2"/>
  <c r="K740" i="2"/>
  <c r="J740" i="2"/>
  <c r="I740" i="2"/>
  <c r="L739" i="2"/>
  <c r="K739" i="2"/>
  <c r="J739" i="2"/>
  <c r="I739" i="2"/>
  <c r="L738" i="2"/>
  <c r="K738" i="2"/>
  <c r="J738" i="2"/>
  <c r="I738" i="2"/>
  <c r="L737" i="2"/>
  <c r="K737" i="2"/>
  <c r="J737" i="2"/>
  <c r="I737" i="2"/>
  <c r="L736" i="2"/>
  <c r="K736" i="2"/>
  <c r="J736" i="2"/>
  <c r="I736" i="2"/>
  <c r="L735" i="2"/>
  <c r="K735" i="2"/>
  <c r="J735" i="2"/>
  <c r="I735" i="2"/>
  <c r="L734" i="2"/>
  <c r="K734" i="2"/>
  <c r="J734" i="2"/>
  <c r="I734" i="2"/>
  <c r="L733" i="2"/>
  <c r="K733" i="2"/>
  <c r="J733" i="2"/>
  <c r="I733" i="2"/>
  <c r="L732" i="2"/>
  <c r="K732" i="2"/>
  <c r="J732" i="2"/>
  <c r="I732" i="2"/>
  <c r="L731" i="2"/>
  <c r="K731" i="2"/>
  <c r="J731" i="2"/>
  <c r="I731" i="2"/>
  <c r="L730" i="2"/>
  <c r="K730" i="2"/>
  <c r="J730" i="2"/>
  <c r="I730" i="2"/>
  <c r="L729" i="2"/>
  <c r="K729" i="2"/>
  <c r="J729" i="2"/>
  <c r="I729" i="2"/>
  <c r="L728" i="2"/>
  <c r="K728" i="2"/>
  <c r="J728" i="2"/>
  <c r="I728" i="2"/>
  <c r="L727" i="2"/>
  <c r="K727" i="2"/>
  <c r="J727" i="2"/>
  <c r="I727" i="2"/>
  <c r="L726" i="2"/>
  <c r="K726" i="2"/>
  <c r="J726" i="2"/>
  <c r="I726" i="2"/>
  <c r="L725" i="2"/>
  <c r="K725" i="2"/>
  <c r="J725" i="2"/>
  <c r="I725" i="2"/>
  <c r="L724" i="2"/>
  <c r="K724" i="2"/>
  <c r="J724" i="2"/>
  <c r="I724" i="2"/>
  <c r="L723" i="2"/>
  <c r="K723" i="2"/>
  <c r="J723" i="2"/>
  <c r="I723" i="2"/>
  <c r="L722" i="2"/>
  <c r="K722" i="2"/>
  <c r="J722" i="2"/>
  <c r="I722" i="2"/>
  <c r="L721" i="2"/>
  <c r="K721" i="2"/>
  <c r="J721" i="2"/>
  <c r="I721" i="2"/>
  <c r="L720" i="2"/>
  <c r="K720" i="2"/>
  <c r="J720" i="2"/>
  <c r="I720" i="2"/>
  <c r="L719" i="2"/>
  <c r="K719" i="2"/>
  <c r="J719" i="2"/>
  <c r="I719" i="2"/>
  <c r="L718" i="2"/>
  <c r="K718" i="2"/>
  <c r="J718" i="2"/>
  <c r="I718" i="2"/>
  <c r="L717" i="2"/>
  <c r="K717" i="2"/>
  <c r="J717" i="2"/>
  <c r="I717" i="2"/>
  <c r="L716" i="2"/>
  <c r="K716" i="2"/>
  <c r="J716" i="2"/>
  <c r="I716" i="2"/>
  <c r="L715" i="2"/>
  <c r="K715" i="2"/>
  <c r="J715" i="2"/>
  <c r="I715" i="2"/>
  <c r="L714" i="2"/>
  <c r="K714" i="2"/>
  <c r="J714" i="2"/>
  <c r="I714" i="2"/>
  <c r="L713" i="2"/>
  <c r="K713" i="2"/>
  <c r="J713" i="2"/>
  <c r="I713" i="2"/>
  <c r="L712" i="2"/>
  <c r="K712" i="2"/>
  <c r="J712" i="2"/>
  <c r="I712" i="2"/>
  <c r="L711" i="2"/>
  <c r="K711" i="2"/>
  <c r="J711" i="2"/>
  <c r="I711" i="2"/>
  <c r="L710" i="2"/>
  <c r="K710" i="2"/>
  <c r="J710" i="2"/>
  <c r="I710" i="2"/>
  <c r="L709" i="2"/>
  <c r="K709" i="2"/>
  <c r="J709" i="2"/>
  <c r="I709" i="2"/>
  <c r="L708" i="2"/>
  <c r="K708" i="2"/>
  <c r="J708" i="2"/>
  <c r="I708" i="2"/>
  <c r="L707" i="2"/>
  <c r="K707" i="2"/>
  <c r="J707" i="2"/>
  <c r="I707" i="2"/>
  <c r="L706" i="2"/>
  <c r="K706" i="2"/>
  <c r="J706" i="2"/>
  <c r="I706" i="2"/>
  <c r="L705" i="2"/>
  <c r="K705" i="2"/>
  <c r="J705" i="2"/>
  <c r="I705" i="2"/>
  <c r="L704" i="2"/>
  <c r="K704" i="2"/>
  <c r="J704" i="2"/>
  <c r="I704" i="2"/>
  <c r="L703" i="2"/>
  <c r="K703" i="2"/>
  <c r="J703" i="2"/>
  <c r="I703" i="2"/>
  <c r="L702" i="2"/>
  <c r="K702" i="2"/>
  <c r="J702" i="2"/>
  <c r="I702" i="2"/>
  <c r="L701" i="2"/>
  <c r="K701" i="2"/>
  <c r="J701" i="2"/>
  <c r="I701" i="2"/>
  <c r="L700" i="2"/>
  <c r="K700" i="2"/>
  <c r="J700" i="2"/>
  <c r="I700" i="2"/>
  <c r="L699" i="2"/>
  <c r="K699" i="2"/>
  <c r="J699" i="2"/>
  <c r="I699" i="2"/>
  <c r="L698" i="2"/>
  <c r="K698" i="2"/>
  <c r="J698" i="2"/>
  <c r="I698" i="2"/>
  <c r="L697" i="2"/>
  <c r="K697" i="2"/>
  <c r="J697" i="2"/>
  <c r="I697" i="2"/>
  <c r="L696" i="2"/>
  <c r="K696" i="2"/>
  <c r="J696" i="2"/>
  <c r="I696" i="2"/>
  <c r="L695" i="2"/>
  <c r="K695" i="2"/>
  <c r="J695" i="2"/>
  <c r="I695" i="2"/>
  <c r="L694" i="2"/>
  <c r="K694" i="2"/>
  <c r="J694" i="2"/>
  <c r="I694" i="2"/>
  <c r="L693" i="2"/>
  <c r="K693" i="2"/>
  <c r="J693" i="2"/>
  <c r="I693" i="2"/>
  <c r="L692" i="2"/>
  <c r="K692" i="2"/>
  <c r="J692" i="2"/>
  <c r="I692" i="2"/>
  <c r="L691" i="2"/>
  <c r="K691" i="2"/>
  <c r="J691" i="2"/>
  <c r="I691" i="2"/>
  <c r="L690" i="2"/>
  <c r="K690" i="2"/>
  <c r="J690" i="2"/>
  <c r="I690" i="2"/>
  <c r="L689" i="2"/>
  <c r="K689" i="2"/>
  <c r="J689" i="2"/>
  <c r="I689" i="2"/>
  <c r="L688" i="2"/>
  <c r="K688" i="2"/>
  <c r="J688" i="2"/>
  <c r="I688" i="2"/>
  <c r="L687" i="2"/>
  <c r="K687" i="2"/>
  <c r="J687" i="2"/>
  <c r="I687" i="2"/>
  <c r="L686" i="2"/>
  <c r="K686" i="2"/>
  <c r="J686" i="2"/>
  <c r="I686" i="2"/>
  <c r="L685" i="2"/>
  <c r="K685" i="2"/>
  <c r="J685" i="2"/>
  <c r="I685" i="2"/>
  <c r="L684" i="2"/>
  <c r="K684" i="2"/>
  <c r="J684" i="2"/>
  <c r="I684" i="2"/>
  <c r="L683" i="2"/>
  <c r="K683" i="2"/>
  <c r="J683" i="2"/>
  <c r="I683" i="2"/>
  <c r="L682" i="2"/>
  <c r="K682" i="2"/>
  <c r="J682" i="2"/>
  <c r="I682" i="2"/>
  <c r="L681" i="2"/>
  <c r="K681" i="2"/>
  <c r="J681" i="2"/>
  <c r="I681" i="2"/>
  <c r="L680" i="2"/>
  <c r="K680" i="2"/>
  <c r="J680" i="2"/>
  <c r="I680" i="2"/>
  <c r="L679" i="2"/>
  <c r="K679" i="2"/>
  <c r="J679" i="2"/>
  <c r="I679" i="2"/>
  <c r="L678" i="2"/>
  <c r="K678" i="2"/>
  <c r="J678" i="2"/>
  <c r="I678" i="2"/>
  <c r="L677" i="2"/>
  <c r="K677" i="2"/>
  <c r="J677" i="2"/>
  <c r="I677" i="2"/>
  <c r="L676" i="2"/>
  <c r="K676" i="2"/>
  <c r="J676" i="2"/>
  <c r="I676" i="2"/>
  <c r="L675" i="2"/>
  <c r="K675" i="2"/>
  <c r="J675" i="2"/>
  <c r="I675" i="2"/>
  <c r="L674" i="2"/>
  <c r="K674" i="2"/>
  <c r="J674" i="2"/>
  <c r="I674" i="2"/>
  <c r="L673" i="2"/>
  <c r="K673" i="2"/>
  <c r="J673" i="2"/>
  <c r="I673" i="2"/>
  <c r="L672" i="2"/>
  <c r="K672" i="2"/>
  <c r="J672" i="2"/>
  <c r="I672" i="2"/>
  <c r="L671" i="2"/>
  <c r="K671" i="2"/>
  <c r="J671" i="2"/>
  <c r="I671" i="2"/>
  <c r="L670" i="2"/>
  <c r="K670" i="2"/>
  <c r="J670" i="2"/>
  <c r="I670" i="2"/>
  <c r="L669" i="2"/>
  <c r="K669" i="2"/>
  <c r="J669" i="2"/>
  <c r="I669" i="2"/>
  <c r="L668" i="2"/>
  <c r="K668" i="2"/>
  <c r="J668" i="2"/>
  <c r="I668" i="2"/>
  <c r="L667" i="2"/>
  <c r="K667" i="2"/>
  <c r="J667" i="2"/>
  <c r="I667" i="2"/>
  <c r="L666" i="2"/>
  <c r="K666" i="2"/>
  <c r="J666" i="2"/>
  <c r="I666" i="2"/>
  <c r="L665" i="2"/>
  <c r="K665" i="2"/>
  <c r="J665" i="2"/>
  <c r="I665" i="2"/>
  <c r="L664" i="2"/>
  <c r="K664" i="2"/>
  <c r="J664" i="2"/>
  <c r="I664" i="2"/>
  <c r="L663" i="2"/>
  <c r="K663" i="2"/>
  <c r="J663" i="2"/>
  <c r="I663" i="2"/>
  <c r="L662" i="2"/>
  <c r="K662" i="2"/>
  <c r="J662" i="2"/>
  <c r="I662" i="2"/>
  <c r="L661" i="2"/>
  <c r="K661" i="2"/>
  <c r="J661" i="2"/>
  <c r="I661" i="2"/>
  <c r="L660" i="2"/>
  <c r="K660" i="2"/>
  <c r="J660" i="2"/>
  <c r="I660" i="2"/>
  <c r="L659" i="2"/>
  <c r="K659" i="2"/>
  <c r="J659" i="2"/>
  <c r="I659" i="2"/>
  <c r="L658" i="2"/>
  <c r="K658" i="2"/>
  <c r="J658" i="2"/>
  <c r="I658" i="2"/>
  <c r="L657" i="2"/>
  <c r="K657" i="2"/>
  <c r="J657" i="2"/>
  <c r="I657" i="2"/>
  <c r="L656" i="2"/>
  <c r="K656" i="2"/>
  <c r="J656" i="2"/>
  <c r="I656" i="2"/>
  <c r="L655" i="2"/>
  <c r="K655" i="2"/>
  <c r="J655" i="2"/>
  <c r="I655" i="2"/>
  <c r="L654" i="2"/>
  <c r="K654" i="2"/>
  <c r="J654" i="2"/>
  <c r="I654" i="2"/>
  <c r="L653" i="2"/>
  <c r="K653" i="2"/>
  <c r="J653" i="2"/>
  <c r="I653" i="2"/>
  <c r="L652" i="2"/>
  <c r="K652" i="2"/>
  <c r="J652" i="2"/>
  <c r="I652" i="2"/>
  <c r="L651" i="2"/>
  <c r="K651" i="2"/>
  <c r="J651" i="2"/>
  <c r="I651" i="2"/>
  <c r="L650" i="2"/>
  <c r="K650" i="2"/>
  <c r="J650" i="2"/>
  <c r="I650" i="2"/>
  <c r="L649" i="2"/>
  <c r="K649" i="2"/>
  <c r="J649" i="2"/>
  <c r="I649" i="2"/>
  <c r="L648" i="2"/>
  <c r="K648" i="2"/>
  <c r="J648" i="2"/>
  <c r="I648" i="2"/>
  <c r="L647" i="2"/>
  <c r="K647" i="2"/>
  <c r="J647" i="2"/>
  <c r="I647" i="2"/>
  <c r="L646" i="2"/>
  <c r="K646" i="2"/>
  <c r="J646" i="2"/>
  <c r="I646" i="2"/>
  <c r="L645" i="2"/>
  <c r="K645" i="2"/>
  <c r="J645" i="2"/>
  <c r="I645" i="2"/>
  <c r="L644" i="2"/>
  <c r="K644" i="2"/>
  <c r="J644" i="2"/>
  <c r="I644" i="2"/>
  <c r="L643" i="2"/>
  <c r="K643" i="2"/>
  <c r="J643" i="2"/>
  <c r="I643" i="2"/>
  <c r="L642" i="2"/>
  <c r="K642" i="2"/>
  <c r="J642" i="2"/>
  <c r="I642" i="2"/>
  <c r="L641" i="2"/>
  <c r="K641" i="2"/>
  <c r="J641" i="2"/>
  <c r="I641" i="2"/>
  <c r="L640" i="2"/>
  <c r="K640" i="2"/>
  <c r="J640" i="2"/>
  <c r="I640" i="2"/>
  <c r="L639" i="2"/>
  <c r="K639" i="2"/>
  <c r="J639" i="2"/>
  <c r="I639" i="2"/>
  <c r="L638" i="2"/>
  <c r="K638" i="2"/>
  <c r="J638" i="2"/>
  <c r="I638" i="2"/>
  <c r="L637" i="2"/>
  <c r="K637" i="2"/>
  <c r="J637" i="2"/>
  <c r="I637" i="2"/>
  <c r="L636" i="2"/>
  <c r="K636" i="2"/>
  <c r="J636" i="2"/>
  <c r="I636" i="2"/>
  <c r="L635" i="2"/>
  <c r="K635" i="2"/>
  <c r="J635" i="2"/>
  <c r="I635" i="2"/>
  <c r="L634" i="2"/>
  <c r="K634" i="2"/>
  <c r="J634" i="2"/>
  <c r="I634" i="2"/>
  <c r="L633" i="2"/>
  <c r="K633" i="2"/>
  <c r="J633" i="2"/>
  <c r="I633" i="2"/>
  <c r="L632" i="2"/>
  <c r="K632" i="2"/>
  <c r="J632" i="2"/>
  <c r="I632" i="2"/>
  <c r="L631" i="2"/>
  <c r="K631" i="2"/>
  <c r="J631" i="2"/>
  <c r="I631" i="2"/>
  <c r="L630" i="2"/>
  <c r="K630" i="2"/>
  <c r="J630" i="2"/>
  <c r="I630" i="2"/>
  <c r="L629" i="2"/>
  <c r="K629" i="2"/>
  <c r="J629" i="2"/>
  <c r="I629" i="2"/>
  <c r="L628" i="2"/>
  <c r="K628" i="2"/>
  <c r="J628" i="2"/>
  <c r="I628" i="2"/>
  <c r="L627" i="2"/>
  <c r="K627" i="2"/>
  <c r="J627" i="2"/>
  <c r="I627" i="2"/>
  <c r="L626" i="2"/>
  <c r="K626" i="2"/>
  <c r="J626" i="2"/>
  <c r="I626" i="2"/>
  <c r="L625" i="2"/>
  <c r="K625" i="2"/>
  <c r="J625" i="2"/>
  <c r="I625" i="2"/>
  <c r="L624" i="2"/>
  <c r="K624" i="2"/>
  <c r="J624" i="2"/>
  <c r="I624" i="2"/>
  <c r="L623" i="2"/>
  <c r="K623" i="2"/>
  <c r="J623" i="2"/>
  <c r="I623" i="2"/>
  <c r="L622" i="2"/>
  <c r="K622" i="2"/>
  <c r="J622" i="2"/>
  <c r="I622" i="2"/>
  <c r="L621" i="2"/>
  <c r="K621" i="2"/>
  <c r="J621" i="2"/>
  <c r="I621" i="2"/>
  <c r="L620" i="2"/>
  <c r="K620" i="2"/>
  <c r="J620" i="2"/>
  <c r="I620" i="2"/>
  <c r="L619" i="2"/>
  <c r="K619" i="2"/>
  <c r="J619" i="2"/>
  <c r="I619" i="2"/>
  <c r="L618" i="2"/>
  <c r="K618" i="2"/>
  <c r="J618" i="2"/>
  <c r="I618" i="2"/>
  <c r="L617" i="2"/>
  <c r="K617" i="2"/>
  <c r="J617" i="2"/>
  <c r="I617" i="2"/>
  <c r="L616" i="2"/>
  <c r="K616" i="2"/>
  <c r="J616" i="2"/>
  <c r="I616" i="2"/>
  <c r="L615" i="2"/>
  <c r="K615" i="2"/>
  <c r="J615" i="2"/>
  <c r="I615" i="2"/>
  <c r="L614" i="2"/>
  <c r="K614" i="2"/>
  <c r="J614" i="2"/>
  <c r="I614" i="2"/>
  <c r="L613" i="2"/>
  <c r="K613" i="2"/>
  <c r="J613" i="2"/>
  <c r="I613" i="2"/>
  <c r="L612" i="2"/>
  <c r="K612" i="2"/>
  <c r="J612" i="2"/>
  <c r="I612" i="2"/>
  <c r="L611" i="2"/>
  <c r="K611" i="2"/>
  <c r="J611" i="2"/>
  <c r="I611" i="2"/>
  <c r="L610" i="2"/>
  <c r="K610" i="2"/>
  <c r="J610" i="2"/>
  <c r="I610" i="2"/>
  <c r="L609" i="2"/>
  <c r="K609" i="2"/>
  <c r="J609" i="2"/>
  <c r="I609" i="2"/>
  <c r="L608" i="2"/>
  <c r="K608" i="2"/>
  <c r="J608" i="2"/>
  <c r="I608" i="2"/>
  <c r="L607" i="2"/>
  <c r="K607" i="2"/>
  <c r="J607" i="2"/>
  <c r="I607" i="2"/>
  <c r="L606" i="2"/>
  <c r="K606" i="2"/>
  <c r="J606" i="2"/>
  <c r="I606" i="2"/>
  <c r="L605" i="2"/>
  <c r="K605" i="2"/>
  <c r="J605" i="2"/>
  <c r="I605" i="2"/>
  <c r="L604" i="2"/>
  <c r="K604" i="2"/>
  <c r="J604" i="2"/>
  <c r="I604" i="2"/>
  <c r="L603" i="2"/>
  <c r="K603" i="2"/>
  <c r="J603" i="2"/>
  <c r="I603" i="2"/>
  <c r="L602" i="2"/>
  <c r="K602" i="2"/>
  <c r="J602" i="2"/>
  <c r="I602" i="2"/>
  <c r="L601" i="2"/>
  <c r="K601" i="2"/>
  <c r="J601" i="2"/>
  <c r="I601" i="2"/>
  <c r="L600" i="2"/>
  <c r="K600" i="2"/>
  <c r="J600" i="2"/>
  <c r="I600" i="2"/>
  <c r="L599" i="2"/>
  <c r="K599" i="2"/>
  <c r="J599" i="2"/>
  <c r="I599" i="2"/>
  <c r="L598" i="2"/>
  <c r="K598" i="2"/>
  <c r="J598" i="2"/>
  <c r="I598" i="2"/>
  <c r="L597" i="2"/>
  <c r="K597" i="2"/>
  <c r="J597" i="2"/>
  <c r="I597" i="2"/>
  <c r="L596" i="2"/>
  <c r="K596" i="2"/>
  <c r="J596" i="2"/>
  <c r="I596" i="2"/>
  <c r="L595" i="2"/>
  <c r="K595" i="2"/>
  <c r="J595" i="2"/>
  <c r="I595" i="2"/>
  <c r="L594" i="2"/>
  <c r="K594" i="2"/>
  <c r="J594" i="2"/>
  <c r="I594" i="2"/>
  <c r="L593" i="2"/>
  <c r="K593" i="2"/>
  <c r="J593" i="2"/>
  <c r="I593" i="2"/>
  <c r="L592" i="2"/>
  <c r="K592" i="2"/>
  <c r="J592" i="2"/>
  <c r="I592" i="2"/>
  <c r="L591" i="2"/>
  <c r="K591" i="2"/>
  <c r="J591" i="2"/>
  <c r="I591" i="2"/>
  <c r="L590" i="2"/>
  <c r="K590" i="2"/>
  <c r="J590" i="2"/>
  <c r="I590" i="2"/>
  <c r="L589" i="2"/>
  <c r="K589" i="2"/>
  <c r="J589" i="2"/>
  <c r="I589" i="2"/>
  <c r="L588" i="2"/>
  <c r="K588" i="2"/>
  <c r="J588" i="2"/>
  <c r="I588" i="2"/>
  <c r="L587" i="2"/>
  <c r="K587" i="2"/>
  <c r="J587" i="2"/>
  <c r="I587" i="2"/>
  <c r="L586" i="2"/>
  <c r="K586" i="2"/>
  <c r="J586" i="2"/>
  <c r="I586" i="2"/>
  <c r="L585" i="2"/>
  <c r="K585" i="2"/>
  <c r="J585" i="2"/>
  <c r="I585" i="2"/>
  <c r="L584" i="2"/>
  <c r="K584" i="2"/>
  <c r="J584" i="2"/>
  <c r="I584" i="2"/>
  <c r="L583" i="2"/>
  <c r="K583" i="2"/>
  <c r="J583" i="2"/>
  <c r="I583" i="2"/>
  <c r="L582" i="2"/>
  <c r="K582" i="2"/>
  <c r="J582" i="2"/>
  <c r="I582" i="2"/>
  <c r="L581" i="2"/>
  <c r="K581" i="2"/>
  <c r="J581" i="2"/>
  <c r="I581" i="2"/>
  <c r="L580" i="2"/>
  <c r="K580" i="2"/>
  <c r="J580" i="2"/>
  <c r="I580" i="2"/>
  <c r="L579" i="2"/>
  <c r="K579" i="2"/>
  <c r="J579" i="2"/>
  <c r="I579" i="2"/>
  <c r="L578" i="2"/>
  <c r="K578" i="2"/>
  <c r="J578" i="2"/>
  <c r="I578" i="2"/>
  <c r="L577" i="2"/>
  <c r="K577" i="2"/>
  <c r="J577" i="2"/>
  <c r="I577" i="2"/>
  <c r="L576" i="2"/>
  <c r="K576" i="2"/>
  <c r="J576" i="2"/>
  <c r="I576" i="2"/>
  <c r="L575" i="2"/>
  <c r="K575" i="2"/>
  <c r="J575" i="2"/>
  <c r="I575" i="2"/>
  <c r="L574" i="2"/>
  <c r="K574" i="2"/>
  <c r="J574" i="2"/>
  <c r="I574" i="2"/>
  <c r="L573" i="2"/>
  <c r="K573" i="2"/>
  <c r="J573" i="2"/>
  <c r="I573" i="2"/>
  <c r="L572" i="2"/>
  <c r="K572" i="2"/>
  <c r="J572" i="2"/>
  <c r="I572" i="2"/>
  <c r="L571" i="2"/>
  <c r="K571" i="2"/>
  <c r="J571" i="2"/>
  <c r="I571" i="2"/>
  <c r="L570" i="2"/>
  <c r="K570" i="2"/>
  <c r="J570" i="2"/>
  <c r="I570" i="2"/>
  <c r="L569" i="2"/>
  <c r="K569" i="2"/>
  <c r="J569" i="2"/>
  <c r="I569" i="2"/>
  <c r="L568" i="2"/>
  <c r="K568" i="2"/>
  <c r="J568" i="2"/>
  <c r="I568" i="2"/>
  <c r="L567" i="2"/>
  <c r="K567" i="2"/>
  <c r="J567" i="2"/>
  <c r="I567" i="2"/>
  <c r="L566" i="2"/>
  <c r="K566" i="2"/>
  <c r="J566" i="2"/>
  <c r="I566" i="2"/>
  <c r="L565" i="2"/>
  <c r="K565" i="2"/>
  <c r="J565" i="2"/>
  <c r="I565" i="2"/>
  <c r="L564" i="2"/>
  <c r="K564" i="2"/>
  <c r="J564" i="2"/>
  <c r="I564" i="2"/>
  <c r="L563" i="2"/>
  <c r="K563" i="2"/>
  <c r="J563" i="2"/>
  <c r="I563" i="2"/>
  <c r="L562" i="2"/>
  <c r="K562" i="2"/>
  <c r="J562" i="2"/>
  <c r="I562" i="2"/>
  <c r="L561" i="2"/>
  <c r="K561" i="2"/>
  <c r="J561" i="2"/>
  <c r="I561" i="2"/>
  <c r="L560" i="2"/>
  <c r="K560" i="2"/>
  <c r="J560" i="2"/>
  <c r="I560" i="2"/>
  <c r="L559" i="2"/>
  <c r="K559" i="2"/>
  <c r="J559" i="2"/>
  <c r="I559" i="2"/>
  <c r="L558" i="2"/>
  <c r="K558" i="2"/>
  <c r="J558" i="2"/>
  <c r="I558" i="2"/>
  <c r="L557" i="2"/>
  <c r="K557" i="2"/>
  <c r="J557" i="2"/>
  <c r="I557" i="2"/>
  <c r="L556" i="2"/>
  <c r="K556" i="2"/>
  <c r="J556" i="2"/>
  <c r="I556" i="2"/>
  <c r="L555" i="2"/>
  <c r="K555" i="2"/>
  <c r="J555" i="2"/>
  <c r="I555" i="2"/>
  <c r="L554" i="2"/>
  <c r="K554" i="2"/>
  <c r="J554" i="2"/>
  <c r="I554" i="2"/>
  <c r="L553" i="2"/>
  <c r="K553" i="2"/>
  <c r="J553" i="2"/>
  <c r="I553" i="2"/>
  <c r="L552" i="2"/>
  <c r="K552" i="2"/>
  <c r="J552" i="2"/>
  <c r="I552" i="2"/>
  <c r="L551" i="2"/>
  <c r="K551" i="2"/>
  <c r="J551" i="2"/>
  <c r="I551" i="2"/>
  <c r="L550" i="2"/>
  <c r="K550" i="2"/>
  <c r="J550" i="2"/>
  <c r="I550" i="2"/>
  <c r="L549" i="2"/>
  <c r="K549" i="2"/>
  <c r="J549" i="2"/>
  <c r="I549" i="2"/>
  <c r="L548" i="2"/>
  <c r="K548" i="2"/>
  <c r="J548" i="2"/>
  <c r="I548" i="2"/>
  <c r="L547" i="2"/>
  <c r="K547" i="2"/>
  <c r="J547" i="2"/>
  <c r="I547" i="2"/>
  <c r="L546" i="2"/>
  <c r="K546" i="2"/>
  <c r="J546" i="2"/>
  <c r="I546" i="2"/>
  <c r="L545" i="2"/>
  <c r="K545" i="2"/>
  <c r="J545" i="2"/>
  <c r="I545" i="2"/>
  <c r="L544" i="2"/>
  <c r="K544" i="2"/>
  <c r="J544" i="2"/>
  <c r="I544" i="2"/>
  <c r="L543" i="2"/>
  <c r="K543" i="2"/>
  <c r="J543" i="2"/>
  <c r="I543" i="2"/>
  <c r="L542" i="2"/>
  <c r="K542" i="2"/>
  <c r="J542" i="2"/>
  <c r="I542" i="2"/>
  <c r="L541" i="2"/>
  <c r="K541" i="2"/>
  <c r="J541" i="2"/>
  <c r="I541" i="2"/>
  <c r="L540" i="2"/>
  <c r="K540" i="2"/>
  <c r="J540" i="2"/>
  <c r="I540" i="2"/>
  <c r="L539" i="2"/>
  <c r="K539" i="2"/>
  <c r="J539" i="2"/>
  <c r="I539" i="2"/>
  <c r="L538" i="2"/>
  <c r="K538" i="2"/>
  <c r="J538" i="2"/>
  <c r="I538" i="2"/>
  <c r="L537" i="2"/>
  <c r="K537" i="2"/>
  <c r="J537" i="2"/>
  <c r="I537" i="2"/>
  <c r="L536" i="2"/>
  <c r="K536" i="2"/>
  <c r="J536" i="2"/>
  <c r="I536" i="2"/>
  <c r="L535" i="2"/>
  <c r="K535" i="2"/>
  <c r="J535" i="2"/>
  <c r="I535" i="2"/>
  <c r="L534" i="2"/>
  <c r="K534" i="2"/>
  <c r="J534" i="2"/>
  <c r="I534" i="2"/>
  <c r="L533" i="2"/>
  <c r="K533" i="2"/>
  <c r="J533" i="2"/>
  <c r="I533" i="2"/>
  <c r="L532" i="2"/>
  <c r="K532" i="2"/>
  <c r="J532" i="2"/>
  <c r="I532" i="2"/>
  <c r="L531" i="2"/>
  <c r="K531" i="2"/>
  <c r="J531" i="2"/>
  <c r="I531" i="2"/>
  <c r="L530" i="2"/>
  <c r="K530" i="2"/>
  <c r="J530" i="2"/>
  <c r="I530" i="2"/>
  <c r="L529" i="2"/>
  <c r="K529" i="2"/>
  <c r="J529" i="2"/>
  <c r="I529" i="2"/>
  <c r="L528" i="2"/>
  <c r="K528" i="2"/>
  <c r="J528" i="2"/>
  <c r="I528" i="2"/>
  <c r="L527" i="2"/>
  <c r="K527" i="2"/>
  <c r="J527" i="2"/>
  <c r="I527" i="2"/>
  <c r="L526" i="2"/>
  <c r="K526" i="2"/>
  <c r="J526" i="2"/>
  <c r="I526" i="2"/>
  <c r="L525" i="2"/>
  <c r="K525" i="2"/>
  <c r="J525" i="2"/>
  <c r="I525" i="2"/>
  <c r="L524" i="2"/>
  <c r="K524" i="2"/>
  <c r="J524" i="2"/>
  <c r="I524" i="2"/>
  <c r="L523" i="2"/>
  <c r="K523" i="2"/>
  <c r="J523" i="2"/>
  <c r="I523" i="2"/>
  <c r="L522" i="2"/>
  <c r="K522" i="2"/>
  <c r="J522" i="2"/>
  <c r="I522" i="2"/>
  <c r="L521" i="2"/>
  <c r="K521" i="2"/>
  <c r="J521" i="2"/>
  <c r="I521" i="2"/>
  <c r="L520" i="2"/>
  <c r="K520" i="2"/>
  <c r="J520" i="2"/>
  <c r="I520" i="2"/>
  <c r="L519" i="2"/>
  <c r="K519" i="2"/>
  <c r="J519" i="2"/>
  <c r="I519" i="2"/>
  <c r="L518" i="2"/>
  <c r="K518" i="2"/>
  <c r="J518" i="2"/>
  <c r="I518" i="2"/>
  <c r="L517" i="2"/>
  <c r="K517" i="2"/>
  <c r="J517" i="2"/>
  <c r="I517" i="2"/>
  <c r="L516" i="2"/>
  <c r="K516" i="2"/>
  <c r="J516" i="2"/>
  <c r="I516" i="2"/>
  <c r="L515" i="2"/>
  <c r="K515" i="2"/>
  <c r="J515" i="2"/>
  <c r="I515" i="2"/>
  <c r="L514" i="2"/>
  <c r="K514" i="2"/>
  <c r="J514" i="2"/>
  <c r="I514" i="2"/>
  <c r="L513" i="2"/>
  <c r="K513" i="2"/>
  <c r="J513" i="2"/>
  <c r="I513" i="2"/>
  <c r="L512" i="2"/>
  <c r="K512" i="2"/>
  <c r="J512" i="2"/>
  <c r="I512" i="2"/>
  <c r="L511" i="2"/>
  <c r="K511" i="2"/>
  <c r="J511" i="2"/>
  <c r="I511" i="2"/>
  <c r="L510" i="2"/>
  <c r="K510" i="2"/>
  <c r="J510" i="2"/>
  <c r="I510" i="2"/>
  <c r="L509" i="2"/>
  <c r="K509" i="2"/>
  <c r="J509" i="2"/>
  <c r="I509" i="2"/>
  <c r="L508" i="2"/>
  <c r="K508" i="2"/>
  <c r="J508" i="2"/>
  <c r="I508" i="2"/>
  <c r="L507" i="2"/>
  <c r="K507" i="2"/>
  <c r="J507" i="2"/>
  <c r="I507" i="2"/>
  <c r="L506" i="2"/>
  <c r="K506" i="2"/>
  <c r="J506" i="2"/>
  <c r="I506" i="2"/>
  <c r="L505" i="2"/>
  <c r="K505" i="2"/>
  <c r="J505" i="2"/>
  <c r="I505" i="2"/>
  <c r="L504" i="2"/>
  <c r="K504" i="2"/>
  <c r="J504" i="2"/>
  <c r="I504" i="2"/>
  <c r="L503" i="2"/>
  <c r="K503" i="2"/>
  <c r="J503" i="2"/>
  <c r="I503" i="2"/>
  <c r="L502" i="2"/>
  <c r="K502" i="2"/>
  <c r="J502" i="2"/>
  <c r="I502" i="2"/>
  <c r="L501" i="2"/>
  <c r="K501" i="2"/>
  <c r="J501" i="2"/>
  <c r="I501" i="2"/>
  <c r="L500" i="2"/>
  <c r="K500" i="2"/>
  <c r="J500" i="2"/>
  <c r="I500" i="2"/>
  <c r="L499" i="2"/>
  <c r="K499" i="2"/>
  <c r="J499" i="2"/>
  <c r="I499" i="2"/>
  <c r="L498" i="2"/>
  <c r="K498" i="2"/>
  <c r="J498" i="2"/>
  <c r="I498" i="2"/>
  <c r="L497" i="2"/>
  <c r="K497" i="2"/>
  <c r="J497" i="2"/>
  <c r="I497" i="2"/>
  <c r="L496" i="2"/>
  <c r="K496" i="2"/>
  <c r="J496" i="2"/>
  <c r="I496" i="2"/>
  <c r="L495" i="2"/>
  <c r="K495" i="2"/>
  <c r="J495" i="2"/>
  <c r="I495" i="2"/>
  <c r="L494" i="2"/>
  <c r="K494" i="2"/>
  <c r="J494" i="2"/>
  <c r="I494" i="2"/>
  <c r="L493" i="2"/>
  <c r="K493" i="2"/>
  <c r="J493" i="2"/>
  <c r="I493" i="2"/>
  <c r="L492" i="2"/>
  <c r="K492" i="2"/>
  <c r="J492" i="2"/>
  <c r="I492" i="2"/>
  <c r="L491" i="2"/>
  <c r="K491" i="2"/>
  <c r="J491" i="2"/>
  <c r="I491" i="2"/>
  <c r="L490" i="2"/>
  <c r="K490" i="2"/>
  <c r="J490" i="2"/>
  <c r="I490" i="2"/>
  <c r="L489" i="2"/>
  <c r="K489" i="2"/>
  <c r="J489" i="2"/>
  <c r="I489" i="2"/>
  <c r="L488" i="2"/>
  <c r="K488" i="2"/>
  <c r="J488" i="2"/>
  <c r="I488" i="2"/>
  <c r="L487" i="2"/>
  <c r="K487" i="2"/>
  <c r="J487" i="2"/>
  <c r="I487" i="2"/>
  <c r="L486" i="2"/>
  <c r="K486" i="2"/>
  <c r="J486" i="2"/>
  <c r="I486" i="2"/>
  <c r="L485" i="2"/>
  <c r="K485" i="2"/>
  <c r="J485" i="2"/>
  <c r="I485" i="2"/>
  <c r="L484" i="2"/>
  <c r="K484" i="2"/>
  <c r="J484" i="2"/>
  <c r="I484" i="2"/>
  <c r="L483" i="2"/>
  <c r="K483" i="2"/>
  <c r="J483" i="2"/>
  <c r="I483" i="2"/>
  <c r="L482" i="2"/>
  <c r="K482" i="2"/>
  <c r="J482" i="2"/>
  <c r="I482" i="2"/>
  <c r="L481" i="2"/>
  <c r="K481" i="2"/>
  <c r="J481" i="2"/>
  <c r="I481" i="2"/>
  <c r="L480" i="2"/>
  <c r="K480" i="2"/>
  <c r="J480" i="2"/>
  <c r="I480" i="2"/>
  <c r="L479" i="2"/>
  <c r="K479" i="2"/>
  <c r="J479" i="2"/>
  <c r="I479" i="2"/>
  <c r="L478" i="2"/>
  <c r="K478" i="2"/>
  <c r="J478" i="2"/>
  <c r="I478" i="2"/>
  <c r="L477" i="2"/>
  <c r="K477" i="2"/>
  <c r="J477" i="2"/>
  <c r="I477" i="2"/>
  <c r="L476" i="2"/>
  <c r="K476" i="2"/>
  <c r="J476" i="2"/>
  <c r="I476" i="2"/>
  <c r="L475" i="2"/>
  <c r="K475" i="2"/>
  <c r="J475" i="2"/>
  <c r="I475" i="2"/>
  <c r="L474" i="2"/>
  <c r="K474" i="2"/>
  <c r="J474" i="2"/>
  <c r="I474" i="2"/>
  <c r="L473" i="2"/>
  <c r="K473" i="2"/>
  <c r="J473" i="2"/>
  <c r="I473" i="2"/>
  <c r="L472" i="2"/>
  <c r="K472" i="2"/>
  <c r="J472" i="2"/>
  <c r="I472" i="2"/>
  <c r="L471" i="2"/>
  <c r="K471" i="2"/>
  <c r="J471" i="2"/>
  <c r="I471" i="2"/>
  <c r="L470" i="2"/>
  <c r="K470" i="2"/>
  <c r="J470" i="2"/>
  <c r="I470" i="2"/>
  <c r="L469" i="2"/>
  <c r="K469" i="2"/>
  <c r="J469" i="2"/>
  <c r="I469" i="2"/>
  <c r="L468" i="2"/>
  <c r="K468" i="2"/>
  <c r="J468" i="2"/>
  <c r="I468" i="2"/>
  <c r="L467" i="2"/>
  <c r="K467" i="2"/>
  <c r="J467" i="2"/>
  <c r="I467" i="2"/>
  <c r="L466" i="2"/>
  <c r="K466" i="2"/>
  <c r="J466" i="2"/>
  <c r="I466" i="2"/>
  <c r="L465" i="2"/>
  <c r="K465" i="2"/>
  <c r="J465" i="2"/>
  <c r="I465" i="2"/>
  <c r="L464" i="2"/>
  <c r="K464" i="2"/>
  <c r="J464" i="2"/>
  <c r="I464" i="2"/>
  <c r="L463" i="2"/>
  <c r="K463" i="2"/>
  <c r="J463" i="2"/>
  <c r="I463" i="2"/>
  <c r="L462" i="2"/>
  <c r="K462" i="2"/>
  <c r="J462" i="2"/>
  <c r="I462" i="2"/>
  <c r="L461" i="2"/>
  <c r="K461" i="2"/>
  <c r="J461" i="2"/>
  <c r="I461" i="2"/>
  <c r="L460" i="2"/>
  <c r="K460" i="2"/>
  <c r="J460" i="2"/>
  <c r="I460" i="2"/>
  <c r="L459" i="2"/>
  <c r="K459" i="2"/>
  <c r="J459" i="2"/>
  <c r="I459" i="2"/>
  <c r="L458" i="2"/>
  <c r="K458" i="2"/>
  <c r="J458" i="2"/>
  <c r="I458" i="2"/>
  <c r="L457" i="2"/>
  <c r="K457" i="2"/>
  <c r="J457" i="2"/>
  <c r="I457" i="2"/>
  <c r="L456" i="2"/>
  <c r="K456" i="2"/>
  <c r="J456" i="2"/>
  <c r="I456" i="2"/>
  <c r="L455" i="2"/>
  <c r="K455" i="2"/>
  <c r="J455" i="2"/>
  <c r="I455" i="2"/>
  <c r="L454" i="2"/>
  <c r="K454" i="2"/>
  <c r="J454" i="2"/>
  <c r="I454" i="2"/>
  <c r="L453" i="2"/>
  <c r="K453" i="2"/>
  <c r="J453" i="2"/>
  <c r="I453" i="2"/>
  <c r="L452" i="2"/>
  <c r="K452" i="2"/>
  <c r="J452" i="2"/>
  <c r="I452" i="2"/>
  <c r="L451" i="2"/>
  <c r="K451" i="2"/>
  <c r="J451" i="2"/>
  <c r="I451" i="2"/>
  <c r="L450" i="2"/>
  <c r="K450" i="2"/>
  <c r="J450" i="2"/>
  <c r="I450" i="2"/>
  <c r="L449" i="2"/>
  <c r="K449" i="2"/>
  <c r="J449" i="2"/>
  <c r="I449" i="2"/>
  <c r="L448" i="2"/>
  <c r="K448" i="2"/>
  <c r="J448" i="2"/>
  <c r="I448" i="2"/>
  <c r="L447" i="2"/>
  <c r="K447" i="2"/>
  <c r="J447" i="2"/>
  <c r="I447" i="2"/>
  <c r="L446" i="2"/>
  <c r="K446" i="2"/>
  <c r="J446" i="2"/>
  <c r="I446" i="2"/>
  <c r="L445" i="2"/>
  <c r="K445" i="2"/>
  <c r="J445" i="2"/>
  <c r="I445" i="2"/>
  <c r="L444" i="2"/>
  <c r="K444" i="2"/>
  <c r="J444" i="2"/>
  <c r="I444" i="2"/>
  <c r="L443" i="2"/>
  <c r="K443" i="2"/>
  <c r="J443" i="2"/>
  <c r="I443" i="2"/>
  <c r="L442" i="2"/>
  <c r="K442" i="2"/>
  <c r="J442" i="2"/>
  <c r="I442" i="2"/>
  <c r="L441" i="2"/>
  <c r="K441" i="2"/>
  <c r="J441" i="2"/>
  <c r="I441" i="2"/>
  <c r="L440" i="2"/>
  <c r="K440" i="2"/>
  <c r="J440" i="2"/>
  <c r="I440" i="2"/>
  <c r="L439" i="2"/>
  <c r="K439" i="2"/>
  <c r="J439" i="2"/>
  <c r="I439" i="2"/>
  <c r="L438" i="2"/>
  <c r="K438" i="2"/>
  <c r="J438" i="2"/>
  <c r="I438" i="2"/>
  <c r="L437" i="2"/>
  <c r="K437" i="2"/>
  <c r="J437" i="2"/>
  <c r="I437" i="2"/>
  <c r="L436" i="2"/>
  <c r="K436" i="2"/>
  <c r="J436" i="2"/>
  <c r="I436" i="2"/>
  <c r="L435" i="2"/>
  <c r="K435" i="2"/>
  <c r="J435" i="2"/>
  <c r="I435" i="2"/>
  <c r="L434" i="2"/>
  <c r="K434" i="2"/>
  <c r="J434" i="2"/>
  <c r="I434" i="2"/>
  <c r="L433" i="2"/>
  <c r="K433" i="2"/>
  <c r="J433" i="2"/>
  <c r="I433" i="2"/>
  <c r="L432" i="2"/>
  <c r="K432" i="2"/>
  <c r="J432" i="2"/>
  <c r="I432" i="2"/>
  <c r="L431" i="2"/>
  <c r="K431" i="2"/>
  <c r="J431" i="2"/>
  <c r="I431" i="2"/>
  <c r="L430" i="2"/>
  <c r="K430" i="2"/>
  <c r="J430" i="2"/>
  <c r="I430" i="2"/>
  <c r="L429" i="2"/>
  <c r="K429" i="2"/>
  <c r="J429" i="2"/>
  <c r="I429" i="2"/>
  <c r="L428" i="2"/>
  <c r="K428" i="2"/>
  <c r="J428" i="2"/>
  <c r="I428" i="2"/>
  <c r="L427" i="2"/>
  <c r="K427" i="2"/>
  <c r="J427" i="2"/>
  <c r="I427" i="2"/>
  <c r="L426" i="2"/>
  <c r="K426" i="2"/>
  <c r="J426" i="2"/>
  <c r="I426" i="2"/>
  <c r="L425" i="2"/>
  <c r="K425" i="2"/>
  <c r="J425" i="2"/>
  <c r="I425" i="2"/>
  <c r="L424" i="2"/>
  <c r="K424" i="2"/>
  <c r="J424" i="2"/>
  <c r="I424" i="2"/>
  <c r="L423" i="2"/>
  <c r="K423" i="2"/>
  <c r="J423" i="2"/>
  <c r="I423" i="2"/>
  <c r="L422" i="2"/>
  <c r="K422" i="2"/>
  <c r="J422" i="2"/>
  <c r="I422" i="2"/>
  <c r="L421" i="2"/>
  <c r="K421" i="2"/>
  <c r="J421" i="2"/>
  <c r="I421" i="2"/>
  <c r="L420" i="2"/>
  <c r="K420" i="2"/>
  <c r="J420" i="2"/>
  <c r="I420" i="2"/>
  <c r="L419" i="2"/>
  <c r="K419" i="2"/>
  <c r="J419" i="2"/>
  <c r="I419" i="2"/>
  <c r="L418" i="2"/>
  <c r="K418" i="2"/>
  <c r="J418" i="2"/>
  <c r="I418" i="2"/>
  <c r="L417" i="2"/>
  <c r="K417" i="2"/>
  <c r="J417" i="2"/>
  <c r="I417" i="2"/>
  <c r="L416" i="2"/>
  <c r="K416" i="2"/>
  <c r="J416" i="2"/>
  <c r="I416" i="2"/>
  <c r="L415" i="2"/>
  <c r="K415" i="2"/>
  <c r="J415" i="2"/>
  <c r="I415" i="2"/>
  <c r="L414" i="2"/>
  <c r="K414" i="2"/>
  <c r="J414" i="2"/>
  <c r="I414" i="2"/>
  <c r="L413" i="2"/>
  <c r="K413" i="2"/>
  <c r="J413" i="2"/>
  <c r="I413" i="2"/>
  <c r="L412" i="2"/>
  <c r="K412" i="2"/>
  <c r="J412" i="2"/>
  <c r="I412" i="2"/>
  <c r="L411" i="2"/>
  <c r="K411" i="2"/>
  <c r="J411" i="2"/>
  <c r="I411" i="2"/>
  <c r="L410" i="2"/>
  <c r="K410" i="2"/>
  <c r="J410" i="2"/>
  <c r="I410" i="2"/>
  <c r="L409" i="2"/>
  <c r="K409" i="2"/>
  <c r="J409" i="2"/>
  <c r="I409" i="2"/>
  <c r="L408" i="2"/>
  <c r="K408" i="2"/>
  <c r="J408" i="2"/>
  <c r="I408" i="2"/>
  <c r="L407" i="2"/>
  <c r="K407" i="2"/>
  <c r="J407" i="2"/>
  <c r="I407" i="2"/>
  <c r="L406" i="2"/>
  <c r="K406" i="2"/>
  <c r="J406" i="2"/>
  <c r="I406" i="2"/>
  <c r="L405" i="2"/>
  <c r="K405" i="2"/>
  <c r="J405" i="2"/>
  <c r="I405" i="2"/>
  <c r="L404" i="2"/>
  <c r="K404" i="2"/>
  <c r="J404" i="2"/>
  <c r="I404" i="2"/>
  <c r="L403" i="2"/>
  <c r="K403" i="2"/>
  <c r="J403" i="2"/>
  <c r="I403" i="2"/>
  <c r="L402" i="2"/>
  <c r="K402" i="2"/>
  <c r="J402" i="2"/>
  <c r="I402" i="2"/>
  <c r="L401" i="2"/>
  <c r="K401" i="2"/>
  <c r="J401" i="2"/>
  <c r="I401" i="2"/>
  <c r="L400" i="2"/>
  <c r="K400" i="2"/>
  <c r="J400" i="2"/>
  <c r="I400" i="2"/>
  <c r="L399" i="2"/>
  <c r="K399" i="2"/>
  <c r="J399" i="2"/>
  <c r="I399" i="2"/>
  <c r="L398" i="2"/>
  <c r="K398" i="2"/>
  <c r="J398" i="2"/>
  <c r="I398" i="2"/>
  <c r="L397" i="2"/>
  <c r="K397" i="2"/>
  <c r="J397" i="2"/>
  <c r="I397" i="2"/>
  <c r="L396" i="2"/>
  <c r="K396" i="2"/>
  <c r="J396" i="2"/>
  <c r="I396" i="2"/>
  <c r="L395" i="2"/>
  <c r="K395" i="2"/>
  <c r="J395" i="2"/>
  <c r="I395" i="2"/>
  <c r="L394" i="2"/>
  <c r="K394" i="2"/>
  <c r="J394" i="2"/>
  <c r="I394" i="2"/>
  <c r="L393" i="2"/>
  <c r="K393" i="2"/>
  <c r="J393" i="2"/>
  <c r="I393" i="2"/>
  <c r="L392" i="2"/>
  <c r="K392" i="2"/>
  <c r="J392" i="2"/>
  <c r="I392" i="2"/>
  <c r="L391" i="2"/>
  <c r="K391" i="2"/>
  <c r="J391" i="2"/>
  <c r="I391" i="2"/>
  <c r="L390" i="2"/>
  <c r="K390" i="2"/>
  <c r="J390" i="2"/>
  <c r="I390" i="2"/>
  <c r="L389" i="2"/>
  <c r="K389" i="2"/>
  <c r="J389" i="2"/>
  <c r="I389" i="2"/>
  <c r="L388" i="2"/>
  <c r="K388" i="2"/>
  <c r="J388" i="2"/>
  <c r="I388" i="2"/>
  <c r="L387" i="2"/>
  <c r="K387" i="2"/>
  <c r="J387" i="2"/>
  <c r="I387" i="2"/>
  <c r="L386" i="2"/>
  <c r="K386" i="2"/>
  <c r="J386" i="2"/>
  <c r="I386" i="2"/>
  <c r="L385" i="2"/>
  <c r="K385" i="2"/>
  <c r="J385" i="2"/>
  <c r="I385" i="2"/>
  <c r="L384" i="2"/>
  <c r="K384" i="2"/>
  <c r="J384" i="2"/>
  <c r="I384" i="2"/>
  <c r="L383" i="2"/>
  <c r="K383" i="2"/>
  <c r="J383" i="2"/>
  <c r="I383" i="2"/>
  <c r="L382" i="2"/>
  <c r="K382" i="2"/>
  <c r="J382" i="2"/>
  <c r="I382" i="2"/>
  <c r="L381" i="2"/>
  <c r="K381" i="2"/>
  <c r="J381" i="2"/>
  <c r="I381" i="2"/>
  <c r="L380" i="2"/>
  <c r="K380" i="2"/>
  <c r="J380" i="2"/>
  <c r="I380" i="2"/>
  <c r="L379" i="2"/>
  <c r="K379" i="2"/>
  <c r="J379" i="2"/>
  <c r="I379" i="2"/>
  <c r="L378" i="2"/>
  <c r="K378" i="2"/>
  <c r="J378" i="2"/>
  <c r="I378" i="2"/>
  <c r="L377" i="2"/>
  <c r="K377" i="2"/>
  <c r="J377" i="2"/>
  <c r="I377" i="2"/>
  <c r="L376" i="2"/>
  <c r="K376" i="2"/>
  <c r="J376" i="2"/>
  <c r="I376" i="2"/>
  <c r="L375" i="2"/>
  <c r="K375" i="2"/>
  <c r="J375" i="2"/>
  <c r="I375" i="2"/>
  <c r="L374" i="2"/>
  <c r="K374" i="2"/>
  <c r="J374" i="2"/>
  <c r="I374" i="2"/>
  <c r="L373" i="2"/>
  <c r="K373" i="2"/>
  <c r="J373" i="2"/>
  <c r="I373" i="2"/>
  <c r="L372" i="2"/>
  <c r="K372" i="2"/>
  <c r="J372" i="2"/>
  <c r="I372" i="2"/>
  <c r="L371" i="2"/>
  <c r="K371" i="2"/>
  <c r="J371" i="2"/>
  <c r="I371" i="2"/>
  <c r="L370" i="2"/>
  <c r="K370" i="2"/>
  <c r="J370" i="2"/>
  <c r="I370" i="2"/>
  <c r="L369" i="2"/>
  <c r="K369" i="2"/>
  <c r="J369" i="2"/>
  <c r="I369" i="2"/>
  <c r="L368" i="2"/>
  <c r="K368" i="2"/>
  <c r="J368" i="2"/>
  <c r="I368" i="2"/>
  <c r="L367" i="2"/>
  <c r="K367" i="2"/>
  <c r="J367" i="2"/>
  <c r="I367" i="2"/>
  <c r="L366" i="2"/>
  <c r="K366" i="2"/>
  <c r="J366" i="2"/>
  <c r="I366" i="2"/>
  <c r="L365" i="2"/>
  <c r="K365" i="2"/>
  <c r="J365" i="2"/>
  <c r="I365" i="2"/>
  <c r="L364" i="2"/>
  <c r="K364" i="2"/>
  <c r="J364" i="2"/>
  <c r="I364" i="2"/>
  <c r="L363" i="2"/>
  <c r="K363" i="2"/>
  <c r="J363" i="2"/>
  <c r="I363" i="2"/>
  <c r="L362" i="2"/>
  <c r="K362" i="2"/>
  <c r="J362" i="2"/>
  <c r="I362" i="2"/>
  <c r="L361" i="2"/>
  <c r="K361" i="2"/>
  <c r="J361" i="2"/>
  <c r="I361" i="2"/>
  <c r="L360" i="2"/>
  <c r="K360" i="2"/>
  <c r="J360" i="2"/>
  <c r="I360" i="2"/>
  <c r="L359" i="2"/>
  <c r="K359" i="2"/>
  <c r="J359" i="2"/>
  <c r="I359" i="2"/>
  <c r="L358" i="2"/>
  <c r="K358" i="2"/>
  <c r="J358" i="2"/>
  <c r="I358" i="2"/>
  <c r="L357" i="2"/>
  <c r="K357" i="2"/>
  <c r="J357" i="2"/>
  <c r="I357" i="2"/>
  <c r="L356" i="2"/>
  <c r="K356" i="2"/>
  <c r="J356" i="2"/>
  <c r="I356" i="2"/>
  <c r="L355" i="2"/>
  <c r="K355" i="2"/>
  <c r="J355" i="2"/>
  <c r="I355" i="2"/>
  <c r="L354" i="2"/>
  <c r="K354" i="2"/>
  <c r="J354" i="2"/>
  <c r="I354" i="2"/>
  <c r="L353" i="2"/>
  <c r="K353" i="2"/>
  <c r="J353" i="2"/>
  <c r="I353" i="2"/>
  <c r="L352" i="2"/>
  <c r="K352" i="2"/>
  <c r="J352" i="2"/>
  <c r="I352" i="2"/>
  <c r="L351" i="2"/>
  <c r="K351" i="2"/>
  <c r="J351" i="2"/>
  <c r="I351" i="2"/>
  <c r="L350" i="2"/>
  <c r="K350" i="2"/>
  <c r="J350" i="2"/>
  <c r="I350" i="2"/>
  <c r="L349" i="2"/>
  <c r="K349" i="2"/>
  <c r="J349" i="2"/>
  <c r="I349" i="2"/>
  <c r="L348" i="2"/>
  <c r="K348" i="2"/>
  <c r="J348" i="2"/>
  <c r="I348" i="2"/>
  <c r="L347" i="2"/>
  <c r="K347" i="2"/>
  <c r="J347" i="2"/>
  <c r="I347" i="2"/>
  <c r="L346" i="2"/>
  <c r="K346" i="2"/>
  <c r="J346" i="2"/>
  <c r="I346" i="2"/>
  <c r="L345" i="2"/>
  <c r="K345" i="2"/>
  <c r="J345" i="2"/>
  <c r="I345" i="2"/>
  <c r="L344" i="2"/>
  <c r="K344" i="2"/>
  <c r="J344" i="2"/>
  <c r="I344" i="2"/>
  <c r="L343" i="2"/>
  <c r="K343" i="2"/>
  <c r="J343" i="2"/>
  <c r="I343" i="2"/>
  <c r="L342" i="2"/>
  <c r="K342" i="2"/>
  <c r="J342" i="2"/>
  <c r="I342" i="2"/>
  <c r="L341" i="2"/>
  <c r="K341" i="2"/>
  <c r="J341" i="2"/>
  <c r="I341" i="2"/>
  <c r="L340" i="2"/>
  <c r="K340" i="2"/>
  <c r="J340" i="2"/>
  <c r="I340" i="2"/>
  <c r="L339" i="2"/>
  <c r="K339" i="2"/>
  <c r="J339" i="2"/>
  <c r="I339" i="2"/>
  <c r="L338" i="2"/>
  <c r="K338" i="2"/>
  <c r="J338" i="2"/>
  <c r="I338" i="2"/>
  <c r="L337" i="2"/>
  <c r="K337" i="2"/>
  <c r="J337" i="2"/>
  <c r="I337" i="2"/>
  <c r="L336" i="2"/>
  <c r="K336" i="2"/>
  <c r="J336" i="2"/>
  <c r="I336" i="2"/>
  <c r="L335" i="2"/>
  <c r="K335" i="2"/>
  <c r="J335" i="2"/>
  <c r="I335" i="2"/>
  <c r="L334" i="2"/>
  <c r="K334" i="2"/>
  <c r="J334" i="2"/>
  <c r="I334" i="2"/>
  <c r="L333" i="2"/>
  <c r="K333" i="2"/>
  <c r="J333" i="2"/>
  <c r="I333" i="2"/>
  <c r="L332" i="2"/>
  <c r="K332" i="2"/>
  <c r="J332" i="2"/>
  <c r="I332" i="2"/>
  <c r="L331" i="2"/>
  <c r="K331" i="2"/>
  <c r="J331" i="2"/>
  <c r="I331" i="2"/>
  <c r="L330" i="2"/>
  <c r="K330" i="2"/>
  <c r="J330" i="2"/>
  <c r="I330" i="2"/>
  <c r="L329" i="2"/>
  <c r="K329" i="2"/>
  <c r="J329" i="2"/>
  <c r="I329" i="2"/>
  <c r="L328" i="2"/>
  <c r="K328" i="2"/>
  <c r="J328" i="2"/>
  <c r="I328" i="2"/>
  <c r="L327" i="2"/>
  <c r="K327" i="2"/>
  <c r="J327" i="2"/>
  <c r="I327" i="2"/>
  <c r="L326" i="2"/>
  <c r="K326" i="2"/>
  <c r="J326" i="2"/>
  <c r="I326" i="2"/>
  <c r="L325" i="2"/>
  <c r="K325" i="2"/>
  <c r="J325" i="2"/>
  <c r="I325" i="2"/>
  <c r="L324" i="2"/>
  <c r="K324" i="2"/>
  <c r="J324" i="2"/>
  <c r="I324" i="2"/>
  <c r="L323" i="2"/>
  <c r="K323" i="2"/>
  <c r="J323" i="2"/>
  <c r="I323" i="2"/>
  <c r="L322" i="2"/>
  <c r="K322" i="2"/>
  <c r="J322" i="2"/>
  <c r="I322" i="2"/>
  <c r="L321" i="2"/>
  <c r="K321" i="2"/>
  <c r="J321" i="2"/>
  <c r="I321" i="2"/>
  <c r="L320" i="2"/>
  <c r="K320" i="2"/>
  <c r="J320" i="2"/>
  <c r="I320" i="2"/>
  <c r="L319" i="2"/>
  <c r="K319" i="2"/>
  <c r="J319" i="2"/>
  <c r="I319" i="2"/>
  <c r="L318" i="2"/>
  <c r="K318" i="2"/>
  <c r="J318" i="2"/>
  <c r="I318" i="2"/>
  <c r="L317" i="2"/>
  <c r="K317" i="2"/>
  <c r="J317" i="2"/>
  <c r="I317" i="2"/>
  <c r="L316" i="2"/>
  <c r="K316" i="2"/>
  <c r="J316" i="2"/>
  <c r="I316" i="2"/>
  <c r="L315" i="2"/>
  <c r="K315" i="2"/>
  <c r="J315" i="2"/>
  <c r="I315" i="2"/>
  <c r="L314" i="2"/>
  <c r="K314" i="2"/>
  <c r="J314" i="2"/>
  <c r="I314" i="2"/>
  <c r="L313" i="2"/>
  <c r="K313" i="2"/>
  <c r="J313" i="2"/>
  <c r="I313" i="2"/>
  <c r="L312" i="2"/>
  <c r="K312" i="2"/>
  <c r="J312" i="2"/>
  <c r="I312" i="2"/>
  <c r="L311" i="2"/>
  <c r="K311" i="2"/>
  <c r="J311" i="2"/>
  <c r="I311" i="2"/>
  <c r="L310" i="2"/>
  <c r="K310" i="2"/>
  <c r="J310" i="2"/>
  <c r="I310" i="2"/>
  <c r="L309" i="2"/>
  <c r="K309" i="2"/>
  <c r="J309" i="2"/>
  <c r="I309" i="2"/>
  <c r="L308" i="2"/>
  <c r="K308" i="2"/>
  <c r="J308" i="2"/>
  <c r="I308" i="2"/>
  <c r="L307" i="2"/>
  <c r="K307" i="2"/>
  <c r="J307" i="2"/>
  <c r="I307" i="2"/>
  <c r="L306" i="2"/>
  <c r="K306" i="2"/>
  <c r="J306" i="2"/>
  <c r="I306" i="2"/>
  <c r="L305" i="2"/>
  <c r="K305" i="2"/>
  <c r="J305" i="2"/>
  <c r="I305" i="2"/>
  <c r="L304" i="2"/>
  <c r="K304" i="2"/>
  <c r="J304" i="2"/>
  <c r="I304" i="2"/>
  <c r="L303" i="2"/>
  <c r="K303" i="2"/>
  <c r="J303" i="2"/>
  <c r="I303" i="2"/>
  <c r="L302" i="2"/>
  <c r="K302" i="2"/>
  <c r="J302" i="2"/>
  <c r="I302" i="2"/>
  <c r="L301" i="2"/>
  <c r="K301" i="2"/>
  <c r="J301" i="2"/>
  <c r="I301" i="2"/>
  <c r="L300" i="2"/>
  <c r="K300" i="2"/>
  <c r="J300" i="2"/>
  <c r="I300" i="2"/>
  <c r="L299" i="2"/>
  <c r="K299" i="2"/>
  <c r="J299" i="2"/>
  <c r="I299" i="2"/>
  <c r="L298" i="2"/>
  <c r="K298" i="2"/>
  <c r="J298" i="2"/>
  <c r="I298" i="2"/>
  <c r="L297" i="2"/>
  <c r="K297" i="2"/>
  <c r="J297" i="2"/>
  <c r="I297" i="2"/>
  <c r="L296" i="2"/>
  <c r="K296" i="2"/>
  <c r="J296" i="2"/>
  <c r="I296" i="2"/>
  <c r="L295" i="2"/>
  <c r="K295" i="2"/>
  <c r="J295" i="2"/>
  <c r="I295" i="2"/>
  <c r="L294" i="2"/>
  <c r="K294" i="2"/>
  <c r="J294" i="2"/>
  <c r="I294" i="2"/>
  <c r="L293" i="2"/>
  <c r="K293" i="2"/>
  <c r="J293" i="2"/>
  <c r="I293" i="2"/>
  <c r="L292" i="2"/>
  <c r="K292" i="2"/>
  <c r="J292" i="2"/>
  <c r="I292" i="2"/>
  <c r="L291" i="2"/>
  <c r="K291" i="2"/>
  <c r="J291" i="2"/>
  <c r="I291" i="2"/>
  <c r="L290" i="2"/>
  <c r="K290" i="2"/>
  <c r="J290" i="2"/>
  <c r="I290" i="2"/>
  <c r="L289" i="2"/>
  <c r="K289" i="2"/>
  <c r="J289" i="2"/>
  <c r="I289" i="2"/>
  <c r="L288" i="2"/>
  <c r="K288" i="2"/>
  <c r="J288" i="2"/>
  <c r="I288" i="2"/>
  <c r="L287" i="2"/>
  <c r="K287" i="2"/>
  <c r="J287" i="2"/>
  <c r="I287" i="2"/>
  <c r="L286" i="2"/>
  <c r="K286" i="2"/>
  <c r="J286" i="2"/>
  <c r="I286" i="2"/>
  <c r="L285" i="2"/>
  <c r="K285" i="2"/>
  <c r="J285" i="2"/>
  <c r="I285" i="2"/>
  <c r="L284" i="2"/>
  <c r="K284" i="2"/>
  <c r="J284" i="2"/>
  <c r="I284" i="2"/>
  <c r="L283" i="2"/>
  <c r="K283" i="2"/>
  <c r="J283" i="2"/>
  <c r="I283" i="2"/>
  <c r="L282" i="2"/>
  <c r="K282" i="2"/>
  <c r="J282" i="2"/>
  <c r="I282" i="2"/>
  <c r="L281" i="2"/>
  <c r="K281" i="2"/>
  <c r="J281" i="2"/>
  <c r="I281" i="2"/>
  <c r="L280" i="2"/>
  <c r="K280" i="2"/>
  <c r="J280" i="2"/>
  <c r="I280" i="2"/>
  <c r="L279" i="2"/>
  <c r="K279" i="2"/>
  <c r="J279" i="2"/>
  <c r="I279" i="2"/>
  <c r="L278" i="2"/>
  <c r="K278" i="2"/>
  <c r="J278" i="2"/>
  <c r="I278" i="2"/>
  <c r="L277" i="2"/>
  <c r="K277" i="2"/>
  <c r="J277" i="2"/>
  <c r="I277" i="2"/>
  <c r="L276" i="2"/>
  <c r="K276" i="2"/>
  <c r="J276" i="2"/>
  <c r="I276" i="2"/>
  <c r="L275" i="2"/>
  <c r="K275" i="2"/>
  <c r="J275" i="2"/>
  <c r="I275" i="2"/>
  <c r="L274" i="2"/>
  <c r="K274" i="2"/>
  <c r="J274" i="2"/>
  <c r="I274" i="2"/>
  <c r="L273" i="2"/>
  <c r="K273" i="2"/>
  <c r="J273" i="2"/>
  <c r="I273" i="2"/>
  <c r="L272" i="2"/>
  <c r="K272" i="2"/>
  <c r="J272" i="2"/>
  <c r="I272" i="2"/>
  <c r="L271" i="2"/>
  <c r="K271" i="2"/>
  <c r="J271" i="2"/>
  <c r="I271" i="2"/>
  <c r="L270" i="2"/>
  <c r="K270" i="2"/>
  <c r="J270" i="2"/>
  <c r="I270" i="2"/>
  <c r="L269" i="2"/>
  <c r="K269" i="2"/>
  <c r="J269" i="2"/>
  <c r="I269" i="2"/>
  <c r="L268" i="2"/>
  <c r="K268" i="2"/>
  <c r="J268" i="2"/>
  <c r="I268" i="2"/>
  <c r="L267" i="2"/>
  <c r="K267" i="2"/>
  <c r="J267" i="2"/>
  <c r="I267" i="2"/>
  <c r="L266" i="2"/>
  <c r="K266" i="2"/>
  <c r="J266" i="2"/>
  <c r="I266" i="2"/>
  <c r="L265" i="2"/>
  <c r="K265" i="2"/>
  <c r="J265" i="2"/>
  <c r="I265" i="2"/>
  <c r="L264" i="2"/>
  <c r="K264" i="2"/>
  <c r="J264" i="2"/>
  <c r="I264" i="2"/>
  <c r="L263" i="2"/>
  <c r="K263" i="2"/>
  <c r="J263" i="2"/>
  <c r="I263" i="2"/>
  <c r="L262" i="2"/>
  <c r="K262" i="2"/>
  <c r="J262" i="2"/>
  <c r="I262" i="2"/>
  <c r="L261" i="2"/>
  <c r="K261" i="2"/>
  <c r="J261" i="2"/>
  <c r="I261" i="2"/>
  <c r="L260" i="2"/>
  <c r="K260" i="2"/>
  <c r="J260" i="2"/>
  <c r="I260" i="2"/>
  <c r="L259" i="2"/>
  <c r="K259" i="2"/>
  <c r="J259" i="2"/>
  <c r="I259" i="2"/>
  <c r="L258" i="2"/>
  <c r="K258" i="2"/>
  <c r="J258" i="2"/>
  <c r="I258" i="2"/>
  <c r="L257" i="2"/>
  <c r="K257" i="2"/>
  <c r="J257" i="2"/>
  <c r="I257" i="2"/>
  <c r="L256" i="2"/>
  <c r="K256" i="2"/>
  <c r="J256" i="2"/>
  <c r="I256" i="2"/>
  <c r="L255" i="2"/>
  <c r="K255" i="2"/>
  <c r="J255" i="2"/>
  <c r="I255" i="2"/>
  <c r="L254" i="2"/>
  <c r="K254" i="2"/>
  <c r="J254" i="2"/>
  <c r="I254" i="2"/>
  <c r="L253" i="2"/>
  <c r="K253" i="2"/>
  <c r="J253" i="2"/>
  <c r="I253" i="2"/>
  <c r="L252" i="2"/>
  <c r="K252" i="2"/>
  <c r="J252" i="2"/>
  <c r="I252" i="2"/>
  <c r="L251" i="2"/>
  <c r="K251" i="2"/>
  <c r="J251" i="2"/>
  <c r="I251" i="2"/>
  <c r="L250" i="2"/>
  <c r="K250" i="2"/>
  <c r="J250" i="2"/>
  <c r="I250" i="2"/>
  <c r="L249" i="2"/>
  <c r="K249" i="2"/>
  <c r="J249" i="2"/>
  <c r="I249" i="2"/>
  <c r="L248" i="2"/>
  <c r="K248" i="2"/>
  <c r="J248" i="2"/>
  <c r="I248" i="2"/>
  <c r="L247" i="2"/>
  <c r="K247" i="2"/>
  <c r="J247" i="2"/>
  <c r="I247" i="2"/>
  <c r="L246" i="2"/>
  <c r="K246" i="2"/>
  <c r="J246" i="2"/>
  <c r="I246" i="2"/>
  <c r="L245" i="2"/>
  <c r="K245" i="2"/>
  <c r="J245" i="2"/>
  <c r="I245" i="2"/>
  <c r="L244" i="2"/>
  <c r="K244" i="2"/>
  <c r="J244" i="2"/>
  <c r="I244" i="2"/>
  <c r="L243" i="2"/>
  <c r="K243" i="2"/>
  <c r="J243" i="2"/>
  <c r="I243" i="2"/>
  <c r="L242" i="2"/>
  <c r="K242" i="2"/>
  <c r="J242" i="2"/>
  <c r="I242" i="2"/>
  <c r="L241" i="2"/>
  <c r="K241" i="2"/>
  <c r="J241" i="2"/>
  <c r="I241" i="2"/>
  <c r="L240" i="2"/>
  <c r="K240" i="2"/>
  <c r="J240" i="2"/>
  <c r="I240" i="2"/>
  <c r="L239" i="2"/>
  <c r="K239" i="2"/>
  <c r="J239" i="2"/>
  <c r="I239" i="2"/>
  <c r="L238" i="2"/>
  <c r="K238" i="2"/>
  <c r="J238" i="2"/>
  <c r="I238" i="2"/>
  <c r="L237" i="2"/>
  <c r="K237" i="2"/>
  <c r="J237" i="2"/>
  <c r="I237" i="2"/>
  <c r="L236" i="2"/>
  <c r="K236" i="2"/>
  <c r="J236" i="2"/>
  <c r="I236" i="2"/>
  <c r="L235" i="2"/>
  <c r="K235" i="2"/>
  <c r="J235" i="2"/>
  <c r="I235" i="2"/>
  <c r="L234" i="2"/>
  <c r="K234" i="2"/>
  <c r="J234" i="2"/>
  <c r="I234" i="2"/>
  <c r="L233" i="2"/>
  <c r="K233" i="2"/>
  <c r="J233" i="2"/>
  <c r="I233" i="2"/>
  <c r="L232" i="2"/>
  <c r="K232" i="2"/>
  <c r="J232" i="2"/>
  <c r="I232" i="2"/>
  <c r="L231" i="2"/>
  <c r="K231" i="2"/>
  <c r="J231" i="2"/>
  <c r="I231" i="2"/>
  <c r="L230" i="2"/>
  <c r="K230" i="2"/>
  <c r="J230" i="2"/>
  <c r="I230" i="2"/>
  <c r="L229" i="2"/>
  <c r="K229" i="2"/>
  <c r="J229" i="2"/>
  <c r="I229" i="2"/>
  <c r="L228" i="2"/>
  <c r="K228" i="2"/>
  <c r="J228" i="2"/>
  <c r="I228" i="2"/>
  <c r="L227" i="2"/>
  <c r="K227" i="2"/>
  <c r="J227" i="2"/>
  <c r="I227" i="2"/>
  <c r="L226" i="2"/>
  <c r="K226" i="2"/>
  <c r="J226" i="2"/>
  <c r="I226" i="2"/>
  <c r="L225" i="2"/>
  <c r="K225" i="2"/>
  <c r="J225" i="2"/>
  <c r="I225" i="2"/>
  <c r="L224" i="2"/>
  <c r="K224" i="2"/>
  <c r="J224" i="2"/>
  <c r="I224" i="2"/>
  <c r="L223" i="2"/>
  <c r="K223" i="2"/>
  <c r="J223" i="2"/>
  <c r="I223" i="2"/>
  <c r="L222" i="2"/>
  <c r="K222" i="2"/>
  <c r="J222" i="2"/>
  <c r="I222" i="2"/>
  <c r="L221" i="2"/>
  <c r="K221" i="2"/>
  <c r="J221" i="2"/>
  <c r="I221" i="2"/>
  <c r="L220" i="2"/>
  <c r="K220" i="2"/>
  <c r="J220" i="2"/>
  <c r="I220" i="2"/>
  <c r="L219" i="2"/>
  <c r="K219" i="2"/>
  <c r="J219" i="2"/>
  <c r="I219" i="2"/>
  <c r="L218" i="2"/>
  <c r="K218" i="2"/>
  <c r="J218" i="2"/>
  <c r="I218" i="2"/>
  <c r="L217" i="2"/>
  <c r="K217" i="2"/>
  <c r="J217" i="2"/>
  <c r="I217" i="2"/>
  <c r="L216" i="2"/>
  <c r="K216" i="2"/>
  <c r="J216" i="2"/>
  <c r="I216" i="2"/>
  <c r="L215" i="2"/>
  <c r="K215" i="2"/>
  <c r="J215" i="2"/>
  <c r="I215" i="2"/>
  <c r="L214" i="2"/>
  <c r="K214" i="2"/>
  <c r="J214" i="2"/>
  <c r="I214" i="2"/>
  <c r="L213" i="2"/>
  <c r="K213" i="2"/>
  <c r="J213" i="2"/>
  <c r="I213" i="2"/>
  <c r="L212" i="2"/>
  <c r="K212" i="2"/>
  <c r="J212" i="2"/>
  <c r="I212" i="2"/>
  <c r="L211" i="2"/>
  <c r="K211" i="2"/>
  <c r="J211" i="2"/>
  <c r="I211" i="2"/>
  <c r="L210" i="2"/>
  <c r="K210" i="2"/>
  <c r="J210" i="2"/>
  <c r="I210" i="2"/>
  <c r="L209" i="2"/>
  <c r="K209" i="2"/>
  <c r="J209" i="2"/>
  <c r="I209" i="2"/>
  <c r="L208" i="2"/>
  <c r="K208" i="2"/>
  <c r="J208" i="2"/>
  <c r="I208" i="2"/>
  <c r="L207" i="2"/>
  <c r="K207" i="2"/>
  <c r="J207" i="2"/>
  <c r="I207" i="2"/>
  <c r="L206" i="2"/>
  <c r="K206" i="2"/>
  <c r="J206" i="2"/>
  <c r="I206" i="2"/>
  <c r="L205" i="2"/>
  <c r="K205" i="2"/>
  <c r="J205" i="2"/>
  <c r="I205" i="2"/>
  <c r="L204" i="2"/>
  <c r="K204" i="2"/>
  <c r="J204" i="2"/>
  <c r="I204" i="2"/>
  <c r="L203" i="2"/>
  <c r="K203" i="2"/>
  <c r="J203" i="2"/>
  <c r="I203" i="2"/>
  <c r="L202" i="2"/>
  <c r="K202" i="2"/>
  <c r="J202" i="2"/>
  <c r="I202" i="2"/>
  <c r="L201" i="2"/>
  <c r="K201" i="2"/>
  <c r="J201" i="2"/>
  <c r="I201" i="2"/>
  <c r="L200" i="2"/>
  <c r="K200" i="2"/>
  <c r="J200" i="2"/>
  <c r="I200" i="2"/>
  <c r="L199" i="2"/>
  <c r="K199" i="2"/>
  <c r="J199" i="2"/>
  <c r="I199" i="2"/>
  <c r="L198" i="2"/>
  <c r="K198" i="2"/>
  <c r="J198" i="2"/>
  <c r="I198" i="2"/>
  <c r="L197" i="2"/>
  <c r="K197" i="2"/>
  <c r="J197" i="2"/>
  <c r="I197" i="2"/>
  <c r="L196" i="2"/>
  <c r="K196" i="2"/>
  <c r="J196" i="2"/>
  <c r="I196" i="2"/>
  <c r="L195" i="2"/>
  <c r="K195" i="2"/>
  <c r="J195" i="2"/>
  <c r="I195" i="2"/>
  <c r="L194" i="2"/>
  <c r="K194" i="2"/>
  <c r="J194" i="2"/>
  <c r="I194" i="2"/>
  <c r="L193" i="2"/>
  <c r="K193" i="2"/>
  <c r="J193" i="2"/>
  <c r="I193" i="2"/>
  <c r="L192" i="2"/>
  <c r="K192" i="2"/>
  <c r="J192" i="2"/>
  <c r="I192" i="2"/>
  <c r="L191" i="2"/>
  <c r="K191" i="2"/>
  <c r="J191" i="2"/>
  <c r="I191" i="2"/>
  <c r="L190" i="2"/>
  <c r="K190" i="2"/>
  <c r="J190" i="2"/>
  <c r="I190" i="2"/>
  <c r="L189" i="2"/>
  <c r="K189" i="2"/>
  <c r="J189" i="2"/>
  <c r="I189" i="2"/>
  <c r="L188" i="2"/>
  <c r="K188" i="2"/>
  <c r="J188" i="2"/>
  <c r="I188" i="2"/>
  <c r="L187" i="2"/>
  <c r="K187" i="2"/>
  <c r="J187" i="2"/>
  <c r="I187" i="2"/>
  <c r="L186" i="2"/>
  <c r="K186" i="2"/>
  <c r="J186" i="2"/>
  <c r="I186" i="2"/>
  <c r="L185" i="2"/>
  <c r="K185" i="2"/>
  <c r="J185" i="2"/>
  <c r="I185" i="2"/>
  <c r="L184" i="2"/>
  <c r="K184" i="2"/>
  <c r="J184" i="2"/>
  <c r="I184" i="2"/>
  <c r="L183" i="2"/>
  <c r="K183" i="2"/>
  <c r="J183" i="2"/>
  <c r="I183" i="2"/>
  <c r="L182" i="2"/>
  <c r="K182" i="2"/>
  <c r="J182" i="2"/>
  <c r="I182" i="2"/>
  <c r="L181" i="2"/>
  <c r="K181" i="2"/>
  <c r="J181" i="2"/>
  <c r="I181" i="2"/>
  <c r="L180" i="2"/>
  <c r="K180" i="2"/>
  <c r="J180" i="2"/>
  <c r="I180" i="2"/>
  <c r="L179" i="2"/>
  <c r="K179" i="2"/>
  <c r="J179" i="2"/>
  <c r="I179" i="2"/>
  <c r="L178" i="2"/>
  <c r="K178" i="2"/>
  <c r="J178" i="2"/>
  <c r="I178" i="2"/>
  <c r="L177" i="2"/>
  <c r="K177" i="2"/>
  <c r="J177" i="2"/>
  <c r="I177" i="2"/>
  <c r="L176" i="2"/>
  <c r="K176" i="2"/>
  <c r="J176" i="2"/>
  <c r="I176" i="2"/>
  <c r="L175" i="2"/>
  <c r="K175" i="2"/>
  <c r="J175" i="2"/>
  <c r="I175" i="2"/>
  <c r="L174" i="2"/>
  <c r="K174" i="2"/>
  <c r="J174" i="2"/>
  <c r="I174" i="2"/>
  <c r="L173" i="2"/>
  <c r="K173" i="2"/>
  <c r="J173" i="2"/>
  <c r="I173" i="2"/>
  <c r="L172" i="2"/>
  <c r="K172" i="2"/>
  <c r="J172" i="2"/>
  <c r="I172" i="2"/>
  <c r="L171" i="2"/>
  <c r="K171" i="2"/>
  <c r="J171" i="2"/>
  <c r="I171" i="2"/>
  <c r="L170" i="2"/>
  <c r="K170" i="2"/>
  <c r="J170" i="2"/>
  <c r="I170" i="2"/>
  <c r="L169" i="2"/>
  <c r="K169" i="2"/>
  <c r="J169" i="2"/>
  <c r="I169" i="2"/>
  <c r="L168" i="2"/>
  <c r="K168" i="2"/>
  <c r="J168" i="2"/>
  <c r="I168" i="2"/>
  <c r="L167" i="2"/>
  <c r="K167" i="2"/>
  <c r="J167" i="2"/>
  <c r="I167" i="2"/>
  <c r="L166" i="2"/>
  <c r="K166" i="2"/>
  <c r="J166" i="2"/>
  <c r="I166" i="2"/>
  <c r="L165" i="2"/>
  <c r="K165" i="2"/>
  <c r="J165" i="2"/>
  <c r="I165" i="2"/>
  <c r="L164" i="2"/>
  <c r="K164" i="2"/>
  <c r="J164" i="2"/>
  <c r="I164" i="2"/>
  <c r="L163" i="2"/>
  <c r="K163" i="2"/>
  <c r="J163" i="2"/>
  <c r="I163" i="2"/>
  <c r="L162" i="2"/>
  <c r="K162" i="2"/>
  <c r="J162" i="2"/>
  <c r="I162" i="2"/>
  <c r="L161" i="2"/>
  <c r="K161" i="2"/>
  <c r="J161" i="2"/>
  <c r="I161" i="2"/>
  <c r="L160" i="2"/>
  <c r="K160" i="2"/>
  <c r="J160" i="2"/>
  <c r="I160" i="2"/>
  <c r="L159" i="2"/>
  <c r="K159" i="2"/>
  <c r="J159" i="2"/>
  <c r="I159" i="2"/>
  <c r="L158" i="2"/>
  <c r="K158" i="2"/>
  <c r="J158" i="2"/>
  <c r="I158" i="2"/>
  <c r="L157" i="2"/>
  <c r="K157" i="2"/>
  <c r="J157" i="2"/>
  <c r="I157" i="2"/>
  <c r="L156" i="2"/>
  <c r="K156" i="2"/>
  <c r="J156" i="2"/>
  <c r="I156" i="2"/>
  <c r="L155" i="2"/>
  <c r="K155" i="2"/>
  <c r="J155" i="2"/>
  <c r="I155" i="2"/>
  <c r="L154" i="2"/>
  <c r="K154" i="2"/>
  <c r="J154" i="2"/>
  <c r="I154" i="2"/>
  <c r="L153" i="2"/>
  <c r="K153" i="2"/>
  <c r="J153" i="2"/>
  <c r="I153" i="2"/>
  <c r="L152" i="2"/>
  <c r="K152" i="2"/>
  <c r="J152" i="2"/>
  <c r="I152" i="2"/>
  <c r="L151" i="2"/>
  <c r="K151" i="2"/>
  <c r="J151" i="2"/>
  <c r="I151" i="2"/>
  <c r="L150" i="2"/>
  <c r="K150" i="2"/>
  <c r="J150" i="2"/>
  <c r="I150" i="2"/>
  <c r="L149" i="2"/>
  <c r="K149" i="2"/>
  <c r="J149" i="2"/>
  <c r="I149" i="2"/>
  <c r="L148" i="2"/>
  <c r="K148" i="2"/>
  <c r="J148" i="2"/>
  <c r="I148" i="2"/>
  <c r="L147" i="2"/>
  <c r="K147" i="2"/>
  <c r="J147" i="2"/>
  <c r="I147" i="2"/>
  <c r="L146" i="2"/>
  <c r="K146" i="2"/>
  <c r="J146" i="2"/>
  <c r="I146" i="2"/>
  <c r="L145" i="2"/>
  <c r="K145" i="2"/>
  <c r="J145" i="2"/>
  <c r="I145" i="2"/>
  <c r="L144" i="2"/>
  <c r="K144" i="2"/>
  <c r="J144" i="2"/>
  <c r="I144" i="2"/>
  <c r="L143" i="2"/>
  <c r="K143" i="2"/>
  <c r="J143" i="2"/>
  <c r="I143" i="2"/>
  <c r="L142" i="2"/>
  <c r="K142" i="2"/>
  <c r="J142" i="2"/>
  <c r="I142" i="2"/>
  <c r="L141" i="2"/>
  <c r="K141" i="2"/>
  <c r="J141" i="2"/>
  <c r="I141" i="2"/>
  <c r="L140" i="2"/>
  <c r="K140" i="2"/>
  <c r="J140" i="2"/>
  <c r="I140" i="2"/>
  <c r="L139" i="2"/>
  <c r="K139" i="2"/>
  <c r="J139" i="2"/>
  <c r="I139" i="2"/>
  <c r="L138" i="2"/>
  <c r="K138" i="2"/>
  <c r="J138" i="2"/>
  <c r="I138" i="2"/>
  <c r="L137" i="2"/>
  <c r="K137" i="2"/>
  <c r="J137" i="2"/>
  <c r="I137" i="2"/>
  <c r="L136" i="2"/>
  <c r="K136" i="2"/>
  <c r="J136" i="2"/>
  <c r="I136" i="2"/>
  <c r="L135" i="2"/>
  <c r="K135" i="2"/>
  <c r="J135" i="2"/>
  <c r="I135" i="2"/>
  <c r="L134" i="2"/>
  <c r="K134" i="2"/>
  <c r="J134" i="2"/>
  <c r="I134" i="2"/>
  <c r="L133" i="2"/>
  <c r="K133" i="2"/>
  <c r="J133" i="2"/>
  <c r="I133" i="2"/>
  <c r="L132" i="2"/>
  <c r="K132" i="2"/>
  <c r="J132" i="2"/>
  <c r="I132" i="2"/>
  <c r="L131" i="2"/>
  <c r="K131" i="2"/>
  <c r="J131" i="2"/>
  <c r="I131" i="2"/>
  <c r="L130" i="2"/>
  <c r="K130" i="2"/>
  <c r="J130" i="2"/>
  <c r="I130" i="2"/>
  <c r="L129" i="2"/>
  <c r="K129" i="2"/>
  <c r="J129" i="2"/>
  <c r="I129" i="2"/>
  <c r="L128" i="2"/>
  <c r="K128" i="2"/>
  <c r="J128" i="2"/>
  <c r="I128" i="2"/>
  <c r="L127" i="2"/>
  <c r="K127" i="2"/>
  <c r="J127" i="2"/>
  <c r="I127" i="2"/>
  <c r="L126" i="2"/>
  <c r="K126" i="2"/>
  <c r="J126" i="2"/>
  <c r="I126" i="2"/>
  <c r="L125" i="2"/>
  <c r="K125" i="2"/>
  <c r="J125" i="2"/>
  <c r="I125" i="2"/>
  <c r="L124" i="2"/>
  <c r="K124" i="2"/>
  <c r="J124" i="2"/>
  <c r="I124" i="2"/>
  <c r="L123" i="2"/>
  <c r="K123" i="2"/>
  <c r="J123" i="2"/>
  <c r="I123" i="2"/>
  <c r="L122" i="2"/>
  <c r="K122" i="2"/>
  <c r="J122" i="2"/>
  <c r="I122" i="2"/>
  <c r="L121" i="2"/>
  <c r="K121" i="2"/>
  <c r="J121" i="2"/>
  <c r="I121" i="2"/>
  <c r="L120" i="2"/>
  <c r="K120" i="2"/>
  <c r="J120" i="2"/>
  <c r="I120" i="2"/>
  <c r="L119" i="2"/>
  <c r="K119" i="2"/>
  <c r="J119" i="2"/>
  <c r="I119" i="2"/>
  <c r="L118" i="2"/>
  <c r="K118" i="2"/>
  <c r="J118" i="2"/>
  <c r="I118" i="2"/>
  <c r="L117" i="2"/>
  <c r="K117" i="2"/>
  <c r="J117" i="2"/>
  <c r="I117" i="2"/>
  <c r="L116" i="2"/>
  <c r="K116" i="2"/>
  <c r="J116" i="2"/>
  <c r="I116" i="2"/>
  <c r="L115" i="2"/>
  <c r="K115" i="2"/>
  <c r="J115" i="2"/>
  <c r="I115" i="2"/>
  <c r="L114" i="2"/>
  <c r="K114" i="2"/>
  <c r="J114" i="2"/>
  <c r="I114" i="2"/>
  <c r="L113" i="2"/>
  <c r="K113" i="2"/>
  <c r="J113" i="2"/>
  <c r="I113" i="2"/>
  <c r="L112" i="2"/>
  <c r="K112" i="2"/>
  <c r="J112" i="2"/>
  <c r="I112" i="2"/>
  <c r="L111" i="2"/>
  <c r="K111" i="2"/>
  <c r="J111" i="2"/>
  <c r="I111" i="2"/>
  <c r="L110" i="2"/>
  <c r="K110" i="2"/>
  <c r="J110" i="2"/>
  <c r="I110" i="2"/>
  <c r="L109" i="2"/>
  <c r="K109" i="2"/>
  <c r="J109" i="2"/>
  <c r="I109" i="2"/>
  <c r="L108" i="2"/>
  <c r="K108" i="2"/>
  <c r="J108" i="2"/>
  <c r="I108" i="2"/>
  <c r="L107" i="2"/>
  <c r="K107" i="2"/>
  <c r="J107" i="2"/>
  <c r="I107" i="2"/>
  <c r="L106" i="2"/>
  <c r="K106" i="2"/>
  <c r="J106" i="2"/>
  <c r="I106" i="2"/>
  <c r="L105" i="2"/>
  <c r="K105" i="2"/>
  <c r="J105" i="2"/>
  <c r="I105" i="2"/>
  <c r="L104" i="2"/>
  <c r="K104" i="2"/>
  <c r="J104" i="2"/>
  <c r="I104" i="2"/>
  <c r="L103" i="2"/>
  <c r="K103" i="2"/>
  <c r="J103" i="2"/>
  <c r="I103" i="2"/>
  <c r="L102" i="2"/>
  <c r="K102" i="2"/>
  <c r="J102" i="2"/>
  <c r="I102" i="2"/>
  <c r="L101" i="2"/>
  <c r="K101" i="2"/>
  <c r="J101" i="2"/>
  <c r="I101" i="2"/>
  <c r="L100" i="2"/>
  <c r="K100" i="2"/>
  <c r="J100" i="2"/>
  <c r="I100" i="2"/>
  <c r="L99" i="2"/>
  <c r="K99" i="2"/>
  <c r="J99" i="2"/>
  <c r="I99" i="2"/>
  <c r="L98" i="2"/>
  <c r="K98" i="2"/>
  <c r="J98" i="2"/>
  <c r="I98" i="2"/>
  <c r="L97" i="2"/>
  <c r="K97" i="2"/>
  <c r="J97" i="2"/>
  <c r="I97" i="2"/>
  <c r="L96" i="2"/>
  <c r="K96" i="2"/>
  <c r="J96" i="2"/>
  <c r="I96" i="2"/>
  <c r="L95" i="2"/>
  <c r="K95" i="2"/>
  <c r="J95" i="2"/>
  <c r="I95" i="2"/>
  <c r="L94" i="2"/>
  <c r="K94" i="2"/>
  <c r="J94" i="2"/>
  <c r="I94" i="2"/>
  <c r="L93" i="2"/>
  <c r="K93" i="2"/>
  <c r="J93" i="2"/>
  <c r="I93" i="2"/>
  <c r="L92" i="2"/>
  <c r="K92" i="2"/>
  <c r="J92" i="2"/>
  <c r="I92" i="2"/>
  <c r="L91" i="2"/>
  <c r="K91" i="2"/>
  <c r="J91" i="2"/>
  <c r="I91" i="2"/>
  <c r="L90" i="2"/>
  <c r="K90" i="2"/>
  <c r="J90" i="2"/>
  <c r="I90" i="2"/>
  <c r="L89" i="2"/>
  <c r="K89" i="2"/>
  <c r="J89" i="2"/>
  <c r="I89" i="2"/>
  <c r="L88" i="2"/>
  <c r="K88" i="2"/>
  <c r="J88" i="2"/>
  <c r="I88" i="2"/>
  <c r="L87" i="2"/>
  <c r="K87" i="2"/>
  <c r="J87" i="2"/>
  <c r="I87" i="2"/>
  <c r="L86" i="2"/>
  <c r="K86" i="2"/>
  <c r="J86" i="2"/>
  <c r="I86" i="2"/>
  <c r="L85" i="2"/>
  <c r="K85" i="2"/>
  <c r="J85" i="2"/>
  <c r="I85" i="2"/>
  <c r="L84" i="2"/>
  <c r="K84" i="2"/>
  <c r="J84" i="2"/>
  <c r="I84" i="2"/>
  <c r="L83" i="2"/>
  <c r="K83" i="2"/>
  <c r="J83" i="2"/>
  <c r="I83" i="2"/>
  <c r="L82" i="2"/>
  <c r="K82" i="2"/>
  <c r="J82" i="2"/>
  <c r="I82" i="2"/>
  <c r="L81" i="2"/>
  <c r="K81" i="2"/>
  <c r="J81" i="2"/>
  <c r="I81" i="2"/>
  <c r="L80" i="2"/>
  <c r="K80" i="2"/>
  <c r="J80" i="2"/>
  <c r="I80" i="2"/>
  <c r="L79" i="2"/>
  <c r="K79" i="2"/>
  <c r="J79" i="2"/>
  <c r="I79" i="2"/>
  <c r="L78" i="2"/>
  <c r="K78" i="2"/>
  <c r="J78" i="2"/>
  <c r="I78" i="2"/>
  <c r="L77" i="2"/>
  <c r="K77" i="2"/>
  <c r="J77" i="2"/>
  <c r="I77" i="2"/>
  <c r="L76" i="2"/>
  <c r="K76" i="2"/>
  <c r="J76" i="2"/>
  <c r="I76" i="2"/>
  <c r="L75" i="2"/>
  <c r="K75" i="2"/>
  <c r="J75" i="2"/>
  <c r="I75" i="2"/>
  <c r="L74" i="2"/>
  <c r="K74" i="2"/>
  <c r="J74" i="2"/>
  <c r="I74" i="2"/>
  <c r="L73" i="2"/>
  <c r="K73" i="2"/>
  <c r="J73" i="2"/>
  <c r="I73" i="2"/>
  <c r="L72" i="2"/>
  <c r="K72" i="2"/>
  <c r="J72" i="2"/>
  <c r="I72" i="2"/>
  <c r="L71" i="2"/>
  <c r="K71" i="2"/>
  <c r="J71" i="2"/>
  <c r="I71" i="2"/>
  <c r="L70" i="2"/>
  <c r="K70" i="2"/>
  <c r="J70" i="2"/>
  <c r="I70" i="2"/>
  <c r="L69" i="2"/>
  <c r="K69" i="2"/>
  <c r="J69" i="2"/>
  <c r="I69" i="2"/>
  <c r="L68" i="2"/>
  <c r="K68" i="2"/>
  <c r="J68" i="2"/>
  <c r="I68" i="2"/>
  <c r="L67" i="2"/>
  <c r="K67" i="2"/>
  <c r="J67" i="2"/>
  <c r="I67" i="2"/>
  <c r="L66" i="2"/>
  <c r="K66" i="2"/>
  <c r="J66" i="2"/>
  <c r="I66" i="2"/>
  <c r="L65" i="2"/>
  <c r="K65" i="2"/>
  <c r="J65" i="2"/>
  <c r="I65" i="2"/>
  <c r="L64" i="2"/>
  <c r="K64" i="2"/>
  <c r="J64" i="2"/>
  <c r="I64" i="2"/>
  <c r="L63" i="2"/>
  <c r="K63" i="2"/>
  <c r="J63" i="2"/>
  <c r="I63" i="2"/>
  <c r="L62" i="2"/>
  <c r="K62" i="2"/>
  <c r="J62" i="2"/>
  <c r="I62" i="2"/>
  <c r="L61" i="2"/>
  <c r="K61" i="2"/>
  <c r="J61" i="2"/>
  <c r="I61" i="2"/>
  <c r="L60" i="2"/>
  <c r="K60" i="2"/>
  <c r="J60" i="2"/>
  <c r="I60" i="2"/>
  <c r="L59" i="2"/>
  <c r="K59" i="2"/>
  <c r="J59" i="2"/>
  <c r="I59" i="2"/>
  <c r="L58" i="2"/>
  <c r="K58" i="2"/>
  <c r="J58" i="2"/>
  <c r="I58" i="2"/>
  <c r="L57" i="2"/>
  <c r="K57" i="2"/>
  <c r="J57" i="2"/>
  <c r="I57" i="2"/>
  <c r="L56" i="2"/>
  <c r="K56" i="2"/>
  <c r="J56" i="2"/>
  <c r="I56" i="2"/>
  <c r="L55" i="2"/>
  <c r="K55" i="2"/>
  <c r="J55" i="2"/>
  <c r="I55" i="2"/>
  <c r="L54" i="2"/>
  <c r="K54" i="2"/>
  <c r="J54" i="2"/>
  <c r="I54" i="2"/>
  <c r="L53" i="2"/>
  <c r="K53" i="2"/>
  <c r="J53" i="2"/>
  <c r="I53" i="2"/>
  <c r="L52" i="2"/>
  <c r="K52" i="2"/>
  <c r="J52" i="2"/>
  <c r="I52" i="2"/>
  <c r="L51" i="2"/>
  <c r="K51" i="2"/>
  <c r="J51" i="2"/>
  <c r="I51" i="2"/>
  <c r="L50" i="2"/>
  <c r="K50" i="2"/>
  <c r="J50" i="2"/>
  <c r="I50" i="2"/>
  <c r="L49" i="2"/>
  <c r="K49" i="2"/>
  <c r="J49" i="2"/>
  <c r="I49" i="2"/>
  <c r="L48" i="2"/>
  <c r="K48" i="2"/>
  <c r="J48" i="2"/>
  <c r="I48" i="2"/>
  <c r="L47" i="2"/>
  <c r="K47" i="2"/>
  <c r="J47" i="2"/>
  <c r="I47" i="2"/>
  <c r="L46" i="2"/>
  <c r="K46" i="2"/>
  <c r="J46" i="2"/>
  <c r="I46" i="2"/>
  <c r="L45" i="2"/>
  <c r="K45" i="2"/>
  <c r="J45" i="2"/>
  <c r="I45" i="2"/>
  <c r="L44" i="2"/>
  <c r="K44" i="2"/>
  <c r="J44" i="2"/>
  <c r="I44" i="2"/>
  <c r="L43" i="2"/>
  <c r="K43" i="2"/>
  <c r="J43" i="2"/>
  <c r="I43" i="2"/>
  <c r="L42" i="2"/>
  <c r="K42" i="2"/>
  <c r="J42" i="2"/>
  <c r="I42" i="2"/>
  <c r="L41" i="2"/>
  <c r="K41" i="2"/>
  <c r="J41" i="2"/>
  <c r="I41" i="2"/>
  <c r="L40" i="2"/>
  <c r="K40" i="2"/>
  <c r="J40" i="2"/>
  <c r="I40" i="2"/>
  <c r="L39" i="2"/>
  <c r="K39" i="2"/>
  <c r="J39" i="2"/>
  <c r="I39" i="2"/>
  <c r="L38" i="2"/>
  <c r="K38" i="2"/>
  <c r="J38" i="2"/>
  <c r="I38" i="2"/>
  <c r="L37" i="2"/>
  <c r="K37" i="2"/>
  <c r="J37" i="2"/>
  <c r="I37" i="2"/>
  <c r="L36" i="2"/>
  <c r="K36" i="2"/>
  <c r="J36" i="2"/>
  <c r="I36" i="2"/>
  <c r="L35" i="2"/>
  <c r="K35" i="2"/>
  <c r="J35" i="2"/>
  <c r="I35" i="2"/>
  <c r="L34" i="2"/>
  <c r="K34" i="2"/>
  <c r="J34" i="2"/>
  <c r="I34" i="2"/>
  <c r="L33" i="2"/>
  <c r="K33" i="2"/>
  <c r="J33" i="2"/>
  <c r="I33" i="2"/>
  <c r="L32" i="2"/>
  <c r="K32" i="2"/>
  <c r="J32" i="2"/>
  <c r="I32" i="2"/>
  <c r="L31" i="2"/>
  <c r="K31" i="2"/>
  <c r="J31" i="2"/>
  <c r="I31" i="2"/>
  <c r="L30" i="2"/>
  <c r="K30" i="2"/>
  <c r="J30" i="2"/>
  <c r="I30" i="2"/>
  <c r="L29" i="2"/>
  <c r="K29" i="2"/>
  <c r="J29" i="2"/>
  <c r="I29" i="2"/>
  <c r="L28" i="2"/>
  <c r="K28" i="2"/>
  <c r="J28" i="2"/>
  <c r="I28" i="2"/>
  <c r="L27" i="2"/>
  <c r="K27" i="2"/>
  <c r="J27" i="2"/>
  <c r="I27" i="2"/>
  <c r="L26" i="2"/>
  <c r="K26" i="2"/>
  <c r="J26" i="2"/>
  <c r="I26" i="2"/>
  <c r="L25" i="2"/>
  <c r="K25" i="2"/>
  <c r="J25" i="2"/>
  <c r="I25" i="2"/>
  <c r="L24" i="2"/>
  <c r="K24" i="2"/>
  <c r="J24" i="2"/>
  <c r="I24" i="2"/>
  <c r="L23" i="2"/>
  <c r="K23" i="2"/>
  <c r="J23" i="2"/>
  <c r="I23" i="2"/>
  <c r="L22" i="2"/>
  <c r="K22" i="2"/>
  <c r="J22" i="2"/>
  <c r="I22" i="2"/>
  <c r="L21" i="2"/>
  <c r="K21" i="2"/>
  <c r="J21" i="2"/>
  <c r="I21" i="2"/>
  <c r="L20" i="2"/>
  <c r="K20" i="2"/>
  <c r="J20" i="2"/>
  <c r="I20" i="2"/>
  <c r="L19" i="2"/>
  <c r="K19" i="2"/>
  <c r="J19" i="2"/>
  <c r="I19" i="2"/>
  <c r="L18" i="2"/>
  <c r="K18" i="2"/>
  <c r="J18" i="2"/>
  <c r="I18" i="2"/>
  <c r="L17" i="2"/>
  <c r="K17" i="2"/>
  <c r="J17" i="2"/>
  <c r="I17" i="2"/>
  <c r="L16" i="2"/>
  <c r="K16" i="2"/>
  <c r="J16" i="2"/>
  <c r="I16" i="2"/>
  <c r="L15" i="2"/>
  <c r="K15" i="2"/>
  <c r="J15" i="2"/>
  <c r="I15" i="2"/>
  <c r="L14" i="2"/>
  <c r="K14" i="2"/>
  <c r="J14" i="2"/>
  <c r="I14" i="2"/>
  <c r="L13" i="2"/>
  <c r="K13" i="2"/>
  <c r="J13" i="2"/>
  <c r="I13" i="2"/>
  <c r="L12" i="2"/>
  <c r="K12" i="2"/>
  <c r="J12" i="2"/>
  <c r="I12" i="2"/>
  <c r="L11" i="2"/>
  <c r="K11" i="2"/>
  <c r="J11" i="2"/>
  <c r="I11" i="2"/>
  <c r="L10" i="2"/>
  <c r="K10" i="2"/>
  <c r="J10" i="2"/>
  <c r="I10" i="2"/>
  <c r="L9" i="2"/>
  <c r="K9" i="2"/>
  <c r="J9" i="2"/>
  <c r="I9" i="2"/>
  <c r="L8" i="2"/>
  <c r="K8" i="2"/>
  <c r="J8" i="2"/>
  <c r="I8" i="2"/>
  <c r="L7" i="2"/>
  <c r="K7" i="2"/>
  <c r="J7" i="2"/>
  <c r="I7" i="2"/>
  <c r="L6" i="2"/>
  <c r="M21" i="2" s="1"/>
  <c r="K6" i="2"/>
  <c r="J6" i="2"/>
  <c r="I6" i="2"/>
  <c r="M5" i="2"/>
  <c r="L5" i="2"/>
  <c r="K5" i="2"/>
  <c r="J5" i="2"/>
  <c r="I5" i="2"/>
  <c r="L4" i="2"/>
  <c r="K4" i="2"/>
  <c r="J4" i="2"/>
  <c r="I4" i="2"/>
  <c r="L3" i="2"/>
  <c r="K3" i="2"/>
  <c r="J3" i="2"/>
  <c r="I3" i="2"/>
  <c r="H24" i="15"/>
  <c r="H27" i="15"/>
  <c r="E18" i="15"/>
  <c r="E26" i="15"/>
  <c r="E24" i="15"/>
  <c r="B18" i="15"/>
  <c r="H25" i="15"/>
  <c r="H19" i="15"/>
  <c r="H17" i="15"/>
  <c r="H18" i="15"/>
  <c r="E25" i="15"/>
  <c r="B19" i="15"/>
  <c r="B27" i="15"/>
  <c r="B17" i="15"/>
  <c r="H26" i="15"/>
  <c r="E27" i="15"/>
  <c r="E17" i="15"/>
  <c r="E19" i="15"/>
  <c r="M10" i="2" l="1"/>
  <c r="M18" i="2"/>
  <c r="M26" i="2"/>
  <c r="M34" i="2"/>
  <c r="M42" i="2"/>
  <c r="M54" i="2"/>
  <c r="M74" i="2"/>
  <c r="M82" i="2"/>
  <c r="M94" i="2"/>
  <c r="M102" i="2"/>
  <c r="M114" i="2"/>
  <c r="M122" i="2"/>
  <c r="M130" i="2"/>
  <c r="M142" i="2"/>
  <c r="M154" i="2"/>
  <c r="M162" i="2"/>
  <c r="M170" i="2"/>
  <c r="M178" i="2"/>
  <c r="M186" i="2"/>
  <c r="M198" i="2"/>
  <c r="M206" i="2"/>
  <c r="M214" i="2"/>
  <c r="M222" i="2"/>
  <c r="M238" i="2"/>
  <c r="M246" i="2"/>
  <c r="M250" i="2"/>
  <c r="M259" i="2"/>
  <c r="M263" i="2"/>
  <c r="M270" i="2"/>
  <c r="M278" i="2"/>
  <c r="M283" i="2"/>
  <c r="M294" i="2"/>
  <c r="M298" i="2"/>
  <c r="M307" i="2"/>
  <c r="M311" i="2"/>
  <c r="M318" i="2"/>
  <c r="M322" i="2"/>
  <c r="M330" i="2"/>
  <c r="M338" i="2"/>
  <c r="M343" i="2"/>
  <c r="M350" i="2"/>
  <c r="M358" i="2"/>
  <c r="M366" i="2"/>
  <c r="M370" i="2"/>
  <c r="M378" i="2"/>
  <c r="M383" i="2"/>
  <c r="M422" i="2"/>
  <c r="K274" i="4"/>
  <c r="L274" i="4"/>
  <c r="L331" i="4"/>
  <c r="K331" i="4"/>
  <c r="K798" i="4"/>
  <c r="L798" i="4"/>
  <c r="K860" i="4"/>
  <c r="L860" i="4"/>
  <c r="K901" i="4"/>
  <c r="L901" i="4"/>
  <c r="M14" i="2"/>
  <c r="M22" i="2"/>
  <c r="M30" i="2"/>
  <c r="M38" i="2"/>
  <c r="M50" i="2"/>
  <c r="M62" i="2"/>
  <c r="M70" i="2"/>
  <c r="M78" i="2"/>
  <c r="M86" i="2"/>
  <c r="M98" i="2"/>
  <c r="M106" i="2"/>
  <c r="M118" i="2"/>
  <c r="M126" i="2"/>
  <c r="M138" i="2"/>
  <c r="M150" i="2"/>
  <c r="M158" i="2"/>
  <c r="M166" i="2"/>
  <c r="M174" i="2"/>
  <c r="M182" i="2"/>
  <c r="M194" i="2"/>
  <c r="M202" i="2"/>
  <c r="M210" i="2"/>
  <c r="M226" i="2"/>
  <c r="M234" i="2"/>
  <c r="M242" i="2"/>
  <c r="M247" i="2"/>
  <c r="M251" i="2"/>
  <c r="M255" i="2"/>
  <c r="M262" i="2"/>
  <c r="M267" i="2"/>
  <c r="M274" i="2"/>
  <c r="M282" i="2"/>
  <c r="M287" i="2"/>
  <c r="M291" i="2"/>
  <c r="M302" i="2"/>
  <c r="M306" i="2"/>
  <c r="M314" i="2"/>
  <c r="M326" i="2"/>
  <c r="M331" i="2"/>
  <c r="M335" i="2"/>
  <c r="M342" i="2"/>
  <c r="M347" i="2"/>
  <c r="M354" i="2"/>
  <c r="M362" i="2"/>
  <c r="M367" i="2"/>
  <c r="M371" i="2"/>
  <c r="M375" i="2"/>
  <c r="M382" i="2"/>
  <c r="M398" i="2"/>
  <c r="M410" i="2"/>
  <c r="M430" i="2"/>
  <c r="K836" i="4"/>
  <c r="L836" i="4"/>
  <c r="K32" i="4"/>
  <c r="L32" i="4"/>
  <c r="M46" i="2"/>
  <c r="M58" i="2"/>
  <c r="M66" i="2"/>
  <c r="M90" i="2"/>
  <c r="M110" i="2"/>
  <c r="M134" i="2"/>
  <c r="M146" i="2"/>
  <c r="M190" i="2"/>
  <c r="M218" i="2"/>
  <c r="M230" i="2"/>
  <c r="M239" i="2"/>
  <c r="M243" i="2"/>
  <c r="M254" i="2"/>
  <c r="M258" i="2"/>
  <c r="M266" i="2"/>
  <c r="M271" i="2"/>
  <c r="M275" i="2"/>
  <c r="M279" i="2"/>
  <c r="M286" i="2"/>
  <c r="M290" i="2"/>
  <c r="M295" i="2"/>
  <c r="M299" i="2"/>
  <c r="M303" i="2"/>
  <c r="M310" i="2"/>
  <c r="M315" i="2"/>
  <c r="M319" i="2"/>
  <c r="M323" i="2"/>
  <c r="M327" i="2"/>
  <c r="M334" i="2"/>
  <c r="M339" i="2"/>
  <c r="M346" i="2"/>
  <c r="M351" i="2"/>
  <c r="M355" i="2"/>
  <c r="M359" i="2"/>
  <c r="M363" i="2"/>
  <c r="M374" i="2"/>
  <c r="M379" i="2"/>
  <c r="M387" i="2"/>
  <c r="M394" i="2"/>
  <c r="M399" i="2"/>
  <c r="M403" i="2"/>
  <c r="M414" i="2"/>
  <c r="M438" i="2"/>
  <c r="L257" i="4"/>
  <c r="K257" i="4"/>
  <c r="L295" i="4"/>
  <c r="K295" i="4"/>
  <c r="L321" i="4"/>
  <c r="K321" i="4"/>
  <c r="L795" i="4"/>
  <c r="K795" i="4"/>
  <c r="L59" i="4"/>
  <c r="K59" i="4"/>
  <c r="L697" i="4"/>
  <c r="K697" i="4"/>
  <c r="K758" i="4"/>
  <c r="L758" i="4"/>
  <c r="M770" i="2"/>
  <c r="M39" i="2"/>
  <c r="M3" i="2"/>
  <c r="K15" i="4"/>
  <c r="L15" i="4"/>
  <c r="K36" i="4"/>
  <c r="L36" i="4"/>
  <c r="K47" i="4"/>
  <c r="L47" i="4"/>
  <c r="K191" i="4"/>
  <c r="L191" i="4"/>
  <c r="L212" i="4"/>
  <c r="K212" i="4"/>
  <c r="K215" i="4"/>
  <c r="L215" i="4"/>
  <c r="K221" i="4"/>
  <c r="L221" i="4"/>
  <c r="K252" i="4"/>
  <c r="L252" i="4"/>
  <c r="L255" i="4"/>
  <c r="K255" i="4"/>
  <c r="K258" i="4"/>
  <c r="L258" i="4"/>
  <c r="L263" i="4"/>
  <c r="K263" i="4"/>
  <c r="L417" i="4"/>
  <c r="K417" i="4"/>
  <c r="L423" i="4"/>
  <c r="K423" i="4"/>
  <c r="K522" i="4"/>
  <c r="L522" i="4"/>
  <c r="K556" i="4"/>
  <c r="L556" i="4"/>
  <c r="L563" i="4"/>
  <c r="K563" i="4"/>
  <c r="L571" i="4"/>
  <c r="K571" i="4"/>
  <c r="L602" i="4"/>
  <c r="K602" i="4"/>
  <c r="K682" i="4"/>
  <c r="L682" i="4"/>
  <c r="K16" i="4"/>
  <c r="L16" i="4"/>
  <c r="K97" i="4"/>
  <c r="L97" i="4"/>
  <c r="K131" i="4"/>
  <c r="L131" i="4"/>
  <c r="L138" i="4"/>
  <c r="K138" i="4"/>
  <c r="L146" i="4"/>
  <c r="K146" i="4"/>
  <c r="L160" i="4"/>
  <c r="K160" i="4"/>
  <c r="K213" i="4"/>
  <c r="L213" i="4"/>
  <c r="K216" i="4"/>
  <c r="L216" i="4"/>
  <c r="L222" i="4"/>
  <c r="K222" i="4"/>
  <c r="L228" i="4"/>
  <c r="K228" i="4"/>
  <c r="K340" i="4"/>
  <c r="L340" i="4"/>
  <c r="L353" i="4"/>
  <c r="K353" i="4"/>
  <c r="K501" i="4"/>
  <c r="L501" i="4"/>
  <c r="L517" i="4"/>
  <c r="K517" i="4"/>
  <c r="K8" i="4"/>
  <c r="L8" i="4"/>
  <c r="L70" i="4"/>
  <c r="K70" i="4"/>
  <c r="L75" i="4"/>
  <c r="K75" i="4"/>
  <c r="K84" i="4"/>
  <c r="L84" i="4"/>
  <c r="L102" i="4"/>
  <c r="K102" i="4"/>
  <c r="K119" i="4"/>
  <c r="L119" i="4"/>
  <c r="K139" i="4"/>
  <c r="L139" i="4"/>
  <c r="K147" i="4"/>
  <c r="L147" i="4"/>
  <c r="L158" i="4"/>
  <c r="K158" i="4"/>
  <c r="K164" i="4"/>
  <c r="L164" i="4"/>
  <c r="L328" i="4"/>
  <c r="K328" i="4"/>
  <c r="K360" i="4"/>
  <c r="L360" i="4"/>
  <c r="L473" i="4"/>
  <c r="K473" i="4"/>
  <c r="K418" i="4"/>
  <c r="L418" i="4"/>
  <c r="K449" i="4"/>
  <c r="L449" i="4"/>
  <c r="K452" i="4"/>
  <c r="L452" i="4"/>
  <c r="L471" i="4"/>
  <c r="K471" i="4"/>
  <c r="L479" i="4"/>
  <c r="K479" i="4"/>
  <c r="K564" i="4"/>
  <c r="L564" i="4"/>
  <c r="L569" i="4"/>
  <c r="K569" i="4"/>
  <c r="K597" i="4"/>
  <c r="L597" i="4"/>
  <c r="K603" i="4"/>
  <c r="L603" i="4"/>
  <c r="L645" i="4"/>
  <c r="K645" i="4"/>
  <c r="K679" i="4"/>
  <c r="L679" i="4"/>
  <c r="L793" i="4"/>
  <c r="K793" i="4"/>
  <c r="K826" i="4"/>
  <c r="L826" i="4"/>
  <c r="L831" i="4"/>
  <c r="K831" i="4"/>
  <c r="K989" i="4"/>
  <c r="L989" i="4"/>
  <c r="K997" i="4"/>
  <c r="L997" i="4"/>
  <c r="L44" i="4"/>
  <c r="K44" i="4"/>
  <c r="L68" i="4"/>
  <c r="K68" i="4"/>
  <c r="L78" i="4"/>
  <c r="K78" i="4"/>
  <c r="K103" i="4"/>
  <c r="L103" i="4"/>
  <c r="L122" i="4"/>
  <c r="K122" i="4"/>
  <c r="L154" i="4"/>
  <c r="K154" i="4"/>
  <c r="K171" i="4"/>
  <c r="L171" i="4"/>
  <c r="K196" i="4"/>
  <c r="L196" i="4"/>
  <c r="K199" i="4"/>
  <c r="L199" i="4"/>
  <c r="L206" i="4"/>
  <c r="K206" i="4"/>
  <c r="K229" i="4"/>
  <c r="L229" i="4"/>
  <c r="L244" i="4"/>
  <c r="K244" i="4"/>
  <c r="K253" i="4"/>
  <c r="L253" i="4"/>
  <c r="L259" i="4"/>
  <c r="K259" i="4"/>
  <c r="L264" i="4"/>
  <c r="K264" i="4"/>
  <c r="L291" i="4"/>
  <c r="K291" i="4"/>
  <c r="L319" i="4"/>
  <c r="K319" i="4"/>
  <c r="K322" i="4"/>
  <c r="L322" i="4"/>
  <c r="K361" i="4"/>
  <c r="L361" i="4"/>
  <c r="K372" i="4"/>
  <c r="L372" i="4"/>
  <c r="L419" i="4"/>
  <c r="K419" i="4"/>
  <c r="K433" i="4"/>
  <c r="L433" i="4"/>
  <c r="K436" i="4"/>
  <c r="L436" i="4"/>
  <c r="K450" i="4"/>
  <c r="L450" i="4"/>
  <c r="K480" i="4"/>
  <c r="L480" i="4"/>
  <c r="L487" i="4"/>
  <c r="K487" i="4"/>
  <c r="L495" i="4"/>
  <c r="K495" i="4"/>
  <c r="L515" i="4"/>
  <c r="K515" i="4"/>
  <c r="L567" i="4"/>
  <c r="K567" i="4"/>
  <c r="K580" i="4"/>
  <c r="L580" i="4"/>
  <c r="K604" i="4"/>
  <c r="L604" i="4"/>
  <c r="L673" i="4"/>
  <c r="K673" i="4"/>
  <c r="L723" i="4"/>
  <c r="K723" i="4"/>
  <c r="L733" i="4"/>
  <c r="K733" i="4"/>
  <c r="K782" i="4"/>
  <c r="L782" i="4"/>
  <c r="K790" i="4"/>
  <c r="L790" i="4"/>
  <c r="L803" i="4"/>
  <c r="K803" i="4"/>
  <c r="K813" i="4"/>
  <c r="L813" i="4"/>
  <c r="K818" i="4"/>
  <c r="L818" i="4"/>
  <c r="L844" i="4"/>
  <c r="K844" i="4"/>
  <c r="L887" i="4"/>
  <c r="K887" i="4"/>
  <c r="K892" i="4"/>
  <c r="L892" i="4"/>
  <c r="K912" i="4"/>
  <c r="L912" i="4"/>
  <c r="K31" i="4"/>
  <c r="L31" i="4"/>
  <c r="L66" i="4"/>
  <c r="K66" i="4"/>
  <c r="K69" i="4"/>
  <c r="L69" i="4"/>
  <c r="L74" i="4"/>
  <c r="K74" i="4"/>
  <c r="K83" i="4"/>
  <c r="L83" i="4"/>
  <c r="L92" i="4"/>
  <c r="K96" i="4"/>
  <c r="L96" i="4"/>
  <c r="K111" i="4"/>
  <c r="L111" i="4"/>
  <c r="L130" i="4"/>
  <c r="K130" i="4"/>
  <c r="K172" i="4"/>
  <c r="L172" i="4"/>
  <c r="L190" i="4"/>
  <c r="K190" i="4"/>
  <c r="K197" i="4"/>
  <c r="L197" i="4"/>
  <c r="K209" i="4"/>
  <c r="L209" i="4"/>
  <c r="L226" i="4"/>
  <c r="K226" i="4"/>
  <c r="L230" i="4"/>
  <c r="K230" i="4"/>
  <c r="L242" i="4"/>
  <c r="K242" i="4"/>
  <c r="K294" i="4"/>
  <c r="L294" i="4"/>
  <c r="L309" i="4"/>
  <c r="L311" i="4"/>
  <c r="K311" i="4"/>
  <c r="L323" i="4"/>
  <c r="K323" i="4"/>
  <c r="L327" i="4"/>
  <c r="K327" i="4"/>
  <c r="K388" i="4"/>
  <c r="L388" i="4"/>
  <c r="K434" i="4"/>
  <c r="L434" i="4"/>
  <c r="L465" i="4"/>
  <c r="K488" i="4"/>
  <c r="L488" i="4"/>
  <c r="K500" i="4"/>
  <c r="L500" i="4"/>
  <c r="K521" i="4"/>
  <c r="L521" i="4"/>
  <c r="K524" i="4"/>
  <c r="L524" i="4"/>
  <c r="L583" i="4"/>
  <c r="K583" i="4"/>
  <c r="K615" i="4"/>
  <c r="L615" i="4"/>
  <c r="K650" i="4"/>
  <c r="L650" i="4"/>
  <c r="L771" i="4"/>
  <c r="K771" i="4"/>
  <c r="L801" i="4"/>
  <c r="K801" i="4"/>
  <c r="K841" i="4"/>
  <c r="L841" i="4"/>
  <c r="L908" i="4"/>
  <c r="K908" i="4"/>
  <c r="K929" i="4"/>
  <c r="L929" i="4"/>
  <c r="K944" i="4"/>
  <c r="L944" i="4"/>
  <c r="K957" i="4"/>
  <c r="L957" i="4"/>
  <c r="K101" i="4"/>
  <c r="L101" i="4"/>
  <c r="K117" i="4"/>
  <c r="L117" i="4"/>
  <c r="K137" i="4"/>
  <c r="L137" i="4"/>
  <c r="L174" i="4"/>
  <c r="K174" i="4"/>
  <c r="L194" i="4"/>
  <c r="K194" i="4"/>
  <c r="K326" i="4"/>
  <c r="L326" i="4"/>
  <c r="K486" i="4"/>
  <c r="L486" i="4"/>
  <c r="L499" i="4"/>
  <c r="K499" i="4"/>
  <c r="L511" i="4"/>
  <c r="K511" i="4"/>
  <c r="K562" i="4"/>
  <c r="L562" i="4"/>
  <c r="L637" i="4"/>
  <c r="K637" i="4"/>
  <c r="L658" i="4"/>
  <c r="K658" i="4"/>
  <c r="L727" i="4"/>
  <c r="K727" i="4"/>
  <c r="K730" i="4"/>
  <c r="L730" i="4"/>
  <c r="K778" i="4"/>
  <c r="L778" i="4"/>
  <c r="K853" i="4"/>
  <c r="L853" i="4"/>
  <c r="L867" i="4"/>
  <c r="K867" i="4"/>
  <c r="L883" i="4"/>
  <c r="K883" i="4"/>
  <c r="L916" i="4"/>
  <c r="K916" i="4"/>
  <c r="K949" i="4"/>
  <c r="L949" i="4"/>
  <c r="K981" i="4"/>
  <c r="L981" i="4"/>
  <c r="L725" i="4"/>
  <c r="K725" i="4"/>
  <c r="L731" i="4"/>
  <c r="K731" i="4"/>
  <c r="K754" i="4"/>
  <c r="L754" i="4"/>
  <c r="L767" i="4"/>
  <c r="K767" i="4"/>
  <c r="K832" i="4"/>
  <c r="L832" i="4"/>
  <c r="K913" i="4"/>
  <c r="L913" i="4"/>
  <c r="L968" i="4"/>
  <c r="K968" i="4"/>
  <c r="L58" i="4"/>
  <c r="K58" i="4"/>
  <c r="K73" i="4"/>
  <c r="L73" i="4"/>
  <c r="K91" i="4"/>
  <c r="L91" i="4"/>
  <c r="K109" i="4"/>
  <c r="L109" i="4"/>
  <c r="K145" i="4"/>
  <c r="L145" i="4"/>
  <c r="L170" i="4"/>
  <c r="K170" i="4"/>
  <c r="K189" i="4"/>
  <c r="L189" i="4"/>
  <c r="K262" i="4"/>
  <c r="L262" i="4"/>
  <c r="K308" i="4"/>
  <c r="L308" i="4"/>
  <c r="K494" i="4"/>
  <c r="L494" i="4"/>
  <c r="L503" i="4"/>
  <c r="K503" i="4"/>
  <c r="K554" i="4"/>
  <c r="L554" i="4"/>
  <c r="L579" i="4"/>
  <c r="K579" i="4"/>
  <c r="L601" i="4"/>
  <c r="K601" i="4"/>
  <c r="K620" i="4"/>
  <c r="L620" i="4"/>
  <c r="L647" i="4"/>
  <c r="K647" i="4"/>
  <c r="L710" i="4"/>
  <c r="K722" i="4"/>
  <c r="L722" i="4"/>
  <c r="K737" i="4"/>
  <c r="K742" i="4"/>
  <c r="L742" i="4"/>
  <c r="L745" i="4"/>
  <c r="L762" i="4"/>
  <c r="K765" i="4"/>
  <c r="L765" i="4"/>
  <c r="K770" i="4"/>
  <c r="L770" i="4"/>
  <c r="L897" i="4"/>
  <c r="L900" i="4"/>
  <c r="K900" i="4"/>
  <c r="L917" i="4"/>
  <c r="K956" i="4"/>
  <c r="L956" i="4"/>
  <c r="K988" i="4"/>
  <c r="L681" i="4"/>
  <c r="K681" i="4"/>
  <c r="K774" i="4"/>
  <c r="L774" i="4"/>
  <c r="L791" i="4"/>
  <c r="K791" i="4"/>
  <c r="L799" i="4"/>
  <c r="K799" i="4"/>
  <c r="L879" i="4"/>
  <c r="K879" i="4"/>
  <c r="K953" i="4"/>
  <c r="L953" i="4"/>
  <c r="K1001" i="4"/>
  <c r="L1001" i="4"/>
  <c r="M4" i="2"/>
  <c r="M8" i="2"/>
  <c r="M12" i="2"/>
  <c r="M16" i="2"/>
  <c r="M20" i="2"/>
  <c r="M24" i="2"/>
  <c r="M28" i="2"/>
  <c r="M32" i="2"/>
  <c r="M36" i="2"/>
  <c r="M40" i="2"/>
  <c r="M44" i="2"/>
  <c r="M48" i="2"/>
  <c r="M52" i="2"/>
  <c r="M56" i="2"/>
  <c r="M60" i="2"/>
  <c r="M64" i="2"/>
  <c r="M68" i="2"/>
  <c r="M72" i="2"/>
  <c r="M76" i="2"/>
  <c r="M80" i="2"/>
  <c r="M84" i="2"/>
  <c r="M88" i="2"/>
  <c r="M92" i="2"/>
  <c r="M96" i="2"/>
  <c r="M100" i="2"/>
  <c r="M104" i="2"/>
  <c r="M108" i="2"/>
  <c r="M112" i="2"/>
  <c r="M116" i="2"/>
  <c r="M120" i="2"/>
  <c r="M124" i="2"/>
  <c r="M128" i="2"/>
  <c r="M132" i="2"/>
  <c r="M136" i="2"/>
  <c r="M140" i="2"/>
  <c r="M144" i="2"/>
  <c r="M148" i="2"/>
  <c r="M152" i="2"/>
  <c r="M156" i="2"/>
  <c r="M160" i="2"/>
  <c r="M164" i="2"/>
  <c r="M168" i="2"/>
  <c r="M172" i="2"/>
  <c r="M176" i="2"/>
  <c r="M180" i="2"/>
  <c r="M184" i="2"/>
  <c r="M188" i="2"/>
  <c r="M192" i="2"/>
  <c r="M196" i="2"/>
  <c r="M200" i="2"/>
  <c r="M204" i="2"/>
  <c r="M208" i="2"/>
  <c r="M212" i="2"/>
  <c r="M216" i="2"/>
  <c r="M220" i="2"/>
  <c r="M224" i="2"/>
  <c r="M228" i="2"/>
  <c r="M232" i="2"/>
  <c r="M236" i="2"/>
  <c r="M240" i="2"/>
  <c r="M244" i="2"/>
  <c r="M248" i="2"/>
  <c r="M252" i="2"/>
  <c r="M256" i="2"/>
  <c r="M260" i="2"/>
  <c r="M264" i="2"/>
  <c r="M268" i="2"/>
  <c r="M272" i="2"/>
  <c r="M276" i="2"/>
  <c r="M280" i="2"/>
  <c r="M284" i="2"/>
  <c r="M288" i="2"/>
  <c r="M292" i="2"/>
  <c r="M296" i="2"/>
  <c r="M300" i="2"/>
  <c r="M304" i="2"/>
  <c r="M308" i="2"/>
  <c r="M312" i="2"/>
  <c r="M316" i="2"/>
  <c r="M320" i="2"/>
  <c r="M324" i="2"/>
  <c r="M328" i="2"/>
  <c r="M332" i="2"/>
  <c r="M336" i="2"/>
  <c r="M340" i="2"/>
  <c r="M344" i="2"/>
  <c r="M348" i="2"/>
  <c r="M352" i="2"/>
  <c r="M356" i="2"/>
  <c r="M360" i="2"/>
  <c r="M364" i="2"/>
  <c r="M368" i="2"/>
  <c r="M372" i="2"/>
  <c r="M376" i="2"/>
  <c r="M380" i="2"/>
  <c r="M385" i="2"/>
  <c r="M390" i="2"/>
  <c r="M395" i="2"/>
  <c r="M396" i="2"/>
  <c r="M401" i="2"/>
  <c r="M406" i="2"/>
  <c r="M411" i="2"/>
  <c r="M412" i="2"/>
  <c r="M418" i="2"/>
  <c r="M419" i="2"/>
  <c r="M420" i="2"/>
  <c r="M426" i="2"/>
  <c r="M427" i="2"/>
  <c r="M428" i="2"/>
  <c r="M434" i="2"/>
  <c r="M435" i="2"/>
  <c r="M436" i="2"/>
  <c r="M446" i="2"/>
  <c r="M447" i="2"/>
  <c r="M448" i="2"/>
  <c r="M462" i="2"/>
  <c r="M463" i="2"/>
  <c r="M464" i="2"/>
  <c r="M478" i="2"/>
  <c r="M479" i="2"/>
  <c r="M480" i="2"/>
  <c r="M494" i="2"/>
  <c r="M495" i="2"/>
  <c r="M496" i="2"/>
  <c r="M510" i="2"/>
  <c r="M511" i="2"/>
  <c r="M512" i="2"/>
  <c r="M526" i="2"/>
  <c r="M527" i="2"/>
  <c r="M528" i="2"/>
  <c r="M542" i="2"/>
  <c r="M543" i="2"/>
  <c r="M544" i="2"/>
  <c r="M558" i="2"/>
  <c r="M559" i="2"/>
  <c r="M560" i="2"/>
  <c r="M574" i="2"/>
  <c r="M575" i="2"/>
  <c r="M576" i="2"/>
  <c r="M590" i="2"/>
  <c r="M591" i="2"/>
  <c r="M592" i="2"/>
  <c r="M606" i="2"/>
  <c r="M607" i="2"/>
  <c r="M608" i="2"/>
  <c r="M622" i="2"/>
  <c r="M623" i="2"/>
  <c r="M624" i="2"/>
  <c r="M638" i="2"/>
  <c r="M639" i="2"/>
  <c r="M640" i="2"/>
  <c r="M654" i="2"/>
  <c r="M655" i="2"/>
  <c r="M656" i="2"/>
  <c r="M670" i="2"/>
  <c r="M671" i="2"/>
  <c r="M672" i="2"/>
  <c r="M686" i="2"/>
  <c r="M687" i="2"/>
  <c r="M688" i="2"/>
  <c r="M702" i="2"/>
  <c r="M703" i="2"/>
  <c r="M704" i="2"/>
  <c r="M718" i="2"/>
  <c r="M719" i="2"/>
  <c r="M720" i="2"/>
  <c r="M734" i="2"/>
  <c r="M735" i="2"/>
  <c r="M736" i="2"/>
  <c r="M750" i="2"/>
  <c r="M751" i="2"/>
  <c r="M752" i="2"/>
  <c r="M766" i="2"/>
  <c r="M767" i="2"/>
  <c r="M768" i="2"/>
  <c r="M25" i="2"/>
  <c r="M33" i="2"/>
  <c r="M37" i="2"/>
  <c r="M45" i="2"/>
  <c r="M57" i="2"/>
  <c r="M61" i="2"/>
  <c r="M65" i="2"/>
  <c r="M69" i="2"/>
  <c r="M73" i="2"/>
  <c r="M77" i="2"/>
  <c r="M81" i="2"/>
  <c r="M85" i="2"/>
  <c r="M89" i="2"/>
  <c r="M93" i="2"/>
  <c r="M97" i="2"/>
  <c r="M101" i="2"/>
  <c r="M105" i="2"/>
  <c r="M109" i="2"/>
  <c r="M113" i="2"/>
  <c r="M117" i="2"/>
  <c r="M121" i="2"/>
  <c r="M125" i="2"/>
  <c r="M129" i="2"/>
  <c r="M133" i="2"/>
  <c r="M137" i="2"/>
  <c r="M141" i="2"/>
  <c r="M145" i="2"/>
  <c r="M149" i="2"/>
  <c r="M153" i="2"/>
  <c r="M157" i="2"/>
  <c r="M161" i="2"/>
  <c r="M165" i="2"/>
  <c r="M169" i="2"/>
  <c r="M173" i="2"/>
  <c r="M177" i="2"/>
  <c r="M181" i="2"/>
  <c r="M185" i="2"/>
  <c r="M189" i="2"/>
  <c r="M193" i="2"/>
  <c r="M197" i="2"/>
  <c r="M201" i="2"/>
  <c r="M205" i="2"/>
  <c r="M209" i="2"/>
  <c r="M213" i="2"/>
  <c r="M217" i="2"/>
  <c r="M221" i="2"/>
  <c r="M225" i="2"/>
  <c r="M229" i="2"/>
  <c r="M233" i="2"/>
  <c r="M237" i="2"/>
  <c r="M241" i="2"/>
  <c r="M245" i="2"/>
  <c r="M249" i="2"/>
  <c r="M253" i="2"/>
  <c r="M257" i="2"/>
  <c r="M261" i="2"/>
  <c r="M265" i="2"/>
  <c r="M269" i="2"/>
  <c r="M273" i="2"/>
  <c r="M277" i="2"/>
  <c r="M281" i="2"/>
  <c r="M285" i="2"/>
  <c r="M289" i="2"/>
  <c r="M293" i="2"/>
  <c r="M297" i="2"/>
  <c r="M301" i="2"/>
  <c r="M305" i="2"/>
  <c r="M309" i="2"/>
  <c r="M313" i="2"/>
  <c r="M317" i="2"/>
  <c r="M321" i="2"/>
  <c r="M325" i="2"/>
  <c r="M329" i="2"/>
  <c r="M333" i="2"/>
  <c r="M337" i="2"/>
  <c r="M341" i="2"/>
  <c r="M345" i="2"/>
  <c r="M349" i="2"/>
  <c r="M353" i="2"/>
  <c r="M357" i="2"/>
  <c r="M361" i="2"/>
  <c r="M365" i="2"/>
  <c r="M369" i="2"/>
  <c r="M373" i="2"/>
  <c r="M377" i="2"/>
  <c r="M381" i="2"/>
  <c r="M386" i="2"/>
  <c r="M391" i="2"/>
  <c r="M392" i="2"/>
  <c r="M397" i="2"/>
  <c r="M402" i="2"/>
  <c r="M407" i="2"/>
  <c r="M408" i="2"/>
  <c r="M413" i="2"/>
  <c r="M421" i="2"/>
  <c r="M429" i="2"/>
  <c r="M437" i="2"/>
  <c r="M450" i="2"/>
  <c r="M451" i="2"/>
  <c r="M452" i="2"/>
  <c r="M466" i="2"/>
  <c r="M467" i="2"/>
  <c r="M468" i="2"/>
  <c r="M482" i="2"/>
  <c r="M483" i="2"/>
  <c r="M484" i="2"/>
  <c r="M498" i="2"/>
  <c r="M499" i="2"/>
  <c r="M500" i="2"/>
  <c r="M514" i="2"/>
  <c r="M515" i="2"/>
  <c r="M516" i="2"/>
  <c r="M530" i="2"/>
  <c r="M531" i="2"/>
  <c r="M532" i="2"/>
  <c r="M546" i="2"/>
  <c r="M547" i="2"/>
  <c r="M548" i="2"/>
  <c r="M562" i="2"/>
  <c r="M563" i="2"/>
  <c r="M564" i="2"/>
  <c r="M578" i="2"/>
  <c r="M579" i="2"/>
  <c r="M580" i="2"/>
  <c r="M594" i="2"/>
  <c r="M595" i="2"/>
  <c r="M596" i="2"/>
  <c r="M610" i="2"/>
  <c r="M611" i="2"/>
  <c r="M612" i="2"/>
  <c r="M626" i="2"/>
  <c r="M627" i="2"/>
  <c r="M628" i="2"/>
  <c r="M642" i="2"/>
  <c r="M643" i="2"/>
  <c r="M644" i="2"/>
  <c r="M658" i="2"/>
  <c r="M659" i="2"/>
  <c r="M660" i="2"/>
  <c r="M674" i="2"/>
  <c r="M675" i="2"/>
  <c r="M676" i="2"/>
  <c r="M690" i="2"/>
  <c r="M691" i="2"/>
  <c r="M692" i="2"/>
  <c r="M706" i="2"/>
  <c r="M707" i="2"/>
  <c r="M708" i="2"/>
  <c r="M722" i="2"/>
  <c r="M723" i="2"/>
  <c r="M724" i="2"/>
  <c r="M738" i="2"/>
  <c r="M739" i="2"/>
  <c r="M740" i="2"/>
  <c r="M754" i="2"/>
  <c r="M755" i="2"/>
  <c r="M756" i="2"/>
  <c r="M771" i="2"/>
  <c r="M772" i="2"/>
  <c r="M775" i="2"/>
  <c r="M776" i="2"/>
  <c r="M779" i="2"/>
  <c r="M780" i="2"/>
  <c r="M783" i="2"/>
  <c r="M784" i="2"/>
  <c r="M787" i="2"/>
  <c r="M788" i="2"/>
  <c r="M791" i="2"/>
  <c r="M792" i="2"/>
  <c r="M795" i="2"/>
  <c r="M796" i="2"/>
  <c r="M799" i="2"/>
  <c r="M800" i="2"/>
  <c r="M803" i="2"/>
  <c r="M804" i="2"/>
  <c r="M807" i="2"/>
  <c r="M808" i="2"/>
  <c r="M811" i="2"/>
  <c r="M812" i="2"/>
  <c r="M815" i="2"/>
  <c r="M816" i="2"/>
  <c r="M819" i="2"/>
  <c r="M820" i="2"/>
  <c r="M823" i="2"/>
  <c r="M824" i="2"/>
  <c r="M827" i="2"/>
  <c r="M828" i="2"/>
  <c r="M831" i="2"/>
  <c r="M832" i="2"/>
  <c r="M835" i="2"/>
  <c r="M836" i="2"/>
  <c r="M839" i="2"/>
  <c r="M840" i="2"/>
  <c r="M843" i="2"/>
  <c r="M844" i="2"/>
  <c r="M847" i="2"/>
  <c r="M848" i="2"/>
  <c r="M851" i="2"/>
  <c r="M852" i="2"/>
  <c r="M855" i="2"/>
  <c r="M856" i="2"/>
  <c r="M859" i="2"/>
  <c r="M860" i="2"/>
  <c r="M863" i="2"/>
  <c r="M864" i="2"/>
  <c r="M867" i="2"/>
  <c r="M868" i="2"/>
  <c r="M871" i="2"/>
  <c r="M872" i="2"/>
  <c r="M875" i="2"/>
  <c r="M876" i="2"/>
  <c r="M879" i="2"/>
  <c r="M880" i="2"/>
  <c r="M883" i="2"/>
  <c r="M884" i="2"/>
  <c r="M887" i="2"/>
  <c r="M888" i="2"/>
  <c r="M891" i="2"/>
  <c r="M892" i="2"/>
  <c r="M895" i="2"/>
  <c r="M896" i="2"/>
  <c r="M899" i="2"/>
  <c r="M900" i="2"/>
  <c r="M903" i="2"/>
  <c r="M904" i="2"/>
  <c r="M909" i="2"/>
  <c r="M913" i="2"/>
  <c r="M914" i="2"/>
  <c r="M918" i="2"/>
  <c r="M925" i="2"/>
  <c r="M929" i="2"/>
  <c r="M930" i="2"/>
  <c r="M934" i="2"/>
  <c r="M941" i="2"/>
  <c r="M945" i="2"/>
  <c r="M946" i="2"/>
  <c r="M950" i="2"/>
  <c r="M957" i="2"/>
  <c r="M961" i="2"/>
  <c r="M962" i="2"/>
  <c r="M966" i="2"/>
  <c r="M973" i="2"/>
  <c r="M977" i="2"/>
  <c r="M978" i="2"/>
  <c r="M985" i="2"/>
  <c r="M993" i="2"/>
  <c r="M1001" i="2"/>
  <c r="M13" i="2"/>
  <c r="M17" i="2"/>
  <c r="M29" i="2"/>
  <c r="M41" i="2"/>
  <c r="M49" i="2"/>
  <c r="M53" i="2"/>
  <c r="M968" i="2"/>
  <c r="M952" i="2"/>
  <c r="M936" i="2"/>
  <c r="M920" i="2"/>
  <c r="M1000" i="2"/>
  <c r="M992" i="2"/>
  <c r="M984" i="2"/>
  <c r="M972" i="2"/>
  <c r="M956" i="2"/>
  <c r="M940" i="2"/>
  <c r="M924" i="2"/>
  <c r="M908" i="2"/>
  <c r="M997" i="2"/>
  <c r="M989" i="2"/>
  <c r="M981" i="2"/>
  <c r="M976" i="2"/>
  <c r="M970" i="2"/>
  <c r="M965" i="2"/>
  <c r="M960" i="2"/>
  <c r="M954" i="2"/>
  <c r="M949" i="2"/>
  <c r="M944" i="2"/>
  <c r="M938" i="2"/>
  <c r="M933" i="2"/>
  <c r="M928" i="2"/>
  <c r="M922" i="2"/>
  <c r="M917" i="2"/>
  <c r="M912" i="2"/>
  <c r="M906" i="2"/>
  <c r="M902" i="2"/>
  <c r="M898" i="2"/>
  <c r="M894" i="2"/>
  <c r="M890" i="2"/>
  <c r="M886" i="2"/>
  <c r="M882" i="2"/>
  <c r="M878" i="2"/>
  <c r="M874" i="2"/>
  <c r="M870" i="2"/>
  <c r="M866" i="2"/>
  <c r="M862" i="2"/>
  <c r="M858" i="2"/>
  <c r="M854" i="2"/>
  <c r="M850" i="2"/>
  <c r="M846" i="2"/>
  <c r="M842" i="2"/>
  <c r="M838" i="2"/>
  <c r="M834" i="2"/>
  <c r="M830" i="2"/>
  <c r="M826" i="2"/>
  <c r="M822" i="2"/>
  <c r="M818" i="2"/>
  <c r="M814" i="2"/>
  <c r="M810" i="2"/>
  <c r="M806" i="2"/>
  <c r="M802" i="2"/>
  <c r="M798" i="2"/>
  <c r="M794" i="2"/>
  <c r="M790" i="2"/>
  <c r="M786" i="2"/>
  <c r="M782" i="2"/>
  <c r="M778" i="2"/>
  <c r="M774" i="2"/>
  <c r="M996" i="2"/>
  <c r="M988" i="2"/>
  <c r="M980" i="2"/>
  <c r="M974" i="2"/>
  <c r="M969" i="2"/>
  <c r="M964" i="2"/>
  <c r="M958" i="2"/>
  <c r="M953" i="2"/>
  <c r="M948" i="2"/>
  <c r="M942" i="2"/>
  <c r="M937" i="2"/>
  <c r="M932" i="2"/>
  <c r="M926" i="2"/>
  <c r="M921" i="2"/>
  <c r="M916" i="2"/>
  <c r="M910" i="2"/>
  <c r="M905" i="2"/>
  <c r="M901" i="2"/>
  <c r="M897" i="2"/>
  <c r="M893" i="2"/>
  <c r="M889" i="2"/>
  <c r="M885" i="2"/>
  <c r="M881" i="2"/>
  <c r="M877" i="2"/>
  <c r="M873" i="2"/>
  <c r="M869" i="2"/>
  <c r="M865" i="2"/>
  <c r="M861" i="2"/>
  <c r="M857" i="2"/>
  <c r="M853" i="2"/>
  <c r="M849" i="2"/>
  <c r="M845" i="2"/>
  <c r="M841" i="2"/>
  <c r="M837" i="2"/>
  <c r="M833" i="2"/>
  <c r="M829" i="2"/>
  <c r="M825" i="2"/>
  <c r="M821" i="2"/>
  <c r="M817" i="2"/>
  <c r="M813" i="2"/>
  <c r="M809" i="2"/>
  <c r="M805" i="2"/>
  <c r="M801" i="2"/>
  <c r="M797" i="2"/>
  <c r="M793" i="2"/>
  <c r="M789" i="2"/>
  <c r="M785" i="2"/>
  <c r="M781" i="2"/>
  <c r="M777" i="2"/>
  <c r="M773" i="2"/>
  <c r="M769" i="2"/>
  <c r="M765" i="2"/>
  <c r="M761" i="2"/>
  <c r="M757" i="2"/>
  <c r="M753" i="2"/>
  <c r="M749" i="2"/>
  <c r="M745" i="2"/>
  <c r="M741" i="2"/>
  <c r="M737" i="2"/>
  <c r="M733" i="2"/>
  <c r="M729" i="2"/>
  <c r="M725" i="2"/>
  <c r="M721" i="2"/>
  <c r="M717" i="2"/>
  <c r="M713" i="2"/>
  <c r="M709" i="2"/>
  <c r="M705" i="2"/>
  <c r="M701" i="2"/>
  <c r="M697" i="2"/>
  <c r="M693" i="2"/>
  <c r="M689" i="2"/>
  <c r="M685" i="2"/>
  <c r="M681" i="2"/>
  <c r="M677" i="2"/>
  <c r="M673" i="2"/>
  <c r="M669" i="2"/>
  <c r="M665" i="2"/>
  <c r="M661" i="2"/>
  <c r="M657" i="2"/>
  <c r="M653" i="2"/>
  <c r="M649" i="2"/>
  <c r="M645" i="2"/>
  <c r="M641" i="2"/>
  <c r="M637" i="2"/>
  <c r="M633" i="2"/>
  <c r="M629" i="2"/>
  <c r="M625" i="2"/>
  <c r="M621" i="2"/>
  <c r="M617" i="2"/>
  <c r="M613" i="2"/>
  <c r="M609" i="2"/>
  <c r="M605" i="2"/>
  <c r="M601" i="2"/>
  <c r="M597" i="2"/>
  <c r="M593" i="2"/>
  <c r="M589" i="2"/>
  <c r="M585" i="2"/>
  <c r="M581" i="2"/>
  <c r="M577" i="2"/>
  <c r="M573" i="2"/>
  <c r="M569" i="2"/>
  <c r="M565" i="2"/>
  <c r="M561" i="2"/>
  <c r="M557" i="2"/>
  <c r="M553" i="2"/>
  <c r="M549" i="2"/>
  <c r="M545" i="2"/>
  <c r="M541" i="2"/>
  <c r="M537" i="2"/>
  <c r="M533" i="2"/>
  <c r="M529" i="2"/>
  <c r="M525" i="2"/>
  <c r="M521" i="2"/>
  <c r="M517" i="2"/>
  <c r="M513" i="2"/>
  <c r="M509" i="2"/>
  <c r="M505" i="2"/>
  <c r="M501" i="2"/>
  <c r="M497" i="2"/>
  <c r="M493" i="2"/>
  <c r="M489" i="2"/>
  <c r="M485" i="2"/>
  <c r="M481" i="2"/>
  <c r="M477" i="2"/>
  <c r="M473" i="2"/>
  <c r="M469" i="2"/>
  <c r="M465" i="2"/>
  <c r="M461" i="2"/>
  <c r="M457" i="2"/>
  <c r="M453" i="2"/>
  <c r="M449" i="2"/>
  <c r="M445" i="2"/>
  <c r="M441" i="2"/>
  <c r="M6" i="2"/>
  <c r="M388" i="2"/>
  <c r="M393" i="2"/>
  <c r="M404" i="2"/>
  <c r="M409" i="2"/>
  <c r="M415" i="2"/>
  <c r="M416" i="2"/>
  <c r="M423" i="2"/>
  <c r="M424" i="2"/>
  <c r="M431" i="2"/>
  <c r="M432" i="2"/>
  <c r="M439" i="2"/>
  <c r="M440" i="2"/>
  <c r="M454" i="2"/>
  <c r="M455" i="2"/>
  <c r="M456" i="2"/>
  <c r="M470" i="2"/>
  <c r="M471" i="2"/>
  <c r="M472" i="2"/>
  <c r="M486" i="2"/>
  <c r="M487" i="2"/>
  <c r="M488" i="2"/>
  <c r="M502" i="2"/>
  <c r="M503" i="2"/>
  <c r="M504" i="2"/>
  <c r="M518" i="2"/>
  <c r="M519" i="2"/>
  <c r="M520" i="2"/>
  <c r="M534" i="2"/>
  <c r="M535" i="2"/>
  <c r="M536" i="2"/>
  <c r="M550" i="2"/>
  <c r="M551" i="2"/>
  <c r="M552" i="2"/>
  <c r="M566" i="2"/>
  <c r="M567" i="2"/>
  <c r="M568" i="2"/>
  <c r="M582" i="2"/>
  <c r="M583" i="2"/>
  <c r="M584" i="2"/>
  <c r="M598" i="2"/>
  <c r="M599" i="2"/>
  <c r="M600" i="2"/>
  <c r="M614" i="2"/>
  <c r="M615" i="2"/>
  <c r="M616" i="2"/>
  <c r="M630" i="2"/>
  <c r="M631" i="2"/>
  <c r="M632" i="2"/>
  <c r="M646" i="2"/>
  <c r="M647" i="2"/>
  <c r="M648" i="2"/>
  <c r="M662" i="2"/>
  <c r="M663" i="2"/>
  <c r="M664" i="2"/>
  <c r="M678" i="2"/>
  <c r="M679" i="2"/>
  <c r="M680" i="2"/>
  <c r="M694" i="2"/>
  <c r="M695" i="2"/>
  <c r="M696" i="2"/>
  <c r="M710" i="2"/>
  <c r="M711" i="2"/>
  <c r="M712" i="2"/>
  <c r="M726" i="2"/>
  <c r="M727" i="2"/>
  <c r="M728" i="2"/>
  <c r="M742" i="2"/>
  <c r="M743" i="2"/>
  <c r="M744" i="2"/>
  <c r="M758" i="2"/>
  <c r="M759" i="2"/>
  <c r="M760" i="2"/>
  <c r="M9" i="2"/>
  <c r="M7" i="2"/>
  <c r="M11" i="2"/>
  <c r="M15" i="2"/>
  <c r="M19" i="2"/>
  <c r="M23" i="2"/>
  <c r="M27" i="2"/>
  <c r="M31" i="2"/>
  <c r="M35" i="2"/>
  <c r="M43" i="2"/>
  <c r="M47" i="2"/>
  <c r="M51" i="2"/>
  <c r="M55" i="2"/>
  <c r="M59" i="2"/>
  <c r="M63" i="2"/>
  <c r="M67" i="2"/>
  <c r="M71" i="2"/>
  <c r="M75" i="2"/>
  <c r="M79" i="2"/>
  <c r="M83" i="2"/>
  <c r="M87" i="2"/>
  <c r="M91" i="2"/>
  <c r="M95" i="2"/>
  <c r="M99" i="2"/>
  <c r="M103" i="2"/>
  <c r="M107" i="2"/>
  <c r="M111" i="2"/>
  <c r="M115" i="2"/>
  <c r="M119" i="2"/>
  <c r="M123" i="2"/>
  <c r="M127" i="2"/>
  <c r="M131" i="2"/>
  <c r="M135" i="2"/>
  <c r="M139" i="2"/>
  <c r="M143" i="2"/>
  <c r="M147" i="2"/>
  <c r="M151" i="2"/>
  <c r="M155" i="2"/>
  <c r="M159" i="2"/>
  <c r="M163" i="2"/>
  <c r="M167" i="2"/>
  <c r="M171" i="2"/>
  <c r="M175" i="2"/>
  <c r="M179" i="2"/>
  <c r="M183" i="2"/>
  <c r="M187" i="2"/>
  <c r="M191" i="2"/>
  <c r="M195" i="2"/>
  <c r="M199" i="2"/>
  <c r="M203" i="2"/>
  <c r="M207" i="2"/>
  <c r="M211" i="2"/>
  <c r="M215" i="2"/>
  <c r="M219" i="2"/>
  <c r="M223" i="2"/>
  <c r="M227" i="2"/>
  <c r="M231" i="2"/>
  <c r="M235" i="2"/>
  <c r="M384" i="2"/>
  <c r="M389" i="2"/>
  <c r="M400" i="2"/>
  <c r="M405" i="2"/>
  <c r="M417" i="2"/>
  <c r="M425" i="2"/>
  <c r="M433" i="2"/>
  <c r="M442" i="2"/>
  <c r="M443" i="2"/>
  <c r="M444" i="2"/>
  <c r="M458" i="2"/>
  <c r="M459" i="2"/>
  <c r="M460" i="2"/>
  <c r="M474" i="2"/>
  <c r="M475" i="2"/>
  <c r="M476" i="2"/>
  <c r="M490" i="2"/>
  <c r="M491" i="2"/>
  <c r="M492" i="2"/>
  <c r="M506" i="2"/>
  <c r="M507" i="2"/>
  <c r="M508" i="2"/>
  <c r="M522" i="2"/>
  <c r="M523" i="2"/>
  <c r="M524" i="2"/>
  <c r="M538" i="2"/>
  <c r="M539" i="2"/>
  <c r="M540" i="2"/>
  <c r="M554" i="2"/>
  <c r="M555" i="2"/>
  <c r="M556" i="2"/>
  <c r="M570" i="2"/>
  <c r="M571" i="2"/>
  <c r="M572" i="2"/>
  <c r="M586" i="2"/>
  <c r="M587" i="2"/>
  <c r="M588" i="2"/>
  <c r="M602" i="2"/>
  <c r="M603" i="2"/>
  <c r="M604" i="2"/>
  <c r="M618" i="2"/>
  <c r="M619" i="2"/>
  <c r="M620" i="2"/>
  <c r="M634" i="2"/>
  <c r="M635" i="2"/>
  <c r="M636" i="2"/>
  <c r="M650" i="2"/>
  <c r="M651" i="2"/>
  <c r="M652" i="2"/>
  <c r="M666" i="2"/>
  <c r="M667" i="2"/>
  <c r="M668" i="2"/>
  <c r="M682" i="2"/>
  <c r="M683" i="2"/>
  <c r="M684" i="2"/>
  <c r="M698" i="2"/>
  <c r="M699" i="2"/>
  <c r="M700" i="2"/>
  <c r="M714" i="2"/>
  <c r="M715" i="2"/>
  <c r="M716" i="2"/>
  <c r="M730" i="2"/>
  <c r="M731" i="2"/>
  <c r="M732" i="2"/>
  <c r="M746" i="2"/>
  <c r="M747" i="2"/>
  <c r="M748" i="2"/>
  <c r="M762" i="2"/>
  <c r="M763" i="2"/>
  <c r="M764" i="2"/>
  <c r="M911" i="2"/>
  <c r="M927" i="2"/>
  <c r="M943" i="2"/>
  <c r="M959" i="2"/>
  <c r="M975" i="2"/>
  <c r="M907" i="2"/>
  <c r="M923" i="2"/>
  <c r="M939" i="2"/>
  <c r="M955" i="2"/>
  <c r="M971" i="2"/>
  <c r="M982" i="2"/>
  <c r="M983" i="2"/>
  <c r="M990" i="2"/>
  <c r="M991" i="2"/>
  <c r="M998" i="2"/>
  <c r="M999" i="2"/>
  <c r="M919" i="2"/>
  <c r="M935" i="2"/>
  <c r="M951" i="2"/>
  <c r="M967" i="2"/>
  <c r="M915" i="2"/>
  <c r="M931" i="2"/>
  <c r="M947" i="2"/>
  <c r="M963" i="2"/>
  <c r="M979" i="2"/>
  <c r="M986" i="2"/>
  <c r="M987" i="2"/>
  <c r="M994" i="2"/>
  <c r="M995" i="2"/>
  <c r="M1002" i="2"/>
  <c r="K9" i="4"/>
  <c r="L9" i="4"/>
  <c r="L14" i="4"/>
  <c r="K14" i="4"/>
  <c r="K19" i="4"/>
  <c r="L19" i="4"/>
  <c r="K33" i="4"/>
  <c r="L33" i="4"/>
  <c r="K49" i="4"/>
  <c r="L49" i="4"/>
  <c r="L82" i="4"/>
  <c r="K82" i="4"/>
  <c r="K87" i="4"/>
  <c r="L87" i="4"/>
  <c r="K93" i="4"/>
  <c r="L93" i="4"/>
  <c r="K105" i="4"/>
  <c r="L105" i="4"/>
  <c r="K141" i="4"/>
  <c r="L141" i="4"/>
  <c r="K155" i="4"/>
  <c r="L155" i="4"/>
  <c r="K185" i="4"/>
  <c r="L185" i="4"/>
  <c r="K205" i="4"/>
  <c r="L205" i="4"/>
  <c r="L359" i="4"/>
  <c r="K359" i="4"/>
  <c r="K368" i="4"/>
  <c r="L368" i="4"/>
  <c r="L403" i="4"/>
  <c r="K403" i="4"/>
  <c r="K464" i="4"/>
  <c r="L464" i="4"/>
  <c r="L22" i="4"/>
  <c r="K22" i="4"/>
  <c r="K27" i="4"/>
  <c r="L27" i="4"/>
  <c r="K43" i="4"/>
  <c r="L43" i="4"/>
  <c r="K219" i="4"/>
  <c r="L219" i="4"/>
  <c r="K241" i="4"/>
  <c r="L241" i="4"/>
  <c r="K286" i="4"/>
  <c r="L286" i="4"/>
  <c r="K350" i="4"/>
  <c r="L350" i="4"/>
  <c r="K354" i="4"/>
  <c r="L354" i="4"/>
  <c r="K398" i="4"/>
  <c r="L398" i="4"/>
  <c r="K516" i="4"/>
  <c r="L516" i="4"/>
  <c r="K5" i="4"/>
  <c r="L5" i="4"/>
  <c r="K17" i="4"/>
  <c r="L17" i="4"/>
  <c r="L30" i="4"/>
  <c r="K30" i="4"/>
  <c r="K35" i="4"/>
  <c r="L35" i="4"/>
  <c r="L46" i="4"/>
  <c r="K46" i="4"/>
  <c r="K51" i="4"/>
  <c r="L51" i="4"/>
  <c r="K85" i="4"/>
  <c r="L85" i="4"/>
  <c r="K95" i="4"/>
  <c r="L95" i="4"/>
  <c r="K217" i="4"/>
  <c r="L217" i="4"/>
  <c r="K251" i="4"/>
  <c r="L251" i="4"/>
  <c r="L307" i="4"/>
  <c r="K307" i="4"/>
  <c r="L339" i="4"/>
  <c r="K339" i="4"/>
  <c r="K344" i="4"/>
  <c r="L344" i="4"/>
  <c r="L379" i="4"/>
  <c r="K379" i="4"/>
  <c r="L383" i="4"/>
  <c r="K383" i="4"/>
  <c r="L387" i="4"/>
  <c r="K387" i="4"/>
  <c r="K392" i="4"/>
  <c r="L392" i="4"/>
  <c r="K502" i="4"/>
  <c r="L502" i="4"/>
  <c r="K510" i="4"/>
  <c r="L510" i="4"/>
  <c r="K614" i="4"/>
  <c r="L614" i="4"/>
  <c r="K652" i="4"/>
  <c r="L652" i="4"/>
  <c r="L661" i="4"/>
  <c r="K661" i="4"/>
  <c r="K672" i="4"/>
  <c r="L672" i="4"/>
  <c r="K696" i="4"/>
  <c r="L696" i="4"/>
  <c r="K720" i="4"/>
  <c r="L720" i="4"/>
  <c r="K724" i="4"/>
  <c r="L724" i="4"/>
  <c r="K728" i="4"/>
  <c r="L728" i="4"/>
  <c r="K732" i="4"/>
  <c r="L732" i="4"/>
  <c r="K792" i="4"/>
  <c r="L792" i="4"/>
  <c r="K796" i="4"/>
  <c r="L796" i="4"/>
  <c r="K800" i="4"/>
  <c r="L800" i="4"/>
  <c r="K804" i="4"/>
  <c r="L804" i="4"/>
  <c r="L851" i="4"/>
  <c r="K851" i="4"/>
  <c r="L946" i="4"/>
  <c r="K946" i="4"/>
  <c r="K11" i="4"/>
  <c r="L11" i="4"/>
  <c r="K25" i="4"/>
  <c r="L25" i="4"/>
  <c r="K41" i="4"/>
  <c r="L41" i="4"/>
  <c r="K107" i="4"/>
  <c r="L107" i="4"/>
  <c r="K143" i="4"/>
  <c r="L143" i="4"/>
  <c r="K177" i="4"/>
  <c r="L177" i="4"/>
  <c r="K187" i="4"/>
  <c r="L187" i="4"/>
  <c r="K207" i="4"/>
  <c r="L207" i="4"/>
  <c r="K249" i="4"/>
  <c r="L249" i="4"/>
  <c r="L303" i="4"/>
  <c r="K303" i="4"/>
  <c r="K374" i="4"/>
  <c r="L374" i="4"/>
  <c r="K586" i="4"/>
  <c r="L586" i="4"/>
  <c r="K594" i="4"/>
  <c r="L594" i="4"/>
  <c r="L279" i="4"/>
  <c r="K279" i="4"/>
  <c r="L283" i="4"/>
  <c r="K283" i="4"/>
  <c r="K342" i="4"/>
  <c r="L342" i="4"/>
  <c r="L347" i="4"/>
  <c r="K347" i="4"/>
  <c r="K362" i="4"/>
  <c r="L362" i="4"/>
  <c r="K366" i="4"/>
  <c r="L366" i="4"/>
  <c r="L371" i="4"/>
  <c r="K371" i="4"/>
  <c r="K390" i="4"/>
  <c r="L390" i="4"/>
  <c r="L395" i="4"/>
  <c r="K395" i="4"/>
  <c r="K406" i="4"/>
  <c r="L406" i="4"/>
  <c r="K414" i="4"/>
  <c r="L414" i="4"/>
  <c r="K422" i="4"/>
  <c r="L422" i="4"/>
  <c r="K428" i="4"/>
  <c r="L428" i="4"/>
  <c r="K432" i="4"/>
  <c r="L432" i="4"/>
  <c r="K440" i="4"/>
  <c r="L440" i="4"/>
  <c r="K448" i="4"/>
  <c r="L448" i="4"/>
  <c r="K456" i="4"/>
  <c r="L456" i="4"/>
  <c r="K482" i="4"/>
  <c r="L482" i="4"/>
  <c r="K490" i="4"/>
  <c r="L490" i="4"/>
  <c r="K526" i="4"/>
  <c r="L526" i="4"/>
  <c r="K534" i="4"/>
  <c r="L534" i="4"/>
  <c r="K542" i="4"/>
  <c r="L542" i="4"/>
  <c r="K548" i="4"/>
  <c r="L548" i="4"/>
  <c r="K552" i="4"/>
  <c r="L552" i="4"/>
  <c r="K560" i="4"/>
  <c r="L560" i="4"/>
  <c r="K576" i="4"/>
  <c r="L576" i="4"/>
  <c r="K612" i="4"/>
  <c r="L612" i="4"/>
  <c r="L633" i="4"/>
  <c r="K633" i="4"/>
  <c r="L677" i="4"/>
  <c r="K677" i="4"/>
  <c r="K688" i="4"/>
  <c r="L688" i="4"/>
  <c r="L701" i="4"/>
  <c r="K701" i="4"/>
  <c r="K708" i="4"/>
  <c r="L708" i="4"/>
  <c r="K752" i="4"/>
  <c r="L752" i="4"/>
  <c r="K768" i="4"/>
  <c r="L768" i="4"/>
  <c r="K772" i="4"/>
  <c r="L772" i="4"/>
  <c r="K776" i="4"/>
  <c r="L776" i="4"/>
  <c r="K4" i="4"/>
  <c r="L13" i="4"/>
  <c r="K18" i="4"/>
  <c r="L21" i="4"/>
  <c r="K26" i="4"/>
  <c r="L29" i="4"/>
  <c r="K34" i="4"/>
  <c r="L37" i="4"/>
  <c r="K42" i="4"/>
  <c r="L45" i="4"/>
  <c r="K50" i="4"/>
  <c r="K86" i="4"/>
  <c r="L89" i="4"/>
  <c r="K94" i="4"/>
  <c r="L113" i="4"/>
  <c r="L115" i="4"/>
  <c r="L133" i="4"/>
  <c r="L135" i="4"/>
  <c r="L149" i="4"/>
  <c r="L151" i="4"/>
  <c r="L161" i="4"/>
  <c r="L163" i="4"/>
  <c r="L173" i="4"/>
  <c r="L181" i="4"/>
  <c r="L201" i="4"/>
  <c r="L225" i="4"/>
  <c r="L227" i="4"/>
  <c r="L288" i="4"/>
  <c r="L300" i="4"/>
  <c r="K302" i="4"/>
  <c r="L302" i="4"/>
  <c r="K306" i="4"/>
  <c r="L306" i="4"/>
  <c r="L343" i="4"/>
  <c r="K343" i="4"/>
  <c r="L356" i="4"/>
  <c r="K358" i="4"/>
  <c r="L358" i="4"/>
  <c r="L367" i="4"/>
  <c r="K367" i="4"/>
  <c r="L376" i="4"/>
  <c r="K378" i="4"/>
  <c r="L378" i="4"/>
  <c r="K382" i="4"/>
  <c r="L382" i="4"/>
  <c r="K386" i="4"/>
  <c r="L386" i="4"/>
  <c r="L391" i="4"/>
  <c r="K391" i="4"/>
  <c r="L400" i="4"/>
  <c r="K402" i="4"/>
  <c r="L402" i="4"/>
  <c r="K426" i="4"/>
  <c r="L426" i="4"/>
  <c r="K438" i="4"/>
  <c r="L438" i="4"/>
  <c r="K446" i="4"/>
  <c r="L446" i="4"/>
  <c r="K454" i="4"/>
  <c r="L454" i="4"/>
  <c r="K504" i="4"/>
  <c r="L504" i="4"/>
  <c r="K558" i="4"/>
  <c r="L558" i="4"/>
  <c r="K574" i="4"/>
  <c r="L574" i="4"/>
  <c r="K582" i="4"/>
  <c r="L582" i="4"/>
  <c r="K588" i="4"/>
  <c r="L588" i="4"/>
  <c r="K596" i="4"/>
  <c r="L596" i="4"/>
  <c r="K600" i="4"/>
  <c r="L600" i="4"/>
  <c r="K282" i="4"/>
  <c r="L282" i="4"/>
  <c r="L287" i="4"/>
  <c r="K287" i="4"/>
  <c r="L299" i="4"/>
  <c r="K299" i="4"/>
  <c r="K346" i="4"/>
  <c r="L346" i="4"/>
  <c r="L355" i="4"/>
  <c r="K355" i="4"/>
  <c r="K370" i="4"/>
  <c r="L370" i="4"/>
  <c r="L375" i="4"/>
  <c r="K375" i="4"/>
  <c r="K394" i="4"/>
  <c r="L394" i="4"/>
  <c r="L399" i="4"/>
  <c r="K399" i="4"/>
  <c r="K408" i="4"/>
  <c r="L408" i="4"/>
  <c r="K416" i="4"/>
  <c r="L416" i="4"/>
  <c r="K470" i="4"/>
  <c r="L470" i="4"/>
  <c r="K484" i="4"/>
  <c r="L484" i="4"/>
  <c r="K492" i="4"/>
  <c r="L492" i="4"/>
  <c r="K514" i="4"/>
  <c r="L514" i="4"/>
  <c r="K520" i="4"/>
  <c r="L520" i="4"/>
  <c r="K528" i="4"/>
  <c r="L528" i="4"/>
  <c r="K536" i="4"/>
  <c r="L536" i="4"/>
  <c r="K544" i="4"/>
  <c r="L544" i="4"/>
  <c r="K780" i="4"/>
  <c r="L780" i="4"/>
  <c r="K784" i="4"/>
  <c r="L784" i="4"/>
  <c r="L863" i="4"/>
  <c r="K863" i="4"/>
  <c r="L898" i="4"/>
  <c r="K898" i="4"/>
  <c r="L902" i="4"/>
  <c r="K902" i="4"/>
  <c r="L906" i="4"/>
  <c r="K906" i="4"/>
  <c r="L979" i="4"/>
  <c r="K979" i="4"/>
  <c r="L995" i="4"/>
  <c r="K995" i="4"/>
  <c r="K644" i="4"/>
  <c r="L644" i="4"/>
  <c r="K664" i="4"/>
  <c r="L664" i="4"/>
  <c r="L685" i="4"/>
  <c r="K685" i="4"/>
  <c r="L705" i="4"/>
  <c r="K705" i="4"/>
  <c r="L609" i="4"/>
  <c r="K609" i="4"/>
  <c r="L613" i="4"/>
  <c r="K613" i="4"/>
  <c r="K636" i="4"/>
  <c r="L636" i="4"/>
  <c r="L649" i="4"/>
  <c r="K649" i="4"/>
  <c r="L669" i="4"/>
  <c r="K669" i="4"/>
  <c r="K680" i="4"/>
  <c r="L680" i="4"/>
  <c r="K640" i="4"/>
  <c r="L640" i="4"/>
  <c r="K668" i="4"/>
  <c r="L668" i="4"/>
  <c r="K684" i="4"/>
  <c r="L684" i="4"/>
  <c r="K700" i="4"/>
  <c r="L700" i="4"/>
  <c r="K744" i="4"/>
  <c r="L744" i="4"/>
  <c r="K748" i="4"/>
  <c r="L748" i="4"/>
  <c r="L830" i="4"/>
  <c r="K830" i="4"/>
  <c r="L834" i="4"/>
  <c r="K834" i="4"/>
  <c r="L855" i="4"/>
  <c r="K855" i="4"/>
  <c r="L891" i="4"/>
  <c r="K891" i="4"/>
  <c r="K632" i="4"/>
  <c r="L632" i="4"/>
  <c r="K648" i="4"/>
  <c r="L648" i="4"/>
  <c r="K660" i="4"/>
  <c r="L660" i="4"/>
  <c r="K676" i="4"/>
  <c r="L676" i="4"/>
  <c r="K692" i="4"/>
  <c r="L692" i="4"/>
  <c r="K756" i="4"/>
  <c r="L756" i="4"/>
  <c r="K760" i="4"/>
  <c r="L760" i="4"/>
  <c r="K764" i="4"/>
  <c r="L764" i="4"/>
  <c r="K808" i="4"/>
  <c r="L808" i="4"/>
  <c r="K812" i="4"/>
  <c r="L812" i="4"/>
  <c r="K816" i="4"/>
  <c r="L816" i="4"/>
  <c r="K820" i="4"/>
  <c r="L820" i="4"/>
  <c r="L866" i="4"/>
  <c r="K866" i="4"/>
  <c r="L943" i="4"/>
  <c r="K943" i="4"/>
  <c r="K735" i="4"/>
  <c r="K739" i="4"/>
  <c r="K743" i="4"/>
  <c r="K747" i="4"/>
  <c r="K751" i="4"/>
  <c r="K755" i="4"/>
  <c r="L878" i="4"/>
  <c r="K878" i="4"/>
  <c r="L882" i="4"/>
  <c r="K882" i="4"/>
  <c r="L886" i="4"/>
  <c r="K886" i="4"/>
  <c r="L959" i="4"/>
  <c r="K959" i="4"/>
  <c r="L963" i="4"/>
  <c r="K963" i="4"/>
  <c r="L967" i="4"/>
  <c r="K967" i="4"/>
  <c r="M15" i="5"/>
  <c r="M11" i="5"/>
  <c r="M7" i="5"/>
  <c r="M16" i="5"/>
  <c r="M12" i="5"/>
  <c r="M8" i="5"/>
  <c r="M13" i="5"/>
  <c r="M9" i="5"/>
  <c r="M5" i="5"/>
  <c r="M14" i="5"/>
  <c r="K839" i="4"/>
  <c r="K843" i="4"/>
  <c r="K847" i="4"/>
  <c r="L854" i="4"/>
  <c r="K854" i="4"/>
  <c r="L858" i="4"/>
  <c r="K858" i="4"/>
  <c r="L862" i="4"/>
  <c r="K862" i="4"/>
  <c r="K871" i="4"/>
  <c r="K875" i="4"/>
  <c r="K915" i="4"/>
  <c r="K919" i="4"/>
  <c r="K927" i="4"/>
  <c r="K931" i="4"/>
  <c r="K935" i="4"/>
  <c r="K951" i="4"/>
  <c r="K955" i="4"/>
  <c r="P4" i="5"/>
  <c r="L838" i="4"/>
  <c r="K838" i="4"/>
  <c r="L842" i="4"/>
  <c r="K842" i="4"/>
  <c r="L846" i="4"/>
  <c r="K846" i="4"/>
  <c r="L870" i="4"/>
  <c r="K870" i="4"/>
  <c r="L874" i="4"/>
  <c r="K874" i="4"/>
  <c r="L910" i="4"/>
  <c r="K910" i="4"/>
  <c r="L914" i="4"/>
  <c r="K914" i="4"/>
  <c r="L918" i="4"/>
  <c r="K918" i="4"/>
  <c r="L922" i="4"/>
  <c r="K922" i="4"/>
  <c r="L926" i="4"/>
  <c r="K926" i="4"/>
  <c r="L930" i="4"/>
  <c r="K930" i="4"/>
  <c r="L934" i="4"/>
  <c r="K934" i="4"/>
  <c r="L954" i="4"/>
  <c r="K954" i="4"/>
  <c r="L971" i="4"/>
  <c r="K971" i="4"/>
  <c r="L975" i="4"/>
  <c r="K975" i="4"/>
  <c r="L991" i="4"/>
  <c r="K991" i="4"/>
  <c r="M10" i="5"/>
  <c r="K958" i="4"/>
  <c r="K962" i="4"/>
  <c r="K970" i="4"/>
  <c r="K978" i="4"/>
  <c r="K982" i="4"/>
  <c r="K990" i="4"/>
  <c r="K994" i="4"/>
  <c r="K998" i="4"/>
  <c r="K1002" i="4"/>
  <c r="D24" i="15"/>
  <c r="A25" i="15"/>
  <c r="G25" i="15"/>
  <c r="D26" i="15"/>
  <c r="A24" i="15"/>
  <c r="A26" i="15"/>
  <c r="P7" i="4" l="1"/>
  <c r="P6" i="4"/>
  <c r="P5" i="4"/>
</calcChain>
</file>

<file path=xl/sharedStrings.xml><?xml version="1.0" encoding="utf-8"?>
<sst xmlns="http://schemas.openxmlformats.org/spreadsheetml/2006/main" count="113991" uniqueCount="3970">
  <si>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</si>
  <si>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</si>
  <si>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</si>
  <si>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</si>
  <si>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</si>
  <si>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</si>
  <si>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</si>
  <si>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</si>
  <si>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</si>
  <si>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</si>
  <si>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</si>
  <si>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</si>
  <si>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</si>
  <si>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</si>
  <si>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</si>
  <si>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</si>
  <si>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</si>
  <si>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</si>
  <si>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</si>
  <si>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</si>
  <si>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</si>
  <si>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</si>
  <si>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</si>
  <si>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</si>
  <si>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Total</t>
  </si>
  <si>
    <t>Minimum</t>
  </si>
  <si>
    <t>Maximum</t>
  </si>
  <si>
    <t>Average</t>
  </si>
  <si>
    <t>Rank</t>
  </si>
  <si>
    <t>group E</t>
  </si>
  <si>
    <t>Enrollment_num</t>
  </si>
  <si>
    <t>Country</t>
  </si>
  <si>
    <t>City</t>
  </si>
  <si>
    <t>State</t>
  </si>
  <si>
    <t>Region</t>
  </si>
  <si>
    <t>Country Corrected</t>
  </si>
  <si>
    <t>Address</t>
  </si>
  <si>
    <t>Address Short</t>
  </si>
  <si>
    <t>Unique Identifier</t>
  </si>
  <si>
    <t>Enrollment Year</t>
  </si>
  <si>
    <t>CA-2016-152156</t>
  </si>
  <si>
    <t>United          States</t>
  </si>
  <si>
    <t>Henderson</t>
  </si>
  <si>
    <t>Kentucky</t>
  </si>
  <si>
    <t>South</t>
  </si>
  <si>
    <t>CA-2016-138688</t>
  </si>
  <si>
    <t xml:space="preserve">United States         </t>
  </si>
  <si>
    <t>US-2015-108966</t>
  </si>
  <si>
    <t>United States</t>
  </si>
  <si>
    <t>Los Angeles</t>
  </si>
  <si>
    <t>California</t>
  </si>
  <si>
    <t>West</t>
  </si>
  <si>
    <t>CA-2014-115812</t>
  </si>
  <si>
    <t>Fort Lauderdale</t>
  </si>
  <si>
    <t>Florida</t>
  </si>
  <si>
    <t>CA-2017-114412</t>
  </si>
  <si>
    <t>CA-2016-161389</t>
  </si>
  <si>
    <t xml:space="preserve">          United States</t>
  </si>
  <si>
    <t>US-2015-118983</t>
  </si>
  <si>
    <t>CA-2014-105893</t>
  </si>
  <si>
    <t>CA-2014-167164</t>
  </si>
  <si>
    <t xml:space="preserve">  United  States</t>
  </si>
  <si>
    <t>CA-2014-143336</t>
  </si>
  <si>
    <t>CA-2016-137330</t>
  </si>
  <si>
    <t>US-2017-156909</t>
  </si>
  <si>
    <t>United         States</t>
  </si>
  <si>
    <t>CA-2015-106320</t>
  </si>
  <si>
    <t>Concord</t>
  </si>
  <si>
    <t>North Carolina</t>
  </si>
  <si>
    <t>CA-2016-121755</t>
  </si>
  <si>
    <t>Seattle</t>
  </si>
  <si>
    <t>Washington</t>
  </si>
  <si>
    <t>US-2015-150630</t>
  </si>
  <si>
    <t>Fort Worth</t>
  </si>
  <si>
    <t>Texas</t>
  </si>
  <si>
    <t>Central</t>
  </si>
  <si>
    <t>CA-2017-107727</t>
  </si>
  <si>
    <t>United      States</t>
  </si>
  <si>
    <t>CA-2016-117590</t>
  </si>
  <si>
    <t>Madison</t>
  </si>
  <si>
    <t>Wisconsin</t>
  </si>
  <si>
    <t>CA-2015-117415</t>
  </si>
  <si>
    <t>West Jordan</t>
  </si>
  <si>
    <t>Utah</t>
  </si>
  <si>
    <t>CA-2017-120999</t>
  </si>
  <si>
    <t xml:space="preserve">    United States</t>
  </si>
  <si>
    <t>San Francisco</t>
  </si>
  <si>
    <t>CA-2016-101343</t>
  </si>
  <si>
    <t>CA-2017-139619</t>
  </si>
  <si>
    <t>CA-2016-118255</t>
  </si>
  <si>
    <t>Fremont</t>
  </si>
  <si>
    <t>Nebraska</t>
  </si>
  <si>
    <t>CA-2014-146703</t>
  </si>
  <si>
    <t>CA-2016-169194</t>
  </si>
  <si>
    <t>Philadelphia</t>
  </si>
  <si>
    <t>Pennsylvania</t>
  </si>
  <si>
    <t>East</t>
  </si>
  <si>
    <t>CA-2015-115742</t>
  </si>
  <si>
    <t>Orem</t>
  </si>
  <si>
    <t>CA-2016-105816</t>
  </si>
  <si>
    <t>CA-2016-111682</t>
  </si>
  <si>
    <t>CA-2015-135545</t>
  </si>
  <si>
    <t>US-2015-164175</t>
  </si>
  <si>
    <t>CA-2014-106376</t>
  </si>
  <si>
    <t>CA-2016-119823</t>
  </si>
  <si>
    <t>CA-2016-106075</t>
  </si>
  <si>
    <t>CA-2017-114440</t>
  </si>
  <si>
    <t>US-2015-134026</t>
  </si>
  <si>
    <t>US-2017-118038</t>
  </si>
  <si>
    <t>Houston</t>
  </si>
  <si>
    <t>US-2014-147606</t>
  </si>
  <si>
    <t>Richardson</t>
  </si>
  <si>
    <t>CA-2016-127208</t>
  </si>
  <si>
    <t>CA-2014-139451</t>
  </si>
  <si>
    <t>CA-2015-149734</t>
  </si>
  <si>
    <t>US-2017-119662</t>
  </si>
  <si>
    <t>CA-2017-140088</t>
  </si>
  <si>
    <t>CA-2017-155558</t>
  </si>
  <si>
    <t>Naperville</t>
  </si>
  <si>
    <t>Illinois</t>
  </si>
  <si>
    <t>CA-2016-159695</t>
  </si>
  <si>
    <t>CA-2016-109806</t>
  </si>
  <si>
    <t>Melbourne</t>
  </si>
  <si>
    <t>CA-2015-149587</t>
  </si>
  <si>
    <t>Eagan</t>
  </si>
  <si>
    <t>Minnesota</t>
  </si>
  <si>
    <t>US-2017-109484</t>
  </si>
  <si>
    <t>CA-2017-161018</t>
  </si>
  <si>
    <t>Westland</t>
  </si>
  <si>
    <t>Michigan</t>
  </si>
  <si>
    <t>CA-2017-157833</t>
  </si>
  <si>
    <t>Dover</t>
  </si>
  <si>
    <t>Delaware</t>
  </si>
  <si>
    <t>CA-2016-149223</t>
  </si>
  <si>
    <t>CA-2016-158568</t>
  </si>
  <si>
    <t>New Albany</t>
  </si>
  <si>
    <t>Indiana</t>
  </si>
  <si>
    <t>CA-2016-129903</t>
  </si>
  <si>
    <t>US-2015-156867</t>
  </si>
  <si>
    <t>CA-2017-119004</t>
  </si>
  <si>
    <t>CA-2015-129476</t>
  </si>
  <si>
    <t>New York City</t>
  </si>
  <si>
    <t>New York</t>
  </si>
  <si>
    <t>CA-2017-146780</t>
  </si>
  <si>
    <t>CA-2016-128867</t>
  </si>
  <si>
    <t>Troy</t>
  </si>
  <si>
    <t>CA-2014-115259</t>
  </si>
  <si>
    <t>CA-2015-110457</t>
  </si>
  <si>
    <t>US-2015-136476</t>
  </si>
  <si>
    <t>CA-2016-103730</t>
  </si>
  <si>
    <t>US-2014-152030</t>
  </si>
  <si>
    <t>US-2014-134614</t>
  </si>
  <si>
    <t>US-2017-107272</t>
  </si>
  <si>
    <t>US-2016-125969</t>
  </si>
  <si>
    <t>US-2017-164147</t>
  </si>
  <si>
    <t>CA-2016-145583</t>
  </si>
  <si>
    <t>CA-2016-110366</t>
  </si>
  <si>
    <t>Chicago</t>
  </si>
  <si>
    <t>CA-2017-106180</t>
  </si>
  <si>
    <t>Gilbert</t>
  </si>
  <si>
    <t>Arizona</t>
  </si>
  <si>
    <t>CA-2017-155376</t>
  </si>
  <si>
    <t>CA-2015-110744</t>
  </si>
  <si>
    <t>Springfield</t>
  </si>
  <si>
    <t>Virginia</t>
  </si>
  <si>
    <t>CA-2014-110072</t>
  </si>
  <si>
    <t>CA-2016-114489</t>
  </si>
  <si>
    <t>Jackson</t>
  </si>
  <si>
    <t>CA-2016-158834</t>
  </si>
  <si>
    <t>Memphis</t>
  </si>
  <si>
    <t>Tennessee</t>
  </si>
  <si>
    <t>CA-2015-124919</t>
  </si>
  <si>
    <t>CA-2015-118948</t>
  </si>
  <si>
    <t>CA-2014-104269</t>
  </si>
  <si>
    <t>CA-2016-114104</t>
  </si>
  <si>
    <t>CA-2016-162733</t>
  </si>
  <si>
    <t>CA-2015-119697</t>
  </si>
  <si>
    <t>CA-2016-154508</t>
  </si>
  <si>
    <t>Decatur</t>
  </si>
  <si>
    <t>Alabama</t>
  </si>
  <si>
    <t>CA-2016-113817</t>
  </si>
  <si>
    <t>CA-2014-139892</t>
  </si>
  <si>
    <t>CA-2014-118962</t>
  </si>
  <si>
    <t>US-2014-100853</t>
  </si>
  <si>
    <t>Durham</t>
  </si>
  <si>
    <t>US-2017-152366</t>
  </si>
  <si>
    <t>US-2015-101511</t>
  </si>
  <si>
    <t>Columbia</t>
  </si>
  <si>
    <t>South Carolina</t>
  </si>
  <si>
    <t>CA-2015-137225</t>
  </si>
  <si>
    <t>Rochester</t>
  </si>
  <si>
    <t>CA-2014-166191</t>
  </si>
  <si>
    <t>CA-2014-158274</t>
  </si>
  <si>
    <t>CA-2016-105018</t>
  </si>
  <si>
    <t>CA-2014-123260</t>
  </si>
  <si>
    <t>CA-2016-157000</t>
  </si>
  <si>
    <t>CA-2015-102281</t>
  </si>
  <si>
    <t>Minneapolis</t>
  </si>
  <si>
    <t>CA-2015-131457</t>
  </si>
  <si>
    <t>CA-2014-140004</t>
  </si>
  <si>
    <t>CA-2017-107720</t>
  </si>
  <si>
    <t>Portland</t>
  </si>
  <si>
    <t>Oregon</t>
  </si>
  <si>
    <t>US-2017-124303</t>
  </si>
  <si>
    <t>CA-2017-105074</t>
  </si>
  <si>
    <t>CA-2014-133690</t>
  </si>
  <si>
    <t>Saint Paul</t>
  </si>
  <si>
    <t>US-2017-116701</t>
  </si>
  <si>
    <t>CA-2017-126382</t>
  </si>
  <si>
    <t>CA-2017-108329</t>
  </si>
  <si>
    <t>CA-2017-135860</t>
  </si>
  <si>
    <t>CA-2015-101007</t>
  </si>
  <si>
    <t>Aurora</t>
  </si>
  <si>
    <t>Colorado</t>
  </si>
  <si>
    <t>CA-2015-146262</t>
  </si>
  <si>
    <t>CA-2016-130162</t>
  </si>
  <si>
    <t>CA-2015-169397</t>
  </si>
  <si>
    <t>Charlotte</t>
  </si>
  <si>
    <t>CA-2015-163055</t>
  </si>
  <si>
    <t>US-2015-145436</t>
  </si>
  <si>
    <t>US-2014-156216</t>
  </si>
  <si>
    <t>Orland Park</t>
  </si>
  <si>
    <t>US-2017-100930</t>
  </si>
  <si>
    <t>CA-2017-160514</t>
  </si>
  <si>
    <t>Urbandale</t>
  </si>
  <si>
    <t>Iowa</t>
  </si>
  <si>
    <t>CA-2016-157749</t>
  </si>
  <si>
    <t>CA-2014-131926</t>
  </si>
  <si>
    <t>Columbus</t>
  </si>
  <si>
    <t>Ohio</t>
  </si>
  <si>
    <t>CA-2016-154739</t>
  </si>
  <si>
    <t>CA-2016-145625</t>
  </si>
  <si>
    <t>CA-2016-146941</t>
  </si>
  <si>
    <t>US-2015-159982</t>
  </si>
  <si>
    <t>CA-2017-163139</t>
  </si>
  <si>
    <t>Bristol</t>
  </si>
  <si>
    <t>US-2017-155299</t>
  </si>
  <si>
    <t>Wilmington</t>
  </si>
  <si>
    <t>US-2014-106992</t>
  </si>
  <si>
    <t>CA-2016-125318</t>
  </si>
  <si>
    <t>CA-2015-155040</t>
  </si>
  <si>
    <t>CA-2017-136826</t>
  </si>
  <si>
    <t>CA-2016-111010</t>
  </si>
  <si>
    <t>US-2017-145366</t>
  </si>
  <si>
    <t>Bloomington</t>
  </si>
  <si>
    <t>CA-2017-163979</t>
  </si>
  <si>
    <t>Phoenix</t>
  </si>
  <si>
    <t>CA-2015-155334</t>
  </si>
  <si>
    <t>CA-2017-118136</t>
  </si>
  <si>
    <t>CA-2017-132976</t>
  </si>
  <si>
    <t>US-2015-161991</t>
  </si>
  <si>
    <t>CA-2015-130890</t>
  </si>
  <si>
    <t>CA-2015-130883</t>
  </si>
  <si>
    <t>CA-2016-112697</t>
  </si>
  <si>
    <t>Roseville</t>
  </si>
  <si>
    <t>CA-2016-110772</t>
  </si>
  <si>
    <t>CA-2014-111451</t>
  </si>
  <si>
    <t>CA-2016-142545</t>
  </si>
  <si>
    <t>US-2017-152380</t>
  </si>
  <si>
    <t>CA-2015-144253</t>
  </si>
  <si>
    <t>CA-2014-130960</t>
  </si>
  <si>
    <t>CA-2014-111003</t>
  </si>
  <si>
    <t>CA-2017-126774</t>
  </si>
  <si>
    <t>CA-2016-142902</t>
  </si>
  <si>
    <t>CA-2014-120887</t>
  </si>
  <si>
    <t>CA-2014-167850</t>
  </si>
  <si>
    <t>Independence</t>
  </si>
  <si>
    <t>Missouri</t>
  </si>
  <si>
    <t>CA-2014-164259</t>
  </si>
  <si>
    <t>Pasadena</t>
  </si>
  <si>
    <t>CA-2014-164973</t>
  </si>
  <si>
    <t>Newark</t>
  </si>
  <si>
    <t>CA-2014-156601</t>
  </si>
  <si>
    <t>Franklin</t>
  </si>
  <si>
    <t>CA-2016-162138</t>
  </si>
  <si>
    <t>CA-2017-153339</t>
  </si>
  <si>
    <t>US-2016-141544</t>
  </si>
  <si>
    <t>US-2016-150147</t>
  </si>
  <si>
    <t>Scottsdale</t>
  </si>
  <si>
    <t>CA-2015-137946</t>
  </si>
  <si>
    <t>CA-2014-129924</t>
  </si>
  <si>
    <t>San Jose</t>
  </si>
  <si>
    <t>CA-2015-128167</t>
  </si>
  <si>
    <t>CA-2014-122336</t>
  </si>
  <si>
    <t>US-2015-120712</t>
  </si>
  <si>
    <t>CA-2017-169901</t>
  </si>
  <si>
    <t>CA-2017-134306</t>
  </si>
  <si>
    <t>Edmond</t>
  </si>
  <si>
    <t>Oklahoma</t>
  </si>
  <si>
    <t>CA-2016-129714</t>
  </si>
  <si>
    <t>CA-2016-138520</t>
  </si>
  <si>
    <t>CA-2016-130001</t>
  </si>
  <si>
    <t>CA-2017-155698</t>
  </si>
  <si>
    <t>Carlsbad</t>
  </si>
  <si>
    <t>New Mexico</t>
  </si>
  <si>
    <t>CA-2017-144904</t>
  </si>
  <si>
    <t>CA-2014-123344</t>
  </si>
  <si>
    <t>San Antonio</t>
  </si>
  <si>
    <t>CA-2016-155516</t>
  </si>
  <si>
    <t>CA-2017-104745</t>
  </si>
  <si>
    <t>US-2014-119137</t>
  </si>
  <si>
    <t>US-2016-134656</t>
  </si>
  <si>
    <t>US-2017-134481</t>
  </si>
  <si>
    <t>CA-2015-130792</t>
  </si>
  <si>
    <t>CA-2016-134775</t>
  </si>
  <si>
    <t>CA-2015-125395</t>
  </si>
  <si>
    <t>US-2015-168935</t>
  </si>
  <si>
    <t>CA-2015-122756</t>
  </si>
  <si>
    <t>CA-2014-115973</t>
  </si>
  <si>
    <t>CA-2017-101798</t>
  </si>
  <si>
    <t>US-2014-135972</t>
  </si>
  <si>
    <t>US-2014-134971</t>
  </si>
  <si>
    <t>CA-2017-102946</t>
  </si>
  <si>
    <t>CA-2017-165603</t>
  </si>
  <si>
    <t>CA-2015-122259</t>
  </si>
  <si>
    <t>CA-2016-108987</t>
  </si>
  <si>
    <t>Monroe</t>
  </si>
  <si>
    <t>Louisiana</t>
  </si>
  <si>
    <t>CA-2014-113166</t>
  </si>
  <si>
    <t>CA-2014-155208</t>
  </si>
  <si>
    <t>CA-2017-117933</t>
  </si>
  <si>
    <t>Fairfield</t>
  </si>
  <si>
    <t>Connecticut</t>
  </si>
  <si>
    <t>CA-2017-117457</t>
  </si>
  <si>
    <t>CA-2017-142636</t>
  </si>
  <si>
    <t>Grand Prairie</t>
  </si>
  <si>
    <t>CA-2017-122105</t>
  </si>
  <si>
    <t>CA-2016-148796</t>
  </si>
  <si>
    <t>CA-2017-154816</t>
  </si>
  <si>
    <t>CA-2017-110478</t>
  </si>
  <si>
    <t>CA-2014-142048</t>
  </si>
  <si>
    <t>CA-2017-125388</t>
  </si>
  <si>
    <t>CA-2017-155705</t>
  </si>
  <si>
    <t>Redlands</t>
  </si>
  <si>
    <t>CA-2017-149160</t>
  </si>
  <si>
    <t>Hamilton</t>
  </si>
  <si>
    <t>CA-2014-101476</t>
  </si>
  <si>
    <t>CA-2017-152275</t>
  </si>
  <si>
    <t>Westfield</t>
  </si>
  <si>
    <t>New Jersey</t>
  </si>
  <si>
    <t>US-2016-123750</t>
  </si>
  <si>
    <t>CA-2016-127369</t>
  </si>
  <si>
    <t>US-2014-150574</t>
  </si>
  <si>
    <t>Akron</t>
  </si>
  <si>
    <t>CA-2016-147375</t>
  </si>
  <si>
    <t>Denver</t>
  </si>
  <si>
    <t>CA-2017-130043</t>
  </si>
  <si>
    <t>CA-2017-157252</t>
  </si>
  <si>
    <t>Dallas</t>
  </si>
  <si>
    <t>CA-2016-115756</t>
  </si>
  <si>
    <t>CA-2017-154214</t>
  </si>
  <si>
    <t>Whittier</t>
  </si>
  <si>
    <t>CA-2016-166674</t>
  </si>
  <si>
    <t>Saginaw</t>
  </si>
  <si>
    <t>CA-2017-147277</t>
  </si>
  <si>
    <t>CA-2016-100153</t>
  </si>
  <si>
    <t>US-2014-110674</t>
  </si>
  <si>
    <t>US-2016-157945</t>
  </si>
  <si>
    <t>CA-2015-109638</t>
  </si>
  <si>
    <t>CA-2016-109869</t>
  </si>
  <si>
    <t>Medina</t>
  </si>
  <si>
    <t>US-2015-101399</t>
  </si>
  <si>
    <t>CA-2017-154907</t>
  </si>
  <si>
    <t>US-2016-100419</t>
  </si>
  <si>
    <t>CA-2015-154144</t>
  </si>
  <si>
    <t>CA-2014-144666</t>
  </si>
  <si>
    <t>CA-2016-103891</t>
  </si>
  <si>
    <t>CA-2016-152632</t>
  </si>
  <si>
    <t>Dublin</t>
  </si>
  <si>
    <t>CA-2016-100790</t>
  </si>
  <si>
    <t>CA-2014-134677</t>
  </si>
  <si>
    <t>CA-2014-127691</t>
  </si>
  <si>
    <t>CA-2017-140963</t>
  </si>
  <si>
    <t>CA-2014-154627</t>
  </si>
  <si>
    <t>CA-2014-133753</t>
  </si>
  <si>
    <t>Detroit</t>
  </si>
  <si>
    <t>CA-2014-113362</t>
  </si>
  <si>
    <t>CA-2016-169166</t>
  </si>
  <si>
    <t>US-2016-120929</t>
  </si>
  <si>
    <t>CA-2015-134782</t>
  </si>
  <si>
    <t>CA-2016-126158</t>
  </si>
  <si>
    <t>US-2016-105578</t>
  </si>
  <si>
    <t>Tampa</t>
  </si>
  <si>
    <t>CA-2017-134978</t>
  </si>
  <si>
    <t>CA-2015-145352</t>
  </si>
  <si>
    <t>CA-2017-135307</t>
  </si>
  <si>
    <t>CA-2016-106341</t>
  </si>
  <si>
    <t>CA-2017-163405</t>
  </si>
  <si>
    <t>Santa Clara</t>
  </si>
  <si>
    <t>CA-2017-127432</t>
  </si>
  <si>
    <t>CA-2015-157812</t>
  </si>
  <si>
    <t>CA-2017-145142</t>
  </si>
  <si>
    <t>US-2016-139486</t>
  </si>
  <si>
    <t>CA-2015-158792</t>
  </si>
  <si>
    <t>CA-2017-113558</t>
  </si>
  <si>
    <t>US-2015-138303</t>
  </si>
  <si>
    <t>CA-2015-102848</t>
  </si>
  <si>
    <t>Lakeville</t>
  </si>
  <si>
    <t>US-2017-129441</t>
  </si>
  <si>
    <t>CA-2016-168753</t>
  </si>
  <si>
    <t>CA-2016-126613</t>
  </si>
  <si>
    <t>US-2017-122637</t>
  </si>
  <si>
    <t>CA-2015-147851</t>
  </si>
  <si>
    <t>CA-2015-134894</t>
  </si>
  <si>
    <t>San Diego</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</si>
  <si>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</si>
  <si>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</si>
  <si>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</si>
  <si>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</si>
  <si>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</si>
  <si>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</si>
  <si>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</si>
  <si>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</si>
  <si>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</si>
  <si>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</si>
  <si>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</si>
  <si>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</si>
  <si>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</si>
  <si>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</si>
  <si>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</si>
  <si>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Brentwood</t>
  </si>
  <si>
    <t>CA-2017-137099</t>
  </si>
  <si>
    <t>Chapel Hill</t>
  </si>
  <si>
    <t>CA-2017-156951</t>
  </si>
  <si>
    <t>Morristown</t>
  </si>
  <si>
    <t>CA-2017-164826</t>
  </si>
  <si>
    <t>Cincinnati</t>
  </si>
  <si>
    <t>CA-2016-127250</t>
  </si>
  <si>
    <t>CA-2015-149713</t>
  </si>
  <si>
    <t>CA-2017-118640</t>
  </si>
  <si>
    <t>CA-2015-132906</t>
  </si>
  <si>
    <t>CA-2017-145233</t>
  </si>
  <si>
    <t>CA-2015-128139</t>
  </si>
  <si>
    <t>Inglewood</t>
  </si>
  <si>
    <t>US-2016-156986</t>
  </si>
  <si>
    <t>CA-2014-135405</t>
  </si>
  <si>
    <t>CA-2014-131450</t>
  </si>
  <si>
    <t>CA-2016-120180</t>
  </si>
  <si>
    <t>US-2016-100720</t>
  </si>
  <si>
    <t>CA-2014-149958</t>
  </si>
  <si>
    <t>US-2014-105767</t>
  </si>
  <si>
    <t>CA-2016-161816</t>
  </si>
  <si>
    <t>CA-2016-121223</t>
  </si>
  <si>
    <t>CA-2017-138611</t>
  </si>
  <si>
    <t>CA-2017-117947</t>
  </si>
  <si>
    <t>US-2014-111171</t>
  </si>
  <si>
    <t>Tamarac</t>
  </si>
  <si>
    <t>CA-2015-138009</t>
  </si>
  <si>
    <t>CA-2017-163020</t>
  </si>
  <si>
    <t>CA-2017-153787</t>
  </si>
  <si>
    <t>CA-2017-133431</t>
  </si>
  <si>
    <t>US-2016-135720</t>
  </si>
  <si>
    <t>CA-2017-144694</t>
  </si>
  <si>
    <t>CA-2015-168004</t>
  </si>
  <si>
    <t>Colorado Springs</t>
  </si>
  <si>
    <t>US-2016-123470</t>
  </si>
  <si>
    <t>CA-2016-115917</t>
  </si>
  <si>
    <t>CA-2016-147067</t>
  </si>
  <si>
    <t>CA-2017-167913</t>
  </si>
  <si>
    <t>CA-2017-106103</t>
  </si>
  <si>
    <t>Belleville</t>
  </si>
  <si>
    <t>US-2017-127719</t>
  </si>
  <si>
    <t>CA-2017-126221</t>
  </si>
  <si>
    <t>CA-2016-103947</t>
  </si>
  <si>
    <t>CA-2016-160745</t>
  </si>
  <si>
    <t>CA-2016-132661</t>
  </si>
  <si>
    <t>CA-2017-140844</t>
  </si>
  <si>
    <t>CA-2016-137239</t>
  </si>
  <si>
    <t>Taylor</t>
  </si>
  <si>
    <t>US-2016-156097</t>
  </si>
  <si>
    <t>Lakewood</t>
  </si>
  <si>
    <t>CA-2015-146563</t>
  </si>
  <si>
    <t>CA-2016-123666</t>
  </si>
  <si>
    <t>Arlington</t>
  </si>
  <si>
    <t>CA-2016-143308</t>
  </si>
  <si>
    <t>Arvada</t>
  </si>
  <si>
    <t>CA-2017-132682</t>
  </si>
  <si>
    <t>CA-2014-156314</t>
  </si>
  <si>
    <t>US-2017-106663</t>
  </si>
  <si>
    <t>CA-2017-111178</t>
  </si>
  <si>
    <t>Hackensack</t>
  </si>
  <si>
    <t>CA-2017-130351</t>
  </si>
  <si>
    <t>Saint Petersburg</t>
  </si>
  <si>
    <t>US-2017-119438</t>
  </si>
  <si>
    <t>CA-2016-164511</t>
  </si>
  <si>
    <t>US-2017-168116</t>
  </si>
  <si>
    <t>CA-2014-157784</t>
  </si>
  <si>
    <t>CA-2017-161480</t>
  </si>
  <si>
    <t>US-2014-117135</t>
  </si>
  <si>
    <t>CA-2015-131534</t>
  </si>
  <si>
    <t>CA-2015-119291</t>
  </si>
  <si>
    <t>Long Beach</t>
  </si>
  <si>
    <t>CA-2017-114552</t>
  </si>
  <si>
    <t>Hesperia</t>
  </si>
  <si>
    <t>CA-2016-163755</t>
  </si>
  <si>
    <t>CA-2015-142027</t>
  </si>
  <si>
    <t>Murfreesboro</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</si>
  <si>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</si>
  <si>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</si>
  <si>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</si>
  <si>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</si>
  <si>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</si>
  <si>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</si>
  <si>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</si>
  <si>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</si>
  <si>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</si>
  <si>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</si>
  <si>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</si>
  <si>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</si>
  <si>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</si>
  <si>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</si>
  <si>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Layton</t>
  </si>
  <si>
    <t>US-2016-150861</t>
  </si>
  <si>
    <t>CA-2017-131954</t>
  </si>
  <si>
    <t>CA-2014-132500</t>
  </si>
  <si>
    <t>CA-2014-112326</t>
  </si>
  <si>
    <t>US-2016-146710</t>
  </si>
  <si>
    <t>Austin</t>
  </si>
  <si>
    <t>CA-2014-124429</t>
  </si>
  <si>
    <t>CA-2016-150889</t>
  </si>
  <si>
    <t>Lowell</t>
  </si>
  <si>
    <t>Massachusetts</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</si>
  <si>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</si>
  <si>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</si>
  <si>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</si>
  <si>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</si>
  <si>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</si>
  <si>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</si>
  <si>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</si>
  <si>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</si>
  <si>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</si>
  <si>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</si>
  <si>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</si>
  <si>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</si>
  <si>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</si>
  <si>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Georgia</t>
  </si>
  <si>
    <t>CA-2017-104220</t>
  </si>
  <si>
    <t>CA-2014-165974</t>
  </si>
  <si>
    <t>CA-2015-144267</t>
  </si>
  <si>
    <t>US-2015-157014</t>
  </si>
  <si>
    <t>CA-2015-154921</t>
  </si>
  <si>
    <t>CA-2017-129567</t>
  </si>
  <si>
    <t>CA-2015-154620</t>
  </si>
  <si>
    <t>Manchester</t>
  </si>
  <si>
    <t>CA-2015-115938</t>
  </si>
  <si>
    <t>CA-2016-105256</t>
  </si>
  <si>
    <t>CA-2014-156433</t>
  </si>
  <si>
    <t>CA-2017-151428</t>
  </si>
  <si>
    <t>Harlingen</t>
  </si>
  <si>
    <t>CA-2015-124653</t>
  </si>
  <si>
    <t>CA-2015-101910</t>
  </si>
  <si>
    <t>Tucson</t>
  </si>
  <si>
    <t>CA-2017-105809</t>
  </si>
  <si>
    <t>CA-2016-136133</t>
  </si>
  <si>
    <t>CA-2016-115504</t>
  </si>
  <si>
    <t>CA-2017-135783</t>
  </si>
  <si>
    <t>Quincy</t>
  </si>
  <si>
    <t>CA-2014-134313</t>
  </si>
  <si>
    <t>CA-2015-140921</t>
  </si>
  <si>
    <t>CA-2014-151995</t>
  </si>
  <si>
    <t>CA-2017-143686</t>
  </si>
  <si>
    <t>CA-2015-106565</t>
  </si>
  <si>
    <t>CA-2016-149370</t>
  </si>
  <si>
    <t>CA-2014-140858</t>
  </si>
  <si>
    <t>CA-2017-101434</t>
  </si>
  <si>
    <t>Pembroke Pines</t>
  </si>
  <si>
    <t>US-2014-102071</t>
  </si>
  <si>
    <t>CA-2017-126956</t>
  </si>
  <si>
    <t>CA-2017-129462</t>
  </si>
  <si>
    <t>CA-2016-165316</t>
  </si>
  <si>
    <t>US-2014-115987</t>
  </si>
  <si>
    <t>US-2017-156083</t>
  </si>
  <si>
    <t>US-2016-137547</t>
  </si>
  <si>
    <t>Des Moines</t>
  </si>
  <si>
    <t>CA-2015-100454</t>
  </si>
  <si>
    <t>CA-2016-161669</t>
  </si>
  <si>
    <t>Peoria</t>
  </si>
  <si>
    <t>CA-2015-114300</t>
  </si>
  <si>
    <t>Las Vegas</t>
  </si>
  <si>
    <t>Nevada</t>
  </si>
  <si>
    <t>CA-2017-107503</t>
  </si>
  <si>
    <t>Warwick</t>
  </si>
  <si>
    <t>Rhode Island</t>
  </si>
  <si>
    <t>CA-2014-107755</t>
  </si>
  <si>
    <t>CA-2016-152534</t>
  </si>
  <si>
    <t>CA-2016-113747</t>
  </si>
  <si>
    <t>CA-2016-123274</t>
  </si>
  <si>
    <t>CA-2014-125612</t>
  </si>
  <si>
    <t>CA-2017-161984</t>
  </si>
  <si>
    <t>CA-2014-133851</t>
  </si>
  <si>
    <t>Miami</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</si>
  <si>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</si>
  <si>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</si>
  <si>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</si>
  <si>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</si>
  <si>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</si>
  <si>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</si>
  <si>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</si>
  <si>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</si>
  <si>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</si>
  <si>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</si>
  <si>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</si>
  <si>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</si>
  <si>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</si>
  <si>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</si>
  <si>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Huntington Beach</t>
  </si>
  <si>
    <t>CA-2014-134061</t>
  </si>
  <si>
    <t>CA-2015-143602</t>
  </si>
  <si>
    <t>Richmond</t>
  </si>
  <si>
    <t>CA-2017-115364</t>
  </si>
  <si>
    <t>CA-2017-150707</t>
  </si>
  <si>
    <t>CA-2014-104976</t>
  </si>
  <si>
    <t>Louisville</t>
  </si>
  <si>
    <t>CA-2017-132934</t>
  </si>
  <si>
    <t>Lawrence</t>
  </si>
  <si>
    <t>CA-2017-133256</t>
  </si>
  <si>
    <t>CA-2016-105494</t>
  </si>
  <si>
    <t>Mississippi</t>
  </si>
  <si>
    <t>CA-2016-140634</t>
  </si>
  <si>
    <t>Canton</t>
  </si>
  <si>
    <t>CA-2014-144407</t>
  </si>
  <si>
    <t>CA-2017-160983</t>
  </si>
  <si>
    <t>New Rochelle</t>
  </si>
  <si>
    <t>US-2016-114622</t>
  </si>
  <si>
    <t>CA-2017-150959</t>
  </si>
  <si>
    <t>Gastonia</t>
  </si>
  <si>
    <t>CA-2017-132353</t>
  </si>
  <si>
    <t>CA-2016-130477</t>
  </si>
  <si>
    <t>CA-2017-143259</t>
  </si>
  <si>
    <t>CA-2017-137596</t>
  </si>
  <si>
    <t>CA-2015-133627</t>
  </si>
  <si>
    <t>Jacksonville</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</si>
  <si>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</si>
  <si>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</si>
  <si>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</si>
  <si>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</si>
  <si>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</si>
  <si>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</si>
  <si>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</si>
  <si>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</si>
  <si>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</si>
  <si>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</si>
  <si>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</si>
  <si>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</si>
  <si>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</si>
  <si>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Auburn</t>
  </si>
  <si>
    <t>CA-2016-105760</t>
  </si>
  <si>
    <t>CA-2016-142958</t>
  </si>
  <si>
    <t>CA-2015-120880</t>
  </si>
  <si>
    <t>US-2015-140200</t>
  </si>
  <si>
    <t>US-2017-110576</t>
  </si>
  <si>
    <t>CA-2017-131156</t>
  </si>
  <si>
    <t>CA-2017-136539</t>
  </si>
  <si>
    <t>CA-2017-119305</t>
  </si>
  <si>
    <t>Norman</t>
  </si>
  <si>
    <t>CA-2017-102414</t>
  </si>
  <si>
    <t>CA-2015-112571</t>
  </si>
  <si>
    <t>CA-2017-152142</t>
  </si>
  <si>
    <t>CA-2015-160059</t>
  </si>
  <si>
    <t>CA-2016-120859</t>
  </si>
  <si>
    <t>CA-2014-127488</t>
  </si>
  <si>
    <t>CA-2017-135279</t>
  </si>
  <si>
    <t>CA-2014-115791</t>
  </si>
  <si>
    <t>US-2017-103247</t>
  </si>
  <si>
    <t>US-2017-100209</t>
  </si>
  <si>
    <t>CA-2017-159366</t>
  </si>
  <si>
    <t>CA-2016-145499</t>
  </si>
  <si>
    <t>Park Ridge</t>
  </si>
  <si>
    <t>CA-2015-157035</t>
  </si>
  <si>
    <t>Amarillo</t>
  </si>
  <si>
    <t>CA-2016-144939</t>
  </si>
  <si>
    <t>CA-2014-163419</t>
  </si>
  <si>
    <t>Lindenhurst</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</si>
  <si>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</si>
  <si>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</si>
  <si>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</si>
  <si>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</si>
  <si>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</si>
  <si>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</si>
  <si>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</si>
  <si>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</si>
  <si>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</si>
  <si>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</si>
  <si>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</si>
  <si>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</si>
  <si>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</si>
  <si>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</si>
  <si>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</si>
  <si>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</si>
  <si>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</si>
  <si>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</si>
  <si>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Huntsville</t>
  </si>
  <si>
    <t>CA-2015-133025</t>
  </si>
  <si>
    <t>CA-2015-108665</t>
  </si>
  <si>
    <t>CA-2015-124450</t>
  </si>
  <si>
    <t>CA-2015-167269</t>
  </si>
  <si>
    <t>CA-2017-106964</t>
  </si>
  <si>
    <t>CA-2016-126529</t>
  </si>
  <si>
    <t>CA-2014-163552</t>
  </si>
  <si>
    <t>Fayetteville</t>
  </si>
  <si>
    <t>Arkansas</t>
  </si>
  <si>
    <t>CA-2016-109820</t>
  </si>
  <si>
    <t>Costa Mesa</t>
  </si>
  <si>
    <t>CA-2016-113061</t>
  </si>
  <si>
    <t>CA-2015-127418</t>
  </si>
  <si>
    <t>CA-2017-121818</t>
  </si>
  <si>
    <t>CA-2016-127670</t>
  </si>
  <si>
    <t>Parker</t>
  </si>
  <si>
    <t>CA-2016-102981</t>
  </si>
  <si>
    <t>CA-2017-115651</t>
  </si>
  <si>
    <t>CA-2017-152702</t>
  </si>
  <si>
    <t>CA-2016-169103</t>
  </si>
  <si>
    <t>CA-2014-139192</t>
  </si>
  <si>
    <t>US-2015-153500</t>
  </si>
  <si>
    <t>Atlanta</t>
  </si>
  <si>
    <t>CA-2015-110667</t>
  </si>
  <si>
    <t>CA-2017-167150</t>
  </si>
  <si>
    <t>CA-2016-105284</t>
  </si>
  <si>
    <t>US-2015-125374</t>
  </si>
  <si>
    <t>Gladstone</t>
  </si>
  <si>
    <t>CA-2015-161263</t>
  </si>
  <si>
    <t>CA-2016-157686</t>
  </si>
  <si>
    <t>US-2017-139955</t>
  </si>
  <si>
    <t>US-2015-150161</t>
  </si>
  <si>
    <t>CA-2015-144652</t>
  </si>
  <si>
    <t>Great Falls</t>
  </si>
  <si>
    <t>Montana</t>
  </si>
  <si>
    <t>CA-2016-152814</t>
  </si>
  <si>
    <t>CA-2017-106943</t>
  </si>
  <si>
    <t>CA-2016-134348</t>
  </si>
  <si>
    <t>CA-2016-161781</t>
  </si>
  <si>
    <t>CA-2017-132521</t>
  </si>
  <si>
    <t>CA-2015-110016</t>
  </si>
  <si>
    <t>US-2016-143819</t>
  </si>
  <si>
    <t>CA-2016-167584</t>
  </si>
  <si>
    <t>CA-2016-166163</t>
  </si>
  <si>
    <t>CA-2017-158407</t>
  </si>
  <si>
    <t>CA-2015-143490</t>
  </si>
  <si>
    <t>Lakeland</t>
  </si>
  <si>
    <t>CA-2015-165085</t>
  </si>
  <si>
    <t>CA-2017-160423</t>
  </si>
  <si>
    <t>CA-2014-159338</t>
  </si>
  <si>
    <t>CA-2016-107216</t>
  </si>
  <si>
    <t>US-2017-145863</t>
  </si>
  <si>
    <t>CA-2016-112340</t>
  </si>
  <si>
    <t>US-2016-110156</t>
  </si>
  <si>
    <t>Montgomery</t>
  </si>
  <si>
    <t>CA-2017-140585</t>
  </si>
  <si>
    <t>CA-2016-144855</t>
  </si>
  <si>
    <t>Mesa</t>
  </si>
  <si>
    <t>CA-2015-142755</t>
  </si>
  <si>
    <t>US-2014-147627</t>
  </si>
  <si>
    <t>CA-2015-105970</t>
  </si>
  <si>
    <t>CA-2016-112102</t>
  </si>
  <si>
    <t>US-2016-114776</t>
  </si>
  <si>
    <t>Green Bay</t>
  </si>
  <si>
    <t>US-2016-134908</t>
  </si>
  <si>
    <t>US-2016-148803</t>
  </si>
  <si>
    <t>CA-2016-152170</t>
  </si>
  <si>
    <t>CA-2014-146969</t>
  </si>
  <si>
    <t>CA-2015-112452</t>
  </si>
  <si>
    <t>CA-2015-113971</t>
  </si>
  <si>
    <t>CA-2017-160395</t>
  </si>
  <si>
    <t>CA-2014-136567</t>
  </si>
  <si>
    <t>CA-2016-149314</t>
  </si>
  <si>
    <t>CA-2017-147039</t>
  </si>
  <si>
    <t>CA-2014-126522</t>
  </si>
  <si>
    <t>CA-2014-127964</t>
  </si>
  <si>
    <t>CA-2014-117709</t>
  </si>
  <si>
    <t>CA-2015-125416</t>
  </si>
  <si>
    <t>Anaheim</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</si>
  <si>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</si>
  <si>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</si>
  <si>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</si>
  <si>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</si>
  <si>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</si>
  <si>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</si>
  <si>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</si>
  <si>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</si>
  <si>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</si>
  <si>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</si>
  <si>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</si>
  <si>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</si>
  <si>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</si>
  <si>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</si>
  <si>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</si>
  <si>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</si>
  <si>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</si>
  <si>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</si>
  <si>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</si>
  <si>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</si>
  <si>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Marysville</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</si>
  <si>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</si>
  <si>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</si>
  <si>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</si>
  <si>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</si>
  <si>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</si>
  <si>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</si>
  <si>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</si>
  <si>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</si>
  <si>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</si>
  <si>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</si>
  <si>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</si>
  <si>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</si>
  <si>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</si>
  <si>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</si>
  <si>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Salem</t>
  </si>
  <si>
    <t>CA-2017-117079</t>
  </si>
  <si>
    <t>US-2016-144393</t>
  </si>
  <si>
    <t>CA-2017-105053</t>
  </si>
  <si>
    <t>CA-2016-155992</t>
  </si>
  <si>
    <t>Laredo</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</si>
  <si>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</si>
  <si>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</si>
  <si>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</si>
  <si>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</si>
  <si>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</si>
  <si>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</si>
  <si>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</si>
  <si>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</si>
  <si>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</si>
  <si>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</si>
  <si>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</si>
  <si>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</si>
  <si>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</si>
  <si>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</si>
  <si>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</si>
  <si>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</si>
  <si>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</si>
  <si>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</si>
  <si>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</si>
  <si>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</si>
  <si>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</si>
  <si>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</si>
  <si>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Grove City</t>
  </si>
  <si>
    <t>US-2017-126179</t>
  </si>
  <si>
    <t>CA-2016-101966</t>
  </si>
  <si>
    <t>CA-2016-141397</t>
  </si>
  <si>
    <t>CA-2016-141082</t>
  </si>
  <si>
    <t>US-2016-134488</t>
  </si>
  <si>
    <t>CA-2016-145919</t>
  </si>
  <si>
    <t>CA-2017-157651</t>
  </si>
  <si>
    <t>CA-2014-160773</t>
  </si>
  <si>
    <t>Dearborn</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</si>
  <si>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</si>
  <si>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</si>
  <si>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</si>
  <si>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</si>
  <si>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</si>
  <si>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</si>
  <si>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</si>
  <si>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</si>
  <si>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</si>
  <si>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</si>
  <si>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</si>
  <si>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</si>
  <si>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</si>
  <si>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Warner Robins</t>
  </si>
  <si>
    <t>US-2017-123281</t>
  </si>
  <si>
    <t>CA-2017-100524</t>
  </si>
  <si>
    <t>CA-2017-113481</t>
  </si>
  <si>
    <t>Vallejo</t>
  </si>
  <si>
    <t>CA-2015-131758</t>
  </si>
  <si>
    <t>CA-2014-118339</t>
  </si>
  <si>
    <t>CA-2014-153976</t>
  </si>
  <si>
    <t>Mission Viejo</t>
  </si>
  <si>
    <t>CA-2016-162901</t>
  </si>
  <si>
    <t>CA-2017-162978</t>
  </si>
  <si>
    <t>Rochester Hills</t>
  </si>
  <si>
    <t>US-2014-160444</t>
  </si>
  <si>
    <t>Plainfield</t>
  </si>
  <si>
    <t>CA-2016-145247</t>
  </si>
  <si>
    <t>CA-2017-160045</t>
  </si>
  <si>
    <t>Sierra Vista</t>
  </si>
  <si>
    <t>US-2014-151925</t>
  </si>
  <si>
    <t>CA-2017-125199</t>
  </si>
  <si>
    <t>Vancouver</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</si>
  <si>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</si>
  <si>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</si>
  <si>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</si>
  <si>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</si>
  <si>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</si>
  <si>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</si>
  <si>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</si>
  <si>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</si>
  <si>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</si>
  <si>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</si>
  <si>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</si>
  <si>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</si>
  <si>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</si>
  <si>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</si>
  <si>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</si>
  <si>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</si>
  <si>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</si>
  <si>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</si>
  <si>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</si>
  <si>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</si>
  <si>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Cleveland</t>
  </si>
  <si>
    <t>CA-2017-115994</t>
  </si>
  <si>
    <t>CA-2015-126697</t>
  </si>
  <si>
    <t>CA-2015-124800</t>
  </si>
  <si>
    <t>US-2015-164448</t>
  </si>
  <si>
    <t>CA-2017-122700</t>
  </si>
  <si>
    <t>CA-2014-120768</t>
  </si>
  <si>
    <t>US-2016-153129</t>
  </si>
  <si>
    <t>CA-2017-106852</t>
  </si>
  <si>
    <t>Tyler</t>
  </si>
  <si>
    <t>CA-2015-139731</t>
  </si>
  <si>
    <t>CA-2017-122735</t>
  </si>
  <si>
    <t>CA-2017-128160</t>
  </si>
  <si>
    <t>CA-2017-117695</t>
  </si>
  <si>
    <t>CA-2015-166135</t>
  </si>
  <si>
    <t>CA-2016-133725</t>
  </si>
  <si>
    <t>CA-2017-102337</t>
  </si>
  <si>
    <t>Burlington</t>
  </si>
  <si>
    <t>US-2014-112564</t>
  </si>
  <si>
    <t>CA-2015-145821</t>
  </si>
  <si>
    <t>US-2015-160150</t>
  </si>
  <si>
    <t>CA-2016-133711</t>
  </si>
  <si>
    <t>CA-2017-148474</t>
  </si>
  <si>
    <t>CA-2015-111297</t>
  </si>
  <si>
    <t>Waynesboro</t>
  </si>
  <si>
    <t>CA-2016-123722</t>
  </si>
  <si>
    <t>CA-2014-155271</t>
  </si>
  <si>
    <t>CA-2015-119907</t>
  </si>
  <si>
    <t>US-2016-128902</t>
  </si>
  <si>
    <t>CA-2016-152289</t>
  </si>
  <si>
    <t>Chester</t>
  </si>
  <si>
    <t>US-2016-104794</t>
  </si>
  <si>
    <t>CA-2014-151708</t>
  </si>
  <si>
    <t>CA-2015-100769</t>
  </si>
  <si>
    <t>CA-2017-139199</t>
  </si>
  <si>
    <t>US-2015-161466</t>
  </si>
  <si>
    <t>CA-2017-164959</t>
  </si>
  <si>
    <t>US-2015-105676</t>
  </si>
  <si>
    <t>CA-2016-113138</t>
  </si>
  <si>
    <t>US-2017-104955</t>
  </si>
  <si>
    <t>CA-2016-121958</t>
  </si>
  <si>
    <t>Cary</t>
  </si>
  <si>
    <t>CA-2017-121468</t>
  </si>
  <si>
    <t>US-2016-108455</t>
  </si>
  <si>
    <t>CA-2017-101210</t>
  </si>
  <si>
    <t>US-2016-108098</t>
  </si>
  <si>
    <t>CA-2014-119032</t>
  </si>
  <si>
    <t>CA-2015-140410</t>
  </si>
  <si>
    <t>CA-2014-136280</t>
  </si>
  <si>
    <t>Palm Coast</t>
  </si>
  <si>
    <t>CA-2017-151911</t>
  </si>
  <si>
    <t>Mount Vernon</t>
  </si>
  <si>
    <t>CA-2017-166436</t>
  </si>
  <si>
    <t>CA-2017-139661</t>
  </si>
  <si>
    <t>CA-2014-123925</t>
  </si>
  <si>
    <t>CA-2017-152485</t>
  </si>
  <si>
    <t>CA-2016-141586</t>
  </si>
  <si>
    <t>CA-2017-130386</t>
  </si>
  <si>
    <t>CA-2016-100468</t>
  </si>
  <si>
    <t>CA-2015-153388</t>
  </si>
  <si>
    <t>CA-2017-154935</t>
  </si>
  <si>
    <t>CA-2016-134208</t>
  </si>
  <si>
    <t>CA-2017-108294</t>
  </si>
  <si>
    <t>CA-2017-103611</t>
  </si>
  <si>
    <t>Hialeah</t>
  </si>
  <si>
    <t>CA-2017-100384</t>
  </si>
  <si>
    <t>CA-2017-112809</t>
  </si>
  <si>
    <t>US-2017-160759</t>
  </si>
  <si>
    <t>Oceanside</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</si>
  <si>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</si>
  <si>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</si>
  <si>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</si>
  <si>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</si>
  <si>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</si>
  <si>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</si>
  <si>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</si>
  <si>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</si>
  <si>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</si>
  <si>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</si>
  <si>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</si>
  <si>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</si>
  <si>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</si>
  <si>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</si>
  <si>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</si>
  <si>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</si>
  <si>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</si>
  <si>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</si>
  <si>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</si>
  <si>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</si>
  <si>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</si>
  <si>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Evanston</t>
  </si>
  <si>
    <t>CA-2017-158386</t>
  </si>
  <si>
    <t>Trenton</t>
  </si>
  <si>
    <t>CA-2015-111507</t>
  </si>
  <si>
    <t>CA-2017-120761</t>
  </si>
  <si>
    <t>CA-2016-109176</t>
  </si>
  <si>
    <t>CA-2015-112116</t>
  </si>
  <si>
    <t>CA-2016-126809</t>
  </si>
  <si>
    <t>CA-2014-105172</t>
  </si>
  <si>
    <t>CA-2017-107293</t>
  </si>
  <si>
    <t>Cottage Grove</t>
  </si>
  <si>
    <t>US-2017-102890</t>
  </si>
  <si>
    <t>CA-2015-158554</t>
  </si>
  <si>
    <t>CA-2014-116239</t>
  </si>
  <si>
    <t>CA-2015-132101</t>
  </si>
  <si>
    <t>CA-2015-129112</t>
  </si>
  <si>
    <t>US-2017-152002</t>
  </si>
  <si>
    <t>CA-2017-165029</t>
  </si>
  <si>
    <t>Bossier City</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</si>
  <si>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</si>
  <si>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</si>
  <si>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</si>
  <si>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</si>
  <si>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</si>
  <si>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</si>
  <si>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</si>
  <si>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</si>
  <si>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</si>
  <si>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</si>
  <si>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</si>
  <si>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</si>
  <si>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</si>
  <si>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</si>
  <si>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</si>
  <si>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</si>
  <si>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</si>
  <si>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</si>
  <si>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</si>
  <si>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</si>
  <si>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</si>
  <si>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</si>
  <si>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</si>
  <si>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Lancaster</t>
  </si>
  <si>
    <t>CA-2017-108560</t>
  </si>
  <si>
    <t>CA-2015-157084</t>
  </si>
  <si>
    <t>CA-2015-164539</t>
  </si>
  <si>
    <t>CA-2015-143119</t>
  </si>
  <si>
    <t>CA-2017-101049</t>
  </si>
  <si>
    <t>CA-2016-106530</t>
  </si>
  <si>
    <t>Asheville</t>
  </si>
  <si>
    <t>CA-2014-168984</t>
  </si>
  <si>
    <t>CA-2016-157266</t>
  </si>
  <si>
    <t>US-2014-134712</t>
  </si>
  <si>
    <t>CA-2015-111829</t>
  </si>
  <si>
    <t>CA-2015-105221</t>
  </si>
  <si>
    <t>CA-2015-120341</t>
  </si>
  <si>
    <t>CA-2014-135699</t>
  </si>
  <si>
    <t>Lake Elsinore</t>
  </si>
  <si>
    <t>US-2017-132444</t>
  </si>
  <si>
    <t>CA-2014-127159</t>
  </si>
  <si>
    <t>CA-2017-161809</t>
  </si>
  <si>
    <t>CA-2017-127285</t>
  </si>
  <si>
    <t>CA-2017-144526</t>
  </si>
  <si>
    <t>CA-2016-128531</t>
  </si>
  <si>
    <t>US-2015-157154</t>
  </si>
  <si>
    <t>CA-2017-159457</t>
  </si>
  <si>
    <t>Omaha</t>
  </si>
  <si>
    <t>CA-2016-107615</t>
  </si>
  <si>
    <t>CA-2017-111647</t>
  </si>
  <si>
    <t>Edmonds</t>
  </si>
  <si>
    <t>CA-2015-150560</t>
  </si>
  <si>
    <t>CA-2015-143077</t>
  </si>
  <si>
    <t>CA-2016-122728</t>
  </si>
  <si>
    <t>CA-2014-122882</t>
  </si>
  <si>
    <t>Santa Ana</t>
  </si>
  <si>
    <t>US-2016-101497</t>
  </si>
  <si>
    <t>CA-2016-147585</t>
  </si>
  <si>
    <t>Milwaukee</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</si>
  <si>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</si>
  <si>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</si>
  <si>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</si>
  <si>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</si>
  <si>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</si>
  <si>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</si>
  <si>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</si>
  <si>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</si>
  <si>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</si>
  <si>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</si>
  <si>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</si>
  <si>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</si>
  <si>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</si>
  <si>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</si>
  <si>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Florence</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</si>
  <si>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</si>
  <si>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</si>
  <si>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</si>
  <si>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</si>
  <si>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</si>
  <si>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</si>
  <si>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</si>
  <si>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</si>
  <si>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</si>
  <si>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</si>
  <si>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</si>
  <si>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</si>
  <si>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</si>
  <si>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</si>
  <si>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</si>
  <si>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</si>
  <si>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</si>
  <si>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</si>
  <si>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</si>
  <si>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Lorain</t>
  </si>
  <si>
    <t>CA-2017-168837</t>
  </si>
  <si>
    <t>Linden</t>
  </si>
  <si>
    <t>CA-2017-116715</t>
  </si>
  <si>
    <t>Salinas</t>
  </si>
  <si>
    <t>CA-2015-135622</t>
  </si>
  <si>
    <t>US-2015-107349</t>
  </si>
  <si>
    <t>CA-2014-139017</t>
  </si>
  <si>
    <t>CA-2014-141817</t>
  </si>
  <si>
    <t>CA-2015-130785</t>
  </si>
  <si>
    <t>CA-2016-110254</t>
  </si>
  <si>
    <t>US-2014-158057</t>
  </si>
  <si>
    <t>CA-2017-146024</t>
  </si>
  <si>
    <t>New Brunswick</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</si>
  <si>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</si>
  <si>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</si>
  <si>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</si>
  <si>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</si>
  <si>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</si>
  <si>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</si>
  <si>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</si>
  <si>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</si>
  <si>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</si>
  <si>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</si>
  <si>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</si>
  <si>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</si>
  <si>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</si>
  <si>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New Hampshire</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</si>
  <si>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</si>
  <si>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</si>
  <si>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</si>
  <si>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</si>
  <si>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</si>
  <si>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</si>
  <si>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</si>
  <si>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</si>
  <si>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</si>
  <si>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</si>
  <si>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</si>
  <si>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</si>
  <si>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</si>
  <si>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</si>
  <si>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</si>
  <si>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</si>
  <si>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Maryland</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</si>
  <si>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</si>
  <si>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</si>
  <si>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</si>
  <si>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</si>
  <si>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</si>
  <si>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</si>
  <si>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</si>
  <si>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</si>
  <si>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</si>
  <si>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</si>
  <si>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</si>
  <si>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</si>
  <si>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</si>
  <si>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Garland</t>
  </si>
  <si>
    <t>CA-2014-114643</t>
  </si>
  <si>
    <t>US-2017-158218</t>
  </si>
  <si>
    <t>CA-2015-121608</t>
  </si>
  <si>
    <t>US-2017-121251</t>
  </si>
  <si>
    <t>CA-2014-151078</t>
  </si>
  <si>
    <t>US-2016-100839</t>
  </si>
  <si>
    <t>US-2017-116659</t>
  </si>
  <si>
    <t>CA-2017-118857</t>
  </si>
  <si>
    <t>CA-2015-127110</t>
  </si>
  <si>
    <t>CA-2016-148201</t>
  </si>
  <si>
    <t>CA-2014-116932</t>
  </si>
  <si>
    <t>CA-2017-142888</t>
  </si>
  <si>
    <t>Norwich</t>
  </si>
  <si>
    <t>CA-2014-147914</t>
  </si>
  <si>
    <t>US-2016-112977</t>
  </si>
  <si>
    <t>CA-2017-112039</t>
  </si>
  <si>
    <t>CA-2017-118885</t>
  </si>
  <si>
    <t>US-2017-166611</t>
  </si>
  <si>
    <t>CA-2015-109512</t>
  </si>
  <si>
    <t>CA-2016-118570</t>
  </si>
  <si>
    <t>CA-2017-154718</t>
  </si>
  <si>
    <t>Alexandria</t>
  </si>
  <si>
    <t>CA-2016-147578</t>
  </si>
  <si>
    <t>CA-2014-140165</t>
  </si>
  <si>
    <t>CA-2014-142587</t>
  </si>
  <si>
    <t>CA-2014-157623</t>
  </si>
  <si>
    <t>CA-2017-145310</t>
  </si>
  <si>
    <t>CA-2016-100083</t>
  </si>
  <si>
    <t>US-2017-108063</t>
  </si>
  <si>
    <t>CA-2015-109197</t>
  </si>
  <si>
    <t>CA-2017-141789</t>
  </si>
  <si>
    <t>Toledo</t>
  </si>
  <si>
    <t>CA-2014-169775</t>
  </si>
  <si>
    <t>CA-2016-140543</t>
  </si>
  <si>
    <t>CA-2016-151141</t>
  </si>
  <si>
    <t>CA-2017-167094</t>
  </si>
  <si>
    <t>CA-2017-154410</t>
  </si>
  <si>
    <t>US-2016-150567</t>
  </si>
  <si>
    <t>CA-2015-157959</t>
  </si>
  <si>
    <t>CA-2017-105886</t>
  </si>
  <si>
    <t>Farmington</t>
  </si>
  <si>
    <t>CA-2016-105963</t>
  </si>
  <si>
    <t>Riverside</t>
  </si>
  <si>
    <t>CA-2017-121503</t>
  </si>
  <si>
    <t>CA-2014-103366</t>
  </si>
  <si>
    <t>CA-2017-124597</t>
  </si>
  <si>
    <t>Torrance</t>
  </si>
  <si>
    <t>CA-2015-105634</t>
  </si>
  <si>
    <t>CA-2015-123673</t>
  </si>
  <si>
    <t>US-2017-111423</t>
  </si>
  <si>
    <t>CA-2015-125178</t>
  </si>
  <si>
    <t>CA-2016-156685</t>
  </si>
  <si>
    <t>CA-2017-126865</t>
  </si>
  <si>
    <t>CA-2017-102834</t>
  </si>
  <si>
    <t>US-2016-139710</t>
  </si>
  <si>
    <t>CA-2017-121538</t>
  </si>
  <si>
    <t>US-2017-101539</t>
  </si>
  <si>
    <t>CA-2016-152121</t>
  </si>
  <si>
    <t>CA-2017-161200</t>
  </si>
  <si>
    <t>Round Rock</t>
  </si>
  <si>
    <t>CA-2017-101245</t>
  </si>
  <si>
    <t>CA-2015-141768</t>
  </si>
  <si>
    <t>CA-2016-112109</t>
  </si>
  <si>
    <t>CA-2017-144064</t>
  </si>
  <si>
    <t>CA-2016-108581</t>
  </si>
  <si>
    <t>CA-2017-157987</t>
  </si>
  <si>
    <t>CA-2017-110905</t>
  </si>
  <si>
    <t>CA-2017-165841</t>
  </si>
  <si>
    <t>CA-2017-117485</t>
  </si>
  <si>
    <t>CA-2017-140242</t>
  </si>
  <si>
    <t>Boca Raton</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</si>
  <si>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</si>
  <si>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</si>
  <si>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</si>
  <si>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</si>
  <si>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</si>
  <si>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</si>
  <si>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</si>
  <si>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</si>
  <si>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</si>
  <si>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</si>
  <si>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</si>
  <si>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</si>
  <si>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</si>
  <si>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</si>
  <si>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</si>
  <si>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</si>
  <si>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</si>
  <si>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</si>
  <si>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</si>
  <si>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</si>
  <si>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</si>
  <si>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</si>
  <si>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</si>
  <si>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</si>
  <si>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CA-2015-114237</t>
  </si>
  <si>
    <t>CA-2016-113516</t>
  </si>
  <si>
    <t>CA-2015-117961</t>
  </si>
  <si>
    <t>CA-2016-128923</t>
  </si>
  <si>
    <t>CA-2017-162481</t>
  </si>
  <si>
    <t>CA-2015-119214</t>
  </si>
  <si>
    <t>CA-2015-122287</t>
  </si>
  <si>
    <t>Virginia Beach</t>
  </si>
  <si>
    <t>CA-2015-104493</t>
  </si>
  <si>
    <t>US-2017-158946</t>
  </si>
  <si>
    <t>CA-2014-129168</t>
  </si>
  <si>
    <t>CA-2016-131835</t>
  </si>
  <si>
    <t>CA-2015-142237</t>
  </si>
  <si>
    <t>Row ID</t>
  </si>
  <si>
    <t>Order ID</t>
  </si>
  <si>
    <t>Order Date</t>
  </si>
  <si>
    <t>Ship Date</t>
  </si>
  <si>
    <t>Customer ID</t>
  </si>
  <si>
    <t>Product ID</t>
  </si>
  <si>
    <t>Sales</t>
  </si>
  <si>
    <t>Order Month</t>
  </si>
  <si>
    <t xml:space="preserve">Order Count </t>
  </si>
  <si>
    <t>Average Processing time</t>
  </si>
  <si>
    <t>CG-12520</t>
  </si>
  <si>
    <t>FUR-BO-10001798</t>
  </si>
  <si>
    <t>Month</t>
  </si>
  <si>
    <t xml:space="preserve">Count </t>
  </si>
  <si>
    <t>In Days</t>
  </si>
  <si>
    <t>FUR-CH-10000454</t>
  </si>
  <si>
    <t>DV-13045</t>
  </si>
  <si>
    <t>OFF-LA-10000240</t>
  </si>
  <si>
    <t>SO-20335</t>
  </si>
  <si>
    <t>FUR-TA-10000577</t>
  </si>
  <si>
    <t>OFF-ST-10000760</t>
  </si>
  <si>
    <t>BH-11710</t>
  </si>
  <si>
    <t>FUR-FU-10001487</t>
  </si>
  <si>
    <t>OFF-AR-10002833</t>
  </si>
  <si>
    <t>TEC-PH-10002275</t>
  </si>
  <si>
    <t>OFF-BI-10003910</t>
  </si>
  <si>
    <t>OFF-AP-10002892</t>
  </si>
  <si>
    <t>FUR-TA-10001539</t>
  </si>
  <si>
    <t>TEC-PH-10002033</t>
  </si>
  <si>
    <t>AA-10480</t>
  </si>
  <si>
    <t>OFF-PA-10002365</t>
  </si>
  <si>
    <t>IM-15070</t>
  </si>
  <si>
    <t>OFF-BI-10003656</t>
  </si>
  <si>
    <t>HP-14815</t>
  </si>
  <si>
    <t>OFF-AP-10002311</t>
  </si>
  <si>
    <t>OFF-BI-10000756</t>
  </si>
  <si>
    <t>PK-19075</t>
  </si>
  <si>
    <t>OFF-ST-10004186</t>
  </si>
  <si>
    <t>AG-10270</t>
  </si>
  <si>
    <t>OFF-ST-10000107</t>
  </si>
  <si>
    <t>ZD-21925</t>
  </si>
  <si>
    <t>OFF-AR-10003056</t>
  </si>
  <si>
    <t>TEC-PH-10001949</t>
  </si>
  <si>
    <t>OFF-BI-10002215</t>
  </si>
  <si>
    <t>KB-16585</t>
  </si>
  <si>
    <t>OFF-AR-10000246</t>
  </si>
  <si>
    <t>OFF-AP-10001492</t>
  </si>
  <si>
    <t>SF-20065</t>
  </si>
  <si>
    <t>FUR-CH-10002774</t>
  </si>
  <si>
    <t>EB-13870</t>
  </si>
  <si>
    <t>EH-13945</t>
  </si>
  <si>
    <t>OFF-BI-10001634</t>
  </si>
  <si>
    <t>TEC-AC-10003027</t>
  </si>
  <si>
    <t>TB-21520</t>
  </si>
  <si>
    <t>FUR-BO-10004834</t>
  </si>
  <si>
    <t>OFF-BI-10000474</t>
  </si>
  <si>
    <t>FUR-FU-10004848</t>
  </si>
  <si>
    <t>OFF-EN-10001509</t>
  </si>
  <si>
    <t>OFF-AR-10004042</t>
  </si>
  <si>
    <t>OFF-BI-10001525</t>
  </si>
  <si>
    <t>OFF-AR-10001683</t>
  </si>
  <si>
    <t>MA-17560</t>
  </si>
  <si>
    <t>OFF-PA-10000249</t>
  </si>
  <si>
    <t>GH-14485</t>
  </si>
  <si>
    <t>TEC-PH-10004977</t>
  </si>
  <si>
    <t>FUR-FU-10003664</t>
  </si>
  <si>
    <t>SN-20710</t>
  </si>
  <si>
    <t>OFF-EN-10002986</t>
  </si>
  <si>
    <t>FUR-BO-10002545</t>
  </si>
  <si>
    <t>FUR-CH-10004218</t>
  </si>
  <si>
    <t>TEC-PH-10000486</t>
  </si>
  <si>
    <t>LC-16930</t>
  </si>
  <si>
    <t>TEC-PH-10004093</t>
  </si>
  <si>
    <t>RA-19885</t>
  </si>
  <si>
    <t>OFF-ST-10003479</t>
  </si>
  <si>
    <t>ES-14080</t>
  </si>
  <si>
    <t>OFF-ST-10003282</t>
  </si>
  <si>
    <t>ON-18715</t>
  </si>
  <si>
    <t>TEC-AC-10000171</t>
  </si>
  <si>
    <t>OFF-BI-10003291</t>
  </si>
  <si>
    <t>PO-18865</t>
  </si>
  <si>
    <t>OFF-ST-10001713</t>
  </si>
  <si>
    <t>LH-16900</t>
  </si>
  <si>
    <t>TEC-AC-10002167</t>
  </si>
  <si>
    <t>TEC-PH-10003988</t>
  </si>
  <si>
    <t>DP-13000</t>
  </si>
  <si>
    <t>OFF-BI-10004410</t>
  </si>
  <si>
    <t>OFF-LA-10002762</t>
  </si>
  <si>
    <t>FUR-FU-10001706</t>
  </si>
  <si>
    <t>FUR-CH-10003061</t>
  </si>
  <si>
    <t>JM-15265</t>
  </si>
  <si>
    <t>OFF-FA-10000304</t>
  </si>
  <si>
    <t>TEC-PH-10002447</t>
  </si>
  <si>
    <t>TB-21055</t>
  </si>
  <si>
    <t>OFF-ST-10000604</t>
  </si>
  <si>
    <t>OFF-PA-10001569</t>
  </si>
  <si>
    <t>FUR-CH-10003968</t>
  </si>
  <si>
    <t>OFF-PA-10000587</t>
  </si>
  <si>
    <t>OFF-BI-10001460</t>
  </si>
  <si>
    <t>OFF-AR-10001868</t>
  </si>
  <si>
    <t>KM-16720</t>
  </si>
  <si>
    <t>TEC-AC-10004633</t>
  </si>
  <si>
    <t>OFF-BI-10001078</t>
  </si>
  <si>
    <t>OFF-PA-10003892</t>
  </si>
  <si>
    <t>FUR-FU-10000397</t>
  </si>
  <si>
    <t>PS-18970</t>
  </si>
  <si>
    <t>FUR-CH-10001146</t>
  </si>
  <si>
    <t>BS-11590</t>
  </si>
  <si>
    <t>OFF-AR-10002671</t>
  </si>
  <si>
    <t>TEC-PH-10002726</t>
  </si>
  <si>
    <t>KD-16270</t>
  </si>
  <si>
    <t>OFF-PA-10000482</t>
  </si>
  <si>
    <t>HM-14980</t>
  </si>
  <si>
    <t>OFF-BI-10004654</t>
  </si>
  <si>
    <t>OFF-PA-10004675</t>
  </si>
  <si>
    <t>JE-15745</t>
  </si>
  <si>
    <t>FUR-CH-10000513</t>
  </si>
  <si>
    <t>FUR-FU-10003708</t>
  </si>
  <si>
    <t>OFF-ST-10004123</t>
  </si>
  <si>
    <t>KB-16600</t>
  </si>
  <si>
    <t>OFF-BI-10004182</t>
  </si>
  <si>
    <t>FUR-FU-10000260</t>
  </si>
  <si>
    <t>OFF-ST-10000615</t>
  </si>
  <si>
    <t>FUR-FU-10003194</t>
  </si>
  <si>
    <t>SC-20770</t>
  </si>
  <si>
    <t>OFF-AP-10002118</t>
  </si>
  <si>
    <t>OFF-BI-10002309</t>
  </si>
  <si>
    <t>DN-13690</t>
  </si>
  <si>
    <t>OFF-AR-10002053</t>
  </si>
  <si>
    <t>OFF-ST-10002370</t>
  </si>
  <si>
    <t>JC-16105</t>
  </si>
  <si>
    <t>OFF-EN-10000927</t>
  </si>
  <si>
    <t>CS-12400</t>
  </si>
  <si>
    <t>OFF-ST-10003656</t>
  </si>
  <si>
    <t>FUR-CH-10000863</t>
  </si>
  <si>
    <t>PG-18895</t>
  </si>
  <si>
    <t>TEC-AC-10001998</t>
  </si>
  <si>
    <t>OFF-LA-10000134</t>
  </si>
  <si>
    <t>GM-14455</t>
  </si>
  <si>
    <t>OFF-ST-10003442</t>
  </si>
  <si>
    <t>JS-15685</t>
  </si>
  <si>
    <t>OFF-AR-10004930</t>
  </si>
  <si>
    <t>OFF-PA-10000304</t>
  </si>
  <si>
    <t>KB-16315</t>
  </si>
  <si>
    <t>OFF-PA-10003177</t>
  </si>
  <si>
    <t>FUR-FU-10003799</t>
  </si>
  <si>
    <t>OFF-BI-10002852</t>
  </si>
  <si>
    <t>RB-19705</t>
  </si>
  <si>
    <t>OFF-BI-10004738</t>
  </si>
  <si>
    <t>PN-18775</t>
  </si>
  <si>
    <t>FUR-FU-10000629</t>
  </si>
  <si>
    <t>KD-16345</t>
  </si>
  <si>
    <t>OFF-BI-10001721</t>
  </si>
  <si>
    <t>ER-13855</t>
  </si>
  <si>
    <t>OFF-AP-10000358</t>
  </si>
  <si>
    <t>RB-19465</t>
  </si>
  <si>
    <t>OFF-PA-10003256</t>
  </si>
  <si>
    <t>TEC-AC-10001767</t>
  </si>
  <si>
    <t>OFF-BI-10002609</t>
  </si>
  <si>
    <t>GZ-14470</t>
  </si>
  <si>
    <t>OFF-PA-10004040</t>
  </si>
  <si>
    <t>LC-16870</t>
  </si>
  <si>
    <t>TEC-AC-10001552</t>
  </si>
  <si>
    <t>FUR-FU-10004006</t>
  </si>
  <si>
    <t>OFF-BI-10002794</t>
  </si>
  <si>
    <t>JM-15250</t>
  </si>
  <si>
    <t>TEC-AC-10003499</t>
  </si>
  <si>
    <t>TEC-PH-10002844</t>
  </si>
  <si>
    <t>OFF-AR-10000390</t>
  </si>
  <si>
    <t>PA-19060</t>
  </si>
  <si>
    <t>TEC-AC-10000844</t>
  </si>
  <si>
    <t>CV-12805</t>
  </si>
  <si>
    <t>FUR-FU-10001934</t>
  </si>
  <si>
    <t>CL-12565</t>
  </si>
  <si>
    <t>OFF-AR-10000380</t>
  </si>
  <si>
    <t>OFF-BI-10003981</t>
  </si>
  <si>
    <t>RC-19960</t>
  </si>
  <si>
    <t>OFF-FA-10000621</t>
  </si>
  <si>
    <t>OFF-EN-10002600</t>
  </si>
  <si>
    <t>OFF-PA-10004965</t>
  </si>
  <si>
    <t>OFF-EN-10002504</t>
  </si>
  <si>
    <t>DK-13090</t>
  </si>
  <si>
    <t>FUR-TA-10001768</t>
  </si>
  <si>
    <t>GG-14650</t>
  </si>
  <si>
    <t>OFF-BI-10003650</t>
  </si>
  <si>
    <t>SC-20725</t>
  </si>
  <si>
    <t>FUR-FU-10002157</t>
  </si>
  <si>
    <t>OFF-ST-10000777</t>
  </si>
  <si>
    <t>OFF-EN-10002500</t>
  </si>
  <si>
    <t>TEC-PH-10003875</t>
  </si>
  <si>
    <t>AD-10180</t>
  </si>
  <si>
    <t>FUR-CH-10004063</t>
  </si>
  <si>
    <t>PF-19165</t>
  </si>
  <si>
    <t>FUR-TA-10004534</t>
  </si>
  <si>
    <t>TS-21610</t>
  </si>
  <si>
    <t>OFF-BI-10003274</t>
  </si>
  <si>
    <t>OFF-ST-10002974</t>
  </si>
  <si>
    <t>LS-16975</t>
  </si>
  <si>
    <t>FUR-FU-10003773</t>
  </si>
  <si>
    <t>DW-13585</t>
  </si>
  <si>
    <t>TEC-PH-10002293</t>
  </si>
  <si>
    <t>OFF-PA-10002377</t>
  </si>
  <si>
    <t>OFF-FA-10002780</t>
  </si>
  <si>
    <t>LC-16885</t>
  </si>
  <si>
    <t>OFF-PA-10001804</t>
  </si>
  <si>
    <t>OFF-PA-10001736</t>
  </si>
  <si>
    <t>OFF-AR-10001149</t>
  </si>
  <si>
    <t>OFF-FA-10002988</t>
  </si>
  <si>
    <t>OFF-BI-10004781</t>
  </si>
  <si>
    <t>OFF-SU-10001218</t>
  </si>
  <si>
    <t>JD-15895</t>
  </si>
  <si>
    <t>SH-19975</t>
  </si>
  <si>
    <t>OFF-AR-10000940</t>
  </si>
  <si>
    <t>OFF-EN-10004030</t>
  </si>
  <si>
    <t>OFF-PA-10004327</t>
  </si>
  <si>
    <t>SG-20080</t>
  </si>
  <si>
    <t>OFF-AP-10001058</t>
  </si>
  <si>
    <t>HA-14920</t>
  </si>
  <si>
    <t>MG-17680</t>
  </si>
  <si>
    <t>FUR-FU-10000521</t>
  </si>
  <si>
    <t>JE-16165</t>
  </si>
  <si>
    <t>TEC-PH-10000215</t>
  </si>
  <si>
    <t>TEC-PH-10001448</t>
  </si>
  <si>
    <t>OFF-BI-10002735</t>
  </si>
  <si>
    <t>TW-21025</t>
  </si>
  <si>
    <t>OFF-AP-10000326</t>
  </si>
  <si>
    <t>TEC-PH-10001254</t>
  </si>
  <si>
    <t>SP-20650</t>
  </si>
  <si>
    <t>OFF-PA-10001950</t>
  </si>
  <si>
    <t>OFF-PA-10002254</t>
  </si>
  <si>
    <t>OFF-ST-10001590</t>
  </si>
  <si>
    <t>NK-18490</t>
  </si>
  <si>
    <t>OFF-AR-10001547</t>
  </si>
  <si>
    <t>DB-13060</t>
  </si>
  <si>
    <t>NP-18670</t>
  </si>
  <si>
    <t>OFF-LA-10002475</t>
  </si>
  <si>
    <t>TEC-PH-10004536</t>
  </si>
  <si>
    <t>TT-21070</t>
  </si>
  <si>
    <t>OFF-PA-10002751</t>
  </si>
  <si>
    <t>EM-13960</t>
  </si>
  <si>
    <t>TEC-AC-10003657</t>
  </si>
  <si>
    <t>RD-19900</t>
  </si>
  <si>
    <t>OFF-EN-10001990</t>
  </si>
  <si>
    <t>MJ-17740</t>
  </si>
  <si>
    <t>OFF-BI-10004002</t>
  </si>
  <si>
    <t>BM-11140</t>
  </si>
  <si>
    <t>OFF-AR-10004441</t>
  </si>
  <si>
    <t>TEC-MA-10000822</t>
  </si>
  <si>
    <t>OFF-ST-10000991</t>
  </si>
  <si>
    <t>FUR-CH-10004287</t>
  </si>
  <si>
    <t>OFF-AR-10002656</t>
  </si>
  <si>
    <t>OFF-AP-10002518</t>
  </si>
  <si>
    <t>TEC-PH-10003931</t>
  </si>
  <si>
    <t>CS-12130</t>
  </si>
  <si>
    <t>OFF-PA-10000659</t>
  </si>
  <si>
    <t>OFF-PA-10001144</t>
  </si>
  <si>
    <t>FUR-CH-10003817</t>
  </si>
  <si>
    <t>JB-15400</t>
  </si>
  <si>
    <t>OFF-AP-10000891</t>
  </si>
  <si>
    <t>OFF-LA-10003148</t>
  </si>
  <si>
    <t>SJ-20500</t>
  </si>
  <si>
    <t>OFF-AP-10002684</t>
  </si>
  <si>
    <t>FUR-CH-10004698</t>
  </si>
  <si>
    <t>OFF-SU-10002189</t>
  </si>
  <si>
    <t>JK-15640</t>
  </si>
  <si>
    <t>OFF-AR-10001940</t>
  </si>
  <si>
    <t>DK-13150</t>
  </si>
  <si>
    <t>OFF-ST-10003455</t>
  </si>
  <si>
    <t>TEC-AC-10004659</t>
  </si>
  <si>
    <t>RM-19675</t>
  </si>
  <si>
    <t>TEC-PH-10003273</t>
  </si>
  <si>
    <t>TEC-PH-10004896</t>
  </si>
  <si>
    <t>TEC-AC-10002345</t>
  </si>
  <si>
    <t>SK-19990</t>
  </si>
  <si>
    <t>OFF-BI-10001890</t>
  </si>
  <si>
    <t>FM-14290</t>
  </si>
  <si>
    <t>TEC-AC-10002323</t>
  </si>
  <si>
    <t>AM-10360</t>
  </si>
  <si>
    <t>OFF-ST-10001328</t>
  </si>
  <si>
    <t>MP-17470</t>
  </si>
  <si>
    <t>FUR-BO-10002613</t>
  </si>
  <si>
    <t>TEC-PH-10001552</t>
  </si>
  <si>
    <t>OFF-PA-10000061</t>
  </si>
  <si>
    <t>OFF-AR-10003514</t>
  </si>
  <si>
    <t>MZ-17515</t>
  </si>
  <si>
    <t>CB-12025</t>
  </si>
  <si>
    <t>OFF-AR-10004685</t>
  </si>
  <si>
    <t>OFF-AR-10004027</t>
  </si>
  <si>
    <t>VM-21685</t>
  </si>
  <si>
    <t>OFF-ST-10001414</t>
  </si>
  <si>
    <t>FH-14365</t>
  </si>
  <si>
    <t>OFF-BI-10000343</t>
  </si>
  <si>
    <t>OFF-PA-10002749</t>
  </si>
  <si>
    <t>MB-17305</t>
  </si>
  <si>
    <t>OFF-PA-10002666</t>
  </si>
  <si>
    <t>BS-11755</t>
  </si>
  <si>
    <t>FUR-TA-10004289</t>
  </si>
  <si>
    <t>OFF-AP-10003622</t>
  </si>
  <si>
    <t>LC-17140</t>
  </si>
  <si>
    <t>OFF-AP-10003217</t>
  </si>
  <si>
    <t>HK-14890</t>
  </si>
  <si>
    <t>FUR-FU-10002960</t>
  </si>
  <si>
    <t>LE-16810</t>
  </si>
  <si>
    <t>TEC-PH-10001918</t>
  </si>
  <si>
    <t>JH-15985</t>
  </si>
  <si>
    <t>OFF-ST-10000642</t>
  </si>
  <si>
    <t>TEC-PH-10001700</t>
  </si>
  <si>
    <t>OFF-FA-10000134</t>
  </si>
  <si>
    <t>OFF-ST-10001522</t>
  </si>
  <si>
    <t>MS-17980</t>
  </si>
  <si>
    <t>TEC-AC-10001266</t>
  </si>
  <si>
    <t>VW-21775</t>
  </si>
  <si>
    <t>OFF-LA-10004544</t>
  </si>
  <si>
    <t>FUR-BO-10004695</t>
  </si>
  <si>
    <t>TEC-MA-10000864</t>
  </si>
  <si>
    <t>TEC-AC-10000109</t>
  </si>
  <si>
    <t>JH-15910</t>
  </si>
  <si>
    <t>TEC-PH-10002563</t>
  </si>
  <si>
    <t>JB-15925</t>
  </si>
  <si>
    <t>OFF-FA-10000585</t>
  </si>
  <si>
    <t>OFF-PA-10004000</t>
  </si>
  <si>
    <t>FUR-FU-10000087</t>
  </si>
  <si>
    <t>TEC-MA-10001148</t>
  </si>
  <si>
    <t>OFF-AR-10001958</t>
  </si>
  <si>
    <t>DS-13180</t>
  </si>
  <si>
    <t>OFF-AR-10001026</t>
  </si>
  <si>
    <t>FUR-TA-10003748</t>
  </si>
  <si>
    <t>OFF-ST-10002485</t>
  </si>
  <si>
    <t>VD-21670</t>
  </si>
  <si>
    <t>FUR-CH-10004860</t>
  </si>
  <si>
    <t>FUR-CH-10004477</t>
  </si>
  <si>
    <t>EA-14035</t>
  </si>
  <si>
    <t>OFF-BI-10001679</t>
  </si>
  <si>
    <t>FUR-TA-10001705</t>
  </si>
  <si>
    <t>FUR-TA-10003473</t>
  </si>
  <si>
    <t>FUR-FU-10004017</t>
  </si>
  <si>
    <t>TEC-AC-10003832</t>
  </si>
  <si>
    <t>DB-13120</t>
  </si>
  <si>
    <t>OFF-PA-10002479</t>
  </si>
  <si>
    <t>KL-16645</t>
  </si>
  <si>
    <t>OFF-PA-10003349</t>
  </si>
  <si>
    <t>FUR-FU-10000576</t>
  </si>
  <si>
    <t>FUR-FU-10004351</t>
  </si>
  <si>
    <t>TEC-PH-10000011</t>
  </si>
  <si>
    <t>FUR-TA-10002607</t>
  </si>
  <si>
    <t>FUR-FU-10002505</t>
  </si>
  <si>
    <t>DW-13480</t>
  </si>
  <si>
    <t>OFF-ST-10002276</t>
  </si>
  <si>
    <t>OFF-PA-10004082</t>
  </si>
  <si>
    <t>OFF-AP-10002945</t>
  </si>
  <si>
    <t>LH-17155</t>
  </si>
  <si>
    <t>FUR-CH-10002965</t>
  </si>
  <si>
    <t>KC-16540</t>
  </si>
  <si>
    <t>OFF-PA-10004569</t>
  </si>
  <si>
    <t>DL-13315</t>
  </si>
  <si>
    <t>OFF-ST-10001228</t>
  </si>
  <si>
    <t>OFF-EN-10003296</t>
  </si>
  <si>
    <t>DR-12880</t>
  </si>
  <si>
    <t>OFF-ST-10004804</t>
  </si>
  <si>
    <t>TEC-PH-10001580</t>
  </si>
  <si>
    <t>CC-12670</t>
  </si>
  <si>
    <t>TEC-AC-10000290</t>
  </si>
  <si>
    <t>OFF-ST-10002790</t>
  </si>
  <si>
    <t>OFF-BI-10003460</t>
  </si>
  <si>
    <t>Dl-13600</t>
  </si>
  <si>
    <t>OFF-AP-10002203</t>
  </si>
  <si>
    <t>SB-20290</t>
  </si>
  <si>
    <t>TEC-MA-10003353</t>
  </si>
  <si>
    <t>RC-19825</t>
  </si>
  <si>
    <t>TEC-PH-10001433</t>
  </si>
  <si>
    <t>AH-10210</t>
  </si>
  <si>
    <t>TEC-AC-10004469</t>
  </si>
  <si>
    <t>CB-12535</t>
  </si>
  <si>
    <t>OFF-AR-10003602</t>
  </si>
  <si>
    <t>OFF-FA-10003472</t>
  </si>
  <si>
    <t>CA-12310</t>
  </si>
  <si>
    <t>OFF-ST-10004180</t>
  </si>
  <si>
    <t>OFF-EN-10004386</t>
  </si>
  <si>
    <t>KH-16690</t>
  </si>
  <si>
    <t>OFF-ST-10003208</t>
  </si>
  <si>
    <t>TEC-AC-10003628</t>
  </si>
  <si>
    <t>FUR-FU-10003274</t>
  </si>
  <si>
    <t>OFF-BI-10002557</t>
  </si>
  <si>
    <t>BB-10990</t>
  </si>
  <si>
    <t>OFF-PA-10002615</t>
  </si>
  <si>
    <t>OFF-AR-10001427</t>
  </si>
  <si>
    <t>AG-10495</t>
  </si>
  <si>
    <t>OFF-PA-10000673</t>
  </si>
  <si>
    <t>OFF-PA-10004470</t>
  </si>
  <si>
    <t>OFF-ST-10000876</t>
  </si>
  <si>
    <t>OFF-LA-10002043</t>
  </si>
  <si>
    <t>OFF-BI-10004967</t>
  </si>
  <si>
    <t>TEC-PH-10001760</t>
  </si>
  <si>
    <t>JO-15280</t>
  </si>
  <si>
    <t>FUR-TA-10002903</t>
  </si>
  <si>
    <t>OFF-PA-10000474</t>
  </si>
  <si>
    <t>TEC-AC-10001956</t>
  </si>
  <si>
    <t>OFF-PA-10004100</t>
  </si>
  <si>
    <t>AH-10195</t>
  </si>
  <si>
    <t>OFF-BI-10000778</t>
  </si>
  <si>
    <t>OFF-SU-10000646</t>
  </si>
  <si>
    <t>NZ-18565</t>
  </si>
  <si>
    <t>OFF-FA-10002983</t>
  </si>
  <si>
    <t>OFF-LA-10004689</t>
  </si>
  <si>
    <t>TEC-AC-10002001</t>
  </si>
  <si>
    <t>FUR-BO-10004709</t>
  </si>
  <si>
    <t>KL-16555</t>
  </si>
  <si>
    <t>FUR-FU-10004091</t>
  </si>
  <si>
    <t>FUR-CH-10001891</t>
  </si>
  <si>
    <t>FUR-FU-10002918</t>
  </si>
  <si>
    <t>OFF-BI-10004593</t>
  </si>
  <si>
    <t>OFF-FA-10004854</t>
  </si>
  <si>
    <t>OFF-PA-10002105</t>
  </si>
  <si>
    <t>OFF-ST-10002756</t>
  </si>
  <si>
    <t>OFF-PA-10004243</t>
  </si>
  <si>
    <t>FUR-FU-10001861</t>
  </si>
  <si>
    <t>OFF-BI-10002706</t>
  </si>
  <si>
    <t>FUR-TA-10002533</t>
  </si>
  <si>
    <t>AS-10225</t>
  </si>
  <si>
    <t>FUR-FU-10002671</t>
  </si>
  <si>
    <t>OFF-AR-10003651</t>
  </si>
  <si>
    <t>CR-12625</t>
  </si>
  <si>
    <t>OFF-BI-10001072</t>
  </si>
  <si>
    <t>OFF-AR-10002135</t>
  </si>
  <si>
    <t>SH-20395</t>
  </si>
  <si>
    <t>OFF-AR-10002804</t>
  </si>
  <si>
    <t>BP-11185</t>
  </si>
  <si>
    <t>FUR-FU-10001918</t>
  </si>
  <si>
    <t>FUR-CH-10004086</t>
  </si>
  <si>
    <t>FUR-FU-10001756</t>
  </si>
  <si>
    <t>OFF-LA-10000634</t>
  </si>
  <si>
    <t>TS-21205</t>
  </si>
  <si>
    <t>FUR-FU-10001588</t>
  </si>
  <si>
    <t>AG-10525</t>
  </si>
  <si>
    <t>TEC-PH-10002398</t>
  </si>
  <si>
    <t>OFF-PA-10001937</t>
  </si>
  <si>
    <t>SP-20860</t>
  </si>
  <si>
    <t>OFF-AR-10003373</t>
  </si>
  <si>
    <t>NM-18445</t>
  </si>
  <si>
    <t>FUR-CH-10002602</t>
  </si>
  <si>
    <t>TEC-MA-10002927</t>
  </si>
  <si>
    <t>TEC-AC-10000892</t>
  </si>
  <si>
    <t>FA-14230</t>
  </si>
  <si>
    <t>OFF-FA-10000624</t>
  </si>
  <si>
    <t>GK-14620</t>
  </si>
  <si>
    <t>TEC-AC-10001908</t>
  </si>
  <si>
    <t>DJ-13510</t>
  </si>
  <si>
    <t>FUR-FU-10001967</t>
  </si>
  <si>
    <t>PO-18850</t>
  </si>
  <si>
    <t>TEC-PH-10003645</t>
  </si>
  <si>
    <t>OFF-ST-10000675</t>
  </si>
  <si>
    <t>FUR-CH-10003312</t>
  </si>
  <si>
    <t>OFF-LA-10001074</t>
  </si>
  <si>
    <t>OFF-BI-10001524</t>
  </si>
  <si>
    <t>JL-15850</t>
  </si>
  <si>
    <t>TEC-PH-10004614</t>
  </si>
  <si>
    <t>OFF-BI-10001153</t>
  </si>
  <si>
    <t>OFF-BI-10001982</t>
  </si>
  <si>
    <t>DB-13615</t>
  </si>
  <si>
    <t>OFF-BI-10001922</t>
  </si>
  <si>
    <t>TEC-CO-10001449</t>
  </si>
  <si>
    <t>OFF-BI-10004140</t>
  </si>
  <si>
    <t>AC-10420</t>
  </si>
  <si>
    <t>OFF-BI-10003314</t>
  </si>
  <si>
    <t>FUR-TA-10004575</t>
  </si>
  <si>
    <t>OFF-FA-10000490</t>
  </si>
  <si>
    <t>OFF-AR-10000122</t>
  </si>
  <si>
    <t>TEC-PH-10000702</t>
  </si>
  <si>
    <t>CC-12550</t>
  </si>
  <si>
    <t>TD-20995</t>
  </si>
  <si>
    <t>OFF-AR-10001374</t>
  </si>
  <si>
    <t>AB-10060</t>
  </si>
  <si>
    <t>OFF-PA-10001970</t>
  </si>
  <si>
    <t>OFF-BI-10002160</t>
  </si>
  <si>
    <t>OFF-BI-10004995</t>
  </si>
  <si>
    <t>JL-15505</t>
  </si>
  <si>
    <t>FUR-BO-10002268</t>
  </si>
  <si>
    <t>OFF-EN-10001137</t>
  </si>
  <si>
    <t>OFF-AR-10002399</t>
  </si>
  <si>
    <t>OFF-PA-10002713</t>
  </si>
  <si>
    <t>VB-21745</t>
  </si>
  <si>
    <t>OFF-AP-10001124</t>
  </si>
  <si>
    <t>OFF-LA-10001158</t>
  </si>
  <si>
    <t>KW-16435</t>
  </si>
  <si>
    <t>FUR-CH-10000785</t>
  </si>
  <si>
    <t>OFF-AR-10003732</t>
  </si>
  <si>
    <t>FUR-FU-10000023</t>
  </si>
  <si>
    <t>JD-16060</t>
  </si>
  <si>
    <t>MK-17905</t>
  </si>
  <si>
    <t>OFF-BI-10002412</t>
  </si>
  <si>
    <t>OFF-SU-10001225</t>
  </si>
  <si>
    <t>OFF-ST-10002406</t>
  </si>
  <si>
    <t>GT-14755</t>
  </si>
  <si>
    <t>OFF-PA-10002036</t>
  </si>
  <si>
    <t>OFF-ST-10002205</t>
  </si>
  <si>
    <t>AG-10900</t>
  </si>
  <si>
    <t>TEC-AC-10003911</t>
  </si>
  <si>
    <t>OFF-AR-10000658</t>
  </si>
  <si>
    <t>TEC-AC-10002076</t>
  </si>
  <si>
    <t>MM-18280</t>
  </si>
  <si>
    <t>OFF-PA-10003039</t>
  </si>
  <si>
    <t>AR-10405</t>
  </si>
  <si>
    <t>FUR-TA-10004915</t>
  </si>
  <si>
    <t>RA-19915</t>
  </si>
  <si>
    <t>OFF-AP-10000696</t>
  </si>
  <si>
    <t>OFF-ST-10003327</t>
  </si>
  <si>
    <t>OFF-BI-10000309</t>
  </si>
  <si>
    <t>AS-10285</t>
  </si>
  <si>
    <t>OFF-PA-10004734</t>
  </si>
  <si>
    <t>OFF-BI-10002225</t>
  </si>
  <si>
    <t>LA-16780</t>
  </si>
  <si>
    <t>TEC-AC-10004708</t>
  </si>
  <si>
    <t>DO-13435</t>
  </si>
  <si>
    <t>FUR-TA-10000617</t>
  </si>
  <si>
    <t>TEC-AC-10002335</t>
  </si>
  <si>
    <t>DK-13225</t>
  </si>
  <si>
    <t>TEC-MA-10001681</t>
  </si>
  <si>
    <t>FUR-FU-10001935</t>
  </si>
  <si>
    <t>NG-18430</t>
  </si>
  <si>
    <t>OFF-AR-10004757</t>
  </si>
  <si>
    <t>MV-18190</t>
  </si>
  <si>
    <t>OFF-BI-10000050</t>
  </si>
  <si>
    <t>JG-15115</t>
  </si>
  <si>
    <t>TEC-PH-10003012</t>
  </si>
  <si>
    <t>TEC-CO-10002313</t>
  </si>
  <si>
    <t>BP-11095</t>
  </si>
  <si>
    <t>OFF-BI-10003982</t>
  </si>
  <si>
    <t>VP-21730</t>
  </si>
  <si>
    <t>OFF-BI-10004492</t>
  </si>
  <si>
    <t>SS-20140</t>
  </si>
  <si>
    <t>OFF-ST-10000798</t>
  </si>
  <si>
    <t>OFF-PA-10002552</t>
  </si>
  <si>
    <t>OFF-SU-10002573</t>
  </si>
  <si>
    <t>AG-10675</t>
  </si>
  <si>
    <t>OFF-ST-10001580</t>
  </si>
  <si>
    <t>OFF-ST-10000934</t>
  </si>
  <si>
    <t>TEC-AC-10000158</t>
  </si>
  <si>
    <t>LF-17185</t>
  </si>
  <si>
    <t>OFF-PA-10001947</t>
  </si>
  <si>
    <t>OFF-AR-10003478</t>
  </si>
  <si>
    <t>RF-19840</t>
  </si>
  <si>
    <t>OFF-AP-10004249</t>
  </si>
  <si>
    <t>KH-16510</t>
  </si>
  <si>
    <t>TEC-CO-10004115</t>
  </si>
  <si>
    <t>OFF-PA-10003724</t>
  </si>
  <si>
    <t>FUR-TA-10002041</t>
  </si>
  <si>
    <t>OFF-PA-10002893</t>
  </si>
  <si>
    <t>OFF-LA-10003766</t>
  </si>
  <si>
    <t>FUR-BO-10001972</t>
  </si>
  <si>
    <t>FUR-CH-10003956</t>
  </si>
  <si>
    <t>KC-16675</t>
  </si>
  <si>
    <t>OFF-PA-10000157</t>
  </si>
  <si>
    <t>CJ-12010</t>
  </si>
  <si>
    <t>OFF-AR-10004344</t>
  </si>
  <si>
    <t>PB-19150</t>
  </si>
  <si>
    <t>FUR-CH-10004886</t>
  </si>
  <si>
    <t>OFF-PA-10003845</t>
  </si>
  <si>
    <t>OFF-AR-10001573</t>
  </si>
  <si>
    <t>OFF-EN-10000483</t>
  </si>
  <si>
    <t>TEC-AC-10004114</t>
  </si>
  <si>
    <t>MP-17965</t>
  </si>
  <si>
    <t>FUR-FU-10004712</t>
  </si>
  <si>
    <t>OFF-ST-10000918</t>
  </si>
  <si>
    <t>NF-18385</t>
  </si>
  <si>
    <t>FUR-CH-10000015</t>
  </si>
  <si>
    <t>FUR-FU-10003347</t>
  </si>
  <si>
    <t>OFF-BI-10001543</t>
  </si>
  <si>
    <t>SD-20485</t>
  </si>
  <si>
    <t>TEC-MA-10000029</t>
  </si>
  <si>
    <t>KH-16630</t>
  </si>
  <si>
    <t>OFF-AR-10000369</t>
  </si>
  <si>
    <t>RB-19795</t>
  </si>
  <si>
    <t>OFF-BI-10004584</t>
  </si>
  <si>
    <t>OFF-ST-10000617</t>
  </si>
  <si>
    <t>OFF-ST-10003306</t>
  </si>
  <si>
    <t>MK-18160</t>
  </si>
  <si>
    <t>OFF-BI-10000773</t>
  </si>
  <si>
    <t>TEC-AC-10002600</t>
  </si>
  <si>
    <t>PO-19180</t>
  </si>
  <si>
    <t>TEC-MA-10002937</t>
  </si>
  <si>
    <t>BB-11545</t>
  </si>
  <si>
    <t>OFF-PA-10002230</t>
  </si>
  <si>
    <t>FUR-CH-10003396</t>
  </si>
  <si>
    <t>FUR-FU-10000246</t>
  </si>
  <si>
    <t>OFF-ST-10000060</t>
  </si>
  <si>
    <t>OFF-ST-10003058</t>
  </si>
  <si>
    <t>OFF-PA-10002222</t>
  </si>
  <si>
    <t>FUR-CH-10002372</t>
  </si>
  <si>
    <t>OFF-LA-10001317</t>
  </si>
  <si>
    <t>TB-21595</t>
  </si>
  <si>
    <t>FUR-FU-10000206</t>
  </si>
  <si>
    <t>RB-19360</t>
  </si>
  <si>
    <t>OFF-AR-10000588</t>
  </si>
  <si>
    <t>OFF-ST-10001469</t>
  </si>
  <si>
    <t>OFF-AR-10001953</t>
  </si>
  <si>
    <t>OFF-AR-10003156</t>
  </si>
  <si>
    <t>OFF-AR-10004974</t>
  </si>
  <si>
    <t>TEC-PH-10002365</t>
  </si>
  <si>
    <t>EB-13705</t>
  </si>
  <si>
    <t>OFF-ST-10000142</t>
  </si>
  <si>
    <t>TEC-AC-10001772</t>
  </si>
  <si>
    <t>SC-20095</t>
  </si>
  <si>
    <t>FUR-CH-10000225</t>
  </si>
  <si>
    <t>FUR-CH-10002331</t>
  </si>
  <si>
    <t>OFF-EN-10001415</t>
  </si>
  <si>
    <t>OFF-AP-10002472</t>
  </si>
  <si>
    <t>TEC-AC-10004571</t>
  </si>
  <si>
    <t>OFF-BI-10001098</t>
  </si>
  <si>
    <t>TN-21040</t>
  </si>
  <si>
    <t>FUR-TA-10001889</t>
  </si>
  <si>
    <t>OFF-BI-10000315</t>
  </si>
  <si>
    <t>OFF-SU-10003505</t>
  </si>
  <si>
    <t>OFF-AP-10002578</t>
  </si>
  <si>
    <t>JS-15940</t>
  </si>
  <si>
    <t>FUR-BO-10002824</t>
  </si>
  <si>
    <t>OFF-BI-10002194</t>
  </si>
  <si>
    <t>MH-17785</t>
  </si>
  <si>
    <t>OFF-PA-10004071</t>
  </si>
  <si>
    <t>JP-15520</t>
  </si>
  <si>
    <t>OFF-ST-10002743</t>
  </si>
  <si>
    <t>FUR-BO-10001601</t>
  </si>
  <si>
    <t>TEC-PH-10002680</t>
  </si>
  <si>
    <t>OFF-ST-10001321</t>
  </si>
  <si>
    <t>OFF-PA-10001509</t>
  </si>
  <si>
    <t>OFF-PA-10003465</t>
  </si>
  <si>
    <t>TEC-PH-10000149</t>
  </si>
  <si>
    <t>JE-15475</t>
  </si>
  <si>
    <t>JG-15805</t>
  </si>
  <si>
    <t>OFF-AR-10003045</t>
  </si>
  <si>
    <t>OFF-ST-10000689</t>
  </si>
  <si>
    <t>XP-21865</t>
  </si>
  <si>
    <t>TEC-AC-10001445</t>
  </si>
  <si>
    <t>EM-14065</t>
  </si>
  <si>
    <t>TEC-AC-10002567</t>
  </si>
  <si>
    <t>MT-18070</t>
  </si>
  <si>
    <t>OFF-LA-10003923</t>
  </si>
  <si>
    <t>FUR-BO-10001337</t>
  </si>
  <si>
    <t>TEC-PH-10001924</t>
  </si>
  <si>
    <t>SA-20830</t>
  </si>
  <si>
    <t>TEC-PH-10001363</t>
  </si>
  <si>
    <t>CW-11905</t>
  </si>
  <si>
    <t>TEC-PH-10000376</t>
  </si>
  <si>
    <t>TEC-AC-10000303</t>
  </si>
  <si>
    <t>AJ-10960</t>
  </si>
  <si>
    <t>OFF-ST-10001809</t>
  </si>
  <si>
    <t>OFF-EN-10003845</t>
  </si>
  <si>
    <t>SS-20590</t>
  </si>
  <si>
    <t>TEC-AC-10000991</t>
  </si>
  <si>
    <t>RO-19780</t>
  </si>
  <si>
    <t>FUR-TA-10001857</t>
  </si>
  <si>
    <t>MD-17350</t>
  </si>
  <si>
    <t>OFF-EN-10001434</t>
  </si>
  <si>
    <t>OFF-BI-10002498</t>
  </si>
  <si>
    <t>FUR-FU-10004864</t>
  </si>
  <si>
    <t>Ship Time in Days</t>
  </si>
  <si>
    <t xml:space="preserve"> </t>
  </si>
  <si>
    <t>Fail?</t>
  </si>
  <si>
    <t>Grade</t>
  </si>
  <si>
    <t>Status</t>
  </si>
  <si>
    <t>Grades Count</t>
  </si>
  <si>
    <t>User_ID</t>
  </si>
  <si>
    <t>Product_ID</t>
  </si>
  <si>
    <t>Gender</t>
  </si>
  <si>
    <t>Age</t>
  </si>
  <si>
    <t>Occupation</t>
  </si>
  <si>
    <t>Product_Category_1</t>
  </si>
  <si>
    <t>Purchase</t>
  </si>
  <si>
    <t>Registeration rank of user with User_ID 1000652</t>
  </si>
  <si>
    <t>P00069042</t>
  </si>
  <si>
    <t>P00248942</t>
  </si>
  <si>
    <t>P00087842</t>
  </si>
  <si>
    <t>10th Customer's Occupation</t>
  </si>
  <si>
    <t>P00085442</t>
  </si>
  <si>
    <t>P00285442</t>
  </si>
  <si>
    <t>P00193542</t>
  </si>
  <si>
    <t>P00184942</t>
  </si>
  <si>
    <t>P00346142</t>
  </si>
  <si>
    <t>P0097242</t>
  </si>
  <si>
    <t>P00274942</t>
  </si>
  <si>
    <t>P00251242</t>
  </si>
  <si>
    <t>P00014542</t>
  </si>
  <si>
    <t>P00031342</t>
  </si>
  <si>
    <t>P00145042</t>
  </si>
  <si>
    <t>P00231342</t>
  </si>
  <si>
    <t>P00190242</t>
  </si>
  <si>
    <t>P0096642</t>
  </si>
  <si>
    <t>P00058442</t>
  </si>
  <si>
    <t>P00036842</t>
  </si>
  <si>
    <t>P00249542</t>
  </si>
  <si>
    <t>P00220442</t>
  </si>
  <si>
    <t>P00156442</t>
  </si>
  <si>
    <t>P00213742</t>
  </si>
  <si>
    <t>P00214442</t>
  </si>
  <si>
    <t>P00303442</t>
  </si>
  <si>
    <t>P00135742</t>
  </si>
  <si>
    <t>P00039942</t>
  </si>
  <si>
    <t>P00161442</t>
  </si>
  <si>
    <t>P00078742</t>
  </si>
  <si>
    <t>P00085942</t>
  </si>
  <si>
    <t>P00118742</t>
  </si>
  <si>
    <t>P00297942</t>
  </si>
  <si>
    <t>P00266842</t>
  </si>
  <si>
    <t>P00058342</t>
  </si>
  <si>
    <t>P00032442</t>
  </si>
  <si>
    <t>P00105942</t>
  </si>
  <si>
    <t>P00182642</t>
  </si>
  <si>
    <t>P00186942</t>
  </si>
  <si>
    <t>P00155442</t>
  </si>
  <si>
    <t>P00221342</t>
  </si>
  <si>
    <t>P00087242</t>
  </si>
  <si>
    <t>P00111142</t>
  </si>
  <si>
    <t>P00259342</t>
  </si>
  <si>
    <t>P0094542</t>
  </si>
  <si>
    <t>P00148642</t>
  </si>
  <si>
    <t>P00312142</t>
  </si>
  <si>
    <t>P00113242</t>
  </si>
  <si>
    <t>P00192642</t>
  </si>
  <si>
    <t>P00110842</t>
  </si>
  <si>
    <t>P00189642</t>
  </si>
  <si>
    <t>P00304242</t>
  </si>
  <si>
    <t>P00365242</t>
  </si>
  <si>
    <t>P00129542</t>
  </si>
  <si>
    <t>P00140742</t>
  </si>
  <si>
    <t>P00182342</t>
  </si>
  <si>
    <t>P00276642</t>
  </si>
  <si>
    <t>P00334242</t>
  </si>
  <si>
    <t>P00247542</t>
  </si>
  <si>
    <t>P00338442</t>
  </si>
  <si>
    <t>P00275142</t>
  </si>
  <si>
    <t>P00333042</t>
  </si>
  <si>
    <t>P00166242</t>
  </si>
  <si>
    <t>P00161942</t>
  </si>
  <si>
    <t>P00348242</t>
  </si>
  <si>
    <t>P00042142</t>
  </si>
  <si>
    <t>P00244242</t>
  </si>
  <si>
    <t>P00217742</t>
  </si>
  <si>
    <t>P00019342</t>
  </si>
  <si>
    <t>P00100642</t>
  </si>
  <si>
    <t>P00073842</t>
  </si>
  <si>
    <t>P00366542</t>
  </si>
  <si>
    <t>P00190742</t>
  </si>
  <si>
    <t>P00151842</t>
  </si>
  <si>
    <t>P00112642</t>
  </si>
  <si>
    <t>P00118442</t>
  </si>
  <si>
    <t>P00034442</t>
  </si>
  <si>
    <t>P00222242</t>
  </si>
  <si>
    <t>P00118342</t>
  </si>
  <si>
    <t>P00324742</t>
  </si>
  <si>
    <t>P00190042</t>
  </si>
  <si>
    <t>P0094142</t>
  </si>
  <si>
    <t>P00138542</t>
  </si>
  <si>
    <t>P00158542</t>
  </si>
  <si>
    <t>P00157542</t>
  </si>
  <si>
    <t>P00044142</t>
  </si>
  <si>
    <t>P00112542</t>
  </si>
  <si>
    <t>P00339542</t>
  </si>
  <si>
    <t>P00127842</t>
  </si>
  <si>
    <t>P00125942</t>
  </si>
  <si>
    <t>P00251342</t>
  </si>
  <si>
    <t>P00249642</t>
  </si>
  <si>
    <t>P00124842</t>
  </si>
  <si>
    <t>P00250642</t>
  </si>
  <si>
    <t>P00058142</t>
  </si>
  <si>
    <t>P00117442</t>
  </si>
  <si>
    <t>P00251642</t>
  </si>
  <si>
    <t>P00244842</t>
  </si>
  <si>
    <t>P00220242</t>
  </si>
  <si>
    <t>P00351142</t>
  </si>
  <si>
    <t>P00213242</t>
  </si>
  <si>
    <t>P00195942</t>
  </si>
  <si>
    <t>P00115642</t>
  </si>
  <si>
    <t>P0098242</t>
  </si>
  <si>
    <t>P00262242</t>
  </si>
  <si>
    <t>P00258742</t>
  </si>
  <si>
    <t>P00218242</t>
  </si>
  <si>
    <t>P00021742</t>
  </si>
  <si>
    <t>P00313042</t>
  </si>
  <si>
    <t>P00133742</t>
  </si>
  <si>
    <t>P00077042</t>
  </si>
  <si>
    <t>P00280542</t>
  </si>
  <si>
    <t>P00225842</t>
  </si>
  <si>
    <t>P00278942</t>
  </si>
  <si>
    <t>P00004742</t>
  </si>
  <si>
    <t>P00198042</t>
  </si>
  <si>
    <t>P00177442</t>
  </si>
  <si>
    <t>P00000642</t>
  </si>
  <si>
    <t>P00288942</t>
  </si>
  <si>
    <t>P00270942</t>
  </si>
  <si>
    <t>P00345842</t>
  </si>
  <si>
    <t>P00032042</t>
  </si>
  <si>
    <t>P00112342</t>
  </si>
  <si>
    <t>P00031842</t>
  </si>
  <si>
    <t>P00346642</t>
  </si>
  <si>
    <t>P00205642</t>
  </si>
  <si>
    <t>P00206442</t>
  </si>
  <si>
    <t>P00046742</t>
  </si>
  <si>
    <t>P00120042</t>
  </si>
  <si>
    <t>P00043242</t>
  </si>
  <si>
    <t>P00057242</t>
  </si>
  <si>
    <t>P00022842</t>
  </si>
  <si>
    <t>P00252042</t>
  </si>
  <si>
    <t>P00042242</t>
  </si>
  <si>
    <t>P00059542</t>
  </si>
  <si>
    <t>P00021242</t>
  </si>
  <si>
    <t>P00023042</t>
  </si>
  <si>
    <t>P00144242</t>
  </si>
  <si>
    <t>P00101342</t>
  </si>
  <si>
    <t>P00289342</t>
  </si>
  <si>
    <t>P00281742</t>
  </si>
  <si>
    <t>P00266642</t>
  </si>
  <si>
    <t>P00323742</t>
  </si>
  <si>
    <t>P00116342</t>
  </si>
  <si>
    <t>P00117142</t>
  </si>
  <si>
    <t>P00084442</t>
  </si>
  <si>
    <t>P00331542</t>
  </si>
  <si>
    <t>P00178942</t>
  </si>
  <si>
    <t>P00026042</t>
  </si>
  <si>
    <t>P00233542</t>
  </si>
  <si>
    <t>P00127242</t>
  </si>
  <si>
    <t>P00349942</t>
  </si>
  <si>
    <t>P00303342</t>
  </si>
  <si>
    <t>P00051442</t>
  </si>
  <si>
    <t>P00275642</t>
  </si>
  <si>
    <t>P00278642</t>
  </si>
  <si>
    <t>P00322042</t>
  </si>
  <si>
    <t>P00216342</t>
  </si>
  <si>
    <t>P00329342</t>
  </si>
  <si>
    <t>P00332342</t>
  </si>
  <si>
    <t>P00111742</t>
  </si>
  <si>
    <t>P00293742</t>
  </si>
  <si>
    <t>P00032842</t>
  </si>
  <si>
    <t>P00216142</t>
  </si>
  <si>
    <t>P00001642</t>
  </si>
  <si>
    <t>P00351842</t>
  </si>
  <si>
    <t>P00145442</t>
  </si>
  <si>
    <t>P00344242</t>
  </si>
  <si>
    <t>P00327242</t>
  </si>
  <si>
    <t>P00241142</t>
  </si>
  <si>
    <t>P00219242</t>
  </si>
  <si>
    <t>P00057342</t>
  </si>
  <si>
    <t>P00165742</t>
  </si>
  <si>
    <t>P00154642</t>
  </si>
  <si>
    <t>P00192942</t>
  </si>
  <si>
    <t>P00247042</t>
  </si>
  <si>
    <t>P00150542</t>
  </si>
  <si>
    <t>P00347142</t>
  </si>
  <si>
    <t>P00326742</t>
  </si>
  <si>
    <t>P00330442</t>
  </si>
  <si>
    <t>P00327842</t>
  </si>
  <si>
    <t>P00218342</t>
  </si>
  <si>
    <t>P00259042</t>
  </si>
  <si>
    <t>P00102542</t>
  </si>
  <si>
    <t>P00121142</t>
  </si>
  <si>
    <t>P00228242</t>
  </si>
  <si>
    <t>P00309542</t>
  </si>
  <si>
    <t>P00106742</t>
  </si>
  <si>
    <t>P00102642</t>
  </si>
  <si>
    <t>P00127442</t>
  </si>
  <si>
    <t>P00345642</t>
  </si>
  <si>
    <t>P00357842</t>
  </si>
  <si>
    <t>P00115342</t>
  </si>
  <si>
    <t>P00174442</t>
  </si>
  <si>
    <t>P00282642</t>
  </si>
  <si>
    <t>P00037142</t>
  </si>
  <si>
    <t>P00192042</t>
  </si>
  <si>
    <t>P00197542</t>
  </si>
  <si>
    <t>P00048742</t>
  </si>
  <si>
    <t>P00110142</t>
  </si>
  <si>
    <t>P00120842</t>
  </si>
  <si>
    <t>P00267742</t>
  </si>
  <si>
    <t>P00086442</t>
  </si>
  <si>
    <t>P00331842</t>
  </si>
  <si>
    <t>P00288642</t>
  </si>
  <si>
    <t>P00318742</t>
  </si>
  <si>
    <t>P00028442</t>
  </si>
  <si>
    <t>P00208342</t>
  </si>
  <si>
    <t>P00277442</t>
  </si>
  <si>
    <t>P00085242</t>
  </si>
  <si>
    <t>P00279442</t>
  </si>
  <si>
    <t>P00235242</t>
  </si>
  <si>
    <t>P00251542</t>
  </si>
  <si>
    <t>P00003242</t>
  </si>
  <si>
    <t>P00221542</t>
  </si>
  <si>
    <t>P00142142</t>
  </si>
  <si>
    <t>P00044442</t>
  </si>
  <si>
    <t>P00147742</t>
  </si>
  <si>
    <t>P00030942</t>
  </si>
  <si>
    <t>P00288042</t>
  </si>
  <si>
    <t>P00313142</t>
  </si>
  <si>
    <t>P00195442</t>
  </si>
  <si>
    <t>P00255842</t>
  </si>
  <si>
    <t>P00112142</t>
  </si>
  <si>
    <t>P00120342</t>
  </si>
  <si>
    <t>P00110542</t>
  </si>
  <si>
    <t>P00279942</t>
  </si>
  <si>
    <t>P00303742</t>
  </si>
  <si>
    <t>P00316742</t>
  </si>
  <si>
    <t>P00115242</t>
  </si>
  <si>
    <t>P00302842</t>
  </si>
  <si>
    <t>P00066442</t>
  </si>
  <si>
    <t>P00273442</t>
  </si>
  <si>
    <t>P00210142</t>
  </si>
  <si>
    <t>P00212542</t>
  </si>
  <si>
    <t>P00321742</t>
  </si>
  <si>
    <t>P00020042</t>
  </si>
  <si>
    <t>P00051942</t>
  </si>
  <si>
    <t>P00303542</t>
  </si>
  <si>
    <t>P00228142</t>
  </si>
  <si>
    <t>P00123142</t>
  </si>
  <si>
    <t>P00079542</t>
  </si>
  <si>
    <t>P00103142</t>
  </si>
  <si>
    <t>P00305542</t>
  </si>
  <si>
    <t>P00031042</t>
  </si>
  <si>
    <t>P00260042</t>
  </si>
  <si>
    <t>P00055642</t>
  </si>
  <si>
    <t>P00312742</t>
  </si>
  <si>
    <t>P00010742</t>
  </si>
  <si>
    <t>P00223242</t>
  </si>
  <si>
    <t>P00114942</t>
  </si>
  <si>
    <t>P00183242</t>
  </si>
  <si>
    <t>P00030842</t>
  </si>
  <si>
    <t>P00220142</t>
  </si>
  <si>
    <t>P00130442</t>
  </si>
  <si>
    <t>P00323042</t>
  </si>
  <si>
    <t>P00344742</t>
  </si>
  <si>
    <t>P00182442</t>
  </si>
  <si>
    <t>P00015342</t>
  </si>
  <si>
    <t>P00103042</t>
  </si>
  <si>
    <t>P00187842</t>
  </si>
  <si>
    <t>P00162442</t>
  </si>
  <si>
    <t>P00078542</t>
  </si>
  <si>
    <t>P00324442</t>
  </si>
  <si>
    <t>P00041642</t>
  </si>
  <si>
    <t>P00050542</t>
  </si>
  <si>
    <t>P00006442</t>
  </si>
  <si>
    <t>P00350942</t>
  </si>
  <si>
    <t>P00000142</t>
  </si>
  <si>
    <t>P00034042</t>
  </si>
  <si>
    <t>P00143142</t>
  </si>
  <si>
    <t>P00317942</t>
  </si>
  <si>
    <t>P00335542</t>
  </si>
  <si>
    <t>P00361842</t>
  </si>
  <si>
    <t>P00147942</t>
  </si>
  <si>
    <t>P00028042</t>
  </si>
  <si>
    <t>P00117542</t>
  </si>
  <si>
    <t>P00130742</t>
  </si>
  <si>
    <t>P00024142</t>
  </si>
  <si>
    <t>P00209742</t>
  </si>
  <si>
    <t>P00160042</t>
  </si>
  <si>
    <t>P00042342</t>
  </si>
  <si>
    <t>P00016542</t>
  </si>
  <si>
    <t>P00016742</t>
  </si>
  <si>
    <t>P00227642</t>
  </si>
  <si>
    <t>P00146142</t>
  </si>
  <si>
    <t>P00070542</t>
  </si>
  <si>
    <t>P00129842</t>
  </si>
  <si>
    <t>P00243942</t>
  </si>
  <si>
    <t>P00246742</t>
  </si>
  <si>
    <t>P00310142</t>
  </si>
  <si>
    <t>P00244142</t>
  </si>
  <si>
    <t>P00190142</t>
  </si>
  <si>
    <t>P00109242</t>
  </si>
  <si>
    <t>P00089342</t>
  </si>
  <si>
    <t>P00288542</t>
  </si>
  <si>
    <t>P00212242</t>
  </si>
  <si>
    <t>P00319342</t>
  </si>
  <si>
    <t>P00302942</t>
  </si>
  <si>
    <t>P00145942</t>
  </si>
  <si>
    <t>P00026342</t>
  </si>
  <si>
    <t>P00148842</t>
  </si>
  <si>
    <t>P00299842</t>
  </si>
  <si>
    <t>P00313342</t>
  </si>
  <si>
    <t>P00102442</t>
  </si>
  <si>
    <t>P00237542</t>
  </si>
  <si>
    <t>P0099342</t>
  </si>
  <si>
    <t>P00171542</t>
  </si>
  <si>
    <t>P00350342</t>
  </si>
  <si>
    <t>P00110742</t>
  </si>
  <si>
    <t>P00117642</t>
  </si>
  <si>
    <t>P00114142</t>
  </si>
  <si>
    <t>P00119142</t>
  </si>
  <si>
    <t>P00280742</t>
  </si>
  <si>
    <t>P00271142</t>
  </si>
  <si>
    <t>P00003942</t>
  </si>
  <si>
    <t>P00151742</t>
  </si>
  <si>
    <t>P00050642</t>
  </si>
  <si>
    <t>P00114742</t>
  </si>
  <si>
    <t>P00113942</t>
  </si>
  <si>
    <t>P00120942</t>
  </si>
  <si>
    <t>P00083842</t>
  </si>
  <si>
    <t>P00317842</t>
  </si>
  <si>
    <t>P00030642</t>
  </si>
  <si>
    <t>P00273642</t>
  </si>
  <si>
    <t>P00002542</t>
  </si>
  <si>
    <t>P00331642</t>
  </si>
  <si>
    <t>P00331242</t>
  </si>
  <si>
    <t>P0096442</t>
  </si>
  <si>
    <t>P00050242</t>
  </si>
  <si>
    <t>P00131942</t>
  </si>
  <si>
    <t>P00132042</t>
  </si>
  <si>
    <t>P00013742</t>
  </si>
  <si>
    <t>P00119342</t>
  </si>
  <si>
    <t>P00182142</t>
  </si>
  <si>
    <t>P00188942</t>
  </si>
  <si>
    <t>P00203142</t>
  </si>
  <si>
    <t>P00320442</t>
  </si>
  <si>
    <t>P00121642</t>
  </si>
  <si>
    <t>P00289542</t>
  </si>
  <si>
    <t>P00329742</t>
  </si>
  <si>
    <t>P00326642</t>
  </si>
  <si>
    <t>P00336142</t>
  </si>
  <si>
    <t>P00111442</t>
  </si>
  <si>
    <t>P00234742</t>
  </si>
  <si>
    <t>P00090842</t>
  </si>
  <si>
    <t>P00214542</t>
  </si>
  <si>
    <t>P00110942</t>
  </si>
  <si>
    <t>P00289942</t>
  </si>
  <si>
    <t>P00104842</t>
  </si>
  <si>
    <t>P00113142</t>
  </si>
  <si>
    <t>P00177942</t>
  </si>
  <si>
    <t>P00265242</t>
  </si>
  <si>
    <t>P00118142</t>
  </si>
  <si>
    <t>P00003642</t>
  </si>
  <si>
    <t>P00178342</t>
  </si>
  <si>
    <t>P00289742</t>
  </si>
  <si>
    <t>P00085042</t>
  </si>
  <si>
    <t>P00041542</t>
  </si>
  <si>
    <t>P00249142</t>
  </si>
  <si>
    <t>P00284042</t>
  </si>
  <si>
    <t>P00165442</t>
  </si>
  <si>
    <t>P00115942</t>
  </si>
  <si>
    <t>P00074442</t>
  </si>
  <si>
    <t>P00047242</t>
  </si>
  <si>
    <t>P00199042</t>
  </si>
  <si>
    <t>P00192542</t>
  </si>
  <si>
    <t>P00350042</t>
  </si>
  <si>
    <t>P00248442</t>
  </si>
  <si>
    <t>P00172842</t>
  </si>
  <si>
    <t>P00198142</t>
  </si>
  <si>
    <t>P00282142</t>
  </si>
  <si>
    <t>P00166942</t>
  </si>
  <si>
    <t>P00187742</t>
  </si>
  <si>
    <t>P00003442</t>
  </si>
  <si>
    <t>P00060242</t>
  </si>
  <si>
    <t>P00137642</t>
  </si>
  <si>
    <t>P00126142</t>
  </si>
  <si>
    <t>P00219842</t>
  </si>
  <si>
    <t>P00046142</t>
  </si>
  <si>
    <t>P00328142</t>
  </si>
  <si>
    <t>P00255542</t>
  </si>
  <si>
    <t>P00250842</t>
  </si>
  <si>
    <t>P00260142</t>
  </si>
  <si>
    <t>P0097142</t>
  </si>
  <si>
    <t>P00209842</t>
  </si>
  <si>
    <t>P00212942</t>
  </si>
  <si>
    <t>P00283942</t>
  </si>
  <si>
    <t>P00303242</t>
  </si>
  <si>
    <t>P00170442</t>
  </si>
  <si>
    <t>P00045842</t>
  </si>
  <si>
    <t>P00040442</t>
  </si>
  <si>
    <t>P00195842</t>
  </si>
  <si>
    <t>P00293242</t>
  </si>
  <si>
    <t>P00064042</t>
  </si>
  <si>
    <t>P00015542</t>
  </si>
  <si>
    <t>P00105142</t>
  </si>
  <si>
    <t>P00183442</t>
  </si>
  <si>
    <t>P00199442</t>
  </si>
  <si>
    <t>P00054542</t>
  </si>
  <si>
    <t>P00034742</t>
  </si>
  <si>
    <t>P00163142</t>
  </si>
  <si>
    <t>P00027142</t>
  </si>
  <si>
    <t>P00053942</t>
  </si>
  <si>
    <t>P00173342</t>
  </si>
  <si>
    <t>P00233342</t>
  </si>
  <si>
    <t>P00010842</t>
  </si>
  <si>
    <t>P00120242</t>
  </si>
  <si>
    <t>P00223942</t>
  </si>
  <si>
    <t>P00362342</t>
  </si>
  <si>
    <t>P00027542</t>
  </si>
  <si>
    <t>P00234842</t>
  </si>
  <si>
    <t>P00029242</t>
  </si>
  <si>
    <t>P0097842</t>
  </si>
  <si>
    <t>P00160942</t>
  </si>
  <si>
    <t>P00136542</t>
  </si>
  <si>
    <t>P00127942</t>
  </si>
  <si>
    <t>P00248542</t>
  </si>
  <si>
    <t>P00145842</t>
  </si>
  <si>
    <t>P00214342</t>
  </si>
  <si>
    <t>P00161542</t>
  </si>
  <si>
    <t>P00001942</t>
  </si>
  <si>
    <t>P00328042</t>
  </si>
  <si>
    <t>P00370242</t>
  </si>
  <si>
    <t>P00340642</t>
  </si>
  <si>
    <t>P00358242</t>
  </si>
  <si>
    <t>P0096542</t>
  </si>
  <si>
    <t>P0096942</t>
  </si>
  <si>
    <t>P00074142</t>
  </si>
  <si>
    <t>P00270042</t>
  </si>
  <si>
    <t>P00223842</t>
  </si>
  <si>
    <t>P00014842</t>
  </si>
  <si>
    <t>P00274342</t>
  </si>
  <si>
    <t>P00208742</t>
  </si>
  <si>
    <t>P00304442</t>
  </si>
  <si>
    <t>P00014042</t>
  </si>
  <si>
    <t>P00133442</t>
  </si>
  <si>
    <t>P00159842</t>
  </si>
  <si>
    <t>P00019942</t>
  </si>
  <si>
    <t>P00117042</t>
  </si>
  <si>
    <t>P00141942</t>
  </si>
  <si>
    <t>P00117942</t>
  </si>
  <si>
    <t>P00001742</t>
  </si>
  <si>
    <t>P00315442</t>
  </si>
  <si>
    <t>P00297642</t>
  </si>
  <si>
    <t>P00088542</t>
  </si>
  <si>
    <t>P00089042</t>
  </si>
  <si>
    <t>P00175742</t>
  </si>
  <si>
    <t>P00035542</t>
  </si>
  <si>
    <t>P00057942</t>
  </si>
  <si>
    <t>P00059442</t>
  </si>
  <si>
    <t>P00278042</t>
  </si>
  <si>
    <t>P00154042</t>
  </si>
  <si>
    <t>P00337942</t>
  </si>
  <si>
    <t>P00229342</t>
  </si>
  <si>
    <t>P00274242</t>
  </si>
  <si>
    <t>P00084642</t>
  </si>
  <si>
    <t>P00071242</t>
  </si>
  <si>
    <t>P00050442</t>
  </si>
  <si>
    <t>P0097342</t>
  </si>
  <si>
    <t>P00269542</t>
  </si>
  <si>
    <t>P00045542</t>
  </si>
  <si>
    <t>P00139742</t>
  </si>
  <si>
    <t>P00332242</t>
  </si>
  <si>
    <t>P00205442</t>
  </si>
  <si>
    <t>P00085542</t>
  </si>
  <si>
    <t>P00183142</t>
  </si>
  <si>
    <t>P00298242</t>
  </si>
  <si>
    <t>P00300942</t>
  </si>
  <si>
    <t>P00013942</t>
  </si>
  <si>
    <t>P00087042</t>
  </si>
  <si>
    <t>P00087342</t>
  </si>
  <si>
    <t>P00195642</t>
  </si>
  <si>
    <t>P00035842</t>
  </si>
  <si>
    <t>P00147342</t>
  </si>
  <si>
    <t>P00176842</t>
  </si>
  <si>
    <t>P00275842</t>
  </si>
  <si>
    <t>P00351342</t>
  </si>
  <si>
    <t>P00184142</t>
  </si>
  <si>
    <t>P00317342</t>
  </si>
  <si>
    <t>P00217242</t>
  </si>
  <si>
    <t>P00335442</t>
  </si>
  <si>
    <t>P0098342</t>
  </si>
  <si>
    <t>P00079742</t>
  </si>
  <si>
    <t>P00143642</t>
  </si>
  <si>
    <t>P00232342</t>
  </si>
  <si>
    <t>P00179042</t>
  </si>
  <si>
    <t>P00180942</t>
  </si>
  <si>
    <t>P00265742</t>
  </si>
  <si>
    <t>P00194542</t>
  </si>
  <si>
    <t>P00127642</t>
  </si>
  <si>
    <t>P00355142</t>
  </si>
  <si>
    <t>P00144642</t>
  </si>
  <si>
    <t>P00201342</t>
  </si>
  <si>
    <t>P00251942</t>
  </si>
  <si>
    <t>P00009342</t>
  </si>
  <si>
    <t>P00191442</t>
  </si>
  <si>
    <t>P00330642</t>
  </si>
  <si>
    <t>P00238542</t>
  </si>
  <si>
    <t>P0094942</t>
  </si>
  <si>
    <t>P00068042</t>
  </si>
  <si>
    <t>P00005042</t>
  </si>
  <si>
    <t>P00102042</t>
  </si>
  <si>
    <t>P00059742</t>
  </si>
  <si>
    <t>P00248142</t>
  </si>
  <si>
    <t>P00279342</t>
  </si>
  <si>
    <t>P00267542</t>
  </si>
  <si>
    <t>P00163342</t>
  </si>
  <si>
    <t>P00116842</t>
  </si>
  <si>
    <t>P00348742</t>
  </si>
  <si>
    <t>P00061142</t>
  </si>
  <si>
    <t>P00015942</t>
  </si>
  <si>
    <t>P00346542</t>
  </si>
  <si>
    <t>P00188742</t>
  </si>
  <si>
    <t>P00346942</t>
  </si>
  <si>
    <t>P00007042</t>
  </si>
  <si>
    <t>P00240242</t>
  </si>
  <si>
    <t>P00291042</t>
  </si>
  <si>
    <t>P00244642</t>
  </si>
  <si>
    <t>P00090542</t>
  </si>
  <si>
    <t>P00274142</t>
  </si>
  <si>
    <t>P00270542</t>
  </si>
  <si>
    <t>P00057442</t>
  </si>
  <si>
    <t>P00078142</t>
  </si>
  <si>
    <t>P00245642</t>
  </si>
  <si>
    <t>P00037542</t>
  </si>
  <si>
    <t>P00049842</t>
  </si>
  <si>
    <t>P00022942</t>
  </si>
  <si>
    <t>P00350442</t>
  </si>
  <si>
    <t>P00119542</t>
  </si>
  <si>
    <t>P00025442</t>
  </si>
  <si>
    <t>P00080342</t>
  </si>
  <si>
    <t>P00338542</t>
  </si>
  <si>
    <t>P00246142</t>
  </si>
  <si>
    <t>P00317642</t>
  </si>
  <si>
    <t>P00170642</t>
  </si>
  <si>
    <t>P00115442</t>
  </si>
  <si>
    <t>P00212742</t>
  </si>
  <si>
    <t>P00150742</t>
  </si>
  <si>
    <t>P00109342</t>
  </si>
  <si>
    <t>P00162642</t>
  </si>
  <si>
    <t>P00017042</t>
  </si>
  <si>
    <t>P00100842</t>
  </si>
  <si>
    <t>P00329442</t>
  </si>
  <si>
    <t>P00303842</t>
  </si>
  <si>
    <t>P00250242</t>
  </si>
  <si>
    <t>P00012542</t>
  </si>
  <si>
    <t>P00152442</t>
  </si>
  <si>
    <t>P00248342</t>
  </si>
  <si>
    <t>P00218642</t>
  </si>
  <si>
    <t>P00241542</t>
  </si>
  <si>
    <t>P00346442</t>
  </si>
  <si>
    <t>P00295942</t>
  </si>
  <si>
    <t>P00270142</t>
  </si>
  <si>
    <t>P0099042</t>
  </si>
  <si>
    <t>P00367142</t>
  </si>
  <si>
    <t>P00118842</t>
  </si>
  <si>
    <t>P00034842</t>
  </si>
  <si>
    <t>P00001142</t>
  </si>
  <si>
    <t>P00008842</t>
  </si>
  <si>
    <t>P00222142</t>
  </si>
  <si>
    <t>P00189842</t>
  </si>
  <si>
    <t>P00198742</t>
  </si>
  <si>
    <t>P00004242</t>
  </si>
  <si>
    <t>P00173942</t>
  </si>
  <si>
    <t>P00124642</t>
  </si>
  <si>
    <t>P00081142</t>
  </si>
  <si>
    <t>P00329542</t>
  </si>
  <si>
    <t>P00020142</t>
  </si>
  <si>
    <t>P00121342</t>
  </si>
  <si>
    <t>P00159542</t>
  </si>
  <si>
    <t>P00115142</t>
  </si>
  <si>
    <t>P00227542</t>
  </si>
  <si>
    <t>P00241642</t>
  </si>
  <si>
    <t>P00226742</t>
  </si>
  <si>
    <t>P00062842</t>
  </si>
  <si>
    <t>P00028842</t>
  </si>
  <si>
    <t>P00284642</t>
  </si>
  <si>
    <t>P00250342</t>
  </si>
  <si>
    <t>P00214142</t>
  </si>
  <si>
    <t>P00188542</t>
  </si>
  <si>
    <t>P00088242</t>
  </si>
  <si>
    <t>P00121042</t>
  </si>
  <si>
    <t>P00116742</t>
  </si>
  <si>
    <t>P00289642</t>
  </si>
  <si>
    <t>P00227742</t>
  </si>
  <si>
    <t>P00127542</t>
  </si>
  <si>
    <t>P00323942</t>
  </si>
  <si>
    <t>P00101142</t>
  </si>
  <si>
    <t>P00129642</t>
  </si>
  <si>
    <t>P00178642</t>
  </si>
  <si>
    <t>P00288442</t>
  </si>
  <si>
    <t>P00274042</t>
  </si>
  <si>
    <t>P00091842</t>
  </si>
  <si>
    <t>P00016042</t>
  </si>
  <si>
    <t>P00214242</t>
  </si>
  <si>
    <t>P00008542</t>
  </si>
  <si>
    <t>P00352142</t>
  </si>
  <si>
    <t>P00150942</t>
  </si>
  <si>
    <t>P00317442</t>
  </si>
  <si>
    <t>P00063342</t>
  </si>
  <si>
    <t>P00114542</t>
  </si>
  <si>
    <t>P00156742</t>
  </si>
  <si>
    <t>P00119242</t>
  </si>
  <si>
    <t>P00193042</t>
  </si>
  <si>
    <t>P00036542</t>
  </si>
  <si>
    <t>P00181842</t>
  </si>
  <si>
    <t>P00304742</t>
  </si>
  <si>
    <t>P00163842</t>
  </si>
  <si>
    <t>P00028242</t>
  </si>
  <si>
    <t>P00028542</t>
  </si>
  <si>
    <t>P00184442</t>
  </si>
  <si>
    <t>P00137542</t>
  </si>
  <si>
    <t>P00150342</t>
  </si>
  <si>
    <t>P00369742</t>
  </si>
  <si>
    <t>P00277942</t>
  </si>
  <si>
    <t>P00207042</t>
  </si>
  <si>
    <t>P00294542</t>
  </si>
  <si>
    <t>P00033642</t>
  </si>
  <si>
    <t>P00086042</t>
  </si>
  <si>
    <t>P00057742</t>
  </si>
  <si>
    <t>P00101942</t>
  </si>
  <si>
    <t>P00113342</t>
  </si>
  <si>
    <t>P00052642</t>
  </si>
  <si>
    <t>P00021642</t>
  </si>
  <si>
    <t>P00007342</t>
  </si>
  <si>
    <t>P00154742</t>
  </si>
  <si>
    <t>P00016342</t>
  </si>
  <si>
    <t>P00141842</t>
  </si>
  <si>
    <t>P00197442</t>
  </si>
  <si>
    <t>P00048642</t>
  </si>
  <si>
    <t>P00358742</t>
  </si>
  <si>
    <t>P00370342</t>
  </si>
  <si>
    <t>P00031442</t>
  </si>
  <si>
    <t>P00128242</t>
  </si>
  <si>
    <t>P00211142</t>
  </si>
  <si>
    <t>P00152742</t>
  </si>
  <si>
    <t>P00211042</t>
  </si>
  <si>
    <t>P00148342</t>
  </si>
  <si>
    <t>P00134342</t>
  </si>
  <si>
    <t>P00159942</t>
  </si>
  <si>
    <t>P00031642</t>
  </si>
  <si>
    <t>P00307342</t>
  </si>
  <si>
    <t>P00022542</t>
  </si>
  <si>
    <t>P00323842</t>
  </si>
  <si>
    <t>P00252442</t>
  </si>
  <si>
    <t>P00304842</t>
  </si>
  <si>
    <t>P00240142</t>
  </si>
  <si>
    <t>P00140042</t>
  </si>
  <si>
    <t>P00289042</t>
  </si>
  <si>
    <t>P00141442</t>
  </si>
  <si>
    <t>P00345742</t>
  </si>
  <si>
    <t>P00065342</t>
  </si>
  <si>
    <t>P00298142</t>
  </si>
  <si>
    <t>P00111542</t>
  </si>
  <si>
    <t>P00347242</t>
  </si>
  <si>
    <t>P00277642</t>
  </si>
  <si>
    <t>P00024042</t>
  </si>
  <si>
    <t>P00064942</t>
  </si>
  <si>
    <t>P00112442</t>
  </si>
  <si>
    <t>P00312942</t>
  </si>
  <si>
    <t>P00125742</t>
  </si>
  <si>
    <t>P00285742</t>
  </si>
  <si>
    <t>P00004842</t>
  </si>
  <si>
    <t>P00010242</t>
  </si>
  <si>
    <t>P00014742</t>
  </si>
  <si>
    <t>P00079442</t>
  </si>
  <si>
    <t>P00208942</t>
  </si>
  <si>
    <t>P00322342</t>
  </si>
  <si>
    <t>P00309142</t>
  </si>
  <si>
    <t>P00305142</t>
  </si>
  <si>
    <t>P00128042</t>
  </si>
  <si>
    <t>P00229742</t>
  </si>
  <si>
    <t>P00194642</t>
  </si>
  <si>
    <t>P00149542</t>
  </si>
  <si>
    <t>P00138242</t>
  </si>
  <si>
    <t>P00035242</t>
  </si>
  <si>
    <t>P00135842</t>
  </si>
  <si>
    <t>P00035742</t>
  </si>
  <si>
    <t>P00019142</t>
  </si>
  <si>
    <t>P00188442</t>
  </si>
  <si>
    <t>P00346342</t>
  </si>
  <si>
    <t>P00111042</t>
  </si>
  <si>
    <t>P00238442</t>
  </si>
  <si>
    <t>P00270242</t>
  </si>
  <si>
    <t>P00197342</t>
  </si>
  <si>
    <t>P00318142</t>
  </si>
  <si>
    <t>P00049642</t>
  </si>
  <si>
    <t>P00303642</t>
  </si>
  <si>
    <t>P00071442</t>
  </si>
  <si>
    <t>P00226442</t>
  </si>
  <si>
    <t>P0098542</t>
  </si>
  <si>
    <t>P00231142</t>
  </si>
  <si>
    <t>P00031542</t>
  </si>
  <si>
    <t>P00053842</t>
  </si>
  <si>
    <t>P00176042</t>
  </si>
  <si>
    <t>P00116142</t>
  </si>
  <si>
    <t>P00089442</t>
  </si>
  <si>
    <t>P00128942</t>
  </si>
  <si>
    <t>P00139942</t>
  </si>
  <si>
    <t>P00194442</t>
  </si>
  <si>
    <t>P00178442</t>
  </si>
  <si>
    <t>P00119742</t>
  </si>
  <si>
    <t>P00279642</t>
  </si>
  <si>
    <t>P00048142</t>
  </si>
  <si>
    <t>P00042942</t>
  </si>
  <si>
    <t>P00241242</t>
  </si>
  <si>
    <t>P00250542</t>
  </si>
  <si>
    <t>P00100442</t>
  </si>
  <si>
    <t>P00279142</t>
  </si>
  <si>
    <t>P00256542</t>
  </si>
  <si>
    <t>P00272042</t>
  </si>
  <si>
    <t>P00057642</t>
  </si>
  <si>
    <t>P00348542</t>
  </si>
  <si>
    <t>P00310242</t>
  </si>
  <si>
    <t>P00350542</t>
  </si>
  <si>
    <t>P00318942</t>
  </si>
  <si>
    <t>P00150142</t>
  </si>
  <si>
    <t>P00062742</t>
  </si>
  <si>
    <t>P00367042</t>
  </si>
  <si>
    <t>P00070042</t>
  </si>
  <si>
    <t>P00211942</t>
  </si>
  <si>
    <t>P00252842</t>
  </si>
  <si>
    <t>P00341342</t>
  </si>
  <si>
    <t>P00117342</t>
  </si>
  <si>
    <t>P00044342</t>
  </si>
  <si>
    <t>P00090942</t>
  </si>
  <si>
    <t>P00302742</t>
  </si>
  <si>
    <t>P00286842</t>
  </si>
  <si>
    <t>P00102342</t>
  </si>
  <si>
    <t>P00104542</t>
  </si>
  <si>
    <t>P00360042</t>
  </si>
  <si>
    <t>P00307642</t>
  </si>
  <si>
    <t>P00052842</t>
  </si>
  <si>
    <t>P00057542</t>
  </si>
  <si>
    <t>P00282842</t>
  </si>
  <si>
    <t>P00281542</t>
  </si>
  <si>
    <t>P00367542</t>
  </si>
  <si>
    <t>P00253042</t>
  </si>
  <si>
    <t>P00221942</t>
  </si>
  <si>
    <t>P00288342</t>
  </si>
  <si>
    <t>P00115542</t>
  </si>
  <si>
    <t>P00321942</t>
  </si>
  <si>
    <t>P00100142</t>
  </si>
  <si>
    <t>P00313542</t>
  </si>
  <si>
    <t>P00120142</t>
  </si>
  <si>
    <t>P00129742</t>
  </si>
  <si>
    <t>P00182742</t>
  </si>
  <si>
    <t>P00020342</t>
  </si>
  <si>
    <t>P00158142</t>
  </si>
  <si>
    <t>P00002142</t>
  </si>
  <si>
    <t>P00247742</t>
  </si>
  <si>
    <t>P00092642</t>
  </si>
  <si>
    <t>P00051142</t>
  </si>
  <si>
    <t>P00005642</t>
  </si>
  <si>
    <t>P00102242</t>
  </si>
  <si>
    <t>P00283242</t>
  </si>
  <si>
    <t>P00017742</t>
  </si>
  <si>
    <t>P00247642</t>
  </si>
  <si>
    <t>P0009942</t>
  </si>
  <si>
    <t>P00155742</t>
  </si>
  <si>
    <t>P00023642</t>
  </si>
  <si>
    <t>P00307542</t>
  </si>
  <si>
    <t>P00125342</t>
  </si>
  <si>
    <t>P00367242</t>
  </si>
  <si>
    <t>P0095142</t>
  </si>
  <si>
    <t>P00023142</t>
  </si>
  <si>
    <t>P00127342</t>
  </si>
  <si>
    <t>P00153742</t>
  </si>
  <si>
    <t>P00117742</t>
  </si>
  <si>
    <t>P00143342</t>
  </si>
  <si>
    <t>P00277542</t>
  </si>
  <si>
    <t>P00324942</t>
  </si>
  <si>
    <t>P00092242</t>
  </si>
  <si>
    <t>P00355942</t>
  </si>
  <si>
    <t>P00013342</t>
  </si>
  <si>
    <t>P00089542</t>
  </si>
  <si>
    <t>P00107642</t>
  </si>
  <si>
    <t>P00267142</t>
  </si>
  <si>
    <t>P00021842</t>
  </si>
  <si>
    <t>P00182242</t>
  </si>
  <si>
    <t>P00050342</t>
  </si>
  <si>
    <t>P0099742</t>
  </si>
  <si>
    <t>P00212342</t>
  </si>
  <si>
    <t>P00153642</t>
  </si>
  <si>
    <t>P00244042</t>
  </si>
  <si>
    <t>P00049442</t>
  </si>
  <si>
    <t>P00068942</t>
  </si>
  <si>
    <t>P00029842</t>
  </si>
  <si>
    <t>P00089242</t>
  </si>
  <si>
    <t>P00322742</t>
  </si>
  <si>
    <t>P00168742</t>
  </si>
  <si>
    <t>P00136442</t>
  </si>
  <si>
    <t>P00256642</t>
  </si>
  <si>
    <t>P00158242</t>
  </si>
  <si>
    <t>P00357942</t>
  </si>
  <si>
    <t>P00042842</t>
  </si>
  <si>
    <t>P00330042</t>
  </si>
  <si>
    <t>P00038342</t>
  </si>
  <si>
    <t>P00287542</t>
  </si>
  <si>
    <t>P00196142</t>
  </si>
  <si>
    <t>P00187442</t>
  </si>
  <si>
    <t>P00303142</t>
  </si>
  <si>
    <t>P00277842</t>
  </si>
  <si>
    <t>P0095342</t>
  </si>
  <si>
    <t>P00048442</t>
  </si>
  <si>
    <t>P00128342</t>
  </si>
  <si>
    <t>P00021342</t>
  </si>
  <si>
    <t>P00226142</t>
  </si>
  <si>
    <t>P00164342</t>
  </si>
  <si>
    <t>P00041142</t>
  </si>
  <si>
    <t>P00222942</t>
  </si>
  <si>
    <t>P00041042</t>
  </si>
  <si>
    <t>P00354342</t>
  </si>
  <si>
    <t>P00223642</t>
  </si>
  <si>
    <t>P00179642</t>
  </si>
  <si>
    <t>P00093642</t>
  </si>
  <si>
    <t>P00272242</t>
  </si>
  <si>
    <t>P00075742</t>
  </si>
  <si>
    <t>P00224142</t>
  </si>
  <si>
    <t>P00027642</t>
  </si>
  <si>
    <t>P00265542</t>
  </si>
  <si>
    <t>P00041742</t>
  </si>
  <si>
    <t>P00053542</t>
  </si>
  <si>
    <t>P00227842</t>
  </si>
  <si>
    <t>P00137242</t>
  </si>
  <si>
    <t>P00207242</t>
  </si>
  <si>
    <t>P00328342</t>
  </si>
  <si>
    <t>P00055142</t>
  </si>
  <si>
    <t>P00297042</t>
  </si>
  <si>
    <t>P00289242</t>
  </si>
  <si>
    <t>P00230842</t>
  </si>
  <si>
    <t>P00193242</t>
  </si>
  <si>
    <t>P00326842</t>
  </si>
  <si>
    <t>P00050742</t>
  </si>
  <si>
    <t>P00266542</t>
  </si>
  <si>
    <t>P00352842</t>
  </si>
  <si>
    <t>P00242742</t>
  </si>
  <si>
    <t>P00015642</t>
  </si>
  <si>
    <t>P00114042</t>
  </si>
  <si>
    <t>P00357242</t>
  </si>
  <si>
    <t>P00118542</t>
  </si>
  <si>
    <t>P00313442</t>
  </si>
  <si>
    <t>P00285842</t>
  </si>
  <si>
    <t>P00161142</t>
  </si>
  <si>
    <t>P00200642</t>
  </si>
  <si>
    <t>P00343042</t>
  </si>
  <si>
    <t>P00326242</t>
  </si>
  <si>
    <t>P00196742</t>
  </si>
  <si>
    <t>P00129342</t>
  </si>
  <si>
    <t>P00025542</t>
  </si>
  <si>
    <t>P00128742</t>
  </si>
  <si>
    <t>P00087442</t>
  </si>
  <si>
    <t>P00335242</t>
  </si>
  <si>
    <t>P00161242</t>
  </si>
  <si>
    <t>P00033342</t>
  </si>
  <si>
    <t>P00101242</t>
  </si>
  <si>
    <t>P00205242</t>
  </si>
  <si>
    <t>P00302042</t>
  </si>
  <si>
    <t>P00362442</t>
  </si>
  <si>
    <t>P00206642</t>
  </si>
  <si>
    <t>P00045342</t>
  </si>
  <si>
    <t>P00214742</t>
  </si>
  <si>
    <t>P00344842</t>
  </si>
  <si>
    <t>P00119642</t>
  </si>
  <si>
    <t>P00362542</t>
  </si>
  <si>
    <t>P00246942</t>
  </si>
  <si>
    <t>P00191742</t>
  </si>
  <si>
    <t>P00303042</t>
  </si>
  <si>
    <t>P00281942</t>
  </si>
  <si>
    <t>P00295242</t>
  </si>
  <si>
    <t>P00295842</t>
  </si>
  <si>
    <t>P00178042</t>
  </si>
  <si>
    <t>P00114342</t>
  </si>
  <si>
    <t>P00249042</t>
  </si>
  <si>
    <t>P00136342</t>
  </si>
  <si>
    <t>P00331942</t>
  </si>
  <si>
    <t>P00218842</t>
  </si>
  <si>
    <t>P00102942</t>
  </si>
  <si>
    <t>P00058042</t>
  </si>
  <si>
    <t>P00022642</t>
  </si>
  <si>
    <t>P00268442</t>
  </si>
  <si>
    <t>P00114642</t>
  </si>
  <si>
    <t>P00255742</t>
  </si>
  <si>
    <t>P00106942</t>
  </si>
  <si>
    <t>P00111842</t>
  </si>
  <si>
    <t>P00304142</t>
  </si>
  <si>
    <t>P00249842</t>
  </si>
  <si>
    <t>P00323442</t>
  </si>
  <si>
    <t>P00129442</t>
  </si>
  <si>
    <t>P00021042</t>
  </si>
  <si>
    <t>P00363742</t>
  </si>
  <si>
    <t>P00225042</t>
  </si>
  <si>
    <t>P00002642</t>
  </si>
  <si>
    <t>P00234542</t>
  </si>
  <si>
    <t>P00173842</t>
  </si>
  <si>
    <t>P00205942</t>
  </si>
  <si>
    <t>P00327342</t>
  </si>
  <si>
    <t>P00089142</t>
  </si>
  <si>
    <t>P00024742</t>
  </si>
  <si>
    <t>P00053642</t>
  </si>
  <si>
    <t>P00101842</t>
  </si>
  <si>
    <t>P00011342</t>
  </si>
  <si>
    <t>P00002942</t>
  </si>
  <si>
    <t>P00258442</t>
  </si>
  <si>
    <t>P00246342</t>
  </si>
  <si>
    <t>P00331342</t>
  </si>
  <si>
    <t>P00360742</t>
  </si>
  <si>
    <t>P00120442</t>
  </si>
  <si>
    <t>P00196042</t>
  </si>
  <si>
    <t>P00276142</t>
  </si>
  <si>
    <t>P00176942</t>
  </si>
  <si>
    <t>P00216542</t>
  </si>
  <si>
    <t>P00295542</t>
  </si>
  <si>
    <t>P00091142</t>
  </si>
  <si>
    <t>P00026542</t>
  </si>
  <si>
    <t>P00242042</t>
  </si>
  <si>
    <t>P00184342</t>
  </si>
  <si>
    <t>P00049542</t>
  </si>
  <si>
    <t>P00155642</t>
  </si>
  <si>
    <t>P00347342</t>
  </si>
  <si>
    <t>P00007142</t>
  </si>
  <si>
    <t>P00221442</t>
  </si>
  <si>
    <t>P00167942</t>
  </si>
  <si>
    <t>P00201442</t>
  </si>
  <si>
    <t>P00014642</t>
  </si>
  <si>
    <t>P00285642</t>
  </si>
  <si>
    <t>P00246042</t>
  </si>
  <si>
    <t>P00204342</t>
  </si>
  <si>
    <t>P00025042</t>
  </si>
  <si>
    <t>P00066542</t>
  </si>
  <si>
    <t>P00177342</t>
  </si>
  <si>
    <t>P00322942</t>
  </si>
  <si>
    <t>P00266042</t>
  </si>
  <si>
    <t>P00177642</t>
  </si>
  <si>
    <t>P00281642</t>
  </si>
  <si>
    <t>P00282442</t>
  </si>
  <si>
    <t>P00042742</t>
  </si>
  <si>
    <t>P00001242</t>
  </si>
  <si>
    <t>P00339942</t>
  </si>
  <si>
    <t>P00029542</t>
  </si>
  <si>
    <t>P00244342</t>
  </si>
  <si>
    <t>P00280642</t>
  </si>
  <si>
    <t>P00244442</t>
  </si>
  <si>
    <t>P00105442</t>
  </si>
  <si>
    <t>P00194142</t>
  </si>
  <si>
    <t>P00313942</t>
  </si>
  <si>
    <t>P00084342</t>
  </si>
  <si>
    <t>P00198642</t>
  </si>
  <si>
    <t>P00115842</t>
  </si>
  <si>
    <t>P00128142</t>
  </si>
  <si>
    <t>P00021142</t>
  </si>
  <si>
    <t>P00043542</t>
  </si>
  <si>
    <t>P00102842</t>
  </si>
  <si>
    <t>P00041842</t>
  </si>
  <si>
    <t>P00242642</t>
  </si>
  <si>
    <t>P00231942</t>
  </si>
  <si>
    <t>P00174142</t>
  </si>
  <si>
    <t>P00260442</t>
  </si>
  <si>
    <t>P00016842</t>
  </si>
  <si>
    <t>P00255942</t>
  </si>
  <si>
    <t>P00268342</t>
  </si>
  <si>
    <t>P00223542</t>
  </si>
  <si>
    <t>P00122442</t>
  </si>
  <si>
    <t>P00298942</t>
  </si>
  <si>
    <t>P00042542</t>
  </si>
  <si>
    <t>P00078842</t>
  </si>
  <si>
    <t>P00084842</t>
  </si>
  <si>
    <t>P00216742</t>
  </si>
  <si>
    <t>P00006142</t>
  </si>
  <si>
    <t>P00233442</t>
  </si>
  <si>
    <t>P00024342</t>
  </si>
  <si>
    <t>P00024242</t>
  </si>
  <si>
    <t>P00093342</t>
  </si>
  <si>
    <t>P00333642</t>
  </si>
  <si>
    <t>P00364442</t>
  </si>
  <si>
    <t>P00346042</t>
  </si>
  <si>
    <t>P00282242</t>
  </si>
  <si>
    <t>P00180342</t>
  </si>
  <si>
    <t>P00113642</t>
  </si>
  <si>
    <t>P00001042</t>
  </si>
  <si>
    <t>P00083942</t>
  </si>
  <si>
    <t>P00117842</t>
  </si>
  <si>
    <t>P00148042</t>
  </si>
  <si>
    <t>P00053042</t>
  </si>
  <si>
    <t>P00004642</t>
  </si>
  <si>
    <t>P00158042</t>
  </si>
  <si>
    <t>P00259142</t>
  </si>
  <si>
    <t>P00282042</t>
  </si>
  <si>
    <t>P00047942</t>
  </si>
  <si>
    <t>P00131542</t>
  </si>
  <si>
    <t>P00264242</t>
  </si>
  <si>
    <t>P00343442</t>
  </si>
  <si>
    <t>P00254642</t>
  </si>
  <si>
    <t>P00320842</t>
  </si>
  <si>
    <t>P00074242</t>
  </si>
  <si>
    <t>P00018142</t>
  </si>
  <si>
    <t>P00229942</t>
  </si>
  <si>
    <t>P00355642</t>
  </si>
  <si>
    <t>P00142942</t>
  </si>
  <si>
    <t>P00035342</t>
  </si>
  <si>
    <t>P00017542</t>
  </si>
  <si>
    <t>P00217942</t>
  </si>
  <si>
    <t>P00072542</t>
  </si>
  <si>
    <t>P00178242</t>
  </si>
  <si>
    <t>P00352642</t>
  </si>
  <si>
    <t>P00145642</t>
  </si>
  <si>
    <t>P00100942</t>
  </si>
  <si>
    <t>P00105042</t>
  </si>
  <si>
    <t>P00305042</t>
  </si>
  <si>
    <t>P00181542</t>
  </si>
  <si>
    <t>P00014942</t>
  </si>
  <si>
    <t>P00125142</t>
  </si>
  <si>
    <t>P00368242</t>
  </si>
  <si>
    <t>P00243542</t>
  </si>
  <si>
    <t>P00342042</t>
  </si>
  <si>
    <t>P00179242</t>
  </si>
  <si>
    <t>P00129142</t>
  </si>
  <si>
    <t>P00359242</t>
  </si>
  <si>
    <t>P00308342</t>
  </si>
  <si>
    <t>P00216042</t>
  </si>
  <si>
    <t>P00220342</t>
  </si>
  <si>
    <t>P00171342</t>
  </si>
  <si>
    <t>P0095842</t>
  </si>
  <si>
    <t>P00256042</t>
  </si>
  <si>
    <t>P00124242</t>
  </si>
  <si>
    <t>P00236542</t>
  </si>
  <si>
    <t>P00353542</t>
  </si>
  <si>
    <t>P00319242</t>
  </si>
  <si>
    <t>P00311942</t>
  </si>
  <si>
    <t>P00197142</t>
  </si>
  <si>
    <t>P00065242</t>
  </si>
  <si>
    <t>P00194342</t>
  </si>
  <si>
    <t>P00180142</t>
  </si>
  <si>
    <t>P00168342</t>
  </si>
  <si>
    <t>P00265342</t>
  </si>
  <si>
    <t>P00319042</t>
  </si>
  <si>
    <t>P00093242</t>
  </si>
  <si>
    <t>P00051642</t>
  </si>
  <si>
    <t>P00293342</t>
  </si>
  <si>
    <t>P00153842</t>
  </si>
  <si>
    <t>P00130842</t>
  </si>
  <si>
    <t>P00155842</t>
  </si>
  <si>
    <t>P00211242</t>
  </si>
  <si>
    <t>P00221042</t>
  </si>
  <si>
    <t>P00008142</t>
  </si>
  <si>
    <t>P00079942</t>
  </si>
  <si>
    <t>P00320942</t>
  </si>
  <si>
    <t>P00319442</t>
  </si>
  <si>
    <t>P00235142</t>
  </si>
  <si>
    <t>P00280442</t>
  </si>
  <si>
    <t>P00173242</t>
  </si>
  <si>
    <t>P0095542</t>
  </si>
  <si>
    <t>P00265142</t>
  </si>
  <si>
    <t>P00074342</t>
  </si>
  <si>
    <t>P00135342</t>
  </si>
  <si>
    <t>P00316642</t>
  </si>
  <si>
    <t>P00264642</t>
  </si>
  <si>
    <t>P00157642</t>
  </si>
  <si>
    <t>P00070342</t>
  </si>
  <si>
    <t>P00073642</t>
  </si>
  <si>
    <t>P00268542</t>
  </si>
  <si>
    <t>P00136742</t>
  </si>
  <si>
    <t>P00001542</t>
  </si>
  <si>
    <t>P00154242</t>
  </si>
  <si>
    <t>P00050142</t>
  </si>
  <si>
    <t>P00130642</t>
  </si>
  <si>
    <t>P00024642</t>
  </si>
  <si>
    <t>P00329942</t>
  </si>
  <si>
    <t>P00192742</t>
  </si>
  <si>
    <t>P00138842</t>
  </si>
  <si>
    <t>P00185842</t>
  </si>
  <si>
    <t>P00115042</t>
  </si>
  <si>
    <t>P00120642</t>
  </si>
  <si>
    <t>P00005742</t>
  </si>
  <si>
    <t>P00048042</t>
  </si>
  <si>
    <t>P00273342</t>
  </si>
  <si>
    <t>P00180042</t>
  </si>
  <si>
    <t>P00365342</t>
  </si>
  <si>
    <t>P00146742</t>
  </si>
  <si>
    <t>P00335742</t>
  </si>
  <si>
    <t>P00114842</t>
  </si>
  <si>
    <t>P00366442</t>
  </si>
  <si>
    <t>P00348942</t>
  </si>
  <si>
    <t>P00270842</t>
  </si>
  <si>
    <t>P00339342</t>
  </si>
  <si>
    <t>P00358442</t>
  </si>
  <si>
    <t>P00031142</t>
  </si>
  <si>
    <t>P00118042</t>
  </si>
  <si>
    <t>P00331142</t>
  </si>
  <si>
    <t>P00156542</t>
  </si>
  <si>
    <t>P00033442</t>
  </si>
  <si>
    <t>P00154442</t>
  </si>
  <si>
    <t>P00274642</t>
  </si>
  <si>
    <t>P00313242</t>
  </si>
  <si>
    <t>P00279542</t>
  </si>
  <si>
    <t>P00203742</t>
  </si>
  <si>
    <t>P00354442</t>
  </si>
  <si>
    <t>P00178142</t>
  </si>
  <si>
    <t>P00092142</t>
  </si>
  <si>
    <t>P00318342</t>
  </si>
  <si>
    <t>P00210942</t>
  </si>
  <si>
    <t>P00215442</t>
  </si>
  <si>
    <t>P00309242</t>
  </si>
  <si>
    <t>P00109942</t>
  </si>
  <si>
    <t>P00208042</t>
  </si>
  <si>
    <t>P00029742</t>
  </si>
  <si>
    <t>P00240442</t>
  </si>
  <si>
    <t>P00304642</t>
  </si>
  <si>
    <t>P00067942</t>
  </si>
  <si>
    <t>P00361942</t>
  </si>
  <si>
    <t>P00083242</t>
  </si>
  <si>
    <t>P00366942</t>
  </si>
  <si>
    <t>P00149142</t>
  </si>
  <si>
    <t>P00214642</t>
  </si>
  <si>
    <t>P00181942</t>
  </si>
  <si>
    <t>P00296042</t>
  </si>
  <si>
    <t>P00189042</t>
  </si>
  <si>
    <t>P00134942</t>
  </si>
  <si>
    <t>P00359042</t>
  </si>
  <si>
    <t>P00088842</t>
  </si>
  <si>
    <t>P00159442</t>
  </si>
  <si>
    <t>P00341242</t>
  </si>
  <si>
    <t>P00122542</t>
  </si>
  <si>
    <t>P00295342</t>
  </si>
  <si>
    <t>P00323642</t>
  </si>
  <si>
    <t>P00101542</t>
  </si>
  <si>
    <t>P00307942</t>
  </si>
  <si>
    <t>P00297542</t>
  </si>
  <si>
    <t>P00287642</t>
  </si>
  <si>
    <t>P00115742</t>
  </si>
  <si>
    <t>P00120542</t>
  </si>
  <si>
    <t>P00330342</t>
  </si>
  <si>
    <t>P00296942</t>
  </si>
  <si>
    <t>P00332142</t>
  </si>
  <si>
    <t>P00370042</t>
  </si>
  <si>
    <t>P00130242</t>
  </si>
  <si>
    <t>P00320742</t>
  </si>
  <si>
    <t>P00101042</t>
  </si>
  <si>
    <t>P00169742</t>
  </si>
  <si>
    <t>P00352242</t>
  </si>
  <si>
    <t>P00181742</t>
  </si>
  <si>
    <t>P00078242</t>
  </si>
  <si>
    <t>P00059842</t>
  </si>
  <si>
    <t>P00072842</t>
  </si>
  <si>
    <t>P00198242</t>
  </si>
  <si>
    <t>P00335842</t>
  </si>
  <si>
    <t>P00174842</t>
  </si>
  <si>
    <t>P00214842</t>
  </si>
  <si>
    <t>P00248742</t>
  </si>
  <si>
    <t>P00052242</t>
  </si>
  <si>
    <t>P00047742</t>
  </si>
  <si>
    <t>P00155142</t>
  </si>
  <si>
    <t>P0009842</t>
  </si>
  <si>
    <t>P00052742</t>
  </si>
  <si>
    <t>P00036242</t>
  </si>
  <si>
    <t>P00025342</t>
  </si>
  <si>
    <t>P00271042</t>
  </si>
  <si>
    <t>P00312842</t>
  </si>
  <si>
    <t>P00370642</t>
  </si>
  <si>
    <t>P00309342</t>
  </si>
  <si>
    <t>P00109842</t>
  </si>
  <si>
    <t>P00287342</t>
  </si>
  <si>
    <t>P00192242</t>
  </si>
  <si>
    <t>P00025942</t>
  </si>
  <si>
    <t>P00084242</t>
  </si>
  <si>
    <t>P00107242</t>
  </si>
  <si>
    <t>P00128542</t>
  </si>
  <si>
    <t>P00260642</t>
  </si>
  <si>
    <t>P00082242</t>
  </si>
  <si>
    <t>P00249742</t>
  </si>
  <si>
    <t>P00129042</t>
  </si>
  <si>
    <t>P00288242</t>
  </si>
  <si>
    <t>P00184242</t>
  </si>
  <si>
    <t>P00302642</t>
  </si>
  <si>
    <t>P00126042</t>
  </si>
  <si>
    <t>P00349442</t>
  </si>
  <si>
    <t>P00169642</t>
  </si>
  <si>
    <t>P00010542</t>
  </si>
  <si>
    <t>P00222042</t>
  </si>
  <si>
    <t>P0096342</t>
  </si>
  <si>
    <t>P00356742</t>
  </si>
  <si>
    <t>P00155242</t>
  </si>
  <si>
    <t>P00041942</t>
  </si>
  <si>
    <t>P00358342</t>
  </si>
  <si>
    <t>P00127742</t>
  </si>
  <si>
    <t>P00066942</t>
  </si>
  <si>
    <t>P00085842</t>
  </si>
  <si>
    <t>P00284742</t>
  </si>
  <si>
    <t>P00254242</t>
  </si>
  <si>
    <t>P00210542</t>
  </si>
  <si>
    <t>P00086342</t>
  </si>
  <si>
    <t>P00315642</t>
  </si>
  <si>
    <t>P0099442</t>
  </si>
  <si>
    <t>P00108542</t>
  </si>
  <si>
    <t>P00337142</t>
  </si>
  <si>
    <t>P00111242</t>
  </si>
  <si>
    <t>P00263542</t>
  </si>
  <si>
    <t>P00250942</t>
  </si>
  <si>
    <t>P00265442</t>
  </si>
  <si>
    <t>P00006842</t>
  </si>
  <si>
    <t>P00156842</t>
  </si>
  <si>
    <t>P00075442</t>
  </si>
  <si>
    <t>P00217342</t>
  </si>
  <si>
    <t>P00195042</t>
  </si>
  <si>
    <t>P00253542</t>
  </si>
  <si>
    <t>P00324642</t>
  </si>
  <si>
    <t>P00228342</t>
  </si>
  <si>
    <t>P0098742</t>
  </si>
  <si>
    <t>P00026642</t>
  </si>
  <si>
    <t>P00296242</t>
  </si>
  <si>
    <t>P00144042</t>
  </si>
  <si>
    <t>P00040942</t>
  </si>
  <si>
    <t>P00043842</t>
  </si>
  <si>
    <t>P00032142</t>
  </si>
  <si>
    <t>P00000542</t>
  </si>
  <si>
    <t>P00035642</t>
  </si>
  <si>
    <t>P00291242</t>
  </si>
  <si>
    <t>P00198842</t>
  </si>
  <si>
    <t>P00256342</t>
  </si>
  <si>
    <t>P00298442</t>
  </si>
  <si>
    <t>P00191942</t>
  </si>
  <si>
    <t>P00230942</t>
  </si>
  <si>
    <t>P00305342</t>
  </si>
  <si>
    <t>P00157142</t>
  </si>
  <si>
    <t>P00256842</t>
  </si>
  <si>
    <t>P00002042</t>
  </si>
  <si>
    <t>P00294242</t>
  </si>
  <si>
    <t>P00193642</t>
  </si>
  <si>
    <t>P00109542</t>
  </si>
  <si>
    <t>P00169442</t>
  </si>
  <si>
    <t>P00022142</t>
  </si>
  <si>
    <t>P00231242</t>
  </si>
  <si>
    <t>P00299142</t>
  </si>
  <si>
    <t>P00337542</t>
  </si>
  <si>
    <t>P00065042</t>
  </si>
  <si>
    <t>P00148442</t>
  </si>
  <si>
    <t>P00349242</t>
  </si>
  <si>
    <t>P00289842</t>
  </si>
  <si>
    <t>P00033942</t>
  </si>
  <si>
    <t>P00190542</t>
  </si>
  <si>
    <t>P00207942</t>
  </si>
  <si>
    <t>P00164842</t>
  </si>
  <si>
    <t>P00266442</t>
  </si>
  <si>
    <t>P00346242</t>
  </si>
  <si>
    <t>P00103242</t>
  </si>
  <si>
    <t>P00061542</t>
  </si>
  <si>
    <t>P00209142</t>
  </si>
  <si>
    <t>P00052442</t>
  </si>
  <si>
    <t>P00116542</t>
  </si>
  <si>
    <t>P00325742</t>
  </si>
  <si>
    <t>P00340042</t>
  </si>
  <si>
    <t>P00221742</t>
  </si>
  <si>
    <t>P00241742</t>
  </si>
  <si>
    <t>P00018842</t>
  </si>
  <si>
    <t>P00297742</t>
  </si>
  <si>
    <t>P00168142</t>
  </si>
  <si>
    <t>P00106042</t>
  </si>
  <si>
    <t>P00163442</t>
  </si>
  <si>
    <t>P00237842</t>
  </si>
  <si>
    <t>P00300042</t>
  </si>
  <si>
    <t>P00196542</t>
  </si>
  <si>
    <t>P00273942</t>
  </si>
  <si>
    <t>P00272842</t>
  </si>
  <si>
    <t>P00116042</t>
  </si>
  <si>
    <t>P00012142</t>
  </si>
  <si>
    <t>P00104942</t>
  </si>
  <si>
    <t>P00117242</t>
  </si>
  <si>
    <t>P00085642</t>
  </si>
  <si>
    <t>P00123842</t>
  </si>
  <si>
    <t>P00300242</t>
  </si>
  <si>
    <t>P00108642</t>
  </si>
  <si>
    <t>P00101742</t>
  </si>
  <si>
    <t>P00367942</t>
  </si>
  <si>
    <t>P00209642</t>
  </si>
  <si>
    <t>P00085342</t>
  </si>
  <si>
    <t>P00111942</t>
  </si>
  <si>
    <t>P00283142</t>
  </si>
  <si>
    <t>P00186642</t>
  </si>
  <si>
    <t>P00177142</t>
  </si>
  <si>
    <t>P00350142</t>
  </si>
  <si>
    <t>P00123742</t>
  </si>
  <si>
    <t>P00338842</t>
  </si>
  <si>
    <t>P00368442</t>
  </si>
  <si>
    <t>P00316842</t>
  </si>
  <si>
    <t>P00320042</t>
  </si>
  <si>
    <t>P0095642</t>
  </si>
  <si>
    <t>P00206342</t>
  </si>
  <si>
    <t>P00316442</t>
  </si>
  <si>
    <t>P00218742</t>
  </si>
  <si>
    <t>P00124942</t>
  </si>
  <si>
    <t>P00267242</t>
  </si>
  <si>
    <t>P00193942</t>
  </si>
  <si>
    <t>P00180542</t>
  </si>
  <si>
    <t>P00226842</t>
  </si>
  <si>
    <t>P00204742</t>
  </si>
  <si>
    <t>P00285242</t>
  </si>
  <si>
    <t>P00232642</t>
  </si>
  <si>
    <t>P00282342</t>
  </si>
  <si>
    <t>P00257842</t>
  </si>
  <si>
    <t>P00303942</t>
  </si>
  <si>
    <t>P00212442</t>
  </si>
  <si>
    <t>P00354842</t>
  </si>
  <si>
    <t>P00223142</t>
  </si>
  <si>
    <t>P00191342</t>
  </si>
  <si>
    <t>P00015842</t>
  </si>
  <si>
    <t>P00330242</t>
  </si>
  <si>
    <t>P00310342</t>
  </si>
  <si>
    <t>P00006942</t>
  </si>
  <si>
    <t>P00296142</t>
  </si>
  <si>
    <t>P00015742</t>
  </si>
  <si>
    <t>P00280842</t>
  </si>
  <si>
    <t>P00253142</t>
  </si>
  <si>
    <t>P00012242</t>
  </si>
  <si>
    <t>P0096842</t>
  </si>
  <si>
    <t>P00145142</t>
  </si>
  <si>
    <t>P00054342</t>
  </si>
  <si>
    <t>P00223742</t>
  </si>
  <si>
    <t>P00150842</t>
  </si>
  <si>
    <t>P00232042</t>
  </si>
  <si>
    <t>P00177542</t>
  </si>
  <si>
    <t>P00359742</t>
  </si>
  <si>
    <t>P00210042</t>
  </si>
  <si>
    <t>P00297342</t>
  </si>
  <si>
    <t>P00206042</t>
  </si>
  <si>
    <t>P00294842</t>
  </si>
  <si>
    <t>P00059642</t>
  </si>
  <si>
    <t>P00368142</t>
  </si>
  <si>
    <t>P00327642</t>
  </si>
  <si>
    <t>P00126542</t>
  </si>
  <si>
    <t>P00088442</t>
  </si>
  <si>
    <t>P00176142</t>
  </si>
  <si>
    <t>P00040142</t>
  </si>
  <si>
    <t>P00321042</t>
  </si>
  <si>
    <t>P00252742</t>
  </si>
  <si>
    <t>P00056542</t>
  </si>
  <si>
    <t>P00022742</t>
  </si>
  <si>
    <t>P00120742</t>
  </si>
  <si>
    <t>P00054242</t>
  </si>
  <si>
    <t>P00295742</t>
  </si>
  <si>
    <t>P00336942</t>
  </si>
  <si>
    <t>P00136842</t>
  </si>
  <si>
    <t>P00304042</t>
  </si>
  <si>
    <t>P00127042</t>
  </si>
  <si>
    <t>P00166042</t>
  </si>
  <si>
    <t>P00315842</t>
  </si>
  <si>
    <t>P00271542</t>
  </si>
  <si>
    <t>P00311342</t>
  </si>
  <si>
    <t>P00088042</t>
  </si>
  <si>
    <t>P00256442</t>
  </si>
  <si>
    <t>P00215042</t>
  </si>
  <si>
    <t>P00353142</t>
  </si>
  <si>
    <t>P00276242</t>
  </si>
  <si>
    <t>P00031742</t>
  </si>
  <si>
    <t>P00176642</t>
  </si>
  <si>
    <t>P00174042</t>
  </si>
  <si>
    <t>P00029142</t>
  </si>
  <si>
    <t>P00070942</t>
  </si>
  <si>
    <t>P00211442</t>
  </si>
  <si>
    <t>P0099242</t>
  </si>
  <si>
    <t>P00034342</t>
  </si>
  <si>
    <t>P00024942</t>
  </si>
  <si>
    <t>P00246642</t>
  </si>
  <si>
    <t>P00074642</t>
  </si>
  <si>
    <t>P00105342</t>
  </si>
  <si>
    <t>P00319142</t>
  </si>
  <si>
    <t>P00329242</t>
  </si>
  <si>
    <t>P0094342</t>
  </si>
  <si>
    <t>P00280242</t>
  </si>
  <si>
    <t>P00151042</t>
  </si>
  <si>
    <t>P00000342</t>
  </si>
  <si>
    <t>P00211542</t>
  </si>
  <si>
    <t>P00218942</t>
  </si>
  <si>
    <t>P00278242</t>
  </si>
  <si>
    <t>P00284842</t>
  </si>
  <si>
    <t>P00102142</t>
  </si>
  <si>
    <t>P00175642</t>
  </si>
  <si>
    <t>P00222842</t>
  </si>
  <si>
    <t>P00054942</t>
  </si>
  <si>
    <t>P00002442</t>
  </si>
  <si>
    <t>P00026742</t>
  </si>
  <si>
    <t>P00018642</t>
  </si>
  <si>
    <t>P00054042</t>
  </si>
  <si>
    <t>P00228642</t>
  </si>
  <si>
    <t>P0098442</t>
  </si>
  <si>
    <t>P00106642</t>
  </si>
  <si>
    <t>P00114442</t>
  </si>
  <si>
    <t>P00228042</t>
  </si>
  <si>
    <t>P00053742</t>
  </si>
  <si>
    <t>P0094742</t>
  </si>
  <si>
    <t>P00036442</t>
  </si>
  <si>
    <t>P00064142</t>
  </si>
  <si>
    <t>P00021942</t>
  </si>
  <si>
    <t>P00221242</t>
  </si>
  <si>
    <t>P00113842</t>
  </si>
  <si>
    <t>P00133842</t>
  </si>
  <si>
    <t>P00067142</t>
  </si>
  <si>
    <t>P00191242</t>
  </si>
  <si>
    <t>P00253242</t>
  </si>
  <si>
    <t>P00197042</t>
  </si>
  <si>
    <t>P00196642</t>
  </si>
  <si>
    <t>P00195542</t>
  </si>
  <si>
    <t>P00236942</t>
  </si>
  <si>
    <t>P00190442</t>
  </si>
  <si>
    <t>P00294442</t>
  </si>
  <si>
    <t>P00179842</t>
  </si>
  <si>
    <t>P00237642</t>
  </si>
  <si>
    <t>P00302342</t>
  </si>
  <si>
    <t>P00221842</t>
  </si>
  <si>
    <t>P00174242</t>
  </si>
  <si>
    <t>P00226342</t>
  </si>
  <si>
    <t>P00119842</t>
  </si>
  <si>
    <t>P00230342</t>
  </si>
  <si>
    <t>P00224342</t>
  </si>
  <si>
    <t>P00037342</t>
  </si>
  <si>
    <t>P00184642</t>
  </si>
  <si>
    <t>P00138342</t>
  </si>
  <si>
    <t>P00188242</t>
  </si>
  <si>
    <t>P00137142</t>
  </si>
  <si>
    <t>P00238742</t>
  </si>
  <si>
    <t>P00220742</t>
  </si>
  <si>
    <t>P00022442</t>
  </si>
  <si>
    <t>P00183342</t>
  </si>
  <si>
    <t>P00189242</t>
  </si>
  <si>
    <t>P00232842</t>
  </si>
  <si>
    <t>P00026242</t>
  </si>
  <si>
    <t>P00075542</t>
  </si>
  <si>
    <t>P00224242</t>
  </si>
  <si>
    <t>P00368642</t>
  </si>
  <si>
    <t>P00186542</t>
  </si>
  <si>
    <t>P00317142</t>
  </si>
  <si>
    <t>P00309942</t>
  </si>
  <si>
    <t>P00184042</t>
  </si>
  <si>
    <t>P00029442</t>
  </si>
  <si>
    <t>P00226942</t>
  </si>
  <si>
    <t>P00050842</t>
  </si>
  <si>
    <t>P00334042</t>
  </si>
  <si>
    <t>P00081842</t>
  </si>
  <si>
    <t>P00157342</t>
  </si>
  <si>
    <t>P00215642</t>
  </si>
  <si>
    <t>P00002242</t>
  </si>
  <si>
    <t>P00041342</t>
  </si>
  <si>
    <t>P00039742</t>
  </si>
  <si>
    <t>P00139542</t>
  </si>
  <si>
    <t>P00216442</t>
  </si>
  <si>
    <t>P00266942</t>
  </si>
  <si>
    <t>P00040342</t>
  </si>
  <si>
    <t>P00074042</t>
  </si>
  <si>
    <t>P00049242</t>
  </si>
  <si>
    <t>P00140442</t>
  </si>
  <si>
    <t>P00269242</t>
  </si>
  <si>
    <t>P00155342</t>
  </si>
  <si>
    <t>P00252942</t>
  </si>
  <si>
    <t>P00190342</t>
  </si>
  <si>
    <t>P00187942</t>
  </si>
  <si>
    <t>P00020242</t>
  </si>
  <si>
    <t>P00212142</t>
  </si>
  <si>
    <t>P00195742</t>
  </si>
  <si>
    <t>P00261842</t>
  </si>
  <si>
    <t>P00221142</t>
  </si>
  <si>
    <t>P00059142</t>
  </si>
  <si>
    <t>P00280142</t>
  </si>
  <si>
    <t>P00023342</t>
  </si>
  <si>
    <t>P00184742</t>
  </si>
  <si>
    <t>P00259842</t>
  </si>
  <si>
    <t>P00157942</t>
  </si>
  <si>
    <t>P00299442</t>
  </si>
  <si>
    <t>P00013642</t>
  </si>
  <si>
    <t>P00217442</t>
  </si>
  <si>
    <t>P00000442</t>
  </si>
  <si>
    <t>P0094442</t>
  </si>
  <si>
    <t>P00331042</t>
  </si>
  <si>
    <t>P0096142</t>
  </si>
  <si>
    <t>P00368042</t>
  </si>
  <si>
    <t>P00113442</t>
  </si>
  <si>
    <t>P00069342</t>
  </si>
  <si>
    <t>P00188042</t>
  </si>
  <si>
    <t>P00360542</t>
  </si>
  <si>
    <t>P00200242</t>
  </si>
  <si>
    <t>P00334642</t>
  </si>
  <si>
    <t>P00086142</t>
  </si>
  <si>
    <t>P00209942</t>
  </si>
  <si>
    <t>P00226542</t>
  </si>
  <si>
    <t>P00316942</t>
  </si>
  <si>
    <t>P00233042</t>
  </si>
  <si>
    <t>P00142342</t>
  </si>
  <si>
    <t>P00362842</t>
  </si>
  <si>
    <t>P00199342</t>
  </si>
  <si>
    <t>P00044942</t>
  </si>
  <si>
    <t>P00191042</t>
  </si>
  <si>
    <t>P00004542</t>
  </si>
  <si>
    <t>P00126842</t>
  </si>
  <si>
    <t>P00044542</t>
  </si>
  <si>
    <t>P00025642</t>
  </si>
  <si>
    <t>P00052542</t>
  </si>
  <si>
    <t>P00212042</t>
  </si>
  <si>
    <t>P00264042</t>
  </si>
  <si>
    <t>P00185542</t>
  </si>
  <si>
    <t>P00124042</t>
  </si>
  <si>
    <t>P00173042</t>
  </si>
  <si>
    <t>P00233742</t>
  </si>
  <si>
    <t>P00178842</t>
  </si>
  <si>
    <t>P00235842</t>
  </si>
  <si>
    <t>P00233642</t>
  </si>
  <si>
    <t>P00363342</t>
  </si>
  <si>
    <t>P00224042</t>
  </si>
  <si>
    <t>P00337842</t>
  </si>
  <si>
    <t>P00261542</t>
  </si>
  <si>
    <t>P00235542</t>
  </si>
  <si>
    <t>P00207442</t>
  </si>
  <si>
    <t>P00210342</t>
  </si>
  <si>
    <t>P00044242</t>
  </si>
  <si>
    <t>P00302442</t>
  </si>
  <si>
    <t>P00005342</t>
  </si>
  <si>
    <t>P00220042</t>
  </si>
  <si>
    <t>P00170242</t>
  </si>
  <si>
    <t>P00201042</t>
  </si>
  <si>
    <t>P00020442</t>
  </si>
  <si>
    <t>P00010942</t>
  </si>
  <si>
    <t>P00192842</t>
  </si>
  <si>
    <t>P00222442</t>
  </si>
  <si>
    <t>P00189542</t>
  </si>
  <si>
    <t>P00228442</t>
  </si>
  <si>
    <t>P00247142</t>
  </si>
  <si>
    <t>P00351042</t>
  </si>
  <si>
    <t>P00100742</t>
  </si>
  <si>
    <t>P00357042</t>
  </si>
  <si>
    <t>P00113042</t>
  </si>
  <si>
    <t>P00030442</t>
  </si>
  <si>
    <t>P00315542</t>
  </si>
  <si>
    <t>P00086742</t>
  </si>
  <si>
    <t>P00022342</t>
  </si>
  <si>
    <t>P00116942</t>
  </si>
  <si>
    <t>P00172142</t>
  </si>
  <si>
    <t>P00110042</t>
  </si>
  <si>
    <t>P00142042</t>
  </si>
  <si>
    <t>P00158742</t>
  </si>
  <si>
    <t>P00332942</t>
  </si>
  <si>
    <t>P00332042</t>
  </si>
  <si>
    <t>P00018542</t>
  </si>
  <si>
    <t>P00007942</t>
  </si>
  <si>
    <t>P00149442</t>
  </si>
  <si>
    <t>P00029942</t>
  </si>
  <si>
    <t>P00208542</t>
  </si>
  <si>
    <t>P00257042</t>
  </si>
  <si>
    <t>P00176742</t>
  </si>
  <si>
    <t>P00344442</t>
  </si>
  <si>
    <t>P00083342</t>
  </si>
  <si>
    <t>P00189142</t>
  </si>
  <si>
    <t>P00164942</t>
  </si>
  <si>
    <t>P00343942</t>
  </si>
  <si>
    <t>P00163242</t>
  </si>
  <si>
    <t>P00185442</t>
  </si>
  <si>
    <t>P00046042</t>
  </si>
  <si>
    <t>P00070742</t>
  </si>
  <si>
    <t>P00080642</t>
  </si>
  <si>
    <t>P00328742</t>
  </si>
  <si>
    <t>P00079642</t>
  </si>
  <si>
    <t>P00065442</t>
  </si>
  <si>
    <t>P00058242</t>
  </si>
  <si>
    <t>P00078642</t>
  </si>
  <si>
    <t>P00215742</t>
  </si>
  <si>
    <t>P00189342</t>
  </si>
  <si>
    <t>P00116242</t>
  </si>
  <si>
    <t>P00101442</t>
  </si>
  <si>
    <t>P00230642</t>
  </si>
  <si>
    <t>P00177242</t>
  </si>
  <si>
    <t>P00336042</t>
  </si>
  <si>
    <t>P00233942</t>
  </si>
  <si>
    <t>P00032342</t>
  </si>
  <si>
    <t>P00124342</t>
  </si>
  <si>
    <t>P00078442</t>
  </si>
  <si>
    <t>P00302142</t>
  </si>
  <si>
    <t>P00175242</t>
  </si>
  <si>
    <t>P00177742</t>
  </si>
  <si>
    <t>P00344342</t>
  </si>
  <si>
    <t>P00298542</t>
  </si>
  <si>
    <t>P00191642</t>
  </si>
  <si>
    <t>P00257542</t>
  </si>
  <si>
    <t>P00108842</t>
  </si>
  <si>
    <t>P00354142</t>
  </si>
  <si>
    <t>P00360942</t>
  </si>
  <si>
    <t>P00286342</t>
  </si>
  <si>
    <t>P00299542</t>
  </si>
  <si>
    <t>P00066242</t>
  </si>
  <si>
    <t>P00271442</t>
  </si>
  <si>
    <t>P00081542</t>
  </si>
  <si>
    <t>P00086642</t>
  </si>
  <si>
    <t>P00046842</t>
  </si>
  <si>
    <t>P00358142</t>
  </si>
  <si>
    <t>P00124742</t>
  </si>
  <si>
    <t>P00177842</t>
  </si>
  <si>
    <t>P00354942</t>
  </si>
  <si>
    <t>P00335942</t>
  </si>
  <si>
    <t>P00314942</t>
  </si>
  <si>
    <t>P00347042</t>
  </si>
  <si>
    <t>P00328642</t>
  </si>
  <si>
    <t>P00239342</t>
  </si>
  <si>
    <t>P00195342</t>
  </si>
  <si>
    <t>P00342742</t>
  </si>
  <si>
    <t>P00004342</t>
  </si>
  <si>
    <t>P00258842</t>
  </si>
  <si>
    <t>P00258942</t>
  </si>
  <si>
    <t>P00225642</t>
  </si>
  <si>
    <t>P00252142</t>
  </si>
  <si>
    <t>P00118642</t>
  </si>
  <si>
    <t>P00108442</t>
  </si>
  <si>
    <t>P00251842</t>
  </si>
  <si>
    <t>P00089942</t>
  </si>
  <si>
    <t>P00175442</t>
  </si>
  <si>
    <t>P00256942</t>
  </si>
  <si>
    <t>P00118942</t>
  </si>
  <si>
    <t>P00108942</t>
  </si>
  <si>
    <t>P00237942</t>
  </si>
  <si>
    <t>P00183542</t>
  </si>
  <si>
    <t>P00080042</t>
  </si>
  <si>
    <t>P00040042</t>
  </si>
  <si>
    <t>P00008742</t>
  </si>
  <si>
    <t>P00009242</t>
  </si>
  <si>
    <t>P00027442</t>
  </si>
  <si>
    <t>P00324842</t>
  </si>
  <si>
    <t>P00046442</t>
  </si>
  <si>
    <t>P00186842</t>
  </si>
  <si>
    <t>P00193742</t>
  </si>
  <si>
    <t>P00321842</t>
  </si>
  <si>
    <t>P00283542</t>
  </si>
  <si>
    <t>P00265642</t>
  </si>
  <si>
    <t>P00179342</t>
  </si>
  <si>
    <t>P00265842</t>
  </si>
  <si>
    <t>P00039542</t>
  </si>
  <si>
    <t>P00052042</t>
  </si>
  <si>
    <t>P00346842</t>
  </si>
  <si>
    <t>P00017442</t>
  </si>
  <si>
    <t>P00350642</t>
  </si>
  <si>
    <t>P00348342</t>
  </si>
  <si>
    <t>P00125642</t>
  </si>
  <si>
    <t>P0097742</t>
  </si>
  <si>
    <t>P00034142</t>
  </si>
  <si>
    <t>P00165642</t>
  </si>
  <si>
    <t>P00075342</t>
  </si>
  <si>
    <t>P00358942</t>
  </si>
  <si>
    <t>P00219142</t>
  </si>
  <si>
    <t>P00219042</t>
  </si>
  <si>
    <t>P00247942</t>
  </si>
  <si>
    <t>P00064242</t>
  </si>
  <si>
    <t>P0096742</t>
  </si>
  <si>
    <t>P00187342</t>
  </si>
  <si>
    <t>P00310842</t>
  </si>
  <si>
    <t>P00362642</t>
  </si>
  <si>
    <t>P00261242</t>
  </si>
  <si>
    <t>P0095742</t>
  </si>
  <si>
    <t>P00133642</t>
  </si>
  <si>
    <t>P00267642</t>
  </si>
  <si>
    <t>P00150042</t>
  </si>
  <si>
    <t>P00274542</t>
  </si>
  <si>
    <t>P00025142</t>
  </si>
  <si>
    <t>P00200342</t>
  </si>
  <si>
    <t>P00286742</t>
  </si>
  <si>
    <t>P00150442</t>
  </si>
  <si>
    <t>P00286642</t>
  </si>
  <si>
    <t>P00324542</t>
  </si>
  <si>
    <t>P00045142</t>
  </si>
  <si>
    <t>P00183642</t>
  </si>
  <si>
    <t>P00262442</t>
  </si>
  <si>
    <t>P00020542</t>
  </si>
  <si>
    <t>P00035142</t>
  </si>
  <si>
    <t>P00273542</t>
  </si>
  <si>
    <t>P00234642</t>
  </si>
  <si>
    <t>P00006042</t>
  </si>
  <si>
    <t>P00028342</t>
  </si>
  <si>
    <t>P00207342</t>
  </si>
  <si>
    <t>P00278442</t>
  </si>
  <si>
    <t>P00034242</t>
  </si>
  <si>
    <t>P00254942</t>
  </si>
  <si>
    <t>P00158842</t>
  </si>
  <si>
    <t>P00036742</t>
  </si>
  <si>
    <t>P00156042</t>
  </si>
  <si>
    <t>P00283342</t>
  </si>
  <si>
    <t>P00220642</t>
  </si>
  <si>
    <t>P00254342</t>
  </si>
  <si>
    <t>P00086842</t>
  </si>
  <si>
    <t>P00038142</t>
  </si>
  <si>
    <t>P00036142</t>
  </si>
  <si>
    <t>P00269642</t>
  </si>
  <si>
    <t>P00269742</t>
  </si>
  <si>
    <t>P00285342</t>
  </si>
  <si>
    <t>P00149342</t>
  </si>
  <si>
    <t>P00202242</t>
  </si>
  <si>
    <t>P00170542</t>
  </si>
  <si>
    <t>P00017242</t>
  </si>
  <si>
    <t>P00088742</t>
  </si>
  <si>
    <t>P00364142</t>
  </si>
  <si>
    <t>P00294142</t>
  </si>
  <si>
    <t>P00053342</t>
  </si>
  <si>
    <t>P00151242</t>
  </si>
  <si>
    <t>P00259942</t>
  </si>
  <si>
    <t>P00356442</t>
  </si>
  <si>
    <t>P00024842</t>
  </si>
  <si>
    <t>P00103342</t>
  </si>
  <si>
    <t>P00035042</t>
  </si>
  <si>
    <t>P00184542</t>
  </si>
  <si>
    <t>P00290042</t>
  </si>
  <si>
    <t>P00086242</t>
  </si>
  <si>
    <t>P00316242</t>
  </si>
  <si>
    <t>P00294042</t>
  </si>
  <si>
    <t>P00092942</t>
  </si>
  <si>
    <t>P00322142</t>
  </si>
  <si>
    <t>P00017642</t>
  </si>
  <si>
    <t>P00033542</t>
  </si>
  <si>
    <t>P00273742</t>
  </si>
  <si>
    <t>P00259242</t>
  </si>
  <si>
    <t>P00109742</t>
  </si>
  <si>
    <t>P00287242</t>
  </si>
  <si>
    <t>P00002342</t>
  </si>
  <si>
    <t>P00121242</t>
  </si>
  <si>
    <t>P00068142</t>
  </si>
  <si>
    <t>P00146042</t>
  </si>
  <si>
    <t>P00182542</t>
  </si>
  <si>
    <t>P00251442</t>
  </si>
  <si>
    <t>P00169142</t>
  </si>
  <si>
    <t>P00233142</t>
  </si>
  <si>
    <t>P00190942</t>
  </si>
  <si>
    <t>P00297842</t>
  </si>
  <si>
    <t>P00004442</t>
  </si>
  <si>
    <t>P00077842</t>
  </si>
  <si>
    <t>P00263442</t>
  </si>
  <si>
    <t>P00170942</t>
  </si>
  <si>
    <t>P00146842</t>
  </si>
  <si>
    <t>P00281042</t>
  </si>
  <si>
    <t>P00308242</t>
  </si>
  <si>
    <t>P00196442</t>
  </si>
  <si>
    <t>P00051842</t>
  </si>
  <si>
    <t>P00202142</t>
  </si>
  <si>
    <t>P00292042</t>
  </si>
  <si>
    <t>P00190842</t>
  </si>
  <si>
    <t>P00113742</t>
  </si>
  <si>
    <t>P00180242</t>
  </si>
  <si>
    <t>P00149642</t>
  </si>
  <si>
    <t>P00084142</t>
  </si>
  <si>
    <t>P00240042</t>
  </si>
  <si>
    <t>P00145742</t>
  </si>
  <si>
    <t>P00084542</t>
  </si>
  <si>
    <t>P00346742</t>
  </si>
  <si>
    <t>P00269442</t>
  </si>
  <si>
    <t>P00151942</t>
  </si>
  <si>
    <t>P00342442</t>
  </si>
  <si>
    <t>P00240542</t>
  </si>
  <si>
    <t>P00332842</t>
  </si>
  <si>
    <t>P00183842</t>
  </si>
  <si>
    <t>P00152242</t>
  </si>
  <si>
    <t>P00076042</t>
  </si>
  <si>
    <t>P00204242</t>
  </si>
  <si>
    <t>P0095242</t>
  </si>
  <si>
    <t>P00185642</t>
  </si>
  <si>
    <t>P00082742</t>
  </si>
  <si>
    <t>P00327542</t>
  </si>
  <si>
    <t>P00319842</t>
  </si>
  <si>
    <t>P00171642</t>
  </si>
  <si>
    <t>P00198942</t>
  </si>
  <si>
    <t>P00367742</t>
  </si>
  <si>
    <t>P00322542</t>
  </si>
  <si>
    <t>P00225142</t>
  </si>
  <si>
    <t>P00043642</t>
  </si>
  <si>
    <t>P00046942</t>
  </si>
  <si>
    <t>P00210642</t>
  </si>
  <si>
    <t>P00272142</t>
  </si>
  <si>
    <t>P00170142</t>
  </si>
  <si>
    <t>P00213142</t>
  </si>
  <si>
    <t>P00240342</t>
  </si>
  <si>
    <t>P00347742</t>
  </si>
  <si>
    <t>P00218042</t>
  </si>
  <si>
    <t>P00119442</t>
  </si>
  <si>
    <t>P00043142</t>
  </si>
  <si>
    <t>P00155942</t>
  </si>
  <si>
    <t>P00049042</t>
  </si>
  <si>
    <t>P00079842</t>
  </si>
  <si>
    <t>P0097042</t>
  </si>
  <si>
    <t>P00199642</t>
  </si>
  <si>
    <t>P00231442</t>
  </si>
  <si>
    <t>P00357742</t>
  </si>
  <si>
    <t>P00187042</t>
  </si>
  <si>
    <t>P00146342</t>
  </si>
  <si>
    <t>P00009042</t>
  </si>
  <si>
    <t>P00005142</t>
  </si>
  <si>
    <t>P00017142</t>
  </si>
  <si>
    <t>P00084042</t>
  </si>
  <si>
    <t>P00344542</t>
  </si>
  <si>
    <t>P00059042</t>
  </si>
  <si>
    <t>P00208142</t>
  </si>
  <si>
    <t>P00284942</t>
  </si>
  <si>
    <t>P00287442</t>
  </si>
  <si>
    <t>P00235342</t>
  </si>
  <si>
    <t>P00018042</t>
  </si>
  <si>
    <t>P00226242</t>
  </si>
  <si>
    <t>P00105242</t>
  </si>
  <si>
    <t>P00364842</t>
  </si>
  <si>
    <t>P00242542</t>
  </si>
  <si>
    <t>P00159142</t>
  </si>
  <si>
    <t>P00342142</t>
  </si>
  <si>
    <t>P00365642</t>
  </si>
  <si>
    <t>P00007542</t>
  </si>
  <si>
    <t>P00181442</t>
  </si>
  <si>
    <t>P00281142</t>
  </si>
  <si>
    <t>P00236342</t>
  </si>
  <si>
    <t>P00268242</t>
  </si>
  <si>
    <t>P00043742</t>
  </si>
  <si>
    <t>P00033742</t>
  </si>
  <si>
    <t>P00236042</t>
  </si>
  <si>
    <t>P00351242</t>
  </si>
  <si>
    <t>P00065742</t>
  </si>
  <si>
    <t>P00267342</t>
  </si>
  <si>
    <t>P00183942</t>
  </si>
  <si>
    <t>P00359642</t>
  </si>
  <si>
    <t>P00067842</t>
  </si>
  <si>
    <t>P00170842</t>
  </si>
  <si>
    <t>P00061842</t>
  </si>
  <si>
    <t>P00158442</t>
  </si>
  <si>
    <t>P00162242</t>
  </si>
  <si>
    <t>P00138442</t>
  </si>
  <si>
    <t>P00007242</t>
  </si>
  <si>
    <t>P00220942</t>
  </si>
  <si>
    <t>P00070442</t>
  </si>
  <si>
    <t>P00084942</t>
  </si>
  <si>
    <t>P00112842</t>
  </si>
  <si>
    <t>P00369142</t>
  </si>
  <si>
    <t>P00041442</t>
  </si>
  <si>
    <t>P00183042</t>
  </si>
  <si>
    <t>P00233242</t>
  </si>
  <si>
    <t>P00333742</t>
  </si>
  <si>
    <t>P00333842</t>
  </si>
  <si>
    <t>P00249342</t>
  </si>
  <si>
    <t>P00354542</t>
  </si>
  <si>
    <t>P00122342</t>
  </si>
  <si>
    <t>P00035942</t>
  </si>
  <si>
    <t>P00324342</t>
  </si>
  <si>
    <t>P0098142</t>
  </si>
  <si>
    <t>P00276842</t>
  </si>
  <si>
    <t>P00320542</t>
  </si>
  <si>
    <t>P00135042</t>
  </si>
  <si>
    <t>P00083742</t>
  </si>
  <si>
    <t>P00134442</t>
  </si>
  <si>
    <t>P00032742</t>
  </si>
  <si>
    <t>P00296542</t>
  </si>
  <si>
    <t>P00083642</t>
  </si>
  <si>
    <t>P00033842</t>
  </si>
  <si>
    <t>P00011742</t>
  </si>
  <si>
    <t>P00046342</t>
  </si>
  <si>
    <t>P00232242</t>
  </si>
  <si>
    <t>P00216242</t>
  </si>
  <si>
    <t>P00151142</t>
  </si>
  <si>
    <t>P00321542</t>
  </si>
  <si>
    <t>P00350242</t>
  </si>
  <si>
    <t>P00015042</t>
  </si>
  <si>
    <t>P00165842</t>
  </si>
  <si>
    <t>P00295042</t>
  </si>
  <si>
    <t>P00227342</t>
  </si>
  <si>
    <t>P00186442</t>
  </si>
  <si>
    <t>P00355742</t>
  </si>
  <si>
    <t>P00177042</t>
  </si>
  <si>
    <t>P00220542</t>
  </si>
  <si>
    <t>P00327142</t>
  </si>
  <si>
    <t>P0094842</t>
  </si>
  <si>
    <t>P00147842</t>
  </si>
  <si>
    <t>P00227142</t>
  </si>
  <si>
    <t>P00092442</t>
  </si>
  <si>
    <t>P00339842</t>
  </si>
  <si>
    <t>P00129242</t>
  </si>
  <si>
    <t>P00176542</t>
  </si>
  <si>
    <t>P00338942</t>
  </si>
  <si>
    <t>P00226642</t>
  </si>
  <si>
    <t>P00232442</t>
  </si>
  <si>
    <t>P00015242</t>
  </si>
  <si>
    <t>P00271242</t>
  </si>
  <si>
    <t>P00041242</t>
  </si>
  <si>
    <t>P00134542</t>
  </si>
  <si>
    <t>P00180742</t>
  </si>
  <si>
    <t>P00205142</t>
  </si>
  <si>
    <t>P00039442</t>
  </si>
  <si>
    <t>P00170342</t>
  </si>
  <si>
    <t>P00291342</t>
  </si>
  <si>
    <t>P00134142</t>
  </si>
  <si>
    <t>P00176242</t>
  </si>
  <si>
    <t>P00347642</t>
  </si>
  <si>
    <t>P00291442</t>
  </si>
  <si>
    <t>P00240842</t>
  </si>
  <si>
    <t>P00357642</t>
  </si>
  <si>
    <t>P00167742</t>
  </si>
  <si>
    <t>P00357142</t>
  </si>
  <si>
    <t>P00132642</t>
  </si>
  <si>
    <t>P00069542</t>
  </si>
  <si>
    <t>P00148542</t>
  </si>
  <si>
    <t>P00030742</t>
  </si>
  <si>
    <t>P00361642</t>
  </si>
  <si>
    <t>P00285042</t>
  </si>
  <si>
    <t>P00257442</t>
  </si>
  <si>
    <t>P00356042</t>
  </si>
  <si>
    <t>P00045442</t>
  </si>
  <si>
    <t>P00193842</t>
  </si>
  <si>
    <t>P00262342</t>
  </si>
  <si>
    <t>P00112242</t>
  </si>
  <si>
    <t>P00055242</t>
  </si>
  <si>
    <t>P00037442</t>
  </si>
  <si>
    <t>P00088342</t>
  </si>
  <si>
    <t>P00313742</t>
  </si>
  <si>
    <t>P00369042</t>
  </si>
  <si>
    <t>P00367642</t>
  </si>
  <si>
    <t>P00287942</t>
  </si>
  <si>
    <t>P00242342</t>
  </si>
  <si>
    <t>P00224742</t>
  </si>
  <si>
    <t>P00057042</t>
  </si>
  <si>
    <t>P00001442</t>
  </si>
  <si>
    <t>P00212842</t>
  </si>
  <si>
    <t>P00293842</t>
  </si>
  <si>
    <t>P00337442</t>
  </si>
  <si>
    <t>P00306042</t>
  </si>
  <si>
    <t>P00053142</t>
  </si>
  <si>
    <t>P00213542</t>
  </si>
  <si>
    <t>P00061342</t>
  </si>
  <si>
    <t>P00215242</t>
  </si>
  <si>
    <t>P00006542</t>
  </si>
  <si>
    <t>P00000942</t>
  </si>
  <si>
    <t>P00229642</t>
  </si>
  <si>
    <t>P00174542</t>
  </si>
  <si>
    <t>P00137442</t>
  </si>
  <si>
    <t>P00271342</t>
  </si>
  <si>
    <t>P00271942</t>
  </si>
  <si>
    <t>P00121542</t>
  </si>
  <si>
    <t>P00046242</t>
  </si>
  <si>
    <t>P00016642</t>
  </si>
  <si>
    <t>P00329642</t>
  </si>
  <si>
    <t>P00036042</t>
  </si>
  <si>
    <t>P00125442</t>
  </si>
  <si>
    <t>P00037742</t>
  </si>
  <si>
    <t>F</t>
  </si>
  <si>
    <t>0-17</t>
  </si>
  <si>
    <t>M</t>
  </si>
  <si>
    <t>55+</t>
  </si>
  <si>
    <t>26-35</t>
  </si>
  <si>
    <t>46-50</t>
  </si>
  <si>
    <t>51-55</t>
  </si>
  <si>
    <t>36-45</t>
  </si>
  <si>
    <t>18-25</t>
  </si>
  <si>
    <t>Discount</t>
  </si>
  <si>
    <t>Mobile</t>
  </si>
  <si>
    <t>Marital_Status</t>
  </si>
  <si>
    <t>Unmarried</t>
  </si>
  <si>
    <t>Married</t>
  </si>
  <si>
    <t>Assignment of finacial function</t>
  </si>
  <si>
    <t>1.  A has invested the US $100 in 2016. The payment has been made yearly. The interest rate is 10% p.a. What would be the FV in 2019?</t>
  </si>
  <si>
    <t>3   The future value of an investment in the US $100 in 2019. The payment has been made yearly. The interest rate is 10% p.a. What would be the PV as of now?</t>
  </si>
  <si>
    <t>4.  The US $1000 needs to be paid in full in 3 years. The interest rate is 10% p.a. and the payment needs to be done yearly. Find out the PMT.</t>
  </si>
  <si>
    <t>2. Change every year. In 2017, 2018 &amp; 2019, the interest rates would be 4%, 6% &amp; 5% respectively. What would be the FV in 2019?</t>
  </si>
  <si>
    <t>1. FV</t>
  </si>
  <si>
    <t>2. FV</t>
  </si>
  <si>
    <t>3. PV</t>
  </si>
  <si>
    <t>4. PMT</t>
  </si>
  <si>
    <t>Rate</t>
  </si>
  <si>
    <t>Nper</t>
  </si>
  <si>
    <t>Pmt</t>
  </si>
  <si>
    <t>Pv</t>
  </si>
  <si>
    <t>Type</t>
  </si>
  <si>
    <t>Fv</t>
  </si>
  <si>
    <t>Principal</t>
  </si>
  <si>
    <t>Schedule</t>
  </si>
  <si>
    <t>Date</t>
  </si>
  <si>
    <t>Campaign</t>
  </si>
  <si>
    <t>City/Location</t>
  </si>
  <si>
    <t>Latitude</t>
  </si>
  <si>
    <t>Longitude</t>
  </si>
  <si>
    <t>Channel</t>
  </si>
  <si>
    <t>Device</t>
  </si>
  <si>
    <t>Ad</t>
  </si>
  <si>
    <t>Impressions</t>
  </si>
  <si>
    <t>CTR, %</t>
  </si>
  <si>
    <t>Clicks</t>
  </si>
  <si>
    <t>Daily Average CPC</t>
  </si>
  <si>
    <t>Spend, GBP</t>
  </si>
  <si>
    <t>Conversions</t>
  </si>
  <si>
    <t>Total conversion value, GBP</t>
  </si>
  <si>
    <t>Likes (Reactions)</t>
  </si>
  <si>
    <t>Shares</t>
  </si>
  <si>
    <t>Comments</t>
  </si>
  <si>
    <t xml:space="preserve">Spring </t>
  </si>
  <si>
    <t>Birmingham</t>
  </si>
  <si>
    <t>52.489471</t>
  </si>
  <si>
    <t>-1.898575</t>
  </si>
  <si>
    <t>Facebook</t>
  </si>
  <si>
    <t>Desktop</t>
  </si>
  <si>
    <t>Collection</t>
  </si>
  <si>
    <t xml:space="preserve">Summer </t>
  </si>
  <si>
    <t xml:space="preserve">Fall </t>
  </si>
  <si>
    <t>London</t>
  </si>
  <si>
    <t>51.50735</t>
  </si>
  <si>
    <t>-0.12776</t>
  </si>
  <si>
    <t>53.483959</t>
  </si>
  <si>
    <t>-2.244644</t>
  </si>
  <si>
    <t>Instagram</t>
  </si>
  <si>
    <t>Pinterest</t>
  </si>
  <si>
    <t xml:space="preserve">Marketing campaign </t>
  </si>
  <si>
    <t>Date for daily ad performance metrics</t>
  </si>
  <si>
    <t>Cities that were targeted by campaign</t>
  </si>
  <si>
    <t>Latitude for the cities</t>
  </si>
  <si>
    <t>Longitude for the cities</t>
  </si>
  <si>
    <t>Channel where ads where displayed (Facebook, Instagram, Pinterest)</t>
  </si>
  <si>
    <t>Device from ads where viewed</t>
  </si>
  <si>
    <t>Ads that where used within a campaign</t>
  </si>
  <si>
    <t>Daily impressions (times ad was shown to a viewer) for each ad</t>
  </si>
  <si>
    <t>Daily average click-through rate for each ad</t>
  </si>
  <si>
    <t>Daily clicks for each ad</t>
  </si>
  <si>
    <t>Daily average cost-per-click for each ad</t>
  </si>
  <si>
    <t>Total daily amount of advertising spending for each ad, in GBP</t>
  </si>
  <si>
    <t>Total daily purchases attributed to a specific ad</t>
  </si>
  <si>
    <t>Total amount in GBP received from purchases attributed to a specific ad</t>
  </si>
  <si>
    <t>Likes</t>
  </si>
  <si>
    <t xml:space="preserve">Total daily likes (or other reactions) per ad </t>
  </si>
  <si>
    <t>Total daily shares per ad. For the simplicities sake, each Pin on Pinterest is counted as a share</t>
  </si>
  <si>
    <t xml:space="preserve">Total daily comments per ad </t>
  </si>
  <si>
    <t>Row Labels</t>
  </si>
  <si>
    <t>Grand Total</t>
  </si>
  <si>
    <t>Sum of Impressions</t>
  </si>
  <si>
    <t>Sum of Clicks</t>
  </si>
  <si>
    <t>Sum of Likes (Reactions)</t>
  </si>
  <si>
    <t>Sum of Shares</t>
  </si>
  <si>
    <t>Sum of Comments</t>
  </si>
  <si>
    <t>Location</t>
  </si>
  <si>
    <t>Sum of Conversions</t>
  </si>
  <si>
    <t>Sum of Spend, GBP</t>
  </si>
  <si>
    <t>Conversion</t>
  </si>
  <si>
    <t>Spend GBP</t>
  </si>
  <si>
    <t>Total Likes</t>
  </si>
  <si>
    <t>Total Comments</t>
  </si>
  <si>
    <t>Total Shares</t>
  </si>
  <si>
    <t>Time</t>
  </si>
  <si>
    <t>Sum of Spend</t>
  </si>
  <si>
    <t>Sum of Total conversion value, GBP</t>
  </si>
  <si>
    <t>Sum of Conversion Rate (GBP)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</si>
</sst>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US$&quot;#,##0.00;[Red]\-&quot;US$&quot;#,##0.00"/>
    <numFmt numFmtId="44" formatCode="_-&quot;US$&quot;* #,##0.00_-;\-&quot;US$&quot;* #,##0.00_-;_-&quot;US$&quot;* &quot;-&quot;??_-;_-@_-"/>
    <numFmt numFmtId="164" formatCode="0.0%"/>
    <numFmt numFmtId="165" formatCode="&quot;US$&quot;#,##0.00"/>
    <numFmt numFmtId="166" formatCode="[$-F800]dddd\,\ mmmm\ dd\,\ yyyy"/>
    <numFmt numFmtId="167" formatCode="[$£-809]#,##0.00"/>
    <numFmt numFmtId="168" formatCode="_-[$£-809]* #,##0.00_-;\-[$£-809]* #,##0.00_-;_-[$£-809]* &quot;-&quot;??_-;_-@_-"/>
  </numFmts>
  <fonts count="9" x14ac:knownFonts="1">
    <font>
      <sz val="11"/>
      <color theme="1"/>
      <name val="Calibri"/>
      <family val="2"/>
      <charset val="1"/>
      <scheme val="minor"/>
    </font>
    <font>
      <b/>
      <sz val="11"/>
      <color theme="1"/>
      <name val="Calibri"/>
      <family val="2"/>
      <scheme val="minor"/>
    </font>
    <font>
      <b/>
      <sz val="11"/>
      <color rgb="FFFF0000"/>
      <name val="Calibri"/>
      <family val="2"/>
      <scheme val="minor"/>
    </font>
    <font>
      <sz val="11"/>
      <color rgb="FFFF0000"/>
      <name val="Calibri"/>
      <family val="2"/>
      <scheme val="minor"/>
    </font>
    <font>
      <sz val="16"/>
      <color theme="1"/>
      <name val="Calibri"/>
      <family val="2"/>
      <scheme val="minor"/>
    </font>
    <font>
      <sz val="12"/>
      <color theme="1"/>
      <name val="Calibri"/>
      <family val="2"/>
      <scheme val="minor"/>
    </font>
    <font>
      <sz val="12"/>
      <color rgb="FF212121"/>
      <name val="Segoe UI"/>
      <family val="2"/>
    </font>
    <font>
      <sz val="11"/>
      <color theme="1"/>
      <name val="Calibri"/>
      <family val="2"/>
      <charset val="1"/>
      <scheme val="minor"/>
    </font>
    <font>
      <b/>
      <sz val="11"/>
      <color theme="0"/>
      <name val="Calibri"/>
      <family val="2"/>
      <charset val="1"/>
      <scheme val="minor"/>
    </font>
  </fonts>
  <fills count="6">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s>
  <borders count="31">
    <border>
      <left/>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9" fontId="7" fillId="0" borderId="0" applyFont="0" applyFill="0" applyBorder="0" applyAlignment="0" applyProtection="0"/>
    <xf numFmtId="44" fontId="7" fillId="0" borderId="0" applyFont="0" applyFill="0" applyBorder="0" applyAlignment="0" applyProtection="0"/>
  </cellStyleXfs>
  <cellXfs count="68">
    <xf numFmtId="0" fontId="0" fillId="0" borderId="0" xfId="0"/>
    <xf numFmtId="0" fontId="1" fillId="2" borderId="1" xfId="0" applyFont="1" applyFill="1" applyBorder="1"/>
    <xf numFmtId="0" fontId="1" fillId="2" borderId="2" xfId="0" applyFont="1" applyFill="1" applyBorder="1"/>
    <xf numFmtId="0" fontId="0" fillId="0" borderId="3" xfId="0" applyBorder="1"/>
    <xf numFmtId="0" fontId="0" fillId="0" borderId="4" xfId="0" applyBorder="1"/>
    <xf numFmtId="0" fontId="2" fillId="3" borderId="2" xfId="0" applyFont="1" applyFill="1" applyBorder="1"/>
    <xf numFmtId="0" fontId="2" fillId="3" borderId="5" xfId="0" applyFont="1" applyFill="1" applyBorder="1"/>
    <xf numFmtId="0" fontId="0" fillId="0" borderId="6" xfId="0" applyBorder="1"/>
    <xf numFmtId="0" fontId="0" fillId="0" borderId="7" xfId="0" applyBorder="1"/>
    <xf numFmtId="0" fontId="0" fillId="0" borderId="8" xfId="0" applyBorder="1"/>
    <xf numFmtId="0" fontId="2" fillId="0" borderId="9" xfId="0" applyFont="1" applyBorder="1"/>
    <xf numFmtId="14" fontId="0" fillId="0" borderId="4" xfId="0" applyNumberFormat="1" applyBorder="1"/>
    <xf numFmtId="0" fontId="3" fillId="0" borderId="12" xfId="0" applyFont="1" applyBorder="1"/>
    <xf numFmtId="0" fontId="3" fillId="0" borderId="13" xfId="0" applyFont="1" applyBorder="1"/>
    <xf numFmtId="0" fontId="3" fillId="0" borderId="14" xfId="0" applyFont="1" applyBorder="1"/>
    <xf numFmtId="0" fontId="0" fillId="0" borderId="15" xfId="0" applyBorder="1"/>
    <xf numFmtId="0" fontId="0" fillId="0" borderId="13" xfId="0" applyBorder="1"/>
    <xf numFmtId="14" fontId="0" fillId="0" borderId="0" xfId="0" applyNumberFormat="1"/>
    <xf numFmtId="0" fontId="0" fillId="0" borderId="18" xfId="0" applyBorder="1"/>
    <xf numFmtId="0" fontId="0" fillId="0" borderId="19" xfId="0" applyBorder="1"/>
    <xf numFmtId="0" fontId="3" fillId="0" borderId="19" xfId="0" applyFont="1" applyBorder="1"/>
    <xf numFmtId="0" fontId="0" fillId="0" borderId="20" xfId="0" applyBorder="1"/>
    <xf numFmtId="0" fontId="0" fillId="0" borderId="21" xfId="0" applyBorder="1"/>
    <xf numFmtId="0" fontId="0" fillId="0" borderId="22" xfId="0" applyBorder="1"/>
    <xf numFmtId="0" fontId="0" fillId="0" borderId="23" xfId="0" applyBorder="1"/>
    <xf numFmtId="0" fontId="3" fillId="0" borderId="24" xfId="0" applyFont="1" applyBorder="1"/>
    <xf numFmtId="0" fontId="0" fillId="0" borderId="25" xfId="0" applyBorder="1"/>
    <xf numFmtId="0" fontId="0" fillId="0" borderId="26" xfId="0" applyBorder="1"/>
    <xf numFmtId="0" fontId="0" fillId="0" borderId="27" xfId="0" applyBorder="1"/>
    <xf numFmtId="0" fontId="0" fillId="0" borderId="28" xfId="0" applyBorder="1"/>
    <xf numFmtId="0" fontId="3" fillId="0" borderId="21" xfId="0" applyFont="1" applyBorder="1"/>
    <xf numFmtId="0" fontId="4" fillId="0" borderId="0" xfId="0" applyFont="1"/>
    <xf numFmtId="8" fontId="0" fillId="0" borderId="0" xfId="0" applyNumberFormat="1"/>
    <xf numFmtId="0" fontId="0" fillId="0" borderId="11" xfId="0" applyBorder="1"/>
    <xf numFmtId="0" fontId="0" fillId="0" borderId="12" xfId="0" applyBorder="1"/>
    <xf numFmtId="9" fontId="0" fillId="0" borderId="13" xfId="0" applyNumberFormat="1" applyBorder="1"/>
    <xf numFmtId="0" fontId="0" fillId="0" borderId="14" xfId="0" applyBorder="1"/>
    <xf numFmtId="9" fontId="0" fillId="0" borderId="15" xfId="0" applyNumberFormat="1" applyBorder="1"/>
    <xf numFmtId="0" fontId="1" fillId="0" borderId="10" xfId="0" applyFont="1" applyBorder="1"/>
    <xf numFmtId="0" fontId="1" fillId="0" borderId="11" xfId="0" applyFont="1" applyBorder="1"/>
    <xf numFmtId="0" fontId="0" fillId="0" borderId="0" xfId="0" applyAlignment="1">
      <alignment horizontal="left"/>
    </xf>
    <xf numFmtId="164" fontId="0" fillId="0" borderId="0" xfId="1" applyNumberFormat="1" applyFont="1"/>
    <xf numFmtId="1" fontId="0" fillId="0" borderId="0" xfId="0" applyNumberFormat="1"/>
    <xf numFmtId="2" fontId="0" fillId="0" borderId="0" xfId="0" applyNumberFormat="1"/>
    <xf numFmtId="0" fontId="0" fillId="0" borderId="0" xfId="0" pivotButton="1"/>
    <xf numFmtId="44" fontId="0" fillId="0" borderId="0" xfId="0" applyNumberFormat="1"/>
    <xf numFmtId="4" fontId="0" fillId="0" borderId="0" xfId="0" applyNumberFormat="1"/>
    <xf numFmtId="0" fontId="8" fillId="5" borderId="29" xfId="0" applyFont="1" applyFill="1" applyBorder="1"/>
    <xf numFmtId="4" fontId="0" fillId="4" borderId="29" xfId="0" applyNumberFormat="1" applyFill="1" applyBorder="1"/>
    <xf numFmtId="0" fontId="0" fillId="4" borderId="29" xfId="0" applyFill="1" applyBorder="1"/>
    <xf numFmtId="0" fontId="8" fillId="5" borderId="29" xfId="0" applyFont="1" applyFill="1" applyBorder="1" applyAlignment="1">
      <alignment horizontal="left"/>
    </xf>
    <xf numFmtId="165" fontId="0" fillId="0" borderId="0" xfId="0" applyNumberFormat="1"/>
    <xf numFmtId="0" fontId="8" fillId="0" borderId="30" xfId="0" applyFont="1" applyBorder="1"/>
    <xf numFmtId="166" fontId="0" fillId="0" borderId="0" xfId="0" applyNumberFormat="1"/>
    <xf numFmtId="167" fontId="0" fillId="0" borderId="0" xfId="2" applyNumberFormat="1" applyFont="1"/>
    <xf numFmtId="168" fontId="0" fillId="0" borderId="0" xfId="2" applyNumberFormat="1" applyFont="1"/>
    <xf numFmtId="0" fontId="2" fillId="0" borderId="16" xfId="0" applyFont="1" applyBorder="1" applyAlignment="1">
      <alignment horizontal="center"/>
    </xf>
    <xf numFmtId="0" fontId="2" fillId="0" borderId="17"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0" xfId="0" applyFont="1" applyBorder="1" applyAlignment="1">
      <alignment horizontal="center" wrapText="1"/>
    </xf>
    <xf numFmtId="0" fontId="3" fillId="0" borderId="14" xfId="0" applyFont="1" applyBorder="1" applyAlignment="1">
      <alignment horizontal="center" wrapText="1"/>
    </xf>
    <xf numFmtId="0" fontId="0" fillId="0" borderId="11" xfId="0" applyBorder="1" applyAlignment="1">
      <alignment horizontal="center"/>
    </xf>
    <xf numFmtId="0" fontId="0" fillId="0" borderId="15" xfId="0" applyBorder="1" applyAlignment="1">
      <alignment horizont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left"/>
    </xf>
    <xf numFmtId="0" fontId="5" fillId="0" borderId="0" xfId="0" applyFont="1" applyAlignment="1">
      <alignment horizontal="left"/>
    </xf>
  </cellXfs>
  <cellStyles count="3">
    <cellStyle name="Currency" xfId="2" builtinId="4"/>
    <cellStyle name="Normal" xfId="0" builtinId="0"/>
    <cellStyle name="Percent" xfId="1" builtinId="5"/>
  </cellStyles>
  <dxfs count="24">
    <dxf>
      <font>
        <b val="0"/>
        <i val="0"/>
        <strike val="0"/>
        <condense val="0"/>
        <extend val="0"/>
        <outline val="0"/>
        <shadow val="0"/>
        <u val="none"/>
        <vertAlign val="baseline"/>
        <sz val="11"/>
        <color theme="1"/>
        <name val="Calibri"/>
        <family val="2"/>
        <charset val="1"/>
        <scheme val="minor"/>
      </font>
      <numFmt numFmtId="168" formatCode="_-[$£-809]* #,##0.00_-;\-[$£-809]* #,##0.00_-;_-[$£-809]*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65" formatCode="&quot;US$&quot;#,##0.00"/>
    </dxf>
    <dxf>
      <numFmt numFmtId="4"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font>
        <b val="0"/>
        <i val="0"/>
        <strike val="0"/>
        <condense val="0"/>
        <extend val="0"/>
        <outline val="0"/>
        <shadow val="0"/>
        <u val="none"/>
        <vertAlign val="baseline"/>
        <sz val="11"/>
        <color theme="1"/>
        <name val="Calibri"/>
        <scheme val="minor"/>
      </font>
      <numFmt numFmtId="164" formatCode="0.0%"/>
    </dxf>
    <dxf>
      <numFmt numFmtId="19" formatCode="dd/mm/yyyy"/>
    </dxf>
    <dxf>
      <numFmt numFmtId="1" formatCode="0"/>
    </dxf>
  </dxfs>
  <tableStyles count="0" defaultTableStyle="TableStyleMedium2" defaultPivotStyle="PivotStyleLight16"/>
  <colors>
    <mruColors>
      <color rgb="FF0A0F25"/>
      <color rgb="FF09C9C8"/>
      <color rgb="FFF06813"/>
      <color rgb="FFE33B57"/>
      <color rgb="FFFF9999"/>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txPr>
        <a:bodyPr/>
        <a:lstStyle/>
        <a:p>
          <a:pPr>
            <a:defRPr>
              <a:solidFill>
                <a:schemeClr val="bg1"/>
              </a:solidFill>
            </a:defRPr>
          </a:pPr>
          <a:endParaRPr lang="en-VG"/>
        </a:p>
      </c:txPr>
    </c:title>
    <c:autoTitleDeleted val="0"/>
    <c:plotArea>
      <c:layout/>
      <c:barChart>
        <c:barDir val="col"/>
        <c:grouping val="clustered"/>
        <c:varyColors val="0"/>
        <c:ser>
          <c:idx val="0"/>
          <c:order val="0"/>
          <c:tx>
            <c:strRef>
              <c:f>PivotTable!$E$16</c:f>
              <c:strCache>
                <c:ptCount val="1"/>
                <c:pt idx="0">
                  <c:v>Clicks</c:v>
                </c:pt>
              </c:strCache>
            </c:strRef>
          </c:tx>
          <c:spPr>
            <a:solidFill>
              <a:srgbClr val="F06813"/>
            </a:solidFill>
          </c:spPr>
          <c:invertIfNegative val="0"/>
          <c:cat>
            <c:strRef>
              <c:f>PivotTable!$D$17:$D$20</c:f>
              <c:strCache>
                <c:ptCount val="3"/>
                <c:pt idx="0">
                  <c:v>Birmingham</c:v>
                </c:pt>
                <c:pt idx="1">
                  <c:v>London</c:v>
                </c:pt>
                <c:pt idx="2">
                  <c:v>Manchester</c:v>
                </c:pt>
              </c:strCache>
            </c:strRef>
          </c:cat>
          <c:val>
            <c:numRef>
              <c:f>PivotTable!$E$17:$E$20</c:f>
              <c:numCache>
                <c:formatCode>#,##0.00</c:formatCode>
                <c:ptCount val="4"/>
                <c:pt idx="0">
                  <c:v>44450.421684000037</c:v>
                </c:pt>
                <c:pt idx="1">
                  <c:v>74284.831348000269</c:v>
                </c:pt>
                <c:pt idx="2">
                  <c:v>62850.769138999844</c:v>
                </c:pt>
              </c:numCache>
            </c:numRef>
          </c:val>
          <c:extLst>
            <c:ext xmlns:c16="http://schemas.microsoft.com/office/drawing/2014/chart" uri="{C3380CC4-5D6E-409C-BE32-E72D297353CC}">
              <c16:uniqueId val="{00000000-CB91-4A0C-8083-1BBFE6A2AF2D}"/>
            </c:ext>
          </c:extLst>
        </c:ser>
        <c:dLbls>
          <c:showLegendKey val="0"/>
          <c:showVal val="0"/>
          <c:showCatName val="0"/>
          <c:showSerName val="0"/>
          <c:showPercent val="0"/>
          <c:showBubbleSize val="0"/>
        </c:dLbls>
        <c:gapWidth val="150"/>
        <c:axId val="277719680"/>
        <c:axId val="277725568"/>
      </c:barChart>
      <c:catAx>
        <c:axId val="277719680"/>
        <c:scaling>
          <c:orientation val="minMax"/>
        </c:scaling>
        <c:delete val="0"/>
        <c:axPos val="b"/>
        <c:numFmt formatCode="General" sourceLinked="0"/>
        <c:majorTickMark val="out"/>
        <c:minorTickMark val="none"/>
        <c:tickLblPos val="nextTo"/>
        <c:txPr>
          <a:bodyPr/>
          <a:lstStyle/>
          <a:p>
            <a:pPr>
              <a:defRPr>
                <a:solidFill>
                  <a:schemeClr val="bg1"/>
                </a:solidFill>
              </a:defRPr>
            </a:pPr>
            <a:endParaRPr lang="en-VG"/>
          </a:p>
        </c:txPr>
        <c:crossAx val="277725568"/>
        <c:crosses val="autoZero"/>
        <c:auto val="1"/>
        <c:lblAlgn val="ctr"/>
        <c:lblOffset val="100"/>
        <c:noMultiLvlLbl val="0"/>
      </c:catAx>
      <c:valAx>
        <c:axId val="277725568"/>
        <c:scaling>
          <c:orientation val="minMax"/>
        </c:scaling>
        <c:delete val="0"/>
        <c:axPos val="l"/>
        <c:majorGridlines/>
        <c:numFmt formatCode="#,##0.00" sourceLinked="1"/>
        <c:majorTickMark val="out"/>
        <c:minorTickMark val="none"/>
        <c:tickLblPos val="nextTo"/>
        <c:txPr>
          <a:bodyPr/>
          <a:lstStyle/>
          <a:p>
            <a:pPr>
              <a:defRPr>
                <a:solidFill>
                  <a:schemeClr val="bg1"/>
                </a:solidFill>
              </a:defRPr>
            </a:pPr>
            <a:endParaRPr lang="en-VG"/>
          </a:p>
        </c:txPr>
        <c:crossAx val="277719680"/>
        <c:crosses val="autoZero"/>
        <c:crossBetween val="between"/>
      </c:valAx>
      <c:spPr>
        <a:solidFill>
          <a:srgbClr val="0A0F25"/>
        </a:solidFill>
      </c:spPr>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txPr>
        <a:bodyPr/>
        <a:lstStyle/>
        <a:p>
          <a:pPr>
            <a:defRPr>
              <a:solidFill>
                <a:schemeClr val="bg1"/>
              </a:solidFill>
            </a:defRPr>
          </a:pPr>
          <a:endParaRPr lang="en-VG"/>
        </a:p>
      </c:txPr>
    </c:title>
    <c:autoTitleDeleted val="0"/>
    <c:plotArea>
      <c:layout/>
      <c:barChart>
        <c:barDir val="col"/>
        <c:grouping val="clustered"/>
        <c:varyColors val="0"/>
        <c:ser>
          <c:idx val="0"/>
          <c:order val="0"/>
          <c:tx>
            <c:strRef>
              <c:f>PivotTable!$H$16</c:f>
              <c:strCache>
                <c:ptCount val="1"/>
                <c:pt idx="0">
                  <c:v>Conversion</c:v>
                </c:pt>
              </c:strCache>
            </c:strRef>
          </c:tx>
          <c:invertIfNegative val="0"/>
          <c:cat>
            <c:strRef>
              <c:f>PivotTable!$G$17:$G$20</c:f>
              <c:strCache>
                <c:ptCount val="3"/>
                <c:pt idx="0">
                  <c:v>Birmingham</c:v>
                </c:pt>
                <c:pt idx="1">
                  <c:v>London</c:v>
                </c:pt>
                <c:pt idx="2">
                  <c:v>Manchester</c:v>
                </c:pt>
              </c:strCache>
            </c:strRef>
          </c:cat>
          <c:val>
            <c:numRef>
              <c:f>PivotTable!$H$17:$H$20</c:f>
              <c:numCache>
                <c:formatCode>#,##0.00</c:formatCode>
                <c:ptCount val="4"/>
                <c:pt idx="0">
                  <c:v>12798</c:v>
                </c:pt>
                <c:pt idx="1">
                  <c:v>13080</c:v>
                </c:pt>
                <c:pt idx="2">
                  <c:v>14374</c:v>
                </c:pt>
              </c:numCache>
            </c:numRef>
          </c:val>
          <c:extLst>
            <c:ext xmlns:c16="http://schemas.microsoft.com/office/drawing/2014/chart" uri="{C3380CC4-5D6E-409C-BE32-E72D297353CC}">
              <c16:uniqueId val="{00000000-BFCA-4D51-A4D7-D3D87330F09A}"/>
            </c:ext>
          </c:extLst>
        </c:ser>
        <c:dLbls>
          <c:showLegendKey val="0"/>
          <c:showVal val="0"/>
          <c:showCatName val="0"/>
          <c:showSerName val="0"/>
          <c:showPercent val="0"/>
          <c:showBubbleSize val="0"/>
        </c:dLbls>
        <c:gapWidth val="150"/>
        <c:axId val="277618688"/>
        <c:axId val="277620224"/>
      </c:barChart>
      <c:catAx>
        <c:axId val="277618688"/>
        <c:scaling>
          <c:orientation val="minMax"/>
        </c:scaling>
        <c:delete val="0"/>
        <c:axPos val="b"/>
        <c:numFmt formatCode="General" sourceLinked="0"/>
        <c:majorTickMark val="out"/>
        <c:minorTickMark val="none"/>
        <c:tickLblPos val="nextTo"/>
        <c:txPr>
          <a:bodyPr/>
          <a:lstStyle/>
          <a:p>
            <a:pPr>
              <a:defRPr>
                <a:solidFill>
                  <a:schemeClr val="bg1"/>
                </a:solidFill>
              </a:defRPr>
            </a:pPr>
            <a:endParaRPr lang="en-VG"/>
          </a:p>
        </c:txPr>
        <c:crossAx val="277620224"/>
        <c:crosses val="autoZero"/>
        <c:auto val="1"/>
        <c:lblAlgn val="ctr"/>
        <c:lblOffset val="100"/>
        <c:noMultiLvlLbl val="0"/>
      </c:catAx>
      <c:valAx>
        <c:axId val="277620224"/>
        <c:scaling>
          <c:orientation val="minMax"/>
        </c:scaling>
        <c:delete val="0"/>
        <c:axPos val="l"/>
        <c:majorGridlines/>
        <c:numFmt formatCode="#,##0.00" sourceLinked="1"/>
        <c:majorTickMark val="out"/>
        <c:minorTickMark val="none"/>
        <c:tickLblPos val="nextTo"/>
        <c:txPr>
          <a:bodyPr/>
          <a:lstStyle/>
          <a:p>
            <a:pPr>
              <a:defRPr>
                <a:solidFill>
                  <a:schemeClr val="bg1"/>
                </a:solidFill>
              </a:defRPr>
            </a:pPr>
            <a:endParaRPr lang="en-VG"/>
          </a:p>
        </c:txPr>
        <c:crossAx val="277618688"/>
        <c:crosses val="autoZero"/>
        <c:crossBetween val="between"/>
      </c:valAx>
      <c:spPr>
        <a:solidFill>
          <a:srgbClr val="0A0F25"/>
        </a:solidFill>
      </c:spPr>
    </c:plotArea>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title>
    <c:autoTitleDeleted val="0"/>
    <c:plotArea>
      <c:layout/>
      <c:barChart>
        <c:barDir val="col"/>
        <c:grouping val="clustered"/>
        <c:varyColors val="0"/>
        <c:ser>
          <c:idx val="0"/>
          <c:order val="0"/>
          <c:tx>
            <c:strRef>
              <c:f>PivotTable!$B$16</c:f>
              <c:strCache>
                <c:ptCount val="1"/>
                <c:pt idx="0">
                  <c:v>Impressions</c:v>
                </c:pt>
              </c:strCache>
            </c:strRef>
          </c:tx>
          <c:spPr>
            <a:solidFill>
              <a:srgbClr val="E33B57"/>
            </a:solidFill>
          </c:spPr>
          <c:invertIfNegative val="0"/>
          <c:cat>
            <c:strRef>
              <c:f>PivotTable!$A$17:$A$20</c:f>
              <c:strCache>
                <c:ptCount val="3"/>
                <c:pt idx="0">
                  <c:v>Birmingham</c:v>
                </c:pt>
                <c:pt idx="1">
                  <c:v>London</c:v>
                </c:pt>
                <c:pt idx="2">
                  <c:v>Manchester</c:v>
                </c:pt>
              </c:strCache>
            </c:strRef>
          </c:cat>
          <c:val>
            <c:numRef>
              <c:f>PivotTable!$B$17:$B$20</c:f>
              <c:numCache>
                <c:formatCode>#,##0.00</c:formatCode>
                <c:ptCount val="4"/>
                <c:pt idx="0">
                  <c:v>3971619.5999999931</c:v>
                </c:pt>
                <c:pt idx="1">
                  <c:v>5671356.000000013</c:v>
                </c:pt>
                <c:pt idx="2">
                  <c:v>5002473.2</c:v>
                </c:pt>
              </c:numCache>
            </c:numRef>
          </c:val>
          <c:extLst>
            <c:ext xmlns:c16="http://schemas.microsoft.com/office/drawing/2014/chart" uri="{C3380CC4-5D6E-409C-BE32-E72D297353CC}">
              <c16:uniqueId val="{00000000-98F0-4E46-88FD-C417F92590D5}"/>
            </c:ext>
          </c:extLst>
        </c:ser>
        <c:dLbls>
          <c:showLegendKey val="0"/>
          <c:showVal val="0"/>
          <c:showCatName val="0"/>
          <c:showSerName val="0"/>
          <c:showPercent val="0"/>
          <c:showBubbleSize val="0"/>
        </c:dLbls>
        <c:gapWidth val="150"/>
        <c:axId val="277664896"/>
        <c:axId val="277666432"/>
      </c:barChart>
      <c:catAx>
        <c:axId val="277664896"/>
        <c:scaling>
          <c:orientation val="minMax"/>
        </c:scaling>
        <c:delete val="0"/>
        <c:axPos val="b"/>
        <c:numFmt formatCode="General" sourceLinked="0"/>
        <c:majorTickMark val="out"/>
        <c:minorTickMark val="none"/>
        <c:tickLblPos val="nextTo"/>
        <c:crossAx val="277666432"/>
        <c:crosses val="autoZero"/>
        <c:auto val="1"/>
        <c:lblAlgn val="ctr"/>
        <c:lblOffset val="100"/>
        <c:noMultiLvlLbl val="0"/>
      </c:catAx>
      <c:valAx>
        <c:axId val="277666432"/>
        <c:scaling>
          <c:orientation val="minMax"/>
        </c:scaling>
        <c:delete val="0"/>
        <c:axPos val="l"/>
        <c:majorGridlines>
          <c:spPr>
            <a:ln>
              <a:solidFill>
                <a:schemeClr val="bg1"/>
              </a:solidFill>
            </a:ln>
          </c:spPr>
        </c:majorGridlines>
        <c:numFmt formatCode="#,##0.00" sourceLinked="1"/>
        <c:majorTickMark val="out"/>
        <c:minorTickMark val="none"/>
        <c:tickLblPos val="nextTo"/>
        <c:crossAx val="277664896"/>
        <c:crosses val="autoZero"/>
        <c:crossBetween val="between"/>
      </c:valAx>
      <c:spPr>
        <a:solidFill>
          <a:srgbClr val="0A0F25"/>
        </a:solidFill>
        <a:ln>
          <a:solidFill>
            <a:schemeClr val="bg1"/>
          </a:solidFill>
        </a:ln>
      </c:spPr>
    </c:plotArea>
    <c:plotVisOnly val="1"/>
    <c:dispBlanksAs val="gap"/>
    <c:showDLblsOverMax val="0"/>
  </c:chart>
  <c:spPr>
    <a:noFill/>
    <a:ln>
      <a:noFill/>
    </a:ln>
  </c:spPr>
  <c:txPr>
    <a:bodyPr/>
    <a:lstStyle/>
    <a:p>
      <a:pPr>
        <a:defRPr>
          <a:solidFill>
            <a:schemeClr val="bg1"/>
          </a:solidFill>
        </a:defRPr>
      </a:pPr>
      <a:endParaRPr lang="en-VG"/>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image" Target="../media/image15.png"/><Relationship Id="rId26" Type="http://schemas.openxmlformats.org/officeDocument/2006/relationships/image" Target="../media/image23.png"/><Relationship Id="rId3" Type="http://schemas.openxmlformats.org/officeDocument/2006/relationships/chart" Target="../charts/chart3.xml"/><Relationship Id="rId21" Type="http://schemas.openxmlformats.org/officeDocument/2006/relationships/image" Target="../media/image18.svg"/><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4.svg"/><Relationship Id="rId25" Type="http://schemas.openxmlformats.org/officeDocument/2006/relationships/image" Target="../media/image22.svg"/><Relationship Id="rId2" Type="http://schemas.openxmlformats.org/officeDocument/2006/relationships/chart" Target="../charts/chart2.xml"/><Relationship Id="rId16" Type="http://schemas.openxmlformats.org/officeDocument/2006/relationships/image" Target="../media/image13.png"/><Relationship Id="rId20" Type="http://schemas.openxmlformats.org/officeDocument/2006/relationships/image" Target="../media/image17.png"/><Relationship Id="rId29" Type="http://schemas.openxmlformats.org/officeDocument/2006/relationships/hyperlink" Target="https://freepngimg.com/png/43489-gems-hq-image-free-png" TargetMode="Externa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image" Target="../media/image21.png"/><Relationship Id="rId5" Type="http://schemas.openxmlformats.org/officeDocument/2006/relationships/image" Target="../media/image2.svg"/><Relationship Id="rId15" Type="http://schemas.openxmlformats.org/officeDocument/2006/relationships/image" Target="../media/image12.svg"/><Relationship Id="rId23" Type="http://schemas.openxmlformats.org/officeDocument/2006/relationships/image" Target="../media/image20.svg"/><Relationship Id="rId28" Type="http://schemas.openxmlformats.org/officeDocument/2006/relationships/image" Target="../media/image25.png"/><Relationship Id="rId10" Type="http://schemas.openxmlformats.org/officeDocument/2006/relationships/image" Target="../media/image7.png"/><Relationship Id="rId19" Type="http://schemas.openxmlformats.org/officeDocument/2006/relationships/image" Target="../media/image16.sv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 Id="rId22" Type="http://schemas.openxmlformats.org/officeDocument/2006/relationships/image" Target="../media/image19.png"/><Relationship Id="rId27" Type="http://schemas.openxmlformats.org/officeDocument/2006/relationships/image" Target="../media/image24.svg"/></Relationships>
</file>

<file path=xl/drawings/drawing1.xml><?xml version="1.0" encoding="utf-8"?>
<xdr:wsDr xmlns:xdr="http://schemas.openxmlformats.org/drawingml/2006/spreadsheetDrawing" xmlns:a="http://schemas.openxmlformats.org/drawingml/2006/main">
  <xdr:twoCellAnchor>
    <xdr:from>
      <xdr:col>17</xdr:col>
      <xdr:colOff>508000</xdr:colOff>
      <xdr:row>1</xdr:row>
      <xdr:rowOff>25401</xdr:rowOff>
    </xdr:from>
    <xdr:to>
      <xdr:col>24</xdr:col>
      <xdr:colOff>12700</xdr:colOff>
      <xdr:row>6</xdr:row>
      <xdr:rowOff>12701</xdr:rowOff>
    </xdr:to>
    <xdr:sp macro="" textlink="">
      <xdr:nvSpPr>
        <xdr:cNvPr id="80" name="Rounded Rectangle 79">
          <a:extLst>
            <a:ext uri="{FF2B5EF4-FFF2-40B4-BE49-F238E27FC236}">
              <a16:creationId xmlns:a16="http://schemas.microsoft.com/office/drawing/2014/main" id="{00000000-0008-0000-1000-000050000000}"/>
            </a:ext>
          </a:extLst>
        </xdr:cNvPr>
        <xdr:cNvSpPr/>
      </xdr:nvSpPr>
      <xdr:spPr>
        <a:xfrm>
          <a:off x="10871200" y="203201"/>
          <a:ext cx="3771900" cy="876300"/>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0</xdr:colOff>
      <xdr:row>0</xdr:row>
      <xdr:rowOff>0</xdr:rowOff>
    </xdr:from>
    <xdr:to>
      <xdr:col>26</xdr:col>
      <xdr:colOff>78013</xdr:colOff>
      <xdr:row>44</xdr:row>
      <xdr:rowOff>118585</xdr:rowOff>
    </xdr:to>
    <xdr:grpSp>
      <xdr:nvGrpSpPr>
        <xdr:cNvPr id="254" name="Group 253">
          <a:extLst>
            <a:ext uri="{FF2B5EF4-FFF2-40B4-BE49-F238E27FC236}">
              <a16:creationId xmlns:a16="http://schemas.microsoft.com/office/drawing/2014/main" id="{84126C2B-6B76-4864-95F4-28D2F45082A9}"/>
            </a:ext>
          </a:extLst>
        </xdr:cNvPr>
        <xdr:cNvGrpSpPr/>
      </xdr:nvGrpSpPr>
      <xdr:grpSpPr>
        <a:xfrm>
          <a:off x="0" y="0"/>
          <a:ext cx="15927613" cy="8500585"/>
          <a:chOff x="270222" y="-164601"/>
          <a:chExt cx="15927613" cy="8161020"/>
        </a:xfrm>
      </xdr:grpSpPr>
      <xdr:sp macro="" textlink="">
        <xdr:nvSpPr>
          <xdr:cNvPr id="2" name="Rectangle 1">
            <a:extLst>
              <a:ext uri="{FF2B5EF4-FFF2-40B4-BE49-F238E27FC236}">
                <a16:creationId xmlns:a16="http://schemas.microsoft.com/office/drawing/2014/main" id="{00000000-0008-0000-1000-000002000000}"/>
              </a:ext>
            </a:extLst>
          </xdr:cNvPr>
          <xdr:cNvSpPr/>
        </xdr:nvSpPr>
        <xdr:spPr>
          <a:xfrm>
            <a:off x="270222" y="-164601"/>
            <a:ext cx="15927613" cy="8161020"/>
          </a:xfrm>
          <a:prstGeom prst="rect">
            <a:avLst/>
          </a:prstGeom>
          <a:solidFill>
            <a:srgbClr val="0A0F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solidFill>
                  <a:schemeClr val="bg1"/>
                </a:solidFill>
              </a:rPr>
              <a:t> </a:t>
            </a:r>
          </a:p>
        </xdr:txBody>
      </xdr:sp>
      <xdr:grpSp>
        <xdr:nvGrpSpPr>
          <xdr:cNvPr id="253" name="Group 252">
            <a:extLst>
              <a:ext uri="{FF2B5EF4-FFF2-40B4-BE49-F238E27FC236}">
                <a16:creationId xmlns:a16="http://schemas.microsoft.com/office/drawing/2014/main" id="{F9F8F9B0-CE7D-44DC-B354-97B09EEA8A8D}"/>
              </a:ext>
            </a:extLst>
          </xdr:cNvPr>
          <xdr:cNvGrpSpPr/>
        </xdr:nvGrpSpPr>
        <xdr:grpSpPr>
          <a:xfrm>
            <a:off x="692044" y="0"/>
            <a:ext cx="14699631" cy="7191375"/>
            <a:chOff x="692044" y="0"/>
            <a:chExt cx="14699631" cy="7191375"/>
          </a:xfrm>
        </xdr:grpSpPr>
        <xdr:grpSp>
          <xdr:nvGrpSpPr>
            <xdr:cNvPr id="252" name="Group 251">
              <a:extLst>
                <a:ext uri="{FF2B5EF4-FFF2-40B4-BE49-F238E27FC236}">
                  <a16:creationId xmlns:a16="http://schemas.microsoft.com/office/drawing/2014/main" id="{6FF2DC80-BC03-4D01-837A-F6C8FFAA8AAA}"/>
                </a:ext>
              </a:extLst>
            </xdr:cNvPr>
            <xdr:cNvGrpSpPr/>
          </xdr:nvGrpSpPr>
          <xdr:grpSpPr>
            <a:xfrm>
              <a:off x="1719220" y="0"/>
              <a:ext cx="13672455" cy="7191375"/>
              <a:chOff x="1719220" y="0"/>
              <a:chExt cx="13672455" cy="7191375"/>
            </a:xfrm>
          </xdr:grpSpPr>
          <xdr:grpSp>
            <xdr:nvGrpSpPr>
              <xdr:cNvPr id="24" name="Group 23">
                <a:extLst>
                  <a:ext uri="{FF2B5EF4-FFF2-40B4-BE49-F238E27FC236}">
                    <a16:creationId xmlns:a16="http://schemas.microsoft.com/office/drawing/2014/main" id="{00000000-0008-0000-1000-000018000000}"/>
                  </a:ext>
                </a:extLst>
              </xdr:cNvPr>
              <xdr:cNvGrpSpPr/>
            </xdr:nvGrpSpPr>
            <xdr:grpSpPr>
              <a:xfrm>
                <a:off x="12298313" y="157748"/>
                <a:ext cx="2697496" cy="720125"/>
                <a:chOff x="16008978" y="384718"/>
                <a:chExt cx="2732080" cy="712684"/>
              </a:xfrm>
            </xdr:grpSpPr>
            <xdr:sp macro="" textlink="">
              <xdr:nvSpPr>
                <xdr:cNvPr id="74" name="Rectangle 73">
                  <a:extLst>
                    <a:ext uri="{FF2B5EF4-FFF2-40B4-BE49-F238E27FC236}">
                      <a16:creationId xmlns:a16="http://schemas.microsoft.com/office/drawing/2014/main" id="{00000000-0008-0000-1000-00004A000000}"/>
                    </a:ext>
                  </a:extLst>
                </xdr:cNvPr>
                <xdr:cNvSpPr/>
              </xdr:nvSpPr>
              <xdr:spPr>
                <a:xfrm>
                  <a:off x="16031725" y="713085"/>
                  <a:ext cx="2651513" cy="3843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akinrinolarachel@gmail.com</a:t>
                  </a:r>
                  <a:endParaRPr lang="en-US" sz="1600" b="1" baseline="0"/>
                </a:p>
                <a:p>
                  <a:pPr algn="ctr"/>
                  <a:endParaRPr lang="en-US" sz="1600" baseline="0"/>
                </a:p>
                <a:p>
                  <a:pPr algn="ctr"/>
                  <a:endParaRPr lang="en-US" sz="1600"/>
                </a:p>
              </xdr:txBody>
            </xdr:sp>
            <xdr:sp macro="" textlink="">
              <xdr:nvSpPr>
                <xdr:cNvPr id="72" name="Rectangle 71">
                  <a:extLst>
                    <a:ext uri="{FF2B5EF4-FFF2-40B4-BE49-F238E27FC236}">
                      <a16:creationId xmlns:a16="http://schemas.microsoft.com/office/drawing/2014/main" id="{00000000-0008-0000-1000-000048000000}"/>
                    </a:ext>
                  </a:extLst>
                </xdr:cNvPr>
                <xdr:cNvSpPr/>
              </xdr:nvSpPr>
              <xdr:spPr>
                <a:xfrm>
                  <a:off x="16008978" y="384718"/>
                  <a:ext cx="2732080" cy="4915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Akinrinola Rachel</a:t>
                  </a:r>
                  <a:endParaRPr lang="en-US" sz="2400" b="1" baseline="0"/>
                </a:p>
                <a:p>
                  <a:pPr algn="l"/>
                  <a:endParaRPr lang="en-US" sz="1100" baseline="0"/>
                </a:p>
                <a:p>
                  <a:pPr algn="l"/>
                  <a:endParaRPr lang="en-US" sz="1100"/>
                </a:p>
              </xdr:txBody>
            </xdr:sp>
          </xdr:grpSp>
          <xdr:grpSp>
            <xdr:nvGrpSpPr>
              <xdr:cNvPr id="34" name="Group 33">
                <a:extLst>
                  <a:ext uri="{FF2B5EF4-FFF2-40B4-BE49-F238E27FC236}">
                    <a16:creationId xmlns:a16="http://schemas.microsoft.com/office/drawing/2014/main" id="{00000000-0008-0000-1000-000022000000}"/>
                  </a:ext>
                </a:extLst>
              </xdr:cNvPr>
              <xdr:cNvGrpSpPr/>
            </xdr:nvGrpSpPr>
            <xdr:grpSpPr>
              <a:xfrm>
                <a:off x="1719220" y="1094587"/>
                <a:ext cx="5620655" cy="3768959"/>
                <a:chOff x="627745" y="1121379"/>
                <a:chExt cx="6196387" cy="3941159"/>
              </a:xfrm>
            </xdr:grpSpPr>
            <xdr:grpSp>
              <xdr:nvGrpSpPr>
                <xdr:cNvPr id="33" name="Group 32">
                  <a:extLst>
                    <a:ext uri="{FF2B5EF4-FFF2-40B4-BE49-F238E27FC236}">
                      <a16:creationId xmlns:a16="http://schemas.microsoft.com/office/drawing/2014/main" id="{00000000-0008-0000-1000-000021000000}"/>
                    </a:ext>
                  </a:extLst>
                </xdr:cNvPr>
                <xdr:cNvGrpSpPr/>
              </xdr:nvGrpSpPr>
              <xdr:grpSpPr>
                <a:xfrm>
                  <a:off x="991892" y="1406544"/>
                  <a:ext cx="2324071" cy="900312"/>
                  <a:chOff x="991892" y="1406544"/>
                  <a:chExt cx="2324071" cy="900312"/>
                </a:xfrm>
              </xdr:grpSpPr>
              <xdr:sp macro="" textlink="PivotTable!AH46">
                <xdr:nvSpPr>
                  <xdr:cNvPr id="6" name="Rectangle 5">
                    <a:extLst>
                      <a:ext uri="{FF2B5EF4-FFF2-40B4-BE49-F238E27FC236}">
                        <a16:creationId xmlns:a16="http://schemas.microsoft.com/office/drawing/2014/main" id="{00000000-0008-0000-1000-000006000000}"/>
                      </a:ext>
                    </a:extLst>
                  </xdr:cNvPr>
                  <xdr:cNvSpPr/>
                </xdr:nvSpPr>
                <xdr:spPr>
                  <a:xfrm>
                    <a:off x="991892" y="1818854"/>
                    <a:ext cx="2172349" cy="4880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01ECF36-9B88-434D-97EA-AB93C4F2C7D8}" type="TxLink">
                      <a:rPr lang="en-US" sz="2000" b="0" i="0" u="none" strike="noStrike">
                        <a:solidFill>
                          <a:schemeClr val="bg1"/>
                        </a:solidFill>
                        <a:latin typeface="Calibri"/>
                        <a:cs typeface="Calibri"/>
                      </a:rPr>
                      <a:pPr algn="ctr"/>
                      <a:t> </a:t>
                    </a:fld>
                    <a:endParaRPr lang="en-US" sz="2000">
                      <a:solidFill>
                        <a:schemeClr val="bg1"/>
                      </a:solidFill>
                    </a:endParaRPr>
                  </a:p>
                </xdr:txBody>
              </xdr:sp>
              <xdr:sp macro="" textlink="">
                <xdr:nvSpPr>
                  <xdr:cNvPr id="5" name="Rectangle 4">
                    <a:extLst>
                      <a:ext uri="{FF2B5EF4-FFF2-40B4-BE49-F238E27FC236}">
                        <a16:creationId xmlns:a16="http://schemas.microsoft.com/office/drawing/2014/main" id="{00000000-0008-0000-1000-000005000000}"/>
                      </a:ext>
                    </a:extLst>
                  </xdr:cNvPr>
                  <xdr:cNvSpPr/>
                </xdr:nvSpPr>
                <xdr:spPr>
                  <a:xfrm>
                    <a:off x="998789" y="1406544"/>
                    <a:ext cx="2317174" cy="496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p>
                </xdr:txBody>
              </xdr:sp>
            </xdr:grpSp>
            <xdr:grpSp>
              <xdr:nvGrpSpPr>
                <xdr:cNvPr id="30" name="Group 29">
                  <a:extLst>
                    <a:ext uri="{FF2B5EF4-FFF2-40B4-BE49-F238E27FC236}">
                      <a16:creationId xmlns:a16="http://schemas.microsoft.com/office/drawing/2014/main" id="{00000000-0008-0000-1000-00001E000000}"/>
                    </a:ext>
                  </a:extLst>
                </xdr:cNvPr>
                <xdr:cNvGrpSpPr/>
              </xdr:nvGrpSpPr>
              <xdr:grpSpPr>
                <a:xfrm>
                  <a:off x="3693888" y="1121379"/>
                  <a:ext cx="3080656" cy="1961698"/>
                  <a:chOff x="3693888" y="1121379"/>
                  <a:chExt cx="3080656" cy="1961698"/>
                </a:xfrm>
              </xdr:grpSpPr>
              <xdr:sp macro="" textlink="">
                <xdr:nvSpPr>
                  <xdr:cNvPr id="7" name="Rounded Rectangle 6">
                    <a:extLst>
                      <a:ext uri="{FF2B5EF4-FFF2-40B4-BE49-F238E27FC236}">
                        <a16:creationId xmlns:a16="http://schemas.microsoft.com/office/drawing/2014/main" id="{00000000-0008-0000-1000-000007000000}"/>
                      </a:ext>
                    </a:extLst>
                  </xdr:cNvPr>
                  <xdr:cNvSpPr/>
                </xdr:nvSpPr>
                <xdr:spPr>
                  <a:xfrm>
                    <a:off x="3693888" y="1181705"/>
                    <a:ext cx="3080656" cy="1901372"/>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aphicFrame macro="">
                <xdr:nvGraphicFramePr>
                  <xdr:cNvPr id="14" name="Chart 13">
                    <a:extLst>
                      <a:ext uri="{FF2B5EF4-FFF2-40B4-BE49-F238E27FC236}">
                        <a16:creationId xmlns:a16="http://schemas.microsoft.com/office/drawing/2014/main" id="{00000000-0008-0000-1000-00000E000000}"/>
                      </a:ext>
                    </a:extLst>
                  </xdr:cNvPr>
                  <xdr:cNvGraphicFramePr>
                    <a:graphicFrameLocks/>
                  </xdr:cNvGraphicFramePr>
                </xdr:nvGraphicFramePr>
                <xdr:xfrm>
                  <a:off x="3833735" y="1121379"/>
                  <a:ext cx="2797628" cy="1934708"/>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31" name="Group 30">
                  <a:extLst>
                    <a:ext uri="{FF2B5EF4-FFF2-40B4-BE49-F238E27FC236}">
                      <a16:creationId xmlns:a16="http://schemas.microsoft.com/office/drawing/2014/main" id="{00000000-0008-0000-1000-00001F000000}"/>
                    </a:ext>
                  </a:extLst>
                </xdr:cNvPr>
                <xdr:cNvGrpSpPr/>
              </xdr:nvGrpSpPr>
              <xdr:grpSpPr>
                <a:xfrm>
                  <a:off x="3743476" y="3127829"/>
                  <a:ext cx="3080656" cy="1934709"/>
                  <a:chOff x="3743476" y="3127829"/>
                  <a:chExt cx="3080656" cy="1934709"/>
                </a:xfrm>
              </xdr:grpSpPr>
              <xdr:sp macro="" textlink="">
                <xdr:nvSpPr>
                  <xdr:cNvPr id="18" name="Rounded Rectangle 17">
                    <a:extLst>
                      <a:ext uri="{FF2B5EF4-FFF2-40B4-BE49-F238E27FC236}">
                        <a16:creationId xmlns:a16="http://schemas.microsoft.com/office/drawing/2014/main" id="{00000000-0008-0000-1000-000012000000}"/>
                      </a:ext>
                    </a:extLst>
                  </xdr:cNvPr>
                  <xdr:cNvSpPr/>
                </xdr:nvSpPr>
                <xdr:spPr>
                  <a:xfrm>
                    <a:off x="3743476" y="3137501"/>
                    <a:ext cx="3080656" cy="1901372"/>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aphicFrame macro="">
                <xdr:nvGraphicFramePr>
                  <xdr:cNvPr id="15" name="Chart 14">
                    <a:extLst>
                      <a:ext uri="{FF2B5EF4-FFF2-40B4-BE49-F238E27FC236}">
                        <a16:creationId xmlns:a16="http://schemas.microsoft.com/office/drawing/2014/main" id="{00000000-0008-0000-1000-00000F000000}"/>
                      </a:ext>
                    </a:extLst>
                  </xdr:cNvPr>
                  <xdr:cNvGraphicFramePr>
                    <a:graphicFrameLocks/>
                  </xdr:cNvGraphicFramePr>
                </xdr:nvGraphicFramePr>
                <xdr:xfrm>
                  <a:off x="3856868" y="3127829"/>
                  <a:ext cx="2797629" cy="1934709"/>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32" name="Group 31">
                  <a:extLst>
                    <a:ext uri="{FF2B5EF4-FFF2-40B4-BE49-F238E27FC236}">
                      <a16:creationId xmlns:a16="http://schemas.microsoft.com/office/drawing/2014/main" id="{00000000-0008-0000-1000-000020000000}"/>
                    </a:ext>
                  </a:extLst>
                </xdr:cNvPr>
                <xdr:cNvGrpSpPr/>
              </xdr:nvGrpSpPr>
              <xdr:grpSpPr>
                <a:xfrm>
                  <a:off x="627745" y="2425700"/>
                  <a:ext cx="3080656" cy="2599868"/>
                  <a:chOff x="627745" y="2425700"/>
                  <a:chExt cx="3080656" cy="2599868"/>
                </a:xfrm>
              </xdr:grpSpPr>
              <xdr:sp macro="" textlink="">
                <xdr:nvSpPr>
                  <xdr:cNvPr id="19" name="Rounded Rectangle 18">
                    <a:extLst>
                      <a:ext uri="{FF2B5EF4-FFF2-40B4-BE49-F238E27FC236}">
                        <a16:creationId xmlns:a16="http://schemas.microsoft.com/office/drawing/2014/main" id="{00000000-0008-0000-1000-000013000000}"/>
                      </a:ext>
                    </a:extLst>
                  </xdr:cNvPr>
                  <xdr:cNvSpPr/>
                </xdr:nvSpPr>
                <xdr:spPr>
                  <a:xfrm>
                    <a:off x="627745" y="2425700"/>
                    <a:ext cx="3080656" cy="2599868"/>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aphicFrame macro="">
                <xdr:nvGraphicFramePr>
                  <xdr:cNvPr id="13" name="Chart 12">
                    <a:extLst>
                      <a:ext uri="{FF2B5EF4-FFF2-40B4-BE49-F238E27FC236}">
                        <a16:creationId xmlns:a16="http://schemas.microsoft.com/office/drawing/2014/main" id="{00000000-0008-0000-1000-00000D000000}"/>
                      </a:ext>
                    </a:extLst>
                  </xdr:cNvPr>
                  <xdr:cNvGraphicFramePr>
                    <a:graphicFrameLocks/>
                  </xdr:cNvGraphicFramePr>
                </xdr:nvGraphicFramePr>
                <xdr:xfrm>
                  <a:off x="769256" y="2541477"/>
                  <a:ext cx="2797628" cy="2439442"/>
                </xdr:xfrm>
                <a:graphic>
                  <a:graphicData uri="http://schemas.openxmlformats.org/drawingml/2006/chart">
                    <c:chart xmlns:c="http://schemas.openxmlformats.org/drawingml/2006/chart" xmlns:r="http://schemas.openxmlformats.org/officeDocument/2006/relationships" r:id="rId3"/>
                  </a:graphicData>
                </a:graphic>
              </xdr:graphicFrame>
            </xdr:grpSp>
          </xdr:grpSp>
          <xdr:grpSp>
            <xdr:nvGrpSpPr>
              <xdr:cNvPr id="27" name="Group 26">
                <a:extLst>
                  <a:ext uri="{FF2B5EF4-FFF2-40B4-BE49-F238E27FC236}">
                    <a16:creationId xmlns:a16="http://schemas.microsoft.com/office/drawing/2014/main" id="{00000000-0008-0000-1000-00001B000000}"/>
                  </a:ext>
                </a:extLst>
              </xdr:cNvPr>
              <xdr:cNvGrpSpPr/>
            </xdr:nvGrpSpPr>
            <xdr:grpSpPr>
              <a:xfrm>
                <a:off x="1742309" y="0"/>
                <a:ext cx="2854366" cy="1026606"/>
                <a:chOff x="1069934" y="25400"/>
                <a:chExt cx="2854366" cy="1016000"/>
              </a:xfrm>
            </xdr:grpSpPr>
            <xdr:grpSp>
              <xdr:nvGrpSpPr>
                <xdr:cNvPr id="28" name="Group 27">
                  <a:extLst>
                    <a:ext uri="{FF2B5EF4-FFF2-40B4-BE49-F238E27FC236}">
                      <a16:creationId xmlns:a16="http://schemas.microsoft.com/office/drawing/2014/main" id="{00000000-0008-0000-1000-00001C000000}"/>
                    </a:ext>
                  </a:extLst>
                </xdr:cNvPr>
                <xdr:cNvGrpSpPr/>
              </xdr:nvGrpSpPr>
              <xdr:grpSpPr>
                <a:xfrm>
                  <a:off x="1069934" y="327660"/>
                  <a:ext cx="2854366" cy="713740"/>
                  <a:chOff x="1069934" y="327660"/>
                  <a:chExt cx="2854366" cy="713740"/>
                </a:xfrm>
              </xdr:grpSpPr>
              <xdr:sp macro="" textlink="PivotTable!H14">
                <xdr:nvSpPr>
                  <xdr:cNvPr id="8" name="Rectangle 7">
                    <a:extLst>
                      <a:ext uri="{FF2B5EF4-FFF2-40B4-BE49-F238E27FC236}">
                        <a16:creationId xmlns:a16="http://schemas.microsoft.com/office/drawing/2014/main" id="{00000000-0008-0000-1000-000008000000}"/>
                      </a:ext>
                    </a:extLst>
                  </xdr:cNvPr>
                  <xdr:cNvSpPr/>
                </xdr:nvSpPr>
                <xdr:spPr>
                  <a:xfrm>
                    <a:off x="1113803" y="716998"/>
                    <a:ext cx="1951618" cy="324402"/>
                  </a:xfrm>
                  <a:prstGeom prst="rect">
                    <a:avLst/>
                  </a:prstGeom>
                  <a:solidFill>
                    <a:srgbClr val="0A0F25"/>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268061-D47D-4F14-BD5D-9F437A133C11}" type="TxLink">
                      <a:rPr lang="en-US" sz="1800" b="0" i="0" u="none" strike="noStrike" baseline="0">
                        <a:solidFill>
                          <a:srgbClr val="09C9C8"/>
                        </a:solidFill>
                        <a:latin typeface="Calibri"/>
                        <a:cs typeface="Calibri"/>
                      </a:rPr>
                      <a:pPr algn="ctr"/>
                      <a:t>£163,250.07</a:t>
                    </a:fld>
                    <a:endParaRPr lang="en-US" sz="1800">
                      <a:solidFill>
                        <a:srgbClr val="09C9C8"/>
                      </a:solidFill>
                    </a:endParaRPr>
                  </a:p>
                </xdr:txBody>
              </xdr:sp>
              <xdr:sp macro="" textlink="">
                <xdr:nvSpPr>
                  <xdr:cNvPr id="3" name="Rectangle 2">
                    <a:extLst>
                      <a:ext uri="{FF2B5EF4-FFF2-40B4-BE49-F238E27FC236}">
                        <a16:creationId xmlns:a16="http://schemas.microsoft.com/office/drawing/2014/main" id="{00000000-0008-0000-1000-000003000000}"/>
                      </a:ext>
                    </a:extLst>
                  </xdr:cNvPr>
                  <xdr:cNvSpPr/>
                </xdr:nvSpPr>
                <xdr:spPr>
                  <a:xfrm>
                    <a:off x="1069934" y="327660"/>
                    <a:ext cx="2854366" cy="434340"/>
                  </a:xfrm>
                  <a:prstGeom prst="rect">
                    <a:avLst/>
                  </a:prstGeom>
                  <a:solidFill>
                    <a:srgbClr val="0A0F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Total</a:t>
                    </a:r>
                    <a:r>
                      <a:rPr lang="en-US" sz="2400" b="1" baseline="0"/>
                      <a:t> Spend GBP</a:t>
                    </a:r>
                  </a:p>
                  <a:p>
                    <a:pPr algn="l"/>
                    <a:endParaRPr lang="en-US" sz="1100" baseline="0"/>
                  </a:p>
                  <a:p>
                    <a:pPr algn="l"/>
                    <a:endParaRPr lang="en-US" sz="1100"/>
                  </a:p>
                </xdr:txBody>
              </xdr:sp>
            </xdr:grpSp>
            <xdr:sp macro="" textlink="">
              <xdr:nvSpPr>
                <xdr:cNvPr id="12" name="Rectangle 11">
                  <a:extLst>
                    <a:ext uri="{FF2B5EF4-FFF2-40B4-BE49-F238E27FC236}">
                      <a16:creationId xmlns:a16="http://schemas.microsoft.com/office/drawing/2014/main" id="{00000000-0008-0000-1000-00000C000000}"/>
                    </a:ext>
                  </a:extLst>
                </xdr:cNvPr>
                <xdr:cNvSpPr/>
              </xdr:nvSpPr>
              <xdr:spPr>
                <a:xfrm>
                  <a:off x="1097643" y="25400"/>
                  <a:ext cx="2324100" cy="3581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900">
                      <a:ln>
                        <a:noFill/>
                      </a:ln>
                      <a:solidFill>
                        <a:schemeClr val="bg1">
                          <a:lumMod val="65000"/>
                        </a:schemeClr>
                      </a:solidFill>
                      <a:latin typeface="Arial" pitchFamily="34" charset="0"/>
                      <a:cs typeface="Arial" pitchFamily="34" charset="0"/>
                    </a:rPr>
                    <a:t>Onyx</a:t>
                  </a:r>
                  <a:r>
                    <a:rPr lang="en-US" sz="900" baseline="0">
                      <a:ln>
                        <a:noFill/>
                      </a:ln>
                      <a:solidFill>
                        <a:schemeClr val="bg1">
                          <a:lumMod val="65000"/>
                        </a:schemeClr>
                      </a:solidFill>
                      <a:latin typeface="Arial" pitchFamily="34" charset="0"/>
                      <a:cs typeface="Arial" pitchFamily="34" charset="0"/>
                    </a:rPr>
                    <a:t> Ad Campaign</a:t>
                  </a:r>
                  <a:endParaRPr lang="en-US" sz="900">
                    <a:ln>
                      <a:noFill/>
                    </a:ln>
                    <a:solidFill>
                      <a:schemeClr val="bg1">
                        <a:lumMod val="65000"/>
                      </a:schemeClr>
                    </a:solidFill>
                    <a:latin typeface="Arial" pitchFamily="34" charset="0"/>
                    <a:cs typeface="Arial" pitchFamily="34" charset="0"/>
                  </a:endParaRPr>
                </a:p>
              </xdr:txBody>
            </xdr:sp>
          </xdr:grpSp>
          <xdr:grpSp>
            <xdr:nvGrpSpPr>
              <xdr:cNvPr id="65" name="Group 64">
                <a:extLst>
                  <a:ext uri="{FF2B5EF4-FFF2-40B4-BE49-F238E27FC236}">
                    <a16:creationId xmlns:a16="http://schemas.microsoft.com/office/drawing/2014/main" id="{00000000-0008-0000-1000-000041000000}"/>
                  </a:ext>
                </a:extLst>
              </xdr:cNvPr>
              <xdr:cNvGrpSpPr/>
            </xdr:nvGrpSpPr>
            <xdr:grpSpPr>
              <a:xfrm>
                <a:off x="7479575" y="1142100"/>
                <a:ext cx="2794419" cy="3682949"/>
                <a:chOff x="6807200" y="1199243"/>
                <a:chExt cx="2794419" cy="3797300"/>
              </a:xfrm>
            </xdr:grpSpPr>
            <xdr:sp macro="" textlink="">
              <xdr:nvSpPr>
                <xdr:cNvPr id="40" name="Rounded Rectangle 39">
                  <a:extLst>
                    <a:ext uri="{FF2B5EF4-FFF2-40B4-BE49-F238E27FC236}">
                      <a16:creationId xmlns:a16="http://schemas.microsoft.com/office/drawing/2014/main" id="{00000000-0008-0000-1000-000028000000}"/>
                    </a:ext>
                  </a:extLst>
                </xdr:cNvPr>
                <xdr:cNvSpPr/>
              </xdr:nvSpPr>
              <xdr:spPr>
                <a:xfrm>
                  <a:off x="6807200" y="1199243"/>
                  <a:ext cx="2794419" cy="3797300"/>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pSp>
              <xdr:nvGrpSpPr>
                <xdr:cNvPr id="64" name="Group 63">
                  <a:extLst>
                    <a:ext uri="{FF2B5EF4-FFF2-40B4-BE49-F238E27FC236}">
                      <a16:creationId xmlns:a16="http://schemas.microsoft.com/office/drawing/2014/main" id="{00000000-0008-0000-1000-000040000000}"/>
                    </a:ext>
                  </a:extLst>
                </xdr:cNvPr>
                <xdr:cNvGrpSpPr/>
              </xdr:nvGrpSpPr>
              <xdr:grpSpPr>
                <a:xfrm>
                  <a:off x="7010401" y="1447800"/>
                  <a:ext cx="2412466" cy="3133359"/>
                  <a:chOff x="7010401" y="1447800"/>
                  <a:chExt cx="2412466" cy="3133359"/>
                </a:xfrm>
              </xdr:grpSpPr>
              <xdr:grpSp>
                <xdr:nvGrpSpPr>
                  <xdr:cNvPr id="63" name="Group 62">
                    <a:extLst>
                      <a:ext uri="{FF2B5EF4-FFF2-40B4-BE49-F238E27FC236}">
                        <a16:creationId xmlns:a16="http://schemas.microsoft.com/office/drawing/2014/main" id="{00000000-0008-0000-1000-00003F000000}"/>
                      </a:ext>
                    </a:extLst>
                  </xdr:cNvPr>
                  <xdr:cNvGrpSpPr/>
                </xdr:nvGrpSpPr>
                <xdr:grpSpPr>
                  <a:xfrm>
                    <a:off x="7040881" y="1447800"/>
                    <a:ext cx="2260066" cy="943154"/>
                    <a:chOff x="7040881" y="1447800"/>
                    <a:chExt cx="2260066" cy="943154"/>
                  </a:xfrm>
                </xdr:grpSpPr>
                <xdr:grpSp>
                  <xdr:nvGrpSpPr>
                    <xdr:cNvPr id="58" name="Group 57">
                      <a:extLst>
                        <a:ext uri="{FF2B5EF4-FFF2-40B4-BE49-F238E27FC236}">
                          <a16:creationId xmlns:a16="http://schemas.microsoft.com/office/drawing/2014/main" id="{00000000-0008-0000-1000-00003A000000}"/>
                        </a:ext>
                      </a:extLst>
                    </xdr:cNvPr>
                    <xdr:cNvGrpSpPr/>
                  </xdr:nvGrpSpPr>
                  <xdr:grpSpPr>
                    <a:xfrm>
                      <a:off x="7787640" y="1447800"/>
                      <a:ext cx="1513307" cy="943154"/>
                      <a:chOff x="7787640" y="1447800"/>
                      <a:chExt cx="1513307" cy="943154"/>
                    </a:xfrm>
                  </xdr:grpSpPr>
                  <xdr:sp macro="" textlink="">
                    <xdr:nvSpPr>
                      <xdr:cNvPr id="42" name="Rectangle 41">
                        <a:extLst>
                          <a:ext uri="{FF2B5EF4-FFF2-40B4-BE49-F238E27FC236}">
                            <a16:creationId xmlns:a16="http://schemas.microsoft.com/office/drawing/2014/main" id="{00000000-0008-0000-1000-00002A000000}"/>
                          </a:ext>
                        </a:extLst>
                      </xdr:cNvPr>
                      <xdr:cNvSpPr/>
                    </xdr:nvSpPr>
                    <xdr:spPr>
                      <a:xfrm>
                        <a:off x="7787641" y="1447800"/>
                        <a:ext cx="990600" cy="481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t>Likes</a:t>
                        </a:r>
                      </a:p>
                    </xdr:txBody>
                  </xdr:sp>
                  <xdr:sp macro="" textlink="PivotTable!AB58">
                    <xdr:nvSpPr>
                      <xdr:cNvPr id="45" name="Rectangle 44">
                        <a:extLst>
                          <a:ext uri="{FF2B5EF4-FFF2-40B4-BE49-F238E27FC236}">
                            <a16:creationId xmlns:a16="http://schemas.microsoft.com/office/drawing/2014/main" id="{00000000-0008-0000-1000-00002D000000}"/>
                          </a:ext>
                        </a:extLst>
                      </xdr:cNvPr>
                      <xdr:cNvSpPr/>
                    </xdr:nvSpPr>
                    <xdr:spPr>
                      <a:xfrm>
                        <a:off x="7787640" y="1911531"/>
                        <a:ext cx="1513307" cy="4794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6E0CA81-7488-4E77-AA5D-ED774CB08167}" type="TxLink">
                          <a:rPr lang="en-US" sz="1800"/>
                          <a:pPr algn="l"/>
                          <a:t> </a:t>
                        </a:fld>
                        <a:endParaRPr lang="en-US" sz="1800"/>
                      </a:p>
                    </xdr:txBody>
                  </xdr:sp>
                </xdr:grpSp>
                <xdr:sp macro="" textlink="">
                  <xdr:nvSpPr>
                    <xdr:cNvPr id="48" name="Rounded Rectangle 47">
                      <a:extLst>
                        <a:ext uri="{FF2B5EF4-FFF2-40B4-BE49-F238E27FC236}">
                          <a16:creationId xmlns:a16="http://schemas.microsoft.com/office/drawing/2014/main" id="{00000000-0008-0000-1000-000030000000}"/>
                        </a:ext>
                      </a:extLst>
                    </xdr:cNvPr>
                    <xdr:cNvSpPr/>
                  </xdr:nvSpPr>
                  <xdr:spPr>
                    <a:xfrm>
                      <a:off x="7040881" y="1556657"/>
                      <a:ext cx="746760" cy="631372"/>
                    </a:xfrm>
                    <a:prstGeom prst="roundRect">
                      <a:avLst/>
                    </a:prstGeom>
                    <a:solidFill>
                      <a:srgbClr val="7030A0"/>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pSp>
              <xdr:grpSp>
                <xdr:nvGrpSpPr>
                  <xdr:cNvPr id="62" name="Group 61">
                    <a:extLst>
                      <a:ext uri="{FF2B5EF4-FFF2-40B4-BE49-F238E27FC236}">
                        <a16:creationId xmlns:a16="http://schemas.microsoft.com/office/drawing/2014/main" id="{00000000-0008-0000-1000-00003E000000}"/>
                      </a:ext>
                    </a:extLst>
                  </xdr:cNvPr>
                  <xdr:cNvGrpSpPr/>
                </xdr:nvGrpSpPr>
                <xdr:grpSpPr>
                  <a:xfrm>
                    <a:off x="7010401" y="2606040"/>
                    <a:ext cx="2381986" cy="912674"/>
                    <a:chOff x="7010401" y="2606040"/>
                    <a:chExt cx="2381986" cy="912674"/>
                  </a:xfrm>
                </xdr:grpSpPr>
                <xdr:grpSp>
                  <xdr:nvGrpSpPr>
                    <xdr:cNvPr id="59" name="Group 58">
                      <a:extLst>
                        <a:ext uri="{FF2B5EF4-FFF2-40B4-BE49-F238E27FC236}">
                          <a16:creationId xmlns:a16="http://schemas.microsoft.com/office/drawing/2014/main" id="{00000000-0008-0000-1000-00003B000000}"/>
                        </a:ext>
                      </a:extLst>
                    </xdr:cNvPr>
                    <xdr:cNvGrpSpPr/>
                  </xdr:nvGrpSpPr>
                  <xdr:grpSpPr>
                    <a:xfrm>
                      <a:off x="7665719" y="2606040"/>
                      <a:ext cx="1726668" cy="912674"/>
                      <a:chOff x="7665719" y="2606040"/>
                      <a:chExt cx="1726668" cy="912674"/>
                    </a:xfrm>
                  </xdr:grpSpPr>
                  <xdr:sp macro="" textlink="">
                    <xdr:nvSpPr>
                      <xdr:cNvPr id="43" name="Rectangle 42">
                        <a:extLst>
                          <a:ext uri="{FF2B5EF4-FFF2-40B4-BE49-F238E27FC236}">
                            <a16:creationId xmlns:a16="http://schemas.microsoft.com/office/drawing/2014/main" id="{00000000-0008-0000-1000-00002B000000}"/>
                          </a:ext>
                        </a:extLst>
                      </xdr:cNvPr>
                      <xdr:cNvSpPr/>
                    </xdr:nvSpPr>
                    <xdr:spPr>
                      <a:xfrm>
                        <a:off x="7665719" y="2606040"/>
                        <a:ext cx="1005841" cy="4794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Shares</a:t>
                        </a:r>
                      </a:p>
                    </xdr:txBody>
                  </xdr:sp>
                  <xdr:sp macro="" textlink="PivotTable!AE58">
                    <xdr:nvSpPr>
                      <xdr:cNvPr id="46" name="Rectangle 45">
                        <a:extLst>
                          <a:ext uri="{FF2B5EF4-FFF2-40B4-BE49-F238E27FC236}">
                            <a16:creationId xmlns:a16="http://schemas.microsoft.com/office/drawing/2014/main" id="{00000000-0008-0000-1000-00002E000000}"/>
                          </a:ext>
                        </a:extLst>
                      </xdr:cNvPr>
                      <xdr:cNvSpPr/>
                    </xdr:nvSpPr>
                    <xdr:spPr>
                      <a:xfrm>
                        <a:off x="7787640" y="3037114"/>
                        <a:ext cx="1604747" cy="481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8DECB0A-5166-42B0-A7F3-D3304DE603A3}" type="TxLink">
                          <a:rPr lang="en-US" sz="1800"/>
                          <a:pPr algn="l"/>
                          <a:t> </a:t>
                        </a:fld>
                        <a:endParaRPr lang="en-US" sz="1800"/>
                      </a:p>
                    </xdr:txBody>
                  </xdr:sp>
                </xdr:grpSp>
                <xdr:sp macro="" textlink="">
                  <xdr:nvSpPr>
                    <xdr:cNvPr id="49" name="Rounded Rectangle 48">
                      <a:extLst>
                        <a:ext uri="{FF2B5EF4-FFF2-40B4-BE49-F238E27FC236}">
                          <a16:creationId xmlns:a16="http://schemas.microsoft.com/office/drawing/2014/main" id="{00000000-0008-0000-1000-000031000000}"/>
                        </a:ext>
                      </a:extLst>
                    </xdr:cNvPr>
                    <xdr:cNvSpPr/>
                  </xdr:nvSpPr>
                  <xdr:spPr>
                    <a:xfrm>
                      <a:off x="7010401" y="2682240"/>
                      <a:ext cx="746760" cy="631371"/>
                    </a:xfrm>
                    <a:prstGeom prst="roundRect">
                      <a:avLst/>
                    </a:prstGeom>
                    <a:solidFill>
                      <a:srgbClr val="E33B57"/>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pSp>
              <xdr:grpSp>
                <xdr:nvGrpSpPr>
                  <xdr:cNvPr id="61" name="Group 60">
                    <a:extLst>
                      <a:ext uri="{FF2B5EF4-FFF2-40B4-BE49-F238E27FC236}">
                        <a16:creationId xmlns:a16="http://schemas.microsoft.com/office/drawing/2014/main" id="{00000000-0008-0000-1000-00003D000000}"/>
                      </a:ext>
                    </a:extLst>
                  </xdr:cNvPr>
                  <xdr:cNvGrpSpPr/>
                </xdr:nvGrpSpPr>
                <xdr:grpSpPr>
                  <a:xfrm>
                    <a:off x="7025641" y="3683726"/>
                    <a:ext cx="2397226" cy="897433"/>
                    <a:chOff x="7025641" y="3683726"/>
                    <a:chExt cx="2397226" cy="897433"/>
                  </a:xfrm>
                </xdr:grpSpPr>
                <xdr:grpSp>
                  <xdr:nvGrpSpPr>
                    <xdr:cNvPr id="60" name="Group 59">
                      <a:extLst>
                        <a:ext uri="{FF2B5EF4-FFF2-40B4-BE49-F238E27FC236}">
                          <a16:creationId xmlns:a16="http://schemas.microsoft.com/office/drawing/2014/main" id="{00000000-0008-0000-1000-00003C000000}"/>
                        </a:ext>
                      </a:extLst>
                    </xdr:cNvPr>
                    <xdr:cNvGrpSpPr/>
                  </xdr:nvGrpSpPr>
                  <xdr:grpSpPr>
                    <a:xfrm>
                      <a:off x="7574280" y="3683726"/>
                      <a:ext cx="1848587" cy="897433"/>
                      <a:chOff x="7574280" y="3683726"/>
                      <a:chExt cx="1848587" cy="897433"/>
                    </a:xfrm>
                  </xdr:grpSpPr>
                  <xdr:sp macro="" textlink="">
                    <xdr:nvSpPr>
                      <xdr:cNvPr id="44" name="Rectangle 43">
                        <a:extLst>
                          <a:ext uri="{FF2B5EF4-FFF2-40B4-BE49-F238E27FC236}">
                            <a16:creationId xmlns:a16="http://schemas.microsoft.com/office/drawing/2014/main" id="{00000000-0008-0000-1000-00002C000000}"/>
                          </a:ext>
                        </a:extLst>
                      </xdr:cNvPr>
                      <xdr:cNvSpPr/>
                    </xdr:nvSpPr>
                    <xdr:spPr>
                      <a:xfrm>
                        <a:off x="7574280" y="3683726"/>
                        <a:ext cx="1614195" cy="481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Comments</a:t>
                        </a:r>
                      </a:p>
                    </xdr:txBody>
                  </xdr:sp>
                  <xdr:sp macro="" textlink="PivotTable!AH58">
                    <xdr:nvSpPr>
                      <xdr:cNvPr id="47" name="Rectangle 46">
                        <a:extLst>
                          <a:ext uri="{FF2B5EF4-FFF2-40B4-BE49-F238E27FC236}">
                            <a16:creationId xmlns:a16="http://schemas.microsoft.com/office/drawing/2014/main" id="{00000000-0008-0000-1000-00002F000000}"/>
                          </a:ext>
                        </a:extLst>
                      </xdr:cNvPr>
                      <xdr:cNvSpPr/>
                    </xdr:nvSpPr>
                    <xdr:spPr>
                      <a:xfrm>
                        <a:off x="7772400" y="4101737"/>
                        <a:ext cx="1650467" cy="4794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D56387F-DC4C-40AA-9F3D-53101D85C443}" type="TxLink">
                          <a:rPr lang="en-US" sz="1800"/>
                          <a:pPr algn="l"/>
                          <a:t> </a:t>
                        </a:fld>
                        <a:endParaRPr lang="en-US" sz="1800"/>
                      </a:p>
                    </xdr:txBody>
                  </xdr:sp>
                </xdr:grpSp>
                <xdr:sp macro="" textlink="">
                  <xdr:nvSpPr>
                    <xdr:cNvPr id="50" name="Rounded Rectangle 49">
                      <a:extLst>
                        <a:ext uri="{FF2B5EF4-FFF2-40B4-BE49-F238E27FC236}">
                          <a16:creationId xmlns:a16="http://schemas.microsoft.com/office/drawing/2014/main" id="{00000000-0008-0000-1000-000032000000}"/>
                        </a:ext>
                      </a:extLst>
                    </xdr:cNvPr>
                    <xdr:cNvSpPr/>
                  </xdr:nvSpPr>
                  <xdr:spPr>
                    <a:xfrm>
                      <a:off x="7025641" y="3792583"/>
                      <a:ext cx="746760" cy="631371"/>
                    </a:xfrm>
                    <a:prstGeom prst="roundRect">
                      <a:avLst/>
                    </a:prstGeom>
                    <a:solidFill>
                      <a:srgbClr val="F06813"/>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pSp>
            </xdr:grpSp>
          </xdr:grpSp>
          <xdr:grpSp>
            <xdr:nvGrpSpPr>
              <xdr:cNvPr id="26" name="Group 25">
                <a:extLst>
                  <a:ext uri="{FF2B5EF4-FFF2-40B4-BE49-F238E27FC236}">
                    <a16:creationId xmlns:a16="http://schemas.microsoft.com/office/drawing/2014/main" id="{00000000-0008-0000-1000-00001A000000}"/>
                  </a:ext>
                </a:extLst>
              </xdr:cNvPr>
              <xdr:cNvGrpSpPr/>
            </xdr:nvGrpSpPr>
            <xdr:grpSpPr>
              <a:xfrm>
                <a:off x="4495074" y="141159"/>
                <a:ext cx="3876040" cy="885448"/>
                <a:chOff x="3822699" y="165101"/>
                <a:chExt cx="3876040" cy="876300"/>
              </a:xfrm>
            </xdr:grpSpPr>
            <xdr:sp macro="" textlink="">
              <xdr:nvSpPr>
                <xdr:cNvPr id="35" name="Rounded Rectangle 34">
                  <a:extLst>
                    <a:ext uri="{FF2B5EF4-FFF2-40B4-BE49-F238E27FC236}">
                      <a16:creationId xmlns:a16="http://schemas.microsoft.com/office/drawing/2014/main" id="{00000000-0008-0000-1000-000023000000}"/>
                    </a:ext>
                  </a:extLst>
                </xdr:cNvPr>
                <xdr:cNvSpPr/>
              </xdr:nvSpPr>
              <xdr:spPr>
                <a:xfrm>
                  <a:off x="3822699" y="165101"/>
                  <a:ext cx="3876040" cy="876300"/>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sp macro="" textlink="">
              <xdr:nvSpPr>
                <xdr:cNvPr id="36" name="Rectangle 35">
                  <a:extLst>
                    <a:ext uri="{FF2B5EF4-FFF2-40B4-BE49-F238E27FC236}">
                      <a16:creationId xmlns:a16="http://schemas.microsoft.com/office/drawing/2014/main" id="{00000000-0008-0000-1000-000024000000}"/>
                    </a:ext>
                  </a:extLst>
                </xdr:cNvPr>
                <xdr:cNvSpPr/>
              </xdr:nvSpPr>
              <xdr:spPr>
                <a:xfrm>
                  <a:off x="4210096" y="425643"/>
                  <a:ext cx="1574165" cy="4343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t>Dashboard</a:t>
                  </a:r>
                </a:p>
                <a:p>
                  <a:pPr algn="l"/>
                  <a:endParaRPr lang="en-US" sz="1100" baseline="0"/>
                </a:p>
                <a:p>
                  <a:pPr algn="l"/>
                  <a:endParaRPr lang="en-US" sz="1100"/>
                </a:p>
              </xdr:txBody>
            </xdr:sp>
            <xdr:sp macro="" textlink="">
              <xdr:nvSpPr>
                <xdr:cNvPr id="76" name="Rectangle 75">
                  <a:extLst>
                    <a:ext uri="{FF2B5EF4-FFF2-40B4-BE49-F238E27FC236}">
                      <a16:creationId xmlns:a16="http://schemas.microsoft.com/office/drawing/2014/main" id="{00000000-0008-0000-1000-00004C000000}"/>
                    </a:ext>
                  </a:extLst>
                </xdr:cNvPr>
                <xdr:cNvSpPr/>
              </xdr:nvSpPr>
              <xdr:spPr>
                <a:xfrm>
                  <a:off x="6045019" y="434215"/>
                  <a:ext cx="1574165" cy="4343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t>Spreadsheet</a:t>
                  </a:r>
                </a:p>
                <a:p>
                  <a:pPr algn="l"/>
                  <a:endParaRPr lang="en-US" sz="1100" baseline="0"/>
                </a:p>
                <a:p>
                  <a:pPr algn="l"/>
                  <a:endParaRPr lang="en-US" sz="1100"/>
                </a:p>
              </xdr:txBody>
            </xdr:sp>
          </xdr:grpSp>
          <xdr:grpSp>
            <xdr:nvGrpSpPr>
              <xdr:cNvPr id="21" name="Group 20">
                <a:extLst>
                  <a:ext uri="{FF2B5EF4-FFF2-40B4-BE49-F238E27FC236}">
                    <a16:creationId xmlns:a16="http://schemas.microsoft.com/office/drawing/2014/main" id="{00000000-0008-0000-1000-000015000000}"/>
                  </a:ext>
                </a:extLst>
              </xdr:cNvPr>
              <xdr:cNvGrpSpPr/>
            </xdr:nvGrpSpPr>
            <xdr:grpSpPr>
              <a:xfrm>
                <a:off x="10462259" y="2569956"/>
                <a:ext cx="4929416" cy="2190930"/>
                <a:chOff x="9789884" y="2568805"/>
                <a:chExt cx="4929416" cy="2168295"/>
              </a:xfrm>
            </xdr:grpSpPr>
            <xdr:sp macro="" textlink="">
              <xdr:nvSpPr>
                <xdr:cNvPr id="66" name="Rounded Rectangle 65">
                  <a:extLst>
                    <a:ext uri="{FF2B5EF4-FFF2-40B4-BE49-F238E27FC236}">
                      <a16:creationId xmlns:a16="http://schemas.microsoft.com/office/drawing/2014/main" id="{00000000-0008-0000-1000-000042000000}"/>
                    </a:ext>
                  </a:extLst>
                </xdr:cNvPr>
                <xdr:cNvSpPr/>
              </xdr:nvSpPr>
              <xdr:spPr>
                <a:xfrm>
                  <a:off x="9789884" y="2568805"/>
                  <a:ext cx="4929416" cy="2168295"/>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mc:AlternateContent xmlns:mc="http://schemas.openxmlformats.org/markup-compatibility/2006" xmlns:a14="http://schemas.microsoft.com/office/drawing/2010/main">
              <mc:Choice Requires="a14">
                <xdr:graphicFrame macro="">
                  <xdr:nvGraphicFramePr>
                    <xdr:cNvPr id="37" name="Campaign">
                      <a:extLst>
                        <a:ext uri="{FF2B5EF4-FFF2-40B4-BE49-F238E27FC236}">
                          <a16:creationId xmlns:a16="http://schemas.microsoft.com/office/drawing/2014/main" id="{00000000-0008-0000-1000-000025000000}"/>
                        </a:ext>
                      </a:extLst>
                    </xdr:cNvPr>
                    <xdr:cNvGraphicFramePr/>
                  </xdr:nvGraphicFramePr>
                  <xdr:xfrm>
                    <a:off x="9982200" y="2895535"/>
                    <a:ext cx="4533899" cy="1513113"/>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0384353" y="3192214"/>
                      <a:ext cx="4533899" cy="1592524"/>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2" name="Group 21">
                <a:extLst>
                  <a:ext uri="{FF2B5EF4-FFF2-40B4-BE49-F238E27FC236}">
                    <a16:creationId xmlns:a16="http://schemas.microsoft.com/office/drawing/2014/main" id="{00000000-0008-0000-1000-000016000000}"/>
                  </a:ext>
                </a:extLst>
              </xdr:cNvPr>
              <xdr:cNvGrpSpPr/>
            </xdr:nvGrpSpPr>
            <xdr:grpSpPr>
              <a:xfrm>
                <a:off x="10458632" y="1191597"/>
                <a:ext cx="4884056" cy="1292649"/>
                <a:chOff x="9786257" y="1204686"/>
                <a:chExt cx="4884056" cy="1279295"/>
              </a:xfrm>
            </xdr:grpSpPr>
            <xdr:sp macro="" textlink="">
              <xdr:nvSpPr>
                <xdr:cNvPr id="67" name="Rounded Rectangle 66">
                  <a:extLst>
                    <a:ext uri="{FF2B5EF4-FFF2-40B4-BE49-F238E27FC236}">
                      <a16:creationId xmlns:a16="http://schemas.microsoft.com/office/drawing/2014/main" id="{00000000-0008-0000-1000-000043000000}"/>
                    </a:ext>
                  </a:extLst>
                </xdr:cNvPr>
                <xdr:cNvSpPr/>
              </xdr:nvSpPr>
              <xdr:spPr>
                <a:xfrm>
                  <a:off x="9786257" y="1204686"/>
                  <a:ext cx="4884056" cy="1279295"/>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mc:AlternateContent xmlns:mc="http://schemas.openxmlformats.org/markup-compatibility/2006" xmlns:a14="http://schemas.microsoft.com/office/drawing/2010/main">
              <mc:Choice Requires="a14">
                <xdr:graphicFrame macro="">
                  <xdr:nvGraphicFramePr>
                    <xdr:cNvPr id="39" name="Ad">
                      <a:extLst>
                        <a:ext uri="{FF2B5EF4-FFF2-40B4-BE49-F238E27FC236}">
                          <a16:creationId xmlns:a16="http://schemas.microsoft.com/office/drawing/2014/main" id="{00000000-0008-0000-1000-000027000000}"/>
                        </a:ext>
                      </a:extLst>
                    </xdr:cNvPr>
                    <xdr:cNvGraphicFramePr/>
                  </xdr:nvGraphicFramePr>
                  <xdr:xfrm>
                    <a:off x="9944100" y="1340122"/>
                    <a:ext cx="2131497" cy="1034064"/>
                  </xdr:xfrm>
                  <a:graphic>
                    <a:graphicData uri="http://schemas.microsoft.com/office/drawing/2010/slicer">
                      <sle:slicer xmlns:sle="http://schemas.microsoft.com/office/drawing/2010/slicer" name="Ad"/>
                    </a:graphicData>
                  </a:graphic>
                </xdr:graphicFrame>
              </mc:Choice>
              <mc:Fallback xmlns="">
                <xdr:sp macro="" textlink="">
                  <xdr:nvSpPr>
                    <xdr:cNvPr id="0" name=""/>
                    <xdr:cNvSpPr>
                      <a:spLocks noTextEdit="1"/>
                    </xdr:cNvSpPr>
                  </xdr:nvSpPr>
                  <xdr:spPr>
                    <a:xfrm>
                      <a:off x="10346253" y="1555171"/>
                      <a:ext cx="4572000" cy="1088333"/>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 name="Group 9">
                <a:extLst>
                  <a:ext uri="{FF2B5EF4-FFF2-40B4-BE49-F238E27FC236}">
                    <a16:creationId xmlns:a16="http://schemas.microsoft.com/office/drawing/2014/main" id="{00000000-0008-0000-1000-00000A000000}"/>
                  </a:ext>
                </a:extLst>
              </xdr:cNvPr>
              <xdr:cNvGrpSpPr/>
            </xdr:nvGrpSpPr>
            <xdr:grpSpPr>
              <a:xfrm>
                <a:off x="1764575" y="5017537"/>
                <a:ext cx="4211320" cy="2158439"/>
                <a:chOff x="1092200" y="4991100"/>
                <a:chExt cx="4211320" cy="2136140"/>
              </a:xfrm>
            </xdr:grpSpPr>
            <xdr:sp macro="" textlink="">
              <xdr:nvSpPr>
                <xdr:cNvPr id="41" name="Rounded Rectangle 40">
                  <a:extLst>
                    <a:ext uri="{FF2B5EF4-FFF2-40B4-BE49-F238E27FC236}">
                      <a16:creationId xmlns:a16="http://schemas.microsoft.com/office/drawing/2014/main" id="{00000000-0008-0000-1000-000029000000}"/>
                    </a:ext>
                  </a:extLst>
                </xdr:cNvPr>
                <xdr:cNvSpPr/>
              </xdr:nvSpPr>
              <xdr:spPr>
                <a:xfrm>
                  <a:off x="1092200" y="4991100"/>
                  <a:ext cx="4211320" cy="2136140"/>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mc:AlternateContent xmlns:mc="http://schemas.openxmlformats.org/markup-compatibility/2006" xmlns:a14="http://schemas.microsoft.com/office/drawing/2010/main">
              <mc:Choice Requires="a14">
                <xdr:graphicFrame macro="">
                  <xdr:nvGraphicFramePr>
                    <xdr:cNvPr id="38" name="Channel">
                      <a:extLst>
                        <a:ext uri="{FF2B5EF4-FFF2-40B4-BE49-F238E27FC236}">
                          <a16:creationId xmlns:a16="http://schemas.microsoft.com/office/drawing/2014/main" id="{00000000-0008-0000-1000-000026000000}"/>
                        </a:ext>
                      </a:extLst>
                    </xdr:cNvPr>
                    <xdr:cNvGraphicFramePr>
                      <a:graphicFrameLocks/>
                    </xdr:cNvGraphicFramePr>
                  </xdr:nvGraphicFramePr>
                  <xdr:xfrm>
                    <a:off x="1469575" y="5334002"/>
                    <a:ext cx="3435600" cy="1476828"/>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871728" y="5758656"/>
                      <a:ext cx="3435600" cy="1554334"/>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1" name="Group 10">
                <a:extLst>
                  <a:ext uri="{FF2B5EF4-FFF2-40B4-BE49-F238E27FC236}">
                    <a16:creationId xmlns:a16="http://schemas.microsoft.com/office/drawing/2014/main" id="{00000000-0008-0000-1000-00000B000000}"/>
                  </a:ext>
                </a:extLst>
              </xdr:cNvPr>
              <xdr:cNvGrpSpPr/>
            </xdr:nvGrpSpPr>
            <xdr:grpSpPr>
              <a:xfrm>
                <a:off x="6092735" y="5032936"/>
                <a:ext cx="4211320" cy="2158439"/>
                <a:chOff x="5420360" y="5006340"/>
                <a:chExt cx="4211320" cy="2136140"/>
              </a:xfrm>
            </xdr:grpSpPr>
            <xdr:sp macro="" textlink="">
              <xdr:nvSpPr>
                <xdr:cNvPr id="77" name="Rounded Rectangle 76">
                  <a:extLst>
                    <a:ext uri="{FF2B5EF4-FFF2-40B4-BE49-F238E27FC236}">
                      <a16:creationId xmlns:a16="http://schemas.microsoft.com/office/drawing/2014/main" id="{00000000-0008-0000-1000-00004D000000}"/>
                    </a:ext>
                  </a:extLst>
                </xdr:cNvPr>
                <xdr:cNvSpPr/>
              </xdr:nvSpPr>
              <xdr:spPr>
                <a:xfrm>
                  <a:off x="5420360" y="5006340"/>
                  <a:ext cx="4211320" cy="2136140"/>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mc:AlternateContent xmlns:mc="http://schemas.openxmlformats.org/markup-compatibility/2006" xmlns:a14="http://schemas.microsoft.com/office/drawing/2010/main">
              <mc:Choice Requires="a14">
                <xdr:graphicFrame macro="">
                  <xdr:nvGraphicFramePr>
                    <xdr:cNvPr id="16" name="City/Location 1">
                      <a:extLst>
                        <a:ext uri="{FF2B5EF4-FFF2-40B4-BE49-F238E27FC236}">
                          <a16:creationId xmlns:a16="http://schemas.microsoft.com/office/drawing/2014/main" id="{00000000-0008-0000-1000-000010000000}"/>
                        </a:ext>
                      </a:extLst>
                    </xdr:cNvPr>
                    <xdr:cNvGraphicFramePr/>
                  </xdr:nvGraphicFramePr>
                  <xdr:xfrm>
                    <a:off x="5800929" y="5344160"/>
                    <a:ext cx="3452042" cy="1477555"/>
                  </xdr:xfrm>
                  <a:graphic>
                    <a:graphicData uri="http://schemas.microsoft.com/office/drawing/2010/slicer">
                      <sle:slicer xmlns:sle="http://schemas.microsoft.com/office/drawing/2010/slicer" name="City/Location 1"/>
                    </a:graphicData>
                  </a:graphic>
                </xdr:graphicFrame>
              </mc:Choice>
              <mc:Fallback xmlns="">
                <xdr:sp macro="" textlink="">
                  <xdr:nvSpPr>
                    <xdr:cNvPr id="0" name=""/>
                    <xdr:cNvSpPr>
                      <a:spLocks noTextEdit="1"/>
                    </xdr:cNvSpPr>
                  </xdr:nvSpPr>
                  <xdr:spPr>
                    <a:xfrm>
                      <a:off x="6203082" y="5769346"/>
                      <a:ext cx="3452042" cy="1555099"/>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78" name="Rounded Rectangle 77">
                <a:extLst>
                  <a:ext uri="{FF2B5EF4-FFF2-40B4-BE49-F238E27FC236}">
                    <a16:creationId xmlns:a16="http://schemas.microsoft.com/office/drawing/2014/main" id="{00000000-0008-0000-1000-00004E000000}"/>
                  </a:ext>
                </a:extLst>
              </xdr:cNvPr>
              <xdr:cNvSpPr/>
            </xdr:nvSpPr>
            <xdr:spPr>
              <a:xfrm>
                <a:off x="10462259" y="4987612"/>
                <a:ext cx="4929416" cy="2185796"/>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pSp>
            <xdr:nvGrpSpPr>
              <xdr:cNvPr id="25" name="Group 24">
                <a:extLst>
                  <a:ext uri="{FF2B5EF4-FFF2-40B4-BE49-F238E27FC236}">
                    <a16:creationId xmlns:a16="http://schemas.microsoft.com/office/drawing/2014/main" id="{00000000-0008-0000-1000-000019000000}"/>
                  </a:ext>
                </a:extLst>
              </xdr:cNvPr>
              <xdr:cNvGrpSpPr/>
            </xdr:nvGrpSpPr>
            <xdr:grpSpPr>
              <a:xfrm>
                <a:off x="8499822" y="153992"/>
                <a:ext cx="3831771" cy="885448"/>
                <a:chOff x="7827447" y="177801"/>
                <a:chExt cx="3831771" cy="876300"/>
              </a:xfrm>
            </xdr:grpSpPr>
            <xdr:sp macro="" textlink="">
              <xdr:nvSpPr>
                <xdr:cNvPr id="71" name="Rounded Rectangle 70">
                  <a:extLst>
                    <a:ext uri="{FF2B5EF4-FFF2-40B4-BE49-F238E27FC236}">
                      <a16:creationId xmlns:a16="http://schemas.microsoft.com/office/drawing/2014/main" id="{00000000-0008-0000-1000-000047000000}"/>
                    </a:ext>
                  </a:extLst>
                </xdr:cNvPr>
                <xdr:cNvSpPr/>
              </xdr:nvSpPr>
              <xdr:spPr>
                <a:xfrm>
                  <a:off x="7827447" y="177801"/>
                  <a:ext cx="3831771" cy="876300"/>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sp macro="" textlink="">
              <xdr:nvSpPr>
                <xdr:cNvPr id="75" name="Rectangle 74">
                  <a:extLst>
                    <a:ext uri="{FF2B5EF4-FFF2-40B4-BE49-F238E27FC236}">
                      <a16:creationId xmlns:a16="http://schemas.microsoft.com/office/drawing/2014/main" id="{00000000-0008-0000-1000-00004B000000}"/>
                    </a:ext>
                  </a:extLst>
                </xdr:cNvPr>
                <xdr:cNvSpPr/>
              </xdr:nvSpPr>
              <xdr:spPr>
                <a:xfrm>
                  <a:off x="8248700" y="395747"/>
                  <a:ext cx="786447" cy="4343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t>Today</a:t>
                  </a:r>
                  <a:r>
                    <a:rPr lang="en-US" sz="2000" b="1" baseline="0"/>
                    <a:t>:</a:t>
                  </a:r>
                </a:p>
                <a:p>
                  <a:pPr algn="l"/>
                  <a:endParaRPr lang="en-US" sz="1100" baseline="0"/>
                </a:p>
                <a:p>
                  <a:pPr algn="l"/>
                  <a:endParaRPr lang="en-US" sz="1100"/>
                </a:p>
              </xdr:txBody>
            </xdr:sp>
            <xdr:sp macro="" textlink="PivotTable!AB32">
              <xdr:nvSpPr>
                <xdr:cNvPr id="79" name="Rectangle 78">
                  <a:extLst>
                    <a:ext uri="{FF2B5EF4-FFF2-40B4-BE49-F238E27FC236}">
                      <a16:creationId xmlns:a16="http://schemas.microsoft.com/office/drawing/2014/main" id="{00000000-0008-0000-1000-00004F000000}"/>
                    </a:ext>
                  </a:extLst>
                </xdr:cNvPr>
                <xdr:cNvSpPr/>
              </xdr:nvSpPr>
              <xdr:spPr>
                <a:xfrm>
                  <a:off x="8291292" y="451223"/>
                  <a:ext cx="2451100" cy="4343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45146FB-660C-4AFF-BCD7-712AD15F8504}" type="TxLink">
                    <a:rPr lang="en-US" sz="1500" b="1" baseline="0"/>
                    <a:pPr algn="ctr"/>
                    <a:t> </a:t>
                  </a:fld>
                  <a:endParaRPr lang="en-US" sz="1500"/>
                </a:p>
              </xdr:txBody>
            </xdr:sp>
          </xdr:grpSp>
        </xdr:grpSp>
        <xdr:sp macro="" textlink="">
          <xdr:nvSpPr>
            <xdr:cNvPr id="83" name="Rounded Rectangle 82">
              <a:extLst>
                <a:ext uri="{FF2B5EF4-FFF2-40B4-BE49-F238E27FC236}">
                  <a16:creationId xmlns:a16="http://schemas.microsoft.com/office/drawing/2014/main" id="{00000000-0008-0000-1000-000053000000}"/>
                </a:ext>
              </a:extLst>
            </xdr:cNvPr>
            <xdr:cNvSpPr/>
          </xdr:nvSpPr>
          <xdr:spPr>
            <a:xfrm>
              <a:off x="692044" y="104074"/>
              <a:ext cx="939800" cy="7037069"/>
            </a:xfrm>
            <a:prstGeom prst="roundRect">
              <a:avLst/>
            </a:prstGeom>
            <a:solidFill>
              <a:srgbClr val="0A0F25"/>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a:t> </a:t>
              </a:r>
            </a:p>
          </xdr:txBody>
        </xdr:sp>
      </xdr:grpSp>
    </xdr:grpSp>
    <xdr:clientData/>
  </xdr:twoCellAnchor>
  <xdr:twoCellAnchor>
    <xdr:from>
      <xdr:col>2</xdr:col>
      <xdr:colOff>259081</xdr:colOff>
      <xdr:row>6</xdr:row>
      <xdr:rowOff>179614</xdr:rowOff>
    </xdr:from>
    <xdr:to>
      <xdr:col>6</xdr:col>
      <xdr:colOff>563881</xdr:colOff>
      <xdr:row>12</xdr:row>
      <xdr:rowOff>154690</xdr:rowOff>
    </xdr:to>
    <xdr:sp macro="" textlink="">
      <xdr:nvSpPr>
        <xdr:cNvPr id="85" name="Rounded Rectangle 3">
          <a:extLst>
            <a:ext uri="{FF2B5EF4-FFF2-40B4-BE49-F238E27FC236}">
              <a16:creationId xmlns:a16="http://schemas.microsoft.com/office/drawing/2014/main" id="{923167EB-D0F7-4B16-B8CB-59381A0F365F}"/>
            </a:ext>
          </a:extLst>
        </xdr:cNvPr>
        <xdr:cNvSpPr/>
      </xdr:nvSpPr>
      <xdr:spPr>
        <a:xfrm>
          <a:off x="1478281" y="1276894"/>
          <a:ext cx="2743200" cy="1072356"/>
        </a:xfrm>
        <a:prstGeom prst="roundRect">
          <a:avLst/>
        </a:prstGeom>
        <a:gradFill flip="none" rotWithShape="1">
          <a:gsLst>
            <a:gs pos="0">
              <a:srgbClr val="F06813"/>
            </a:gs>
            <a:gs pos="73400">
              <a:srgbClr val="EA5333"/>
            </a:gs>
            <a:gs pos="50000">
              <a:srgbClr val="F06813"/>
            </a:gs>
            <a:gs pos="100000">
              <a:srgbClr val="E33B57"/>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0800000" scaled="1"/>
              <a:tileRect/>
            </a:gradFill>
          </a:endParaRPr>
        </a:p>
      </xdr:txBody>
    </xdr:sp>
    <xdr:clientData/>
  </xdr:twoCellAnchor>
  <xdr:twoCellAnchor editAs="oneCell">
    <xdr:from>
      <xdr:col>12</xdr:col>
      <xdr:colOff>211547</xdr:colOff>
      <xdr:row>9</xdr:row>
      <xdr:rowOff>10523</xdr:rowOff>
    </xdr:from>
    <xdr:to>
      <xdr:col>13</xdr:col>
      <xdr:colOff>160747</xdr:colOff>
      <xdr:row>12</xdr:row>
      <xdr:rowOff>35923</xdr:rowOff>
    </xdr:to>
    <xdr:pic>
      <xdr:nvPicPr>
        <xdr:cNvPr id="23" name="Graphic 22" descr="Thumbs up sign">
          <a:extLst>
            <a:ext uri="{FF2B5EF4-FFF2-40B4-BE49-F238E27FC236}">
              <a16:creationId xmlns:a16="http://schemas.microsoft.com/office/drawing/2014/main" id="{90BE1E20-CE2C-491E-821A-0D36FEC171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7526747" y="1676037"/>
          <a:ext cx="558800" cy="580572"/>
        </a:xfrm>
        <a:prstGeom prst="rect">
          <a:avLst/>
        </a:prstGeom>
      </xdr:spPr>
    </xdr:pic>
    <xdr:clientData/>
  </xdr:twoCellAnchor>
  <xdr:twoCellAnchor editAs="oneCell">
    <xdr:from>
      <xdr:col>12</xdr:col>
      <xdr:colOff>136072</xdr:colOff>
      <xdr:row>15</xdr:row>
      <xdr:rowOff>0</xdr:rowOff>
    </xdr:from>
    <xdr:to>
      <xdr:col>13</xdr:col>
      <xdr:colOff>136072</xdr:colOff>
      <xdr:row>18</xdr:row>
      <xdr:rowOff>76199</xdr:rowOff>
    </xdr:to>
    <xdr:pic>
      <xdr:nvPicPr>
        <xdr:cNvPr id="68" name="Graphic 67" descr="Share with person">
          <a:extLst>
            <a:ext uri="{FF2B5EF4-FFF2-40B4-BE49-F238E27FC236}">
              <a16:creationId xmlns:a16="http://schemas.microsoft.com/office/drawing/2014/main" id="{FE036F15-730C-4436-BC15-F2C6FC6181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451272" y="2775857"/>
          <a:ext cx="609600" cy="631371"/>
        </a:xfrm>
        <a:prstGeom prst="rect">
          <a:avLst/>
        </a:prstGeom>
      </xdr:spPr>
    </xdr:pic>
    <xdr:clientData/>
  </xdr:twoCellAnchor>
  <xdr:twoCellAnchor editAs="oneCell">
    <xdr:from>
      <xdr:col>12</xdr:col>
      <xdr:colOff>153307</xdr:colOff>
      <xdr:row>20</xdr:row>
      <xdr:rowOff>165099</xdr:rowOff>
    </xdr:from>
    <xdr:to>
      <xdr:col>13</xdr:col>
      <xdr:colOff>204107</xdr:colOff>
      <xdr:row>24</xdr:row>
      <xdr:rowOff>114299</xdr:rowOff>
    </xdr:to>
    <xdr:pic>
      <xdr:nvPicPr>
        <xdr:cNvPr id="70" name="Graphic 69" descr="Chat RTL">
          <a:extLst>
            <a:ext uri="{FF2B5EF4-FFF2-40B4-BE49-F238E27FC236}">
              <a16:creationId xmlns:a16="http://schemas.microsoft.com/office/drawing/2014/main" id="{6FB9A2E6-8AA7-4EF9-BB67-BCFDEADEEFE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468507" y="3866242"/>
          <a:ext cx="660400" cy="689428"/>
        </a:xfrm>
        <a:prstGeom prst="rect">
          <a:avLst/>
        </a:prstGeom>
      </xdr:spPr>
    </xdr:pic>
    <xdr:clientData/>
  </xdr:twoCellAnchor>
  <xdr:twoCellAnchor editAs="oneCell">
    <xdr:from>
      <xdr:col>7</xdr:col>
      <xdr:colOff>127788</xdr:colOff>
      <xdr:row>3</xdr:row>
      <xdr:rowOff>65316</xdr:rowOff>
    </xdr:from>
    <xdr:to>
      <xdr:col>7</xdr:col>
      <xdr:colOff>400836</xdr:colOff>
      <xdr:row>4</xdr:row>
      <xdr:rowOff>147039</xdr:rowOff>
    </xdr:to>
    <xdr:pic>
      <xdr:nvPicPr>
        <xdr:cNvPr id="89" name="Graphic 88" descr="Gauge">
          <a:extLst>
            <a:ext uri="{FF2B5EF4-FFF2-40B4-BE49-F238E27FC236}">
              <a16:creationId xmlns:a16="http://schemas.microsoft.com/office/drawing/2014/main" id="{A9542732-1056-4694-A65B-3F7D481F4ED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394988" y="620487"/>
          <a:ext cx="273048" cy="266781"/>
        </a:xfrm>
        <a:prstGeom prst="rect">
          <a:avLst/>
        </a:prstGeom>
      </xdr:spPr>
    </xdr:pic>
    <xdr:clientData/>
  </xdr:twoCellAnchor>
  <xdr:twoCellAnchor editAs="oneCell">
    <xdr:from>
      <xdr:col>10</xdr:col>
      <xdr:colOff>136071</xdr:colOff>
      <xdr:row>3</xdr:row>
      <xdr:rowOff>60476</xdr:rowOff>
    </xdr:from>
    <xdr:to>
      <xdr:col>10</xdr:col>
      <xdr:colOff>453571</xdr:colOff>
      <xdr:row>4</xdr:row>
      <xdr:rowOff>153516</xdr:rowOff>
    </xdr:to>
    <xdr:pic>
      <xdr:nvPicPr>
        <xdr:cNvPr id="91" name="Graphic 90" descr="Database">
          <a:extLst>
            <a:ext uri="{FF2B5EF4-FFF2-40B4-BE49-F238E27FC236}">
              <a16:creationId xmlns:a16="http://schemas.microsoft.com/office/drawing/2014/main" id="{E2DAC145-47A0-418D-B975-341E297FED0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232071" y="615647"/>
          <a:ext cx="317500" cy="278098"/>
        </a:xfrm>
        <a:prstGeom prst="rect">
          <a:avLst/>
        </a:prstGeom>
      </xdr:spPr>
    </xdr:pic>
    <xdr:clientData/>
  </xdr:twoCellAnchor>
  <xdr:twoCellAnchor editAs="oneCell">
    <xdr:from>
      <xdr:col>0</xdr:col>
      <xdr:colOff>519793</xdr:colOff>
      <xdr:row>1</xdr:row>
      <xdr:rowOff>72574</xdr:rowOff>
    </xdr:from>
    <xdr:to>
      <xdr:col>2</xdr:col>
      <xdr:colOff>59872</xdr:colOff>
      <xdr:row>6</xdr:row>
      <xdr:rowOff>39917</xdr:rowOff>
    </xdr:to>
    <xdr:pic>
      <xdr:nvPicPr>
        <xdr:cNvPr id="93" name="Graphic 92" descr="Diamond">
          <a:extLst>
            <a:ext uri="{FF2B5EF4-FFF2-40B4-BE49-F238E27FC236}">
              <a16:creationId xmlns:a16="http://schemas.microsoft.com/office/drawing/2014/main" id="{E9B47B73-8167-48BE-854E-610C571E2CA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19793" y="258841"/>
          <a:ext cx="759279" cy="898676"/>
        </a:xfrm>
        <a:prstGeom prst="rect">
          <a:avLst/>
        </a:prstGeom>
      </xdr:spPr>
    </xdr:pic>
    <xdr:clientData/>
  </xdr:twoCellAnchor>
  <xdr:twoCellAnchor>
    <xdr:from>
      <xdr:col>0</xdr:col>
      <xdr:colOff>495300</xdr:colOff>
      <xdr:row>5</xdr:row>
      <xdr:rowOff>91926</xdr:rowOff>
    </xdr:from>
    <xdr:to>
      <xdr:col>2</xdr:col>
      <xdr:colOff>87086</xdr:colOff>
      <xdr:row>7</xdr:row>
      <xdr:rowOff>9073</xdr:rowOff>
    </xdr:to>
    <xdr:sp macro="" textlink="">
      <xdr:nvSpPr>
        <xdr:cNvPr id="94" name="Rectangle 93">
          <a:extLst>
            <a:ext uri="{FF2B5EF4-FFF2-40B4-BE49-F238E27FC236}">
              <a16:creationId xmlns:a16="http://schemas.microsoft.com/office/drawing/2014/main" id="{83A43CF5-BCDF-452D-862B-F3E6DDB8E9EE}"/>
            </a:ext>
          </a:extLst>
        </xdr:cNvPr>
        <xdr:cNvSpPr/>
      </xdr:nvSpPr>
      <xdr:spPr>
        <a:xfrm>
          <a:off x="495300" y="1023259"/>
          <a:ext cx="810986" cy="2896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Campaign</a:t>
          </a:r>
        </a:p>
        <a:p>
          <a:pPr algn="l"/>
          <a:endParaRPr lang="en-US" sz="1100"/>
        </a:p>
      </xdr:txBody>
    </xdr:sp>
    <xdr:clientData/>
  </xdr:twoCellAnchor>
  <xdr:twoCellAnchor>
    <xdr:from>
      <xdr:col>0</xdr:col>
      <xdr:colOff>493184</xdr:colOff>
      <xdr:row>10</xdr:row>
      <xdr:rowOff>40520</xdr:rowOff>
    </xdr:from>
    <xdr:to>
      <xdr:col>2</xdr:col>
      <xdr:colOff>84970</xdr:colOff>
      <xdr:row>11</xdr:row>
      <xdr:rowOff>141817</xdr:rowOff>
    </xdr:to>
    <xdr:sp macro="" textlink="">
      <xdr:nvSpPr>
        <xdr:cNvPr id="95" name="Rectangle 94">
          <a:extLst>
            <a:ext uri="{FF2B5EF4-FFF2-40B4-BE49-F238E27FC236}">
              <a16:creationId xmlns:a16="http://schemas.microsoft.com/office/drawing/2014/main" id="{12B52ECB-11A6-417C-A549-D347A439A7DD}"/>
            </a:ext>
          </a:extLst>
        </xdr:cNvPr>
        <xdr:cNvSpPr/>
      </xdr:nvSpPr>
      <xdr:spPr>
        <a:xfrm>
          <a:off x="493184" y="1891091"/>
          <a:ext cx="810986" cy="2863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Jan</a:t>
          </a:r>
        </a:p>
        <a:p>
          <a:pPr algn="l"/>
          <a:endParaRPr lang="en-US" sz="1100"/>
        </a:p>
      </xdr:txBody>
    </xdr:sp>
    <xdr:clientData/>
  </xdr:twoCellAnchor>
  <xdr:twoCellAnchor>
    <xdr:from>
      <xdr:col>0</xdr:col>
      <xdr:colOff>493184</xdr:colOff>
      <xdr:row>11</xdr:row>
      <xdr:rowOff>142119</xdr:rowOff>
    </xdr:from>
    <xdr:to>
      <xdr:col>2</xdr:col>
      <xdr:colOff>84970</xdr:colOff>
      <xdr:row>13</xdr:row>
      <xdr:rowOff>59268</xdr:rowOff>
    </xdr:to>
    <xdr:sp macro="" textlink="">
      <xdr:nvSpPr>
        <xdr:cNvPr id="97" name="Rectangle 96">
          <a:extLst>
            <a:ext uri="{FF2B5EF4-FFF2-40B4-BE49-F238E27FC236}">
              <a16:creationId xmlns:a16="http://schemas.microsoft.com/office/drawing/2014/main" id="{EB1BA185-3F51-43BF-9DD8-DD5F55BF8B92}"/>
            </a:ext>
          </a:extLst>
        </xdr:cNvPr>
        <xdr:cNvSpPr/>
      </xdr:nvSpPr>
      <xdr:spPr>
        <a:xfrm>
          <a:off x="493184" y="2177748"/>
          <a:ext cx="810986" cy="2872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Feb</a:t>
          </a:r>
        </a:p>
        <a:p>
          <a:pPr algn="ctr"/>
          <a:endParaRPr lang="en-US" sz="1100" baseline="0"/>
        </a:p>
        <a:p>
          <a:pPr algn="l"/>
          <a:endParaRPr lang="en-US" sz="1100"/>
        </a:p>
      </xdr:txBody>
    </xdr:sp>
    <xdr:clientData/>
  </xdr:twoCellAnchor>
  <xdr:twoCellAnchor>
    <xdr:from>
      <xdr:col>0</xdr:col>
      <xdr:colOff>505884</xdr:colOff>
      <xdr:row>13</xdr:row>
      <xdr:rowOff>72270</xdr:rowOff>
    </xdr:from>
    <xdr:to>
      <xdr:col>2</xdr:col>
      <xdr:colOff>97670</xdr:colOff>
      <xdr:row>14</xdr:row>
      <xdr:rowOff>174475</xdr:rowOff>
    </xdr:to>
    <xdr:sp macro="" textlink="">
      <xdr:nvSpPr>
        <xdr:cNvPr id="99" name="Rectangle 98">
          <a:extLst>
            <a:ext uri="{FF2B5EF4-FFF2-40B4-BE49-F238E27FC236}">
              <a16:creationId xmlns:a16="http://schemas.microsoft.com/office/drawing/2014/main" id="{4A206A6D-0BB5-4BAE-8360-E46975879494}"/>
            </a:ext>
          </a:extLst>
        </xdr:cNvPr>
        <xdr:cNvSpPr/>
      </xdr:nvSpPr>
      <xdr:spPr>
        <a:xfrm>
          <a:off x="505884" y="2478013"/>
          <a:ext cx="810986" cy="2872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Mar</a:t>
          </a:r>
        </a:p>
        <a:p>
          <a:pPr algn="ctr"/>
          <a:endParaRPr lang="en-US" sz="1100" baseline="0"/>
        </a:p>
        <a:p>
          <a:pPr algn="l"/>
          <a:endParaRPr lang="en-US" sz="1100"/>
        </a:p>
      </xdr:txBody>
    </xdr:sp>
    <xdr:clientData/>
  </xdr:twoCellAnchor>
  <xdr:twoCellAnchor>
    <xdr:from>
      <xdr:col>0</xdr:col>
      <xdr:colOff>493184</xdr:colOff>
      <xdr:row>15</xdr:row>
      <xdr:rowOff>21470</xdr:rowOff>
    </xdr:from>
    <xdr:to>
      <xdr:col>2</xdr:col>
      <xdr:colOff>84970</xdr:colOff>
      <xdr:row>16</xdr:row>
      <xdr:rowOff>122768</xdr:rowOff>
    </xdr:to>
    <xdr:sp macro="" textlink="">
      <xdr:nvSpPr>
        <xdr:cNvPr id="100" name="Rectangle 99">
          <a:extLst>
            <a:ext uri="{FF2B5EF4-FFF2-40B4-BE49-F238E27FC236}">
              <a16:creationId xmlns:a16="http://schemas.microsoft.com/office/drawing/2014/main" id="{F4784A9C-6343-4D56-82E8-2A074DC36380}"/>
            </a:ext>
          </a:extLst>
        </xdr:cNvPr>
        <xdr:cNvSpPr/>
      </xdr:nvSpPr>
      <xdr:spPr>
        <a:xfrm>
          <a:off x="493184" y="2797327"/>
          <a:ext cx="810986" cy="2863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Apr</a:t>
          </a:r>
        </a:p>
        <a:p>
          <a:pPr algn="ctr"/>
          <a:endParaRPr lang="en-US" sz="1100" baseline="0"/>
        </a:p>
        <a:p>
          <a:pPr algn="l"/>
          <a:endParaRPr lang="en-US" sz="1100"/>
        </a:p>
      </xdr:txBody>
    </xdr:sp>
    <xdr:clientData/>
  </xdr:twoCellAnchor>
  <xdr:twoCellAnchor>
    <xdr:from>
      <xdr:col>0</xdr:col>
      <xdr:colOff>474134</xdr:colOff>
      <xdr:row>16</xdr:row>
      <xdr:rowOff>142120</xdr:rowOff>
    </xdr:from>
    <xdr:to>
      <xdr:col>2</xdr:col>
      <xdr:colOff>65920</xdr:colOff>
      <xdr:row>18</xdr:row>
      <xdr:rowOff>59267</xdr:rowOff>
    </xdr:to>
    <xdr:sp macro="" textlink="">
      <xdr:nvSpPr>
        <xdr:cNvPr id="101" name="Rectangle 100">
          <a:extLst>
            <a:ext uri="{FF2B5EF4-FFF2-40B4-BE49-F238E27FC236}">
              <a16:creationId xmlns:a16="http://schemas.microsoft.com/office/drawing/2014/main" id="{3517F4EC-64AD-4783-ADE6-20A42126C3ED}"/>
            </a:ext>
          </a:extLst>
        </xdr:cNvPr>
        <xdr:cNvSpPr/>
      </xdr:nvSpPr>
      <xdr:spPr>
        <a:xfrm>
          <a:off x="474134" y="3103034"/>
          <a:ext cx="810986" cy="2872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May</a:t>
          </a:r>
        </a:p>
        <a:p>
          <a:pPr algn="ctr"/>
          <a:endParaRPr lang="en-US" sz="1100" baseline="0"/>
        </a:p>
        <a:p>
          <a:pPr algn="l"/>
          <a:endParaRPr lang="en-US" sz="1100"/>
        </a:p>
      </xdr:txBody>
    </xdr:sp>
    <xdr:clientData/>
  </xdr:twoCellAnchor>
  <xdr:twoCellAnchor>
    <xdr:from>
      <xdr:col>0</xdr:col>
      <xdr:colOff>467784</xdr:colOff>
      <xdr:row>18</xdr:row>
      <xdr:rowOff>116719</xdr:rowOff>
    </xdr:from>
    <xdr:to>
      <xdr:col>2</xdr:col>
      <xdr:colOff>59570</xdr:colOff>
      <xdr:row>20</xdr:row>
      <xdr:rowOff>33868</xdr:rowOff>
    </xdr:to>
    <xdr:sp macro="" textlink="">
      <xdr:nvSpPr>
        <xdr:cNvPr id="102" name="Rectangle 101">
          <a:extLst>
            <a:ext uri="{FF2B5EF4-FFF2-40B4-BE49-F238E27FC236}">
              <a16:creationId xmlns:a16="http://schemas.microsoft.com/office/drawing/2014/main" id="{45D2417C-FE66-46E0-8DEA-D0F6108B8ADB}"/>
            </a:ext>
          </a:extLst>
        </xdr:cNvPr>
        <xdr:cNvSpPr/>
      </xdr:nvSpPr>
      <xdr:spPr>
        <a:xfrm>
          <a:off x="467784" y="3447748"/>
          <a:ext cx="810986" cy="2872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Jun</a:t>
          </a:r>
        </a:p>
        <a:p>
          <a:pPr algn="ctr"/>
          <a:endParaRPr lang="en-US" sz="1100" baseline="0"/>
        </a:p>
        <a:p>
          <a:pPr algn="l"/>
          <a:endParaRPr lang="en-US" sz="1100"/>
        </a:p>
      </xdr:txBody>
    </xdr:sp>
    <xdr:clientData/>
  </xdr:twoCellAnchor>
  <xdr:twoCellAnchor>
    <xdr:from>
      <xdr:col>0</xdr:col>
      <xdr:colOff>474134</xdr:colOff>
      <xdr:row>20</xdr:row>
      <xdr:rowOff>116720</xdr:rowOff>
    </xdr:from>
    <xdr:to>
      <xdr:col>2</xdr:col>
      <xdr:colOff>65920</xdr:colOff>
      <xdr:row>22</xdr:row>
      <xdr:rowOff>33868</xdr:rowOff>
    </xdr:to>
    <xdr:sp macro="" textlink="">
      <xdr:nvSpPr>
        <xdr:cNvPr id="103" name="Rectangle 102">
          <a:extLst>
            <a:ext uri="{FF2B5EF4-FFF2-40B4-BE49-F238E27FC236}">
              <a16:creationId xmlns:a16="http://schemas.microsoft.com/office/drawing/2014/main" id="{FEAB978A-A767-460F-BE3B-4EFB91C5FEE4}"/>
            </a:ext>
          </a:extLst>
        </xdr:cNvPr>
        <xdr:cNvSpPr/>
      </xdr:nvSpPr>
      <xdr:spPr>
        <a:xfrm>
          <a:off x="474134" y="3817863"/>
          <a:ext cx="810986" cy="2872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Jul</a:t>
          </a:r>
        </a:p>
        <a:p>
          <a:pPr algn="ctr"/>
          <a:endParaRPr lang="en-US" sz="1100" baseline="0"/>
        </a:p>
        <a:p>
          <a:pPr algn="l"/>
          <a:endParaRPr lang="en-US" sz="1100"/>
        </a:p>
      </xdr:txBody>
    </xdr:sp>
    <xdr:clientData/>
  </xdr:twoCellAnchor>
  <xdr:twoCellAnchor>
    <xdr:from>
      <xdr:col>0</xdr:col>
      <xdr:colOff>474134</xdr:colOff>
      <xdr:row>22</xdr:row>
      <xdr:rowOff>65920</xdr:rowOff>
    </xdr:from>
    <xdr:to>
      <xdr:col>2</xdr:col>
      <xdr:colOff>65920</xdr:colOff>
      <xdr:row>23</xdr:row>
      <xdr:rowOff>168125</xdr:rowOff>
    </xdr:to>
    <xdr:sp macro="" textlink="">
      <xdr:nvSpPr>
        <xdr:cNvPr id="104" name="Rectangle 103">
          <a:extLst>
            <a:ext uri="{FF2B5EF4-FFF2-40B4-BE49-F238E27FC236}">
              <a16:creationId xmlns:a16="http://schemas.microsoft.com/office/drawing/2014/main" id="{C1E441DF-17DE-4F59-A52D-C1721279B673}"/>
            </a:ext>
          </a:extLst>
        </xdr:cNvPr>
        <xdr:cNvSpPr/>
      </xdr:nvSpPr>
      <xdr:spPr>
        <a:xfrm>
          <a:off x="474134" y="4137177"/>
          <a:ext cx="810986" cy="2872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Aug</a:t>
          </a:r>
        </a:p>
        <a:p>
          <a:pPr algn="ctr"/>
          <a:endParaRPr lang="en-US" sz="1100" baseline="0"/>
        </a:p>
        <a:p>
          <a:pPr algn="l"/>
          <a:endParaRPr lang="en-US" sz="1100"/>
        </a:p>
      </xdr:txBody>
    </xdr:sp>
    <xdr:clientData/>
  </xdr:twoCellAnchor>
  <xdr:twoCellAnchor>
    <xdr:from>
      <xdr:col>0</xdr:col>
      <xdr:colOff>467784</xdr:colOff>
      <xdr:row>24</xdr:row>
      <xdr:rowOff>2420</xdr:rowOff>
    </xdr:from>
    <xdr:to>
      <xdr:col>2</xdr:col>
      <xdr:colOff>59570</xdr:colOff>
      <xdr:row>25</xdr:row>
      <xdr:rowOff>103717</xdr:rowOff>
    </xdr:to>
    <xdr:sp macro="" textlink="">
      <xdr:nvSpPr>
        <xdr:cNvPr id="105" name="Rectangle 104">
          <a:extLst>
            <a:ext uri="{FF2B5EF4-FFF2-40B4-BE49-F238E27FC236}">
              <a16:creationId xmlns:a16="http://schemas.microsoft.com/office/drawing/2014/main" id="{6E05A37C-D8D1-43F0-B5F4-ECE6D112DBA3}"/>
            </a:ext>
          </a:extLst>
        </xdr:cNvPr>
        <xdr:cNvSpPr/>
      </xdr:nvSpPr>
      <xdr:spPr>
        <a:xfrm>
          <a:off x="467784" y="4443791"/>
          <a:ext cx="810986" cy="2863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Sept</a:t>
          </a:r>
        </a:p>
        <a:p>
          <a:pPr algn="ctr"/>
          <a:endParaRPr lang="en-US" sz="1100" baseline="0"/>
        </a:p>
        <a:p>
          <a:pPr algn="l"/>
          <a:endParaRPr lang="en-US" sz="1100"/>
        </a:p>
      </xdr:txBody>
    </xdr:sp>
    <xdr:clientData/>
  </xdr:twoCellAnchor>
  <xdr:twoCellAnchor>
    <xdr:from>
      <xdr:col>0</xdr:col>
      <xdr:colOff>467784</xdr:colOff>
      <xdr:row>25</xdr:row>
      <xdr:rowOff>129419</xdr:rowOff>
    </xdr:from>
    <xdr:to>
      <xdr:col>2</xdr:col>
      <xdr:colOff>59570</xdr:colOff>
      <xdr:row>27</xdr:row>
      <xdr:rowOff>46568</xdr:rowOff>
    </xdr:to>
    <xdr:sp macro="" textlink="">
      <xdr:nvSpPr>
        <xdr:cNvPr id="106" name="Rectangle 105">
          <a:extLst>
            <a:ext uri="{FF2B5EF4-FFF2-40B4-BE49-F238E27FC236}">
              <a16:creationId xmlns:a16="http://schemas.microsoft.com/office/drawing/2014/main" id="{913FFB3E-A7E4-4F22-BEBC-CC5935748D9D}"/>
            </a:ext>
          </a:extLst>
        </xdr:cNvPr>
        <xdr:cNvSpPr/>
      </xdr:nvSpPr>
      <xdr:spPr>
        <a:xfrm>
          <a:off x="467784" y="4755848"/>
          <a:ext cx="810986" cy="2872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Oct</a:t>
          </a:r>
        </a:p>
        <a:p>
          <a:pPr algn="ctr"/>
          <a:endParaRPr lang="en-US" sz="1100" baseline="0"/>
        </a:p>
        <a:p>
          <a:pPr algn="l"/>
          <a:endParaRPr lang="en-US" sz="1100"/>
        </a:p>
      </xdr:txBody>
    </xdr:sp>
    <xdr:clientData/>
  </xdr:twoCellAnchor>
  <xdr:twoCellAnchor>
    <xdr:from>
      <xdr:col>0</xdr:col>
      <xdr:colOff>461434</xdr:colOff>
      <xdr:row>27</xdr:row>
      <xdr:rowOff>65920</xdr:rowOff>
    </xdr:from>
    <xdr:to>
      <xdr:col>2</xdr:col>
      <xdr:colOff>53220</xdr:colOff>
      <xdr:row>28</xdr:row>
      <xdr:rowOff>168125</xdr:rowOff>
    </xdr:to>
    <xdr:sp macro="" textlink="">
      <xdr:nvSpPr>
        <xdr:cNvPr id="107" name="Rectangle 106">
          <a:extLst>
            <a:ext uri="{FF2B5EF4-FFF2-40B4-BE49-F238E27FC236}">
              <a16:creationId xmlns:a16="http://schemas.microsoft.com/office/drawing/2014/main" id="{7D005EB0-999B-416B-9332-5B2F727E6C0F}"/>
            </a:ext>
          </a:extLst>
        </xdr:cNvPr>
        <xdr:cNvSpPr/>
      </xdr:nvSpPr>
      <xdr:spPr>
        <a:xfrm>
          <a:off x="461434" y="5062463"/>
          <a:ext cx="810986" cy="2872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Nov</a:t>
          </a:r>
        </a:p>
        <a:p>
          <a:pPr algn="ctr"/>
          <a:endParaRPr lang="en-US" sz="1100" baseline="0"/>
        </a:p>
        <a:p>
          <a:pPr algn="l"/>
          <a:endParaRPr lang="en-US" sz="1100"/>
        </a:p>
      </xdr:txBody>
    </xdr:sp>
    <xdr:clientData/>
  </xdr:twoCellAnchor>
  <xdr:twoCellAnchor>
    <xdr:from>
      <xdr:col>0</xdr:col>
      <xdr:colOff>448734</xdr:colOff>
      <xdr:row>29</xdr:row>
      <xdr:rowOff>2420</xdr:rowOff>
    </xdr:from>
    <xdr:to>
      <xdr:col>2</xdr:col>
      <xdr:colOff>40520</xdr:colOff>
      <xdr:row>30</xdr:row>
      <xdr:rowOff>103718</xdr:rowOff>
    </xdr:to>
    <xdr:sp macro="" textlink="">
      <xdr:nvSpPr>
        <xdr:cNvPr id="108" name="Rectangle 107">
          <a:extLst>
            <a:ext uri="{FF2B5EF4-FFF2-40B4-BE49-F238E27FC236}">
              <a16:creationId xmlns:a16="http://schemas.microsoft.com/office/drawing/2014/main" id="{CB6A2B0C-CAE4-49F0-85CB-B576E089B368}"/>
            </a:ext>
          </a:extLst>
        </xdr:cNvPr>
        <xdr:cNvSpPr/>
      </xdr:nvSpPr>
      <xdr:spPr>
        <a:xfrm>
          <a:off x="448734" y="5369077"/>
          <a:ext cx="810986" cy="2863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Dec</a:t>
          </a:r>
        </a:p>
        <a:p>
          <a:pPr algn="ctr"/>
          <a:endParaRPr lang="en-US" sz="1100" baseline="0"/>
        </a:p>
        <a:p>
          <a:pPr algn="l"/>
          <a:endParaRPr lang="en-US" sz="1100"/>
        </a:p>
      </xdr:txBody>
    </xdr:sp>
    <xdr:clientData/>
  </xdr:twoCellAnchor>
  <xdr:twoCellAnchor>
    <xdr:from>
      <xdr:col>0</xdr:col>
      <xdr:colOff>279269</xdr:colOff>
      <xdr:row>31</xdr:row>
      <xdr:rowOff>151374</xdr:rowOff>
    </xdr:from>
    <xdr:to>
      <xdr:col>2</xdr:col>
      <xdr:colOff>298602</xdr:colOff>
      <xdr:row>40</xdr:row>
      <xdr:rowOff>138793</xdr:rowOff>
    </xdr:to>
    <xdr:grpSp>
      <xdr:nvGrpSpPr>
        <xdr:cNvPr id="120" name="Group 119">
          <a:extLst>
            <a:ext uri="{FF2B5EF4-FFF2-40B4-BE49-F238E27FC236}">
              <a16:creationId xmlns:a16="http://schemas.microsoft.com/office/drawing/2014/main" id="{C7FD7C94-A2CF-4EE1-BE2A-C9E8308BEA37}"/>
            </a:ext>
          </a:extLst>
        </xdr:cNvPr>
        <xdr:cNvGrpSpPr/>
      </xdr:nvGrpSpPr>
      <xdr:grpSpPr>
        <a:xfrm>
          <a:off x="279269" y="6056874"/>
          <a:ext cx="1238533" cy="1701919"/>
          <a:chOff x="302400" y="6068365"/>
          <a:chExt cx="1238533" cy="1663819"/>
        </a:xfrm>
      </xdr:grpSpPr>
      <xdr:pic>
        <xdr:nvPicPr>
          <xdr:cNvPr id="110" name="Graphic 109" descr="City">
            <a:extLst>
              <a:ext uri="{FF2B5EF4-FFF2-40B4-BE49-F238E27FC236}">
                <a16:creationId xmlns:a16="http://schemas.microsoft.com/office/drawing/2014/main" id="{9808FEE3-1FEF-4358-9AF9-22DF420867F5}"/>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406400" y="6434667"/>
            <a:ext cx="914400" cy="1297517"/>
          </a:xfrm>
          <a:prstGeom prst="rect">
            <a:avLst/>
          </a:prstGeom>
        </xdr:spPr>
      </xdr:pic>
      <xdr:pic>
        <xdr:nvPicPr>
          <xdr:cNvPr id="112" name="Graphic 111" descr="Partial sun">
            <a:extLst>
              <a:ext uri="{FF2B5EF4-FFF2-40B4-BE49-F238E27FC236}">
                <a16:creationId xmlns:a16="http://schemas.microsoft.com/office/drawing/2014/main" id="{0E303118-AE14-4229-8E7B-E4267841B02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761999" y="6068365"/>
            <a:ext cx="635000" cy="620301"/>
          </a:xfrm>
          <a:prstGeom prst="rect">
            <a:avLst/>
          </a:prstGeom>
        </xdr:spPr>
      </xdr:pic>
      <xdr:grpSp>
        <xdr:nvGrpSpPr>
          <xdr:cNvPr id="119" name="Group 118">
            <a:extLst>
              <a:ext uri="{FF2B5EF4-FFF2-40B4-BE49-F238E27FC236}">
                <a16:creationId xmlns:a16="http://schemas.microsoft.com/office/drawing/2014/main" id="{D4B272D2-7346-48B3-AFDC-E3D07FC04949}"/>
              </a:ext>
            </a:extLst>
          </xdr:cNvPr>
          <xdr:cNvGrpSpPr/>
        </xdr:nvGrpSpPr>
        <xdr:grpSpPr>
          <a:xfrm>
            <a:off x="302400" y="6968066"/>
            <a:ext cx="1238533" cy="694267"/>
            <a:chOff x="302400" y="6968066"/>
            <a:chExt cx="1238533" cy="694267"/>
          </a:xfrm>
        </xdr:grpSpPr>
        <xdr:pic>
          <xdr:nvPicPr>
            <xdr:cNvPr id="114" name="Graphic 113" descr="Forest scene">
              <a:extLst>
                <a:ext uri="{FF2B5EF4-FFF2-40B4-BE49-F238E27FC236}">
                  <a16:creationId xmlns:a16="http://schemas.microsoft.com/office/drawing/2014/main" id="{0D02684D-A2FA-41A1-BCD6-139DDC9EC95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448733" y="7357533"/>
              <a:ext cx="914400" cy="304800"/>
            </a:xfrm>
            <a:prstGeom prst="rect">
              <a:avLst/>
            </a:prstGeom>
          </xdr:spPr>
        </xdr:pic>
        <xdr:pic>
          <xdr:nvPicPr>
            <xdr:cNvPr id="116" name="Graphic 115" descr="Palm tree">
              <a:extLst>
                <a:ext uri="{FF2B5EF4-FFF2-40B4-BE49-F238E27FC236}">
                  <a16:creationId xmlns:a16="http://schemas.microsoft.com/office/drawing/2014/main" id="{37542C31-E2D0-42DF-8705-358D2F536234}"/>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302400" y="6968066"/>
              <a:ext cx="493467" cy="683400"/>
            </a:xfrm>
            <a:prstGeom prst="rect">
              <a:avLst/>
            </a:prstGeom>
          </xdr:spPr>
        </xdr:pic>
        <xdr:pic>
          <xdr:nvPicPr>
            <xdr:cNvPr id="118" name="Graphic 117" descr="Deciduous tree">
              <a:extLst>
                <a:ext uri="{FF2B5EF4-FFF2-40B4-BE49-F238E27FC236}">
                  <a16:creationId xmlns:a16="http://schemas.microsoft.com/office/drawing/2014/main" id="{9E9F20C5-D073-4F78-B67B-C135C94E69F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019667" y="7001933"/>
              <a:ext cx="521266" cy="655599"/>
            </a:xfrm>
            <a:prstGeom prst="rect">
              <a:avLst/>
            </a:prstGeom>
          </xdr:spPr>
        </xdr:pic>
      </xdr:grpSp>
    </xdr:grpSp>
    <xdr:clientData/>
  </xdr:twoCellAnchor>
  <xdr:twoCellAnchor editAs="oneCell">
    <xdr:from>
      <xdr:col>17</xdr:col>
      <xdr:colOff>39732</xdr:colOff>
      <xdr:row>29</xdr:row>
      <xdr:rowOff>64769</xdr:rowOff>
    </xdr:from>
    <xdr:to>
      <xdr:col>24</xdr:col>
      <xdr:colOff>268333</xdr:colOff>
      <xdr:row>38</xdr:row>
      <xdr:rowOff>117869</xdr:rowOff>
    </xdr:to>
    <mc:AlternateContent xmlns:mc="http://schemas.openxmlformats.org/markup-compatibility/2006" xmlns:tsle="http://schemas.microsoft.com/office/drawing/2012/timeslicer">
      <mc:Choice Requires="tsle">
        <xdr:graphicFrame macro="">
          <xdr:nvGraphicFramePr>
            <xdr:cNvPr id="121" name="Date 1">
              <a:extLst>
                <a:ext uri="{FF2B5EF4-FFF2-40B4-BE49-F238E27FC236}">
                  <a16:creationId xmlns:a16="http://schemas.microsoft.com/office/drawing/2014/main" id="{68942286-CF81-49EA-AA6F-99B8FDA99F6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402932" y="5589269"/>
              <a:ext cx="4495801" cy="1767600"/>
            </a:xfrm>
            <a:prstGeom prst="rect">
              <a:avLst/>
            </a:prstGeom>
            <a:solidFill>
              <a:prstClr val="white"/>
            </a:solidFill>
            <a:ln w="1">
              <a:solidFill>
                <a:prstClr val="green"/>
              </a:solidFill>
            </a:ln>
          </xdr:spPr>
          <xdr:txBody>
            <a:bodyPr vertOverflow="clip" horzOverflow="clip"/>
            <a:lstStyle/>
            <a:p>
              <a:r>
                <a:rPr lang="en-VG" sz="1100"/>
                <a:t>Timeline: Works in Excel 2013 or higher. Do not move or resize.</a:t>
              </a:r>
            </a:p>
          </xdr:txBody>
        </xdr:sp>
      </mc:Fallback>
    </mc:AlternateContent>
    <xdr:clientData/>
  </xdr:twoCellAnchor>
  <xdr:twoCellAnchor editAs="oneCell">
    <xdr:from>
      <xdr:col>13</xdr:col>
      <xdr:colOff>432163</xdr:colOff>
      <xdr:row>3</xdr:row>
      <xdr:rowOff>9798</xdr:rowOff>
    </xdr:from>
    <xdr:to>
      <xdr:col>14</xdr:col>
      <xdr:colOff>174172</xdr:colOff>
      <xdr:row>4</xdr:row>
      <xdr:rowOff>180594</xdr:rowOff>
    </xdr:to>
    <xdr:pic>
      <xdr:nvPicPr>
        <xdr:cNvPr id="123" name="Graphic 122" descr="Flip calendar">
          <a:extLst>
            <a:ext uri="{FF2B5EF4-FFF2-40B4-BE49-F238E27FC236}">
              <a16:creationId xmlns:a16="http://schemas.microsoft.com/office/drawing/2014/main" id="{13FDC545-EA4A-43D5-AB6C-A53B220FA8B7}"/>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8356963" y="564969"/>
          <a:ext cx="351609" cy="355854"/>
        </a:xfrm>
        <a:prstGeom prst="rect">
          <a:avLst/>
        </a:prstGeom>
      </xdr:spPr>
    </xdr:pic>
    <xdr:clientData/>
  </xdr:twoCellAnchor>
  <xdr:twoCellAnchor>
    <xdr:from>
      <xdr:col>2</xdr:col>
      <xdr:colOff>382904</xdr:colOff>
      <xdr:row>7</xdr:row>
      <xdr:rowOff>123831</xdr:rowOff>
    </xdr:from>
    <xdr:to>
      <xdr:col>6</xdr:col>
      <xdr:colOff>392430</xdr:colOff>
      <xdr:row>10</xdr:row>
      <xdr:rowOff>47124</xdr:rowOff>
    </xdr:to>
    <xdr:sp macro="" textlink="">
      <xdr:nvSpPr>
        <xdr:cNvPr id="240" name="Rectangle 239">
          <a:extLst>
            <a:ext uri="{FF2B5EF4-FFF2-40B4-BE49-F238E27FC236}">
              <a16:creationId xmlns:a16="http://schemas.microsoft.com/office/drawing/2014/main" id="{89A243EC-8C4F-407D-BF0D-78DAD98E0F61}"/>
            </a:ext>
          </a:extLst>
        </xdr:cNvPr>
        <xdr:cNvSpPr/>
      </xdr:nvSpPr>
      <xdr:spPr>
        <a:xfrm>
          <a:off x="1602104" y="1403991"/>
          <a:ext cx="2447926" cy="4719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Conversion value GBP</a:t>
          </a:r>
        </a:p>
      </xdr:txBody>
    </xdr:sp>
    <xdr:clientData/>
  </xdr:twoCellAnchor>
  <xdr:twoCellAnchor>
    <xdr:from>
      <xdr:col>13</xdr:col>
      <xdr:colOff>223882</xdr:colOff>
      <xdr:row>10</xdr:row>
      <xdr:rowOff>109685</xdr:rowOff>
    </xdr:from>
    <xdr:to>
      <xdr:col>16</xdr:col>
      <xdr:colOff>95624</xdr:colOff>
      <xdr:row>25</xdr:row>
      <xdr:rowOff>965</xdr:rowOff>
    </xdr:to>
    <xdr:grpSp>
      <xdr:nvGrpSpPr>
        <xdr:cNvPr id="211" name="Group 210">
          <a:extLst>
            <a:ext uri="{FF2B5EF4-FFF2-40B4-BE49-F238E27FC236}">
              <a16:creationId xmlns:a16="http://schemas.microsoft.com/office/drawing/2014/main" id="{94964626-B6AD-4345-ABB8-E137AF62A27A}"/>
            </a:ext>
          </a:extLst>
        </xdr:cNvPr>
        <xdr:cNvGrpSpPr/>
      </xdr:nvGrpSpPr>
      <xdr:grpSpPr>
        <a:xfrm>
          <a:off x="8148682" y="2014685"/>
          <a:ext cx="1700542" cy="2748780"/>
          <a:chOff x="7493725" y="1987802"/>
          <a:chExt cx="1700542" cy="2669628"/>
        </a:xfrm>
      </xdr:grpSpPr>
      <xdr:sp macro="" textlink="PivotTable!B27">
        <xdr:nvSpPr>
          <xdr:cNvPr id="226" name="Rectangle 225">
            <a:extLst>
              <a:ext uri="{FF2B5EF4-FFF2-40B4-BE49-F238E27FC236}">
                <a16:creationId xmlns:a16="http://schemas.microsoft.com/office/drawing/2014/main" id="{6599305B-94CB-4FF4-B3D5-8C0299E9EF09}"/>
              </a:ext>
            </a:extLst>
          </xdr:cNvPr>
          <xdr:cNvSpPr/>
        </xdr:nvSpPr>
        <xdr:spPr>
          <a:xfrm>
            <a:off x="7537268" y="1987802"/>
            <a:ext cx="1513307" cy="4794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6E0CA81-7488-4E77-AA5D-ED774CB08167}" type="TxLink">
              <a:rPr lang="en-US" sz="1800"/>
              <a:pPr algn="l"/>
              <a:t>608,487.60</a:t>
            </a:fld>
            <a:endParaRPr lang="en-US" sz="1800"/>
          </a:p>
        </xdr:txBody>
      </xdr:sp>
      <xdr:sp macro="" textlink="PivotTable!E27">
        <xdr:nvSpPr>
          <xdr:cNvPr id="222" name="Rectangle 221">
            <a:extLst>
              <a:ext uri="{FF2B5EF4-FFF2-40B4-BE49-F238E27FC236}">
                <a16:creationId xmlns:a16="http://schemas.microsoft.com/office/drawing/2014/main" id="{99B320DA-368B-4880-B13A-E19427425B4B}"/>
              </a:ext>
            </a:extLst>
          </xdr:cNvPr>
          <xdr:cNvSpPr/>
        </xdr:nvSpPr>
        <xdr:spPr>
          <a:xfrm>
            <a:off x="7493725" y="3102490"/>
            <a:ext cx="1604747" cy="481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8DECB0A-5166-42B0-A7F3-D3304DE603A3}" type="TxLink">
              <a:rPr lang="en-US" sz="1800"/>
              <a:pPr algn="l"/>
              <a:t>119,254.00</a:t>
            </a:fld>
            <a:endParaRPr lang="en-US" sz="1800"/>
          </a:p>
        </xdr:txBody>
      </xdr:sp>
      <xdr:sp macro="" textlink="PivotTable!H27">
        <xdr:nvSpPr>
          <xdr:cNvPr id="218" name="Rectangle 217">
            <a:extLst>
              <a:ext uri="{FF2B5EF4-FFF2-40B4-BE49-F238E27FC236}">
                <a16:creationId xmlns:a16="http://schemas.microsoft.com/office/drawing/2014/main" id="{31139D5E-D313-4B3F-AD3F-C296D2659486}"/>
              </a:ext>
            </a:extLst>
          </xdr:cNvPr>
          <xdr:cNvSpPr/>
        </xdr:nvSpPr>
        <xdr:spPr>
          <a:xfrm>
            <a:off x="7543800" y="4178008"/>
            <a:ext cx="1650467" cy="4794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D56387F-DC4C-40AA-9F3D-53101D85C443}" type="TxLink">
              <a:rPr lang="en-US" sz="1800"/>
              <a:pPr algn="l"/>
              <a:t>71,530.50</a:t>
            </a:fld>
            <a:endParaRPr lang="en-US" sz="1800"/>
          </a:p>
        </xdr:txBody>
      </xdr:sp>
    </xdr:grpSp>
    <xdr:clientData/>
  </xdr:twoCellAnchor>
  <xdr:twoCellAnchor>
    <xdr:from>
      <xdr:col>15</xdr:col>
      <xdr:colOff>138249</xdr:colOff>
      <xdr:row>3</xdr:row>
      <xdr:rowOff>22499</xdr:rowOff>
    </xdr:from>
    <xdr:to>
      <xdr:col>19</xdr:col>
      <xdr:colOff>478970</xdr:colOff>
      <xdr:row>5</xdr:row>
      <xdr:rowOff>98508</xdr:rowOff>
    </xdr:to>
    <xdr:sp macro="" textlink="PivotTable!B1">
      <xdr:nvSpPr>
        <xdr:cNvPr id="245" name="Rectangle 244">
          <a:extLst>
            <a:ext uri="{FF2B5EF4-FFF2-40B4-BE49-F238E27FC236}">
              <a16:creationId xmlns:a16="http://schemas.microsoft.com/office/drawing/2014/main" id="{93DEFA44-C99C-40FE-9B7F-41410F23B7B8}"/>
            </a:ext>
          </a:extLst>
        </xdr:cNvPr>
        <xdr:cNvSpPr/>
      </xdr:nvSpPr>
      <xdr:spPr>
        <a:xfrm>
          <a:off x="9282249" y="577670"/>
          <a:ext cx="2779121" cy="4461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8824E8B-B880-471F-B0CA-3FBB0D9B5E55}" type="TxLink">
            <a:rPr lang="en-US" sz="1800" b="1" i="0" u="none" strike="noStrike" baseline="0">
              <a:solidFill>
                <a:schemeClr val="bg1"/>
              </a:solidFill>
              <a:latin typeface="Calibri"/>
              <a:cs typeface="Calibri"/>
            </a:rPr>
            <a:pPr algn="ctr"/>
            <a:t>Friday, 2 May 2025</a:t>
          </a:fld>
          <a:endParaRPr lang="en-US" sz="1800" b="1">
            <a:solidFill>
              <a:schemeClr val="bg1"/>
            </a:solidFill>
          </a:endParaRPr>
        </a:p>
      </xdr:txBody>
    </xdr:sp>
    <xdr:clientData/>
  </xdr:twoCellAnchor>
  <xdr:twoCellAnchor>
    <xdr:from>
      <xdr:col>2</xdr:col>
      <xdr:colOff>363310</xdr:colOff>
      <xdr:row>9</xdr:row>
      <xdr:rowOff>110227</xdr:rowOff>
    </xdr:from>
    <xdr:to>
      <xdr:col>6</xdr:col>
      <xdr:colOff>372836</xdr:colOff>
      <xdr:row>12</xdr:row>
      <xdr:rowOff>30337</xdr:rowOff>
    </xdr:to>
    <xdr:sp macro="" textlink="PivotTable!H15">
      <xdr:nvSpPr>
        <xdr:cNvPr id="117" name="Rectangle 116">
          <a:extLst>
            <a:ext uri="{FF2B5EF4-FFF2-40B4-BE49-F238E27FC236}">
              <a16:creationId xmlns:a16="http://schemas.microsoft.com/office/drawing/2014/main" id="{419522B3-0BFE-4F33-914F-B70C4041CE32}"/>
            </a:ext>
          </a:extLst>
        </xdr:cNvPr>
        <xdr:cNvSpPr/>
      </xdr:nvSpPr>
      <xdr:spPr>
        <a:xfrm>
          <a:off x="1582510" y="1824727"/>
          <a:ext cx="2447926" cy="4916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B8494A-3A5D-4B76-97F2-48E314B52E38}" type="TxLink">
            <a:rPr lang="en-US" sz="1800" b="1" i="0" u="none" strike="noStrike">
              <a:solidFill>
                <a:schemeClr val="bg1"/>
              </a:solidFill>
              <a:latin typeface="Calibri"/>
              <a:cs typeface="Calibri"/>
            </a:rPr>
            <a:pPr algn="ctr"/>
            <a:t> £1,731,700.44 </a:t>
          </a:fld>
          <a:endParaRPr lang="en-US" sz="1800" b="1">
            <a:solidFill>
              <a:schemeClr val="bg1"/>
            </a:solidFill>
          </a:endParaRPr>
        </a:p>
      </xdr:txBody>
    </xdr:sp>
    <xdr:clientData/>
  </xdr:twoCellAnchor>
  <xdr:twoCellAnchor editAs="oneCell">
    <xdr:from>
      <xdr:col>23</xdr:col>
      <xdr:colOff>476252</xdr:colOff>
      <xdr:row>1</xdr:row>
      <xdr:rowOff>176646</xdr:rowOff>
    </xdr:from>
    <xdr:to>
      <xdr:col>24</xdr:col>
      <xdr:colOff>447676</xdr:colOff>
      <xdr:row>5</xdr:row>
      <xdr:rowOff>96816</xdr:rowOff>
    </xdr:to>
    <xdr:pic>
      <xdr:nvPicPr>
        <xdr:cNvPr id="9" name="Picture 8">
          <a:extLst>
            <a:ext uri="{FF2B5EF4-FFF2-40B4-BE49-F238E27FC236}">
              <a16:creationId xmlns:a16="http://schemas.microsoft.com/office/drawing/2014/main" id="{56FBD998-ED74-47BD-A4FF-4C41D3DD3BB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837473B0-CC2E-450A-ABE3-18F120FF3D39}">
              <a1611:picAttrSrcUrl xmlns:a1611="http://schemas.microsoft.com/office/drawing/2016/11/main" r:id="rId29"/>
            </a:ext>
          </a:extLst>
        </a:blip>
        <a:stretch>
          <a:fillRect/>
        </a:stretch>
      </xdr:blipFill>
      <xdr:spPr>
        <a:xfrm>
          <a:off x="14497052" y="367146"/>
          <a:ext cx="581024" cy="682170"/>
        </a:xfrm>
        <a:prstGeom prst="rect">
          <a:avLst/>
        </a:prstGeom>
      </xdr:spPr>
    </xdr:pic>
    <xdr:clientData/>
  </xdr:twoCellAnchor>
  <xdr:oneCellAnchor>
    <xdr:from>
      <xdr:col>33</xdr:col>
      <xdr:colOff>0</xdr:colOff>
      <xdr:row>73</xdr:row>
      <xdr:rowOff>114300</xdr:rowOff>
    </xdr:from>
    <xdr:ext cx="7772400" cy="233205"/>
    <xdr:sp macro="" textlink="">
      <xdr:nvSpPr>
        <xdr:cNvPr id="17" name="TextBox 16">
          <a:extLst>
            <a:ext uri="{FF2B5EF4-FFF2-40B4-BE49-F238E27FC236}">
              <a16:creationId xmlns:a16="http://schemas.microsoft.com/office/drawing/2014/main" id="{7CF825EC-16FE-4AEE-AAC8-ADDCA5AD3DD8}"/>
            </a:ext>
          </a:extLst>
        </xdr:cNvPr>
        <xdr:cNvSpPr txBox="1"/>
      </xdr:nvSpPr>
      <xdr:spPr>
        <a:xfrm>
          <a:off x="20116800" y="1402080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VG" sz="900"/>
        </a:p>
      </xdr:txBody>
    </xdr:sp>
    <xdr:clientData/>
  </xdr:oneCellAnchor>
  <xdr:twoCellAnchor editAs="oneCell">
    <xdr:from>
      <xdr:col>20</xdr:col>
      <xdr:colOff>549732</xdr:colOff>
      <xdr:row>8</xdr:row>
      <xdr:rowOff>13607</xdr:rowOff>
    </xdr:from>
    <xdr:to>
      <xdr:col>24</xdr:col>
      <xdr:colOff>250374</xdr:colOff>
      <xdr:row>13</xdr:row>
      <xdr:rowOff>174170</xdr:rowOff>
    </xdr:to>
    <mc:AlternateContent xmlns:mc="http://schemas.openxmlformats.org/markup-compatibility/2006" xmlns:a14="http://schemas.microsoft.com/office/drawing/2010/main">
      <mc:Choice Requires="a14">
        <xdr:graphicFrame macro="">
          <xdr:nvGraphicFramePr>
            <xdr:cNvPr id="109" name="Device">
              <a:extLst>
                <a:ext uri="{FF2B5EF4-FFF2-40B4-BE49-F238E27FC236}">
                  <a16:creationId xmlns:a16="http://schemas.microsoft.com/office/drawing/2014/main" id="{4A8A45C7-710A-4F28-A55A-551699FA7276}"/>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2741732" y="1476647"/>
              <a:ext cx="2139042" cy="1074963"/>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Envy Pro-4" refreshedDate="45707.739306944444" createdVersion="4" refreshedVersion="4" minRefreshableVersion="3" recordCount="9900" xr:uid="{00000000-000A-0000-FFFF-FFFF03000000}">
  <cacheSource type="worksheet">
    <worksheetSource ref="A1:R9902" sheet="Onyx Dataset Project"/>
  </cacheSource>
  <cacheFields count="18">
    <cacheField name="Campaign" numFmtId="0">
      <sharedItems count="3">
        <s v="Spring "/>
        <s v="Summer "/>
        <s v="Fall "/>
      </sharedItems>
    </cacheField>
    <cacheField name="Date" numFmtId="14">
      <sharedItems containsSemiMixedTypes="0" containsNonDate="0" containsDate="1" containsString="0" minDate="2023-03-01T00:00:00" maxDate="2023-12-01T00:00:00" count="275">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sharedItems>
    </cacheField>
    <cacheField name="City/Location" numFmtId="0">
      <sharedItems count="3">
        <s v="Birmingham"/>
        <s v="London"/>
        <s v="Manchester"/>
      </sharedItems>
    </cacheField>
    <cacheField name="Latitude" numFmtId="0">
      <sharedItems count="3">
        <s v="52.489471"/>
        <s v="51.50735"/>
        <s v="53.483959"/>
      </sharedItems>
    </cacheField>
    <cacheField name="Longitude" numFmtId="0">
      <sharedItems/>
    </cacheField>
    <cacheField name="Channel" numFmtId="0">
      <sharedItems count="3">
        <s v="Facebook"/>
        <s v="Instagram"/>
        <s v="Pinterest"/>
      </sharedItems>
    </cacheField>
    <cacheField name="Device" numFmtId="0">
      <sharedItems count="2">
        <s v="Desktop"/>
        <s v="Mobile"/>
      </sharedItems>
    </cacheField>
    <cacheField name="Ad" numFmtId="0">
      <sharedItems count="2">
        <s v="Collection"/>
        <s v="Discount"/>
      </sharedItems>
    </cacheField>
    <cacheField name="Impressions" numFmtId="0">
      <sharedItems containsSemiMixedTypes="0" containsString="0" containsNumber="1" minValue="1" maxValue="3847" count="7104">
        <n v="1110.8"/>
        <n v="1296.6000000000001"/>
        <n v="1264.4000000000001"/>
        <n v="837.80000000000007"/>
        <n v="1599"/>
        <n v="893.6"/>
        <n v="1540.8000000000002"/>
        <n v="994.80000000000018"/>
        <n v="1336.6000000000001"/>
        <n v="1001.8"/>
        <n v="1141.2"/>
        <n v="1304.2"/>
        <n v="878.40000000000009"/>
        <n v="1211.8000000000002"/>
        <n v="962.2"/>
        <n v="1254"/>
        <n v="1261.4000000000001"/>
        <n v="1591.4"/>
        <n v="823.80000000000007"/>
        <n v="1318.4"/>
        <n v="1669.6000000000001"/>
        <n v="1417"/>
        <n v="1290.4000000000001"/>
        <n v="1315.6000000000001"/>
        <n v="1479"/>
        <n v="1472.2"/>
        <n v="1356"/>
        <n v="904"/>
        <n v="1424.2"/>
        <n v="1372.8000000000002"/>
        <n v="807"/>
        <n v="1011.4000000000001"/>
        <n v="1605"/>
        <n v="1111"/>
        <n v="1035.8000000000002"/>
        <n v="957.2"/>
        <n v="1057.8"/>
        <n v="1459.6000000000001"/>
        <n v="1062.2"/>
        <n v="1137.4000000000001"/>
        <n v="1158"/>
        <n v="1227.2"/>
        <n v="1416.2"/>
        <n v="1042"/>
        <n v="896.6"/>
        <n v="1483.4"/>
        <n v="724.6"/>
        <n v="931.2"/>
        <n v="863"/>
        <n v="1147"/>
        <n v="1421.4"/>
        <n v="1060"/>
        <n v="829"/>
        <n v="971.2"/>
        <n v="1084.6000000000001"/>
        <n v="1448.2"/>
        <n v="1066.8000000000002"/>
        <n v="1753"/>
        <n v="1474.2"/>
        <n v="980.80000000000007"/>
        <n v="1495.6000000000001"/>
        <n v="1519.4"/>
        <n v="1335.4"/>
        <n v="1128.8"/>
        <n v="770.2"/>
        <n v="1307.6000000000001"/>
        <n v="867.6"/>
        <n v="1138.2"/>
        <n v="773.6"/>
        <n v="1337.2"/>
        <n v="1588.2"/>
        <n v="870.6"/>
        <n v="926.40000000000009"/>
        <n v="1438.6000000000001"/>
        <n v="1242.2"/>
        <n v="1567.6000000000001"/>
        <n v="1502.6000000000001"/>
        <n v="1299"/>
        <n v="1495.4"/>
        <n v="1034.8"/>
        <n v="1395.8000000000002"/>
        <n v="842.6"/>
        <n v="1593"/>
        <n v="1734.6000000000001"/>
        <n v="1465.8000000000002"/>
        <n v="1732.4"/>
        <n v="1104.8000000000002"/>
        <n v="786"/>
        <n v="1082"/>
        <n v="907.40000000000009"/>
        <n v="505"/>
        <n v="587.99999999999989"/>
        <n v="494.29999999999995"/>
        <n v="440.69999999999993"/>
        <n v="723.19999999999982"/>
        <n v="950.5"/>
        <n v="848.89999999999986"/>
        <n v="663.8"/>
        <n v="727.3"/>
        <n v="588.09999999999991"/>
        <n v="369.29999999999995"/>
        <n v="440.4"/>
        <n v="779.8"/>
        <n v="504.5"/>
        <n v="476"/>
        <n v="232.29999999999995"/>
        <n v="555"/>
        <n v="461.9"/>
        <n v="439.9"/>
        <n v="1030.8999999999999"/>
        <n v="406.4"/>
        <n v="562.20000000000005"/>
        <n v="242.7"/>
        <n v="986"/>
        <n v="345.4"/>
        <n v="538.9"/>
        <n v="301.79999999999995"/>
        <n v="926.5"/>
        <n v="368.59999999999991"/>
        <n v="518.29999999999995"/>
        <n v="929.69999999999982"/>
        <n v="497.29999999999995"/>
        <n v="661.5"/>
        <n v="449.09999999999991"/>
        <n v="574.79999999999995"/>
        <n v="399.70000000000005"/>
        <n v="418.79999999999995"/>
        <n v="1133.1999999999998"/>
        <n v="915.09999999999991"/>
        <n v="475.4"/>
        <n v="423.59999999999991"/>
        <n v="418.49999999999989"/>
        <n v="975.09999999999991"/>
        <n v="484.99999999999989"/>
        <n v="797.8"/>
        <n v="776.09999999999991"/>
        <n v="277.19999999999993"/>
        <n v="632.59999999999991"/>
        <n v="603.59999999999991"/>
        <n v="930.8"/>
        <n v="523"/>
        <n v="805"/>
        <n v="759.5"/>
        <n v="808.3"/>
        <n v="634.9"/>
        <n v="433.2"/>
        <n v="264.29999999999995"/>
        <n v="358.19999999999993"/>
        <n v="596.5"/>
        <n v="860.5"/>
        <n v="712"/>
        <n v="336.9"/>
        <n v="805.89999999999986"/>
        <n v="550.19999999999993"/>
        <n v="1099.5999999999999"/>
        <n v="1105.1999999999998"/>
        <n v="651.19999999999982"/>
        <n v="236"/>
        <n v="828.49999999999989"/>
        <n v="691.89999999999986"/>
        <n v="846.8"/>
        <n v="1045.8"/>
        <n v="931.89999999999986"/>
        <n v="564.79999999999995"/>
        <n v="633.99999999999989"/>
        <n v="615"/>
        <n v="373.49999999999989"/>
        <n v="858.8"/>
        <n v="750.59999999999991"/>
        <n v="477.79999999999995"/>
        <n v="916.8"/>
        <n v="944.59999999999991"/>
        <n v="663.69999999999993"/>
        <n v="452.7"/>
        <n v="947.59999999999991"/>
        <n v="530.19999999999993"/>
        <n v="832.69999999999982"/>
        <n v="918.5"/>
        <n v="323.19999999999993"/>
        <n v="563.19999999999993"/>
        <n v="424.49999999999989"/>
        <n v="606.4"/>
        <n v="1841"/>
        <n v="2138"/>
        <n v="1448"/>
        <n v="1442"/>
        <n v="1497"/>
        <n v="1581"/>
        <n v="1741"/>
        <n v="1396"/>
        <n v="2363"/>
        <n v="1312"/>
        <n v="1455"/>
        <n v="1928"/>
        <n v="1270"/>
        <n v="2128"/>
        <n v="1681"/>
        <n v="1971"/>
        <n v="1594"/>
        <n v="2023"/>
        <n v="1874"/>
        <n v="2268"/>
        <n v="1755"/>
        <n v="1644"/>
        <n v="1817"/>
        <n v="1857"/>
        <n v="1492"/>
        <n v="1917"/>
        <n v="1258"/>
        <n v="1534"/>
        <n v="1622"/>
        <n v="1953"/>
        <n v="1571"/>
        <n v="1368"/>
        <n v="1712"/>
        <n v="1465"/>
        <n v="1903"/>
        <n v="1896"/>
        <n v="2263"/>
        <n v="2353"/>
        <n v="1559"/>
        <n v="2012"/>
        <n v="2174"/>
        <n v="1819"/>
        <n v="1334"/>
        <n v="2302"/>
        <n v="2096"/>
        <n v="1856"/>
        <n v="2289"/>
        <n v="1615"/>
        <n v="2010"/>
        <n v="1407"/>
        <n v="1933"/>
        <n v="1889"/>
        <n v="1959"/>
        <n v="2033"/>
        <n v="2030"/>
        <n v="1634"/>
        <n v="2135"/>
        <n v="1556"/>
        <n v="1988"/>
        <n v="2169"/>
        <n v="1719"/>
        <n v="1318"/>
        <n v="1532"/>
        <n v="1763"/>
        <n v="1908"/>
        <n v="1397"/>
        <n v="1549"/>
        <n v="1895"/>
        <n v="1814"/>
        <n v="1437"/>
        <n v="1380"/>
        <n v="1675"/>
        <n v="1939"/>
        <n v="2062"/>
        <n v="1861"/>
        <n v="1458"/>
        <n v="1983"/>
        <n v="1952"/>
        <n v="2166"/>
        <n v="1902"/>
        <n v="1321"/>
        <n v="1853"/>
        <n v="2213"/>
        <n v="1894"/>
        <n v="2057"/>
        <n v="2054"/>
        <n v="1757.4"/>
        <n v="1900"/>
        <n v="1586.6000000000001"/>
        <n v="1753.6000000000001"/>
        <n v="1285.2"/>
        <n v="1746"/>
        <n v="1912.2"/>
        <n v="1618.8"/>
        <n v="1227.5999999999999"/>
        <n v="1991.6000000000001"/>
        <n v="1831.2"/>
        <n v="1849.8000000000002"/>
        <n v="1481.2"/>
        <n v="1690.4"/>
        <n v="1979.6000000000001"/>
        <n v="1428.8000000000002"/>
        <n v="1900.2"/>
        <n v="1901.2"/>
        <n v="1582"/>
        <n v="1428.8"/>
        <n v="1760.4"/>
        <n v="1376.4"/>
        <n v="1692.2"/>
        <n v="1715.6000000000001"/>
        <n v="2108.8000000000002"/>
        <n v="1612.4"/>
        <n v="1574.6000000000001"/>
        <n v="1587.8"/>
        <n v="1967.8000000000002"/>
        <n v="1547.8"/>
        <n v="1702.2"/>
        <n v="1585.6000000000001"/>
        <n v="1752"/>
        <n v="1539.8"/>
        <n v="1668.2"/>
        <n v="1730.8"/>
        <n v="1674"/>
        <n v="1248.8000000000002"/>
        <n v="1463.6"/>
        <n v="1185.5999999999999"/>
        <n v="1973.2"/>
        <n v="1343.8000000000002"/>
        <n v="1566"/>
        <n v="1915.6000000000001"/>
        <n v="1692.4"/>
        <n v="1942.8000000000002"/>
        <n v="1967"/>
        <n v="1351"/>
        <n v="1543.8"/>
        <n v="1845.4"/>
        <n v="1797.8000000000002"/>
        <n v="1266.2"/>
        <n v="1389.6"/>
        <n v="1794.6000000000001"/>
        <n v="1881.6000000000001"/>
        <n v="1989"/>
        <n v="1503.2"/>
        <n v="1663.4"/>
        <n v="1711"/>
        <n v="1534.6"/>
        <n v="1642.4"/>
        <n v="1789.4"/>
        <n v="1741.6000000000001"/>
        <n v="1255.2"/>
        <n v="1750.6000000000001"/>
        <n v="1859.8000000000002"/>
        <n v="1711.6000000000001"/>
        <n v="1135.5999999999999"/>
        <n v="1458.4"/>
        <n v="1933.4"/>
        <n v="1581.6000000000001"/>
        <n v="1746.6000000000001"/>
        <n v="2012.6000000000001"/>
        <n v="1458.2"/>
        <n v="1926.8000000000002"/>
        <n v="1594.6"/>
        <n v="1425.6"/>
        <n v="1647"/>
        <n v="1511"/>
        <n v="1851.8000000000002"/>
        <n v="1693.8"/>
        <n v="1500.4"/>
        <n v="1838.8000000000002"/>
        <n v="1491.2"/>
        <n v="2108.6000000000004"/>
        <n v="1311.8000000000002"/>
        <n v="2117.6000000000004"/>
        <n v="1489.6"/>
        <n v="940"/>
        <n v="1121.8"/>
        <n v="1390.1999999999998"/>
        <n v="1434"/>
        <n v="1181"/>
        <n v="960.8"/>
        <n v="1441.3"/>
        <n v="1661.3"/>
        <n v="1299.0999999999999"/>
        <n v="1496.3999999999999"/>
        <n v="1550.1999999999998"/>
        <n v="1126.1999999999998"/>
        <n v="971.59999999999991"/>
        <n v="1484.6"/>
        <n v="1369.3999999999999"/>
        <n v="1187"/>
        <n v="1234.6999999999998"/>
        <n v="1631"/>
        <n v="1602.3999999999999"/>
        <n v="993.3"/>
        <n v="1733.1"/>
        <n v="1094.9000000000001"/>
        <n v="1570.1"/>
        <n v="1358.1"/>
        <n v="1750.5"/>
        <n v="1146.5999999999999"/>
        <n v="1512.6999999999998"/>
        <n v="1003.8"/>
        <n v="1196.6999999999998"/>
        <n v="1659.3"/>
        <n v="1367.8999999999999"/>
        <n v="1258.4000000000001"/>
        <n v="1316.1999999999998"/>
        <n v="986.8"/>
        <n v="1040.9000000000001"/>
        <n v="1359.5"/>
        <n v="1614.6999999999998"/>
        <n v="1408"/>
        <n v="1205.8999999999999"/>
        <n v="1003"/>
        <n v="1257.0999999999999"/>
        <n v="1384.3999999999999"/>
        <n v="1316.5"/>
        <n v="1440.3999999999999"/>
        <n v="1608.1"/>
        <n v="1237.9000000000001"/>
        <n v="1139.6999999999998"/>
        <n v="1448.5"/>
        <n v="1408.5"/>
        <n v="1309"/>
        <n v="1503.6999999999998"/>
        <n v="1234.3999999999999"/>
        <n v="1111.0999999999999"/>
        <n v="1404.6999999999998"/>
        <n v="1583.1999999999998"/>
        <n v="1067.8"/>
        <n v="1459.3"/>
        <n v="1306.5"/>
        <n v="1016.4"/>
        <n v="963.8"/>
        <n v="1029.5"/>
        <n v="837"/>
        <n v="1049.0999999999999"/>
        <n v="1208.5999999999999"/>
        <n v="861.59999999999991"/>
        <n v="1555.8999999999999"/>
        <n v="1625.8"/>
        <n v="1554.1999999999998"/>
        <n v="1072.3"/>
        <n v="1015.8"/>
        <n v="1375.6999999999998"/>
        <n v="1574.8"/>
        <n v="1116.0999999999999"/>
        <n v="1610.6"/>
        <n v="1720.1999999999998"/>
        <n v="1702.5"/>
        <n v="1326"/>
        <n v="1176.3"/>
        <n v="1071.3"/>
        <n v="1140.8"/>
        <n v="1338.3999999999999"/>
        <n v="1447.1"/>
        <n v="1060.3"/>
        <n v="1101.5"/>
        <n v="1173.9000000000001"/>
        <n v="967.5"/>
        <n v="1012"/>
        <n v="1480.3"/>
        <n v="1018.8"/>
        <n v="1612.3999999999999"/>
        <n v="2004"/>
        <n v="2383"/>
        <n v="2136"/>
        <n v="1833"/>
        <n v="2329"/>
        <n v="2393"/>
        <n v="1629"/>
        <n v="1963"/>
        <n v="1617"/>
        <n v="2334"/>
        <n v="1575"/>
        <n v="2375"/>
        <n v="2513"/>
        <n v="2456"/>
        <n v="2070"/>
        <n v="2312"/>
        <n v="1806"/>
        <n v="1703"/>
        <n v="2265"/>
        <n v="2019"/>
        <n v="2317"/>
        <n v="2058"/>
        <n v="1766"/>
        <n v="2212"/>
        <n v="1978"/>
        <n v="2140"/>
        <n v="1721"/>
        <n v="2801"/>
        <n v="2005"/>
        <n v="1949"/>
        <n v="1694"/>
        <n v="2093"/>
        <n v="2638"/>
        <n v="2755"/>
        <n v="1836"/>
        <n v="2548"/>
        <n v="2341"/>
        <n v="2202"/>
        <n v="1999"/>
        <n v="2205"/>
        <n v="2103"/>
        <n v="2560"/>
        <n v="2366"/>
        <n v="2458"/>
        <n v="2390"/>
        <n v="1916"/>
        <n v="2688"/>
        <n v="1840"/>
        <n v="2361"/>
        <n v="1824"/>
        <n v="2221"/>
        <n v="1577"/>
        <n v="2428"/>
        <n v="1776"/>
        <n v="2444"/>
        <n v="2582"/>
        <n v="2436"/>
        <n v="1838"/>
        <n v="2596"/>
        <n v="1640"/>
        <n v="1517"/>
        <n v="2495"/>
        <n v="1695"/>
        <n v="2613"/>
        <n v="2675"/>
        <n v="1704"/>
        <n v="2656"/>
        <n v="1761"/>
        <n v="2236"/>
        <n v="2464"/>
        <n v="2602"/>
        <n v="2600"/>
        <n v="1863"/>
        <n v="2777"/>
        <n v="2132"/>
        <n v="2401"/>
        <n v="2297"/>
        <n v="2427"/>
        <n v="1722"/>
        <n v="2228"/>
        <n v="1996"/>
        <n v="1382"/>
        <n v="1218.4000000000001"/>
        <n v="1366"/>
        <n v="1417.4"/>
        <n v="1865.8000000000002"/>
        <n v="1130"/>
        <n v="1267.8"/>
        <n v="1341.8"/>
        <n v="1427.4"/>
        <n v="1230"/>
        <n v="1351.6000000000001"/>
        <n v="1829.8000000000002"/>
        <n v="1093.8000000000002"/>
        <n v="1425"/>
        <n v="1259.4000000000001"/>
        <n v="1030.5999999999999"/>
        <n v="1803.8000000000002"/>
        <n v="1461.2"/>
        <n v="1698.2"/>
        <n v="1237.8000000000002"/>
        <n v="1925"/>
        <n v="955"/>
        <n v="1179"/>
        <n v="1588"/>
        <n v="1677.4"/>
        <n v="1505.8"/>
        <n v="1633"/>
        <n v="1441"/>
        <n v="1709.4"/>
        <n v="1294.8"/>
        <n v="1148.5999999999999"/>
        <n v="1167.8000000000002"/>
        <n v="1326.2"/>
        <n v="1234"/>
        <n v="1368.4"/>
        <n v="1754"/>
        <n v="1719.6000000000001"/>
        <n v="1507"/>
        <n v="1367.2"/>
        <n v="1077"/>
        <n v="1062.8000000000002"/>
        <n v="1405.2"/>
        <n v="1245.2"/>
        <n v="1480.4"/>
        <n v="1650.4"/>
        <n v="1441.6000000000001"/>
        <n v="1564.8000000000002"/>
        <n v="1745.6000000000001"/>
        <n v="1165.2"/>
        <n v="1741.4"/>
        <n v="1793.6000000000001"/>
        <n v="1294.5999999999999"/>
        <n v="1711.2"/>
        <n v="1163"/>
        <n v="1642.8000000000002"/>
        <n v="1477"/>
        <n v="1419.2"/>
        <n v="1402.4"/>
        <n v="1935.6000000000001"/>
        <n v="1293"/>
        <n v="1308.6000000000001"/>
        <n v="1722.6000000000001"/>
        <n v="1197.8"/>
        <n v="1690.2"/>
        <n v="1100.8000000000002"/>
        <n v="1408.8"/>
        <n v="1261.6000000000001"/>
        <n v="1612.6000000000001"/>
        <n v="1716.8000000000002"/>
        <n v="1378.8"/>
        <n v="1603.6000000000001"/>
        <n v="1653.2"/>
        <n v="1054.8000000000002"/>
        <n v="1925.2"/>
        <n v="1256.8000000000002"/>
        <n v="1157"/>
        <n v="1547.2"/>
        <n v="1700"/>
        <n v="1537.6000000000001"/>
        <n v="1333.2"/>
        <n v="1462.8000000000002"/>
        <n v="1079"/>
        <n v="1598.8000000000002"/>
        <n v="1672.6000000000001"/>
        <n v="1523.4"/>
        <n v="1306.2"/>
        <n v="1508.8000000000002"/>
        <n v="1419.6000000000001"/>
        <n v="1559.8000000000002"/>
        <n v="1607.3999999999999"/>
        <n v="1611.3"/>
        <n v="1146.3"/>
        <n v="1193.6999999999998"/>
        <n v="1675.3"/>
        <n v="1572.1"/>
        <n v="1551.5"/>
        <n v="1174.8999999999999"/>
        <n v="936.69999999999993"/>
        <n v="906.3"/>
        <n v="1098.5"/>
        <n v="1388.3999999999999"/>
        <n v="1452.5"/>
        <n v="1342.5"/>
        <n v="1341.6999999999998"/>
        <n v="1416.8999999999999"/>
        <n v="1196.9000000000001"/>
        <n v="1417.1"/>
        <n v="1161.3"/>
        <n v="1137.6999999999998"/>
        <n v="1248.5999999999999"/>
        <n v="1373.2"/>
        <n v="968.3"/>
        <n v="1524.5"/>
        <n v="1376.3999999999999"/>
        <n v="1499.6999999999998"/>
        <n v="1009.5"/>
        <n v="822.9"/>
        <n v="1590.1"/>
        <n v="1372.8"/>
        <n v="1189.5"/>
        <n v="1618.3"/>
        <n v="1673.6999999999998"/>
        <n v="1663.8"/>
        <n v="1347.1999999999998"/>
        <n v="903.8"/>
        <n v="1247.8"/>
        <n v="1644.6"/>
        <n v="1618.8999999999999"/>
        <n v="1062.0999999999999"/>
        <n v="1754.8999999999999"/>
        <n v="1567.8"/>
        <n v="1486.1"/>
        <n v="1298.4000000000001"/>
        <n v="1247.5"/>
        <n v="1163.9000000000001"/>
        <n v="1670.8"/>
        <n v="1205.3"/>
        <n v="1188.8"/>
        <n v="1566.8"/>
        <n v="1763.6"/>
        <n v="1110.6999999999998"/>
        <n v="1577.8"/>
        <n v="1289.2"/>
        <n v="1027.9000000000001"/>
        <n v="1545.6"/>
        <n v="1386.6999999999998"/>
        <n v="1160.8"/>
        <n v="1406.6"/>
        <n v="1302.5999999999999"/>
        <n v="1632"/>
        <n v="1459"/>
        <n v="925.9"/>
        <n v="1132.0999999999999"/>
        <n v="998.69999999999993"/>
        <n v="1310.9"/>
        <n v="1132.3"/>
        <n v="1064.5"/>
        <n v="1688"/>
        <n v="953.69999999999993"/>
        <n v="1531.3"/>
        <n v="1079.9000000000001"/>
        <n v="1553.6"/>
        <n v="1096.5"/>
        <n v="1395.6"/>
        <n v="1349.1999999999998"/>
        <n v="1397.6999999999998"/>
        <n v="983.9"/>
        <n v="1412.3"/>
        <n v="1407.1999999999998"/>
        <n v="1589.3"/>
        <n v="1008.5999999999999"/>
        <n v="1137.5999999999999"/>
        <n v="1298.8"/>
        <n v="940.69999999999993"/>
        <n v="1748.5"/>
        <n v="1112.6999999999998"/>
        <n v="1217.0999999999999"/>
        <n v="1481.8"/>
        <n v="1221.5999999999999"/>
        <n v="1282.8"/>
        <n v="1055.4000000000001"/>
        <n v="2259"/>
        <n v="1664"/>
        <n v="2076"/>
        <n v="2163"/>
        <n v="1666"/>
        <n v="1531"/>
        <n v="2028"/>
        <n v="1369"/>
        <n v="2021"/>
        <n v="1529"/>
        <n v="1805"/>
        <n v="1341"/>
        <n v="1638"/>
        <n v="2077"/>
        <n v="1642"/>
        <n v="1663"/>
        <n v="1713"/>
        <n v="1687"/>
        <n v="1600"/>
        <n v="1433"/>
        <n v="1701"/>
        <n v="1490"/>
        <n v="1306"/>
        <n v="1273"/>
        <n v="1609"/>
        <n v="1852"/>
        <n v="2036"/>
        <n v="2082"/>
        <n v="1515"/>
        <n v="2108"/>
        <n v="1970"/>
        <n v="1668"/>
        <n v="2126"/>
        <n v="1344"/>
        <n v="1888"/>
        <n v="1541"/>
        <n v="2046"/>
        <n v="1976"/>
        <n v="1858"/>
        <n v="1705"/>
        <n v="1619"/>
        <n v="1420"/>
        <n v="1937"/>
        <n v="1391"/>
        <n v="1621"/>
        <n v="2206"/>
        <n v="1327"/>
        <n v="1554"/>
        <n v="2016"/>
        <n v="2060"/>
        <n v="1233"/>
        <n v="1829"/>
        <n v="1849"/>
        <n v="1597"/>
        <n v="2167"/>
        <n v="1777"/>
        <n v="1353"/>
        <n v="2080"/>
        <n v="2098"/>
        <n v="1693"/>
        <n v="1684"/>
        <n v="1154"/>
        <n v="1981"/>
        <n v="2234"/>
        <n v="2121"/>
        <n v="1384"/>
        <n v="1966"/>
        <n v="2007"/>
        <n v="1125"/>
        <n v="1347"/>
        <n v="1576"/>
        <n v="691.80000000000007"/>
        <n v="699"/>
        <n v="1192.8000000000002"/>
        <n v="549.40000000000009"/>
        <n v="1096.6000000000001"/>
        <n v="1267.2"/>
        <n v="562.80000000000007"/>
        <n v="861.40000000000009"/>
        <n v="1032.8000000000002"/>
        <n v="941.2"/>
        <n v="512"/>
        <n v="964.60000000000014"/>
        <n v="490.80000000000007"/>
        <n v="703"/>
        <n v="683.6"/>
        <n v="1079.2"/>
        <n v="1039.4000000000001"/>
        <n v="1134.8000000000002"/>
        <n v="697.40000000000009"/>
        <n v="617.6"/>
        <n v="735.80000000000007"/>
        <n v="1335.2"/>
        <n v="583.40000000000009"/>
        <n v="1288.4000000000001"/>
        <n v="1052.6000000000001"/>
        <n v="827.60000000000014"/>
        <n v="856.8"/>
        <n v="919.2"/>
        <n v="528.40000000000009"/>
        <n v="999.60000000000014"/>
        <n v="722.60000000000014"/>
        <n v="1052.4000000000001"/>
        <n v="732.2"/>
        <n v="639.40000000000009"/>
        <n v="942.2"/>
        <n v="603"/>
        <n v="611.20000000000005"/>
        <n v="671.8"/>
        <n v="491.6"/>
        <n v="1050.2"/>
        <n v="582.40000000000009"/>
        <n v="1161.2"/>
        <n v="964"/>
        <n v="805.40000000000009"/>
        <n v="991.80000000000018"/>
        <n v="864.2"/>
        <n v="1183.8000000000002"/>
        <n v="1162.8000000000002"/>
        <n v="747"/>
        <n v="715.40000000000009"/>
        <n v="1066"/>
        <n v="608.6"/>
        <n v="882.8"/>
        <n v="792.8"/>
        <n v="714.40000000000009"/>
        <n v="721.2"/>
        <n v="587"/>
        <n v="1222"/>
        <n v="893"/>
        <n v="524"/>
        <n v="795.60000000000014"/>
        <n v="527.6"/>
        <n v="949.80000000000018"/>
        <n v="1136.8000000000002"/>
        <n v="872"/>
        <n v="712.8"/>
        <n v="1354.8000000000002"/>
        <n v="1196.8000000000002"/>
        <n v="898.60000000000014"/>
        <n v="861.80000000000007"/>
        <n v="818"/>
        <n v="641.80000000000007"/>
        <n v="773.2"/>
        <n v="1207.8000000000002"/>
        <n v="1033.6000000000001"/>
        <n v="1038.4000000000001"/>
        <n v="1259.6000000000001"/>
        <n v="1304.4000000000001"/>
        <n v="497.80000000000007"/>
        <n v="1204.4000000000001"/>
        <n v="1241"/>
        <n v="701.40000000000009"/>
        <n v="1077.2"/>
        <n v="1109"/>
        <n v="1269.6000000000001"/>
        <n v="1138.8000000000002"/>
        <n v="1144"/>
        <n v="1143.2"/>
        <n v="832"/>
        <n v="1140.6000000000001"/>
        <n v="486.89999999999986"/>
        <n v="616.79999999999995"/>
        <n v="535.59999999999991"/>
        <n v="159.69999999999999"/>
        <n v="909.09999999999991"/>
        <n v="99.999999999999886"/>
        <n v="118.39999999999998"/>
        <n v="167.49999999999989"/>
        <n v="135.5"/>
        <n v="326.79999999999995"/>
        <n v="94.199999999999932"/>
        <n v="834.59999999999991"/>
        <n v="496.9"/>
        <n v="466.09999999999991"/>
        <n v="371.39999999999986"/>
        <n v="45"/>
        <n v="291.99999999999989"/>
        <n v="416.39999999999986"/>
        <n v="117.5"/>
        <n v="88.099999999999909"/>
        <n v="474.09999999999991"/>
        <n v="664.19999999999982"/>
        <n v="352.9"/>
        <n v="681.39999999999986"/>
        <n v="470.79999999999995"/>
        <n v="78.399999999999977"/>
        <n v="312.69999999999982"/>
        <n v="508.79999999999995"/>
        <n v="110.49999999999989"/>
        <n v="769.09999999999991"/>
        <n v="1"/>
        <n v="288.29999999999995"/>
        <n v="534.49999999999989"/>
        <n v="352"/>
        <n v="599.19999999999982"/>
        <n v="42.1"/>
        <n v="901.5"/>
        <n v="80.899999999999977"/>
        <n v="565"/>
        <n v="329"/>
        <n v="373.5"/>
        <n v="71.300000000000097"/>
        <n v="208.1"/>
        <n v="532.89999999999986"/>
        <n v="576.09999999999991"/>
        <n v="127.2"/>
        <n v="109.39999999999998"/>
        <n v="224.19999999999993"/>
        <n v="680.69999999999982"/>
        <n v="376.29999999999995"/>
        <n v="98.5"/>
        <n v="48.299999999999955"/>
        <n v="322.79999999999995"/>
        <n v="298.89999999999998"/>
        <n v="563.79999999999995"/>
        <n v="449.69999999999982"/>
        <n v="249.69999999999982"/>
        <n v="863.39999999999986"/>
        <n v="123.79999999999995"/>
        <n v="395"/>
        <n v="15.5"/>
        <n v="720.5"/>
        <n v="325.69999999999993"/>
        <n v="580.09999999999991"/>
        <n v="47.2"/>
        <n v="281.89999999999986"/>
        <n v="208.09999999999991"/>
        <n v="101.20000000000005"/>
        <n v="354.09999999999991"/>
        <n v="184.49999999999989"/>
        <n v="458.39999999999986"/>
        <n v="177.89999999999998"/>
        <n v="84"/>
        <n v="174.09999999999991"/>
        <n v="451"/>
        <n v="11.3000000000001"/>
        <n v="202.99999999999989"/>
        <n v="623.29999999999995"/>
        <n v="836"/>
        <n v="967.69999999999982"/>
        <n v="294.79999999999995"/>
        <n v="114.3"/>
        <n v="124.7"/>
        <n v="72.799999999999955"/>
        <n v="366.09999999999991"/>
        <n v="20.3000000000001"/>
        <n v="320.69999999999982"/>
        <n v="743.89999999999986"/>
        <n v="384"/>
        <n v="597.09999999999991"/>
        <n v="715.89999999999986"/>
        <n v="297.89999999999986"/>
        <n v="1328"/>
        <n v="1725"/>
        <n v="1305"/>
        <n v="1019"/>
        <n v="1333"/>
        <n v="1023"/>
        <n v="1886"/>
        <n v="1907"/>
        <n v="1246"/>
        <n v="1696"/>
        <n v="1240"/>
        <n v="1707"/>
        <n v="1071"/>
        <n v="1658"/>
        <n v="1216"/>
        <n v="1120"/>
        <n v="1261"/>
        <n v="1218"/>
        <n v="1624"/>
        <n v="1030"/>
        <n v="1985"/>
        <n v="1562"/>
        <n v="1487"/>
        <n v="1743"/>
        <n v="1865"/>
        <n v="1340"/>
        <n v="1204"/>
        <n v="1881"/>
        <n v="1954"/>
        <n v="1551"/>
        <n v="1024"/>
        <n v="1854"/>
        <n v="1502"/>
        <n v="1315"/>
        <n v="1962"/>
        <n v="1986"/>
        <n v="1283"/>
        <n v="1618"/>
        <n v="1648"/>
        <n v="1359"/>
        <n v="1047"/>
        <n v="1419"/>
        <n v="1804"/>
        <n v="1064"/>
        <n v="1869"/>
        <n v="1612"/>
        <n v="1662"/>
        <n v="1035"/>
        <n v="1561"/>
        <n v="1266"/>
        <n v="1048"/>
        <n v="1191"/>
        <n v="1004"/>
        <n v="1636"/>
        <n v="1969"/>
        <n v="1360"/>
        <n v="1922"/>
        <n v="1650"/>
        <n v="1802"/>
        <n v="1503"/>
        <n v="1269"/>
        <n v="1818"/>
        <n v="1934"/>
        <n v="1491"/>
        <n v="1686"/>
        <n v="1324"/>
        <n v="1471"/>
        <n v="1679"/>
        <n v="1898.6000000000001"/>
        <n v="1158.8000000000002"/>
        <n v="1243.2"/>
        <n v="1622.4"/>
        <n v="1230.2"/>
        <n v="1371"/>
        <n v="1269.2"/>
        <n v="1478.6000000000001"/>
        <n v="947.2"/>
        <n v="1673.8000000000002"/>
        <n v="1075.4000000000001"/>
        <n v="1689.2"/>
        <n v="1215.5999999999999"/>
        <n v="1394.8"/>
        <n v="1122.4000000000001"/>
        <n v="1665.2"/>
        <n v="1211.4000000000001"/>
        <n v="1404.6000000000001"/>
        <n v="1924.2"/>
        <n v="1353.6000000000001"/>
        <n v="1094.4000000000001"/>
        <n v="1516.2"/>
        <n v="1153.5999999999999"/>
        <n v="1635.6000000000001"/>
        <n v="1258.8000000000002"/>
        <n v="1473.2"/>
        <n v="1777.6000000000001"/>
        <n v="1498"/>
        <n v="1168.8"/>
        <n v="1553"/>
        <n v="1762.4"/>
        <n v="1180.4000000000001"/>
        <n v="1437.4"/>
        <n v="1735"/>
        <n v="1513.6000000000001"/>
        <n v="1319.8"/>
        <n v="1449.4"/>
        <n v="1263.2"/>
        <n v="1252.5999999999999"/>
        <n v="1309.2"/>
        <n v="1613.8000000000002"/>
        <n v="1652.8000000000002"/>
        <n v="1077.5999999999999"/>
        <n v="1535.2"/>
        <n v="1223.8"/>
        <n v="1237.4000000000001"/>
        <n v="1219.4000000000001"/>
        <n v="994.2"/>
        <n v="1922.2"/>
        <n v="1536.4"/>
        <n v="1440.8000000000002"/>
        <n v="949.6"/>
        <n v="1647.4"/>
        <n v="1395.2"/>
        <n v="1166.5999999999999"/>
        <n v="1141.6000000000001"/>
        <n v="1091.4000000000001"/>
        <n v="1800"/>
        <n v="1355.6000000000001"/>
        <n v="1795.4"/>
        <n v="1744.8000000000002"/>
        <n v="1241.5999999999999"/>
        <n v="1133.4000000000001"/>
        <n v="1607.6000000000001"/>
        <n v="1245.4000000000001"/>
        <n v="1297.4000000000001"/>
        <n v="1379.6000000000001"/>
        <n v="1485"/>
        <n v="1323.6000000000001"/>
        <n v="1410.6000000000001"/>
        <n v="1567.2"/>
        <n v="1735.4"/>
        <n v="1618.8000000000002"/>
        <n v="1279"/>
        <n v="1470"/>
        <n v="1227"/>
        <n v="1808.6000000000001"/>
        <n v="1396.4"/>
        <n v="1327.8999999999999"/>
        <n v="916.3"/>
        <n v="1135.3999999999999"/>
        <n v="1393"/>
        <n v="924.69999999999993"/>
        <n v="1261.3999999999999"/>
        <n v="707.69999999999993"/>
        <n v="875.69999999999993"/>
        <n v="1017.8"/>
        <n v="1311.1"/>
        <n v="735.69999999999993"/>
        <n v="1089.8999999999999"/>
        <n v="1225"/>
        <n v="1263.5"/>
        <n v="737.8"/>
        <n v="1280.3"/>
        <n v="1003.0999999999999"/>
        <n v="877.09999999999991"/>
        <n v="781.19999999999993"/>
        <n v="1061.8999999999999"/>
        <n v="1005.1999999999999"/>
        <n v="917.69999999999993"/>
        <n v="884.8"/>
        <n v="716.8"/>
        <n v="1256.5"/>
        <n v="1178.8"/>
        <n v="1022.6999999999999"/>
        <n v="1029"/>
        <n v="1306.8999999999999"/>
        <n v="794.5"/>
        <n v="706.3"/>
        <n v="1259.3"/>
        <n v="849.09999999999991"/>
        <n v="1247.3999999999999"/>
        <n v="788.9"/>
        <n v="985.59999999999991"/>
        <n v="1121.3999999999999"/>
        <n v="851.9"/>
        <n v="954.8"/>
        <n v="1150.0999999999999"/>
        <n v="1276.8"/>
        <n v="1262.0999999999999"/>
        <n v="1060.5"/>
        <n v="1036.7"/>
        <n v="1150.8"/>
        <n v="1166.8999999999999"/>
        <n v="837.19999999999993"/>
        <n v="708.4"/>
        <n v="1099"/>
        <n v="791"/>
        <n v="1320.8999999999999"/>
        <n v="800.09999999999991"/>
        <n v="1124.1999999999998"/>
        <n v="1344.6999999999998"/>
        <n v="1038.8"/>
        <n v="1055.5999999999999"/>
        <n v="811.3"/>
        <n v="1397.1999999999998"/>
        <n v="989.8"/>
        <n v="893.19999999999993"/>
        <n v="1325.1"/>
        <n v="833.69999999999993"/>
        <n v="712.59999999999991"/>
        <n v="861"/>
        <n v="1134.6999999999998"/>
        <n v="1230.5999999999999"/>
        <n v="933.09999999999991"/>
        <n v="1061.2"/>
        <n v="800.8"/>
        <n v="1114.3999999999999"/>
        <n v="802.9"/>
        <n v="762.3"/>
        <n v="1050.7"/>
        <n v="1348.8999999999999"/>
        <n v="889.69999999999993"/>
        <n v="1037.3999999999999"/>
        <n v="928.9"/>
        <n v="937.99999999999989"/>
        <n v="963.19999999999993"/>
        <n v="871.5"/>
        <n v="772.8"/>
        <n v="814.09999999999991"/>
        <n v="925.4"/>
        <n v="979.99999999999989"/>
        <n v="819.69999999999993"/>
        <n v="714"/>
        <n v="723.8"/>
        <n v="2328"/>
        <n v="2110"/>
        <n v="2304"/>
        <n v="1504"/>
        <n v="2298"/>
        <n v="2322"/>
        <n v="1329"/>
        <n v="2081"/>
        <n v="1614"/>
        <n v="1742"/>
        <n v="2119"/>
        <n v="1923"/>
        <n v="2516"/>
        <n v="2095"/>
        <n v="2466"/>
        <n v="2146"/>
        <n v="1832"/>
        <n v="1657"/>
        <n v="1843"/>
        <n v="1386"/>
        <n v="2003"/>
        <n v="2171"/>
        <n v="2416"/>
        <n v="1537"/>
        <n v="2131"/>
        <n v="1982"/>
        <n v="1475"/>
        <n v="1720"/>
        <n v="1390"/>
        <n v="2048"/>
        <n v="1898"/>
        <n v="2175"/>
        <n v="2130"/>
        <n v="1520"/>
        <n v="2153"/>
        <n v="2282"/>
        <n v="1749"/>
        <n v="2254"/>
        <n v="2368"/>
        <n v="1958"/>
        <n v="1984"/>
        <n v="2310"/>
        <n v="1931"/>
        <n v="2381"/>
        <n v="1610"/>
        <n v="1827"/>
        <n v="2345"/>
        <n v="2438"/>
        <n v="2179"/>
        <n v="1584"/>
        <n v="2170"/>
        <n v="1436"/>
        <n v="1830"/>
        <n v="1678"/>
        <n v="1530"/>
        <n v="1560"/>
        <n v="2133"/>
        <n v="1926"/>
        <n v="2041"/>
        <n v="2546"/>
        <n v="1484"/>
        <n v="2013"/>
        <n v="2102"/>
        <n v="2279"/>
        <n v="2225"/>
        <n v="2299"/>
        <n v="1367"/>
        <n v="1424"/>
        <n v="1302.4000000000001"/>
        <n v="1328.8000000000002"/>
        <n v="1161.6000000000001"/>
        <n v="1139.2"/>
        <n v="900.80000000000007"/>
        <n v="935.2"/>
        <n v="1327.2"/>
        <n v="1041.6000000000001"/>
        <n v="1148.8"/>
        <n v="1228"/>
        <n v="1472"/>
        <n v="1172.8"/>
        <n v="1049.6000000000001"/>
        <n v="1554.4"/>
        <n v="1533.6000000000001"/>
        <n v="988"/>
        <n v="839.2"/>
        <n v="1053.6000000000001"/>
        <n v="848.80000000000007"/>
        <n v="959.2"/>
        <n v="1582.4"/>
        <n v="1539.2"/>
        <n v="1211.2"/>
        <n v="1012.8000000000001"/>
        <n v="1202.4000000000001"/>
        <n v="936.80000000000007"/>
        <n v="1332"/>
        <n v="945.6"/>
        <n v="1005.6"/>
        <n v="1279.2"/>
        <n v="1153.6000000000001"/>
        <n v="1504.8000000000002"/>
        <n v="1424.8000000000002"/>
        <n v="980"/>
        <n v="1120.8"/>
        <n v="1292.8000000000002"/>
        <n v="1293.6000000000001"/>
        <n v="1178.4000000000001"/>
        <n v="1580.8000000000002"/>
        <n v="1472.8000000000002"/>
        <n v="1501.6000000000001"/>
        <n v="992"/>
        <n v="1452.8000000000002"/>
        <n v="968"/>
        <n v="1086.4000000000001"/>
        <n v="803.2"/>
        <n v="1444"/>
        <n v="1475.2"/>
        <n v="1100.8"/>
        <n v="1140"/>
        <n v="1364"/>
        <n v="1168"/>
        <n v="1404.8000000000002"/>
        <n v="1312.8000000000002"/>
        <n v="943.2"/>
        <n v="1039.2"/>
        <n v="1284.8000000000002"/>
        <n v="964.80000000000007"/>
        <n v="1381.6000000000001"/>
        <n v="969.6"/>
        <n v="1568"/>
        <n v="1412"/>
        <n v="1597.6000000000001"/>
        <n v="1027.2"/>
        <n v="921.6"/>
        <n v="1236.8000000000002"/>
        <n v="1011.2"/>
        <n v="1505.6000000000001"/>
        <n v="1287.2"/>
        <n v="1179.2"/>
        <n v="1497.6000000000001"/>
        <n v="1560.8000000000002"/>
        <n v="1010.4000000000001"/>
        <n v="832.80000000000007"/>
        <n v="1444.8000000000002"/>
        <n v="985.6"/>
        <n v="852.80000000000007"/>
        <n v="1242.4000000000001"/>
        <n v="1521.6000000000001"/>
        <n v="1558.4"/>
        <n v="1265.5999999999999"/>
        <n v="786.09999999999991"/>
        <n v="1343.3"/>
        <n v="1056.3"/>
        <n v="1201.8999999999999"/>
        <n v="755.3"/>
        <n v="1138.8999999999999"/>
        <n v="1143.8"/>
        <n v="1103.1999999999998"/>
        <n v="767.19999999999993"/>
        <n v="742"/>
        <n v="1292.8999999999999"/>
        <n v="935.9"/>
        <n v="1194.8999999999999"/>
        <n v="1043"/>
        <n v="1324.3999999999999"/>
        <n v="1173.1999999999998"/>
        <n v="784"/>
        <n v="1212.3999999999999"/>
        <n v="885.5"/>
        <n v="1400"/>
        <n v="816.19999999999993"/>
        <n v="829.5"/>
        <n v="1382.5"/>
        <n v="804.3"/>
        <n v="1323"/>
        <n v="780.5"/>
        <n v="1115.8"/>
        <n v="919.8"/>
        <n v="1208.8999999999999"/>
        <n v="1041.5999999999999"/>
        <n v="802.19999999999993"/>
        <n v="1164.8"/>
        <n v="942.9"/>
        <n v="748.3"/>
        <n v="854"/>
        <n v="1220.8"/>
        <n v="801.5"/>
        <n v="1176"/>
        <n v="1110.8999999999999"/>
        <n v="1211"/>
        <n v="1144.5"/>
        <n v="943.59999999999991"/>
        <n v="998.9"/>
        <n v="1254.3999999999999"/>
        <n v="1329.3"/>
        <n v="750.4"/>
        <n v="858.19999999999993"/>
        <n v="972.3"/>
        <n v="746.19999999999993"/>
        <n v="1067.5"/>
        <n v="1297.8"/>
        <n v="836.5"/>
        <n v="1290.8"/>
        <n v="763"/>
        <n v="881.3"/>
        <n v="1168.3"/>
        <n v="891.8"/>
        <n v="1000.9999999999999"/>
        <n v="1269.8"/>
        <n v="751.8"/>
        <n v="1198.3999999999999"/>
        <n v="926.09999999999991"/>
        <n v="1365.6999999999998"/>
        <n v="1253.6999999999998"/>
        <n v="876.4"/>
        <n v="1182.3"/>
        <n v="847.69999999999993"/>
        <n v="1044.3999999999999"/>
        <n v="1294.3"/>
        <n v="1388.8"/>
        <n v="1360.1"/>
        <n v="950.59999999999991"/>
        <n v="1196.3"/>
        <n v="1297.0999999999999"/>
        <n v="1542"/>
        <n v="1461"/>
        <n v="1901"/>
        <n v="1528"/>
        <n v="1790"/>
        <n v="1680"/>
        <n v="1750"/>
        <n v="1980"/>
        <n v="1839"/>
        <n v="1733"/>
        <n v="1011"/>
        <n v="1535"/>
        <n v="1527"/>
        <n v="1194"/>
        <n v="1242"/>
        <n v="1509"/>
        <n v="1747"/>
        <n v="1132"/>
        <n v="1643"/>
        <n v="1243"/>
        <n v="1381"/>
        <n v="1977"/>
        <n v="1439"/>
        <n v="1990"/>
        <n v="1774"/>
        <n v="1286"/>
        <n v="1785"/>
        <n v="1302"/>
        <n v="1184"/>
        <n v="1607"/>
        <n v="1708"/>
        <n v="1941"/>
        <n v="1245"/>
        <n v="1074"/>
        <n v="1698"/>
        <n v="1169"/>
        <n v="1282"/>
        <n v="1310"/>
        <n v="1482"/>
        <n v="1579"/>
        <n v="1478"/>
        <n v="1092"/>
        <n v="1378"/>
        <n v="1950"/>
        <n v="1162"/>
        <n v="1257"/>
        <n v="1403"/>
        <n v="1354"/>
        <n v="812"/>
        <n v="1213.2"/>
        <n v="1294.2"/>
        <n v="856.6"/>
        <n v="643.20000000000005"/>
        <n v="835"/>
        <n v="1161.8000000000002"/>
        <n v="1390.4"/>
        <n v="583.80000000000007"/>
        <n v="1495.8000000000002"/>
        <n v="1507.4"/>
        <n v="1052.2"/>
        <n v="913"/>
        <n v="1314.8000000000002"/>
        <n v="997.60000000000014"/>
        <n v="711.8"/>
        <n v="590.80000000000007"/>
        <n v="919.80000000000018"/>
        <n v="536.80000000000007"/>
        <n v="1349.8000000000002"/>
        <n v="1044.4000000000001"/>
        <n v="1248.6000000000001"/>
        <n v="1250.2"/>
        <n v="854.40000000000009"/>
        <n v="805.60000000000014"/>
        <n v="1453.8000000000002"/>
        <n v="1364.2"/>
        <n v="963.2"/>
        <n v="1385.8000000000002"/>
        <n v="453.20000000000005"/>
        <n v="1019.2"/>
        <n v="1265.2"/>
        <n v="790.2"/>
        <n v="1367.6000000000001"/>
        <n v="1151"/>
        <n v="997"/>
        <n v="1287"/>
        <n v="858.6"/>
        <n v="1180.6000000000001"/>
        <n v="535.6"/>
        <n v="1441.2"/>
        <n v="1057.2"/>
        <n v="1552.4"/>
        <n v="1220.2"/>
        <n v="1229.6000000000001"/>
        <n v="603.6"/>
        <n v="1343.6000000000001"/>
        <n v="1313.2"/>
        <n v="968.2"/>
        <n v="654.79999999999995"/>
        <n v="672.2"/>
        <n v="423.40000000000009"/>
        <n v="911"/>
        <n v="599.80000000000007"/>
        <n v="905"/>
        <n v="824.80000000000018"/>
        <n v="1258.8"/>
        <n v="759.2"/>
        <n v="1009.6000000000001"/>
        <n v="1500.6000000000001"/>
        <n v="1234.6000000000001"/>
        <n v="768.2"/>
        <n v="949.2"/>
        <n v="561"/>
        <n v="677.6"/>
        <n v="705.60000000000014"/>
        <n v="1048.8000000000002"/>
        <n v="1292"/>
        <n v="800.40000000000009"/>
        <n v="929.60000000000014"/>
        <n v="1445.8000000000002"/>
        <n v="667.6"/>
        <n v="834.40000000000009"/>
        <n v="687.8"/>
        <n v="1113.8"/>
        <n v="950"/>
        <n v="1178"/>
        <n v="1446.2"/>
        <n v="1572.4"/>
        <n v="1229"/>
        <n v="785.60000000000014"/>
        <n v="822"/>
        <n v="1020.2"/>
        <n v="589.20000000000005"/>
        <n v="1423.2"/>
        <n v="1206.6000000000001"/>
        <n v="171.29999999999995"/>
        <n v="300.20000000000005"/>
        <n v="351.69999999999982"/>
        <n v="745.3"/>
        <n v="455.19999999999993"/>
        <n v="376.19999999999982"/>
        <n v="173.69999999999993"/>
        <n v="194.10000000000002"/>
        <n v="96.499999999999886"/>
        <n v="171.89999999999986"/>
        <n v="670"/>
        <n v="106.09999999999991"/>
        <n v="262.99999999999989"/>
        <n v="597.29999999999995"/>
        <n v="539"/>
        <n v="741.59999999999991"/>
        <n v="469.39999999999986"/>
        <n v="210.89999999999998"/>
        <n v="635.19999999999982"/>
        <n v="311.19999999999993"/>
        <n v="240.5"/>
        <n v="878.5"/>
        <n v="79"/>
        <n v="855.59999999999991"/>
        <n v="112.39999999999998"/>
        <n v="899.69999999999982"/>
        <n v="426.5"/>
        <n v="255.10000000000002"/>
        <n v="346.29999999999995"/>
        <n v="715.19999999999982"/>
        <n v="201.09999999999991"/>
        <n v="466.59999999999991"/>
        <n v="496.99999999999989"/>
        <n v="374.09999999999991"/>
        <n v="426"/>
        <n v="615.19999999999982"/>
        <n v="395.19999999999993"/>
        <n v="192.39999999999998"/>
        <n v="470.9"/>
        <n v="200.09999999999991"/>
        <n v="170.09999999999991"/>
        <n v="664.3"/>
        <n v="699.89999999999986"/>
        <n v="280.69999999999993"/>
        <n v="290.79999999999995"/>
        <n v="326"/>
        <n v="771.99999999999989"/>
        <n v="289.79999999999995"/>
        <n v="739.5"/>
        <n v="337"/>
        <n v="618"/>
        <n v="372.59999999999991"/>
        <n v="560.59999999999991"/>
        <n v="470.39999999999986"/>
        <n v="747.8"/>
        <n v="310.5"/>
        <n v="879.8"/>
        <n v="725.39999999999986"/>
        <n v="466.79999999999995"/>
        <n v="788"/>
        <n v="228.79999999999995"/>
        <n v="359.5"/>
        <n v="119.39999999999998"/>
        <n v="679.39999999999986"/>
        <n v="724.59999999999991"/>
        <n v="463.5"/>
        <n v="341.79999999999995"/>
        <n v="784.39999999999986"/>
        <n v="496.20000000000005"/>
        <n v="689.89999999999986"/>
        <n v="316.89999999999998"/>
        <n v="634.5"/>
        <n v="509.09999999999991"/>
        <n v="732.39999999999986"/>
        <n v="343.29999999999995"/>
        <n v="281.59999999999991"/>
        <n v="287.39999999999986"/>
        <n v="876.3"/>
        <n v="478.79999999999995"/>
        <n v="302"/>
        <n v="503.19999999999993"/>
        <n v="809.8"/>
        <n v="399.09999999999991"/>
        <n v="196.89999999999998"/>
        <n v="417.89999999999986"/>
        <n v="347.69999999999993"/>
        <n v="131.09999999999991"/>
        <n v="819.5"/>
        <n v="221.59999999999991"/>
        <n v="298"/>
        <n v="794.69999999999982"/>
        <n v="860.59999999999991"/>
        <n v="1924"/>
        <n v="1294"/>
        <n v="1028"/>
        <n v="1543"/>
        <n v="2074"/>
        <n v="2024"/>
        <n v="2032"/>
        <n v="1639"/>
        <n v="2038"/>
        <n v="1880"/>
        <n v="1142"/>
        <n v="1574"/>
        <n v="1626"/>
        <n v="1399"/>
        <n v="1358"/>
        <n v="1499"/>
        <n v="1426"/>
        <n v="1466"/>
        <n v="1682"/>
        <n v="2091"/>
        <n v="1124"/>
        <n v="1051"/>
        <n v="994"/>
        <n v="1207"/>
        <n v="996"/>
        <n v="1219"/>
        <n v="1220"/>
        <n v="1036"/>
        <n v="2073"/>
        <n v="1992"/>
        <n v="1764"/>
        <n v="1398"/>
        <n v="1365"/>
        <n v="1414"/>
        <n v="1430"/>
        <n v="1402"/>
        <n v="1112"/>
        <n v="1656"/>
        <n v="983"/>
        <n v="1145"/>
        <n v="1914"/>
        <n v="959"/>
        <n v="1474"/>
        <n v="1957"/>
        <n v="1740"/>
        <n v="1020"/>
        <n v="2031"/>
        <n v="1645"/>
        <n v="1284"/>
        <n v="1773"/>
        <n v="1014"/>
        <n v="1666.8000000000002"/>
        <n v="1816.4"/>
        <n v="1571.6"/>
        <n v="1728.4"/>
        <n v="1805.2"/>
        <n v="1594.8000000000002"/>
        <n v="1249.2"/>
        <n v="1583.2"/>
        <n v="1375.6000000000001"/>
        <n v="1229.5999999999999"/>
        <n v="1179.8000000000002"/>
        <n v="1795.2"/>
        <n v="1966.8000000000002"/>
        <n v="1644.8000000000002"/>
        <n v="1645.4"/>
        <n v="1436.4"/>
        <n v="1833.1999999999998"/>
        <n v="1489.6000000000001"/>
        <n v="1579.6000000000001"/>
        <n v="1759.6000000000001"/>
        <n v="1198.8000000000002"/>
        <n v="1429"/>
        <n v="1699.4"/>
        <n v="1359.2"/>
        <n v="1070.5999999999999"/>
        <n v="1259.2"/>
        <n v="1400.8"/>
        <n v="1207.5999999999999"/>
        <n v="1620.6000000000001"/>
        <n v="1362.8000000000002"/>
        <n v="1698.6000000000001"/>
        <n v="1407.8000000000002"/>
        <n v="1652.4"/>
        <n v="1806.6000000000001"/>
        <n v="1336.4"/>
        <n v="1140.8000000000002"/>
        <n v="1145.4000000000001"/>
        <n v="1665.6000000000001"/>
        <n v="1249.4000000000001"/>
        <n v="975.59999999999991"/>
        <n v="1403.2"/>
        <n v="1399.8"/>
        <n v="1723.2"/>
        <n v="1965.6000000000004"/>
        <n v="1361.8000000000002"/>
        <n v="1648.2"/>
        <n v="1732.2"/>
        <n v="1685"/>
        <n v="1732.6000000000001"/>
        <n v="1452.6000000000001"/>
        <n v="2010.8000000000002"/>
        <n v="1827.4"/>
        <n v="1394.6000000000001"/>
        <n v="1411"/>
        <n v="1251.4000000000001"/>
        <n v="1972.8000000000002"/>
        <n v="1150"/>
        <n v="1608"/>
        <n v="1877"/>
        <n v="1447.6"/>
        <n v="1549.4"/>
        <n v="1736.8000000000002"/>
        <n v="1581.4"/>
        <n v="1909.8000000000002"/>
        <n v="2032.8000000000002"/>
        <n v="1666.4"/>
        <n v="1205.4000000000001"/>
        <n v="1891.8000000000002"/>
        <n v="1641.2"/>
        <n v="1340.6000000000001"/>
        <n v="1309.6000000000001"/>
        <n v="1343.2"/>
        <n v="1026.5999999999999"/>
        <n v="1080"/>
        <n v="1088.8000000000002"/>
        <n v="1896.8000000000002"/>
        <n v="1167"/>
        <n v="1826.6000000000004"/>
        <n v="906.8"/>
        <n v="1321.6"/>
        <n v="929.3"/>
        <n v="1295.5"/>
        <n v="1281.3999999999999"/>
        <n v="715.8"/>
        <n v="1252.1999999999998"/>
        <n v="1207.3999999999999"/>
        <n v="832.19999999999982"/>
        <n v="782.69999999999993"/>
        <n v="903.09999999999991"/>
        <n v="1206.8"/>
        <n v="1120.5999999999999"/>
        <n v="1110.0999999999999"/>
        <n v="1064.8"/>
        <n v="1433.5"/>
        <n v="1390.8"/>
        <n v="694.3"/>
        <n v="1012.8"/>
        <n v="759.8"/>
        <n v="858.4"/>
        <n v="974.09999999999991"/>
        <n v="869.09999999999991"/>
        <n v="790.59999999999991"/>
        <n v="796.19999999999982"/>
        <n v="1048.8"/>
        <n v="1230.8"/>
        <n v="1021.6999999999998"/>
        <n v="1032.5"/>
        <n v="652.9"/>
        <n v="1479.8999999999999"/>
        <n v="980.8"/>
        <n v="1221"/>
        <n v="1594.3"/>
        <n v="798.8"/>
        <n v="1008"/>
        <n v="1281.5"/>
        <n v="1043.0999999999999"/>
        <n v="1152.0999999999999"/>
        <n v="1274"/>
        <n v="688.59999999999991"/>
        <n v="1242.8"/>
        <n v="1102.5"/>
        <n v="1084.5999999999999"/>
        <n v="1317.8"/>
        <n v="1103.0999999999999"/>
        <n v="1344.3"/>
        <n v="1182.1999999999998"/>
        <n v="713.59999999999991"/>
        <n v="1332.1"/>
        <n v="897.8"/>
        <n v="1129.3"/>
        <n v="1569.6"/>
        <n v="1274.0999999999999"/>
        <n v="1270.8"/>
        <n v="1534.1"/>
        <n v="993.40000000000009"/>
        <n v="960.19999999999982"/>
        <n v="1116.7"/>
        <n v="1402.3"/>
        <n v="1422.8999999999999"/>
        <n v="1499.3"/>
        <n v="1508.6"/>
        <n v="925"/>
        <n v="1063.6999999999998"/>
        <n v="686.8"/>
        <n v="1031.9000000000001"/>
        <n v="915.3"/>
        <n v="1047.4000000000001"/>
        <n v="1095"/>
        <n v="917.5"/>
        <n v="1078.8"/>
        <n v="1139.3"/>
        <n v="1021.5999999999999"/>
        <n v="1581.5"/>
        <n v="908.59999999999991"/>
        <n v="1038.1999999999998"/>
        <n v="1130.8"/>
        <n v="705.09999999999991"/>
        <n v="823.3"/>
        <n v="933.3"/>
        <n v="827.5"/>
        <n v="2402"/>
        <n v="1718"/>
        <n v="2437"/>
        <n v="2241"/>
        <n v="1991"/>
        <n v="2178"/>
        <n v="1847"/>
        <n v="2592"/>
        <n v="2002"/>
        <n v="2216"/>
        <n v="2448"/>
        <n v="2075"/>
        <n v="2290"/>
        <n v="2220"/>
        <n v="1730"/>
        <n v="1887"/>
        <n v="1616"/>
        <n v="1518"/>
        <n v="1940"/>
        <n v="2112"/>
        <n v="2193"/>
        <n v="2272"/>
        <n v="1717"/>
        <n v="2245"/>
        <n v="2468"/>
        <n v="2314"/>
        <n v="2473"/>
        <n v="2487"/>
        <n v="2447"/>
        <n v="1550"/>
        <n v="2009"/>
        <n v="1625"/>
        <n v="1431"/>
        <n v="2191"/>
        <n v="1876"/>
        <n v="1745"/>
        <n v="2068"/>
        <n v="2006"/>
        <n v="1376"/>
        <n v="2673"/>
        <n v="1760"/>
        <n v="2210"/>
        <n v="2612"/>
        <n v="2156"/>
        <n v="1545"/>
        <n v="1904"/>
        <n v="2000"/>
        <n v="1235"/>
        <n v="1702"/>
        <n v="915"/>
        <n v="1007"/>
        <n v="1583.8000000000002"/>
        <n v="1571.4"/>
        <n v="965.59999999999991"/>
        <n v="1176.8"/>
        <n v="1113"/>
        <n v="1166.4000000000001"/>
        <n v="1541.8000000000002"/>
        <n v="1076.4000000000001"/>
        <n v="1498.6000000000001"/>
        <n v="1396.8000000000002"/>
        <n v="1250"/>
        <n v="1685.4"/>
        <n v="1573.8000000000002"/>
        <n v="1447.2"/>
        <n v="922.80000000000018"/>
        <n v="1018.4000000000001"/>
        <n v="1071.5999999999999"/>
        <n v="1178.6000000000001"/>
        <n v="1364.4"/>
        <n v="1283.8"/>
        <n v="1134"/>
        <n v="1407.4"/>
        <n v="1022.2"/>
        <n v="1253.6000000000001"/>
        <n v="1360.8"/>
        <n v="1452.2"/>
        <n v="1480.2"/>
        <n v="1723.4"/>
        <n v="1575.2"/>
        <n v="1548.2"/>
        <n v="1166.6000000000001"/>
        <n v="1276.6000000000001"/>
        <n v="1154.5999999999999"/>
        <n v="814"/>
        <n v="1123"/>
        <n v="1145.5999999999999"/>
        <n v="1323.4"/>
        <n v="948.80000000000018"/>
        <n v="973"/>
        <n v="982.40000000000009"/>
        <n v="1338.8000000000002"/>
        <n v="1559.2"/>
        <n v="1378.4"/>
        <n v="1326.8"/>
        <n v="1668.4"/>
        <n v="1102.8"/>
        <n v="1516.6000000000001"/>
        <n v="931.59999999999991"/>
        <n v="1123.6000000000001"/>
        <n v="1126.8"/>
        <n v="1105.8"/>
        <n v="1361"/>
        <n v="1590.8000000000002"/>
        <n v="1336"/>
        <n v="1397.8000000000002"/>
        <n v="1061.6000000000001"/>
        <n v="696.80000000000007"/>
        <n v="1175"/>
        <n v="1231.6000000000001"/>
        <n v="1422.4"/>
        <n v="1162.6000000000001"/>
        <n v="1190"/>
        <n v="1231.4000000000001"/>
        <n v="1593.4"/>
        <n v="1555.6000000000001"/>
        <n v="1114.4000000000001"/>
        <n v="866.19999999999993"/>
        <n v="1021.0999999999999"/>
        <n v="1263.6999999999998"/>
        <n v="1368.3"/>
        <n v="846.69999999999982"/>
        <n v="881.09999999999991"/>
        <n v="934.69999999999982"/>
        <n v="953.69999999999982"/>
        <n v="1214.3999999999999"/>
        <n v="829.8"/>
        <n v="924.3"/>
        <n v="989.40000000000009"/>
        <n v="1461.3999999999999"/>
        <n v="1153"/>
        <n v="1491.5"/>
        <n v="1479.8"/>
        <n v="951.3"/>
        <n v="1172.1999999999998"/>
        <n v="797.4"/>
        <n v="826.19999999999993"/>
        <n v="1010.0999999999999"/>
        <n v="1103.3"/>
        <n v="1361.3999999999999"/>
        <n v="962.5"/>
        <n v="1216.3999999999999"/>
        <n v="1214.0999999999999"/>
        <n v="1224.7"/>
        <n v="1262.3"/>
        <n v="1375.6"/>
        <n v="1118.1999999999998"/>
        <n v="955.5"/>
        <n v="1015.5"/>
        <n v="674.4"/>
        <n v="578.19999999999993"/>
        <n v="1039.5999999999999"/>
        <n v="1149.8999999999999"/>
        <n v="1017.0999999999999"/>
        <n v="1490.8999999999999"/>
        <n v="1202"/>
        <n v="1232.5999999999999"/>
        <n v="865"/>
        <n v="1099.0999999999999"/>
        <n v="780.59999999999991"/>
        <n v="1228.8999999999999"/>
        <n v="833.19999999999982"/>
        <n v="592.59999999999991"/>
        <n v="1156.5"/>
        <n v="760.5"/>
        <n v="1246.5999999999999"/>
        <n v="1036.6999999999998"/>
        <n v="1451.8999999999999"/>
        <n v="1496.6999999999998"/>
        <n v="985.40000000000009"/>
        <n v="1393.6999999999998"/>
        <n v="1152"/>
        <n v="972.19999999999982"/>
        <n v="1330.8"/>
        <n v="801.09999999999991"/>
        <n v="1046.3"/>
        <n v="1174.8"/>
        <n v="1313.1999999999998"/>
        <n v="844.90000000000009"/>
        <n v="1028.5"/>
        <n v="1111.5"/>
        <n v="1267.0999999999999"/>
        <n v="1329.1"/>
        <n v="877.19999999999982"/>
        <n v="1204.1999999999998"/>
        <n v="1075"/>
        <n v="1461.6999999999998"/>
        <n v="1452.8"/>
        <n v="835.4"/>
        <n v="1039.3999999999999"/>
        <n v="1284.5999999999999"/>
        <n v="1138.5"/>
        <n v="1229.3"/>
        <n v="1564.8"/>
        <n v="1247.6999999999998"/>
        <n v="1348.1999999999998"/>
        <n v="1248.1999999999998"/>
        <n v="1053.3"/>
        <n v="1094.8"/>
        <n v="1170.1999999999998"/>
        <n v="1185.8999999999999"/>
        <n v="628.79999999999995"/>
        <n v="1003.3"/>
        <n v="881.7"/>
        <n v="868.19999999999982"/>
        <n v="1993"/>
        <n v="2056"/>
        <n v="1652"/>
        <n v="1185"/>
        <n v="1375"/>
        <n v="1547"/>
        <n v="1899"/>
        <n v="1716"/>
        <n v="1828"/>
        <n v="1238"/>
        <n v="1236"/>
        <n v="1807"/>
        <n v="1473"/>
        <n v="1570"/>
        <n v="1676"/>
        <n v="2008"/>
        <n v="1170"/>
        <n v="2120"/>
        <n v="1809"/>
        <n v="2092"/>
        <n v="2079"/>
        <n v="1736"/>
        <n v="2090"/>
        <n v="2107"/>
        <n v="1413"/>
        <n v="2055"/>
        <n v="1613"/>
        <n v="1272"/>
        <n v="1161"/>
        <n v="1452"/>
        <n v="1500"/>
        <n v="2144"/>
        <n v="1690"/>
        <n v="1772"/>
        <n v="1409"/>
        <n v="1951"/>
        <n v="1464"/>
        <n v="1848"/>
        <n v="1374"/>
        <n v="1025"/>
        <n v="1583"/>
        <n v="1406"/>
        <n v="1249"/>
        <n v="1428"/>
        <n v="1486"/>
        <n v="1734"/>
        <n v="1765"/>
        <n v="1262"/>
        <n v="1885"/>
        <n v="2069"/>
        <n v="1300"/>
        <n v="1460"/>
        <n v="1569"/>
        <n v="834.60000000000014"/>
        <n v="1155.4000000000001"/>
        <n v="760"/>
        <n v="512.80000000000007"/>
        <n v="473.20000000000005"/>
        <n v="876"/>
        <n v="422.20000000000005"/>
        <n v="1163.8000000000002"/>
        <n v="816.60000000000014"/>
        <n v="591.40000000000009"/>
        <n v="566"/>
        <n v="1238.4000000000001"/>
        <n v="301"/>
        <n v="622"/>
        <n v="479"/>
        <n v="849.40000000000009"/>
        <n v="681"/>
        <n v="626"/>
        <n v="833.80000000000018"/>
        <n v="1081.4000000000001"/>
        <n v="953.2"/>
        <n v="579.6"/>
        <n v="998.60000000000014"/>
        <n v="740"/>
        <n v="999"/>
        <n v="534.6"/>
        <n v="1186.8000000000002"/>
        <n v="890"/>
        <n v="587.40000000000009"/>
        <n v="1000.2"/>
        <n v="845"/>
        <n v="560.80000000000007"/>
        <n v="642.60000000000014"/>
        <n v="814.40000000000009"/>
        <n v="743.40000000000009"/>
        <n v="475"/>
        <n v="697.2"/>
        <n v="444.6"/>
        <n v="682.2"/>
        <n v="209"/>
        <n v="937.2"/>
        <n v="1171.6000000000001"/>
        <n v="886.80000000000018"/>
        <n v="986.40000000000009"/>
        <n v="420.6"/>
        <n v="687.40000000000009"/>
        <n v="1266.6000000000001"/>
        <n v="761.80000000000018"/>
        <n v="637.60000000000014"/>
        <n v="825.80000000000018"/>
        <n v="432.40000000000009"/>
        <n v="724.8"/>
        <n v="514.40000000000009"/>
        <n v="469.20000000000005"/>
        <n v="525.20000000000005"/>
        <n v="624.80000000000007"/>
        <n v="287"/>
        <n v="904.60000000000014"/>
        <n v="883"/>
        <n v="627.60000000000014"/>
        <n v="517"/>
        <n v="1128.6000000000001"/>
        <n v="1074.6000000000001"/>
        <n v="615.79999999999995"/>
        <n v="769.8"/>
        <n v="499.79999999999995"/>
        <n v="781.80000000000018"/>
        <n v="399.40000000000009"/>
        <n v="335.80000000000007"/>
        <n v="259"/>
        <n v="987.60000000000014"/>
        <n v="1183.6000000000001"/>
        <n v="872.60000000000014"/>
        <n v="609.60000000000014"/>
        <n v="454.40000000000009"/>
        <n v="632"/>
        <n v="327.40000000000009"/>
        <n v="524.6"/>
        <n v="914"/>
        <n v="982"/>
        <n v="800"/>
        <n v="422.60000000000014"/>
        <n v="1007.6000000000001"/>
        <n v="867.80000000000018"/>
        <n v="412"/>
        <n v="550.5"/>
        <n v="614.5"/>
        <n v="17.600000000000001"/>
        <n v="125.59999999999991"/>
        <n v="142.29999999999995"/>
        <n v="444.79999999999995"/>
        <n v="131.59999999999991"/>
        <n v="272"/>
        <n v="80.599999999999895"/>
        <n v="115.09999999999991"/>
        <n v="7"/>
        <n v="551.89999999999986"/>
        <n v="121.1"/>
        <n v="387.29999999999995"/>
        <n v="397.19999999999982"/>
        <n v="52.199999999999818"/>
        <n v="205.69999999999982"/>
        <n v="16.300000000000097"/>
        <n v="92.699999999999932"/>
        <n v="61.699999999999932"/>
        <n v="133.39999999999986"/>
        <n v="150.09999999999991"/>
        <n v="54.899999999999977"/>
        <n v="298.59999999999991"/>
        <n v="113.79999999999995"/>
        <n v="412.19999999999982"/>
        <n v="297.69999999999982"/>
        <n v="13.4000000000001"/>
        <n v="203.2"/>
        <n v="617.89999999999986"/>
        <n v="562.5"/>
        <n v="106.89999999999998"/>
        <n v="591.29999999999995"/>
        <n v="104.39999999999998"/>
        <n v="62.699999999999932"/>
        <n v="236.5"/>
        <n v="294.5"/>
        <n v="1.7000000000000499"/>
        <n v="490.59999999999991"/>
        <n v="92.1"/>
        <n v="4.7000000000000499"/>
        <n v="151.69999999999999"/>
        <n v="183.69999999999993"/>
        <n v="443.19999999999982"/>
        <n v="66.699999999999903"/>
        <n v="166.99999999999989"/>
        <n v="213.79999999999995"/>
        <n v="459"/>
        <n v="517.79999999999995"/>
        <n v="606.69999999999982"/>
        <n v="200.59999999999991"/>
        <n v="203.7"/>
        <n v="213.69999999999982"/>
        <n v="340.39999999999986"/>
        <n v="159.9"/>
        <n v="41.900000000000006"/>
        <n v="23.399999999999977"/>
        <n v="146"/>
        <n v="33.000000000000099"/>
        <n v="133.1"/>
        <n v="13.399999999999977"/>
        <n v="8.2000000000000508"/>
        <n v="554.29999999999995"/>
        <n v="375.59999999999991"/>
        <n v="677.39999999999986"/>
        <n v="23.199999999999932"/>
        <n v="95.799999999999955"/>
        <n v="731.69999999999982"/>
        <n v="167.69999999999993"/>
        <n v="8.6999999999999318"/>
        <n v="264.89999999999986"/>
        <n v="127.29999999999995"/>
        <n v="73"/>
        <n v="192.19999999999982"/>
        <n v="26.099999999999909"/>
        <n v="370.29999999999995"/>
        <n v="145.69999999999999"/>
        <n v="570.19999999999982"/>
        <n v="12.2"/>
        <n v="414.69999999999982"/>
        <n v="41"/>
        <n v="15.299999999999955"/>
        <n v="459.29999999999995"/>
        <n v="664.69999999999982"/>
        <n v="458.59999999999991"/>
        <n v="13.2"/>
        <n v="141.4"/>
        <n v="160"/>
        <n v="250.99999999999989"/>
        <n v="545.59999999999991"/>
        <n v="538.5"/>
        <n v="1198"/>
        <n v="987"/>
        <n v="1057"/>
        <n v="916"/>
        <n v="833"/>
        <n v="1200"/>
        <n v="1401"/>
        <n v="924"/>
        <n v="947"/>
        <n v="1744"/>
        <n v="1223"/>
        <n v="1205"/>
        <n v="1128"/>
        <n v="1404"/>
        <n v="1555"/>
        <n v="1038"/>
        <n v="1410"/>
        <n v="1045"/>
        <n v="1296"/>
        <n v="1729"/>
        <n v="1739"/>
        <n v="1335"/>
        <n v="1070"/>
        <n v="998"/>
        <n v="1040"/>
        <n v="1098"/>
        <n v="1540"/>
        <n v="1379"/>
        <n v="1322"/>
        <n v="977"/>
        <n v="956"/>
        <n v="1826"/>
        <n v="1264"/>
        <n v="1281"/>
        <n v="1691"/>
        <n v="1217"/>
        <n v="1496"/>
        <n v="1523"/>
        <n v="1320"/>
        <n v="1395"/>
        <n v="1280"/>
        <n v="1338"/>
        <n v="1346"/>
        <n v="1208"/>
        <n v="1226"/>
        <n v="772"/>
        <n v="898"/>
        <n v="1377"/>
        <n v="1596"/>
        <n v="1667"/>
        <n v="1102"/>
        <n v="1339"/>
        <n v="1578"/>
        <n v="998.59999999999991"/>
        <n v="1073.2"/>
        <n v="1484.4"/>
        <n v="877.6"/>
        <n v="1620.2"/>
        <n v="1330.2"/>
        <n v="832.80000000000018"/>
        <n v="1370.4"/>
        <n v="882.6"/>
        <n v="1171.8"/>
        <n v="1295.6000000000001"/>
        <n v="1076.6000000000001"/>
        <n v="1206.8000000000002"/>
        <n v="1596.2"/>
        <n v="1646.6000000000001"/>
        <n v="1267.8000000000002"/>
        <n v="1244.6000000000001"/>
        <n v="983.80000000000018"/>
        <n v="1350.2"/>
        <n v="934"/>
        <n v="898.2"/>
        <n v="1615.8000000000002"/>
        <n v="1171.4000000000001"/>
        <n v="1108.4000000000001"/>
        <n v="922"/>
        <n v="1592.4"/>
        <n v="810.40000000000009"/>
        <n v="1610.8000000000002"/>
        <n v="1078.2"/>
        <n v="862.6"/>
        <n v="1108"/>
        <n v="1013.6000000000001"/>
        <n v="928"/>
        <n v="1614.2"/>
        <n v="1277.6000000000001"/>
        <n v="1277.4000000000001"/>
        <n v="937.60000000000014"/>
        <n v="711.80000000000007"/>
        <n v="1157.4000000000001"/>
        <n v="1380.8000000000002"/>
        <n v="1166"/>
        <n v="1267.4000000000001"/>
        <n v="1447"/>
        <n v="1075.6000000000001"/>
        <n v="1446.6000000000001"/>
        <n v="1236.4000000000001"/>
        <n v="1209.6000000000001"/>
        <n v="1324.4"/>
        <n v="1844"/>
        <n v="1051.2"/>
        <n v="1589.8000000000002"/>
        <n v="1024.6000000000001"/>
        <n v="964.59999999999991"/>
        <n v="1263.8000000000002"/>
        <n v="1124.4000000000001"/>
        <n v="1543.8000000000002"/>
        <n v="1179.4000000000001"/>
        <n v="1469"/>
        <n v="1694.2"/>
        <n v="1078.4000000000001"/>
        <n v="934.40000000000009"/>
        <n v="1651"/>
        <n v="1484.2"/>
        <n v="1186.2"/>
        <n v="1545.2"/>
        <n v="950.8"/>
        <n v="930.59999999999991"/>
        <n v="1202.8"/>
        <n v="1525.2"/>
        <n v="1291.2"/>
        <n v="1136.4000000000001"/>
        <n v="1581.8000000000002"/>
        <n v="922.2"/>
        <n v="814.59999999999991"/>
        <n v="1005.6999999999998"/>
        <n v="653.09999999999991"/>
        <n v="1252.0999999999999"/>
        <n v="863.99999999999989"/>
        <n v="775.99999999999989"/>
        <n v="566.9"/>
        <n v="762.4"/>
        <n v="952.59999999999991"/>
        <n v="971.19999999999982"/>
        <n v="775.9"/>
        <n v="771.49999999999989"/>
        <n v="931.8"/>
        <n v="511.59999999999991"/>
        <n v="716.59999999999991"/>
        <n v="1198.8"/>
        <n v="773.09999999999991"/>
        <n v="979.39999999999986"/>
        <n v="1137.0999999999999"/>
        <n v="1014.6999999999998"/>
        <n v="994.09999999999991"/>
        <n v="1215.3999999999999"/>
        <n v="902.49999999999989"/>
        <n v="969.8"/>
        <n v="575.79999999999995"/>
        <n v="821.8"/>
        <n v="1032.8"/>
        <n v="1220.5999999999999"/>
        <n v="634.09999999999991"/>
        <n v="887.5"/>
        <n v="1270.5999999999999"/>
        <n v="1230.5"/>
        <n v="1151.5999999999999"/>
        <n v="641.09999999999991"/>
        <n v="1073.5"/>
        <n v="760.99999999999989"/>
        <n v="902.69999999999982"/>
        <n v="585.69999999999993"/>
        <n v="919.89999999999986"/>
        <n v="1215.5"/>
        <n v="635.79999999999995"/>
        <n v="725.69999999999993"/>
        <n v="579.4"/>
        <n v="671"/>
        <n v="909.5"/>
        <n v="829.3"/>
        <n v="1083.6999999999998"/>
        <n v="847.09999999999991"/>
        <n v="1224.5999999999999"/>
        <n v="1125.3"/>
        <n v="655.5"/>
        <n v="581.29999999999995"/>
        <n v="668.19999999999993"/>
        <n v="670.69999999999993"/>
        <n v="1131.3"/>
        <n v="770.69999999999993"/>
        <n v="1062.1999999999998"/>
        <n v="1152.3999999999999"/>
        <n v="799.09999999999991"/>
        <n v="1223.1999999999998"/>
        <n v="1091"/>
        <n v="1047.3999999999999"/>
        <n v="1107.3"/>
        <n v="1008.6999999999998"/>
        <n v="1075.5999999999999"/>
        <n v="1097.1999999999998"/>
        <n v="452.19999999999993"/>
        <n v="963"/>
        <n v="744.09999999999991"/>
        <n v="586.9"/>
        <n v="729.19999999999993"/>
        <n v="958.89999999999986"/>
        <n v="664.09999999999991"/>
        <n v="960"/>
        <n v="554.79999999999995"/>
        <n v="412.69999999999993"/>
        <n v="866.8"/>
        <n v="1268.0999999999999"/>
        <n v="647.79999999999995"/>
        <n v="1216.3"/>
        <n v="1065.1999999999998"/>
        <n v="887.09999999999991"/>
        <n v="420.9"/>
        <n v="2067"/>
        <n v="2052"/>
        <n v="1345"/>
        <n v="1864"/>
        <n v="1973"/>
        <n v="2094"/>
        <n v="1206"/>
        <n v="1935"/>
        <n v="1811"/>
        <n v="2099"/>
        <n v="1505"/>
        <n v="1855"/>
        <n v="1311"/>
        <n v="1801"/>
        <n v="1146"/>
        <n v="1731"/>
        <n v="1237"/>
        <n v="2029"/>
        <n v="1738"/>
        <n v="1586"/>
        <n v="2050"/>
        <n v="1845"/>
        <n v="1087"/>
        <n v="1956"/>
        <n v="1303"/>
        <n v="1890"/>
        <n v="1295"/>
        <n v="1330"/>
        <n v="2278"/>
        <n v="2155"/>
        <n v="1454"/>
        <n v="1782"/>
        <n v="1565"/>
        <n v="1649"/>
        <n v="1200.6000000000001"/>
        <n v="842.80000000000007"/>
        <n v="992.2"/>
        <n v="936.40000000000009"/>
        <n v="819.6"/>
        <n v="1111.4000000000001"/>
        <n v="736.40000000000009"/>
        <n v="616.80000000000007"/>
        <n v="929.2"/>
        <n v="951.8"/>
        <n v="1153.2"/>
        <n v="978.2"/>
        <n v="573.20000000000005"/>
        <n v="1373"/>
        <n v="938.40000000000009"/>
        <n v="935"/>
        <n v="914.8"/>
        <n v="1253.2"/>
        <n v="1406.2"/>
        <n v="1071.2"/>
        <n v="692"/>
        <n v="684.2"/>
        <n v="656.6"/>
        <n v="1086.6000000000001"/>
        <n v="1421.2"/>
        <n v="1147.8"/>
        <n v="1107.2"/>
        <n v="1097.2"/>
        <n v="1219.8000000000002"/>
        <n v="1118.2"/>
        <n v="1238.6000000000001"/>
        <n v="1297.6000000000001"/>
        <n v="1076.2"/>
        <n v="1366.4"/>
        <n v="1308.2"/>
        <n v="1149.2"/>
        <n v="1338.4"/>
        <n v="848.8"/>
        <n v="810.8"/>
        <n v="1348"/>
        <n v="1069.6000000000001"/>
        <n v="1201.6000000000001"/>
        <n v="1094"/>
        <n v="1055.2"/>
        <n v="769.6"/>
        <n v="1004.2"/>
        <n v="769.40000000000009"/>
        <n v="717.40000000000009"/>
        <n v="982.8"/>
        <n v="738.80000000000007"/>
        <n v="997.2"/>
        <n v="966.40000000000009"/>
        <n v="693.2"/>
        <n v="1361.4"/>
        <n v="939.2"/>
        <n v="813.8"/>
        <n v="869.2"/>
        <n v="1123.2"/>
        <n v="1247.8000000000002"/>
        <n v="841.40000000000009"/>
        <n v="885.40000000000009"/>
        <n v="749.80000000000007"/>
        <n v="792.80000000000007"/>
        <n v="1236.2"/>
        <n v="984.2"/>
        <n v="1251.6000000000001"/>
        <n v="865.80000000000007"/>
        <n v="990.60000000000014"/>
        <n v="1052.8"/>
        <n v="1219.2"/>
        <n v="1482.4"/>
        <n v="1137.6000000000001"/>
        <n v="818.8"/>
        <n v="1190.2"/>
        <n v="675.6"/>
        <n v="567"/>
        <n v="937.80000000000007"/>
        <n v="1324.1999999999998"/>
        <n v="566.59999999999991"/>
        <n v="457.5"/>
        <n v="552.19999999999993"/>
        <n v="501.79999999999995"/>
        <n v="888.19999999999982"/>
        <n v="852.4"/>
        <n v="1199.3999999999999"/>
        <n v="981.69999999999982"/>
        <n v="910.19999999999993"/>
        <n v="1207.1999999999998"/>
        <n v="934.09999999999991"/>
        <n v="675.59999999999991"/>
        <n v="816.8"/>
        <n v="813.3"/>
        <n v="1139.5999999999999"/>
        <n v="921.19999999999982"/>
        <n v="924.69999999999982"/>
        <n v="964.89999999999986"/>
        <n v="660.5"/>
        <n v="1076"/>
        <n v="1085.1999999999998"/>
        <n v="1139.0999999999999"/>
        <n v="605"/>
        <n v="1213.0999999999999"/>
        <n v="663.59999999999991"/>
        <n v="700.59999999999991"/>
        <n v="899.59999999999991"/>
        <n v="576.29999999999995"/>
        <n v="1135.8"/>
        <n v="653.19999999999993"/>
        <n v="1072.8"/>
        <n v="798.7"/>
        <n v="773.4"/>
        <n v="1118.3999999999999"/>
        <n v="762.9"/>
        <n v="751.69999999999993"/>
        <n v="929.5"/>
        <n v="511.69999999999993"/>
        <n v="580"/>
        <n v="619.09999999999991"/>
        <n v="507.69999999999993"/>
        <n v="584.09999999999991"/>
        <n v="605.69999999999993"/>
        <n v="635.69999999999993"/>
        <n v="1308.0999999999999"/>
        <n v="548.5"/>
        <n v="574.29999999999995"/>
        <n v="1070.6999999999998"/>
        <n v="412.79999999999995"/>
        <n v="532"/>
        <n v="523.09999999999991"/>
        <n v="1066.5999999999999"/>
        <n v="802.59999999999991"/>
        <n v="603.29999999999995"/>
        <n v="571.79999999999995"/>
        <n v="806.09999999999991"/>
        <n v="874.8"/>
        <n v="941"/>
        <n v="689.9"/>
        <n v="1199.8"/>
        <n v="690.09999999999991"/>
        <n v="981.89999999999986"/>
        <n v="1013"/>
        <n v="498.5"/>
        <n v="758.59999999999991"/>
        <n v="850.19999999999993"/>
        <n v="478.69999999999993"/>
        <n v="1087.3999999999999"/>
        <n v="949"/>
        <n v="683.09999999999991"/>
        <n v="1283.8999999999999"/>
        <n v="1190.5"/>
        <n v="441.29999999999995"/>
        <n v="1238.3999999999999"/>
        <n v="1090.0999999999999"/>
        <n v="704.49999999999989"/>
        <n v="611.5"/>
        <n v="955.9"/>
        <n v="779.3"/>
        <n v="963.39999999999986"/>
        <n v="1462"/>
        <n v="1263"/>
        <n v="1159"/>
        <n v="920"/>
        <n v="1239"/>
        <n v="1160"/>
        <n v="1052"/>
        <n v="912"/>
        <n v="1630"/>
        <n v="1015"/>
        <n v="1493"/>
        <n v="751"/>
        <n v="1044"/>
        <n v="1850"/>
        <n v="878"/>
        <n v="1726"/>
        <n v="894"/>
        <n v="1000"/>
        <n v="975"/>
        <n v="1875"/>
        <n v="855"/>
        <n v="754"/>
        <n v="970"/>
        <n v="804"/>
        <n v="1033"/>
        <n v="1289"/>
        <n v="927"/>
        <n v="1278"/>
        <n v="1009"/>
        <n v="1587"/>
        <n v="1224"/>
        <n v="1203"/>
        <n v="1215"/>
        <n v="1548"/>
        <n v="1053"/>
        <n v="1670"/>
        <n v="860"/>
        <n v="1268"/>
        <n v="1331"/>
        <n v="1319"/>
        <n v="957"/>
        <n v="1298"/>
        <n v="1357"/>
        <n v="1567"/>
        <n v="1100"/>
        <n v="434.6"/>
        <n v="298.40000000000009"/>
        <n v="1056.6000000000001"/>
        <n v="539.40000000000009"/>
        <n v="827"/>
        <n v="599.79999999999995"/>
        <n v="1253.4000000000001"/>
        <n v="310.40000000000009"/>
        <n v="394.6"/>
        <n v="1112.2"/>
        <n v="680.40000000000009"/>
        <n v="551.20000000000005"/>
        <n v="1025.2"/>
        <n v="856.2"/>
        <n v="444.40000000000009"/>
        <n v="1260.4000000000001"/>
        <n v="417"/>
        <n v="1208.2"/>
        <n v="913.40000000000009"/>
        <n v="1125.8000000000002"/>
        <n v="1165.6000000000001"/>
        <n v="533.80000000000007"/>
        <n v="857.80000000000018"/>
        <n v="733.2"/>
        <n v="536.40000000000009"/>
        <n v="541.40000000000009"/>
        <n v="731.2"/>
        <n v="661.60000000000014"/>
        <n v="768"/>
        <n v="721"/>
        <n v="866"/>
        <n v="698.80000000000018"/>
        <n v="449.79999999999995"/>
        <n v="1393.4"/>
        <n v="848.60000000000014"/>
        <n v="1037.8000000000002"/>
        <n v="84.400000000000091"/>
        <n v="397.6"/>
        <n v="627"/>
        <n v="279"/>
        <n v="559.40000000000009"/>
        <n v="857.60000000000014"/>
        <n v="871.2"/>
        <n v="343.40000000000009"/>
        <n v="1220.6000000000001"/>
        <n v="1271.6000000000001"/>
        <n v="738.80000000000018"/>
        <n v="866.2"/>
        <n v="778.80000000000018"/>
        <n v="538"/>
        <n v="1177.8000000000002"/>
        <n v="888.40000000000009"/>
        <n v="774.8"/>
        <n v="1328.4"/>
        <n v="799.60000000000014"/>
        <n v="780.60000000000014"/>
        <n v="738.40000000000009"/>
        <n v="572.60000000000014"/>
        <n v="691.40000000000009"/>
        <n v="914.80000000000018"/>
        <n v="1334.2"/>
        <n v="1135.4000000000001"/>
        <n v="590.6"/>
        <n v="675.40000000000009"/>
        <n v="722.40000000000009"/>
        <n v="925.2"/>
        <n v="709.2"/>
        <n v="748"/>
        <n v="1178.8000000000002"/>
        <n v="1174.6000000000001"/>
        <n v="1099.4000000000001"/>
        <n v="544.40000000000009"/>
        <n v="727"/>
        <n v="442.20000000000005"/>
        <n v="962"/>
        <n v="1193.2"/>
        <n v="972.2"/>
        <n v="503.20000000000005"/>
        <n v="724.60000000000014"/>
        <n v="934.80000000000018"/>
        <n v="1110"/>
        <n v="389.6"/>
        <n v="310.69999999999982"/>
        <n v="130.39999999999998"/>
        <n v="383.69999999999993"/>
        <n v="743.09999999999991"/>
        <n v="131.80000000000001"/>
        <n v="221.29999999999995"/>
        <n v="285.99999999999989"/>
        <n v="78.800000000000196"/>
        <n v="523.19999999999982"/>
        <n v="301.39999999999986"/>
        <n v="77.499999999999886"/>
        <n v="205.59999999999991"/>
        <n v="429.69999999999982"/>
        <n v="283.29999999999995"/>
        <n v="512.29999999999995"/>
        <n v="233"/>
        <n v="397.89999999999986"/>
        <n v="127.79999999999995"/>
        <n v="244.19999999999993"/>
        <n v="331.4"/>
        <n v="80.300000000000097"/>
        <n v="140"/>
        <n v="142.39999999999986"/>
        <n v="525.59999999999991"/>
        <n v="320.29999999999995"/>
        <n v="88.899999999999977"/>
        <n v="294.3"/>
        <n v="114.5"/>
        <n v="636.79999999999995"/>
        <n v="122.2"/>
        <n v="360.69999999999982"/>
        <n v="550.09999999999991"/>
        <n v="261.79999999999995"/>
        <n v="641"/>
        <n v="297.09999999999991"/>
        <n v="434.79999999999995"/>
        <n v="391.09999999999991"/>
        <n v="65.5"/>
        <n v="23.999999999999886"/>
        <n v="473.99999999999989"/>
        <n v="190.39999999999998"/>
        <n v="178.89999999999998"/>
        <n v="347.19999999999982"/>
        <n v="551.29999999999995"/>
        <n v="416"/>
        <n v="691"/>
        <n v="885.89999999999986"/>
        <n v="69.7"/>
        <n v="235.79999999999995"/>
        <n v="517.29999999999995"/>
        <n v="445.29999999999995"/>
        <n v="18.400000000000102"/>
        <n v="243.89999999999998"/>
        <n v="286.59999999999991"/>
        <n v="100.5"/>
        <n v="11.199999999999932"/>
        <n v="308.19999999999982"/>
        <n v="432.49999999999989"/>
        <n v="435.4"/>
        <n v="17.3000000000001"/>
        <n v="48.899999999999977"/>
        <n v="190.59999999999991"/>
        <n v="463.70000000000005"/>
        <n v="263.09999999999991"/>
        <n v="536.19999999999982"/>
        <n v="368.5"/>
        <n v="64.899999999999977"/>
        <n v="355.09999999999991"/>
        <n v="107.69999999999993"/>
        <n v="200.29999999999995"/>
        <n v="454.69999999999982"/>
        <n v="175.7"/>
        <n v="126.10000000000002"/>
        <n v="410.59999999999991"/>
        <n v="671.39999999999986"/>
        <n v="178.39999999999986"/>
        <n v="145.79999999999995"/>
        <n v="258.79999999999995"/>
        <n v="57.900000000000098"/>
        <n v="462.79999999999995"/>
        <n v="176.19999999999993"/>
        <n v="142"/>
        <n v="108.8"/>
        <n v="465.29999999999995"/>
        <n v="144.29999999999995"/>
        <n v="1601"/>
        <n v="1183"/>
        <n v="1737"/>
        <n v="1137"/>
        <n v="2086"/>
        <n v="1779"/>
        <n v="1307"/>
        <n v="1195"/>
        <n v="1131"/>
        <n v="1930"/>
        <n v="948"/>
        <n v="1182"/>
        <n v="1936"/>
        <n v="1780"/>
        <n v="1723"/>
        <n v="1871"/>
        <n v="1689"/>
        <n v="1480"/>
        <n v="1418"/>
        <n v="1103"/>
        <n v="1058"/>
        <n v="1921"/>
        <n v="1388"/>
        <n v="1451"/>
        <n v="938"/>
        <n v="1139"/>
        <n v="1727"/>
        <n v="1910"/>
        <n v="1171"/>
        <n v="826"/>
        <n v="1056"/>
        <n v="1960"/>
        <n v="1591"/>
        <n v="1724"/>
        <n v="1176.4000000000001"/>
        <n v="1221.2"/>
        <n v="1575.8000000000002"/>
        <n v="1140.4000000000001"/>
        <n v="1414.4"/>
        <n v="1933.8000000000002"/>
        <n v="1432.8000000000002"/>
        <n v="1189"/>
        <n v="1013.8000000000002"/>
        <n v="1583.4"/>
        <n v="1738.2"/>
        <n v="1707.4"/>
        <n v="1890.8000000000002"/>
        <n v="1276"/>
        <n v="1474.4"/>
        <n v="1782.8000000000002"/>
        <n v="1305.8"/>
        <n v="1526.4"/>
        <n v="1698.8000000000002"/>
        <n v="1403.6000000000001"/>
        <n v="981"/>
        <n v="1444.2"/>
        <n v="1280.5999999999999"/>
        <n v="885.2"/>
        <n v="906"/>
        <n v="842.2"/>
        <n v="708.80000000000018"/>
        <n v="1699.6000000000001"/>
        <n v="1541.2"/>
        <n v="704.80000000000018"/>
        <n v="1356.4"/>
        <n v="1160.2"/>
        <n v="970.60000000000014"/>
        <n v="1620.4"/>
        <n v="1773.8000000000002"/>
        <n v="1091.8000000000002"/>
        <n v="1408.6000000000001"/>
        <n v="1575.4"/>
        <n v="1193.4000000000001"/>
        <n v="1034.8000000000002"/>
        <n v="1418.4"/>
        <n v="1606.2"/>
        <n v="1103.8000000000002"/>
        <n v="836.40000000000009"/>
        <n v="1637.2"/>
        <n v="1514.6000000000001"/>
        <n v="945.80000000000018"/>
        <n v="1157.2"/>
        <n v="748.80000000000018"/>
        <n v="1276.2"/>
        <n v="1015.5999999999999"/>
        <n v="1028.2"/>
        <n v="1006"/>
        <n v="1440.4"/>
        <n v="1090.8"/>
        <n v="924.2"/>
        <n v="1724.2"/>
        <n v="1020.8000000000002"/>
        <n v="1804.1999999999998"/>
        <n v="746.40000000000009"/>
        <n v="1553.6000000000001"/>
        <n v="1527.2"/>
        <n v="970.40000000000009"/>
        <n v="727.90000000000009"/>
        <n v="872.40000000000009"/>
        <n v="959.59999999999991"/>
        <n v="723.3"/>
        <n v="1062.6999999999998"/>
        <n v="1160.5999999999999"/>
        <n v="1107.1999999999998"/>
        <n v="949.3"/>
        <n v="1085.6999999999998"/>
        <n v="710.19999999999982"/>
        <n v="945"/>
        <n v="583.09999999999991"/>
        <n v="1234.3"/>
        <n v="1285.0999999999999"/>
        <n v="1014.3"/>
        <n v="1039.0999999999999"/>
        <n v="819.59999999999991"/>
        <n v="1246.8"/>
        <n v="721.19999999999993"/>
        <n v="742.8"/>
        <n v="1233.8999999999999"/>
        <n v="1067.5999999999999"/>
        <n v="789.19999999999982"/>
        <n v="565.79999999999995"/>
        <n v="1291.8"/>
        <n v="1195.0999999999999"/>
        <n v="1246.1999999999998"/>
        <n v="681.3"/>
        <n v="857.7"/>
        <n v="601.19999999999993"/>
        <n v="875.19999999999982"/>
        <n v="709.40000000000009"/>
        <n v="1157.8"/>
        <n v="705.8"/>
        <n v="1347.1"/>
        <n v="957.69999999999982"/>
        <n v="1309.0999999999999"/>
        <n v="1221.8"/>
        <n v="631.90000000000009"/>
        <n v="783.19999999999982"/>
        <n v="578.59999999999991"/>
        <n v="439.4"/>
        <n v="808"/>
        <n v="1136.6999999999998"/>
        <n v="1122"/>
        <n v="866.59999999999991"/>
        <n v="1136.1999999999998"/>
        <n v="1040.5999999999999"/>
        <n v="1096.6999999999998"/>
        <n v="624.09999999999991"/>
        <n v="817.19999999999982"/>
        <n v="1194.3"/>
        <n v="768.40000000000009"/>
        <n v="1280.5"/>
        <n v="1150.1999999999998"/>
        <n v="612.29999999999995"/>
        <n v="800.59999999999991"/>
        <n v="845.40000000000009"/>
        <n v="1280.8"/>
        <n v="1040.8"/>
        <n v="1177.1999999999998"/>
        <n v="1254.1999999999998"/>
        <n v="752.59999999999991"/>
        <n v="1378.3999999999999"/>
        <n v="947.90000000000009"/>
        <n v="991.3"/>
        <n v="1012.3999999999999"/>
        <n v="714.59999999999991"/>
        <n v="603.40000000000009"/>
        <n v="1199.5"/>
        <n v="669.59999999999991"/>
        <n v="877.90000000000009"/>
        <n v="555.4"/>
        <n v="1249.5999999999999"/>
        <n v="1520.6"/>
        <n v="1995"/>
        <n v="2256"/>
        <n v="1789"/>
        <n v="2358"/>
        <n v="1878"/>
        <n v="1563"/>
        <n v="2209"/>
        <n v="2360"/>
        <n v="2426"/>
        <n v="1834"/>
        <n v="1715"/>
        <n v="2352"/>
        <n v="1808"/>
        <n v="2231"/>
        <n v="2037"/>
        <n v="2462"/>
        <n v="2011"/>
        <n v="1994"/>
        <n v="2160"/>
        <n v="2419"/>
        <n v="1501"/>
        <n v="2414"/>
        <n v="2275"/>
        <n v="2200"/>
        <n v="1932"/>
        <n v="1349"/>
        <n v="1363"/>
        <n v="2481"/>
        <n v="2395"/>
        <n v="2113"/>
        <n v="828.40000000000009"/>
        <n v="1060.8"/>
        <n v="1131.6000000000001"/>
        <n v="1225.2"/>
        <n v="938.59999999999991"/>
        <n v="878.80000000000018"/>
        <n v="877.40000000000009"/>
        <n v="656.40000000000009"/>
        <n v="1113.4000000000001"/>
        <n v="709.6"/>
        <n v="1490.8000000000002"/>
        <n v="844.59999999999991"/>
        <n v="1589.6000000000001"/>
        <n v="997.59999999999991"/>
        <n v="1409.2"/>
        <n v="806"/>
        <n v="776"/>
        <n v="1488"/>
        <n v="1443.4"/>
        <n v="1100.2"/>
        <n v="1482.8000000000002"/>
        <n v="1439.2"/>
        <n v="1081.2"/>
        <n v="650"/>
        <n v="1451.2"/>
        <n v="1270.4000000000001"/>
        <n v="1209.2"/>
        <n v="1280.2"/>
        <n v="1112.4000000000001"/>
        <n v="1044.2"/>
        <n v="1270.2"/>
        <n v="1641"/>
        <n v="1186.4000000000001"/>
        <n v="900.40000000000009"/>
        <n v="1272.4000000000001"/>
        <n v="1417.8000000000002"/>
        <n v="889.60000000000014"/>
        <n v="1481"/>
        <n v="1125.4000000000001"/>
        <n v="1378.2"/>
        <n v="754.59999999999991"/>
        <n v="814.60000000000014"/>
        <n v="1241.6000000000001"/>
        <n v="1036.4000000000001"/>
        <n v="784.60000000000014"/>
        <n v="920.40000000000009"/>
        <n v="1420.6000000000001"/>
        <n v="1302.6000000000001"/>
        <n v="1090.8000000000002"/>
        <n v="502.20000000000005"/>
        <n v="1177.2"/>
        <n v="1108.8"/>
        <n v="1318.8000000000002"/>
        <n v="910.40000000000009"/>
        <n v="1348.6000000000001"/>
        <n v="1107.4000000000001"/>
        <n v="923"/>
        <n v="1046.4000000000001"/>
        <n v="815.2"/>
        <n v="701.59999999999991"/>
        <n v="1436.6000000000001"/>
        <n v="1122.8"/>
        <n v="1101.4000000000001"/>
        <n v="986.80000000000018"/>
        <n v="952.80000000000018"/>
        <n v="1237.2"/>
        <n v="889.80000000000018"/>
        <n v="976.8"/>
        <n v="1459.4"/>
        <n v="919.59999999999991"/>
        <n v="974"/>
        <n v="973.2"/>
        <n v="1063.8000000000002"/>
        <n v="713.40000000000009"/>
        <n v="892.40000000000009"/>
        <n v="1517.6000000000001"/>
        <n v="1318.2"/>
        <n v="1065.6999999999998"/>
        <n v="635.9"/>
        <n v="689.69999999999982"/>
        <n v="940.3"/>
        <n v="1076.6999999999998"/>
        <n v="1256.7"/>
        <n v="1086.6999999999998"/>
        <n v="1440.1"/>
        <n v="753.5"/>
        <n v="704.8"/>
        <n v="497.79999999999995"/>
        <n v="1151.8999999999999"/>
        <n v="544.4"/>
        <n v="815.59999999999991"/>
        <n v="876.39999999999986"/>
        <n v="1295.3999999999999"/>
        <n v="1134.5"/>
        <n v="1189.3"/>
        <n v="712.40000000000009"/>
        <n v="906.59999999999991"/>
        <n v="1183.0999999999999"/>
        <n v="857.8"/>
        <n v="664.69999999999993"/>
        <n v="1241.3"/>
        <n v="895.59999999999991"/>
        <n v="1103.2"/>
        <n v="875.39999999999986"/>
        <n v="1133.3"/>
        <n v="948.8"/>
        <n v="587.79999999999995"/>
        <n v="798.89999999999986"/>
        <n v="568.19999999999993"/>
        <n v="1019.8"/>
        <n v="1187.1999999999998"/>
        <n v="1183.5999999999999"/>
        <n v="1383.3999999999999"/>
        <n v="804.5"/>
        <n v="899.19999999999982"/>
        <n v="841.69999999999982"/>
        <n v="757.59999999999991"/>
        <n v="994.3"/>
        <n v="912.59999999999991"/>
        <n v="1237.5"/>
        <n v="1261.5999999999999"/>
        <n v="737.09999999999991"/>
        <n v="815.3"/>
        <n v="590"/>
        <n v="1216.5999999999999"/>
        <n v="734.90000000000009"/>
        <n v="1375.1"/>
        <n v="620.19999999999993"/>
        <n v="681.59999999999991"/>
        <n v="1220.3"/>
        <n v="677.3"/>
        <n v="917.59999999999991"/>
        <n v="694.59999999999991"/>
        <n v="1080.8999999999999"/>
        <n v="702.8"/>
        <n v="1045.5"/>
        <n v="1198.8999999999999"/>
        <n v="1154.1999999999998"/>
        <n v="956.09999999999991"/>
        <n v="1073.6999999999998"/>
        <n v="1341.6"/>
        <n v="1091.5"/>
        <n v="1075.8"/>
        <n v="1188.8999999999999"/>
        <n v="735.3"/>
        <n v="827.69999999999982"/>
        <n v="543.4"/>
        <n v="772.19999999999993"/>
        <n v="544"/>
        <n v="1136"/>
        <n v="1140.6999999999998"/>
        <n v="755.8"/>
        <n v="984.39999999999986"/>
        <n v="1342.6999999999998"/>
        <n v="958.39999999999986"/>
        <n v="707.3"/>
        <n v="836.09999999999991"/>
        <n v="989.39999999999986"/>
        <n v="1803"/>
        <n v="1557"/>
        <n v="1468"/>
        <n v="1197"/>
        <n v="1513"/>
        <n v="1595"/>
        <n v="1770"/>
        <n v="1835"/>
        <n v="1813"/>
        <n v="1476"/>
        <n v="1635"/>
        <n v="1637"/>
        <n v="1793"/>
        <n v="1308"/>
        <n v="1961"/>
        <n v="1370"/>
        <n v="1313"/>
        <n v="1909"/>
        <n v="1573"/>
        <n v="2053"/>
        <n v="1525"/>
        <n v="1446"/>
        <n v="1248"/>
        <n v="1821"/>
        <n v="1495"/>
        <n v="1126"/>
        <n v="1799"/>
        <n v="1572"/>
        <n v="447.80000000000018"/>
        <n v="491.60000000000014"/>
        <n v="1031.4000000000001"/>
        <n v="798.2"/>
        <n v="673.2"/>
        <n v="25.8"/>
        <n v="211.80000000000007"/>
        <n v="629.79999999999995"/>
        <n v="416.20000000000005"/>
        <n v="1097.4000000000001"/>
        <n v="64.400000000000091"/>
        <n v="652.20000000000005"/>
        <n v="606.40000000000009"/>
        <n v="675.2"/>
        <n v="574.80000000000018"/>
        <n v="822.80000000000018"/>
        <n v="934.60000000000014"/>
        <n v="592.40000000000009"/>
        <n v="972.80000000000018"/>
        <n v="927.2"/>
        <n v="711.40000000000009"/>
        <n v="573.6"/>
        <n v="553.40000000000009"/>
        <n v="873.40000000000009"/>
        <n v="271.20000000000005"/>
        <n v="824.40000000000009"/>
        <n v="681.80000000000018"/>
        <n v="611.60000000000014"/>
        <n v="944.60000000000014"/>
        <n v="977.80000000000018"/>
        <n v="976.40000000000009"/>
        <n v="139.80000000000007"/>
        <n v="1192.6000000000001"/>
        <n v="642.80000000000018"/>
        <n v="898.80000000000018"/>
        <n v="775"/>
        <n v="813.60000000000014"/>
        <n v="647"/>
        <n v="966.60000000000014"/>
        <n v="214.20000000000005"/>
        <n v="392.20000000000005"/>
        <n v="656.80000000000018"/>
        <n v="575.60000000000014"/>
        <n v="612.60000000000014"/>
        <n v="320.60000000000002"/>
        <n v="295.40000000000009"/>
        <n v="522"/>
        <n v="644"/>
        <n v="732"/>
        <n v="469.6"/>
        <n v="807.40000000000009"/>
        <n v="181.60000000000002"/>
        <n v="767"/>
        <n v="560"/>
        <n v="553.20000000000005"/>
        <n v="853"/>
        <n v="608.20000000000005"/>
        <n v="448.40000000000009"/>
        <n v="218.20000000000005"/>
        <n v="535"/>
        <n v="322.20000000000005"/>
        <n v="575"/>
        <n v="576.60000000000014"/>
        <n v="272.20000000000005"/>
        <n v="397"/>
        <n v="563"/>
        <n v="400.40000000000009"/>
        <n v="69.200000000000045"/>
        <n v="445"/>
        <n v="400.20000000000005"/>
        <n v="405.6"/>
        <n v="541"/>
        <n v="64"/>
        <n v="526"/>
        <n v="744.40000000000009"/>
        <n v="909.2"/>
        <n v="281"/>
        <n v="753.2"/>
        <n v="278.8"/>
        <n v="263.29999999999995"/>
        <n v="348.89999999999986"/>
        <n v="222.1"/>
        <n v="124.2"/>
        <n v="71.599999999999909"/>
        <n v="140.69999999999993"/>
        <n v="142.19999999999999"/>
        <n v="73.800000000000196"/>
        <n v="355.9"/>
        <n v="516"/>
        <n v="88.299999999999955"/>
        <n v="321.5"/>
        <n v="290.2"/>
        <n v="62.300000000000097"/>
        <n v="128.69999999999999"/>
        <n v="14.3000000000001"/>
        <n v="214.79999999999995"/>
        <n v="180.89999999999986"/>
        <n v="244.4"/>
        <n v="251.3"/>
        <n v="140.39999999999986"/>
        <n v="409.2"/>
        <n v="285.5"/>
        <n v="327"/>
        <n v="88"/>
        <n v="77.200000000000045"/>
        <n v="85.800000000000097"/>
        <n v="37"/>
        <n v="89"/>
        <n v="410"/>
        <n v="10.099999999999909"/>
        <n v="205.99999999999989"/>
        <n v="183"/>
        <n v="209.29999999999995"/>
        <n v="2.0999999999999091"/>
        <n v="286.2"/>
        <n v="111.79999999999995"/>
        <n v="520.89999999999986"/>
        <n v="236.69999999999982"/>
        <n v="200.8"/>
        <n v="556.59999999999991"/>
        <n v="86.899999999999864"/>
        <n v="192.9"/>
        <n v="458.2"/>
        <n v="297.2"/>
        <n v="8.8999999999998636"/>
        <n v="88.1"/>
        <n v="78.099999999999909"/>
        <n v="185.4"/>
        <n v="51"/>
        <n v="566.39999999999986"/>
        <n v="190.39999999999986"/>
        <n v="142.39999999999998"/>
        <n v="17"/>
        <n v="290"/>
        <n v="34.199999999999932"/>
        <n v="417.9"/>
        <n v="289"/>
        <n v="347.09999999999991"/>
        <n v="15.199999999999818"/>
        <n v="94.5"/>
        <n v="98.300000000000196"/>
        <n v="307.3"/>
        <n v="217.4"/>
        <n v="46.5"/>
        <n v="214.59999999999991"/>
        <n v="325.89999999999986"/>
        <n v="22.6"/>
        <n v="38.1"/>
        <n v="296.10000000000002"/>
        <n v="130.30000000000001"/>
        <n v="251.4"/>
        <n v="66.099999999999909"/>
        <n v="97.099999999999909"/>
        <n v="358.69999999999993"/>
        <n v="235.69999999999982"/>
        <n v="169.69999999999982"/>
        <n v="189.69999999999982"/>
        <n v="199.79999999999995"/>
        <n v="605.29999999999995"/>
        <n v="236.1"/>
        <n v="406.09999999999991"/>
        <n v="542.09999999999991"/>
        <n v="377.39999999999986"/>
        <n v="85.600000000000094"/>
        <n v="331"/>
        <n v="88.300000000000196"/>
        <n v="211.6"/>
        <n v="64.5"/>
        <n v="1325"/>
        <n v="1101"/>
        <n v="1021"/>
        <n v="771"/>
        <n v="1155"/>
        <n v="847"/>
        <n v="684"/>
        <n v="716"/>
        <n v="877"/>
        <n v="1072"/>
        <n v="1290"/>
        <n v="1421"/>
        <n v="583"/>
        <n v="1032"/>
        <n v="715"/>
        <n v="1148"/>
        <n v="813"/>
        <n v="965"/>
        <n v="651"/>
        <n v="697"/>
        <n v="870"/>
        <n v="1164"/>
        <n v="864"/>
        <n v="946"/>
        <n v="1661"/>
        <n v="1659"/>
        <n v="931"/>
        <n v="850"/>
        <n v="1343"/>
        <n v="1026"/>
        <n v="1536"/>
        <n v="718"/>
        <n v="1121"/>
        <n v="939"/>
        <n v="1253"/>
        <n v="722"/>
        <n v="933"/>
        <n v="1232"/>
        <n v="846"/>
        <n v="780"/>
        <n v="1024.2"/>
        <n v="937"/>
        <n v="1074.8000000000002"/>
        <n v="894.2"/>
        <n v="1154.8"/>
        <n v="694.80000000000018"/>
        <n v="1051.4000000000001"/>
        <n v="1049"/>
        <n v="1110.2"/>
        <n v="1489.2"/>
        <n v="990.40000000000009"/>
        <n v="1107.8000000000002"/>
        <n v="1603.4"/>
        <n v="740.59999999999991"/>
        <n v="755.40000000000009"/>
        <n v="1405.6000000000001"/>
        <n v="1585.4"/>
        <n v="642.59999999999991"/>
        <n v="1530.6000000000001"/>
        <n v="1012.4000000000001"/>
        <n v="1018"/>
        <n v="1406.4"/>
        <n v="1321.2"/>
        <n v="1406.6000000000001"/>
        <n v="1044.8000000000002"/>
        <n v="1254.2"/>
        <n v="764"/>
        <n v="1065"/>
        <n v="1151.6000000000001"/>
        <n v="888.8"/>
        <n v="1110.4000000000001"/>
        <n v="655"/>
        <n v="1247.6000000000001"/>
        <n v="1176.6000000000001"/>
        <n v="1073.6000000000001"/>
        <n v="700"/>
        <n v="978.80000000000018"/>
        <n v="738.6"/>
        <n v="1328.6000000000001"/>
        <n v="1465.6000000000001"/>
        <n v="959.80000000000018"/>
        <n v="843.2"/>
        <n v="763.80000000000007"/>
        <n v="1382.8000000000002"/>
        <n v="1427.8000000000002"/>
        <n v="1530.4"/>
        <n v="1263.4000000000001"/>
        <n v="957.59999999999991"/>
        <n v="1071.6000000000001"/>
        <n v="1359.6000000000001"/>
        <n v="1275.2"/>
        <n v="778.8"/>
        <n v="1034.4000000000001"/>
        <n v="960.60000000000014"/>
        <n v="810.2"/>
        <n v="973.60000000000014"/>
        <n v="1072.4000000000001"/>
        <n v="799.6"/>
        <n v="712.09999999999991"/>
        <n v="458.19999999999993"/>
        <n v="1112.1999999999998"/>
        <n v="731.5"/>
        <n v="1027.1999999999998"/>
        <n v="629.9"/>
        <n v="668.3"/>
        <n v="598.19999999999993"/>
        <n v="685.09999999999991"/>
        <n v="476.69999999999993"/>
        <n v="364.19999999999993"/>
        <n v="330.79999999999995"/>
        <n v="652.99999999999989"/>
        <n v="776.8"/>
        <n v="788.5"/>
        <n v="1019.0999999999999"/>
        <n v="667.5"/>
        <n v="609.59999999999991"/>
        <n v="488.09999999999991"/>
        <n v="730.4"/>
        <n v="457.9"/>
        <n v="615.59999999999991"/>
        <n v="495.9"/>
        <n v="535.69999999999993"/>
        <n v="672"/>
        <n v="1143"/>
        <n v="808.19999999999993"/>
        <n v="902.19999999999982"/>
        <n v="457.4"/>
        <n v="555.29999999999995"/>
        <n v="472.19999999999993"/>
        <n v="486"/>
        <n v="875.5"/>
        <n v="545.29999999999995"/>
        <n v="866.69999999999982"/>
        <n v="755.19999999999982"/>
        <n v="380.59999999999991"/>
        <n v="683.19999999999982"/>
        <n v="643.99999999999989"/>
        <n v="365.59999999999991"/>
        <n v="1188.6999999999998"/>
        <n v="506.5"/>
        <n v="674"/>
        <n v="572.59999999999991"/>
        <n v="1009.8999999999999"/>
        <n v="585.79999999999995"/>
        <n v="561.19999999999993"/>
        <n v="982.69999999999982"/>
        <n v="730.59999999999991"/>
        <n v="717.4"/>
        <n v="697.19999999999993"/>
        <n v="831.3"/>
        <n v="825.89999999999986"/>
        <n v="440"/>
        <n v="652.89999999999986"/>
        <n v="1020.5999999999999"/>
        <n v="580.5"/>
        <n v="781.4"/>
        <n v="737.4"/>
        <n v="1201"/>
        <n v="1092.8999999999999"/>
        <n v="1109.1999999999998"/>
        <n v="789.3"/>
        <n v="311.89999999999998"/>
        <n v="794.89999999999986"/>
        <n v="710.7"/>
        <n v="431.9"/>
        <n v="336"/>
        <n v="578.20000000000005"/>
        <n v="911.89999999999986"/>
        <n v="907.09999999999991"/>
        <n v="595.4"/>
        <n v="812.3"/>
        <n v="1047.8"/>
        <n v="416.79999999999995"/>
        <n v="582.19999999999982"/>
        <n v="1087.8999999999999"/>
        <n v="988.5"/>
        <n v="769.99999999999989"/>
        <n v="970.19999999999982"/>
        <n v="734.8"/>
        <n v="728.4"/>
        <n v="786.3"/>
        <n v="653.79999999999995"/>
        <n v="1016.0999999999999"/>
        <n v="383.4"/>
        <n v="500.19999999999993"/>
        <n v="850.39999999999986"/>
        <n v="1081"/>
        <n v="958"/>
        <n v="1623"/>
        <n v="1788"/>
        <n v="1438"/>
        <n v="851"/>
        <n v="1866"/>
        <n v="1911"/>
        <n v="2063"/>
        <n v="1815"/>
        <n v="1445"/>
        <n v="1955"/>
        <n v="2015"/>
        <n v="1794"/>
        <n v="1859"/>
        <n v="1692"/>
        <n v="1105"/>
        <n v="1812"/>
        <n v="1385"/>
        <n v="1564"/>
        <n v="1603"/>
        <n v="1590"/>
        <n v="1892"/>
        <n v="1001"/>
        <n v="1602"/>
        <n v="1291"/>
        <n v="1432"/>
        <n v="1710"/>
        <n v="1862"/>
        <n v="1256"/>
        <n v="720"/>
        <n v="1183.4000000000001"/>
        <n v="920.8"/>
        <n v="880.60000000000014"/>
        <n v="1244.4000000000001"/>
        <n v="786.2"/>
        <n v="897.40000000000009"/>
        <n v="534.79999999999995"/>
        <n v="1016.4000000000001"/>
        <n v="615.40000000000009"/>
        <n v="1109.8000000000002"/>
        <n v="854.80000000000018"/>
        <n v="423.80000000000007"/>
        <n v="574.6"/>
        <n v="930.60000000000014"/>
        <n v="384.40000000000009"/>
        <n v="810.60000000000014"/>
        <n v="1437.6000000000001"/>
        <n v="450"/>
        <n v="617"/>
        <n v="559.20000000000005"/>
        <n v="905.2"/>
        <n v="1139.8000000000002"/>
        <n v="1213.8000000000002"/>
        <n v="698.2"/>
        <n v="919.60000000000014"/>
        <n v="912.8"/>
        <n v="608.79999999999995"/>
        <n v="620.80000000000007"/>
        <n v="942"/>
        <n v="995.80000000000018"/>
        <n v="811.2"/>
        <n v="521.80000000000007"/>
        <n v="763.40000000000009"/>
        <n v="816.40000000000009"/>
        <n v="615.80000000000007"/>
        <n v="989.80000000000018"/>
        <n v="532.40000000000009"/>
        <n v="568.40000000000009"/>
        <n v="795.40000000000009"/>
        <n v="902.2"/>
        <n v="1174.8000000000002"/>
        <n v="1010.6000000000001"/>
        <n v="546.80000000000007"/>
        <n v="685"/>
        <n v="794.40000000000009"/>
        <n v="667.60000000000014"/>
        <n v="1008.6000000000001"/>
        <n v="662.8"/>
        <n v="1005.4000000000001"/>
        <n v="672.80000000000007"/>
        <n v="1268.6000000000001"/>
        <n v="717.60000000000014"/>
        <n v="664.80000000000007"/>
        <n v="1213.6000000000001"/>
        <n v="963.80000000000018"/>
        <n v="995.40000000000009"/>
        <n v="318.60000000000002"/>
        <n v="722.2"/>
        <n v="1146.2"/>
        <n v="1026.4000000000001"/>
        <n v="850.2"/>
        <n v="773.60000000000014"/>
        <n v="518"/>
        <n v="1133.6000000000001"/>
        <n v="467"/>
        <n v="933.60000000000014"/>
        <n v="762.8"/>
        <n v="965.40000000000009"/>
        <n v="991.60000000000014"/>
        <n v="1180.2"/>
        <n v="1234.4000000000001"/>
        <n v="881.69999999999982"/>
        <n v="494.4"/>
        <n v="550.89999999999986"/>
        <n v="646.4"/>
        <n v="748.8"/>
        <n v="819.3"/>
        <n v="985.19999999999982"/>
        <n v="467.5"/>
        <n v="806.8"/>
        <n v="854.09999999999991"/>
        <n v="447.79999999999995"/>
        <n v="896.59999999999991"/>
        <n v="616.19999999999993"/>
        <n v="442.4"/>
        <n v="696.19999999999993"/>
        <n v="847.59999999999991"/>
        <n v="958.19999999999982"/>
        <n v="277.39999999999998"/>
        <n v="596.79999999999995"/>
        <n v="436.19999999999993"/>
        <n v="794.8"/>
        <n v="968.09999999999991"/>
        <n v="682.69999999999993"/>
        <n v="829.89999999999986"/>
        <n v="669.2"/>
        <n v="721.19999999999982"/>
        <n v="1167.3999999999999"/>
        <n v="434.4"/>
        <n v="257.69999999999993"/>
        <n v="508.49999999999989"/>
        <n v="712.39999999999986"/>
        <n v="912.5"/>
        <n v="727.8"/>
        <n v="455.9"/>
        <n v="786.69999999999993"/>
        <n v="599.69999999999993"/>
        <n v="740.49999999999989"/>
        <n v="482.29999999999995"/>
        <n v="527.29999999999995"/>
        <n v="420.29999999999995"/>
        <n v="610.59999999999991"/>
        <n v="822.8"/>
        <n v="383.9"/>
        <n v="594.29999999999995"/>
        <n v="763.49999999999989"/>
        <n v="403.09999999999991"/>
        <n v="871.8"/>
        <n v="723.69999999999993"/>
        <n v="500.29999999999995"/>
        <n v="581.09999999999991"/>
        <n v="698.59999999999991"/>
        <n v="987.5"/>
        <n v="883.69999999999982"/>
        <n v="670.5"/>
        <n v="671.59999999999991"/>
        <n v="304.59999999999991"/>
        <n v="1001.3999999999999"/>
        <n v="995.5"/>
        <n v="1029.1999999999998"/>
        <n v="559.29999999999995"/>
        <n v="912.89999999999986"/>
        <n v="689.19999999999993"/>
        <n v="499.59999999999991"/>
        <n v="492.69999999999993"/>
        <n v="911.39999999999986"/>
        <n v="618.9"/>
        <n v="863.7"/>
        <n v="358.29999999999995"/>
        <n v="537"/>
        <n v="472.9"/>
        <n v="680.5"/>
        <n v="722.49999999999989"/>
        <n v="856.89999999999986"/>
        <n v="538.59999999999991"/>
        <n v="721.69999999999982"/>
        <n v="718.69999999999993"/>
        <n v="760.19999999999993"/>
        <n v="709.19999999999993"/>
        <n v="599.29999999999995"/>
        <n v="1552"/>
        <n v="990"/>
        <n v="951"/>
        <n v="1435"/>
        <n v="1068"/>
        <n v="1673"/>
        <n v="921"/>
        <n v="1416"/>
        <n v="1114"/>
        <n v="759"/>
        <n v="919"/>
        <n v="1453"/>
        <n v="1174"/>
        <n v="802"/>
        <n v="823"/>
        <n v="1526"/>
        <n v="1078"/>
        <n v="662"/>
        <n v="880"/>
        <n v="766"/>
        <n v="611"/>
        <n v="979"/>
        <n v="991"/>
        <n v="713"/>
        <n v="1107"/>
        <n v="1606"/>
        <n v="689"/>
        <n v="1050"/>
        <n v="1316.2"/>
        <n v="1997.6"/>
        <n v="2259.8000000000002"/>
        <n v="1399.6000000000001"/>
        <n v="1702.6000000000001"/>
        <n v="1590.6000000000001"/>
        <n v="2269.6"/>
        <n v="2352.2000000000003"/>
        <n v="1931.8000000000002"/>
        <n v="1993.2000000000003"/>
        <n v="1103.4000000000001"/>
        <n v="1505.4"/>
        <n v="2232"/>
        <n v="1697.8000000000002"/>
        <n v="1388.6000000000001"/>
        <n v="2307.8000000000002"/>
        <n v="1737.4"/>
        <n v="1524.4"/>
        <n v="1659.8000000000002"/>
        <n v="1354.2"/>
        <n v="1214.8000000000002"/>
        <n v="2106"/>
        <n v="1971.2"/>
        <n v="2097.4"/>
        <n v="1850.2"/>
        <n v="2296.2000000000003"/>
        <n v="1485.2"/>
        <n v="1738.4"/>
        <n v="1537.4"/>
        <n v="1469.2"/>
        <n v="1659.6000000000001"/>
        <n v="2035.6"/>
        <n v="1985.6"/>
        <n v="2057.4"/>
        <n v="1696.8000000000002"/>
        <n v="2149.6"/>
        <n v="2241.4"/>
        <n v="1965.2000000000003"/>
        <n v="1864.6000000000001"/>
        <n v="2156.2000000000003"/>
        <n v="1995.8000000000002"/>
        <n v="1435.4"/>
        <n v="2051.8000000000002"/>
        <n v="1386.8000000000002"/>
        <n v="2467"/>
        <n v="2023.4"/>
        <n v="1484.8000000000002"/>
        <n v="1781"/>
        <n v="1740.4"/>
        <n v="1918.6000000000001"/>
        <n v="1719.2"/>
        <n v="1986.6000000000001"/>
        <n v="1771"/>
        <n v="1332.6000000000001"/>
        <n v="1551.4"/>
        <n v="1699.2"/>
        <n v="1676.8000000000002"/>
        <n v="1912.8000000000002"/>
        <n v="1670.4"/>
        <n v="2071.6000000000004"/>
        <n v="1852.2"/>
        <n v="1214.2"/>
        <n v="1613.4"/>
        <n v="1833.6000000000001"/>
        <n v="1560.6000000000001"/>
        <n v="1619.8000000000002"/>
        <n v="1658.6000000000001"/>
        <n v="2099.4"/>
        <n v="1326.6000000000001"/>
        <n v="2104"/>
        <n v="1321.6000000000001"/>
        <n v="2214.6000000000004"/>
        <n v="1327.8"/>
        <n v="1174.5999999999999"/>
        <n v="710.3"/>
        <n v="1702.8999999999999"/>
        <n v="938.19999999999982"/>
        <n v="869.19999999999982"/>
        <n v="557"/>
        <n v="1452.6999999999998"/>
        <n v="1351.6"/>
        <n v="1339.9"/>
        <n v="1196.4999999999998"/>
        <n v="1449.8"/>
        <n v="1263.1999999999998"/>
        <n v="688.09999999999991"/>
        <n v="1449.3"/>
        <n v="1006.8999999999999"/>
        <n v="1447.4999999999998"/>
        <n v="705.19999999999982"/>
        <n v="1359.1999999999998"/>
        <n v="1160.3999999999999"/>
        <n v="783.69999999999982"/>
        <n v="608.89999999999986"/>
        <n v="1269.0999999999999"/>
        <n v="1167.5999999999999"/>
        <n v="1377.3"/>
        <n v="1331.6999999999998"/>
        <n v="825.69999999999982"/>
        <n v="1172"/>
        <n v="1634.3999999999999"/>
        <n v="1408.8999999999999"/>
        <n v="544.5"/>
        <n v="1146.6999999999998"/>
        <n v="1002.5999999999999"/>
        <n v="1030.5"/>
        <n v="533.69999999999982"/>
        <n v="837.5"/>
        <n v="1099.8999999999999"/>
        <n v="701.3"/>
        <n v="1314.6999999999998"/>
        <n v="1502.1999999999998"/>
        <n v="973.39999999999986"/>
        <n v="1371.8999999999999"/>
        <n v="660.59999999999991"/>
        <n v="1566.8999999999999"/>
        <n v="1393.7999999999997"/>
        <n v="916.09999999999991"/>
        <n v="1556.1999999999998"/>
        <n v="765.19999999999982"/>
        <n v="949.8"/>
        <n v="838.89999999999986"/>
        <n v="1506.6999999999998"/>
        <n v="1237.5999999999999"/>
        <n v="1060.1999999999998"/>
        <n v="751.69999999999982"/>
        <n v="1081.5999999999999"/>
        <n v="1663.3"/>
        <n v="1491.1999999999998"/>
        <n v="1056.6999999999998"/>
        <n v="1060.3999999999999"/>
        <n v="1401.3"/>
        <n v="1134.3"/>
        <n v="745.5"/>
        <n v="1087.5"/>
        <n v="963.59999999999991"/>
        <n v="910.5"/>
        <n v="685.5"/>
        <n v="1067.6999999999998"/>
        <n v="1182.5"/>
        <n v="695.09999999999991"/>
        <n v="937.5"/>
        <n v="758.09999999999991"/>
        <n v="1101.6999999999998"/>
        <n v="1504.6"/>
        <n v="1249.3"/>
        <n v="1104.5"/>
        <n v="1998"/>
        <n v="3145"/>
        <n v="2818"/>
        <n v="3010"/>
        <n v="2838"/>
        <n v="2625"/>
        <n v="2611"/>
        <n v="3241"/>
        <n v="1918"/>
        <n v="2651"/>
        <n v="2774"/>
        <n v="2545"/>
        <n v="2347"/>
        <n v="2658"/>
        <n v="3066"/>
        <n v="2471"/>
        <n v="2337"/>
        <n v="2844"/>
        <n v="3065"/>
        <n v="2744"/>
        <n v="2766"/>
        <n v="2666"/>
        <n v="3096"/>
        <n v="2661"/>
        <n v="2956"/>
        <n v="3156"/>
        <n v="2989"/>
        <n v="3213"/>
        <n v="2824"/>
        <n v="1672"/>
        <n v="2336"/>
        <n v="3097"/>
        <n v="2154"/>
        <n v="2771"/>
        <n v="3006"/>
        <n v="3019"/>
        <n v="3112"/>
        <n v="3126"/>
        <n v="2677"/>
        <n v="2188"/>
        <n v="2623"/>
        <n v="2349"/>
        <n v="2678"/>
        <n v="2270"/>
        <n v="3131"/>
        <n v="3016"/>
        <n v="3146"/>
        <n v="1972"/>
        <n v="3141"/>
        <n v="2364"/>
        <n v="2837"/>
        <n v="3050"/>
        <n v="2634"/>
        <n v="2525"/>
        <n v="2741"/>
        <n v="3148"/>
        <n v="2718"/>
        <n v="3108"/>
        <n v="2064"/>
        <n v="1938"/>
        <n v="3275"/>
        <n v="2157"/>
        <n v="2632"/>
        <n v="2866"/>
        <n v="3311"/>
        <n v="2828"/>
        <n v="2372"/>
        <n v="3091"/>
        <n v="2695.2000000000003"/>
        <n v="1873.8000000000002"/>
        <n v="2597.4"/>
        <n v="2863.2000000000003"/>
        <n v="1902.2"/>
        <n v="1918.2"/>
        <n v="2058.1999999999998"/>
        <n v="1990.4"/>
        <n v="1701.6000000000001"/>
        <n v="2694.4"/>
        <n v="1834.4"/>
        <n v="1849.2"/>
        <n v="2072.4"/>
        <n v="1875.6000000000001"/>
        <n v="2212.6000000000004"/>
        <n v="1967.4"/>
        <n v="2508.2000000000003"/>
        <n v="2608.2000000000003"/>
        <n v="2087"/>
        <n v="2788.8"/>
        <n v="2247"/>
        <n v="2325.4"/>
        <n v="1811.4"/>
        <n v="2196.4"/>
        <n v="2327.1999999999998"/>
        <n v="2809.2000000000003"/>
        <n v="1781.6000000000001"/>
        <n v="2009.8000000000002"/>
        <n v="2756.6"/>
        <n v="2293.4"/>
        <n v="2684.6"/>
        <n v="2832.8"/>
        <n v="2498"/>
        <n v="2426.6000000000004"/>
        <n v="1522.6000000000001"/>
        <n v="1725.8000000000002"/>
        <n v="2504.1999999999998"/>
        <n v="2635"/>
        <n v="2712.4"/>
        <n v="2785.6"/>
        <n v="2455.6000000000004"/>
        <n v="2796.4"/>
        <n v="1608.4"/>
        <n v="2121.1999999999998"/>
        <n v="2622.6"/>
        <n v="2400.4"/>
        <n v="2329.8000000000002"/>
        <n v="1982.6000000000001"/>
        <n v="2101"/>
        <n v="2433"/>
        <n v="2373.8000000000002"/>
        <n v="2825.6"/>
        <n v="1823.4"/>
        <n v="1751.8"/>
        <n v="1442.8"/>
        <n v="1922.6000000000001"/>
        <n v="2106.4"/>
        <n v="1883.6000000000001"/>
        <n v="2095.6000000000004"/>
        <n v="2292.6000000000004"/>
        <n v="2115.6000000000004"/>
        <n v="2532.6000000000004"/>
        <n v="2672"/>
        <n v="2615"/>
        <n v="2643.4"/>
        <n v="2544"/>
        <n v="2563"/>
        <n v="2116.4"/>
        <n v="2795.4"/>
        <n v="2231.8000000000002"/>
        <n v="1758.6000000000001"/>
        <n v="1752.2"/>
        <n v="1718.8000000000002"/>
        <n v="2147.6000000000004"/>
        <n v="2055.3000000000002"/>
        <n v="1587.3999999999999"/>
        <n v="1391.6"/>
        <n v="1493.6"/>
        <n v="2442.6999999999998"/>
        <n v="1659.6"/>
        <n v="2429.1999999999998"/>
        <n v="1712.3999999999999"/>
        <n v="2110.8000000000002"/>
        <n v="2122.6999999999998"/>
        <n v="1646.3"/>
        <n v="1713.3"/>
        <n v="1628.8"/>
        <n v="1681.1"/>
        <n v="2206.1"/>
        <n v="2098.1999999999998"/>
        <n v="2215.1999999999998"/>
        <n v="1516"/>
        <n v="2053.6999999999998"/>
        <n v="1666.8"/>
        <n v="1341.5"/>
        <n v="1906.1"/>
        <n v="1711.5"/>
        <n v="2255.6"/>
        <n v="1355.3"/>
        <n v="1893.6999999999998"/>
        <n v="2317.1999999999998"/>
        <n v="1813.5"/>
        <n v="2421.4"/>
        <n v="1486.6"/>
        <n v="1944.1"/>
        <n v="1374.5"/>
        <n v="1793.8999999999999"/>
        <n v="1856.8"/>
        <n v="1909.3999999999999"/>
        <n v="1666.8999999999999"/>
        <n v="1622.3"/>
        <n v="2330.3000000000002"/>
        <n v="1382.6"/>
        <n v="2097.8999999999996"/>
        <n v="1781.3"/>
        <n v="1416.1"/>
        <n v="2417.4"/>
        <n v="2046.8"/>
        <n v="1906.3"/>
        <n v="2042.6"/>
        <n v="2018.6"/>
        <n v="2106.3999999999996"/>
        <n v="1975.3999999999999"/>
        <n v="1667.1999999999998"/>
        <n v="1910.1"/>
        <n v="1927.1"/>
        <n v="1582.6999999999998"/>
        <n v="1894.8999999999999"/>
        <n v="2420.6"/>
        <n v="2222.6999999999998"/>
        <n v="2000.1999999999998"/>
        <n v="1748.3999999999999"/>
        <n v="2130.6"/>
        <n v="1363.5"/>
        <n v="1754.8"/>
        <n v="2331.3999999999996"/>
        <n v="1790.3"/>
        <n v="1536.6999999999998"/>
        <n v="1976.1999999999998"/>
        <n v="1793.6"/>
        <n v="1867.1999999999998"/>
        <n v="1841.6"/>
        <n v="1685.8"/>
        <n v="1524"/>
        <n v="1559.3999999999999"/>
        <n v="1827.6"/>
        <n v="1379.5"/>
        <n v="1859.3999999999999"/>
        <n v="1537.8"/>
        <n v="1524.6"/>
        <n v="2034.1999999999998"/>
        <n v="2186.1"/>
        <n v="2378.9"/>
        <n v="1372.7"/>
        <n v="1737.1"/>
        <n v="1350.3"/>
        <n v="2286.3999999999996"/>
        <n v="2360.5"/>
        <n v="1753.1"/>
        <n v="2318"/>
        <n v="3566"/>
        <n v="3303"/>
        <n v="2816"/>
        <n v="2674"/>
        <n v="2521"/>
        <n v="2348"/>
        <n v="2717"/>
        <n v="2958"/>
        <n v="3496"/>
        <n v="2439"/>
        <n v="3043"/>
        <n v="2982"/>
        <n v="2944"/>
        <n v="2798"/>
        <n v="2196"/>
        <n v="3240"/>
        <n v="3157"/>
        <n v="2605"/>
        <n v="2790"/>
        <n v="2914"/>
        <n v="3605"/>
        <n v="2454"/>
        <n v="3472"/>
        <n v="2945"/>
        <n v="2526"/>
        <n v="2512"/>
        <n v="3440"/>
        <n v="3561"/>
        <n v="2908"/>
        <n v="3581"/>
        <n v="2642"/>
        <n v="2208"/>
        <n v="3183"/>
        <n v="3049"/>
        <n v="3151"/>
        <n v="3564"/>
        <n v="3847"/>
        <n v="3294"/>
        <n v="3636"/>
        <n v="2732"/>
        <n v="3284"/>
        <n v="3313"/>
        <n v="3262"/>
        <n v="2506"/>
        <n v="2981"/>
        <n v="3642"/>
        <n v="2899"/>
        <n v="2214"/>
        <n v="2284"/>
        <n v="2177"/>
        <n v="2226"/>
        <n v="2692"/>
        <n v="2455"/>
        <n v="2926"/>
        <n v="3628"/>
        <n v="3003"/>
        <n v="3377"/>
        <n v="2242"/>
        <n v="2536"/>
        <n v="3192"/>
        <n v="2482"/>
        <n v="3329"/>
        <n v="3024"/>
        <n v="3520"/>
        <n v="3250"/>
        <n v="3264"/>
        <n v="3312"/>
        <n v="2861"/>
        <n v="2936"/>
        <n v="3358"/>
        <n v="3824"/>
        <n v="2608"/>
        <n v="2480"/>
        <n v="3247"/>
        <n v="3132"/>
        <n v="2509"/>
        <n v="3512"/>
        <n v="2825"/>
        <n v="2617.6"/>
        <n v="1999.2"/>
        <n v="1551.8000000000002"/>
        <n v="1881.2"/>
        <n v="2550.2000000000003"/>
        <n v="2297.2000000000003"/>
        <n v="1864.4"/>
        <n v="2576.4"/>
        <n v="2666.6"/>
        <n v="1457.4"/>
        <n v="2580.2000000000003"/>
        <n v="2564.4"/>
        <n v="1593.8000000000002"/>
        <n v="2482.6"/>
        <n v="1501.2"/>
        <n v="1601.6000000000001"/>
        <n v="1860.2"/>
        <n v="2047.4"/>
        <n v="2249.4"/>
        <n v="1844.8000000000002"/>
        <n v="1502.8000000000002"/>
        <n v="2293"/>
        <n v="2610.2000000000003"/>
        <n v="2047.8000000000002"/>
        <n v="2140.1999999999998"/>
        <n v="2229"/>
        <n v="2510.4"/>
        <n v="2044.2"/>
        <n v="1695.4"/>
        <n v="2234.1999999999998"/>
        <n v="2060.1999999999998"/>
        <n v="2433.8000000000002"/>
        <n v="1698.4"/>
        <n v="2301.8000000000002"/>
        <n v="2232.6000000000004"/>
        <n v="2007.6000000000001"/>
        <n v="2246.4"/>
        <n v="1431.6000000000001"/>
        <n v="1566.2"/>
        <n v="2039.4"/>
        <n v="2105"/>
        <n v="1753.2"/>
        <n v="1912"/>
        <n v="1819.8000000000002"/>
        <n v="1732"/>
        <n v="2201"/>
        <n v="2247.1999999999998"/>
        <n v="2141.1999999999998"/>
        <n v="1985.2"/>
        <n v="1871.4"/>
        <n v="1740.6000000000001"/>
        <n v="1772.4"/>
        <n v="2004.8000000000002"/>
        <n v="1917.6000000000001"/>
        <n v="2044"/>
        <n v="2481.2000000000003"/>
        <n v="1945.6000000000001"/>
        <n v="1543.2"/>
        <n v="1569.6000000000001"/>
        <n v="1516.4"/>
        <n v="1543.6000000000001"/>
        <n v="2591.6"/>
        <n v="2718.4"/>
        <n v="2193.6000000000004"/>
        <n v="2531.8000000000002"/>
        <n v="2573.2000000000003"/>
        <n v="1802.2"/>
        <n v="1537.2"/>
        <n v="2330.6"/>
        <n v="2258.8000000000002"/>
        <n v="2516.4"/>
        <n v="1905.6000000000001"/>
        <n v="1937.1"/>
        <n v="2184.8999999999996"/>
        <n v="1766.6"/>
        <n v="2125.6999999999998"/>
        <n v="1722.3"/>
        <n v="2015.9999999999998"/>
        <n v="2255.5"/>
        <n v="1884.8"/>
        <n v="1553.3999999999999"/>
        <n v="2223.3000000000002"/>
        <n v="2208.6"/>
        <n v="2188.1"/>
        <n v="1973.1999999999998"/>
        <n v="1949.1"/>
        <n v="2072.6999999999998"/>
        <n v="2070.5"/>
        <n v="2064.8000000000002"/>
        <n v="1684.1"/>
        <n v="1923.8"/>
        <n v="1426.3"/>
        <n v="2355.3000000000002"/>
        <n v="1597.3"/>
        <n v="2303.5"/>
        <n v="2044.3"/>
        <n v="1662.3999999999999"/>
        <n v="1611.8999999999999"/>
        <n v="1646.6"/>
        <n v="2454.1999999999998"/>
        <n v="2091.1999999999998"/>
        <n v="2001.8999999999999"/>
        <n v="2370.1999999999998"/>
        <n v="2183"/>
        <n v="1734.8"/>
        <n v="1517.1"/>
        <n v="1437.6"/>
        <n v="1481.5"/>
        <n v="1582.1"/>
        <n v="1325.8"/>
        <n v="1525.1"/>
        <n v="1403.3999999999999"/>
        <n v="2215.1"/>
        <n v="2074.1999999999998"/>
        <n v="1689.6999999999998"/>
        <n v="2216.7999999999997"/>
        <n v="2165.3999999999996"/>
        <n v="1539.6999999999998"/>
        <n v="2091.6999999999998"/>
        <n v="2310.6"/>
        <n v="2299.5"/>
        <n v="1949.5"/>
        <n v="1551.8999999999999"/>
        <n v="1452.3"/>
        <n v="2365"/>
        <n v="1296.7"/>
        <n v="1482.3"/>
        <n v="2254.8000000000002"/>
        <n v="2038.1"/>
        <n v="1780.6999999999998"/>
        <n v="2276.3000000000002"/>
        <n v="1562.1"/>
        <n v="1902.6999999999998"/>
        <n v="1575.3999999999999"/>
        <n v="1418.3"/>
        <n v="1362"/>
        <n v="2198.3000000000002"/>
        <n v="2398.1999999999998"/>
        <n v="1510.3"/>
        <n v="2376.1999999999998"/>
        <n v="1896.6999999999998"/>
        <n v="1434.8999999999999"/>
        <n v="2219.6"/>
        <n v="2270.3000000000002"/>
        <n v="1430.1"/>
        <n v="2191.5"/>
        <n v="1390.8999999999999"/>
        <n v="2096.3999999999996"/>
        <n v="1979"/>
        <n v="2277.6999999999998"/>
        <n v="2219.1999999999998"/>
        <n v="1552.8999999999999"/>
        <n v="1483.1"/>
        <n v="2030.6"/>
        <n v="2008.8999999999999"/>
        <n v="2112.1"/>
        <n v="1542.5"/>
        <n v="1992.3"/>
        <n v="2567"/>
        <n v="2870"/>
        <n v="3001"/>
        <n v="1775"/>
        <n v="2950"/>
        <n v="2843"/>
        <n v="3224"/>
        <n v="2370"/>
        <n v="2065"/>
        <n v="2937"/>
        <n v="3319"/>
        <n v="2494"/>
        <n v="3198"/>
        <n v="2264"/>
        <n v="2415"/>
        <n v="1873"/>
        <n v="3139"/>
        <n v="1786"/>
        <n v="2530"/>
        <n v="2045"/>
        <n v="2492"/>
        <n v="2351"/>
        <n v="2061"/>
        <n v="2569"/>
        <n v="3154"/>
        <n v="3034"/>
        <n v="2500"/>
        <n v="2399"/>
        <n v="2962"/>
        <n v="2165"/>
        <n v="2565"/>
        <n v="2398"/>
        <n v="2434"/>
        <n v="2111"/>
        <n v="2902"/>
        <n v="2562"/>
        <n v="2109"/>
        <n v="2977"/>
        <n v="1816"/>
        <n v="2719"/>
        <n v="3110"/>
        <n v="2685"/>
        <n v="2432"/>
        <n v="2117"/>
        <n v="2503"/>
        <n v="2827"/>
        <n v="3147"/>
        <n v="2429"/>
        <n v="2116"/>
        <n v="2857"/>
        <n v="2976"/>
        <n v="2452"/>
        <n v="2367"/>
        <n v="3092"/>
        <n v="2257"/>
        <n v="3321"/>
        <n v="2682"/>
        <n v="3104"/>
        <n v="2570"/>
        <n v="2350"/>
        <n v="2305"/>
        <n v="2889"/>
        <n v="1988.8000000000002"/>
        <n v="1186"/>
        <n v="972.8"/>
        <n v="1351.2"/>
        <n v="1964.6"/>
        <n v="1512"/>
        <n v="899.40000000000009"/>
        <n v="1984.4"/>
        <n v="1474.8000000000002"/>
        <n v="2145.4"/>
        <n v="1757.2"/>
        <n v="1496.6000000000001"/>
        <n v="1108.8000000000002"/>
        <n v="1791.8000000000002"/>
        <n v="1640.6000000000001"/>
        <n v="1251.2"/>
        <n v="1809.2000000000003"/>
        <n v="1745.4"/>
        <n v="1997.4"/>
        <n v="1937.8000000000002"/>
        <n v="1816.6"/>
        <n v="1723.8000000000002"/>
        <n v="1098.8000000000002"/>
        <n v="2073.2000000000003"/>
        <n v="1992.4"/>
        <n v="1351.8000000000002"/>
        <n v="1751.6000000000001"/>
        <n v="1964.8000000000002"/>
        <n v="1618.2"/>
        <n v="1635.2"/>
        <n v="1357.6000000000001"/>
        <n v="1182.6000000000001"/>
        <n v="2061.4"/>
        <n v="2049.4"/>
        <n v="1943"/>
        <n v="1296.4000000000001"/>
        <n v="1752.8000000000002"/>
        <n v="1218.8000000000002"/>
        <n v="2005.4"/>
        <n v="1384.2"/>
        <n v="1717.4"/>
        <n v="1275"/>
        <n v="1239.8000000000002"/>
        <n v="1886.6"/>
        <n v="1628.6000000000001"/>
        <n v="1329.8000000000002"/>
        <n v="1009.8000000000002"/>
        <n v="1170.4000000000001"/>
        <n v="1865.6"/>
        <n v="881"/>
        <n v="1289.4000000000001"/>
        <n v="1929.2000000000003"/>
        <n v="1513.4"/>
        <n v="1546.4"/>
        <n v="1239.4000000000001"/>
        <n v="1832.8000000000002"/>
        <n v="1550.4"/>
        <n v="1374.6000000000001"/>
        <n v="1940.4"/>
        <n v="1119.8000000000002"/>
        <n v="1591.2"/>
        <n v="1830.2000000000003"/>
        <n v="1153.4000000000001"/>
        <n v="1703.4"/>
        <n v="1171.2"/>
        <n v="1690.8000000000002"/>
        <n v="2091.6"/>
        <n v="471.79999999999995"/>
        <n v="825.09999999999991"/>
        <n v="1051.3"/>
        <n v="1297.3999999999999"/>
        <n v="1285.1999999999998"/>
        <n v="850.5"/>
        <n v="736.19999999999982"/>
        <n v="1651.2999999999997"/>
        <n v="209.79999999999995"/>
        <n v="1257.5999999999999"/>
        <n v="1253.9000000000001"/>
        <n v="495.09999999999991"/>
        <n v="989.5"/>
        <n v="374.39999999999986"/>
        <n v="580.29999999999995"/>
        <n v="931.5"/>
        <n v="1353.2999999999997"/>
        <n v="663"/>
        <n v="692.39999999999986"/>
        <n v="382.39999999999986"/>
        <n v="930.69999999999982"/>
        <n v="1218.3"/>
        <n v="780.09999999999991"/>
        <n v="367.29999999999995"/>
        <n v="1146.1999999999998"/>
        <n v="1006.3"/>
        <n v="1397.6"/>
        <n v="1071.8"/>
        <n v="568"/>
        <n v="1358.3"/>
        <n v="978.8"/>
        <n v="1255.1999999999998"/>
        <n v="709.19999999999982"/>
        <n v="1200.8"/>
        <n v="602.39999999999986"/>
        <n v="1270.0999999999999"/>
        <n v="1437.1"/>
        <n v="824"/>
        <n v="1128.8999999999999"/>
        <n v="1517.9"/>
        <n v="575.5"/>
        <n v="1420.6"/>
        <n v="1359.6"/>
        <n v="1341.4999999999998"/>
        <n v="959.5"/>
        <n v="605.59999999999991"/>
        <n v="1073.5999999999999"/>
        <n v="911.3"/>
        <n v="1226.1999999999998"/>
        <n v="1395.1"/>
        <n v="1415.6999999999998"/>
        <n v="636.69999999999982"/>
        <n v="937.3"/>
        <n v="1195.8999999999999"/>
        <n v="1000.4999999999998"/>
        <n v="1138.3999999999999"/>
        <n v="1211.3999999999999"/>
        <n v="1474.1"/>
        <n v="768.3"/>
        <n v="1431.3999999999999"/>
        <n v="826.59999999999991"/>
        <n v="1264.8999999999999"/>
        <n v="1361.6"/>
        <n v="811.09999999999991"/>
        <n v="548.39999999999986"/>
        <n v="625.29999999999995"/>
        <n v="437.09999999999991"/>
        <n v="929.59999999999991"/>
        <n v="1202.3999999999999"/>
        <n v="448.59999999999991"/>
        <n v="534.19999999999982"/>
        <n v="1352.6999999999998"/>
        <n v="1530.1"/>
        <n v="700.89999999999986"/>
        <n v="427.79999999999995"/>
        <n v="590.69999999999982"/>
        <n v="1241.1999999999998"/>
        <n v="524.79999999999995"/>
        <n v="716.5"/>
        <n v="1436.9"/>
        <n v="1481.9"/>
        <n v="768.8"/>
        <n v="410.5"/>
        <n v="903.39999999999986"/>
        <n v="551.69999999999982"/>
        <n v="1505.3999999999999"/>
        <n v="654.59999999999991"/>
        <n v="1133.4999999999998"/>
        <n v="2662"/>
        <n v="2182"/>
        <n v="2907"/>
        <n v="2964"/>
        <n v="2572"/>
        <n v="2987"/>
        <n v="2729"/>
        <n v="2581"/>
        <n v="2578"/>
        <n v="2842"/>
        <n v="2420"/>
        <n v="2915"/>
        <n v="2258"/>
        <n v="1884"/>
        <n v="1508"/>
        <n v="2796"/>
        <n v="2713"/>
        <n v="2493"/>
        <n v="2035"/>
        <n v="2659"/>
        <n v="2917"/>
        <n v="2883"/>
        <n v="2324"/>
        <n v="2920"/>
        <n v="2826"/>
        <n v="2541"/>
        <n v="2997"/>
        <n v="2990"/>
        <n v="2781"/>
        <n v="2831"/>
        <n v="2805"/>
        <n v="2943"/>
        <n v="2124"/>
        <n v="2089"/>
        <n v="2535"/>
        <n v="2267"/>
        <n v="1762"/>
        <n v="2339"/>
        <n v="2923"/>
        <n v="2978"/>
        <n v="2446"/>
        <n v="1506"/>
        <n v="2147"/>
        <n v="2251"/>
        <n v="1589"/>
        <n v="2039.2"/>
        <n v="2319.1999999999998"/>
        <n v="1800.2"/>
        <n v="2617.2000000000003"/>
        <n v="1656.8000000000002"/>
        <n v="2496.4"/>
        <n v="1662.4"/>
        <n v="2283.8000000000002"/>
        <n v="1917.2"/>
        <n v="1561.6000000000001"/>
        <n v="2402.4"/>
        <n v="2131.8000000000002"/>
        <n v="1725.2"/>
        <n v="1619.4"/>
        <n v="2512.2000000000003"/>
        <n v="1806.4"/>
        <n v="1671.6000000000001"/>
        <n v="2508.8000000000002"/>
        <n v="2164"/>
        <n v="2125.6000000000004"/>
        <n v="1778.4"/>
        <n v="1962.6000000000001"/>
        <n v="2379.8000000000002"/>
        <n v="2507"/>
        <n v="2150.8000000000002"/>
        <n v="2398.4"/>
        <n v="1569.8000000000002"/>
        <n v="1948.4"/>
        <n v="1510.2"/>
        <n v="2219.6000000000004"/>
        <n v="1587.8000000000002"/>
        <n v="2343"/>
        <n v="2155.6000000000004"/>
        <n v="2146.4"/>
        <n v="2520.4"/>
        <n v="1379.2"/>
        <n v="2451.2000000000003"/>
        <n v="1627.8000000000002"/>
        <n v="2283.6000000000004"/>
        <n v="1816.8000000000002"/>
        <n v="2139"/>
        <n v="2369.8000000000002"/>
        <n v="2050.1999999999998"/>
        <n v="2238.4"/>
        <n v="2438.6"/>
        <n v="1550.2"/>
        <n v="1950.4"/>
        <n v="1557.2"/>
        <n v="1822.4"/>
        <n v="2589.6"/>
        <n v="1528.4"/>
        <n v="1705.2"/>
        <n v="2210.4"/>
        <n v="1754.6000000000001"/>
        <n v="2148.4"/>
        <n v="1785.6000000000001"/>
        <n v="2411.6"/>
        <n v="1646"/>
        <n v="2174.1999999999998"/>
        <n v="2347.6"/>
        <n v="2112.4"/>
        <n v="1451.4"/>
        <n v="1467.4"/>
        <n v="1643.4"/>
        <n v="1703.8000000000002"/>
        <n v="1628.8000000000002"/>
        <n v="1632.4"/>
        <n v="2090.8000000000002"/>
        <n v="1498.6999999999998"/>
        <n v="1783.6"/>
        <n v="1797.6"/>
        <n v="1933.3999999999999"/>
        <n v="1953.6999999999998"/>
        <n v="1409.8"/>
        <n v="2012.4999999999998"/>
        <n v="1621.1999999999998"/>
        <n v="1869.6999999999998"/>
        <n v="1864.8"/>
        <n v="1824.8999999999999"/>
        <n v="1460.8999999999999"/>
        <n v="1411.1999999999998"/>
        <n v="1960.6999999999998"/>
        <n v="1607.8999999999999"/>
        <n v="1728.3"/>
        <n v="1362.8999999999999"/>
        <n v="1085"/>
        <n v="1985.8999999999999"/>
        <n v="1898.3999999999999"/>
        <n v="2005.4999999999998"/>
        <n v="1663.8999999999999"/>
        <n v="1761.8999999999999"/>
        <n v="1698.1999999999998"/>
        <n v="1785.6999999999998"/>
        <n v="1495.8999999999999"/>
        <n v="2014.6"/>
        <n v="1600.8999999999999"/>
        <n v="1556.1"/>
        <n v="1613.5"/>
        <n v="1911.6999999999998"/>
        <n v="2053.1"/>
        <n v="1591.8"/>
        <n v="1453.1999999999998"/>
        <n v="1990.1"/>
        <n v="1883.6999999999998"/>
        <n v="1295.6999999999998"/>
        <n v="2051.6999999999998"/>
        <n v="1110.1999999999998"/>
        <n v="1364.3"/>
        <n v="1129.0999999999999"/>
        <n v="1487.5"/>
        <n v="1171.0999999999999"/>
        <n v="1946.6999999999998"/>
        <n v="1619.1"/>
        <n v="1490.3"/>
        <n v="1533"/>
        <n v="1108.0999999999999"/>
        <n v="1125.5999999999999"/>
        <n v="1807.3999999999999"/>
        <n v="1465.1"/>
        <n v="1420.3"/>
        <n v="1854.9999999999998"/>
        <n v="1486.8"/>
        <n v="1372.6999999999998"/>
        <n v="1454.6"/>
        <n v="1823.4999999999998"/>
        <n v="1847.9999999999998"/>
        <n v="1098.3"/>
        <n v="1384.6"/>
        <n v="1871.1"/>
        <n v="1794.1"/>
        <n v="1766.1"/>
        <n v="1428.6999999999998"/>
        <n v="1274.6999999999998"/>
        <n v="1726.8999999999999"/>
        <n v="1916.6"/>
        <n v="1335.6"/>
        <n v="1113.6999999999998"/>
        <n v="1777.3"/>
        <n v="1997.1"/>
        <n v="1485.3999999999999"/>
        <n v="1407.6999999999998"/>
        <n v="1985.1999999999998"/>
        <n v="1503.6"/>
        <n v="2089.5"/>
        <n v="3392"/>
        <n v="2484"/>
        <n v="3196"/>
        <n v="2892"/>
        <n v="3334"/>
        <n v="2424"/>
        <n v="2876"/>
        <n v="2152"/>
        <n v="3219"/>
        <n v="2320"/>
        <n v="2585"/>
        <n v="3272"/>
        <n v="2250"/>
        <n v="2556"/>
        <n v="3239"/>
        <n v="2292"/>
        <n v="2566"/>
        <n v="3174"/>
        <n v="3111"/>
        <n v="2125"/>
        <n v="2896"/>
        <n v="3355"/>
        <n v="2707"/>
        <n v="2867"/>
        <n v="2627"/>
        <n v="3021"/>
        <n v="2765"/>
        <n v="3261"/>
        <n v="3042"/>
        <n v="2606"/>
        <n v="2150"/>
        <n v="3158"/>
        <n v="2778"/>
        <n v="2671"/>
        <n v="2925"/>
        <n v="3278"/>
        <n v="2277"/>
        <n v="2244"/>
        <n v="2382"/>
        <n v="3268"/>
        <n v="2380"/>
        <n v="3214"/>
        <n v="3129"/>
        <n v="2311"/>
        <n v="2788"/>
        <n v="2127"/>
        <n v="2616"/>
        <n v="2626"/>
        <n v="2584"/>
        <n v="3094"/>
        <n v="2691"/>
        <n v="2172.8000000000002"/>
        <n v="1986.4"/>
        <n v="1592.8000000000002"/>
        <n v="1365.6000000000001"/>
        <n v="1861.6000000000001"/>
        <n v="2369.6"/>
        <n v="1246.4000000000001"/>
        <n v="1948.8000000000002"/>
        <n v="1981.6000000000001"/>
        <n v="1514.4"/>
        <n v="1673.6000000000001"/>
        <n v="2214.4"/>
        <n v="2330.4"/>
        <n v="1578.4"/>
        <n v="1613.6000000000001"/>
        <n v="2095.2000000000003"/>
        <n v="1272.8000000000002"/>
        <n v="1817.6000000000001"/>
        <n v="1796.8000000000002"/>
        <n v="2212.8000000000002"/>
        <n v="1235.2"/>
        <n v="2345.6"/>
        <n v="1995.2"/>
        <n v="2118.4"/>
        <n v="1468.8000000000002"/>
        <n v="1518.4"/>
        <n v="1929.6000000000001"/>
        <n v="2101.6"/>
        <n v="1651.2"/>
        <n v="1237.6000000000001"/>
        <n v="1823.2"/>
        <n v="1398.4"/>
        <n v="1647.2"/>
        <n v="1360.8000000000002"/>
        <n v="1954.4"/>
        <n v="2364.8000000000002"/>
        <n v="1626.4"/>
        <n v="2107.2000000000003"/>
        <n v="1217.6000000000001"/>
        <n v="2135.2000000000003"/>
        <n v="2096.8000000000002"/>
        <n v="1502.4"/>
        <n v="2371.2000000000003"/>
        <n v="2169.6"/>
        <n v="2254.4"/>
        <n v="1980.8000000000002"/>
        <n v="2395.2000000000003"/>
        <n v="2083.2000000000003"/>
        <n v="2026.4"/>
        <n v="2260.8000000000002"/>
        <n v="1393.6000000000001"/>
        <n v="2016.8000000000002"/>
        <n v="2091.2000000000003"/>
        <n v="1628"/>
        <n v="1252"/>
        <n v="2005.6000000000001"/>
        <n v="1230.4000000000001"/>
        <n v="1421.6000000000001"/>
        <n v="1800.8000000000002"/>
        <n v="2204.8000000000002"/>
        <n v="2229.6"/>
        <n v="2375.2000000000003"/>
        <n v="1424.5"/>
        <n v="1845.8999999999999"/>
        <n v="1984.4999999999998"/>
        <n v="1225.6999999999998"/>
        <n v="1346.1"/>
        <n v="1460.1999999999998"/>
        <n v="1770.3"/>
        <n v="1334.8999999999999"/>
        <n v="2026.4999999999998"/>
        <n v="1286.5999999999999"/>
        <n v="1219.3999999999999"/>
        <n v="1426.6"/>
        <n v="1542.1"/>
        <n v="1292.1999999999998"/>
        <n v="1781.5"/>
        <n v="1339.8"/>
        <n v="2051"/>
        <n v="1152.1999999999998"/>
        <n v="1973.3"/>
        <n v="1149.3999999999999"/>
        <n v="2027.1999999999998"/>
        <n v="1522.5"/>
        <n v="1744.3999999999999"/>
        <n v="1272.5999999999999"/>
        <n v="1834.6999999999998"/>
        <n v="1434.3"/>
        <n v="1188.5999999999999"/>
        <n v="1145.8999999999999"/>
        <n v="2090.1999999999998"/>
        <n v="1790.6"/>
        <n v="1054.8999999999999"/>
        <n v="2002.6999999999998"/>
        <n v="1205.3999999999999"/>
        <n v="1850.8"/>
        <n v="1354.5"/>
        <n v="1075.8999999999999"/>
        <n v="2060.1"/>
        <n v="1283.0999999999999"/>
        <n v="1234.8"/>
        <n v="1558.1999999999998"/>
        <n v="1481.1999999999998"/>
        <n v="1729.6999999999998"/>
        <n v="2013.1999999999998"/>
        <n v="1183.6999999999998"/>
        <n v="1804.6"/>
        <n v="1978.8999999999999"/>
        <n v="1703.1"/>
        <n v="1481.8999999999999"/>
        <n v="1457.3999999999999"/>
        <n v="1423.8"/>
        <n v="1832.6"/>
        <n v="1361.5"/>
        <n v="1538.6"/>
        <n v="1495.1999999999998"/>
        <n v="1948.8"/>
        <n v="1843.8"/>
        <n v="1394.3999999999999"/>
        <n v="1630.3"/>
        <n v="1768.8999999999999"/>
        <n v="1858.4999999999998"/>
        <n v="2086.6999999999998"/>
        <n v="1214.5"/>
        <n v="1203.3"/>
        <n v="1285.8999999999999"/>
        <n v="1642.1999999999998"/>
        <n v="1368.5"/>
        <n v="1106"/>
        <n v="1992.1999999999998"/>
        <n v="1924.9999999999998"/>
        <n v="1359.3999999999999"/>
        <n v="1969.8"/>
        <n v="1356.6"/>
        <n v="1097.5999999999999"/>
        <n v="1062.5999999999999"/>
        <n v="1138.1999999999998"/>
        <n v="1169.6999999999998"/>
        <n v="2357"/>
        <n v="2465"/>
        <n v="2614"/>
        <n v="2654"/>
        <n v="2040"/>
        <n v="2649"/>
        <n v="2066"/>
        <n v="2554"/>
        <n v="2344"/>
        <n v="2952"/>
        <n v="2829"/>
        <n v="2185"/>
        <n v="2653"/>
        <n v="1546"/>
        <n v="2342"/>
        <n v="2129"/>
        <n v="2379"/>
        <n v="2406"/>
        <n v="2042"/>
        <n v="2759"/>
        <n v="2858"/>
        <n v="2770"/>
        <n v="2776"/>
        <n v="2460"/>
        <n v="2939"/>
        <n v="2483"/>
        <n v="2246"/>
        <n v="2711"/>
        <n v="2764"/>
        <n v="2745"/>
        <n v="2646"/>
        <n v="2751"/>
        <n v="2542"/>
        <n v="2833"/>
        <n v="2905"/>
        <n v="1893"/>
        <n v="856"/>
        <n v="1706"/>
        <n v="1832.2"/>
        <n v="1371.6000000000001"/>
        <n v="1921.2000000000003"/>
        <n v="1654.8000000000002"/>
        <n v="1049.4000000000001"/>
        <n v="1294.8000000000002"/>
        <n v="1427.2"/>
        <n v="1350.4"/>
        <n v="1848.2000000000003"/>
        <n v="940.40000000000009"/>
        <n v="1540.6000000000001"/>
        <n v="2062.6"/>
        <n v="1801.4"/>
        <n v="2137"/>
        <n v="1132.4000000000001"/>
        <n v="1838.6"/>
        <n v="2175.6"/>
        <n v="2269"/>
        <n v="1589.2000000000003"/>
        <n v="1203.4000000000001"/>
        <n v="1196.4000000000001"/>
        <n v="2265.8000000000002"/>
        <n v="1170.6000000000001"/>
        <n v="1623.2"/>
        <n v="1303.8000000000002"/>
        <n v="806.60000000000014"/>
        <n v="1182.8000000000002"/>
        <n v="1941.8000000000002"/>
        <n v="1116.6000000000001"/>
        <n v="1169.6000000000001"/>
        <n v="2145.2000000000003"/>
        <n v="2296"/>
        <n v="2297.4"/>
        <n v="1016.6000000000001"/>
        <n v="1450.4"/>
        <n v="1507.2"/>
        <n v="1438.2"/>
        <n v="851.2"/>
        <n v="890.60000000000014"/>
        <n v="1984.6"/>
        <n v="2068.6"/>
        <n v="2146.8000000000002"/>
        <n v="2165.4"/>
        <n v="1339.6000000000001"/>
        <n v="1450.8000000000002"/>
        <n v="1591.8000000000002"/>
        <n v="1466.4"/>
        <n v="1094.8000000000002"/>
        <n v="1955.2000000000003"/>
        <n v="1262.2"/>
        <n v="1798.4"/>
        <n v="1195.4000000000001"/>
        <n v="2048.8000000000002"/>
        <n v="2049"/>
        <n v="967.80000000000018"/>
        <n v="2141.6"/>
        <n v="1068.4000000000001"/>
        <n v="1684.6000000000001"/>
        <n v="1771.6000000000001"/>
        <n v="1210.4000000000001"/>
        <n v="2126.6"/>
        <n v="1096.3"/>
        <n v="818.09999999999991"/>
        <n v="537.89999999999986"/>
        <n v="616.19999999999982"/>
        <n v="1340.3"/>
        <n v="520.59999999999991"/>
        <n v="468.09999999999991"/>
        <n v="683"/>
        <n v="539.89999999999986"/>
        <n v="1276.9999999999998"/>
        <n v="534.39999999999986"/>
        <n v="997.19999999999982"/>
        <n v="966.19999999999982"/>
        <n v="618.29999999999995"/>
        <n v="1483.9999999999998"/>
        <n v="724.39999999999986"/>
        <n v="1068.5"/>
        <n v="847.39999999999986"/>
        <n v="1247.0999999999999"/>
        <n v="1181.1999999999998"/>
        <n v="779.39999999999986"/>
        <n v="82.599999999999909"/>
        <n v="753.69999999999982"/>
        <n v="944.09999999999991"/>
        <n v="1432.4999999999998"/>
        <n v="1197.5999999999999"/>
        <n v="654.5"/>
        <n v="325.29999999999995"/>
        <n v="1126.0999999999999"/>
        <n v="1210.3"/>
        <n v="1245.8"/>
        <n v="546.39999999999986"/>
        <n v="713.5"/>
        <n v="542.19999999999982"/>
        <n v="1175.8999999999999"/>
        <n v="695.19999999999982"/>
        <n v="1407.8999999999999"/>
        <n v="1043.8"/>
        <n v="1017.3999999999999"/>
        <n v="703.39999999999986"/>
        <n v="962.69999999999982"/>
        <n v="1146.8"/>
        <n v="1496.8"/>
        <n v="775.69999999999982"/>
        <n v="947.09999999999991"/>
        <n v="990.5"/>
        <n v="1109.5999999999999"/>
        <n v="521.09999999999991"/>
        <n v="816.39999999999986"/>
        <n v="295.5"/>
        <n v="1304.1999999999998"/>
        <n v="1352.3999999999999"/>
        <n v="1129.8999999999999"/>
        <n v="1086.5999999999999"/>
        <n v="802.3"/>
        <n v="1121.0999999999999"/>
        <n v="1035.0999999999999"/>
        <n v="1192.8"/>
        <n v="593.39999999999986"/>
        <n v="1086.8999999999999"/>
        <n v="424"/>
        <n v="1249.4999999999998"/>
        <n v="156.69999999999982"/>
        <n v="670.19999999999982"/>
        <n v="902.8"/>
        <n v="819.8"/>
        <n v="757.3"/>
        <n v="1265.3999999999999"/>
        <n v="1213.8999999999999"/>
        <n v="1307.8999999999999"/>
        <n v="1073.3999999999999"/>
        <n v="1083.5999999999999"/>
        <n v="936.09999999999991"/>
        <n v="799.89999999999986"/>
        <n v="716.39999999999986"/>
        <n v="1140.1999999999998"/>
        <n v="579.59999999999991"/>
        <n v="2639"/>
        <n v="2872"/>
        <n v="2391"/>
        <n v="1449"/>
        <n v="2806"/>
        <n v="3083"/>
        <n v="2963"/>
        <n v="3011"/>
        <n v="2767"/>
        <n v="2551"/>
        <n v="1671"/>
        <n v="2531"/>
        <n v="2059"/>
        <n v="3031"/>
        <n v="2020"/>
        <n v="2820"/>
        <n v="2696"/>
        <n v="2450"/>
        <n v="2047"/>
        <n v="2172"/>
        <n v="1604"/>
        <n v="2088"/>
        <n v="2834"/>
        <n v="3000"/>
        <n v="2260"/>
        <n v="2754"/>
        <n v="2683"/>
        <n v="2239"/>
        <n v="2813"/>
        <n v="2217"/>
        <n v="3025"/>
        <n v="2134"/>
        <n v="2469"/>
        <n v="2435"/>
        <n v="2018"/>
        <n v="3044"/>
        <n v="2423"/>
        <n v="2793"/>
        <n v="2026"/>
        <n v="2753"/>
        <n v="2779"/>
        <n v="2287"/>
        <n v="3162"/>
        <n v="2819"/>
        <n v="2752"/>
        <n v="1787"/>
        <n v="1547.4"/>
        <n v="1949.1999999999998"/>
        <n v="2068.6000000000004"/>
        <n v="2577"/>
        <n v="2267.4"/>
        <n v="2867.2000000000003"/>
        <n v="1741.2"/>
        <n v="2443"/>
        <n v="2532.6"/>
        <n v="2481.8000000000002"/>
        <n v="2028.4"/>
        <n v="2598.2000000000003"/>
        <n v="2074.6000000000004"/>
        <n v="2514.8000000000002"/>
        <n v="2664.2000000000003"/>
        <n v="2885"/>
        <n v="2097.8000000000002"/>
        <n v="2214.1999999999998"/>
        <n v="2423.6"/>
        <n v="1544.6000000000001"/>
        <n v="2687.6"/>
        <n v="1977.1999999999998"/>
        <n v="2299.6000000000004"/>
        <n v="1789.8000000000002"/>
        <n v="2076.4"/>
        <n v="2326.4"/>
        <n v="2376.8000000000002"/>
        <n v="2556.6"/>
        <n v="2046.4"/>
        <n v="2300.8000000000002"/>
        <n v="2226.1999999999998"/>
        <n v="2035.4"/>
        <n v="2536.4"/>
        <n v="1707.6000000000001"/>
        <n v="1543.4"/>
        <n v="1634.4"/>
        <n v="1563.2"/>
        <n v="2553.2000000000003"/>
        <n v="1768.6000000000001"/>
        <n v="2495.6"/>
        <n v="1862.4"/>
        <n v="2287.6"/>
        <n v="1572.2"/>
        <n v="2828.2000000000003"/>
        <n v="2348.4"/>
        <n v="1443"/>
        <n v="1769.8000000000002"/>
        <n v="1824.2"/>
        <n v="2548.6"/>
        <n v="2367.1999999999998"/>
        <n v="2416.1999999999998"/>
        <n v="2769.8"/>
        <n v="2197.6000000000004"/>
        <n v="2391.8000000000002"/>
        <n v="1769.6000000000001"/>
        <n v="2034.6000000000004"/>
        <n v="2208.8000000000002"/>
        <n v="2099.8000000000002"/>
        <n v="2082.8000000000002"/>
        <n v="1976.8000000000002"/>
        <n v="2215"/>
        <n v="2811.6"/>
        <n v="2056.4"/>
        <n v="1952.1999999999998"/>
        <n v="2717.4"/>
        <n v="2698.2000000000003"/>
        <n v="1477.8000000000002"/>
        <n v="1315.8"/>
        <n v="1562.8"/>
        <n v="1400.1999999999998"/>
        <n v="1435.6"/>
        <n v="2267.6999999999998"/>
        <n v="1251.3999999999999"/>
        <n v="1408.1999999999998"/>
        <n v="1301"/>
        <n v="1762.3999999999999"/>
        <n v="2218.3999999999996"/>
        <n v="1698.3"/>
        <n v="1829.1"/>
        <n v="1367.1"/>
        <n v="1431.8"/>
        <n v="1497.1999999999998"/>
        <n v="2121.8999999999996"/>
        <n v="1539.8999999999999"/>
        <n v="1199.2"/>
        <n v="1166.0999999999999"/>
        <n v="1736.8999999999999"/>
        <n v="1680.5"/>
        <n v="1073.3"/>
        <n v="1180.5999999999999"/>
        <n v="1609.3"/>
        <n v="1383.8"/>
        <n v="1755.5"/>
        <n v="1588.6999999999998"/>
        <n v="1296.6999999999998"/>
        <n v="1607.6999999999998"/>
        <n v="1396.3999999999999"/>
        <n v="1881.1999999999998"/>
        <n v="1996.6999999999998"/>
        <n v="1466.6"/>
        <n v="1598.3"/>
        <n v="1718.1999999999998"/>
        <n v="1831.6999999999998"/>
        <n v="1650.1999999999998"/>
        <n v="1671.3999999999999"/>
        <n v="1532.5"/>
        <n v="1091.0999999999999"/>
        <n v="1213.6999999999998"/>
        <n v="2153.8000000000002"/>
        <n v="1450.1999999999998"/>
        <n v="1351.1999999999998"/>
        <n v="1875.1"/>
        <n v="1740.1999999999998"/>
        <n v="1827.5"/>
        <n v="2002.8000000000002"/>
        <n v="1941.6999999999998"/>
        <n v="1931.5"/>
        <n v="1365.6"/>
        <n v="1363.6999999999998"/>
        <n v="2062.3999999999996"/>
        <n v="2036.8999999999996"/>
        <n v="1970.9"/>
        <n v="2126.8000000000002"/>
        <n v="1240.0999999999999"/>
        <n v="2021.6999999999998"/>
        <n v="1418.1999999999998"/>
        <n v="1929.6"/>
        <n v="1693.1"/>
        <n v="1279.6999999999998"/>
        <n v="2178.1999999999998"/>
        <n v="2191.6"/>
        <n v="1725.6"/>
        <n v="1443.8"/>
        <n v="1981.5"/>
        <n v="2093.6"/>
        <n v="1837.3"/>
        <n v="2020.6999999999998"/>
        <n v="1919.8"/>
        <n v="1952.8999999999996"/>
        <n v="2308.3999999999996"/>
        <n v="1592.6"/>
        <n v="1775.8"/>
        <n v="2849"/>
        <n v="2573"/>
        <n v="1975"/>
        <n v="2708"/>
        <n v="2890"/>
        <n v="2821"/>
        <n v="2647"/>
        <n v="3249"/>
        <n v="3283"/>
        <n v="2668"/>
        <n v="2532"/>
        <n v="2865"/>
        <n v="3142"/>
        <n v="3072"/>
        <n v="3366"/>
        <n v="2410"/>
        <n v="2346"/>
        <n v="2253"/>
        <n v="2714"/>
        <n v="2835"/>
        <n v="2603"/>
        <n v="2879"/>
        <n v="2394"/>
        <n v="3121"/>
        <n v="3082"/>
        <n v="2561"/>
        <n v="3725"/>
        <n v="2960"/>
        <n v="3274"/>
        <n v="2122"/>
        <n v="2738"/>
        <n v="2699"/>
        <n v="2940"/>
        <n v="2841"/>
        <n v="3318"/>
        <n v="2667"/>
        <n v="3170"/>
        <n v="3293"/>
        <n v="2802"/>
        <n v="3378"/>
        <n v="2679"/>
        <n v="3013"/>
        <n v="3155"/>
        <n v="3544"/>
        <n v="3434"/>
        <n v="3135"/>
        <n v="2911"/>
        <n v="2686"/>
        <n v="3602"/>
        <n v="2409"/>
        <n v="2327"/>
        <n v="2235.2000000000003"/>
        <n v="1397.6000000000001"/>
        <n v="1697"/>
        <n v="1896.2"/>
        <n v="1365.2"/>
        <n v="1281.4000000000001"/>
        <n v="1779.4"/>
        <n v="2353.4"/>
        <n v="1756.6000000000001"/>
        <n v="2391.6"/>
        <n v="1927.8000000000002"/>
        <n v="1442.8000000000002"/>
        <n v="1392.2"/>
        <n v="1714.8000000000002"/>
        <n v="1790.6000000000001"/>
        <n v="2294.4"/>
        <n v="2082.1999999999998"/>
        <n v="2265.6000000000004"/>
        <n v="1997.8000000000002"/>
        <n v="2086.1999999999998"/>
        <n v="2342.6"/>
        <n v="1271.4000000000001"/>
        <n v="1952.6000000000004"/>
        <n v="2224.8000000000002"/>
        <n v="2323"/>
        <n v="1861.6000000000004"/>
        <n v="1809.6000000000001"/>
        <n v="1939.6000000000004"/>
        <n v="2534.6"/>
        <n v="1438.4"/>
        <n v="1743.2"/>
        <n v="1863.6000000000001"/>
        <n v="2063.8000000000002"/>
        <n v="2186.8000000000002"/>
        <n v="2119.8000000000002"/>
        <n v="2267.2000000000003"/>
        <n v="2263.2000000000003"/>
        <n v="1803.4"/>
        <n v="1408.8000000000002"/>
        <n v="1813.6000000000001"/>
        <n v="1194.8000000000002"/>
        <n v="2277.2000000000003"/>
        <n v="2453.6"/>
        <n v="1635.4"/>
        <n v="2237.4"/>
        <n v="1249.6000000000001"/>
        <n v="2439.2000000000003"/>
        <n v="1857.4"/>
        <n v="2490.6"/>
        <n v="2207.2000000000003"/>
        <n v="2037.4"/>
        <n v="2393.2000000000003"/>
        <n v="1616.8000000000002"/>
        <n v="1914.1999999999998"/>
        <n v="2294.8000000000002"/>
        <n v="1644.2"/>
        <n v="2546.2000000000003"/>
        <n v="2188.6"/>
        <n v="1727.4"/>
        <n v="2332.4"/>
        <n v="2160.6000000000004"/>
        <n v="1654"/>
        <n v="1489.8000000000002"/>
        <n v="2069.6000000000004"/>
        <n v="2187.6"/>
        <n v="1444.6000000000001"/>
        <n v="1490.4"/>
        <n v="1528.2"/>
        <n v="1601.1999999999998"/>
        <n v="2135.8000000000002"/>
        <n v="2164.6999999999998"/>
        <n v="1647.5"/>
        <n v="1805.1999999999998"/>
        <n v="1876.8000000000002"/>
        <n v="1927.5"/>
        <n v="1722.5"/>
        <n v="1544.8"/>
        <n v="1847.6"/>
        <n v="1610.1"/>
        <n v="1913"/>
        <n v="1438.8999999999999"/>
        <n v="1164.3"/>
        <n v="1716.6999999999998"/>
        <n v="1432.8999999999999"/>
        <n v="2349.6"/>
        <n v="1799.1999999999998"/>
        <n v="1950.1"/>
        <n v="1305.0999999999999"/>
        <n v="1838.3"/>
        <n v="1537.8999999999999"/>
        <n v="1879.6999999999998"/>
        <n v="2017.1"/>
        <n v="1332.8999999999999"/>
        <n v="1325.6"/>
        <n v="1296.3999999999999"/>
        <n v="1078.8999999999999"/>
        <n v="2130.3000000000002"/>
        <n v="1529.6999999999998"/>
        <n v="1381.8999999999999"/>
        <n v="1422.3"/>
        <n v="1828.1999999999998"/>
        <n v="1840.5"/>
        <n v="2010.6"/>
        <n v="1332.1999999999998"/>
        <n v="1647.3999999999999"/>
        <n v="1590.8"/>
        <n v="1719.3999999999999"/>
        <n v="1865.6999999999998"/>
        <n v="1465.8999999999999"/>
        <n v="1715.3"/>
        <n v="1429.3"/>
        <n v="1746.6999999999998"/>
        <n v="1733.6999999999998"/>
        <n v="2138.2999999999997"/>
        <n v="1873.3999999999996"/>
        <n v="1904.3000000000002"/>
        <n v="1789.6999999999998"/>
        <n v="1566.3999999999999"/>
        <n v="2317.6"/>
        <n v="1518.1999999999998"/>
        <n v="1717.8999999999999"/>
        <n v="1412.6999999999998"/>
        <n v="1997.3000000000002"/>
        <n v="2106.1"/>
        <n v="1562.6"/>
        <n v="1575.6999999999998"/>
        <n v="1266.5999999999999"/>
        <n v="1979.3000000000002"/>
        <n v="1397.3999999999999"/>
        <n v="1673.3"/>
        <n v="1571.6999999999998"/>
        <n v="1724.3"/>
        <n v="1397.3"/>
        <n v="1595.6999999999998"/>
        <n v="2090.6"/>
        <n v="2311.6"/>
        <n v="1873.1999999999998"/>
        <n v="1323.1"/>
        <n v="1259.6999999999998"/>
        <n v="1472.6"/>
        <n v="1494.8"/>
        <n v="1835.8999999999996"/>
        <n v="1460.8"/>
        <n v="1370.6"/>
        <n v="2609"/>
        <n v="3009"/>
        <n v="2204"/>
        <n v="1699"/>
        <n v="2846"/>
        <n v="2875"/>
        <n v="2266"/>
        <n v="3067"/>
        <n v="2085"/>
        <n v="2756"/>
        <n v="2520"/>
        <n v="2335"/>
        <n v="2928"/>
        <n v="2807"/>
        <n v="2637"/>
        <n v="2969"/>
        <n v="2972"/>
        <n v="2619"/>
        <n v="3291"/>
        <n v="2261"/>
        <n v="2597"/>
        <n v="2072"/>
        <n v="2430"/>
        <n v="2508"/>
        <n v="1798"/>
        <n v="2180"/>
        <n v="767.40000000000009"/>
        <n v="797.80000000000018"/>
        <n v="1840.8000000000002"/>
        <n v="1432.4"/>
        <n v="1651.8000000000002"/>
        <n v="655.40000000000009"/>
        <n v="910"/>
        <n v="687"/>
        <n v="1365.8000000000002"/>
        <n v="1053.2"/>
        <n v="1441.6"/>
        <n v="804.80000000000018"/>
        <n v="590.60000000000014"/>
        <n v="1905.2000000000003"/>
        <n v="891.2"/>
        <n v="1121.8000000000002"/>
        <n v="1371.8000000000002"/>
        <n v="1172.2"/>
        <n v="1412.8000000000002"/>
        <n v="1451.8000000000002"/>
        <n v="1133.8000000000002"/>
        <n v="1481.2000000000003"/>
        <n v="1715.2000000000003"/>
        <n v="677.60000000000014"/>
        <n v="1251.8000000000002"/>
        <n v="780.40000000000009"/>
        <n v="1412.2"/>
        <n v="956.40000000000009"/>
        <n v="1492.2"/>
        <n v="879.80000000000018"/>
        <n v="862.2"/>
        <n v="873.80000000000018"/>
        <n v="1171.8000000000002"/>
        <n v="1547.6000000000001"/>
        <n v="1129.2"/>
        <n v="1938.6"/>
        <n v="1095.6000000000001"/>
        <n v="1120.6000000000001"/>
        <n v="844.2"/>
        <n v="1300.4000000000001"/>
        <n v="1572.8000000000002"/>
        <n v="1389"/>
        <n v="1515.8000000000002"/>
        <n v="1798.6"/>
        <n v="1758.2000000000003"/>
        <n v="1740.8000000000002"/>
        <n v="1014.2"/>
        <n v="1126.6000000000001"/>
        <n v="615.60000000000014"/>
        <n v="1539.2000000000003"/>
        <n v="945.40000000000009"/>
        <n v="1889.8000000000002"/>
        <n v="953.60000000000014"/>
        <n v="736.60000000000014"/>
        <n v="1659.2"/>
        <n v="1515.2"/>
        <n v="716.2"/>
        <n v="1553.8000000000002"/>
        <n v="1046.8000000000002"/>
        <n v="1846.2000000000003"/>
        <n v="1724.8000000000002"/>
        <n v="1716.4"/>
        <n v="1792.6000000000001"/>
        <n v="1276.3999999999999"/>
        <n v="38.799999999999955"/>
        <n v="280.29999999999995"/>
        <n v="736.69999999999982"/>
        <n v="1093.3"/>
        <n v="903.5"/>
        <n v="596.19999999999982"/>
        <n v="886.3"/>
        <n v="1008.3999999999999"/>
        <n v="1421.3999999999999"/>
        <n v="107"/>
        <n v="863.19999999999982"/>
        <n v="789.69999999999982"/>
        <n v="533.89999999999986"/>
        <n v="679.5"/>
        <n v="260.09999999999991"/>
        <n v="809.3"/>
        <n v="1194.1999999999998"/>
        <n v="34.900000000000098"/>
        <n v="660.39999999999986"/>
        <n v="266.79999999999995"/>
        <n v="519"/>
        <n v="764.59999999999991"/>
        <n v="111.09999999999991"/>
        <n v="884.19999999999982"/>
        <n v="244.29999999999995"/>
        <n v="614.59999999999991"/>
        <n v="544.89999999999986"/>
        <n v="884.39999999999986"/>
        <n v="1120.6999999999998"/>
        <n v="1127.3999999999999"/>
        <n v="626.69999999999982"/>
        <n v="573.09999999999991"/>
        <n v="1011.3999999999999"/>
        <n v="388.39999999999986"/>
        <n v="395.79999999999995"/>
        <n v="1108.6999999999998"/>
        <n v="615.39999999999986"/>
        <n v="249"/>
        <n v="270.19999999999982"/>
        <n v="314.09999999999991"/>
        <n v="598.79999999999995"/>
        <n v="1261.8"/>
        <n v="610.39999999999986"/>
        <n v="679.09999999999991"/>
        <n v="501.89999999999986"/>
        <n v="24.5"/>
        <n v="423.79999999999995"/>
        <n v="1009.6999999999998"/>
        <n v="608"/>
        <n v="659.69999999999982"/>
        <n v="823.69999999999982"/>
        <n v="902.59999999999991"/>
        <n v="905.3"/>
        <n v="674.89999999999986"/>
        <n v="1081.8"/>
        <n v="1287.0999999999999"/>
        <n v="302.69999999999982"/>
        <n v="957.39999999999986"/>
        <n v="1312.4999999999998"/>
        <n v="725.8"/>
        <n v="366.39999999999986"/>
        <n v="889.3"/>
        <n v="355"/>
        <n v="509.79999999999995"/>
        <n v="901.19999999999982"/>
        <n v="842.19999999999982"/>
        <n v="977.09999999999991"/>
        <n v="553.19999999999982"/>
        <n v="370"/>
        <n v="652.19999999999982"/>
        <n v="184.79999999999995"/>
        <n v="1058.3999999999999"/>
        <n v="573.89999999999986"/>
        <n v="784.69999999999982"/>
        <n v="723.89999999999986"/>
        <n v="491.69999999999982"/>
        <n v="411.19999999999982"/>
        <n v="840.19999999999982"/>
        <n v="1473.6999999999998"/>
        <n v="799"/>
        <n v="643.59999999999991"/>
        <n v="461"/>
        <n v="822.49999999999977"/>
        <n v="679"/>
        <n v="1053.1999999999998"/>
        <n v="471.59999999999991"/>
        <n v="2397"/>
        <n v="2628"/>
        <n v="2291"/>
        <n v="2558"/>
        <n v="2543"/>
        <n v="2789"/>
        <n v="2149"/>
        <n v="2413"/>
        <n v="1870"/>
        <n v="1714"/>
        <n v="1872"/>
        <n v="2442"/>
        <n v="1946"/>
        <n v="2445"/>
        <n v="1795"/>
        <n v="2184"/>
        <n v="1277"/>
        <n v="2359"/>
        <n v="2810"/>
        <n v="2281"/>
        <n v="2583"/>
        <n v="2377"/>
        <n v="2704"/>
        <n v="2321.8000000000002"/>
        <n v="1525.4"/>
        <n v="1233.2"/>
        <n v="1356.6000000000001"/>
        <n v="1195.8000000000002"/>
        <n v="1559.6000000000001"/>
        <n v="1177"/>
        <n v="2168"/>
        <n v="2344.4"/>
        <n v="2160.4"/>
        <n v="1836.8000000000002"/>
        <n v="1941.6000000000004"/>
        <n v="2224.6000000000004"/>
        <n v="2170.4"/>
        <n v="2045.8000000000002"/>
        <n v="2170.8000000000002"/>
        <n v="2387"/>
        <n v="1710.4"/>
        <n v="1653"/>
        <n v="1493.2"/>
        <n v="2038.1999999999998"/>
        <n v="2271.6"/>
        <n v="2343.2000000000003"/>
        <n v="2237.2000000000003"/>
        <n v="1872.8000000000002"/>
        <n v="2217.2000000000003"/>
        <n v="2096.6"/>
        <n v="1422.8000000000002"/>
        <n v="2545.2000000000003"/>
        <n v="2025.2000000000003"/>
        <n v="2248"/>
        <n v="2000.8000000000002"/>
        <n v="2256.2000000000003"/>
        <n v="1275.4000000000001"/>
        <n v="1317.4"/>
        <n v="1909.6000000000004"/>
        <n v="1964.4"/>
        <n v="1812.1999999999998"/>
        <n v="2230"/>
        <n v="2504.4"/>
        <n v="2249"/>
        <n v="2041.2000000000003"/>
        <n v="1679.6000000000001"/>
        <n v="1833.4"/>
        <n v="2251.8000000000002"/>
        <n v="2115.6"/>
        <n v="1254.6000000000001"/>
        <n v="2528.4"/>
        <n v="2161.8000000000002"/>
        <n v="1279.4000000000001"/>
        <n v="1999.1999999999998"/>
        <n v="2031.6"/>
        <n v="2245.1999999999998"/>
        <n v="1899.8000000000002"/>
        <n v="1580.2"/>
        <n v="1465.3999999999999"/>
        <n v="820.8"/>
        <n v="917.39999999999986"/>
        <n v="1406.6999999999998"/>
        <n v="1643.3"/>
        <n v="1918.3999999999999"/>
        <n v="1730.6999999999998"/>
        <n v="1176.6999999999998"/>
        <n v="1585.1"/>
        <n v="1527.1999999999998"/>
        <n v="1719.8999999999999"/>
        <n v="1676.8"/>
        <n v="1836.6"/>
        <n v="1231.1999999999998"/>
        <n v="869.89999999999986"/>
        <n v="1789.1"/>
        <n v="1390.6999999999998"/>
        <n v="1842.1999999999998"/>
        <n v="1039.8"/>
        <n v="1218.8999999999999"/>
        <n v="1837.1999999999998"/>
        <n v="1914.6"/>
        <n v="856.09999999999991"/>
        <n v="1782.3"/>
        <n v="1281.1999999999998"/>
        <n v="1832.9999999999998"/>
        <n v="1431.1"/>
        <n v="1545.5"/>
        <n v="1404.8"/>
        <n v="1054.3999999999999"/>
        <n v="1799.4999999999998"/>
        <n v="1490.1"/>
        <n v="1690.8999999999999"/>
        <n v="1684.6"/>
        <n v="1554.6"/>
        <n v="1508.5"/>
        <n v="1471.6999999999998"/>
        <n v="1327.6"/>
        <n v="1717.6"/>
        <n v="1210"/>
        <n v="852.39999999999986"/>
        <n v="1716.3"/>
        <n v="1100.0999999999999"/>
        <n v="1744.8"/>
        <n v="1141.3"/>
        <n v="1216.8999999999999"/>
        <n v="1523.6"/>
        <n v="932.3"/>
        <n v="1256.6999999999998"/>
        <n v="1372.5"/>
        <n v="1709.3999999999999"/>
        <n v="1265"/>
        <n v="1216.8"/>
        <n v="1454.6999999999998"/>
        <n v="1482.6999999999998"/>
        <n v="1122.8999999999999"/>
        <n v="1701.1999999999998"/>
        <n v="1855.9999999999998"/>
        <n v="886.59999999999991"/>
        <n v="1628.8999999999999"/>
        <n v="1755.9999999999998"/>
        <n v="1651.1"/>
        <n v="1929.3"/>
        <n v="1297.6999999999998"/>
        <n v="1363.8999999999999"/>
        <n v="858.19999999999982"/>
        <n v="1277.8999999999999"/>
        <n v="1590.5"/>
        <n v="1124.8999999999999"/>
        <n v="1590.6999999999998"/>
        <n v="1091.1999999999998"/>
        <n v="1910.4999999999998"/>
        <n v="1124.3999999999999"/>
        <n v="1733.3999999999999"/>
        <n v="1406.3999999999999"/>
        <n v="898.09999999999991"/>
        <n v="1206.1999999999998"/>
        <n v="1256.8999999999999"/>
        <n v="2421"/>
        <n v="3086"/>
        <n v="2559"/>
        <n v="2373"/>
        <n v="2922"/>
        <n v="2965"/>
        <n v="2223"/>
        <n v="2690"/>
        <n v="2043"/>
        <n v="2743"/>
        <n v="2762"/>
        <n v="1965"/>
        <n v="2665"/>
        <n v="2792"/>
        <n v="2693"/>
        <n v="2680"/>
        <n v="2684"/>
        <n v="3168"/>
        <n v="2497"/>
        <n v="2886"/>
        <n v="2417"/>
        <n v="2850"/>
        <n v="2547"/>
        <n v="2809"/>
        <n v="2785"/>
        <n v="2301"/>
        <n v="2145"/>
        <n v="3007"/>
        <n v="2832"/>
        <n v="3181"/>
        <n v="2750"/>
        <n v="3208"/>
        <n v="2953"/>
        <n v="2529"/>
        <n v="2378"/>
        <n v="2773"/>
        <n v="2511"/>
        <n v="1791"/>
        <n v="3102"/>
        <n v="1962.8000000000002"/>
        <n v="1239.6000000000001"/>
        <n v="1959.4"/>
        <n v="1449.2"/>
        <n v="1915.4"/>
        <n v="1897.2000000000003"/>
        <n v="1207.4000000000001"/>
        <n v="1124.2"/>
        <n v="1559.4"/>
        <n v="2127.4"/>
        <n v="1594.4"/>
        <n v="1722.4"/>
        <n v="2270.4"/>
        <n v="971"/>
        <n v="2086.8000000000002"/>
        <n v="1788.2"/>
        <n v="1474.6000000000001"/>
        <n v="1080.8000000000002"/>
        <n v="1439.8000000000002"/>
        <n v="1079.8000000000002"/>
        <n v="1256.6000000000001"/>
        <n v="1604.4"/>
        <n v="1736.2"/>
        <n v="2074.4"/>
        <n v="982.80000000000018"/>
        <n v="1968.2000000000003"/>
        <n v="1299.6000000000001"/>
        <n v="1372.4"/>
        <n v="2076.8000000000002"/>
        <n v="2094.6"/>
        <n v="2212.2000000000003"/>
        <n v="1455.4"/>
        <n v="1521"/>
        <n v="1885.4"/>
        <n v="1744.4"/>
        <n v="1100.4000000000001"/>
        <n v="1949.2000000000003"/>
        <n v="1846.8000000000002"/>
        <n v="1288.2"/>
        <n v="1988.2000000000003"/>
        <n v="2156.8000000000002"/>
        <n v="1323.2"/>
        <n v="2117.2000000000003"/>
        <n v="1578.2"/>
        <n v="1419.4"/>
        <n v="1914.4"/>
        <n v="1423.8000000000002"/>
        <n v="1644.6000000000001"/>
        <n v="1767.6000000000001"/>
        <n v="1692.6000000000001"/>
        <n v="1082.4000000000001"/>
        <n v="1923.2000000000003"/>
        <n v="1600.4"/>
        <n v="1121.2"/>
        <n v="1517.4"/>
        <n v="1687.8000000000002"/>
        <n v="1263.6000000000001"/>
        <n v="2079.4"/>
        <n v="1298.2"/>
        <n v="1598"/>
        <n v="1182.4000000000001"/>
        <n v="1223.2"/>
        <n v="1349.6000000000001"/>
        <n v="1205.6000000000001"/>
        <n v="1863.8000000000002"/>
        <n v="1676.6999999999998"/>
        <n v="946.3"/>
        <n v="1288.3"/>
        <n v="1904.6999999999998"/>
        <n v="1260.3999999999999"/>
        <n v="1811.1"/>
        <n v="1895.8"/>
        <n v="1229.8999999999999"/>
        <n v="1687.8999999999999"/>
        <n v="1638.3999999999999"/>
        <n v="1235.3"/>
        <n v="1969.7999999999997"/>
        <n v="1531.1"/>
        <n v="1242.1999999999998"/>
        <n v="1582.3"/>
        <n v="981.3"/>
        <n v="1489.8"/>
        <n v="1456.1"/>
        <n v="1291.3"/>
        <n v="1457"/>
        <n v="1661.1999999999998"/>
        <n v="1107.3999999999999"/>
        <n v="1812.3999999999999"/>
        <n v="1637.6999999999998"/>
        <n v="1300.0999999999999"/>
        <n v="1398.3"/>
        <n v="1658.8"/>
        <n v="1334.3"/>
        <n v="1845.1"/>
        <n v="1133.5999999999999"/>
        <n v="1872.6"/>
        <n v="1560.8999999999999"/>
        <n v="966.59999999999991"/>
        <n v="851.39999999999986"/>
        <n v="1709.6"/>
        <n v="1909.9"/>
        <n v="1535.6"/>
        <n v="1185.3"/>
        <n v="1603.4999999999998"/>
        <n v="1420.3999999999999"/>
        <n v="913.69999999999982"/>
        <n v="1051.5999999999999"/>
        <n v="867"/>
        <n v="1664.8"/>
        <n v="1614.6"/>
        <n v="1044.8999999999999"/>
        <n v="1785.9999999999998"/>
        <n v="927.39999999999986"/>
        <n v="1379.6"/>
        <n v="1438.5"/>
        <n v="1208.3"/>
        <n v="1354.6999999999998"/>
        <n v="1081.3"/>
        <n v="1142.8"/>
        <n v="1699.8"/>
        <n v="1828.3"/>
        <n v="1421.6999999999998"/>
        <n v="1412.6"/>
        <n v="1678.6"/>
        <n v="1265.5"/>
        <n v="1467.1999999999998"/>
        <n v="1754.6"/>
        <n v="814.39999999999986"/>
        <n v="1932.8"/>
        <n v="885.8"/>
        <n v="1647.6"/>
        <n v="858.09999999999991"/>
        <n v="882.39999999999986"/>
        <n v="1297"/>
        <n v="812.5"/>
        <n v="1632.3"/>
        <n v="1048.0999999999999"/>
        <n v="1854.1"/>
        <n v="922.3"/>
        <n v="1783.9999999999998"/>
        <n v="1269.3999999999999"/>
        <n v="1615.3"/>
        <n v="1628.3999999999999"/>
        <n v="1236.6999999999998"/>
        <n v="2524"/>
        <n v="2761"/>
        <n v="2386"/>
        <n v="2321"/>
        <n v="2763"/>
        <n v="2787"/>
        <n v="2722"/>
        <n v="2474"/>
        <n v="2537"/>
        <n v="2211"/>
        <n v="2518"/>
        <n v="2283"/>
        <n v="2218"/>
        <n v="1851"/>
        <n v="2461"/>
        <n v="1929"/>
        <n v="2025"/>
        <n v="2706"/>
        <n v="1862.8000000000002"/>
        <n v="1659.2000000000003"/>
        <n v="2131.6"/>
        <n v="1300.8000000000002"/>
        <n v="906.60000000000014"/>
        <n v="2051.6"/>
        <n v="1592.2000000000003"/>
        <n v="1086.2"/>
        <n v="944.40000000000009"/>
        <n v="981.40000000000009"/>
        <n v="1648.8000000000002"/>
        <n v="1563.4"/>
        <n v="1763.8000000000002"/>
        <n v="1898.2000000000003"/>
        <n v="1658.8000000000002"/>
        <n v="1453.6000000000001"/>
        <n v="1669.1999999999998"/>
        <n v="1300.6000000000001"/>
        <n v="1654.4"/>
        <n v="1157.6000000000001"/>
        <n v="1856.4"/>
        <n v="1292.6000000000001"/>
        <n v="2264.8000000000002"/>
        <n v="915.40000000000009"/>
        <n v="1271.8000000000002"/>
        <n v="1881.4"/>
        <n v="1728"/>
        <n v="864.80000000000018"/>
        <n v="952.60000000000014"/>
        <n v="1129.6000000000001"/>
        <n v="922.60000000000014"/>
        <n v="1319.8000000000002"/>
        <n v="1064.8000000000002"/>
        <n v="1285.4000000000001"/>
        <n v="2054.4"/>
        <n v="1405"/>
        <n v="1707.8000000000002"/>
        <n v="1731.2000000000003"/>
        <n v="1683.1999999999998"/>
        <n v="1339.4"/>
        <n v="1360.6000000000001"/>
        <n v="1285.6000000000001"/>
        <n v="895.40000000000009"/>
        <n v="1796.2000000000003"/>
        <n v="1711.8000000000002"/>
        <n v="2190.6"/>
        <n v="1885.2000000000003"/>
        <n v="1349.2"/>
        <n v="2001"/>
        <n v="1517.2"/>
        <n v="872.80000000000018"/>
        <n v="1708.2"/>
        <n v="1889.6000000000004"/>
        <n v="1059.4000000000001"/>
        <n v="2120.8000000000002"/>
        <n v="2027.8000000000002"/>
        <n v="1549.2"/>
        <n v="1824.6000000000001"/>
        <n v="865.2"/>
        <n v="1944.8000000000002"/>
        <n v="835.5"/>
        <n v="411"/>
        <n v="754.89999999999986"/>
        <n v="438.59999999999991"/>
        <n v="1302.8999999999999"/>
        <n v="1218.1999999999998"/>
        <n v="958.99999999999977"/>
        <n v="1393.1999999999998"/>
        <n v="1170.3"/>
        <n v="465.79999999999995"/>
        <n v="790.69999999999982"/>
        <n v="728.5"/>
        <n v="520.39999999999986"/>
        <n v="486.69999999999982"/>
        <n v="42.799999999999955"/>
        <n v="1197.8999999999999"/>
        <n v="1279.3999999999999"/>
        <n v="811.89999999999986"/>
        <n v="251"/>
        <n v="923.59999999999991"/>
        <n v="510.5"/>
        <n v="438.29999999999995"/>
        <n v="759.89999999999986"/>
        <n v="1122.3"/>
        <n v="736.8"/>
        <n v="1003.3999999999999"/>
        <n v="796.3"/>
        <n v="631.59999999999991"/>
        <n v="843.89999999999986"/>
        <n v="758.39999999999986"/>
        <n v="963.3"/>
        <n v="830.09999999999991"/>
        <n v="488.89999999999986"/>
        <n v="1207.3"/>
        <n v="727.5"/>
        <n v="1599.4"/>
        <n v="172.5"/>
        <n v="1417.8"/>
        <n v="199.89999999999986"/>
        <n v="865.39999999999986"/>
        <n v="317.39999999999986"/>
        <n v="941.8"/>
        <n v="958.3"/>
        <n v="921.39999999999986"/>
        <n v="644.69999999999982"/>
        <n v="647.59999999999991"/>
        <n v="883.39999999999986"/>
        <n v="226.09999999999991"/>
        <n v="951.99999999999977"/>
        <n v="922.09999999999991"/>
        <n v="741.69999999999982"/>
        <n v="425.79999999999995"/>
        <n v="1259.5999999999999"/>
        <n v="162.29999999999995"/>
        <n v="1140.0999999999999"/>
        <n v="878.69999999999982"/>
        <n v="815.39999999999986"/>
        <n v="1074.3999999999999"/>
        <n v="997.09999999999991"/>
        <n v="680.09999999999991"/>
        <n v="1036.5999999999999"/>
        <n v="891.39999999999986"/>
        <n v="1093.3999999999999"/>
        <n v="487.19999999999982"/>
        <n v="1499.6"/>
        <n v="373.59999999999991"/>
        <n v="1003.5"/>
        <n v="1204.4999999999998"/>
        <n v="1406.1999999999998"/>
        <n v="446.79999999999995"/>
        <n v="1062.7999999999997"/>
        <n v="1196.5999999999999"/>
        <n v="1055.3999999999999"/>
        <n v="869.3"/>
        <n v="896.8"/>
        <n v="398.19999999999982"/>
        <n v="1846"/>
        <n v="2839"/>
        <n v="3074"/>
        <n v="2316"/>
        <n v="2663"/>
        <n v="2840"/>
        <n v="1677"/>
        <n v="2388"/>
        <n v="2854"/>
        <n v="2601"/>
        <n v="2874"/>
        <n v="2694"/>
        <n v="2457"/>
        <n v="2701"/>
        <n v="2712"/>
        <n v="2404"/>
        <n v="2203"/>
        <n v="1825"/>
        <n v="2371"/>
        <n v="2620"/>
        <n v="2489"/>
        <n v="2317.4"/>
        <n v="1702.4"/>
        <n v="2021.1999999999998"/>
        <n v="2327.8000000000002"/>
        <n v="2243.2000000000003"/>
        <n v="2141"/>
        <n v="1968.4"/>
        <n v="1905"/>
        <n v="1577.1999999999998"/>
        <n v="1568.6000000000001"/>
        <n v="2633.8"/>
        <n v="1789.6000000000001"/>
        <n v="2350.6"/>
        <n v="1529.4"/>
        <n v="2040.6000000000004"/>
        <n v="2825.4"/>
        <n v="1897.1999999999998"/>
        <n v="2540.4"/>
        <n v="1856.1999999999998"/>
        <n v="1760.8000000000002"/>
        <n v="1531.2"/>
        <n v="2533.4"/>
        <n v="1761.4"/>
        <n v="2563.4"/>
        <n v="1721.6000000000004"/>
        <n v="1513.8000000000002"/>
        <n v="1803.6000000000004"/>
        <n v="2015.4"/>
        <n v="1339.2"/>
        <n v="1853.4"/>
        <n v="1767"/>
        <n v="1560.2"/>
        <n v="1677.2"/>
        <n v="1966.6000000000004"/>
        <n v="2302.4"/>
        <n v="1847.8000000000002"/>
        <n v="1802.6000000000004"/>
        <n v="2555.6"/>
        <n v="2273.8000000000002"/>
        <n v="1951.6000000000004"/>
        <n v="1797"/>
        <n v="2403"/>
        <n v="1415.4"/>
        <n v="1534.8000000000002"/>
        <n v="2061.8000000000002"/>
        <n v="1909.4"/>
        <n v="1721.4"/>
        <n v="2491.6"/>
        <n v="1743.4"/>
        <n v="1468.6000000000001"/>
        <n v="1666.6000000000004"/>
        <n v="1765.4"/>
        <n v="1719.4"/>
        <n v="1892.4"/>
        <n v="2352.6"/>
        <n v="1530.2"/>
        <n v="1430.2"/>
        <n v="1699.1999999999998"/>
        <n v="2044.6000000000004"/>
        <n v="1776.1999999999998"/>
        <n v="2199"/>
        <n v="2140.8000000000002"/>
        <n v="1870.1999999999998"/>
        <n v="1616.2"/>
        <n v="2155.6"/>
        <n v="2243"/>
        <n v="1920.6000000000004"/>
        <n v="2162.6"/>
        <n v="1923.8000000000002"/>
        <n v="1498.8000000000002"/>
        <n v="1164.8999999999999"/>
        <n v="1654.1999999999998"/>
        <n v="1095.8999999999999"/>
        <n v="1366.8999999999999"/>
        <n v="1369.6999999999998"/>
        <n v="1887.5"/>
        <n v="1487.1999999999998"/>
        <n v="1439.1999999999998"/>
        <n v="696.2"/>
        <n v="1991.6"/>
        <n v="1376.6999999999998"/>
        <n v="1328.8"/>
        <n v="1943.6"/>
        <n v="1233.3999999999999"/>
        <n v="1233.6999999999998"/>
        <n v="1498.8"/>
        <n v="1324.6999999999998"/>
        <n v="2061.5"/>
        <n v="1916.3999999999996"/>
        <n v="1276.0999999999999"/>
        <n v="1300.6999999999998"/>
        <n v="1059"/>
        <n v="1602.8"/>
        <n v="1995.6999999999998"/>
        <n v="1741.1"/>
        <n v="1450.5"/>
        <n v="1797.5"/>
        <n v="1767.8999999999996"/>
        <n v="1678.3000000000002"/>
        <n v="1056.8"/>
        <n v="854.8"/>
        <n v="1935.3999999999996"/>
        <n v="1193.8"/>
        <n v="2113.6"/>
        <n v="1549.1"/>
        <n v="1077.5"/>
        <n v="1214.3"/>
        <n v="1310.3999999999999"/>
        <n v="1974.1999999999998"/>
        <n v="1627.1"/>
        <n v="1433.1"/>
        <n v="1191.8"/>
        <n v="1668.3000000000002"/>
        <n v="1581.8"/>
        <n v="1163.5999999999999"/>
        <n v="1225.5999999999999"/>
        <n v="1292.5"/>
        <n v="1738.9999999999998"/>
        <n v="2024.3000000000002"/>
        <n v="1401.1"/>
        <n v="1732.3999999999996"/>
        <n v="1703.6999999999998"/>
        <n v="1822.5"/>
        <n v="1877.4"/>
        <n v="1232.6999999999998"/>
        <n v="1244.0999999999999"/>
        <n v="1932.8999999999996"/>
        <n v="1550.3999999999999"/>
        <n v="1604.5"/>
        <n v="2015.1"/>
        <n v="1808.9999999999998"/>
        <n v="1491.8999999999999"/>
        <n v="1778.5"/>
        <n v="1674.6"/>
        <n v="1767.3999999999996"/>
        <n v="1464.8"/>
        <n v="1735.8"/>
        <n v="1444.8"/>
        <n v="892.89999999999986"/>
        <n v="1149"/>
        <n v="1308.3"/>
        <n v="840.2"/>
        <n v="1238.3"/>
        <n v="2934"/>
        <n v="2955"/>
        <n v="3008"/>
        <n v="2571"/>
        <n v="3089"/>
        <n v="3140"/>
        <n v="3124"/>
        <n v="2710"/>
        <n v="3359"/>
        <n v="2941"/>
        <n v="2716"/>
        <n v="2549"/>
        <n v="2880"/>
        <n v="3480"/>
        <n v="2553"/>
        <n v="2190"/>
        <n v="3448"/>
        <n v="2702"/>
        <n v="2307"/>
        <n v="2332"/>
        <n v="2564"/>
        <n v="2993"/>
        <n v="2485"/>
        <n v="3288"/>
        <n v="2440"/>
        <n v="2161"/>
        <n v="2568"/>
        <n v="2740"/>
        <n v="2967"/>
        <n v="2814"/>
        <n v="3152"/>
        <n v="2219"/>
        <n v="2538"/>
        <n v="3106"/>
        <n v="2817"/>
        <n v="3039"/>
        <n v="2636"/>
        <n v="2705"/>
        <n v="1945"/>
        <n v="3028"/>
        <n v="2306"/>
        <n v="2017"/>
        <n v="2933"/>
        <n v="3063"/>
        <n v="3027"/>
        <n v="2186"/>
        <n v="3457"/>
        <n v="2700"/>
        <n v="2836"/>
        <n v="2749"/>
        <n v="3190"/>
        <n v="1951.2000000000003"/>
        <n v="1714.1999999999998"/>
        <n v="1720.4"/>
        <n v="1244.8000000000002"/>
        <n v="1239.2"/>
        <n v="2043.8000000000002"/>
        <n v="1205.2"/>
        <n v="1671.4"/>
        <n v="1508.2"/>
        <n v="2329.2000000000003"/>
        <n v="1534.4"/>
        <n v="1722.2"/>
        <n v="1804.4"/>
        <n v="2092.2000000000003"/>
        <n v="2327.6"/>
        <n v="1259"/>
        <n v="1386.2"/>
        <n v="1189.2"/>
        <n v="1340.8000000000002"/>
        <n v="2006.8000000000002"/>
        <n v="1960.6"/>
        <n v="2002.2000000000003"/>
        <n v="2464.2000000000003"/>
        <n v="2002.6"/>
        <n v="2235"/>
        <n v="1801.2000000000003"/>
        <n v="1537.8000000000002"/>
        <n v="1363.6000000000001"/>
        <n v="1595.6000000000001"/>
        <n v="1884.4"/>
        <n v="2118.8000000000002"/>
        <n v="2222.4"/>
        <n v="2032.6"/>
        <n v="2282.6"/>
        <n v="2434.4"/>
        <n v="1781.2"/>
        <n v="1042.6000000000001"/>
        <n v="1476.2"/>
        <n v="1355.2"/>
        <n v="1245.6000000000001"/>
        <n v="2283.6"/>
        <n v="1755.4"/>
        <n v="1720.2"/>
        <n v="1884.6000000000004"/>
        <n v="1457.8000000000002"/>
        <n v="2329.6"/>
        <n v="1469.6000000000001"/>
        <n v="1210.2"/>
        <n v="1250.4000000000001"/>
        <n v="1411.4"/>
        <n v="1887.4"/>
        <n v="2272.2000000000003"/>
        <n v="2333.4"/>
        <n v="1435.2"/>
        <n v="1947.4"/>
        <n v="2060.6000000000004"/>
        <n v="2119.4"/>
        <n v="1348.2"/>
        <n v="1876.6"/>
        <n v="984.40000000000009"/>
        <n v="1853.8000000000002"/>
        <n v="1179.8"/>
        <n v="2377.8000000000002"/>
        <n v="1400.1"/>
        <n v="852.89999999999986"/>
        <n v="1342.1"/>
        <n v="1206.0999999999999"/>
        <n v="1161.8999999999999"/>
        <n v="1552.6999999999998"/>
        <n v="940.8"/>
        <n v="820"/>
        <n v="1955.5"/>
        <n v="1596.8"/>
        <n v="1375.8999999999999"/>
        <n v="1700.3"/>
        <n v="1530.8"/>
        <n v="1570.6"/>
        <n v="1787.1999999999998"/>
        <n v="1223.5"/>
        <n v="1887.3000000000002"/>
        <n v="1548.1999999999998"/>
        <n v="1200.3"/>
        <n v="1358.8999999999999"/>
        <n v="1690.8999999999996"/>
        <n v="1570.3"/>
        <n v="1963.3999999999996"/>
        <n v="1814.8999999999999"/>
        <n v="1212.6999999999998"/>
        <n v="1563.8999999999999"/>
        <n v="1438.6"/>
        <n v="1438.6999999999998"/>
        <n v="893.3"/>
        <n v="879.39999999999986"/>
        <n v="1685.1999999999998"/>
        <n v="2080.6999999999998"/>
        <n v="1752.9999999999998"/>
        <n v="1466.1999999999998"/>
        <n v="1137.5"/>
        <n v="1301.5"/>
        <n v="1461.6"/>
        <n v="2049.1"/>
        <n v="2144.3000000000002"/>
        <n v="1736.3000000000002"/>
        <n v="2236.1"/>
        <n v="1762.6999999999998"/>
        <n v="1506.3"/>
        <n v="1219.8"/>
        <n v="1917.4"/>
        <n v="901.69999999999982"/>
        <n v="1322.3999999999999"/>
        <n v="1805.8000000000002"/>
        <n v="1877.1999999999998"/>
        <n v="1090.6999999999998"/>
        <n v="1093.5"/>
        <n v="1202.5999999999999"/>
        <n v="1114.1999999999998"/>
        <n v="1920.5"/>
        <n v="1978.3000000000002"/>
        <n v="1627.3999999999999"/>
        <n v="1400.6"/>
        <n v="1100.3"/>
        <n v="1440.3"/>
        <n v="704.5"/>
        <n v="1779.8999999999996"/>
        <n v="1943.8000000000002"/>
        <n v="1818.1999999999998"/>
        <n v="1817.1999999999998"/>
        <n v="1771.6"/>
        <n v="1304.5"/>
        <n v="1728.5"/>
        <n v="1264.5999999999999"/>
        <n v="1959.5"/>
        <n v="1850.1"/>
        <n v="951.39999999999986"/>
        <n v="1712.6999999999998"/>
        <n v="1424.4999999999998"/>
        <n v="784.59999999999991"/>
        <n v="1705.1"/>
        <n v="1159.0999999999999"/>
        <n v="1490.3999999999999"/>
        <n v="1576.5"/>
        <n v="2255"/>
        <n v="2238"/>
        <n v="2313"/>
        <n v="1415"/>
        <n v="2222"/>
        <n v="2143"/>
        <n v="3119"/>
        <n v="2631"/>
        <n v="1915"/>
        <n v="1906"/>
        <n v="2727"/>
        <n v="1489"/>
        <n v="2501"/>
        <n v="2300"/>
        <n v="1544"/>
        <n v="2769"/>
        <n v="2340"/>
        <n v="1974"/>
        <n v="2476"/>
        <n v="1891"/>
        <n v="2721"/>
        <n v="660"/>
        <n v="1454.8000000000002"/>
        <n v="893.2"/>
        <n v="1017.6000000000001"/>
        <n v="1281.6000000000001"/>
        <n v="1185.8000000000002"/>
        <n v="1106.8000000000002"/>
        <n v="1062"/>
        <n v="1464.4"/>
        <n v="1372"/>
        <n v="1006.6000000000001"/>
        <n v="843.80000000000018"/>
        <n v="1003.6000000000001"/>
        <n v="1773.6"/>
        <n v="1566.6000000000001"/>
        <n v="1021.4000000000001"/>
        <n v="566.80000000000018"/>
        <n v="1737.2000000000003"/>
        <n v="887.40000000000009"/>
        <n v="1431.4"/>
        <n v="1426.2"/>
        <n v="1166.8000000000002"/>
        <n v="869.60000000000014"/>
        <n v="1447.4"/>
        <n v="1077.8000000000002"/>
        <n v="795.2"/>
        <n v="626.20000000000005"/>
        <n v="1455.6"/>
        <n v="600.40000000000009"/>
        <n v="1908.8000000000002"/>
        <n v="1313.6000000000001"/>
        <n v="1669.8000000000002"/>
        <n v="1417.6"/>
        <n v="978.40000000000009"/>
        <n v="964.40000000000009"/>
        <n v="1373.8000000000002"/>
        <n v="712.60000000000014"/>
        <n v="1570.4"/>
        <n v="1455.2000000000003"/>
        <n v="835.2"/>
        <n v="1866.4"/>
        <n v="1413.8000000000002"/>
        <n v="790.60000000000014"/>
        <n v="762"/>
        <n v="1168.4000000000001"/>
        <n v="1583.6"/>
        <n v="1349.4"/>
        <n v="323"/>
        <n v="849.80000000000018"/>
        <n v="1676.4"/>
        <n v="1121.4000000000001"/>
        <n v="904.40000000000009"/>
        <n v="1699.6"/>
        <n v="1561.4"/>
        <n v="1529.6"/>
        <n v="1286.8000000000002"/>
        <n v="824.60000000000014"/>
        <n v="755.80000000000018"/>
        <n v="1327.4"/>
        <n v="1163.2"/>
        <n v="921.80000000000018"/>
        <n v="704.59999999999991"/>
        <n v="36.700000000000003"/>
        <n v="745.09999999999991"/>
        <n v="393.5"/>
        <n v="541.59999999999991"/>
        <n v="659.39999999999986"/>
        <n v="537.09999999999991"/>
        <n v="569.79999999999995"/>
        <n v="716.99999999999977"/>
        <n v="147.69999999999982"/>
        <n v="82.399999999999864"/>
        <n v="1038.6999999999998"/>
        <n v="526.59999999999991"/>
        <n v="978.69999999999982"/>
        <n v="709.3"/>
        <n v="955.3"/>
        <n v="529.09999999999991"/>
        <n v="83.399999999999864"/>
        <n v="181.19999999999982"/>
        <n v="908.90000000000009"/>
        <n v="345.09999999999991"/>
        <n v="765.8"/>
        <n v="289.19999999999982"/>
        <n v="181.5"/>
        <n v="758.8"/>
        <n v="824.19999999999982"/>
        <n v="808.19999999999982"/>
        <n v="158"/>
        <n v="832.09999999999991"/>
        <n v="556.89999999999986"/>
        <n v="479.29999999999995"/>
        <n v="335.5"/>
        <n v="36.800000000000203"/>
        <n v="477.59999999999991"/>
        <n v="119"/>
        <n v="641.59999999999991"/>
        <n v="338.79999999999995"/>
        <n v="549.09999999999991"/>
        <n v="974.69999999999982"/>
        <n v="690.59999999999991"/>
        <n v="1208.0999999999999"/>
        <n v="350.09999999999991"/>
        <n v="1142.6999999999998"/>
        <n v="716.19999999999982"/>
        <n v="781.19999999999982"/>
        <n v="899"/>
        <n v="333.89999999999986"/>
        <n v="120.29999999999995"/>
        <n v="861.39999999999986"/>
        <n v="431.19999999999982"/>
        <n v="766.69999999999982"/>
        <n v="175.79999999999995"/>
        <n v="542"/>
        <n v="303.79999999999995"/>
        <n v="1019.3"/>
        <n v="780.3"/>
        <n v="549.69999999999982"/>
        <n v="772.59999999999991"/>
        <n v="111"/>
        <n v="954.89999999999986"/>
        <n v="829.69999999999982"/>
        <n v="369.2"/>
        <n v="825.49999999999977"/>
        <n v="149.19999999999982"/>
        <n v="562.59999999999991"/>
        <n v="1071.0999999999999"/>
        <n v="547.79999999999995"/>
        <n v="306.89999999999986"/>
        <n v="430"/>
        <n v="762.59999999999991"/>
        <n v="844.69999999999982"/>
        <n v="578.69999999999982"/>
        <n v="27.100000000000101"/>
        <n v="350.19999999999982"/>
        <n v="108.69999999999982"/>
        <n v="324"/>
        <n v="1006.4999999999998"/>
        <n v="85.099999999999909"/>
        <n v="847.89999999999986"/>
        <n v="621.89999999999986"/>
        <n v="1106.4999999999998"/>
        <n v="1592"/>
        <n v="1304"/>
        <n v="2114"/>
        <n v="1538"/>
        <n v="2014"/>
        <n v="2303"/>
        <n v="2486"/>
        <n v="1822"/>
        <n v="1778"/>
        <n v="2207"/>
        <n v="2148"/>
        <n v="2607"/>
        <n v="1948"/>
        <n v="2240"/>
        <n v="1077.4000000000001"/>
        <n v="1809.4"/>
        <n v="1478.8000000000002"/>
        <n v="2259.4"/>
        <n v="2066.6"/>
        <n v="1686.4"/>
        <n v="2273.6"/>
        <n v="1924.1999999999998"/>
        <n v="2158.8000000000002"/>
        <n v="1553.4"/>
        <n v="2538.2000000000003"/>
        <n v="2066.2000000000003"/>
        <n v="1738.8000000000002"/>
        <n v="1383.6000000000001"/>
        <n v="1921.6"/>
        <n v="1142.4000000000001"/>
        <n v="1191.4000000000001"/>
        <n v="1329.4"/>
        <n v="1984.8000000000002"/>
        <n v="2319.2000000000003"/>
        <n v="1771.6000000000004"/>
        <n v="2333.2000000000003"/>
        <n v="1245.8000000000002"/>
        <n v="2313.6"/>
        <n v="1480.6000000000001"/>
        <n v="1527.6000000000001"/>
        <n v="2438.8000000000002"/>
        <n v="1555.2"/>
        <n v="1405.8000000000002"/>
        <n v="1606.8000000000002"/>
        <n v="1596.8000000000002"/>
        <n v="2306.2000000000003"/>
        <n v="1774.8000000000002"/>
        <n v="1582.8000000000002"/>
        <n v="2378.4"/>
        <n v="1418.8000000000002"/>
        <n v="1950.2000000000003"/>
        <n v="1987.4"/>
        <n v="1278.4000000000001"/>
        <n v="2229.2000000000003"/>
        <n v="1210.8000000000002"/>
        <n v="1181.8000000000002"/>
        <n v="1882.8000000000002"/>
        <n v="1377.2"/>
        <n v="2152.6"/>
        <n v="2221.4"/>
        <n v="1317.6000000000001"/>
        <n v="2390.2000000000003"/>
        <n v="1651.4"/>
        <n v="1830.4"/>
        <n v="1731.6"/>
        <n v="1895.8000000000002"/>
        <n v="1815.4"/>
        <n v="956.59999999999991"/>
        <n v="946.09999999999991"/>
        <n v="1561.3"/>
        <n v="978.59999999999991"/>
        <n v="1464.3"/>
        <n v="1747.8999999999999"/>
        <n v="802.09999999999991"/>
        <n v="1187.3"/>
        <n v="1371.3999999999999"/>
        <n v="1296.8999999999999"/>
        <n v="833.09999999999991"/>
        <n v="1111.8999999999999"/>
        <n v="959.19999999999982"/>
        <n v="1736.1999999999998"/>
        <n v="1209.3999999999999"/>
        <n v="1040.8999999999999"/>
        <n v="760.59999999999991"/>
        <n v="1594.1"/>
        <n v="1224.5"/>
        <n v="933.5"/>
        <n v="825.5"/>
        <n v="1750.3999999999999"/>
        <n v="770.09999999999991"/>
        <n v="1755.4999999999998"/>
        <n v="1097.3999999999999"/>
        <n v="974.8"/>
        <n v="1181.5999999999999"/>
        <n v="815.8"/>
        <n v="1608.1999999999998"/>
        <n v="842.3"/>
        <n v="1450"/>
        <n v="1386.8999999999999"/>
        <n v="1061.8"/>
        <n v="1142.5"/>
        <n v="999.89999999999986"/>
        <n v="1236.3"/>
        <n v="1912.7999999999997"/>
        <n v="1448.3999999999999"/>
        <n v="1581.3999999999999"/>
        <n v="1412.8"/>
        <n v="834.89999999999986"/>
        <n v="1652.1999999999998"/>
        <n v="795.59999999999991"/>
        <n v="1816.9999999999998"/>
        <n v="1121.5999999999999"/>
        <n v="1180.0999999999999"/>
        <n v="1354.6"/>
        <n v="938.09999999999991"/>
        <n v="1602.3"/>
        <n v="1661.6"/>
        <n v="1672.6999999999998"/>
        <n v="811.69999999999982"/>
        <n v="1578.1"/>
        <n v="1354.1999999999998"/>
        <n v="1204.0999999999999"/>
        <n v="1348.6"/>
        <n v="1664.6"/>
        <n v="966.3"/>
        <n v="1411.1"/>
        <n v="1503.1999999999998"/>
        <n v="797.5"/>
        <n v="872.3"/>
        <n v="1041"/>
        <n v="923.5"/>
        <n v="1413.6999999999998"/>
        <n v="783.39999999999986"/>
        <n v="1025.3"/>
        <n v="1173.8999999999999"/>
        <n v="697.09999999999991"/>
        <n v="1159.8"/>
        <n v="1588.3999999999999"/>
        <n v="1483"/>
        <n v="976.69999999999982"/>
        <n v="1882"/>
        <n v="2898"/>
        <n v="2670"/>
        <n v="3388"/>
        <n v="2995"/>
        <n v="2039"/>
        <n v="3030"/>
        <n v="2478"/>
        <n v="2919"/>
        <n v="2986"/>
        <n v="3137"/>
        <n v="2385"/>
        <n v="2657"/>
        <n v="2389"/>
        <n v="2463"/>
        <n v="2252"/>
        <n v="2286"/>
        <n v="2459"/>
        <n v="3041"/>
        <n v="2333"/>
        <n v="2158"/>
        <n v="2315"/>
        <n v="2515"/>
        <n v="3088"/>
        <n v="1867.2000000000003"/>
        <n v="2008.4"/>
        <n v="1568.8000000000002"/>
        <n v="1090.4000000000001"/>
        <n v="1066.4000000000001"/>
        <n v="1324.2"/>
        <n v="1629.4"/>
        <n v="1460.6000000000001"/>
        <n v="2026.6"/>
        <n v="1174.4000000000001"/>
        <n v="1607.8000000000002"/>
        <n v="1046"/>
        <n v="1653.4"/>
        <n v="1896.2000000000003"/>
        <n v="1035.2"/>
        <n v="2129.6"/>
        <n v="2153.4"/>
        <n v="1469.4"/>
        <n v="2084.6"/>
        <n v="1680.6"/>
        <n v="941.60000000000014"/>
        <n v="1709.8000000000002"/>
        <n v="908.2"/>
        <n v="1147.6000000000001"/>
        <n v="1167.6000000000001"/>
        <n v="1907.8000000000002"/>
        <n v="1298.6000000000001"/>
        <n v="1199.6000000000001"/>
        <n v="1429.8000000000002"/>
        <n v="1491.8000000000002"/>
        <n v="995.2"/>
        <n v="2010.4"/>
        <n v="1712.4"/>
        <n v="1234.2"/>
        <n v="1677.2000000000003"/>
        <n v="1807.4"/>
        <n v="893.80000000000018"/>
        <n v="1766.2"/>
        <n v="1140.2"/>
        <n v="1587.4"/>
        <n v="878.2"/>
        <n v="1862.6"/>
        <n v="1548.6000000000001"/>
        <n v="1944.4"/>
        <n v="1066.2"/>
        <n v="1983.6"/>
        <n v="2173.8000000000002"/>
        <n v="1004.8000000000002"/>
        <n v="1756.6"/>
        <n v="1758.6"/>
        <n v="1223.4000000000001"/>
        <n v="821.2"/>
        <n v="1021.8000000000002"/>
        <n v="1001.6000000000001"/>
        <n v="913.60000000000014"/>
        <n v="1645.6000000000001"/>
        <n v="1553.1999999999998"/>
        <n v="962.39999999999986"/>
        <n v="902.3"/>
        <n v="1829.9999999999998"/>
        <n v="1092.1999999999998"/>
        <n v="1484.8999999999999"/>
        <n v="953.09999999999991"/>
        <n v="1631.4"/>
        <n v="1448.3"/>
        <n v="1023.8"/>
        <n v="1519.8"/>
        <n v="1205.0999999999999"/>
        <n v="1414.3"/>
        <n v="1116"/>
        <n v="1148.1999999999998"/>
        <n v="1687.9"/>
        <n v="1439.8999999999999"/>
        <n v="1329.6"/>
        <n v="1387.1"/>
        <n v="1275.8999999999999"/>
        <n v="925.8"/>
        <n v="1469.8999999999999"/>
        <n v="1366.1999999999998"/>
        <n v="975.8"/>
        <n v="1111.3999999999999"/>
        <n v="1525.8999999999999"/>
        <n v="1509.1"/>
        <n v="1329.6999999999998"/>
        <n v="1389.3999999999999"/>
        <n v="1299.3"/>
        <n v="848.19999999999982"/>
        <n v="1031.5"/>
        <n v="1885.3"/>
        <n v="1645.1"/>
        <n v="1350.5"/>
        <n v="873.69999999999982"/>
        <n v="1457.8"/>
        <n v="1408.1"/>
        <n v="1238.1999999999998"/>
        <n v="1026.1999999999998"/>
        <n v="1041.8"/>
        <n v="1198.3"/>
        <n v="882.3"/>
        <n v="809.39999999999986"/>
        <n v="1059.1999999999998"/>
        <n v="1268.3999999999999"/>
        <n v="1089"/>
        <n v="1507.3999999999999"/>
        <n v="898.19999999999982"/>
        <n v="1133.5"/>
        <n v="1186.0999999999999"/>
        <n v="1267.1999999999998"/>
        <n v="1005.3999999999999"/>
        <n v="1506.8999999999999"/>
        <n v="782.3"/>
        <n v="881.89999999999986"/>
        <n v="1383.1"/>
        <n v="1641.3999999999999"/>
        <n v="1232.3999999999999"/>
        <n v="1518.6999999999998"/>
        <n v="1521.5"/>
        <n v="1321.6999999999998"/>
        <n v="1173.8"/>
        <n v="1603.6999999999998"/>
        <n v="1724.1"/>
        <n v="1327.1"/>
        <n v="892.09999999999991"/>
        <n v="1700.6"/>
        <n v="2176"/>
        <n v="1831"/>
        <n v="2237"/>
        <n v="2523"/>
        <n v="2499"/>
        <n v="2574"/>
        <n v="2400"/>
        <n v="2502"/>
        <n v="2195"/>
        <n v="2472"/>
        <n v="2726"/>
      </sharedItems>
    </cacheField>
    <cacheField name="CTR, %" numFmtId="164">
      <sharedItems containsSemiMixedTypes="0" containsString="0" containsNumber="1" minValue="0" maxValue="2.6400000000000003E-2"/>
    </cacheField>
    <cacheField name="Clicks" numFmtId="1">
      <sharedItems containsSemiMixedTypes="0" containsString="0" containsNumber="1" minValue="0" maxValue="61.571620000000003" count="9856">
        <n v="20.549800000000001"/>
        <n v="14.262600000000004"/>
        <n v="16.690080000000002"/>
        <n v="13.321019999999999"/>
        <n v="23.025600000000001"/>
        <n v="17.157120000000003"/>
        <n v="22.649760000000001"/>
        <n v="14.325120000000002"/>
        <n v="16.306520000000006"/>
        <n v="13.524299999999998"/>
        <n v="13.237920000000004"/>
        <n v="19.432580000000002"/>
        <n v="9.1353600000000004"/>
        <n v="16.238120000000002"/>
        <n v="14.72166"/>
        <n v="23.826000000000004"/>
        <n v="20.686959999999999"/>
        <n v="27.212939999999996"/>
        <n v="10.791780000000001"/>
        <n v="15.952640000000002"/>
        <n v="20.202160000000003"/>
        <n v="25.0809"/>
        <n v="16.904240000000001"/>
        <n v="14.167960000000004"/>
        <n v="18.549960000000006"/>
        <n v="27.953100000000006"/>
        <n v="29.149560000000005"/>
        <n v="15.458400000000001"/>
        <n v="11.571199999999999"/>
        <n v="23.072040000000001"/>
        <n v="14.002560000000006"/>
        <n v="9.5226000000000006"/>
        <n v="19.014320000000005"/>
        <n v="25.198500000000003"/>
        <n v="21.108999999999998"/>
        <n v="14.086880000000004"/>
        <n v="11.199240000000003"/>
        <n v="18.405719999999999"/>
        <n v="24.083400000000005"/>
        <n v="13.065060000000001"/>
        <n v="17.061000000000003"/>
        <n v="15.054000000000004"/>
        <n v="14.235519999999999"/>
        <n v="24.925119999999996"/>
        <n v="19.0686"/>
        <n v="12.28342"/>
        <n v="19.877559999999999"/>
        <n v="8.6952000000000034"/>
        <n v="13.688640000000003"/>
        <n v="10.2697"/>
        <n v="17.549100000000003"/>
        <n v="25.158780000000004"/>
        <n v="19.080000000000002"/>
        <n v="13.015299999999998"/>
        <n v="17.287360000000003"/>
        <n v="14.859020000000003"/>
        <n v="26.212419999999998"/>
        <n v="18.775680000000001"/>
        <n v="27.171500000000002"/>
        <n v="22.702680000000001"/>
        <n v="10.102240000000002"/>
        <n v="18.545440000000003"/>
        <n v="20.056080000000005"/>
        <n v="18.829140000000002"/>
        <n v="15.238800000000001"/>
        <n v="12.092140000000001"/>
        <n v="19.614000000000001"/>
        <n v="14.402160000000004"/>
        <n v="16.276260000000001"/>
        <n v="11.896760000000004"/>
        <n v="11.139840000000001"/>
        <n v="18.587079999999997"/>
        <n v="23.346539999999997"/>
        <n v="17.15082"/>
        <n v="16.582560000000001"/>
        <n v="17.119340000000005"/>
        <n v="24.471340000000005"/>
        <n v="26.178920000000002"/>
        <n v="21.937960000000007"/>
        <n v="17.5365"/>
        <n v="27.515360000000001"/>
        <n v="13.86632"/>
        <n v="15.912120000000003"/>
        <n v="12.386220000000002"/>
        <n v="28.036800000000003"/>
        <n v="29.31474"/>
        <n v="17.589600000000008"/>
        <n v="31.00996"/>
        <n v="13.920480000000003"/>
        <n v="13.362"/>
        <n v="15.148000000000001"/>
        <n v="17.14986"/>
        <n v="7.3730000000000011"/>
        <n v="7.7616000000000005"/>
        <n v="8.5019599999999986"/>
        <n v="5.5528199999999988"/>
        <n v="8.8230399999999989"/>
        <n v="10.170350000000001"/>
        <n v="14.176629999999998"/>
        <n v="11.019079999999999"/>
        <n v="8.5821400000000008"/>
        <n v="8.4098299999999995"/>
        <n v="5.0963399999999996"/>
        <n v="6.7381200000000003"/>
        <n v="9.9034600000000026"/>
        <n v="7.5675000000000017"/>
        <n v="5.9976000000000003"/>
        <n v="2.6946799999999991"/>
        <n v="7.992"/>
        <n v="7.8523000000000005"/>
        <n v="5.4107700000000003"/>
        <n v="17.112939999999998"/>
        <n v="6.1772800000000005"/>
        <n v="7.8145800000000003"/>
        <n v="2.9852100000000004"/>
        <n v="14.494200000000001"/>
        <n v="3.6957800000000001"/>
        <n v="7.0057"/>
        <n v="3.7423199999999999"/>
        <n v="15.379900000000001"/>
        <n v="4.7549399999999995"/>
        <n v="5.7013000000000007"/>
        <n v="14.13144"/>
        <n v="6.7135500000000006"/>
        <n v="11.510100000000001"/>
        <n v="6.0179399999999985"/>
        <n v="6.8401199999999998"/>
        <n v="5.8755900000000008"/>
        <n v="6.5332800000000004"/>
        <n v="16.884679999999996"/>
        <n v="12.99442"/>
        <n v="7.1785400000000008"/>
        <n v="5.4644399999999997"/>
        <n v="4.5616499999999984"/>
        <n v="12.57879"/>
        <n v="8.4874999999999989"/>
        <n v="10.451179999999999"/>
        <n v="8.9251499999999986"/>
        <n v="4.8787199999999995"/>
        <n v="9.1094399999999993"/>
        <n v="7.4846399999999997"/>
        <n v="11.541920000000001"/>
        <n v="7.8973000000000013"/>
        <n v="11.431000000000001"/>
        <n v="8.5823499999999999"/>
        <n v="13.741099999999999"/>
        <n v="10.285379999999998"/>
        <n v="5.8915199999999999"/>
        <n v="3.6209099999999994"/>
        <n v="5.6953799999999992"/>
        <n v="9.60365"/>
        <n v="15.058750000000002"/>
        <n v="8.9711999999999996"/>
        <n v="4.0764899999999997"/>
        <n v="12.007909999999997"/>
        <n v="9.6284999999999989"/>
        <n v="12.095600000000003"/>
        <n v="15.472799999999999"/>
        <n v="10.419199999999996"/>
        <n v="2.8084000000000002"/>
        <n v="9.2791999999999994"/>
        <n v="11.485539999999999"/>
        <n v="12.44796"/>
        <n v="17.255700000000001"/>
        <n v="12.953409999999998"/>
        <n v="6.6081600000000007"/>
        <n v="10.460999999999999"/>
        <n v="9.4710000000000001"/>
        <n v="6.4241999999999981"/>
        <n v="14.08432"/>
        <n v="12.309839999999999"/>
        <n v="6.1636199999999999"/>
        <n v="11.826720000000002"/>
        <n v="9.9183000000000021"/>
        <n v="10.42009"/>
        <n v="7.1073900000000005"/>
        <n v="13.455919999999999"/>
        <n v="9.4905799999999996"/>
        <n v="11.907609999999998"/>
        <n v="13.410100000000002"/>
        <n v="5.6559999999999997"/>
        <n v="5.9136000000000006"/>
        <n v="6.3674999999999997"/>
        <n v="6.731040000000001"/>
        <n v="31.665199999999999"/>
        <n v="26.725000000000001"/>
        <n v="26.3536"/>
        <n v="26.821200000000001"/>
        <n v="16.616700000000002"/>
        <n v="21.817799999999998"/>
        <n v="19.8474"/>
        <n v="26.105200000000004"/>
        <n v="45.605899999999991"/>
        <n v="16.137599999999999"/>
        <n v="24.153000000000006"/>
        <n v="29.305599999999998"/>
        <n v="15.874999999999998"/>
        <n v="23.620800000000006"/>
        <n v="24.5426"/>
        <n v="30.353400000000001"/>
        <n v="27.895000000000003"/>
        <n v="24.882900000000003"/>
        <n v="26.423400000000001"/>
        <n v="35.380800000000001"/>
        <n v="30.361499999999999"/>
        <n v="31.729199999999995"/>
        <n v="24.892900000000001"/>
        <n v="35.097299999999997"/>
        <n v="23.125999999999998"/>
        <n v="32.9724"/>
        <n v="24.6568"/>
        <n v="20.555600000000002"/>
        <n v="31.142400000000002"/>
        <n v="39.255299999999998"/>
        <n v="30.0061"/>
        <n v="25.992000000000001"/>
        <n v="24.995200000000004"/>
        <n v="21.974999999999998"/>
        <n v="30.828600000000005"/>
        <n v="28.44"/>
        <n v="36.4343"/>
        <n v="43.530500000000004"/>
        <n v="26.658900000000006"/>
        <n v="29.932800000000004"/>
        <n v="39.837599999999995"/>
        <n v="34.566600000000001"/>
        <n v="35.470500000000001"/>
        <n v="23.478400000000001"/>
        <n v="38.213200000000001"/>
        <n v="30.392000000000003"/>
        <n v="34.336000000000006"/>
        <n v="34.335000000000001"/>
        <n v="29.877500000000005"/>
        <n v="35.376000000000012"/>
        <n v="23.215499999999995"/>
        <n v="38.466700000000003"/>
        <n v="28.901700000000005"/>
        <n v="26.8383"/>
        <n v="36.390700000000002"/>
        <n v="29.029"/>
        <n v="30.555800000000001"/>
        <n v="28.258699999999997"/>
        <n v="31.170999999999999"/>
        <n v="21.628400000000003"/>
        <n v="27.036800000000003"/>
        <n v="40.994100000000003"/>
        <n v="29.738699999999998"/>
        <n v="27.809799999999999"/>
        <n v="27.882400000000001"/>
        <n v="24.682000000000002"/>
        <n v="25.567200000000003"/>
        <n v="17.322800000000001"/>
        <n v="18.123300000000004"/>
        <n v="31.077999999999996"/>
        <n v="36.098600000000005"/>
        <n v="27.590399999999999"/>
        <n v="24.977999999999998"/>
        <n v="32.327499999999993"/>
        <n v="34.514200000000002"/>
        <n v="31.960999999999995"/>
        <n v="31.636999999999997"/>
        <n v="24.640199999999997"/>
        <n v="27.563700000000001"/>
        <n v="35.526400000000002"/>
        <n v="33.573"/>
        <n v="22.7058"/>
        <n v="23.774999999999999"/>
        <n v="20.739699999999999"/>
        <n v="16.475000000000001"/>
        <n v="36.689399999999999"/>
        <n v="27.883800000000001"/>
        <n v="34.091999999999999"/>
        <n v="35.997499999999995"/>
        <n v="37.374400000000001"/>
        <n v="27.318199999999997"/>
        <n v="29.524320000000007"/>
        <n v="37.24"/>
        <n v="32.207980000000006"/>
        <n v="36.299520000000008"/>
        <n v="24.547319999999999"/>
        <n v="33.173999999999999"/>
        <n v="24.284940000000006"/>
        <n v="32.699759999999998"/>
        <n v="26.884440000000001"/>
        <n v="31.467280000000006"/>
        <n v="30.214800000000004"/>
        <n v="30.706680000000009"/>
        <n v="17.6418"/>
        <n v="30.957079999999998"/>
        <n v="35.160320000000013"/>
        <n v="30.485840000000003"/>
        <n v="27.290080000000007"/>
        <n v="31.353300000000008"/>
        <n v="28.32788"/>
        <n v="24.679199999999998"/>
        <n v="27.147200000000005"/>
        <n v="21.1248"/>
        <n v="22.160040000000006"/>
        <n v="38.243720000000003"/>
        <n v="24.876200000000001"/>
        <n v="35.006080000000004"/>
        <n v="30.958079999999999"/>
        <n v="32.43676"/>
        <n v="18.736040000000003"/>
        <n v="25.384619999999998"/>
        <n v="29.872540000000001"/>
        <n v="25.873440000000002"/>
        <n v="30.126400000000007"/>
        <n v="35.740799999999993"/>
        <n v="28.178340000000006"/>
        <n v="38.368600000000001"/>
        <n v="26.827400000000001"/>
        <n v="25.947000000000006"/>
        <n v="18.981760000000008"/>
        <n v="25.466639999999998"/>
        <n v="13.39728"/>
        <n v="44.791639999999994"/>
        <n v="28.354179999999999"/>
        <n v="31.320000000000007"/>
        <n v="37.162640000000003"/>
        <n v="35.540399999999998"/>
        <n v="41.187360000000005"/>
        <n v="40.913599999999995"/>
        <n v="27.560400000000001"/>
        <n v="22.385100000000005"/>
        <n v="36.169840000000008"/>
        <n v="40.989840000000008"/>
        <n v="22.158500000000004"/>
        <n v="20.566079999999999"/>
        <n v="19.022760000000005"/>
        <n v="30.670080000000006"/>
        <n v="35.205300000000001"/>
        <n v="20.894480000000001"/>
        <n v="23.287600000000001"/>
        <n v="33.3645"/>
        <n v="29.924699999999998"/>
        <n v="26.771120000000003"/>
        <n v="33.461780000000005"/>
        <n v="26.646480000000004"/>
        <n v="27.237840000000006"/>
        <n v="19.606720000000003"/>
        <n v="29.756800000000009"/>
        <n v="30.295320000000004"/>
        <n v="21.34928"/>
        <n v="28.438800000000001"/>
        <n v="27.260940000000005"/>
        <n v="27.361680000000007"/>
        <n v="38.068500000000007"/>
        <n v="29.692200000000003"/>
        <n v="27.371360000000003"/>
        <n v="18.956600000000002"/>
        <n v="29.865400000000005"/>
        <n v="31.573080000000008"/>
        <n v="30.222719999999992"/>
        <n v="28.657800000000009"/>
        <n v="29.971000000000004"/>
        <n v="23.5716"/>
        <n v="25.554840000000009"/>
        <n v="35.400420000000004"/>
        <n v="25.05668"/>
        <n v="23.904400000000006"/>
        <n v="31.315200000000008"/>
        <n v="44.06974000000001"/>
        <n v="24.268300000000007"/>
        <n v="22.605999999999998"/>
        <n v="34.305120000000009"/>
        <n v="23.684639999999995"/>
        <n v="15.228000000000003"/>
        <n v="15.256479999999998"/>
        <n v="24.467520000000004"/>
        <n v="23.661000000000001"/>
        <n v="16.061600000000002"/>
        <n v="17.102240000000002"/>
        <n v="25.799269999999996"/>
        <n v="20.101730000000003"/>
        <n v="20.785599999999999"/>
        <n v="21.99708"/>
        <n v="27.283520000000003"/>
        <n v="15.091079999999998"/>
        <n v="19.043359999999996"/>
        <n v="21.526699999999998"/>
        <n v="26.56636"/>
        <n v="15.787100000000004"/>
        <n v="22.965419999999998"/>
        <n v="21.366099999999999"/>
        <n v="26.92032"/>
        <n v="15.694140000000001"/>
        <n v="30.329250000000002"/>
        <n v="18.503810000000005"/>
        <n v="21.196350000000002"/>
        <n v="18.062730000000002"/>
        <n v="36.410400000000003"/>
        <n v="21.097439999999999"/>
        <n v="21.782879999999995"/>
        <n v="11.543700000000003"/>
        <n v="18.788189999999997"/>
        <n v="28.042169999999995"/>
        <n v="17.23554"/>
        <n v="24.916320000000002"/>
        <n v="19.479759999999999"/>
        <n v="20.426760000000002"/>
        <n v="17.07076"/>
        <n v="16.585900000000002"/>
        <n v="33.747230000000002"/>
        <n v="22.246400000000001"/>
        <n v="16.641420000000004"/>
        <n v="16.950699999999998"/>
        <n v="22.376379999999997"/>
        <n v="17.443439999999999"/>
        <n v="24.7502"/>
        <n v="24.774879999999996"/>
        <n v="22.835020000000007"/>
        <n v="24.262840000000001"/>
        <n v="17.551379999999998"/>
        <n v="28.535449999999997"/>
        <n v="25.775550000000006"/>
        <n v="16.100700000000003"/>
        <n v="25.111789999999996"/>
        <n v="22.826799999999999"/>
        <n v="16.911279999999998"/>
        <n v="22.221999999999998"/>
        <n v="27.110710000000005"/>
        <n v="20.898240000000001"/>
        <n v="16.016999999999999"/>
        <n v="18.970900000000004"/>
        <n v="16.069949999999999"/>
        <n v="12.501720000000001"/>
        <n v="13.4932"/>
        <n v="17.39855"/>
        <n v="14.312700000000003"/>
        <n v="13.42848"/>
        <n v="20.667059999999999"/>
        <n v="18.093599999999999"/>
        <n v="22.093779999999999"/>
        <n v="26.012799999999999"/>
        <n v="29.84064"/>
        <n v="14.154360000000002"/>
        <n v="15.541740000000001"/>
        <n v="28.752129999999998"/>
        <n v="29.291279999999997"/>
        <n v="18.080820000000003"/>
        <n v="22.129799999999999"/>
        <n v="24.964300000000001"/>
        <n v="30.447539999999996"/>
        <n v="28.261500000000005"/>
        <n v="24.531000000000002"/>
        <n v="19.644210000000001"/>
        <n v="11.891430000000001"/>
        <n v="21.33296"/>
        <n v="25.161920000000002"/>
        <n v="29.66555"/>
        <n v="19.615550000000002"/>
        <n v="16.963099999999997"/>
        <n v="22.538880000000002"/>
        <n v="17.511750000000003"/>
        <n v="19.227999999999998"/>
        <n v="26.053280000000001"/>
        <n v="19.764720000000001"/>
        <n v="21.283680000000004"/>
        <n v="43.086000000000006"/>
        <n v="53.855800000000002"/>
        <n v="29.049600000000002"/>
        <n v="39.226200000000006"/>
        <n v="33.770499999999998"/>
        <n v="47.860000000000007"/>
        <n v="20.688300000000005"/>
        <n v="26.696800000000003"/>
        <n v="27.650700000000001"/>
        <n v="35.476800000000004"/>
        <n v="25.042499999999997"/>
        <n v="52.250000000000007"/>
        <n v="50.008700000000005"/>
        <n v="38.313600000000001"/>
        <n v="36.846000000000004"/>
        <n v="34.68"/>
        <n v="25.825800000000001"/>
        <n v="30.313400000000005"/>
        <n v="38.052000000000007"/>
        <n v="34.96"/>
        <n v="31.900200000000002"/>
        <n v="38.494900000000001"/>
        <n v="41.010900000000007"/>
        <n v="43.629600000000003"/>
        <n v="33.730600000000003"/>
        <n v="24.581700000000001"/>
        <n v="44.682400000000008"/>
        <n v="28.285399999999999"/>
        <n v="44.084000000000003"/>
        <n v="28.224399999999996"/>
        <n v="49.577700000000014"/>
        <n v="36.090000000000003"/>
        <n v="42.293300000000002"/>
        <n v="33.033000000000001"/>
        <n v="34.776600000000002"/>
        <n v="30.302400000000002"/>
        <n v="37.883300000000013"/>
        <n v="50.649600000000007"/>
        <n v="41.049500000000002"/>
        <n v="23.317200000000007"/>
        <n v="51.214799999999997"/>
        <n v="26.985499999999998"/>
        <n v="45.181299999999993"/>
        <n v="35.011800000000001"/>
        <n v="28.585699999999999"/>
        <n v="31.481800000000003"/>
        <n v="45.202499999999993"/>
        <n v="41.429100000000005"/>
        <n v="36.352000000000004"/>
        <n v="43.061199999999999"/>
        <n v="45.472999999999999"/>
        <n v="39.674000000000007"/>
        <n v="27.015600000000006"/>
        <n v="60.211199999999998"/>
        <n v="27.968000000000004"/>
        <n v="37.303800000000003"/>
        <n v="32.467200000000005"/>
        <n v="39.311700000000002"/>
        <n v="33.116999999999997"/>
        <n v="35.206000000000003"/>
        <n v="29.126399999999997"/>
        <n v="47.413600000000002"/>
        <n v="46.734200000000001"/>
        <n v="43.117200000000004"/>
        <n v="36.392400000000002"/>
        <n v="31.7547"/>
        <n v="44.651200000000003"/>
        <n v="33.456000000000003"/>
        <n v="26.244100000000003"/>
        <n v="46.656500000000001"/>
        <n v="23.899500000000003"/>
        <n v="33.185100000000006"/>
        <n v="50.29"/>
        <n v="26.241600000000005"/>
        <n v="51.792000000000009"/>
        <n v="33.458999999999996"/>
        <n v="37.117600000000003"/>
        <n v="58.396800000000006"/>
        <n v="30.182399999999998"/>
        <n v="43.973800000000004"/>
        <n v="49.92"/>
        <n v="33.1614"/>
        <n v="41.4495"/>
        <n v="33.601700000000008"/>
        <n v="30.2744"/>
        <n v="34.334299999999999"/>
        <n v="42.494499999999995"/>
        <n v="49.753500000000003"/>
        <n v="33.062400000000004"/>
        <n v="44.114400000000003"/>
        <n v="32.934000000000005"/>
        <n v="21.282800000000002"/>
        <n v="18.763360000000002"/>
        <n v="26.910200000000003"/>
        <n v="19.560120000000005"/>
        <n v="34.330719999999999"/>
        <n v="22.826000000000004"/>
        <n v="19.143780000000003"/>
        <n v="23.213140000000003"/>
        <n v="16.986060000000002"/>
        <n v="19.065000000000001"/>
        <n v="17.300480000000004"/>
        <n v="28.910840000000007"/>
        <n v="19.469640000000005"/>
        <n v="24.082499999999996"/>
        <n v="15.868440000000001"/>
        <n v="21.642600000000002"/>
        <n v="31.205740000000002"/>
        <n v="20.310680000000001"/>
        <n v="32.605440000000002"/>
        <n v="21.290160000000004"/>
        <n v="30.607500000000002"/>
        <n v="17.476500000000005"/>
        <n v="21.929400000000005"/>
        <n v="30.143100000000011"/>
        <n v="28.266400000000004"/>
        <n v="23.148120000000002"/>
        <n v="25.899760000000001"/>
        <n v="18.452900000000003"/>
        <n v="28.675900000000002"/>
        <n v="33.16236"/>
        <n v="27.708720000000003"/>
        <n v="18.262740000000004"/>
        <n v="24.290240000000011"/>
        <n v="26.231400000000001"/>
        <n v="23.341120000000007"/>
        <n v="20.484400000000004"/>
        <n v="27.09432000000001"/>
        <n v="32.273600000000009"/>
        <n v="23.73048"/>
        <n v="19.591000000000008"/>
        <n v="21.328320000000001"/>
        <n v="16.801200000000001"/>
        <n v="19.980640000000001"/>
        <n v="23.1858"/>
        <n v="25.775640000000006"/>
        <n v="25.462880000000002"/>
        <n v="30.037280000000003"/>
        <n v="29.98528000000001"/>
        <n v="23.159040000000001"/>
        <n v="33.515520000000002"/>
        <n v="25.284840000000006"/>
        <n v="36.743540000000003"/>
        <n v="34.257760000000005"/>
        <n v="22.137660000000004"/>
        <n v="34.224000000000011"/>
        <n v="16.979800000000001"/>
        <n v="25.4634"/>
        <n v="26.013000000000005"/>
        <n v="28.801500000000004"/>
        <n v="26.680960000000006"/>
        <n v="29.169920000000005"/>
        <n v="28.840440000000005"/>
        <n v="19.265700000000002"/>
        <n v="17.011800000000004"/>
        <n v="28.595159999999996"/>
        <n v="14.613159999999999"/>
        <n v="25.183980000000002"/>
        <n v="14.970880000000003"/>
        <n v="31.13448"/>
        <n v="19.554800000000007"/>
        <n v="24.672779999999999"/>
        <n v="25.752000000000002"/>
        <n v="19.578960000000002"/>
        <n v="36.241360000000007"/>
        <n v="32.402720000000002"/>
        <n v="16.032960000000006"/>
        <n v="27.915400000000005"/>
        <n v="16.589760000000005"/>
        <n v="20.594600000000003"/>
        <n v="27.385440000000003"/>
        <n v="20.740000000000006"/>
        <n v="25.524160000000009"/>
        <n v="21.197880000000001"/>
        <n v="23.551080000000006"/>
        <n v="15.106000000000002"/>
        <n v="17.906560000000006"/>
        <n v="21.409280000000006"/>
        <n v="23.460360000000001"/>
        <n v="25.732140000000005"/>
        <n v="21.424960000000002"/>
        <n v="24.133200000000006"/>
        <n v="26.048660000000002"/>
        <n v="27.165059999999993"/>
        <n v="19.496730000000003"/>
        <n v="19.372469999999996"/>
        <n v="15.87621"/>
        <n v="23.4542"/>
        <n v="28.297800000000002"/>
        <n v="28.392450000000007"/>
        <n v="18.093459999999997"/>
        <n v="15.455550000000002"/>
        <n v="10.603710000000001"/>
        <n v="17.026750000000003"/>
        <n v="20.27064"/>
        <n v="23.094749999999998"/>
        <n v="18.392250000000004"/>
        <n v="25.223960000000002"/>
        <n v="21.395189999999999"/>
        <n v="14.721870000000001"/>
        <n v="17.288620000000002"/>
        <n v="15.21303"/>
        <n v="19.568439999999995"/>
        <n v="17.355540000000001"/>
        <n v="18.5382"/>
        <n v="11.425940000000001"/>
        <n v="27.745900000000002"/>
        <n v="21.47184"/>
        <n v="27.744450000000001"/>
        <n v="18.372900000000001"/>
        <n v="13.330980000000002"/>
        <n v="19.71724"/>
        <n v="25.259519999999998"/>
        <n v="16.415100000000002"/>
        <n v="22.979860000000002"/>
        <n v="31.465560000000004"/>
        <n v="24.45786"/>
        <n v="21.689920000000001"/>
        <n v="11.930160000000001"/>
        <n v="22.08606"/>
        <n v="28.451580000000003"/>
        <n v="23.959720000000001"/>
        <n v="13.913509999999999"/>
        <n v="22.111739999999998"/>
        <n v="18.500040000000002"/>
        <n v="25.2637"/>
        <n v="16.359840000000002"/>
        <n v="17.83925"/>
        <n v="19.669909999999998"/>
        <n v="30.575640000000007"/>
        <n v="19.766919999999995"/>
        <n v="17.594240000000003"/>
        <n v="22.405239999999999"/>
        <n v="27.335800000000003"/>
        <n v="14.439100000000002"/>
        <n v="24.771459999999998"/>
        <n v="24.236960000000007"/>
        <n v="18.39941"/>
        <n v="22.565760000000001"/>
        <n v="24.821929999999995"/>
        <n v="20.43008"/>
        <n v="21.239660000000001"/>
        <n v="20.32056"/>
        <n v="30.355199999999996"/>
        <n v="21.739100000000004"/>
        <n v="17.777280000000001"/>
        <n v="15.849400000000001"/>
        <n v="17.776860000000003"/>
        <n v="22.809660000000004"/>
        <n v="21.287240000000004"/>
        <n v="15.967500000000003"/>
        <n v="20.424800000000001"/>
        <n v="16.212900000000001"/>
        <n v="27.716530000000002"/>
        <n v="20.410110000000007"/>
        <n v="26.100480000000001"/>
        <n v="20.065950000000004"/>
        <n v="27.074639999999999"/>
        <n v="20.912600000000001"/>
        <n v="18.449639999999999"/>
        <n v="12.20036"/>
        <n v="19.348510000000005"/>
        <n v="23.9224"/>
        <n v="26.700240000000004"/>
        <n v="17.448780000000003"/>
        <n v="17.519039999999997"/>
        <n v="17.014279999999999"/>
        <n v="12.981660000000002"/>
        <n v="27.276600000000002"/>
        <n v="13.129859999999999"/>
        <n v="21.542669999999998"/>
        <n v="29.487819999999999"/>
        <n v="21.133680000000002"/>
        <n v="25.656000000000002"/>
        <n v="17.730720000000005"/>
        <n v="49.246200000000002"/>
        <n v="28.573900000000002"/>
        <n v="31.782400000000003"/>
        <n v="41.727600000000002"/>
        <n v="40.880700000000004"/>
        <n v="32.544000000000004"/>
        <n v="36.485400000000006"/>
        <n v="27.8642"/>
        <n v="39.140399999999993"/>
        <n v="22.999200000000002"/>
        <n v="39.2074"/>
        <n v="37.878400000000006"/>
        <n v="24.616900000000001"/>
        <n v="32.850999999999999"/>
        <n v="18.773999999999997"/>
        <n v="35.54460000000001"/>
        <n v="35.516700000000007"/>
        <n v="31.854800000000001"/>
        <n v="28.104699999999998"/>
        <n v="38.885100000000008"/>
        <n v="29.3538"/>
        <n v="31.840000000000003"/>
        <n v="24.647600000000001"/>
        <n v="37.592100000000002"/>
        <n v="25.568999999999996"/>
        <n v="32.035000000000011"/>
        <n v="29.291599999999999"/>
        <n v="24.291600000000003"/>
        <n v="32.742000000000004"/>
        <n v="26.478399999999997"/>
        <n v="28.479300000000002"/>
        <n v="25.8066"/>
        <n v="22.409200000000006"/>
        <n v="29.114799999999999"/>
        <n v="40.799700000000009"/>
        <n v="38.308799999999998"/>
        <n v="30.451499999999999"/>
        <n v="38.787199999999999"/>
        <n v="45.31"/>
        <n v="39.025999999999996"/>
        <n v="30.357600000000001"/>
        <n v="34.866400000000006"/>
        <n v="23.385599999999997"/>
        <n v="27.375999999999998"/>
        <n v="28.354399999999998"/>
        <n v="34.168199999999999"/>
        <n v="38.136800000000001"/>
        <n v="31.424399999999999"/>
        <n v="33.62980000000001"/>
        <n v="24.979800000000001"/>
        <n v="34.100000000000009"/>
        <n v="31.084800000000001"/>
        <n v="26.128"/>
        <n v="30.880000000000003"/>
        <n v="32.340000000000003"/>
        <n v="37.190400000000004"/>
        <n v="22.8124"/>
        <n v="23.500800000000005"/>
        <n v="29.340100000000003"/>
        <n v="29.606200000000008"/>
        <n v="32.207600000000006"/>
        <n v="27.834999999999994"/>
        <n v="36.493200000000002"/>
        <n v="18.710700000000003"/>
        <n v="30.924600000000002"/>
        <n v="42.940799999999996"/>
        <n v="42.436"/>
        <n v="26.509500000000003"/>
        <n v="33.836500000000008"/>
        <n v="27.365200000000002"/>
        <n v="31.209500000000006"/>
        <n v="21.5595"/>
        <n v="43.773400000000002"/>
        <n v="34.296099999999996"/>
        <n v="26.248200000000001"/>
        <n v="33.071999999999996"/>
        <n v="33.358200000000004"/>
        <n v="30.135400000000004"/>
        <n v="30.282000000000004"/>
        <n v="32.164400000000001"/>
        <n v="14.194200000000002"/>
        <n v="39.619999999999997"/>
        <n v="18.105599999999999"/>
        <n v="38.871600000000001"/>
        <n v="34.784399999999998"/>
        <n v="26.572800000000001"/>
        <n v="31.8492"/>
        <n v="31.509899999999998"/>
        <n v="23.4"/>
        <n v="18.723299999999998"/>
        <n v="26.634399999999996"/>
        <n v="11.137980000000002"/>
        <n v="8.9472000000000005"/>
        <n v="14.313600000000003"/>
        <n v="6.8125599999999995"/>
        <n v="13.04954"/>
        <n v="15.459840000000002"/>
        <n v="7.9917600000000002"/>
        <n v="9.9922400000000007"/>
        <n v="17.970720000000004"/>
        <n v="15.153320000000001"/>
        <n v="8.0383999999999993"/>
        <n v="18.880840000000003"/>
        <n v="13.311480000000001"/>
        <n v="5.7423600000000006"/>
        <n v="11.177699999999998"/>
        <n v="10.800880000000001"/>
        <n v="10.252400000000002"/>
        <n v="9.7703600000000019"/>
        <n v="16.341120000000004"/>
        <n v="8.508280000000001"/>
        <n v="6.2377600000000006"/>
        <n v="13.023660000000001"/>
        <n v="22.698400000000003"/>
        <n v="9.2760599999999993"/>
        <n v="20.356720000000003"/>
        <n v="12.52594"/>
        <n v="13.489880000000005"/>
        <n v="10.024559999999997"/>
        <n v="15.25872"/>
        <n v="8.54922"/>
        <n v="7.8731600000000013"/>
        <n v="9.3962400000000006"/>
        <n v="7.2982600000000009"/>
        <n v="15.680759999999999"/>
        <n v="7.0291199999999998"/>
        <n v="5.1152000000000006"/>
        <n v="9.7988800000000005"/>
        <n v="9.8891999999999989"/>
        <n v="9.1068800000000003"/>
        <n v="9.8082799999999981"/>
        <n v="6.4891199999999998"/>
        <n v="15.017860000000001"/>
        <n v="9.1436800000000034"/>
        <n v="14.39888"/>
        <n v="13.881599999999999"/>
        <n v="8.6983200000000007"/>
        <n v="17.058960000000003"/>
        <n v="6.8271799999999994"/>
        <n v="20.834880000000005"/>
        <n v="15.93036"/>
        <n v="9.1133999999999986"/>
        <n v="10.874080000000001"/>
        <n v="15.1372"/>
        <n v="10.346200000000001"/>
        <n v="8.8280000000000012"/>
        <n v="9.3550400000000007"/>
        <n v="12.644880000000002"/>
        <n v="9.0871199999999988"/>
        <n v="9.9789999999999992"/>
        <n v="14.052999999999999"/>
        <n v="11.251799999999999"/>
        <n v="6.7071999999999994"/>
        <n v="7.3990800000000005"/>
        <n v="7.0698400000000001"/>
        <n v="15.481740000000006"/>
        <n v="18.870880000000003"/>
        <n v="12.382399999999999"/>
        <n v="9.2664000000000009"/>
        <n v="13.954440000000002"/>
        <n v="16.156800000000004"/>
        <n v="11.05278"/>
        <n v="14.305880000000002"/>
        <n v="11.206599999999998"/>
        <n v="8.2150400000000019"/>
        <n v="9.201080000000001"/>
        <n v="17.271540000000002"/>
        <n v="19.535040000000002"/>
        <n v="11.4224"/>
        <n v="13.981560000000002"/>
        <n v="14.609279999999998"/>
        <n v="8.0643600000000006"/>
        <n v="16.50028"/>
        <n v="11.789500000000002"/>
        <n v="9.4689000000000014"/>
        <n v="15.296239999999999"/>
        <n v="17.854900000000001"/>
        <n v="16.250880000000002"/>
        <n v="14.462760000000001"/>
        <n v="11.783199999999999"/>
        <n v="13.83272"/>
        <n v="9.8175999999999988"/>
        <n v="11.520059999999999"/>
        <n v="5.7941099999999981"/>
        <n v="8.1417599999999997"/>
        <n v="6.8556799999999996"/>
        <n v="1.6608799999999999"/>
        <n v="13.818319999999998"/>
        <n v="0.87999999999999901"/>
        <n v="0.98271999999999982"/>
        <n v="1.9429999999999985"/>
        <n v="2.0596000000000001"/>
        <n v="3.0719199999999991"/>
        <n v="1.347059999999999"/>
        <n v="12.685919999999999"/>
        <n v="4.5714799999999993"/>
        <n v="3.8686299999999991"/>
        <n v="3.8254199999999985"/>
        <n v="0.46799999999999997"/>
        <n v="4.292399999999998"/>
        <n v="4.8718799999999982"/>
        <n v="1.4335"/>
        <n v="1.3479299999999987"/>
        <n v="6.7322199999999981"/>
        <n v="5.9777999999999993"/>
        <n v="3.9524800000000004"/>
        <n v="9.062619999999999"/>
        <n v="6.9678399999999998"/>
        <n v="1.0191999999999999"/>
        <n v="3.2520799999999981"/>
        <n v="7.53024"/>
        <n v="1.3149499999999985"/>
        <n v="7.4602699999999995"/>
        <n v="1.1899999999999999E-2"/>
        <n v="2.3063999999999996"/>
        <n v="6.0932999999999984"/>
        <n v="4.6463999999999999"/>
        <n v="5.9320799999999974"/>
        <n v="0.53046000000000004"/>
        <n v="12.35055"/>
        <n v="1.2620399999999998"/>
        <n v="6.6104999999999992"/>
        <n v="3.5861000000000001"/>
        <n v="5.3410500000000001"/>
        <n v="1.1194100000000016"/>
        <n v="3.0382599999999997"/>
        <n v="7.1941499999999987"/>
        <n v="6.9131999999999989"/>
        <n v="1.83168"/>
        <n v="1.7285199999999998"/>
        <n v="2.2195799999999992"/>
        <n v="9.053309999999998"/>
        <n v="5.5316099999999988"/>
        <n v="1.4578"/>
        <n v="0.69068999999999936"/>
        <n v="3.5830799999999998"/>
        <n v="2.7199900000000001"/>
        <n v="7.5549200000000001"/>
        <n v="3.687539999999998"/>
        <n v="2.821609999999998"/>
        <n v="7.6842599999999983"/>
        <n v="1.1884799999999995"/>
        <n v="3.3969999999999998"/>
        <n v="0.12709999999999999"/>
        <n v="5.9801500000000001"/>
        <n v="3.9409699999999992"/>
        <n v="7.0192099999999984"/>
        <n v="0.73632000000000009"/>
        <n v="3.1290899999999988"/>
        <n v="1.8520899999999991"/>
        <n v="0.9108000000000005"/>
        <n v="3.540999999999999"/>
        <n v="1.605149999999999"/>
        <n v="7.1051999999999982"/>
        <n v="1.7789999999999999"/>
        <n v="1.3272000000000002"/>
        <n v="1.897689999999999"/>
        <n v="4.1491999999999996"/>
        <n v="0.10170000000000091"/>
        <n v="2.2126999999999986"/>
        <n v="6.6693100000000003"/>
        <n v="8.6107999999999993"/>
        <n v="10.935009999999997"/>
        <n v="4.1566799999999997"/>
        <n v="1.4630400000000001"/>
        <n v="1.44652"/>
        <n v="1.0847199999999992"/>
        <n v="4.576249999999999"/>
        <n v="0.3187100000000016"/>
        <n v="4.5539399999999972"/>
        <n v="6.0255900000000002"/>
        <n v="3.4944000000000002"/>
        <n v="7.5831699999999982"/>
        <n v="8.4476199999999988"/>
        <n v="3.4258499999999983"/>
        <n v="12.084800000000001"/>
        <n v="19.777800000000003"/>
        <n v="21.389999999999997"/>
        <n v="20.097000000000001"/>
        <n v="11.922299999999998"/>
        <n v="21.994500000000002"/>
        <n v="15.5496"/>
        <n v="31.684799999999999"/>
        <n v="34.236000000000004"/>
        <n v="21.549099999999999"/>
        <n v="21.929599999999997"/>
        <n v="21.708799999999997"/>
        <n v="16.739999999999998"/>
        <n v="17.752800000000001"/>
        <n v="11.888099999999998"/>
        <n v="31.004600000000003"/>
        <n v="14.348799999999997"/>
        <n v="23.152200000000001"/>
        <n v="23.943200000000001"/>
        <n v="19.040000000000003"/>
        <n v="13.3666"/>
        <n v="19.853399999999997"/>
        <n v="23.7104"/>
        <n v="12.669000000000002"/>
        <n v="22.827500000000001"/>
        <n v="19.212600000000002"/>
        <n v="25.873799999999999"/>
        <n v="22.136099999999999"/>
        <n v="20.233999999999998"/>
        <n v="18.421199999999999"/>
        <n v="26.0547"/>
        <n v="20.314799999999998"/>
        <n v="24.229599999999994"/>
        <n v="29.468999999999998"/>
        <n v="15.062899999999997"/>
        <n v="11.980799999999999"/>
        <n v="27.068400000000004"/>
        <n v="21.027999999999999"/>
        <n v="34.742899999999999"/>
        <n v="16.437499999999996"/>
        <n v="20.159499999999998"/>
        <n v="22.366800000000001"/>
        <n v="26.612399999999997"/>
        <n v="13.856399999999999"/>
        <n v="30.742000000000001"/>
        <n v="24.555199999999999"/>
        <n v="19.841400000000004"/>
        <n v="10.3653"/>
        <n v="26.819099999999999"/>
        <n v="20.926399999999997"/>
        <n v="28.332499999999996"/>
        <n v="16.066400000000002"/>
        <n v="32.3337"/>
        <n v="31.790000000000003"/>
        <n v="18.466699999999996"/>
        <n v="19.827599999999997"/>
        <n v="28.918799999999997"/>
        <n v="11.281499999999999"/>
        <n v="16.7027"/>
        <n v="16.457999999999998"/>
        <n v="11.2136"/>
        <n v="15.482999999999999"/>
        <n v="26.109099999999998"/>
        <n v="15.963599999999998"/>
        <n v="28.782600000000002"/>
        <n v="16.192799999999998"/>
        <n v="27.861600000000003"/>
        <n v="15.541999999999996"/>
        <n v="27.959800000000001"/>
        <n v="15.367999999999999"/>
        <n v="21.141999999999999"/>
        <n v="18.149999999999999"/>
        <n v="19.6418"/>
        <n v="23.597099999999998"/>
        <n v="23.770800000000001"/>
        <n v="26.027000000000001"/>
        <n v="15.481799999999998"/>
        <n v="28.534499999999994"/>
        <n v="27.633599999999998"/>
        <n v="27.849599999999999"/>
        <n v="24.452400000000001"/>
        <n v="26.132999999999999"/>
        <n v="34.202300000000001"/>
        <n v="24.565999999999999"/>
        <n v="21.223399999999998"/>
        <n v="22.243199999999998"/>
        <n v="18.828799999999998"/>
        <n v="29.951999999999998"/>
        <n v="17.797399999999996"/>
        <n v="20.877199999999998"/>
        <n v="27.909419999999997"/>
        <n v="21.437800000000003"/>
        <n v="13.675200000000002"/>
        <n v="26.931840000000001"/>
        <n v="16.23864"/>
        <n v="26.734500000000001"/>
        <n v="16.753440000000001"/>
        <n v="20.552539999999997"/>
        <n v="13.776000000000002"/>
        <n v="15.34464"/>
        <n v="27.28294"/>
        <n v="21.93816"/>
        <n v="33.923099999999998"/>
        <n v="35.135360000000006"/>
        <n v="17.38308"/>
        <n v="20.224599999999999"/>
        <n v="16.050320000000003"/>
        <n v="24.644960000000001"/>
        <n v="25.897800000000004"/>
        <n v="14.65794"/>
        <n v="26.406480000000009"/>
        <n v="34.828020000000002"/>
        <n v="24.094080000000005"/>
        <n v="14.2272"/>
        <n v="29.262659999999997"/>
        <n v="29.669420000000006"/>
        <n v="17.701599999999999"/>
        <n v="11.882079999999998"/>
        <n v="17.01024"/>
        <n v="15.609120000000004"/>
        <n v="26.370280000000001"/>
        <n v="23.64208"/>
        <n v="17.676400000000001"/>
        <n v="23.609759999999998"/>
        <n v="15.685300000000002"/>
        <n v="20.735319999999998"/>
        <n v="17.447759999999999"/>
        <n v="20.066800000000004"/>
        <n v="22.710920000000005"/>
        <n v="26.892499999999998"/>
        <n v="24.217600000000004"/>
        <n v="22.436600000000002"/>
        <n v="18.407380000000007"/>
        <n v="15.537359999999998"/>
        <n v="18.914259999999999"/>
        <n v="23.43468"/>
        <n v="30.178059999999999"/>
        <n v="29.750400000000006"/>
        <n v="20.268320000000003"/>
        <n v="11.422559999999999"/>
        <n v="24.102639999999997"/>
        <n v="15.664639999999999"/>
        <n v="18.932220000000004"/>
        <n v="17.6813"/>
        <n v="13.322279999999999"/>
        <n v="23.643059999999998"/>
        <n v="19.051360000000003"/>
        <n v="25.790320000000001"/>
        <n v="15.953279999999999"/>
        <n v="24.222059999999999"/>
        <n v="28.996499999999994"/>
        <n v="24.54626"/>
        <n v="19.951360000000001"/>
        <n v="26.457599999999999"/>
        <n v="19.598879999999998"/>
        <n v="18.151440000000004"/>
        <n v="18.008100000000002"/>
        <n v="33.119999999999997"/>
        <n v="21.2928"/>
        <n v="26.027519999999999"/>
        <n v="29.444559999999999"/>
        <n v="21.63552"/>
        <n v="21.107199999999995"/>
        <n v="12.4674"/>
        <n v="12.392359999999998"/>
        <n v="16.236760000000004"/>
        <n v="16.112000000000002"/>
        <n v="16.065659999999998"/>
        <n v="22.44502"/>
        <n v="19.728280000000002"/>
        <n v="17.82"/>
        <n v="19.456920000000004"/>
        <n v="16.123800000000003"/>
        <n v="14.529180000000002"/>
        <n v="22.254240000000003"/>
        <n v="20.998340000000006"/>
        <n v="25.73892"/>
        <n v="15.2201"/>
        <n v="19.844999999999999"/>
        <n v="16.196400000000004"/>
        <n v="22.96922"/>
        <n v="21.085640000000001"/>
        <n v="14.872479999999998"/>
        <n v="8.9797399999999996"/>
        <n v="19.3018"/>
        <n v="24.656100000000002"/>
        <n v="17.47683"/>
        <n v="21.948359999999997"/>
        <n v="13.087199999999998"/>
        <n v="8.0677799999999991"/>
        <n v="10.5084"/>
        <n v="9.5673199999999987"/>
        <n v="14.553209999999998"/>
        <n v="7.651279999999999"/>
        <n v="11.178860000000002"/>
        <n v="16.58503"/>
        <n v="13.732739999999998"/>
        <n v="16.782499999999999"/>
        <n v="16.930899999999998"/>
        <n v="9.4438399999999998"/>
        <n v="22.149190000000004"/>
        <n v="11.234719999999998"/>
        <n v="12.893369999999997"/>
        <n v="10.468079999999999"/>
        <n v="15.291359999999997"/>
        <n v="11.709529999999999"/>
        <n v="17.088399999999996"/>
        <n v="13.949039999999998"/>
        <n v="9.7327999999999992"/>
        <n v="8.7449600000000007"/>
        <n v="13.318899999999998"/>
        <n v="15.206519999999998"/>
        <n v="12.681479999999997"/>
        <n v="14.303099999999999"/>
        <n v="19.21143"/>
        <n v="11.440799999999999"/>
        <n v="8.0518199999999993"/>
        <n v="20.526590000000002"/>
        <n v="11.208120000000001"/>
        <n v="14.594579999999997"/>
        <n v="8.9145700000000012"/>
        <n v="13.404159999999997"/>
        <n v="20.073059999999998"/>
        <n v="12.26736"/>
        <n v="14.417479999999999"/>
        <n v="15.641359999999997"/>
        <n v="16.598400000000002"/>
        <n v="19.941179999999999"/>
        <n v="15.377249999999998"/>
        <n v="16.483530000000002"/>
        <n v="13.00404"/>
        <n v="16.92005"/>
        <n v="12.139400000000002"/>
        <n v="8.3591200000000008"/>
        <n v="20.001799999999999"/>
        <n v="9.0174000000000003"/>
        <n v="15.190349999999999"/>
        <n v="9.1211399999999987"/>
        <n v="13.040719999999997"/>
        <n v="15.329579999999998"/>
        <n v="13.919919999999998"/>
        <n v="13.761719999999999"/>
        <n v="11.928280000000001"/>
        <n v="8.1941300000000012"/>
        <n v="23.333239999999996"/>
        <n v="11.283720000000001"/>
        <n v="10.450439999999999"/>
        <n v="20.804069999999996"/>
        <n v="11.42169"/>
        <n v="12.470499999999998"/>
        <n v="12.1401"/>
        <n v="17.928259999999998"/>
        <n v="13.782719999999996"/>
        <n v="11.757059999999999"/>
        <n v="17.934279999999998"/>
        <n v="13.933919999999999"/>
        <n v="14.4872"/>
        <n v="12.685820000000001"/>
        <n v="12.65418"/>
        <n v="15.340220000000002"/>
        <n v="18.749709999999997"/>
        <n v="12.099919999999999"/>
        <n v="15.872219999999999"/>
        <n v="9.6605599999999985"/>
        <n v="10.786999999999999"/>
        <n v="11.943679999999997"/>
        <n v="13.0725"/>
        <n v="9.9691199999999984"/>
        <n v="14.24675"/>
        <n v="11.75258"/>
        <n v="15.484"/>
        <n v="13.52505"/>
        <n v="8.7822000000000013"/>
        <n v="10.71224"/>
        <n v="23.388300000000001"/>
        <n v="32.824800000000003"/>
        <n v="24.501899999999996"/>
        <n v="36.468399999999995"/>
        <n v="33.126999999999995"/>
        <n v="25.113599999999998"/>
        <n v="28.275199999999995"/>
        <n v="40.215000000000003"/>
        <n v="38.545200000000001"/>
        <n v="18.473099999999999"/>
        <n v="28.093499999999995"/>
        <n v="23.8872"/>
        <n v="34.1432"/>
        <n v="34.115899999999996"/>
        <n v="19.999199999999998"/>
        <n v="49.061999999999998"/>
        <n v="37.709999999999994"/>
        <n v="28.408899999999996"/>
        <n v="47.840400000000002"/>
        <n v="23.820600000000006"/>
        <n v="26.014400000000002"/>
        <n v="28.6661"/>
        <n v="27.645"/>
        <n v="30.467499999999998"/>
        <n v="27.858599999999999"/>
        <n v="34.050999999999995"/>
        <n v="28.440100000000001"/>
        <n v="37.025100000000002"/>
        <n v="31.408000000000001"/>
        <n v="21.056899999999999"/>
        <n v="30.047099999999997"/>
        <n v="32.9056"/>
        <n v="35.373599999999996"/>
        <n v="36.468800000000002"/>
        <n v="20.502500000000001"/>
        <n v="27.541999999999994"/>
        <n v="22.875999999999994"/>
        <n v="26.131999999999998"/>
        <n v="30.105599999999995"/>
        <n v="28.659800000000001"/>
        <n v="39.802500000000002"/>
        <n v="24.298500000000001"/>
        <n v="40.683"/>
        <n v="24.002400000000002"/>
        <n v="19.846500000000002"/>
        <n v="16.872000000000003"/>
        <n v="36.600999999999999"/>
        <n v="38.794000000000004"/>
        <n v="36.554099999999998"/>
        <n v="36.991999999999997"/>
        <n v="31.000199999999996"/>
        <n v="38.768799999999999"/>
        <n v="49.017600000000002"/>
        <n v="39.355800000000002"/>
        <n v="26.012999999999995"/>
        <n v="28.371200000000002"/>
        <n v="35.672599999999996"/>
        <n v="35.573999999999998"/>
        <n v="20.854800000000001"/>
        <n v="45.715200000000003"/>
        <n v="28.335999999999995"/>
        <n v="25.722199999999997"/>
        <n v="32.886000000000003"/>
        <n v="36.582000000000001"/>
        <n v="39.997599999999998"/>
        <n v="37.301399999999994"/>
        <n v="25.943600000000004"/>
        <n v="32.467100000000002"/>
        <n v="22.175999999999998"/>
        <n v="36.021999999999998"/>
        <n v="22.1144"/>
        <n v="32.390999999999998"/>
        <n v="25.169999999999998"/>
        <n v="25.245000000000001"/>
        <n v="19.655999999999999"/>
        <n v="33.488099999999996"/>
        <n v="15.917400000000001"/>
        <n v="25.6158"/>
        <n v="33.880600000000001"/>
        <n v="21.650399999999998"/>
        <n v="21.624000000000002"/>
        <n v="31.824999999999992"/>
        <n v="19.8856"/>
        <n v="35.831400000000002"/>
        <n v="35.523799999999994"/>
        <n v="40.566200000000002"/>
        <n v="30.927499999999998"/>
        <n v="35.19"/>
        <n v="27.817900000000002"/>
        <n v="15.173700000000004"/>
        <n v="20.220800000000001"/>
        <n v="21.359360000000002"/>
        <n v="24.98144000000001"/>
        <n v="17.888640000000002"/>
        <n v="13.442559999999999"/>
        <n v="15.403680000000001"/>
        <n v="13.0928"/>
        <n v="24.287760000000006"/>
        <n v="12.4992"/>
        <n v="20.908159999999999"/>
        <n v="14.981599999999998"/>
        <n v="23.110399999999998"/>
        <n v="21.579519999999999"/>
        <n v="13.364399999999998"/>
        <n v="13.120000000000003"/>
        <n v="28.134639999999997"/>
        <n v="18.636800000000001"/>
        <n v="18.236799999999999"/>
        <n v="20.550239999999999"/>
        <n v="10.2752"/>
        <n v="13.44768"/>
        <n v="8.5598400000000012"/>
        <n v="17.700480000000006"/>
        <n v="10.525119999999999"/>
        <n v="14.579839999999999"/>
        <n v="18.197600000000001"/>
        <n v="19.855680000000003"/>
        <n v="19.015840000000001"/>
        <n v="20.053439999999998"/>
        <n v="13.226400000000002"/>
        <n v="15.925600000000003"/>
        <n v="18.381599999999999"/>
        <n v="15.413280000000002"/>
        <n v="14.279520000000002"/>
        <n v="21.874320000000001"/>
        <n v="16.150400000000001"/>
        <n v="16.552800000000001"/>
        <n v="15.815280000000003"/>
        <n v="15.875999999999999"/>
        <n v="11.208000000000002"/>
        <n v="20.090879999999999"/>
        <n v="16.547840000000001"/>
        <n v="13.324080000000002"/>
        <n v="21.211200000000005"/>
        <n v="26.083200000000005"/>
        <n v="19.146400000000003"/>
        <n v="23.612159999999999"/>
        <n v="15.016000000000004"/>
        <n v="18.032320000000002"/>
        <n v="15.772799999999997"/>
        <n v="27.312639999999998"/>
        <n v="17.230400000000003"/>
        <n v="16.947839999999999"/>
        <n v="15.100159999999999"/>
        <n v="14.440000000000003"/>
        <n v="18.440000000000001"/>
        <n v="10.8932"/>
        <n v="12.218879999999999"/>
        <n v="13.907999999999998"/>
        <n v="12.276000000000002"/>
        <n v="13.5488"/>
        <n v="22.617280000000001"/>
        <n v="17.066400000000002"/>
        <n v="8.7717600000000004"/>
        <n v="15.27624"/>
        <n v="21.456160000000004"/>
        <n v="13.507200000000001"/>
        <n v="22.934560000000001"/>
        <n v="9.792959999999999"/>
        <n v="26.185600000000001"/>
        <n v="27.110400000000002"/>
        <n v="13.739360000000001"/>
        <n v="9.6556799999999985"/>
        <n v="26.742559999999997"/>
        <n v="16.03584"/>
        <n v="20.654560000000004"/>
        <n v="12.235520000000001"/>
        <n v="26.348000000000006"/>
        <n v="14.416640000000003"/>
        <n v="22.876480000000001"/>
        <n v="17.2224"/>
        <n v="14.556399999999998"/>
        <n v="28.562640000000009"/>
        <n v="14.34768"/>
        <n v="15.102880000000004"/>
        <n v="12.741840000000002"/>
        <n v="17.626560000000005"/>
        <n v="16.558080000000004"/>
        <n v="13.81536"/>
        <n v="21.1416"/>
        <n v="18.511760000000002"/>
        <n v="26.323680000000007"/>
        <n v="23.531840000000003"/>
        <n v="18.85744"/>
        <n v="9.4331999999999994"/>
        <n v="15.985269999999998"/>
        <n v="13.943159999999999"/>
        <n v="16.706409999999998"/>
        <n v="7.6285300000000005"/>
        <n v="11.958449999999999"/>
        <n v="18.415179999999999"/>
        <n v="15.95412"/>
        <n v="15.113839999999996"/>
        <n v="9.5132799999999982"/>
        <n v="9.9299199999999992"/>
        <n v="12.6882"/>
        <n v="20.815689999999996"/>
        <n v="12.166700000000001"/>
        <n v="16.489619999999999"/>
        <n v="17.313800000000001"/>
        <n v="12.71424"/>
        <n v="14.664999999999999"/>
        <n v="7.7615999999999996"/>
        <n v="21.216999999999999"/>
        <n v="15.939000000000002"/>
        <n v="22.400000000000002"/>
        <n v="7.7539000000000007"/>
        <n v="11.2812"/>
        <n v="13.825000000000003"/>
        <n v="12.949229999999998"/>
        <n v="18.522000000000002"/>
        <n v="11.395300000000001"/>
        <n v="7.9610999999999992"/>
        <n v="14.05908"/>
        <n v="16.372440000000001"/>
        <n v="15.7157"/>
        <n v="9.5827199999999984"/>
        <n v="13.188700000000001"/>
        <n v="7.7813399999999993"/>
        <n v="12.058199999999999"/>
        <n v="15.608319999999997"/>
        <n v="15.55785"/>
        <n v="9.5034100000000006"/>
        <n v="14.859599999999999"/>
        <n v="18.9224"/>
        <n v="13.625500000000001"/>
        <n v="15.288000000000002"/>
        <n v="16.441319999999997"/>
        <n v="15.137500000000001"/>
        <n v="18.884250000000002"/>
        <n v="11.228839999999998"/>
        <n v="8.5835400000000011"/>
        <n v="11.487349999999999"/>
        <n v="16.056319999999996"/>
        <n v="17.015039999999999"/>
        <n v="7.5790400000000009"/>
        <n v="10.650639999999999"/>
        <n v="14.503579999999998"/>
        <n v="11.434150000000001"/>
        <n v="11.084219999999998"/>
        <n v="9.9990799999999975"/>
        <n v="12.91675"/>
        <n v="15.18426"/>
        <n v="13.885899999999999"/>
        <n v="13.166159999999998"/>
        <n v="10.071600000000002"/>
        <n v="16.379159999999999"/>
        <n v="13.92454"/>
        <n v="20.094760000000001"/>
        <n v="13.28782"/>
        <n v="15.415399999999998"/>
        <n v="12.063100000000002"/>
        <n v="8.7800999999999991"/>
        <n v="9.7675199999999993"/>
        <n v="8.7960599999999989"/>
        <n v="17.017279999999996"/>
        <n v="12.088999999999999"/>
        <n v="10.835369999999999"/>
        <n v="19.134919999999997"/>
        <n v="21.71463"/>
        <n v="20.184569999999997"/>
        <n v="12.357239999999999"/>
        <n v="12.295919999999999"/>
        <n v="14.665210000000002"/>
        <n v="14.726039999999999"/>
        <n v="7.9682399999999998"/>
        <n v="13.36734"/>
        <n v="20.967659999999999"/>
        <n v="18.88768"/>
        <n v="22.305639999999997"/>
        <n v="20.25695"/>
        <n v="17.015739999999997"/>
        <n v="14.71449"/>
        <n v="14.787220000000001"/>
        <n v="21.14273"/>
        <n v="36.355600000000003"/>
        <n v="22.137799999999999"/>
        <n v="24.672000000000001"/>
        <n v="24.252600000000005"/>
        <n v="29.280500000000004"/>
        <n v="16.878"/>
        <n v="31.936800000000005"/>
        <n v="19.763999999999999"/>
        <n v="18.335999999999999"/>
        <n v="34.634599999999999"/>
        <n v="29.535"/>
        <n v="29.400000000000002"/>
        <n v="22.224999999999998"/>
        <n v="14.292"/>
        <n v="21.384"/>
        <n v="35.492699999999999"/>
        <n v="33.8367"/>
        <n v="20.622699999999998"/>
        <n v="14.861699999999999"/>
        <n v="22.871500000000001"/>
        <n v="35.847900000000003"/>
        <n v="20.461799999999997"/>
        <n v="37.879999999999995"/>
        <n v="30.553599999999999"/>
        <n v="28.459799999999998"/>
        <n v="21.133800000000001"/>
        <n v="13.289400000000002"/>
        <n v="30.632699999999996"/>
        <n v="23.933899999999998"/>
        <n v="20.376000000000001"/>
        <n v="22.639500000000002"/>
        <n v="26.780899999999999"/>
        <n v="26.161100000000005"/>
        <n v="17.402000000000001"/>
        <n v="17.124400000000001"/>
        <n v="15.820000000000002"/>
        <n v="22.673799999999996"/>
        <n v="23.921699999999998"/>
        <n v="23.311799999999998"/>
        <n v="22.487000000000002"/>
        <n v="29.872500000000002"/>
        <n v="18.174399999999999"/>
        <n v="24.303799999999999"/>
        <n v="25.5914"/>
        <n v="20.812000000000001"/>
        <n v="21.0045"/>
        <n v="37.8628"/>
        <n v="23.026500000000002"/>
        <n v="21.613199999999999"/>
        <n v="14.3264"/>
        <n v="16.1553"/>
        <n v="22.5139"/>
        <n v="16.455199999999998"/>
        <n v="20.235600000000002"/>
        <n v="29.408099999999994"/>
        <n v="19.300399999999996"/>
        <n v="38.237700000000004"/>
        <n v="19.920000000000002"/>
        <n v="16.861799999999999"/>
        <n v="25.484799999999996"/>
        <n v="14.452199999999999"/>
        <n v="24.451199999999996"/>
        <n v="23.491399999999999"/>
        <n v="14.144900000000002"/>
        <n v="23.076000000000004"/>
        <n v="17.254199999999997"/>
        <n v="19.387999999999998"/>
        <n v="29.64"/>
        <n v="21.790199999999999"/>
        <n v="26.527799999999999"/>
        <n v="26.308200000000003"/>
        <n v="16.977599999999999"/>
        <n v="18.704000000000001"/>
        <n v="29.063499999999998"/>
        <n v="26.387200000000007"/>
        <n v="19.686799999999998"/>
        <n v="21.217600000000001"/>
        <n v="18.918399999999998"/>
        <n v="21.523199999999999"/>
        <n v="16.052400000000002"/>
        <n v="30.69"/>
        <n v="18.602999999999998"/>
        <n v="29.055"/>
        <n v="22.077999999999996"/>
        <n v="28.2807"/>
        <n v="23.0336"/>
        <n v="28.156199999999998"/>
        <n v="21.997500000000002"/>
        <n v="19.0808"/>
        <n v="28.961400000000001"/>
        <n v="25.590599999999998"/>
        <n v="10.897040000000001"/>
        <n v="24.154812000000003"/>
        <n v="23.347368000000003"/>
        <n v="12.504800000000001"/>
        <n v="11.118668000000001"/>
        <n v="12.027840000000001"/>
        <n v="10.2872"/>
        <n v="24.026024000000007"/>
        <n v="31.200576000000009"/>
        <n v="10.274880000000001"/>
        <n v="19.086408000000006"/>
        <n v="30.178148000000007"/>
        <n v="22.338206000000003"/>
        <n v="19.78471"/>
        <n v="19.258470000000006"/>
        <n v="20.971060000000005"/>
        <n v="18.655120000000004"/>
        <n v="9.3174620000000008"/>
        <n v="11.632852000000005"/>
        <n v="11.837826000000007"/>
        <n v="8.4438640000000014"/>
        <n v="23.162568000000011"/>
        <n v="15.50934"/>
        <n v="14.283984000000004"/>
        <n v="15.402464000000004"/>
        <n v="10.808160000000006"/>
        <n v="10.633920000000005"/>
        <n v="26.277240000000003"/>
        <n v="17.910816000000008"/>
        <n v="18.907812000000003"/>
        <n v="21.285792000000004"/>
        <n v="16.210656"/>
        <n v="32.011980000000008"/>
        <n v="5.8825360000000018"/>
        <n v="15.695680000000005"/>
        <n v="20.040768"/>
        <n v="13.125222000000001"/>
        <n v="21.361912000000011"/>
        <n v="21.017260000000007"/>
        <n v="20.837300000000006"/>
        <n v="18.120960000000004"/>
        <n v="13.600224000000001"/>
        <n v="14.934590000000007"/>
        <n v="9.7800560000000036"/>
        <n v="27.108972000000005"/>
        <n v="18.374136000000004"/>
        <n v="28.859116"/>
        <n v="15.569752000000001"/>
        <n v="18.259560000000004"/>
        <n v="9.361836000000002"/>
        <n v="13.745028000000003"/>
        <n v="21.812252000000004"/>
        <n v="9.7981840000000027"/>
        <n v="12.028675999999999"/>
        <n v="9.6864020000000011"/>
        <n v="4.8436960000000013"/>
        <n v="18.538850000000004"/>
        <n v="9.5008320000000008"/>
        <n v="17.023050000000005"/>
        <n v="13.064832000000003"/>
        <n v="20.077860000000001"/>
        <n v="10.522512000000003"/>
        <n v="18.768464000000002"/>
        <n v="20.63325"/>
        <n v="24.716692000000005"/>
        <n v="11.999284000000003"/>
        <n v="14.930916000000005"/>
        <n v="7.528620000000001"/>
        <n v="9.9878239999999998"/>
        <n v="13.117104000000007"/>
        <n v="16.843728000000006"/>
        <n v="28.139760000000006"/>
        <n v="9.5967960000000012"/>
        <n v="13.600048000000003"/>
        <n v="28.626840000000005"/>
        <n v="8.0779600000000009"/>
        <n v="12.574408000000004"/>
        <n v="11.046068000000002"/>
        <n v="16.539930000000002"/>
        <n v="19.541500000000003"/>
        <n v="23.065240000000003"/>
        <n v="24.339546000000009"/>
        <n v="22.139392000000008"/>
        <n v="22.441540000000007"/>
        <n v="13.480896000000003"/>
        <n v="23.867250000000006"/>
        <n v="11.212080000000002"/>
        <n v="19.751072000000004"/>
        <n v="10.305108000000001"/>
        <n v="11.649483999999999"/>
        <n v="20.038656000000007"/>
        <n v="14.467134000000003"/>
        <n v="2.5626479999999998"/>
        <n v="5.1184100000000026"/>
        <n v="5.7256759999999982"/>
        <n v="8.9361470000000001"/>
        <n v="6.058711999999999"/>
        <n v="5.0899859999999988"/>
        <n v="2.9806919999999999"/>
        <n v="3.1599480000000009"/>
        <n v="1.7833199999999982"/>
        <n v="3.119984999999998"/>
        <n v="10.981300000000001"/>
        <n v="1.5289009999999987"/>
        <n v="3.5583899999999993"/>
        <n v="10.052559"/>
        <n v="9.012080000000001"/>
        <n v="10.278575999999999"/>
        <n v="6.9189559999999979"/>
        <n v="2.8534770000000007"/>
        <n v="9.0134879999999988"/>
        <n v="5.340192"/>
        <n v="2.7777750000000005"/>
        <n v="9.7601350000000018"/>
        <n v="1.5642000000000005"/>
        <n v="11.7645"/>
        <n v="1.6567759999999996"/>
        <n v="14.152280999999999"/>
        <n v="8.4447000000000028"/>
        <n v="4.7984310000000017"/>
        <n v="6.3234379999999994"/>
        <n v="12.902208"/>
        <n v="3.3181499999999993"/>
        <n v="7.8015519999999992"/>
        <n v="7.9271499999999993"/>
        <n v="6.7076130000000003"/>
        <n v="5.951220000000002"/>
        <n v="10.895191999999996"/>
        <n v="7.0424639999999981"/>
        <n v="2.3915320000000002"/>
        <n v="9.2202220000000015"/>
        <n v="3.2576279999999991"/>
        <n v="2.170475999999999"/>
        <n v="11.69168"/>
        <n v="10.393514999999999"/>
        <n v="5.2490899999999989"/>
        <n v="4.0304879999999992"/>
        <n v="5.7017400000000009"/>
        <n v="15.11576"/>
        <n v="4.0803840000000005"/>
        <n v="13.584615000000001"/>
        <n v="4.5225400000000011"/>
        <n v="8.5654800000000009"/>
        <n v="5.2052220000000009"/>
        <n v="9.2499000000000002"/>
        <n v="8.6929919999999985"/>
        <n v="11.269346000000001"/>
        <n v="3.8253600000000008"/>
        <n v="14.323144000000001"/>
        <n v="14.123538"/>
        <n v="5.7509760000000005"/>
        <n v="13.262040000000001"/>
        <n v="3.0453279999999996"/>
        <n v="4.1917700000000018"/>
        <n v="2.1802439999999996"/>
        <n v="12.331109999999999"/>
        <n v="9.3256020000000017"/>
        <n v="8.9733600000000013"/>
        <n v="5.9028860000000005"/>
        <n v="9.6638080000000013"/>
        <n v="7.4777340000000017"/>
        <n v="11.686905999999999"/>
        <n v="5.2637090000000004"/>
        <n v="7.5378600000000011"/>
        <n v="8.9601599999999983"/>
        <n v="14.018136"/>
        <n v="5.8532650000000013"/>
        <n v="3.2834560000000002"/>
        <n v="3.762065999999999"/>
        <n v="9.6393000000000022"/>
        <n v="6.8468400000000003"/>
        <n v="5.6474000000000002"/>
        <n v="6.531536"/>
        <n v="9.3531900000000014"/>
        <n v="6.6729519999999996"/>
        <n v="3.8336430000000004"/>
        <n v="4.8727140000000002"/>
        <n v="4.8191219999999992"/>
        <n v="1.7160989999999992"/>
        <n v="9.1046450000000014"/>
        <n v="2.4863519999999997"/>
        <n v="3.8680400000000006"/>
        <n v="14.511221999999998"/>
        <n v="15.903888000000002"/>
        <n v="35.9788"/>
        <n v="18.965760000000003"/>
        <n v="25.642979999999998"/>
        <n v="37.003889999999998"/>
        <n v="23.770780000000002"/>
        <n v="40.90878"/>
        <n v="30.979850000000006"/>
        <n v="18.545120000000001"/>
        <n v="35.473570000000002"/>
        <n v="39.240080000000006"/>
        <n v="32.690130000000003"/>
        <n v="38.516720000000007"/>
        <n v="44.480480000000007"/>
        <n v="34.114080000000001"/>
        <n v="33.714230000000001"/>
        <n v="42.818380000000005"/>
        <n v="42.807600000000008"/>
        <n v="26.262720000000002"/>
        <n v="27.633540000000004"/>
        <n v="20.601680000000002"/>
        <n v="19.737960000000001"/>
        <n v="34.162260000000003"/>
        <n v="26.139960000000002"/>
        <n v="47.586000000000013"/>
        <n v="20.585619999999999"/>
        <n v="23.976480000000002"/>
        <n v="26.469080000000005"/>
        <n v="25.51351"/>
        <n v="17.477460000000004"/>
        <n v="24.340140000000005"/>
        <n v="30.504650000000005"/>
        <n v="22.274120000000003"/>
        <n v="26.769160000000007"/>
        <n v="31.268379999999997"/>
        <n v="37.491630000000008"/>
        <n v="24.975280000000001"/>
        <n v="18.960039999999999"/>
        <n v="35.719200000000015"/>
        <n v="44.798820000000006"/>
        <n v="31.736320000000006"/>
        <n v="23.354540000000004"/>
        <n v="12.355420000000002"/>
        <n v="31.98272"/>
        <n v="33.42812"/>
        <n v="18.056720000000002"/>
        <n v="21.2212"/>
        <n v="25.912590000000002"/>
        <n v="38.113239999999998"/>
        <n v="30.451520000000002"/>
        <n v="21.035520000000002"/>
        <n v="30.287180000000003"/>
        <n v="27.086179999999999"/>
        <n v="44.889460000000007"/>
        <n v="26.705800000000004"/>
        <n v="15.9544"/>
        <n v="34.96284"/>
        <n v="28.731780000000004"/>
        <n v="36.373920000000012"/>
        <n v="34.151040000000002"/>
        <n v="24.451020000000003"/>
        <n v="28.228199999999998"/>
        <n v="33.908160000000002"/>
        <n v="19.131420000000002"/>
        <n v="28.943200000000001"/>
        <n v="24.695220000000003"/>
        <n v="41.382000000000012"/>
        <n v="25.061960000000003"/>
        <n v="19.894380000000005"/>
        <n v="37.660920000000004"/>
        <n v="17.226000000000003"/>
        <n v="31.266400000000004"/>
        <n v="15.534640000000003"/>
        <n v="25.138080000000006"/>
        <n v="16.111370000000001"/>
        <n v="23.974720000000001"/>
        <n v="26.666640000000005"/>
        <n v="17.25515"/>
        <n v="21.721920000000004"/>
        <n v="22.112639999999999"/>
        <n v="29.896680000000003"/>
        <n v="28.157360000000004"/>
        <n v="13.819190000000004"/>
        <n v="22.699600000000004"/>
        <n v="17.934840000000001"/>
        <n v="38.963870000000007"/>
        <n v="30.049800000000001"/>
        <n v="17.054400000000001"/>
        <n v="35.075369999999999"/>
        <n v="34.199550000000009"/>
        <n v="23.587080000000007"/>
        <n v="24.768809999999998"/>
        <n v="19.742580000000007"/>
        <n v="36.669600000000017"/>
        <n v="31.768836000000004"/>
        <n v="26.968655999999999"/>
        <n v="36.313684000000002"/>
        <n v="33.360096000000006"/>
        <n v="28.770192000000009"/>
        <n v="24.047100000000004"/>
        <n v="23.858824000000002"/>
        <n v="17.703972000000007"/>
        <n v="19.071096000000001"/>
        <n v="21.024036000000002"/>
        <n v="32.187936000000001"/>
        <n v="42.836904000000004"/>
        <n v="33.447919999999996"/>
        <n v="34.919104000000004"/>
        <n v="38.370728"/>
        <n v="19.908504000000001"/>
        <n v="31.663499999999999"/>
        <n v="33.877536000000006"/>
        <n v="22.284416000000007"/>
        <n v="39.041618000000007"/>
        <n v="32.839884000000012"/>
        <n v="32.710963999999997"/>
        <n v="30.197772000000015"/>
        <n v="32.852710000000002"/>
        <n v="35.517460000000007"/>
        <n v="30.051912000000002"/>
        <n v="18.489262"/>
        <n v="20.776800000000005"/>
        <n v="30.509424000000006"/>
        <n v="22.050775999999999"/>
        <n v="31.731348000000008"/>
        <n v="21.886568000000011"/>
        <n v="32.511204000000006"/>
        <n v="28.530128000000012"/>
        <n v="23.518352"/>
        <n v="24.932138000000002"/>
        <n v="33.808104000000014"/>
        <n v="36.963036000000017"/>
        <n v="24.402664000000009"/>
        <n v="19.952592000000003"/>
        <n v="21.040998000000002"/>
        <n v="39.941088000000015"/>
        <n v="18.416156000000004"/>
        <n v="17.492508000000004"/>
        <n v="21.917984000000008"/>
        <n v="19.709184000000004"/>
        <n v="37.152192000000014"/>
        <n v="39.135096000000011"/>
        <n v="24.566872000000004"/>
        <n v="27.557904000000004"/>
        <n v="29.915094000000014"/>
        <n v="30.582750000000004"/>
        <n v="33.924308000000003"/>
        <n v="31.29786"/>
        <n v="30.359340000000007"/>
        <n v="30.745132000000002"/>
        <n v="26.53384800000001"/>
        <n v="24.238148000000006"/>
        <n v="25.764860000000006"/>
        <n v="22.988218000000003"/>
        <n v="41.941240000000008"/>
        <n v="34.504272000000007"/>
        <n v="18.722000000000005"/>
        <n v="29.71584"/>
        <n v="35.296668000000018"/>
        <n v="45.83634"/>
        <n v="31.847200000000008"/>
        <n v="30.848554000000014"/>
        <n v="27.701960000000007"/>
        <n v="20.539112000000003"/>
        <n v="33.396000000000001"/>
        <n v="30.615904000000011"/>
        <n v="39.704742000000003"/>
        <n v="42.932736000000006"/>
        <n v="32.07820000000001"/>
        <n v="26.253612000000011"/>
        <n v="17.785284000000004"/>
        <n v="39.746718000000008"/>
        <n v="29.24618400000001"/>
        <n v="24.331890000000005"/>
        <n v="27.082528000000007"/>
        <n v="25.806000000000001"/>
        <n v="23.344816000000005"/>
        <n v="21.455940000000005"/>
        <n v="21.0276"/>
        <n v="12.096568000000005"/>
        <n v="42.564192000000013"/>
        <n v="18.228540000000002"/>
        <n v="40.988904000000005"/>
        <n v="24.920192000000007"/>
        <n v="12.667996000000002"/>
        <n v="18.317376000000003"/>
        <n v="25.185160000000003"/>
        <n v="16.969018000000005"/>
        <n v="18.240640000000003"/>
        <n v="21.565961999999999"/>
        <n v="9.369822000000001"/>
        <n v="19.146138000000004"/>
        <n v="23.109635999999998"/>
        <n v="14.921345999999998"/>
        <n v="10.762125000000001"/>
        <n v="11.026851000000002"/>
        <n v="15.929760000000003"/>
        <n v="25.392796000000001"/>
        <n v="21.125203000000003"/>
        <n v="23.542728"/>
        <n v="19.079885000000004"/>
        <n v="25.548995999999999"/>
        <n v="12.066934000000002"/>
        <n v="14.817264000000002"/>
        <n v="17.217068000000001"/>
        <n v="16.429776000000004"/>
        <n v="14.358233999999998"/>
        <n v="14.626953"/>
        <n v="14.436356"/>
        <n v="13.575209999999998"/>
        <n v="13.844160000000002"/>
        <n v="27.077600000000007"/>
        <n v="21.931140000000003"/>
        <n v="19.442950999999997"/>
        <n v="21.011375000000005"/>
        <n v="14.148343000000001"/>
        <n v="26.860185000000008"/>
        <n v="19.419840000000004"/>
        <n v="24.578730000000007"/>
        <n v="25.429085000000004"/>
        <n v="10.719896"/>
        <n v="14.303520000000001"/>
        <n v="18.466415000000005"/>
        <n v="20.194416"/>
        <n v="15.207720000000002"/>
        <n v="18.078060000000004"/>
        <n v="13.482788000000001"/>
        <n v="17.635332000000002"/>
        <n v="18.676349999999999"/>
        <n v="21.355773999999997"/>
        <n v="23.729551999999998"/>
        <n v="24.642860000000002"/>
        <n v="18.595280000000002"/>
        <n v="23.782836"/>
        <n v="20.554347"/>
        <n v="25.488232"/>
        <n v="13.736800000000001"/>
        <n v="28.133951999999997"/>
        <n v="24.711918000000004"/>
        <n v="15.109974000000001"/>
        <n v="16.148990000000005"/>
        <n v="23.30856"/>
        <n v="23.265066000000004"/>
        <n v="27.398448000000002"/>
        <n v="26.156405000000003"/>
        <n v="20.324964000000005"/>
        <n v="13.773914"/>
        <n v="16.899519999999999"/>
        <n v="24.690237000000003"/>
        <n v="22.697135999999997"/>
        <n v="24.371974000000005"/>
        <n v="28.329939000000003"/>
        <n v="32.159985000000006"/>
        <n v="34.682714000000004"/>
        <n v="21.067816000000008"/>
        <n v="13.431000000000003"/>
        <n v="22.816364999999998"/>
        <n v="12.843159999999999"/>
        <n v="13.280553000000005"/>
        <n v="20.438649000000002"/>
        <n v="20.853734000000003"/>
        <n v="18.428850000000001"/>
        <n v="13.624875000000001"/>
        <n v="19.461552000000005"/>
        <n v="20.113313000000002"/>
        <n v="25.941861000000006"/>
        <n v="17.305903999999998"/>
        <n v="29.052155000000003"/>
        <n v="15.391683999999998"/>
        <n v="18.971534999999999"/>
        <n v="21.584177999999998"/>
        <n v="21.021571999999999"/>
        <n v="14.659029000000002"/>
        <n v="13.765576000000005"/>
        <n v="14.372820000000003"/>
        <n v="15.474250000000001"/>
        <n v="31.943340000000003"/>
        <n v="38.576119999999996"/>
        <n v="41.492880000000007"/>
        <n v="28.535980000000006"/>
        <n v="40.478569999999998"/>
        <n v="33.299199999999999"/>
        <n v="30.813750000000002"/>
        <n v="34.603580000000008"/>
        <n v="24.823040000000002"/>
        <n v="38.113240000000005"/>
        <n v="33.541200000000011"/>
        <n v="32.784839999999996"/>
        <n v="33.285560000000004"/>
        <n v="37.906880000000001"/>
        <n v="35.368960000000001"/>
        <n v="31.085010000000008"/>
        <n v="43.63777000000001"/>
        <n v="51.891840000000009"/>
        <n v="45.145100000000014"/>
        <n v="47.77696000000001"/>
        <n v="49.008960000000009"/>
        <n v="38.117750000000001"/>
        <n v="47.357200000000006"/>
        <n v="40.537200000000006"/>
        <n v="45.672000000000004"/>
        <n v="39.438300000000005"/>
        <n v="45.269400000000005"/>
        <n v="24.353120000000004"/>
        <n v="34.731839999999998"/>
        <n v="27.955400000000012"/>
        <n v="44.431200000000004"/>
        <n v="43.67616000000001"/>
        <n v="43.421400000000013"/>
        <n v="48.734400000000008"/>
        <n v="32.296770000000009"/>
        <n v="35.807750000000006"/>
        <n v="50.921640000000004"/>
        <n v="55.381920000000015"/>
        <n v="44.799040000000005"/>
        <n v="60.390660000000004"/>
        <n v="51.431160000000013"/>
        <n v="46.297240000000009"/>
        <n v="48.383170000000007"/>
        <n v="51.835080000000005"/>
        <n v="35.123000000000005"/>
        <n v="41.767110000000002"/>
        <n v="27.885000000000009"/>
        <n v="52.524230000000003"/>
        <n v="29.593080000000004"/>
        <n v="33.396440000000005"/>
        <n v="49.16604000000001"/>
        <n v="52.861160000000012"/>
        <n v="57.433199999999992"/>
        <n v="29.922199999999997"/>
        <n v="41.845100000000009"/>
        <n v="33.066880000000005"/>
        <n v="31.694520000000004"/>
        <n v="29.882160000000006"/>
        <n v="45.999800000000008"/>
        <n v="33.868120000000005"/>
        <n v="55.977460000000001"/>
        <n v="37.534200000000006"/>
        <n v="37.603280000000012"/>
        <n v="39.939460000000018"/>
        <n v="27.396160000000005"/>
        <n v="27.906119999999998"/>
        <n v="60.276150000000008"/>
        <n v="24.942060000000009"/>
        <n v="29.62080000000001"/>
        <n v="41.570100000000018"/>
        <n v="42.451530000000012"/>
        <n v="56.889360000000003"/>
        <n v="44.851840000000003"/>
        <n v="32.603999999999999"/>
        <n v="44.111759999999997"/>
        <n v="40.592640000000003"/>
        <n v="30.421050000000008"/>
        <n v="47.007400000000011"/>
        <n v="20.983820000000005"/>
        <n v="34.943480000000008"/>
        <n v="32.672640000000001"/>
        <n v="39.165280000000003"/>
        <n v="41.005800000000001"/>
        <n v="24.13675000000001"/>
        <n v="42.185440000000014"/>
        <n v="42.460000000000015"/>
        <n v="27.124020000000005"/>
        <n v="22.551100000000002"/>
        <n v="30.848400000000005"/>
        <n v="38.567320000000002"/>
        <n v="23.711160000000003"/>
        <n v="11.675400000000003"/>
        <n v="17.723200000000006"/>
        <n v="24.21630200000001"/>
        <n v="32.669406000000009"/>
        <n v="20.69852400000001"/>
        <n v="12.108623999999999"/>
        <n v="26.630670000000006"/>
        <n v="20.452784000000001"/>
        <n v="19.042980000000004"/>
        <n v="22.362384000000006"/>
        <n v="18.854220000000002"/>
        <n v="20.360868000000007"/>
        <n v="18.548420000000004"/>
        <n v="20.143728000000007"/>
        <n v="22.26448400000001"/>
        <n v="25.270102000000005"/>
        <n v="19.536660000000005"/>
        <n v="28.023820000000004"/>
        <n v="23.625228000000007"/>
        <n v="24.737328000000002"/>
        <n v="30.870400000000004"/>
        <n v="22.285956000000006"/>
        <n v="18.287500000000001"/>
        <n v="25.028190000000006"/>
        <n v="22.851576000000009"/>
        <n v="24.515568000000002"/>
        <n v="15.023184000000006"/>
        <n v="20.836464000000007"/>
        <n v="14.498748000000001"/>
        <n v="16.724334000000006"/>
        <n v="26.714952000000007"/>
        <n v="24.289496000000003"/>
        <n v="16.465680000000003"/>
        <n v="20.745076000000001"/>
        <n v="23.275494000000002"/>
        <n v="19.99492"/>
        <n v="28.440720000000006"/>
        <n v="22.843106000000002"/>
        <n v="31.42464600000001"/>
        <n v="25.971638000000006"/>
        <n v="24.08480800000001"/>
        <n v="28.270132000000011"/>
        <n v="20.403834"/>
        <n v="20.502196000000005"/>
        <n v="24.004134000000001"/>
        <n v="15.400880000000003"/>
        <n v="22.235400000000006"/>
        <n v="26.737370000000006"/>
        <n v="18.524352000000004"/>
        <n v="26.348894000000012"/>
        <n v="19.725552000000008"/>
        <n v="12.522510000000002"/>
        <n v="11.995104000000005"/>
        <n v="19.519610000000004"/>
        <n v="32.166310000000003"/>
        <n v="29.159064000000008"/>
        <n v="37.389616000000011"/>
        <n v="20.469240000000003"/>
        <n v="27.292276000000001"/>
        <n v="29.363840000000003"/>
        <n v="17.953584000000003"/>
        <n v="28.694072000000006"/>
        <n v="34.314874000000003"/>
        <n v="30.013984000000011"/>
        <n v="11.887216000000002"/>
        <n v="20.332510000000003"/>
        <n v="25.831564000000007"/>
        <n v="25.161443999999999"/>
        <n v="17.637510000000002"/>
        <n v="33.535040000000009"/>
        <n v="32.022804000000015"/>
        <n v="18.963230000000003"/>
        <n v="25.864960000000004"/>
        <n v="21.06484600000001"/>
        <n v="21.603560000000005"/>
        <n v="13.796640000000005"/>
        <n v="18.999750000000006"/>
        <n v="26.553296000000007"/>
        <n v="31.632414000000008"/>
        <n v="24.251920000000009"/>
        <n v="16.775880000000004"/>
        <n v="21.868506000000011"/>
        <n v="16.953750000000003"/>
        <n v="21.205800000000007"/>
        <n v="19.369922000000006"/>
        <n v="35.755896000000007"/>
        <n v="24.031238000000009"/>
        <n v="22.929544"/>
        <n v="17.436100000000007"/>
        <n v="19.123104000000009"/>
        <n v="22.761552000000005"/>
        <n v="24.270180000000011"/>
        <n v="13.053634000000002"/>
        <n v="17.859038999999996"/>
        <n v="25.994308999999998"/>
        <n v="22.727463000000004"/>
        <n v="14.343097999999998"/>
        <n v="11.824362000000001"/>
        <n v="16.450719999999997"/>
        <n v="13.637910000000002"/>
        <n v="16.698000000000004"/>
        <n v="17.342820000000003"/>
        <n v="17.589429000000003"/>
        <n v="16.325100000000006"/>
        <n v="18.647464000000003"/>
        <n v="17.375710000000005"/>
        <n v="23.789425000000005"/>
        <n v="26.858370000000008"/>
        <n v="14.126804999999999"/>
        <n v="23.209560000000003"/>
        <n v="11.051964000000002"/>
        <n v="16.540524000000001"/>
        <n v="12.555543"/>
        <n v="13.471293000000003"/>
        <n v="18.719250000000002"/>
        <n v="18.634000000000004"/>
        <n v="15.788872000000001"/>
        <n v="20.433302999999999"/>
        <n v="15.896606000000004"/>
        <n v="26.659776000000004"/>
        <n v="29.657936000000003"/>
        <n v="18.942307999999997"/>
        <n v="17.342325000000006"/>
        <n v="20.442015000000005"/>
        <n v="14.688432000000004"/>
        <n v="23.155605000000001"/>
        <n v="9.6675040000000028"/>
        <n v="14.180144000000002"/>
        <n v="16.190592000000002"/>
        <n v="17.677198000000001"/>
        <n v="27.223834000000007"/>
        <n v="25.386240000000004"/>
        <n v="21.829346000000001"/>
        <n v="15.794900000000005"/>
        <n v="17.167942000000004"/>
        <n v="10.561518"/>
        <n v="16.221480000000003"/>
        <n v="12.556324000000002"/>
        <n v="8.995668000000002"/>
        <n v="20.86326"/>
        <n v="9.4530150000000006"/>
        <n v="24.271301999999999"/>
        <n v="16.079217"/>
        <n v="24.754895000000001"/>
        <n v="28.317564000000001"/>
        <n v="14.741584000000005"/>
        <n v="24.529119999999999"/>
        <n v="15.713280000000001"/>
        <n v="17.966256000000001"/>
        <n v="25.178736000000004"/>
        <n v="17.183595"/>
        <n v="21.177112000000005"/>
        <n v="21.96876"/>
        <n v="19.645471999999998"/>
        <n v="14.963179000000004"/>
        <n v="16.970250000000004"/>
        <n v="19.806929999999998"/>
        <n v="21.743435999999999"/>
        <n v="16.228311000000005"/>
        <n v="13.122911999999998"/>
        <n v="23.313312000000003"/>
        <n v="15.136000000000005"/>
        <n v="20.741523000000001"/>
        <n v="28.605631999999996"/>
        <n v="22.189958999999998"/>
        <n v="13.692206000000001"/>
        <n v="17.607435999999996"/>
        <n v="21.761123999999999"/>
        <n v="23.168475000000004"/>
        <n v="22.717464000000003"/>
        <n v="25.819200000000006"/>
        <n v="18.391098"/>
        <n v="27.139266000000003"/>
        <n v="27.70966"/>
        <n v="24.302453999999997"/>
        <n v="14.946327000000002"/>
        <n v="16.619064000000002"/>
        <n v="18.407246000000001"/>
        <n v="21.132737999999996"/>
        <n v="17.787000000000003"/>
        <n v="9.0610080000000028"/>
        <n v="16.444087"/>
        <n v="13.190232000000002"/>
        <n v="18.049878"/>
        <n v="38.255360000000003"/>
        <n v="37.926790000000011"/>
        <n v="27.117750000000008"/>
        <n v="25.734280000000002"/>
        <n v="25.952960000000004"/>
        <n v="35.959440000000001"/>
        <n v="30.750720000000005"/>
        <n v="29.812750000000005"/>
        <n v="26.894560000000006"/>
        <n v="25.027200000000004"/>
        <n v="22.838750000000001"/>
        <n v="24.334310000000002"/>
        <n v="40.315770000000008"/>
        <n v="28.88028000000001"/>
        <n v="31.885920000000006"/>
        <n v="45.243000000000002"/>
        <n v="19.882280000000002"/>
        <n v="28.415640000000003"/>
        <n v="31.324480000000008"/>
        <n v="27.61759"/>
        <n v="32.399510000000006"/>
        <n v="39.451500000000003"/>
        <n v="31.419630000000005"/>
        <n v="34.350360000000002"/>
        <n v="33.676499999999997"/>
        <n v="24.324080000000002"/>
        <n v="25.016640000000002"/>
        <n v="24.33552000000001"/>
        <n v="43.071600000000011"/>
        <n v="26.512200000000004"/>
        <n v="33.814000000000007"/>
        <n v="34.425270000000012"/>
        <n v="23.072500000000002"/>
        <n v="36.589080000000003"/>
        <n v="30.00074"/>
        <n v="25.598760000000006"/>
        <n v="40.706820000000008"/>
        <n v="33.608960000000003"/>
        <n v="51.267700000000005"/>
        <n v="38.242050000000006"/>
        <n v="43.3202"/>
        <n v="23.314500000000006"/>
        <n v="44.079749999999997"/>
        <n v="35.840860000000006"/>
        <n v="21.407760000000007"/>
        <n v="33.960960000000007"/>
        <n v="20.178180000000005"/>
        <n v="26.992680000000004"/>
        <n v="21.120000000000005"/>
        <n v="25.565980000000003"/>
        <n v="43.15872000000001"/>
        <n v="37.923600000000008"/>
        <n v="37.22972"/>
        <n v="26.658280000000005"/>
        <n v="31.333059999999996"/>
        <n v="30.919680000000003"/>
        <n v="33.134640000000012"/>
        <n v="28.565460000000005"/>
        <n v="20.069940000000006"/>
        <n v="34.067000000000007"/>
        <n v="25.144680000000005"/>
        <n v="24.692250000000005"/>
        <n v="25.771240000000006"/>
        <n v="34.870770000000007"/>
        <n v="28.538620000000002"/>
        <n v="23.508320000000005"/>
        <n v="20.19633"/>
        <n v="32.358480000000007"/>
        <n v="23.701699999999999"/>
        <n v="38.148000000000003"/>
        <n v="33.7821"/>
        <n v="27.187380000000005"/>
        <n v="21.652400000000007"/>
        <n v="32.878340000000001"/>
        <n v="24.728879999999997"/>
        <n v="25.54288"/>
        <n v="26.237970000000001"/>
        <n v="33.962499999999999"/>
        <n v="25.114650000000005"/>
        <n v="39.396499999999996"/>
        <n v="31.144080000000006"/>
        <n v="36.432000000000009"/>
        <n v="22.1067"/>
        <n v="30.319520000000001"/>
        <n v="33.000549999999997"/>
        <n v="28.607920000000004"/>
        <n v="29.126240000000003"/>
        <n v="31.615100000000009"/>
        <n v="29.458000000000006"/>
        <n v="34.047200000000004"/>
        <n v="32.792100000000005"/>
        <n v="10.649496000000003"/>
        <n v="15.251280000000003"/>
        <n v="15.831200000000001"/>
        <n v="11.704000000000001"/>
        <n v="6.6561440000000021"/>
        <n v="5.8298240000000012"/>
        <n v="8.576039999999999"/>
        <n v="4.6906420000000013"/>
        <n v="17.794502000000001"/>
        <n v="9.3419040000000013"/>
        <n v="18.001720000000002"/>
        <n v="10.083370000000004"/>
        <n v="9.9616000000000007"/>
        <n v="14.984640000000001"/>
        <n v="4.3043000000000005"/>
        <n v="8.552500000000002"/>
        <n v="7.481980000000001"/>
        <n v="6.7272480000000003"/>
        <n v="8.2401"/>
        <n v="9.9847000000000019"/>
        <n v="10.914442000000003"/>
        <n v="10.943768000000002"/>
        <n v="9.2427500000000009"/>
        <n v="14.364724000000002"/>
        <n v="9.4358880000000021"/>
        <n v="12.522444"/>
        <n v="10.256400000000001"/>
        <n v="11.318670000000001"/>
        <n v="9.2325420000000005"/>
        <n v="18.668364000000004"/>
        <n v="14.7829"/>
        <n v="5.6860320000000009"/>
        <n v="13.642728"/>
        <n v="16.63805"/>
        <n v="10.178520000000002"/>
        <n v="8.4116340000000029"/>
        <n v="12.900096000000001"/>
        <n v="13.329162000000006"/>
        <n v="4.9637499999999992"/>
        <n v="6.5955120000000003"/>
        <n v="7.5315240000000001"/>
        <n v="10.88109"/>
        <n v="18.173650000000002"/>
        <n v="3.3335500000000007"/>
        <n v="10.824660000000002"/>
        <n v="15.980624000000001"/>
        <n v="12.876336000000002"/>
        <n v="14.648040000000002"/>
        <n v="5.0429940000000002"/>
        <n v="7.8638560000000011"/>
        <n v="21.177552000000006"/>
        <n v="13.742872000000006"/>
        <n v="9.7489040000000013"/>
        <n v="13.625700000000007"/>
        <n v="5.6125520000000009"/>
        <n v="10.843008000000001"/>
        <n v="4.8662240000000017"/>
        <n v="6.7095600000000015"/>
        <n v="6.9326400000000019"/>
        <n v="9.6906480000000013"/>
        <n v="4.5776499999999993"/>
        <n v="9.3535640000000004"/>
        <n v="11.169950000000002"/>
        <n v="6.4203480000000015"/>
        <n v="6.3694400000000018"/>
        <n v="19.490922000000005"/>
        <n v="19.267578000000007"/>
        <n v="16.239872000000002"/>
        <n v="8.873678"/>
        <n v="6.0121380000000002"/>
        <n v="14.769040000000002"/>
        <n v="7.1471399999999994"/>
        <n v="11.781726000000004"/>
        <n v="6.6779680000000008"/>
        <n v="4.2848080000000008"/>
        <n v="4.0740700000000007"/>
        <n v="10.48047"/>
        <n v="14.557224000000001"/>
        <n v="13.279992000000005"/>
        <n v="9.8865580000000008"/>
        <n v="7.7114400000000023"/>
        <n v="6.9477760000000002"/>
        <n v="7.855760000000001"/>
        <n v="4.9339180000000011"/>
        <n v="8.9444300000000023"/>
        <n v="12.366419999999998"/>
        <n v="12.530320000000001"/>
        <n v="13.024000000000003"/>
        <n v="7.112358000000004"/>
        <n v="19.396300000000004"/>
        <n v="12.982288000000006"/>
        <n v="7.6590799999999994"/>
        <n v="7.2666000000000013"/>
        <n v="5.7455750000000005"/>
        <n v="0.24974400000000005"/>
        <n v="2.1276639999999984"/>
        <n v="1.2678929999999999"/>
        <n v="4.8438719999999993"/>
        <n v="1.8963559999999988"/>
        <n v="4.7572800000000006"/>
        <n v="1.0727859999999987"/>
        <n v="1.6965739999999989"/>
        <n v="0.10549000000000001"/>
        <n v="6.6172809999999984"/>
        <n v="2.0780760000000003"/>
        <n v="3.7064609999999996"/>
        <n v="6.8596439999999985"/>
        <n v="0.80387999999999726"/>
        <n v="2.9867639999999978"/>
        <n v="0.2348830000000014"/>
        <n v="1.4173829999999989"/>
        <n v="0.63797799999999916"/>
        <n v="1.2913119999999989"/>
        <n v="1.8492319999999993"/>
        <n v="0.9420839999999997"/>
        <n v="4.3028259999999987"/>
        <n v="1.6273399999999996"/>
        <n v="5.5770659999999985"/>
        <n v="2.7834949999999985"/>
        <n v="0.12971200000000099"/>
        <n v="2.592832"/>
        <n v="6.0492409999999985"/>
        <n v="6.682500000000001"/>
        <n v="1.1406229999999997"/>
        <n v="7.7401169999999997"/>
        <n v="1.4929199999999998"/>
        <n v="1.055240999999999"/>
        <n v="4.1623999999999999"/>
        <n v="4.5029050000000002"/>
        <n v="1.5895000000000468E-2"/>
        <n v="4.695041999999999"/>
        <n v="1.002969"/>
        <n v="5.4285000000000583E-2"/>
        <n v="2.0525010000000004"/>
        <n v="2.2227699999999992"/>
        <n v="7.3615519999999988"/>
        <n v="0.60897099999999915"/>
        <n v="7.3414000000000784E-2"/>
        <n v="1.9655899999999991"/>
        <n v="2.7045699999999999"/>
        <n v="7.4220300000000003"/>
        <n v="7.062792"/>
        <n v="5.5391709999999987"/>
        <n v="3.1775039999999986"/>
        <n v="3.1593870000000002"/>
        <n v="3.7376129999999974"/>
        <n v="5.8038199999999982"/>
        <n v="2.0051459999999999"/>
        <n v="0.38715600000000006"/>
        <n v="0.25482599999999977"/>
        <n v="1.4293400000000001"/>
        <n v="0.48642000000000152"/>
        <n v="1.1859210000000004"/>
        <n v="0.20635999999999965"/>
        <n v="0.13890800000000086"/>
        <n v="8.5971930000000008"/>
        <n v="6.0734519999999987"/>
        <n v="11.102585999999999"/>
        <n v="0.22457599999999936"/>
        <n v="1.6860799999999994"/>
        <n v="9.4974659999999975"/>
        <n v="1.5495479999999993"/>
        <n v="8.3258999999999347E-2"/>
        <n v="4.4582669999999984"/>
        <n v="2.1564619999999994"/>
        <n v="0.86724000000000012"/>
        <n v="2.4947559999999975"/>
        <n v="0.32155199999999895"/>
        <n v="5.2138239999999998"/>
        <n v="1.7789970000000002"/>
        <n v="8.6556359999999977"/>
        <n v="0.20935200000000001"/>
        <n v="5.5196569999999978"/>
        <n v="0.39237"/>
        <n v="0.16156799999999952"/>
        <n v="4.2439319999999991"/>
        <n v="9.8707949999999993"/>
        <n v="6.9111019999999996"/>
        <n v="0.16262400000000002"/>
        <n v="1.5087380000000001"/>
        <n v="2.4112000000000005"/>
        <n v="4.3071599999999988"/>
        <n v="8.462256"/>
        <n v="8.174430000000001"/>
        <n v="13.05612"/>
        <n v="15.94538"/>
        <n v="12.702689999999999"/>
        <n v="16.74288"/>
        <n v="17.181449999999998"/>
        <n v="17.330720000000003"/>
        <n v="12.095160000000002"/>
        <n v="16.367999999999999"/>
        <n v="29.388479999999998"/>
        <n v="22.97064"/>
        <n v="26.400000000000002"/>
        <n v="22.33737"/>
        <n v="28.510349999999999"/>
        <n v="24.816000000000006"/>
        <n v="13.213199999999999"/>
        <n v="16.875539999999997"/>
        <n v="24.171840000000003"/>
        <n v="19.519499999999997"/>
        <n v="15.201890000000002"/>
        <n v="20.942899999999998"/>
        <n v="24.855599999999999"/>
        <n v="13.6488"/>
        <n v="20.816400000000002"/>
        <n v="24.864840000000001"/>
        <n v="27.94286"/>
        <n v="27.53905"/>
        <n v="16.784459999999999"/>
        <n v="23.730300000000003"/>
        <n v="17.932200000000002"/>
        <n v="18.675360000000001"/>
        <n v="32.712680000000006"/>
        <n v="21.998350000000002"/>
        <n v="18.655999999999999"/>
        <n v="19.824749999999998"/>
        <n v="11.4169"/>
        <n v="14.93008"/>
        <n v="25.750889999999995"/>
        <n v="24.780800000000003"/>
        <n v="13.156000000000002"/>
        <n v="24.229920000000003"/>
        <n v="13.527360000000002"/>
        <n v="21.852600000000002"/>
        <n v="19.26463"/>
        <n v="23.848880000000005"/>
        <n v="14.186040000000002"/>
        <n v="26.004000000000001"/>
        <n v="14.512080000000001"/>
        <n v="22.685520000000004"/>
        <n v="33.342760000000006"/>
        <n v="21.968319999999999"/>
        <n v="16.768290000000004"/>
        <n v="21.019130000000004"/>
        <n v="16.588000000000001"/>
        <n v="12.63735"/>
        <n v="20.942240000000002"/>
        <n v="11.062920000000002"/>
        <n v="23.427250000000004"/>
        <n v="31.430960000000002"/>
        <n v="17.967839999999999"/>
        <n v="22.8536"/>
        <n v="17.200259999999997"/>
        <n v="31.971720000000005"/>
        <n v="17.925709999999999"/>
        <n v="16.1172"/>
        <n v="19.334700000000002"/>
        <n v="23.936"/>
        <n v="19.869299999999999"/>
        <n v="23.492040000000003"/>
        <n v="22.098560000000003"/>
        <n v="23.245419999999999"/>
        <n v="21.925200000000004"/>
        <n v="21.712459999999997"/>
        <n v="9.9425699999999999"/>
        <n v="20.618400000000001"/>
        <n v="11.8888"/>
        <n v="13.927980000000003"/>
        <n v="21.357270000000003"/>
        <n v="18.960480000000004"/>
        <n v="17.540600000000001"/>
        <n v="25.671800000000001"/>
        <n v="30.095999999999997"/>
        <n v="12.97054"/>
        <n v="14.687750000000001"/>
        <n v="16.349190000000004"/>
        <n v="20.782080000000004"/>
        <n v="26.453020000000002"/>
        <n v="30.89724"/>
        <n v="20.694959999999998"/>
        <n v="27.955839999999998"/>
        <n v="25.316940000000006"/>
        <n v="26.046899999999997"/>
        <n v="11.314138"/>
        <n v="12.867668000000002"/>
        <n v="26.527951999999999"/>
        <n v="15.022128000000002"/>
        <n v="12.646215999999999"/>
        <n v="22.181940000000001"/>
        <n v="31.545294000000002"/>
        <n v="24.435774000000002"/>
        <n v="14.840496000000002"/>
        <n v="21.707136000000002"/>
        <n v="14.854158000000002"/>
        <n v="18.690209999999997"/>
        <n v="27.078040000000001"/>
        <n v="22.145662000000002"/>
        <n v="19.646704000000003"/>
        <n v="22.474496000000006"/>
        <n v="23.003002000000002"/>
        <n v="15.479838000000003"/>
        <n v="19.988275999999999"/>
        <n v="17.639534000000008"/>
        <n v="28.288832000000003"/>
        <n v="20.050470000000004"/>
        <n v="17.77402"/>
        <n v="14.32629"/>
        <n v="24.172368000000006"/>
        <n v="22.452584000000009"/>
        <n v="19.585808"/>
        <n v="19.629764000000002"/>
        <n v="24.570303999999997"/>
        <n v="12.068980000000002"/>
        <n v="27.851076000000006"/>
        <n v="26.136725999999999"/>
        <n v="11.499576000000001"/>
        <n v="24.983508000000008"/>
        <n v="19.569330000000004"/>
        <n v="15.371532"/>
        <n v="16.955664000000006"/>
        <n v="19.500800000000002"/>
        <n v="11.149600000000005"/>
        <n v="14.495359999999998"/>
        <n v="17.150759999999998"/>
        <n v="19.176696000000003"/>
        <n v="20.37772"/>
        <n v="20.515044000000007"/>
        <n v="14.026496000000003"/>
        <n v="20.105799999999999"/>
        <n v="9.1608660000000022"/>
        <n v="15.786936000000001"/>
        <n v="27.491728000000005"/>
        <n v="19.880300000000005"/>
        <n v="19.239132000000005"/>
        <n v="24.375449999999997"/>
        <n v="25.626370000000001"/>
        <n v="15.381080000000004"/>
        <n v="25.301034000000005"/>
        <n v="15.640460000000003"/>
        <n v="13.571712000000005"/>
        <n v="22.143968000000005"/>
        <n v="36.30836"/>
        <n v="12.488256000000002"/>
        <n v="30.079016000000006"/>
        <n v="18.145666000000006"/>
        <n v="9.4434339999999981"/>
        <n v="23.076988000000011"/>
        <n v="20.770596000000005"/>
        <n v="24.613116000000002"/>
        <n v="30.737058000000005"/>
        <n v="20.238504000000002"/>
        <n v="21.329880000000003"/>
        <n v="19.657374000000004"/>
        <n v="34.476970000000009"/>
        <n v="22.971080000000004"/>
        <n v="20.284704000000005"/>
        <n v="11.203456000000001"/>
        <n v="12.763080000000004"/>
        <n v="31.236920000000005"/>
        <n v="22.530156000000002"/>
        <n v="16.440732000000001"/>
        <n v="22.946220000000004"/>
        <n v="13.491852"/>
        <n v="15.559632000000001"/>
        <n v="14.949792"/>
        <n v="17.993888000000002"/>
        <n v="28.521240000000002"/>
        <n v="22.867151999999997"/>
        <n v="21.750696000000001"/>
        <n v="28.187676000000003"/>
        <n v="16.839372000000001"/>
        <n v="13.219360000000002"/>
        <n v="19.491120000000006"/>
        <n v="17.652382000000003"/>
        <n v="23.289816000000005"/>
        <n v="18.214735000000001"/>
        <n v="17.257811999999998"/>
        <n v="7.7588280000000003"/>
        <n v="22.863346"/>
        <n v="11.97504"/>
        <n v="12.46256"/>
        <n v="10.788107000000002"/>
        <n v="9.5604959999999988"/>
        <n v="14.250896000000001"/>
        <n v="18.695599999999999"/>
        <n v="13.314444000000002"/>
        <n v="16.081065000000002"/>
        <n v="11.541640000000001"/>
        <n v="12.914747999999999"/>
        <n v="7.6535359999999999"/>
        <n v="9.9320759999999986"/>
        <n v="22.681296000000003"/>
        <n v="10.885248000000001"/>
        <n v="19.068918"/>
        <n v="14.509395999999999"/>
        <n v="14.621826999999998"/>
        <n v="13.122120000000001"/>
        <n v="17.246525999999999"/>
        <n v="11.218075000000001"/>
        <n v="15.788344000000002"/>
        <n v="10.704122"/>
        <n v="15.833202"/>
        <n v="9.9437800000000003"/>
        <n v="16.813984000000001"/>
        <n v="16.783250000000002"/>
        <n v="9.3466339999999981"/>
        <n v="10.543500000000002"/>
        <n v="17.890048"/>
        <n v="16.784019999999998"/>
        <n v="20.141484000000002"/>
        <n v="8.0393939999999997"/>
        <n v="13.579775000000001"/>
        <n v="19.599293999999997"/>
        <n v="9.7103599999999997"/>
        <n v="10.525481999999997"/>
        <n v="10.050611999999999"/>
        <n v="11.940301999999999"/>
        <n v="22.061325000000004"/>
        <n v="10.210948000000002"/>
        <n v="8.7011430000000001"/>
        <n v="8.1579519999999999"/>
        <n v="11.58817"/>
        <n v="13.606120000000001"/>
        <n v="19.253519999999998"/>
        <n v="18.371496"/>
        <n v="15.143018000000001"/>
        <n v="17.222150000000006"/>
        <n v="19.073119999999999"/>
        <n v="14.908959999999999"/>
        <n v="20.744723999999998"/>
        <n v="19.433931000000001"/>
        <n v="8.2920750000000005"/>
        <n v="10.934253000000002"/>
        <n v="10.216777999999998"/>
        <n v="11.140327000000001"/>
        <n v="20.533095000000003"/>
        <n v="8.5624770000000012"/>
        <n v="18.577877999999998"/>
        <n v="15.211679999999999"/>
        <n v="15.646377999999999"/>
        <n v="17.760863999999998"/>
        <n v="17.161429999999999"/>
        <n v="17.051672"/>
        <n v="11.814890999999999"/>
        <n v="18.307904999999998"/>
        <n v="15.499395999999999"/>
        <n v="15.810651999999999"/>
        <n v="6.4167179999999986"/>
        <n v="13.66497"/>
        <n v="18.118100000000002"/>
        <n v="7.3665900000000013"/>
        <n v="13.543090000000001"/>
        <n v="9.2964959999999994"/>
        <n v="12.914131999999999"/>
        <n v="17.298556000000001"/>
        <n v="10.081037999999999"/>
        <n v="10.9824"/>
        <n v="9.8865359999999978"/>
        <n v="6.8095499999999989"/>
        <n v="9.5348000000000006"/>
        <n v="19.249758"/>
        <n v="9.2635400000000008"/>
        <n v="15.716800000000001"/>
        <n v="22.075845000000001"/>
        <n v="13.240435999999999"/>
        <n v="17.174256"/>
        <n v="6.3429629999999992"/>
        <n v="29.493750000000006"/>
        <n v="33.196019999999997"/>
        <n v="39.726720000000007"/>
        <n v="18.049900000000001"/>
        <n v="29.47681"/>
        <n v="41.213039999999992"/>
        <n v="30.011520000000001"/>
        <n v="29.538960000000003"/>
        <n v="26.629679999999997"/>
        <n v="23.35905"/>
        <n v="32.884499999999996"/>
        <n v="22.933350000000008"/>
        <n v="36.927879999999995"/>
        <n v="38.631340000000009"/>
        <n v="47.473579999999998"/>
        <n v="31.683959999999995"/>
        <n v="34.744600000000005"/>
        <n v="33.629640000000002"/>
        <n v="37.241160000000001"/>
        <n v="16.715160000000001"/>
        <n v="27.274500000000003"/>
        <n v="33.417450000000009"/>
        <n v="21.600149999999999"/>
        <n v="27.755860000000006"/>
        <n v="37.849900000000012"/>
        <n v="25.883550000000003"/>
        <n v="38.558630000000001"/>
        <n v="33.725999999999999"/>
        <n v="40.413120000000006"/>
        <n v="30.359670000000008"/>
        <n v="32.74579"/>
        <n v="23.839199999999998"/>
        <n v="22.361899999999999"/>
        <n v="29.587249999999997"/>
        <n v="17.88204"/>
        <n v="35.990460000000006"/>
        <n v="33.282479999999993"/>
        <n v="20.547780000000003"/>
        <n v="36.097380000000001"/>
        <n v="40.261100000000006"/>
        <n v="25.063279999999999"/>
        <n v="31.736540000000002"/>
        <n v="46.585000000000001"/>
        <n v="18.861920000000005"/>
        <n v="30.656009999999998"/>
        <n v="21.7712"/>
        <n v="20.762499999999999"/>
        <n v="26.960999999999999"/>
        <n v="26.518800000000002"/>
        <n v="31.508400000000005"/>
        <n v="43.968430000000012"/>
        <n v="25.918200000000006"/>
        <n v="34.350800000000007"/>
        <n v="34.03004"/>
        <n v="18.049019999999999"/>
        <n v="36.636600000000001"/>
        <n v="28.368340000000003"/>
        <n v="28.497920000000001"/>
        <n v="24.785200000000003"/>
        <n v="29.3062"/>
        <n v="32.252220000000001"/>
        <n v="41.492000000000004"/>
        <n v="20.848080000000003"/>
        <n v="30.442500000000003"/>
        <n v="27.102239999999998"/>
        <n v="19.489910000000002"/>
        <n v="19.457020000000004"/>
        <n v="25.322880000000001"/>
        <n v="23.585319999999999"/>
        <n v="16.74156"/>
        <n v="40.943099999999994"/>
        <n v="32.704320000000003"/>
        <n v="27.089370000000002"/>
        <n v="24.525820000000003"/>
        <n v="33.12144"/>
        <n v="43.451100000000004"/>
        <n v="24.009700000000002"/>
        <n v="36.529680000000006"/>
        <n v="14.529900000000003"/>
        <n v="29.006230000000002"/>
        <n v="24.378749999999997"/>
        <n v="38.592840000000002"/>
        <n v="16.2393"/>
        <n v="49.113680000000009"/>
        <n v="31.290600000000005"/>
        <n v="31.028360000000003"/>
        <n v="33.571559999999998"/>
        <n v="29.599020000000007"/>
        <n v="25.478200000000005"/>
        <n v="22.129580000000001"/>
        <n v="24.960474000000005"/>
        <n v="10.197880000000001"/>
        <n v="15.279880000000004"/>
        <n v="13.699532000000003"/>
        <n v="14.244648000000003"/>
        <n v="13.570194000000001"/>
        <n v="12.069596000000002"/>
        <n v="9.0916320000000006"/>
        <n v="10.323412000000003"/>
        <n v="16.809672000000006"/>
        <n v="27.913864"/>
        <n v="18.008056000000003"/>
        <n v="21.564840000000004"/>
        <n v="16.785912000000003"/>
        <n v="10.655787999999999"/>
        <n v="16.500000000000004"/>
        <n v="20.238019999999999"/>
        <n v="20.519840000000002"/>
        <n v="17.931320000000007"/>
        <n v="17.857752000000005"/>
        <n v="16.147449999999999"/>
        <n v="12.07536"/>
        <n v="17.782908000000003"/>
        <n v="20.572706000000004"/>
        <n v="17.910464000000005"/>
        <n v="11.037400000000002"/>
        <n v="14.224518000000003"/>
        <n v="9.4616060000000015"/>
        <n v="14.343120000000006"/>
        <n v="24.544124"/>
        <n v="19.933056000000004"/>
        <n v="20.832570000000004"/>
        <n v="21.557184000000003"/>
        <n v="15.689960000000003"/>
        <n v="26.030532000000004"/>
        <n v="13.653222000000003"/>
        <n v="23.706804000000005"/>
        <n v="22.266816000000006"/>
        <n v="17.757300000000001"/>
        <n v="19.238912000000003"/>
        <n v="18.563358000000004"/>
        <n v="12.894024000000003"/>
        <n v="17.814104000000004"/>
        <n v="12.32616"/>
        <n v="15.685823999999998"/>
        <n v="14.805207999999999"/>
        <n v="22.538559999999997"/>
        <n v="14.707000000000004"/>
        <n v="16.786352000000004"/>
        <n v="17.449300000000001"/>
        <n v="16.598296000000001"/>
        <n v="15.81756"/>
        <n v="14.8148"/>
        <n v="17.232072000000002"/>
        <n v="9.8175440000000016"/>
        <n v="11.442530000000001"/>
        <n v="10.810800000000002"/>
        <n v="16.632615999999999"/>
        <n v="13.084148000000001"/>
        <n v="18.130464000000003"/>
        <n v="12.614580000000004"/>
        <n v="19.997120000000002"/>
        <n v="16.370816000000001"/>
        <n v="12.962840000000002"/>
        <n v="24.559656000000004"/>
        <n v="16.853760000000001"/>
        <n v="13.533872000000002"/>
        <n v="17.097937999999999"/>
        <n v="12.047112"/>
        <n v="19.328210000000006"/>
        <n v="17.297280000000004"/>
        <n v="19.706192000000005"/>
        <n v="17.706282000000002"/>
        <n v="12.494790000000002"/>
        <n v="10.226370000000003"/>
        <n v="13.361436000000001"/>
        <n v="18.686800000000002"/>
        <n v="12.557952"/>
        <n v="18.629534000000003"/>
        <n v="12.233606000000002"/>
        <n v="17.760204000000002"/>
        <n v="13.047606000000002"/>
        <n v="16.126968000000005"/>
        <n v="15.170847999999999"/>
        <n v="21.055584000000003"/>
        <n v="18.915424000000002"/>
        <n v="17.644176000000005"/>
        <n v="16.482444000000005"/>
        <n v="21.340286000000006"/>
        <n v="7.5802319999999996"/>
        <n v="8.0457299999999989"/>
        <n v="13.204224000000005"/>
        <n v="20.684003999999998"/>
        <n v="6.3572519999999981"/>
        <n v="7.8003750000000016"/>
        <n v="6.3779099999999991"/>
        <n v="7.7829180000000004"/>
        <n v="10.649517999999999"/>
        <n v="14.252128000000001"/>
        <n v="18.206892"/>
        <n v="15.982075999999999"/>
        <n v="13.716714000000001"/>
        <n v="18.723671999999997"/>
        <n v="12.946626"/>
        <n v="12.336456"/>
        <n v="10.062976000000001"/>
        <n v="14.940321000000003"/>
        <n v="20.429639999999999"/>
        <n v="17.549840000000003"/>
        <n v="17.429103999999999"/>
        <n v="12.002606"/>
        <n v="4.6506240000000005"/>
        <n v="15.601981999999998"/>
        <n v="14.541043"/>
        <n v="14.176096000000001"/>
        <n v="7.8467400000000014"/>
        <n v="20.713000000000005"/>
        <n v="20.054496"/>
        <n v="14.284314"/>
        <n v="8.8511500000000005"/>
        <n v="21.750883000000005"/>
        <n v="11.022395999999999"/>
        <n v="8.1689959999999999"/>
        <n v="13.260103999999998"/>
        <n v="11.347346999999999"/>
        <n v="15.992064000000003"/>
        <n v="10.562244000000002"/>
        <n v="19.943352000000001"/>
        <n v="8.609986000000001"/>
        <n v="7.9118819999999994"/>
        <n v="12.671472"/>
        <n v="12.755688000000001"/>
        <n v="12.320363"/>
        <n v="19.413767999999997"/>
        <n v="16.256954999999998"/>
        <n v="18.125800000000002"/>
        <n v="5.1221170000000003"/>
        <n v="7.9750000000000014"/>
        <n v="8.240221"/>
        <n v="7.9302739999999989"/>
        <n v="8.6738849999999985"/>
        <n v="13.93557"/>
        <n v="7.4622240000000009"/>
        <n v="7.2024810000000006"/>
        <n v="24.461469999999998"/>
        <n v="7.2402000000000006"/>
        <n v="9.9181609999999996"/>
        <n v="12.366584999999997"/>
        <n v="4.8586559999999999"/>
        <n v="16.359200000000001"/>
        <n v="9.5972800000000014"/>
        <n v="9.6668880000000001"/>
        <n v="15.721683999999998"/>
        <n v="9.4466020000000004"/>
        <n v="10.286265"/>
        <n v="8.4283319999999993"/>
        <n v="9.3104549999999993"/>
        <n v="12.798323999999999"/>
        <n v="11.386099999999999"/>
        <n v="7.9625700000000013"/>
        <n v="16.772382"/>
        <n v="7.7406779999999991"/>
        <n v="19.004832"/>
        <n v="9.86843"/>
        <n v="12.961079999999999"/>
        <n v="10.140130000000001"/>
        <n v="8.1704150000000002"/>
        <n v="8.5949380000000009"/>
        <n v="14.869997999999997"/>
        <n v="7.8985500000000011"/>
        <n v="13.277153999999999"/>
        <n v="15.971670000000001"/>
        <n v="10.519740000000001"/>
        <n v="14.546587000000001"/>
        <n v="13.750275"/>
        <n v="7.427079"/>
        <n v="18.254015999999996"/>
        <n v="13.310121000000001"/>
        <n v="8.7569350000000004"/>
        <n v="10.368963000000001"/>
        <n v="11.771375000000003"/>
        <n v="14.615710999999999"/>
        <n v="13.715680000000001"/>
        <n v="13.034802000000001"/>
        <n v="19.480999999999998"/>
        <n v="12.051600000000001"/>
        <n v="34.402719999999995"/>
        <n v="23.467950000000005"/>
        <n v="35.492600000000003"/>
        <n v="31.249679999999994"/>
        <n v="23.454200000000004"/>
        <n v="18.494300000000003"/>
        <n v="19.866990000000001"/>
        <n v="27.54411"/>
        <n v="17.083660000000002"/>
        <n v="23.569259999999996"/>
        <n v="12.751199999999999"/>
        <n v="17.445119999999999"/>
        <n v="25.647600000000001"/>
        <n v="29.172550000000005"/>
        <n v="23.828970000000002"/>
        <n v="19.018450000000005"/>
        <n v="19.903840000000002"/>
        <n v="13.743840000000001"/>
        <n v="27.074300000000004"/>
        <n v="16.358760000000004"/>
        <n v="15.742650000000001"/>
        <n v="14.797199999999998"/>
        <n v="29.068710000000003"/>
        <n v="13.382819999999999"/>
        <n v="27.887310000000003"/>
        <n v="12.173040000000004"/>
        <n v="24.971100000000003"/>
        <n v="12.455520000000002"/>
        <n v="18.2182"/>
        <n v="20.181590000000007"/>
        <n v="23.53659"/>
        <n v="26.161190000000001"/>
        <n v="38.257999999999996"/>
        <n v="12.628880000000001"/>
        <n v="15.452800000000002"/>
        <n v="13.315499999999998"/>
        <n v="24.087030000000006"/>
        <n v="35.313960000000002"/>
        <n v="30.697920000000003"/>
        <n v="25.300000000000004"/>
        <n v="29.084000000000007"/>
        <n v="16.7178"/>
        <n v="25.778940000000002"/>
        <n v="15.510000000000002"/>
        <n v="17.481750000000002"/>
        <n v="23.306249999999999"/>
        <n v="11.94435"/>
        <n v="11.94336"/>
        <n v="28.912950000000002"/>
        <n v="20.273000000000007"/>
        <n v="12.558479999999999"/>
        <n v="30.055299999999995"/>
        <n v="32.723460000000003"/>
        <n v="17.499020000000002"/>
        <n v="21.1904"/>
        <n v="27.223680000000005"/>
        <n v="32.088320000000003"/>
        <n v="12.848220000000001"/>
        <n v="18.697140000000001"/>
        <n v="14.650680000000001"/>
        <n v="16.556319999999999"/>
        <n v="18.831119999999999"/>
        <n v="32.12088"/>
        <n v="23.32396"/>
        <n v="19.949050000000003"/>
        <n v="20.13429"/>
        <n v="15.618240000000002"/>
        <n v="20.114160000000002"/>
        <n v="18.844650000000001"/>
        <n v="32.182920000000003"/>
        <n v="18.76446"/>
        <n v="19.80902"/>
        <n v="22.595099999999999"/>
        <n v="17.122600000000002"/>
        <n v="22.968"/>
        <n v="25.106400000000008"/>
        <n v="25.475340000000003"/>
        <n v="35.569600000000008"/>
        <n v="15.321240000000001"/>
        <n v="27.71219"/>
        <n v="34.719300000000004"/>
        <n v="15.15888"/>
        <n v="17.704720000000002"/>
        <n v="14.512410000000001"/>
        <n v="26.271519999999999"/>
        <n v="19.683399999999995"/>
        <n v="29.820010000000003"/>
        <n v="19.943550000000002"/>
        <n v="14.762"/>
        <n v="3.8244800000000012"/>
        <n v="3.2824000000000009"/>
        <n v="12.467879999999999"/>
        <n v="8.0910000000000029"/>
        <n v="11.164500000000002"/>
        <n v="8.9370200000000022"/>
        <n v="20.054400000000005"/>
        <n v="2.2659200000000017"/>
        <n v="2.3676000000000008"/>
        <n v="13.381760000000003"/>
        <n v="13.346400000000001"/>
        <n v="6.804000000000002"/>
        <n v="5.6773599999999984"/>
        <n v="13.737679999999999"/>
        <n v="11.815560000000003"/>
        <n v="5.3772400000000014"/>
        <n v="17.0154"/>
        <n v="3.8364000000000016"/>
        <n v="3.4874000000000005"/>
        <n v="16.793980000000005"/>
        <n v="9.956059999999999"/>
        <n v="10.019620000000002"/>
        <n v="12.821600000000005"/>
        <n v="4.537300000000001"/>
        <n v="14.067920000000001"/>
        <n v="10.70472"/>
        <n v="9.3870000000000022"/>
        <n v="5.2515800000000024"/>
        <n v="9.2862399999999994"/>
        <n v="9.1300800000000031"/>
        <n v="9.0624000000000002"/>
        <n v="12.184899999999999"/>
        <n v="10.305400000000001"/>
        <n v="11.669960000000005"/>
        <n v="11.680020000000003"/>
        <n v="16.156000000000002"/>
        <n v="14.094080000000003"/>
        <n v="6.2072399999999996"/>
        <n v="22.294400000000007"/>
        <n v="11.201520000000002"/>
        <n v="12.661160000000004"/>
        <n v="1.1647200000000015"/>
        <n v="5.4868800000000011"/>
        <n v="7.7121000000000013"/>
        <n v="2.5110000000000001"/>
        <n v="7.4400200000000032"/>
        <n v="11.491840000000003"/>
        <n v="7.7536800000000001"/>
        <n v="6.2498800000000019"/>
        <n v="11.35158"/>
        <n v="10.808600000000002"/>
        <n v="11.525280000000002"/>
        <n v="10.481020000000001"/>
        <n v="8.333160000000003"/>
        <n v="5.9718000000000009"/>
        <n v="11.660219999999999"/>
        <n v="16.968440000000001"/>
        <n v="12.617800000000004"/>
        <n v="7.5155599999999998"/>
        <n v="9.5644800000000032"/>
        <n v="14.163400000000003"/>
        <n v="8.4757600000000028"/>
        <n v="13.504380000000005"/>
        <n v="5.5380000000000029"/>
        <n v="6.756680000000002"/>
        <n v="12.652620000000004"/>
        <n v="14.54532"/>
        <n v="16.94434"/>
        <n v="14.760200000000003"/>
        <n v="5.0201000000000002"/>
        <n v="3.6471600000000008"/>
        <n v="5.6347200000000024"/>
        <n v="11.379959999999999"/>
        <n v="9.4323600000000027"/>
        <n v="12.538600000000001"/>
        <n v="6.9564000000000021"/>
        <n v="17.564120000000003"/>
        <n v="17.619"/>
        <n v="10.004540000000002"/>
        <n v="6.8050000000000015"/>
        <n v="7.8516000000000012"/>
        <n v="3.8913600000000015"/>
        <n v="8.3694000000000006"/>
        <n v="8.3524000000000047"/>
        <n v="14.388560000000005"/>
        <n v="6.0887200000000021"/>
        <n v="8.2604400000000027"/>
        <n v="12.900240000000002"/>
        <n v="13.810500000000001"/>
        <n v="17.204999999999998"/>
        <n v="12.042320000000002"/>
        <n v="4.9479199999999999"/>
        <n v="4.1323099999999986"/>
        <n v="4.7303999999999995"/>
        <n v="1.8777600000000001"/>
        <n v="2.7242700000000002"/>
        <n v="9.9575399999999998"/>
        <n v="0.76444000000000012"/>
        <n v="2.4785599999999999"/>
        <n v="3.4891999999999994"/>
        <n v="0.92984000000000244"/>
        <n v="5.8598399999999984"/>
        <n v="4.0688999999999984"/>
        <n v="0.79049999999999898"/>
        <n v="1.8298399999999988"/>
        <n v="5.3282799999999977"/>
        <n v="3.3146100000000001"/>
        <n v="3.944710000000001"/>
        <n v="1.8407000000000002"/>
        <n v="3.8994199999999983"/>
        <n v="1.8403199999999993"/>
        <n v="3.4187999999999996"/>
        <n v="4.4739000000000004"/>
        <n v="1.0117800000000015"/>
        <n v="2.0720000000000005"/>
        <n v="1.4951999999999983"/>
        <n v="4.0996800000000002"/>
        <n v="1.7296199999999995"/>
        <n v="1.1556999999999997"/>
        <n v="5.0031000000000008"/>
        <n v="1.9312799999999994"/>
        <n v="0.99614999999999998"/>
        <n v="9.4883199999999999"/>
        <n v="2.1906300000000005"/>
        <n v="1.31976"/>
        <n v="5.1940799999999987"/>
        <n v="7.8114199999999991"/>
        <n v="1.9111399999999998"/>
        <n v="4.5510999999999999"/>
        <n v="4.1593999999999998"/>
        <n v="4.47844"/>
        <n v="5.5536199999999987"/>
        <n v="0.60260000000000002"/>
        <n v="0.15839999999999924"/>
        <n v="5.4035999999999991"/>
        <n v="3.0463999999999998"/>
        <n v="2.0394599999999996"/>
        <n v="4.0969599999999984"/>
        <n v="6.3399499999999991"/>
        <n v="4.7423999999999999"/>
        <n v="2.5647599999999993"/>
        <n v="9.6740000000000013"/>
        <n v="9.3905399999999997"/>
        <n v="0.6551800000000001"/>
        <n v="2.6645399999999997"/>
        <n v="6.5179800000000014"/>
        <n v="4.0522299999999998"/>
        <n v="0.25760000000000144"/>
        <n v="3.80484"/>
        <n v="3.2385799999999989"/>
        <n v="0.82410000000000028"/>
        <n v="0.13887999999999917"/>
        <n v="1.5409999999999997"/>
        <n v="4.6277499999999989"/>
        <n v="6.6180799999999991"/>
        <n v="0.20933000000000121"/>
        <n v="0.44009999999999982"/>
        <n v="2.8018199999999984"/>
        <n v="7.2337200000000008"/>
        <n v="3.8938799999999993"/>
        <n v="7.0778399999999984"/>
        <n v="5.0853000000000002"/>
        <n v="0.73985999999999974"/>
        <n v="4.2256899999999993"/>
        <n v="1.4647199999999991"/>
        <n v="2.7040500000000001"/>
        <n v="6.7295599999999975"/>
        <n v="2.4422300000000003"/>
        <n v="1.2862200000000004"/>
        <n v="6.1589999999999989"/>
        <n v="9.1981799999999989"/>
        <n v="2.2835199999999989"/>
        <n v="1.5892199999999999"/>
        <n v="3.8561199999999993"/>
        <n v="0.61374000000000095"/>
        <n v="6.0164"/>
        <n v="2.1143999999999994"/>
        <n v="1.7886"/>
        <n v="1.3490000000000002"/>
        <n v="1.5014400000000001"/>
        <n v="1.3258699999999999"/>
        <n v="4.7292000000000014"/>
        <n v="3.5828100000000003"/>
        <n v="0.92351999999999967"/>
        <n v="24.428000000000001"/>
        <n v="22.734200000000001"/>
        <n v="15.031100000000002"/>
        <n v="18.353999999999996"/>
        <n v="11.356800000000002"/>
        <n v="26.867000000000004"/>
        <n v="19.796399999999998"/>
        <n v="15.414799999999996"/>
        <n v="14.768400000000002"/>
        <n v="18.329400000000003"/>
        <n v="14.660399999999996"/>
        <n v="14.246399999999998"/>
        <n v="12.2636"/>
        <n v="10.870200000000001"/>
        <n v="12.332700000000004"/>
        <n v="15.863099999999999"/>
        <n v="17.055"/>
        <n v="9.1364000000000019"/>
        <n v="16.204699999999999"/>
        <n v="29.829799999999999"/>
        <n v="21.336499999999997"/>
        <n v="25.973400000000009"/>
        <n v="16.615499999999997"/>
        <n v="13.331399999999999"/>
        <n v="21.629399999999997"/>
        <n v="26.565000000000001"/>
        <n v="8.3748000000000005"/>
        <n v="8.7944999999999993"/>
        <n v="15.535000000000002"/>
        <n v="9.8396999999999988"/>
        <n v="19.686"/>
        <n v="16.340800000000002"/>
        <n v="12.245000000000001"/>
        <n v="11.565600000000002"/>
        <n v="10.1652"/>
        <n v="24.393600000000006"/>
        <n v="13.642200000000003"/>
        <n v="13.964999999999996"/>
        <n v="19.579999999999998"/>
        <n v="18.673200000000001"/>
        <n v="15.179600000000004"/>
        <n v="17.112000000000002"/>
        <n v="29.573999999999998"/>
        <n v="24.983500000000003"/>
        <n v="28.065000000000005"/>
        <n v="14.018699999999997"/>
        <n v="11.544"/>
        <n v="20.277400000000004"/>
        <n v="14.994"/>
        <n v="22.372800000000002"/>
        <n v="21.067299999999999"/>
        <n v="25.280000000000008"/>
        <n v="23.119199999999999"/>
        <n v="25.665999999999997"/>
        <n v="17.897600000000001"/>
        <n v="24.793200000000002"/>
        <n v="29.336399999999998"/>
        <n v="13.568700000000003"/>
        <n v="15.797599999999997"/>
        <n v="13.225000000000001"/>
        <n v="24.973000000000003"/>
        <n v="24.151199999999999"/>
        <n v="18.717900000000004"/>
        <n v="12.569199999999999"/>
        <n v="15.854700000000005"/>
        <n v="14.935899999999998"/>
        <n v="11.5039"/>
        <n v="16.600500000000004"/>
        <n v="18.133499999999998"/>
        <n v="17.772400000000001"/>
        <n v="22.890300000000003"/>
        <n v="15.018700000000003"/>
        <n v="27.296399999999998"/>
        <n v="13.765499999999999"/>
        <n v="15.877500000000003"/>
        <n v="26.606700000000004"/>
        <n v="28.448999999999998"/>
        <n v="18.145000000000003"/>
        <n v="18.853100000000001"/>
        <n v="11.151"/>
        <n v="12.460800000000001"/>
        <n v="26.656000000000002"/>
        <n v="7.8966000000000021"/>
        <n v="11.043000000000001"/>
        <n v="18.908100000000001"/>
        <n v="16.463999999999999"/>
        <n v="24.585600000000003"/>
        <n v="12.836600000000002"/>
        <n v="23.470199999999998"/>
        <n v="17.341900000000003"/>
        <n v="24.997999999999998"/>
        <n v="15.881400000000003"/>
        <n v="13.299239999999999"/>
        <n v="15.972000000000005"/>
        <n v="13.677439999999999"/>
        <n v="20.485400000000006"/>
        <n v="14.369040000000004"/>
        <n v="17.114240000000002"/>
        <n v="37.902480000000004"/>
        <n v="15.467899999999998"/>
        <n v="17.050320000000003"/>
        <n v="13.078999999999999"/>
        <n v="21.805979999999998"/>
        <n v="17.842880000000001"/>
        <n v="20.267520000000005"/>
        <n v="15.202620000000005"/>
        <n v="27.115920000000003"/>
        <n v="26.754600000000011"/>
        <n v="28.855059999999998"/>
        <n v="28.912799999999997"/>
        <n v="24.39132"/>
        <n v="23.3508"/>
        <n v="19.609520000000007"/>
        <n v="17.114880000000003"/>
        <n v="14.102640000000005"/>
        <n v="23.506560000000004"/>
        <n v="15.686"/>
        <n v="21.914520000000007"/>
        <n v="18.808240000000005"/>
        <n v="21.318000000000001"/>
        <n v="16.480799999999995"/>
        <n v="22.673940000000009"/>
        <n v="12.550399999999998"/>
        <n v="23.691100000000002"/>
        <n v="13.80912"/>
        <n v="14.405399999999998"/>
        <n v="14.822720000000002"/>
        <n v="11.199040000000004"/>
        <n v="15.806279999999999"/>
        <n v="28.358079999999994"/>
        <n v="16.314640000000004"/>
        <n v="9.5852800000000045"/>
        <n v="14.552080000000009"/>
        <n v="18.582680000000007"/>
        <n v="14.618520000000006"/>
        <n v="24.303600000000003"/>
        <n v="17.361000000000008"/>
        <n v="13.976640000000002"/>
        <n v="14.597640000000004"/>
        <n v="10.392200000000001"/>
        <n v="15.415460000000001"/>
        <n v="23.495800000000006"/>
        <n v="16.721000000000004"/>
        <n v="16.318960000000008"/>
        <n v="12.992419999999999"/>
        <n v="19.482000000000006"/>
        <n v="19.579540000000001"/>
        <n v="31.03538"/>
        <n v="14.320800000000004"/>
        <n v="17.591600000000003"/>
        <n v="23.403600000000008"/>
        <n v="27.466019999999997"/>
        <n v="12.031420000000004"/>
        <n v="15.537360000000003"/>
        <n v="10.956840000000003"/>
        <n v="27.996119999999998"/>
        <n v="23.930680000000006"/>
        <n v="15.321960000000006"/>
        <n v="19.209520000000005"/>
        <n v="21.479939999999999"/>
        <n v="11.681280000000003"/>
        <n v="18.760140000000007"/>
        <n v="7.820120000000002"/>
        <n v="24.268459999999994"/>
        <n v="14.70326"/>
        <n v="13.236000000000004"/>
        <n v="12.405320000000003"/>
        <n v="26.664000000000001"/>
        <n v="17.234600000000004"/>
        <n v="10.563000000000001"/>
        <n v="24.918920000000007"/>
        <n v="17.780039999999996"/>
        <n v="15.249300000000002"/>
        <n v="25.345740000000003"/>
        <n v="13.218279999999998"/>
        <n v="26.350499999999997"/>
        <n v="7.4518400000000034"/>
        <n v="30.851820000000004"/>
        <n v="11.867760000000004"/>
        <n v="11.807360000000005"/>
        <n v="21.686239999999998"/>
        <n v="17.11232"/>
        <n v="14.26488"/>
        <n v="8.984"/>
        <n v="10.481760000000001"/>
        <n v="14.333970000000001"/>
        <n v="12.824280000000002"/>
        <n v="15.449560000000002"/>
        <n v="16.350300000000001"/>
        <n v="10.59591"/>
        <n v="10.126200000000001"/>
        <n v="13.815099999999999"/>
        <n v="9.3163499999999999"/>
        <n v="8.1242000000000019"/>
        <n v="13.064959999999999"/>
        <n v="8.3538399999999999"/>
        <n v="13.462679999999999"/>
        <n v="7.6701600000000001"/>
        <n v="11.245500000000002"/>
        <n v="8.3966399999999997"/>
        <n v="21.42"/>
        <n v="19.25508"/>
        <n v="15.93524"/>
        <n v="13.490190000000002"/>
        <n v="14.443490000000001"/>
        <n v="10.982639999999998"/>
        <n v="22.193040000000003"/>
        <n v="7.7889599999999994"/>
        <n v="10.399199999999999"/>
        <n v="10.24137"/>
        <n v="9.7151599999999991"/>
        <n v="10.654199999999999"/>
        <n v="5.5448400000000015"/>
        <n v="15.139200000000002"/>
        <n v="13.785200000000003"/>
        <n v="20.022900000000003"/>
        <n v="16.731400000000001"/>
        <n v="12.327999999999999"/>
        <n v="16.574459999999998"/>
        <n v="6.1998300000000022"/>
        <n v="11.493179999999999"/>
        <n v="6.4929599999999992"/>
        <n v="9.3646399999999996"/>
        <n v="6.4555400000000027"/>
        <n v="19.798380000000002"/>
        <n v="12.287550000000003"/>
        <n v="11.2928"/>
        <n v="10.64209"/>
        <n v="14.557039999999997"/>
        <n v="22.385609999999996"/>
        <n v="15.516859999999999"/>
        <n v="11.437390000000001"/>
        <n v="11.278079999999997"/>
        <n v="7.5217999999999998"/>
        <n v="6.94252"/>
        <n v="10.827200000000001"/>
        <n v="9.889289999999999"/>
        <n v="12.005400000000002"/>
        <n v="9.9658999999999995"/>
        <n v="13.861639999999996"/>
        <n v="9.2258099999999974"/>
        <n v="8.9491599999999991"/>
        <n v="15.463469999999996"/>
        <n v="10.006779999999999"/>
        <n v="6.7402800000000012"/>
        <n v="10.133279999999999"/>
        <n v="12.898440000000001"/>
        <n v="10.296560000000003"/>
        <n v="6.5551299999999992"/>
        <n v="7.726799999999999"/>
        <n v="17.542850000000005"/>
        <n v="19.439999999999998"/>
        <n v="12.652200000000001"/>
        <n v="6.1842300000000012"/>
        <n v="10.567919999999999"/>
        <n v="15.386280000000003"/>
        <n v="16.266159999999999"/>
        <n v="13.946720000000001"/>
        <n v="16.598520000000001"/>
        <n v="13.419939999999999"/>
        <n v="8.8054199999999998"/>
        <n v="13.094800000000001"/>
        <n v="12.322700000000003"/>
        <n v="9.0208300000000001"/>
        <n v="14.781039999999996"/>
        <n v="7.5033000000000012"/>
        <n v="4.8875400000000013"/>
        <n v="10.795500000000001"/>
        <n v="16.903080000000003"/>
        <n v="9.3074399999999997"/>
        <n v="10.183640000000002"/>
        <n v="6.3315599999999987"/>
        <n v="14.370399999999998"/>
        <n v="26.00226"/>
        <n v="29.106000000000005"/>
        <n v="33.619399999999999"/>
        <n v="25.019400000000001"/>
        <n v="18.084600000000002"/>
        <n v="36.309000000000005"/>
        <n v="21.102400000000003"/>
        <n v="18.766300000000001"/>
        <n v="23.805099999999996"/>
        <n v="46.022399999999998"/>
        <n v="28.087299999999999"/>
        <n v="36.077400000000004"/>
        <n v="18.0288"/>
        <n v="20.732300000000002"/>
        <n v="30.478500000000004"/>
        <n v="23.947199999999995"/>
        <n v="31.468699999999998"/>
        <n v="17.936500000000002"/>
        <n v="27.278200000000002"/>
        <n v="39.762000000000008"/>
        <n v="29.5"/>
        <n v="36.39"/>
        <n v="17.056199999999997"/>
        <n v="28.790800000000001"/>
        <n v="23.8385"/>
        <n v="23.632499999999997"/>
        <n v="29.504000000000008"/>
        <n v="27.518399999999996"/>
        <n v="17.170000000000002"/>
        <n v="20.423999999999999"/>
        <n v="18.424999999999997"/>
        <n v="23.281199999999998"/>
        <n v="11.893899999999997"/>
        <n v="29.108800000000006"/>
        <n v="24.381"/>
        <n v="22.724999999999994"/>
        <n v="31.233999999999998"/>
        <n v="24.320799999999998"/>
        <n v="35.482499999999995"/>
        <n v="20.370000000000005"/>
        <n v="25.427999999999994"/>
        <n v="28.995000000000001"/>
        <n v="23.685599999999997"/>
        <n v="36.93"/>
        <n v="18.434200000000001"/>
        <n v="24.800800000000006"/>
        <n v="22.403100000000006"/>
        <n v="30.448"/>
        <n v="21.168000000000003"/>
        <n v="35.393600000000006"/>
        <n v="23.265000000000004"/>
        <n v="23.230799999999999"/>
        <n v="25.078400000000006"/>
        <n v="35.892000000000003"/>
        <n v="37.800000000000004"/>
        <n v="32.593999999999994"/>
        <n v="44.025800000000004"/>
        <n v="25.066700000000001"/>
        <n v="45.624600000000001"/>
        <n v="35.035000000000004"/>
        <n v="40.700000000000003"/>
        <n v="22.215900000000001"/>
        <n v="29.526"/>
        <n v="28.728000000000005"/>
        <n v="33.042999999999999"/>
        <n v="22.927200000000003"/>
        <n v="28.690200000000008"/>
        <n v="14.319000000000001"/>
        <n v="18.084"/>
        <n v="30.437200000000001"/>
        <n v="36.514800000000008"/>
        <n v="20.307300000000001"/>
        <n v="19.965199999999999"/>
        <n v="20.039200000000005"/>
        <n v="20.717599999999997"/>
        <n v="22.916400000000003"/>
        <n v="27.840400000000002"/>
        <n v="25.928000000000004"/>
        <n v="26.672400000000003"/>
        <n v="19.724700000000006"/>
        <n v="34.836200000000005"/>
        <n v="19.858800000000002"/>
        <n v="32.809999999999995"/>
        <n v="23.743999999999996"/>
        <n v="28.478599999999997"/>
        <n v="32.004900000000006"/>
        <n v="23.1462"/>
        <n v="41.194000000000003"/>
        <n v="19.399799999999999"/>
        <n v="34.019300000000001"/>
        <n v="11.349080000000004"/>
        <n v="6.8952000000000018"/>
        <n v="13.692360000000003"/>
        <n v="11.639400000000004"/>
        <n v="12.483380000000002"/>
        <n v="14.851720000000004"/>
        <n v="14.038400000000005"/>
        <n v="7.2204000000000015"/>
        <n v="11.02266"/>
        <n v="6.6702400000000006"/>
        <n v="31.008640000000014"/>
        <n v="10.219659999999999"/>
        <n v="27.023200000000003"/>
        <n v="8.2800799999999981"/>
        <n v="26.774800000000006"/>
        <n v="10.961600000000001"/>
        <n v="9.4672000000000001"/>
        <n v="18.153599999999997"/>
        <n v="21.795340000000003"/>
        <n v="18.043280000000003"/>
        <n v="18.386720000000004"/>
        <n v="23.7468"/>
        <n v="11.568840000000002"/>
        <n v="9.7500000000000018"/>
        <n v="16.398559999999996"/>
        <n v="17.404480000000007"/>
        <n v="13.180279999999996"/>
        <n v="24.067760000000007"/>
        <n v="20.690640000000005"/>
        <n v="10.546420000000001"/>
        <n v="21.085319999999999"/>
        <n v="10.400399999999999"/>
        <n v="16.654300000000003"/>
        <n v="27.897000000000009"/>
        <n v="18.863759999999999"/>
        <n v="14.316360000000005"/>
        <n v="15.776200000000006"/>
        <n v="19.340480000000003"/>
        <n v="14.126080000000002"/>
        <n v="28.78134"/>
        <n v="16.427920000000004"/>
        <n v="13.432960000000005"/>
        <n v="19.253"/>
        <n v="15.755600000000003"/>
        <n v="20.673000000000005"/>
        <n v="15.868200000000002"/>
        <n v="9.8566600000000015"/>
        <n v="19.368960000000001"/>
        <n v="14.405959999999999"/>
        <n v="8.4736800000000017"/>
        <n v="11.597040000000002"/>
        <n v="23.581960000000002"/>
        <n v="20.71134"/>
        <n v="10.580760000000001"/>
        <n v="7.2316800000000008"/>
        <n v="15.664600000000005"/>
        <n v="15.303600000000001"/>
        <n v="15.855840000000002"/>
        <n v="13.153919999999999"/>
        <n v="18.463200000000004"/>
        <n v="13.838080000000003"/>
        <n v="13.216280000000006"/>
        <n v="11.849180000000006"/>
        <n v="10.2453"/>
        <n v="6.6999600000000017"/>
        <n v="19.373800000000003"/>
        <n v="10.882560000000002"/>
        <n v="11.494320000000005"/>
        <n v="9.9627199999999991"/>
        <n v="13.857000000000005"/>
        <n v="14.146079999999998"/>
        <n v="12.211100000000002"/>
        <n v="17.7364"/>
        <n v="17.627959999999998"/>
        <n v="21.460160000000002"/>
        <n v="14.976560000000003"/>
        <n v="13.32694"/>
        <n v="14.703320000000007"/>
        <n v="12.958080000000004"/>
        <n v="19.795200000000005"/>
        <n v="10.944540000000002"/>
        <n v="15.23808"/>
        <n v="17.074980000000004"/>
        <n v="12.598520000000002"/>
        <n v="9.545200000000003"/>
        <n v="19.464000000000006"/>
        <n v="14.467680000000007"/>
        <n v="12.55584"/>
        <n v="15.973960000000002"/>
        <n v="24.58512"/>
        <n v="13.57746"/>
        <n v="16.518350000000002"/>
        <n v="9.7292699999999996"/>
        <n v="12.952680000000001"/>
        <n v="7.379789999999999"/>
        <n v="12.411960000000002"/>
        <n v="14.638779999999999"/>
        <n v="10.443990000000001"/>
        <n v="13.949370000000004"/>
        <n v="19.451929999999997"/>
        <n v="15.265060000000002"/>
        <n v="8.0624500000000001"/>
        <n v="11.135840000000004"/>
        <n v="5.9238199999999983"/>
        <n v="16.587359999999997"/>
        <n v="18.371700000000001"/>
        <n v="8.4926400000000015"/>
        <n v="8.9716000000000005"/>
        <n v="12.970720000000002"/>
        <n v="16.766970000000001"/>
        <n v="18.52422"/>
        <n v="15.769549999999999"/>
        <n v="24.666200000000003"/>
        <n v="17.482710000000001"/>
        <n v="7.7651600000000007"/>
        <n v="9.7006200000000025"/>
        <n v="15.143680000000002"/>
        <n v="10.20782"/>
        <n v="8.8405100000000001"/>
        <n v="19.151999999999997"/>
        <n v="14.895600000000004"/>
        <n v="11.10544"/>
        <n v="15.996400000000003"/>
        <n v="6.4779599999999986"/>
        <n v="8.6130800000000018"/>
        <n v="13.093440000000001"/>
        <n v="4.7611800000000013"/>
        <n v="13.022070000000003"/>
        <n v="5.1138000000000003"/>
        <n v="15.398980000000002"/>
        <n v="13.771520000000001"/>
        <n v="14.676639999999999"/>
        <n v="18.399220000000003"/>
        <n v="12.678839999999997"/>
        <n v="11.407500000000004"/>
        <n v="9.1712999999999987"/>
        <n v="13.398079999999998"/>
        <n v="9.258700000000001"/>
        <n v="9.1669600000000013"/>
        <n v="10.837869999999999"/>
        <n v="14.236560000000001"/>
        <n v="14.850000000000005"/>
        <n v="20.437919999999998"/>
        <n v="8.9926200000000005"/>
        <n v="10.191250000000004"/>
        <n v="14.101000000000001"/>
        <n v="5.7820000000000009"/>
        <n v="12.530980000000003"/>
        <n v="10.798040000000004"/>
        <n v="10.876520000000005"/>
        <n v="11.088420000000001"/>
        <n v="16.776220000000006"/>
        <n v="6.6361400000000001"/>
        <n v="9.4060800000000011"/>
        <n v="12.203000000000001"/>
        <n v="7.3825699999999994"/>
        <n v="11.653519999999999"/>
        <n v="4.6538200000000005"/>
        <n v="10.592820000000001"/>
        <n v="6.1846400000000008"/>
        <n v="13.696050000000003"/>
        <n v="12.468559999999998"/>
        <n v="18.351779999999998"/>
        <n v="10.803929999999999"/>
        <n v="15.461279999999995"/>
        <n v="22.002239999999997"/>
        <n v="16.04505"/>
        <n v="10.97316"/>
        <n v="15.693479999999997"/>
        <n v="9.0441900000000004"/>
        <n v="11.42226"/>
        <n v="8.09666"/>
        <n v="9.8069399999999991"/>
        <n v="6.0384000000000011"/>
        <n v="13.291200000000002"/>
        <n v="17.22457"/>
        <n v="8.1626399999999997"/>
        <n v="7.1861200000000007"/>
        <n v="14.501159999999999"/>
        <n v="13.034240000000002"/>
        <n v="9.0534400000000019"/>
        <n v="10.367639999999996"/>
        <n v="10.190819999999999"/>
        <n v="19.337500000000002"/>
        <n v="23.079000000000004"/>
        <n v="12.8095"/>
        <n v="27.225299999999997"/>
        <n v="8.7688000000000006"/>
        <n v="24.427200000000003"/>
        <n v="26.715"/>
        <n v="29.726400000000002"/>
        <n v="17.244800000000001"/>
        <n v="14.354099999999999"/>
        <n v="24.600600000000004"/>
        <n v="20.670300000000005"/>
        <n v="18.799499999999998"/>
        <n v="22.703200000000002"/>
        <n v="28.332400000000003"/>
        <n v="32.381099999999996"/>
        <n v="32.833399999999997"/>
        <n v="15.082200000000002"/>
        <n v="24.359300000000005"/>
        <n v="20.9376"/>
        <n v="21.211199999999998"/>
        <n v="22.0563"/>
        <n v="18.4909"/>
        <n v="26.937100000000004"/>
        <n v="20.080200000000001"/>
        <n v="19.777999999999995"/>
        <n v="23.808999999999997"/>
        <n v="23.360400000000002"/>
        <n v="17.469900000000003"/>
        <n v="16.715600000000006"/>
        <n v="21.063000000000006"/>
        <n v="21.321899999999996"/>
        <n v="27.612000000000013"/>
        <n v="28.992999999999995"/>
        <n v="22.7865"/>
        <n v="25.428400000000003"/>
        <n v="7.8351000000000006"/>
        <n v="16.135700000000003"/>
        <n v="16.816800000000001"/>
        <n v="22.582799999999995"/>
        <n v="23.838400000000011"/>
        <n v="23.168400000000005"/>
        <n v="13.751600000000002"/>
        <n v="11.503799999999998"/>
        <n v="19.581799999999998"/>
        <n v="23.851999999999997"/>
        <n v="20.7"/>
        <n v="28.957799999999999"/>
        <n v="10.273200000000001"/>
        <n v="16.677"/>
        <n v="27.829000000000001"/>
        <n v="22.771100000000001"/>
        <n v="16.088400000000004"/>
        <n v="19.472200000000001"/>
        <n v="10.278"/>
        <n v="34.905799999999999"/>
        <n v="20.154999999999998"/>
        <n v="31.566400000000002"/>
        <n v="33.310400000000001"/>
        <n v="22.194000000000003"/>
        <n v="20.351499999999998"/>
        <n v="27.107799999999997"/>
        <n v="17.075399999999998"/>
        <n v="25.639899999999997"/>
        <n v="24.635999999999999"/>
        <n v="25.314999999999994"/>
        <n v="26.461799999999997"/>
        <n v="25.748800000000003"/>
        <n v="20.517600000000002"/>
        <n v="19.4313"/>
        <n v="20.452500000000004"/>
        <n v="28.821000000000005"/>
        <n v="20.363399999999999"/>
        <n v="18.9712"/>
        <n v="14.352"/>
        <n v="21.669900000000002"/>
        <n v="16.744000000000003"/>
        <n v="14.177199999999999"/>
        <n v="23.142000000000007"/>
        <n v="17.8017"/>
        <n v="16.581600000000002"/>
        <n v="12.9297"/>
        <n v="15.763999999999998"/>
        <n v="16.7773"/>
        <n v="18.460400000000003"/>
        <n v="13.132700000000003"/>
        <n v="24.523200000000003"/>
        <n v="14.4809"/>
        <n v="23.422500000000003"/>
        <n v="6.090080000000003"/>
        <n v="2.7038000000000006"/>
        <n v="6.0852599999999999"/>
        <n v="9.65822"/>
        <n v="7.6333799999999998"/>
        <n v="6.3280799999999999"/>
        <n v="0.14190000000000003"/>
        <n v="1.6308600000000004"/>
        <n v="4.4086000000000007"/>
        <n v="1.9561399999999995"/>
        <n v="19.314240000000002"/>
        <n v="9.6045000000000016"/>
        <n v="0.4508000000000007"/>
        <n v="5.3480400000000001"/>
        <n v="7.3374400000000009"/>
        <n v="8.8199200000000033"/>
        <n v="7.1135999999999999"/>
        <n v="5.7392000000000012"/>
        <n v="5.1732000000000005"/>
        <n v="12.25972"/>
        <n v="14.579760000000004"/>
        <n v="5.6497999999999999"/>
        <n v="7.1680400000000013"/>
        <n v="13.716480000000002"/>
        <n v="10.570079999999999"/>
        <n v="6.6160200000000007"/>
        <n v="5.8507200000000008"/>
        <n v="4.0398199999999989"/>
        <n v="12.052920000000002"/>
        <n v="3.4442400000000006"/>
        <n v="11.871359999999999"/>
        <n v="5.2498600000000026"/>
        <n v="7.2168800000000024"/>
        <n v="2.8338000000000005"/>
        <n v="9.9735600000000026"/>
        <n v="15.036560000000001"/>
        <n v="1.5517800000000006"/>
        <n v="14.668980000000001"/>
        <n v="8.2278400000000023"/>
        <n v="10.69572"/>
        <n v="9.8424999999999994"/>
        <n v="8.1360000000000028"/>
        <n v="5.6288999999999998"/>
        <n v="10.439280000000002"/>
        <n v="2.1205799999999999"/>
        <n v="3.8043400000000007"/>
        <n v="5.2544000000000031"/>
        <n v="6.3891600000000031"/>
        <n v="7.5962400000000008"/>
        <n v="3.2380600000000008"/>
        <n v="3.1017000000000015"/>
        <n v="7.360199999999999"/>
        <n v="8.6563400000000019"/>
        <n v="5.7959999999999994"/>
        <n v="9.808799999999998"/>
        <n v="7.8972999999999995"/>
        <n v="2.5828000000000002"/>
        <n v="7.8317800000000011"/>
        <n v="5.9472000000000005"/>
        <n v="0.41767999999999988"/>
        <n v="6.2127000000000008"/>
        <n v="7.5039999999999996"/>
        <n v="3.1532400000000003"/>
        <n v="6.7387000000000006"/>
        <n v="3.2842799999999994"/>
        <n v="3.4975200000000015"/>
        <n v="2.4438400000000007"/>
        <n v="5.9384999999999994"/>
        <n v="0.83772000000000035"/>
        <n v="1.8399999999999994"/>
        <n v="8.0147400000000015"/>
        <n v="8.3769600000000022"/>
        <n v="3.429720000000001"/>
        <n v="2.3026"/>
        <n v="5.1795999999999998"/>
        <n v="3.7637600000000004"/>
        <n v="0.42212000000000044"/>
        <n v="7.2413999999999996"/>
        <n v="4.3165000000000004"/>
        <n v="5.9129199999999997"/>
        <n v="2.7213600000000002"/>
        <n v="2.8392000000000004"/>
        <n v="6.1021800000000006"/>
        <n v="7.1953000000000014"/>
        <n v="0.53759999999999986"/>
        <n v="3.1033999999999988"/>
        <n v="15.196199999999997"/>
        <n v="10.123840000000001"/>
        <n v="4.36416"/>
        <n v="7.3082400000000014"/>
        <n v="3.4843999999999995"/>
        <n v="9.8669200000000004"/>
        <n v="2.4534400000000001"/>
        <n v="2.8962999999999992"/>
        <n v="4.4659199999999979"/>
        <n v="2.7318300000000004"/>
        <n v="0.9190799999999999"/>
        <n v="0.63007999999999909"/>
        <n v="1.0130399999999995"/>
        <n v="1.0238399999999999"/>
        <n v="0.72324000000000188"/>
        <n v="1.9218599999999997"/>
        <n v="5.4180000000000001"/>
        <n v="0.65341999999999956"/>
        <n v="3.1828499999999997"/>
        <n v="1.8572799999999996"/>
        <n v="0.49840000000000079"/>
        <n v="1.1969099999999997"/>
        <n v="0.12012000000000084"/>
        <n v="2.0406"/>
        <n v="1.8451799999999987"/>
        <n v="2.8594799999999996"/>
        <n v="3.4428100000000001"/>
        <n v="0.75815999999999917"/>
        <n v="3.6009600000000002"/>
        <n v="1.5702499999999999"/>
        <n v="4.3163999999999998"/>
        <n v="0.81839999999999991"/>
        <n v="0.67164000000000035"/>
        <n v="0.46332000000000045"/>
        <n v="0.38479999999999998"/>
        <n v="0.63190000000000002"/>
        <n v="4.1819999999999995"/>
        <n v="6.7669999999999383E-2"/>
        <n v="2.7191999999999985"/>
        <n v="2.1227999999999998"/>
        <n v="1.2767299999999999"/>
        <n v="1.8479999999999198E-2"/>
        <n v="1.6313399999999998"/>
        <n v="1.6825199999999996"/>
        <n v="0.81613999999999975"/>
        <n v="5.573629999999997"/>
        <n v="2.4853499999999986"/>
        <n v="2.7911199999999998"/>
        <n v="6.0669399999999989"/>
        <n v="0.78209999999999891"/>
        <n v="1.4853300000000003"/>
        <n v="4.30708"/>
        <n v="2.4667600000000003"/>
        <n v="0.10234999999999843"/>
        <n v="0.67836999999999992"/>
        <n v="0.39830999999999961"/>
        <n v="1.1494800000000003"/>
        <n v="0.39269999999999999"/>
        <n v="4.1347199999999997"/>
        <n v="1.275679999999999"/>
        <n v="1.3528"/>
        <n v="0.17679999999999998"/>
        <n v="2.3489999999999998"/>
        <n v="0.3693599999999993"/>
        <n v="3.4267799999999995"/>
        <n v="2.9189000000000003"/>
        <n v="1.9090499999999997"/>
        <n v="0.1489599999999982"/>
        <n v="0.58589999999999987"/>
        <n v="0.77657000000000165"/>
        <n v="3.5646800000000005"/>
        <n v="1.5000599999999999"/>
        <n v="0.59055000000000013"/>
        <n v="1.0086199999999994"/>
        <n v="2.7701499999999992"/>
        <n v="0.2712"/>
        <n v="0.47939999999999994"/>
        <n v="0.34671000000000002"/>
        <n v="1.4805000000000001"/>
        <n v="0.7427100000000002"/>
        <n v="2.1369000000000002"/>
        <n v="0.49574999999999936"/>
        <n v="1.1360699999999988"/>
        <n v="2.941339999999999"/>
        <n v="1.5791899999999988"/>
        <n v="2.5285299999999973"/>
        <n v="1.3848099999999985"/>
        <n v="1.5584399999999998"/>
        <n v="6.476709999999998"/>
        <n v="1.4166000000000001"/>
        <n v="5.9290599999999998"/>
        <n v="2.3852399999999987"/>
        <n v="2.226659999999999"/>
        <n v="0.7276000000000008"/>
        <n v="1.8535999999999997"/>
        <n v="0.93598000000000225"/>
        <n v="2.0313600000000003"/>
        <n v="0.55469999999999997"/>
        <n v="10.997499999999997"/>
        <n v="16.294800000000002"/>
        <n v="10.193500000000002"/>
        <n v="4.963499999999998"/>
        <n v="10.8226"/>
        <n v="6.3992999999999984"/>
        <n v="16.302399999999999"/>
        <n v="11.549999999999999"/>
        <n v="12.281499999999999"/>
        <n v="9.5040000000000013"/>
        <n v="14.88"/>
        <n v="17.942399999999999"/>
        <n v="8.8919999999999977"/>
        <n v="5.0916999999999994"/>
        <n v="5.0836000000000006"/>
        <n v="25.723499999999994"/>
        <n v="12.807899999999997"/>
        <n v="3.9464999999999981"/>
        <n v="12.792600000000002"/>
        <n v="10.56"/>
        <n v="12.613999999999999"/>
        <n v="13.507199999999996"/>
        <n v="11.421900000000001"/>
        <n v="11.739000000000001"/>
        <n v="19.893999999999998"/>
        <n v="5.7716999999999992"/>
        <n v="14.2857"/>
        <n v="10.216799999999999"/>
        <n v="3.36"/>
        <n v="6.7924999999999986"/>
        <n v="14.6004"/>
        <n v="11.1852"/>
        <n v="12.262200000000002"/>
        <n v="11.3652"/>
        <n v="9.2800000000000011"/>
        <n v="7.6846000000000005"/>
        <n v="5.5571999999999981"/>
        <n v="14.3157"/>
        <n v="17.829600000000003"/>
        <n v="12.4389"/>
        <n v="13.9925"/>
        <n v="17.468"/>
        <n v="10.742799999999999"/>
        <n v="19.777799999999999"/>
        <n v="12.520399999999997"/>
        <n v="14.902199999999999"/>
        <n v="9.1790999999999983"/>
        <n v="10.524699999999999"/>
        <n v="15.451199999999998"/>
        <n v="13.224"/>
        <n v="14.1432"/>
        <n v="12.338399999999998"/>
        <n v="7.7139999999999986"/>
        <n v="19.9084"/>
        <n v="10.495699999999996"/>
        <n v="12.787199999999997"/>
        <n v="7.7571999999999992"/>
        <n v="9.7160999999999991"/>
        <n v="8.3952000000000009"/>
        <n v="22.257400000000001"/>
        <n v="9.6524999999999981"/>
        <n v="16.215300000000003"/>
        <n v="8.0940000000000012"/>
        <n v="23.020800000000001"/>
        <n v="20.571599999999997"/>
        <n v="12.382299999999999"/>
        <n v="10.1152"/>
        <n v="27.602499999999996"/>
        <n v="8.4999999999999982"/>
        <n v="8.3266000000000009"/>
        <n v="16.100000000000001"/>
        <n v="9.0288000000000004"/>
        <n v="11.222099999999999"/>
        <n v="16.742399999999996"/>
        <n v="12.172999999999998"/>
        <n v="15.54"/>
        <n v="14.748799999999997"/>
        <n v="6.6773999999999996"/>
        <n v="16.814999999999998"/>
        <n v="11.404800000000002"/>
        <n v="9.7656000000000009"/>
        <n v="12.154099999999996"/>
        <n v="24.525000000000006"/>
        <n v="16.192800000000002"/>
        <n v="9.9636000000000031"/>
        <n v="9.1433999999999997"/>
        <n v="10.504"/>
        <n v="15.892799999999998"/>
        <n v="11.674799999999999"/>
        <n v="7.4099999999999984"/>
        <n v="13.929120000000001"/>
        <n v="13.210219999999998"/>
        <n v="10.494399999999999"/>
        <n v="16.336960000000001"/>
        <n v="11.420600000000002"/>
        <n v="12.965900000000001"/>
        <n v="12.125399999999999"/>
        <n v="6.5884"/>
        <n v="4.7246400000000008"/>
        <n v="9.0420399999999965"/>
        <n v="17.852999999999998"/>
        <n v="19.020960000000002"/>
        <n v="12.837999999999999"/>
        <n v="9.6508000000000003"/>
        <n v="14.1729"/>
        <n v="14.099539999999999"/>
        <n v="24.86964"/>
        <n v="10.795359999999997"/>
        <n v="16.617000000000001"/>
        <n v="14.745280000000003"/>
        <n v="23.730320000000003"/>
        <n v="11.923659999999998"/>
        <n v="12.9"/>
        <n v="9.8757999999999981"/>
        <n v="7.4029200000000017"/>
        <n v="12.650400000000003"/>
        <n v="20.451659999999997"/>
        <n v="9.4462199999999985"/>
        <n v="22.1937"/>
        <n v="12.351280000000001"/>
        <n v="9.9763999999999999"/>
        <n v="17.439359999999997"/>
        <n v="21.667679999999997"/>
        <n v="12.800060000000002"/>
        <n v="16.486499999999999"/>
        <n v="19.7682"/>
        <n v="13.498680000000002"/>
        <n v="15.045120000000002"/>
        <n v="10.78612"/>
        <n v="9.7920000000000016"/>
        <n v="7.329200000000001"/>
        <n v="6.0355999999999979"/>
        <n v="16.720499999999998"/>
        <n v="22.34104"/>
        <n v="9.9545599999999972"/>
        <n v="22.7728"/>
        <n v="16.322880000000001"/>
        <n v="21.107839999999999"/>
        <n v="6.6155000000000008"/>
        <n v="14.596919999999997"/>
        <n v="20.472840000000001"/>
        <n v="7.9891199999999989"/>
        <n v="11.487520000000004"/>
        <n v="6.9999999999999991"/>
        <n v="12.332880000000003"/>
        <n v="7.7123599999999985"/>
        <n v="7.6075800000000005"/>
        <n v="11.293100000000003"/>
        <n v="15.388800000000002"/>
        <n v="15.260820000000001"/>
        <n v="10.668160000000002"/>
        <n v="20.352"/>
        <n v="5.9024000000000001"/>
        <n v="10.311300000000003"/>
        <n v="11.133719999999999"/>
        <n v="11.062400000000002"/>
        <n v="19.275300000000005"/>
        <n v="20.201279999999997"/>
        <n v="4.7101000000000015"/>
        <n v="16.929559999999999"/>
        <n v="8.4268799999999988"/>
        <n v="9.9565799999999989"/>
        <n v="7.056"/>
        <n v="13.07352"/>
        <n v="9.2096"/>
        <n v="14.139839999999998"/>
        <n v="22.586200000000002"/>
        <n v="10.32912"/>
        <n v="11.370479999999999"/>
        <n v="14.895360000000002"/>
        <n v="7.2045000000000003"/>
        <n v="11.666879999999999"/>
        <n v="16.887499999999999"/>
        <n v="13.661760000000005"/>
        <n v="16.782120000000003"/>
        <n v="13.910399999999997"/>
        <n v="11.488480000000003"/>
        <n v="13.29776"/>
        <n v="13.439000000000002"/>
        <n v="9.4352800000000006"/>
        <n v="19.760960000000001"/>
        <n v="10.569799999999999"/>
        <n v="8.9724599999999981"/>
        <n v="4.3529"/>
        <n v="12.011759999999999"/>
        <n v="11.045649999999998"/>
        <n v="14.688959999999998"/>
        <n v="8.8186000000000018"/>
        <n v="4.1434600000000001"/>
        <n v="6.161459999999999"/>
        <n v="8.6322599999999987"/>
        <n v="3.2415600000000002"/>
        <n v="1.4568000000000001"/>
        <n v="4.8296799999999989"/>
        <n v="9.5990999999999964"/>
        <n v="6.6804799999999993"/>
        <n v="7.6484500000000004"/>
        <n v="4.8916799999999991"/>
        <n v="8.7442499999999992"/>
        <n v="4.5110399999999986"/>
        <n v="6.6869700000000005"/>
        <n v="7.6692"/>
        <n v="5.9527000000000001"/>
        <n v="7.017839999999997"/>
        <n v="7.4880899999999988"/>
        <n v="3.9106099999999997"/>
        <n v="5.7120000000000006"/>
        <n v="17.6022"/>
        <n v="6.0614999999999997"/>
        <n v="7.6686999999999994"/>
        <n v="5.5802799999999992"/>
        <n v="8.8867699999999985"/>
        <n v="5.8861799999999986"/>
        <n v="4.2025800000000002"/>
        <n v="3.5478000000000005"/>
        <n v="8.2296999999999993"/>
        <n v="4.4169299999999998"/>
        <n v="11.700449999999998"/>
        <n v="8.7603199999999966"/>
        <n v="4.5671999999999988"/>
        <n v="11.341119999999997"/>
        <n v="10.690399999999999"/>
        <n v="4.3871999999999991"/>
        <n v="15.096489999999998"/>
        <n v="5.2169499999999998"/>
        <n v="5.7964000000000002"/>
        <n v="7.7300999999999993"/>
        <n v="9.998009999999999"/>
        <n v="6.3266400000000003"/>
        <n v="8.3618799999999993"/>
        <n v="8.2546799999999987"/>
        <n v="9.734239999999998"/>
        <n v="12.127959999999998"/>
        <n v="9.2544599999999981"/>
        <n v="7.3206000000000007"/>
        <n v="9.2274299999999982"/>
        <n v="5.0379900000000006"/>
        <n v="5.72"/>
        <n v="8.9447299999999981"/>
        <n v="14.798699999999998"/>
        <n v="4.2376499999999995"/>
        <n v="7.345159999999999"/>
        <n v="8.1851399999999988"/>
        <n v="12.490399999999999"/>
        <n v="8.5246199999999988"/>
        <n v="14.419599999999999"/>
        <n v="10.892339999999999"/>
        <n v="2.9942399999999991"/>
        <n v="9.6182899999999982"/>
        <n v="8.1019800000000011"/>
        <n v="3.8007200000000001"/>
        <n v="3.8639999999999999"/>
        <n v="6.7649400000000011"/>
        <n v="8.9366199999999978"/>
        <n v="9.4338399999999982"/>
        <n v="4.2868799999999991"/>
        <n v="3.4116599999999995"/>
        <n v="11.106680000000001"/>
        <n v="4.1263199999999989"/>
        <n v="6.171319999999997"/>
        <n v="4.4603899999999994"/>
        <n v="12.251200000000001"/>
        <n v="10.082700000000001"/>
        <n v="5.7749999999999995"/>
        <n v="15.232139999999996"/>
        <n v="6.1723199999999991"/>
        <n v="6.5555999999999992"/>
        <n v="8.9638199999999983"/>
        <n v="13.1257"/>
        <n v="7.2571799999999991"/>
        <n v="8.7384599999999999"/>
        <n v="2.2237200000000001"/>
        <n v="8.7534999999999972"/>
        <n v="11.395359999999997"/>
        <n v="23.809099999999994"/>
        <n v="26.880399999999995"/>
        <n v="10.729600000000001"/>
        <n v="33.4602"/>
        <n v="30.925999999999998"/>
        <n v="23.262400000000003"/>
        <n v="30.947199999999995"/>
        <n v="22.235099999999999"/>
        <n v="30.331200000000003"/>
        <n v="14.975999999999999"/>
        <n v="12.275899999999998"/>
        <n v="23.601600000000001"/>
        <n v="23.439399999999992"/>
        <n v="11.129999999999999"/>
        <n v="17.601599999999998"/>
        <n v="20.063999999999997"/>
        <n v="27.386099999999999"/>
        <n v="11.573599999999997"/>
        <n v="19.777999999999999"/>
        <n v="22.018799999999999"/>
        <n v="20.133400000000002"/>
        <n v="20.863700000000001"/>
        <n v="16.4346"/>
        <n v="11.9232"/>
        <n v="32.616199999999999"/>
        <n v="8.2081999999999979"/>
        <n v="26.128800000000002"/>
        <n v="22.074099999999994"/>
        <n v="33.9405"/>
        <n v="13.563000000000004"/>
        <n v="18.207000000000001"/>
        <n v="13.373099999999999"/>
        <n v="23.6555"/>
        <n v="18.008599999999998"/>
        <n v="21.9635"/>
        <n v="19.000500000000006"/>
        <n v="14.46"/>
        <n v="12.042800000000002"/>
        <n v="31.475899999999996"/>
        <n v="33.368399999999994"/>
        <n v="33.090200000000003"/>
        <n v="29.779199999999996"/>
        <n v="15.028"/>
        <n v="28.267199999999995"/>
        <n v="19.805499999999999"/>
        <n v="20.331999999999997"/>
        <n v="18.782399999999996"/>
        <n v="25.856999999999996"/>
        <n v="16.0016"/>
        <n v="11.403400000000001"/>
        <n v="21.655000000000001"/>
        <n v="21.480199999999996"/>
        <n v="24.824799999999996"/>
        <n v="22.26"/>
        <n v="17.345999999999997"/>
        <n v="23.616"/>
        <n v="16.9435"/>
        <n v="23.372999999999998"/>
        <n v="20.134500000000003"/>
        <n v="23.3752"/>
        <n v="25.051600000000001"/>
        <n v="28.323500000000003"/>
        <n v="16.140599999999999"/>
        <n v="27.812399999999997"/>
        <n v="24.124800000000004"/>
        <n v="21.977999999999998"/>
        <n v="16.630899999999997"/>
        <n v="17.417399999999997"/>
        <n v="24.831"/>
        <n v="17.299399999999999"/>
        <n v="32.578000000000003"/>
        <n v="23.069000000000003"/>
        <n v="17.779999999999998"/>
        <n v="12.732999999999999"/>
        <n v="11.5992"/>
        <n v="23.768999999999998"/>
        <n v="11.098999999999997"/>
        <n v="29.389500000000002"/>
        <n v="13.513499999999999"/>
        <n v="18.8188"/>
        <n v="13.965"/>
        <n v="25.126399999999997"/>
        <n v="17.153200000000005"/>
        <n v="13.188000000000001"/>
        <n v="15.996200000000002"/>
        <n v="14.198399999999999"/>
        <n v="15.810999999999998"/>
        <n v="14.940799999999998"/>
        <n v="13.045800000000002"/>
        <n v="3.9599999999999991"/>
        <n v="10.650600000000003"/>
        <n v="13.049540000000002"/>
        <n v="14.272399999999999"/>
        <n v="10.743320000000001"/>
        <n v="13.400100000000004"/>
        <n v="15.057240000000006"/>
        <n v="9.1059200000000029"/>
        <n v="14.400880000000001"/>
        <n v="13.073200000000003"/>
        <n v="11.399900000000001"/>
        <n v="9.6021799999999988"/>
        <n v="4.9201599999999992"/>
        <n v="10.977120000000001"/>
        <n v="6.3386200000000006"/>
        <n v="11.87486"/>
        <n v="8.6334800000000005"/>
        <n v="16.511039999999998"/>
        <n v="4.2380000000000013"/>
        <n v="7.8720200000000009"/>
        <n v="15.354900000000002"/>
        <n v="3.8055600000000007"/>
        <n v="7.6196400000000004"/>
        <n v="18.25752"/>
        <n v="7.5149999999999997"/>
        <n v="10.105440000000002"/>
        <n v="5.8614999999999986"/>
        <n v="5.4801600000000006"/>
        <n v="9.4140800000000002"/>
        <n v="5.65388"/>
        <n v="12.651780000000002"/>
        <n v="13.473180000000003"/>
        <n v="9.2162400000000009"/>
        <n v="8.0924800000000001"/>
        <n v="6.207040000000001"/>
        <n v="6.5141600000000013"/>
        <n v="7.0150400000000017"/>
        <n v="11.9634"/>
        <n v="7.2743999999999973"/>
        <n v="14.538680000000001"/>
        <n v="12.168000000000001"/>
        <n v="6.1572400000000016"/>
        <n v="9.2371400000000037"/>
        <n v="17.824320000000004"/>
        <n v="11.919440000000002"/>
        <n v="8.4980400000000014"/>
        <n v="6.8296200000000002"/>
        <n v="12.255499999999998"/>
        <n v="5.64344"/>
        <n v="3.3535600000000003"/>
        <n v="8.590320000000002"/>
        <n v="11.821799999999996"/>
        <n v="12.901460000000004"/>
        <n v="23.378520000000005"/>
        <n v="13.946280000000005"/>
        <n v="6.2882000000000016"/>
        <n v="9.3772800000000007"/>
        <n v="9.041999999999998"/>
        <n v="7.0701600000000004"/>
        <n v="5.8748800000000001"/>
        <n v="15.734160000000001"/>
        <n v="10.900399999999998"/>
        <n v="8.9478000000000009"/>
        <n v="9.3502200000000002"/>
        <n v="5.7188000000000008"/>
        <n v="11.54426"/>
        <n v="10.959199999999999"/>
        <n v="11.338080000000003"/>
        <n v="9.4401600000000023"/>
        <n v="13.956400000000002"/>
        <n v="8.9633400000000023"/>
        <n v="16.623180000000001"/>
        <n v="2.9629799999999999"/>
        <n v="14.249460000000003"/>
        <n v="8.8830599999999986"/>
        <n v="7.5649200000000016"/>
        <n v="8.2112000000000016"/>
        <n v="11.22264"/>
        <n v="5.4152000000000005"/>
        <n v="4.0403999999999991"/>
        <n v="11.789439999999997"/>
        <n v="4.9787199999999991"/>
        <n v="4.7634000000000007"/>
        <n v="11.483280000000004"/>
        <n v="8.091879999999998"/>
        <n v="9.6112799999999989"/>
        <n v="11.777880000000003"/>
        <n v="14.23348"/>
        <n v="15.025440000000007"/>
        <n v="10.411799999999999"/>
        <n v="9.5596200000000007"/>
        <n v="17.775359999999999"/>
        <n v="5.8192199999999987"/>
        <n v="5.9822399999999991"/>
        <n v="7.2718799999999986"/>
        <n v="10.436859999999999"/>
        <n v="8.7910400000000006"/>
        <n v="6.5894399999999997"/>
        <n v="5.0928600000000008"/>
        <n v="10.89669"/>
        <n v="17.6358"/>
        <n v="7.7078399999999991"/>
        <n v="10.541639999999999"/>
        <n v="5.7502500000000012"/>
        <n v="7.664600000000001"/>
        <n v="10.4247"/>
        <n v="6.661979999999998"/>
        <n v="7.1647999999999996"/>
        <n v="5.0209600000000005"/>
        <n v="10.6197"/>
        <n v="6.1003799999999986"/>
        <n v="3.8488799999999994"/>
        <n v="7.8670599999999995"/>
        <n v="8.899799999999999"/>
        <n v="7.0906799999999972"/>
        <n v="3.9668200000000002"/>
        <n v="6.4454399999999996"/>
        <n v="2.7916799999999991"/>
        <n v="4.2124399999999991"/>
        <n v="12.10125"/>
        <n v="7.3731599999999995"/>
        <n v="9.3778699999999997"/>
        <n v="9.703400000000002"/>
        <n v="11.322839999999996"/>
        <n v="9.2224599999999981"/>
        <n v="4.7349600000000001"/>
        <n v="13.729200000000001"/>
        <n v="3.8139599999999994"/>
        <n v="8.288549999999999"/>
        <n v="11.683359999999997"/>
        <n v="12.592500000000001"/>
        <n v="5.3857199999999983"/>
        <n v="2.8721699999999997"/>
        <n v="5.1922199999999998"/>
        <n v="5.0974499999999994"/>
        <n v="7.775249999999998"/>
        <n v="5.4982199999999981"/>
        <n v="7.6458499999999985"/>
        <n v="4.5812699999999991"/>
        <n v="8.7926399999999969"/>
        <n v="5.5950400000000009"/>
        <n v="2.0730599999999995"/>
        <n v="5.1704099999999995"/>
        <n v="12.750449999999997"/>
        <n v="5.3209199999999983"/>
        <n v="9.5026200000000003"/>
        <n v="10.927869999999999"/>
        <n v="7.7046199999999976"/>
        <n v="3.1960499999999996"/>
        <n v="4.3313200000000007"/>
        <n v="9.1837499999999999"/>
        <n v="6.1036599999999988"/>
        <n v="8.4835199999999986"/>
        <n v="7.5095999999999998"/>
        <n v="7.1189600000000004"/>
        <n v="2.9546199999999994"/>
        <n v="10.815119999999999"/>
        <n v="8.3621999999999979"/>
        <n v="6.1752000000000002"/>
        <n v="6.2082299999999995"/>
        <n v="3.51024"/>
        <n v="9.7680299999999995"/>
        <n v="7.0987599999999995"/>
        <n v="6.2949599999999988"/>
        <n v="3.7937899999999996"/>
        <n v="6.926639999999999"/>
        <n v="5.8176599999999992"/>
        <n v="13.387350000000001"/>
        <n v="7.9430399999999981"/>
        <n v="4.1562800000000006"/>
        <n v="5.2088999999999999"/>
        <n v="2.4117900000000003"/>
        <n v="7.6649400000000005"/>
        <n v="9.8672500000000021"/>
        <n v="10.316969999999998"/>
        <n v="7.441749999999999"/>
        <n v="10.882629999999997"/>
        <n v="6.0323199999999977"/>
        <n v="4.7632199999999978"/>
        <n v="5.9652099999999981"/>
        <n v="10.946879999999997"/>
        <n v="13.9955"/>
        <n v="11.347199999999999"/>
        <n v="6.5922999999999998"/>
        <n v="10.796799999999998"/>
        <n v="17.747199999999996"/>
        <n v="13.964599999999997"/>
        <n v="16.935600000000001"/>
        <n v="15.9856"/>
        <n v="9.1209999999999987"/>
        <n v="14.8056"/>
        <n v="15.132"/>
        <n v="16.535599999999999"/>
        <n v="12.040699999999998"/>
        <n v="12.024900000000001"/>
        <n v="12.078000000000003"/>
        <n v="5.9248000000000003"/>
        <n v="11.792399999999997"/>
        <n v="18.183900000000001"/>
        <n v="28.722600000000003"/>
        <n v="22.610600000000002"/>
        <n v="18.224499999999999"/>
        <n v="15.379199999999999"/>
        <n v="18.737599999999997"/>
        <n v="21.164099999999998"/>
        <n v="14.5503"/>
        <n v="13.354499999999996"/>
        <n v="11.6584"/>
        <n v="27.257200000000001"/>
        <n v="20.627399999999998"/>
        <n v="16.649899999999999"/>
        <n v="23.637399999999996"/>
        <n v="10.934700000000003"/>
        <n v="23.505600000000001"/>
        <n v="14.0364"/>
        <n v="19.858199999999997"/>
        <n v="16.442999999999998"/>
        <n v="10.625999999999999"/>
        <n v="10.917799999999998"/>
        <n v="12.130800000000001"/>
        <n v="23.659199999999995"/>
        <n v="15.753600000000002"/>
        <n v="12.493700000000002"/>
        <n v="17.818800000000003"/>
        <n v="17.290700000000001"/>
        <n v="8.2288999999999994"/>
        <n v="17.561499999999999"/>
        <n v="7.5648000000000009"/>
        <n v="10.800800000000001"/>
        <n v="5.9142999999999999"/>
        <n v="14.435999999999998"/>
        <n v="22.504000000000005"/>
        <n v="9.7499999999999982"/>
        <n v="12.756499999999999"/>
        <n v="21.873600000000003"/>
        <n v="11.401700000000002"/>
        <n v="16.044599999999996"/>
        <n v="14.385600000000004"/>
        <n v="19.683"/>
        <n v="20.76"/>
        <n v="19.685399999999998"/>
        <n v="10.899000000000001"/>
        <n v="13.367200000000002"/>
        <n v="6.3551999999999982"/>
        <n v="11.351999999999999"/>
        <n v="15.597900000000001"/>
        <n v="12.256"/>
        <n v="9.5315999999999992"/>
        <n v="5.6984999999999992"/>
        <n v="12.665399999999996"/>
        <n v="14.140399999999998"/>
        <n v="9.7899999999999991"/>
        <n v="20.9495"/>
        <n v="12.993999999999998"/>
        <n v="11.000099999999998"/>
        <n v="7.0586999999999991"/>
        <n v="19.576499999999999"/>
        <n v="29.6782"/>
        <n v="12.156000000000001"/>
        <n v="13.432200000000002"/>
        <n v="14.252399999999998"/>
        <n v="15.1623"/>
        <n v="16.429400000000005"/>
        <n v="14.723099999999995"/>
        <n v="12.5145"/>
        <n v="19.138800000000003"/>
        <n v="12.048199999999998"/>
        <n v="6.3196000000000012"/>
        <n v="22.162799999999994"/>
        <n v="17.757999999999996"/>
        <n v="12.794800000000002"/>
        <n v="12.746500000000001"/>
        <n v="18.375"/>
        <n v="17.122000000000003"/>
        <n v="15.756"/>
        <n v="20.617940000000004"/>
        <n v="12.635520000000001"/>
        <n v="16.979600000000001"/>
        <n v="20.823599999999999"/>
        <n v="21.694080000000007"/>
        <n v="12.736360000000001"/>
        <n v="13.79106"/>
        <n v="14.969460000000005"/>
        <n v="11.770440000000001"/>
        <n v="20.267499999999998"/>
        <n v="13.888800000000002"/>
        <n v="28.143039999999999"/>
        <n v="30.578600000000005"/>
        <n v="18.352100000000004"/>
        <n v="15.746280000000004"/>
        <n v="12.137400000000003"/>
        <n v="15.355080000000003"/>
        <n v="20.980799999999999"/>
        <n v="10.20396"/>
        <n v="15.280200000000004"/>
        <n v="15.413460000000001"/>
        <n v="20.539420000000007"/>
        <n v="17.547740000000001"/>
        <n v="11.737880000000001"/>
        <n v="10.970920000000001"/>
        <n v="18.423780000000004"/>
        <n v="14.219100000000005"/>
        <n v="14.213160000000004"/>
        <n v="27.378000000000004"/>
        <n v="13.765400000000005"/>
        <n v="17.816000000000003"/>
        <n v="17.346559999999997"/>
        <n v="23.071400000000004"/>
        <n v="20.085000000000001"/>
        <n v="16.09674"/>
        <n v="22.273140000000005"/>
        <n v="16.337200000000006"/>
        <n v="14.090220000000002"/>
        <n v="17.03632"/>
        <n v="12.145460000000002"/>
        <n v="12.405600000000002"/>
        <n v="10.872080000000004"/>
        <n v="30.667100000000001"/>
        <n v="16.596"/>
        <n v="10.86008"/>
        <n v="19.134640000000005"/>
        <n v="12.112159999999999"/>
        <n v="15.841980000000001"/>
        <n v="18.155760000000004"/>
        <n v="29.234559999999998"/>
        <n v="14.12082"/>
        <n v="16.507680000000008"/>
        <n v="23.121040000000001"/>
        <n v="18.758940000000006"/>
        <n v="20.756320000000006"/>
        <n v="10.909040000000001"/>
        <n v="19.386240000000001"/>
        <n v="18.671380000000003"/>
        <n v="14.006680000000003"/>
        <n v="26.643600000000003"/>
        <n v="17.80592"/>
        <n v="17.669120000000003"/>
        <n v="16.207100000000001"/>
        <n v="20.710760000000004"/>
        <n v="20.337160000000001"/>
        <n v="16.504320000000003"/>
        <n v="21.455280000000002"/>
        <n v="19.303900000000006"/>
        <n v="15.191640000000001"/>
        <n v="19.625"/>
        <n v="22.833300000000005"/>
        <n v="21.254180000000002"/>
        <n v="20.90016"/>
        <n v="15.426560000000002"/>
        <n v="21.614640000000005"/>
        <n v="17.205120000000004"/>
        <n v="20.716000000000001"/>
        <n v="16.85502"/>
        <n v="14.084719999999999"/>
        <n v="19.199460000000002"/>
        <n v="15.092700000000002"/>
        <n v="16.502400000000002"/>
        <n v="12.952980000000002"/>
        <n v="14.578200000000002"/>
        <n v="18.410460000000004"/>
        <n v="21.413880000000002"/>
        <n v="17.909099999999999"/>
        <n v="18.936000000000003"/>
        <n v="10.480500000000001"/>
        <n v="14.141120000000001"/>
        <n v="18.602640000000008"/>
        <n v="14.738580000000002"/>
        <n v="6.6773499999999997"/>
        <n v="13.625359999999999"/>
        <n v="6.5347599999999995"/>
        <n v="19.923930000000002"/>
        <n v="9.9449199999999998"/>
        <n v="7.0934399999999984"/>
        <n v="8.605080000000001"/>
        <n v="6.5169000000000015"/>
        <n v="11.040519999999999"/>
        <n v="15.408239999999999"/>
        <n v="12.461069999999999"/>
        <n v="9.2130499999999973"/>
        <n v="15.077919999999999"/>
        <n v="9.2213599999999989"/>
        <n v="6.1928999999999998"/>
        <n v="6.6452"/>
        <n v="16.087230000000002"/>
        <n v="7.7531299999999987"/>
        <n v="12.738"/>
        <n v="5.5005599999999983"/>
        <n v="13.456080000000002"/>
        <n v="9.6313199999999988"/>
        <n v="8.542329999999998"/>
        <n v="6.9414599999999984"/>
        <n v="10.152799999999999"/>
        <n v="12.143039999999999"/>
        <n v="12.946620000000003"/>
        <n v="10.520429999999999"/>
        <n v="5.7399899999999997"/>
        <n v="6.5230299999999994"/>
        <n v="8.4383999999999997"/>
        <n v="17.814959999999999"/>
        <n v="16.48413"/>
        <n v="4.1382000000000003"/>
        <n v="10.654599999999999"/>
        <n v="11.237659999999998"/>
        <n v="9.9257400000000011"/>
        <n v="12.26295"/>
        <n v="8.1047199999999986"/>
        <n v="6.351029999999998"/>
        <n v="9.0449999999999999"/>
        <n v="10.009089999999999"/>
        <n v="6.3117000000000001"/>
        <n v="13.288800000000002"/>
        <n v="5.4550999999999998"/>
        <n v="12.226709999999997"/>
        <n v="6.5102099999999989"/>
        <n v="10.966059999999999"/>
        <n v="6.9111399999999996"/>
        <n v="15.090900000000003"/>
        <n v="7.3326600000000006"/>
        <n v="10.3704"/>
        <n v="12.221819999999999"/>
        <n v="10.035359999999997"/>
        <n v="6.5959199999999996"/>
        <n v="3.7667999999999999"/>
        <n v="15.71762"/>
        <n v="5.3563999999999989"/>
        <n v="10.637760000000002"/>
        <n v="8.5944099999999999"/>
        <n v="9.3117900000000002"/>
        <n v="14.162980000000001"/>
        <n v="5.1589999999999998"/>
        <n v="12.74728"/>
        <n v="11.6622"/>
        <n v="7.2914899999999987"/>
        <n v="12.771000000000003"/>
        <n v="8.6527999999999992"/>
        <n v="12.641080000000001"/>
        <n v="17.297919999999998"/>
        <n v="7.6082399999999986"/>
        <n v="10.816079999999999"/>
        <n v="14.29326"/>
        <n v="12.704160000000002"/>
        <n v="6.4112999999999998"/>
        <n v="8.4824999999999999"/>
        <n v="7.9978799999999994"/>
        <n v="6.3734999999999999"/>
        <n v="7.2663000000000011"/>
        <n v="12.385319999999997"/>
        <n v="8.7505000000000006"/>
        <n v="4.8656999999999995"/>
        <n v="8.4375000000000018"/>
        <n v="7.4545000000000003"/>
        <n v="5.8373699999999991"/>
        <n v="16.193519999999999"/>
        <n v="11.23734"/>
        <n v="8.9243000000000023"/>
        <n v="10.68266"/>
        <n v="13.49244"/>
        <n v="10.934550000000003"/>
        <n v="27.971999999999998"/>
        <n v="34.280500000000004"/>
        <n v="24.84"/>
        <n v="29.589000000000006"/>
        <n v="36.420999999999999"/>
        <n v="33.204599999999999"/>
        <n v="28.875"/>
        <n v="33.159700000000001"/>
        <n v="46.022200000000005"/>
        <n v="21.2898"/>
        <n v="27.305299999999999"/>
        <n v="36.339400000000005"/>
        <n v="29.522000000000002"/>
        <n v="26.051699999999997"/>
        <n v="24.187800000000003"/>
        <n v="25.667199999999998"/>
        <n v="21.694200000000002"/>
        <n v="34.645800000000001"/>
        <n v="28.910700000000006"/>
        <n v="25.473300000000009"/>
        <n v="40.953600000000002"/>
        <n v="26.052500000000002"/>
        <n v="25.105599999999999"/>
        <n v="37.867200000000004"/>
        <n v="34.298400000000001"/>
        <n v="24.260199999999998"/>
        <n v="32.791800000000002"/>
        <n v="42.105599999999995"/>
        <n v="25.811700000000002"/>
        <n v="30.594999999999999"/>
        <n v="40.201599999999999"/>
        <n v="35.978400000000001"/>
        <n v="26.824200000000001"/>
        <n v="30.7867"/>
        <n v="28.595700000000004"/>
        <n v="28.522400000000005"/>
        <n v="34.572800000000001"/>
        <n v="38.712500000000006"/>
        <n v="24.464700000000001"/>
        <n v="25.417200000000005"/>
        <n v="29.275499999999997"/>
        <n v="30.802399999999999"/>
        <n v="26.799200000000003"/>
        <n v="30.480999999999998"/>
        <n v="27.955799999999996"/>
        <n v="27.328000000000007"/>
        <n v="23.782500000000006"/>
        <n v="37.133700000000005"/>
        <n v="42.634399999999999"/>
        <n v="35.011200000000002"/>
        <n v="21.478400000000001"/>
        <n v="30.517800000000001"/>
        <n v="25.599599999999995"/>
        <n v="29.115300000000001"/>
        <n v="31.946399999999997"/>
        <n v="33.2072"/>
        <n v="25.651"/>
        <n v="38.824399999999997"/>
        <n v="21.113300000000006"/>
        <n v="17.02"/>
        <n v="34.684000000000005"/>
        <n v="36.808200000000006"/>
        <n v="25.0444"/>
        <n v="43.973999999999997"/>
        <n v="24.822000000000003"/>
        <n v="27.802599999999998"/>
        <n v="38.43"/>
        <n v="30.554400000000001"/>
        <n v="31.5625"/>
        <n v="29.717599999999997"/>
        <n v="24.120799999999996"/>
        <n v="31.4116"/>
        <n v="25.5474"/>
        <n v="30.156200000000002"/>
        <n v="43.127599999999994"/>
        <n v="23.620799999999996"/>
        <n v="28.267200000000003"/>
        <n v="33.566400000000002"/>
        <n v="26.212799999999998"/>
        <n v="23.837399999999995"/>
        <n v="41.92"/>
        <n v="23.942700000000006"/>
        <n v="34.479199999999999"/>
        <n v="27.793200000000002"/>
        <n v="33.818799999999996"/>
        <n v="28.805700000000005"/>
        <n v="26.300399999999996"/>
        <n v="22.950200000000002"/>
        <n v="28.701200000000007"/>
        <n v="22.932000000000006"/>
        <n v="31.528200000000002"/>
        <n v="38.002320000000005"/>
        <n v="19.300140000000003"/>
        <n v="30.649319999999999"/>
        <n v="35.217360000000006"/>
        <n v="21.685080000000003"/>
        <n v="28.58118"/>
        <n v="18.523800000000001"/>
        <n v="21.997799999999998"/>
        <n v="25.676160000000003"/>
        <n v="12.072000000000001"/>
        <n v="22.120800000000003"/>
        <n v="29.638400000000004"/>
        <n v="22.19624"/>
        <n v="22.56024"/>
        <n v="26.941200000000002"/>
        <n v="25.320600000000006"/>
        <n v="25.593599999999995"/>
        <n v="22.568520000000007"/>
        <n v="16.473799999999997"/>
        <n v="22.231619999999999"/>
        <n v="26.837740000000007"/>
        <n v="27.907740000000008"/>
        <n v="28.800600000000006"/>
        <n v="28.44576"/>
        <n v="24.042899999999999"/>
        <n v="29.067500000000003"/>
        <n v="23.729340000000001"/>
        <n v="25.038960000000003"/>
        <n v="19.315759999999997"/>
        <n v="20.854399999999998"/>
        <n v="35.676840000000006"/>
        <n v="23.873440000000006"/>
        <n v="28.137200000000011"/>
        <n v="33.0792"/>
        <n v="30.502220000000005"/>
        <n v="32.752120000000005"/>
        <n v="37.67624"/>
        <n v="26.229000000000006"/>
        <n v="29.361860000000007"/>
        <n v="18.358559999999997"/>
        <n v="19.184760000000008"/>
        <n v="25.887"/>
        <n v="34.057119999999998"/>
        <n v="40.052000000000007"/>
        <n v="28.208960000000008"/>
        <n v="28.970240000000004"/>
        <n v="29.467200000000005"/>
        <n v="15.838000000000005"/>
        <n v="32.717880000000008"/>
        <n v="21.55256"/>
        <n v="35.848279999999995"/>
        <n v="36.978660000000005"/>
        <n v="30.965160000000004"/>
        <n v="38.674679999999995"/>
        <n v="18.834700000000005"/>
        <n v="15.757500000000002"/>
        <n v="15.886900000000001"/>
        <n v="40.522020000000005"/>
        <n v="31.3857"/>
        <n v="28.960360000000001"/>
        <n v="32.637500000000003"/>
        <n v="49.165439999999997"/>
        <n v="26.803980000000003"/>
        <n v="26.977719999999998"/>
        <n v="37.524000000000001"/>
        <n v="15.582239999999997"/>
        <n v="20.764080000000003"/>
        <n v="23.59168"/>
        <n v="29.949240000000003"/>
        <n v="28.290600000000001"/>
        <n v="25.906380000000006"/>
        <n v="23.483160000000009"/>
        <n v="40.521600000000007"/>
        <n v="33.400000000000006"/>
        <n v="25.888500000000008"/>
        <n v="38.064960000000006"/>
        <n v="25.322220000000005"/>
        <n v="32.1736"/>
        <n v="29.256000000000004"/>
        <n v="39.726499999999994"/>
        <n v="26.031720000000004"/>
        <n v="18.706160000000004"/>
        <n v="23.760900000000003"/>
        <n v="26.781600000000008"/>
        <n v="17.410140000000002"/>
        <n v="45.427199999999999"/>
        <n v="18.573320000000002"/>
        <n v="25.438240000000004"/>
        <n v="23.408840000000009"/>
        <n v="23.841480000000008"/>
        <n v="15.239039999999999"/>
        <n v="15.864239999999999"/>
        <n v="16.72832"/>
        <n v="19.246500000000001"/>
        <n v="28.823859999999996"/>
        <n v="19.251360000000002"/>
        <n v="25.749520000000004"/>
        <n v="20.377559999999999"/>
        <n v="26.596080000000008"/>
        <n v="28.86872"/>
        <n v="19.097079999999998"/>
        <n v="17.646989999999999"/>
        <n v="18.242560000000001"/>
        <n v="22.862959999999998"/>
        <n v="17.648800000000001"/>
        <n v="23.290020000000002"/>
        <n v="18.164639999999995"/>
        <n v="16.221200000000003"/>
        <n v="24.750000000000004"/>
        <n v="21.563849999999999"/>
        <n v="18.001439999999999"/>
        <n v="15.829700000000003"/>
        <n v="23.063809999999997"/>
        <n v="21.051449999999999"/>
        <n v="21.299200000000003"/>
        <n v="23.00712"/>
        <n v="12.46876"/>
        <n v="21.020069999999997"/>
        <n v="30.355320000000003"/>
        <n v="16.502850000000002"/>
        <n v="22.76116"/>
        <n v="19.920439999999999"/>
        <n v="19.440999999999999"/>
        <n v="18.9681"/>
        <n v="17.221440000000001"/>
        <n v="19.125039999999998"/>
        <n v="19.666819999999998"/>
        <n v="20.502870000000001"/>
        <n v="15.57408"/>
        <n v="26.79845000000001"/>
        <n v="13.964260000000001"/>
        <n v="21.188790000000001"/>
        <n v="16.38796"/>
        <n v="12.320069999999998"/>
        <n v="32.151420000000002"/>
        <n v="26.012999999999998"/>
        <n v="21.082039999999999"/>
        <n v="18.109850000000002"/>
        <n v="27.370839999999998"/>
        <n v="17.965540000000004"/>
        <n v="20.221439999999998"/>
        <n v="22.322020000000002"/>
        <n v="23.174079999999996"/>
        <n v="17.763929999999998"/>
        <n v="22.560000000000002"/>
        <n v="21.005389999999998"/>
        <n v="18.359320000000004"/>
        <n v="28.044519999999999"/>
        <n v="29.047200000000004"/>
        <n v="23.116080000000004"/>
        <n v="26.802679999999999"/>
        <n v="21.680160000000001"/>
        <n v="21.732120000000002"/>
        <n v="14.316750000000001"/>
        <n v="13.86112"/>
        <n v="20.706640000000004"/>
        <n v="26.811100000000003"/>
        <n v="15.933670000000003"/>
        <n v="17.518379999999997"/>
        <n v="21.540580000000006"/>
        <n v="20.447040000000001"/>
        <n v="20.912639999999996"/>
        <n v="16.574400000000001"/>
        <n v="15.677939999999998"/>
        <n v="19.507200000000005"/>
        <n v="12.631139999999998"/>
        <n v="24.489840000000001"/>
        <n v="14.070900000000002"/>
        <n v="20.453400000000002"/>
        <n v="16.146900000000002"/>
        <n v="16.618140000000004"/>
        <n v="18.104380000000003"/>
        <n v="32.354280000000003"/>
        <n v="33.542490000000008"/>
        <n v="18.805990000000001"/>
        <n v="20.150359999999999"/>
        <n v="15.393420000000001"/>
        <n v="19.205760000000001"/>
        <n v="22.896850000000001"/>
        <n v="22.790300000000006"/>
        <n v="28.743200000000002"/>
        <n v="39.582599999999992"/>
        <n v="48.554100000000005"/>
        <n v="38.860799999999998"/>
        <n v="35.643999999999998"/>
        <n v="40.644800000000004"/>
        <n v="29.243599999999997"/>
        <n v="29.819599999999998"/>
        <n v="30.430400000000006"/>
        <n v="37.566600000000008"/>
        <n v="56.635199999999998"/>
        <n v="25.121700000000001"/>
        <n v="51.122399999999999"/>
        <n v="37.946300000000008"/>
        <n v="36.976800000000004"/>
        <n v="37.0944"/>
        <n v="31.617400000000004"/>
        <n v="26.132400000000001"/>
        <n v="30.456000000000007"/>
        <n v="41.356700000000004"/>
        <n v="38.814500000000002"/>
        <n v="30.411000000000008"/>
        <n v="33.511000000000003"/>
        <n v="49.027999999999999"/>
        <n v="30.184199999999997"/>
        <n v="58.676800000000007"/>
        <n v="52.715499999999999"/>
        <n v="38.395199999999996"/>
        <n v="30.955300000000001"/>
        <n v="39.187200000000004"/>
        <n v="42.703400000000002"/>
        <n v="37.496000000000002"/>
        <n v="30.967199999999995"/>
        <n v="40.2393"/>
        <n v="38.385599999999997"/>
        <n v="44.762500000000003"/>
        <n v="50.280599999999993"/>
        <n v="44.385600000000004"/>
        <n v="29.366399999999999"/>
        <n v="39.51"/>
        <n v="42.3339"/>
        <n v="48.174200000000006"/>
        <n v="48.210300000000004"/>
        <n v="34.927199999999999"/>
        <n v="57.320300000000003"/>
        <n v="31.068600000000004"/>
        <n v="46.445400000000006"/>
        <n v="53.44919999999999"/>
        <n v="39.887200000000007"/>
        <n v="39.736399999999996"/>
        <n v="46.713300000000004"/>
        <n v="27.729000000000003"/>
        <n v="41.753599999999999"/>
        <n v="35.334600000000002"/>
        <n v="40.243500000000004"/>
        <n v="54.629999999999995"/>
        <n v="52.181999999999995"/>
        <n v="24.1326"/>
        <n v="36.772400000000005"/>
        <n v="36.573600000000006"/>
        <n v="30.496200000000005"/>
        <n v="42.533600000000007"/>
        <n v="32.651500000000006"/>
        <n v="22.755600000000001"/>
        <n v="44.182599999999994"/>
        <n v="43.536000000000001"/>
        <n v="40.240200000000009"/>
        <n v="46.602600000000002"/>
        <n v="35.423599999999993"/>
        <n v="28.403200000000005"/>
        <n v="39.469200000000001"/>
        <n v="45.007200000000005"/>
        <n v="40.208399999999997"/>
        <n v="44.941499999999998"/>
        <n v="47.779200000000003"/>
        <n v="29.496099999999998"/>
        <n v="39.933"/>
        <n v="43.648000000000003"/>
        <n v="35.424999999999997"/>
        <n v="42.432000000000002"/>
        <n v="40.737600000000008"/>
        <n v="40.054000000000009"/>
        <n v="39.0488"/>
        <n v="55.071200000000005"/>
        <n v="44.740800000000007"/>
        <n v="33.643200000000007"/>
        <n v="25.048000000000002"/>
        <n v="49.029700000000005"/>
        <n v="37.584000000000003"/>
        <n v="35.627800000000001"/>
        <n v="44.953599999999994"/>
        <n v="38.702499999999993"/>
        <n v="19.300800000000002"/>
        <n v="27.4848"/>
        <n v="20.163520000000002"/>
        <n v="26.389440000000008"/>
        <n v="15.052460000000002"/>
        <n v="19.18824"/>
        <n v="25.757020000000001"/>
        <n v="25.498920000000005"/>
        <n v="27.220239999999997"/>
        <n v="26.794560000000004"/>
        <n v="43.73223999999999"/>
        <n v="15.448440000000003"/>
        <n v="32.768540000000002"/>
        <n v="32.055"/>
        <n v="22.313200000000005"/>
        <n v="32.522059999999996"/>
        <n v="16.212960000000002"/>
        <n v="16.976960000000002"/>
        <n v="20.916720000000002"/>
        <n v="15.06762"/>
        <n v="25.120599999999996"/>
        <n v="28.049380000000003"/>
        <n v="24.518460000000008"/>
        <n v="16.787680000000002"/>
        <n v="21.339760000000005"/>
        <n v="22.020240000000005"/>
        <n v="28.891800000000003"/>
        <n v="26.624040000000004"/>
        <n v="20.068440000000002"/>
        <n v="22.044059999999998"/>
        <n v="19.1694"/>
        <n v="22.524840000000001"/>
        <n v="17.333800000000007"/>
        <n v="29.120639999999998"/>
        <n v="18.806640000000002"/>
        <n v="19.931380000000004"/>
        <n v="23.114999999999998"/>
        <n v="20.344800000000003"/>
        <n v="25.469879999999996"/>
        <n v="31.727079999999994"/>
        <n v="30.179120000000005"/>
        <n v="21.756960000000003"/>
        <n v="18.003040000000006"/>
        <n v="19.795480000000001"/>
        <n v="19.870140000000006"/>
        <n v="30.91704"/>
        <n v="24.261120000000002"/>
        <n v="18.897120000000005"/>
        <n v="20.203980000000005"/>
        <n v="27.73584"/>
        <n v="29.259500000000006"/>
        <n v="16.129439999999999"/>
        <n v="17.771960000000004"/>
        <n v="20.458400000000001"/>
        <n v="18.743940000000002"/>
        <n v="18.186000000000003"/>
        <n v="26.411999999999999"/>
        <n v="20.000080000000001"/>
        <n v="25.266159999999999"/>
        <n v="22.973280000000003"/>
        <n v="22.234240000000003"/>
        <n v="24.328200000000006"/>
        <n v="23.905939999999998"/>
        <n v="23.324040000000004"/>
        <n v="18.25572"/>
        <n v="25.060000000000002"/>
        <n v="26.462880000000002"/>
        <n v="29.638000000000002"/>
        <n v="31.759360000000008"/>
        <n v="22.374400000000001"/>
        <n v="16.354800000000001"/>
        <n v="19.598640000000003"/>
        <n v="12.870719999999999"/>
        <n v="21.381240000000002"/>
        <n v="23.326260000000001"/>
        <n v="20.239800000000002"/>
        <n v="20.221160000000005"/>
        <n v="33.949959999999997"/>
        <n v="33.164480000000005"/>
        <n v="23.032800000000002"/>
        <n v="26.837080000000007"/>
        <n v="29.591800000000003"/>
        <n v="20.234000000000002"/>
        <n v="22.887940000000008"/>
        <n v="23.519160000000003"/>
        <n v="19.0976"/>
        <n v="25.653600000000008"/>
        <n v="21.674579999999999"/>
        <n v="27.557359999999999"/>
        <n v="23.86758"/>
        <n v="28.183679999999995"/>
        <n v="24.391680000000001"/>
        <n v="18.596160000000001"/>
        <n v="23.815410000000004"/>
        <n v="19.432600000000004"/>
        <n v="25.295830000000002"/>
        <n v="20.667600000000007"/>
        <n v="20.966400000000004"/>
        <n v="27.517100000000006"/>
        <n v="22.99456"/>
        <n v="13.980600000000001"/>
        <n v="26.679600000000011"/>
        <n v="21.865140000000004"/>
        <n v="26.476010000000006"/>
        <n v="20.32396"/>
        <n v="24.872400000000003"/>
        <n v="22.568450000000002"/>
        <n v="18.789680000000004"/>
        <n v="17.851459999999999"/>
        <n v="23.855120000000003"/>
        <n v="12.8367"/>
        <n v="25.672770000000011"/>
        <n v="17.889759999999999"/>
        <n v="25.799200000000003"/>
        <n v="21.260720000000003"/>
        <n v="20.281280000000002"/>
        <n v="15.47424"/>
        <n v="20.25318"/>
        <n v="23.314900000000002"/>
        <n v="19.657280000000004"/>
        <n v="21.019950000000005"/>
        <n v="23.464980000000004"/>
        <n v="22.199719999999999"/>
        <n v="26.850899999999999"/>
        <n v="15.613200000000001"/>
        <n v="17.446650000000005"/>
        <n v="16.101119999999998"/>
        <n v="14.963149999999999"/>
        <n v="21.626119999999997"/>
        <n v="14.238900000000001"/>
        <n v="11.799620000000003"/>
        <n v="15.70853"/>
        <n v="12.490260000000001"/>
        <n v="25.473650000000006"/>
        <n v="28.416540000000001"/>
        <n v="13.517599999999998"/>
        <n v="26.158239999999999"/>
        <n v="16.192440000000001"/>
        <n v="22.953240000000001"/>
        <n v="15.550969999999998"/>
        <n v="29.283799999999999"/>
        <n v="29.344620000000003"/>
        <n v="14.554399999999999"/>
        <n v="23.914800000000003"/>
        <n v="21.63945"/>
        <n v="12.415199999999999"/>
        <n v="14.37777"/>
        <n v="23.413500000000003"/>
        <n v="14.652710000000003"/>
        <n v="17.194680000000002"/>
        <n v="19.616759999999999"/>
        <n v="18.546710000000001"/>
        <n v="24.751729999999998"/>
        <n v="24.584040000000002"/>
        <n v="14.68374"/>
        <n v="18.836729999999999"/>
        <n v="16.541700000000002"/>
        <n v="19.856200000000001"/>
        <n v="12.394200000000001"/>
        <n v="18.685550000000003"/>
        <n v="24.701459999999997"/>
        <n v="15.556089999999999"/>
        <n v="30.890600000000003"/>
        <n v="19.725680000000001"/>
        <n v="15.066450000000001"/>
        <n v="23.305800000000001"/>
        <n v="27.243600000000011"/>
        <n v="25.345000000000002"/>
        <n v="14.444009999999999"/>
        <n v="27.174599999999998"/>
        <n v="14.351520000000004"/>
        <n v="14.743540000000001"/>
        <n v="20.754360000000002"/>
        <n v="23.352200000000003"/>
        <n v="21.638150000000003"/>
        <n v="26.408480000000001"/>
        <n v="12.889069999999998"/>
        <n v="14.38607"/>
        <n v="22.945779999999999"/>
        <n v="16.071199999999997"/>
        <n v="28.513349999999999"/>
        <n v="18.972750000000001"/>
        <n v="24.106830000000002"/>
        <n v="19.402000000000001"/>
        <n v="32.344200000000001"/>
        <n v="39.606000000000002"/>
        <n v="37.812600000000003"/>
        <n v="22.936"/>
        <n v="20.844000000000001"/>
        <n v="34.348599999999998"/>
        <n v="31.064800000000009"/>
        <n v="27.512499999999999"/>
        <n v="31.270000000000007"/>
        <n v="37.243300000000005"/>
        <n v="50.616799999999998"/>
        <n v="30.573"/>
        <n v="24.573500000000003"/>
        <n v="27.874000000000002"/>
        <n v="48.460500000000003"/>
        <n v="40.1599"/>
        <n v="33.419599999999996"/>
        <n v="43.492800000000003"/>
        <n v="26.488800000000001"/>
        <n v="37.432499999999997"/>
        <n v="23.599800000000005"/>
        <n v="24.125399999999999"/>
        <n v="35.784600000000005"/>
        <n v="26.768499999999996"/>
        <n v="25.244800000000005"/>
        <n v="23.932400000000001"/>
        <n v="31.372000000000003"/>
        <n v="19.624500000000005"/>
        <n v="20.654499999999999"/>
        <n v="34.638799999999996"/>
        <n v="23.562000000000001"/>
        <n v="18.393300000000004"/>
        <n v="28.447099999999999"/>
        <n v="34.624800000000008"/>
        <n v="26.203800000000001"/>
        <n v="41.63280000000001"/>
        <n v="40.958999999999996"/>
        <n v="22.75"/>
        <n v="32.146600000000007"/>
        <n v="37.617400000000011"/>
        <n v="29.011000000000006"/>
        <n v="32.0625"/>
        <n v="33.3322"/>
        <n v="31.1952"/>
        <n v="41.134599999999999"/>
        <n v="30.820599999999999"/>
        <n v="39.467199999999998"/>
        <n v="32.683"/>
        <n v="38.1738"/>
        <n v="36.455300000000001"/>
        <n v="32.06"/>
        <n v="24.253500000000006"/>
        <n v="47.036600000000007"/>
        <n v="26.695199999999996"/>
        <n v="36.978400000000001"/>
        <n v="28.611999999999998"/>
        <n v="28.729500000000002"/>
        <n v="34.7776"/>
        <n v="25.894400000000005"/>
        <n v="24.557200000000002"/>
        <n v="33.540199999999999"/>
        <n v="34.772099999999995"/>
        <n v="40.596300000000006"/>
        <n v="41.050099999999993"/>
        <n v="28.339200000000002"/>
        <n v="28.9892"/>
        <n v="35.712500000000006"/>
        <n v="21.582000000000001"/>
        <n v="41.366400000000006"/>
        <n v="30.404800000000002"/>
        <n v="26.770500000000002"/>
        <n v="28.513800000000003"/>
        <n v="22.249800000000004"/>
        <n v="39.577600000000004"/>
        <n v="25.729800000000001"/>
        <n v="30.435500000000001"/>
        <n v="29.212500000000002"/>
        <n v="34.206299999999999"/>
        <n v="38.620800000000003"/>
        <n v="21.336700000000004"/>
        <n v="24.723000000000003"/>
        <n v="32.281600000000005"/>
        <n v="40.606000000000002"/>
        <n v="29.61"/>
        <n v="33.422499999999999"/>
        <n v="16.3736"/>
        <n v="29.998500000000003"/>
        <n v="45.732999999999997"/>
        <n v="29.756699999999999"/>
        <n v="30.96080000000001"/>
        <n v="13.364000000000001"/>
        <n v="19.092479999999998"/>
        <n v="10.081000000000001"/>
        <n v="10.408959999999999"/>
        <n v="11.079839999999999"/>
        <n v="9.8406400000000023"/>
        <n v="17.877859999999998"/>
        <n v="10.735200000000001"/>
        <n v="10.43304"/>
        <n v="14.518800000000001"/>
        <n v="12.669"/>
        <n v="15.875200000000001"/>
        <n v="10.86228"/>
        <n v="12.683280000000002"/>
        <n v="13.945100000000002"/>
        <n v="9.1374399999999998"/>
        <n v="15.414980000000003"/>
        <n v="8.5377600000000022"/>
        <n v="11.288340000000002"/>
        <n v="19.3125"/>
        <n v="14.666100000000004"/>
        <n v="14.437280000000001"/>
        <n v="10.134720000000002"/>
        <n v="14.472399999999999"/>
        <n v="16.101880000000001"/>
        <n v="13.090500000000004"/>
        <n v="20.573220000000003"/>
        <n v="12.208140000000002"/>
        <n v="7.639680000000002"/>
        <n v="12.897859999999998"/>
        <n v="7.3307400000000014"/>
        <n v="18.998100000000001"/>
        <n v="12.928500000000003"/>
        <n v="13.515240000000004"/>
        <n v="10.057739999999999"/>
        <n v="14.512400000000003"/>
        <n v="13.40672"/>
        <n v="20.408799999999999"/>
        <n v="19.72476"/>
        <n v="10.679220000000003"/>
        <n v="14.888600000000002"/>
        <n v="19.255040000000001"/>
        <n v="20.712959999999999"/>
        <n v="16.842560000000002"/>
        <n v="11.811120000000001"/>
        <n v="12.785400000000003"/>
        <n v="15.25554"/>
        <n v="18.552599999999998"/>
        <n v="15.98532"/>
        <n v="20.012900000000002"/>
        <n v="8.6858800000000009"/>
        <n v="14.366399999999999"/>
        <n v="18.550399999999996"/>
        <n v="9.4651200000000006"/>
        <n v="8.287840000000001"/>
        <n v="16.644819999999996"/>
        <n v="11.765699999999999"/>
        <n v="14.769640000000001"/>
        <n v="9.1065000000000023"/>
        <n v="10.072500000000002"/>
        <n v="9.670440000000001"/>
        <n v="18.865999999999996"/>
        <n v="13.680239999999998"/>
        <n v="11.047499999999999"/>
        <n v="11.3033"/>
        <n v="8.9872200000000024"/>
        <n v="8.2000000000000011"/>
        <n v="10.76768"/>
        <n v="13.245760000000001"/>
        <n v="6.1669999999999989"/>
        <n v="8.3811000000000018"/>
        <n v="15.73992"/>
        <n v="14.035000000000002"/>
        <n v="11.961040000000001"/>
        <n v="13.01524"/>
        <n v="11.598000000000001"/>
        <n v="10.163079999999999"/>
        <n v="9.7886000000000024"/>
        <n v="12.096480000000003"/>
        <n v="12.248160000000002"/>
        <n v="11.134260000000001"/>
        <n v="17.463600000000003"/>
        <n v="12.312959999999999"/>
        <n v="13.88552"/>
        <n v="13.525200000000002"/>
        <n v="13.726500000000003"/>
        <n v="7.4971000000000014"/>
        <n v="10.561079999999999"/>
        <n v="12.648960000000001"/>
        <n v="6.0062400000000009"/>
        <n v="15.2172"/>
        <n v="12.967919999999999"/>
        <n v="4.29338"/>
        <n v="7.0958599999999992"/>
        <n v="5.5718899999999998"/>
        <n v="8.8223199999999995"/>
        <n v="9.3819599999999994"/>
        <n v="7.3143000000000002"/>
        <n v="6.699419999999999"/>
        <n v="9.2472799999999999"/>
        <n v="1.2587999999999997"/>
        <n v="11.066879999999999"/>
        <n v="11.285100000000002"/>
        <n v="2.7725599999999999"/>
        <n v="7.0254499999999993"/>
        <n v="3.6691199999999986"/>
        <n v="4.2942200000000001"/>
        <n v="8.4766500000000011"/>
        <n v="10.826399999999998"/>
        <n v="5.3703000000000012"/>
        <n v="6.3700799999999989"/>
        <n v="2.2943999999999991"/>
        <n v="9.3069999999999986"/>
        <n v="12.183"/>
        <n v="5.8507499999999988"/>
        <n v="3.5995399999999993"/>
        <n v="10.659659999999999"/>
        <n v="5.0315000000000003"/>
        <n v="3.9718800000000001"/>
        <n v="13.416959999999998"/>
        <n v="8.3600399999999997"/>
        <n v="2.84"/>
        <n v="13.175509999999999"/>
        <n v="8.5155599999999989"/>
        <n v="8.2843199999999992"/>
        <n v="4.6807199999999991"/>
        <n v="9.2461599999999997"/>
        <n v="3.3734399999999996"/>
        <n v="6.8585399999999996"/>
        <n v="10.203409999999998"/>
        <n v="6.0975999999999999"/>
        <n v="8.91831"/>
        <n v="12.59857"/>
        <n v="5.3521500000000009"/>
        <n v="9.2339000000000002"/>
        <n v="6.9339599999999999"/>
        <n v="10.463699999999999"/>
        <n v="6.1408000000000005"/>
        <n v="5.8743199999999991"/>
        <n v="10.306559999999998"/>
        <n v="5.1032800000000007"/>
        <n v="8.215539999999999"/>
        <n v="13.671979999999998"/>
        <n v="9.7683299999999988"/>
        <n v="3.5018499999999992"/>
        <n v="5.9049899999999997"/>
        <n v="11.002279999999999"/>
        <n v="7.8038999999999987"/>
        <n v="10.587120000000001"/>
        <n v="6.0569999999999995"/>
        <n v="8.4023699999999977"/>
        <n v="6.3768899999999995"/>
        <n v="0.73710000000000009"/>
        <n v="8.5884"/>
        <n v="5.6614800000000001"/>
        <n v="7.7700399999999981"/>
        <n v="9.6132399999999993"/>
        <n v="11.709759999999999"/>
        <n v="6.8943499999999993"/>
        <n v="3.8936399999999987"/>
        <n v="4.8148099999999996"/>
        <n v="3.4530899999999995"/>
        <n v="7.0649599999999992"/>
        <n v="11.182320000000001"/>
        <n v="2.9158999999999997"/>
        <n v="4.6475399999999985"/>
        <n v="8.6572800000000001"/>
        <n v="10.863709999999999"/>
        <n v="6.3080999999999996"/>
        <n v="2.1817799999999998"/>
        <n v="4.075829999999999"/>
        <n v="11.419039999999999"/>
        <n v="4.3033599999999987"/>
        <n v="5.0154999999999994"/>
        <n v="9.6272300000000008"/>
        <n v="9.9287300000000016"/>
        <n v="7.5342399999999996"/>
        <n v="6.1352399999999978"/>
        <n v="3.6945000000000006"/>
        <n v="6.9561799999999989"/>
        <n v="3.3101999999999991"/>
        <n v="10.387259999999999"/>
        <n v="4.9749599999999994"/>
        <n v="10.541549999999999"/>
        <n v="13.579200000000002"/>
        <n v="34.872199999999999"/>
        <n v="20.5108"/>
        <n v="14.523600000000002"/>
        <n v="27.325800000000001"/>
        <n v="28.750800000000002"/>
        <n v="23.965799999999998"/>
        <n v="20.576000000000001"/>
        <n v="13.468500000000001"/>
        <n v="15.840600000000002"/>
        <n v="29.272600000000001"/>
        <n v="25.925499999999996"/>
        <n v="21.164200000000001"/>
        <n v="25.688600000000001"/>
        <n v="13.074600000000002"/>
        <n v="20.8032"/>
        <n v="16.524200000000004"/>
        <n v="19.5928"/>
        <n v="12.2529"/>
        <n v="31.830400000000004"/>
        <n v="15.300000000000002"/>
        <n v="23.715999999999998"/>
        <n v="34.105499999999999"/>
        <n v="28.902399999999997"/>
        <n v="19.593599999999999"/>
        <n v="18.699200000000001"/>
        <n v="17.671000000000003"/>
        <n v="16.531500000000001"/>
        <n v="27.680400000000002"/>
        <n v="15.542999999999999"/>
        <n v="27.943899999999996"/>
        <n v="16.204500000000003"/>
        <n v="28.217199999999995"/>
        <n v="26.6585"/>
        <n v="30.844399999999997"/>
        <n v="24.502800000000004"/>
        <n v="34.884299999999996"/>
        <n v="16.279199999999999"/>
        <n v="30.674999999999994"/>
        <n v="19.521600000000003"/>
        <n v="20.172599999999999"/>
        <n v="35.332000000000001"/>
        <n v="26.084999999999997"/>
        <n v="15.845999999999997"/>
        <n v="17.5212"/>
        <n v="21.249000000000002"/>
        <n v="13.641600000000002"/>
        <n v="18.145400000000002"/>
        <n v="21.344400000000004"/>
        <n v="14.807399999999999"/>
        <n v="23.854299999999995"/>
        <n v="32.667299999999997"/>
        <n v="19.958399999999997"/>
        <n v="21.229000000000003"/>
        <n v="25.029000000000003"/>
        <n v="29.159299999999995"/>
        <n v="26.192799999999998"/>
        <n v="20.020800000000001"/>
        <n v="18.2072"/>
        <n v="26.334699999999998"/>
        <n v="17.029199999999999"/>
        <n v="31.135499999999997"/>
        <n v="25.309799999999999"/>
        <n v="22.259999999999998"/>
        <n v="21.24"/>
        <n v="16.284600000000001"/>
        <n v="19.218799999999998"/>
        <n v="18.518000000000001"/>
        <n v="17.724000000000004"/>
        <n v="23.321999999999999"/>
        <n v="23.350100000000001"/>
        <n v="14.666099999999998"/>
        <n v="22.099200000000003"/>
        <n v="13.215000000000002"/>
        <n v="17.308600000000002"/>
        <n v="18.523999999999997"/>
        <n v="20.8992"/>
        <n v="21.630200000000002"/>
        <n v="31.037200000000002"/>
        <n v="30.0778"/>
        <n v="27.639799999999994"/>
        <n v="18.071999999999999"/>
        <n v="15.4908"/>
        <n v="17.767499999999998"/>
        <n v="18.661999999999999"/>
        <n v="17.176000000000002"/>
        <n v="13.801600000000002"/>
        <n v="19.067399999999999"/>
        <n v="28.812799999999996"/>
        <n v="20.0214"/>
        <n v="12.846960000000001"/>
        <n v="9.8928000000000011"/>
        <n v="22.728159999999999"/>
        <n v="20.430000000000003"/>
        <n v="17.726300000000002"/>
        <n v="15.301700000000002"/>
        <n v="21.461040000000001"/>
        <n v="21.815999999999999"/>
        <n v="20.875680000000003"/>
        <n v="26.212200000000006"/>
        <n v="16.12528"/>
        <n v="19.552"/>
        <n v="23.979900000000001"/>
        <n v="13.228680000000001"/>
        <n v="20.300799999999999"/>
        <n v="25.631999999999998"/>
        <n v="23.063040000000004"/>
        <n v="25.155240000000006"/>
        <n v="14.491680000000002"/>
        <n v="19.270859999999995"/>
        <n v="32.156160000000007"/>
        <n v="14.993119999999998"/>
        <n v="18.387599999999999"/>
        <n v="25.33888"/>
        <n v="28.131999999999994"/>
        <n v="25.388219999999997"/>
        <n v="21.04344"/>
        <n v="26.320320000000002"/>
        <n v="27.083879999999997"/>
        <n v="23.560020000000005"/>
        <n v="14.090000000000003"/>
        <n v="30.084"/>
        <n v="20.432600000000004"/>
        <n v="12.206000000000001"/>
        <n v="18.029200000000003"/>
        <n v="30.699520000000003"/>
        <n v="18.36666"/>
        <n v="17.535600000000002"/>
        <n v="23.692800000000002"/>
        <n v="13.893840000000001"/>
        <n v="30.852440000000005"/>
        <n v="16.354340000000001"/>
        <n v="22.391200000000001"/>
        <n v="14.5266"/>
        <n v="23.175599999999999"/>
        <n v="21.556000000000001"/>
        <n v="19.96152"/>
        <n v="20.919320000000003"/>
        <n v="15.171199999999999"/>
        <n v="26.718080000000004"/>
        <n v="25.133040000000001"/>
        <n v="15.378400000000003"/>
        <n v="16.115220000000004"/>
        <n v="20.552400000000006"/>
        <n v="16.762899999999998"/>
        <n v="27.070319999999995"/>
        <n v="29.090399999999995"/>
        <n v="25.59384"/>
        <n v="13.768599999999999"/>
        <n v="19.476900000000001"/>
        <n v="14.827999999999998"/>
        <n v="23.27936"/>
        <n v="26.824599999999997"/>
        <n v="29.037799999999997"/>
        <n v="13.429799999999998"/>
        <n v="16.742160000000002"/>
        <n v="18.528800000000004"/>
        <n v="13.703359999999998"/>
        <n v="20.593120000000003"/>
        <n v="15.537599999999999"/>
        <n v="17.921999999999997"/>
        <n v="17.27092"/>
        <n v="23.361240000000002"/>
        <n v="13.285639999999999"/>
        <n v="31.82976"/>
        <n v="17.546000000000003"/>
        <n v="20.194959999999998"/>
        <n v="17.320320000000002"/>
        <n v="24.116"/>
        <n v="16.295399999999997"/>
        <n v="19.132959999999997"/>
        <n v="26.52788"/>
        <n v="26.193760000000005"/>
        <n v="15.709559999999998"/>
        <n v="16.545960000000001"/>
        <n v="12.179419999999999"/>
        <n v="13.968900000000001"/>
        <n v="11.415459999999999"/>
        <n v="25.979199999999999"/>
        <n v="14.822080000000003"/>
        <n v="17.466680000000004"/>
        <n v="14.844680000000002"/>
        <n v="11.989599999999999"/>
        <n v="11.415039999999999"/>
        <n v="17.256959999999999"/>
        <n v="17.207259999999998"/>
        <n v="16.606449999999999"/>
        <n v="10.71448"/>
        <n v="11.23136"/>
        <n v="14.975729999999999"/>
        <n v="12.276249999999999"/>
        <n v="16.698359999999997"/>
        <n v="19.63185"/>
        <n v="17.902080000000002"/>
        <n v="18.248999999999995"/>
        <n v="14.170729999999999"/>
        <n v="17.075519999999997"/>
        <n v="23.13626"/>
        <n v="18.756499999999999"/>
        <n v="14.953469999999998"/>
        <n v="12.1191"/>
        <n v="15.900359999999999"/>
        <n v="14.991899999999998"/>
        <n v="8.1375000000000011"/>
        <n v="18.27028"/>
        <n v="20.882400000000001"/>
        <n v="17.046749999999999"/>
        <n v="14.808710000000001"/>
        <n v="14.447579999999997"/>
        <n v="15.453619999999999"/>
        <n v="13.214179999999999"/>
        <n v="11.219250000000001"/>
        <n v="7.6854399999999998"/>
        <n v="15.880199999999999"/>
        <n v="15.109500000000001"/>
        <n v="14.706579999999999"/>
        <n v="12.00675"/>
        <n v="16.961489999999998"/>
        <n v="18.7166"/>
        <n v="16.822959999999995"/>
        <n v="20.120379999999997"/>
        <n v="15.281280000000001"/>
        <n v="23.528399999999998"/>
        <n v="12.3522"/>
        <n v="20.49803"/>
        <n v="17.518409999999996"/>
        <n v="10.254720000000001"/>
        <n v="12.956999999999995"/>
        <n v="8.2828199999999992"/>
        <n v="17.849789999999999"/>
        <n v="11.990159999999999"/>
        <n v="13.642999999999997"/>
        <n v="9.9360800000000005"/>
        <n v="12.674969999999998"/>
        <n v="12.7925"/>
        <n v="12.530769999999999"/>
        <n v="15.768269999999998"/>
        <n v="16.838639999999998"/>
        <n v="9.5379199999999997"/>
        <n v="12.877200000000002"/>
        <n v="9.6404699999999988"/>
        <n v="10.580639999999997"/>
        <n v="12.230400000000001"/>
        <n v="16.2666"/>
        <n v="15.823079999999999"/>
        <n v="13.066759999999999"/>
        <n v="18.735500000000002"/>
        <n v="16.800840000000001"/>
        <n v="15.786049999999998"/>
        <n v="17.746119999999998"/>
        <n v="20.423199999999998"/>
        <n v="16.816799999999997"/>
        <n v="7.3586099999999988"/>
        <n v="13.707539999999998"/>
        <n v="11.457039999999997"/>
        <n v="14.9688"/>
        <n v="16.493400000000001"/>
        <n v="17.043950000000002"/>
        <n v="12.009479999999998"/>
        <n v="11.715339999999998"/>
        <n v="11.599769999999999"/>
        <n v="13.815199999999999"/>
        <n v="13.4162"/>
        <n v="8.2807199999999987"/>
        <n v="8.0186399999999978"/>
        <n v="17.595269999999999"/>
        <n v="16.975349999999999"/>
        <n v="13.962759999999999"/>
        <n v="12.106219999999999"/>
        <n v="14.491959999999999"/>
        <n v="15.487079999999999"/>
        <n v="13.16385"/>
        <n v="13.035679999999999"/>
        <n v="14.161279999999998"/>
        <n v="46.131200000000007"/>
        <n v="20.6172"/>
        <n v="24.609200000000005"/>
        <n v="21.69"/>
        <n v="46.679200000000002"/>
        <n v="21.7864"/>
        <n v="28.6724"/>
        <n v="24.721200000000003"/>
        <n v="32.4816"/>
        <n v="37.963200000000001"/>
        <n v="20.548500000000001"/>
        <n v="34.839999999999996"/>
        <n v="23.026400000000002"/>
        <n v="34.443300000000001"/>
        <n v="34.770000000000003"/>
        <n v="20.908999999999999"/>
        <n v="22.272000000000002"/>
        <n v="21.9725"/>
        <n v="44.171999999999997"/>
        <n v="26.250799999999998"/>
        <n v="29.700000000000003"/>
        <n v="31.519199999999998"/>
        <n v="30.672000000000001"/>
        <n v="35.305100000000003"/>
        <n v="34.292999999999999"/>
        <n v="31.858799999999999"/>
        <n v="32.331600000000002"/>
        <n v="41.5794"/>
        <n v="44.487299999999991"/>
        <n v="22.3125"/>
        <n v="33.739800000000002"/>
        <n v="30.697600000000005"/>
        <n v="27.765599999999999"/>
        <n v="34.791599999999995"/>
        <n v="23.699200000000001"/>
        <n v="19.362000000000002"/>
        <n v="24.581"/>
        <n v="49.654000000000003"/>
        <n v="27.852800000000002"/>
        <n v="17.461600000000001"/>
        <n v="37.3842"/>
        <n v="25.8736"/>
        <n v="40.334299999999999"/>
        <n v="32.110399999999991"/>
        <n v="25.316200000000002"/>
        <n v="37.303400000000003"/>
        <n v="36.252000000000002"/>
        <n v="24.254999999999999"/>
        <n v="38.433499999999995"/>
        <n v="24.669600000000003"/>
        <n v="22.33"/>
        <n v="37.501500000000007"/>
        <n v="32.245199999999997"/>
        <n v="32.305799999999998"/>
        <n v="31.532599999999999"/>
        <n v="27.744399999999999"/>
        <n v="28.283899999999996"/>
        <n v="23.865000000000002"/>
        <n v="42.317199999999993"/>
        <n v="31.411600000000004"/>
        <n v="30.558000000000003"/>
        <n v="33.288000000000004"/>
        <n v="37.484699999999997"/>
        <n v="24.2075"/>
        <n v="36.289599999999993"/>
        <n v="23.237700000000004"/>
        <n v="33.052500000000002"/>
        <n v="35.4024"/>
        <n v="38.373699999999999"/>
        <n v="22.997700000000002"/>
        <n v="24.683999999999997"/>
        <n v="29.060400000000005"/>
        <n v="27.212500000000002"/>
        <n v="27.451200000000004"/>
        <n v="27.131999999999998"/>
        <n v="35.675399999999996"/>
        <n v="35.983499999999999"/>
        <n v="16.615200000000002"/>
        <n v="27.2698"/>
        <n v="25.599999999999998"/>
        <n v="40.425999999999995"/>
        <n v="27.012899999999998"/>
        <n v="23.659199999999998"/>
        <n v="31.757999999999996"/>
        <n v="36.1008"/>
        <n v="35.212800000000001"/>
        <n v="32.216799999999999"/>
        <n v="28.885999999999999"/>
        <n v="25.84"/>
        <n v="28.774199999999997"/>
        <n v="31.753799999999998"/>
        <n v="25.856320000000004"/>
        <n v="22.843600000000002"/>
        <n v="17.7636"/>
        <n v="13.379519999999998"/>
        <n v="15.840960000000003"/>
        <n v="13.40352"/>
        <n v="11.928000000000001"/>
        <n v="22.540800000000001"/>
        <n v="30.8048"/>
        <n v="6.2320000000000002"/>
        <n v="20.462399999999999"/>
        <n v="18.198080000000001"/>
        <n v="17.04176"/>
        <n v="14.84112"/>
        <n v="18.074880000000004"/>
        <n v="14.8568"/>
        <n v="20.372479999999999"/>
        <n v="24.935280000000002"/>
        <n v="16.5732"/>
        <n v="13.23152"/>
        <n v="15.085440000000002"/>
        <n v="20.025600000000001"/>
        <n v="13.746240000000002"/>
        <n v="20.358000000000001"/>
        <n v="17.267200000000003"/>
        <n v="24.077119999999997"/>
        <n v="10.496160000000001"/>
        <n v="7.2080000000000011"/>
        <n v="15.882880000000002"/>
        <n v="18.808800000000002"/>
        <n v="19.306080000000001"/>
        <n v="9.016960000000001"/>
        <n v="30.023679999999995"/>
        <n v="21.548160000000003"/>
        <n v="21.39584"/>
        <n v="16.744320000000002"/>
        <n v="12.147200000000002"/>
        <n v="18.331199999999999"/>
        <n v="10.68408"/>
        <n v="21.856639999999999"/>
        <n v="21.30048"/>
        <n v="13.969280000000003"/>
        <n v="12.616800000000001"/>
        <n v="10.272080000000001"/>
        <n v="15.168000000000003"/>
        <n v="19.143599999999999"/>
        <n v="10.560400000000001"/>
        <n v="23.654720000000001"/>
        <n v="13.984000000000002"/>
        <n v="13.440000000000001"/>
        <n v="15.318959999999999"/>
        <n v="10.614240000000002"/>
        <n v="19.348560000000003"/>
        <n v="18.992399999999996"/>
        <n v="27.43168"/>
        <n v="20.817920000000001"/>
        <n v="28.025760000000005"/>
        <n v="11.810720000000002"/>
        <n v="28.611679999999996"/>
        <n v="16.984080000000002"/>
        <n v="24.86"/>
        <n v="20.635999999999996"/>
        <n v="9.6153600000000008"/>
        <n v="14.606000000000002"/>
        <n v="29.165760000000009"/>
        <n v="19.271680000000003"/>
        <n v="11.8528"/>
        <n v="22.563839999999999"/>
        <n v="26.151040000000002"/>
        <n v="23.769600000000001"/>
        <n v="22.993919999999996"/>
        <n v="16.873920000000002"/>
        <n v="18.642880000000002"/>
        <n v="21.251520000000003"/>
        <n v="15.050880000000003"/>
        <n v="21.983120000000003"/>
        <n v="12.756320000000001"/>
        <n v="14.163599999999999"/>
        <n v="15.686400000000003"/>
        <n v="19.843200000000003"/>
        <n v="11.476800000000001"/>
        <n v="13.897199999999998"/>
        <n v="20.858240000000006"/>
        <n v="14.395680000000002"/>
        <n v="12.936560000000002"/>
        <n v="18.705200000000001"/>
        <n v="18.368160000000003"/>
        <n v="11.657999999999999"/>
        <n v="27.119040000000005"/>
        <n v="12.895999999999999"/>
        <n v="26.086320000000001"/>
        <n v="27.789839999999998"/>
        <n v="8.736209999999998"/>
        <n v="14.4627"/>
        <n v="9.8290500000000005"/>
        <n v="19.197359999999996"/>
        <n v="19.448099999999997"/>
        <n v="12.011859999999999"/>
        <n v="14.67249"/>
        <n v="12.119659999999998"/>
        <n v="20.53548"/>
        <n v="12.81504"/>
        <n v="20.062349999999995"/>
        <n v="12.994660000000001"/>
        <n v="13.413399999999998"/>
        <n v="9.1302400000000006"/>
        <n v="16.192049999999998"/>
        <n v="9.4723999999999986"/>
        <n v="9.6914999999999996"/>
        <n v="17.280550000000002"/>
        <n v="11.92422"/>
        <n v="19.484500000000004"/>
        <n v="9.2175999999999991"/>
        <n v="16.970379999999999"/>
        <n v="9.3101399999999988"/>
        <n v="21.488319999999998"/>
        <n v="12.789000000000001"/>
        <n v="19.537279999999999"/>
        <n v="11.071619999999998"/>
        <n v="11.558609999999998"/>
        <n v="11.044109999999998"/>
        <n v="9.0333600000000001"/>
        <n v="10.542279999999998"/>
        <n v="22.574159999999999"/>
        <n v="19.51754"/>
        <n v="11.498409999999998"/>
        <n v="15.220519999999999"/>
        <n v="13.112400000000003"/>
        <n v="9.8842799999999968"/>
        <n v="15.754199999999999"/>
        <n v="21.65436"/>
        <n v="14.357699999999998"/>
        <n v="17.136000000000003"/>
        <n v="10.11346"/>
        <n v="20.188979999999997"/>
        <n v="9.2383199999999999"/>
        <n v="13.582799999999999"/>
        <n v="9.3491999999999997"/>
        <n v="12.293959999999998"/>
        <n v="15.221359999999999"/>
        <n v="14.897679999999999"/>
        <n v="9.9960000000000004"/>
        <n v="8.5226399999999991"/>
        <n v="11.188519999999999"/>
        <n v="10.920069999999999"/>
        <n v="18.205879999999997"/>
        <n v="14.135729999999999"/>
        <n v="15.26357"/>
        <n v="11.26244"/>
        <n v="11.950679999999997"/>
        <n v="12.529440000000001"/>
        <n v="21.807939999999999"/>
        <n v="11.436600000000002"/>
        <n v="14.308979999999998"/>
        <n v="12.709199999999999"/>
        <n v="22.411199999999997"/>
        <n v="21.203699999999998"/>
        <n v="10.179119999999999"/>
        <n v="11.553359999999998"/>
        <n v="16.921799999999998"/>
        <n v="15.650880000000001"/>
        <n v="18.219669999999997"/>
        <n v="11.534599999999999"/>
        <n v="15.983099999999999"/>
        <n v="16.276259999999997"/>
        <n v="11.902099999999999"/>
        <n v="12.754979999999998"/>
        <n v="12.601819999999998"/>
        <n v="17.407319999999995"/>
        <n v="13.821850000000001"/>
        <n v="8.8480000000000008"/>
        <n v="23.30874"/>
        <n v="15.784999999999997"/>
        <n v="12.506479999999998"/>
        <n v="11.8188"/>
        <n v="12.887700000000001"/>
        <n v="8.0757599999999989"/>
        <n v="12.747839999999998"/>
        <n v="11.600819999999997"/>
        <n v="15.592499999999998"/>
        <n v="10.406619999999998"/>
        <n v="7.7200199999999999"/>
        <n v="13.860279999999999"/>
        <n v="24.765200000000004"/>
        <n v="42.257700000000007"/>
        <n v="26.162700000000005"/>
        <n v="27.7837"/>
        <n v="20.213000000000001"/>
        <n v="36.857399999999998"/>
        <n v="12.642000000000001"/>
        <n v="33.971200000000003"/>
        <n v="21.253000000000004"/>
        <n v="24.000500000000002"/>
        <n v="29.537499999999998"/>
        <n v="17.544"/>
        <n v="15.5015"/>
        <n v="26.754900000000003"/>
        <n v="21.9"/>
        <n v="26.031600000000001"/>
        <n v="27.327800000000003"/>
        <n v="24.612000000000002"/>
        <n v="27.453599999999998"/>
        <n v="15.384600000000004"/>
        <n v="31.878600000000002"/>
        <n v="21.010000000000005"/>
        <n v="33.948"/>
        <n v="27.360000000000003"/>
        <n v="30.152999999999999"/>
        <n v="34.489000000000004"/>
        <n v="18.148700000000002"/>
        <n v="27.116399999999999"/>
        <n v="23.8826"/>
        <n v="16.387599999999999"/>
        <n v="23.654199999999999"/>
        <n v="21.077099999999998"/>
        <n v="32.830199999999998"/>
        <n v="15.105000000000002"/>
        <n v="22.019200000000001"/>
        <n v="21.298200000000001"/>
        <n v="29.592600000000004"/>
        <n v="24.7818"/>
        <n v="28.560600000000001"/>
        <n v="27.612199999999998"/>
        <n v="20.610000000000003"/>
        <n v="20.829600000000003"/>
        <n v="23.483000000000001"/>
        <n v="28.435000000000002"/>
        <n v="21.1233"/>
        <n v="28.9072"/>
        <n v="30.9008"/>
        <n v="21.5166"/>
        <n v="20.586800000000004"/>
        <n v="30.580600000000004"/>
        <n v="37.671999999999997"/>
        <n v="21.1038"/>
        <n v="26.257899999999999"/>
        <n v="31.923999999999999"/>
        <n v="19.137499999999999"/>
        <n v="24.368500000000001"/>
        <n v="22.741599999999998"/>
        <n v="24.448"/>
        <n v="28.373600000000003"/>
        <n v="37.647999999999996"/>
        <n v="28.8522"/>
        <n v="22.523399999999999"/>
        <n v="21.648"/>
        <n v="39.088699999999996"/>
        <n v="25.219999999999995"/>
        <n v="22.3902"/>
        <n v="29.749999999999996"/>
        <n v="24.52"/>
        <n v="31.534100000000002"/>
        <n v="21.043199999999999"/>
        <n v="21.0947"/>
        <n v="16.070000000000004"/>
        <n v="24.930600000000002"/>
        <n v="33.409999999999997"/>
        <n v="15.628799999999998"/>
        <n v="22.772400000000005"/>
        <n v="32.891599999999997"/>
        <n v="34.861499999999992"/>
        <n v="21.735999999999997"/>
        <n v="29.899799999999999"/>
        <n v="26.409600000000001"/>
        <n v="26.771999999999998"/>
        <n v="25.632000000000001"/>
        <n v="22.481199999999998"/>
        <n v="24.253599999999999"/>
        <n v="25.165800000000008"/>
        <n v="39.095399999999998"/>
        <n v="34.279000000000003"/>
        <n v="31.871399999999998"/>
        <n v="40.921900000000001"/>
        <n v="16.847700000000003"/>
        <n v="9.6043200000000031"/>
        <n v="27.024360000000005"/>
        <n v="19.141320000000007"/>
        <n v="19.348032000000003"/>
        <n v="17.563766000000005"/>
        <n v="20.217384000000003"/>
        <n v="14.615810000000003"/>
        <n v="21.133200000000006"/>
        <n v="18.93091200000001"/>
        <n v="17.305200000000003"/>
        <n v="14.715030000000002"/>
        <n v="12.351438000000003"/>
        <n v="13.298868000000006"/>
        <n v="11.625372000000002"/>
        <n v="15.898212000000003"/>
        <n v="12.676092000000004"/>
        <n v="18.682048000000005"/>
        <n v="27.41046"/>
        <n v="12.032064000000005"/>
        <n v="23.786334000000007"/>
        <n v="12.309836000000004"/>
        <n v="15.082474000000005"/>
        <n v="26.959459999999996"/>
        <n v="17.758179999999999"/>
        <n v="23.369258000000002"/>
        <n v="5.8242799999999999"/>
        <n v="19.815400000000004"/>
        <n v="24.212210000000006"/>
        <n v="12.580964"/>
        <n v="17.833420000000004"/>
        <n v="22.853798000000001"/>
        <n v="20.450430000000001"/>
        <n v="30.153815999999999"/>
        <n v="25.957360000000008"/>
        <n v="13.339326000000003"/>
        <n v="7.5100299999999995"/>
        <n v="19.229320000000012"/>
        <n v="13.899270000000003"/>
        <n v="15.529272000000004"/>
        <n v="21.932943999999999"/>
        <n v="13.95856"/>
        <n v="13.777962000000004"/>
        <n v="19.462168000000005"/>
        <n v="17.496996000000006"/>
        <n v="10.824572000000003"/>
        <n v="12.230152000000004"/>
        <n v="14.311439999999999"/>
        <n v="19.956199999999995"/>
        <n v="24.136574000000007"/>
        <n v="14.247816000000006"/>
        <n v="14.795440000000003"/>
        <n v="20.765536000000004"/>
        <n v="32.580240000000003"/>
        <n v="26.282256000000007"/>
        <n v="15.320162000000003"/>
        <n v="20.581176000000003"/>
        <n v="23.045088"/>
        <n v="12.497958000000002"/>
        <n v="12.172160000000002"/>
        <n v="11.853886000000003"/>
        <n v="18.992622000000001"/>
        <n v="30.491163999999998"/>
        <n v="27.393168000000003"/>
        <n v="26.677728000000009"/>
        <n v="9.7254960000000015"/>
        <n v="14.493599999999999"/>
        <n v="16.437564000000002"/>
        <n v="22.762740000000004"/>
        <n v="18.070800000000002"/>
        <n v="10.420608000000001"/>
        <n v="15.969096000000002"/>
        <n v="9.7546680000000006"/>
        <n v="19.571552000000004"/>
        <n v="16.522198000000003"/>
        <n v="15.232448000000002"/>
        <n v="13.938364"/>
        <n v="18.088488000000002"/>
        <n v="26.142688000000007"/>
        <n v="22.313610000000004"/>
        <n v="25.427820000000001"/>
        <n v="13.695440000000005"/>
        <n v="13.602160000000005"/>
        <n v="11.284548000000003"/>
        <n v="22.379720000000006"/>
        <n v="13.045164000000005"/>
        <n v="24.089780000000005"/>
        <n v="17.750370000000007"/>
        <n v="19.586820000000003"/>
        <n v="22.800492000000006"/>
        <n v="14.645840000000003"/>
        <n v="17.577120000000001"/>
        <n v="24.094377999999999"/>
        <n v="9.1650680000000015"/>
        <n v="9.2690730000000006"/>
        <n v="7.0411109999999999"/>
        <n v="6.2359439999999982"/>
        <n v="16.512496000000002"/>
        <n v="4.6958119999999992"/>
        <n v="3.6043699999999999"/>
        <n v="8.1891700000000007"/>
        <n v="10.837376000000001"/>
        <n v="4.1572299999999993"/>
        <n v="15.73264"/>
        <n v="5.2905600000000002"/>
        <n v="10.640123999999998"/>
        <n v="9.2465339999999987"/>
        <n v="7.753482"/>
        <n v="15.018079999999998"/>
        <n v="9.0042919999999995"/>
        <n v="13.163920000000003"/>
        <n v="7.3639060000000001"/>
        <n v="11.988900000000001"/>
        <n v="8.8537349999999986"/>
        <n v="14.678367000000001"/>
        <n v="14.032655999999999"/>
        <n v="6.0871139999999997"/>
        <n v="0.66327799999999937"/>
        <n v="7.1197500000000016"/>
        <n v="8.7881420000000006"/>
        <n v="10.385100000000001"/>
        <n v="9.4656100000000016"/>
        <n v="18.751425000000001"/>
        <n v="11.412720000000004"/>
        <n v="9.353256"/>
        <n v="13.701600000000001"/>
        <n v="6.5515450000000008"/>
        <n v="3.6856490000000002"/>
        <n v="9.5380669999999999"/>
        <n v="8.8816859999999984"/>
        <n v="15.443428000000001"/>
        <n v="12.059344000000001"/>
        <n v="5.2290479999999988"/>
        <n v="7.456075000000002"/>
        <n v="6.5009779999999981"/>
        <n v="14.228390000000005"/>
        <n v="16.492124"/>
        <n v="8.564864"/>
        <n v="17.500197"/>
        <n v="8.496532000000002"/>
        <n v="10.184174000000001"/>
        <n v="6.112546"/>
        <n v="12.70764"/>
        <n v="10.470284000000001"/>
        <n v="19.263816000000006"/>
        <n v="7.3381219999999994"/>
        <n v="9.0637469999999993"/>
        <n v="9.1522200000000016"/>
        <n v="6.818416"/>
        <n v="14.64672"/>
        <n v="7.5234169999999994"/>
        <n v="16.933818000000006"/>
        <n v="4.1271119999999994"/>
        <n v="10.32746"/>
        <n v="2.502885"/>
        <n v="11.046573999999998"/>
        <n v="15.025164"/>
        <n v="14.914680000000001"/>
        <n v="12.669756000000003"/>
        <n v="6.442469"/>
        <n v="11.222211000000001"/>
        <n v="11.499961000000001"/>
        <n v="9.4469759999999994"/>
        <n v="5.4830160000000001"/>
        <n v="10.760310000000002"/>
        <n v="3.4980000000000011"/>
        <n v="9.7585949999999997"/>
        <n v="3.6998719999999992"/>
        <n v="1.3272489999999986"/>
        <n v="7.5933659999999987"/>
        <n v="7.1501759999999992"/>
        <n v="6.7716000000000012"/>
        <n v="9.5588680000000021"/>
        <n v="9.996360000000001"/>
        <n v="15.728922000000001"/>
        <n v="7.2091800000000026"/>
        <n v="9.747617"/>
        <n v="13.955292999999999"/>
        <n v="12.515844000000003"/>
        <n v="14.184324000000002"/>
        <n v="9.0614480000000004"/>
        <n v="8.9748780000000004"/>
        <n v="6.6195360000000001"/>
        <n v="13.043887999999999"/>
        <n v="7.2044280000000001"/>
        <n v="32.512480000000004"/>
        <n v="40.75368000000001"/>
        <n v="35.900700000000001"/>
        <n v="32.876250000000006"/>
        <n v="19.923750000000002"/>
        <n v="37.206400000000002"/>
        <n v="22.172920000000001"/>
        <n v="25.688300000000002"/>
        <n v="32.007250000000006"/>
        <n v="30.248680000000004"/>
        <n v="18.642580000000002"/>
        <n v="24.027190000000004"/>
        <n v="38.660820000000008"/>
        <n v="35.852300000000014"/>
        <n v="27.457870000000003"/>
        <n v="22.825440000000004"/>
        <n v="40.738830000000014"/>
        <n v="41.698689999999999"/>
        <n v="19.813200000000005"/>
        <n v="25.925900000000002"/>
        <n v="38.724180000000004"/>
        <n v="37.397689999999997"/>
        <n v="18.013380000000002"/>
        <n v="41.483090000000004"/>
        <n v="29.421810000000004"/>
        <n v="32.614559999999997"/>
        <n v="35.270400000000009"/>
        <n v="17.181450000000002"/>
        <n v="46.343989999999998"/>
        <n v="29.774800000000003"/>
        <n v="36.293400000000005"/>
        <n v="25.752980000000004"/>
        <n v="44.187440000000002"/>
        <n v="34.765500000000003"/>
        <n v="18.932320000000001"/>
        <n v="22.159280000000006"/>
        <n v="21.84149"/>
        <n v="18.96818"/>
        <n v="25.086600000000008"/>
        <n v="21.702119999999997"/>
        <n v="28.939680000000006"/>
        <n v="35.226620000000004"/>
        <n v="41.580000000000005"/>
        <n v="37.34808000000001"/>
        <n v="22.037400000000002"/>
        <n v="27.8432"/>
        <n v="40.291020000000003"/>
        <n v="35.415600000000005"/>
        <n v="19.949489999999997"/>
        <n v="27.135680000000004"/>
        <n v="38.369320000000002"/>
        <n v="29.284200000000006"/>
        <n v="17.298820000000003"/>
        <n v="40.827379999999998"/>
        <n v="36.580500000000001"/>
        <n v="23.358719999999998"/>
        <n v="30.173770000000001"/>
        <n v="38.599000000000004"/>
        <n v="25.117180000000005"/>
        <n v="32.590800000000009"/>
        <n v="34.016950000000001"/>
        <n v="19.53424"/>
        <n v="36.497560000000007"/>
        <n v="33.642179999999996"/>
        <n v="29.258460000000003"/>
        <n v="25.053820000000005"/>
        <n v="36.560370000000006"/>
        <n v="29.19466000000001"/>
        <n v="41.79054"/>
        <n v="27.817790000000006"/>
        <n v="37.762560000000008"/>
        <n v="22.527120000000004"/>
        <n v="30.23218000000001"/>
        <n v="29.897560000000006"/>
        <n v="28.930550000000007"/>
        <n v="27.502090000000006"/>
        <n v="30.883930000000007"/>
        <n v="36.86892000000001"/>
        <n v="26.357650000000003"/>
        <n v="25.304400000000005"/>
        <n v="44.628099999999996"/>
        <n v="34.737779999999994"/>
        <n v="36.332999999999998"/>
        <n v="23.667930000000005"/>
        <n v="41.472640000000006"/>
        <n v="24.51735"/>
        <n v="18.513000000000005"/>
        <n v="29.420819999999999"/>
        <n v="28.99248"/>
        <n v="23.588400000000004"/>
        <n v="25.588904000000003"/>
        <n v="22.638462000000004"/>
        <n v="25.943852"/>
        <n v="22.754600000000011"/>
        <n v="41.386619999999994"/>
        <n v="36.165030000000002"/>
        <n v="46.678016"/>
        <n v="24.133032000000004"/>
        <n v="37.353470000000002"/>
        <n v="44.016588000000006"/>
        <n v="33.851752000000012"/>
        <n v="16.912280000000003"/>
        <n v="33.022352000000005"/>
        <n v="39.154874000000007"/>
        <n v="31.948840000000008"/>
        <n v="22.203742000000002"/>
        <n v="24.89652000000001"/>
        <n v="34.255496000000001"/>
        <n v="38.098060000000011"/>
        <n v="41.890200000000007"/>
        <n v="31.613846000000013"/>
        <n v="21.920580000000005"/>
        <n v="35.452208000000006"/>
        <n v="32.778900000000007"/>
        <n v="31.191732000000002"/>
        <n v="21.809150000000006"/>
        <n v="18.68966"/>
        <n v="17.019200000000005"/>
        <n v="46.710488000000005"/>
        <n v="32.516000000000012"/>
        <n v="24.124870000000008"/>
        <n v="32.598917999999998"/>
        <n v="25.011580000000009"/>
        <n v="30.10176400000001"/>
        <n v="19.097166000000001"/>
        <n v="29.007308000000002"/>
        <n v="28.661248000000001"/>
        <n v="33.988240000000019"/>
        <n v="37.00180000000001"/>
        <n v="34.448920000000008"/>
        <n v="33.184667999999995"/>
        <n v="33.676500000000011"/>
        <n v="29.082240000000002"/>
        <n v="30.614144000000007"/>
        <n v="27.561599999999999"/>
        <n v="29.61129600000001"/>
        <n v="30.610250000000001"/>
        <n v="13.87144"/>
        <n v="29.106220000000004"/>
        <n v="30.132432000000001"/>
        <n v="23.486320000000006"/>
        <n v="29.302416000000004"/>
        <n v="16.807626000000003"/>
        <n v="22.113432000000007"/>
        <n v="24.245232000000005"/>
        <n v="41.566096000000009"/>
        <n v="30.154630000000008"/>
        <n v="33.490952"/>
        <n v="22.071808000000004"/>
        <n v="31.344192000000003"/>
        <n v="31.802100000000003"/>
        <n v="39.758488000000007"/>
        <n v="19.196562000000007"/>
        <n v="24.440130000000003"/>
        <n v="38.576648000000013"/>
        <n v="27.739096000000007"/>
        <n v="30.740556000000005"/>
        <n v="27.060242000000002"/>
        <n v="18.661566000000001"/>
        <n v="29.663040000000002"/>
        <n v="38.407401999999998"/>
        <n v="33.850960000000001"/>
        <n v="39.601517999999999"/>
        <n v="42.654920000000011"/>
        <n v="28.766584000000012"/>
        <n v="27.62529000000001"/>
        <n v="26.862528000000008"/>
        <n v="29.54239200000001"/>
        <n v="31.342872000000011"/>
        <n v="23.559756000000007"/>
        <n v="32.762444000000009"/>
        <n v="36.096368000000005"/>
        <n v="29.506355999999997"/>
        <n v="34.354650000000007"/>
        <n v="43.60791600000001"/>
        <n v="25.108644000000009"/>
        <n v="24.265845999999996"/>
        <n v="44.837100000000014"/>
        <n v="29.616840000000003"/>
        <n v="40.661874000000005"/>
        <n v="22.10788800000001"/>
        <n v="17.388800000000003"/>
        <n v="20.457360000000001"/>
        <n v="17.025932000000005"/>
        <n v="14.763275999999998"/>
        <n v="21.488500000000002"/>
        <n v="14.478068"/>
        <n v="18.792004000000006"/>
        <n v="26.441382000000008"/>
        <n v="11.298375000000002"/>
        <n v="18.996252000000002"/>
        <n v="17.017000000000003"/>
        <n v="20.911770000000001"/>
        <n v="15.742099999999999"/>
        <n v="22.875951999999998"/>
        <n v="31.479096000000002"/>
        <n v="19.802178000000001"/>
        <n v="21.528507000000001"/>
        <n v="17.380440000000004"/>
        <n v="11.328768000000002"/>
        <n v="28.582619999999999"/>
        <n v="22.406769000000001"/>
        <n v="12.914835999999999"/>
        <n v="18.610196000000002"/>
        <n v="31.977033000000002"/>
        <n v="19.140956999999997"/>
        <n v="18.071944000000006"/>
        <n v="16.290416999999998"/>
        <n v="19.870136000000006"/>
        <n v="23.846295000000001"/>
        <n v="15.230127000000003"/>
        <n v="17.142312000000004"/>
        <n v="24.075127999999999"/>
        <n v="20.244994000000002"/>
        <n v="15.641504999999999"/>
        <n v="21.145596999999999"/>
        <n v="14.406337000000001"/>
        <n v="21.044793000000002"/>
        <n v="16.128419999999998"/>
        <n v="18.520920000000004"/>
        <n v="25.866500000000006"/>
        <n v="23.940433000000002"/>
        <n v="17.423208000000002"/>
        <n v="25.317072"/>
        <n v="17.199182"/>
        <n v="20.551673999999995"/>
        <n v="22.145684000000003"/>
        <n v="15.076027999999999"/>
        <n v="28.38704000000001"/>
        <n v="21.914750000000005"/>
        <n v="12.482184"/>
        <n v="13.217193"/>
        <n v="31.983930000000004"/>
        <n v="22.811646"/>
        <n v="16.545760000000005"/>
        <n v="14.565936000000001"/>
        <n v="20.007317"/>
        <n v="21.056419999999996"/>
        <n v="25.530175000000007"/>
        <n v="22.030800000000003"/>
        <n v="27.552723"/>
        <n v="27.407985000000004"/>
        <n v="13.669656000000002"/>
        <n v="21.451000999999998"/>
        <n v="23.140128000000001"/>
        <n v="18.372837999999998"/>
        <n v="27.316674000000003"/>
        <n v="31.115084000000003"/>
        <n v="17.051375000000004"/>
        <n v="18.235733999999997"/>
        <n v="17.004218000000005"/>
        <n v="19.103040000000004"/>
        <n v="24.025089000000005"/>
        <n v="13.935933000000002"/>
        <n v="28.273035999999998"/>
        <n v="22.178992000000001"/>
        <n v="19.361232000000005"/>
        <n v="19.141265000000004"/>
        <n v="16.675890000000003"/>
        <n v="21.142605"/>
        <n v="24.491610000000001"/>
        <n v="28.556704000000003"/>
        <n v="26.273390000000003"/>
        <n v="24.005916000000003"/>
        <n v="28.509029999999999"/>
        <n v="24.489365999999997"/>
        <n v="22.853160000000003"/>
        <n v="14.89081"/>
        <n v="17.239200000000007"/>
        <n v="18.521360000000001"/>
        <n v="28.877849000000008"/>
        <n v="16.600320000000004"/>
        <n v="28.519347999999997"/>
        <n v="46.381720000000008"/>
        <n v="35.095720000000007"/>
        <n v="29.980500000000003"/>
        <n v="42.001080000000009"/>
        <n v="37.194300000000005"/>
        <n v="48.811729999999997"/>
        <n v="36.306270000000005"/>
        <n v="34.754720000000006"/>
        <n v="41.054970000000004"/>
        <n v="34.06524000000001"/>
        <n v="35.362250000000003"/>
        <n v="41.814630000000001"/>
        <n v="37.557520000000011"/>
        <n v="35.511080000000007"/>
        <n v="46.512840000000004"/>
        <n v="21.830050000000007"/>
        <n v="38.44830000000001"/>
        <n v="47.004320000000007"/>
        <n v="40.143510000000006"/>
        <n v="49.336320000000001"/>
        <n v="26.951760000000004"/>
        <n v="48.874320000000004"/>
        <n v="40.030099999999997"/>
        <n v="43.394559999999998"/>
        <n v="43.612139999999997"/>
        <n v="34.696200000000012"/>
        <n v="31.943780000000007"/>
        <n v="26.512639999999998"/>
        <n v="51.235140000000008"/>
        <n v="49.896000000000001"/>
        <n v="45.812800000000003"/>
        <n v="42.646560000000008"/>
        <n v="48.136880000000005"/>
        <n v="46.874520000000004"/>
        <n v="32.617750000000001"/>
        <n v="37.764099999999999"/>
        <n v="27.917999999999996"/>
        <n v="32.56"/>
        <n v="38.851890000000004"/>
        <n v="30.27299"/>
        <n v="35.936120000000003"/>
        <n v="35.971650000000011"/>
        <n v="31.26981"/>
        <n v="52.038250000000012"/>
        <n v="39.072000000000003"/>
        <n v="30.230420000000002"/>
        <n v="35.50074"/>
        <n v="39.634979999999999"/>
        <n v="39.975540000000002"/>
        <n v="37.136000000000003"/>
        <n v="29.877760000000006"/>
        <n v="44.875820000000004"/>
        <n v="39.362400000000008"/>
        <n v="40.377040000000008"/>
        <n v="43.659000000000006"/>
        <n v="46.236190000000015"/>
        <n v="53.126699999999992"/>
        <n v="31.877120000000009"/>
        <n v="47.082420000000013"/>
        <n v="39.524650000000001"/>
        <n v="46.645830000000004"/>
        <n v="46.300980000000017"/>
        <n v="28.406400000000005"/>
        <n v="51.258900000000011"/>
        <n v="51.697140000000005"/>
        <n v="44.554290000000016"/>
        <n v="29.589120000000005"/>
        <n v="58.338059999999999"/>
        <n v="45.676950000000005"/>
        <n v="27.539159999999999"/>
        <n v="36.485239999999997"/>
        <n v="46.73163000000001"/>
        <n v="31.928600000000003"/>
        <n v="37.237970000000004"/>
        <n v="44.831600000000009"/>
        <n v="61.571620000000003"/>
        <n v="37.933500000000002"/>
        <n v="30.229760000000006"/>
        <n v="36.234659999999998"/>
        <n v="31.700460000000007"/>
        <n v="27.731330000000003"/>
        <n v="51.553810000000013"/>
        <n v="35.960760000000001"/>
        <n v="32.500600000000013"/>
        <n v="43.839840000000002"/>
        <n v="60.621660000000006"/>
        <n v="36.123339999999999"/>
        <n v="30.473850000000002"/>
        <n v="34.299980000000005"/>
        <n v="26.800048000000011"/>
        <n v="17.372168000000006"/>
        <n v="21.840390000000006"/>
        <n v="14.407756000000006"/>
        <n v="24.852959999999999"/>
        <n v="28.158569999999997"/>
        <n v="18.621328000000005"/>
        <n v="11.558228000000002"/>
        <n v="24.66248400000001"/>
        <n v="30.806006000000007"/>
        <n v="18.165378000000004"/>
        <n v="23.766798000000005"/>
        <n v="31.306044000000004"/>
        <n v="29.521799999999999"/>
        <n v="30.748410000000007"/>
        <n v="15.850670000000003"/>
        <n v="16.664340000000003"/>
        <n v="15.926768000000006"/>
        <n v="23.389872000000008"/>
        <n v="22.651090000000007"/>
        <n v="25.995552000000004"/>
        <n v="21.988032"/>
        <n v="20.186496000000002"/>
        <n v="19.212380000000003"/>
        <n v="24.832654000000005"/>
        <n v="33.504371999999996"/>
        <n v="27.314716000000001"/>
        <n v="14.125254000000004"/>
        <n v="29.855254000000006"/>
        <n v="27.164808000000008"/>
        <n v="36.540790000000001"/>
        <n v="21.501480000000011"/>
        <n v="18.114096000000004"/>
        <n v="23.469160000000006"/>
        <n v="13.537853999999999"/>
        <n v="25.092540000000007"/>
        <n v="19.619776000000005"/>
        <n v="16.360520000000001"/>
        <n v="26.078272000000005"/>
        <n v="22.257620000000003"/>
        <n v="28.084452000000002"/>
        <n v="30.193394000000009"/>
        <n v="26.460280000000012"/>
        <n v="22.964480000000009"/>
        <n v="31.94538600000001"/>
        <n v="22.694672000000008"/>
        <n v="37.342800000000011"/>
        <n v="28.565856"/>
        <n v="16.271640000000005"/>
        <n v="22.942040000000006"/>
        <n v="19.451344000000002"/>
        <n v="33.064944000000011"/>
        <n v="21.861575999999999"/>
        <n v="24.825372000000002"/>
        <n v="26.820640000000001"/>
        <n v="29.779794000000003"/>
        <n v="18.968928000000002"/>
        <n v="28.865760000000002"/>
        <n v="34.075624000000005"/>
        <n v="24.313366000000009"/>
        <n v="35.88954600000001"/>
        <n v="32.37863200000001"/>
        <n v="14.958900000000003"/>
        <n v="22.784256000000006"/>
        <n v="28.40666400000001"/>
        <n v="22.411400000000004"/>
        <n v="31.590240000000012"/>
        <n v="25.610112000000004"/>
        <n v="20.79616"/>
        <n v="29.057556000000002"/>
        <n v="20.446667999999999"/>
        <n v="27.129300000000001"/>
        <n v="26.887872000000009"/>
        <n v="29.130266000000002"/>
        <n v="26.79197400000001"/>
        <n v="24.085160000000002"/>
        <n v="22.32014400000001"/>
        <n v="18.572400000000002"/>
        <n v="24.515700000000006"/>
        <n v="33.353320000000011"/>
        <n v="30.183582000000012"/>
        <n v="20.741160000000001"/>
        <n v="17.827128000000005"/>
        <n v="15.338620000000002"/>
        <n v="19.337604000000006"/>
        <n v="25.952784000000005"/>
        <n v="16.986750000000001"/>
        <n v="33.689040000000006"/>
        <n v="20.657780000000006"/>
        <n v="15.410736000000007"/>
        <n v="21.074900000000003"/>
        <n v="23.029974000000006"/>
        <n v="20.783576"/>
        <n v="27.252808000000012"/>
        <n v="25.954753000000004"/>
        <n v="18.303725000000004"/>
        <n v="23.431496000000003"/>
        <n v="26.218896000000008"/>
        <n v="22.898700000000002"/>
        <n v="16.454625"/>
        <n v="18.189600000000002"/>
        <n v="21.750784000000007"/>
        <n v="21.386090000000006"/>
        <n v="21.339780000000005"/>
        <n v="24.618429000000003"/>
        <n v="19.780420000000003"/>
        <n v="20.259712"/>
        <n v="14.728395000000003"/>
        <n v="22.282766000000002"/>
        <n v="15.274600000000005"/>
        <n v="16.392376000000002"/>
        <n v="23.519496000000004"/>
        <n v="21.770320000000002"/>
        <n v="22.952677000000005"/>
        <n v="11.929202999999999"/>
        <n v="16.239487"/>
        <n v="17.083759000000001"/>
        <n v="25.276625000000003"/>
        <n v="18.777759000000003"/>
        <n v="28.947380000000003"/>
        <n v="28.622649000000003"/>
        <n v="20.52666"/>
        <n v="18.956080000000004"/>
        <n v="29.650994999999998"/>
        <n v="18.253312000000001"/>
        <n v="13.885443000000002"/>
        <n v="23.667633000000006"/>
        <n v="18.341103000000004"/>
        <n v="17.413440000000005"/>
        <n v="13.072774000000001"/>
        <n v="14.237223000000002"/>
        <n v="25.942157999999999"/>
        <n v="22.270050000000001"/>
        <n v="27.203418000000003"/>
        <n v="20.543754000000003"/>
        <n v="19.636627999999998"/>
        <n v="19.752326000000004"/>
        <n v="17.543635999999999"/>
        <n v="22.573452000000003"/>
        <n v="21.06962"/>
        <n v="23.409540000000003"/>
        <n v="32.307000000000009"/>
        <n v="21.750410000000006"/>
        <n v="22.369743000000003"/>
        <n v="22.905168000000007"/>
        <n v="20.156124999999999"/>
        <n v="22.075911000000001"/>
        <n v="19.023983000000001"/>
        <n v="17.100193000000001"/>
        <n v="16.019388000000003"/>
        <n v="23.5213"/>
        <n v="20.195252"/>
        <n v="19.690462000000007"/>
        <n v="20.277301000000001"/>
        <n v="19.987264000000003"/>
        <n v="32.886744"/>
        <n v="14.028168000000001"/>
        <n v="17.574116999999998"/>
        <n v="20.512404000000004"/>
        <n v="22.629409000000006"/>
        <n v="25.252139000000003"/>
        <n v="21.657636000000004"/>
        <n v="17.679353999999996"/>
        <n v="12.678666000000002"/>
        <n v="13.824470000000003"/>
        <n v="21.990023000000001"/>
        <n v="15.217686000000004"/>
        <n v="15.829418000000002"/>
        <n v="22.993971000000002"/>
        <n v="24.847163000000005"/>
        <n v="12.911052000000002"/>
        <n v="19.834551000000001"/>
        <n v="15.760360000000004"/>
        <n v="19.54711"/>
        <n v="28.478912000000001"/>
        <n v="22.665720000000007"/>
        <n v="11.640530000000002"/>
        <n v="12.225444000000001"/>
        <n v="17.043741000000001"/>
        <n v="20.734208000000006"/>
        <n v="20.224644000000001"/>
        <n v="26.051420999999998"/>
        <n v="20.728752000000004"/>
        <n v="18.393452000000003"/>
        <n v="38.368990000000004"/>
        <n v="31.847640000000006"/>
        <n v="32.716860000000018"/>
        <n v="42.122960000000006"/>
        <n v="26.329050000000002"/>
        <n v="48.698760000000007"/>
        <n v="22.45760000000001"/>
        <n v="34.126400000000004"/>
        <n v="40.711770000000008"/>
        <n v="32.181160000000006"/>
        <n v="38.063079999999999"/>
        <n v="18.58032"/>
        <n v="28.087949999999999"/>
        <n v="38.027440000000006"/>
        <n v="31.771740000000005"/>
        <n v="32.527880000000003"/>
        <n v="27.849360000000004"/>
        <n v="19.43139"/>
        <n v="29.106770000000004"/>
        <n v="30.463070000000009"/>
        <n v="22.457270000000005"/>
        <n v="37.466000000000015"/>
        <n v="40.384740000000001"/>
        <n v="25.995750000000001"/>
        <n v="48.231040000000014"/>
        <n v="29.079380000000008"/>
        <n v="40.480000000000004"/>
        <n v="34.356960000000008"/>
        <n v="33.619740000000007"/>
        <n v="35.703360000000004"/>
        <n v="22.013640000000002"/>
        <n v="22.682660000000002"/>
        <n v="29.194440000000007"/>
        <n v="52.629720000000006"/>
        <n v="28.661490000000008"/>
        <n v="40.870720000000006"/>
        <n v="30.232180000000003"/>
        <n v="37.721640000000008"/>
        <n v="28.286390000000004"/>
        <n v="31.158710000000003"/>
        <n v="18.895800000000005"/>
        <n v="29.117330000000006"/>
        <n v="26.604600000000008"/>
        <n v="41.836080000000003"/>
        <n v="42.35099000000001"/>
        <n v="38.530800000000006"/>
        <n v="27.338520000000003"/>
        <n v="46.13730000000001"/>
        <n v="32.111970000000007"/>
        <n v="34.989570000000015"/>
        <n v="37.50010000000001"/>
        <n v="21.857220000000002"/>
        <n v="44.124960000000009"/>
        <n v="45.080420000000011"/>
        <n v="40.87809"/>
        <n v="38.57931"/>
        <n v="53.560760000000002"/>
        <n v="25.687419999999999"/>
        <n v="32.639530000000001"/>
        <n v="40.962460000000007"/>
        <n v="21.538000000000004"/>
        <n v="25.220580000000002"/>
        <n v="46.19241000000001"/>
        <n v="44.134200000000007"/>
        <n v="27.763560000000005"/>
        <n v="24.706220000000002"/>
        <n v="31.680000000000003"/>
        <n v="30.825630000000007"/>
        <n v="39.182000000000009"/>
        <n v="39.668200000000006"/>
        <n v="27.721760000000003"/>
        <n v="41.631150000000012"/>
        <n v="26.464350000000003"/>
        <n v="25.848900000000004"/>
        <n v="27.982680000000006"/>
        <n v="44.698500000000003"/>
        <n v="33.788040000000002"/>
        <n v="22.668800000000001"/>
        <n v="31.33746"/>
        <n v="34.566070000000011"/>
        <n v="32.136720000000004"/>
        <n v="17.251519999999999"/>
        <n v="25.192200000000003"/>
        <n v="34.481700000000011"/>
        <n v="46.623719999999999"/>
        <n v="25.513620000000003"/>
        <n v="45.42824000000001"/>
        <n v="27.824940000000002"/>
        <n v="25.179000000000006"/>
        <n v="38.076500000000003"/>
        <n v="8.8634700000000013"/>
        <n v="8.3523000000000032"/>
        <n v="9.565622000000003"/>
        <n v="19.641336000000003"/>
        <n v="16.701784"/>
        <n v="10.356786"/>
        <n v="4.9744860000000015"/>
        <n v="10.8108"/>
        <n v="8.5394100000000019"/>
        <n v="13.662132000000003"/>
        <n v="12.397440000000001"/>
        <n v="11.718564000000002"/>
        <n v="15.707824"/>
        <n v="11.932756000000001"/>
        <n v="6.6601919999999994"/>
        <n v="6.4625440000000003"/>
        <n v="5.6520420000000016"/>
        <n v="15.508328000000002"/>
        <n v="9.3130399999999991"/>
        <n v="7.4038800000000018"/>
        <n v="14.636160000000002"/>
        <n v="12.675432000000004"/>
        <n v="12.378431999999998"/>
        <n v="7.7704000000000022"/>
        <n v="12.456444000000003"/>
        <n v="11.723492"/>
        <n v="16.456132000000007"/>
        <n v="7.5446800000000005"/>
        <n v="15.282432000000002"/>
        <n v="7.9753520000000035"/>
        <n v="10.062887999999999"/>
        <n v="11.153538000000001"/>
        <n v="14.987500000000001"/>
        <n v="5.6657040000000016"/>
        <n v="15.223516000000002"/>
        <n v="10.309992000000003"/>
        <n v="12.638934000000001"/>
        <n v="7.4519060000000019"/>
        <n v="26.492400000000004"/>
        <n v="7.4584399999999995"/>
        <n v="7.8718859999999999"/>
        <n v="13.752948000000004"/>
        <n v="16.153280000000002"/>
        <n v="7.4972040000000026"/>
        <n v="10.311840000000002"/>
        <n v="13.278408000000002"/>
        <n v="10.903970000000003"/>
        <n v="12.296988000000001"/>
        <n v="19.405386000000004"/>
        <n v="11.328504000000001"/>
        <n v="9.3682160000000021"/>
        <n v="6.7227160000000019"/>
        <n v="6.2217540000000007"/>
        <n v="4.9015560000000011"/>
        <n v="12.587872000000003"/>
        <n v="9.8323499999999999"/>
        <n v="12.273052000000002"/>
        <n v="13.840640000000002"/>
        <n v="9.3201900000000002"/>
        <n v="14.506206000000002"/>
        <n v="11.277221999999998"/>
        <n v="13.056999999999999"/>
        <n v="19.92040600000001"/>
        <n v="7.0725600000000002"/>
        <n v="11.833360000000003"/>
        <n v="20.489216000000006"/>
        <n v="11.156200000000002"/>
        <n v="6.8802800000000008"/>
        <n v="11.525118000000001"/>
        <n v="11.299200000000003"/>
        <n v="5.4172800000000016"/>
        <n v="12.021152000000004"/>
        <n v="9.4634540000000023"/>
        <n v="14.551460000000006"/>
        <n v="19.284980000000001"/>
        <n v="8.6014720000000011"/>
        <n v="7.6164440000000031"/>
        <n v="7.9656720000000014"/>
        <n v="18.433712000000003"/>
        <n v="14.167120000000001"/>
        <n v="5.987432000000001"/>
        <n v="22.530200000000001"/>
        <n v="12.135178000000003"/>
        <n v="5.1816600000000026"/>
        <n v="18.277380000000008"/>
        <n v="18.213888000000004"/>
        <n v="15.389374000000004"/>
        <n v="7.9770240000000019"/>
        <n v="8.2698000000000018"/>
        <n v="18.313987999999998"/>
        <n v="21.361626000000001"/>
        <n v="9.4649280000000005"/>
        <n v="9.2666640000000005"/>
        <n v="0.23047199999999976"/>
        <n v="2.5283059999999997"/>
        <n v="5.9157009999999994"/>
        <n v="9.3805139999999998"/>
        <n v="5.6649449999999995"/>
        <n v="3.5414279999999994"/>
        <n v="5.6545940000000003"/>
        <n v="8.87392"/>
        <n v="8.4431159999999998"/>
        <n v="0.76505000000000012"/>
        <n v="6.0769279999999997"/>
        <n v="8.5129659999999987"/>
        <n v="3.1126369999999994"/>
        <n v="6.2038350000000007"/>
        <n v="2.4319349999999993"/>
        <n v="6.9437940000000005"/>
        <n v="3.5348060000000001"/>
        <n v="8.2758059999999993"/>
        <n v="0.22650100000000065"/>
        <n v="4.8671479999999994"/>
        <n v="2.5239279999999997"/>
        <n v="7.0593599999999999"/>
        <n v="5.7090000000000005"/>
        <n v="7.6536460000000002"/>
        <n v="0.85546999999999929"/>
        <n v="5.4004499999999993"/>
        <n v="9.1426279999999966"/>
        <n v="2.2304589999999997"/>
        <n v="6.1521460000000001"/>
        <n v="4.9149979999999989"/>
        <n v="6.5180279999999993"/>
        <n v="10.355267999999999"/>
        <n v="8.1849240000000005"/>
        <n v="4.7566529999999991"/>
        <n v="4.917198"/>
        <n v="9.0115740000000013"/>
        <n v="3.4606439999999998"/>
        <n v="2.786432"/>
        <n v="7.9272049999999998"/>
        <n v="5.415519999999999"/>
        <n v="9.9230999999999998"/>
        <n v="2.5472700000000001"/>
        <n v="2.6155359999999988"/>
        <n v="3.316895999999999"/>
        <n v="6.3233279999999992"/>
        <n v="9.8546580000000006"/>
        <n v="3.6257759999999997"/>
        <n v="3.7350499999999998"/>
        <n v="4.6375559999999991"/>
        <n v="0.17787000000000003"/>
        <n v="4.5219459999999998"/>
        <n v="7.885756999999999"/>
        <n v="6.286719999999999"/>
        <n v="5.3699579999999996"/>
        <n v="4.5303499999999994"/>
        <n v="8.3400239999999997"/>
        <n v="6.9708100000000002"/>
        <n v="4.231622999999999"/>
        <n v="11.661804000000002"/>
        <n v="11.609641999999999"/>
        <n v="3.2631059999999983"/>
        <n v="9.5835740000000005"/>
        <n v="11.405625000000001"/>
        <n v="7.3450959999999998"/>
        <n v="3.828879999999999"/>
        <n v="9.7823000000000011"/>
        <n v="3.7097500000000005"/>
        <n v="5.4956440000000004"/>
        <n v="5.1466799999999999"/>
        <n v="9.0210119999999989"/>
        <n v="9.1715579999999992"/>
        <n v="5.9114550000000001"/>
        <n v="3.7119719999999985"/>
        <n v="3.4595000000000002"/>
        <n v="4.6632299999999995"/>
        <n v="1.5855839999999997"/>
        <n v="9.6631920000000004"/>
        <n v="5.6184809999999983"/>
        <n v="6.3874579999999996"/>
        <n v="5.8925460000000003"/>
        <n v="3.1911329999999989"/>
        <n v="2.6686879999999991"/>
        <n v="6.0074299999999994"/>
        <n v="9.8885269999999981"/>
        <n v="5.0097299999999994"/>
        <n v="3.89378"/>
        <n v="4.361060000000001"/>
        <n v="7.5998999999999981"/>
        <n v="4.8548500000000008"/>
        <n v="10.658383999999998"/>
        <n v="3.2681879999999994"/>
        <n v="16.119840000000003"/>
        <n v="15.840000000000003"/>
        <n v="21.609059999999999"/>
        <n v="27.68535"/>
        <n v="36.424080000000004"/>
        <n v="20.277180000000001"/>
        <n v="26.46105"/>
        <n v="33.531960000000005"/>
        <n v="21.947640000000003"/>
        <n v="19.20204"/>
        <n v="30.770299999999999"/>
        <n v="20.061580000000003"/>
        <n v="17.12799"/>
        <n v="22.43384"/>
        <n v="27.304310000000005"/>
        <n v="14.034240000000002"/>
        <n v="17.899200000000004"/>
        <n v="20.209090000000003"/>
        <n v="22.457050000000006"/>
        <n v="19.110959999999999"/>
        <n v="14.919300000000003"/>
        <n v="30.136920000000007"/>
        <n v="27.454680000000003"/>
        <n v="15.937460000000003"/>
        <n v="10.381800000000002"/>
        <n v="15.366450000000004"/>
        <n v="11.704660000000001"/>
        <n v="16.489439999999998"/>
        <n v="16.913820000000001"/>
        <n v="32.097450000000002"/>
        <n v="19.130099999999999"/>
        <n v="13.763420000000002"/>
        <n v="20.797920000000001"/>
        <n v="21.455280000000005"/>
        <n v="19.342400000000001"/>
        <n v="29.010960000000001"/>
        <n v="15.763110000000003"/>
        <n v="23.190419999999996"/>
        <n v="17.981260000000002"/>
        <n v="11.980540000000001"/>
        <n v="13.297900000000002"/>
        <n v="18.681300000000004"/>
        <n v="11.295900000000001"/>
        <n v="22.396440000000002"/>
        <n v="33.626889999999996"/>
        <n v="30.57967"/>
        <n v="21.191940000000002"/>
        <n v="30.798900000000007"/>
        <n v="23.798059999999996"/>
        <n v="15.543000000000005"/>
        <n v="21.309750000000001"/>
        <n v="28.737499999999997"/>
        <n v="32.274000000000001"/>
        <n v="30.059260000000002"/>
        <n v="15.417160000000003"/>
        <n v="21.973600000000001"/>
        <n v="21.750300000000003"/>
        <n v="26.47513"/>
        <n v="26.001360000000002"/>
        <n v="23.375220000000006"/>
        <n v="17.608800000000002"/>
        <n v="25.259520000000002"/>
        <n v="16.190900000000003"/>
        <n v="18.738720000000001"/>
        <n v="28.390999999999998"/>
        <n v="27.128640000000008"/>
        <n v="15.539700000000002"/>
        <n v="24.482590000000002"/>
        <n v="11.378069999999999"/>
        <n v="18.555680000000002"/>
        <n v="12.815880000000002"/>
        <n v="21.081060000000004"/>
        <n v="20.499710000000004"/>
        <n v="20.691880000000005"/>
        <n v="27.842320000000001"/>
        <n v="19.856540000000003"/>
        <n v="33.073700000000009"/>
        <n v="21.327350000000003"/>
        <n v="29.138340000000003"/>
        <n v="32.390820000000005"/>
        <n v="11.11176"/>
        <n v="16.543999999999997"/>
        <n v="22.747890000000002"/>
        <n v="15.156680000000003"/>
        <n v="18.203020000000002"/>
        <n v="28.571179999999998"/>
        <n v="18.890299999999996"/>
        <n v="29.256919999999997"/>
        <n v="33.313280000000006"/>
        <n v="17.848600000000001"/>
        <n v="21.198034000000003"/>
        <n v="18.960722000000004"/>
        <n v="16.142588000000003"/>
        <n v="12.039720000000003"/>
        <n v="19.915632000000002"/>
        <n v="16.116408000000003"/>
        <n v="14.995332000000003"/>
        <n v="13.896036"/>
        <n v="20.252847999999997"/>
        <n v="16.324462"/>
        <n v="20.493000000000002"/>
        <n v="15.665870000000005"/>
        <n v="10.960488000000002"/>
        <n v="29.333040000000008"/>
        <n v="16.422714000000006"/>
        <n v="22.178024000000004"/>
        <n v="19.411920000000002"/>
        <n v="26.853772000000003"/>
        <n v="24.043712000000003"/>
        <n v="9.9200200000000009"/>
        <n v="21.786710000000003"/>
        <n v="19.135512000000002"/>
        <n v="24.988392000000012"/>
        <n v="23.002364000000011"/>
        <n v="24.590632000000003"/>
        <n v="30.004567999999999"/>
        <n v="18.903192000000004"/>
        <n v="15.799784000000002"/>
        <n v="15.675968000000003"/>
        <n v="33.635359999999999"/>
        <n v="35.101836000000013"/>
        <n v="31.508400000000009"/>
        <n v="16.368528000000001"/>
        <n v="27.403596"/>
        <n v="22.183259999999997"/>
        <n v="19.545988000000005"/>
        <n v="17.936160000000001"/>
        <n v="28.735740000000003"/>
        <n v="33.250008000000001"/>
        <n v="18.702992000000005"/>
        <n v="27.399064000000003"/>
        <n v="32.681528000000007"/>
        <n v="36.716899999999995"/>
        <n v="23.985104000000003"/>
        <n v="17.102360000000004"/>
        <n v="19.262496000000006"/>
        <n v="14.242228000000004"/>
        <n v="27.78578000000001"/>
        <n v="11.063888000000002"/>
        <n v="26.317368000000013"/>
        <n v="24.303619999999999"/>
        <n v="35.564099999999996"/>
        <n v="22.054428000000009"/>
        <n v="15.331360000000002"/>
        <n v="15.822862000000001"/>
        <n v="23.989592000000002"/>
        <n v="19.104624000000001"/>
        <n v="15.164710000000003"/>
        <n v="22.389928000000005"/>
        <n v="23.577290000000009"/>
        <n v="16.694986000000004"/>
        <n v="14.201572000000002"/>
        <n v="19.955320000000007"/>
        <n v="19.663644000000005"/>
        <n v="27.509195999999999"/>
        <n v="15.208600000000001"/>
        <n v="17.100467999999999"/>
        <n v="35.537436"/>
        <n v="32.166420000000002"/>
        <n v="12.631960000000001"/>
        <n v="31.171140000000001"/>
        <n v="25.821180000000005"/>
        <n v="24.203036000000004"/>
        <n v="23.797532000000004"/>
        <n v="11.49423"/>
        <n v="22.788216000000002"/>
        <n v="14.893824000000002"/>
        <n v="17.526762000000002"/>
        <n v="37.824864000000005"/>
        <n v="25.206588"/>
        <n v="13.510464000000002"/>
        <n v="19.572167999999998"/>
        <n v="17.963000000000001"/>
        <n v="28.604928000000001"/>
        <n v="23.595792000000003"/>
        <n v="26.179031999999999"/>
        <n v="21.699216000000003"/>
        <n v="29.674876000000001"/>
        <n v="25.515270000000001"/>
        <n v="13.747074000000001"/>
        <n v="26.898079999999997"/>
        <n v="16.513090000000005"/>
        <n v="19.020892"/>
        <n v="8.1259200000000025"/>
        <n v="17.179492"/>
        <n v="7.2658079999999989"/>
        <n v="13.462119"/>
        <n v="15.726381"/>
        <n v="16.7013"/>
        <n v="15.945775999999999"/>
        <n v="23.845712000000002"/>
        <n v="8.6461100000000002"/>
        <n v="17.514683999999999"/>
        <n v="12.846900000000003"/>
        <n v="12.167078"/>
        <n v="15.692490000000003"/>
        <n v="17.807151999999995"/>
        <n v="17.980314"/>
        <n v="14.140169999999999"/>
        <n v="14.897519999999997"/>
        <n v="7.0809860000000002"/>
        <n v="12.607100000000001"/>
        <n v="9.4234140000000011"/>
        <n v="15.547279000000001"/>
        <n v="12.544113999999999"/>
        <n v="14.792866"/>
        <n v="12.810336"/>
        <n v="8.8492140000000017"/>
        <n v="24.048947999999999"/>
        <n v="19.165146000000004"/>
        <n v="7.5336799999999995"/>
        <n v="20.389512"/>
        <n v="12.120152000000001"/>
        <n v="15.92877"/>
        <n v="14.482732"/>
        <n v="11.730345"/>
        <n v="18.543360000000003"/>
        <n v="9.5106879999999983"/>
        <n v="15.835599999999999"/>
        <n v="17.046744"/>
        <n v="16.553910999999999"/>
        <n v="13.156726000000001"/>
        <n v="21.546755999999998"/>
        <n v="23.280982999999999"/>
        <n v="8.2472940000000001"/>
        <n v="16.427565000000001"/>
        <n v="12.950959999999998"/>
        <n v="10.076484000000001"/>
        <n v="19.271472000000003"/>
        <n v="8.5184000000000015"/>
        <n v="12.095555999999998"/>
        <n v="13.593095999999999"/>
        <n v="11.980089"/>
        <n v="18.233160000000005"/>
        <n v="9.1646390000000011"/>
        <n v="14.590630999999998"/>
        <n v="11.899316000000001"/>
        <n v="9.1272169999999999"/>
        <n v="10.644248999999999"/>
        <n v="14.342625000000002"/>
        <n v="17.675195999999996"/>
        <n v="9.4391660000000002"/>
        <n v="11.549450000000002"/>
        <n v="11.912471999999999"/>
        <n v="19.522073999999996"/>
        <n v="14.678730000000002"/>
        <n v="13.463571"/>
        <n v="16.280483999999998"/>
        <n v="13.2704"/>
        <n v="8.2897099999999995"/>
        <n v="14.513498999999998"/>
        <n v="21.05444"/>
        <n v="12.713470000000001"/>
        <n v="19.100070000000006"/>
        <n v="19.728719999999999"/>
        <n v="12.989977"/>
        <n v="16.653219000000004"/>
        <n v="11.611446000000001"/>
        <n v="15.884297"/>
        <n v="12.246850000000002"/>
        <n v="14.229984999999999"/>
        <n v="15.747930000000002"/>
        <n v="13.923711999999998"/>
        <n v="26.689684999999997"/>
        <n v="11.378927999999998"/>
        <n v="19.649343999999999"/>
        <n v="14.491224000000001"/>
        <n v="17.790960000000002"/>
        <n v="12.731235000000003"/>
        <n v="7.1129519999999991"/>
        <n v="11.941380000000001"/>
        <n v="16.176302999999997"/>
        <n v="24.500520000000002"/>
        <n v="49.230719999999998"/>
        <n v="44.808720000000008"/>
        <n v="25.470280000000006"/>
        <n v="35.625480000000003"/>
        <n v="37.218499999999999"/>
        <n v="39.690090000000005"/>
        <n v="23.038400000000003"/>
        <n v="23.175130000000003"/>
        <n v="22.804980000000004"/>
        <n v="33.845350000000003"/>
        <n v="21.404460000000004"/>
        <n v="44.034539999999993"/>
        <n v="30.984250000000007"/>
        <n v="29.166060000000002"/>
        <n v="35.750880000000009"/>
        <n v="36.679499999999997"/>
        <n v="27.997200000000003"/>
        <n v="19.863140000000008"/>
        <n v="33.792000000000002"/>
        <n v="28.981260000000006"/>
        <n v="39.293100000000003"/>
        <n v="22.188100000000002"/>
        <n v="26.215200000000003"/>
        <n v="26.631000000000007"/>
        <n v="26.518140000000002"/>
        <n v="30.113600000000002"/>
        <n v="19.349440000000001"/>
        <n v="23.836670000000005"/>
        <n v="16.05395"/>
        <n v="42.230980000000002"/>
        <n v="34.628000000000007"/>
        <n v="28.180900000000005"/>
        <n v="19.669650000000004"/>
        <n v="31.871290000000002"/>
        <n v="39.828800000000008"/>
        <n v="42.700679999999998"/>
        <n v="44.851949999999995"/>
        <n v="28.104560000000003"/>
        <n v="25.43365"/>
        <n v="37.775760000000005"/>
        <n v="24.43562"/>
        <n v="34.345080000000003"/>
        <n v="30.215460000000007"/>
        <n v="24.020479999999999"/>
        <n v="42.392240000000001"/>
        <n v="27.047020000000003"/>
        <n v="35.6708"/>
        <n v="35.428800000000003"/>
        <n v="21.114720000000002"/>
        <n v="20.155520000000006"/>
        <n v="28.923840000000002"/>
        <n v="39.604620000000004"/>
        <n v="28.840349999999997"/>
        <n v="22.872960000000003"/>
        <n v="24.0548"/>
        <n v="34.171280000000003"/>
        <n v="34.9206"/>
        <n v="22.161150000000003"/>
        <n v="39.348760000000006"/>
        <n v="28.575470000000006"/>
        <n v="35.425499999999992"/>
        <n v="29.13768"/>
        <n v="29.04506000000001"/>
        <n v="26.637380000000004"/>
        <n v="37.681049999999999"/>
        <n v="29.764350000000007"/>
        <n v="30.373200000000004"/>
        <n v="46.256320000000009"/>
        <n v="26.426400000000005"/>
        <n v="36.9512"/>
        <n v="26.488330000000001"/>
        <n v="36.715470000000003"/>
        <n v="41.743679999999998"/>
        <n v="37.090460000000014"/>
        <n v="43.56"/>
        <n v="28.230400000000003"/>
        <n v="31.183680000000006"/>
        <n v="21.102399999999999"/>
        <n v="15.144580000000001"/>
        <n v="44.788589999999999"/>
        <n v="25.732080000000007"/>
        <n v="22.234300000000001"/>
        <n v="32.718950000000007"/>
        <n v="19.551510000000004"/>
        <n v="40.568989999999999"/>
        <n v="30.10689"/>
        <n v="20.400380000000002"/>
        <n v="21.080070000000006"/>
        <n v="35.486879999999999"/>
        <n v="20.511260000000007"/>
        <n v="12.408396000000003"/>
        <n v="28.881556"/>
        <n v="19.903620000000007"/>
        <n v="14.579400000000001"/>
        <n v="14.506492000000003"/>
        <n v="19.594542000000001"/>
        <n v="19.825740000000007"/>
        <n v="12.617330000000004"/>
        <n v="15.79149"/>
        <n v="16.323384000000001"/>
        <n v="17.153400000000001"/>
        <n v="20.593232"/>
        <n v="17.012248000000003"/>
        <n v="19.893720000000002"/>
        <n v="16.483104000000004"/>
        <n v="13.564869999999999"/>
        <n v="27.316212000000004"/>
        <n v="20.457008000000002"/>
        <n v="10.526890000000002"/>
        <n v="14.760746000000003"/>
        <n v="8.9166000000000043"/>
        <n v="17.896714000000003"/>
        <n v="13.897026000000002"/>
        <n v="18.936962000000001"/>
        <n v="21.354564000000003"/>
        <n v="20.435074000000004"/>
        <n v="23.046584000000006"/>
        <n v="8.6486400000000021"/>
        <n v="22.949212000000003"/>
        <n v="9.0062280000000019"/>
        <n v="11.473264000000002"/>
        <n v="13.889699999999998"/>
        <n v="11.936650000000002"/>
        <n v="16.375524000000002"/>
        <n v="16.660952000000005"/>
        <n v="25.814624000000006"/>
        <n v="26.496690000000005"/>
        <n v="17.763966000000003"/>
        <n v="17.271298000000005"/>
        <n v="16.233470000000001"/>
        <n v="13.928178000000001"/>
        <n v="18.404100000000003"/>
        <n v="21.983764000000001"/>
        <n v="15.926372000000002"/>
        <n v="11.378136000000003"/>
        <n v="30.017680000000013"/>
        <n v="16.454988"/>
        <n v="8.7855240000000006"/>
        <n v="27.678992000000004"/>
        <n v="15.432340000000003"/>
        <n v="20.339286000000001"/>
        <n v="12.882452000000001"/>
        <n v="19.781850000000006"/>
        <n v="24.436544000000001"/>
        <n v="16.301824000000003"/>
        <n v="22.590524000000006"/>
        <n v="25.924910000000004"/>
        <n v="13.0977"/>
        <n v="18.054608000000005"/>
        <n v="18.736080000000001"/>
        <n v="15.583216000000004"/>
        <n v="15.975035999999998"/>
        <n v="24.603216000000003"/>
        <n v="16.138188000000003"/>
        <n v="26.907099999999996"/>
        <n v="11.357346000000001"/>
        <n v="11.549208000000002"/>
        <n v="18.945959999999999"/>
        <n v="25.809344000000003"/>
        <n v="24.677224000000002"/>
        <n v="17.076268000000002"/>
        <n v="11.593208000000004"/>
        <n v="11.850894"/>
        <n v="13.367376000000002"/>
        <n v="18.934607999999997"/>
        <n v="30.352410000000003"/>
        <n v="16.123536000000005"/>
        <n v="30.650356000000006"/>
        <n v="10.680978000000003"/>
        <n v="16.850635999999998"/>
        <n v="19.200500000000002"/>
        <n v="17.226440000000004"/>
        <n v="9.6247360000000022"/>
        <n v="6.8621520000000018"/>
        <n v="11.728024000000003"/>
        <n v="10.874512000000001"/>
        <n v="11.426976000000002"/>
        <n v="19.681728000000007"/>
        <n v="17.556000000000001"/>
        <n v="20.796512"/>
        <n v="14.939396999999998"/>
        <n v="6.8701380000000016"/>
        <n v="11.762179000000001"/>
        <n v="10.768758000000002"/>
        <n v="14.266538000000001"/>
        <n v="7.1385600000000009"/>
        <n v="24.932523"/>
        <n v="14.003044000000001"/>
        <n v="14.543133000000001"/>
        <n v="17.517192000000001"/>
        <n v="11.770142999999999"/>
        <n v="12.068485000000001"/>
        <n v="6.5349900000000005"/>
        <n v="14.778367999999999"/>
        <n v="11.550055"/>
        <n v="19.934375999999997"/>
        <n v="11.789470000000001"/>
        <n v="13.390915999999999"/>
        <n v="10.617233000000001"/>
        <n v="6.8004090000000001"/>
        <n v="17.371067999999998"/>
        <n v="16.817955000000001"/>
        <n v="14.204300000000003"/>
        <n v="13.462680000000002"/>
        <n v="11.593274000000001"/>
        <n v="9.4636080000000007"/>
        <n v="12.425775999999999"/>
        <n v="13.155912000000001"/>
        <n v="16.94594"/>
        <n v="11.432190000000002"/>
        <n v="12.790437000000001"/>
        <n v="15.588198999999999"/>
        <n v="11.228349000000001"/>
        <n v="21.713692000000002"/>
        <n v="15.117619000000001"/>
        <n v="24.152359000000001"/>
        <n v="8.1052400000000002"/>
        <n v="12.153130000000001"/>
        <n v="15.242964000000002"/>
        <n v="17.513297999999995"/>
        <n v="8.0807760000000002"/>
        <n v="8.4288600000000002"/>
        <n v="13.163920000000001"/>
        <n v="25.000591000000004"/>
        <n v="10.303876000000001"/>
        <n v="11.73447"/>
        <n v="17.814885"/>
        <n v="15.6244"/>
        <n v="11.156276999999999"/>
        <n v="9.601108"/>
        <n v="6.5805300000000004"/>
        <n v="18.679055999999999"/>
        <n v="14.030874000000003"/>
        <n v="12.068595"/>
        <n v="17.681400000000004"/>
        <n v="8.6711899999999993"/>
        <n v="9.4088720000000006"/>
        <n v="14.55762"/>
        <n v="13.690039000000001"/>
        <n v="13.411529999999999"/>
        <n v="13.797388"/>
        <n v="7.7938960000000002"/>
        <n v="13.836372000000003"/>
        <n v="17.899057000000003"/>
        <n v="10.638320000000002"/>
        <n v="14.543990999999997"/>
        <n v="17.092459999999999"/>
        <n v="18.649246000000002"/>
        <n v="12.80686"/>
        <n v="12.104400000000002"/>
        <n v="15.054468"/>
        <n v="6.4500479999999989"/>
        <n v="15.095168000000001"/>
        <n v="7.6001640000000004"/>
        <n v="19.211016000000001"/>
        <n v="8.7239459999999998"/>
        <n v="11.326919999999999"/>
        <n v="8.9298879999999983"/>
        <n v="11.984280000000002"/>
        <n v="7.9543750000000015"/>
        <n v="12.927816"/>
        <n v="9.6148800000000012"/>
        <n v="8.9807410000000001"/>
        <n v="13.258465000000001"/>
        <n v="21.210903999999999"/>
        <n v="7.8118809999999996"/>
        <n v="18.054079999999999"/>
        <n v="13.684132"/>
        <n v="15.636104000000001"/>
        <n v="18.987143999999997"/>
        <n v="13.331626"/>
        <n v="33.77187"/>
        <n v="18.584500000000002"/>
        <n v="24.175580000000007"/>
        <n v="34.427360000000007"/>
        <n v="12.5488"/>
        <n v="14.776520000000001"/>
        <n v="33.408100000000005"/>
        <n v="24.051940000000002"/>
        <n v="34.382260000000002"/>
        <n v="30.126579999999997"/>
        <n v="25.881900000000005"/>
        <n v="30.622680000000003"/>
        <n v="20.085120000000003"/>
        <n v="30.873149999999995"/>
        <n v="36.212330000000001"/>
        <n v="14.785650000000004"/>
        <n v="19.641600000000004"/>
        <n v="24.768150000000002"/>
        <n v="29.820120000000003"/>
        <n v="13.401960000000003"/>
        <n v="37.991250000000001"/>
        <n v="16.515730000000001"/>
        <n v="16.5"/>
        <n v="23.347829999999998"/>
        <n v="37.551359999999995"/>
        <n v="29.165839999999999"/>
        <n v="28.284410000000005"/>
        <n v="25.16272"/>
        <n v="14.59304"/>
        <n v="25.131040000000002"/>
        <n v="31.683959999999999"/>
        <n v="19.896799999999999"/>
        <n v="25.482600000000005"/>
        <n v="41.386949999999999"/>
        <n v="35.626139999999999"/>
        <n v="15.713279999999999"/>
        <n v="35.930400000000006"/>
        <n v="29.642140000000005"/>
        <n v="18.523120000000002"/>
        <n v="28.110500000000009"/>
        <n v="19.695060000000002"/>
        <n v="25.041499999999999"/>
        <n v="21.856890000000003"/>
        <n v="23.404040000000002"/>
        <n v="36.558170000000004"/>
        <n v="23.591370000000001"/>
        <n v="21.4709"/>
        <n v="27.580740000000002"/>
        <n v="29.347230000000003"/>
        <n v="20.702880000000004"/>
        <n v="19.27233"/>
        <n v="33.514360000000003"/>
        <n v="24.734159999999999"/>
        <n v="24.920500000000004"/>
        <n v="27.005879999999998"/>
        <n v="23.238600000000002"/>
        <n v="37.6068"/>
        <n v="24.597430000000003"/>
        <n v="14.845600000000001"/>
        <n v="25.777620000000006"/>
        <n v="22.435379999999999"/>
        <n v="39.754000000000005"/>
        <n v="17.795580000000001"/>
        <n v="34.119799999999998"/>
        <n v="23.945899999999998"/>
        <n v="28.377690000000005"/>
        <n v="28.237440000000007"/>
        <n v="25.129940000000005"/>
        <n v="21.535029999999999"/>
        <n v="25.654860000000003"/>
        <n v="20.8626"/>
        <n v="28.34667000000001"/>
        <n v="36.471600000000002"/>
        <n v="18.342940000000002"/>
        <n v="25.938000000000002"/>
        <n v="39.454799999999999"/>
        <n v="22.453750000000003"/>
        <n v="24.093190000000003"/>
        <n v="31.644360000000006"/>
        <n v="22.297770000000003"/>
        <n v="23.765280000000001"/>
        <n v="28.066500000000001"/>
        <n v="20.065430000000003"/>
        <n v="27.012920000000005"/>
        <n v="33.724460000000001"/>
        <n v="17.275500000000005"/>
        <n v="26.19408"/>
        <n v="18.860270000000003"/>
        <n v="16.987190000000002"/>
        <n v="28.05"/>
        <n v="8.0244"/>
        <n v="9.3208999999999982"/>
        <n v="16.392640000000007"/>
        <n v="9.7472400000000015"/>
        <n v="6.4032000000000027"/>
        <n v="18.023399999999999"/>
        <n v="15.430560000000003"/>
        <n v="15.773839999999995"/>
        <n v="6.5040000000000013"/>
        <n v="2.7198000000000007"/>
        <n v="19.695359999999994"/>
        <n v="16.399660000000004"/>
        <n v="12.609780000000001"/>
        <n v="9.3114000000000043"/>
        <n v="6.2999600000000004"/>
        <n v="3.0674799999999998"/>
        <n v="3.1165200000000004"/>
        <n v="8.2437600000000018"/>
        <n v="9.2969800000000031"/>
        <n v="12.432000000000002"/>
        <n v="10.882080000000002"/>
        <n v="12.038180000000001"/>
        <n v="14.46316"/>
        <n v="7.7826200000000014"/>
        <n v="11.611600000000003"/>
        <n v="12.355600000000003"/>
        <n v="16.525079999999996"/>
        <n v="7.2833600000000018"/>
        <n v="12.077119999999999"/>
        <n v="10.418400000000002"/>
        <n v="18.007080000000002"/>
        <n v="12.1404"/>
        <n v="3.1022400000000006"/>
        <n v="7.2473599999999978"/>
        <n v="8.9709200000000013"/>
        <n v="11.445720000000003"/>
        <n v="8.5210599999999985"/>
        <n v="15.615620000000003"/>
        <n v="6.2376000000000005"/>
        <n v="8.8127999999999993"/>
        <n v="5.0158400000000025"/>
        <n v="7.0492400000000002"/>
        <n v="9.1497600000000023"/>
        <n v="8.8569600000000026"/>
        <n v="6.7309800000000006"/>
        <n v="5.4907999999999983"/>
        <n v="6.6065200000000006"/>
        <n v="5.4304800000000011"/>
        <n v="10.540279999999999"/>
        <n v="9.4966000000000008"/>
        <n v="14.791680000000003"/>
        <n v="9.8350000000000044"/>
        <n v="10.588360000000002"/>
        <n v="7.508"/>
        <n v="10.906560000000002"/>
        <n v="17.000319999999999"/>
        <n v="9.6436800000000016"/>
        <n v="13.061760000000003"/>
        <n v="10.022880000000004"/>
        <n v="12.72744"/>
        <n v="9.0435400000000019"/>
        <n v="13.112260000000001"/>
        <n v="8.6940600000000003"/>
        <n v="10.955519999999998"/>
        <n v="22.344119999999997"/>
        <n v="8.6719200000000036"/>
        <n v="5.1269599999999986"/>
        <n v="18.609299999999998"/>
        <n v="9.6427800000000001"/>
        <n v="15.21312"/>
        <n v="5.9170800000000021"/>
        <n v="4.5456000000000039"/>
        <n v="9.1644000000000023"/>
        <n v="17.594460000000002"/>
        <n v="11.330079999999999"/>
        <n v="10.351800000000003"/>
        <n v="15.074999999999999"/>
        <n v="8.1475200000000001"/>
        <n v="10.456639999999998"/>
        <n v="15.683680000000003"/>
        <n v="7.4383399999999984"/>
        <n v="12.859200000000003"/>
        <n v="9.7464800000000018"/>
        <n v="19.299280000000003"/>
        <n v="11.080500000000002"/>
        <n v="26.361399999999996"/>
        <n v="8.9853600000000018"/>
        <n v="13.6845"/>
        <n v="8.6520000000000028"/>
        <n v="8.6625000000000014"/>
        <n v="11.86328"/>
        <n v="11.443520000000003"/>
        <n v="3.4255499999999994"/>
        <n v="3.2469000000000001"/>
        <n v="7.2470399999999993"/>
        <n v="4.7368799999999993"/>
        <n v="10.68378"/>
        <n v="7.3091999999999988"/>
        <n v="3.9318999999999993"/>
        <n v="10.448999999999998"/>
        <n v="3.6279300000000001"/>
        <n v="3.0787500000000008"/>
        <n v="2.6550599999999993"/>
        <n v="5.0604799999999983"/>
        <n v="8.2215000000000007"/>
        <n v="6.2651000000000003"/>
        <n v="2.1336399999999998"/>
        <n v="6.0819000000000001"/>
        <n v="2.1414799999999992"/>
        <n v="0.25679999999999975"/>
        <n v="7.9061399999999988"/>
        <n v="6.6528799999999988"/>
        <n v="2.6162999999999998"/>
        <n v="2.7604599999999997"/>
        <n v="1.2801"/>
        <n v="9.7901599999999966"/>
        <n v="3.2672000000000008"/>
        <n v="1.3587299999999995"/>
        <n v="1.8237599999999998"/>
        <n v="8.9784000000000006"/>
        <n v="3.7576799999999992"/>
        <n v="8.6292399999999994"/>
        <n v="7.1667000000000014"/>
        <n v="5.8107199999999999"/>
        <n v="9.0297299999999989"/>
        <n v="4.5504000000000007"/>
        <n v="6.9357599999999984"/>
        <n v="8.3009999999999984"/>
        <n v="3.2756299999999987"/>
        <n v="6.5372500000000002"/>
        <n v="5.4328500000000011"/>
        <n v="5.0197500000000002"/>
        <n v="9.1165800000000026"/>
        <n v="0.53474999999999995"/>
        <n v="12.760200000000003"/>
        <n v="0.73962999999999934"/>
        <n v="3.3612199999999994"/>
        <n v="8.5823999999999998"/>
        <n v="6.2308799999999991"/>
        <n v="2.3487599999999991"/>
        <n v="6.7536000000000014"/>
        <n v="9.8888999999999978"/>
        <n v="3.9559899999999986"/>
        <n v="6.8039299999999994"/>
        <n v="9.6746999999999979"/>
        <n v="2.9887199999999994"/>
        <n v="4.3839599999999983"/>
        <n v="3.3027599999999997"/>
        <n v="7.2438799999999981"/>
        <n v="8.8934599999999993"/>
        <n v="11.930100000000003"/>
        <n v="2.3740499999999987"/>
        <n v="9.2343999999999991"/>
        <n v="7.19238"/>
        <n v="2.0767599999999993"/>
        <n v="9.9360000000000531E-2"/>
        <n v="1.3199799999999999"/>
        <n v="2.8970799999999999"/>
        <n v="1.1198699999999997"/>
        <n v="7.29664"/>
        <n v="2.5482300000000002"/>
        <n v="6.6862800000000009"/>
        <n v="3.7604000000000002"/>
        <n v="3.8886900000000004"/>
        <n v="4.6793300000000002"/>
        <n v="4.2846299999999991"/>
        <n v="8.7074399999999983"/>
        <n v="7.3986199999999993"/>
        <n v="2.8706699999999996"/>
        <n v="6.0137000000000018"/>
        <n v="3.1180799999999986"/>
        <n v="10.5024"/>
        <n v="7.6479600000000012"/>
        <n v="3.0635199999999996"/>
        <n v="8.1283499999999993"/>
        <n v="7.8292499999999992"/>
        <n v="6.4685200000000007"/>
        <n v="2.9488799999999995"/>
        <n v="8.1835599999999982"/>
        <n v="7.0599400000000001"/>
        <n v="8.3376599999999996"/>
        <n v="7.4759800000000007"/>
        <n v="6.4569600000000005"/>
        <n v="4.2209199999999978"/>
        <n v="18.644000000000002"/>
        <n v="9.8207999999999966"/>
        <n v="21.253"/>
        <n v="18.558800000000005"/>
        <n v="18.275400000000005"/>
        <n v="24.114499999999992"/>
        <n v="19.305200000000003"/>
        <n v="7.4519999999999991"/>
        <n v="23.977200000000003"/>
        <n v="9.3240000000000016"/>
        <n v="18.064800000000002"/>
        <n v="29.278399999999998"/>
        <n v="15.795"/>
        <n v="27.125399999999999"/>
        <n v="17.575800000000008"/>
        <n v="20.448"/>
        <n v="10.061999999999999"/>
        <n v="11.028200000000002"/>
        <n v="13.831200000000001"/>
        <n v="28.731999999999999"/>
        <n v="15.522000000000006"/>
        <n v="24.729600000000001"/>
        <n v="23.486400000000003"/>
        <n v="16.664399999999997"/>
        <n v="11.934000000000001"/>
        <n v="13.795200000000005"/>
        <n v="12.096700000000002"/>
        <n v="21.652800000000006"/>
        <n v="19.298400000000004"/>
        <n v="29.3962"/>
        <n v="19.790700000000001"/>
        <n v="15.671200000000001"/>
        <n v="18.207000000000004"/>
        <n v="26.079299999999996"/>
        <n v="24.7164"/>
        <n v="18.696600000000004"/>
        <n v="13.1584"/>
        <n v="13.402799999999999"/>
        <n v="14.990099999999998"/>
        <n v="24"/>
        <n v="15.671300000000002"/>
        <n v="16.078499999999998"/>
        <n v="25.643800000000002"/>
        <n v="21.165299999999998"/>
        <n v="12.882999999999999"/>
        <n v="12.957499999999998"/>
        <n v="28.017599999999998"/>
        <n v="9.8761000000000045"/>
        <n v="24.4192"/>
        <n v="22.183999999999997"/>
        <n v="21.309600000000003"/>
        <n v="13.001600000000002"/>
        <n v="19.164600000000007"/>
        <n v="18.028600000000001"/>
        <n v="18.314999999999998"/>
        <n v="28.118999999999996"/>
        <n v="16.532999999999998"/>
        <n v="24.021899999999999"/>
        <n v="20.797699999999999"/>
        <n v="12.195400000000001"/>
        <n v="20.246099999999998"/>
        <n v="19.646000000000004"/>
        <n v="23.052000000000003"/>
        <n v="21.042600000000004"/>
        <n v="18.991600000000002"/>
        <n v="14.0367"/>
        <n v="23.572099999999999"/>
        <n v="7.0875000000000012"/>
        <n v="17.707800000000006"/>
        <n v="22.0108"/>
        <n v="20.836299999999998"/>
        <n v="26.391400000000001"/>
        <n v="17.337500000000002"/>
        <n v="12.329199999999997"/>
        <n v="19.424999999999997"/>
        <n v="17.03"/>
        <n v="10.9392"/>
        <n v="15.561599999999999"/>
        <n v="16.965999999999998"/>
        <n v="11.753"/>
        <n v="20.9754"/>
        <n v="18.169699999999999"/>
        <n v="19.213200000000001"/>
        <n v="21.353000000000002"/>
        <n v="10.686499999999999"/>
        <n v="11.1488"/>
        <n v="27.646000000000001"/>
        <n v="9.7391999999999967"/>
        <n v="14.383999999999999"/>
        <n v="31.748380000000001"/>
        <n v="14.981119999999999"/>
        <n v="19.605639999999998"/>
        <n v="20.960699999999999"/>
        <n v="13.487440000000003"/>
        <n v="22.114100000000001"/>
        <n v="16.824000000000002"/>
        <n v="18.412600000000001"/>
        <n v="11.21942"/>
        <n v="21.061880000000002"/>
        <n v="18.097500000000004"/>
        <n v="12.144440000000001"/>
        <n v="21.01924"/>
        <n v="18.173220000000001"/>
        <n v="12.169280000000001"/>
        <n v="32.814240000000005"/>
        <n v="16.526880000000002"/>
        <n v="25.856599999999997"/>
        <n v="19.010000000000009"/>
        <n v="10.858740000000004"/>
        <n v="18.161340000000006"/>
        <n v="30.796860000000009"/>
        <n v="20.110320000000002"/>
        <n v="14.000799999999998"/>
        <n v="35.31156"/>
        <n v="10.580340000000001"/>
        <n v="19.016640000000002"/>
        <n v="19.293119999999998"/>
        <n v="26.600700000000003"/>
        <n v="13.562780000000002"/>
        <n v="13.833000000000002"/>
        <n v="14.611379999999995"/>
        <n v="14.633600000000005"/>
        <n v="14.381100000000004"/>
        <n v="20.410000000000004"/>
        <n v="18.216360000000009"/>
        <n v="20.960160000000002"/>
        <n v="9.1065599999999982"/>
        <n v="11.491079999999997"/>
        <n v="18.730199999999996"/>
        <n v="21.530760000000001"/>
        <n v="16.43656"/>
        <n v="19.862660000000005"/>
        <n v="29.240480000000005"/>
        <n v="13.858500000000005"/>
        <n v="20.189120000000006"/>
        <n v="20.32200000000001"/>
        <n v="23.511519999999994"/>
        <n v="28.649880000000003"/>
        <n v="14.637000000000004"/>
        <n v="13.1181"/>
        <n v="22.588199999999997"/>
        <n v="6.7748999999999961"/>
        <n v="12.880140000000001"/>
        <n v="15.194520000000006"/>
        <n v="15.051139999999998"/>
        <n v="13.174860000000004"/>
        <n v="18.763259999999999"/>
        <n v="28.404240000000001"/>
        <n v="10.11172"/>
        <n v="9.3990399999999994"/>
        <n v="9.4996200000000002"/>
        <n v="8.2973800000000004"/>
        <n v="12.928560000000001"/>
        <n v="21.077200000000001"/>
        <n v="13.927140000000007"/>
        <n v="20.059439999999999"/>
        <n v="13.371800000000004"/>
        <n v="23.055479999999999"/>
        <n v="9.7932800000000029"/>
        <n v="11.584620000000005"/>
        <n v="10.468680000000001"/>
        <n v="16.034000000000002"/>
        <n v="26.847359999999998"/>
        <n v="17.462160000000001"/>
        <n v="23.103980000000004"/>
        <n v="11.722920000000004"/>
        <n v="9.4842800000000018"/>
        <n v="16.052700000000002"/>
        <n v="12.840000000000003"/>
        <n v="20.5884"/>
        <n v="14.12928"/>
        <n v="29.005199999999999"/>
        <n v="17.7669"/>
        <n v="10.828540000000002"/>
        <n v="18.969279999999998"/>
        <n v="28.934700000000003"/>
        <n v="18.245700000000006"/>
        <n v="15.948200000000007"/>
        <n v="11.461779999999999"/>
        <n v="16.159920000000003"/>
        <n v="17.2362"/>
        <n v="7.804829999999999"/>
        <n v="7.235000000000003"/>
        <n v="12.737339999999998"/>
        <n v="18.268500000000003"/>
        <n v="8.5693000000000001"/>
        <n v="8.2192500000000006"/>
        <n v="8.8464000000000009"/>
        <n v="11.071889999999998"/>
        <n v="19.846000000000004"/>
        <n v="5.0678899999999985"/>
        <n v="11.891249999999999"/>
        <n v="14.425839999999999"/>
        <n v="11.225759999999998"/>
        <n v="3.7594799999999999"/>
        <n v="16.131959999999999"/>
        <n v="9.6369000000000007"/>
        <n v="10.23176"/>
        <n v="15.160079999999999"/>
        <n v="12.210660000000003"/>
        <n v="9.6228599999999975"/>
        <n v="7.3441200000000038"/>
        <n v="8.4780799999999985"/>
        <n v="17.522750000000002"/>
        <n v="15.299560000000007"/>
        <n v="13.798079999999999"/>
        <n v="9.4431400000000014"/>
        <n v="10.53567"/>
        <n v="3.4946999999999999"/>
        <n v="19.233600000000003"/>
        <n v="24.347539999999999"/>
        <n v="17.759219999999999"/>
        <n v="13.489649999999999"/>
        <n v="5.8422000000000027"/>
        <n v="18.514250000000001"/>
        <n v="21.214799999999997"/>
        <n v="7.5523500000000015"/>
        <n v="6.0237600000000002"/>
        <n v="6.4964800000000009"/>
        <n v="16.450900000000001"/>
        <n v="8.2540500000000012"/>
        <n v="7.2821799999999994"/>
        <n v="21.77008"/>
        <n v="9.9142400000000031"/>
        <n v="8.9432500000000026"/>
        <n v="11.050129999999998"/>
        <n v="9.9590399999999981"/>
        <n v="17.965220000000002"/>
        <n v="9.1677599999999995"/>
        <n v="20.338749999999997"/>
        <n v="10.175010000000004"/>
        <n v="8.3426000000000009"/>
        <n v="16.849830000000004"/>
        <n v="13.128940000000002"/>
        <n v="10.562749999999999"/>
        <n v="12.217800000000002"/>
        <n v="11.888320000000002"/>
        <n v="14.863750000000005"/>
        <n v="19.824599999999997"/>
        <n v="14.979820000000007"/>
        <n v="12.609900000000001"/>
        <n v="17.670479999999998"/>
        <n v="11.091150000000001"/>
        <n v="21.59835"/>
        <n v="5.6020999999999992"/>
        <n v="15.503670000000001"/>
        <n v="10.388250000000001"/>
        <n v="17.862500000000001"/>
        <n v="12.176759999999996"/>
        <n v="20.275919999999999"/>
        <n v="8.2590899999999987"/>
        <n v="9.4551600000000011"/>
        <n v="16.236359999999994"/>
        <n v="15.038879999999999"/>
        <n v="14.440500000000002"/>
        <n v="20.151"/>
        <n v="16.280999999999999"/>
        <n v="6.0984000000000007"/>
        <n v="8.0562600000000035"/>
        <n v="8.5367999999999995"/>
        <n v="14.066639999999996"/>
        <n v="19.087919999999993"/>
        <n v="12.011360000000003"/>
        <n v="15.101459999999999"/>
        <n v="17.337600000000002"/>
        <n v="8.2146799999999978"/>
        <n v="8.3877000000000006"/>
        <n v="11.115500000000001"/>
        <n v="7.0648200000000037"/>
        <n v="14.39616"/>
        <n v="9.472789999999998"/>
        <n v="5.7133600000000007"/>
        <n v="12.878320000000004"/>
        <n v="35.794799999999995"/>
        <n v="35.755499999999998"/>
        <n v="33.388800000000003"/>
        <n v="34.4514"/>
        <n v="31.198900000000005"/>
        <n v="14.016000000000002"/>
        <n v="24.905399999999997"/>
        <n v="26.69"/>
        <n v="34.051600000000008"/>
        <n v="15.769600000000002"/>
        <n v="28.997000000000003"/>
        <n v="22.428200000000004"/>
        <n v="24.221900000000002"/>
        <n v="30.902799999999999"/>
        <n v="24.704399999999993"/>
        <n v="23.815000000000001"/>
        <n v="38.5672"/>
        <n v="29.231999999999999"/>
        <n v="28.175000000000001"/>
        <n v="29.905100000000001"/>
        <n v="16.058700000000002"/>
        <n v="21.696200000000001"/>
        <n v="35.423999999999992"/>
        <n v="18.174299999999999"/>
        <n v="17.255699999999997"/>
        <n v="46.284000000000006"/>
        <n v="18.563800000000001"/>
        <n v="17.934400000000004"/>
        <n v="17.474800000000002"/>
        <n v="27.572400000000002"/>
        <n v="26.937000000000001"/>
        <n v="36.225000000000001"/>
        <n v="46.547999999999995"/>
        <n v="39.7194"/>
        <n v="17.302500000000006"/>
        <n v="33.731100000000005"/>
        <n v="13.216000000000001"/>
        <n v="23.697399999999998"/>
        <n v="14.225199999999999"/>
        <n v="26.152800000000003"/>
        <n v="29.0321"/>
        <n v="35.038499999999992"/>
        <n v="43.072800000000001"/>
        <n v="27.424100000000003"/>
        <n v="34.160000000000004"/>
        <n v="26.764799999999997"/>
        <n v="24.635400000000001"/>
        <n v="33.384"/>
        <n v="17.810000000000009"/>
        <n v="38.570999999999998"/>
        <n v="37.988999999999997"/>
        <n v="13.902000000000001"/>
        <n v="18.460400000000007"/>
        <n v="12.209399999999999"/>
        <n v="28.683200000000003"/>
        <n v="27.711200000000005"/>
        <n v="24.630900000000004"/>
        <n v="18.749500000000001"/>
        <n v="36.650800000000004"/>
        <n v="20.9148"/>
        <n v="44.790299999999995"/>
        <n v="37.075800000000008"/>
        <n v="36.376800000000003"/>
        <n v="31.414999999999999"/>
        <n v="23.259599999999995"/>
        <n v="22.500800000000002"/>
        <n v="43.279999999999994"/>
        <n v="32.4024"/>
        <n v="19.839000000000009"/>
        <n v="31.188400000000005"/>
        <n v="22.137600000000006"/>
        <n v="24.704600000000003"/>
        <n v="27.864000000000004"/>
        <n v="14.032799999999998"/>
        <n v="28.238000000000003"/>
        <n v="31.383100000000002"/>
        <n v="37.674899999999994"/>
        <n v="36.777599999999993"/>
        <n v="25.124099999999999"/>
        <n v="24.483200000000004"/>
        <n v="25.210500000000007"/>
        <n v="24.930600000000005"/>
        <n v="47.706600000000009"/>
        <n v="20.52"/>
        <n v="29.494399999999999"/>
        <n v="29.864399999999996"/>
        <n v="33.262900000000009"/>
        <n v="23.496000000000002"/>
        <n v="37.641999999999996"/>
        <n v="21.306100000000004"/>
        <n v="22.829039999999999"/>
        <n v="17.142000000000003"/>
        <n v="12.730960000000003"/>
        <n v="12.945920000000003"/>
        <n v="13.50728"/>
        <n v="15.743440000000005"/>
        <n v="6.8434200000000027"/>
        <n v="12.671559999999998"/>
        <n v="25.349999999999998"/>
        <n v="13.498240000000003"/>
        <n v="17.215420000000002"/>
        <n v="20.511520000000001"/>
        <n v="20.6706"/>
        <n v="12.399120000000003"/>
        <n v="19.332360000000005"/>
        <n v="14.883680000000007"/>
        <n v="13.700759999999999"/>
        <n v="12.399839999999996"/>
        <n v="11.00684"/>
        <n v="17.833920000000003"/>
        <n v="17.156040000000004"/>
        <n v="18.620800000000003"/>
        <n v="8.3094000000000019"/>
        <n v="11.848200000000002"/>
        <n v="14.031120000000005"/>
        <n v="12.059939999999999"/>
        <n v="10.46496"/>
        <n v="14.287680000000005"/>
        <n v="15.687360000000007"/>
        <n v="13.646239999999999"/>
        <n v="14.508440000000002"/>
        <n v="23.826180000000004"/>
        <n v="19.467180000000003"/>
        <n v="20.426519999999996"/>
        <n v="22.35"/>
        <n v="16.03068"/>
        <n v="15.531780000000008"/>
        <n v="13.499639999999999"/>
        <n v="15.956000000000005"/>
        <n v="22.424360000000004"/>
        <n v="15.891000000000007"/>
        <n v="24.446400000000004"/>
        <n v="27.236839999999997"/>
        <n v="24.652080000000002"/>
        <n v="27.265280000000004"/>
        <n v="14.605839999999999"/>
        <n v="8.6535800000000016"/>
        <n v="12.252460000000003"/>
        <n v="10.876799999999999"/>
        <n v="13.823040000000001"/>
        <n v="12.039600000000002"/>
        <n v="10.18416"/>
        <n v="12.106800000000003"/>
        <n v="12.456"/>
        <n v="13.80504"/>
        <n v="18.288600000000002"/>
        <n v="24.206159999999993"/>
        <n v="18.787440000000004"/>
        <n v="14.984679999999999"/>
        <n v="8.0748400000000018"/>
        <n v="15.137760000000004"/>
        <n v="8.5196000000000023"/>
        <n v="15.830640000000008"/>
        <n v="7.5805599999999993"/>
        <n v="8.8255200000000045"/>
        <n v="17.472000000000001"/>
        <n v="15.328259999999998"/>
        <n v="16.518600000000003"/>
        <n v="18.076080000000001"/>
        <n v="12.465060000000001"/>
        <n v="14.879760000000003"/>
        <n v="13.549439999999997"/>
        <n v="16.797860000000004"/>
        <n v="6.6538800000000018"/>
        <n v="17.495940000000008"/>
        <n v="28.000800000000002"/>
        <n v="11.338080000000001"/>
        <n v="19.474000000000004"/>
        <n v="11.539360000000006"/>
        <n v="15.591600000000003"/>
        <n v="6.4896000000000003"/>
        <n v="16.955200000000005"/>
        <n v="9.9766800000000018"/>
        <n v="25.146439999999995"/>
        <n v="8.8596000000000021"/>
        <n v="12.605840000000001"/>
        <n v="28.428400000000003"/>
        <n v="13.567699999999999"/>
        <n v="25.204680000000007"/>
        <n v="22.5472"/>
        <n v="24.9876"/>
        <n v="9.5206800000000005"/>
        <n v="7.505519999999998"/>
        <n v="11.542059999999999"/>
        <n v="9.6487999999999996"/>
        <n v="14.225250000000003"/>
        <n v="7.0875899999999987"/>
        <n v="11.645250000000001"/>
        <n v="6.773760000000002"/>
        <n v="7.8720000000000026"/>
        <n v="10.168600000000001"/>
        <n v="6.8662399999999995"/>
        <n v="10.04407"/>
        <n v="11.73207"/>
        <n v="13.484939999999998"/>
        <n v="18.369599999999998"/>
        <n v="16.962479999999999"/>
        <n v="10.36576"/>
        <n v="11.378550000000004"/>
        <n v="10.028520000000002"/>
        <n v="21.703950000000003"/>
        <n v="5.7283399999999984"/>
        <n v="7.0817700000000023"/>
        <n v="12.094210000000004"/>
        <n v="12.85084"/>
        <n v="12.405370000000007"/>
        <n v="10.602360000000004"/>
        <n v="5.4447000000000001"/>
        <n v="13.339700000000001"/>
        <n v="13.918710000000001"/>
        <n v="14.961440000000001"/>
        <n v="13.523779999999997"/>
        <n v="8.8436699999999995"/>
        <n v="8.5301799999999997"/>
        <n v="7.2463599999999992"/>
        <n v="9.1674900000000008"/>
        <n v="12.068059999999999"/>
        <n v="19.107699999999998"/>
        <n v="15.541719999999998"/>
        <n v="7.28"/>
        <n v="14.186349999999999"/>
        <n v="9.792720000000001"/>
        <n v="14.79"/>
        <n v="17.212440000000001"/>
        <n v="25.302740000000004"/>
        <n v="8.5329599999999992"/>
        <n v="17.189370000000007"/>
        <n v="28.622080000000004"/>
        <n v="13.030500000000005"/>
        <n v="10.208120000000003"/>
        <n v="13.220250000000002"/>
        <n v="15.36426"/>
        <n v="5.6110799999999994"/>
        <n v="21.666620000000002"/>
        <n v="12.493000000000002"/>
        <n v="6.4020699999999984"/>
        <n v="7.2765000000000022"/>
        <n v="14.414160000000003"/>
        <n v="7.5095999999999989"/>
        <n v="14.626980000000001"/>
        <n v="9.7614400000000003"/>
        <n v="13.383510000000001"/>
        <n v="10.75184"/>
        <n v="6.9804799999999991"/>
        <n v="5.2487999999999992"/>
        <n v="12.38678"/>
        <n v="14.261760000000001"/>
        <n v="18.24475"/>
        <n v="17.606870000000004"/>
        <n v="9.1134400000000007"/>
        <n v="6.7228799999999982"/>
        <n v="10.45285"/>
        <n v="13.39479"/>
        <n v="6.3405000000000005"/>
        <n v="14.41719"/>
        <n v="8.7471000000000014"/>
        <n v="8.3637200000000007"/>
        <n v="19.262319999999999"/>
        <n v="12.224040000000006"/>
        <n v="8.2183500000000009"/>
        <n v="9.852450000000001"/>
        <n v="14.037060000000002"/>
        <n v="14.892200000000004"/>
        <n v="20.906130000000001"/>
        <n v="8.2771799999999978"/>
        <n v="12.67398"/>
        <n v="6.695149999999999"/>
        <n v="9.3367399999999989"/>
        <n v="14.49335"/>
        <n v="12.750100000000002"/>
        <n v="11.842200000000004"/>
        <n v="11.32704"/>
        <n v="7.4095500000000003"/>
        <n v="19.791000000000004"/>
        <n v="27.060000000000002"/>
        <n v="15.906700000000001"/>
        <n v="22.110000000000003"/>
        <n v="26.184599999999996"/>
        <n v="19.0641"/>
        <n v="23.592600000000001"/>
        <n v="21.857100000000003"/>
        <n v="23.379499999999997"/>
        <n v="14.291500000000003"/>
        <n v="26.850900000000006"/>
        <n v="31.140600000000003"/>
        <n v="34.411500000000004"/>
        <n v="30.409400000000005"/>
        <n v="18.712200000000003"/>
        <n v="17.299100000000003"/>
        <n v="13.660400000000001"/>
        <n v="17.933199999999999"/>
        <n v="20.886800000000001"/>
        <n v="16.286800000000007"/>
        <n v="28.255500000000005"/>
        <n v="14.747300000000003"/>
        <n v="11.398200000000003"/>
        <n v="21.529600000000006"/>
        <n v="22.745600000000003"/>
        <n v="20.131000000000007"/>
        <n v="20.173999999999999"/>
        <n v="17.658000000000001"/>
        <n v="33.997100000000003"/>
        <n v="14.123200000000001"/>
        <n v="9.1000000000000014"/>
        <n v="27.225099999999998"/>
        <n v="14.733600000000003"/>
        <n v="30.837500000000002"/>
        <n v="20.557400000000001"/>
        <n v="12.292300000000003"/>
        <n v="15.624000000000004"/>
        <n v="20.547800000000002"/>
        <n v="18.192500000000003"/>
        <n v="30.636000000000003"/>
        <n v="24.337299999999999"/>
        <n v="16.772799999999997"/>
        <n v="18.712400000000002"/>
        <n v="25.804799999999997"/>
        <n v="17.761200000000006"/>
        <n v="23.221799999999998"/>
        <n v="30.169600000000006"/>
        <n v="19.758800000000001"/>
        <n v="30.088799999999999"/>
        <n v="20.706399999999999"/>
        <n v="31.595199999999995"/>
        <n v="20.73"/>
        <n v="29.72430000000001"/>
        <n v="15.038900000000002"/>
        <n v="19.673600000000004"/>
        <n v="12.300599999999999"/>
        <n v="37.014800000000008"/>
        <n v="28.194199999999999"/>
        <n v="25.845299999999995"/>
        <n v="30.129999999999992"/>
        <n v="8.9551999999999978"/>
        <n v="24.927800000000001"/>
        <n v="36.561699999999995"/>
        <n v="21.9803"/>
        <n v="20.0855"/>
        <n v="12.9575"/>
        <n v="22.982700000000001"/>
        <n v="13.862400000000004"/>
        <n v="24.947200000000006"/>
        <n v="17.886000000000003"/>
        <n v="23.481600000000004"/>
        <n v="14.181000000000004"/>
        <n v="16.480800000000002"/>
        <n v="24.615199999999998"/>
        <n v="11.985199999999997"/>
        <n v="24.645"/>
        <n v="22.3293"/>
        <n v="22.291599999999999"/>
        <n v="20.826000000000004"/>
        <n v="18.160799999999998"/>
        <n v="25.965599999999998"/>
        <n v="13.057199999999998"/>
        <n v="15.624700000000001"/>
        <n v="18.57"/>
        <n v="14.938900000000006"/>
        <n v="21.702999999999999"/>
        <n v="20.279300000000003"/>
        <n v="19.167300000000001"/>
        <n v="10.311300000000005"/>
        <n v="27.210000000000004"/>
        <n v="4.3559999999999999"/>
        <n v="8.4378400000000013"/>
        <n v="1.8757200000000003"/>
        <n v="4.7827200000000012"/>
        <n v="7.3051199999999996"/>
        <n v="14.425599999999999"/>
        <n v="5.2175200000000013"/>
        <n v="2.3242799999999999"/>
        <n v="7.6463999999999999"/>
        <n v="8.0542000000000016"/>
        <n v="8.7083999999999993"/>
        <n v="7.6520400000000013"/>
        <n v="2.8811999999999993"/>
        <n v="9.1600600000000014"/>
        <n v="4.0502399999999996"/>
        <n v="3.2115199999999993"/>
        <n v="6.758300000000002"/>
        <n v="15.607679999999997"/>
        <n v="4.6998000000000006"/>
        <n v="8.6818999999999971"/>
        <n v="3.9109200000000008"/>
        <n v="5.6783400000000022"/>
        <n v="11.118080000000003"/>
        <n v="5.5906200000000004"/>
        <n v="3.5502800000000003"/>
        <n v="6.016"/>
        <n v="5.5756600000000001"/>
        <n v="10.449220000000002"/>
        <n v="6.8457599999999994"/>
        <n v="6.4762200000000023"/>
        <n v="1.8668800000000012"/>
        <n v="6.9568000000000012"/>
        <n v="0.43200000000000022"/>
        <n v="6.5499199999999993"/>
        <n v="11.5792"/>
        <n v="3.5567400000000005"/>
        <n v="3.5784000000000007"/>
        <n v="4.9469799999999999"/>
        <n v="7.4332800000000017"/>
        <n v="5.57064"/>
        <n v="7.2779999999999969"/>
        <n v="4.082720000000001"/>
        <n v="9.9257600000000004"/>
        <n v="3.9408000000000003"/>
        <n v="15.696119999999999"/>
        <n v="7.2297600000000015"/>
        <n v="7.1423200000000007"/>
        <n v="10.511959999999998"/>
        <n v="4.1213999999999986"/>
        <n v="3.0641799999999999"/>
        <n v="8.0090399999999988"/>
        <n v="2.7670000000000008"/>
        <n v="8.8384799999999988"/>
        <n v="7.1304799999999986"/>
        <n v="8.2684800000000003"/>
        <n v="14.931199999999997"/>
        <n v="3.9586399999999986"/>
        <n v="5.8504400000000008"/>
        <n v="3.4290000000000012"/>
        <n v="7.3609200000000019"/>
        <n v="4.3787399999999996"/>
        <n v="3.9590000000000005"/>
        <n v="5.9373600000000009"/>
        <n v="3.2299999999999801E-2"/>
        <n v="8.4986999999999995"/>
        <n v="1.6996000000000004"/>
        <n v="6.0773999999999981"/>
        <n v="12.573000000000002"/>
        <n v="9.5730400000000024"/>
        <n v="5.7191400000000021"/>
        <n v="4.1592000000000011"/>
        <n v="7.3256399999999999"/>
        <n v="3.7311600000000014"/>
        <n v="11.217359999999999"/>
        <n v="19.337199999999999"/>
        <n v="10.071099999999998"/>
        <n v="7.7850600000000005"/>
        <n v="10.617520000000001"/>
        <n v="8.5076400000000039"/>
        <n v="5.5457600000000005"/>
        <n v="7.3727599999999995"/>
        <n v="5.0476799999999997"/>
        <n v="7.8494800000000007"/>
        <n v="8.4969999999999999"/>
        <n v="0.82460000000000011"/>
        <n v="4.4598400000000016"/>
        <n v="6.1219800000000015"/>
        <n v="6.6369999999999987"/>
        <n v="7.9097600000000012"/>
        <n v="5.3537000000000008"/>
        <n v="3.5950199999999999"/>
        <n v="9.1392000000000024"/>
        <n v="1.4091999999999998"/>
        <n v="0.14313000000000001"/>
        <n v="4.8431499999999996"/>
        <n v="0.78700000000000003"/>
        <n v="0.82575999999999972"/>
        <n v="1.4623199999999994"/>
        <n v="3.9639599999999988"/>
        <n v="0.85721999999999976"/>
        <n v="1.6650100000000003"/>
        <n v="0.76919999999999977"/>
        <n v="4.5014199999999995"/>
        <n v="2.7245999999999992"/>
        <n v="0.64987999999999913"/>
        <n v="9.8879999999999815E-2"/>
        <n v="2.3890099999999994"/>
        <n v="2.1063999999999998"/>
        <n v="8.1232100000000003"/>
        <n v="2.4825500000000003"/>
        <n v="3.7132499999999995"/>
        <n v="6.6871000000000009"/>
        <n v="1.4760000000000004"/>
        <n v="3.7566100000000002"/>
        <n v="0.38363999999999937"/>
        <n v="0.77915999999999941"/>
        <n v="5.2716200000000013"/>
        <n v="3.6197799999999991"/>
        <n v="2.553739999999999"/>
        <n v="3.8290000000000006"/>
        <n v="1.995479999999999"/>
        <n v="1.1071500000000001"/>
        <n v="3.8698800000000002"/>
        <n v="3.4616399999999992"/>
        <n v="4.0409999999999986"/>
        <n v="0.1376999999999996"/>
        <n v="1.1375999999999997"/>
        <n v="3.4948199999999994"/>
        <n v="0.77965999999999991"/>
        <n v="0"/>
        <n v="2.2814000000000001"/>
        <n v="0.24656000000000136"/>
        <n v="0.59265000000000045"/>
        <n v="2.0536799999999995"/>
        <n v="0.55930000000000002"/>
        <n v="4.8119999999999994"/>
        <n v="1.4568399999999999"/>
        <n v="3.0749599999999995"/>
        <n v="4.3063999999999991"/>
        <n v="7.8950699999999978"/>
        <n v="3.2458199999999993"/>
        <n v="8.6983199999999989"/>
        <n v="1.2253499999999995"/>
        <n v="5.3706899999999997"/>
        <n v="2.0769799999999998"/>
        <n v="3.7497599999999993"/>
        <n v="6.2030999999999992"/>
        <n v="1.4691599999999996"/>
        <n v="0.31277999999999989"/>
        <n v="4.0485799999999985"/>
        <n v="2.6303199999999993"/>
        <n v="2.4534399999999992"/>
        <n v="1.1075399999999997"/>
        <n v="3.5771999999999999"/>
        <n v="4.8355999999999986"/>
        <n v="1.5797599999999996"/>
        <n v="4.8926399999999992"/>
        <n v="5.2280100000000003"/>
        <n v="2.9134099999999989"/>
        <n v="2.93588"/>
        <n v="0.51059999999999994"/>
        <n v="8.4986099999999976"/>
        <n v="3.8995899999999994"/>
        <n v="0.47995999999999994"/>
        <n v="3.5496499999999997"/>
        <n v="0.88027999999999895"/>
        <n v="2.3629199999999995"/>
        <n v="5.0353000000000003"/>
        <n v="5.1412800000000001"/>
        <n v="2.2459799999999994"/>
        <n v="2.025539999999999"/>
        <n v="0.43"/>
        <n v="4.7281199999999988"/>
        <n v="2.6185699999999992"/>
        <n v="0.57869999999999988"/>
        <n v="0.21138000000000079"/>
        <n v="2.1712399999999987"/>
        <n v="0.40218999999999927"/>
        <n v="1.3608"/>
        <n v="6.0389999999999988"/>
        <n v="0.37443999999999961"/>
        <n v="2.7980699999999996"/>
        <n v="0.1865699999999999"/>
        <n v="7.3028999999999975"/>
        <n v="20.323500000000003"/>
        <n v="20.433999999999994"/>
        <n v="20.285999999999994"/>
        <n v="15.919999999999998"/>
        <n v="10.375199999999998"/>
        <n v="4.5640000000000009"/>
        <n v="5.5172000000000017"/>
        <n v="16.648"/>
        <n v="15.4322"/>
        <n v="19.334699999999998"/>
        <n v="9.9385999999999992"/>
        <n v="10.304600000000002"/>
        <n v="21.357600000000001"/>
        <n v="7.952"/>
        <n v="12.105599999999999"/>
        <n v="10.255000000000001"/>
        <n v="13.252800000000001"/>
        <n v="8.0404999999999998"/>
        <n v="16.271599999999999"/>
        <n v="5.1172000000000013"/>
        <n v="7.3014000000000001"/>
        <n v="17.119"/>
        <n v="10.604999999999999"/>
        <n v="15.008000000000001"/>
        <n v="7.1437999999999997"/>
        <n v="14.711200000000002"/>
        <n v="9.6390999999999991"/>
        <n v="10.431799999999997"/>
        <n v="6.4446000000000003"/>
        <n v="11.9392"/>
        <n v="2.7696000000000001"/>
        <n v="14.464799999999995"/>
        <n v="18.000999999999998"/>
        <n v="10.333199999999998"/>
        <n v="16.976400000000002"/>
        <n v="11.184799999999997"/>
        <n v="11.054400000000001"/>
        <n v="16.755899999999997"/>
        <n v="12.112500000000001"/>
        <n v="10.914"/>
        <n v="8.3106000000000009"/>
        <n v="11.684199999999999"/>
        <n v="12.150299999999998"/>
        <n v="14.320600000000001"/>
        <n v="17.438400000000001"/>
        <n v="10.546799999999996"/>
        <n v="12.910799999999998"/>
        <n v="19.084800000000001"/>
        <n v="3.8686000000000007"/>
        <n v="10.825200000000001"/>
        <n v="3.4914000000000001"/>
        <n v="13.300599999999999"/>
        <n v="12.824799999999996"/>
        <n v="16.988199999999999"/>
        <n v="15.497199999999999"/>
        <n v="15.998199999999997"/>
        <n v="7.4887999999999995"/>
        <n v="21.685200000000002"/>
        <n v="19.202399999999997"/>
        <n v="7.8624000000000009"/>
        <n v="7.4951999999999988"/>
        <n v="8.3850999999999996"/>
        <n v="14.389899999999997"/>
        <n v="14.962499999999997"/>
        <n v="16.742199999999993"/>
        <n v="6.7568000000000001"/>
        <n v="13.7776"/>
        <n v="18.735599999999998"/>
        <n v="17.655999999999999"/>
        <n v="10.9404"/>
        <n v="13.005000000000001"/>
        <n v="17.030399999999997"/>
        <n v="12.888000000000002"/>
        <n v="10.668000000000001"/>
        <n v="6.5307000000000004"/>
        <n v="5.2437000000000005"/>
        <n v="19.552499999999998"/>
        <n v="12.4124"/>
        <n v="4.2718000000000007"/>
        <n v="12.0776"/>
        <n v="12.6441"/>
        <n v="13.305599999999998"/>
        <n v="7.4729999999999999"/>
        <n v="9.7728000000000002"/>
        <n v="12.767999999999995"/>
        <n v="22.289200000000001"/>
        <n v="12.804000000000002"/>
        <n v="14.176799999999998"/>
        <n v="5.6000000000000005"/>
        <n v="9.05016"/>
        <n v="17.00836"/>
        <n v="15.2164"/>
        <n v="7.0982400000000005"/>
        <n v="12.664079999999998"/>
        <n v="25.305280000000003"/>
        <n v="15.086179999999999"/>
        <n v="8.6006400000000003"/>
        <n v="15.460480000000002"/>
        <n v="19.316699999999997"/>
        <n v="14.431500000000002"/>
        <n v="10.794"/>
        <n v="11.952699999999998"/>
        <n v="7.442940000000001"/>
        <n v="7.7670000000000021"/>
        <n v="15.621600000000004"/>
        <n v="13.198639999999999"/>
        <n v="18.182560000000002"/>
        <n v="15.127560000000001"/>
        <n v="15.9114"/>
        <n v="9.9923199999999976"/>
        <n v="11.339200000000002"/>
        <n v="8.7964800000000007"/>
        <n v="11.482799999999999"/>
        <n v="5.9570000000000007"/>
        <n v="12.097540000000002"/>
        <n v="16.454120000000003"/>
        <n v="2.1832800000000008"/>
        <n v="12.403700000000001"/>
        <n v="8.5035000000000025"/>
        <n v="13.915200000000004"/>
        <n v="13.11858"/>
        <n v="4.2518400000000014"/>
        <n v="14.465840000000002"/>
        <n v="9.5194399999999995"/>
        <n v="12.844800000000001"/>
        <n v="11.90108"/>
        <n v="14.6"/>
        <n v="13.147200000000003"/>
        <n v="6.35358"/>
        <n v="19.202880000000004"/>
        <n v="11.929600000000004"/>
        <n v="9.0316600000000005"/>
        <n v="4.898080000000002"/>
        <n v="11.181399999999996"/>
        <n v="10.234919999999997"/>
        <n v="8.83446"/>
        <n v="8.1364800000000006"/>
        <n v="27.314559999999997"/>
        <n v="24.360479999999999"/>
        <n v="10.419840000000004"/>
        <n v="17.572800000000001"/>
        <n v="22.452300000000008"/>
        <n v="8.2515999999999998"/>
        <n v="10.82466"/>
        <n v="10.283520000000003"/>
        <n v="12.933599999999997"/>
        <n v="14.910699999999999"/>
        <n v="15.009919999999999"/>
        <n v="13.375960000000001"/>
        <n v="7.454159999999999"/>
        <n v="13.295519999999998"/>
        <n v="11.944799999999999"/>
        <n v="19.502879999999998"/>
        <n v="7.8503599999999993"/>
        <n v="10.641"/>
        <n v="23.207380000000004"/>
        <n v="15.793400000000004"/>
        <n v="17.687859999999997"/>
        <n v="7.5425600000000017"/>
        <n v="17.164840000000005"/>
        <n v="14.594160000000002"/>
        <n v="9.5472000000000001"/>
        <n v="7.7491200000000005"/>
        <n v="3.0726800000000014"/>
        <n v="11.296800000000003"/>
        <n v="9.502679999999998"/>
        <n v="4.6172000000000013"/>
        <n v="13.13086"/>
        <n v="20.881160000000001"/>
        <n v="15.020639999999997"/>
        <n v="14.580220000000002"/>
        <n v="5.4496200000000004"/>
        <n v="10.43328"/>
        <n v="16.96968"/>
        <n v="14.597660000000001"/>
        <n v="12.348800000000001"/>
        <n v="10.95288"/>
        <n v="4.6617000000000006"/>
        <n v="11.437019999999999"/>
        <n v="9.8145400000000009"/>
        <n v="5.9905799999999987"/>
        <n v="3.8264000000000005"/>
        <n v="7.3795799999999989"/>
        <n v="8.8927800000000001"/>
        <n v="4.2155099999999983"/>
        <n v="4.79514"/>
        <n v="5.8784000000000018"/>
        <n v="4.6301300000000003"/>
        <n v="12.300119999999996"/>
        <n v="13.808409999999997"/>
        <n v="3.1281899999999996"/>
        <n v="8.7860199999999988"/>
        <n v="7.268419999999999"/>
        <n v="9.7267499999999991"/>
        <n v="6.7481100000000014"/>
        <n v="3.8916500000000003"/>
        <n v="2.8775999999999997"/>
        <n v="12.327019999999999"/>
        <n v="10.642719999999999"/>
        <n v="9.4721899999999994"/>
        <n v="6.1608599999999987"/>
        <n v="8.3043999999999976"/>
        <n v="10.999290000000002"/>
        <n v="10.340019999999997"/>
        <n v="9.3061999999999987"/>
        <n v="7.56135"/>
        <n v="1.4847799999999995"/>
        <n v="7.9247999999999994"/>
        <n v="7.3516799999999991"/>
        <n v="6.7768799999999985"/>
        <n v="10.35745"/>
        <n v="8.6694599999999991"/>
        <n v="3.8017200000000004"/>
        <n v="7.6803999999999979"/>
        <n v="7.1790400000000014"/>
        <n v="11.579039999999996"/>
        <n v="6.3172500000000005"/>
        <n v="6.9599999999999982"/>
        <n v="4.4380799999999994"/>
        <n v="16.839899999999993"/>
        <n v="10.40564"/>
        <n v="4.7984999999999998"/>
        <n v="10.098990000000001"/>
        <n v="13.228409999999997"/>
        <n v="8.0337599999999973"/>
        <n v="10.1388"/>
        <n v="10.949119999999999"/>
        <n v="13.125620000000001"/>
        <n v="11.726239999999997"/>
        <n v="13.582079999999999"/>
        <n v="2.08725"/>
        <n v="17.348099999999999"/>
        <n v="4.1371199999999986"/>
        <n v="20.583429999999993"/>
        <n v="12.900699999999999"/>
        <n v="9.5335999999999999"/>
        <n v="7.5940199999999987"/>
        <n v="6.2545299999999981"/>
        <n v="9.4767200000000003"/>
        <n v="2.9801199999999994"/>
        <n v="5.4409799999999988"/>
        <n v="11.857019999999999"/>
        <n v="8.6403199999999991"/>
        <n v="16.559729999999998"/>
        <n v="9.8433299999999981"/>
        <n v="3.4091399999999989"/>
        <n v="10.09984"/>
        <n v="13.542000000000002"/>
        <n v="12.391249999999999"/>
        <n v="9.5123899999999981"/>
        <n v="1.7531799999999997"/>
        <n v="10.653439999999996"/>
        <n v="4.6382400000000006"/>
        <n v="7.9021600000000003"/>
        <n v="7.5259799999999979"/>
        <n v="7.2593999999999994"/>
        <n v="10.37208"/>
        <n v="7.6560000000000006"/>
        <n v="6.3677899999999994"/>
        <n v="10.514100000000001"/>
        <n v="8.6808999999999994"/>
        <n v="14.136999999999999"/>
        <n v="6.815579999999998"/>
        <n v="3.9301500000000003"/>
        <n v="2.9733699999999996"/>
        <n v="3.8738699999999997"/>
        <n v="3.4855000000000009"/>
        <n v="8.5825199999999988"/>
        <n v="9.3715600000000006"/>
        <n v="7.1184000000000003"/>
        <n v="1.36738"/>
        <n v="8.4588000000000001"/>
        <n v="16.377600000000001"/>
        <n v="13.550400000000003"/>
        <n v="18.471200000000003"/>
        <n v="17.967600000000001"/>
        <n v="27.908100000000008"/>
        <n v="14.076799999999997"/>
        <n v="21.061499999999995"/>
        <n v="16.564800000000002"/>
        <n v="22.46"/>
        <n v="18.418600000000005"/>
        <n v="14.364000000000004"/>
        <n v="10.680000000000003"/>
        <n v="23.633400000000005"/>
        <n v="16.344000000000001"/>
        <n v="31.206399999999995"/>
        <n v="22.436999999999998"/>
        <n v="20.027700000000003"/>
        <n v="18.295200000000001"/>
        <n v="16.295500000000001"/>
        <n v="11.910400000000003"/>
        <n v="8.5397999999999996"/>
        <n v="12.608700000000001"/>
        <n v="18.912500000000001"/>
        <n v="31.447499999999998"/>
        <n v="26.194999999999997"/>
        <n v="25.256"/>
        <n v="15.3062"/>
        <n v="21.519000000000002"/>
        <n v="15.199600000000002"/>
        <n v="12.796799999999996"/>
        <n v="14.325999999999999"/>
        <n v="22.8629"/>
        <n v="11.305"/>
        <n v="17.127600000000001"/>
        <n v="20.301000000000002"/>
        <n v="11.625"/>
        <n v="6.7275000000000018"/>
        <n v="23.045399999999997"/>
        <n v="26.562899999999996"/>
        <n v="22.330100000000005"/>
        <n v="16.740000000000002"/>
        <n v="31.352999999999998"/>
        <n v="8.6200000000000028"/>
        <n v="22.740000000000002"/>
        <n v="34.820700000000002"/>
        <n v="16.933499999999999"/>
        <n v="34.399999999999991"/>
        <n v="18.240600000000001"/>
        <n v="24.196899999999996"/>
        <n v="16.274000000000001"/>
        <n v="11.377200000000002"/>
        <n v="17.270500000000006"/>
        <n v="18.395299999999999"/>
        <n v="14.039100000000003"/>
        <n v="23.696399999999993"/>
        <n v="18.826500000000006"/>
        <n v="27.024000000000001"/>
        <n v="21.101100000000006"/>
        <n v="12.801600000000001"/>
        <n v="24.098200000000002"/>
        <n v="33.147399999999998"/>
        <n v="9.6660000000000021"/>
        <n v="10.9975"/>
        <n v="28.973999999999997"/>
        <n v="17.225599999999996"/>
        <n v="20.107199999999999"/>
        <n v="17.941900000000004"/>
        <n v="22.630100000000002"/>
        <n v="22.853599999999997"/>
        <n v="9.8468999999999998"/>
        <n v="10.1426"/>
        <n v="13.456800000000005"/>
        <n v="25.106400000000001"/>
        <n v="13.5532"/>
        <n v="22.347000000000001"/>
        <n v="21.660299999999996"/>
        <n v="21.938500000000001"/>
        <n v="18.816000000000003"/>
        <n v="20.051999999999996"/>
        <n v="11.711299999999998"/>
        <n v="24.307500000000001"/>
        <n v="21.079999999999991"/>
        <n v="23.170999999999996"/>
        <n v="17.101999999999997"/>
        <n v="13.268000000000001"/>
        <n v="19.617599999999999"/>
        <n v="16.788399999999999"/>
        <n v="25.630400000000005"/>
        <n v="13.987200000000003"/>
        <n v="8.0289599999999997"/>
        <n v="9.523200000000001"/>
        <n v="14.759100000000002"/>
        <n v="13.25544"/>
        <n v="3.39636"/>
        <n v="10.981600000000002"/>
        <n v="14.046560000000001"/>
        <n v="6.9785600000000008"/>
        <n v="6.8249600000000026"/>
        <n v="4.1934000000000005"/>
        <n v="10.063920000000001"/>
        <n v="20.530440000000002"/>
        <n v="12.269040000000002"/>
        <n v="8.1063999999999989"/>
        <n v="13.667599999999998"/>
        <n v="9.9287200000000002"/>
        <n v="8.2208000000000023"/>
        <n v="12.519"/>
        <n v="13.11618"/>
        <n v="2.2509200000000007"/>
        <n v="8.7883200000000006"/>
        <n v="2.7195999999999998"/>
        <n v="15.872640000000002"/>
        <n v="11.058"/>
        <n v="17.63466"/>
        <n v="3.7559"/>
        <n v="4.957679999999999"/>
        <n v="15.459599999999998"/>
        <n v="8.1780800000000013"/>
        <n v="3.6203199999999982"/>
        <n v="14.858460000000001"/>
        <n v="13.371540000000001"/>
        <n v="13.341439999999999"/>
        <n v="11.764200000000001"/>
        <n v="5.3515000000000006"/>
        <n v="8.7658999999999985"/>
        <n v="5.6496000000000022"/>
        <n v="9.9168400000000005"/>
        <n v="5.72166"/>
        <n v="12.508840000000001"/>
        <n v="7.7061600000000006"/>
        <n v="12.400700000000002"/>
        <n v="11.811800000000003"/>
        <n v="5.5839799999999995"/>
        <n v="6.4778399999999996"/>
        <n v="14.020800000000003"/>
        <n v="2.5736399999999997"/>
        <n v="13.075599999999996"/>
        <n v="15.067180000000004"/>
        <n v="21.38532"/>
        <n v="2.2889599999999999"/>
        <n v="12.2958"/>
        <n v="21.310240000000004"/>
        <n v="6.1843199999999996"/>
        <n v="9.4182000000000023"/>
        <n v="13.082519999999999"/>
        <n v="9.5600400000000025"/>
        <n v="10.302180000000002"/>
        <n v="7.5664000000000016"/>
        <n v="4.1114800000000011"/>
        <n v="13.599739999999999"/>
        <n v="9.4636599999999991"/>
        <n v="11.9968"/>
        <n v="11.27054"/>
        <n v="8.7820000000000018"/>
        <n v="7.0122"/>
        <n v="23.100840000000002"/>
        <n v="13.783240000000001"/>
        <n v="15.5296"/>
        <n v="10.77718"/>
        <n v="12.69852"/>
        <n v="8.1323000000000043"/>
        <n v="15.96504"/>
        <n v="5.2885999999999989"/>
        <n v="3.9649199999999998"/>
        <n v="11.860840000000001"/>
        <n v="6.5730000000000004"/>
        <n v="6.71706"/>
        <n v="13.885199999999996"/>
        <n v="10.868999999999998"/>
        <n v="1.4831400000000008"/>
        <n v="8.4403199999999998"/>
        <n v="9.3099799999999959"/>
        <n v="10.024019999999998"/>
        <n v="8.5638000000000023"/>
        <n v="8.376240000000001"/>
        <n v="13.283400000000004"/>
        <n v="6.5104000000000015"/>
        <n v="14.3344"/>
        <n v="6.6692800000000005"/>
        <n v="10.698700000000001"/>
        <n v="10.038160000000001"/>
        <n v="9.7851599999999994"/>
        <n v="2.6947199999999993"/>
        <n v="5.1431099999999992"/>
        <n v="15.372"/>
        <n v="7.3177399999999988"/>
        <n v="8.7756599999999985"/>
        <n v="9.0578900000000004"/>
        <n v="6.6716999999999986"/>
        <n v="5.8109599999999979"/>
        <n v="8.4832799999999988"/>
        <n v="12.745039999999998"/>
        <n v="10.237999999999998"/>
        <n v="5.9698799999999999"/>
        <n v="6.5351400000000002"/>
        <n v="5.1819299999999995"/>
        <n v="6.0814899999999996"/>
        <n v="4.5756000000000006"/>
        <n v="8.6114999999999977"/>
        <n v="10.464980000000001"/>
        <n v="7.0555099999999999"/>
        <n v="1.9107199999999995"/>
        <n v="7.1437099999999996"/>
        <n v="2.9251199999999993"/>
        <n v="6.8853000000000018"/>
        <n v="4.9935600000000004"/>
        <n v="7.9105800000000004"/>
        <n v="7.0814899999999978"/>
        <n v="3.7031999999999998"/>
        <n v="11.31823"/>
        <n v="8.3338200000000011"/>
        <n v="5.9523799999999989"/>
        <n v="2.7785000000000002"/>
        <n v="3.9152399999999998"/>
        <n v="11.59684"/>
        <n v="9.9600600000000004"/>
        <n v="5.052859999999999"/>
        <n v="12.365659999999997"/>
        <n v="6.756359999999999"/>
        <n v="13.795999999999998"/>
        <n v="3.2231599999999996"/>
        <n v="3.3007999999999997"/>
        <n v="8.7138000000000009"/>
        <n v="7.1641399999999988"/>
        <n v="8.7190300000000001"/>
        <n v="7.6978499999999999"/>
        <n v="4.7398400000000001"/>
        <n v="1.1195999999999997"/>
        <n v="6.6401199999999978"/>
        <n v="8.1636800000000012"/>
        <n v="13.658569999999999"/>
        <n v="1.6385999999999998"/>
        <n v="5.4480799999999991"/>
        <n v="2.6681200000000005"/>
        <n v="3.9588399999999995"/>
        <n v="8.8674199999999992"/>
        <n v="3.7056599999999995"/>
        <n v="10.40732"/>
        <n v="3.3185399999999992"/>
        <n v="7.2025599999999992"/>
        <n v="10.7814"/>
        <n v="4.355999999999999"/>
        <n v="9.1951400000000003"/>
        <n v="3.8622599999999991"/>
        <n v="7.1410499999999999"/>
        <n v="3.5583"/>
        <n v="6.3240000000000007"/>
        <n v="6.08256"/>
        <n v="5.6302399999999988"/>
        <n v="12.055199999999999"/>
        <n v="10.098819999999998"/>
        <n v="7.9156000000000004"/>
        <n v="4.0679599999999994"/>
        <n v="9.0835699999999981"/>
        <n v="7.4687399999999995"/>
        <n v="3.9811200000000002"/>
        <n v="14.116039999999998"/>
        <n v="2.8345199999999995"/>
        <n v="9.5516399999999972"/>
        <n v="7.8972399999999974"/>
        <n v="9.281150000000002"/>
        <n v="5.6153599999999981"/>
        <n v="10.573600000000001"/>
        <n v="11.268479999999998"/>
        <n v="8.4519400000000005"/>
        <n v="6.1193999999999997"/>
        <n v="8.4996099999999988"/>
        <n v="6.2067599999999992"/>
        <n v="7.166339999999999"/>
        <n v="12.636419999999998"/>
        <n v="3.5683999999999996"/>
        <n v="9.3533000000000008"/>
        <n v="18.060799999999997"/>
        <n v="14.2818"/>
        <n v="24.485599999999998"/>
        <n v="14.700200000000002"/>
        <n v="23.487100000000005"/>
        <n v="12.075700000000001"/>
        <n v="20.192900000000002"/>
        <n v="12.784000000000001"/>
        <n v="21.144600000000001"/>
        <n v="28.479599999999991"/>
        <n v="9.1982000000000017"/>
        <n v="4.2848000000000006"/>
        <n v="19.909300000000005"/>
        <n v="21.193199999999997"/>
        <n v="22.156400000000001"/>
        <n v="30.824699999999996"/>
        <n v="16.411200000000001"/>
        <n v="8.979000000000001"/>
        <n v="10.283000000000001"/>
        <n v="17.225999999999999"/>
        <n v="13.955200000000003"/>
        <n v="6.8068000000000026"/>
        <n v="17.722799999999999"/>
        <n v="18.630800000000001"/>
        <n v="5.1310000000000011"/>
        <n v="13.744500000000002"/>
        <n v="14.164500000000002"/>
        <n v="22.691399999999994"/>
        <n v="15.246000000000002"/>
        <n v="17.8324"/>
        <n v="8.0766000000000009"/>
        <n v="22.738600000000002"/>
        <n v="10.803999999999997"/>
        <n v="16.065000000000001"/>
        <n v="17.841200000000001"/>
        <n v="20.008100000000002"/>
        <n v="17.656199999999998"/>
        <n v="15.101800000000001"/>
        <n v="5.164299999999999"/>
        <n v="15.510400000000002"/>
        <n v="11.077200000000001"/>
        <n v="30.447300000000002"/>
        <n v="11.210099999999999"/>
        <n v="12.348199999999997"/>
        <n v="9.8155999999999999"/>
        <n v="16.904"/>
        <n v="24.195599999999995"/>
        <n v="18.710999999999999"/>
        <n v="14.828399999999998"/>
        <n v="21.716799999999999"/>
        <n v="18.650400000000001"/>
        <n v="26.651100000000007"/>
        <n v="13.813199999999998"/>
        <n v="14.613400000000002"/>
        <n v="19.679999999999996"/>
        <n v="23.458799999999997"/>
        <n v="29.023199999999999"/>
        <n v="13.822499999999998"/>
        <n v="16.776499999999999"/>
        <n v="20.961699999999997"/>
        <n v="15.843100000000002"/>
        <n v="18.218499999999995"/>
        <n v="11.631499999999997"/>
        <n v="11.388400000000003"/>
        <n v="13.540600000000001"/>
        <n v="19.176000000000002"/>
        <n v="22.7682"/>
        <n v="5.9968000000000012"/>
        <n v="14.406000000000001"/>
        <n v="16.676999999999996"/>
        <n v="12.270000000000001"/>
        <n v="7.7043000000000008"/>
        <n v="12.8432"/>
        <n v="29.853999999999992"/>
        <n v="22.184800000000006"/>
        <n v="9.8429999999999964"/>
        <n v="11.618400000000001"/>
        <n v="14.5215"/>
        <n v="21.357700000000001"/>
        <n v="11.850000000000001"/>
        <n v="9.5220000000000002"/>
        <n v="18.861599999999999"/>
        <n v="30.258599999999998"/>
        <n v="28.583999999999993"/>
        <n v="21.261000000000003"/>
        <n v="30.529800000000002"/>
        <n v="19.0246"/>
        <n v="9.1598999999999986"/>
      </sharedItems>
    </cacheField>
    <cacheField name="Daily Average CPC" numFmtId="2">
      <sharedItems containsSemiMixedTypes="0" containsString="0" containsNumber="1" minValue="0" maxValue="2.6909999999999998"/>
    </cacheField>
    <cacheField name="Spend, GBP" numFmtId="1">
      <sharedItems containsSemiMixedTypes="0" containsString="0" containsNumber="1" minValue="0" maxValue="109.00781276000001"/>
    </cacheField>
    <cacheField name="Conversions" numFmtId="0">
      <sharedItems containsSemiMixedTypes="0" containsString="0" containsNumber="1" containsInteger="1" minValue="0" maxValue="11"/>
    </cacheField>
    <cacheField name="Total conversion value, GBP" numFmtId="2">
      <sharedItems containsSemiMixedTypes="0" containsString="0" containsNumber="1" minValue="0" maxValue="939.59999999999991"/>
    </cacheField>
    <cacheField name="Likes (Reactions)" numFmtId="1">
      <sharedItems containsSemiMixedTypes="0" containsString="0" containsNumber="1" minValue="0" maxValue="152.4" count="226">
        <n v="45"/>
        <n v="14"/>
        <n v="24"/>
        <n v="59"/>
        <n v="44"/>
        <n v="57"/>
        <n v="9"/>
        <n v="33"/>
        <n v="37"/>
        <n v="29"/>
        <n v="20"/>
        <n v="39"/>
        <n v="43"/>
        <n v="36"/>
        <n v="16"/>
        <n v="22"/>
        <n v="28"/>
        <n v="49"/>
        <n v="19"/>
        <n v="23"/>
        <n v="34"/>
        <n v="60"/>
        <n v="50"/>
        <n v="8"/>
        <n v="15"/>
        <n v="46"/>
        <n v="48"/>
        <n v="13"/>
        <n v="55"/>
        <n v="40"/>
        <n v="11"/>
        <n v="53"/>
        <n v="25"/>
        <n v="41"/>
        <n v="32"/>
        <n v="61"/>
        <n v="73"/>
        <n v="70"/>
        <n v="27"/>
        <n v="82"/>
        <n v="74"/>
        <n v="67"/>
        <n v="66"/>
        <n v="12"/>
        <n v="58"/>
        <n v="42"/>
        <n v="54"/>
        <n v="79"/>
        <n v="76"/>
        <n v="62"/>
        <n v="30"/>
        <n v="72"/>
        <n v="64"/>
        <n v="52"/>
        <n v="75"/>
        <n v="35"/>
        <n v="26"/>
        <n v="71"/>
        <n v="78"/>
        <n v="77"/>
        <n v="65"/>
        <n v="56"/>
        <n v="68"/>
        <n v="69"/>
        <n v="47"/>
        <n v="86"/>
        <n v="92"/>
        <n v="38"/>
        <n v="84"/>
        <n v="63"/>
        <n v="94"/>
        <n v="51"/>
        <n v="91"/>
        <n v="98"/>
        <n v="87"/>
        <n v="88"/>
        <n v="90"/>
        <n v="18"/>
        <n v="21"/>
        <n v="31"/>
        <n v="85"/>
        <n v="80"/>
        <n v="83"/>
        <n v="2"/>
        <n v="1"/>
        <n v="5"/>
        <n v="7"/>
        <n v="81"/>
        <n v="96"/>
        <n v="89"/>
        <n v="93"/>
        <n v="95"/>
        <n v="97"/>
        <n v="99"/>
        <n v="107"/>
        <n v="106"/>
        <n v="115"/>
        <n v="102"/>
        <n v="101"/>
        <n v="105"/>
        <n v="100"/>
        <n v="114"/>
        <n v="113"/>
        <n v="110"/>
        <n v="103"/>
        <n v="109"/>
        <n v="104"/>
        <n v="17"/>
        <n v="111"/>
        <n v="10"/>
        <n v="3"/>
        <n v="0"/>
        <n v="4"/>
        <n v="6"/>
        <n v="108"/>
        <n v="118"/>
        <n v="116"/>
        <n v="117"/>
        <n v="124"/>
        <n v="120"/>
        <n v="126"/>
        <n v="119"/>
        <n v="112"/>
        <n v="28.799999999999997"/>
        <n v="56.4"/>
        <n v="38.4"/>
        <n v="31.2"/>
        <n v="43.199999999999996"/>
        <n v="26.4"/>
        <n v="19.2"/>
        <n v="16.8"/>
        <n v="33.6"/>
        <n v="13.2"/>
        <n v="63.599999999999994"/>
        <n v="39.6"/>
        <n v="52.8"/>
        <n v="67.2"/>
        <n v="3.5999999999999996"/>
        <n v="58.8"/>
        <n v="32.4"/>
        <n v="50.4"/>
        <n v="20.399999999999999"/>
        <n v="27.599999999999998"/>
        <n v="25.2"/>
        <n v="1.2"/>
        <n v="68.399999999999991"/>
        <n v="49.199999999999996"/>
        <n v="15.6"/>
        <n v="55.199999999999996"/>
        <n v="61.199999999999996"/>
        <n v="40.799999999999997"/>
        <n v="62.4"/>
        <n v="69.599999999999994"/>
        <n v="76.8"/>
        <n v="74.399999999999991"/>
        <n v="75.599999999999994"/>
        <n v="79.2"/>
        <n v="70.8"/>
        <n v="73.2"/>
        <n v="87.6"/>
        <n v="46.8"/>
        <n v="21.599999999999998"/>
        <n v="64.8"/>
        <n v="7.1999999999999993"/>
        <n v="86.399999999999991"/>
        <n v="34.799999999999997"/>
        <n v="10.799999999999999"/>
        <n v="57.599999999999994"/>
        <n v="44.4"/>
        <n v="92.399999999999991"/>
        <n v="88.8"/>
        <n v="81.599999999999994"/>
        <n v="45.6"/>
        <n v="37.199999999999996"/>
        <n v="51.6"/>
        <n v="97.2"/>
        <n v="82.8"/>
        <n v="80.399999999999991"/>
        <n v="93.6"/>
        <n v="115.19999999999999"/>
        <n v="91.2"/>
        <n v="98.399999999999991"/>
        <n v="104.39999999999999"/>
        <n v="94.8"/>
        <n v="99.6"/>
        <n v="85.2"/>
        <n v="100.8"/>
        <n v="103.2"/>
        <n v="112.8"/>
        <n v="14.399999999999999"/>
        <n v="22.8"/>
        <n v="106.8"/>
        <n v="105.6"/>
        <n v="118.8"/>
        <n v="116.39999999999999"/>
        <n v="111.6"/>
        <n v="129.6"/>
        <n v="109.2"/>
        <n v="110.39999999999999"/>
        <n v="127.19999999999999"/>
        <n v="130.79999999999998"/>
        <n v="117.6"/>
        <n v="133.19999999999999"/>
        <n v="121.19999999999999"/>
        <n v="138"/>
        <n v="123.6"/>
        <n v="122.39999999999999"/>
        <n v="128.4"/>
        <n v="134.4"/>
        <n v="135.6"/>
        <n v="124.8"/>
        <n v="141.6"/>
        <n v="132"/>
        <n v="8.4"/>
        <n v="4.8"/>
        <n v="9.6"/>
        <n v="2.4"/>
        <n v="147.6"/>
        <n v="140.4"/>
        <n v="145.19999999999999"/>
        <n v="148.79999999999998"/>
        <n v="142.79999999999998"/>
        <n v="136.79999999999998"/>
        <n v="139.19999999999999"/>
        <n v="144"/>
        <n v="152.4"/>
      </sharedItems>
    </cacheField>
    <cacheField name="Shares" numFmtId="1">
      <sharedItems containsSemiMixedTypes="0" containsString="0" containsNumber="1" minValue="0" maxValue="58.5" count="66">
        <n v="4"/>
        <n v="17"/>
        <n v="1"/>
        <n v="10"/>
        <n v="3"/>
        <n v="0"/>
        <n v="9"/>
        <n v="12"/>
        <n v="6"/>
        <n v="2"/>
        <n v="13"/>
        <n v="7"/>
        <n v="18"/>
        <n v="21"/>
        <n v="14"/>
        <n v="16"/>
        <n v="5"/>
        <n v="11"/>
        <n v="24"/>
        <n v="8"/>
        <n v="22"/>
        <n v="23"/>
        <n v="20"/>
        <n v="15"/>
        <n v="26"/>
        <n v="25"/>
        <n v="27"/>
        <n v="19"/>
        <n v="28"/>
        <n v="32"/>
        <n v="30"/>
        <n v="29"/>
        <n v="35"/>
        <n v="34"/>
        <n v="31"/>
        <n v="36"/>
        <n v="33"/>
        <n v="39"/>
        <n v="40"/>
        <n v="38"/>
        <n v="1.5"/>
        <n v="10.5"/>
        <n v="22.5"/>
        <n v="19.5"/>
        <n v="13.5"/>
        <n v="7.5"/>
        <n v="16.5"/>
        <n v="28.5"/>
        <n v="4.5"/>
        <n v="31.5"/>
        <n v="34.5"/>
        <n v="37.5"/>
        <n v="25.5"/>
        <n v="46.5"/>
        <n v="45"/>
        <n v="42"/>
        <n v="43.5"/>
        <n v="48"/>
        <n v="40.5"/>
        <n v="49.5"/>
        <n v="54"/>
        <n v="58.5"/>
        <n v="52.5"/>
        <n v="51"/>
        <n v="57"/>
        <n v="55.5"/>
      </sharedItems>
    </cacheField>
    <cacheField name="Comments" numFmtId="1">
      <sharedItems containsSemiMixedTypes="0" containsString="0" containsNumber="1" minValue="0" maxValue="28.5" count="32">
        <n v="3"/>
        <n v="10.5"/>
        <n v="7.5"/>
        <n v="6"/>
        <n v="1.5"/>
        <n v="0"/>
        <n v="9"/>
        <n v="12"/>
        <n v="4.5"/>
        <n v="18"/>
        <n v="13.5"/>
        <n v="16.5"/>
        <n v="19.5"/>
        <n v="15"/>
        <n v="22.5"/>
        <n v="21"/>
        <n v="24"/>
        <n v="27"/>
        <n v="28.5"/>
        <n v="25.5"/>
        <n v="1"/>
        <n v="7"/>
        <n v="8"/>
        <n v="4"/>
        <n v="2"/>
        <n v="5"/>
        <n v="11"/>
        <n v="10"/>
        <n v="14"/>
        <n v="13"/>
        <n v="16"/>
        <n v="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0">
  <r>
    <x v="0"/>
    <x v="0"/>
    <x v="0"/>
    <x v="0"/>
    <s v="-1.898575"/>
    <x v="0"/>
    <x v="0"/>
    <x v="0"/>
    <x v="0"/>
    <n v="1.8500000000000003E-2"/>
    <x v="0"/>
    <n v="1.3915"/>
    <n v="28.595046700000001"/>
    <n v="1"/>
    <n v="51.84"/>
    <x v="0"/>
    <x v="0"/>
    <x v="0"/>
  </r>
  <r>
    <x v="0"/>
    <x v="1"/>
    <x v="0"/>
    <x v="0"/>
    <s v="-1.898575"/>
    <x v="0"/>
    <x v="0"/>
    <x v="0"/>
    <x v="1"/>
    <n v="1.1000000000000003E-2"/>
    <x v="1"/>
    <n v="0.72450000000000003"/>
    <n v="10.333253700000004"/>
    <n v="2"/>
    <n v="40.32"/>
    <x v="1"/>
    <x v="1"/>
    <x v="1"/>
  </r>
  <r>
    <x v="0"/>
    <x v="2"/>
    <x v="0"/>
    <x v="0"/>
    <s v="-1.898575"/>
    <x v="0"/>
    <x v="0"/>
    <x v="0"/>
    <x v="2"/>
    <n v="1.3200000000000002E-2"/>
    <x v="2"/>
    <n v="0.37949999999999995"/>
    <n v="6.33388536"/>
    <n v="4"/>
    <n v="53.760000000000005"/>
    <x v="2"/>
    <x v="2"/>
    <x v="2"/>
  </r>
  <r>
    <x v="0"/>
    <x v="3"/>
    <x v="0"/>
    <x v="0"/>
    <s v="-1.898575"/>
    <x v="0"/>
    <x v="0"/>
    <x v="0"/>
    <x v="3"/>
    <n v="1.5899999999999997E-2"/>
    <x v="3"/>
    <n v="0.57499999999999996"/>
    <n v="7.6595864999999987"/>
    <n v="3"/>
    <n v="25.92"/>
    <x v="3"/>
    <x v="3"/>
    <x v="3"/>
  </r>
  <r>
    <x v="0"/>
    <x v="4"/>
    <x v="0"/>
    <x v="0"/>
    <s v="-1.898575"/>
    <x v="0"/>
    <x v="0"/>
    <x v="0"/>
    <x v="4"/>
    <n v="1.4400000000000001E-2"/>
    <x v="4"/>
    <n v="0.82799999999999996"/>
    <n v="19.065196799999999"/>
    <n v="2"/>
    <n v="108.19199999999999"/>
    <x v="4"/>
    <x v="1"/>
    <x v="4"/>
  </r>
  <r>
    <x v="0"/>
    <x v="5"/>
    <x v="0"/>
    <x v="0"/>
    <s v="-1.898575"/>
    <x v="0"/>
    <x v="0"/>
    <x v="0"/>
    <x v="5"/>
    <n v="1.9200000000000002E-2"/>
    <x v="5"/>
    <n v="0.3105"/>
    <n v="5.3272857600000005"/>
    <n v="4"/>
    <n v="20.16"/>
    <x v="5"/>
    <x v="4"/>
    <x v="0"/>
  </r>
  <r>
    <x v="0"/>
    <x v="6"/>
    <x v="0"/>
    <x v="0"/>
    <s v="-1.898575"/>
    <x v="0"/>
    <x v="0"/>
    <x v="0"/>
    <x v="6"/>
    <n v="1.47E-2"/>
    <x v="6"/>
    <n v="1.5294999999999996"/>
    <n v="34.642807919999996"/>
    <n v="0"/>
    <n v="14.399999999999999"/>
    <x v="4"/>
    <x v="5"/>
    <x v="0"/>
  </r>
  <r>
    <x v="0"/>
    <x v="7"/>
    <x v="0"/>
    <x v="0"/>
    <s v="-1.898575"/>
    <x v="0"/>
    <x v="0"/>
    <x v="0"/>
    <x v="7"/>
    <n v="1.44E-2"/>
    <x v="7"/>
    <n v="0.29899999999999999"/>
    <n v="4.2832108800000004"/>
    <n v="0"/>
    <n v="23.040000000000003"/>
    <x v="6"/>
    <x v="6"/>
    <x v="3"/>
  </r>
  <r>
    <x v="0"/>
    <x v="8"/>
    <x v="0"/>
    <x v="0"/>
    <s v="-1.898575"/>
    <x v="0"/>
    <x v="0"/>
    <x v="0"/>
    <x v="8"/>
    <n v="1.2200000000000003E-2"/>
    <x v="8"/>
    <n v="0.17249999999999999"/>
    <n v="2.8128747000000009"/>
    <n v="2"/>
    <n v="13.440000000000001"/>
    <x v="7"/>
    <x v="7"/>
    <x v="5"/>
  </r>
  <r>
    <x v="0"/>
    <x v="9"/>
    <x v="0"/>
    <x v="0"/>
    <s v="-1.898575"/>
    <x v="0"/>
    <x v="0"/>
    <x v="0"/>
    <x v="9"/>
    <n v="1.35E-2"/>
    <x v="9"/>
    <n v="0.52900000000000003"/>
    <n v="7.1543546999999998"/>
    <n v="4"/>
    <n v="0"/>
    <x v="6"/>
    <x v="1"/>
    <x v="5"/>
  </r>
  <r>
    <x v="0"/>
    <x v="10"/>
    <x v="0"/>
    <x v="0"/>
    <s v="-1.898575"/>
    <x v="0"/>
    <x v="0"/>
    <x v="0"/>
    <x v="10"/>
    <n v="1.1600000000000003E-2"/>
    <x v="10"/>
    <n v="0.88549999999999984"/>
    <n v="11.722178160000002"/>
    <n v="4"/>
    <n v="58.464000000000006"/>
    <x v="8"/>
    <x v="0"/>
    <x v="6"/>
  </r>
  <r>
    <x v="0"/>
    <x v="11"/>
    <x v="0"/>
    <x v="0"/>
    <s v="-1.898575"/>
    <x v="0"/>
    <x v="0"/>
    <x v="0"/>
    <x v="11"/>
    <n v="1.49E-2"/>
    <x v="11"/>
    <n v="1.1615"/>
    <n v="22.57094167"/>
    <n v="4"/>
    <n v="21.12"/>
    <x v="9"/>
    <x v="8"/>
    <x v="1"/>
  </r>
  <r>
    <x v="0"/>
    <x v="12"/>
    <x v="0"/>
    <x v="0"/>
    <s v="-1.898575"/>
    <x v="0"/>
    <x v="0"/>
    <x v="0"/>
    <x v="12"/>
    <n v="1.04E-2"/>
    <x v="12"/>
    <n v="0.28749999999999998"/>
    <n v="2.6264159999999999"/>
    <n v="5"/>
    <n v="162.624"/>
    <x v="10"/>
    <x v="9"/>
    <x v="6"/>
  </r>
  <r>
    <x v="0"/>
    <x v="13"/>
    <x v="0"/>
    <x v="0"/>
    <s v="-1.898575"/>
    <x v="0"/>
    <x v="0"/>
    <x v="0"/>
    <x v="13"/>
    <n v="1.34E-2"/>
    <x v="13"/>
    <n v="1.3454999999999999"/>
    <n v="21.848390460000001"/>
    <n v="5"/>
    <n v="129.696"/>
    <x v="11"/>
    <x v="10"/>
    <x v="3"/>
  </r>
  <r>
    <x v="0"/>
    <x v="14"/>
    <x v="0"/>
    <x v="0"/>
    <s v="-1.898575"/>
    <x v="0"/>
    <x v="0"/>
    <x v="0"/>
    <x v="14"/>
    <n v="1.5299999999999999E-2"/>
    <x v="14"/>
    <n v="0.3795"/>
    <n v="5.5868699700000004"/>
    <n v="6"/>
    <n v="115.58399999999999"/>
    <x v="6"/>
    <x v="8"/>
    <x v="4"/>
  </r>
  <r>
    <x v="0"/>
    <x v="15"/>
    <x v="0"/>
    <x v="0"/>
    <s v="-1.898575"/>
    <x v="0"/>
    <x v="0"/>
    <x v="0"/>
    <x v="15"/>
    <n v="1.9000000000000003E-2"/>
    <x v="15"/>
    <n v="0.78199999999999992"/>
    <n v="18.631932000000003"/>
    <n v="2"/>
    <n v="21.12"/>
    <x v="9"/>
    <x v="1"/>
    <x v="2"/>
  </r>
  <r>
    <x v="0"/>
    <x v="16"/>
    <x v="0"/>
    <x v="0"/>
    <s v="-1.898575"/>
    <x v="0"/>
    <x v="0"/>
    <x v="0"/>
    <x v="16"/>
    <n v="1.6399999999999998E-2"/>
    <x v="16"/>
    <n v="0.253"/>
    <n v="5.2338008799999995"/>
    <n v="2"/>
    <n v="68.543999999999997"/>
    <x v="12"/>
    <x v="0"/>
    <x v="0"/>
  </r>
  <r>
    <x v="0"/>
    <x v="17"/>
    <x v="0"/>
    <x v="0"/>
    <s v="-1.898575"/>
    <x v="0"/>
    <x v="0"/>
    <x v="0"/>
    <x v="17"/>
    <n v="1.7099999999999997E-2"/>
    <x v="17"/>
    <n v="1.0694999999999997"/>
    <n v="29.104239329999988"/>
    <n v="1"/>
    <n v="24.96"/>
    <x v="13"/>
    <x v="4"/>
    <x v="3"/>
  </r>
  <r>
    <x v="0"/>
    <x v="18"/>
    <x v="0"/>
    <x v="0"/>
    <s v="-1.898575"/>
    <x v="0"/>
    <x v="0"/>
    <x v="0"/>
    <x v="18"/>
    <n v="1.3100000000000001E-2"/>
    <x v="18"/>
    <n v="1.1844999999999997"/>
    <n v="12.782863409999997"/>
    <n v="1"/>
    <n v="61.823999999999998"/>
    <x v="14"/>
    <x v="11"/>
    <x v="0"/>
  </r>
  <r>
    <x v="0"/>
    <x v="19"/>
    <x v="0"/>
    <x v="0"/>
    <s v="-1.898575"/>
    <x v="0"/>
    <x v="0"/>
    <x v="0"/>
    <x v="19"/>
    <n v="1.2100000000000001E-2"/>
    <x v="19"/>
    <n v="0.97750000000000004"/>
    <n v="15.593705600000003"/>
    <n v="3"/>
    <n v="26.880000000000003"/>
    <x v="15"/>
    <x v="1"/>
    <x v="0"/>
  </r>
  <r>
    <x v="0"/>
    <x v="20"/>
    <x v="0"/>
    <x v="0"/>
    <s v="-1.898575"/>
    <x v="0"/>
    <x v="0"/>
    <x v="0"/>
    <x v="20"/>
    <n v="1.2100000000000001E-2"/>
    <x v="20"/>
    <n v="0.33350000000000002"/>
    <n v="6.7374203600000016"/>
    <n v="5"/>
    <n v="15.36"/>
    <x v="10"/>
    <x v="12"/>
    <x v="7"/>
  </r>
  <r>
    <x v="0"/>
    <x v="21"/>
    <x v="0"/>
    <x v="0"/>
    <s v="-1.898575"/>
    <x v="0"/>
    <x v="0"/>
    <x v="0"/>
    <x v="21"/>
    <n v="1.77E-2"/>
    <x v="21"/>
    <n v="1.3915"/>
    <n v="34.900072350000002"/>
    <n v="3"/>
    <n v="23.040000000000003"/>
    <x v="16"/>
    <x v="1"/>
    <x v="1"/>
  </r>
  <r>
    <x v="0"/>
    <x v="22"/>
    <x v="0"/>
    <x v="0"/>
    <s v="-1.898575"/>
    <x v="0"/>
    <x v="0"/>
    <x v="0"/>
    <x v="22"/>
    <n v="1.3100000000000001E-2"/>
    <x v="22"/>
    <n v="0.10349999999999999"/>
    <n v="1.7495888400000001"/>
    <n v="2"/>
    <n v="58.464000000000006"/>
    <x v="10"/>
    <x v="9"/>
    <x v="0"/>
  </r>
  <r>
    <x v="0"/>
    <x v="23"/>
    <x v="0"/>
    <x v="0"/>
    <s v="-1.898575"/>
    <x v="0"/>
    <x v="0"/>
    <x v="0"/>
    <x v="8"/>
    <n v="1.0600000000000002E-2"/>
    <x v="23"/>
    <n v="0.16099999999999998"/>
    <n v="2.2810415600000002"/>
    <n v="5"/>
    <n v="49.92"/>
    <x v="17"/>
    <x v="9"/>
    <x v="0"/>
  </r>
  <r>
    <x v="0"/>
    <x v="24"/>
    <x v="0"/>
    <x v="0"/>
    <s v="-1.898575"/>
    <x v="0"/>
    <x v="0"/>
    <x v="0"/>
    <x v="23"/>
    <n v="1.4100000000000003E-2"/>
    <x v="24"/>
    <n v="1.4719999999999998"/>
    <n v="27.305541120000004"/>
    <n v="2"/>
    <n v="46.080000000000005"/>
    <x v="18"/>
    <x v="7"/>
    <x v="4"/>
  </r>
  <r>
    <x v="0"/>
    <x v="25"/>
    <x v="0"/>
    <x v="0"/>
    <s v="-1.898575"/>
    <x v="0"/>
    <x v="0"/>
    <x v="0"/>
    <x v="24"/>
    <n v="1.8900000000000004E-2"/>
    <x v="25"/>
    <n v="0.97749999999999992"/>
    <n v="27.324155250000004"/>
    <n v="2"/>
    <n v="13.440000000000001"/>
    <x v="19"/>
    <x v="13"/>
    <x v="4"/>
  </r>
  <r>
    <x v="0"/>
    <x v="26"/>
    <x v="0"/>
    <x v="0"/>
    <s v="-1.898575"/>
    <x v="0"/>
    <x v="0"/>
    <x v="0"/>
    <x v="25"/>
    <n v="1.9800000000000002E-2"/>
    <x v="26"/>
    <n v="0.32199999999999995"/>
    <n v="9.3861583199999998"/>
    <n v="4"/>
    <n v="24.96"/>
    <x v="3"/>
    <x v="7"/>
    <x v="0"/>
  </r>
  <r>
    <x v="0"/>
    <x v="27"/>
    <x v="0"/>
    <x v="0"/>
    <s v="-1.898575"/>
    <x v="0"/>
    <x v="0"/>
    <x v="0"/>
    <x v="26"/>
    <n v="1.14E-2"/>
    <x v="27"/>
    <n v="1.2534999999999998"/>
    <n v="19.3771044"/>
    <n v="1"/>
    <n v="35.520000000000003"/>
    <x v="7"/>
    <x v="2"/>
    <x v="1"/>
  </r>
  <r>
    <x v="0"/>
    <x v="28"/>
    <x v="0"/>
    <x v="0"/>
    <s v="-1.898575"/>
    <x v="0"/>
    <x v="0"/>
    <x v="0"/>
    <x v="27"/>
    <n v="1.2799999999999999E-2"/>
    <x v="28"/>
    <n v="1.3224999999999998"/>
    <n v="15.302911999999997"/>
    <n v="5"/>
    <n v="10.56"/>
    <x v="15"/>
    <x v="12"/>
    <x v="2"/>
  </r>
  <r>
    <x v="0"/>
    <x v="29"/>
    <x v="0"/>
    <x v="0"/>
    <s v="-1.898575"/>
    <x v="0"/>
    <x v="0"/>
    <x v="0"/>
    <x v="28"/>
    <n v="1.6199999999999999E-2"/>
    <x v="29"/>
    <n v="0.66700000000000004"/>
    <n v="15.389050680000002"/>
    <n v="3"/>
    <n v="52.415999999999997"/>
    <x v="20"/>
    <x v="0"/>
    <x v="0"/>
  </r>
  <r>
    <x v="0"/>
    <x v="30"/>
    <x v="0"/>
    <x v="0"/>
    <s v="-1.898575"/>
    <x v="0"/>
    <x v="0"/>
    <x v="0"/>
    <x v="29"/>
    <n v="1.0200000000000002E-2"/>
    <x v="30"/>
    <n v="4.6000000000000006E-2"/>
    <n v="0.64411776000000032"/>
    <n v="1"/>
    <n v="56.448"/>
    <x v="17"/>
    <x v="9"/>
    <x v="3"/>
  </r>
  <r>
    <x v="0"/>
    <x v="31"/>
    <x v="0"/>
    <x v="0"/>
    <s v="-1.898575"/>
    <x v="0"/>
    <x v="0"/>
    <x v="0"/>
    <x v="30"/>
    <n v="1.1800000000000001E-2"/>
    <x v="31"/>
    <n v="0.47149999999999997"/>
    <n v="4.4899059000000001"/>
    <n v="0"/>
    <n v="43.007999999999996"/>
    <x v="21"/>
    <x v="10"/>
    <x v="1"/>
  </r>
  <r>
    <x v="0"/>
    <x v="32"/>
    <x v="0"/>
    <x v="0"/>
    <s v="-1.898575"/>
    <x v="0"/>
    <x v="0"/>
    <x v="0"/>
    <x v="31"/>
    <n v="1.8800000000000004E-2"/>
    <x v="32"/>
    <n v="0.184"/>
    <n v="3.4986348800000009"/>
    <n v="0"/>
    <n v="59.135999999999996"/>
    <x v="22"/>
    <x v="14"/>
    <x v="8"/>
  </r>
  <r>
    <x v="0"/>
    <x v="33"/>
    <x v="0"/>
    <x v="0"/>
    <s v="-1.898575"/>
    <x v="0"/>
    <x v="0"/>
    <x v="0"/>
    <x v="32"/>
    <n v="1.5700000000000002E-2"/>
    <x v="33"/>
    <n v="0.87399999999999978"/>
    <n v="22.023488999999998"/>
    <n v="3"/>
    <n v="57.791999999999994"/>
    <x v="23"/>
    <x v="4"/>
    <x v="4"/>
  </r>
  <r>
    <x v="0"/>
    <x v="34"/>
    <x v="0"/>
    <x v="0"/>
    <s v="-1.898575"/>
    <x v="0"/>
    <x v="0"/>
    <x v="0"/>
    <x v="33"/>
    <n v="1.9E-2"/>
    <x v="34"/>
    <n v="0.72449999999999992"/>
    <n v="15.293470499999996"/>
    <n v="5"/>
    <n v="23.040000000000003"/>
    <x v="24"/>
    <x v="15"/>
    <x v="0"/>
  </r>
  <r>
    <x v="0"/>
    <x v="35"/>
    <x v="0"/>
    <x v="0"/>
    <s v="-1.898575"/>
    <x v="0"/>
    <x v="0"/>
    <x v="0"/>
    <x v="34"/>
    <n v="1.3600000000000001E-2"/>
    <x v="35"/>
    <n v="0.89699999999999991"/>
    <n v="12.635931360000002"/>
    <n v="5"/>
    <n v="16.32"/>
    <x v="25"/>
    <x v="10"/>
    <x v="3"/>
  </r>
  <r>
    <x v="0"/>
    <x v="36"/>
    <x v="0"/>
    <x v="0"/>
    <s v="-1.898575"/>
    <x v="0"/>
    <x v="0"/>
    <x v="0"/>
    <x v="35"/>
    <n v="1.1700000000000002E-2"/>
    <x v="36"/>
    <n v="0.83950000000000002"/>
    <n v="9.4017619800000034"/>
    <n v="3"/>
    <n v="57.599999999999994"/>
    <x v="8"/>
    <x v="2"/>
    <x v="2"/>
  </r>
  <r>
    <x v="0"/>
    <x v="37"/>
    <x v="0"/>
    <x v="0"/>
    <s v="-1.898575"/>
    <x v="0"/>
    <x v="0"/>
    <x v="0"/>
    <x v="36"/>
    <n v="1.7399999999999999E-2"/>
    <x v="37"/>
    <n v="1.2189999999999996"/>
    <n v="22.43657267999999"/>
    <n v="3"/>
    <n v="35.520000000000003"/>
    <x v="21"/>
    <x v="11"/>
    <x v="8"/>
  </r>
  <r>
    <x v="0"/>
    <x v="38"/>
    <x v="0"/>
    <x v="0"/>
    <s v="-1.898575"/>
    <x v="0"/>
    <x v="0"/>
    <x v="0"/>
    <x v="37"/>
    <n v="1.6500000000000001E-2"/>
    <x v="38"/>
    <n v="8.0499999999999974E-2"/>
    <n v="1.9387136999999997"/>
    <n v="3"/>
    <n v="23.040000000000003"/>
    <x v="10"/>
    <x v="16"/>
    <x v="6"/>
  </r>
  <r>
    <x v="0"/>
    <x v="39"/>
    <x v="0"/>
    <x v="0"/>
    <s v="-1.898575"/>
    <x v="0"/>
    <x v="0"/>
    <x v="0"/>
    <x v="38"/>
    <n v="1.23E-2"/>
    <x v="39"/>
    <n v="0.57499999999999996"/>
    <n v="7.5124094999999995"/>
    <n v="4"/>
    <n v="43.68"/>
    <x v="26"/>
    <x v="17"/>
    <x v="6"/>
  </r>
  <r>
    <x v="0"/>
    <x v="40"/>
    <x v="0"/>
    <x v="0"/>
    <s v="-1.898575"/>
    <x v="0"/>
    <x v="0"/>
    <x v="0"/>
    <x v="39"/>
    <n v="1.5000000000000001E-2"/>
    <x v="40"/>
    <n v="0.31049999999999994"/>
    <n v="5.2974405000000004"/>
    <n v="5"/>
    <n v="1.92"/>
    <x v="15"/>
    <x v="7"/>
    <x v="5"/>
  </r>
  <r>
    <x v="0"/>
    <x v="41"/>
    <x v="0"/>
    <x v="0"/>
    <s v="-1.898575"/>
    <x v="0"/>
    <x v="0"/>
    <x v="0"/>
    <x v="40"/>
    <n v="1.3000000000000003E-2"/>
    <x v="41"/>
    <n v="0.42549999999999988"/>
    <n v="6.4054769999999994"/>
    <n v="2"/>
    <n v="45.023999999999994"/>
    <x v="17"/>
    <x v="9"/>
    <x v="3"/>
  </r>
  <r>
    <x v="0"/>
    <x v="42"/>
    <x v="0"/>
    <x v="0"/>
    <s v="-1.898575"/>
    <x v="0"/>
    <x v="0"/>
    <x v="0"/>
    <x v="41"/>
    <n v="1.1599999999999999E-2"/>
    <x v="42"/>
    <n v="0.34499999999999997"/>
    <n v="4.9112543999999998"/>
    <n v="5"/>
    <n v="22.080000000000002"/>
    <x v="27"/>
    <x v="4"/>
    <x v="5"/>
  </r>
  <r>
    <x v="0"/>
    <x v="43"/>
    <x v="0"/>
    <x v="0"/>
    <s v="-1.898575"/>
    <x v="0"/>
    <x v="0"/>
    <x v="0"/>
    <x v="42"/>
    <n v="1.7599999999999998E-2"/>
    <x v="43"/>
    <n v="1.0234999999999999"/>
    <n v="25.510860319999992"/>
    <n v="3"/>
    <n v="38.4"/>
    <x v="28"/>
    <x v="9"/>
    <x v="6"/>
  </r>
  <r>
    <x v="0"/>
    <x v="44"/>
    <x v="0"/>
    <x v="0"/>
    <s v="-1.898575"/>
    <x v="0"/>
    <x v="0"/>
    <x v="0"/>
    <x v="43"/>
    <n v="1.83E-2"/>
    <x v="44"/>
    <n v="0.67849999999999999"/>
    <n v="12.9380451"/>
    <n v="0"/>
    <n v="50.88"/>
    <x v="29"/>
    <x v="2"/>
    <x v="6"/>
  </r>
  <r>
    <x v="0"/>
    <x v="45"/>
    <x v="0"/>
    <x v="0"/>
    <s v="-1.898575"/>
    <x v="0"/>
    <x v="0"/>
    <x v="0"/>
    <x v="44"/>
    <n v="1.3699999999999999E-2"/>
    <x v="45"/>
    <n v="0.49449999999999988"/>
    <n v="6.0741511899999985"/>
    <n v="2"/>
    <n v="8.64"/>
    <x v="22"/>
    <x v="4"/>
    <x v="5"/>
  </r>
  <r>
    <x v="0"/>
    <x v="46"/>
    <x v="0"/>
    <x v="0"/>
    <s v="-1.898575"/>
    <x v="0"/>
    <x v="0"/>
    <x v="0"/>
    <x v="45"/>
    <n v="1.3399999999999999E-2"/>
    <x v="46"/>
    <n v="1.288"/>
    <n v="25.602297279999998"/>
    <n v="2"/>
    <n v="36.480000000000004"/>
    <x v="30"/>
    <x v="4"/>
    <x v="5"/>
  </r>
  <r>
    <x v="0"/>
    <x v="47"/>
    <x v="0"/>
    <x v="0"/>
    <s v="-1.898575"/>
    <x v="0"/>
    <x v="0"/>
    <x v="0"/>
    <x v="46"/>
    <n v="1.2000000000000004E-2"/>
    <x v="47"/>
    <n v="1.4489999999999998"/>
    <n v="12.599344800000004"/>
    <n v="4"/>
    <n v="0.96"/>
    <x v="2"/>
    <x v="0"/>
    <x v="6"/>
  </r>
  <r>
    <x v="0"/>
    <x v="48"/>
    <x v="0"/>
    <x v="0"/>
    <s v="-1.898575"/>
    <x v="0"/>
    <x v="0"/>
    <x v="0"/>
    <x v="47"/>
    <n v="1.4700000000000003E-2"/>
    <x v="48"/>
    <n v="0.67849999999999988"/>
    <n v="9.28774224"/>
    <n v="0"/>
    <n v="95.423999999999992"/>
    <x v="31"/>
    <x v="18"/>
    <x v="2"/>
  </r>
  <r>
    <x v="0"/>
    <x v="49"/>
    <x v="0"/>
    <x v="0"/>
    <s v="-1.898575"/>
    <x v="0"/>
    <x v="0"/>
    <x v="0"/>
    <x v="48"/>
    <n v="1.1900000000000001E-2"/>
    <x v="49"/>
    <n v="0.86250000000000004"/>
    <n v="8.8576162500000013"/>
    <n v="0"/>
    <n v="51.743999999999993"/>
    <x v="32"/>
    <x v="2"/>
    <x v="6"/>
  </r>
  <r>
    <x v="0"/>
    <x v="50"/>
    <x v="0"/>
    <x v="0"/>
    <s v="-1.898575"/>
    <x v="0"/>
    <x v="0"/>
    <x v="0"/>
    <x v="49"/>
    <n v="1.5300000000000001E-2"/>
    <x v="50"/>
    <n v="0.85099999999999998"/>
    <n v="14.934284100000003"/>
    <n v="4"/>
    <n v="131.71199999999999"/>
    <x v="33"/>
    <x v="19"/>
    <x v="5"/>
  </r>
  <r>
    <x v="0"/>
    <x v="51"/>
    <x v="0"/>
    <x v="0"/>
    <s v="-1.898575"/>
    <x v="0"/>
    <x v="0"/>
    <x v="0"/>
    <x v="50"/>
    <n v="1.77E-2"/>
    <x v="51"/>
    <n v="0.14949999999999999"/>
    <n v="3.7612376100000002"/>
    <n v="1"/>
    <n v="144.47999999999999"/>
    <x v="34"/>
    <x v="6"/>
    <x v="1"/>
  </r>
  <r>
    <x v="0"/>
    <x v="52"/>
    <x v="0"/>
    <x v="0"/>
    <s v="-1.898575"/>
    <x v="0"/>
    <x v="0"/>
    <x v="0"/>
    <x v="51"/>
    <n v="1.8000000000000002E-2"/>
    <x v="52"/>
    <n v="1.4260000000000002"/>
    <n v="27.208080000000006"/>
    <n v="4"/>
    <n v="210.33599999999998"/>
    <x v="35"/>
    <x v="9"/>
    <x v="8"/>
  </r>
  <r>
    <x v="0"/>
    <x v="53"/>
    <x v="0"/>
    <x v="0"/>
    <s v="-1.898575"/>
    <x v="0"/>
    <x v="0"/>
    <x v="0"/>
    <x v="52"/>
    <n v="1.5699999999999999E-2"/>
    <x v="53"/>
    <n v="1.4375"/>
    <n v="18.709493749999996"/>
    <n v="3"/>
    <n v="102.14400000000001"/>
    <x v="36"/>
    <x v="20"/>
    <x v="2"/>
  </r>
  <r>
    <x v="0"/>
    <x v="54"/>
    <x v="0"/>
    <x v="0"/>
    <s v="-1.898575"/>
    <x v="0"/>
    <x v="0"/>
    <x v="0"/>
    <x v="53"/>
    <n v="1.7800000000000003E-2"/>
    <x v="54"/>
    <n v="0.43699999999999994"/>
    <n v="7.5545763200000007"/>
    <n v="2"/>
    <n v="57.11999999999999"/>
    <x v="37"/>
    <x v="6"/>
    <x v="4"/>
  </r>
  <r>
    <x v="0"/>
    <x v="55"/>
    <x v="0"/>
    <x v="0"/>
    <s v="-1.898575"/>
    <x v="0"/>
    <x v="0"/>
    <x v="0"/>
    <x v="54"/>
    <n v="1.37E-2"/>
    <x v="55"/>
    <n v="0.83950000000000002"/>
    <n v="12.474147290000003"/>
    <n v="2"/>
    <n v="56.64"/>
    <x v="38"/>
    <x v="21"/>
    <x v="0"/>
  </r>
  <r>
    <x v="0"/>
    <x v="56"/>
    <x v="0"/>
    <x v="0"/>
    <s v="-1.898575"/>
    <x v="0"/>
    <x v="0"/>
    <x v="0"/>
    <x v="55"/>
    <n v="1.8099999999999998E-2"/>
    <x v="56"/>
    <n v="0.7589999999999999"/>
    <n v="19.895226779999994"/>
    <n v="2"/>
    <n v="47.039999999999992"/>
    <x v="39"/>
    <x v="0"/>
    <x v="2"/>
  </r>
  <r>
    <x v="0"/>
    <x v="57"/>
    <x v="0"/>
    <x v="0"/>
    <s v="-1.898575"/>
    <x v="0"/>
    <x v="0"/>
    <x v="0"/>
    <x v="56"/>
    <n v="1.7599999999999998E-2"/>
    <x v="57"/>
    <n v="1.5409999999999999"/>
    <n v="28.933322880000002"/>
    <n v="4"/>
    <n v="53.088000000000001"/>
    <x v="40"/>
    <x v="15"/>
    <x v="6"/>
  </r>
  <r>
    <x v="0"/>
    <x v="58"/>
    <x v="0"/>
    <x v="0"/>
    <s v="-1.898575"/>
    <x v="0"/>
    <x v="0"/>
    <x v="0"/>
    <x v="57"/>
    <n v="1.5500000000000002E-2"/>
    <x v="58"/>
    <n v="1.012"/>
    <n v="27.497558000000001"/>
    <n v="2"/>
    <n v="7.68"/>
    <x v="41"/>
    <x v="17"/>
    <x v="4"/>
  </r>
  <r>
    <x v="0"/>
    <x v="59"/>
    <x v="0"/>
    <x v="0"/>
    <s v="-1.898575"/>
    <x v="0"/>
    <x v="0"/>
    <x v="0"/>
    <x v="58"/>
    <n v="1.54E-2"/>
    <x v="59"/>
    <n v="1.1844999999999999"/>
    <n v="26.89132446"/>
    <n v="3"/>
    <n v="33.6"/>
    <x v="37"/>
    <x v="4"/>
    <x v="0"/>
  </r>
  <r>
    <x v="0"/>
    <x v="60"/>
    <x v="0"/>
    <x v="0"/>
    <s v="-1.898575"/>
    <x v="0"/>
    <x v="0"/>
    <x v="0"/>
    <x v="59"/>
    <n v="1.0300000000000002E-2"/>
    <x v="60"/>
    <n v="1.1040000000000001"/>
    <n v="11.152872960000003"/>
    <n v="0"/>
    <n v="55.776000000000003"/>
    <x v="16"/>
    <x v="5"/>
    <x v="3"/>
  </r>
  <r>
    <x v="0"/>
    <x v="61"/>
    <x v="0"/>
    <x v="0"/>
    <s v="-1.898575"/>
    <x v="0"/>
    <x v="0"/>
    <x v="0"/>
    <x v="60"/>
    <n v="1.2400000000000001E-2"/>
    <x v="61"/>
    <n v="1.4375"/>
    <n v="26.659070000000003"/>
    <n v="4"/>
    <n v="42.335999999999999"/>
    <x v="42"/>
    <x v="16"/>
    <x v="6"/>
  </r>
  <r>
    <x v="0"/>
    <x v="62"/>
    <x v="0"/>
    <x v="0"/>
    <s v="-1.898575"/>
    <x v="0"/>
    <x v="0"/>
    <x v="0"/>
    <x v="61"/>
    <n v="1.3200000000000002E-2"/>
    <x v="62"/>
    <n v="0.4945"/>
    <n v="9.9177315600000018"/>
    <n v="3"/>
    <n v="43.68"/>
    <x v="37"/>
    <x v="16"/>
    <x v="8"/>
  </r>
  <r>
    <x v="0"/>
    <x v="63"/>
    <x v="0"/>
    <x v="0"/>
    <s v="-1.898575"/>
    <x v="0"/>
    <x v="0"/>
    <x v="0"/>
    <x v="62"/>
    <n v="1.4100000000000001E-2"/>
    <x v="63"/>
    <n v="0.98899999999999999"/>
    <n v="18.622019460000001"/>
    <n v="0"/>
    <n v="92.063999999999993"/>
    <x v="5"/>
    <x v="2"/>
    <x v="5"/>
  </r>
  <r>
    <x v="0"/>
    <x v="64"/>
    <x v="0"/>
    <x v="0"/>
    <s v="-1.898575"/>
    <x v="0"/>
    <x v="0"/>
    <x v="0"/>
    <x v="63"/>
    <n v="1.3500000000000002E-2"/>
    <x v="64"/>
    <n v="1.288"/>
    <n v="19.627574400000004"/>
    <n v="1"/>
    <n v="35.520000000000003"/>
    <x v="43"/>
    <x v="1"/>
    <x v="6"/>
  </r>
  <r>
    <x v="0"/>
    <x v="65"/>
    <x v="0"/>
    <x v="0"/>
    <s v="-1.898575"/>
    <x v="0"/>
    <x v="0"/>
    <x v="0"/>
    <x v="64"/>
    <n v="1.5699999999999999E-2"/>
    <x v="65"/>
    <n v="0.42549999999999999"/>
    <n v="5.1452055699999999"/>
    <n v="1"/>
    <n v="32.64"/>
    <x v="22"/>
    <x v="22"/>
    <x v="1"/>
  </r>
  <r>
    <x v="0"/>
    <x v="66"/>
    <x v="0"/>
    <x v="0"/>
    <s v="-1.898575"/>
    <x v="0"/>
    <x v="0"/>
    <x v="0"/>
    <x v="65"/>
    <n v="1.4999999999999999E-2"/>
    <x v="66"/>
    <n v="0.97749999999999992"/>
    <n v="19.172684999999998"/>
    <n v="3"/>
    <n v="81.984000000000009"/>
    <x v="14"/>
    <x v="20"/>
    <x v="2"/>
  </r>
  <r>
    <x v="0"/>
    <x v="67"/>
    <x v="0"/>
    <x v="0"/>
    <s v="-1.898575"/>
    <x v="0"/>
    <x v="0"/>
    <x v="0"/>
    <x v="66"/>
    <n v="1.6600000000000004E-2"/>
    <x v="67"/>
    <n v="1.6444999999999999"/>
    <n v="23.684352120000003"/>
    <n v="2"/>
    <n v="92.736000000000004"/>
    <x v="2"/>
    <x v="1"/>
    <x v="6"/>
  </r>
  <r>
    <x v="0"/>
    <x v="68"/>
    <x v="0"/>
    <x v="0"/>
    <s v="-1.898575"/>
    <x v="0"/>
    <x v="0"/>
    <x v="0"/>
    <x v="67"/>
    <n v="1.43E-2"/>
    <x v="68"/>
    <n v="0.39099999999999996"/>
    <n v="6.3640176599999991"/>
    <n v="2"/>
    <n v="183.45599999999999"/>
    <x v="44"/>
    <x v="11"/>
    <x v="0"/>
  </r>
  <r>
    <x v="0"/>
    <x v="69"/>
    <x v="0"/>
    <x v="0"/>
    <s v="-1.898575"/>
    <x v="0"/>
    <x v="0"/>
    <x v="0"/>
    <x v="3"/>
    <n v="1.4200000000000004E-2"/>
    <x v="69"/>
    <n v="1.7479999999999998"/>
    <n v="20.795536480000003"/>
    <n v="5"/>
    <n v="18.240000000000002"/>
    <x v="45"/>
    <x v="6"/>
    <x v="2"/>
  </r>
  <r>
    <x v="0"/>
    <x v="70"/>
    <x v="0"/>
    <x v="0"/>
    <s v="-1.898575"/>
    <x v="0"/>
    <x v="0"/>
    <x v="0"/>
    <x v="68"/>
    <n v="1.4400000000000001E-2"/>
    <x v="70"/>
    <n v="0.81649999999999989"/>
    <n v="9.0956793600000001"/>
    <n v="3"/>
    <n v="14.399999999999999"/>
    <x v="6"/>
    <x v="13"/>
    <x v="2"/>
  </r>
  <r>
    <x v="0"/>
    <x v="71"/>
    <x v="0"/>
    <x v="0"/>
    <s v="-1.898575"/>
    <x v="0"/>
    <x v="0"/>
    <x v="0"/>
    <x v="69"/>
    <n v="1.3899999999999997E-2"/>
    <x v="71"/>
    <n v="1.3225"/>
    <n v="24.581413299999994"/>
    <n v="3"/>
    <n v="42.24"/>
    <x v="35"/>
    <x v="2"/>
    <x v="8"/>
  </r>
  <r>
    <x v="0"/>
    <x v="72"/>
    <x v="0"/>
    <x v="0"/>
    <s v="-1.898575"/>
    <x v="0"/>
    <x v="0"/>
    <x v="0"/>
    <x v="70"/>
    <n v="1.4699999999999998E-2"/>
    <x v="72"/>
    <n v="0.60949999999999993"/>
    <n v="14.229716129999996"/>
    <n v="3"/>
    <n v="50.88"/>
    <x v="26"/>
    <x v="4"/>
    <x v="3"/>
  </r>
  <r>
    <x v="0"/>
    <x v="73"/>
    <x v="0"/>
    <x v="0"/>
    <s v="-1.898575"/>
    <x v="0"/>
    <x v="0"/>
    <x v="0"/>
    <x v="71"/>
    <n v="1.9699999999999999E-2"/>
    <x v="73"/>
    <n v="0.3795"/>
    <n v="6.5087361899999996"/>
    <n v="2"/>
    <n v="46.080000000000005"/>
    <x v="42"/>
    <x v="4"/>
    <x v="1"/>
  </r>
  <r>
    <x v="0"/>
    <x v="74"/>
    <x v="0"/>
    <x v="0"/>
    <s v="-1.898575"/>
    <x v="0"/>
    <x v="0"/>
    <x v="0"/>
    <x v="72"/>
    <n v="1.7899999999999999E-2"/>
    <x v="74"/>
    <n v="0.67849999999999999"/>
    <n v="11.251266960000001"/>
    <n v="4"/>
    <n v="2.8800000000000003"/>
    <x v="46"/>
    <x v="0"/>
    <x v="4"/>
  </r>
  <r>
    <x v="0"/>
    <x v="75"/>
    <x v="0"/>
    <x v="0"/>
    <s v="-1.898575"/>
    <x v="0"/>
    <x v="0"/>
    <x v="0"/>
    <x v="73"/>
    <n v="1.1900000000000003E-2"/>
    <x v="75"/>
    <n v="1.3109999999999999"/>
    <n v="22.443454740000004"/>
    <n v="5"/>
    <n v="13.440000000000001"/>
    <x v="31"/>
    <x v="7"/>
    <x v="5"/>
  </r>
  <r>
    <x v="0"/>
    <x v="76"/>
    <x v="0"/>
    <x v="0"/>
    <s v="-1.898575"/>
    <x v="0"/>
    <x v="0"/>
    <x v="0"/>
    <x v="74"/>
    <n v="1.9700000000000002E-2"/>
    <x v="76"/>
    <n v="1.4490000000000001"/>
    <n v="35.45897166000001"/>
    <n v="3"/>
    <n v="3.84"/>
    <x v="47"/>
    <x v="11"/>
    <x v="4"/>
  </r>
  <r>
    <x v="0"/>
    <x v="77"/>
    <x v="0"/>
    <x v="0"/>
    <s v="-1.898575"/>
    <x v="0"/>
    <x v="0"/>
    <x v="0"/>
    <x v="75"/>
    <n v="1.67E-2"/>
    <x v="77"/>
    <n v="0.44849999999999995"/>
    <n v="11.741245619999999"/>
    <n v="5"/>
    <n v="26.880000000000003"/>
    <x v="31"/>
    <x v="19"/>
    <x v="8"/>
  </r>
  <r>
    <x v="0"/>
    <x v="78"/>
    <x v="0"/>
    <x v="0"/>
    <s v="-1.898575"/>
    <x v="0"/>
    <x v="0"/>
    <x v="0"/>
    <x v="76"/>
    <n v="1.4600000000000004E-2"/>
    <x v="78"/>
    <n v="1.4605000000000001"/>
    <n v="32.040390580000015"/>
    <n v="4"/>
    <n v="8.64"/>
    <x v="16"/>
    <x v="21"/>
    <x v="5"/>
  </r>
  <r>
    <x v="0"/>
    <x v="79"/>
    <x v="0"/>
    <x v="0"/>
    <s v="-1.898575"/>
    <x v="0"/>
    <x v="0"/>
    <x v="0"/>
    <x v="77"/>
    <n v="1.35E-2"/>
    <x v="79"/>
    <n v="1.1040000000000001"/>
    <n v="19.360296000000002"/>
    <n v="4"/>
    <n v="52.8"/>
    <x v="48"/>
    <x v="9"/>
    <x v="0"/>
  </r>
  <r>
    <x v="0"/>
    <x v="80"/>
    <x v="0"/>
    <x v="0"/>
    <s v="-1.898575"/>
    <x v="0"/>
    <x v="0"/>
    <x v="0"/>
    <x v="78"/>
    <n v="1.84E-2"/>
    <x v="80"/>
    <n v="0.66699999999999993"/>
    <n v="18.352745119999998"/>
    <n v="2"/>
    <n v="46.368000000000002"/>
    <x v="48"/>
    <x v="2"/>
    <x v="4"/>
  </r>
  <r>
    <x v="0"/>
    <x v="81"/>
    <x v="0"/>
    <x v="0"/>
    <s v="-1.898575"/>
    <x v="0"/>
    <x v="0"/>
    <x v="0"/>
    <x v="79"/>
    <n v="1.34E-2"/>
    <x v="81"/>
    <n v="0.40249999999999997"/>
    <n v="5.5811937999999994"/>
    <n v="2"/>
    <n v="12.48"/>
    <x v="46"/>
    <x v="15"/>
    <x v="4"/>
  </r>
  <r>
    <x v="0"/>
    <x v="82"/>
    <x v="0"/>
    <x v="0"/>
    <s v="-1.898575"/>
    <x v="0"/>
    <x v="0"/>
    <x v="0"/>
    <x v="80"/>
    <n v="1.14E-2"/>
    <x v="82"/>
    <n v="0.79349999999999998"/>
    <n v="12.626267220000003"/>
    <n v="0"/>
    <n v="169.34399999999999"/>
    <x v="46"/>
    <x v="0"/>
    <x v="2"/>
  </r>
  <r>
    <x v="0"/>
    <x v="83"/>
    <x v="0"/>
    <x v="0"/>
    <s v="-1.898575"/>
    <x v="0"/>
    <x v="0"/>
    <x v="0"/>
    <x v="81"/>
    <n v="1.4700000000000001E-2"/>
    <x v="83"/>
    <n v="1.196"/>
    <n v="14.813919120000001"/>
    <n v="2"/>
    <n v="85.344000000000008"/>
    <x v="0"/>
    <x v="6"/>
    <x v="7"/>
  </r>
  <r>
    <x v="0"/>
    <x v="84"/>
    <x v="0"/>
    <x v="0"/>
    <s v="-1.898575"/>
    <x v="0"/>
    <x v="0"/>
    <x v="0"/>
    <x v="82"/>
    <n v="1.7600000000000001E-2"/>
    <x v="84"/>
    <n v="1.472"/>
    <n v="41.270169600000003"/>
    <n v="3"/>
    <n v="152.54400000000001"/>
    <x v="32"/>
    <x v="23"/>
    <x v="3"/>
  </r>
  <r>
    <x v="0"/>
    <x v="85"/>
    <x v="0"/>
    <x v="0"/>
    <s v="-1.898575"/>
    <x v="0"/>
    <x v="0"/>
    <x v="0"/>
    <x v="83"/>
    <n v="1.6899999999999998E-2"/>
    <x v="85"/>
    <n v="0.57499999999999996"/>
    <n v="16.8559755"/>
    <n v="5"/>
    <n v="63.839999999999989"/>
    <x v="0"/>
    <x v="16"/>
    <x v="5"/>
  </r>
  <r>
    <x v="0"/>
    <x v="86"/>
    <x v="0"/>
    <x v="0"/>
    <s v="-1.898575"/>
    <x v="0"/>
    <x v="0"/>
    <x v="0"/>
    <x v="84"/>
    <n v="1.2000000000000004E-2"/>
    <x v="86"/>
    <n v="0.89699999999999991"/>
    <n v="15.777871200000005"/>
    <n v="0"/>
    <n v="95.423999999999992"/>
    <x v="49"/>
    <x v="9"/>
    <x v="3"/>
  </r>
  <r>
    <x v="0"/>
    <x v="87"/>
    <x v="0"/>
    <x v="0"/>
    <s v="-1.898575"/>
    <x v="0"/>
    <x v="0"/>
    <x v="0"/>
    <x v="85"/>
    <n v="1.7899999999999999E-2"/>
    <x v="87"/>
    <n v="0.94299999999999984"/>
    <n v="29.242392279999994"/>
    <n v="2"/>
    <n v="122.30399999999997"/>
    <x v="35"/>
    <x v="2"/>
    <x v="4"/>
  </r>
  <r>
    <x v="0"/>
    <x v="88"/>
    <x v="0"/>
    <x v="0"/>
    <s v="-1.898575"/>
    <x v="0"/>
    <x v="0"/>
    <x v="0"/>
    <x v="86"/>
    <n v="1.26E-2"/>
    <x v="88"/>
    <n v="1.3454999999999999"/>
    <n v="18.730005840000004"/>
    <n v="2"/>
    <n v="179.42400000000001"/>
    <x v="50"/>
    <x v="9"/>
    <x v="2"/>
  </r>
  <r>
    <x v="0"/>
    <x v="89"/>
    <x v="0"/>
    <x v="0"/>
    <s v="-1.898575"/>
    <x v="0"/>
    <x v="0"/>
    <x v="0"/>
    <x v="87"/>
    <n v="1.7000000000000001E-2"/>
    <x v="89"/>
    <n v="0.97750000000000004"/>
    <n v="13.061355000000001"/>
    <n v="3"/>
    <n v="28.799999999999997"/>
    <x v="5"/>
    <x v="9"/>
    <x v="6"/>
  </r>
  <r>
    <x v="0"/>
    <x v="90"/>
    <x v="0"/>
    <x v="0"/>
    <s v="-1.898575"/>
    <x v="0"/>
    <x v="0"/>
    <x v="0"/>
    <x v="88"/>
    <n v="1.4000000000000002E-2"/>
    <x v="90"/>
    <n v="0.34499999999999997"/>
    <n v="5.2260600000000004"/>
    <n v="0"/>
    <n v="167.328"/>
    <x v="19"/>
    <x v="15"/>
    <x v="3"/>
  </r>
  <r>
    <x v="0"/>
    <x v="91"/>
    <x v="0"/>
    <x v="0"/>
    <s v="-1.898575"/>
    <x v="0"/>
    <x v="0"/>
    <x v="0"/>
    <x v="89"/>
    <n v="1.89E-2"/>
    <x v="91"/>
    <n v="0.89699999999999991"/>
    <n v="15.383424419999999"/>
    <n v="4"/>
    <n v="69.215999999999994"/>
    <x v="22"/>
    <x v="12"/>
    <x v="6"/>
  </r>
  <r>
    <x v="1"/>
    <x v="92"/>
    <x v="0"/>
    <x v="0"/>
    <s v="-1.898575"/>
    <x v="0"/>
    <x v="0"/>
    <x v="0"/>
    <x v="90"/>
    <n v="1.4600000000000002E-2"/>
    <x v="92"/>
    <n v="0.51749999999999996"/>
    <n v="3.8155275000000004"/>
    <n v="3"/>
    <n v="49.92"/>
    <x v="50"/>
    <x v="10"/>
    <x v="5"/>
  </r>
  <r>
    <x v="1"/>
    <x v="93"/>
    <x v="0"/>
    <x v="0"/>
    <s v="-1.898575"/>
    <x v="0"/>
    <x v="0"/>
    <x v="0"/>
    <x v="91"/>
    <n v="1.3200000000000003E-2"/>
    <x v="93"/>
    <n v="0.77049999999999985"/>
    <n v="5.9803127999999992"/>
    <n v="3"/>
    <n v="138.43199999999999"/>
    <x v="51"/>
    <x v="2"/>
    <x v="3"/>
  </r>
  <r>
    <x v="1"/>
    <x v="94"/>
    <x v="0"/>
    <x v="0"/>
    <s v="-1.898575"/>
    <x v="0"/>
    <x v="0"/>
    <x v="0"/>
    <x v="92"/>
    <n v="1.72E-2"/>
    <x v="94"/>
    <n v="0.81649999999999989"/>
    <n v="6.9418503399999976"/>
    <n v="5"/>
    <n v="53.760000000000005"/>
    <x v="21"/>
    <x v="16"/>
    <x v="9"/>
  </r>
  <r>
    <x v="1"/>
    <x v="95"/>
    <x v="0"/>
    <x v="0"/>
    <s v="-1.898575"/>
    <x v="0"/>
    <x v="0"/>
    <x v="0"/>
    <x v="93"/>
    <n v="1.26E-2"/>
    <x v="95"/>
    <n v="0.97749999999999992"/>
    <n v="5.4278815499999986"/>
    <n v="1"/>
    <n v="108.19199999999999"/>
    <x v="18"/>
    <x v="16"/>
    <x v="2"/>
  </r>
  <r>
    <x v="1"/>
    <x v="96"/>
    <x v="0"/>
    <x v="0"/>
    <s v="-1.898575"/>
    <x v="0"/>
    <x v="0"/>
    <x v="0"/>
    <x v="94"/>
    <n v="1.2200000000000003E-2"/>
    <x v="96"/>
    <n v="1.4375"/>
    <n v="12.683119999999999"/>
    <n v="4"/>
    <n v="9.6"/>
    <x v="9"/>
    <x v="2"/>
    <x v="5"/>
  </r>
  <r>
    <x v="1"/>
    <x v="97"/>
    <x v="0"/>
    <x v="0"/>
    <s v="-1.898575"/>
    <x v="0"/>
    <x v="0"/>
    <x v="0"/>
    <x v="95"/>
    <n v="1.0700000000000001E-2"/>
    <x v="97"/>
    <n v="0.91999999999999993"/>
    <n v="9.3567219999999995"/>
    <n v="6"/>
    <n v="55.776000000000003"/>
    <x v="50"/>
    <x v="16"/>
    <x v="4"/>
  </r>
  <r>
    <x v="1"/>
    <x v="98"/>
    <x v="0"/>
    <x v="0"/>
    <s v="-1.898575"/>
    <x v="0"/>
    <x v="0"/>
    <x v="0"/>
    <x v="96"/>
    <n v="1.67E-2"/>
    <x v="98"/>
    <n v="0.73599999999999999"/>
    <n v="10.433999679999998"/>
    <n v="6"/>
    <n v="157.91999999999999"/>
    <x v="26"/>
    <x v="24"/>
    <x v="5"/>
  </r>
  <r>
    <x v="1"/>
    <x v="99"/>
    <x v="0"/>
    <x v="0"/>
    <s v="-1.898575"/>
    <x v="0"/>
    <x v="0"/>
    <x v="0"/>
    <x v="97"/>
    <n v="1.66E-2"/>
    <x v="99"/>
    <n v="1.4834999999999996"/>
    <n v="16.346805179999993"/>
    <n v="4"/>
    <n v="290.30399999999997"/>
    <x v="25"/>
    <x v="4"/>
    <x v="2"/>
  </r>
  <r>
    <x v="1"/>
    <x v="100"/>
    <x v="0"/>
    <x v="0"/>
    <s v="-1.898575"/>
    <x v="0"/>
    <x v="0"/>
    <x v="0"/>
    <x v="98"/>
    <n v="1.1800000000000001E-2"/>
    <x v="100"/>
    <n v="1.081"/>
    <n v="9.2772933399999999"/>
    <n v="4"/>
    <n v="222.43199999999999"/>
    <x v="5"/>
    <x v="3"/>
    <x v="4"/>
  </r>
  <r>
    <x v="1"/>
    <x v="101"/>
    <x v="0"/>
    <x v="0"/>
    <s v="-1.898575"/>
    <x v="0"/>
    <x v="0"/>
    <x v="0"/>
    <x v="99"/>
    <n v="1.43E-2"/>
    <x v="101"/>
    <n v="1.4144999999999999"/>
    <n v="11.895704534999998"/>
    <n v="7"/>
    <n v="104.16"/>
    <x v="50"/>
    <x v="25"/>
    <x v="10"/>
  </r>
  <r>
    <x v="1"/>
    <x v="102"/>
    <x v="0"/>
    <x v="0"/>
    <s v="-1.898575"/>
    <x v="0"/>
    <x v="0"/>
    <x v="0"/>
    <x v="100"/>
    <n v="1.38E-2"/>
    <x v="102"/>
    <n v="0.94299999999999995"/>
    <n v="4.805848619999999"/>
    <n v="5"/>
    <n v="48.384"/>
    <x v="3"/>
    <x v="0"/>
    <x v="7"/>
  </r>
  <r>
    <x v="1"/>
    <x v="103"/>
    <x v="0"/>
    <x v="0"/>
    <s v="-1.898575"/>
    <x v="0"/>
    <x v="0"/>
    <x v="0"/>
    <x v="101"/>
    <n v="1.5300000000000001E-2"/>
    <x v="103"/>
    <n v="0.65549999999999986"/>
    <n v="4.4168376599999997"/>
    <n v="2"/>
    <n v="144.47999999999999"/>
    <x v="8"/>
    <x v="26"/>
    <x v="7"/>
  </r>
  <r>
    <x v="1"/>
    <x v="104"/>
    <x v="0"/>
    <x v="0"/>
    <s v="-1.898575"/>
    <x v="0"/>
    <x v="0"/>
    <x v="0"/>
    <x v="102"/>
    <n v="1.2700000000000003E-2"/>
    <x v="104"/>
    <n v="1.5065"/>
    <n v="14.919562490000004"/>
    <n v="3"/>
    <n v="13.440000000000001"/>
    <x v="20"/>
    <x v="13"/>
    <x v="4"/>
  </r>
  <r>
    <x v="1"/>
    <x v="105"/>
    <x v="0"/>
    <x v="0"/>
    <s v="-1.898575"/>
    <x v="0"/>
    <x v="0"/>
    <x v="0"/>
    <x v="103"/>
    <n v="1.5000000000000003E-2"/>
    <x v="105"/>
    <n v="1.1384999999999998"/>
    <n v="8.6155987500000002"/>
    <n v="1"/>
    <n v="73.24799999999999"/>
    <x v="45"/>
    <x v="6"/>
    <x v="6"/>
  </r>
  <r>
    <x v="1"/>
    <x v="106"/>
    <x v="0"/>
    <x v="0"/>
    <s v="-1.898575"/>
    <x v="0"/>
    <x v="0"/>
    <x v="0"/>
    <x v="104"/>
    <n v="1.26E-2"/>
    <x v="106"/>
    <n v="0.20699999999999999"/>
    <n v="1.2415031999999999"/>
    <n v="4"/>
    <n v="41.279999999999994"/>
    <x v="19"/>
    <x v="20"/>
    <x v="0"/>
  </r>
  <r>
    <x v="1"/>
    <x v="107"/>
    <x v="0"/>
    <x v="0"/>
    <s v="-1.898575"/>
    <x v="0"/>
    <x v="0"/>
    <x v="0"/>
    <x v="105"/>
    <n v="1.1599999999999999E-2"/>
    <x v="107"/>
    <n v="0.7014999999999999"/>
    <n v="1.8903180199999992"/>
    <n v="3"/>
    <n v="4.8"/>
    <x v="52"/>
    <x v="4"/>
    <x v="11"/>
  </r>
  <r>
    <x v="1"/>
    <x v="108"/>
    <x v="0"/>
    <x v="0"/>
    <s v="-1.898575"/>
    <x v="0"/>
    <x v="0"/>
    <x v="0"/>
    <x v="106"/>
    <n v="1.44E-2"/>
    <x v="108"/>
    <n v="0.74749999999999994"/>
    <n v="5.9740199999999994"/>
    <n v="5"/>
    <n v="181.43999999999997"/>
    <x v="36"/>
    <x v="20"/>
    <x v="4"/>
  </r>
  <r>
    <x v="1"/>
    <x v="109"/>
    <x v="0"/>
    <x v="0"/>
    <s v="-1.898575"/>
    <x v="0"/>
    <x v="0"/>
    <x v="0"/>
    <x v="107"/>
    <n v="1.7000000000000001E-2"/>
    <x v="109"/>
    <n v="1.1499999999999999"/>
    <n v="9.0301449999999992"/>
    <n v="5"/>
    <n v="105.504"/>
    <x v="44"/>
    <x v="20"/>
    <x v="10"/>
  </r>
  <r>
    <x v="1"/>
    <x v="110"/>
    <x v="0"/>
    <x v="0"/>
    <s v="-1.898575"/>
    <x v="0"/>
    <x v="0"/>
    <x v="0"/>
    <x v="108"/>
    <n v="1.2300000000000002E-2"/>
    <x v="110"/>
    <n v="1.5294999999999999"/>
    <n v="8.2757727150000004"/>
    <n v="3"/>
    <n v="2.8800000000000003"/>
    <x v="49"/>
    <x v="8"/>
    <x v="2"/>
  </r>
  <r>
    <x v="1"/>
    <x v="111"/>
    <x v="0"/>
    <x v="0"/>
    <s v="-1.898575"/>
    <x v="0"/>
    <x v="0"/>
    <x v="0"/>
    <x v="109"/>
    <n v="1.66E-2"/>
    <x v="111"/>
    <n v="0.93149999999999999"/>
    <n v="15.940703609999998"/>
    <n v="4"/>
    <n v="85.344000000000008"/>
    <x v="20"/>
    <x v="27"/>
    <x v="2"/>
  </r>
  <r>
    <x v="1"/>
    <x v="112"/>
    <x v="0"/>
    <x v="0"/>
    <s v="-1.898575"/>
    <x v="0"/>
    <x v="0"/>
    <x v="0"/>
    <x v="110"/>
    <n v="1.5200000000000002E-2"/>
    <x v="112"/>
    <n v="0.7014999999999999"/>
    <n v="4.3333619199999998"/>
    <n v="6"/>
    <n v="51.84"/>
    <x v="34"/>
    <x v="11"/>
    <x v="2"/>
  </r>
  <r>
    <x v="1"/>
    <x v="113"/>
    <x v="0"/>
    <x v="0"/>
    <s v="-1.898575"/>
    <x v="0"/>
    <x v="0"/>
    <x v="0"/>
    <x v="111"/>
    <n v="1.3899999999999999E-2"/>
    <x v="113"/>
    <n v="0.77049999999999996"/>
    <n v="6.0211338899999998"/>
    <n v="3"/>
    <n v="10.56"/>
    <x v="31"/>
    <x v="10"/>
    <x v="9"/>
  </r>
  <r>
    <x v="1"/>
    <x v="114"/>
    <x v="0"/>
    <x v="0"/>
    <s v="-1.898575"/>
    <x v="0"/>
    <x v="0"/>
    <x v="0"/>
    <x v="112"/>
    <n v="1.2300000000000002E-2"/>
    <x v="114"/>
    <n v="0.59799999999999998"/>
    <n v="1.7851555800000001"/>
    <n v="1"/>
    <n v="3.84"/>
    <x v="41"/>
    <x v="3"/>
    <x v="7"/>
  </r>
  <r>
    <x v="1"/>
    <x v="115"/>
    <x v="0"/>
    <x v="0"/>
    <s v="-1.898575"/>
    <x v="0"/>
    <x v="0"/>
    <x v="0"/>
    <x v="113"/>
    <n v="1.4700000000000001E-2"/>
    <x v="115"/>
    <n v="0.58649999999999991"/>
    <n v="8.5008482999999995"/>
    <n v="4"/>
    <n v="168"/>
    <x v="53"/>
    <x v="13"/>
    <x v="2"/>
  </r>
  <r>
    <x v="1"/>
    <x v="116"/>
    <x v="0"/>
    <x v="0"/>
    <s v="-1.898575"/>
    <x v="0"/>
    <x v="0"/>
    <x v="0"/>
    <x v="114"/>
    <n v="1.0700000000000001E-2"/>
    <x v="116"/>
    <n v="0.79349999999999998"/>
    <n v="2.9326014300000001"/>
    <n v="4"/>
    <n v="121.63199999999999"/>
    <x v="54"/>
    <x v="15"/>
    <x v="8"/>
  </r>
  <r>
    <x v="1"/>
    <x v="117"/>
    <x v="0"/>
    <x v="0"/>
    <s v="-1.898575"/>
    <x v="0"/>
    <x v="0"/>
    <x v="0"/>
    <x v="115"/>
    <n v="1.3000000000000001E-2"/>
    <x v="117"/>
    <n v="0.66699999999999993"/>
    <n v="4.6728018999999996"/>
    <n v="4"/>
    <n v="48"/>
    <x v="44"/>
    <x v="19"/>
    <x v="1"/>
  </r>
  <r>
    <x v="1"/>
    <x v="118"/>
    <x v="0"/>
    <x v="0"/>
    <s v="-1.898575"/>
    <x v="0"/>
    <x v="0"/>
    <x v="0"/>
    <x v="116"/>
    <n v="1.2400000000000001E-2"/>
    <x v="118"/>
    <n v="0.91999999999999993"/>
    <n v="3.4429343999999995"/>
    <n v="4"/>
    <n v="263.42399999999998"/>
    <x v="16"/>
    <x v="2"/>
    <x v="7"/>
  </r>
  <r>
    <x v="1"/>
    <x v="119"/>
    <x v="0"/>
    <x v="0"/>
    <s v="-1.898575"/>
    <x v="0"/>
    <x v="0"/>
    <x v="0"/>
    <x v="117"/>
    <n v="1.66E-2"/>
    <x v="119"/>
    <n v="0.65549999999999997"/>
    <n v="10.08152445"/>
    <n v="3"/>
    <n v="116.25599999999999"/>
    <x v="55"/>
    <x v="12"/>
    <x v="8"/>
  </r>
  <r>
    <x v="1"/>
    <x v="120"/>
    <x v="0"/>
    <x v="0"/>
    <s v="-1.898575"/>
    <x v="0"/>
    <x v="0"/>
    <x v="0"/>
    <x v="118"/>
    <n v="1.2900000000000002E-2"/>
    <x v="120"/>
    <n v="1.1154999999999997"/>
    <n v="5.3041355699999979"/>
    <n v="5"/>
    <n v="16.32"/>
    <x v="16"/>
    <x v="1"/>
    <x v="3"/>
  </r>
  <r>
    <x v="1"/>
    <x v="121"/>
    <x v="0"/>
    <x v="0"/>
    <s v="-1.898575"/>
    <x v="0"/>
    <x v="0"/>
    <x v="0"/>
    <x v="119"/>
    <n v="1.1000000000000003E-2"/>
    <x v="121"/>
    <n v="0.70150000000000001"/>
    <n v="3.9994619500000006"/>
    <n v="6"/>
    <n v="69.215999999999994"/>
    <x v="44"/>
    <x v="10"/>
    <x v="3"/>
  </r>
  <r>
    <x v="1"/>
    <x v="122"/>
    <x v="0"/>
    <x v="0"/>
    <s v="-1.898575"/>
    <x v="0"/>
    <x v="0"/>
    <x v="0"/>
    <x v="120"/>
    <n v="1.5200000000000002E-2"/>
    <x v="122"/>
    <n v="1.1154999999999997"/>
    <n v="15.763621319999995"/>
    <n v="7"/>
    <n v="16.32"/>
    <x v="56"/>
    <x v="11"/>
    <x v="4"/>
  </r>
  <r>
    <x v="1"/>
    <x v="123"/>
    <x v="0"/>
    <x v="0"/>
    <s v="-1.898575"/>
    <x v="0"/>
    <x v="0"/>
    <x v="0"/>
    <x v="121"/>
    <n v="1.3500000000000002E-2"/>
    <x v="123"/>
    <n v="0.17250000000000001"/>
    <n v="1.1580873750000003"/>
    <n v="3"/>
    <n v="75.935999999999993"/>
    <x v="36"/>
    <x v="1"/>
    <x v="12"/>
  </r>
  <r>
    <x v="1"/>
    <x v="124"/>
    <x v="0"/>
    <x v="0"/>
    <s v="-1.898575"/>
    <x v="0"/>
    <x v="0"/>
    <x v="0"/>
    <x v="122"/>
    <n v="1.7400000000000002E-2"/>
    <x v="124"/>
    <n v="0.72449999999999992"/>
    <n v="8.3390674499999999"/>
    <n v="1"/>
    <n v="104.83199999999999"/>
    <x v="40"/>
    <x v="11"/>
    <x v="10"/>
  </r>
  <r>
    <x v="1"/>
    <x v="125"/>
    <x v="0"/>
    <x v="0"/>
    <s v="-1.898575"/>
    <x v="0"/>
    <x v="0"/>
    <x v="0"/>
    <x v="123"/>
    <n v="1.3399999999999999E-2"/>
    <x v="125"/>
    <n v="1.1154999999999999"/>
    <n v="6.7130120699999978"/>
    <n v="6"/>
    <n v="25.92"/>
    <x v="28"/>
    <x v="9"/>
    <x v="7"/>
  </r>
  <r>
    <x v="1"/>
    <x v="126"/>
    <x v="0"/>
    <x v="0"/>
    <s v="-1.898575"/>
    <x v="0"/>
    <x v="0"/>
    <x v="0"/>
    <x v="124"/>
    <n v="1.1900000000000001E-2"/>
    <x v="126"/>
    <n v="1.0580000000000001"/>
    <n v="7.2368469600000003"/>
    <n v="4"/>
    <n v="61.151999999999987"/>
    <x v="12"/>
    <x v="0"/>
    <x v="0"/>
  </r>
  <r>
    <x v="1"/>
    <x v="127"/>
    <x v="0"/>
    <x v="0"/>
    <s v="-1.898575"/>
    <x v="0"/>
    <x v="0"/>
    <x v="0"/>
    <x v="125"/>
    <n v="1.4700000000000001E-2"/>
    <x v="127"/>
    <n v="1.0234999999999999"/>
    <n v="6.0136663649999997"/>
    <n v="5"/>
    <n v="65.855999999999995"/>
    <x v="57"/>
    <x v="13"/>
    <x v="6"/>
  </r>
  <r>
    <x v="1"/>
    <x v="128"/>
    <x v="0"/>
    <x v="0"/>
    <s v="-1.898575"/>
    <x v="0"/>
    <x v="0"/>
    <x v="0"/>
    <x v="126"/>
    <n v="1.5600000000000003E-2"/>
    <x v="128"/>
    <n v="0.42549999999999999"/>
    <n v="2.7799106400000002"/>
    <n v="2"/>
    <n v="49.92"/>
    <x v="4"/>
    <x v="27"/>
    <x v="6"/>
  </r>
  <r>
    <x v="1"/>
    <x v="129"/>
    <x v="0"/>
    <x v="0"/>
    <s v="-1.898575"/>
    <x v="0"/>
    <x v="0"/>
    <x v="0"/>
    <x v="127"/>
    <n v="1.49E-2"/>
    <x v="129"/>
    <n v="0.85099999999999998"/>
    <n v="14.368862679999996"/>
    <n v="5"/>
    <n v="21.12"/>
    <x v="20"/>
    <x v="14"/>
    <x v="9"/>
  </r>
  <r>
    <x v="1"/>
    <x v="130"/>
    <x v="0"/>
    <x v="0"/>
    <s v="-1.898575"/>
    <x v="0"/>
    <x v="0"/>
    <x v="0"/>
    <x v="128"/>
    <n v="1.4200000000000001E-2"/>
    <x v="130"/>
    <n v="1.081"/>
    <n v="14.04696802"/>
    <n v="6"/>
    <n v="21.12"/>
    <x v="18"/>
    <x v="10"/>
    <x v="7"/>
  </r>
  <r>
    <x v="1"/>
    <x v="131"/>
    <x v="0"/>
    <x v="0"/>
    <s v="-1.898575"/>
    <x v="0"/>
    <x v="0"/>
    <x v="0"/>
    <x v="129"/>
    <n v="1.5100000000000002E-2"/>
    <x v="131"/>
    <n v="1.5294999999999996"/>
    <n v="10.979576929999999"/>
    <n v="4"/>
    <n v="10.56"/>
    <x v="35"/>
    <x v="14"/>
    <x v="10"/>
  </r>
  <r>
    <x v="1"/>
    <x v="132"/>
    <x v="0"/>
    <x v="0"/>
    <s v="-1.898575"/>
    <x v="0"/>
    <x v="0"/>
    <x v="0"/>
    <x v="130"/>
    <n v="1.2900000000000002E-2"/>
    <x v="132"/>
    <n v="0.58649999999999991"/>
    <n v="3.2048940599999995"/>
    <n v="6"/>
    <n v="158.59199999999998"/>
    <x v="58"/>
    <x v="28"/>
    <x v="13"/>
  </r>
  <r>
    <x v="1"/>
    <x v="133"/>
    <x v="0"/>
    <x v="0"/>
    <s v="-1.898575"/>
    <x v="0"/>
    <x v="0"/>
    <x v="0"/>
    <x v="131"/>
    <n v="1.09E-2"/>
    <x v="133"/>
    <n v="1.2304999999999999"/>
    <n v="5.6131103249999974"/>
    <n v="2"/>
    <n v="48.384"/>
    <x v="40"/>
    <x v="14"/>
    <x v="9"/>
  </r>
  <r>
    <x v="1"/>
    <x v="134"/>
    <x v="0"/>
    <x v="0"/>
    <s v="-1.898575"/>
    <x v="0"/>
    <x v="0"/>
    <x v="0"/>
    <x v="132"/>
    <n v="1.2900000000000002E-2"/>
    <x v="134"/>
    <n v="0.81649999999999989"/>
    <n v="10.270582034999999"/>
    <n v="5"/>
    <n v="30.72"/>
    <x v="59"/>
    <x v="14"/>
    <x v="3"/>
  </r>
  <r>
    <x v="1"/>
    <x v="135"/>
    <x v="0"/>
    <x v="0"/>
    <s v="-1.898575"/>
    <x v="0"/>
    <x v="0"/>
    <x v="0"/>
    <x v="133"/>
    <n v="1.7500000000000002E-2"/>
    <x v="135"/>
    <n v="1.403"/>
    <n v="11.907962499999998"/>
    <n v="3"/>
    <n v="57.11999999999999"/>
    <x v="26"/>
    <x v="9"/>
    <x v="0"/>
  </r>
  <r>
    <x v="1"/>
    <x v="136"/>
    <x v="0"/>
    <x v="0"/>
    <s v="-1.898575"/>
    <x v="0"/>
    <x v="0"/>
    <x v="0"/>
    <x v="134"/>
    <n v="1.3100000000000001E-2"/>
    <x v="136"/>
    <n v="1.6444999999999999"/>
    <n v="17.186965509999997"/>
    <n v="3"/>
    <n v="105.504"/>
    <x v="53"/>
    <x v="26"/>
    <x v="4"/>
  </r>
  <r>
    <x v="1"/>
    <x v="137"/>
    <x v="0"/>
    <x v="0"/>
    <s v="-1.898575"/>
    <x v="0"/>
    <x v="0"/>
    <x v="0"/>
    <x v="135"/>
    <n v="1.15E-2"/>
    <x v="137"/>
    <n v="1.0924999999999998"/>
    <n v="9.7507263749999975"/>
    <n v="5"/>
    <n v="57.11999999999999"/>
    <x v="11"/>
    <x v="4"/>
    <x v="2"/>
  </r>
  <r>
    <x v="1"/>
    <x v="138"/>
    <x v="0"/>
    <x v="0"/>
    <s v="-1.898575"/>
    <x v="0"/>
    <x v="0"/>
    <x v="0"/>
    <x v="136"/>
    <n v="1.7600000000000001E-2"/>
    <x v="138"/>
    <n v="0.67849999999999999"/>
    <n v="3.3102115199999997"/>
    <n v="0"/>
    <n v="58.464000000000006"/>
    <x v="32"/>
    <x v="14"/>
    <x v="6"/>
  </r>
  <r>
    <x v="1"/>
    <x v="139"/>
    <x v="0"/>
    <x v="0"/>
    <s v="-1.898575"/>
    <x v="0"/>
    <x v="0"/>
    <x v="0"/>
    <x v="137"/>
    <n v="1.44E-2"/>
    <x v="139"/>
    <n v="0.41399999999999998"/>
    <n v="3.7713081599999994"/>
    <n v="1"/>
    <n v="108.86399999999998"/>
    <x v="59"/>
    <x v="24"/>
    <x v="9"/>
  </r>
  <r>
    <x v="1"/>
    <x v="140"/>
    <x v="0"/>
    <x v="0"/>
    <s v="-1.898575"/>
    <x v="0"/>
    <x v="0"/>
    <x v="0"/>
    <x v="138"/>
    <n v="1.2400000000000001E-2"/>
    <x v="140"/>
    <n v="0.51750000000000007"/>
    <n v="3.8733012000000002"/>
    <n v="2"/>
    <n v="55.776000000000003"/>
    <x v="16"/>
    <x v="26"/>
    <x v="13"/>
  </r>
  <r>
    <x v="1"/>
    <x v="141"/>
    <x v="0"/>
    <x v="0"/>
    <s v="-1.898575"/>
    <x v="0"/>
    <x v="0"/>
    <x v="0"/>
    <x v="139"/>
    <n v="1.2400000000000001E-2"/>
    <x v="141"/>
    <n v="0.24149999999999994"/>
    <n v="2.7873736799999995"/>
    <n v="1"/>
    <n v="56.448"/>
    <x v="60"/>
    <x v="16"/>
    <x v="1"/>
  </r>
  <r>
    <x v="1"/>
    <x v="142"/>
    <x v="0"/>
    <x v="0"/>
    <s v="-1.898575"/>
    <x v="0"/>
    <x v="0"/>
    <x v="0"/>
    <x v="140"/>
    <n v="1.5100000000000002E-2"/>
    <x v="142"/>
    <n v="0.72449999999999992"/>
    <n v="5.7215938500000005"/>
    <n v="0"/>
    <n v="87.36"/>
    <x v="36"/>
    <x v="29"/>
    <x v="0"/>
  </r>
  <r>
    <x v="1"/>
    <x v="143"/>
    <x v="0"/>
    <x v="0"/>
    <s v="-1.898575"/>
    <x v="0"/>
    <x v="0"/>
    <x v="0"/>
    <x v="141"/>
    <n v="1.4200000000000001E-2"/>
    <x v="143"/>
    <n v="0.2644999999999999"/>
    <n v="3.0234994999999993"/>
    <n v="1"/>
    <n v="17.28"/>
    <x v="61"/>
    <x v="26"/>
    <x v="5"/>
  </r>
  <r>
    <x v="1"/>
    <x v="144"/>
    <x v="0"/>
    <x v="0"/>
    <s v="-1.898575"/>
    <x v="0"/>
    <x v="0"/>
    <x v="0"/>
    <x v="142"/>
    <n v="1.1300000000000001E-2"/>
    <x v="144"/>
    <n v="1.5524999999999998"/>
    <n v="13.324098374999998"/>
    <n v="1"/>
    <n v="95.423999999999992"/>
    <x v="62"/>
    <x v="18"/>
    <x v="3"/>
  </r>
  <r>
    <x v="1"/>
    <x v="145"/>
    <x v="0"/>
    <x v="0"/>
    <s v="-1.898575"/>
    <x v="0"/>
    <x v="0"/>
    <x v="0"/>
    <x v="143"/>
    <n v="1.7000000000000001E-2"/>
    <x v="145"/>
    <n v="0.42549999999999988"/>
    <n v="5.8468380499999979"/>
    <n v="0"/>
    <n v="55.776000000000003"/>
    <x v="31"/>
    <x v="6"/>
    <x v="8"/>
  </r>
  <r>
    <x v="1"/>
    <x v="146"/>
    <x v="0"/>
    <x v="0"/>
    <s v="-1.898575"/>
    <x v="0"/>
    <x v="0"/>
    <x v="0"/>
    <x v="144"/>
    <n v="1.6199999999999999E-2"/>
    <x v="146"/>
    <n v="0.36800000000000005"/>
    <n v="3.7850198399999999"/>
    <n v="2"/>
    <n v="53.760000000000005"/>
    <x v="21"/>
    <x v="0"/>
    <x v="2"/>
  </r>
  <r>
    <x v="1"/>
    <x v="147"/>
    <x v="0"/>
    <x v="0"/>
    <s v="-1.898575"/>
    <x v="0"/>
    <x v="0"/>
    <x v="0"/>
    <x v="145"/>
    <n v="1.3600000000000001E-2"/>
    <x v="147"/>
    <n v="1.1154999999999997"/>
    <n v="6.5719905599999979"/>
    <n v="2"/>
    <n v="59.135999999999996"/>
    <x v="28"/>
    <x v="14"/>
    <x v="0"/>
  </r>
  <r>
    <x v="1"/>
    <x v="148"/>
    <x v="0"/>
    <x v="0"/>
    <s v="-1.898575"/>
    <x v="0"/>
    <x v="0"/>
    <x v="0"/>
    <x v="146"/>
    <n v="1.37E-2"/>
    <x v="148"/>
    <n v="6.8999999999999992E-2"/>
    <n v="0.24984278999999993"/>
    <n v="3"/>
    <n v="92.063999999999993"/>
    <x v="61"/>
    <x v="27"/>
    <x v="6"/>
  </r>
  <r>
    <x v="1"/>
    <x v="149"/>
    <x v="0"/>
    <x v="0"/>
    <s v="-1.898575"/>
    <x v="0"/>
    <x v="0"/>
    <x v="0"/>
    <x v="147"/>
    <n v="1.5900000000000001E-2"/>
    <x v="149"/>
    <n v="1.2074999999999998"/>
    <n v="6.8771713499999976"/>
    <n v="2"/>
    <n v="182.11199999999999"/>
    <x v="34"/>
    <x v="4"/>
    <x v="3"/>
  </r>
  <r>
    <x v="1"/>
    <x v="150"/>
    <x v="0"/>
    <x v="0"/>
    <s v="-1.898575"/>
    <x v="0"/>
    <x v="0"/>
    <x v="0"/>
    <x v="148"/>
    <n v="1.61E-2"/>
    <x v="150"/>
    <n v="1.4259999999999999"/>
    <n v="13.694804899999999"/>
    <n v="1"/>
    <n v="22.080000000000002"/>
    <x v="60"/>
    <x v="1"/>
    <x v="8"/>
  </r>
  <r>
    <x v="1"/>
    <x v="151"/>
    <x v="0"/>
    <x v="0"/>
    <s v="-1.898575"/>
    <x v="0"/>
    <x v="0"/>
    <x v="0"/>
    <x v="149"/>
    <n v="1.7500000000000002E-2"/>
    <x v="151"/>
    <n v="1.1729999999999998"/>
    <n v="17.663913749999999"/>
    <n v="1"/>
    <n v="186.14400000000001"/>
    <x v="46"/>
    <x v="21"/>
    <x v="4"/>
  </r>
  <r>
    <x v="1"/>
    <x v="152"/>
    <x v="0"/>
    <x v="0"/>
    <s v="-1.898575"/>
    <x v="0"/>
    <x v="0"/>
    <x v="0"/>
    <x v="150"/>
    <n v="1.26E-2"/>
    <x v="152"/>
    <n v="0.64399999999999991"/>
    <n v="5.7774527999999989"/>
    <n v="1"/>
    <n v="171.35999999999999"/>
    <x v="53"/>
    <x v="18"/>
    <x v="10"/>
  </r>
  <r>
    <x v="1"/>
    <x v="153"/>
    <x v="0"/>
    <x v="0"/>
    <s v="-1.898575"/>
    <x v="0"/>
    <x v="0"/>
    <x v="0"/>
    <x v="151"/>
    <n v="1.21E-2"/>
    <x v="153"/>
    <n v="1.1040000000000001"/>
    <n v="4.5004449600000003"/>
    <n v="1"/>
    <n v="54.431999999999988"/>
    <x v="4"/>
    <x v="11"/>
    <x v="0"/>
  </r>
  <r>
    <x v="1"/>
    <x v="154"/>
    <x v="0"/>
    <x v="0"/>
    <s v="-1.898575"/>
    <x v="0"/>
    <x v="0"/>
    <x v="0"/>
    <x v="152"/>
    <n v="1.49E-2"/>
    <x v="154"/>
    <n v="1.3339999999999999"/>
    <n v="16.018551939999995"/>
    <n v="5"/>
    <n v="104.83199999999999"/>
    <x v="17"/>
    <x v="14"/>
    <x v="6"/>
  </r>
  <r>
    <x v="1"/>
    <x v="155"/>
    <x v="0"/>
    <x v="0"/>
    <s v="-1.898575"/>
    <x v="0"/>
    <x v="0"/>
    <x v="0"/>
    <x v="153"/>
    <n v="1.7500000000000002E-2"/>
    <x v="155"/>
    <n v="0.80499999999999994"/>
    <n v="7.750942499999999"/>
    <n v="2"/>
    <n v="146.49599999999998"/>
    <x v="63"/>
    <x v="10"/>
    <x v="10"/>
  </r>
  <r>
    <x v="1"/>
    <x v="156"/>
    <x v="0"/>
    <x v="0"/>
    <s v="-1.898575"/>
    <x v="0"/>
    <x v="0"/>
    <x v="0"/>
    <x v="154"/>
    <n v="1.1000000000000003E-2"/>
    <x v="156"/>
    <n v="1.012"/>
    <n v="12.240747200000003"/>
    <n v="3"/>
    <n v="63.167999999999999"/>
    <x v="16"/>
    <x v="4"/>
    <x v="3"/>
  </r>
  <r>
    <x v="1"/>
    <x v="157"/>
    <x v="0"/>
    <x v="0"/>
    <s v="-1.898575"/>
    <x v="0"/>
    <x v="0"/>
    <x v="0"/>
    <x v="155"/>
    <n v="1.4000000000000002E-2"/>
    <x v="157"/>
    <n v="8.050000000000003E-2"/>
    <n v="1.2455604000000005"/>
    <n v="0"/>
    <n v="41.279999999999994"/>
    <x v="64"/>
    <x v="21"/>
    <x v="1"/>
  </r>
  <r>
    <x v="1"/>
    <x v="158"/>
    <x v="0"/>
    <x v="0"/>
    <s v="-1.898575"/>
    <x v="0"/>
    <x v="0"/>
    <x v="0"/>
    <x v="156"/>
    <n v="1.6E-2"/>
    <x v="158"/>
    <n v="0.74749999999999983"/>
    <n v="7.7883519999999953"/>
    <n v="2"/>
    <n v="54.431999999999988"/>
    <x v="50"/>
    <x v="18"/>
    <x v="5"/>
  </r>
  <r>
    <x v="1"/>
    <x v="159"/>
    <x v="0"/>
    <x v="0"/>
    <s v="-1.898575"/>
    <x v="0"/>
    <x v="0"/>
    <x v="0"/>
    <x v="157"/>
    <n v="1.1900000000000001E-2"/>
    <x v="159"/>
    <n v="1.2994999999999999"/>
    <n v="3.6495158000000001"/>
    <n v="3"/>
    <n v="214.36800000000002"/>
    <x v="51"/>
    <x v="20"/>
    <x v="2"/>
  </r>
  <r>
    <x v="1"/>
    <x v="160"/>
    <x v="0"/>
    <x v="0"/>
    <s v="-1.898575"/>
    <x v="0"/>
    <x v="0"/>
    <x v="0"/>
    <x v="158"/>
    <n v="1.1200000000000002E-2"/>
    <x v="160"/>
    <n v="1.3569999999999998"/>
    <n v="12.591874399999996"/>
    <n v="3"/>
    <n v="67.872"/>
    <x v="42"/>
    <x v="25"/>
    <x v="13"/>
  </r>
  <r>
    <x v="1"/>
    <x v="161"/>
    <x v="0"/>
    <x v="0"/>
    <s v="-1.898575"/>
    <x v="0"/>
    <x v="0"/>
    <x v="0"/>
    <x v="159"/>
    <n v="1.66E-2"/>
    <x v="161"/>
    <n v="1.2304999999999999"/>
    <n v="14.132956969999997"/>
    <n v="2"/>
    <n v="11.520000000000001"/>
    <x v="46"/>
    <x v="6"/>
    <x v="1"/>
  </r>
  <r>
    <x v="1"/>
    <x v="162"/>
    <x v="0"/>
    <x v="0"/>
    <s v="-1.898575"/>
    <x v="0"/>
    <x v="0"/>
    <x v="0"/>
    <x v="160"/>
    <n v="1.4700000000000001E-2"/>
    <x v="162"/>
    <n v="1.0579999999999996"/>
    <n v="13.169941679999996"/>
    <n v="2"/>
    <n v="278.20799999999997"/>
    <x v="46"/>
    <x v="23"/>
    <x v="8"/>
  </r>
  <r>
    <x v="1"/>
    <x v="163"/>
    <x v="0"/>
    <x v="0"/>
    <s v="-1.898575"/>
    <x v="0"/>
    <x v="0"/>
    <x v="0"/>
    <x v="161"/>
    <n v="1.6500000000000001E-2"/>
    <x v="163"/>
    <n v="0.42550000000000004"/>
    <n v="7.3423003500000013"/>
    <n v="3"/>
    <n v="103.48799999999999"/>
    <x v="50"/>
    <x v="17"/>
    <x v="3"/>
  </r>
  <r>
    <x v="1"/>
    <x v="164"/>
    <x v="0"/>
    <x v="0"/>
    <s v="-1.898575"/>
    <x v="0"/>
    <x v="0"/>
    <x v="0"/>
    <x v="162"/>
    <n v="1.3899999999999999E-2"/>
    <x v="164"/>
    <n v="1.0925"/>
    <n v="14.151600424999998"/>
    <n v="2"/>
    <n v="301.05599999999998"/>
    <x v="46"/>
    <x v="7"/>
    <x v="3"/>
  </r>
  <r>
    <x v="1"/>
    <x v="165"/>
    <x v="0"/>
    <x v="0"/>
    <s v="-1.898575"/>
    <x v="0"/>
    <x v="0"/>
    <x v="0"/>
    <x v="163"/>
    <n v="1.1700000000000002E-2"/>
    <x v="165"/>
    <n v="1.3109999999999999"/>
    <n v="8.6632977600000007"/>
    <n v="2"/>
    <n v="48.96"/>
    <x v="62"/>
    <x v="5"/>
    <x v="7"/>
  </r>
  <r>
    <x v="1"/>
    <x v="166"/>
    <x v="0"/>
    <x v="0"/>
    <s v="-1.898575"/>
    <x v="0"/>
    <x v="0"/>
    <x v="0"/>
    <x v="164"/>
    <n v="1.6500000000000001E-2"/>
    <x v="166"/>
    <n v="1.4489999999999998"/>
    <n v="15.157988999999997"/>
    <n v="3"/>
    <n v="408.57600000000002"/>
    <x v="13"/>
    <x v="9"/>
    <x v="8"/>
  </r>
  <r>
    <x v="1"/>
    <x v="167"/>
    <x v="0"/>
    <x v="0"/>
    <s v="-1.898575"/>
    <x v="0"/>
    <x v="0"/>
    <x v="0"/>
    <x v="165"/>
    <n v="1.54E-2"/>
    <x v="167"/>
    <n v="0.87399999999999989"/>
    <n v="8.2776539999999983"/>
    <n v="2"/>
    <n v="242.59199999999998"/>
    <x v="28"/>
    <x v="8"/>
    <x v="6"/>
  </r>
  <r>
    <x v="1"/>
    <x v="168"/>
    <x v="0"/>
    <x v="0"/>
    <s v="-1.898575"/>
    <x v="0"/>
    <x v="0"/>
    <x v="0"/>
    <x v="166"/>
    <n v="1.72E-2"/>
    <x v="168"/>
    <n v="0.78200000000000003"/>
    <n v="5.023724399999999"/>
    <n v="1"/>
    <n v="293.66399999999999"/>
    <x v="60"/>
    <x v="20"/>
    <x v="1"/>
  </r>
  <r>
    <x v="1"/>
    <x v="169"/>
    <x v="0"/>
    <x v="0"/>
    <s v="-1.898575"/>
    <x v="0"/>
    <x v="0"/>
    <x v="0"/>
    <x v="167"/>
    <n v="1.6400000000000001E-2"/>
    <x v="169"/>
    <n v="1.1499999999999999"/>
    <n v="16.196967999999998"/>
    <n v="4"/>
    <n v="55.103999999999999"/>
    <x v="41"/>
    <x v="28"/>
    <x v="6"/>
  </r>
  <r>
    <x v="1"/>
    <x v="170"/>
    <x v="0"/>
    <x v="0"/>
    <s v="-1.898575"/>
    <x v="0"/>
    <x v="0"/>
    <x v="0"/>
    <x v="168"/>
    <n v="1.6400000000000001E-2"/>
    <x v="170"/>
    <n v="0.66700000000000004"/>
    <n v="8.2106632800000003"/>
    <n v="2"/>
    <n v="84"/>
    <x v="60"/>
    <x v="1"/>
    <x v="2"/>
  </r>
  <r>
    <x v="1"/>
    <x v="171"/>
    <x v="0"/>
    <x v="0"/>
    <s v="-1.898575"/>
    <x v="0"/>
    <x v="0"/>
    <x v="0"/>
    <x v="169"/>
    <n v="1.2900000000000002E-2"/>
    <x v="171"/>
    <n v="1.3799999999999997"/>
    <n v="8.5057955999999972"/>
    <n v="1"/>
    <n v="73.919999999999987"/>
    <x v="3"/>
    <x v="11"/>
    <x v="2"/>
  </r>
  <r>
    <x v="1"/>
    <x v="172"/>
    <x v="0"/>
    <x v="0"/>
    <s v="-1.898575"/>
    <x v="0"/>
    <x v="0"/>
    <x v="0"/>
    <x v="170"/>
    <n v="1.2900000000000002E-2"/>
    <x v="172"/>
    <n v="1.5294999999999996"/>
    <n v="18.08896824"/>
    <n v="1"/>
    <n v="24.96"/>
    <x v="45"/>
    <x v="24"/>
    <x v="2"/>
  </r>
  <r>
    <x v="1"/>
    <x v="173"/>
    <x v="0"/>
    <x v="0"/>
    <s v="-1.898575"/>
    <x v="0"/>
    <x v="0"/>
    <x v="0"/>
    <x v="171"/>
    <n v="1.0500000000000002E-2"/>
    <x v="173"/>
    <n v="0.27600000000000002"/>
    <n v="2.7374508000000009"/>
    <n v="3"/>
    <n v="274.84800000000001"/>
    <x v="42"/>
    <x v="8"/>
    <x v="4"/>
  </r>
  <r>
    <x v="1"/>
    <x v="174"/>
    <x v="0"/>
    <x v="0"/>
    <s v="-1.898575"/>
    <x v="0"/>
    <x v="0"/>
    <x v="0"/>
    <x v="172"/>
    <n v="1.5700000000000002E-2"/>
    <x v="174"/>
    <n v="0.47149999999999997"/>
    <n v="4.9130724350000001"/>
    <n v="2"/>
    <n v="233.18399999999997"/>
    <x v="10"/>
    <x v="21"/>
    <x v="8"/>
  </r>
  <r>
    <x v="1"/>
    <x v="175"/>
    <x v="0"/>
    <x v="0"/>
    <s v="-1.898575"/>
    <x v="0"/>
    <x v="0"/>
    <x v="0"/>
    <x v="173"/>
    <n v="1.5700000000000002E-2"/>
    <x v="175"/>
    <n v="1.4259999999999997"/>
    <n v="10.135138139999999"/>
    <n v="5"/>
    <n v="33.6"/>
    <x v="58"/>
    <x v="12"/>
    <x v="8"/>
  </r>
  <r>
    <x v="1"/>
    <x v="176"/>
    <x v="0"/>
    <x v="0"/>
    <s v="-1.898575"/>
    <x v="0"/>
    <x v="0"/>
    <x v="0"/>
    <x v="174"/>
    <n v="1.4200000000000001E-2"/>
    <x v="176"/>
    <n v="1.0579999999999996"/>
    <n v="14.236363359999993"/>
    <n v="2"/>
    <n v="34.56"/>
    <x v="17"/>
    <x v="26"/>
    <x v="1"/>
  </r>
  <r>
    <x v="1"/>
    <x v="177"/>
    <x v="0"/>
    <x v="0"/>
    <s v="-1.898575"/>
    <x v="0"/>
    <x v="0"/>
    <x v="0"/>
    <x v="175"/>
    <n v="1.7900000000000003E-2"/>
    <x v="177"/>
    <n v="0.3105"/>
    <n v="2.9468250899999999"/>
    <n v="3"/>
    <n v="180.768"/>
    <x v="11"/>
    <x v="30"/>
    <x v="7"/>
  </r>
  <r>
    <x v="1"/>
    <x v="178"/>
    <x v="0"/>
    <x v="0"/>
    <s v="-1.898575"/>
    <x v="0"/>
    <x v="0"/>
    <x v="0"/>
    <x v="176"/>
    <n v="1.43E-2"/>
    <x v="178"/>
    <n v="0.32199999999999995"/>
    <n v="3.8342504199999987"/>
    <n v="1"/>
    <n v="137.08799999999999"/>
    <x v="63"/>
    <x v="15"/>
    <x v="8"/>
  </r>
  <r>
    <x v="1"/>
    <x v="179"/>
    <x v="0"/>
    <x v="0"/>
    <s v="-1.898575"/>
    <x v="0"/>
    <x v="0"/>
    <x v="0"/>
    <x v="177"/>
    <n v="1.4600000000000002E-2"/>
    <x v="179"/>
    <n v="0.24149999999999999"/>
    <n v="3.2385391500000003"/>
    <n v="2"/>
    <n v="6.7200000000000006"/>
    <x v="64"/>
    <x v="27"/>
    <x v="1"/>
  </r>
  <r>
    <x v="1"/>
    <x v="180"/>
    <x v="0"/>
    <x v="0"/>
    <s v="-1.898575"/>
    <x v="0"/>
    <x v="0"/>
    <x v="0"/>
    <x v="178"/>
    <n v="1.7500000000000002E-2"/>
    <x v="180"/>
    <n v="0.41399999999999998"/>
    <n v="2.3415839999999997"/>
    <n v="5"/>
    <n v="3.84"/>
    <x v="9"/>
    <x v="31"/>
    <x v="0"/>
  </r>
  <r>
    <x v="1"/>
    <x v="181"/>
    <x v="0"/>
    <x v="0"/>
    <s v="-1.898575"/>
    <x v="0"/>
    <x v="0"/>
    <x v="0"/>
    <x v="179"/>
    <n v="1.0500000000000002E-2"/>
    <x v="181"/>
    <n v="0.44849999999999995"/>
    <n v="2.6522496000000002"/>
    <n v="0"/>
    <n v="16.32"/>
    <x v="33"/>
    <x v="20"/>
    <x v="13"/>
  </r>
  <r>
    <x v="1"/>
    <x v="182"/>
    <x v="0"/>
    <x v="0"/>
    <s v="-1.898575"/>
    <x v="0"/>
    <x v="0"/>
    <x v="0"/>
    <x v="180"/>
    <n v="1.5000000000000003E-2"/>
    <x v="182"/>
    <n v="0.21849999999999997"/>
    <n v="1.3912987499999998"/>
    <n v="2"/>
    <n v="55.103999999999999"/>
    <x v="34"/>
    <x v="19"/>
    <x v="5"/>
  </r>
  <r>
    <x v="1"/>
    <x v="183"/>
    <x v="0"/>
    <x v="0"/>
    <s v="-1.898575"/>
    <x v="0"/>
    <x v="0"/>
    <x v="0"/>
    <x v="181"/>
    <n v="1.1100000000000002E-2"/>
    <x v="183"/>
    <n v="0.74749999999999994"/>
    <n v="5.0314524"/>
    <n v="2"/>
    <n v="103.48799999999999"/>
    <x v="52"/>
    <x v="24"/>
    <x v="2"/>
  </r>
  <r>
    <x v="2"/>
    <x v="184"/>
    <x v="0"/>
    <x v="0"/>
    <s v="-1.898575"/>
    <x v="0"/>
    <x v="0"/>
    <x v="0"/>
    <x v="182"/>
    <n v="1.72E-2"/>
    <x v="184"/>
    <n v="0.86249999999999982"/>
    <n v="27.311234999999993"/>
    <n v="1"/>
    <n v="67.2"/>
    <x v="57"/>
    <x v="8"/>
    <x v="3"/>
  </r>
  <r>
    <x v="2"/>
    <x v="185"/>
    <x v="0"/>
    <x v="0"/>
    <s v="-1.898575"/>
    <x v="0"/>
    <x v="0"/>
    <x v="0"/>
    <x v="183"/>
    <n v="1.2500000000000001E-2"/>
    <x v="185"/>
    <n v="1.0234999999999999"/>
    <n v="27.353037499999999"/>
    <n v="0"/>
    <n v="93.408000000000001"/>
    <x v="36"/>
    <x v="27"/>
    <x v="6"/>
  </r>
  <r>
    <x v="2"/>
    <x v="186"/>
    <x v="0"/>
    <x v="0"/>
    <s v="-1.898575"/>
    <x v="0"/>
    <x v="0"/>
    <x v="0"/>
    <x v="184"/>
    <n v="1.8200000000000001E-2"/>
    <x v="186"/>
    <n v="0.37949999999999995"/>
    <n v="10.001191199999999"/>
    <n v="1"/>
    <n v="92.063999999999993"/>
    <x v="40"/>
    <x v="13"/>
    <x v="0"/>
  </r>
  <r>
    <x v="2"/>
    <x v="187"/>
    <x v="0"/>
    <x v="0"/>
    <s v="-1.898575"/>
    <x v="0"/>
    <x v="0"/>
    <x v="0"/>
    <x v="185"/>
    <n v="1.8600000000000002E-2"/>
    <x v="187"/>
    <n v="1.6559999999999999"/>
    <n v="44.415907199999999"/>
    <n v="2"/>
    <n v="57.791999999999994"/>
    <x v="28"/>
    <x v="32"/>
    <x v="7"/>
  </r>
  <r>
    <x v="2"/>
    <x v="188"/>
    <x v="0"/>
    <x v="0"/>
    <s v="-1.898575"/>
    <x v="0"/>
    <x v="0"/>
    <x v="0"/>
    <x v="186"/>
    <n v="1.1100000000000002E-2"/>
    <x v="188"/>
    <n v="1.0004999999999999"/>
    <n v="16.625008350000002"/>
    <n v="3"/>
    <n v="171.35999999999999"/>
    <x v="62"/>
    <x v="8"/>
    <x v="5"/>
  </r>
  <r>
    <x v="2"/>
    <x v="189"/>
    <x v="0"/>
    <x v="0"/>
    <s v="-1.898575"/>
    <x v="0"/>
    <x v="0"/>
    <x v="0"/>
    <x v="187"/>
    <n v="1.38E-2"/>
    <x v="189"/>
    <n v="1.3109999999999997"/>
    <n v="28.603135799999993"/>
    <n v="0"/>
    <n v="26.880000000000003"/>
    <x v="65"/>
    <x v="12"/>
    <x v="2"/>
  </r>
  <r>
    <x v="2"/>
    <x v="190"/>
    <x v="0"/>
    <x v="0"/>
    <s v="-1.898575"/>
    <x v="0"/>
    <x v="0"/>
    <x v="0"/>
    <x v="188"/>
    <n v="1.14E-2"/>
    <x v="190"/>
    <n v="1.2419999999999998"/>
    <n v="24.650470799999997"/>
    <n v="2"/>
    <n v="42.335999999999999"/>
    <x v="53"/>
    <x v="29"/>
    <x v="1"/>
  </r>
  <r>
    <x v="2"/>
    <x v="191"/>
    <x v="0"/>
    <x v="0"/>
    <s v="-1.898575"/>
    <x v="0"/>
    <x v="0"/>
    <x v="0"/>
    <x v="189"/>
    <n v="1.8700000000000001E-2"/>
    <x v="191"/>
    <n v="0.96599999999999986"/>
    <n v="25.217623199999998"/>
    <n v="2"/>
    <n v="174.04799999999997"/>
    <x v="7"/>
    <x v="33"/>
    <x v="3"/>
  </r>
  <r>
    <x v="2"/>
    <x v="192"/>
    <x v="0"/>
    <x v="0"/>
    <s v="-1.898575"/>
    <x v="0"/>
    <x v="0"/>
    <x v="0"/>
    <x v="190"/>
    <n v="1.9299999999999998E-2"/>
    <x v="192"/>
    <n v="0.22999999999999998"/>
    <n v="10.489356999999996"/>
    <n v="2"/>
    <n v="305.08800000000002"/>
    <x v="4"/>
    <x v="21"/>
    <x v="2"/>
  </r>
  <r>
    <x v="2"/>
    <x v="193"/>
    <x v="0"/>
    <x v="0"/>
    <s v="-1.898575"/>
    <x v="0"/>
    <x v="0"/>
    <x v="0"/>
    <x v="191"/>
    <n v="1.23E-2"/>
    <x v="193"/>
    <n v="1.3224999999999998"/>
    <n v="21.341975999999995"/>
    <n v="2"/>
    <n v="152.54400000000001"/>
    <x v="46"/>
    <x v="27"/>
    <x v="5"/>
  </r>
  <r>
    <x v="2"/>
    <x v="194"/>
    <x v="0"/>
    <x v="0"/>
    <s v="-1.898575"/>
    <x v="0"/>
    <x v="0"/>
    <x v="0"/>
    <x v="192"/>
    <n v="1.6600000000000004E-2"/>
    <x v="194"/>
    <n v="0.90850000000000009"/>
    <n v="21.943000500000007"/>
    <n v="2"/>
    <n v="77.279999999999987"/>
    <x v="58"/>
    <x v="18"/>
    <x v="0"/>
  </r>
  <r>
    <x v="2"/>
    <x v="195"/>
    <x v="0"/>
    <x v="0"/>
    <s v="-1.898575"/>
    <x v="0"/>
    <x v="0"/>
    <x v="0"/>
    <x v="193"/>
    <n v="1.52E-2"/>
    <x v="195"/>
    <n v="1.3109999999999999"/>
    <n v="38.419641599999999"/>
    <n v="2"/>
    <n v="6.7200000000000006"/>
    <x v="66"/>
    <x v="12"/>
    <x v="3"/>
  </r>
  <r>
    <x v="2"/>
    <x v="196"/>
    <x v="0"/>
    <x v="0"/>
    <s v="-1.898575"/>
    <x v="0"/>
    <x v="0"/>
    <x v="0"/>
    <x v="194"/>
    <n v="1.2499999999999999E-2"/>
    <x v="196"/>
    <n v="1.6559999999999999"/>
    <n v="26.288999999999994"/>
    <n v="2"/>
    <n v="0"/>
    <x v="60"/>
    <x v="21"/>
    <x v="0"/>
  </r>
  <r>
    <x v="2"/>
    <x v="197"/>
    <x v="0"/>
    <x v="0"/>
    <s v="-1.898575"/>
    <x v="0"/>
    <x v="0"/>
    <x v="0"/>
    <x v="195"/>
    <n v="1.1100000000000002E-2"/>
    <x v="197"/>
    <n v="1.081"/>
    <n v="25.534084800000006"/>
    <n v="3"/>
    <n v="6.7200000000000006"/>
    <x v="48"/>
    <x v="18"/>
    <x v="3"/>
  </r>
  <r>
    <x v="2"/>
    <x v="198"/>
    <x v="0"/>
    <x v="0"/>
    <s v="-1.898575"/>
    <x v="0"/>
    <x v="0"/>
    <x v="0"/>
    <x v="196"/>
    <n v="1.46E-2"/>
    <x v="198"/>
    <n v="0.72449999999999992"/>
    <n v="17.781113699999999"/>
    <n v="1"/>
    <n v="48.384"/>
    <x v="53"/>
    <x v="30"/>
    <x v="7"/>
  </r>
  <r>
    <x v="2"/>
    <x v="199"/>
    <x v="0"/>
    <x v="0"/>
    <s v="-1.898575"/>
    <x v="0"/>
    <x v="0"/>
    <x v="0"/>
    <x v="197"/>
    <n v="1.54E-2"/>
    <x v="199"/>
    <n v="0.75900000000000001"/>
    <n v="23.038230600000002"/>
    <n v="4"/>
    <n v="19.2"/>
    <x v="22"/>
    <x v="30"/>
    <x v="4"/>
  </r>
  <r>
    <x v="2"/>
    <x v="200"/>
    <x v="0"/>
    <x v="0"/>
    <s v="-1.898575"/>
    <x v="0"/>
    <x v="0"/>
    <x v="0"/>
    <x v="198"/>
    <n v="1.7500000000000002E-2"/>
    <x v="200"/>
    <n v="1.5984999999999998"/>
    <n v="44.590157499999997"/>
    <n v="2"/>
    <n v="11.520000000000001"/>
    <x v="40"/>
    <x v="13"/>
    <x v="1"/>
  </r>
  <r>
    <x v="2"/>
    <x v="201"/>
    <x v="0"/>
    <x v="0"/>
    <s v="-1.898575"/>
    <x v="0"/>
    <x v="0"/>
    <x v="0"/>
    <x v="199"/>
    <n v="1.2300000000000002E-2"/>
    <x v="201"/>
    <n v="1.2649999999999999"/>
    <n v="31.476868500000002"/>
    <n v="0"/>
    <n v="33.6"/>
    <x v="67"/>
    <x v="34"/>
    <x v="6"/>
  </r>
  <r>
    <x v="2"/>
    <x v="202"/>
    <x v="0"/>
    <x v="0"/>
    <s v="-1.898575"/>
    <x v="0"/>
    <x v="0"/>
    <x v="0"/>
    <x v="200"/>
    <n v="1.4100000000000001E-2"/>
    <x v="202"/>
    <n v="0.36799999999999994"/>
    <n v="9.7238111999999983"/>
    <n v="2"/>
    <n v="314.49599999999998"/>
    <x v="62"/>
    <x v="34"/>
    <x v="1"/>
  </r>
  <r>
    <x v="2"/>
    <x v="203"/>
    <x v="0"/>
    <x v="0"/>
    <s v="-1.898575"/>
    <x v="0"/>
    <x v="0"/>
    <x v="0"/>
    <x v="201"/>
    <n v="1.5599999999999999E-2"/>
    <x v="203"/>
    <n v="1.0349999999999999"/>
    <n v="36.619127999999996"/>
    <n v="1"/>
    <n v="280.22399999999999"/>
    <x v="68"/>
    <x v="15"/>
    <x v="13"/>
  </r>
  <r>
    <x v="2"/>
    <x v="204"/>
    <x v="0"/>
    <x v="0"/>
    <s v="-1.898575"/>
    <x v="0"/>
    <x v="0"/>
    <x v="0"/>
    <x v="202"/>
    <n v="1.7299999999999999E-2"/>
    <x v="204"/>
    <n v="0.40249999999999997"/>
    <n v="12.220503749999999"/>
    <n v="1"/>
    <n v="116.92800000000001"/>
    <x v="22"/>
    <x v="16"/>
    <x v="6"/>
  </r>
  <r>
    <x v="2"/>
    <x v="205"/>
    <x v="0"/>
    <x v="0"/>
    <s v="-1.898575"/>
    <x v="0"/>
    <x v="0"/>
    <x v="0"/>
    <x v="203"/>
    <n v="1.9299999999999998E-2"/>
    <x v="205"/>
    <n v="1.4834999999999998"/>
    <n v="47.070268199999987"/>
    <n v="2"/>
    <n v="189.50400000000002"/>
    <x v="22"/>
    <x v="30"/>
    <x v="11"/>
  </r>
  <r>
    <x v="2"/>
    <x v="206"/>
    <x v="0"/>
    <x v="0"/>
    <s v="-1.898575"/>
    <x v="0"/>
    <x v="0"/>
    <x v="0"/>
    <x v="204"/>
    <n v="1.37E-2"/>
    <x v="206"/>
    <n v="1.5524999999999998"/>
    <n v="38.646227249999995"/>
    <n v="0"/>
    <n v="24"/>
    <x v="13"/>
    <x v="12"/>
    <x v="2"/>
  </r>
  <r>
    <x v="2"/>
    <x v="207"/>
    <x v="0"/>
    <x v="0"/>
    <s v="-1.898575"/>
    <x v="0"/>
    <x v="0"/>
    <x v="0"/>
    <x v="205"/>
    <n v="1.89E-2"/>
    <x v="207"/>
    <n v="1.4375000000000002"/>
    <n v="50.452368750000005"/>
    <n v="0"/>
    <n v="187.488"/>
    <x v="45"/>
    <x v="7"/>
    <x v="7"/>
  </r>
  <r>
    <x v="2"/>
    <x v="208"/>
    <x v="0"/>
    <x v="0"/>
    <s v="-1.898575"/>
    <x v="0"/>
    <x v="0"/>
    <x v="0"/>
    <x v="206"/>
    <n v="1.5499999999999998E-2"/>
    <x v="208"/>
    <n v="0.41400000000000003"/>
    <n v="9.5741639999999997"/>
    <n v="2"/>
    <n v="16.32"/>
    <x v="69"/>
    <x v="25"/>
    <x v="7"/>
  </r>
  <r>
    <x v="2"/>
    <x v="209"/>
    <x v="0"/>
    <x v="0"/>
    <s v="-1.898575"/>
    <x v="0"/>
    <x v="0"/>
    <x v="0"/>
    <x v="207"/>
    <n v="1.72E-2"/>
    <x v="209"/>
    <n v="0.50600000000000001"/>
    <n v="16.684034400000002"/>
    <n v="2"/>
    <n v="22.080000000000002"/>
    <x v="12"/>
    <x v="29"/>
    <x v="1"/>
  </r>
  <r>
    <x v="2"/>
    <x v="210"/>
    <x v="0"/>
    <x v="0"/>
    <s v="-1.898575"/>
    <x v="0"/>
    <x v="0"/>
    <x v="0"/>
    <x v="208"/>
    <n v="1.9599999999999999E-2"/>
    <x v="210"/>
    <n v="0.21849999999999997"/>
    <n v="5.3875107999999994"/>
    <n v="1"/>
    <n v="117.6"/>
    <x v="65"/>
    <x v="25"/>
    <x v="5"/>
  </r>
  <r>
    <x v="2"/>
    <x v="211"/>
    <x v="0"/>
    <x v="0"/>
    <s v="-1.898575"/>
    <x v="0"/>
    <x v="0"/>
    <x v="0"/>
    <x v="209"/>
    <n v="1.34E-2"/>
    <x v="211"/>
    <n v="1.3339999999999999"/>
    <n v="27.421170400000001"/>
    <n v="1"/>
    <n v="44.160000000000004"/>
    <x v="61"/>
    <x v="6"/>
    <x v="6"/>
  </r>
  <r>
    <x v="2"/>
    <x v="212"/>
    <x v="0"/>
    <x v="0"/>
    <s v="-1.898575"/>
    <x v="0"/>
    <x v="0"/>
    <x v="0"/>
    <x v="210"/>
    <n v="1.9200000000000002E-2"/>
    <x v="212"/>
    <n v="1.242"/>
    <n v="38.678860800000002"/>
    <n v="1"/>
    <n v="119.61599999999999"/>
    <x v="60"/>
    <x v="27"/>
    <x v="7"/>
  </r>
  <r>
    <x v="2"/>
    <x v="213"/>
    <x v="0"/>
    <x v="0"/>
    <s v="-1.898575"/>
    <x v="0"/>
    <x v="0"/>
    <x v="0"/>
    <x v="211"/>
    <n v="2.01E-2"/>
    <x v="213"/>
    <n v="1.4490000000000001"/>
    <n v="56.880929700000003"/>
    <n v="4"/>
    <n v="8.64"/>
    <x v="70"/>
    <x v="34"/>
    <x v="6"/>
  </r>
  <r>
    <x v="2"/>
    <x v="214"/>
    <x v="0"/>
    <x v="0"/>
    <s v="-1.898575"/>
    <x v="0"/>
    <x v="0"/>
    <x v="0"/>
    <x v="212"/>
    <n v="1.9099999999999999E-2"/>
    <x v="214"/>
    <n v="1.1270000000000002"/>
    <n v="33.816874700000007"/>
    <n v="2"/>
    <n v="24"/>
    <x v="49"/>
    <x v="16"/>
    <x v="11"/>
  </r>
  <r>
    <x v="2"/>
    <x v="215"/>
    <x v="0"/>
    <x v="0"/>
    <s v="-1.898575"/>
    <x v="0"/>
    <x v="0"/>
    <x v="0"/>
    <x v="213"/>
    <n v="1.9E-2"/>
    <x v="215"/>
    <n v="0.621"/>
    <n v="16.141031999999999"/>
    <n v="0"/>
    <n v="10.56"/>
    <x v="42"/>
    <x v="22"/>
    <x v="1"/>
  </r>
  <r>
    <x v="2"/>
    <x v="216"/>
    <x v="0"/>
    <x v="0"/>
    <s v="-1.898575"/>
    <x v="0"/>
    <x v="0"/>
    <x v="0"/>
    <x v="214"/>
    <n v="1.4600000000000002E-2"/>
    <x v="216"/>
    <n v="1.012"/>
    <n v="25.295142400000003"/>
    <n v="1"/>
    <n v="145.82400000000001"/>
    <x v="41"/>
    <x v="21"/>
    <x v="1"/>
  </r>
  <r>
    <x v="2"/>
    <x v="217"/>
    <x v="0"/>
    <x v="0"/>
    <s v="-1.898575"/>
    <x v="0"/>
    <x v="0"/>
    <x v="0"/>
    <x v="215"/>
    <n v="1.4999999999999999E-2"/>
    <x v="217"/>
    <n v="0.4945"/>
    <n v="10.8666375"/>
    <n v="3"/>
    <n v="4.8"/>
    <x v="48"/>
    <x v="20"/>
    <x v="8"/>
  </r>
  <r>
    <x v="2"/>
    <x v="218"/>
    <x v="0"/>
    <x v="0"/>
    <s v="-1.898575"/>
    <x v="0"/>
    <x v="0"/>
    <x v="0"/>
    <x v="216"/>
    <n v="1.6200000000000003E-2"/>
    <x v="218"/>
    <n v="0.97749999999999992"/>
    <n v="30.134956500000001"/>
    <n v="2"/>
    <n v="32.64"/>
    <x v="20"/>
    <x v="11"/>
    <x v="6"/>
  </r>
  <r>
    <x v="2"/>
    <x v="219"/>
    <x v="0"/>
    <x v="0"/>
    <s v="-1.898575"/>
    <x v="0"/>
    <x v="0"/>
    <x v="0"/>
    <x v="217"/>
    <n v="1.5000000000000001E-2"/>
    <x v="219"/>
    <n v="0.32200000000000001"/>
    <n v="9.1576800000000009"/>
    <n v="0"/>
    <n v="118.27199999999999"/>
    <x v="45"/>
    <x v="16"/>
    <x v="13"/>
  </r>
  <r>
    <x v="2"/>
    <x v="220"/>
    <x v="0"/>
    <x v="0"/>
    <s v="-1.898575"/>
    <x v="0"/>
    <x v="0"/>
    <x v="0"/>
    <x v="218"/>
    <n v="1.61E-2"/>
    <x v="220"/>
    <n v="0.87399999999999989"/>
    <n v="31.843578199999996"/>
    <n v="1"/>
    <n v="35.520000000000003"/>
    <x v="25"/>
    <x v="28"/>
    <x v="11"/>
  </r>
  <r>
    <x v="2"/>
    <x v="221"/>
    <x v="0"/>
    <x v="0"/>
    <s v="-1.898575"/>
    <x v="0"/>
    <x v="0"/>
    <x v="0"/>
    <x v="219"/>
    <n v="1.8500000000000003E-2"/>
    <x v="221"/>
    <n v="1.4489999999999998"/>
    <n v="63.075694499999997"/>
    <n v="1"/>
    <n v="17.28"/>
    <x v="49"/>
    <x v="31"/>
    <x v="11"/>
  </r>
  <r>
    <x v="2"/>
    <x v="222"/>
    <x v="0"/>
    <x v="0"/>
    <s v="-1.898575"/>
    <x v="0"/>
    <x v="0"/>
    <x v="0"/>
    <x v="220"/>
    <n v="1.7100000000000004E-2"/>
    <x v="222"/>
    <n v="0.78200000000000003"/>
    <n v="20.847259800000007"/>
    <n v="2"/>
    <n v="71.231999999999999"/>
    <x v="29"/>
    <x v="3"/>
    <x v="10"/>
  </r>
  <r>
    <x v="2"/>
    <x v="223"/>
    <x v="0"/>
    <x v="0"/>
    <s v="-1.898575"/>
    <x v="0"/>
    <x v="0"/>
    <x v="0"/>
    <x v="220"/>
    <n v="1.9200000000000002E-2"/>
    <x v="223"/>
    <n v="0.89699999999999991"/>
    <n v="26.849721600000002"/>
    <n v="0"/>
    <n v="14.399999999999999"/>
    <x v="64"/>
    <x v="35"/>
    <x v="7"/>
  </r>
  <r>
    <x v="2"/>
    <x v="224"/>
    <x v="0"/>
    <x v="0"/>
    <s v="-1.898575"/>
    <x v="0"/>
    <x v="0"/>
    <x v="0"/>
    <x v="221"/>
    <n v="1.9799999999999998E-2"/>
    <x v="224"/>
    <n v="0.50600000000000001"/>
    <n v="20.157825599999999"/>
    <n v="0"/>
    <n v="27.840000000000003"/>
    <x v="62"/>
    <x v="30"/>
    <x v="8"/>
  </r>
  <r>
    <x v="2"/>
    <x v="225"/>
    <x v="0"/>
    <x v="0"/>
    <s v="-1.898575"/>
    <x v="0"/>
    <x v="0"/>
    <x v="0"/>
    <x v="222"/>
    <n v="1.5900000000000001E-2"/>
    <x v="225"/>
    <n v="1.6444999999999999"/>
    <n v="56.844773699999998"/>
    <n v="1"/>
    <n v="10.56"/>
    <x v="11"/>
    <x v="22"/>
    <x v="8"/>
  </r>
  <r>
    <x v="2"/>
    <x v="226"/>
    <x v="0"/>
    <x v="0"/>
    <s v="-1.898575"/>
    <x v="0"/>
    <x v="0"/>
    <x v="0"/>
    <x v="223"/>
    <n v="1.95E-2"/>
    <x v="226"/>
    <n v="0.69"/>
    <n v="24.474644999999999"/>
    <n v="2"/>
    <n v="42.335999999999999"/>
    <x v="28"/>
    <x v="30"/>
    <x v="6"/>
  </r>
  <r>
    <x v="2"/>
    <x v="227"/>
    <x v="0"/>
    <x v="0"/>
    <s v="-1.898575"/>
    <x v="0"/>
    <x v="0"/>
    <x v="0"/>
    <x v="224"/>
    <n v="1.7600000000000001E-2"/>
    <x v="227"/>
    <n v="0.86249999999999982"/>
    <n v="20.250119999999995"/>
    <n v="1"/>
    <n v="12.48"/>
    <x v="22"/>
    <x v="28"/>
    <x v="13"/>
  </r>
  <r>
    <x v="2"/>
    <x v="228"/>
    <x v="0"/>
    <x v="0"/>
    <s v="-1.898575"/>
    <x v="0"/>
    <x v="0"/>
    <x v="0"/>
    <x v="225"/>
    <n v="1.66E-2"/>
    <x v="228"/>
    <n v="0.85099999999999998"/>
    <n v="32.519433200000002"/>
    <n v="2"/>
    <n v="37.440000000000005"/>
    <x v="63"/>
    <x v="29"/>
    <x v="10"/>
  </r>
  <r>
    <x v="2"/>
    <x v="229"/>
    <x v="0"/>
    <x v="0"/>
    <s v="-1.898575"/>
    <x v="0"/>
    <x v="0"/>
    <x v="0"/>
    <x v="226"/>
    <n v="1.4500000000000001E-2"/>
    <x v="229"/>
    <n v="0.89699999999999991"/>
    <n v="27.261624000000001"/>
    <n v="0"/>
    <n v="41.279999999999994"/>
    <x v="29"/>
    <x v="15"/>
    <x v="6"/>
  </r>
  <r>
    <x v="2"/>
    <x v="230"/>
    <x v="0"/>
    <x v="0"/>
    <s v="-1.898575"/>
    <x v="0"/>
    <x v="0"/>
    <x v="0"/>
    <x v="227"/>
    <n v="1.8500000000000003E-2"/>
    <x v="230"/>
    <n v="0.64400000000000002"/>
    <n v="22.112384000000006"/>
    <n v="3"/>
    <n v="48"/>
    <x v="62"/>
    <x v="32"/>
    <x v="8"/>
  </r>
  <r>
    <x v="2"/>
    <x v="231"/>
    <x v="0"/>
    <x v="0"/>
    <s v="-1.898575"/>
    <x v="0"/>
    <x v="0"/>
    <x v="0"/>
    <x v="228"/>
    <n v="1.4999999999999999E-2"/>
    <x v="231"/>
    <n v="0.18399999999999997"/>
    <n v="6.317639999999999"/>
    <n v="2"/>
    <n v="35.520000000000003"/>
    <x v="59"/>
    <x v="13"/>
    <x v="0"/>
  </r>
  <r>
    <x v="2"/>
    <x v="232"/>
    <x v="0"/>
    <x v="0"/>
    <s v="-1.898575"/>
    <x v="0"/>
    <x v="0"/>
    <x v="0"/>
    <x v="229"/>
    <n v="1.8500000000000003E-2"/>
    <x v="232"/>
    <n v="0.91999999999999993"/>
    <n v="27.487300000000001"/>
    <n v="3"/>
    <n v="14.399999999999999"/>
    <x v="52"/>
    <x v="18"/>
    <x v="7"/>
  </r>
  <r>
    <x v="2"/>
    <x v="233"/>
    <x v="0"/>
    <x v="0"/>
    <s v="-1.898575"/>
    <x v="0"/>
    <x v="0"/>
    <x v="0"/>
    <x v="230"/>
    <n v="1.7600000000000005E-2"/>
    <x v="233"/>
    <n v="1.196"/>
    <n v="42.30969600000001"/>
    <n v="5"/>
    <n v="3.84"/>
    <x v="55"/>
    <x v="34"/>
    <x v="10"/>
  </r>
  <r>
    <x v="2"/>
    <x v="234"/>
    <x v="0"/>
    <x v="0"/>
    <s v="-1.898575"/>
    <x v="0"/>
    <x v="0"/>
    <x v="0"/>
    <x v="231"/>
    <n v="1.6499999999999997E-2"/>
    <x v="234"/>
    <n v="1.2534999999999998"/>
    <n v="29.10062924999999"/>
    <n v="2"/>
    <n v="15.36"/>
    <x v="71"/>
    <x v="24"/>
    <x v="6"/>
  </r>
  <r>
    <x v="2"/>
    <x v="235"/>
    <x v="0"/>
    <x v="0"/>
    <s v="-1.898575"/>
    <x v="0"/>
    <x v="0"/>
    <x v="0"/>
    <x v="232"/>
    <n v="1.9900000000000001E-2"/>
    <x v="235"/>
    <n v="1.1729999999999998"/>
    <n v="45.121439099999996"/>
    <n v="3"/>
    <n v="62.495999999999995"/>
    <x v="72"/>
    <x v="36"/>
    <x v="6"/>
  </r>
  <r>
    <x v="2"/>
    <x v="236"/>
    <x v="0"/>
    <x v="0"/>
    <s v="-1.898575"/>
    <x v="0"/>
    <x v="0"/>
    <x v="0"/>
    <x v="233"/>
    <n v="1.5300000000000003E-2"/>
    <x v="236"/>
    <n v="0.1265"/>
    <n v="3.6560650500000009"/>
    <n v="3"/>
    <n v="32.64"/>
    <x v="49"/>
    <x v="30"/>
    <x v="7"/>
  </r>
  <r>
    <x v="2"/>
    <x v="237"/>
    <x v="0"/>
    <x v="0"/>
    <s v="-1.898575"/>
    <x v="0"/>
    <x v="0"/>
    <x v="0"/>
    <x v="234"/>
    <n v="1.37E-2"/>
    <x v="237"/>
    <n v="0.74749999999999983"/>
    <n v="20.061629249999996"/>
    <n v="4"/>
    <n v="47.711999999999996"/>
    <x v="73"/>
    <x v="29"/>
    <x v="0"/>
  </r>
  <r>
    <x v="2"/>
    <x v="238"/>
    <x v="0"/>
    <x v="0"/>
    <s v="-1.898575"/>
    <x v="0"/>
    <x v="0"/>
    <x v="0"/>
    <x v="235"/>
    <n v="1.7900000000000003E-2"/>
    <x v="238"/>
    <n v="0.78200000000000003"/>
    <n v="28.457527400000004"/>
    <n v="3"/>
    <n v="11.520000000000001"/>
    <x v="74"/>
    <x v="6"/>
    <x v="8"/>
  </r>
  <r>
    <x v="2"/>
    <x v="239"/>
    <x v="0"/>
    <x v="0"/>
    <s v="-1.898575"/>
    <x v="0"/>
    <x v="0"/>
    <x v="0"/>
    <x v="236"/>
    <n v="1.43E-2"/>
    <x v="239"/>
    <n v="0.72449999999999992"/>
    <n v="21.031510499999996"/>
    <n v="3"/>
    <n v="47.039999999999992"/>
    <x v="71"/>
    <x v="26"/>
    <x v="8"/>
  </r>
  <r>
    <x v="2"/>
    <x v="240"/>
    <x v="0"/>
    <x v="0"/>
    <s v="-1.898575"/>
    <x v="0"/>
    <x v="0"/>
    <x v="0"/>
    <x v="237"/>
    <n v="1.8700000000000001E-2"/>
    <x v="240"/>
    <n v="0.41399999999999998"/>
    <n v="12.6501012"/>
    <n v="5"/>
    <n v="52.415999999999997"/>
    <x v="63"/>
    <x v="23"/>
    <x v="1"/>
  </r>
  <r>
    <x v="2"/>
    <x v="241"/>
    <x v="0"/>
    <x v="0"/>
    <s v="-1.898575"/>
    <x v="0"/>
    <x v="0"/>
    <x v="0"/>
    <x v="235"/>
    <n v="1.3899999999999999E-2"/>
    <x v="241"/>
    <n v="0.81649999999999989"/>
    <n v="23.073228549999996"/>
    <n v="2"/>
    <n v="19.2"/>
    <x v="60"/>
    <x v="23"/>
    <x v="10"/>
  </r>
  <r>
    <x v="2"/>
    <x v="242"/>
    <x v="0"/>
    <x v="0"/>
    <s v="-1.898575"/>
    <x v="0"/>
    <x v="0"/>
    <x v="0"/>
    <x v="238"/>
    <n v="1.46E-2"/>
    <x v="242"/>
    <n v="0.40249999999999997"/>
    <n v="12.546327499999999"/>
    <n v="4"/>
    <n v="23.040000000000003"/>
    <x v="69"/>
    <x v="25"/>
    <x v="4"/>
  </r>
  <r>
    <x v="2"/>
    <x v="243"/>
    <x v="0"/>
    <x v="0"/>
    <s v="-1.898575"/>
    <x v="0"/>
    <x v="0"/>
    <x v="0"/>
    <x v="239"/>
    <n v="1.3900000000000003E-2"/>
    <x v="243"/>
    <n v="0.9544999999999999"/>
    <n v="20.6443078"/>
    <n v="5"/>
    <n v="172.70400000000001"/>
    <x v="64"/>
    <x v="17"/>
    <x v="5"/>
  </r>
  <r>
    <x v="2"/>
    <x v="244"/>
    <x v="0"/>
    <x v="0"/>
    <s v="-1.898575"/>
    <x v="0"/>
    <x v="0"/>
    <x v="0"/>
    <x v="240"/>
    <n v="1.3600000000000001E-2"/>
    <x v="244"/>
    <n v="0.21849999999999997"/>
    <n v="5.9075407999999996"/>
    <n v="2"/>
    <n v="87.36"/>
    <x v="65"/>
    <x v="19"/>
    <x v="9"/>
  </r>
  <r>
    <x v="2"/>
    <x v="245"/>
    <x v="0"/>
    <x v="0"/>
    <s v="-1.898575"/>
    <x v="0"/>
    <x v="0"/>
    <x v="0"/>
    <x v="241"/>
    <n v="1.89E-2"/>
    <x v="245"/>
    <n v="0.77049999999999996"/>
    <n v="31.585954050000002"/>
    <n v="1"/>
    <n v="127.008"/>
    <x v="63"/>
    <x v="7"/>
    <x v="2"/>
  </r>
  <r>
    <x v="2"/>
    <x v="246"/>
    <x v="0"/>
    <x v="0"/>
    <s v="-1.898575"/>
    <x v="0"/>
    <x v="0"/>
    <x v="0"/>
    <x v="242"/>
    <n v="1.7299999999999999E-2"/>
    <x v="246"/>
    <n v="0.41399999999999998"/>
    <n v="12.311821799999999"/>
    <n v="2"/>
    <n v="31.68"/>
    <x v="71"/>
    <x v="19"/>
    <x v="1"/>
  </r>
  <r>
    <x v="2"/>
    <x v="247"/>
    <x v="0"/>
    <x v="0"/>
    <s v="-1.898575"/>
    <x v="0"/>
    <x v="0"/>
    <x v="0"/>
    <x v="243"/>
    <n v="2.1100000000000001E-2"/>
    <x v="247"/>
    <n v="0.98899999999999999"/>
    <n v="27.503892199999999"/>
    <n v="4"/>
    <n v="48.384"/>
    <x v="16"/>
    <x v="10"/>
    <x v="3"/>
  </r>
  <r>
    <x v="2"/>
    <x v="248"/>
    <x v="0"/>
    <x v="0"/>
    <s v="-1.898575"/>
    <x v="0"/>
    <x v="0"/>
    <x v="0"/>
    <x v="244"/>
    <n v="1.8200000000000001E-2"/>
    <x v="248"/>
    <n v="0.96599999999999986"/>
    <n v="26.934398399999996"/>
    <n v="1"/>
    <n v="42.24"/>
    <x v="25"/>
    <x v="37"/>
    <x v="2"/>
  </r>
  <r>
    <x v="2"/>
    <x v="249"/>
    <x v="0"/>
    <x v="0"/>
    <s v="-1.898575"/>
    <x v="0"/>
    <x v="0"/>
    <x v="0"/>
    <x v="245"/>
    <n v="1.4E-2"/>
    <x v="249"/>
    <n v="0.73599999999999999"/>
    <n v="18.165952000000001"/>
    <n v="3"/>
    <n v="108.19199999999999"/>
    <x v="4"/>
    <x v="12"/>
    <x v="8"/>
  </r>
  <r>
    <x v="2"/>
    <x v="250"/>
    <x v="0"/>
    <x v="0"/>
    <s v="-1.898575"/>
    <x v="0"/>
    <x v="0"/>
    <x v="0"/>
    <x v="246"/>
    <n v="1.3400000000000002E-2"/>
    <x v="250"/>
    <n v="1.0579999999999998"/>
    <n v="27.050097600000001"/>
    <n v="3"/>
    <n v="49.92"/>
    <x v="51"/>
    <x v="31"/>
    <x v="11"/>
  </r>
  <r>
    <x v="2"/>
    <x v="251"/>
    <x v="0"/>
    <x v="0"/>
    <s v="-1.898575"/>
    <x v="0"/>
    <x v="0"/>
    <x v="0"/>
    <x v="247"/>
    <n v="1.24E-2"/>
    <x v="251"/>
    <n v="0.94299999999999984"/>
    <n v="16.335400399999997"/>
    <n v="3"/>
    <n v="22.080000000000002"/>
    <x v="52"/>
    <x v="20"/>
    <x v="3"/>
  </r>
  <r>
    <x v="2"/>
    <x v="252"/>
    <x v="0"/>
    <x v="0"/>
    <s v="-1.898575"/>
    <x v="0"/>
    <x v="0"/>
    <x v="0"/>
    <x v="248"/>
    <n v="1.1700000000000002E-2"/>
    <x v="252"/>
    <n v="0.28749999999999998"/>
    <n v="5.2104487500000003"/>
    <n v="5"/>
    <n v="38.4"/>
    <x v="65"/>
    <x v="10"/>
    <x v="0"/>
  </r>
  <r>
    <x v="2"/>
    <x v="253"/>
    <x v="0"/>
    <x v="0"/>
    <s v="-1.898575"/>
    <x v="0"/>
    <x v="0"/>
    <x v="0"/>
    <x v="249"/>
    <n v="1.6399999999999998E-2"/>
    <x v="253"/>
    <n v="1.1844999999999997"/>
    <n v="36.811890999999981"/>
    <n v="4"/>
    <n v="219.744"/>
    <x v="47"/>
    <x v="1"/>
    <x v="11"/>
  </r>
  <r>
    <x v="2"/>
    <x v="254"/>
    <x v="0"/>
    <x v="0"/>
    <s v="-1.898575"/>
    <x v="0"/>
    <x v="0"/>
    <x v="0"/>
    <x v="250"/>
    <n v="1.9900000000000001E-2"/>
    <x v="254"/>
    <n v="1.2994999999999999"/>
    <n v="46.910130700000003"/>
    <n v="6"/>
    <n v="53.088000000000001"/>
    <x v="47"/>
    <x v="30"/>
    <x v="7"/>
  </r>
  <r>
    <x v="2"/>
    <x v="255"/>
    <x v="0"/>
    <x v="0"/>
    <s v="-1.898575"/>
    <x v="0"/>
    <x v="0"/>
    <x v="0"/>
    <x v="251"/>
    <n v="1.9199999999999998E-2"/>
    <x v="255"/>
    <n v="0.87399999999999989"/>
    <n v="24.114009599999996"/>
    <n v="3"/>
    <n v="48.384"/>
    <x v="12"/>
    <x v="31"/>
    <x v="6"/>
  </r>
  <r>
    <x v="2"/>
    <x v="256"/>
    <x v="0"/>
    <x v="0"/>
    <s v="-1.898575"/>
    <x v="0"/>
    <x v="0"/>
    <x v="0"/>
    <x v="252"/>
    <n v="1.8099999999999998E-2"/>
    <x v="256"/>
    <n v="0.81649999999999989"/>
    <n v="20.394536999999996"/>
    <n v="5"/>
    <n v="66.527999999999992"/>
    <x v="52"/>
    <x v="29"/>
    <x v="3"/>
  </r>
  <r>
    <x v="2"/>
    <x v="257"/>
    <x v="0"/>
    <x v="0"/>
    <s v="-1.898575"/>
    <x v="0"/>
    <x v="0"/>
    <x v="0"/>
    <x v="253"/>
    <n v="1.9299999999999998E-2"/>
    <x v="257"/>
    <n v="1.3685"/>
    <n v="44.240183749999993"/>
    <n v="6"/>
    <n v="214.36800000000002"/>
    <x v="0"/>
    <x v="29"/>
    <x v="13"/>
  </r>
  <r>
    <x v="2"/>
    <x v="258"/>
    <x v="0"/>
    <x v="0"/>
    <s v="-1.898575"/>
    <x v="0"/>
    <x v="0"/>
    <x v="0"/>
    <x v="254"/>
    <n v="1.78E-2"/>
    <x v="258"/>
    <n v="0.20699999999999999"/>
    <n v="7.1444394000000004"/>
    <n v="2"/>
    <n v="54.431999999999988"/>
    <x v="75"/>
    <x v="38"/>
    <x v="7"/>
  </r>
  <r>
    <x v="2"/>
    <x v="259"/>
    <x v="0"/>
    <x v="0"/>
    <s v="-1.898575"/>
    <x v="0"/>
    <x v="0"/>
    <x v="0"/>
    <x v="255"/>
    <n v="1.5499999999999998E-2"/>
    <x v="259"/>
    <n v="1.0694999999999999"/>
    <n v="34.182289499999989"/>
    <n v="3"/>
    <n v="41.279999999999994"/>
    <x v="40"/>
    <x v="21"/>
    <x v="3"/>
  </r>
  <r>
    <x v="2"/>
    <x v="260"/>
    <x v="0"/>
    <x v="0"/>
    <s v="-1.898575"/>
    <x v="0"/>
    <x v="0"/>
    <x v="0"/>
    <x v="256"/>
    <n v="1.6999999999999998E-2"/>
    <x v="260"/>
    <n v="1.5409999999999997"/>
    <n v="48.752616999999987"/>
    <n v="3"/>
    <n v="109.536"/>
    <x v="34"/>
    <x v="28"/>
    <x v="4"/>
  </r>
  <r>
    <x v="2"/>
    <x v="261"/>
    <x v="0"/>
    <x v="0"/>
    <s v="-1.898575"/>
    <x v="0"/>
    <x v="0"/>
    <x v="0"/>
    <x v="257"/>
    <n v="1.6899999999999998E-2"/>
    <x v="261"/>
    <n v="0.27600000000000002"/>
    <n v="6.8006951999999998"/>
    <n v="2"/>
    <n v="31.68"/>
    <x v="21"/>
    <x v="39"/>
    <x v="6"/>
  </r>
  <r>
    <x v="2"/>
    <x v="262"/>
    <x v="0"/>
    <x v="0"/>
    <s v="-1.898575"/>
    <x v="0"/>
    <x v="0"/>
    <x v="0"/>
    <x v="258"/>
    <n v="1.3900000000000001E-2"/>
    <x v="262"/>
    <n v="0.26449999999999996"/>
    <n v="7.2905986499999988"/>
    <n v="5"/>
    <n v="58.56"/>
    <x v="33"/>
    <x v="32"/>
    <x v="5"/>
  </r>
  <r>
    <x v="2"/>
    <x v="263"/>
    <x v="0"/>
    <x v="0"/>
    <s v="-1.898575"/>
    <x v="0"/>
    <x v="0"/>
    <x v="0"/>
    <x v="259"/>
    <n v="1.8200000000000001E-2"/>
    <x v="263"/>
    <n v="1.2649999999999997"/>
    <n v="44.940895999999995"/>
    <n v="5"/>
    <n v="58.56"/>
    <x v="53"/>
    <x v="1"/>
    <x v="4"/>
  </r>
  <r>
    <x v="2"/>
    <x v="264"/>
    <x v="0"/>
    <x v="0"/>
    <s v="-1.898575"/>
    <x v="0"/>
    <x v="0"/>
    <x v="0"/>
    <x v="260"/>
    <n v="1.55E-2"/>
    <x v="264"/>
    <n v="0.27599999999999997"/>
    <n v="9.2661479999999994"/>
    <n v="5"/>
    <n v="77.952000000000012"/>
    <x v="41"/>
    <x v="19"/>
    <x v="0"/>
  </r>
  <r>
    <x v="2"/>
    <x v="265"/>
    <x v="0"/>
    <x v="0"/>
    <s v="-1.898575"/>
    <x v="0"/>
    <x v="0"/>
    <x v="0"/>
    <x v="4"/>
    <n v="1.4200000000000001E-2"/>
    <x v="265"/>
    <n v="0.78199999999999992"/>
    <n v="17.755935599999997"/>
    <n v="6"/>
    <n v="9.6"/>
    <x v="3"/>
    <x v="19"/>
    <x v="1"/>
  </r>
  <r>
    <x v="2"/>
    <x v="266"/>
    <x v="0"/>
    <x v="0"/>
    <s v="-1.898575"/>
    <x v="0"/>
    <x v="0"/>
    <x v="0"/>
    <x v="261"/>
    <n v="1.2499999999999999E-2"/>
    <x v="266"/>
    <n v="0.27599999999999997"/>
    <n v="6.5618999999999987"/>
    <n v="3"/>
    <n v="57.11999999999999"/>
    <x v="37"/>
    <x v="20"/>
    <x v="10"/>
  </r>
  <r>
    <x v="2"/>
    <x v="267"/>
    <x v="0"/>
    <x v="0"/>
    <s v="-1.898575"/>
    <x v="0"/>
    <x v="0"/>
    <x v="0"/>
    <x v="262"/>
    <n v="1.5699999999999999E-2"/>
    <x v="267"/>
    <n v="0.78200000000000003"/>
    <n v="16.2184454"/>
    <n v="3"/>
    <n v="161.27999999999997"/>
    <x v="58"/>
    <x v="7"/>
    <x v="0"/>
  </r>
  <r>
    <x v="2"/>
    <x v="268"/>
    <x v="0"/>
    <x v="0"/>
    <s v="-1.898575"/>
    <x v="0"/>
    <x v="0"/>
    <x v="0"/>
    <x v="243"/>
    <n v="1.2500000000000001E-2"/>
    <x v="268"/>
    <n v="1.4144999999999999"/>
    <n v="23.303887499999998"/>
    <n v="3"/>
    <n v="24"/>
    <x v="35"/>
    <x v="34"/>
    <x v="1"/>
  </r>
  <r>
    <x v="2"/>
    <x v="269"/>
    <x v="0"/>
    <x v="0"/>
    <s v="-1.898575"/>
    <x v="0"/>
    <x v="0"/>
    <x v="0"/>
    <x v="263"/>
    <n v="1.9799999999999998E-2"/>
    <x v="269"/>
    <n v="0.13800000000000001"/>
    <n v="5.0631371999999999"/>
    <n v="3"/>
    <n v="69.215999999999994"/>
    <x v="37"/>
    <x v="14"/>
    <x v="10"/>
  </r>
  <r>
    <x v="2"/>
    <x v="270"/>
    <x v="0"/>
    <x v="0"/>
    <s v="-1.898575"/>
    <x v="0"/>
    <x v="0"/>
    <x v="0"/>
    <x v="264"/>
    <n v="1.26E-2"/>
    <x v="270"/>
    <n v="1.2994999999999999"/>
    <n v="36.234998099999999"/>
    <n v="5"/>
    <n v="135.072"/>
    <x v="76"/>
    <x v="39"/>
    <x v="7"/>
  </r>
  <r>
    <x v="2"/>
    <x v="271"/>
    <x v="0"/>
    <x v="0"/>
    <s v="-1.898575"/>
    <x v="0"/>
    <x v="0"/>
    <x v="0"/>
    <x v="265"/>
    <n v="1.7999999999999999E-2"/>
    <x v="271"/>
    <n v="1.2994999999999999"/>
    <n v="44.302553999999994"/>
    <n v="3"/>
    <n v="18.240000000000002"/>
    <x v="49"/>
    <x v="25"/>
    <x v="6"/>
  </r>
  <r>
    <x v="2"/>
    <x v="272"/>
    <x v="0"/>
    <x v="0"/>
    <s v="-1.898575"/>
    <x v="0"/>
    <x v="0"/>
    <x v="0"/>
    <x v="266"/>
    <n v="1.7499999999999998E-2"/>
    <x v="272"/>
    <n v="0.98899999999999999"/>
    <n v="35.601527499999996"/>
    <n v="4"/>
    <n v="63.167999999999999"/>
    <x v="61"/>
    <x v="13"/>
    <x v="7"/>
  </r>
  <r>
    <x v="2"/>
    <x v="273"/>
    <x v="0"/>
    <x v="0"/>
    <s v="-1.898575"/>
    <x v="0"/>
    <x v="0"/>
    <x v="0"/>
    <x v="240"/>
    <n v="1.8800000000000001E-2"/>
    <x v="273"/>
    <n v="0.73599999999999988"/>
    <n v="27.507558399999997"/>
    <n v="2"/>
    <n v="161.27999999999997"/>
    <x v="28"/>
    <x v="10"/>
    <x v="10"/>
  </r>
  <r>
    <x v="2"/>
    <x v="274"/>
    <x v="0"/>
    <x v="0"/>
    <s v="-1.898575"/>
    <x v="0"/>
    <x v="0"/>
    <x v="0"/>
    <x v="267"/>
    <n v="1.3299999999999999E-2"/>
    <x v="274"/>
    <n v="0.69"/>
    <n v="18.849557999999998"/>
    <n v="2"/>
    <n v="221.08799999999997"/>
    <x v="47"/>
    <x v="19"/>
    <x v="13"/>
  </r>
  <r>
    <x v="0"/>
    <x v="0"/>
    <x v="1"/>
    <x v="1"/>
    <s v="-0.12776"/>
    <x v="0"/>
    <x v="0"/>
    <x v="0"/>
    <x v="268"/>
    <n v="1.6800000000000002E-2"/>
    <x v="275"/>
    <n v="1.4144999999999999"/>
    <n v="41.762150640000009"/>
    <n v="6"/>
    <n v="46.080000000000005"/>
    <x v="77"/>
    <x v="14"/>
    <x v="6"/>
  </r>
  <r>
    <x v="0"/>
    <x v="1"/>
    <x v="1"/>
    <x v="1"/>
    <s v="-0.12776"/>
    <x v="0"/>
    <x v="0"/>
    <x v="0"/>
    <x v="269"/>
    <n v="1.9600000000000003E-2"/>
    <x v="276"/>
    <n v="0.42549999999999999"/>
    <n v="15.84562"/>
    <n v="3"/>
    <n v="26.880000000000003"/>
    <x v="32"/>
    <x v="11"/>
    <x v="1"/>
  </r>
  <r>
    <x v="0"/>
    <x v="2"/>
    <x v="1"/>
    <x v="1"/>
    <s v="-0.12776"/>
    <x v="0"/>
    <x v="0"/>
    <x v="0"/>
    <x v="270"/>
    <n v="2.0300000000000002E-2"/>
    <x v="277"/>
    <n v="1.1844999999999999"/>
    <n v="38.150352310000002"/>
    <n v="3"/>
    <n v="111.55200000000001"/>
    <x v="50"/>
    <x v="21"/>
    <x v="8"/>
  </r>
  <r>
    <x v="0"/>
    <x v="3"/>
    <x v="1"/>
    <x v="1"/>
    <s v="-0.12776"/>
    <x v="0"/>
    <x v="0"/>
    <x v="0"/>
    <x v="271"/>
    <n v="2.0700000000000003E-2"/>
    <x v="278"/>
    <n v="1.3339999999999999"/>
    <n v="48.423559680000004"/>
    <n v="3"/>
    <n v="135.072"/>
    <x v="13"/>
    <x v="2"/>
    <x v="1"/>
  </r>
  <r>
    <x v="0"/>
    <x v="4"/>
    <x v="1"/>
    <x v="1"/>
    <s v="-0.12776"/>
    <x v="0"/>
    <x v="0"/>
    <x v="0"/>
    <x v="272"/>
    <n v="1.9099999999999999E-2"/>
    <x v="279"/>
    <n v="1.0004999999999999"/>
    <n v="24.559593659999997"/>
    <n v="2"/>
    <n v="39.360000000000007"/>
    <x v="64"/>
    <x v="6"/>
    <x v="6"/>
  </r>
  <r>
    <x v="0"/>
    <x v="5"/>
    <x v="1"/>
    <x v="1"/>
    <s v="-0.12776"/>
    <x v="0"/>
    <x v="0"/>
    <x v="0"/>
    <x v="273"/>
    <n v="1.9E-2"/>
    <x v="280"/>
    <n v="0.62099999999999989"/>
    <n v="20.601053999999994"/>
    <n v="2"/>
    <n v="45.12"/>
    <x v="17"/>
    <x v="15"/>
    <x v="6"/>
  </r>
  <r>
    <x v="0"/>
    <x v="6"/>
    <x v="1"/>
    <x v="1"/>
    <s v="-0.12776"/>
    <x v="0"/>
    <x v="0"/>
    <x v="0"/>
    <x v="274"/>
    <n v="1.2700000000000003E-2"/>
    <x v="281"/>
    <n v="1.0465"/>
    <n v="25.414189710000006"/>
    <n v="1"/>
    <n v="17.28"/>
    <x v="7"/>
    <x v="13"/>
    <x v="4"/>
  </r>
  <r>
    <x v="0"/>
    <x v="7"/>
    <x v="1"/>
    <x v="1"/>
    <s v="-0.12776"/>
    <x v="0"/>
    <x v="0"/>
    <x v="0"/>
    <x v="275"/>
    <n v="2.0199999999999999E-2"/>
    <x v="282"/>
    <n v="1.1729999999999996"/>
    <n v="38.356818479999987"/>
    <n v="1"/>
    <n v="0.96"/>
    <x v="16"/>
    <x v="6"/>
    <x v="7"/>
  </r>
  <r>
    <x v="0"/>
    <x v="8"/>
    <x v="1"/>
    <x v="1"/>
    <s v="-0.12776"/>
    <x v="0"/>
    <x v="0"/>
    <x v="0"/>
    <x v="276"/>
    <n v="2.1900000000000003E-2"/>
    <x v="283"/>
    <n v="0.26449999999999996"/>
    <n v="7.1109343799999989"/>
    <n v="1"/>
    <n v="41.279999999999994"/>
    <x v="17"/>
    <x v="7"/>
    <x v="6"/>
  </r>
  <r>
    <x v="0"/>
    <x v="9"/>
    <x v="1"/>
    <x v="1"/>
    <s v="-0.12776"/>
    <x v="0"/>
    <x v="0"/>
    <x v="0"/>
    <x v="277"/>
    <n v="1.5800000000000002E-2"/>
    <x v="284"/>
    <n v="1.0694999999999999"/>
    <n v="33.65425596"/>
    <n v="0"/>
    <n v="61.151999999999987"/>
    <x v="71"/>
    <x v="14"/>
    <x v="0"/>
  </r>
  <r>
    <x v="0"/>
    <x v="10"/>
    <x v="1"/>
    <x v="1"/>
    <s v="-0.12776"/>
    <x v="0"/>
    <x v="0"/>
    <x v="0"/>
    <x v="278"/>
    <n v="1.6500000000000001E-2"/>
    <x v="285"/>
    <n v="0.25299999999999995"/>
    <n v="7.6443443999999996"/>
    <n v="4"/>
    <n v="23.040000000000003"/>
    <x v="1"/>
    <x v="4"/>
    <x v="10"/>
  </r>
  <r>
    <x v="0"/>
    <x v="11"/>
    <x v="1"/>
    <x v="1"/>
    <s v="-0.12776"/>
    <x v="0"/>
    <x v="0"/>
    <x v="0"/>
    <x v="279"/>
    <n v="1.6600000000000004E-2"/>
    <x v="286"/>
    <n v="0.9544999999999999"/>
    <n v="29.309526060000007"/>
    <n v="4"/>
    <n v="114.23999999999998"/>
    <x v="32"/>
    <x v="23"/>
    <x v="1"/>
  </r>
  <r>
    <x v="0"/>
    <x v="12"/>
    <x v="1"/>
    <x v="1"/>
    <s v="-0.12776"/>
    <x v="0"/>
    <x v="0"/>
    <x v="0"/>
    <x v="257"/>
    <n v="1.21E-2"/>
    <x v="287"/>
    <n v="0.17250000000000001"/>
    <n v="3.0432105000000003"/>
    <n v="3"/>
    <n v="9.6"/>
    <x v="4"/>
    <x v="13"/>
    <x v="8"/>
  </r>
  <r>
    <x v="0"/>
    <x v="13"/>
    <x v="1"/>
    <x v="1"/>
    <s v="-0.12776"/>
    <x v="0"/>
    <x v="0"/>
    <x v="0"/>
    <x v="280"/>
    <n v="2.0899999999999998E-2"/>
    <x v="288"/>
    <n v="0.63249999999999995"/>
    <n v="19.580353099999996"/>
    <n v="2"/>
    <n v="71.231999999999999"/>
    <x v="4"/>
    <x v="22"/>
    <x v="7"/>
  </r>
  <r>
    <x v="0"/>
    <x v="14"/>
    <x v="1"/>
    <x v="1"/>
    <s v="-0.12776"/>
    <x v="0"/>
    <x v="0"/>
    <x v="0"/>
    <x v="281"/>
    <n v="2.0800000000000006E-2"/>
    <x v="289"/>
    <n v="1.0004999999999997"/>
    <n v="35.17790016"/>
    <n v="2"/>
    <n v="101.47199999999999"/>
    <x v="5"/>
    <x v="7"/>
    <x v="1"/>
  </r>
  <r>
    <x v="0"/>
    <x v="15"/>
    <x v="1"/>
    <x v="1"/>
    <s v="-0.12776"/>
    <x v="0"/>
    <x v="0"/>
    <x v="0"/>
    <x v="282"/>
    <n v="1.54E-2"/>
    <x v="290"/>
    <n v="1.0349999999999999"/>
    <n v="31.552844400000001"/>
    <n v="5"/>
    <n v="19.2"/>
    <x v="12"/>
    <x v="9"/>
    <x v="7"/>
  </r>
  <r>
    <x v="0"/>
    <x v="16"/>
    <x v="1"/>
    <x v="1"/>
    <s v="-0.12776"/>
    <x v="0"/>
    <x v="0"/>
    <x v="0"/>
    <x v="283"/>
    <n v="1.9100000000000002E-2"/>
    <x v="291"/>
    <n v="1.288"/>
    <n v="35.149623040000009"/>
    <n v="5"/>
    <n v="192.19199999999998"/>
    <x v="26"/>
    <x v="22"/>
    <x v="3"/>
  </r>
  <r>
    <x v="0"/>
    <x v="17"/>
    <x v="1"/>
    <x v="1"/>
    <s v="-0.12776"/>
    <x v="0"/>
    <x v="0"/>
    <x v="0"/>
    <x v="284"/>
    <n v="1.6500000000000004E-2"/>
    <x v="292"/>
    <n v="0.14949999999999999"/>
    <n v="4.6873183500000009"/>
    <n v="3"/>
    <n v="153.21599999999998"/>
    <x v="17"/>
    <x v="0"/>
    <x v="3"/>
  </r>
  <r>
    <x v="0"/>
    <x v="18"/>
    <x v="1"/>
    <x v="1"/>
    <s v="-0.12776"/>
    <x v="0"/>
    <x v="0"/>
    <x v="0"/>
    <x v="285"/>
    <n v="1.49E-2"/>
    <x v="293"/>
    <n v="1.1499999999999999"/>
    <n v="32.577061999999998"/>
    <n v="5"/>
    <n v="50.88"/>
    <x v="8"/>
    <x v="12"/>
    <x v="4"/>
  </r>
  <r>
    <x v="0"/>
    <x v="19"/>
    <x v="1"/>
    <x v="1"/>
    <s v="-0.12776"/>
    <x v="0"/>
    <x v="0"/>
    <x v="0"/>
    <x v="286"/>
    <n v="1.5599999999999999E-2"/>
    <x v="294"/>
    <n v="1.3915"/>
    <n v="34.341106799999999"/>
    <n v="4"/>
    <n v="79.295999999999992"/>
    <x v="3"/>
    <x v="22"/>
    <x v="7"/>
  </r>
  <r>
    <x v="0"/>
    <x v="20"/>
    <x v="1"/>
    <x v="1"/>
    <s v="-0.12776"/>
    <x v="0"/>
    <x v="0"/>
    <x v="0"/>
    <x v="287"/>
    <n v="1.9000000000000003E-2"/>
    <x v="295"/>
    <n v="1.4029999999999996"/>
    <n v="38.087521599999995"/>
    <n v="3"/>
    <n v="88.703999999999994"/>
    <x v="37"/>
    <x v="15"/>
    <x v="6"/>
  </r>
  <r>
    <x v="0"/>
    <x v="21"/>
    <x v="1"/>
    <x v="1"/>
    <s v="-0.12776"/>
    <x v="0"/>
    <x v="0"/>
    <x v="0"/>
    <x v="288"/>
    <n v="1.2E-2"/>
    <x v="296"/>
    <n v="0.27599999999999991"/>
    <n v="5.8304447999999987"/>
    <n v="2"/>
    <n v="152.54400000000001"/>
    <x v="50"/>
    <x v="11"/>
    <x v="6"/>
  </r>
  <r>
    <x v="0"/>
    <x v="22"/>
    <x v="1"/>
    <x v="1"/>
    <s v="-0.12776"/>
    <x v="0"/>
    <x v="0"/>
    <x v="0"/>
    <x v="289"/>
    <n v="1.6100000000000003E-2"/>
    <x v="297"/>
    <n v="1.196"/>
    <n v="26.503407840000005"/>
    <n v="2"/>
    <n v="214.36800000000002"/>
    <x v="78"/>
    <x v="18"/>
    <x v="10"/>
  </r>
  <r>
    <x v="0"/>
    <x v="23"/>
    <x v="1"/>
    <x v="1"/>
    <s v="-0.12776"/>
    <x v="0"/>
    <x v="0"/>
    <x v="0"/>
    <x v="290"/>
    <n v="2.2600000000000002E-2"/>
    <x v="298"/>
    <n v="0.33349999999999996"/>
    <n v="12.754280619999999"/>
    <n v="2"/>
    <n v="8.64"/>
    <x v="67"/>
    <x v="2"/>
    <x v="2"/>
  </r>
  <r>
    <x v="0"/>
    <x v="24"/>
    <x v="1"/>
    <x v="1"/>
    <s v="-0.12776"/>
    <x v="0"/>
    <x v="0"/>
    <x v="0"/>
    <x v="291"/>
    <n v="1.4499999999999999E-2"/>
    <x v="299"/>
    <n v="1.1729999999999996"/>
    <n v="29.179782599999992"/>
    <n v="5"/>
    <n v="129.024"/>
    <x v="79"/>
    <x v="12"/>
    <x v="2"/>
  </r>
  <r>
    <x v="0"/>
    <x v="25"/>
    <x v="1"/>
    <x v="1"/>
    <s v="-0.12776"/>
    <x v="0"/>
    <x v="0"/>
    <x v="0"/>
    <x v="292"/>
    <n v="1.66E-2"/>
    <x v="300"/>
    <n v="1.1959999999999997"/>
    <n v="41.867271679999995"/>
    <n v="2"/>
    <n v="47.04"/>
    <x v="20"/>
    <x v="14"/>
    <x v="2"/>
  </r>
  <r>
    <x v="0"/>
    <x v="26"/>
    <x v="1"/>
    <x v="1"/>
    <s v="-0.12776"/>
    <x v="0"/>
    <x v="0"/>
    <x v="0"/>
    <x v="293"/>
    <n v="1.9199999999999998E-2"/>
    <x v="301"/>
    <n v="1.0464999999999998"/>
    <n v="32.397630719999995"/>
    <n v="1"/>
    <n v="141.792"/>
    <x v="55"/>
    <x v="6"/>
    <x v="10"/>
  </r>
  <r>
    <x v="0"/>
    <x v="27"/>
    <x v="1"/>
    <x v="1"/>
    <s v="-0.12776"/>
    <x v="0"/>
    <x v="0"/>
    <x v="0"/>
    <x v="294"/>
    <n v="2.0599999999999997E-2"/>
    <x v="302"/>
    <n v="0.11499999999999999"/>
    <n v="3.7302273999999995"/>
    <n v="3"/>
    <n v="80.639999999999986"/>
    <x v="27"/>
    <x v="6"/>
    <x v="8"/>
  </r>
  <r>
    <x v="0"/>
    <x v="28"/>
    <x v="1"/>
    <x v="1"/>
    <s v="-0.12776"/>
    <x v="0"/>
    <x v="0"/>
    <x v="0"/>
    <x v="295"/>
    <n v="1.1800000000000001E-2"/>
    <x v="303"/>
    <n v="0.25299999999999995"/>
    <n v="4.7402181199999998"/>
    <n v="4"/>
    <n v="60.48"/>
    <x v="28"/>
    <x v="15"/>
    <x v="8"/>
  </r>
  <r>
    <x v="0"/>
    <x v="29"/>
    <x v="1"/>
    <x v="1"/>
    <s v="-0.12776"/>
    <x v="0"/>
    <x v="0"/>
    <x v="0"/>
    <x v="296"/>
    <n v="1.2899999999999998E-2"/>
    <x v="304"/>
    <n v="1.3339999999999999"/>
    <n v="33.863083079999996"/>
    <n v="3"/>
    <n v="51.072000000000003"/>
    <x v="45"/>
    <x v="12"/>
    <x v="3"/>
  </r>
  <r>
    <x v="0"/>
    <x v="30"/>
    <x v="1"/>
    <x v="1"/>
    <s v="-0.12776"/>
    <x v="0"/>
    <x v="0"/>
    <x v="0"/>
    <x v="297"/>
    <n v="1.9300000000000001E-2"/>
    <x v="305"/>
    <n v="0.22999999999999998"/>
    <n v="6.8706841999999995"/>
    <n v="5"/>
    <n v="149.184"/>
    <x v="21"/>
    <x v="0"/>
    <x v="6"/>
  </r>
  <r>
    <x v="0"/>
    <x v="31"/>
    <x v="1"/>
    <x v="1"/>
    <s v="-0.12776"/>
    <x v="0"/>
    <x v="0"/>
    <x v="0"/>
    <x v="298"/>
    <n v="1.5200000000000002E-2"/>
    <x v="306"/>
    <n v="1.4604999999999997"/>
    <n v="37.788159119999996"/>
    <n v="4"/>
    <n v="41.279999999999994"/>
    <x v="22"/>
    <x v="5"/>
    <x v="11"/>
  </r>
  <r>
    <x v="0"/>
    <x v="32"/>
    <x v="1"/>
    <x v="1"/>
    <s v="-0.12776"/>
    <x v="0"/>
    <x v="0"/>
    <x v="0"/>
    <x v="299"/>
    <n v="1.9000000000000003E-2"/>
    <x v="307"/>
    <n v="0"/>
    <n v="0"/>
    <n v="2"/>
    <n v="270.14400000000001"/>
    <x v="37"/>
    <x v="16"/>
    <x v="7"/>
  </r>
  <r>
    <x v="0"/>
    <x v="33"/>
    <x v="1"/>
    <x v="1"/>
    <s v="-0.12776"/>
    <x v="0"/>
    <x v="0"/>
    <x v="0"/>
    <x v="300"/>
    <n v="2.0399999999999998E-2"/>
    <x v="308"/>
    <n v="1.2304999999999997"/>
    <n v="43.979054399999981"/>
    <n v="0"/>
    <n v="96.768000000000001"/>
    <x v="20"/>
    <x v="2"/>
    <x v="2"/>
  </r>
  <r>
    <x v="0"/>
    <x v="34"/>
    <x v="1"/>
    <x v="1"/>
    <s v="-0.12776"/>
    <x v="0"/>
    <x v="0"/>
    <x v="0"/>
    <x v="301"/>
    <n v="1.8300000000000004E-2"/>
    <x v="309"/>
    <n v="0.32199999999999995"/>
    <n v="9.0734254800000009"/>
    <n v="4"/>
    <n v="247.96799999999996"/>
    <x v="38"/>
    <x v="17"/>
    <x v="6"/>
  </r>
  <r>
    <x v="0"/>
    <x v="35"/>
    <x v="1"/>
    <x v="1"/>
    <s v="-0.12776"/>
    <x v="0"/>
    <x v="0"/>
    <x v="0"/>
    <x v="302"/>
    <n v="2.3E-2"/>
    <x v="310"/>
    <n v="1.3454999999999999"/>
    <n v="51.624951299999999"/>
    <n v="1"/>
    <n v="50.88"/>
    <x v="26"/>
    <x v="10"/>
    <x v="4"/>
  </r>
  <r>
    <x v="0"/>
    <x v="36"/>
    <x v="1"/>
    <x v="1"/>
    <s v="-0.12776"/>
    <x v="0"/>
    <x v="0"/>
    <x v="0"/>
    <x v="303"/>
    <n v="1.55E-2"/>
    <x v="311"/>
    <n v="6.8999999999999992E-2"/>
    <n v="1.8510905999999998"/>
    <n v="4"/>
    <n v="172.70400000000001"/>
    <x v="50"/>
    <x v="4"/>
    <x v="1"/>
  </r>
  <r>
    <x v="0"/>
    <x v="37"/>
    <x v="1"/>
    <x v="1"/>
    <s v="-0.12776"/>
    <x v="0"/>
    <x v="0"/>
    <x v="0"/>
    <x v="304"/>
    <n v="1.5500000000000003E-2"/>
    <x v="312"/>
    <n v="0.87399999999999989"/>
    <n v="22.677678000000004"/>
    <n v="5"/>
    <n v="43.199999999999996"/>
    <x v="15"/>
    <x v="3"/>
    <x v="2"/>
  </r>
  <r>
    <x v="0"/>
    <x v="38"/>
    <x v="1"/>
    <x v="1"/>
    <s v="-0.12776"/>
    <x v="0"/>
    <x v="0"/>
    <x v="0"/>
    <x v="305"/>
    <n v="1.5200000000000005E-2"/>
    <x v="313"/>
    <n v="1.0349999999999999"/>
    <n v="19.646121600000008"/>
    <n v="3"/>
    <n v="43.68"/>
    <x v="18"/>
    <x v="1"/>
    <x v="2"/>
  </r>
  <r>
    <x v="0"/>
    <x v="39"/>
    <x v="1"/>
    <x v="1"/>
    <s v="-0.12776"/>
    <x v="0"/>
    <x v="0"/>
    <x v="0"/>
    <x v="306"/>
    <n v="1.7399999999999999E-2"/>
    <x v="314"/>
    <n v="0.79349999999999987"/>
    <n v="20.207778839999996"/>
    <n v="3"/>
    <n v="58.56"/>
    <x v="20"/>
    <x v="4"/>
    <x v="6"/>
  </r>
  <r>
    <x v="0"/>
    <x v="40"/>
    <x v="1"/>
    <x v="1"/>
    <s v="-0.12776"/>
    <x v="0"/>
    <x v="0"/>
    <x v="0"/>
    <x v="307"/>
    <n v="1.1300000000000001E-2"/>
    <x v="315"/>
    <n v="0.22999999999999998"/>
    <n v="3.0813743999999996"/>
    <n v="2"/>
    <n v="51.072000000000003"/>
    <x v="4"/>
    <x v="11"/>
    <x v="8"/>
  </r>
  <r>
    <x v="0"/>
    <x v="41"/>
    <x v="1"/>
    <x v="1"/>
    <s v="-0.12776"/>
    <x v="0"/>
    <x v="0"/>
    <x v="0"/>
    <x v="308"/>
    <n v="2.2699999999999998E-2"/>
    <x v="316"/>
    <n v="0.14949999999999997"/>
    <n v="6.6963501799999978"/>
    <n v="2"/>
    <n v="34.56"/>
    <x v="50"/>
    <x v="3"/>
    <x v="13"/>
  </r>
  <r>
    <x v="0"/>
    <x v="42"/>
    <x v="1"/>
    <x v="1"/>
    <s v="-0.12776"/>
    <x v="0"/>
    <x v="0"/>
    <x v="0"/>
    <x v="309"/>
    <n v="2.1099999999999997E-2"/>
    <x v="317"/>
    <n v="0.161"/>
    <n v="4.5650229800000002"/>
    <n v="2"/>
    <n v="227.136"/>
    <x v="5"/>
    <x v="22"/>
    <x v="1"/>
  </r>
  <r>
    <x v="0"/>
    <x v="43"/>
    <x v="1"/>
    <x v="1"/>
    <s v="-0.12776"/>
    <x v="0"/>
    <x v="0"/>
    <x v="0"/>
    <x v="310"/>
    <n v="2.0000000000000004E-2"/>
    <x v="318"/>
    <n v="0.16099999999999995"/>
    <n v="5.0425199999999997"/>
    <n v="1"/>
    <n v="130.36799999999999"/>
    <x v="42"/>
    <x v="3"/>
    <x v="1"/>
  </r>
  <r>
    <x v="0"/>
    <x v="44"/>
    <x v="1"/>
    <x v="1"/>
    <s v="-0.12776"/>
    <x v="0"/>
    <x v="0"/>
    <x v="0"/>
    <x v="311"/>
    <n v="1.9400000000000001E-2"/>
    <x v="319"/>
    <n v="1.4029999999999998"/>
    <n v="52.139183920000001"/>
    <n v="4"/>
    <n v="280.89600000000002"/>
    <x v="26"/>
    <x v="2"/>
    <x v="1"/>
  </r>
  <r>
    <x v="0"/>
    <x v="45"/>
    <x v="1"/>
    <x v="1"/>
    <s v="-0.12776"/>
    <x v="0"/>
    <x v="0"/>
    <x v="0"/>
    <x v="312"/>
    <n v="2.0999999999999998E-2"/>
    <x v="320"/>
    <n v="1.357"/>
    <n v="48.228322799999994"/>
    <n v="4"/>
    <n v="43.007999999999996"/>
    <x v="19"/>
    <x v="27"/>
    <x v="10"/>
  </r>
  <r>
    <x v="0"/>
    <x v="46"/>
    <x v="1"/>
    <x v="1"/>
    <s v="-0.12776"/>
    <x v="0"/>
    <x v="0"/>
    <x v="0"/>
    <x v="313"/>
    <n v="2.12E-2"/>
    <x v="321"/>
    <n v="1.3340000000000001"/>
    <n v="54.943938240000008"/>
    <n v="4"/>
    <n v="1.92"/>
    <x v="54"/>
    <x v="4"/>
    <x v="1"/>
  </r>
  <r>
    <x v="0"/>
    <x v="47"/>
    <x v="1"/>
    <x v="1"/>
    <s v="-0.12776"/>
    <x v="0"/>
    <x v="0"/>
    <x v="0"/>
    <x v="314"/>
    <n v="2.0799999999999999E-2"/>
    <x v="322"/>
    <n v="1.1615"/>
    <n v="47.521146399999992"/>
    <n v="2"/>
    <n v="44.160000000000004"/>
    <x v="35"/>
    <x v="25"/>
    <x v="8"/>
  </r>
  <r>
    <x v="0"/>
    <x v="48"/>
    <x v="1"/>
    <x v="1"/>
    <s v="-0.12776"/>
    <x v="0"/>
    <x v="0"/>
    <x v="0"/>
    <x v="315"/>
    <n v="2.0400000000000001E-2"/>
    <x v="323"/>
    <n v="1.1384999999999998"/>
    <n v="31.377515399999997"/>
    <n v="1"/>
    <n v="268.8"/>
    <x v="35"/>
    <x v="27"/>
    <x v="7"/>
  </r>
  <r>
    <x v="0"/>
    <x v="49"/>
    <x v="1"/>
    <x v="1"/>
    <s v="-0.12776"/>
    <x v="0"/>
    <x v="0"/>
    <x v="0"/>
    <x v="316"/>
    <n v="1.4500000000000002E-2"/>
    <x v="324"/>
    <n v="0.87399999999999989"/>
    <n v="19.564577400000001"/>
    <n v="3"/>
    <n v="45.695999999999998"/>
    <x v="67"/>
    <x v="0"/>
    <x v="2"/>
  </r>
  <r>
    <x v="0"/>
    <x v="50"/>
    <x v="1"/>
    <x v="1"/>
    <s v="-0.12776"/>
    <x v="0"/>
    <x v="0"/>
    <x v="0"/>
    <x v="317"/>
    <n v="1.9600000000000003E-2"/>
    <x v="325"/>
    <n v="0.81649999999999989"/>
    <n v="29.532674360000001"/>
    <n v="3"/>
    <n v="100.128"/>
    <x v="36"/>
    <x v="4"/>
    <x v="3"/>
  </r>
  <r>
    <x v="0"/>
    <x v="51"/>
    <x v="1"/>
    <x v="1"/>
    <s v="-0.12776"/>
    <x v="0"/>
    <x v="0"/>
    <x v="0"/>
    <x v="318"/>
    <n v="2.2800000000000001E-2"/>
    <x v="326"/>
    <n v="0.36800000000000005"/>
    <n v="15.084261120000004"/>
    <n v="3"/>
    <n v="187.488"/>
    <x v="33"/>
    <x v="18"/>
    <x v="0"/>
  </r>
  <r>
    <x v="0"/>
    <x v="52"/>
    <x v="1"/>
    <x v="1"/>
    <s v="-0.12776"/>
    <x v="0"/>
    <x v="0"/>
    <x v="0"/>
    <x v="319"/>
    <n v="1.7500000000000002E-2"/>
    <x v="327"/>
    <n v="0.81649999999999989"/>
    <n v="18.092415250000002"/>
    <n v="3"/>
    <n v="40.32"/>
    <x v="51"/>
    <x v="10"/>
    <x v="8"/>
  </r>
  <r>
    <x v="0"/>
    <x v="53"/>
    <x v="1"/>
    <x v="1"/>
    <s v="-0.12776"/>
    <x v="0"/>
    <x v="0"/>
    <x v="0"/>
    <x v="320"/>
    <n v="1.4800000000000001E-2"/>
    <x v="328"/>
    <n v="0.71299999999999997"/>
    <n v="14.66361504"/>
    <n v="0"/>
    <n v="46.368000000000002"/>
    <x v="80"/>
    <x v="4"/>
    <x v="1"/>
  </r>
  <r>
    <x v="0"/>
    <x v="54"/>
    <x v="1"/>
    <x v="1"/>
    <s v="-0.12776"/>
    <x v="0"/>
    <x v="0"/>
    <x v="0"/>
    <x v="321"/>
    <n v="1.0600000000000002E-2"/>
    <x v="329"/>
    <n v="1.7594999999999996"/>
    <n v="33.470546220000003"/>
    <n v="2"/>
    <n v="46.368000000000002"/>
    <x v="5"/>
    <x v="9"/>
    <x v="2"/>
  </r>
  <r>
    <x v="0"/>
    <x v="55"/>
    <x v="1"/>
    <x v="1"/>
    <s v="-0.12776"/>
    <x v="0"/>
    <x v="0"/>
    <x v="0"/>
    <x v="322"/>
    <n v="1.6300000000000002E-2"/>
    <x v="330"/>
    <n v="1.081"/>
    <n v="33.154356480000004"/>
    <n v="3"/>
    <n v="121.63199999999999"/>
    <x v="17"/>
    <x v="23"/>
    <x v="10"/>
  </r>
  <r>
    <x v="0"/>
    <x v="56"/>
    <x v="1"/>
    <x v="1"/>
    <s v="-0.12776"/>
    <x v="0"/>
    <x v="0"/>
    <x v="0"/>
    <x v="323"/>
    <n v="1.77E-2"/>
    <x v="331"/>
    <n v="0.85099999999999998"/>
    <n v="29.959710300000001"/>
    <n v="0"/>
    <n v="108.19199999999999"/>
    <x v="4"/>
    <x v="19"/>
    <x v="11"/>
  </r>
  <r>
    <x v="0"/>
    <x v="57"/>
    <x v="1"/>
    <x v="1"/>
    <s v="-0.12776"/>
    <x v="0"/>
    <x v="0"/>
    <x v="0"/>
    <x v="324"/>
    <n v="1.3900000000000001E-2"/>
    <x v="332"/>
    <n v="0.8165"/>
    <n v="17.06034292"/>
    <n v="3"/>
    <n v="406.55999999999995"/>
    <x v="31"/>
    <x v="12"/>
    <x v="0"/>
  </r>
  <r>
    <x v="0"/>
    <x v="58"/>
    <x v="1"/>
    <x v="1"/>
    <s v="-0.12776"/>
    <x v="0"/>
    <x v="0"/>
    <x v="0"/>
    <x v="325"/>
    <n v="1.4E-2"/>
    <x v="333"/>
    <n v="0.59799999999999998"/>
    <n v="13.9259848"/>
    <n v="4"/>
    <n v="290.976"/>
    <x v="58"/>
    <x v="23"/>
    <x v="3"/>
  </r>
  <r>
    <x v="0"/>
    <x v="59"/>
    <x v="1"/>
    <x v="1"/>
    <s v="-0.12776"/>
    <x v="0"/>
    <x v="0"/>
    <x v="0"/>
    <x v="326"/>
    <n v="1.95E-2"/>
    <x v="334"/>
    <n v="1.288"/>
    <n v="42.973475999999998"/>
    <n v="2"/>
    <n v="75.935999999999993"/>
    <x v="44"/>
    <x v="19"/>
    <x v="6"/>
  </r>
  <r>
    <x v="0"/>
    <x v="60"/>
    <x v="1"/>
    <x v="1"/>
    <s v="-0.12776"/>
    <x v="0"/>
    <x v="0"/>
    <x v="0"/>
    <x v="327"/>
    <n v="1.95E-2"/>
    <x v="335"/>
    <n v="0.33349999999999996"/>
    <n v="9.9798874499999979"/>
    <n v="4"/>
    <n v="324.57600000000002"/>
    <x v="57"/>
    <x v="11"/>
    <x v="10"/>
  </r>
  <r>
    <x v="0"/>
    <x v="61"/>
    <x v="1"/>
    <x v="1"/>
    <s v="-0.12776"/>
    <x v="0"/>
    <x v="0"/>
    <x v="0"/>
    <x v="328"/>
    <n v="1.6300000000000002E-2"/>
    <x v="336"/>
    <n v="0.40250000000000002"/>
    <n v="10.775375800000003"/>
    <n v="2"/>
    <n v="260.06399999999996"/>
    <x v="29"/>
    <x v="18"/>
    <x v="6"/>
  </r>
  <r>
    <x v="0"/>
    <x v="62"/>
    <x v="1"/>
    <x v="1"/>
    <s v="-0.12776"/>
    <x v="0"/>
    <x v="0"/>
    <x v="0"/>
    <x v="329"/>
    <n v="1.8700000000000001E-2"/>
    <x v="337"/>
    <n v="0.36799999999999994"/>
    <n v="12.313935039999999"/>
    <n v="0"/>
    <n v="297.024"/>
    <x v="67"/>
    <x v="1"/>
    <x v="10"/>
  </r>
  <r>
    <x v="0"/>
    <x v="63"/>
    <x v="1"/>
    <x v="1"/>
    <s v="-0.12776"/>
    <x v="0"/>
    <x v="0"/>
    <x v="0"/>
    <x v="330"/>
    <n v="1.5300000000000001E-2"/>
    <x v="338"/>
    <n v="1.0234999999999999"/>
    <n v="27.272672280000002"/>
    <n v="1"/>
    <n v="362.87999999999994"/>
    <x v="12"/>
    <x v="27"/>
    <x v="8"/>
  </r>
  <r>
    <x v="0"/>
    <x v="64"/>
    <x v="1"/>
    <x v="1"/>
    <s v="-0.12776"/>
    <x v="0"/>
    <x v="0"/>
    <x v="0"/>
    <x v="331"/>
    <n v="2.1700000000000004E-2"/>
    <x v="339"/>
    <n v="1.2879999999999996"/>
    <n v="35.082337919999993"/>
    <n v="1"/>
    <n v="345.40800000000002"/>
    <x v="8"/>
    <x v="15"/>
    <x v="7"/>
  </r>
  <r>
    <x v="0"/>
    <x v="65"/>
    <x v="1"/>
    <x v="1"/>
    <s v="-0.12776"/>
    <x v="0"/>
    <x v="0"/>
    <x v="0"/>
    <x v="332"/>
    <n v="1.1200000000000002E-2"/>
    <x v="340"/>
    <n v="1.0465"/>
    <n v="20.518432480000001"/>
    <n v="2"/>
    <n v="179.42400000000001"/>
    <x v="4"/>
    <x v="23"/>
    <x v="0"/>
  </r>
  <r>
    <x v="0"/>
    <x v="66"/>
    <x v="1"/>
    <x v="1"/>
    <s v="-0.12776"/>
    <x v="0"/>
    <x v="0"/>
    <x v="0"/>
    <x v="333"/>
    <n v="1.6000000000000004E-2"/>
    <x v="341"/>
    <n v="1.2189999999999999"/>
    <n v="36.273539200000009"/>
    <n v="1"/>
    <n v="129.024"/>
    <x v="57"/>
    <x v="6"/>
    <x v="2"/>
  </r>
  <r>
    <x v="0"/>
    <x v="67"/>
    <x v="1"/>
    <x v="1"/>
    <s v="-0.12776"/>
    <x v="0"/>
    <x v="0"/>
    <x v="0"/>
    <x v="334"/>
    <n v="1.77E-2"/>
    <x v="342"/>
    <n v="1.7479999999999996"/>
    <n v="52.956219359999992"/>
    <n v="2"/>
    <n v="60.48"/>
    <x v="31"/>
    <x v="12"/>
    <x v="7"/>
  </r>
  <r>
    <x v="0"/>
    <x v="68"/>
    <x v="1"/>
    <x v="1"/>
    <s v="-0.12776"/>
    <x v="0"/>
    <x v="0"/>
    <x v="0"/>
    <x v="335"/>
    <n v="1.8800000000000001E-2"/>
    <x v="343"/>
    <n v="1.5294999999999999"/>
    <n v="32.653723759999998"/>
    <n v="3"/>
    <n v="314.49599999999998"/>
    <x v="34"/>
    <x v="16"/>
    <x v="13"/>
  </r>
  <r>
    <x v="0"/>
    <x v="69"/>
    <x v="1"/>
    <x v="1"/>
    <s v="-0.12776"/>
    <x v="0"/>
    <x v="0"/>
    <x v="0"/>
    <x v="336"/>
    <n v="1.95E-2"/>
    <x v="344"/>
    <n v="1.5754999999999999"/>
    <n v="44.805329399999998"/>
    <n v="3"/>
    <n v="139.77599999999998"/>
    <x v="48"/>
    <x v="8"/>
    <x v="1"/>
  </r>
  <r>
    <x v="0"/>
    <x v="70"/>
    <x v="1"/>
    <x v="1"/>
    <s v="-0.12776"/>
    <x v="0"/>
    <x v="0"/>
    <x v="0"/>
    <x v="337"/>
    <n v="1.4100000000000001E-2"/>
    <x v="345"/>
    <n v="0.37949999999999995"/>
    <n v="10.345526730000001"/>
    <n v="1"/>
    <n v="176.73599999999999"/>
    <x v="7"/>
    <x v="18"/>
    <x v="2"/>
  </r>
  <r>
    <x v="0"/>
    <x v="71"/>
    <x v="1"/>
    <x v="1"/>
    <s v="-0.12776"/>
    <x v="0"/>
    <x v="0"/>
    <x v="0"/>
    <x v="338"/>
    <n v="1.7300000000000003E-2"/>
    <x v="346"/>
    <n v="0.35649999999999993"/>
    <n v="9.7544389200000001"/>
    <n v="2"/>
    <n v="30.72"/>
    <x v="63"/>
    <x v="0"/>
    <x v="3"/>
  </r>
  <r>
    <x v="0"/>
    <x v="72"/>
    <x v="1"/>
    <x v="1"/>
    <s v="-0.12776"/>
    <x v="0"/>
    <x v="0"/>
    <x v="0"/>
    <x v="205"/>
    <n v="2.0500000000000004E-2"/>
    <x v="347"/>
    <n v="0.60949999999999993"/>
    <n v="23.202750750000003"/>
    <n v="1"/>
    <n v="101.47199999999999"/>
    <x v="62"/>
    <x v="8"/>
    <x v="11"/>
  </r>
  <r>
    <x v="0"/>
    <x v="73"/>
    <x v="1"/>
    <x v="1"/>
    <s v="-0.12776"/>
    <x v="0"/>
    <x v="0"/>
    <x v="0"/>
    <x v="339"/>
    <n v="1.7000000000000001E-2"/>
    <x v="348"/>
    <n v="1.5525"/>
    <n v="46.097140500000002"/>
    <n v="0"/>
    <n v="14.399999999999999"/>
    <x v="45"/>
    <x v="15"/>
    <x v="6"/>
  </r>
  <r>
    <x v="0"/>
    <x v="74"/>
    <x v="1"/>
    <x v="1"/>
    <s v="-0.12776"/>
    <x v="0"/>
    <x v="0"/>
    <x v="0"/>
    <x v="340"/>
    <n v="1.3600000000000001E-2"/>
    <x v="349"/>
    <n v="0.94299999999999995"/>
    <n v="25.811192480000003"/>
    <n v="4"/>
    <n v="56.64"/>
    <x v="49"/>
    <x v="9"/>
    <x v="9"/>
  </r>
  <r>
    <x v="0"/>
    <x v="75"/>
    <x v="1"/>
    <x v="1"/>
    <s v="-0.12776"/>
    <x v="0"/>
    <x v="0"/>
    <x v="0"/>
    <x v="341"/>
    <n v="1.3000000000000001E-2"/>
    <x v="350"/>
    <n v="1.1729999999999998"/>
    <n v="22.236091799999997"/>
    <n v="2"/>
    <n v="139.10399999999998"/>
    <x v="3"/>
    <x v="19"/>
    <x v="10"/>
  </r>
  <r>
    <x v="0"/>
    <x v="76"/>
    <x v="1"/>
    <x v="1"/>
    <s v="-0.12776"/>
    <x v="0"/>
    <x v="0"/>
    <x v="0"/>
    <x v="342"/>
    <n v="1.5500000000000002E-2"/>
    <x v="351"/>
    <n v="0.40249999999999997"/>
    <n v="12.020823500000001"/>
    <n v="2"/>
    <n v="254.68799999999996"/>
    <x v="3"/>
    <x v="20"/>
    <x v="1"/>
  </r>
  <r>
    <x v="0"/>
    <x v="77"/>
    <x v="1"/>
    <x v="1"/>
    <s v="-0.12776"/>
    <x v="0"/>
    <x v="0"/>
    <x v="0"/>
    <x v="343"/>
    <n v="1.9800000000000005E-2"/>
    <x v="352"/>
    <n v="1.242"/>
    <n v="39.213765360000011"/>
    <n v="5"/>
    <n v="57.11999999999999"/>
    <x v="40"/>
    <x v="7"/>
    <x v="6"/>
  </r>
  <r>
    <x v="0"/>
    <x v="78"/>
    <x v="1"/>
    <x v="1"/>
    <s v="-0.12776"/>
    <x v="0"/>
    <x v="0"/>
    <x v="0"/>
    <x v="344"/>
    <n v="2.1199999999999997E-2"/>
    <x v="353"/>
    <n v="0.65549999999999986"/>
    <n v="19.810992959999989"/>
    <n v="1"/>
    <n v="48.96"/>
    <x v="63"/>
    <x v="8"/>
    <x v="10"/>
  </r>
  <r>
    <x v="0"/>
    <x v="79"/>
    <x v="1"/>
    <x v="1"/>
    <s v="-0.12776"/>
    <x v="0"/>
    <x v="0"/>
    <x v="0"/>
    <x v="345"/>
    <n v="1.7400000000000006E-2"/>
    <x v="354"/>
    <n v="1.5639999999999998"/>
    <n v="44.82079920000001"/>
    <n v="5"/>
    <n v="228.47999999999996"/>
    <x v="67"/>
    <x v="6"/>
    <x v="6"/>
  </r>
  <r>
    <x v="0"/>
    <x v="80"/>
    <x v="1"/>
    <x v="1"/>
    <s v="-0.12776"/>
    <x v="0"/>
    <x v="0"/>
    <x v="0"/>
    <x v="245"/>
    <n v="1.7000000000000001E-2"/>
    <x v="355"/>
    <n v="1.4834999999999998"/>
    <n v="44.461978500000001"/>
    <n v="1"/>
    <n v="84"/>
    <x v="42"/>
    <x v="30"/>
    <x v="2"/>
  </r>
  <r>
    <x v="0"/>
    <x v="81"/>
    <x v="1"/>
    <x v="1"/>
    <s v="-0.12776"/>
    <x v="0"/>
    <x v="0"/>
    <x v="0"/>
    <x v="346"/>
    <n v="1.5599999999999999E-2"/>
    <x v="356"/>
    <n v="0.43699999999999994"/>
    <n v="10.300789199999999"/>
    <n v="0"/>
    <n v="45.12"/>
    <x v="52"/>
    <x v="7"/>
    <x v="8"/>
  </r>
  <r>
    <x v="0"/>
    <x v="82"/>
    <x v="1"/>
    <x v="1"/>
    <s v="-0.12776"/>
    <x v="0"/>
    <x v="0"/>
    <x v="0"/>
    <x v="347"/>
    <n v="1.3800000000000003E-2"/>
    <x v="357"/>
    <n v="1.3455000000000001"/>
    <n v="34.384037220000017"/>
    <n v="2"/>
    <n v="48.96"/>
    <x v="69"/>
    <x v="1"/>
    <x v="2"/>
  </r>
  <r>
    <x v="0"/>
    <x v="83"/>
    <x v="1"/>
    <x v="1"/>
    <s v="-0.12776"/>
    <x v="0"/>
    <x v="0"/>
    <x v="0"/>
    <x v="348"/>
    <n v="2.0900000000000002E-2"/>
    <x v="358"/>
    <n v="1.2075"/>
    <n v="42.746007150000004"/>
    <n v="2"/>
    <n v="52.8"/>
    <x v="69"/>
    <x v="22"/>
    <x v="10"/>
  </r>
  <r>
    <x v="0"/>
    <x v="84"/>
    <x v="1"/>
    <x v="1"/>
    <s v="-0.12776"/>
    <x v="0"/>
    <x v="0"/>
    <x v="0"/>
    <x v="349"/>
    <n v="1.67E-2"/>
    <x v="359"/>
    <n v="0.64399999999999991"/>
    <n v="16.136501919999997"/>
    <n v="3"/>
    <n v="21.12"/>
    <x v="21"/>
    <x v="4"/>
    <x v="0"/>
  </r>
  <r>
    <x v="0"/>
    <x v="85"/>
    <x v="1"/>
    <x v="1"/>
    <s v="-0.12776"/>
    <x v="0"/>
    <x v="0"/>
    <x v="0"/>
    <x v="350"/>
    <n v="1.3000000000000001E-2"/>
    <x v="360"/>
    <n v="1.7594999999999998"/>
    <n v="42.059791800000006"/>
    <n v="3"/>
    <n v="53.760000000000005"/>
    <x v="45"/>
    <x v="8"/>
    <x v="10"/>
  </r>
  <r>
    <x v="0"/>
    <x v="86"/>
    <x v="1"/>
    <x v="1"/>
    <s v="-0.12776"/>
    <x v="0"/>
    <x v="0"/>
    <x v="0"/>
    <x v="351"/>
    <n v="2.1000000000000005E-2"/>
    <x v="361"/>
    <n v="0.85100000000000009"/>
    <n v="26.64923520000001"/>
    <n v="3"/>
    <n v="184.12799999999999"/>
    <x v="46"/>
    <x v="18"/>
    <x v="6"/>
  </r>
  <r>
    <x v="0"/>
    <x v="87"/>
    <x v="1"/>
    <x v="1"/>
    <s v="-0.12776"/>
    <x v="0"/>
    <x v="0"/>
    <x v="0"/>
    <x v="352"/>
    <n v="2.0900000000000002E-2"/>
    <x v="362"/>
    <n v="1.403"/>
    <n v="61.829845220000017"/>
    <n v="1"/>
    <n v="45.12"/>
    <x v="48"/>
    <x v="10"/>
    <x v="7"/>
  </r>
  <r>
    <x v="0"/>
    <x v="88"/>
    <x v="1"/>
    <x v="1"/>
    <s v="-0.12776"/>
    <x v="0"/>
    <x v="0"/>
    <x v="0"/>
    <x v="353"/>
    <n v="1.8500000000000003E-2"/>
    <x v="363"/>
    <n v="1.0234999999999999"/>
    <n v="24.838605050000005"/>
    <n v="2"/>
    <n v="49.92"/>
    <x v="28"/>
    <x v="18"/>
    <x v="6"/>
  </r>
  <r>
    <x v="0"/>
    <x v="89"/>
    <x v="1"/>
    <x v="1"/>
    <s v="-0.12776"/>
    <x v="0"/>
    <x v="0"/>
    <x v="0"/>
    <x v="194"/>
    <n v="1.78E-2"/>
    <x v="364"/>
    <n v="0.63249999999999984"/>
    <n v="14.298294999999996"/>
    <n v="2"/>
    <n v="13.440000000000001"/>
    <x v="35"/>
    <x v="1"/>
    <x v="8"/>
  </r>
  <r>
    <x v="0"/>
    <x v="90"/>
    <x v="1"/>
    <x v="1"/>
    <s v="-0.12776"/>
    <x v="0"/>
    <x v="0"/>
    <x v="0"/>
    <x v="354"/>
    <n v="1.6200000000000003E-2"/>
    <x v="365"/>
    <n v="0.65549999999999997"/>
    <n v="22.487006160000004"/>
    <n v="3"/>
    <n v="325.24799999999999"/>
    <x v="45"/>
    <x v="19"/>
    <x v="3"/>
  </r>
  <r>
    <x v="0"/>
    <x v="91"/>
    <x v="1"/>
    <x v="1"/>
    <s v="-0.12776"/>
    <x v="0"/>
    <x v="0"/>
    <x v="0"/>
    <x v="355"/>
    <n v="1.5899999999999997E-2"/>
    <x v="366"/>
    <n v="1.4144999999999999"/>
    <n v="33.501923279999993"/>
    <n v="2"/>
    <n v="85.344000000000008"/>
    <x v="36"/>
    <x v="22"/>
    <x v="3"/>
  </r>
  <r>
    <x v="1"/>
    <x v="92"/>
    <x v="1"/>
    <x v="1"/>
    <s v="-0.12776"/>
    <x v="0"/>
    <x v="0"/>
    <x v="0"/>
    <x v="356"/>
    <n v="1.6200000000000003E-2"/>
    <x v="367"/>
    <n v="1.242"/>
    <n v="18.913176000000004"/>
    <n v="3"/>
    <n v="66.527999999999992"/>
    <x v="21"/>
    <x v="31"/>
    <x v="11"/>
  </r>
  <r>
    <x v="1"/>
    <x v="93"/>
    <x v="1"/>
    <x v="1"/>
    <s v="-0.12776"/>
    <x v="0"/>
    <x v="0"/>
    <x v="0"/>
    <x v="357"/>
    <n v="1.3599999999999999E-2"/>
    <x v="368"/>
    <n v="0.86249999999999993"/>
    <n v="13.158713999999998"/>
    <n v="1"/>
    <n v="151.19999999999999"/>
    <x v="41"/>
    <x v="9"/>
    <x v="9"/>
  </r>
  <r>
    <x v="1"/>
    <x v="94"/>
    <x v="1"/>
    <x v="1"/>
    <s v="-0.12776"/>
    <x v="0"/>
    <x v="0"/>
    <x v="0"/>
    <x v="358"/>
    <n v="1.7600000000000005E-2"/>
    <x v="369"/>
    <n v="1.3339999999999999"/>
    <n v="32.639671679999999"/>
    <n v="4"/>
    <n v="110.208"/>
    <x v="49"/>
    <x v="6"/>
    <x v="10"/>
  </r>
  <r>
    <x v="1"/>
    <x v="95"/>
    <x v="1"/>
    <x v="1"/>
    <s v="-0.12776"/>
    <x v="0"/>
    <x v="0"/>
    <x v="0"/>
    <x v="359"/>
    <n v="1.6500000000000001E-2"/>
    <x v="370"/>
    <n v="0.27600000000000002"/>
    <n v="6.5304360000000008"/>
    <n v="4"/>
    <n v="243.93599999999998"/>
    <x v="51"/>
    <x v="15"/>
    <x v="13"/>
  </r>
  <r>
    <x v="1"/>
    <x v="96"/>
    <x v="1"/>
    <x v="1"/>
    <s v="-0.12776"/>
    <x v="0"/>
    <x v="0"/>
    <x v="0"/>
    <x v="360"/>
    <n v="1.3600000000000001E-2"/>
    <x v="371"/>
    <n v="0.34499999999999997"/>
    <n v="5.5412520000000001"/>
    <n v="6"/>
    <n v="145.15199999999999"/>
    <x v="11"/>
    <x v="33"/>
    <x v="7"/>
  </r>
  <r>
    <x v="1"/>
    <x v="97"/>
    <x v="1"/>
    <x v="1"/>
    <s v="-0.12776"/>
    <x v="0"/>
    <x v="0"/>
    <x v="0"/>
    <x v="361"/>
    <n v="1.7800000000000003E-2"/>
    <x v="372"/>
    <n v="0.85099999999999998"/>
    <n v="14.554006240000001"/>
    <n v="2"/>
    <n v="96.095999999999989"/>
    <x v="4"/>
    <x v="20"/>
    <x v="3"/>
  </r>
  <r>
    <x v="1"/>
    <x v="98"/>
    <x v="1"/>
    <x v="1"/>
    <s v="-0.12776"/>
    <x v="0"/>
    <x v="0"/>
    <x v="0"/>
    <x v="362"/>
    <n v="1.7899999999999999E-2"/>
    <x v="373"/>
    <n v="1.5984999999999998"/>
    <n v="41.24013309499999"/>
    <n v="6"/>
    <n v="165.31199999999998"/>
    <x v="68"/>
    <x v="3"/>
    <x v="3"/>
  </r>
  <r>
    <x v="1"/>
    <x v="99"/>
    <x v="1"/>
    <x v="1"/>
    <s v="-0.12776"/>
    <x v="0"/>
    <x v="0"/>
    <x v="0"/>
    <x v="363"/>
    <n v="1.2100000000000001E-2"/>
    <x v="374"/>
    <n v="0.21849999999999997"/>
    <n v="4.3922280049999998"/>
    <n v="6"/>
    <n v="49.056000000000004"/>
    <x v="25"/>
    <x v="1"/>
    <x v="6"/>
  </r>
  <r>
    <x v="1"/>
    <x v="100"/>
    <x v="1"/>
    <x v="1"/>
    <s v="-0.12776"/>
    <x v="0"/>
    <x v="0"/>
    <x v="0"/>
    <x v="364"/>
    <n v="1.6E-2"/>
    <x v="375"/>
    <n v="0.3105"/>
    <n v="6.4539287999999999"/>
    <n v="6"/>
    <n v="119.61599999999999"/>
    <x v="22"/>
    <x v="23"/>
    <x v="8"/>
  </r>
  <r>
    <x v="1"/>
    <x v="101"/>
    <x v="1"/>
    <x v="1"/>
    <s v="-0.12776"/>
    <x v="0"/>
    <x v="0"/>
    <x v="0"/>
    <x v="365"/>
    <n v="1.4700000000000001E-2"/>
    <x v="376"/>
    <n v="1.1269999999999998"/>
    <n v="24.790709159999995"/>
    <n v="2"/>
    <n v="176.06399999999999"/>
    <x v="28"/>
    <x v="9"/>
    <x v="7"/>
  </r>
  <r>
    <x v="1"/>
    <x v="102"/>
    <x v="1"/>
    <x v="1"/>
    <s v="-0.12776"/>
    <x v="0"/>
    <x v="0"/>
    <x v="0"/>
    <x v="366"/>
    <n v="1.7600000000000005E-2"/>
    <x v="377"/>
    <n v="0.7589999999999999"/>
    <n v="20.708191679999999"/>
    <n v="1"/>
    <n v="135.072"/>
    <x v="81"/>
    <x v="3"/>
    <x v="7"/>
  </r>
  <r>
    <x v="1"/>
    <x v="103"/>
    <x v="1"/>
    <x v="1"/>
    <s v="-0.12776"/>
    <x v="0"/>
    <x v="0"/>
    <x v="0"/>
    <x v="367"/>
    <n v="1.34E-2"/>
    <x v="378"/>
    <n v="0.80500000000000005"/>
    <n v="12.148319399999998"/>
    <n v="5"/>
    <n v="40.32"/>
    <x v="33"/>
    <x v="9"/>
    <x v="2"/>
  </r>
  <r>
    <x v="1"/>
    <x v="104"/>
    <x v="1"/>
    <x v="1"/>
    <s v="-0.12776"/>
    <x v="0"/>
    <x v="0"/>
    <x v="0"/>
    <x v="368"/>
    <n v="1.9599999999999999E-2"/>
    <x v="379"/>
    <n v="0.80499999999999994"/>
    <n v="15.329904799999996"/>
    <n v="5"/>
    <n v="266.11199999999997"/>
    <x v="13"/>
    <x v="10"/>
    <x v="11"/>
  </r>
  <r>
    <x v="1"/>
    <x v="105"/>
    <x v="1"/>
    <x v="1"/>
    <s v="-0.12776"/>
    <x v="0"/>
    <x v="0"/>
    <x v="0"/>
    <x v="369"/>
    <n v="1.4500000000000001E-2"/>
    <x v="380"/>
    <n v="0.81649999999999989"/>
    <n v="17.576550549999997"/>
    <n v="2"/>
    <n v="44.351999999999997"/>
    <x v="71"/>
    <x v="14"/>
    <x v="2"/>
  </r>
  <r>
    <x v="1"/>
    <x v="106"/>
    <x v="1"/>
    <x v="1"/>
    <s v="-0.12776"/>
    <x v="0"/>
    <x v="0"/>
    <x v="0"/>
    <x v="370"/>
    <n v="1.9400000000000001E-2"/>
    <x v="381"/>
    <n v="0.67849999999999988"/>
    <n v="18.025275259999997"/>
    <n v="2"/>
    <n v="102.14400000000001"/>
    <x v="82"/>
    <x v="8"/>
    <x v="11"/>
  </r>
  <r>
    <x v="1"/>
    <x v="107"/>
    <x v="1"/>
    <x v="1"/>
    <s v="-0.12776"/>
    <x v="0"/>
    <x v="0"/>
    <x v="0"/>
    <x v="371"/>
    <n v="1.3300000000000003E-2"/>
    <x v="382"/>
    <n v="0.50600000000000001"/>
    <n v="7.9882726000000019"/>
    <n v="5"/>
    <n v="44.351999999999997"/>
    <x v="28"/>
    <x v="7"/>
    <x v="9"/>
  </r>
  <r>
    <x v="1"/>
    <x v="108"/>
    <x v="1"/>
    <x v="1"/>
    <s v="-0.12776"/>
    <x v="0"/>
    <x v="0"/>
    <x v="0"/>
    <x v="372"/>
    <n v="1.8600000000000002E-2"/>
    <x v="383"/>
    <n v="0.52900000000000003"/>
    <n v="12.148707179999999"/>
    <n v="4"/>
    <n v="107.52"/>
    <x v="11"/>
    <x v="14"/>
    <x v="1"/>
  </r>
  <r>
    <x v="1"/>
    <x v="109"/>
    <x v="1"/>
    <x v="1"/>
    <s v="-0.12776"/>
    <x v="0"/>
    <x v="0"/>
    <x v="0"/>
    <x v="373"/>
    <n v="1.3100000000000001E-2"/>
    <x v="384"/>
    <n v="0.67849999999999988"/>
    <n v="14.496898849999997"/>
    <n v="2"/>
    <n v="95.423999999999992"/>
    <x v="16"/>
    <x v="22"/>
    <x v="1"/>
  </r>
  <r>
    <x v="1"/>
    <x v="110"/>
    <x v="1"/>
    <x v="1"/>
    <s v="-0.12776"/>
    <x v="0"/>
    <x v="0"/>
    <x v="0"/>
    <x v="374"/>
    <n v="1.6800000000000002E-2"/>
    <x v="385"/>
    <n v="1.5869999999999997"/>
    <n v="42.72254783999999"/>
    <n v="2"/>
    <n v="57.791999999999994"/>
    <x v="49"/>
    <x v="25"/>
    <x v="10"/>
  </r>
  <r>
    <x v="1"/>
    <x v="111"/>
    <x v="1"/>
    <x v="1"/>
    <s v="-0.12776"/>
    <x v="0"/>
    <x v="0"/>
    <x v="0"/>
    <x v="375"/>
    <n v="1.5800000000000002E-2"/>
    <x v="386"/>
    <n v="0.58649999999999991"/>
    <n v="9.2046131099999986"/>
    <n v="5"/>
    <n v="226.464"/>
    <x v="49"/>
    <x v="25"/>
    <x v="11"/>
  </r>
  <r>
    <x v="1"/>
    <x v="112"/>
    <x v="1"/>
    <x v="1"/>
    <s v="-0.12776"/>
    <x v="0"/>
    <x v="0"/>
    <x v="0"/>
    <x v="376"/>
    <n v="1.7500000000000002E-2"/>
    <x v="387"/>
    <n v="0.5635"/>
    <n v="17.090532375000002"/>
    <n v="6"/>
    <n v="92.063999999999993"/>
    <x v="54"/>
    <x v="28"/>
    <x v="2"/>
  </r>
  <r>
    <x v="1"/>
    <x v="113"/>
    <x v="1"/>
    <x v="1"/>
    <s v="-0.12776"/>
    <x v="0"/>
    <x v="0"/>
    <x v="0"/>
    <x v="377"/>
    <n v="1.6900000000000002E-2"/>
    <x v="388"/>
    <n v="0.44849999999999995"/>
    <n v="8.2989587850000017"/>
    <n v="3"/>
    <n v="135.072"/>
    <x v="20"/>
    <x v="19"/>
    <x v="7"/>
  </r>
  <r>
    <x v="1"/>
    <x v="114"/>
    <x v="1"/>
    <x v="1"/>
    <s v="-0.12776"/>
    <x v="0"/>
    <x v="0"/>
    <x v="0"/>
    <x v="378"/>
    <n v="1.3500000000000002E-2"/>
    <x v="389"/>
    <n v="1.4375"/>
    <n v="30.469753125000004"/>
    <n v="1"/>
    <n v="155.232"/>
    <x v="29"/>
    <x v="19"/>
    <x v="3"/>
  </r>
  <r>
    <x v="1"/>
    <x v="115"/>
    <x v="1"/>
    <x v="1"/>
    <s v="-0.12776"/>
    <x v="0"/>
    <x v="0"/>
    <x v="0"/>
    <x v="379"/>
    <n v="1.3300000000000001E-2"/>
    <x v="390"/>
    <n v="1.012"/>
    <n v="18.27948276"/>
    <n v="5"/>
    <n v="4.8"/>
    <x v="44"/>
    <x v="28"/>
    <x v="7"/>
  </r>
  <r>
    <x v="1"/>
    <x v="116"/>
    <x v="1"/>
    <x v="1"/>
    <s v="-0.12776"/>
    <x v="0"/>
    <x v="0"/>
    <x v="0"/>
    <x v="380"/>
    <n v="2.0800000000000003E-2"/>
    <x v="391"/>
    <n v="1.242"/>
    <n v="45.221716800000003"/>
    <n v="2"/>
    <n v="78.623999999999995"/>
    <x v="42"/>
    <x v="15"/>
    <x v="1"/>
  </r>
  <r>
    <x v="1"/>
    <x v="117"/>
    <x v="1"/>
    <x v="1"/>
    <s v="-0.12776"/>
    <x v="0"/>
    <x v="0"/>
    <x v="0"/>
    <x v="381"/>
    <n v="1.84E-2"/>
    <x v="392"/>
    <n v="0.85099999999999998"/>
    <n v="17.953921439999998"/>
    <n v="5"/>
    <n v="126.336"/>
    <x v="59"/>
    <x v="21"/>
    <x v="12"/>
  </r>
  <r>
    <x v="1"/>
    <x v="118"/>
    <x v="1"/>
    <x v="1"/>
    <s v="-0.12776"/>
    <x v="0"/>
    <x v="0"/>
    <x v="0"/>
    <x v="382"/>
    <n v="1.44E-2"/>
    <x v="393"/>
    <n v="0.66699999999999993"/>
    <n v="14.529180959999994"/>
    <n v="5"/>
    <n v="335.32799999999997"/>
    <x v="79"/>
    <x v="11"/>
    <x v="6"/>
  </r>
  <r>
    <x v="1"/>
    <x v="119"/>
    <x v="1"/>
    <x v="1"/>
    <s v="-0.12776"/>
    <x v="0"/>
    <x v="0"/>
    <x v="0"/>
    <x v="383"/>
    <n v="1.1500000000000003E-2"/>
    <x v="394"/>
    <n v="0.5635"/>
    <n v="6.5048749500000014"/>
    <n v="6"/>
    <n v="63.167999999999999"/>
    <x v="31"/>
    <x v="24"/>
    <x v="9"/>
  </r>
  <r>
    <x v="1"/>
    <x v="120"/>
    <x v="1"/>
    <x v="1"/>
    <s v="-0.12776"/>
    <x v="0"/>
    <x v="0"/>
    <x v="0"/>
    <x v="384"/>
    <n v="1.5699999999999999E-2"/>
    <x v="395"/>
    <n v="0.66699999999999993"/>
    <n v="12.531722729999997"/>
    <n v="2"/>
    <n v="229.82400000000001"/>
    <x v="25"/>
    <x v="34"/>
    <x v="9"/>
  </r>
  <r>
    <x v="1"/>
    <x v="121"/>
    <x v="1"/>
    <x v="1"/>
    <s v="-0.12776"/>
    <x v="0"/>
    <x v="0"/>
    <x v="0"/>
    <x v="385"/>
    <n v="1.6899999999999998E-2"/>
    <x v="396"/>
    <n v="0.39099999999999996"/>
    <n v="10.964488469999997"/>
    <n v="3"/>
    <n v="188.15999999999997"/>
    <x v="46"/>
    <x v="30"/>
    <x v="9"/>
  </r>
  <r>
    <x v="1"/>
    <x v="122"/>
    <x v="1"/>
    <x v="1"/>
    <s v="-0.12776"/>
    <x v="0"/>
    <x v="0"/>
    <x v="0"/>
    <x v="386"/>
    <n v="1.2600000000000002E-2"/>
    <x v="397"/>
    <n v="1.081"/>
    <n v="18.63161874"/>
    <n v="4"/>
    <n v="6.7200000000000006"/>
    <x v="82"/>
    <x v="27"/>
    <x v="12"/>
  </r>
  <r>
    <x v="1"/>
    <x v="123"/>
    <x v="1"/>
    <x v="1"/>
    <s v="-0.12776"/>
    <x v="0"/>
    <x v="0"/>
    <x v="0"/>
    <x v="387"/>
    <n v="1.9800000000000002E-2"/>
    <x v="398"/>
    <n v="0.39100000000000001"/>
    <n v="9.7422811200000012"/>
    <n v="2"/>
    <n v="311.80800000000005"/>
    <x v="8"/>
    <x v="14"/>
    <x v="13"/>
  </r>
  <r>
    <x v="1"/>
    <x v="124"/>
    <x v="1"/>
    <x v="1"/>
    <s v="-0.12776"/>
    <x v="0"/>
    <x v="0"/>
    <x v="0"/>
    <x v="388"/>
    <n v="1.4800000000000001E-2"/>
    <x v="399"/>
    <n v="0.50600000000000001"/>
    <n v="9.8567585599999994"/>
    <n v="3"/>
    <n v="116.25599999999999"/>
    <x v="61"/>
    <x v="3"/>
    <x v="10"/>
  </r>
  <r>
    <x v="1"/>
    <x v="125"/>
    <x v="1"/>
    <x v="1"/>
    <s v="-0.12776"/>
    <x v="0"/>
    <x v="0"/>
    <x v="0"/>
    <x v="389"/>
    <n v="2.0700000000000003E-2"/>
    <x v="400"/>
    <n v="0.93149999999999988"/>
    <n v="19.027526939999998"/>
    <n v="2"/>
    <n v="142.464"/>
    <x v="69"/>
    <x v="23"/>
    <x v="13"/>
  </r>
  <r>
    <x v="1"/>
    <x v="126"/>
    <x v="1"/>
    <x v="1"/>
    <s v="-0.12776"/>
    <x v="0"/>
    <x v="0"/>
    <x v="0"/>
    <x v="390"/>
    <n v="1.6399999999999998E-2"/>
    <x v="401"/>
    <n v="0.96599999999999986"/>
    <n v="16.490354159999999"/>
    <n v="4"/>
    <n v="131.04"/>
    <x v="20"/>
    <x v="15"/>
    <x v="12"/>
  </r>
  <r>
    <x v="1"/>
    <x v="127"/>
    <x v="1"/>
    <x v="1"/>
    <s v="-0.12776"/>
    <x v="0"/>
    <x v="0"/>
    <x v="0"/>
    <x v="391"/>
    <n v="1.2200000000000003E-2"/>
    <x v="402"/>
    <n v="0.67849999999999988"/>
    <n v="11.253533149999999"/>
    <n v="4"/>
    <n v="137.08799999999999"/>
    <x v="65"/>
    <x v="9"/>
    <x v="12"/>
  </r>
  <r>
    <x v="1"/>
    <x v="128"/>
    <x v="1"/>
    <x v="1"/>
    <s v="-0.12776"/>
    <x v="0"/>
    <x v="0"/>
    <x v="0"/>
    <x v="392"/>
    <n v="2.0900000000000002E-2"/>
    <x v="403"/>
    <n v="1.2764999999999997"/>
    <n v="43.078339094999997"/>
    <n v="2"/>
    <n v="172.70400000000001"/>
    <x v="68"/>
    <x v="1"/>
    <x v="8"/>
  </r>
  <r>
    <x v="1"/>
    <x v="129"/>
    <x v="1"/>
    <x v="1"/>
    <s v="-0.12776"/>
    <x v="0"/>
    <x v="0"/>
    <x v="0"/>
    <x v="393"/>
    <n v="1.5800000000000002E-2"/>
    <x v="404"/>
    <n v="0.45999999999999996"/>
    <n v="10.233344000000001"/>
    <n v="5"/>
    <n v="86.015999999999991"/>
    <x v="46"/>
    <x v="20"/>
    <x v="12"/>
  </r>
  <r>
    <x v="1"/>
    <x v="130"/>
    <x v="1"/>
    <x v="1"/>
    <s v="-0.12776"/>
    <x v="0"/>
    <x v="0"/>
    <x v="0"/>
    <x v="394"/>
    <n v="1.3800000000000003E-2"/>
    <x v="405"/>
    <n v="1.0004999999999997"/>
    <n v="16.64974071"/>
    <n v="3"/>
    <n v="53.760000000000005"/>
    <x v="46"/>
    <x v="24"/>
    <x v="13"/>
  </r>
  <r>
    <x v="1"/>
    <x v="131"/>
    <x v="1"/>
    <x v="1"/>
    <s v="-0.12776"/>
    <x v="0"/>
    <x v="0"/>
    <x v="0"/>
    <x v="395"/>
    <n v="1.6899999999999998E-2"/>
    <x v="406"/>
    <n v="0.60949999999999993"/>
    <n v="10.331451649999998"/>
    <n v="6"/>
    <n v="109.536"/>
    <x v="51"/>
    <x v="34"/>
    <x v="11"/>
  </r>
  <r>
    <x v="1"/>
    <x v="132"/>
    <x v="1"/>
    <x v="1"/>
    <s v="-0.12776"/>
    <x v="0"/>
    <x v="0"/>
    <x v="0"/>
    <x v="396"/>
    <n v="1.78E-2"/>
    <x v="407"/>
    <n v="0.56349999999999989"/>
    <n v="12.609090129999997"/>
    <n v="4"/>
    <n v="214.36800000000002"/>
    <x v="65"/>
    <x v="18"/>
    <x v="13"/>
  </r>
  <r>
    <x v="1"/>
    <x v="133"/>
    <x v="1"/>
    <x v="1"/>
    <s v="-0.12776"/>
    <x v="0"/>
    <x v="0"/>
    <x v="0"/>
    <x v="397"/>
    <n v="1.26E-2"/>
    <x v="408"/>
    <n v="1.357"/>
    <n v="23.670748079999999"/>
    <n v="6"/>
    <n v="51.84"/>
    <x v="64"/>
    <x v="12"/>
    <x v="14"/>
  </r>
  <r>
    <x v="1"/>
    <x v="134"/>
    <x v="1"/>
    <x v="1"/>
    <s v="-0.12776"/>
    <x v="0"/>
    <x v="0"/>
    <x v="0"/>
    <x v="398"/>
    <n v="1.8800000000000001E-2"/>
    <x v="409"/>
    <n v="0.86249999999999993"/>
    <n v="21.347047499999999"/>
    <n v="2"/>
    <n v="133.05599999999998"/>
    <x v="11"/>
    <x v="28"/>
    <x v="1"/>
  </r>
  <r>
    <x v="1"/>
    <x v="135"/>
    <x v="1"/>
    <x v="1"/>
    <s v="-0.12776"/>
    <x v="0"/>
    <x v="0"/>
    <x v="0"/>
    <x v="399"/>
    <n v="1.72E-2"/>
    <x v="410"/>
    <n v="0.74749999999999994"/>
    <n v="18.519222799999994"/>
    <n v="3"/>
    <n v="180.768"/>
    <x v="25"/>
    <x v="26"/>
    <x v="14"/>
  </r>
  <r>
    <x v="1"/>
    <x v="136"/>
    <x v="1"/>
    <x v="1"/>
    <s v="-0.12776"/>
    <x v="0"/>
    <x v="0"/>
    <x v="0"/>
    <x v="400"/>
    <n v="1.4200000000000004E-2"/>
    <x v="411"/>
    <n v="0.90849999999999997"/>
    <n v="20.745615670000007"/>
    <n v="6"/>
    <n v="94.75200000000001"/>
    <x v="64"/>
    <x v="16"/>
    <x v="14"/>
  </r>
  <r>
    <x v="1"/>
    <x v="137"/>
    <x v="1"/>
    <x v="1"/>
    <s v="-0.12776"/>
    <x v="0"/>
    <x v="0"/>
    <x v="0"/>
    <x v="401"/>
    <n v="1.9599999999999999E-2"/>
    <x v="412"/>
    <n v="0.55199999999999994"/>
    <n v="13.393087679999999"/>
    <n v="1"/>
    <n v="0"/>
    <x v="33"/>
    <x v="18"/>
    <x v="11"/>
  </r>
  <r>
    <x v="1"/>
    <x v="138"/>
    <x v="1"/>
    <x v="1"/>
    <s v="-0.12776"/>
    <x v="0"/>
    <x v="0"/>
    <x v="0"/>
    <x v="402"/>
    <n v="1.54E-2"/>
    <x v="413"/>
    <n v="0.28749999999999998"/>
    <n v="5.0460217499999995"/>
    <n v="6"/>
    <n v="51.743999999999993"/>
    <x v="38"/>
    <x v="0"/>
    <x v="10"/>
  </r>
  <r>
    <x v="1"/>
    <x v="139"/>
    <x v="1"/>
    <x v="1"/>
    <s v="-0.12776"/>
    <x v="0"/>
    <x v="0"/>
    <x v="0"/>
    <x v="403"/>
    <n v="1.9699999999999999E-2"/>
    <x v="414"/>
    <n v="0.52900000000000003"/>
    <n v="15.09525305"/>
    <n v="5"/>
    <n v="22.080000000000002"/>
    <x v="16"/>
    <x v="2"/>
    <x v="4"/>
  </r>
  <r>
    <x v="1"/>
    <x v="140"/>
    <x v="1"/>
    <x v="1"/>
    <s v="-0.12776"/>
    <x v="0"/>
    <x v="0"/>
    <x v="0"/>
    <x v="404"/>
    <n v="1.8300000000000004E-2"/>
    <x v="415"/>
    <n v="1.1500000000000008E-2"/>
    <n v="0.29641882500000027"/>
    <n v="4"/>
    <n v="99.455999999999989"/>
    <x v="64"/>
    <x v="14"/>
    <x v="9"/>
  </r>
  <r>
    <x v="1"/>
    <x v="141"/>
    <x v="1"/>
    <x v="1"/>
    <s v="-0.12776"/>
    <x v="0"/>
    <x v="0"/>
    <x v="0"/>
    <x v="405"/>
    <n v="1.2300000000000002E-2"/>
    <x v="416"/>
    <n v="1.2535000000000003"/>
    <n v="20.18222745000001"/>
    <n v="4"/>
    <n v="50.4"/>
    <x v="27"/>
    <x v="14"/>
    <x v="10"/>
  </r>
  <r>
    <x v="1"/>
    <x v="142"/>
    <x v="1"/>
    <x v="1"/>
    <s v="-0.12776"/>
    <x v="0"/>
    <x v="0"/>
    <x v="0"/>
    <x v="406"/>
    <n v="1.67E-2"/>
    <x v="417"/>
    <n v="0.39100000000000007"/>
    <n v="9.8187098899999992"/>
    <n v="4"/>
    <n v="185.47200000000001"/>
    <x v="83"/>
    <x v="27"/>
    <x v="3"/>
  </r>
  <r>
    <x v="1"/>
    <x v="143"/>
    <x v="1"/>
    <x v="1"/>
    <s v="-0.12776"/>
    <x v="0"/>
    <x v="0"/>
    <x v="0"/>
    <x v="244"/>
    <n v="1.49E-2"/>
    <x v="418"/>
    <n v="0.18399999999999991"/>
    <n v="4.2001311999999977"/>
    <n v="6"/>
    <n v="78.623999999999995"/>
    <x v="24"/>
    <x v="1"/>
    <x v="12"/>
  </r>
  <r>
    <x v="1"/>
    <x v="144"/>
    <x v="1"/>
    <x v="1"/>
    <s v="-0.12776"/>
    <x v="0"/>
    <x v="0"/>
    <x v="0"/>
    <x v="407"/>
    <n v="1.37E-2"/>
    <x v="419"/>
    <n v="0.74749999999999983"/>
    <n v="12.641181799999995"/>
    <n v="4"/>
    <n v="36.480000000000004"/>
    <x v="69"/>
    <x v="17"/>
    <x v="9"/>
  </r>
  <r>
    <x v="1"/>
    <x v="145"/>
    <x v="1"/>
    <x v="1"/>
    <s v="-0.12776"/>
    <x v="0"/>
    <x v="0"/>
    <x v="0"/>
    <x v="408"/>
    <n v="0.02"/>
    <x v="420"/>
    <n v="1.1729999999999998"/>
    <n v="26.066405999999994"/>
    <n v="7"/>
    <n v="53.76"/>
    <x v="46"/>
    <x v="2"/>
    <x v="7"/>
  </r>
  <r>
    <x v="1"/>
    <x v="146"/>
    <x v="1"/>
    <x v="1"/>
    <s v="-0.12776"/>
    <x v="0"/>
    <x v="0"/>
    <x v="0"/>
    <x v="409"/>
    <n v="1.9300000000000005E-2"/>
    <x v="421"/>
    <n v="1.3224999999999998"/>
    <n v="35.853913974999998"/>
    <n v="1"/>
    <n v="0"/>
    <x v="38"/>
    <x v="8"/>
    <x v="9"/>
  </r>
  <r>
    <x v="1"/>
    <x v="147"/>
    <x v="1"/>
    <x v="1"/>
    <s v="-0.12776"/>
    <x v="0"/>
    <x v="0"/>
    <x v="0"/>
    <x v="410"/>
    <n v="1.3200000000000002E-2"/>
    <x v="422"/>
    <n v="0.17250000000000001"/>
    <n v="3.6049464000000007"/>
    <n v="3"/>
    <n v="31.68"/>
    <x v="71"/>
    <x v="12"/>
    <x v="14"/>
  </r>
  <r>
    <x v="1"/>
    <x v="148"/>
    <x v="1"/>
    <x v="1"/>
    <s v="-0.12776"/>
    <x v="0"/>
    <x v="0"/>
    <x v="0"/>
    <x v="411"/>
    <n v="1.4999999999999999E-2"/>
    <x v="423"/>
    <n v="0.13800000000000001"/>
    <n v="2.2103459999999999"/>
    <n v="7"/>
    <n v="198.91199999999998"/>
    <x v="18"/>
    <x v="11"/>
    <x v="1"/>
  </r>
  <r>
    <x v="1"/>
    <x v="149"/>
    <x v="1"/>
    <x v="1"/>
    <s v="-0.12776"/>
    <x v="0"/>
    <x v="0"/>
    <x v="0"/>
    <x v="412"/>
    <n v="1.3000000000000003E-2"/>
    <x v="424"/>
    <n v="0.20699999999999999"/>
    <n v="3.9269763000000006"/>
    <n v="2"/>
    <n v="38.4"/>
    <x v="19"/>
    <x v="9"/>
    <x v="10"/>
  </r>
  <r>
    <x v="1"/>
    <x v="150"/>
    <x v="1"/>
    <x v="1"/>
    <s v="-0.12776"/>
    <x v="0"/>
    <x v="0"/>
    <x v="0"/>
    <x v="413"/>
    <n v="1.23E-2"/>
    <x v="425"/>
    <n v="0.33350000000000002"/>
    <n v="5.3593283249999999"/>
    <n v="6"/>
    <n v="1.92"/>
    <x v="45"/>
    <x v="8"/>
    <x v="13"/>
  </r>
  <r>
    <x v="1"/>
    <x v="151"/>
    <x v="1"/>
    <x v="1"/>
    <s v="-0.12776"/>
    <x v="0"/>
    <x v="0"/>
    <x v="0"/>
    <x v="414"/>
    <n v="1.23E-2"/>
    <x v="426"/>
    <n v="1.0809999999999997"/>
    <n v="13.514359319999997"/>
    <n v="4"/>
    <n v="126.336"/>
    <x v="32"/>
    <x v="9"/>
    <x v="7"/>
  </r>
  <r>
    <x v="1"/>
    <x v="152"/>
    <x v="1"/>
    <x v="1"/>
    <s v="-0.12776"/>
    <x v="0"/>
    <x v="0"/>
    <x v="0"/>
    <x v="415"/>
    <n v="1.4E-2"/>
    <x v="427"/>
    <n v="1.38"/>
    <n v="18.620615999999998"/>
    <n v="3"/>
    <n v="16.32"/>
    <x v="61"/>
    <x v="14"/>
    <x v="6"/>
  </r>
  <r>
    <x v="1"/>
    <x v="153"/>
    <x v="1"/>
    <x v="1"/>
    <s v="-0.12776"/>
    <x v="0"/>
    <x v="0"/>
    <x v="0"/>
    <x v="416"/>
    <n v="1.6900000000000002E-2"/>
    <x v="428"/>
    <n v="1.196"/>
    <n v="20.8086658"/>
    <n v="2"/>
    <n v="53.76"/>
    <x v="17"/>
    <x v="10"/>
    <x v="1"/>
  </r>
  <r>
    <x v="1"/>
    <x v="154"/>
    <x v="1"/>
    <x v="1"/>
    <s v="-0.12776"/>
    <x v="0"/>
    <x v="0"/>
    <x v="0"/>
    <x v="417"/>
    <n v="1.7100000000000004E-2"/>
    <x v="429"/>
    <n v="0.96599999999999997"/>
    <n v="13.826068200000002"/>
    <n v="2"/>
    <n v="8.64"/>
    <x v="84"/>
    <x v="12"/>
    <x v="0"/>
  </r>
  <r>
    <x v="1"/>
    <x v="155"/>
    <x v="1"/>
    <x v="1"/>
    <s v="-0.12776"/>
    <x v="0"/>
    <x v="0"/>
    <x v="0"/>
    <x v="418"/>
    <n v="1.2800000000000002E-2"/>
    <x v="430"/>
    <n v="9.1999999999999985E-2"/>
    <n v="1.2354201599999999"/>
    <n v="3"/>
    <n v="70.559999999999988"/>
    <x v="56"/>
    <x v="23"/>
    <x v="10"/>
  </r>
  <r>
    <x v="1"/>
    <x v="156"/>
    <x v="1"/>
    <x v="1"/>
    <s v="-0.12776"/>
    <x v="0"/>
    <x v="0"/>
    <x v="0"/>
    <x v="419"/>
    <n v="1.7100000000000001E-2"/>
    <x v="431"/>
    <n v="0.55199999999999994"/>
    <n v="11.408217119999998"/>
    <n v="3"/>
    <n v="59.807999999999993"/>
    <x v="43"/>
    <x v="7"/>
    <x v="6"/>
  </r>
  <r>
    <x v="1"/>
    <x v="157"/>
    <x v="1"/>
    <x v="1"/>
    <s v="-0.12776"/>
    <x v="0"/>
    <x v="0"/>
    <x v="0"/>
    <x v="420"/>
    <n v="2.1000000000000001E-2"/>
    <x v="432"/>
    <n v="0.13799999999999993"/>
    <n v="2.4969167999999984"/>
    <n v="4"/>
    <n v="51.84"/>
    <x v="7"/>
    <x v="1"/>
    <x v="13"/>
  </r>
  <r>
    <x v="1"/>
    <x v="158"/>
    <x v="1"/>
    <x v="1"/>
    <s v="-0.12776"/>
    <x v="0"/>
    <x v="0"/>
    <x v="0"/>
    <x v="421"/>
    <n v="1.4200000000000001E-2"/>
    <x v="433"/>
    <n v="0.65549999999999986"/>
    <n v="14.482472789999996"/>
    <n v="5"/>
    <n v="22.080000000000002"/>
    <x v="77"/>
    <x v="6"/>
    <x v="7"/>
  </r>
  <r>
    <x v="1"/>
    <x v="159"/>
    <x v="1"/>
    <x v="1"/>
    <s v="-0.12776"/>
    <x v="0"/>
    <x v="0"/>
    <x v="0"/>
    <x v="422"/>
    <n v="1.6E-2"/>
    <x v="434"/>
    <n v="0.51749999999999996"/>
    <n v="13.461623999999999"/>
    <n v="4"/>
    <n v="69.887999999999991"/>
    <x v="15"/>
    <x v="2"/>
    <x v="10"/>
  </r>
  <r>
    <x v="1"/>
    <x v="160"/>
    <x v="1"/>
    <x v="1"/>
    <s v="-0.12776"/>
    <x v="0"/>
    <x v="0"/>
    <x v="0"/>
    <x v="423"/>
    <n v="1.9200000000000002E-2"/>
    <x v="435"/>
    <n v="0.83949999999999991"/>
    <n v="25.051217279999999"/>
    <n v="4"/>
    <n v="206.304"/>
    <x v="85"/>
    <x v="10"/>
    <x v="15"/>
  </r>
  <r>
    <x v="1"/>
    <x v="161"/>
    <x v="1"/>
    <x v="1"/>
    <s v="-0.12776"/>
    <x v="0"/>
    <x v="0"/>
    <x v="0"/>
    <x v="424"/>
    <n v="1.3200000000000003E-2"/>
    <x v="436"/>
    <n v="1.1384999999999998"/>
    <n v="16.114738859999999"/>
    <n v="2"/>
    <n v="55.103999999999999"/>
    <x v="32"/>
    <x v="4"/>
    <x v="1"/>
  </r>
  <r>
    <x v="1"/>
    <x v="162"/>
    <x v="1"/>
    <x v="1"/>
    <s v="-0.12776"/>
    <x v="0"/>
    <x v="0"/>
    <x v="0"/>
    <x v="425"/>
    <n v="1.5300000000000001E-2"/>
    <x v="437"/>
    <n v="2.3E-2"/>
    <n v="0.35746001999999999"/>
    <n v="2"/>
    <n v="56.64"/>
    <x v="5"/>
    <x v="11"/>
    <x v="12"/>
  </r>
  <r>
    <x v="1"/>
    <x v="163"/>
    <x v="1"/>
    <x v="1"/>
    <s v="-0.12776"/>
    <x v="0"/>
    <x v="0"/>
    <x v="0"/>
    <x v="426"/>
    <n v="2.0900000000000002E-2"/>
    <x v="438"/>
    <n v="0.184"/>
    <n v="5.2903919199999994"/>
    <n v="3"/>
    <n v="139.10399999999998"/>
    <x v="11"/>
    <x v="6"/>
    <x v="11"/>
  </r>
  <r>
    <x v="1"/>
    <x v="164"/>
    <x v="1"/>
    <x v="1"/>
    <s v="-0.12776"/>
    <x v="0"/>
    <x v="0"/>
    <x v="0"/>
    <x v="427"/>
    <n v="1.8599999999999998E-2"/>
    <x v="439"/>
    <n v="0.47149999999999992"/>
    <n v="13.810838519999995"/>
    <n v="3"/>
    <n v="49.92"/>
    <x v="16"/>
    <x v="13"/>
    <x v="12"/>
  </r>
  <r>
    <x v="1"/>
    <x v="165"/>
    <x v="1"/>
    <x v="1"/>
    <s v="-0.12776"/>
    <x v="0"/>
    <x v="0"/>
    <x v="0"/>
    <x v="428"/>
    <n v="1.6200000000000003E-2"/>
    <x v="440"/>
    <n v="0.21849999999999997"/>
    <n v="3.9506591700000002"/>
    <n v="5"/>
    <n v="184.79999999999998"/>
    <x v="25"/>
    <x v="15"/>
    <x v="1"/>
  </r>
  <r>
    <x v="1"/>
    <x v="166"/>
    <x v="1"/>
    <x v="1"/>
    <s v="-0.12776"/>
    <x v="0"/>
    <x v="0"/>
    <x v="0"/>
    <x v="251"/>
    <n v="1.54E-2"/>
    <x v="441"/>
    <n v="1.2074999999999998"/>
    <n v="26.721733499999996"/>
    <n v="2"/>
    <n v="260.06399999999996"/>
    <x v="61"/>
    <x v="9"/>
    <x v="7"/>
  </r>
  <r>
    <x v="1"/>
    <x v="167"/>
    <x v="1"/>
    <x v="1"/>
    <s v="-0.12776"/>
    <x v="0"/>
    <x v="0"/>
    <x v="0"/>
    <x v="429"/>
    <n v="1.5500000000000002E-2"/>
    <x v="442"/>
    <n v="1.1269999999999998"/>
    <n v="28.134766099999997"/>
    <n v="3"/>
    <n v="232.51199999999997"/>
    <x v="13"/>
    <x v="6"/>
    <x v="7"/>
  </r>
  <r>
    <x v="1"/>
    <x v="168"/>
    <x v="1"/>
    <x v="1"/>
    <s v="-0.12776"/>
    <x v="0"/>
    <x v="0"/>
    <x v="0"/>
    <x v="430"/>
    <n v="1.77E-2"/>
    <x v="443"/>
    <n v="0.80499999999999994"/>
    <n v="24.510269699999995"/>
    <n v="2"/>
    <n v="53.088000000000001"/>
    <x v="50"/>
    <x v="2"/>
    <x v="13"/>
  </r>
  <r>
    <x v="1"/>
    <x v="169"/>
    <x v="1"/>
    <x v="1"/>
    <s v="-0.12776"/>
    <x v="0"/>
    <x v="0"/>
    <x v="0"/>
    <x v="431"/>
    <n v="1.6600000000000004E-2"/>
    <x v="444"/>
    <n v="6.8999999999999992E-2"/>
    <n v="1.9500435"/>
    <n v="7"/>
    <n v="51.743999999999993"/>
    <x v="14"/>
    <x v="15"/>
    <x v="3"/>
  </r>
  <r>
    <x v="1"/>
    <x v="170"/>
    <x v="1"/>
    <x v="1"/>
    <s v="-0.12776"/>
    <x v="0"/>
    <x v="0"/>
    <x v="0"/>
    <x v="432"/>
    <n v="1.8500000000000003E-2"/>
    <x v="445"/>
    <n v="0.40250000000000002"/>
    <n v="9.8737275000000011"/>
    <n v="5"/>
    <n v="55.680000000000007"/>
    <x v="85"/>
    <x v="3"/>
    <x v="3"/>
  </r>
  <r>
    <x v="1"/>
    <x v="171"/>
    <x v="1"/>
    <x v="1"/>
    <s v="-0.12776"/>
    <x v="0"/>
    <x v="0"/>
    <x v="0"/>
    <x v="433"/>
    <n v="1.6700000000000003E-2"/>
    <x v="446"/>
    <n v="1.3109999999999999"/>
    <n v="25.75355931"/>
    <n v="4"/>
    <n v="177.40799999999999"/>
    <x v="0"/>
    <x v="3"/>
    <x v="1"/>
  </r>
  <r>
    <x v="1"/>
    <x v="172"/>
    <x v="1"/>
    <x v="1"/>
    <s v="-0.12776"/>
    <x v="0"/>
    <x v="0"/>
    <x v="0"/>
    <x v="434"/>
    <n v="1.1100000000000002E-2"/>
    <x v="447"/>
    <n v="0.63249999999999995"/>
    <n v="7.5213294749999999"/>
    <n v="5"/>
    <n v="0"/>
    <x v="9"/>
    <x v="23"/>
    <x v="10"/>
  </r>
  <r>
    <x v="1"/>
    <x v="173"/>
    <x v="1"/>
    <x v="1"/>
    <s v="-0.12776"/>
    <x v="0"/>
    <x v="0"/>
    <x v="0"/>
    <x v="435"/>
    <n v="1.8700000000000001E-2"/>
    <x v="448"/>
    <n v="1.127"/>
    <n v="24.042245919999999"/>
    <n v="5"/>
    <n v="47.711999999999996"/>
    <x v="69"/>
    <x v="19"/>
    <x v="10"/>
  </r>
  <r>
    <x v="1"/>
    <x v="174"/>
    <x v="1"/>
    <x v="1"/>
    <s v="-0.12776"/>
    <x v="0"/>
    <x v="0"/>
    <x v="0"/>
    <x v="436"/>
    <n v="1.8800000000000004E-2"/>
    <x v="449"/>
    <n v="1.3109999999999999"/>
    <n v="32.987277120000002"/>
    <n v="4"/>
    <n v="98.784000000000006"/>
    <x v="30"/>
    <x v="8"/>
    <x v="2"/>
  </r>
  <r>
    <x v="1"/>
    <x v="175"/>
    <x v="1"/>
    <x v="1"/>
    <s v="-0.12776"/>
    <x v="0"/>
    <x v="0"/>
    <x v="0"/>
    <x v="437"/>
    <n v="2.0500000000000001E-2"/>
    <x v="450"/>
    <n v="0.62099999999999989"/>
    <n v="18.422306549999995"/>
    <n v="7"/>
    <n v="67.872"/>
    <x v="21"/>
    <x v="2"/>
    <x v="11"/>
  </r>
  <r>
    <x v="1"/>
    <x v="176"/>
    <x v="1"/>
    <x v="1"/>
    <s v="-0.12776"/>
    <x v="0"/>
    <x v="0"/>
    <x v="0"/>
    <x v="438"/>
    <n v="1.8500000000000003E-2"/>
    <x v="451"/>
    <n v="0.97749999999999992"/>
    <n v="19.174200125000002"/>
    <n v="6"/>
    <n v="83.327999999999989"/>
    <x v="0"/>
    <x v="6"/>
    <x v="6"/>
  </r>
  <r>
    <x v="1"/>
    <x v="177"/>
    <x v="1"/>
    <x v="1"/>
    <s v="-0.12776"/>
    <x v="0"/>
    <x v="0"/>
    <x v="0"/>
    <x v="439"/>
    <n v="1.5399999999999999E-2"/>
    <x v="452"/>
    <n v="0.71299999999999986"/>
    <n v="12.094690299999996"/>
    <n v="3"/>
    <n v="49.92"/>
    <x v="19"/>
    <x v="11"/>
    <x v="13"/>
  </r>
  <r>
    <x v="1"/>
    <x v="178"/>
    <x v="1"/>
    <x v="1"/>
    <s v="-0.12776"/>
    <x v="0"/>
    <x v="0"/>
    <x v="0"/>
    <x v="440"/>
    <n v="1.9200000000000002E-2"/>
    <x v="453"/>
    <n v="0.97749999999999992"/>
    <n v="22.031755199999999"/>
    <n v="4"/>
    <n v="0"/>
    <x v="33"/>
    <x v="6"/>
    <x v="0"/>
  </r>
  <r>
    <x v="1"/>
    <x v="179"/>
    <x v="1"/>
    <x v="1"/>
    <s v="-0.12776"/>
    <x v="0"/>
    <x v="0"/>
    <x v="0"/>
    <x v="441"/>
    <n v="1.8100000000000002E-2"/>
    <x v="454"/>
    <n v="8.0500000000000002E-2"/>
    <n v="1.4096958750000002"/>
    <n v="6"/>
    <n v="0"/>
    <x v="19"/>
    <x v="9"/>
    <x v="13"/>
  </r>
  <r>
    <x v="1"/>
    <x v="180"/>
    <x v="1"/>
    <x v="1"/>
    <s v="-0.12776"/>
    <x v="0"/>
    <x v="0"/>
    <x v="0"/>
    <x v="442"/>
    <n v="1.9E-2"/>
    <x v="455"/>
    <n v="1.2764999999999997"/>
    <n v="24.544541999999993"/>
    <n v="3"/>
    <n v="0"/>
    <x v="44"/>
    <x v="4"/>
    <x v="3"/>
  </r>
  <r>
    <x v="1"/>
    <x v="181"/>
    <x v="1"/>
    <x v="1"/>
    <s v="-0.12776"/>
    <x v="0"/>
    <x v="0"/>
    <x v="0"/>
    <x v="443"/>
    <n v="1.7600000000000001E-2"/>
    <x v="456"/>
    <n v="0.96599999999999997"/>
    <n v="25.16746848"/>
    <n v="3"/>
    <n v="48.96"/>
    <x v="16"/>
    <x v="4"/>
    <x v="7"/>
  </r>
  <r>
    <x v="1"/>
    <x v="182"/>
    <x v="1"/>
    <x v="1"/>
    <s v="-0.12776"/>
    <x v="0"/>
    <x v="0"/>
    <x v="0"/>
    <x v="444"/>
    <n v="1.9400000000000001E-2"/>
    <x v="457"/>
    <n v="1.4259999999999999"/>
    <n v="28.184490719999999"/>
    <n v="1"/>
    <n v="48.384"/>
    <x v="67"/>
    <x v="0"/>
    <x v="3"/>
  </r>
  <r>
    <x v="1"/>
    <x v="183"/>
    <x v="1"/>
    <x v="1"/>
    <s v="-0.12776"/>
    <x v="0"/>
    <x v="0"/>
    <x v="0"/>
    <x v="445"/>
    <n v="1.3200000000000003E-2"/>
    <x v="458"/>
    <n v="1.2764999999999997"/>
    <n v="27.168617519999998"/>
    <n v="5"/>
    <n v="49.92"/>
    <x v="86"/>
    <x v="22"/>
    <x v="14"/>
  </r>
  <r>
    <x v="2"/>
    <x v="184"/>
    <x v="1"/>
    <x v="1"/>
    <s v="-0.12776"/>
    <x v="0"/>
    <x v="0"/>
    <x v="0"/>
    <x v="446"/>
    <n v="2.1500000000000002E-2"/>
    <x v="459"/>
    <n v="1.288"/>
    <n v="55.494768000000008"/>
    <n v="6"/>
    <n v="17.28"/>
    <x v="32"/>
    <x v="7"/>
    <x v="13"/>
  </r>
  <r>
    <x v="2"/>
    <x v="185"/>
    <x v="1"/>
    <x v="1"/>
    <s v="-0.12776"/>
    <x v="0"/>
    <x v="0"/>
    <x v="0"/>
    <x v="447"/>
    <n v="2.2600000000000002E-2"/>
    <x v="460"/>
    <n v="1.5179999999999998"/>
    <n v="81.753104399999998"/>
    <n v="2"/>
    <n v="15.36"/>
    <x v="0"/>
    <x v="0"/>
    <x v="10"/>
  </r>
  <r>
    <x v="2"/>
    <x v="186"/>
    <x v="1"/>
    <x v="1"/>
    <s v="-0.12776"/>
    <x v="0"/>
    <x v="0"/>
    <x v="0"/>
    <x v="448"/>
    <n v="1.3600000000000001E-2"/>
    <x v="461"/>
    <n v="1.1039999999999999"/>
    <n v="32.070758399999995"/>
    <n v="3"/>
    <n v="54.72"/>
    <x v="23"/>
    <x v="11"/>
    <x v="7"/>
  </r>
  <r>
    <x v="2"/>
    <x v="187"/>
    <x v="1"/>
    <x v="1"/>
    <s v="-0.12776"/>
    <x v="0"/>
    <x v="0"/>
    <x v="0"/>
    <x v="449"/>
    <n v="2.1400000000000002E-2"/>
    <x v="462"/>
    <n v="0.90849999999999986"/>
    <n v="35.637002699999996"/>
    <n v="5"/>
    <n v="65.855999999999995"/>
    <x v="5"/>
    <x v="11"/>
    <x v="1"/>
  </r>
  <r>
    <x v="2"/>
    <x v="188"/>
    <x v="1"/>
    <x v="1"/>
    <s v="-0.12776"/>
    <x v="0"/>
    <x v="0"/>
    <x v="0"/>
    <x v="450"/>
    <n v="1.4499999999999999E-2"/>
    <x v="463"/>
    <n v="1.288"/>
    <n v="43.496403999999998"/>
    <n v="2"/>
    <n v="26.880000000000003"/>
    <x v="19"/>
    <x v="27"/>
    <x v="13"/>
  </r>
  <r>
    <x v="2"/>
    <x v="189"/>
    <x v="1"/>
    <x v="1"/>
    <s v="-0.12776"/>
    <x v="0"/>
    <x v="0"/>
    <x v="0"/>
    <x v="451"/>
    <n v="2.0000000000000004E-2"/>
    <x v="464"/>
    <n v="1.6560000000000001"/>
    <n v="79.256160000000023"/>
    <n v="3"/>
    <n v="53.760000000000005"/>
    <x v="64"/>
    <x v="6"/>
    <x v="10"/>
  </r>
  <r>
    <x v="2"/>
    <x v="190"/>
    <x v="1"/>
    <x v="1"/>
    <s v="-0.12776"/>
    <x v="0"/>
    <x v="0"/>
    <x v="0"/>
    <x v="452"/>
    <n v="1.2700000000000003E-2"/>
    <x v="465"/>
    <n v="0.67849999999999988"/>
    <n v="14.037011550000001"/>
    <n v="6"/>
    <n v="43.199999999999996"/>
    <x v="46"/>
    <x v="8"/>
    <x v="13"/>
  </r>
  <r>
    <x v="2"/>
    <x v="191"/>
    <x v="1"/>
    <x v="1"/>
    <s v="-0.12776"/>
    <x v="0"/>
    <x v="0"/>
    <x v="0"/>
    <x v="453"/>
    <n v="1.3600000000000001E-2"/>
    <x v="466"/>
    <n v="1.4260000000000002"/>
    <n v="38.069636800000012"/>
    <n v="6"/>
    <n v="43.68"/>
    <x v="55"/>
    <x v="23"/>
    <x v="13"/>
  </r>
  <r>
    <x v="2"/>
    <x v="192"/>
    <x v="1"/>
    <x v="1"/>
    <s v="-0.12776"/>
    <x v="0"/>
    <x v="0"/>
    <x v="0"/>
    <x v="454"/>
    <n v="1.7100000000000001E-2"/>
    <x v="467"/>
    <n v="1.2534999999999998"/>
    <n v="34.660152449999998"/>
    <n v="4"/>
    <n v="57.599999999999994"/>
    <x v="77"/>
    <x v="0"/>
    <x v="6"/>
  </r>
  <r>
    <x v="2"/>
    <x v="193"/>
    <x v="1"/>
    <x v="1"/>
    <s v="-0.12776"/>
    <x v="0"/>
    <x v="0"/>
    <x v="0"/>
    <x v="455"/>
    <n v="1.5200000000000002E-2"/>
    <x v="468"/>
    <n v="1.3224999999999998"/>
    <n v="46.918067999999998"/>
    <n v="4"/>
    <n v="51.072000000000003"/>
    <x v="37"/>
    <x v="10"/>
    <x v="15"/>
  </r>
  <r>
    <x v="2"/>
    <x v="194"/>
    <x v="1"/>
    <x v="1"/>
    <s v="-0.12776"/>
    <x v="0"/>
    <x v="0"/>
    <x v="0"/>
    <x v="456"/>
    <n v="1.5899999999999997E-2"/>
    <x v="469"/>
    <n v="0.83949999999999991"/>
    <n v="21.023178749999996"/>
    <n v="4"/>
    <n v="60.48"/>
    <x v="63"/>
    <x v="19"/>
    <x v="9"/>
  </r>
  <r>
    <x v="2"/>
    <x v="195"/>
    <x v="1"/>
    <x v="1"/>
    <s v="-0.12776"/>
    <x v="0"/>
    <x v="0"/>
    <x v="0"/>
    <x v="457"/>
    <n v="2.2000000000000002E-2"/>
    <x v="470"/>
    <n v="1.6674999999999995"/>
    <n v="87.126874999999984"/>
    <n v="1"/>
    <n v="81.311999999999998"/>
    <x v="67"/>
    <x v="27"/>
    <x v="12"/>
  </r>
  <r>
    <x v="2"/>
    <x v="196"/>
    <x v="1"/>
    <x v="1"/>
    <s v="-0.12776"/>
    <x v="0"/>
    <x v="0"/>
    <x v="0"/>
    <x v="458"/>
    <n v="1.9900000000000001E-2"/>
    <x v="471"/>
    <n v="0.45999999999999991"/>
    <n v="23.004001999999996"/>
    <n v="3"/>
    <n v="51.743999999999993"/>
    <x v="9"/>
    <x v="20"/>
    <x v="12"/>
  </r>
  <r>
    <x v="2"/>
    <x v="197"/>
    <x v="1"/>
    <x v="1"/>
    <s v="-0.12776"/>
    <x v="0"/>
    <x v="0"/>
    <x v="0"/>
    <x v="459"/>
    <n v="1.5599999999999999E-2"/>
    <x v="472"/>
    <n v="1.4834999999999998"/>
    <n v="56.838225599999994"/>
    <n v="0"/>
    <n v="57.791999999999994"/>
    <x v="11"/>
    <x v="2"/>
    <x v="3"/>
  </r>
  <r>
    <x v="2"/>
    <x v="198"/>
    <x v="1"/>
    <x v="1"/>
    <s v="-0.12776"/>
    <x v="0"/>
    <x v="0"/>
    <x v="0"/>
    <x v="460"/>
    <n v="1.7800000000000003E-2"/>
    <x v="473"/>
    <n v="1.012"/>
    <n v="37.288152000000004"/>
    <n v="3"/>
    <n v="57.599999999999994"/>
    <x v="69"/>
    <x v="16"/>
    <x v="6"/>
  </r>
  <r>
    <x v="2"/>
    <x v="199"/>
    <x v="1"/>
    <x v="1"/>
    <s v="-0.12776"/>
    <x v="0"/>
    <x v="0"/>
    <x v="0"/>
    <x v="461"/>
    <n v="1.4999999999999999E-2"/>
    <x v="474"/>
    <n v="1.081"/>
    <n v="37.489080000000001"/>
    <n v="3"/>
    <n v="65.855999999999995"/>
    <x v="26"/>
    <x v="7"/>
    <x v="11"/>
  </r>
  <r>
    <x v="2"/>
    <x v="200"/>
    <x v="1"/>
    <x v="1"/>
    <s v="-0.12776"/>
    <x v="0"/>
    <x v="0"/>
    <x v="0"/>
    <x v="462"/>
    <n v="1.43E-2"/>
    <x v="475"/>
    <n v="0.4945"/>
    <n v="12.7708581"/>
    <n v="4"/>
    <n v="88.703999999999994"/>
    <x v="45"/>
    <x v="19"/>
    <x v="3"/>
  </r>
  <r>
    <x v="2"/>
    <x v="201"/>
    <x v="1"/>
    <x v="1"/>
    <s v="-0.12776"/>
    <x v="0"/>
    <x v="0"/>
    <x v="0"/>
    <x v="463"/>
    <n v="1.7800000000000003E-2"/>
    <x v="476"/>
    <n v="0.43700000000000006"/>
    <n v="13.246955800000004"/>
    <n v="1"/>
    <n v="150.52799999999999"/>
    <x v="11"/>
    <x v="8"/>
    <x v="16"/>
  </r>
  <r>
    <x v="2"/>
    <x v="202"/>
    <x v="1"/>
    <x v="1"/>
    <s v="-0.12776"/>
    <x v="0"/>
    <x v="0"/>
    <x v="0"/>
    <x v="464"/>
    <n v="1.6800000000000002E-2"/>
    <x v="477"/>
    <n v="1.4834999999999996"/>
    <n v="56.450141999999992"/>
    <n v="2"/>
    <n v="159.93600000000001"/>
    <x v="64"/>
    <x v="7"/>
    <x v="6"/>
  </r>
  <r>
    <x v="2"/>
    <x v="203"/>
    <x v="1"/>
    <x v="1"/>
    <s v="-0.12776"/>
    <x v="0"/>
    <x v="0"/>
    <x v="0"/>
    <x v="269"/>
    <n v="1.84E-2"/>
    <x v="478"/>
    <n v="0.77049999999999996"/>
    <n v="26.936679999999999"/>
    <n v="2"/>
    <n v="48.96"/>
    <x v="10"/>
    <x v="16"/>
    <x v="10"/>
  </r>
  <r>
    <x v="2"/>
    <x v="204"/>
    <x v="1"/>
    <x v="1"/>
    <s v="-0.12776"/>
    <x v="0"/>
    <x v="0"/>
    <x v="0"/>
    <x v="465"/>
    <n v="1.5800000000000002E-2"/>
    <x v="479"/>
    <n v="0.26450000000000001"/>
    <n v="8.4376029000000017"/>
    <n v="3"/>
    <n v="36.480000000000004"/>
    <x v="32"/>
    <x v="10"/>
    <x v="11"/>
  </r>
  <r>
    <x v="2"/>
    <x v="205"/>
    <x v="1"/>
    <x v="1"/>
    <s v="-0.12776"/>
    <x v="0"/>
    <x v="0"/>
    <x v="0"/>
    <x v="196"/>
    <n v="2.29E-2"/>
    <x v="480"/>
    <n v="1.2994999999999999"/>
    <n v="50.024122549999994"/>
    <n v="2"/>
    <n v="194.87999999999997"/>
    <x v="22"/>
    <x v="3"/>
    <x v="13"/>
  </r>
  <r>
    <x v="2"/>
    <x v="206"/>
    <x v="1"/>
    <x v="1"/>
    <s v="-0.12776"/>
    <x v="0"/>
    <x v="0"/>
    <x v="0"/>
    <x v="466"/>
    <n v="1.7700000000000004E-2"/>
    <x v="481"/>
    <n v="1.3224999999999998"/>
    <n v="54.236915250000003"/>
    <n v="4"/>
    <n v="112.22399999999999"/>
    <x v="42"/>
    <x v="11"/>
    <x v="9"/>
  </r>
  <r>
    <x v="2"/>
    <x v="207"/>
    <x v="1"/>
    <x v="1"/>
    <s v="-0.12776"/>
    <x v="0"/>
    <x v="0"/>
    <x v="0"/>
    <x v="467"/>
    <n v="2.12E-2"/>
    <x v="482"/>
    <n v="1.357"/>
    <n v="59.205367200000005"/>
    <n v="2"/>
    <n v="50.88"/>
    <x v="25"/>
    <x v="7"/>
    <x v="10"/>
  </r>
  <r>
    <x v="2"/>
    <x v="208"/>
    <x v="1"/>
    <x v="1"/>
    <s v="-0.12776"/>
    <x v="0"/>
    <x v="0"/>
    <x v="0"/>
    <x v="468"/>
    <n v="1.9100000000000002E-2"/>
    <x v="483"/>
    <n v="1.6559999999999999"/>
    <n v="55.857873600000005"/>
    <n v="0"/>
    <n v="157.24799999999999"/>
    <x v="25"/>
    <x v="2"/>
    <x v="6"/>
  </r>
  <r>
    <x v="2"/>
    <x v="209"/>
    <x v="1"/>
    <x v="1"/>
    <s v="-0.12776"/>
    <x v="0"/>
    <x v="0"/>
    <x v="0"/>
    <x v="242"/>
    <n v="1.43E-2"/>
    <x v="484"/>
    <n v="0.33350000000000002"/>
    <n v="8.1979969500000003"/>
    <n v="2"/>
    <n v="51.84"/>
    <x v="71"/>
    <x v="9"/>
    <x v="7"/>
  </r>
  <r>
    <x v="2"/>
    <x v="210"/>
    <x v="1"/>
    <x v="1"/>
    <s v="-0.12776"/>
    <x v="0"/>
    <x v="0"/>
    <x v="0"/>
    <x v="469"/>
    <n v="2.0200000000000003E-2"/>
    <x v="485"/>
    <n v="1.242"/>
    <n v="55.495540800000008"/>
    <n v="5"/>
    <n v="0"/>
    <x v="54"/>
    <x v="1"/>
    <x v="1"/>
  </r>
  <r>
    <x v="2"/>
    <x v="211"/>
    <x v="1"/>
    <x v="1"/>
    <s v="-0.12776"/>
    <x v="0"/>
    <x v="0"/>
    <x v="0"/>
    <x v="470"/>
    <n v="1.43E-2"/>
    <x v="486"/>
    <n v="1.2995000000000001"/>
    <n v="36.756877299999999"/>
    <n v="5"/>
    <n v="174.04799999999997"/>
    <x v="71"/>
    <x v="15"/>
    <x v="6"/>
  </r>
  <r>
    <x v="2"/>
    <x v="212"/>
    <x v="1"/>
    <x v="1"/>
    <s v="-0.12776"/>
    <x v="0"/>
    <x v="0"/>
    <x v="0"/>
    <x v="471"/>
    <n v="2.06E-2"/>
    <x v="487"/>
    <n v="0.43699999999999994"/>
    <n v="19.264707999999999"/>
    <n v="1"/>
    <n v="176.73599999999999"/>
    <x v="49"/>
    <x v="20"/>
    <x v="9"/>
  </r>
  <r>
    <x v="2"/>
    <x v="213"/>
    <x v="1"/>
    <x v="1"/>
    <s v="-0.12776"/>
    <x v="0"/>
    <x v="0"/>
    <x v="0"/>
    <x v="472"/>
    <n v="1.6399999999999998E-2"/>
    <x v="488"/>
    <n v="1.0464999999999998"/>
    <n v="29.536834599999988"/>
    <n v="3"/>
    <n v="124.32"/>
    <x v="22"/>
    <x v="17"/>
    <x v="2"/>
  </r>
  <r>
    <x v="2"/>
    <x v="214"/>
    <x v="1"/>
    <x v="1"/>
    <s v="-0.12776"/>
    <x v="0"/>
    <x v="0"/>
    <x v="0"/>
    <x v="473"/>
    <n v="1.7700000000000004E-2"/>
    <x v="489"/>
    <n v="0.27599999999999997"/>
    <n v="13.683445200000003"/>
    <n v="3"/>
    <n v="48.96"/>
    <x v="51"/>
    <x v="2"/>
    <x v="1"/>
  </r>
  <r>
    <x v="2"/>
    <x v="215"/>
    <x v="1"/>
    <x v="1"/>
    <s v="-0.12776"/>
    <x v="0"/>
    <x v="0"/>
    <x v="0"/>
    <x v="474"/>
    <n v="1.8000000000000002E-2"/>
    <x v="490"/>
    <n v="0.40249999999999997"/>
    <n v="14.526225"/>
    <n v="3"/>
    <n v="28.799999999999997"/>
    <x v="32"/>
    <x v="10"/>
    <x v="1"/>
  </r>
  <r>
    <x v="2"/>
    <x v="216"/>
    <x v="1"/>
    <x v="1"/>
    <s v="-0.12776"/>
    <x v="0"/>
    <x v="0"/>
    <x v="0"/>
    <x v="475"/>
    <n v="2.1700000000000001E-2"/>
    <x v="491"/>
    <n v="1.6329999999999998"/>
    <n v="69.064958899999993"/>
    <n v="6"/>
    <n v="153.88800000000001"/>
    <x v="11"/>
    <x v="2"/>
    <x v="2"/>
  </r>
  <r>
    <x v="2"/>
    <x v="217"/>
    <x v="1"/>
    <x v="1"/>
    <s v="-0.12776"/>
    <x v="0"/>
    <x v="0"/>
    <x v="0"/>
    <x v="476"/>
    <n v="1.95E-2"/>
    <x v="492"/>
    <n v="0.91999999999999993"/>
    <n v="30.390359999999998"/>
    <n v="4"/>
    <n v="114.91200000000001"/>
    <x v="3"/>
    <x v="7"/>
    <x v="13"/>
  </r>
  <r>
    <x v="2"/>
    <x v="218"/>
    <x v="1"/>
    <x v="1"/>
    <s v="-0.12776"/>
    <x v="0"/>
    <x v="0"/>
    <x v="0"/>
    <x v="455"/>
    <n v="1.49E-2"/>
    <x v="493"/>
    <n v="1.1959999999999997"/>
    <n v="41.592813599999992"/>
    <n v="2"/>
    <n v="55.680000000000007"/>
    <x v="41"/>
    <x v="23"/>
    <x v="2"/>
  </r>
  <r>
    <x v="2"/>
    <x v="219"/>
    <x v="1"/>
    <x v="1"/>
    <s v="-0.12776"/>
    <x v="0"/>
    <x v="0"/>
    <x v="0"/>
    <x v="214"/>
    <n v="1.77E-2"/>
    <x v="494"/>
    <n v="0.40249999999999997"/>
    <n v="12.196716"/>
    <n v="2"/>
    <n v="61.151999999999987"/>
    <x v="78"/>
    <x v="19"/>
    <x v="6"/>
  </r>
  <r>
    <x v="2"/>
    <x v="220"/>
    <x v="1"/>
    <x v="1"/>
    <s v="-0.12776"/>
    <x v="0"/>
    <x v="0"/>
    <x v="0"/>
    <x v="477"/>
    <n v="1.8100000000000005E-2"/>
    <x v="495"/>
    <n v="0.60949999999999993"/>
    <n v="23.089871350000006"/>
    <n v="1"/>
    <n v="77.279999999999987"/>
    <x v="79"/>
    <x v="8"/>
    <x v="10"/>
  </r>
  <r>
    <x v="2"/>
    <x v="221"/>
    <x v="1"/>
    <x v="1"/>
    <s v="-0.12776"/>
    <x v="0"/>
    <x v="0"/>
    <x v="0"/>
    <x v="478"/>
    <n v="1.9200000000000002E-2"/>
    <x v="496"/>
    <n v="0.54050000000000009"/>
    <n v="27.376108800000008"/>
    <n v="3"/>
    <n v="37.440000000000005"/>
    <x v="34"/>
    <x v="4"/>
    <x v="9"/>
  </r>
  <r>
    <x v="2"/>
    <x v="222"/>
    <x v="1"/>
    <x v="1"/>
    <s v="-0.12776"/>
    <x v="0"/>
    <x v="0"/>
    <x v="0"/>
    <x v="479"/>
    <n v="1.49E-2"/>
    <x v="497"/>
    <n v="1.5409999999999999"/>
    <n v="63.257279500000003"/>
    <n v="4"/>
    <n v="192.864"/>
    <x v="28"/>
    <x v="2"/>
    <x v="1"/>
  </r>
  <r>
    <x v="2"/>
    <x v="223"/>
    <x v="1"/>
    <x v="1"/>
    <s v="-0.12776"/>
    <x v="0"/>
    <x v="0"/>
    <x v="0"/>
    <x v="480"/>
    <n v="1.2700000000000003E-2"/>
    <x v="498"/>
    <n v="0.253"/>
    <n v="5.8992516000000021"/>
    <n v="3"/>
    <n v="79.968000000000004"/>
    <x v="22"/>
    <x v="18"/>
    <x v="10"/>
  </r>
  <r>
    <x v="2"/>
    <x v="224"/>
    <x v="1"/>
    <x v="1"/>
    <s v="-0.12776"/>
    <x v="0"/>
    <x v="0"/>
    <x v="0"/>
    <x v="481"/>
    <n v="2.01E-2"/>
    <x v="499"/>
    <n v="1.2535000000000001"/>
    <n v="64.197751800000006"/>
    <n v="2"/>
    <n v="49.92"/>
    <x v="52"/>
    <x v="8"/>
    <x v="7"/>
  </r>
  <r>
    <x v="2"/>
    <x v="225"/>
    <x v="1"/>
    <x v="1"/>
    <s v="-0.12776"/>
    <x v="0"/>
    <x v="0"/>
    <x v="0"/>
    <x v="188"/>
    <n v="1.55E-2"/>
    <x v="500"/>
    <n v="1.3454999999999999"/>
    <n v="36.308990249999994"/>
    <n v="3"/>
    <n v="18.240000000000002"/>
    <x v="26"/>
    <x v="11"/>
    <x v="3"/>
  </r>
  <r>
    <x v="2"/>
    <x v="226"/>
    <x v="1"/>
    <x v="1"/>
    <s v="-0.12776"/>
    <x v="0"/>
    <x v="0"/>
    <x v="0"/>
    <x v="482"/>
    <n v="1.9299999999999998E-2"/>
    <x v="501"/>
    <n v="1.6099999999999999"/>
    <n v="72.74189299999999"/>
    <n v="5"/>
    <n v="65.183999999999997"/>
    <x v="87"/>
    <x v="2"/>
    <x v="1"/>
  </r>
  <r>
    <x v="2"/>
    <x v="227"/>
    <x v="1"/>
    <x v="1"/>
    <s v="-0.12776"/>
    <x v="0"/>
    <x v="0"/>
    <x v="0"/>
    <x v="483"/>
    <n v="1.5900000000000001E-2"/>
    <x v="502"/>
    <n v="0.77049999999999996"/>
    <n v="26.976591899999999"/>
    <n v="4"/>
    <n v="59.807999999999993"/>
    <x v="13"/>
    <x v="10"/>
    <x v="9"/>
  </r>
  <r>
    <x v="2"/>
    <x v="228"/>
    <x v="1"/>
    <x v="1"/>
    <s v="-0.12776"/>
    <x v="0"/>
    <x v="0"/>
    <x v="0"/>
    <x v="484"/>
    <n v="1.43E-2"/>
    <x v="503"/>
    <n v="0.86249999999999993"/>
    <n v="24.655166249999997"/>
    <n v="3"/>
    <n v="12.48"/>
    <x v="41"/>
    <x v="0"/>
    <x v="13"/>
  </r>
  <r>
    <x v="2"/>
    <x v="229"/>
    <x v="1"/>
    <x v="1"/>
    <s v="-0.12776"/>
    <x v="0"/>
    <x v="0"/>
    <x v="0"/>
    <x v="286"/>
    <n v="1.9900000000000001E-2"/>
    <x v="504"/>
    <n v="1.1615"/>
    <n v="36.566110700000003"/>
    <n v="4"/>
    <n v="102.81599999999999"/>
    <x v="55"/>
    <x v="11"/>
    <x v="2"/>
  </r>
  <r>
    <x v="2"/>
    <x v="230"/>
    <x v="1"/>
    <x v="1"/>
    <s v="-0.12776"/>
    <x v="0"/>
    <x v="0"/>
    <x v="0"/>
    <x v="485"/>
    <n v="2.0499999999999997E-2"/>
    <x v="505"/>
    <n v="1.357"/>
    <n v="61.339792499999987"/>
    <n v="2"/>
    <n v="102.14400000000001"/>
    <x v="33"/>
    <x v="0"/>
    <x v="13"/>
  </r>
  <r>
    <x v="2"/>
    <x v="231"/>
    <x v="1"/>
    <x v="1"/>
    <s v="-0.12776"/>
    <x v="0"/>
    <x v="0"/>
    <x v="0"/>
    <x v="486"/>
    <n v="1.9700000000000002E-2"/>
    <x v="506"/>
    <n v="0.20699999999999999"/>
    <n v="8.5758237000000008"/>
    <n v="6"/>
    <n v="184.12799999999999"/>
    <x v="9"/>
    <x v="6"/>
    <x v="13"/>
  </r>
  <r>
    <x v="2"/>
    <x v="232"/>
    <x v="1"/>
    <x v="1"/>
    <s v="-0.12776"/>
    <x v="0"/>
    <x v="0"/>
    <x v="0"/>
    <x v="487"/>
    <n v="1.4200000000000001E-2"/>
    <x v="507"/>
    <n v="0.59799999999999986"/>
    <n v="21.738495999999998"/>
    <n v="7"/>
    <n v="112.896"/>
    <x v="57"/>
    <x v="12"/>
    <x v="2"/>
  </r>
  <r>
    <x v="2"/>
    <x v="233"/>
    <x v="1"/>
    <x v="1"/>
    <s v="-0.12776"/>
    <x v="0"/>
    <x v="0"/>
    <x v="0"/>
    <x v="488"/>
    <n v="1.8200000000000001E-2"/>
    <x v="508"/>
    <n v="0.81649999999999989"/>
    <n v="35.159469799999997"/>
    <n v="5"/>
    <n v="130.36799999999999"/>
    <x v="25"/>
    <x v="7"/>
    <x v="6"/>
  </r>
  <r>
    <x v="2"/>
    <x v="234"/>
    <x v="1"/>
    <x v="1"/>
    <s v="-0.12776"/>
    <x v="0"/>
    <x v="0"/>
    <x v="0"/>
    <x v="489"/>
    <n v="1.8499999999999999E-2"/>
    <x v="509"/>
    <n v="0.44849999999999995"/>
    <n v="20.394640499999998"/>
    <n v="4"/>
    <n v="153.88800000000001"/>
    <x v="26"/>
    <x v="18"/>
    <x v="6"/>
  </r>
  <r>
    <x v="2"/>
    <x v="235"/>
    <x v="1"/>
    <x v="1"/>
    <s v="-0.12776"/>
    <x v="0"/>
    <x v="0"/>
    <x v="0"/>
    <x v="490"/>
    <n v="1.6600000000000004E-2"/>
    <x v="510"/>
    <n v="0.621"/>
    <n v="24.637554000000005"/>
    <n v="5"/>
    <n v="68.543999999999997"/>
    <x v="58"/>
    <x v="8"/>
    <x v="11"/>
  </r>
  <r>
    <x v="2"/>
    <x v="236"/>
    <x v="1"/>
    <x v="1"/>
    <s v="-0.12776"/>
    <x v="0"/>
    <x v="0"/>
    <x v="0"/>
    <x v="491"/>
    <n v="1.4100000000000003E-2"/>
    <x v="511"/>
    <n v="0.24149999999999996"/>
    <n v="6.5242674000000003"/>
    <n v="5"/>
    <n v="84.671999999999997"/>
    <x v="63"/>
    <x v="2"/>
    <x v="13"/>
  </r>
  <r>
    <x v="2"/>
    <x v="237"/>
    <x v="1"/>
    <x v="1"/>
    <s v="-0.12776"/>
    <x v="0"/>
    <x v="0"/>
    <x v="0"/>
    <x v="492"/>
    <n v="2.24E-2"/>
    <x v="512"/>
    <n v="1.1499999999999999"/>
    <n v="69.242879999999985"/>
    <n v="8"/>
    <n v="100.8"/>
    <x v="45"/>
    <x v="4"/>
    <x v="9"/>
  </r>
  <r>
    <x v="2"/>
    <x v="238"/>
    <x v="1"/>
    <x v="1"/>
    <s v="-0.12776"/>
    <x v="0"/>
    <x v="0"/>
    <x v="0"/>
    <x v="493"/>
    <n v="1.5200000000000002E-2"/>
    <x v="513"/>
    <n v="0.55200000000000005"/>
    <n v="15.438336000000003"/>
    <n v="3"/>
    <n v="88.031999999999996"/>
    <x v="46"/>
    <x v="18"/>
    <x v="9"/>
  </r>
  <r>
    <x v="2"/>
    <x v="239"/>
    <x v="1"/>
    <x v="1"/>
    <s v="-0.12776"/>
    <x v="0"/>
    <x v="0"/>
    <x v="0"/>
    <x v="494"/>
    <n v="1.5800000000000002E-2"/>
    <x v="514"/>
    <n v="0.81649999999999989"/>
    <n v="30.458552699999998"/>
    <n v="3"/>
    <n v="28.799999999999997"/>
    <x v="0"/>
    <x v="27"/>
    <x v="1"/>
  </r>
  <r>
    <x v="2"/>
    <x v="240"/>
    <x v="1"/>
    <x v="1"/>
    <s v="-0.12776"/>
    <x v="0"/>
    <x v="0"/>
    <x v="0"/>
    <x v="495"/>
    <n v="1.7800000000000003E-2"/>
    <x v="515"/>
    <n v="0.52899999999999991"/>
    <n v="17.175148799999999"/>
    <n v="4"/>
    <n v="67.2"/>
    <x v="26"/>
    <x v="8"/>
    <x v="3"/>
  </r>
  <r>
    <x v="2"/>
    <x v="241"/>
    <x v="1"/>
    <x v="1"/>
    <s v="-0.12776"/>
    <x v="0"/>
    <x v="0"/>
    <x v="0"/>
    <x v="496"/>
    <n v="1.77E-2"/>
    <x v="516"/>
    <n v="0.98899999999999999"/>
    <n v="38.879271299999999"/>
    <n v="6"/>
    <n v="40.32"/>
    <x v="78"/>
    <x v="7"/>
    <x v="9"/>
  </r>
  <r>
    <x v="2"/>
    <x v="242"/>
    <x v="1"/>
    <x v="1"/>
    <s v="-0.12776"/>
    <x v="0"/>
    <x v="0"/>
    <x v="0"/>
    <x v="497"/>
    <n v="2.0999999999999998E-2"/>
    <x v="517"/>
    <n v="0.48299999999999993"/>
    <n v="15.995510999999997"/>
    <n v="4"/>
    <n v="89.376000000000005"/>
    <x v="42"/>
    <x v="4"/>
    <x v="13"/>
  </r>
  <r>
    <x v="2"/>
    <x v="243"/>
    <x v="1"/>
    <x v="1"/>
    <s v="-0.12776"/>
    <x v="0"/>
    <x v="0"/>
    <x v="0"/>
    <x v="498"/>
    <n v="1.4500000000000001E-2"/>
    <x v="518"/>
    <n v="1.2649999999999999"/>
    <n v="44.535589999999999"/>
    <n v="6"/>
    <n v="153.21599999999998"/>
    <x v="56"/>
    <x v="24"/>
    <x v="13"/>
  </r>
  <r>
    <x v="2"/>
    <x v="244"/>
    <x v="1"/>
    <x v="1"/>
    <s v="-0.12776"/>
    <x v="0"/>
    <x v="0"/>
    <x v="0"/>
    <x v="499"/>
    <n v="1.6399999999999998E-2"/>
    <x v="519"/>
    <n v="0.98899999999999988"/>
    <n v="28.806009599999992"/>
    <n v="3"/>
    <n v="24.96"/>
    <x v="36"/>
    <x v="3"/>
    <x v="13"/>
  </r>
  <r>
    <x v="2"/>
    <x v="245"/>
    <x v="1"/>
    <x v="1"/>
    <s v="-0.12776"/>
    <x v="0"/>
    <x v="0"/>
    <x v="0"/>
    <x v="500"/>
    <n v="1.9400000000000001E-2"/>
    <x v="520"/>
    <n v="1.4719999999999998"/>
    <n v="69.792819199999997"/>
    <n v="7"/>
    <n v="47.039999999999992"/>
    <x v="22"/>
    <x v="25"/>
    <x v="14"/>
  </r>
  <r>
    <x v="2"/>
    <x v="246"/>
    <x v="1"/>
    <x v="1"/>
    <s v="-0.12776"/>
    <x v="0"/>
    <x v="0"/>
    <x v="0"/>
    <x v="501"/>
    <n v="1.8100000000000002E-2"/>
    <x v="521"/>
    <n v="1.3340000000000001"/>
    <n v="62.343422800000006"/>
    <n v="6"/>
    <n v="42.335999999999999"/>
    <x v="14"/>
    <x v="24"/>
    <x v="9"/>
  </r>
  <r>
    <x v="2"/>
    <x v="247"/>
    <x v="1"/>
    <x v="1"/>
    <s v="-0.12776"/>
    <x v="0"/>
    <x v="0"/>
    <x v="0"/>
    <x v="502"/>
    <n v="1.77E-2"/>
    <x v="522"/>
    <n v="0.35649999999999998"/>
    <n v="15.3712818"/>
    <n v="8"/>
    <n v="78.623999999999995"/>
    <x v="55"/>
    <x v="6"/>
    <x v="15"/>
  </r>
  <r>
    <x v="2"/>
    <x v="248"/>
    <x v="1"/>
    <x v="1"/>
    <s v="-0.12776"/>
    <x v="0"/>
    <x v="0"/>
    <x v="0"/>
    <x v="503"/>
    <n v="1.9800000000000002E-2"/>
    <x v="523"/>
    <n v="1.4259999999999999"/>
    <n v="51.895562400000003"/>
    <n v="4"/>
    <n v="33.6"/>
    <x v="64"/>
    <x v="16"/>
    <x v="13"/>
  </r>
  <r>
    <x v="2"/>
    <x v="249"/>
    <x v="1"/>
    <x v="1"/>
    <s v="-0.12776"/>
    <x v="0"/>
    <x v="0"/>
    <x v="0"/>
    <x v="205"/>
    <n v="1.7100000000000001E-2"/>
    <x v="524"/>
    <n v="0.54049999999999998"/>
    <n v="17.163415349999998"/>
    <n v="8"/>
    <n v="150.52799999999999"/>
    <x v="3"/>
    <x v="7"/>
    <x v="10"/>
  </r>
  <r>
    <x v="2"/>
    <x v="250"/>
    <x v="1"/>
    <x v="1"/>
    <s v="-0.12776"/>
    <x v="0"/>
    <x v="0"/>
    <x v="0"/>
    <x v="504"/>
    <n v="1.72E-2"/>
    <x v="525"/>
    <n v="0.72449999999999992"/>
    <n v="32.3497944"/>
    <n v="3"/>
    <n v="225.11999999999998"/>
    <x v="41"/>
    <x v="1"/>
    <x v="10"/>
  </r>
  <r>
    <x v="2"/>
    <x v="251"/>
    <x v="1"/>
    <x v="1"/>
    <s v="-0.12776"/>
    <x v="0"/>
    <x v="0"/>
    <x v="0"/>
    <x v="505"/>
    <n v="2.0400000000000001E-2"/>
    <x v="526"/>
    <n v="1.012"/>
    <n v="33.857472000000001"/>
    <n v="4"/>
    <n v="108.19199999999999"/>
    <x v="63"/>
    <x v="10"/>
    <x v="13"/>
  </r>
  <r>
    <x v="2"/>
    <x v="252"/>
    <x v="1"/>
    <x v="1"/>
    <s v="-0.12776"/>
    <x v="0"/>
    <x v="0"/>
    <x v="0"/>
    <x v="506"/>
    <n v="1.7300000000000003E-2"/>
    <x v="527"/>
    <n v="0.91999999999999993"/>
    <n v="24.144572"/>
    <n v="5"/>
    <n v="149.85599999999999"/>
    <x v="67"/>
    <x v="16"/>
    <x v="13"/>
  </r>
  <r>
    <x v="2"/>
    <x v="253"/>
    <x v="1"/>
    <x v="1"/>
    <s v="-0.12776"/>
    <x v="0"/>
    <x v="0"/>
    <x v="0"/>
    <x v="507"/>
    <n v="1.8700000000000001E-2"/>
    <x v="528"/>
    <n v="0.86249999999999993"/>
    <n v="40.241231249999998"/>
    <n v="7"/>
    <n v="33.6"/>
    <x v="69"/>
    <x v="16"/>
    <x v="13"/>
  </r>
  <r>
    <x v="2"/>
    <x v="254"/>
    <x v="1"/>
    <x v="1"/>
    <s v="-0.12776"/>
    <x v="0"/>
    <x v="0"/>
    <x v="0"/>
    <x v="508"/>
    <n v="1.4100000000000001E-2"/>
    <x v="529"/>
    <n v="1.38"/>
    <n v="32.981310000000001"/>
    <n v="4"/>
    <n v="36.480000000000004"/>
    <x v="12"/>
    <x v="4"/>
    <x v="13"/>
  </r>
  <r>
    <x v="2"/>
    <x v="255"/>
    <x v="1"/>
    <x v="1"/>
    <s v="-0.12776"/>
    <x v="0"/>
    <x v="0"/>
    <x v="0"/>
    <x v="509"/>
    <n v="1.2700000000000003E-2"/>
    <x v="530"/>
    <n v="0.73599999999999999"/>
    <n v="24.424233600000004"/>
    <n v="6"/>
    <n v="69.887999999999991"/>
    <x v="37"/>
    <x v="6"/>
    <x v="7"/>
  </r>
  <r>
    <x v="2"/>
    <x v="256"/>
    <x v="1"/>
    <x v="1"/>
    <s v="-0.12776"/>
    <x v="0"/>
    <x v="0"/>
    <x v="0"/>
    <x v="510"/>
    <n v="1.8800000000000001E-2"/>
    <x v="531"/>
    <n v="0.52900000000000003"/>
    <n v="26.60341"/>
    <n v="3"/>
    <n v="25.92"/>
    <x v="54"/>
    <x v="14"/>
    <x v="7"/>
  </r>
  <r>
    <x v="2"/>
    <x v="257"/>
    <x v="1"/>
    <x v="1"/>
    <s v="-0.12776"/>
    <x v="0"/>
    <x v="0"/>
    <x v="0"/>
    <x v="511"/>
    <n v="1.5400000000000002E-2"/>
    <x v="532"/>
    <n v="0.50600000000000001"/>
    <n v="13.278249600000002"/>
    <n v="3"/>
    <n v="55.680000000000007"/>
    <x v="5"/>
    <x v="27"/>
    <x v="6"/>
  </r>
  <r>
    <x v="2"/>
    <x v="258"/>
    <x v="1"/>
    <x v="1"/>
    <s v="-0.12776"/>
    <x v="0"/>
    <x v="0"/>
    <x v="0"/>
    <x v="512"/>
    <n v="1.9500000000000003E-2"/>
    <x v="533"/>
    <n v="0.54049999999999998"/>
    <n v="27.993576000000004"/>
    <n v="6"/>
    <n v="26.880000000000003"/>
    <x v="41"/>
    <x v="12"/>
    <x v="6"/>
  </r>
  <r>
    <x v="2"/>
    <x v="259"/>
    <x v="1"/>
    <x v="1"/>
    <s v="-0.12776"/>
    <x v="0"/>
    <x v="0"/>
    <x v="0"/>
    <x v="513"/>
    <n v="1.9E-2"/>
    <x v="534"/>
    <n v="1.4029999999999998"/>
    <n v="46.942976999999985"/>
    <n v="6"/>
    <n v="48.96"/>
    <x v="9"/>
    <x v="19"/>
    <x v="13"/>
  </r>
  <r>
    <x v="2"/>
    <x v="260"/>
    <x v="1"/>
    <x v="1"/>
    <s v="-0.12776"/>
    <x v="0"/>
    <x v="0"/>
    <x v="0"/>
    <x v="514"/>
    <n v="1.66E-2"/>
    <x v="535"/>
    <n v="0.27600000000000002"/>
    <n v="10.244457600000002"/>
    <n v="6"/>
    <n v="73.24799999999999"/>
    <x v="67"/>
    <x v="11"/>
    <x v="9"/>
  </r>
  <r>
    <x v="2"/>
    <x v="261"/>
    <x v="1"/>
    <x v="1"/>
    <s v="-0.12776"/>
    <x v="0"/>
    <x v="0"/>
    <x v="0"/>
    <x v="515"/>
    <n v="2.3700000000000002E-2"/>
    <x v="536"/>
    <n v="0.72449999999999992"/>
    <n v="42.3084816"/>
    <n v="6"/>
    <n v="17.28"/>
    <x v="58"/>
    <x v="4"/>
    <x v="13"/>
  </r>
  <r>
    <x v="2"/>
    <x v="262"/>
    <x v="1"/>
    <x v="1"/>
    <s v="-0.12776"/>
    <x v="0"/>
    <x v="0"/>
    <x v="0"/>
    <x v="226"/>
    <n v="1.44E-2"/>
    <x v="537"/>
    <n v="1.0004999999999999"/>
    <n v="30.197491199999995"/>
    <n v="7"/>
    <n v="120.96"/>
    <x v="38"/>
    <x v="12"/>
    <x v="2"/>
  </r>
  <r>
    <x v="2"/>
    <x v="263"/>
    <x v="1"/>
    <x v="1"/>
    <s v="-0.12776"/>
    <x v="0"/>
    <x v="0"/>
    <x v="0"/>
    <x v="516"/>
    <n v="1.6900000000000002E-2"/>
    <x v="538"/>
    <n v="0.85099999999999998"/>
    <n v="37.421703800000003"/>
    <n v="3"/>
    <n v="47.711999999999996"/>
    <x v="28"/>
    <x v="13"/>
    <x v="3"/>
  </r>
  <r>
    <x v="2"/>
    <x v="264"/>
    <x v="1"/>
    <x v="1"/>
    <s v="-0.12776"/>
    <x v="0"/>
    <x v="0"/>
    <x v="0"/>
    <x v="517"/>
    <n v="1.9200000000000002E-2"/>
    <x v="539"/>
    <n v="1.0349999999999999"/>
    <n v="51.667200000000001"/>
    <n v="3"/>
    <n v="148.512"/>
    <x v="59"/>
    <x v="16"/>
    <x v="3"/>
  </r>
  <r>
    <x v="2"/>
    <x v="265"/>
    <x v="1"/>
    <x v="1"/>
    <s v="-0.12776"/>
    <x v="0"/>
    <x v="0"/>
    <x v="0"/>
    <x v="518"/>
    <n v="1.78E-2"/>
    <x v="540"/>
    <n v="0.77049999999999996"/>
    <n v="25.550858699999999"/>
    <n v="4"/>
    <n v="334.65600000000001"/>
    <x v="69"/>
    <x v="3"/>
    <x v="9"/>
  </r>
  <r>
    <x v="2"/>
    <x v="266"/>
    <x v="1"/>
    <x v="1"/>
    <s v="-0.12776"/>
    <x v="0"/>
    <x v="0"/>
    <x v="0"/>
    <x v="464"/>
    <n v="1.83E-2"/>
    <x v="541"/>
    <n v="1.0234999999999999"/>
    <n v="42.423563249999994"/>
    <n v="7"/>
    <n v="182.11199999999999"/>
    <x v="36"/>
    <x v="11"/>
    <x v="9"/>
  </r>
  <r>
    <x v="2"/>
    <x v="267"/>
    <x v="1"/>
    <x v="1"/>
    <s v="-0.12776"/>
    <x v="0"/>
    <x v="0"/>
    <x v="0"/>
    <x v="519"/>
    <n v="1.2100000000000003E-2"/>
    <x v="542"/>
    <n v="0.60949999999999982"/>
    <n v="20.48023615"/>
    <n v="7"/>
    <n v="133.72800000000001"/>
    <x v="44"/>
    <x v="11"/>
    <x v="13"/>
  </r>
  <r>
    <x v="2"/>
    <x v="268"/>
    <x v="1"/>
    <x v="1"/>
    <s v="-0.12776"/>
    <x v="0"/>
    <x v="0"/>
    <x v="0"/>
    <x v="520"/>
    <n v="1.4200000000000001E-2"/>
    <x v="543"/>
    <n v="1.1039999999999996"/>
    <n v="33.42293759999999"/>
    <n v="6"/>
    <n v="192.19199999999998"/>
    <x v="56"/>
    <x v="27"/>
    <x v="13"/>
  </r>
  <r>
    <x v="2"/>
    <x v="269"/>
    <x v="1"/>
    <x v="1"/>
    <s v="-0.12776"/>
    <x v="0"/>
    <x v="0"/>
    <x v="0"/>
    <x v="521"/>
    <n v="1.43E-2"/>
    <x v="544"/>
    <n v="0.36799999999999994"/>
    <n v="12.635022399999997"/>
    <n v="8"/>
    <n v="96.095999999999989"/>
    <x v="26"/>
    <x v="0"/>
    <x v="13"/>
  </r>
  <r>
    <x v="2"/>
    <x v="270"/>
    <x v="1"/>
    <x v="1"/>
    <s v="-0.12776"/>
    <x v="0"/>
    <x v="0"/>
    <x v="0"/>
    <x v="522"/>
    <n v="1.8499999999999999E-2"/>
    <x v="545"/>
    <n v="0.26449999999999996"/>
    <n v="11.239795249999997"/>
    <n v="4"/>
    <n v="48.384"/>
    <x v="41"/>
    <x v="3"/>
    <x v="1"/>
  </r>
  <r>
    <x v="2"/>
    <x v="271"/>
    <x v="1"/>
    <x v="1"/>
    <s v="-0.12776"/>
    <x v="0"/>
    <x v="0"/>
    <x v="0"/>
    <x v="523"/>
    <n v="2.0500000000000001E-2"/>
    <x v="546"/>
    <n v="0.89699999999999991"/>
    <n v="44.6288895"/>
    <n v="2"/>
    <n v="172.03199999999998"/>
    <x v="26"/>
    <x v="1"/>
    <x v="3"/>
  </r>
  <r>
    <x v="2"/>
    <x v="272"/>
    <x v="1"/>
    <x v="1"/>
    <s v="-0.12776"/>
    <x v="0"/>
    <x v="0"/>
    <x v="0"/>
    <x v="524"/>
    <n v="1.9200000000000002E-2"/>
    <x v="547"/>
    <n v="0.39099999999999996"/>
    <n v="12.9273984"/>
    <n v="7"/>
    <n v="86.687999999999988"/>
    <x v="3"/>
    <x v="2"/>
    <x v="11"/>
  </r>
  <r>
    <x v="2"/>
    <x v="273"/>
    <x v="1"/>
    <x v="1"/>
    <s v="-0.12776"/>
    <x v="0"/>
    <x v="0"/>
    <x v="0"/>
    <x v="525"/>
    <n v="1.9800000000000002E-2"/>
    <x v="548"/>
    <n v="1.0349999999999999"/>
    <n v="45.658403999999997"/>
    <n v="5"/>
    <n v="30.72"/>
    <x v="55"/>
    <x v="9"/>
    <x v="12"/>
  </r>
  <r>
    <x v="2"/>
    <x v="274"/>
    <x v="1"/>
    <x v="1"/>
    <s v="-0.12776"/>
    <x v="0"/>
    <x v="0"/>
    <x v="0"/>
    <x v="526"/>
    <n v="1.6500000000000001E-2"/>
    <x v="549"/>
    <n v="0.85099999999999998"/>
    <n v="28.026834000000004"/>
    <n v="7"/>
    <n v="50.4"/>
    <x v="28"/>
    <x v="26"/>
    <x v="15"/>
  </r>
  <r>
    <x v="0"/>
    <x v="0"/>
    <x v="2"/>
    <x v="2"/>
    <s v="-2.244644"/>
    <x v="0"/>
    <x v="0"/>
    <x v="0"/>
    <x v="527"/>
    <n v="1.54E-2"/>
    <x v="550"/>
    <n v="0.44849999999999995"/>
    <n v="9.5453358000000001"/>
    <n v="5"/>
    <n v="224.44799999999998"/>
    <x v="41"/>
    <x v="4"/>
    <x v="3"/>
  </r>
  <r>
    <x v="0"/>
    <x v="1"/>
    <x v="2"/>
    <x v="2"/>
    <s v="-2.244644"/>
    <x v="0"/>
    <x v="0"/>
    <x v="0"/>
    <x v="528"/>
    <n v="1.54E-2"/>
    <x v="551"/>
    <n v="1.4029999999999998"/>
    <n v="26.32499408"/>
    <n v="4"/>
    <n v="57.599999999999994"/>
    <x v="42"/>
    <x v="3"/>
    <x v="4"/>
  </r>
  <r>
    <x v="0"/>
    <x v="2"/>
    <x v="2"/>
    <x v="2"/>
    <s v="-2.244644"/>
    <x v="0"/>
    <x v="0"/>
    <x v="0"/>
    <x v="529"/>
    <n v="1.9700000000000002E-2"/>
    <x v="552"/>
    <n v="0.35649999999999993"/>
    <n v="9.5934862999999986"/>
    <n v="4"/>
    <n v="54.72"/>
    <x v="40"/>
    <x v="20"/>
    <x v="5"/>
  </r>
  <r>
    <x v="0"/>
    <x v="3"/>
    <x v="2"/>
    <x v="2"/>
    <s v="-2.244644"/>
    <x v="0"/>
    <x v="0"/>
    <x v="0"/>
    <x v="530"/>
    <n v="1.3800000000000002E-2"/>
    <x v="553"/>
    <n v="1.2879999999999998"/>
    <n v="25.193434560000004"/>
    <n v="5"/>
    <n v="50.4"/>
    <x v="11"/>
    <x v="9"/>
    <x v="4"/>
  </r>
  <r>
    <x v="0"/>
    <x v="4"/>
    <x v="2"/>
    <x v="2"/>
    <s v="-2.244644"/>
    <x v="0"/>
    <x v="0"/>
    <x v="0"/>
    <x v="531"/>
    <n v="1.84E-2"/>
    <x v="554"/>
    <n v="1.3684999999999996"/>
    <n v="46.981590319999988"/>
    <n v="4"/>
    <n v="65.855999999999995"/>
    <x v="29"/>
    <x v="31"/>
    <x v="3"/>
  </r>
  <r>
    <x v="0"/>
    <x v="5"/>
    <x v="2"/>
    <x v="2"/>
    <s v="-2.244644"/>
    <x v="0"/>
    <x v="0"/>
    <x v="0"/>
    <x v="532"/>
    <n v="2.0200000000000003E-2"/>
    <x v="555"/>
    <n v="1.4604999999999997"/>
    <n v="33.337372999999999"/>
    <n v="2"/>
    <n v="63.167999999999999"/>
    <x v="33"/>
    <x v="17"/>
    <x v="3"/>
  </r>
  <r>
    <x v="0"/>
    <x v="6"/>
    <x v="2"/>
    <x v="2"/>
    <s v="-2.244644"/>
    <x v="0"/>
    <x v="0"/>
    <x v="0"/>
    <x v="533"/>
    <n v="1.5100000000000002E-2"/>
    <x v="556"/>
    <n v="1.5064999999999997"/>
    <n v="28.840104570000001"/>
    <n v="3"/>
    <n v="48.384"/>
    <x v="33"/>
    <x v="0"/>
    <x v="7"/>
  </r>
  <r>
    <x v="0"/>
    <x v="7"/>
    <x v="2"/>
    <x v="2"/>
    <s v="-2.244644"/>
    <x v="0"/>
    <x v="0"/>
    <x v="0"/>
    <x v="534"/>
    <n v="1.7300000000000003E-2"/>
    <x v="557"/>
    <n v="1.5064999999999997"/>
    <n v="34.970595410000001"/>
    <n v="5"/>
    <n v="48"/>
    <x v="45"/>
    <x v="20"/>
    <x v="8"/>
  </r>
  <r>
    <x v="0"/>
    <x v="8"/>
    <x v="2"/>
    <x v="2"/>
    <s v="-2.244644"/>
    <x v="0"/>
    <x v="0"/>
    <x v="0"/>
    <x v="535"/>
    <n v="1.1900000000000001E-2"/>
    <x v="558"/>
    <n v="0.85099999999999998"/>
    <n v="14.455137060000002"/>
    <n v="3"/>
    <n v="28.799999999999997"/>
    <x v="87"/>
    <x v="4"/>
    <x v="5"/>
  </r>
  <r>
    <x v="0"/>
    <x v="9"/>
    <x v="2"/>
    <x v="2"/>
    <s v="-2.244644"/>
    <x v="0"/>
    <x v="0"/>
    <x v="0"/>
    <x v="536"/>
    <n v="1.55E-2"/>
    <x v="559"/>
    <n v="0.21849999999999997"/>
    <n v="4.1657025000000001"/>
    <n v="6"/>
    <n v="38.4"/>
    <x v="62"/>
    <x v="31"/>
    <x v="2"/>
  </r>
  <r>
    <x v="0"/>
    <x v="10"/>
    <x v="2"/>
    <x v="2"/>
    <s v="-2.244644"/>
    <x v="0"/>
    <x v="0"/>
    <x v="0"/>
    <x v="537"/>
    <n v="1.2800000000000002E-2"/>
    <x v="560"/>
    <n v="0.34499999999999992"/>
    <n v="5.9686655999999996"/>
    <n v="5"/>
    <n v="65.855999999999995"/>
    <x v="33"/>
    <x v="11"/>
    <x v="1"/>
  </r>
  <r>
    <x v="0"/>
    <x v="11"/>
    <x v="2"/>
    <x v="2"/>
    <s v="-2.244644"/>
    <x v="0"/>
    <x v="0"/>
    <x v="0"/>
    <x v="538"/>
    <n v="1.5800000000000002E-2"/>
    <x v="561"/>
    <n v="1.1039999999999999"/>
    <n v="31.917567360000003"/>
    <n v="4"/>
    <n v="158.59199999999998"/>
    <x v="8"/>
    <x v="26"/>
    <x v="5"/>
  </r>
  <r>
    <x v="0"/>
    <x v="12"/>
    <x v="2"/>
    <x v="2"/>
    <s v="-2.244644"/>
    <x v="0"/>
    <x v="0"/>
    <x v="0"/>
    <x v="539"/>
    <n v="1.7800000000000003E-2"/>
    <x v="562"/>
    <n v="0.26449999999999996"/>
    <n v="5.1497197800000007"/>
    <n v="4"/>
    <n v="94.079999999999984"/>
    <x v="67"/>
    <x v="25"/>
    <x v="3"/>
  </r>
  <r>
    <x v="0"/>
    <x v="13"/>
    <x v="2"/>
    <x v="2"/>
    <s v="-2.244644"/>
    <x v="0"/>
    <x v="0"/>
    <x v="0"/>
    <x v="540"/>
    <n v="1.6899999999999998E-2"/>
    <x v="563"/>
    <n v="0.77049999999999996"/>
    <n v="18.555566249999995"/>
    <n v="5"/>
    <n v="5.7600000000000007"/>
    <x v="59"/>
    <x v="0"/>
    <x v="1"/>
  </r>
  <r>
    <x v="0"/>
    <x v="14"/>
    <x v="2"/>
    <x v="2"/>
    <s v="-2.244644"/>
    <x v="0"/>
    <x v="0"/>
    <x v="0"/>
    <x v="541"/>
    <n v="1.26E-2"/>
    <x v="564"/>
    <n v="1.1040000000000001"/>
    <n v="17.518757760000003"/>
    <n v="3"/>
    <n v="24.96"/>
    <x v="64"/>
    <x v="0"/>
    <x v="2"/>
  </r>
  <r>
    <x v="0"/>
    <x v="15"/>
    <x v="2"/>
    <x v="2"/>
    <s v="-2.244644"/>
    <x v="0"/>
    <x v="0"/>
    <x v="0"/>
    <x v="542"/>
    <n v="2.1000000000000005E-2"/>
    <x v="565"/>
    <n v="0.19550000000000001"/>
    <n v="4.2311283000000008"/>
    <n v="1"/>
    <n v="28.799999999999997"/>
    <x v="26"/>
    <x v="19"/>
    <x v="1"/>
  </r>
  <r>
    <x v="0"/>
    <x v="16"/>
    <x v="2"/>
    <x v="2"/>
    <s v="-2.244644"/>
    <x v="0"/>
    <x v="0"/>
    <x v="0"/>
    <x v="543"/>
    <n v="1.7299999999999999E-2"/>
    <x v="566"/>
    <n v="0.63249999999999995"/>
    <n v="19.737630549999999"/>
    <n v="6"/>
    <n v="9.6"/>
    <x v="42"/>
    <x v="12"/>
    <x v="5"/>
  </r>
  <r>
    <x v="0"/>
    <x v="17"/>
    <x v="2"/>
    <x v="2"/>
    <s v="-2.244644"/>
    <x v="0"/>
    <x v="0"/>
    <x v="0"/>
    <x v="544"/>
    <n v="1.3900000000000001E-2"/>
    <x v="567"/>
    <n v="0.83949999999999991"/>
    <n v="17.05081586"/>
    <n v="2"/>
    <n v="26.880000000000003"/>
    <x v="55"/>
    <x v="28"/>
    <x v="8"/>
  </r>
  <r>
    <x v="0"/>
    <x v="18"/>
    <x v="2"/>
    <x v="2"/>
    <s v="-2.244644"/>
    <x v="0"/>
    <x v="0"/>
    <x v="0"/>
    <x v="545"/>
    <n v="1.9200000000000002E-2"/>
    <x v="568"/>
    <n v="0.43699999999999989"/>
    <n v="14.248577279999997"/>
    <n v="3"/>
    <n v="39.360000000000007"/>
    <x v="28"/>
    <x v="21"/>
    <x v="6"/>
  </r>
  <r>
    <x v="0"/>
    <x v="19"/>
    <x v="2"/>
    <x v="2"/>
    <s v="-2.244644"/>
    <x v="0"/>
    <x v="0"/>
    <x v="0"/>
    <x v="546"/>
    <n v="1.72E-2"/>
    <x v="569"/>
    <n v="0.40250000000000002"/>
    <n v="8.5692894000000024"/>
    <n v="3"/>
    <n v="115.58399999999999"/>
    <x v="54"/>
    <x v="21"/>
    <x v="1"/>
  </r>
  <r>
    <x v="0"/>
    <x v="20"/>
    <x v="2"/>
    <x v="2"/>
    <s v="-2.244644"/>
    <x v="0"/>
    <x v="0"/>
    <x v="0"/>
    <x v="547"/>
    <n v="1.5900000000000001E-2"/>
    <x v="570"/>
    <n v="0.71299999999999997"/>
    <n v="21.823147500000001"/>
    <n v="1"/>
    <n v="39.360000000000007"/>
    <x v="20"/>
    <x v="18"/>
    <x v="8"/>
  </r>
  <r>
    <x v="0"/>
    <x v="21"/>
    <x v="2"/>
    <x v="2"/>
    <s v="-2.244644"/>
    <x v="0"/>
    <x v="0"/>
    <x v="0"/>
    <x v="548"/>
    <n v="1.8300000000000004E-2"/>
    <x v="571"/>
    <n v="1.3454999999999999"/>
    <n v="23.514630750000006"/>
    <n v="4"/>
    <n v="90.047999999999988"/>
    <x v="81"/>
    <x v="27"/>
    <x v="2"/>
  </r>
  <r>
    <x v="0"/>
    <x v="22"/>
    <x v="2"/>
    <x v="2"/>
    <s v="-2.244644"/>
    <x v="0"/>
    <x v="0"/>
    <x v="0"/>
    <x v="549"/>
    <n v="1.8600000000000005E-2"/>
    <x v="572"/>
    <n v="1.4029999999999998"/>
    <n v="30.766948200000002"/>
    <n v="6"/>
    <n v="61.151999999999987"/>
    <x v="40"/>
    <x v="4"/>
    <x v="4"/>
  </r>
  <r>
    <x v="0"/>
    <x v="23"/>
    <x v="2"/>
    <x v="2"/>
    <s v="-2.244644"/>
    <x v="0"/>
    <x v="0"/>
    <x v="0"/>
    <x v="463"/>
    <n v="1.7700000000000007E-2"/>
    <x v="573"/>
    <n v="0.13800000000000001"/>
    <n v="4.1597478000000017"/>
    <n v="3"/>
    <n v="258.048"/>
    <x v="21"/>
    <x v="34"/>
    <x v="8"/>
  </r>
  <r>
    <x v="0"/>
    <x v="24"/>
    <x v="2"/>
    <x v="2"/>
    <s v="-2.244644"/>
    <x v="0"/>
    <x v="0"/>
    <x v="0"/>
    <x v="550"/>
    <n v="1.7800000000000003E-2"/>
    <x v="574"/>
    <n v="0.86249999999999993"/>
    <n v="24.379770000000001"/>
    <n v="1"/>
    <n v="117.6"/>
    <x v="69"/>
    <x v="24"/>
    <x v="2"/>
  </r>
  <r>
    <x v="0"/>
    <x v="25"/>
    <x v="2"/>
    <x v="2"/>
    <s v="-2.244644"/>
    <x v="0"/>
    <x v="0"/>
    <x v="0"/>
    <x v="551"/>
    <n v="1.38E-2"/>
    <x v="575"/>
    <n v="0.28749999999999992"/>
    <n v="6.6550844999999992"/>
    <n v="2"/>
    <n v="115.58399999999999"/>
    <x v="9"/>
    <x v="25"/>
    <x v="7"/>
  </r>
  <r>
    <x v="0"/>
    <x v="26"/>
    <x v="2"/>
    <x v="2"/>
    <s v="-2.244644"/>
    <x v="0"/>
    <x v="0"/>
    <x v="0"/>
    <x v="552"/>
    <n v="1.72E-2"/>
    <x v="576"/>
    <n v="1.1270000000000002"/>
    <n v="29.189029520000005"/>
    <n v="2"/>
    <n v="84.671999999999997"/>
    <x v="40"/>
    <x v="11"/>
    <x v="8"/>
  </r>
  <r>
    <x v="0"/>
    <x v="27"/>
    <x v="2"/>
    <x v="2"/>
    <s v="-2.244644"/>
    <x v="0"/>
    <x v="0"/>
    <x v="0"/>
    <x v="553"/>
    <n v="1.1300000000000001E-2"/>
    <x v="577"/>
    <n v="0.58649999999999991"/>
    <n v="10.82262585"/>
    <n v="3"/>
    <n v="216.38399999999999"/>
    <x v="60"/>
    <x v="2"/>
    <x v="6"/>
  </r>
  <r>
    <x v="0"/>
    <x v="28"/>
    <x v="2"/>
    <x v="2"/>
    <s v="-2.244644"/>
    <x v="0"/>
    <x v="0"/>
    <x v="0"/>
    <x v="554"/>
    <n v="1.9900000000000001E-2"/>
    <x v="578"/>
    <n v="0.4830000000000001"/>
    <n v="13.850459700000004"/>
    <n v="6"/>
    <n v="50.4"/>
    <x v="69"/>
    <x v="10"/>
    <x v="3"/>
  </r>
  <r>
    <x v="0"/>
    <x v="29"/>
    <x v="2"/>
    <x v="2"/>
    <s v="-2.244644"/>
    <x v="0"/>
    <x v="0"/>
    <x v="0"/>
    <x v="555"/>
    <n v="1.9400000000000001E-2"/>
    <x v="579"/>
    <n v="0.51749999999999996"/>
    <n v="17.161521299999997"/>
    <n v="1"/>
    <n v="79.295999999999992"/>
    <x v="81"/>
    <x v="3"/>
    <x v="7"/>
  </r>
  <r>
    <x v="0"/>
    <x v="30"/>
    <x v="2"/>
    <x v="2"/>
    <s v="-2.244644"/>
    <x v="0"/>
    <x v="0"/>
    <x v="0"/>
    <x v="556"/>
    <n v="2.1400000000000002E-2"/>
    <x v="580"/>
    <n v="0.78200000000000003"/>
    <n v="21.668219040000004"/>
    <n v="5"/>
    <n v="53.76"/>
    <x v="31"/>
    <x v="24"/>
    <x v="6"/>
  </r>
  <r>
    <x v="0"/>
    <x v="31"/>
    <x v="2"/>
    <x v="2"/>
    <s v="-2.244644"/>
    <x v="0"/>
    <x v="0"/>
    <x v="0"/>
    <x v="557"/>
    <n v="1.5900000000000004E-2"/>
    <x v="581"/>
    <n v="1.2649999999999999"/>
    <n v="23.102366100000005"/>
    <n v="1"/>
    <n v="67.2"/>
    <x v="45"/>
    <x v="9"/>
    <x v="8"/>
  </r>
  <r>
    <x v="0"/>
    <x v="32"/>
    <x v="2"/>
    <x v="2"/>
    <s v="-2.244644"/>
    <x v="0"/>
    <x v="0"/>
    <x v="0"/>
    <x v="558"/>
    <n v="2.0800000000000006E-2"/>
    <x v="582"/>
    <n v="1.4604999999999997"/>
    <n v="35.475895520000009"/>
    <n v="1"/>
    <n v="52.8"/>
    <x v="36"/>
    <x v="1"/>
    <x v="7"/>
  </r>
  <r>
    <x v="0"/>
    <x v="33"/>
    <x v="2"/>
    <x v="2"/>
    <s v="-2.244644"/>
    <x v="0"/>
    <x v="0"/>
    <x v="0"/>
    <x v="209"/>
    <n v="1.7100000000000001E-2"/>
    <x v="583"/>
    <n v="1.196"/>
    <n v="31.372754399999998"/>
    <n v="5"/>
    <n v="75.263999999999996"/>
    <x v="44"/>
    <x v="18"/>
    <x v="1"/>
  </r>
  <r>
    <x v="0"/>
    <x v="34"/>
    <x v="2"/>
    <x v="2"/>
    <s v="-2.244644"/>
    <x v="0"/>
    <x v="0"/>
    <x v="0"/>
    <x v="559"/>
    <n v="1.7600000000000005E-2"/>
    <x v="584"/>
    <n v="0.56350000000000011"/>
    <n v="13.152721120000006"/>
    <n v="3"/>
    <n v="17.28"/>
    <x v="0"/>
    <x v="25"/>
    <x v="6"/>
  </r>
  <r>
    <x v="0"/>
    <x v="35"/>
    <x v="2"/>
    <x v="2"/>
    <s v="-2.244644"/>
    <x v="0"/>
    <x v="0"/>
    <x v="0"/>
    <x v="560"/>
    <n v="1.6600000000000004E-2"/>
    <x v="585"/>
    <n v="0.34499999999999997"/>
    <n v="7.0671180000000007"/>
    <n v="4"/>
    <n v="135.744"/>
    <x v="20"/>
    <x v="1"/>
    <x v="4"/>
  </r>
  <r>
    <x v="0"/>
    <x v="36"/>
    <x v="2"/>
    <x v="2"/>
    <s v="-2.244644"/>
    <x v="0"/>
    <x v="0"/>
    <x v="0"/>
    <x v="561"/>
    <n v="1.9800000000000005E-2"/>
    <x v="586"/>
    <n v="0.57499999999999984"/>
    <n v="15.579234000000001"/>
    <n v="4"/>
    <n v="33.6"/>
    <x v="20"/>
    <x v="31"/>
    <x v="3"/>
  </r>
  <r>
    <x v="0"/>
    <x v="37"/>
    <x v="2"/>
    <x v="2"/>
    <s v="-2.244644"/>
    <x v="0"/>
    <x v="0"/>
    <x v="0"/>
    <x v="562"/>
    <n v="1.8400000000000007E-2"/>
    <x v="587"/>
    <n v="0.82799999999999996"/>
    <n v="26.722540800000004"/>
    <n v="3"/>
    <n v="151.87199999999999"/>
    <x v="79"/>
    <x v="20"/>
    <x v="5"/>
  </r>
  <r>
    <x v="0"/>
    <x v="38"/>
    <x v="2"/>
    <x v="2"/>
    <s v="-2.244644"/>
    <x v="0"/>
    <x v="0"/>
    <x v="0"/>
    <x v="563"/>
    <n v="1.38E-2"/>
    <x v="588"/>
    <n v="1.012"/>
    <n v="24.015245759999999"/>
    <n v="3"/>
    <n v="206.304"/>
    <x v="8"/>
    <x v="6"/>
    <x v="4"/>
  </r>
  <r>
    <x v="0"/>
    <x v="39"/>
    <x v="2"/>
    <x v="2"/>
    <s v="-2.244644"/>
    <x v="0"/>
    <x v="0"/>
    <x v="0"/>
    <x v="564"/>
    <n v="1.3000000000000005E-2"/>
    <x v="589"/>
    <n v="0.79349999999999987"/>
    <n v="15.545458500000004"/>
    <n v="3"/>
    <n v="40.32"/>
    <x v="53"/>
    <x v="14"/>
    <x v="6"/>
  </r>
  <r>
    <x v="0"/>
    <x v="40"/>
    <x v="2"/>
    <x v="2"/>
    <s v="-2.244644"/>
    <x v="0"/>
    <x v="0"/>
    <x v="0"/>
    <x v="565"/>
    <n v="1.5600000000000001E-2"/>
    <x v="590"/>
    <n v="1.0465"/>
    <n v="22.320086880000002"/>
    <n v="1"/>
    <n v="47.039999999999992"/>
    <x v="26"/>
    <x v="3"/>
    <x v="1"/>
  </r>
  <r>
    <x v="0"/>
    <x v="41"/>
    <x v="2"/>
    <x v="2"/>
    <s v="-2.244644"/>
    <x v="0"/>
    <x v="0"/>
    <x v="0"/>
    <x v="566"/>
    <n v="1.5600000000000003E-2"/>
    <x v="591"/>
    <n v="1.2074999999999998"/>
    <n v="20.287448999999999"/>
    <n v="3"/>
    <n v="51.072000000000003"/>
    <x v="19"/>
    <x v="19"/>
    <x v="6"/>
  </r>
  <r>
    <x v="0"/>
    <x v="42"/>
    <x v="2"/>
    <x v="2"/>
    <s v="-2.244644"/>
    <x v="0"/>
    <x v="0"/>
    <x v="0"/>
    <x v="567"/>
    <n v="1.8799999999999997E-2"/>
    <x v="592"/>
    <n v="0.41400000000000003"/>
    <n v="8.2719849600000011"/>
    <n v="2"/>
    <n v="57.599999999999994"/>
    <x v="67"/>
    <x v="27"/>
    <x v="4"/>
  </r>
  <r>
    <x v="0"/>
    <x v="43"/>
    <x v="2"/>
    <x v="2"/>
    <s v="-2.244644"/>
    <x v="0"/>
    <x v="0"/>
    <x v="0"/>
    <x v="568"/>
    <n v="1.6500000000000001E-2"/>
    <x v="593"/>
    <n v="0.621"/>
    <n v="14.398381800000001"/>
    <n v="6"/>
    <n v="59.135999999999996"/>
    <x v="29"/>
    <x v="13"/>
    <x v="8"/>
  </r>
  <r>
    <x v="0"/>
    <x v="44"/>
    <x v="2"/>
    <x v="2"/>
    <s v="-2.244644"/>
    <x v="0"/>
    <x v="0"/>
    <x v="0"/>
    <x v="569"/>
    <n v="2.0700000000000003E-2"/>
    <x v="594"/>
    <n v="0.34499999999999992"/>
    <n v="8.8925958000000005"/>
    <n v="2"/>
    <n v="79.968000000000004"/>
    <x v="5"/>
    <x v="20"/>
    <x v="5"/>
  </r>
  <r>
    <x v="0"/>
    <x v="45"/>
    <x v="2"/>
    <x v="2"/>
    <s v="-2.244644"/>
    <x v="0"/>
    <x v="0"/>
    <x v="0"/>
    <x v="570"/>
    <n v="1.72E-2"/>
    <x v="595"/>
    <n v="1.081"/>
    <n v="27.52537328"/>
    <n v="5"/>
    <n v="106.84799999999998"/>
    <x v="57"/>
    <x v="14"/>
    <x v="8"/>
  </r>
  <r>
    <x v="0"/>
    <x v="46"/>
    <x v="2"/>
    <x v="2"/>
    <s v="-2.244644"/>
    <x v="0"/>
    <x v="0"/>
    <x v="0"/>
    <x v="571"/>
    <n v="1.8200000000000001E-2"/>
    <x v="596"/>
    <n v="0.34499999999999997"/>
    <n v="10.3628616"/>
    <n v="5"/>
    <n v="66.527999999999992"/>
    <x v="46"/>
    <x v="3"/>
    <x v="6"/>
  </r>
  <r>
    <x v="0"/>
    <x v="47"/>
    <x v="2"/>
    <x v="2"/>
    <s v="-2.244644"/>
    <x v="0"/>
    <x v="0"/>
    <x v="0"/>
    <x v="572"/>
    <n v="2.0800000000000006E-2"/>
    <x v="597"/>
    <n v="0.73599999999999999"/>
    <n v="22.069166080000006"/>
    <n v="2"/>
    <n v="28.799999999999997"/>
    <x v="17"/>
    <x v="10"/>
    <x v="7"/>
  </r>
  <r>
    <x v="0"/>
    <x v="48"/>
    <x v="2"/>
    <x v="2"/>
    <s v="-2.244644"/>
    <x v="0"/>
    <x v="0"/>
    <x v="0"/>
    <x v="573"/>
    <n v="1.4799999999999999E-2"/>
    <x v="598"/>
    <n v="0.74749999999999994"/>
    <n v="17.311382399999999"/>
    <n v="1"/>
    <n v="29.759999999999998"/>
    <x v="41"/>
    <x v="28"/>
    <x v="6"/>
  </r>
  <r>
    <x v="0"/>
    <x v="49"/>
    <x v="2"/>
    <x v="2"/>
    <s v="-2.244644"/>
    <x v="0"/>
    <x v="0"/>
    <x v="0"/>
    <x v="574"/>
    <n v="1.9200000000000002E-2"/>
    <x v="599"/>
    <n v="1.4259999999999999"/>
    <n v="47.793131520000003"/>
    <n v="5"/>
    <n v="129.024"/>
    <x v="54"/>
    <x v="13"/>
    <x v="1"/>
  </r>
  <r>
    <x v="0"/>
    <x v="50"/>
    <x v="2"/>
    <x v="2"/>
    <s v="-2.244644"/>
    <x v="0"/>
    <x v="0"/>
    <x v="0"/>
    <x v="575"/>
    <n v="2.1700000000000004E-2"/>
    <x v="600"/>
    <n v="1.3454999999999999"/>
    <n v="34.020752220000006"/>
    <n v="1"/>
    <n v="58.56"/>
    <x v="54"/>
    <x v="36"/>
    <x v="4"/>
  </r>
  <r>
    <x v="0"/>
    <x v="51"/>
    <x v="2"/>
    <x v="2"/>
    <s v="-2.244644"/>
    <x v="0"/>
    <x v="0"/>
    <x v="0"/>
    <x v="576"/>
    <n v="2.1100000000000001E-2"/>
    <x v="601"/>
    <n v="1.5754999999999999"/>
    <n v="57.889447269999998"/>
    <n v="2"/>
    <n v="34.56"/>
    <x v="39"/>
    <x v="22"/>
    <x v="3"/>
  </r>
  <r>
    <x v="0"/>
    <x v="52"/>
    <x v="2"/>
    <x v="2"/>
    <s v="-2.244644"/>
    <x v="0"/>
    <x v="0"/>
    <x v="0"/>
    <x v="577"/>
    <n v="1.9100000000000002E-2"/>
    <x v="602"/>
    <n v="1.6329999999999998"/>
    <n v="55.942922080000002"/>
    <n v="2"/>
    <n v="92.736000000000004"/>
    <x v="60"/>
    <x v="18"/>
    <x v="3"/>
  </r>
  <r>
    <x v="0"/>
    <x v="53"/>
    <x v="2"/>
    <x v="2"/>
    <s v="-2.244644"/>
    <x v="0"/>
    <x v="0"/>
    <x v="0"/>
    <x v="578"/>
    <n v="1.7100000000000004E-2"/>
    <x v="603"/>
    <n v="1.8054999999999997"/>
    <n v="39.96954513"/>
    <n v="3"/>
    <n v="47.711999999999996"/>
    <x v="49"/>
    <x v="18"/>
    <x v="8"/>
  </r>
  <r>
    <x v="0"/>
    <x v="54"/>
    <x v="2"/>
    <x v="2"/>
    <s v="-2.244644"/>
    <x v="0"/>
    <x v="0"/>
    <x v="0"/>
    <x v="579"/>
    <n v="2.0000000000000004E-2"/>
    <x v="604"/>
    <n v="0.9544999999999999"/>
    <n v="32.66680800000001"/>
    <n v="4"/>
    <n v="49.92"/>
    <x v="46"/>
    <x v="14"/>
    <x v="0"/>
  </r>
  <r>
    <x v="0"/>
    <x v="55"/>
    <x v="2"/>
    <x v="2"/>
    <s v="-2.244644"/>
    <x v="0"/>
    <x v="0"/>
    <x v="0"/>
    <x v="580"/>
    <n v="1.4600000000000002E-2"/>
    <x v="605"/>
    <n v="0.41399999999999998"/>
    <n v="7.0296371999999998"/>
    <n v="1"/>
    <n v="46.080000000000005"/>
    <x v="61"/>
    <x v="30"/>
    <x v="8"/>
  </r>
  <r>
    <x v="0"/>
    <x v="56"/>
    <x v="2"/>
    <x v="2"/>
    <s v="-2.244644"/>
    <x v="0"/>
    <x v="0"/>
    <x v="0"/>
    <x v="581"/>
    <n v="1.5499999999999998E-2"/>
    <x v="606"/>
    <n v="1.5640000000000001"/>
    <n v="39.824757599999998"/>
    <n v="3"/>
    <n v="45.12"/>
    <x v="39"/>
    <x v="32"/>
    <x v="4"/>
  </r>
  <r>
    <x v="0"/>
    <x v="57"/>
    <x v="2"/>
    <x v="2"/>
    <s v="-2.244644"/>
    <x v="0"/>
    <x v="0"/>
    <x v="0"/>
    <x v="224"/>
    <n v="1.9500000000000003E-2"/>
    <x v="607"/>
    <n v="1.0350000000000001"/>
    <n v="26.923455000000008"/>
    <n v="4"/>
    <n v="94.079999999999984"/>
    <x v="4"/>
    <x v="24"/>
    <x v="2"/>
  </r>
  <r>
    <x v="0"/>
    <x v="58"/>
    <x v="2"/>
    <x v="2"/>
    <s v="-2.244644"/>
    <x v="0"/>
    <x v="0"/>
    <x v="0"/>
    <x v="582"/>
    <n v="1.9500000000000003E-2"/>
    <x v="608"/>
    <n v="0.72449999999999981"/>
    <n v="20.866686749999996"/>
    <n v="0"/>
    <n v="41.279999999999994"/>
    <x v="21"/>
    <x v="19"/>
    <x v="3"/>
  </r>
  <r>
    <x v="0"/>
    <x v="59"/>
    <x v="2"/>
    <x v="2"/>
    <s v="-2.244644"/>
    <x v="0"/>
    <x v="0"/>
    <x v="0"/>
    <x v="583"/>
    <n v="1.8800000000000004E-2"/>
    <x v="609"/>
    <n v="0.52900000000000003"/>
    <n v="14.114227840000003"/>
    <n v="0"/>
    <n v="115.58399999999999"/>
    <x v="28"/>
    <x v="13"/>
    <x v="2"/>
  </r>
  <r>
    <x v="0"/>
    <x v="60"/>
    <x v="2"/>
    <x v="2"/>
    <s v="-2.244644"/>
    <x v="0"/>
    <x v="0"/>
    <x v="0"/>
    <x v="584"/>
    <n v="2.0800000000000003E-2"/>
    <x v="610"/>
    <n v="1.5409999999999999"/>
    <n v="44.950846720000008"/>
    <n v="1"/>
    <n v="111.55200000000001"/>
    <x v="40"/>
    <x v="16"/>
    <x v="4"/>
  </r>
  <r>
    <x v="0"/>
    <x v="61"/>
    <x v="2"/>
    <x v="2"/>
    <s v="-2.244644"/>
    <x v="0"/>
    <x v="0"/>
    <x v="0"/>
    <x v="585"/>
    <n v="1.4900000000000002E-2"/>
    <x v="611"/>
    <n v="0.79349999999999987"/>
    <n v="22.884889139999999"/>
    <n v="1"/>
    <n v="147.16800000000001"/>
    <x v="62"/>
    <x v="7"/>
    <x v="0"/>
  </r>
  <r>
    <x v="0"/>
    <x v="62"/>
    <x v="2"/>
    <x v="2"/>
    <s v="-2.244644"/>
    <x v="0"/>
    <x v="0"/>
    <x v="0"/>
    <x v="586"/>
    <n v="1.4900000000000002E-2"/>
    <x v="612"/>
    <n v="0.3105"/>
    <n v="5.9819998500000011"/>
    <n v="3"/>
    <n v="254.01599999999999"/>
    <x v="17"/>
    <x v="28"/>
    <x v="5"/>
  </r>
  <r>
    <x v="0"/>
    <x v="63"/>
    <x v="2"/>
    <x v="2"/>
    <s v="-2.244644"/>
    <x v="0"/>
    <x v="0"/>
    <x v="0"/>
    <x v="587"/>
    <n v="1.3000000000000001E-2"/>
    <x v="613"/>
    <n v="0.51750000000000007"/>
    <n v="8.8036065000000043"/>
    <n v="2"/>
    <n v="48.96"/>
    <x v="41"/>
    <x v="32"/>
    <x v="4"/>
  </r>
  <r>
    <x v="0"/>
    <x v="64"/>
    <x v="2"/>
    <x v="2"/>
    <s v="-2.244644"/>
    <x v="0"/>
    <x v="0"/>
    <x v="0"/>
    <x v="588"/>
    <n v="1.6599999999999997E-2"/>
    <x v="614"/>
    <n v="0.51749999999999996"/>
    <n v="14.797995299999997"/>
    <n v="1"/>
    <n v="167.328"/>
    <x v="31"/>
    <x v="13"/>
    <x v="5"/>
  </r>
  <r>
    <x v="0"/>
    <x v="65"/>
    <x v="2"/>
    <x v="2"/>
    <s v="-2.244644"/>
    <x v="0"/>
    <x v="0"/>
    <x v="0"/>
    <x v="589"/>
    <n v="1.2199999999999999E-2"/>
    <x v="615"/>
    <n v="1.5640000000000001"/>
    <n v="22.854982239999998"/>
    <n v="4"/>
    <n v="151.87199999999999"/>
    <x v="0"/>
    <x v="1"/>
    <x v="3"/>
  </r>
  <r>
    <x v="0"/>
    <x v="66"/>
    <x v="2"/>
    <x v="2"/>
    <s v="-2.244644"/>
    <x v="0"/>
    <x v="0"/>
    <x v="0"/>
    <x v="590"/>
    <n v="1.49E-2"/>
    <x v="616"/>
    <n v="1.6214999999999999"/>
    <n v="40.835823570000002"/>
    <n v="0"/>
    <n v="118.94399999999999"/>
    <x v="65"/>
    <x v="26"/>
    <x v="3"/>
  </r>
  <r>
    <x v="0"/>
    <x v="67"/>
    <x v="2"/>
    <x v="2"/>
    <s v="-2.244644"/>
    <x v="0"/>
    <x v="0"/>
    <x v="0"/>
    <x v="591"/>
    <n v="1.3600000000000001E-2"/>
    <x v="617"/>
    <n v="1.3109999999999997"/>
    <n v="19.626823680000001"/>
    <n v="1"/>
    <n v="49.056000000000004"/>
    <x v="62"/>
    <x v="27"/>
    <x v="8"/>
  </r>
  <r>
    <x v="0"/>
    <x v="68"/>
    <x v="2"/>
    <x v="2"/>
    <s v="-2.244644"/>
    <x v="0"/>
    <x v="0"/>
    <x v="0"/>
    <x v="592"/>
    <n v="2.2100000000000002E-2"/>
    <x v="618"/>
    <n v="1.1499999999999999"/>
    <n v="35.804651999999997"/>
    <n v="2"/>
    <n v="191.51999999999998"/>
    <x v="71"/>
    <x v="7"/>
    <x v="5"/>
  </r>
  <r>
    <x v="0"/>
    <x v="69"/>
    <x v="2"/>
    <x v="2"/>
    <s v="-2.244644"/>
    <x v="0"/>
    <x v="0"/>
    <x v="0"/>
    <x v="593"/>
    <n v="1.5500000000000003E-2"/>
    <x v="619"/>
    <n v="1.3800000000000001"/>
    <n v="26.985624000000012"/>
    <n v="0"/>
    <n v="83.327999999999989"/>
    <x v="88"/>
    <x v="3"/>
    <x v="3"/>
  </r>
  <r>
    <x v="0"/>
    <x v="70"/>
    <x v="2"/>
    <x v="2"/>
    <s v="-2.244644"/>
    <x v="0"/>
    <x v="0"/>
    <x v="0"/>
    <x v="594"/>
    <n v="1.5299999999999999E-2"/>
    <x v="620"/>
    <n v="0.87399999999999989"/>
    <n v="21.564009719999998"/>
    <n v="2"/>
    <n v="86.687999999999988"/>
    <x v="41"/>
    <x v="23"/>
    <x v="1"/>
  </r>
  <r>
    <x v="0"/>
    <x v="71"/>
    <x v="2"/>
    <x v="2"/>
    <s v="-2.244644"/>
    <x v="0"/>
    <x v="0"/>
    <x v="0"/>
    <x v="595"/>
    <n v="1.4999999999999999E-2"/>
    <x v="621"/>
    <n v="0.69000000000000006"/>
    <n v="17.768880000000003"/>
    <n v="0"/>
    <n v="120.96"/>
    <x v="26"/>
    <x v="27"/>
    <x v="1"/>
  </r>
  <r>
    <x v="0"/>
    <x v="72"/>
    <x v="2"/>
    <x v="2"/>
    <s v="-2.244644"/>
    <x v="0"/>
    <x v="0"/>
    <x v="0"/>
    <x v="596"/>
    <n v="1.4200000000000001E-2"/>
    <x v="622"/>
    <n v="1.1844999999999999"/>
    <n v="23.19127812"/>
    <n v="0"/>
    <n v="87.36"/>
    <x v="63"/>
    <x v="28"/>
    <x v="3"/>
  </r>
  <r>
    <x v="0"/>
    <x v="73"/>
    <x v="2"/>
    <x v="2"/>
    <s v="-2.244644"/>
    <x v="0"/>
    <x v="0"/>
    <x v="0"/>
    <x v="597"/>
    <n v="2.2600000000000002E-2"/>
    <x v="623"/>
    <n v="1.5984999999999998"/>
    <n v="57.931813960000007"/>
    <n v="1"/>
    <n v="96.768000000000001"/>
    <x v="51"/>
    <x v="29"/>
    <x v="1"/>
  </r>
  <r>
    <x v="0"/>
    <x v="74"/>
    <x v="2"/>
    <x v="2"/>
    <s v="-2.244644"/>
    <x v="0"/>
    <x v="0"/>
    <x v="0"/>
    <x v="598"/>
    <n v="1.9600000000000003E-2"/>
    <x v="624"/>
    <n v="1.4029999999999998"/>
    <n v="45.46101616"/>
    <n v="1"/>
    <n v="192.864"/>
    <x v="63"/>
    <x v="23"/>
    <x v="6"/>
  </r>
  <r>
    <x v="0"/>
    <x v="75"/>
    <x v="2"/>
    <x v="2"/>
    <s v="-2.244644"/>
    <x v="0"/>
    <x v="0"/>
    <x v="0"/>
    <x v="599"/>
    <n v="1.5200000000000002E-2"/>
    <x v="625"/>
    <n v="0.29899999999999999"/>
    <n v="4.7938550400000013"/>
    <n v="3"/>
    <n v="151.19999999999999"/>
    <x v="45"/>
    <x v="17"/>
    <x v="1"/>
  </r>
  <r>
    <x v="0"/>
    <x v="76"/>
    <x v="2"/>
    <x v="2"/>
    <s v="-2.244644"/>
    <x v="0"/>
    <x v="0"/>
    <x v="0"/>
    <x v="600"/>
    <n v="1.4500000000000002E-2"/>
    <x v="626"/>
    <n v="0.97749999999999992"/>
    <n v="27.287303500000004"/>
    <n v="0"/>
    <n v="159.26399999999998"/>
    <x v="28"/>
    <x v="1"/>
    <x v="1"/>
  </r>
  <r>
    <x v="0"/>
    <x v="77"/>
    <x v="2"/>
    <x v="2"/>
    <s v="-2.244644"/>
    <x v="0"/>
    <x v="0"/>
    <x v="0"/>
    <x v="601"/>
    <n v="1.3200000000000003E-2"/>
    <x v="627"/>
    <n v="0.14949999999999999"/>
    <n v="2.4801691200000007"/>
    <n v="2"/>
    <n v="155.232"/>
    <x v="62"/>
    <x v="14"/>
    <x v="1"/>
  </r>
  <r>
    <x v="0"/>
    <x v="78"/>
    <x v="2"/>
    <x v="2"/>
    <s v="-2.244644"/>
    <x v="0"/>
    <x v="0"/>
    <x v="0"/>
    <x v="602"/>
    <n v="1.7800000000000003E-2"/>
    <x v="628"/>
    <n v="1.7134999999999998"/>
    <n v="35.288847099999998"/>
    <n v="1"/>
    <n v="127.67999999999998"/>
    <x v="74"/>
    <x v="20"/>
    <x v="2"/>
  </r>
  <r>
    <x v="0"/>
    <x v="79"/>
    <x v="2"/>
    <x v="2"/>
    <s v="-2.244644"/>
    <x v="0"/>
    <x v="0"/>
    <x v="0"/>
    <x v="603"/>
    <n v="1.77E-2"/>
    <x v="629"/>
    <n v="0.5635"/>
    <n v="15.431695440000002"/>
    <n v="5"/>
    <n v="245.952"/>
    <x v="28"/>
    <x v="18"/>
    <x v="0"/>
  </r>
  <r>
    <x v="0"/>
    <x v="80"/>
    <x v="2"/>
    <x v="2"/>
    <s v="-2.244644"/>
    <x v="0"/>
    <x v="0"/>
    <x v="0"/>
    <x v="604"/>
    <n v="1.2200000000000003E-2"/>
    <x v="630"/>
    <n v="1.5294999999999996"/>
    <n v="31.721830000000001"/>
    <n v="0"/>
    <n v="202.27199999999999"/>
    <x v="22"/>
    <x v="18"/>
    <x v="4"/>
  </r>
  <r>
    <x v="0"/>
    <x v="81"/>
    <x v="2"/>
    <x v="2"/>
    <s v="-2.244644"/>
    <x v="0"/>
    <x v="0"/>
    <x v="0"/>
    <x v="605"/>
    <n v="1.6600000000000004E-2"/>
    <x v="631"/>
    <n v="0.67849999999999988"/>
    <n v="17.318142560000002"/>
    <n v="4"/>
    <n v="92.736000000000004"/>
    <x v="37"/>
    <x v="21"/>
    <x v="7"/>
  </r>
  <r>
    <x v="0"/>
    <x v="82"/>
    <x v="2"/>
    <x v="2"/>
    <s v="-2.244644"/>
    <x v="0"/>
    <x v="0"/>
    <x v="0"/>
    <x v="606"/>
    <n v="1.5900000000000001E-2"/>
    <x v="632"/>
    <n v="0.96599999999999986"/>
    <n v="20.47715208"/>
    <n v="2"/>
    <n v="301.05599999999998"/>
    <x v="47"/>
    <x v="1"/>
    <x v="3"/>
  </r>
  <r>
    <x v="0"/>
    <x v="83"/>
    <x v="2"/>
    <x v="2"/>
    <s v="-2.244644"/>
    <x v="0"/>
    <x v="0"/>
    <x v="0"/>
    <x v="607"/>
    <n v="1.6100000000000003E-2"/>
    <x v="633"/>
    <n v="1.7479999999999998"/>
    <n v="41.167287840000007"/>
    <n v="3"/>
    <n v="159.26399999999998"/>
    <x v="69"/>
    <x v="22"/>
    <x v="1"/>
  </r>
  <r>
    <x v="0"/>
    <x v="84"/>
    <x v="2"/>
    <x v="2"/>
    <s v="-2.244644"/>
    <x v="0"/>
    <x v="0"/>
    <x v="0"/>
    <x v="608"/>
    <n v="1.4000000000000002E-2"/>
    <x v="634"/>
    <n v="0.45999999999999996"/>
    <n v="6.94876"/>
    <n v="0"/>
    <n v="43.68"/>
    <x v="75"/>
    <x v="17"/>
    <x v="8"/>
  </r>
  <r>
    <x v="0"/>
    <x v="85"/>
    <x v="2"/>
    <x v="2"/>
    <s v="-2.244644"/>
    <x v="0"/>
    <x v="0"/>
    <x v="0"/>
    <x v="609"/>
    <n v="1.1200000000000002E-2"/>
    <x v="635"/>
    <n v="0.50599999999999978"/>
    <n v="9.0607193599999984"/>
    <n v="5"/>
    <n v="225.792"/>
    <x v="44"/>
    <x v="24"/>
    <x v="3"/>
  </r>
  <r>
    <x v="0"/>
    <x v="86"/>
    <x v="2"/>
    <x v="2"/>
    <s v="-2.244644"/>
    <x v="0"/>
    <x v="0"/>
    <x v="0"/>
    <x v="610"/>
    <n v="1.2800000000000002E-2"/>
    <x v="636"/>
    <n v="1.2879999999999998"/>
    <n v="27.575152640000002"/>
    <n v="3"/>
    <n v="52.415999999999997"/>
    <x v="55"/>
    <x v="34"/>
    <x v="1"/>
  </r>
  <r>
    <x v="0"/>
    <x v="87"/>
    <x v="2"/>
    <x v="2"/>
    <s v="-2.244644"/>
    <x v="0"/>
    <x v="0"/>
    <x v="0"/>
    <x v="611"/>
    <n v="1.54E-2"/>
    <x v="637"/>
    <n v="1.3684999999999998"/>
    <n v="32.105502659999999"/>
    <n v="2"/>
    <n v="274.17599999999999"/>
    <x v="80"/>
    <x v="28"/>
    <x v="4"/>
  </r>
  <r>
    <x v="0"/>
    <x v="88"/>
    <x v="2"/>
    <x v="2"/>
    <s v="-2.244644"/>
    <x v="0"/>
    <x v="0"/>
    <x v="0"/>
    <x v="612"/>
    <n v="1.9700000000000002E-2"/>
    <x v="638"/>
    <n v="1.0119999999999998"/>
    <n v="26.040925680000001"/>
    <n v="1"/>
    <n v="165.31199999999998"/>
    <x v="8"/>
    <x v="14"/>
    <x v="8"/>
  </r>
  <r>
    <x v="0"/>
    <x v="89"/>
    <x v="2"/>
    <x v="2"/>
    <s v="-2.244644"/>
    <x v="0"/>
    <x v="0"/>
    <x v="0"/>
    <x v="613"/>
    <n v="1.4200000000000001E-2"/>
    <x v="639"/>
    <n v="1.6329999999999998"/>
    <n v="34.986959679999998"/>
    <n v="2"/>
    <n v="169.34399999999999"/>
    <x v="79"/>
    <x v="26"/>
    <x v="4"/>
  </r>
  <r>
    <x v="0"/>
    <x v="90"/>
    <x v="2"/>
    <x v="2"/>
    <s v="-2.244644"/>
    <x v="0"/>
    <x v="0"/>
    <x v="0"/>
    <x v="614"/>
    <n v="1.7000000000000001E-2"/>
    <x v="640"/>
    <n v="0.50600000000000001"/>
    <n v="12.211399200000002"/>
    <n v="3"/>
    <n v="137.08799999999999"/>
    <x v="58"/>
    <x v="21"/>
    <x v="6"/>
  </r>
  <r>
    <x v="0"/>
    <x v="91"/>
    <x v="2"/>
    <x v="2"/>
    <s v="-2.244644"/>
    <x v="0"/>
    <x v="0"/>
    <x v="0"/>
    <x v="615"/>
    <n v="1.67E-2"/>
    <x v="641"/>
    <n v="1.2535000000000001"/>
    <n v="32.651995310000004"/>
    <n v="1"/>
    <n v="142.464"/>
    <x v="51"/>
    <x v="15"/>
    <x v="6"/>
  </r>
  <r>
    <x v="1"/>
    <x v="92"/>
    <x v="2"/>
    <x v="2"/>
    <s v="-2.244644"/>
    <x v="0"/>
    <x v="0"/>
    <x v="0"/>
    <x v="616"/>
    <n v="1.6899999999999998E-2"/>
    <x v="642"/>
    <n v="1.3800000000000001"/>
    <n v="37.487782799999991"/>
    <n v="6"/>
    <n v="168.672"/>
    <x v="58"/>
    <x v="23"/>
    <x v="3"/>
  </r>
  <r>
    <x v="1"/>
    <x v="93"/>
    <x v="2"/>
    <x v="2"/>
    <s v="-2.244644"/>
    <x v="0"/>
    <x v="0"/>
    <x v="0"/>
    <x v="617"/>
    <n v="1.2100000000000001E-2"/>
    <x v="643"/>
    <n v="0.90849999999999986"/>
    <n v="17.712779205"/>
    <n v="2"/>
    <n v="97.439999999999984"/>
    <x v="81"/>
    <x v="27"/>
    <x v="0"/>
  </r>
  <r>
    <x v="1"/>
    <x v="94"/>
    <x v="2"/>
    <x v="2"/>
    <s v="-2.244644"/>
    <x v="0"/>
    <x v="0"/>
    <x v="0"/>
    <x v="618"/>
    <n v="1.6899999999999998E-2"/>
    <x v="644"/>
    <n v="1.3684999999999998"/>
    <n v="26.511225194999991"/>
    <n v="7"/>
    <n v="163.96800000000002"/>
    <x v="48"/>
    <x v="30"/>
    <x v="0"/>
  </r>
  <r>
    <x v="1"/>
    <x v="95"/>
    <x v="2"/>
    <x v="2"/>
    <s v="-2.244644"/>
    <x v="0"/>
    <x v="0"/>
    <x v="0"/>
    <x v="619"/>
    <n v="1.3300000000000003E-2"/>
    <x v="645"/>
    <n v="1.2535000000000001"/>
    <n v="19.900829235"/>
    <n v="4"/>
    <n v="235.2"/>
    <x v="76"/>
    <x v="35"/>
    <x v="3"/>
  </r>
  <r>
    <x v="1"/>
    <x v="96"/>
    <x v="2"/>
    <x v="2"/>
    <s v="-2.244644"/>
    <x v="0"/>
    <x v="0"/>
    <x v="0"/>
    <x v="620"/>
    <n v="1.4E-2"/>
    <x v="646"/>
    <n v="0.44849999999999995"/>
    <n v="10.519208699999998"/>
    <n v="6"/>
    <n v="208.99199999999999"/>
    <x v="63"/>
    <x v="29"/>
    <x v="10"/>
  </r>
  <r>
    <x v="1"/>
    <x v="97"/>
    <x v="2"/>
    <x v="2"/>
    <s v="-2.244644"/>
    <x v="0"/>
    <x v="0"/>
    <x v="0"/>
    <x v="621"/>
    <n v="1.8000000000000002E-2"/>
    <x v="647"/>
    <n v="0.57499999999999984"/>
    <n v="16.271234999999997"/>
    <n v="5"/>
    <n v="59.135999999999996"/>
    <x v="59"/>
    <x v="39"/>
    <x v="2"/>
  </r>
  <r>
    <x v="1"/>
    <x v="98"/>
    <x v="2"/>
    <x v="2"/>
    <s v="-2.244644"/>
    <x v="0"/>
    <x v="0"/>
    <x v="0"/>
    <x v="622"/>
    <n v="1.8300000000000004E-2"/>
    <x v="648"/>
    <n v="1.127"/>
    <n v="31.998291150000007"/>
    <n v="6"/>
    <n v="8.64"/>
    <x v="40"/>
    <x v="25"/>
    <x v="8"/>
  </r>
  <r>
    <x v="1"/>
    <x v="99"/>
    <x v="2"/>
    <x v="2"/>
    <s v="-2.244644"/>
    <x v="0"/>
    <x v="0"/>
    <x v="0"/>
    <x v="623"/>
    <n v="1.5399999999999999E-2"/>
    <x v="649"/>
    <n v="0.24149999999999994"/>
    <n v="4.3695705899999977"/>
    <n v="5"/>
    <n v="82.655999999999992"/>
    <x v="44"/>
    <x v="14"/>
    <x v="6"/>
  </r>
  <r>
    <x v="1"/>
    <x v="100"/>
    <x v="2"/>
    <x v="2"/>
    <s v="-2.244644"/>
    <x v="0"/>
    <x v="0"/>
    <x v="0"/>
    <x v="624"/>
    <n v="1.6500000000000004E-2"/>
    <x v="650"/>
    <n v="0.27599999999999997"/>
    <n v="4.2657318000000002"/>
    <n v="4"/>
    <n v="201.6"/>
    <x v="7"/>
    <x v="34"/>
    <x v="10"/>
  </r>
  <r>
    <x v="1"/>
    <x v="101"/>
    <x v="2"/>
    <x v="2"/>
    <s v="-2.244644"/>
    <x v="0"/>
    <x v="0"/>
    <x v="0"/>
    <x v="625"/>
    <n v="1.1700000000000002E-2"/>
    <x v="651"/>
    <n v="0.94299999999999984"/>
    <n v="9.999298529999999"/>
    <n v="4"/>
    <n v="170.01599999999999"/>
    <x v="45"/>
    <x v="6"/>
    <x v="0"/>
  </r>
  <r>
    <x v="1"/>
    <x v="102"/>
    <x v="2"/>
    <x v="2"/>
    <s v="-2.244644"/>
    <x v="0"/>
    <x v="0"/>
    <x v="0"/>
    <x v="626"/>
    <n v="1.5500000000000002E-2"/>
    <x v="652"/>
    <n v="0.32200000000000001"/>
    <n v="5.4826135000000011"/>
    <n v="3"/>
    <n v="114.23999999999998"/>
    <x v="48"/>
    <x v="33"/>
    <x v="7"/>
  </r>
  <r>
    <x v="1"/>
    <x v="103"/>
    <x v="2"/>
    <x v="2"/>
    <s v="-2.244644"/>
    <x v="0"/>
    <x v="0"/>
    <x v="0"/>
    <x v="627"/>
    <n v="1.4600000000000002E-2"/>
    <x v="653"/>
    <n v="1.3224999999999998"/>
    <n v="26.807921399999994"/>
    <n v="5"/>
    <n v="29.759999999999998"/>
    <x v="36"/>
    <x v="26"/>
    <x v="3"/>
  </r>
  <r>
    <x v="1"/>
    <x v="104"/>
    <x v="2"/>
    <x v="2"/>
    <s v="-2.244644"/>
    <x v="0"/>
    <x v="0"/>
    <x v="0"/>
    <x v="628"/>
    <n v="1.5899999999999997E-2"/>
    <x v="654"/>
    <n v="0.87399999999999989"/>
    <n v="20.184811499999995"/>
    <n v="4"/>
    <n v="227.136"/>
    <x v="74"/>
    <x v="27"/>
    <x v="10"/>
  </r>
  <r>
    <x v="1"/>
    <x v="105"/>
    <x v="2"/>
    <x v="2"/>
    <s v="-2.244644"/>
    <x v="0"/>
    <x v="0"/>
    <x v="0"/>
    <x v="629"/>
    <n v="1.3700000000000004E-2"/>
    <x v="655"/>
    <n v="0.20699999999999999"/>
    <n v="3.8071957500000009"/>
    <n v="3"/>
    <n v="106.84799999999998"/>
    <x v="81"/>
    <x v="1"/>
    <x v="8"/>
  </r>
  <r>
    <x v="1"/>
    <x v="106"/>
    <x v="2"/>
    <x v="2"/>
    <s v="-2.244644"/>
    <x v="0"/>
    <x v="0"/>
    <x v="0"/>
    <x v="630"/>
    <n v="1.8800000000000004E-2"/>
    <x v="656"/>
    <n v="0.96599999999999986"/>
    <n v="24.366345359999997"/>
    <n v="3"/>
    <n v="235.2"/>
    <x v="51"/>
    <x v="27"/>
    <x v="6"/>
  </r>
  <r>
    <x v="1"/>
    <x v="107"/>
    <x v="2"/>
    <x v="2"/>
    <s v="-2.244644"/>
    <x v="0"/>
    <x v="0"/>
    <x v="0"/>
    <x v="631"/>
    <n v="1.5100000000000002E-2"/>
    <x v="657"/>
    <n v="0.28749999999999998"/>
    <n v="6.151117124999999"/>
    <n v="3"/>
    <n v="9.6"/>
    <x v="65"/>
    <x v="19"/>
    <x v="2"/>
  </r>
  <r>
    <x v="1"/>
    <x v="108"/>
    <x v="2"/>
    <x v="2"/>
    <s v="-2.244644"/>
    <x v="0"/>
    <x v="0"/>
    <x v="0"/>
    <x v="632"/>
    <n v="1.23E-2"/>
    <x v="658"/>
    <n v="0.24149999999999994"/>
    <n v="3.5553316049999992"/>
    <n v="4"/>
    <n v="118.27199999999999"/>
    <x v="53"/>
    <x v="30"/>
    <x v="2"/>
  </r>
  <r>
    <x v="1"/>
    <x v="109"/>
    <x v="2"/>
    <x v="2"/>
    <s v="-2.244644"/>
    <x v="0"/>
    <x v="0"/>
    <x v="0"/>
    <x v="633"/>
    <n v="1.2200000000000003E-2"/>
    <x v="659"/>
    <n v="0.69"/>
    <n v="11.929147800000001"/>
    <n v="6"/>
    <n v="57.599999999999994"/>
    <x v="31"/>
    <x v="15"/>
    <x v="10"/>
  </r>
  <r>
    <x v="1"/>
    <x v="110"/>
    <x v="2"/>
    <x v="2"/>
    <s v="-2.244644"/>
    <x v="0"/>
    <x v="0"/>
    <x v="0"/>
    <x v="634"/>
    <n v="1.3100000000000001E-2"/>
    <x v="660"/>
    <n v="0.16099999999999998"/>
    <n v="2.4492978299999995"/>
    <n v="2"/>
    <n v="65.855999999999995"/>
    <x v="46"/>
    <x v="33"/>
    <x v="1"/>
  </r>
  <r>
    <x v="1"/>
    <x v="111"/>
    <x v="2"/>
    <x v="2"/>
    <s v="-2.244644"/>
    <x v="0"/>
    <x v="0"/>
    <x v="0"/>
    <x v="635"/>
    <n v="1.72E-2"/>
    <x v="661"/>
    <n v="0.54049999999999998"/>
    <n v="10.576741819999997"/>
    <n v="2"/>
    <n v="73.919999999999987"/>
    <x v="75"/>
    <x v="18"/>
    <x v="1"/>
  </r>
  <r>
    <x v="1"/>
    <x v="112"/>
    <x v="2"/>
    <x v="2"/>
    <s v="-2.244644"/>
    <x v="0"/>
    <x v="0"/>
    <x v="0"/>
    <x v="636"/>
    <n v="1.3900000000000003E-2"/>
    <x v="662"/>
    <n v="1.6099999999999999"/>
    <n v="27.942419399999999"/>
    <n v="4"/>
    <n v="157.91999999999999"/>
    <x v="5"/>
    <x v="6"/>
    <x v="9"/>
  </r>
  <r>
    <x v="1"/>
    <x v="113"/>
    <x v="2"/>
    <x v="2"/>
    <s v="-2.244644"/>
    <x v="0"/>
    <x v="0"/>
    <x v="0"/>
    <x v="637"/>
    <n v="1.35E-2"/>
    <x v="663"/>
    <n v="1.2879999999999998"/>
    <n v="23.877201599999996"/>
    <n v="4"/>
    <n v="82.655999999999992"/>
    <x v="4"/>
    <x v="23"/>
    <x v="8"/>
  </r>
  <r>
    <x v="1"/>
    <x v="114"/>
    <x v="2"/>
    <x v="2"/>
    <s v="-2.244644"/>
    <x v="0"/>
    <x v="0"/>
    <x v="0"/>
    <x v="638"/>
    <n v="1.1800000000000001E-2"/>
    <x v="664"/>
    <n v="0.86249999999999993"/>
    <n v="9.8548732499999989"/>
    <n v="4"/>
    <n v="249.98399999999998"/>
    <x v="17"/>
    <x v="30"/>
    <x v="13"/>
  </r>
  <r>
    <x v="1"/>
    <x v="115"/>
    <x v="2"/>
    <x v="2"/>
    <s v="-2.244644"/>
    <x v="0"/>
    <x v="0"/>
    <x v="0"/>
    <x v="639"/>
    <n v="1.8200000000000001E-2"/>
    <x v="665"/>
    <n v="0.63249999999999984"/>
    <n v="17.549281749999999"/>
    <n v="4"/>
    <n v="152.54400000000001"/>
    <x v="59"/>
    <x v="33"/>
    <x v="1"/>
  </r>
  <r>
    <x v="1"/>
    <x v="116"/>
    <x v="2"/>
    <x v="2"/>
    <s v="-2.244644"/>
    <x v="0"/>
    <x v="0"/>
    <x v="0"/>
    <x v="640"/>
    <n v="1.5600000000000001E-2"/>
    <x v="666"/>
    <n v="1.2189999999999999"/>
    <n v="26.174172959999996"/>
    <n v="4"/>
    <n v="174.04799999999997"/>
    <x v="0"/>
    <x v="28"/>
    <x v="12"/>
  </r>
  <r>
    <x v="1"/>
    <x v="117"/>
    <x v="2"/>
    <x v="2"/>
    <s v="-2.244644"/>
    <x v="0"/>
    <x v="0"/>
    <x v="0"/>
    <x v="641"/>
    <n v="1.8500000000000003E-2"/>
    <x v="667"/>
    <n v="1.4375"/>
    <n v="39.882646874999999"/>
    <n v="5"/>
    <n v="192.19199999999998"/>
    <x v="28"/>
    <x v="29"/>
    <x v="3"/>
  </r>
  <r>
    <x v="1"/>
    <x v="118"/>
    <x v="2"/>
    <x v="2"/>
    <s v="-2.244644"/>
    <x v="0"/>
    <x v="0"/>
    <x v="0"/>
    <x v="642"/>
    <n v="1.8200000000000001E-2"/>
    <x v="668"/>
    <n v="0.57499999999999996"/>
    <n v="10.564417499999999"/>
    <n v="5"/>
    <n v="279.55199999999996"/>
    <x v="11"/>
    <x v="3"/>
    <x v="3"/>
  </r>
  <r>
    <x v="1"/>
    <x v="119"/>
    <x v="2"/>
    <x v="2"/>
    <s v="-2.244644"/>
    <x v="0"/>
    <x v="0"/>
    <x v="0"/>
    <x v="643"/>
    <n v="1.6200000000000003E-2"/>
    <x v="669"/>
    <n v="1.5754999999999997"/>
    <n v="21.00295899"/>
    <n v="4"/>
    <n v="172.70400000000001"/>
    <x v="40"/>
    <x v="7"/>
    <x v="12"/>
  </r>
  <r>
    <x v="1"/>
    <x v="120"/>
    <x v="2"/>
    <x v="2"/>
    <s v="-2.244644"/>
    <x v="0"/>
    <x v="0"/>
    <x v="0"/>
    <x v="644"/>
    <n v="1.2400000000000001E-2"/>
    <x v="670"/>
    <n v="0.42549999999999999"/>
    <n v="8.3896856199999998"/>
    <n v="7"/>
    <n v="176.06399999999999"/>
    <x v="71"/>
    <x v="17"/>
    <x v="4"/>
  </r>
  <r>
    <x v="1"/>
    <x v="121"/>
    <x v="2"/>
    <x v="2"/>
    <s v="-2.244644"/>
    <x v="0"/>
    <x v="0"/>
    <x v="0"/>
    <x v="645"/>
    <n v="1.84E-2"/>
    <x v="671"/>
    <n v="0.34500000000000003"/>
    <n v="8.7145343999999998"/>
    <n v="2"/>
    <n v="307.77600000000001"/>
    <x v="47"/>
    <x v="13"/>
    <x v="13"/>
  </r>
  <r>
    <x v="1"/>
    <x v="122"/>
    <x v="2"/>
    <x v="2"/>
    <s v="-2.244644"/>
    <x v="0"/>
    <x v="0"/>
    <x v="0"/>
    <x v="646"/>
    <n v="1.3800000000000002E-2"/>
    <x v="672"/>
    <n v="1.2879999999999998"/>
    <n v="21.1426488"/>
    <n v="5"/>
    <n v="286.94400000000002"/>
    <x v="62"/>
    <x v="1"/>
    <x v="3"/>
  </r>
  <r>
    <x v="1"/>
    <x v="123"/>
    <x v="2"/>
    <x v="2"/>
    <s v="-2.244644"/>
    <x v="0"/>
    <x v="0"/>
    <x v="0"/>
    <x v="647"/>
    <n v="1.4200000000000003E-2"/>
    <x v="673"/>
    <n v="0.27599999999999997"/>
    <n v="6.3424413599999996"/>
    <n v="7"/>
    <n v="211.67999999999998"/>
    <x v="36"/>
    <x v="7"/>
    <x v="10"/>
  </r>
  <r>
    <x v="1"/>
    <x v="124"/>
    <x v="2"/>
    <x v="2"/>
    <s v="-2.244644"/>
    <x v="0"/>
    <x v="0"/>
    <x v="0"/>
    <x v="648"/>
    <n v="1.8800000000000004E-2"/>
    <x v="674"/>
    <n v="0.42550000000000004"/>
    <n v="13.388595780000003"/>
    <n v="4"/>
    <n v="258.71999999999997"/>
    <x v="69"/>
    <x v="7"/>
    <x v="3"/>
  </r>
  <r>
    <x v="1"/>
    <x v="125"/>
    <x v="2"/>
    <x v="2"/>
    <s v="-2.244644"/>
    <x v="0"/>
    <x v="0"/>
    <x v="0"/>
    <x v="649"/>
    <n v="1.4700000000000001E-2"/>
    <x v="675"/>
    <n v="0.96599999999999986"/>
    <n v="23.626292759999998"/>
    <n v="3"/>
    <n v="149.85599999999999"/>
    <x v="89"/>
    <x v="18"/>
    <x v="7"/>
  </r>
  <r>
    <x v="1"/>
    <x v="126"/>
    <x v="2"/>
    <x v="2"/>
    <s v="-2.244644"/>
    <x v="0"/>
    <x v="0"/>
    <x v="0"/>
    <x v="650"/>
    <n v="1.6100000000000003E-2"/>
    <x v="676"/>
    <n v="0.33350000000000002"/>
    <n v="7.2335883200000008"/>
    <n v="2"/>
    <n v="247.96799999999996"/>
    <x v="59"/>
    <x v="26"/>
    <x v="1"/>
  </r>
  <r>
    <x v="1"/>
    <x v="127"/>
    <x v="2"/>
    <x v="2"/>
    <s v="-2.244644"/>
    <x v="0"/>
    <x v="0"/>
    <x v="0"/>
    <x v="651"/>
    <n v="1.3200000000000002E-2"/>
    <x v="677"/>
    <n v="1.3455000000000001"/>
    <n v="16.052030280000004"/>
    <n v="6"/>
    <n v="200.256"/>
    <x v="81"/>
    <x v="13"/>
    <x v="10"/>
  </r>
  <r>
    <x v="1"/>
    <x v="128"/>
    <x v="2"/>
    <x v="2"/>
    <s v="-2.244644"/>
    <x v="0"/>
    <x v="0"/>
    <x v="0"/>
    <x v="652"/>
    <n v="1.77E-2"/>
    <x v="678"/>
    <n v="0.35649999999999998"/>
    <n v="7.8736803899999996"/>
    <n v="6"/>
    <n v="299.03999999999996"/>
    <x v="3"/>
    <x v="11"/>
    <x v="3"/>
  </r>
  <r>
    <x v="1"/>
    <x v="129"/>
    <x v="2"/>
    <x v="2"/>
    <s v="-2.244644"/>
    <x v="0"/>
    <x v="0"/>
    <x v="0"/>
    <x v="653"/>
    <n v="1.7300000000000003E-2"/>
    <x v="679"/>
    <n v="0.93149999999999988"/>
    <n v="26.502646769999998"/>
    <n v="3"/>
    <n v="112.22399999999999"/>
    <x v="71"/>
    <x v="12"/>
    <x v="11"/>
  </r>
  <r>
    <x v="1"/>
    <x v="130"/>
    <x v="2"/>
    <x v="2"/>
    <s v="-2.244644"/>
    <x v="0"/>
    <x v="0"/>
    <x v="0"/>
    <x v="654"/>
    <n v="1.4800000000000002E-2"/>
    <x v="680"/>
    <n v="1.4834999999999998"/>
    <n v="35.544244619999994"/>
    <n v="2"/>
    <n v="80.639999999999986"/>
    <x v="0"/>
    <x v="1"/>
    <x v="6"/>
  </r>
  <r>
    <x v="1"/>
    <x v="131"/>
    <x v="2"/>
    <x v="2"/>
    <s v="-2.244644"/>
    <x v="0"/>
    <x v="0"/>
    <x v="0"/>
    <x v="655"/>
    <n v="1.3100000000000001E-2"/>
    <x v="681"/>
    <n v="1.0349999999999999"/>
    <n v="14.400482849999998"/>
    <n v="5"/>
    <n v="48.384"/>
    <x v="44"/>
    <x v="14"/>
    <x v="1"/>
  </r>
  <r>
    <x v="1"/>
    <x v="132"/>
    <x v="2"/>
    <x v="2"/>
    <s v="-2.244644"/>
    <x v="0"/>
    <x v="0"/>
    <x v="0"/>
    <x v="656"/>
    <n v="1.26E-2"/>
    <x v="682"/>
    <n v="1.3224999999999998"/>
    <n v="29.24277614999999"/>
    <n v="2"/>
    <n v="111.55200000000001"/>
    <x v="82"/>
    <x v="1"/>
    <x v="10"/>
  </r>
  <r>
    <x v="1"/>
    <x v="133"/>
    <x v="2"/>
    <x v="2"/>
    <s v="-2.244644"/>
    <x v="0"/>
    <x v="0"/>
    <x v="0"/>
    <x v="657"/>
    <n v="1.1800000000000001E-2"/>
    <x v="683"/>
    <n v="1.3569999999999998"/>
    <n v="25.104554279999999"/>
    <n v="2"/>
    <n v="154.55999999999997"/>
    <x v="26"/>
    <x v="22"/>
    <x v="5"/>
  </r>
  <r>
    <x v="1"/>
    <x v="134"/>
    <x v="2"/>
    <x v="2"/>
    <s v="-2.244644"/>
    <x v="0"/>
    <x v="0"/>
    <x v="0"/>
    <x v="658"/>
    <n v="1.7000000000000001E-2"/>
    <x v="684"/>
    <n v="1.4949999999999999"/>
    <n v="37.769231499999997"/>
    <n v="4"/>
    <n v="270.81599999999997"/>
    <x v="61"/>
    <x v="27"/>
    <x v="8"/>
  </r>
  <r>
    <x v="1"/>
    <x v="135"/>
    <x v="2"/>
    <x v="2"/>
    <s v="-2.244644"/>
    <x v="0"/>
    <x v="0"/>
    <x v="0"/>
    <x v="659"/>
    <n v="1.26E-2"/>
    <x v="685"/>
    <n v="1.4029999999999998"/>
    <n v="22.95285552"/>
    <n v="4"/>
    <n v="430.08"/>
    <x v="63"/>
    <x v="26"/>
    <x v="11"/>
  </r>
  <r>
    <x v="1"/>
    <x v="136"/>
    <x v="2"/>
    <x v="2"/>
    <s v="-2.244644"/>
    <x v="0"/>
    <x v="0"/>
    <x v="0"/>
    <x v="660"/>
    <n v="1.43E-2"/>
    <x v="686"/>
    <n v="0.39099999999999996"/>
    <n v="6.9751467499999995"/>
    <n v="3"/>
    <n v="257.37600000000003"/>
    <x v="3"/>
    <x v="27"/>
    <x v="0"/>
  </r>
  <r>
    <x v="1"/>
    <x v="137"/>
    <x v="2"/>
    <x v="2"/>
    <s v="-2.244644"/>
    <x v="0"/>
    <x v="0"/>
    <x v="0"/>
    <x v="661"/>
    <n v="1.6899999999999998E-2"/>
    <x v="687"/>
    <n v="0.41399999999999998"/>
    <n v="8.1433427399999996"/>
    <n v="3"/>
    <n v="120.96"/>
    <x v="28"/>
    <x v="31"/>
    <x v="3"/>
  </r>
  <r>
    <x v="1"/>
    <x v="138"/>
    <x v="2"/>
    <x v="2"/>
    <s v="-2.244644"/>
    <x v="0"/>
    <x v="0"/>
    <x v="0"/>
    <x v="662"/>
    <n v="1.8300000000000004E-2"/>
    <x v="688"/>
    <n v="1.4834999999999996"/>
    <n v="45.35896194"/>
    <n v="1"/>
    <n v="42.24"/>
    <x v="24"/>
    <x v="2"/>
    <x v="1"/>
  </r>
  <r>
    <x v="1"/>
    <x v="139"/>
    <x v="2"/>
    <x v="2"/>
    <s v="-2.244644"/>
    <x v="0"/>
    <x v="0"/>
    <x v="0"/>
    <x v="663"/>
    <n v="1.6399999999999998E-2"/>
    <x v="689"/>
    <n v="0.17249999999999999"/>
    <n v="3.4097936999999989"/>
    <n v="6"/>
    <n v="90.719999999999985"/>
    <x v="56"/>
    <x v="22"/>
    <x v="6"/>
  </r>
  <r>
    <x v="1"/>
    <x v="140"/>
    <x v="2"/>
    <x v="2"/>
    <s v="-2.244644"/>
    <x v="0"/>
    <x v="0"/>
    <x v="0"/>
    <x v="664"/>
    <n v="1.4800000000000002E-2"/>
    <x v="690"/>
    <n v="0.71300000000000008"/>
    <n v="12.544693120000003"/>
    <n v="2"/>
    <n v="141.11999999999998"/>
    <x v="55"/>
    <x v="20"/>
    <x v="1"/>
  </r>
  <r>
    <x v="1"/>
    <x v="141"/>
    <x v="2"/>
    <x v="2"/>
    <s v="-2.244644"/>
    <x v="0"/>
    <x v="0"/>
    <x v="0"/>
    <x v="665"/>
    <n v="1.43E-2"/>
    <x v="691"/>
    <n v="1.5179999999999998"/>
    <n v="34.011154319999996"/>
    <n v="4"/>
    <n v="107.52"/>
    <x v="34"/>
    <x v="12"/>
    <x v="2"/>
  </r>
  <r>
    <x v="1"/>
    <x v="142"/>
    <x v="2"/>
    <x v="2"/>
    <s v="-2.244644"/>
    <x v="0"/>
    <x v="0"/>
    <x v="0"/>
    <x v="666"/>
    <n v="1.5500000000000002E-2"/>
    <x v="692"/>
    <n v="0.27599999999999997"/>
    <n v="7.5446808000000001"/>
    <n v="2"/>
    <n v="45.023999999999994"/>
    <x v="8"/>
    <x v="13"/>
    <x v="6"/>
  </r>
  <r>
    <x v="1"/>
    <x v="143"/>
    <x v="2"/>
    <x v="2"/>
    <s v="-2.244644"/>
    <x v="0"/>
    <x v="0"/>
    <x v="0"/>
    <x v="667"/>
    <n v="1.3000000000000003E-2"/>
    <x v="693"/>
    <n v="0.16099999999999995"/>
    <n v="2.3246950999999996"/>
    <n v="4"/>
    <n v="83.327999999999989"/>
    <x v="20"/>
    <x v="2"/>
    <x v="7"/>
  </r>
  <r>
    <x v="1"/>
    <x v="144"/>
    <x v="2"/>
    <x v="2"/>
    <s v="-2.244644"/>
    <x v="0"/>
    <x v="0"/>
    <x v="0"/>
    <x v="668"/>
    <n v="1.5699999999999999E-2"/>
    <x v="694"/>
    <n v="0.35649999999999998"/>
    <n v="8.8310254899999983"/>
    <n v="5"/>
    <n v="81.984000000000009"/>
    <x v="34"/>
    <x v="10"/>
    <x v="8"/>
  </r>
  <r>
    <x v="1"/>
    <x v="145"/>
    <x v="2"/>
    <x v="2"/>
    <s v="-2.244644"/>
    <x v="0"/>
    <x v="0"/>
    <x v="0"/>
    <x v="669"/>
    <n v="1.8800000000000004E-2"/>
    <x v="695"/>
    <n v="1.1844999999999999"/>
    <n v="28.708679120000006"/>
    <n v="3"/>
    <n v="193.536"/>
    <x v="42"/>
    <x v="11"/>
    <x v="2"/>
  </r>
  <r>
    <x v="1"/>
    <x v="146"/>
    <x v="2"/>
    <x v="2"/>
    <s v="-2.244644"/>
    <x v="0"/>
    <x v="0"/>
    <x v="0"/>
    <x v="670"/>
    <n v="1.7899999999999999E-2"/>
    <x v="696"/>
    <n v="0.93149999999999999"/>
    <n v="17.139050415"/>
    <n v="7"/>
    <n v="120.96"/>
    <x v="32"/>
    <x v="12"/>
    <x v="11"/>
  </r>
  <r>
    <x v="1"/>
    <x v="147"/>
    <x v="2"/>
    <x v="2"/>
    <s v="-2.244644"/>
    <x v="0"/>
    <x v="0"/>
    <x v="0"/>
    <x v="671"/>
    <n v="1.4600000000000002E-2"/>
    <x v="697"/>
    <n v="0.52900000000000003"/>
    <n v="11.937287040000001"/>
    <n v="3"/>
    <n v="129.024"/>
    <x v="20"/>
    <x v="13"/>
    <x v="11"/>
  </r>
  <r>
    <x v="1"/>
    <x v="148"/>
    <x v="2"/>
    <x v="2"/>
    <s v="-2.244644"/>
    <x v="0"/>
    <x v="0"/>
    <x v="0"/>
    <x v="672"/>
    <n v="1.7899999999999999E-2"/>
    <x v="698"/>
    <n v="0.18399999999999997"/>
    <n v="4.5672351199999985"/>
    <n v="3"/>
    <n v="157.24799999999999"/>
    <x v="56"/>
    <x v="25"/>
    <x v="3"/>
  </r>
  <r>
    <x v="1"/>
    <x v="149"/>
    <x v="2"/>
    <x v="2"/>
    <s v="-2.244644"/>
    <x v="0"/>
    <x v="0"/>
    <x v="0"/>
    <x v="673"/>
    <n v="1.7600000000000001E-2"/>
    <x v="699"/>
    <n v="0.4484999999999999"/>
    <n v="9.1628908799999973"/>
    <n v="5"/>
    <n v="198.91199999999998"/>
    <x v="17"/>
    <x v="2"/>
    <x v="7"/>
  </r>
  <r>
    <x v="1"/>
    <x v="150"/>
    <x v="2"/>
    <x v="2"/>
    <s v="-2.244644"/>
    <x v="0"/>
    <x v="0"/>
    <x v="0"/>
    <x v="674"/>
    <n v="1.5100000000000001E-2"/>
    <x v="700"/>
    <n v="0.17250000000000001"/>
    <n v="3.6638413500000002"/>
    <n v="4"/>
    <n v="54.72"/>
    <x v="8"/>
    <x v="13"/>
    <x v="1"/>
  </r>
  <r>
    <x v="1"/>
    <x v="151"/>
    <x v="2"/>
    <x v="2"/>
    <s v="-2.244644"/>
    <x v="0"/>
    <x v="0"/>
    <x v="0"/>
    <x v="675"/>
    <n v="1.5600000000000001E-2"/>
    <x v="701"/>
    <n v="1.3454999999999999"/>
    <n v="27.34131348"/>
    <n v="7"/>
    <n v="291.64800000000002"/>
    <x v="71"/>
    <x v="11"/>
    <x v="0"/>
  </r>
  <r>
    <x v="1"/>
    <x v="152"/>
    <x v="2"/>
    <x v="2"/>
    <s v="-2.244644"/>
    <x v="0"/>
    <x v="0"/>
    <x v="0"/>
    <x v="676"/>
    <n v="1.8599999999999998E-2"/>
    <x v="702"/>
    <n v="1.2994999999999999"/>
    <n v="39.44658239999999"/>
    <n v="4"/>
    <n v="67.2"/>
    <x v="55"/>
    <x v="16"/>
    <x v="10"/>
  </r>
  <r>
    <x v="1"/>
    <x v="153"/>
    <x v="2"/>
    <x v="2"/>
    <s v="-2.244644"/>
    <x v="0"/>
    <x v="0"/>
    <x v="0"/>
    <x v="677"/>
    <n v="1.4900000000000002E-2"/>
    <x v="703"/>
    <n v="0.34499999999999997"/>
    <n v="7.4999895000000008"/>
    <n v="1"/>
    <n v="258.71999999999997"/>
    <x v="41"/>
    <x v="18"/>
    <x v="7"/>
  </r>
  <r>
    <x v="1"/>
    <x v="154"/>
    <x v="2"/>
    <x v="2"/>
    <s v="-2.244644"/>
    <x v="0"/>
    <x v="0"/>
    <x v="0"/>
    <x v="678"/>
    <n v="1.9200000000000002E-2"/>
    <x v="704"/>
    <n v="0.83949999999999991"/>
    <n v="14.92402656"/>
    <n v="2"/>
    <n v="106.84799999999998"/>
    <x v="69"/>
    <x v="7"/>
    <x v="13"/>
  </r>
  <r>
    <x v="1"/>
    <x v="155"/>
    <x v="2"/>
    <x v="2"/>
    <s v="-2.244644"/>
    <x v="0"/>
    <x v="0"/>
    <x v="0"/>
    <x v="679"/>
    <n v="1.4000000000000002E-2"/>
    <x v="705"/>
    <n v="0.90849999999999997"/>
    <n v="14.3991799"/>
    <n v="2"/>
    <n v="183.45599999999999"/>
    <x v="20"/>
    <x v="19"/>
    <x v="1"/>
  </r>
  <r>
    <x v="1"/>
    <x v="156"/>
    <x v="2"/>
    <x v="2"/>
    <s v="-2.244644"/>
    <x v="0"/>
    <x v="0"/>
    <x v="0"/>
    <x v="680"/>
    <n v="1.7800000000000003E-2"/>
    <x v="706"/>
    <n v="1.1499999999999999"/>
    <n v="20.443389000000003"/>
    <n v="4"/>
    <n v="49.727999999999994"/>
    <x v="13"/>
    <x v="2"/>
    <x v="13"/>
  </r>
  <r>
    <x v="1"/>
    <x v="157"/>
    <x v="2"/>
    <x v="2"/>
    <s v="-2.244644"/>
    <x v="0"/>
    <x v="0"/>
    <x v="0"/>
    <x v="681"/>
    <n v="1.7400000000000002E-2"/>
    <x v="707"/>
    <n v="1.1499999999999997"/>
    <n v="26.231108999999996"/>
    <n v="6"/>
    <n v="88.703999999999994"/>
    <x v="49"/>
    <x v="4"/>
    <x v="9"/>
  </r>
  <r>
    <x v="1"/>
    <x v="158"/>
    <x v="2"/>
    <x v="2"/>
    <s v="-2.244644"/>
    <x v="0"/>
    <x v="0"/>
    <x v="0"/>
    <x v="682"/>
    <n v="1.8800000000000004E-2"/>
    <x v="708"/>
    <n v="8.0500000000000002E-2"/>
    <n v="1.7136228200000003"/>
    <n v="5"/>
    <n v="333.98399999999998"/>
    <x v="13"/>
    <x v="6"/>
    <x v="2"/>
  </r>
  <r>
    <x v="1"/>
    <x v="159"/>
    <x v="2"/>
    <x v="2"/>
    <s v="-2.244644"/>
    <x v="0"/>
    <x v="0"/>
    <x v="0"/>
    <x v="683"/>
    <n v="1.5000000000000003E-2"/>
    <x v="709"/>
    <n v="0.24149999999999999"/>
    <n v="3.8561512500000004"/>
    <n v="1"/>
    <n v="29.759999999999998"/>
    <x v="31"/>
    <x v="2"/>
    <x v="12"/>
  </r>
  <r>
    <x v="1"/>
    <x v="160"/>
    <x v="2"/>
    <x v="2"/>
    <s v="-2.244644"/>
    <x v="0"/>
    <x v="0"/>
    <x v="0"/>
    <x v="684"/>
    <n v="1.2100000000000001E-2"/>
    <x v="710"/>
    <n v="1.0694999999999999"/>
    <n v="21.844323599999999"/>
    <n v="4"/>
    <n v="17.28"/>
    <x v="34"/>
    <x v="9"/>
    <x v="4"/>
  </r>
  <r>
    <x v="1"/>
    <x v="161"/>
    <x v="2"/>
    <x v="2"/>
    <s v="-2.244644"/>
    <x v="0"/>
    <x v="0"/>
    <x v="0"/>
    <x v="685"/>
    <n v="1.7000000000000001E-2"/>
    <x v="711"/>
    <n v="0.33349999999999996"/>
    <n v="5.4070021499999994"/>
    <n v="6"/>
    <n v="317.18399999999997"/>
    <x v="52"/>
    <x v="6"/>
    <x v="11"/>
  </r>
  <r>
    <x v="1"/>
    <x v="162"/>
    <x v="2"/>
    <x v="2"/>
    <s v="-2.244644"/>
    <x v="0"/>
    <x v="0"/>
    <x v="0"/>
    <x v="686"/>
    <n v="1.8100000000000002E-2"/>
    <x v="712"/>
    <n v="0.7014999999999999"/>
    <n v="19.443145795"/>
    <n v="7"/>
    <n v="244.60799999999995"/>
    <x v="67"/>
    <x v="19"/>
    <x v="6"/>
  </r>
  <r>
    <x v="1"/>
    <x v="163"/>
    <x v="2"/>
    <x v="2"/>
    <s v="-2.244644"/>
    <x v="0"/>
    <x v="0"/>
    <x v="0"/>
    <x v="687"/>
    <n v="1.8900000000000004E-2"/>
    <x v="713"/>
    <n v="0.70150000000000001"/>
    <n v="14.317692165000006"/>
    <n v="3"/>
    <n v="106.84799999999998"/>
    <x v="46"/>
    <x v="2"/>
    <x v="6"/>
  </r>
  <r>
    <x v="1"/>
    <x v="164"/>
    <x v="2"/>
    <x v="2"/>
    <s v="-2.244644"/>
    <x v="0"/>
    <x v="0"/>
    <x v="0"/>
    <x v="688"/>
    <n v="1.6800000000000002E-2"/>
    <x v="714"/>
    <n v="0.57499999999999996"/>
    <n v="15.007776"/>
    <n v="4"/>
    <n v="181.43999999999997"/>
    <x v="22"/>
    <x v="5"/>
    <x v="2"/>
  </r>
  <r>
    <x v="1"/>
    <x v="165"/>
    <x v="2"/>
    <x v="2"/>
    <s v="-2.244644"/>
    <x v="0"/>
    <x v="0"/>
    <x v="0"/>
    <x v="689"/>
    <n v="1.8300000000000004E-2"/>
    <x v="715"/>
    <n v="0.13799999999999996"/>
    <n v="2.7691010999999999"/>
    <n v="3"/>
    <n v="73.24799999999999"/>
    <x v="15"/>
    <x v="8"/>
    <x v="2"/>
  </r>
  <r>
    <x v="1"/>
    <x v="166"/>
    <x v="2"/>
    <x v="2"/>
    <s v="-2.244644"/>
    <x v="0"/>
    <x v="0"/>
    <x v="0"/>
    <x v="690"/>
    <n v="1.9400000000000001E-2"/>
    <x v="716"/>
    <n v="0.33350000000000002"/>
    <n v="9.0293924400000005"/>
    <n v="5"/>
    <n v="56.448"/>
    <x v="20"/>
    <x v="8"/>
    <x v="8"/>
  </r>
  <r>
    <x v="1"/>
    <x v="167"/>
    <x v="2"/>
    <x v="2"/>
    <s v="-2.244644"/>
    <x v="0"/>
    <x v="0"/>
    <x v="0"/>
    <x v="691"/>
    <n v="1.5500000000000003E-2"/>
    <x v="717"/>
    <n v="0.52900000000000003"/>
    <n v="11.062765400000002"/>
    <n v="6"/>
    <n v="150.52799999999999"/>
    <x v="35"/>
    <x v="16"/>
    <x v="3"/>
  </r>
  <r>
    <x v="1"/>
    <x v="168"/>
    <x v="2"/>
    <x v="2"/>
    <s v="-2.244644"/>
    <x v="0"/>
    <x v="0"/>
    <x v="0"/>
    <x v="692"/>
    <n v="1.3200000000000002E-2"/>
    <x v="718"/>
    <n v="0.39100000000000007"/>
    <n v="7.2138092400000007"/>
    <n v="7"/>
    <n v="71.231999999999999"/>
    <x v="28"/>
    <x v="1"/>
    <x v="12"/>
  </r>
  <r>
    <x v="1"/>
    <x v="169"/>
    <x v="2"/>
    <x v="2"/>
    <s v="-2.244644"/>
    <x v="0"/>
    <x v="0"/>
    <x v="0"/>
    <x v="693"/>
    <n v="1.24E-2"/>
    <x v="719"/>
    <n v="0.50599999999999989"/>
    <n v="6.1733821599999983"/>
    <n v="3"/>
    <n v="194.87999999999997"/>
    <x v="38"/>
    <x v="11"/>
    <x v="2"/>
  </r>
  <r>
    <x v="1"/>
    <x v="170"/>
    <x v="2"/>
    <x v="2"/>
    <s v="-2.244644"/>
    <x v="0"/>
    <x v="0"/>
    <x v="0"/>
    <x v="694"/>
    <n v="1.3700000000000004E-2"/>
    <x v="720"/>
    <n v="1.1154999999999999"/>
    <n v="21.583262905000005"/>
    <n v="5"/>
    <n v="191.51999999999998"/>
    <x v="0"/>
    <x v="14"/>
    <x v="7"/>
  </r>
  <r>
    <x v="1"/>
    <x v="171"/>
    <x v="2"/>
    <x v="2"/>
    <s v="-2.244644"/>
    <x v="0"/>
    <x v="0"/>
    <x v="0"/>
    <x v="695"/>
    <n v="1.7000000000000001E-2"/>
    <x v="721"/>
    <n v="3.4499999999999961E-2"/>
    <n v="0.82532279999999902"/>
    <n v="6"/>
    <n v="137.08799999999999"/>
    <x v="3"/>
    <x v="10"/>
    <x v="11"/>
  </r>
  <r>
    <x v="1"/>
    <x v="172"/>
    <x v="2"/>
    <x v="2"/>
    <s v="-2.244644"/>
    <x v="0"/>
    <x v="0"/>
    <x v="0"/>
    <x v="696"/>
    <n v="1.6800000000000002E-2"/>
    <x v="722"/>
    <n v="1.3454999999999999"/>
    <n v="35.925172920000001"/>
    <n v="7"/>
    <n v="106.84799999999998"/>
    <x v="42"/>
    <x v="10"/>
    <x v="7"/>
  </r>
  <r>
    <x v="1"/>
    <x v="173"/>
    <x v="2"/>
    <x v="2"/>
    <s v="-2.244644"/>
    <x v="0"/>
    <x v="0"/>
    <x v="0"/>
    <x v="697"/>
    <n v="1.7300000000000003E-2"/>
    <x v="723"/>
    <n v="0.60949999999999993"/>
    <n v="10.63503141"/>
    <n v="4"/>
    <n v="39.360000000000007"/>
    <x v="67"/>
    <x v="1"/>
    <x v="7"/>
  </r>
  <r>
    <x v="1"/>
    <x v="174"/>
    <x v="2"/>
    <x v="2"/>
    <s v="-2.244644"/>
    <x v="0"/>
    <x v="0"/>
    <x v="0"/>
    <x v="698"/>
    <n v="1.5399999999999999E-2"/>
    <x v="724"/>
    <n v="0.35650000000000004"/>
    <n v="6.2455377599999995"/>
    <n v="6"/>
    <n v="26.880000000000003"/>
    <x v="34"/>
    <x v="6"/>
    <x v="10"/>
  </r>
  <r>
    <x v="1"/>
    <x v="175"/>
    <x v="2"/>
    <x v="2"/>
    <s v="-2.244644"/>
    <x v="0"/>
    <x v="0"/>
    <x v="0"/>
    <x v="699"/>
    <n v="1.3100000000000001E-2"/>
    <x v="725"/>
    <n v="0.29899999999999999"/>
    <n v="5.0872697199999992"/>
    <n v="7"/>
    <n v="230.49600000000001"/>
    <x v="13"/>
    <x v="3"/>
    <x v="10"/>
  </r>
  <r>
    <x v="1"/>
    <x v="176"/>
    <x v="2"/>
    <x v="2"/>
    <s v="-2.244644"/>
    <x v="0"/>
    <x v="0"/>
    <x v="0"/>
    <x v="700"/>
    <n v="1.3800000000000003E-2"/>
    <x v="726"/>
    <n v="0.12649999999999997"/>
    <n v="1.6421799899999998"/>
    <n v="5"/>
    <n v="102.81599999999999"/>
    <x v="25"/>
    <x v="23"/>
    <x v="0"/>
  </r>
  <r>
    <x v="1"/>
    <x v="177"/>
    <x v="2"/>
    <x v="2"/>
    <s v="-2.244644"/>
    <x v="0"/>
    <x v="0"/>
    <x v="0"/>
    <x v="701"/>
    <n v="1.5600000000000001E-2"/>
    <x v="727"/>
    <n v="0.56350000000000011"/>
    <n v="15.370364100000003"/>
    <n v="1"/>
    <n v="155.90400000000002"/>
    <x v="34"/>
    <x v="23"/>
    <x v="3"/>
  </r>
  <r>
    <x v="1"/>
    <x v="178"/>
    <x v="2"/>
    <x v="2"/>
    <s v="-2.244644"/>
    <x v="0"/>
    <x v="0"/>
    <x v="0"/>
    <x v="702"/>
    <n v="1.1800000000000001E-2"/>
    <x v="728"/>
    <n v="0.42550000000000004"/>
    <n v="5.5867554300000002"/>
    <n v="7"/>
    <n v="12.48"/>
    <x v="8"/>
    <x v="9"/>
    <x v="1"/>
  </r>
  <r>
    <x v="1"/>
    <x v="179"/>
    <x v="2"/>
    <x v="2"/>
    <s v="-2.244644"/>
    <x v="0"/>
    <x v="0"/>
    <x v="0"/>
    <x v="703"/>
    <n v="1.77E-2"/>
    <x v="729"/>
    <n v="0.29899999999999993"/>
    <n v="6.4412583299999975"/>
    <n v="4"/>
    <n v="9.6"/>
    <x v="36"/>
    <x v="24"/>
    <x v="7"/>
  </r>
  <r>
    <x v="1"/>
    <x v="180"/>
    <x v="2"/>
    <x v="2"/>
    <s v="-2.244644"/>
    <x v="0"/>
    <x v="0"/>
    <x v="0"/>
    <x v="704"/>
    <n v="1.9900000000000001E-2"/>
    <x v="730"/>
    <n v="0.43699999999999994"/>
    <n v="12.886177339999998"/>
    <n v="3"/>
    <n v="50.88"/>
    <x v="20"/>
    <x v="11"/>
    <x v="10"/>
  </r>
  <r>
    <x v="1"/>
    <x v="181"/>
    <x v="2"/>
    <x v="2"/>
    <s v="-2.244644"/>
    <x v="0"/>
    <x v="0"/>
    <x v="0"/>
    <x v="705"/>
    <n v="1.7300000000000003E-2"/>
    <x v="731"/>
    <n v="0.91999999999999993"/>
    <n v="19.4429856"/>
    <n v="4"/>
    <n v="21.12"/>
    <x v="12"/>
    <x v="3"/>
    <x v="8"/>
  </r>
  <r>
    <x v="1"/>
    <x v="182"/>
    <x v="2"/>
    <x v="2"/>
    <s v="-2.244644"/>
    <x v="0"/>
    <x v="0"/>
    <x v="0"/>
    <x v="706"/>
    <n v="2.0000000000000004E-2"/>
    <x v="732"/>
    <n v="8.0499999999999974E-2"/>
    <n v="2.0653079999999995"/>
    <n v="6"/>
    <n v="228.47999999999996"/>
    <x v="49"/>
    <x v="22"/>
    <x v="12"/>
  </r>
  <r>
    <x v="1"/>
    <x v="183"/>
    <x v="2"/>
    <x v="2"/>
    <s v="-2.244644"/>
    <x v="0"/>
    <x v="0"/>
    <x v="0"/>
    <x v="707"/>
    <n v="1.6800000000000002E-2"/>
    <x v="733"/>
    <n v="0.20699999999999993"/>
    <n v="3.6702590399999999"/>
    <n v="4"/>
    <n v="111.55200000000001"/>
    <x v="56"/>
    <x v="3"/>
    <x v="1"/>
  </r>
  <r>
    <x v="2"/>
    <x v="184"/>
    <x v="2"/>
    <x v="2"/>
    <s v="-2.244644"/>
    <x v="0"/>
    <x v="0"/>
    <x v="0"/>
    <x v="708"/>
    <n v="2.18E-2"/>
    <x v="734"/>
    <n v="1.3454999999999999"/>
    <n v="66.260762099999994"/>
    <n v="1"/>
    <n v="350.78399999999999"/>
    <x v="22"/>
    <x v="31"/>
    <x v="10"/>
  </r>
  <r>
    <x v="2"/>
    <x v="185"/>
    <x v="2"/>
    <x v="2"/>
    <s v="-2.244644"/>
    <x v="0"/>
    <x v="0"/>
    <x v="0"/>
    <x v="57"/>
    <n v="1.6300000000000002E-2"/>
    <x v="735"/>
    <n v="0.54049999999999998"/>
    <n v="15.44419295"/>
    <n v="4"/>
    <n v="138.43199999999999"/>
    <x v="9"/>
    <x v="4"/>
    <x v="10"/>
  </r>
  <r>
    <x v="2"/>
    <x v="186"/>
    <x v="2"/>
    <x v="2"/>
    <s v="-2.244644"/>
    <x v="0"/>
    <x v="0"/>
    <x v="0"/>
    <x v="709"/>
    <n v="1.9100000000000002E-2"/>
    <x v="736"/>
    <n v="0.49449999999999994"/>
    <n v="15.7163968"/>
    <n v="3"/>
    <n v="88.703999999999994"/>
    <x v="48"/>
    <x v="20"/>
    <x v="2"/>
  </r>
  <r>
    <x v="2"/>
    <x v="187"/>
    <x v="2"/>
    <x v="2"/>
    <s v="-2.244644"/>
    <x v="0"/>
    <x v="0"/>
    <x v="0"/>
    <x v="710"/>
    <n v="2.01E-2"/>
    <x v="737"/>
    <n v="1.1499999999999999"/>
    <n v="47.986739999999998"/>
    <n v="5"/>
    <n v="157.24799999999999"/>
    <x v="49"/>
    <x v="19"/>
    <x v="2"/>
  </r>
  <r>
    <x v="2"/>
    <x v="188"/>
    <x v="2"/>
    <x v="2"/>
    <s v="-2.244644"/>
    <x v="0"/>
    <x v="0"/>
    <x v="0"/>
    <x v="711"/>
    <n v="1.8900000000000004E-2"/>
    <x v="738"/>
    <n v="0.81649999999999989"/>
    <n v="33.379091549999998"/>
    <n v="5"/>
    <n v="253.34399999999999"/>
    <x v="28"/>
    <x v="11"/>
    <x v="1"/>
  </r>
  <r>
    <x v="2"/>
    <x v="189"/>
    <x v="2"/>
    <x v="2"/>
    <s v="-2.244644"/>
    <x v="0"/>
    <x v="0"/>
    <x v="0"/>
    <x v="508"/>
    <n v="1.9200000000000002E-2"/>
    <x v="739"/>
    <n v="1.3684999999999998"/>
    <n v="44.536464000000002"/>
    <n v="1"/>
    <n v="290.30399999999997"/>
    <x v="58"/>
    <x v="16"/>
    <x v="11"/>
  </r>
  <r>
    <x v="2"/>
    <x v="190"/>
    <x v="2"/>
    <x v="2"/>
    <s v="-2.244644"/>
    <x v="0"/>
    <x v="0"/>
    <x v="0"/>
    <x v="712"/>
    <n v="2.1900000000000003E-2"/>
    <x v="740"/>
    <n v="1.518"/>
    <n v="55.384837200000007"/>
    <n v="4"/>
    <n v="163.29599999999996"/>
    <x v="51"/>
    <x v="24"/>
    <x v="9"/>
  </r>
  <r>
    <x v="2"/>
    <x v="191"/>
    <x v="2"/>
    <x v="2"/>
    <s v="-2.244644"/>
    <x v="0"/>
    <x v="0"/>
    <x v="0"/>
    <x v="713"/>
    <n v="1.8200000000000001E-2"/>
    <x v="741"/>
    <n v="0.50600000000000001"/>
    <n v="14.099285200000001"/>
    <n v="6"/>
    <n v="206.97599999999997"/>
    <x v="5"/>
    <x v="26"/>
    <x v="7"/>
  </r>
  <r>
    <x v="2"/>
    <x v="192"/>
    <x v="2"/>
    <x v="2"/>
    <s v="-2.244644"/>
    <x v="0"/>
    <x v="0"/>
    <x v="0"/>
    <x v="714"/>
    <n v="1.9299999999999998E-2"/>
    <x v="742"/>
    <n v="1.5525"/>
    <n v="60.765470999999991"/>
    <n v="1"/>
    <n v="348.76799999999997"/>
    <x v="40"/>
    <x v="16"/>
    <x v="0"/>
  </r>
  <r>
    <x v="2"/>
    <x v="193"/>
    <x v="2"/>
    <x v="2"/>
    <s v="-2.244644"/>
    <x v="0"/>
    <x v="0"/>
    <x v="0"/>
    <x v="715"/>
    <n v="1.6800000000000002E-2"/>
    <x v="743"/>
    <n v="1.4259999999999999"/>
    <n v="32.7968592"/>
    <n v="5"/>
    <n v="424.03199999999998"/>
    <x v="63"/>
    <x v="12"/>
    <x v="2"/>
  </r>
  <r>
    <x v="2"/>
    <x v="194"/>
    <x v="2"/>
    <x v="2"/>
    <s v="-2.244644"/>
    <x v="0"/>
    <x v="0"/>
    <x v="0"/>
    <x v="716"/>
    <n v="1.9400000000000001E-2"/>
    <x v="744"/>
    <n v="1.5984999999999998"/>
    <n v="62.673028899999991"/>
    <n v="2"/>
    <n v="411.26399999999995"/>
    <x v="78"/>
    <x v="26"/>
    <x v="8"/>
  </r>
  <r>
    <x v="2"/>
    <x v="195"/>
    <x v="2"/>
    <x v="2"/>
    <s v="-2.244644"/>
    <x v="0"/>
    <x v="0"/>
    <x v="0"/>
    <x v="195"/>
    <n v="1.7800000000000003E-2"/>
    <x v="745"/>
    <n v="1.518"/>
    <n v="57.499411200000011"/>
    <n v="0"/>
    <n v="188.83199999999997"/>
    <x v="13"/>
    <x v="8"/>
    <x v="6"/>
  </r>
  <r>
    <x v="2"/>
    <x v="196"/>
    <x v="2"/>
    <x v="2"/>
    <s v="-2.244644"/>
    <x v="0"/>
    <x v="0"/>
    <x v="0"/>
    <x v="717"/>
    <n v="1.61E-2"/>
    <x v="746"/>
    <n v="1.6674999999999998"/>
    <n v="41.048680749999995"/>
    <n v="5"/>
    <n v="319.87200000000001"/>
    <x v="38"/>
    <x v="27"/>
    <x v="2"/>
  </r>
  <r>
    <x v="2"/>
    <x v="197"/>
    <x v="2"/>
    <x v="2"/>
    <s v="-2.244644"/>
    <x v="0"/>
    <x v="0"/>
    <x v="0"/>
    <x v="718"/>
    <n v="1.8200000000000001E-2"/>
    <x v="747"/>
    <n v="0.58649999999999991"/>
    <n v="19.267111499999995"/>
    <n v="4"/>
    <n v="190.17599999999999"/>
    <x v="58"/>
    <x v="6"/>
    <x v="6"/>
  </r>
  <r>
    <x v="2"/>
    <x v="198"/>
    <x v="2"/>
    <x v="2"/>
    <s v="-2.244644"/>
    <x v="0"/>
    <x v="0"/>
    <x v="0"/>
    <x v="719"/>
    <n v="1.3999999999999999E-2"/>
    <x v="748"/>
    <n v="0.97749999999999992"/>
    <n v="18.351584999999996"/>
    <n v="2"/>
    <n v="297.69600000000003"/>
    <x v="63"/>
    <x v="13"/>
    <x v="3"/>
  </r>
  <r>
    <x v="2"/>
    <x v="199"/>
    <x v="2"/>
    <x v="2"/>
    <s v="-2.244644"/>
    <x v="0"/>
    <x v="0"/>
    <x v="0"/>
    <x v="720"/>
    <n v="2.1700000000000004E-2"/>
    <x v="749"/>
    <n v="0.7589999999999999"/>
    <n v="26.978351400000005"/>
    <n v="4"/>
    <n v="189.50400000000002"/>
    <x v="81"/>
    <x v="14"/>
    <x v="3"/>
  </r>
  <r>
    <x v="2"/>
    <x v="200"/>
    <x v="2"/>
    <x v="2"/>
    <s v="-2.244644"/>
    <x v="0"/>
    <x v="0"/>
    <x v="0"/>
    <x v="721"/>
    <n v="1.7100000000000004E-2"/>
    <x v="750"/>
    <n v="0.42549999999999999"/>
    <n v="15.112355850000002"/>
    <n v="2"/>
    <n v="150.52799999999999"/>
    <x v="87"/>
    <x v="6"/>
    <x v="3"/>
  </r>
  <r>
    <x v="2"/>
    <x v="201"/>
    <x v="2"/>
    <x v="2"/>
    <s v="-2.244644"/>
    <x v="0"/>
    <x v="0"/>
    <x v="0"/>
    <x v="722"/>
    <n v="1.9400000000000001E-2"/>
    <x v="751"/>
    <n v="0.90849999999999997"/>
    <n v="28.940085799999999"/>
    <n v="6"/>
    <n v="227.80799999999996"/>
    <x v="35"/>
    <x v="31"/>
    <x v="2"/>
  </r>
  <r>
    <x v="2"/>
    <x v="202"/>
    <x v="2"/>
    <x v="2"/>
    <s v="-2.244644"/>
    <x v="0"/>
    <x v="0"/>
    <x v="0"/>
    <x v="723"/>
    <n v="1.6899999999999998E-2"/>
    <x v="752"/>
    <n v="0.60949999999999993"/>
    <n v="17.129814649999997"/>
    <n v="3"/>
    <n v="293.66399999999999"/>
    <x v="3"/>
    <x v="18"/>
    <x v="1"/>
  </r>
  <r>
    <x v="2"/>
    <x v="203"/>
    <x v="2"/>
    <x v="2"/>
    <s v="-2.244644"/>
    <x v="0"/>
    <x v="0"/>
    <x v="0"/>
    <x v="724"/>
    <n v="2.2700000000000005E-2"/>
    <x v="753"/>
    <n v="1.0349999999999999"/>
    <n v="40.246078500000003"/>
    <n v="1"/>
    <n v="128.352"/>
    <x v="28"/>
    <x v="26"/>
    <x v="2"/>
  </r>
  <r>
    <x v="2"/>
    <x v="204"/>
    <x v="2"/>
    <x v="2"/>
    <s v="-2.244644"/>
    <x v="0"/>
    <x v="0"/>
    <x v="0"/>
    <x v="725"/>
    <n v="1.7399999999999999E-2"/>
    <x v="754"/>
    <n v="0.96599999999999986"/>
    <n v="28.355770799999995"/>
    <n v="5"/>
    <n v="199.58399999999997"/>
    <x v="39"/>
    <x v="27"/>
    <x v="9"/>
  </r>
  <r>
    <x v="2"/>
    <x v="205"/>
    <x v="2"/>
    <x v="2"/>
    <s v="-2.244644"/>
    <x v="0"/>
    <x v="0"/>
    <x v="0"/>
    <x v="726"/>
    <n v="1.9900000000000001E-2"/>
    <x v="755"/>
    <n v="0.47149999999999992"/>
    <n v="15.012559999999999"/>
    <n v="2"/>
    <n v="73.919999999999987"/>
    <x v="37"/>
    <x v="14"/>
    <x v="3"/>
  </r>
  <r>
    <x v="2"/>
    <x v="206"/>
    <x v="2"/>
    <x v="2"/>
    <s v="-2.244644"/>
    <x v="0"/>
    <x v="0"/>
    <x v="0"/>
    <x v="727"/>
    <n v="1.72E-2"/>
    <x v="756"/>
    <n v="1.6214999999999999"/>
    <n v="39.966083400000002"/>
    <n v="5"/>
    <n v="248.64"/>
    <x v="62"/>
    <x v="0"/>
    <x v="6"/>
  </r>
  <r>
    <x v="2"/>
    <x v="207"/>
    <x v="2"/>
    <x v="2"/>
    <s v="-2.244644"/>
    <x v="0"/>
    <x v="0"/>
    <x v="0"/>
    <x v="728"/>
    <n v="2.2100000000000002E-2"/>
    <x v="757"/>
    <n v="1.2075"/>
    <n v="45.392460750000005"/>
    <n v="2"/>
    <n v="45.695999999999998"/>
    <x v="55"/>
    <x v="25"/>
    <x v="3"/>
  </r>
  <r>
    <x v="2"/>
    <x v="208"/>
    <x v="2"/>
    <x v="2"/>
    <s v="-2.244644"/>
    <x v="0"/>
    <x v="0"/>
    <x v="0"/>
    <x v="265"/>
    <n v="1.3499999999999998E-2"/>
    <x v="758"/>
    <n v="1.3684999999999998"/>
    <n v="34.991176499999987"/>
    <n v="1"/>
    <n v="150.52799999999999"/>
    <x v="19"/>
    <x v="20"/>
    <x v="10"/>
  </r>
  <r>
    <x v="2"/>
    <x v="209"/>
    <x v="2"/>
    <x v="2"/>
    <s v="-2.244644"/>
    <x v="0"/>
    <x v="0"/>
    <x v="0"/>
    <x v="729"/>
    <n v="2.1500000000000005E-2"/>
    <x v="759"/>
    <n v="0.52900000000000003"/>
    <n v="16.946515000000005"/>
    <n v="4"/>
    <n v="295.67999999999995"/>
    <x v="32"/>
    <x v="7"/>
    <x v="10"/>
  </r>
  <r>
    <x v="2"/>
    <x v="210"/>
    <x v="2"/>
    <x v="2"/>
    <s v="-2.244644"/>
    <x v="0"/>
    <x v="0"/>
    <x v="0"/>
    <x v="463"/>
    <n v="1.72E-2"/>
    <x v="760"/>
    <n v="0.52899999999999991"/>
    <n v="15.495256399999997"/>
    <n v="1"/>
    <n v="252.672"/>
    <x v="67"/>
    <x v="23"/>
    <x v="8"/>
  </r>
  <r>
    <x v="2"/>
    <x v="211"/>
    <x v="2"/>
    <x v="2"/>
    <s v="-2.244644"/>
    <x v="0"/>
    <x v="0"/>
    <x v="0"/>
    <x v="730"/>
    <n v="1.8600000000000002E-2"/>
    <x v="761"/>
    <n v="1.1154999999999999"/>
    <n v="27.097279800000003"/>
    <n v="4"/>
    <n v="88.703999999999994"/>
    <x v="5"/>
    <x v="13"/>
    <x v="6"/>
  </r>
  <r>
    <x v="2"/>
    <x v="212"/>
    <x v="2"/>
    <x v="2"/>
    <s v="-2.244644"/>
    <x v="0"/>
    <x v="0"/>
    <x v="0"/>
    <x v="223"/>
    <n v="1.8000000000000002E-2"/>
    <x v="762"/>
    <n v="1.2190000000000003"/>
    <n v="39.912498000000014"/>
    <n v="5"/>
    <n v="262.08"/>
    <x v="67"/>
    <x v="27"/>
    <x v="3"/>
  </r>
  <r>
    <x v="2"/>
    <x v="213"/>
    <x v="2"/>
    <x v="2"/>
    <s v="-2.244644"/>
    <x v="0"/>
    <x v="0"/>
    <x v="0"/>
    <x v="731"/>
    <n v="2.0799999999999999E-2"/>
    <x v="763"/>
    <n v="1.1729999999999998"/>
    <n v="31.059163199999993"/>
    <n v="1"/>
    <n v="107.52"/>
    <x v="44"/>
    <x v="31"/>
    <x v="7"/>
  </r>
  <r>
    <x v="2"/>
    <x v="214"/>
    <x v="2"/>
    <x v="2"/>
    <s v="-2.244644"/>
    <x v="0"/>
    <x v="0"/>
    <x v="0"/>
    <x v="732"/>
    <n v="1.77E-2"/>
    <x v="764"/>
    <n v="1.6789999999999998"/>
    <n v="47.816744700000001"/>
    <n v="1"/>
    <n v="188.15999999999997"/>
    <x v="3"/>
    <x v="16"/>
    <x v="13"/>
  </r>
  <r>
    <x v="2"/>
    <x v="215"/>
    <x v="2"/>
    <x v="2"/>
    <s v="-2.244644"/>
    <x v="0"/>
    <x v="0"/>
    <x v="0"/>
    <x v="257"/>
    <n v="1.77E-2"/>
    <x v="765"/>
    <n v="0.3795"/>
    <n v="9.7936046999999995"/>
    <n v="4"/>
    <n v="51.84"/>
    <x v="51"/>
    <x v="12"/>
    <x v="13"/>
  </r>
  <r>
    <x v="2"/>
    <x v="216"/>
    <x v="2"/>
    <x v="2"/>
    <s v="-2.244644"/>
    <x v="0"/>
    <x v="0"/>
    <x v="0"/>
    <x v="733"/>
    <n v="1.2100000000000003E-2"/>
    <x v="766"/>
    <n v="0.67849999999999988"/>
    <n v="15.2046422"/>
    <n v="6"/>
    <n v="52.415999999999997"/>
    <x v="52"/>
    <x v="16"/>
    <x v="13"/>
  </r>
  <r>
    <x v="2"/>
    <x v="217"/>
    <x v="2"/>
    <x v="2"/>
    <s v="-2.244644"/>
    <x v="0"/>
    <x v="0"/>
    <x v="0"/>
    <x v="734"/>
    <n v="1.43E-2"/>
    <x v="767"/>
    <n v="0.7589999999999999"/>
    <n v="22.098133199999996"/>
    <n v="3"/>
    <n v="53.760000000000005"/>
    <x v="47"/>
    <x v="16"/>
    <x v="9"/>
  </r>
  <r>
    <x v="2"/>
    <x v="218"/>
    <x v="2"/>
    <x v="2"/>
    <s v="-2.244644"/>
    <x v="0"/>
    <x v="0"/>
    <x v="0"/>
    <x v="197"/>
    <n v="2.0700000000000003E-2"/>
    <x v="768"/>
    <n v="1.2649999999999999"/>
    <n v="51.611620500000008"/>
    <n v="2"/>
    <n v="166.65599999999998"/>
    <x v="63"/>
    <x v="23"/>
    <x v="13"/>
  </r>
  <r>
    <x v="2"/>
    <x v="219"/>
    <x v="2"/>
    <x v="2"/>
    <s v="-2.244644"/>
    <x v="0"/>
    <x v="0"/>
    <x v="0"/>
    <x v="735"/>
    <n v="1.84E-2"/>
    <x v="769"/>
    <n v="1.7939999999999996"/>
    <n v="68.725987199999977"/>
    <n v="3"/>
    <n v="185.47200000000001"/>
    <x v="11"/>
    <x v="8"/>
    <x v="8"/>
  </r>
  <r>
    <x v="2"/>
    <x v="220"/>
    <x v="2"/>
    <x v="2"/>
    <s v="-2.244644"/>
    <x v="0"/>
    <x v="0"/>
    <x v="0"/>
    <x v="736"/>
    <n v="2.01E-2"/>
    <x v="770"/>
    <n v="0.70150000000000001"/>
    <n v="21.361727250000001"/>
    <n v="2"/>
    <n v="166.65599999999998"/>
    <x v="74"/>
    <x v="26"/>
    <x v="2"/>
  </r>
  <r>
    <x v="2"/>
    <x v="221"/>
    <x v="2"/>
    <x v="2"/>
    <s v="-2.244644"/>
    <x v="0"/>
    <x v="0"/>
    <x v="0"/>
    <x v="737"/>
    <n v="1.84E-2"/>
    <x v="771"/>
    <n v="1.6214999999999999"/>
    <n v="62.893444799999997"/>
    <n v="3"/>
    <n v="92.736000000000004"/>
    <x v="64"/>
    <x v="17"/>
    <x v="7"/>
  </r>
  <r>
    <x v="2"/>
    <x v="222"/>
    <x v="2"/>
    <x v="2"/>
    <s v="-2.244644"/>
    <x v="0"/>
    <x v="0"/>
    <x v="0"/>
    <x v="738"/>
    <n v="2.3E-2"/>
    <x v="772"/>
    <n v="0.72449999999999992"/>
    <n v="32.827095"/>
    <n v="5"/>
    <n v="79.295999999999992"/>
    <x v="17"/>
    <x v="16"/>
    <x v="0"/>
  </r>
  <r>
    <x v="2"/>
    <x v="223"/>
    <x v="2"/>
    <x v="2"/>
    <s v="-2.244644"/>
    <x v="0"/>
    <x v="0"/>
    <x v="0"/>
    <x v="267"/>
    <n v="1.9E-2"/>
    <x v="773"/>
    <n v="0.34499999999999997"/>
    <n v="13.463969999999998"/>
    <n v="1"/>
    <n v="282.23999999999995"/>
    <x v="9"/>
    <x v="21"/>
    <x v="8"/>
  </r>
  <r>
    <x v="2"/>
    <x v="224"/>
    <x v="2"/>
    <x v="2"/>
    <s v="-2.244644"/>
    <x v="0"/>
    <x v="0"/>
    <x v="0"/>
    <x v="739"/>
    <n v="1.8200000000000001E-2"/>
    <x v="774"/>
    <n v="0.41399999999999987"/>
    <n v="12.568046399999997"/>
    <n v="6"/>
    <n v="68.543999999999997"/>
    <x v="17"/>
    <x v="14"/>
    <x v="2"/>
  </r>
  <r>
    <x v="2"/>
    <x v="225"/>
    <x v="2"/>
    <x v="2"/>
    <s v="-2.244644"/>
    <x v="0"/>
    <x v="0"/>
    <x v="0"/>
    <x v="740"/>
    <n v="1.6400000000000001E-2"/>
    <x v="775"/>
    <n v="0.73599999999999999"/>
    <n v="25.661670400000006"/>
    <n v="1"/>
    <n v="306.43199999999996"/>
    <x v="0"/>
    <x v="22"/>
    <x v="1"/>
  </r>
  <r>
    <x v="2"/>
    <x v="226"/>
    <x v="2"/>
    <x v="2"/>
    <s v="-2.244644"/>
    <x v="0"/>
    <x v="0"/>
    <x v="0"/>
    <x v="741"/>
    <n v="1.7399999999999999E-2"/>
    <x v="776"/>
    <n v="0.4945"/>
    <n v="11.564179199999998"/>
    <n v="5"/>
    <n v="55.103999999999999"/>
    <x v="40"/>
    <x v="15"/>
    <x v="7"/>
  </r>
  <r>
    <x v="2"/>
    <x v="227"/>
    <x v="2"/>
    <x v="2"/>
    <s v="-2.244644"/>
    <x v="0"/>
    <x v="0"/>
    <x v="0"/>
    <x v="742"/>
    <n v="1.4499999999999999E-2"/>
    <x v="777"/>
    <n v="1.61"/>
    <n v="44.075359999999996"/>
    <n v="2"/>
    <n v="137.08799999999999"/>
    <x v="61"/>
    <x v="0"/>
    <x v="1"/>
  </r>
  <r>
    <x v="2"/>
    <x v="228"/>
    <x v="2"/>
    <x v="2"/>
    <s v="-2.244644"/>
    <x v="0"/>
    <x v="0"/>
    <x v="0"/>
    <x v="743"/>
    <n v="1.84E-2"/>
    <x v="778"/>
    <n v="1.5294999999999999"/>
    <n v="43.368054799999996"/>
    <n v="5"/>
    <n v="366.91199999999998"/>
    <x v="26"/>
    <x v="24"/>
    <x v="7"/>
  </r>
  <r>
    <x v="2"/>
    <x v="229"/>
    <x v="2"/>
    <x v="2"/>
    <s v="-2.244644"/>
    <x v="0"/>
    <x v="0"/>
    <x v="0"/>
    <x v="744"/>
    <n v="1.67E-2"/>
    <x v="779"/>
    <n v="0.73599999999999999"/>
    <n v="25.147795199999997"/>
    <n v="2"/>
    <n v="114.23999999999998"/>
    <x v="46"/>
    <x v="10"/>
    <x v="3"/>
  </r>
  <r>
    <x v="2"/>
    <x v="230"/>
    <x v="2"/>
    <x v="2"/>
    <s v="-2.244644"/>
    <x v="0"/>
    <x v="0"/>
    <x v="0"/>
    <x v="745"/>
    <n v="1.9300000000000001E-2"/>
    <x v="780"/>
    <n v="0.20699999999999999"/>
    <n v="7.8943175999999999"/>
    <n v="2"/>
    <n v="199.58399999999997"/>
    <x v="3"/>
    <x v="27"/>
    <x v="6"/>
  </r>
  <r>
    <x v="2"/>
    <x v="231"/>
    <x v="2"/>
    <x v="2"/>
    <s v="-2.244644"/>
    <x v="0"/>
    <x v="0"/>
    <x v="0"/>
    <x v="462"/>
    <n v="1.7399999999999999E-2"/>
    <x v="781"/>
    <n v="1.3915"/>
    <n v="43.727052599999993"/>
    <n v="4"/>
    <n v="17.28"/>
    <x v="31"/>
    <x v="8"/>
    <x v="1"/>
  </r>
  <r>
    <x v="2"/>
    <x v="232"/>
    <x v="2"/>
    <x v="2"/>
    <s v="-2.244644"/>
    <x v="0"/>
    <x v="0"/>
    <x v="0"/>
    <x v="746"/>
    <n v="1.8100000000000005E-2"/>
    <x v="782"/>
    <n v="0.72450000000000003"/>
    <n v="24.364790100000008"/>
    <n v="4"/>
    <n v="18.240000000000002"/>
    <x v="33"/>
    <x v="0"/>
    <x v="2"/>
  </r>
  <r>
    <x v="2"/>
    <x v="233"/>
    <x v="2"/>
    <x v="2"/>
    <s v="-2.244644"/>
    <x v="0"/>
    <x v="0"/>
    <x v="0"/>
    <x v="187"/>
    <n v="1.5800000000000002E-2"/>
    <x v="783"/>
    <n v="1.012"/>
    <n v="25.2795576"/>
    <n v="7"/>
    <n v="111.55200000000001"/>
    <x v="11"/>
    <x v="18"/>
    <x v="2"/>
  </r>
  <r>
    <x v="2"/>
    <x v="234"/>
    <x v="2"/>
    <x v="2"/>
    <s v="-2.244644"/>
    <x v="0"/>
    <x v="0"/>
    <x v="0"/>
    <x v="747"/>
    <n v="2.0000000000000004E-2"/>
    <x v="784"/>
    <n v="0.91999999999999982"/>
    <n v="31.372"/>
    <n v="5"/>
    <n v="59.135999999999996"/>
    <x v="50"/>
    <x v="26"/>
    <x v="10"/>
  </r>
  <r>
    <x v="2"/>
    <x v="235"/>
    <x v="2"/>
    <x v="2"/>
    <s v="-2.244644"/>
    <x v="0"/>
    <x v="0"/>
    <x v="0"/>
    <x v="748"/>
    <n v="1.9200000000000002E-2"/>
    <x v="785"/>
    <n v="1.2994999999999999"/>
    <n v="40.394697600000001"/>
    <n v="6"/>
    <n v="358.84800000000001"/>
    <x v="42"/>
    <x v="17"/>
    <x v="0"/>
  </r>
  <r>
    <x v="2"/>
    <x v="236"/>
    <x v="2"/>
    <x v="2"/>
    <s v="-2.244644"/>
    <x v="0"/>
    <x v="0"/>
    <x v="0"/>
    <x v="749"/>
    <n v="1.84E-2"/>
    <x v="786"/>
    <n v="0.49449999999999988"/>
    <n v="12.920295999999997"/>
    <n v="6"/>
    <n v="34.56"/>
    <x v="3"/>
    <x v="1"/>
    <x v="4"/>
  </r>
  <r>
    <x v="2"/>
    <x v="237"/>
    <x v="2"/>
    <x v="2"/>
    <s v="-2.244644"/>
    <x v="0"/>
    <x v="0"/>
    <x v="0"/>
    <x v="726"/>
    <n v="1.9300000000000001E-2"/>
    <x v="787"/>
    <n v="1.2535000000000001"/>
    <n v="38.708080000000002"/>
    <n v="5"/>
    <n v="147.16800000000001"/>
    <x v="53"/>
    <x v="22"/>
    <x v="7"/>
  </r>
  <r>
    <x v="2"/>
    <x v="238"/>
    <x v="2"/>
    <x v="2"/>
    <s v="-2.244644"/>
    <x v="0"/>
    <x v="0"/>
    <x v="0"/>
    <x v="547"/>
    <n v="1.6800000000000002E-2"/>
    <x v="788"/>
    <n v="1.1729999999999998"/>
    <n v="37.934819999999995"/>
    <n v="7"/>
    <n v="100.8"/>
    <x v="55"/>
    <x v="11"/>
    <x v="11"/>
  </r>
  <r>
    <x v="2"/>
    <x v="239"/>
    <x v="2"/>
    <x v="2"/>
    <s v="-2.244644"/>
    <x v="0"/>
    <x v="0"/>
    <x v="0"/>
    <x v="750"/>
    <n v="1.9200000000000002E-2"/>
    <x v="789"/>
    <n v="1.4489999999999998"/>
    <n v="53.888889599999999"/>
    <n v="4"/>
    <n v="346.08"/>
    <x v="5"/>
    <x v="13"/>
    <x v="13"/>
  </r>
  <r>
    <x v="2"/>
    <x v="240"/>
    <x v="2"/>
    <x v="2"/>
    <s v="-2.244644"/>
    <x v="0"/>
    <x v="0"/>
    <x v="0"/>
    <x v="751"/>
    <n v="1.6400000000000001E-2"/>
    <x v="790"/>
    <n v="1.5524999999999998"/>
    <n v="35.416250999999995"/>
    <n v="8"/>
    <n v="215.04"/>
    <x v="35"/>
    <x v="5"/>
    <x v="3"/>
  </r>
  <r>
    <x v="2"/>
    <x v="241"/>
    <x v="2"/>
    <x v="2"/>
    <s v="-2.244644"/>
    <x v="0"/>
    <x v="0"/>
    <x v="0"/>
    <x v="480"/>
    <n v="1.2800000000000002E-2"/>
    <x v="791"/>
    <n v="0.45999999999999985"/>
    <n v="10.810367999999999"/>
    <n v="2"/>
    <n v="232.51199999999997"/>
    <x v="3"/>
    <x v="20"/>
    <x v="10"/>
  </r>
  <r>
    <x v="2"/>
    <x v="242"/>
    <x v="2"/>
    <x v="2"/>
    <s v="-2.244644"/>
    <x v="0"/>
    <x v="0"/>
    <x v="0"/>
    <x v="752"/>
    <n v="1.8100000000000002E-2"/>
    <x v="792"/>
    <n v="0.50600000000000001"/>
    <n v="14.846090600000002"/>
    <n v="2"/>
    <n v="170.68800000000002"/>
    <x v="66"/>
    <x v="34"/>
    <x v="2"/>
  </r>
  <r>
    <x v="2"/>
    <x v="243"/>
    <x v="2"/>
    <x v="2"/>
    <s v="-2.244644"/>
    <x v="0"/>
    <x v="0"/>
    <x v="0"/>
    <x v="209"/>
    <n v="1.9300000000000005E-2"/>
    <x v="793"/>
    <n v="1.0695000000000001"/>
    <n v="31.663830900000011"/>
    <n v="7"/>
    <n v="98.112000000000009"/>
    <x v="26"/>
    <x v="20"/>
    <x v="7"/>
  </r>
  <r>
    <x v="2"/>
    <x v="244"/>
    <x v="2"/>
    <x v="2"/>
    <s v="-2.244644"/>
    <x v="0"/>
    <x v="0"/>
    <x v="0"/>
    <x v="753"/>
    <n v="1.4600000000000002E-2"/>
    <x v="794"/>
    <n v="1.1040000000000001"/>
    <n v="35.55719040000001"/>
    <n v="3"/>
    <n v="105.504"/>
    <x v="42"/>
    <x v="18"/>
    <x v="11"/>
  </r>
  <r>
    <x v="2"/>
    <x v="245"/>
    <x v="2"/>
    <x v="2"/>
    <s v="-2.244644"/>
    <x v="0"/>
    <x v="0"/>
    <x v="0"/>
    <x v="215"/>
    <n v="1.8999999999999996E-2"/>
    <x v="795"/>
    <n v="1.012"/>
    <n v="28.169019999999993"/>
    <n v="5"/>
    <n v="249.98399999999998"/>
    <x v="11"/>
    <x v="7"/>
    <x v="10"/>
  </r>
  <r>
    <x v="2"/>
    <x v="246"/>
    <x v="2"/>
    <x v="2"/>
    <s v="-2.244644"/>
    <x v="0"/>
    <x v="0"/>
    <x v="0"/>
    <x v="304"/>
    <n v="2.18E-2"/>
    <x v="796"/>
    <n v="1.3569999999999998"/>
    <n v="49.521272399999994"/>
    <n v="4"/>
    <n v="149.184"/>
    <x v="56"/>
    <x v="23"/>
    <x v="8"/>
  </r>
  <r>
    <x v="2"/>
    <x v="247"/>
    <x v="2"/>
    <x v="2"/>
    <s v="-2.244644"/>
    <x v="0"/>
    <x v="0"/>
    <x v="0"/>
    <x v="754"/>
    <n v="1.4100000000000001E-2"/>
    <x v="797"/>
    <n v="1.2189999999999999"/>
    <n v="22.808343300000001"/>
    <n v="6"/>
    <n v="127.008"/>
    <x v="13"/>
    <x v="17"/>
    <x v="3"/>
  </r>
  <r>
    <x v="2"/>
    <x v="248"/>
    <x v="2"/>
    <x v="2"/>
    <s v="-2.244644"/>
    <x v="0"/>
    <x v="0"/>
    <x v="0"/>
    <x v="755"/>
    <n v="1.9900000000000001E-2"/>
    <x v="798"/>
    <n v="0.51749999999999996"/>
    <n v="16.003480499999998"/>
    <n v="7"/>
    <n v="90.047999999999988"/>
    <x v="32"/>
    <x v="10"/>
    <x v="10"/>
  </r>
  <r>
    <x v="2"/>
    <x v="249"/>
    <x v="2"/>
    <x v="2"/>
    <s v="-2.244644"/>
    <x v="0"/>
    <x v="0"/>
    <x v="0"/>
    <x v="756"/>
    <n v="2.1299999999999999E-2"/>
    <x v="799"/>
    <n v="0.14949999999999999"/>
    <n v="6.4196495999999987"/>
    <n v="2"/>
    <n v="56.64"/>
    <x v="25"/>
    <x v="8"/>
    <x v="6"/>
  </r>
  <r>
    <x v="2"/>
    <x v="250"/>
    <x v="2"/>
    <x v="2"/>
    <s v="-2.244644"/>
    <x v="0"/>
    <x v="0"/>
    <x v="0"/>
    <x v="757"/>
    <n v="2.06E-2"/>
    <x v="800"/>
    <n v="0.88549999999999995"/>
    <n v="37.577078"/>
    <n v="5"/>
    <n v="227.136"/>
    <x v="55"/>
    <x v="6"/>
    <x v="13"/>
  </r>
  <r>
    <x v="2"/>
    <x v="251"/>
    <x v="2"/>
    <x v="2"/>
    <s v="-2.244644"/>
    <x v="0"/>
    <x v="0"/>
    <x v="0"/>
    <x v="758"/>
    <n v="2.1500000000000002E-2"/>
    <x v="801"/>
    <n v="0.41399999999999998"/>
    <n v="10.974933"/>
    <n v="4"/>
    <n v="67.2"/>
    <x v="38"/>
    <x v="20"/>
    <x v="6"/>
  </r>
  <r>
    <x v="2"/>
    <x v="252"/>
    <x v="2"/>
    <x v="2"/>
    <s v="-2.244644"/>
    <x v="0"/>
    <x v="0"/>
    <x v="0"/>
    <x v="759"/>
    <n v="1.8500000000000003E-2"/>
    <x v="802"/>
    <n v="1.0349999999999999"/>
    <n v="35.020777500000008"/>
    <n v="4"/>
    <n v="514.75200000000007"/>
    <x v="45"/>
    <x v="31"/>
    <x v="10"/>
  </r>
  <r>
    <x v="2"/>
    <x v="253"/>
    <x v="2"/>
    <x v="2"/>
    <s v="-2.244644"/>
    <x v="0"/>
    <x v="0"/>
    <x v="0"/>
    <x v="760"/>
    <n v="1.4800000000000001E-2"/>
    <x v="803"/>
    <n v="1.4144999999999999"/>
    <n v="38.708075399999998"/>
    <n v="3"/>
    <n v="289.63199999999995"/>
    <x v="36"/>
    <x v="13"/>
    <x v="2"/>
  </r>
  <r>
    <x v="2"/>
    <x v="254"/>
    <x v="2"/>
    <x v="2"/>
    <s v="-2.244644"/>
    <x v="0"/>
    <x v="0"/>
    <x v="0"/>
    <x v="725"/>
    <n v="1.8500000000000003E-2"/>
    <x v="804"/>
    <n v="1.3109999999999999"/>
    <n v="40.915654500000002"/>
    <n v="5"/>
    <n v="187.488"/>
    <x v="87"/>
    <x v="26"/>
    <x v="13"/>
  </r>
  <r>
    <x v="2"/>
    <x v="255"/>
    <x v="2"/>
    <x v="2"/>
    <s v="-2.244644"/>
    <x v="0"/>
    <x v="0"/>
    <x v="0"/>
    <x v="761"/>
    <n v="1.35E-2"/>
    <x v="805"/>
    <n v="0.51749999999999996"/>
    <n v="11.157041249999999"/>
    <n v="6"/>
    <n v="405.21600000000001"/>
    <x v="34"/>
    <x v="19"/>
    <x v="7"/>
  </r>
  <r>
    <x v="2"/>
    <x v="256"/>
    <x v="2"/>
    <x v="2"/>
    <s v="-2.244644"/>
    <x v="0"/>
    <x v="0"/>
    <x v="0"/>
    <x v="762"/>
    <n v="2.0200000000000003E-2"/>
    <x v="806"/>
    <n v="0.35649999999999998"/>
    <n v="15.605217100000001"/>
    <n v="2"/>
    <n v="88.703999999999994"/>
    <x v="71"/>
    <x v="1"/>
    <x v="11"/>
  </r>
  <r>
    <x v="2"/>
    <x v="257"/>
    <x v="2"/>
    <x v="2"/>
    <s v="-2.244644"/>
    <x v="0"/>
    <x v="0"/>
    <x v="0"/>
    <x v="763"/>
    <n v="1.9299999999999998E-2"/>
    <x v="807"/>
    <n v="0.69000000000000006"/>
    <n v="23.664308999999999"/>
    <n v="8"/>
    <n v="163.29599999999996"/>
    <x v="58"/>
    <x v="23"/>
    <x v="7"/>
  </r>
  <r>
    <x v="2"/>
    <x v="258"/>
    <x v="2"/>
    <x v="2"/>
    <s v="-2.244644"/>
    <x v="0"/>
    <x v="0"/>
    <x v="0"/>
    <x v="764"/>
    <n v="1.9400000000000001E-2"/>
    <x v="808"/>
    <n v="1.4834999999999998"/>
    <n v="38.939204699999998"/>
    <n v="6"/>
    <n v="262.75200000000001"/>
    <x v="46"/>
    <x v="21"/>
    <x v="4"/>
  </r>
  <r>
    <x v="2"/>
    <x v="259"/>
    <x v="2"/>
    <x v="2"/>
    <s v="-2.244644"/>
    <x v="0"/>
    <x v="0"/>
    <x v="0"/>
    <x v="765"/>
    <n v="1.5899999999999997E-2"/>
    <x v="809"/>
    <n v="0.42549999999999988"/>
    <n v="14.072135999999993"/>
    <n v="8"/>
    <n v="122.30399999999997"/>
    <x v="89"/>
    <x v="31"/>
    <x v="13"/>
  </r>
  <r>
    <x v="2"/>
    <x v="260"/>
    <x v="2"/>
    <x v="2"/>
    <s v="-2.244644"/>
    <x v="0"/>
    <x v="0"/>
    <x v="0"/>
    <x v="766"/>
    <n v="1.5900000000000001E-2"/>
    <x v="810"/>
    <n v="1.4375"/>
    <n v="47.952412500000008"/>
    <n v="3"/>
    <n v="483.84"/>
    <x v="13"/>
    <x v="31"/>
    <x v="10"/>
  </r>
  <r>
    <x v="2"/>
    <x v="261"/>
    <x v="2"/>
    <x v="2"/>
    <s v="-2.244644"/>
    <x v="0"/>
    <x v="0"/>
    <x v="0"/>
    <x v="767"/>
    <n v="1.7800000000000003E-2"/>
    <x v="811"/>
    <n v="0.88549999999999995"/>
    <n v="26.684896700000003"/>
    <n v="2"/>
    <n v="55.103999999999999"/>
    <x v="4"/>
    <x v="8"/>
    <x v="3"/>
  </r>
  <r>
    <x v="2"/>
    <x v="262"/>
    <x v="2"/>
    <x v="2"/>
    <s v="-2.244644"/>
    <x v="0"/>
    <x v="0"/>
    <x v="0"/>
    <x v="757"/>
    <n v="1.4700000000000001E-2"/>
    <x v="812"/>
    <n v="1.1385000000000001"/>
    <n v="34.476057000000004"/>
    <n v="7"/>
    <n v="369.59999999999997"/>
    <x v="67"/>
    <x v="11"/>
    <x v="1"/>
  </r>
  <r>
    <x v="2"/>
    <x v="263"/>
    <x v="2"/>
    <x v="2"/>
    <s v="-2.244644"/>
    <x v="0"/>
    <x v="0"/>
    <x v="0"/>
    <x v="768"/>
    <n v="1.9099999999999999E-2"/>
    <x v="813"/>
    <n v="1.2189999999999999"/>
    <n v="39.208403599999997"/>
    <n v="3"/>
    <n v="163.29599999999996"/>
    <x v="63"/>
    <x v="24"/>
    <x v="1"/>
  </r>
  <r>
    <x v="2"/>
    <x v="264"/>
    <x v="2"/>
    <x v="2"/>
    <s v="-2.244644"/>
    <x v="0"/>
    <x v="0"/>
    <x v="0"/>
    <x v="769"/>
    <n v="1.2300000000000002E-2"/>
    <x v="814"/>
    <n v="1.3915"/>
    <n v="19.751229300000002"/>
    <n v="8"/>
    <n v="149.184"/>
    <x v="61"/>
    <x v="4"/>
    <x v="10"/>
  </r>
  <r>
    <x v="2"/>
    <x v="265"/>
    <x v="2"/>
    <x v="2"/>
    <s v="-2.244644"/>
    <x v="0"/>
    <x v="0"/>
    <x v="0"/>
    <x v="770"/>
    <n v="0.02"/>
    <x v="815"/>
    <n v="1.3225"/>
    <n v="52.397449999999999"/>
    <n v="3"/>
    <n v="215.71199999999999"/>
    <x v="67"/>
    <x v="10"/>
    <x v="7"/>
  </r>
  <r>
    <x v="2"/>
    <x v="266"/>
    <x v="2"/>
    <x v="2"/>
    <s v="-2.244644"/>
    <x v="0"/>
    <x v="0"/>
    <x v="0"/>
    <x v="191"/>
    <n v="1.38E-2"/>
    <x v="816"/>
    <n v="1.403"/>
    <n v="25.4021568"/>
    <n v="5"/>
    <n v="204.28800000000001"/>
    <x v="17"/>
    <x v="19"/>
    <x v="10"/>
  </r>
  <r>
    <x v="2"/>
    <x v="267"/>
    <x v="2"/>
    <x v="2"/>
    <s v="-2.244644"/>
    <x v="0"/>
    <x v="0"/>
    <x v="0"/>
    <x v="771"/>
    <n v="1.7399999999999999E-2"/>
    <x v="817"/>
    <n v="1.3224999999999998"/>
    <n v="51.407690999999993"/>
    <n v="4"/>
    <n v="174.72"/>
    <x v="60"/>
    <x v="1"/>
    <x v="1"/>
  </r>
  <r>
    <x v="2"/>
    <x v="268"/>
    <x v="2"/>
    <x v="2"/>
    <s v="-2.244644"/>
    <x v="0"/>
    <x v="0"/>
    <x v="0"/>
    <x v="772"/>
    <n v="1.6399999999999998E-2"/>
    <x v="818"/>
    <n v="1.5525"/>
    <n v="54.002780999999999"/>
    <n v="5"/>
    <n v="463.67999999999995"/>
    <x v="25"/>
    <x v="25"/>
    <x v="2"/>
  </r>
  <r>
    <x v="2"/>
    <x v="269"/>
    <x v="2"/>
    <x v="2"/>
    <s v="-2.244644"/>
    <x v="0"/>
    <x v="0"/>
    <x v="0"/>
    <x v="773"/>
    <n v="1.9200000000000002E-2"/>
    <x v="819"/>
    <n v="1.472"/>
    <n v="39.1151616"/>
    <n v="7"/>
    <n v="137.08799999999999"/>
    <x v="25"/>
    <x v="28"/>
    <x v="6"/>
  </r>
  <r>
    <x v="2"/>
    <x v="270"/>
    <x v="2"/>
    <x v="2"/>
    <s v="-2.244644"/>
    <x v="0"/>
    <x v="0"/>
    <x v="0"/>
    <x v="774"/>
    <n v="1.6199999999999999E-2"/>
    <x v="820"/>
    <n v="1.357"/>
    <n v="43.219364399999996"/>
    <n v="6"/>
    <n v="122.976"/>
    <x v="48"/>
    <x v="11"/>
    <x v="1"/>
  </r>
  <r>
    <x v="2"/>
    <x v="271"/>
    <x v="2"/>
    <x v="2"/>
    <s v="-2.244644"/>
    <x v="0"/>
    <x v="0"/>
    <x v="0"/>
    <x v="775"/>
    <n v="1.5699999999999999E-2"/>
    <x v="821"/>
    <n v="0.65549999999999997"/>
    <n v="20.654739449999997"/>
    <n v="5"/>
    <n v="502.65599999999989"/>
    <x v="49"/>
    <x v="6"/>
    <x v="7"/>
  </r>
  <r>
    <x v="2"/>
    <x v="272"/>
    <x v="2"/>
    <x v="2"/>
    <s v="-2.244644"/>
    <x v="0"/>
    <x v="0"/>
    <x v="0"/>
    <x v="776"/>
    <n v="2.0799999999999999E-2"/>
    <x v="822"/>
    <n v="0.81649999999999989"/>
    <n v="19.106099999999998"/>
    <n v="6"/>
    <n v="164.64"/>
    <x v="80"/>
    <x v="25"/>
    <x v="13"/>
  </r>
  <r>
    <x v="2"/>
    <x v="273"/>
    <x v="2"/>
    <x v="2"/>
    <s v="-2.244644"/>
    <x v="0"/>
    <x v="0"/>
    <x v="0"/>
    <x v="777"/>
    <n v="1.3899999999999999E-2"/>
    <x v="823"/>
    <n v="0.21849999999999994"/>
    <n v="4.0910410499999985"/>
    <n v="7"/>
    <n v="241.24799999999999"/>
    <x v="47"/>
    <x v="24"/>
    <x v="1"/>
  </r>
  <r>
    <x v="2"/>
    <x v="274"/>
    <x v="2"/>
    <x v="2"/>
    <s v="-2.244644"/>
    <x v="0"/>
    <x v="0"/>
    <x v="0"/>
    <x v="778"/>
    <n v="1.6899999999999998E-2"/>
    <x v="824"/>
    <n v="0.91999999999999993"/>
    <n v="24.503647999999995"/>
    <n v="4"/>
    <n v="104.83199999999999"/>
    <x v="42"/>
    <x v="8"/>
    <x v="0"/>
  </r>
  <r>
    <x v="0"/>
    <x v="0"/>
    <x v="0"/>
    <x v="0"/>
    <s v="-1.898575"/>
    <x v="0"/>
    <x v="0"/>
    <x v="1"/>
    <x v="779"/>
    <n v="1.6100000000000003E-2"/>
    <x v="825"/>
    <n v="0.94299999999999995"/>
    <n v="10.503115140000002"/>
    <n v="7"/>
    <n v="0"/>
    <x v="13"/>
    <x v="0"/>
    <x v="6"/>
  </r>
  <r>
    <x v="0"/>
    <x v="1"/>
    <x v="0"/>
    <x v="0"/>
    <s v="-1.898575"/>
    <x v="0"/>
    <x v="0"/>
    <x v="1"/>
    <x v="780"/>
    <n v="1.2800000000000001E-2"/>
    <x v="826"/>
    <n v="2.3115000000000001"/>
    <n v="20.681452800000002"/>
    <n v="1"/>
    <n v="57.599999999999994"/>
    <x v="81"/>
    <x v="6"/>
    <x v="1"/>
  </r>
  <r>
    <x v="0"/>
    <x v="2"/>
    <x v="0"/>
    <x v="0"/>
    <s v="-1.898575"/>
    <x v="0"/>
    <x v="0"/>
    <x v="1"/>
    <x v="781"/>
    <n v="1.2E-2"/>
    <x v="827"/>
    <n v="0.88549999999999995"/>
    <n v="12.674692800000003"/>
    <n v="8"/>
    <n v="0"/>
    <x v="5"/>
    <x v="11"/>
    <x v="0"/>
  </r>
  <r>
    <x v="0"/>
    <x v="3"/>
    <x v="0"/>
    <x v="0"/>
    <s v="-1.898575"/>
    <x v="0"/>
    <x v="0"/>
    <x v="1"/>
    <x v="782"/>
    <n v="1.2399999999999998E-2"/>
    <x v="828"/>
    <n v="1.081"/>
    <n v="7.3643773599999989"/>
    <n v="8"/>
    <n v="95.423999999999992"/>
    <x v="63"/>
    <x v="2"/>
    <x v="4"/>
  </r>
  <r>
    <x v="0"/>
    <x v="4"/>
    <x v="0"/>
    <x v="0"/>
    <s v="-1.898575"/>
    <x v="0"/>
    <x v="0"/>
    <x v="1"/>
    <x v="783"/>
    <n v="1.1899999999999999E-2"/>
    <x v="829"/>
    <n v="1.3684999999999998"/>
    <n v="17.85829549"/>
    <n v="1"/>
    <n v="80.639999999999986"/>
    <x v="35"/>
    <x v="8"/>
    <x v="4"/>
  </r>
  <r>
    <x v="0"/>
    <x v="5"/>
    <x v="0"/>
    <x v="0"/>
    <s v="-1.898575"/>
    <x v="0"/>
    <x v="0"/>
    <x v="1"/>
    <x v="784"/>
    <n v="1.2200000000000001E-2"/>
    <x v="830"/>
    <n v="0.97749999999999981"/>
    <n v="15.111993599999998"/>
    <n v="8"/>
    <n v="0"/>
    <x v="12"/>
    <x v="8"/>
    <x v="2"/>
  </r>
  <r>
    <x v="0"/>
    <x v="6"/>
    <x v="0"/>
    <x v="0"/>
    <s v="-1.898575"/>
    <x v="0"/>
    <x v="0"/>
    <x v="1"/>
    <x v="785"/>
    <n v="1.4199999999999999E-2"/>
    <x v="831"/>
    <n v="2.2080000000000002"/>
    <n v="17.645806080000003"/>
    <n v="4"/>
    <n v="172.03199999999998"/>
    <x v="25"/>
    <x v="11"/>
    <x v="8"/>
  </r>
  <r>
    <x v="0"/>
    <x v="7"/>
    <x v="0"/>
    <x v="0"/>
    <s v="-1.898575"/>
    <x v="0"/>
    <x v="0"/>
    <x v="1"/>
    <x v="786"/>
    <n v="1.1599999999999999E-2"/>
    <x v="832"/>
    <n v="2.0469999999999997"/>
    <n v="20.45411528"/>
    <n v="8"/>
    <n v="131.71199999999999"/>
    <x v="16"/>
    <x v="11"/>
    <x v="0"/>
  </r>
  <r>
    <x v="0"/>
    <x v="8"/>
    <x v="0"/>
    <x v="0"/>
    <s v="-1.898575"/>
    <x v="0"/>
    <x v="0"/>
    <x v="1"/>
    <x v="787"/>
    <n v="1.7399999999999999E-2"/>
    <x v="833"/>
    <n v="2.2425000000000002"/>
    <n v="40.29933960000001"/>
    <n v="1"/>
    <n v="88.703999999999994"/>
    <x v="61"/>
    <x v="6"/>
    <x v="3"/>
  </r>
  <r>
    <x v="0"/>
    <x v="9"/>
    <x v="0"/>
    <x v="0"/>
    <s v="-1.898575"/>
    <x v="0"/>
    <x v="0"/>
    <x v="1"/>
    <x v="788"/>
    <n v="1.61E-2"/>
    <x v="834"/>
    <n v="1.8169999999999999"/>
    <n v="27.53358244"/>
    <n v="9"/>
    <n v="92.736000000000004"/>
    <x v="87"/>
    <x v="0"/>
    <x v="6"/>
  </r>
  <r>
    <x v="0"/>
    <x v="10"/>
    <x v="0"/>
    <x v="0"/>
    <s v="-1.898575"/>
    <x v="0"/>
    <x v="0"/>
    <x v="1"/>
    <x v="789"/>
    <n v="1.5699999999999999E-2"/>
    <x v="835"/>
    <n v="1.2765"/>
    <n v="10.261017599999999"/>
    <n v="6"/>
    <n v="174.72"/>
    <x v="64"/>
    <x v="4"/>
    <x v="0"/>
  </r>
  <r>
    <x v="0"/>
    <x v="11"/>
    <x v="0"/>
    <x v="0"/>
    <s v="-1.898575"/>
    <x v="0"/>
    <x v="0"/>
    <x v="1"/>
    <x v="39"/>
    <n v="1.66E-2"/>
    <x v="836"/>
    <n v="0.29899999999999999"/>
    <n v="5.6453711600000007"/>
    <n v="2"/>
    <n v="49.727999999999994"/>
    <x v="56"/>
    <x v="9"/>
    <x v="6"/>
  </r>
  <r>
    <x v="0"/>
    <x v="12"/>
    <x v="0"/>
    <x v="0"/>
    <s v="-1.898575"/>
    <x v="0"/>
    <x v="0"/>
    <x v="1"/>
    <x v="790"/>
    <n v="1.38E-2"/>
    <x v="837"/>
    <n v="1.8169999999999999"/>
    <n v="24.186959160000001"/>
    <n v="6"/>
    <n v="0"/>
    <x v="19"/>
    <x v="16"/>
    <x v="2"/>
  </r>
  <r>
    <x v="0"/>
    <x v="13"/>
    <x v="0"/>
    <x v="0"/>
    <s v="-1.898575"/>
    <x v="0"/>
    <x v="0"/>
    <x v="1"/>
    <x v="791"/>
    <n v="1.17E-2"/>
    <x v="838"/>
    <n v="1.6214999999999997"/>
    <n v="9.31123674"/>
    <n v="7"/>
    <n v="114.23999999999998"/>
    <x v="41"/>
    <x v="6"/>
    <x v="8"/>
  </r>
  <r>
    <x v="0"/>
    <x v="14"/>
    <x v="0"/>
    <x v="0"/>
    <s v="-1.898575"/>
    <x v="0"/>
    <x v="0"/>
    <x v="1"/>
    <x v="792"/>
    <n v="1.5899999999999997E-2"/>
    <x v="839"/>
    <n v="1.7250000000000001"/>
    <n v="19.281532499999997"/>
    <n v="0"/>
    <n v="196.22400000000002"/>
    <x v="19"/>
    <x v="0"/>
    <x v="4"/>
  </r>
  <r>
    <x v="0"/>
    <x v="15"/>
    <x v="0"/>
    <x v="0"/>
    <s v="-1.898575"/>
    <x v="0"/>
    <x v="0"/>
    <x v="1"/>
    <x v="793"/>
    <n v="1.5800000000000002E-2"/>
    <x v="840"/>
    <n v="0.77049999999999985"/>
    <n v="8.3220780399999992"/>
    <n v="2"/>
    <n v="0"/>
    <x v="42"/>
    <x v="11"/>
    <x v="5"/>
  </r>
  <r>
    <x v="0"/>
    <x v="16"/>
    <x v="0"/>
    <x v="0"/>
    <s v="-1.898575"/>
    <x v="0"/>
    <x v="0"/>
    <x v="1"/>
    <x v="794"/>
    <n v="9.5000000000000015E-3"/>
    <x v="841"/>
    <n v="0.60949999999999993"/>
    <n v="6.2488378000000004"/>
    <n v="7"/>
    <n v="0"/>
    <x v="42"/>
    <x v="9"/>
    <x v="4"/>
  </r>
  <r>
    <x v="0"/>
    <x v="17"/>
    <x v="0"/>
    <x v="0"/>
    <s v="-1.898575"/>
    <x v="0"/>
    <x v="0"/>
    <x v="1"/>
    <x v="795"/>
    <n v="9.4000000000000004E-3"/>
    <x v="842"/>
    <n v="0.71299999999999997"/>
    <n v="6.9662666800000013"/>
    <n v="6"/>
    <n v="144.47999999999999"/>
    <x v="40"/>
    <x v="0"/>
    <x v="5"/>
  </r>
  <r>
    <x v="0"/>
    <x v="18"/>
    <x v="0"/>
    <x v="0"/>
    <s v="-1.898575"/>
    <x v="0"/>
    <x v="0"/>
    <x v="1"/>
    <x v="796"/>
    <n v="1.44E-2"/>
    <x v="843"/>
    <n v="1.702"/>
    <n v="27.812586240000005"/>
    <n v="9"/>
    <n v="174.72"/>
    <x v="61"/>
    <x v="3"/>
    <x v="4"/>
  </r>
  <r>
    <x v="0"/>
    <x v="19"/>
    <x v="0"/>
    <x v="0"/>
    <s v="-1.898575"/>
    <x v="0"/>
    <x v="0"/>
    <x v="1"/>
    <x v="797"/>
    <n v="1.2199999999999999E-2"/>
    <x v="844"/>
    <n v="2.3689999999999998"/>
    <n v="20.156115320000001"/>
    <n v="6"/>
    <n v="0"/>
    <x v="26"/>
    <x v="11"/>
    <x v="8"/>
  </r>
  <r>
    <x v="0"/>
    <x v="20"/>
    <x v="0"/>
    <x v="0"/>
    <s v="-1.898575"/>
    <x v="0"/>
    <x v="0"/>
    <x v="1"/>
    <x v="798"/>
    <n v="1.0100000000000001E-2"/>
    <x v="845"/>
    <n v="0.32199999999999995"/>
    <n v="2.0085587199999999"/>
    <n v="2"/>
    <n v="57.599999999999994"/>
    <x v="59"/>
    <x v="11"/>
    <x v="1"/>
  </r>
  <r>
    <x v="0"/>
    <x v="21"/>
    <x v="0"/>
    <x v="0"/>
    <s v="-1.898575"/>
    <x v="0"/>
    <x v="0"/>
    <x v="1"/>
    <x v="799"/>
    <n v="1.77E-2"/>
    <x v="846"/>
    <n v="0.90849999999999997"/>
    <n v="11.831995110000001"/>
    <n v="6"/>
    <n v="245.27999999999997"/>
    <x v="0"/>
    <x v="16"/>
    <x v="4"/>
  </r>
  <r>
    <x v="0"/>
    <x v="22"/>
    <x v="0"/>
    <x v="0"/>
    <s v="-1.898575"/>
    <x v="0"/>
    <x v="0"/>
    <x v="1"/>
    <x v="800"/>
    <n v="1.7000000000000001E-2"/>
    <x v="847"/>
    <n v="1.9089999999999998"/>
    <n v="43.331245600000003"/>
    <n v="8"/>
    <n v="142.464"/>
    <x v="71"/>
    <x v="0"/>
    <x v="6"/>
  </r>
  <r>
    <x v="0"/>
    <x v="23"/>
    <x v="0"/>
    <x v="0"/>
    <s v="-1.898575"/>
    <x v="0"/>
    <x v="0"/>
    <x v="1"/>
    <x v="801"/>
    <n v="1.5899999999999997E-2"/>
    <x v="848"/>
    <n v="0.50600000000000001"/>
    <n v="4.6936863600000001"/>
    <n v="3"/>
    <n v="43.68"/>
    <x v="36"/>
    <x v="0"/>
    <x v="4"/>
  </r>
  <r>
    <x v="0"/>
    <x v="24"/>
    <x v="0"/>
    <x v="0"/>
    <s v="-1.898575"/>
    <x v="0"/>
    <x v="0"/>
    <x v="1"/>
    <x v="802"/>
    <n v="1.5800000000000002E-2"/>
    <x v="849"/>
    <n v="0.91999999999999971"/>
    <n v="18.728182399999998"/>
    <n v="3"/>
    <n v="100.128"/>
    <x v="37"/>
    <x v="16"/>
    <x v="8"/>
  </r>
  <r>
    <x v="0"/>
    <x v="25"/>
    <x v="0"/>
    <x v="0"/>
    <s v="-1.898575"/>
    <x v="0"/>
    <x v="0"/>
    <x v="1"/>
    <x v="803"/>
    <n v="1.1899999999999999E-2"/>
    <x v="850"/>
    <n v="0.89699999999999991"/>
    <n v="11.235768179999999"/>
    <n v="8"/>
    <n v="9.6"/>
    <x v="53"/>
    <x v="8"/>
    <x v="0"/>
  </r>
  <r>
    <x v="0"/>
    <x v="26"/>
    <x v="0"/>
    <x v="0"/>
    <s v="-1.898575"/>
    <x v="0"/>
    <x v="0"/>
    <x v="1"/>
    <x v="804"/>
    <n v="1.6300000000000002E-2"/>
    <x v="851"/>
    <n v="0.42549999999999999"/>
    <n v="5.7399439400000016"/>
    <n v="3"/>
    <n v="86.015999999999991"/>
    <x v="62"/>
    <x v="19"/>
    <x v="6"/>
  </r>
  <r>
    <x v="0"/>
    <x v="27"/>
    <x v="0"/>
    <x v="0"/>
    <s v="-1.898575"/>
    <x v="0"/>
    <x v="0"/>
    <x v="1"/>
    <x v="805"/>
    <n v="1.1699999999999999E-2"/>
    <x v="852"/>
    <n v="0.39099999999999996"/>
    <n v="3.9196029599999984"/>
    <n v="7"/>
    <n v="127.008"/>
    <x v="33"/>
    <x v="16"/>
    <x v="4"/>
  </r>
  <r>
    <x v="0"/>
    <x v="28"/>
    <x v="0"/>
    <x v="0"/>
    <s v="-1.898575"/>
    <x v="0"/>
    <x v="0"/>
    <x v="1"/>
    <x v="806"/>
    <n v="1.66E-2"/>
    <x v="853"/>
    <n v="2.2309999999999999"/>
    <n v="34.042204319999996"/>
    <n v="5"/>
    <n v="146.49599999999998"/>
    <x v="56"/>
    <x v="0"/>
    <x v="4"/>
  </r>
  <r>
    <x v="0"/>
    <x v="29"/>
    <x v="0"/>
    <x v="0"/>
    <s v="-1.898575"/>
    <x v="0"/>
    <x v="0"/>
    <x v="1"/>
    <x v="64"/>
    <n v="1.11E-2"/>
    <x v="854"/>
    <n v="2.0124999999999997"/>
    <n v="17.205305249999999"/>
    <n v="2"/>
    <n v="111.55200000000001"/>
    <x v="55"/>
    <x v="8"/>
    <x v="4"/>
  </r>
  <r>
    <x v="0"/>
    <x v="30"/>
    <x v="0"/>
    <x v="0"/>
    <s v="-1.898575"/>
    <x v="0"/>
    <x v="0"/>
    <x v="1"/>
    <x v="807"/>
    <n v="1.49E-2"/>
    <x v="855"/>
    <n v="2.1275000000000004"/>
    <n v="16.750147900000005"/>
    <n v="2"/>
    <n v="88.703999999999994"/>
    <x v="11"/>
    <x v="5"/>
    <x v="3"/>
  </r>
  <r>
    <x v="0"/>
    <x v="31"/>
    <x v="0"/>
    <x v="0"/>
    <s v="-1.898575"/>
    <x v="0"/>
    <x v="0"/>
    <x v="1"/>
    <x v="808"/>
    <n v="9.3999999999999986E-3"/>
    <x v="856"/>
    <n v="1.7824999999999998"/>
    <n v="16.748797799999998"/>
    <n v="7"/>
    <n v="106.84799999999998"/>
    <x v="42"/>
    <x v="11"/>
    <x v="4"/>
  </r>
  <r>
    <x v="0"/>
    <x v="32"/>
    <x v="0"/>
    <x v="0"/>
    <s v="-1.898575"/>
    <x v="0"/>
    <x v="0"/>
    <x v="1"/>
    <x v="809"/>
    <n v="1.01E-2"/>
    <x v="857"/>
    <n v="1.7250000000000001"/>
    <n v="12.589498500000001"/>
    <n v="6"/>
    <n v="155.90400000000002"/>
    <x v="12"/>
    <x v="0"/>
    <x v="3"/>
  </r>
  <r>
    <x v="0"/>
    <x v="33"/>
    <x v="0"/>
    <x v="0"/>
    <s v="-1.898575"/>
    <x v="0"/>
    <x v="0"/>
    <x v="1"/>
    <x v="810"/>
    <n v="1.4899999999999998E-2"/>
    <x v="858"/>
    <n v="1.2189999999999999"/>
    <n v="19.114846439999997"/>
    <n v="7"/>
    <n v="200.928"/>
    <x v="32"/>
    <x v="4"/>
    <x v="4"/>
  </r>
  <r>
    <x v="0"/>
    <x v="34"/>
    <x v="0"/>
    <x v="0"/>
    <s v="-1.898575"/>
    <x v="0"/>
    <x v="0"/>
    <x v="1"/>
    <x v="811"/>
    <n v="9.5999999999999992E-3"/>
    <x v="859"/>
    <n v="1.6214999999999997"/>
    <n v="11.397718079999997"/>
    <n v="7"/>
    <n v="186.14400000000001"/>
    <x v="26"/>
    <x v="9"/>
    <x v="3"/>
  </r>
  <r>
    <x v="0"/>
    <x v="35"/>
    <x v="0"/>
    <x v="0"/>
    <s v="-1.898575"/>
    <x v="0"/>
    <x v="0"/>
    <x v="1"/>
    <x v="812"/>
    <n v="8.0000000000000002E-3"/>
    <x v="860"/>
    <n v="0.5635"/>
    <n v="2.8824152000000005"/>
    <n v="6"/>
    <n v="15.36"/>
    <x v="57"/>
    <x v="8"/>
    <x v="5"/>
  </r>
  <r>
    <x v="0"/>
    <x v="36"/>
    <x v="0"/>
    <x v="0"/>
    <s v="-1.898575"/>
    <x v="0"/>
    <x v="0"/>
    <x v="1"/>
    <x v="813"/>
    <n v="1.04E-2"/>
    <x v="861"/>
    <n v="0.36799999999999994"/>
    <n v="3.6059878399999996"/>
    <n v="5"/>
    <n v="86.015999999999991"/>
    <x v="48"/>
    <x v="4"/>
    <x v="5"/>
  </r>
  <r>
    <x v="0"/>
    <x v="37"/>
    <x v="0"/>
    <x v="0"/>
    <s v="-1.898575"/>
    <x v="0"/>
    <x v="0"/>
    <x v="1"/>
    <x v="814"/>
    <n v="1.6399999999999998E-2"/>
    <x v="862"/>
    <n v="1.4604999999999999"/>
    <n v="14.443176599999997"/>
    <n v="8"/>
    <n v="101.47199999999999"/>
    <x v="64"/>
    <x v="19"/>
    <x v="4"/>
  </r>
  <r>
    <x v="0"/>
    <x v="38"/>
    <x v="0"/>
    <x v="0"/>
    <s v="-1.898575"/>
    <x v="0"/>
    <x v="0"/>
    <x v="1"/>
    <x v="815"/>
    <n v="1.49E-2"/>
    <x v="863"/>
    <n v="1.1269999999999998"/>
    <n v="10.263453759999999"/>
    <n v="2"/>
    <n v="12.48"/>
    <x v="64"/>
    <x v="19"/>
    <x v="8"/>
  </r>
  <r>
    <x v="0"/>
    <x v="39"/>
    <x v="0"/>
    <x v="0"/>
    <s v="-1.898575"/>
    <x v="0"/>
    <x v="0"/>
    <x v="1"/>
    <x v="816"/>
    <n v="1.4599999999999998E-2"/>
    <x v="864"/>
    <n v="1.7709999999999999"/>
    <n v="17.370463879999996"/>
    <n v="5"/>
    <n v="96.768000000000001"/>
    <x v="7"/>
    <x v="2"/>
    <x v="3"/>
  </r>
  <r>
    <x v="0"/>
    <x v="40"/>
    <x v="0"/>
    <x v="0"/>
    <s v="-1.898575"/>
    <x v="0"/>
    <x v="0"/>
    <x v="1"/>
    <x v="817"/>
    <n v="1.3199999999999998E-2"/>
    <x v="865"/>
    <n v="1.702"/>
    <n v="11.044482239999999"/>
    <n v="9"/>
    <n v="133.05599999999998"/>
    <x v="56"/>
    <x v="2"/>
    <x v="1"/>
  </r>
  <r>
    <x v="0"/>
    <x v="41"/>
    <x v="0"/>
    <x v="0"/>
    <s v="-1.898575"/>
    <x v="0"/>
    <x v="0"/>
    <x v="1"/>
    <x v="818"/>
    <n v="1.43E-2"/>
    <x v="866"/>
    <n v="1.6099999999999999"/>
    <n v="24.178754599999998"/>
    <n v="2"/>
    <n v="71.903999999999996"/>
    <x v="28"/>
    <x v="8"/>
    <x v="2"/>
  </r>
  <r>
    <x v="0"/>
    <x v="42"/>
    <x v="0"/>
    <x v="0"/>
    <s v="-1.898575"/>
    <x v="0"/>
    <x v="0"/>
    <x v="1"/>
    <x v="819"/>
    <n v="1.5700000000000002E-2"/>
    <x v="867"/>
    <n v="1.9434999999999998"/>
    <n v="17.770742080000005"/>
    <n v="0"/>
    <n v="133.72800000000001"/>
    <x v="15"/>
    <x v="16"/>
    <x v="6"/>
  </r>
  <r>
    <x v="0"/>
    <x v="43"/>
    <x v="0"/>
    <x v="0"/>
    <s v="-1.898575"/>
    <x v="0"/>
    <x v="0"/>
    <x v="1"/>
    <x v="820"/>
    <n v="1.24E-2"/>
    <x v="868"/>
    <n v="2.0124999999999997"/>
    <n v="28.977745999999996"/>
    <n v="3"/>
    <n v="94.75200000000001"/>
    <x v="35"/>
    <x v="3"/>
    <x v="8"/>
  </r>
  <r>
    <x v="0"/>
    <x v="44"/>
    <x v="0"/>
    <x v="0"/>
    <s v="-1.898575"/>
    <x v="0"/>
    <x v="0"/>
    <x v="1"/>
    <x v="821"/>
    <n v="1.44E-2"/>
    <x v="869"/>
    <n v="1.0465"/>
    <n v="14.527094399999999"/>
    <n v="9"/>
    <n v="117.6"/>
    <x v="5"/>
    <x v="16"/>
    <x v="1"/>
  </r>
  <r>
    <x v="0"/>
    <x v="45"/>
    <x v="0"/>
    <x v="0"/>
    <s v="-1.898575"/>
    <x v="0"/>
    <x v="0"/>
    <x v="1"/>
    <x v="822"/>
    <n v="1.0800000000000001E-2"/>
    <x v="870"/>
    <n v="2.1389999999999998"/>
    <n v="18.605706479999998"/>
    <n v="6"/>
    <n v="175.392"/>
    <x v="57"/>
    <x v="5"/>
    <x v="0"/>
  </r>
  <r>
    <x v="0"/>
    <x v="46"/>
    <x v="0"/>
    <x v="0"/>
    <s v="-1.898575"/>
    <x v="0"/>
    <x v="0"/>
    <x v="1"/>
    <x v="823"/>
    <n v="1.72E-2"/>
    <x v="871"/>
    <n v="1.2419999999999998"/>
    <n v="21.187228319999999"/>
    <n v="3"/>
    <n v="297.69600000000003"/>
    <x v="72"/>
    <x v="17"/>
    <x v="6"/>
  </r>
  <r>
    <x v="0"/>
    <x v="47"/>
    <x v="0"/>
    <x v="0"/>
    <s v="-1.898575"/>
    <x v="0"/>
    <x v="0"/>
    <x v="1"/>
    <x v="824"/>
    <n v="7.899999999999999E-3"/>
    <x v="872"/>
    <n v="0.80499999999999994"/>
    <n v="5.4958798999999994"/>
    <n v="6"/>
    <n v="241.24799999999999"/>
    <x v="3"/>
    <x v="4"/>
    <x v="8"/>
  </r>
  <r>
    <x v="0"/>
    <x v="48"/>
    <x v="0"/>
    <x v="0"/>
    <s v="-1.898575"/>
    <x v="0"/>
    <x v="0"/>
    <x v="1"/>
    <x v="825"/>
    <n v="1.7600000000000001E-2"/>
    <x v="873"/>
    <n v="1.5985"/>
    <n v="33.304555680000007"/>
    <n v="2"/>
    <n v="248.64"/>
    <x v="4"/>
    <x v="5"/>
    <x v="4"/>
  </r>
  <r>
    <x v="0"/>
    <x v="49"/>
    <x v="0"/>
    <x v="0"/>
    <s v="-1.898575"/>
    <x v="0"/>
    <x v="0"/>
    <x v="1"/>
    <x v="826"/>
    <n v="1.3699999999999999E-2"/>
    <x v="874"/>
    <n v="1.2995000000000001"/>
    <n v="20.701502820000002"/>
    <n v="0"/>
    <n v="43.199999999999996"/>
    <x v="45"/>
    <x v="9"/>
    <x v="8"/>
  </r>
  <r>
    <x v="0"/>
    <x v="50"/>
    <x v="0"/>
    <x v="0"/>
    <s v="-1.898575"/>
    <x v="0"/>
    <x v="0"/>
    <x v="1"/>
    <x v="827"/>
    <n v="1.2199999999999999E-2"/>
    <x v="875"/>
    <n v="2.5644999999999998"/>
    <n v="23.371314299999995"/>
    <n v="1"/>
    <n v="286.94400000000002"/>
    <x v="12"/>
    <x v="2"/>
    <x v="2"/>
  </r>
  <r>
    <x v="0"/>
    <x v="51"/>
    <x v="0"/>
    <x v="0"/>
    <s v="-1.898575"/>
    <x v="0"/>
    <x v="0"/>
    <x v="1"/>
    <x v="828"/>
    <n v="1.52E-2"/>
    <x v="876"/>
    <n v="1.6674999999999998"/>
    <n v="18.132528399999998"/>
    <n v="5"/>
    <n v="355.488"/>
    <x v="90"/>
    <x v="14"/>
    <x v="5"/>
  </r>
  <r>
    <x v="0"/>
    <x v="52"/>
    <x v="0"/>
    <x v="0"/>
    <s v="-1.898575"/>
    <x v="0"/>
    <x v="0"/>
    <x v="1"/>
    <x v="829"/>
    <n v="1.4200000000000001E-2"/>
    <x v="877"/>
    <n v="1.3569999999999998"/>
    <n v="20.541180399999995"/>
    <n v="2"/>
    <n v="129.696"/>
    <x v="28"/>
    <x v="2"/>
    <x v="3"/>
  </r>
  <r>
    <x v="0"/>
    <x v="53"/>
    <x v="0"/>
    <x v="0"/>
    <s v="-1.898575"/>
    <x v="0"/>
    <x v="0"/>
    <x v="1"/>
    <x v="830"/>
    <n v="1.7000000000000001E-2"/>
    <x v="878"/>
    <n v="2.2424999999999997"/>
    <n v="23.2013535"/>
    <n v="2"/>
    <n v="172.70400000000001"/>
    <x v="42"/>
    <x v="17"/>
    <x v="2"/>
  </r>
  <r>
    <x v="0"/>
    <x v="54"/>
    <x v="0"/>
    <x v="0"/>
    <s v="-1.898575"/>
    <x v="0"/>
    <x v="0"/>
    <x v="1"/>
    <x v="831"/>
    <n v="1.0000000000000002E-2"/>
    <x v="879"/>
    <n v="0.82799999999999996"/>
    <n v="7.309584000000001"/>
    <n v="1"/>
    <n v="223.77600000000001"/>
    <x v="58"/>
    <x v="9"/>
    <x v="8"/>
  </r>
  <r>
    <x v="0"/>
    <x v="55"/>
    <x v="0"/>
    <x v="0"/>
    <s v="-1.898575"/>
    <x v="0"/>
    <x v="0"/>
    <x v="1"/>
    <x v="832"/>
    <n v="1.1800000000000001E-2"/>
    <x v="880"/>
    <n v="1.863"/>
    <n v="17.428439520000001"/>
    <n v="4"/>
    <n v="167.328"/>
    <x v="82"/>
    <x v="16"/>
    <x v="4"/>
  </r>
  <r>
    <x v="0"/>
    <x v="56"/>
    <x v="0"/>
    <x v="0"/>
    <s v="-1.898575"/>
    <x v="0"/>
    <x v="0"/>
    <x v="1"/>
    <x v="833"/>
    <n v="1.77E-2"/>
    <x v="881"/>
    <n v="0.81649999999999989"/>
    <n v="10.32454452"/>
    <n v="3"/>
    <n v="61.823999999999998"/>
    <x v="72"/>
    <x v="4"/>
    <x v="0"/>
  </r>
  <r>
    <x v="0"/>
    <x v="57"/>
    <x v="0"/>
    <x v="0"/>
    <s v="-1.898575"/>
    <x v="0"/>
    <x v="0"/>
    <x v="1"/>
    <x v="834"/>
    <n v="1.2599999999999998E-2"/>
    <x v="882"/>
    <n v="1.2535000000000003"/>
    <n v="11.390704920000001"/>
    <n v="6"/>
    <n v="211.00800000000001"/>
    <x v="89"/>
    <x v="16"/>
    <x v="3"/>
  </r>
  <r>
    <x v="0"/>
    <x v="58"/>
    <x v="0"/>
    <x v="0"/>
    <s v="-1.898575"/>
    <x v="0"/>
    <x v="0"/>
    <x v="1"/>
    <x v="835"/>
    <n v="1.6999999999999998E-2"/>
    <x v="883"/>
    <n v="2.0354999999999994"/>
    <n v="20.312254499999991"/>
    <n v="8"/>
    <n v="102.81599999999999"/>
    <x v="5"/>
    <x v="11"/>
    <x v="2"/>
  </r>
  <r>
    <x v="0"/>
    <x v="59"/>
    <x v="0"/>
    <x v="0"/>
    <s v="-1.898575"/>
    <x v="0"/>
    <x v="0"/>
    <x v="1"/>
    <x v="836"/>
    <n v="1.15E-2"/>
    <x v="884"/>
    <n v="2.4955000000000003"/>
    <n v="35.069261500000003"/>
    <n v="4"/>
    <n v="183.45599999999999"/>
    <x v="13"/>
    <x v="19"/>
    <x v="8"/>
  </r>
  <r>
    <x v="0"/>
    <x v="60"/>
    <x v="0"/>
    <x v="0"/>
    <s v="-1.898575"/>
    <x v="0"/>
    <x v="0"/>
    <x v="1"/>
    <x v="837"/>
    <n v="1.26E-2"/>
    <x v="885"/>
    <n v="1.0925"/>
    <n v="12.2925915"/>
    <n v="3"/>
    <n v="61.151999999999987"/>
    <x v="51"/>
    <x v="0"/>
    <x v="6"/>
  </r>
  <r>
    <x v="0"/>
    <x v="61"/>
    <x v="0"/>
    <x v="0"/>
    <s v="-1.898575"/>
    <x v="0"/>
    <x v="0"/>
    <x v="1"/>
    <x v="838"/>
    <n v="1.2799999999999999E-2"/>
    <x v="886"/>
    <n v="1.61"/>
    <n v="10.798591999999999"/>
    <n v="1"/>
    <n v="202.27199999999999"/>
    <x v="81"/>
    <x v="4"/>
    <x v="8"/>
  </r>
  <r>
    <x v="0"/>
    <x v="62"/>
    <x v="0"/>
    <x v="0"/>
    <s v="-1.898575"/>
    <x v="0"/>
    <x v="0"/>
    <x v="1"/>
    <x v="839"/>
    <n v="9.2999999999999992E-3"/>
    <x v="887"/>
    <n v="2.0354999999999999"/>
    <n v="15.060827339999999"/>
    <n v="5"/>
    <n v="167.328"/>
    <x v="29"/>
    <x v="3"/>
    <x v="4"/>
  </r>
  <r>
    <x v="0"/>
    <x v="63"/>
    <x v="0"/>
    <x v="0"/>
    <s v="-1.898575"/>
    <x v="0"/>
    <x v="0"/>
    <x v="1"/>
    <x v="840"/>
    <n v="1.34E-2"/>
    <x v="888"/>
    <n v="1.1499999999999999"/>
    <n v="8.1303159999999988"/>
    <n v="5"/>
    <n v="289.63199999999995"/>
    <x v="58"/>
    <x v="9"/>
    <x v="2"/>
  </r>
  <r>
    <x v="0"/>
    <x v="64"/>
    <x v="0"/>
    <x v="0"/>
    <s v="-1.898575"/>
    <x v="0"/>
    <x v="0"/>
    <x v="1"/>
    <x v="841"/>
    <n v="1.6300000000000002E-2"/>
    <x v="889"/>
    <n v="1.288"/>
    <n v="19.940481120000008"/>
    <n v="8"/>
    <n v="205.63199999999998"/>
    <x v="68"/>
    <x v="4"/>
    <x v="6"/>
  </r>
  <r>
    <x v="0"/>
    <x v="65"/>
    <x v="0"/>
    <x v="0"/>
    <s v="-1.898575"/>
    <x v="0"/>
    <x v="0"/>
    <x v="1"/>
    <x v="842"/>
    <n v="1.66E-2"/>
    <x v="890"/>
    <n v="2.0585"/>
    <n v="38.845706480000004"/>
    <n v="3"/>
    <n v="189.50400000000002"/>
    <x v="41"/>
    <x v="3"/>
    <x v="3"/>
  </r>
  <r>
    <x v="0"/>
    <x v="66"/>
    <x v="0"/>
    <x v="0"/>
    <s v="-1.898575"/>
    <x v="0"/>
    <x v="0"/>
    <x v="1"/>
    <x v="843"/>
    <n v="1.4199999999999999E-2"/>
    <x v="891"/>
    <n v="1.4604999999999999"/>
    <n v="18.084495199999996"/>
    <n v="0"/>
    <n v="132.38400000000001"/>
    <x v="91"/>
    <x v="3"/>
    <x v="2"/>
  </r>
  <r>
    <x v="0"/>
    <x v="67"/>
    <x v="0"/>
    <x v="0"/>
    <s v="-1.898575"/>
    <x v="0"/>
    <x v="0"/>
    <x v="1"/>
    <x v="844"/>
    <n v="1.3000000000000001E-2"/>
    <x v="892"/>
    <n v="2.1619999999999999"/>
    <n v="20.033956800000002"/>
    <n v="8"/>
    <n v="127.008"/>
    <x v="92"/>
    <x v="14"/>
    <x v="3"/>
  </r>
  <r>
    <x v="0"/>
    <x v="68"/>
    <x v="0"/>
    <x v="0"/>
    <s v="-1.898575"/>
    <x v="0"/>
    <x v="0"/>
    <x v="1"/>
    <x v="845"/>
    <n v="1.03E-2"/>
    <x v="893"/>
    <n v="1.0924999999999998"/>
    <n v="15.245225699999999"/>
    <n v="2"/>
    <n v="216.38399999999999"/>
    <x v="66"/>
    <x v="8"/>
    <x v="4"/>
  </r>
  <r>
    <x v="0"/>
    <x v="69"/>
    <x v="0"/>
    <x v="0"/>
    <s v="-1.898575"/>
    <x v="0"/>
    <x v="0"/>
    <x v="1"/>
    <x v="846"/>
    <n v="1.3500000000000002E-2"/>
    <x v="894"/>
    <n v="1.6674999999999998"/>
    <n v="26.941464000000003"/>
    <n v="3"/>
    <n v="172.03199999999998"/>
    <x v="64"/>
    <x v="5"/>
    <x v="7"/>
  </r>
  <r>
    <x v="0"/>
    <x v="70"/>
    <x v="0"/>
    <x v="0"/>
    <s v="-1.898575"/>
    <x v="0"/>
    <x v="0"/>
    <x v="1"/>
    <x v="847"/>
    <n v="1.2299999999999998E-2"/>
    <x v="895"/>
    <n v="0.80499999999999994"/>
    <n v="8.8974878999999998"/>
    <n v="6"/>
    <n v="42.24"/>
    <x v="51"/>
    <x v="6"/>
    <x v="4"/>
  </r>
  <r>
    <x v="0"/>
    <x v="71"/>
    <x v="0"/>
    <x v="0"/>
    <s v="-1.898575"/>
    <x v="0"/>
    <x v="0"/>
    <x v="1"/>
    <x v="848"/>
    <n v="1.66E-2"/>
    <x v="896"/>
    <n v="1.403"/>
    <n v="20.071149640000002"/>
    <n v="3"/>
    <n v="53.088000000000001"/>
    <x v="37"/>
    <x v="2"/>
    <x v="3"/>
  </r>
  <r>
    <x v="0"/>
    <x v="72"/>
    <x v="0"/>
    <x v="0"/>
    <s v="-1.898575"/>
    <x v="0"/>
    <x v="0"/>
    <x v="1"/>
    <x v="849"/>
    <n v="1.3699999999999999E-2"/>
    <x v="897"/>
    <n v="1.7020000000000002"/>
    <n v="19.0736332"/>
    <n v="3"/>
    <n v="155.232"/>
    <x v="79"/>
    <x v="6"/>
    <x v="6"/>
  </r>
  <r>
    <x v="0"/>
    <x v="73"/>
    <x v="0"/>
    <x v="0"/>
    <s v="-1.898575"/>
    <x v="0"/>
    <x v="0"/>
    <x v="1"/>
    <x v="850"/>
    <n v="1.2800000000000001E-2"/>
    <x v="898"/>
    <n v="0.77049999999999985"/>
    <n v="6.3296883199999998"/>
    <n v="5"/>
    <n v="139.77599999999998"/>
    <x v="3"/>
    <x v="11"/>
    <x v="3"/>
  </r>
  <r>
    <x v="0"/>
    <x v="74"/>
    <x v="0"/>
    <x v="0"/>
    <s v="-1.898575"/>
    <x v="0"/>
    <x v="0"/>
    <x v="1"/>
    <x v="851"/>
    <n v="1.1900000000000001E-2"/>
    <x v="899"/>
    <n v="2.1734999999999998"/>
    <n v="19.998547380000002"/>
    <n v="6"/>
    <n v="0"/>
    <x v="46"/>
    <x v="16"/>
    <x v="4"/>
  </r>
  <r>
    <x v="0"/>
    <x v="75"/>
    <x v="0"/>
    <x v="0"/>
    <s v="-1.898575"/>
    <x v="0"/>
    <x v="0"/>
    <x v="1"/>
    <x v="852"/>
    <n v="1.43E-2"/>
    <x v="900"/>
    <n v="1.6559999999999999"/>
    <n v="28.601670240000001"/>
    <n v="5"/>
    <n v="0"/>
    <x v="4"/>
    <x v="3"/>
    <x v="1"/>
  </r>
  <r>
    <x v="0"/>
    <x v="76"/>
    <x v="0"/>
    <x v="0"/>
    <s v="-1.898575"/>
    <x v="0"/>
    <x v="0"/>
    <x v="1"/>
    <x v="853"/>
    <n v="1.89E-2"/>
    <x v="901"/>
    <n v="2.1619999999999999"/>
    <n v="42.234756480000001"/>
    <n v="1"/>
    <n v="177.40799999999999"/>
    <x v="25"/>
    <x v="16"/>
    <x v="8"/>
  </r>
  <r>
    <x v="0"/>
    <x v="77"/>
    <x v="0"/>
    <x v="0"/>
    <s v="-1.898575"/>
    <x v="0"/>
    <x v="0"/>
    <x v="1"/>
    <x v="854"/>
    <n v="1.0999999999999999E-2"/>
    <x v="902"/>
    <n v="0.91999999999999993"/>
    <n v="10.508607999999999"/>
    <n v="4"/>
    <n v="0"/>
    <x v="42"/>
    <x v="16"/>
    <x v="1"/>
  </r>
  <r>
    <x v="0"/>
    <x v="78"/>
    <x v="0"/>
    <x v="0"/>
    <s v="-1.898575"/>
    <x v="0"/>
    <x v="0"/>
    <x v="1"/>
    <x v="855"/>
    <n v="1.11E-2"/>
    <x v="903"/>
    <n v="0.80500000000000005"/>
    <n v="11.255155800000002"/>
    <n v="4"/>
    <n v="49.727999999999994"/>
    <x v="42"/>
    <x v="8"/>
    <x v="5"/>
  </r>
  <r>
    <x v="0"/>
    <x v="79"/>
    <x v="0"/>
    <x v="0"/>
    <s v="-1.898575"/>
    <x v="0"/>
    <x v="0"/>
    <x v="1"/>
    <x v="856"/>
    <n v="1.1199999999999998E-2"/>
    <x v="904"/>
    <n v="2.024"/>
    <n v="29.569182719999997"/>
    <n v="6"/>
    <n v="45.12"/>
    <x v="52"/>
    <x v="9"/>
    <x v="6"/>
  </r>
  <r>
    <x v="0"/>
    <x v="80"/>
    <x v="0"/>
    <x v="0"/>
    <s v="-1.898575"/>
    <x v="0"/>
    <x v="0"/>
    <x v="1"/>
    <x v="857"/>
    <n v="1.6199999999999999E-2"/>
    <x v="905"/>
    <n v="0.96599999999999986"/>
    <n v="7.7901717599999998"/>
    <n v="7"/>
    <n v="56.448"/>
    <x v="31"/>
    <x v="3"/>
    <x v="1"/>
  </r>
  <r>
    <x v="0"/>
    <x v="81"/>
    <x v="0"/>
    <x v="0"/>
    <s v="-1.898575"/>
    <x v="0"/>
    <x v="0"/>
    <x v="1"/>
    <x v="858"/>
    <n v="1.37E-2"/>
    <x v="906"/>
    <n v="0.96599999999999986"/>
    <n v="15.939270479999998"/>
    <n v="1"/>
    <n v="104.83199999999999"/>
    <x v="51"/>
    <x v="4"/>
    <x v="5"/>
  </r>
  <r>
    <x v="0"/>
    <x v="82"/>
    <x v="0"/>
    <x v="0"/>
    <s v="-1.898575"/>
    <x v="0"/>
    <x v="0"/>
    <x v="1"/>
    <x v="859"/>
    <n v="9.5000000000000015E-3"/>
    <x v="907"/>
    <n v="2.2424999999999997"/>
    <n v="26.437953750000002"/>
    <n v="4"/>
    <n v="150.52799999999999"/>
    <x v="12"/>
    <x v="6"/>
    <x v="1"/>
  </r>
  <r>
    <x v="0"/>
    <x v="83"/>
    <x v="0"/>
    <x v="0"/>
    <s v="-1.898575"/>
    <x v="0"/>
    <x v="0"/>
    <x v="1"/>
    <x v="860"/>
    <n v="1.35E-2"/>
    <x v="908"/>
    <n v="1.3685"/>
    <n v="12.958189650000003"/>
    <n v="5"/>
    <n v="0"/>
    <x v="21"/>
    <x v="19"/>
    <x v="5"/>
  </r>
  <r>
    <x v="0"/>
    <x v="84"/>
    <x v="0"/>
    <x v="0"/>
    <s v="-1.898575"/>
    <x v="0"/>
    <x v="0"/>
    <x v="1"/>
    <x v="861"/>
    <n v="1.4199999999999999E-2"/>
    <x v="909"/>
    <n v="1.9434999999999998"/>
    <n v="29.728242439999995"/>
    <n v="0"/>
    <n v="99.455999999999989"/>
    <x v="62"/>
    <x v="8"/>
    <x v="4"/>
  </r>
  <r>
    <x v="0"/>
    <x v="85"/>
    <x v="0"/>
    <x v="0"/>
    <s v="-1.898575"/>
    <x v="0"/>
    <x v="0"/>
    <x v="1"/>
    <x v="862"/>
    <n v="1.61E-2"/>
    <x v="910"/>
    <n v="1.8629999999999998"/>
    <n v="33.2636787"/>
    <n v="4"/>
    <n v="47.039999999999992"/>
    <x v="68"/>
    <x v="4"/>
    <x v="8"/>
  </r>
  <r>
    <x v="0"/>
    <x v="86"/>
    <x v="0"/>
    <x v="0"/>
    <s v="-1.898575"/>
    <x v="0"/>
    <x v="0"/>
    <x v="1"/>
    <x v="863"/>
    <n v="1.2800000000000001E-2"/>
    <x v="911"/>
    <n v="1.8284999999999998"/>
    <n v="29.714734079999999"/>
    <n v="1"/>
    <n v="84.671999999999997"/>
    <x v="17"/>
    <x v="9"/>
    <x v="1"/>
  </r>
  <r>
    <x v="0"/>
    <x v="87"/>
    <x v="0"/>
    <x v="0"/>
    <s v="-1.898575"/>
    <x v="0"/>
    <x v="0"/>
    <x v="1"/>
    <x v="864"/>
    <n v="1.2699999999999999E-2"/>
    <x v="912"/>
    <n v="2.093"/>
    <n v="30.270556680000002"/>
    <n v="6"/>
    <n v="182.78399999999999"/>
    <x v="93"/>
    <x v="2"/>
    <x v="2"/>
  </r>
  <r>
    <x v="0"/>
    <x v="88"/>
    <x v="0"/>
    <x v="0"/>
    <s v="-1.898575"/>
    <x v="0"/>
    <x v="0"/>
    <x v="1"/>
    <x v="865"/>
    <n v="1.0299999999999998E-2"/>
    <x v="913"/>
    <n v="1.3685"/>
    <n v="16.1253092"/>
    <n v="8"/>
    <n v="177.40799999999999"/>
    <x v="41"/>
    <x v="19"/>
    <x v="3"/>
  </r>
  <r>
    <x v="0"/>
    <x v="89"/>
    <x v="0"/>
    <x v="0"/>
    <s v="-1.898575"/>
    <x v="0"/>
    <x v="0"/>
    <x v="1"/>
    <x v="866"/>
    <n v="1.21E-2"/>
    <x v="914"/>
    <n v="1.978"/>
    <n v="27.361120159999999"/>
    <n v="2"/>
    <n v="0"/>
    <x v="44"/>
    <x v="2"/>
    <x v="8"/>
  </r>
  <r>
    <x v="0"/>
    <x v="90"/>
    <x v="0"/>
    <x v="0"/>
    <s v="-1.898575"/>
    <x v="0"/>
    <x v="0"/>
    <x v="1"/>
    <x v="867"/>
    <n v="1.1799999999999998E-2"/>
    <x v="915"/>
    <n v="1.3339999999999996"/>
    <n v="13.096678399999995"/>
    <n v="5"/>
    <n v="124.99199999999999"/>
    <x v="49"/>
    <x v="0"/>
    <x v="0"/>
  </r>
  <r>
    <x v="0"/>
    <x v="91"/>
    <x v="0"/>
    <x v="0"/>
    <s v="-1.898575"/>
    <x v="0"/>
    <x v="0"/>
    <x v="1"/>
    <x v="868"/>
    <n v="1.0099999999999998E-2"/>
    <x v="916"/>
    <n v="2.5760000000000001"/>
    <n v="29.675674559999997"/>
    <n v="5"/>
    <n v="149.184"/>
    <x v="51"/>
    <x v="0"/>
    <x v="3"/>
  </r>
  <r>
    <x v="1"/>
    <x v="92"/>
    <x v="0"/>
    <x v="0"/>
    <s v="-1.898575"/>
    <x v="0"/>
    <x v="0"/>
    <x v="1"/>
    <x v="869"/>
    <n v="1.1899999999999999E-2"/>
    <x v="917"/>
    <n v="1.4029999999999998"/>
    <n v="8.1291363299999961"/>
    <n v="4"/>
    <n v="41.279999999999994"/>
    <x v="51"/>
    <x v="8"/>
    <x v="2"/>
  </r>
  <r>
    <x v="1"/>
    <x v="93"/>
    <x v="0"/>
    <x v="0"/>
    <s v="-1.898575"/>
    <x v="0"/>
    <x v="0"/>
    <x v="1"/>
    <x v="870"/>
    <n v="1.32E-2"/>
    <x v="918"/>
    <n v="1.0004999999999999"/>
    <n v="8.1458308799999983"/>
    <n v="7"/>
    <n v="136.416"/>
    <x v="12"/>
    <x v="23"/>
    <x v="7"/>
  </r>
  <r>
    <x v="1"/>
    <x v="94"/>
    <x v="0"/>
    <x v="0"/>
    <s v="-1.898575"/>
    <x v="0"/>
    <x v="0"/>
    <x v="1"/>
    <x v="871"/>
    <n v="1.2800000000000001E-2"/>
    <x v="919"/>
    <n v="1.472"/>
    <n v="10.091560959999999"/>
    <n v="7"/>
    <n v="54.72"/>
    <x v="62"/>
    <x v="3"/>
    <x v="1"/>
  </r>
  <r>
    <x v="1"/>
    <x v="95"/>
    <x v="0"/>
    <x v="0"/>
    <s v="-1.898575"/>
    <x v="0"/>
    <x v="0"/>
    <x v="1"/>
    <x v="872"/>
    <n v="1.04E-2"/>
    <x v="920"/>
    <n v="2.2769999999999997"/>
    <n v="3.7818237599999991"/>
    <n v="5"/>
    <n v="112.22399999999999"/>
    <x v="17"/>
    <x v="1"/>
    <x v="7"/>
  </r>
  <r>
    <x v="1"/>
    <x v="96"/>
    <x v="0"/>
    <x v="0"/>
    <s v="-1.898575"/>
    <x v="0"/>
    <x v="0"/>
    <x v="1"/>
    <x v="873"/>
    <n v="1.52E-2"/>
    <x v="921"/>
    <n v="2.2654999999999994"/>
    <n v="31.305403959999989"/>
    <n v="7"/>
    <n v="78.623999999999995"/>
    <x v="70"/>
    <x v="16"/>
    <x v="0"/>
  </r>
  <r>
    <x v="1"/>
    <x v="97"/>
    <x v="0"/>
    <x v="0"/>
    <s v="-1.898575"/>
    <x v="0"/>
    <x v="0"/>
    <x v="1"/>
    <x v="874"/>
    <n v="8.8000000000000005E-3"/>
    <x v="922"/>
    <n v="1.3339999999999999"/>
    <n v="1.1739199999999985"/>
    <n v="8"/>
    <n v="56.448"/>
    <x v="44"/>
    <x v="3"/>
    <x v="6"/>
  </r>
  <r>
    <x v="1"/>
    <x v="98"/>
    <x v="0"/>
    <x v="0"/>
    <s v="-1.898575"/>
    <x v="0"/>
    <x v="0"/>
    <x v="1"/>
    <x v="875"/>
    <n v="8.3000000000000001E-3"/>
    <x v="923"/>
    <n v="0.51749999999999996"/>
    <n v="0.50855759999999983"/>
    <n v="4"/>
    <n v="43.007999999999996"/>
    <x v="64"/>
    <x v="4"/>
    <x v="4"/>
  </r>
  <r>
    <x v="1"/>
    <x v="99"/>
    <x v="0"/>
    <x v="0"/>
    <s v="-1.898575"/>
    <x v="0"/>
    <x v="0"/>
    <x v="1"/>
    <x v="876"/>
    <n v="1.1599999999999999E-2"/>
    <x v="924"/>
    <n v="1.5984999999999998"/>
    <n v="3.1058854999999972"/>
    <n v="5"/>
    <n v="21.12"/>
    <x v="53"/>
    <x v="8"/>
    <x v="1"/>
  </r>
  <r>
    <x v="1"/>
    <x v="100"/>
    <x v="0"/>
    <x v="0"/>
    <s v="-1.898575"/>
    <x v="0"/>
    <x v="0"/>
    <x v="1"/>
    <x v="877"/>
    <n v="1.52E-2"/>
    <x v="925"/>
    <n v="1.9894999999999998"/>
    <n v="4.0975741999999995"/>
    <n v="6"/>
    <n v="81.984000000000009"/>
    <x v="81"/>
    <x v="3"/>
    <x v="8"/>
  </r>
  <r>
    <x v="1"/>
    <x v="101"/>
    <x v="0"/>
    <x v="0"/>
    <s v="-1.898575"/>
    <x v="0"/>
    <x v="0"/>
    <x v="1"/>
    <x v="878"/>
    <n v="9.3999999999999986E-3"/>
    <x v="926"/>
    <n v="2.4034999999999997"/>
    <n v="7.383359719999997"/>
    <n v="7"/>
    <n v="46.368000000000002"/>
    <x v="41"/>
    <x v="23"/>
    <x v="10"/>
  </r>
  <r>
    <x v="1"/>
    <x v="102"/>
    <x v="0"/>
    <x v="0"/>
    <s v="-1.898575"/>
    <x v="0"/>
    <x v="0"/>
    <x v="1"/>
    <x v="879"/>
    <n v="1.43E-2"/>
    <x v="927"/>
    <n v="1.4144999999999999"/>
    <n v="1.9054163699999984"/>
    <n v="8"/>
    <n v="31.68"/>
    <x v="41"/>
    <x v="8"/>
    <x v="3"/>
  </r>
  <r>
    <x v="1"/>
    <x v="103"/>
    <x v="0"/>
    <x v="0"/>
    <s v="-1.898575"/>
    <x v="0"/>
    <x v="0"/>
    <x v="1"/>
    <x v="880"/>
    <n v="1.52E-2"/>
    <x v="928"/>
    <n v="0.51749999999999996"/>
    <n v="6.5649635999999996"/>
    <n v="9"/>
    <n v="48.96"/>
    <x v="75"/>
    <x v="3"/>
    <x v="0"/>
  </r>
  <r>
    <x v="1"/>
    <x v="104"/>
    <x v="0"/>
    <x v="0"/>
    <s v="-1.898575"/>
    <x v="0"/>
    <x v="0"/>
    <x v="1"/>
    <x v="881"/>
    <n v="9.1999999999999998E-3"/>
    <x v="929"/>
    <n v="0.7014999999999999"/>
    <n v="3.2068932199999991"/>
    <n v="3"/>
    <n v="53.760000000000005"/>
    <x v="26"/>
    <x v="16"/>
    <x v="1"/>
  </r>
  <r>
    <x v="1"/>
    <x v="105"/>
    <x v="0"/>
    <x v="0"/>
    <s v="-1.898575"/>
    <x v="0"/>
    <x v="0"/>
    <x v="1"/>
    <x v="882"/>
    <n v="8.3000000000000001E-3"/>
    <x v="930"/>
    <n v="0.71299999999999986"/>
    <n v="2.7583331899999988"/>
    <n v="8"/>
    <n v="91.391999999999996"/>
    <x v="41"/>
    <x v="6"/>
    <x v="13"/>
  </r>
  <r>
    <x v="1"/>
    <x v="106"/>
    <x v="0"/>
    <x v="0"/>
    <s v="-1.898575"/>
    <x v="0"/>
    <x v="0"/>
    <x v="1"/>
    <x v="883"/>
    <n v="1.03E-2"/>
    <x v="931"/>
    <n v="1.1154999999999997"/>
    <n v="4.267256009999997"/>
    <n v="2"/>
    <n v="36.480000000000004"/>
    <x v="76"/>
    <x v="11"/>
    <x v="4"/>
  </r>
  <r>
    <x v="1"/>
    <x v="107"/>
    <x v="0"/>
    <x v="0"/>
    <s v="-1.898575"/>
    <x v="0"/>
    <x v="0"/>
    <x v="1"/>
    <x v="884"/>
    <n v="1.04E-2"/>
    <x v="932"/>
    <n v="0.50600000000000001"/>
    <n v="0.23680799999999999"/>
    <n v="9"/>
    <n v="57.599999999999994"/>
    <x v="57"/>
    <x v="11"/>
    <x v="10"/>
  </r>
  <r>
    <x v="1"/>
    <x v="108"/>
    <x v="0"/>
    <x v="0"/>
    <s v="-1.898575"/>
    <x v="0"/>
    <x v="0"/>
    <x v="1"/>
    <x v="885"/>
    <n v="1.47E-2"/>
    <x v="933"/>
    <n v="0.621"/>
    <n v="2.6655803999999987"/>
    <n v="2"/>
    <n v="43.007999999999996"/>
    <x v="59"/>
    <x v="9"/>
    <x v="3"/>
  </r>
  <r>
    <x v="1"/>
    <x v="109"/>
    <x v="0"/>
    <x v="0"/>
    <s v="-1.898575"/>
    <x v="0"/>
    <x v="0"/>
    <x v="1"/>
    <x v="886"/>
    <n v="1.1699999999999999E-2"/>
    <x v="934"/>
    <n v="0.69"/>
    <n v="3.3615971999999985"/>
    <n v="9"/>
    <n v="48.96"/>
    <x v="12"/>
    <x v="6"/>
    <x v="1"/>
  </r>
  <r>
    <x v="1"/>
    <x v="110"/>
    <x v="0"/>
    <x v="0"/>
    <s v="-1.898575"/>
    <x v="0"/>
    <x v="0"/>
    <x v="1"/>
    <x v="887"/>
    <n v="1.2199999999999999E-2"/>
    <x v="935"/>
    <n v="0.75900000000000001"/>
    <n v="1.0880265"/>
    <n v="4"/>
    <n v="55.680000000000007"/>
    <x v="37"/>
    <x v="0"/>
    <x v="4"/>
  </r>
  <r>
    <x v="1"/>
    <x v="111"/>
    <x v="0"/>
    <x v="0"/>
    <s v="-1.898575"/>
    <x v="0"/>
    <x v="0"/>
    <x v="1"/>
    <x v="888"/>
    <n v="1.5300000000000001E-2"/>
    <x v="936"/>
    <n v="1.2189999999999999"/>
    <n v="1.6431266699999982"/>
    <n v="5"/>
    <n v="32.64"/>
    <x v="70"/>
    <x v="19"/>
    <x v="8"/>
  </r>
  <r>
    <x v="1"/>
    <x v="112"/>
    <x v="0"/>
    <x v="0"/>
    <s v="-1.898575"/>
    <x v="0"/>
    <x v="0"/>
    <x v="1"/>
    <x v="889"/>
    <n v="1.4199999999999999E-2"/>
    <x v="937"/>
    <n v="2.3345000000000002"/>
    <n v="15.716367589999997"/>
    <n v="4"/>
    <n v="27.840000000000003"/>
    <x v="59"/>
    <x v="19"/>
    <x v="7"/>
  </r>
  <r>
    <x v="1"/>
    <x v="113"/>
    <x v="0"/>
    <x v="0"/>
    <s v="-1.898575"/>
    <x v="0"/>
    <x v="0"/>
    <x v="1"/>
    <x v="890"/>
    <n v="9.0000000000000011E-3"/>
    <x v="938"/>
    <n v="1.2994999999999999"/>
    <n v="7.7681510999999981"/>
    <n v="4"/>
    <n v="57.599999999999994"/>
    <x v="28"/>
    <x v="0"/>
    <x v="8"/>
  </r>
  <r>
    <x v="1"/>
    <x v="114"/>
    <x v="0"/>
    <x v="0"/>
    <s v="-1.898575"/>
    <x v="0"/>
    <x v="0"/>
    <x v="1"/>
    <x v="891"/>
    <n v="1.1200000000000002E-2"/>
    <x v="939"/>
    <n v="1.8285"/>
    <n v="7.2271096800000008"/>
    <n v="7"/>
    <n v="68.543999999999997"/>
    <x v="71"/>
    <x v="16"/>
    <x v="13"/>
  </r>
  <r>
    <x v="1"/>
    <x v="115"/>
    <x v="0"/>
    <x v="0"/>
    <s v="-1.898575"/>
    <x v="0"/>
    <x v="0"/>
    <x v="1"/>
    <x v="892"/>
    <n v="1.3300000000000001E-2"/>
    <x v="940"/>
    <n v="1.4260000000000002"/>
    <n v="12.92329612"/>
    <n v="10"/>
    <n v="51.84"/>
    <x v="17"/>
    <x v="0"/>
    <x v="1"/>
  </r>
  <r>
    <x v="1"/>
    <x v="116"/>
    <x v="0"/>
    <x v="0"/>
    <s v="-1.898575"/>
    <x v="0"/>
    <x v="0"/>
    <x v="1"/>
    <x v="893"/>
    <n v="1.4800000000000001E-2"/>
    <x v="941"/>
    <n v="1.4259999999999997"/>
    <n v="9.9361398399999974"/>
    <n v="4"/>
    <n v="93.408000000000001"/>
    <x v="46"/>
    <x v="2"/>
    <x v="7"/>
  </r>
  <r>
    <x v="1"/>
    <x v="117"/>
    <x v="0"/>
    <x v="0"/>
    <s v="-1.898575"/>
    <x v="0"/>
    <x v="0"/>
    <x v="1"/>
    <x v="894"/>
    <n v="1.3000000000000001E-2"/>
    <x v="942"/>
    <n v="1.1615"/>
    <n v="1.1838007999999998"/>
    <n v="10"/>
    <n v="244.60799999999995"/>
    <x v="67"/>
    <x v="7"/>
    <x v="10"/>
  </r>
  <r>
    <x v="1"/>
    <x v="118"/>
    <x v="0"/>
    <x v="0"/>
    <s v="-1.898575"/>
    <x v="0"/>
    <x v="0"/>
    <x v="1"/>
    <x v="895"/>
    <n v="1.04E-2"/>
    <x v="943"/>
    <n v="0.82800000000000007"/>
    <n v="2.6927222399999988"/>
    <n v="4"/>
    <n v="143.136"/>
    <x v="39"/>
    <x v="3"/>
    <x v="2"/>
  </r>
  <r>
    <x v="1"/>
    <x v="119"/>
    <x v="0"/>
    <x v="0"/>
    <s v="-1.898575"/>
    <x v="0"/>
    <x v="0"/>
    <x v="1"/>
    <x v="896"/>
    <n v="1.4800000000000001E-2"/>
    <x v="944"/>
    <n v="0.86249999999999993"/>
    <n v="6.4948319999999997"/>
    <n v="5"/>
    <n v="137.76"/>
    <x v="40"/>
    <x v="11"/>
    <x v="9"/>
  </r>
  <r>
    <x v="1"/>
    <x v="120"/>
    <x v="0"/>
    <x v="0"/>
    <s v="-1.898575"/>
    <x v="0"/>
    <x v="0"/>
    <x v="1"/>
    <x v="897"/>
    <n v="1.1899999999999999E-2"/>
    <x v="945"/>
    <n v="2.2885"/>
    <n v="3.0092630749999967"/>
    <n v="7"/>
    <n v="83.327999999999989"/>
    <x v="62"/>
    <x v="7"/>
    <x v="1"/>
  </r>
  <r>
    <x v="1"/>
    <x v="121"/>
    <x v="0"/>
    <x v="0"/>
    <s v="-1.898575"/>
    <x v="0"/>
    <x v="0"/>
    <x v="1"/>
    <x v="898"/>
    <n v="9.7000000000000003E-3"/>
    <x v="946"/>
    <n v="1.909"/>
    <n v="14.24165543"/>
    <n v="4"/>
    <n v="110.87999999999998"/>
    <x v="67"/>
    <x v="16"/>
    <x v="13"/>
  </r>
  <r>
    <x v="1"/>
    <x v="122"/>
    <x v="0"/>
    <x v="0"/>
    <s v="-1.898575"/>
    <x v="0"/>
    <x v="0"/>
    <x v="1"/>
    <x v="899"/>
    <n v="1.1899999999999999E-2"/>
    <x v="947"/>
    <n v="1.587"/>
    <n v="1.8885299999999997E-2"/>
    <n v="9"/>
    <n v="63.167999999999999"/>
    <x v="47"/>
    <x v="11"/>
    <x v="2"/>
  </r>
  <r>
    <x v="1"/>
    <x v="123"/>
    <x v="0"/>
    <x v="0"/>
    <s v="-1.898575"/>
    <x v="0"/>
    <x v="0"/>
    <x v="1"/>
    <x v="900"/>
    <n v="8.0000000000000002E-3"/>
    <x v="948"/>
    <n v="1.3224999999999998"/>
    <n v="3.0502139999999991"/>
    <n v="8"/>
    <n v="78.623999999999995"/>
    <x v="21"/>
    <x v="5"/>
    <x v="2"/>
  </r>
  <r>
    <x v="1"/>
    <x v="124"/>
    <x v="0"/>
    <x v="0"/>
    <s v="-1.898575"/>
    <x v="0"/>
    <x v="0"/>
    <x v="1"/>
    <x v="901"/>
    <n v="1.1399999999999999E-2"/>
    <x v="949"/>
    <n v="1.9779999999999998"/>
    <n v="12.052547399999995"/>
    <n v="9"/>
    <n v="57.791999999999994"/>
    <x v="57"/>
    <x v="8"/>
    <x v="6"/>
  </r>
  <r>
    <x v="1"/>
    <x v="125"/>
    <x v="0"/>
    <x v="0"/>
    <s v="-1.898575"/>
    <x v="0"/>
    <x v="0"/>
    <x v="1"/>
    <x v="902"/>
    <n v="1.32E-2"/>
    <x v="950"/>
    <n v="0.64400000000000002"/>
    <n v="2.9922816000000001"/>
    <n v="8"/>
    <n v="71.231999999999999"/>
    <x v="35"/>
    <x v="2"/>
    <x v="1"/>
  </r>
  <r>
    <x v="1"/>
    <x v="126"/>
    <x v="0"/>
    <x v="0"/>
    <s v="-1.898575"/>
    <x v="0"/>
    <x v="0"/>
    <x v="1"/>
    <x v="903"/>
    <n v="9.8999999999999991E-3"/>
    <x v="951"/>
    <n v="1.1039999999999999"/>
    <n v="6.5490163199999962"/>
    <n v="7"/>
    <n v="146.49599999999998"/>
    <x v="12"/>
    <x v="3"/>
    <x v="7"/>
  </r>
  <r>
    <x v="1"/>
    <x v="127"/>
    <x v="0"/>
    <x v="0"/>
    <s v="-1.898575"/>
    <x v="0"/>
    <x v="0"/>
    <x v="1"/>
    <x v="904"/>
    <n v="1.26E-2"/>
    <x v="952"/>
    <n v="1.0580000000000001"/>
    <n v="0.56122668000000009"/>
    <n v="8"/>
    <n v="225.792"/>
    <x v="3"/>
    <x v="2"/>
    <x v="11"/>
  </r>
  <r>
    <x v="1"/>
    <x v="128"/>
    <x v="0"/>
    <x v="0"/>
    <s v="-1.898575"/>
    <x v="0"/>
    <x v="0"/>
    <x v="1"/>
    <x v="905"/>
    <n v="1.37E-2"/>
    <x v="953"/>
    <n v="1.9549999999999998"/>
    <n v="24.145325249999999"/>
    <n v="7"/>
    <n v="47.039999999999992"/>
    <x v="74"/>
    <x v="4"/>
    <x v="6"/>
  </r>
  <r>
    <x v="1"/>
    <x v="129"/>
    <x v="0"/>
    <x v="0"/>
    <s v="-1.898575"/>
    <x v="0"/>
    <x v="0"/>
    <x v="1"/>
    <x v="906"/>
    <n v="1.5600000000000001E-2"/>
    <x v="954"/>
    <n v="1.702"/>
    <n v="2.1479920799999999"/>
    <n v="5"/>
    <n v="116.25599999999999"/>
    <x v="81"/>
    <x v="9"/>
    <x v="3"/>
  </r>
  <r>
    <x v="1"/>
    <x v="130"/>
    <x v="0"/>
    <x v="0"/>
    <s v="-1.898575"/>
    <x v="0"/>
    <x v="0"/>
    <x v="1"/>
    <x v="907"/>
    <n v="1.1699999999999999E-2"/>
    <x v="955"/>
    <n v="1.1040000000000001"/>
    <n v="7.2979919999999998"/>
    <n v="7"/>
    <n v="197.56800000000001"/>
    <x v="45"/>
    <x v="4"/>
    <x v="11"/>
  </r>
  <r>
    <x v="1"/>
    <x v="131"/>
    <x v="0"/>
    <x v="0"/>
    <s v="-1.898575"/>
    <x v="0"/>
    <x v="0"/>
    <x v="1"/>
    <x v="908"/>
    <n v="1.09E-2"/>
    <x v="956"/>
    <n v="2.3459999999999996"/>
    <n v="8.4129905999999988"/>
    <n v="7"/>
    <n v="108.86399999999998"/>
    <x v="47"/>
    <x v="9"/>
    <x v="1"/>
  </r>
  <r>
    <x v="1"/>
    <x v="132"/>
    <x v="0"/>
    <x v="0"/>
    <s v="-1.898575"/>
    <x v="0"/>
    <x v="0"/>
    <x v="1"/>
    <x v="909"/>
    <n v="1.43E-2"/>
    <x v="957"/>
    <n v="2.2080000000000002"/>
    <n v="11.7930384"/>
    <n v="6"/>
    <n v="106.176"/>
    <x v="67"/>
    <x v="0"/>
    <x v="7"/>
  </r>
  <r>
    <x v="1"/>
    <x v="133"/>
    <x v="0"/>
    <x v="0"/>
    <s v="-1.898575"/>
    <x v="0"/>
    <x v="0"/>
    <x v="1"/>
    <x v="910"/>
    <n v="1.5700000000000002E-2"/>
    <x v="958"/>
    <n v="0.89699999999999991"/>
    <n v="1.0041107700000014"/>
    <n v="7"/>
    <n v="42.335999999999999"/>
    <x v="22"/>
    <x v="2"/>
    <x v="7"/>
  </r>
  <r>
    <x v="1"/>
    <x v="134"/>
    <x v="0"/>
    <x v="0"/>
    <s v="-1.898575"/>
    <x v="0"/>
    <x v="0"/>
    <x v="1"/>
    <x v="911"/>
    <n v="1.46E-2"/>
    <x v="959"/>
    <n v="1.4604999999999999"/>
    <n v="4.4373787299999989"/>
    <n v="7"/>
    <n v="86.015999999999991"/>
    <x v="64"/>
    <x v="11"/>
    <x v="11"/>
  </r>
  <r>
    <x v="1"/>
    <x v="135"/>
    <x v="0"/>
    <x v="0"/>
    <s v="-1.898575"/>
    <x v="0"/>
    <x v="0"/>
    <x v="1"/>
    <x v="912"/>
    <n v="1.3500000000000002E-2"/>
    <x v="960"/>
    <n v="0.7589999999999999"/>
    <n v="5.4603598499999979"/>
    <n v="8"/>
    <n v="65.183999999999997"/>
    <x v="31"/>
    <x v="9"/>
    <x v="1"/>
  </r>
  <r>
    <x v="1"/>
    <x v="136"/>
    <x v="0"/>
    <x v="0"/>
    <s v="-1.898575"/>
    <x v="0"/>
    <x v="0"/>
    <x v="1"/>
    <x v="913"/>
    <n v="1.2E-2"/>
    <x v="961"/>
    <n v="1.8399999999999999"/>
    <n v="12.720287999999996"/>
    <n v="9"/>
    <n v="94.75200000000001"/>
    <x v="42"/>
    <x v="0"/>
    <x v="2"/>
  </r>
  <r>
    <x v="1"/>
    <x v="137"/>
    <x v="0"/>
    <x v="0"/>
    <s v="-1.898575"/>
    <x v="0"/>
    <x v="0"/>
    <x v="1"/>
    <x v="914"/>
    <n v="1.44E-2"/>
    <x v="962"/>
    <n v="1.3914999999999995"/>
    <n v="2.5487827199999993"/>
    <n v="6"/>
    <n v="59.519999999999996"/>
    <x v="48"/>
    <x v="2"/>
    <x v="6"/>
  </r>
  <r>
    <x v="1"/>
    <x v="138"/>
    <x v="0"/>
    <x v="0"/>
    <s v="-1.898575"/>
    <x v="0"/>
    <x v="0"/>
    <x v="1"/>
    <x v="915"/>
    <n v="1.5800000000000002E-2"/>
    <x v="963"/>
    <n v="1.7709999999999997"/>
    <n v="3.061208919999999"/>
    <n v="2"/>
    <n v="188.15999999999997"/>
    <x v="66"/>
    <x v="3"/>
    <x v="8"/>
  </r>
  <r>
    <x v="1"/>
    <x v="139"/>
    <x v="0"/>
    <x v="0"/>
    <s v="-1.898575"/>
    <x v="0"/>
    <x v="0"/>
    <x v="1"/>
    <x v="916"/>
    <n v="9.8999999999999991E-3"/>
    <x v="964"/>
    <n v="0.96599999999999986"/>
    <n v="2.1441142799999988"/>
    <n v="2"/>
    <n v="43.007999999999996"/>
    <x v="61"/>
    <x v="8"/>
    <x v="6"/>
  </r>
  <r>
    <x v="1"/>
    <x v="140"/>
    <x v="0"/>
    <x v="0"/>
    <s v="-1.898575"/>
    <x v="0"/>
    <x v="0"/>
    <x v="1"/>
    <x v="917"/>
    <n v="1.3300000000000001E-2"/>
    <x v="965"/>
    <n v="0.45999999999999991"/>
    <n v="4.164522599999998"/>
    <n v="1"/>
    <n v="83.327999999999989"/>
    <x v="58"/>
    <x v="19"/>
    <x v="2"/>
  </r>
  <r>
    <x v="1"/>
    <x v="141"/>
    <x v="0"/>
    <x v="0"/>
    <s v="-1.898575"/>
    <x v="0"/>
    <x v="0"/>
    <x v="1"/>
    <x v="918"/>
    <n v="1.47E-2"/>
    <x v="966"/>
    <n v="0.57499999999999996"/>
    <n v="3.1806757499999989"/>
    <n v="1"/>
    <n v="0"/>
    <x v="48"/>
    <x v="4"/>
    <x v="4"/>
  </r>
  <r>
    <x v="1"/>
    <x v="142"/>
    <x v="0"/>
    <x v="0"/>
    <s v="-1.898575"/>
    <x v="0"/>
    <x v="0"/>
    <x v="1"/>
    <x v="919"/>
    <n v="1.4800000000000001E-2"/>
    <x v="967"/>
    <n v="1.3224999999999998"/>
    <n v="1.9279404999999996"/>
    <n v="2"/>
    <n v="64.512"/>
    <x v="68"/>
    <x v="23"/>
    <x v="7"/>
  </r>
  <r>
    <x v="1"/>
    <x v="143"/>
    <x v="0"/>
    <x v="0"/>
    <s v="-1.898575"/>
    <x v="0"/>
    <x v="0"/>
    <x v="1"/>
    <x v="920"/>
    <n v="1.43E-2"/>
    <x v="968"/>
    <n v="1.9779999999999998"/>
    <n v="1.3661848199999986"/>
    <n v="0"/>
    <n v="104.16"/>
    <x v="90"/>
    <x v="17"/>
    <x v="3"/>
  </r>
  <r>
    <x v="1"/>
    <x v="144"/>
    <x v="0"/>
    <x v="0"/>
    <s v="-1.898575"/>
    <x v="0"/>
    <x v="0"/>
    <x v="1"/>
    <x v="921"/>
    <n v="1.11E-2"/>
    <x v="969"/>
    <n v="1.5639999999999998"/>
    <n v="5.6039371199999994"/>
    <n v="1"/>
    <n v="42.335999999999999"/>
    <x v="65"/>
    <x v="7"/>
    <x v="13"/>
  </r>
  <r>
    <x v="1"/>
    <x v="145"/>
    <x v="0"/>
    <x v="0"/>
    <s v="-1.898575"/>
    <x v="0"/>
    <x v="0"/>
    <x v="1"/>
    <x v="922"/>
    <n v="9.1000000000000004E-3"/>
    <x v="970"/>
    <n v="0.39099999999999996"/>
    <n v="1.06351609"/>
    <n v="2"/>
    <n v="88.703999999999994"/>
    <x v="36"/>
    <x v="14"/>
    <x v="6"/>
  </r>
  <r>
    <x v="1"/>
    <x v="146"/>
    <x v="0"/>
    <x v="0"/>
    <s v="-1.898575"/>
    <x v="0"/>
    <x v="0"/>
    <x v="1"/>
    <x v="923"/>
    <n v="1.34E-2"/>
    <x v="971"/>
    <n v="1.5754999999999999"/>
    <n v="11.90277646"/>
    <n v="0"/>
    <n v="48.384"/>
    <x v="54"/>
    <x v="16"/>
    <x v="10"/>
  </r>
  <r>
    <x v="1"/>
    <x v="147"/>
    <x v="0"/>
    <x v="0"/>
    <s v="-1.898575"/>
    <x v="0"/>
    <x v="0"/>
    <x v="1"/>
    <x v="924"/>
    <n v="8.199999999999999E-3"/>
    <x v="972"/>
    <n v="1.3455000000000001"/>
    <n v="4.9615850699999982"/>
    <n v="2"/>
    <n v="35.520000000000003"/>
    <x v="63"/>
    <x v="4"/>
    <x v="13"/>
  </r>
  <r>
    <x v="1"/>
    <x v="148"/>
    <x v="0"/>
    <x v="0"/>
    <s v="-1.898575"/>
    <x v="0"/>
    <x v="0"/>
    <x v="1"/>
    <x v="925"/>
    <n v="1.1299999999999999E-2"/>
    <x v="973"/>
    <n v="0.73599999999999999"/>
    <n v="2.0767049599999985"/>
    <n v="5"/>
    <n v="88.703999999999994"/>
    <x v="5"/>
    <x v="1"/>
    <x v="10"/>
  </r>
  <r>
    <x v="1"/>
    <x v="149"/>
    <x v="0"/>
    <x v="0"/>
    <s v="-1.898575"/>
    <x v="0"/>
    <x v="0"/>
    <x v="1"/>
    <x v="926"/>
    <n v="8.8999999999999999E-3"/>
    <x v="974"/>
    <n v="1.4949999999999997"/>
    <n v="11.487968699999994"/>
    <n v="5"/>
    <n v="115.58399999999999"/>
    <x v="41"/>
    <x v="8"/>
    <x v="2"/>
  </r>
  <r>
    <x v="1"/>
    <x v="150"/>
    <x v="0"/>
    <x v="0"/>
    <s v="-1.898575"/>
    <x v="0"/>
    <x v="0"/>
    <x v="1"/>
    <x v="927"/>
    <n v="9.5999999999999992E-3"/>
    <x v="975"/>
    <n v="1.0925"/>
    <n v="1.2984143999999995"/>
    <n v="5"/>
    <n v="147.83999999999997"/>
    <x v="48"/>
    <x v="7"/>
    <x v="7"/>
  </r>
  <r>
    <x v="1"/>
    <x v="151"/>
    <x v="0"/>
    <x v="0"/>
    <s v="-1.898575"/>
    <x v="0"/>
    <x v="0"/>
    <x v="1"/>
    <x v="928"/>
    <n v="8.6E-3"/>
    <x v="976"/>
    <n v="0.41400000000000003"/>
    <n v="1.406358"/>
    <n v="2"/>
    <n v="49.056000000000004"/>
    <x v="46"/>
    <x v="1"/>
    <x v="7"/>
  </r>
  <r>
    <x v="1"/>
    <x v="152"/>
    <x v="0"/>
    <x v="0"/>
    <s v="-1.898575"/>
    <x v="0"/>
    <x v="0"/>
    <x v="1"/>
    <x v="929"/>
    <n v="8.199999999999999E-3"/>
    <x v="977"/>
    <n v="1.1040000000000001"/>
    <n v="0.14031840000000001"/>
    <n v="1"/>
    <n v="47.04"/>
    <x v="58"/>
    <x v="17"/>
    <x v="9"/>
  </r>
  <r>
    <x v="1"/>
    <x v="153"/>
    <x v="0"/>
    <x v="0"/>
    <s v="-1.898575"/>
    <x v="0"/>
    <x v="0"/>
    <x v="1"/>
    <x v="930"/>
    <n v="8.3000000000000001E-3"/>
    <x v="978"/>
    <n v="0.87399999999999989"/>
    <n v="5.2266510999999998"/>
    <n v="2"/>
    <n v="0"/>
    <x v="90"/>
    <x v="10"/>
    <x v="2"/>
  </r>
  <r>
    <x v="1"/>
    <x v="154"/>
    <x v="0"/>
    <x v="0"/>
    <s v="-1.898575"/>
    <x v="0"/>
    <x v="0"/>
    <x v="1"/>
    <x v="931"/>
    <n v="1.21E-2"/>
    <x v="979"/>
    <n v="1.1499999999999997"/>
    <n v="4.532115499999998"/>
    <n v="1"/>
    <n v="182.78399999999999"/>
    <x v="66"/>
    <x v="3"/>
    <x v="8"/>
  </r>
  <r>
    <x v="1"/>
    <x v="155"/>
    <x v="0"/>
    <x v="0"/>
    <s v="-1.898575"/>
    <x v="0"/>
    <x v="0"/>
    <x v="1"/>
    <x v="932"/>
    <n v="1.21E-2"/>
    <x v="980"/>
    <n v="0.90849999999999997"/>
    <n v="6.376952284999998"/>
    <n v="1"/>
    <n v="45.695999999999998"/>
    <x v="3"/>
    <x v="6"/>
    <x v="2"/>
  </r>
  <r>
    <x v="1"/>
    <x v="156"/>
    <x v="0"/>
    <x v="0"/>
    <s v="-1.898575"/>
    <x v="0"/>
    <x v="0"/>
    <x v="1"/>
    <x v="933"/>
    <n v="1.5600000000000001E-2"/>
    <x v="981"/>
    <n v="0.8969999999999998"/>
    <n v="0.66047903999999991"/>
    <n v="8"/>
    <n v="58.56"/>
    <x v="64"/>
    <x v="10"/>
    <x v="3"/>
  </r>
  <r>
    <x v="1"/>
    <x v="157"/>
    <x v="0"/>
    <x v="0"/>
    <s v="-1.898575"/>
    <x v="0"/>
    <x v="0"/>
    <x v="1"/>
    <x v="934"/>
    <n v="1.11E-2"/>
    <x v="982"/>
    <n v="1.5064999999999997"/>
    <n v="4.7139740849999976"/>
    <n v="5"/>
    <n v="73.919999999999987"/>
    <x v="11"/>
    <x v="0"/>
    <x v="1"/>
  </r>
  <r>
    <x v="1"/>
    <x v="158"/>
    <x v="0"/>
    <x v="0"/>
    <s v="-1.898575"/>
    <x v="0"/>
    <x v="0"/>
    <x v="1"/>
    <x v="935"/>
    <n v="8.8999999999999999E-3"/>
    <x v="983"/>
    <n v="1.0694999999999999"/>
    <n v="1.9808102549999989"/>
    <n v="5"/>
    <n v="215.04"/>
    <x v="0"/>
    <x v="23"/>
    <x v="9"/>
  </r>
  <r>
    <x v="1"/>
    <x v="159"/>
    <x v="0"/>
    <x v="0"/>
    <s v="-1.898575"/>
    <x v="0"/>
    <x v="0"/>
    <x v="1"/>
    <x v="936"/>
    <n v="9.0000000000000011E-3"/>
    <x v="984"/>
    <n v="2.0929999999999995"/>
    <n v="1.9063044000000007"/>
    <n v="5"/>
    <n v="44.160000000000004"/>
    <x v="25"/>
    <x v="3"/>
    <x v="3"/>
  </r>
  <r>
    <x v="1"/>
    <x v="160"/>
    <x v="0"/>
    <x v="0"/>
    <s v="-1.898575"/>
    <x v="0"/>
    <x v="0"/>
    <x v="1"/>
    <x v="937"/>
    <n v="0.01"/>
    <x v="985"/>
    <n v="2.0239999999999996"/>
    <n v="7.1669839999999967"/>
    <n v="4"/>
    <n v="43.199999999999996"/>
    <x v="17"/>
    <x v="2"/>
    <x v="3"/>
  </r>
  <r>
    <x v="1"/>
    <x v="161"/>
    <x v="0"/>
    <x v="0"/>
    <s v="-1.898575"/>
    <x v="0"/>
    <x v="0"/>
    <x v="1"/>
    <x v="938"/>
    <n v="8.6999999999999994E-3"/>
    <x v="986"/>
    <n v="0.69"/>
    <n v="1.1075534999999992"/>
    <n v="2"/>
    <n v="21.12"/>
    <x v="47"/>
    <x v="8"/>
    <x v="2"/>
  </r>
  <r>
    <x v="1"/>
    <x v="162"/>
    <x v="0"/>
    <x v="0"/>
    <s v="-1.898575"/>
    <x v="0"/>
    <x v="0"/>
    <x v="1"/>
    <x v="939"/>
    <n v="1.55E-2"/>
    <x v="987"/>
    <n v="0.58649999999999991"/>
    <n v="4.1671997999999979"/>
    <n v="3"/>
    <n v="230.49600000000001"/>
    <x v="76"/>
    <x v="2"/>
    <x v="9"/>
  </r>
  <r>
    <x v="1"/>
    <x v="163"/>
    <x v="0"/>
    <x v="0"/>
    <s v="-1.898575"/>
    <x v="0"/>
    <x v="0"/>
    <x v="1"/>
    <x v="940"/>
    <n v="0.01"/>
    <x v="988"/>
    <n v="0.58650000000000013"/>
    <n v="1.0433835000000002"/>
    <n v="2"/>
    <n v="52.415999999999997"/>
    <x v="74"/>
    <x v="7"/>
    <x v="10"/>
  </r>
  <r>
    <x v="1"/>
    <x v="164"/>
    <x v="0"/>
    <x v="0"/>
    <s v="-1.898575"/>
    <x v="0"/>
    <x v="0"/>
    <x v="1"/>
    <x v="941"/>
    <n v="1.5800000000000002E-2"/>
    <x v="989"/>
    <n v="1.0004999999999999"/>
    <n v="1.3278636000000001"/>
    <n v="4"/>
    <n v="21.12"/>
    <x v="0"/>
    <x v="3"/>
    <x v="4"/>
  </r>
  <r>
    <x v="1"/>
    <x v="165"/>
    <x v="0"/>
    <x v="0"/>
    <s v="-1.898575"/>
    <x v="0"/>
    <x v="0"/>
    <x v="1"/>
    <x v="942"/>
    <n v="1.09E-2"/>
    <x v="990"/>
    <n v="0.43699999999999994"/>
    <n v="0.82929052999999942"/>
    <n v="1"/>
    <n v="90.047999999999988"/>
    <x v="51"/>
    <x v="8"/>
    <x v="6"/>
  </r>
  <r>
    <x v="1"/>
    <x v="166"/>
    <x v="0"/>
    <x v="0"/>
    <s v="-1.898575"/>
    <x v="0"/>
    <x v="0"/>
    <x v="1"/>
    <x v="943"/>
    <n v="9.1999999999999998E-3"/>
    <x v="991"/>
    <n v="2.0814999999999997"/>
    <n v="8.636559799999997"/>
    <n v="1"/>
    <n v="218.4"/>
    <x v="22"/>
    <x v="3"/>
    <x v="10"/>
  </r>
  <r>
    <x v="1"/>
    <x v="167"/>
    <x v="0"/>
    <x v="0"/>
    <s v="-1.898575"/>
    <x v="0"/>
    <x v="0"/>
    <x v="1"/>
    <x v="944"/>
    <n v="9.0000000000000011E-3"/>
    <x v="992"/>
    <n v="0.42549999999999999"/>
    <n v="4.3273350000000391E-2"/>
    <n v="4"/>
    <n v="10.56"/>
    <x v="22"/>
    <x v="15"/>
    <x v="0"/>
  </r>
  <r>
    <x v="1"/>
    <x v="168"/>
    <x v="0"/>
    <x v="0"/>
    <s v="-1.898575"/>
    <x v="0"/>
    <x v="0"/>
    <x v="1"/>
    <x v="945"/>
    <n v="1.09E-2"/>
    <x v="993"/>
    <n v="2.0929999999999995"/>
    <n v="4.6311810999999956"/>
    <n v="0"/>
    <n v="53.760000000000005"/>
    <x v="22"/>
    <x v="17"/>
    <x v="6"/>
  </r>
  <r>
    <x v="1"/>
    <x v="169"/>
    <x v="0"/>
    <x v="0"/>
    <s v="-1.898575"/>
    <x v="0"/>
    <x v="0"/>
    <x v="1"/>
    <x v="946"/>
    <n v="1.0700000000000001E-2"/>
    <x v="994"/>
    <n v="1.3915"/>
    <n v="9.280344865"/>
    <n v="0"/>
    <n v="34.56"/>
    <x v="36"/>
    <x v="7"/>
    <x v="1"/>
  </r>
  <r>
    <x v="1"/>
    <x v="170"/>
    <x v="0"/>
    <x v="0"/>
    <s v="-1.898575"/>
    <x v="0"/>
    <x v="0"/>
    <x v="1"/>
    <x v="947"/>
    <n v="1.03E-2"/>
    <x v="995"/>
    <n v="1.242"/>
    <n v="10.694613599999998"/>
    <n v="4"/>
    <n v="61.823999999999998"/>
    <x v="53"/>
    <x v="0"/>
    <x v="2"/>
  </r>
  <r>
    <x v="1"/>
    <x v="171"/>
    <x v="0"/>
    <x v="0"/>
    <s v="-1.898575"/>
    <x v="0"/>
    <x v="0"/>
    <x v="1"/>
    <x v="948"/>
    <n v="1.1299999999999999E-2"/>
    <x v="996"/>
    <n v="1.8514999999999997"/>
    <n v="20.246171014999991"/>
    <n v="5"/>
    <n v="59.807999999999993"/>
    <x v="39"/>
    <x v="12"/>
    <x v="6"/>
  </r>
  <r>
    <x v="1"/>
    <x v="172"/>
    <x v="0"/>
    <x v="0"/>
    <s v="-1.898575"/>
    <x v="0"/>
    <x v="0"/>
    <x v="1"/>
    <x v="949"/>
    <n v="1.41E-2"/>
    <x v="997"/>
    <n v="1.3915"/>
    <n v="5.7840202199999995"/>
    <n v="2"/>
    <n v="25.92"/>
    <x v="88"/>
    <x v="3"/>
    <x v="3"/>
  </r>
  <r>
    <x v="1"/>
    <x v="173"/>
    <x v="0"/>
    <x v="0"/>
    <s v="-1.898575"/>
    <x v="0"/>
    <x v="0"/>
    <x v="1"/>
    <x v="950"/>
    <n v="1.2800000000000001E-2"/>
    <x v="998"/>
    <n v="0.43699999999999994"/>
    <n v="0.63934848"/>
    <n v="8"/>
    <n v="55.103999999999999"/>
    <x v="81"/>
    <x v="2"/>
    <x v="9"/>
  </r>
  <r>
    <x v="1"/>
    <x v="174"/>
    <x v="0"/>
    <x v="0"/>
    <s v="-1.898575"/>
    <x v="0"/>
    <x v="0"/>
    <x v="1"/>
    <x v="951"/>
    <n v="1.1599999999999999E-2"/>
    <x v="999"/>
    <n v="0.66700000000000004"/>
    <n v="0.96482884000000002"/>
    <n v="0"/>
    <n v="11.520000000000001"/>
    <x v="40"/>
    <x v="15"/>
    <x v="0"/>
  </r>
  <r>
    <x v="1"/>
    <x v="175"/>
    <x v="0"/>
    <x v="0"/>
    <s v="-1.898575"/>
    <x v="0"/>
    <x v="0"/>
    <x v="1"/>
    <x v="952"/>
    <n v="1.49E-2"/>
    <x v="1000"/>
    <n v="1.8859999999999999"/>
    <n v="2.0457819199999983"/>
    <n v="6"/>
    <n v="48.96"/>
    <x v="58"/>
    <x v="14"/>
    <x v="13"/>
  </r>
  <r>
    <x v="1"/>
    <x v="176"/>
    <x v="0"/>
    <x v="0"/>
    <s v="-1.898575"/>
    <x v="0"/>
    <x v="0"/>
    <x v="1"/>
    <x v="953"/>
    <n v="1.2500000000000001E-2"/>
    <x v="1001"/>
    <n v="1.6904999999999997"/>
    <n v="7.7361506249999969"/>
    <n v="1"/>
    <n v="150.52799999999999"/>
    <x v="26"/>
    <x v="19"/>
    <x v="2"/>
  </r>
  <r>
    <x v="1"/>
    <x v="177"/>
    <x v="0"/>
    <x v="0"/>
    <s v="-1.898575"/>
    <x v="0"/>
    <x v="0"/>
    <x v="1"/>
    <x v="954"/>
    <n v="1.5700000000000002E-2"/>
    <x v="1002"/>
    <n v="0.85099999999999998"/>
    <n v="0.27122221000000135"/>
    <n v="0"/>
    <n v="55.103999999999999"/>
    <x v="29"/>
    <x v="8"/>
    <x v="3"/>
  </r>
  <r>
    <x v="1"/>
    <x v="178"/>
    <x v="0"/>
    <x v="0"/>
    <s v="-1.898575"/>
    <x v="0"/>
    <x v="0"/>
    <x v="1"/>
    <x v="955"/>
    <n v="1.4199999999999999E-2"/>
    <x v="1003"/>
    <n v="0.34499999999999997"/>
    <n v="1.5711092999999989"/>
    <n v="3"/>
    <n v="127.67999999999998"/>
    <x v="39"/>
    <x v="8"/>
    <x v="2"/>
  </r>
  <r>
    <x v="1"/>
    <x v="179"/>
    <x v="0"/>
    <x v="0"/>
    <s v="-1.898575"/>
    <x v="0"/>
    <x v="0"/>
    <x v="1"/>
    <x v="956"/>
    <n v="8.1000000000000013E-3"/>
    <x v="1004"/>
    <n v="0.59799999999999986"/>
    <n v="3.6033028199999992"/>
    <n v="6"/>
    <n v="88.703999999999994"/>
    <x v="26"/>
    <x v="17"/>
    <x v="3"/>
  </r>
  <r>
    <x v="1"/>
    <x v="180"/>
    <x v="0"/>
    <x v="0"/>
    <s v="-1.898575"/>
    <x v="0"/>
    <x v="0"/>
    <x v="1"/>
    <x v="957"/>
    <n v="9.1000000000000004E-3"/>
    <x v="1005"/>
    <n v="1.081"/>
    <n v="3.7774464000000001"/>
    <n v="8"/>
    <n v="51.072000000000003"/>
    <x v="59"/>
    <x v="23"/>
    <x v="1"/>
  </r>
  <r>
    <x v="1"/>
    <x v="181"/>
    <x v="0"/>
    <x v="0"/>
    <s v="-1.898575"/>
    <x v="0"/>
    <x v="0"/>
    <x v="1"/>
    <x v="958"/>
    <n v="1.2699999999999999E-2"/>
    <x v="1006"/>
    <n v="0.85099999999999998"/>
    <n v="6.4532776699999985"/>
    <n v="3"/>
    <n v="47.04"/>
    <x v="80"/>
    <x v="9"/>
    <x v="10"/>
  </r>
  <r>
    <x v="1"/>
    <x v="182"/>
    <x v="0"/>
    <x v="0"/>
    <s v="-1.898575"/>
    <x v="0"/>
    <x v="0"/>
    <x v="1"/>
    <x v="959"/>
    <n v="1.18E-2"/>
    <x v="1007"/>
    <n v="2.3690000000000002"/>
    <n v="20.012411779999997"/>
    <n v="0"/>
    <n v="73.919999999999987"/>
    <x v="71"/>
    <x v="7"/>
    <x v="13"/>
  </r>
  <r>
    <x v="1"/>
    <x v="183"/>
    <x v="0"/>
    <x v="0"/>
    <s v="-1.898575"/>
    <x v="0"/>
    <x v="0"/>
    <x v="1"/>
    <x v="960"/>
    <n v="1.15E-2"/>
    <x v="1008"/>
    <n v="1.6214999999999999"/>
    <n v="5.5550157749999967"/>
    <n v="2"/>
    <n v="112.22399999999999"/>
    <x v="54"/>
    <x v="6"/>
    <x v="3"/>
  </r>
  <r>
    <x v="2"/>
    <x v="184"/>
    <x v="0"/>
    <x v="0"/>
    <s v="-1.898575"/>
    <x v="0"/>
    <x v="0"/>
    <x v="1"/>
    <x v="961"/>
    <n v="9.1000000000000004E-3"/>
    <x v="1009"/>
    <n v="2.4724999999999997"/>
    <n v="29.879667999999999"/>
    <n v="2"/>
    <n v="280.22399999999999"/>
    <x v="58"/>
    <x v="3"/>
    <x v="8"/>
  </r>
  <r>
    <x v="2"/>
    <x v="185"/>
    <x v="0"/>
    <x v="0"/>
    <s v="-1.898575"/>
    <x v="0"/>
    <x v="0"/>
    <x v="1"/>
    <x v="254"/>
    <n v="1.0200000000000001E-2"/>
    <x v="1010"/>
    <n v="1.1614999999999998"/>
    <n v="22.971914699999999"/>
    <n v="4"/>
    <n v="223.10400000000001"/>
    <x v="88"/>
    <x v="8"/>
    <x v="1"/>
  </r>
  <r>
    <x v="2"/>
    <x v="186"/>
    <x v="0"/>
    <x v="0"/>
    <s v="-1.898575"/>
    <x v="0"/>
    <x v="0"/>
    <x v="1"/>
    <x v="962"/>
    <n v="1.2399999999999998E-2"/>
    <x v="1011"/>
    <n v="2.3459999999999996"/>
    <n v="50.180939999999985"/>
    <n v="5"/>
    <n v="161.27999999999997"/>
    <x v="94"/>
    <x v="1"/>
    <x v="4"/>
  </r>
  <r>
    <x v="2"/>
    <x v="187"/>
    <x v="0"/>
    <x v="0"/>
    <s v="-1.898575"/>
    <x v="0"/>
    <x v="0"/>
    <x v="1"/>
    <x v="963"/>
    <n v="1.54E-2"/>
    <x v="1012"/>
    <n v="2.093"/>
    <n v="42.063020999999999"/>
    <n v="5"/>
    <n v="141.792"/>
    <x v="36"/>
    <x v="10"/>
    <x v="2"/>
  </r>
  <r>
    <x v="2"/>
    <x v="188"/>
    <x v="0"/>
    <x v="0"/>
    <s v="-1.898575"/>
    <x v="0"/>
    <x v="0"/>
    <x v="1"/>
    <x v="964"/>
    <n v="1.1699999999999999E-2"/>
    <x v="1013"/>
    <n v="0.82799999999999996"/>
    <n v="9.8716643999999985"/>
    <n v="3"/>
    <n v="216.38399999999999"/>
    <x v="74"/>
    <x v="22"/>
    <x v="0"/>
  </r>
  <r>
    <x v="2"/>
    <x v="189"/>
    <x v="0"/>
    <x v="0"/>
    <s v="-1.898575"/>
    <x v="0"/>
    <x v="0"/>
    <x v="1"/>
    <x v="965"/>
    <n v="1.6500000000000001E-2"/>
    <x v="1014"/>
    <n v="1.2189999999999999"/>
    <n v="26.8112955"/>
    <n v="3"/>
    <n v="229.15200000000002"/>
    <x v="42"/>
    <x v="13"/>
    <x v="8"/>
  </r>
  <r>
    <x v="2"/>
    <x v="190"/>
    <x v="0"/>
    <x v="0"/>
    <s v="-1.898575"/>
    <x v="0"/>
    <x v="0"/>
    <x v="1"/>
    <x v="966"/>
    <n v="1.52E-2"/>
    <x v="1015"/>
    <n v="1.2879999999999998"/>
    <n v="20.027884799999995"/>
    <n v="2"/>
    <n v="221.75999999999996"/>
    <x v="60"/>
    <x v="15"/>
    <x v="3"/>
  </r>
  <r>
    <x v="2"/>
    <x v="191"/>
    <x v="0"/>
    <x v="0"/>
    <s v="-1.898575"/>
    <x v="0"/>
    <x v="0"/>
    <x v="1"/>
    <x v="967"/>
    <n v="1.6799999999999999E-2"/>
    <x v="1016"/>
    <n v="1.1959999999999997"/>
    <n v="37.89502079999999"/>
    <n v="3"/>
    <n v="214.36800000000002"/>
    <x v="52"/>
    <x v="14"/>
    <x v="4"/>
  </r>
  <r>
    <x v="2"/>
    <x v="192"/>
    <x v="0"/>
    <x v="0"/>
    <s v="-1.898575"/>
    <x v="0"/>
    <x v="0"/>
    <x v="1"/>
    <x v="261"/>
    <n v="1.8000000000000002E-2"/>
    <x v="1017"/>
    <n v="1.3915"/>
    <n v="47.639394000000003"/>
    <n v="2"/>
    <n v="139.10399999999998"/>
    <x v="74"/>
    <x v="6"/>
    <x v="10"/>
  </r>
  <r>
    <x v="2"/>
    <x v="193"/>
    <x v="0"/>
    <x v="0"/>
    <s v="-1.898575"/>
    <x v="0"/>
    <x v="0"/>
    <x v="1"/>
    <x v="968"/>
    <n v="1.1299999999999999E-2"/>
    <x v="1018"/>
    <n v="0.64400000000000002"/>
    <n v="13.8776204"/>
    <n v="3"/>
    <n v="116.92800000000001"/>
    <x v="66"/>
    <x v="14"/>
    <x v="4"/>
  </r>
  <r>
    <x v="2"/>
    <x v="194"/>
    <x v="0"/>
    <x v="0"/>
    <s v="-1.898575"/>
    <x v="0"/>
    <x v="0"/>
    <x v="1"/>
    <x v="969"/>
    <n v="1.7599999999999998E-2"/>
    <x v="1019"/>
    <n v="1.3455000000000001"/>
    <n v="29.506276799999998"/>
    <n v="2"/>
    <n v="223.10400000000001"/>
    <x v="73"/>
    <x v="20"/>
    <x v="7"/>
  </r>
  <r>
    <x v="2"/>
    <x v="195"/>
    <x v="0"/>
    <x v="0"/>
    <s v="-1.898575"/>
    <x v="0"/>
    <x v="0"/>
    <x v="1"/>
    <x v="970"/>
    <n v="1.2799999999999999E-2"/>
    <x v="1020"/>
    <n v="2.1389999999999998"/>
    <n v="46.435123199999985"/>
    <n v="0"/>
    <n v="246.624"/>
    <x v="36"/>
    <x v="12"/>
    <x v="6"/>
  </r>
  <r>
    <x v="2"/>
    <x v="196"/>
    <x v="0"/>
    <x v="0"/>
    <s v="-1.898575"/>
    <x v="0"/>
    <x v="0"/>
    <x v="1"/>
    <x v="971"/>
    <n v="1.3499999999999998E-2"/>
    <x v="1021"/>
    <n v="1.2075"/>
    <n v="20.213549999999998"/>
    <n v="1"/>
    <n v="251.32799999999995"/>
    <x v="35"/>
    <x v="20"/>
    <x v="6"/>
  </r>
  <r>
    <x v="2"/>
    <x v="197"/>
    <x v="0"/>
    <x v="0"/>
    <s v="-1.898575"/>
    <x v="0"/>
    <x v="0"/>
    <x v="1"/>
    <x v="972"/>
    <n v="1.04E-2"/>
    <x v="1022"/>
    <n v="1.8859999999999999"/>
    <n v="33.481780800000003"/>
    <n v="1"/>
    <n v="317.18399999999997"/>
    <x v="72"/>
    <x v="3"/>
    <x v="3"/>
  </r>
  <r>
    <x v="2"/>
    <x v="198"/>
    <x v="0"/>
    <x v="0"/>
    <s v="-1.898575"/>
    <x v="0"/>
    <x v="0"/>
    <x v="1"/>
    <x v="973"/>
    <n v="1.1099999999999999E-2"/>
    <x v="1023"/>
    <n v="0.96599999999999986"/>
    <n v="11.483904599999997"/>
    <n v="5"/>
    <n v="136.416"/>
    <x v="95"/>
    <x v="23"/>
    <x v="4"/>
  </r>
  <r>
    <x v="2"/>
    <x v="199"/>
    <x v="0"/>
    <x v="0"/>
    <s v="-1.898575"/>
    <x v="0"/>
    <x v="0"/>
    <x v="1"/>
    <x v="974"/>
    <n v="1.8700000000000001E-2"/>
    <x v="1024"/>
    <n v="2.1505000000000001"/>
    <n v="66.675392300000013"/>
    <n v="5"/>
    <n v="323.23200000000003"/>
    <x v="36"/>
    <x v="12"/>
    <x v="8"/>
  </r>
  <r>
    <x v="2"/>
    <x v="200"/>
    <x v="0"/>
    <x v="0"/>
    <s v="-1.898575"/>
    <x v="0"/>
    <x v="0"/>
    <x v="1"/>
    <x v="975"/>
    <n v="1.1799999999999998E-2"/>
    <x v="1025"/>
    <n v="1.8629999999999998"/>
    <n v="26.73181439999999"/>
    <n v="2"/>
    <n v="147.16800000000001"/>
    <x v="47"/>
    <x v="14"/>
    <x v="1"/>
  </r>
  <r>
    <x v="2"/>
    <x v="201"/>
    <x v="0"/>
    <x v="0"/>
    <s v="-1.898575"/>
    <x v="0"/>
    <x v="0"/>
    <x v="1"/>
    <x v="722"/>
    <n v="1.4100000000000001E-2"/>
    <x v="1026"/>
    <n v="1.7825"/>
    <n v="41.268796500000001"/>
    <n v="7"/>
    <n v="165.98399999999998"/>
    <x v="49"/>
    <x v="13"/>
    <x v="3"/>
  </r>
  <r>
    <x v="2"/>
    <x v="202"/>
    <x v="0"/>
    <x v="0"/>
    <s v="-1.898575"/>
    <x v="0"/>
    <x v="0"/>
    <x v="1"/>
    <x v="773"/>
    <n v="1.7299999999999999E-2"/>
    <x v="1027"/>
    <n v="0.77049999999999996"/>
    <n v="18.4482356"/>
    <n v="1"/>
    <n v="237.21600000000001"/>
    <x v="57"/>
    <x v="14"/>
    <x v="1"/>
  </r>
  <r>
    <x v="2"/>
    <x v="203"/>
    <x v="0"/>
    <x v="0"/>
    <s v="-1.898575"/>
    <x v="0"/>
    <x v="0"/>
    <x v="1"/>
    <x v="976"/>
    <n v="1.7000000000000001E-2"/>
    <x v="1028"/>
    <n v="0.83949999999999991"/>
    <n v="15.984080000000001"/>
    <n v="2"/>
    <n v="235.2"/>
    <x v="82"/>
    <x v="11"/>
    <x v="0"/>
  </r>
  <r>
    <x v="2"/>
    <x v="204"/>
    <x v="0"/>
    <x v="0"/>
    <s v="-1.898575"/>
    <x v="0"/>
    <x v="0"/>
    <x v="1"/>
    <x v="977"/>
    <n v="1.06E-2"/>
    <x v="1029"/>
    <n v="2.3804999999999996"/>
    <n v="31.819191299999996"/>
    <n v="2"/>
    <n v="307.10399999999998"/>
    <x v="73"/>
    <x v="27"/>
    <x v="3"/>
  </r>
  <r>
    <x v="2"/>
    <x v="205"/>
    <x v="0"/>
    <x v="0"/>
    <s v="-1.898575"/>
    <x v="0"/>
    <x v="0"/>
    <x v="1"/>
    <x v="978"/>
    <n v="1.6299999999999999E-2"/>
    <x v="1030"/>
    <n v="1.2995000000000001"/>
    <n v="25.799493299999998"/>
    <n v="0"/>
    <n v="191.51999999999998"/>
    <x v="21"/>
    <x v="6"/>
    <x v="8"/>
  </r>
  <r>
    <x v="2"/>
    <x v="206"/>
    <x v="0"/>
    <x v="0"/>
    <s v="-1.898575"/>
    <x v="0"/>
    <x v="0"/>
    <x v="1"/>
    <x v="979"/>
    <n v="1.46E-2"/>
    <x v="1031"/>
    <n v="1.7364999999999999"/>
    <n v="41.173109599999997"/>
    <n v="2"/>
    <n v="147.83999999999997"/>
    <x v="72"/>
    <x v="23"/>
    <x v="3"/>
  </r>
  <r>
    <x v="2"/>
    <x v="207"/>
    <x v="0"/>
    <x v="0"/>
    <s v="-1.898575"/>
    <x v="0"/>
    <x v="0"/>
    <x v="1"/>
    <x v="980"/>
    <n v="1.2300000000000002E-2"/>
    <x v="1032"/>
    <n v="0.74749999999999994"/>
    <n v="9.4700775000000004"/>
    <n v="5"/>
    <n v="55.103999999999999"/>
    <x v="80"/>
    <x v="10"/>
    <x v="8"/>
  </r>
  <r>
    <x v="2"/>
    <x v="208"/>
    <x v="0"/>
    <x v="0"/>
    <s v="-1.898575"/>
    <x v="0"/>
    <x v="0"/>
    <x v="1"/>
    <x v="981"/>
    <n v="1.15E-2"/>
    <x v="1033"/>
    <n v="1.4720000000000002"/>
    <n v="33.602080000000008"/>
    <n v="0"/>
    <n v="56.64"/>
    <x v="35"/>
    <x v="1"/>
    <x v="10"/>
  </r>
  <r>
    <x v="2"/>
    <x v="209"/>
    <x v="0"/>
    <x v="0"/>
    <s v="-1.898575"/>
    <x v="0"/>
    <x v="0"/>
    <x v="1"/>
    <x v="982"/>
    <n v="1.2300000000000002E-2"/>
    <x v="1034"/>
    <n v="2.323"/>
    <n v="44.630869800000006"/>
    <n v="0"/>
    <n v="122.976"/>
    <x v="92"/>
    <x v="7"/>
    <x v="4"/>
  </r>
  <r>
    <x v="2"/>
    <x v="210"/>
    <x v="0"/>
    <x v="0"/>
    <s v="-1.898575"/>
    <x v="0"/>
    <x v="0"/>
    <x v="1"/>
    <x v="983"/>
    <n v="1.7399999999999999E-2"/>
    <x v="1035"/>
    <n v="1.5754999999999999"/>
    <n v="40.764171899999994"/>
    <n v="6"/>
    <n v="155.90400000000002"/>
    <x v="63"/>
    <x v="27"/>
    <x v="10"/>
  </r>
  <r>
    <x v="2"/>
    <x v="211"/>
    <x v="0"/>
    <x v="0"/>
    <s v="-1.898575"/>
    <x v="0"/>
    <x v="0"/>
    <x v="1"/>
    <x v="984"/>
    <n v="1.2699999999999999E-2"/>
    <x v="1036"/>
    <n v="0.97749999999999992"/>
    <n v="21.638037749999999"/>
    <n v="1"/>
    <n v="42.335999999999999"/>
    <x v="92"/>
    <x v="13"/>
    <x v="1"/>
  </r>
  <r>
    <x v="2"/>
    <x v="212"/>
    <x v="0"/>
    <x v="0"/>
    <s v="-1.898575"/>
    <x v="0"/>
    <x v="0"/>
    <x v="1"/>
    <x v="985"/>
    <n v="1.2399999999999998E-2"/>
    <x v="208"/>
    <n v="0.72449999999999992"/>
    <n v="16.754786999999997"/>
    <n v="1"/>
    <n v="112.896"/>
    <x v="21"/>
    <x v="10"/>
    <x v="11"/>
  </r>
  <r>
    <x v="2"/>
    <x v="213"/>
    <x v="0"/>
    <x v="0"/>
    <s v="-1.898575"/>
    <x v="0"/>
    <x v="0"/>
    <x v="1"/>
    <x v="986"/>
    <n v="1.5099999999999999E-2"/>
    <x v="1037"/>
    <n v="2.024"/>
    <n v="40.953615999999997"/>
    <n v="0"/>
    <n v="149.184"/>
    <x v="42"/>
    <x v="20"/>
    <x v="3"/>
  </r>
  <r>
    <x v="2"/>
    <x v="214"/>
    <x v="0"/>
    <x v="0"/>
    <s v="-1.898575"/>
    <x v="0"/>
    <x v="0"/>
    <x v="1"/>
    <x v="987"/>
    <n v="1.5299999999999998E-2"/>
    <x v="1038"/>
    <n v="2.3804999999999996"/>
    <n v="43.851666599999987"/>
    <n v="5"/>
    <n v="151.19999999999999"/>
    <x v="47"/>
    <x v="10"/>
    <x v="1"/>
  </r>
  <r>
    <x v="2"/>
    <x v="215"/>
    <x v="0"/>
    <x v="0"/>
    <s v="-1.898575"/>
    <x v="0"/>
    <x v="0"/>
    <x v="1"/>
    <x v="234"/>
    <n v="1.3299999999999999E-2"/>
    <x v="1039"/>
    <n v="2.2424999999999997"/>
    <n v="58.427664749999991"/>
    <n v="3"/>
    <n v="53.76"/>
    <x v="96"/>
    <x v="7"/>
    <x v="8"/>
  </r>
  <r>
    <x v="2"/>
    <x v="216"/>
    <x v="0"/>
    <x v="0"/>
    <s v="-1.898575"/>
    <x v="0"/>
    <x v="0"/>
    <x v="1"/>
    <x v="988"/>
    <n v="1.0799999999999999E-2"/>
    <x v="1040"/>
    <n v="1.7594999999999998"/>
    <n v="35.743890599999993"/>
    <n v="3"/>
    <n v="52.415999999999997"/>
    <x v="97"/>
    <x v="11"/>
    <x v="5"/>
  </r>
  <r>
    <x v="2"/>
    <x v="217"/>
    <x v="0"/>
    <x v="0"/>
    <s v="-1.898575"/>
    <x v="0"/>
    <x v="0"/>
    <x v="1"/>
    <x v="989"/>
    <n v="1.2399999999999998E-2"/>
    <x v="1041"/>
    <n v="1.0234999999999999"/>
    <n v="24.798995599999991"/>
    <n v="2"/>
    <n v="189.50400000000002"/>
    <x v="98"/>
    <x v="13"/>
    <x v="8"/>
  </r>
  <r>
    <x v="2"/>
    <x v="218"/>
    <x v="0"/>
    <x v="0"/>
    <s v="-1.898575"/>
    <x v="0"/>
    <x v="0"/>
    <x v="1"/>
    <x v="990"/>
    <n v="1.9E-2"/>
    <x v="1042"/>
    <n v="0.7014999999999999"/>
    <n v="20.672503499999994"/>
    <n v="5"/>
    <n v="90.047999999999988"/>
    <x v="41"/>
    <x v="7"/>
    <x v="6"/>
  </r>
  <r>
    <x v="2"/>
    <x v="219"/>
    <x v="0"/>
    <x v="0"/>
    <s v="-1.898575"/>
    <x v="0"/>
    <x v="0"/>
    <x v="1"/>
    <x v="965"/>
    <n v="1.1299999999999998E-2"/>
    <x v="1043"/>
    <n v="1.3454999999999999"/>
    <n v="20.267131949999996"/>
    <n v="0"/>
    <n v="55.103999999999999"/>
    <x v="66"/>
    <x v="22"/>
    <x v="10"/>
  </r>
  <r>
    <x v="2"/>
    <x v="220"/>
    <x v="0"/>
    <x v="0"/>
    <s v="-1.898575"/>
    <x v="0"/>
    <x v="0"/>
    <x v="1"/>
    <x v="991"/>
    <n v="1.1699999999999999E-2"/>
    <x v="1044"/>
    <n v="2.1504999999999996"/>
    <n v="25.764710399999991"/>
    <n v="2"/>
    <n v="61.823999999999998"/>
    <x v="63"/>
    <x v="19"/>
    <x v="6"/>
  </r>
  <r>
    <x v="2"/>
    <x v="221"/>
    <x v="0"/>
    <x v="0"/>
    <s v="-1.898575"/>
    <x v="0"/>
    <x v="0"/>
    <x v="1"/>
    <x v="992"/>
    <n v="1.4600000000000002E-2"/>
    <x v="1045"/>
    <n v="1.8974999999999997"/>
    <n v="51.362289000000004"/>
    <n v="4"/>
    <n v="161.27999999999997"/>
    <x v="99"/>
    <x v="27"/>
    <x v="2"/>
  </r>
  <r>
    <x v="2"/>
    <x v="222"/>
    <x v="0"/>
    <x v="0"/>
    <s v="-1.898575"/>
    <x v="0"/>
    <x v="0"/>
    <x v="1"/>
    <x v="993"/>
    <n v="1.3999999999999999E-2"/>
    <x v="1046"/>
    <n v="0.55200000000000005"/>
    <n v="11.607456000000001"/>
    <n v="2"/>
    <n v="51.743999999999993"/>
    <x v="92"/>
    <x v="23"/>
    <x v="11"/>
  </r>
  <r>
    <x v="2"/>
    <x v="223"/>
    <x v="0"/>
    <x v="0"/>
    <s v="-1.898575"/>
    <x v="0"/>
    <x v="0"/>
    <x v="1"/>
    <x v="223"/>
    <n v="1.9099999999999999E-2"/>
    <x v="1047"/>
    <n v="1.6445000000000001"/>
    <n v="57.134699050000002"/>
    <n v="5"/>
    <n v="34.56"/>
    <x v="54"/>
    <x v="10"/>
    <x v="3"/>
  </r>
  <r>
    <x v="2"/>
    <x v="224"/>
    <x v="0"/>
    <x v="0"/>
    <s v="-1.898575"/>
    <x v="0"/>
    <x v="0"/>
    <x v="1"/>
    <x v="994"/>
    <n v="1.2499999999999997E-2"/>
    <x v="1048"/>
    <n v="1.9665000000000001"/>
    <n v="32.324343749999997"/>
    <n v="4"/>
    <n v="114.23999999999998"/>
    <x v="91"/>
    <x v="10"/>
    <x v="11"/>
  </r>
  <r>
    <x v="2"/>
    <x v="225"/>
    <x v="0"/>
    <x v="0"/>
    <s v="-1.898575"/>
    <x v="0"/>
    <x v="0"/>
    <x v="1"/>
    <x v="57"/>
    <n v="1.1499999999999998E-2"/>
    <x v="1049"/>
    <n v="2.1389999999999998"/>
    <n v="43.121170499999991"/>
    <n v="4"/>
    <n v="205.63199999999998"/>
    <x v="76"/>
    <x v="10"/>
    <x v="13"/>
  </r>
  <r>
    <x v="2"/>
    <x v="226"/>
    <x v="0"/>
    <x v="0"/>
    <s v="-1.898575"/>
    <x v="0"/>
    <x v="0"/>
    <x v="1"/>
    <x v="995"/>
    <n v="1.14E-2"/>
    <x v="1050"/>
    <n v="1.7249999999999999"/>
    <n v="38.582729999999998"/>
    <n v="4"/>
    <n v="185.47200000000001"/>
    <x v="92"/>
    <x v="10"/>
    <x v="1"/>
  </r>
  <r>
    <x v="2"/>
    <x v="227"/>
    <x v="0"/>
    <x v="0"/>
    <s v="-1.898575"/>
    <x v="0"/>
    <x v="0"/>
    <x v="1"/>
    <x v="996"/>
    <n v="1.3399999999999999E-2"/>
    <x v="1051"/>
    <n v="1.7594999999999998"/>
    <n v="46.824517799999988"/>
    <n v="2"/>
    <n v="86.687999999999988"/>
    <x v="63"/>
    <x v="3"/>
    <x v="10"/>
  </r>
  <r>
    <x v="2"/>
    <x v="228"/>
    <x v="0"/>
    <x v="0"/>
    <s v="-1.898575"/>
    <x v="0"/>
    <x v="0"/>
    <x v="1"/>
    <x v="997"/>
    <n v="1.0799999999999999E-2"/>
    <x v="1052"/>
    <n v="2.1619999999999999"/>
    <n v="29.957536799999996"/>
    <n v="5"/>
    <n v="59.135999999999996"/>
    <x v="70"/>
    <x v="15"/>
    <x v="4"/>
  </r>
  <r>
    <x v="2"/>
    <x v="229"/>
    <x v="0"/>
    <x v="0"/>
    <s v="-1.898575"/>
    <x v="0"/>
    <x v="0"/>
    <x v="1"/>
    <x v="998"/>
    <n v="1.9E-2"/>
    <x v="1053"/>
    <n v="0.93149999999999988"/>
    <n v="28.636172999999996"/>
    <n v="1"/>
    <n v="124.99199999999999"/>
    <x v="100"/>
    <x v="14"/>
    <x v="2"/>
  </r>
  <r>
    <x v="2"/>
    <x v="230"/>
    <x v="0"/>
    <x v="0"/>
    <s v="-1.898575"/>
    <x v="0"/>
    <x v="0"/>
    <x v="1"/>
    <x v="999"/>
    <n v="1.49E-2"/>
    <x v="1054"/>
    <n v="0.87399999999999989"/>
    <n v="21.461244799999996"/>
    <n v="5"/>
    <n v="77.279999999999987"/>
    <x v="58"/>
    <x v="22"/>
    <x v="5"/>
  </r>
  <r>
    <x v="2"/>
    <x v="231"/>
    <x v="0"/>
    <x v="0"/>
    <s v="-1.898575"/>
    <x v="0"/>
    <x v="0"/>
    <x v="1"/>
    <x v="1000"/>
    <n v="1.4600000000000002E-2"/>
    <x v="1055"/>
    <n v="1.702"/>
    <n v="33.770062800000005"/>
    <n v="9"/>
    <n v="150.52799999999999"/>
    <x v="60"/>
    <x v="10"/>
    <x v="2"/>
  </r>
  <r>
    <x v="2"/>
    <x v="232"/>
    <x v="0"/>
    <x v="0"/>
    <s v="-1.898575"/>
    <x v="0"/>
    <x v="0"/>
    <x v="1"/>
    <x v="1001"/>
    <n v="9.8999999999999991E-3"/>
    <x v="1056"/>
    <n v="1.8169999999999997"/>
    <n v="18.833750099999996"/>
    <n v="4"/>
    <n v="222.43199999999999"/>
    <x v="37"/>
    <x v="27"/>
    <x v="7"/>
  </r>
  <r>
    <x v="2"/>
    <x v="233"/>
    <x v="0"/>
    <x v="0"/>
    <s v="-1.898575"/>
    <x v="0"/>
    <x v="0"/>
    <x v="1"/>
    <x v="1002"/>
    <n v="1.89E-2"/>
    <x v="1057"/>
    <n v="0.80500000000000005"/>
    <n v="21.589375499999999"/>
    <n v="2"/>
    <n v="184.79999999999998"/>
    <x v="97"/>
    <x v="17"/>
    <x v="8"/>
  </r>
  <r>
    <x v="2"/>
    <x v="234"/>
    <x v="0"/>
    <x v="0"/>
    <s v="-1.898575"/>
    <x v="0"/>
    <x v="0"/>
    <x v="1"/>
    <x v="1003"/>
    <n v="1.1599999999999999E-2"/>
    <x v="1058"/>
    <n v="1.702"/>
    <n v="35.616732799999994"/>
    <n v="8"/>
    <n v="197.56800000000001"/>
    <x v="91"/>
    <x v="17"/>
    <x v="0"/>
  </r>
  <r>
    <x v="2"/>
    <x v="235"/>
    <x v="0"/>
    <x v="0"/>
    <s v="-1.898575"/>
    <x v="0"/>
    <x v="0"/>
    <x v="1"/>
    <x v="748"/>
    <n v="1.7499999999999998E-2"/>
    <x v="1059"/>
    <n v="0.90849999999999997"/>
    <n v="25.740076249999994"/>
    <n v="5"/>
    <n v="36.480000000000004"/>
    <x v="87"/>
    <x v="8"/>
    <x v="2"/>
  </r>
  <r>
    <x v="2"/>
    <x v="236"/>
    <x v="0"/>
    <x v="0"/>
    <s v="-1.898575"/>
    <x v="0"/>
    <x v="0"/>
    <x v="1"/>
    <x v="1004"/>
    <n v="1.5100000000000001E-2"/>
    <x v="1060"/>
    <n v="1.2994999999999999"/>
    <n v="20.878286800000001"/>
    <n v="3"/>
    <n v="17.28"/>
    <x v="42"/>
    <x v="10"/>
    <x v="1"/>
  </r>
  <r>
    <x v="2"/>
    <x v="237"/>
    <x v="0"/>
    <x v="0"/>
    <s v="-1.898575"/>
    <x v="0"/>
    <x v="0"/>
    <x v="1"/>
    <x v="1005"/>
    <n v="1.7299999999999999E-2"/>
    <x v="1061"/>
    <n v="0.54049999999999998"/>
    <n v="17.47636485"/>
    <n v="6"/>
    <n v="229.82400000000001"/>
    <x v="101"/>
    <x v="7"/>
    <x v="13"/>
  </r>
  <r>
    <x v="2"/>
    <x v="238"/>
    <x v="0"/>
    <x v="0"/>
    <s v="-1.898575"/>
    <x v="0"/>
    <x v="0"/>
    <x v="1"/>
    <x v="604"/>
    <n v="1.8700000000000001E-2"/>
    <x v="1062"/>
    <n v="2.0814999999999997"/>
    <n v="66.170884999999998"/>
    <n v="1"/>
    <n v="12.48"/>
    <x v="57"/>
    <x v="4"/>
    <x v="0"/>
  </r>
  <r>
    <x v="2"/>
    <x v="239"/>
    <x v="0"/>
    <x v="0"/>
    <s v="-1.898575"/>
    <x v="0"/>
    <x v="0"/>
    <x v="1"/>
    <x v="49"/>
    <n v="1.6099999999999996E-2"/>
    <x v="1063"/>
    <n v="1.8399999999999999"/>
    <n v="33.97872799999999"/>
    <n v="2"/>
    <n v="66.527999999999992"/>
    <x v="73"/>
    <x v="14"/>
    <x v="6"/>
  </r>
  <r>
    <x v="2"/>
    <x v="240"/>
    <x v="0"/>
    <x v="0"/>
    <s v="-1.898575"/>
    <x v="0"/>
    <x v="0"/>
    <x v="1"/>
    <x v="1006"/>
    <n v="1.2299999999999998E-2"/>
    <x v="1064"/>
    <n v="1.5639999999999998"/>
    <n v="31.010366399999992"/>
    <n v="4"/>
    <n v="215.71199999999999"/>
    <x v="57"/>
    <x v="20"/>
    <x v="10"/>
  </r>
  <r>
    <x v="2"/>
    <x v="241"/>
    <x v="0"/>
    <x v="0"/>
    <s v="-1.898575"/>
    <x v="0"/>
    <x v="0"/>
    <x v="1"/>
    <x v="1007"/>
    <n v="1.7399999999999999E-2"/>
    <x v="1065"/>
    <n v="0.87399999999999989"/>
    <n v="25.275031199999994"/>
    <n v="3"/>
    <n v="219.744"/>
    <x v="51"/>
    <x v="19"/>
    <x v="3"/>
  </r>
  <r>
    <x v="2"/>
    <x v="242"/>
    <x v="0"/>
    <x v="0"/>
    <s v="-1.898575"/>
    <x v="0"/>
    <x v="0"/>
    <x v="1"/>
    <x v="1008"/>
    <n v="1.09E-2"/>
    <x v="1066"/>
    <n v="1.5065"/>
    <n v="16.995579749999997"/>
    <n v="2"/>
    <n v="59.807999999999993"/>
    <x v="57"/>
    <x v="7"/>
    <x v="10"/>
  </r>
  <r>
    <x v="2"/>
    <x v="243"/>
    <x v="0"/>
    <x v="0"/>
    <s v="-1.898575"/>
    <x v="0"/>
    <x v="0"/>
    <x v="1"/>
    <x v="1009"/>
    <n v="1.0699999999999999E-2"/>
    <x v="1067"/>
    <n v="2.0699999999999998"/>
    <n v="34.574588999999996"/>
    <n v="4"/>
    <n v="288.95999999999998"/>
    <x v="72"/>
    <x v="27"/>
    <x v="8"/>
  </r>
  <r>
    <x v="2"/>
    <x v="244"/>
    <x v="0"/>
    <x v="0"/>
    <s v="-1.898575"/>
    <x v="0"/>
    <x v="0"/>
    <x v="1"/>
    <x v="1010"/>
    <n v="1.2999999999999998E-2"/>
    <x v="1068"/>
    <n v="1.2649999999999999"/>
    <n v="20.819369999999996"/>
    <n v="1"/>
    <n v="94.079999999999984"/>
    <x v="73"/>
    <x v="18"/>
    <x v="13"/>
  </r>
  <r>
    <x v="2"/>
    <x v="245"/>
    <x v="0"/>
    <x v="0"/>
    <s v="-1.898575"/>
    <x v="0"/>
    <x v="0"/>
    <x v="1"/>
    <x v="1011"/>
    <n v="1.0699999999999999E-2"/>
    <x v="1069"/>
    <n v="2.1274999999999995"/>
    <n v="23.856933999999992"/>
    <n v="2"/>
    <n v="157.24799999999999"/>
    <x v="69"/>
    <x v="14"/>
    <x v="4"/>
  </r>
  <r>
    <x v="2"/>
    <x v="246"/>
    <x v="0"/>
    <x v="0"/>
    <s v="-1.898575"/>
    <x v="0"/>
    <x v="0"/>
    <x v="1"/>
    <x v="1012"/>
    <n v="1.2999999999999999E-2"/>
    <x v="1070"/>
    <n v="1.3225"/>
    <n v="20.476267499999999"/>
    <n v="3"/>
    <n v="116.25599999999999"/>
    <x v="89"/>
    <x v="14"/>
    <x v="1"/>
  </r>
  <r>
    <x v="2"/>
    <x v="247"/>
    <x v="0"/>
    <x v="0"/>
    <s v="-1.898575"/>
    <x v="0"/>
    <x v="0"/>
    <x v="1"/>
    <x v="723"/>
    <n v="1.5699999999999999E-2"/>
    <x v="1071"/>
    <n v="2.1619999999999999"/>
    <n v="56.447874199999994"/>
    <n v="1"/>
    <n v="109.536"/>
    <x v="59"/>
    <x v="22"/>
    <x v="7"/>
  </r>
  <r>
    <x v="2"/>
    <x v="248"/>
    <x v="0"/>
    <x v="0"/>
    <s v="-1.898575"/>
    <x v="0"/>
    <x v="0"/>
    <x v="1"/>
    <x v="1013"/>
    <n v="1.5899999999999997E-2"/>
    <x v="1072"/>
    <n v="0.97749999999999992"/>
    <n v="15.604418999999996"/>
    <n v="6"/>
    <n v="50.88"/>
    <x v="90"/>
    <x v="10"/>
    <x v="13"/>
  </r>
  <r>
    <x v="2"/>
    <x v="249"/>
    <x v="0"/>
    <x v="0"/>
    <s v="-1.898575"/>
    <x v="0"/>
    <x v="0"/>
    <x v="1"/>
    <x v="1005"/>
    <n v="1.54E-2"/>
    <x v="1073"/>
    <n v="0.71299999999999997"/>
    <n v="20.521993800000001"/>
    <n v="4"/>
    <n v="111.55200000000001"/>
    <x v="36"/>
    <x v="19"/>
    <x v="1"/>
  </r>
  <r>
    <x v="2"/>
    <x v="250"/>
    <x v="0"/>
    <x v="0"/>
    <s v="-1.898575"/>
    <x v="0"/>
    <x v="0"/>
    <x v="1"/>
    <x v="773"/>
    <n v="1.1699999999999999E-2"/>
    <x v="1074"/>
    <n v="2.0699999999999998"/>
    <n v="33.51909599999999"/>
    <n v="4"/>
    <n v="36.480000000000004"/>
    <x v="54"/>
    <x v="13"/>
    <x v="0"/>
  </r>
  <r>
    <x v="2"/>
    <x v="251"/>
    <x v="0"/>
    <x v="0"/>
    <s v="-1.898575"/>
    <x v="0"/>
    <x v="0"/>
    <x v="1"/>
    <x v="745"/>
    <n v="1.4100000000000001E-2"/>
    <x v="1075"/>
    <n v="2.2769999999999997"/>
    <n v="63.440863199999995"/>
    <n v="3"/>
    <n v="0.96"/>
    <x v="76"/>
    <x v="1"/>
    <x v="10"/>
  </r>
  <r>
    <x v="2"/>
    <x v="252"/>
    <x v="0"/>
    <x v="0"/>
    <s v="-1.898575"/>
    <x v="0"/>
    <x v="0"/>
    <x v="1"/>
    <x v="1014"/>
    <n v="9.499999999999998E-3"/>
    <x v="1076"/>
    <n v="1.5524999999999998"/>
    <n v="24.128954999999991"/>
    <n v="9"/>
    <n v="92.063999999999993"/>
    <x v="75"/>
    <x v="8"/>
    <x v="2"/>
  </r>
  <r>
    <x v="2"/>
    <x v="253"/>
    <x v="0"/>
    <x v="0"/>
    <s v="-1.898575"/>
    <x v="0"/>
    <x v="0"/>
    <x v="1"/>
    <x v="1015"/>
    <n v="1.4200000000000001E-2"/>
    <x v="1077"/>
    <n v="0.86249999999999993"/>
    <n v="24.115327499999999"/>
    <n v="8"/>
    <n v="265.44"/>
    <x v="95"/>
    <x v="1"/>
    <x v="8"/>
  </r>
  <r>
    <x v="2"/>
    <x v="254"/>
    <x v="0"/>
    <x v="0"/>
    <s v="-1.898575"/>
    <x v="0"/>
    <x v="0"/>
    <x v="1"/>
    <x v="1016"/>
    <n v="1.1299999999999999E-2"/>
    <x v="1078"/>
    <n v="2.1504999999999996"/>
    <n v="33.048883999999994"/>
    <n v="7"/>
    <n v="182.78399999999999"/>
    <x v="47"/>
    <x v="15"/>
    <x v="3"/>
  </r>
  <r>
    <x v="2"/>
    <x v="255"/>
    <x v="0"/>
    <x v="0"/>
    <s v="-1.898575"/>
    <x v="0"/>
    <x v="0"/>
    <x v="1"/>
    <x v="1017"/>
    <n v="1.0999999999999999E-2"/>
    <x v="1079"/>
    <n v="1.3339999999999999"/>
    <n v="28.203427999999995"/>
    <n v="2"/>
    <n v="299.71199999999999"/>
    <x v="75"/>
    <x v="12"/>
    <x v="7"/>
  </r>
  <r>
    <x v="2"/>
    <x v="256"/>
    <x v="0"/>
    <x v="0"/>
    <s v="-1.898575"/>
    <x v="0"/>
    <x v="0"/>
    <x v="1"/>
    <x v="1018"/>
    <n v="1.0999999999999999E-2"/>
    <x v="1080"/>
    <n v="0.82799999999999996"/>
    <n v="15.028199999999998"/>
    <n v="4"/>
    <n v="272.83199999999999"/>
    <x v="100"/>
    <x v="18"/>
    <x v="0"/>
  </r>
  <r>
    <x v="2"/>
    <x v="257"/>
    <x v="0"/>
    <x v="0"/>
    <s v="-1.898575"/>
    <x v="0"/>
    <x v="0"/>
    <x v="1"/>
    <x v="1019"/>
    <n v="1.09E-2"/>
    <x v="1081"/>
    <n v="1.0580000000000001"/>
    <n v="20.7810244"/>
    <n v="6"/>
    <n v="168.672"/>
    <x v="39"/>
    <x v="10"/>
    <x v="2"/>
  </r>
  <r>
    <x v="2"/>
    <x v="258"/>
    <x v="0"/>
    <x v="0"/>
    <s v="-1.898575"/>
    <x v="0"/>
    <x v="0"/>
    <x v="1"/>
    <x v="1020"/>
    <n v="1.5699999999999999E-2"/>
    <x v="1082"/>
    <n v="2.0124999999999997"/>
    <n v="47.489163749999989"/>
    <n v="7"/>
    <n v="311.13600000000002"/>
    <x v="80"/>
    <x v="14"/>
    <x v="1"/>
  </r>
  <r>
    <x v="2"/>
    <x v="259"/>
    <x v="0"/>
    <x v="0"/>
    <s v="-1.898575"/>
    <x v="0"/>
    <x v="0"/>
    <x v="1"/>
    <x v="304"/>
    <n v="1.4200000000000001E-2"/>
    <x v="1083"/>
    <n v="1.5294999999999999"/>
    <n v="36.357438600000002"/>
    <n v="5"/>
    <n v="112.22399999999999"/>
    <x v="49"/>
    <x v="10"/>
    <x v="7"/>
  </r>
  <r>
    <x v="2"/>
    <x v="260"/>
    <x v="0"/>
    <x v="0"/>
    <s v="-1.898575"/>
    <x v="0"/>
    <x v="0"/>
    <x v="1"/>
    <x v="713"/>
    <n v="1.7000000000000001E-2"/>
    <x v="1084"/>
    <n v="1.1040000000000001"/>
    <n v="28.733808000000003"/>
    <n v="7"/>
    <n v="120.96"/>
    <x v="76"/>
    <x v="15"/>
    <x v="3"/>
  </r>
  <r>
    <x v="2"/>
    <x v="261"/>
    <x v="0"/>
    <x v="0"/>
    <s v="-1.898575"/>
    <x v="0"/>
    <x v="0"/>
    <x v="1"/>
    <x v="1021"/>
    <n v="1.2199999999999999E-2"/>
    <x v="1085"/>
    <n v="1.5754999999999997"/>
    <n v="24.391575899999992"/>
    <n v="2"/>
    <n v="236.54399999999998"/>
    <x v="70"/>
    <x v="25"/>
    <x v="3"/>
  </r>
  <r>
    <x v="2"/>
    <x v="262"/>
    <x v="0"/>
    <x v="0"/>
    <s v="-1.898575"/>
    <x v="0"/>
    <x v="0"/>
    <x v="1"/>
    <x v="985"/>
    <n v="1.5299999999999998E-2"/>
    <x v="1086"/>
    <n v="1.9894999999999998"/>
    <n v="56.769387749999986"/>
    <n v="7"/>
    <n v="235.2"/>
    <x v="93"/>
    <x v="15"/>
    <x v="7"/>
  </r>
  <r>
    <x v="2"/>
    <x v="263"/>
    <x v="0"/>
    <x v="0"/>
    <s v="-1.898575"/>
    <x v="0"/>
    <x v="0"/>
    <x v="1"/>
    <x v="1022"/>
    <n v="1.5199999999999998E-2"/>
    <x v="1087"/>
    <n v="2.024"/>
    <n v="55.930406399999995"/>
    <n v="2"/>
    <n v="382.36799999999999"/>
    <x v="54"/>
    <x v="18"/>
    <x v="1"/>
  </r>
  <r>
    <x v="2"/>
    <x v="264"/>
    <x v="0"/>
    <x v="0"/>
    <s v="-1.898575"/>
    <x v="0"/>
    <x v="0"/>
    <x v="1"/>
    <x v="1023"/>
    <n v="1.44E-2"/>
    <x v="1088"/>
    <n v="0.97749999999999992"/>
    <n v="27.222983999999997"/>
    <n v="3"/>
    <n v="47.711999999999996"/>
    <x v="97"/>
    <x v="12"/>
    <x v="7"/>
  </r>
  <r>
    <x v="2"/>
    <x v="265"/>
    <x v="0"/>
    <x v="0"/>
    <s v="-1.898575"/>
    <x v="0"/>
    <x v="0"/>
    <x v="1"/>
    <x v="1024"/>
    <n v="1.6400000000000001E-2"/>
    <x v="1089"/>
    <n v="1.2189999999999999"/>
    <n v="29.807475599999997"/>
    <n v="6"/>
    <n v="59.135999999999996"/>
    <x v="69"/>
    <x v="14"/>
    <x v="10"/>
  </r>
  <r>
    <x v="2"/>
    <x v="266"/>
    <x v="0"/>
    <x v="0"/>
    <s v="-1.898575"/>
    <x v="0"/>
    <x v="0"/>
    <x v="1"/>
    <x v="1025"/>
    <n v="1.55E-2"/>
    <x v="1090"/>
    <n v="2.1964999999999999"/>
    <n v="57.401134499999998"/>
    <n v="4"/>
    <n v="139.77599999999998"/>
    <x v="99"/>
    <x v="19"/>
    <x v="5"/>
  </r>
  <r>
    <x v="2"/>
    <x v="267"/>
    <x v="0"/>
    <x v="0"/>
    <s v="-1.898575"/>
    <x v="0"/>
    <x v="0"/>
    <x v="1"/>
    <x v="759"/>
    <n v="1.8700000000000001E-2"/>
    <x v="1091"/>
    <n v="0.86249999999999993"/>
    <n v="29.49948375"/>
    <n v="6"/>
    <n v="204.28800000000001"/>
    <x v="92"/>
    <x v="19"/>
    <x v="7"/>
  </r>
  <r>
    <x v="2"/>
    <x v="268"/>
    <x v="0"/>
    <x v="0"/>
    <s v="-1.898575"/>
    <x v="0"/>
    <x v="0"/>
    <x v="1"/>
    <x v="749"/>
    <n v="1.7299999999999999E-2"/>
    <x v="1092"/>
    <n v="1.7825"/>
    <n v="43.788894999999997"/>
    <n v="2"/>
    <n v="166.65599999999998"/>
    <x v="99"/>
    <x v="12"/>
    <x v="2"/>
  </r>
  <r>
    <x v="2"/>
    <x v="269"/>
    <x v="0"/>
    <x v="0"/>
    <s v="-1.898575"/>
    <x v="0"/>
    <x v="0"/>
    <x v="1"/>
    <x v="562"/>
    <n v="1.21E-2"/>
    <x v="1093"/>
    <n v="2.024"/>
    <n v="42.956161599999994"/>
    <n v="1"/>
    <n v="264.76800000000003"/>
    <x v="26"/>
    <x v="14"/>
    <x v="1"/>
  </r>
  <r>
    <x v="2"/>
    <x v="270"/>
    <x v="0"/>
    <x v="0"/>
    <s v="-1.898575"/>
    <x v="0"/>
    <x v="0"/>
    <x v="1"/>
    <x v="1026"/>
    <n v="1.6799999999999999E-2"/>
    <x v="1094"/>
    <n v="2.024"/>
    <n v="45.020236799999999"/>
    <n v="5"/>
    <n v="178.75200000000001"/>
    <x v="102"/>
    <x v="27"/>
    <x v="13"/>
  </r>
  <r>
    <x v="2"/>
    <x v="271"/>
    <x v="0"/>
    <x v="0"/>
    <s v="-1.898575"/>
    <x v="0"/>
    <x v="0"/>
    <x v="1"/>
    <x v="1027"/>
    <n v="1.2799999999999999E-2"/>
    <x v="1095"/>
    <n v="1.9664999999999999"/>
    <n v="37.026835199999994"/>
    <n v="2"/>
    <n v="79.295999999999992"/>
    <x v="62"/>
    <x v="3"/>
    <x v="3"/>
  </r>
  <r>
    <x v="2"/>
    <x v="272"/>
    <x v="0"/>
    <x v="0"/>
    <s v="-1.898575"/>
    <x v="0"/>
    <x v="0"/>
    <x v="1"/>
    <x v="709"/>
    <n v="1.7999999999999999E-2"/>
    <x v="1096"/>
    <n v="0.65549999999999997"/>
    <n v="19.633535999999999"/>
    <n v="6"/>
    <n v="309.79199999999997"/>
    <x v="92"/>
    <x v="14"/>
    <x v="6"/>
  </r>
  <r>
    <x v="2"/>
    <x v="273"/>
    <x v="0"/>
    <x v="0"/>
    <s v="-1.898575"/>
    <x v="0"/>
    <x v="0"/>
    <x v="1"/>
    <x v="1028"/>
    <n v="1.0599999999999998E-2"/>
    <x v="1097"/>
    <n v="1.196"/>
    <n v="21.285690399999993"/>
    <n v="7"/>
    <n v="216.38399999999999"/>
    <x v="103"/>
    <x v="14"/>
    <x v="0"/>
  </r>
  <r>
    <x v="2"/>
    <x v="274"/>
    <x v="0"/>
    <x v="0"/>
    <s v="-1.898575"/>
    <x v="0"/>
    <x v="0"/>
    <x v="1"/>
    <x v="731"/>
    <n v="1.6399999999999998E-2"/>
    <x v="1098"/>
    <n v="1.8744999999999998"/>
    <n v="39.134311399999994"/>
    <n v="2"/>
    <n v="129.024"/>
    <x v="81"/>
    <x v="10"/>
    <x v="0"/>
  </r>
  <r>
    <x v="0"/>
    <x v="0"/>
    <x v="1"/>
    <x v="1"/>
    <s v="-0.12776"/>
    <x v="0"/>
    <x v="0"/>
    <x v="1"/>
    <x v="1029"/>
    <n v="1.4699999999999998E-2"/>
    <x v="1099"/>
    <n v="0.60949999999999993"/>
    <n v="17.010791489999995"/>
    <n v="2"/>
    <n v="184.79999999999998"/>
    <x v="53"/>
    <x v="2"/>
    <x v="1"/>
  </r>
  <r>
    <x v="0"/>
    <x v="1"/>
    <x v="1"/>
    <x v="1"/>
    <s v="-0.12776"/>
    <x v="0"/>
    <x v="0"/>
    <x v="1"/>
    <x v="1030"/>
    <n v="1.8499999999999999E-2"/>
    <x v="1100"/>
    <n v="0.5635"/>
    <n v="12.080200300000001"/>
    <n v="6"/>
    <n v="151.19999999999999"/>
    <x v="11"/>
    <x v="5"/>
    <x v="8"/>
  </r>
  <r>
    <x v="0"/>
    <x v="2"/>
    <x v="1"/>
    <x v="1"/>
    <s v="-0.12776"/>
    <x v="0"/>
    <x v="0"/>
    <x v="1"/>
    <x v="1031"/>
    <n v="1.1000000000000001E-2"/>
    <x v="1101"/>
    <n v="1.2535000000000001"/>
    <n v="17.141863200000003"/>
    <n v="3"/>
    <n v="268.8"/>
    <x v="53"/>
    <x v="9"/>
    <x v="2"/>
  </r>
  <r>
    <x v="0"/>
    <x v="3"/>
    <x v="1"/>
    <x v="1"/>
    <s v="-0.12776"/>
    <x v="0"/>
    <x v="0"/>
    <x v="1"/>
    <x v="1032"/>
    <n v="1.66E-2"/>
    <x v="1102"/>
    <n v="1.4604999999999999"/>
    <n v="39.333952320000002"/>
    <n v="7"/>
    <n v="88.703999999999994"/>
    <x v="70"/>
    <x v="19"/>
    <x v="7"/>
  </r>
  <r>
    <x v="0"/>
    <x v="4"/>
    <x v="1"/>
    <x v="1"/>
    <s v="-0.12776"/>
    <x v="0"/>
    <x v="0"/>
    <x v="1"/>
    <x v="1033"/>
    <n v="1.32E-2"/>
    <x v="1103"/>
    <n v="0.253"/>
    <n v="4.1083759200000003"/>
    <n v="6"/>
    <n v="94.079999999999984"/>
    <x v="22"/>
    <x v="2"/>
    <x v="7"/>
  </r>
  <r>
    <x v="0"/>
    <x v="5"/>
    <x v="1"/>
    <x v="1"/>
    <s v="-0.12776"/>
    <x v="0"/>
    <x v="0"/>
    <x v="1"/>
    <x v="1034"/>
    <n v="1.95E-2"/>
    <x v="1104"/>
    <n v="1.8169999999999997"/>
    <n v="48.576586499999991"/>
    <n v="1"/>
    <n v="218.4"/>
    <x v="71"/>
    <x v="8"/>
    <x v="11"/>
  </r>
  <r>
    <x v="0"/>
    <x v="6"/>
    <x v="1"/>
    <x v="1"/>
    <s v="-0.12776"/>
    <x v="0"/>
    <x v="0"/>
    <x v="1"/>
    <x v="1035"/>
    <n v="1.32E-2"/>
    <x v="1105"/>
    <n v="0.33350000000000002"/>
    <n v="5.5872722400000008"/>
    <n v="3"/>
    <n v="48.96"/>
    <x v="47"/>
    <x v="17"/>
    <x v="3"/>
  </r>
  <r>
    <x v="0"/>
    <x v="7"/>
    <x v="1"/>
    <x v="1"/>
    <s v="-0.12776"/>
    <x v="0"/>
    <x v="0"/>
    <x v="1"/>
    <x v="1036"/>
    <n v="1.3899999999999997E-2"/>
    <x v="1106"/>
    <n v="1.1729999999999998"/>
    <n v="24.108129419999994"/>
    <n v="3"/>
    <n v="155.232"/>
    <x v="48"/>
    <x v="9"/>
    <x v="10"/>
  </r>
  <r>
    <x v="0"/>
    <x v="8"/>
    <x v="1"/>
    <x v="1"/>
    <s v="-0.12776"/>
    <x v="0"/>
    <x v="0"/>
    <x v="1"/>
    <x v="976"/>
    <n v="1.2300000000000002E-2"/>
    <x v="1107"/>
    <n v="1.6789999999999998"/>
    <n v="23.129904"/>
    <n v="7"/>
    <n v="76.60799999999999"/>
    <x v="8"/>
    <x v="4"/>
    <x v="6"/>
  </r>
  <r>
    <x v="0"/>
    <x v="9"/>
    <x v="1"/>
    <x v="1"/>
    <s v="-0.12776"/>
    <x v="0"/>
    <x v="0"/>
    <x v="1"/>
    <x v="1037"/>
    <n v="1.6199999999999999E-2"/>
    <x v="1108"/>
    <n v="0.63249999999999995"/>
    <n v="9.7054847999999989"/>
    <n v="4"/>
    <n v="145.15199999999999"/>
    <x v="42"/>
    <x v="7"/>
    <x v="10"/>
  </r>
  <r>
    <x v="0"/>
    <x v="10"/>
    <x v="1"/>
    <x v="1"/>
    <s v="-0.12776"/>
    <x v="0"/>
    <x v="0"/>
    <x v="1"/>
    <x v="1038"/>
    <n v="1.6299999999999999E-2"/>
    <x v="1109"/>
    <n v="0.33349999999999991"/>
    <n v="9.0988604899999981"/>
    <n v="3"/>
    <n v="145.15199999999999"/>
    <x v="62"/>
    <x v="10"/>
    <x v="9"/>
  </r>
  <r>
    <x v="0"/>
    <x v="11"/>
    <x v="1"/>
    <x v="1"/>
    <s v="-0.12776"/>
    <x v="0"/>
    <x v="0"/>
    <x v="1"/>
    <x v="1039"/>
    <n v="2.0399999999999998E-2"/>
    <x v="1110"/>
    <n v="1.0350000000000001"/>
    <n v="22.705995600000001"/>
    <n v="6"/>
    <n v="88.703999999999994"/>
    <x v="34"/>
    <x v="5"/>
    <x v="1"/>
  </r>
  <r>
    <x v="0"/>
    <x v="12"/>
    <x v="1"/>
    <x v="1"/>
    <s v="-0.12776"/>
    <x v="0"/>
    <x v="0"/>
    <x v="1"/>
    <x v="248"/>
    <n v="2.1899999999999999E-2"/>
    <x v="1111"/>
    <n v="2.093"/>
    <n v="71.001048299999994"/>
    <n v="2"/>
    <n v="79.295999999999992"/>
    <x v="39"/>
    <x v="4"/>
    <x v="8"/>
  </r>
  <r>
    <x v="0"/>
    <x v="13"/>
    <x v="1"/>
    <x v="1"/>
    <s v="-0.12776"/>
    <x v="0"/>
    <x v="0"/>
    <x v="1"/>
    <x v="1040"/>
    <n v="2.0800000000000003E-2"/>
    <x v="1112"/>
    <n v="0.59799999999999986"/>
    <n v="21.010945279999998"/>
    <n v="8"/>
    <n v="59.519999999999996"/>
    <x v="69"/>
    <x v="9"/>
    <x v="6"/>
  </r>
  <r>
    <x v="0"/>
    <x v="14"/>
    <x v="1"/>
    <x v="1"/>
    <s v="-0.12776"/>
    <x v="0"/>
    <x v="0"/>
    <x v="1"/>
    <x v="1041"/>
    <n v="1.43E-2"/>
    <x v="1113"/>
    <n v="0.79349999999999987"/>
    <n v="13.793473979999998"/>
    <n v="9"/>
    <n v="69.887999999999991"/>
    <x v="53"/>
    <x v="4"/>
    <x v="9"/>
  </r>
  <r>
    <x v="0"/>
    <x v="15"/>
    <x v="1"/>
    <x v="1"/>
    <s v="-0.12776"/>
    <x v="0"/>
    <x v="0"/>
    <x v="1"/>
    <x v="1042"/>
    <n v="1.4500000000000001E-2"/>
    <x v="1114"/>
    <n v="1.8629999999999998"/>
    <n v="37.678429799999996"/>
    <n v="8"/>
    <n v="56.64"/>
    <x v="71"/>
    <x v="17"/>
    <x v="10"/>
  </r>
  <r>
    <x v="0"/>
    <x v="16"/>
    <x v="1"/>
    <x v="1"/>
    <s v="-0.12776"/>
    <x v="0"/>
    <x v="0"/>
    <x v="1"/>
    <x v="1043"/>
    <n v="1.4300000000000002E-2"/>
    <x v="1115"/>
    <n v="1.0350000000000001"/>
    <n v="16.612081200000006"/>
    <n v="4"/>
    <n v="118.27199999999999"/>
    <x v="59"/>
    <x v="6"/>
    <x v="1"/>
  </r>
  <r>
    <x v="0"/>
    <x v="17"/>
    <x v="1"/>
    <x v="1"/>
    <s v="-0.12776"/>
    <x v="0"/>
    <x v="0"/>
    <x v="1"/>
    <x v="1044"/>
    <n v="1.4800000000000001E-2"/>
    <x v="1116"/>
    <n v="0.71299999999999997"/>
    <n v="17.571856480000001"/>
    <n v="4"/>
    <n v="34.56"/>
    <x v="46"/>
    <x v="7"/>
    <x v="13"/>
  </r>
  <r>
    <x v="0"/>
    <x v="18"/>
    <x v="1"/>
    <x v="1"/>
    <s v="-0.12776"/>
    <x v="0"/>
    <x v="0"/>
    <x v="1"/>
    <x v="611"/>
    <n v="1.7000000000000001E-2"/>
    <x v="1117"/>
    <n v="2.0585"/>
    <n v="53.310621300000008"/>
    <n v="2"/>
    <n v="37.440000000000005"/>
    <x v="37"/>
    <x v="5"/>
    <x v="6"/>
  </r>
  <r>
    <x v="0"/>
    <x v="19"/>
    <x v="1"/>
    <x v="1"/>
    <s v="-0.12776"/>
    <x v="0"/>
    <x v="0"/>
    <x v="1"/>
    <x v="1045"/>
    <n v="1.21E-2"/>
    <x v="1118"/>
    <n v="1.6214999999999997"/>
    <n v="23.767849709999997"/>
    <n v="8"/>
    <n v="53.76"/>
    <x v="26"/>
    <x v="3"/>
    <x v="10"/>
  </r>
  <r>
    <x v="0"/>
    <x v="20"/>
    <x v="1"/>
    <x v="1"/>
    <s v="-0.12776"/>
    <x v="0"/>
    <x v="0"/>
    <x v="1"/>
    <x v="1046"/>
    <n v="1.8800000000000004E-2"/>
    <x v="1119"/>
    <n v="1.3224999999999998"/>
    <n v="34.922569800000005"/>
    <n v="2"/>
    <n v="255.35999999999996"/>
    <x v="42"/>
    <x v="11"/>
    <x v="8"/>
  </r>
  <r>
    <x v="0"/>
    <x v="21"/>
    <x v="1"/>
    <x v="1"/>
    <s v="-0.12776"/>
    <x v="0"/>
    <x v="0"/>
    <x v="1"/>
    <x v="1047"/>
    <n v="1.8100000000000002E-2"/>
    <x v="1120"/>
    <n v="0.44849999999999995"/>
    <n v="15.620366969999999"/>
    <n v="8"/>
    <n v="102.81599999999999"/>
    <x v="54"/>
    <x v="9"/>
    <x v="6"/>
  </r>
  <r>
    <x v="0"/>
    <x v="22"/>
    <x v="1"/>
    <x v="1"/>
    <s v="-0.12776"/>
    <x v="0"/>
    <x v="0"/>
    <x v="1"/>
    <x v="1048"/>
    <n v="1.7800000000000003E-2"/>
    <x v="1121"/>
    <n v="1.2879999999999998"/>
    <n v="31.033175040000003"/>
    <n v="2"/>
    <n v="174.72"/>
    <x v="64"/>
    <x v="9"/>
    <x v="0"/>
  </r>
  <r>
    <x v="0"/>
    <x v="23"/>
    <x v="1"/>
    <x v="1"/>
    <s v="-0.12776"/>
    <x v="0"/>
    <x v="0"/>
    <x v="1"/>
    <x v="1049"/>
    <n v="1.2999999999999999E-2"/>
    <x v="1122"/>
    <n v="1.8055000000000001"/>
    <n v="25.687209600000003"/>
    <n v="4"/>
    <n v="68.543999999999997"/>
    <x v="12"/>
    <x v="7"/>
    <x v="8"/>
  </r>
  <r>
    <x v="0"/>
    <x v="24"/>
    <x v="1"/>
    <x v="1"/>
    <s v="-0.12776"/>
    <x v="0"/>
    <x v="0"/>
    <x v="1"/>
    <x v="1050"/>
    <n v="1.9299999999999998E-2"/>
    <x v="1123"/>
    <n v="0.55199999999999982"/>
    <n v="16.152988319999992"/>
    <n v="2"/>
    <n v="96.095999999999989"/>
    <x v="40"/>
    <x v="9"/>
    <x v="3"/>
  </r>
  <r>
    <x v="0"/>
    <x v="25"/>
    <x v="1"/>
    <x v="1"/>
    <s v="-0.12776"/>
    <x v="0"/>
    <x v="0"/>
    <x v="1"/>
    <x v="270"/>
    <n v="1.8700000000000001E-2"/>
    <x v="1124"/>
    <n v="1.2304999999999997"/>
    <n v="36.508221309999996"/>
    <n v="7"/>
    <n v="20.16"/>
    <x v="25"/>
    <x v="5"/>
    <x v="2"/>
  </r>
  <r>
    <x v="0"/>
    <x v="26"/>
    <x v="1"/>
    <x v="1"/>
    <s v="-0.12776"/>
    <x v="0"/>
    <x v="0"/>
    <x v="1"/>
    <x v="2"/>
    <n v="1.3999999999999999E-2"/>
    <x v="1125"/>
    <n v="0.86249999999999993"/>
    <n v="15.267629999999999"/>
    <n v="8"/>
    <n v="164.64"/>
    <x v="80"/>
    <x v="19"/>
    <x v="2"/>
  </r>
  <r>
    <x v="0"/>
    <x v="27"/>
    <x v="1"/>
    <x v="1"/>
    <s v="-0.12776"/>
    <x v="0"/>
    <x v="0"/>
    <x v="1"/>
    <x v="1051"/>
    <n v="1.03E-2"/>
    <x v="1126"/>
    <n v="1.0235000000000001"/>
    <n v="12.16130888"/>
    <n v="6"/>
    <n v="88.703999999999994"/>
    <x v="35"/>
    <x v="9"/>
    <x v="7"/>
  </r>
  <r>
    <x v="0"/>
    <x v="28"/>
    <x v="1"/>
    <x v="1"/>
    <s v="-0.12776"/>
    <x v="0"/>
    <x v="0"/>
    <x v="1"/>
    <x v="1052"/>
    <n v="1.04E-2"/>
    <x v="1127"/>
    <n v="0.48299999999999993"/>
    <n v="8.2159459199999993"/>
    <n v="7"/>
    <n v="120.96"/>
    <x v="35"/>
    <x v="6"/>
    <x v="0"/>
  </r>
  <r>
    <x v="0"/>
    <x v="29"/>
    <x v="1"/>
    <x v="1"/>
    <s v="-0.12776"/>
    <x v="0"/>
    <x v="0"/>
    <x v="1"/>
    <x v="1053"/>
    <n v="1.2400000000000001E-2"/>
    <x v="1128"/>
    <n v="1.1844999999999999"/>
    <n v="18.489002640000002"/>
    <n v="2"/>
    <n v="15.36"/>
    <x v="26"/>
    <x v="9"/>
    <x v="10"/>
  </r>
  <r>
    <x v="0"/>
    <x v="30"/>
    <x v="1"/>
    <x v="1"/>
    <s v="-0.12776"/>
    <x v="0"/>
    <x v="0"/>
    <x v="1"/>
    <x v="1054"/>
    <n v="1.7899999999999999E-2"/>
    <x v="1129"/>
    <n v="0.51750000000000007"/>
    <n v="13.646619900000003"/>
    <n v="8"/>
    <n v="35.520000000000003"/>
    <x v="47"/>
    <x v="4"/>
    <x v="7"/>
  </r>
  <r>
    <x v="0"/>
    <x v="31"/>
    <x v="1"/>
    <x v="1"/>
    <s v="-0.12776"/>
    <x v="0"/>
    <x v="0"/>
    <x v="1"/>
    <x v="1055"/>
    <n v="1.3299999999999999E-2"/>
    <x v="1130"/>
    <n v="1.6559999999999999"/>
    <n v="39.151284480000001"/>
    <n v="9"/>
    <n v="93.408000000000001"/>
    <x v="36"/>
    <x v="19"/>
    <x v="6"/>
  </r>
  <r>
    <x v="0"/>
    <x v="32"/>
    <x v="1"/>
    <x v="1"/>
    <s v="-0.12776"/>
    <x v="0"/>
    <x v="0"/>
    <x v="1"/>
    <x v="1056"/>
    <n v="1.1800000000000001E-2"/>
    <x v="1131"/>
    <n v="0.74749999999999983"/>
    <n v="13.213108999999998"/>
    <n v="6"/>
    <n v="26.880000000000003"/>
    <x v="59"/>
    <x v="19"/>
    <x v="6"/>
  </r>
  <r>
    <x v="0"/>
    <x v="33"/>
    <x v="1"/>
    <x v="1"/>
    <s v="-0.12776"/>
    <x v="0"/>
    <x v="0"/>
    <x v="1"/>
    <x v="1057"/>
    <n v="2.0199999999999999E-2"/>
    <x v="1132"/>
    <n v="0.86249999999999993"/>
    <n v="20.363417999999996"/>
    <n v="8"/>
    <n v="119.61599999999999"/>
    <x v="87"/>
    <x v="9"/>
    <x v="3"/>
  </r>
  <r>
    <x v="0"/>
    <x v="34"/>
    <x v="1"/>
    <x v="1"/>
    <s v="-0.12776"/>
    <x v="0"/>
    <x v="0"/>
    <x v="1"/>
    <x v="1058"/>
    <n v="1.0100000000000001E-2"/>
    <x v="1133"/>
    <n v="1.7364999999999999"/>
    <n v="27.237523450000001"/>
    <n v="4"/>
    <n v="235.2"/>
    <x v="42"/>
    <x v="9"/>
    <x v="2"/>
  </r>
  <r>
    <x v="0"/>
    <x v="35"/>
    <x v="1"/>
    <x v="1"/>
    <s v="-0.12776"/>
    <x v="0"/>
    <x v="0"/>
    <x v="1"/>
    <x v="637"/>
    <n v="1.5099999999999999E-2"/>
    <x v="1134"/>
    <n v="0.82799999999999996"/>
    <n v="17.168844959999998"/>
    <n v="4"/>
    <n v="71.231999999999999"/>
    <x v="61"/>
    <x v="19"/>
    <x v="7"/>
  </r>
  <r>
    <x v="0"/>
    <x v="36"/>
    <x v="1"/>
    <x v="1"/>
    <s v="-0.12776"/>
    <x v="0"/>
    <x v="0"/>
    <x v="1"/>
    <x v="1059"/>
    <n v="9.8999999999999991E-3"/>
    <x v="1135"/>
    <n v="1.8399999999999996"/>
    <n v="32.103878399999992"/>
    <n v="5"/>
    <n v="45.12"/>
    <x v="80"/>
    <x v="8"/>
    <x v="7"/>
  </r>
  <r>
    <x v="0"/>
    <x v="37"/>
    <x v="1"/>
    <x v="1"/>
    <s v="-0.12776"/>
    <x v="0"/>
    <x v="0"/>
    <x v="1"/>
    <x v="1060"/>
    <n v="1.7000000000000001E-2"/>
    <x v="1136"/>
    <n v="1.3684999999999998"/>
    <n v="27.461415800000001"/>
    <n v="1"/>
    <n v="216.38399999999999"/>
    <x v="62"/>
    <x v="19"/>
    <x v="10"/>
  </r>
  <r>
    <x v="0"/>
    <x v="38"/>
    <x v="1"/>
    <x v="1"/>
    <s v="-0.12776"/>
    <x v="0"/>
    <x v="0"/>
    <x v="1"/>
    <x v="1061"/>
    <n v="1.5800000000000002E-2"/>
    <x v="1137"/>
    <n v="1.863"/>
    <n v="42.310443960000008"/>
    <n v="5"/>
    <n v="83.327999999999989"/>
    <x v="3"/>
    <x v="2"/>
    <x v="13"/>
  </r>
  <r>
    <x v="0"/>
    <x v="39"/>
    <x v="1"/>
    <x v="1"/>
    <s v="-0.12776"/>
    <x v="0"/>
    <x v="0"/>
    <x v="1"/>
    <x v="1062"/>
    <n v="1.55E-2"/>
    <x v="1138"/>
    <n v="1.8514999999999999"/>
    <n v="49.791463749999991"/>
    <n v="8"/>
    <n v="7.68"/>
    <x v="75"/>
    <x v="17"/>
    <x v="2"/>
  </r>
  <r>
    <x v="0"/>
    <x v="40"/>
    <x v="1"/>
    <x v="1"/>
    <s v="-0.12776"/>
    <x v="0"/>
    <x v="0"/>
    <x v="1"/>
    <x v="1063"/>
    <n v="1.6E-2"/>
    <x v="1139"/>
    <n v="1.8284999999999998"/>
    <n v="44.281881600000006"/>
    <n v="4"/>
    <n v="43.68"/>
    <x v="52"/>
    <x v="19"/>
    <x v="9"/>
  </r>
  <r>
    <x v="0"/>
    <x v="41"/>
    <x v="1"/>
    <x v="1"/>
    <s v="-0.12776"/>
    <x v="0"/>
    <x v="0"/>
    <x v="1"/>
    <x v="1064"/>
    <n v="1.7000000000000001E-2"/>
    <x v="1140"/>
    <n v="1.702"/>
    <n v="38.1870932"/>
    <n v="5"/>
    <n v="20.16"/>
    <x v="29"/>
    <x v="10"/>
    <x v="13"/>
  </r>
  <r>
    <x v="0"/>
    <x v="42"/>
    <x v="1"/>
    <x v="1"/>
    <s v="-0.12776"/>
    <x v="0"/>
    <x v="0"/>
    <x v="1"/>
    <x v="1065"/>
    <n v="1.2700000000000003E-2"/>
    <x v="1141"/>
    <n v="0.51750000000000007"/>
    <n v="9.5258191500000056"/>
    <n v="4"/>
    <n v="83.327999999999989"/>
    <x v="46"/>
    <x v="2"/>
    <x v="13"/>
  </r>
  <r>
    <x v="0"/>
    <x v="43"/>
    <x v="1"/>
    <x v="1"/>
    <s v="-0.12776"/>
    <x v="0"/>
    <x v="0"/>
    <x v="1"/>
    <x v="1066"/>
    <n v="1.2299999999999998E-2"/>
    <x v="1142"/>
    <n v="0.95450000000000002"/>
    <n v="14.830410119999998"/>
    <n v="7"/>
    <n v="44.160000000000004"/>
    <x v="54"/>
    <x v="9"/>
    <x v="7"/>
  </r>
  <r>
    <x v="0"/>
    <x v="44"/>
    <x v="1"/>
    <x v="1"/>
    <s v="-0.12776"/>
    <x v="0"/>
    <x v="0"/>
    <x v="1"/>
    <x v="1067"/>
    <n v="1.5099999999999999E-2"/>
    <x v="1143"/>
    <n v="0.93149999999999999"/>
    <n v="17.618633189999997"/>
    <n v="3"/>
    <n v="132.38400000000001"/>
    <x v="48"/>
    <x v="7"/>
    <x v="6"/>
  </r>
  <r>
    <x v="0"/>
    <x v="45"/>
    <x v="1"/>
    <x v="1"/>
    <s v="-0.12776"/>
    <x v="0"/>
    <x v="0"/>
    <x v="1"/>
    <x v="1068"/>
    <n v="1.7899999999999999E-2"/>
    <x v="1144"/>
    <n v="0.65549999999999975"/>
    <n v="15.361432739999994"/>
    <n v="5"/>
    <n v="20.16"/>
    <x v="13"/>
    <x v="8"/>
    <x v="2"/>
  </r>
  <r>
    <x v="0"/>
    <x v="46"/>
    <x v="1"/>
    <x v="1"/>
    <s v="-0.12776"/>
    <x v="0"/>
    <x v="0"/>
    <x v="1"/>
    <x v="1069"/>
    <n v="1.8699999999999998E-2"/>
    <x v="1145"/>
    <n v="0.90849999999999997"/>
    <n v="27.41676751"/>
    <n v="6"/>
    <n v="135.744"/>
    <x v="89"/>
    <x v="7"/>
    <x v="10"/>
  </r>
  <r>
    <x v="0"/>
    <x v="47"/>
    <x v="1"/>
    <x v="1"/>
    <s v="-0.12776"/>
    <x v="0"/>
    <x v="0"/>
    <x v="1"/>
    <x v="1070"/>
    <n v="1.8000000000000002E-2"/>
    <x v="1146"/>
    <n v="1.9204999999999999"/>
    <n v="57.135643200000011"/>
    <n v="5"/>
    <n v="48.384"/>
    <x v="22"/>
    <x v="16"/>
    <x v="10"/>
  </r>
  <r>
    <x v="0"/>
    <x v="48"/>
    <x v="1"/>
    <x v="1"/>
    <s v="-0.12776"/>
    <x v="0"/>
    <x v="0"/>
    <x v="1"/>
    <x v="603"/>
    <n v="1.3100000000000001E-2"/>
    <x v="1147"/>
    <n v="1.3455000000000001"/>
    <n v="27.271024560000008"/>
    <n v="5"/>
    <n v="108.19199999999999"/>
    <x v="88"/>
    <x v="19"/>
    <x v="8"/>
  </r>
  <r>
    <x v="0"/>
    <x v="49"/>
    <x v="1"/>
    <x v="1"/>
    <s v="-0.12776"/>
    <x v="0"/>
    <x v="0"/>
    <x v="1"/>
    <x v="1071"/>
    <n v="1.06E-2"/>
    <x v="1148"/>
    <n v="1.5409999999999999"/>
    <n v="17.602164959999996"/>
    <n v="3"/>
    <n v="135.072"/>
    <x v="80"/>
    <x v="11"/>
    <x v="1"/>
  </r>
  <r>
    <x v="0"/>
    <x v="50"/>
    <x v="1"/>
    <x v="1"/>
    <s v="-0.12776"/>
    <x v="0"/>
    <x v="0"/>
    <x v="1"/>
    <x v="1072"/>
    <n v="1.5699999999999999E-2"/>
    <x v="1149"/>
    <n v="1.863"/>
    <n v="44.903218319999993"/>
    <n v="6"/>
    <n v="281.56799999999998"/>
    <x v="89"/>
    <x v="7"/>
    <x v="2"/>
  </r>
  <r>
    <x v="0"/>
    <x v="51"/>
    <x v="1"/>
    <x v="1"/>
    <s v="-0.12776"/>
    <x v="0"/>
    <x v="0"/>
    <x v="1"/>
    <x v="1073"/>
    <n v="1.2799999999999999E-2"/>
    <x v="1150"/>
    <n v="1.8399999999999999"/>
    <n v="28.822937599999996"/>
    <n v="7"/>
    <n v="170.68800000000002"/>
    <x v="51"/>
    <x v="4"/>
    <x v="1"/>
  </r>
  <r>
    <x v="0"/>
    <x v="52"/>
    <x v="1"/>
    <x v="1"/>
    <s v="-0.12776"/>
    <x v="0"/>
    <x v="0"/>
    <x v="1"/>
    <x v="1074"/>
    <n v="1.5300000000000001E-2"/>
    <x v="1151"/>
    <n v="0.87399999999999989"/>
    <n v="16.546760280000001"/>
    <n v="0"/>
    <n v="96.095999999999989"/>
    <x v="41"/>
    <x v="8"/>
    <x v="8"/>
  </r>
  <r>
    <x v="0"/>
    <x v="53"/>
    <x v="1"/>
    <x v="1"/>
    <s v="-0.12776"/>
    <x v="0"/>
    <x v="0"/>
    <x v="1"/>
    <x v="1075"/>
    <n v="1.4499999999999999E-2"/>
    <x v="1152"/>
    <n v="1.9435"/>
    <n v="34.36360655"/>
    <n v="0"/>
    <n v="273.50399999999996"/>
    <x v="76"/>
    <x v="19"/>
    <x v="0"/>
  </r>
  <r>
    <x v="0"/>
    <x v="54"/>
    <x v="1"/>
    <x v="1"/>
    <s v="-0.12776"/>
    <x v="0"/>
    <x v="0"/>
    <x v="1"/>
    <x v="1076"/>
    <n v="1.3399999999999999E-2"/>
    <x v="1153"/>
    <n v="1.0349999999999999"/>
    <n v="13.788559799999998"/>
    <n v="6"/>
    <n v="155.232"/>
    <x v="80"/>
    <x v="15"/>
    <x v="9"/>
  </r>
  <r>
    <x v="0"/>
    <x v="55"/>
    <x v="1"/>
    <x v="1"/>
    <s v="-0.12776"/>
    <x v="0"/>
    <x v="0"/>
    <x v="1"/>
    <x v="1077"/>
    <n v="1.2299999999999998E-2"/>
    <x v="1154"/>
    <n v="0.66699999999999993"/>
    <n v="15.769921019999996"/>
    <n v="5"/>
    <n v="147.83999999999997"/>
    <x v="93"/>
    <x v="4"/>
    <x v="3"/>
  </r>
  <r>
    <x v="0"/>
    <x v="56"/>
    <x v="1"/>
    <x v="1"/>
    <s v="-0.12776"/>
    <x v="0"/>
    <x v="0"/>
    <x v="1"/>
    <x v="1078"/>
    <n v="1.2400000000000001E-2"/>
    <x v="1155"/>
    <n v="0.55199999999999982"/>
    <n v="10.516350719999998"/>
    <n v="4"/>
    <n v="98.112000000000009"/>
    <x v="53"/>
    <x v="3"/>
    <x v="2"/>
  </r>
  <r>
    <x v="0"/>
    <x v="57"/>
    <x v="1"/>
    <x v="1"/>
    <s v="-0.12776"/>
    <x v="0"/>
    <x v="0"/>
    <x v="1"/>
    <x v="1079"/>
    <n v="1.7899999999999999E-2"/>
    <x v="1156"/>
    <n v="1.8629999999999998"/>
    <n v="48.047366159999996"/>
    <n v="5"/>
    <n v="231.16799999999998"/>
    <x v="21"/>
    <x v="9"/>
    <x v="10"/>
  </r>
  <r>
    <x v="0"/>
    <x v="58"/>
    <x v="1"/>
    <x v="1"/>
    <s v="-0.12776"/>
    <x v="0"/>
    <x v="0"/>
    <x v="1"/>
    <x v="1080"/>
    <n v="1.6799999999999999E-2"/>
    <x v="1157"/>
    <n v="0.81649999999999989"/>
    <n v="13.025853119999997"/>
    <n v="3"/>
    <n v="115.58399999999999"/>
    <x v="82"/>
    <x v="10"/>
    <x v="10"/>
  </r>
  <r>
    <x v="0"/>
    <x v="59"/>
    <x v="1"/>
    <x v="1"/>
    <s v="-0.12776"/>
    <x v="0"/>
    <x v="0"/>
    <x v="1"/>
    <x v="611"/>
    <n v="1.5899999999999997E-2"/>
    <x v="1158"/>
    <n v="2.1619999999999999"/>
    <n v="52.368093719999997"/>
    <n v="5"/>
    <n v="229.15200000000002"/>
    <x v="59"/>
    <x v="7"/>
    <x v="6"/>
  </r>
  <r>
    <x v="0"/>
    <x v="60"/>
    <x v="1"/>
    <x v="1"/>
    <s v="-0.12776"/>
    <x v="0"/>
    <x v="0"/>
    <x v="1"/>
    <x v="983"/>
    <n v="1.9499999999999997E-2"/>
    <x v="1159"/>
    <n v="2.2424999999999997"/>
    <n v="65.024651249999977"/>
    <n v="1"/>
    <n v="135.072"/>
    <x v="93"/>
    <x v="3"/>
    <x v="3"/>
  </r>
  <r>
    <x v="0"/>
    <x v="61"/>
    <x v="1"/>
    <x v="1"/>
    <s v="-0.12776"/>
    <x v="0"/>
    <x v="0"/>
    <x v="1"/>
    <x v="1081"/>
    <n v="1.49E-2"/>
    <x v="1160"/>
    <n v="1.38"/>
    <n v="33.873838799999994"/>
    <n v="7"/>
    <n v="125.66399999999997"/>
    <x v="3"/>
    <x v="8"/>
    <x v="3"/>
  </r>
  <r>
    <x v="0"/>
    <x v="62"/>
    <x v="1"/>
    <x v="1"/>
    <s v="-0.12776"/>
    <x v="0"/>
    <x v="0"/>
    <x v="1"/>
    <x v="1082"/>
    <n v="1.43E-2"/>
    <x v="1161"/>
    <n v="1.2879999999999998"/>
    <n v="25.697351679999997"/>
    <n v="4"/>
    <n v="101.47199999999999"/>
    <x v="35"/>
    <x v="23"/>
    <x v="3"/>
  </r>
  <r>
    <x v="0"/>
    <x v="63"/>
    <x v="1"/>
    <x v="1"/>
    <s v="-0.12776"/>
    <x v="0"/>
    <x v="0"/>
    <x v="1"/>
    <x v="970"/>
    <n v="1.5599999999999999E-2"/>
    <x v="1162"/>
    <n v="1.4949999999999999"/>
    <n v="39.554111999999996"/>
    <n v="4"/>
    <n v="120.28800000000001"/>
    <x v="52"/>
    <x v="23"/>
    <x v="11"/>
  </r>
  <r>
    <x v="0"/>
    <x v="64"/>
    <x v="1"/>
    <x v="1"/>
    <s v="-0.12776"/>
    <x v="0"/>
    <x v="0"/>
    <x v="1"/>
    <x v="1083"/>
    <n v="1.6799999999999999E-2"/>
    <x v="1163"/>
    <n v="1.7940000000000003"/>
    <n v="35.160390720000002"/>
    <n v="4"/>
    <n v="116.92800000000001"/>
    <x v="52"/>
    <x v="17"/>
    <x v="2"/>
  </r>
  <r>
    <x v="0"/>
    <x v="65"/>
    <x v="1"/>
    <x v="1"/>
    <s v="-0.12776"/>
    <x v="0"/>
    <x v="0"/>
    <x v="1"/>
    <x v="1084"/>
    <n v="1.5900000000000001E-2"/>
    <x v="1164"/>
    <n v="1.518"/>
    <n v="27.553885920000006"/>
    <n v="1"/>
    <n v="260.73599999999999"/>
    <x v="63"/>
    <x v="1"/>
    <x v="7"/>
  </r>
  <r>
    <x v="0"/>
    <x v="66"/>
    <x v="1"/>
    <x v="1"/>
    <s v="-0.12776"/>
    <x v="0"/>
    <x v="0"/>
    <x v="1"/>
    <x v="1085"/>
    <n v="1.6500000000000001E-2"/>
    <x v="1165"/>
    <n v="1.5985"/>
    <n v="28.785947850000003"/>
    <n v="0"/>
    <n v="147.83999999999997"/>
    <x v="74"/>
    <x v="0"/>
    <x v="3"/>
  </r>
  <r>
    <x v="0"/>
    <x v="67"/>
    <x v="1"/>
    <x v="1"/>
    <s v="-0.12776"/>
    <x v="0"/>
    <x v="0"/>
    <x v="1"/>
    <x v="1086"/>
    <n v="1.84E-2"/>
    <x v="1166"/>
    <n v="1.1499999999999999"/>
    <n v="38.087999999999994"/>
    <n v="6"/>
    <n v="124.99199999999999"/>
    <x v="82"/>
    <x v="16"/>
    <x v="6"/>
  </r>
  <r>
    <x v="0"/>
    <x v="68"/>
    <x v="1"/>
    <x v="1"/>
    <s v="-0.12776"/>
    <x v="0"/>
    <x v="0"/>
    <x v="1"/>
    <x v="862"/>
    <n v="1.9199999999999998E-2"/>
    <x v="1167"/>
    <n v="1.2535000000000001"/>
    <n v="26.690524800000002"/>
    <n v="2"/>
    <n v="180.768"/>
    <x v="66"/>
    <x v="14"/>
    <x v="4"/>
  </r>
  <r>
    <x v="0"/>
    <x v="69"/>
    <x v="1"/>
    <x v="1"/>
    <s v="-0.12776"/>
    <x v="0"/>
    <x v="0"/>
    <x v="1"/>
    <x v="1087"/>
    <n v="1.9199999999999998E-2"/>
    <x v="1168"/>
    <n v="1.2189999999999999"/>
    <n v="31.727546879999995"/>
    <n v="1"/>
    <n v="118.94399999999999"/>
    <x v="36"/>
    <x v="10"/>
    <x v="3"/>
  </r>
  <r>
    <x v="0"/>
    <x v="70"/>
    <x v="1"/>
    <x v="1"/>
    <s v="-0.12776"/>
    <x v="0"/>
    <x v="0"/>
    <x v="1"/>
    <x v="1088"/>
    <n v="1.6399999999999998E-2"/>
    <x v="1169"/>
    <n v="1.012"/>
    <n v="29.797894719999999"/>
    <n v="5"/>
    <n v="154.55999999999997"/>
    <x v="36"/>
    <x v="15"/>
    <x v="11"/>
  </r>
  <r>
    <x v="0"/>
    <x v="71"/>
    <x v="1"/>
    <x v="1"/>
    <s v="-0.12776"/>
    <x v="0"/>
    <x v="0"/>
    <x v="1"/>
    <x v="1089"/>
    <n v="1.2399999999999998E-2"/>
    <x v="1170"/>
    <n v="0.8969999999999998"/>
    <n v="19.407061439999996"/>
    <n v="7"/>
    <n v="39.360000000000007"/>
    <x v="58"/>
    <x v="7"/>
    <x v="2"/>
  </r>
  <r>
    <x v="0"/>
    <x v="72"/>
    <x v="1"/>
    <x v="1"/>
    <s v="-0.12776"/>
    <x v="0"/>
    <x v="0"/>
    <x v="1"/>
    <x v="1090"/>
    <n v="1.6999999999999998E-2"/>
    <x v="1171"/>
    <n v="1.7479999999999998"/>
    <n v="36.89538559999999"/>
    <n v="0"/>
    <n v="43.68"/>
    <x v="47"/>
    <x v="0"/>
    <x v="8"/>
  </r>
  <r>
    <x v="0"/>
    <x v="73"/>
    <x v="1"/>
    <x v="1"/>
    <s v="-0.12776"/>
    <x v="0"/>
    <x v="0"/>
    <x v="1"/>
    <x v="1091"/>
    <n v="1.0999999999999999E-2"/>
    <x v="1172"/>
    <n v="1.1039999999999999"/>
    <n v="13.764009599999998"/>
    <n v="7"/>
    <n v="120.96"/>
    <x v="72"/>
    <x v="0"/>
    <x v="10"/>
  </r>
  <r>
    <x v="0"/>
    <x v="74"/>
    <x v="1"/>
    <x v="1"/>
    <s v="-0.12776"/>
    <x v="0"/>
    <x v="0"/>
    <x v="1"/>
    <x v="818"/>
    <n v="1.1799999999999998E-2"/>
    <x v="1173"/>
    <n v="1.518"/>
    <n v="18.811602479999998"/>
    <n v="5"/>
    <n v="208.32"/>
    <x v="47"/>
    <x v="10"/>
    <x v="7"/>
  </r>
  <r>
    <x v="0"/>
    <x v="75"/>
    <x v="1"/>
    <x v="1"/>
    <s v="-0.12776"/>
    <x v="0"/>
    <x v="0"/>
    <x v="1"/>
    <x v="1092"/>
    <n v="1.0100000000000001E-2"/>
    <x v="1174"/>
    <n v="2.3344999999999998"/>
    <n v="37.904716220000005"/>
    <n v="3"/>
    <n v="282.23999999999995"/>
    <x v="82"/>
    <x v="8"/>
    <x v="10"/>
  </r>
  <r>
    <x v="0"/>
    <x v="76"/>
    <x v="1"/>
    <x v="1"/>
    <s v="-0.12776"/>
    <x v="0"/>
    <x v="0"/>
    <x v="1"/>
    <x v="51"/>
    <n v="1.5200000000000002E-2"/>
    <x v="1175"/>
    <n v="2.093"/>
    <n v="33.722416000000003"/>
    <n v="4"/>
    <n v="102.14400000000001"/>
    <x v="89"/>
    <x v="9"/>
    <x v="0"/>
  </r>
  <r>
    <x v="0"/>
    <x v="77"/>
    <x v="1"/>
    <x v="1"/>
    <s v="-0.12776"/>
    <x v="0"/>
    <x v="0"/>
    <x v="1"/>
    <x v="1093"/>
    <n v="1.2899999999999998E-2"/>
    <x v="1176"/>
    <n v="1.3799999999999997"/>
    <n v="22.170610799999992"/>
    <n v="5"/>
    <n v="241.92"/>
    <x v="98"/>
    <x v="19"/>
    <x v="10"/>
  </r>
  <r>
    <x v="0"/>
    <x v="78"/>
    <x v="1"/>
    <x v="1"/>
    <s v="-0.12776"/>
    <x v="0"/>
    <x v="0"/>
    <x v="1"/>
    <x v="1094"/>
    <n v="1.7299999999999999E-2"/>
    <x v="1177"/>
    <n v="1.8169999999999999"/>
    <n v="40.782601339999999"/>
    <n v="0"/>
    <n v="262.08"/>
    <x v="90"/>
    <x v="15"/>
    <x v="6"/>
  </r>
  <r>
    <x v="0"/>
    <x v="79"/>
    <x v="1"/>
    <x v="1"/>
    <s v="-0.12776"/>
    <x v="0"/>
    <x v="0"/>
    <x v="1"/>
    <x v="1095"/>
    <n v="1.43E-2"/>
    <x v="1178"/>
    <n v="2.254"/>
    <n v="44.467543120000002"/>
    <n v="3"/>
    <n v="53.760000000000005"/>
    <x v="51"/>
    <x v="15"/>
    <x v="2"/>
  </r>
  <r>
    <x v="0"/>
    <x v="80"/>
    <x v="1"/>
    <x v="1"/>
    <s v="-0.12776"/>
    <x v="0"/>
    <x v="0"/>
    <x v="1"/>
    <x v="1096"/>
    <n v="1.2E-2"/>
    <x v="1179"/>
    <n v="1.4489999999999998"/>
    <n v="25.821179999999998"/>
    <n v="7"/>
    <n v="64.512"/>
    <x v="71"/>
    <x v="19"/>
    <x v="1"/>
  </r>
  <r>
    <x v="0"/>
    <x v="81"/>
    <x v="1"/>
    <x v="1"/>
    <s v="-0.12776"/>
    <x v="0"/>
    <x v="0"/>
    <x v="1"/>
    <x v="1097"/>
    <n v="1.4700000000000001E-2"/>
    <x v="1180"/>
    <n v="2.1044999999999998"/>
    <n v="40.947088140000005"/>
    <n v="6"/>
    <n v="65.855999999999995"/>
    <x v="26"/>
    <x v="1"/>
    <x v="11"/>
  </r>
  <r>
    <x v="0"/>
    <x v="82"/>
    <x v="1"/>
    <x v="1"/>
    <s v="-0.12776"/>
    <x v="0"/>
    <x v="0"/>
    <x v="1"/>
    <x v="84"/>
    <n v="1.1000000000000001E-2"/>
    <x v="1181"/>
    <n v="0.50600000000000001"/>
    <n v="8.1586428000000009"/>
    <n v="2"/>
    <n v="153.21599999999998"/>
    <x v="41"/>
    <x v="16"/>
    <x v="3"/>
  </r>
  <r>
    <x v="0"/>
    <x v="83"/>
    <x v="1"/>
    <x v="1"/>
    <s v="-0.12776"/>
    <x v="0"/>
    <x v="0"/>
    <x v="1"/>
    <x v="1098"/>
    <n v="1.03E-2"/>
    <x v="1182"/>
    <n v="2.3574999999999999"/>
    <n v="34.252541850000007"/>
    <n v="3"/>
    <n v="44.160000000000004"/>
    <x v="73"/>
    <x v="6"/>
    <x v="11"/>
  </r>
  <r>
    <x v="0"/>
    <x v="84"/>
    <x v="1"/>
    <x v="1"/>
    <s v="-0.12776"/>
    <x v="0"/>
    <x v="0"/>
    <x v="1"/>
    <x v="1099"/>
    <n v="1.4200000000000001E-2"/>
    <x v="1183"/>
    <n v="1.081"/>
    <n v="24.056833440000002"/>
    <n v="3"/>
    <n v="143.136"/>
    <x v="46"/>
    <x v="10"/>
    <x v="1"/>
  </r>
  <r>
    <x v="0"/>
    <x v="85"/>
    <x v="1"/>
    <x v="1"/>
    <s v="-0.12776"/>
    <x v="0"/>
    <x v="0"/>
    <x v="1"/>
    <x v="1100"/>
    <n v="1.2100000000000003E-2"/>
    <x v="1184"/>
    <n v="2.2999999999999998"/>
    <n v="48.296182000000009"/>
    <n v="2"/>
    <n v="91.391999999999996"/>
    <x v="51"/>
    <x v="9"/>
    <x v="1"/>
  </r>
  <r>
    <x v="0"/>
    <x v="86"/>
    <x v="1"/>
    <x v="1"/>
    <s v="-0.12776"/>
    <x v="0"/>
    <x v="0"/>
    <x v="1"/>
    <x v="1101"/>
    <n v="1.5899999999999997E-2"/>
    <x v="1185"/>
    <n v="1.7134999999999998"/>
    <n v="44.103639419999993"/>
    <n v="2"/>
    <n v="44.160000000000004"/>
    <x v="51"/>
    <x v="6"/>
    <x v="2"/>
  </r>
  <r>
    <x v="0"/>
    <x v="87"/>
    <x v="1"/>
    <x v="1"/>
    <s v="-0.12776"/>
    <x v="0"/>
    <x v="0"/>
    <x v="1"/>
    <x v="1102"/>
    <n v="1.1900000000000001E-2"/>
    <x v="1186"/>
    <n v="0.57500000000000007"/>
    <n v="8.7515575000000005"/>
    <n v="1"/>
    <n v="145.15199999999999"/>
    <x v="80"/>
    <x v="8"/>
    <x v="7"/>
  </r>
  <r>
    <x v="0"/>
    <x v="88"/>
    <x v="1"/>
    <x v="1"/>
    <s v="-0.12776"/>
    <x v="0"/>
    <x v="0"/>
    <x v="1"/>
    <x v="1103"/>
    <n v="1.3499999999999998E-2"/>
    <x v="1187"/>
    <n v="0.87399999999999978"/>
    <n v="17.344529999999995"/>
    <n v="2"/>
    <n v="165.31199999999998"/>
    <x v="75"/>
    <x v="10"/>
    <x v="10"/>
  </r>
  <r>
    <x v="0"/>
    <x v="89"/>
    <x v="1"/>
    <x v="1"/>
    <s v="-0.12776"/>
    <x v="0"/>
    <x v="0"/>
    <x v="1"/>
    <x v="1104"/>
    <n v="1.3200000000000003E-2"/>
    <x v="1188"/>
    <n v="1.1729999999999998"/>
    <n v="18.9983772"/>
    <n v="2"/>
    <n v="110.208"/>
    <x v="89"/>
    <x v="15"/>
    <x v="7"/>
  </r>
  <r>
    <x v="0"/>
    <x v="90"/>
    <x v="1"/>
    <x v="1"/>
    <s v="-0.12776"/>
    <x v="0"/>
    <x v="0"/>
    <x v="1"/>
    <x v="1105"/>
    <n v="1.2699999999999999E-2"/>
    <x v="1189"/>
    <n v="2.0354999999999999"/>
    <n v="46.753847309999998"/>
    <n v="5"/>
    <n v="59.519999999999996"/>
    <x v="3"/>
    <x v="17"/>
    <x v="1"/>
  </r>
  <r>
    <x v="0"/>
    <x v="91"/>
    <x v="1"/>
    <x v="1"/>
    <s v="-0.12776"/>
    <x v="0"/>
    <x v="0"/>
    <x v="1"/>
    <x v="1106"/>
    <n v="1.5099999999999999E-2"/>
    <x v="1190"/>
    <n v="1.0464999999999998"/>
    <n v="22.066122259999997"/>
    <n v="2"/>
    <n v="201.6"/>
    <x v="74"/>
    <x v="4"/>
    <x v="2"/>
  </r>
  <r>
    <x v="1"/>
    <x v="92"/>
    <x v="1"/>
    <x v="1"/>
    <s v="-0.12776"/>
    <x v="0"/>
    <x v="0"/>
    <x v="1"/>
    <x v="1107"/>
    <n v="1.12E-2"/>
    <x v="1191"/>
    <n v="2.0585"/>
    <n v="30.615000079999994"/>
    <n v="4"/>
    <n v="259.392"/>
    <x v="82"/>
    <x v="15"/>
    <x v="9"/>
  </r>
  <r>
    <x v="1"/>
    <x v="93"/>
    <x v="1"/>
    <x v="1"/>
    <s v="-0.12776"/>
    <x v="0"/>
    <x v="0"/>
    <x v="1"/>
    <x v="1108"/>
    <n v="9.7999999999999997E-3"/>
    <x v="1192"/>
    <n v="2.1159999999999997"/>
    <n v="19.001129839999997"/>
    <n v="5"/>
    <n v="184.79999999999998"/>
    <x v="81"/>
    <x v="6"/>
    <x v="1"/>
  </r>
  <r>
    <x v="1"/>
    <x v="94"/>
    <x v="1"/>
    <x v="1"/>
    <s v="-0.12776"/>
    <x v="0"/>
    <x v="0"/>
    <x v="1"/>
    <x v="1109"/>
    <n v="1.7000000000000001E-2"/>
    <x v="1193"/>
    <n v="0.74749999999999994"/>
    <n v="14.4280955"/>
    <n v="3"/>
    <n v="82.655999999999992"/>
    <x v="88"/>
    <x v="11"/>
    <x v="8"/>
  </r>
  <r>
    <x v="1"/>
    <x v="95"/>
    <x v="1"/>
    <x v="1"/>
    <s v="-0.12776"/>
    <x v="0"/>
    <x v="0"/>
    <x v="1"/>
    <x v="1110"/>
    <n v="1.77E-2"/>
    <x v="1194"/>
    <n v="2.1274999999999999"/>
    <n v="52.455852750000005"/>
    <n v="7"/>
    <n v="111.55200000000001"/>
    <x v="41"/>
    <x v="10"/>
    <x v="1"/>
  </r>
  <r>
    <x v="1"/>
    <x v="96"/>
    <x v="1"/>
    <x v="1"/>
    <s v="-0.12776"/>
    <x v="0"/>
    <x v="0"/>
    <x v="1"/>
    <x v="1111"/>
    <n v="1.89E-2"/>
    <x v="1195"/>
    <n v="0.86249999999999993"/>
    <n v="15.073765874999998"/>
    <n v="7"/>
    <n v="88.703999999999994"/>
    <x v="42"/>
    <x v="20"/>
    <x v="10"/>
  </r>
  <r>
    <x v="1"/>
    <x v="97"/>
    <x v="1"/>
    <x v="1"/>
    <s v="-0.12776"/>
    <x v="0"/>
    <x v="0"/>
    <x v="1"/>
    <x v="1112"/>
    <n v="1.7399999999999999E-2"/>
    <x v="1196"/>
    <n v="0.78200000000000003"/>
    <n v="17.163617519999999"/>
    <n v="5"/>
    <n v="52.415999999999997"/>
    <x v="0"/>
    <x v="9"/>
    <x v="9"/>
  </r>
  <r>
    <x v="1"/>
    <x v="98"/>
    <x v="1"/>
    <x v="1"/>
    <s v="-0.12776"/>
    <x v="0"/>
    <x v="0"/>
    <x v="1"/>
    <x v="1004"/>
    <n v="1.2299999999999998E-2"/>
    <x v="1197"/>
    <n v="1.3224999999999998"/>
    <n v="17.307821999999994"/>
    <n v="8"/>
    <n v="90.719999999999985"/>
    <x v="54"/>
    <x v="16"/>
    <x v="11"/>
  </r>
  <r>
    <x v="1"/>
    <x v="99"/>
    <x v="1"/>
    <x v="1"/>
    <s v="-0.12776"/>
    <x v="0"/>
    <x v="0"/>
    <x v="1"/>
    <x v="1113"/>
    <n v="1.14E-2"/>
    <x v="1198"/>
    <n v="1.7594999999999996"/>
    <n v="14.195258909999994"/>
    <n v="2"/>
    <n v="60.48"/>
    <x v="88"/>
    <x v="13"/>
    <x v="11"/>
  </r>
  <r>
    <x v="1"/>
    <x v="100"/>
    <x v="1"/>
    <x v="1"/>
    <s v="-0.12776"/>
    <x v="0"/>
    <x v="0"/>
    <x v="1"/>
    <x v="1114"/>
    <n v="1.2E-2"/>
    <x v="1199"/>
    <n v="1.2075"/>
    <n v="12.688893"/>
    <n v="7"/>
    <n v="15.36"/>
    <x v="66"/>
    <x v="15"/>
    <x v="6"/>
  </r>
  <r>
    <x v="1"/>
    <x v="101"/>
    <x v="1"/>
    <x v="1"/>
    <s v="-0.12776"/>
    <x v="0"/>
    <x v="0"/>
    <x v="1"/>
    <x v="1115"/>
    <n v="9.3999999999999986E-3"/>
    <x v="1200"/>
    <n v="0.79349999999999987"/>
    <n v="7.5916684199999978"/>
    <n v="3"/>
    <n v="9.6"/>
    <x v="82"/>
    <x v="10"/>
    <x v="0"/>
  </r>
  <r>
    <x v="1"/>
    <x v="102"/>
    <x v="1"/>
    <x v="1"/>
    <s v="-0.12776"/>
    <x v="0"/>
    <x v="0"/>
    <x v="1"/>
    <x v="1116"/>
    <n v="1.1099999999999999E-2"/>
    <x v="1201"/>
    <n v="0.50599999999999989"/>
    <n v="7.3639242599999974"/>
    <n v="5"/>
    <n v="19.2"/>
    <x v="51"/>
    <x v="17"/>
    <x v="11"/>
  </r>
  <r>
    <x v="1"/>
    <x v="103"/>
    <x v="1"/>
    <x v="1"/>
    <s v="-0.12776"/>
    <x v="0"/>
    <x v="0"/>
    <x v="1"/>
    <x v="1117"/>
    <n v="1.04E-2"/>
    <x v="1202"/>
    <n v="1.3455000000000001"/>
    <n v="10.294797239999999"/>
    <n v="6"/>
    <n v="28.799999999999997"/>
    <x v="87"/>
    <x v="1"/>
    <x v="16"/>
  </r>
  <r>
    <x v="1"/>
    <x v="104"/>
    <x v="1"/>
    <x v="1"/>
    <s v="-0.12776"/>
    <x v="0"/>
    <x v="0"/>
    <x v="1"/>
    <x v="1108"/>
    <n v="1.2200000000000003E-2"/>
    <x v="1203"/>
    <n v="0.50599999999999989"/>
    <n v="5.6565031599999998"/>
    <n v="5"/>
    <n v="77.952000000000012"/>
    <x v="82"/>
    <x v="23"/>
    <x v="13"/>
  </r>
  <r>
    <x v="1"/>
    <x v="105"/>
    <x v="1"/>
    <x v="1"/>
    <s v="-0.12776"/>
    <x v="0"/>
    <x v="0"/>
    <x v="1"/>
    <x v="1108"/>
    <n v="1.8100000000000002E-2"/>
    <x v="1204"/>
    <n v="2.1159999999999997"/>
    <n v="35.093923479999994"/>
    <n v="4"/>
    <n v="101.47199999999999"/>
    <x v="39"/>
    <x v="23"/>
    <x v="4"/>
  </r>
  <r>
    <x v="1"/>
    <x v="106"/>
    <x v="1"/>
    <x v="1"/>
    <s v="-0.12776"/>
    <x v="0"/>
    <x v="0"/>
    <x v="1"/>
    <x v="1118"/>
    <n v="1.26E-2"/>
    <x v="1205"/>
    <n v="1.8054999999999999"/>
    <n v="24.794462069999994"/>
    <n v="8"/>
    <n v="290.30399999999997"/>
    <x v="74"/>
    <x v="0"/>
    <x v="6"/>
  </r>
  <r>
    <x v="1"/>
    <x v="107"/>
    <x v="1"/>
    <x v="1"/>
    <s v="-0.12776"/>
    <x v="0"/>
    <x v="0"/>
    <x v="1"/>
    <x v="1119"/>
    <n v="1.3699999999999999E-2"/>
    <x v="1206"/>
    <n v="1.978"/>
    <n v="33.195785000000001"/>
    <n v="8"/>
    <n v="28.799999999999997"/>
    <x v="91"/>
    <x v="6"/>
    <x v="12"/>
  </r>
  <r>
    <x v="1"/>
    <x v="108"/>
    <x v="1"/>
    <x v="1"/>
    <s v="-0.12776"/>
    <x v="0"/>
    <x v="0"/>
    <x v="1"/>
    <x v="1120"/>
    <n v="1.3399999999999999E-2"/>
    <x v="1207"/>
    <n v="1.1154999999999999"/>
    <n v="18.886418949999996"/>
    <n v="6"/>
    <n v="64.512"/>
    <x v="81"/>
    <x v="17"/>
    <x v="3"/>
  </r>
  <r>
    <x v="1"/>
    <x v="109"/>
    <x v="1"/>
    <x v="1"/>
    <s v="-0.12776"/>
    <x v="0"/>
    <x v="0"/>
    <x v="1"/>
    <x v="1121"/>
    <n v="1.2800000000000001E-2"/>
    <x v="1208"/>
    <n v="2.0239999999999996"/>
    <n v="19.114332159999996"/>
    <n v="3"/>
    <n v="114.91200000000001"/>
    <x v="57"/>
    <x v="19"/>
    <x v="6"/>
  </r>
  <r>
    <x v="1"/>
    <x v="110"/>
    <x v="1"/>
    <x v="1"/>
    <s v="-0.12776"/>
    <x v="0"/>
    <x v="0"/>
    <x v="1"/>
    <x v="1122"/>
    <n v="1.7300000000000003E-2"/>
    <x v="1209"/>
    <n v="2.0585"/>
    <n v="45.594107615000006"/>
    <n v="4"/>
    <n v="159.93600000000001"/>
    <x v="93"/>
    <x v="19"/>
    <x v="9"/>
  </r>
  <r>
    <x v="1"/>
    <x v="111"/>
    <x v="1"/>
    <x v="1"/>
    <s v="-0.12776"/>
    <x v="0"/>
    <x v="0"/>
    <x v="1"/>
    <x v="1123"/>
    <n v="1.1199999999999998E-2"/>
    <x v="1210"/>
    <n v="2.2425000000000002"/>
    <n v="25.193859599999996"/>
    <n v="7"/>
    <n v="83.327999999999989"/>
    <x v="91"/>
    <x v="10"/>
    <x v="9"/>
  </r>
  <r>
    <x v="1"/>
    <x v="112"/>
    <x v="1"/>
    <x v="1"/>
    <s v="-0.12776"/>
    <x v="0"/>
    <x v="0"/>
    <x v="1"/>
    <x v="1124"/>
    <n v="1.4699999999999998E-2"/>
    <x v="1211"/>
    <n v="1.8745000000000001"/>
    <n v="24.168622064999997"/>
    <n v="3"/>
    <n v="49.056000000000004"/>
    <x v="70"/>
    <x v="7"/>
    <x v="10"/>
  </r>
  <r>
    <x v="1"/>
    <x v="113"/>
    <x v="1"/>
    <x v="1"/>
    <s v="-0.12776"/>
    <x v="0"/>
    <x v="0"/>
    <x v="1"/>
    <x v="1125"/>
    <n v="1.3399999999999999E-2"/>
    <x v="1212"/>
    <n v="1.6905000000000001"/>
    <n v="17.696289239999999"/>
    <n v="5"/>
    <n v="123.648"/>
    <x v="39"/>
    <x v="10"/>
    <x v="0"/>
  </r>
  <r>
    <x v="1"/>
    <x v="114"/>
    <x v="1"/>
    <x v="1"/>
    <s v="-0.12776"/>
    <x v="0"/>
    <x v="0"/>
    <x v="1"/>
    <x v="1126"/>
    <n v="1.44E-2"/>
    <x v="1213"/>
    <n v="1.5064999999999997"/>
    <n v="23.03643383999999"/>
    <n v="5"/>
    <n v="149.184"/>
    <x v="59"/>
    <x v="0"/>
    <x v="13"/>
  </r>
  <r>
    <x v="1"/>
    <x v="115"/>
    <x v="1"/>
    <x v="1"/>
    <s v="-0.12776"/>
    <x v="0"/>
    <x v="0"/>
    <x v="1"/>
    <x v="98"/>
    <n v="1.61E-2"/>
    <x v="1214"/>
    <n v="1.2534999999999998"/>
    <n v="14.677895854999997"/>
    <n v="7"/>
    <n v="301.72800000000001"/>
    <x v="104"/>
    <x v="22"/>
    <x v="1"/>
  </r>
  <r>
    <x v="1"/>
    <x v="116"/>
    <x v="1"/>
    <x v="1"/>
    <s v="-0.12776"/>
    <x v="0"/>
    <x v="0"/>
    <x v="1"/>
    <x v="1127"/>
    <n v="1.6999999999999998E-2"/>
    <x v="1215"/>
    <n v="2.3345000000000002"/>
    <n v="39.892869799999993"/>
    <n v="7"/>
    <n v="258.048"/>
    <x v="76"/>
    <x v="6"/>
    <x v="13"/>
  </r>
  <r>
    <x v="1"/>
    <x v="117"/>
    <x v="1"/>
    <x v="1"/>
    <s v="-0.12776"/>
    <x v="0"/>
    <x v="0"/>
    <x v="1"/>
    <x v="1128"/>
    <n v="1.52E-2"/>
    <x v="1216"/>
    <n v="1.1729999999999998"/>
    <n v="16.362223919999995"/>
    <n v="6"/>
    <n v="303.74399999999997"/>
    <x v="89"/>
    <x v="11"/>
    <x v="12"/>
  </r>
  <r>
    <x v="1"/>
    <x v="118"/>
    <x v="1"/>
    <x v="1"/>
    <s v="-0.12776"/>
    <x v="0"/>
    <x v="0"/>
    <x v="1"/>
    <x v="1129"/>
    <n v="1.0999999999999999E-2"/>
    <x v="1217"/>
    <n v="1.9434999999999998"/>
    <n v="18.915696799999996"/>
    <n v="5"/>
    <n v="393.79199999999997"/>
    <x v="63"/>
    <x v="8"/>
    <x v="1"/>
  </r>
  <r>
    <x v="1"/>
    <x v="119"/>
    <x v="1"/>
    <x v="1"/>
    <s v="-0.12776"/>
    <x v="0"/>
    <x v="0"/>
    <x v="1"/>
    <x v="1130"/>
    <n v="1.2200000000000001E-2"/>
    <x v="1218"/>
    <n v="2.2885"/>
    <n v="20.012840960000002"/>
    <n v="5"/>
    <n v="278.20799999999997"/>
    <x v="105"/>
    <x v="11"/>
    <x v="2"/>
  </r>
  <r>
    <x v="1"/>
    <x v="120"/>
    <x v="1"/>
    <x v="1"/>
    <s v="-0.12776"/>
    <x v="0"/>
    <x v="0"/>
    <x v="1"/>
    <x v="1131"/>
    <n v="1.0599999999999998E-2"/>
    <x v="1219"/>
    <n v="2.1159999999999997"/>
    <n v="28.18279239999999"/>
    <n v="3"/>
    <n v="310.464"/>
    <x v="57"/>
    <x v="3"/>
    <x v="15"/>
  </r>
  <r>
    <x v="1"/>
    <x v="121"/>
    <x v="1"/>
    <x v="1"/>
    <s v="-0.12776"/>
    <x v="0"/>
    <x v="0"/>
    <x v="1"/>
    <x v="1132"/>
    <n v="1.2899999999999998E-2"/>
    <x v="1220"/>
    <n v="2.2654999999999994"/>
    <n v="34.450371059999988"/>
    <n v="10"/>
    <n v="348.76799999999997"/>
    <x v="75"/>
    <x v="10"/>
    <x v="14"/>
  </r>
  <r>
    <x v="1"/>
    <x v="122"/>
    <x v="1"/>
    <x v="1"/>
    <s v="-0.12776"/>
    <x v="0"/>
    <x v="0"/>
    <x v="1"/>
    <x v="1133"/>
    <n v="1.2399999999999998E-2"/>
    <x v="1221"/>
    <n v="1.3454999999999999"/>
    <n v="17.062931339999995"/>
    <n v="3"/>
    <n v="213.69599999999997"/>
    <x v="31"/>
    <x v="23"/>
    <x v="8"/>
  </r>
  <r>
    <x v="1"/>
    <x v="123"/>
    <x v="1"/>
    <x v="1"/>
    <s v="-0.12776"/>
    <x v="0"/>
    <x v="0"/>
    <x v="1"/>
    <x v="1134"/>
    <n v="1.3899999999999999E-2"/>
    <x v="1222"/>
    <n v="0.58649999999999991"/>
    <n v="8.3887681499999989"/>
    <n v="3"/>
    <n v="204.95999999999998"/>
    <x v="46"/>
    <x v="10"/>
    <x v="11"/>
  </r>
  <r>
    <x v="1"/>
    <x v="124"/>
    <x v="1"/>
    <x v="1"/>
    <s v="-0.12776"/>
    <x v="0"/>
    <x v="0"/>
    <x v="1"/>
    <x v="1135"/>
    <n v="1.4700000000000001E-2"/>
    <x v="1223"/>
    <n v="1.2189999999999999"/>
    <n v="23.418733169999996"/>
    <n v="5"/>
    <n v="68.543999999999997"/>
    <x v="106"/>
    <x v="14"/>
    <x v="10"/>
  </r>
  <r>
    <x v="1"/>
    <x v="125"/>
    <x v="1"/>
    <x v="1"/>
    <s v="-0.12776"/>
    <x v="0"/>
    <x v="0"/>
    <x v="1"/>
    <x v="1136"/>
    <n v="1.44E-2"/>
    <x v="1224"/>
    <n v="0.54049999999999998"/>
    <n v="6.1837523999999995"/>
    <n v="7"/>
    <n v="198.91199999999998"/>
    <x v="54"/>
    <x v="22"/>
    <x v="11"/>
  </r>
  <r>
    <x v="1"/>
    <x v="126"/>
    <x v="1"/>
    <x v="1"/>
    <s v="-0.12776"/>
    <x v="0"/>
    <x v="0"/>
    <x v="1"/>
    <x v="1137"/>
    <n v="1.1399999999999999E-2"/>
    <x v="1225"/>
    <n v="1.1384999999999998"/>
    <n v="9.1669970699999972"/>
    <n v="8"/>
    <n v="122.30399999999997"/>
    <x v="60"/>
    <x v="23"/>
    <x v="2"/>
  </r>
  <r>
    <x v="1"/>
    <x v="127"/>
    <x v="1"/>
    <x v="1"/>
    <s v="-0.12776"/>
    <x v="0"/>
    <x v="0"/>
    <x v="1"/>
    <x v="1138"/>
    <n v="1.6300000000000002E-2"/>
    <x v="1226"/>
    <n v="1.5985"/>
    <n v="32.811754115000006"/>
    <n v="3"/>
    <n v="149.85599999999999"/>
    <x v="69"/>
    <x v="15"/>
    <x v="9"/>
  </r>
  <r>
    <x v="1"/>
    <x v="128"/>
    <x v="1"/>
    <x v="1"/>
    <s v="-0.12776"/>
    <x v="0"/>
    <x v="0"/>
    <x v="1"/>
    <x v="1139"/>
    <n v="1.3200000000000002E-2"/>
    <x v="1227"/>
    <n v="1.1614999999999998"/>
    <n v="13.018231379999998"/>
    <n v="9"/>
    <n v="370.27199999999999"/>
    <x v="41"/>
    <x v="8"/>
    <x v="13"/>
  </r>
  <r>
    <x v="1"/>
    <x v="129"/>
    <x v="1"/>
    <x v="1"/>
    <s v="-0.12776"/>
    <x v="0"/>
    <x v="0"/>
    <x v="1"/>
    <x v="1140"/>
    <n v="1.1699999999999999E-2"/>
    <x v="1228"/>
    <n v="1.4029999999999998"/>
    <n v="20.476195739999994"/>
    <n v="9"/>
    <n v="262.75200000000001"/>
    <x v="26"/>
    <x v="0"/>
    <x v="1"/>
  </r>
  <r>
    <x v="1"/>
    <x v="130"/>
    <x v="1"/>
    <x v="1"/>
    <s v="-0.12776"/>
    <x v="0"/>
    <x v="0"/>
    <x v="1"/>
    <x v="1141"/>
    <n v="1.1300000000000001E-2"/>
    <x v="1229"/>
    <n v="1.0925"/>
    <n v="9.7391677250000015"/>
    <n v="9"/>
    <n v="73.24799999999999"/>
    <x v="97"/>
    <x v="10"/>
    <x v="1"/>
  </r>
  <r>
    <x v="1"/>
    <x v="131"/>
    <x v="1"/>
    <x v="1"/>
    <s v="-0.12776"/>
    <x v="0"/>
    <x v="0"/>
    <x v="1"/>
    <x v="1142"/>
    <n v="1.3599999999999999E-2"/>
    <x v="1230"/>
    <n v="1.2304999999999997"/>
    <n v="16.493818879999992"/>
    <n v="3"/>
    <n v="210.33599999999998"/>
    <x v="36"/>
    <x v="2"/>
    <x v="8"/>
  </r>
  <r>
    <x v="1"/>
    <x v="132"/>
    <x v="1"/>
    <x v="1"/>
    <s v="-0.12776"/>
    <x v="0"/>
    <x v="0"/>
    <x v="1"/>
    <x v="1143"/>
    <n v="1.7899999999999999E-2"/>
    <x v="1231"/>
    <n v="1.1154999999999999"/>
    <n v="22.391498429999995"/>
    <n v="2"/>
    <n v="183.45599999999999"/>
    <x v="48"/>
    <x v="8"/>
    <x v="2"/>
  </r>
  <r>
    <x v="1"/>
    <x v="133"/>
    <x v="1"/>
    <x v="1"/>
    <s v="-0.12776"/>
    <x v="0"/>
    <x v="0"/>
    <x v="1"/>
    <x v="1144"/>
    <n v="1.44E-2"/>
    <x v="1232"/>
    <n v="1.5524999999999998"/>
    <n v="19.045076399999996"/>
    <n v="8"/>
    <n v="215.04"/>
    <x v="46"/>
    <x v="19"/>
    <x v="3"/>
  </r>
  <r>
    <x v="1"/>
    <x v="134"/>
    <x v="1"/>
    <x v="1"/>
    <s v="-0.12776"/>
    <x v="0"/>
    <x v="0"/>
    <x v="1"/>
    <x v="1145"/>
    <n v="1.5100000000000001E-2"/>
    <x v="1233"/>
    <n v="1.4260000000000002"/>
    <n v="20.559326480000003"/>
    <n v="8"/>
    <n v="96.095999999999989"/>
    <x v="42"/>
    <x v="19"/>
    <x v="7"/>
  </r>
  <r>
    <x v="1"/>
    <x v="135"/>
    <x v="1"/>
    <x v="1"/>
    <s v="-0.12776"/>
    <x v="0"/>
    <x v="0"/>
    <x v="1"/>
    <x v="1146"/>
    <n v="1.3599999999999999E-2"/>
    <x v="1234"/>
    <n v="1.4259999999999999"/>
    <n v="22.304579359999995"/>
    <n v="8"/>
    <n v="176.06399999999999"/>
    <x v="62"/>
    <x v="20"/>
    <x v="6"/>
  </r>
  <r>
    <x v="1"/>
    <x v="136"/>
    <x v="1"/>
    <x v="1"/>
    <s v="-0.12776"/>
    <x v="0"/>
    <x v="0"/>
    <x v="1"/>
    <x v="1147"/>
    <n v="1.3000000000000001E-2"/>
    <x v="1235"/>
    <n v="1.38"/>
    <n v="22.905792000000002"/>
    <n v="10"/>
    <n v="229.15200000000002"/>
    <x v="44"/>
    <x v="23"/>
    <x v="9"/>
  </r>
  <r>
    <x v="1"/>
    <x v="137"/>
    <x v="1"/>
    <x v="1"/>
    <s v="-0.12776"/>
    <x v="0"/>
    <x v="0"/>
    <x v="1"/>
    <x v="1148"/>
    <n v="1.5800000000000002E-2"/>
    <x v="1236"/>
    <n v="2.1044999999999998"/>
    <n v="41.966213309999993"/>
    <n v="2"/>
    <n v="159.6"/>
    <x v="42"/>
    <x v="15"/>
    <x v="14"/>
  </r>
  <r>
    <x v="1"/>
    <x v="138"/>
    <x v="1"/>
    <x v="1"/>
    <s v="-0.12776"/>
    <x v="0"/>
    <x v="0"/>
    <x v="1"/>
    <x v="1149"/>
    <n v="1.4499999999999999E-2"/>
    <x v="1237"/>
    <n v="0.78199999999999992"/>
    <n v="12.025009499999998"/>
    <n v="7"/>
    <n v="317.51999999999992"/>
    <x v="58"/>
    <x v="0"/>
    <x v="7"/>
  </r>
  <r>
    <x v="1"/>
    <x v="139"/>
    <x v="1"/>
    <x v="1"/>
    <s v="-0.12776"/>
    <x v="0"/>
    <x v="0"/>
    <x v="1"/>
    <x v="1150"/>
    <n v="1.5900000000000001E-2"/>
    <x v="1238"/>
    <n v="1.2074999999999998"/>
    <n v="19.903862475"/>
    <n v="7"/>
    <n v="199.07999999999996"/>
    <x v="22"/>
    <x v="8"/>
    <x v="8"/>
  </r>
  <r>
    <x v="1"/>
    <x v="140"/>
    <x v="1"/>
    <x v="1"/>
    <s v="-0.12776"/>
    <x v="0"/>
    <x v="0"/>
    <x v="1"/>
    <x v="1151"/>
    <n v="1.1300000000000001E-2"/>
    <x v="1239"/>
    <n v="2.2309999999999999"/>
    <n v="29.012013239999998"/>
    <n v="5"/>
    <n v="327.59999999999997"/>
    <x v="62"/>
    <x v="2"/>
    <x v="10"/>
  </r>
  <r>
    <x v="1"/>
    <x v="141"/>
    <x v="1"/>
    <x v="1"/>
    <s v="-0.12776"/>
    <x v="0"/>
    <x v="0"/>
    <x v="1"/>
    <x v="1152"/>
    <n v="1.4500000000000002E-2"/>
    <x v="1240"/>
    <n v="1.5640000000000001"/>
    <n v="26.462958199999999"/>
    <n v="1"/>
    <n v="264.59999999999997"/>
    <x v="29"/>
    <x v="8"/>
    <x v="15"/>
  </r>
  <r>
    <x v="1"/>
    <x v="142"/>
    <x v="1"/>
    <x v="1"/>
    <s v="-0.12776"/>
    <x v="0"/>
    <x v="0"/>
    <x v="1"/>
    <x v="1153"/>
    <n v="1.4500000000000002E-2"/>
    <x v="1241"/>
    <n v="0.42549999999999999"/>
    <n v="5.1653147000000006"/>
    <n v="9"/>
    <n v="77.279999999999987"/>
    <x v="35"/>
    <x v="6"/>
    <x v="10"/>
  </r>
  <r>
    <x v="1"/>
    <x v="143"/>
    <x v="1"/>
    <x v="1"/>
    <s v="-0.12776"/>
    <x v="0"/>
    <x v="0"/>
    <x v="1"/>
    <x v="1154"/>
    <n v="1.1800000000000001E-2"/>
    <x v="1242"/>
    <n v="0.77049999999999996"/>
    <n v="6.4407019600000002"/>
    <n v="6"/>
    <n v="226.79999999999998"/>
    <x v="50"/>
    <x v="19"/>
    <x v="9"/>
  </r>
  <r>
    <x v="1"/>
    <x v="144"/>
    <x v="1"/>
    <x v="1"/>
    <s v="-0.12776"/>
    <x v="0"/>
    <x v="0"/>
    <x v="1"/>
    <x v="1155"/>
    <n v="1.8200000000000001E-2"/>
    <x v="1243"/>
    <n v="1.4259999999999997"/>
    <n v="28.522566799999993"/>
    <n v="3"/>
    <n v="98.279999999999987"/>
    <x v="45"/>
    <x v="4"/>
    <x v="13"/>
  </r>
  <r>
    <x v="1"/>
    <x v="145"/>
    <x v="1"/>
    <x v="1"/>
    <s v="-0.12776"/>
    <x v="0"/>
    <x v="0"/>
    <x v="1"/>
    <x v="1156"/>
    <n v="1.14E-2"/>
    <x v="1244"/>
    <n v="2.2424999999999997"/>
    <n v="20.221519499999999"/>
    <n v="4"/>
    <n v="80.639999999999986"/>
    <x v="34"/>
    <x v="4"/>
    <x v="13"/>
  </r>
  <r>
    <x v="1"/>
    <x v="146"/>
    <x v="1"/>
    <x v="1"/>
    <s v="-0.12776"/>
    <x v="0"/>
    <x v="0"/>
    <x v="1"/>
    <x v="1157"/>
    <n v="1.15E-2"/>
    <x v="1245"/>
    <n v="1.9204999999999999"/>
    <n v="29.173067174999996"/>
    <n v="7"/>
    <n v="51.6"/>
    <x v="64"/>
    <x v="2"/>
    <x v="9"/>
  </r>
  <r>
    <x v="1"/>
    <x v="147"/>
    <x v="1"/>
    <x v="1"/>
    <s v="-0.12776"/>
    <x v="0"/>
    <x v="0"/>
    <x v="1"/>
    <x v="1158"/>
    <n v="1.14E-2"/>
    <x v="1246"/>
    <n v="1.0809999999999997"/>
    <n v="9.859952339999996"/>
    <n v="7"/>
    <n v="115.91999999999999"/>
    <x v="8"/>
    <x v="9"/>
    <x v="13"/>
  </r>
  <r>
    <x v="1"/>
    <x v="148"/>
    <x v="1"/>
    <x v="1"/>
    <s v="-0.12776"/>
    <x v="0"/>
    <x v="0"/>
    <x v="1"/>
    <x v="1159"/>
    <n v="1.1599999999999999E-2"/>
    <x v="1247"/>
    <n v="0.64400000000000002"/>
    <n v="8.3982236799999974"/>
    <n v="4"/>
    <n v="53.76"/>
    <x v="63"/>
    <x v="4"/>
    <x v="13"/>
  </r>
  <r>
    <x v="1"/>
    <x v="149"/>
    <x v="1"/>
    <x v="1"/>
    <s v="-0.12776"/>
    <x v="0"/>
    <x v="0"/>
    <x v="1"/>
    <x v="1160"/>
    <n v="1.14E-2"/>
    <x v="1248"/>
    <n v="1.6214999999999997"/>
    <n v="24.856913969999994"/>
    <n v="1"/>
    <n v="201.6"/>
    <x v="59"/>
    <x v="9"/>
    <x v="1"/>
  </r>
  <r>
    <x v="1"/>
    <x v="150"/>
    <x v="1"/>
    <x v="1"/>
    <s v="-0.12776"/>
    <x v="0"/>
    <x v="0"/>
    <x v="1"/>
    <x v="1161"/>
    <n v="1.3399999999999999E-2"/>
    <x v="1249"/>
    <n v="1.7249999999999999"/>
    <n v="24.011861999999994"/>
    <n v="1"/>
    <n v="388.08"/>
    <x v="5"/>
    <x v="9"/>
    <x v="13"/>
  </r>
  <r>
    <x v="1"/>
    <x v="151"/>
    <x v="1"/>
    <x v="1"/>
    <s v="-0.12776"/>
    <x v="0"/>
    <x v="0"/>
    <x v="1"/>
    <x v="1158"/>
    <n v="1.72E-2"/>
    <x v="1250"/>
    <n v="0.96599999999999997"/>
    <n v="13.293821519999998"/>
    <n v="7"/>
    <n v="54"/>
    <x v="29"/>
    <x v="0"/>
    <x v="9"/>
  </r>
  <r>
    <x v="1"/>
    <x v="152"/>
    <x v="1"/>
    <x v="1"/>
    <s v="-0.12776"/>
    <x v="0"/>
    <x v="0"/>
    <x v="1"/>
    <x v="1162"/>
    <n v="1.1300000000000001E-2"/>
    <x v="1251"/>
    <n v="1.0234999999999999"/>
    <n v="12.20859458"/>
    <n v="2"/>
    <n v="201.6"/>
    <x v="34"/>
    <x v="3"/>
    <x v="16"/>
  </r>
  <r>
    <x v="1"/>
    <x v="153"/>
    <x v="1"/>
    <x v="1"/>
    <s v="-0.12776"/>
    <x v="0"/>
    <x v="0"/>
    <x v="1"/>
    <x v="1163"/>
    <n v="1.0100000000000001E-2"/>
    <x v="1252"/>
    <n v="1.7019999999999995"/>
    <n v="13.946409259999998"/>
    <n v="9"/>
    <n v="229.32"/>
    <x v="49"/>
    <x v="8"/>
    <x v="12"/>
  </r>
  <r>
    <x v="1"/>
    <x v="154"/>
    <x v="1"/>
    <x v="1"/>
    <s v="-0.12776"/>
    <x v="0"/>
    <x v="0"/>
    <x v="1"/>
    <x v="1164"/>
    <n v="1.67E-2"/>
    <x v="1253"/>
    <n v="0.71299999999999997"/>
    <n v="16.636600119999997"/>
    <n v="4"/>
    <n v="310.8"/>
    <x v="61"/>
    <x v="5"/>
    <x v="11"/>
  </r>
  <r>
    <x v="1"/>
    <x v="155"/>
    <x v="1"/>
    <x v="1"/>
    <s v="-0.12776"/>
    <x v="0"/>
    <x v="0"/>
    <x v="1"/>
    <x v="1165"/>
    <n v="1.14E-2"/>
    <x v="1254"/>
    <n v="1.012"/>
    <n v="11.419124640000001"/>
    <n v="7"/>
    <n v="288.95999999999998"/>
    <x v="55"/>
    <x v="5"/>
    <x v="9"/>
  </r>
  <r>
    <x v="1"/>
    <x v="156"/>
    <x v="1"/>
    <x v="1"/>
    <s v="-0.12776"/>
    <x v="0"/>
    <x v="0"/>
    <x v="1"/>
    <x v="1166"/>
    <n v="1.17E-2"/>
    <x v="1255"/>
    <n v="1.4144999999999999"/>
    <n v="14.782147379999996"/>
    <n v="5"/>
    <n v="68.88"/>
    <x v="79"/>
    <x v="9"/>
    <x v="10"/>
  </r>
  <r>
    <x v="1"/>
    <x v="157"/>
    <x v="1"/>
    <x v="1"/>
    <s v="-0.12776"/>
    <x v="0"/>
    <x v="0"/>
    <x v="1"/>
    <x v="1167"/>
    <n v="1.5699999999999999E-2"/>
    <x v="1256"/>
    <n v="1.8285"/>
    <n v="38.040241994999995"/>
    <n v="5"/>
    <n v="43.68"/>
    <x v="58"/>
    <x v="5"/>
    <x v="6"/>
  </r>
  <r>
    <x v="1"/>
    <x v="158"/>
    <x v="1"/>
    <x v="1"/>
    <s v="-0.12776"/>
    <x v="0"/>
    <x v="0"/>
    <x v="1"/>
    <x v="1168"/>
    <n v="1.37E-2"/>
    <x v="1257"/>
    <n v="1.1614999999999998"/>
    <n v="13.266292934999997"/>
    <n v="5"/>
    <n v="342.71999999999997"/>
    <x v="53"/>
    <x v="5"/>
    <x v="6"/>
  </r>
  <r>
    <x v="1"/>
    <x v="159"/>
    <x v="1"/>
    <x v="1"/>
    <s v="-0.12776"/>
    <x v="0"/>
    <x v="0"/>
    <x v="1"/>
    <x v="1169"/>
    <n v="1.7499999999999998E-2"/>
    <x v="1258"/>
    <n v="1.6099999999999999"/>
    <n v="20.077504999999995"/>
    <n v="8"/>
    <n v="151.19999999999999"/>
    <x v="67"/>
    <x v="9"/>
    <x v="14"/>
  </r>
  <r>
    <x v="1"/>
    <x v="160"/>
    <x v="1"/>
    <x v="1"/>
    <s v="-0.12776"/>
    <x v="0"/>
    <x v="0"/>
    <x v="1"/>
    <x v="1170"/>
    <n v="1.4100000000000001E-2"/>
    <x v="1259"/>
    <n v="0.87399999999999989"/>
    <n v="10.610447399999998"/>
    <n v="7"/>
    <n v="197.4"/>
    <x v="7"/>
    <x v="11"/>
    <x v="11"/>
  </r>
  <r>
    <x v="1"/>
    <x v="161"/>
    <x v="1"/>
    <x v="1"/>
    <s v="-0.12776"/>
    <x v="0"/>
    <x v="0"/>
    <x v="1"/>
    <x v="1171"/>
    <n v="1.5800000000000002E-2"/>
    <x v="1260"/>
    <n v="0.98899999999999999"/>
    <n v="17.73104914"/>
    <n v="5"/>
    <n v="182.27999999999997"/>
    <x v="5"/>
    <x v="8"/>
    <x v="14"/>
  </r>
  <r>
    <x v="1"/>
    <x v="162"/>
    <x v="1"/>
    <x v="1"/>
    <s v="-0.12776"/>
    <x v="0"/>
    <x v="0"/>
    <x v="1"/>
    <x v="1172"/>
    <n v="1.1199999999999998E-2"/>
    <x v="1261"/>
    <n v="1.7594999999999998"/>
    <n v="24.250695839999992"/>
    <n v="7"/>
    <n v="120.96"/>
    <x v="69"/>
    <x v="4"/>
    <x v="6"/>
  </r>
  <r>
    <x v="1"/>
    <x v="163"/>
    <x v="1"/>
    <x v="1"/>
    <s v="-0.12776"/>
    <x v="0"/>
    <x v="0"/>
    <x v="1"/>
    <x v="1173"/>
    <n v="1.26E-2"/>
    <x v="1262"/>
    <n v="0.77049999999999985"/>
    <n v="9.0588147299999981"/>
    <n v="10"/>
    <n v="504"/>
    <x v="60"/>
    <x v="8"/>
    <x v="7"/>
  </r>
  <r>
    <x v="1"/>
    <x v="164"/>
    <x v="1"/>
    <x v="1"/>
    <s v="-0.12776"/>
    <x v="0"/>
    <x v="0"/>
    <x v="1"/>
    <x v="1174"/>
    <n v="1.6899999999999998E-2"/>
    <x v="1263"/>
    <n v="1.7939999999999996"/>
    <n v="32.174098319999992"/>
    <n v="9"/>
    <n v="161.27999999999997"/>
    <x v="62"/>
    <x v="9"/>
    <x v="9"/>
  </r>
  <r>
    <x v="1"/>
    <x v="165"/>
    <x v="1"/>
    <x v="1"/>
    <s v="-0.12776"/>
    <x v="0"/>
    <x v="0"/>
    <x v="1"/>
    <x v="1175"/>
    <n v="1.7399999999999999E-2"/>
    <x v="1264"/>
    <n v="1.5639999999999998"/>
    <n v="21.792650879999997"/>
    <n v="3"/>
    <n v="352.8"/>
    <x v="69"/>
    <x v="6"/>
    <x v="14"/>
  </r>
  <r>
    <x v="1"/>
    <x v="166"/>
    <x v="1"/>
    <x v="1"/>
    <s v="-0.12776"/>
    <x v="0"/>
    <x v="0"/>
    <x v="1"/>
    <x v="1176"/>
    <n v="1.3000000000000001E-2"/>
    <x v="1265"/>
    <n v="2.1274999999999999"/>
    <n v="30.821517999999998"/>
    <n v="4"/>
    <n v="100.8"/>
    <x v="61"/>
    <x v="11"/>
    <x v="2"/>
  </r>
  <r>
    <x v="1"/>
    <x v="167"/>
    <x v="1"/>
    <x v="1"/>
    <s v="-0.12776"/>
    <x v="0"/>
    <x v="0"/>
    <x v="1"/>
    <x v="1177"/>
    <n v="1.5800000000000002E-2"/>
    <x v="1266"/>
    <n v="1.2649999999999997"/>
    <n v="16.047562299999999"/>
    <n v="5"/>
    <n v="48"/>
    <x v="44"/>
    <x v="16"/>
    <x v="11"/>
  </r>
  <r>
    <x v="1"/>
    <x v="168"/>
    <x v="1"/>
    <x v="1"/>
    <s v="-0.12776"/>
    <x v="0"/>
    <x v="0"/>
    <x v="1"/>
    <x v="1178"/>
    <n v="1.66E-2"/>
    <x v="1267"/>
    <n v="1.7825"/>
    <n v="22.556075849999999"/>
    <n v="1"/>
    <n v="367.91999999999996"/>
    <x v="42"/>
    <x v="16"/>
    <x v="12"/>
  </r>
  <r>
    <x v="1"/>
    <x v="169"/>
    <x v="1"/>
    <x v="1"/>
    <s v="-0.12776"/>
    <x v="0"/>
    <x v="0"/>
    <x v="1"/>
    <x v="1179"/>
    <n v="1.4600000000000002E-2"/>
    <x v="1268"/>
    <n v="1.2994999999999999"/>
    <n v="19.93461589"/>
    <n v="9"/>
    <n v="305.76"/>
    <x v="31"/>
    <x v="19"/>
    <x v="7"/>
  </r>
  <r>
    <x v="1"/>
    <x v="170"/>
    <x v="1"/>
    <x v="1"/>
    <s v="-0.12776"/>
    <x v="0"/>
    <x v="0"/>
    <x v="1"/>
    <x v="1180"/>
    <n v="1.3899999999999999E-2"/>
    <x v="1269"/>
    <n v="0.88549999999999995"/>
    <n v="16.602868204999996"/>
    <n v="2"/>
    <n v="215.04"/>
    <x v="46"/>
    <x v="0"/>
    <x v="1"/>
  </r>
  <r>
    <x v="1"/>
    <x v="171"/>
    <x v="1"/>
    <x v="1"/>
    <s v="-0.12776"/>
    <x v="0"/>
    <x v="0"/>
    <x v="1"/>
    <x v="1181"/>
    <n v="1.3599999999999999E-2"/>
    <x v="1270"/>
    <n v="0.91999999999999993"/>
    <n v="11.131926399999998"/>
    <n v="6"/>
    <n v="335.15999999999991"/>
    <x v="0"/>
    <x v="4"/>
    <x v="7"/>
  </r>
  <r>
    <x v="1"/>
    <x v="172"/>
    <x v="1"/>
    <x v="1"/>
    <s v="-0.12776"/>
    <x v="0"/>
    <x v="0"/>
    <x v="1"/>
    <x v="1182"/>
    <n v="1.5300000000000001E-2"/>
    <x v="1271"/>
    <n v="2.1159999999999997"/>
    <n v="33.585617519999992"/>
    <n v="2"/>
    <n v="78.959999999999994"/>
    <x v="28"/>
    <x v="2"/>
    <x v="13"/>
  </r>
  <r>
    <x v="1"/>
    <x v="173"/>
    <x v="1"/>
    <x v="1"/>
    <s v="-0.12776"/>
    <x v="0"/>
    <x v="0"/>
    <x v="1"/>
    <x v="1183"/>
    <n v="1.04E-2"/>
    <x v="1272"/>
    <n v="1.8744999999999998"/>
    <n v="18.108719719999996"/>
    <n v="1"/>
    <n v="399.84"/>
    <x v="35"/>
    <x v="4"/>
    <x v="10"/>
  </r>
  <r>
    <x v="1"/>
    <x v="174"/>
    <x v="1"/>
    <x v="1"/>
    <s v="-0.12776"/>
    <x v="0"/>
    <x v="0"/>
    <x v="1"/>
    <x v="1184"/>
    <n v="1.15E-2"/>
    <x v="1273"/>
    <n v="1.357"/>
    <n v="14.637958999999999"/>
    <n v="7"/>
    <n v="264.59999999999997"/>
    <x v="57"/>
    <x v="0"/>
    <x v="10"/>
  </r>
  <r>
    <x v="1"/>
    <x v="175"/>
    <x v="1"/>
    <x v="1"/>
    <s v="-0.12776"/>
    <x v="0"/>
    <x v="0"/>
    <x v="1"/>
    <x v="1185"/>
    <n v="1.2399999999999998E-2"/>
    <x v="1274"/>
    <n v="0.73599999999999988"/>
    <n v="8.7905484799999964"/>
    <n v="9"/>
    <n v="193.2"/>
    <x v="32"/>
    <x v="2"/>
    <x v="10"/>
  </r>
  <r>
    <x v="1"/>
    <x v="176"/>
    <x v="1"/>
    <x v="1"/>
    <s v="-0.12776"/>
    <x v="0"/>
    <x v="0"/>
    <x v="1"/>
    <x v="1186"/>
    <n v="1.4999999999999999E-2"/>
    <x v="1275"/>
    <n v="1.1269999999999998"/>
    <n v="14.732707499999997"/>
    <n v="8"/>
    <n v="181.43999999999997"/>
    <x v="69"/>
    <x v="11"/>
    <x v="10"/>
  </r>
  <r>
    <x v="1"/>
    <x v="177"/>
    <x v="1"/>
    <x v="1"/>
    <s v="-0.12776"/>
    <x v="0"/>
    <x v="0"/>
    <x v="1"/>
    <x v="1187"/>
    <n v="1.2899999999999998E-2"/>
    <x v="1276"/>
    <n v="1.8169999999999997"/>
    <n v="18.113891039999995"/>
    <n v="5"/>
    <n v="211.67999999999998"/>
    <x v="67"/>
    <x v="6"/>
    <x v="6"/>
  </r>
  <r>
    <x v="1"/>
    <x v="178"/>
    <x v="1"/>
    <x v="1"/>
    <s v="-0.12776"/>
    <x v="0"/>
    <x v="0"/>
    <x v="1"/>
    <x v="1188"/>
    <n v="1.7500000000000002E-2"/>
    <x v="1277"/>
    <n v="1.6674999999999998"/>
    <n v="23.756455624999997"/>
    <n v="6"/>
    <n v="332.64"/>
    <x v="42"/>
    <x v="16"/>
    <x v="1"/>
  </r>
  <r>
    <x v="1"/>
    <x v="179"/>
    <x v="1"/>
    <x v="1"/>
    <s v="-0.12776"/>
    <x v="0"/>
    <x v="0"/>
    <x v="1"/>
    <x v="1189"/>
    <n v="1.2700000000000001E-2"/>
    <x v="1278"/>
    <n v="2.0009999999999999"/>
    <n v="23.51691258"/>
    <n v="5"/>
    <n v="62.16"/>
    <x v="69"/>
    <x v="16"/>
    <x v="13"/>
  </r>
  <r>
    <x v="1"/>
    <x v="180"/>
    <x v="1"/>
    <x v="1"/>
    <s v="-0.12776"/>
    <x v="0"/>
    <x v="0"/>
    <x v="1"/>
    <x v="1190"/>
    <n v="1.5800000000000002E-2"/>
    <x v="1279"/>
    <n v="1.9204999999999999"/>
    <n v="29.737022"/>
    <n v="2"/>
    <n v="409.91999999999996"/>
    <x v="42"/>
    <x v="2"/>
    <x v="1"/>
  </r>
  <r>
    <x v="1"/>
    <x v="181"/>
    <x v="1"/>
    <x v="1"/>
    <s v="-0.12776"/>
    <x v="0"/>
    <x v="0"/>
    <x v="1"/>
    <x v="1191"/>
    <n v="1.6500000000000001E-2"/>
    <x v="1280"/>
    <n v="1.4029999999999998"/>
    <n v="18.975645149999998"/>
    <n v="4"/>
    <n v="452.75999999999993"/>
    <x v="62"/>
    <x v="3"/>
    <x v="7"/>
  </r>
  <r>
    <x v="1"/>
    <x v="182"/>
    <x v="1"/>
    <x v="1"/>
    <s v="-0.12776"/>
    <x v="0"/>
    <x v="0"/>
    <x v="1"/>
    <x v="1192"/>
    <n v="1.2300000000000002E-2"/>
    <x v="1281"/>
    <n v="1.5065"/>
    <n v="13.230384300000001"/>
    <n v="5"/>
    <n v="382.2"/>
    <x v="42"/>
    <x v="16"/>
    <x v="0"/>
  </r>
  <r>
    <x v="1"/>
    <x v="183"/>
    <x v="1"/>
    <x v="1"/>
    <s v="-0.12776"/>
    <x v="0"/>
    <x v="0"/>
    <x v="1"/>
    <x v="1193"/>
    <n v="1.4800000000000001E-2"/>
    <x v="1282"/>
    <n v="0.77049999999999985"/>
    <n v="8.2537809199999987"/>
    <n v="5"/>
    <n v="152.04"/>
    <x v="107"/>
    <x v="16"/>
    <x v="3"/>
  </r>
  <r>
    <x v="2"/>
    <x v="184"/>
    <x v="1"/>
    <x v="1"/>
    <s v="-0.12776"/>
    <x v="0"/>
    <x v="0"/>
    <x v="1"/>
    <x v="484"/>
    <n v="1.17E-2"/>
    <x v="1283"/>
    <n v="2.484"/>
    <n v="58.0965372"/>
    <n v="4"/>
    <n v="39.6"/>
    <x v="29"/>
    <x v="3"/>
    <x v="1"/>
  </r>
  <r>
    <x v="2"/>
    <x v="185"/>
    <x v="1"/>
    <x v="1"/>
    <s v="-0.12776"/>
    <x v="0"/>
    <x v="0"/>
    <x v="1"/>
    <x v="1194"/>
    <n v="1.4100000000000001E-2"/>
    <x v="1284"/>
    <n v="0.70149999999999979"/>
    <n v="23.026597199999994"/>
    <n v="7"/>
    <n v="115.07999999999998"/>
    <x v="67"/>
    <x v="5"/>
    <x v="12"/>
  </r>
  <r>
    <x v="2"/>
    <x v="186"/>
    <x v="1"/>
    <x v="1"/>
    <s v="-0.12776"/>
    <x v="0"/>
    <x v="0"/>
    <x v="1"/>
    <x v="743"/>
    <n v="1.5899999999999997E-2"/>
    <x v="1285"/>
    <n v="0.56349999999999989"/>
    <n v="13.806820649999995"/>
    <n v="7"/>
    <n v="48"/>
    <x v="54"/>
    <x v="9"/>
    <x v="15"/>
  </r>
  <r>
    <x v="2"/>
    <x v="187"/>
    <x v="1"/>
    <x v="1"/>
    <s v="-0.12776"/>
    <x v="0"/>
    <x v="0"/>
    <x v="1"/>
    <x v="737"/>
    <n v="1.7299999999999999E-2"/>
    <x v="1286"/>
    <n v="1.1960000000000002"/>
    <n v="43.616206400000003"/>
    <n v="4"/>
    <n v="390.59999999999997"/>
    <x v="7"/>
    <x v="11"/>
    <x v="1"/>
  </r>
  <r>
    <x v="2"/>
    <x v="188"/>
    <x v="1"/>
    <x v="1"/>
    <s v="-0.12776"/>
    <x v="0"/>
    <x v="0"/>
    <x v="1"/>
    <x v="1195"/>
    <n v="1.5699999999999999E-2"/>
    <x v="1287"/>
    <n v="2.0009999999999999"/>
    <n v="66.287126999999984"/>
    <n v="5"/>
    <n v="157.91999999999999"/>
    <x v="63"/>
    <x v="8"/>
    <x v="12"/>
  </r>
  <r>
    <x v="2"/>
    <x v="189"/>
    <x v="1"/>
    <x v="1"/>
    <s v="-0.12776"/>
    <x v="0"/>
    <x v="0"/>
    <x v="1"/>
    <x v="1196"/>
    <n v="1.09E-2"/>
    <x v="1288"/>
    <n v="1.4834999999999998"/>
    <n v="37.256025599999994"/>
    <n v="1"/>
    <n v="107.52"/>
    <x v="33"/>
    <x v="11"/>
    <x v="11"/>
  </r>
  <r>
    <x v="2"/>
    <x v="190"/>
    <x v="1"/>
    <x v="1"/>
    <s v="-0.12776"/>
    <x v="0"/>
    <x v="0"/>
    <x v="1"/>
    <x v="1197"/>
    <n v="1.8799999999999997E-2"/>
    <x v="1289"/>
    <n v="0.63249999999999995"/>
    <n v="17.884063999999995"/>
    <n v="0"/>
    <n v="289.79999999999995"/>
    <x v="39"/>
    <x v="2"/>
    <x v="1"/>
  </r>
  <r>
    <x v="2"/>
    <x v="191"/>
    <x v="1"/>
    <x v="1"/>
    <s v="-0.12776"/>
    <x v="0"/>
    <x v="0"/>
    <x v="1"/>
    <x v="1198"/>
    <n v="1.7500000000000002E-2"/>
    <x v="1290"/>
    <n v="1.8054999999999999"/>
    <n v="72.608182499999998"/>
    <n v="7"/>
    <n v="3.5999999999999996"/>
    <x v="5"/>
    <x v="2"/>
    <x v="10"/>
  </r>
  <r>
    <x v="2"/>
    <x v="192"/>
    <x v="1"/>
    <x v="1"/>
    <s v="-0.12776"/>
    <x v="0"/>
    <x v="0"/>
    <x v="1"/>
    <x v="1199"/>
    <n v="1.66E-2"/>
    <x v="1291"/>
    <n v="1.518"/>
    <n v="58.511613600000004"/>
    <n v="3"/>
    <n v="199.92"/>
    <x v="41"/>
    <x v="19"/>
    <x v="10"/>
  </r>
  <r>
    <x v="2"/>
    <x v="193"/>
    <x v="1"/>
    <x v="1"/>
    <s v="-0.12776"/>
    <x v="0"/>
    <x v="0"/>
    <x v="1"/>
    <x v="1200"/>
    <n v="1.3899999999999999E-2"/>
    <x v="1292"/>
    <n v="1.5294999999999999"/>
    <n v="28.254606449999997"/>
    <n v="7"/>
    <n v="171.35999999999999"/>
    <x v="41"/>
    <x v="5"/>
    <x v="6"/>
  </r>
  <r>
    <x v="2"/>
    <x v="194"/>
    <x v="1"/>
    <x v="1"/>
    <s v="-0.12776"/>
    <x v="0"/>
    <x v="0"/>
    <x v="1"/>
    <x v="1201"/>
    <n v="1.3499999999999998E-2"/>
    <x v="1293"/>
    <n v="2.1505000000000001"/>
    <n v="60.415071749999989"/>
    <n v="2"/>
    <n v="89.879999999999981"/>
    <x v="61"/>
    <x v="9"/>
    <x v="11"/>
  </r>
  <r>
    <x v="2"/>
    <x v="195"/>
    <x v="1"/>
    <x v="1"/>
    <s v="-0.12776"/>
    <x v="0"/>
    <x v="0"/>
    <x v="1"/>
    <x v="1202"/>
    <n v="1.4799999999999999E-2"/>
    <x v="1294"/>
    <n v="1.9665000000000001"/>
    <n v="46.974178800000004"/>
    <n v="3"/>
    <n v="192.35999999999999"/>
    <x v="64"/>
    <x v="11"/>
    <x v="11"/>
  </r>
  <r>
    <x v="2"/>
    <x v="196"/>
    <x v="1"/>
    <x v="1"/>
    <s v="-0.12776"/>
    <x v="0"/>
    <x v="0"/>
    <x v="1"/>
    <x v="1203"/>
    <n v="1.9599999999999999E-2"/>
    <x v="1295"/>
    <n v="1.8284999999999998"/>
    <n v="62.430841199999996"/>
    <n v="6"/>
    <n v="88.2"/>
    <x v="17"/>
    <x v="16"/>
    <x v="6"/>
  </r>
  <r>
    <x v="2"/>
    <x v="197"/>
    <x v="1"/>
    <x v="1"/>
    <s v="-0.12776"/>
    <x v="0"/>
    <x v="0"/>
    <x v="1"/>
    <x v="1204"/>
    <n v="1.61E-2"/>
    <x v="1296"/>
    <n v="1.9204999999999999"/>
    <n v="65.519585949999993"/>
    <n v="2"/>
    <n v="94.079999999999984"/>
    <x v="46"/>
    <x v="19"/>
    <x v="7"/>
  </r>
  <r>
    <x v="2"/>
    <x v="198"/>
    <x v="1"/>
    <x v="1"/>
    <s v="-0.12776"/>
    <x v="0"/>
    <x v="0"/>
    <x v="1"/>
    <x v="1205"/>
    <n v="1.04E-2"/>
    <x v="1297"/>
    <n v="0.90849999999999997"/>
    <n v="18.169273199999999"/>
    <n v="2"/>
    <n v="59.639999999999993"/>
    <x v="71"/>
    <x v="4"/>
    <x v="3"/>
  </r>
  <r>
    <x v="2"/>
    <x v="199"/>
    <x v="1"/>
    <x v="1"/>
    <s v="-0.12776"/>
    <x v="0"/>
    <x v="0"/>
    <x v="1"/>
    <x v="1206"/>
    <n v="1.95E-2"/>
    <x v="1298"/>
    <n v="1.518"/>
    <n v="74.47611599999999"/>
    <n v="2"/>
    <n v="203.27999999999997"/>
    <x v="53"/>
    <x v="9"/>
    <x v="1"/>
  </r>
  <r>
    <x v="2"/>
    <x v="200"/>
    <x v="1"/>
    <x v="1"/>
    <s v="-0.12776"/>
    <x v="0"/>
    <x v="0"/>
    <x v="1"/>
    <x v="1207"/>
    <n v="1.7999999999999999E-2"/>
    <x v="1299"/>
    <n v="2.093"/>
    <n v="78.927029999999988"/>
    <n v="1"/>
    <n v="396.47999999999996"/>
    <x v="52"/>
    <x v="19"/>
    <x v="12"/>
  </r>
  <r>
    <x v="2"/>
    <x v="201"/>
    <x v="1"/>
    <x v="1"/>
    <s v="-0.12776"/>
    <x v="0"/>
    <x v="0"/>
    <x v="1"/>
    <x v="196"/>
    <n v="1.6899999999999998E-2"/>
    <x v="1300"/>
    <n v="1.679"/>
    <n v="47.698543099999995"/>
    <n v="6"/>
    <n v="24"/>
    <x v="79"/>
    <x v="4"/>
    <x v="2"/>
  </r>
  <r>
    <x v="2"/>
    <x v="202"/>
    <x v="1"/>
    <x v="1"/>
    <s v="-0.12776"/>
    <x v="0"/>
    <x v="0"/>
    <x v="1"/>
    <x v="1208"/>
    <n v="1.9400000000000001E-2"/>
    <x v="1301"/>
    <n v="0.83949999999999991"/>
    <n v="40.162015799999999"/>
    <n v="8"/>
    <n v="4.8"/>
    <x v="49"/>
    <x v="4"/>
    <x v="1"/>
  </r>
  <r>
    <x v="2"/>
    <x v="203"/>
    <x v="1"/>
    <x v="1"/>
    <s v="-0.12776"/>
    <x v="0"/>
    <x v="0"/>
    <x v="1"/>
    <x v="1209"/>
    <n v="1.1100000000000002E-2"/>
    <x v="1302"/>
    <n v="1.8285000000000002"/>
    <n v="43.555967100000018"/>
    <n v="3"/>
    <n v="273.83999999999997"/>
    <x v="58"/>
    <x v="7"/>
    <x v="6"/>
  </r>
  <r>
    <x v="2"/>
    <x v="204"/>
    <x v="1"/>
    <x v="1"/>
    <s v="-0.12776"/>
    <x v="0"/>
    <x v="0"/>
    <x v="1"/>
    <x v="1210"/>
    <n v="1.4200000000000001E-2"/>
    <x v="1303"/>
    <n v="1.9319999999999999"/>
    <n v="50.2598208"/>
    <n v="5"/>
    <n v="133.56"/>
    <x v="44"/>
    <x v="2"/>
    <x v="2"/>
  </r>
  <r>
    <x v="2"/>
    <x v="205"/>
    <x v="1"/>
    <x v="1"/>
    <s v="-0.12776"/>
    <x v="0"/>
    <x v="0"/>
    <x v="1"/>
    <x v="1211"/>
    <n v="1.7299999999999999E-2"/>
    <x v="1304"/>
    <n v="1.3109999999999999"/>
    <n v="37.581257100000002"/>
    <n v="6"/>
    <n v="126.83999999999997"/>
    <x v="71"/>
    <x v="3"/>
    <x v="13"/>
  </r>
  <r>
    <x v="2"/>
    <x v="206"/>
    <x v="1"/>
    <x v="1"/>
    <s v="-0.12776"/>
    <x v="0"/>
    <x v="0"/>
    <x v="1"/>
    <x v="1212"/>
    <n v="1.4999999999999999E-2"/>
    <x v="1305"/>
    <n v="2.0814999999999997"/>
    <n v="57.543067499999992"/>
    <n v="8"/>
    <n v="92.399999999999991"/>
    <x v="52"/>
    <x v="2"/>
    <x v="3"/>
  </r>
  <r>
    <x v="2"/>
    <x v="207"/>
    <x v="1"/>
    <x v="1"/>
    <s v="-0.12776"/>
    <x v="0"/>
    <x v="0"/>
    <x v="1"/>
    <x v="188"/>
    <n v="1.7499999999999998E-2"/>
    <x v="1306"/>
    <n v="0.94299999999999984"/>
    <n v="28.730852499999994"/>
    <n v="7"/>
    <n v="9.6"/>
    <x v="90"/>
    <x v="9"/>
    <x v="11"/>
  </r>
  <r>
    <x v="2"/>
    <x v="208"/>
    <x v="1"/>
    <x v="1"/>
    <s v="-0.12776"/>
    <x v="0"/>
    <x v="0"/>
    <x v="1"/>
    <x v="1213"/>
    <n v="2.01E-2"/>
    <x v="1307"/>
    <n v="0.57499999999999996"/>
    <n v="16.018694999999997"/>
    <n v="4"/>
    <n v="84"/>
    <x v="75"/>
    <x v="3"/>
    <x v="12"/>
  </r>
  <r>
    <x v="2"/>
    <x v="209"/>
    <x v="1"/>
    <x v="1"/>
    <s v="-0.12776"/>
    <x v="0"/>
    <x v="0"/>
    <x v="1"/>
    <x v="1214"/>
    <n v="1.6999999999999998E-2"/>
    <x v="1308"/>
    <n v="2.2309999999999999"/>
    <n v="75.967780999999988"/>
    <n v="2"/>
    <n v="381.35999999999996"/>
    <x v="46"/>
    <x v="0"/>
    <x v="13"/>
  </r>
  <r>
    <x v="2"/>
    <x v="210"/>
    <x v="1"/>
    <x v="1"/>
    <s v="-0.12776"/>
    <x v="0"/>
    <x v="0"/>
    <x v="1"/>
    <x v="1215"/>
    <n v="1.3100000000000001E-2"/>
    <x v="1309"/>
    <n v="2.0009999999999994"/>
    <n v="56.908640099999985"/>
    <n v="8"/>
    <n v="224.27999999999997"/>
    <x v="57"/>
    <x v="4"/>
    <x v="9"/>
  </r>
  <r>
    <x v="2"/>
    <x v="211"/>
    <x v="1"/>
    <x v="1"/>
    <s v="-0.12776"/>
    <x v="0"/>
    <x v="0"/>
    <x v="1"/>
    <x v="234"/>
    <n v="1.89E-2"/>
    <x v="1310"/>
    <n v="1.3684999999999998"/>
    <n v="50.668849349999995"/>
    <n v="4"/>
    <n v="257.03999999999996"/>
    <x v="42"/>
    <x v="2"/>
    <x v="7"/>
  </r>
  <r>
    <x v="2"/>
    <x v="212"/>
    <x v="1"/>
    <x v="1"/>
    <s v="-0.12776"/>
    <x v="0"/>
    <x v="0"/>
    <x v="1"/>
    <x v="1216"/>
    <n v="1.3000000000000001E-2"/>
    <x v="1311"/>
    <n v="1.7939999999999996"/>
    <n v="56.34595199999999"/>
    <n v="3"/>
    <n v="3.5999999999999996"/>
    <x v="58"/>
    <x v="19"/>
    <x v="2"/>
  </r>
  <r>
    <x v="2"/>
    <x v="213"/>
    <x v="1"/>
    <x v="1"/>
    <s v="-0.12776"/>
    <x v="0"/>
    <x v="0"/>
    <x v="1"/>
    <x v="1217"/>
    <n v="1.37E-2"/>
    <x v="1312"/>
    <n v="1.3109999999999999"/>
    <n v="27.605595899999997"/>
    <n v="2"/>
    <n v="265.44"/>
    <x v="63"/>
    <x v="11"/>
    <x v="6"/>
  </r>
  <r>
    <x v="2"/>
    <x v="214"/>
    <x v="1"/>
    <x v="1"/>
    <s v="-0.12776"/>
    <x v="0"/>
    <x v="0"/>
    <x v="1"/>
    <x v="1218"/>
    <n v="1.4099999999999998E-2"/>
    <x v="1313"/>
    <n v="1.587"/>
    <n v="47.684747699999996"/>
    <n v="9"/>
    <n v="122.63999999999999"/>
    <x v="60"/>
    <x v="19"/>
    <x v="3"/>
  </r>
  <r>
    <x v="2"/>
    <x v="215"/>
    <x v="1"/>
    <x v="1"/>
    <s v="-0.12776"/>
    <x v="0"/>
    <x v="0"/>
    <x v="1"/>
    <x v="286"/>
    <n v="2.0799999999999999E-2"/>
    <x v="1314"/>
    <n v="1.3225"/>
    <n v="43.517656000000002"/>
    <n v="0"/>
    <n v="66.36"/>
    <x v="64"/>
    <x v="2"/>
    <x v="2"/>
  </r>
  <r>
    <x v="2"/>
    <x v="216"/>
    <x v="1"/>
    <x v="1"/>
    <s v="-0.12776"/>
    <x v="0"/>
    <x v="0"/>
    <x v="1"/>
    <x v="461"/>
    <n v="1.5299999999999999E-2"/>
    <x v="1315"/>
    <n v="0.58649999999999991"/>
    <n v="20.746616399999994"/>
    <n v="3"/>
    <n v="159.6"/>
    <x v="58"/>
    <x v="16"/>
    <x v="3"/>
  </r>
  <r>
    <x v="2"/>
    <x v="217"/>
    <x v="1"/>
    <x v="1"/>
    <s v="-0.12776"/>
    <x v="0"/>
    <x v="0"/>
    <x v="1"/>
    <x v="1219"/>
    <n v="1.84E-2"/>
    <x v="1316"/>
    <n v="1.3800000000000001"/>
    <n v="50.326944000000005"/>
    <n v="5"/>
    <n v="237.71999999999997"/>
    <x v="104"/>
    <x v="16"/>
    <x v="7"/>
  </r>
  <r>
    <x v="2"/>
    <x v="218"/>
    <x v="1"/>
    <x v="1"/>
    <s v="-0.12776"/>
    <x v="0"/>
    <x v="0"/>
    <x v="1"/>
    <x v="1220"/>
    <n v="1.3900000000000001E-2"/>
    <x v="1317"/>
    <n v="2.2654999999999998"/>
    <n v="46.44841375"/>
    <n v="5"/>
    <n v="408.23999999999995"/>
    <x v="93"/>
    <x v="2"/>
    <x v="2"/>
  </r>
  <r>
    <x v="2"/>
    <x v="219"/>
    <x v="1"/>
    <x v="1"/>
    <s v="-0.12776"/>
    <x v="0"/>
    <x v="0"/>
    <x v="1"/>
    <x v="215"/>
    <n v="1.8799999999999997E-2"/>
    <x v="1318"/>
    <n v="1.8284999999999998"/>
    <n v="50.360546999999983"/>
    <n v="3"/>
    <n v="44.4"/>
    <x v="91"/>
    <x v="11"/>
    <x v="1"/>
  </r>
  <r>
    <x v="2"/>
    <x v="220"/>
    <x v="1"/>
    <x v="1"/>
    <s v="-0.12776"/>
    <x v="0"/>
    <x v="0"/>
    <x v="1"/>
    <x v="1221"/>
    <n v="1.3299999999999998E-2"/>
    <x v="1319"/>
    <n v="0.65549999999999997"/>
    <n v="14.995217999999996"/>
    <n v="8"/>
    <n v="341.87999999999994"/>
    <x v="90"/>
    <x v="19"/>
    <x v="11"/>
  </r>
  <r>
    <x v="2"/>
    <x v="221"/>
    <x v="1"/>
    <x v="1"/>
    <s v="-0.12776"/>
    <x v="0"/>
    <x v="0"/>
    <x v="1"/>
    <x v="1222"/>
    <n v="1.8799999999999997E-2"/>
    <x v="1320"/>
    <n v="0.90849999999999986"/>
    <n v="23.740921999999994"/>
    <n v="5"/>
    <n v="102.47999999999999"/>
    <x v="5"/>
    <x v="11"/>
    <x v="6"/>
  </r>
  <r>
    <x v="2"/>
    <x v="222"/>
    <x v="1"/>
    <x v="1"/>
    <s v="-0.12776"/>
    <x v="0"/>
    <x v="0"/>
    <x v="1"/>
    <x v="1223"/>
    <n v="1.4699999999999998E-2"/>
    <x v="1321"/>
    <n v="0.87399999999999989"/>
    <n v="26.312294399999992"/>
    <n v="5"/>
    <n v="417.47999999999996"/>
    <x v="52"/>
    <x v="0"/>
    <x v="11"/>
  </r>
  <r>
    <x v="2"/>
    <x v="223"/>
    <x v="1"/>
    <x v="1"/>
    <s v="-0.12776"/>
    <x v="0"/>
    <x v="0"/>
    <x v="1"/>
    <x v="1224"/>
    <n v="1.5100000000000001E-2"/>
    <x v="1322"/>
    <n v="0.73599999999999988"/>
    <n v="21.093612799999995"/>
    <n v="5"/>
    <n v="135.23999999999998"/>
    <x v="3"/>
    <x v="0"/>
    <x v="7"/>
  </r>
  <r>
    <x v="2"/>
    <x v="224"/>
    <x v="1"/>
    <x v="1"/>
    <s v="-0.12776"/>
    <x v="0"/>
    <x v="0"/>
    <x v="1"/>
    <x v="1225"/>
    <n v="1.83E-2"/>
    <x v="1323"/>
    <n v="1.4375"/>
    <n v="57.216093750000006"/>
    <n v="8"/>
    <n v="75.599999999999994"/>
    <x v="76"/>
    <x v="7"/>
    <x v="13"/>
  </r>
  <r>
    <x v="2"/>
    <x v="225"/>
    <x v="1"/>
    <x v="1"/>
    <s v="-0.12776"/>
    <x v="0"/>
    <x v="0"/>
    <x v="1"/>
    <x v="192"/>
    <n v="1.67E-2"/>
    <x v="1324"/>
    <n v="1.2075"/>
    <n v="29.340438750000001"/>
    <n v="4"/>
    <n v="3.5999999999999996"/>
    <x v="75"/>
    <x v="3"/>
    <x v="16"/>
  </r>
  <r>
    <x v="2"/>
    <x v="226"/>
    <x v="1"/>
    <x v="1"/>
    <s v="-0.12776"/>
    <x v="0"/>
    <x v="0"/>
    <x v="1"/>
    <x v="1226"/>
    <n v="1.9099999999999999E-2"/>
    <x v="1325"/>
    <n v="1.0924999999999998"/>
    <n v="44.44617749999999"/>
    <n v="7"/>
    <n v="120.96"/>
    <x v="47"/>
    <x v="16"/>
    <x v="13"/>
  </r>
  <r>
    <x v="2"/>
    <x v="227"/>
    <x v="1"/>
    <x v="1"/>
    <s v="-0.12776"/>
    <x v="0"/>
    <x v="0"/>
    <x v="1"/>
    <x v="300"/>
    <n v="1.37E-2"/>
    <x v="1326"/>
    <n v="1.7249999999999996"/>
    <n v="41.404139999999991"/>
    <n v="5"/>
    <n v="163.79999999999998"/>
    <x v="29"/>
    <x v="11"/>
    <x v="9"/>
  </r>
  <r>
    <x v="2"/>
    <x v="228"/>
    <x v="1"/>
    <x v="1"/>
    <s v="-0.12776"/>
    <x v="0"/>
    <x v="0"/>
    <x v="1"/>
    <x v="736"/>
    <n v="1.3100000000000001E-2"/>
    <x v="1327"/>
    <n v="0.73599999999999988"/>
    <n v="14.607023999999999"/>
    <n v="0"/>
    <n v="83.16"/>
    <x v="54"/>
    <x v="11"/>
    <x v="11"/>
  </r>
  <r>
    <x v="2"/>
    <x v="229"/>
    <x v="1"/>
    <x v="1"/>
    <s v="-0.12776"/>
    <x v="0"/>
    <x v="0"/>
    <x v="1"/>
    <x v="1227"/>
    <n v="1.1100000000000002E-2"/>
    <x v="1328"/>
    <n v="1.1729999999999998"/>
    <n v="19.790856000000002"/>
    <n v="7"/>
    <n v="264.59999999999997"/>
    <x v="12"/>
    <x v="9"/>
    <x v="15"/>
  </r>
  <r>
    <x v="2"/>
    <x v="230"/>
    <x v="1"/>
    <x v="1"/>
    <s v="-0.12776"/>
    <x v="0"/>
    <x v="0"/>
    <x v="1"/>
    <x v="1228"/>
    <n v="1.7000000000000001E-2"/>
    <x v="1329"/>
    <n v="1.9434999999999998"/>
    <n v="71.13404349999999"/>
    <n v="6"/>
    <n v="503.15999999999991"/>
    <x v="22"/>
    <x v="5"/>
    <x v="12"/>
  </r>
  <r>
    <x v="2"/>
    <x v="231"/>
    <x v="1"/>
    <x v="1"/>
    <s v="-0.12776"/>
    <x v="0"/>
    <x v="0"/>
    <x v="1"/>
    <x v="1229"/>
    <n v="1.7000000000000001E-2"/>
    <x v="1330"/>
    <n v="1.5639999999999998"/>
    <n v="60.673816000000002"/>
    <n v="6"/>
    <n v="51.239999999999995"/>
    <x v="73"/>
    <x v="11"/>
    <x v="3"/>
  </r>
  <r>
    <x v="2"/>
    <x v="232"/>
    <x v="1"/>
    <x v="1"/>
    <s v="-0.12776"/>
    <x v="0"/>
    <x v="0"/>
    <x v="1"/>
    <x v="1230"/>
    <n v="2.0899999999999998E-2"/>
    <x v="1331"/>
    <n v="0.4945"/>
    <n v="18.076002450000001"/>
    <n v="7"/>
    <n v="331.8"/>
    <x v="75"/>
    <x v="7"/>
    <x v="13"/>
  </r>
  <r>
    <x v="2"/>
    <x v="233"/>
    <x v="1"/>
    <x v="1"/>
    <s v="-0.12776"/>
    <x v="0"/>
    <x v="0"/>
    <x v="1"/>
    <x v="461"/>
    <n v="1.6E-2"/>
    <x v="1332"/>
    <n v="1.702"/>
    <n v="62.960383999999991"/>
    <n v="6"/>
    <n v="345.23999999999995"/>
    <x v="3"/>
    <x v="17"/>
    <x v="7"/>
  </r>
  <r>
    <x v="2"/>
    <x v="234"/>
    <x v="1"/>
    <x v="1"/>
    <s v="-0.12776"/>
    <x v="0"/>
    <x v="0"/>
    <x v="1"/>
    <x v="476"/>
    <n v="1.8299999999999997E-2"/>
    <x v="1333"/>
    <n v="1.012"/>
    <n v="31.372202399999995"/>
    <n v="5"/>
    <n v="430.08"/>
    <x v="66"/>
    <x v="16"/>
    <x v="13"/>
  </r>
  <r>
    <x v="2"/>
    <x v="235"/>
    <x v="1"/>
    <x v="1"/>
    <s v="-0.12776"/>
    <x v="0"/>
    <x v="0"/>
    <x v="1"/>
    <x v="1231"/>
    <n v="1.72E-2"/>
    <x v="1334"/>
    <n v="2.2194999999999996"/>
    <n v="86.047351599999985"/>
    <n v="9"/>
    <n v="320.87999999999994"/>
    <x v="92"/>
    <x v="4"/>
    <x v="10"/>
  </r>
  <r>
    <x v="2"/>
    <x v="236"/>
    <x v="1"/>
    <x v="1"/>
    <s v="-0.12776"/>
    <x v="0"/>
    <x v="0"/>
    <x v="1"/>
    <x v="1232"/>
    <n v="2.07E-2"/>
    <x v="1335"/>
    <n v="2.0585"/>
    <n v="100.9027296"/>
    <n v="4"/>
    <n v="512.4"/>
    <x v="63"/>
    <x v="3"/>
    <x v="1"/>
  </r>
  <r>
    <x v="2"/>
    <x v="237"/>
    <x v="1"/>
    <x v="1"/>
    <s v="-0.12776"/>
    <x v="0"/>
    <x v="0"/>
    <x v="1"/>
    <x v="1233"/>
    <n v="2.01E-2"/>
    <x v="1336"/>
    <n v="0.79349999999999987"/>
    <n v="31.228827299999995"/>
    <n v="8"/>
    <n v="162.95999999999998"/>
    <x v="64"/>
    <x v="3"/>
    <x v="8"/>
  </r>
  <r>
    <x v="2"/>
    <x v="238"/>
    <x v="1"/>
    <x v="1"/>
    <s v="-0.12776"/>
    <x v="0"/>
    <x v="0"/>
    <x v="1"/>
    <x v="224"/>
    <n v="1.9499999999999997E-2"/>
    <x v="1337"/>
    <n v="1.357"/>
    <n v="35.299640999999994"/>
    <n v="4"/>
    <n v="283.08"/>
    <x v="52"/>
    <x v="3"/>
    <x v="11"/>
  </r>
  <r>
    <x v="2"/>
    <x v="239"/>
    <x v="1"/>
    <x v="1"/>
    <s v="-0.12776"/>
    <x v="0"/>
    <x v="0"/>
    <x v="1"/>
    <x v="1234"/>
    <n v="1.43E-2"/>
    <x v="1338"/>
    <n v="1.8169999999999999"/>
    <n v="51.550470400000002"/>
    <n v="6"/>
    <n v="189"/>
    <x v="21"/>
    <x v="16"/>
    <x v="6"/>
  </r>
  <r>
    <x v="2"/>
    <x v="240"/>
    <x v="1"/>
    <x v="1"/>
    <s v="-0.12776"/>
    <x v="0"/>
    <x v="0"/>
    <x v="1"/>
    <x v="255"/>
    <n v="1.7299999999999999E-2"/>
    <x v="1339"/>
    <n v="0.51749999999999996"/>
    <n v="18.460570499999996"/>
    <n v="7"/>
    <n v="498.11999999999995"/>
    <x v="28"/>
    <x v="17"/>
    <x v="7"/>
  </r>
  <r>
    <x v="2"/>
    <x v="241"/>
    <x v="1"/>
    <x v="1"/>
    <s v="-0.12776"/>
    <x v="0"/>
    <x v="0"/>
    <x v="1"/>
    <x v="1235"/>
    <n v="1.54E-2"/>
    <x v="1340"/>
    <n v="2.0699999999999998"/>
    <n v="73.638179999999991"/>
    <n v="4"/>
    <n v="291.47999999999996"/>
    <x v="0"/>
    <x v="0"/>
    <x v="3"/>
  </r>
  <r>
    <x v="2"/>
    <x v="242"/>
    <x v="1"/>
    <x v="1"/>
    <s v="-0.12776"/>
    <x v="0"/>
    <x v="0"/>
    <x v="1"/>
    <x v="1236"/>
    <n v="1.0800000000000001E-2"/>
    <x v="1341"/>
    <n v="0.73599999999999999"/>
    <n v="15.3491328"/>
    <n v="3"/>
    <n v="261.23999999999995"/>
    <x v="67"/>
    <x v="3"/>
    <x v="9"/>
  </r>
  <r>
    <x v="2"/>
    <x v="243"/>
    <x v="1"/>
    <x v="1"/>
    <s v="-0.12776"/>
    <x v="0"/>
    <x v="0"/>
    <x v="1"/>
    <x v="1237"/>
    <n v="1.9200000000000002E-2"/>
    <x v="1342"/>
    <n v="0.79349999999999998"/>
    <n v="36.275011200000002"/>
    <n v="5"/>
    <n v="247.79999999999998"/>
    <x v="26"/>
    <x v="15"/>
    <x v="7"/>
  </r>
  <r>
    <x v="2"/>
    <x v="244"/>
    <x v="1"/>
    <x v="1"/>
    <s v="-0.12776"/>
    <x v="0"/>
    <x v="0"/>
    <x v="1"/>
    <x v="1238"/>
    <n v="1.7599999999999998E-2"/>
    <x v="1343"/>
    <n v="0.66699999999999993"/>
    <n v="18.900111999999993"/>
    <n v="6"/>
    <n v="525"/>
    <x v="81"/>
    <x v="19"/>
    <x v="13"/>
  </r>
  <r>
    <x v="2"/>
    <x v="245"/>
    <x v="1"/>
    <x v="1"/>
    <s v="-0.12776"/>
    <x v="0"/>
    <x v="0"/>
    <x v="1"/>
    <x v="1023"/>
    <n v="1.3299999999999999E-2"/>
    <x v="1344"/>
    <n v="0.47149999999999992"/>
    <n v="12.128017299999996"/>
    <n v="9"/>
    <n v="236.03999999999996"/>
    <x v="46"/>
    <x v="3"/>
    <x v="10"/>
  </r>
  <r>
    <x v="2"/>
    <x v="246"/>
    <x v="1"/>
    <x v="1"/>
    <s v="-0.12776"/>
    <x v="0"/>
    <x v="0"/>
    <x v="1"/>
    <x v="1239"/>
    <n v="1.8000000000000002E-2"/>
    <x v="1345"/>
    <n v="0.45999999999999996"/>
    <n v="15.127560000000001"/>
    <n v="6"/>
    <n v="359.51999999999992"/>
    <x v="99"/>
    <x v="8"/>
    <x v="6"/>
  </r>
  <r>
    <x v="2"/>
    <x v="247"/>
    <x v="1"/>
    <x v="1"/>
    <s v="-0.12776"/>
    <x v="0"/>
    <x v="0"/>
    <x v="1"/>
    <x v="1240"/>
    <n v="1.5600000000000001E-2"/>
    <x v="1346"/>
    <n v="1.5409999999999997"/>
    <n v="56.372861999999991"/>
    <n v="2"/>
    <n v="199.92"/>
    <x v="28"/>
    <x v="3"/>
    <x v="9"/>
  </r>
  <r>
    <x v="2"/>
    <x v="248"/>
    <x v="1"/>
    <x v="1"/>
    <s v="-0.12776"/>
    <x v="0"/>
    <x v="0"/>
    <x v="1"/>
    <x v="461"/>
    <n v="1.7299999999999999E-2"/>
    <x v="1347"/>
    <n v="0.96599999999999986"/>
    <n v="38.637681599999993"/>
    <n v="6"/>
    <n v="409.91999999999996"/>
    <x v="5"/>
    <x v="3"/>
    <x v="12"/>
  </r>
  <r>
    <x v="2"/>
    <x v="249"/>
    <x v="1"/>
    <x v="1"/>
    <s v="-0.12776"/>
    <x v="0"/>
    <x v="0"/>
    <x v="1"/>
    <x v="1241"/>
    <n v="1.5299999999999998E-2"/>
    <x v="1348"/>
    <n v="0.43699999999999994"/>
    <n v="16.300711799999995"/>
    <n v="8"/>
    <n v="65.52"/>
    <x v="13"/>
    <x v="16"/>
    <x v="11"/>
  </r>
  <r>
    <x v="2"/>
    <x v="250"/>
    <x v="1"/>
    <x v="1"/>
    <s v="-0.12776"/>
    <x v="0"/>
    <x v="0"/>
    <x v="1"/>
    <x v="722"/>
    <n v="1.5800000000000002E-2"/>
    <x v="1349"/>
    <n v="0.57499999999999996"/>
    <n v="14.917570000000001"/>
    <n v="5"/>
    <n v="391.44"/>
    <x v="60"/>
    <x v="17"/>
    <x v="10"/>
  </r>
  <r>
    <x v="2"/>
    <x v="251"/>
    <x v="1"/>
    <x v="1"/>
    <s v="-0.12776"/>
    <x v="0"/>
    <x v="0"/>
    <x v="1"/>
    <x v="1242"/>
    <n v="1.49E-2"/>
    <x v="1350"/>
    <n v="2.1389999999999998"/>
    <n v="69.447126900000001"/>
    <n v="5"/>
    <n v="321.71999999999997"/>
    <x v="68"/>
    <x v="11"/>
    <x v="13"/>
  </r>
  <r>
    <x v="2"/>
    <x v="252"/>
    <x v="1"/>
    <x v="1"/>
    <s v="-0.12776"/>
    <x v="0"/>
    <x v="0"/>
    <x v="1"/>
    <x v="1243"/>
    <n v="1.3999999999999999E-2"/>
    <x v="1351"/>
    <n v="0.50600000000000001"/>
    <n v="11.221055999999999"/>
    <n v="3"/>
    <n v="291.47999999999996"/>
    <x v="5"/>
    <x v="3"/>
    <x v="6"/>
  </r>
  <r>
    <x v="2"/>
    <x v="253"/>
    <x v="1"/>
    <x v="1"/>
    <s v="-0.12776"/>
    <x v="0"/>
    <x v="0"/>
    <x v="1"/>
    <x v="1244"/>
    <n v="1.66E-2"/>
    <x v="1352"/>
    <n v="2.2885"/>
    <n v="82.436346999999998"/>
    <n v="6"/>
    <n v="172.2"/>
    <x v="74"/>
    <x v="2"/>
    <x v="9"/>
  </r>
  <r>
    <x v="2"/>
    <x v="254"/>
    <x v="1"/>
    <x v="1"/>
    <s v="-0.12776"/>
    <x v="0"/>
    <x v="0"/>
    <x v="1"/>
    <x v="1245"/>
    <n v="1.54E-2"/>
    <x v="1353"/>
    <n v="1.3915"/>
    <n v="30.772187599999999"/>
    <n v="6"/>
    <n v="205.79999999999998"/>
    <x v="58"/>
    <x v="0"/>
    <x v="8"/>
  </r>
  <r>
    <x v="2"/>
    <x v="255"/>
    <x v="1"/>
    <x v="1"/>
    <s v="-0.12776"/>
    <x v="0"/>
    <x v="0"/>
    <x v="1"/>
    <x v="1246"/>
    <n v="1.77E-2"/>
    <x v="1354"/>
    <n v="1.2074999999999998"/>
    <n v="39.112132499999994"/>
    <n v="4"/>
    <n v="440.15999999999991"/>
    <x v="76"/>
    <x v="17"/>
    <x v="2"/>
  </r>
  <r>
    <x v="2"/>
    <x v="256"/>
    <x v="1"/>
    <x v="1"/>
    <s v="-0.12776"/>
    <x v="0"/>
    <x v="0"/>
    <x v="1"/>
    <x v="1247"/>
    <n v="1.4999999999999999E-2"/>
    <x v="1355"/>
    <n v="1.1040000000000001"/>
    <n v="27.787680000000002"/>
    <n v="4"/>
    <n v="180.6"/>
    <x v="3"/>
    <x v="5"/>
    <x v="7"/>
  </r>
  <r>
    <x v="2"/>
    <x v="257"/>
    <x v="1"/>
    <x v="1"/>
    <s v="-0.12776"/>
    <x v="0"/>
    <x v="0"/>
    <x v="1"/>
    <x v="1248"/>
    <n v="1.6500000000000001E-2"/>
    <x v="1356"/>
    <n v="0.82800000000000007"/>
    <n v="20.902860000000004"/>
    <n v="7"/>
    <n v="267.12"/>
    <x v="66"/>
    <x v="6"/>
    <x v="10"/>
  </r>
  <r>
    <x v="2"/>
    <x v="258"/>
    <x v="1"/>
    <x v="1"/>
    <s v="-0.12776"/>
    <x v="0"/>
    <x v="0"/>
    <x v="1"/>
    <x v="1249"/>
    <n v="1.26E-2"/>
    <x v="1357"/>
    <n v="1.9779999999999998"/>
    <n v="38.879567999999992"/>
    <n v="6"/>
    <n v="377.15999999999991"/>
    <x v="21"/>
    <x v="5"/>
    <x v="12"/>
  </r>
  <r>
    <x v="2"/>
    <x v="259"/>
    <x v="1"/>
    <x v="1"/>
    <s v="-0.12776"/>
    <x v="0"/>
    <x v="0"/>
    <x v="1"/>
    <x v="1250"/>
    <n v="1.5699999999999999E-2"/>
    <x v="1358"/>
    <n v="2.3344999999999998"/>
    <n v="78.177969449999978"/>
    <n v="6"/>
    <n v="256.2"/>
    <x v="87"/>
    <x v="11"/>
    <x v="11"/>
  </r>
  <r>
    <x v="2"/>
    <x v="260"/>
    <x v="1"/>
    <x v="1"/>
    <s v="-0.12776"/>
    <x v="0"/>
    <x v="0"/>
    <x v="1"/>
    <x v="359"/>
    <n v="1.11E-2"/>
    <x v="1359"/>
    <n v="0.58649999999999991"/>
    <n v="9.3355550999999988"/>
    <n v="10"/>
    <n v="94.079999999999984"/>
    <x v="81"/>
    <x v="4"/>
    <x v="6"/>
  </r>
  <r>
    <x v="2"/>
    <x v="261"/>
    <x v="1"/>
    <x v="1"/>
    <s v="-0.12776"/>
    <x v="0"/>
    <x v="0"/>
    <x v="1"/>
    <x v="1251"/>
    <n v="1.3299999999999999E-2"/>
    <x v="1360"/>
    <n v="0.52900000000000003"/>
    <n v="13.550758200000001"/>
    <n v="6"/>
    <n v="682.91999999999985"/>
    <x v="28"/>
    <x v="11"/>
    <x v="1"/>
  </r>
  <r>
    <x v="2"/>
    <x v="262"/>
    <x v="1"/>
    <x v="1"/>
    <s v="-0.12776"/>
    <x v="0"/>
    <x v="0"/>
    <x v="1"/>
    <x v="1252"/>
    <n v="1.66E-2"/>
    <x v="1361"/>
    <n v="2.0239999999999996"/>
    <n v="68.574334399999984"/>
    <n v="6"/>
    <n v="461.15999999999991"/>
    <x v="74"/>
    <x v="8"/>
    <x v="9"/>
  </r>
  <r>
    <x v="2"/>
    <x v="263"/>
    <x v="1"/>
    <x v="1"/>
    <s v="-0.12776"/>
    <x v="0"/>
    <x v="0"/>
    <x v="1"/>
    <x v="273"/>
    <n v="1.2399999999999998E-2"/>
    <x v="1362"/>
    <n v="0.42549999999999988"/>
    <n v="9.2122451999999964"/>
    <n v="4"/>
    <n v="364.55999999999995"/>
    <x v="81"/>
    <x v="2"/>
    <x v="7"/>
  </r>
  <r>
    <x v="2"/>
    <x v="264"/>
    <x v="1"/>
    <x v="1"/>
    <s v="-0.12776"/>
    <x v="0"/>
    <x v="0"/>
    <x v="1"/>
    <x v="1016"/>
    <n v="1.5900000000000001E-2"/>
    <x v="1363"/>
    <n v="2.1964999999999995"/>
    <n v="47.497115999999991"/>
    <n v="7"/>
    <n v="167.15999999999997"/>
    <x v="91"/>
    <x v="5"/>
    <x v="1"/>
  </r>
  <r>
    <x v="2"/>
    <x v="265"/>
    <x v="1"/>
    <x v="1"/>
    <s v="-0.12776"/>
    <x v="0"/>
    <x v="0"/>
    <x v="1"/>
    <x v="1253"/>
    <n v="1.2499999999999997E-2"/>
    <x v="1364"/>
    <n v="1.3224999999999998"/>
    <n v="42.088562499999981"/>
    <n v="11"/>
    <n v="299.03999999999996"/>
    <x v="53"/>
    <x v="19"/>
    <x v="11"/>
  </r>
  <r>
    <x v="2"/>
    <x v="266"/>
    <x v="1"/>
    <x v="1"/>
    <s v="-0.12776"/>
    <x v="0"/>
    <x v="0"/>
    <x v="1"/>
    <x v="1254"/>
    <n v="1.34E-2"/>
    <x v="1365"/>
    <n v="1.8054999999999999"/>
    <n v="35.903450799999995"/>
    <n v="6"/>
    <n v="320.87999999999994"/>
    <x v="59"/>
    <x v="8"/>
    <x v="9"/>
  </r>
  <r>
    <x v="2"/>
    <x v="267"/>
    <x v="1"/>
    <x v="1"/>
    <s v="-0.12776"/>
    <x v="0"/>
    <x v="0"/>
    <x v="1"/>
    <x v="1255"/>
    <n v="1.78E-2"/>
    <x v="1366"/>
    <n v="2.0699999999999998"/>
    <n v="74.170997999999997"/>
    <n v="5"/>
    <n v="527.52"/>
    <x v="51"/>
    <x v="4"/>
    <x v="3"/>
  </r>
  <r>
    <x v="2"/>
    <x v="268"/>
    <x v="1"/>
    <x v="1"/>
    <s v="-0.12776"/>
    <x v="0"/>
    <x v="0"/>
    <x v="1"/>
    <x v="1256"/>
    <n v="1.6899999999999998E-2"/>
    <x v="1367"/>
    <n v="1.2649999999999999"/>
    <n v="44.937606999999993"/>
    <n v="5"/>
    <n v="199.07999999999996"/>
    <x v="75"/>
    <x v="16"/>
    <x v="11"/>
  </r>
  <r>
    <x v="2"/>
    <x v="269"/>
    <x v="1"/>
    <x v="1"/>
    <s v="-0.12776"/>
    <x v="0"/>
    <x v="0"/>
    <x v="1"/>
    <x v="1257"/>
    <n v="1.78E-2"/>
    <x v="1368"/>
    <n v="1.127"/>
    <n v="45.718107400000001"/>
    <n v="6"/>
    <n v="303.23999999999995"/>
    <x v="46"/>
    <x v="8"/>
    <x v="15"/>
  </r>
  <r>
    <x v="2"/>
    <x v="270"/>
    <x v="1"/>
    <x v="1"/>
    <s v="-0.12776"/>
    <x v="0"/>
    <x v="0"/>
    <x v="1"/>
    <x v="1258"/>
    <n v="1.3899999999999999E-2"/>
    <x v="1369"/>
    <n v="0.80499999999999994"/>
    <n v="24.896637499999997"/>
    <n v="7"/>
    <n v="59.639999999999993"/>
    <x v="28"/>
    <x v="4"/>
    <x v="7"/>
  </r>
  <r>
    <x v="2"/>
    <x v="271"/>
    <x v="1"/>
    <x v="1"/>
    <s v="-0.12776"/>
    <x v="0"/>
    <x v="0"/>
    <x v="1"/>
    <x v="460"/>
    <n v="1.6999999999999998E-2"/>
    <x v="1370"/>
    <n v="1.7364999999999999"/>
    <n v="61.107434999999995"/>
    <n v="4"/>
    <n v="191.51999999999998"/>
    <x v="39"/>
    <x v="6"/>
    <x v="9"/>
  </r>
  <r>
    <x v="2"/>
    <x v="272"/>
    <x v="1"/>
    <x v="1"/>
    <s v="-0.12776"/>
    <x v="0"/>
    <x v="0"/>
    <x v="1"/>
    <x v="1259"/>
    <n v="1.2100000000000001E-2"/>
    <x v="1371"/>
    <n v="1.0465"/>
    <n v="29.111432350000001"/>
    <n v="8"/>
    <n v="409.08"/>
    <x v="64"/>
    <x v="5"/>
    <x v="11"/>
  </r>
  <r>
    <x v="2"/>
    <x v="273"/>
    <x v="1"/>
    <x v="1"/>
    <s v="-0.12776"/>
    <x v="0"/>
    <x v="0"/>
    <x v="1"/>
    <x v="1260"/>
    <n v="1.1100000000000002E-2"/>
    <x v="1372"/>
    <n v="1.3109999999999999"/>
    <n v="19.892720700000005"/>
    <n v="2"/>
    <n v="519.11999999999989"/>
    <x v="46"/>
    <x v="6"/>
    <x v="2"/>
  </r>
  <r>
    <x v="2"/>
    <x v="274"/>
    <x v="1"/>
    <x v="1"/>
    <s v="-0.12776"/>
    <x v="0"/>
    <x v="0"/>
    <x v="1"/>
    <x v="1261"/>
    <n v="1.4200000000000001E-2"/>
    <x v="1373"/>
    <n v="2.3804999999999996"/>
    <n v="48.135614399999994"/>
    <n v="5"/>
    <n v="230.15999999999997"/>
    <x v="39"/>
    <x v="4"/>
    <x v="7"/>
  </r>
  <r>
    <x v="0"/>
    <x v="0"/>
    <x v="2"/>
    <x v="2"/>
    <s v="-2.244644"/>
    <x v="0"/>
    <x v="0"/>
    <x v="1"/>
    <x v="1262"/>
    <n v="1.6400000000000001E-2"/>
    <x v="1374"/>
    <n v="1.6674999999999998"/>
    <n v="35.616732800000001"/>
    <n v="6"/>
    <n v="342.71999999999997"/>
    <x v="25"/>
    <x v="8"/>
    <x v="2"/>
  </r>
  <r>
    <x v="0"/>
    <x v="1"/>
    <x v="2"/>
    <x v="2"/>
    <s v="-2.244644"/>
    <x v="0"/>
    <x v="0"/>
    <x v="1"/>
    <x v="1263"/>
    <n v="1.8800000000000004E-2"/>
    <x v="1375"/>
    <n v="1.2879999999999998"/>
    <n v="32.176094720000009"/>
    <n v="3"/>
    <n v="319.2"/>
    <x v="69"/>
    <x v="8"/>
    <x v="6"/>
  </r>
  <r>
    <x v="0"/>
    <x v="2"/>
    <x v="2"/>
    <x v="2"/>
    <s v="-2.244644"/>
    <x v="0"/>
    <x v="0"/>
    <x v="1"/>
    <x v="1264"/>
    <n v="1.54E-2"/>
    <x v="1376"/>
    <n v="1.0349999999999997"/>
    <n v="18.514742399999996"/>
    <n v="2"/>
    <n v="393.95999999999992"/>
    <x v="40"/>
    <x v="7"/>
    <x v="5"/>
  </r>
  <r>
    <x v="0"/>
    <x v="3"/>
    <x v="2"/>
    <x v="2"/>
    <s v="-2.244644"/>
    <x v="0"/>
    <x v="0"/>
    <x v="1"/>
    <x v="1265"/>
    <n v="1.1799999999999998E-2"/>
    <x v="1377"/>
    <n v="0.90849999999999997"/>
    <n v="12.212565759999999"/>
    <n v="6"/>
    <n v="267.12"/>
    <x v="69"/>
    <x v="0"/>
    <x v="8"/>
  </r>
  <r>
    <x v="0"/>
    <x v="4"/>
    <x v="2"/>
    <x v="2"/>
    <s v="-2.244644"/>
    <x v="0"/>
    <x v="0"/>
    <x v="1"/>
    <x v="1266"/>
    <n v="1.7100000000000001E-2"/>
    <x v="1378"/>
    <n v="0.33350000000000002"/>
    <n v="5.1371272800000005"/>
    <n v="5"/>
    <n v="157.91999999999999"/>
    <x v="71"/>
    <x v="23"/>
    <x v="8"/>
  </r>
  <r>
    <x v="0"/>
    <x v="5"/>
    <x v="2"/>
    <x v="2"/>
    <s v="-2.244644"/>
    <x v="0"/>
    <x v="0"/>
    <x v="1"/>
    <x v="1267"/>
    <n v="1.4E-2"/>
    <x v="1379"/>
    <n v="1.2879999999999998"/>
    <n v="16.863526399999998"/>
    <n v="6"/>
    <n v="182.27999999999997"/>
    <x v="36"/>
    <x v="14"/>
    <x v="7"/>
  </r>
  <r>
    <x v="0"/>
    <x v="6"/>
    <x v="2"/>
    <x v="2"/>
    <s v="-2.244644"/>
    <x v="0"/>
    <x v="0"/>
    <x v="1"/>
    <x v="1268"/>
    <n v="1.8300000000000004E-2"/>
    <x v="1380"/>
    <n v="2.3115000000000001"/>
    <n v="56.141157240000013"/>
    <n v="4"/>
    <n v="277.19999999999993"/>
    <x v="53"/>
    <x v="7"/>
    <x v="5"/>
  </r>
  <r>
    <x v="0"/>
    <x v="7"/>
    <x v="2"/>
    <x v="2"/>
    <s v="-2.244644"/>
    <x v="0"/>
    <x v="0"/>
    <x v="1"/>
    <x v="1269"/>
    <n v="1.1999999999999999E-2"/>
    <x v="1381"/>
    <n v="0.66699999999999993"/>
    <n v="8.3369663999999997"/>
    <n v="6"/>
    <n v="112.55999999999999"/>
    <x v="63"/>
    <x v="11"/>
    <x v="4"/>
  </r>
  <r>
    <x v="0"/>
    <x v="8"/>
    <x v="2"/>
    <x v="2"/>
    <s v="-2.244644"/>
    <x v="0"/>
    <x v="0"/>
    <x v="1"/>
    <x v="1270"/>
    <n v="1.8200000000000001E-2"/>
    <x v="1382"/>
    <n v="1.5984999999999998"/>
    <n v="33.421693759999997"/>
    <n v="8"/>
    <n v="100.8"/>
    <x v="72"/>
    <x v="16"/>
    <x v="4"/>
  </r>
  <r>
    <x v="0"/>
    <x v="9"/>
    <x v="2"/>
    <x v="2"/>
    <s v="-2.244644"/>
    <x v="0"/>
    <x v="0"/>
    <x v="1"/>
    <x v="1271"/>
    <n v="1.2199999999999999E-2"/>
    <x v="1383"/>
    <n v="0.55199999999999982"/>
    <n v="8.2698431999999968"/>
    <n v="1"/>
    <n v="257.03999999999996"/>
    <x v="42"/>
    <x v="17"/>
    <x v="6"/>
  </r>
  <r>
    <x v="0"/>
    <x v="10"/>
    <x v="2"/>
    <x v="2"/>
    <s v="-2.244644"/>
    <x v="0"/>
    <x v="0"/>
    <x v="1"/>
    <x v="1272"/>
    <n v="1.5699999999999999E-2"/>
    <x v="1384"/>
    <n v="0.41399999999999998"/>
    <n v="9.5677055999999983"/>
    <n v="6"/>
    <n v="435.11999999999995"/>
    <x v="0"/>
    <x v="8"/>
    <x v="6"/>
  </r>
  <r>
    <x v="0"/>
    <x v="11"/>
    <x v="2"/>
    <x v="2"/>
    <s v="-2.244644"/>
    <x v="0"/>
    <x v="0"/>
    <x v="1"/>
    <x v="1273"/>
    <n v="1.84E-2"/>
    <x v="1385"/>
    <n v="0.5635"/>
    <n v="12.160059519999999"/>
    <n v="1"/>
    <n v="277.19999999999993"/>
    <x v="90"/>
    <x v="15"/>
    <x v="0"/>
  </r>
  <r>
    <x v="0"/>
    <x v="12"/>
    <x v="2"/>
    <x v="2"/>
    <s v="-2.244644"/>
    <x v="0"/>
    <x v="0"/>
    <x v="1"/>
    <x v="987"/>
    <n v="1.1099999999999999E-2"/>
    <x v="1386"/>
    <n v="0.71299999999999997"/>
    <n v="9.5288171999999989"/>
    <n v="6"/>
    <n v="63"/>
    <x v="42"/>
    <x v="0"/>
    <x v="1"/>
  </r>
  <r>
    <x v="0"/>
    <x v="13"/>
    <x v="2"/>
    <x v="2"/>
    <s v="-2.244644"/>
    <x v="0"/>
    <x v="0"/>
    <x v="1"/>
    <x v="1274"/>
    <n v="1.2500000000000001E-2"/>
    <x v="1387"/>
    <n v="1.3109999999999997"/>
    <n v="17.200320000000001"/>
    <n v="4"/>
    <n v="302.39999999999998"/>
    <x v="4"/>
    <x v="4"/>
    <x v="3"/>
  </r>
  <r>
    <x v="0"/>
    <x v="14"/>
    <x v="2"/>
    <x v="2"/>
    <s v="-2.244644"/>
    <x v="0"/>
    <x v="0"/>
    <x v="1"/>
    <x v="1275"/>
    <n v="1.8099999999999998E-2"/>
    <x v="1388"/>
    <n v="1.9204999999999999"/>
    <n v="54.032576119999995"/>
    <n v="1"/>
    <n v="163.79999999999998"/>
    <x v="63"/>
    <x v="11"/>
    <x v="6"/>
  </r>
  <r>
    <x v="0"/>
    <x v="15"/>
    <x v="2"/>
    <x v="2"/>
    <s v="-2.244644"/>
    <x v="0"/>
    <x v="0"/>
    <x v="1"/>
    <x v="991"/>
    <n v="1.8200000000000001E-2"/>
    <x v="1389"/>
    <n v="0.56349999999999989"/>
    <n v="10.501836799999998"/>
    <n v="7"/>
    <n v="67.2"/>
    <x v="21"/>
    <x v="7"/>
    <x v="6"/>
  </r>
  <r>
    <x v="0"/>
    <x v="16"/>
    <x v="2"/>
    <x v="2"/>
    <s v="-2.244644"/>
    <x v="0"/>
    <x v="0"/>
    <x v="1"/>
    <x v="191"/>
    <n v="1.3899999999999999E-2"/>
    <x v="1390"/>
    <n v="2.1504999999999996"/>
    <n v="39.21823839999999"/>
    <n v="2"/>
    <n v="45.359999999999992"/>
    <x v="65"/>
    <x v="11"/>
    <x v="7"/>
  </r>
  <r>
    <x v="0"/>
    <x v="17"/>
    <x v="2"/>
    <x v="2"/>
    <s v="-2.244644"/>
    <x v="0"/>
    <x v="0"/>
    <x v="1"/>
    <x v="1276"/>
    <n v="1.3399999999999999E-2"/>
    <x v="1391"/>
    <n v="2.0699999999999998"/>
    <n v="42.538996799999993"/>
    <n v="8"/>
    <n v="218.4"/>
    <x v="87"/>
    <x v="9"/>
    <x v="5"/>
  </r>
  <r>
    <x v="0"/>
    <x v="18"/>
    <x v="2"/>
    <x v="2"/>
    <s v="-2.244644"/>
    <x v="0"/>
    <x v="0"/>
    <x v="1"/>
    <x v="1277"/>
    <n v="1.04E-2"/>
    <x v="1392"/>
    <n v="1.9779999999999995"/>
    <n v="20.324345599999994"/>
    <n v="3"/>
    <n v="293.99999999999994"/>
    <x v="25"/>
    <x v="1"/>
    <x v="6"/>
  </r>
  <r>
    <x v="0"/>
    <x v="19"/>
    <x v="2"/>
    <x v="2"/>
    <s v="-2.244644"/>
    <x v="0"/>
    <x v="0"/>
    <x v="1"/>
    <x v="19"/>
    <n v="1.0199999999999999E-2"/>
    <x v="1393"/>
    <n v="0.97749999999999959"/>
    <n v="13.145107199999995"/>
    <n v="5"/>
    <n v="75.599999999999994"/>
    <x v="76"/>
    <x v="2"/>
    <x v="5"/>
  </r>
  <r>
    <x v="0"/>
    <x v="20"/>
    <x v="2"/>
    <x v="2"/>
    <s v="-2.244644"/>
    <x v="0"/>
    <x v="0"/>
    <x v="1"/>
    <x v="1278"/>
    <n v="1.0200000000000001E-2"/>
    <x v="1394"/>
    <n v="0.78199999999999992"/>
    <n v="6.6937948800000004"/>
    <n v="7"/>
    <n v="452.75999999999993"/>
    <x v="51"/>
    <x v="4"/>
    <x v="7"/>
  </r>
  <r>
    <x v="0"/>
    <x v="21"/>
    <x v="2"/>
    <x v="2"/>
    <s v="-2.244644"/>
    <x v="0"/>
    <x v="0"/>
    <x v="1"/>
    <x v="1279"/>
    <n v="1.6800000000000002E-2"/>
    <x v="1395"/>
    <n v="0.60949999999999993"/>
    <n v="10.788442560000002"/>
    <n v="1"/>
    <n v="218.4"/>
    <x v="28"/>
    <x v="8"/>
    <x v="8"/>
  </r>
  <r>
    <x v="0"/>
    <x v="22"/>
    <x v="2"/>
    <x v="2"/>
    <s v="-2.244644"/>
    <x v="0"/>
    <x v="0"/>
    <x v="1"/>
    <x v="1280"/>
    <n v="1.2399999999999998E-2"/>
    <x v="1396"/>
    <n v="1.7825000000000002"/>
    <n v="18.761026400000002"/>
    <n v="2"/>
    <n v="43.199999999999996"/>
    <x v="37"/>
    <x v="2"/>
    <x v="3"/>
  </r>
  <r>
    <x v="0"/>
    <x v="23"/>
    <x v="2"/>
    <x v="2"/>
    <s v="-2.244644"/>
    <x v="0"/>
    <x v="0"/>
    <x v="1"/>
    <x v="1281"/>
    <n v="1.5199999999999998E-2"/>
    <x v="1397"/>
    <n v="0.65549999999999986"/>
    <n v="9.5570851199999982"/>
    <n v="3"/>
    <n v="43.199999999999996"/>
    <x v="26"/>
    <x v="2"/>
    <x v="8"/>
  </r>
  <r>
    <x v="0"/>
    <x v="24"/>
    <x v="2"/>
    <x v="2"/>
    <s v="-2.244644"/>
    <x v="0"/>
    <x v="0"/>
    <x v="1"/>
    <x v="1282"/>
    <n v="1.15E-2"/>
    <x v="1398"/>
    <n v="1.9779999999999998"/>
    <n v="35.994852799999997"/>
    <n v="7"/>
    <n v="63.839999999999989"/>
    <x v="80"/>
    <x v="11"/>
    <x v="7"/>
  </r>
  <r>
    <x v="0"/>
    <x v="25"/>
    <x v="2"/>
    <x v="2"/>
    <s v="-2.244644"/>
    <x v="0"/>
    <x v="0"/>
    <x v="1"/>
    <x v="1283"/>
    <n v="1.2900000000000002E-2"/>
    <x v="1399"/>
    <n v="1.4834999999999996"/>
    <n v="29.455901279999996"/>
    <n v="7"/>
    <n v="134.4"/>
    <x v="91"/>
    <x v="16"/>
    <x v="8"/>
  </r>
  <r>
    <x v="0"/>
    <x v="26"/>
    <x v="2"/>
    <x v="2"/>
    <s v="-2.244644"/>
    <x v="0"/>
    <x v="0"/>
    <x v="1"/>
    <x v="1284"/>
    <n v="1.5699999999999999E-2"/>
    <x v="1400"/>
    <n v="0.65549999999999997"/>
    <n v="12.46488312"/>
    <n v="6"/>
    <n v="218.4"/>
    <x v="25"/>
    <x v="9"/>
    <x v="7"/>
  </r>
  <r>
    <x v="0"/>
    <x v="27"/>
    <x v="2"/>
    <x v="2"/>
    <s v="-2.244644"/>
    <x v="0"/>
    <x v="0"/>
    <x v="1"/>
    <x v="1285"/>
    <n v="1.9799999999999998E-2"/>
    <x v="1401"/>
    <n v="0.96599999999999997"/>
    <n v="19.371623039999999"/>
    <n v="7"/>
    <n v="166.32"/>
    <x v="48"/>
    <x v="2"/>
    <x v="4"/>
  </r>
  <r>
    <x v="0"/>
    <x v="28"/>
    <x v="2"/>
    <x v="2"/>
    <s v="-2.244644"/>
    <x v="0"/>
    <x v="0"/>
    <x v="1"/>
    <x v="1286"/>
    <n v="1.1000000000000001E-2"/>
    <x v="1402"/>
    <n v="1.38"/>
    <n v="18.252432000000002"/>
    <n v="7"/>
    <n v="42"/>
    <x v="31"/>
    <x v="15"/>
    <x v="3"/>
  </r>
  <r>
    <x v="0"/>
    <x v="29"/>
    <x v="2"/>
    <x v="2"/>
    <s v="-2.244644"/>
    <x v="0"/>
    <x v="0"/>
    <x v="1"/>
    <x v="1287"/>
    <n v="1.7000000000000001E-2"/>
    <x v="1403"/>
    <n v="1.4604999999999997"/>
    <n v="23.259338799999998"/>
    <n v="2"/>
    <n v="221.75999999999996"/>
    <x v="22"/>
    <x v="3"/>
    <x v="7"/>
  </r>
  <r>
    <x v="0"/>
    <x v="30"/>
    <x v="2"/>
    <x v="2"/>
    <s v="-2.244644"/>
    <x v="0"/>
    <x v="0"/>
    <x v="1"/>
    <x v="1288"/>
    <n v="1.38E-2"/>
    <x v="1404"/>
    <n v="0.41399999999999998"/>
    <n v="7.6099823999999989"/>
    <n v="3"/>
    <n v="446.87999999999994"/>
    <x v="48"/>
    <x v="9"/>
    <x v="5"/>
  </r>
  <r>
    <x v="0"/>
    <x v="31"/>
    <x v="2"/>
    <x v="2"/>
    <s v="-2.244644"/>
    <x v="0"/>
    <x v="0"/>
    <x v="1"/>
    <x v="1289"/>
    <n v="1.6300000000000002E-2"/>
    <x v="1405"/>
    <n v="1.8629999999999998"/>
    <n v="28.714940640000002"/>
    <n v="3"/>
    <n v="89.039999999999978"/>
    <x v="75"/>
    <x v="8"/>
    <x v="3"/>
  </r>
  <r>
    <x v="0"/>
    <x v="32"/>
    <x v="2"/>
    <x v="2"/>
    <s v="-2.244644"/>
    <x v="0"/>
    <x v="0"/>
    <x v="1"/>
    <x v="1290"/>
    <n v="1.4200000000000001E-2"/>
    <x v="1406"/>
    <n v="0.69"/>
    <n v="9.8528687999999995"/>
    <n v="1"/>
    <n v="292.32"/>
    <x v="104"/>
    <x v="8"/>
    <x v="5"/>
  </r>
  <r>
    <x v="0"/>
    <x v="33"/>
    <x v="2"/>
    <x v="2"/>
    <s v="-2.244644"/>
    <x v="0"/>
    <x v="0"/>
    <x v="1"/>
    <x v="1291"/>
    <n v="1.7100000000000001E-2"/>
    <x v="1407"/>
    <n v="0.89699999999999991"/>
    <n v="19.621265039999997"/>
    <n v="4"/>
    <n v="252.83999999999997"/>
    <x v="89"/>
    <x v="2"/>
    <x v="8"/>
  </r>
  <r>
    <x v="0"/>
    <x v="34"/>
    <x v="2"/>
    <x v="2"/>
    <s v="-2.244644"/>
    <x v="0"/>
    <x v="0"/>
    <x v="1"/>
    <x v="1292"/>
    <n v="1.4E-2"/>
    <x v="1408"/>
    <n v="1.081"/>
    <n v="17.458582400000001"/>
    <n v="5"/>
    <n v="48.719999999999992"/>
    <x v="69"/>
    <x v="11"/>
    <x v="1"/>
  </r>
  <r>
    <x v="0"/>
    <x v="35"/>
    <x v="2"/>
    <x v="2"/>
    <s v="-2.244644"/>
    <x v="0"/>
    <x v="0"/>
    <x v="1"/>
    <x v="1293"/>
    <n v="1.0999999999999999E-2"/>
    <x v="1409"/>
    <n v="0.79349999999999998"/>
    <n v="13.134646800000001"/>
    <n v="9"/>
    <n v="146.99999999999997"/>
    <x v="69"/>
    <x v="6"/>
    <x v="0"/>
  </r>
  <r>
    <x v="0"/>
    <x v="36"/>
    <x v="2"/>
    <x v="2"/>
    <s v="-2.244644"/>
    <x v="0"/>
    <x v="0"/>
    <x v="1"/>
    <x v="1294"/>
    <n v="1.11E-2"/>
    <x v="1410"/>
    <n v="1.3685"/>
    <n v="21.643210680000006"/>
    <n v="3"/>
    <n v="136.07999999999998"/>
    <x v="58"/>
    <x v="8"/>
    <x v="0"/>
  </r>
  <r>
    <x v="0"/>
    <x v="37"/>
    <x v="2"/>
    <x v="2"/>
    <s v="-2.244644"/>
    <x v="0"/>
    <x v="0"/>
    <x v="1"/>
    <x v="1295"/>
    <n v="1.6199999999999999E-2"/>
    <x v="1411"/>
    <n v="1.0580000000000001"/>
    <n v="16.796807999999999"/>
    <n v="4"/>
    <n v="197.4"/>
    <x v="53"/>
    <x v="7"/>
    <x v="6"/>
  </r>
  <r>
    <x v="0"/>
    <x v="38"/>
    <x v="2"/>
    <x v="2"/>
    <s v="-2.244644"/>
    <x v="0"/>
    <x v="0"/>
    <x v="1"/>
    <x v="1296"/>
    <n v="1.0000000000000002E-2"/>
    <x v="1412"/>
    <n v="1.7939999999999996"/>
    <n v="20.107151999999999"/>
    <n v="4"/>
    <n v="239.39999999999998"/>
    <x v="36"/>
    <x v="19"/>
    <x v="4"/>
  </r>
  <r>
    <x v="0"/>
    <x v="39"/>
    <x v="2"/>
    <x v="2"/>
    <s v="-2.244644"/>
    <x v="0"/>
    <x v="0"/>
    <x v="1"/>
    <x v="1082"/>
    <n v="1.44E-2"/>
    <x v="1413"/>
    <n v="0.81649999999999989"/>
    <n v="16.404203519999996"/>
    <n v="4"/>
    <n v="42.839999999999996"/>
    <x v="80"/>
    <x v="8"/>
    <x v="4"/>
  </r>
  <r>
    <x v="0"/>
    <x v="40"/>
    <x v="2"/>
    <x v="2"/>
    <s v="-2.244644"/>
    <x v="0"/>
    <x v="0"/>
    <x v="1"/>
    <x v="1297"/>
    <n v="1.2799999999999999E-2"/>
    <x v="1414"/>
    <n v="0.7014999999999999"/>
    <n v="11.608309759999999"/>
    <n v="3"/>
    <n v="201.6"/>
    <x v="36"/>
    <x v="8"/>
    <x v="0"/>
  </r>
  <r>
    <x v="0"/>
    <x v="41"/>
    <x v="2"/>
    <x v="2"/>
    <s v="-2.244644"/>
    <x v="0"/>
    <x v="0"/>
    <x v="1"/>
    <x v="1298"/>
    <n v="1.03E-2"/>
    <x v="1415"/>
    <n v="2.2309999999999999"/>
    <n v="29.726022480000005"/>
    <n v="5"/>
    <n v="134.4"/>
    <x v="54"/>
    <x v="23"/>
    <x v="0"/>
  </r>
  <r>
    <x v="0"/>
    <x v="42"/>
    <x v="2"/>
    <x v="2"/>
    <s v="-2.244644"/>
    <x v="0"/>
    <x v="0"/>
    <x v="1"/>
    <x v="1299"/>
    <n v="1.8000000000000002E-2"/>
    <x v="1416"/>
    <n v="1.5409999999999999"/>
    <n v="32.686459200000009"/>
    <n v="8"/>
    <n v="50.4"/>
    <x v="74"/>
    <x v="9"/>
    <x v="5"/>
  </r>
  <r>
    <x v="0"/>
    <x v="43"/>
    <x v="2"/>
    <x v="2"/>
    <s v="-2.244644"/>
    <x v="0"/>
    <x v="0"/>
    <x v="1"/>
    <x v="1300"/>
    <n v="1.6500000000000001E-2"/>
    <x v="1417"/>
    <n v="1.9779999999999995"/>
    <n v="51.592569599999997"/>
    <n v="4"/>
    <n v="398.15999999999991"/>
    <x v="54"/>
    <x v="15"/>
    <x v="7"/>
  </r>
  <r>
    <x v="0"/>
    <x v="44"/>
    <x v="2"/>
    <x v="2"/>
    <s v="-2.244644"/>
    <x v="0"/>
    <x v="0"/>
    <x v="1"/>
    <x v="1301"/>
    <n v="1.3000000000000001E-2"/>
    <x v="1418"/>
    <n v="1.2649999999999999"/>
    <n v="24.220196000000001"/>
    <n v="2"/>
    <n v="357.84"/>
    <x v="37"/>
    <x v="27"/>
    <x v="8"/>
  </r>
  <r>
    <x v="0"/>
    <x v="45"/>
    <x v="2"/>
    <x v="2"/>
    <s v="-2.244644"/>
    <x v="0"/>
    <x v="0"/>
    <x v="1"/>
    <x v="1063"/>
    <n v="1.5599999999999999E-2"/>
    <x v="1419"/>
    <n v="0.58649999999999991"/>
    <n v="13.848531839999998"/>
    <n v="8"/>
    <n v="181.43999999999997"/>
    <x v="31"/>
    <x v="17"/>
    <x v="3"/>
  </r>
  <r>
    <x v="0"/>
    <x v="46"/>
    <x v="2"/>
    <x v="2"/>
    <s v="-2.244644"/>
    <x v="0"/>
    <x v="0"/>
    <x v="1"/>
    <x v="1302"/>
    <n v="1.0000000000000002E-2"/>
    <x v="1420"/>
    <n v="2.0009999999999999"/>
    <n v="30.047016000000006"/>
    <n v="6"/>
    <n v="205.79999999999998"/>
    <x v="76"/>
    <x v="6"/>
    <x v="2"/>
  </r>
  <r>
    <x v="0"/>
    <x v="47"/>
    <x v="2"/>
    <x v="2"/>
    <s v="-2.244644"/>
    <x v="0"/>
    <x v="0"/>
    <x v="1"/>
    <x v="528"/>
    <n v="1.4800000000000001E-2"/>
    <x v="1421"/>
    <n v="2.4379999999999997"/>
    <n v="43.962796160000003"/>
    <n v="4"/>
    <n v="63"/>
    <x v="41"/>
    <x v="27"/>
    <x v="8"/>
  </r>
  <r>
    <x v="0"/>
    <x v="48"/>
    <x v="2"/>
    <x v="2"/>
    <s v="-2.244644"/>
    <x v="0"/>
    <x v="0"/>
    <x v="1"/>
    <x v="1303"/>
    <n v="1.5899999999999997E-2"/>
    <x v="1422"/>
    <n v="1.5179999999999998"/>
    <n v="23.943110399999991"/>
    <n v="6"/>
    <n v="126"/>
    <x v="104"/>
    <x v="11"/>
    <x v="1"/>
  </r>
  <r>
    <x v="0"/>
    <x v="49"/>
    <x v="2"/>
    <x v="2"/>
    <s v="-2.244644"/>
    <x v="0"/>
    <x v="0"/>
    <x v="1"/>
    <x v="1304"/>
    <n v="1.8799999999999997E-2"/>
    <x v="1423"/>
    <n v="1.081"/>
    <n v="29.524963839999998"/>
    <n v="4"/>
    <n v="339.35999999999996"/>
    <x v="74"/>
    <x v="17"/>
    <x v="5"/>
  </r>
  <r>
    <x v="0"/>
    <x v="50"/>
    <x v="2"/>
    <x v="2"/>
    <s v="-2.244644"/>
    <x v="0"/>
    <x v="0"/>
    <x v="1"/>
    <x v="1305"/>
    <n v="1.7800000000000003E-2"/>
    <x v="1424"/>
    <n v="1.4834999999999996"/>
    <n v="25.561298399999998"/>
    <n v="2"/>
    <n v="162.95999999999998"/>
    <x v="21"/>
    <x v="7"/>
    <x v="2"/>
  </r>
  <r>
    <x v="0"/>
    <x v="51"/>
    <x v="2"/>
    <x v="2"/>
    <s v="-2.244644"/>
    <x v="0"/>
    <x v="0"/>
    <x v="1"/>
    <x v="1306"/>
    <n v="1.5599999999999999E-2"/>
    <x v="1425"/>
    <n v="2.1964999999999999"/>
    <n v="37.225930559999995"/>
    <n v="7"/>
    <n v="37.199999999999996"/>
    <x v="72"/>
    <x v="11"/>
    <x v="1"/>
  </r>
  <r>
    <x v="0"/>
    <x v="52"/>
    <x v="2"/>
    <x v="2"/>
    <s v="-2.244644"/>
    <x v="0"/>
    <x v="0"/>
    <x v="1"/>
    <x v="1307"/>
    <n v="1.8799999999999997E-2"/>
    <x v="1426"/>
    <n v="1.2305000000000001"/>
    <n v="18.58074688"/>
    <n v="3"/>
    <n v="199.92"/>
    <x v="93"/>
    <x v="22"/>
    <x v="7"/>
  </r>
  <r>
    <x v="0"/>
    <x v="53"/>
    <x v="2"/>
    <x v="2"/>
    <s v="-2.244644"/>
    <x v="0"/>
    <x v="0"/>
    <x v="1"/>
    <x v="1308"/>
    <n v="1.0000000000000002E-2"/>
    <x v="1427"/>
    <n v="1.1154999999999999"/>
    <n v="16.107820000000004"/>
    <n v="5"/>
    <n v="44.519999999999989"/>
    <x v="51"/>
    <x v="20"/>
    <x v="5"/>
  </r>
  <r>
    <x v="0"/>
    <x v="54"/>
    <x v="2"/>
    <x v="2"/>
    <s v="-2.244644"/>
    <x v="0"/>
    <x v="0"/>
    <x v="1"/>
    <x v="1309"/>
    <n v="1.2500000000000001E-2"/>
    <x v="1428"/>
    <n v="1.1499999999999999"/>
    <n v="21.206"/>
    <n v="3"/>
    <n v="44.4"/>
    <x v="58"/>
    <x v="23"/>
    <x v="6"/>
  </r>
  <r>
    <x v="0"/>
    <x v="55"/>
    <x v="2"/>
    <x v="2"/>
    <s v="-2.244644"/>
    <x v="0"/>
    <x v="0"/>
    <x v="1"/>
    <x v="821"/>
    <n v="1.1300000000000001E-2"/>
    <x v="1429"/>
    <n v="1.6214999999999999"/>
    <n v="17.663323800000001"/>
    <n v="3"/>
    <n v="81.47999999999999"/>
    <x v="39"/>
    <x v="0"/>
    <x v="3"/>
  </r>
  <r>
    <x v="0"/>
    <x v="56"/>
    <x v="2"/>
    <x v="2"/>
    <s v="-2.244644"/>
    <x v="0"/>
    <x v="0"/>
    <x v="1"/>
    <x v="1310"/>
    <n v="1.1099999999999999E-2"/>
    <x v="1430"/>
    <n v="1.9894999999999998"/>
    <n v="24.309461759999994"/>
    <n v="4"/>
    <n v="293.15999999999997"/>
    <x v="57"/>
    <x v="11"/>
    <x v="0"/>
  </r>
  <r>
    <x v="0"/>
    <x v="57"/>
    <x v="2"/>
    <x v="2"/>
    <s v="-2.244644"/>
    <x v="0"/>
    <x v="0"/>
    <x v="1"/>
    <x v="1311"/>
    <n v="1.2199999999999997E-2"/>
    <x v="1431"/>
    <n v="0.94299999999999995"/>
    <n v="13.115243999999997"/>
    <n v="5"/>
    <n v="10.799999999999999"/>
    <x v="65"/>
    <x v="17"/>
    <x v="8"/>
  </r>
  <r>
    <x v="0"/>
    <x v="58"/>
    <x v="2"/>
    <x v="2"/>
    <s v="-2.244644"/>
    <x v="0"/>
    <x v="0"/>
    <x v="1"/>
    <x v="1312"/>
    <n v="9.0000000000000011E-3"/>
    <x v="1432"/>
    <n v="0.83949999999999991"/>
    <n v="10.305702"/>
    <n v="7"/>
    <n v="168.83999999999997"/>
    <x v="36"/>
    <x v="15"/>
    <x v="1"/>
  </r>
  <r>
    <x v="0"/>
    <x v="59"/>
    <x v="2"/>
    <x v="2"/>
    <s v="-2.244644"/>
    <x v="0"/>
    <x v="0"/>
    <x v="1"/>
    <x v="1313"/>
    <n v="1.1599999999999999E-2"/>
    <x v="1433"/>
    <n v="1.5409999999999999"/>
    <n v="20.878700799999997"/>
    <n v="0"/>
    <n v="336.84"/>
    <x v="62"/>
    <x v="14"/>
    <x v="8"/>
  </r>
  <r>
    <x v="0"/>
    <x v="60"/>
    <x v="2"/>
    <x v="2"/>
    <s v="-2.244644"/>
    <x v="0"/>
    <x v="0"/>
    <x v="1"/>
    <x v="1314"/>
    <n v="1.61E-2"/>
    <x v="1434"/>
    <n v="1.5409999999999999"/>
    <n v="34.853228479999999"/>
    <n v="6"/>
    <n v="36"/>
    <x v="36"/>
    <x v="22"/>
    <x v="6"/>
  </r>
  <r>
    <x v="0"/>
    <x v="61"/>
    <x v="2"/>
    <x v="2"/>
    <s v="-2.244644"/>
    <x v="0"/>
    <x v="0"/>
    <x v="1"/>
    <x v="1315"/>
    <n v="1.2999999999999999E-2"/>
    <x v="1435"/>
    <n v="0.81649999999999989"/>
    <n v="13.934715599999999"/>
    <n v="1"/>
    <n v="9.6"/>
    <x v="82"/>
    <x v="14"/>
    <x v="7"/>
  </r>
  <r>
    <x v="0"/>
    <x v="62"/>
    <x v="2"/>
    <x v="2"/>
    <s v="-2.244644"/>
    <x v="0"/>
    <x v="0"/>
    <x v="1"/>
    <x v="1316"/>
    <n v="9.2999999999999992E-3"/>
    <x v="1436"/>
    <n v="0.78199999999999992"/>
    <n v="6.85951632"/>
    <n v="7"/>
    <n v="159.6"/>
    <x v="59"/>
    <x v="11"/>
    <x v="8"/>
  </r>
  <r>
    <x v="0"/>
    <x v="63"/>
    <x v="2"/>
    <x v="2"/>
    <s v="-2.244644"/>
    <x v="0"/>
    <x v="0"/>
    <x v="1"/>
    <x v="1317"/>
    <n v="1.47E-2"/>
    <x v="1437"/>
    <n v="2.3115000000000001"/>
    <n v="35.311028759999999"/>
    <n v="3"/>
    <n v="352.8"/>
    <x v="17"/>
    <x v="7"/>
    <x v="4"/>
  </r>
  <r>
    <x v="0"/>
    <x v="64"/>
    <x v="2"/>
    <x v="2"/>
    <s v="-2.244644"/>
    <x v="0"/>
    <x v="0"/>
    <x v="1"/>
    <x v="1318"/>
    <n v="1.67E-2"/>
    <x v="1438"/>
    <n v="0.4945"/>
    <n v="10.610071120000002"/>
    <n v="7"/>
    <n v="206.64"/>
    <x v="72"/>
    <x v="1"/>
    <x v="1"/>
  </r>
  <r>
    <x v="0"/>
    <x v="65"/>
    <x v="2"/>
    <x v="2"/>
    <s v="-2.244644"/>
    <x v="0"/>
    <x v="0"/>
    <x v="1"/>
    <x v="1319"/>
    <n v="1.4E-2"/>
    <x v="1439"/>
    <n v="1.7364999999999997"/>
    <n v="23.455252799999997"/>
    <n v="0"/>
    <n v="105.83999999999999"/>
    <x v="105"/>
    <x v="10"/>
    <x v="4"/>
  </r>
  <r>
    <x v="0"/>
    <x v="66"/>
    <x v="2"/>
    <x v="2"/>
    <s v="-2.244644"/>
    <x v="0"/>
    <x v="0"/>
    <x v="1"/>
    <x v="1320"/>
    <n v="1.66E-2"/>
    <x v="1440"/>
    <n v="1.702"/>
    <n v="39.034621120000004"/>
    <n v="6"/>
    <n v="47.879999999999995"/>
    <x v="58"/>
    <x v="10"/>
    <x v="2"/>
  </r>
  <r>
    <x v="0"/>
    <x v="67"/>
    <x v="2"/>
    <x v="2"/>
    <s v="-2.244644"/>
    <x v="0"/>
    <x v="0"/>
    <x v="1"/>
    <x v="1321"/>
    <n v="1.01E-2"/>
    <x v="1441"/>
    <n v="1.7594999999999998"/>
    <n v="17.230713119999997"/>
    <n v="3"/>
    <n v="47.879999999999995"/>
    <x v="57"/>
    <x v="16"/>
    <x v="6"/>
  </r>
  <r>
    <x v="0"/>
    <x v="68"/>
    <x v="2"/>
    <x v="2"/>
    <s v="-2.244644"/>
    <x v="0"/>
    <x v="0"/>
    <x v="1"/>
    <x v="1322"/>
    <n v="1.67E-2"/>
    <x v="1442"/>
    <n v="1.9664999999999999"/>
    <n v="51.4939824"/>
    <n v="5"/>
    <n v="1.2"/>
    <x v="74"/>
    <x v="1"/>
    <x v="1"/>
  </r>
  <r>
    <x v="0"/>
    <x v="69"/>
    <x v="2"/>
    <x v="2"/>
    <s v="-2.244644"/>
    <x v="0"/>
    <x v="0"/>
    <x v="1"/>
    <x v="1323"/>
    <n v="1.9200000000000002E-2"/>
    <x v="1443"/>
    <n v="2.1389999999999998"/>
    <n v="57.989145600000001"/>
    <n v="6"/>
    <n v="167.15999999999997"/>
    <x v="73"/>
    <x v="17"/>
    <x v="2"/>
  </r>
  <r>
    <x v="0"/>
    <x v="70"/>
    <x v="2"/>
    <x v="2"/>
    <s v="-2.244644"/>
    <x v="0"/>
    <x v="0"/>
    <x v="1"/>
    <x v="1324"/>
    <n v="8.6E-3"/>
    <x v="1444"/>
    <n v="1.8629999999999998"/>
    <n v="25.596427679999998"/>
    <n v="0"/>
    <n v="39.6"/>
    <x v="90"/>
    <x v="12"/>
    <x v="7"/>
  </r>
  <r>
    <x v="0"/>
    <x v="71"/>
    <x v="2"/>
    <x v="2"/>
    <s v="-2.244644"/>
    <x v="0"/>
    <x v="0"/>
    <x v="1"/>
    <x v="1325"/>
    <n v="9.3999999999999986E-3"/>
    <x v="1445"/>
    <n v="2.093"/>
    <n v="20.209338239999997"/>
    <n v="5"/>
    <n v="138.59999999999997"/>
    <x v="52"/>
    <x v="1"/>
    <x v="5"/>
  </r>
  <r>
    <x v="0"/>
    <x v="72"/>
    <x v="2"/>
    <x v="2"/>
    <s v="-2.244644"/>
    <x v="0"/>
    <x v="0"/>
    <x v="1"/>
    <x v="1282"/>
    <n v="1.6899999999999998E-2"/>
    <x v="1446"/>
    <n v="0.77049999999999996"/>
    <n v="20.605142479999998"/>
    <n v="3"/>
    <n v="4.8"/>
    <x v="93"/>
    <x v="21"/>
    <x v="3"/>
  </r>
  <r>
    <x v="0"/>
    <x v="73"/>
    <x v="2"/>
    <x v="2"/>
    <s v="-2.244644"/>
    <x v="0"/>
    <x v="0"/>
    <x v="1"/>
    <x v="1326"/>
    <n v="1.7399999999999999E-2"/>
    <x v="1447"/>
    <n v="2.2080000000000002"/>
    <n v="35.407134720000002"/>
    <n v="2"/>
    <n v="108.36"/>
    <x v="58"/>
    <x v="12"/>
    <x v="5"/>
  </r>
  <r>
    <x v="0"/>
    <x v="74"/>
    <x v="2"/>
    <x v="2"/>
    <s v="-2.244644"/>
    <x v="0"/>
    <x v="0"/>
    <x v="1"/>
    <x v="1327"/>
    <n v="1.67E-2"/>
    <x v="1448"/>
    <n v="1.127"/>
    <n v="23.277689120000005"/>
    <n v="6"/>
    <n v="27.599999999999998"/>
    <x v="87"/>
    <x v="7"/>
    <x v="3"/>
  </r>
  <r>
    <x v="0"/>
    <x v="75"/>
    <x v="2"/>
    <x v="2"/>
    <s v="-2.244644"/>
    <x v="0"/>
    <x v="0"/>
    <x v="1"/>
    <x v="1328"/>
    <n v="1.21E-2"/>
    <x v="1449"/>
    <n v="0.80499999999999994"/>
    <n v="9.8495936000000004"/>
    <n v="3"/>
    <n v="14.399999999999999"/>
    <x v="70"/>
    <x v="15"/>
    <x v="2"/>
  </r>
  <r>
    <x v="0"/>
    <x v="76"/>
    <x v="2"/>
    <x v="2"/>
    <s v="-2.244644"/>
    <x v="0"/>
    <x v="0"/>
    <x v="1"/>
    <x v="1329"/>
    <n v="1.7500000000000002E-2"/>
    <x v="1450"/>
    <n v="2.1160000000000001"/>
    <n v="55.752368000000018"/>
    <n v="4"/>
    <n v="110.87999999999998"/>
    <x v="93"/>
    <x v="7"/>
    <x v="0"/>
  </r>
  <r>
    <x v="0"/>
    <x v="77"/>
    <x v="2"/>
    <x v="2"/>
    <s v="-2.244644"/>
    <x v="0"/>
    <x v="0"/>
    <x v="1"/>
    <x v="1330"/>
    <n v="1.1200000000000002E-2"/>
    <x v="1451"/>
    <n v="0.70149999999999979"/>
    <n v="10.11327296"/>
    <n v="1"/>
    <n v="62.16"/>
    <x v="48"/>
    <x v="6"/>
    <x v="3"/>
  </r>
  <r>
    <x v="0"/>
    <x v="78"/>
    <x v="2"/>
    <x v="2"/>
    <s v="-2.244644"/>
    <x v="0"/>
    <x v="0"/>
    <x v="1"/>
    <x v="1331"/>
    <n v="1.9400000000000001E-2"/>
    <x v="1452"/>
    <n v="0.91999999999999993"/>
    <n v="21.046361600000001"/>
    <n v="3"/>
    <n v="2.4"/>
    <x v="57"/>
    <x v="6"/>
    <x v="4"/>
  </r>
  <r>
    <x v="0"/>
    <x v="79"/>
    <x v="2"/>
    <x v="2"/>
    <s v="-2.244644"/>
    <x v="0"/>
    <x v="0"/>
    <x v="1"/>
    <x v="1332"/>
    <n v="1.1499999999999998E-2"/>
    <x v="1453"/>
    <n v="1.6560000000000001"/>
    <n v="28.520294400000004"/>
    <n v="5"/>
    <n v="54.6"/>
    <x v="54"/>
    <x v="15"/>
    <x v="0"/>
  </r>
  <r>
    <x v="0"/>
    <x v="80"/>
    <x v="2"/>
    <x v="2"/>
    <s v="-2.244644"/>
    <x v="0"/>
    <x v="0"/>
    <x v="1"/>
    <x v="821"/>
    <n v="1.5099999999999999E-2"/>
    <x v="1454"/>
    <n v="0.4484999999999999"/>
    <n v="6.5285453999999978"/>
    <n v="6"/>
    <n v="215.04"/>
    <x v="92"/>
    <x v="12"/>
    <x v="6"/>
  </r>
  <r>
    <x v="0"/>
    <x v="81"/>
    <x v="2"/>
    <x v="2"/>
    <s v="-2.244644"/>
    <x v="0"/>
    <x v="0"/>
    <x v="1"/>
    <x v="1333"/>
    <n v="1.8300000000000004E-2"/>
    <x v="1455"/>
    <n v="2.024"/>
    <n v="57.810783360000016"/>
    <n v="3"/>
    <n v="274.67999999999995"/>
    <x v="57"/>
    <x v="27"/>
    <x v="1"/>
  </r>
  <r>
    <x v="0"/>
    <x v="82"/>
    <x v="2"/>
    <x v="2"/>
    <s v="-2.244644"/>
    <x v="0"/>
    <x v="0"/>
    <x v="1"/>
    <x v="1334"/>
    <n v="1.4199999999999999E-2"/>
    <x v="1456"/>
    <n v="1.0465"/>
    <n v="15.014847120000001"/>
    <n v="5"/>
    <n v="190.67999999999998"/>
    <x v="90"/>
    <x v="17"/>
    <x v="5"/>
  </r>
  <r>
    <x v="0"/>
    <x v="83"/>
    <x v="2"/>
    <x v="2"/>
    <s v="-2.244644"/>
    <x v="0"/>
    <x v="0"/>
    <x v="1"/>
    <x v="1294"/>
    <n v="1.0600000000000002E-2"/>
    <x v="1457"/>
    <n v="0.7014999999999999"/>
    <n v="10.594670320000002"/>
    <n v="7"/>
    <n v="75.599999999999994"/>
    <x v="80"/>
    <x v="6"/>
    <x v="1"/>
  </r>
  <r>
    <x v="0"/>
    <x v="84"/>
    <x v="2"/>
    <x v="2"/>
    <s v="-2.244644"/>
    <x v="0"/>
    <x v="0"/>
    <x v="1"/>
    <x v="1335"/>
    <n v="1.5300000000000001E-2"/>
    <x v="1458"/>
    <n v="0.90849999999999986"/>
    <n v="11.575961639999999"/>
    <n v="8"/>
    <n v="320.03999999999996"/>
    <x v="47"/>
    <x v="11"/>
    <x v="6"/>
  </r>
  <r>
    <x v="0"/>
    <x v="85"/>
    <x v="2"/>
    <x v="2"/>
    <s v="-2.244644"/>
    <x v="0"/>
    <x v="0"/>
    <x v="1"/>
    <x v="1336"/>
    <n v="1.2200000000000003E-2"/>
    <x v="1459"/>
    <n v="1.7135"/>
    <n v="30.20311056000001"/>
    <n v="3"/>
    <n v="192.35999999999999"/>
    <x v="72"/>
    <x v="19"/>
    <x v="1"/>
  </r>
  <r>
    <x v="0"/>
    <x v="86"/>
    <x v="2"/>
    <x v="2"/>
    <s v="-2.244644"/>
    <x v="0"/>
    <x v="0"/>
    <x v="1"/>
    <x v="1337"/>
    <n v="1.6800000000000002E-2"/>
    <x v="1460"/>
    <n v="0.91999999999999993"/>
    <n v="15.233433600000003"/>
    <n v="1"/>
    <n v="10.799999999999999"/>
    <x v="62"/>
    <x v="22"/>
    <x v="2"/>
  </r>
  <r>
    <x v="0"/>
    <x v="87"/>
    <x v="2"/>
    <x v="2"/>
    <s v="-2.244644"/>
    <x v="0"/>
    <x v="0"/>
    <x v="1"/>
    <x v="1338"/>
    <n v="1.6199999999999999E-2"/>
    <x v="1461"/>
    <n v="1.8399999999999996"/>
    <n v="25.420262399999995"/>
    <n v="6"/>
    <n v="225.11999999999998"/>
    <x v="41"/>
    <x v="15"/>
    <x v="6"/>
  </r>
  <r>
    <x v="0"/>
    <x v="88"/>
    <x v="2"/>
    <x v="2"/>
    <s v="-2.244644"/>
    <x v="0"/>
    <x v="0"/>
    <x v="1"/>
    <x v="244"/>
    <n v="1.38E-2"/>
    <x v="1462"/>
    <n v="1.5179999999999998"/>
    <n v="32.092948799999995"/>
    <n v="2"/>
    <n v="115.07999999999998"/>
    <x v="76"/>
    <x v="23"/>
    <x v="3"/>
  </r>
  <r>
    <x v="0"/>
    <x v="89"/>
    <x v="2"/>
    <x v="2"/>
    <s v="-2.244644"/>
    <x v="0"/>
    <x v="0"/>
    <x v="1"/>
    <x v="1339"/>
    <n v="1.49E-2"/>
    <x v="1463"/>
    <n v="1.0810000000000002"/>
    <n v="20.011212560000008"/>
    <n v="2"/>
    <n v="243.6"/>
    <x v="3"/>
    <x v="3"/>
    <x v="5"/>
  </r>
  <r>
    <x v="0"/>
    <x v="90"/>
    <x v="2"/>
    <x v="2"/>
    <s v="-2.244644"/>
    <x v="0"/>
    <x v="0"/>
    <x v="1"/>
    <x v="1340"/>
    <n v="1.7300000000000003E-2"/>
    <x v="1464"/>
    <n v="0.68999999999999984"/>
    <n v="18.163339199999999"/>
    <n v="2"/>
    <n v="234.35999999999996"/>
    <x v="75"/>
    <x v="27"/>
    <x v="0"/>
  </r>
  <r>
    <x v="0"/>
    <x v="91"/>
    <x v="2"/>
    <x v="2"/>
    <s v="-2.244644"/>
    <x v="0"/>
    <x v="0"/>
    <x v="1"/>
    <x v="1341"/>
    <n v="1.5100000000000001E-2"/>
    <x v="1465"/>
    <n v="1.38"/>
    <n v="32.473939200000004"/>
    <n v="6"/>
    <n v="94.079999999999984"/>
    <x v="89"/>
    <x v="19"/>
    <x v="3"/>
  </r>
  <r>
    <x v="1"/>
    <x v="92"/>
    <x v="2"/>
    <x v="2"/>
    <s v="-2.244644"/>
    <x v="0"/>
    <x v="0"/>
    <x v="1"/>
    <x v="1342"/>
    <n v="1.49E-2"/>
    <x v="1466"/>
    <n v="0.44849999999999995"/>
    <n v="8.4575618399999986"/>
    <n v="4"/>
    <n v="189"/>
    <x v="66"/>
    <x v="10"/>
    <x v="9"/>
  </r>
  <r>
    <x v="1"/>
    <x v="93"/>
    <x v="2"/>
    <x v="2"/>
    <s v="-2.244644"/>
    <x v="0"/>
    <x v="0"/>
    <x v="1"/>
    <x v="1343"/>
    <n v="1.2E-2"/>
    <x v="1467"/>
    <n v="1.3454999999999999"/>
    <n v="12.692370599999999"/>
    <n v="6"/>
    <n v="226.79999999999998"/>
    <x v="102"/>
    <x v="19"/>
    <x v="7"/>
  </r>
  <r>
    <x v="1"/>
    <x v="94"/>
    <x v="2"/>
    <x v="2"/>
    <s v="-2.244644"/>
    <x v="0"/>
    <x v="0"/>
    <x v="1"/>
    <x v="1344"/>
    <n v="1.1899999999999999E-2"/>
    <x v="1468"/>
    <n v="1.8744999999999998"/>
    <n v="29.964388614999994"/>
    <n v="9"/>
    <n v="233.51999999999998"/>
    <x v="66"/>
    <x v="1"/>
    <x v="6"/>
  </r>
  <r>
    <x v="1"/>
    <x v="95"/>
    <x v="2"/>
    <x v="2"/>
    <s v="-2.244644"/>
    <x v="0"/>
    <x v="0"/>
    <x v="1"/>
    <x v="1345"/>
    <n v="1.32E-2"/>
    <x v="1469"/>
    <n v="2.2654999999999998"/>
    <n v="31.588228979999997"/>
    <n v="7"/>
    <n v="197.4"/>
    <x v="99"/>
    <x v="23"/>
    <x v="6"/>
  </r>
  <r>
    <x v="1"/>
    <x v="96"/>
    <x v="2"/>
    <x v="2"/>
    <s v="-2.244644"/>
    <x v="0"/>
    <x v="0"/>
    <x v="1"/>
    <x v="1346"/>
    <n v="1.3899999999999999E-2"/>
    <x v="1470"/>
    <n v="0.69"/>
    <n v="11.527422899999998"/>
    <n v="2"/>
    <n v="252"/>
    <x v="104"/>
    <x v="6"/>
    <x v="12"/>
  </r>
  <r>
    <x v="1"/>
    <x v="97"/>
    <x v="2"/>
    <x v="2"/>
    <s v="-2.244644"/>
    <x v="0"/>
    <x v="0"/>
    <x v="1"/>
    <x v="1347"/>
    <n v="1.0100000000000001E-2"/>
    <x v="1471"/>
    <n v="0.82800000000000007"/>
    <n v="6.3164228400000013"/>
    <n v="6"/>
    <n v="148.67999999999998"/>
    <x v="92"/>
    <x v="12"/>
    <x v="8"/>
  </r>
  <r>
    <x v="1"/>
    <x v="98"/>
    <x v="2"/>
    <x v="2"/>
    <s v="-2.244644"/>
    <x v="0"/>
    <x v="0"/>
    <x v="1"/>
    <x v="1348"/>
    <n v="1.0500000000000001E-2"/>
    <x v="1472"/>
    <n v="1.1154999999999999"/>
    <n v="13.339650974999998"/>
    <n v="8"/>
    <n v="223.43999999999997"/>
    <x v="54"/>
    <x v="14"/>
    <x v="5"/>
  </r>
  <r>
    <x v="1"/>
    <x v="99"/>
    <x v="2"/>
    <x v="2"/>
    <s v="-2.244644"/>
    <x v="0"/>
    <x v="0"/>
    <x v="1"/>
    <x v="1349"/>
    <n v="1.61E-2"/>
    <x v="1473"/>
    <n v="1.4834999999999998"/>
    <n v="27.318919529999995"/>
    <n v="8"/>
    <n v="198.23999999999998"/>
    <x v="106"/>
    <x v="12"/>
    <x v="2"/>
  </r>
  <r>
    <x v="1"/>
    <x v="100"/>
    <x v="2"/>
    <x v="2"/>
    <s v="-2.244644"/>
    <x v="0"/>
    <x v="0"/>
    <x v="1"/>
    <x v="1133"/>
    <n v="1.5600000000000001E-2"/>
    <x v="1474"/>
    <n v="2.2424999999999997"/>
    <n v="35.777114099999991"/>
    <n v="2"/>
    <n v="69.719999999999985"/>
    <x v="49"/>
    <x v="3"/>
    <x v="11"/>
  </r>
  <r>
    <x v="1"/>
    <x v="101"/>
    <x v="2"/>
    <x v="2"/>
    <s v="-2.244644"/>
    <x v="0"/>
    <x v="0"/>
    <x v="1"/>
    <x v="1350"/>
    <n v="1.3699999999999999E-2"/>
    <x v="1475"/>
    <n v="1.4604999999999999"/>
    <n v="22.073763319999994"/>
    <n v="9"/>
    <n v="214.2"/>
    <x v="59"/>
    <x v="15"/>
    <x v="7"/>
  </r>
  <r>
    <x v="1"/>
    <x v="102"/>
    <x v="2"/>
    <x v="2"/>
    <s v="-2.244644"/>
    <x v="0"/>
    <x v="0"/>
    <x v="1"/>
    <x v="1351"/>
    <n v="1.24E-2"/>
    <x v="1476"/>
    <n v="1.4719999999999998"/>
    <n v="14.003548159999996"/>
    <n v="8"/>
    <n v="241.07999999999996"/>
    <x v="39"/>
    <x v="15"/>
    <x v="7"/>
  </r>
  <r>
    <x v="1"/>
    <x v="103"/>
    <x v="2"/>
    <x v="2"/>
    <s v="-2.244644"/>
    <x v="0"/>
    <x v="0"/>
    <x v="1"/>
    <x v="1175"/>
    <n v="1.24E-2"/>
    <x v="1477"/>
    <n v="0.90849999999999986"/>
    <n v="9.0213323199999973"/>
    <n v="9"/>
    <n v="267.95999999999998"/>
    <x v="41"/>
    <x v="0"/>
    <x v="8"/>
  </r>
  <r>
    <x v="1"/>
    <x v="104"/>
    <x v="2"/>
    <x v="2"/>
    <s v="-2.244644"/>
    <x v="0"/>
    <x v="0"/>
    <x v="1"/>
    <x v="1352"/>
    <n v="1.7100000000000001E-2"/>
    <x v="1478"/>
    <n v="1.0925"/>
    <n v="13.8618585"/>
    <n v="4"/>
    <n v="456.95999999999992"/>
    <x v="100"/>
    <x v="11"/>
    <x v="10"/>
  </r>
  <r>
    <x v="1"/>
    <x v="105"/>
    <x v="2"/>
    <x v="2"/>
    <s v="-2.244644"/>
    <x v="0"/>
    <x v="0"/>
    <x v="1"/>
    <x v="1353"/>
    <n v="1.61E-2"/>
    <x v="1479"/>
    <n v="0.40249999999999997"/>
    <n v="8.3783152249999979"/>
    <n v="5"/>
    <n v="306.59999999999997"/>
    <x v="76"/>
    <x v="10"/>
    <x v="6"/>
  </r>
  <r>
    <x v="1"/>
    <x v="106"/>
    <x v="2"/>
    <x v="2"/>
    <s v="-2.244644"/>
    <x v="0"/>
    <x v="0"/>
    <x v="1"/>
    <x v="1354"/>
    <n v="1.3000000000000001E-2"/>
    <x v="1480"/>
    <n v="1.4144999999999999"/>
    <n v="17.20979715"/>
    <n v="3"/>
    <n v="295.67999999999995"/>
    <x v="65"/>
    <x v="21"/>
    <x v="6"/>
  </r>
  <r>
    <x v="1"/>
    <x v="107"/>
    <x v="2"/>
    <x v="2"/>
    <s v="-2.244644"/>
    <x v="0"/>
    <x v="0"/>
    <x v="1"/>
    <x v="1355"/>
    <n v="1.38E-2"/>
    <x v="1481"/>
    <n v="0.79349999999999987"/>
    <n v="13.084513469999997"/>
    <n v="9"/>
    <n v="142.79999999999998"/>
    <x v="102"/>
    <x v="10"/>
    <x v="1"/>
  </r>
  <r>
    <x v="1"/>
    <x v="108"/>
    <x v="2"/>
    <x v="2"/>
    <s v="-2.244644"/>
    <x v="0"/>
    <x v="0"/>
    <x v="1"/>
    <x v="1356"/>
    <n v="1.66E-2"/>
    <x v="1482"/>
    <n v="1.3915"/>
    <n v="24.0921527"/>
    <n v="2"/>
    <n v="266.27999999999997"/>
    <x v="87"/>
    <x v="23"/>
    <x v="13"/>
  </r>
  <r>
    <x v="1"/>
    <x v="109"/>
    <x v="2"/>
    <x v="2"/>
    <s v="-2.244644"/>
    <x v="0"/>
    <x v="0"/>
    <x v="1"/>
    <x v="1357"/>
    <n v="9.6000000000000009E-3"/>
    <x v="1483"/>
    <n v="2.2769999999999997"/>
    <n v="28.950324479999995"/>
    <n v="6"/>
    <n v="288.12"/>
    <x v="88"/>
    <x v="6"/>
    <x v="10"/>
  </r>
  <r>
    <x v="1"/>
    <x v="110"/>
    <x v="2"/>
    <x v="2"/>
    <s v="-2.244644"/>
    <x v="0"/>
    <x v="0"/>
    <x v="1"/>
    <x v="1358"/>
    <n v="1.2500000000000001E-2"/>
    <x v="1484"/>
    <n v="1.0004999999999999"/>
    <n v="14.672332499999998"/>
    <n v="3"/>
    <n v="163.79999999999998"/>
    <x v="47"/>
    <x v="25"/>
    <x v="2"/>
  </r>
  <r>
    <x v="1"/>
    <x v="111"/>
    <x v="2"/>
    <x v="2"/>
    <s v="-2.244644"/>
    <x v="0"/>
    <x v="0"/>
    <x v="1"/>
    <x v="1359"/>
    <n v="9.8999999999999991E-3"/>
    <x v="1485"/>
    <n v="0.65549999999999986"/>
    <n v="5.0877287999999989"/>
    <n v="7"/>
    <n v="528.3599999999999"/>
    <x v="49"/>
    <x v="1"/>
    <x v="5"/>
  </r>
  <r>
    <x v="1"/>
    <x v="112"/>
    <x v="2"/>
    <x v="2"/>
    <s v="-2.244644"/>
    <x v="0"/>
    <x v="0"/>
    <x v="1"/>
    <x v="1360"/>
    <n v="1.7500000000000002E-2"/>
    <x v="1486"/>
    <n v="1.7939999999999998"/>
    <n v="38.063297999999996"/>
    <n v="9"/>
    <n v="277.19999999999993"/>
    <x v="3"/>
    <x v="1"/>
    <x v="2"/>
  </r>
  <r>
    <x v="1"/>
    <x v="113"/>
    <x v="2"/>
    <x v="2"/>
    <s v="-2.244644"/>
    <x v="0"/>
    <x v="0"/>
    <x v="1"/>
    <x v="1361"/>
    <n v="1.8000000000000002E-2"/>
    <x v="1487"/>
    <n v="2.3344999999999998"/>
    <n v="37.209595499999999"/>
    <n v="4"/>
    <n v="236.87999999999997"/>
    <x v="65"/>
    <x v="10"/>
    <x v="6"/>
  </r>
  <r>
    <x v="1"/>
    <x v="114"/>
    <x v="2"/>
    <x v="2"/>
    <s v="-2.244644"/>
    <x v="0"/>
    <x v="0"/>
    <x v="1"/>
    <x v="1362"/>
    <n v="1.6E-2"/>
    <x v="1488"/>
    <n v="1.2994999999999999"/>
    <n v="29.108799999999999"/>
    <n v="6"/>
    <n v="155.4"/>
    <x v="65"/>
    <x v="12"/>
    <x v="13"/>
  </r>
  <r>
    <x v="1"/>
    <x v="115"/>
    <x v="2"/>
    <x v="2"/>
    <s v="-2.244644"/>
    <x v="0"/>
    <x v="0"/>
    <x v="1"/>
    <x v="1363"/>
    <n v="9.5000000000000015E-3"/>
    <x v="1489"/>
    <n v="1.3224999999999998"/>
    <n v="10.254532749999999"/>
    <n v="7"/>
    <n v="533.4"/>
    <x v="36"/>
    <x v="22"/>
    <x v="0"/>
  </r>
  <r>
    <x v="1"/>
    <x v="116"/>
    <x v="2"/>
    <x v="2"/>
    <s v="-2.244644"/>
    <x v="0"/>
    <x v="0"/>
    <x v="1"/>
    <x v="1364"/>
    <n v="1.3599999999999999E-2"/>
    <x v="1490"/>
    <n v="0.81649999999999989"/>
    <n v="9.2110997999999995"/>
    <n v="3"/>
    <n v="519.11999999999989"/>
    <x v="76"/>
    <x v="17"/>
    <x v="7"/>
  </r>
  <r>
    <x v="1"/>
    <x v="117"/>
    <x v="2"/>
    <x v="2"/>
    <s v="-2.244644"/>
    <x v="0"/>
    <x v="0"/>
    <x v="1"/>
    <x v="1365"/>
    <n v="1.0000000000000002E-2"/>
    <x v="1491"/>
    <n v="0.71299999999999997"/>
    <n v="9.8572250000000015"/>
    <n v="5"/>
    <n v="117.6"/>
    <x v="42"/>
    <x v="7"/>
    <x v="10"/>
  </r>
  <r>
    <x v="1"/>
    <x v="118"/>
    <x v="2"/>
    <x v="2"/>
    <s v="-2.244644"/>
    <x v="0"/>
    <x v="0"/>
    <x v="1"/>
    <x v="1366"/>
    <n v="1.61E-2"/>
    <x v="1492"/>
    <n v="1.0465"/>
    <n v="13.551369194999998"/>
    <n v="6"/>
    <n v="262.08"/>
    <x v="37"/>
    <x v="18"/>
    <x v="6"/>
  </r>
  <r>
    <x v="1"/>
    <x v="119"/>
    <x v="2"/>
    <x v="2"/>
    <s v="-2.244644"/>
    <x v="0"/>
    <x v="0"/>
    <x v="1"/>
    <x v="1367"/>
    <n v="1.4E-2"/>
    <x v="1493"/>
    <n v="2.0124999999999997"/>
    <n v="37.275525000000002"/>
    <n v="4"/>
    <n v="349.44"/>
    <x v="99"/>
    <x v="3"/>
    <x v="2"/>
  </r>
  <r>
    <x v="1"/>
    <x v="120"/>
    <x v="2"/>
    <x v="2"/>
    <s v="-2.244644"/>
    <x v="0"/>
    <x v="0"/>
    <x v="1"/>
    <x v="1368"/>
    <n v="1.4600000000000002E-2"/>
    <x v="1494"/>
    <n v="0.94299999999999995"/>
    <n v="10.745767900000001"/>
    <n v="4"/>
    <n v="197.4"/>
    <x v="93"/>
    <x v="18"/>
    <x v="3"/>
  </r>
  <r>
    <x v="1"/>
    <x v="121"/>
    <x v="2"/>
    <x v="2"/>
    <s v="-2.244644"/>
    <x v="0"/>
    <x v="0"/>
    <x v="1"/>
    <x v="1368"/>
    <n v="1.0199999999999999E-2"/>
    <x v="1495"/>
    <n v="1.3684999999999998"/>
    <n v="10.894765349999998"/>
    <n v="4"/>
    <n v="91.559999999999988"/>
    <x v="52"/>
    <x v="3"/>
    <x v="11"/>
  </r>
  <r>
    <x v="1"/>
    <x v="122"/>
    <x v="2"/>
    <x v="2"/>
    <s v="-2.244644"/>
    <x v="0"/>
    <x v="0"/>
    <x v="1"/>
    <x v="1369"/>
    <n v="1.26E-2"/>
    <x v="1496"/>
    <n v="1.8859999999999997"/>
    <n v="26.515424879999994"/>
    <n v="7"/>
    <n v="272.99999999999994"/>
    <x v="69"/>
    <x v="11"/>
    <x v="8"/>
  </r>
  <r>
    <x v="1"/>
    <x v="123"/>
    <x v="2"/>
    <x v="2"/>
    <s v="-2.244644"/>
    <x v="0"/>
    <x v="0"/>
    <x v="1"/>
    <x v="1370"/>
    <n v="1.7800000000000003E-2"/>
    <x v="1497"/>
    <n v="0.51749999999999996"/>
    <n v="8.4727376999999997"/>
    <n v="2"/>
    <n v="330.95999999999992"/>
    <x v="40"/>
    <x v="13"/>
    <x v="2"/>
  </r>
  <r>
    <x v="1"/>
    <x v="124"/>
    <x v="2"/>
    <x v="2"/>
    <s v="-2.244644"/>
    <x v="0"/>
    <x v="0"/>
    <x v="1"/>
    <x v="1371"/>
    <n v="1.3000000000000001E-2"/>
    <x v="1498"/>
    <n v="1.3340000000000001"/>
    <n v="20.964743800000001"/>
    <n v="6"/>
    <n v="194.04"/>
    <x v="99"/>
    <x v="3"/>
    <x v="7"/>
  </r>
  <r>
    <x v="1"/>
    <x v="125"/>
    <x v="2"/>
    <x v="2"/>
    <s v="-2.244644"/>
    <x v="0"/>
    <x v="0"/>
    <x v="1"/>
    <x v="1372"/>
    <n v="9.1999999999999998E-3"/>
    <x v="1499"/>
    <n v="2.4035000000000002"/>
    <n v="23.032067519999998"/>
    <n v="4"/>
    <n v="272.99999999999994"/>
    <x v="3"/>
    <x v="21"/>
    <x v="7"/>
  </r>
  <r>
    <x v="1"/>
    <x v="126"/>
    <x v="2"/>
    <x v="2"/>
    <s v="-2.244644"/>
    <x v="0"/>
    <x v="0"/>
    <x v="1"/>
    <x v="1136"/>
    <n v="1.66E-2"/>
    <x v="1500"/>
    <n v="1.196"/>
    <n v="15.773685200000001"/>
    <n v="3"/>
    <n v="138.59999999999997"/>
    <x v="74"/>
    <x v="1"/>
    <x v="6"/>
  </r>
  <r>
    <x v="1"/>
    <x v="127"/>
    <x v="2"/>
    <x v="2"/>
    <s v="-2.244644"/>
    <x v="0"/>
    <x v="0"/>
    <x v="1"/>
    <x v="1373"/>
    <n v="9.7000000000000003E-3"/>
    <x v="1501"/>
    <n v="0.81649999999999989"/>
    <n v="6.3534641099999982"/>
    <n v="6"/>
    <n v="462.84"/>
    <x v="63"/>
    <x v="10"/>
    <x v="9"/>
  </r>
  <r>
    <x v="1"/>
    <x v="128"/>
    <x v="2"/>
    <x v="2"/>
    <s v="-2.244644"/>
    <x v="0"/>
    <x v="0"/>
    <x v="1"/>
    <x v="978"/>
    <n v="9.8999999999999991E-3"/>
    <x v="1502"/>
    <n v="1.8745000000000001"/>
    <n v="22.6030959"/>
    <n v="8"/>
    <n v="245.27999999999997"/>
    <x v="97"/>
    <x v="14"/>
    <x v="4"/>
  </r>
  <r>
    <x v="1"/>
    <x v="129"/>
    <x v="2"/>
    <x v="2"/>
    <s v="-2.244644"/>
    <x v="0"/>
    <x v="0"/>
    <x v="1"/>
    <x v="1374"/>
    <n v="1.3399999999999999E-2"/>
    <x v="1503"/>
    <n v="0.52900000000000003"/>
    <n v="8.2568012799999995"/>
    <n v="2"/>
    <n v="171.35999999999999"/>
    <x v="63"/>
    <x v="7"/>
    <x v="3"/>
  </r>
  <r>
    <x v="1"/>
    <x v="130"/>
    <x v="2"/>
    <x v="2"/>
    <s v="-2.244644"/>
    <x v="0"/>
    <x v="0"/>
    <x v="1"/>
    <x v="1375"/>
    <n v="1.6500000000000001E-2"/>
    <x v="1504"/>
    <n v="2.3459999999999996"/>
    <n v="36.498716099999996"/>
    <n v="6"/>
    <n v="284.76"/>
    <x v="42"/>
    <x v="1"/>
    <x v="13"/>
  </r>
  <r>
    <x v="1"/>
    <x v="131"/>
    <x v="2"/>
    <x v="2"/>
    <s v="-2.244644"/>
    <x v="0"/>
    <x v="0"/>
    <x v="1"/>
    <x v="1376"/>
    <n v="1.2700000000000001E-2"/>
    <x v="1505"/>
    <n v="1.633"/>
    <n v="15.51906853"/>
    <n v="5"/>
    <n v="345.23999999999995"/>
    <x v="87"/>
    <x v="13"/>
    <x v="7"/>
  </r>
  <r>
    <x v="1"/>
    <x v="132"/>
    <x v="2"/>
    <x v="2"/>
    <s v="-2.244644"/>
    <x v="0"/>
    <x v="0"/>
    <x v="1"/>
    <x v="1377"/>
    <n v="1.7399999999999999E-2"/>
    <x v="1506"/>
    <n v="1.4834999999999998"/>
    <n v="22.044216599999995"/>
    <n v="3"/>
    <n v="182.27999999999997"/>
    <x v="74"/>
    <x v="21"/>
    <x v="1"/>
  </r>
  <r>
    <x v="1"/>
    <x v="133"/>
    <x v="2"/>
    <x v="2"/>
    <s v="-2.244644"/>
    <x v="0"/>
    <x v="0"/>
    <x v="1"/>
    <x v="1378"/>
    <n v="1.55E-2"/>
    <x v="1507"/>
    <n v="1.3569999999999998"/>
    <n v="25.677696799999996"/>
    <n v="4"/>
    <n v="269.64"/>
    <x v="75"/>
    <x v="14"/>
    <x v="0"/>
  </r>
  <r>
    <x v="1"/>
    <x v="134"/>
    <x v="2"/>
    <x v="2"/>
    <s v="-2.244644"/>
    <x v="0"/>
    <x v="0"/>
    <x v="1"/>
    <x v="1379"/>
    <n v="1.7000000000000001E-2"/>
    <x v="1508"/>
    <n v="1.8514999999999997"/>
    <n v="25.227613249999997"/>
    <n v="7"/>
    <n v="229.32"/>
    <x v="90"/>
    <x v="22"/>
    <x v="13"/>
  </r>
  <r>
    <x v="1"/>
    <x v="135"/>
    <x v="2"/>
    <x v="2"/>
    <s v="-2.244644"/>
    <x v="0"/>
    <x v="0"/>
    <x v="1"/>
    <x v="1380"/>
    <n v="1.3000000000000001E-2"/>
    <x v="1509"/>
    <n v="2.2999999999999998"/>
    <n v="35.162400000000005"/>
    <n v="6"/>
    <n v="260.39999999999998"/>
    <x v="42"/>
    <x v="19"/>
    <x v="9"/>
  </r>
  <r>
    <x v="1"/>
    <x v="136"/>
    <x v="2"/>
    <x v="2"/>
    <s v="-2.244644"/>
    <x v="0"/>
    <x v="0"/>
    <x v="1"/>
    <x v="1381"/>
    <n v="1.4800000000000001E-2"/>
    <x v="1510"/>
    <n v="1.1384999999999998"/>
    <n v="18.718442819999996"/>
    <n v="3"/>
    <n v="173.04"/>
    <x v="75"/>
    <x v="10"/>
    <x v="13"/>
  </r>
  <r>
    <x v="1"/>
    <x v="137"/>
    <x v="2"/>
    <x v="2"/>
    <s v="-2.244644"/>
    <x v="0"/>
    <x v="0"/>
    <x v="1"/>
    <x v="1382"/>
    <n v="1.2500000000000001E-2"/>
    <x v="1511"/>
    <n v="1.3224999999999998"/>
    <n v="20.019343749999997"/>
    <n v="6"/>
    <n v="272.15999999999997"/>
    <x v="71"/>
    <x v="1"/>
    <x v="9"/>
  </r>
  <r>
    <x v="1"/>
    <x v="138"/>
    <x v="2"/>
    <x v="2"/>
    <s v="-2.244644"/>
    <x v="0"/>
    <x v="0"/>
    <x v="1"/>
    <x v="1383"/>
    <n v="1.6500000000000001E-2"/>
    <x v="1512"/>
    <n v="0.88549999999999995"/>
    <n v="16.722003375"/>
    <n v="8"/>
    <n v="130.19999999999999"/>
    <x v="52"/>
    <x v="3"/>
    <x v="8"/>
  </r>
  <r>
    <x v="1"/>
    <x v="139"/>
    <x v="2"/>
    <x v="2"/>
    <s v="-2.244644"/>
    <x v="0"/>
    <x v="0"/>
    <x v="1"/>
    <x v="1384"/>
    <n v="1.1899999999999999E-2"/>
    <x v="1513"/>
    <n v="0.59799999999999998"/>
    <n v="6.7148463199999986"/>
    <n v="2"/>
    <n v="53.76"/>
    <x v="22"/>
    <x v="7"/>
    <x v="2"/>
  </r>
  <r>
    <x v="1"/>
    <x v="140"/>
    <x v="2"/>
    <x v="2"/>
    <s v="-2.244644"/>
    <x v="0"/>
    <x v="0"/>
    <x v="1"/>
    <x v="1373"/>
    <n v="1.0700000000000001E-2"/>
    <x v="1514"/>
    <n v="0.80500000000000005"/>
    <n v="6.9097497000000017"/>
    <n v="6"/>
    <n v="67.2"/>
    <x v="17"/>
    <x v="0"/>
    <x v="11"/>
  </r>
  <r>
    <x v="1"/>
    <x v="141"/>
    <x v="2"/>
    <x v="2"/>
    <s v="-2.244644"/>
    <x v="0"/>
    <x v="0"/>
    <x v="1"/>
    <x v="1385"/>
    <n v="1.15E-2"/>
    <x v="1515"/>
    <n v="1.8399999999999996"/>
    <n v="21.136723999999994"/>
    <n v="5"/>
    <n v="90.719999999999985"/>
    <x v="48"/>
    <x v="17"/>
    <x v="6"/>
  </r>
  <r>
    <x v="1"/>
    <x v="142"/>
    <x v="2"/>
    <x v="2"/>
    <s v="-2.244644"/>
    <x v="0"/>
    <x v="0"/>
    <x v="1"/>
    <x v="1386"/>
    <n v="1.2799999999999999E-2"/>
    <x v="1516"/>
    <n v="2.1389999999999998"/>
    <n v="34.344468479999989"/>
    <n v="1"/>
    <n v="208.32"/>
    <x v="31"/>
    <x v="16"/>
    <x v="11"/>
  </r>
  <r>
    <x v="1"/>
    <x v="143"/>
    <x v="2"/>
    <x v="2"/>
    <s v="-2.244644"/>
    <x v="0"/>
    <x v="0"/>
    <x v="1"/>
    <x v="1387"/>
    <n v="1.2799999999999999E-2"/>
    <x v="1517"/>
    <n v="1.3339999999999999"/>
    <n v="22.698063359999995"/>
    <n v="9"/>
    <n v="417.47999999999996"/>
    <x v="17"/>
    <x v="4"/>
    <x v="4"/>
  </r>
  <r>
    <x v="1"/>
    <x v="144"/>
    <x v="2"/>
    <x v="2"/>
    <s v="-2.244644"/>
    <x v="0"/>
    <x v="0"/>
    <x v="1"/>
    <x v="1388"/>
    <n v="1.0100000000000001E-2"/>
    <x v="1518"/>
    <n v="0.5635"/>
    <n v="4.2707890400000004"/>
    <n v="5"/>
    <n v="231.83999999999997"/>
    <x v="71"/>
    <x v="9"/>
    <x v="5"/>
  </r>
  <r>
    <x v="1"/>
    <x v="145"/>
    <x v="2"/>
    <x v="2"/>
    <s v="-2.244644"/>
    <x v="0"/>
    <x v="0"/>
    <x v="1"/>
    <x v="1175"/>
    <n v="1.3299999999999999E-2"/>
    <x v="1519"/>
    <n v="1.9089999999999996"/>
    <n v="20.332071759999994"/>
    <n v="5"/>
    <n v="367.91999999999996"/>
    <x v="12"/>
    <x v="6"/>
    <x v="6"/>
  </r>
  <r>
    <x v="1"/>
    <x v="146"/>
    <x v="2"/>
    <x v="2"/>
    <s v="-2.244644"/>
    <x v="0"/>
    <x v="0"/>
    <x v="1"/>
    <x v="1389"/>
    <n v="1.6899999999999998E-2"/>
    <x v="1520"/>
    <n v="0.32200000000000001"/>
    <n v="4.6701527599999997"/>
    <n v="1"/>
    <n v="370.44"/>
    <x v="52"/>
    <x v="10"/>
    <x v="13"/>
  </r>
  <r>
    <x v="1"/>
    <x v="147"/>
    <x v="2"/>
    <x v="2"/>
    <s v="-2.244644"/>
    <x v="0"/>
    <x v="0"/>
    <x v="1"/>
    <x v="1131"/>
    <n v="9.1000000000000004E-3"/>
    <x v="1521"/>
    <n v="1.6674999999999998"/>
    <n v="19.066445124999998"/>
    <n v="8"/>
    <n v="161.27999999999997"/>
    <x v="34"/>
    <x v="4"/>
    <x v="4"/>
  </r>
  <r>
    <x v="1"/>
    <x v="148"/>
    <x v="2"/>
    <x v="2"/>
    <s v="-2.244644"/>
    <x v="0"/>
    <x v="0"/>
    <x v="1"/>
    <x v="1390"/>
    <n v="1.1399999999999999E-2"/>
    <x v="1522"/>
    <n v="1.0234999999999999"/>
    <n v="11.344699169999997"/>
    <n v="6"/>
    <n v="241.07999999999996"/>
    <x v="0"/>
    <x v="2"/>
    <x v="1"/>
  </r>
  <r>
    <x v="1"/>
    <x v="149"/>
    <x v="2"/>
    <x v="2"/>
    <s v="-2.244644"/>
    <x v="0"/>
    <x v="0"/>
    <x v="1"/>
    <x v="1391"/>
    <n v="1.3399999999999999E-2"/>
    <x v="1523"/>
    <n v="1.9549999999999998"/>
    <n v="19.548201399999993"/>
    <n v="7"/>
    <n v="120.96"/>
    <x v="62"/>
    <x v="9"/>
    <x v="7"/>
  </r>
  <r>
    <x v="1"/>
    <x v="150"/>
    <x v="2"/>
    <x v="2"/>
    <s v="-2.244644"/>
    <x v="0"/>
    <x v="0"/>
    <x v="1"/>
    <x v="1392"/>
    <n v="1.21E-2"/>
    <x v="1524"/>
    <n v="0.77049999999999996"/>
    <n v="9.9523558750000003"/>
    <n v="1"/>
    <n v="148.67999999999998"/>
    <x v="46"/>
    <x v="17"/>
    <x v="5"/>
  </r>
  <r>
    <x v="1"/>
    <x v="151"/>
    <x v="2"/>
    <x v="2"/>
    <s v="-2.244644"/>
    <x v="0"/>
    <x v="0"/>
    <x v="1"/>
    <x v="1393"/>
    <n v="1.17E-2"/>
    <x v="1525"/>
    <n v="1.3109999999999995"/>
    <n v="19.906564859999992"/>
    <n v="4"/>
    <n v="67.2"/>
    <x v="11"/>
    <x v="4"/>
    <x v="9"/>
  </r>
  <r>
    <x v="1"/>
    <x v="152"/>
    <x v="2"/>
    <x v="2"/>
    <s v="-2.244644"/>
    <x v="0"/>
    <x v="0"/>
    <x v="1"/>
    <x v="1394"/>
    <n v="1.66E-2"/>
    <x v="1526"/>
    <n v="1.9434999999999998"/>
    <n v="26.987246649999996"/>
    <n v="4"/>
    <n v="90.719999999999985"/>
    <x v="42"/>
    <x v="3"/>
    <x v="3"/>
  </r>
  <r>
    <x v="1"/>
    <x v="153"/>
    <x v="2"/>
    <x v="2"/>
    <s v="-2.244644"/>
    <x v="0"/>
    <x v="0"/>
    <x v="1"/>
    <x v="1395"/>
    <n v="1.0199999999999999E-2"/>
    <x v="1527"/>
    <n v="1.3454999999999999"/>
    <n v="17.715068279999997"/>
    <n v="7"/>
    <n v="302.39999999999998"/>
    <x v="28"/>
    <x v="8"/>
    <x v="3"/>
  </r>
  <r>
    <x v="1"/>
    <x v="154"/>
    <x v="2"/>
    <x v="2"/>
    <s v="-2.244644"/>
    <x v="0"/>
    <x v="0"/>
    <x v="1"/>
    <x v="1396"/>
    <n v="1.3200000000000002E-2"/>
    <x v="1528"/>
    <n v="0.69000000000000006"/>
    <n v="6.9494040000000021"/>
    <n v="7"/>
    <n v="146.16"/>
    <x v="39"/>
    <x v="3"/>
    <x v="11"/>
  </r>
  <r>
    <x v="1"/>
    <x v="155"/>
    <x v="2"/>
    <x v="2"/>
    <s v="-2.244644"/>
    <x v="0"/>
    <x v="0"/>
    <x v="1"/>
    <x v="1157"/>
    <n v="1.24E-2"/>
    <x v="1529"/>
    <n v="1.5640000000000001"/>
    <n v="25.617006239999998"/>
    <n v="2"/>
    <n v="201.6"/>
    <x v="58"/>
    <x v="5"/>
    <x v="2"/>
  </r>
  <r>
    <x v="1"/>
    <x v="156"/>
    <x v="2"/>
    <x v="2"/>
    <s v="-2.244644"/>
    <x v="0"/>
    <x v="0"/>
    <x v="1"/>
    <x v="1397"/>
    <n v="1.5800000000000002E-2"/>
    <x v="1530"/>
    <n v="1.1499999999999997"/>
    <n v="16.013220999999994"/>
    <n v="4"/>
    <n v="282.23999999999995"/>
    <x v="87"/>
    <x v="19"/>
    <x v="6"/>
  </r>
  <r>
    <x v="1"/>
    <x v="157"/>
    <x v="2"/>
    <x v="2"/>
    <s v="-2.244644"/>
    <x v="0"/>
    <x v="0"/>
    <x v="1"/>
    <x v="1398"/>
    <n v="1.72E-2"/>
    <x v="1531"/>
    <n v="2.2080000000000002"/>
    <n v="44.369230080000008"/>
    <n v="7"/>
    <n v="241.92"/>
    <x v="28"/>
    <x v="5"/>
    <x v="7"/>
  </r>
  <r>
    <x v="1"/>
    <x v="158"/>
    <x v="2"/>
    <x v="2"/>
    <s v="-2.244644"/>
    <x v="0"/>
    <x v="0"/>
    <x v="1"/>
    <x v="1399"/>
    <n v="1.49E-2"/>
    <x v="1532"/>
    <n v="1.38"/>
    <n v="18.337191599999997"/>
    <n v="7"/>
    <n v="378"/>
    <x v="64"/>
    <x v="6"/>
    <x v="10"/>
  </r>
  <r>
    <x v="1"/>
    <x v="159"/>
    <x v="2"/>
    <x v="2"/>
    <s v="-2.244644"/>
    <x v="0"/>
    <x v="0"/>
    <x v="1"/>
    <x v="1400"/>
    <n v="1.54E-2"/>
    <x v="1533"/>
    <n v="1.0465"/>
    <n v="16.132216099999997"/>
    <n v="6"/>
    <n v="92.399999999999991"/>
    <x v="54"/>
    <x v="4"/>
    <x v="10"/>
  </r>
  <r>
    <x v="1"/>
    <x v="160"/>
    <x v="2"/>
    <x v="2"/>
    <s v="-2.244644"/>
    <x v="0"/>
    <x v="0"/>
    <x v="1"/>
    <x v="1401"/>
    <n v="9.5000000000000015E-3"/>
    <x v="1534"/>
    <n v="1.127"/>
    <n v="13.595113700000002"/>
    <n v="8"/>
    <n v="84"/>
    <x v="87"/>
    <x v="2"/>
    <x v="6"/>
  </r>
  <r>
    <x v="1"/>
    <x v="161"/>
    <x v="2"/>
    <x v="2"/>
    <s v="-2.244644"/>
    <x v="0"/>
    <x v="0"/>
    <x v="1"/>
    <x v="1156"/>
    <n v="1.1099999999999999E-2"/>
    <x v="1535"/>
    <n v="0.93149999999999999"/>
    <n v="8.1786631499999984"/>
    <n v="9"/>
    <n v="168"/>
    <x v="74"/>
    <x v="9"/>
    <x v="6"/>
  </r>
  <r>
    <x v="1"/>
    <x v="162"/>
    <x v="2"/>
    <x v="2"/>
    <s v="-2.244644"/>
    <x v="0"/>
    <x v="0"/>
    <x v="1"/>
    <x v="805"/>
    <n v="1.14E-2"/>
    <x v="1536"/>
    <n v="1.6099999999999999"/>
    <n v="15.725707199999997"/>
    <n v="7"/>
    <n v="248.64"/>
    <x v="65"/>
    <x v="9"/>
    <x v="10"/>
  </r>
  <r>
    <x v="1"/>
    <x v="163"/>
    <x v="2"/>
    <x v="2"/>
    <s v="-2.244644"/>
    <x v="0"/>
    <x v="0"/>
    <x v="1"/>
    <x v="1402"/>
    <n v="1.17E-2"/>
    <x v="1537"/>
    <n v="1.3915"/>
    <n v="12.239717489999999"/>
    <n v="8"/>
    <n v="67.2"/>
    <x v="44"/>
    <x v="7"/>
    <x v="10"/>
  </r>
  <r>
    <x v="1"/>
    <x v="164"/>
    <x v="2"/>
    <x v="2"/>
    <s v="-2.244644"/>
    <x v="0"/>
    <x v="0"/>
    <x v="1"/>
    <x v="1403"/>
    <n v="1.4199999999999999E-2"/>
    <x v="1538"/>
    <n v="1.8399999999999999"/>
    <n v="31.311795199999992"/>
    <n v="1"/>
    <n v="214.2"/>
    <x v="11"/>
    <x v="2"/>
    <x v="3"/>
  </r>
  <r>
    <x v="1"/>
    <x v="165"/>
    <x v="2"/>
    <x v="2"/>
    <s v="-2.244644"/>
    <x v="0"/>
    <x v="0"/>
    <x v="1"/>
    <x v="1155"/>
    <n v="1.0999999999999999E-2"/>
    <x v="1539"/>
    <n v="0.45999999999999996"/>
    <n v="5.5609399999999987"/>
    <n v="7"/>
    <n v="114.23999999999998"/>
    <x v="8"/>
    <x v="16"/>
    <x v="7"/>
  </r>
  <r>
    <x v="1"/>
    <x v="166"/>
    <x v="2"/>
    <x v="2"/>
    <s v="-2.244644"/>
    <x v="0"/>
    <x v="0"/>
    <x v="1"/>
    <x v="1404"/>
    <n v="1.17E-2"/>
    <x v="1540"/>
    <n v="2.0584999999999996"/>
    <n v="22.304609144999993"/>
    <n v="5"/>
    <n v="246.95999999999998"/>
    <x v="22"/>
    <x v="9"/>
    <x v="3"/>
  </r>
  <r>
    <x v="1"/>
    <x v="167"/>
    <x v="2"/>
    <x v="2"/>
    <s v="-2.244644"/>
    <x v="0"/>
    <x v="0"/>
    <x v="1"/>
    <x v="1353"/>
    <n v="1.4800000000000001E-2"/>
    <x v="1541"/>
    <n v="0.42550000000000004"/>
    <n v="8.1419084599999998"/>
    <n v="4"/>
    <n v="262.08"/>
    <x v="46"/>
    <x v="9"/>
    <x v="1"/>
  </r>
  <r>
    <x v="1"/>
    <x v="168"/>
    <x v="2"/>
    <x v="2"/>
    <s v="-2.244644"/>
    <x v="0"/>
    <x v="0"/>
    <x v="1"/>
    <x v="1405"/>
    <n v="1.5900000000000001E-2"/>
    <x v="1542"/>
    <n v="1.5294999999999999"/>
    <n v="33.212526584999999"/>
    <n v="1"/>
    <n v="45.6"/>
    <x v="12"/>
    <x v="10"/>
    <x v="8"/>
  </r>
  <r>
    <x v="1"/>
    <x v="169"/>
    <x v="2"/>
    <x v="2"/>
    <s v="-2.244644"/>
    <x v="0"/>
    <x v="0"/>
    <x v="1"/>
    <x v="1406"/>
    <n v="1.61E-2"/>
    <x v="1543"/>
    <n v="1.9434999999999996"/>
    <n v="39.228711794999988"/>
    <n v="2"/>
    <n v="51.6"/>
    <x v="35"/>
    <x v="8"/>
    <x v="10"/>
  </r>
  <r>
    <x v="1"/>
    <x v="170"/>
    <x v="2"/>
    <x v="2"/>
    <s v="-2.244644"/>
    <x v="0"/>
    <x v="0"/>
    <x v="1"/>
    <x v="1407"/>
    <n v="1.41E-2"/>
    <x v="1544"/>
    <n v="0.34499999999999997"/>
    <n v="4.2632477999999994"/>
    <n v="8"/>
    <n v="127.67999999999998"/>
    <x v="69"/>
    <x v="11"/>
    <x v="3"/>
  </r>
  <r>
    <x v="1"/>
    <x v="171"/>
    <x v="2"/>
    <x v="2"/>
    <s v="-2.244644"/>
    <x v="0"/>
    <x v="0"/>
    <x v="1"/>
    <x v="1408"/>
    <n v="1.04E-2"/>
    <x v="1545"/>
    <n v="1.3914999999999995"/>
    <n v="17.109772679999992"/>
    <n v="7"/>
    <n v="510.71999999999991"/>
    <x v="17"/>
    <x v="5"/>
    <x v="1"/>
  </r>
  <r>
    <x v="1"/>
    <x v="172"/>
    <x v="2"/>
    <x v="2"/>
    <s v="-2.244644"/>
    <x v="0"/>
    <x v="0"/>
    <x v="1"/>
    <x v="1409"/>
    <n v="1.7300000000000003E-2"/>
    <x v="1546"/>
    <n v="1.4029999999999996"/>
    <n v="20.575289629999997"/>
    <n v="8"/>
    <n v="198.23999999999998"/>
    <x v="69"/>
    <x v="5"/>
    <x v="6"/>
  </r>
  <r>
    <x v="1"/>
    <x v="173"/>
    <x v="2"/>
    <x v="2"/>
    <s v="-2.244644"/>
    <x v="0"/>
    <x v="0"/>
    <x v="1"/>
    <x v="1410"/>
    <n v="1.4100000000000001E-2"/>
    <x v="1547"/>
    <n v="0.57500000000000007"/>
    <n v="8.467473"/>
    <n v="7"/>
    <n v="201.6"/>
    <x v="7"/>
    <x v="10"/>
    <x v="1"/>
  </r>
  <r>
    <x v="1"/>
    <x v="174"/>
    <x v="2"/>
    <x v="2"/>
    <s v="-2.244644"/>
    <x v="0"/>
    <x v="0"/>
    <x v="1"/>
    <x v="1121"/>
    <n v="1.0800000000000001E-2"/>
    <x v="1548"/>
    <n v="1.7825000000000002"/>
    <n v="14.203387800000002"/>
    <n v="2"/>
    <n v="388.08"/>
    <x v="87"/>
    <x v="4"/>
    <x v="7"/>
  </r>
  <r>
    <x v="1"/>
    <x v="175"/>
    <x v="2"/>
    <x v="2"/>
    <s v="-2.244644"/>
    <x v="0"/>
    <x v="0"/>
    <x v="1"/>
    <x v="1393"/>
    <n v="1.03E-2"/>
    <x v="1549"/>
    <n v="0.621"/>
    <n v="8.3011181399999998"/>
    <n v="1"/>
    <n v="429.23999999999995"/>
    <x v="63"/>
    <x v="4"/>
    <x v="10"/>
  </r>
  <r>
    <x v="1"/>
    <x v="176"/>
    <x v="2"/>
    <x v="2"/>
    <s v="-2.244644"/>
    <x v="0"/>
    <x v="0"/>
    <x v="1"/>
    <x v="1411"/>
    <n v="1.6199999999999999E-2"/>
    <x v="1550"/>
    <n v="1.1845000000000001"/>
    <n v="24.836193269999999"/>
    <n v="7"/>
    <n v="105.83999999999999"/>
    <x v="51"/>
    <x v="17"/>
    <x v="2"/>
  </r>
  <r>
    <x v="1"/>
    <x v="177"/>
    <x v="2"/>
    <x v="2"/>
    <s v="-2.244644"/>
    <x v="0"/>
    <x v="0"/>
    <x v="1"/>
    <x v="1412"/>
    <n v="1.3599999999999999E-2"/>
    <x v="1551"/>
    <n v="1.7019999999999995"/>
    <n v="32.146831359999993"/>
    <n v="3"/>
    <n v="225.11999999999998"/>
    <x v="66"/>
    <x v="19"/>
    <x v="7"/>
  </r>
  <r>
    <x v="1"/>
    <x v="178"/>
    <x v="2"/>
    <x v="2"/>
    <s v="-2.244644"/>
    <x v="0"/>
    <x v="0"/>
    <x v="1"/>
    <x v="1413"/>
    <n v="1.6399999999999998E-2"/>
    <x v="1552"/>
    <n v="1.7479999999999996"/>
    <n v="38.990258719999986"/>
    <n v="7"/>
    <n v="40.799999999999997"/>
    <x v="91"/>
    <x v="7"/>
    <x v="13"/>
  </r>
  <r>
    <x v="1"/>
    <x v="179"/>
    <x v="2"/>
    <x v="2"/>
    <s v="-2.244644"/>
    <x v="0"/>
    <x v="0"/>
    <x v="1"/>
    <x v="1135"/>
    <n v="1.5500000000000002E-2"/>
    <x v="1553"/>
    <n v="0.86249999999999993"/>
    <n v="17.471619375"/>
    <n v="2"/>
    <n v="194.04"/>
    <x v="60"/>
    <x v="9"/>
    <x v="9"/>
  </r>
  <r>
    <x v="1"/>
    <x v="180"/>
    <x v="2"/>
    <x v="2"/>
    <s v="-2.244644"/>
    <x v="0"/>
    <x v="0"/>
    <x v="1"/>
    <x v="1414"/>
    <n v="1.7899999999999999E-2"/>
    <x v="1554"/>
    <n v="1.0694999999999997"/>
    <n v="18.198333929999993"/>
    <n v="5"/>
    <n v="205.79999999999998"/>
    <x v="44"/>
    <x v="16"/>
    <x v="2"/>
  </r>
  <r>
    <x v="1"/>
    <x v="181"/>
    <x v="2"/>
    <x v="2"/>
    <s v="-2.244644"/>
    <x v="0"/>
    <x v="0"/>
    <x v="1"/>
    <x v="1415"/>
    <n v="1.23E-2"/>
    <x v="1555"/>
    <n v="0.89699999999999991"/>
    <n v="13.198897529999998"/>
    <n v="3"/>
    <n v="176.4"/>
    <x v="60"/>
    <x v="7"/>
    <x v="4"/>
  </r>
  <r>
    <x v="1"/>
    <x v="182"/>
    <x v="2"/>
    <x v="2"/>
    <s v="-2.244644"/>
    <x v="0"/>
    <x v="0"/>
    <x v="1"/>
    <x v="1354"/>
    <n v="1.5800000000000002E-2"/>
    <x v="1556"/>
    <n v="0.3105"/>
    <n v="4.5914318100000004"/>
    <n v="4"/>
    <n v="40.799999999999997"/>
    <x v="4"/>
    <x v="2"/>
    <x v="0"/>
  </r>
  <r>
    <x v="1"/>
    <x v="183"/>
    <x v="2"/>
    <x v="2"/>
    <s v="-2.244644"/>
    <x v="0"/>
    <x v="0"/>
    <x v="1"/>
    <x v="1416"/>
    <n v="1.6300000000000002E-2"/>
    <x v="1557"/>
    <n v="1.9204999999999999"/>
    <n v="40.604612965000001"/>
    <n v="3"/>
    <n v="3.5999999999999996"/>
    <x v="25"/>
    <x v="4"/>
    <x v="6"/>
  </r>
  <r>
    <x v="2"/>
    <x v="184"/>
    <x v="2"/>
    <x v="2"/>
    <s v="-2.244644"/>
    <x v="0"/>
    <x v="0"/>
    <x v="1"/>
    <x v="200"/>
    <n v="1.9400000000000001E-2"/>
    <x v="1558"/>
    <n v="1.7594999999999998"/>
    <n v="63.967678200000002"/>
    <n v="6"/>
    <n v="19.2"/>
    <x v="108"/>
    <x v="10"/>
    <x v="13"/>
  </r>
  <r>
    <x v="2"/>
    <x v="185"/>
    <x v="2"/>
    <x v="2"/>
    <s v="-2.244644"/>
    <x v="0"/>
    <x v="0"/>
    <x v="1"/>
    <x v="220"/>
    <n v="1.4199999999999999E-2"/>
    <x v="1559"/>
    <n v="2.0009999999999999"/>
    <n v="44.297737799999993"/>
    <n v="6"/>
    <n v="357.84"/>
    <x v="36"/>
    <x v="4"/>
    <x v="9"/>
  </r>
  <r>
    <x v="2"/>
    <x v="186"/>
    <x v="2"/>
    <x v="2"/>
    <s v="-2.244644"/>
    <x v="0"/>
    <x v="0"/>
    <x v="1"/>
    <x v="1417"/>
    <n v="1.6E-2"/>
    <x v="1560"/>
    <n v="0.63249999999999995"/>
    <n v="15.605039999999999"/>
    <n v="4"/>
    <n v="140.27999999999997"/>
    <x v="69"/>
    <x v="0"/>
    <x v="8"/>
  </r>
  <r>
    <x v="2"/>
    <x v="187"/>
    <x v="2"/>
    <x v="2"/>
    <s v="-2.244644"/>
    <x v="0"/>
    <x v="0"/>
    <x v="1"/>
    <x v="1418"/>
    <n v="1.6600000000000004E-2"/>
    <x v="1561"/>
    <n v="1.472"/>
    <n v="35.699827200000009"/>
    <n v="6"/>
    <n v="205.79999999999998"/>
    <x v="17"/>
    <x v="19"/>
    <x v="10"/>
  </r>
  <r>
    <x v="2"/>
    <x v="188"/>
    <x v="2"/>
    <x v="2"/>
    <s v="-2.244644"/>
    <x v="0"/>
    <x v="0"/>
    <x v="1"/>
    <x v="985"/>
    <n v="1.5700000000000002E-2"/>
    <x v="1562"/>
    <n v="0.72449999999999992"/>
    <n v="21.21372225"/>
    <n v="4"/>
    <n v="101.63999999999999"/>
    <x v="33"/>
    <x v="19"/>
    <x v="13"/>
  </r>
  <r>
    <x v="2"/>
    <x v="189"/>
    <x v="2"/>
    <x v="2"/>
    <s v="-2.244644"/>
    <x v="0"/>
    <x v="0"/>
    <x v="1"/>
    <x v="192"/>
    <n v="1.1599999999999999E-2"/>
    <x v="1563"/>
    <n v="1.978"/>
    <n v="33.384684"/>
    <n v="1"/>
    <n v="269.64"/>
    <x v="72"/>
    <x v="11"/>
    <x v="7"/>
  </r>
  <r>
    <x v="2"/>
    <x v="190"/>
    <x v="2"/>
    <x v="2"/>
    <s v="-2.244644"/>
    <x v="0"/>
    <x v="0"/>
    <x v="1"/>
    <x v="1419"/>
    <n v="1.6800000000000002E-2"/>
    <x v="1564"/>
    <n v="2.1389999999999998"/>
    <n v="68.312815200000003"/>
    <n v="4"/>
    <n v="127.67999999999998"/>
    <x v="62"/>
    <x v="15"/>
    <x v="2"/>
  </r>
  <r>
    <x v="2"/>
    <x v="191"/>
    <x v="2"/>
    <x v="2"/>
    <s v="-2.244644"/>
    <x v="0"/>
    <x v="0"/>
    <x v="1"/>
    <x v="1246"/>
    <n v="1.0800000000000001E-2"/>
    <x v="1565"/>
    <n v="1.0004999999999999"/>
    <n v="19.773881999999997"/>
    <n v="6"/>
    <n v="72.239999999999995"/>
    <x v="66"/>
    <x v="3"/>
    <x v="7"/>
  </r>
  <r>
    <x v="2"/>
    <x v="192"/>
    <x v="2"/>
    <x v="2"/>
    <s v="-2.244644"/>
    <x v="0"/>
    <x v="0"/>
    <x v="1"/>
    <x v="1420"/>
    <n v="1.1999999999999999E-2"/>
    <x v="1566"/>
    <n v="1.2765"/>
    <n v="23.405903999999996"/>
    <n v="9"/>
    <n v="107.52"/>
    <x v="63"/>
    <x v="15"/>
    <x v="2"/>
  </r>
  <r>
    <x v="2"/>
    <x v="193"/>
    <x v="2"/>
    <x v="2"/>
    <s v="-2.244644"/>
    <x v="0"/>
    <x v="0"/>
    <x v="1"/>
    <x v="216"/>
    <n v="1.8200000000000001E-2"/>
    <x v="1567"/>
    <n v="1.2189999999999999"/>
    <n v="42.219577399999991"/>
    <n v="3"/>
    <n v="508.2"/>
    <x v="80"/>
    <x v="16"/>
    <x v="7"/>
  </r>
  <r>
    <x v="2"/>
    <x v="194"/>
    <x v="2"/>
    <x v="2"/>
    <s v="-2.244644"/>
    <x v="0"/>
    <x v="0"/>
    <x v="1"/>
    <x v="1421"/>
    <n v="1.6500000000000001E-2"/>
    <x v="1568"/>
    <n v="1.1154999999999999"/>
    <n v="32.946292499999998"/>
    <n v="1"/>
    <n v="138.59999999999997"/>
    <x v="88"/>
    <x v="6"/>
    <x v="3"/>
  </r>
  <r>
    <x v="2"/>
    <x v="195"/>
    <x v="2"/>
    <x v="2"/>
    <s v="-2.244644"/>
    <x v="0"/>
    <x v="0"/>
    <x v="1"/>
    <x v="1422"/>
    <n v="1.7500000000000002E-2"/>
    <x v="1569"/>
    <n v="1.242"/>
    <n v="36.514800000000001"/>
    <n v="5"/>
    <n v="288.12"/>
    <x v="69"/>
    <x v="17"/>
    <x v="9"/>
  </r>
  <r>
    <x v="2"/>
    <x v="196"/>
    <x v="2"/>
    <x v="2"/>
    <s v="-2.244644"/>
    <x v="0"/>
    <x v="0"/>
    <x v="1"/>
    <x v="1423"/>
    <n v="1.2699999999999999E-2"/>
    <x v="1570"/>
    <n v="1.1499999999999999"/>
    <n v="25.558749999999996"/>
    <n v="2"/>
    <n v="93.239999999999981"/>
    <x v="76"/>
    <x v="3"/>
    <x v="3"/>
  </r>
  <r>
    <x v="2"/>
    <x v="197"/>
    <x v="2"/>
    <x v="2"/>
    <s v="-2.244644"/>
    <x v="0"/>
    <x v="0"/>
    <x v="1"/>
    <x v="1012"/>
    <n v="1.2E-2"/>
    <x v="1571"/>
    <n v="1.7595000000000001"/>
    <n v="25.146774000000001"/>
    <n v="7"/>
    <n v="77.279999999999987"/>
    <x v="82"/>
    <x v="11"/>
    <x v="6"/>
  </r>
  <r>
    <x v="2"/>
    <x v="198"/>
    <x v="2"/>
    <x v="2"/>
    <s v="-2.244644"/>
    <x v="0"/>
    <x v="0"/>
    <x v="1"/>
    <x v="1424"/>
    <n v="1.0800000000000001E-2"/>
    <x v="1572"/>
    <n v="1.9894999999999998"/>
    <n v="42.543467999999997"/>
    <n v="3"/>
    <n v="143.63999999999999"/>
    <x v="100"/>
    <x v="4"/>
    <x v="1"/>
  </r>
  <r>
    <x v="2"/>
    <x v="199"/>
    <x v="2"/>
    <x v="2"/>
    <s v="-2.244644"/>
    <x v="0"/>
    <x v="0"/>
    <x v="1"/>
    <x v="1425"/>
    <n v="1.9299999999999998E-2"/>
    <x v="1573"/>
    <n v="0.67849999999999999"/>
    <n v="24.081796949999998"/>
    <n v="0"/>
    <n v="50.4"/>
    <x v="91"/>
    <x v="14"/>
    <x v="7"/>
  </r>
  <r>
    <x v="2"/>
    <x v="200"/>
    <x v="2"/>
    <x v="2"/>
    <s v="-2.244644"/>
    <x v="0"/>
    <x v="0"/>
    <x v="1"/>
    <x v="760"/>
    <n v="1.83E-2"/>
    <x v="1574"/>
    <n v="1.7364999999999999"/>
    <n v="58.757429549999998"/>
    <n v="2"/>
    <n v="152.04"/>
    <x v="28"/>
    <x v="15"/>
    <x v="7"/>
  </r>
  <r>
    <x v="2"/>
    <x v="201"/>
    <x v="2"/>
    <x v="2"/>
    <s v="-2.244644"/>
    <x v="0"/>
    <x v="0"/>
    <x v="1"/>
    <x v="1426"/>
    <n v="1.1899999999999999E-2"/>
    <x v="1575"/>
    <n v="2.5185"/>
    <n v="51.938269949999992"/>
    <n v="2"/>
    <n v="283.91999999999996"/>
    <x v="87"/>
    <x v="16"/>
    <x v="6"/>
  </r>
  <r>
    <x v="2"/>
    <x v="202"/>
    <x v="2"/>
    <x v="2"/>
    <s v="-2.244644"/>
    <x v="0"/>
    <x v="0"/>
    <x v="1"/>
    <x v="1427"/>
    <n v="1.47E-2"/>
    <x v="1576"/>
    <n v="1.2994999999999999"/>
    <n v="19.312779149999997"/>
    <n v="1"/>
    <n v="263.76"/>
    <x v="39"/>
    <x v="7"/>
    <x v="2"/>
  </r>
  <r>
    <x v="2"/>
    <x v="203"/>
    <x v="2"/>
    <x v="2"/>
    <s v="-2.244644"/>
    <x v="0"/>
    <x v="0"/>
    <x v="1"/>
    <x v="1428"/>
    <n v="1.49E-2"/>
    <x v="1577"/>
    <n v="2.6219999999999999"/>
    <n v="59.969073000000002"/>
    <n v="3"/>
    <n v="310.8"/>
    <x v="58"/>
    <x v="6"/>
    <x v="3"/>
  </r>
  <r>
    <x v="2"/>
    <x v="204"/>
    <x v="2"/>
    <x v="2"/>
    <s v="-2.244644"/>
    <x v="0"/>
    <x v="0"/>
    <x v="1"/>
    <x v="207"/>
    <n v="1.8700000000000001E-2"/>
    <x v="1578"/>
    <n v="1.3225"/>
    <n v="47.408847750000007"/>
    <n v="6"/>
    <n v="124.32"/>
    <x v="28"/>
    <x v="0"/>
    <x v="10"/>
  </r>
  <r>
    <x v="2"/>
    <x v="205"/>
    <x v="2"/>
    <x v="2"/>
    <s v="-2.244644"/>
    <x v="0"/>
    <x v="0"/>
    <x v="1"/>
    <x v="1429"/>
    <n v="1.3399999999999999E-2"/>
    <x v="1579"/>
    <n v="2.3919999999999995"/>
    <n v="48.944625599999981"/>
    <n v="2"/>
    <n v="289.79999999999995"/>
    <x v="72"/>
    <x v="4"/>
    <x v="10"/>
  </r>
  <r>
    <x v="2"/>
    <x v="206"/>
    <x v="2"/>
    <x v="2"/>
    <s v="-2.244644"/>
    <x v="0"/>
    <x v="0"/>
    <x v="1"/>
    <x v="265"/>
    <n v="1.9999999999999997E-2"/>
    <x v="1580"/>
    <n v="2.2194999999999996"/>
    <n v="84.07465999999998"/>
    <n v="1"/>
    <n v="32.4"/>
    <x v="52"/>
    <x v="7"/>
    <x v="7"/>
  </r>
  <r>
    <x v="2"/>
    <x v="207"/>
    <x v="2"/>
    <x v="2"/>
    <s v="-2.244644"/>
    <x v="0"/>
    <x v="0"/>
    <x v="1"/>
    <x v="1234"/>
    <n v="1.54E-2"/>
    <x v="1581"/>
    <n v="2.2194999999999996"/>
    <n v="67.81371519999999"/>
    <n v="0"/>
    <n v="337.67999999999995"/>
    <x v="44"/>
    <x v="0"/>
    <x v="3"/>
  </r>
  <r>
    <x v="2"/>
    <x v="208"/>
    <x v="2"/>
    <x v="2"/>
    <s v="-2.244644"/>
    <x v="0"/>
    <x v="0"/>
    <x v="1"/>
    <x v="273"/>
    <n v="1.6299999999999999E-2"/>
    <x v="1582"/>
    <n v="2.3919999999999999"/>
    <n v="68.07584159999999"/>
    <n v="6"/>
    <n v="47.879999999999995"/>
    <x v="71"/>
    <x v="19"/>
    <x v="6"/>
  </r>
  <r>
    <x v="2"/>
    <x v="209"/>
    <x v="2"/>
    <x v="2"/>
    <s v="-2.244644"/>
    <x v="0"/>
    <x v="0"/>
    <x v="1"/>
    <x v="1430"/>
    <n v="1.77E-2"/>
    <x v="1583"/>
    <n v="2.1274999999999999"/>
    <n v="44.962159499999999"/>
    <n v="1"/>
    <n v="73.08"/>
    <x v="82"/>
    <x v="14"/>
    <x v="1"/>
  </r>
  <r>
    <x v="2"/>
    <x v="210"/>
    <x v="2"/>
    <x v="2"/>
    <s v="-2.244644"/>
    <x v="0"/>
    <x v="0"/>
    <x v="1"/>
    <x v="1431"/>
    <n v="1.0700000000000001E-2"/>
    <x v="1584"/>
    <n v="1.3684999999999998"/>
    <n v="18.1865439"/>
    <n v="6"/>
    <n v="87.36"/>
    <x v="40"/>
    <x v="11"/>
    <x v="8"/>
  </r>
  <r>
    <x v="2"/>
    <x v="211"/>
    <x v="2"/>
    <x v="2"/>
    <s v="-2.244644"/>
    <x v="0"/>
    <x v="0"/>
    <x v="1"/>
    <x v="1432"/>
    <n v="2.0299999999999999E-2"/>
    <x v="1585"/>
    <n v="1.4489999999999998"/>
    <n v="44.386782299999993"/>
    <n v="6"/>
    <n v="45.6"/>
    <x v="54"/>
    <x v="10"/>
    <x v="1"/>
  </r>
  <r>
    <x v="2"/>
    <x v="212"/>
    <x v="2"/>
    <x v="2"/>
    <s v="-2.244644"/>
    <x v="0"/>
    <x v="0"/>
    <x v="1"/>
    <x v="1433"/>
    <n v="1.3699999999999999E-2"/>
    <x v="1586"/>
    <n v="0.82800000000000007"/>
    <n v="19.817269199999998"/>
    <n v="7"/>
    <n v="259.55999999999995"/>
    <x v="44"/>
    <x v="15"/>
    <x v="4"/>
  </r>
  <r>
    <x v="2"/>
    <x v="213"/>
    <x v="2"/>
    <x v="2"/>
    <s v="-2.244644"/>
    <x v="0"/>
    <x v="0"/>
    <x v="1"/>
    <x v="1434"/>
    <n v="1.8000000000000002E-2"/>
    <x v="1587"/>
    <n v="1.6329999999999998"/>
    <n v="33.274007999999995"/>
    <n v="6"/>
    <n v="208.32"/>
    <x v="48"/>
    <x v="11"/>
    <x v="1"/>
  </r>
  <r>
    <x v="2"/>
    <x v="214"/>
    <x v="2"/>
    <x v="2"/>
    <s v="-2.244644"/>
    <x v="0"/>
    <x v="0"/>
    <x v="1"/>
    <x v="202"/>
    <n v="1.29E-2"/>
    <x v="1588"/>
    <n v="1.8629999999999998"/>
    <n v="42.177388499999999"/>
    <n v="7"/>
    <n v="209.15999999999997"/>
    <x v="69"/>
    <x v="10"/>
    <x v="13"/>
  </r>
  <r>
    <x v="2"/>
    <x v="215"/>
    <x v="2"/>
    <x v="2"/>
    <s v="-2.244644"/>
    <x v="0"/>
    <x v="0"/>
    <x v="1"/>
    <x v="1435"/>
    <n v="1.6299999999999999E-2"/>
    <x v="1589"/>
    <n v="0.9544999999999999"/>
    <n v="25.562369049999997"/>
    <n v="7"/>
    <n v="6"/>
    <x v="62"/>
    <x v="9"/>
    <x v="7"/>
  </r>
  <r>
    <x v="2"/>
    <x v="216"/>
    <x v="2"/>
    <x v="2"/>
    <s v="-2.244644"/>
    <x v="0"/>
    <x v="0"/>
    <x v="1"/>
    <x v="314"/>
    <n v="1.3300000000000003E-2"/>
    <x v="1590"/>
    <n v="2.2999999999999998"/>
    <n v="60.170530000000007"/>
    <n v="3"/>
    <n v="68.039999999999992"/>
    <x v="68"/>
    <x v="2"/>
    <x v="1"/>
  </r>
  <r>
    <x v="2"/>
    <x v="217"/>
    <x v="2"/>
    <x v="2"/>
    <s v="-2.244644"/>
    <x v="0"/>
    <x v="0"/>
    <x v="1"/>
    <x v="1436"/>
    <n v="1.4E-2"/>
    <x v="1591"/>
    <n v="1.6329999999999996"/>
    <n v="28.417465999999994"/>
    <n v="7"/>
    <n v="114.23999999999998"/>
    <x v="75"/>
    <x v="9"/>
    <x v="6"/>
  </r>
  <r>
    <x v="2"/>
    <x v="218"/>
    <x v="2"/>
    <x v="2"/>
    <s v="-2.244644"/>
    <x v="0"/>
    <x v="0"/>
    <x v="1"/>
    <x v="1437"/>
    <n v="1.2400000000000001E-2"/>
    <x v="1592"/>
    <n v="1.2189999999999999"/>
    <n v="20.874643599999999"/>
    <n v="2"/>
    <n v="42"/>
    <x v="71"/>
    <x v="6"/>
    <x v="13"/>
  </r>
  <r>
    <x v="2"/>
    <x v="219"/>
    <x v="2"/>
    <x v="2"/>
    <s v="-2.244644"/>
    <x v="0"/>
    <x v="0"/>
    <x v="1"/>
    <x v="1362"/>
    <n v="1.1300000000000001E-2"/>
    <x v="1593"/>
    <n v="2.5415000000000001"/>
    <n v="40.206530000000008"/>
    <n v="3"/>
    <n v="7.1999999999999993"/>
    <x v="76"/>
    <x v="8"/>
    <x v="9"/>
  </r>
  <r>
    <x v="2"/>
    <x v="220"/>
    <x v="2"/>
    <x v="2"/>
    <s v="-2.244644"/>
    <x v="0"/>
    <x v="0"/>
    <x v="1"/>
    <x v="1058"/>
    <n v="1.4599999999999998E-2"/>
    <x v="1594"/>
    <n v="0.7014999999999999"/>
    <n v="15.905670699999995"/>
    <n v="8"/>
    <n v="130.19999999999999"/>
    <x v="98"/>
    <x v="16"/>
    <x v="2"/>
  </r>
  <r>
    <x v="2"/>
    <x v="221"/>
    <x v="2"/>
    <x v="2"/>
    <s v="-2.244644"/>
    <x v="0"/>
    <x v="0"/>
    <x v="1"/>
    <x v="1438"/>
    <n v="1.21E-2"/>
    <x v="1595"/>
    <n v="0.63249999999999984"/>
    <n v="15.130475249999995"/>
    <n v="5"/>
    <n v="62.16"/>
    <x v="81"/>
    <x v="19"/>
    <x v="3"/>
  </r>
  <r>
    <x v="2"/>
    <x v="222"/>
    <x v="2"/>
    <x v="2"/>
    <s v="-2.244644"/>
    <x v="0"/>
    <x v="0"/>
    <x v="1"/>
    <x v="1439"/>
    <n v="1.6199999999999999E-2"/>
    <x v="1596"/>
    <n v="0.59799999999999998"/>
    <n v="13.940456399999999"/>
    <n v="1"/>
    <n v="148.67999999999998"/>
    <x v="99"/>
    <x v="9"/>
    <x v="1"/>
  </r>
  <r>
    <x v="2"/>
    <x v="223"/>
    <x v="2"/>
    <x v="2"/>
    <s v="-2.244644"/>
    <x v="0"/>
    <x v="0"/>
    <x v="1"/>
    <x v="1440"/>
    <n v="1.1300000000000001E-2"/>
    <x v="1597"/>
    <n v="1.4260000000000002"/>
    <n v="32.066462000000008"/>
    <n v="2"/>
    <n v="207.47999999999996"/>
    <x v="100"/>
    <x v="14"/>
    <x v="13"/>
  </r>
  <r>
    <x v="2"/>
    <x v="224"/>
    <x v="2"/>
    <x v="2"/>
    <s v="-2.244644"/>
    <x v="0"/>
    <x v="0"/>
    <x v="1"/>
    <x v="972"/>
    <n v="1.7500000000000002E-2"/>
    <x v="1598"/>
    <n v="1.7479999999999998"/>
    <n v="52.217129999999997"/>
    <n v="0"/>
    <n v="9.6"/>
    <x v="63"/>
    <x v="17"/>
    <x v="3"/>
  </r>
  <r>
    <x v="2"/>
    <x v="225"/>
    <x v="2"/>
    <x v="2"/>
    <s v="-2.244644"/>
    <x v="0"/>
    <x v="0"/>
    <x v="1"/>
    <x v="1271"/>
    <n v="1.4799999999999999E-2"/>
    <x v="1599"/>
    <n v="1.6099999999999994"/>
    <n v="29.260783999999987"/>
    <n v="3"/>
    <n v="390.59999999999997"/>
    <x v="60"/>
    <x v="19"/>
    <x v="7"/>
  </r>
  <r>
    <x v="2"/>
    <x v="226"/>
    <x v="2"/>
    <x v="2"/>
    <s v="-2.244644"/>
    <x v="0"/>
    <x v="0"/>
    <x v="1"/>
    <x v="1441"/>
    <n v="1.37E-2"/>
    <x v="1600"/>
    <n v="1.5984999999999998"/>
    <n v="38.849624299999995"/>
    <n v="4"/>
    <n v="124.32"/>
    <x v="28"/>
    <x v="3"/>
    <x v="1"/>
  </r>
  <r>
    <x v="2"/>
    <x v="227"/>
    <x v="2"/>
    <x v="2"/>
    <s v="-2.244644"/>
    <x v="0"/>
    <x v="0"/>
    <x v="1"/>
    <x v="1442"/>
    <n v="1.9900000000000001E-2"/>
    <x v="1601"/>
    <n v="1.518"/>
    <n v="38.847745199999999"/>
    <n v="3"/>
    <n v="299.87999999999994"/>
    <x v="35"/>
    <x v="14"/>
    <x v="0"/>
  </r>
  <r>
    <x v="2"/>
    <x v="228"/>
    <x v="2"/>
    <x v="2"/>
    <s v="-2.244644"/>
    <x v="0"/>
    <x v="0"/>
    <x v="1"/>
    <x v="1221"/>
    <n v="1.2100000000000001E-2"/>
    <x v="1602"/>
    <n v="1.702"/>
    <n v="35.422024"/>
    <n v="3"/>
    <n v="183.11999999999998"/>
    <x v="59"/>
    <x v="3"/>
    <x v="4"/>
  </r>
  <r>
    <x v="2"/>
    <x v="229"/>
    <x v="2"/>
    <x v="2"/>
    <s v="-2.244644"/>
    <x v="0"/>
    <x v="0"/>
    <x v="1"/>
    <x v="731"/>
    <n v="1.6500000000000001E-2"/>
    <x v="1603"/>
    <n v="2.4379999999999997"/>
    <n v="51.208970999999991"/>
    <n v="7"/>
    <n v="141.95999999999998"/>
    <x v="59"/>
    <x v="4"/>
    <x v="2"/>
  </r>
  <r>
    <x v="2"/>
    <x v="230"/>
    <x v="2"/>
    <x v="2"/>
    <s v="-2.244644"/>
    <x v="0"/>
    <x v="0"/>
    <x v="1"/>
    <x v="503"/>
    <n v="2.06E-2"/>
    <x v="1604"/>
    <n v="0.69"/>
    <n v="26.125331999999997"/>
    <n v="9"/>
    <n v="297.35999999999996"/>
    <x v="75"/>
    <x v="17"/>
    <x v="3"/>
  </r>
  <r>
    <x v="2"/>
    <x v="231"/>
    <x v="2"/>
    <x v="2"/>
    <s v="-2.244644"/>
    <x v="0"/>
    <x v="0"/>
    <x v="1"/>
    <x v="1443"/>
    <n v="1.2900000000000002E-2"/>
    <x v="1605"/>
    <n v="1.5409999999999997"/>
    <n v="35.483836499999995"/>
    <n v="4"/>
    <n v="388.08"/>
    <x v="42"/>
    <x v="1"/>
    <x v="7"/>
  </r>
  <r>
    <x v="2"/>
    <x v="232"/>
    <x v="2"/>
    <x v="2"/>
    <s v="-2.244644"/>
    <x v="0"/>
    <x v="0"/>
    <x v="1"/>
    <x v="1444"/>
    <n v="1.66E-2"/>
    <x v="1606"/>
    <n v="1.9204999999999999"/>
    <n v="41.508150599999993"/>
    <n v="8"/>
    <n v="102.47999999999999"/>
    <x v="57"/>
    <x v="3"/>
    <x v="8"/>
  </r>
  <r>
    <x v="2"/>
    <x v="233"/>
    <x v="2"/>
    <x v="2"/>
    <s v="-2.244644"/>
    <x v="0"/>
    <x v="0"/>
    <x v="1"/>
    <x v="1445"/>
    <n v="1.21E-2"/>
    <x v="1607"/>
    <n v="0.44849999999999995"/>
    <n v="6.4253903999999995"/>
    <n v="4"/>
    <n v="525.83999999999992"/>
    <x v="64"/>
    <x v="23"/>
    <x v="3"/>
  </r>
  <r>
    <x v="2"/>
    <x v="234"/>
    <x v="2"/>
    <x v="2"/>
    <s v="-2.244644"/>
    <x v="0"/>
    <x v="0"/>
    <x v="1"/>
    <x v="1155"/>
    <n v="1.47E-2"/>
    <x v="1608"/>
    <n v="1.2879999999999998"/>
    <n v="20.808026399999999"/>
    <n v="6"/>
    <n v="195.72"/>
    <x v="89"/>
    <x v="6"/>
    <x v="6"/>
  </r>
  <r>
    <x v="2"/>
    <x v="235"/>
    <x v="2"/>
    <x v="2"/>
    <s v="-2.244644"/>
    <x v="0"/>
    <x v="0"/>
    <x v="1"/>
    <x v="346"/>
    <n v="1.49E-2"/>
    <x v="1609"/>
    <n v="2.3344999999999998"/>
    <n v="52.558699549999993"/>
    <n v="11"/>
    <n v="141.95999999999998"/>
    <x v="22"/>
    <x v="14"/>
    <x v="11"/>
  </r>
  <r>
    <x v="2"/>
    <x v="236"/>
    <x v="2"/>
    <x v="2"/>
    <s v="-2.244644"/>
    <x v="0"/>
    <x v="0"/>
    <x v="1"/>
    <x v="1271"/>
    <n v="1.3399999999999999E-2"/>
    <x v="1610"/>
    <n v="1.3109999999999997"/>
    <n v="21.572767199999994"/>
    <n v="9"/>
    <n v="336.84"/>
    <x v="39"/>
    <x v="7"/>
    <x v="6"/>
  </r>
  <r>
    <x v="2"/>
    <x v="237"/>
    <x v="2"/>
    <x v="2"/>
    <s v="-2.244644"/>
    <x v="0"/>
    <x v="0"/>
    <x v="1"/>
    <x v="1213"/>
    <n v="1.46E-2"/>
    <x v="1611"/>
    <n v="2.0009999999999999"/>
    <n v="40.491435600000003"/>
    <n v="9"/>
    <n v="442.67999999999995"/>
    <x v="41"/>
    <x v="16"/>
    <x v="2"/>
  </r>
  <r>
    <x v="2"/>
    <x v="238"/>
    <x v="2"/>
    <x v="2"/>
    <s v="-2.244644"/>
    <x v="0"/>
    <x v="0"/>
    <x v="1"/>
    <x v="1446"/>
    <n v="1.8299999999999997E-2"/>
    <x v="1612"/>
    <n v="1.8169999999999999"/>
    <n v="53.434517699999986"/>
    <n v="10"/>
    <n v="73.08"/>
    <x v="42"/>
    <x v="12"/>
    <x v="8"/>
  </r>
  <r>
    <x v="2"/>
    <x v="239"/>
    <x v="2"/>
    <x v="2"/>
    <s v="-2.244644"/>
    <x v="0"/>
    <x v="0"/>
    <x v="1"/>
    <x v="1447"/>
    <n v="1.1299999999999998E-2"/>
    <x v="1613"/>
    <n v="1.9550000000000001"/>
    <n v="37.732281999999991"/>
    <n v="7"/>
    <n v="349.44"/>
    <x v="66"/>
    <x v="11"/>
    <x v="7"/>
  </r>
  <r>
    <x v="2"/>
    <x v="240"/>
    <x v="2"/>
    <x v="2"/>
    <s v="-2.244644"/>
    <x v="0"/>
    <x v="0"/>
    <x v="1"/>
    <x v="1448"/>
    <n v="1.9700000000000002E-2"/>
    <x v="1614"/>
    <n v="1.8974999999999997"/>
    <n v="72.556035749999992"/>
    <n v="5"/>
    <n v="121.8"/>
    <x v="60"/>
    <x v="14"/>
    <x v="10"/>
  </r>
  <r>
    <x v="2"/>
    <x v="241"/>
    <x v="2"/>
    <x v="2"/>
    <s v="-2.244644"/>
    <x v="0"/>
    <x v="0"/>
    <x v="1"/>
    <x v="1449"/>
    <n v="1.6E-2"/>
    <x v="1615"/>
    <n v="2.1734999999999998"/>
    <n v="43.296120000000002"/>
    <n v="5"/>
    <n v="455.28"/>
    <x v="65"/>
    <x v="10"/>
    <x v="7"/>
  </r>
  <r>
    <x v="2"/>
    <x v="242"/>
    <x v="2"/>
    <x v="2"/>
    <s v="-2.244644"/>
    <x v="0"/>
    <x v="0"/>
    <x v="1"/>
    <x v="1450"/>
    <n v="1.5699999999999999E-2"/>
    <x v="1616"/>
    <n v="1.3915"/>
    <n v="23.463194699999999"/>
    <n v="3"/>
    <n v="319.2"/>
    <x v="28"/>
    <x v="14"/>
    <x v="10"/>
  </r>
  <r>
    <x v="2"/>
    <x v="243"/>
    <x v="2"/>
    <x v="2"/>
    <s v="-2.244644"/>
    <x v="0"/>
    <x v="0"/>
    <x v="1"/>
    <x v="393"/>
    <n v="1.8099999999999998E-2"/>
    <x v="1617"/>
    <n v="0.55199999999999994"/>
    <n v="14.067609599999995"/>
    <n v="6"/>
    <n v="525"/>
    <x v="48"/>
    <x v="10"/>
    <x v="7"/>
  </r>
  <r>
    <x v="2"/>
    <x v="244"/>
    <x v="2"/>
    <x v="2"/>
    <s v="-2.244644"/>
    <x v="0"/>
    <x v="0"/>
    <x v="1"/>
    <x v="49"/>
    <n v="1.26E-2"/>
    <x v="1618"/>
    <n v="1.0925"/>
    <n v="15.789028500000001"/>
    <n v="5"/>
    <n v="343.55999999999995"/>
    <x v="93"/>
    <x v="14"/>
    <x v="6"/>
  </r>
  <r>
    <x v="2"/>
    <x v="245"/>
    <x v="2"/>
    <x v="2"/>
    <s v="-2.244644"/>
    <x v="0"/>
    <x v="0"/>
    <x v="1"/>
    <x v="1451"/>
    <n v="1.4399999999999998E-2"/>
    <x v="1619"/>
    <n v="1.5985"/>
    <n v="39.085243199999994"/>
    <n v="9"/>
    <n v="281.39999999999998"/>
    <x v="49"/>
    <x v="0"/>
    <x v="3"/>
  </r>
  <r>
    <x v="2"/>
    <x v="246"/>
    <x v="2"/>
    <x v="2"/>
    <s v="-2.244644"/>
    <x v="0"/>
    <x v="0"/>
    <x v="1"/>
    <x v="732"/>
    <n v="1.46E-2"/>
    <x v="1620"/>
    <n v="2.1849999999999996"/>
    <n v="51.328708999999989"/>
    <n v="4"/>
    <n v="224.27999999999997"/>
    <x v="46"/>
    <x v="3"/>
    <x v="1"/>
  </r>
  <r>
    <x v="2"/>
    <x v="247"/>
    <x v="2"/>
    <x v="2"/>
    <s v="-2.244644"/>
    <x v="0"/>
    <x v="0"/>
    <x v="1"/>
    <x v="1452"/>
    <n v="1.2100000000000001E-2"/>
    <x v="1621"/>
    <n v="1.38"/>
    <n v="19.519962"/>
    <n v="10"/>
    <n v="144.47999999999999"/>
    <x v="60"/>
    <x v="12"/>
    <x v="3"/>
  </r>
  <r>
    <x v="2"/>
    <x v="248"/>
    <x v="2"/>
    <x v="2"/>
    <s v="-2.244644"/>
    <x v="0"/>
    <x v="0"/>
    <x v="1"/>
    <x v="1453"/>
    <n v="1.8000000000000002E-2"/>
    <x v="1622"/>
    <n v="0.54049999999999998"/>
    <n v="12.472578000000002"/>
    <n v="8"/>
    <n v="467.03999999999996"/>
    <x v="40"/>
    <x v="23"/>
    <x v="3"/>
  </r>
  <r>
    <x v="2"/>
    <x v="249"/>
    <x v="2"/>
    <x v="2"/>
    <s v="-2.244644"/>
    <x v="0"/>
    <x v="0"/>
    <x v="1"/>
    <x v="40"/>
    <n v="1.4899999999999998E-2"/>
    <x v="1623"/>
    <n v="1.909"/>
    <n v="32.938267799999998"/>
    <n v="5"/>
    <n v="152.04"/>
    <x v="73"/>
    <x v="14"/>
    <x v="10"/>
  </r>
  <r>
    <x v="2"/>
    <x v="250"/>
    <x v="2"/>
    <x v="2"/>
    <s v="-2.244644"/>
    <x v="0"/>
    <x v="0"/>
    <x v="1"/>
    <x v="1454"/>
    <n v="1.4799999999999999E-2"/>
    <x v="1624"/>
    <n v="1.7134999999999998"/>
    <n v="33.221337999999996"/>
    <n v="6"/>
    <n v="262.91999999999996"/>
    <x v="76"/>
    <x v="2"/>
    <x v="0"/>
  </r>
  <r>
    <x v="2"/>
    <x v="251"/>
    <x v="2"/>
    <x v="2"/>
    <s v="-2.244644"/>
    <x v="0"/>
    <x v="0"/>
    <x v="1"/>
    <x v="1455"/>
    <n v="0.02"/>
    <x v="1625"/>
    <n v="1.1269999999999998"/>
    <n v="33.404279999999993"/>
    <n v="3"/>
    <n v="465.3599999999999"/>
    <x v="70"/>
    <x v="27"/>
    <x v="0"/>
  </r>
  <r>
    <x v="2"/>
    <x v="252"/>
    <x v="2"/>
    <x v="2"/>
    <s v="-2.244644"/>
    <x v="0"/>
    <x v="0"/>
    <x v="1"/>
    <x v="1456"/>
    <n v="1.38E-2"/>
    <x v="1626"/>
    <n v="1.518"/>
    <n v="33.077523599999999"/>
    <n v="6"/>
    <n v="233.51999999999998"/>
    <x v="46"/>
    <x v="23"/>
    <x v="2"/>
  </r>
  <r>
    <x v="2"/>
    <x v="253"/>
    <x v="2"/>
    <x v="2"/>
    <s v="-2.244644"/>
    <x v="0"/>
    <x v="0"/>
    <x v="1"/>
    <x v="1455"/>
    <n v="1.7899999999999999E-2"/>
    <x v="1627"/>
    <n v="1.9434999999999998"/>
    <n v="51.556779299999995"/>
    <n v="6"/>
    <n v="509.03999999999996"/>
    <x v="88"/>
    <x v="6"/>
    <x v="3"/>
  </r>
  <r>
    <x v="2"/>
    <x v="254"/>
    <x v="2"/>
    <x v="2"/>
    <s v="-2.244644"/>
    <x v="0"/>
    <x v="0"/>
    <x v="1"/>
    <x v="1202"/>
    <n v="1.6300000000000002E-2"/>
    <x v="1628"/>
    <n v="0.45999999999999996"/>
    <n v="12.101772"/>
    <n v="7"/>
    <n v="383.87999999999994"/>
    <x v="57"/>
    <x v="23"/>
    <x v="4"/>
  </r>
  <r>
    <x v="2"/>
    <x v="255"/>
    <x v="2"/>
    <x v="2"/>
    <s v="-2.244644"/>
    <x v="0"/>
    <x v="0"/>
    <x v="1"/>
    <x v="549"/>
    <n v="1.4399999999999998E-2"/>
    <x v="1629"/>
    <n v="0.65549999999999997"/>
    <n v="11.128816799999999"/>
    <n v="11"/>
    <n v="278.03999999999996"/>
    <x v="91"/>
    <x v="6"/>
    <x v="6"/>
  </r>
  <r>
    <x v="2"/>
    <x v="256"/>
    <x v="2"/>
    <x v="2"/>
    <s v="-2.244644"/>
    <x v="0"/>
    <x v="0"/>
    <x v="1"/>
    <x v="976"/>
    <n v="1.67E-2"/>
    <x v="1630"/>
    <n v="1.8975"/>
    <n v="35.490839999999999"/>
    <n v="11"/>
    <n v="305.76"/>
    <x v="90"/>
    <x v="8"/>
    <x v="6"/>
  </r>
  <r>
    <x v="2"/>
    <x v="257"/>
    <x v="2"/>
    <x v="2"/>
    <s v="-2.244644"/>
    <x v="0"/>
    <x v="0"/>
    <x v="1"/>
    <x v="212"/>
    <n v="1.8499999999999999E-2"/>
    <x v="1631"/>
    <n v="0.82799999999999996"/>
    <n v="24.064577999999997"/>
    <n v="7"/>
    <n v="88.2"/>
    <x v="5"/>
    <x v="19"/>
    <x v="11"/>
  </r>
  <r>
    <x v="2"/>
    <x v="258"/>
    <x v="2"/>
    <x v="2"/>
    <s v="-2.244644"/>
    <x v="0"/>
    <x v="0"/>
    <x v="1"/>
    <x v="1234"/>
    <n v="1.3300000000000003E-2"/>
    <x v="1632"/>
    <n v="0.86249999999999993"/>
    <n v="22.758960000000005"/>
    <n v="10"/>
    <n v="300.71999999999997"/>
    <x v="37"/>
    <x v="16"/>
    <x v="1"/>
  </r>
  <r>
    <x v="2"/>
    <x v="259"/>
    <x v="2"/>
    <x v="2"/>
    <s v="-2.244644"/>
    <x v="0"/>
    <x v="0"/>
    <x v="1"/>
    <x v="969"/>
    <n v="1.5799999999999998E-2"/>
    <x v="1633"/>
    <n v="0.96599999999999986"/>
    <n v="19.017448799999997"/>
    <n v="9"/>
    <n v="383.03999999999996"/>
    <x v="91"/>
    <x v="6"/>
    <x v="7"/>
  </r>
  <r>
    <x v="2"/>
    <x v="260"/>
    <x v="2"/>
    <x v="2"/>
    <s v="-2.244644"/>
    <x v="0"/>
    <x v="0"/>
    <x v="1"/>
    <x v="1261"/>
    <n v="1.49E-2"/>
    <x v="1634"/>
    <n v="1.196"/>
    <n v="25.376249600000001"/>
    <n v="5"/>
    <n v="215.04"/>
    <x v="42"/>
    <x v="10"/>
    <x v="7"/>
  </r>
  <r>
    <x v="2"/>
    <x v="261"/>
    <x v="2"/>
    <x v="2"/>
    <s v="-2.244644"/>
    <x v="0"/>
    <x v="0"/>
    <x v="1"/>
    <x v="1457"/>
    <n v="1.2799999999999999E-2"/>
    <x v="1635"/>
    <n v="1.5639999999999998"/>
    <n v="29.588377599999994"/>
    <n v="4"/>
    <n v="220.92"/>
    <x v="106"/>
    <x v="8"/>
    <x v="2"/>
  </r>
  <r>
    <x v="2"/>
    <x v="262"/>
    <x v="2"/>
    <x v="2"/>
    <s v="-2.244644"/>
    <x v="0"/>
    <x v="0"/>
    <x v="1"/>
    <x v="975"/>
    <n v="1.77E-2"/>
    <x v="1636"/>
    <n v="1.9435"/>
    <n v="41.830339199999997"/>
    <n v="10"/>
    <n v="87.36"/>
    <x v="106"/>
    <x v="0"/>
    <x v="8"/>
  </r>
  <r>
    <x v="2"/>
    <x v="263"/>
    <x v="2"/>
    <x v="2"/>
    <s v="-2.244644"/>
    <x v="0"/>
    <x v="0"/>
    <x v="1"/>
    <x v="1458"/>
    <n v="1.4700000000000001E-2"/>
    <x v="1637"/>
    <n v="2.1964999999999999"/>
    <n v="35.259096600000007"/>
    <n v="6"/>
    <n v="94.079999999999984"/>
    <x v="28"/>
    <x v="6"/>
    <x v="8"/>
  </r>
  <r>
    <x v="2"/>
    <x v="264"/>
    <x v="2"/>
    <x v="2"/>
    <s v="-2.244644"/>
    <x v="0"/>
    <x v="0"/>
    <x v="1"/>
    <x v="1424"/>
    <n v="1.55E-2"/>
    <x v="1638"/>
    <n v="2.323"/>
    <n v="71.292870000000008"/>
    <n v="4"/>
    <n v="364.55999999999995"/>
    <x v="48"/>
    <x v="2"/>
    <x v="0"/>
  </r>
  <r>
    <x v="2"/>
    <x v="265"/>
    <x v="2"/>
    <x v="2"/>
    <s v="-2.244644"/>
    <x v="0"/>
    <x v="0"/>
    <x v="1"/>
    <x v="1459"/>
    <n v="1.3499999999999998E-2"/>
    <x v="1639"/>
    <n v="2.1505000000000001"/>
    <n v="40.005751499999995"/>
    <n v="10"/>
    <n v="168"/>
    <x v="82"/>
    <x v="11"/>
    <x v="6"/>
  </r>
  <r>
    <x v="2"/>
    <x v="266"/>
    <x v="2"/>
    <x v="2"/>
    <s v="-2.244644"/>
    <x v="0"/>
    <x v="0"/>
    <x v="1"/>
    <x v="1460"/>
    <n v="1.49E-2"/>
    <x v="1640"/>
    <n v="1.1615"/>
    <n v="33.747382500000001"/>
    <n v="4"/>
    <n v="233.51999999999998"/>
    <x v="21"/>
    <x v="8"/>
    <x v="2"/>
  </r>
  <r>
    <x v="2"/>
    <x v="267"/>
    <x v="2"/>
    <x v="2"/>
    <s v="-2.244644"/>
    <x v="0"/>
    <x v="0"/>
    <x v="1"/>
    <x v="1461"/>
    <n v="1.8999999999999996E-2"/>
    <x v="1641"/>
    <n v="0.74749999999999983"/>
    <n v="16.503304999999994"/>
    <n v="5"/>
    <n v="679.56"/>
    <x v="5"/>
    <x v="17"/>
    <x v="10"/>
  </r>
  <r>
    <x v="2"/>
    <x v="268"/>
    <x v="2"/>
    <x v="2"/>
    <s v="-2.244644"/>
    <x v="0"/>
    <x v="0"/>
    <x v="1"/>
    <x v="231"/>
    <n v="2.01E-2"/>
    <x v="1642"/>
    <n v="1.61"/>
    <n v="45.531927000000003"/>
    <n v="4"/>
    <n v="399.84"/>
    <x v="40"/>
    <x v="16"/>
    <x v="8"/>
  </r>
  <r>
    <x v="2"/>
    <x v="269"/>
    <x v="2"/>
    <x v="2"/>
    <s v="-2.244644"/>
    <x v="0"/>
    <x v="0"/>
    <x v="1"/>
    <x v="742"/>
    <n v="1.2199999999999999E-2"/>
    <x v="1643"/>
    <n v="1.0694999999999999"/>
    <n v="24.634435199999999"/>
    <n v="10"/>
    <n v="561.95999999999992"/>
    <x v="54"/>
    <x v="16"/>
    <x v="9"/>
  </r>
  <r>
    <x v="2"/>
    <x v="270"/>
    <x v="2"/>
    <x v="2"/>
    <s v="-2.244644"/>
    <x v="0"/>
    <x v="0"/>
    <x v="1"/>
    <x v="1025"/>
    <n v="1.67E-2"/>
    <x v="1644"/>
    <n v="2.1504999999999996"/>
    <n v="60.549908099999989"/>
    <n v="9"/>
    <n v="304.08"/>
    <x v="81"/>
    <x v="19"/>
    <x v="7"/>
  </r>
  <r>
    <x v="2"/>
    <x v="271"/>
    <x v="2"/>
    <x v="2"/>
    <s v="-2.244644"/>
    <x v="0"/>
    <x v="0"/>
    <x v="1"/>
    <x v="1462"/>
    <n v="1.7500000000000002E-2"/>
    <x v="1645"/>
    <n v="1.9319999999999997"/>
    <n v="42.499169999999999"/>
    <n v="7"/>
    <n v="248.64"/>
    <x v="65"/>
    <x v="7"/>
    <x v="4"/>
  </r>
  <r>
    <x v="2"/>
    <x v="272"/>
    <x v="2"/>
    <x v="2"/>
    <s v="-2.244644"/>
    <x v="0"/>
    <x v="0"/>
    <x v="1"/>
    <x v="1463"/>
    <n v="1.3599999999999999E-2"/>
    <x v="1646"/>
    <n v="0.621"/>
    <n v="11.8491768"/>
    <n v="6"/>
    <n v="205.79999999999998"/>
    <x v="62"/>
    <x v="15"/>
    <x v="6"/>
  </r>
  <r>
    <x v="2"/>
    <x v="273"/>
    <x v="2"/>
    <x v="2"/>
    <s v="-2.244644"/>
    <x v="0"/>
    <x v="0"/>
    <x v="1"/>
    <x v="449"/>
    <n v="1.5800000000000002E-2"/>
    <x v="1647"/>
    <n v="2.2424999999999997"/>
    <n v="64.945939499999994"/>
    <n v="9"/>
    <n v="476.28"/>
    <x v="58"/>
    <x v="19"/>
    <x v="10"/>
  </r>
  <r>
    <x v="2"/>
    <x v="274"/>
    <x v="2"/>
    <x v="2"/>
    <s v="-2.244644"/>
    <x v="0"/>
    <x v="0"/>
    <x v="1"/>
    <x v="1464"/>
    <n v="1.89E-2"/>
    <x v="1648"/>
    <n v="0.60949999999999993"/>
    <n v="15.597470699999997"/>
    <n v="4"/>
    <n v="236.03999999999996"/>
    <x v="91"/>
    <x v="11"/>
    <x v="1"/>
  </r>
  <r>
    <x v="0"/>
    <x v="0"/>
    <x v="0"/>
    <x v="0"/>
    <s v="-1.898575"/>
    <x v="1"/>
    <x v="0"/>
    <x v="0"/>
    <x v="1465"/>
    <n v="1.342E-2"/>
    <x v="1649"/>
    <n v="0.34499999999999975"/>
    <n v="3.7594787999999975"/>
    <n v="7"/>
    <n v="88.2"/>
    <x v="18"/>
    <x v="2"/>
    <x v="3"/>
  </r>
  <r>
    <x v="0"/>
    <x v="1"/>
    <x v="0"/>
    <x v="0"/>
    <s v="-1.898575"/>
    <x v="1"/>
    <x v="0"/>
    <x v="0"/>
    <x v="1466"/>
    <n v="1.9910000000000001E-2"/>
    <x v="1650"/>
    <n v="0.88549999999999962"/>
    <n v="21.389086025999994"/>
    <n v="7"/>
    <n v="129.35999999999999"/>
    <x v="84"/>
    <x v="16"/>
    <x v="3"/>
  </r>
  <r>
    <x v="0"/>
    <x v="2"/>
    <x v="0"/>
    <x v="0"/>
    <s v="-1.898575"/>
    <x v="1"/>
    <x v="0"/>
    <x v="0"/>
    <x v="1467"/>
    <n v="1.804E-2"/>
    <x v="1651"/>
    <n v="0.5289999999999998"/>
    <n v="12.350757671999997"/>
    <n v="1"/>
    <n v="109.2"/>
    <x v="109"/>
    <x v="16"/>
    <x v="10"/>
  </r>
  <r>
    <x v="0"/>
    <x v="3"/>
    <x v="0"/>
    <x v="0"/>
    <s v="-1.898575"/>
    <x v="1"/>
    <x v="0"/>
    <x v="0"/>
    <x v="1465"/>
    <n v="1.54E-2"/>
    <x v="1652"/>
    <n v="0.29899999999999965"/>
    <n v="3.7389351999999962"/>
    <n v="8"/>
    <n v="120.96"/>
    <x v="24"/>
    <x v="4"/>
    <x v="3"/>
  </r>
  <r>
    <x v="0"/>
    <x v="4"/>
    <x v="0"/>
    <x v="0"/>
    <s v="-1.898575"/>
    <x v="1"/>
    <x v="0"/>
    <x v="0"/>
    <x v="1468"/>
    <n v="1.298E-2"/>
    <x v="1653"/>
    <n v="0.31049999999999972"/>
    <n v="3.4523464139999973"/>
    <n v="3"/>
    <n v="55.199999999999996"/>
    <x v="30"/>
    <x v="5"/>
    <x v="5"/>
  </r>
  <r>
    <x v="0"/>
    <x v="5"/>
    <x v="0"/>
    <x v="0"/>
    <s v="-1.898575"/>
    <x v="1"/>
    <x v="0"/>
    <x v="0"/>
    <x v="1469"/>
    <n v="1.8700000000000001E-2"/>
    <x v="1654"/>
    <n v="8.0499999999999877E-2"/>
    <n v="0.96824111999999862"/>
    <n v="1"/>
    <n v="47.879999999999995"/>
    <x v="7"/>
    <x v="2"/>
    <x v="6"/>
  </r>
  <r>
    <x v="0"/>
    <x v="6"/>
    <x v="0"/>
    <x v="0"/>
    <s v="-1.898575"/>
    <x v="1"/>
    <x v="0"/>
    <x v="0"/>
    <x v="1470"/>
    <n v="1.2320000000000001E-2"/>
    <x v="1655"/>
    <n v="1.1614999999999993"/>
    <n v="11.948582799999993"/>
    <n v="6"/>
    <n v="42"/>
    <x v="79"/>
    <x v="2"/>
    <x v="7"/>
  </r>
  <r>
    <x v="0"/>
    <x v="7"/>
    <x v="0"/>
    <x v="0"/>
    <s v="-1.898575"/>
    <x v="1"/>
    <x v="0"/>
    <x v="0"/>
    <x v="1471"/>
    <n v="2.0680000000000004E-2"/>
    <x v="1656"/>
    <n v="0.13799999999999993"/>
    <n v="3.3155913119999991"/>
    <n v="2"/>
    <n v="110.87999999999998"/>
    <x v="18"/>
    <x v="5"/>
    <x v="0"/>
  </r>
  <r>
    <x v="0"/>
    <x v="8"/>
    <x v="0"/>
    <x v="0"/>
    <s v="-1.898575"/>
    <x v="1"/>
    <x v="0"/>
    <x v="0"/>
    <x v="1472"/>
    <n v="2.2440000000000005E-2"/>
    <x v="1657"/>
    <n v="3.4500000000000079E-2"/>
    <n v="1.0764198720000027"/>
    <n v="3"/>
    <n v="73.919999999999987"/>
    <x v="110"/>
    <x v="2"/>
    <x v="0"/>
  </r>
  <r>
    <x v="0"/>
    <x v="9"/>
    <x v="0"/>
    <x v="0"/>
    <s v="-1.898575"/>
    <x v="1"/>
    <x v="0"/>
    <x v="0"/>
    <x v="1473"/>
    <n v="1.7600000000000001E-2"/>
    <x v="1658"/>
    <n v="0.48299999999999971"/>
    <n v="4.9627670399999975"/>
    <n v="6"/>
    <n v="115.91999999999999"/>
    <x v="111"/>
    <x v="19"/>
    <x v="4"/>
  </r>
  <r>
    <x v="0"/>
    <x v="10"/>
    <x v="0"/>
    <x v="0"/>
    <s v="-1.898575"/>
    <x v="1"/>
    <x v="0"/>
    <x v="0"/>
    <x v="1474"/>
    <n v="1.2760000000000002E-2"/>
    <x v="1659"/>
    <n v="0.2299999999999999"/>
    <n v="4.389873839999999"/>
    <n v="7"/>
    <n v="0"/>
    <x v="78"/>
    <x v="2"/>
    <x v="1"/>
  </r>
  <r>
    <x v="0"/>
    <x v="11"/>
    <x v="0"/>
    <x v="0"/>
    <s v="-1.898575"/>
    <x v="1"/>
    <x v="0"/>
    <x v="0"/>
    <x v="1475"/>
    <n v="2.0020000000000003E-2"/>
    <x v="1660"/>
    <n v="0.18399999999999991"/>
    <n v="5.5527792319999989"/>
    <n v="7"/>
    <n v="151.19999999999999"/>
    <x v="16"/>
    <x v="9"/>
    <x v="8"/>
  </r>
  <r>
    <x v="0"/>
    <x v="12"/>
    <x v="0"/>
    <x v="0"/>
    <s v="-1.898575"/>
    <x v="1"/>
    <x v="0"/>
    <x v="0"/>
    <x v="1476"/>
    <n v="2.1230000000000002E-2"/>
    <x v="1661"/>
    <n v="0.63249999999999973"/>
    <n v="14.128915294999995"/>
    <n v="4"/>
    <n v="80.639999999999986"/>
    <x v="27"/>
    <x v="9"/>
    <x v="4"/>
  </r>
  <r>
    <x v="0"/>
    <x v="13"/>
    <x v="0"/>
    <x v="0"/>
    <s v="-1.898575"/>
    <x v="1"/>
    <x v="0"/>
    <x v="0"/>
    <x v="1477"/>
    <n v="2.1670000000000002E-2"/>
    <x v="1662"/>
    <n v="0.54049999999999965"/>
    <n v="10.693635754999994"/>
    <n v="8"/>
    <n v="52.8"/>
    <x v="2"/>
    <x v="0"/>
    <x v="6"/>
  </r>
  <r>
    <x v="0"/>
    <x v="14"/>
    <x v="0"/>
    <x v="0"/>
    <s v="-1.898575"/>
    <x v="1"/>
    <x v="0"/>
    <x v="0"/>
    <x v="1012"/>
    <n v="1.6170000000000004E-2"/>
    <x v="1663"/>
    <n v="0.60949999999999971"/>
    <n v="11.738037464999998"/>
    <n v="4"/>
    <n v="0"/>
    <x v="79"/>
    <x v="9"/>
    <x v="5"/>
  </r>
  <r>
    <x v="0"/>
    <x v="15"/>
    <x v="0"/>
    <x v="0"/>
    <s v="-1.898575"/>
    <x v="1"/>
    <x v="0"/>
    <x v="0"/>
    <x v="1478"/>
    <n v="1.5950000000000002E-2"/>
    <x v="1664"/>
    <n v="0.3105"/>
    <n v="6.5115141300000019"/>
    <n v="5"/>
    <n v="85.679999999999993"/>
    <x v="27"/>
    <x v="16"/>
    <x v="3"/>
  </r>
  <r>
    <x v="0"/>
    <x v="16"/>
    <x v="0"/>
    <x v="0"/>
    <s v="-1.898575"/>
    <x v="1"/>
    <x v="0"/>
    <x v="0"/>
    <x v="1479"/>
    <n v="1.8700000000000001E-2"/>
    <x v="1665"/>
    <n v="1.1500000000000073E-2"/>
    <n v="0.2145338800000014"/>
    <n v="6"/>
    <n v="53.76"/>
    <x v="112"/>
    <x v="0"/>
    <x v="6"/>
  </r>
  <r>
    <x v="0"/>
    <x v="17"/>
    <x v="0"/>
    <x v="0"/>
    <s v="-1.898575"/>
    <x v="1"/>
    <x v="0"/>
    <x v="0"/>
    <x v="1480"/>
    <n v="1.3090000000000003E-2"/>
    <x v="1666"/>
    <n v="5.7499999999999878E-2"/>
    <n v="0.53575406499999889"/>
    <n v="7"/>
    <n v="65.52"/>
    <x v="15"/>
    <x v="6"/>
    <x v="6"/>
  </r>
  <r>
    <x v="0"/>
    <x v="18"/>
    <x v="0"/>
    <x v="0"/>
    <s v="-1.898575"/>
    <x v="1"/>
    <x v="0"/>
    <x v="0"/>
    <x v="1481"/>
    <n v="1.9690000000000006E-2"/>
    <x v="1667"/>
    <n v="0.70149999999999979"/>
    <n v="8.1604456780000003"/>
    <n v="9"/>
    <n v="146.99999999999997"/>
    <x v="27"/>
    <x v="0"/>
    <x v="5"/>
  </r>
  <r>
    <x v="0"/>
    <x v="19"/>
    <x v="0"/>
    <x v="0"/>
    <s v="-1.898575"/>
    <x v="1"/>
    <x v="0"/>
    <x v="0"/>
    <x v="1482"/>
    <n v="1.2870000000000005E-2"/>
    <x v="1668"/>
    <n v="1.0464999999999995"/>
    <n v="12.388284909000001"/>
    <n v="4"/>
    <n v="0"/>
    <x v="27"/>
    <x v="2"/>
    <x v="4"/>
  </r>
  <r>
    <x v="0"/>
    <x v="20"/>
    <x v="0"/>
    <x v="0"/>
    <s v="-1.898575"/>
    <x v="1"/>
    <x v="0"/>
    <x v="0"/>
    <x v="1483"/>
    <n v="1.5730000000000001E-2"/>
    <x v="1669"/>
    <n v="0"/>
    <n v="0"/>
    <n v="4"/>
    <n v="214.2"/>
    <x v="20"/>
    <x v="9"/>
    <x v="3"/>
  </r>
  <r>
    <x v="0"/>
    <x v="21"/>
    <x v="0"/>
    <x v="0"/>
    <s v="-1.898575"/>
    <x v="1"/>
    <x v="0"/>
    <x v="0"/>
    <x v="1484"/>
    <n v="1.7160000000000005E-2"/>
    <x v="1670"/>
    <n v="8.0500000000000099E-2"/>
    <n v="1.8645867240000031"/>
    <n v="6"/>
    <n v="55.439999999999991"/>
    <x v="23"/>
    <x v="11"/>
    <x v="7"/>
  </r>
  <r>
    <x v="0"/>
    <x v="22"/>
    <x v="0"/>
    <x v="0"/>
    <s v="-1.898575"/>
    <x v="1"/>
    <x v="0"/>
    <x v="0"/>
    <x v="1485"/>
    <n v="1.4849999999999999E-2"/>
    <x v="1671"/>
    <n v="0.44849999999999962"/>
    <n v="6.9559389899999937"/>
    <n v="2"/>
    <n v="115.91999999999999"/>
    <x v="85"/>
    <x v="16"/>
    <x v="1"/>
  </r>
  <r>
    <x v="0"/>
    <x v="23"/>
    <x v="0"/>
    <x v="0"/>
    <s v="-1.898575"/>
    <x v="1"/>
    <x v="0"/>
    <x v="0"/>
    <x v="1486"/>
    <n v="1.1440000000000002E-2"/>
    <x v="1672"/>
    <n v="0.68999999999999984"/>
    <n v="9.855948960000001"/>
    <n v="4"/>
    <n v="97.439999999999984"/>
    <x v="13"/>
    <x v="4"/>
    <x v="4"/>
  </r>
  <r>
    <x v="0"/>
    <x v="24"/>
    <x v="0"/>
    <x v="0"/>
    <s v="-1.898575"/>
    <x v="1"/>
    <x v="0"/>
    <x v="0"/>
    <x v="1487"/>
    <n v="1.2320000000000003E-2"/>
    <x v="1673"/>
    <n v="0.98899999999999977"/>
    <n v="15.233036896"/>
    <n v="7"/>
    <n v="67.2"/>
    <x v="23"/>
    <x v="0"/>
    <x v="8"/>
  </r>
  <r>
    <x v="0"/>
    <x v="25"/>
    <x v="0"/>
    <x v="0"/>
    <s v="-1.898575"/>
    <x v="1"/>
    <x v="0"/>
    <x v="0"/>
    <x v="1488"/>
    <n v="1.2650000000000005E-2"/>
    <x v="1674"/>
    <n v="0.24149999999999996"/>
    <n v="2.6101706400000011"/>
    <n v="8"/>
    <n v="134.4"/>
    <x v="55"/>
    <x v="0"/>
    <x v="8"/>
  </r>
  <r>
    <x v="0"/>
    <x v="26"/>
    <x v="0"/>
    <x v="0"/>
    <s v="-1.898575"/>
    <x v="1"/>
    <x v="0"/>
    <x v="0"/>
    <x v="1489"/>
    <n v="1.3200000000000005E-2"/>
    <x v="1675"/>
    <n v="1.149999999999992E-2"/>
    <n v="0.1222900799999992"/>
    <n v="4"/>
    <n v="289.79999999999995"/>
    <x v="7"/>
    <x v="9"/>
    <x v="3"/>
  </r>
  <r>
    <x v="0"/>
    <x v="27"/>
    <x v="0"/>
    <x v="0"/>
    <s v="-1.898575"/>
    <x v="1"/>
    <x v="0"/>
    <x v="0"/>
    <x v="568"/>
    <n v="1.8700000000000001E-2"/>
    <x v="1676"/>
    <n v="0.47149999999999964"/>
    <n v="12.389718659999993"/>
    <n v="8"/>
    <n v="131.04"/>
    <x v="109"/>
    <x v="4"/>
    <x v="2"/>
  </r>
  <r>
    <x v="0"/>
    <x v="28"/>
    <x v="0"/>
    <x v="0"/>
    <s v="-1.898575"/>
    <x v="1"/>
    <x v="0"/>
    <x v="0"/>
    <x v="1490"/>
    <n v="1.2320000000000005E-2"/>
    <x v="1677"/>
    <n v="1.0119999999999996"/>
    <n v="18.125745792"/>
    <n v="3"/>
    <n v="164.64"/>
    <x v="85"/>
    <x v="5"/>
    <x v="7"/>
  </r>
  <r>
    <x v="0"/>
    <x v="29"/>
    <x v="0"/>
    <x v="0"/>
    <s v="-1.898575"/>
    <x v="1"/>
    <x v="0"/>
    <x v="0"/>
    <x v="1491"/>
    <n v="1.3860000000000001E-2"/>
    <x v="1678"/>
    <n v="0.32199999999999973"/>
    <n v="6.0883154639999963"/>
    <n v="5"/>
    <n v="120.96"/>
    <x v="110"/>
    <x v="5"/>
    <x v="13"/>
  </r>
  <r>
    <x v="0"/>
    <x v="30"/>
    <x v="0"/>
    <x v="0"/>
    <s v="-1.898575"/>
    <x v="1"/>
    <x v="0"/>
    <x v="0"/>
    <x v="309"/>
    <n v="1.584E-2"/>
    <x v="1679"/>
    <n v="0.11500000000000005"/>
    <n v="2.4478660800000016"/>
    <n v="7"/>
    <n v="137.76"/>
    <x v="31"/>
    <x v="2"/>
    <x v="3"/>
  </r>
  <r>
    <x v="0"/>
    <x v="31"/>
    <x v="0"/>
    <x v="0"/>
    <s v="-1.898575"/>
    <x v="1"/>
    <x v="0"/>
    <x v="0"/>
    <x v="1492"/>
    <n v="1.6830000000000001E-2"/>
    <x v="1680"/>
    <n v="6.8999999999999992E-2"/>
    <n v="1.1185352639999999"/>
    <n v="7"/>
    <n v="0"/>
    <x v="45"/>
    <x v="0"/>
    <x v="0"/>
  </r>
  <r>
    <x v="0"/>
    <x v="32"/>
    <x v="0"/>
    <x v="0"/>
    <s v="-1.898575"/>
    <x v="1"/>
    <x v="0"/>
    <x v="0"/>
    <x v="1493"/>
    <n v="2.3100000000000002E-2"/>
    <x v="1681"/>
    <n v="0.5289999999999998"/>
    <n v="16.934337419999999"/>
    <n v="8"/>
    <n v="39.6"/>
    <x v="2"/>
    <x v="5"/>
    <x v="2"/>
  </r>
  <r>
    <x v="0"/>
    <x v="33"/>
    <x v="0"/>
    <x v="0"/>
    <s v="-1.898575"/>
    <x v="1"/>
    <x v="0"/>
    <x v="0"/>
    <x v="1494"/>
    <n v="1.2980000000000002E-2"/>
    <x v="1682"/>
    <n v="0.85099999999999965"/>
    <n v="5.006038135999999"/>
    <n v="3"/>
    <n v="188.15999999999997"/>
    <x v="7"/>
    <x v="2"/>
    <x v="0"/>
  </r>
  <r>
    <x v="0"/>
    <x v="34"/>
    <x v="0"/>
    <x v="0"/>
    <s v="-1.898575"/>
    <x v="1"/>
    <x v="0"/>
    <x v="0"/>
    <x v="1495"/>
    <n v="1.5400000000000004E-2"/>
    <x v="1683"/>
    <n v="0.16100000000000003"/>
    <n v="2.5270044800000013"/>
    <n v="7"/>
    <n v="0"/>
    <x v="20"/>
    <x v="9"/>
    <x v="2"/>
  </r>
  <r>
    <x v="0"/>
    <x v="35"/>
    <x v="0"/>
    <x v="0"/>
    <s v="-1.898575"/>
    <x v="1"/>
    <x v="0"/>
    <x v="0"/>
    <x v="1496"/>
    <n v="1.584E-2"/>
    <x v="1684"/>
    <n v="0.19549999999999992"/>
    <n v="3.9179701439999985"/>
    <n v="8"/>
    <n v="199.07999999999996"/>
    <x v="0"/>
    <x v="4"/>
    <x v="4"/>
  </r>
  <r>
    <x v="0"/>
    <x v="36"/>
    <x v="0"/>
    <x v="0"/>
    <s v="-1.898575"/>
    <x v="1"/>
    <x v="0"/>
    <x v="0"/>
    <x v="1497"/>
    <n v="1.661E-2"/>
    <x v="1685"/>
    <n v="9.1999999999999985E-2"/>
    <n v="1.2075204239999999"/>
    <n v="2"/>
    <n v="241.92"/>
    <x v="112"/>
    <x v="11"/>
    <x v="7"/>
  </r>
  <r>
    <x v="0"/>
    <x v="37"/>
    <x v="0"/>
    <x v="0"/>
    <s v="-1.898575"/>
    <x v="1"/>
    <x v="0"/>
    <x v="0"/>
    <x v="1498"/>
    <n v="1.5620000000000005E-2"/>
    <x v="1686"/>
    <n v="5.750000000000003E-2"/>
    <n v="1.2283099400000013"/>
    <n v="5"/>
    <n v="163.79999999999998"/>
    <x v="50"/>
    <x v="4"/>
    <x v="3"/>
  </r>
  <r>
    <x v="0"/>
    <x v="38"/>
    <x v="0"/>
    <x v="0"/>
    <s v="-1.898575"/>
    <x v="1"/>
    <x v="0"/>
    <x v="0"/>
    <x v="1499"/>
    <n v="1.8260000000000005E-2"/>
    <x v="1687"/>
    <n v="1.1729999999999996"/>
    <n v="24.653245980000001"/>
    <n v="5"/>
    <n v="95.759999999999991"/>
    <x v="20"/>
    <x v="19"/>
    <x v="0"/>
  </r>
  <r>
    <x v="0"/>
    <x v="39"/>
    <x v="0"/>
    <x v="0"/>
    <s v="-1.898575"/>
    <x v="1"/>
    <x v="0"/>
    <x v="0"/>
    <x v="1500"/>
    <n v="2.0900000000000005E-2"/>
    <x v="1688"/>
    <n v="0.55199999999999971"/>
    <n v="11.502189599999998"/>
    <n v="2"/>
    <n v="168"/>
    <x v="85"/>
    <x v="9"/>
    <x v="6"/>
  </r>
  <r>
    <x v="0"/>
    <x v="40"/>
    <x v="0"/>
    <x v="0"/>
    <s v="-1.898575"/>
    <x v="1"/>
    <x v="0"/>
    <x v="0"/>
    <x v="1501"/>
    <n v="1.4080000000000002E-2"/>
    <x v="1689"/>
    <n v="0.85099999999999965"/>
    <n v="15.420936959999997"/>
    <n v="5"/>
    <n v="110.87999999999998"/>
    <x v="43"/>
    <x v="9"/>
    <x v="4"/>
  </r>
  <r>
    <x v="0"/>
    <x v="41"/>
    <x v="0"/>
    <x v="0"/>
    <s v="-1.898575"/>
    <x v="1"/>
    <x v="0"/>
    <x v="0"/>
    <x v="1502"/>
    <n v="1.584E-2"/>
    <x v="1690"/>
    <n v="0.34499999999999975"/>
    <n v="4.6920772799999968"/>
    <n v="6"/>
    <n v="0"/>
    <x v="67"/>
    <x v="16"/>
    <x v="8"/>
  </r>
  <r>
    <x v="0"/>
    <x v="42"/>
    <x v="0"/>
    <x v="0"/>
    <s v="-1.898575"/>
    <x v="1"/>
    <x v="0"/>
    <x v="0"/>
    <x v="1503"/>
    <n v="1.2650000000000005E-2"/>
    <x v="1691"/>
    <n v="0.21849999999999997"/>
    <n v="3.2632079150000011"/>
    <n v="4"/>
    <n v="103.32"/>
    <x v="27"/>
    <x v="4"/>
    <x v="0"/>
  </r>
  <r>
    <x v="0"/>
    <x v="43"/>
    <x v="0"/>
    <x v="0"/>
    <s v="-1.898575"/>
    <x v="1"/>
    <x v="0"/>
    <x v="0"/>
    <x v="1504"/>
    <n v="1.8260000000000005E-2"/>
    <x v="1692"/>
    <n v="0.62099999999999977"/>
    <n v="6.0734147759999999"/>
    <n v="7"/>
    <n v="158.75999999999996"/>
    <x v="18"/>
    <x v="16"/>
    <x v="10"/>
  </r>
  <r>
    <x v="0"/>
    <x v="44"/>
    <x v="0"/>
    <x v="0"/>
    <s v="-1.898575"/>
    <x v="1"/>
    <x v="0"/>
    <x v="0"/>
    <x v="1505"/>
    <n v="1.8810000000000004E-2"/>
    <x v="1693"/>
    <n v="0.83949999999999969"/>
    <n v="22.757981993999994"/>
    <n v="7"/>
    <n v="218.4"/>
    <x v="111"/>
    <x v="5"/>
    <x v="6"/>
  </r>
  <r>
    <x v="0"/>
    <x v="45"/>
    <x v="0"/>
    <x v="0"/>
    <s v="-1.898575"/>
    <x v="1"/>
    <x v="0"/>
    <x v="0"/>
    <x v="1506"/>
    <n v="1.7380000000000003E-2"/>
    <x v="1694"/>
    <n v="0.77049999999999963"/>
    <n v="14.157271787999996"/>
    <n v="2"/>
    <n v="0"/>
    <x v="12"/>
    <x v="19"/>
    <x v="6"/>
  </r>
  <r>
    <x v="0"/>
    <x v="46"/>
    <x v="0"/>
    <x v="0"/>
    <s v="-1.898575"/>
    <x v="1"/>
    <x v="0"/>
    <x v="0"/>
    <x v="1507"/>
    <n v="1.8589999999999999E-2"/>
    <x v="1695"/>
    <n v="0.35649999999999993"/>
    <n v="10.288274853999997"/>
    <n v="4"/>
    <n v="43.199999999999996"/>
    <x v="12"/>
    <x v="2"/>
    <x v="5"/>
  </r>
  <r>
    <x v="0"/>
    <x v="47"/>
    <x v="0"/>
    <x v="0"/>
    <s v="-1.898575"/>
    <x v="1"/>
    <x v="0"/>
    <x v="0"/>
    <x v="1508"/>
    <n v="1.2760000000000001E-2"/>
    <x v="1696"/>
    <n v="0.94299999999999984"/>
    <n v="14.682276135999999"/>
    <n v="7"/>
    <n v="156.23999999999998"/>
    <x v="10"/>
    <x v="4"/>
    <x v="4"/>
  </r>
  <r>
    <x v="0"/>
    <x v="48"/>
    <x v="0"/>
    <x v="0"/>
    <s v="-1.898575"/>
    <x v="1"/>
    <x v="0"/>
    <x v="0"/>
    <x v="1509"/>
    <n v="1.4850000000000002E-2"/>
    <x v="1697"/>
    <n v="0.81649999999999967"/>
    <n v="14.908930739999997"/>
    <n v="4"/>
    <n v="39.6"/>
    <x v="27"/>
    <x v="2"/>
    <x v="4"/>
  </r>
  <r>
    <x v="0"/>
    <x v="49"/>
    <x v="0"/>
    <x v="0"/>
    <s v="-1.898575"/>
    <x v="1"/>
    <x v="0"/>
    <x v="0"/>
    <x v="1510"/>
    <n v="1.5510000000000003E-2"/>
    <x v="1698"/>
    <n v="0.64399999999999979"/>
    <n v="6.0290223839999992"/>
    <n v="6"/>
    <n v="219.23999999999998"/>
    <x v="85"/>
    <x v="4"/>
    <x v="4"/>
  </r>
  <r>
    <x v="0"/>
    <x v="50"/>
    <x v="0"/>
    <x v="0"/>
    <s v="-1.898575"/>
    <x v="1"/>
    <x v="0"/>
    <x v="0"/>
    <x v="1511"/>
    <n v="1.0230000000000001E-2"/>
    <x v="1699"/>
    <n v="0.36799999999999994"/>
    <n v="5.0581703039999999"/>
    <n v="3"/>
    <n v="128.51999999999998"/>
    <x v="20"/>
    <x v="4"/>
    <x v="4"/>
  </r>
  <r>
    <x v="0"/>
    <x v="51"/>
    <x v="0"/>
    <x v="0"/>
    <s v="-1.898575"/>
    <x v="1"/>
    <x v="0"/>
    <x v="0"/>
    <x v="1512"/>
    <n v="1.6610000000000003E-2"/>
    <x v="1700"/>
    <n v="1.127"/>
    <n v="24.582408004000005"/>
    <n v="5"/>
    <n v="49.199999999999996"/>
    <x v="107"/>
    <x v="9"/>
    <x v="0"/>
  </r>
  <r>
    <x v="0"/>
    <x v="52"/>
    <x v="0"/>
    <x v="0"/>
    <s v="-1.898575"/>
    <x v="1"/>
    <x v="0"/>
    <x v="0"/>
    <x v="1513"/>
    <n v="1.0120000000000002E-2"/>
    <x v="1701"/>
    <n v="0.87399999999999967"/>
    <n v="8.5636128159999991"/>
    <n v="4"/>
    <n v="100.8"/>
    <x v="25"/>
    <x v="4"/>
    <x v="2"/>
  </r>
  <r>
    <x v="0"/>
    <x v="53"/>
    <x v="0"/>
    <x v="0"/>
    <s v="-1.898575"/>
    <x v="1"/>
    <x v="0"/>
    <x v="0"/>
    <x v="1514"/>
    <n v="1.8370000000000001E-2"/>
    <x v="1702"/>
    <n v="8.0500000000000002E-2"/>
    <n v="0.96830841799999989"/>
    <n v="1"/>
    <n v="231"/>
    <x v="17"/>
    <x v="4"/>
    <x v="0"/>
  </r>
  <r>
    <x v="0"/>
    <x v="54"/>
    <x v="0"/>
    <x v="0"/>
    <s v="-1.898575"/>
    <x v="1"/>
    <x v="0"/>
    <x v="0"/>
    <x v="1515"/>
    <n v="1.4410000000000001E-2"/>
    <x v="1703"/>
    <n v="1.0809999999999995"/>
    <n v="10.471000561999997"/>
    <n v="5"/>
    <n v="18"/>
    <x v="64"/>
    <x v="16"/>
    <x v="10"/>
  </r>
  <r>
    <x v="0"/>
    <x v="55"/>
    <x v="0"/>
    <x v="0"/>
    <s v="-1.898575"/>
    <x v="1"/>
    <x v="0"/>
    <x v="0"/>
    <x v="1516"/>
    <n v="1.1440000000000001E-2"/>
    <x v="1704"/>
    <n v="1.2879999999999998"/>
    <n v="6.2386804480000011"/>
    <n v="6"/>
    <n v="46.199999999999996"/>
    <x v="28"/>
    <x v="2"/>
    <x v="0"/>
  </r>
  <r>
    <x v="0"/>
    <x v="56"/>
    <x v="0"/>
    <x v="0"/>
    <s v="-1.898575"/>
    <x v="1"/>
    <x v="0"/>
    <x v="0"/>
    <x v="1517"/>
    <n v="2.0350000000000004E-2"/>
    <x v="1705"/>
    <n v="0.32200000000000001"/>
    <n v="5.9695097000000015"/>
    <n v="2"/>
    <n v="131.88"/>
    <x v="50"/>
    <x v="0"/>
    <x v="10"/>
  </r>
  <r>
    <x v="0"/>
    <x v="57"/>
    <x v="0"/>
    <x v="0"/>
    <s v="-1.898575"/>
    <x v="1"/>
    <x v="0"/>
    <x v="0"/>
    <x v="1518"/>
    <n v="1.584E-2"/>
    <x v="1706"/>
    <n v="0.11500000000000003"/>
    <n v="1.0925956800000005"/>
    <n v="2"/>
    <n v="38.4"/>
    <x v="19"/>
    <x v="2"/>
    <x v="1"/>
  </r>
  <r>
    <x v="0"/>
    <x v="58"/>
    <x v="0"/>
    <x v="0"/>
    <s v="-1.898575"/>
    <x v="1"/>
    <x v="0"/>
    <x v="0"/>
    <x v="1519"/>
    <n v="1.8810000000000004E-2"/>
    <x v="1707"/>
    <n v="0.71299999999999963"/>
    <n v="12.137434649999998"/>
    <n v="3"/>
    <n v="285.59999999999997"/>
    <x v="34"/>
    <x v="5"/>
    <x v="3"/>
  </r>
  <r>
    <x v="0"/>
    <x v="59"/>
    <x v="0"/>
    <x v="0"/>
    <s v="-1.898575"/>
    <x v="1"/>
    <x v="0"/>
    <x v="0"/>
    <x v="1520"/>
    <n v="1.584E-2"/>
    <x v="1708"/>
    <n v="1.3109999999999997"/>
    <n v="17.127994751999999"/>
    <n v="3"/>
    <n v="89.039999999999978"/>
    <x v="3"/>
    <x v="16"/>
    <x v="6"/>
  </r>
  <r>
    <x v="0"/>
    <x v="60"/>
    <x v="0"/>
    <x v="0"/>
    <s v="-1.898575"/>
    <x v="1"/>
    <x v="0"/>
    <x v="0"/>
    <x v="1521"/>
    <n v="1.5950000000000002E-2"/>
    <x v="1709"/>
    <n v="0.17250000000000007"/>
    <n v="3.4634308500000017"/>
    <n v="2"/>
    <n v="48.719999999999992"/>
    <x v="55"/>
    <x v="16"/>
    <x v="2"/>
  </r>
  <r>
    <x v="0"/>
    <x v="61"/>
    <x v="0"/>
    <x v="0"/>
    <s v="-1.898575"/>
    <x v="1"/>
    <x v="0"/>
    <x v="0"/>
    <x v="1522"/>
    <n v="1.3860000000000003E-2"/>
    <x v="1710"/>
    <n v="6.8999999999999881E-2"/>
    <n v="0.72605332799999889"/>
    <n v="1"/>
    <n v="183.11999999999998"/>
    <x v="19"/>
    <x v="9"/>
    <x v="4"/>
  </r>
  <r>
    <x v="0"/>
    <x v="62"/>
    <x v="0"/>
    <x v="0"/>
    <s v="-1.898575"/>
    <x v="1"/>
    <x v="0"/>
    <x v="0"/>
    <x v="1523"/>
    <n v="1.8589999999999999E-2"/>
    <x v="1711"/>
    <n v="1.4719999999999998"/>
    <n v="27.627179007999999"/>
    <n v="2"/>
    <n v="157.08000000000001"/>
    <x v="61"/>
    <x v="4"/>
    <x v="7"/>
  </r>
  <r>
    <x v="0"/>
    <x v="63"/>
    <x v="0"/>
    <x v="0"/>
    <s v="-1.898575"/>
    <x v="1"/>
    <x v="0"/>
    <x v="0"/>
    <x v="1524"/>
    <n v="1.375E-2"/>
    <x v="1712"/>
    <n v="0.34499999999999992"/>
    <n v="7.118471249999998"/>
    <n v="4"/>
    <n v="114.23999999999998"/>
    <x v="113"/>
    <x v="0"/>
    <x v="0"/>
  </r>
  <r>
    <x v="0"/>
    <x v="64"/>
    <x v="0"/>
    <x v="0"/>
    <s v="-1.898575"/>
    <x v="1"/>
    <x v="0"/>
    <x v="0"/>
    <x v="1525"/>
    <n v="2.0020000000000003E-2"/>
    <x v="1713"/>
    <n v="0.35650000000000004"/>
    <n v="8.8115006980000032"/>
    <n v="4"/>
    <n v="44.519999999999989"/>
    <x v="71"/>
    <x v="8"/>
    <x v="5"/>
  </r>
  <r>
    <x v="0"/>
    <x v="65"/>
    <x v="0"/>
    <x v="0"/>
    <s v="-1.898575"/>
    <x v="1"/>
    <x v="0"/>
    <x v="0"/>
    <x v="1526"/>
    <n v="1.5620000000000002E-2"/>
    <x v="1714"/>
    <n v="8.050000000000003E-2"/>
    <n v="0.96594236200000061"/>
    <n v="2"/>
    <n v="246.95999999999998"/>
    <x v="109"/>
    <x v="3"/>
    <x v="3"/>
  </r>
  <r>
    <x v="0"/>
    <x v="66"/>
    <x v="0"/>
    <x v="0"/>
    <s v="-1.898575"/>
    <x v="1"/>
    <x v="0"/>
    <x v="0"/>
    <x v="1527"/>
    <n v="1.5730000000000004E-2"/>
    <x v="1715"/>
    <n v="0.40249999999999997"/>
    <n v="6.0096936900000015"/>
    <n v="7"/>
    <n v="171.35999999999999"/>
    <x v="86"/>
    <x v="2"/>
    <x v="8"/>
  </r>
  <r>
    <x v="0"/>
    <x v="67"/>
    <x v="0"/>
    <x v="0"/>
    <s v="-1.898575"/>
    <x v="1"/>
    <x v="0"/>
    <x v="0"/>
    <x v="1528"/>
    <n v="1.3420000000000001E-2"/>
    <x v="1716"/>
    <n v="0.34500000000000003"/>
    <n v="2.5973739000000005"/>
    <n v="4"/>
    <n v="152.88"/>
    <x v="6"/>
    <x v="0"/>
    <x v="0"/>
  </r>
  <r>
    <x v="0"/>
    <x v="68"/>
    <x v="0"/>
    <x v="0"/>
    <s v="-1.898575"/>
    <x v="1"/>
    <x v="0"/>
    <x v="0"/>
    <x v="1529"/>
    <n v="1.474E-2"/>
    <x v="1717"/>
    <n v="0.36800000000000005"/>
    <n v="3.6755192320000005"/>
    <n v="5"/>
    <n v="105.83999999999999"/>
    <x v="51"/>
    <x v="16"/>
    <x v="0"/>
  </r>
  <r>
    <x v="0"/>
    <x v="69"/>
    <x v="0"/>
    <x v="0"/>
    <s v="-1.898575"/>
    <x v="1"/>
    <x v="0"/>
    <x v="0"/>
    <x v="1530"/>
    <n v="1.8590000000000006E-2"/>
    <x v="1718"/>
    <n v="0.91999999999999971"/>
    <n v="12.067735680000002"/>
    <n v="5"/>
    <n v="15.6"/>
    <x v="77"/>
    <x v="9"/>
    <x v="13"/>
  </r>
  <r>
    <x v="0"/>
    <x v="70"/>
    <x v="0"/>
    <x v="0"/>
    <s v="-1.898575"/>
    <x v="1"/>
    <x v="0"/>
    <x v="0"/>
    <x v="1531"/>
    <n v="1.6060000000000001E-2"/>
    <x v="1719"/>
    <n v="0.98899999999999977"/>
    <n v="16.658446992000002"/>
    <n v="3"/>
    <n v="55.439999999999991"/>
    <x v="35"/>
    <x v="8"/>
    <x v="10"/>
  </r>
  <r>
    <x v="0"/>
    <x v="71"/>
    <x v="0"/>
    <x v="0"/>
    <s v="-1.898575"/>
    <x v="1"/>
    <x v="0"/>
    <x v="0"/>
    <x v="1532"/>
    <n v="2.1780000000000004E-2"/>
    <x v="1720"/>
    <n v="0.10349999999999999"/>
    <n v="2.9124651600000004"/>
    <n v="5"/>
    <n v="237.71999999999997"/>
    <x v="77"/>
    <x v="4"/>
    <x v="6"/>
  </r>
  <r>
    <x v="0"/>
    <x v="72"/>
    <x v="0"/>
    <x v="0"/>
    <s v="-1.898575"/>
    <x v="1"/>
    <x v="0"/>
    <x v="0"/>
    <x v="1533"/>
    <n v="1.1990000000000001E-2"/>
    <x v="1721"/>
    <n v="0.97749999999999981"/>
    <n v="9.3808680899999999"/>
    <n v="1"/>
    <n v="24"/>
    <x v="111"/>
    <x v="5"/>
    <x v="7"/>
  </r>
  <r>
    <x v="0"/>
    <x v="73"/>
    <x v="0"/>
    <x v="0"/>
    <s v="-1.898575"/>
    <x v="1"/>
    <x v="0"/>
    <x v="0"/>
    <x v="1534"/>
    <n v="1.4630000000000001E-2"/>
    <x v="1722"/>
    <n v="0.55199999999999982"/>
    <n v="7.5072264959999995"/>
    <n v="2"/>
    <n v="136.91999999999999"/>
    <x v="4"/>
    <x v="8"/>
    <x v="7"/>
  </r>
  <r>
    <x v="0"/>
    <x v="74"/>
    <x v="0"/>
    <x v="0"/>
    <s v="-1.898575"/>
    <x v="1"/>
    <x v="0"/>
    <x v="0"/>
    <x v="1535"/>
    <n v="1.9800000000000002E-2"/>
    <x v="1723"/>
    <n v="1.1614999999999998"/>
    <n v="33.250074659999996"/>
    <n v="5"/>
    <n v="180.6"/>
    <x v="0"/>
    <x v="6"/>
    <x v="7"/>
  </r>
  <r>
    <x v="0"/>
    <x v="75"/>
    <x v="0"/>
    <x v="0"/>
    <s v="-1.898575"/>
    <x v="1"/>
    <x v="0"/>
    <x v="0"/>
    <x v="1536"/>
    <n v="1.2100000000000001E-2"/>
    <x v="1724"/>
    <n v="8.0500000000000044E-2"/>
    <n v="0.65027578000000041"/>
    <n v="1"/>
    <n v="178.07999999999996"/>
    <x v="7"/>
    <x v="2"/>
    <x v="2"/>
  </r>
  <r>
    <x v="0"/>
    <x v="76"/>
    <x v="0"/>
    <x v="0"/>
    <s v="-1.898575"/>
    <x v="1"/>
    <x v="0"/>
    <x v="0"/>
    <x v="1537"/>
    <n v="1.5070000000000004E-2"/>
    <x v="1725"/>
    <n v="0.67849999999999977"/>
    <n v="8.5317358280000004"/>
    <n v="5"/>
    <n v="136.07999999999998"/>
    <x v="109"/>
    <x v="5"/>
    <x v="0"/>
  </r>
  <r>
    <x v="0"/>
    <x v="77"/>
    <x v="0"/>
    <x v="0"/>
    <s v="-1.898575"/>
    <x v="1"/>
    <x v="0"/>
    <x v="0"/>
    <x v="1538"/>
    <n v="1.6060000000000005E-2"/>
    <x v="1726"/>
    <n v="0.28750000000000003"/>
    <n v="3.175744550000001"/>
    <n v="2"/>
    <n v="236.87999999999997"/>
    <x v="2"/>
    <x v="19"/>
    <x v="8"/>
  </r>
  <r>
    <x v="0"/>
    <x v="78"/>
    <x v="0"/>
    <x v="0"/>
    <s v="-1.898575"/>
    <x v="1"/>
    <x v="0"/>
    <x v="0"/>
    <x v="1539"/>
    <n v="1.4850000000000002E-2"/>
    <x v="1727"/>
    <n v="1.4489999999999994"/>
    <n v="23.966358569999993"/>
    <n v="5"/>
    <n v="47.039999999999992"/>
    <x v="112"/>
    <x v="0"/>
    <x v="2"/>
  </r>
  <r>
    <x v="0"/>
    <x v="79"/>
    <x v="0"/>
    <x v="0"/>
    <s v="-1.898575"/>
    <x v="1"/>
    <x v="0"/>
    <x v="0"/>
    <x v="1540"/>
    <n v="2.0570000000000001E-2"/>
    <x v="1728"/>
    <n v="0.10350000000000006"/>
    <n v="2.0225452500000016"/>
    <n v="7"/>
    <n v="31.2"/>
    <x v="9"/>
    <x v="16"/>
    <x v="1"/>
  </r>
  <r>
    <x v="0"/>
    <x v="80"/>
    <x v="0"/>
    <x v="0"/>
    <s v="-1.898575"/>
    <x v="1"/>
    <x v="0"/>
    <x v="0"/>
    <x v="1541"/>
    <n v="1.9580000000000004E-2"/>
    <x v="1729"/>
    <n v="0.16100000000000006"/>
    <n v="3.7135036400000017"/>
    <n v="6"/>
    <n v="103.32"/>
    <x v="13"/>
    <x v="5"/>
    <x v="7"/>
  </r>
  <r>
    <x v="0"/>
    <x v="81"/>
    <x v="0"/>
    <x v="0"/>
    <s v="-1.898575"/>
    <x v="1"/>
    <x v="0"/>
    <x v="0"/>
    <x v="1542"/>
    <n v="1.6830000000000005E-2"/>
    <x v="1730"/>
    <n v="0.41399999999999987"/>
    <n v="10.076572044000001"/>
    <n v="4"/>
    <n v="56.4"/>
    <x v="20"/>
    <x v="16"/>
    <x v="1"/>
  </r>
  <r>
    <x v="0"/>
    <x v="82"/>
    <x v="0"/>
    <x v="0"/>
    <s v="-1.898575"/>
    <x v="1"/>
    <x v="0"/>
    <x v="0"/>
    <x v="1543"/>
    <n v="1.4080000000000004E-2"/>
    <x v="1731"/>
    <n v="0.66699999999999959"/>
    <n v="14.766974463999997"/>
    <n v="4"/>
    <n v="57.959999999999994"/>
    <x v="62"/>
    <x v="9"/>
    <x v="1"/>
  </r>
  <r>
    <x v="0"/>
    <x v="83"/>
    <x v="0"/>
    <x v="0"/>
    <s v="-1.898575"/>
    <x v="1"/>
    <x v="0"/>
    <x v="0"/>
    <x v="1544"/>
    <n v="1.8260000000000005E-2"/>
    <x v="1732"/>
    <n v="0.21850000000000006"/>
    <n v="4.9034764900000027"/>
    <n v="5"/>
    <n v="257.87999999999994"/>
    <x v="17"/>
    <x v="4"/>
    <x v="10"/>
  </r>
  <r>
    <x v="0"/>
    <x v="84"/>
    <x v="0"/>
    <x v="0"/>
    <s v="-1.898575"/>
    <x v="1"/>
    <x v="0"/>
    <x v="0"/>
    <x v="1545"/>
    <n v="1.7160000000000002E-2"/>
    <x v="1733"/>
    <n v="0.60949999999999971"/>
    <n v="8.2166061119999974"/>
    <n v="3"/>
    <n v="4.8"/>
    <x v="11"/>
    <x v="2"/>
    <x v="8"/>
  </r>
  <r>
    <x v="0"/>
    <x v="85"/>
    <x v="0"/>
    <x v="0"/>
    <s v="-1.898575"/>
    <x v="1"/>
    <x v="0"/>
    <x v="0"/>
    <x v="994"/>
    <n v="1.8150000000000003E-2"/>
    <x v="1734"/>
    <n v="0.19550000000000003"/>
    <n v="4.6660473750000016"/>
    <n v="4"/>
    <n v="46.199999999999996"/>
    <x v="8"/>
    <x v="9"/>
    <x v="10"/>
  </r>
  <r>
    <x v="0"/>
    <x v="86"/>
    <x v="0"/>
    <x v="0"/>
    <s v="-1.898575"/>
    <x v="1"/>
    <x v="0"/>
    <x v="0"/>
    <x v="1546"/>
    <n v="1.3640000000000003E-2"/>
    <x v="1735"/>
    <n v="0.37949999999999984"/>
    <n v="4.254984359999999"/>
    <n v="7"/>
    <n v="46.8"/>
    <x v="23"/>
    <x v="4"/>
    <x v="5"/>
  </r>
  <r>
    <x v="0"/>
    <x v="87"/>
    <x v="0"/>
    <x v="0"/>
    <s v="-1.898575"/>
    <x v="1"/>
    <x v="0"/>
    <x v="0"/>
    <x v="1547"/>
    <n v="1.9360000000000002E-2"/>
    <x v="1736"/>
    <n v="0.94299999999999973"/>
    <n v="18.625260895999997"/>
    <n v="4"/>
    <n v="33.6"/>
    <x v="49"/>
    <x v="2"/>
    <x v="7"/>
  </r>
  <r>
    <x v="0"/>
    <x v="88"/>
    <x v="0"/>
    <x v="0"/>
    <s v="-1.898575"/>
    <x v="1"/>
    <x v="0"/>
    <x v="0"/>
    <x v="1548"/>
    <n v="1.7489999999999999E-2"/>
    <x v="1737"/>
    <n v="0.23000000000000007"/>
    <n v="2.3701748400000007"/>
    <n v="3"/>
    <n v="79.8"/>
    <x v="5"/>
    <x v="2"/>
    <x v="2"/>
  </r>
  <r>
    <x v="0"/>
    <x v="89"/>
    <x v="0"/>
    <x v="0"/>
    <s v="-1.898575"/>
    <x v="1"/>
    <x v="0"/>
    <x v="0"/>
    <x v="368"/>
    <n v="1.1990000000000001E-2"/>
    <x v="1738"/>
    <n v="0.42549999999999988"/>
    <n v="4.9568554419999984"/>
    <n v="5"/>
    <n v="117.6"/>
    <x v="49"/>
    <x v="2"/>
    <x v="5"/>
  </r>
  <r>
    <x v="0"/>
    <x v="90"/>
    <x v="0"/>
    <x v="0"/>
    <s v="-1.898575"/>
    <x v="1"/>
    <x v="0"/>
    <x v="0"/>
    <x v="1549"/>
    <n v="1.4080000000000004E-2"/>
    <x v="1739"/>
    <n v="0.22999999999999993"/>
    <n v="4.6088908799999997"/>
    <n v="1"/>
    <n v="152.88"/>
    <x v="77"/>
    <x v="4"/>
    <x v="3"/>
  </r>
  <r>
    <x v="0"/>
    <x v="91"/>
    <x v="0"/>
    <x v="0"/>
    <s v="-1.898575"/>
    <x v="1"/>
    <x v="0"/>
    <x v="0"/>
    <x v="1550"/>
    <n v="1.1990000000000001E-2"/>
    <x v="1740"/>
    <n v="0.36800000000000005"/>
    <n v="5.3239053120000017"/>
    <n v="6"/>
    <n v="13.2"/>
    <x v="45"/>
    <x v="2"/>
    <x v="3"/>
  </r>
  <r>
    <x v="1"/>
    <x v="92"/>
    <x v="0"/>
    <x v="0"/>
    <s v="-1.898575"/>
    <x v="1"/>
    <x v="0"/>
    <x v="0"/>
    <x v="1551"/>
    <n v="1.4960000000000003E-2"/>
    <x v="1741"/>
    <n v="0.29899999999999993"/>
    <n v="0.76623175199999982"/>
    <n v="4"/>
    <n v="140.27999999999997"/>
    <x v="2"/>
    <x v="16"/>
    <x v="10"/>
  </r>
  <r>
    <x v="1"/>
    <x v="93"/>
    <x v="0"/>
    <x v="0"/>
    <s v="-1.898575"/>
    <x v="1"/>
    <x v="0"/>
    <x v="0"/>
    <x v="1552"/>
    <n v="1.7050000000000006E-2"/>
    <x v="1742"/>
    <n v="0"/>
    <n v="0"/>
    <n v="6"/>
    <n v="184.79999999999998"/>
    <x v="31"/>
    <x v="17"/>
    <x v="2"/>
  </r>
  <r>
    <x v="1"/>
    <x v="94"/>
    <x v="0"/>
    <x v="0"/>
    <s v="-1.898575"/>
    <x v="1"/>
    <x v="0"/>
    <x v="0"/>
    <x v="1553"/>
    <n v="1.6280000000000003E-2"/>
    <x v="1743"/>
    <n v="0.55199999999999971"/>
    <n v="3.1605731519999973"/>
    <n v="5"/>
    <n v="219.23999999999998"/>
    <x v="55"/>
    <x v="6"/>
    <x v="11"/>
  </r>
  <r>
    <x v="1"/>
    <x v="95"/>
    <x v="0"/>
    <x v="0"/>
    <s v="-1.898575"/>
    <x v="1"/>
    <x v="0"/>
    <x v="0"/>
    <x v="1554"/>
    <n v="1.1990000000000001E-2"/>
    <x v="1744"/>
    <n v="0.90849999999999964"/>
    <n v="8.118489549499996"/>
    <n v="7"/>
    <n v="143.63999999999999"/>
    <x v="9"/>
    <x v="2"/>
    <x v="11"/>
  </r>
  <r>
    <x v="1"/>
    <x v="96"/>
    <x v="0"/>
    <x v="0"/>
    <s v="-1.898575"/>
    <x v="1"/>
    <x v="0"/>
    <x v="0"/>
    <x v="1555"/>
    <n v="1.3310000000000001E-2"/>
    <x v="1745"/>
    <n v="0.10350000000000002"/>
    <n v="0.62707669200000005"/>
    <n v="5"/>
    <n v="69.719999999999985"/>
    <x v="55"/>
    <x v="14"/>
    <x v="10"/>
  </r>
  <r>
    <x v="1"/>
    <x v="97"/>
    <x v="0"/>
    <x v="0"/>
    <s v="-1.898575"/>
    <x v="1"/>
    <x v="0"/>
    <x v="0"/>
    <x v="1556"/>
    <n v="1.3530000000000004E-2"/>
    <x v="1746"/>
    <n v="0.82799999999999974"/>
    <n v="4.2145084079999977"/>
    <n v="6"/>
    <n v="50.4"/>
    <x v="20"/>
    <x v="17"/>
    <x v="13"/>
  </r>
  <r>
    <x v="1"/>
    <x v="98"/>
    <x v="0"/>
    <x v="0"/>
    <s v="-1.898575"/>
    <x v="1"/>
    <x v="0"/>
    <x v="0"/>
    <x v="1557"/>
    <n v="1.7160000000000005E-2"/>
    <x v="1747"/>
    <n v="0.67849999999999966"/>
    <n v="2.0223995219999988"/>
    <n v="6"/>
    <n v="245.27999999999997"/>
    <x v="14"/>
    <x v="16"/>
    <x v="6"/>
  </r>
  <r>
    <x v="1"/>
    <x v="99"/>
    <x v="0"/>
    <x v="0"/>
    <s v="-1.898575"/>
    <x v="1"/>
    <x v="0"/>
    <x v="0"/>
    <x v="1558"/>
    <n v="1.6280000000000003E-2"/>
    <x v="1748"/>
    <n v="0.18399999999999997"/>
    <n v="0.58143043200000011"/>
    <n v="6"/>
    <n v="36"/>
    <x v="46"/>
    <x v="0"/>
    <x v="9"/>
  </r>
  <r>
    <x v="1"/>
    <x v="100"/>
    <x v="0"/>
    <x v="0"/>
    <s v="-1.898575"/>
    <x v="1"/>
    <x v="0"/>
    <x v="0"/>
    <x v="1559"/>
    <n v="1.8480000000000003E-2"/>
    <x v="1749"/>
    <n v="0.1265"/>
    <n v="0.22558997999999977"/>
    <n v="5"/>
    <n v="73.919999999999987"/>
    <x v="44"/>
    <x v="5"/>
    <x v="8"/>
  </r>
  <r>
    <x v="1"/>
    <x v="101"/>
    <x v="0"/>
    <x v="0"/>
    <s v="-1.898575"/>
    <x v="1"/>
    <x v="0"/>
    <x v="0"/>
    <x v="1560"/>
    <n v="1.8150000000000003E-2"/>
    <x v="1750"/>
    <n v="0.57499999999999962"/>
    <n v="1.7939913749999976"/>
    <n v="4"/>
    <n v="105"/>
    <x v="4"/>
    <x v="16"/>
    <x v="6"/>
  </r>
  <r>
    <x v="1"/>
    <x v="102"/>
    <x v="0"/>
    <x v="0"/>
    <s v="-1.898575"/>
    <x v="1"/>
    <x v="0"/>
    <x v="0"/>
    <x v="1561"/>
    <n v="1.6390000000000002E-2"/>
    <x v="1751"/>
    <n v="0.57499999999999962"/>
    <n v="6.314247499999996"/>
    <n v="7"/>
    <n v="57.11999999999999"/>
    <x v="71"/>
    <x v="16"/>
    <x v="1"/>
  </r>
  <r>
    <x v="1"/>
    <x v="103"/>
    <x v="0"/>
    <x v="0"/>
    <s v="-1.898575"/>
    <x v="1"/>
    <x v="0"/>
    <x v="0"/>
    <x v="1562"/>
    <n v="1.4410000000000001E-2"/>
    <x v="1752"/>
    <n v="0.58649999999999969"/>
    <n v="0.89670043649999875"/>
    <n v="4"/>
    <n v="220.07999999999996"/>
    <x v="37"/>
    <x v="19"/>
    <x v="6"/>
  </r>
  <r>
    <x v="1"/>
    <x v="104"/>
    <x v="0"/>
    <x v="0"/>
    <s v="-1.898575"/>
    <x v="1"/>
    <x v="0"/>
    <x v="0"/>
    <x v="1563"/>
    <n v="1.3530000000000004E-2"/>
    <x v="1753"/>
    <n v="0.62099999999999977"/>
    <n v="2.2097601899999986"/>
    <n v="4"/>
    <n v="304.91999999999996"/>
    <x v="16"/>
    <x v="2"/>
    <x v="8"/>
  </r>
  <r>
    <x v="1"/>
    <x v="105"/>
    <x v="0"/>
    <x v="0"/>
    <s v="-1.898575"/>
    <x v="1"/>
    <x v="0"/>
    <x v="0"/>
    <x v="1564"/>
    <n v="1.6830000000000001E-2"/>
    <x v="1754"/>
    <n v="0.29899999999999988"/>
    <n v="3.0057151409999987"/>
    <n v="3"/>
    <n v="260.39999999999998"/>
    <x v="29"/>
    <x v="16"/>
    <x v="5"/>
  </r>
  <r>
    <x v="1"/>
    <x v="106"/>
    <x v="0"/>
    <x v="0"/>
    <s v="-1.898575"/>
    <x v="1"/>
    <x v="0"/>
    <x v="0"/>
    <x v="1565"/>
    <n v="1.6720000000000002E-2"/>
    <x v="1755"/>
    <n v="1.0464999999999998"/>
    <n v="9.4311417199999994"/>
    <n v="4"/>
    <n v="185.64"/>
    <x v="45"/>
    <x v="2"/>
    <x v="0"/>
  </r>
  <r>
    <x v="1"/>
    <x v="107"/>
    <x v="0"/>
    <x v="0"/>
    <s v="-1.898575"/>
    <x v="1"/>
    <x v="0"/>
    <x v="0"/>
    <x v="1566"/>
    <n v="1.3860000000000001E-2"/>
    <x v="1756"/>
    <n v="0.77049999999999985"/>
    <n v="7.9196428079999981"/>
    <n v="8"/>
    <n v="106.67999999999999"/>
    <x v="110"/>
    <x v="2"/>
    <x v="1"/>
  </r>
  <r>
    <x v="1"/>
    <x v="108"/>
    <x v="0"/>
    <x v="0"/>
    <s v="-1.898575"/>
    <x v="1"/>
    <x v="0"/>
    <x v="0"/>
    <x v="1567"/>
    <n v="1.474E-2"/>
    <x v="1757"/>
    <n v="0.54049999999999965"/>
    <n v="3.7396957179999966"/>
    <n v="6"/>
    <n v="197.4"/>
    <x v="25"/>
    <x v="2"/>
    <x v="6"/>
  </r>
  <r>
    <x v="1"/>
    <x v="109"/>
    <x v="0"/>
    <x v="0"/>
    <s v="-1.898575"/>
    <x v="1"/>
    <x v="0"/>
    <x v="0"/>
    <x v="1568"/>
    <n v="1.3530000000000004E-2"/>
    <x v="1758"/>
    <n v="0.27599999999999991"/>
    <n v="0.787559652"/>
    <n v="7"/>
    <n v="253.67999999999995"/>
    <x v="34"/>
    <x v="6"/>
    <x v="12"/>
  </r>
  <r>
    <x v="1"/>
    <x v="110"/>
    <x v="0"/>
    <x v="0"/>
    <s v="-1.898575"/>
    <x v="1"/>
    <x v="0"/>
    <x v="0"/>
    <x v="1569"/>
    <n v="1.4190000000000003E-2"/>
    <x v="1759"/>
    <n v="0.89699999999999969"/>
    <n v="8.0850987359999955"/>
    <n v="4"/>
    <n v="185.64"/>
    <x v="33"/>
    <x v="8"/>
    <x v="3"/>
  </r>
  <r>
    <x v="1"/>
    <x v="111"/>
    <x v="0"/>
    <x v="0"/>
    <s v="-1.898575"/>
    <x v="1"/>
    <x v="0"/>
    <x v="0"/>
    <x v="1570"/>
    <n v="1.7160000000000005E-2"/>
    <x v="1760"/>
    <n v="0.24149999999999994"/>
    <n v="1.2896563679999997"/>
    <n v="9"/>
    <n v="252"/>
    <x v="11"/>
    <x v="10"/>
    <x v="11"/>
  </r>
  <r>
    <x v="1"/>
    <x v="112"/>
    <x v="0"/>
    <x v="0"/>
    <s v="-1.898575"/>
    <x v="1"/>
    <x v="0"/>
    <x v="0"/>
    <x v="1571"/>
    <n v="1.1550000000000003E-2"/>
    <x v="1761"/>
    <n v="1.0234999999999996"/>
    <n v="2.8430527124999996"/>
    <n v="9"/>
    <n v="119.27999999999999"/>
    <x v="31"/>
    <x v="2"/>
    <x v="6"/>
  </r>
  <r>
    <x v="1"/>
    <x v="113"/>
    <x v="0"/>
    <x v="0"/>
    <s v="-1.898575"/>
    <x v="1"/>
    <x v="0"/>
    <x v="0"/>
    <x v="1572"/>
    <n v="1.1110000000000002E-2"/>
    <x v="1762"/>
    <n v="0.37949999999999995"/>
    <n v="3.7039712325000003"/>
    <n v="3"/>
    <n v="189"/>
    <x v="10"/>
    <x v="19"/>
    <x v="1"/>
  </r>
  <r>
    <x v="1"/>
    <x v="114"/>
    <x v="0"/>
    <x v="0"/>
    <s v="-1.898575"/>
    <x v="1"/>
    <x v="0"/>
    <x v="0"/>
    <x v="1573"/>
    <n v="1.9800000000000005E-2"/>
    <x v="1763"/>
    <n v="1.1729999999999996"/>
    <n v="1.8348065999999998"/>
    <n v="8"/>
    <n v="199.07999999999996"/>
    <x v="77"/>
    <x v="2"/>
    <x v="7"/>
  </r>
  <r>
    <x v="1"/>
    <x v="115"/>
    <x v="0"/>
    <x v="0"/>
    <s v="-1.898575"/>
    <x v="1"/>
    <x v="0"/>
    <x v="0"/>
    <x v="1574"/>
    <n v="1.3750000000000002E-2"/>
    <x v="1764"/>
    <n v="0.85099999999999965"/>
    <n v="10.011589499999996"/>
    <n v="8"/>
    <n v="128.51999999999998"/>
    <x v="20"/>
    <x v="3"/>
    <x v="8"/>
  </r>
  <r>
    <x v="1"/>
    <x v="116"/>
    <x v="0"/>
    <x v="0"/>
    <s v="-1.898575"/>
    <x v="1"/>
    <x v="0"/>
    <x v="0"/>
    <x v="1575"/>
    <n v="1.474E-2"/>
    <x v="1765"/>
    <n v="1.1614999999999998"/>
    <n v="1.924345323999999"/>
    <n v="6"/>
    <n v="230.15999999999997"/>
    <x v="10"/>
    <x v="2"/>
    <x v="7"/>
  </r>
  <r>
    <x v="1"/>
    <x v="117"/>
    <x v="0"/>
    <x v="0"/>
    <s v="-1.898575"/>
    <x v="1"/>
    <x v="0"/>
    <x v="0"/>
    <x v="1576"/>
    <n v="1.5730000000000001E-2"/>
    <x v="1766"/>
    <n v="0.16099999999999995"/>
    <n v="2.278517240999999"/>
    <n v="9"/>
    <n v="259.55999999999995"/>
    <x v="1"/>
    <x v="14"/>
    <x v="11"/>
  </r>
  <r>
    <x v="1"/>
    <x v="118"/>
    <x v="0"/>
    <x v="0"/>
    <s v="-1.898575"/>
    <x v="1"/>
    <x v="0"/>
    <x v="0"/>
    <x v="1577"/>
    <n v="1.9800000000000005E-2"/>
    <x v="1767"/>
    <n v="1.1729999999999996"/>
    <n v="9.9056330999999993"/>
    <n v="9"/>
    <n v="231"/>
    <x v="77"/>
    <x v="5"/>
    <x v="1"/>
  </r>
  <r>
    <x v="1"/>
    <x v="119"/>
    <x v="0"/>
    <x v="0"/>
    <s v="-1.898575"/>
    <x v="1"/>
    <x v="0"/>
    <x v="0"/>
    <x v="1578"/>
    <n v="1.8810000000000004E-2"/>
    <x v="1768"/>
    <n v="1.1384999999999998"/>
    <n v="5.4630136935000015"/>
    <n v="6"/>
    <n v="56.4"/>
    <x v="61"/>
    <x v="4"/>
    <x v="2"/>
  </r>
  <r>
    <x v="1"/>
    <x v="120"/>
    <x v="0"/>
    <x v="0"/>
    <s v="-1.898575"/>
    <x v="1"/>
    <x v="0"/>
    <x v="0"/>
    <x v="1579"/>
    <n v="1.8260000000000002E-2"/>
    <x v="1769"/>
    <n v="1.1499999999999997"/>
    <n v="7.2719536999999974"/>
    <n v="7"/>
    <n v="166.32"/>
    <x v="35"/>
    <x v="9"/>
    <x v="13"/>
  </r>
  <r>
    <x v="1"/>
    <x v="121"/>
    <x v="0"/>
    <x v="0"/>
    <s v="-1.898575"/>
    <x v="1"/>
    <x v="0"/>
    <x v="0"/>
    <x v="1580"/>
    <n v="1.8040000000000004E-2"/>
    <x v="1770"/>
    <n v="0.89699999999999958"/>
    <n v="11.573280575999995"/>
    <n v="3"/>
    <n v="93.239999999999981"/>
    <x v="79"/>
    <x v="6"/>
    <x v="11"/>
  </r>
  <r>
    <x v="1"/>
    <x v="122"/>
    <x v="0"/>
    <x v="0"/>
    <s v="-1.898575"/>
    <x v="1"/>
    <x v="0"/>
    <x v="0"/>
    <x v="1581"/>
    <n v="1.6500000000000004E-2"/>
    <x v="1771"/>
    <n v="0.41399999999999976"/>
    <n v="1.3737140999999988"/>
    <n v="5"/>
    <n v="128.51999999999998"/>
    <x v="1"/>
    <x v="7"/>
    <x v="8"/>
  </r>
  <r>
    <x v="1"/>
    <x v="123"/>
    <x v="0"/>
    <x v="0"/>
    <s v="-1.898575"/>
    <x v="1"/>
    <x v="0"/>
    <x v="0"/>
    <x v="1582"/>
    <n v="1.6720000000000002E-2"/>
    <x v="1772"/>
    <n v="1.2304999999999997"/>
    <n v="9.5998097359999974"/>
    <n v="4"/>
    <n v="115.07999999999998"/>
    <x v="34"/>
    <x v="4"/>
    <x v="4"/>
  </r>
  <r>
    <x v="1"/>
    <x v="124"/>
    <x v="0"/>
    <x v="0"/>
    <s v="-1.898575"/>
    <x v="1"/>
    <x v="0"/>
    <x v="0"/>
    <x v="1583"/>
    <n v="1.5950000000000002E-2"/>
    <x v="1773"/>
    <n v="0.57499999999999962"/>
    <n v="4.558111249999997"/>
    <n v="4"/>
    <n v="241.07999999999996"/>
    <x v="29"/>
    <x v="9"/>
    <x v="15"/>
  </r>
  <r>
    <x v="1"/>
    <x v="125"/>
    <x v="0"/>
    <x v="0"/>
    <s v="-1.898575"/>
    <x v="1"/>
    <x v="0"/>
    <x v="0"/>
    <x v="1584"/>
    <n v="1.7930000000000005E-2"/>
    <x v="1774"/>
    <n v="1.2534999999999994"/>
    <n v="8.4079928954999961"/>
    <n v="9"/>
    <n v="231"/>
    <x v="7"/>
    <x v="4"/>
    <x v="15"/>
  </r>
  <r>
    <x v="1"/>
    <x v="126"/>
    <x v="0"/>
    <x v="0"/>
    <s v="-1.898575"/>
    <x v="1"/>
    <x v="0"/>
    <x v="0"/>
    <x v="1585"/>
    <n v="1.3970000000000005E-2"/>
    <x v="1775"/>
    <n v="0.13799999999999998"/>
    <n v="0.82126836000000014"/>
    <n v="4"/>
    <n v="114.23999999999998"/>
    <x v="25"/>
    <x v="4"/>
    <x v="7"/>
  </r>
  <r>
    <x v="1"/>
    <x v="127"/>
    <x v="0"/>
    <x v="0"/>
    <s v="-1.898575"/>
    <x v="1"/>
    <x v="0"/>
    <x v="0"/>
    <x v="1586"/>
    <n v="1.771E-2"/>
    <x v="1776"/>
    <n v="1.1384999999999998"/>
    <n v="12.404176091999995"/>
    <n v="5"/>
    <n v="288.12"/>
    <x v="34"/>
    <x v="9"/>
    <x v="2"/>
  </r>
  <r>
    <x v="1"/>
    <x v="128"/>
    <x v="0"/>
    <x v="0"/>
    <s v="-1.898575"/>
    <x v="1"/>
    <x v="0"/>
    <x v="0"/>
    <x v="1587"/>
    <n v="1.7819999999999999E-2"/>
    <x v="1777"/>
    <n v="0.36799999999999977"/>
    <n v="2.5916267519999976"/>
    <n v="9"/>
    <n v="138.59999999999997"/>
    <x v="45"/>
    <x v="4"/>
    <x v="3"/>
  </r>
  <r>
    <x v="1"/>
    <x v="129"/>
    <x v="0"/>
    <x v="0"/>
    <s v="-1.898575"/>
    <x v="1"/>
    <x v="0"/>
    <x v="0"/>
    <x v="1588"/>
    <n v="1.2430000000000002E-2"/>
    <x v="1778"/>
    <n v="1.2189999999999996"/>
    <n v="2.9152775079999995"/>
    <n v="3"/>
    <n v="261.23999999999995"/>
    <x v="71"/>
    <x v="9"/>
    <x v="2"/>
  </r>
  <r>
    <x v="1"/>
    <x v="130"/>
    <x v="0"/>
    <x v="0"/>
    <s v="-1.898575"/>
    <x v="1"/>
    <x v="0"/>
    <x v="0"/>
    <x v="1589"/>
    <n v="1.9580000000000004E-2"/>
    <x v="1779"/>
    <n v="1.1269999999999998"/>
    <n v="10.391190194"/>
    <n v="9"/>
    <n v="265.44"/>
    <x v="26"/>
    <x v="9"/>
    <x v="5"/>
  </r>
  <r>
    <x v="1"/>
    <x v="131"/>
    <x v="0"/>
    <x v="0"/>
    <s v="-1.898575"/>
    <x v="1"/>
    <x v="0"/>
    <x v="0"/>
    <x v="1590"/>
    <n v="1.6280000000000003E-2"/>
    <x v="1780"/>
    <n v="0.9199999999999996"/>
    <n v="2.9970177599999976"/>
    <n v="9"/>
    <n v="244.43999999999997"/>
    <x v="112"/>
    <x v="8"/>
    <x v="9"/>
  </r>
  <r>
    <x v="1"/>
    <x v="132"/>
    <x v="0"/>
    <x v="0"/>
    <s v="-1.898575"/>
    <x v="1"/>
    <x v="0"/>
    <x v="0"/>
    <x v="1591"/>
    <n v="1.2760000000000001E-2"/>
    <x v="1781"/>
    <n v="0.14950000000000002"/>
    <n v="0.32448616199999991"/>
    <n v="6"/>
    <n v="238.55999999999997"/>
    <x v="84"/>
    <x v="9"/>
    <x v="7"/>
  </r>
  <r>
    <x v="1"/>
    <x v="133"/>
    <x v="0"/>
    <x v="0"/>
    <s v="-1.898575"/>
    <x v="1"/>
    <x v="0"/>
    <x v="0"/>
    <x v="1592"/>
    <n v="1.7600000000000001E-2"/>
    <x v="1782"/>
    <n v="0.59799999999999975"/>
    <n v="6.9916246399999968"/>
    <n v="6"/>
    <n v="315"/>
    <x v="67"/>
    <x v="8"/>
    <x v="2"/>
  </r>
  <r>
    <x v="1"/>
    <x v="134"/>
    <x v="0"/>
    <x v="0"/>
    <s v="-1.898575"/>
    <x v="1"/>
    <x v="0"/>
    <x v="0"/>
    <x v="1593"/>
    <n v="1.4850000000000002E-2"/>
    <x v="1783"/>
    <n v="0.10349999999999999"/>
    <n v="1.0757288024999998"/>
    <n v="8"/>
    <n v="266.27999999999997"/>
    <x v="53"/>
    <x v="5"/>
    <x v="9"/>
  </r>
  <r>
    <x v="1"/>
    <x v="135"/>
    <x v="0"/>
    <x v="0"/>
    <s v="-1.898575"/>
    <x v="1"/>
    <x v="0"/>
    <x v="0"/>
    <x v="1594"/>
    <n v="1.8700000000000001E-2"/>
    <x v="1784"/>
    <n v="0.12650000000000003"/>
    <n v="0.66400988500000002"/>
    <n v="4"/>
    <n v="296.52"/>
    <x v="50"/>
    <x v="0"/>
    <x v="10"/>
  </r>
  <r>
    <x v="1"/>
    <x v="136"/>
    <x v="0"/>
    <x v="0"/>
    <s v="-1.898575"/>
    <x v="1"/>
    <x v="0"/>
    <x v="0"/>
    <x v="1595"/>
    <n v="1.3860000000000001E-2"/>
    <x v="1785"/>
    <n v="0.161"/>
    <n v="0.64890856799999985"/>
    <n v="3"/>
    <n v="252.83999999999997"/>
    <x v="23"/>
    <x v="9"/>
    <x v="3"/>
  </r>
  <r>
    <x v="1"/>
    <x v="137"/>
    <x v="0"/>
    <x v="0"/>
    <s v="-1.898575"/>
    <x v="1"/>
    <x v="0"/>
    <x v="0"/>
    <x v="1596"/>
    <n v="1.7490000000000002E-2"/>
    <x v="1786"/>
    <n v="0.27599999999999997"/>
    <n v="1.5736802400000001"/>
    <n v="2"/>
    <n v="46.8"/>
    <x v="52"/>
    <x v="3"/>
    <x v="3"/>
  </r>
  <r>
    <x v="1"/>
    <x v="138"/>
    <x v="0"/>
    <x v="0"/>
    <s v="-1.898575"/>
    <x v="1"/>
    <x v="0"/>
    <x v="0"/>
    <x v="1597"/>
    <n v="1.9580000000000004E-2"/>
    <x v="1787"/>
    <n v="0.78199999999999958"/>
    <n v="11.820524319999993"/>
    <n v="1"/>
    <n v="208.32"/>
    <x v="8"/>
    <x v="2"/>
    <x v="11"/>
  </r>
  <r>
    <x v="1"/>
    <x v="139"/>
    <x v="0"/>
    <x v="0"/>
    <s v="-1.898575"/>
    <x v="1"/>
    <x v="0"/>
    <x v="0"/>
    <x v="1598"/>
    <n v="1.4080000000000004E-2"/>
    <x v="1788"/>
    <n v="0.66699999999999982"/>
    <n v="2.7216161279999995"/>
    <n v="2"/>
    <n v="156.23999999999998"/>
    <x v="10"/>
    <x v="2"/>
    <x v="13"/>
  </r>
  <r>
    <x v="1"/>
    <x v="140"/>
    <x v="0"/>
    <x v="0"/>
    <s v="-1.898575"/>
    <x v="1"/>
    <x v="0"/>
    <x v="0"/>
    <x v="1599"/>
    <n v="1.8370000000000001E-2"/>
    <x v="1789"/>
    <n v="0.63249999999999973"/>
    <n v="8.5922689874999971"/>
    <n v="5"/>
    <n v="231.83999999999997"/>
    <x v="15"/>
    <x v="4"/>
    <x v="11"/>
  </r>
  <r>
    <x v="1"/>
    <x v="141"/>
    <x v="0"/>
    <x v="0"/>
    <s v="-1.898575"/>
    <x v="1"/>
    <x v="0"/>
    <x v="0"/>
    <x v="1600"/>
    <n v="1.3420000000000003E-2"/>
    <x v="1790"/>
    <n v="0.48299999999999976"/>
    <n v="2.1843868199999994"/>
    <n v="5"/>
    <n v="80.639999999999986"/>
    <x v="61"/>
    <x v="2"/>
    <x v="3"/>
  </r>
  <r>
    <x v="1"/>
    <x v="142"/>
    <x v="0"/>
    <x v="0"/>
    <s v="-1.898575"/>
    <x v="1"/>
    <x v="0"/>
    <x v="0"/>
    <x v="1601"/>
    <n v="1.3860000000000001E-2"/>
    <x v="1791"/>
    <n v="1.1500000000000041E-2"/>
    <n v="9.8503020000000371E-2"/>
    <n v="5"/>
    <n v="131.04"/>
    <x v="1"/>
    <x v="17"/>
    <x v="8"/>
  </r>
  <r>
    <x v="1"/>
    <x v="143"/>
    <x v="0"/>
    <x v="0"/>
    <s v="-1.898575"/>
    <x v="1"/>
    <x v="0"/>
    <x v="0"/>
    <x v="1602"/>
    <n v="1.3970000000000005E-2"/>
    <x v="1792"/>
    <n v="0.31049999999999972"/>
    <n v="1.6162214309999989"/>
    <n v="1"/>
    <n v="0"/>
    <x v="53"/>
    <x v="19"/>
    <x v="2"/>
  </r>
  <r>
    <x v="1"/>
    <x v="144"/>
    <x v="0"/>
    <x v="0"/>
    <s v="-1.898575"/>
    <x v="1"/>
    <x v="0"/>
    <x v="0"/>
    <x v="1603"/>
    <n v="1.6500000000000004E-2"/>
    <x v="1793"/>
    <n v="0.14949999999999994"/>
    <n v="1.3828600499999995"/>
    <n v="6"/>
    <n v="141.11999999999998"/>
    <x v="16"/>
    <x v="3"/>
    <x v="7"/>
  </r>
  <r>
    <x v="1"/>
    <x v="145"/>
    <x v="0"/>
    <x v="0"/>
    <s v="-1.898575"/>
    <x v="1"/>
    <x v="0"/>
    <x v="0"/>
    <x v="1604"/>
    <n v="1.8480000000000003E-2"/>
    <x v="1794"/>
    <n v="0.32199999999999973"/>
    <n v="2.7991434239999973"/>
    <n v="3"/>
    <n v="0"/>
    <x v="32"/>
    <x v="6"/>
    <x v="8"/>
  </r>
  <r>
    <x v="1"/>
    <x v="146"/>
    <x v="0"/>
    <x v="0"/>
    <s v="-1.898575"/>
    <x v="1"/>
    <x v="0"/>
    <x v="0"/>
    <x v="1605"/>
    <n v="1.5070000000000002E-2"/>
    <x v="1795"/>
    <n v="0.32199999999999962"/>
    <n v="3.6287294119999958"/>
    <n v="3"/>
    <n v="107.52"/>
    <x v="12"/>
    <x v="2"/>
    <x v="1"/>
  </r>
  <r>
    <x v="1"/>
    <x v="147"/>
    <x v="0"/>
    <x v="0"/>
    <s v="-1.898575"/>
    <x v="1"/>
    <x v="0"/>
    <x v="0"/>
    <x v="1606"/>
    <n v="1.2320000000000003E-2"/>
    <x v="1796"/>
    <n v="0.36799999999999977"/>
    <n v="1.4077324799999995"/>
    <n v="5"/>
    <n v="0"/>
    <x v="110"/>
    <x v="17"/>
    <x v="4"/>
  </r>
  <r>
    <x v="1"/>
    <x v="148"/>
    <x v="0"/>
    <x v="0"/>
    <s v="-1.898575"/>
    <x v="1"/>
    <x v="0"/>
    <x v="0"/>
    <x v="1607"/>
    <n v="1.6280000000000003E-2"/>
    <x v="1797"/>
    <n v="0.2644999999999999"/>
    <n v="3.7884715879999988"/>
    <n v="4"/>
    <n v="124.32"/>
    <x v="26"/>
    <x v="8"/>
    <x v="6"/>
  </r>
  <r>
    <x v="1"/>
    <x v="149"/>
    <x v="0"/>
    <x v="0"/>
    <s v="-1.898575"/>
    <x v="1"/>
    <x v="0"/>
    <x v="0"/>
    <x v="1608"/>
    <n v="1.9470000000000005E-2"/>
    <x v="1798"/>
    <n v="0.68999999999999984"/>
    <n v="9.7452412199999969"/>
    <n v="8"/>
    <n v="120.96"/>
    <x v="9"/>
    <x v="19"/>
    <x v="6"/>
  </r>
  <r>
    <x v="1"/>
    <x v="150"/>
    <x v="0"/>
    <x v="0"/>
    <s v="-1.898575"/>
    <x v="1"/>
    <x v="0"/>
    <x v="0"/>
    <x v="1609"/>
    <n v="1.2320000000000003E-2"/>
    <x v="1799"/>
    <n v="0.66699999999999982"/>
    <n v="3.8359009919999991"/>
    <n v="7"/>
    <n v="0"/>
    <x v="14"/>
    <x v="11"/>
    <x v="4"/>
  </r>
  <r>
    <x v="1"/>
    <x v="151"/>
    <x v="0"/>
    <x v="0"/>
    <s v="-1.898575"/>
    <x v="1"/>
    <x v="0"/>
    <x v="0"/>
    <x v="1610"/>
    <n v="1.6830000000000001E-2"/>
    <x v="1800"/>
    <n v="0.31049999999999983"/>
    <n v="4.1178634199999982"/>
    <n v="5"/>
    <n v="82.32"/>
    <x v="107"/>
    <x v="16"/>
    <x v="4"/>
  </r>
  <r>
    <x v="1"/>
    <x v="152"/>
    <x v="0"/>
    <x v="0"/>
    <s v="-1.898575"/>
    <x v="1"/>
    <x v="0"/>
    <x v="0"/>
    <x v="1611"/>
    <n v="1.3310000000000001E-2"/>
    <x v="1801"/>
    <n v="0.14949999999999999"/>
    <n v="0.4552765359999999"/>
    <n v="3"/>
    <n v="0"/>
    <x v="8"/>
    <x v="7"/>
    <x v="7"/>
  </r>
  <r>
    <x v="1"/>
    <x v="153"/>
    <x v="0"/>
    <x v="0"/>
    <s v="-1.898575"/>
    <x v="1"/>
    <x v="0"/>
    <x v="0"/>
    <x v="1612"/>
    <n v="1.1660000000000004E-2"/>
    <x v="1802"/>
    <n v="0.21850000000000006"/>
    <n v="0.91590174500000066"/>
    <n v="7"/>
    <n v="64.679999999999993"/>
    <x v="28"/>
    <x v="0"/>
    <x v="13"/>
  </r>
  <r>
    <x v="1"/>
    <x v="154"/>
    <x v="0"/>
    <x v="0"/>
    <s v="-1.898575"/>
    <x v="1"/>
    <x v="0"/>
    <x v="0"/>
    <x v="1613"/>
    <n v="1.8260000000000002E-2"/>
    <x v="1803"/>
    <n v="0.19550000000000001"/>
    <n v="0.42623770199999994"/>
    <n v="3"/>
    <n v="156.23999999999998"/>
    <x v="6"/>
    <x v="16"/>
    <x v="11"/>
  </r>
  <r>
    <x v="1"/>
    <x v="155"/>
    <x v="0"/>
    <x v="0"/>
    <s v="-1.898575"/>
    <x v="1"/>
    <x v="0"/>
    <x v="0"/>
    <x v="1614"/>
    <n v="1.8150000000000003E-2"/>
    <x v="1804"/>
    <n v="0.82799999999999963"/>
    <n v="10.210159079999995"/>
    <n v="2"/>
    <n v="87.36"/>
    <x v="33"/>
    <x v="8"/>
    <x v="2"/>
  </r>
  <r>
    <x v="1"/>
    <x v="156"/>
    <x v="0"/>
    <x v="0"/>
    <s v="-1.898575"/>
    <x v="1"/>
    <x v="0"/>
    <x v="0"/>
    <x v="1615"/>
    <n v="1.2870000000000003E-2"/>
    <x v="1805"/>
    <n v="4.5999999999999944E-2"/>
    <n v="0.42897769199999958"/>
    <n v="5"/>
    <n v="78.959999999999994"/>
    <x v="23"/>
    <x v="4"/>
    <x v="8"/>
  </r>
  <r>
    <x v="1"/>
    <x v="157"/>
    <x v="0"/>
    <x v="0"/>
    <s v="-1.898575"/>
    <x v="1"/>
    <x v="0"/>
    <x v="0"/>
    <x v="1616"/>
    <n v="1.9360000000000002E-2"/>
    <x v="1806"/>
    <n v="0.161"/>
    <n v="1.4447109600000003"/>
    <n v="7"/>
    <n v="80.639999999999986"/>
    <x v="64"/>
    <x v="4"/>
    <x v="10"/>
  </r>
  <r>
    <x v="1"/>
    <x v="158"/>
    <x v="0"/>
    <x v="0"/>
    <s v="-1.898575"/>
    <x v="1"/>
    <x v="0"/>
    <x v="0"/>
    <x v="1617"/>
    <n v="1.7270000000000004E-2"/>
    <x v="1807"/>
    <n v="0.10350000000000008"/>
    <n v="0.61094870100000054"/>
    <n v="3"/>
    <n v="0"/>
    <x v="12"/>
    <x v="7"/>
    <x v="8"/>
  </r>
  <r>
    <x v="1"/>
    <x v="159"/>
    <x v="0"/>
    <x v="0"/>
    <s v="-1.898575"/>
    <x v="1"/>
    <x v="0"/>
    <x v="0"/>
    <x v="1618"/>
    <n v="1.2320000000000003E-2"/>
    <x v="1808"/>
    <n v="0.12649999999999995"/>
    <n v="1.2224717119999997"/>
    <n v="3"/>
    <n v="0"/>
    <x v="4"/>
    <x v="5"/>
    <x v="6"/>
  </r>
  <r>
    <x v="1"/>
    <x v="160"/>
    <x v="0"/>
    <x v="0"/>
    <s v="-1.898575"/>
    <x v="1"/>
    <x v="0"/>
    <x v="0"/>
    <x v="1619"/>
    <n v="1.5070000000000002E-2"/>
    <x v="1809"/>
    <n v="0.89699999999999969"/>
    <n v="6.707527397999999"/>
    <n v="1"/>
    <n v="268.8"/>
    <x v="17"/>
    <x v="9"/>
    <x v="13"/>
  </r>
  <r>
    <x v="1"/>
    <x v="161"/>
    <x v="0"/>
    <x v="0"/>
    <s v="-1.898575"/>
    <x v="1"/>
    <x v="0"/>
    <x v="0"/>
    <x v="1620"/>
    <n v="1.694E-2"/>
    <x v="1810"/>
    <n v="1.1154999999999997"/>
    <n v="13.036743642999996"/>
    <n v="1"/>
    <n v="0"/>
    <x v="10"/>
    <x v="3"/>
    <x v="3"/>
  </r>
  <r>
    <x v="1"/>
    <x v="162"/>
    <x v="0"/>
    <x v="0"/>
    <s v="-1.898575"/>
    <x v="1"/>
    <x v="0"/>
    <x v="0"/>
    <x v="1621"/>
    <n v="1.6610000000000003E-2"/>
    <x v="1811"/>
    <n v="0.17249999999999988"/>
    <n v="0.90798980249999939"/>
    <n v="3"/>
    <n v="36"/>
    <x v="46"/>
    <x v="4"/>
    <x v="7"/>
  </r>
  <r>
    <x v="1"/>
    <x v="163"/>
    <x v="0"/>
    <x v="0"/>
    <s v="-1.898575"/>
    <x v="1"/>
    <x v="0"/>
    <x v="0"/>
    <x v="1622"/>
    <n v="1.1880000000000002E-2"/>
    <x v="1812"/>
    <n v="0.19550000000000001"/>
    <n v="1.4736516300000002"/>
    <n v="5"/>
    <n v="0"/>
    <x v="85"/>
    <x v="17"/>
    <x v="6"/>
  </r>
  <r>
    <x v="1"/>
    <x v="164"/>
    <x v="0"/>
    <x v="0"/>
    <s v="-1.898575"/>
    <x v="1"/>
    <x v="0"/>
    <x v="0"/>
    <x v="1623"/>
    <n v="1.7600000000000001E-2"/>
    <x v="1813"/>
    <n v="0.60949999999999971"/>
    <n v="5.4612175199999964"/>
    <n v="3"/>
    <n v="83.16"/>
    <x v="50"/>
    <x v="10"/>
    <x v="1"/>
  </r>
  <r>
    <x v="1"/>
    <x v="165"/>
    <x v="0"/>
    <x v="0"/>
    <s v="-1.898575"/>
    <x v="1"/>
    <x v="0"/>
    <x v="0"/>
    <x v="1624"/>
    <n v="1.9140000000000004E-2"/>
    <x v="1814"/>
    <n v="0.12649999999999997"/>
    <n v="1.7732942039999997"/>
    <n v="4"/>
    <n v="122.63999999999999"/>
    <x v="112"/>
    <x v="10"/>
    <x v="0"/>
  </r>
  <r>
    <x v="1"/>
    <x v="166"/>
    <x v="0"/>
    <x v="0"/>
    <s v="-1.898575"/>
    <x v="1"/>
    <x v="0"/>
    <x v="0"/>
    <x v="1625"/>
    <n v="1.7050000000000006E-2"/>
    <x v="1815"/>
    <n v="0.2069999999999998"/>
    <n v="1.211625854999999"/>
    <n v="7"/>
    <n v="62.16"/>
    <x v="43"/>
    <x v="9"/>
    <x v="0"/>
  </r>
  <r>
    <x v="1"/>
    <x v="167"/>
    <x v="0"/>
    <x v="0"/>
    <s v="-1.898575"/>
    <x v="1"/>
    <x v="0"/>
    <x v="0"/>
    <x v="1626"/>
    <n v="1.1660000000000004E-2"/>
    <x v="1816"/>
    <n v="0.19550000000000001"/>
    <n v="0.64191564800000001"/>
    <n v="3"/>
    <n v="134.4"/>
    <x v="78"/>
    <x v="11"/>
    <x v="2"/>
  </r>
  <r>
    <x v="1"/>
    <x v="168"/>
    <x v="0"/>
    <x v="0"/>
    <s v="-1.898575"/>
    <x v="1"/>
    <x v="0"/>
    <x v="0"/>
    <x v="1627"/>
    <n v="1.3090000000000003E-2"/>
    <x v="1817"/>
    <n v="0.54049999999999976"/>
    <n v="2.0333966729999986"/>
    <n v="5"/>
    <n v="90.719999999999985"/>
    <x v="2"/>
    <x v="4"/>
    <x v="0"/>
  </r>
  <r>
    <x v="1"/>
    <x v="169"/>
    <x v="0"/>
    <x v="0"/>
    <s v="-1.898575"/>
    <x v="1"/>
    <x v="0"/>
    <x v="0"/>
    <x v="1628"/>
    <n v="1.1000000000000003E-2"/>
    <x v="1818"/>
    <n v="0.66699999999999948"/>
    <n v="6.4294130999999961"/>
    <n v="2"/>
    <n v="189"/>
    <x v="17"/>
    <x v="3"/>
    <x v="7"/>
  </r>
  <r>
    <x v="1"/>
    <x v="170"/>
    <x v="0"/>
    <x v="0"/>
    <s v="-1.898575"/>
    <x v="1"/>
    <x v="0"/>
    <x v="0"/>
    <x v="1629"/>
    <n v="1.4300000000000002E-2"/>
    <x v="1819"/>
    <n v="5.7499999999999996E-2"/>
    <n v="0.39369329999999997"/>
    <n v="4"/>
    <n v="53.76"/>
    <x v="46"/>
    <x v="6"/>
    <x v="8"/>
  </r>
  <r>
    <x v="1"/>
    <x v="171"/>
    <x v="0"/>
    <x v="0"/>
    <s v="-1.898575"/>
    <x v="1"/>
    <x v="0"/>
    <x v="0"/>
    <x v="1630"/>
    <n v="1.8700000000000001E-2"/>
    <x v="1820"/>
    <n v="9.1999999999999943E-2"/>
    <n v="0.51956079999999971"/>
    <n v="6"/>
    <n v="62.16"/>
    <x v="13"/>
    <x v="11"/>
    <x v="0"/>
  </r>
  <r>
    <x v="1"/>
    <x v="172"/>
    <x v="0"/>
    <x v="0"/>
    <s v="-1.898575"/>
    <x v="1"/>
    <x v="0"/>
    <x v="0"/>
    <x v="1631"/>
    <n v="1.2980000000000002E-2"/>
    <x v="1821"/>
    <n v="0.81649999999999967"/>
    <n v="5.3329991439999977"/>
    <n v="4"/>
    <n v="201.6"/>
    <x v="29"/>
    <x v="3"/>
    <x v="10"/>
  </r>
  <r>
    <x v="1"/>
    <x v="173"/>
    <x v="0"/>
    <x v="0"/>
    <s v="-1.898575"/>
    <x v="1"/>
    <x v="0"/>
    <x v="0"/>
    <x v="1632"/>
    <n v="1.1550000000000003E-2"/>
    <x v="1822"/>
    <n v="1.0004999999999997"/>
    <n v="9.3578665949999991"/>
    <n v="8"/>
    <n v="164.64"/>
    <x v="71"/>
    <x v="7"/>
    <x v="9"/>
  </r>
  <r>
    <x v="1"/>
    <x v="174"/>
    <x v="0"/>
    <x v="0"/>
    <s v="-1.898575"/>
    <x v="1"/>
    <x v="0"/>
    <x v="0"/>
    <x v="1633"/>
    <n v="1.6720000000000002E-2"/>
    <x v="1823"/>
    <n v="0.40249999999999969"/>
    <n v="2.6858631799999979"/>
    <n v="3"/>
    <n v="93.239999999999981"/>
    <x v="20"/>
    <x v="14"/>
    <x v="1"/>
  </r>
  <r>
    <x v="1"/>
    <x v="175"/>
    <x v="0"/>
    <x v="0"/>
    <s v="-1.898575"/>
    <x v="1"/>
    <x v="0"/>
    <x v="0"/>
    <x v="1634"/>
    <n v="1.9470000000000005E-2"/>
    <x v="1824"/>
    <n v="0.34499999999999975"/>
    <n v="1.3226068349999991"/>
    <n v="5"/>
    <n v="0"/>
    <x v="23"/>
    <x v="0"/>
    <x v="3"/>
  </r>
  <r>
    <x v="1"/>
    <x v="176"/>
    <x v="0"/>
    <x v="0"/>
    <s v="-1.898575"/>
    <x v="1"/>
    <x v="0"/>
    <x v="0"/>
    <x v="1635"/>
    <n v="1.1660000000000004E-2"/>
    <x v="1825"/>
    <n v="0.31049999999999983"/>
    <n v="1.5129776969999993"/>
    <n v="2"/>
    <n v="112.55999999999999"/>
    <x v="53"/>
    <x v="8"/>
    <x v="12"/>
  </r>
  <r>
    <x v="1"/>
    <x v="177"/>
    <x v="0"/>
    <x v="0"/>
    <s v="-1.898575"/>
    <x v="1"/>
    <x v="0"/>
    <x v="0"/>
    <x v="1636"/>
    <n v="1.3860000000000001E-2"/>
    <x v="1826"/>
    <n v="0.51749999999999974"/>
    <n v="2.4938956349999986"/>
    <n v="4"/>
    <n v="201.6"/>
    <x v="79"/>
    <x v="23"/>
    <x v="6"/>
  </r>
  <r>
    <x v="1"/>
    <x v="178"/>
    <x v="0"/>
    <x v="0"/>
    <s v="-1.898575"/>
    <x v="1"/>
    <x v="0"/>
    <x v="0"/>
    <x v="1637"/>
    <n v="1.3090000000000003E-2"/>
    <x v="1827"/>
    <n v="0.19550000000000001"/>
    <n v="0.33549735449999984"/>
    <n v="2"/>
    <n v="0"/>
    <x v="5"/>
    <x v="2"/>
    <x v="6"/>
  </r>
  <r>
    <x v="1"/>
    <x v="179"/>
    <x v="0"/>
    <x v="0"/>
    <s v="-1.898575"/>
    <x v="1"/>
    <x v="0"/>
    <x v="0"/>
    <x v="1638"/>
    <n v="1.1110000000000002E-2"/>
    <x v="1828"/>
    <n v="1.1844999999999997"/>
    <n v="10.784452002499998"/>
    <n v="4"/>
    <n v="0"/>
    <x v="44"/>
    <x v="6"/>
    <x v="4"/>
  </r>
  <r>
    <x v="1"/>
    <x v="180"/>
    <x v="0"/>
    <x v="0"/>
    <s v="-1.898575"/>
    <x v="1"/>
    <x v="0"/>
    <x v="0"/>
    <x v="1639"/>
    <n v="1.1220000000000003E-2"/>
    <x v="1829"/>
    <n v="0.83949999999999969"/>
    <n v="2.0872925039999988"/>
    <n v="5"/>
    <n v="0"/>
    <x v="11"/>
    <x v="2"/>
    <x v="6"/>
  </r>
  <r>
    <x v="1"/>
    <x v="181"/>
    <x v="0"/>
    <x v="0"/>
    <s v="-1.898575"/>
    <x v="1"/>
    <x v="0"/>
    <x v="0"/>
    <x v="1640"/>
    <n v="1.2980000000000002E-2"/>
    <x v="1830"/>
    <n v="0.33349999999999974"/>
    <n v="1.2899913399999992"/>
    <n v="3"/>
    <n v="0"/>
    <x v="9"/>
    <x v="8"/>
    <x v="1"/>
  </r>
  <r>
    <x v="1"/>
    <x v="182"/>
    <x v="0"/>
    <x v="0"/>
    <s v="-1.898575"/>
    <x v="1"/>
    <x v="0"/>
    <x v="0"/>
    <x v="1641"/>
    <n v="1.8260000000000002E-2"/>
    <x v="1831"/>
    <n v="1.0464999999999995"/>
    <n v="15.185993822999992"/>
    <n v="5"/>
    <n v="0"/>
    <x v="4"/>
    <x v="8"/>
    <x v="0"/>
  </r>
  <r>
    <x v="1"/>
    <x v="183"/>
    <x v="0"/>
    <x v="0"/>
    <s v="-1.898575"/>
    <x v="1"/>
    <x v="0"/>
    <x v="0"/>
    <x v="1642"/>
    <n v="1.8480000000000003E-2"/>
    <x v="1832"/>
    <n v="0.77049999999999963"/>
    <n v="12.253945703999996"/>
    <n v="1"/>
    <n v="122.63999999999999"/>
    <x v="18"/>
    <x v="10"/>
    <x v="4"/>
  </r>
  <r>
    <x v="2"/>
    <x v="184"/>
    <x v="0"/>
    <x v="0"/>
    <s v="-1.898575"/>
    <x v="1"/>
    <x v="0"/>
    <x v="0"/>
    <x v="1643"/>
    <n v="1.8700000000000001E-2"/>
    <x v="1833"/>
    <n v="0.32200000000000001"/>
    <n v="11.585173600000001"/>
    <n v="1"/>
    <n v="55.439999999999991"/>
    <x v="40"/>
    <x v="3"/>
    <x v="2"/>
  </r>
  <r>
    <x v="2"/>
    <x v="185"/>
    <x v="0"/>
    <x v="0"/>
    <s v="-1.898575"/>
    <x v="1"/>
    <x v="0"/>
    <x v="0"/>
    <x v="777"/>
    <n v="1.4080000000000002E-2"/>
    <x v="1834"/>
    <n v="8.0500000000000044E-2"/>
    <n v="1.5267436800000012"/>
    <n v="4"/>
    <n v="169.67999999999998"/>
    <x v="8"/>
    <x v="16"/>
    <x v="11"/>
  </r>
  <r>
    <x v="2"/>
    <x v="186"/>
    <x v="0"/>
    <x v="0"/>
    <s v="-1.898575"/>
    <x v="1"/>
    <x v="0"/>
    <x v="0"/>
    <x v="1439"/>
    <n v="1.7819999999999999E-2"/>
    <x v="1835"/>
    <n v="1.3684999999999996"/>
    <n v="35.092418129999984"/>
    <n v="4"/>
    <n v="42"/>
    <x v="50"/>
    <x v="14"/>
    <x v="6"/>
  </r>
  <r>
    <x v="2"/>
    <x v="187"/>
    <x v="0"/>
    <x v="0"/>
    <s v="-1.898575"/>
    <x v="1"/>
    <x v="0"/>
    <x v="0"/>
    <x v="984"/>
    <n v="2.1229999999999999E-2"/>
    <x v="1836"/>
    <n v="0.42549999999999999"/>
    <n v="15.745155194999999"/>
    <n v="3"/>
    <n v="49.559999999999995"/>
    <x v="10"/>
    <x v="10"/>
    <x v="7"/>
  </r>
  <r>
    <x v="2"/>
    <x v="188"/>
    <x v="0"/>
    <x v="0"/>
    <s v="-1.898575"/>
    <x v="1"/>
    <x v="0"/>
    <x v="0"/>
    <x v="1644"/>
    <n v="1.8370000000000001E-2"/>
    <x v="1837"/>
    <n v="1.1154999999999997"/>
    <n v="26.516305089999996"/>
    <n v="2"/>
    <n v="13.2"/>
    <x v="79"/>
    <x v="8"/>
    <x v="1"/>
  </r>
  <r>
    <x v="2"/>
    <x v="189"/>
    <x v="0"/>
    <x v="0"/>
    <s v="-1.898575"/>
    <x v="1"/>
    <x v="0"/>
    <x v="0"/>
    <x v="207"/>
    <n v="2.1340000000000001E-2"/>
    <x v="1838"/>
    <n v="0.47149999999999997"/>
    <n v="19.288489769999998"/>
    <n v="5"/>
    <n v="25.2"/>
    <x v="21"/>
    <x v="17"/>
    <x v="2"/>
  </r>
  <r>
    <x v="2"/>
    <x v="190"/>
    <x v="0"/>
    <x v="0"/>
    <s v="-1.898575"/>
    <x v="1"/>
    <x v="0"/>
    <x v="0"/>
    <x v="204"/>
    <n v="1.7050000000000003E-2"/>
    <x v="1839"/>
    <n v="9.2000000000000068E-2"/>
    <n v="2.8501462000000028"/>
    <n v="5"/>
    <n v="133.56"/>
    <x v="16"/>
    <x v="2"/>
    <x v="11"/>
  </r>
  <r>
    <x v="2"/>
    <x v="191"/>
    <x v="0"/>
    <x v="0"/>
    <s v="-1.898575"/>
    <x v="1"/>
    <x v="0"/>
    <x v="0"/>
    <x v="1645"/>
    <n v="1.804E-2"/>
    <x v="1840"/>
    <n v="0.81649999999999967"/>
    <n v="15.142090479999995"/>
    <n v="3"/>
    <n v="228.47999999999996"/>
    <x v="69"/>
    <x v="19"/>
    <x v="10"/>
  </r>
  <r>
    <x v="2"/>
    <x v="192"/>
    <x v="0"/>
    <x v="0"/>
    <s v="-1.898575"/>
    <x v="1"/>
    <x v="0"/>
    <x v="0"/>
    <x v="1646"/>
    <n v="2.2990000000000003E-2"/>
    <x v="1841"/>
    <n v="1.1269999999999998"/>
    <n v="39.978713389999996"/>
    <n v="4"/>
    <n v="60"/>
    <x v="2"/>
    <x v="11"/>
    <x v="2"/>
  </r>
  <r>
    <x v="2"/>
    <x v="193"/>
    <x v="0"/>
    <x v="0"/>
    <s v="-1.898575"/>
    <x v="1"/>
    <x v="0"/>
    <x v="0"/>
    <x v="1647"/>
    <n v="1.8920000000000003E-2"/>
    <x v="1842"/>
    <n v="0.19550000000000003"/>
    <n v="7.6714356400000021"/>
    <n v="1"/>
    <n v="204.11999999999998"/>
    <x v="71"/>
    <x v="14"/>
    <x v="1"/>
  </r>
  <r>
    <x v="2"/>
    <x v="194"/>
    <x v="0"/>
    <x v="0"/>
    <s v="-1.898575"/>
    <x v="1"/>
    <x v="0"/>
    <x v="0"/>
    <x v="1028"/>
    <n v="1.9470000000000001E-2"/>
    <x v="1843"/>
    <n v="0.14949999999999999"/>
    <n v="4.8871744350000004"/>
    <n v="2"/>
    <n v="16.8"/>
    <x v="16"/>
    <x v="7"/>
    <x v="10"/>
  </r>
  <r>
    <x v="2"/>
    <x v="195"/>
    <x v="0"/>
    <x v="0"/>
    <s v="-1.898575"/>
    <x v="1"/>
    <x v="0"/>
    <x v="0"/>
    <x v="1648"/>
    <n v="1.9030000000000002E-2"/>
    <x v="1844"/>
    <n v="0.73599999999999965"/>
    <n v="28.348305919999991"/>
    <n v="6"/>
    <n v="39.6"/>
    <x v="8"/>
    <x v="11"/>
    <x v="13"/>
  </r>
  <r>
    <x v="2"/>
    <x v="196"/>
    <x v="0"/>
    <x v="0"/>
    <s v="-1.898575"/>
    <x v="1"/>
    <x v="0"/>
    <x v="0"/>
    <x v="1649"/>
    <n v="2.1890000000000003E-2"/>
    <x v="1845"/>
    <n v="0.47149999999999975"/>
    <n v="20.972546319999992"/>
    <n v="4"/>
    <n v="22.8"/>
    <x v="81"/>
    <x v="23"/>
    <x v="6"/>
  </r>
  <r>
    <x v="2"/>
    <x v="197"/>
    <x v="0"/>
    <x v="0"/>
    <s v="-1.898575"/>
    <x v="1"/>
    <x v="0"/>
    <x v="0"/>
    <x v="240"/>
    <n v="1.7160000000000002E-2"/>
    <x v="1846"/>
    <n v="0.37949999999999995"/>
    <n v="12.946293359999999"/>
    <n v="2"/>
    <n v="210.83999999999997"/>
    <x v="37"/>
    <x v="3"/>
    <x v="4"/>
  </r>
  <r>
    <x v="2"/>
    <x v="198"/>
    <x v="0"/>
    <x v="0"/>
    <s v="-1.898575"/>
    <x v="1"/>
    <x v="0"/>
    <x v="0"/>
    <x v="1650"/>
    <n v="2.0570000000000001E-2"/>
    <x v="1847"/>
    <n v="2.2999999999999882E-2"/>
    <n v="0.77542728999999599"/>
    <n v="4"/>
    <n v="46.199999999999996"/>
    <x v="17"/>
    <x v="14"/>
    <x v="8"/>
  </r>
  <r>
    <x v="2"/>
    <x v="199"/>
    <x v="0"/>
    <x v="0"/>
    <s v="-1.898575"/>
    <x v="1"/>
    <x v="0"/>
    <x v="0"/>
    <x v="1651"/>
    <n v="2.1010000000000001E-2"/>
    <x v="1848"/>
    <n v="0.27600000000000002"/>
    <n v="11.817872880000003"/>
    <n v="4"/>
    <n v="12"/>
    <x v="71"/>
    <x v="7"/>
    <x v="1"/>
  </r>
  <r>
    <x v="2"/>
    <x v="200"/>
    <x v="0"/>
    <x v="0"/>
    <s v="-1.898575"/>
    <x v="1"/>
    <x v="0"/>
    <x v="0"/>
    <x v="1652"/>
    <n v="2.2770000000000006E-2"/>
    <x v="1849"/>
    <n v="0.54049999999999976"/>
    <n v="23.137507799999995"/>
    <n v="5"/>
    <n v="86.52"/>
    <x v="12"/>
    <x v="14"/>
    <x v="11"/>
  </r>
  <r>
    <x v="2"/>
    <x v="201"/>
    <x v="0"/>
    <x v="0"/>
    <s v="-1.898575"/>
    <x v="1"/>
    <x v="0"/>
    <x v="0"/>
    <x v="974"/>
    <n v="1.584E-2"/>
    <x v="1850"/>
    <n v="1.1500000000000008E-2"/>
    <n v="0.30202128000000023"/>
    <n v="4"/>
    <n v="55.199999999999996"/>
    <x v="53"/>
    <x v="19"/>
    <x v="7"/>
  </r>
  <r>
    <x v="2"/>
    <x v="202"/>
    <x v="0"/>
    <x v="0"/>
    <s v="-1.898575"/>
    <x v="1"/>
    <x v="0"/>
    <x v="0"/>
    <x v="1025"/>
    <n v="1.6390000000000002E-2"/>
    <x v="1851"/>
    <n v="1.4144999999999996"/>
    <n v="39.087642329999994"/>
    <n v="3"/>
    <n v="57.599999999999994"/>
    <x v="49"/>
    <x v="11"/>
    <x v="2"/>
  </r>
  <r>
    <x v="2"/>
    <x v="203"/>
    <x v="0"/>
    <x v="0"/>
    <s v="-1.898575"/>
    <x v="1"/>
    <x v="0"/>
    <x v="0"/>
    <x v="1653"/>
    <n v="1.804E-2"/>
    <x v="1852"/>
    <n v="0.253"/>
    <n v="5.2122250400000008"/>
    <n v="1"/>
    <n v="155.4"/>
    <x v="28"/>
    <x v="27"/>
    <x v="7"/>
  </r>
  <r>
    <x v="2"/>
    <x v="204"/>
    <x v="0"/>
    <x v="0"/>
    <s v="-1.898575"/>
    <x v="1"/>
    <x v="0"/>
    <x v="0"/>
    <x v="1654"/>
    <n v="1.2540000000000001E-2"/>
    <x v="1853"/>
    <n v="0.21850000000000006"/>
    <n v="4.3127442600000014"/>
    <n v="3"/>
    <n v="106.67999999999999"/>
    <x v="21"/>
    <x v="3"/>
    <x v="13"/>
  </r>
  <r>
    <x v="2"/>
    <x v="205"/>
    <x v="0"/>
    <x v="0"/>
    <s v="-1.898575"/>
    <x v="1"/>
    <x v="0"/>
    <x v="0"/>
    <x v="1655"/>
    <n v="2.1010000000000001E-2"/>
    <x v="1854"/>
    <n v="0.37949999999999995"/>
    <n v="12.964577669999999"/>
    <n v="2"/>
    <n v="136.91999999999999"/>
    <x v="12"/>
    <x v="27"/>
    <x v="6"/>
  </r>
  <r>
    <x v="2"/>
    <x v="206"/>
    <x v="0"/>
    <x v="0"/>
    <s v="-1.898575"/>
    <x v="1"/>
    <x v="0"/>
    <x v="0"/>
    <x v="524"/>
    <n v="1.5180000000000001E-2"/>
    <x v="1855"/>
    <n v="6.9000000000000061E-2"/>
    <n v="1.8036572400000017"/>
    <n v="2"/>
    <n v="55.199999999999996"/>
    <x v="38"/>
    <x v="17"/>
    <x v="1"/>
  </r>
  <r>
    <x v="2"/>
    <x v="207"/>
    <x v="0"/>
    <x v="0"/>
    <s v="-1.898575"/>
    <x v="1"/>
    <x v="0"/>
    <x v="0"/>
    <x v="711"/>
    <n v="2.2000000000000006E-2"/>
    <x v="1856"/>
    <n v="3.4499999999999996E-2"/>
    <n v="1.6417170000000003"/>
    <n v="4"/>
    <n v="58.8"/>
    <x v="22"/>
    <x v="0"/>
    <x v="7"/>
  </r>
  <r>
    <x v="2"/>
    <x v="208"/>
    <x v="0"/>
    <x v="0"/>
    <s v="-1.898575"/>
    <x v="1"/>
    <x v="0"/>
    <x v="0"/>
    <x v="529"/>
    <n v="1.507E-2"/>
    <x v="1857"/>
    <n v="0.71299999999999986"/>
    <n v="14.677547059999997"/>
    <n v="4"/>
    <n v="34.799999999999997"/>
    <x v="67"/>
    <x v="16"/>
    <x v="1"/>
  </r>
  <r>
    <x v="2"/>
    <x v="209"/>
    <x v="0"/>
    <x v="0"/>
    <s v="-1.898575"/>
    <x v="1"/>
    <x v="0"/>
    <x v="0"/>
    <x v="359"/>
    <n v="1.6720000000000002E-2"/>
    <x v="1858"/>
    <n v="1.2879999999999996"/>
    <n v="30.881706239999993"/>
    <n v="7"/>
    <n v="100.8"/>
    <x v="12"/>
    <x v="17"/>
    <x v="7"/>
  </r>
  <r>
    <x v="2"/>
    <x v="210"/>
    <x v="0"/>
    <x v="0"/>
    <s v="-1.898575"/>
    <x v="1"/>
    <x v="0"/>
    <x v="0"/>
    <x v="1656"/>
    <n v="1.8920000000000003E-2"/>
    <x v="1859"/>
    <n v="0.39100000000000007"/>
    <n v="10.349410280000004"/>
    <n v="3"/>
    <n v="7.1999999999999993"/>
    <x v="54"/>
    <x v="6"/>
    <x v="3"/>
  </r>
  <r>
    <x v="2"/>
    <x v="211"/>
    <x v="0"/>
    <x v="0"/>
    <s v="-1.898575"/>
    <x v="1"/>
    <x v="0"/>
    <x v="0"/>
    <x v="767"/>
    <n v="1.507E-2"/>
    <x v="1860"/>
    <n v="0.18400000000000005"/>
    <n v="4.6944858400000014"/>
    <n v="3"/>
    <n v="18"/>
    <x v="32"/>
    <x v="17"/>
    <x v="8"/>
  </r>
  <r>
    <x v="2"/>
    <x v="212"/>
    <x v="0"/>
    <x v="0"/>
    <s v="-1.898575"/>
    <x v="1"/>
    <x v="0"/>
    <x v="0"/>
    <x v="1657"/>
    <n v="1.2870000000000003E-2"/>
    <x v="1861"/>
    <n v="5.7499999999999996E-2"/>
    <n v="1.0049539500000002"/>
    <n v="6"/>
    <n v="52.08"/>
    <x v="7"/>
    <x v="10"/>
    <x v="3"/>
  </r>
  <r>
    <x v="2"/>
    <x v="213"/>
    <x v="0"/>
    <x v="0"/>
    <s v="-1.898575"/>
    <x v="1"/>
    <x v="0"/>
    <x v="0"/>
    <x v="1644"/>
    <n v="1.8810000000000004E-2"/>
    <x v="1862"/>
    <n v="1.3914999999999995"/>
    <n v="33.869304809999996"/>
    <n v="6"/>
    <n v="120.96"/>
    <x v="29"/>
    <x v="8"/>
    <x v="1"/>
  </r>
  <r>
    <x v="2"/>
    <x v="214"/>
    <x v="0"/>
    <x v="0"/>
    <s v="-1.898575"/>
    <x v="1"/>
    <x v="0"/>
    <x v="0"/>
    <x v="1658"/>
    <n v="2.0350000000000004E-2"/>
    <x v="1863"/>
    <n v="1.3109999999999995"/>
    <n v="39.991596149999992"/>
    <n v="3"/>
    <n v="36"/>
    <x v="77"/>
    <x v="19"/>
    <x v="11"/>
  </r>
  <r>
    <x v="2"/>
    <x v="215"/>
    <x v="0"/>
    <x v="0"/>
    <s v="-1.898575"/>
    <x v="1"/>
    <x v="0"/>
    <x v="0"/>
    <x v="1659"/>
    <n v="1.5620000000000002E-2"/>
    <x v="1864"/>
    <n v="1.4719999999999998"/>
    <n v="32.787504640000002"/>
    <n v="2"/>
    <n v="31.2"/>
    <x v="29"/>
    <x v="17"/>
    <x v="8"/>
  </r>
  <r>
    <x v="2"/>
    <x v="216"/>
    <x v="0"/>
    <x v="0"/>
    <s v="-1.898575"/>
    <x v="1"/>
    <x v="0"/>
    <x v="0"/>
    <x v="1660"/>
    <n v="1.8260000000000005E-2"/>
    <x v="1865"/>
    <n v="0.83949999999999969"/>
    <n v="22.472709819999999"/>
    <n v="2"/>
    <n v="50.4"/>
    <x v="11"/>
    <x v="1"/>
    <x v="2"/>
  </r>
  <r>
    <x v="2"/>
    <x v="217"/>
    <x v="0"/>
    <x v="0"/>
    <s v="-1.898575"/>
    <x v="1"/>
    <x v="0"/>
    <x v="0"/>
    <x v="1661"/>
    <n v="1.8589999999999999E-2"/>
    <x v="1866"/>
    <n v="9.2000000000000012E-2"/>
    <n v="2.8766909599999999"/>
    <n v="5"/>
    <n v="63.839999999999989"/>
    <x v="63"/>
    <x v="8"/>
    <x v="8"/>
  </r>
  <r>
    <x v="2"/>
    <x v="218"/>
    <x v="0"/>
    <x v="0"/>
    <s v="-1.898575"/>
    <x v="1"/>
    <x v="0"/>
    <x v="0"/>
    <x v="1662"/>
    <n v="1.7930000000000005E-2"/>
    <x v="1867"/>
    <n v="1.0004999999999997"/>
    <n v="37.510375814999996"/>
    <n v="4"/>
    <n v="52.8"/>
    <x v="45"/>
    <x v="6"/>
    <x v="4"/>
  </r>
  <r>
    <x v="2"/>
    <x v="219"/>
    <x v="0"/>
    <x v="0"/>
    <s v="-1.898575"/>
    <x v="1"/>
    <x v="0"/>
    <x v="0"/>
    <x v="1663"/>
    <n v="2.222E-2"/>
    <x v="1868"/>
    <n v="1.4144999999999996"/>
    <n v="35.327533559999992"/>
    <n v="2"/>
    <n v="55.199999999999996"/>
    <x v="20"/>
    <x v="14"/>
    <x v="11"/>
  </r>
  <r>
    <x v="2"/>
    <x v="220"/>
    <x v="0"/>
    <x v="0"/>
    <s v="-1.898575"/>
    <x v="1"/>
    <x v="0"/>
    <x v="0"/>
    <x v="1664"/>
    <n v="1.804E-2"/>
    <x v="1869"/>
    <n v="1.2534999999999998"/>
    <n v="23.766410139999994"/>
    <n v="2"/>
    <n v="63.839999999999989"/>
    <x v="28"/>
    <x v="16"/>
    <x v="1"/>
  </r>
  <r>
    <x v="2"/>
    <x v="221"/>
    <x v="0"/>
    <x v="0"/>
    <s v="-1.898575"/>
    <x v="1"/>
    <x v="0"/>
    <x v="0"/>
    <x v="505"/>
    <n v="2.1780000000000008E-2"/>
    <x v="1870"/>
    <n v="0.94299999999999962"/>
    <n v="33.683205600000001"/>
    <n v="1"/>
    <n v="82.32"/>
    <x v="71"/>
    <x v="8"/>
    <x v="8"/>
  </r>
  <r>
    <x v="2"/>
    <x v="222"/>
    <x v="0"/>
    <x v="0"/>
    <s v="-1.898575"/>
    <x v="1"/>
    <x v="0"/>
    <x v="0"/>
    <x v="1438"/>
    <n v="2.2660000000000003E-2"/>
    <x v="1871"/>
    <n v="0.34499999999999992"/>
    <n v="15.455592899999999"/>
    <n v="1"/>
    <n v="20.399999999999999"/>
    <x v="44"/>
    <x v="1"/>
    <x v="3"/>
  </r>
  <r>
    <x v="2"/>
    <x v="223"/>
    <x v="0"/>
    <x v="0"/>
    <s v="-1.898575"/>
    <x v="1"/>
    <x v="0"/>
    <x v="0"/>
    <x v="1322"/>
    <n v="2.0240000000000005E-2"/>
    <x v="1872"/>
    <n v="1.4144999999999996"/>
    <n v="44.891024639999998"/>
    <n v="2"/>
    <n v="96.6"/>
    <x v="64"/>
    <x v="3"/>
    <x v="1"/>
  </r>
  <r>
    <x v="2"/>
    <x v="224"/>
    <x v="0"/>
    <x v="0"/>
    <s v="-1.898575"/>
    <x v="1"/>
    <x v="0"/>
    <x v="0"/>
    <x v="1102"/>
    <n v="1.8260000000000002E-2"/>
    <x v="1873"/>
    <n v="1.2189999999999994"/>
    <n v="28.469184259999992"/>
    <n v="6"/>
    <n v="240.23999999999998"/>
    <x v="13"/>
    <x v="23"/>
    <x v="13"/>
  </r>
  <r>
    <x v="2"/>
    <x v="225"/>
    <x v="0"/>
    <x v="0"/>
    <s v="-1.898575"/>
    <x v="1"/>
    <x v="0"/>
    <x v="0"/>
    <x v="1665"/>
    <n v="1.2430000000000002E-2"/>
    <x v="1874"/>
    <n v="1.4144999999999999"/>
    <n v="17.476741590000003"/>
    <n v="3"/>
    <n v="3.5999999999999996"/>
    <x v="32"/>
    <x v="12"/>
    <x v="8"/>
  </r>
  <r>
    <x v="2"/>
    <x v="226"/>
    <x v="0"/>
    <x v="0"/>
    <s v="-1.898575"/>
    <x v="1"/>
    <x v="0"/>
    <x v="0"/>
    <x v="742"/>
    <n v="1.694E-2"/>
    <x v="1875"/>
    <n v="1.1614999999999998"/>
    <n v="37.147929279999993"/>
    <n v="4"/>
    <n v="58.8"/>
    <x v="47"/>
    <x v="4"/>
    <x v="8"/>
  </r>
  <r>
    <x v="2"/>
    <x v="227"/>
    <x v="0"/>
    <x v="0"/>
    <s v="-1.898575"/>
    <x v="1"/>
    <x v="0"/>
    <x v="0"/>
    <x v="263"/>
    <n v="1.804E-2"/>
    <x v="1876"/>
    <n v="3.450000000000001E-2"/>
    <n v="1.1532701400000003"/>
    <n v="4"/>
    <n v="13.2"/>
    <x v="7"/>
    <x v="0"/>
    <x v="12"/>
  </r>
  <r>
    <x v="2"/>
    <x v="228"/>
    <x v="0"/>
    <x v="0"/>
    <s v="-1.898575"/>
    <x v="1"/>
    <x v="0"/>
    <x v="0"/>
    <x v="1666"/>
    <n v="1.4960000000000003E-2"/>
    <x v="1877"/>
    <n v="0.95449999999999979"/>
    <n v="17.235139239999999"/>
    <n v="3"/>
    <n v="58.8"/>
    <x v="37"/>
    <x v="10"/>
    <x v="9"/>
  </r>
  <r>
    <x v="2"/>
    <x v="229"/>
    <x v="0"/>
    <x v="0"/>
    <s v="-1.898575"/>
    <x v="1"/>
    <x v="0"/>
    <x v="0"/>
    <x v="1254"/>
    <n v="1.43E-2"/>
    <x v="1878"/>
    <n v="0.2644999999999999"/>
    <n v="5.6130073999999981"/>
    <n v="5"/>
    <n v="113.39999999999999"/>
    <x v="45"/>
    <x v="0"/>
    <x v="6"/>
  </r>
  <r>
    <x v="2"/>
    <x v="230"/>
    <x v="0"/>
    <x v="0"/>
    <s v="-1.898575"/>
    <x v="1"/>
    <x v="0"/>
    <x v="0"/>
    <x v="187"/>
    <n v="1.6390000000000002E-2"/>
    <x v="1879"/>
    <n v="0.97749999999999981"/>
    <n v="25.329556724999996"/>
    <n v="5"/>
    <n v="179.75999999999996"/>
    <x v="28"/>
    <x v="10"/>
    <x v="1"/>
  </r>
  <r>
    <x v="2"/>
    <x v="231"/>
    <x v="0"/>
    <x v="0"/>
    <s v="-1.898575"/>
    <x v="1"/>
    <x v="0"/>
    <x v="0"/>
    <x v="1212"/>
    <n v="2.0679999999999997E-2"/>
    <x v="1880"/>
    <n v="0.43699999999999972"/>
    <n v="16.65548587999999"/>
    <n v="5"/>
    <n v="86.52"/>
    <x v="79"/>
    <x v="2"/>
    <x v="0"/>
  </r>
  <r>
    <x v="2"/>
    <x v="232"/>
    <x v="0"/>
    <x v="0"/>
    <s v="-1.898575"/>
    <x v="1"/>
    <x v="0"/>
    <x v="0"/>
    <x v="684"/>
    <n v="1.804E-2"/>
    <x v="1881"/>
    <n v="8.0500000000000002E-2"/>
    <n v="2.4513473600000002"/>
    <n v="4"/>
    <n v="178.92"/>
    <x v="26"/>
    <x v="6"/>
    <x v="7"/>
  </r>
  <r>
    <x v="2"/>
    <x v="233"/>
    <x v="0"/>
    <x v="0"/>
    <s v="-1.898575"/>
    <x v="1"/>
    <x v="0"/>
    <x v="0"/>
    <x v="1667"/>
    <n v="2.1120000000000003E-2"/>
    <x v="1882"/>
    <n v="0.47149999999999975"/>
    <n v="9.918247679999995"/>
    <n v="4"/>
    <n v="230.15999999999997"/>
    <x v="38"/>
    <x v="11"/>
    <x v="6"/>
  </r>
  <r>
    <x v="2"/>
    <x v="234"/>
    <x v="0"/>
    <x v="0"/>
    <s v="-1.898575"/>
    <x v="1"/>
    <x v="0"/>
    <x v="0"/>
    <x v="254"/>
    <n v="1.5620000000000002E-2"/>
    <x v="1883"/>
    <n v="0.24150000000000008"/>
    <n v="7.3143539700000026"/>
    <n v="7"/>
    <n v="183.95999999999998"/>
    <x v="3"/>
    <x v="16"/>
    <x v="10"/>
  </r>
  <r>
    <x v="2"/>
    <x v="235"/>
    <x v="0"/>
    <x v="0"/>
    <s v="-1.898575"/>
    <x v="1"/>
    <x v="0"/>
    <x v="0"/>
    <x v="1668"/>
    <n v="2.222E-2"/>
    <x v="1884"/>
    <n v="0.75899999999999967"/>
    <n v="20.558410619999989"/>
    <n v="6"/>
    <n v="88.2"/>
    <x v="57"/>
    <x v="14"/>
    <x v="3"/>
  </r>
  <r>
    <x v="2"/>
    <x v="236"/>
    <x v="0"/>
    <x v="0"/>
    <s v="-1.898575"/>
    <x v="1"/>
    <x v="0"/>
    <x v="0"/>
    <x v="770"/>
    <n v="2.2660000000000003E-2"/>
    <x v="1885"/>
    <n v="0.1265"/>
    <n v="5.6785166900000013"/>
    <n v="6"/>
    <n v="288.95999999999998"/>
    <x v="50"/>
    <x v="8"/>
    <x v="8"/>
  </r>
  <r>
    <x v="2"/>
    <x v="237"/>
    <x v="0"/>
    <x v="0"/>
    <s v="-1.898575"/>
    <x v="1"/>
    <x v="0"/>
    <x v="0"/>
    <x v="1669"/>
    <n v="2.1890000000000003E-2"/>
    <x v="1886"/>
    <n v="0.33349999999999991"/>
    <n v="8.9063842999999991"/>
    <n v="5"/>
    <n v="192.35999999999999"/>
    <x v="25"/>
    <x v="22"/>
    <x v="0"/>
  </r>
  <r>
    <x v="2"/>
    <x v="238"/>
    <x v="0"/>
    <x v="0"/>
    <s v="-1.898575"/>
    <x v="1"/>
    <x v="0"/>
    <x v="0"/>
    <x v="1670"/>
    <n v="1.54E-2"/>
    <x v="1887"/>
    <n v="0.17249999999999996"/>
    <n v="2.7521339999999994"/>
    <n v="4"/>
    <n v="79.8"/>
    <x v="48"/>
    <x v="7"/>
    <x v="1"/>
  </r>
  <r>
    <x v="2"/>
    <x v="239"/>
    <x v="0"/>
    <x v="0"/>
    <s v="-1.898575"/>
    <x v="1"/>
    <x v="0"/>
    <x v="0"/>
    <x v="995"/>
    <n v="1.7819999999999999E-2"/>
    <x v="1888"/>
    <n v="0.27599999999999991"/>
    <n v="9.6497438399999975"/>
    <n v="4"/>
    <n v="162.11999999999998"/>
    <x v="34"/>
    <x v="17"/>
    <x v="13"/>
  </r>
  <r>
    <x v="2"/>
    <x v="240"/>
    <x v="0"/>
    <x v="0"/>
    <s v="-1.898575"/>
    <x v="1"/>
    <x v="0"/>
    <x v="0"/>
    <x v="1671"/>
    <n v="1.3860000000000003E-2"/>
    <x v="1889"/>
    <n v="0.83949999999999958"/>
    <n v="24.120329309999992"/>
    <n v="6"/>
    <n v="52.8"/>
    <x v="78"/>
    <x v="20"/>
    <x v="8"/>
  </r>
  <r>
    <x v="2"/>
    <x v="241"/>
    <x v="0"/>
    <x v="0"/>
    <s v="-1.898575"/>
    <x v="1"/>
    <x v="0"/>
    <x v="0"/>
    <x v="1672"/>
    <n v="1.8260000000000005E-2"/>
    <x v="1890"/>
    <n v="0.24150000000000005"/>
    <n v="8.784301680000004"/>
    <n v="4"/>
    <n v="101.63999999999999"/>
    <x v="31"/>
    <x v="20"/>
    <x v="7"/>
  </r>
  <r>
    <x v="2"/>
    <x v="242"/>
    <x v="0"/>
    <x v="0"/>
    <s v="-1.898575"/>
    <x v="1"/>
    <x v="0"/>
    <x v="0"/>
    <x v="1673"/>
    <n v="1.9360000000000002E-2"/>
    <x v="1891"/>
    <n v="1.1499999999999997"/>
    <n v="39.273695999999994"/>
    <n v="6"/>
    <n v="209.15999999999997"/>
    <x v="81"/>
    <x v="23"/>
    <x v="9"/>
  </r>
  <r>
    <x v="2"/>
    <x v="243"/>
    <x v="0"/>
    <x v="0"/>
    <s v="-1.898575"/>
    <x v="1"/>
    <x v="0"/>
    <x v="0"/>
    <x v="1674"/>
    <n v="1.7490000000000002E-2"/>
    <x v="1892"/>
    <n v="0.88549999999999962"/>
    <n v="21.651378209999994"/>
    <n v="5"/>
    <n v="103.32"/>
    <x v="69"/>
    <x v="8"/>
    <x v="8"/>
  </r>
  <r>
    <x v="2"/>
    <x v="244"/>
    <x v="0"/>
    <x v="0"/>
    <s v="-1.898575"/>
    <x v="1"/>
    <x v="0"/>
    <x v="0"/>
    <x v="1675"/>
    <n v="2.0679999999999997E-2"/>
    <x v="1893"/>
    <n v="0.81649999999999978"/>
    <n v="23.048325299999991"/>
    <n v="8"/>
    <n v="97.439999999999984"/>
    <x v="17"/>
    <x v="14"/>
    <x v="7"/>
  </r>
  <r>
    <x v="2"/>
    <x v="245"/>
    <x v="0"/>
    <x v="0"/>
    <s v="-1.898575"/>
    <x v="1"/>
    <x v="0"/>
    <x v="0"/>
    <x v="745"/>
    <n v="1.7160000000000002E-2"/>
    <x v="1894"/>
    <n v="1.1499999999999941E-2"/>
    <n v="0.38994383999999804"/>
    <n v="3"/>
    <n v="264.59999999999997"/>
    <x v="33"/>
    <x v="14"/>
    <x v="12"/>
  </r>
  <r>
    <x v="2"/>
    <x v="246"/>
    <x v="0"/>
    <x v="0"/>
    <s v="-1.898575"/>
    <x v="1"/>
    <x v="0"/>
    <x v="0"/>
    <x v="1676"/>
    <n v="1.3530000000000002E-2"/>
    <x v="1895"/>
    <n v="0.74749999999999961"/>
    <n v="14.300736449999993"/>
    <n v="5"/>
    <n v="113.39999999999999"/>
    <x v="29"/>
    <x v="7"/>
    <x v="2"/>
  </r>
  <r>
    <x v="2"/>
    <x v="247"/>
    <x v="0"/>
    <x v="0"/>
    <s v="-1.898575"/>
    <x v="1"/>
    <x v="0"/>
    <x v="0"/>
    <x v="1677"/>
    <n v="2.0240000000000001E-2"/>
    <x v="1896"/>
    <n v="0.42549999999999971"/>
    <n v="12.315331599999991"/>
    <n v="4"/>
    <n v="134.4"/>
    <x v="67"/>
    <x v="11"/>
    <x v="11"/>
  </r>
  <r>
    <x v="2"/>
    <x v="248"/>
    <x v="0"/>
    <x v="0"/>
    <s v="-1.898575"/>
    <x v="1"/>
    <x v="0"/>
    <x v="0"/>
    <x v="1666"/>
    <n v="2.0460000000000002E-2"/>
    <x v="1897"/>
    <n v="0.62099999999999977"/>
    <n v="15.335731619999995"/>
    <n v="4"/>
    <n v="126.83999999999997"/>
    <x v="0"/>
    <x v="14"/>
    <x v="4"/>
  </r>
  <r>
    <x v="2"/>
    <x v="249"/>
    <x v="0"/>
    <x v="0"/>
    <s v="-1.898575"/>
    <x v="1"/>
    <x v="0"/>
    <x v="0"/>
    <x v="988"/>
    <n v="2.2000000000000006E-2"/>
    <x v="1898"/>
    <n v="1.1499999999999941E-2"/>
    <n v="0.47589299999999768"/>
    <n v="2"/>
    <n v="122.63999999999999"/>
    <x v="57"/>
    <x v="19"/>
    <x v="6"/>
  </r>
  <r>
    <x v="2"/>
    <x v="250"/>
    <x v="0"/>
    <x v="0"/>
    <s v="-1.898575"/>
    <x v="1"/>
    <x v="0"/>
    <x v="0"/>
    <x v="185"/>
    <n v="1.7380000000000003E-2"/>
    <x v="1899"/>
    <n v="0.16100000000000006"/>
    <n v="4.0349755600000021"/>
    <n v="5"/>
    <n v="247.79999999999998"/>
    <x v="16"/>
    <x v="7"/>
    <x v="6"/>
  </r>
  <r>
    <x v="2"/>
    <x v="251"/>
    <x v="0"/>
    <x v="0"/>
    <s v="-1.898575"/>
    <x v="1"/>
    <x v="0"/>
    <x v="0"/>
    <x v="1678"/>
    <n v="1.4190000000000003E-2"/>
    <x v="1900"/>
    <n v="0.73599999999999988"/>
    <n v="14.642263680000001"/>
    <n v="3"/>
    <n v="283.08"/>
    <x v="38"/>
    <x v="16"/>
    <x v="8"/>
  </r>
  <r>
    <x v="2"/>
    <x v="252"/>
    <x v="0"/>
    <x v="0"/>
    <s v="-1.898575"/>
    <x v="1"/>
    <x v="0"/>
    <x v="0"/>
    <x v="1007"/>
    <n v="2.2660000000000003E-2"/>
    <x v="1901"/>
    <n v="0.43699999999999989"/>
    <n v="16.457822039999996"/>
    <n v="5"/>
    <n v="114.23999999999998"/>
    <x v="79"/>
    <x v="11"/>
    <x v="4"/>
  </r>
  <r>
    <x v="2"/>
    <x v="253"/>
    <x v="0"/>
    <x v="0"/>
    <s v="-1.898575"/>
    <x v="1"/>
    <x v="0"/>
    <x v="0"/>
    <x v="963"/>
    <n v="1.3200000000000002E-2"/>
    <x v="1902"/>
    <n v="0.47149999999999975"/>
    <n v="8.1220589999999966"/>
    <n v="7"/>
    <n v="213.35999999999999"/>
    <x v="53"/>
    <x v="23"/>
    <x v="13"/>
  </r>
  <r>
    <x v="2"/>
    <x v="254"/>
    <x v="0"/>
    <x v="0"/>
    <s v="-1.898575"/>
    <x v="1"/>
    <x v="0"/>
    <x v="0"/>
    <x v="1016"/>
    <n v="2.2990000000000003E-2"/>
    <x v="1903"/>
    <n v="5.7500000000000044E-2"/>
    <n v="1.7978180000000017"/>
    <n v="7"/>
    <n v="117.6"/>
    <x v="41"/>
    <x v="23"/>
    <x v="6"/>
  </r>
  <r>
    <x v="2"/>
    <x v="255"/>
    <x v="0"/>
    <x v="0"/>
    <s v="-1.898575"/>
    <x v="1"/>
    <x v="0"/>
    <x v="0"/>
    <x v="1679"/>
    <n v="1.3970000000000003E-2"/>
    <x v="1904"/>
    <n v="1.1729999999999996"/>
    <n v="18.222132719999998"/>
    <n v="7"/>
    <n v="206.64"/>
    <x v="35"/>
    <x v="20"/>
    <x v="10"/>
  </r>
  <r>
    <x v="2"/>
    <x v="256"/>
    <x v="0"/>
    <x v="0"/>
    <s v="-1.898575"/>
    <x v="1"/>
    <x v="0"/>
    <x v="0"/>
    <x v="1680"/>
    <n v="1.5180000000000004E-2"/>
    <x v="1905"/>
    <n v="0.19550000000000001"/>
    <n v="4.9144946400000009"/>
    <n v="7"/>
    <n v="241.92"/>
    <x v="35"/>
    <x v="19"/>
    <x v="6"/>
  </r>
  <r>
    <x v="2"/>
    <x v="257"/>
    <x v="0"/>
    <x v="0"/>
    <s v="-1.898575"/>
    <x v="1"/>
    <x v="0"/>
    <x v="0"/>
    <x v="1681"/>
    <n v="1.6390000000000002E-2"/>
    <x v="1906"/>
    <n v="0.42549999999999977"/>
    <n v="6.8553879349999969"/>
    <n v="3"/>
    <n v="141.11999999999998"/>
    <x v="35"/>
    <x v="15"/>
    <x v="5"/>
  </r>
  <r>
    <x v="2"/>
    <x v="258"/>
    <x v="0"/>
    <x v="0"/>
    <s v="-1.898575"/>
    <x v="1"/>
    <x v="0"/>
    <x v="0"/>
    <x v="1322"/>
    <n v="1.5290000000000002E-2"/>
    <x v="1907"/>
    <n v="0.1265"/>
    <n v="3.0328020800000002"/>
    <n v="4"/>
    <n v="152.88"/>
    <x v="36"/>
    <x v="27"/>
    <x v="3"/>
  </r>
  <r>
    <x v="2"/>
    <x v="259"/>
    <x v="0"/>
    <x v="0"/>
    <s v="-1.898575"/>
    <x v="1"/>
    <x v="0"/>
    <x v="0"/>
    <x v="1288"/>
    <n v="2.0020000000000003E-2"/>
    <x v="1908"/>
    <n v="0"/>
    <n v="0"/>
    <n v="4"/>
    <n v="149.51999999999998"/>
    <x v="38"/>
    <x v="17"/>
    <x v="0"/>
  </r>
  <r>
    <x v="2"/>
    <x v="260"/>
    <x v="0"/>
    <x v="0"/>
    <s v="-1.898575"/>
    <x v="1"/>
    <x v="0"/>
    <x v="0"/>
    <x v="1682"/>
    <n v="1.507E-2"/>
    <x v="1909"/>
    <n v="0.41399999999999981"/>
    <n v="7.1436320999999969"/>
    <n v="4"/>
    <n v="152.88"/>
    <x v="25"/>
    <x v="3"/>
    <x v="0"/>
  </r>
  <r>
    <x v="2"/>
    <x v="261"/>
    <x v="0"/>
    <x v="0"/>
    <s v="-1.898575"/>
    <x v="1"/>
    <x v="0"/>
    <x v="0"/>
    <x v="676"/>
    <n v="1.3310000000000002E-2"/>
    <x v="1910"/>
    <n v="0.83949999999999969"/>
    <n v="18.235551839999996"/>
    <n v="4"/>
    <n v="171.35999999999999"/>
    <x v="50"/>
    <x v="20"/>
    <x v="5"/>
  </r>
  <r>
    <x v="2"/>
    <x v="262"/>
    <x v="0"/>
    <x v="0"/>
    <s v="-1.898575"/>
    <x v="1"/>
    <x v="0"/>
    <x v="0"/>
    <x v="189"/>
    <n v="1.584E-2"/>
    <x v="1911"/>
    <n v="0.20700000000000007"/>
    <n v="4.5773164800000012"/>
    <n v="7"/>
    <n v="115.07999999999998"/>
    <x v="41"/>
    <x v="19"/>
    <x v="1"/>
  </r>
  <r>
    <x v="2"/>
    <x v="263"/>
    <x v="0"/>
    <x v="0"/>
    <s v="-1.898575"/>
    <x v="1"/>
    <x v="0"/>
    <x v="0"/>
    <x v="1683"/>
    <n v="1.5620000000000002E-2"/>
    <x v="1912"/>
    <n v="1.2419999999999995"/>
    <n v="37.131676559999988"/>
    <n v="2"/>
    <n v="258.71999999999997"/>
    <x v="53"/>
    <x v="22"/>
    <x v="1"/>
  </r>
  <r>
    <x v="2"/>
    <x v="264"/>
    <x v="0"/>
    <x v="0"/>
    <s v="-1.898575"/>
    <x v="1"/>
    <x v="0"/>
    <x v="0"/>
    <x v="730"/>
    <n v="2.1560000000000003E-2"/>
    <x v="1913"/>
    <n v="0.54049999999999965"/>
    <n v="15.219053079999993"/>
    <n v="8"/>
    <n v="272.99999999999994"/>
    <x v="32"/>
    <x v="15"/>
    <x v="12"/>
  </r>
  <r>
    <x v="2"/>
    <x v="265"/>
    <x v="0"/>
    <x v="0"/>
    <s v="-1.898575"/>
    <x v="1"/>
    <x v="0"/>
    <x v="0"/>
    <x v="1684"/>
    <n v="1.4410000000000004E-2"/>
    <x v="1914"/>
    <n v="0.63249999999999973"/>
    <n v="8.7406376749999986"/>
    <n v="6"/>
    <n v="158.75999999999996"/>
    <x v="71"/>
    <x v="14"/>
    <x v="2"/>
  </r>
  <r>
    <x v="2"/>
    <x v="266"/>
    <x v="0"/>
    <x v="0"/>
    <s v="-1.898575"/>
    <x v="1"/>
    <x v="0"/>
    <x v="0"/>
    <x v="1685"/>
    <n v="1.5400000000000002E-2"/>
    <x v="1915"/>
    <n v="0.39099999999999974"/>
    <n v="8.875543599999995"/>
    <n v="3"/>
    <n v="120.11999999999999"/>
    <x v="31"/>
    <x v="2"/>
    <x v="8"/>
  </r>
  <r>
    <x v="2"/>
    <x v="267"/>
    <x v="0"/>
    <x v="0"/>
    <s v="-1.898575"/>
    <x v="1"/>
    <x v="0"/>
    <x v="0"/>
    <x v="1644"/>
    <n v="1.3860000000000001E-2"/>
    <x v="1916"/>
    <n v="0.42549999999999988"/>
    <n v="7.6312744199999987"/>
    <n v="3"/>
    <n v="131.04"/>
    <x v="35"/>
    <x v="4"/>
    <x v="3"/>
  </r>
  <r>
    <x v="2"/>
    <x v="268"/>
    <x v="0"/>
    <x v="0"/>
    <s v="-1.898575"/>
    <x v="1"/>
    <x v="0"/>
    <x v="0"/>
    <x v="1686"/>
    <n v="1.9910000000000004E-2"/>
    <x v="1917"/>
    <n v="0.94299999999999951"/>
    <n v="36.742929409999988"/>
    <n v="4"/>
    <n v="232.67999999999995"/>
    <x v="64"/>
    <x v="6"/>
    <x v="13"/>
  </r>
  <r>
    <x v="2"/>
    <x v="269"/>
    <x v="0"/>
    <x v="0"/>
    <s v="-1.898575"/>
    <x v="1"/>
    <x v="0"/>
    <x v="0"/>
    <x v="1687"/>
    <n v="1.7270000000000001E-2"/>
    <x v="1918"/>
    <n v="0.60949999999999971"/>
    <n v="18.315353099999992"/>
    <n v="4"/>
    <n v="78.11999999999999"/>
    <x v="33"/>
    <x v="11"/>
    <x v="1"/>
  </r>
  <r>
    <x v="2"/>
    <x v="270"/>
    <x v="0"/>
    <x v="0"/>
    <s v="-1.898575"/>
    <x v="1"/>
    <x v="0"/>
    <x v="0"/>
    <x v="1688"/>
    <n v="1.6720000000000002E-2"/>
    <x v="1919"/>
    <n v="0.16100000000000006"/>
    <n v="2.745758400000001"/>
    <n v="8"/>
    <n v="69.719999999999985"/>
    <x v="37"/>
    <x v="1"/>
    <x v="10"/>
  </r>
  <r>
    <x v="2"/>
    <x v="271"/>
    <x v="0"/>
    <x v="0"/>
    <s v="-1.898575"/>
    <x v="1"/>
    <x v="0"/>
    <x v="0"/>
    <x v="1689"/>
    <n v="1.7270000000000001E-2"/>
    <x v="1920"/>
    <n v="0.47149999999999975"/>
    <n v="16.538036954999992"/>
    <n v="4"/>
    <n v="184.79999999999998"/>
    <x v="22"/>
    <x v="0"/>
    <x v="0"/>
  </r>
  <r>
    <x v="2"/>
    <x v="272"/>
    <x v="0"/>
    <x v="0"/>
    <s v="-1.898575"/>
    <x v="1"/>
    <x v="0"/>
    <x v="0"/>
    <x v="1690"/>
    <n v="2.0790000000000006E-2"/>
    <x v="1921"/>
    <n v="1.2304999999999995"/>
    <n v="42.082546274999991"/>
    <n v="3"/>
    <n v="106.67999999999999"/>
    <x v="44"/>
    <x v="1"/>
    <x v="4"/>
  </r>
  <r>
    <x v="2"/>
    <x v="273"/>
    <x v="0"/>
    <x v="0"/>
    <s v="-1.898575"/>
    <x v="1"/>
    <x v="0"/>
    <x v="0"/>
    <x v="1691"/>
    <n v="1.8370000000000004E-2"/>
    <x v="1922"/>
    <n v="0.90849999999999975"/>
    <n v="21.428862179999999"/>
    <n v="3"/>
    <n v="204.11999999999998"/>
    <x v="28"/>
    <x v="13"/>
    <x v="6"/>
  </r>
  <r>
    <x v="2"/>
    <x v="274"/>
    <x v="0"/>
    <x v="0"/>
    <s v="-1.898575"/>
    <x v="1"/>
    <x v="0"/>
    <x v="0"/>
    <x v="1692"/>
    <n v="1.397E-2"/>
    <x v="1923"/>
    <n v="0.93149999999999966"/>
    <n v="23.072146514999989"/>
    <n v="5"/>
    <n v="131.04"/>
    <x v="62"/>
    <x v="15"/>
    <x v="4"/>
  </r>
  <r>
    <x v="0"/>
    <x v="0"/>
    <x v="1"/>
    <x v="1"/>
    <s v="-0.12776"/>
    <x v="1"/>
    <x v="0"/>
    <x v="0"/>
    <x v="1693"/>
    <n v="1.9470000000000008E-2"/>
    <x v="1924"/>
    <n v="0.14949999999999999"/>
    <n v="2.9515157100000011"/>
    <n v="6"/>
    <n v="110.87999999999998"/>
    <x v="28"/>
    <x v="11"/>
    <x v="11"/>
  </r>
  <r>
    <x v="0"/>
    <x v="1"/>
    <x v="1"/>
    <x v="1"/>
    <s v="-0.12776"/>
    <x v="1"/>
    <x v="0"/>
    <x v="0"/>
    <x v="1694"/>
    <n v="2.2000000000000006E-2"/>
    <x v="1925"/>
    <n v="0.19549999999999992"/>
    <n v="7.1689068000000002"/>
    <n v="4"/>
    <n v="208.32"/>
    <x v="107"/>
    <x v="8"/>
    <x v="13"/>
  </r>
  <r>
    <x v="0"/>
    <x v="2"/>
    <x v="1"/>
    <x v="1"/>
    <s v="-0.12776"/>
    <x v="1"/>
    <x v="0"/>
    <x v="0"/>
    <x v="1695"/>
    <n v="1.7490000000000002E-2"/>
    <x v="1926"/>
    <n v="0.45999999999999974"/>
    <n v="14.613664559999993"/>
    <n v="7"/>
    <n v="132.72"/>
    <x v="78"/>
    <x v="9"/>
    <x v="2"/>
  </r>
  <r>
    <x v="0"/>
    <x v="3"/>
    <x v="1"/>
    <x v="1"/>
    <s v="-0.12776"/>
    <x v="1"/>
    <x v="0"/>
    <x v="0"/>
    <x v="1696"/>
    <n v="1.7160000000000002E-2"/>
    <x v="1927"/>
    <n v="6.9000000000000061E-2"/>
    <n v="1.8608372640000017"/>
    <n v="6"/>
    <n v="84"/>
    <x v="14"/>
    <x v="4"/>
    <x v="11"/>
  </r>
  <r>
    <x v="0"/>
    <x v="4"/>
    <x v="1"/>
    <x v="1"/>
    <s v="-0.12776"/>
    <x v="1"/>
    <x v="0"/>
    <x v="0"/>
    <x v="1697"/>
    <n v="2.1010000000000001E-2"/>
    <x v="1928"/>
    <n v="0.55199999999999971"/>
    <n v="20.045153567999989"/>
    <n v="7"/>
    <n v="85.679999999999993"/>
    <x v="31"/>
    <x v="19"/>
    <x v="1"/>
  </r>
  <r>
    <x v="0"/>
    <x v="5"/>
    <x v="1"/>
    <x v="1"/>
    <s v="-0.12776"/>
    <x v="1"/>
    <x v="0"/>
    <x v="0"/>
    <x v="1698"/>
    <n v="1.8480000000000003E-2"/>
    <x v="1929"/>
    <n v="0.37949999999999978"/>
    <n v="12.660156431999996"/>
    <n v="4"/>
    <n v="141.11999999999998"/>
    <x v="5"/>
    <x v="17"/>
    <x v="0"/>
  </r>
  <r>
    <x v="0"/>
    <x v="6"/>
    <x v="1"/>
    <x v="1"/>
    <s v="-0.12776"/>
    <x v="1"/>
    <x v="0"/>
    <x v="0"/>
    <x v="1699"/>
    <n v="1.8040000000000004E-2"/>
    <x v="1930"/>
    <n v="0.67849999999999977"/>
    <n v="19.520575271999999"/>
    <n v="4"/>
    <n v="0"/>
    <x v="109"/>
    <x v="9"/>
    <x v="11"/>
  </r>
  <r>
    <x v="0"/>
    <x v="7"/>
    <x v="1"/>
    <x v="1"/>
    <s v="-0.12776"/>
    <x v="1"/>
    <x v="0"/>
    <x v="0"/>
    <x v="1700"/>
    <n v="1.9250000000000003E-2"/>
    <x v="1931"/>
    <n v="0.22999999999999998"/>
    <n v="5.5308330000000003"/>
    <n v="4"/>
    <n v="258.71999999999997"/>
    <x v="29"/>
    <x v="4"/>
    <x v="0"/>
  </r>
  <r>
    <x v="0"/>
    <x v="8"/>
    <x v="1"/>
    <x v="1"/>
    <s v="-0.12776"/>
    <x v="1"/>
    <x v="0"/>
    <x v="0"/>
    <x v="1701"/>
    <n v="1.5070000000000002E-2"/>
    <x v="1932"/>
    <n v="0.18399999999999991"/>
    <n v="4.3900236159999979"/>
    <n v="5"/>
    <n v="0"/>
    <x v="67"/>
    <x v="2"/>
    <x v="6"/>
  </r>
  <r>
    <x v="0"/>
    <x v="9"/>
    <x v="1"/>
    <x v="1"/>
    <s v="-0.12776"/>
    <x v="1"/>
    <x v="0"/>
    <x v="0"/>
    <x v="1702"/>
    <n v="1.2870000000000003E-2"/>
    <x v="1933"/>
    <n v="0.65549999999999975"/>
    <n v="11.604953646"/>
    <n v="5"/>
    <n v="0"/>
    <x v="9"/>
    <x v="8"/>
    <x v="9"/>
  </r>
  <r>
    <x v="0"/>
    <x v="10"/>
    <x v="1"/>
    <x v="1"/>
    <s v="-0.12776"/>
    <x v="1"/>
    <x v="0"/>
    <x v="0"/>
    <x v="1703"/>
    <n v="1.5510000000000003E-2"/>
    <x v="1934"/>
    <n v="0.49449999999999977"/>
    <n v="9.430656971999996"/>
    <n v="4"/>
    <n v="231"/>
    <x v="15"/>
    <x v="19"/>
    <x v="4"/>
  </r>
  <r>
    <x v="0"/>
    <x v="11"/>
    <x v="1"/>
    <x v="1"/>
    <s v="-0.12776"/>
    <x v="1"/>
    <x v="0"/>
    <x v="0"/>
    <x v="1704"/>
    <n v="1.7819999999999999E-2"/>
    <x v="1935"/>
    <n v="0.10349999999999999"/>
    <n v="2.1759877260000002"/>
    <n v="9"/>
    <n v="98.279999999999987"/>
    <x v="46"/>
    <x v="2"/>
    <x v="3"/>
  </r>
  <r>
    <x v="0"/>
    <x v="12"/>
    <x v="1"/>
    <x v="1"/>
    <s v="-0.12776"/>
    <x v="1"/>
    <x v="0"/>
    <x v="0"/>
    <x v="1705"/>
    <n v="1.7930000000000001E-2"/>
    <x v="1936"/>
    <n v="1.0119999999999996"/>
    <n v="32.57419123199999"/>
    <n v="7"/>
    <n v="77.279999999999987"/>
    <x v="43"/>
    <x v="9"/>
    <x v="1"/>
  </r>
  <r>
    <x v="0"/>
    <x v="13"/>
    <x v="1"/>
    <x v="1"/>
    <s v="-0.12776"/>
    <x v="1"/>
    <x v="0"/>
    <x v="0"/>
    <x v="1706"/>
    <n v="2.1780000000000001E-2"/>
    <x v="1937"/>
    <n v="1.0119999999999996"/>
    <n v="43.350946847999985"/>
    <n v="6"/>
    <n v="189"/>
    <x v="9"/>
    <x v="2"/>
    <x v="12"/>
  </r>
  <r>
    <x v="0"/>
    <x v="14"/>
    <x v="1"/>
    <x v="1"/>
    <s v="-0.12776"/>
    <x v="1"/>
    <x v="0"/>
    <x v="0"/>
    <x v="1420"/>
    <n v="2.189E-2"/>
    <x v="1938"/>
    <n v="0.39099999999999968"/>
    <n v="13.078136719999987"/>
    <n v="7"/>
    <n v="87.36"/>
    <x v="71"/>
    <x v="9"/>
    <x v="10"/>
  </r>
  <r>
    <x v="0"/>
    <x v="15"/>
    <x v="1"/>
    <x v="1"/>
    <s v="-0.12776"/>
    <x v="1"/>
    <x v="0"/>
    <x v="0"/>
    <x v="1707"/>
    <n v="2.1229999999999999E-2"/>
    <x v="1939"/>
    <n v="0.65549999999999975"/>
    <n v="22.889472671999993"/>
    <n v="6"/>
    <n v="0"/>
    <x v="84"/>
    <x v="6"/>
    <x v="10"/>
  </r>
  <r>
    <x v="0"/>
    <x v="16"/>
    <x v="1"/>
    <x v="1"/>
    <s v="-0.12776"/>
    <x v="1"/>
    <x v="0"/>
    <x v="0"/>
    <x v="1708"/>
    <n v="2.332E-2"/>
    <x v="1940"/>
    <n v="0.66699999999999948"/>
    <n v="25.593275575999979"/>
    <n v="5"/>
    <n v="293.99999999999994"/>
    <x v="29"/>
    <x v="11"/>
    <x v="10"/>
  </r>
  <r>
    <x v="0"/>
    <x v="17"/>
    <x v="1"/>
    <x v="1"/>
    <s v="-0.12776"/>
    <x v="1"/>
    <x v="0"/>
    <x v="0"/>
    <x v="1709"/>
    <n v="1.3860000000000001E-2"/>
    <x v="1941"/>
    <n v="1.1499999999999941E-2"/>
    <n v="0.22894779599999882"/>
    <n v="6"/>
    <n v="218.4"/>
    <x v="15"/>
    <x v="6"/>
    <x v="2"/>
  </r>
  <r>
    <x v="0"/>
    <x v="18"/>
    <x v="1"/>
    <x v="1"/>
    <s v="-0.12776"/>
    <x v="1"/>
    <x v="0"/>
    <x v="0"/>
    <x v="540"/>
    <n v="2.222E-2"/>
    <x v="1942"/>
    <n v="0.43699999999999961"/>
    <n v="13.836949499999987"/>
    <n v="5"/>
    <n v="262.08"/>
    <x v="32"/>
    <x v="9"/>
    <x v="3"/>
  </r>
  <r>
    <x v="0"/>
    <x v="19"/>
    <x v="1"/>
    <x v="1"/>
    <s v="-0.12776"/>
    <x v="1"/>
    <x v="0"/>
    <x v="0"/>
    <x v="1710"/>
    <n v="1.8480000000000003E-2"/>
    <x v="1943"/>
    <n v="0.81649999999999967"/>
    <n v="27.661008143999993"/>
    <n v="5"/>
    <n v="0"/>
    <x v="55"/>
    <x v="2"/>
    <x v="2"/>
  </r>
  <r>
    <x v="0"/>
    <x v="20"/>
    <x v="1"/>
    <x v="1"/>
    <s v="-0.12776"/>
    <x v="1"/>
    <x v="0"/>
    <x v="0"/>
    <x v="1711"/>
    <n v="1.4960000000000003E-2"/>
    <x v="1944"/>
    <n v="0.96599999999999975"/>
    <n v="21.526745856000002"/>
    <n v="8"/>
    <n v="178.92"/>
    <x v="33"/>
    <x v="9"/>
    <x v="12"/>
  </r>
  <r>
    <x v="0"/>
    <x v="21"/>
    <x v="1"/>
    <x v="1"/>
    <s v="-0.12776"/>
    <x v="1"/>
    <x v="0"/>
    <x v="0"/>
    <x v="545"/>
    <n v="2.2990000000000003E-2"/>
    <x v="1945"/>
    <n v="0.88549999999999962"/>
    <n v="34.571352738999991"/>
    <n v="7"/>
    <n v="95.759999999999991"/>
    <x v="32"/>
    <x v="3"/>
    <x v="2"/>
  </r>
  <r>
    <x v="0"/>
    <x v="22"/>
    <x v="1"/>
    <x v="1"/>
    <s v="-0.12776"/>
    <x v="1"/>
    <x v="0"/>
    <x v="0"/>
    <x v="1712"/>
    <n v="2.0790000000000006E-2"/>
    <x v="1946"/>
    <n v="0.79349999999999976"/>
    <n v="26.058447954000002"/>
    <n v="6"/>
    <n v="138.59999999999997"/>
    <x v="19"/>
    <x v="5"/>
    <x v="1"/>
  </r>
  <r>
    <x v="0"/>
    <x v="23"/>
    <x v="1"/>
    <x v="1"/>
    <s v="-0.12776"/>
    <x v="1"/>
    <x v="0"/>
    <x v="0"/>
    <x v="1713"/>
    <n v="1.8589999999999999E-2"/>
    <x v="1947"/>
    <n v="1.2534999999999994"/>
    <n v="41.003193373999977"/>
    <n v="6"/>
    <n v="194.87999999999997"/>
    <x v="56"/>
    <x v="17"/>
    <x v="3"/>
  </r>
  <r>
    <x v="0"/>
    <x v="24"/>
    <x v="1"/>
    <x v="1"/>
    <s v="-0.12776"/>
    <x v="1"/>
    <x v="0"/>
    <x v="0"/>
    <x v="1714"/>
    <n v="2.5190000000000008E-2"/>
    <x v="1948"/>
    <n v="1.0119999999999996"/>
    <n v="30.560145264000003"/>
    <n v="1"/>
    <n v="265.44"/>
    <x v="50"/>
    <x v="0"/>
    <x v="13"/>
  </r>
  <r>
    <x v="0"/>
    <x v="25"/>
    <x v="1"/>
    <x v="1"/>
    <s v="-0.12776"/>
    <x v="1"/>
    <x v="0"/>
    <x v="0"/>
    <x v="1715"/>
    <n v="2.2990000000000003E-2"/>
    <x v="1949"/>
    <n v="9.1999999999999887E-2"/>
    <n v="3.0224493199999967"/>
    <n v="3"/>
    <n v="198.23999999999998"/>
    <x v="111"/>
    <x v="5"/>
    <x v="7"/>
  </r>
  <r>
    <x v="0"/>
    <x v="26"/>
    <x v="1"/>
    <x v="1"/>
    <s v="-0.12776"/>
    <x v="1"/>
    <x v="0"/>
    <x v="0"/>
    <x v="1716"/>
    <n v="2.0900000000000002E-2"/>
    <x v="1950"/>
    <n v="0.58649999999999969"/>
    <n v="20.830990289999992"/>
    <n v="5"/>
    <n v="127.67999999999998"/>
    <x v="20"/>
    <x v="19"/>
    <x v="6"/>
  </r>
  <r>
    <x v="0"/>
    <x v="27"/>
    <x v="1"/>
    <x v="1"/>
    <s v="-0.12776"/>
    <x v="1"/>
    <x v="0"/>
    <x v="0"/>
    <x v="1717"/>
    <n v="2.2110000000000001E-2"/>
    <x v="1951"/>
    <n v="1.0924999999999996"/>
    <n v="32.831713859999986"/>
    <n v="7"/>
    <n v="138.59999999999997"/>
    <x v="8"/>
    <x v="4"/>
    <x v="11"/>
  </r>
  <r>
    <x v="0"/>
    <x v="28"/>
    <x v="1"/>
    <x v="1"/>
    <s v="-0.12776"/>
    <x v="1"/>
    <x v="0"/>
    <x v="0"/>
    <x v="1718"/>
    <n v="1.7270000000000001E-2"/>
    <x v="1952"/>
    <n v="1.0004999999999997"/>
    <n v="18.498506630999994"/>
    <n v="4"/>
    <n v="124.32"/>
    <x v="113"/>
    <x v="9"/>
    <x v="13"/>
  </r>
  <r>
    <x v="0"/>
    <x v="29"/>
    <x v="1"/>
    <x v="1"/>
    <s v="-0.12776"/>
    <x v="1"/>
    <x v="0"/>
    <x v="0"/>
    <x v="1719"/>
    <n v="1.6500000000000004E-2"/>
    <x v="1953"/>
    <n v="3.4499999999999878E-2"/>
    <n v="0.71679959999999765"/>
    <n v="9"/>
    <n v="158.75999999999996"/>
    <x v="4"/>
    <x v="8"/>
    <x v="6"/>
  </r>
  <r>
    <x v="0"/>
    <x v="30"/>
    <x v="1"/>
    <x v="1"/>
    <s v="-0.12776"/>
    <x v="1"/>
    <x v="0"/>
    <x v="0"/>
    <x v="1720"/>
    <n v="2.1780000000000004E-2"/>
    <x v="1954"/>
    <n v="0.47149999999999981"/>
    <n v="14.385193415999996"/>
    <n v="3"/>
    <n v="0"/>
    <x v="26"/>
    <x v="4"/>
    <x v="1"/>
  </r>
  <r>
    <x v="0"/>
    <x v="31"/>
    <x v="1"/>
    <x v="1"/>
    <s v="-0.12776"/>
    <x v="1"/>
    <x v="0"/>
    <x v="0"/>
    <x v="1721"/>
    <n v="1.8260000000000002E-2"/>
    <x v="1955"/>
    <n v="0.161"/>
    <n v="3.5501749359999999"/>
    <n v="5"/>
    <n v="46.8"/>
    <x v="22"/>
    <x v="19"/>
    <x v="3"/>
  </r>
  <r>
    <x v="0"/>
    <x v="32"/>
    <x v="1"/>
    <x v="1"/>
    <s v="-0.12776"/>
    <x v="1"/>
    <x v="0"/>
    <x v="0"/>
    <x v="1722"/>
    <n v="1.9580000000000004E-2"/>
    <x v="1956"/>
    <n v="0.1265"/>
    <n v="4.0140155220000011"/>
    <n v="6"/>
    <n v="0"/>
    <x v="56"/>
    <x v="9"/>
    <x v="7"/>
  </r>
  <r>
    <x v="0"/>
    <x v="33"/>
    <x v="1"/>
    <x v="1"/>
    <s v="-0.12776"/>
    <x v="1"/>
    <x v="0"/>
    <x v="0"/>
    <x v="1723"/>
    <n v="1.6060000000000005E-2"/>
    <x v="1957"/>
    <n v="1.1384999999999996"/>
    <n v="24.917857668000003"/>
    <n v="2"/>
    <n v="168"/>
    <x v="67"/>
    <x v="19"/>
    <x v="4"/>
  </r>
  <r>
    <x v="0"/>
    <x v="34"/>
    <x v="1"/>
    <x v="1"/>
    <s v="-0.12776"/>
    <x v="1"/>
    <x v="0"/>
    <x v="0"/>
    <x v="1724"/>
    <n v="1.9140000000000001E-2"/>
    <x v="1958"/>
    <n v="0.86249999999999971"/>
    <n v="28.040913449999998"/>
    <n v="5"/>
    <n v="173.87999999999997"/>
    <x v="38"/>
    <x v="2"/>
    <x v="10"/>
  </r>
  <r>
    <x v="0"/>
    <x v="35"/>
    <x v="1"/>
    <x v="1"/>
    <s v="-0.12776"/>
    <x v="1"/>
    <x v="0"/>
    <x v="0"/>
    <x v="1095"/>
    <n v="2.0680000000000007E-2"/>
    <x v="1959"/>
    <n v="0.63249999999999973"/>
    <n v="18.04530596"/>
    <n v="6"/>
    <n v="0"/>
    <x v="24"/>
    <x v="8"/>
    <x v="15"/>
  </r>
  <r>
    <x v="0"/>
    <x v="36"/>
    <x v="1"/>
    <x v="1"/>
    <s v="-0.12776"/>
    <x v="1"/>
    <x v="0"/>
    <x v="0"/>
    <x v="674"/>
    <n v="1.6720000000000002E-2"/>
    <x v="1960"/>
    <n v="0.7819999999999997"/>
    <n v="18.391351263999994"/>
    <n v="6"/>
    <n v="247.79999999999998"/>
    <x v="45"/>
    <x v="0"/>
    <x v="1"/>
  </r>
  <r>
    <x v="0"/>
    <x v="37"/>
    <x v="1"/>
    <x v="1"/>
    <s v="-0.12776"/>
    <x v="1"/>
    <x v="0"/>
    <x v="0"/>
    <x v="1725"/>
    <n v="1.771E-2"/>
    <x v="1961"/>
    <n v="0.39099999999999968"/>
    <n v="9.7484659579999935"/>
    <n v="6"/>
    <n v="38.4"/>
    <x v="18"/>
    <x v="8"/>
    <x v="1"/>
  </r>
  <r>
    <x v="0"/>
    <x v="38"/>
    <x v="1"/>
    <x v="1"/>
    <s v="-0.12776"/>
    <x v="1"/>
    <x v="0"/>
    <x v="0"/>
    <x v="1726"/>
    <n v="2.0460000000000006E-2"/>
    <x v="1962"/>
    <n v="1.1729999999999994"/>
    <n v="39.656905991999999"/>
    <n v="6"/>
    <n v="98.279999999999987"/>
    <x v="83"/>
    <x v="0"/>
    <x v="7"/>
  </r>
  <r>
    <x v="0"/>
    <x v="39"/>
    <x v="1"/>
    <x v="1"/>
    <s v="-0.12776"/>
    <x v="1"/>
    <x v="0"/>
    <x v="0"/>
    <x v="1727"/>
    <n v="2.0460000000000006E-2"/>
    <x v="1963"/>
    <n v="0.17249999999999999"/>
    <n v="6.3761237100000026"/>
    <n v="4"/>
    <n v="138.59999999999997"/>
    <x v="25"/>
    <x v="9"/>
    <x v="6"/>
  </r>
  <r>
    <x v="0"/>
    <x v="40"/>
    <x v="1"/>
    <x v="1"/>
    <s v="-0.12776"/>
    <x v="1"/>
    <x v="0"/>
    <x v="0"/>
    <x v="1728"/>
    <n v="1.8260000000000005E-2"/>
    <x v="1964"/>
    <n v="1.0579999999999998"/>
    <n v="25.818018512000005"/>
    <n v="3"/>
    <n v="0"/>
    <x v="53"/>
    <x v="9"/>
    <x v="8"/>
  </r>
  <r>
    <x v="0"/>
    <x v="41"/>
    <x v="1"/>
    <x v="1"/>
    <s v="-0.12776"/>
    <x v="1"/>
    <x v="0"/>
    <x v="0"/>
    <x v="1729"/>
    <n v="1.7489999999999999E-2"/>
    <x v="1965"/>
    <n v="0.14949999999999994"/>
    <n v="2.9829125039999993"/>
    <n v="7"/>
    <n v="55.439999999999991"/>
    <x v="44"/>
    <x v="9"/>
    <x v="7"/>
  </r>
  <r>
    <x v="0"/>
    <x v="42"/>
    <x v="1"/>
    <x v="1"/>
    <s v="-0.12776"/>
    <x v="1"/>
    <x v="0"/>
    <x v="0"/>
    <x v="1730"/>
    <n v="1.8370000000000001E-2"/>
    <x v="1966"/>
    <n v="0.27599999999999997"/>
    <n v="5.8073154479999998"/>
    <n v="5"/>
    <n v="221.75999999999996"/>
    <x v="56"/>
    <x v="3"/>
    <x v="6"/>
  </r>
  <r>
    <x v="0"/>
    <x v="43"/>
    <x v="1"/>
    <x v="1"/>
    <s v="-0.12776"/>
    <x v="1"/>
    <x v="0"/>
    <x v="0"/>
    <x v="1731"/>
    <n v="2.3980000000000008E-2"/>
    <x v="1967"/>
    <n v="2.2999999999999892E-2"/>
    <n v="0.91864502399999604"/>
    <n v="7"/>
    <n v="105.83999999999999"/>
    <x v="33"/>
    <x v="2"/>
    <x v="15"/>
  </r>
  <r>
    <x v="0"/>
    <x v="44"/>
    <x v="1"/>
    <x v="1"/>
    <s v="-0.12776"/>
    <x v="1"/>
    <x v="0"/>
    <x v="0"/>
    <x v="1732"/>
    <n v="1.4740000000000001E-2"/>
    <x v="1968"/>
    <n v="0.45999999999999974"/>
    <n v="8.471431759999998"/>
    <n v="3"/>
    <n v="63.839999999999989"/>
    <x v="2"/>
    <x v="2"/>
    <x v="2"/>
  </r>
  <r>
    <x v="0"/>
    <x v="45"/>
    <x v="1"/>
    <x v="1"/>
    <s v="-0.12776"/>
    <x v="1"/>
    <x v="0"/>
    <x v="0"/>
    <x v="1733"/>
    <n v="1.7930000000000005E-2"/>
    <x v="1969"/>
    <n v="0.17249999999999999"/>
    <n v="3.0174576300000004"/>
    <n v="3"/>
    <n v="105.83999999999999"/>
    <x v="27"/>
    <x v="19"/>
    <x v="4"/>
  </r>
  <r>
    <x v="0"/>
    <x v="46"/>
    <x v="1"/>
    <x v="1"/>
    <s v="-0.12776"/>
    <x v="1"/>
    <x v="0"/>
    <x v="0"/>
    <x v="1734"/>
    <n v="1.5620000000000005E-2"/>
    <x v="1970"/>
    <n v="1.0579999999999996"/>
    <n v="23.189227071999998"/>
    <n v="3"/>
    <n v="10.799999999999999"/>
    <x v="31"/>
    <x v="2"/>
    <x v="10"/>
  </r>
  <r>
    <x v="0"/>
    <x v="47"/>
    <x v="1"/>
    <x v="1"/>
    <s v="-0.12776"/>
    <x v="1"/>
    <x v="0"/>
    <x v="0"/>
    <x v="1735"/>
    <n v="1.4080000000000002E-2"/>
    <x v="1971"/>
    <n v="0.74749999999999961"/>
    <n v="14.732615039999995"/>
    <n v="4"/>
    <n v="194.04"/>
    <x v="2"/>
    <x v="6"/>
    <x v="2"/>
  </r>
  <r>
    <x v="0"/>
    <x v="48"/>
    <x v="1"/>
    <x v="1"/>
    <s v="-0.12776"/>
    <x v="1"/>
    <x v="0"/>
    <x v="0"/>
    <x v="1736"/>
    <n v="2.1560000000000006E-2"/>
    <x v="1972"/>
    <n v="0.78199999999999958"/>
    <n v="29.053014143999995"/>
    <n v="3"/>
    <n v="55.199999999999996"/>
    <x v="53"/>
    <x v="9"/>
    <x v="12"/>
  </r>
  <r>
    <x v="0"/>
    <x v="49"/>
    <x v="1"/>
    <x v="1"/>
    <s v="-0.12776"/>
    <x v="1"/>
    <x v="0"/>
    <x v="0"/>
    <x v="1737"/>
    <n v="1.9910000000000001E-2"/>
    <x v="1973"/>
    <n v="1.1154999999999997"/>
    <n v="43.655199588000002"/>
    <n v="4"/>
    <n v="117.6"/>
    <x v="62"/>
    <x v="14"/>
    <x v="7"/>
  </r>
  <r>
    <x v="0"/>
    <x v="50"/>
    <x v="1"/>
    <x v="1"/>
    <s v="-0.12776"/>
    <x v="1"/>
    <x v="0"/>
    <x v="0"/>
    <x v="1738"/>
    <n v="1.804E-2"/>
    <x v="1974"/>
    <n v="0.81649999999999967"/>
    <n v="20.058850987999996"/>
    <n v="7"/>
    <n v="118.43999999999998"/>
    <x v="35"/>
    <x v="0"/>
    <x v="9"/>
  </r>
  <r>
    <x v="0"/>
    <x v="51"/>
    <x v="1"/>
    <x v="1"/>
    <s v="-0.12776"/>
    <x v="1"/>
    <x v="0"/>
    <x v="0"/>
    <x v="1739"/>
    <n v="1.6720000000000002E-2"/>
    <x v="1975"/>
    <n v="0.59799999999999975"/>
    <n v="16.479626591999995"/>
    <n v="4"/>
    <n v="38.4"/>
    <x v="0"/>
    <x v="9"/>
    <x v="1"/>
  </r>
  <r>
    <x v="0"/>
    <x v="52"/>
    <x v="1"/>
    <x v="1"/>
    <s v="-0.12776"/>
    <x v="1"/>
    <x v="0"/>
    <x v="0"/>
    <x v="1740"/>
    <n v="1.7270000000000008E-2"/>
    <x v="1976"/>
    <n v="0.45999999999999991"/>
    <n v="13.760943240000003"/>
    <n v="3"/>
    <n v="90.719999999999985"/>
    <x v="11"/>
    <x v="17"/>
    <x v="9"/>
  </r>
  <r>
    <x v="0"/>
    <x v="53"/>
    <x v="1"/>
    <x v="1"/>
    <s v="-0.12776"/>
    <x v="1"/>
    <x v="0"/>
    <x v="0"/>
    <x v="1741"/>
    <n v="1.8150000000000003E-2"/>
    <x v="1977"/>
    <n v="0.47149999999999981"/>
    <n v="14.419766624999996"/>
    <n v="3"/>
    <n v="45.6"/>
    <x v="28"/>
    <x v="4"/>
    <x v="6"/>
  </r>
  <r>
    <x v="0"/>
    <x v="54"/>
    <x v="1"/>
    <x v="1"/>
    <s v="-0.12776"/>
    <x v="1"/>
    <x v="0"/>
    <x v="0"/>
    <x v="1742"/>
    <n v="1.958E-2"/>
    <x v="1978"/>
    <n v="0.60949999999999982"/>
    <n v="20.676865725999996"/>
    <n v="4"/>
    <n v="215.87999999999997"/>
    <x v="71"/>
    <x v="19"/>
    <x v="13"/>
  </r>
  <r>
    <x v="0"/>
    <x v="55"/>
    <x v="1"/>
    <x v="1"/>
    <s v="-0.12776"/>
    <x v="1"/>
    <x v="0"/>
    <x v="0"/>
    <x v="251"/>
    <n v="2.1780000000000001E-2"/>
    <x v="1979"/>
    <n v="0.34499999999999975"/>
    <n v="10.797761699999992"/>
    <n v="4"/>
    <n v="3.5999999999999996"/>
    <x v="20"/>
    <x v="0"/>
    <x v="8"/>
  </r>
  <r>
    <x v="0"/>
    <x v="56"/>
    <x v="1"/>
    <x v="1"/>
    <s v="-0.12776"/>
    <x v="1"/>
    <x v="0"/>
    <x v="0"/>
    <x v="1743"/>
    <n v="2.0900000000000002E-2"/>
    <x v="1980"/>
    <n v="0.50599999999999978"/>
    <n v="15.361826039999997"/>
    <n v="4"/>
    <n v="182.27999999999997"/>
    <x v="14"/>
    <x v="4"/>
    <x v="12"/>
  </r>
  <r>
    <x v="0"/>
    <x v="57"/>
    <x v="1"/>
    <x v="1"/>
    <s v="-0.12776"/>
    <x v="1"/>
    <x v="0"/>
    <x v="0"/>
    <x v="1744"/>
    <n v="1.529E-2"/>
    <x v="1981"/>
    <n v="1.2649999999999995"/>
    <n v="38.892591979999985"/>
    <n v="7"/>
    <n v="56.279999999999994"/>
    <x v="78"/>
    <x v="16"/>
    <x v="3"/>
  </r>
  <r>
    <x v="0"/>
    <x v="58"/>
    <x v="1"/>
    <x v="1"/>
    <s v="-0.12776"/>
    <x v="1"/>
    <x v="0"/>
    <x v="0"/>
    <x v="1745"/>
    <n v="1.4520000000000005E-2"/>
    <x v="1982"/>
    <n v="0.98899999999999955"/>
    <n v="26.241975671999999"/>
    <n v="6"/>
    <n v="177.23999999999998"/>
    <x v="61"/>
    <x v="7"/>
    <x v="11"/>
  </r>
  <r>
    <x v="0"/>
    <x v="59"/>
    <x v="1"/>
    <x v="1"/>
    <s v="-0.12776"/>
    <x v="1"/>
    <x v="0"/>
    <x v="0"/>
    <x v="1746"/>
    <n v="1.7380000000000003E-2"/>
    <x v="1983"/>
    <n v="1.1500000000000073E-2"/>
    <n v="0.27873870200000184"/>
    <n v="7"/>
    <n v="138.59999999999997"/>
    <x v="0"/>
    <x v="2"/>
    <x v="3"/>
  </r>
  <r>
    <x v="0"/>
    <x v="60"/>
    <x v="1"/>
    <x v="1"/>
    <s v="-0.12776"/>
    <x v="1"/>
    <x v="0"/>
    <x v="0"/>
    <x v="1747"/>
    <n v="1.8260000000000005E-2"/>
    <x v="1984"/>
    <n v="0.16100000000000003"/>
    <n v="4.1481424600000016"/>
    <n v="2"/>
    <n v="48.719999999999992"/>
    <x v="63"/>
    <x v="0"/>
    <x v="7"/>
  </r>
  <r>
    <x v="0"/>
    <x v="61"/>
    <x v="1"/>
    <x v="1"/>
    <s v="-0.12776"/>
    <x v="1"/>
    <x v="0"/>
    <x v="0"/>
    <x v="1748"/>
    <n v="1.8370000000000001E-2"/>
    <x v="1985"/>
    <n v="1.0349999999999999"/>
    <n v="23.79280563"/>
    <n v="4"/>
    <n v="52.919999999999995"/>
    <x v="22"/>
    <x v="4"/>
    <x v="2"/>
  </r>
  <r>
    <x v="0"/>
    <x v="62"/>
    <x v="1"/>
    <x v="1"/>
    <s v="-0.12776"/>
    <x v="1"/>
    <x v="0"/>
    <x v="0"/>
    <x v="491"/>
    <n v="2.1890000000000003E-2"/>
    <x v="1986"/>
    <n v="0.96599999999999975"/>
    <n v="40.515237839999998"/>
    <n v="6"/>
    <n v="70.559999999999988"/>
    <x v="60"/>
    <x v="3"/>
    <x v="3"/>
  </r>
  <r>
    <x v="0"/>
    <x v="63"/>
    <x v="1"/>
    <x v="1"/>
    <s v="-0.12776"/>
    <x v="1"/>
    <x v="0"/>
    <x v="0"/>
    <x v="1749"/>
    <n v="1.7490000000000002E-2"/>
    <x v="1987"/>
    <n v="1.5064999999999995"/>
    <n v="51.980685767999994"/>
    <n v="5"/>
    <n v="67.2"/>
    <x v="28"/>
    <x v="4"/>
    <x v="7"/>
  </r>
  <r>
    <x v="0"/>
    <x v="64"/>
    <x v="1"/>
    <x v="1"/>
    <s v="-0.12776"/>
    <x v="1"/>
    <x v="0"/>
    <x v="0"/>
    <x v="1750"/>
    <n v="1.6280000000000003E-2"/>
    <x v="1988"/>
    <n v="0.75899999999999967"/>
    <n v="14.209997999999997"/>
    <n v="1"/>
    <n v="21.599999999999998"/>
    <x v="3"/>
    <x v="7"/>
    <x v="7"/>
  </r>
  <r>
    <x v="0"/>
    <x v="65"/>
    <x v="1"/>
    <x v="1"/>
    <s v="-0.12776"/>
    <x v="1"/>
    <x v="0"/>
    <x v="0"/>
    <x v="1751"/>
    <n v="1.848E-2"/>
    <x v="1989"/>
    <n v="0.54049999999999965"/>
    <n v="16.061411519999989"/>
    <n v="6"/>
    <n v="170.51999999999998"/>
    <x v="57"/>
    <x v="14"/>
    <x v="2"/>
  </r>
  <r>
    <x v="0"/>
    <x v="66"/>
    <x v="1"/>
    <x v="1"/>
    <s v="-0.12776"/>
    <x v="1"/>
    <x v="0"/>
    <x v="0"/>
    <x v="1722"/>
    <n v="2.1780000000000008E-2"/>
    <x v="1990"/>
    <n v="0.86249999999999971"/>
    <n v="30.443376150000006"/>
    <n v="6"/>
    <n v="289.79999999999995"/>
    <x v="19"/>
    <x v="0"/>
    <x v="10"/>
  </r>
  <r>
    <x v="0"/>
    <x v="67"/>
    <x v="1"/>
    <x v="1"/>
    <s v="-0.12776"/>
    <x v="1"/>
    <x v="0"/>
    <x v="0"/>
    <x v="1752"/>
    <n v="2.4420000000000001E-2"/>
    <x v="1991"/>
    <n v="0.60949999999999982"/>
    <n v="27.937249229999992"/>
    <n v="7"/>
    <n v="121.8"/>
    <x v="44"/>
    <x v="7"/>
    <x v="2"/>
  </r>
  <r>
    <x v="0"/>
    <x v="68"/>
    <x v="1"/>
    <x v="1"/>
    <s v="-0.12776"/>
    <x v="1"/>
    <x v="0"/>
    <x v="0"/>
    <x v="1753"/>
    <n v="2.2000000000000006E-2"/>
    <x v="1992"/>
    <n v="0.59799999999999975"/>
    <n v="19.044625599999996"/>
    <n v="1"/>
    <n v="215.04"/>
    <x v="29"/>
    <x v="3"/>
    <x v="10"/>
  </r>
  <r>
    <x v="0"/>
    <x v="69"/>
    <x v="1"/>
    <x v="1"/>
    <s v="-0.12776"/>
    <x v="1"/>
    <x v="0"/>
    <x v="0"/>
    <x v="1754"/>
    <n v="1.9910000000000008E-2"/>
    <x v="1993"/>
    <n v="8.050000000000003E-2"/>
    <n v="2.4833085970000019"/>
    <n v="4"/>
    <n v="44.519999999999989"/>
    <x v="53"/>
    <x v="2"/>
    <x v="13"/>
  </r>
  <r>
    <x v="0"/>
    <x v="70"/>
    <x v="1"/>
    <x v="1"/>
    <s v="-0.12776"/>
    <x v="1"/>
    <x v="0"/>
    <x v="0"/>
    <x v="1755"/>
    <n v="1.5950000000000002E-2"/>
    <x v="1994"/>
    <n v="0.59799999999999975"/>
    <n v="16.565772079999999"/>
    <n v="1"/>
    <n v="113.39999999999999"/>
    <x v="11"/>
    <x v="0"/>
    <x v="13"/>
  </r>
  <r>
    <x v="0"/>
    <x v="71"/>
    <x v="1"/>
    <x v="1"/>
    <s v="-0.12776"/>
    <x v="1"/>
    <x v="0"/>
    <x v="0"/>
    <x v="552"/>
    <n v="1.3640000000000003E-2"/>
    <x v="1995"/>
    <n v="1.2534999999999998"/>
    <n v="25.745776892000002"/>
    <n v="5"/>
    <n v="48"/>
    <x v="26"/>
    <x v="11"/>
    <x v="11"/>
  </r>
  <r>
    <x v="0"/>
    <x v="72"/>
    <x v="1"/>
    <x v="1"/>
    <s v="-0.12776"/>
    <x v="1"/>
    <x v="0"/>
    <x v="0"/>
    <x v="1018"/>
    <n v="2.0240000000000001E-2"/>
    <x v="1996"/>
    <n v="0.74749999999999961"/>
    <n v="24.963509999999989"/>
    <n v="1"/>
    <n v="116.75999999999999"/>
    <x v="71"/>
    <x v="10"/>
    <x v="10"/>
  </r>
  <r>
    <x v="0"/>
    <x v="73"/>
    <x v="1"/>
    <x v="1"/>
    <s v="-0.12776"/>
    <x v="1"/>
    <x v="0"/>
    <x v="0"/>
    <x v="1756"/>
    <n v="1.9360000000000006E-2"/>
    <x v="1997"/>
    <n v="1.2304999999999997"/>
    <n v="37.672869872000007"/>
    <n v="4"/>
    <n v="118.43999999999998"/>
    <x v="4"/>
    <x v="5"/>
    <x v="3"/>
  </r>
  <r>
    <x v="0"/>
    <x v="74"/>
    <x v="1"/>
    <x v="1"/>
    <s v="-0.12776"/>
    <x v="1"/>
    <x v="0"/>
    <x v="0"/>
    <x v="1757"/>
    <n v="2.0789999999999999E-2"/>
    <x v="1998"/>
    <n v="0.5289999999999998"/>
    <n v="21.003808517999992"/>
    <n v="5"/>
    <n v="215.87999999999997"/>
    <x v="53"/>
    <x v="11"/>
    <x v="3"/>
  </r>
  <r>
    <x v="0"/>
    <x v="75"/>
    <x v="1"/>
    <x v="1"/>
    <s v="-0.12776"/>
    <x v="1"/>
    <x v="0"/>
    <x v="0"/>
    <x v="1758"/>
    <n v="2.112E-2"/>
    <x v="1999"/>
    <n v="0.42549999999999977"/>
    <n v="18.267879167999993"/>
    <n v="4"/>
    <n v="230.15999999999997"/>
    <x v="37"/>
    <x v="2"/>
    <x v="8"/>
  </r>
  <r>
    <x v="0"/>
    <x v="76"/>
    <x v="1"/>
    <x v="1"/>
    <s v="-0.12776"/>
    <x v="1"/>
    <x v="0"/>
    <x v="0"/>
    <x v="1759"/>
    <n v="1.9250000000000003E-2"/>
    <x v="2000"/>
    <n v="0.35649999999999993"/>
    <n v="11.435878300000001"/>
    <n v="4"/>
    <n v="40.799999999999997"/>
    <x v="29"/>
    <x v="7"/>
    <x v="1"/>
  </r>
  <r>
    <x v="0"/>
    <x v="77"/>
    <x v="1"/>
    <x v="1"/>
    <s v="-0.12776"/>
    <x v="1"/>
    <x v="0"/>
    <x v="0"/>
    <x v="1760"/>
    <n v="2.1780000000000008E-2"/>
    <x v="2001"/>
    <n v="1.3684999999999994"/>
    <n v="35.928068021999998"/>
    <n v="2"/>
    <n v="142.79999999999998"/>
    <x v="37"/>
    <x v="9"/>
    <x v="7"/>
  </r>
  <r>
    <x v="0"/>
    <x v="78"/>
    <x v="1"/>
    <x v="1"/>
    <s v="-0.12776"/>
    <x v="1"/>
    <x v="0"/>
    <x v="0"/>
    <x v="1550"/>
    <n v="1.4740000000000001E-2"/>
    <x v="2002"/>
    <n v="0.82799999999999963"/>
    <n v="14.726215151999996"/>
    <n v="4"/>
    <n v="70.559999999999988"/>
    <x v="17"/>
    <x v="9"/>
    <x v="2"/>
  </r>
  <r>
    <x v="0"/>
    <x v="79"/>
    <x v="1"/>
    <x v="1"/>
    <s v="-0.12776"/>
    <x v="1"/>
    <x v="0"/>
    <x v="0"/>
    <x v="1761"/>
    <n v="2.1010000000000001E-2"/>
    <x v="2003"/>
    <n v="1.1154999999999997"/>
    <n v="44.337463928999995"/>
    <n v="6"/>
    <n v="45.6"/>
    <x v="31"/>
    <x v="7"/>
    <x v="3"/>
  </r>
  <r>
    <x v="0"/>
    <x v="80"/>
    <x v="1"/>
    <x v="1"/>
    <s v="-0.12776"/>
    <x v="1"/>
    <x v="0"/>
    <x v="0"/>
    <x v="1762"/>
    <n v="1.7820000000000006E-2"/>
    <x v="2004"/>
    <n v="0.65549999999999964"/>
    <n v="19.170873611999998"/>
    <n v="2"/>
    <n v="38.4"/>
    <x v="16"/>
    <x v="14"/>
    <x v="1"/>
  </r>
  <r>
    <x v="0"/>
    <x v="81"/>
    <x v="1"/>
    <x v="1"/>
    <s v="-0.12776"/>
    <x v="1"/>
    <x v="0"/>
    <x v="0"/>
    <x v="1763"/>
    <n v="1.8150000000000003E-2"/>
    <x v="2005"/>
    <n v="1.0119999999999996"/>
    <n v="24.623872679999995"/>
    <n v="5"/>
    <n v="57.959999999999994"/>
    <x v="9"/>
    <x v="11"/>
    <x v="15"/>
  </r>
  <r>
    <x v="0"/>
    <x v="82"/>
    <x v="1"/>
    <x v="1"/>
    <s v="-0.12776"/>
    <x v="1"/>
    <x v="0"/>
    <x v="0"/>
    <x v="1764"/>
    <n v="2.0680000000000004E-2"/>
    <x v="2006"/>
    <n v="0.66699999999999959"/>
    <n v="18.064046175999994"/>
    <n v="1"/>
    <n v="45.359999999999992"/>
    <x v="71"/>
    <x v="7"/>
    <x v="9"/>
  </r>
  <r>
    <x v="0"/>
    <x v="83"/>
    <x v="1"/>
    <x v="1"/>
    <s v="-0.12776"/>
    <x v="1"/>
    <x v="0"/>
    <x v="0"/>
    <x v="604"/>
    <n v="1.5180000000000001E-2"/>
    <x v="2007"/>
    <n v="0.24150000000000005"/>
    <n v="6.2321490000000015"/>
    <n v="6"/>
    <n v="166.32"/>
    <x v="53"/>
    <x v="4"/>
    <x v="11"/>
  </r>
  <r>
    <x v="0"/>
    <x v="84"/>
    <x v="1"/>
    <x v="1"/>
    <s v="-0.12776"/>
    <x v="1"/>
    <x v="0"/>
    <x v="0"/>
    <x v="1765"/>
    <n v="1.7380000000000003E-2"/>
    <x v="2008"/>
    <n v="1.3569999999999995"/>
    <n v="31.678915311999997"/>
    <n v="4"/>
    <n v="36"/>
    <x v="56"/>
    <x v="8"/>
    <x v="2"/>
  </r>
  <r>
    <x v="0"/>
    <x v="85"/>
    <x v="1"/>
    <x v="1"/>
    <s v="-0.12776"/>
    <x v="1"/>
    <x v="0"/>
    <x v="0"/>
    <x v="1766"/>
    <n v="2.0900000000000005E-2"/>
    <x v="2009"/>
    <n v="1.1729999999999994"/>
    <n v="25.167817619999994"/>
    <n v="4"/>
    <n v="37.199999999999996"/>
    <x v="1"/>
    <x v="9"/>
    <x v="8"/>
  </r>
  <r>
    <x v="0"/>
    <x v="86"/>
    <x v="1"/>
    <x v="1"/>
    <s v="-0.12776"/>
    <x v="1"/>
    <x v="0"/>
    <x v="0"/>
    <x v="1767"/>
    <n v="1.9470000000000001E-2"/>
    <x v="2010"/>
    <n v="1.2419999999999998"/>
    <n v="26.116279199999994"/>
    <n v="6"/>
    <n v="48.719999999999992"/>
    <x v="7"/>
    <x v="17"/>
    <x v="10"/>
  </r>
  <r>
    <x v="0"/>
    <x v="87"/>
    <x v="1"/>
    <x v="1"/>
    <s v="-0.12776"/>
    <x v="1"/>
    <x v="0"/>
    <x v="0"/>
    <x v="1768"/>
    <n v="1.1110000000000002E-2"/>
    <x v="2011"/>
    <n v="1.1615"/>
    <n v="14.050163732000005"/>
    <n v="2"/>
    <n v="25.2"/>
    <x v="33"/>
    <x v="5"/>
    <x v="6"/>
  </r>
  <r>
    <x v="0"/>
    <x v="88"/>
    <x v="1"/>
    <x v="1"/>
    <s v="-0.12776"/>
    <x v="1"/>
    <x v="0"/>
    <x v="0"/>
    <x v="1769"/>
    <n v="2.2440000000000005E-2"/>
    <x v="2012"/>
    <n v="0.70149999999999979"/>
    <n v="29.858780688"/>
    <n v="6"/>
    <n v="16.8"/>
    <x v="62"/>
    <x v="17"/>
    <x v="1"/>
  </r>
  <r>
    <x v="0"/>
    <x v="89"/>
    <x v="1"/>
    <x v="1"/>
    <s v="-0.12776"/>
    <x v="1"/>
    <x v="0"/>
    <x v="0"/>
    <x v="1770"/>
    <n v="1.5620000000000002E-2"/>
    <x v="2013"/>
    <n v="0.23000000000000007"/>
    <n v="4.1925642000000014"/>
    <n v="4"/>
    <n v="175.55999999999997"/>
    <x v="107"/>
    <x v="5"/>
    <x v="0"/>
  </r>
  <r>
    <x v="0"/>
    <x v="90"/>
    <x v="1"/>
    <x v="1"/>
    <s v="-0.12776"/>
    <x v="1"/>
    <x v="0"/>
    <x v="0"/>
    <x v="1771"/>
    <n v="2.2439999999999998E-2"/>
    <x v="2014"/>
    <n v="0.45999999999999985"/>
    <n v="18.854895839999998"/>
    <n v="5"/>
    <n v="142.79999999999998"/>
    <x v="60"/>
    <x v="2"/>
    <x v="13"/>
  </r>
  <r>
    <x v="0"/>
    <x v="91"/>
    <x v="1"/>
    <x v="1"/>
    <s v="-0.12776"/>
    <x v="1"/>
    <x v="0"/>
    <x v="0"/>
    <x v="1330"/>
    <n v="1.9360000000000006E-2"/>
    <x v="2015"/>
    <n v="0.47149999999999986"/>
    <n v="11.749870528000001"/>
    <n v="3"/>
    <n v="130.19999999999999"/>
    <x v="107"/>
    <x v="11"/>
    <x v="1"/>
  </r>
  <r>
    <x v="1"/>
    <x v="92"/>
    <x v="1"/>
    <x v="1"/>
    <s v="-0.12776"/>
    <x v="1"/>
    <x v="0"/>
    <x v="0"/>
    <x v="1772"/>
    <n v="1.3970000000000003E-2"/>
    <x v="2016"/>
    <n v="0.97749999999999948"/>
    <n v="12.382966089999996"/>
    <n v="6"/>
    <n v="68.039999999999992"/>
    <x v="60"/>
    <x v="4"/>
    <x v="12"/>
  </r>
  <r>
    <x v="1"/>
    <x v="93"/>
    <x v="1"/>
    <x v="1"/>
    <s v="-0.12776"/>
    <x v="1"/>
    <x v="0"/>
    <x v="0"/>
    <x v="1773"/>
    <n v="1.3860000000000003E-2"/>
    <x v="2017"/>
    <n v="1.0004999999999997"/>
    <n v="18.326534687999999"/>
    <n v="7"/>
    <n v="275.52"/>
    <x v="20"/>
    <x v="2"/>
    <x v="12"/>
  </r>
  <r>
    <x v="1"/>
    <x v="94"/>
    <x v="1"/>
    <x v="1"/>
    <s v="-0.12776"/>
    <x v="1"/>
    <x v="0"/>
    <x v="0"/>
    <x v="208"/>
    <n v="2.0020000000000003E-2"/>
    <x v="2018"/>
    <n v="0.82799999999999951"/>
    <n v="20.853312479999989"/>
    <n v="8"/>
    <n v="231.83999999999997"/>
    <x v="13"/>
    <x v="14"/>
    <x v="2"/>
  </r>
  <r>
    <x v="1"/>
    <x v="95"/>
    <x v="1"/>
    <x v="1"/>
    <s v="-0.12776"/>
    <x v="1"/>
    <x v="0"/>
    <x v="0"/>
    <x v="1774"/>
    <n v="1.8260000000000005E-2"/>
    <x v="2019"/>
    <n v="9.2000000000000054E-2"/>
    <n v="1.5611496560000013"/>
    <n v="7"/>
    <n v="265.44"/>
    <x v="32"/>
    <x v="15"/>
    <x v="12"/>
  </r>
  <r>
    <x v="1"/>
    <x v="96"/>
    <x v="1"/>
    <x v="1"/>
    <s v="-0.12776"/>
    <x v="1"/>
    <x v="0"/>
    <x v="0"/>
    <x v="1775"/>
    <n v="1.4080000000000002E-2"/>
    <x v="2020"/>
    <n v="1.0234999999999999"/>
    <n v="18.669295040000002"/>
    <n v="6"/>
    <n v="470.4"/>
    <x v="9"/>
    <x v="5"/>
    <x v="6"/>
  </r>
  <r>
    <x v="1"/>
    <x v="97"/>
    <x v="1"/>
    <x v="1"/>
    <s v="-0.12776"/>
    <x v="1"/>
    <x v="0"/>
    <x v="0"/>
    <x v="1776"/>
    <n v="1.6830000000000001E-2"/>
    <x v="2021"/>
    <n v="0.54049999999999965"/>
    <n v="11.656402460999992"/>
    <n v="5"/>
    <n v="163.79999999999998"/>
    <x v="109"/>
    <x v="8"/>
    <x v="11"/>
  </r>
  <r>
    <x v="1"/>
    <x v="98"/>
    <x v="1"/>
    <x v="1"/>
    <s v="-0.12776"/>
    <x v="1"/>
    <x v="0"/>
    <x v="0"/>
    <x v="1777"/>
    <n v="1.3090000000000003E-2"/>
    <x v="2022"/>
    <n v="0.37949999999999995"/>
    <n v="3.5558474489999998"/>
    <n v="3"/>
    <n v="222.6"/>
    <x v="69"/>
    <x v="16"/>
    <x v="14"/>
  </r>
  <r>
    <x v="1"/>
    <x v="99"/>
    <x v="1"/>
    <x v="1"/>
    <s v="-0.12776"/>
    <x v="1"/>
    <x v="0"/>
    <x v="0"/>
    <x v="1778"/>
    <n v="1.5290000000000005E-2"/>
    <x v="2023"/>
    <n v="0.10349999999999987"/>
    <n v="1.9816252829999979"/>
    <n v="5"/>
    <n v="46.199999999999996"/>
    <x v="25"/>
    <x v="9"/>
    <x v="6"/>
  </r>
  <r>
    <x v="1"/>
    <x v="100"/>
    <x v="1"/>
    <x v="1"/>
    <s v="-0.12776"/>
    <x v="1"/>
    <x v="0"/>
    <x v="0"/>
    <x v="1779"/>
    <n v="1.9140000000000001E-2"/>
    <x v="2024"/>
    <n v="0.55199999999999971"/>
    <n v="12.756519071999993"/>
    <n v="7"/>
    <n v="180.6"/>
    <x v="2"/>
    <x v="10"/>
    <x v="10"/>
  </r>
  <r>
    <x v="1"/>
    <x v="101"/>
    <x v="1"/>
    <x v="1"/>
    <s v="-0.12776"/>
    <x v="1"/>
    <x v="0"/>
    <x v="0"/>
    <x v="1780"/>
    <n v="1.7930000000000001E-2"/>
    <x v="2025"/>
    <n v="0.66699999999999959"/>
    <n v="9.9525377819999932"/>
    <n v="5"/>
    <n v="296.52"/>
    <x v="20"/>
    <x v="16"/>
    <x v="17"/>
  </r>
  <r>
    <x v="1"/>
    <x v="102"/>
    <x v="1"/>
    <x v="1"/>
    <s v="-0.12776"/>
    <x v="1"/>
    <x v="0"/>
    <x v="0"/>
    <x v="1781"/>
    <n v="1.3750000000000004E-2"/>
    <x v="2026"/>
    <n v="1.0234999999999996"/>
    <n v="11.015034937499998"/>
    <n v="8"/>
    <n v="267.12"/>
    <x v="3"/>
    <x v="5"/>
    <x v="1"/>
  </r>
  <r>
    <x v="1"/>
    <x v="103"/>
    <x v="1"/>
    <x v="1"/>
    <s v="-0.12776"/>
    <x v="1"/>
    <x v="0"/>
    <x v="0"/>
    <x v="1782"/>
    <n v="1.2210000000000004E-2"/>
    <x v="2027"/>
    <n v="1.0464999999999998"/>
    <n v="11.5395995715"/>
    <n v="5"/>
    <n v="440.15999999999991"/>
    <x v="15"/>
    <x v="23"/>
    <x v="12"/>
  </r>
  <r>
    <x v="1"/>
    <x v="104"/>
    <x v="1"/>
    <x v="1"/>
    <s v="-0.12776"/>
    <x v="1"/>
    <x v="0"/>
    <x v="0"/>
    <x v="1783"/>
    <n v="1.3200000000000003E-2"/>
    <x v="2028"/>
    <n v="0.16100000000000006"/>
    <n v="2.5646913600000016"/>
    <n v="4"/>
    <n v="257.87999999999994"/>
    <x v="9"/>
    <x v="16"/>
    <x v="10"/>
  </r>
  <r>
    <x v="1"/>
    <x v="105"/>
    <x v="1"/>
    <x v="1"/>
    <s v="-0.12776"/>
    <x v="1"/>
    <x v="0"/>
    <x v="0"/>
    <x v="1784"/>
    <n v="2.2660000000000003E-2"/>
    <x v="2029"/>
    <n v="0.28749999999999992"/>
    <n v="7.3004288499999985"/>
    <n v="8"/>
    <n v="173.04"/>
    <x v="79"/>
    <x v="19"/>
    <x v="11"/>
  </r>
  <r>
    <x v="1"/>
    <x v="106"/>
    <x v="1"/>
    <x v="1"/>
    <s v="-0.12776"/>
    <x v="1"/>
    <x v="0"/>
    <x v="0"/>
    <x v="1785"/>
    <n v="1.9030000000000005E-2"/>
    <x v="2030"/>
    <n v="1.2419999999999995"/>
    <n v="26.237502125999995"/>
    <n v="5"/>
    <n v="248.64"/>
    <x v="55"/>
    <x v="19"/>
    <x v="2"/>
  </r>
  <r>
    <x v="1"/>
    <x v="107"/>
    <x v="1"/>
    <x v="1"/>
    <s v="-0.12776"/>
    <x v="1"/>
    <x v="0"/>
    <x v="0"/>
    <x v="1786"/>
    <n v="2.2110000000000001E-2"/>
    <x v="2031"/>
    <n v="0.88549999999999984"/>
    <n v="20.847085643999996"/>
    <n v="6"/>
    <n v="308.27999999999997"/>
    <x v="79"/>
    <x v="4"/>
    <x v="11"/>
  </r>
  <r>
    <x v="1"/>
    <x v="108"/>
    <x v="1"/>
    <x v="1"/>
    <s v="-0.12776"/>
    <x v="1"/>
    <x v="0"/>
    <x v="0"/>
    <x v="1787"/>
    <n v="1.3310000000000004E-2"/>
    <x v="2032"/>
    <n v="0.58649999999999969"/>
    <n v="11.190352552499997"/>
    <n v="7"/>
    <n v="136.07999999999998"/>
    <x v="20"/>
    <x v="5"/>
    <x v="10"/>
  </r>
  <r>
    <x v="1"/>
    <x v="109"/>
    <x v="1"/>
    <x v="1"/>
    <s v="-0.12776"/>
    <x v="1"/>
    <x v="0"/>
    <x v="0"/>
    <x v="1788"/>
    <n v="1.8370000000000001E-2"/>
    <x v="2033"/>
    <n v="1.0004999999999997"/>
    <n v="25.561770497999991"/>
    <n v="4"/>
    <n v="68.039999999999992"/>
    <x v="55"/>
    <x v="6"/>
    <x v="18"/>
  </r>
  <r>
    <x v="1"/>
    <x v="110"/>
    <x v="1"/>
    <x v="1"/>
    <s v="-0.12776"/>
    <x v="1"/>
    <x v="0"/>
    <x v="0"/>
    <x v="1789"/>
    <n v="1.7380000000000003E-2"/>
    <x v="2034"/>
    <n v="0.29899999999999993"/>
    <n v="3.6080132659999995"/>
    <n v="6"/>
    <n v="182.27999999999997"/>
    <x v="79"/>
    <x v="16"/>
    <x v="7"/>
  </r>
  <r>
    <x v="1"/>
    <x v="111"/>
    <x v="1"/>
    <x v="1"/>
    <s v="-0.12776"/>
    <x v="1"/>
    <x v="0"/>
    <x v="0"/>
    <x v="1790"/>
    <n v="1.4630000000000002E-2"/>
    <x v="2035"/>
    <n v="0.35649999999999993"/>
    <n v="5.2823546159999992"/>
    <n v="9"/>
    <n v="136.07999999999998"/>
    <x v="21"/>
    <x v="19"/>
    <x v="4"/>
  </r>
  <r>
    <x v="1"/>
    <x v="112"/>
    <x v="1"/>
    <x v="1"/>
    <s v="-0.12776"/>
    <x v="1"/>
    <x v="0"/>
    <x v="0"/>
    <x v="1791"/>
    <n v="2.2660000000000003E-2"/>
    <x v="2036"/>
    <n v="0.45999999999999974"/>
    <n v="7.9198512799999961"/>
    <n v="5"/>
    <n v="191.51999999999998"/>
    <x v="22"/>
    <x v="0"/>
    <x v="11"/>
  </r>
  <r>
    <x v="1"/>
    <x v="113"/>
    <x v="1"/>
    <x v="1"/>
    <s v="-0.12776"/>
    <x v="1"/>
    <x v="0"/>
    <x v="0"/>
    <x v="1792"/>
    <n v="1.9140000000000004E-2"/>
    <x v="2037"/>
    <n v="4.5999999999999874E-2"/>
    <n v="0.7557696959999981"/>
    <n v="8"/>
    <n v="180.6"/>
    <x v="9"/>
    <x v="8"/>
    <x v="1"/>
  </r>
  <r>
    <x v="1"/>
    <x v="114"/>
    <x v="1"/>
    <x v="1"/>
    <s v="-0.12776"/>
    <x v="1"/>
    <x v="0"/>
    <x v="0"/>
    <x v="1793"/>
    <n v="1.474E-2"/>
    <x v="2038"/>
    <n v="0.25299999999999989"/>
    <n v="3.6326332019999978"/>
    <n v="3"/>
    <n v="88.2"/>
    <x v="53"/>
    <x v="10"/>
    <x v="9"/>
  </r>
  <r>
    <x v="1"/>
    <x v="115"/>
    <x v="1"/>
    <x v="1"/>
    <s v="-0.12776"/>
    <x v="1"/>
    <x v="0"/>
    <x v="0"/>
    <x v="1794"/>
    <n v="1.6830000000000001E-2"/>
    <x v="2039"/>
    <n v="0.28749999999999992"/>
    <n v="4.2052489874999992"/>
    <n v="5"/>
    <n v="93.239999999999981"/>
    <x v="2"/>
    <x v="19"/>
    <x v="4"/>
  </r>
  <r>
    <x v="1"/>
    <x v="116"/>
    <x v="1"/>
    <x v="1"/>
    <s v="-0.12776"/>
    <x v="1"/>
    <x v="0"/>
    <x v="0"/>
    <x v="1795"/>
    <n v="1.8260000000000002E-2"/>
    <x v="2040"/>
    <n v="0.80499999999999972"/>
    <n v="11.621266579999995"/>
    <n v="7"/>
    <n v="327.59999999999997"/>
    <x v="30"/>
    <x v="14"/>
    <x v="11"/>
  </r>
  <r>
    <x v="1"/>
    <x v="117"/>
    <x v="1"/>
    <x v="1"/>
    <s v="-0.12776"/>
    <x v="1"/>
    <x v="0"/>
    <x v="0"/>
    <x v="1796"/>
    <n v="1.7050000000000003E-2"/>
    <x v="2041"/>
    <n v="0.66699999999999959"/>
    <n v="9.0546650699999933"/>
    <n v="8"/>
    <n v="286.44"/>
    <x v="109"/>
    <x v="16"/>
    <x v="10"/>
  </r>
  <r>
    <x v="1"/>
    <x v="118"/>
    <x v="1"/>
    <x v="1"/>
    <s v="-0.12776"/>
    <x v="1"/>
    <x v="0"/>
    <x v="0"/>
    <x v="1797"/>
    <n v="1.3200000000000003E-2"/>
    <x v="2042"/>
    <n v="0.79349999999999976"/>
    <n v="10.985340959999998"/>
    <n v="6"/>
    <n v="251.15999999999997"/>
    <x v="4"/>
    <x v="16"/>
    <x v="13"/>
  </r>
  <r>
    <x v="1"/>
    <x v="119"/>
    <x v="1"/>
    <x v="1"/>
    <s v="-0.12776"/>
    <x v="1"/>
    <x v="0"/>
    <x v="0"/>
    <x v="1798"/>
    <n v="2.2000000000000006E-2"/>
    <x v="2043"/>
    <n v="6.9000000000000061E-2"/>
    <n v="1.8683544000000021"/>
    <n v="6"/>
    <n v="161.27999999999997"/>
    <x v="2"/>
    <x v="19"/>
    <x v="9"/>
  </r>
  <r>
    <x v="1"/>
    <x v="120"/>
    <x v="1"/>
    <x v="1"/>
    <s v="-0.12776"/>
    <x v="1"/>
    <x v="0"/>
    <x v="0"/>
    <x v="1676"/>
    <n v="1.5510000000000003E-2"/>
    <x v="2044"/>
    <n v="0.71299999999999963"/>
    <n v="15.636902819999994"/>
    <n v="8"/>
    <n v="57.959999999999994"/>
    <x v="61"/>
    <x v="5"/>
    <x v="14"/>
  </r>
  <r>
    <x v="1"/>
    <x v="121"/>
    <x v="1"/>
    <x v="1"/>
    <s v="-0.12776"/>
    <x v="1"/>
    <x v="0"/>
    <x v="0"/>
    <x v="1799"/>
    <n v="1.9030000000000002E-2"/>
    <x v="2045"/>
    <n v="0.67849999999999977"/>
    <n v="13.192042253499993"/>
    <n v="4"/>
    <n v="121.8"/>
    <x v="53"/>
    <x v="3"/>
    <x v="3"/>
  </r>
  <r>
    <x v="1"/>
    <x v="122"/>
    <x v="1"/>
    <x v="1"/>
    <s v="-0.12776"/>
    <x v="1"/>
    <x v="0"/>
    <x v="0"/>
    <x v="1800"/>
    <n v="2.0350000000000004E-2"/>
    <x v="2046"/>
    <n v="0.65549999999999975"/>
    <n v="13.772956312499998"/>
    <n v="6"/>
    <n v="77.279999999999987"/>
    <x v="31"/>
    <x v="23"/>
    <x v="2"/>
  </r>
  <r>
    <x v="1"/>
    <x v="123"/>
    <x v="1"/>
    <x v="1"/>
    <s v="-0.12776"/>
    <x v="1"/>
    <x v="0"/>
    <x v="0"/>
    <x v="1801"/>
    <n v="2.1670000000000002E-2"/>
    <x v="2047"/>
    <n v="1.0464999999999998"/>
    <n v="14.806240949499998"/>
    <n v="5"/>
    <n v="356.15999999999991"/>
    <x v="33"/>
    <x v="15"/>
    <x v="12"/>
  </r>
  <r>
    <x v="1"/>
    <x v="124"/>
    <x v="1"/>
    <x v="1"/>
    <s v="-0.12776"/>
    <x v="1"/>
    <x v="0"/>
    <x v="0"/>
    <x v="1802"/>
    <n v="1.8150000000000006E-2"/>
    <x v="2048"/>
    <n v="0.37949999999999973"/>
    <n v="10.193440207499997"/>
    <n v="5"/>
    <n v="66.36"/>
    <x v="64"/>
    <x v="2"/>
    <x v="1"/>
  </r>
  <r>
    <x v="1"/>
    <x v="125"/>
    <x v="1"/>
    <x v="1"/>
    <s v="-0.12776"/>
    <x v="1"/>
    <x v="0"/>
    <x v="0"/>
    <x v="1803"/>
    <n v="1.9800000000000005E-2"/>
    <x v="2049"/>
    <n v="0.82799999999999974"/>
    <n v="16.079627519999999"/>
    <n v="8"/>
    <n v="221.75999999999996"/>
    <x v="33"/>
    <x v="11"/>
    <x v="18"/>
  </r>
  <r>
    <x v="1"/>
    <x v="126"/>
    <x v="1"/>
    <x v="1"/>
    <s v="-0.12776"/>
    <x v="1"/>
    <x v="0"/>
    <x v="0"/>
    <x v="1804"/>
    <n v="2.0130000000000006E-2"/>
    <x v="2050"/>
    <n v="0.27599999999999991"/>
    <n v="6.7837294799999999"/>
    <n v="4"/>
    <n v="82.32"/>
    <x v="26"/>
    <x v="2"/>
    <x v="11"/>
  </r>
  <r>
    <x v="1"/>
    <x v="127"/>
    <x v="1"/>
    <x v="1"/>
    <s v="-0.12776"/>
    <x v="1"/>
    <x v="0"/>
    <x v="0"/>
    <x v="1805"/>
    <n v="1.5950000000000002E-2"/>
    <x v="2051"/>
    <n v="5.7499999999999878E-2"/>
    <n v="1.4621723874999972"/>
    <n v="5"/>
    <n v="103.32"/>
    <x v="9"/>
    <x v="0"/>
    <x v="8"/>
  </r>
  <r>
    <x v="1"/>
    <x v="128"/>
    <x v="1"/>
    <x v="1"/>
    <s v="-0.12776"/>
    <x v="1"/>
    <x v="0"/>
    <x v="0"/>
    <x v="1806"/>
    <n v="1.3420000000000001E-2"/>
    <x v="2052"/>
    <n v="1.1039999999999996"/>
    <n v="11.834765183999997"/>
    <n v="7"/>
    <n v="60"/>
    <x v="34"/>
    <x v="5"/>
    <x v="11"/>
  </r>
  <r>
    <x v="1"/>
    <x v="129"/>
    <x v="1"/>
    <x v="1"/>
    <s v="-0.12776"/>
    <x v="1"/>
    <x v="0"/>
    <x v="0"/>
    <x v="1807"/>
    <n v="1.4190000000000001E-2"/>
    <x v="2053"/>
    <n v="0.51749999999999974"/>
    <n v="7.4020715999999966"/>
    <n v="2"/>
    <n v="316.67999999999995"/>
    <x v="32"/>
    <x v="17"/>
    <x v="7"/>
  </r>
  <r>
    <x v="1"/>
    <x v="130"/>
    <x v="1"/>
    <x v="1"/>
    <s v="-0.12776"/>
    <x v="1"/>
    <x v="0"/>
    <x v="0"/>
    <x v="1808"/>
    <n v="1.4410000000000004E-2"/>
    <x v="2054"/>
    <n v="0.36799999999999994"/>
    <n v="6.7956407200000006"/>
    <n v="7"/>
    <n v="153.72"/>
    <x v="31"/>
    <x v="17"/>
    <x v="13"/>
  </r>
  <r>
    <x v="1"/>
    <x v="131"/>
    <x v="1"/>
    <x v="1"/>
    <s v="-0.12776"/>
    <x v="1"/>
    <x v="0"/>
    <x v="0"/>
    <x v="1809"/>
    <n v="1.9360000000000002E-2"/>
    <x v="2055"/>
    <n v="0.62099999999999977"/>
    <n v="12.540732335999996"/>
    <n v="2"/>
    <n v="344.4"/>
    <x v="8"/>
    <x v="11"/>
    <x v="15"/>
  </r>
  <r>
    <x v="1"/>
    <x v="132"/>
    <x v="1"/>
    <x v="1"/>
    <s v="-0.12776"/>
    <x v="1"/>
    <x v="0"/>
    <x v="0"/>
    <x v="1810"/>
    <n v="1.3200000000000003E-2"/>
    <x v="2056"/>
    <n v="0.11500000000000005"/>
    <n v="1.748887800000001"/>
    <n v="5"/>
    <n v="245.27999999999997"/>
    <x v="79"/>
    <x v="5"/>
    <x v="14"/>
  </r>
  <r>
    <x v="1"/>
    <x v="133"/>
    <x v="1"/>
    <x v="1"/>
    <s v="-0.12776"/>
    <x v="1"/>
    <x v="0"/>
    <x v="0"/>
    <x v="1811"/>
    <n v="1.4190000000000003E-2"/>
    <x v="2057"/>
    <n v="1.0579999999999998"/>
    <n v="19.126587480000001"/>
    <n v="7"/>
    <n v="106.67999999999999"/>
    <x v="38"/>
    <x v="7"/>
    <x v="6"/>
  </r>
  <r>
    <x v="1"/>
    <x v="134"/>
    <x v="1"/>
    <x v="1"/>
    <s v="-0.12776"/>
    <x v="1"/>
    <x v="0"/>
    <x v="0"/>
    <x v="1812"/>
    <n v="1.9580000000000004E-2"/>
    <x v="2058"/>
    <n v="0.75899999999999956"/>
    <n v="10.233436091999994"/>
    <n v="4"/>
    <n v="180.6"/>
    <x v="8"/>
    <x v="19"/>
    <x v="13"/>
  </r>
  <r>
    <x v="1"/>
    <x v="135"/>
    <x v="1"/>
    <x v="1"/>
    <s v="-0.12776"/>
    <x v="1"/>
    <x v="0"/>
    <x v="0"/>
    <x v="1813"/>
    <n v="1.4190000000000001E-2"/>
    <x v="2059"/>
    <n v="4.5999999999999874E-2"/>
    <n v="0.81122527199999783"/>
    <n v="5"/>
    <n v="272.15999999999997"/>
    <x v="41"/>
    <x v="2"/>
    <x v="10"/>
  </r>
  <r>
    <x v="1"/>
    <x v="136"/>
    <x v="1"/>
    <x v="1"/>
    <s v="-0.12776"/>
    <x v="1"/>
    <x v="0"/>
    <x v="0"/>
    <x v="1814"/>
    <n v="1.694E-2"/>
    <x v="2060"/>
    <n v="0.64399999999999968"/>
    <n v="12.027569399999994"/>
    <n v="9"/>
    <n v="313.31999999999994"/>
    <x v="15"/>
    <x v="4"/>
    <x v="0"/>
  </r>
  <r>
    <x v="1"/>
    <x v="137"/>
    <x v="1"/>
    <x v="1"/>
    <s v="-0.12776"/>
    <x v="1"/>
    <x v="0"/>
    <x v="0"/>
    <x v="1815"/>
    <n v="1.9689999999999999E-2"/>
    <x v="2061"/>
    <n v="0.62099999999999966"/>
    <n v="13.261935653999991"/>
    <n v="7"/>
    <n v="60.48"/>
    <x v="38"/>
    <x v="17"/>
    <x v="10"/>
  </r>
  <r>
    <x v="1"/>
    <x v="138"/>
    <x v="1"/>
    <x v="1"/>
    <s v="-0.12776"/>
    <x v="1"/>
    <x v="0"/>
    <x v="0"/>
    <x v="1051"/>
    <n v="2.0570000000000001E-2"/>
    <x v="2062"/>
    <n v="0.74749999999999961"/>
    <n v="17.737840119999991"/>
    <n v="8"/>
    <n v="272.99999999999994"/>
    <x v="83"/>
    <x v="9"/>
    <x v="12"/>
  </r>
  <r>
    <x v="1"/>
    <x v="139"/>
    <x v="1"/>
    <x v="1"/>
    <s v="-0.12776"/>
    <x v="1"/>
    <x v="0"/>
    <x v="0"/>
    <x v="1816"/>
    <n v="1.8700000000000001E-2"/>
    <x v="2063"/>
    <n v="0.17249999999999999"/>
    <n v="4.2508933500000001"/>
    <n v="4"/>
    <n v="258.71999999999997"/>
    <x v="11"/>
    <x v="11"/>
    <x v="15"/>
  </r>
  <r>
    <x v="1"/>
    <x v="140"/>
    <x v="1"/>
    <x v="1"/>
    <s v="-0.12776"/>
    <x v="1"/>
    <x v="0"/>
    <x v="0"/>
    <x v="1436"/>
    <n v="1.4960000000000003E-2"/>
    <x v="2064"/>
    <n v="0.85099999999999965"/>
    <n v="15.824583279999995"/>
    <n v="5"/>
    <n v="260.39999999999998"/>
    <x v="19"/>
    <x v="9"/>
    <x v="1"/>
  </r>
  <r>
    <x v="1"/>
    <x v="141"/>
    <x v="1"/>
    <x v="1"/>
    <s v="-0.12776"/>
    <x v="1"/>
    <x v="0"/>
    <x v="0"/>
    <x v="1817"/>
    <n v="2.1560000000000003E-2"/>
    <x v="2065"/>
    <n v="2.2999999999999882E-2"/>
    <n v="0.54700522799999718"/>
    <n v="4"/>
    <n v="112.55999999999999"/>
    <x v="83"/>
    <x v="9"/>
    <x v="7"/>
  </r>
  <r>
    <x v="1"/>
    <x v="142"/>
    <x v="1"/>
    <x v="1"/>
    <s v="-0.12776"/>
    <x v="1"/>
    <x v="0"/>
    <x v="0"/>
    <x v="1818"/>
    <n v="1.5290000000000002E-2"/>
    <x v="2066"/>
    <n v="1.1039999999999996"/>
    <n v="22.691999087999992"/>
    <n v="6"/>
    <n v="87.36"/>
    <x v="33"/>
    <x v="4"/>
    <x v="1"/>
  </r>
  <r>
    <x v="1"/>
    <x v="143"/>
    <x v="1"/>
    <x v="1"/>
    <s v="-0.12776"/>
    <x v="1"/>
    <x v="0"/>
    <x v="0"/>
    <x v="1819"/>
    <n v="2.1560000000000003E-2"/>
    <x v="2067"/>
    <n v="0.28749999999999981"/>
    <n v="7.3278666999999951"/>
    <n v="10"/>
    <n v="77.279999999999987"/>
    <x v="27"/>
    <x v="11"/>
    <x v="7"/>
  </r>
  <r>
    <x v="1"/>
    <x v="144"/>
    <x v="1"/>
    <x v="1"/>
    <s v="-0.12776"/>
    <x v="1"/>
    <x v="0"/>
    <x v="0"/>
    <x v="1820"/>
    <n v="1.9250000000000003E-2"/>
    <x v="2068"/>
    <n v="9.1999999999999887E-2"/>
    <n v="1.2637855999999985"/>
    <n v="8"/>
    <n v="59.639999999999993"/>
    <x v="16"/>
    <x v="9"/>
    <x v="16"/>
  </r>
  <r>
    <x v="1"/>
    <x v="145"/>
    <x v="1"/>
    <x v="1"/>
    <s v="-0.12776"/>
    <x v="1"/>
    <x v="0"/>
    <x v="0"/>
    <x v="1821"/>
    <n v="2.112E-2"/>
    <x v="2069"/>
    <n v="2.3000000000000083E-2"/>
    <n v="0.64708089600000229"/>
    <n v="7"/>
    <n v="36"/>
    <x v="77"/>
    <x v="9"/>
    <x v="15"/>
  </r>
  <r>
    <x v="1"/>
    <x v="146"/>
    <x v="1"/>
    <x v="1"/>
    <s v="-0.12776"/>
    <x v="1"/>
    <x v="0"/>
    <x v="0"/>
    <x v="1148"/>
    <n v="1.9580000000000004E-2"/>
    <x v="2070"/>
    <n v="2.2999999999999882E-2"/>
    <n v="0.56837411399999715"/>
    <n v="4"/>
    <n v="100.8"/>
    <x v="107"/>
    <x v="9"/>
    <x v="16"/>
  </r>
  <r>
    <x v="1"/>
    <x v="147"/>
    <x v="1"/>
    <x v="1"/>
    <s v="-0.12776"/>
    <x v="1"/>
    <x v="0"/>
    <x v="0"/>
    <x v="1822"/>
    <n v="1.6830000000000001E-2"/>
    <x v="2071"/>
    <n v="0.74749999999999972"/>
    <n v="11.294705564999997"/>
    <n v="7"/>
    <n v="51.6"/>
    <x v="25"/>
    <x v="16"/>
    <x v="11"/>
  </r>
  <r>
    <x v="1"/>
    <x v="148"/>
    <x v="1"/>
    <x v="1"/>
    <s v="-0.12776"/>
    <x v="1"/>
    <x v="0"/>
    <x v="0"/>
    <x v="1823"/>
    <n v="1.4300000000000004E-2"/>
    <x v="2072"/>
    <n v="0.253"/>
    <n v="4.0856944700000009"/>
    <n v="2"/>
    <n v="201.6"/>
    <x v="15"/>
    <x v="4"/>
    <x v="2"/>
  </r>
  <r>
    <x v="1"/>
    <x v="149"/>
    <x v="1"/>
    <x v="1"/>
    <s v="-0.12776"/>
    <x v="1"/>
    <x v="0"/>
    <x v="0"/>
    <x v="1824"/>
    <n v="1.485E-2"/>
    <x v="2073"/>
    <n v="9.1999999999999887E-2"/>
    <n v="2.1443875199999973"/>
    <n v="7"/>
    <n v="231.83999999999997"/>
    <x v="19"/>
    <x v="4"/>
    <x v="11"/>
  </r>
  <r>
    <x v="1"/>
    <x v="150"/>
    <x v="1"/>
    <x v="1"/>
    <s v="-0.12776"/>
    <x v="1"/>
    <x v="0"/>
    <x v="0"/>
    <x v="1825"/>
    <n v="1.8260000000000005E-2"/>
    <x v="2074"/>
    <n v="2.3000000000000052E-2"/>
    <n v="0.53509651800000135"/>
    <n v="9"/>
    <n v="258.71999999999997"/>
    <x v="23"/>
    <x v="16"/>
    <x v="11"/>
  </r>
  <r>
    <x v="1"/>
    <x v="151"/>
    <x v="1"/>
    <x v="1"/>
    <s v="-0.12776"/>
    <x v="1"/>
    <x v="0"/>
    <x v="0"/>
    <x v="1826"/>
    <n v="2.1560000000000003E-2"/>
    <x v="2075"/>
    <n v="0.19549999999999981"/>
    <n v="5.3563965839999952"/>
    <n v="8"/>
    <n v="124.32"/>
    <x v="14"/>
    <x v="2"/>
    <x v="0"/>
  </r>
  <r>
    <x v="1"/>
    <x v="152"/>
    <x v="1"/>
    <x v="1"/>
    <s v="-0.12776"/>
    <x v="1"/>
    <x v="0"/>
    <x v="0"/>
    <x v="1827"/>
    <n v="1.7050000000000003E-2"/>
    <x v="2076"/>
    <n v="0.21849999999999997"/>
    <n v="5.7151744925000001"/>
    <n v="7"/>
    <n v="115.91999999999999"/>
    <x v="55"/>
    <x v="5"/>
    <x v="8"/>
  </r>
  <r>
    <x v="1"/>
    <x v="153"/>
    <x v="1"/>
    <x v="1"/>
    <s v="-0.12776"/>
    <x v="1"/>
    <x v="0"/>
    <x v="0"/>
    <x v="1828"/>
    <n v="2.0460000000000002E-2"/>
    <x v="2077"/>
    <n v="0.11499999999999987"/>
    <n v="2.3373708599999978"/>
    <n v="6"/>
    <n v="337.67999999999995"/>
    <x v="83"/>
    <x v="2"/>
    <x v="13"/>
  </r>
  <r>
    <x v="1"/>
    <x v="154"/>
    <x v="1"/>
    <x v="1"/>
    <s v="-0.12776"/>
    <x v="1"/>
    <x v="0"/>
    <x v="0"/>
    <x v="1193"/>
    <n v="1.9030000000000002E-2"/>
    <x v="2078"/>
    <n v="0.59799999999999975"/>
    <n v="8.2368005719999964"/>
    <n v="8"/>
    <n v="225.11999999999998"/>
    <x v="43"/>
    <x v="9"/>
    <x v="11"/>
  </r>
  <r>
    <x v="1"/>
    <x v="155"/>
    <x v="1"/>
    <x v="1"/>
    <s v="-0.12776"/>
    <x v="1"/>
    <x v="0"/>
    <x v="0"/>
    <x v="1829"/>
    <n v="1.7600000000000001E-2"/>
    <x v="2079"/>
    <n v="0.93149999999999977"/>
    <n v="15.741902879999996"/>
    <n v="6"/>
    <n v="166.32"/>
    <x v="34"/>
    <x v="2"/>
    <x v="10"/>
  </r>
  <r>
    <x v="1"/>
    <x v="156"/>
    <x v="1"/>
    <x v="1"/>
    <s v="-0.12776"/>
    <x v="1"/>
    <x v="0"/>
    <x v="0"/>
    <x v="1830"/>
    <n v="2.2110000000000001E-2"/>
    <x v="2080"/>
    <n v="0.54049999999999965"/>
    <n v="13.345073098499993"/>
    <n v="5"/>
    <n v="323.39999999999998"/>
    <x v="83"/>
    <x v="11"/>
    <x v="7"/>
  </r>
  <r>
    <x v="1"/>
    <x v="157"/>
    <x v="1"/>
    <x v="1"/>
    <s v="-0.12776"/>
    <x v="1"/>
    <x v="0"/>
    <x v="0"/>
    <x v="1143"/>
    <n v="2.0240000000000001E-2"/>
    <x v="2081"/>
    <n v="0.44849999999999979"/>
    <n v="10.179665495999993"/>
    <n v="7"/>
    <n v="327.59999999999997"/>
    <x v="67"/>
    <x v="16"/>
    <x v="12"/>
  </r>
  <r>
    <x v="1"/>
    <x v="158"/>
    <x v="1"/>
    <x v="1"/>
    <s v="-0.12776"/>
    <x v="1"/>
    <x v="0"/>
    <x v="0"/>
    <x v="1831"/>
    <n v="1.7380000000000003E-2"/>
    <x v="2082"/>
    <n v="0.161"/>
    <n v="3.9238878140000009"/>
    <n v="7"/>
    <n v="282.23999999999995"/>
    <x v="7"/>
    <x v="0"/>
    <x v="2"/>
  </r>
  <r>
    <x v="1"/>
    <x v="159"/>
    <x v="1"/>
    <x v="1"/>
    <s v="-0.12776"/>
    <x v="1"/>
    <x v="0"/>
    <x v="0"/>
    <x v="1832"/>
    <n v="1.9910000000000004E-2"/>
    <x v="2083"/>
    <n v="1.0579999999999994"/>
    <n v="29.973075461999986"/>
    <n v="9"/>
    <n v="63"/>
    <x v="1"/>
    <x v="16"/>
    <x v="2"/>
  </r>
  <r>
    <x v="1"/>
    <x v="160"/>
    <x v="1"/>
    <x v="1"/>
    <s v="-0.12776"/>
    <x v="1"/>
    <x v="0"/>
    <x v="0"/>
    <x v="1833"/>
    <n v="2.1450000000000004E-2"/>
    <x v="2084"/>
    <n v="0.64399999999999979"/>
    <n v="20.711030339999997"/>
    <n v="4"/>
    <n v="56.4"/>
    <x v="83"/>
    <x v="9"/>
    <x v="11"/>
  </r>
  <r>
    <x v="1"/>
    <x v="161"/>
    <x v="1"/>
    <x v="1"/>
    <s v="-0.12776"/>
    <x v="1"/>
    <x v="0"/>
    <x v="0"/>
    <x v="1834"/>
    <n v="2.2990000000000003E-2"/>
    <x v="2085"/>
    <n v="5.7500000000000044E-2"/>
    <n v="1.9942560550000017"/>
    <n v="6"/>
    <n v="161.27999999999997"/>
    <x v="38"/>
    <x v="9"/>
    <x v="1"/>
  </r>
  <r>
    <x v="1"/>
    <x v="162"/>
    <x v="1"/>
    <x v="1"/>
    <s v="-0.12776"/>
    <x v="1"/>
    <x v="0"/>
    <x v="0"/>
    <x v="390"/>
    <n v="2.0240000000000005E-2"/>
    <x v="2086"/>
    <n v="0.43699999999999967"/>
    <n v="9.206635591999996"/>
    <n v="2"/>
    <n v="117.6"/>
    <x v="20"/>
    <x v="4"/>
    <x v="3"/>
  </r>
  <r>
    <x v="1"/>
    <x v="163"/>
    <x v="1"/>
    <x v="1"/>
    <s v="-0.12776"/>
    <x v="1"/>
    <x v="0"/>
    <x v="0"/>
    <x v="1835"/>
    <n v="1.4520000000000003E-2"/>
    <x v="2087"/>
    <n v="0.40249999999999975"/>
    <n v="5.4059774999999979"/>
    <n v="4"/>
    <n v="398.15999999999991"/>
    <x v="2"/>
    <x v="9"/>
    <x v="12"/>
  </r>
  <r>
    <x v="1"/>
    <x v="164"/>
    <x v="1"/>
    <x v="1"/>
    <s v="-0.12776"/>
    <x v="1"/>
    <x v="0"/>
    <x v="0"/>
    <x v="1836"/>
    <n v="2.145E-2"/>
    <x v="2088"/>
    <n v="0.81649999999999967"/>
    <n v="18.629562022499989"/>
    <n v="4"/>
    <n v="337.67999999999995"/>
    <x v="7"/>
    <x v="2"/>
    <x v="13"/>
  </r>
  <r>
    <x v="1"/>
    <x v="165"/>
    <x v="1"/>
    <x v="1"/>
    <s v="-0.12776"/>
    <x v="1"/>
    <x v="0"/>
    <x v="0"/>
    <x v="1837"/>
    <n v="1.8700000000000001E-2"/>
    <x v="2089"/>
    <n v="0.33349999999999996"/>
    <n v="4.283193859999999"/>
    <n v="6"/>
    <n v="65.52"/>
    <x v="107"/>
    <x v="2"/>
    <x v="10"/>
  </r>
  <r>
    <x v="1"/>
    <x v="166"/>
    <x v="1"/>
    <x v="1"/>
    <s v="-0.12776"/>
    <x v="1"/>
    <x v="0"/>
    <x v="0"/>
    <x v="1838"/>
    <n v="1.2870000000000003E-2"/>
    <x v="2090"/>
    <n v="0.52899999999999969"/>
    <n v="7.0254125369999985"/>
    <n v="4"/>
    <n v="52.8"/>
    <x v="24"/>
    <x v="2"/>
    <x v="12"/>
  </r>
  <r>
    <x v="1"/>
    <x v="167"/>
    <x v="1"/>
    <x v="1"/>
    <s v="-0.12776"/>
    <x v="1"/>
    <x v="0"/>
    <x v="0"/>
    <x v="1839"/>
    <n v="2.2330000000000003E-2"/>
    <x v="2091"/>
    <n v="0.93149999999999977"/>
    <n v="19.038601543499997"/>
    <n v="6"/>
    <n v="80.639999999999986"/>
    <x v="77"/>
    <x v="5"/>
    <x v="9"/>
  </r>
  <r>
    <x v="1"/>
    <x v="168"/>
    <x v="1"/>
    <x v="1"/>
    <s v="-0.12776"/>
    <x v="1"/>
    <x v="0"/>
    <x v="0"/>
    <x v="1840"/>
    <n v="1.9910000000000001E-2"/>
    <x v="2092"/>
    <n v="0.57499999999999973"/>
    <n v="11.990897049999996"/>
    <n v="10"/>
    <n v="176.4"/>
    <x v="30"/>
    <x v="4"/>
    <x v="11"/>
  </r>
  <r>
    <x v="1"/>
    <x v="169"/>
    <x v="1"/>
    <x v="1"/>
    <s v="-0.12776"/>
    <x v="1"/>
    <x v="0"/>
    <x v="0"/>
    <x v="1841"/>
    <n v="1.6830000000000001E-2"/>
    <x v="2093"/>
    <n v="0.44849999999999973"/>
    <n v="8.2653392249999946"/>
    <n v="9"/>
    <n v="62.16"/>
    <x v="112"/>
    <x v="4"/>
    <x v="15"/>
  </r>
  <r>
    <x v="1"/>
    <x v="170"/>
    <x v="1"/>
    <x v="1"/>
    <s v="-0.12776"/>
    <x v="1"/>
    <x v="0"/>
    <x v="0"/>
    <x v="1842"/>
    <n v="1.4850000000000002E-2"/>
    <x v="2094"/>
    <n v="0.24149999999999994"/>
    <n v="3.2904073124999993"/>
    <n v="8"/>
    <n v="92.399999999999991"/>
    <x v="20"/>
    <x v="4"/>
    <x v="3"/>
  </r>
  <r>
    <x v="1"/>
    <x v="171"/>
    <x v="1"/>
    <x v="1"/>
    <s v="-0.12776"/>
    <x v="1"/>
    <x v="0"/>
    <x v="0"/>
    <x v="1843"/>
    <n v="1.8040000000000004E-2"/>
    <x v="2095"/>
    <n v="0.22999999999999973"/>
    <n v="4.4761569599999955"/>
    <n v="8"/>
    <n v="201.6"/>
    <x v="55"/>
    <x v="16"/>
    <x v="1"/>
  </r>
  <r>
    <x v="1"/>
    <x v="172"/>
    <x v="1"/>
    <x v="1"/>
    <s v="-0.12776"/>
    <x v="1"/>
    <x v="0"/>
    <x v="0"/>
    <x v="377"/>
    <n v="1.8370000000000001E-2"/>
    <x v="2096"/>
    <n v="0.56349999999999978"/>
    <n v="11.333851875499997"/>
    <n v="7"/>
    <n v="119.27999999999999"/>
    <x v="78"/>
    <x v="2"/>
    <x v="6"/>
  </r>
  <r>
    <x v="1"/>
    <x v="173"/>
    <x v="1"/>
    <x v="1"/>
    <s v="-0.12776"/>
    <x v="1"/>
    <x v="0"/>
    <x v="0"/>
    <x v="1844"/>
    <n v="2.2770000000000006E-2"/>
    <x v="2097"/>
    <n v="0.97749999999999981"/>
    <n v="25.358169127500002"/>
    <n v="5"/>
    <n v="105.83999999999999"/>
    <x v="45"/>
    <x v="2"/>
    <x v="13"/>
  </r>
  <r>
    <x v="1"/>
    <x v="174"/>
    <x v="1"/>
    <x v="1"/>
    <s v="-0.12776"/>
    <x v="1"/>
    <x v="0"/>
    <x v="0"/>
    <x v="1845"/>
    <n v="1.694E-2"/>
    <x v="2098"/>
    <n v="0.43699999999999978"/>
    <n v="7.5626800479999954"/>
    <n v="3"/>
    <n v="189"/>
    <x v="43"/>
    <x v="2"/>
    <x v="10"/>
  </r>
  <r>
    <x v="1"/>
    <x v="175"/>
    <x v="1"/>
    <x v="1"/>
    <s v="-0.12776"/>
    <x v="1"/>
    <x v="0"/>
    <x v="0"/>
    <x v="1846"/>
    <n v="1.8370000000000001E-2"/>
    <x v="2099"/>
    <n v="0.35649999999999971"/>
    <n v="10.357093257499992"/>
    <n v="9"/>
    <n v="49.559999999999995"/>
    <x v="84"/>
    <x v="9"/>
    <x v="7"/>
  </r>
  <r>
    <x v="1"/>
    <x v="176"/>
    <x v="1"/>
    <x v="1"/>
    <s v="-0.12776"/>
    <x v="1"/>
    <x v="0"/>
    <x v="0"/>
    <x v="1847"/>
    <n v="1.694E-2"/>
    <x v="2100"/>
    <n v="0.14949999999999999"/>
    <n v="2.3010567579999996"/>
    <n v="6"/>
    <n v="267.12"/>
    <x v="107"/>
    <x v="19"/>
    <x v="15"/>
  </r>
  <r>
    <x v="1"/>
    <x v="177"/>
    <x v="1"/>
    <x v="1"/>
    <s v="-0.12776"/>
    <x v="1"/>
    <x v="0"/>
    <x v="0"/>
    <x v="702"/>
    <n v="1.7050000000000003E-2"/>
    <x v="2101"/>
    <n v="0.26449999999999974"/>
    <n v="5.0179710074999946"/>
    <n v="8"/>
    <n v="107.52"/>
    <x v="24"/>
    <x v="2"/>
    <x v="1"/>
  </r>
  <r>
    <x v="1"/>
    <x v="178"/>
    <x v="1"/>
    <x v="1"/>
    <s v="-0.12776"/>
    <x v="1"/>
    <x v="0"/>
    <x v="0"/>
    <x v="1848"/>
    <n v="2.0790000000000003E-2"/>
    <x v="2102"/>
    <n v="0.20699999999999993"/>
    <n v="4.4679248459999981"/>
    <n v="9"/>
    <n v="141.11999999999998"/>
    <x v="16"/>
    <x v="8"/>
    <x v="6"/>
  </r>
  <r>
    <x v="1"/>
    <x v="179"/>
    <x v="1"/>
    <x v="1"/>
    <s v="-0.12776"/>
    <x v="1"/>
    <x v="0"/>
    <x v="0"/>
    <x v="1849"/>
    <n v="1.8589999999999999E-2"/>
    <x v="2103"/>
    <n v="0.77049999999999963"/>
    <n v="16.197121225999993"/>
    <n v="7"/>
    <n v="372.95999999999992"/>
    <x v="2"/>
    <x v="4"/>
    <x v="1"/>
  </r>
  <r>
    <x v="1"/>
    <x v="180"/>
    <x v="1"/>
    <x v="1"/>
    <s v="-0.12776"/>
    <x v="1"/>
    <x v="0"/>
    <x v="0"/>
    <x v="1850"/>
    <n v="2.0790000000000006E-2"/>
    <x v="2104"/>
    <n v="0.22999999999999976"/>
    <n v="3.3715766699999969"/>
    <n v="7"/>
    <n v="55.439999999999991"/>
    <x v="83"/>
    <x v="5"/>
    <x v="9"/>
  </r>
  <r>
    <x v="1"/>
    <x v="181"/>
    <x v="1"/>
    <x v="1"/>
    <s v="-0.12776"/>
    <x v="1"/>
    <x v="0"/>
    <x v="0"/>
    <x v="1851"/>
    <n v="1.6720000000000006E-2"/>
    <x v="2105"/>
    <n v="0.14949999999999994"/>
    <n v="2.0579536119999999"/>
    <n v="10"/>
    <n v="52.08"/>
    <x v="109"/>
    <x v="9"/>
    <x v="1"/>
  </r>
  <r>
    <x v="1"/>
    <x v="182"/>
    <x v="1"/>
    <x v="1"/>
    <s v="-0.12776"/>
    <x v="1"/>
    <x v="0"/>
    <x v="0"/>
    <x v="1852"/>
    <n v="1.5400000000000004E-2"/>
    <x v="2106"/>
    <n v="0.97749999999999959"/>
    <n v="14.049431549999996"/>
    <n v="5"/>
    <n v="63.839999999999989"/>
    <x v="50"/>
    <x v="4"/>
    <x v="1"/>
  </r>
  <r>
    <x v="1"/>
    <x v="183"/>
    <x v="1"/>
    <x v="1"/>
    <s v="-0.12776"/>
    <x v="1"/>
    <x v="0"/>
    <x v="0"/>
    <x v="1853"/>
    <n v="1.8700000000000001E-2"/>
    <x v="2107"/>
    <n v="0.56349999999999967"/>
    <n v="8.7197398749999948"/>
    <n v="7"/>
    <n v="109.2"/>
    <x v="84"/>
    <x v="2"/>
    <x v="9"/>
  </r>
  <r>
    <x v="2"/>
    <x v="184"/>
    <x v="1"/>
    <x v="1"/>
    <s v="-0.12776"/>
    <x v="1"/>
    <x v="0"/>
    <x v="0"/>
    <x v="1224"/>
    <n v="1.6830000000000001E-2"/>
    <x v="2108"/>
    <n v="0.89699999999999969"/>
    <n v="28.653175979999993"/>
    <n v="3"/>
    <n v="220.92"/>
    <x v="18"/>
    <x v="2"/>
    <x v="8"/>
  </r>
  <r>
    <x v="2"/>
    <x v="185"/>
    <x v="1"/>
    <x v="1"/>
    <s v="-0.12776"/>
    <x v="1"/>
    <x v="0"/>
    <x v="0"/>
    <x v="1854"/>
    <n v="1.6059999999999998E-2"/>
    <x v="2109"/>
    <n v="2.3000000000000052E-2"/>
    <n v="0.88725076000000191"/>
    <n v="3"/>
    <n v="38.4"/>
    <x v="17"/>
    <x v="8"/>
    <x v="13"/>
  </r>
  <r>
    <x v="2"/>
    <x v="186"/>
    <x v="1"/>
    <x v="1"/>
    <s v="-0.12776"/>
    <x v="1"/>
    <x v="0"/>
    <x v="0"/>
    <x v="714"/>
    <n v="2.0460000000000002E-2"/>
    <x v="2110"/>
    <n v="0.21850000000000008"/>
    <n v="9.0661942800000048"/>
    <n v="6"/>
    <n v="348.59999999999997"/>
    <x v="2"/>
    <x v="2"/>
    <x v="6"/>
  </r>
  <r>
    <x v="2"/>
    <x v="187"/>
    <x v="1"/>
    <x v="1"/>
    <s v="-0.12776"/>
    <x v="1"/>
    <x v="0"/>
    <x v="0"/>
    <x v="1855"/>
    <n v="1.6610000000000003E-2"/>
    <x v="2111"/>
    <n v="0.96599999999999975"/>
    <n v="27.56575668"/>
    <n v="1"/>
    <n v="150.35999999999999"/>
    <x v="30"/>
    <x v="4"/>
    <x v="9"/>
  </r>
  <r>
    <x v="2"/>
    <x v="188"/>
    <x v="1"/>
    <x v="1"/>
    <s v="-0.12776"/>
    <x v="1"/>
    <x v="0"/>
    <x v="0"/>
    <x v="1856"/>
    <n v="1.661E-2"/>
    <x v="2112"/>
    <n v="0.33349999999999991"/>
    <n v="13.499603094999996"/>
    <n v="5"/>
    <n v="78.11999999999999"/>
    <x v="55"/>
    <x v="4"/>
    <x v="6"/>
  </r>
  <r>
    <x v="2"/>
    <x v="189"/>
    <x v="1"/>
    <x v="1"/>
    <s v="-0.12776"/>
    <x v="1"/>
    <x v="0"/>
    <x v="0"/>
    <x v="393"/>
    <n v="2.3650000000000001E-2"/>
    <x v="2113"/>
    <n v="0.43699999999999989"/>
    <n v="14.551750399999996"/>
    <n v="5"/>
    <n v="24"/>
    <x v="85"/>
    <x v="5"/>
    <x v="14"/>
  </r>
  <r>
    <x v="2"/>
    <x v="190"/>
    <x v="1"/>
    <x v="1"/>
    <s v="-0.12776"/>
    <x v="1"/>
    <x v="0"/>
    <x v="0"/>
    <x v="1857"/>
    <n v="1.3750000000000002E-2"/>
    <x v="2114"/>
    <n v="0.36799999999999994"/>
    <n v="11.339459999999999"/>
    <n v="7"/>
    <n v="60"/>
    <x v="85"/>
    <x v="5"/>
    <x v="9"/>
  </r>
  <r>
    <x v="2"/>
    <x v="191"/>
    <x v="1"/>
    <x v="1"/>
    <s v="-0.12776"/>
    <x v="1"/>
    <x v="0"/>
    <x v="0"/>
    <x v="1858"/>
    <n v="1.7380000000000003E-2"/>
    <x v="2115"/>
    <n v="1.2189999999999996"/>
    <n v="42.181764019999996"/>
    <n v="3"/>
    <n v="170.51999999999998"/>
    <x v="55"/>
    <x v="9"/>
    <x v="13"/>
  </r>
  <r>
    <x v="2"/>
    <x v="192"/>
    <x v="1"/>
    <x v="1"/>
    <s v="-0.12776"/>
    <x v="1"/>
    <x v="0"/>
    <x v="0"/>
    <x v="191"/>
    <n v="1.8920000000000003E-2"/>
    <x v="2116"/>
    <n v="0.50599999999999989"/>
    <n v="12.560458239999999"/>
    <n v="7"/>
    <n v="143.63999999999999"/>
    <x v="112"/>
    <x v="9"/>
    <x v="1"/>
  </r>
  <r>
    <x v="2"/>
    <x v="193"/>
    <x v="1"/>
    <x v="1"/>
    <s v="-0.12776"/>
    <x v="1"/>
    <x v="0"/>
    <x v="0"/>
    <x v="1212"/>
    <n v="2.0680000000000004E-2"/>
    <x v="2117"/>
    <n v="0.19550000000000003"/>
    <n v="7.4511384200000021"/>
    <n v="3"/>
    <n v="91.559999999999988"/>
    <x v="7"/>
    <x v="2"/>
    <x v="2"/>
  </r>
  <r>
    <x v="2"/>
    <x v="194"/>
    <x v="1"/>
    <x v="1"/>
    <s v="-0.12776"/>
    <x v="1"/>
    <x v="0"/>
    <x v="0"/>
    <x v="1859"/>
    <n v="1.5400000000000004E-2"/>
    <x v="2118"/>
    <n v="0.89699999999999969"/>
    <n v="30.086456399999999"/>
    <n v="3"/>
    <n v="34.799999999999997"/>
    <x v="11"/>
    <x v="16"/>
    <x v="6"/>
  </r>
  <r>
    <x v="2"/>
    <x v="195"/>
    <x v="1"/>
    <x v="1"/>
    <s v="-0.12776"/>
    <x v="1"/>
    <x v="0"/>
    <x v="0"/>
    <x v="1418"/>
    <n v="2.2439999999999998E-2"/>
    <x v="2119"/>
    <n v="1.4144999999999996"/>
    <n v="46.374156179999979"/>
    <n v="3"/>
    <n v="140.27999999999997"/>
    <x v="14"/>
    <x v="11"/>
    <x v="10"/>
  </r>
  <r>
    <x v="2"/>
    <x v="196"/>
    <x v="1"/>
    <x v="1"/>
    <s v="-0.12776"/>
    <x v="1"/>
    <x v="0"/>
    <x v="0"/>
    <x v="1056"/>
    <n v="2.2220000000000004E-2"/>
    <x v="2120"/>
    <n v="1.0694999999999995"/>
    <n v="35.598906419999985"/>
    <n v="5"/>
    <n v="256.2"/>
    <x v="12"/>
    <x v="5"/>
    <x v="14"/>
  </r>
  <r>
    <x v="2"/>
    <x v="197"/>
    <x v="1"/>
    <x v="1"/>
    <s v="-0.12776"/>
    <x v="1"/>
    <x v="0"/>
    <x v="0"/>
    <x v="1233"/>
    <n v="1.9360000000000002E-2"/>
    <x v="2121"/>
    <n v="0.93149999999999944"/>
    <n v="35.310258719999979"/>
    <n v="9"/>
    <n v="38.4"/>
    <x v="22"/>
    <x v="19"/>
    <x v="10"/>
  </r>
  <r>
    <x v="2"/>
    <x v="198"/>
    <x v="1"/>
    <x v="1"/>
    <s v="-0.12776"/>
    <x v="1"/>
    <x v="0"/>
    <x v="0"/>
    <x v="1223"/>
    <n v="1.7270000000000001E-2"/>
    <x v="2122"/>
    <n v="1.1614999999999998"/>
    <n v="41.081047039999994"/>
    <n v="5"/>
    <n v="238.55999999999997"/>
    <x v="55"/>
    <x v="4"/>
    <x v="13"/>
  </r>
  <r>
    <x v="2"/>
    <x v="199"/>
    <x v="1"/>
    <x v="1"/>
    <s v="-0.12776"/>
    <x v="1"/>
    <x v="0"/>
    <x v="0"/>
    <x v="1860"/>
    <n v="1.6830000000000005E-2"/>
    <x v="2123"/>
    <n v="0.79349999999999976"/>
    <n v="24.665955434999997"/>
    <n v="7"/>
    <n v="105"/>
    <x v="34"/>
    <x v="2"/>
    <x v="9"/>
  </r>
  <r>
    <x v="2"/>
    <x v="200"/>
    <x v="1"/>
    <x v="1"/>
    <s v="-0.12776"/>
    <x v="1"/>
    <x v="0"/>
    <x v="0"/>
    <x v="721"/>
    <n v="2.1010000000000004E-2"/>
    <x v="2124"/>
    <n v="0.8049999999999996"/>
    <n v="35.128404849999988"/>
    <n v="9"/>
    <n v="9.6"/>
    <x v="107"/>
    <x v="4"/>
    <x v="12"/>
  </r>
  <r>
    <x v="2"/>
    <x v="201"/>
    <x v="1"/>
    <x v="1"/>
    <s v="-0.12776"/>
    <x v="1"/>
    <x v="0"/>
    <x v="0"/>
    <x v="1861"/>
    <n v="2.0020000000000003E-2"/>
    <x v="2125"/>
    <n v="0.94299999999999962"/>
    <n v="48.934005119999988"/>
    <n v="3"/>
    <n v="1.2"/>
    <x v="22"/>
    <x v="2"/>
    <x v="15"/>
  </r>
  <r>
    <x v="2"/>
    <x v="202"/>
    <x v="1"/>
    <x v="1"/>
    <s v="-0.12776"/>
    <x v="1"/>
    <x v="0"/>
    <x v="0"/>
    <x v="1862"/>
    <n v="2.2550000000000008E-2"/>
    <x v="2126"/>
    <n v="0.71299999999999963"/>
    <n v="32.188456299999991"/>
    <n v="5"/>
    <n v="52.08"/>
    <x v="34"/>
    <x v="9"/>
    <x v="10"/>
  </r>
  <r>
    <x v="2"/>
    <x v="203"/>
    <x v="1"/>
    <x v="1"/>
    <s v="-0.12776"/>
    <x v="1"/>
    <x v="0"/>
    <x v="0"/>
    <x v="1863"/>
    <n v="2.1560000000000003E-2"/>
    <x v="2127"/>
    <n v="0.65549999999999975"/>
    <n v="31.317797279999994"/>
    <n v="5"/>
    <n v="317.51999999999992"/>
    <x v="71"/>
    <x v="2"/>
    <x v="1"/>
  </r>
  <r>
    <x v="2"/>
    <x v="204"/>
    <x v="1"/>
    <x v="1"/>
    <s v="-0.12776"/>
    <x v="1"/>
    <x v="0"/>
    <x v="0"/>
    <x v="1864"/>
    <n v="2.0020000000000003E-2"/>
    <x v="2128"/>
    <n v="0.35649999999999993"/>
    <n v="17.471694239999998"/>
    <n v="4"/>
    <n v="51.239999999999995"/>
    <x v="67"/>
    <x v="2"/>
    <x v="12"/>
  </r>
  <r>
    <x v="2"/>
    <x v="205"/>
    <x v="1"/>
    <x v="1"/>
    <s v="-0.12776"/>
    <x v="1"/>
    <x v="0"/>
    <x v="0"/>
    <x v="1865"/>
    <n v="1.8370000000000001E-2"/>
    <x v="2129"/>
    <n v="1.2764999999999997"/>
    <n v="48.657307874999994"/>
    <n v="8"/>
    <n v="334.31999999999994"/>
    <x v="1"/>
    <x v="16"/>
    <x v="6"/>
  </r>
  <r>
    <x v="2"/>
    <x v="206"/>
    <x v="1"/>
    <x v="1"/>
    <s v="-0.12776"/>
    <x v="1"/>
    <x v="0"/>
    <x v="0"/>
    <x v="1866"/>
    <n v="2.0680000000000004E-2"/>
    <x v="2130"/>
    <n v="1.2534999999999998"/>
    <n v="59.362250199999998"/>
    <n v="6"/>
    <n v="173.04"/>
    <x v="32"/>
    <x v="2"/>
    <x v="13"/>
  </r>
  <r>
    <x v="2"/>
    <x v="207"/>
    <x v="1"/>
    <x v="1"/>
    <s v="-0.12776"/>
    <x v="1"/>
    <x v="0"/>
    <x v="0"/>
    <x v="1867"/>
    <n v="1.8260000000000002E-2"/>
    <x v="2131"/>
    <n v="0.42549999999999977"/>
    <n v="17.248578599999991"/>
    <n v="7"/>
    <n v="177.23999999999998"/>
    <x v="22"/>
    <x v="2"/>
    <x v="13"/>
  </r>
  <r>
    <x v="2"/>
    <x v="208"/>
    <x v="1"/>
    <x v="1"/>
    <s v="-0.12776"/>
    <x v="1"/>
    <x v="0"/>
    <x v="0"/>
    <x v="1868"/>
    <n v="2.6400000000000003E-2"/>
    <x v="2132"/>
    <n v="0.57499999999999962"/>
    <n v="26.261399999999984"/>
    <n v="7"/>
    <n v="52.919999999999995"/>
    <x v="86"/>
    <x v="8"/>
    <x v="9"/>
  </r>
  <r>
    <x v="2"/>
    <x v="209"/>
    <x v="1"/>
    <x v="1"/>
    <s v="-0.12776"/>
    <x v="1"/>
    <x v="0"/>
    <x v="0"/>
    <x v="1869"/>
    <n v="2.0900000000000002E-2"/>
    <x v="2133"/>
    <n v="0.43699999999999972"/>
    <n v="17.23453709999999"/>
    <n v="5"/>
    <n v="169.67999999999998"/>
    <x v="33"/>
    <x v="5"/>
    <x v="9"/>
  </r>
  <r>
    <x v="2"/>
    <x v="210"/>
    <x v="1"/>
    <x v="1"/>
    <s v="-0.12776"/>
    <x v="1"/>
    <x v="0"/>
    <x v="0"/>
    <x v="718"/>
    <n v="2.5080000000000002E-2"/>
    <x v="2134"/>
    <n v="1.1614999999999993"/>
    <n v="52.580408099999971"/>
    <n v="3"/>
    <n v="48.719999999999992"/>
    <x v="16"/>
    <x v="2"/>
    <x v="7"/>
  </r>
  <r>
    <x v="2"/>
    <x v="211"/>
    <x v="1"/>
    <x v="1"/>
    <s v="-0.12776"/>
    <x v="1"/>
    <x v="0"/>
    <x v="0"/>
    <x v="1870"/>
    <n v="1.5070000000000002E-2"/>
    <x v="2135"/>
    <n v="1.1844999999999997"/>
    <n v="28.846270639999997"/>
    <n v="8"/>
    <n v="68.039999999999992"/>
    <x v="55"/>
    <x v="6"/>
    <x v="13"/>
  </r>
  <r>
    <x v="2"/>
    <x v="212"/>
    <x v="1"/>
    <x v="1"/>
    <s v="-0.12776"/>
    <x v="1"/>
    <x v="0"/>
    <x v="0"/>
    <x v="1871"/>
    <n v="2.2880000000000001E-2"/>
    <x v="2136"/>
    <n v="1.2764999999999997"/>
    <n v="44.335193759999989"/>
    <n v="6"/>
    <n v="81.47999999999999"/>
    <x v="86"/>
    <x v="9"/>
    <x v="2"/>
  </r>
  <r>
    <x v="2"/>
    <x v="213"/>
    <x v="1"/>
    <x v="1"/>
    <s v="-0.12776"/>
    <x v="1"/>
    <x v="0"/>
    <x v="0"/>
    <x v="1872"/>
    <n v="1.4410000000000006E-2"/>
    <x v="2137"/>
    <n v="0.97749999999999981"/>
    <n v="27.326403500000005"/>
    <n v="4"/>
    <n v="136.07999999999998"/>
    <x v="1"/>
    <x v="2"/>
    <x v="2"/>
  </r>
  <r>
    <x v="2"/>
    <x v="214"/>
    <x v="1"/>
    <x v="1"/>
    <s v="-0.12776"/>
    <x v="1"/>
    <x v="0"/>
    <x v="0"/>
    <x v="1864"/>
    <n v="1.8150000000000003E-2"/>
    <x v="2138"/>
    <n v="1.1499999999999976E-2"/>
    <n v="0.51095879999999894"/>
    <n v="3"/>
    <n v="78.11999999999999"/>
    <x v="16"/>
    <x v="9"/>
    <x v="2"/>
  </r>
  <r>
    <x v="2"/>
    <x v="215"/>
    <x v="1"/>
    <x v="1"/>
    <s v="-0.12776"/>
    <x v="1"/>
    <x v="0"/>
    <x v="0"/>
    <x v="1873"/>
    <n v="2.0680000000000004E-2"/>
    <x v="2139"/>
    <n v="1.1039999999999994"/>
    <n v="48.218480639999989"/>
    <n v="4"/>
    <n v="15.6"/>
    <x v="85"/>
    <x v="8"/>
    <x v="9"/>
  </r>
  <r>
    <x v="2"/>
    <x v="216"/>
    <x v="1"/>
    <x v="1"/>
    <s v="-0.12776"/>
    <x v="1"/>
    <x v="0"/>
    <x v="0"/>
    <x v="1874"/>
    <n v="1.9800000000000005E-2"/>
    <x v="2140"/>
    <n v="0.88549999999999973"/>
    <n v="38.449649700000002"/>
    <n v="5"/>
    <n v="204.95999999999998"/>
    <x v="32"/>
    <x v="16"/>
    <x v="2"/>
  </r>
  <r>
    <x v="2"/>
    <x v="217"/>
    <x v="1"/>
    <x v="1"/>
    <s v="-0.12776"/>
    <x v="1"/>
    <x v="0"/>
    <x v="0"/>
    <x v="1875"/>
    <n v="2.1450000000000004E-2"/>
    <x v="2141"/>
    <n v="1.1384999999999998"/>
    <n v="55.484114400000003"/>
    <n v="8"/>
    <n v="72.239999999999995"/>
    <x v="8"/>
    <x v="2"/>
    <x v="7"/>
  </r>
  <r>
    <x v="2"/>
    <x v="218"/>
    <x v="1"/>
    <x v="1"/>
    <s v="-0.12776"/>
    <x v="1"/>
    <x v="0"/>
    <x v="0"/>
    <x v="1876"/>
    <n v="1.8810000000000007E-2"/>
    <x v="2142"/>
    <n v="3.4499999999999996E-2"/>
    <n v="1.1142385650000002"/>
    <n v="8"/>
    <n v="323.39999999999998"/>
    <x v="32"/>
    <x v="4"/>
    <x v="15"/>
  </r>
  <r>
    <x v="2"/>
    <x v="219"/>
    <x v="1"/>
    <x v="1"/>
    <s v="-0.12776"/>
    <x v="1"/>
    <x v="0"/>
    <x v="0"/>
    <x v="1877"/>
    <n v="1.5950000000000002E-2"/>
    <x v="2143"/>
    <n v="1.4374999999999993"/>
    <n v="51.473640624999987"/>
    <n v="9"/>
    <n v="284.76"/>
    <x v="29"/>
    <x v="16"/>
    <x v="2"/>
  </r>
  <r>
    <x v="2"/>
    <x v="220"/>
    <x v="1"/>
    <x v="1"/>
    <s v="-0.12776"/>
    <x v="1"/>
    <x v="0"/>
    <x v="0"/>
    <x v="446"/>
    <n v="2.5410000000000002E-2"/>
    <x v="2144"/>
    <n v="0.49449999999999977"/>
    <n v="25.180750979999988"/>
    <n v="5"/>
    <n v="89.039999999999978"/>
    <x v="29"/>
    <x v="8"/>
    <x v="10"/>
  </r>
  <r>
    <x v="2"/>
    <x v="221"/>
    <x v="1"/>
    <x v="1"/>
    <s v="-0.12776"/>
    <x v="1"/>
    <x v="0"/>
    <x v="0"/>
    <x v="1878"/>
    <n v="2.2440000000000005E-2"/>
    <x v="2145"/>
    <n v="1.1615"/>
    <n v="64.326100080000018"/>
    <n v="3"/>
    <n v="100.8"/>
    <x v="38"/>
    <x v="2"/>
    <x v="10"/>
  </r>
  <r>
    <x v="2"/>
    <x v="222"/>
    <x v="1"/>
    <x v="1"/>
    <s v="-0.12776"/>
    <x v="1"/>
    <x v="0"/>
    <x v="0"/>
    <x v="1879"/>
    <n v="1.9360000000000002E-2"/>
    <x v="2146"/>
    <n v="0.71299999999999952"/>
    <n v="31.941715519999981"/>
    <n v="7"/>
    <n v="58.8"/>
    <x v="78"/>
    <x v="9"/>
    <x v="10"/>
  </r>
  <r>
    <x v="2"/>
    <x v="223"/>
    <x v="1"/>
    <x v="1"/>
    <s v="-0.12776"/>
    <x v="1"/>
    <x v="0"/>
    <x v="0"/>
    <x v="1880"/>
    <n v="2.4420000000000001E-2"/>
    <x v="2147"/>
    <n v="0.67849999999999977"/>
    <n v="40.97506280999999"/>
    <n v="7"/>
    <n v="57.599999999999994"/>
    <x v="34"/>
    <x v="5"/>
    <x v="6"/>
  </r>
  <r>
    <x v="2"/>
    <x v="224"/>
    <x v="1"/>
    <x v="1"/>
    <s v="-0.12776"/>
    <x v="1"/>
    <x v="0"/>
    <x v="0"/>
    <x v="1881"/>
    <n v="2.0680000000000004E-2"/>
    <x v="2148"/>
    <n v="0.29900000000000004"/>
    <n v="15.377916840000006"/>
    <n v="8"/>
    <n v="45.6"/>
    <x v="86"/>
    <x v="2"/>
    <x v="11"/>
  </r>
  <r>
    <x v="2"/>
    <x v="225"/>
    <x v="1"/>
    <x v="1"/>
    <s v="-0.12776"/>
    <x v="1"/>
    <x v="0"/>
    <x v="0"/>
    <x v="1882"/>
    <n v="1.8920000000000003E-2"/>
    <x v="2149"/>
    <n v="0.82799999999999963"/>
    <n v="38.334114719999988"/>
    <n v="3"/>
    <n v="133.56"/>
    <x v="9"/>
    <x v="9"/>
    <x v="12"/>
  </r>
  <r>
    <x v="2"/>
    <x v="226"/>
    <x v="1"/>
    <x v="1"/>
    <s v="-0.12776"/>
    <x v="1"/>
    <x v="0"/>
    <x v="0"/>
    <x v="1257"/>
    <n v="2.1230000000000002E-2"/>
    <x v="2150"/>
    <n v="0.33349999999999991"/>
    <n v="16.135787194999999"/>
    <n v="5"/>
    <n v="38.4"/>
    <x v="20"/>
    <x v="2"/>
    <x v="2"/>
  </r>
  <r>
    <x v="2"/>
    <x v="227"/>
    <x v="1"/>
    <x v="1"/>
    <s v="-0.12776"/>
    <x v="1"/>
    <x v="0"/>
    <x v="0"/>
    <x v="483"/>
    <n v="2.3540000000000002E-2"/>
    <x v="2151"/>
    <n v="0.97749999999999959"/>
    <n v="50.668790699999981"/>
    <n v="7"/>
    <n v="37.199999999999996"/>
    <x v="8"/>
    <x v="5"/>
    <x v="15"/>
  </r>
  <r>
    <x v="2"/>
    <x v="228"/>
    <x v="1"/>
    <x v="1"/>
    <s v="-0.12776"/>
    <x v="1"/>
    <x v="0"/>
    <x v="0"/>
    <x v="1883"/>
    <n v="2.2660000000000003E-2"/>
    <x v="2152"/>
    <n v="0.58649999999999969"/>
    <n v="20.599639499999991"/>
    <n v="6"/>
    <n v="94.919999999999987"/>
    <x v="53"/>
    <x v="9"/>
    <x v="12"/>
  </r>
  <r>
    <x v="2"/>
    <x v="229"/>
    <x v="1"/>
    <x v="1"/>
    <s v="-0.12776"/>
    <x v="1"/>
    <x v="0"/>
    <x v="0"/>
    <x v="1884"/>
    <n v="2.0790000000000003E-2"/>
    <x v="2153"/>
    <n v="1.1500000000000073E-2"/>
    <n v="0.48032176500000306"/>
    <n v="7"/>
    <n v="210"/>
    <x v="110"/>
    <x v="19"/>
    <x v="16"/>
  </r>
  <r>
    <x v="2"/>
    <x v="230"/>
    <x v="1"/>
    <x v="1"/>
    <s v="-0.12776"/>
    <x v="1"/>
    <x v="0"/>
    <x v="0"/>
    <x v="1885"/>
    <n v="1.7160000000000005E-2"/>
    <x v="2154"/>
    <n v="1.1269999999999996"/>
    <n v="31.426394999999996"/>
    <n v="6"/>
    <n v="225.95999999999998"/>
    <x v="15"/>
    <x v="11"/>
    <x v="2"/>
  </r>
  <r>
    <x v="2"/>
    <x v="231"/>
    <x v="1"/>
    <x v="1"/>
    <s v="-0.12776"/>
    <x v="1"/>
    <x v="0"/>
    <x v="0"/>
    <x v="218"/>
    <n v="2.3210000000000001E-2"/>
    <x v="2155"/>
    <n v="1.0464999999999998"/>
    <n v="54.966606694999989"/>
    <n v="5"/>
    <n v="441"/>
    <x v="9"/>
    <x v="2"/>
    <x v="9"/>
  </r>
  <r>
    <x v="2"/>
    <x v="232"/>
    <x v="1"/>
    <x v="1"/>
    <s v="-0.12776"/>
    <x v="1"/>
    <x v="0"/>
    <x v="0"/>
    <x v="1886"/>
    <n v="2.0680000000000004E-2"/>
    <x v="2156"/>
    <n v="0.87399999999999956"/>
    <n v="25.86435191999999"/>
    <n v="9"/>
    <n v="396.47999999999996"/>
    <x v="83"/>
    <x v="2"/>
    <x v="13"/>
  </r>
  <r>
    <x v="2"/>
    <x v="233"/>
    <x v="1"/>
    <x v="1"/>
    <s v="-0.12776"/>
    <x v="1"/>
    <x v="0"/>
    <x v="0"/>
    <x v="248"/>
    <n v="2.1560000000000003E-2"/>
    <x v="2157"/>
    <n v="0.94299999999999962"/>
    <n v="31.492842919999994"/>
    <n v="4"/>
    <n v="217.55999999999997"/>
    <x v="10"/>
    <x v="14"/>
    <x v="2"/>
  </r>
  <r>
    <x v="2"/>
    <x v="234"/>
    <x v="1"/>
    <x v="1"/>
    <s v="-0.12776"/>
    <x v="1"/>
    <x v="0"/>
    <x v="0"/>
    <x v="1887"/>
    <n v="2.2440000000000005E-2"/>
    <x v="2158"/>
    <n v="0.79349999999999965"/>
    <n v="39.013252739999992"/>
    <n v="5"/>
    <n v="347.75999999999993"/>
    <x v="15"/>
    <x v="4"/>
    <x v="2"/>
  </r>
  <r>
    <x v="2"/>
    <x v="235"/>
    <x v="1"/>
    <x v="1"/>
    <s v="-0.12776"/>
    <x v="1"/>
    <x v="0"/>
    <x v="0"/>
    <x v="1206"/>
    <n v="2.1010000000000004E-2"/>
    <x v="2159"/>
    <n v="0.49449999999999977"/>
    <n v="26.139843619999994"/>
    <n v="7"/>
    <n v="246.11999999999998"/>
    <x v="26"/>
    <x v="2"/>
    <x v="13"/>
  </r>
  <r>
    <x v="2"/>
    <x v="236"/>
    <x v="1"/>
    <x v="1"/>
    <s v="-0.12776"/>
    <x v="1"/>
    <x v="0"/>
    <x v="0"/>
    <x v="1866"/>
    <n v="2.5079999999999998E-2"/>
    <x v="2160"/>
    <n v="0.59799999999999964"/>
    <n v="34.345053599999972"/>
    <n v="5"/>
    <n v="110.03999999999998"/>
    <x v="5"/>
    <x v="4"/>
    <x v="13"/>
  </r>
  <r>
    <x v="2"/>
    <x v="237"/>
    <x v="1"/>
    <x v="1"/>
    <s v="-0.12776"/>
    <x v="1"/>
    <x v="0"/>
    <x v="0"/>
    <x v="1888"/>
    <n v="1.5949999999999999E-2"/>
    <x v="2161"/>
    <n v="2.3E-2"/>
    <n v="0.68821059999999989"/>
    <n v="10"/>
    <n v="310.8"/>
    <x v="19"/>
    <x v="0"/>
    <x v="2"/>
  </r>
  <r>
    <x v="2"/>
    <x v="238"/>
    <x v="1"/>
    <x v="1"/>
    <s v="-0.12776"/>
    <x v="1"/>
    <x v="0"/>
    <x v="0"/>
    <x v="1889"/>
    <n v="2.3980000000000005E-2"/>
    <x v="2162"/>
    <n v="1.2764999999999997"/>
    <n v="53.415270149999998"/>
    <n v="6"/>
    <n v="183.95999999999998"/>
    <x v="55"/>
    <x v="6"/>
    <x v="10"/>
  </r>
  <r>
    <x v="2"/>
    <x v="239"/>
    <x v="1"/>
    <x v="1"/>
    <s v="-0.12776"/>
    <x v="1"/>
    <x v="0"/>
    <x v="0"/>
    <x v="1447"/>
    <n v="1.9360000000000002E-2"/>
    <x v="2163"/>
    <n v="0.86249999999999971"/>
    <n v="28.520183999999993"/>
    <n v="8"/>
    <n v="401.51999999999992"/>
    <x v="2"/>
    <x v="9"/>
    <x v="6"/>
  </r>
  <r>
    <x v="2"/>
    <x v="240"/>
    <x v="1"/>
    <x v="1"/>
    <s v="-0.12776"/>
    <x v="1"/>
    <x v="0"/>
    <x v="0"/>
    <x v="1860"/>
    <n v="1.7160000000000002E-2"/>
    <x v="2164"/>
    <n v="0.41399999999999976"/>
    <n v="13.121531279999994"/>
    <n v="7"/>
    <n v="283.08"/>
    <x v="113"/>
    <x v="3"/>
    <x v="8"/>
  </r>
  <r>
    <x v="2"/>
    <x v="241"/>
    <x v="1"/>
    <x v="1"/>
    <s v="-0.12776"/>
    <x v="1"/>
    <x v="0"/>
    <x v="0"/>
    <x v="454"/>
    <n v="1.8480000000000003E-2"/>
    <x v="2165"/>
    <n v="0.85099999999999953"/>
    <n v="25.42971815999999"/>
    <n v="7"/>
    <n v="323.39999999999998"/>
    <x v="32"/>
    <x v="0"/>
    <x v="13"/>
  </r>
  <r>
    <x v="2"/>
    <x v="242"/>
    <x v="1"/>
    <x v="1"/>
    <s v="-0.12776"/>
    <x v="1"/>
    <x v="0"/>
    <x v="0"/>
    <x v="236"/>
    <n v="2.2660000000000003E-2"/>
    <x v="2166"/>
    <n v="0.18400000000000005"/>
    <n v="8.4639632000000038"/>
    <n v="3"/>
    <n v="145.32"/>
    <x v="4"/>
    <x v="4"/>
    <x v="15"/>
  </r>
  <r>
    <x v="2"/>
    <x v="243"/>
    <x v="1"/>
    <x v="1"/>
    <s v="-0.12776"/>
    <x v="1"/>
    <x v="0"/>
    <x v="0"/>
    <x v="1006"/>
    <n v="2.1010000000000004E-2"/>
    <x v="2167"/>
    <n v="0.13800000000000004"/>
    <n v="4.6738005600000019"/>
    <n v="5"/>
    <n v="288.95999999999998"/>
    <x v="21"/>
    <x v="11"/>
    <x v="14"/>
  </r>
  <r>
    <x v="2"/>
    <x v="244"/>
    <x v="1"/>
    <x v="1"/>
    <s v="-0.12776"/>
    <x v="1"/>
    <x v="0"/>
    <x v="0"/>
    <x v="1229"/>
    <n v="2.453E-2"/>
    <x v="2168"/>
    <n v="0.48299999999999976"/>
    <n v="27.037113179999988"/>
    <n v="6"/>
    <n v="381.35999999999996"/>
    <x v="25"/>
    <x v="8"/>
    <x v="11"/>
  </r>
  <r>
    <x v="2"/>
    <x v="245"/>
    <x v="1"/>
    <x v="1"/>
    <s v="-0.12776"/>
    <x v="1"/>
    <x v="0"/>
    <x v="0"/>
    <x v="1890"/>
    <n v="1.8150000000000003E-2"/>
    <x v="2169"/>
    <n v="3.4499999999999878E-2"/>
    <n v="1.2949298999999956"/>
    <n v="11"/>
    <n v="139.43999999999997"/>
    <x v="77"/>
    <x v="19"/>
    <x v="14"/>
  </r>
  <r>
    <x v="2"/>
    <x v="246"/>
    <x v="1"/>
    <x v="1"/>
    <s v="-0.12776"/>
    <x v="1"/>
    <x v="0"/>
    <x v="0"/>
    <x v="745"/>
    <n v="1.9030000000000005E-2"/>
    <x v="2170"/>
    <n v="0.10350000000000005"/>
    <n v="3.8919394800000031"/>
    <n v="7"/>
    <n v="269.64"/>
    <x v="33"/>
    <x v="16"/>
    <x v="15"/>
  </r>
  <r>
    <x v="2"/>
    <x v="247"/>
    <x v="1"/>
    <x v="1"/>
    <s v="-0.12776"/>
    <x v="1"/>
    <x v="0"/>
    <x v="0"/>
    <x v="1891"/>
    <n v="1.9910000000000008E-2"/>
    <x v="2171"/>
    <n v="0.56349999999999978"/>
    <n v="22.505885710000001"/>
    <n v="8"/>
    <n v="367.08"/>
    <x v="29"/>
    <x v="9"/>
    <x v="14"/>
  </r>
  <r>
    <x v="2"/>
    <x v="248"/>
    <x v="1"/>
    <x v="1"/>
    <s v="-0.12776"/>
    <x v="1"/>
    <x v="0"/>
    <x v="0"/>
    <x v="1892"/>
    <n v="1.9910000000000004E-2"/>
    <x v="2172"/>
    <n v="3.4499999999999996E-2"/>
    <n v="0.94516752000000004"/>
    <n v="9"/>
    <n v="332.64"/>
    <x v="0"/>
    <x v="4"/>
    <x v="12"/>
  </r>
  <r>
    <x v="2"/>
    <x v="249"/>
    <x v="1"/>
    <x v="1"/>
    <s v="-0.12776"/>
    <x v="1"/>
    <x v="0"/>
    <x v="0"/>
    <x v="310"/>
    <n v="1.7819999999999999E-2"/>
    <x v="2173"/>
    <n v="1.1499999999999995"/>
    <n v="32.092037999999981"/>
    <n v="6"/>
    <n v="296.52"/>
    <x v="18"/>
    <x v="9"/>
    <x v="13"/>
  </r>
  <r>
    <x v="2"/>
    <x v="250"/>
    <x v="1"/>
    <x v="1"/>
    <s v="-0.12776"/>
    <x v="1"/>
    <x v="0"/>
    <x v="0"/>
    <x v="1893"/>
    <n v="2.2550000000000004E-2"/>
    <x v="2174"/>
    <n v="0.68999999999999961"/>
    <n v="41.590543499999981"/>
    <n v="8"/>
    <n v="144.47999999999999"/>
    <x v="13"/>
    <x v="5"/>
    <x v="13"/>
  </r>
  <r>
    <x v="2"/>
    <x v="251"/>
    <x v="1"/>
    <x v="1"/>
    <s v="-0.12776"/>
    <x v="1"/>
    <x v="0"/>
    <x v="0"/>
    <x v="432"/>
    <n v="1.8810000000000007E-2"/>
    <x v="2175"/>
    <n v="2.3000000000000052E-2"/>
    <n v="0.5736673800000015"/>
    <n v="6"/>
    <n v="169.67999999999998"/>
    <x v="22"/>
    <x v="2"/>
    <x v="9"/>
  </r>
  <r>
    <x v="2"/>
    <x v="252"/>
    <x v="1"/>
    <x v="1"/>
    <s v="-0.12776"/>
    <x v="1"/>
    <x v="0"/>
    <x v="0"/>
    <x v="1894"/>
    <n v="1.6830000000000005E-2"/>
    <x v="2176"/>
    <n v="3.4500000000000031E-2"/>
    <n v="1.0219176000000012"/>
    <n v="9"/>
    <n v="302.39999999999998"/>
    <x v="15"/>
    <x v="4"/>
    <x v="3"/>
  </r>
  <r>
    <x v="2"/>
    <x v="253"/>
    <x v="1"/>
    <x v="1"/>
    <s v="-0.12776"/>
    <x v="1"/>
    <x v="0"/>
    <x v="0"/>
    <x v="1895"/>
    <n v="1.8810000000000007E-2"/>
    <x v="2177"/>
    <n v="0.7244999999999997"/>
    <n v="30.11753745"/>
    <n v="6"/>
    <n v="115.07999999999998"/>
    <x v="46"/>
    <x v="5"/>
    <x v="12"/>
  </r>
  <r>
    <x v="2"/>
    <x v="254"/>
    <x v="1"/>
    <x v="1"/>
    <s v="-0.12776"/>
    <x v="1"/>
    <x v="0"/>
    <x v="0"/>
    <x v="234"/>
    <n v="2.1670000000000005E-2"/>
    <x v="2178"/>
    <n v="0.58649999999999969"/>
    <n v="24.897822344999994"/>
    <n v="6"/>
    <n v="278.87999999999994"/>
    <x v="20"/>
    <x v="9"/>
    <x v="9"/>
  </r>
  <r>
    <x v="2"/>
    <x v="255"/>
    <x v="1"/>
    <x v="1"/>
    <s v="-0.12776"/>
    <x v="1"/>
    <x v="0"/>
    <x v="0"/>
    <x v="1896"/>
    <n v="2.1780000000000001E-2"/>
    <x v="2179"/>
    <n v="0.67849999999999966"/>
    <n v="38.599430759999983"/>
    <n v="7"/>
    <n v="282.23999999999995"/>
    <x v="18"/>
    <x v="9"/>
    <x v="7"/>
  </r>
  <r>
    <x v="2"/>
    <x v="256"/>
    <x v="1"/>
    <x v="1"/>
    <s v="-0.12776"/>
    <x v="1"/>
    <x v="0"/>
    <x v="0"/>
    <x v="1863"/>
    <n v="2.0240000000000001E-2"/>
    <x v="2180"/>
    <n v="0.47149999999999975"/>
    <n v="21.147642559999991"/>
    <n v="5"/>
    <n v="125.16"/>
    <x v="6"/>
    <x v="16"/>
    <x v="6"/>
  </r>
  <r>
    <x v="2"/>
    <x v="257"/>
    <x v="1"/>
    <x v="1"/>
    <s v="-0.12776"/>
    <x v="1"/>
    <x v="0"/>
    <x v="0"/>
    <x v="745"/>
    <n v="1.6500000000000001E-2"/>
    <x v="2181"/>
    <n v="0.18399999999999989"/>
    <n v="5.9991359999999965"/>
    <n v="5"/>
    <n v="194.87999999999997"/>
    <x v="29"/>
    <x v="19"/>
    <x v="10"/>
  </r>
  <r>
    <x v="2"/>
    <x v="258"/>
    <x v="1"/>
    <x v="1"/>
    <s v="-0.12776"/>
    <x v="1"/>
    <x v="0"/>
    <x v="0"/>
    <x v="1897"/>
    <n v="2.0459999999999999E-2"/>
    <x v="2182"/>
    <n v="0.20699999999999999"/>
    <n v="9.1311343199999992"/>
    <n v="5"/>
    <n v="276.35999999999996"/>
    <x v="24"/>
    <x v="2"/>
    <x v="1"/>
  </r>
  <r>
    <x v="2"/>
    <x v="259"/>
    <x v="1"/>
    <x v="1"/>
    <s v="-0.12776"/>
    <x v="1"/>
    <x v="0"/>
    <x v="0"/>
    <x v="1017"/>
    <n v="2.1120000000000003E-2"/>
    <x v="2183"/>
    <n v="1.0119999999999996"/>
    <n v="41.079751679999987"/>
    <n v="4"/>
    <n v="170.51999999999998"/>
    <x v="38"/>
    <x v="9"/>
    <x v="11"/>
  </r>
  <r>
    <x v="2"/>
    <x v="260"/>
    <x v="1"/>
    <x v="1"/>
    <s v="-0.12776"/>
    <x v="1"/>
    <x v="0"/>
    <x v="0"/>
    <x v="1898"/>
    <n v="1.9690000000000006E-2"/>
    <x v="2184"/>
    <n v="0.12650000000000006"/>
    <n v="3.8482628250000026"/>
    <n v="4"/>
    <n v="223.43999999999997"/>
    <x v="56"/>
    <x v="1"/>
    <x v="1"/>
  </r>
  <r>
    <x v="2"/>
    <x v="261"/>
    <x v="1"/>
    <x v="1"/>
    <s v="-0.12776"/>
    <x v="1"/>
    <x v="0"/>
    <x v="0"/>
    <x v="746"/>
    <n v="2.5300000000000007E-2"/>
    <x v="2185"/>
    <n v="0"/>
    <n v="0"/>
    <n v="5"/>
    <n v="190.67999999999998"/>
    <x v="18"/>
    <x v="6"/>
    <x v="12"/>
  </r>
  <r>
    <x v="2"/>
    <x v="262"/>
    <x v="1"/>
    <x v="1"/>
    <s v="-0.12776"/>
    <x v="1"/>
    <x v="0"/>
    <x v="0"/>
    <x v="224"/>
    <n v="1.5730000000000004E-2"/>
    <x v="2186"/>
    <n v="0.74749999999999983"/>
    <n v="15.685405450000001"/>
    <n v="9"/>
    <n v="231.83999999999997"/>
    <x v="33"/>
    <x v="2"/>
    <x v="3"/>
  </r>
  <r>
    <x v="2"/>
    <x v="263"/>
    <x v="1"/>
    <x v="1"/>
    <s v="-0.12776"/>
    <x v="1"/>
    <x v="0"/>
    <x v="0"/>
    <x v="750"/>
    <n v="1.8040000000000004E-2"/>
    <x v="2187"/>
    <n v="0.36799999999999994"/>
    <n v="12.859200640000001"/>
    <n v="5"/>
    <n v="131.88"/>
    <x v="43"/>
    <x v="9"/>
    <x v="13"/>
  </r>
  <r>
    <x v="2"/>
    <x v="264"/>
    <x v="1"/>
    <x v="1"/>
    <s v="-0.12776"/>
    <x v="1"/>
    <x v="0"/>
    <x v="0"/>
    <x v="1899"/>
    <n v="1.7160000000000002E-2"/>
    <x v="2188"/>
    <n v="0.25299999999999989"/>
    <n v="8.266177919999997"/>
    <n v="10"/>
    <n v="59.639999999999993"/>
    <x v="107"/>
    <x v="6"/>
    <x v="14"/>
  </r>
  <r>
    <x v="2"/>
    <x v="265"/>
    <x v="1"/>
    <x v="1"/>
    <s v="-0.12776"/>
    <x v="1"/>
    <x v="0"/>
    <x v="0"/>
    <x v="199"/>
    <n v="1.9360000000000002E-2"/>
    <x v="2189"/>
    <n v="0.22999999999999993"/>
    <n v="9.0080143999999986"/>
    <n v="8"/>
    <n v="390.59999999999997"/>
    <x v="32"/>
    <x v="8"/>
    <x v="11"/>
  </r>
  <r>
    <x v="2"/>
    <x v="266"/>
    <x v="1"/>
    <x v="1"/>
    <s v="-0.12776"/>
    <x v="1"/>
    <x v="0"/>
    <x v="0"/>
    <x v="995"/>
    <n v="2.0900000000000002E-2"/>
    <x v="2190"/>
    <n v="1.0809999999999995"/>
    <n v="44.327269799999982"/>
    <n v="8"/>
    <n v="258.71999999999997"/>
    <x v="46"/>
    <x v="2"/>
    <x v="9"/>
  </r>
  <r>
    <x v="2"/>
    <x v="267"/>
    <x v="1"/>
    <x v="1"/>
    <s v="-0.12776"/>
    <x v="1"/>
    <x v="0"/>
    <x v="0"/>
    <x v="253"/>
    <n v="1.4410000000000006E-2"/>
    <x v="2191"/>
    <n v="0.90849999999999975"/>
    <n v="21.928237375000002"/>
    <n v="4"/>
    <n v="244.43999999999997"/>
    <x v="25"/>
    <x v="9"/>
    <x v="12"/>
  </r>
  <r>
    <x v="2"/>
    <x v="268"/>
    <x v="1"/>
    <x v="1"/>
    <s v="-0.12776"/>
    <x v="1"/>
    <x v="0"/>
    <x v="0"/>
    <x v="1242"/>
    <n v="1.9360000000000006E-2"/>
    <x v="2192"/>
    <n v="0.74749999999999961"/>
    <n v="31.533616399999993"/>
    <n v="10"/>
    <n v="293.99999999999994"/>
    <x v="34"/>
    <x v="4"/>
    <x v="14"/>
  </r>
  <r>
    <x v="2"/>
    <x v="269"/>
    <x v="1"/>
    <x v="1"/>
    <s v="-0.12776"/>
    <x v="1"/>
    <x v="0"/>
    <x v="0"/>
    <x v="1900"/>
    <n v="2.1230000000000006E-2"/>
    <x v="2193"/>
    <n v="1.0004999999999997"/>
    <n v="42.481230000000004"/>
    <n v="6"/>
    <n v="204.11999999999998"/>
    <x v="32"/>
    <x v="4"/>
    <x v="10"/>
  </r>
  <r>
    <x v="2"/>
    <x v="270"/>
    <x v="1"/>
    <x v="1"/>
    <s v="-0.12776"/>
    <x v="1"/>
    <x v="0"/>
    <x v="0"/>
    <x v="185"/>
    <n v="1.8810000000000004E-2"/>
    <x v="2194"/>
    <n v="0.96599999999999964"/>
    <n v="26.201803319999996"/>
    <n v="5"/>
    <n v="288.95999999999998"/>
    <x v="45"/>
    <x v="9"/>
    <x v="13"/>
  </r>
  <r>
    <x v="2"/>
    <x v="271"/>
    <x v="1"/>
    <x v="1"/>
    <s v="-0.12776"/>
    <x v="1"/>
    <x v="0"/>
    <x v="0"/>
    <x v="1901"/>
    <n v="1.8260000000000002E-2"/>
    <x v="2195"/>
    <n v="0.72449999999999981"/>
    <n v="16.338271949999996"/>
    <n v="4"/>
    <n v="282.23999999999995"/>
    <x v="19"/>
    <x v="8"/>
    <x v="6"/>
  </r>
  <r>
    <x v="2"/>
    <x v="272"/>
    <x v="1"/>
    <x v="1"/>
    <s v="-0.12776"/>
    <x v="1"/>
    <x v="0"/>
    <x v="0"/>
    <x v="505"/>
    <n v="1.8810000000000004E-2"/>
    <x v="2196"/>
    <n v="1.2419999999999998"/>
    <n v="38.313712799999998"/>
    <n v="4"/>
    <n v="207.47999999999996"/>
    <x v="85"/>
    <x v="4"/>
    <x v="13"/>
  </r>
  <r>
    <x v="2"/>
    <x v="273"/>
    <x v="1"/>
    <x v="1"/>
    <s v="-0.12776"/>
    <x v="1"/>
    <x v="0"/>
    <x v="0"/>
    <x v="1902"/>
    <n v="2.2660000000000003E-2"/>
    <x v="2197"/>
    <n v="0.51749999999999963"/>
    <n v="19.958588099999986"/>
    <n v="7"/>
    <n v="285.59999999999997"/>
    <x v="10"/>
    <x v="19"/>
    <x v="10"/>
  </r>
  <r>
    <x v="2"/>
    <x v="274"/>
    <x v="1"/>
    <x v="1"/>
    <s v="-0.12776"/>
    <x v="1"/>
    <x v="0"/>
    <x v="0"/>
    <x v="553"/>
    <n v="1.4520000000000002E-2"/>
    <x v="2198"/>
    <n v="1.2304999999999997"/>
    <n v="29.176582379999996"/>
    <n v="8"/>
    <n v="94.919999999999987"/>
    <x v="22"/>
    <x v="2"/>
    <x v="15"/>
  </r>
  <r>
    <x v="0"/>
    <x v="0"/>
    <x v="2"/>
    <x v="2"/>
    <s v="-2.244644"/>
    <x v="1"/>
    <x v="0"/>
    <x v="0"/>
    <x v="1903"/>
    <n v="1.2760000000000004E-2"/>
    <x v="2199"/>
    <n v="0.45999999999999969"/>
    <n v="5.370683999999998"/>
    <n v="6"/>
    <n v="174.72"/>
    <x v="17"/>
    <x v="16"/>
    <x v="7"/>
  </r>
  <r>
    <x v="0"/>
    <x v="1"/>
    <x v="2"/>
    <x v="2"/>
    <s v="-2.244644"/>
    <x v="1"/>
    <x v="0"/>
    <x v="0"/>
    <x v="1904"/>
    <n v="1.7600000000000005E-2"/>
    <x v="2200"/>
    <n v="0.36799999999999972"/>
    <n v="6.5221375999999971"/>
    <n v="6"/>
    <n v="38.4"/>
    <x v="24"/>
    <x v="8"/>
    <x v="3"/>
  </r>
  <r>
    <x v="0"/>
    <x v="2"/>
    <x v="2"/>
    <x v="2"/>
    <s v="-2.244644"/>
    <x v="1"/>
    <x v="0"/>
    <x v="0"/>
    <x v="1905"/>
    <n v="1.5290000000000005E-2"/>
    <x v="2201"/>
    <n v="9.1999999999999887E-2"/>
    <n v="2.2278997839999981"/>
    <n v="4"/>
    <n v="48.719999999999992"/>
    <x v="12"/>
    <x v="3"/>
    <x v="3"/>
  </r>
  <r>
    <x v="0"/>
    <x v="3"/>
    <x v="2"/>
    <x v="2"/>
    <s v="-2.244644"/>
    <x v="1"/>
    <x v="0"/>
    <x v="0"/>
    <x v="1906"/>
    <n v="2.0790000000000003E-2"/>
    <x v="2202"/>
    <n v="0.16099999999999995"/>
    <n v="5.2597743660000003"/>
    <n v="7"/>
    <n v="46.199999999999996"/>
    <x v="6"/>
    <x v="4"/>
    <x v="0"/>
  </r>
  <r>
    <x v="0"/>
    <x v="4"/>
    <x v="2"/>
    <x v="2"/>
    <s v="-2.244644"/>
    <x v="1"/>
    <x v="0"/>
    <x v="0"/>
    <x v="1709"/>
    <n v="1.4410000000000006E-2"/>
    <x v="2203"/>
    <n v="0.253"/>
    <n v="5.2367265720000029"/>
    <n v="5"/>
    <n v="49.199999999999996"/>
    <x v="34"/>
    <x v="9"/>
    <x v="6"/>
  </r>
  <r>
    <x v="0"/>
    <x v="5"/>
    <x v="2"/>
    <x v="2"/>
    <s v="-2.244644"/>
    <x v="1"/>
    <x v="0"/>
    <x v="0"/>
    <x v="1907"/>
    <n v="1.2540000000000001E-2"/>
    <x v="2204"/>
    <n v="6.8999999999999992E-2"/>
    <n v="0.83549505599999985"/>
    <n v="4"/>
    <n v="164.64"/>
    <x v="14"/>
    <x v="23"/>
    <x v="7"/>
  </r>
  <r>
    <x v="0"/>
    <x v="6"/>
    <x v="2"/>
    <x v="2"/>
    <s v="-2.244644"/>
    <x v="1"/>
    <x v="0"/>
    <x v="0"/>
    <x v="1876"/>
    <n v="1.5510000000000003E-2"/>
    <x v="2205"/>
    <n v="0.7244999999999997"/>
    <n v="19.293920414999995"/>
    <n v="6"/>
    <n v="173.87999999999997"/>
    <x v="25"/>
    <x v="5"/>
    <x v="0"/>
  </r>
  <r>
    <x v="0"/>
    <x v="7"/>
    <x v="2"/>
    <x v="2"/>
    <s v="-2.244644"/>
    <x v="1"/>
    <x v="0"/>
    <x v="0"/>
    <x v="1908"/>
    <n v="1.7380000000000003E-2"/>
    <x v="2206"/>
    <n v="0.50599999999999978"/>
    <n v="10.349108703999995"/>
    <n v="6"/>
    <n v="302.39999999999998"/>
    <x v="43"/>
    <x v="10"/>
    <x v="10"/>
  </r>
  <r>
    <x v="0"/>
    <x v="8"/>
    <x v="2"/>
    <x v="2"/>
    <s v="-2.244644"/>
    <x v="1"/>
    <x v="0"/>
    <x v="0"/>
    <x v="1002"/>
    <n v="1.3420000000000003E-2"/>
    <x v="2207"/>
    <n v="0.43699999999999972"/>
    <n v="8.3217822599999955"/>
    <n v="2"/>
    <n v="136.07999999999998"/>
    <x v="12"/>
    <x v="11"/>
    <x v="7"/>
  </r>
  <r>
    <x v="0"/>
    <x v="9"/>
    <x v="2"/>
    <x v="2"/>
    <s v="-2.244644"/>
    <x v="1"/>
    <x v="0"/>
    <x v="0"/>
    <x v="1070"/>
    <n v="1.3530000000000002E-2"/>
    <x v="2208"/>
    <n v="0.57499999999999973"/>
    <n v="12.858370799999998"/>
    <n v="4"/>
    <n v="129.35999999999999"/>
    <x v="32"/>
    <x v="11"/>
    <x v="2"/>
  </r>
  <r>
    <x v="0"/>
    <x v="10"/>
    <x v="2"/>
    <x v="2"/>
    <s v="-2.244644"/>
    <x v="1"/>
    <x v="0"/>
    <x v="0"/>
    <x v="1909"/>
    <n v="1.694E-2"/>
    <x v="2209"/>
    <n v="0.50599999999999978"/>
    <n v="9.5402353199999972"/>
    <n v="5"/>
    <n v="132.72"/>
    <x v="9"/>
    <x v="3"/>
    <x v="0"/>
  </r>
  <r>
    <x v="0"/>
    <x v="11"/>
    <x v="2"/>
    <x v="2"/>
    <s v="-2.244644"/>
    <x v="1"/>
    <x v="0"/>
    <x v="0"/>
    <x v="533"/>
    <n v="1.6060000000000005E-2"/>
    <x v="2210"/>
    <n v="0.50599999999999967"/>
    <n v="10.302599207999997"/>
    <n v="3"/>
    <n v="161.27999999999997"/>
    <x v="25"/>
    <x v="7"/>
    <x v="1"/>
  </r>
  <r>
    <x v="0"/>
    <x v="12"/>
    <x v="2"/>
    <x v="2"/>
    <s v="-2.244644"/>
    <x v="1"/>
    <x v="0"/>
    <x v="0"/>
    <x v="1715"/>
    <n v="1.2980000000000002E-2"/>
    <x v="2211"/>
    <n v="0.27599999999999991"/>
    <n v="5.1193639199999996"/>
    <n v="2"/>
    <n v="77.279999999999987"/>
    <x v="5"/>
    <x v="23"/>
    <x v="0"/>
  </r>
  <r>
    <x v="0"/>
    <x v="13"/>
    <x v="2"/>
    <x v="2"/>
    <s v="-2.244644"/>
    <x v="1"/>
    <x v="0"/>
    <x v="0"/>
    <x v="1910"/>
    <n v="1.7270000000000004E-2"/>
    <x v="2212"/>
    <n v="0.11500000000000012"/>
    <n v="2.3165287200000031"/>
    <n v="7"/>
    <n v="70.559999999999988"/>
    <x v="61"/>
    <x v="8"/>
    <x v="2"/>
  </r>
  <r>
    <x v="0"/>
    <x v="14"/>
    <x v="2"/>
    <x v="2"/>
    <s v="-2.244644"/>
    <x v="1"/>
    <x v="0"/>
    <x v="0"/>
    <x v="669"/>
    <n v="1.7270000000000008E-2"/>
    <x v="2213"/>
    <n v="8.0500000000000002E-2"/>
    <n v="1.7922909620000009"/>
    <n v="6"/>
    <n v="215.04"/>
    <x v="22"/>
    <x v="6"/>
    <x v="3"/>
  </r>
  <r>
    <x v="0"/>
    <x v="15"/>
    <x v="2"/>
    <x v="2"/>
    <s v="-2.244644"/>
    <x v="1"/>
    <x v="0"/>
    <x v="0"/>
    <x v="1911"/>
    <n v="1.6390000000000002E-2"/>
    <x v="2214"/>
    <n v="0.77049999999999985"/>
    <n v="19.470613590999999"/>
    <n v="3"/>
    <n v="143.63999999999999"/>
    <x v="44"/>
    <x v="2"/>
    <x v="4"/>
  </r>
  <r>
    <x v="0"/>
    <x v="16"/>
    <x v="2"/>
    <x v="2"/>
    <s v="-2.244644"/>
    <x v="1"/>
    <x v="0"/>
    <x v="0"/>
    <x v="1912"/>
    <n v="1.8150000000000003E-2"/>
    <x v="2215"/>
    <n v="0.63249999999999962"/>
    <n v="12.356937449999995"/>
    <n v="3"/>
    <n v="62.16"/>
    <x v="43"/>
    <x v="17"/>
    <x v="10"/>
  </r>
  <r>
    <x v="0"/>
    <x v="17"/>
    <x v="2"/>
    <x v="2"/>
    <s v="-2.244644"/>
    <x v="1"/>
    <x v="0"/>
    <x v="0"/>
    <x v="1913"/>
    <n v="1.8700000000000001E-2"/>
    <x v="2216"/>
    <n v="0.2644999999999999"/>
    <n v="7.4123003899999986"/>
    <n v="5"/>
    <n v="57.959999999999994"/>
    <x v="23"/>
    <x v="2"/>
    <x v="7"/>
  </r>
  <r>
    <x v="0"/>
    <x v="18"/>
    <x v="2"/>
    <x v="2"/>
    <s v="-2.244644"/>
    <x v="1"/>
    <x v="0"/>
    <x v="0"/>
    <x v="1550"/>
    <n v="1.9580000000000004E-2"/>
    <x v="2217"/>
    <n v="0.45999999999999974"/>
    <n v="10.867604879999996"/>
    <n v="6"/>
    <n v="58.8"/>
    <x v="86"/>
    <x v="17"/>
    <x v="7"/>
  </r>
  <r>
    <x v="0"/>
    <x v="19"/>
    <x v="2"/>
    <x v="2"/>
    <s v="-2.244644"/>
    <x v="1"/>
    <x v="0"/>
    <x v="0"/>
    <x v="1914"/>
    <n v="1.771E-2"/>
    <x v="2218"/>
    <n v="9.2000000000000109E-2"/>
    <n v="2.2758341760000027"/>
    <n v="4"/>
    <n v="159.6"/>
    <x v="15"/>
    <x v="4"/>
    <x v="7"/>
  </r>
  <r>
    <x v="0"/>
    <x v="20"/>
    <x v="2"/>
    <x v="2"/>
    <s v="-2.244644"/>
    <x v="1"/>
    <x v="0"/>
    <x v="0"/>
    <x v="562"/>
    <n v="1.7600000000000001E-2"/>
    <x v="2219"/>
    <n v="0.86249999999999971"/>
    <n v="26.625719999999994"/>
    <n v="7"/>
    <n v="43.68"/>
    <x v="71"/>
    <x v="7"/>
    <x v="3"/>
  </r>
  <r>
    <x v="0"/>
    <x v="21"/>
    <x v="2"/>
    <x v="2"/>
    <s v="-2.244644"/>
    <x v="1"/>
    <x v="0"/>
    <x v="0"/>
    <x v="67"/>
    <n v="1.9580000000000004E-2"/>
    <x v="2220"/>
    <n v="0.39099999999999974"/>
    <n v="8.7138087959999968"/>
    <n v="6"/>
    <n v="268.8"/>
    <x v="7"/>
    <x v="2"/>
    <x v="6"/>
  </r>
  <r>
    <x v="0"/>
    <x v="22"/>
    <x v="2"/>
    <x v="2"/>
    <s v="-2.244644"/>
    <x v="1"/>
    <x v="0"/>
    <x v="0"/>
    <x v="1915"/>
    <n v="1.4630000000000002E-2"/>
    <x v="2221"/>
    <n v="6.9000000000000061E-2"/>
    <n v="1.2618375000000013"/>
    <n v="3"/>
    <n v="243.6"/>
    <x v="79"/>
    <x v="6"/>
    <x v="3"/>
  </r>
  <r>
    <x v="0"/>
    <x v="23"/>
    <x v="2"/>
    <x v="2"/>
    <s v="-2.244644"/>
    <x v="1"/>
    <x v="0"/>
    <x v="0"/>
    <x v="1916"/>
    <n v="1.4850000000000002E-2"/>
    <x v="2222"/>
    <n v="0.70149999999999979"/>
    <n v="17.557275284999999"/>
    <n v="3"/>
    <n v="171.35999999999999"/>
    <x v="20"/>
    <x v="7"/>
    <x v="2"/>
  </r>
  <r>
    <x v="0"/>
    <x v="24"/>
    <x v="2"/>
    <x v="2"/>
    <s v="-2.244644"/>
    <x v="1"/>
    <x v="0"/>
    <x v="0"/>
    <x v="1917"/>
    <n v="1.4520000000000003E-2"/>
    <x v="2223"/>
    <n v="2.3E-2"/>
    <n v="0.5255862480000002"/>
    <n v="3"/>
    <n v="89.039999999999978"/>
    <x v="34"/>
    <x v="11"/>
    <x v="0"/>
  </r>
  <r>
    <x v="0"/>
    <x v="25"/>
    <x v="2"/>
    <x v="2"/>
    <s v="-2.244644"/>
    <x v="1"/>
    <x v="0"/>
    <x v="0"/>
    <x v="1918"/>
    <n v="1.694E-2"/>
    <x v="2224"/>
    <n v="0.22999999999999998"/>
    <n v="5.6385806399999998"/>
    <n v="4"/>
    <n v="45.6"/>
    <x v="35"/>
    <x v="2"/>
    <x v="8"/>
  </r>
  <r>
    <x v="0"/>
    <x v="26"/>
    <x v="2"/>
    <x v="2"/>
    <s v="-2.244644"/>
    <x v="1"/>
    <x v="0"/>
    <x v="0"/>
    <x v="1919"/>
    <n v="1.6280000000000003E-2"/>
    <x v="2225"/>
    <n v="1.149999999999992E-2"/>
    <n v="0.17276661599999887"/>
    <n v="8"/>
    <n v="137.76"/>
    <x v="111"/>
    <x v="2"/>
    <x v="13"/>
  </r>
  <r>
    <x v="0"/>
    <x v="27"/>
    <x v="2"/>
    <x v="2"/>
    <s v="-2.244644"/>
    <x v="1"/>
    <x v="0"/>
    <x v="0"/>
    <x v="1920"/>
    <n v="2.0460000000000006E-2"/>
    <x v="2226"/>
    <n v="0.33349999999999974"/>
    <n v="6.9489607439999972"/>
    <n v="4"/>
    <n v="124.32"/>
    <x v="112"/>
    <x v="16"/>
    <x v="2"/>
  </r>
  <r>
    <x v="0"/>
    <x v="28"/>
    <x v="2"/>
    <x v="2"/>
    <s v="-2.244644"/>
    <x v="1"/>
    <x v="0"/>
    <x v="0"/>
    <x v="1921"/>
    <n v="1.3530000000000002E-2"/>
    <x v="2227"/>
    <n v="0.25299999999999978"/>
    <n v="3.6681832439999971"/>
    <n v="6"/>
    <n v="52.08"/>
    <x v="2"/>
    <x v="9"/>
    <x v="7"/>
  </r>
  <r>
    <x v="0"/>
    <x v="29"/>
    <x v="2"/>
    <x v="2"/>
    <s v="-2.244644"/>
    <x v="1"/>
    <x v="0"/>
    <x v="0"/>
    <x v="1922"/>
    <n v="1.4190000000000003E-2"/>
    <x v="2228"/>
    <n v="1.1614999999999998"/>
    <n v="19.425313941000002"/>
    <n v="4"/>
    <n v="142.79999999999998"/>
    <x v="61"/>
    <x v="11"/>
    <x v="13"/>
  </r>
  <r>
    <x v="0"/>
    <x v="30"/>
    <x v="2"/>
    <x v="2"/>
    <s v="-2.244644"/>
    <x v="1"/>
    <x v="0"/>
    <x v="0"/>
    <x v="1923"/>
    <n v="1.9580000000000004E-2"/>
    <x v="2229"/>
    <n v="1.0234999999999996"/>
    <n v="27.342753371999997"/>
    <n v="8"/>
    <n v="40.799999999999997"/>
    <x v="9"/>
    <x v="9"/>
    <x v="10"/>
  </r>
  <r>
    <x v="0"/>
    <x v="31"/>
    <x v="2"/>
    <x v="2"/>
    <s v="-2.244644"/>
    <x v="1"/>
    <x v="0"/>
    <x v="0"/>
    <x v="1924"/>
    <n v="1.8920000000000003E-2"/>
    <x v="2230"/>
    <n v="1.1154999999999997"/>
    <n v="27.094932787999998"/>
    <n v="5"/>
    <n v="134.4"/>
    <x v="11"/>
    <x v="4"/>
    <x v="5"/>
  </r>
  <r>
    <x v="0"/>
    <x v="32"/>
    <x v="2"/>
    <x v="2"/>
    <s v="-2.244644"/>
    <x v="1"/>
    <x v="0"/>
    <x v="0"/>
    <x v="1925"/>
    <n v="1.4520000000000002E-2"/>
    <x v="2231"/>
    <n v="1.1154999999999997"/>
    <n v="18.367466039999996"/>
    <n v="4"/>
    <n v="43.199999999999996"/>
    <x v="9"/>
    <x v="9"/>
    <x v="0"/>
  </r>
  <r>
    <x v="0"/>
    <x v="33"/>
    <x v="2"/>
    <x v="2"/>
    <s v="-2.244644"/>
    <x v="1"/>
    <x v="0"/>
    <x v="0"/>
    <x v="1926"/>
    <n v="1.474E-2"/>
    <x v="2232"/>
    <n v="0.1494999999999998"/>
    <n v="3.1013888619999959"/>
    <n v="6"/>
    <n v="163.79999999999998"/>
    <x v="78"/>
    <x v="9"/>
    <x v="6"/>
  </r>
  <r>
    <x v="0"/>
    <x v="34"/>
    <x v="2"/>
    <x v="2"/>
    <s v="-2.244644"/>
    <x v="1"/>
    <x v="0"/>
    <x v="0"/>
    <x v="1927"/>
    <n v="2.2770000000000002E-2"/>
    <x v="2233"/>
    <n v="0.88549999999999973"/>
    <n v="20.610449936999995"/>
    <n v="4"/>
    <n v="64.679999999999993"/>
    <x v="44"/>
    <x v="5"/>
    <x v="5"/>
  </r>
  <r>
    <x v="0"/>
    <x v="35"/>
    <x v="2"/>
    <x v="2"/>
    <s v="-2.244644"/>
    <x v="1"/>
    <x v="0"/>
    <x v="0"/>
    <x v="1928"/>
    <n v="1.5949999999999999E-2"/>
    <x v="2234"/>
    <n v="6.8999999999999881E-2"/>
    <n v="1.3796494799999977"/>
    <n v="5"/>
    <n v="171.35999999999999"/>
    <x v="7"/>
    <x v="3"/>
    <x v="6"/>
  </r>
  <r>
    <x v="0"/>
    <x v="36"/>
    <x v="2"/>
    <x v="2"/>
    <s v="-2.244644"/>
    <x v="1"/>
    <x v="0"/>
    <x v="0"/>
    <x v="1929"/>
    <n v="2.0900000000000005E-2"/>
    <x v="2235"/>
    <n v="0.19550000000000001"/>
    <n v="5.5601607600000014"/>
    <n v="8"/>
    <n v="163.79999999999998"/>
    <x v="9"/>
    <x v="19"/>
    <x v="3"/>
  </r>
  <r>
    <x v="0"/>
    <x v="37"/>
    <x v="2"/>
    <x v="2"/>
    <s v="-2.244644"/>
    <x v="1"/>
    <x v="0"/>
    <x v="0"/>
    <x v="1930"/>
    <n v="1.5730000000000001E-2"/>
    <x v="2236"/>
    <n v="0.1265"/>
    <n v="2.8896529090000005"/>
    <n v="5"/>
    <n v="252"/>
    <x v="53"/>
    <x v="5"/>
    <x v="10"/>
  </r>
  <r>
    <x v="0"/>
    <x v="38"/>
    <x v="2"/>
    <x v="2"/>
    <s v="-2.244644"/>
    <x v="1"/>
    <x v="0"/>
    <x v="0"/>
    <x v="1931"/>
    <n v="2.1230000000000006E-2"/>
    <x v="2237"/>
    <n v="8.0500000000000085E-2"/>
    <n v="2.5296840030000034"/>
    <n v="3"/>
    <n v="49.199999999999996"/>
    <x v="38"/>
    <x v="9"/>
    <x v="10"/>
  </r>
  <r>
    <x v="0"/>
    <x v="39"/>
    <x v="2"/>
    <x v="2"/>
    <s v="-2.244644"/>
    <x v="1"/>
    <x v="0"/>
    <x v="0"/>
    <x v="1932"/>
    <n v="1.5070000000000002E-2"/>
    <x v="2238"/>
    <n v="0.98899999999999966"/>
    <n v="25.685949981999997"/>
    <n v="5"/>
    <n v="51.239999999999995"/>
    <x v="8"/>
    <x v="9"/>
    <x v="7"/>
  </r>
  <r>
    <x v="0"/>
    <x v="40"/>
    <x v="2"/>
    <x v="2"/>
    <s v="-2.244644"/>
    <x v="1"/>
    <x v="0"/>
    <x v="0"/>
    <x v="1933"/>
    <n v="1.5290000000000005E-2"/>
    <x v="2239"/>
    <n v="1.0464999999999998"/>
    <n v="25.204751572000003"/>
    <n v="7"/>
    <n v="53.76"/>
    <x v="21"/>
    <x v="16"/>
    <x v="5"/>
  </r>
  <r>
    <x v="0"/>
    <x v="41"/>
    <x v="2"/>
    <x v="2"/>
    <s v="-2.244644"/>
    <x v="1"/>
    <x v="0"/>
    <x v="0"/>
    <x v="1934"/>
    <n v="1.8260000000000005E-2"/>
    <x v="2240"/>
    <n v="0.7819999999999997"/>
    <n v="22.107243224000001"/>
    <n v="3"/>
    <n v="268.8"/>
    <x v="67"/>
    <x v="8"/>
    <x v="8"/>
  </r>
  <r>
    <x v="0"/>
    <x v="42"/>
    <x v="2"/>
    <x v="2"/>
    <s v="-2.244644"/>
    <x v="1"/>
    <x v="0"/>
    <x v="0"/>
    <x v="1935"/>
    <n v="1.7489999999999999E-2"/>
    <x v="2241"/>
    <n v="2.2999999999999882E-2"/>
    <n v="0.46928818199999756"/>
    <n v="3"/>
    <n v="78.11999999999999"/>
    <x v="16"/>
    <x v="8"/>
    <x v="10"/>
  </r>
  <r>
    <x v="0"/>
    <x v="43"/>
    <x v="2"/>
    <x v="2"/>
    <s v="-2.244644"/>
    <x v="1"/>
    <x v="0"/>
    <x v="0"/>
    <x v="1936"/>
    <n v="1.6060000000000001E-2"/>
    <x v="2242"/>
    <n v="0.55199999999999971"/>
    <n v="11.317212191999998"/>
    <n v="7"/>
    <n v="55.199999999999996"/>
    <x v="49"/>
    <x v="19"/>
    <x v="4"/>
  </r>
  <r>
    <x v="0"/>
    <x v="44"/>
    <x v="2"/>
    <x v="2"/>
    <s v="-2.244644"/>
    <x v="1"/>
    <x v="0"/>
    <x v="0"/>
    <x v="1937"/>
    <n v="2.0790000000000003E-2"/>
    <x v="2243"/>
    <n v="0.27599999999999969"/>
    <n v="6.6251409839999926"/>
    <n v="3"/>
    <n v="54"/>
    <x v="4"/>
    <x v="16"/>
    <x v="4"/>
  </r>
  <r>
    <x v="0"/>
    <x v="45"/>
    <x v="2"/>
    <x v="2"/>
    <s v="-2.244644"/>
    <x v="1"/>
    <x v="0"/>
    <x v="0"/>
    <x v="1938"/>
    <n v="1.8920000000000003E-2"/>
    <x v="2244"/>
    <n v="0.54049999999999976"/>
    <n v="8.3241756399999982"/>
    <n v="5"/>
    <n v="38.4"/>
    <x v="16"/>
    <x v="10"/>
    <x v="5"/>
  </r>
  <r>
    <x v="0"/>
    <x v="46"/>
    <x v="2"/>
    <x v="2"/>
    <s v="-2.244644"/>
    <x v="1"/>
    <x v="0"/>
    <x v="0"/>
    <x v="1939"/>
    <n v="1.9800000000000005E-2"/>
    <x v="2245"/>
    <n v="0.60949999999999971"/>
    <n v="13.552476299999997"/>
    <n v="7"/>
    <n v="2.4"/>
    <x v="16"/>
    <x v="19"/>
    <x v="1"/>
  </r>
  <r>
    <x v="0"/>
    <x v="47"/>
    <x v="2"/>
    <x v="2"/>
    <s v="-2.244644"/>
    <x v="1"/>
    <x v="0"/>
    <x v="0"/>
    <x v="580"/>
    <n v="2.2990000000000003E-2"/>
    <x v="2246"/>
    <n v="0.85099999999999976"/>
    <n v="22.753501869999997"/>
    <n v="5"/>
    <n v="178.07999999999996"/>
    <x v="60"/>
    <x v="1"/>
    <x v="1"/>
  </r>
  <r>
    <x v="0"/>
    <x v="48"/>
    <x v="2"/>
    <x v="2"/>
    <s v="-2.244644"/>
    <x v="1"/>
    <x v="0"/>
    <x v="0"/>
    <x v="1940"/>
    <n v="1.6170000000000004E-2"/>
    <x v="2247"/>
    <n v="0.68999999999999961"/>
    <n v="12.781802879999995"/>
    <n v="6"/>
    <n v="42.839999999999996"/>
    <x v="46"/>
    <x v="15"/>
    <x v="4"/>
  </r>
  <r>
    <x v="0"/>
    <x v="49"/>
    <x v="2"/>
    <x v="2"/>
    <s v="-2.244644"/>
    <x v="1"/>
    <x v="0"/>
    <x v="0"/>
    <x v="1941"/>
    <n v="1.9910000000000008E-2"/>
    <x v="2248"/>
    <n v="0.86249999999999982"/>
    <n v="22.725921075000006"/>
    <n v="3"/>
    <n v="126"/>
    <x v="4"/>
    <x v="11"/>
    <x v="4"/>
  </r>
  <r>
    <x v="0"/>
    <x v="50"/>
    <x v="2"/>
    <x v="2"/>
    <s v="-2.244644"/>
    <x v="1"/>
    <x v="0"/>
    <x v="0"/>
    <x v="1942"/>
    <n v="2.0790000000000003E-2"/>
    <x v="2249"/>
    <n v="0.25300000000000011"/>
    <n v="4.9905646560000045"/>
    <n v="3"/>
    <n v="9.6"/>
    <x v="32"/>
    <x v="5"/>
    <x v="5"/>
  </r>
  <r>
    <x v="0"/>
    <x v="51"/>
    <x v="2"/>
    <x v="2"/>
    <s v="-2.244644"/>
    <x v="1"/>
    <x v="0"/>
    <x v="0"/>
    <x v="1943"/>
    <n v="1.2870000000000003E-2"/>
    <x v="2250"/>
    <n v="1.1269999999999998"/>
    <n v="14.11286877"/>
    <n v="6"/>
    <n v="26.4"/>
    <x v="55"/>
    <x v="11"/>
    <x v="6"/>
  </r>
  <r>
    <x v="0"/>
    <x v="52"/>
    <x v="2"/>
    <x v="2"/>
    <s v="-2.244644"/>
    <x v="1"/>
    <x v="0"/>
    <x v="0"/>
    <x v="1944"/>
    <n v="1.2210000000000004E-2"/>
    <x v="2251"/>
    <n v="0.36800000000000005"/>
    <n v="4.4141982720000028"/>
    <n v="5"/>
    <n v="299.03999999999996"/>
    <x v="17"/>
    <x v="9"/>
    <x v="1"/>
  </r>
  <r>
    <x v="0"/>
    <x v="53"/>
    <x v="2"/>
    <x v="2"/>
    <s v="-2.244644"/>
    <x v="1"/>
    <x v="0"/>
    <x v="0"/>
    <x v="1073"/>
    <n v="1.5950000000000002E-2"/>
    <x v="2252"/>
    <n v="0.20700000000000005"/>
    <n v="4.0405592700000019"/>
    <n v="3"/>
    <n v="25.2"/>
    <x v="49"/>
    <x v="23"/>
    <x v="7"/>
  </r>
  <r>
    <x v="0"/>
    <x v="54"/>
    <x v="2"/>
    <x v="2"/>
    <s v="-2.244644"/>
    <x v="1"/>
    <x v="0"/>
    <x v="0"/>
    <x v="713"/>
    <n v="2.1010000000000001E-2"/>
    <x v="2253"/>
    <n v="1.3569999999999995"/>
    <n v="43.64968266999999"/>
    <n v="3"/>
    <n v="19.2"/>
    <x v="19"/>
    <x v="1"/>
    <x v="3"/>
  </r>
  <r>
    <x v="0"/>
    <x v="55"/>
    <x v="2"/>
    <x v="2"/>
    <s v="-2.244644"/>
    <x v="1"/>
    <x v="0"/>
    <x v="0"/>
    <x v="1945"/>
    <n v="2.1780000000000004E-2"/>
    <x v="2254"/>
    <n v="1.1384999999999998"/>
    <n v="33.197594364000004"/>
    <n v="2"/>
    <n v="94.079999999999984"/>
    <x v="17"/>
    <x v="8"/>
    <x v="7"/>
  </r>
  <r>
    <x v="0"/>
    <x v="56"/>
    <x v="2"/>
    <x v="2"/>
    <s v="-2.244644"/>
    <x v="1"/>
    <x v="0"/>
    <x v="0"/>
    <x v="1946"/>
    <n v="2.3980000000000008E-2"/>
    <x v="2255"/>
    <n v="1.0464999999999995"/>
    <n v="39.128233143999992"/>
    <n v="2"/>
    <n v="18"/>
    <x v="52"/>
    <x v="1"/>
    <x v="4"/>
  </r>
  <r>
    <x v="0"/>
    <x v="57"/>
    <x v="2"/>
    <x v="2"/>
    <s v="-2.244644"/>
    <x v="1"/>
    <x v="0"/>
    <x v="0"/>
    <x v="1947"/>
    <n v="1.4850000000000002E-2"/>
    <x v="2256"/>
    <n v="0.63249999999999984"/>
    <n v="12.946794299999999"/>
    <n v="3"/>
    <n v="16.8"/>
    <x v="71"/>
    <x v="4"/>
    <x v="2"/>
  </r>
  <r>
    <x v="0"/>
    <x v="58"/>
    <x v="2"/>
    <x v="2"/>
    <s v="-2.244644"/>
    <x v="1"/>
    <x v="0"/>
    <x v="0"/>
    <x v="1948"/>
    <n v="2.0570000000000001E-2"/>
    <x v="2257"/>
    <n v="0.77049999999999963"/>
    <n v="21.028698657999989"/>
    <n v="5"/>
    <n v="8.4"/>
    <x v="16"/>
    <x v="10"/>
    <x v="3"/>
  </r>
  <r>
    <x v="0"/>
    <x v="59"/>
    <x v="2"/>
    <x v="2"/>
    <s v="-2.244644"/>
    <x v="1"/>
    <x v="0"/>
    <x v="0"/>
    <x v="1949"/>
    <n v="1.7600000000000001E-2"/>
    <x v="2258"/>
    <n v="1.0234999999999996"/>
    <n v="30.053890239999994"/>
    <n v="7"/>
    <n v="19.2"/>
    <x v="26"/>
    <x v="16"/>
    <x v="7"/>
  </r>
  <r>
    <x v="0"/>
    <x v="60"/>
    <x v="2"/>
    <x v="2"/>
    <s v="-2.244644"/>
    <x v="1"/>
    <x v="0"/>
    <x v="0"/>
    <x v="1950"/>
    <n v="1.6280000000000003E-2"/>
    <x v="2259"/>
    <n v="0.42549999999999977"/>
    <n v="7.6392499919999972"/>
    <n v="3"/>
    <n v="115.91999999999999"/>
    <x v="19"/>
    <x v="19"/>
    <x v="10"/>
  </r>
  <r>
    <x v="0"/>
    <x v="61"/>
    <x v="2"/>
    <x v="2"/>
    <s v="-2.244644"/>
    <x v="1"/>
    <x v="0"/>
    <x v="0"/>
    <x v="1951"/>
    <n v="1.8920000000000003E-2"/>
    <x v="2260"/>
    <n v="0.36799999999999994"/>
    <n v="10.559418496000001"/>
    <n v="2"/>
    <n v="27.599999999999998"/>
    <x v="33"/>
    <x v="12"/>
    <x v="3"/>
  </r>
  <r>
    <x v="0"/>
    <x v="62"/>
    <x v="2"/>
    <x v="2"/>
    <s v="-2.244644"/>
    <x v="1"/>
    <x v="0"/>
    <x v="0"/>
    <x v="302"/>
    <n v="2.0570000000000001E-2"/>
    <x v="2261"/>
    <n v="9.200000000000004E-2"/>
    <n v="3.1569684080000018"/>
    <n v="3"/>
    <n v="24"/>
    <x v="50"/>
    <x v="4"/>
    <x v="0"/>
  </r>
  <r>
    <x v="0"/>
    <x v="63"/>
    <x v="2"/>
    <x v="2"/>
    <s v="-2.244644"/>
    <x v="1"/>
    <x v="0"/>
    <x v="0"/>
    <x v="353"/>
    <n v="2.2880000000000005E-2"/>
    <x v="2262"/>
    <n v="0.37949999999999995"/>
    <n v="11.390306928000003"/>
    <n v="4"/>
    <n v="56.4"/>
    <x v="13"/>
    <x v="10"/>
    <x v="0"/>
  </r>
  <r>
    <x v="0"/>
    <x v="64"/>
    <x v="2"/>
    <x v="2"/>
    <s v="-2.244644"/>
    <x v="1"/>
    <x v="0"/>
    <x v="0"/>
    <x v="1952"/>
    <n v="1.2760000000000004E-2"/>
    <x v="2263"/>
    <n v="0.24150000000000008"/>
    <n v="2.8707626640000012"/>
    <n v="4"/>
    <n v="71.399999999999991"/>
    <x v="34"/>
    <x v="14"/>
    <x v="1"/>
  </r>
  <r>
    <x v="0"/>
    <x v="65"/>
    <x v="2"/>
    <x v="2"/>
    <s v="-2.244644"/>
    <x v="1"/>
    <x v="0"/>
    <x v="0"/>
    <x v="1747"/>
    <n v="1.4410000000000001E-2"/>
    <x v="2264"/>
    <n v="0.41400000000000003"/>
    <n v="8.4176591400000014"/>
    <n v="5"/>
    <n v="14.399999999999999"/>
    <x v="25"/>
    <x v="9"/>
    <x v="7"/>
  </r>
  <r>
    <x v="0"/>
    <x v="66"/>
    <x v="2"/>
    <x v="2"/>
    <s v="-2.244644"/>
    <x v="1"/>
    <x v="0"/>
    <x v="0"/>
    <x v="1953"/>
    <n v="2.2990000000000003E-2"/>
    <x v="2265"/>
    <n v="1.1269999999999998"/>
    <n v="29.112172628000003"/>
    <n v="7"/>
    <n v="221.75999999999996"/>
    <x v="5"/>
    <x v="4"/>
    <x v="8"/>
  </r>
  <r>
    <x v="0"/>
    <x v="67"/>
    <x v="2"/>
    <x v="2"/>
    <s v="-2.244644"/>
    <x v="1"/>
    <x v="0"/>
    <x v="0"/>
    <x v="1954"/>
    <n v="2.2329999999999999E-2"/>
    <x v="2266"/>
    <n v="0.7589999999999999"/>
    <n v="19.097535995999998"/>
    <n v="2"/>
    <n v="50.4"/>
    <x v="37"/>
    <x v="9"/>
    <x v="7"/>
  </r>
  <r>
    <x v="0"/>
    <x v="68"/>
    <x v="2"/>
    <x v="2"/>
    <s v="-2.244644"/>
    <x v="1"/>
    <x v="0"/>
    <x v="0"/>
    <x v="1955"/>
    <n v="1.5950000000000002E-2"/>
    <x v="2267"/>
    <n v="0.17250000000000004"/>
    <n v="3.0424704750000013"/>
    <n v="3"/>
    <n v="210.83999999999997"/>
    <x v="32"/>
    <x v="6"/>
    <x v="0"/>
  </r>
  <r>
    <x v="0"/>
    <x v="69"/>
    <x v="2"/>
    <x v="2"/>
    <s v="-2.244644"/>
    <x v="1"/>
    <x v="0"/>
    <x v="0"/>
    <x v="1956"/>
    <n v="2.4640000000000006E-2"/>
    <x v="2268"/>
    <n v="0.81649999999999967"/>
    <n v="27.381360159999996"/>
    <n v="2"/>
    <n v="84.839999999999989"/>
    <x v="26"/>
    <x v="17"/>
    <x v="5"/>
  </r>
  <r>
    <x v="0"/>
    <x v="70"/>
    <x v="2"/>
    <x v="2"/>
    <s v="-2.244644"/>
    <x v="1"/>
    <x v="0"/>
    <x v="0"/>
    <x v="1957"/>
    <n v="2.0130000000000006E-2"/>
    <x v="2269"/>
    <n v="0.56349999999999978"/>
    <n v="18.044850054000001"/>
    <n v="3"/>
    <n v="89.879999999999981"/>
    <x v="57"/>
    <x v="6"/>
    <x v="10"/>
  </r>
  <r>
    <x v="0"/>
    <x v="71"/>
    <x v="2"/>
    <x v="2"/>
    <s v="-2.244644"/>
    <x v="1"/>
    <x v="0"/>
    <x v="0"/>
    <x v="602"/>
    <n v="1.6390000000000002E-2"/>
    <x v="2270"/>
    <n v="0.82799999999999963"/>
    <n v="15.701554439999995"/>
    <n v="2"/>
    <n v="124.32"/>
    <x v="56"/>
    <x v="11"/>
    <x v="1"/>
  </r>
  <r>
    <x v="0"/>
    <x v="72"/>
    <x v="2"/>
    <x v="2"/>
    <s v="-2.244644"/>
    <x v="1"/>
    <x v="0"/>
    <x v="0"/>
    <x v="1958"/>
    <n v="1.9360000000000002E-2"/>
    <x v="2271"/>
    <n v="1.2419999999999995"/>
    <n v="32.12428031999999"/>
    <n v="4"/>
    <n v="4.8"/>
    <x v="56"/>
    <x v="17"/>
    <x v="0"/>
  </r>
  <r>
    <x v="0"/>
    <x v="73"/>
    <x v="2"/>
    <x v="2"/>
    <s v="-2.244644"/>
    <x v="1"/>
    <x v="0"/>
    <x v="0"/>
    <x v="1959"/>
    <n v="1.5070000000000005E-2"/>
    <x v="2272"/>
    <n v="0.50599999999999978"/>
    <n v="10.658812076"/>
    <n v="2"/>
    <n v="148.67999999999998"/>
    <x v="34"/>
    <x v="16"/>
    <x v="5"/>
  </r>
  <r>
    <x v="0"/>
    <x v="74"/>
    <x v="2"/>
    <x v="2"/>
    <s v="-2.244644"/>
    <x v="1"/>
    <x v="0"/>
    <x v="0"/>
    <x v="1960"/>
    <n v="2.0350000000000004E-2"/>
    <x v="2273"/>
    <n v="0.6094999999999996"/>
    <n v="13.167369819999994"/>
    <n v="7"/>
    <n v="6"/>
    <x v="36"/>
    <x v="9"/>
    <x v="2"/>
  </r>
  <r>
    <x v="0"/>
    <x v="75"/>
    <x v="2"/>
    <x v="2"/>
    <s v="-2.244644"/>
    <x v="1"/>
    <x v="0"/>
    <x v="0"/>
    <x v="1961"/>
    <n v="1.9800000000000005E-2"/>
    <x v="2274"/>
    <n v="1.0924999999999998"/>
    <n v="15.072829200000003"/>
    <n v="4"/>
    <n v="19.2"/>
    <x v="4"/>
    <x v="15"/>
    <x v="0"/>
  </r>
  <r>
    <x v="0"/>
    <x v="76"/>
    <x v="2"/>
    <x v="2"/>
    <s v="-2.244644"/>
    <x v="1"/>
    <x v="0"/>
    <x v="0"/>
    <x v="1962"/>
    <n v="1.6170000000000004E-2"/>
    <x v="2275"/>
    <n v="1.2994999999999999"/>
    <n v="24.690175125000007"/>
    <n v="2"/>
    <n v="231.83999999999997"/>
    <x v="31"/>
    <x v="2"/>
    <x v="2"/>
  </r>
  <r>
    <x v="0"/>
    <x v="77"/>
    <x v="2"/>
    <x v="2"/>
    <s v="-2.244644"/>
    <x v="1"/>
    <x v="0"/>
    <x v="0"/>
    <x v="1963"/>
    <n v="2.1560000000000003E-2"/>
    <x v="2276"/>
    <n v="1.1154999999999997"/>
    <n v="29.620201687999998"/>
    <n v="5"/>
    <n v="70.559999999999988"/>
    <x v="64"/>
    <x v="5"/>
    <x v="13"/>
  </r>
  <r>
    <x v="0"/>
    <x v="78"/>
    <x v="2"/>
    <x v="2"/>
    <s v="-2.244644"/>
    <x v="1"/>
    <x v="0"/>
    <x v="0"/>
    <x v="1105"/>
    <n v="1.7490000000000002E-2"/>
    <x v="2277"/>
    <n v="0.20700000000000005"/>
    <n v="6.5479096980000033"/>
    <n v="5"/>
    <n v="145.32"/>
    <x v="40"/>
    <x v="3"/>
    <x v="0"/>
  </r>
  <r>
    <x v="0"/>
    <x v="79"/>
    <x v="2"/>
    <x v="2"/>
    <s v="-2.244644"/>
    <x v="1"/>
    <x v="0"/>
    <x v="0"/>
    <x v="1964"/>
    <n v="1.7050000000000006E-2"/>
    <x v="2278"/>
    <n v="1.1729999999999996"/>
    <n v="28.447502159999999"/>
    <n v="4"/>
    <n v="49.199999999999996"/>
    <x v="52"/>
    <x v="2"/>
    <x v="6"/>
  </r>
  <r>
    <x v="0"/>
    <x v="80"/>
    <x v="2"/>
    <x v="2"/>
    <s v="-2.244644"/>
    <x v="1"/>
    <x v="0"/>
    <x v="0"/>
    <x v="1450"/>
    <n v="1.5620000000000004E-2"/>
    <x v="2279"/>
    <n v="0.7819999999999997"/>
    <n v="13.118738159999998"/>
    <n v="6"/>
    <n v="12"/>
    <x v="11"/>
    <x v="6"/>
    <x v="3"/>
  </r>
  <r>
    <x v="0"/>
    <x v="81"/>
    <x v="2"/>
    <x v="2"/>
    <s v="-2.244644"/>
    <x v="1"/>
    <x v="0"/>
    <x v="0"/>
    <x v="1965"/>
    <n v="1.8810000000000007E-2"/>
    <x v="2280"/>
    <n v="1.2534999999999998"/>
    <n v="27.41217227100001"/>
    <n v="4"/>
    <n v="3.5999999999999996"/>
    <x v="11"/>
    <x v="15"/>
    <x v="6"/>
  </r>
  <r>
    <x v="0"/>
    <x v="82"/>
    <x v="2"/>
    <x v="2"/>
    <s v="-2.244644"/>
    <x v="1"/>
    <x v="0"/>
    <x v="0"/>
    <x v="758"/>
    <n v="1.3750000000000002E-2"/>
    <x v="2281"/>
    <n v="1.0349999999999999"/>
    <n v="17.547131250000003"/>
    <n v="2"/>
    <n v="54"/>
    <x v="51"/>
    <x v="16"/>
    <x v="7"/>
  </r>
  <r>
    <x v="0"/>
    <x v="83"/>
    <x v="2"/>
    <x v="2"/>
    <s v="-2.244644"/>
    <x v="1"/>
    <x v="0"/>
    <x v="0"/>
    <x v="1966"/>
    <n v="1.7820000000000006E-2"/>
    <x v="2282"/>
    <n v="0.79349999999999976"/>
    <n v="16.826802300000001"/>
    <n v="6"/>
    <n v="231.83999999999997"/>
    <x v="44"/>
    <x v="16"/>
    <x v="7"/>
  </r>
  <r>
    <x v="0"/>
    <x v="84"/>
    <x v="2"/>
    <x v="2"/>
    <s v="-2.244644"/>
    <x v="1"/>
    <x v="0"/>
    <x v="0"/>
    <x v="1967"/>
    <n v="1.5730000000000004E-2"/>
    <x v="2283"/>
    <n v="0.67849999999999977"/>
    <n v="13.142492077"/>
    <n v="8"/>
    <n v="21.599999999999998"/>
    <x v="11"/>
    <x v="15"/>
    <x v="7"/>
  </r>
  <r>
    <x v="0"/>
    <x v="85"/>
    <x v="2"/>
    <x v="2"/>
    <s v="-2.244644"/>
    <x v="1"/>
    <x v="0"/>
    <x v="0"/>
    <x v="1968"/>
    <n v="2.2440000000000005E-2"/>
    <x v="2284"/>
    <n v="1.1039999999999994"/>
    <n v="39.474509183999984"/>
    <n v="3"/>
    <n v="104.16"/>
    <x v="16"/>
    <x v="2"/>
    <x v="10"/>
  </r>
  <r>
    <x v="0"/>
    <x v="86"/>
    <x v="2"/>
    <x v="2"/>
    <s v="-2.244644"/>
    <x v="1"/>
    <x v="0"/>
    <x v="0"/>
    <x v="1349"/>
    <n v="2.1010000000000008E-2"/>
    <x v="2285"/>
    <n v="0.63249999999999973"/>
    <n v="15.199758034999999"/>
    <n v="7"/>
    <n v="32.4"/>
    <x v="41"/>
    <x v="10"/>
    <x v="7"/>
  </r>
  <r>
    <x v="0"/>
    <x v="87"/>
    <x v="2"/>
    <x v="2"/>
    <s v="-2.244644"/>
    <x v="1"/>
    <x v="0"/>
    <x v="0"/>
    <x v="1969"/>
    <n v="1.474E-2"/>
    <x v="2286"/>
    <n v="0.31050000000000011"/>
    <n v="7.1196234120000028"/>
    <n v="6"/>
    <n v="192.35999999999999"/>
    <x v="25"/>
    <x v="3"/>
    <x v="2"/>
  </r>
  <r>
    <x v="0"/>
    <x v="88"/>
    <x v="2"/>
    <x v="2"/>
    <s v="-2.244644"/>
    <x v="1"/>
    <x v="0"/>
    <x v="0"/>
    <x v="1454"/>
    <n v="1.3310000000000004E-2"/>
    <x v="2287"/>
    <n v="0.88549999999999984"/>
    <n v="15.439666550000004"/>
    <n v="4"/>
    <n v="110.87999999999998"/>
    <x v="17"/>
    <x v="15"/>
    <x v="1"/>
  </r>
  <r>
    <x v="0"/>
    <x v="89"/>
    <x v="2"/>
    <x v="2"/>
    <s v="-2.244644"/>
    <x v="1"/>
    <x v="0"/>
    <x v="0"/>
    <x v="1970"/>
    <n v="1.7160000000000005E-2"/>
    <x v="2288"/>
    <n v="0.93149999999999977"/>
    <n v="17.813171376000003"/>
    <n v="5"/>
    <n v="148.67999999999998"/>
    <x v="78"/>
    <x v="17"/>
    <x v="7"/>
  </r>
  <r>
    <x v="0"/>
    <x v="90"/>
    <x v="2"/>
    <x v="2"/>
    <s v="-2.244644"/>
    <x v="1"/>
    <x v="0"/>
    <x v="0"/>
    <x v="75"/>
    <n v="1.4520000000000002E-2"/>
    <x v="2289"/>
    <n v="0.64399999999999979"/>
    <n v="14.658439487999999"/>
    <n v="3"/>
    <n v="32.4"/>
    <x v="15"/>
    <x v="8"/>
    <x v="13"/>
  </r>
  <r>
    <x v="0"/>
    <x v="91"/>
    <x v="2"/>
    <x v="2"/>
    <s v="-2.244644"/>
    <x v="1"/>
    <x v="0"/>
    <x v="0"/>
    <x v="69"/>
    <n v="1.8150000000000006E-2"/>
    <x v="2290"/>
    <n v="0.63249999999999973"/>
    <n v="15.35088885"/>
    <n v="4"/>
    <n v="101.63999999999999"/>
    <x v="26"/>
    <x v="7"/>
    <x v="0"/>
  </r>
  <r>
    <x v="1"/>
    <x v="92"/>
    <x v="2"/>
    <x v="2"/>
    <s v="-2.244644"/>
    <x v="1"/>
    <x v="0"/>
    <x v="0"/>
    <x v="1971"/>
    <n v="1.5070000000000004E-2"/>
    <x v="2291"/>
    <n v="0.66699999999999959"/>
    <n v="8.7067738779999964"/>
    <n v="8"/>
    <n v="62.16"/>
    <x v="38"/>
    <x v="19"/>
    <x v="14"/>
  </r>
  <r>
    <x v="1"/>
    <x v="93"/>
    <x v="2"/>
    <x v="2"/>
    <s v="-2.244644"/>
    <x v="1"/>
    <x v="0"/>
    <x v="0"/>
    <x v="1972"/>
    <n v="1.7489999999999999E-2"/>
    <x v="2292"/>
    <n v="1.0694999999999997"/>
    <n v="19.100242210499989"/>
    <n v="4"/>
    <n v="417.47999999999996"/>
    <x v="64"/>
    <x v="0"/>
    <x v="7"/>
  </r>
  <r>
    <x v="1"/>
    <x v="94"/>
    <x v="2"/>
    <x v="2"/>
    <s v="-2.244644"/>
    <x v="1"/>
    <x v="0"/>
    <x v="0"/>
    <x v="1973"/>
    <n v="2.0570000000000001E-2"/>
    <x v="2293"/>
    <n v="0.43699999999999972"/>
    <n v="11.359513032999992"/>
    <n v="5"/>
    <n v="313.31999999999994"/>
    <x v="71"/>
    <x v="10"/>
    <x v="13"/>
  </r>
  <r>
    <x v="1"/>
    <x v="95"/>
    <x v="2"/>
    <x v="2"/>
    <s v="-2.244644"/>
    <x v="1"/>
    <x v="0"/>
    <x v="0"/>
    <x v="1974"/>
    <n v="1.6610000000000003E-2"/>
    <x v="2294"/>
    <n v="1.2189999999999996"/>
    <n v="27.704777396999997"/>
    <n v="5"/>
    <n v="123.47999999999999"/>
    <x v="62"/>
    <x v="7"/>
    <x v="6"/>
  </r>
  <r>
    <x v="1"/>
    <x v="96"/>
    <x v="2"/>
    <x v="2"/>
    <s v="-2.244644"/>
    <x v="1"/>
    <x v="0"/>
    <x v="0"/>
    <x v="1975"/>
    <n v="1.694E-2"/>
    <x v="2295"/>
    <n v="0.71299999999999963"/>
    <n v="10.226628873999994"/>
    <n v="4"/>
    <n v="189"/>
    <x v="32"/>
    <x v="19"/>
    <x v="1"/>
  </r>
  <r>
    <x v="1"/>
    <x v="97"/>
    <x v="2"/>
    <x v="2"/>
    <s v="-2.244644"/>
    <x v="1"/>
    <x v="0"/>
    <x v="0"/>
    <x v="1976"/>
    <n v="1.3420000000000001E-2"/>
    <x v="2296"/>
    <n v="0.67849999999999977"/>
    <n v="8.0228296169999975"/>
    <n v="5"/>
    <n v="245.27999999999997"/>
    <x v="53"/>
    <x v="7"/>
    <x v="11"/>
  </r>
  <r>
    <x v="1"/>
    <x v="98"/>
    <x v="2"/>
    <x v="2"/>
    <s v="-2.244644"/>
    <x v="1"/>
    <x v="0"/>
    <x v="0"/>
    <x v="1977"/>
    <n v="1.7600000000000001E-2"/>
    <x v="2297"/>
    <n v="0.21849999999999997"/>
    <n v="3.5944823199999987"/>
    <n v="4"/>
    <n v="80.639999999999986"/>
    <x v="21"/>
    <x v="0"/>
    <x v="11"/>
  </r>
  <r>
    <x v="1"/>
    <x v="99"/>
    <x v="2"/>
    <x v="2"/>
    <s v="-2.244644"/>
    <x v="1"/>
    <x v="0"/>
    <x v="0"/>
    <x v="1978"/>
    <n v="1.4300000000000004E-2"/>
    <x v="2298"/>
    <n v="0.47149999999999975"/>
    <n v="6.4302745649999977"/>
    <n v="6"/>
    <n v="215.04"/>
    <x v="40"/>
    <x v="0"/>
    <x v="7"/>
  </r>
  <r>
    <x v="1"/>
    <x v="100"/>
    <x v="2"/>
    <x v="2"/>
    <s v="-2.244644"/>
    <x v="1"/>
    <x v="0"/>
    <x v="0"/>
    <x v="1979"/>
    <n v="1.3750000000000004E-2"/>
    <x v="2299"/>
    <n v="0.20699999999999991"/>
    <n v="3.4564859999999991"/>
    <n v="9"/>
    <n v="240.23999999999998"/>
    <x v="11"/>
    <x v="22"/>
    <x v="7"/>
  </r>
  <r>
    <x v="1"/>
    <x v="101"/>
    <x v="2"/>
    <x v="2"/>
    <s v="-2.244644"/>
    <x v="1"/>
    <x v="0"/>
    <x v="0"/>
    <x v="1980"/>
    <n v="2.0900000000000005E-2"/>
    <x v="2300"/>
    <n v="0.36799999999999994"/>
    <n v="6.3821577600000001"/>
    <n v="5"/>
    <n v="286.44"/>
    <x v="7"/>
    <x v="11"/>
    <x v="7"/>
  </r>
  <r>
    <x v="1"/>
    <x v="102"/>
    <x v="2"/>
    <x v="2"/>
    <s v="-2.244644"/>
    <x v="1"/>
    <x v="0"/>
    <x v="0"/>
    <x v="1981"/>
    <n v="1.9030000000000005E-2"/>
    <x v="2301"/>
    <n v="0.2644999999999999"/>
    <n v="4.6524039704999991"/>
    <n v="6"/>
    <n v="232.67999999999995"/>
    <x v="63"/>
    <x v="22"/>
    <x v="9"/>
  </r>
  <r>
    <x v="1"/>
    <x v="103"/>
    <x v="2"/>
    <x v="2"/>
    <s v="-2.244644"/>
    <x v="1"/>
    <x v="0"/>
    <x v="0"/>
    <x v="1982"/>
    <n v="1.6500000000000004E-2"/>
    <x v="2302"/>
    <n v="8.0500000000000002E-2"/>
    <n v="1.3141705500000005"/>
    <n v="9"/>
    <n v="83.16"/>
    <x v="17"/>
    <x v="16"/>
    <x v="9"/>
  </r>
  <r>
    <x v="1"/>
    <x v="104"/>
    <x v="2"/>
    <x v="2"/>
    <s v="-2.244644"/>
    <x v="1"/>
    <x v="0"/>
    <x v="0"/>
    <x v="1983"/>
    <n v="1.2760000000000004E-2"/>
    <x v="2303"/>
    <n v="0.8969999999999998"/>
    <n v="16.726775207999999"/>
    <n v="5"/>
    <n v="305.76"/>
    <x v="4"/>
    <x v="18"/>
    <x v="3"/>
  </r>
  <r>
    <x v="1"/>
    <x v="105"/>
    <x v="2"/>
    <x v="2"/>
    <s v="-2.244644"/>
    <x v="1"/>
    <x v="0"/>
    <x v="0"/>
    <x v="1984"/>
    <n v="1.5070000000000004E-2"/>
    <x v="2304"/>
    <n v="0.97749999999999948"/>
    <n v="16.984756524999995"/>
    <n v="9"/>
    <n v="492.23999999999995"/>
    <x v="71"/>
    <x v="6"/>
    <x v="7"/>
  </r>
  <r>
    <x v="1"/>
    <x v="106"/>
    <x v="2"/>
    <x v="2"/>
    <s v="-2.244644"/>
    <x v="1"/>
    <x v="0"/>
    <x v="0"/>
    <x v="1985"/>
    <n v="1.5950000000000002E-2"/>
    <x v="2305"/>
    <n v="1.0579999999999996"/>
    <n v="25.169211649999998"/>
    <n v="3"/>
    <n v="97.439999999999984"/>
    <x v="25"/>
    <x v="13"/>
    <x v="11"/>
  </r>
  <r>
    <x v="1"/>
    <x v="107"/>
    <x v="2"/>
    <x v="2"/>
    <s v="-2.244644"/>
    <x v="1"/>
    <x v="0"/>
    <x v="0"/>
    <x v="1986"/>
    <n v="1.8150000000000006E-2"/>
    <x v="2306"/>
    <n v="0.26449999999999996"/>
    <n v="7.1040388650000006"/>
    <n v="6"/>
    <n v="310.8"/>
    <x v="79"/>
    <x v="22"/>
    <x v="0"/>
  </r>
  <r>
    <x v="1"/>
    <x v="108"/>
    <x v="2"/>
    <x v="2"/>
    <s v="-2.244644"/>
    <x v="1"/>
    <x v="0"/>
    <x v="0"/>
    <x v="1987"/>
    <n v="1.485E-2"/>
    <x v="2307"/>
    <n v="0.3219999999999999"/>
    <n v="4.5488312099999986"/>
    <n v="5"/>
    <n v="376.31999999999994"/>
    <x v="52"/>
    <x v="17"/>
    <x v="9"/>
  </r>
  <r>
    <x v="1"/>
    <x v="109"/>
    <x v="2"/>
    <x v="2"/>
    <s v="-2.244644"/>
    <x v="1"/>
    <x v="0"/>
    <x v="0"/>
    <x v="1988"/>
    <n v="1.9800000000000005E-2"/>
    <x v="2308"/>
    <n v="1.0349999999999997"/>
    <n v="24.021894599999996"/>
    <n v="5"/>
    <n v="448.55999999999995"/>
    <x v="45"/>
    <x v="23"/>
    <x v="13"/>
  </r>
  <r>
    <x v="1"/>
    <x v="110"/>
    <x v="2"/>
    <x v="2"/>
    <s v="-2.244644"/>
    <x v="1"/>
    <x v="0"/>
    <x v="0"/>
    <x v="1989"/>
    <n v="1.3860000000000003E-2"/>
    <x v="2309"/>
    <n v="1.1039999999999996"/>
    <n v="12.201368255999999"/>
    <n v="4"/>
    <n v="87.36"/>
    <x v="71"/>
    <x v="17"/>
    <x v="3"/>
  </r>
  <r>
    <x v="1"/>
    <x v="111"/>
    <x v="2"/>
    <x v="2"/>
    <s v="-2.244644"/>
    <x v="1"/>
    <x v="0"/>
    <x v="0"/>
    <x v="1990"/>
    <n v="2.0020000000000003E-2"/>
    <x v="2310"/>
    <n v="0.10350000000000005"/>
    <n v="1.7119442340000011"/>
    <n v="7"/>
    <n v="195.72"/>
    <x v="38"/>
    <x v="19"/>
    <x v="10"/>
  </r>
  <r>
    <x v="1"/>
    <x v="112"/>
    <x v="2"/>
    <x v="2"/>
    <s v="-2.244644"/>
    <x v="1"/>
    <x v="0"/>
    <x v="0"/>
    <x v="1991"/>
    <n v="1.2430000000000002E-2"/>
    <x v="2311"/>
    <n v="0.58649999999999969"/>
    <n v="7.3638259694999961"/>
    <n v="8"/>
    <n v="200.75999999999996"/>
    <x v="50"/>
    <x v="17"/>
    <x v="13"/>
  </r>
  <r>
    <x v="1"/>
    <x v="113"/>
    <x v="2"/>
    <x v="2"/>
    <s v="-2.244644"/>
    <x v="1"/>
    <x v="0"/>
    <x v="0"/>
    <x v="1992"/>
    <n v="1.2210000000000004E-2"/>
    <x v="2312"/>
    <n v="0.96599999999999953"/>
    <n v="13.013269037999997"/>
    <n v="4"/>
    <n v="196.55999999999997"/>
    <x v="2"/>
    <x v="10"/>
    <x v="7"/>
  </r>
  <r>
    <x v="1"/>
    <x v="114"/>
    <x v="2"/>
    <x v="2"/>
    <s v="-2.244644"/>
    <x v="1"/>
    <x v="0"/>
    <x v="0"/>
    <x v="1993"/>
    <n v="1.3750000000000004E-2"/>
    <x v="2313"/>
    <n v="1.2074999999999998"/>
    <n v="22.603494375"/>
    <n v="5"/>
    <n v="395.64"/>
    <x v="53"/>
    <x v="8"/>
    <x v="11"/>
  </r>
  <r>
    <x v="1"/>
    <x v="115"/>
    <x v="2"/>
    <x v="2"/>
    <s v="-2.244644"/>
    <x v="1"/>
    <x v="0"/>
    <x v="0"/>
    <x v="1994"/>
    <n v="1.9360000000000002E-2"/>
    <x v="2314"/>
    <n v="0.71299999999999963"/>
    <n v="13.286041999999997"/>
    <n v="9"/>
    <n v="252.83999999999997"/>
    <x v="52"/>
    <x v="14"/>
    <x v="13"/>
  </r>
  <r>
    <x v="1"/>
    <x v="116"/>
    <x v="2"/>
    <x v="2"/>
    <s v="-2.244644"/>
    <x v="1"/>
    <x v="0"/>
    <x v="0"/>
    <x v="1995"/>
    <n v="1.2980000000000002E-2"/>
    <x v="2315"/>
    <n v="0.55199999999999971"/>
    <n v="8.7154573439999954"/>
    <n v="5"/>
    <n v="268.8"/>
    <x v="45"/>
    <x v="14"/>
    <x v="3"/>
  </r>
  <r>
    <x v="1"/>
    <x v="117"/>
    <x v="2"/>
    <x v="2"/>
    <s v="-2.244644"/>
    <x v="1"/>
    <x v="0"/>
    <x v="0"/>
    <x v="1996"/>
    <n v="1.6830000000000001E-2"/>
    <x v="2316"/>
    <n v="0.42549999999999971"/>
    <n v="8.6943704264999937"/>
    <n v="9"/>
    <n v="174.72"/>
    <x v="34"/>
    <x v="10"/>
    <x v="10"/>
  </r>
  <r>
    <x v="1"/>
    <x v="118"/>
    <x v="2"/>
    <x v="2"/>
    <s v="-2.244644"/>
    <x v="1"/>
    <x v="0"/>
    <x v="0"/>
    <x v="1997"/>
    <n v="1.2980000000000002E-2"/>
    <x v="2317"/>
    <n v="0.93149999999999966"/>
    <n v="14.807688488999998"/>
    <n v="4"/>
    <n v="159.6"/>
    <x v="34"/>
    <x v="15"/>
    <x v="0"/>
  </r>
  <r>
    <x v="1"/>
    <x v="119"/>
    <x v="2"/>
    <x v="2"/>
    <s v="-2.244644"/>
    <x v="1"/>
    <x v="0"/>
    <x v="0"/>
    <x v="1998"/>
    <n v="2.1120000000000003E-2"/>
    <x v="2318"/>
    <n v="0.48299999999999965"/>
    <n v="12.876671807999992"/>
    <n v="6"/>
    <n v="379.67999999999995"/>
    <x v="15"/>
    <x v="2"/>
    <x v="7"/>
  </r>
  <r>
    <x v="1"/>
    <x v="120"/>
    <x v="2"/>
    <x v="2"/>
    <s v="-2.244644"/>
    <x v="1"/>
    <x v="0"/>
    <x v="0"/>
    <x v="1999"/>
    <n v="2.1560000000000003E-2"/>
    <x v="2319"/>
    <n v="0.2070000000000001"/>
    <n v="6.139192752000004"/>
    <n v="9"/>
    <n v="144.47999999999999"/>
    <x v="3"/>
    <x v="8"/>
    <x v="15"/>
  </r>
  <r>
    <x v="1"/>
    <x v="121"/>
    <x v="2"/>
    <x v="2"/>
    <s v="-2.244644"/>
    <x v="1"/>
    <x v="0"/>
    <x v="0"/>
    <x v="2000"/>
    <n v="1.694E-2"/>
    <x v="2320"/>
    <n v="1.2879999999999996"/>
    <n v="24.39769270399999"/>
    <n v="7"/>
    <n v="230.15999999999997"/>
    <x v="49"/>
    <x v="27"/>
    <x v="15"/>
  </r>
  <r>
    <x v="1"/>
    <x v="122"/>
    <x v="2"/>
    <x v="2"/>
    <s v="-2.244644"/>
    <x v="1"/>
    <x v="0"/>
    <x v="0"/>
    <x v="2001"/>
    <n v="1.8150000000000006E-2"/>
    <x v="2321"/>
    <n v="0.32199999999999973"/>
    <n v="5.5842286499999974"/>
    <n v="5"/>
    <n v="150.35999999999999"/>
    <x v="50"/>
    <x v="1"/>
    <x v="10"/>
  </r>
  <r>
    <x v="1"/>
    <x v="123"/>
    <x v="2"/>
    <x v="2"/>
    <s v="-2.244644"/>
    <x v="1"/>
    <x v="0"/>
    <x v="0"/>
    <x v="2002"/>
    <n v="2.0130000000000006E-2"/>
    <x v="2322"/>
    <n v="0.70149999999999979"/>
    <n v="14.340073522499999"/>
    <n v="9"/>
    <n v="285.59999999999997"/>
    <x v="49"/>
    <x v="24"/>
    <x v="4"/>
  </r>
  <r>
    <x v="1"/>
    <x v="124"/>
    <x v="2"/>
    <x v="2"/>
    <s v="-2.244644"/>
    <x v="1"/>
    <x v="0"/>
    <x v="0"/>
    <x v="2003"/>
    <n v="2.1780000000000008E-2"/>
    <x v="2323"/>
    <n v="0.51749999999999974"/>
    <n v="7.6012635599999987"/>
    <n v="3"/>
    <n v="89.879999999999981"/>
    <x v="39"/>
    <x v="15"/>
    <x v="13"/>
  </r>
  <r>
    <x v="1"/>
    <x v="125"/>
    <x v="2"/>
    <x v="2"/>
    <s v="-2.244644"/>
    <x v="1"/>
    <x v="0"/>
    <x v="0"/>
    <x v="379"/>
    <n v="1.7050000000000003E-2"/>
    <x v="2324"/>
    <n v="9.1999999999999998E-2"/>
    <n v="2.1303156599999999"/>
    <n v="8"/>
    <n v="327.59999999999997"/>
    <x v="0"/>
    <x v="0"/>
    <x v="11"/>
  </r>
  <r>
    <x v="1"/>
    <x v="126"/>
    <x v="2"/>
    <x v="2"/>
    <s v="-2.244644"/>
    <x v="1"/>
    <x v="0"/>
    <x v="0"/>
    <x v="2004"/>
    <n v="1.6720000000000006E-2"/>
    <x v="2325"/>
    <n v="0.88549999999999973"/>
    <n v="8.5605747920000006"/>
    <n v="6"/>
    <n v="166.32"/>
    <x v="5"/>
    <x v="17"/>
    <x v="3"/>
  </r>
  <r>
    <x v="1"/>
    <x v="127"/>
    <x v="2"/>
    <x v="2"/>
    <s v="-2.244644"/>
    <x v="1"/>
    <x v="0"/>
    <x v="0"/>
    <x v="2005"/>
    <n v="1.3640000000000003E-2"/>
    <x v="2326"/>
    <n v="0.93149999999999966"/>
    <n v="13.208804135999998"/>
    <n v="5"/>
    <n v="131.04"/>
    <x v="7"/>
    <x v="5"/>
    <x v="10"/>
  </r>
  <r>
    <x v="1"/>
    <x v="128"/>
    <x v="2"/>
    <x v="2"/>
    <s v="-2.244644"/>
    <x v="1"/>
    <x v="0"/>
    <x v="0"/>
    <x v="2006"/>
    <n v="1.4080000000000002E-2"/>
    <x v="2327"/>
    <n v="0.90849999999999975"/>
    <n v="14.709152831999997"/>
    <n v="5"/>
    <n v="190.67999999999998"/>
    <x v="50"/>
    <x v="12"/>
    <x v="11"/>
  </r>
  <r>
    <x v="1"/>
    <x v="129"/>
    <x v="2"/>
    <x v="2"/>
    <s v="-2.244644"/>
    <x v="1"/>
    <x v="0"/>
    <x v="0"/>
    <x v="2007"/>
    <n v="1.7380000000000003E-2"/>
    <x v="2328"/>
    <n v="0.59799999999999975"/>
    <n v="10.570964403999996"/>
    <n v="5"/>
    <n v="240.23999999999998"/>
    <x v="46"/>
    <x v="23"/>
    <x v="1"/>
  </r>
  <r>
    <x v="1"/>
    <x v="130"/>
    <x v="2"/>
    <x v="2"/>
    <s v="-2.244644"/>
    <x v="1"/>
    <x v="0"/>
    <x v="0"/>
    <x v="2008"/>
    <n v="1.8260000000000005E-2"/>
    <x v="2329"/>
    <n v="0.27599999999999991"/>
    <n v="7.5137781839999995"/>
    <n v="5"/>
    <n v="187.32"/>
    <x v="44"/>
    <x v="20"/>
    <x v="11"/>
  </r>
  <r>
    <x v="1"/>
    <x v="131"/>
    <x v="2"/>
    <x v="2"/>
    <s v="-2.244644"/>
    <x v="1"/>
    <x v="0"/>
    <x v="0"/>
    <x v="2009"/>
    <n v="2.1120000000000003E-2"/>
    <x v="2330"/>
    <n v="0.75899999999999967"/>
    <n v="19.268156159999997"/>
    <n v="5"/>
    <n v="135.23999999999998"/>
    <x v="82"/>
    <x v="1"/>
    <x v="13"/>
  </r>
  <r>
    <x v="1"/>
    <x v="132"/>
    <x v="2"/>
    <x v="2"/>
    <s v="-2.244644"/>
    <x v="1"/>
    <x v="0"/>
    <x v="0"/>
    <x v="2010"/>
    <n v="1.7710000000000004E-2"/>
    <x v="2331"/>
    <n v="0.64399999999999979"/>
    <n v="14.058098823999996"/>
    <n v="6"/>
    <n v="146.16"/>
    <x v="5"/>
    <x v="20"/>
    <x v="7"/>
  </r>
  <r>
    <x v="1"/>
    <x v="133"/>
    <x v="2"/>
    <x v="2"/>
    <s v="-2.244644"/>
    <x v="1"/>
    <x v="0"/>
    <x v="0"/>
    <x v="2011"/>
    <n v="1.8260000000000005E-2"/>
    <x v="2332"/>
    <n v="0.11499999999999987"/>
    <n v="1.8164134999999986"/>
    <n v="8"/>
    <n v="210.83999999999997"/>
    <x v="56"/>
    <x v="13"/>
    <x v="7"/>
  </r>
  <r>
    <x v="1"/>
    <x v="134"/>
    <x v="2"/>
    <x v="2"/>
    <s v="-2.244644"/>
    <x v="1"/>
    <x v="0"/>
    <x v="0"/>
    <x v="2012"/>
    <n v="1.5620000000000005E-2"/>
    <x v="2333"/>
    <n v="0.88549999999999973"/>
    <n v="15.202212640999999"/>
    <n v="5"/>
    <n v="261.23999999999995"/>
    <x v="12"/>
    <x v="11"/>
    <x v="13"/>
  </r>
  <r>
    <x v="1"/>
    <x v="135"/>
    <x v="2"/>
    <x v="2"/>
    <s v="-2.244644"/>
    <x v="1"/>
    <x v="0"/>
    <x v="0"/>
    <x v="2013"/>
    <n v="1.3530000000000002E-2"/>
    <x v="2334"/>
    <n v="6.8999999999999992E-2"/>
    <n v="0.72874474199999983"/>
    <n v="5"/>
    <n v="233.51999999999998"/>
    <x v="14"/>
    <x v="1"/>
    <x v="8"/>
  </r>
  <r>
    <x v="1"/>
    <x v="136"/>
    <x v="2"/>
    <x v="2"/>
    <s v="-2.244644"/>
    <x v="1"/>
    <x v="0"/>
    <x v="0"/>
    <x v="2014"/>
    <n v="1.3200000000000005E-2"/>
    <x v="2335"/>
    <n v="2.2999999999999882E-2"/>
    <n v="0.37309403999999813"/>
    <n v="5"/>
    <n v="387.23999999999995"/>
    <x v="20"/>
    <x v="16"/>
    <x v="9"/>
  </r>
  <r>
    <x v="1"/>
    <x v="137"/>
    <x v="2"/>
    <x v="2"/>
    <s v="-2.244644"/>
    <x v="1"/>
    <x v="0"/>
    <x v="0"/>
    <x v="2015"/>
    <n v="1.5070000000000005E-2"/>
    <x v="2336"/>
    <n v="0.93149999999999966"/>
    <n v="11.696215805999998"/>
    <n v="7"/>
    <n v="89.039999999999978"/>
    <x v="37"/>
    <x v="6"/>
    <x v="10"/>
  </r>
  <r>
    <x v="1"/>
    <x v="138"/>
    <x v="2"/>
    <x v="2"/>
    <s v="-2.244644"/>
    <x v="1"/>
    <x v="0"/>
    <x v="0"/>
    <x v="2016"/>
    <n v="1.5180000000000004E-2"/>
    <x v="2337"/>
    <n v="0.19550000000000001"/>
    <n v="1.7586530940000005"/>
    <n v="6"/>
    <n v="141.11999999999998"/>
    <x v="15"/>
    <x v="9"/>
    <x v="14"/>
  </r>
  <r>
    <x v="1"/>
    <x v="139"/>
    <x v="2"/>
    <x v="2"/>
    <s v="-2.244644"/>
    <x v="1"/>
    <x v="0"/>
    <x v="0"/>
    <x v="2017"/>
    <n v="1.804E-2"/>
    <x v="2338"/>
    <n v="0.1724999999999999"/>
    <n v="3.5989123499999982"/>
    <n v="6"/>
    <n v="178.92"/>
    <x v="4"/>
    <x v="19"/>
    <x v="7"/>
  </r>
  <r>
    <x v="1"/>
    <x v="140"/>
    <x v="2"/>
    <x v="2"/>
    <s v="-2.244644"/>
    <x v="1"/>
    <x v="0"/>
    <x v="0"/>
    <x v="2018"/>
    <n v="1.2430000000000002E-2"/>
    <x v="2339"/>
    <n v="0.28749999999999981"/>
    <n v="2.7177418124999986"/>
    <n v="7"/>
    <n v="255.35999999999996"/>
    <x v="86"/>
    <x v="9"/>
    <x v="13"/>
  </r>
  <r>
    <x v="1"/>
    <x v="141"/>
    <x v="2"/>
    <x v="2"/>
    <s v="-2.244644"/>
    <x v="1"/>
    <x v="0"/>
    <x v="0"/>
    <x v="2019"/>
    <n v="1.9470000000000001E-2"/>
    <x v="2340"/>
    <n v="0.96599999999999975"/>
    <n v="23.446077731999992"/>
    <n v="6"/>
    <n v="48.719999999999992"/>
    <x v="10"/>
    <x v="17"/>
    <x v="7"/>
  </r>
  <r>
    <x v="1"/>
    <x v="142"/>
    <x v="2"/>
    <x v="2"/>
    <s v="-2.244644"/>
    <x v="1"/>
    <x v="0"/>
    <x v="0"/>
    <x v="2020"/>
    <n v="1.5510000000000001E-2"/>
    <x v="2341"/>
    <n v="0.21849999999999992"/>
    <n v="3.5133089144999987"/>
    <n v="8"/>
    <n v="214.2"/>
    <x v="29"/>
    <x v="6"/>
    <x v="13"/>
  </r>
  <r>
    <x v="1"/>
    <x v="143"/>
    <x v="2"/>
    <x v="2"/>
    <s v="-2.244644"/>
    <x v="1"/>
    <x v="0"/>
    <x v="0"/>
    <x v="2021"/>
    <n v="1.7050000000000003E-2"/>
    <x v="2342"/>
    <n v="0.44849999999999979"/>
    <n v="11.102570407499995"/>
    <n v="5"/>
    <n v="141.11999999999998"/>
    <x v="27"/>
    <x v="5"/>
    <x v="11"/>
  </r>
  <r>
    <x v="1"/>
    <x v="144"/>
    <x v="2"/>
    <x v="2"/>
    <s v="-2.244644"/>
    <x v="1"/>
    <x v="0"/>
    <x v="0"/>
    <x v="2022"/>
    <n v="1.8920000000000003E-2"/>
    <x v="2343"/>
    <n v="0.19550000000000001"/>
    <n v="5.5360837620000005"/>
    <n v="7"/>
    <n v="158.75999999999996"/>
    <x v="18"/>
    <x v="5"/>
    <x v="11"/>
  </r>
  <r>
    <x v="1"/>
    <x v="145"/>
    <x v="2"/>
    <x v="2"/>
    <s v="-2.244644"/>
    <x v="1"/>
    <x v="0"/>
    <x v="0"/>
    <x v="2023"/>
    <n v="1.4960000000000003E-2"/>
    <x v="2344"/>
    <n v="0.78199999999999958"/>
    <n v="11.527918687999998"/>
    <n v="5"/>
    <n v="95.759999999999991"/>
    <x v="78"/>
    <x v="3"/>
    <x v="3"/>
  </r>
  <r>
    <x v="1"/>
    <x v="146"/>
    <x v="2"/>
    <x v="2"/>
    <s v="-2.244644"/>
    <x v="1"/>
    <x v="0"/>
    <x v="0"/>
    <x v="2024"/>
    <n v="1.7600000000000001E-2"/>
    <x v="2345"/>
    <n v="0.25299999999999989"/>
    <n v="6.2058673599999974"/>
    <n v="3"/>
    <n v="59.639999999999993"/>
    <x v="45"/>
    <x v="9"/>
    <x v="9"/>
  </r>
  <r>
    <x v="1"/>
    <x v="147"/>
    <x v="2"/>
    <x v="2"/>
    <s v="-2.244644"/>
    <x v="1"/>
    <x v="0"/>
    <x v="0"/>
    <x v="2025"/>
    <n v="1.3640000000000001E-2"/>
    <x v="2346"/>
    <n v="4.5999999999999874E-2"/>
    <n v="0.72281087999999805"/>
    <n v="3"/>
    <n v="268.8"/>
    <x v="11"/>
    <x v="11"/>
    <x v="13"/>
  </r>
  <r>
    <x v="1"/>
    <x v="148"/>
    <x v="2"/>
    <x v="2"/>
    <s v="-2.244644"/>
    <x v="1"/>
    <x v="0"/>
    <x v="0"/>
    <x v="2026"/>
    <n v="1.8480000000000003E-2"/>
    <x v="2347"/>
    <n v="8.0499999999999933E-2"/>
    <n v="1.446283607999999"/>
    <n v="4"/>
    <n v="65.52"/>
    <x v="22"/>
    <x v="0"/>
    <x v="4"/>
  </r>
  <r>
    <x v="1"/>
    <x v="149"/>
    <x v="2"/>
    <x v="2"/>
    <s v="-2.244644"/>
    <x v="1"/>
    <x v="0"/>
    <x v="0"/>
    <x v="2027"/>
    <n v="1.8920000000000003E-2"/>
    <x v="2348"/>
    <n v="0.56349999999999967"/>
    <n v="14.188217735999993"/>
    <n v="5"/>
    <n v="218.4"/>
    <x v="109"/>
    <x v="5"/>
    <x v="8"/>
  </r>
  <r>
    <x v="1"/>
    <x v="150"/>
    <x v="2"/>
    <x v="2"/>
    <s v="-2.244644"/>
    <x v="1"/>
    <x v="0"/>
    <x v="0"/>
    <x v="2028"/>
    <n v="2.1450000000000004E-2"/>
    <x v="2349"/>
    <n v="0.71299999999999963"/>
    <n v="12.251903234999993"/>
    <n v="5"/>
    <n v="54.6"/>
    <x v="112"/>
    <x v="3"/>
    <x v="7"/>
  </r>
  <r>
    <x v="1"/>
    <x v="151"/>
    <x v="2"/>
    <x v="2"/>
    <s v="-2.244644"/>
    <x v="1"/>
    <x v="0"/>
    <x v="0"/>
    <x v="2029"/>
    <n v="2.0240000000000005E-2"/>
    <x v="2350"/>
    <n v="0.55199999999999971"/>
    <n v="11.689765823999997"/>
    <n v="10"/>
    <n v="122.63999999999999"/>
    <x v="13"/>
    <x v="2"/>
    <x v="10"/>
  </r>
  <r>
    <x v="1"/>
    <x v="152"/>
    <x v="2"/>
    <x v="2"/>
    <s v="-2.244644"/>
    <x v="1"/>
    <x v="0"/>
    <x v="0"/>
    <x v="2030"/>
    <n v="1.8700000000000001E-2"/>
    <x v="2351"/>
    <n v="0.77049999999999985"/>
    <n v="16.926929579999996"/>
    <n v="7"/>
    <n v="114.23999999999998"/>
    <x v="50"/>
    <x v="11"/>
    <x v="11"/>
  </r>
  <r>
    <x v="1"/>
    <x v="153"/>
    <x v="2"/>
    <x v="2"/>
    <s v="-2.244644"/>
    <x v="1"/>
    <x v="0"/>
    <x v="0"/>
    <x v="2031"/>
    <n v="1.4960000000000001E-2"/>
    <x v="2352"/>
    <n v="0.70149999999999968"/>
    <n v="13.781298607999993"/>
    <n v="9"/>
    <n v="310.8"/>
    <x v="7"/>
    <x v="19"/>
    <x v="1"/>
  </r>
  <r>
    <x v="1"/>
    <x v="154"/>
    <x v="2"/>
    <x v="2"/>
    <s v="-2.244644"/>
    <x v="1"/>
    <x v="0"/>
    <x v="0"/>
    <x v="2032"/>
    <n v="1.7710000000000004E-2"/>
    <x v="2353"/>
    <n v="8.050000000000003E-2"/>
    <n v="1.2045359095000008"/>
    <n v="6"/>
    <n v="47.039999999999992"/>
    <x v="71"/>
    <x v="2"/>
    <x v="2"/>
  </r>
  <r>
    <x v="1"/>
    <x v="155"/>
    <x v="2"/>
    <x v="2"/>
    <s v="-2.244644"/>
    <x v="1"/>
    <x v="0"/>
    <x v="0"/>
    <x v="2033"/>
    <n v="1.6500000000000004E-2"/>
    <x v="2354"/>
    <n v="1.1729999999999994"/>
    <n v="19.906103249999994"/>
    <n v="4"/>
    <n v="84"/>
    <x v="14"/>
    <x v="2"/>
    <x v="2"/>
  </r>
  <r>
    <x v="1"/>
    <x v="156"/>
    <x v="2"/>
    <x v="2"/>
    <s v="-2.244644"/>
    <x v="1"/>
    <x v="0"/>
    <x v="0"/>
    <x v="2034"/>
    <n v="1.7819999999999999E-2"/>
    <x v="2355"/>
    <n v="0.73599999999999954"/>
    <n v="14.57790047999999"/>
    <n v="3"/>
    <n v="126"/>
    <x v="38"/>
    <x v="9"/>
    <x v="6"/>
  </r>
  <r>
    <x v="1"/>
    <x v="157"/>
    <x v="2"/>
    <x v="2"/>
    <s v="-2.244644"/>
    <x v="1"/>
    <x v="0"/>
    <x v="0"/>
    <x v="2035"/>
    <n v="1.7160000000000002E-2"/>
    <x v="2356"/>
    <n v="0.88549999999999973"/>
    <n v="19.253812577999994"/>
    <n v="3"/>
    <n v="92.399999999999991"/>
    <x v="110"/>
    <x v="8"/>
    <x v="0"/>
  </r>
  <r>
    <x v="1"/>
    <x v="158"/>
    <x v="2"/>
    <x v="2"/>
    <s v="-2.244644"/>
    <x v="1"/>
    <x v="0"/>
    <x v="0"/>
    <x v="2036"/>
    <n v="1.2210000000000004E-2"/>
    <x v="2357"/>
    <n v="0.43699999999999972"/>
    <n v="7.0917719069999974"/>
    <n v="4"/>
    <n v="142.79999999999998"/>
    <x v="7"/>
    <x v="9"/>
    <x v="10"/>
  </r>
  <r>
    <x v="1"/>
    <x v="159"/>
    <x v="2"/>
    <x v="2"/>
    <s v="-2.244644"/>
    <x v="1"/>
    <x v="0"/>
    <x v="0"/>
    <x v="2037"/>
    <n v="1.4960000000000001E-2"/>
    <x v="2358"/>
    <n v="0.81649999999999967"/>
    <n v="10.714857647999994"/>
    <n v="7"/>
    <n v="47.879999999999995"/>
    <x v="0"/>
    <x v="11"/>
    <x v="4"/>
  </r>
  <r>
    <x v="1"/>
    <x v="160"/>
    <x v="2"/>
    <x v="2"/>
    <s v="-2.244644"/>
    <x v="1"/>
    <x v="0"/>
    <x v="0"/>
    <x v="2038"/>
    <n v="1.9360000000000006E-2"/>
    <x v="2359"/>
    <n v="0.13799999999999998"/>
    <n v="3.2172370560000001"/>
    <n v="5"/>
    <n v="332.64"/>
    <x v="18"/>
    <x v="11"/>
    <x v="7"/>
  </r>
  <r>
    <x v="1"/>
    <x v="161"/>
    <x v="2"/>
    <x v="2"/>
    <s v="-2.244644"/>
    <x v="1"/>
    <x v="0"/>
    <x v="0"/>
    <x v="2039"/>
    <n v="1.4080000000000004E-2"/>
    <x v="2360"/>
    <n v="0.51749999999999974"/>
    <n v="7.8328799999999985"/>
    <n v="7"/>
    <n v="214.2"/>
    <x v="8"/>
    <x v="9"/>
    <x v="12"/>
  </r>
  <r>
    <x v="1"/>
    <x v="162"/>
    <x v="2"/>
    <x v="2"/>
    <s v="-2.244644"/>
    <x v="1"/>
    <x v="0"/>
    <x v="0"/>
    <x v="2040"/>
    <n v="1.4190000000000003E-2"/>
    <x v="2361"/>
    <n v="0.35649999999999976"/>
    <n v="7.3943529494999956"/>
    <n v="7"/>
    <n v="163.79999999999998"/>
    <x v="10"/>
    <x v="9"/>
    <x v="3"/>
  </r>
  <r>
    <x v="1"/>
    <x v="163"/>
    <x v="2"/>
    <x v="2"/>
    <s v="-2.244644"/>
    <x v="1"/>
    <x v="0"/>
    <x v="0"/>
    <x v="2041"/>
    <n v="1.9689999999999999E-2"/>
    <x v="2362"/>
    <n v="0.94299999999999951"/>
    <n v="26.975110975999982"/>
    <n v="5"/>
    <n v="100.8"/>
    <x v="113"/>
    <x v="2"/>
    <x v="9"/>
  </r>
  <r>
    <x v="1"/>
    <x v="164"/>
    <x v="2"/>
    <x v="2"/>
    <s v="-2.244644"/>
    <x v="1"/>
    <x v="0"/>
    <x v="0"/>
    <x v="402"/>
    <n v="1.9470000000000001E-2"/>
    <x v="2363"/>
    <n v="9.1999999999999998E-2"/>
    <n v="2.0414762279999996"/>
    <n v="8"/>
    <n v="221.75999999999996"/>
    <x v="112"/>
    <x v="5"/>
    <x v="15"/>
  </r>
  <r>
    <x v="1"/>
    <x v="165"/>
    <x v="2"/>
    <x v="2"/>
    <s v="-2.244644"/>
    <x v="1"/>
    <x v="0"/>
    <x v="0"/>
    <x v="2042"/>
    <n v="1.6390000000000002E-2"/>
    <x v="2364"/>
    <n v="0.57499999999999973"/>
    <n v="7.8730184499999964"/>
    <n v="9"/>
    <n v="126"/>
    <x v="1"/>
    <x v="2"/>
    <x v="10"/>
  </r>
  <r>
    <x v="1"/>
    <x v="166"/>
    <x v="2"/>
    <x v="2"/>
    <s v="-2.244644"/>
    <x v="1"/>
    <x v="0"/>
    <x v="0"/>
    <x v="2043"/>
    <n v="1.694E-2"/>
    <x v="2365"/>
    <n v="0.29899999999999971"/>
    <n v="5.264623363999994"/>
    <n v="4"/>
    <n v="398.15999999999991"/>
    <x v="113"/>
    <x v="5"/>
    <x v="0"/>
  </r>
  <r>
    <x v="1"/>
    <x v="167"/>
    <x v="2"/>
    <x v="2"/>
    <s v="-2.244644"/>
    <x v="1"/>
    <x v="0"/>
    <x v="0"/>
    <x v="2044"/>
    <n v="1.694E-2"/>
    <x v="2366"/>
    <n v="0.91999999999999971"/>
    <n v="20.020234079999991"/>
    <n v="9"/>
    <n v="247.79999999999998"/>
    <x v="111"/>
    <x v="4"/>
    <x v="10"/>
  </r>
  <r>
    <x v="1"/>
    <x v="168"/>
    <x v="2"/>
    <x v="2"/>
    <s v="-2.244644"/>
    <x v="1"/>
    <x v="0"/>
    <x v="0"/>
    <x v="2045"/>
    <n v="2.0350000000000004E-2"/>
    <x v="2367"/>
    <n v="0.66699999999999959"/>
    <n v="15.453372824999994"/>
    <n v="9"/>
    <n v="319.2"/>
    <x v="12"/>
    <x v="16"/>
    <x v="7"/>
  </r>
  <r>
    <x v="1"/>
    <x v="169"/>
    <x v="2"/>
    <x v="2"/>
    <s v="-2.244644"/>
    <x v="1"/>
    <x v="0"/>
    <x v="0"/>
    <x v="2046"/>
    <n v="1.8480000000000003E-2"/>
    <x v="2368"/>
    <n v="0.57499999999999973"/>
    <n v="13.062541799999996"/>
    <n v="3"/>
    <n v="112.55999999999999"/>
    <x v="79"/>
    <x v="4"/>
    <x v="9"/>
  </r>
  <r>
    <x v="1"/>
    <x v="170"/>
    <x v="2"/>
    <x v="2"/>
    <s v="-2.244644"/>
    <x v="1"/>
    <x v="0"/>
    <x v="0"/>
    <x v="2047"/>
    <n v="1.6500000000000004E-2"/>
    <x v="2369"/>
    <n v="0.57499999999999973"/>
    <n v="14.846039999999997"/>
    <n v="4"/>
    <n v="245.27999999999997"/>
    <x v="1"/>
    <x v="4"/>
    <x v="15"/>
  </r>
  <r>
    <x v="1"/>
    <x v="171"/>
    <x v="2"/>
    <x v="2"/>
    <s v="-2.244644"/>
    <x v="1"/>
    <x v="0"/>
    <x v="0"/>
    <x v="2048"/>
    <n v="1.4740000000000003E-2"/>
    <x v="2370"/>
    <n v="0.82799999999999963"/>
    <n v="15.227829143999992"/>
    <n v="9"/>
    <n v="51.6"/>
    <x v="56"/>
    <x v="11"/>
    <x v="8"/>
  </r>
  <r>
    <x v="1"/>
    <x v="172"/>
    <x v="2"/>
    <x v="2"/>
    <s v="-2.244644"/>
    <x v="1"/>
    <x v="0"/>
    <x v="0"/>
    <x v="2049"/>
    <n v="2.0130000000000006E-2"/>
    <x v="2371"/>
    <n v="0.24149999999999996"/>
    <n v="6.5541327389999999"/>
    <n v="6"/>
    <n v="118.43999999999998"/>
    <x v="16"/>
    <x v="6"/>
    <x v="6"/>
  </r>
  <r>
    <x v="1"/>
    <x v="173"/>
    <x v="2"/>
    <x v="2"/>
    <s v="-2.244644"/>
    <x v="1"/>
    <x v="0"/>
    <x v="0"/>
    <x v="704"/>
    <n v="1.8700000000000001E-2"/>
    <x v="2372"/>
    <n v="0.75899999999999956"/>
    <n v="21.031631939999986"/>
    <n v="3"/>
    <n v="155.4"/>
    <x v="86"/>
    <x v="11"/>
    <x v="2"/>
  </r>
  <r>
    <x v="1"/>
    <x v="174"/>
    <x v="2"/>
    <x v="2"/>
    <s v="-2.244644"/>
    <x v="1"/>
    <x v="0"/>
    <x v="0"/>
    <x v="2050"/>
    <n v="1.9470000000000001E-2"/>
    <x v="2373"/>
    <n v="0.14949999999999999"/>
    <n v="3.6332168729999994"/>
    <n v="9"/>
    <n v="231.83999999999997"/>
    <x v="45"/>
    <x v="2"/>
    <x v="10"/>
  </r>
  <r>
    <x v="1"/>
    <x v="175"/>
    <x v="2"/>
    <x v="2"/>
    <s v="-2.244644"/>
    <x v="1"/>
    <x v="0"/>
    <x v="0"/>
    <x v="2051"/>
    <n v="1.4190000000000003E-2"/>
    <x v="2374"/>
    <n v="0.51749999999999974"/>
    <n v="7.734724222499997"/>
    <n v="8"/>
    <n v="117.6"/>
    <x v="50"/>
    <x v="5"/>
    <x v="2"/>
  </r>
  <r>
    <x v="1"/>
    <x v="176"/>
    <x v="2"/>
    <x v="2"/>
    <s v="-2.244644"/>
    <x v="1"/>
    <x v="0"/>
    <x v="0"/>
    <x v="2052"/>
    <n v="1.5180000000000003E-2"/>
    <x v="2375"/>
    <n v="0.68999999999999984"/>
    <n v="11.467154159999998"/>
    <n v="9"/>
    <n v="54"/>
    <x v="77"/>
    <x v="8"/>
    <x v="7"/>
  </r>
  <r>
    <x v="1"/>
    <x v="177"/>
    <x v="2"/>
    <x v="2"/>
    <s v="-2.244644"/>
    <x v="1"/>
    <x v="0"/>
    <x v="0"/>
    <x v="2053"/>
    <n v="1.5730000000000004E-2"/>
    <x v="2376"/>
    <n v="1.0464999999999998"/>
    <n v="19.263182938999996"/>
    <n v="6"/>
    <n v="57.599999999999994"/>
    <x v="20"/>
    <x v="9"/>
    <x v="6"/>
  </r>
  <r>
    <x v="1"/>
    <x v="178"/>
    <x v="2"/>
    <x v="2"/>
    <s v="-2.244644"/>
    <x v="1"/>
    <x v="0"/>
    <x v="0"/>
    <x v="2054"/>
    <n v="1.7819999999999999E-2"/>
    <x v="2377"/>
    <n v="0.161"/>
    <n v="3.4023708179999996"/>
    <n v="8"/>
    <n v="58.8"/>
    <x v="23"/>
    <x v="8"/>
    <x v="6"/>
  </r>
  <r>
    <x v="1"/>
    <x v="179"/>
    <x v="2"/>
    <x v="2"/>
    <s v="-2.244644"/>
    <x v="1"/>
    <x v="0"/>
    <x v="0"/>
    <x v="1119"/>
    <n v="1.4520000000000003E-2"/>
    <x v="2378"/>
    <n v="0.90849999999999975"/>
    <n v="16.159489499999999"/>
    <n v="4"/>
    <n v="268.8"/>
    <x v="78"/>
    <x v="2"/>
    <x v="10"/>
  </r>
  <r>
    <x v="1"/>
    <x v="180"/>
    <x v="2"/>
    <x v="2"/>
    <s v="-2.244644"/>
    <x v="1"/>
    <x v="0"/>
    <x v="0"/>
    <x v="2055"/>
    <n v="1.4410000000000004E-2"/>
    <x v="2379"/>
    <n v="0.24149999999999994"/>
    <n v="2.1882334320000001"/>
    <n v="5"/>
    <n v="323.39999999999998"/>
    <x v="45"/>
    <x v="9"/>
    <x v="11"/>
  </r>
  <r>
    <x v="1"/>
    <x v="181"/>
    <x v="2"/>
    <x v="2"/>
    <s v="-2.244644"/>
    <x v="1"/>
    <x v="0"/>
    <x v="0"/>
    <x v="2056"/>
    <n v="1.6390000000000002E-2"/>
    <x v="2380"/>
    <n v="1.0349999999999995"/>
    <n v="17.019630044999992"/>
    <n v="5"/>
    <n v="252"/>
    <x v="2"/>
    <x v="7"/>
    <x v="11"/>
  </r>
  <r>
    <x v="1"/>
    <x v="182"/>
    <x v="2"/>
    <x v="2"/>
    <s v="-2.244644"/>
    <x v="1"/>
    <x v="0"/>
    <x v="0"/>
    <x v="2057"/>
    <n v="1.4960000000000001E-2"/>
    <x v="2381"/>
    <n v="0.161"/>
    <n v="2.1236273520000002"/>
    <n v="6"/>
    <n v="89.039999999999978"/>
    <x v="24"/>
    <x v="9"/>
    <x v="3"/>
  </r>
  <r>
    <x v="1"/>
    <x v="183"/>
    <x v="2"/>
    <x v="2"/>
    <s v="-2.244644"/>
    <x v="1"/>
    <x v="0"/>
    <x v="0"/>
    <x v="2058"/>
    <n v="2.0790000000000003E-2"/>
    <x v="2382"/>
    <n v="1.0694999999999999"/>
    <n v="19.304344520999997"/>
    <n v="3"/>
    <n v="243.6"/>
    <x v="32"/>
    <x v="11"/>
    <x v="9"/>
  </r>
  <r>
    <x v="2"/>
    <x v="184"/>
    <x v="2"/>
    <x v="2"/>
    <s v="-2.244644"/>
    <x v="1"/>
    <x v="0"/>
    <x v="0"/>
    <x v="709"/>
    <n v="2.2990000000000003E-2"/>
    <x v="2383"/>
    <n v="9.2000000000000012E-2"/>
    <n v="3.5194931200000008"/>
    <n v="5"/>
    <n v="36"/>
    <x v="37"/>
    <x v="9"/>
    <x v="1"/>
  </r>
  <r>
    <x v="2"/>
    <x v="185"/>
    <x v="2"/>
    <x v="2"/>
    <s v="-2.244644"/>
    <x v="1"/>
    <x v="0"/>
    <x v="0"/>
    <x v="2059"/>
    <n v="1.9030000000000005E-2"/>
    <x v="2384"/>
    <n v="1.1500000000000008E-2"/>
    <n v="0.43615808500000047"/>
    <n v="6"/>
    <n v="251.15999999999997"/>
    <x v="5"/>
    <x v="4"/>
    <x v="7"/>
  </r>
  <r>
    <x v="2"/>
    <x v="186"/>
    <x v="2"/>
    <x v="2"/>
    <s v="-2.244644"/>
    <x v="1"/>
    <x v="0"/>
    <x v="0"/>
    <x v="540"/>
    <n v="1.9030000000000005E-2"/>
    <x v="2385"/>
    <n v="0.50599999999999978"/>
    <n v="13.721581499999997"/>
    <n v="4"/>
    <n v="88.2"/>
    <x v="15"/>
    <x v="23"/>
    <x v="2"/>
  </r>
  <r>
    <x v="2"/>
    <x v="187"/>
    <x v="2"/>
    <x v="2"/>
    <s v="-2.244644"/>
    <x v="1"/>
    <x v="0"/>
    <x v="0"/>
    <x v="1014"/>
    <n v="1.5730000000000001E-2"/>
    <x v="2386"/>
    <n v="0.50599999999999956"/>
    <n v="13.02154567999999"/>
    <n v="5"/>
    <n v="318.36"/>
    <x v="14"/>
    <x v="5"/>
    <x v="1"/>
  </r>
  <r>
    <x v="2"/>
    <x v="188"/>
    <x v="2"/>
    <x v="2"/>
    <s v="-2.244644"/>
    <x v="1"/>
    <x v="0"/>
    <x v="0"/>
    <x v="1313"/>
    <n v="2.2220000000000004E-2"/>
    <x v="2387"/>
    <n v="0.40249999999999986"/>
    <n v="10.446066399999998"/>
    <n v="4"/>
    <n v="44.4"/>
    <x v="71"/>
    <x v="6"/>
    <x v="10"/>
  </r>
  <r>
    <x v="2"/>
    <x v="189"/>
    <x v="2"/>
    <x v="2"/>
    <s v="-2.244644"/>
    <x v="1"/>
    <x v="0"/>
    <x v="0"/>
    <x v="2060"/>
    <n v="1.7490000000000002E-2"/>
    <x v="2388"/>
    <n v="0.10349999999999999"/>
    <n v="3.72180204"/>
    <n v="5"/>
    <n v="140.27999999999997"/>
    <x v="44"/>
    <x v="16"/>
    <x v="8"/>
  </r>
  <r>
    <x v="2"/>
    <x v="190"/>
    <x v="2"/>
    <x v="2"/>
    <s v="-2.244644"/>
    <x v="1"/>
    <x v="0"/>
    <x v="0"/>
    <x v="709"/>
    <n v="1.8480000000000003E-2"/>
    <x v="2389"/>
    <n v="6.9000000000000061E-2"/>
    <n v="2.1217996800000023"/>
    <n v="6"/>
    <n v="50.4"/>
    <x v="33"/>
    <x v="19"/>
    <x v="7"/>
  </r>
  <r>
    <x v="2"/>
    <x v="191"/>
    <x v="2"/>
    <x v="2"/>
    <s v="-2.244644"/>
    <x v="1"/>
    <x v="0"/>
    <x v="0"/>
    <x v="215"/>
    <n v="2.0350000000000004E-2"/>
    <x v="2390"/>
    <n v="1.2419999999999995"/>
    <n v="37.027435499999996"/>
    <n v="4"/>
    <n v="170.51999999999998"/>
    <x v="12"/>
    <x v="14"/>
    <x v="11"/>
  </r>
  <r>
    <x v="2"/>
    <x v="192"/>
    <x v="2"/>
    <x v="2"/>
    <s v="-2.244644"/>
    <x v="1"/>
    <x v="0"/>
    <x v="0"/>
    <x v="2061"/>
    <n v="1.6280000000000003E-2"/>
    <x v="2391"/>
    <n v="0.73599999999999954"/>
    <n v="19.794396159999991"/>
    <n v="4"/>
    <n v="143.63999999999999"/>
    <x v="42"/>
    <x v="9"/>
    <x v="13"/>
  </r>
  <r>
    <x v="2"/>
    <x v="193"/>
    <x v="2"/>
    <x v="2"/>
    <s v="-2.244644"/>
    <x v="1"/>
    <x v="0"/>
    <x v="0"/>
    <x v="2062"/>
    <n v="2.1120000000000003E-2"/>
    <x v="2392"/>
    <n v="0.12650000000000006"/>
    <n v="3.1659408000000018"/>
    <n v="5"/>
    <n v="52.919999999999995"/>
    <x v="16"/>
    <x v="0"/>
    <x v="15"/>
  </r>
  <r>
    <x v="2"/>
    <x v="194"/>
    <x v="2"/>
    <x v="2"/>
    <s v="-2.244644"/>
    <x v="1"/>
    <x v="0"/>
    <x v="0"/>
    <x v="2063"/>
    <n v="1.661E-2"/>
    <x v="2393"/>
    <n v="0.35650000000000004"/>
    <n v="8.1420143750000005"/>
    <n v="3"/>
    <n v="50.4"/>
    <x v="38"/>
    <x v="16"/>
    <x v="13"/>
  </r>
  <r>
    <x v="2"/>
    <x v="195"/>
    <x v="2"/>
    <x v="2"/>
    <s v="-2.244644"/>
    <x v="1"/>
    <x v="0"/>
    <x v="0"/>
    <x v="2064"/>
    <n v="1.5730000000000001E-2"/>
    <x v="2394"/>
    <n v="8.0500000000000071E-2"/>
    <n v="1.9589119550000018"/>
    <n v="3"/>
    <n v="9.6"/>
    <x v="21"/>
    <x v="10"/>
    <x v="11"/>
  </r>
  <r>
    <x v="2"/>
    <x v="196"/>
    <x v="2"/>
    <x v="2"/>
    <s v="-2.244644"/>
    <x v="1"/>
    <x v="0"/>
    <x v="0"/>
    <x v="2065"/>
    <n v="2.1230000000000002E-2"/>
    <x v="2395"/>
    <n v="0.253"/>
    <n v="10.199889810000002"/>
    <n v="8"/>
    <n v="57.959999999999994"/>
    <x v="71"/>
    <x v="4"/>
    <x v="1"/>
  </r>
  <r>
    <x v="2"/>
    <x v="197"/>
    <x v="2"/>
    <x v="2"/>
    <s v="-2.244644"/>
    <x v="1"/>
    <x v="0"/>
    <x v="0"/>
    <x v="2066"/>
    <n v="1.6830000000000005E-2"/>
    <x v="2396"/>
    <n v="0.44849999999999973"/>
    <n v="12.952805579999996"/>
    <n v="9"/>
    <n v="146.16"/>
    <x v="61"/>
    <x v="11"/>
    <x v="11"/>
  </r>
  <r>
    <x v="2"/>
    <x v="198"/>
    <x v="2"/>
    <x v="2"/>
    <s v="-2.244644"/>
    <x v="1"/>
    <x v="0"/>
    <x v="0"/>
    <x v="1255"/>
    <n v="1.5840000000000003E-2"/>
    <x v="2397"/>
    <n v="1.0924999999999998"/>
    <n v="34.835367599999998"/>
    <n v="4"/>
    <n v="209.15999999999997"/>
    <x v="9"/>
    <x v="11"/>
    <x v="10"/>
  </r>
  <r>
    <x v="2"/>
    <x v="199"/>
    <x v="2"/>
    <x v="2"/>
    <s v="-2.244644"/>
    <x v="1"/>
    <x v="0"/>
    <x v="0"/>
    <x v="2067"/>
    <n v="2.4750000000000001E-2"/>
    <x v="2398"/>
    <n v="0.59799999999999975"/>
    <n v="27.055313999999989"/>
    <n v="3"/>
    <n v="105.83999999999999"/>
    <x v="61"/>
    <x v="11"/>
    <x v="13"/>
  </r>
  <r>
    <x v="2"/>
    <x v="200"/>
    <x v="2"/>
    <x v="2"/>
    <s v="-2.244644"/>
    <x v="1"/>
    <x v="0"/>
    <x v="0"/>
    <x v="2068"/>
    <n v="1.6060000000000001E-2"/>
    <x v="2399"/>
    <n v="0.41399999999999987"/>
    <n v="8.2312639199999982"/>
    <n v="4"/>
    <n v="62.16"/>
    <x v="33"/>
    <x v="10"/>
    <x v="0"/>
  </r>
  <r>
    <x v="2"/>
    <x v="201"/>
    <x v="2"/>
    <x v="2"/>
    <s v="-2.244644"/>
    <x v="1"/>
    <x v="0"/>
    <x v="0"/>
    <x v="2069"/>
    <n v="2.2990000000000003E-2"/>
    <x v="2400"/>
    <n v="0.74749999999999972"/>
    <n v="21.240690899999993"/>
    <n v="5"/>
    <n v="51.239999999999995"/>
    <x v="34"/>
    <x v="17"/>
    <x v="11"/>
  </r>
  <r>
    <x v="2"/>
    <x v="202"/>
    <x v="2"/>
    <x v="2"/>
    <s v="-2.244644"/>
    <x v="1"/>
    <x v="0"/>
    <x v="0"/>
    <x v="998"/>
    <n v="1.9360000000000006E-2"/>
    <x v="2401"/>
    <n v="1.0924999999999996"/>
    <n v="34.221994399999993"/>
    <n v="5"/>
    <n v="112.55999999999999"/>
    <x v="2"/>
    <x v="7"/>
    <x v="11"/>
  </r>
  <r>
    <x v="2"/>
    <x v="203"/>
    <x v="2"/>
    <x v="2"/>
    <s v="-2.244644"/>
    <x v="1"/>
    <x v="0"/>
    <x v="0"/>
    <x v="602"/>
    <n v="2.3869999999999999E-2"/>
    <x v="2402"/>
    <n v="0.24149999999999999"/>
    <n v="6.6696479850000001"/>
    <n v="6"/>
    <n v="170.51999999999998"/>
    <x v="32"/>
    <x v="2"/>
    <x v="2"/>
  </r>
  <r>
    <x v="2"/>
    <x v="204"/>
    <x v="2"/>
    <x v="2"/>
    <s v="-2.244644"/>
    <x v="1"/>
    <x v="0"/>
    <x v="0"/>
    <x v="2070"/>
    <n v="1.7930000000000005E-2"/>
    <x v="2403"/>
    <n v="1.0694999999999999"/>
    <n v="34.651275945000002"/>
    <n v="5"/>
    <n v="34.799999999999997"/>
    <x v="55"/>
    <x v="10"/>
    <x v="11"/>
  </r>
  <r>
    <x v="2"/>
    <x v="205"/>
    <x v="2"/>
    <x v="2"/>
    <s v="-2.244644"/>
    <x v="1"/>
    <x v="0"/>
    <x v="0"/>
    <x v="198"/>
    <n v="2.4750000000000001E-2"/>
    <x v="2404"/>
    <n v="1.2419999999999998"/>
    <n v="48.998762999999997"/>
    <n v="8"/>
    <n v="10.799999999999999"/>
    <x v="27"/>
    <x v="11"/>
    <x v="6"/>
  </r>
  <r>
    <x v="2"/>
    <x v="206"/>
    <x v="2"/>
    <x v="2"/>
    <s v="-2.244644"/>
    <x v="1"/>
    <x v="0"/>
    <x v="0"/>
    <x v="719"/>
    <n v="2.3430000000000003E-2"/>
    <x v="2405"/>
    <n v="0.60949999999999971"/>
    <n v="19.150264484999994"/>
    <n v="3"/>
    <n v="260.39999999999998"/>
    <x v="69"/>
    <x v="4"/>
    <x v="6"/>
  </r>
  <r>
    <x v="2"/>
    <x v="207"/>
    <x v="2"/>
    <x v="2"/>
    <s v="-2.244644"/>
    <x v="1"/>
    <x v="0"/>
    <x v="0"/>
    <x v="2071"/>
    <n v="2.332E-2"/>
    <x v="2406"/>
    <n v="1.0924999999999998"/>
    <n v="37.527768299999998"/>
    <n v="8"/>
    <n v="266.27999999999997"/>
    <x v="49"/>
    <x v="2"/>
    <x v="7"/>
  </r>
  <r>
    <x v="2"/>
    <x v="208"/>
    <x v="2"/>
    <x v="2"/>
    <s v="-2.244644"/>
    <x v="1"/>
    <x v="0"/>
    <x v="0"/>
    <x v="2072"/>
    <n v="2.1449999999999997E-2"/>
    <x v="2407"/>
    <n v="0.21850000000000003"/>
    <n v="7.3583152500000004"/>
    <n v="4"/>
    <n v="286.44"/>
    <x v="44"/>
    <x v="7"/>
    <x v="11"/>
  </r>
  <r>
    <x v="2"/>
    <x v="209"/>
    <x v="2"/>
    <x v="2"/>
    <s v="-2.244644"/>
    <x v="1"/>
    <x v="0"/>
    <x v="0"/>
    <x v="1011"/>
    <n v="2.3210000000000001E-2"/>
    <x v="2408"/>
    <n v="0.35650000000000009"/>
    <n v="8.6715345200000034"/>
    <n v="4"/>
    <n v="12"/>
    <x v="25"/>
    <x v="6"/>
    <x v="7"/>
  </r>
  <r>
    <x v="2"/>
    <x v="210"/>
    <x v="2"/>
    <x v="2"/>
    <s v="-2.244644"/>
    <x v="1"/>
    <x v="0"/>
    <x v="0"/>
    <x v="2069"/>
    <n v="2.0240000000000001E-2"/>
    <x v="2409"/>
    <n v="0.74749999999999972"/>
    <n v="18.699938399999994"/>
    <n v="3"/>
    <n v="150.35999999999999"/>
    <x v="53"/>
    <x v="4"/>
    <x v="6"/>
  </r>
  <r>
    <x v="2"/>
    <x v="211"/>
    <x v="2"/>
    <x v="2"/>
    <s v="-2.244644"/>
    <x v="1"/>
    <x v="0"/>
    <x v="0"/>
    <x v="2073"/>
    <n v="1.4520000000000005E-2"/>
    <x v="2410"/>
    <n v="0.20700000000000007"/>
    <n v="5.0374526400000041"/>
    <n v="1"/>
    <n v="134.4"/>
    <x v="18"/>
    <x v="0"/>
    <x v="2"/>
  </r>
  <r>
    <x v="2"/>
    <x v="212"/>
    <x v="2"/>
    <x v="2"/>
    <s v="-2.244644"/>
    <x v="1"/>
    <x v="0"/>
    <x v="0"/>
    <x v="2074"/>
    <n v="2.1450000000000004E-2"/>
    <x v="2411"/>
    <n v="0.85099999999999965"/>
    <n v="36.653931599999993"/>
    <n v="4"/>
    <n v="166.32"/>
    <x v="41"/>
    <x v="19"/>
    <x v="4"/>
  </r>
  <r>
    <x v="2"/>
    <x v="213"/>
    <x v="2"/>
    <x v="2"/>
    <s v="-2.244644"/>
    <x v="1"/>
    <x v="0"/>
    <x v="0"/>
    <x v="2075"/>
    <n v="2.2660000000000003E-2"/>
    <x v="2412"/>
    <n v="1.1844999999999994"/>
    <n v="31.40370089999999"/>
    <n v="5"/>
    <n v="238.55999999999997"/>
    <x v="4"/>
    <x v="2"/>
    <x v="3"/>
  </r>
  <r>
    <x v="2"/>
    <x v="214"/>
    <x v="2"/>
    <x v="2"/>
    <s v="-2.244644"/>
    <x v="1"/>
    <x v="0"/>
    <x v="0"/>
    <x v="2076"/>
    <n v="1.5950000000000002E-2"/>
    <x v="2413"/>
    <n v="1.0234999999999996"/>
    <n v="34.608628999999993"/>
    <n v="4"/>
    <n v="206.64"/>
    <x v="38"/>
    <x v="4"/>
    <x v="8"/>
  </r>
  <r>
    <x v="2"/>
    <x v="215"/>
    <x v="2"/>
    <x v="2"/>
    <s v="-2.244644"/>
    <x v="1"/>
    <x v="0"/>
    <x v="0"/>
    <x v="2077"/>
    <n v="1.9030000000000005E-2"/>
    <x v="2414"/>
    <n v="1.2419999999999998"/>
    <n v="42.756185340000009"/>
    <n v="8"/>
    <n v="116.75999999999999"/>
    <x v="15"/>
    <x v="3"/>
    <x v="2"/>
  </r>
  <r>
    <x v="2"/>
    <x v="216"/>
    <x v="2"/>
    <x v="2"/>
    <s v="-2.244644"/>
    <x v="1"/>
    <x v="0"/>
    <x v="0"/>
    <x v="1247"/>
    <n v="1.3750000000000002E-2"/>
    <x v="2415"/>
    <n v="0.60949999999999971"/>
    <n v="14.062688749999994"/>
    <n v="5"/>
    <n v="63"/>
    <x v="46"/>
    <x v="2"/>
    <x v="0"/>
  </r>
  <r>
    <x v="2"/>
    <x v="217"/>
    <x v="2"/>
    <x v="2"/>
    <s v="-2.244644"/>
    <x v="1"/>
    <x v="0"/>
    <x v="0"/>
    <x v="2078"/>
    <n v="1.7490000000000002E-2"/>
    <x v="2416"/>
    <n v="1.0694999999999997"/>
    <n v="39.132021059999992"/>
    <n v="6"/>
    <n v="170.51999999999998"/>
    <x v="8"/>
    <x v="17"/>
    <x v="13"/>
  </r>
  <r>
    <x v="2"/>
    <x v="218"/>
    <x v="2"/>
    <x v="2"/>
    <s v="-2.244644"/>
    <x v="1"/>
    <x v="0"/>
    <x v="0"/>
    <x v="476"/>
    <n v="1.771E-2"/>
    <x v="2417"/>
    <n v="1.2304999999999997"/>
    <n v="36.915910569999994"/>
    <n v="6"/>
    <n v="175.55999999999997"/>
    <x v="31"/>
    <x v="5"/>
    <x v="9"/>
  </r>
  <r>
    <x v="2"/>
    <x v="219"/>
    <x v="2"/>
    <x v="2"/>
    <s v="-2.244644"/>
    <x v="1"/>
    <x v="0"/>
    <x v="0"/>
    <x v="1002"/>
    <n v="1.8040000000000004E-2"/>
    <x v="2418"/>
    <n v="0.44849999999999973"/>
    <n v="11.481043859999996"/>
    <n v="5"/>
    <n v="178.07999999999996"/>
    <x v="22"/>
    <x v="2"/>
    <x v="6"/>
  </r>
  <r>
    <x v="2"/>
    <x v="220"/>
    <x v="2"/>
    <x v="2"/>
    <s v="-2.244644"/>
    <x v="1"/>
    <x v="0"/>
    <x v="0"/>
    <x v="2079"/>
    <n v="1.9580000000000004E-2"/>
    <x v="2419"/>
    <n v="0.78199999999999958"/>
    <n v="31.832733239999989"/>
    <n v="6"/>
    <n v="263.76"/>
    <x v="49"/>
    <x v="9"/>
    <x v="4"/>
  </r>
  <r>
    <x v="2"/>
    <x v="221"/>
    <x v="2"/>
    <x v="2"/>
    <s v="-2.244644"/>
    <x v="1"/>
    <x v="0"/>
    <x v="0"/>
    <x v="2080"/>
    <n v="1.9360000000000002E-2"/>
    <x v="2420"/>
    <n v="0.7819999999999997"/>
    <n v="26.282206719999991"/>
    <n v="7"/>
    <n v="181.43999999999997"/>
    <x v="15"/>
    <x v="16"/>
    <x v="2"/>
  </r>
  <r>
    <x v="2"/>
    <x v="222"/>
    <x v="2"/>
    <x v="2"/>
    <s v="-2.244644"/>
    <x v="1"/>
    <x v="0"/>
    <x v="0"/>
    <x v="2081"/>
    <n v="2.4530000000000003E-2"/>
    <x v="2421"/>
    <n v="1.1384999999999998"/>
    <n v="58.368276449999996"/>
    <n v="8"/>
    <n v="16.8"/>
    <x v="24"/>
    <x v="2"/>
    <x v="9"/>
  </r>
  <r>
    <x v="2"/>
    <x v="223"/>
    <x v="2"/>
    <x v="2"/>
    <s v="-2.244644"/>
    <x v="1"/>
    <x v="0"/>
    <x v="0"/>
    <x v="2082"/>
    <n v="1.8150000000000003E-2"/>
    <x v="2422"/>
    <n v="0.79349999999999965"/>
    <n v="30.345066674999991"/>
    <n v="4"/>
    <n v="252.83999999999997"/>
    <x v="26"/>
    <x v="16"/>
    <x v="9"/>
  </r>
  <r>
    <x v="2"/>
    <x v="224"/>
    <x v="2"/>
    <x v="2"/>
    <s v="-2.244644"/>
    <x v="1"/>
    <x v="0"/>
    <x v="0"/>
    <x v="236"/>
    <n v="2.1340000000000001E-2"/>
    <x v="2423"/>
    <n v="0.45999999999999985"/>
    <n v="19.927291999999994"/>
    <n v="5"/>
    <n v="263.76"/>
    <x v="22"/>
    <x v="3"/>
    <x v="4"/>
  </r>
  <r>
    <x v="2"/>
    <x v="225"/>
    <x v="2"/>
    <x v="2"/>
    <s v="-2.244644"/>
    <x v="1"/>
    <x v="0"/>
    <x v="0"/>
    <x v="2083"/>
    <n v="1.6500000000000004E-2"/>
    <x v="2424"/>
    <n v="1.0349999999999999"/>
    <n v="24.130507500000004"/>
    <n v="3"/>
    <n v="159.6"/>
    <x v="107"/>
    <x v="17"/>
    <x v="2"/>
  </r>
  <r>
    <x v="2"/>
    <x v="226"/>
    <x v="2"/>
    <x v="2"/>
    <s v="-2.244644"/>
    <x v="1"/>
    <x v="0"/>
    <x v="0"/>
    <x v="2084"/>
    <n v="2.145E-2"/>
    <x v="2425"/>
    <n v="0.62099999999999977"/>
    <n v="27.373524749999987"/>
    <n v="4"/>
    <n v="172.2"/>
    <x v="41"/>
    <x v="11"/>
    <x v="1"/>
  </r>
  <r>
    <x v="2"/>
    <x v="227"/>
    <x v="2"/>
    <x v="2"/>
    <s v="-2.244644"/>
    <x v="1"/>
    <x v="0"/>
    <x v="0"/>
    <x v="2085"/>
    <n v="2.2220000000000004E-2"/>
    <x v="2426"/>
    <n v="0.26450000000000007"/>
    <n v="9.4799074700000041"/>
    <n v="6"/>
    <n v="13.2"/>
    <x v="22"/>
    <x v="17"/>
    <x v="10"/>
  </r>
  <r>
    <x v="2"/>
    <x v="228"/>
    <x v="2"/>
    <x v="2"/>
    <s v="-2.244644"/>
    <x v="1"/>
    <x v="0"/>
    <x v="0"/>
    <x v="2086"/>
    <n v="1.6830000000000005E-2"/>
    <x v="2427"/>
    <n v="0.18400000000000005"/>
    <n v="3.9390278400000023"/>
    <n v="6"/>
    <n v="1.2"/>
    <x v="25"/>
    <x v="9"/>
    <x v="3"/>
  </r>
  <r>
    <x v="2"/>
    <x v="229"/>
    <x v="2"/>
    <x v="2"/>
    <s v="-2.244644"/>
    <x v="1"/>
    <x v="0"/>
    <x v="0"/>
    <x v="1751"/>
    <n v="2.1120000000000003E-2"/>
    <x v="2428"/>
    <n v="0.49449999999999966"/>
    <n v="16.793694719999991"/>
    <n v="2"/>
    <n v="241.07999999999996"/>
    <x v="29"/>
    <x v="9"/>
    <x v="3"/>
  </r>
  <r>
    <x v="2"/>
    <x v="230"/>
    <x v="2"/>
    <x v="2"/>
    <s v="-2.244644"/>
    <x v="1"/>
    <x v="0"/>
    <x v="0"/>
    <x v="2087"/>
    <n v="1.7380000000000003E-2"/>
    <x v="2429"/>
    <n v="0.7244999999999997"/>
    <n v="14.619091409999998"/>
    <n v="7"/>
    <n v="204.11999999999998"/>
    <x v="56"/>
    <x v="23"/>
    <x v="11"/>
  </r>
  <r>
    <x v="2"/>
    <x v="231"/>
    <x v="2"/>
    <x v="2"/>
    <s v="-2.244644"/>
    <x v="1"/>
    <x v="0"/>
    <x v="0"/>
    <x v="2088"/>
    <n v="1.8590000000000002E-2"/>
    <x v="2430"/>
    <n v="2.3000000000000052E-2"/>
    <n v="0.62083164000000146"/>
    <n v="7"/>
    <n v="133.56"/>
    <x v="38"/>
    <x v="3"/>
    <x v="12"/>
  </r>
  <r>
    <x v="2"/>
    <x v="232"/>
    <x v="2"/>
    <x v="2"/>
    <s v="-2.244644"/>
    <x v="1"/>
    <x v="0"/>
    <x v="0"/>
    <x v="2089"/>
    <n v="1.4080000000000004E-2"/>
    <x v="2431"/>
    <n v="0.74749999999999972"/>
    <n v="15.787199999999997"/>
    <n v="9"/>
    <n v="222.6"/>
    <x v="31"/>
    <x v="11"/>
    <x v="0"/>
  </r>
  <r>
    <x v="2"/>
    <x v="233"/>
    <x v="2"/>
    <x v="2"/>
    <s v="-2.244644"/>
    <x v="1"/>
    <x v="0"/>
    <x v="0"/>
    <x v="1027"/>
    <n v="1.7380000000000003E-2"/>
    <x v="2432"/>
    <n v="0.45999999999999963"/>
    <n v="11.760350799999992"/>
    <n v="7"/>
    <n v="220.92"/>
    <x v="32"/>
    <x v="4"/>
    <x v="10"/>
  </r>
  <r>
    <x v="2"/>
    <x v="234"/>
    <x v="2"/>
    <x v="2"/>
    <s v="-2.244644"/>
    <x v="1"/>
    <x v="0"/>
    <x v="0"/>
    <x v="2090"/>
    <n v="2.0130000000000006E-2"/>
    <x v="2433"/>
    <n v="0.18400000000000002"/>
    <n v="7.9412044800000032"/>
    <n v="5"/>
    <n v="289.79999999999995"/>
    <x v="0"/>
    <x v="16"/>
    <x v="3"/>
  </r>
  <r>
    <x v="2"/>
    <x v="235"/>
    <x v="2"/>
    <x v="2"/>
    <s v="-2.244644"/>
    <x v="1"/>
    <x v="0"/>
    <x v="0"/>
    <x v="2091"/>
    <n v="2.2440000000000005E-2"/>
    <x v="2434"/>
    <n v="0.47149999999999975"/>
    <n v="17.880977399999995"/>
    <n v="10"/>
    <n v="202.43999999999997"/>
    <x v="45"/>
    <x v="11"/>
    <x v="8"/>
  </r>
  <r>
    <x v="2"/>
    <x v="236"/>
    <x v="2"/>
    <x v="2"/>
    <s v="-2.244644"/>
    <x v="1"/>
    <x v="0"/>
    <x v="0"/>
    <x v="2092"/>
    <n v="2.1010000000000001E-2"/>
    <x v="2435"/>
    <n v="0.62099999999999977"/>
    <n v="23.119656119999991"/>
    <n v="6"/>
    <n v="225.95999999999998"/>
    <x v="16"/>
    <x v="23"/>
    <x v="15"/>
  </r>
  <r>
    <x v="2"/>
    <x v="237"/>
    <x v="2"/>
    <x v="2"/>
    <s v="-2.244644"/>
    <x v="1"/>
    <x v="0"/>
    <x v="0"/>
    <x v="2093"/>
    <n v="1.8920000000000003E-2"/>
    <x v="2436"/>
    <n v="0.60949999999999971"/>
    <n v="16.248221659999995"/>
    <n v="9"/>
    <n v="360.35999999999996"/>
    <x v="21"/>
    <x v="10"/>
    <x v="3"/>
  </r>
  <r>
    <x v="2"/>
    <x v="238"/>
    <x v="2"/>
    <x v="2"/>
    <s v="-2.244644"/>
    <x v="1"/>
    <x v="0"/>
    <x v="0"/>
    <x v="2094"/>
    <n v="1.6059999999999998E-2"/>
    <x v="2437"/>
    <n v="3.4500000000000058E-2"/>
    <n v="1.0809905700000018"/>
    <n v="7"/>
    <n v="190.67999999999998"/>
    <x v="29"/>
    <x v="6"/>
    <x v="6"/>
  </r>
  <r>
    <x v="2"/>
    <x v="239"/>
    <x v="2"/>
    <x v="2"/>
    <s v="-2.244644"/>
    <x v="1"/>
    <x v="0"/>
    <x v="0"/>
    <x v="2095"/>
    <n v="2.1120000000000003E-2"/>
    <x v="2438"/>
    <n v="0.91999999999999971"/>
    <n v="28.446105599999992"/>
    <n v="8"/>
    <n v="169.67999999999998"/>
    <x v="49"/>
    <x v="7"/>
    <x v="2"/>
  </r>
  <r>
    <x v="2"/>
    <x v="240"/>
    <x v="2"/>
    <x v="2"/>
    <s v="-2.244644"/>
    <x v="1"/>
    <x v="0"/>
    <x v="0"/>
    <x v="2096"/>
    <n v="1.7930000000000005E-2"/>
    <x v="2439"/>
    <n v="1.2764999999999995"/>
    <n v="42.296367959999998"/>
    <n v="5"/>
    <n v="273.83999999999997"/>
    <x v="71"/>
    <x v="16"/>
    <x v="12"/>
  </r>
  <r>
    <x v="2"/>
    <x v="241"/>
    <x v="2"/>
    <x v="2"/>
    <s v="-2.244644"/>
    <x v="1"/>
    <x v="0"/>
    <x v="0"/>
    <x v="2097"/>
    <n v="2.0790000000000003E-2"/>
    <x v="2440"/>
    <n v="1.2189999999999996"/>
    <n v="34.821295739999996"/>
    <n v="7"/>
    <n v="203.27999999999997"/>
    <x v="50"/>
    <x v="11"/>
    <x v="2"/>
  </r>
  <r>
    <x v="2"/>
    <x v="242"/>
    <x v="2"/>
    <x v="2"/>
    <s v="-2.244644"/>
    <x v="1"/>
    <x v="0"/>
    <x v="0"/>
    <x v="1644"/>
    <n v="1.5510000000000005E-2"/>
    <x v="2441"/>
    <n v="0.67849999999999977"/>
    <n v="13.61745429"/>
    <n v="8"/>
    <n v="68.039999999999992"/>
    <x v="33"/>
    <x v="19"/>
    <x v="7"/>
  </r>
  <r>
    <x v="2"/>
    <x v="243"/>
    <x v="2"/>
    <x v="2"/>
    <s v="-2.244644"/>
    <x v="1"/>
    <x v="0"/>
    <x v="0"/>
    <x v="269"/>
    <n v="1.7930000000000005E-2"/>
    <x v="2442"/>
    <n v="0.58649999999999969"/>
    <n v="19.980295499999993"/>
    <n v="7"/>
    <n v="299.87999999999994"/>
    <x v="16"/>
    <x v="16"/>
    <x v="11"/>
  </r>
  <r>
    <x v="2"/>
    <x v="244"/>
    <x v="2"/>
    <x v="2"/>
    <s v="-2.244644"/>
    <x v="1"/>
    <x v="0"/>
    <x v="0"/>
    <x v="1200"/>
    <n v="1.8920000000000003E-2"/>
    <x v="2443"/>
    <n v="0.95449999999999979"/>
    <n v="24.00059706"/>
    <n v="5"/>
    <n v="346.91999999999996"/>
    <x v="71"/>
    <x v="14"/>
    <x v="9"/>
  </r>
  <r>
    <x v="2"/>
    <x v="245"/>
    <x v="2"/>
    <x v="2"/>
    <s v="-2.244644"/>
    <x v="1"/>
    <x v="0"/>
    <x v="0"/>
    <x v="2098"/>
    <n v="2.4090000000000004E-2"/>
    <x v="2444"/>
    <n v="0.93149999999999966"/>
    <n v="23.000830874999995"/>
    <n v="5"/>
    <n v="120.11999999999999"/>
    <x v="26"/>
    <x v="9"/>
    <x v="7"/>
  </r>
  <r>
    <x v="2"/>
    <x v="246"/>
    <x v="2"/>
    <x v="2"/>
    <s v="-2.244644"/>
    <x v="1"/>
    <x v="0"/>
    <x v="0"/>
    <x v="2099"/>
    <n v="1.6280000000000003E-2"/>
    <x v="2445"/>
    <n v="2.3000000000000066E-2"/>
    <n v="0.59273852000000182"/>
    <n v="5"/>
    <n v="390.59999999999997"/>
    <x v="9"/>
    <x v="4"/>
    <x v="11"/>
  </r>
  <r>
    <x v="2"/>
    <x v="247"/>
    <x v="2"/>
    <x v="2"/>
    <s v="-2.244644"/>
    <x v="1"/>
    <x v="0"/>
    <x v="0"/>
    <x v="82"/>
    <n v="2.1890000000000007E-2"/>
    <x v="2446"/>
    <n v="0.25299999999999989"/>
    <n v="8.8223048099999986"/>
    <n v="6"/>
    <n v="153.72"/>
    <x v="45"/>
    <x v="2"/>
    <x v="2"/>
  </r>
  <r>
    <x v="2"/>
    <x v="248"/>
    <x v="2"/>
    <x v="2"/>
    <s v="-2.244644"/>
    <x v="1"/>
    <x v="0"/>
    <x v="0"/>
    <x v="763"/>
    <n v="1.6060000000000001E-2"/>
    <x v="2447"/>
    <n v="1.1729999999999996"/>
    <n v="33.47580125999999"/>
    <n v="5"/>
    <n v="120.96"/>
    <x v="12"/>
    <x v="19"/>
    <x v="6"/>
  </r>
  <r>
    <x v="2"/>
    <x v="249"/>
    <x v="2"/>
    <x v="2"/>
    <s v="-2.244644"/>
    <x v="1"/>
    <x v="0"/>
    <x v="0"/>
    <x v="2100"/>
    <n v="1.6720000000000002E-2"/>
    <x v="2448"/>
    <n v="5.7499999999999996E-2"/>
    <n v="1.3517284000000003"/>
    <n v="4"/>
    <n v="494.75999999999993"/>
    <x v="10"/>
    <x v="9"/>
    <x v="13"/>
  </r>
  <r>
    <x v="2"/>
    <x v="250"/>
    <x v="2"/>
    <x v="2"/>
    <s v="-2.244644"/>
    <x v="1"/>
    <x v="0"/>
    <x v="0"/>
    <x v="2101"/>
    <n v="1.617E-2"/>
    <x v="2449"/>
    <n v="1.2189999999999994"/>
    <n v="24.619326269999988"/>
    <n v="5"/>
    <n v="366.23999999999995"/>
    <x v="0"/>
    <x v="0"/>
    <x v="6"/>
  </r>
  <r>
    <x v="2"/>
    <x v="251"/>
    <x v="2"/>
    <x v="2"/>
    <s v="-2.244644"/>
    <x v="1"/>
    <x v="0"/>
    <x v="0"/>
    <x v="2102"/>
    <n v="2.2660000000000003E-2"/>
    <x v="2450"/>
    <n v="1.2879999999999996"/>
    <n v="41.677722239999994"/>
    <n v="8"/>
    <n v="446.03999999999996"/>
    <x v="27"/>
    <x v="9"/>
    <x v="0"/>
  </r>
  <r>
    <x v="2"/>
    <x v="252"/>
    <x v="2"/>
    <x v="2"/>
    <s v="-2.244644"/>
    <x v="1"/>
    <x v="0"/>
    <x v="0"/>
    <x v="2103"/>
    <n v="1.5949999999999999E-2"/>
    <x v="2451"/>
    <n v="0.21850000000000006"/>
    <n v="5.1788214500000009"/>
    <n v="5"/>
    <n v="204.95999999999998"/>
    <x v="16"/>
    <x v="10"/>
    <x v="1"/>
  </r>
  <r>
    <x v="2"/>
    <x v="253"/>
    <x v="2"/>
    <x v="2"/>
    <s v="-2.244644"/>
    <x v="1"/>
    <x v="0"/>
    <x v="0"/>
    <x v="2104"/>
    <n v="2.2000000000000002E-2"/>
    <x v="2452"/>
    <n v="0.70149999999999968"/>
    <n v="26.76082199999999"/>
    <n v="6"/>
    <n v="68.88"/>
    <x v="60"/>
    <x v="4"/>
    <x v="3"/>
  </r>
  <r>
    <x v="2"/>
    <x v="254"/>
    <x v="2"/>
    <x v="2"/>
    <s v="-2.244644"/>
    <x v="1"/>
    <x v="0"/>
    <x v="0"/>
    <x v="2105"/>
    <n v="1.9140000000000001E-2"/>
    <x v="2453"/>
    <n v="6.9000000000000061E-2"/>
    <n v="2.3309649000000019"/>
    <n v="8"/>
    <n v="420.84"/>
    <x v="61"/>
    <x v="4"/>
    <x v="2"/>
  </r>
  <r>
    <x v="2"/>
    <x v="255"/>
    <x v="2"/>
    <x v="2"/>
    <s v="-2.244644"/>
    <x v="1"/>
    <x v="0"/>
    <x v="0"/>
    <x v="1431"/>
    <n v="2.1890000000000003E-2"/>
    <x v="2454"/>
    <n v="0.71299999999999963"/>
    <n v="19.384601939999992"/>
    <n v="6"/>
    <n v="258.71999999999997"/>
    <x v="20"/>
    <x v="8"/>
    <x v="2"/>
  </r>
  <r>
    <x v="2"/>
    <x v="256"/>
    <x v="2"/>
    <x v="2"/>
    <s v="-2.244644"/>
    <x v="1"/>
    <x v="0"/>
    <x v="0"/>
    <x v="1670"/>
    <n v="2.0900000000000005E-2"/>
    <x v="2455"/>
    <n v="3.4499999999999996E-2"/>
    <n v="0.74700780000000011"/>
    <n v="3"/>
    <n v="194.87999999999997"/>
    <x v="11"/>
    <x v="8"/>
    <x v="11"/>
  </r>
  <r>
    <x v="2"/>
    <x v="257"/>
    <x v="2"/>
    <x v="2"/>
    <s v="-2.244644"/>
    <x v="1"/>
    <x v="0"/>
    <x v="0"/>
    <x v="1891"/>
    <n v="1.6390000000000002E-2"/>
    <x v="2456"/>
    <n v="0.44849999999999973"/>
    <n v="14.745935489999992"/>
    <n v="3"/>
    <n v="390.59999999999997"/>
    <x v="34"/>
    <x v="17"/>
    <x v="11"/>
  </r>
  <r>
    <x v="2"/>
    <x v="258"/>
    <x v="2"/>
    <x v="2"/>
    <s v="-2.244644"/>
    <x v="1"/>
    <x v="0"/>
    <x v="0"/>
    <x v="24"/>
    <n v="1.6719999999999999E-2"/>
    <x v="2457"/>
    <n v="0.48299999999999971"/>
    <n v="11.944049039999991"/>
    <n v="5"/>
    <n v="118.43999999999998"/>
    <x v="34"/>
    <x v="6"/>
    <x v="2"/>
  </r>
  <r>
    <x v="2"/>
    <x v="259"/>
    <x v="2"/>
    <x v="2"/>
    <s v="-2.244644"/>
    <x v="1"/>
    <x v="0"/>
    <x v="0"/>
    <x v="2106"/>
    <n v="2.0240000000000001E-2"/>
    <x v="2458"/>
    <n v="0.27600000000000002"/>
    <n v="7.0498348800000006"/>
    <n v="5"/>
    <n v="201.6"/>
    <x v="33"/>
    <x v="6"/>
    <x v="10"/>
  </r>
  <r>
    <x v="2"/>
    <x v="260"/>
    <x v="2"/>
    <x v="2"/>
    <s v="-2.244644"/>
    <x v="1"/>
    <x v="0"/>
    <x v="0"/>
    <x v="220"/>
    <n v="1.6830000000000001E-2"/>
    <x v="2459"/>
    <n v="1.1269999999999998"/>
    <n v="29.570192189999997"/>
    <n v="8"/>
    <n v="109.2"/>
    <x v="4"/>
    <x v="5"/>
    <x v="9"/>
  </r>
  <r>
    <x v="2"/>
    <x v="261"/>
    <x v="2"/>
    <x v="2"/>
    <s v="-2.244644"/>
    <x v="1"/>
    <x v="0"/>
    <x v="0"/>
    <x v="1885"/>
    <n v="2.0899999999999998E-2"/>
    <x v="2460"/>
    <n v="0.77049999999999985"/>
    <n v="26.168106249999994"/>
    <n v="3"/>
    <n v="199.92"/>
    <x v="38"/>
    <x v="1"/>
    <x v="8"/>
  </r>
  <r>
    <x v="2"/>
    <x v="262"/>
    <x v="2"/>
    <x v="2"/>
    <s v="-2.244644"/>
    <x v="1"/>
    <x v="0"/>
    <x v="0"/>
    <x v="2071"/>
    <n v="1.7050000000000003E-2"/>
    <x v="2461"/>
    <n v="0.77049999999999985"/>
    <n v="19.350837824999999"/>
    <n v="6"/>
    <n v="197.4"/>
    <x v="5"/>
    <x v="19"/>
    <x v="1"/>
  </r>
  <r>
    <x v="2"/>
    <x v="263"/>
    <x v="2"/>
    <x v="2"/>
    <s v="-2.244644"/>
    <x v="1"/>
    <x v="0"/>
    <x v="0"/>
    <x v="2107"/>
    <n v="2.0899999999999998E-2"/>
    <x v="2462"/>
    <n v="1.3109999999999995"/>
    <n v="51.648811499999972"/>
    <n v="7"/>
    <n v="159.6"/>
    <x v="25"/>
    <x v="14"/>
    <x v="9"/>
  </r>
  <r>
    <x v="2"/>
    <x v="264"/>
    <x v="2"/>
    <x v="2"/>
    <s v="-2.244644"/>
    <x v="1"/>
    <x v="0"/>
    <x v="0"/>
    <x v="2074"/>
    <n v="1.5510000000000003E-2"/>
    <x v="2463"/>
    <n v="0.82799999999999963"/>
    <n v="25.787298239999995"/>
    <n v="6"/>
    <n v="234.35999999999996"/>
    <x v="49"/>
    <x v="11"/>
    <x v="2"/>
  </r>
  <r>
    <x v="2"/>
    <x v="265"/>
    <x v="2"/>
    <x v="2"/>
    <s v="-2.244644"/>
    <x v="1"/>
    <x v="0"/>
    <x v="0"/>
    <x v="962"/>
    <n v="2.1120000000000003E-2"/>
    <x v="2464"/>
    <n v="3.4500000000000058E-2"/>
    <n v="1.2569040000000025"/>
    <n v="7"/>
    <n v="285.59999999999997"/>
    <x v="4"/>
    <x v="5"/>
    <x v="15"/>
  </r>
  <r>
    <x v="2"/>
    <x v="266"/>
    <x v="2"/>
    <x v="2"/>
    <s v="-2.244644"/>
    <x v="1"/>
    <x v="0"/>
    <x v="0"/>
    <x v="963"/>
    <n v="1.694E-2"/>
    <x v="2465"/>
    <n v="1.1959999999999997"/>
    <n v="26.439613199999993"/>
    <n v="10"/>
    <n v="268.8"/>
    <x v="7"/>
    <x v="4"/>
    <x v="12"/>
  </r>
  <r>
    <x v="2"/>
    <x v="267"/>
    <x v="2"/>
    <x v="2"/>
    <s v="-2.244644"/>
    <x v="1"/>
    <x v="0"/>
    <x v="0"/>
    <x v="1056"/>
    <n v="2.0240000000000001E-2"/>
    <x v="2466"/>
    <n v="1.149999999999992E-2"/>
    <n v="0.34867447999999757"/>
    <n v="6"/>
    <n v="455.28"/>
    <x v="41"/>
    <x v="8"/>
    <x v="1"/>
  </r>
  <r>
    <x v="2"/>
    <x v="268"/>
    <x v="2"/>
    <x v="2"/>
    <s v="-2.244644"/>
    <x v="1"/>
    <x v="0"/>
    <x v="0"/>
    <x v="2108"/>
    <n v="1.5949999999999999E-2"/>
    <x v="2467"/>
    <n v="1.1039999999999996"/>
    <n v="36.432607199999985"/>
    <n v="7"/>
    <n v="210"/>
    <x v="50"/>
    <x v="2"/>
    <x v="10"/>
  </r>
  <r>
    <x v="2"/>
    <x v="269"/>
    <x v="2"/>
    <x v="2"/>
    <s v="-2.244644"/>
    <x v="1"/>
    <x v="0"/>
    <x v="0"/>
    <x v="326"/>
    <n v="1.6720000000000002E-2"/>
    <x v="2468"/>
    <n v="1.1269999999999998"/>
    <n v="32.241125839999995"/>
    <n v="8"/>
    <n v="210.83999999999997"/>
    <x v="8"/>
    <x v="16"/>
    <x v="12"/>
  </r>
  <r>
    <x v="2"/>
    <x v="270"/>
    <x v="2"/>
    <x v="2"/>
    <s v="-2.244644"/>
    <x v="1"/>
    <x v="0"/>
    <x v="0"/>
    <x v="1203"/>
    <n v="1.6720000000000002E-2"/>
    <x v="2469"/>
    <n v="0.70149999999999979"/>
    <n v="20.432057359999995"/>
    <n v="5"/>
    <n v="286.44"/>
    <x v="18"/>
    <x v="5"/>
    <x v="13"/>
  </r>
  <r>
    <x v="2"/>
    <x v="271"/>
    <x v="2"/>
    <x v="2"/>
    <s v="-2.244644"/>
    <x v="1"/>
    <x v="0"/>
    <x v="0"/>
    <x v="1678"/>
    <n v="2.2550000000000008E-2"/>
    <x v="2470"/>
    <n v="0.184"/>
    <n v="5.8171784000000013"/>
    <n v="6"/>
    <n v="276.35999999999996"/>
    <x v="2"/>
    <x v="2"/>
    <x v="7"/>
  </r>
  <r>
    <x v="2"/>
    <x v="272"/>
    <x v="2"/>
    <x v="2"/>
    <s v="-2.244644"/>
    <x v="1"/>
    <x v="0"/>
    <x v="0"/>
    <x v="2109"/>
    <n v="2.2660000000000003E-2"/>
    <x v="2471"/>
    <n v="0.20700000000000005"/>
    <n v="6.0978060000000021"/>
    <n v="7"/>
    <n v="306.59999999999997"/>
    <x v="14"/>
    <x v="16"/>
    <x v="13"/>
  </r>
  <r>
    <x v="2"/>
    <x v="273"/>
    <x v="2"/>
    <x v="2"/>
    <s v="-2.244644"/>
    <x v="1"/>
    <x v="0"/>
    <x v="0"/>
    <x v="2110"/>
    <n v="2.332E-2"/>
    <x v="2472"/>
    <n v="0.23000000000000007"/>
    <n v="7.8308560000000034"/>
    <n v="10"/>
    <n v="194.87999999999997"/>
    <x v="30"/>
    <x v="14"/>
    <x v="8"/>
  </r>
  <r>
    <x v="2"/>
    <x v="274"/>
    <x v="2"/>
    <x v="2"/>
    <s v="-2.244644"/>
    <x v="1"/>
    <x v="0"/>
    <x v="0"/>
    <x v="2111"/>
    <n v="2.0900000000000005E-2"/>
    <x v="2473"/>
    <n v="0.71299999999999963"/>
    <n v="23.380767299999992"/>
    <n v="11"/>
    <n v="250.32"/>
    <x v="31"/>
    <x v="8"/>
    <x v="2"/>
  </r>
  <r>
    <x v="0"/>
    <x v="0"/>
    <x v="0"/>
    <x v="0"/>
    <s v="-1.898575"/>
    <x v="1"/>
    <x v="0"/>
    <x v="1"/>
    <x v="2112"/>
    <n v="1.2760000000000001E-2"/>
    <x v="2474"/>
    <n v="0.74749999999999994"/>
    <n v="7.9604982600000014"/>
    <n v="4"/>
    <n v="297.59999999999997"/>
    <x v="62"/>
    <x v="2"/>
    <x v="0"/>
  </r>
  <r>
    <x v="0"/>
    <x v="1"/>
    <x v="0"/>
    <x v="0"/>
    <s v="-1.898575"/>
    <x v="1"/>
    <x v="0"/>
    <x v="1"/>
    <x v="2113"/>
    <n v="1.3200000000000002E-2"/>
    <x v="2475"/>
    <n v="1.081"/>
    <n v="16.486633680000004"/>
    <n v="7"/>
    <n v="361.2"/>
    <x v="74"/>
    <x v="11"/>
    <x v="6"/>
  </r>
  <r>
    <x v="0"/>
    <x v="2"/>
    <x v="0"/>
    <x v="0"/>
    <s v="-1.898575"/>
    <x v="1"/>
    <x v="0"/>
    <x v="1"/>
    <x v="1645"/>
    <n v="1.54E-2"/>
    <x v="2476"/>
    <n v="2.3114999999999997"/>
    <n v="36.593818799999994"/>
    <n v="1"/>
    <n v="82.8"/>
    <x v="36"/>
    <x v="16"/>
    <x v="10"/>
  </r>
  <r>
    <x v="0"/>
    <x v="3"/>
    <x v="0"/>
    <x v="0"/>
    <s v="-1.898575"/>
    <x v="1"/>
    <x v="0"/>
    <x v="1"/>
    <x v="2114"/>
    <n v="1.54E-2"/>
    <x v="2477"/>
    <n v="0.59799999999999998"/>
    <n v="6.9989920000000003"/>
    <n v="6"/>
    <n v="223.2"/>
    <x v="41"/>
    <x v="6"/>
    <x v="2"/>
  </r>
  <r>
    <x v="0"/>
    <x v="4"/>
    <x v="0"/>
    <x v="0"/>
    <s v="-1.898575"/>
    <x v="1"/>
    <x v="0"/>
    <x v="1"/>
    <x v="2115"/>
    <n v="1.2980000000000002E-2"/>
    <x v="2478"/>
    <n v="0.49449999999999988"/>
    <n v="3.2914632080000001"/>
    <n v="5"/>
    <n v="294"/>
    <x v="69"/>
    <x v="2"/>
    <x v="0"/>
  </r>
  <r>
    <x v="0"/>
    <x v="5"/>
    <x v="0"/>
    <x v="0"/>
    <s v="-1.898575"/>
    <x v="1"/>
    <x v="0"/>
    <x v="1"/>
    <x v="2116"/>
    <n v="1.2320000000000001E-2"/>
    <x v="2479"/>
    <n v="1.7594999999999996"/>
    <n v="10.257575328"/>
    <n v="4"/>
    <n v="216"/>
    <x v="48"/>
    <x v="0"/>
    <x v="8"/>
  </r>
  <r>
    <x v="0"/>
    <x v="6"/>
    <x v="0"/>
    <x v="0"/>
    <s v="-1.898575"/>
    <x v="1"/>
    <x v="0"/>
    <x v="1"/>
    <x v="2117"/>
    <n v="9.7899999999999984E-3"/>
    <x v="2480"/>
    <n v="0.79349999999999998"/>
    <n v="6.8050877399999994"/>
    <n v="3"/>
    <n v="262.8"/>
    <x v="46"/>
    <x v="11"/>
    <x v="4"/>
  </r>
  <r>
    <x v="0"/>
    <x v="7"/>
    <x v="0"/>
    <x v="0"/>
    <s v="-1.898575"/>
    <x v="1"/>
    <x v="0"/>
    <x v="1"/>
    <x v="2118"/>
    <n v="1.1110000000000002E-2"/>
    <x v="2481"/>
    <n v="2.4035000000000002"/>
    <n v="11.273958047000004"/>
    <n v="1"/>
    <n v="49.199999999999996"/>
    <x v="31"/>
    <x v="6"/>
    <x v="13"/>
  </r>
  <r>
    <x v="0"/>
    <x v="8"/>
    <x v="0"/>
    <x v="0"/>
    <s v="-1.898575"/>
    <x v="1"/>
    <x v="0"/>
    <x v="1"/>
    <x v="2119"/>
    <n v="1.529E-2"/>
    <x v="2482"/>
    <n v="0.78199999999999992"/>
    <n v="13.915300563999999"/>
    <n v="6"/>
    <n v="288"/>
    <x v="82"/>
    <x v="8"/>
    <x v="6"/>
  </r>
  <r>
    <x v="0"/>
    <x v="9"/>
    <x v="0"/>
    <x v="0"/>
    <s v="-1.898575"/>
    <x v="1"/>
    <x v="0"/>
    <x v="1"/>
    <x v="2120"/>
    <n v="1.1440000000000001E-2"/>
    <x v="2483"/>
    <n v="0.54049999999999998"/>
    <n v="5.0492991120000008"/>
    <n v="8"/>
    <n v="470.4"/>
    <x v="47"/>
    <x v="8"/>
    <x v="3"/>
  </r>
  <r>
    <x v="0"/>
    <x v="10"/>
    <x v="0"/>
    <x v="0"/>
    <s v="-1.898575"/>
    <x v="1"/>
    <x v="0"/>
    <x v="1"/>
    <x v="1013"/>
    <n v="1.7930000000000001E-2"/>
    <x v="2484"/>
    <n v="1.1384999999999998"/>
    <n v="20.494958220000001"/>
    <n v="8"/>
    <n v="729.6"/>
    <x v="40"/>
    <x v="5"/>
    <x v="0"/>
  </r>
  <r>
    <x v="0"/>
    <x v="11"/>
    <x v="0"/>
    <x v="0"/>
    <s v="-1.898575"/>
    <x v="1"/>
    <x v="0"/>
    <x v="1"/>
    <x v="2121"/>
    <n v="1.7050000000000003E-2"/>
    <x v="2485"/>
    <n v="1.1614999999999998"/>
    <n v="11.711834255000003"/>
    <n v="6"/>
    <n v="259.2"/>
    <x v="17"/>
    <x v="3"/>
    <x v="7"/>
  </r>
  <r>
    <x v="0"/>
    <x v="12"/>
    <x v="0"/>
    <x v="0"/>
    <s v="-1.898575"/>
    <x v="1"/>
    <x v="0"/>
    <x v="1"/>
    <x v="2122"/>
    <n v="1.7600000000000001E-2"/>
    <x v="2486"/>
    <n v="0.41399999999999998"/>
    <n v="4.1241023999999999"/>
    <n v="3"/>
    <n v="140.4"/>
    <x v="62"/>
    <x v="6"/>
    <x v="6"/>
  </r>
  <r>
    <x v="0"/>
    <x v="13"/>
    <x v="0"/>
    <x v="0"/>
    <s v="-1.898575"/>
    <x v="1"/>
    <x v="0"/>
    <x v="1"/>
    <x v="2123"/>
    <n v="1.21E-2"/>
    <x v="2487"/>
    <n v="2.0354999999999999"/>
    <n v="30.501234719999999"/>
    <n v="3"/>
    <n v="158.4"/>
    <x v="64"/>
    <x v="2"/>
    <x v="4"/>
  </r>
  <r>
    <x v="0"/>
    <x v="14"/>
    <x v="0"/>
    <x v="0"/>
    <s v="-1.898575"/>
    <x v="1"/>
    <x v="0"/>
    <x v="1"/>
    <x v="2124"/>
    <n v="1.4300000000000002E-2"/>
    <x v="2488"/>
    <n v="1.1844999999999997"/>
    <n v="5.0984433499999993"/>
    <n v="8"/>
    <n v="768"/>
    <x v="52"/>
    <x v="0"/>
    <x v="0"/>
  </r>
  <r>
    <x v="0"/>
    <x v="15"/>
    <x v="0"/>
    <x v="0"/>
    <s v="-1.898575"/>
    <x v="1"/>
    <x v="0"/>
    <x v="1"/>
    <x v="2125"/>
    <n v="1.3750000000000002E-2"/>
    <x v="2489"/>
    <n v="1.9550000000000001"/>
    <n v="16.720137500000003"/>
    <n v="4"/>
    <n v="288"/>
    <x v="29"/>
    <x v="8"/>
    <x v="4"/>
  </r>
  <r>
    <x v="0"/>
    <x v="16"/>
    <x v="0"/>
    <x v="0"/>
    <s v="-1.898575"/>
    <x v="1"/>
    <x v="0"/>
    <x v="1"/>
    <x v="2126"/>
    <n v="1.5620000000000002E-2"/>
    <x v="2490"/>
    <n v="1.1499999999999997"/>
    <n v="8.604276999999998"/>
    <n v="1"/>
    <n v="87.6"/>
    <x v="31"/>
    <x v="6"/>
    <x v="8"/>
  </r>
  <r>
    <x v="0"/>
    <x v="17"/>
    <x v="0"/>
    <x v="0"/>
    <s v="-1.898575"/>
    <x v="1"/>
    <x v="0"/>
    <x v="1"/>
    <x v="2127"/>
    <n v="7.92E-3"/>
    <x v="2491"/>
    <n v="0.93149999999999999"/>
    <n v="6.2664315120000005"/>
    <n v="7"/>
    <n v="369.59999999999997"/>
    <x v="31"/>
    <x v="2"/>
    <x v="3"/>
  </r>
  <r>
    <x v="0"/>
    <x v="18"/>
    <x v="0"/>
    <x v="0"/>
    <s v="-1.898575"/>
    <x v="1"/>
    <x v="0"/>
    <x v="1"/>
    <x v="2128"/>
    <n v="1.21E-2"/>
    <x v="2492"/>
    <n v="1.1040000000000001"/>
    <n v="9.0970704000000016"/>
    <n v="2"/>
    <n v="160.79999999999998"/>
    <x v="49"/>
    <x v="16"/>
    <x v="5"/>
  </r>
  <r>
    <x v="0"/>
    <x v="19"/>
    <x v="0"/>
    <x v="0"/>
    <s v="-1.898575"/>
    <x v="1"/>
    <x v="0"/>
    <x v="1"/>
    <x v="2129"/>
    <n v="1.5950000000000002E-2"/>
    <x v="2493"/>
    <n v="1.0004999999999999"/>
    <n v="9.9896923500000021"/>
    <n v="6"/>
    <n v="403.2"/>
    <x v="64"/>
    <x v="16"/>
    <x v="4"/>
  </r>
  <r>
    <x v="0"/>
    <x v="20"/>
    <x v="0"/>
    <x v="0"/>
    <s v="-1.898575"/>
    <x v="1"/>
    <x v="0"/>
    <x v="1"/>
    <x v="2130"/>
    <n v="1.3090000000000001E-2"/>
    <x v="2494"/>
    <n v="1.1729999999999998"/>
    <n v="12.802640466000001"/>
    <n v="7"/>
    <n v="277.2"/>
    <x v="64"/>
    <x v="19"/>
    <x v="1"/>
  </r>
  <r>
    <x v="0"/>
    <x v="21"/>
    <x v="0"/>
    <x v="0"/>
    <s v="-1.898575"/>
    <x v="1"/>
    <x v="0"/>
    <x v="1"/>
    <x v="2131"/>
    <n v="1.0120000000000001E-2"/>
    <x v="2495"/>
    <n v="1.6445000000000001"/>
    <n v="17.997026476000006"/>
    <n v="2"/>
    <n v="153.6"/>
    <x v="75"/>
    <x v="5"/>
    <x v="3"/>
  </r>
  <r>
    <x v="0"/>
    <x v="22"/>
    <x v="0"/>
    <x v="0"/>
    <s v="-1.898575"/>
    <x v="1"/>
    <x v="0"/>
    <x v="1"/>
    <x v="1515"/>
    <n v="1.375E-2"/>
    <x v="2496"/>
    <n v="1.8629999999999998"/>
    <n v="17.219243249999998"/>
    <n v="3"/>
    <n v="144"/>
    <x v="41"/>
    <x v="11"/>
    <x v="6"/>
  </r>
  <r>
    <x v="0"/>
    <x v="23"/>
    <x v="0"/>
    <x v="0"/>
    <s v="-1.898575"/>
    <x v="1"/>
    <x v="0"/>
    <x v="1"/>
    <x v="2132"/>
    <n v="1.5070000000000002E-2"/>
    <x v="2497"/>
    <n v="2.2769999999999997"/>
    <n v="32.708476548"/>
    <n v="1"/>
    <n v="63.599999999999994"/>
    <x v="68"/>
    <x v="16"/>
    <x v="8"/>
  </r>
  <r>
    <x v="0"/>
    <x v="24"/>
    <x v="0"/>
    <x v="0"/>
    <s v="-1.898575"/>
    <x v="1"/>
    <x v="0"/>
    <x v="1"/>
    <x v="2133"/>
    <n v="1.6280000000000003E-2"/>
    <x v="2498"/>
    <n v="0.60949999999999993"/>
    <n v="5.751173736000001"/>
    <n v="8"/>
    <n v="297.59999999999997"/>
    <x v="66"/>
    <x v="0"/>
    <x v="10"/>
  </r>
  <r>
    <x v="0"/>
    <x v="25"/>
    <x v="0"/>
    <x v="0"/>
    <s v="-1.898575"/>
    <x v="1"/>
    <x v="0"/>
    <x v="1"/>
    <x v="2134"/>
    <n v="1.2539999999999999E-2"/>
    <x v="2499"/>
    <n v="1.38"/>
    <n v="17.280972719999998"/>
    <n v="1"/>
    <n v="64.8"/>
    <x v="62"/>
    <x v="2"/>
    <x v="1"/>
  </r>
  <r>
    <x v="0"/>
    <x v="26"/>
    <x v="0"/>
    <x v="0"/>
    <s v="-1.898575"/>
    <x v="1"/>
    <x v="0"/>
    <x v="1"/>
    <x v="2135"/>
    <n v="1.3860000000000001E-2"/>
    <x v="2500"/>
    <n v="0.65549999999999997"/>
    <n v="6.7230702000000004"/>
    <n v="6"/>
    <n v="403.2"/>
    <x v="68"/>
    <x v="5"/>
    <x v="7"/>
  </r>
  <r>
    <x v="0"/>
    <x v="27"/>
    <x v="0"/>
    <x v="0"/>
    <s v="-1.898575"/>
    <x v="1"/>
    <x v="0"/>
    <x v="1"/>
    <x v="2136"/>
    <n v="1.1330000000000002E-2"/>
    <x v="2501"/>
    <n v="1.6675"/>
    <n v="18.873882225000003"/>
    <n v="6"/>
    <n v="302.39999999999998"/>
    <x v="61"/>
    <x v="8"/>
    <x v="5"/>
  </r>
  <r>
    <x v="0"/>
    <x v="28"/>
    <x v="0"/>
    <x v="0"/>
    <s v="-1.898575"/>
    <x v="1"/>
    <x v="0"/>
    <x v="1"/>
    <x v="2137"/>
    <n v="1.7270000000000001E-2"/>
    <x v="2502"/>
    <n v="1.0580000000000001"/>
    <n v="9.7680294360000008"/>
    <n v="7"/>
    <n v="260.39999999999998"/>
    <x v="58"/>
    <x v="0"/>
    <x v="1"/>
  </r>
  <r>
    <x v="0"/>
    <x v="29"/>
    <x v="0"/>
    <x v="0"/>
    <s v="-1.898575"/>
    <x v="1"/>
    <x v="0"/>
    <x v="1"/>
    <x v="2138"/>
    <n v="1.5730000000000001E-2"/>
    <x v="2503"/>
    <n v="2.2999999999999998"/>
    <n v="42.937237200000006"/>
    <n v="1"/>
    <n v="46.8"/>
    <x v="17"/>
    <x v="11"/>
    <x v="0"/>
  </r>
  <r>
    <x v="0"/>
    <x v="30"/>
    <x v="0"/>
    <x v="0"/>
    <s v="-1.898575"/>
    <x v="1"/>
    <x v="0"/>
    <x v="1"/>
    <x v="2139"/>
    <n v="1.661E-2"/>
    <x v="2504"/>
    <n v="2.0699999999999998"/>
    <n v="30.600602999999996"/>
    <n v="6"/>
    <n v="446.4"/>
    <x v="22"/>
    <x v="0"/>
    <x v="0"/>
  </r>
  <r>
    <x v="0"/>
    <x v="31"/>
    <x v="0"/>
    <x v="0"/>
    <s v="-1.898575"/>
    <x v="1"/>
    <x v="0"/>
    <x v="1"/>
    <x v="2140"/>
    <n v="9.6799999999999994E-3"/>
    <x v="2505"/>
    <n v="1.4604999999999999"/>
    <n v="8.3044497360000005"/>
    <n v="8"/>
    <n v="412.8"/>
    <x v="48"/>
    <x v="6"/>
    <x v="8"/>
  </r>
  <r>
    <x v="0"/>
    <x v="32"/>
    <x v="0"/>
    <x v="0"/>
    <s v="-1.898575"/>
    <x v="1"/>
    <x v="0"/>
    <x v="1"/>
    <x v="2141"/>
    <n v="1.3639999999999999E-2"/>
    <x v="2506"/>
    <n v="1.472"/>
    <n v="20.082095616"/>
    <n v="8"/>
    <n v="604.79999999999995"/>
    <x v="82"/>
    <x v="11"/>
    <x v="2"/>
  </r>
  <r>
    <x v="0"/>
    <x v="33"/>
    <x v="0"/>
    <x v="0"/>
    <s v="-1.898575"/>
    <x v="1"/>
    <x v="0"/>
    <x v="1"/>
    <x v="2142"/>
    <n v="1.9689999999999999E-2"/>
    <x v="2507"/>
    <n v="0.79349999999999987"/>
    <n v="13.202292674999997"/>
    <n v="2"/>
    <n v="72"/>
    <x v="49"/>
    <x v="9"/>
    <x v="4"/>
  </r>
  <r>
    <x v="0"/>
    <x v="34"/>
    <x v="0"/>
    <x v="0"/>
    <s v="-1.898575"/>
    <x v="1"/>
    <x v="0"/>
    <x v="1"/>
    <x v="2143"/>
    <n v="1.8150000000000003E-2"/>
    <x v="2508"/>
    <n v="1.4144999999999999"/>
    <n v="14.397516540000002"/>
    <n v="7"/>
    <n v="378"/>
    <x v="29"/>
    <x v="0"/>
    <x v="8"/>
  </r>
  <r>
    <x v="0"/>
    <x v="35"/>
    <x v="0"/>
    <x v="0"/>
    <s v="-1.898575"/>
    <x v="1"/>
    <x v="0"/>
    <x v="1"/>
    <x v="2144"/>
    <n v="1.3090000000000003E-2"/>
    <x v="2509"/>
    <n v="1.2075"/>
    <n v="10.157048055000004"/>
    <n v="7"/>
    <n v="394.8"/>
    <x v="29"/>
    <x v="9"/>
    <x v="7"/>
  </r>
  <r>
    <x v="0"/>
    <x v="36"/>
    <x v="0"/>
    <x v="0"/>
    <s v="-1.898575"/>
    <x v="1"/>
    <x v="0"/>
    <x v="1"/>
    <x v="2145"/>
    <n v="1.584E-2"/>
    <x v="2510"/>
    <n v="2.0124999999999997"/>
    <n v="25.961443199999998"/>
    <n v="6"/>
    <n v="540"/>
    <x v="60"/>
    <x v="4"/>
    <x v="5"/>
  </r>
  <r>
    <x v="0"/>
    <x v="37"/>
    <x v="0"/>
    <x v="0"/>
    <s v="-1.898575"/>
    <x v="1"/>
    <x v="0"/>
    <x v="1"/>
    <x v="2146"/>
    <n v="1.7930000000000005E-2"/>
    <x v="2511"/>
    <n v="0.48299999999999993"/>
    <n v="6.437985246000002"/>
    <n v="5"/>
    <n v="456"/>
    <x v="0"/>
    <x v="16"/>
    <x v="2"/>
  </r>
  <r>
    <x v="0"/>
    <x v="38"/>
    <x v="0"/>
    <x v="0"/>
    <s v="-1.898575"/>
    <x v="1"/>
    <x v="0"/>
    <x v="1"/>
    <x v="2147"/>
    <n v="1.0449999999999999E-2"/>
    <x v="2512"/>
    <n v="1.2074999999999998"/>
    <n v="5.9937281249999979"/>
    <n v="3"/>
    <n v="133.19999999999999"/>
    <x v="3"/>
    <x v="16"/>
    <x v="5"/>
  </r>
  <r>
    <x v="0"/>
    <x v="39"/>
    <x v="0"/>
    <x v="0"/>
    <s v="-1.898575"/>
    <x v="1"/>
    <x v="0"/>
    <x v="1"/>
    <x v="2148"/>
    <n v="9.4599999999999997E-3"/>
    <x v="2513"/>
    <n v="2.2769999999999997"/>
    <n v="15.017980823999999"/>
    <n v="4"/>
    <n v="364.8"/>
    <x v="76"/>
    <x v="9"/>
    <x v="8"/>
  </r>
  <r>
    <x v="0"/>
    <x v="40"/>
    <x v="0"/>
    <x v="0"/>
    <s v="-1.898575"/>
    <x v="1"/>
    <x v="0"/>
    <x v="1"/>
    <x v="2149"/>
    <n v="1.694E-2"/>
    <x v="2514"/>
    <n v="2.1964999999999995"/>
    <n v="16.542992465999998"/>
    <n v="5"/>
    <n v="324"/>
    <x v="69"/>
    <x v="0"/>
    <x v="4"/>
  </r>
  <r>
    <x v="0"/>
    <x v="41"/>
    <x v="0"/>
    <x v="0"/>
    <s v="-1.898575"/>
    <x v="1"/>
    <x v="0"/>
    <x v="1"/>
    <x v="2150"/>
    <n v="1.5949999999999999E-2"/>
    <x v="2515"/>
    <n v="1.357"/>
    <n v="14.76563913"/>
    <n v="3"/>
    <n v="136.79999999999998"/>
    <x v="35"/>
    <x v="4"/>
    <x v="4"/>
  </r>
  <r>
    <x v="0"/>
    <x v="42"/>
    <x v="0"/>
    <x v="0"/>
    <s v="-1.898575"/>
    <x v="1"/>
    <x v="0"/>
    <x v="1"/>
    <x v="548"/>
    <n v="1.9030000000000002E-2"/>
    <x v="2516"/>
    <n v="2.0239999999999996"/>
    <n v="36.783467599999994"/>
    <n v="3"/>
    <n v="144"/>
    <x v="87"/>
    <x v="8"/>
    <x v="7"/>
  </r>
  <r>
    <x v="0"/>
    <x v="43"/>
    <x v="0"/>
    <x v="0"/>
    <s v="-1.898575"/>
    <x v="1"/>
    <x v="0"/>
    <x v="1"/>
    <x v="2151"/>
    <n v="1.5950000000000002E-2"/>
    <x v="2517"/>
    <n v="0.96599999999999997"/>
    <n v="3.2202093000000005"/>
    <n v="7"/>
    <n v="663.6"/>
    <x v="31"/>
    <x v="0"/>
    <x v="0"/>
  </r>
  <r>
    <x v="0"/>
    <x v="44"/>
    <x v="0"/>
    <x v="0"/>
    <s v="-1.898575"/>
    <x v="1"/>
    <x v="0"/>
    <x v="1"/>
    <x v="2152"/>
    <n v="1.1550000000000001E-2"/>
    <x v="2518"/>
    <n v="1.7824999999999998"/>
    <n v="19.294956450000001"/>
    <n v="1"/>
    <n v="84"/>
    <x v="25"/>
    <x v="0"/>
    <x v="13"/>
  </r>
  <r>
    <x v="0"/>
    <x v="45"/>
    <x v="0"/>
    <x v="0"/>
    <s v="-1.898575"/>
    <x v="1"/>
    <x v="0"/>
    <x v="1"/>
    <x v="2153"/>
    <n v="1.3639999999999999E-2"/>
    <x v="2519"/>
    <n v="1.4259999999999999"/>
    <n v="22.788369824"/>
    <n v="6"/>
    <n v="367.2"/>
    <x v="17"/>
    <x v="0"/>
    <x v="2"/>
  </r>
  <r>
    <x v="0"/>
    <x v="46"/>
    <x v="0"/>
    <x v="0"/>
    <s v="-1.898575"/>
    <x v="1"/>
    <x v="0"/>
    <x v="1"/>
    <x v="2154"/>
    <n v="1.452E-2"/>
    <x v="2520"/>
    <n v="1.8284999999999998"/>
    <n v="23.544380375999999"/>
    <n v="3"/>
    <n v="133.19999999999999"/>
    <x v="65"/>
    <x v="17"/>
    <x v="6"/>
  </r>
  <r>
    <x v="0"/>
    <x v="47"/>
    <x v="0"/>
    <x v="0"/>
    <s v="-1.898575"/>
    <x v="1"/>
    <x v="0"/>
    <x v="1"/>
    <x v="2155"/>
    <n v="1.485E-2"/>
    <x v="2521"/>
    <n v="1.978"/>
    <n v="28.973823120000002"/>
    <n v="4"/>
    <n v="350.4"/>
    <x v="48"/>
    <x v="6"/>
    <x v="2"/>
  </r>
  <r>
    <x v="0"/>
    <x v="48"/>
    <x v="0"/>
    <x v="0"/>
    <s v="-1.898575"/>
    <x v="1"/>
    <x v="0"/>
    <x v="1"/>
    <x v="2156"/>
    <n v="1.1990000000000001E-2"/>
    <x v="2522"/>
    <n v="0.7014999999999999"/>
    <n v="3.5376602909999995"/>
    <n v="8"/>
    <n v="297.59999999999997"/>
    <x v="71"/>
    <x v="4"/>
    <x v="8"/>
  </r>
  <r>
    <x v="0"/>
    <x v="49"/>
    <x v="0"/>
    <x v="0"/>
    <s v="-1.898575"/>
    <x v="1"/>
    <x v="0"/>
    <x v="1"/>
    <x v="2157"/>
    <n v="1.1440000000000001E-2"/>
    <x v="2523"/>
    <n v="1.3684999999999998"/>
    <n v="10.761686936"/>
    <n v="7"/>
    <n v="302.39999999999998"/>
    <x v="51"/>
    <x v="5"/>
    <x v="10"/>
  </r>
  <r>
    <x v="0"/>
    <x v="50"/>
    <x v="0"/>
    <x v="0"/>
    <s v="-1.898575"/>
    <x v="1"/>
    <x v="0"/>
    <x v="1"/>
    <x v="2158"/>
    <n v="1.6720000000000002E-2"/>
    <x v="2524"/>
    <n v="1.5524999999999998"/>
    <n v="32.878149480000005"/>
    <n v="8"/>
    <n v="633.6"/>
    <x v="28"/>
    <x v="16"/>
    <x v="10"/>
  </r>
  <r>
    <x v="0"/>
    <x v="51"/>
    <x v="0"/>
    <x v="0"/>
    <s v="-1.898575"/>
    <x v="1"/>
    <x v="0"/>
    <x v="1"/>
    <x v="2159"/>
    <n v="1.8040000000000004E-2"/>
    <x v="2525"/>
    <n v="0.60949999999999993"/>
    <n v="8.3762804840000022"/>
    <n v="8"/>
    <n v="768"/>
    <x v="54"/>
    <x v="4"/>
    <x v="0"/>
  </r>
  <r>
    <x v="0"/>
    <x v="52"/>
    <x v="0"/>
    <x v="0"/>
    <s v="-1.898575"/>
    <x v="1"/>
    <x v="0"/>
    <x v="1"/>
    <x v="2160"/>
    <n v="1.529E-2"/>
    <x v="2526"/>
    <n v="1.0465"/>
    <n v="10.202228036000001"/>
    <n v="2"/>
    <n v="187.2"/>
    <x v="26"/>
    <x v="4"/>
    <x v="4"/>
  </r>
  <r>
    <x v="0"/>
    <x v="53"/>
    <x v="0"/>
    <x v="0"/>
    <s v="-1.898575"/>
    <x v="1"/>
    <x v="0"/>
    <x v="1"/>
    <x v="2161"/>
    <n v="1.6500000000000004E-2"/>
    <x v="2527"/>
    <n v="1.1384999999999998"/>
    <n v="15.512859450000006"/>
    <n v="7"/>
    <n v="520.79999999999995"/>
    <x v="59"/>
    <x v="0"/>
    <x v="4"/>
  </r>
  <r>
    <x v="0"/>
    <x v="54"/>
    <x v="0"/>
    <x v="0"/>
    <s v="-1.898575"/>
    <x v="1"/>
    <x v="0"/>
    <x v="1"/>
    <x v="2162"/>
    <n v="1.298E-2"/>
    <x v="2528"/>
    <n v="1.7479999999999998"/>
    <n v="9.8107408960000004"/>
    <n v="2"/>
    <n v="72"/>
    <x v="3"/>
    <x v="3"/>
    <x v="5"/>
  </r>
  <r>
    <x v="0"/>
    <x v="55"/>
    <x v="0"/>
    <x v="0"/>
    <s v="-1.898575"/>
    <x v="1"/>
    <x v="0"/>
    <x v="1"/>
    <x v="2163"/>
    <n v="1.4960000000000003E-2"/>
    <x v="2529"/>
    <n v="1.8859999999999999"/>
    <n v="20.449913088000002"/>
    <n v="3"/>
    <n v="216"/>
    <x v="40"/>
    <x v="17"/>
    <x v="3"/>
  </r>
  <r>
    <x v="0"/>
    <x v="56"/>
    <x v="0"/>
    <x v="0"/>
    <s v="-1.898575"/>
    <x v="1"/>
    <x v="0"/>
    <x v="1"/>
    <x v="2164"/>
    <n v="9.4600000000000014E-3"/>
    <x v="2530"/>
    <n v="1.6559999999999999"/>
    <n v="8.0584669440000027"/>
    <n v="7"/>
    <n v="571.19999999999993"/>
    <x v="87"/>
    <x v="2"/>
    <x v="4"/>
  </r>
  <r>
    <x v="0"/>
    <x v="57"/>
    <x v="0"/>
    <x v="0"/>
    <s v="-1.898575"/>
    <x v="1"/>
    <x v="0"/>
    <x v="1"/>
    <x v="2165"/>
    <n v="1.4300000000000002E-2"/>
    <x v="2531"/>
    <n v="1.0349999999999999"/>
    <n v="6.9443946000000008"/>
    <n v="4"/>
    <n v="230.39999999999998"/>
    <x v="40"/>
    <x v="3"/>
    <x v="8"/>
  </r>
  <r>
    <x v="0"/>
    <x v="58"/>
    <x v="0"/>
    <x v="0"/>
    <s v="-1.898575"/>
    <x v="1"/>
    <x v="0"/>
    <x v="1"/>
    <x v="2166"/>
    <n v="1.3200000000000002E-2"/>
    <x v="2532"/>
    <n v="1.0580000000000001"/>
    <n v="7.3347331200000028"/>
    <n v="1"/>
    <n v="37.199999999999996"/>
    <x v="61"/>
    <x v="19"/>
    <x v="5"/>
  </r>
  <r>
    <x v="0"/>
    <x v="59"/>
    <x v="0"/>
    <x v="0"/>
    <s v="-1.898575"/>
    <x v="1"/>
    <x v="0"/>
    <x v="1"/>
    <x v="2167"/>
    <n v="1.5510000000000001E-2"/>
    <x v="2533"/>
    <n v="0.67849999999999988"/>
    <n v="6.5751046679999998"/>
    <n v="5"/>
    <n v="282"/>
    <x v="36"/>
    <x v="9"/>
    <x v="2"/>
  </r>
  <r>
    <x v="0"/>
    <x v="60"/>
    <x v="0"/>
    <x v="0"/>
    <s v="-1.898575"/>
    <x v="1"/>
    <x v="0"/>
    <x v="1"/>
    <x v="2168"/>
    <n v="1.5949999999999999E-2"/>
    <x v="2534"/>
    <n v="0.80499999999999994"/>
    <n v="3.6850082499999992"/>
    <n v="4"/>
    <n v="278.39999999999998"/>
    <x v="61"/>
    <x v="4"/>
    <x v="2"/>
  </r>
  <r>
    <x v="0"/>
    <x v="61"/>
    <x v="0"/>
    <x v="0"/>
    <s v="-1.898575"/>
    <x v="1"/>
    <x v="0"/>
    <x v="1"/>
    <x v="2169"/>
    <n v="1.0339999999999998E-2"/>
    <x v="2535"/>
    <n v="0.67849999999999988"/>
    <n v="6.3463931739999992"/>
    <n v="1"/>
    <n v="68.399999999999991"/>
    <x v="82"/>
    <x v="11"/>
    <x v="5"/>
  </r>
  <r>
    <x v="0"/>
    <x v="62"/>
    <x v="0"/>
    <x v="0"/>
    <s v="-1.898575"/>
    <x v="1"/>
    <x v="0"/>
    <x v="1"/>
    <x v="2170"/>
    <n v="1.2650000000000002E-2"/>
    <x v="2536"/>
    <n v="1.0464999999999998"/>
    <n v="11.689352674999999"/>
    <n v="4"/>
    <n v="292.8"/>
    <x v="35"/>
    <x v="5"/>
    <x v="5"/>
  </r>
  <r>
    <x v="0"/>
    <x v="63"/>
    <x v="0"/>
    <x v="0"/>
    <s v="-1.898575"/>
    <x v="1"/>
    <x v="0"/>
    <x v="1"/>
    <x v="2171"/>
    <n v="1.023E-2"/>
    <x v="2537"/>
    <n v="0.81649999999999989"/>
    <n v="5.2422141420000008"/>
    <n v="8"/>
    <n v="374.4"/>
    <x v="37"/>
    <x v="3"/>
    <x v="2"/>
  </r>
  <r>
    <x v="0"/>
    <x v="64"/>
    <x v="0"/>
    <x v="0"/>
    <s v="-1.898575"/>
    <x v="1"/>
    <x v="0"/>
    <x v="1"/>
    <x v="2172"/>
    <n v="1.2320000000000003E-2"/>
    <x v="2538"/>
    <n v="0.90849999999999997"/>
    <n v="5.7866362400000018"/>
    <n v="3"/>
    <n v="180"/>
    <x v="49"/>
    <x v="4"/>
    <x v="4"/>
  </r>
  <r>
    <x v="0"/>
    <x v="65"/>
    <x v="0"/>
    <x v="0"/>
    <s v="-1.898575"/>
    <x v="1"/>
    <x v="0"/>
    <x v="1"/>
    <x v="2173"/>
    <n v="1.7270000000000001E-2"/>
    <x v="2539"/>
    <n v="1.8399999999999996"/>
    <n v="35.863296480000002"/>
    <n v="2"/>
    <n v="136.79999999999998"/>
    <x v="62"/>
    <x v="11"/>
    <x v="3"/>
  </r>
  <r>
    <x v="0"/>
    <x v="66"/>
    <x v="0"/>
    <x v="0"/>
    <s v="-1.898575"/>
    <x v="1"/>
    <x v="0"/>
    <x v="1"/>
    <x v="2174"/>
    <n v="1.7930000000000005E-2"/>
    <x v="2540"/>
    <n v="2.3459999999999996"/>
    <n v="45.201737988000012"/>
    <n v="2"/>
    <n v="132"/>
    <x v="39"/>
    <x v="0"/>
    <x v="10"/>
  </r>
  <r>
    <x v="0"/>
    <x v="67"/>
    <x v="0"/>
    <x v="0"/>
    <s v="-1.898575"/>
    <x v="1"/>
    <x v="0"/>
    <x v="1"/>
    <x v="1328"/>
    <n v="1.6060000000000001E-2"/>
    <x v="2541"/>
    <n v="1.1729999999999996"/>
    <n v="19.049369855999995"/>
    <n v="5"/>
    <n v="258"/>
    <x v="3"/>
    <x v="5"/>
    <x v="0"/>
  </r>
  <r>
    <x v="0"/>
    <x v="68"/>
    <x v="0"/>
    <x v="0"/>
    <s v="-1.898575"/>
    <x v="1"/>
    <x v="0"/>
    <x v="1"/>
    <x v="2175"/>
    <n v="1.4410000000000001E-2"/>
    <x v="2542"/>
    <n v="0.63249999999999995"/>
    <n v="5.6126013349999999"/>
    <n v="8"/>
    <n v="720"/>
    <x v="11"/>
    <x v="11"/>
    <x v="7"/>
  </r>
  <r>
    <x v="0"/>
    <x v="69"/>
    <x v="0"/>
    <x v="0"/>
    <s v="-1.898575"/>
    <x v="1"/>
    <x v="0"/>
    <x v="1"/>
    <x v="2176"/>
    <n v="7.810000000000001E-3"/>
    <x v="2543"/>
    <n v="1.7479999999999998"/>
    <n v="10.509217223999999"/>
    <n v="2"/>
    <n v="180"/>
    <x v="62"/>
    <x v="4"/>
    <x v="13"/>
  </r>
  <r>
    <x v="0"/>
    <x v="70"/>
    <x v="0"/>
    <x v="0"/>
    <s v="-1.898575"/>
    <x v="1"/>
    <x v="0"/>
    <x v="1"/>
    <x v="787"/>
    <n v="1.43E-2"/>
    <x v="2544"/>
    <n v="0.69000000000000006"/>
    <n v="10.190637600000002"/>
    <n v="6"/>
    <n v="273.59999999999997"/>
    <x v="44"/>
    <x v="5"/>
    <x v="6"/>
  </r>
  <r>
    <x v="0"/>
    <x v="71"/>
    <x v="0"/>
    <x v="0"/>
    <s v="-1.898575"/>
    <x v="1"/>
    <x v="0"/>
    <x v="1"/>
    <x v="2177"/>
    <n v="1.43E-2"/>
    <x v="2545"/>
    <n v="2.2194999999999996"/>
    <n v="15.863077229999996"/>
    <n v="1"/>
    <n v="82.8"/>
    <x v="87"/>
    <x v="8"/>
    <x v="10"/>
  </r>
  <r>
    <x v="0"/>
    <x v="72"/>
    <x v="0"/>
    <x v="0"/>
    <s v="-1.898575"/>
    <x v="1"/>
    <x v="0"/>
    <x v="1"/>
    <x v="2178"/>
    <n v="1.5070000000000002E-2"/>
    <x v="2546"/>
    <n v="1.9665000000000001"/>
    <n v="23.168764179000011"/>
    <n v="5"/>
    <n v="276"/>
    <x v="46"/>
    <x v="4"/>
    <x v="6"/>
  </r>
  <r>
    <x v="0"/>
    <x v="73"/>
    <x v="0"/>
    <x v="0"/>
    <s v="-1.898575"/>
    <x v="1"/>
    <x v="0"/>
    <x v="1"/>
    <x v="2179"/>
    <n v="1.6719999999999999E-2"/>
    <x v="2547"/>
    <n v="2.1619999999999999"/>
    <n v="14.437766816000002"/>
    <n v="7"/>
    <n v="487.2"/>
    <x v="76"/>
    <x v="9"/>
    <x v="3"/>
  </r>
  <r>
    <x v="0"/>
    <x v="74"/>
    <x v="0"/>
    <x v="0"/>
    <s v="-1.898575"/>
    <x v="1"/>
    <x v="0"/>
    <x v="1"/>
    <x v="2180"/>
    <n v="1.2760000000000001E-2"/>
    <x v="2548"/>
    <n v="1.6560000000000001"/>
    <n v="7.095642048000002"/>
    <n v="2"/>
    <n v="158.4"/>
    <x v="5"/>
    <x v="2"/>
    <x v="7"/>
  </r>
  <r>
    <x v="0"/>
    <x v="75"/>
    <x v="0"/>
    <x v="0"/>
    <s v="-1.898575"/>
    <x v="1"/>
    <x v="0"/>
    <x v="1"/>
    <x v="2181"/>
    <n v="1.5730000000000004E-2"/>
    <x v="2549"/>
    <n v="2.4034999999999997"/>
    <n v="9.7920272449999999"/>
    <n v="7"/>
    <n v="546"/>
    <x v="12"/>
    <x v="2"/>
    <x v="1"/>
  </r>
  <r>
    <x v="0"/>
    <x v="76"/>
    <x v="0"/>
    <x v="0"/>
    <s v="-1.898575"/>
    <x v="1"/>
    <x v="0"/>
    <x v="1"/>
    <x v="89"/>
    <n v="1.155E-2"/>
    <x v="2550"/>
    <n v="2.2424999999999997"/>
    <n v="23.502453974999998"/>
    <n v="6"/>
    <n v="367.2"/>
    <x v="80"/>
    <x v="8"/>
    <x v="4"/>
  </r>
  <r>
    <x v="0"/>
    <x v="77"/>
    <x v="0"/>
    <x v="0"/>
    <s v="-1.898575"/>
    <x v="1"/>
    <x v="0"/>
    <x v="1"/>
    <x v="2182"/>
    <n v="1.474E-2"/>
    <x v="2551"/>
    <n v="0.95450000000000002"/>
    <n v="13.894870308000002"/>
    <n v="7"/>
    <n v="537.6"/>
    <x v="63"/>
    <x v="6"/>
    <x v="10"/>
  </r>
  <r>
    <x v="0"/>
    <x v="78"/>
    <x v="0"/>
    <x v="0"/>
    <s v="-1.898575"/>
    <x v="1"/>
    <x v="0"/>
    <x v="1"/>
    <x v="2183"/>
    <n v="1.1220000000000003E-2"/>
    <x v="2552"/>
    <n v="1.4489999999999998"/>
    <n v="19.242708408000006"/>
    <n v="4"/>
    <n v="288"/>
    <x v="54"/>
    <x v="0"/>
    <x v="3"/>
  </r>
  <r>
    <x v="0"/>
    <x v="79"/>
    <x v="0"/>
    <x v="0"/>
    <s v="-1.898575"/>
    <x v="1"/>
    <x v="0"/>
    <x v="1"/>
    <x v="2184"/>
    <n v="1.133E-2"/>
    <x v="2553"/>
    <n v="0.79349999999999998"/>
    <n v="7.8449837730000009"/>
    <n v="3"/>
    <n v="154.79999999999998"/>
    <x v="53"/>
    <x v="11"/>
    <x v="1"/>
  </r>
  <r>
    <x v="0"/>
    <x v="80"/>
    <x v="0"/>
    <x v="0"/>
    <s v="-1.898575"/>
    <x v="1"/>
    <x v="0"/>
    <x v="1"/>
    <x v="2185"/>
    <n v="1.2650000000000002E-2"/>
    <x v="2554"/>
    <n v="1.6789999999999998"/>
    <n v="12.947507760000002"/>
    <n v="1"/>
    <n v="63.599999999999994"/>
    <x v="69"/>
    <x v="5"/>
    <x v="0"/>
  </r>
  <r>
    <x v="0"/>
    <x v="81"/>
    <x v="0"/>
    <x v="0"/>
    <s v="-1.898575"/>
    <x v="1"/>
    <x v="0"/>
    <x v="1"/>
    <x v="2186"/>
    <n v="1.5289999999999998E-2"/>
    <x v="2555"/>
    <n v="1.2879999999999998"/>
    <n v="8.9487354879999987"/>
    <n v="4"/>
    <n v="369.59999999999997"/>
    <x v="58"/>
    <x v="19"/>
    <x v="4"/>
  </r>
  <r>
    <x v="0"/>
    <x v="82"/>
    <x v="0"/>
    <x v="0"/>
    <s v="-1.898575"/>
    <x v="1"/>
    <x v="0"/>
    <x v="1"/>
    <x v="2187"/>
    <n v="1.2430000000000002E-2"/>
    <x v="2556"/>
    <n v="2.2769999999999997"/>
    <n v="17.887565519999999"/>
    <n v="5"/>
    <n v="474"/>
    <x v="37"/>
    <x v="2"/>
    <x v="0"/>
  </r>
  <r>
    <x v="0"/>
    <x v="83"/>
    <x v="0"/>
    <x v="0"/>
    <s v="-1.898575"/>
    <x v="1"/>
    <x v="0"/>
    <x v="1"/>
    <x v="2188"/>
    <n v="1.5069999999999998E-2"/>
    <x v="2557"/>
    <n v="1.2074999999999998"/>
    <n v="5.9577059850000005"/>
    <n v="5"/>
    <n v="366"/>
    <x v="36"/>
    <x v="19"/>
    <x v="1"/>
  </r>
  <r>
    <x v="0"/>
    <x v="84"/>
    <x v="0"/>
    <x v="0"/>
    <s v="-1.898575"/>
    <x v="1"/>
    <x v="0"/>
    <x v="1"/>
    <x v="2189"/>
    <n v="1.7050000000000003E-2"/>
    <x v="2558"/>
    <n v="1.5179999999999998"/>
    <n v="13.577644740000002"/>
    <n v="8"/>
    <n v="768"/>
    <x v="70"/>
    <x v="8"/>
    <x v="1"/>
  </r>
  <r>
    <x v="0"/>
    <x v="85"/>
    <x v="0"/>
    <x v="0"/>
    <s v="-1.898575"/>
    <x v="1"/>
    <x v="0"/>
    <x v="1"/>
    <x v="2190"/>
    <n v="1.3529999999999999E-2"/>
    <x v="2559"/>
    <n v="0.94299999999999995"/>
    <n v="11.661534059999997"/>
    <n v="1"/>
    <n v="74.399999999999991"/>
    <x v="39"/>
    <x v="9"/>
    <x v="1"/>
  </r>
  <r>
    <x v="0"/>
    <x v="86"/>
    <x v="0"/>
    <x v="0"/>
    <s v="-1.898575"/>
    <x v="1"/>
    <x v="0"/>
    <x v="1"/>
    <x v="2191"/>
    <n v="1.2760000000000002E-2"/>
    <x v="2560"/>
    <n v="0.63249999999999995"/>
    <n v="7.9254274000000002"/>
    <n v="5"/>
    <n v="258"/>
    <x v="81"/>
    <x v="11"/>
    <x v="0"/>
  </r>
  <r>
    <x v="0"/>
    <x v="87"/>
    <x v="0"/>
    <x v="0"/>
    <s v="-1.898575"/>
    <x v="1"/>
    <x v="0"/>
    <x v="1"/>
    <x v="2192"/>
    <n v="1.6280000000000003E-2"/>
    <x v="2561"/>
    <n v="1.4144999999999999"/>
    <n v="18.422448000000003"/>
    <n v="3"/>
    <n v="230.39999999999998"/>
    <x v="74"/>
    <x v="11"/>
    <x v="10"/>
  </r>
  <r>
    <x v="0"/>
    <x v="88"/>
    <x v="0"/>
    <x v="0"/>
    <s v="-1.898575"/>
    <x v="1"/>
    <x v="0"/>
    <x v="1"/>
    <x v="2193"/>
    <n v="1.6830000000000005E-2"/>
    <x v="2562"/>
    <n v="1.8859999999999999"/>
    <n v="13.413907188000007"/>
    <n v="2"/>
    <n v="105.6"/>
    <x v="39"/>
    <x v="0"/>
    <x v="8"/>
  </r>
  <r>
    <x v="0"/>
    <x v="89"/>
    <x v="0"/>
    <x v="0"/>
    <s v="-1.898575"/>
    <x v="1"/>
    <x v="0"/>
    <x v="1"/>
    <x v="2194"/>
    <n v="1.925E-2"/>
    <x v="2563"/>
    <n v="1.2189999999999996"/>
    <n v="23.644089699999999"/>
    <n v="4"/>
    <n v="384"/>
    <x v="58"/>
    <x v="4"/>
    <x v="8"/>
  </r>
  <r>
    <x v="0"/>
    <x v="90"/>
    <x v="0"/>
    <x v="0"/>
    <s v="-1.898575"/>
    <x v="1"/>
    <x v="0"/>
    <x v="1"/>
    <x v="2195"/>
    <n v="1.4960000000000003E-2"/>
    <x v="2564"/>
    <n v="1.9319999999999997"/>
    <n v="25.081780416000008"/>
    <n v="2"/>
    <n v="122.39999999999999"/>
    <x v="71"/>
    <x v="0"/>
    <x v="7"/>
  </r>
  <r>
    <x v="0"/>
    <x v="91"/>
    <x v="0"/>
    <x v="0"/>
    <s v="-1.898575"/>
    <x v="1"/>
    <x v="0"/>
    <x v="1"/>
    <x v="2196"/>
    <n v="1.8589999999999999E-2"/>
    <x v="2565"/>
    <n v="1.5409999999999997"/>
    <n v="11.802642279999997"/>
    <n v="4"/>
    <n v="220.79999999999998"/>
    <x v="13"/>
    <x v="9"/>
    <x v="0"/>
  </r>
  <r>
    <x v="1"/>
    <x v="92"/>
    <x v="0"/>
    <x v="0"/>
    <s v="-1.898575"/>
    <x v="1"/>
    <x v="0"/>
    <x v="1"/>
    <x v="2197"/>
    <n v="1.3200000000000002E-2"/>
    <x v="2566"/>
    <n v="0.98899999999999999"/>
    <n v="7.186667400000001"/>
    <n v="7"/>
    <n v="213.6"/>
    <x v="88"/>
    <x v="4"/>
    <x v="13"/>
  </r>
  <r>
    <x v="1"/>
    <x v="93"/>
    <x v="0"/>
    <x v="0"/>
    <s v="-1.898575"/>
    <x v="1"/>
    <x v="0"/>
    <x v="1"/>
    <x v="2198"/>
    <n v="9.3500000000000007E-3"/>
    <x v="2567"/>
    <n v="2.4724999999999997"/>
    <n v="14.2059341875"/>
    <n v="3"/>
    <n v="228"/>
    <x v="46"/>
    <x v="7"/>
    <x v="3"/>
  </r>
  <r>
    <x v="1"/>
    <x v="94"/>
    <x v="0"/>
    <x v="0"/>
    <s v="-1.898575"/>
    <x v="1"/>
    <x v="0"/>
    <x v="1"/>
    <x v="2199"/>
    <n v="1.4190000000000001E-2"/>
    <x v="2568"/>
    <n v="0.63249999999999995"/>
    <n v="0.15796308000000001"/>
    <n v="7"/>
    <n v="538.79999999999995"/>
    <x v="70"/>
    <x v="19"/>
    <x v="3"/>
  </r>
  <r>
    <x v="1"/>
    <x v="95"/>
    <x v="0"/>
    <x v="0"/>
    <s v="-1.898575"/>
    <x v="1"/>
    <x v="0"/>
    <x v="1"/>
    <x v="2200"/>
    <n v="1.694E-2"/>
    <x v="2569"/>
    <n v="1.9550000000000001"/>
    <n v="4.1595831199999971"/>
    <n v="7"/>
    <n v="664.8"/>
    <x v="5"/>
    <x v="4"/>
    <x v="0"/>
  </r>
  <r>
    <x v="1"/>
    <x v="96"/>
    <x v="0"/>
    <x v="0"/>
    <s v="-1.898575"/>
    <x v="1"/>
    <x v="0"/>
    <x v="1"/>
    <x v="2201"/>
    <n v="8.910000000000003E-3"/>
    <x v="2570"/>
    <n v="0.89699999999999991"/>
    <n v="1.1373000209999997"/>
    <n v="1"/>
    <n v="62.4"/>
    <x v="65"/>
    <x v="5"/>
    <x v="13"/>
  </r>
  <r>
    <x v="1"/>
    <x v="97"/>
    <x v="0"/>
    <x v="0"/>
    <s v="-1.898575"/>
    <x v="1"/>
    <x v="0"/>
    <x v="1"/>
    <x v="2202"/>
    <n v="1.089E-2"/>
    <x v="2571"/>
    <n v="1.6099999999999999"/>
    <n v="7.7986339199999986"/>
    <n v="6"/>
    <n v="580.79999999999995"/>
    <x v="81"/>
    <x v="2"/>
    <x v="7"/>
  </r>
  <r>
    <x v="1"/>
    <x v="98"/>
    <x v="0"/>
    <x v="0"/>
    <s v="-1.898575"/>
    <x v="1"/>
    <x v="0"/>
    <x v="1"/>
    <x v="2203"/>
    <n v="1.4410000000000001E-2"/>
    <x v="2572"/>
    <n v="0.66700000000000004"/>
    <n v="1.2648694519999992"/>
    <n v="4"/>
    <n v="349.2"/>
    <x v="40"/>
    <x v="7"/>
    <x v="10"/>
  </r>
  <r>
    <x v="1"/>
    <x v="99"/>
    <x v="0"/>
    <x v="0"/>
    <s v="-1.898575"/>
    <x v="1"/>
    <x v="0"/>
    <x v="1"/>
    <x v="2204"/>
    <n v="1.7490000000000002E-2"/>
    <x v="2573"/>
    <n v="0.81649999999999989"/>
    <n v="3.8843191199999998"/>
    <n v="4"/>
    <n v="195.6"/>
    <x v="22"/>
    <x v="3"/>
    <x v="12"/>
  </r>
  <r>
    <x v="1"/>
    <x v="100"/>
    <x v="0"/>
    <x v="0"/>
    <s v="-1.898575"/>
    <x v="1"/>
    <x v="0"/>
    <x v="1"/>
    <x v="2205"/>
    <n v="1.3310000000000001E-2"/>
    <x v="2574"/>
    <n v="1.1040000000000001"/>
    <n v="1.1843557439999985"/>
    <n v="1"/>
    <n v="130.79999999999998"/>
    <x v="54"/>
    <x v="5"/>
    <x v="1"/>
  </r>
  <r>
    <x v="1"/>
    <x v="101"/>
    <x v="0"/>
    <x v="0"/>
    <s v="-1.898575"/>
    <x v="1"/>
    <x v="0"/>
    <x v="1"/>
    <x v="2206"/>
    <n v="1.4740000000000001E-2"/>
    <x v="2575"/>
    <n v="1.3684999999999998"/>
    <n v="2.3217615189999981"/>
    <n v="3"/>
    <n v="327.59999999999997"/>
    <x v="48"/>
    <x v="4"/>
    <x v="2"/>
  </r>
  <r>
    <x v="1"/>
    <x v="102"/>
    <x v="0"/>
    <x v="0"/>
    <s v="-1.898575"/>
    <x v="1"/>
    <x v="0"/>
    <x v="1"/>
    <x v="2207"/>
    <n v="1.5070000000000002E-2"/>
    <x v="2576"/>
    <n v="2.5185"/>
    <n v="0.26567656500000003"/>
    <n v="4"/>
    <n v="199.2"/>
    <x v="35"/>
    <x v="6"/>
    <x v="2"/>
  </r>
  <r>
    <x v="1"/>
    <x v="103"/>
    <x v="0"/>
    <x v="0"/>
    <s v="-1.898575"/>
    <x v="1"/>
    <x v="0"/>
    <x v="1"/>
    <x v="2208"/>
    <n v="1.1990000000000001E-2"/>
    <x v="2577"/>
    <n v="1.6904999999999999"/>
    <n v="11.186513530499997"/>
    <n v="0"/>
    <n v="12"/>
    <x v="21"/>
    <x v="3"/>
    <x v="3"/>
  </r>
  <r>
    <x v="1"/>
    <x v="104"/>
    <x v="0"/>
    <x v="0"/>
    <s v="-1.898575"/>
    <x v="1"/>
    <x v="0"/>
    <x v="1"/>
    <x v="2209"/>
    <n v="1.7160000000000002E-2"/>
    <x v="2578"/>
    <n v="1.5294999999999999"/>
    <n v="3.1784172420000001"/>
    <n v="1"/>
    <n v="43.199999999999996"/>
    <x v="100"/>
    <x v="4"/>
    <x v="1"/>
  </r>
  <r>
    <x v="1"/>
    <x v="105"/>
    <x v="0"/>
    <x v="0"/>
    <s v="-1.898575"/>
    <x v="1"/>
    <x v="0"/>
    <x v="1"/>
    <x v="2210"/>
    <n v="9.5700000000000004E-3"/>
    <x v="2579"/>
    <n v="1.4604999999999999"/>
    <n v="5.4132862904999994"/>
    <n v="0"/>
    <n v="8.4"/>
    <x v="89"/>
    <x v="4"/>
    <x v="0"/>
  </r>
  <r>
    <x v="1"/>
    <x v="106"/>
    <x v="0"/>
    <x v="0"/>
    <s v="-1.898575"/>
    <x v="1"/>
    <x v="0"/>
    <x v="1"/>
    <x v="2211"/>
    <n v="1.7270000000000004E-2"/>
    <x v="2580"/>
    <n v="2.1159999999999997"/>
    <n v="14.515006703999994"/>
    <n v="3"/>
    <n v="310.8"/>
    <x v="48"/>
    <x v="6"/>
    <x v="1"/>
  </r>
  <r>
    <x v="1"/>
    <x v="107"/>
    <x v="0"/>
    <x v="0"/>
    <s v="-1.898575"/>
    <x v="1"/>
    <x v="0"/>
    <x v="1"/>
    <x v="2212"/>
    <n v="1.54E-2"/>
    <x v="2581"/>
    <n v="1.9204999999999999"/>
    <n v="1.5438515399999946"/>
    <n v="7"/>
    <n v="262.8"/>
    <x v="60"/>
    <x v="0"/>
    <x v="0"/>
  </r>
  <r>
    <x v="1"/>
    <x v="108"/>
    <x v="0"/>
    <x v="0"/>
    <s v="-1.898575"/>
    <x v="1"/>
    <x v="0"/>
    <x v="1"/>
    <x v="2213"/>
    <n v="1.4520000000000002E-2"/>
    <x v="2582"/>
    <n v="1.9779999999999998"/>
    <n v="5.9078191919999945"/>
    <n v="2"/>
    <n v="207.6"/>
    <x v="64"/>
    <x v="10"/>
    <x v="13"/>
  </r>
  <r>
    <x v="1"/>
    <x v="109"/>
    <x v="0"/>
    <x v="0"/>
    <s v="-1.898575"/>
    <x v="1"/>
    <x v="0"/>
    <x v="1"/>
    <x v="2214"/>
    <n v="1.4410000000000001E-2"/>
    <x v="2583"/>
    <n v="1.4375"/>
    <n v="0.33764431250000199"/>
    <n v="1"/>
    <n v="57.599999999999994"/>
    <x v="39"/>
    <x v="17"/>
    <x v="11"/>
  </r>
  <r>
    <x v="1"/>
    <x v="110"/>
    <x v="0"/>
    <x v="0"/>
    <s v="-1.898575"/>
    <x v="1"/>
    <x v="0"/>
    <x v="1"/>
    <x v="2215"/>
    <n v="1.529E-2"/>
    <x v="2584"/>
    <n v="2.5414999999999996"/>
    <n v="3.6022788944999968"/>
    <n v="6"/>
    <n v="382.8"/>
    <x v="52"/>
    <x v="0"/>
    <x v="6"/>
  </r>
  <r>
    <x v="1"/>
    <x v="111"/>
    <x v="0"/>
    <x v="0"/>
    <s v="-1.898575"/>
    <x v="1"/>
    <x v="0"/>
    <x v="1"/>
    <x v="2216"/>
    <n v="1.0339999999999998E-2"/>
    <x v="2585"/>
    <n v="2.0009999999999999"/>
    <n v="1.2765939779999982"/>
    <n v="5"/>
    <n v="181.2"/>
    <x v="74"/>
    <x v="9"/>
    <x v="7"/>
  </r>
  <r>
    <x v="1"/>
    <x v="112"/>
    <x v="0"/>
    <x v="0"/>
    <s v="-1.898575"/>
    <x v="1"/>
    <x v="0"/>
    <x v="1"/>
    <x v="2217"/>
    <n v="9.6800000000000011E-3"/>
    <x v="2586"/>
    <n v="1.1154999999999999"/>
    <n v="1.4404585359999986"/>
    <n v="2"/>
    <n v="219.6"/>
    <x v="58"/>
    <x v="6"/>
    <x v="6"/>
  </r>
  <r>
    <x v="1"/>
    <x v="113"/>
    <x v="0"/>
    <x v="0"/>
    <s v="-1.898575"/>
    <x v="1"/>
    <x v="0"/>
    <x v="1"/>
    <x v="2218"/>
    <n v="1.2320000000000003E-2"/>
    <x v="2587"/>
    <n v="1.9549999999999998"/>
    <n v="3.6152485599999986"/>
    <n v="1"/>
    <n v="75.599999999999994"/>
    <x v="37"/>
    <x v="16"/>
    <x v="7"/>
  </r>
  <r>
    <x v="1"/>
    <x v="114"/>
    <x v="0"/>
    <x v="0"/>
    <s v="-1.898575"/>
    <x v="1"/>
    <x v="0"/>
    <x v="1"/>
    <x v="2219"/>
    <n v="1.7160000000000002E-2"/>
    <x v="2588"/>
    <n v="0.71299999999999997"/>
    <n v="0.67170589199999975"/>
    <n v="6"/>
    <n v="471.59999999999997"/>
    <x v="40"/>
    <x v="7"/>
    <x v="8"/>
  </r>
  <r>
    <x v="1"/>
    <x v="115"/>
    <x v="0"/>
    <x v="0"/>
    <s v="-1.898575"/>
    <x v="1"/>
    <x v="0"/>
    <x v="1"/>
    <x v="2220"/>
    <n v="1.4410000000000001E-2"/>
    <x v="2589"/>
    <n v="2.5069999999999997"/>
    <n v="10.787184781999995"/>
    <n v="1"/>
    <n v="68.399999999999991"/>
    <x v="69"/>
    <x v="3"/>
    <x v="2"/>
  </r>
  <r>
    <x v="1"/>
    <x v="116"/>
    <x v="0"/>
    <x v="0"/>
    <s v="-1.898575"/>
    <x v="1"/>
    <x v="0"/>
    <x v="1"/>
    <x v="2221"/>
    <n v="1.4300000000000002E-2"/>
    <x v="2590"/>
    <n v="1.3915"/>
    <n v="2.2644436099999994"/>
    <n v="6"/>
    <n v="588"/>
    <x v="39"/>
    <x v="16"/>
    <x v="10"/>
  </r>
  <r>
    <x v="1"/>
    <x v="117"/>
    <x v="0"/>
    <x v="0"/>
    <s v="-1.898575"/>
    <x v="1"/>
    <x v="0"/>
    <x v="1"/>
    <x v="2222"/>
    <n v="1.3530000000000002E-2"/>
    <x v="2591"/>
    <n v="1.5640000000000001"/>
    <n v="8.7225312239999973"/>
    <n v="5"/>
    <n v="507.59999999999997"/>
    <x v="35"/>
    <x v="9"/>
    <x v="13"/>
  </r>
  <r>
    <x v="1"/>
    <x v="118"/>
    <x v="0"/>
    <x v="0"/>
    <s v="-1.898575"/>
    <x v="1"/>
    <x v="0"/>
    <x v="1"/>
    <x v="2223"/>
    <n v="9.3500000000000007E-3"/>
    <x v="2592"/>
    <n v="2.1044999999999998"/>
    <n v="5.8578652274999961"/>
    <n v="5"/>
    <n v="184.79999999999998"/>
    <x v="59"/>
    <x v="3"/>
    <x v="0"/>
  </r>
  <r>
    <x v="1"/>
    <x v="119"/>
    <x v="0"/>
    <x v="0"/>
    <s v="-1.898575"/>
    <x v="1"/>
    <x v="0"/>
    <x v="1"/>
    <x v="2224"/>
    <n v="9.6800000000000011E-3"/>
    <x v="2593"/>
    <n v="2.5874999999999999"/>
    <n v="0.33562980000000253"/>
    <n v="2"/>
    <n v="114"/>
    <x v="37"/>
    <x v="17"/>
    <x v="1"/>
  </r>
  <r>
    <x v="1"/>
    <x v="120"/>
    <x v="0"/>
    <x v="0"/>
    <s v="-1.898575"/>
    <x v="1"/>
    <x v="0"/>
    <x v="1"/>
    <x v="2225"/>
    <n v="1.2760000000000001E-2"/>
    <x v="2594"/>
    <n v="0.74749999999999994"/>
    <n v="1.9381419199999999"/>
    <n v="0"/>
    <n v="12"/>
    <x v="72"/>
    <x v="16"/>
    <x v="1"/>
  </r>
  <r>
    <x v="1"/>
    <x v="121"/>
    <x v="0"/>
    <x v="0"/>
    <s v="-1.898575"/>
    <x v="1"/>
    <x v="0"/>
    <x v="1"/>
    <x v="2226"/>
    <n v="9.7900000000000001E-3"/>
    <x v="2595"/>
    <n v="0.72449999999999992"/>
    <n v="4.3826751044999988"/>
    <n v="0"/>
    <n v="10.799999999999999"/>
    <x v="42"/>
    <x v="16"/>
    <x v="13"/>
  </r>
  <r>
    <x v="1"/>
    <x v="122"/>
    <x v="0"/>
    <x v="0"/>
    <s v="-1.898575"/>
    <x v="1"/>
    <x v="0"/>
    <x v="1"/>
    <x v="2227"/>
    <n v="1.1880000000000002E-2"/>
    <x v="2596"/>
    <n v="1.4375"/>
    <n v="9.6060937500000012"/>
    <n v="4"/>
    <n v="127.19999999999999"/>
    <x v="25"/>
    <x v="16"/>
    <x v="0"/>
  </r>
  <r>
    <x v="1"/>
    <x v="123"/>
    <x v="0"/>
    <x v="0"/>
    <s v="-1.898575"/>
    <x v="1"/>
    <x v="0"/>
    <x v="1"/>
    <x v="2228"/>
    <n v="1.0670000000000001E-2"/>
    <x v="2597"/>
    <n v="2.254"/>
    <n v="2.5709642419999992"/>
    <n v="0"/>
    <n v="9.6"/>
    <x v="35"/>
    <x v="5"/>
    <x v="8"/>
  </r>
  <r>
    <x v="1"/>
    <x v="124"/>
    <x v="0"/>
    <x v="0"/>
    <s v="-1.898575"/>
    <x v="1"/>
    <x v="0"/>
    <x v="1"/>
    <x v="2229"/>
    <n v="1.3090000000000001E-2"/>
    <x v="2598"/>
    <n v="1.0924999999999998"/>
    <n v="8.4560778224999975"/>
    <n v="4"/>
    <n v="250.79999999999998"/>
    <x v="76"/>
    <x v="2"/>
    <x v="1"/>
  </r>
  <r>
    <x v="1"/>
    <x v="125"/>
    <x v="0"/>
    <x v="0"/>
    <s v="-1.898575"/>
    <x v="1"/>
    <x v="0"/>
    <x v="1"/>
    <x v="2230"/>
    <n v="1.4300000000000002E-2"/>
    <x v="2599"/>
    <n v="2.4379999999999993"/>
    <n v="3.6397389599999985"/>
    <n v="1"/>
    <n v="60"/>
    <x v="37"/>
    <x v="3"/>
    <x v="1"/>
  </r>
  <r>
    <x v="1"/>
    <x v="126"/>
    <x v="0"/>
    <x v="0"/>
    <s v="-1.898575"/>
    <x v="1"/>
    <x v="0"/>
    <x v="1"/>
    <x v="2231"/>
    <n v="1.6830000000000001E-2"/>
    <x v="2600"/>
    <n v="1.8399999999999999"/>
    <n v="1.941643439999998"/>
    <n v="7"/>
    <n v="295.2"/>
    <x v="26"/>
    <x v="17"/>
    <x v="11"/>
  </r>
  <r>
    <x v="1"/>
    <x v="127"/>
    <x v="0"/>
    <x v="0"/>
    <s v="-1.898575"/>
    <x v="1"/>
    <x v="0"/>
    <x v="1"/>
    <x v="2232"/>
    <n v="1.7600000000000001E-2"/>
    <x v="2601"/>
    <n v="2.024"/>
    <n v="8.4246976"/>
    <n v="4"/>
    <n v="252"/>
    <x v="71"/>
    <x v="16"/>
    <x v="10"/>
  </r>
  <r>
    <x v="1"/>
    <x v="128"/>
    <x v="0"/>
    <x v="0"/>
    <s v="-1.898575"/>
    <x v="1"/>
    <x v="0"/>
    <x v="1"/>
    <x v="2233"/>
    <n v="1.529E-2"/>
    <x v="2602"/>
    <n v="1.4834999999999998"/>
    <n v="6.6800595674999999"/>
    <n v="6"/>
    <n v="309.59999999999997"/>
    <x v="90"/>
    <x v="19"/>
    <x v="6"/>
  </r>
  <r>
    <x v="1"/>
    <x v="129"/>
    <x v="0"/>
    <x v="0"/>
    <s v="-1.898575"/>
    <x v="1"/>
    <x v="0"/>
    <x v="1"/>
    <x v="2234"/>
    <n v="9.3500000000000007E-3"/>
    <x v="2603"/>
    <n v="1.1729999999999998"/>
    <n v="1.8644835000000547E-2"/>
    <n v="7"/>
    <n v="266.39999999999998"/>
    <x v="58"/>
    <x v="5"/>
    <x v="9"/>
  </r>
  <r>
    <x v="1"/>
    <x v="130"/>
    <x v="0"/>
    <x v="0"/>
    <s v="-1.898575"/>
    <x v="1"/>
    <x v="0"/>
    <x v="1"/>
    <x v="2235"/>
    <n v="9.5700000000000004E-3"/>
    <x v="2604"/>
    <n v="1.2995000000000001"/>
    <n v="6.101207078999999"/>
    <n v="4"/>
    <n v="355.2"/>
    <x v="90"/>
    <x v="10"/>
    <x v="12"/>
  </r>
  <r>
    <x v="1"/>
    <x v="131"/>
    <x v="0"/>
    <x v="0"/>
    <s v="-1.898575"/>
    <x v="1"/>
    <x v="0"/>
    <x v="1"/>
    <x v="2236"/>
    <n v="1.089E-2"/>
    <x v="2605"/>
    <n v="0.89699999999999991"/>
    <n v="0.89966319299999986"/>
    <n v="3"/>
    <n v="229.2"/>
    <x v="66"/>
    <x v="23"/>
    <x v="3"/>
  </r>
  <r>
    <x v="1"/>
    <x v="132"/>
    <x v="0"/>
    <x v="0"/>
    <s v="-1.898575"/>
    <x v="1"/>
    <x v="0"/>
    <x v="1"/>
    <x v="2237"/>
    <n v="1.1550000000000001E-2"/>
    <x v="2606"/>
    <n v="2.3114999999999997"/>
    <n v="0.12547977750000133"/>
    <n v="3"/>
    <n v="90"/>
    <x v="74"/>
    <x v="3"/>
    <x v="13"/>
  </r>
  <r>
    <x v="1"/>
    <x v="133"/>
    <x v="0"/>
    <x v="0"/>
    <s v="-1.898575"/>
    <x v="1"/>
    <x v="0"/>
    <x v="1"/>
    <x v="2238"/>
    <n v="1.3530000000000002E-2"/>
    <x v="2607"/>
    <n v="1.7939999999999998"/>
    <n v="3.6821867940000002"/>
    <n v="5"/>
    <n v="506.4"/>
    <x v="42"/>
    <x v="4"/>
    <x v="6"/>
  </r>
  <r>
    <x v="1"/>
    <x v="134"/>
    <x v="0"/>
    <x v="0"/>
    <s v="-1.898575"/>
    <x v="1"/>
    <x v="0"/>
    <x v="1"/>
    <x v="2239"/>
    <n v="1.2100000000000001E-2"/>
    <x v="2608"/>
    <n v="1.1039999999999999"/>
    <n v="2.453938079999999"/>
    <n v="6"/>
    <n v="511.2"/>
    <x v="48"/>
    <x v="19"/>
    <x v="0"/>
  </r>
  <r>
    <x v="1"/>
    <x v="135"/>
    <x v="0"/>
    <x v="0"/>
    <s v="-1.898575"/>
    <x v="1"/>
    <x v="0"/>
    <x v="1"/>
    <x v="2240"/>
    <n v="1.6610000000000003E-2"/>
    <x v="2609"/>
    <n v="1.0349999999999999"/>
    <n v="7.6192063199999982"/>
    <n v="4"/>
    <n v="393.59999999999997"/>
    <x v="61"/>
    <x v="7"/>
    <x v="7"/>
  </r>
  <r>
    <x v="1"/>
    <x v="136"/>
    <x v="0"/>
    <x v="0"/>
    <s v="-1.898575"/>
    <x v="1"/>
    <x v="0"/>
    <x v="1"/>
    <x v="2241"/>
    <n v="9.130000000000001E-3"/>
    <x v="2610"/>
    <n v="1.0349999999999999"/>
    <n v="0.63028498499999908"/>
    <n v="2"/>
    <n v="146.4"/>
    <x v="48"/>
    <x v="4"/>
    <x v="0"/>
  </r>
  <r>
    <x v="1"/>
    <x v="137"/>
    <x v="0"/>
    <x v="0"/>
    <s v="-1.898575"/>
    <x v="1"/>
    <x v="0"/>
    <x v="1"/>
    <x v="2237"/>
    <n v="1.562E-2"/>
    <x v="2611"/>
    <n v="2.5414999999999996"/>
    <n v="0.18658168100000197"/>
    <n v="7"/>
    <n v="432"/>
    <x v="36"/>
    <x v="4"/>
    <x v="10"/>
  </r>
  <r>
    <x v="1"/>
    <x v="138"/>
    <x v="0"/>
    <x v="0"/>
    <s v="-1.898575"/>
    <x v="1"/>
    <x v="0"/>
    <x v="1"/>
    <x v="2242"/>
    <n v="1.1770000000000003E-2"/>
    <x v="2612"/>
    <n v="1.8169999999999997"/>
    <n v="3.5714770299999978"/>
    <n v="7"/>
    <n v="696"/>
    <x v="57"/>
    <x v="4"/>
    <x v="1"/>
  </r>
  <r>
    <x v="1"/>
    <x v="139"/>
    <x v="0"/>
    <x v="0"/>
    <s v="-1.898575"/>
    <x v="1"/>
    <x v="0"/>
    <x v="1"/>
    <x v="2243"/>
    <n v="1.2650000000000002E-2"/>
    <x v="2613"/>
    <n v="0.87399999999999989"/>
    <n v="2.3637941799999997"/>
    <n v="6"/>
    <n v="540"/>
    <x v="99"/>
    <x v="2"/>
    <x v="6"/>
  </r>
  <r>
    <x v="1"/>
    <x v="140"/>
    <x v="0"/>
    <x v="0"/>
    <s v="-1.898575"/>
    <x v="1"/>
    <x v="0"/>
    <x v="1"/>
    <x v="2244"/>
    <n v="1.617E-2"/>
    <x v="2614"/>
    <n v="1.3109999999999999"/>
    <n v="9.7302813300000004"/>
    <n v="2"/>
    <n v="226.79999999999998"/>
    <x v="90"/>
    <x v="14"/>
    <x v="6"/>
  </r>
  <r>
    <x v="1"/>
    <x v="141"/>
    <x v="0"/>
    <x v="0"/>
    <s v="-1.898575"/>
    <x v="1"/>
    <x v="0"/>
    <x v="1"/>
    <x v="2245"/>
    <n v="1.3640000000000001E-2"/>
    <x v="2615"/>
    <n v="0.78200000000000003"/>
    <n v="5.5231033439999999"/>
    <n v="4"/>
    <n v="436.8"/>
    <x v="90"/>
    <x v="7"/>
    <x v="2"/>
  </r>
  <r>
    <x v="1"/>
    <x v="142"/>
    <x v="0"/>
    <x v="0"/>
    <s v="-1.898575"/>
    <x v="1"/>
    <x v="0"/>
    <x v="1"/>
    <x v="2246"/>
    <n v="9.130000000000001E-3"/>
    <x v="2616"/>
    <n v="1.1154999999999999"/>
    <n v="6.1789452504999982"/>
    <n v="6"/>
    <n v="483.59999999999997"/>
    <x v="21"/>
    <x v="11"/>
    <x v="6"/>
  </r>
  <r>
    <x v="1"/>
    <x v="143"/>
    <x v="0"/>
    <x v="0"/>
    <s v="-1.898575"/>
    <x v="1"/>
    <x v="0"/>
    <x v="1"/>
    <x v="2247"/>
    <n v="1.584E-2"/>
    <x v="2617"/>
    <n v="1.3340000000000001"/>
    <n v="4.2387903359999983"/>
    <n v="2"/>
    <n v="219.6"/>
    <x v="60"/>
    <x v="8"/>
    <x v="6"/>
  </r>
  <r>
    <x v="1"/>
    <x v="144"/>
    <x v="0"/>
    <x v="0"/>
    <s v="-1.898575"/>
    <x v="1"/>
    <x v="0"/>
    <x v="1"/>
    <x v="2248"/>
    <n v="1.5510000000000001E-2"/>
    <x v="2618"/>
    <n v="1.863"/>
    <n v="5.8859379810000005"/>
    <n v="2"/>
    <n v="141.6"/>
    <x v="48"/>
    <x v="10"/>
    <x v="3"/>
  </r>
  <r>
    <x v="1"/>
    <x v="145"/>
    <x v="0"/>
    <x v="0"/>
    <s v="-1.898575"/>
    <x v="1"/>
    <x v="0"/>
    <x v="1"/>
    <x v="2249"/>
    <n v="1.7490000000000002E-2"/>
    <x v="2619"/>
    <n v="0.69000000000000006"/>
    <n v="2.5789529699999982"/>
    <n v="6"/>
    <n v="600"/>
    <x v="48"/>
    <x v="8"/>
    <x v="6"/>
  </r>
  <r>
    <x v="1"/>
    <x v="146"/>
    <x v="0"/>
    <x v="0"/>
    <s v="-1.898575"/>
    <x v="1"/>
    <x v="0"/>
    <x v="1"/>
    <x v="2250"/>
    <n v="1.7050000000000003E-2"/>
    <x v="2620"/>
    <n v="1.8514999999999999"/>
    <n v="10.745772729999997"/>
    <n v="7"/>
    <n v="358.8"/>
    <x v="42"/>
    <x v="16"/>
    <x v="2"/>
  </r>
  <r>
    <x v="1"/>
    <x v="147"/>
    <x v="0"/>
    <x v="0"/>
    <s v="-1.898575"/>
    <x v="1"/>
    <x v="0"/>
    <x v="1"/>
    <x v="2251"/>
    <n v="1.2539999999999999E-2"/>
    <x v="2621"/>
    <n v="1.4604999999999999"/>
    <n v="2.9285157329999998"/>
    <n v="3"/>
    <n v="240"/>
    <x v="57"/>
    <x v="9"/>
    <x v="13"/>
  </r>
  <r>
    <x v="1"/>
    <x v="148"/>
    <x v="0"/>
    <x v="0"/>
    <s v="-1.898575"/>
    <x v="1"/>
    <x v="0"/>
    <x v="1"/>
    <x v="2252"/>
    <n v="9.2399999999999999E-3"/>
    <x v="2622"/>
    <n v="2.415"/>
    <n v="0.93498174000000012"/>
    <n v="0"/>
    <n v="3.5999999999999996"/>
    <x v="37"/>
    <x v="2"/>
    <x v="1"/>
  </r>
  <r>
    <x v="1"/>
    <x v="149"/>
    <x v="0"/>
    <x v="0"/>
    <s v="-1.898575"/>
    <x v="1"/>
    <x v="0"/>
    <x v="1"/>
    <x v="2253"/>
    <n v="1.089E-2"/>
    <x v="2623"/>
    <n v="0.85099999999999998"/>
    <n v="0.21685692599999981"/>
    <n v="2"/>
    <n v="193.2"/>
    <x v="72"/>
    <x v="17"/>
    <x v="6"/>
  </r>
  <r>
    <x v="1"/>
    <x v="150"/>
    <x v="0"/>
    <x v="0"/>
    <s v="-1.898575"/>
    <x v="1"/>
    <x v="0"/>
    <x v="1"/>
    <x v="2254"/>
    <n v="9.7900000000000001E-3"/>
    <x v="2624"/>
    <n v="1.5754999999999999"/>
    <n v="2.2519251699999998"/>
    <n v="2"/>
    <n v="70.8"/>
    <x v="71"/>
    <x v="17"/>
    <x v="3"/>
  </r>
  <r>
    <x v="1"/>
    <x v="151"/>
    <x v="0"/>
    <x v="0"/>
    <s v="-1.898575"/>
    <x v="1"/>
    <x v="0"/>
    <x v="1"/>
    <x v="2255"/>
    <n v="1.4740000000000001E-2"/>
    <x v="2625"/>
    <n v="2.3459999999999996"/>
    <n v="1.1411413200000033"/>
    <n v="1"/>
    <n v="85.2"/>
    <x v="58"/>
    <x v="6"/>
    <x v="9"/>
  </r>
  <r>
    <x v="1"/>
    <x v="152"/>
    <x v="0"/>
    <x v="0"/>
    <s v="-1.898575"/>
    <x v="1"/>
    <x v="0"/>
    <x v="1"/>
    <x v="2256"/>
    <n v="8.910000000000003E-3"/>
    <x v="2626"/>
    <n v="0.74749999999999994"/>
    <n v="0.88647594750000025"/>
    <n v="1"/>
    <n v="132"/>
    <x v="66"/>
    <x v="9"/>
    <x v="4"/>
  </r>
  <r>
    <x v="1"/>
    <x v="153"/>
    <x v="0"/>
    <x v="0"/>
    <s v="-1.898575"/>
    <x v="1"/>
    <x v="0"/>
    <x v="1"/>
    <x v="2257"/>
    <n v="1.54E-2"/>
    <x v="2627"/>
    <n v="0.87399999999999989"/>
    <n v="0.18035863999999968"/>
    <n v="7"/>
    <n v="426"/>
    <x v="37"/>
    <x v="3"/>
    <x v="3"/>
  </r>
  <r>
    <x v="1"/>
    <x v="154"/>
    <x v="0"/>
    <x v="0"/>
    <s v="-1.898575"/>
    <x v="1"/>
    <x v="0"/>
    <x v="1"/>
    <x v="2258"/>
    <n v="1.694E-2"/>
    <x v="2628"/>
    <n v="2.1734999999999998"/>
    <n v="0.30191653800000184"/>
    <n v="4"/>
    <n v="175.2"/>
    <x v="37"/>
    <x v="4"/>
    <x v="2"/>
  </r>
  <r>
    <x v="1"/>
    <x v="155"/>
    <x v="0"/>
    <x v="0"/>
    <s v="-1.898575"/>
    <x v="1"/>
    <x v="0"/>
    <x v="1"/>
    <x v="2259"/>
    <n v="1.5510000000000001E-2"/>
    <x v="2629"/>
    <n v="2.3459999999999996"/>
    <n v="20.169014777999998"/>
    <n v="0"/>
    <n v="14.399999999999999"/>
    <x v="28"/>
    <x v="9"/>
    <x v="15"/>
  </r>
  <r>
    <x v="1"/>
    <x v="156"/>
    <x v="0"/>
    <x v="0"/>
    <s v="-1.898575"/>
    <x v="1"/>
    <x v="0"/>
    <x v="1"/>
    <x v="2260"/>
    <n v="1.617E-2"/>
    <x v="2630"/>
    <n v="2.5069999999999997"/>
    <n v="15.226144163999995"/>
    <n v="4"/>
    <n v="142.79999999999998"/>
    <x v="65"/>
    <x v="9"/>
    <x v="3"/>
  </r>
  <r>
    <x v="1"/>
    <x v="157"/>
    <x v="0"/>
    <x v="0"/>
    <s v="-1.898575"/>
    <x v="1"/>
    <x v="0"/>
    <x v="1"/>
    <x v="2261"/>
    <n v="1.6390000000000002E-2"/>
    <x v="2631"/>
    <n v="1.7134999999999998"/>
    <n v="19.024281110999997"/>
    <n v="3"/>
    <n v="133.19999999999999"/>
    <x v="70"/>
    <x v="19"/>
    <x v="1"/>
  </r>
  <r>
    <x v="1"/>
    <x v="158"/>
    <x v="0"/>
    <x v="0"/>
    <s v="-1.898575"/>
    <x v="1"/>
    <x v="0"/>
    <x v="1"/>
    <x v="2262"/>
    <n v="9.6800000000000011E-3"/>
    <x v="2632"/>
    <n v="1.3340000000000001"/>
    <n v="0.29958438399999915"/>
    <n v="6"/>
    <n v="572.4"/>
    <x v="87"/>
    <x v="7"/>
    <x v="4"/>
  </r>
  <r>
    <x v="1"/>
    <x v="159"/>
    <x v="0"/>
    <x v="0"/>
    <s v="-1.898575"/>
    <x v="1"/>
    <x v="0"/>
    <x v="1"/>
    <x v="2263"/>
    <n v="1.7600000000000001E-2"/>
    <x v="2633"/>
    <n v="0.88549999999999984"/>
    <n v="1.4930238399999991"/>
    <n v="3"/>
    <n v="168"/>
    <x v="103"/>
    <x v="11"/>
    <x v="13"/>
  </r>
  <r>
    <x v="1"/>
    <x v="160"/>
    <x v="0"/>
    <x v="0"/>
    <s v="-1.898575"/>
    <x v="1"/>
    <x v="0"/>
    <x v="1"/>
    <x v="2264"/>
    <n v="1.298E-2"/>
    <x v="2634"/>
    <n v="2.6795"/>
    <n v="25.448460146999992"/>
    <n v="5"/>
    <n v="507.59999999999997"/>
    <x v="31"/>
    <x v="23"/>
    <x v="4"/>
  </r>
  <r>
    <x v="1"/>
    <x v="161"/>
    <x v="0"/>
    <x v="0"/>
    <s v="-1.898575"/>
    <x v="1"/>
    <x v="0"/>
    <x v="1"/>
    <x v="2265"/>
    <n v="9.2399999999999999E-3"/>
    <x v="2635"/>
    <n v="1.0004999999999999"/>
    <n v="1.5503227739999992"/>
    <n v="5"/>
    <n v="336"/>
    <x v="99"/>
    <x v="0"/>
    <x v="7"/>
  </r>
  <r>
    <x v="1"/>
    <x v="162"/>
    <x v="0"/>
    <x v="0"/>
    <s v="-1.898575"/>
    <x v="1"/>
    <x v="0"/>
    <x v="1"/>
    <x v="2266"/>
    <n v="9.5700000000000004E-3"/>
    <x v="2636"/>
    <n v="0.71299999999999997"/>
    <n v="5.936366699999953E-2"/>
    <n v="2"/>
    <n v="229.2"/>
    <x v="75"/>
    <x v="5"/>
    <x v="7"/>
  </r>
  <r>
    <x v="1"/>
    <x v="163"/>
    <x v="0"/>
    <x v="0"/>
    <s v="-1.898575"/>
    <x v="1"/>
    <x v="0"/>
    <x v="1"/>
    <x v="2267"/>
    <n v="1.6830000000000001E-2"/>
    <x v="2637"/>
    <n v="0.7589999999999999"/>
    <n v="3.3838246529999982"/>
    <n v="1"/>
    <n v="97.2"/>
    <x v="100"/>
    <x v="6"/>
    <x v="10"/>
  </r>
  <r>
    <x v="1"/>
    <x v="164"/>
    <x v="0"/>
    <x v="0"/>
    <s v="-1.898575"/>
    <x v="1"/>
    <x v="0"/>
    <x v="1"/>
    <x v="2268"/>
    <n v="1.694E-2"/>
    <x v="2638"/>
    <n v="1.9089999999999998"/>
    <n v="4.1166859579999988"/>
    <n v="0"/>
    <n v="19.2"/>
    <x v="92"/>
    <x v="0"/>
    <x v="8"/>
  </r>
  <r>
    <x v="1"/>
    <x v="165"/>
    <x v="0"/>
    <x v="0"/>
    <s v="-1.898575"/>
    <x v="1"/>
    <x v="0"/>
    <x v="1"/>
    <x v="2269"/>
    <n v="1.1880000000000002E-2"/>
    <x v="2639"/>
    <n v="1.5294999999999999"/>
    <n v="1.3264435800000001"/>
    <n v="7"/>
    <n v="532.79999999999995"/>
    <x v="106"/>
    <x v="17"/>
    <x v="4"/>
  </r>
  <r>
    <x v="1"/>
    <x v="166"/>
    <x v="0"/>
    <x v="0"/>
    <s v="-1.898575"/>
    <x v="1"/>
    <x v="0"/>
    <x v="1"/>
    <x v="2270"/>
    <n v="1.298E-2"/>
    <x v="2640"/>
    <n v="1.9550000000000001"/>
    <n v="4.8772479799999955"/>
    <n v="0"/>
    <n v="2.4"/>
    <x v="68"/>
    <x v="6"/>
    <x v="6"/>
  </r>
  <r>
    <x v="1"/>
    <x v="167"/>
    <x v="0"/>
    <x v="0"/>
    <s v="-1.898575"/>
    <x v="1"/>
    <x v="0"/>
    <x v="1"/>
    <x v="2271"/>
    <n v="1.2320000000000003E-2"/>
    <x v="2641"/>
    <n v="0.94299999999999995"/>
    <n v="0.30322353599999902"/>
    <n v="3"/>
    <n v="210"/>
    <x v="37"/>
    <x v="6"/>
    <x v="7"/>
  </r>
  <r>
    <x v="1"/>
    <x v="168"/>
    <x v="0"/>
    <x v="0"/>
    <s v="-1.898575"/>
    <x v="1"/>
    <x v="0"/>
    <x v="1"/>
    <x v="2272"/>
    <n v="1.4080000000000002E-2"/>
    <x v="2642"/>
    <n v="2.6680000000000001"/>
    <n v="13.910482432"/>
    <n v="7"/>
    <n v="682.8"/>
    <x v="68"/>
    <x v="3"/>
    <x v="13"/>
  </r>
  <r>
    <x v="1"/>
    <x v="169"/>
    <x v="0"/>
    <x v="0"/>
    <s v="-1.898575"/>
    <x v="1"/>
    <x v="0"/>
    <x v="1"/>
    <x v="2273"/>
    <n v="1.2210000000000002E-2"/>
    <x v="2643"/>
    <n v="1.6445000000000001"/>
    <n v="2.9255605665000002"/>
    <n v="5"/>
    <n v="480"/>
    <x v="40"/>
    <x v="2"/>
    <x v="13"/>
  </r>
  <r>
    <x v="1"/>
    <x v="170"/>
    <x v="0"/>
    <x v="0"/>
    <s v="-1.898575"/>
    <x v="1"/>
    <x v="0"/>
    <x v="1"/>
    <x v="2274"/>
    <n v="1.5180000000000001E-2"/>
    <x v="2644"/>
    <n v="1.2304999999999997"/>
    <n v="10.650760097999994"/>
    <n v="1"/>
    <n v="66"/>
    <x v="41"/>
    <x v="9"/>
    <x v="8"/>
  </r>
  <r>
    <x v="1"/>
    <x v="171"/>
    <x v="0"/>
    <x v="0"/>
    <s v="-1.898575"/>
    <x v="1"/>
    <x v="0"/>
    <x v="1"/>
    <x v="2275"/>
    <n v="1.7160000000000002E-2"/>
    <x v="2645"/>
    <n v="2.4839999999999995"/>
    <n v="0.52003036799999991"/>
    <n v="5"/>
    <n v="294"/>
    <x v="54"/>
    <x v="11"/>
    <x v="10"/>
  </r>
  <r>
    <x v="1"/>
    <x v="172"/>
    <x v="0"/>
    <x v="0"/>
    <s v="-1.898575"/>
    <x v="1"/>
    <x v="0"/>
    <x v="1"/>
    <x v="2276"/>
    <n v="1.3310000000000001E-2"/>
    <x v="2646"/>
    <n v="1.7709999999999999"/>
    <n v="9.7753125469999951"/>
    <n v="0"/>
    <n v="26.4"/>
    <x v="46"/>
    <x v="17"/>
    <x v="1"/>
  </r>
  <r>
    <x v="1"/>
    <x v="173"/>
    <x v="0"/>
    <x v="0"/>
    <s v="-1.898575"/>
    <x v="1"/>
    <x v="0"/>
    <x v="1"/>
    <x v="2277"/>
    <n v="9.5700000000000004E-3"/>
    <x v="2647"/>
    <n v="2.4494999999999996"/>
    <n v="0.96111031499999977"/>
    <n v="7"/>
    <n v="631.19999999999993"/>
    <x v="73"/>
    <x v="14"/>
    <x v="4"/>
  </r>
  <r>
    <x v="1"/>
    <x v="174"/>
    <x v="0"/>
    <x v="0"/>
    <s v="-1.898575"/>
    <x v="1"/>
    <x v="0"/>
    <x v="1"/>
    <x v="2278"/>
    <n v="1.056E-2"/>
    <x v="2648"/>
    <n v="0.93149999999999988"/>
    <n v="0.15050059199999954"/>
    <n v="1"/>
    <n v="100.8"/>
    <x v="80"/>
    <x v="8"/>
    <x v="1"/>
  </r>
  <r>
    <x v="1"/>
    <x v="175"/>
    <x v="0"/>
    <x v="0"/>
    <s v="-1.898575"/>
    <x v="1"/>
    <x v="0"/>
    <x v="1"/>
    <x v="2279"/>
    <n v="9.2399999999999999E-3"/>
    <x v="2649"/>
    <n v="1.8514999999999999"/>
    <n v="7.8576400979999983"/>
    <n v="4"/>
    <n v="154.79999999999998"/>
    <x v="93"/>
    <x v="10"/>
    <x v="11"/>
  </r>
  <r>
    <x v="1"/>
    <x v="176"/>
    <x v="0"/>
    <x v="0"/>
    <s v="-1.898575"/>
    <x v="1"/>
    <x v="0"/>
    <x v="1"/>
    <x v="2280"/>
    <n v="1.4850000000000002E-2"/>
    <x v="2650"/>
    <n v="1.9779999999999998"/>
    <n v="19.524432509999997"/>
    <n v="6"/>
    <n v="363.59999999999997"/>
    <x v="37"/>
    <x v="19"/>
    <x v="4"/>
  </r>
  <r>
    <x v="1"/>
    <x v="177"/>
    <x v="0"/>
    <x v="0"/>
    <s v="-1.898575"/>
    <x v="1"/>
    <x v="0"/>
    <x v="1"/>
    <x v="2281"/>
    <n v="1.5070000000000002E-2"/>
    <x v="2651"/>
    <n v="2.4609999999999994"/>
    <n v="17.008222021999995"/>
    <n v="5"/>
    <n v="392.4"/>
    <x v="70"/>
    <x v="19"/>
    <x v="8"/>
  </r>
  <r>
    <x v="1"/>
    <x v="178"/>
    <x v="0"/>
    <x v="0"/>
    <s v="-1.898575"/>
    <x v="1"/>
    <x v="0"/>
    <x v="1"/>
    <x v="2282"/>
    <n v="1.2320000000000003E-2"/>
    <x v="2652"/>
    <n v="2.4609999999999999"/>
    <n v="0.40021766400000003"/>
    <n v="5"/>
    <n v="492"/>
    <x v="98"/>
    <x v="23"/>
    <x v="13"/>
  </r>
  <r>
    <x v="1"/>
    <x v="179"/>
    <x v="0"/>
    <x v="0"/>
    <s v="-1.898575"/>
    <x v="1"/>
    <x v="0"/>
    <x v="1"/>
    <x v="2283"/>
    <n v="1.0670000000000001E-2"/>
    <x v="2653"/>
    <n v="1.7825"/>
    <n v="2.6893254850000003"/>
    <n v="5"/>
    <n v="292.8"/>
    <x v="3"/>
    <x v="3"/>
    <x v="2"/>
  </r>
  <r>
    <x v="1"/>
    <x v="180"/>
    <x v="0"/>
    <x v="0"/>
    <s v="-1.898575"/>
    <x v="1"/>
    <x v="0"/>
    <x v="1"/>
    <x v="2284"/>
    <n v="1.5070000000000002E-2"/>
    <x v="2654"/>
    <n v="1.0694999999999999"/>
    <n v="2.5787784"/>
    <n v="6"/>
    <n v="289.2"/>
    <x v="87"/>
    <x v="10"/>
    <x v="0"/>
  </r>
  <r>
    <x v="1"/>
    <x v="181"/>
    <x v="0"/>
    <x v="0"/>
    <s v="-1.898575"/>
    <x v="1"/>
    <x v="0"/>
    <x v="1"/>
    <x v="2285"/>
    <n v="1.7160000000000002E-2"/>
    <x v="2655"/>
    <n v="1.587"/>
    <n v="6.8354629199999977"/>
    <n v="0"/>
    <n v="26.4"/>
    <x v="68"/>
    <x v="0"/>
    <x v="2"/>
  </r>
  <r>
    <x v="1"/>
    <x v="182"/>
    <x v="0"/>
    <x v="0"/>
    <s v="-1.898575"/>
    <x v="1"/>
    <x v="0"/>
    <x v="1"/>
    <x v="2286"/>
    <n v="1.5510000000000001E-2"/>
    <x v="2656"/>
    <n v="2.0585"/>
    <n v="17.419553976"/>
    <n v="7"/>
    <n v="680.4"/>
    <x v="25"/>
    <x v="3"/>
    <x v="13"/>
  </r>
  <r>
    <x v="1"/>
    <x v="183"/>
    <x v="0"/>
    <x v="0"/>
    <s v="-1.898575"/>
    <x v="1"/>
    <x v="0"/>
    <x v="1"/>
    <x v="2287"/>
    <n v="1.5180000000000001E-2"/>
    <x v="2657"/>
    <n v="1.9894999999999998"/>
    <n v="16.263028485"/>
    <n v="7"/>
    <n v="590.4"/>
    <x v="53"/>
    <x v="0"/>
    <x v="3"/>
  </r>
  <r>
    <x v="2"/>
    <x v="184"/>
    <x v="0"/>
    <x v="0"/>
    <s v="-1.898575"/>
    <x v="1"/>
    <x v="0"/>
    <x v="1"/>
    <x v="1155"/>
    <n v="1.188E-2"/>
    <x v="2658"/>
    <n v="1.2304999999999999"/>
    <n v="16.065555659999998"/>
    <n v="9"/>
    <n v="884.4"/>
    <x v="40"/>
    <x v="2"/>
    <x v="8"/>
  </r>
  <r>
    <x v="2"/>
    <x v="185"/>
    <x v="0"/>
    <x v="0"/>
    <s v="-1.898575"/>
    <x v="1"/>
    <x v="0"/>
    <x v="1"/>
    <x v="2288"/>
    <n v="1.3310000000000001E-2"/>
    <x v="2659"/>
    <n v="2.2079999999999997"/>
    <n v="35.207399039999999"/>
    <n v="6"/>
    <n v="572.4"/>
    <x v="49"/>
    <x v="4"/>
    <x v="9"/>
  </r>
  <r>
    <x v="2"/>
    <x v="186"/>
    <x v="0"/>
    <x v="0"/>
    <s v="-1.898575"/>
    <x v="1"/>
    <x v="0"/>
    <x v="1"/>
    <x v="2289"/>
    <n v="1.2869999999999999E-2"/>
    <x v="2660"/>
    <n v="2.4724999999999997"/>
    <n v="31.407401024999992"/>
    <n v="4"/>
    <n v="202.79999999999998"/>
    <x v="53"/>
    <x v="0"/>
    <x v="3"/>
  </r>
  <r>
    <x v="2"/>
    <x v="187"/>
    <x v="0"/>
    <x v="0"/>
    <s v="-1.898575"/>
    <x v="1"/>
    <x v="0"/>
    <x v="1"/>
    <x v="2290"/>
    <n v="1.584E-2"/>
    <x v="2661"/>
    <n v="1.7594999999999998"/>
    <n v="29.459097359999998"/>
    <n v="6"/>
    <n v="386.4"/>
    <x v="106"/>
    <x v="3"/>
    <x v="10"/>
  </r>
  <r>
    <x v="2"/>
    <x v="188"/>
    <x v="0"/>
    <x v="0"/>
    <s v="-1.898575"/>
    <x v="1"/>
    <x v="0"/>
    <x v="1"/>
    <x v="602"/>
    <n v="1.4849999999999999E-2"/>
    <x v="2662"/>
    <n v="1.0465"/>
    <n v="17.980387424999996"/>
    <n v="4"/>
    <n v="349.2"/>
    <x v="95"/>
    <x v="19"/>
    <x v="7"/>
  </r>
  <r>
    <x v="2"/>
    <x v="189"/>
    <x v="0"/>
    <x v="0"/>
    <s v="-1.898575"/>
    <x v="1"/>
    <x v="0"/>
    <x v="1"/>
    <x v="2291"/>
    <n v="1.8920000000000003E-2"/>
    <x v="2663"/>
    <n v="0.58649999999999991"/>
    <n v="10.16446728"/>
    <n v="7"/>
    <n v="416.4"/>
    <x v="91"/>
    <x v="14"/>
    <x v="11"/>
  </r>
  <r>
    <x v="2"/>
    <x v="190"/>
    <x v="0"/>
    <x v="0"/>
    <s v="-1.898575"/>
    <x v="1"/>
    <x v="0"/>
    <x v="1"/>
    <x v="2292"/>
    <n v="1.4520000000000002E-2"/>
    <x v="2664"/>
    <n v="1.2994999999999999"/>
    <n v="15.717660420000001"/>
    <n v="6"/>
    <n v="427.2"/>
    <x v="68"/>
    <x v="4"/>
    <x v="6"/>
  </r>
  <r>
    <x v="2"/>
    <x v="191"/>
    <x v="0"/>
    <x v="0"/>
    <s v="-1.898575"/>
    <x v="1"/>
    <x v="0"/>
    <x v="1"/>
    <x v="2293"/>
    <n v="1.3639999999999999E-2"/>
    <x v="2665"/>
    <n v="2.4609999999999999"/>
    <n v="40.281647999999997"/>
    <n v="5"/>
    <n v="405.59999999999997"/>
    <x v="36"/>
    <x v="10"/>
    <x v="0"/>
  </r>
  <r>
    <x v="2"/>
    <x v="192"/>
    <x v="0"/>
    <x v="0"/>
    <s v="-1.898575"/>
    <x v="1"/>
    <x v="0"/>
    <x v="1"/>
    <x v="1871"/>
    <n v="1.9359999999999999E-2"/>
    <x v="2666"/>
    <n v="2.415"/>
    <n v="70.97317919999999"/>
    <n v="7"/>
    <n v="493.2"/>
    <x v="28"/>
    <x v="23"/>
    <x v="7"/>
  </r>
  <r>
    <x v="2"/>
    <x v="193"/>
    <x v="0"/>
    <x v="0"/>
    <s v="-1.898575"/>
    <x v="1"/>
    <x v="0"/>
    <x v="1"/>
    <x v="26"/>
    <n v="1.694E-2"/>
    <x v="2667"/>
    <n v="1.7709999999999999"/>
    <n v="40.681003439999998"/>
    <n v="5"/>
    <n v="410.4"/>
    <x v="97"/>
    <x v="19"/>
    <x v="6"/>
  </r>
  <r>
    <x v="2"/>
    <x v="194"/>
    <x v="0"/>
    <x v="0"/>
    <s v="-1.898575"/>
    <x v="1"/>
    <x v="0"/>
    <x v="1"/>
    <x v="2089"/>
    <n v="1.7600000000000001E-2"/>
    <x v="2668"/>
    <n v="0.88549999999999995"/>
    <n v="23.377200000000002"/>
    <n v="4"/>
    <n v="240"/>
    <x v="57"/>
    <x v="1"/>
    <x v="1"/>
  </r>
  <r>
    <x v="2"/>
    <x v="195"/>
    <x v="0"/>
    <x v="0"/>
    <s v="-1.898575"/>
    <x v="1"/>
    <x v="0"/>
    <x v="1"/>
    <x v="518"/>
    <n v="1.1990000000000001E-2"/>
    <x v="2669"/>
    <n v="2.3114999999999997"/>
    <n v="51.632830754999993"/>
    <n v="7"/>
    <n v="508.79999999999995"/>
    <x v="99"/>
    <x v="8"/>
    <x v="10"/>
  </r>
  <r>
    <x v="2"/>
    <x v="196"/>
    <x v="0"/>
    <x v="0"/>
    <s v="-1.898575"/>
    <x v="1"/>
    <x v="0"/>
    <x v="1"/>
    <x v="2294"/>
    <n v="2.035E-2"/>
    <x v="2670"/>
    <n v="2.093"/>
    <n v="59.672162549999996"/>
    <n v="8"/>
    <n v="537.6"/>
    <x v="92"/>
    <x v="27"/>
    <x v="13"/>
  </r>
  <r>
    <x v="2"/>
    <x v="197"/>
    <x v="0"/>
    <x v="0"/>
    <s v="-1.898575"/>
    <x v="1"/>
    <x v="0"/>
    <x v="1"/>
    <x v="726"/>
    <n v="1.5510000000000003E-2"/>
    <x v="2671"/>
    <n v="0.82799999999999996"/>
    <n v="20.547648000000002"/>
    <n v="4"/>
    <n v="337.2"/>
    <x v="89"/>
    <x v="10"/>
    <x v="10"/>
  </r>
  <r>
    <x v="2"/>
    <x v="198"/>
    <x v="0"/>
    <x v="0"/>
    <s v="-1.898575"/>
    <x v="1"/>
    <x v="0"/>
    <x v="1"/>
    <x v="2295"/>
    <n v="1.4299999999999998E-2"/>
    <x v="2672"/>
    <n v="1.6214999999999997"/>
    <n v="21.425203799999995"/>
    <n v="6"/>
    <n v="616.79999999999995"/>
    <x v="59"/>
    <x v="0"/>
    <x v="10"/>
  </r>
  <r>
    <x v="2"/>
    <x v="199"/>
    <x v="0"/>
    <x v="0"/>
    <s v="-1.898575"/>
    <x v="1"/>
    <x v="0"/>
    <x v="1"/>
    <x v="2296"/>
    <n v="1.7819999999999999E-2"/>
    <x v="2673"/>
    <n v="2.0124999999999997"/>
    <n v="33.962024249999992"/>
    <n v="8"/>
    <n v="804"/>
    <x v="60"/>
    <x v="10"/>
    <x v="3"/>
  </r>
  <r>
    <x v="2"/>
    <x v="200"/>
    <x v="0"/>
    <x v="0"/>
    <s v="-1.898575"/>
    <x v="1"/>
    <x v="0"/>
    <x v="1"/>
    <x v="2297"/>
    <n v="1.3860000000000001E-2"/>
    <x v="2674"/>
    <n v="0.60949999999999993"/>
    <n v="14.73273648"/>
    <n v="5"/>
    <n v="411.59999999999997"/>
    <x v="73"/>
    <x v="23"/>
    <x v="13"/>
  </r>
  <r>
    <x v="2"/>
    <x v="201"/>
    <x v="0"/>
    <x v="0"/>
    <s v="-1.898575"/>
    <x v="1"/>
    <x v="0"/>
    <x v="1"/>
    <x v="1675"/>
    <n v="1.4299999999999998E-2"/>
    <x v="2675"/>
    <n v="0.621"/>
    <n v="12.121609499999998"/>
    <n v="3"/>
    <n v="333.59999999999997"/>
    <x v="81"/>
    <x v="10"/>
    <x v="1"/>
  </r>
  <r>
    <x v="2"/>
    <x v="202"/>
    <x v="0"/>
    <x v="0"/>
    <s v="-1.898575"/>
    <x v="1"/>
    <x v="0"/>
    <x v="1"/>
    <x v="2298"/>
    <n v="1.2430000000000002E-2"/>
    <x v="2676"/>
    <n v="2.0124999999999997"/>
    <n v="30.593803625"/>
    <n v="7"/>
    <n v="510"/>
    <x v="60"/>
    <x v="19"/>
    <x v="3"/>
  </r>
  <r>
    <x v="2"/>
    <x v="203"/>
    <x v="0"/>
    <x v="0"/>
    <s v="-1.898575"/>
    <x v="1"/>
    <x v="0"/>
    <x v="1"/>
    <x v="2299"/>
    <n v="1.738E-2"/>
    <x v="2677"/>
    <n v="1.5065"/>
    <n v="31.550478849999998"/>
    <n v="5"/>
    <n v="266.39999999999998"/>
    <x v="47"/>
    <x v="19"/>
    <x v="7"/>
  </r>
  <r>
    <x v="2"/>
    <x v="204"/>
    <x v="0"/>
    <x v="0"/>
    <s v="-1.898575"/>
    <x v="1"/>
    <x v="0"/>
    <x v="1"/>
    <x v="1202"/>
    <n v="1.54E-2"/>
    <x v="2678"/>
    <n v="1.8399999999999999"/>
    <n v="45.734303999999995"/>
    <n v="6"/>
    <n v="398.4"/>
    <x v="47"/>
    <x v="27"/>
    <x v="0"/>
  </r>
  <r>
    <x v="2"/>
    <x v="205"/>
    <x v="0"/>
    <x v="0"/>
    <s v="-1.898575"/>
    <x v="1"/>
    <x v="0"/>
    <x v="1"/>
    <x v="2300"/>
    <n v="1.21E-2"/>
    <x v="2679"/>
    <n v="0.96599999999999986"/>
    <n v="13.184740799999998"/>
    <n v="7"/>
    <n v="397.2"/>
    <x v="57"/>
    <x v="14"/>
    <x v="3"/>
  </r>
  <r>
    <x v="2"/>
    <x v="206"/>
    <x v="0"/>
    <x v="0"/>
    <s v="-1.898575"/>
    <x v="1"/>
    <x v="0"/>
    <x v="1"/>
    <x v="1667"/>
    <n v="2.0900000000000002E-2"/>
    <x v="2680"/>
    <n v="1.4029999999999998"/>
    <n v="29.205409199999998"/>
    <n v="9"/>
    <n v="480"/>
    <x v="5"/>
    <x v="27"/>
    <x v="7"/>
  </r>
  <r>
    <x v="2"/>
    <x v="207"/>
    <x v="0"/>
    <x v="0"/>
    <s v="-1.898575"/>
    <x v="1"/>
    <x v="0"/>
    <x v="1"/>
    <x v="2301"/>
    <n v="1.771E-2"/>
    <x v="2681"/>
    <n v="0.97749999999999992"/>
    <n v="24.305381099999998"/>
    <n v="3"/>
    <n v="343.2"/>
    <x v="61"/>
    <x v="11"/>
    <x v="0"/>
  </r>
  <r>
    <x v="2"/>
    <x v="208"/>
    <x v="0"/>
    <x v="0"/>
    <s v="-1.898575"/>
    <x v="1"/>
    <x v="0"/>
    <x v="1"/>
    <x v="998"/>
    <n v="1.7270000000000001E-2"/>
    <x v="2682"/>
    <n v="1.9319999999999997"/>
    <n v="53.985605519999993"/>
    <n v="3"/>
    <n v="165.6"/>
    <x v="106"/>
    <x v="19"/>
    <x v="1"/>
  </r>
  <r>
    <x v="2"/>
    <x v="209"/>
    <x v="0"/>
    <x v="0"/>
    <s v="-1.898575"/>
    <x v="1"/>
    <x v="0"/>
    <x v="1"/>
    <x v="2302"/>
    <n v="1.771E-2"/>
    <x v="2683"/>
    <n v="1.7479999999999998"/>
    <n v="48.138259399999995"/>
    <n v="2"/>
    <n v="193.2"/>
    <x v="46"/>
    <x v="10"/>
    <x v="7"/>
  </r>
  <r>
    <x v="2"/>
    <x v="210"/>
    <x v="0"/>
    <x v="0"/>
    <s v="-1.898575"/>
    <x v="1"/>
    <x v="0"/>
    <x v="1"/>
    <x v="2303"/>
    <n v="1.617E-2"/>
    <x v="2684"/>
    <n v="1.3339999999999999"/>
    <n v="22.390469639999996"/>
    <n v="8"/>
    <n v="771.6"/>
    <x v="60"/>
    <x v="16"/>
    <x v="4"/>
  </r>
  <r>
    <x v="2"/>
    <x v="211"/>
    <x v="0"/>
    <x v="0"/>
    <s v="-1.898575"/>
    <x v="1"/>
    <x v="0"/>
    <x v="1"/>
    <x v="2304"/>
    <n v="1.6830000000000001E-2"/>
    <x v="2685"/>
    <n v="0.7014999999999999"/>
    <n v="16.646805449999999"/>
    <n v="4"/>
    <n v="242.39999999999998"/>
    <x v="28"/>
    <x v="27"/>
    <x v="2"/>
  </r>
  <r>
    <x v="2"/>
    <x v="212"/>
    <x v="0"/>
    <x v="0"/>
    <s v="-1.898575"/>
    <x v="1"/>
    <x v="0"/>
    <x v="1"/>
    <x v="2305"/>
    <n v="1.7160000000000002E-2"/>
    <x v="2686"/>
    <n v="0.85099999999999998"/>
    <n v="15.260302200000002"/>
    <n v="4"/>
    <n v="396"/>
    <x v="28"/>
    <x v="7"/>
    <x v="3"/>
  </r>
  <r>
    <x v="2"/>
    <x v="213"/>
    <x v="0"/>
    <x v="0"/>
    <s v="-1.898575"/>
    <x v="1"/>
    <x v="0"/>
    <x v="1"/>
    <x v="2306"/>
    <n v="1.4410000000000001E-2"/>
    <x v="2687"/>
    <n v="2.0814999999999997"/>
    <n v="38.872761839999995"/>
    <n v="4"/>
    <n v="499.2"/>
    <x v="66"/>
    <x v="17"/>
    <x v="3"/>
  </r>
  <r>
    <x v="2"/>
    <x v="214"/>
    <x v="0"/>
    <x v="0"/>
    <s v="-1.898575"/>
    <x v="1"/>
    <x v="0"/>
    <x v="1"/>
    <x v="2307"/>
    <n v="1.8920000000000003E-2"/>
    <x v="2688"/>
    <n v="0.74749999999999994"/>
    <n v="24.452728300000004"/>
    <n v="8"/>
    <n v="744"/>
    <x v="62"/>
    <x v="2"/>
    <x v="11"/>
  </r>
  <r>
    <x v="2"/>
    <x v="215"/>
    <x v="0"/>
    <x v="0"/>
    <s v="-1.898575"/>
    <x v="1"/>
    <x v="0"/>
    <x v="1"/>
    <x v="2308"/>
    <n v="1.2650000000000002E-2"/>
    <x v="2689"/>
    <n v="1.3339999999999999"/>
    <n v="29.345798899999998"/>
    <n v="8"/>
    <n v="565.19999999999993"/>
    <x v="62"/>
    <x v="7"/>
    <x v="11"/>
  </r>
  <r>
    <x v="2"/>
    <x v="216"/>
    <x v="0"/>
    <x v="0"/>
    <s v="-1.898575"/>
    <x v="1"/>
    <x v="0"/>
    <x v="1"/>
    <x v="970"/>
    <n v="1.0999999999999999E-2"/>
    <x v="2690"/>
    <n v="1.5409999999999999"/>
    <n v="28.748895999999998"/>
    <n v="9"/>
    <n v="678"/>
    <x v="74"/>
    <x v="7"/>
    <x v="8"/>
  </r>
  <r>
    <x v="2"/>
    <x v="217"/>
    <x v="0"/>
    <x v="0"/>
    <s v="-1.898575"/>
    <x v="1"/>
    <x v="0"/>
    <x v="1"/>
    <x v="2309"/>
    <n v="1.4849999999999999E-2"/>
    <x v="2691"/>
    <n v="0.94299999999999984"/>
    <n v="18.694739249999994"/>
    <n v="4"/>
    <n v="314.39999999999998"/>
    <x v="108"/>
    <x v="6"/>
    <x v="7"/>
  </r>
  <r>
    <x v="2"/>
    <x v="218"/>
    <x v="0"/>
    <x v="0"/>
    <s v="-1.898575"/>
    <x v="1"/>
    <x v="0"/>
    <x v="1"/>
    <x v="2310"/>
    <n v="1.0670000000000001E-2"/>
    <x v="2692"/>
    <n v="1.7709999999999999"/>
    <n v="20.219329899999998"/>
    <n v="2"/>
    <n v="254.39999999999998"/>
    <x v="82"/>
    <x v="19"/>
    <x v="13"/>
  </r>
  <r>
    <x v="2"/>
    <x v="219"/>
    <x v="0"/>
    <x v="0"/>
    <s v="-1.898575"/>
    <x v="1"/>
    <x v="0"/>
    <x v="1"/>
    <x v="2311"/>
    <n v="1.4960000000000001E-2"/>
    <x v="2693"/>
    <n v="0.64400000000000002"/>
    <n v="9.614971520000001"/>
    <n v="2"/>
    <n v="314.39999999999998"/>
    <x v="57"/>
    <x v="10"/>
    <x v="7"/>
  </r>
  <r>
    <x v="2"/>
    <x v="220"/>
    <x v="0"/>
    <x v="0"/>
    <s v="-1.898575"/>
    <x v="1"/>
    <x v="0"/>
    <x v="1"/>
    <x v="715"/>
    <n v="1.8809999999999997E-2"/>
    <x v="2694"/>
    <n v="0.63249999999999995"/>
    <n v="16.287437924999995"/>
    <n v="6"/>
    <n v="555.6"/>
    <x v="53"/>
    <x v="3"/>
    <x v="0"/>
  </r>
  <r>
    <x v="2"/>
    <x v="221"/>
    <x v="0"/>
    <x v="0"/>
    <s v="-1.898575"/>
    <x v="1"/>
    <x v="0"/>
    <x v="1"/>
    <x v="393"/>
    <n v="1.7600000000000001E-2"/>
    <x v="2695"/>
    <n v="2.0814999999999997"/>
    <n v="51.581235199999995"/>
    <n v="5"/>
    <n v="490.79999999999995"/>
    <x v="51"/>
    <x v="7"/>
    <x v="8"/>
  </r>
  <r>
    <x v="2"/>
    <x v="222"/>
    <x v="0"/>
    <x v="0"/>
    <s v="-1.898575"/>
    <x v="1"/>
    <x v="0"/>
    <x v="1"/>
    <x v="2312"/>
    <n v="1.2650000000000002E-2"/>
    <x v="2696"/>
    <n v="2.0814999999999997"/>
    <n v="27.384214"/>
    <n v="5"/>
    <n v="206.4"/>
    <x v="87"/>
    <x v="3"/>
    <x v="1"/>
  </r>
  <r>
    <x v="2"/>
    <x v="223"/>
    <x v="0"/>
    <x v="0"/>
    <s v="-1.898575"/>
    <x v="1"/>
    <x v="0"/>
    <x v="1"/>
    <x v="1323"/>
    <n v="1.7160000000000002E-2"/>
    <x v="2697"/>
    <n v="1.9434999999999998"/>
    <n v="47.090849519999999"/>
    <n v="6"/>
    <n v="655.19999999999993"/>
    <x v="71"/>
    <x v="19"/>
    <x v="3"/>
  </r>
  <r>
    <x v="2"/>
    <x v="224"/>
    <x v="0"/>
    <x v="0"/>
    <s v="-1.898575"/>
    <x v="1"/>
    <x v="0"/>
    <x v="1"/>
    <x v="2313"/>
    <n v="1.2320000000000001E-2"/>
    <x v="2698"/>
    <n v="1.6674999999999998"/>
    <n v="22.556872800000001"/>
    <n v="9"/>
    <n v="781.19999999999993"/>
    <x v="69"/>
    <x v="16"/>
    <x v="1"/>
  </r>
  <r>
    <x v="2"/>
    <x v="225"/>
    <x v="0"/>
    <x v="0"/>
    <s v="-1.898575"/>
    <x v="1"/>
    <x v="0"/>
    <x v="1"/>
    <x v="2314"/>
    <n v="1.4190000000000001E-2"/>
    <x v="2699"/>
    <n v="0.97749999999999992"/>
    <n v="21.360916500000002"/>
    <n v="5"/>
    <n v="404.4"/>
    <x v="87"/>
    <x v="14"/>
    <x v="2"/>
  </r>
  <r>
    <x v="2"/>
    <x v="226"/>
    <x v="0"/>
    <x v="0"/>
    <s v="-1.898575"/>
    <x v="1"/>
    <x v="0"/>
    <x v="1"/>
    <x v="2315"/>
    <n v="1.397E-2"/>
    <x v="2700"/>
    <n v="1.2535000000000001"/>
    <n v="24.148213705"/>
    <n v="3"/>
    <n v="172.79999999999998"/>
    <x v="51"/>
    <x v="7"/>
    <x v="3"/>
  </r>
  <r>
    <x v="2"/>
    <x v="227"/>
    <x v="0"/>
    <x v="0"/>
    <s v="-1.898575"/>
    <x v="1"/>
    <x v="0"/>
    <x v="1"/>
    <x v="2316"/>
    <n v="1.8040000000000004E-2"/>
    <x v="2701"/>
    <n v="0.57499999999999996"/>
    <n v="13.713106000000002"/>
    <n v="3"/>
    <n v="374.4"/>
    <x v="73"/>
    <x v="6"/>
    <x v="7"/>
  </r>
  <r>
    <x v="2"/>
    <x v="228"/>
    <x v="0"/>
    <x v="0"/>
    <s v="-1.898575"/>
    <x v="1"/>
    <x v="0"/>
    <x v="1"/>
    <x v="2317"/>
    <n v="1.4520000000000002E-2"/>
    <x v="2702"/>
    <n v="1.7249999999999999"/>
    <n v="24.470919000000002"/>
    <n v="5"/>
    <n v="370.8"/>
    <x v="35"/>
    <x v="14"/>
    <x v="1"/>
  </r>
  <r>
    <x v="2"/>
    <x v="229"/>
    <x v="0"/>
    <x v="0"/>
    <s v="-1.898575"/>
    <x v="1"/>
    <x v="0"/>
    <x v="1"/>
    <x v="778"/>
    <n v="1.6500000000000001E-2"/>
    <x v="2703"/>
    <n v="2.4264999999999999"/>
    <n v="63.098706"/>
    <n v="2"/>
    <n v="211.2"/>
    <x v="60"/>
    <x v="7"/>
    <x v="13"/>
  </r>
  <r>
    <x v="2"/>
    <x v="230"/>
    <x v="0"/>
    <x v="0"/>
    <s v="-1.898575"/>
    <x v="1"/>
    <x v="0"/>
    <x v="1"/>
    <x v="2318"/>
    <n v="1.5180000000000001E-2"/>
    <x v="2704"/>
    <n v="0.93149999999999999"/>
    <n v="13.518002520000001"/>
    <n v="4"/>
    <n v="277.2"/>
    <x v="90"/>
    <x v="5"/>
    <x v="8"/>
  </r>
  <r>
    <x v="2"/>
    <x v="231"/>
    <x v="0"/>
    <x v="0"/>
    <s v="-1.898575"/>
    <x v="1"/>
    <x v="0"/>
    <x v="1"/>
    <x v="2316"/>
    <n v="1.7160000000000002E-2"/>
    <x v="2705"/>
    <n v="0.9544999999999999"/>
    <n v="21.65332884"/>
    <n v="5"/>
    <n v="506.4"/>
    <x v="92"/>
    <x v="0"/>
    <x v="1"/>
  </r>
  <r>
    <x v="2"/>
    <x v="232"/>
    <x v="0"/>
    <x v="0"/>
    <s v="-1.898575"/>
    <x v="1"/>
    <x v="0"/>
    <x v="1"/>
    <x v="2319"/>
    <n v="1.8260000000000002E-2"/>
    <x v="2706"/>
    <n v="1.3569999999999998"/>
    <n v="45.246125319999997"/>
    <n v="3"/>
    <n v="201.6"/>
    <x v="46"/>
    <x v="3"/>
    <x v="0"/>
  </r>
  <r>
    <x v="2"/>
    <x v="233"/>
    <x v="0"/>
    <x v="0"/>
    <s v="-1.898575"/>
    <x v="1"/>
    <x v="0"/>
    <x v="1"/>
    <x v="2320"/>
    <n v="1.738E-2"/>
    <x v="2707"/>
    <n v="1.5869999999999997"/>
    <n v="34.863723839999992"/>
    <n v="6"/>
    <n v="586.79999999999995"/>
    <x v="70"/>
    <x v="11"/>
    <x v="13"/>
  </r>
  <r>
    <x v="2"/>
    <x v="234"/>
    <x v="0"/>
    <x v="0"/>
    <s v="-1.898575"/>
    <x v="1"/>
    <x v="0"/>
    <x v="1"/>
    <x v="2321"/>
    <n v="1.3090000000000003E-2"/>
    <x v="2708"/>
    <n v="2.2885"/>
    <n v="38.374231665000011"/>
    <n v="5"/>
    <n v="328.8"/>
    <x v="68"/>
    <x v="3"/>
    <x v="7"/>
  </r>
  <r>
    <x v="2"/>
    <x v="235"/>
    <x v="0"/>
    <x v="0"/>
    <s v="-1.898575"/>
    <x v="1"/>
    <x v="0"/>
    <x v="1"/>
    <x v="2322"/>
    <n v="1.2430000000000002E-2"/>
    <x v="2709"/>
    <n v="1.3569999999999998"/>
    <n v="28.522959410000002"/>
    <n v="4"/>
    <n v="270"/>
    <x v="114"/>
    <x v="10"/>
    <x v="8"/>
  </r>
  <r>
    <x v="2"/>
    <x v="236"/>
    <x v="0"/>
    <x v="0"/>
    <s v="-1.898575"/>
    <x v="1"/>
    <x v="0"/>
    <x v="1"/>
    <x v="2109"/>
    <n v="1.2760000000000001E-2"/>
    <x v="2710"/>
    <n v="1.6674999999999998"/>
    <n v="27.660489999999999"/>
    <n v="9"/>
    <n v="559.19999999999993"/>
    <x v="69"/>
    <x v="9"/>
    <x v="1"/>
  </r>
  <r>
    <x v="2"/>
    <x v="237"/>
    <x v="0"/>
    <x v="0"/>
    <s v="-1.898575"/>
    <x v="1"/>
    <x v="0"/>
    <x v="1"/>
    <x v="1008"/>
    <n v="1.221E-2"/>
    <x v="2711"/>
    <n v="0.87399999999999989"/>
    <n v="11.045043899999998"/>
    <n v="2"/>
    <n v="169.2"/>
    <x v="52"/>
    <x v="4"/>
    <x v="0"/>
  </r>
  <r>
    <x v="2"/>
    <x v="238"/>
    <x v="0"/>
    <x v="0"/>
    <s v="-1.898575"/>
    <x v="1"/>
    <x v="0"/>
    <x v="1"/>
    <x v="1313"/>
    <n v="1.7930000000000001E-2"/>
    <x v="2712"/>
    <n v="1.9549999999999998"/>
    <n v="40.942079200000002"/>
    <n v="8"/>
    <n v="456"/>
    <x v="90"/>
    <x v="16"/>
    <x v="3"/>
  </r>
  <r>
    <x v="2"/>
    <x v="239"/>
    <x v="0"/>
    <x v="0"/>
    <s v="-1.898575"/>
    <x v="1"/>
    <x v="0"/>
    <x v="1"/>
    <x v="113"/>
    <n v="1.1220000000000003E-2"/>
    <x v="2713"/>
    <n v="0.65549999999999986"/>
    <n v="7.25174406"/>
    <n v="6"/>
    <n v="552"/>
    <x v="98"/>
    <x v="7"/>
    <x v="1"/>
  </r>
  <r>
    <x v="2"/>
    <x v="240"/>
    <x v="0"/>
    <x v="0"/>
    <s v="-1.898575"/>
    <x v="1"/>
    <x v="0"/>
    <x v="1"/>
    <x v="2323"/>
    <n v="1.9250000000000003E-2"/>
    <x v="2714"/>
    <n v="2.4034999999999997"/>
    <n v="56.307395375000006"/>
    <n v="3"/>
    <n v="200.4"/>
    <x v="70"/>
    <x v="2"/>
    <x v="2"/>
  </r>
  <r>
    <x v="2"/>
    <x v="241"/>
    <x v="0"/>
    <x v="0"/>
    <s v="-1.898575"/>
    <x v="1"/>
    <x v="0"/>
    <x v="1"/>
    <x v="2324"/>
    <n v="2.1010000000000001E-2"/>
    <x v="2715"/>
    <n v="1.3684999999999998"/>
    <n v="43.013268759999995"/>
    <n v="5"/>
    <n v="598.79999999999995"/>
    <x v="60"/>
    <x v="9"/>
    <x v="10"/>
  </r>
  <r>
    <x v="2"/>
    <x v="242"/>
    <x v="0"/>
    <x v="0"/>
    <s v="-1.898575"/>
    <x v="1"/>
    <x v="0"/>
    <x v="1"/>
    <x v="1667"/>
    <n v="1.804E-2"/>
    <x v="2716"/>
    <n v="2.0585"/>
    <n v="36.986798639999996"/>
    <n v="5"/>
    <n v="349.2"/>
    <x v="61"/>
    <x v="15"/>
    <x v="4"/>
  </r>
  <r>
    <x v="2"/>
    <x v="243"/>
    <x v="0"/>
    <x v="0"/>
    <s v="-1.898575"/>
    <x v="1"/>
    <x v="0"/>
    <x v="1"/>
    <x v="1254"/>
    <n v="1.54E-2"/>
    <x v="2717"/>
    <n v="1.288"/>
    <n v="29.435436800000002"/>
    <n v="6"/>
    <n v="436.8"/>
    <x v="72"/>
    <x v="3"/>
    <x v="11"/>
  </r>
  <r>
    <x v="2"/>
    <x v="244"/>
    <x v="0"/>
    <x v="0"/>
    <s v="-1.898575"/>
    <x v="1"/>
    <x v="0"/>
    <x v="1"/>
    <x v="973"/>
    <n v="1.6059999999999998E-2"/>
    <x v="2718"/>
    <n v="2.2079999999999997"/>
    <n v="37.978174079999988"/>
    <n v="3"/>
    <n v="336"/>
    <x v="21"/>
    <x v="7"/>
    <x v="13"/>
  </r>
  <r>
    <x v="2"/>
    <x v="245"/>
    <x v="0"/>
    <x v="0"/>
    <s v="-1.898575"/>
    <x v="1"/>
    <x v="0"/>
    <x v="1"/>
    <x v="2067"/>
    <n v="1.7490000000000002E-2"/>
    <x v="2719"/>
    <n v="1.7134999999999998"/>
    <n v="54.783542220000001"/>
    <n v="8"/>
    <n v="475.2"/>
    <x v="73"/>
    <x v="8"/>
    <x v="8"/>
  </r>
  <r>
    <x v="2"/>
    <x v="246"/>
    <x v="0"/>
    <x v="0"/>
    <s v="-1.898575"/>
    <x v="1"/>
    <x v="0"/>
    <x v="1"/>
    <x v="2325"/>
    <n v="1.1769999999999999E-2"/>
    <x v="2720"/>
    <n v="2.0585"/>
    <n v="36.900074034999996"/>
    <n v="4"/>
    <n v="459.59999999999997"/>
    <x v="37"/>
    <x v="27"/>
    <x v="6"/>
  </r>
  <r>
    <x v="2"/>
    <x v="247"/>
    <x v="0"/>
    <x v="0"/>
    <s v="-1.898575"/>
    <x v="1"/>
    <x v="0"/>
    <x v="1"/>
    <x v="2326"/>
    <n v="1.221E-2"/>
    <x v="2721"/>
    <n v="1.8285"/>
    <n v="29.470300200000001"/>
    <n v="5"/>
    <n v="328.8"/>
    <x v="69"/>
    <x v="6"/>
    <x v="7"/>
  </r>
  <r>
    <x v="2"/>
    <x v="248"/>
    <x v="0"/>
    <x v="0"/>
    <s v="-1.898575"/>
    <x v="1"/>
    <x v="0"/>
    <x v="1"/>
    <x v="2327"/>
    <n v="1.3860000000000001E-2"/>
    <x v="2722"/>
    <n v="1.2994999999999999"/>
    <n v="25.12544265"/>
    <n v="6"/>
    <n v="253.2"/>
    <x v="70"/>
    <x v="2"/>
    <x v="15"/>
  </r>
  <r>
    <x v="2"/>
    <x v="249"/>
    <x v="0"/>
    <x v="0"/>
    <s v="-1.898575"/>
    <x v="1"/>
    <x v="0"/>
    <x v="1"/>
    <x v="2328"/>
    <n v="1.8700000000000001E-2"/>
    <x v="2723"/>
    <n v="1.288"/>
    <n v="30.829568000000002"/>
    <n v="6"/>
    <n v="520.79999999999995"/>
    <x v="95"/>
    <x v="19"/>
    <x v="13"/>
  </r>
  <r>
    <x v="2"/>
    <x v="250"/>
    <x v="0"/>
    <x v="0"/>
    <s v="-1.898575"/>
    <x v="1"/>
    <x v="0"/>
    <x v="1"/>
    <x v="2329"/>
    <n v="1.4849999999999999E-2"/>
    <x v="2724"/>
    <n v="1.288"/>
    <n v="25.5916584"/>
    <n v="4"/>
    <n v="306"/>
    <x v="49"/>
    <x v="3"/>
    <x v="11"/>
  </r>
  <r>
    <x v="2"/>
    <x v="251"/>
    <x v="0"/>
    <x v="0"/>
    <s v="-1.898575"/>
    <x v="1"/>
    <x v="0"/>
    <x v="1"/>
    <x v="715"/>
    <n v="1.7160000000000002E-2"/>
    <x v="2725"/>
    <n v="2.4954999999999998"/>
    <n v="58.624385820000001"/>
    <n v="3"/>
    <n v="241.2"/>
    <x v="100"/>
    <x v="9"/>
    <x v="3"/>
  </r>
  <r>
    <x v="2"/>
    <x v="252"/>
    <x v="0"/>
    <x v="0"/>
    <s v="-1.898575"/>
    <x v="1"/>
    <x v="0"/>
    <x v="1"/>
    <x v="1313"/>
    <n v="1.8920000000000003E-2"/>
    <x v="2726"/>
    <n v="1.0694999999999999"/>
    <n v="23.63440992"/>
    <n v="6"/>
    <n v="460.79999999999995"/>
    <x v="87"/>
    <x v="14"/>
    <x v="4"/>
  </r>
  <r>
    <x v="2"/>
    <x v="253"/>
    <x v="0"/>
    <x v="0"/>
    <s v="-1.898575"/>
    <x v="1"/>
    <x v="0"/>
    <x v="1"/>
    <x v="2330"/>
    <n v="1.7270000000000001E-2"/>
    <x v="2727"/>
    <n v="1.863"/>
    <n v="43.306217459999999"/>
    <n v="5"/>
    <n v="337.2"/>
    <x v="97"/>
    <x v="4"/>
    <x v="7"/>
  </r>
  <r>
    <x v="2"/>
    <x v="254"/>
    <x v="0"/>
    <x v="0"/>
    <s v="-1.898575"/>
    <x v="1"/>
    <x v="0"/>
    <x v="1"/>
    <x v="2331"/>
    <n v="1.8150000000000003E-2"/>
    <x v="2728"/>
    <n v="0.80499999999999994"/>
    <n v="17.649786000000002"/>
    <n v="9"/>
    <n v="535.19999999999993"/>
    <x v="114"/>
    <x v="19"/>
    <x v="7"/>
  </r>
  <r>
    <x v="2"/>
    <x v="255"/>
    <x v="0"/>
    <x v="0"/>
    <s v="-1.898575"/>
    <x v="1"/>
    <x v="0"/>
    <x v="1"/>
    <x v="2332"/>
    <n v="1.7709999999999997E-2"/>
    <x v="2729"/>
    <n v="1.4489999999999998"/>
    <n v="31.461354539999991"/>
    <n v="9"/>
    <n v="780"/>
    <x v="3"/>
    <x v="3"/>
    <x v="8"/>
  </r>
  <r>
    <x v="2"/>
    <x v="256"/>
    <x v="0"/>
    <x v="0"/>
    <s v="-1.898575"/>
    <x v="1"/>
    <x v="0"/>
    <x v="1"/>
    <x v="1477"/>
    <n v="1.089E-2"/>
    <x v="2730"/>
    <n v="1.127"/>
    <n v="11.20527639"/>
    <n v="8"/>
    <n v="741.6"/>
    <x v="76"/>
    <x v="14"/>
    <x v="12"/>
  </r>
  <r>
    <x v="2"/>
    <x v="257"/>
    <x v="0"/>
    <x v="0"/>
    <s v="-1.898575"/>
    <x v="1"/>
    <x v="0"/>
    <x v="1"/>
    <x v="511"/>
    <n v="1.21E-2"/>
    <x v="2731"/>
    <n v="1.1615"/>
    <n v="23.948271600000002"/>
    <n v="6"/>
    <n v="265.2"/>
    <x v="39"/>
    <x v="19"/>
    <x v="2"/>
  </r>
  <r>
    <x v="2"/>
    <x v="258"/>
    <x v="0"/>
    <x v="0"/>
    <s v="-1.898575"/>
    <x v="1"/>
    <x v="0"/>
    <x v="1"/>
    <x v="2333"/>
    <n v="1.54E-2"/>
    <x v="2732"/>
    <n v="2.1505000000000001"/>
    <n v="25.5668644"/>
    <n v="5"/>
    <n v="374.4"/>
    <x v="65"/>
    <x v="17"/>
    <x v="7"/>
  </r>
  <r>
    <x v="2"/>
    <x v="259"/>
    <x v="0"/>
    <x v="0"/>
    <s v="-1.898575"/>
    <x v="1"/>
    <x v="0"/>
    <x v="1"/>
    <x v="2334"/>
    <n v="1.5510000000000003E-2"/>
    <x v="2733"/>
    <n v="1.2994999999999999"/>
    <n v="18.099410010000003"/>
    <n v="3"/>
    <n v="230.39999999999998"/>
    <x v="68"/>
    <x v="16"/>
    <x v="2"/>
  </r>
  <r>
    <x v="2"/>
    <x v="260"/>
    <x v="0"/>
    <x v="0"/>
    <s v="-1.898575"/>
    <x v="1"/>
    <x v="0"/>
    <x v="1"/>
    <x v="2335"/>
    <n v="1.5510000000000003E-2"/>
    <x v="2734"/>
    <n v="1.0465"/>
    <n v="22.350383055000002"/>
    <n v="2"/>
    <n v="226.79999999999998"/>
    <x v="72"/>
    <x v="3"/>
    <x v="9"/>
  </r>
  <r>
    <x v="2"/>
    <x v="261"/>
    <x v="0"/>
    <x v="0"/>
    <s v="-1.898575"/>
    <x v="1"/>
    <x v="0"/>
    <x v="1"/>
    <x v="2336"/>
    <n v="1.1880000000000002E-2"/>
    <x v="2735"/>
    <n v="2.2079999999999997"/>
    <n v="41.864739840000006"/>
    <n v="3"/>
    <n v="351.59999999999997"/>
    <x v="88"/>
    <x v="19"/>
    <x v="1"/>
  </r>
  <r>
    <x v="2"/>
    <x v="262"/>
    <x v="0"/>
    <x v="0"/>
    <s v="-1.898575"/>
    <x v="1"/>
    <x v="0"/>
    <x v="1"/>
    <x v="986"/>
    <n v="1.3090000000000001E-2"/>
    <x v="2736"/>
    <n v="1.288"/>
    <n v="22.592292800000003"/>
    <n v="2"/>
    <n v="154.79999999999998"/>
    <x v="72"/>
    <x v="4"/>
    <x v="9"/>
  </r>
  <r>
    <x v="2"/>
    <x v="263"/>
    <x v="0"/>
    <x v="0"/>
    <s v="-1.898575"/>
    <x v="1"/>
    <x v="0"/>
    <x v="1"/>
    <x v="2337"/>
    <n v="1.54E-2"/>
    <x v="2737"/>
    <n v="1.9089999999999998"/>
    <n v="49.007466199999996"/>
    <n v="6"/>
    <n v="426"/>
    <x v="62"/>
    <x v="19"/>
    <x v="6"/>
  </r>
  <r>
    <x v="2"/>
    <x v="264"/>
    <x v="0"/>
    <x v="0"/>
    <s v="-1.898575"/>
    <x v="1"/>
    <x v="0"/>
    <x v="1"/>
    <x v="1086"/>
    <n v="1.6719999999999999E-2"/>
    <x v="2738"/>
    <n v="2.2424999999999997"/>
    <n v="67.490279999999984"/>
    <n v="4"/>
    <n v="240"/>
    <x v="90"/>
    <x v="4"/>
    <x v="4"/>
  </r>
  <r>
    <x v="2"/>
    <x v="265"/>
    <x v="0"/>
    <x v="0"/>
    <s v="-1.898575"/>
    <x v="1"/>
    <x v="0"/>
    <x v="1"/>
    <x v="2338"/>
    <n v="1.1769999999999999E-2"/>
    <x v="2739"/>
    <n v="1.5869999999999997"/>
    <n v="20.584246979999996"/>
    <n v="6"/>
    <n v="266.39999999999998"/>
    <x v="57"/>
    <x v="8"/>
    <x v="13"/>
  </r>
  <r>
    <x v="2"/>
    <x v="266"/>
    <x v="0"/>
    <x v="0"/>
    <s v="-1.898575"/>
    <x v="1"/>
    <x v="0"/>
    <x v="1"/>
    <x v="1119"/>
    <n v="1.1990000000000001E-2"/>
    <x v="2740"/>
    <n v="1.1154999999999999"/>
    <n v="16.384185125000002"/>
    <n v="4"/>
    <n v="276"/>
    <x v="31"/>
    <x v="9"/>
    <x v="8"/>
  </r>
  <r>
    <x v="2"/>
    <x v="267"/>
    <x v="0"/>
    <x v="0"/>
    <s v="-1.898575"/>
    <x v="1"/>
    <x v="0"/>
    <x v="1"/>
    <x v="2339"/>
    <n v="1.2210000000000002E-2"/>
    <x v="2741"/>
    <n v="0.94299999999999984"/>
    <n v="15.417286170000001"/>
    <n v="4"/>
    <n v="376.8"/>
    <x v="97"/>
    <x v="17"/>
    <x v="6"/>
  </r>
  <r>
    <x v="2"/>
    <x v="268"/>
    <x v="0"/>
    <x v="0"/>
    <s v="-1.898575"/>
    <x v="1"/>
    <x v="0"/>
    <x v="1"/>
    <x v="2025"/>
    <n v="1.8040000000000004E-2"/>
    <x v="2742"/>
    <n v="2.5185"/>
    <n v="52.339668480000007"/>
    <n v="6"/>
    <n v="658.8"/>
    <x v="28"/>
    <x v="2"/>
    <x v="3"/>
  </r>
  <r>
    <x v="2"/>
    <x v="269"/>
    <x v="0"/>
    <x v="0"/>
    <s v="-1.898575"/>
    <x v="1"/>
    <x v="0"/>
    <x v="1"/>
    <x v="1442"/>
    <n v="2.0570000000000001E-2"/>
    <x v="2743"/>
    <n v="1.4489999999999998"/>
    <n v="38.330425980000001"/>
    <n v="8"/>
    <n v="729.6"/>
    <x v="35"/>
    <x v="4"/>
    <x v="10"/>
  </r>
  <r>
    <x v="2"/>
    <x v="270"/>
    <x v="0"/>
    <x v="0"/>
    <s v="-1.898575"/>
    <x v="1"/>
    <x v="0"/>
    <x v="1"/>
    <x v="2340"/>
    <n v="1.958E-2"/>
    <x v="2744"/>
    <n v="2.2194999999999996"/>
    <n v="68.576424179999989"/>
    <n v="6"/>
    <n v="592.79999999999995"/>
    <x v="48"/>
    <x v="9"/>
    <x v="8"/>
  </r>
  <r>
    <x v="2"/>
    <x v="271"/>
    <x v="0"/>
    <x v="0"/>
    <s v="-1.898575"/>
    <x v="1"/>
    <x v="0"/>
    <x v="1"/>
    <x v="2301"/>
    <n v="1.474E-2"/>
    <x v="2745"/>
    <n v="0.72449999999999992"/>
    <n v="14.993498519999997"/>
    <n v="2"/>
    <n v="265.2"/>
    <x v="41"/>
    <x v="7"/>
    <x v="13"/>
  </r>
  <r>
    <x v="2"/>
    <x v="272"/>
    <x v="0"/>
    <x v="0"/>
    <s v="-1.898575"/>
    <x v="1"/>
    <x v="0"/>
    <x v="1"/>
    <x v="1308"/>
    <n v="1.9359999999999999E-2"/>
    <x v="2746"/>
    <n v="0.82799999999999996"/>
    <n v="23.147435519999998"/>
    <n v="9"/>
    <n v="577.19999999999993"/>
    <x v="59"/>
    <x v="0"/>
    <x v="5"/>
  </r>
  <r>
    <x v="2"/>
    <x v="273"/>
    <x v="0"/>
    <x v="0"/>
    <s v="-1.898575"/>
    <x v="1"/>
    <x v="0"/>
    <x v="1"/>
    <x v="586"/>
    <n v="1.9580000000000004E-2"/>
    <x v="2747"/>
    <n v="1.8285"/>
    <n v="46.292024790000013"/>
    <n v="4"/>
    <n v="324"/>
    <x v="88"/>
    <x v="16"/>
    <x v="2"/>
  </r>
  <r>
    <x v="2"/>
    <x v="274"/>
    <x v="0"/>
    <x v="0"/>
    <s v="-1.898575"/>
    <x v="1"/>
    <x v="0"/>
    <x v="1"/>
    <x v="562"/>
    <n v="1.4849999999999999E-2"/>
    <x v="2748"/>
    <n v="1.9894999999999998"/>
    <n v="51.820307549999988"/>
    <n v="2"/>
    <n v="132"/>
    <x v="75"/>
    <x v="6"/>
    <x v="3"/>
  </r>
  <r>
    <x v="0"/>
    <x v="0"/>
    <x v="1"/>
    <x v="1"/>
    <s v="-0.12776"/>
    <x v="1"/>
    <x v="0"/>
    <x v="1"/>
    <x v="2341"/>
    <n v="1.1330000000000002E-2"/>
    <x v="2749"/>
    <n v="1.127"/>
    <n v="12.751033526000001"/>
    <n v="5"/>
    <n v="378"/>
    <x v="52"/>
    <x v="19"/>
    <x v="12"/>
  </r>
  <r>
    <x v="0"/>
    <x v="1"/>
    <x v="1"/>
    <x v="1"/>
    <s v="-0.12776"/>
    <x v="1"/>
    <x v="0"/>
    <x v="1"/>
    <x v="2342"/>
    <n v="1.1990000000000001E-2"/>
    <x v="2750"/>
    <n v="1.1499999999999999"/>
    <n v="14.797818200000002"/>
    <n v="4"/>
    <n v="268.8"/>
    <x v="44"/>
    <x v="12"/>
    <x v="8"/>
  </r>
  <r>
    <x v="0"/>
    <x v="2"/>
    <x v="1"/>
    <x v="1"/>
    <s v="-0.12776"/>
    <x v="1"/>
    <x v="0"/>
    <x v="1"/>
    <x v="270"/>
    <n v="1.6719999999999999E-2"/>
    <x v="2751"/>
    <n v="0.91999999999999993"/>
    <n v="24.405715839999996"/>
    <n v="3"/>
    <n v="187.2"/>
    <x v="81"/>
    <x v="6"/>
    <x v="12"/>
  </r>
  <r>
    <x v="0"/>
    <x v="3"/>
    <x v="1"/>
    <x v="1"/>
    <s v="-0.12776"/>
    <x v="1"/>
    <x v="0"/>
    <x v="1"/>
    <x v="2343"/>
    <n v="1.0120000000000001E-2"/>
    <x v="2752"/>
    <n v="2.0124999999999997"/>
    <n v="30.2320326"/>
    <n v="4"/>
    <n v="182.4"/>
    <x v="5"/>
    <x v="8"/>
    <x v="1"/>
  </r>
  <r>
    <x v="0"/>
    <x v="4"/>
    <x v="1"/>
    <x v="1"/>
    <s v="-0.12776"/>
    <x v="1"/>
    <x v="0"/>
    <x v="1"/>
    <x v="2344"/>
    <n v="1.4409999999999999E-2"/>
    <x v="2753"/>
    <n v="2.254"/>
    <n v="28.504570863999998"/>
    <n v="1"/>
    <n v="48"/>
    <x v="65"/>
    <x v="23"/>
    <x v="11"/>
  </r>
  <r>
    <x v="0"/>
    <x v="5"/>
    <x v="1"/>
    <x v="1"/>
    <s v="-0.12776"/>
    <x v="1"/>
    <x v="0"/>
    <x v="1"/>
    <x v="243"/>
    <n v="1.6830000000000001E-2"/>
    <x v="2754"/>
    <n v="1.4259999999999999"/>
    <n v="31.631446440000001"/>
    <n v="3"/>
    <n v="176.4"/>
    <x v="82"/>
    <x v="10"/>
    <x v="11"/>
  </r>
  <r>
    <x v="0"/>
    <x v="6"/>
    <x v="1"/>
    <x v="1"/>
    <s v="-0.12776"/>
    <x v="1"/>
    <x v="0"/>
    <x v="1"/>
    <x v="2345"/>
    <n v="1.9470000000000001E-2"/>
    <x v="2755"/>
    <n v="1.8284999999999998"/>
    <n v="57.680570078999999"/>
    <n v="4"/>
    <n v="297.59999999999997"/>
    <x v="51"/>
    <x v="8"/>
    <x v="11"/>
  </r>
  <r>
    <x v="0"/>
    <x v="7"/>
    <x v="1"/>
    <x v="1"/>
    <s v="-0.12776"/>
    <x v="1"/>
    <x v="0"/>
    <x v="1"/>
    <x v="2346"/>
    <n v="1.8370000000000001E-2"/>
    <x v="2756"/>
    <n v="1.5525"/>
    <n v="37.936539135000004"/>
    <n v="6"/>
    <n v="482.4"/>
    <x v="81"/>
    <x v="14"/>
    <x v="11"/>
  </r>
  <r>
    <x v="0"/>
    <x v="8"/>
    <x v="1"/>
    <x v="1"/>
    <s v="-0.12776"/>
    <x v="1"/>
    <x v="0"/>
    <x v="1"/>
    <x v="2347"/>
    <n v="1.7819999999999999E-2"/>
    <x v="2757"/>
    <n v="1.6904999999999999"/>
    <n v="25.087858488000002"/>
    <n v="5"/>
    <n v="450"/>
    <x v="3"/>
    <x v="12"/>
    <x v="8"/>
  </r>
  <r>
    <x v="0"/>
    <x v="9"/>
    <x v="1"/>
    <x v="1"/>
    <s v="-0.12776"/>
    <x v="1"/>
    <x v="0"/>
    <x v="1"/>
    <x v="2348"/>
    <n v="1.584E-2"/>
    <x v="2758"/>
    <n v="0.66700000000000004"/>
    <n v="14.478659712000002"/>
    <n v="4"/>
    <n v="168"/>
    <x v="63"/>
    <x v="17"/>
    <x v="8"/>
  </r>
  <r>
    <x v="0"/>
    <x v="10"/>
    <x v="1"/>
    <x v="1"/>
    <s v="-0.12776"/>
    <x v="1"/>
    <x v="0"/>
    <x v="1"/>
    <x v="2349"/>
    <n v="1.6830000000000001E-2"/>
    <x v="2759"/>
    <n v="1.9434999999999998"/>
    <n v="28.869056072999999"/>
    <n v="4"/>
    <n v="355.2"/>
    <x v="66"/>
    <x v="15"/>
    <x v="9"/>
  </r>
  <r>
    <x v="0"/>
    <x v="11"/>
    <x v="1"/>
    <x v="1"/>
    <s v="-0.12776"/>
    <x v="1"/>
    <x v="0"/>
    <x v="1"/>
    <x v="2350"/>
    <n v="1.5949999999999999E-2"/>
    <x v="2760"/>
    <n v="1.1729999999999998"/>
    <n v="21.923616329999994"/>
    <n v="4"/>
    <n v="355.2"/>
    <x v="48"/>
    <x v="3"/>
    <x v="9"/>
  </r>
  <r>
    <x v="0"/>
    <x v="12"/>
    <x v="1"/>
    <x v="1"/>
    <s v="-0.12776"/>
    <x v="1"/>
    <x v="0"/>
    <x v="1"/>
    <x v="2351"/>
    <n v="2.0899999999999998E-2"/>
    <x v="2761"/>
    <n v="0.45999999999999996"/>
    <n v="12.455898399999999"/>
    <n v="3"/>
    <n v="262.8"/>
    <x v="57"/>
    <x v="14"/>
    <x v="6"/>
  </r>
  <r>
    <x v="0"/>
    <x v="13"/>
    <x v="1"/>
    <x v="1"/>
    <s v="-0.12776"/>
    <x v="1"/>
    <x v="0"/>
    <x v="1"/>
    <x v="2352"/>
    <n v="2.0569999999999998E-2"/>
    <x v="2762"/>
    <n v="0.49449999999999994"/>
    <n v="10.951029859"/>
    <n v="6"/>
    <n v="496.79999999999995"/>
    <x v="40"/>
    <x v="1"/>
    <x v="12"/>
  </r>
  <r>
    <x v="0"/>
    <x v="14"/>
    <x v="1"/>
    <x v="1"/>
    <s v="-0.12776"/>
    <x v="1"/>
    <x v="0"/>
    <x v="1"/>
    <x v="2353"/>
    <n v="1.6279999999999999E-2"/>
    <x v="2763"/>
    <n v="1.8514999999999997"/>
    <n v="36.375872456000003"/>
    <n v="6"/>
    <n v="525.6"/>
    <x v="89"/>
    <x v="6"/>
    <x v="6"/>
  </r>
  <r>
    <x v="0"/>
    <x v="15"/>
    <x v="1"/>
    <x v="1"/>
    <s v="-0.12776"/>
    <x v="1"/>
    <x v="0"/>
    <x v="1"/>
    <x v="2354"/>
    <n v="1.4080000000000002E-2"/>
    <x v="2764"/>
    <n v="2.3345000000000002"/>
    <n v="52.466710912000018"/>
    <n v="6"/>
    <n v="216"/>
    <x v="54"/>
    <x v="6"/>
    <x v="13"/>
  </r>
  <r>
    <x v="0"/>
    <x v="16"/>
    <x v="1"/>
    <x v="1"/>
    <s v="-0.12776"/>
    <x v="1"/>
    <x v="0"/>
    <x v="1"/>
    <x v="2355"/>
    <n v="1.397E-2"/>
    <x v="2765"/>
    <n v="1.8974999999999997"/>
    <n v="43.648196294999998"/>
    <n v="6"/>
    <n v="331.2"/>
    <x v="114"/>
    <x v="19"/>
    <x v="8"/>
  </r>
  <r>
    <x v="0"/>
    <x v="17"/>
    <x v="1"/>
    <x v="1"/>
    <s v="-0.12776"/>
    <x v="1"/>
    <x v="0"/>
    <x v="1"/>
    <x v="2356"/>
    <n v="1.221E-2"/>
    <x v="2766"/>
    <n v="1.081"/>
    <n v="16.733704878000001"/>
    <n v="1"/>
    <n v="48"/>
    <x v="106"/>
    <x v="19"/>
    <x v="11"/>
  </r>
  <r>
    <x v="0"/>
    <x v="18"/>
    <x v="1"/>
    <x v="1"/>
    <s v="-0.12776"/>
    <x v="1"/>
    <x v="0"/>
    <x v="1"/>
    <x v="2357"/>
    <n v="1.6059999999999998E-2"/>
    <x v="2767"/>
    <n v="2.0699999999999998"/>
    <n v="41.375731319999993"/>
    <n v="1"/>
    <n v="52.8"/>
    <x v="48"/>
    <x v="14"/>
    <x v="1"/>
  </r>
  <r>
    <x v="0"/>
    <x v="19"/>
    <x v="1"/>
    <x v="1"/>
    <s v="-0.12776"/>
    <x v="1"/>
    <x v="0"/>
    <x v="1"/>
    <x v="2358"/>
    <n v="1.7930000000000005E-2"/>
    <x v="2768"/>
    <n v="2.2194999999999996"/>
    <n v="39.150945713000013"/>
    <n v="7"/>
    <n v="411.59999999999997"/>
    <x v="3"/>
    <x v="8"/>
    <x v="10"/>
  </r>
  <r>
    <x v="0"/>
    <x v="20"/>
    <x v="1"/>
    <x v="1"/>
    <s v="-0.12776"/>
    <x v="1"/>
    <x v="0"/>
    <x v="1"/>
    <x v="544"/>
    <n v="1.9360000000000002E-2"/>
    <x v="2769"/>
    <n v="1.8169999999999997"/>
    <n v="51.400807743999998"/>
    <n v="6"/>
    <n v="288"/>
    <x v="21"/>
    <x v="19"/>
    <x v="11"/>
  </r>
  <r>
    <x v="0"/>
    <x v="21"/>
    <x v="1"/>
    <x v="1"/>
    <s v="-0.12776"/>
    <x v="1"/>
    <x v="0"/>
    <x v="1"/>
    <x v="2359"/>
    <n v="1.4850000000000002E-2"/>
    <x v="2770"/>
    <n v="1.2534999999999998"/>
    <n v="25.133264145000002"/>
    <n v="5"/>
    <n v="426"/>
    <x v="28"/>
    <x v="6"/>
    <x v="7"/>
  </r>
  <r>
    <x v="0"/>
    <x v="22"/>
    <x v="1"/>
    <x v="1"/>
    <s v="-0.12776"/>
    <x v="1"/>
    <x v="0"/>
    <x v="1"/>
    <x v="2360"/>
    <n v="1.9030000000000002E-2"/>
    <x v="2771"/>
    <n v="2.254"/>
    <n v="40.062641079999999"/>
    <n v="1"/>
    <n v="58.8"/>
    <x v="93"/>
    <x v="12"/>
    <x v="8"/>
  </r>
  <r>
    <x v="0"/>
    <x v="23"/>
    <x v="1"/>
    <x v="1"/>
    <s v="-0.12776"/>
    <x v="1"/>
    <x v="0"/>
    <x v="1"/>
    <x v="2361"/>
    <n v="1.5949999999999999E-2"/>
    <x v="2772"/>
    <n v="1.2649999999999997"/>
    <n v="18.122756849999995"/>
    <n v="2"/>
    <n v="139.19999999999999"/>
    <x v="87"/>
    <x v="11"/>
    <x v="9"/>
  </r>
  <r>
    <x v="0"/>
    <x v="24"/>
    <x v="1"/>
    <x v="1"/>
    <s v="-0.12776"/>
    <x v="1"/>
    <x v="0"/>
    <x v="1"/>
    <x v="2362"/>
    <n v="1.4960000000000001E-2"/>
    <x v="2773"/>
    <n v="0.91999999999999993"/>
    <n v="22.238578560000004"/>
    <n v="6"/>
    <n v="489.59999999999997"/>
    <x v="57"/>
    <x v="11"/>
    <x v="8"/>
  </r>
  <r>
    <x v="0"/>
    <x v="25"/>
    <x v="1"/>
    <x v="1"/>
    <s v="-0.12776"/>
    <x v="1"/>
    <x v="0"/>
    <x v="1"/>
    <x v="2357"/>
    <n v="1.8040000000000004E-2"/>
    <x v="2774"/>
    <n v="2.1504999999999996"/>
    <n v="48.28428189200001"/>
    <n v="7"/>
    <n v="613.19999999999993"/>
    <x v="106"/>
    <x v="3"/>
    <x v="3"/>
  </r>
  <r>
    <x v="0"/>
    <x v="26"/>
    <x v="1"/>
    <x v="1"/>
    <s v="-0.12776"/>
    <x v="1"/>
    <x v="0"/>
    <x v="1"/>
    <x v="2363"/>
    <n v="1.6719999999999999E-2"/>
    <x v="2775"/>
    <n v="0.97750000000000004"/>
    <n v="19.14512732"/>
    <n v="2"/>
    <n v="122.39999999999999"/>
    <x v="52"/>
    <x v="16"/>
    <x v="3"/>
  </r>
  <r>
    <x v="0"/>
    <x v="27"/>
    <x v="1"/>
    <x v="1"/>
    <s v="-0.12776"/>
    <x v="1"/>
    <x v="0"/>
    <x v="1"/>
    <x v="2364"/>
    <n v="1.771E-2"/>
    <x v="2776"/>
    <n v="0.97749999999999992"/>
    <n v="19.18809431"/>
    <n v="5"/>
    <n v="348"/>
    <x v="68"/>
    <x v="16"/>
    <x v="13"/>
  </r>
  <r>
    <x v="0"/>
    <x v="28"/>
    <x v="1"/>
    <x v="1"/>
    <s v="-0.12776"/>
    <x v="1"/>
    <x v="0"/>
    <x v="1"/>
    <x v="328"/>
    <n v="1.4959999999999998E-2"/>
    <x v="2777"/>
    <n v="0.89699999999999991"/>
    <n v="22.039562687999993"/>
    <n v="1"/>
    <n v="66"/>
    <x v="40"/>
    <x v="6"/>
    <x v="9"/>
  </r>
  <r>
    <x v="0"/>
    <x v="29"/>
    <x v="1"/>
    <x v="1"/>
    <s v="-0.12776"/>
    <x v="1"/>
    <x v="0"/>
    <x v="1"/>
    <x v="2365"/>
    <n v="1.3090000000000001E-2"/>
    <x v="2778"/>
    <n v="2.2079999999999993"/>
    <n v="26.648307839999994"/>
    <n v="6"/>
    <n v="360"/>
    <x v="35"/>
    <x v="1"/>
    <x v="0"/>
  </r>
  <r>
    <x v="0"/>
    <x v="30"/>
    <x v="1"/>
    <x v="1"/>
    <s v="-0.12776"/>
    <x v="1"/>
    <x v="0"/>
    <x v="1"/>
    <x v="2366"/>
    <n v="1.7490000000000002E-2"/>
    <x v="2779"/>
    <n v="0.67849999999999988"/>
    <n v="18.896955066"/>
    <n v="7"/>
    <n v="663.6"/>
    <x v="37"/>
    <x v="23"/>
    <x v="3"/>
  </r>
  <r>
    <x v="0"/>
    <x v="31"/>
    <x v="1"/>
    <x v="1"/>
    <s v="-0.12776"/>
    <x v="1"/>
    <x v="0"/>
    <x v="1"/>
    <x v="555"/>
    <n v="1.529E-2"/>
    <x v="2780"/>
    <n v="1.7134999999999998"/>
    <n v="44.785280000999997"/>
    <n v="4"/>
    <n v="316.8"/>
    <x v="94"/>
    <x v="7"/>
    <x v="1"/>
  </r>
  <r>
    <x v="0"/>
    <x v="32"/>
    <x v="1"/>
    <x v="1"/>
    <s v="-0.12776"/>
    <x v="1"/>
    <x v="0"/>
    <x v="1"/>
    <x v="2367"/>
    <n v="1.4189999999999999E-2"/>
    <x v="2781"/>
    <n v="0.48299999999999998"/>
    <n v="5.5542952080000001"/>
    <n v="1"/>
    <n v="70.8"/>
    <x v="99"/>
    <x v="3"/>
    <x v="0"/>
  </r>
  <r>
    <x v="0"/>
    <x v="33"/>
    <x v="1"/>
    <x v="1"/>
    <s v="-0.12776"/>
    <x v="1"/>
    <x v="0"/>
    <x v="1"/>
    <x v="2368"/>
    <n v="1.5510000000000003E-2"/>
    <x v="2782"/>
    <n v="2.4035000000000002"/>
    <n v="60.047861478000023"/>
    <n v="6"/>
    <n v="316.8"/>
    <x v="59"/>
    <x v="6"/>
    <x v="9"/>
  </r>
  <r>
    <x v="0"/>
    <x v="34"/>
    <x v="1"/>
    <x v="1"/>
    <s v="-0.12776"/>
    <x v="1"/>
    <x v="0"/>
    <x v="1"/>
    <x v="2369"/>
    <n v="1.8150000000000003E-2"/>
    <x v="2783"/>
    <n v="2.4495"/>
    <n v="47.935073835000011"/>
    <n v="7"/>
    <n v="579.6"/>
    <x v="70"/>
    <x v="0"/>
    <x v="7"/>
  </r>
  <r>
    <x v="0"/>
    <x v="35"/>
    <x v="1"/>
    <x v="1"/>
    <s v="-0.12776"/>
    <x v="1"/>
    <x v="0"/>
    <x v="1"/>
    <x v="2370"/>
    <n v="1.7819999999999999E-2"/>
    <x v="2784"/>
    <n v="0.81649999999999989"/>
    <n v="12.550855877999998"/>
    <n v="6"/>
    <n v="244.79999999999998"/>
    <x v="54"/>
    <x v="9"/>
    <x v="11"/>
  </r>
  <r>
    <x v="0"/>
    <x v="36"/>
    <x v="1"/>
    <x v="1"/>
    <s v="-0.12776"/>
    <x v="1"/>
    <x v="0"/>
    <x v="1"/>
    <x v="1091"/>
    <n v="1.4960000000000003E-2"/>
    <x v="2785"/>
    <n v="1.0580000000000001"/>
    <n v="17.939092512000006"/>
    <n v="2"/>
    <n v="122.39999999999999"/>
    <x v="5"/>
    <x v="22"/>
    <x v="2"/>
  </r>
  <r>
    <x v="0"/>
    <x v="37"/>
    <x v="1"/>
    <x v="1"/>
    <s v="-0.12776"/>
    <x v="1"/>
    <x v="0"/>
    <x v="1"/>
    <x v="2371"/>
    <n v="1.7600000000000001E-2"/>
    <x v="2786"/>
    <n v="2.0469999999999997"/>
    <n v="39.918137599999994"/>
    <n v="1"/>
    <n v="68.399999999999991"/>
    <x v="92"/>
    <x v="15"/>
    <x v="11"/>
  </r>
  <r>
    <x v="0"/>
    <x v="38"/>
    <x v="1"/>
    <x v="1"/>
    <s v="-0.12776"/>
    <x v="1"/>
    <x v="0"/>
    <x v="1"/>
    <x v="2372"/>
    <n v="1.1000000000000003E-2"/>
    <x v="2787"/>
    <n v="1.6329999999999998"/>
    <n v="18.207296800000005"/>
    <n v="4"/>
    <n v="364.8"/>
    <x v="106"/>
    <x v="0"/>
    <x v="13"/>
  </r>
  <r>
    <x v="0"/>
    <x v="39"/>
    <x v="1"/>
    <x v="1"/>
    <s v="-0.12776"/>
    <x v="1"/>
    <x v="0"/>
    <x v="1"/>
    <x v="2373"/>
    <n v="1.5619999999999998E-2"/>
    <x v="2788"/>
    <n v="2.2654999999999998"/>
    <n v="32.839238079999994"/>
    <n v="5"/>
    <n v="204"/>
    <x v="37"/>
    <x v="23"/>
    <x v="2"/>
  </r>
  <r>
    <x v="0"/>
    <x v="40"/>
    <x v="1"/>
    <x v="1"/>
    <s v="-0.12776"/>
    <x v="1"/>
    <x v="0"/>
    <x v="1"/>
    <x v="2313"/>
    <n v="1.5619999999999998E-2"/>
    <x v="2789"/>
    <n v="2.415"/>
    <n v="41.419085399999993"/>
    <n v="6"/>
    <n v="352.8"/>
    <x v="81"/>
    <x v="16"/>
    <x v="6"/>
  </r>
  <r>
    <x v="0"/>
    <x v="41"/>
    <x v="1"/>
    <x v="1"/>
    <s v="-0.12776"/>
    <x v="1"/>
    <x v="0"/>
    <x v="1"/>
    <x v="2374"/>
    <n v="1.1880000000000002E-2"/>
    <x v="2790"/>
    <n v="0.58649999999999991"/>
    <n v="11.247132204"/>
    <n v="1"/>
    <n v="84"/>
    <x v="106"/>
    <x v="10"/>
    <x v="4"/>
  </r>
  <r>
    <x v="0"/>
    <x v="42"/>
    <x v="1"/>
    <x v="1"/>
    <s v="-0.12776"/>
    <x v="1"/>
    <x v="0"/>
    <x v="1"/>
    <x v="2375"/>
    <n v="1.5949999999999999E-2"/>
    <x v="2791"/>
    <n v="1.9319999999999997"/>
    <n v="39.369755039999994"/>
    <n v="1"/>
    <n v="79.2"/>
    <x v="69"/>
    <x v="19"/>
    <x v="2"/>
  </r>
  <r>
    <x v="0"/>
    <x v="43"/>
    <x v="1"/>
    <x v="1"/>
    <s v="-0.12776"/>
    <x v="1"/>
    <x v="0"/>
    <x v="1"/>
    <x v="2376"/>
    <n v="1.6060000000000005E-2"/>
    <x v="2792"/>
    <n v="0.91999999999999993"/>
    <n v="18.873840480000005"/>
    <n v="2"/>
    <n v="187.2"/>
    <x v="87"/>
    <x v="14"/>
    <x v="7"/>
  </r>
  <r>
    <x v="0"/>
    <x v="44"/>
    <x v="1"/>
    <x v="1"/>
    <s v="-0.12776"/>
    <x v="1"/>
    <x v="0"/>
    <x v="1"/>
    <x v="2377"/>
    <n v="1.4960000000000001E-2"/>
    <x v="2793"/>
    <n v="2.0929999999999995"/>
    <n v="29.357456127999999"/>
    <n v="1"/>
    <n v="90"/>
    <x v="59"/>
    <x v="0"/>
    <x v="10"/>
  </r>
  <r>
    <x v="0"/>
    <x v="45"/>
    <x v="1"/>
    <x v="1"/>
    <s v="-0.12776"/>
    <x v="1"/>
    <x v="0"/>
    <x v="1"/>
    <x v="1901"/>
    <n v="1.6279999999999999E-2"/>
    <x v="2794"/>
    <n v="2.0584999999999996"/>
    <n v="41.387789299999987"/>
    <n v="5"/>
    <n v="450"/>
    <x v="72"/>
    <x v="7"/>
    <x v="11"/>
  </r>
  <r>
    <x v="0"/>
    <x v="46"/>
    <x v="1"/>
    <x v="1"/>
    <s v="-0.12776"/>
    <x v="1"/>
    <x v="0"/>
    <x v="1"/>
    <x v="2378"/>
    <n v="1.2870000000000003E-2"/>
    <x v="2795"/>
    <n v="2.323"/>
    <n v="21.280691718000003"/>
    <n v="3"/>
    <n v="208.79999999999998"/>
    <x v="35"/>
    <x v="4"/>
    <x v="8"/>
  </r>
  <r>
    <x v="0"/>
    <x v="47"/>
    <x v="1"/>
    <x v="1"/>
    <s v="-0.12776"/>
    <x v="1"/>
    <x v="0"/>
    <x v="1"/>
    <x v="2379"/>
    <n v="1.3639999999999999E-2"/>
    <x v="2796"/>
    <n v="1.4144999999999999"/>
    <n v="22.330620971999998"/>
    <n v="6"/>
    <n v="338.4"/>
    <x v="100"/>
    <x v="11"/>
    <x v="3"/>
  </r>
  <r>
    <x v="0"/>
    <x v="48"/>
    <x v="1"/>
    <x v="1"/>
    <s v="-0.12776"/>
    <x v="1"/>
    <x v="0"/>
    <x v="1"/>
    <x v="2380"/>
    <n v="1.9910000000000001E-2"/>
    <x v="2797"/>
    <n v="0.4945"/>
    <n v="13.594659496000002"/>
    <n v="7"/>
    <n v="495.59999999999997"/>
    <x v="90"/>
    <x v="6"/>
    <x v="10"/>
  </r>
  <r>
    <x v="0"/>
    <x v="49"/>
    <x v="1"/>
    <x v="1"/>
    <s v="-0.12776"/>
    <x v="1"/>
    <x v="0"/>
    <x v="1"/>
    <x v="2381"/>
    <n v="1.7050000000000006E-2"/>
    <x v="2798"/>
    <n v="0.621"/>
    <n v="12.345666300000003"/>
    <n v="2"/>
    <n v="134.4"/>
    <x v="97"/>
    <x v="14"/>
    <x v="6"/>
  </r>
  <r>
    <x v="0"/>
    <x v="50"/>
    <x v="1"/>
    <x v="1"/>
    <s v="-0.12776"/>
    <x v="1"/>
    <x v="0"/>
    <x v="1"/>
    <x v="2382"/>
    <n v="1.5180000000000003E-2"/>
    <x v="2799"/>
    <n v="0.74749999999999994"/>
    <n v="14.381251170000002"/>
    <n v="5"/>
    <n v="396"/>
    <x v="100"/>
    <x v="11"/>
    <x v="1"/>
  </r>
  <r>
    <x v="0"/>
    <x v="51"/>
    <x v="1"/>
    <x v="1"/>
    <s v="-0.12776"/>
    <x v="1"/>
    <x v="0"/>
    <x v="1"/>
    <x v="2062"/>
    <n v="2.0569999999999998E-2"/>
    <x v="2800"/>
    <n v="0.82799999999999996"/>
    <n v="20.182872599999996"/>
    <n v="7"/>
    <n v="470.4"/>
    <x v="76"/>
    <x v="15"/>
    <x v="7"/>
  </r>
  <r>
    <x v="0"/>
    <x v="52"/>
    <x v="1"/>
    <x v="1"/>
    <s v="-0.12776"/>
    <x v="1"/>
    <x v="0"/>
    <x v="1"/>
    <x v="2383"/>
    <n v="1.771E-2"/>
    <x v="2801"/>
    <n v="1.61"/>
    <n v="41.258455700000006"/>
    <n v="6"/>
    <n v="540"/>
    <x v="42"/>
    <x v="16"/>
    <x v="1"/>
  </r>
  <r>
    <x v="0"/>
    <x v="53"/>
    <x v="1"/>
    <x v="1"/>
    <s v="-0.12776"/>
    <x v="1"/>
    <x v="0"/>
    <x v="1"/>
    <x v="2384"/>
    <n v="1.4300000000000002E-2"/>
    <x v="2802"/>
    <n v="0.64400000000000002"/>
    <n v="9.9054155200000036"/>
    <n v="6"/>
    <n v="309.59999999999997"/>
    <x v="88"/>
    <x v="0"/>
    <x v="8"/>
  </r>
  <r>
    <x v="0"/>
    <x v="54"/>
    <x v="1"/>
    <x v="1"/>
    <s v="-0.12776"/>
    <x v="1"/>
    <x v="0"/>
    <x v="1"/>
    <x v="2385"/>
    <n v="1.7490000000000002E-2"/>
    <x v="2803"/>
    <n v="2.1964999999999999"/>
    <n v="55.57372118100001"/>
    <n v="5"/>
    <n v="222"/>
    <x v="91"/>
    <x v="0"/>
    <x v="2"/>
  </r>
  <r>
    <x v="0"/>
    <x v="55"/>
    <x v="1"/>
    <x v="1"/>
    <s v="-0.12776"/>
    <x v="1"/>
    <x v="0"/>
    <x v="1"/>
    <x v="2386"/>
    <n v="1.2650000000000002E-2"/>
    <x v="2804"/>
    <n v="2.3115000000000001"/>
    <n v="36.152923290000011"/>
    <n v="5"/>
    <n v="438"/>
    <x v="48"/>
    <x v="6"/>
    <x v="7"/>
  </r>
  <r>
    <x v="0"/>
    <x v="56"/>
    <x v="1"/>
    <x v="1"/>
    <s v="-0.12776"/>
    <x v="1"/>
    <x v="0"/>
    <x v="1"/>
    <x v="2387"/>
    <n v="1.1220000000000003E-2"/>
    <x v="2805"/>
    <n v="2.0124999999999997"/>
    <n v="27.313070400000008"/>
    <n v="7"/>
    <n v="638.4"/>
    <x v="42"/>
    <x v="27"/>
    <x v="7"/>
  </r>
  <r>
    <x v="0"/>
    <x v="57"/>
    <x v="1"/>
    <x v="1"/>
    <s v="-0.12776"/>
    <x v="1"/>
    <x v="0"/>
    <x v="1"/>
    <x v="2388"/>
    <n v="1.6720000000000002E-2"/>
    <x v="2806"/>
    <n v="2.2654999999999994"/>
    <n v="50.167159503999997"/>
    <n v="1"/>
    <n v="85.2"/>
    <x v="100"/>
    <x v="10"/>
    <x v="8"/>
  </r>
  <r>
    <x v="0"/>
    <x v="58"/>
    <x v="1"/>
    <x v="1"/>
    <s v="-0.12776"/>
    <x v="1"/>
    <x v="0"/>
    <x v="1"/>
    <x v="2389"/>
    <n v="1.9689999999999999E-2"/>
    <x v="2807"/>
    <n v="1.127"/>
    <n v="40.919521719999999"/>
    <n v="1"/>
    <n v="86.399999999999991"/>
    <x v="37"/>
    <x v="10"/>
    <x v="8"/>
  </r>
  <r>
    <x v="0"/>
    <x v="59"/>
    <x v="1"/>
    <x v="1"/>
    <s v="-0.12776"/>
    <x v="1"/>
    <x v="0"/>
    <x v="1"/>
    <x v="2390"/>
    <n v="1.1880000000000002E-2"/>
    <x v="2808"/>
    <n v="0.55199999999999994"/>
    <n v="6.8935173120000002"/>
    <n v="5"/>
    <n v="228"/>
    <x v="95"/>
    <x v="19"/>
    <x v="8"/>
  </r>
  <r>
    <x v="0"/>
    <x v="60"/>
    <x v="1"/>
    <x v="1"/>
    <s v="-0.12776"/>
    <x v="1"/>
    <x v="0"/>
    <x v="1"/>
    <x v="2391"/>
    <n v="1.8920000000000003E-2"/>
    <x v="2809"/>
    <n v="1.6789999999999998"/>
    <n v="50.502667864000003"/>
    <n v="2"/>
    <n v="175.2"/>
    <x v="82"/>
    <x v="16"/>
    <x v="7"/>
  </r>
  <r>
    <x v="0"/>
    <x v="61"/>
    <x v="1"/>
    <x v="1"/>
    <s v="-0.12776"/>
    <x v="1"/>
    <x v="0"/>
    <x v="1"/>
    <x v="2392"/>
    <n v="1.7710000000000004E-2"/>
    <x v="2810"/>
    <n v="2.323"/>
    <n v="42.152382118000013"/>
    <n v="6"/>
    <n v="489.59999999999997"/>
    <x v="21"/>
    <x v="14"/>
    <x v="12"/>
  </r>
  <r>
    <x v="0"/>
    <x v="62"/>
    <x v="1"/>
    <x v="1"/>
    <s v="-0.12776"/>
    <x v="1"/>
    <x v="0"/>
    <x v="1"/>
    <x v="2393"/>
    <n v="9.7899999999999984E-3"/>
    <x v="2811"/>
    <n v="2.0699999999999998"/>
    <n v="19.547908379999996"/>
    <n v="2"/>
    <n v="122.39999999999999"/>
    <x v="73"/>
    <x v="6"/>
    <x v="7"/>
  </r>
  <r>
    <x v="0"/>
    <x v="63"/>
    <x v="1"/>
    <x v="1"/>
    <s v="-0.12776"/>
    <x v="1"/>
    <x v="0"/>
    <x v="1"/>
    <x v="2394"/>
    <n v="1.8260000000000005E-2"/>
    <x v="2812"/>
    <n v="1.288"/>
    <n v="29.723160544000013"/>
    <n v="1"/>
    <n v="84"/>
    <x v="91"/>
    <x v="12"/>
    <x v="1"/>
  </r>
  <r>
    <x v="0"/>
    <x v="64"/>
    <x v="1"/>
    <x v="1"/>
    <s v="-0.12776"/>
    <x v="1"/>
    <x v="0"/>
    <x v="1"/>
    <x v="1913"/>
    <n v="1.3860000000000001E-2"/>
    <x v="2813"/>
    <n v="0.48299999999999993"/>
    <n v="10.032197868000001"/>
    <n v="1"/>
    <n v="75.599999999999994"/>
    <x v="114"/>
    <x v="6"/>
    <x v="2"/>
  </r>
  <r>
    <x v="0"/>
    <x v="65"/>
    <x v="1"/>
    <x v="1"/>
    <s v="-0.12776"/>
    <x v="1"/>
    <x v="0"/>
    <x v="1"/>
    <x v="2395"/>
    <n v="2.189E-2"/>
    <x v="2814"/>
    <n v="0.47149999999999997"/>
    <n v="11.605084194"/>
    <n v="5"/>
    <n v="408"/>
    <x v="58"/>
    <x v="23"/>
    <x v="2"/>
  </r>
  <r>
    <x v="0"/>
    <x v="66"/>
    <x v="1"/>
    <x v="1"/>
    <s v="-0.12776"/>
    <x v="1"/>
    <x v="0"/>
    <x v="1"/>
    <x v="2396"/>
    <n v="1.9910000000000001E-2"/>
    <x v="2815"/>
    <n v="0.69000000000000006"/>
    <n v="21.208570020000003"/>
    <n v="4"/>
    <n v="336"/>
    <x v="99"/>
    <x v="0"/>
    <x v="9"/>
  </r>
  <r>
    <x v="0"/>
    <x v="67"/>
    <x v="1"/>
    <x v="1"/>
    <s v="-0.12776"/>
    <x v="1"/>
    <x v="0"/>
    <x v="1"/>
    <x v="2397"/>
    <n v="1.7160000000000002E-2"/>
    <x v="2816"/>
    <n v="2.3345000000000002"/>
    <n v="47.246787588000011"/>
    <n v="7"/>
    <n v="252"/>
    <x v="93"/>
    <x v="3"/>
    <x v="8"/>
  </r>
  <r>
    <x v="0"/>
    <x v="68"/>
    <x v="1"/>
    <x v="1"/>
    <s v="-0.12776"/>
    <x v="1"/>
    <x v="0"/>
    <x v="1"/>
    <x v="2398"/>
    <n v="1.4520000000000002E-2"/>
    <x v="2817"/>
    <n v="0.58649999999999991"/>
    <n v="12.509974619999999"/>
    <n v="4"/>
    <n v="360"/>
    <x v="82"/>
    <x v="6"/>
    <x v="2"/>
  </r>
  <r>
    <x v="0"/>
    <x v="69"/>
    <x v="1"/>
    <x v="1"/>
    <s v="-0.12776"/>
    <x v="1"/>
    <x v="0"/>
    <x v="1"/>
    <x v="2382"/>
    <n v="1.5510000000000003E-2"/>
    <x v="2818"/>
    <n v="2.2079999999999997"/>
    <n v="43.403481792000008"/>
    <n v="2"/>
    <n v="153.6"/>
    <x v="104"/>
    <x v="3"/>
    <x v="1"/>
  </r>
  <r>
    <x v="0"/>
    <x v="70"/>
    <x v="1"/>
    <x v="1"/>
    <s v="-0.12776"/>
    <x v="1"/>
    <x v="0"/>
    <x v="1"/>
    <x v="2399"/>
    <n v="2.0350000000000004E-2"/>
    <x v="2819"/>
    <n v="0.78199999999999992"/>
    <n v="26.960990540000005"/>
    <n v="7"/>
    <n v="369.59999999999997"/>
    <x v="47"/>
    <x v="17"/>
    <x v="8"/>
  </r>
  <r>
    <x v="0"/>
    <x v="71"/>
    <x v="1"/>
    <x v="1"/>
    <s v="-0.12776"/>
    <x v="1"/>
    <x v="0"/>
    <x v="1"/>
    <x v="1747"/>
    <n v="1.6280000000000003E-2"/>
    <x v="2820"/>
    <n v="1.8974999999999997"/>
    <n v="43.587624300000002"/>
    <n v="7"/>
    <n v="630"/>
    <x v="63"/>
    <x v="14"/>
    <x v="10"/>
  </r>
  <r>
    <x v="0"/>
    <x v="72"/>
    <x v="1"/>
    <x v="1"/>
    <s v="-0.12776"/>
    <x v="1"/>
    <x v="0"/>
    <x v="1"/>
    <x v="2400"/>
    <n v="1.8810000000000004E-2"/>
    <x v="2821"/>
    <n v="1.0464999999999998"/>
    <n v="21.227942735999999"/>
    <n v="1"/>
    <n v="60"/>
    <x v="72"/>
    <x v="19"/>
    <x v="11"/>
  </r>
  <r>
    <x v="0"/>
    <x v="73"/>
    <x v="1"/>
    <x v="1"/>
    <s v="-0.12776"/>
    <x v="1"/>
    <x v="0"/>
    <x v="1"/>
    <x v="2401"/>
    <n v="1.1990000000000001E-2"/>
    <x v="2822"/>
    <n v="1.8284999999999998"/>
    <n v="20.485519296"/>
    <n v="7"/>
    <n v="655.19999999999993"/>
    <x v="58"/>
    <x v="15"/>
    <x v="10"/>
  </r>
  <r>
    <x v="0"/>
    <x v="74"/>
    <x v="1"/>
    <x v="1"/>
    <s v="-0.12776"/>
    <x v="1"/>
    <x v="0"/>
    <x v="1"/>
    <x v="669"/>
    <n v="9.9000000000000025E-3"/>
    <x v="2823"/>
    <n v="1.9664999999999999"/>
    <n v="25.098596820000008"/>
    <n v="3"/>
    <n v="111.6"/>
    <x v="52"/>
    <x v="23"/>
    <x v="12"/>
  </r>
  <r>
    <x v="0"/>
    <x v="75"/>
    <x v="1"/>
    <x v="1"/>
    <s v="-0.12776"/>
    <x v="1"/>
    <x v="0"/>
    <x v="1"/>
    <x v="2402"/>
    <n v="1.8920000000000003E-2"/>
    <x v="2824"/>
    <n v="1.0465"/>
    <n v="32.689436780000001"/>
    <n v="1"/>
    <n v="84"/>
    <x v="3"/>
    <x v="23"/>
    <x v="11"/>
  </r>
  <r>
    <x v="0"/>
    <x v="76"/>
    <x v="1"/>
    <x v="1"/>
    <s v="-0.12776"/>
    <x v="1"/>
    <x v="0"/>
    <x v="1"/>
    <x v="2403"/>
    <n v="1.5180000000000001E-2"/>
    <x v="2825"/>
    <n v="1.5524999999999998"/>
    <n v="34.978067189999997"/>
    <n v="2"/>
    <n v="98.399999999999991"/>
    <x v="82"/>
    <x v="3"/>
    <x v="13"/>
  </r>
  <r>
    <x v="0"/>
    <x v="77"/>
    <x v="1"/>
    <x v="1"/>
    <s v="-0.12776"/>
    <x v="1"/>
    <x v="0"/>
    <x v="1"/>
    <x v="2404"/>
    <n v="1.3860000000000001E-2"/>
    <x v="2826"/>
    <n v="1.8974999999999997"/>
    <n v="31.196288969999998"/>
    <n v="5"/>
    <n v="360"/>
    <x v="36"/>
    <x v="17"/>
    <x v="10"/>
  </r>
  <r>
    <x v="0"/>
    <x v="78"/>
    <x v="1"/>
    <x v="1"/>
    <s v="-0.12776"/>
    <x v="1"/>
    <x v="0"/>
    <x v="1"/>
    <x v="2405"/>
    <n v="1.4850000000000002E-2"/>
    <x v="2827"/>
    <n v="1.3915"/>
    <n v="31.929665130000004"/>
    <n v="2"/>
    <n v="139.19999999999999"/>
    <x v="66"/>
    <x v="6"/>
    <x v="7"/>
  </r>
  <r>
    <x v="0"/>
    <x v="79"/>
    <x v="1"/>
    <x v="1"/>
    <s v="-0.12776"/>
    <x v="1"/>
    <x v="0"/>
    <x v="1"/>
    <x v="2406"/>
    <n v="1.4189999999999999E-2"/>
    <x v="2828"/>
    <n v="2.4379999999999997"/>
    <n v="32.893135175999994"/>
    <n v="7"/>
    <n v="621.6"/>
    <x v="80"/>
    <x v="27"/>
    <x v="6"/>
  </r>
  <r>
    <x v="0"/>
    <x v="80"/>
    <x v="1"/>
    <x v="1"/>
    <s v="-0.12776"/>
    <x v="1"/>
    <x v="0"/>
    <x v="1"/>
    <x v="2407"/>
    <n v="1.6720000000000002E-2"/>
    <x v="2829"/>
    <n v="1.7709999999999999"/>
    <n v="27.556108271999999"/>
    <n v="3"/>
    <n v="198"/>
    <x v="82"/>
    <x v="19"/>
    <x v="1"/>
  </r>
  <r>
    <x v="0"/>
    <x v="81"/>
    <x v="1"/>
    <x v="1"/>
    <s v="-0.12776"/>
    <x v="1"/>
    <x v="0"/>
    <x v="1"/>
    <x v="1264"/>
    <n v="1.2869999999999999E-2"/>
    <x v="2830"/>
    <n v="0.93149999999999999"/>
    <n v="13.925731248"/>
    <n v="7"/>
    <n v="638.4"/>
    <x v="47"/>
    <x v="10"/>
    <x v="10"/>
  </r>
  <r>
    <x v="0"/>
    <x v="82"/>
    <x v="1"/>
    <x v="1"/>
    <s v="-0.12776"/>
    <x v="1"/>
    <x v="0"/>
    <x v="1"/>
    <x v="2408"/>
    <n v="1.4960000000000003E-2"/>
    <x v="2831"/>
    <n v="0.98899999999999988"/>
    <n v="17.795955232000001"/>
    <n v="5"/>
    <n v="228"/>
    <x v="75"/>
    <x v="1"/>
    <x v="1"/>
  </r>
  <r>
    <x v="0"/>
    <x v="83"/>
    <x v="1"/>
    <x v="1"/>
    <s v="-0.12776"/>
    <x v="1"/>
    <x v="0"/>
    <x v="1"/>
    <x v="2409"/>
    <n v="1.8700000000000001E-2"/>
    <x v="2832"/>
    <n v="2.0469999999999997"/>
    <n v="58.382978279999996"/>
    <n v="4"/>
    <n v="360"/>
    <x v="66"/>
    <x v="27"/>
    <x v="3"/>
  </r>
  <r>
    <x v="0"/>
    <x v="84"/>
    <x v="1"/>
    <x v="1"/>
    <s v="-0.12776"/>
    <x v="1"/>
    <x v="0"/>
    <x v="1"/>
    <x v="2410"/>
    <n v="1.7709999999999997E-2"/>
    <x v="2833"/>
    <n v="2.3459999999999996"/>
    <n v="53.646338591999985"/>
    <n v="7"/>
    <n v="445.2"/>
    <x v="97"/>
    <x v="0"/>
    <x v="6"/>
  </r>
  <r>
    <x v="0"/>
    <x v="85"/>
    <x v="1"/>
    <x v="1"/>
    <s v="-0.12776"/>
    <x v="1"/>
    <x v="0"/>
    <x v="1"/>
    <x v="2411"/>
    <n v="1.9140000000000001E-2"/>
    <x v="2834"/>
    <n v="1.5869999999999997"/>
    <n v="34.518354551999998"/>
    <n v="4"/>
    <n v="307.2"/>
    <x v="88"/>
    <x v="17"/>
    <x v="7"/>
  </r>
  <r>
    <x v="0"/>
    <x v="86"/>
    <x v="1"/>
    <x v="1"/>
    <s v="-0.12776"/>
    <x v="1"/>
    <x v="0"/>
    <x v="1"/>
    <x v="2412"/>
    <n v="1.7819999999999999E-2"/>
    <x v="2835"/>
    <n v="1.2189999999999999"/>
    <n v="34.360777044000002"/>
    <n v="4"/>
    <n v="211.2"/>
    <x v="91"/>
    <x v="27"/>
    <x v="11"/>
  </r>
  <r>
    <x v="0"/>
    <x v="87"/>
    <x v="1"/>
    <x v="1"/>
    <s v="-0.12776"/>
    <x v="1"/>
    <x v="0"/>
    <x v="1"/>
    <x v="2413"/>
    <n v="1.8260000000000002E-2"/>
    <x v="2836"/>
    <n v="2.323"/>
    <n v="39.117861156000004"/>
    <n v="4"/>
    <n v="360"/>
    <x v="74"/>
    <x v="15"/>
    <x v="3"/>
  </r>
  <r>
    <x v="0"/>
    <x v="88"/>
    <x v="1"/>
    <x v="1"/>
    <s v="-0.12776"/>
    <x v="1"/>
    <x v="0"/>
    <x v="1"/>
    <x v="1465"/>
    <n v="1.6280000000000003E-2"/>
    <x v="2837"/>
    <n v="2.3459999999999996"/>
    <n v="31.01261856"/>
    <n v="2"/>
    <n v="88.8"/>
    <x v="47"/>
    <x v="20"/>
    <x v="10"/>
  </r>
  <r>
    <x v="0"/>
    <x v="89"/>
    <x v="1"/>
    <x v="1"/>
    <s v="-0.12776"/>
    <x v="1"/>
    <x v="0"/>
    <x v="1"/>
    <x v="6"/>
    <n v="1.2650000000000002E-2"/>
    <x v="2838"/>
    <n v="1.679"/>
    <n v="32.725590480000008"/>
    <n v="5"/>
    <n v="294"/>
    <x v="104"/>
    <x v="12"/>
    <x v="9"/>
  </r>
  <r>
    <x v="0"/>
    <x v="90"/>
    <x v="1"/>
    <x v="1"/>
    <s v="-0.12776"/>
    <x v="1"/>
    <x v="0"/>
    <x v="1"/>
    <x v="2414"/>
    <n v="2.1670000000000005E-2"/>
    <x v="2839"/>
    <n v="0.95450000000000002"/>
    <n v="16.849198619000003"/>
    <n v="7"/>
    <n v="268.8"/>
    <x v="36"/>
    <x v="14"/>
    <x v="1"/>
  </r>
  <r>
    <x v="0"/>
    <x v="91"/>
    <x v="1"/>
    <x v="1"/>
    <s v="-0.12776"/>
    <x v="1"/>
    <x v="0"/>
    <x v="1"/>
    <x v="1302"/>
    <n v="1.5510000000000003E-2"/>
    <x v="2840"/>
    <n v="0.52899999999999991"/>
    <n v="12.320312664000001"/>
    <n v="1"/>
    <n v="88.8"/>
    <x v="54"/>
    <x v="8"/>
    <x v="9"/>
  </r>
  <r>
    <x v="1"/>
    <x v="92"/>
    <x v="1"/>
    <x v="1"/>
    <s v="-0.12776"/>
    <x v="1"/>
    <x v="0"/>
    <x v="1"/>
    <x v="2033"/>
    <n v="1.771E-2"/>
    <x v="2841"/>
    <n v="2.2195"/>
    <n v="40.427604332500003"/>
    <n v="6"/>
    <n v="196.79999999999998"/>
    <x v="94"/>
    <x v="17"/>
    <x v="11"/>
  </r>
  <r>
    <x v="1"/>
    <x v="93"/>
    <x v="1"/>
    <x v="1"/>
    <s v="-0.12776"/>
    <x v="1"/>
    <x v="0"/>
    <x v="1"/>
    <x v="2415"/>
    <n v="1.7160000000000002E-2"/>
    <x v="2842"/>
    <n v="1.4489999999999996"/>
    <n v="25.006569587999991"/>
    <n v="0"/>
    <n v="4.8"/>
    <x v="68"/>
    <x v="27"/>
    <x v="8"/>
  </r>
  <r>
    <x v="1"/>
    <x v="94"/>
    <x v="1"/>
    <x v="1"/>
    <s v="-0.12776"/>
    <x v="1"/>
    <x v="0"/>
    <x v="1"/>
    <x v="2416"/>
    <n v="1.1880000000000002E-2"/>
    <x v="2843"/>
    <n v="2.3689999999999998"/>
    <n v="18.380663532"/>
    <n v="2"/>
    <n v="228"/>
    <x v="80"/>
    <x v="20"/>
    <x v="15"/>
  </r>
  <r>
    <x v="1"/>
    <x v="95"/>
    <x v="1"/>
    <x v="1"/>
    <s v="-0.12776"/>
    <x v="1"/>
    <x v="0"/>
    <x v="1"/>
    <x v="2417"/>
    <n v="1.8260000000000002E-2"/>
    <x v="2844"/>
    <n v="2.0124999999999997"/>
    <n v="46.012483824999997"/>
    <n v="0"/>
    <n v="46.8"/>
    <x v="114"/>
    <x v="20"/>
    <x v="3"/>
  </r>
  <r>
    <x v="1"/>
    <x v="96"/>
    <x v="1"/>
    <x v="1"/>
    <s v="-0.12776"/>
    <x v="1"/>
    <x v="0"/>
    <x v="1"/>
    <x v="2418"/>
    <n v="1.3860000000000001E-2"/>
    <x v="2845"/>
    <n v="2.1044999999999998"/>
    <n v="25.201471679999997"/>
    <n v="4"/>
    <n v="417.59999999999997"/>
    <x v="115"/>
    <x v="3"/>
    <x v="6"/>
  </r>
  <r>
    <x v="1"/>
    <x v="97"/>
    <x v="1"/>
    <x v="1"/>
    <s v="-0.12776"/>
    <x v="1"/>
    <x v="0"/>
    <x v="1"/>
    <x v="2419"/>
    <n v="1.6060000000000001E-2"/>
    <x v="2846"/>
    <n v="0.80500000000000005"/>
    <n v="10.032360800000001"/>
    <n v="3"/>
    <n v="111.6"/>
    <x v="36"/>
    <x v="1"/>
    <x v="3"/>
  </r>
  <r>
    <x v="1"/>
    <x v="98"/>
    <x v="1"/>
    <x v="1"/>
    <s v="-0.12776"/>
    <x v="1"/>
    <x v="0"/>
    <x v="1"/>
    <x v="2420"/>
    <n v="1.9030000000000005E-2"/>
    <x v="2847"/>
    <n v="1.9319999999999999"/>
    <n v="20.842622724000002"/>
    <n v="3"/>
    <n v="186"/>
    <x v="94"/>
    <x v="10"/>
    <x v="15"/>
  </r>
  <r>
    <x v="1"/>
    <x v="99"/>
    <x v="1"/>
    <x v="1"/>
    <s v="-0.12776"/>
    <x v="1"/>
    <x v="0"/>
    <x v="1"/>
    <x v="2421"/>
    <n v="1.2539999999999999E-2"/>
    <x v="2848"/>
    <n v="2.1274999999999995"/>
    <n v="20.339955239999991"/>
    <n v="2"/>
    <n v="80.399999999999991"/>
    <x v="68"/>
    <x v="10"/>
    <x v="10"/>
  </r>
  <r>
    <x v="1"/>
    <x v="100"/>
    <x v="1"/>
    <x v="1"/>
    <s v="-0.12776"/>
    <x v="1"/>
    <x v="0"/>
    <x v="1"/>
    <x v="2422"/>
    <n v="1.4960000000000003E-2"/>
    <x v="2849"/>
    <n v="1.8399999999999999"/>
    <n v="26.221648639999998"/>
    <n v="2"/>
    <n v="142.79999999999998"/>
    <x v="63"/>
    <x v="14"/>
    <x v="13"/>
  </r>
  <r>
    <x v="1"/>
    <x v="101"/>
    <x v="1"/>
    <x v="1"/>
    <s v="-0.12776"/>
    <x v="1"/>
    <x v="0"/>
    <x v="1"/>
    <x v="2423"/>
    <n v="1.9250000000000003E-2"/>
    <x v="2850"/>
    <n v="2.0814999999999997"/>
    <n v="38.914891399999995"/>
    <n v="3"/>
    <n v="247.2"/>
    <x v="58"/>
    <x v="18"/>
    <x v="13"/>
  </r>
  <r>
    <x v="1"/>
    <x v="102"/>
    <x v="1"/>
    <x v="1"/>
    <s v="-0.12776"/>
    <x v="1"/>
    <x v="0"/>
    <x v="1"/>
    <x v="2424"/>
    <n v="1.7160000000000002E-2"/>
    <x v="2851"/>
    <n v="2.3459999999999996"/>
    <n v="31.235685623999998"/>
    <n v="5"/>
    <n v="390"/>
    <x v="98"/>
    <x v="3"/>
    <x v="12"/>
  </r>
  <r>
    <x v="1"/>
    <x v="103"/>
    <x v="1"/>
    <x v="1"/>
    <s v="-0.12776"/>
    <x v="1"/>
    <x v="0"/>
    <x v="1"/>
    <x v="2001"/>
    <n v="1.6830000000000001E-2"/>
    <x v="2852"/>
    <n v="0.9544999999999999"/>
    <n v="15.3493765425"/>
    <n v="1"/>
    <n v="51.6"/>
    <x v="92"/>
    <x v="15"/>
    <x v="7"/>
  </r>
  <r>
    <x v="1"/>
    <x v="104"/>
    <x v="1"/>
    <x v="1"/>
    <s v="-0.12776"/>
    <x v="1"/>
    <x v="0"/>
    <x v="1"/>
    <x v="2425"/>
    <n v="1.4960000000000003E-2"/>
    <x v="2853"/>
    <n v="2.3804999999999996"/>
    <n v="27.474874019999998"/>
    <n v="2"/>
    <n v="111.6"/>
    <x v="101"/>
    <x v="21"/>
    <x v="17"/>
  </r>
  <r>
    <x v="1"/>
    <x v="105"/>
    <x v="1"/>
    <x v="1"/>
    <s v="-0.12776"/>
    <x v="1"/>
    <x v="0"/>
    <x v="1"/>
    <x v="2426"/>
    <n v="1.3860000000000001E-2"/>
    <x v="2854"/>
    <n v="0.81649999999999989"/>
    <n v="10.544891741999999"/>
    <n v="0"/>
    <n v="4.8"/>
    <x v="59"/>
    <x v="22"/>
    <x v="14"/>
  </r>
  <r>
    <x v="1"/>
    <x v="106"/>
    <x v="1"/>
    <x v="1"/>
    <s v="-0.12776"/>
    <x v="1"/>
    <x v="0"/>
    <x v="1"/>
    <x v="2427"/>
    <n v="1.4960000000000003E-2"/>
    <x v="2855"/>
    <n v="2.4379999999999997"/>
    <n v="18.659320767999997"/>
    <n v="3"/>
    <n v="165.6"/>
    <x v="75"/>
    <x v="18"/>
    <x v="8"/>
  </r>
  <r>
    <x v="1"/>
    <x v="107"/>
    <x v="1"/>
    <x v="1"/>
    <s v="-0.12776"/>
    <x v="1"/>
    <x v="0"/>
    <x v="1"/>
    <x v="2428"/>
    <n v="1.3860000000000001E-2"/>
    <x v="2856"/>
    <n v="2.5874999999999999"/>
    <n v="25.699246649999996"/>
    <n v="2"/>
    <n v="205.2"/>
    <x v="65"/>
    <x v="17"/>
    <x v="2"/>
  </r>
  <r>
    <x v="1"/>
    <x v="108"/>
    <x v="1"/>
    <x v="1"/>
    <s v="-0.12776"/>
    <x v="1"/>
    <x v="0"/>
    <x v="1"/>
    <x v="2429"/>
    <n v="1.8920000000000003E-2"/>
    <x v="2857"/>
    <n v="2.1044999999999998"/>
    <n v="47.732787432000002"/>
    <n v="1"/>
    <n v="12"/>
    <x v="74"/>
    <x v="1"/>
    <x v="12"/>
  </r>
  <r>
    <x v="1"/>
    <x v="109"/>
    <x v="1"/>
    <x v="1"/>
    <s v="-0.12776"/>
    <x v="1"/>
    <x v="0"/>
    <x v="1"/>
    <x v="2430"/>
    <n v="1.4080000000000002E-2"/>
    <x v="2858"/>
    <n v="2.3114999999999997"/>
    <n v="25.161250751999997"/>
    <n v="1"/>
    <n v="2.4"/>
    <x v="106"/>
    <x v="17"/>
    <x v="1"/>
  </r>
  <r>
    <x v="1"/>
    <x v="110"/>
    <x v="1"/>
    <x v="1"/>
    <s v="-0.12776"/>
    <x v="1"/>
    <x v="0"/>
    <x v="1"/>
    <x v="2431"/>
    <n v="1.9470000000000001E-2"/>
    <x v="2859"/>
    <n v="2.4379999999999993"/>
    <n v="46.490022083999989"/>
    <n v="2"/>
    <n v="109.2"/>
    <x v="90"/>
    <x v="11"/>
    <x v="9"/>
  </r>
  <r>
    <x v="1"/>
    <x v="111"/>
    <x v="1"/>
    <x v="1"/>
    <s v="-0.12776"/>
    <x v="1"/>
    <x v="0"/>
    <x v="1"/>
    <x v="2432"/>
    <n v="1.2760000000000001E-2"/>
    <x v="2860"/>
    <n v="2.2425000000000002"/>
    <n v="32.537320530000002"/>
    <n v="4"/>
    <n v="280.8"/>
    <x v="95"/>
    <x v="12"/>
    <x v="19"/>
  </r>
  <r>
    <x v="1"/>
    <x v="112"/>
    <x v="1"/>
    <x v="1"/>
    <s v="-0.12776"/>
    <x v="1"/>
    <x v="0"/>
    <x v="1"/>
    <x v="2433"/>
    <n v="1.4410000000000001E-2"/>
    <x v="2861"/>
    <n v="1.1615"/>
    <n v="16.983252060499996"/>
    <n v="2"/>
    <n v="153.6"/>
    <x v="65"/>
    <x v="6"/>
    <x v="3"/>
  </r>
  <r>
    <x v="1"/>
    <x v="113"/>
    <x v="1"/>
    <x v="1"/>
    <s v="-0.12776"/>
    <x v="1"/>
    <x v="0"/>
    <x v="1"/>
    <x v="2434"/>
    <n v="1.3200000000000002E-2"/>
    <x v="2862"/>
    <n v="2.1850000000000001"/>
    <n v="28.671832200000001"/>
    <n v="0"/>
    <n v="62.4"/>
    <x v="97"/>
    <x v="27"/>
    <x v="9"/>
  </r>
  <r>
    <x v="1"/>
    <x v="114"/>
    <x v="1"/>
    <x v="1"/>
    <s v="-0.12776"/>
    <x v="1"/>
    <x v="0"/>
    <x v="1"/>
    <x v="2435"/>
    <n v="1.4190000000000001E-2"/>
    <x v="2863"/>
    <n v="2.3919999999999999"/>
    <n v="41.253690191999993"/>
    <n v="4"/>
    <n v="294"/>
    <x v="66"/>
    <x v="14"/>
    <x v="6"/>
  </r>
  <r>
    <x v="1"/>
    <x v="115"/>
    <x v="1"/>
    <x v="1"/>
    <s v="-0.12776"/>
    <x v="1"/>
    <x v="0"/>
    <x v="1"/>
    <x v="2436"/>
    <n v="1.2430000000000002E-2"/>
    <x v="2864"/>
    <n v="1.288"/>
    <n v="14.448880600000001"/>
    <n v="1"/>
    <n v="132"/>
    <x v="87"/>
    <x v="7"/>
    <x v="14"/>
  </r>
  <r>
    <x v="1"/>
    <x v="116"/>
    <x v="1"/>
    <x v="1"/>
    <s v="-0.12776"/>
    <x v="1"/>
    <x v="0"/>
    <x v="1"/>
    <x v="2437"/>
    <n v="1.6280000000000003E-2"/>
    <x v="2865"/>
    <n v="2.2885"/>
    <n v="36.131625244000006"/>
    <n v="6"/>
    <n v="300"/>
    <x v="81"/>
    <x v="27"/>
    <x v="12"/>
  </r>
  <r>
    <x v="1"/>
    <x v="117"/>
    <x v="1"/>
    <x v="1"/>
    <s v="-0.12776"/>
    <x v="1"/>
    <x v="0"/>
    <x v="1"/>
    <x v="2438"/>
    <n v="1.8590000000000002E-2"/>
    <x v="2866"/>
    <n v="1.081"/>
    <n v="11.571155881999999"/>
    <n v="2"/>
    <n v="135.6"/>
    <x v="68"/>
    <x v="27"/>
    <x v="12"/>
  </r>
  <r>
    <x v="1"/>
    <x v="118"/>
    <x v="1"/>
    <x v="1"/>
    <s v="-0.12776"/>
    <x v="1"/>
    <x v="0"/>
    <x v="1"/>
    <x v="1369"/>
    <n v="1.4190000000000001E-2"/>
    <x v="2867"/>
    <n v="1.8859999999999999"/>
    <n v="29.861418971999999"/>
    <n v="0"/>
    <n v="3.5999999999999996"/>
    <x v="47"/>
    <x v="15"/>
    <x v="10"/>
  </r>
  <r>
    <x v="1"/>
    <x v="119"/>
    <x v="1"/>
    <x v="1"/>
    <s v="-0.12776"/>
    <x v="1"/>
    <x v="0"/>
    <x v="1"/>
    <x v="2439"/>
    <n v="1.2100000000000001E-2"/>
    <x v="2868"/>
    <n v="2.415"/>
    <n v="24.0142287"/>
    <n v="2"/>
    <n v="91.2"/>
    <x v="51"/>
    <x v="22"/>
    <x v="2"/>
  </r>
  <r>
    <x v="1"/>
    <x v="120"/>
    <x v="1"/>
    <x v="1"/>
    <s v="-0.12776"/>
    <x v="1"/>
    <x v="0"/>
    <x v="1"/>
    <x v="2440"/>
    <n v="1.6280000000000003E-2"/>
    <x v="2869"/>
    <n v="2.4954999999999998"/>
    <n v="41.959297071999998"/>
    <n v="4"/>
    <n v="279.59999999999997"/>
    <x v="90"/>
    <x v="20"/>
    <x v="9"/>
  </r>
  <r>
    <x v="1"/>
    <x v="121"/>
    <x v="1"/>
    <x v="1"/>
    <s v="-0.12776"/>
    <x v="1"/>
    <x v="0"/>
    <x v="1"/>
    <x v="2441"/>
    <n v="1.3750000000000002E-2"/>
    <x v="2870"/>
    <n v="1.5985"/>
    <n v="26.828025125000003"/>
    <n v="6"/>
    <n v="561.6"/>
    <x v="105"/>
    <x v="25"/>
    <x v="2"/>
  </r>
  <r>
    <x v="1"/>
    <x v="122"/>
    <x v="1"/>
    <x v="1"/>
    <s v="-0.12776"/>
    <x v="1"/>
    <x v="0"/>
    <x v="1"/>
    <x v="2442"/>
    <n v="1.474E-2"/>
    <x v="2871"/>
    <n v="1.0349999999999999"/>
    <n v="9.6737661899999967"/>
    <n v="0"/>
    <n v="2.4"/>
    <x v="91"/>
    <x v="15"/>
    <x v="12"/>
  </r>
  <r>
    <x v="1"/>
    <x v="123"/>
    <x v="1"/>
    <x v="1"/>
    <s v="-0.12776"/>
    <x v="1"/>
    <x v="0"/>
    <x v="1"/>
    <x v="2443"/>
    <n v="1.1880000000000002E-2"/>
    <x v="2872"/>
    <n v="2.2080000000000002"/>
    <n v="23.280048000000004"/>
    <n v="6"/>
    <n v="315.59999999999997"/>
    <x v="48"/>
    <x v="1"/>
    <x v="17"/>
  </r>
  <r>
    <x v="1"/>
    <x v="124"/>
    <x v="1"/>
    <x v="1"/>
    <s v="-0.12776"/>
    <x v="1"/>
    <x v="0"/>
    <x v="1"/>
    <x v="2444"/>
    <n v="1.4080000000000001E-2"/>
    <x v="2873"/>
    <n v="1.6675"/>
    <n v="29.831655040000001"/>
    <n v="6"/>
    <n v="288"/>
    <x v="74"/>
    <x v="6"/>
    <x v="14"/>
  </r>
  <r>
    <x v="1"/>
    <x v="125"/>
    <x v="1"/>
    <x v="1"/>
    <s v="-0.12776"/>
    <x v="1"/>
    <x v="0"/>
    <x v="1"/>
    <x v="2445"/>
    <n v="1.3639999999999999E-2"/>
    <x v="2874"/>
    <n v="1.1729999999999998"/>
    <n v="19.687655459999995"/>
    <n v="1"/>
    <n v="75.599999999999994"/>
    <x v="72"/>
    <x v="12"/>
    <x v="14"/>
  </r>
  <r>
    <x v="1"/>
    <x v="126"/>
    <x v="1"/>
    <x v="1"/>
    <s v="-0.12776"/>
    <x v="1"/>
    <x v="0"/>
    <x v="1"/>
    <x v="2446"/>
    <n v="1.7490000000000002E-2"/>
    <x v="2875"/>
    <n v="0.82799999999999996"/>
    <n v="16.677148752000001"/>
    <n v="1"/>
    <n v="117.6"/>
    <x v="42"/>
    <x v="14"/>
    <x v="3"/>
  </r>
  <r>
    <x v="1"/>
    <x v="127"/>
    <x v="1"/>
    <x v="1"/>
    <s v="-0.12776"/>
    <x v="1"/>
    <x v="0"/>
    <x v="1"/>
    <x v="2447"/>
    <n v="1.2540000000000001E-2"/>
    <x v="2876"/>
    <n v="2.2769999999999997"/>
    <n v="18.305700137999995"/>
    <n v="6"/>
    <n v="362.4"/>
    <x v="116"/>
    <x v="12"/>
    <x v="0"/>
  </r>
  <r>
    <x v="1"/>
    <x v="128"/>
    <x v="1"/>
    <x v="1"/>
    <s v="-0.12776"/>
    <x v="1"/>
    <x v="0"/>
    <x v="1"/>
    <x v="2448"/>
    <n v="1.2650000000000002E-2"/>
    <x v="2877"/>
    <n v="1.5869999999999997"/>
    <n v="21.551102924999999"/>
    <n v="6"/>
    <n v="624"/>
    <x v="108"/>
    <x v="22"/>
    <x v="8"/>
  </r>
  <r>
    <x v="1"/>
    <x v="129"/>
    <x v="1"/>
    <x v="1"/>
    <s v="-0.12776"/>
    <x v="1"/>
    <x v="0"/>
    <x v="1"/>
    <x v="1784"/>
    <n v="1.7489999999999999E-2"/>
    <x v="2878"/>
    <n v="1.0464999999999998"/>
    <n v="20.510661170999992"/>
    <n v="4"/>
    <n v="250.79999999999998"/>
    <x v="89"/>
    <x v="13"/>
    <x v="3"/>
  </r>
  <r>
    <x v="1"/>
    <x v="130"/>
    <x v="1"/>
    <x v="1"/>
    <s v="-0.12776"/>
    <x v="1"/>
    <x v="0"/>
    <x v="1"/>
    <x v="2449"/>
    <n v="1.2760000000000001E-2"/>
    <x v="2879"/>
    <n v="1.6214999999999997"/>
    <n v="15.745348739999997"/>
    <n v="0"/>
    <n v="20.399999999999999"/>
    <x v="96"/>
    <x v="23"/>
    <x v="14"/>
  </r>
  <r>
    <x v="1"/>
    <x v="131"/>
    <x v="1"/>
    <x v="1"/>
    <s v="-0.12776"/>
    <x v="1"/>
    <x v="0"/>
    <x v="1"/>
    <x v="2450"/>
    <n v="1.1659999999999998E-2"/>
    <x v="2880"/>
    <n v="1.5409999999999997"/>
    <n v="16.219767761999993"/>
    <n v="3"/>
    <n v="195.6"/>
    <x v="94"/>
    <x v="13"/>
    <x v="10"/>
  </r>
  <r>
    <x v="1"/>
    <x v="132"/>
    <x v="1"/>
    <x v="1"/>
    <s v="-0.12776"/>
    <x v="1"/>
    <x v="0"/>
    <x v="1"/>
    <x v="2451"/>
    <n v="1.7160000000000002E-2"/>
    <x v="2881"/>
    <n v="1.012"/>
    <n v="10.171219343999999"/>
    <n v="6"/>
    <n v="442.8"/>
    <x v="66"/>
    <x v="23"/>
    <x v="10"/>
  </r>
  <r>
    <x v="1"/>
    <x v="133"/>
    <x v="1"/>
    <x v="1"/>
    <s v="-0.12776"/>
    <x v="1"/>
    <x v="0"/>
    <x v="1"/>
    <x v="2452"/>
    <n v="1.298E-2"/>
    <x v="2882"/>
    <n v="2.4264999999999999"/>
    <n v="28.973142802999995"/>
    <n v="0"/>
    <n v="16.8"/>
    <x v="80"/>
    <x v="10"/>
    <x v="15"/>
  </r>
  <r>
    <x v="1"/>
    <x v="134"/>
    <x v="1"/>
    <x v="1"/>
    <s v="-0.12776"/>
    <x v="1"/>
    <x v="0"/>
    <x v="1"/>
    <x v="2453"/>
    <n v="1.8150000000000003E-2"/>
    <x v="2883"/>
    <n v="1.702"/>
    <n v="37.548375150000005"/>
    <n v="1"/>
    <n v="112.8"/>
    <x v="48"/>
    <x v="19"/>
    <x v="9"/>
  </r>
  <r>
    <x v="1"/>
    <x v="135"/>
    <x v="1"/>
    <x v="1"/>
    <s v="-0.12776"/>
    <x v="1"/>
    <x v="0"/>
    <x v="1"/>
    <x v="2454"/>
    <n v="1.6060000000000005E-2"/>
    <x v="2884"/>
    <n v="1.357"/>
    <n v="13.856256436000002"/>
    <n v="3"/>
    <n v="333.59999999999997"/>
    <x v="48"/>
    <x v="15"/>
    <x v="12"/>
  </r>
  <r>
    <x v="1"/>
    <x v="136"/>
    <x v="1"/>
    <x v="1"/>
    <s v="-0.12776"/>
    <x v="1"/>
    <x v="0"/>
    <x v="1"/>
    <x v="2455"/>
    <n v="1.1990000000000001E-2"/>
    <x v="2885"/>
    <n v="1.4375"/>
    <n v="12.507893062500001"/>
    <n v="4"/>
    <n v="320.39999999999998"/>
    <x v="70"/>
    <x v="22"/>
    <x v="9"/>
  </r>
  <r>
    <x v="1"/>
    <x v="137"/>
    <x v="1"/>
    <x v="1"/>
    <s v="-0.12776"/>
    <x v="1"/>
    <x v="0"/>
    <x v="1"/>
    <x v="2456"/>
    <n v="1.4080000000000001E-2"/>
    <x v="2886"/>
    <n v="1.3684999999999998"/>
    <n v="11.164157311999999"/>
    <n v="6"/>
    <n v="327.59999999999997"/>
    <x v="114"/>
    <x v="13"/>
    <x v="9"/>
  </r>
  <r>
    <x v="1"/>
    <x v="138"/>
    <x v="1"/>
    <x v="1"/>
    <s v="-0.12776"/>
    <x v="1"/>
    <x v="0"/>
    <x v="1"/>
    <x v="2457"/>
    <n v="1.7270000000000001E-2"/>
    <x v="2887"/>
    <n v="2.5185"/>
    <n v="29.184806145"/>
    <n v="6"/>
    <n v="310.8"/>
    <x v="108"/>
    <x v="10"/>
    <x v="10"/>
  </r>
  <r>
    <x v="1"/>
    <x v="139"/>
    <x v="1"/>
    <x v="1"/>
    <s v="-0.12776"/>
    <x v="1"/>
    <x v="0"/>
    <x v="1"/>
    <x v="2458"/>
    <n v="1.4960000000000001E-2"/>
    <x v="2888"/>
    <n v="2.415"/>
    <n v="32.858779800000001"/>
    <n v="6"/>
    <n v="352.8"/>
    <x v="114"/>
    <x v="1"/>
    <x v="0"/>
  </r>
  <r>
    <x v="1"/>
    <x v="140"/>
    <x v="1"/>
    <x v="1"/>
    <s v="-0.12776"/>
    <x v="1"/>
    <x v="0"/>
    <x v="1"/>
    <x v="2453"/>
    <n v="1.584E-2"/>
    <x v="2889"/>
    <n v="2.4264999999999999"/>
    <n v="46.718666279999994"/>
    <n v="0"/>
    <n v="37.199999999999996"/>
    <x v="106"/>
    <x v="13"/>
    <x v="10"/>
  </r>
  <r>
    <x v="1"/>
    <x v="141"/>
    <x v="1"/>
    <x v="1"/>
    <s v="-0.12776"/>
    <x v="1"/>
    <x v="0"/>
    <x v="1"/>
    <x v="1718"/>
    <n v="1.7160000000000002E-2"/>
    <x v="2890"/>
    <n v="2.2999999999999998"/>
    <n v="42.254440799999998"/>
    <n v="5"/>
    <n v="357.59999999999997"/>
    <x v="106"/>
    <x v="18"/>
    <x v="13"/>
  </r>
  <r>
    <x v="1"/>
    <x v="142"/>
    <x v="1"/>
    <x v="1"/>
    <s v="-0.12776"/>
    <x v="1"/>
    <x v="0"/>
    <x v="1"/>
    <x v="2459"/>
    <n v="1.8260000000000002E-2"/>
    <x v="2891"/>
    <n v="1.0349999999999999"/>
    <n v="15.673023629999999"/>
    <n v="5"/>
    <n v="202.79999999999998"/>
    <x v="48"/>
    <x v="22"/>
    <x v="14"/>
  </r>
  <r>
    <x v="1"/>
    <x v="143"/>
    <x v="1"/>
    <x v="1"/>
    <s v="-0.12776"/>
    <x v="1"/>
    <x v="0"/>
    <x v="1"/>
    <x v="1519"/>
    <n v="1.9030000000000005E-2"/>
    <x v="2892"/>
    <n v="2.0239999999999996"/>
    <n v="34.857631600000005"/>
    <n v="2"/>
    <n v="229.2"/>
    <x v="96"/>
    <x v="10"/>
    <x v="11"/>
  </r>
  <r>
    <x v="1"/>
    <x v="144"/>
    <x v="1"/>
    <x v="1"/>
    <s v="-0.12776"/>
    <x v="1"/>
    <x v="0"/>
    <x v="1"/>
    <x v="2460"/>
    <n v="1.7600000000000001E-2"/>
    <x v="2893"/>
    <n v="2.3919999999999999"/>
    <n v="45.622903039999997"/>
    <n v="2"/>
    <n v="217.2"/>
    <x v="103"/>
    <x v="24"/>
    <x v="11"/>
  </r>
  <r>
    <x v="1"/>
    <x v="145"/>
    <x v="1"/>
    <x v="1"/>
    <s v="-0.12776"/>
    <x v="1"/>
    <x v="0"/>
    <x v="1"/>
    <x v="2461"/>
    <n v="1.7600000000000001E-2"/>
    <x v="2894"/>
    <n v="1.012"/>
    <n v="15.08786752"/>
    <n v="0"/>
    <n v="43.199999999999996"/>
    <x v="99"/>
    <x v="20"/>
    <x v="7"/>
  </r>
  <r>
    <x v="1"/>
    <x v="146"/>
    <x v="1"/>
    <x v="1"/>
    <s v="-0.12776"/>
    <x v="1"/>
    <x v="0"/>
    <x v="1"/>
    <x v="2462"/>
    <n v="1.694E-2"/>
    <x v="2895"/>
    <n v="2.6219999999999994"/>
    <n v="54.392666327999983"/>
    <n v="2"/>
    <n v="186"/>
    <x v="65"/>
    <x v="22"/>
    <x v="9"/>
  </r>
  <r>
    <x v="1"/>
    <x v="147"/>
    <x v="1"/>
    <x v="1"/>
    <s v="-0.12776"/>
    <x v="1"/>
    <x v="0"/>
    <x v="1"/>
    <x v="2463"/>
    <n v="1.7270000000000001E-2"/>
    <x v="2896"/>
    <n v="2.2309999999999999"/>
    <n v="43.357100060999997"/>
    <n v="6"/>
    <n v="524.4"/>
    <x v="103"/>
    <x v="20"/>
    <x v="11"/>
  </r>
  <r>
    <x v="1"/>
    <x v="148"/>
    <x v="1"/>
    <x v="1"/>
    <s v="-0.12776"/>
    <x v="1"/>
    <x v="0"/>
    <x v="1"/>
    <x v="2464"/>
    <n v="1.2650000000000002E-2"/>
    <x v="2897"/>
    <n v="1.8859999999999999"/>
    <n v="15.638853450000001"/>
    <n v="6"/>
    <n v="492"/>
    <x v="90"/>
    <x v="14"/>
    <x v="7"/>
  </r>
  <r>
    <x v="1"/>
    <x v="149"/>
    <x v="1"/>
    <x v="1"/>
    <s v="-0.12776"/>
    <x v="1"/>
    <x v="0"/>
    <x v="1"/>
    <x v="2465"/>
    <n v="1.8810000000000004E-2"/>
    <x v="2898"/>
    <n v="1.5985"/>
    <n v="17.478403420500005"/>
    <n v="1"/>
    <n v="74.399999999999991"/>
    <x v="96"/>
    <x v="20"/>
    <x v="12"/>
  </r>
  <r>
    <x v="1"/>
    <x v="150"/>
    <x v="1"/>
    <x v="1"/>
    <s v="-0.12776"/>
    <x v="1"/>
    <x v="0"/>
    <x v="1"/>
    <x v="2466"/>
    <n v="1.529E-2"/>
    <x v="2899"/>
    <n v="2.0124999999999997"/>
    <n v="20.561265724999995"/>
    <n v="3"/>
    <n v="331.2"/>
    <x v="103"/>
    <x v="27"/>
    <x v="1"/>
  </r>
  <r>
    <x v="1"/>
    <x v="151"/>
    <x v="1"/>
    <x v="1"/>
    <s v="-0.12776"/>
    <x v="1"/>
    <x v="0"/>
    <x v="1"/>
    <x v="2467"/>
    <n v="1.6610000000000003E-2"/>
    <x v="2900"/>
    <n v="1.472"/>
    <n v="16.398561344000001"/>
    <n v="3"/>
    <n v="290.39999999999998"/>
    <x v="93"/>
    <x v="18"/>
    <x v="13"/>
  </r>
  <r>
    <x v="1"/>
    <x v="152"/>
    <x v="1"/>
    <x v="1"/>
    <s v="-0.12776"/>
    <x v="1"/>
    <x v="0"/>
    <x v="1"/>
    <x v="2468"/>
    <n v="1.8150000000000003E-2"/>
    <x v="2901"/>
    <n v="0.74749999999999994"/>
    <n v="15.348488512500001"/>
    <n v="2"/>
    <n v="38.4"/>
    <x v="99"/>
    <x v="14"/>
    <x v="13"/>
  </r>
  <r>
    <x v="1"/>
    <x v="153"/>
    <x v="1"/>
    <x v="1"/>
    <s v="-0.12776"/>
    <x v="1"/>
    <x v="0"/>
    <x v="1"/>
    <x v="2469"/>
    <n v="1.1110000000000002E-2"/>
    <x v="2902"/>
    <n v="1.9319999999999997"/>
    <n v="16.542705563999998"/>
    <n v="2"/>
    <n v="172.79999999999998"/>
    <x v="74"/>
    <x v="18"/>
    <x v="12"/>
  </r>
  <r>
    <x v="1"/>
    <x v="154"/>
    <x v="1"/>
    <x v="1"/>
    <s v="-0.12776"/>
    <x v="1"/>
    <x v="0"/>
    <x v="1"/>
    <x v="2470"/>
    <n v="1.7490000000000002E-2"/>
    <x v="2903"/>
    <n v="1.9894999999999998"/>
    <n v="36.960688280999996"/>
    <n v="0"/>
    <n v="67.2"/>
    <x v="70"/>
    <x v="7"/>
    <x v="9"/>
  </r>
  <r>
    <x v="1"/>
    <x v="155"/>
    <x v="1"/>
    <x v="1"/>
    <s v="-0.12776"/>
    <x v="1"/>
    <x v="0"/>
    <x v="1"/>
    <x v="2471"/>
    <n v="1.3200000000000002E-2"/>
    <x v="2904"/>
    <n v="1.978"/>
    <n v="30.088703039999999"/>
    <n v="2"/>
    <n v="109.2"/>
    <x v="76"/>
    <x v="7"/>
    <x v="9"/>
  </r>
  <r>
    <x v="1"/>
    <x v="156"/>
    <x v="1"/>
    <x v="1"/>
    <s v="-0.12776"/>
    <x v="1"/>
    <x v="0"/>
    <x v="1"/>
    <x v="2472"/>
    <n v="1.958E-2"/>
    <x v="2905"/>
    <n v="2.1734999999999998"/>
    <n v="34.007402582999994"/>
    <n v="1"/>
    <n v="96"/>
    <x v="87"/>
    <x v="17"/>
    <x v="15"/>
  </r>
  <r>
    <x v="1"/>
    <x v="157"/>
    <x v="1"/>
    <x v="1"/>
    <s v="-0.12776"/>
    <x v="1"/>
    <x v="0"/>
    <x v="1"/>
    <x v="2473"/>
    <n v="1.4520000000000002E-2"/>
    <x v="2906"/>
    <n v="1.3109999999999999"/>
    <n v="23.284492703999998"/>
    <n v="0"/>
    <n v="3.5999999999999996"/>
    <x v="72"/>
    <x v="15"/>
    <x v="1"/>
  </r>
  <r>
    <x v="1"/>
    <x v="158"/>
    <x v="1"/>
    <x v="1"/>
    <s v="-0.12776"/>
    <x v="1"/>
    <x v="0"/>
    <x v="1"/>
    <x v="2474"/>
    <n v="1.5730000000000001E-2"/>
    <x v="2907"/>
    <n v="1.9894999999999998"/>
    <n v="34.142664984999996"/>
    <n v="3"/>
    <n v="282"/>
    <x v="91"/>
    <x v="27"/>
    <x v="13"/>
  </r>
  <r>
    <x v="1"/>
    <x v="159"/>
    <x v="1"/>
    <x v="1"/>
    <s v="-0.12776"/>
    <x v="1"/>
    <x v="0"/>
    <x v="1"/>
    <x v="2475"/>
    <n v="1.6280000000000003E-2"/>
    <x v="2908"/>
    <n v="2.6909999999999998"/>
    <n v="45.886049352000001"/>
    <n v="4"/>
    <n v="417.59999999999997"/>
    <x v="103"/>
    <x v="3"/>
    <x v="12"/>
  </r>
  <r>
    <x v="1"/>
    <x v="160"/>
    <x v="1"/>
    <x v="1"/>
    <s v="-0.12776"/>
    <x v="1"/>
    <x v="0"/>
    <x v="1"/>
    <x v="2476"/>
    <n v="1.0670000000000001E-2"/>
    <x v="2909"/>
    <n v="0.97750000000000004"/>
    <n v="11.5490559525"/>
    <n v="5"/>
    <n v="157.19999999999999"/>
    <x v="95"/>
    <x v="13"/>
    <x v="10"/>
  </r>
  <r>
    <x v="1"/>
    <x v="161"/>
    <x v="1"/>
    <x v="1"/>
    <s v="-0.12776"/>
    <x v="1"/>
    <x v="0"/>
    <x v="1"/>
    <x v="2477"/>
    <n v="1.8150000000000003E-2"/>
    <x v="2910"/>
    <n v="2.484"/>
    <n v="45.476836019999993"/>
    <n v="5"/>
    <n v="472.79999999999995"/>
    <x v="96"/>
    <x v="19"/>
    <x v="8"/>
  </r>
  <r>
    <x v="1"/>
    <x v="162"/>
    <x v="1"/>
    <x v="1"/>
    <s v="-0.12776"/>
    <x v="1"/>
    <x v="0"/>
    <x v="1"/>
    <x v="2478"/>
    <n v="1.4410000000000001E-2"/>
    <x v="2911"/>
    <n v="2.1389999999999998"/>
    <n v="33.153208043999996"/>
    <n v="2"/>
    <n v="148.79999999999998"/>
    <x v="89"/>
    <x v="20"/>
    <x v="9"/>
  </r>
  <r>
    <x v="1"/>
    <x v="163"/>
    <x v="1"/>
    <x v="1"/>
    <s v="-0.12776"/>
    <x v="1"/>
    <x v="0"/>
    <x v="1"/>
    <x v="2479"/>
    <n v="1.4410000000000001E-2"/>
    <x v="2912"/>
    <n v="2.4839999999999995"/>
    <n v="39.273659567999992"/>
    <n v="5"/>
    <n v="334.8"/>
    <x v="116"/>
    <x v="27"/>
    <x v="2"/>
  </r>
  <r>
    <x v="1"/>
    <x v="164"/>
    <x v="1"/>
    <x v="1"/>
    <s v="-0.12776"/>
    <x v="1"/>
    <x v="0"/>
    <x v="1"/>
    <x v="2480"/>
    <n v="1.4189999999999999E-2"/>
    <x v="2913"/>
    <n v="1.5179999999999998"/>
    <n v="9.7405779239999966"/>
    <n v="4"/>
    <n v="207.6"/>
    <x v="104"/>
    <x v="10"/>
    <x v="1"/>
  </r>
  <r>
    <x v="1"/>
    <x v="165"/>
    <x v="1"/>
    <x v="1"/>
    <s v="-0.12776"/>
    <x v="1"/>
    <x v="0"/>
    <x v="1"/>
    <x v="2481"/>
    <n v="1.4189999999999999E-2"/>
    <x v="2914"/>
    <n v="1.5179999999999998"/>
    <n v="20.743424459999996"/>
    <n v="1"/>
    <n v="99.6"/>
    <x v="70"/>
    <x v="21"/>
    <x v="2"/>
  </r>
  <r>
    <x v="1"/>
    <x v="166"/>
    <x v="1"/>
    <x v="1"/>
    <s v="-0.12776"/>
    <x v="1"/>
    <x v="0"/>
    <x v="1"/>
    <x v="788"/>
    <n v="1.925E-2"/>
    <x v="2915"/>
    <n v="2.4379999999999997"/>
    <n v="44.171927799999999"/>
    <n v="5"/>
    <n v="234"/>
    <x v="72"/>
    <x v="7"/>
    <x v="16"/>
  </r>
  <r>
    <x v="1"/>
    <x v="167"/>
    <x v="1"/>
    <x v="1"/>
    <s v="-0.12776"/>
    <x v="1"/>
    <x v="0"/>
    <x v="1"/>
    <x v="2482"/>
    <n v="9.9000000000000025E-3"/>
    <x v="2916"/>
    <n v="2.2080000000000002"/>
    <n v="16.265430720000005"/>
    <n v="1"/>
    <n v="31.2"/>
    <x v="36"/>
    <x v="10"/>
    <x v="13"/>
  </r>
  <r>
    <x v="1"/>
    <x v="168"/>
    <x v="1"/>
    <x v="1"/>
    <s v="-0.12776"/>
    <x v="1"/>
    <x v="0"/>
    <x v="1"/>
    <x v="1718"/>
    <n v="1.2650000000000002E-2"/>
    <x v="2917"/>
    <n v="1.6445000000000001"/>
    <n v="22.271611505000003"/>
    <n v="6"/>
    <n v="385.2"/>
    <x v="66"/>
    <x v="3"/>
    <x v="2"/>
  </r>
  <r>
    <x v="1"/>
    <x v="169"/>
    <x v="1"/>
    <x v="1"/>
    <s v="-0.12776"/>
    <x v="1"/>
    <x v="0"/>
    <x v="1"/>
    <x v="2483"/>
    <n v="1.584E-2"/>
    <x v="2918"/>
    <n v="2.5529999999999995"/>
    <n v="23.733954287999993"/>
    <n v="4"/>
    <n v="187.2"/>
    <x v="108"/>
    <x v="20"/>
    <x v="14"/>
  </r>
  <r>
    <x v="1"/>
    <x v="170"/>
    <x v="1"/>
    <x v="1"/>
    <s v="-0.12776"/>
    <x v="1"/>
    <x v="0"/>
    <x v="1"/>
    <x v="2484"/>
    <n v="1.771E-2"/>
    <x v="2919"/>
    <n v="1.3224999999999998"/>
    <n v="17.078939569999996"/>
    <n v="3"/>
    <n v="184.79999999999998"/>
    <x v="97"/>
    <x v="17"/>
    <x v="16"/>
  </r>
  <r>
    <x v="1"/>
    <x v="171"/>
    <x v="1"/>
    <x v="1"/>
    <s v="-0.12776"/>
    <x v="1"/>
    <x v="0"/>
    <x v="1"/>
    <x v="2485"/>
    <n v="1.8040000000000004E-2"/>
    <x v="2920"/>
    <n v="1.4604999999999999"/>
    <n v="25.264541038000001"/>
    <n v="5"/>
    <n v="244.79999999999998"/>
    <x v="117"/>
    <x v="14"/>
    <x v="10"/>
  </r>
  <r>
    <x v="1"/>
    <x v="172"/>
    <x v="1"/>
    <x v="1"/>
    <s v="-0.12776"/>
    <x v="1"/>
    <x v="0"/>
    <x v="1"/>
    <x v="2486"/>
    <n v="1.5180000000000001E-2"/>
    <x v="2921"/>
    <n v="2.5874999999999999"/>
    <n v="26.084685824999998"/>
    <n v="0"/>
    <n v="2.4"/>
    <x v="39"/>
    <x v="20"/>
    <x v="6"/>
  </r>
  <r>
    <x v="1"/>
    <x v="173"/>
    <x v="1"/>
    <x v="1"/>
    <s v="-0.12776"/>
    <x v="1"/>
    <x v="0"/>
    <x v="1"/>
    <x v="2487"/>
    <n v="1.1440000000000001E-2"/>
    <x v="2922"/>
    <n v="2.1964999999999999"/>
    <n v="24.122841600000001"/>
    <n v="6"/>
    <n v="350.4"/>
    <x v="80"/>
    <x v="20"/>
    <x v="9"/>
  </r>
  <r>
    <x v="1"/>
    <x v="174"/>
    <x v="1"/>
    <x v="1"/>
    <s v="-0.12776"/>
    <x v="1"/>
    <x v="0"/>
    <x v="1"/>
    <x v="2488"/>
    <n v="1.7819999999999999E-2"/>
    <x v="2923"/>
    <n v="0.70150000000000001"/>
    <n v="6.9354050039999988"/>
    <n v="6"/>
    <n v="418.8"/>
    <x v="87"/>
    <x v="12"/>
    <x v="1"/>
  </r>
  <r>
    <x v="1"/>
    <x v="175"/>
    <x v="1"/>
    <x v="1"/>
    <s v="-0.12776"/>
    <x v="1"/>
    <x v="0"/>
    <x v="1"/>
    <x v="2489"/>
    <n v="1.6500000000000001E-2"/>
    <x v="2924"/>
    <n v="2.415"/>
    <n v="16.445063249999997"/>
    <n v="2"/>
    <n v="212.4"/>
    <x v="105"/>
    <x v="1"/>
    <x v="9"/>
  </r>
  <r>
    <x v="1"/>
    <x v="176"/>
    <x v="1"/>
    <x v="1"/>
    <s v="-0.12776"/>
    <x v="1"/>
    <x v="0"/>
    <x v="1"/>
    <x v="2490"/>
    <n v="1.1000000000000001E-2"/>
    <x v="2925"/>
    <n v="1.288"/>
    <n v="12.280822400000002"/>
    <n v="0"/>
    <n v="22.8"/>
    <x v="98"/>
    <x v="1"/>
    <x v="9"/>
  </r>
  <r>
    <x v="1"/>
    <x v="177"/>
    <x v="1"/>
    <x v="1"/>
    <s v="-0.12776"/>
    <x v="1"/>
    <x v="0"/>
    <x v="1"/>
    <x v="2491"/>
    <n v="1.5180000000000001E-2"/>
    <x v="2926"/>
    <n v="1.7479999999999998"/>
    <n v="33.648576983999995"/>
    <n v="0"/>
    <n v="61.199999999999996"/>
    <x v="115"/>
    <x v="14"/>
    <x v="17"/>
  </r>
  <r>
    <x v="1"/>
    <x v="178"/>
    <x v="1"/>
    <x v="1"/>
    <s v="-0.12776"/>
    <x v="1"/>
    <x v="0"/>
    <x v="1"/>
    <x v="2492"/>
    <n v="1.4300000000000002E-2"/>
    <x v="2927"/>
    <n v="1.6214999999999999"/>
    <n v="15.02083011"/>
    <n v="0"/>
    <n v="7.1999999999999993"/>
    <x v="48"/>
    <x v="10"/>
    <x v="11"/>
  </r>
  <r>
    <x v="1"/>
    <x v="179"/>
    <x v="1"/>
    <x v="1"/>
    <s v="-0.12776"/>
    <x v="1"/>
    <x v="0"/>
    <x v="1"/>
    <x v="837"/>
    <n v="1.7600000000000001E-2"/>
    <x v="2928"/>
    <n v="0.78200000000000003"/>
    <n v="12.2905376"/>
    <n v="3"/>
    <n v="246"/>
    <x v="58"/>
    <x v="13"/>
    <x v="13"/>
  </r>
  <r>
    <x v="1"/>
    <x v="180"/>
    <x v="1"/>
    <x v="1"/>
    <s v="-0.12776"/>
    <x v="1"/>
    <x v="0"/>
    <x v="1"/>
    <x v="2493"/>
    <n v="1.8150000000000003E-2"/>
    <x v="2929"/>
    <n v="1.5640000000000001"/>
    <n v="34.526621580000004"/>
    <n v="2"/>
    <n v="126"/>
    <x v="104"/>
    <x v="13"/>
    <x v="9"/>
  </r>
  <r>
    <x v="1"/>
    <x v="181"/>
    <x v="1"/>
    <x v="1"/>
    <s v="-0.12776"/>
    <x v="1"/>
    <x v="0"/>
    <x v="1"/>
    <x v="2494"/>
    <n v="1.2430000000000002E-2"/>
    <x v="2930"/>
    <n v="1.1154999999999999"/>
    <n v="14.769706357999999"/>
    <n v="2"/>
    <n v="133.19999999999999"/>
    <x v="74"/>
    <x v="11"/>
    <x v="3"/>
  </r>
  <r>
    <x v="1"/>
    <x v="182"/>
    <x v="1"/>
    <x v="1"/>
    <s v="-0.12776"/>
    <x v="1"/>
    <x v="0"/>
    <x v="1"/>
    <x v="2495"/>
    <n v="1.9360000000000002E-2"/>
    <x v="2931"/>
    <n v="1.081"/>
    <n v="18.565370735999998"/>
    <n v="5"/>
    <n v="494.4"/>
    <x v="70"/>
    <x v="17"/>
    <x v="14"/>
  </r>
  <r>
    <x v="1"/>
    <x v="183"/>
    <x v="1"/>
    <x v="1"/>
    <s v="-0.12776"/>
    <x v="1"/>
    <x v="0"/>
    <x v="1"/>
    <x v="2496"/>
    <n v="1.507E-2"/>
    <x v="2932"/>
    <n v="0.73599999999999988"/>
    <n v="4.6684207679999989"/>
    <n v="0"/>
    <n v="45.6"/>
    <x v="103"/>
    <x v="12"/>
    <x v="2"/>
  </r>
  <r>
    <x v="2"/>
    <x v="184"/>
    <x v="1"/>
    <x v="1"/>
    <s v="-0.12776"/>
    <x v="1"/>
    <x v="0"/>
    <x v="1"/>
    <x v="1885"/>
    <n v="1.8150000000000003E-2"/>
    <x v="2933"/>
    <n v="1.6214999999999997"/>
    <n v="47.824115624999997"/>
    <n v="4"/>
    <n v="283.2"/>
    <x v="97"/>
    <x v="15"/>
    <x v="7"/>
  </r>
  <r>
    <x v="2"/>
    <x v="185"/>
    <x v="1"/>
    <x v="1"/>
    <s v="-0.12776"/>
    <x v="1"/>
    <x v="0"/>
    <x v="1"/>
    <x v="2497"/>
    <n v="1.6059999999999998E-2"/>
    <x v="2934"/>
    <n v="1.702"/>
    <n v="56.499626039999995"/>
    <n v="7"/>
    <n v="393.59999999999997"/>
    <x v="72"/>
    <x v="13"/>
    <x v="14"/>
  </r>
  <r>
    <x v="2"/>
    <x v="186"/>
    <x v="1"/>
    <x v="1"/>
    <s v="-0.12776"/>
    <x v="1"/>
    <x v="0"/>
    <x v="1"/>
    <x v="2498"/>
    <n v="1.9360000000000002E-2"/>
    <x v="2935"/>
    <n v="2.2999999999999998"/>
    <n v="91.371456000000009"/>
    <n v="4"/>
    <n v="445.2"/>
    <x v="118"/>
    <x v="3"/>
    <x v="15"/>
  </r>
  <r>
    <x v="2"/>
    <x v="187"/>
    <x v="1"/>
    <x v="1"/>
    <s v="-0.12776"/>
    <x v="1"/>
    <x v="0"/>
    <x v="1"/>
    <x v="2499"/>
    <n v="1.342E-2"/>
    <x v="2936"/>
    <n v="2.254"/>
    <n v="40.684474600000001"/>
    <n v="8"/>
    <n v="469.2"/>
    <x v="75"/>
    <x v="17"/>
    <x v="15"/>
  </r>
  <r>
    <x v="2"/>
    <x v="188"/>
    <x v="1"/>
    <x v="1"/>
    <s v="-0.12776"/>
    <x v="1"/>
    <x v="0"/>
    <x v="1"/>
    <x v="727"/>
    <n v="2.0570000000000001E-2"/>
    <x v="2937"/>
    <n v="1.0465"/>
    <n v="30.847481665"/>
    <n v="8"/>
    <n v="642"/>
    <x v="94"/>
    <x v="27"/>
    <x v="13"/>
  </r>
  <r>
    <x v="2"/>
    <x v="189"/>
    <x v="1"/>
    <x v="1"/>
    <s v="-0.12776"/>
    <x v="1"/>
    <x v="0"/>
    <x v="1"/>
    <x v="2500"/>
    <n v="2.2109999999999998E-2"/>
    <x v="2938"/>
    <n v="0.79349999999999987"/>
    <n v="32.702547239999987"/>
    <n v="2"/>
    <n v="230.39999999999998"/>
    <x v="80"/>
    <x v="14"/>
    <x v="6"/>
  </r>
  <r>
    <x v="2"/>
    <x v="190"/>
    <x v="1"/>
    <x v="1"/>
    <s v="-0.12776"/>
    <x v="1"/>
    <x v="0"/>
    <x v="1"/>
    <x v="1322"/>
    <n v="1.9140000000000001E-2"/>
    <x v="2939"/>
    <n v="0.87399999999999989"/>
    <n v="26.230068479999996"/>
    <n v="6"/>
    <n v="237.6"/>
    <x v="102"/>
    <x v="12"/>
    <x v="9"/>
  </r>
  <r>
    <x v="2"/>
    <x v="191"/>
    <x v="1"/>
    <x v="1"/>
    <s v="-0.12776"/>
    <x v="1"/>
    <x v="0"/>
    <x v="1"/>
    <x v="1751"/>
    <n v="1.8370000000000001E-2"/>
    <x v="2940"/>
    <n v="1.7364999999999999"/>
    <n v="51.294404040000003"/>
    <n v="4"/>
    <n v="387.59999999999997"/>
    <x v="63"/>
    <x v="10"/>
    <x v="13"/>
  </r>
  <r>
    <x v="2"/>
    <x v="192"/>
    <x v="1"/>
    <x v="1"/>
    <s v="-0.12776"/>
    <x v="1"/>
    <x v="0"/>
    <x v="1"/>
    <x v="2096"/>
    <n v="1.4409999999999999E-2"/>
    <x v="2941"/>
    <n v="0.60949999999999993"/>
    <n v="16.230789959999996"/>
    <n v="2"/>
    <n v="99.6"/>
    <x v="103"/>
    <x v="17"/>
    <x v="9"/>
  </r>
  <r>
    <x v="2"/>
    <x v="193"/>
    <x v="1"/>
    <x v="1"/>
    <s v="-0.12776"/>
    <x v="1"/>
    <x v="0"/>
    <x v="1"/>
    <x v="1096"/>
    <n v="1.5730000000000001E-2"/>
    <x v="2942"/>
    <n v="0.79349999999999987"/>
    <n v="18.535406174999999"/>
    <n v="2"/>
    <n v="159.6"/>
    <x v="39"/>
    <x v="14"/>
    <x v="12"/>
  </r>
  <r>
    <x v="2"/>
    <x v="194"/>
    <x v="1"/>
    <x v="1"/>
    <s v="-0.12776"/>
    <x v="1"/>
    <x v="0"/>
    <x v="1"/>
    <x v="2059"/>
    <n v="1.6499999999999997E-2"/>
    <x v="2943"/>
    <n v="1.8054999999999999"/>
    <n v="59.372964749999987"/>
    <n v="6"/>
    <n v="469.2"/>
    <x v="114"/>
    <x v="22"/>
    <x v="13"/>
  </r>
  <r>
    <x v="2"/>
    <x v="195"/>
    <x v="1"/>
    <x v="1"/>
    <s v="-0.12776"/>
    <x v="1"/>
    <x v="0"/>
    <x v="1"/>
    <x v="508"/>
    <n v="1.3530000000000004E-2"/>
    <x v="2944"/>
    <n v="2.3804999999999996"/>
    <n v="54.592839675000008"/>
    <n v="5"/>
    <n v="333.59999999999997"/>
    <x v="119"/>
    <x v="6"/>
    <x v="6"/>
  </r>
  <r>
    <x v="2"/>
    <x v="196"/>
    <x v="1"/>
    <x v="1"/>
    <s v="-0.12776"/>
    <x v="1"/>
    <x v="0"/>
    <x v="1"/>
    <x v="967"/>
    <n v="1.9579999999999997E-2"/>
    <x v="2945"/>
    <n v="1.4949999999999999"/>
    <n v="55.207180599999987"/>
    <n v="6"/>
    <n v="370.8"/>
    <x v="76"/>
    <x v="1"/>
    <x v="7"/>
  </r>
  <r>
    <x v="2"/>
    <x v="197"/>
    <x v="1"/>
    <x v="1"/>
    <s v="-0.12776"/>
    <x v="1"/>
    <x v="0"/>
    <x v="1"/>
    <x v="2501"/>
    <n v="1.9580000000000004E-2"/>
    <x v="2946"/>
    <n v="2.3459999999999996"/>
    <n v="90.629123640000003"/>
    <n v="6"/>
    <n v="583.19999999999993"/>
    <x v="120"/>
    <x v="14"/>
    <x v="14"/>
  </r>
  <r>
    <x v="2"/>
    <x v="198"/>
    <x v="1"/>
    <x v="1"/>
    <s v="-0.12776"/>
    <x v="1"/>
    <x v="0"/>
    <x v="1"/>
    <x v="740"/>
    <n v="2.2329999999999999E-2"/>
    <x v="2947"/>
    <n v="1.7825"/>
    <n v="84.621656349999995"/>
    <n v="8"/>
    <n v="482.4"/>
    <x v="102"/>
    <x v="13"/>
    <x v="15"/>
  </r>
  <r>
    <x v="2"/>
    <x v="199"/>
    <x v="1"/>
    <x v="1"/>
    <s v="-0.12776"/>
    <x v="1"/>
    <x v="0"/>
    <x v="1"/>
    <x v="201"/>
    <n v="1.3969999999999998E-2"/>
    <x v="2948"/>
    <n v="1.3915"/>
    <n v="44.088230339999996"/>
    <n v="6"/>
    <n v="288"/>
    <x v="87"/>
    <x v="17"/>
    <x v="13"/>
  </r>
  <r>
    <x v="2"/>
    <x v="200"/>
    <x v="1"/>
    <x v="1"/>
    <s v="-0.12776"/>
    <x v="1"/>
    <x v="0"/>
    <x v="1"/>
    <x v="746"/>
    <n v="1.8700000000000001E-2"/>
    <x v="2949"/>
    <n v="0.94299999999999984"/>
    <n v="32.7641578"/>
    <n v="2"/>
    <n v="94.8"/>
    <x v="36"/>
    <x v="7"/>
    <x v="13"/>
  </r>
  <r>
    <x v="2"/>
    <x v="201"/>
    <x v="1"/>
    <x v="1"/>
    <s v="-0.12776"/>
    <x v="1"/>
    <x v="0"/>
    <x v="1"/>
    <x v="2502"/>
    <n v="1.6060000000000001E-2"/>
    <x v="2950"/>
    <n v="2.3689999999999998"/>
    <n v="79.668617159999997"/>
    <n v="8"/>
    <n v="748.8"/>
    <x v="96"/>
    <x v="27"/>
    <x v="11"/>
  </r>
  <r>
    <x v="2"/>
    <x v="202"/>
    <x v="1"/>
    <x v="1"/>
    <s v="-0.12776"/>
    <x v="1"/>
    <x v="0"/>
    <x v="1"/>
    <x v="261"/>
    <n v="1.958E-2"/>
    <x v="2951"/>
    <n v="2.0585"/>
    <n v="76.660927860000001"/>
    <n v="8"/>
    <n v="633.6"/>
    <x v="80"/>
    <x v="12"/>
    <x v="12"/>
  </r>
  <r>
    <x v="2"/>
    <x v="203"/>
    <x v="1"/>
    <x v="1"/>
    <s v="-0.12776"/>
    <x v="1"/>
    <x v="0"/>
    <x v="1"/>
    <x v="2503"/>
    <n v="1.3860000000000001E-2"/>
    <x v="2952"/>
    <n v="1.0349999999999999"/>
    <n v="17.300190600000001"/>
    <n v="2"/>
    <n v="214.79999999999998"/>
    <x v="48"/>
    <x v="15"/>
    <x v="9"/>
  </r>
  <r>
    <x v="2"/>
    <x v="204"/>
    <x v="1"/>
    <x v="1"/>
    <s v="-0.12776"/>
    <x v="1"/>
    <x v="0"/>
    <x v="1"/>
    <x v="963"/>
    <n v="2.0900000000000002E-2"/>
    <x v="2953"/>
    <n v="1.7479999999999998"/>
    <n v="47.675826000000001"/>
    <n v="7"/>
    <n v="306"/>
    <x v="70"/>
    <x v="27"/>
    <x v="14"/>
  </r>
  <r>
    <x v="2"/>
    <x v="205"/>
    <x v="1"/>
    <x v="1"/>
    <s v="-0.12776"/>
    <x v="1"/>
    <x v="0"/>
    <x v="1"/>
    <x v="2504"/>
    <n v="1.7270000000000004E-2"/>
    <x v="2954"/>
    <n v="0.90849999999999997"/>
    <n v="30.359753325000007"/>
    <n v="3"/>
    <n v="183.6"/>
    <x v="104"/>
    <x v="27"/>
    <x v="11"/>
  </r>
  <r>
    <x v="2"/>
    <x v="206"/>
    <x v="1"/>
    <x v="1"/>
    <s v="-0.12776"/>
    <x v="1"/>
    <x v="0"/>
    <x v="1"/>
    <x v="1901"/>
    <n v="1.7489999999999999E-2"/>
    <x v="2955"/>
    <n v="2.3574999999999995"/>
    <n v="50.922353624999985"/>
    <n v="8"/>
    <n v="576"/>
    <x v="47"/>
    <x v="11"/>
    <x v="16"/>
  </r>
  <r>
    <x v="2"/>
    <x v="207"/>
    <x v="1"/>
    <x v="1"/>
    <s v="-0.12776"/>
    <x v="1"/>
    <x v="0"/>
    <x v="1"/>
    <x v="761"/>
    <n v="1.7380000000000003E-2"/>
    <x v="2956"/>
    <n v="1.288"/>
    <n v="35.749547680000006"/>
    <n v="8"/>
    <n v="702"/>
    <x v="121"/>
    <x v="14"/>
    <x v="15"/>
  </r>
  <r>
    <x v="2"/>
    <x v="208"/>
    <x v="1"/>
    <x v="1"/>
    <s v="-0.12776"/>
    <x v="1"/>
    <x v="0"/>
    <x v="1"/>
    <x v="2505"/>
    <n v="2.0900000000000005E-2"/>
    <x v="2957"/>
    <n v="0.73599999999999999"/>
    <n v="27.857526400000008"/>
    <n v="4"/>
    <n v="361.2"/>
    <x v="108"/>
    <x v="6"/>
    <x v="9"/>
  </r>
  <r>
    <x v="2"/>
    <x v="209"/>
    <x v="1"/>
    <x v="1"/>
    <s v="-0.12776"/>
    <x v="1"/>
    <x v="0"/>
    <x v="1"/>
    <x v="1449"/>
    <n v="2.0790000000000003E-2"/>
    <x v="2958"/>
    <n v="0.80499999999999994"/>
    <n v="20.836257750000001"/>
    <n v="5"/>
    <n v="560.4"/>
    <x v="36"/>
    <x v="18"/>
    <x v="13"/>
  </r>
  <r>
    <x v="2"/>
    <x v="210"/>
    <x v="1"/>
    <x v="1"/>
    <s v="-0.12776"/>
    <x v="1"/>
    <x v="0"/>
    <x v="1"/>
    <x v="2506"/>
    <n v="1.8370000000000001E-2"/>
    <x v="2959"/>
    <n v="2.1160000000000001"/>
    <n v="81.590061080000012"/>
    <n v="4"/>
    <n v="284.39999999999998"/>
    <x v="97"/>
    <x v="23"/>
    <x v="12"/>
  </r>
  <r>
    <x v="2"/>
    <x v="211"/>
    <x v="1"/>
    <x v="1"/>
    <s v="-0.12776"/>
    <x v="1"/>
    <x v="0"/>
    <x v="1"/>
    <x v="1362"/>
    <n v="2.409E-2"/>
    <x v="2960"/>
    <n v="2.1389999999999998"/>
    <n v="72.13991399999999"/>
    <n v="2"/>
    <n v="122.39999999999999"/>
    <x v="89"/>
    <x v="27"/>
    <x v="15"/>
  </r>
  <r>
    <x v="2"/>
    <x v="212"/>
    <x v="1"/>
    <x v="1"/>
    <s v="-0.12776"/>
    <x v="1"/>
    <x v="0"/>
    <x v="1"/>
    <x v="448"/>
    <n v="1.8920000000000003E-2"/>
    <x v="2961"/>
    <n v="2.5299999999999998"/>
    <n v="102.24519360000001"/>
    <n v="3"/>
    <n v="205.2"/>
    <x v="90"/>
    <x v="24"/>
    <x v="7"/>
  </r>
  <r>
    <x v="2"/>
    <x v="213"/>
    <x v="1"/>
    <x v="1"/>
    <s v="-0.12776"/>
    <x v="1"/>
    <x v="0"/>
    <x v="1"/>
    <x v="2294"/>
    <n v="2.1670000000000005E-2"/>
    <x v="2962"/>
    <n v="1.2189999999999999"/>
    <n v="37.008437730000004"/>
    <n v="8"/>
    <n v="834"/>
    <x v="95"/>
    <x v="20"/>
    <x v="6"/>
  </r>
  <r>
    <x v="2"/>
    <x v="214"/>
    <x v="1"/>
    <x v="1"/>
    <s v="-0.12776"/>
    <x v="1"/>
    <x v="0"/>
    <x v="1"/>
    <x v="760"/>
    <n v="1.771E-2"/>
    <x v="2963"/>
    <n v="2.2194999999999996"/>
    <n v="72.679280904999985"/>
    <n v="8"/>
    <n v="460.79999999999995"/>
    <x v="121"/>
    <x v="15"/>
    <x v="7"/>
  </r>
  <r>
    <x v="2"/>
    <x v="215"/>
    <x v="1"/>
    <x v="1"/>
    <s v="-0.12776"/>
    <x v="1"/>
    <x v="0"/>
    <x v="1"/>
    <x v="2507"/>
    <n v="1.584E-2"/>
    <x v="2964"/>
    <n v="2.2309999999999999"/>
    <n v="53.185255199999993"/>
    <n v="8"/>
    <n v="536.4"/>
    <x v="94"/>
    <x v="24"/>
    <x v="12"/>
  </r>
  <r>
    <x v="2"/>
    <x v="216"/>
    <x v="1"/>
    <x v="1"/>
    <s v="-0.12776"/>
    <x v="1"/>
    <x v="0"/>
    <x v="1"/>
    <x v="1678"/>
    <n v="1.5949999999999999E-2"/>
    <x v="2965"/>
    <n v="1.6674999999999998"/>
    <n v="37.288468249999994"/>
    <n v="2"/>
    <n v="298.8"/>
    <x v="75"/>
    <x v="12"/>
    <x v="13"/>
  </r>
  <r>
    <x v="2"/>
    <x v="217"/>
    <x v="1"/>
    <x v="1"/>
    <s v="-0.12776"/>
    <x v="1"/>
    <x v="0"/>
    <x v="1"/>
    <x v="2508"/>
    <n v="1.5949999999999999E-2"/>
    <x v="2966"/>
    <n v="1.4834999999999998"/>
    <n v="43.892685374999992"/>
    <n v="2"/>
    <n v="308.39999999999998"/>
    <x v="92"/>
    <x v="22"/>
    <x v="7"/>
  </r>
  <r>
    <x v="2"/>
    <x v="218"/>
    <x v="1"/>
    <x v="1"/>
    <s v="-0.12776"/>
    <x v="1"/>
    <x v="0"/>
    <x v="1"/>
    <x v="2509"/>
    <n v="1.3640000000000001E-2"/>
    <x v="2967"/>
    <n v="1.8169999999999999"/>
    <n v="32.491666680000002"/>
    <n v="6"/>
    <n v="448.8"/>
    <x v="95"/>
    <x v="17"/>
    <x v="12"/>
  </r>
  <r>
    <x v="2"/>
    <x v="219"/>
    <x v="1"/>
    <x v="1"/>
    <s v="-0.12776"/>
    <x v="1"/>
    <x v="0"/>
    <x v="1"/>
    <x v="197"/>
    <n v="1.8260000000000002E-2"/>
    <x v="2968"/>
    <n v="1.8514999999999999"/>
    <n v="66.636336690000007"/>
    <n v="6"/>
    <n v="642"/>
    <x v="105"/>
    <x v="7"/>
    <x v="16"/>
  </r>
  <r>
    <x v="2"/>
    <x v="220"/>
    <x v="1"/>
    <x v="1"/>
    <s v="-0.12776"/>
    <x v="1"/>
    <x v="0"/>
    <x v="1"/>
    <x v="2510"/>
    <n v="1.8479999999999996E-2"/>
    <x v="2969"/>
    <n v="0.66699999999999993"/>
    <n v="22.199414159999993"/>
    <n v="2"/>
    <n v="230.39999999999998"/>
    <x v="65"/>
    <x v="26"/>
    <x v="16"/>
  </r>
  <r>
    <x v="2"/>
    <x v="221"/>
    <x v="1"/>
    <x v="1"/>
    <s v="-0.12776"/>
    <x v="1"/>
    <x v="0"/>
    <x v="1"/>
    <x v="2511"/>
    <n v="1.7930000000000001E-2"/>
    <x v="2970"/>
    <n v="1.6214999999999997"/>
    <n v="33.318225269999999"/>
    <n v="4"/>
    <n v="241.2"/>
    <x v="105"/>
    <x v="14"/>
    <x v="14"/>
  </r>
  <r>
    <x v="2"/>
    <x v="222"/>
    <x v="1"/>
    <x v="1"/>
    <s v="-0.12776"/>
    <x v="1"/>
    <x v="0"/>
    <x v="1"/>
    <x v="992"/>
    <n v="1.9470000000000001E-2"/>
    <x v="2971"/>
    <n v="0.73599999999999999"/>
    <n v="26.56767168"/>
    <n v="5"/>
    <n v="270"/>
    <x v="58"/>
    <x v="27"/>
    <x v="8"/>
  </r>
  <r>
    <x v="2"/>
    <x v="223"/>
    <x v="1"/>
    <x v="1"/>
    <s v="-0.12776"/>
    <x v="1"/>
    <x v="0"/>
    <x v="1"/>
    <x v="1228"/>
    <n v="1.8700000000000001E-2"/>
    <x v="2972"/>
    <n v="2.2999999999999998"/>
    <n v="92.600530000000006"/>
    <n v="4"/>
    <n v="315.59999999999997"/>
    <x v="97"/>
    <x v="14"/>
    <x v="13"/>
  </r>
  <r>
    <x v="2"/>
    <x v="224"/>
    <x v="1"/>
    <x v="1"/>
    <s v="-0.12776"/>
    <x v="1"/>
    <x v="0"/>
    <x v="1"/>
    <x v="1658"/>
    <n v="1.6719999999999999E-2"/>
    <x v="2973"/>
    <n v="1.6214999999999997"/>
    <n v="40.640108519999991"/>
    <n v="8"/>
    <n v="636"/>
    <x v="37"/>
    <x v="27"/>
    <x v="12"/>
  </r>
  <r>
    <x v="2"/>
    <x v="225"/>
    <x v="1"/>
    <x v="1"/>
    <s v="-0.12776"/>
    <x v="1"/>
    <x v="0"/>
    <x v="1"/>
    <x v="198"/>
    <n v="1.9910000000000001E-2"/>
    <x v="2974"/>
    <n v="2.4379999999999997"/>
    <n v="77.373684519999998"/>
    <n v="6"/>
    <n v="622.79999999999995"/>
    <x v="91"/>
    <x v="24"/>
    <x v="7"/>
  </r>
  <r>
    <x v="2"/>
    <x v="226"/>
    <x v="1"/>
    <x v="1"/>
    <s v="-0.12776"/>
    <x v="1"/>
    <x v="0"/>
    <x v="1"/>
    <x v="547"/>
    <n v="2.4199999999999999E-2"/>
    <x v="2975"/>
    <n v="1.5525"/>
    <n v="72.323212499999997"/>
    <n v="3"/>
    <n v="172.79999999999998"/>
    <x v="97"/>
    <x v="15"/>
    <x v="16"/>
  </r>
  <r>
    <x v="2"/>
    <x v="227"/>
    <x v="1"/>
    <x v="1"/>
    <s v="-0.12776"/>
    <x v="1"/>
    <x v="0"/>
    <x v="1"/>
    <x v="713"/>
    <n v="1.2320000000000003E-2"/>
    <x v="2976"/>
    <n v="1.1499999999999999"/>
    <n v="21.691208000000003"/>
    <n v="8"/>
    <n v="306"/>
    <x v="57"/>
    <x v="12"/>
    <x v="1"/>
  </r>
  <r>
    <x v="2"/>
    <x v="228"/>
    <x v="1"/>
    <x v="1"/>
    <s v="-0.12776"/>
    <x v="1"/>
    <x v="0"/>
    <x v="1"/>
    <x v="2512"/>
    <n v="1.771E-2"/>
    <x v="2977"/>
    <n v="0.79349999999999987"/>
    <n v="24.325543934999995"/>
    <n v="5"/>
    <n v="534"/>
    <x v="93"/>
    <x v="22"/>
    <x v="13"/>
  </r>
  <r>
    <x v="2"/>
    <x v="229"/>
    <x v="1"/>
    <x v="1"/>
    <s v="-0.12776"/>
    <x v="1"/>
    <x v="0"/>
    <x v="1"/>
    <x v="2513"/>
    <n v="1.7600000000000001E-2"/>
    <x v="2978"/>
    <n v="1.1154999999999999"/>
    <n v="24.285773599999999"/>
    <n v="6"/>
    <n v="556.79999999999995"/>
    <x v="62"/>
    <x v="14"/>
    <x v="1"/>
  </r>
  <r>
    <x v="2"/>
    <x v="230"/>
    <x v="1"/>
    <x v="1"/>
    <s v="-0.12776"/>
    <x v="1"/>
    <x v="0"/>
    <x v="1"/>
    <x v="1915"/>
    <n v="1.661E-2"/>
    <x v="2979"/>
    <n v="1.8974999999999997"/>
    <n v="39.396843749999995"/>
    <n v="6"/>
    <n v="456"/>
    <x v="65"/>
    <x v="20"/>
    <x v="7"/>
  </r>
  <r>
    <x v="2"/>
    <x v="231"/>
    <x v="1"/>
    <x v="1"/>
    <s v="-0.12776"/>
    <x v="1"/>
    <x v="0"/>
    <x v="1"/>
    <x v="269"/>
    <n v="1.4189999999999999E-2"/>
    <x v="2980"/>
    <n v="0.83949999999999991"/>
    <n v="22.633759499999996"/>
    <n v="6"/>
    <n v="475.2"/>
    <x v="72"/>
    <x v="10"/>
    <x v="11"/>
  </r>
  <r>
    <x v="2"/>
    <x v="232"/>
    <x v="1"/>
    <x v="1"/>
    <s v="-0.12776"/>
    <x v="1"/>
    <x v="0"/>
    <x v="1"/>
    <x v="1103"/>
    <n v="1.804E-2"/>
    <x v="2981"/>
    <n v="2.4034999999999997"/>
    <n v="63.737935800000002"/>
    <n v="2"/>
    <n v="196.79999999999998"/>
    <x v="94"/>
    <x v="14"/>
    <x v="3"/>
  </r>
  <r>
    <x v="2"/>
    <x v="233"/>
    <x v="1"/>
    <x v="1"/>
    <s v="-0.12776"/>
    <x v="1"/>
    <x v="0"/>
    <x v="1"/>
    <x v="2080"/>
    <n v="1.8150000000000003E-2"/>
    <x v="2982"/>
    <n v="1.5294999999999999"/>
    <n v="48.192097800000006"/>
    <n v="5"/>
    <n v="523.19999999999993"/>
    <x v="70"/>
    <x v="25"/>
    <x v="6"/>
  </r>
  <r>
    <x v="2"/>
    <x v="234"/>
    <x v="1"/>
    <x v="1"/>
    <s v="-0.12776"/>
    <x v="1"/>
    <x v="0"/>
    <x v="1"/>
    <x v="2514"/>
    <n v="2.1670000000000005E-2"/>
    <x v="2983"/>
    <n v="2.2885"/>
    <n v="100.62175205500003"/>
    <n v="4"/>
    <n v="333.59999999999997"/>
    <x v="59"/>
    <x v="23"/>
    <x v="7"/>
  </r>
  <r>
    <x v="2"/>
    <x v="235"/>
    <x v="1"/>
    <x v="1"/>
    <s v="-0.12776"/>
    <x v="1"/>
    <x v="0"/>
    <x v="1"/>
    <x v="405"/>
    <n v="1.9800000000000005E-2"/>
    <x v="2984"/>
    <n v="1.7364999999999999"/>
    <n v="45.006954300000011"/>
    <n v="3"/>
    <n v="297.59999999999997"/>
    <x v="72"/>
    <x v="20"/>
    <x v="7"/>
  </r>
  <r>
    <x v="2"/>
    <x v="236"/>
    <x v="1"/>
    <x v="1"/>
    <s v="-0.12776"/>
    <x v="1"/>
    <x v="0"/>
    <x v="1"/>
    <x v="684"/>
    <n v="2.0350000000000004E-2"/>
    <x v="2985"/>
    <n v="0.98899999999999988"/>
    <n v="33.972941200000001"/>
    <n v="4"/>
    <n v="520.79999999999995"/>
    <x v="82"/>
    <x v="24"/>
    <x v="12"/>
  </r>
  <r>
    <x v="2"/>
    <x v="237"/>
    <x v="1"/>
    <x v="1"/>
    <s v="-0.12776"/>
    <x v="1"/>
    <x v="0"/>
    <x v="1"/>
    <x v="2515"/>
    <n v="1.958E-2"/>
    <x v="2986"/>
    <n v="1.0694999999999999"/>
    <n v="36.395127779999996"/>
    <n v="4"/>
    <n v="374.4"/>
    <x v="90"/>
    <x v="3"/>
    <x v="6"/>
  </r>
  <r>
    <x v="2"/>
    <x v="238"/>
    <x v="1"/>
    <x v="1"/>
    <s v="-0.12776"/>
    <x v="1"/>
    <x v="0"/>
    <x v="1"/>
    <x v="224"/>
    <n v="1.3529999999999999E-2"/>
    <x v="2987"/>
    <n v="1.863"/>
    <n v="33.625324259999999"/>
    <n v="4"/>
    <n v="190.79999999999998"/>
    <x v="102"/>
    <x v="10"/>
    <x v="12"/>
  </r>
  <r>
    <x v="2"/>
    <x v="239"/>
    <x v="1"/>
    <x v="1"/>
    <s v="-0.12776"/>
    <x v="1"/>
    <x v="0"/>
    <x v="1"/>
    <x v="2516"/>
    <n v="2.3099999999999999E-2"/>
    <x v="2988"/>
    <n v="1.7594999999999998"/>
    <n v="64.462097700000001"/>
    <n v="7"/>
    <n v="470.4"/>
    <x v="74"/>
    <x v="15"/>
    <x v="13"/>
  </r>
  <r>
    <x v="2"/>
    <x v="240"/>
    <x v="1"/>
    <x v="1"/>
    <s v="-0.12776"/>
    <x v="1"/>
    <x v="0"/>
    <x v="1"/>
    <x v="21"/>
    <n v="2.0020000000000003E-2"/>
    <x v="2989"/>
    <n v="0.75900000000000001"/>
    <n v="21.531570060000004"/>
    <n v="2"/>
    <n v="171.6"/>
    <x v="94"/>
    <x v="24"/>
    <x v="16"/>
  </r>
  <r>
    <x v="2"/>
    <x v="241"/>
    <x v="1"/>
    <x v="1"/>
    <s v="-0.12776"/>
    <x v="1"/>
    <x v="0"/>
    <x v="1"/>
    <x v="393"/>
    <n v="2.0240000000000001E-2"/>
    <x v="2990"/>
    <n v="2.5070000000000001"/>
    <n v="71.444285440000002"/>
    <n v="8"/>
    <n v="698.4"/>
    <x v="59"/>
    <x v="1"/>
    <x v="15"/>
  </r>
  <r>
    <x v="2"/>
    <x v="242"/>
    <x v="1"/>
    <x v="1"/>
    <s v="-0.12776"/>
    <x v="1"/>
    <x v="0"/>
    <x v="1"/>
    <x v="1221"/>
    <n v="1.4410000000000001E-2"/>
    <x v="2991"/>
    <n v="2.1734999999999998"/>
    <n v="53.870632200000003"/>
    <n v="4"/>
    <n v="314.39999999999998"/>
    <x v="51"/>
    <x v="10"/>
    <x v="3"/>
  </r>
  <r>
    <x v="2"/>
    <x v="243"/>
    <x v="1"/>
    <x v="1"/>
    <s v="-0.12776"/>
    <x v="1"/>
    <x v="0"/>
    <x v="1"/>
    <x v="216"/>
    <n v="1.54E-2"/>
    <x v="2992"/>
    <n v="0.81649999999999989"/>
    <n v="23.928512299999998"/>
    <n v="6"/>
    <n v="428.4"/>
    <x v="88"/>
    <x v="22"/>
    <x v="13"/>
  </r>
  <r>
    <x v="2"/>
    <x v="244"/>
    <x v="1"/>
    <x v="1"/>
    <s v="-0.12776"/>
    <x v="1"/>
    <x v="0"/>
    <x v="1"/>
    <x v="720"/>
    <n v="1.9689999999999999E-2"/>
    <x v="2993"/>
    <n v="1.7939999999999998"/>
    <n v="57.860482679999997"/>
    <n v="7"/>
    <n v="339.59999999999997"/>
    <x v="87"/>
    <x v="3"/>
    <x v="15"/>
  </r>
  <r>
    <x v="2"/>
    <x v="245"/>
    <x v="1"/>
    <x v="1"/>
    <s v="-0.12776"/>
    <x v="1"/>
    <x v="0"/>
    <x v="1"/>
    <x v="2517"/>
    <n v="2.0240000000000001E-2"/>
    <x v="2994"/>
    <n v="2.4379999999999997"/>
    <n v="101.15749599999999"/>
    <n v="7"/>
    <n v="498"/>
    <x v="105"/>
    <x v="23"/>
    <x v="15"/>
  </r>
  <r>
    <x v="2"/>
    <x v="246"/>
    <x v="1"/>
    <x v="1"/>
    <s v="-0.12776"/>
    <x v="1"/>
    <x v="0"/>
    <x v="1"/>
    <x v="2086"/>
    <n v="1.6390000000000002E-2"/>
    <x v="2995"/>
    <n v="2.1044999999999998"/>
    <n v="43.87478436"/>
    <n v="2"/>
    <n v="316.8"/>
    <x v="68"/>
    <x v="21"/>
    <x v="7"/>
  </r>
  <r>
    <x v="2"/>
    <x v="247"/>
    <x v="1"/>
    <x v="1"/>
    <s v="-0.12776"/>
    <x v="1"/>
    <x v="0"/>
    <x v="1"/>
    <x v="2518"/>
    <n v="1.6500000000000001E-2"/>
    <x v="2996"/>
    <n v="2.0009999999999999"/>
    <n v="60.915442500000005"/>
    <n v="7"/>
    <n v="583.19999999999993"/>
    <x v="65"/>
    <x v="15"/>
    <x v="15"/>
  </r>
  <r>
    <x v="2"/>
    <x v="248"/>
    <x v="1"/>
    <x v="1"/>
    <s v="-0.12776"/>
    <x v="1"/>
    <x v="0"/>
    <x v="1"/>
    <x v="326"/>
    <n v="1.584E-2"/>
    <x v="2997"/>
    <n v="0.73599999999999999"/>
    <n v="19.947248639999998"/>
    <n v="5"/>
    <n v="420"/>
    <x v="103"/>
    <x v="7"/>
    <x v="10"/>
  </r>
  <r>
    <x v="2"/>
    <x v="249"/>
    <x v="1"/>
    <x v="1"/>
    <s v="-0.12776"/>
    <x v="1"/>
    <x v="0"/>
    <x v="1"/>
    <x v="2519"/>
    <n v="1.7930000000000001E-2"/>
    <x v="2998"/>
    <n v="0.98899999999999988"/>
    <n v="19.27552099"/>
    <n v="8"/>
    <n v="861.6"/>
    <x v="101"/>
    <x v="18"/>
    <x v="0"/>
  </r>
  <r>
    <x v="2"/>
    <x v="250"/>
    <x v="1"/>
    <x v="1"/>
    <s v="-0.12776"/>
    <x v="1"/>
    <x v="0"/>
    <x v="1"/>
    <x v="1658"/>
    <n v="1.2980000000000002E-2"/>
    <x v="2999"/>
    <n v="2.1619999999999999"/>
    <n v="42.066077240000006"/>
    <n v="4"/>
    <n v="294"/>
    <x v="40"/>
    <x v="25"/>
    <x v="13"/>
  </r>
  <r>
    <x v="2"/>
    <x v="251"/>
    <x v="1"/>
    <x v="1"/>
    <s v="-0.12776"/>
    <x v="1"/>
    <x v="0"/>
    <x v="1"/>
    <x v="2297"/>
    <n v="1.4520000000000002E-2"/>
    <x v="3000"/>
    <n v="1.1039999999999999"/>
    <n v="27.956459519999999"/>
    <n v="3"/>
    <n v="278.39999999999998"/>
    <x v="93"/>
    <x v="31"/>
    <x v="3"/>
  </r>
  <r>
    <x v="2"/>
    <x v="252"/>
    <x v="1"/>
    <x v="1"/>
    <s v="-0.12776"/>
    <x v="1"/>
    <x v="0"/>
    <x v="1"/>
    <x v="2092"/>
    <n v="1.3310000000000001E-2"/>
    <x v="3001"/>
    <n v="0.67849999999999988"/>
    <n v="16.002639619999997"/>
    <n v="2"/>
    <n v="122.39999999999999"/>
    <x v="98"/>
    <x v="22"/>
    <x v="3"/>
  </r>
  <r>
    <x v="2"/>
    <x v="253"/>
    <x v="1"/>
    <x v="1"/>
    <s v="-0.12776"/>
    <x v="1"/>
    <x v="0"/>
    <x v="1"/>
    <x v="1984"/>
    <n v="1.452E-2"/>
    <x v="3002"/>
    <n v="1.3454999999999999"/>
    <n v="22.525768979999999"/>
    <n v="8"/>
    <n v="576"/>
    <x v="81"/>
    <x v="23"/>
    <x v="7"/>
  </r>
  <r>
    <x v="2"/>
    <x v="254"/>
    <x v="1"/>
    <x v="1"/>
    <s v="-0.12776"/>
    <x v="1"/>
    <x v="0"/>
    <x v="1"/>
    <x v="234"/>
    <n v="2.0899999999999998E-2"/>
    <x v="3003"/>
    <n v="1.3684999999999998"/>
    <n v="56.030632349999983"/>
    <n v="6"/>
    <n v="457.2"/>
    <x v="75"/>
    <x v="15"/>
    <x v="10"/>
  </r>
  <r>
    <x v="2"/>
    <x v="255"/>
    <x v="1"/>
    <x v="1"/>
    <s v="-0.12776"/>
    <x v="1"/>
    <x v="0"/>
    <x v="1"/>
    <x v="2520"/>
    <n v="1.6720000000000002E-2"/>
    <x v="3004"/>
    <n v="1.7364999999999999"/>
    <n v="56.791051680000002"/>
    <n v="4"/>
    <n v="205.2"/>
    <x v="81"/>
    <x v="23"/>
    <x v="7"/>
  </r>
  <r>
    <x v="2"/>
    <x v="256"/>
    <x v="1"/>
    <x v="1"/>
    <s v="-0.12776"/>
    <x v="1"/>
    <x v="0"/>
    <x v="1"/>
    <x v="2521"/>
    <n v="2.0790000000000003E-2"/>
    <x v="3005"/>
    <n v="0.82799999999999996"/>
    <n v="22.429998360000003"/>
    <n v="8"/>
    <n v="531.6"/>
    <x v="108"/>
    <x v="1"/>
    <x v="12"/>
  </r>
  <r>
    <x v="2"/>
    <x v="257"/>
    <x v="1"/>
    <x v="1"/>
    <s v="-0.12776"/>
    <x v="1"/>
    <x v="0"/>
    <x v="1"/>
    <x v="1902"/>
    <n v="1.4410000000000001E-2"/>
    <x v="3006"/>
    <n v="1.4029999999999998"/>
    <n v="34.409725459999997"/>
    <n v="2"/>
    <n v="142.79999999999998"/>
    <x v="115"/>
    <x v="25"/>
    <x v="19"/>
  </r>
  <r>
    <x v="2"/>
    <x v="258"/>
    <x v="1"/>
    <x v="1"/>
    <s v="-0.12776"/>
    <x v="1"/>
    <x v="0"/>
    <x v="1"/>
    <x v="480"/>
    <n v="1.804E-2"/>
    <x v="3007"/>
    <n v="0.96599999999999986"/>
    <n v="31.995311039999994"/>
    <n v="2"/>
    <n v="176.4"/>
    <x v="54"/>
    <x v="14"/>
    <x v="6"/>
  </r>
  <r>
    <x v="2"/>
    <x v="259"/>
    <x v="1"/>
    <x v="1"/>
    <s v="-0.12776"/>
    <x v="1"/>
    <x v="0"/>
    <x v="1"/>
    <x v="208"/>
    <n v="2.0020000000000003E-2"/>
    <x v="2018"/>
    <n v="2.0585"/>
    <n v="51.843651860000008"/>
    <n v="5"/>
    <n v="619.19999999999993"/>
    <x v="102"/>
    <x v="1"/>
    <x v="9"/>
  </r>
  <r>
    <x v="2"/>
    <x v="260"/>
    <x v="1"/>
    <x v="1"/>
    <s v="-0.12776"/>
    <x v="1"/>
    <x v="0"/>
    <x v="1"/>
    <x v="2522"/>
    <n v="2.2990000000000003E-2"/>
    <x v="3008"/>
    <n v="1.3224999999999998"/>
    <n v="57.464079749999996"/>
    <n v="4"/>
    <n v="338.4"/>
    <x v="81"/>
    <x v="27"/>
    <x v="0"/>
  </r>
  <r>
    <x v="2"/>
    <x v="261"/>
    <x v="1"/>
    <x v="1"/>
    <s v="-0.12776"/>
    <x v="1"/>
    <x v="0"/>
    <x v="1"/>
    <x v="1224"/>
    <n v="1.2650000000000002E-2"/>
    <x v="3009"/>
    <n v="1.5525"/>
    <n v="37.275059250000005"/>
    <n v="5"/>
    <n v="292.8"/>
    <x v="117"/>
    <x v="6"/>
    <x v="11"/>
  </r>
  <r>
    <x v="2"/>
    <x v="262"/>
    <x v="1"/>
    <x v="1"/>
    <s v="-0.12776"/>
    <x v="1"/>
    <x v="0"/>
    <x v="1"/>
    <x v="203"/>
    <n v="2.2220000000000004E-2"/>
    <x v="3010"/>
    <n v="1.0580000000000001"/>
    <n v="38.648401440000008"/>
    <n v="3"/>
    <n v="265.2"/>
    <x v="75"/>
    <x v="18"/>
    <x v="1"/>
  </r>
  <r>
    <x v="2"/>
    <x v="263"/>
    <x v="1"/>
    <x v="1"/>
    <s v="-0.12776"/>
    <x v="1"/>
    <x v="0"/>
    <x v="1"/>
    <x v="2523"/>
    <n v="1.1220000000000003E-2"/>
    <x v="3011"/>
    <n v="1.7825"/>
    <n v="25.899546750000006"/>
    <n v="6"/>
    <n v="238.79999999999998"/>
    <x v="104"/>
    <x v="1"/>
    <x v="9"/>
  </r>
  <r>
    <x v="2"/>
    <x v="264"/>
    <x v="1"/>
    <x v="1"/>
    <s v="-0.12776"/>
    <x v="1"/>
    <x v="0"/>
    <x v="1"/>
    <x v="1456"/>
    <n v="1.8370000000000001E-2"/>
    <x v="3012"/>
    <n v="1.5294999999999999"/>
    <n v="44.365028785"/>
    <n v="3"/>
    <n v="415.2"/>
    <x v="104"/>
    <x v="24"/>
    <x v="7"/>
  </r>
  <r>
    <x v="2"/>
    <x v="265"/>
    <x v="1"/>
    <x v="1"/>
    <s v="-0.12776"/>
    <x v="1"/>
    <x v="0"/>
    <x v="1"/>
    <x v="1692"/>
    <n v="1.3749999999999998E-2"/>
    <x v="3013"/>
    <n v="0.58649999999999991"/>
    <n v="14.298136874999996"/>
    <n v="3"/>
    <n v="213.6"/>
    <x v="91"/>
    <x v="27"/>
    <x v="2"/>
  </r>
  <r>
    <x v="2"/>
    <x v="266"/>
    <x v="1"/>
    <x v="1"/>
    <s v="-0.12776"/>
    <x v="1"/>
    <x v="0"/>
    <x v="1"/>
    <x v="710"/>
    <n v="1.8590000000000002E-2"/>
    <x v="3014"/>
    <n v="1.5984999999999998"/>
    <n v="61.690654739999999"/>
    <n v="2"/>
    <n v="115.19999999999999"/>
    <x v="88"/>
    <x v="1"/>
    <x v="7"/>
  </r>
  <r>
    <x v="2"/>
    <x v="267"/>
    <x v="1"/>
    <x v="1"/>
    <s v="-0.12776"/>
    <x v="1"/>
    <x v="0"/>
    <x v="1"/>
    <x v="2524"/>
    <n v="1.221E-2"/>
    <x v="3015"/>
    <n v="2.0354999999999999"/>
    <n v="33.05509515"/>
    <n v="4"/>
    <n v="349.2"/>
    <x v="99"/>
    <x v="13"/>
    <x v="9"/>
  </r>
  <r>
    <x v="2"/>
    <x v="268"/>
    <x v="1"/>
    <x v="1"/>
    <s v="-0.12776"/>
    <x v="1"/>
    <x v="0"/>
    <x v="1"/>
    <x v="2525"/>
    <n v="2.1560000000000003E-2"/>
    <x v="3016"/>
    <n v="2.2194999999999996"/>
    <n v="109.00781276000001"/>
    <n v="5"/>
    <n v="499.2"/>
    <x v="94"/>
    <x v="20"/>
    <x v="12"/>
  </r>
  <r>
    <x v="2"/>
    <x v="269"/>
    <x v="1"/>
    <x v="1"/>
    <s v="-0.12776"/>
    <x v="1"/>
    <x v="0"/>
    <x v="1"/>
    <x v="2526"/>
    <n v="1.4520000000000002E-2"/>
    <x v="3017"/>
    <n v="2.1160000000000001"/>
    <n v="66.210909600000008"/>
    <n v="6"/>
    <n v="543.6"/>
    <x v="121"/>
    <x v="14"/>
    <x v="13"/>
  </r>
  <r>
    <x v="2"/>
    <x v="270"/>
    <x v="1"/>
    <x v="1"/>
    <s v="-0.12776"/>
    <x v="1"/>
    <x v="0"/>
    <x v="1"/>
    <x v="2527"/>
    <n v="2.1340000000000001E-2"/>
    <x v="3018"/>
    <n v="1.4029999999999998"/>
    <n v="43.532789080000001"/>
    <n v="5"/>
    <n v="262.8"/>
    <x v="65"/>
    <x v="3"/>
    <x v="15"/>
  </r>
  <r>
    <x v="2"/>
    <x v="271"/>
    <x v="1"/>
    <x v="1"/>
    <s v="-0.12776"/>
    <x v="1"/>
    <x v="0"/>
    <x v="1"/>
    <x v="562"/>
    <n v="1.9140000000000001E-2"/>
    <x v="3019"/>
    <n v="1.8169999999999999"/>
    <n v="60.999524519999994"/>
    <n v="7"/>
    <n v="516"/>
    <x v="75"/>
    <x v="15"/>
    <x v="13"/>
  </r>
  <r>
    <x v="2"/>
    <x v="272"/>
    <x v="1"/>
    <x v="1"/>
    <s v="-0.12776"/>
    <x v="1"/>
    <x v="0"/>
    <x v="1"/>
    <x v="2528"/>
    <n v="1.6610000000000003E-2"/>
    <x v="3020"/>
    <n v="1.8744999999999998"/>
    <n v="55.48336299000001"/>
    <n v="2"/>
    <n v="121.19999999999999"/>
    <x v="73"/>
    <x v="23"/>
    <x v="12"/>
  </r>
  <r>
    <x v="2"/>
    <x v="273"/>
    <x v="1"/>
    <x v="1"/>
    <s v="-0.12776"/>
    <x v="1"/>
    <x v="0"/>
    <x v="1"/>
    <x v="2529"/>
    <n v="1.6280000000000003E-2"/>
    <x v="3021"/>
    <n v="0.621"/>
    <n v="15.821962200000003"/>
    <n v="8"/>
    <n v="699.6"/>
    <x v="72"/>
    <x v="8"/>
    <x v="13"/>
  </r>
  <r>
    <x v="2"/>
    <x v="274"/>
    <x v="1"/>
    <x v="1"/>
    <s v="-0.12776"/>
    <x v="1"/>
    <x v="0"/>
    <x v="1"/>
    <x v="2530"/>
    <n v="1.342E-2"/>
    <x v="3022"/>
    <n v="0.90849999999999997"/>
    <n v="20.10472343"/>
    <n v="4"/>
    <n v="316.8"/>
    <x v="62"/>
    <x v="27"/>
    <x v="8"/>
  </r>
  <r>
    <x v="0"/>
    <x v="0"/>
    <x v="2"/>
    <x v="2"/>
    <s v="-2.244644"/>
    <x v="1"/>
    <x v="0"/>
    <x v="1"/>
    <x v="2531"/>
    <n v="2.0790000000000003E-2"/>
    <x v="3023"/>
    <n v="1.3569999999999998"/>
    <n v="33.871363217999999"/>
    <n v="3"/>
    <n v="165.6"/>
    <x v="76"/>
    <x v="7"/>
    <x v="8"/>
  </r>
  <r>
    <x v="0"/>
    <x v="1"/>
    <x v="2"/>
    <x v="2"/>
    <s v="-2.244644"/>
    <x v="1"/>
    <x v="0"/>
    <x v="1"/>
    <x v="2532"/>
    <n v="1.21E-2"/>
    <x v="3024"/>
    <n v="1.2649999999999997"/>
    <n v="12.900318199999999"/>
    <n v="7"/>
    <n v="378"/>
    <x v="36"/>
    <x v="10"/>
    <x v="7"/>
  </r>
  <r>
    <x v="0"/>
    <x v="2"/>
    <x v="2"/>
    <x v="2"/>
    <s v="-2.244644"/>
    <x v="1"/>
    <x v="0"/>
    <x v="1"/>
    <x v="2533"/>
    <n v="1.5400000000000004E-2"/>
    <x v="3025"/>
    <n v="0.90849999999999997"/>
    <n v="13.881770980000002"/>
    <n v="6"/>
    <n v="266.39999999999998"/>
    <x v="91"/>
    <x v="16"/>
    <x v="2"/>
  </r>
  <r>
    <x v="0"/>
    <x v="3"/>
    <x v="2"/>
    <x v="2"/>
    <s v="-2.244644"/>
    <x v="1"/>
    <x v="0"/>
    <x v="1"/>
    <x v="2534"/>
    <n v="1.4630000000000002E-2"/>
    <x v="3026"/>
    <n v="0.621"/>
    <n v="8.5074093720000015"/>
    <n v="1"/>
    <n v="76.8"/>
    <x v="28"/>
    <x v="14"/>
    <x v="1"/>
  </r>
  <r>
    <x v="0"/>
    <x v="4"/>
    <x v="2"/>
    <x v="2"/>
    <s v="-2.244644"/>
    <x v="1"/>
    <x v="0"/>
    <x v="1"/>
    <x v="2535"/>
    <n v="1.7380000000000003E-2"/>
    <x v="3027"/>
    <n v="1.5409999999999997"/>
    <n v="21.951002568"/>
    <n v="1"/>
    <n v="62.4"/>
    <x v="87"/>
    <x v="10"/>
    <x v="3"/>
  </r>
  <r>
    <x v="0"/>
    <x v="5"/>
    <x v="2"/>
    <x v="2"/>
    <s v="-2.244644"/>
    <x v="1"/>
    <x v="0"/>
    <x v="1"/>
    <x v="2536"/>
    <n v="1.221E-2"/>
    <x v="3028"/>
    <n v="1.9894999999999998"/>
    <n v="26.997900962999999"/>
    <n v="4"/>
    <n v="360"/>
    <x v="21"/>
    <x v="11"/>
    <x v="0"/>
  </r>
  <r>
    <x v="0"/>
    <x v="6"/>
    <x v="2"/>
    <x v="2"/>
    <s v="-2.244644"/>
    <x v="1"/>
    <x v="0"/>
    <x v="1"/>
    <x v="2537"/>
    <n v="1.6390000000000002E-2"/>
    <x v="3029"/>
    <n v="1.8054999999999999"/>
    <n v="21.791655578000004"/>
    <n v="2"/>
    <n v="86.399999999999991"/>
    <x v="59"/>
    <x v="19"/>
    <x v="8"/>
  </r>
  <r>
    <x v="0"/>
    <x v="7"/>
    <x v="2"/>
    <x v="2"/>
    <s v="-2.244644"/>
    <x v="1"/>
    <x v="0"/>
    <x v="1"/>
    <x v="2538"/>
    <n v="1.474E-2"/>
    <x v="3030"/>
    <n v="1.9204999999999999"/>
    <n v="17.460479255999999"/>
    <n v="4"/>
    <n v="163.19999999999999"/>
    <x v="88"/>
    <x v="10"/>
    <x v="13"/>
  </r>
  <r>
    <x v="0"/>
    <x v="8"/>
    <x v="2"/>
    <x v="2"/>
    <s v="-2.244644"/>
    <x v="1"/>
    <x v="0"/>
    <x v="1"/>
    <x v="2539"/>
    <n v="1.1110000000000002E-2"/>
    <x v="3031"/>
    <n v="2.3114999999999997"/>
    <n v="23.862566838000003"/>
    <n v="6"/>
    <n v="367.2"/>
    <x v="41"/>
    <x v="11"/>
    <x v="3"/>
  </r>
  <r>
    <x v="0"/>
    <x v="9"/>
    <x v="2"/>
    <x v="2"/>
    <s v="-2.244644"/>
    <x v="1"/>
    <x v="0"/>
    <x v="1"/>
    <x v="1339"/>
    <n v="1.3530000000000004E-2"/>
    <x v="3032"/>
    <n v="1.5294999999999996"/>
    <n v="25.710393324000002"/>
    <n v="1"/>
    <n v="64.8"/>
    <x v="21"/>
    <x v="11"/>
    <x v="10"/>
  </r>
  <r>
    <x v="0"/>
    <x v="10"/>
    <x v="2"/>
    <x v="2"/>
    <s v="-2.244644"/>
    <x v="1"/>
    <x v="0"/>
    <x v="1"/>
    <x v="1484"/>
    <n v="2.0679999999999997E-2"/>
    <x v="3033"/>
    <n v="1.5984999999999998"/>
    <n v="44.620311603999994"/>
    <n v="4"/>
    <n v="144"/>
    <x v="57"/>
    <x v="2"/>
    <x v="3"/>
  </r>
  <r>
    <x v="0"/>
    <x v="11"/>
    <x v="2"/>
    <x v="2"/>
    <s v="-2.244644"/>
    <x v="1"/>
    <x v="0"/>
    <x v="1"/>
    <x v="2540"/>
    <n v="1.8920000000000003E-2"/>
    <x v="3034"/>
    <n v="0.54049999999999998"/>
    <n v="9.7333542680000011"/>
    <n v="7"/>
    <n v="588"/>
    <x v="62"/>
    <x v="16"/>
    <x v="5"/>
  </r>
  <r>
    <x v="0"/>
    <x v="12"/>
    <x v="2"/>
    <x v="2"/>
    <s v="-2.244644"/>
    <x v="1"/>
    <x v="0"/>
    <x v="1"/>
    <x v="2541"/>
    <n v="1.8700000000000001E-2"/>
    <x v="3035"/>
    <n v="2.1044999999999998"/>
    <n v="45.383205780000004"/>
    <n v="7"/>
    <n v="310.8"/>
    <x v="89"/>
    <x v="19"/>
    <x v="7"/>
  </r>
  <r>
    <x v="0"/>
    <x v="13"/>
    <x v="2"/>
    <x v="2"/>
    <s v="-2.244644"/>
    <x v="1"/>
    <x v="0"/>
    <x v="1"/>
    <x v="2542"/>
    <n v="1.7160000000000002E-2"/>
    <x v="3036"/>
    <n v="1.8284999999999998"/>
    <n v="30.693040092000004"/>
    <n v="5"/>
    <n v="300"/>
    <x v="5"/>
    <x v="0"/>
    <x v="2"/>
  </r>
  <r>
    <x v="0"/>
    <x v="14"/>
    <x v="2"/>
    <x v="2"/>
    <s v="-2.244644"/>
    <x v="1"/>
    <x v="0"/>
    <x v="1"/>
    <x v="2543"/>
    <n v="1.8589999999999999E-2"/>
    <x v="3037"/>
    <n v="1.3684999999999998"/>
    <n v="14.582445877999998"/>
    <n v="5"/>
    <n v="366"/>
    <x v="31"/>
    <x v="19"/>
    <x v="2"/>
  </r>
  <r>
    <x v="0"/>
    <x v="15"/>
    <x v="2"/>
    <x v="2"/>
    <s v="-2.244644"/>
    <x v="1"/>
    <x v="0"/>
    <x v="1"/>
    <x v="1915"/>
    <n v="1.3200000000000002E-2"/>
    <x v="3038"/>
    <n v="2.0124999999999997"/>
    <n v="33.206250000000004"/>
    <n v="5"/>
    <n v="432"/>
    <x v="35"/>
    <x v="17"/>
    <x v="4"/>
  </r>
  <r>
    <x v="0"/>
    <x v="16"/>
    <x v="2"/>
    <x v="2"/>
    <s v="-2.244644"/>
    <x v="1"/>
    <x v="0"/>
    <x v="1"/>
    <x v="2544"/>
    <n v="1.4739999999999998E-2"/>
    <x v="3039"/>
    <n v="1.8974999999999997"/>
    <n v="38.401642949999996"/>
    <n v="2"/>
    <n v="156"/>
    <x v="70"/>
    <x v="7"/>
    <x v="6"/>
  </r>
  <r>
    <x v="0"/>
    <x v="17"/>
    <x v="2"/>
    <x v="2"/>
    <s v="-2.244644"/>
    <x v="1"/>
    <x v="0"/>
    <x v="1"/>
    <x v="1011"/>
    <n v="1.9580000000000004E-2"/>
    <x v="3040"/>
    <n v="1.127"/>
    <n v="23.125859680000001"/>
    <n v="1"/>
    <n v="60"/>
    <x v="40"/>
    <x v="23"/>
    <x v="8"/>
  </r>
  <r>
    <x v="0"/>
    <x v="18"/>
    <x v="2"/>
    <x v="2"/>
    <s v="-2.244644"/>
    <x v="1"/>
    <x v="0"/>
    <x v="1"/>
    <x v="2191"/>
    <n v="1.8260000000000005E-2"/>
    <x v="3041"/>
    <n v="1.8284999999999998"/>
    <n v="32.787418620000011"/>
    <n v="1"/>
    <n v="50.4"/>
    <x v="90"/>
    <x v="17"/>
    <x v="5"/>
  </r>
  <r>
    <x v="0"/>
    <x v="19"/>
    <x v="2"/>
    <x v="2"/>
    <s v="-2.244644"/>
    <x v="1"/>
    <x v="0"/>
    <x v="1"/>
    <x v="2545"/>
    <n v="1.9030000000000005E-2"/>
    <x v="3042"/>
    <n v="1.5985"/>
    <n v="28.545616572000007"/>
    <n v="7"/>
    <n v="462"/>
    <x v="71"/>
    <x v="8"/>
    <x v="8"/>
  </r>
  <r>
    <x v="0"/>
    <x v="20"/>
    <x v="2"/>
    <x v="2"/>
    <s v="-2.244644"/>
    <x v="1"/>
    <x v="0"/>
    <x v="1"/>
    <x v="2546"/>
    <n v="1.7270000000000001E-2"/>
    <x v="3043"/>
    <n v="1.403"/>
    <n v="22.654872349999998"/>
    <n v="7"/>
    <n v="352.8"/>
    <x v="31"/>
    <x v="5"/>
    <x v="0"/>
  </r>
  <r>
    <x v="0"/>
    <x v="21"/>
    <x v="2"/>
    <x v="2"/>
    <s v="-2.244644"/>
    <x v="1"/>
    <x v="0"/>
    <x v="1"/>
    <x v="2547"/>
    <n v="1.32E-2"/>
    <x v="3044"/>
    <n v="1.8284999999999998"/>
    <n v="22.079795759999996"/>
    <n v="6"/>
    <n v="244.79999999999998"/>
    <x v="5"/>
    <x v="4"/>
    <x v="6"/>
  </r>
  <r>
    <x v="0"/>
    <x v="22"/>
    <x v="2"/>
    <x v="2"/>
    <s v="-2.244644"/>
    <x v="1"/>
    <x v="0"/>
    <x v="1"/>
    <x v="2548"/>
    <n v="1.4190000000000003E-2"/>
    <x v="3045"/>
    <n v="1.9204999999999999"/>
    <n v="34.152074814000002"/>
    <n v="5"/>
    <n v="372"/>
    <x v="41"/>
    <x v="6"/>
    <x v="8"/>
  </r>
  <r>
    <x v="0"/>
    <x v="23"/>
    <x v="2"/>
    <x v="2"/>
    <s v="-2.244644"/>
    <x v="1"/>
    <x v="0"/>
    <x v="1"/>
    <x v="2549"/>
    <n v="1.4630000000000002E-2"/>
    <x v="3046"/>
    <n v="2.4264999999999999"/>
    <n v="49.919671109000006"/>
    <n v="7"/>
    <n v="604.79999999999995"/>
    <x v="75"/>
    <x v="5"/>
    <x v="10"/>
  </r>
  <r>
    <x v="0"/>
    <x v="24"/>
    <x v="2"/>
    <x v="2"/>
    <s v="-2.244644"/>
    <x v="1"/>
    <x v="0"/>
    <x v="1"/>
    <x v="2550"/>
    <n v="1.6720000000000002E-2"/>
    <x v="3047"/>
    <n v="1.2994999999999999"/>
    <n v="23.274647968000004"/>
    <n v="5"/>
    <n v="432"/>
    <x v="22"/>
    <x v="11"/>
    <x v="3"/>
  </r>
  <r>
    <x v="0"/>
    <x v="25"/>
    <x v="2"/>
    <x v="2"/>
    <s v="-2.244644"/>
    <x v="1"/>
    <x v="0"/>
    <x v="1"/>
    <x v="2551"/>
    <n v="1.5950000000000002E-2"/>
    <x v="3048"/>
    <n v="1.3569999999999998"/>
    <n v="14.9777518"/>
    <n v="1"/>
    <n v="46.8"/>
    <x v="60"/>
    <x v="10"/>
    <x v="7"/>
  </r>
  <r>
    <x v="0"/>
    <x v="26"/>
    <x v="2"/>
    <x v="2"/>
    <s v="-2.244644"/>
    <x v="1"/>
    <x v="0"/>
    <x v="1"/>
    <x v="2552"/>
    <n v="2.0790000000000003E-2"/>
    <x v="3049"/>
    <n v="2.0585"/>
    <n v="29.281170303000007"/>
    <n v="7"/>
    <n v="302.39999999999998"/>
    <x v="75"/>
    <x v="3"/>
    <x v="3"/>
  </r>
  <r>
    <x v="0"/>
    <x v="27"/>
    <x v="2"/>
    <x v="2"/>
    <s v="-2.244644"/>
    <x v="1"/>
    <x v="0"/>
    <x v="1"/>
    <x v="2553"/>
    <n v="1.4410000000000001E-2"/>
    <x v="3050"/>
    <n v="1.081"/>
    <n v="10.227996086000001"/>
    <n v="3"/>
    <n v="140.4"/>
    <x v="44"/>
    <x v="8"/>
    <x v="8"/>
  </r>
  <r>
    <x v="0"/>
    <x v="28"/>
    <x v="2"/>
    <x v="2"/>
    <s v="-2.244644"/>
    <x v="1"/>
    <x v="0"/>
    <x v="1"/>
    <x v="2554"/>
    <n v="1.3200000000000003E-2"/>
    <x v="3051"/>
    <n v="1.6675"/>
    <n v="23.917152600000009"/>
    <n v="5"/>
    <n v="264"/>
    <x v="48"/>
    <x v="17"/>
    <x v="6"/>
  </r>
  <r>
    <x v="0"/>
    <x v="29"/>
    <x v="2"/>
    <x v="2"/>
    <s v="-2.244644"/>
    <x v="1"/>
    <x v="0"/>
    <x v="1"/>
    <x v="2555"/>
    <n v="1.7270000000000001E-2"/>
    <x v="3052"/>
    <n v="1.1729999999999998"/>
    <n v="28.790257451999995"/>
    <n v="2"/>
    <n v="108"/>
    <x v="36"/>
    <x v="10"/>
    <x v="7"/>
  </r>
  <r>
    <x v="0"/>
    <x v="30"/>
    <x v="2"/>
    <x v="2"/>
    <s v="-2.244644"/>
    <x v="1"/>
    <x v="0"/>
    <x v="1"/>
    <x v="1264"/>
    <n v="1.7160000000000002E-2"/>
    <x v="3053"/>
    <n v="2.0354999999999999"/>
    <n v="40.573735488000004"/>
    <n v="4"/>
    <n v="196.79999999999998"/>
    <x v="82"/>
    <x v="3"/>
    <x v="0"/>
  </r>
  <r>
    <x v="0"/>
    <x v="31"/>
    <x v="2"/>
    <x v="2"/>
    <s v="-2.244644"/>
    <x v="1"/>
    <x v="0"/>
    <x v="1"/>
    <x v="2556"/>
    <n v="1.8150000000000003E-2"/>
    <x v="3054"/>
    <n v="0.80499999999999994"/>
    <n v="16.770218850000003"/>
    <n v="7"/>
    <n v="369.59999999999997"/>
    <x v="40"/>
    <x v="19"/>
    <x v="10"/>
  </r>
  <r>
    <x v="0"/>
    <x v="32"/>
    <x v="2"/>
    <x v="2"/>
    <s v="-2.244644"/>
    <x v="1"/>
    <x v="0"/>
    <x v="1"/>
    <x v="2557"/>
    <n v="1.9470000000000001E-2"/>
    <x v="3055"/>
    <n v="2.0584999999999996"/>
    <n v="44.375463263999997"/>
    <n v="8"/>
    <n v="643.19999999999993"/>
    <x v="37"/>
    <x v="0"/>
    <x v="10"/>
  </r>
  <r>
    <x v="0"/>
    <x v="33"/>
    <x v="2"/>
    <x v="2"/>
    <s v="-2.244644"/>
    <x v="1"/>
    <x v="0"/>
    <x v="1"/>
    <x v="2558"/>
    <n v="1.4300000000000002E-2"/>
    <x v="3056"/>
    <n v="1.012"/>
    <n v="15.878239520000003"/>
    <n v="6"/>
    <n v="417.59999999999997"/>
    <x v="72"/>
    <x v="7"/>
    <x v="5"/>
  </r>
  <r>
    <x v="0"/>
    <x v="34"/>
    <x v="2"/>
    <x v="2"/>
    <s v="-2.244644"/>
    <x v="1"/>
    <x v="0"/>
    <x v="1"/>
    <x v="2559"/>
    <n v="2.1340000000000001E-2"/>
    <x v="3057"/>
    <n v="0.89699999999999991"/>
    <n v="23.349387204000003"/>
    <n v="8"/>
    <n v="384"/>
    <x v="42"/>
    <x v="11"/>
    <x v="6"/>
  </r>
  <r>
    <x v="0"/>
    <x v="35"/>
    <x v="2"/>
    <x v="2"/>
    <s v="-2.244644"/>
    <x v="1"/>
    <x v="0"/>
    <x v="1"/>
    <x v="2560"/>
    <n v="1.2210000000000002E-2"/>
    <x v="3058"/>
    <n v="2.3345000000000002"/>
    <n v="31.873446759000011"/>
    <n v="1"/>
    <n v="52.8"/>
    <x v="91"/>
    <x v="9"/>
    <x v="6"/>
  </r>
  <r>
    <x v="0"/>
    <x v="36"/>
    <x v="2"/>
    <x v="2"/>
    <s v="-2.244644"/>
    <x v="1"/>
    <x v="0"/>
    <x v="1"/>
    <x v="2561"/>
    <n v="1.9140000000000001E-2"/>
    <x v="3059"/>
    <n v="0.71299999999999997"/>
    <n v="16.902951252000005"/>
    <n v="4"/>
    <n v="297.59999999999997"/>
    <x v="87"/>
    <x v="17"/>
    <x v="0"/>
  </r>
  <r>
    <x v="0"/>
    <x v="37"/>
    <x v="2"/>
    <x v="2"/>
    <s v="-2.244644"/>
    <x v="1"/>
    <x v="0"/>
    <x v="1"/>
    <x v="2562"/>
    <n v="1.7160000000000002E-2"/>
    <x v="3060"/>
    <n v="1.1729999999999996"/>
    <n v="26.118975167999999"/>
    <n v="4"/>
    <n v="297.59999999999997"/>
    <x v="76"/>
    <x v="17"/>
    <x v="7"/>
  </r>
  <r>
    <x v="0"/>
    <x v="38"/>
    <x v="2"/>
    <x v="2"/>
    <s v="-2.244644"/>
    <x v="1"/>
    <x v="0"/>
    <x v="1"/>
    <x v="2563"/>
    <n v="1.6500000000000001E-2"/>
    <x v="3061"/>
    <n v="2.3459999999999996"/>
    <n v="41.658625799999996"/>
    <n v="3"/>
    <n v="158.4"/>
    <x v="74"/>
    <x v="19"/>
    <x v="13"/>
  </r>
  <r>
    <x v="0"/>
    <x v="39"/>
    <x v="2"/>
    <x v="2"/>
    <s v="-2.244644"/>
    <x v="1"/>
    <x v="0"/>
    <x v="1"/>
    <x v="2564"/>
    <n v="1.4080000000000001E-2"/>
    <x v="3062"/>
    <n v="1.2994999999999999"/>
    <n v="25.000966144"/>
    <n v="7"/>
    <n v="428.4"/>
    <x v="35"/>
    <x v="9"/>
    <x v="3"/>
  </r>
  <r>
    <x v="0"/>
    <x v="40"/>
    <x v="2"/>
    <x v="2"/>
    <s v="-2.244644"/>
    <x v="1"/>
    <x v="0"/>
    <x v="1"/>
    <x v="2565"/>
    <n v="1.4190000000000003E-2"/>
    <x v="3063"/>
    <n v="2.1504999999999996"/>
    <n v="39.920501379000001"/>
    <n v="8"/>
    <n v="566.4"/>
    <x v="90"/>
    <x v="0"/>
    <x v="0"/>
  </r>
  <r>
    <x v="0"/>
    <x v="41"/>
    <x v="2"/>
    <x v="2"/>
    <s v="-2.244644"/>
    <x v="1"/>
    <x v="0"/>
    <x v="1"/>
    <x v="2566"/>
    <n v="1.1220000000000003E-2"/>
    <x v="3064"/>
    <n v="1.3339999999999999"/>
    <n v="17.200628016000003"/>
    <n v="7"/>
    <n v="478.79999999999995"/>
    <x v="5"/>
    <x v="7"/>
    <x v="0"/>
  </r>
  <r>
    <x v="0"/>
    <x v="42"/>
    <x v="2"/>
    <x v="2"/>
    <s v="-2.244644"/>
    <x v="1"/>
    <x v="0"/>
    <x v="1"/>
    <x v="2567"/>
    <n v="1.3310000000000002E-2"/>
    <x v="3065"/>
    <n v="1.5064999999999997"/>
    <n v="26.836947676000001"/>
    <n v="5"/>
    <n v="312"/>
    <x v="88"/>
    <x v="7"/>
    <x v="8"/>
  </r>
  <r>
    <x v="0"/>
    <x v="43"/>
    <x v="2"/>
    <x v="2"/>
    <s v="-2.244644"/>
    <x v="1"/>
    <x v="0"/>
    <x v="1"/>
    <x v="978"/>
    <n v="1.0120000000000001E-2"/>
    <x v="3066"/>
    <n v="0.66699999999999993"/>
    <n v="8.2215487199999995"/>
    <n v="6"/>
    <n v="388.8"/>
    <x v="72"/>
    <x v="16"/>
    <x v="13"/>
  </r>
  <r>
    <x v="0"/>
    <x v="44"/>
    <x v="2"/>
    <x v="2"/>
    <s v="-2.244644"/>
    <x v="1"/>
    <x v="0"/>
    <x v="1"/>
    <x v="2568"/>
    <n v="1.848E-2"/>
    <x v="3067"/>
    <n v="1.0004999999999999"/>
    <n v="15.693666911999998"/>
    <n v="4"/>
    <n v="235.2"/>
    <x v="57"/>
    <x v="8"/>
    <x v="0"/>
  </r>
  <r>
    <x v="0"/>
    <x v="45"/>
    <x v="2"/>
    <x v="2"/>
    <s v="-2.244644"/>
    <x v="1"/>
    <x v="0"/>
    <x v="1"/>
    <x v="2569"/>
    <n v="1.8259999999999998E-2"/>
    <x v="3068"/>
    <n v="1.4489999999999998"/>
    <n v="21.452746391999995"/>
    <n v="7"/>
    <n v="268.8"/>
    <x v="66"/>
    <x v="4"/>
    <x v="0"/>
  </r>
  <r>
    <x v="0"/>
    <x v="46"/>
    <x v="2"/>
    <x v="2"/>
    <s v="-2.244644"/>
    <x v="1"/>
    <x v="0"/>
    <x v="1"/>
    <x v="2570"/>
    <n v="1.6719999999999999E-2"/>
    <x v="3069"/>
    <n v="2.1849999999999996"/>
    <n v="49.246753599999984"/>
    <n v="1"/>
    <n v="76.8"/>
    <x v="68"/>
    <x v="5"/>
    <x v="6"/>
  </r>
  <r>
    <x v="0"/>
    <x v="47"/>
    <x v="2"/>
    <x v="2"/>
    <s v="-2.244644"/>
    <x v="1"/>
    <x v="0"/>
    <x v="1"/>
    <x v="2571"/>
    <n v="1.3750000000000002E-2"/>
    <x v="3070"/>
    <n v="1.0349999999999999"/>
    <n v="15.221745000000004"/>
    <n v="7"/>
    <n v="529.19999999999993"/>
    <x v="90"/>
    <x v="2"/>
    <x v="5"/>
  </r>
  <r>
    <x v="0"/>
    <x v="48"/>
    <x v="2"/>
    <x v="2"/>
    <s v="-2.244644"/>
    <x v="1"/>
    <x v="0"/>
    <x v="1"/>
    <x v="2572"/>
    <n v="1.3970000000000003E-2"/>
    <x v="3071"/>
    <n v="1.2419999999999998"/>
    <n v="20.848649184000003"/>
    <n v="5"/>
    <n v="480"/>
    <x v="37"/>
    <x v="5"/>
    <x v="1"/>
  </r>
  <r>
    <x v="0"/>
    <x v="49"/>
    <x v="2"/>
    <x v="2"/>
    <s v="-2.244644"/>
    <x v="1"/>
    <x v="0"/>
    <x v="1"/>
    <x v="2573"/>
    <n v="1.5950000000000002E-2"/>
    <x v="3072"/>
    <n v="1.5064999999999997"/>
    <n v="26.287370449999997"/>
    <n v="7"/>
    <n v="453.59999999999997"/>
    <x v="73"/>
    <x v="0"/>
    <x v="10"/>
  </r>
  <r>
    <x v="0"/>
    <x v="50"/>
    <x v="2"/>
    <x v="2"/>
    <s v="-2.244644"/>
    <x v="1"/>
    <x v="0"/>
    <x v="1"/>
    <x v="2574"/>
    <n v="1.5730000000000001E-2"/>
    <x v="3073"/>
    <n v="1.5179999999999998"/>
    <n v="25.196213327999999"/>
    <n v="1"/>
    <n v="94.8"/>
    <x v="71"/>
    <x v="5"/>
    <x v="2"/>
  </r>
  <r>
    <x v="0"/>
    <x v="51"/>
    <x v="2"/>
    <x v="2"/>
    <s v="-2.244644"/>
    <x v="1"/>
    <x v="0"/>
    <x v="1"/>
    <x v="43"/>
    <n v="1.5180000000000001E-2"/>
    <x v="3074"/>
    <n v="1.8744999999999998"/>
    <n v="29.650016219999998"/>
    <n v="6"/>
    <n v="266.39999999999998"/>
    <x v="54"/>
    <x v="14"/>
    <x v="6"/>
  </r>
  <r>
    <x v="0"/>
    <x v="52"/>
    <x v="2"/>
    <x v="2"/>
    <s v="-2.244644"/>
    <x v="1"/>
    <x v="0"/>
    <x v="1"/>
    <x v="2575"/>
    <n v="1.925E-2"/>
    <x v="3075"/>
    <n v="1.7364999999999999"/>
    <n v="25.725900199999998"/>
    <n v="7"/>
    <n v="411.59999999999997"/>
    <x v="81"/>
    <x v="17"/>
    <x v="3"/>
  </r>
  <r>
    <x v="0"/>
    <x v="53"/>
    <x v="2"/>
    <x v="2"/>
    <s v="-2.244644"/>
    <x v="1"/>
    <x v="0"/>
    <x v="1"/>
    <x v="2576"/>
    <n v="1.7160000000000002E-2"/>
    <x v="3076"/>
    <n v="0.48299999999999998"/>
    <n v="8.3230907760000008"/>
    <n v="1"/>
    <n v="48"/>
    <x v="3"/>
    <x v="0"/>
    <x v="2"/>
  </r>
  <r>
    <x v="0"/>
    <x v="54"/>
    <x v="2"/>
    <x v="2"/>
    <s v="-2.244644"/>
    <x v="1"/>
    <x v="0"/>
    <x v="1"/>
    <x v="2577"/>
    <n v="1.2760000000000001E-2"/>
    <x v="3077"/>
    <n v="2.0585"/>
    <n v="20.209414324000004"/>
    <n v="1"/>
    <n v="90"/>
    <x v="48"/>
    <x v="10"/>
    <x v="1"/>
  </r>
  <r>
    <x v="0"/>
    <x v="55"/>
    <x v="2"/>
    <x v="2"/>
    <s v="-2.244644"/>
    <x v="1"/>
    <x v="0"/>
    <x v="1"/>
    <x v="2578"/>
    <n v="1.5949999999999999E-2"/>
    <x v="3078"/>
    <n v="1.7825"/>
    <n v="20.396309725000002"/>
    <n v="6"/>
    <n v="511.2"/>
    <x v="22"/>
    <x v="19"/>
    <x v="8"/>
  </r>
  <r>
    <x v="0"/>
    <x v="56"/>
    <x v="2"/>
    <x v="2"/>
    <s v="-2.244644"/>
    <x v="1"/>
    <x v="0"/>
    <x v="1"/>
    <x v="2579"/>
    <n v="1.1000000000000003E-2"/>
    <x v="3079"/>
    <n v="0.45999999999999996"/>
    <n v="4.9729680000000007"/>
    <n v="2"/>
    <n v="192"/>
    <x v="3"/>
    <x v="2"/>
    <x v="6"/>
  </r>
  <r>
    <x v="0"/>
    <x v="57"/>
    <x v="2"/>
    <x v="2"/>
    <s v="-2.244644"/>
    <x v="1"/>
    <x v="0"/>
    <x v="1"/>
    <x v="1075"/>
    <n v="1.3639999999999999E-2"/>
    <x v="3080"/>
    <n v="2.2539999999999996"/>
    <n v="37.48991646399999"/>
    <n v="5"/>
    <n v="468"/>
    <x v="35"/>
    <x v="16"/>
    <x v="5"/>
  </r>
  <r>
    <x v="0"/>
    <x v="58"/>
    <x v="2"/>
    <x v="2"/>
    <s v="-2.244644"/>
    <x v="1"/>
    <x v="0"/>
    <x v="1"/>
    <x v="2580"/>
    <n v="1.771E-2"/>
    <x v="3081"/>
    <n v="2.1389999999999998"/>
    <n v="27.986992571999998"/>
    <n v="4"/>
    <n v="331.2"/>
    <x v="62"/>
    <x v="0"/>
    <x v="2"/>
  </r>
  <r>
    <x v="0"/>
    <x v="59"/>
    <x v="2"/>
    <x v="2"/>
    <s v="-2.244644"/>
    <x v="1"/>
    <x v="0"/>
    <x v="1"/>
    <x v="47"/>
    <n v="1.9470000000000001E-2"/>
    <x v="3082"/>
    <n v="1.978"/>
    <n v="35.862057792000009"/>
    <n v="2"/>
    <n v="153.6"/>
    <x v="36"/>
    <x v="0"/>
    <x v="3"/>
  </r>
  <r>
    <x v="0"/>
    <x v="60"/>
    <x v="2"/>
    <x v="2"/>
    <s v="-2.244644"/>
    <x v="1"/>
    <x v="0"/>
    <x v="1"/>
    <x v="2581"/>
    <n v="1.2650000000000003E-2"/>
    <x v="3083"/>
    <n v="1.2189999999999999"/>
    <n v="15.377173020000003"/>
    <n v="2"/>
    <n v="139.19999999999999"/>
    <x v="63"/>
    <x v="19"/>
    <x v="2"/>
  </r>
  <r>
    <x v="0"/>
    <x v="61"/>
    <x v="2"/>
    <x v="2"/>
    <s v="-2.244644"/>
    <x v="1"/>
    <x v="0"/>
    <x v="1"/>
    <x v="1277"/>
    <n v="2.0240000000000001E-2"/>
    <x v="3084"/>
    <n v="1.3915"/>
    <n v="27.825992480000004"/>
    <n v="1"/>
    <n v="36"/>
    <x v="44"/>
    <x v="23"/>
    <x v="1"/>
  </r>
  <r>
    <x v="0"/>
    <x v="62"/>
    <x v="2"/>
    <x v="2"/>
    <s v="-2.244644"/>
    <x v="1"/>
    <x v="0"/>
    <x v="1"/>
    <x v="2582"/>
    <n v="1.694E-2"/>
    <x v="3085"/>
    <n v="0.87399999999999989"/>
    <n v="14.308093183999999"/>
    <n v="3"/>
    <n v="219.6"/>
    <x v="42"/>
    <x v="14"/>
    <x v="5"/>
  </r>
  <r>
    <x v="0"/>
    <x v="63"/>
    <x v="2"/>
    <x v="2"/>
    <s v="-2.244644"/>
    <x v="1"/>
    <x v="0"/>
    <x v="1"/>
    <x v="2583"/>
    <n v="1.8700000000000001E-2"/>
    <x v="3086"/>
    <n v="2.4035000000000002"/>
    <n v="31.156185940000007"/>
    <n v="1"/>
    <n v="36"/>
    <x v="87"/>
    <x v="19"/>
    <x v="4"/>
  </r>
  <r>
    <x v="0"/>
    <x v="64"/>
    <x v="2"/>
    <x v="2"/>
    <s v="-2.244644"/>
    <x v="1"/>
    <x v="0"/>
    <x v="1"/>
    <x v="2584"/>
    <n v="1.804E-2"/>
    <x v="3087"/>
    <n v="0.87399999999999989"/>
    <n v="21.465139344000001"/>
    <n v="8"/>
    <n v="633.6"/>
    <x v="88"/>
    <x v="23"/>
    <x v="6"/>
  </r>
  <r>
    <x v="0"/>
    <x v="65"/>
    <x v="2"/>
    <x v="2"/>
    <s v="-2.244644"/>
    <x v="1"/>
    <x v="0"/>
    <x v="1"/>
    <x v="2025"/>
    <n v="1.4630000000000001E-2"/>
    <x v="3088"/>
    <n v="1.5524999999999998"/>
    <n v="26.165462399999999"/>
    <n v="8"/>
    <n v="556.79999999999995"/>
    <x v="81"/>
    <x v="3"/>
    <x v="5"/>
  </r>
  <r>
    <x v="0"/>
    <x v="66"/>
    <x v="2"/>
    <x v="2"/>
    <s v="-2.244644"/>
    <x v="1"/>
    <x v="0"/>
    <x v="1"/>
    <x v="2585"/>
    <n v="1.4410000000000001E-2"/>
    <x v="3089"/>
    <n v="1.7134999999999998"/>
    <n v="23.190289672000002"/>
    <n v="2"/>
    <n v="189.6"/>
    <x v="51"/>
    <x v="8"/>
    <x v="10"/>
  </r>
  <r>
    <x v="0"/>
    <x v="67"/>
    <x v="2"/>
    <x v="2"/>
    <s v="-2.244644"/>
    <x v="1"/>
    <x v="0"/>
    <x v="1"/>
    <x v="2586"/>
    <n v="2.1010000000000001E-2"/>
    <x v="3090"/>
    <n v="1.4375"/>
    <n v="24.578285874999999"/>
    <n v="7"/>
    <n v="529.19999999999993"/>
    <x v="63"/>
    <x v="9"/>
    <x v="4"/>
  </r>
  <r>
    <x v="0"/>
    <x v="68"/>
    <x v="2"/>
    <x v="2"/>
    <s v="-2.244644"/>
    <x v="1"/>
    <x v="0"/>
    <x v="1"/>
    <x v="2587"/>
    <n v="1.3859999999999999E-2"/>
    <x v="3091"/>
    <n v="0.73599999999999999"/>
    <n v="8.8666744319999999"/>
    <n v="7"/>
    <n v="277.2"/>
    <x v="82"/>
    <x v="19"/>
    <x v="8"/>
  </r>
  <r>
    <x v="0"/>
    <x v="69"/>
    <x v="2"/>
    <x v="2"/>
    <s v="-2.244644"/>
    <x v="1"/>
    <x v="0"/>
    <x v="1"/>
    <x v="13"/>
    <n v="1.5950000000000002E-2"/>
    <x v="3092"/>
    <n v="1.6559999999999999"/>
    <n v="32.007515760000011"/>
    <n v="8"/>
    <n v="643.19999999999993"/>
    <x v="57"/>
    <x v="9"/>
    <x v="10"/>
  </r>
  <r>
    <x v="0"/>
    <x v="70"/>
    <x v="2"/>
    <x v="2"/>
    <s v="-2.244644"/>
    <x v="1"/>
    <x v="0"/>
    <x v="1"/>
    <x v="2588"/>
    <n v="1.5400000000000004E-2"/>
    <x v="3093"/>
    <n v="0.87399999999999989"/>
    <n v="15.117822720000001"/>
    <n v="4"/>
    <n v="172.79999999999998"/>
    <x v="51"/>
    <x v="16"/>
    <x v="5"/>
  </r>
  <r>
    <x v="0"/>
    <x v="71"/>
    <x v="2"/>
    <x v="2"/>
    <s v="-2.244644"/>
    <x v="1"/>
    <x v="0"/>
    <x v="1"/>
    <x v="1922"/>
    <n v="1.6720000000000002E-2"/>
    <x v="3094"/>
    <n v="1.9779999999999998"/>
    <n v="38.978847776000002"/>
    <n v="5"/>
    <n v="234"/>
    <x v="31"/>
    <x v="23"/>
    <x v="8"/>
  </r>
  <r>
    <x v="0"/>
    <x v="72"/>
    <x v="2"/>
    <x v="2"/>
    <s v="-2.244644"/>
    <x v="1"/>
    <x v="0"/>
    <x v="1"/>
    <x v="2589"/>
    <n v="1.4189999999999999E-2"/>
    <x v="3095"/>
    <n v="1.9894999999999998"/>
    <n v="35.226648038999997"/>
    <n v="7"/>
    <n v="504"/>
    <x v="76"/>
    <x v="23"/>
    <x v="2"/>
  </r>
  <r>
    <x v="0"/>
    <x v="73"/>
    <x v="2"/>
    <x v="2"/>
    <s v="-2.244644"/>
    <x v="1"/>
    <x v="0"/>
    <x v="1"/>
    <x v="2590"/>
    <n v="1.485E-2"/>
    <x v="3096"/>
    <n v="0.5635"/>
    <n v="7.0408141650000013"/>
    <n v="1"/>
    <n v="67.2"/>
    <x v="88"/>
    <x v="5"/>
    <x v="13"/>
  </r>
  <r>
    <x v="0"/>
    <x v="74"/>
    <x v="2"/>
    <x v="2"/>
    <s v="-2.244644"/>
    <x v="1"/>
    <x v="0"/>
    <x v="1"/>
    <x v="2591"/>
    <n v="1.1550000000000001E-2"/>
    <x v="3097"/>
    <n v="1.0465"/>
    <n v="10.701896205000002"/>
    <n v="6"/>
    <n v="345.59999999999997"/>
    <x v="46"/>
    <x v="11"/>
    <x v="4"/>
  </r>
  <r>
    <x v="0"/>
    <x v="75"/>
    <x v="2"/>
    <x v="2"/>
    <s v="-2.244644"/>
    <x v="1"/>
    <x v="0"/>
    <x v="1"/>
    <x v="2592"/>
    <n v="1.7819999999999999E-2"/>
    <x v="3098"/>
    <n v="2.3574999999999995"/>
    <n v="31.499585369999995"/>
    <n v="1"/>
    <n v="60"/>
    <x v="39"/>
    <x v="5"/>
    <x v="2"/>
  </r>
  <r>
    <x v="0"/>
    <x v="76"/>
    <x v="2"/>
    <x v="2"/>
    <s v="-2.244644"/>
    <x v="1"/>
    <x v="0"/>
    <x v="1"/>
    <x v="971"/>
    <n v="1.5070000000000002E-2"/>
    <x v="3099"/>
    <n v="0.5635"/>
    <n v="10.5300118"/>
    <n v="4"/>
    <n v="273.59999999999997"/>
    <x v="61"/>
    <x v="16"/>
    <x v="6"/>
  </r>
  <r>
    <x v="0"/>
    <x v="77"/>
    <x v="2"/>
    <x v="2"/>
    <s v="-2.244644"/>
    <x v="1"/>
    <x v="0"/>
    <x v="1"/>
    <x v="2593"/>
    <n v="1.584E-2"/>
    <x v="3100"/>
    <n v="1.6674999999999998"/>
    <n v="20.940384959999996"/>
    <n v="7"/>
    <n v="638.4"/>
    <x v="72"/>
    <x v="14"/>
    <x v="10"/>
  </r>
  <r>
    <x v="0"/>
    <x v="78"/>
    <x v="2"/>
    <x v="2"/>
    <s v="-2.244644"/>
    <x v="1"/>
    <x v="0"/>
    <x v="1"/>
    <x v="2594"/>
    <n v="1.5070000000000002E-2"/>
    <x v="3101"/>
    <n v="1.7249999999999999"/>
    <n v="32.135946150000002"/>
    <n v="3"/>
    <n v="118.8"/>
    <x v="22"/>
    <x v="23"/>
    <x v="8"/>
  </r>
  <r>
    <x v="0"/>
    <x v="79"/>
    <x v="2"/>
    <x v="2"/>
    <s v="-2.244644"/>
    <x v="1"/>
    <x v="0"/>
    <x v="1"/>
    <x v="2595"/>
    <n v="1.2430000000000002E-2"/>
    <x v="3102"/>
    <n v="0.65549999999999997"/>
    <n v="8.0191287330000005"/>
    <n v="3"/>
    <n v="136.79999999999998"/>
    <x v="93"/>
    <x v="3"/>
    <x v="3"/>
  </r>
  <r>
    <x v="0"/>
    <x v="80"/>
    <x v="2"/>
    <x v="2"/>
    <s v="-2.244644"/>
    <x v="1"/>
    <x v="0"/>
    <x v="1"/>
    <x v="2596"/>
    <n v="1.4189999999999999E-2"/>
    <x v="3103"/>
    <n v="2.1389999999999998"/>
    <n v="37.989076355999998"/>
    <n v="8"/>
    <n v="691.19999999999993"/>
    <x v="42"/>
    <x v="16"/>
    <x v="8"/>
  </r>
  <r>
    <x v="0"/>
    <x v="81"/>
    <x v="2"/>
    <x v="2"/>
    <s v="-2.244644"/>
    <x v="1"/>
    <x v="0"/>
    <x v="1"/>
    <x v="2597"/>
    <n v="1.507E-2"/>
    <x v="3104"/>
    <n v="2.0009999999999999"/>
    <n v="26.108259606000001"/>
    <n v="6"/>
    <n v="518.4"/>
    <x v="100"/>
    <x v="23"/>
    <x v="2"/>
  </r>
  <r>
    <x v="0"/>
    <x v="82"/>
    <x v="2"/>
    <x v="2"/>
    <s v="-2.244644"/>
    <x v="1"/>
    <x v="0"/>
    <x v="1"/>
    <x v="2598"/>
    <n v="1.6280000000000003E-2"/>
    <x v="3105"/>
    <n v="1.4144999999999999"/>
    <n v="22.811596236000003"/>
    <n v="6"/>
    <n v="252"/>
    <x v="88"/>
    <x v="11"/>
    <x v="2"/>
  </r>
  <r>
    <x v="0"/>
    <x v="83"/>
    <x v="2"/>
    <x v="2"/>
    <s v="-2.244644"/>
    <x v="1"/>
    <x v="0"/>
    <x v="1"/>
    <x v="2599"/>
    <n v="1.4410000000000001E-2"/>
    <x v="3106"/>
    <n v="0.66699999999999993"/>
    <n v="10.118955615999999"/>
    <n v="2"/>
    <n v="168"/>
    <x v="37"/>
    <x v="2"/>
    <x v="0"/>
  </r>
  <r>
    <x v="0"/>
    <x v="84"/>
    <x v="2"/>
    <x v="2"/>
    <s v="-2.244644"/>
    <x v="1"/>
    <x v="0"/>
    <x v="1"/>
    <x v="2600"/>
    <n v="1.7270000000000001E-2"/>
    <x v="3107"/>
    <n v="1.196"/>
    <n v="25.182478464000003"/>
    <n v="2"/>
    <n v="148.79999999999998"/>
    <x v="91"/>
    <x v="16"/>
    <x v="1"/>
  </r>
  <r>
    <x v="0"/>
    <x v="85"/>
    <x v="2"/>
    <x v="2"/>
    <s v="-2.244644"/>
    <x v="1"/>
    <x v="0"/>
    <x v="1"/>
    <x v="2601"/>
    <n v="1.2760000000000001E-2"/>
    <x v="3108"/>
    <n v="1.4834999999999998"/>
    <n v="28.061031503999999"/>
    <n v="4"/>
    <n v="374.4"/>
    <x v="59"/>
    <x v="19"/>
    <x v="7"/>
  </r>
  <r>
    <x v="0"/>
    <x v="86"/>
    <x v="2"/>
    <x v="2"/>
    <s v="-2.244644"/>
    <x v="1"/>
    <x v="0"/>
    <x v="1"/>
    <x v="2602"/>
    <n v="1.5510000000000003E-2"/>
    <x v="3109"/>
    <n v="2.3805000000000001"/>
    <n v="42.001960968000013"/>
    <n v="1"/>
    <n v="78"/>
    <x v="76"/>
    <x v="4"/>
    <x v="7"/>
  </r>
  <r>
    <x v="0"/>
    <x v="87"/>
    <x v="2"/>
    <x v="2"/>
    <s v="-2.244644"/>
    <x v="1"/>
    <x v="0"/>
    <x v="1"/>
    <x v="2603"/>
    <n v="2.0130000000000006E-2"/>
    <x v="3110"/>
    <n v="0.89699999999999991"/>
    <n v="14.784752268000002"/>
    <n v="2"/>
    <n v="168"/>
    <x v="58"/>
    <x v="23"/>
    <x v="4"/>
  </r>
  <r>
    <x v="0"/>
    <x v="88"/>
    <x v="2"/>
    <x v="2"/>
    <s v="-2.244644"/>
    <x v="1"/>
    <x v="0"/>
    <x v="1"/>
    <x v="2604"/>
    <n v="1.7930000000000005E-2"/>
    <x v="3111"/>
    <n v="1.2074999999999998"/>
    <n v="25.768395345000002"/>
    <n v="6"/>
    <n v="230.39999999999998"/>
    <x v="93"/>
    <x v="23"/>
    <x v="7"/>
  </r>
  <r>
    <x v="0"/>
    <x v="89"/>
    <x v="2"/>
    <x v="2"/>
    <s v="-2.244644"/>
    <x v="1"/>
    <x v="0"/>
    <x v="1"/>
    <x v="2605"/>
    <n v="1.1219999999999999E-2"/>
    <x v="3112"/>
    <n v="2.3574999999999995"/>
    <n v="17.870396939999996"/>
    <n v="3"/>
    <n v="115.19999999999999"/>
    <x v="3"/>
    <x v="4"/>
    <x v="5"/>
  </r>
  <r>
    <x v="0"/>
    <x v="90"/>
    <x v="2"/>
    <x v="2"/>
    <s v="-2.244644"/>
    <x v="1"/>
    <x v="0"/>
    <x v="1"/>
    <x v="2606"/>
    <n v="1.4189999999999999E-2"/>
    <x v="3113"/>
    <n v="1.0004999999999997"/>
    <n v="8.0497528649999968"/>
    <n v="7"/>
    <n v="470.4"/>
    <x v="57"/>
    <x v="10"/>
    <x v="7"/>
  </r>
  <r>
    <x v="0"/>
    <x v="91"/>
    <x v="2"/>
    <x v="2"/>
    <s v="-2.244644"/>
    <x v="1"/>
    <x v="0"/>
    <x v="1"/>
    <x v="2607"/>
    <n v="1.4080000000000004E-2"/>
    <x v="3114"/>
    <n v="2.1734999999999993"/>
    <n v="28.699380864000002"/>
    <n v="2"/>
    <n v="96"/>
    <x v="53"/>
    <x v="8"/>
    <x v="10"/>
  </r>
  <r>
    <x v="1"/>
    <x v="92"/>
    <x v="2"/>
    <x v="2"/>
    <s v="-2.244644"/>
    <x v="1"/>
    <x v="0"/>
    <x v="1"/>
    <x v="2608"/>
    <n v="1.562E-2"/>
    <x v="3115"/>
    <n v="1.012"/>
    <n v="20.932212047999997"/>
    <n v="6"/>
    <n v="524.4"/>
    <x v="90"/>
    <x v="1"/>
    <x v="8"/>
  </r>
  <r>
    <x v="1"/>
    <x v="93"/>
    <x v="2"/>
    <x v="2"/>
    <s v="-2.244644"/>
    <x v="1"/>
    <x v="0"/>
    <x v="1"/>
    <x v="2609"/>
    <n v="1.1219999999999999E-2"/>
    <x v="3116"/>
    <n v="1.5639999999999998"/>
    <n v="9.9427421279999955"/>
    <n v="4"/>
    <n v="375.59999999999997"/>
    <x v="117"/>
    <x v="23"/>
    <x v="11"/>
  </r>
  <r>
    <x v="1"/>
    <x v="94"/>
    <x v="2"/>
    <x v="2"/>
    <s v="-2.244644"/>
    <x v="1"/>
    <x v="0"/>
    <x v="1"/>
    <x v="2610"/>
    <n v="1.7050000000000003E-2"/>
    <x v="3117"/>
    <n v="0.86249999999999993"/>
    <n v="6.7278234375000006"/>
    <n v="4"/>
    <n v="164.4"/>
    <x v="108"/>
    <x v="0"/>
    <x v="10"/>
  </r>
  <r>
    <x v="1"/>
    <x v="95"/>
    <x v="2"/>
    <x v="2"/>
    <s v="-2.244644"/>
    <x v="1"/>
    <x v="0"/>
    <x v="1"/>
    <x v="2611"/>
    <n v="1.155E-2"/>
    <x v="3118"/>
    <n v="1.2075"/>
    <n v="7.7013263249999993"/>
    <n v="4"/>
    <n v="187.2"/>
    <x v="81"/>
    <x v="8"/>
    <x v="15"/>
  </r>
  <r>
    <x v="1"/>
    <x v="96"/>
    <x v="2"/>
    <x v="2"/>
    <s v="-2.244644"/>
    <x v="1"/>
    <x v="0"/>
    <x v="1"/>
    <x v="2612"/>
    <n v="1.5510000000000003E-2"/>
    <x v="3119"/>
    <n v="0.81649999999999989"/>
    <n v="6.3547525469999995"/>
    <n v="1"/>
    <n v="111.6"/>
    <x v="62"/>
    <x v="3"/>
    <x v="2"/>
  </r>
  <r>
    <x v="1"/>
    <x v="97"/>
    <x v="2"/>
    <x v="2"/>
    <s v="-2.244644"/>
    <x v="1"/>
    <x v="0"/>
    <x v="1"/>
    <x v="2613"/>
    <n v="1.1990000000000001E-2"/>
    <x v="3120"/>
    <n v="0.80499999999999994"/>
    <n v="8.572861989999998"/>
    <n v="2"/>
    <n v="174"/>
    <x v="62"/>
    <x v="8"/>
    <x v="11"/>
  </r>
  <r>
    <x v="1"/>
    <x v="98"/>
    <x v="2"/>
    <x v="2"/>
    <s v="-2.244644"/>
    <x v="1"/>
    <x v="0"/>
    <x v="1"/>
    <x v="2614"/>
    <n v="1.6720000000000002E-2"/>
    <x v="3121"/>
    <n v="1.5640000000000001"/>
    <n v="22.290328192"/>
    <n v="3"/>
    <n v="262.8"/>
    <x v="80"/>
    <x v="23"/>
    <x v="10"/>
  </r>
  <r>
    <x v="1"/>
    <x v="99"/>
    <x v="2"/>
    <x v="2"/>
    <s v="-2.244644"/>
    <x v="1"/>
    <x v="0"/>
    <x v="1"/>
    <x v="2615"/>
    <n v="1.5180000000000001E-2"/>
    <x v="3122"/>
    <n v="2.2885"/>
    <n v="41.666472341999999"/>
    <n v="6"/>
    <n v="426"/>
    <x v="63"/>
    <x v="17"/>
    <x v="6"/>
  </r>
  <r>
    <x v="1"/>
    <x v="100"/>
    <x v="2"/>
    <x v="2"/>
    <s v="-2.244644"/>
    <x v="1"/>
    <x v="0"/>
    <x v="1"/>
    <x v="2616"/>
    <n v="1.6280000000000003E-2"/>
    <x v="3123"/>
    <n v="2.4034999999999997"/>
    <n v="38.412919665999993"/>
    <n v="7"/>
    <n v="330"/>
    <x v="101"/>
    <x v="8"/>
    <x v="11"/>
  </r>
  <r>
    <x v="1"/>
    <x v="101"/>
    <x v="2"/>
    <x v="2"/>
    <s v="-2.244644"/>
    <x v="1"/>
    <x v="0"/>
    <x v="1"/>
    <x v="2617"/>
    <n v="1.5070000000000002E-2"/>
    <x v="3124"/>
    <n v="1.61"/>
    <n v="22.083909540000004"/>
    <n v="3"/>
    <n v="298.8"/>
    <x v="21"/>
    <x v="3"/>
    <x v="10"/>
  </r>
  <r>
    <x v="1"/>
    <x v="102"/>
    <x v="2"/>
    <x v="2"/>
    <s v="-2.244644"/>
    <x v="1"/>
    <x v="0"/>
    <x v="1"/>
    <x v="2618"/>
    <n v="1.5510000000000001E-2"/>
    <x v="3125"/>
    <n v="1.403"/>
    <n v="26.269311815999995"/>
    <n v="2"/>
    <n v="187.2"/>
    <x v="47"/>
    <x v="11"/>
    <x v="6"/>
  </r>
  <r>
    <x v="1"/>
    <x v="103"/>
    <x v="2"/>
    <x v="2"/>
    <s v="-2.244644"/>
    <x v="1"/>
    <x v="0"/>
    <x v="1"/>
    <x v="2619"/>
    <n v="1.3860000000000001E-2"/>
    <x v="3126"/>
    <n v="2.0124999999999997"/>
    <n v="26.055084824999998"/>
    <n v="1"/>
    <n v="97.2"/>
    <x v="99"/>
    <x v="3"/>
    <x v="9"/>
  </r>
  <r>
    <x v="1"/>
    <x v="104"/>
    <x v="2"/>
    <x v="2"/>
    <s v="-2.244644"/>
    <x v="1"/>
    <x v="0"/>
    <x v="1"/>
    <x v="2620"/>
    <n v="1.8260000000000002E-2"/>
    <x v="3127"/>
    <n v="1.6445000000000001"/>
    <n v="20.287301892000002"/>
    <n v="4"/>
    <n v="386.4"/>
    <x v="75"/>
    <x v="6"/>
    <x v="6"/>
  </r>
  <r>
    <x v="1"/>
    <x v="105"/>
    <x v="2"/>
    <x v="2"/>
    <s v="-2.244644"/>
    <x v="1"/>
    <x v="0"/>
    <x v="1"/>
    <x v="2621"/>
    <n v="1.2320000000000001E-2"/>
    <x v="3128"/>
    <n v="0.73599999999999988"/>
    <n v="7.4063503359999991"/>
    <n v="3"/>
    <n v="270"/>
    <x v="74"/>
    <x v="12"/>
    <x v="13"/>
  </r>
  <r>
    <x v="1"/>
    <x v="106"/>
    <x v="2"/>
    <x v="2"/>
    <s v="-2.244644"/>
    <x v="1"/>
    <x v="0"/>
    <x v="1"/>
    <x v="2622"/>
    <n v="1.8370000000000004E-2"/>
    <x v="3129"/>
    <n v="1.1729999999999998"/>
    <n v="17.524996532999999"/>
    <n v="1"/>
    <n v="130.79999999999998"/>
    <x v="62"/>
    <x v="3"/>
    <x v="1"/>
  </r>
  <r>
    <x v="1"/>
    <x v="107"/>
    <x v="2"/>
    <x v="2"/>
    <s v="-2.244644"/>
    <x v="1"/>
    <x v="0"/>
    <x v="1"/>
    <x v="2503"/>
    <n v="1.694E-2"/>
    <x v="3130"/>
    <n v="1.6675"/>
    <n v="34.066424699999999"/>
    <n v="4"/>
    <n v="318"/>
    <x v="106"/>
    <x v="10"/>
    <x v="10"/>
  </r>
  <r>
    <x v="1"/>
    <x v="108"/>
    <x v="2"/>
    <x v="2"/>
    <s v="-2.244644"/>
    <x v="1"/>
    <x v="0"/>
    <x v="1"/>
    <x v="2623"/>
    <n v="1.5400000000000004E-2"/>
    <x v="3131"/>
    <n v="1.5525"/>
    <n v="27.246126600000004"/>
    <n v="5"/>
    <n v="505.2"/>
    <x v="99"/>
    <x v="8"/>
    <x v="10"/>
  </r>
  <r>
    <x v="1"/>
    <x v="109"/>
    <x v="2"/>
    <x v="2"/>
    <s v="-2.244644"/>
    <x v="1"/>
    <x v="0"/>
    <x v="1"/>
    <x v="2624"/>
    <n v="1.8920000000000003E-2"/>
    <x v="3132"/>
    <n v="1.2075"/>
    <n v="21.045643079999998"/>
    <n v="7"/>
    <n v="441.59999999999997"/>
    <x v="39"/>
    <x v="27"/>
    <x v="1"/>
  </r>
  <r>
    <x v="1"/>
    <x v="110"/>
    <x v="2"/>
    <x v="2"/>
    <s v="-2.244644"/>
    <x v="1"/>
    <x v="0"/>
    <x v="1"/>
    <x v="2625"/>
    <n v="1.2980000000000002E-2"/>
    <x v="3133"/>
    <n v="1.9204999999999999"/>
    <n v="23.051004823"/>
    <n v="1"/>
    <n v="24"/>
    <x v="36"/>
    <x v="6"/>
    <x v="13"/>
  </r>
  <r>
    <x v="1"/>
    <x v="111"/>
    <x v="2"/>
    <x v="2"/>
    <s v="-2.244644"/>
    <x v="1"/>
    <x v="0"/>
    <x v="1"/>
    <x v="101"/>
    <n v="1.0560000000000002E-2"/>
    <x v="3134"/>
    <n v="2.5989999999999998"/>
    <n v="12.086971776"/>
    <n v="2"/>
    <n v="174"/>
    <x v="76"/>
    <x v="11"/>
    <x v="7"/>
  </r>
  <r>
    <x v="1"/>
    <x v="112"/>
    <x v="2"/>
    <x v="2"/>
    <s v="-2.244644"/>
    <x v="1"/>
    <x v="0"/>
    <x v="1"/>
    <x v="1988"/>
    <n v="1.3310000000000001E-2"/>
    <x v="3135"/>
    <n v="2.4954999999999998"/>
    <n v="38.934746080999993"/>
    <n v="3"/>
    <n v="140.4"/>
    <x v="75"/>
    <x v="15"/>
    <x v="6"/>
  </r>
  <r>
    <x v="1"/>
    <x v="113"/>
    <x v="2"/>
    <x v="2"/>
    <s v="-2.244644"/>
    <x v="1"/>
    <x v="0"/>
    <x v="1"/>
    <x v="2626"/>
    <n v="1.5070000000000002E-2"/>
    <x v="3136"/>
    <n v="1.1615"/>
    <n v="16.889421444499998"/>
    <n v="1"/>
    <n v="44.4"/>
    <x v="104"/>
    <x v="7"/>
    <x v="13"/>
  </r>
  <r>
    <x v="1"/>
    <x v="114"/>
    <x v="2"/>
    <x v="2"/>
    <s v="-2.244644"/>
    <x v="1"/>
    <x v="0"/>
    <x v="1"/>
    <x v="174"/>
    <n v="1.4960000000000003E-2"/>
    <x v="3137"/>
    <n v="1.9434999999999998"/>
    <n v="27.551242576"/>
    <n v="1"/>
    <n v="39.6"/>
    <x v="93"/>
    <x v="6"/>
    <x v="9"/>
  </r>
  <r>
    <x v="1"/>
    <x v="115"/>
    <x v="2"/>
    <x v="2"/>
    <s v="-2.244644"/>
    <x v="1"/>
    <x v="0"/>
    <x v="1"/>
    <x v="2627"/>
    <n v="1.1880000000000002E-2"/>
    <x v="3138"/>
    <n v="1.909"/>
    <n v="14.979426660000003"/>
    <n v="3"/>
    <n v="132"/>
    <x v="57"/>
    <x v="10"/>
    <x v="3"/>
  </r>
  <r>
    <x v="1"/>
    <x v="116"/>
    <x v="2"/>
    <x v="2"/>
    <s v="-2.244644"/>
    <x v="1"/>
    <x v="0"/>
    <x v="1"/>
    <x v="2628"/>
    <n v="1.9250000000000003E-2"/>
    <x v="3139"/>
    <n v="1.9894999999999998"/>
    <n v="41.208513500000002"/>
    <n v="1"/>
    <n v="126"/>
    <x v="114"/>
    <x v="8"/>
    <x v="3"/>
  </r>
  <r>
    <x v="1"/>
    <x v="117"/>
    <x v="2"/>
    <x v="2"/>
    <s v="-2.244644"/>
    <x v="1"/>
    <x v="0"/>
    <x v="1"/>
    <x v="2629"/>
    <n v="1.8480000000000003E-2"/>
    <x v="3140"/>
    <n v="1.0004999999999999"/>
    <n v="20.064523248"/>
    <n v="2"/>
    <n v="75.599999999999994"/>
    <x v="114"/>
    <x v="10"/>
    <x v="13"/>
  </r>
  <r>
    <x v="1"/>
    <x v="118"/>
    <x v="2"/>
    <x v="2"/>
    <s v="-2.244644"/>
    <x v="1"/>
    <x v="0"/>
    <x v="1"/>
    <x v="2630"/>
    <n v="1.2540000000000001E-2"/>
    <x v="3141"/>
    <n v="2.024"/>
    <n v="28.911451536000001"/>
    <n v="1"/>
    <n v="31.2"/>
    <x v="76"/>
    <x v="17"/>
    <x v="3"/>
  </r>
  <r>
    <x v="1"/>
    <x v="119"/>
    <x v="2"/>
    <x v="2"/>
    <s v="-2.244644"/>
    <x v="1"/>
    <x v="0"/>
    <x v="1"/>
    <x v="2631"/>
    <n v="1.4630000000000001E-2"/>
    <x v="3142"/>
    <n v="1.4259999999999999"/>
    <n v="12.6217399"/>
    <n v="7"/>
    <n v="447.59999999999997"/>
    <x v="90"/>
    <x v="6"/>
    <x v="7"/>
  </r>
  <r>
    <x v="1"/>
    <x v="120"/>
    <x v="2"/>
    <x v="2"/>
    <s v="-2.244644"/>
    <x v="1"/>
    <x v="0"/>
    <x v="1"/>
    <x v="2632"/>
    <n v="1.7930000000000005E-2"/>
    <x v="3143"/>
    <n v="2.0469999999999997"/>
    <n v="44.524057501000001"/>
    <n v="0"/>
    <n v="18"/>
    <x v="95"/>
    <x v="16"/>
    <x v="3"/>
  </r>
  <r>
    <x v="1"/>
    <x v="121"/>
    <x v="2"/>
    <x v="2"/>
    <s v="-2.244644"/>
    <x v="1"/>
    <x v="0"/>
    <x v="1"/>
    <x v="2633"/>
    <n v="1.661E-2"/>
    <x v="3144"/>
    <n v="1.3684999999999998"/>
    <n v="15.084148925999996"/>
    <n v="2"/>
    <n v="97.2"/>
    <x v="108"/>
    <x v="8"/>
    <x v="10"/>
  </r>
  <r>
    <x v="1"/>
    <x v="122"/>
    <x v="2"/>
    <x v="2"/>
    <s v="-2.244644"/>
    <x v="1"/>
    <x v="0"/>
    <x v="1"/>
    <x v="2634"/>
    <n v="1.166E-2"/>
    <x v="3145"/>
    <n v="1.7134999999999998"/>
    <n v="13.997574645999999"/>
    <n v="0"/>
    <n v="14.399999999999999"/>
    <x v="63"/>
    <x v="11"/>
    <x v="3"/>
  </r>
  <r>
    <x v="1"/>
    <x v="123"/>
    <x v="2"/>
    <x v="2"/>
    <s v="-2.244644"/>
    <x v="1"/>
    <x v="0"/>
    <x v="1"/>
    <x v="2635"/>
    <n v="1.474E-2"/>
    <x v="3146"/>
    <n v="1.3569999999999998"/>
    <n v="17.993961127999995"/>
    <n v="0"/>
    <n v="18"/>
    <x v="103"/>
    <x v="1"/>
    <x v="13"/>
  </r>
  <r>
    <x v="1"/>
    <x v="124"/>
    <x v="2"/>
    <x v="2"/>
    <s v="-2.244644"/>
    <x v="1"/>
    <x v="0"/>
    <x v="1"/>
    <x v="2636"/>
    <n v="1.9689999999999999E-2"/>
    <x v="3147"/>
    <n v="1.0004999999999999"/>
    <n v="11.353020673499998"/>
    <n v="0"/>
    <n v="20.399999999999999"/>
    <x v="63"/>
    <x v="7"/>
    <x v="14"/>
  </r>
  <r>
    <x v="1"/>
    <x v="125"/>
    <x v="2"/>
    <x v="2"/>
    <s v="-2.244644"/>
    <x v="1"/>
    <x v="0"/>
    <x v="1"/>
    <x v="2637"/>
    <n v="1.4080000000000002E-2"/>
    <x v="3148"/>
    <n v="1.5409999999999997"/>
    <n v="24.643770623999998"/>
    <n v="1"/>
    <n v="81.599999999999994"/>
    <x v="60"/>
    <x v="27"/>
    <x v="6"/>
  </r>
  <r>
    <x v="1"/>
    <x v="126"/>
    <x v="2"/>
    <x v="2"/>
    <s v="-2.244644"/>
    <x v="1"/>
    <x v="0"/>
    <x v="1"/>
    <x v="2638"/>
    <n v="1.6170000000000004E-2"/>
    <x v="3149"/>
    <n v="2.5644999999999998"/>
    <n v="27.086874738000002"/>
    <n v="3"/>
    <n v="226.79999999999998"/>
    <x v="66"/>
    <x v="15"/>
    <x v="3"/>
  </r>
  <r>
    <x v="1"/>
    <x v="127"/>
    <x v="2"/>
    <x v="2"/>
    <s v="-2.244644"/>
    <x v="1"/>
    <x v="0"/>
    <x v="1"/>
    <x v="2639"/>
    <n v="1.8590000000000002E-2"/>
    <x v="3150"/>
    <n v="2.5874999999999999"/>
    <n v="51.603423300000003"/>
    <n v="0"/>
    <n v="26.4"/>
    <x v="98"/>
    <x v="11"/>
    <x v="13"/>
  </r>
  <r>
    <x v="1"/>
    <x v="128"/>
    <x v="2"/>
    <x v="2"/>
    <s v="-2.244644"/>
    <x v="1"/>
    <x v="0"/>
    <x v="1"/>
    <x v="2640"/>
    <n v="1.0780000000000001E-2"/>
    <x v="3151"/>
    <n v="2.4034999999999997"/>
    <n v="20.694101351"/>
    <n v="4"/>
    <n v="318"/>
    <x v="76"/>
    <x v="23"/>
    <x v="11"/>
  </r>
  <r>
    <x v="1"/>
    <x v="129"/>
    <x v="2"/>
    <x v="2"/>
    <s v="-2.244644"/>
    <x v="1"/>
    <x v="0"/>
    <x v="1"/>
    <x v="2641"/>
    <n v="1.023E-2"/>
    <x v="3152"/>
    <n v="1.5179999999999998"/>
    <n v="12.010236875999997"/>
    <n v="0"/>
    <n v="25.2"/>
    <x v="100"/>
    <x v="23"/>
    <x v="11"/>
  </r>
  <r>
    <x v="1"/>
    <x v="130"/>
    <x v="2"/>
    <x v="2"/>
    <s v="-2.244644"/>
    <x v="1"/>
    <x v="0"/>
    <x v="1"/>
    <x v="2642"/>
    <n v="1.1330000000000002E-2"/>
    <x v="3153"/>
    <n v="1.6444999999999999"/>
    <n v="20.838235703999999"/>
    <n v="1"/>
    <n v="94.8"/>
    <x v="39"/>
    <x v="14"/>
    <x v="14"/>
  </r>
  <r>
    <x v="1"/>
    <x v="131"/>
    <x v="2"/>
    <x v="2"/>
    <s v="-2.244644"/>
    <x v="1"/>
    <x v="0"/>
    <x v="1"/>
    <x v="2643"/>
    <n v="1.6720000000000002E-2"/>
    <x v="3154"/>
    <n v="1.3684999999999998"/>
    <n v="17.456159027999998"/>
    <n v="2"/>
    <n v="163.19999999999999"/>
    <x v="89"/>
    <x v="7"/>
    <x v="1"/>
  </r>
  <r>
    <x v="1"/>
    <x v="132"/>
    <x v="2"/>
    <x v="2"/>
    <s v="-2.244644"/>
    <x v="1"/>
    <x v="0"/>
    <x v="1"/>
    <x v="2644"/>
    <n v="1.6390000000000002E-2"/>
    <x v="3155"/>
    <n v="1.2765"/>
    <n v="15.726943369500001"/>
    <n v="1"/>
    <n v="109.2"/>
    <x v="93"/>
    <x v="16"/>
    <x v="11"/>
  </r>
  <r>
    <x v="1"/>
    <x v="133"/>
    <x v="2"/>
    <x v="2"/>
    <s v="-2.244644"/>
    <x v="1"/>
    <x v="0"/>
    <x v="1"/>
    <x v="1057"/>
    <n v="1.661E-2"/>
    <x v="3156"/>
    <n v="2.3804999999999996"/>
    <n v="46.214474723999984"/>
    <n v="6"/>
    <n v="580.79999999999995"/>
    <x v="52"/>
    <x v="11"/>
    <x v="3"/>
  </r>
  <r>
    <x v="1"/>
    <x v="134"/>
    <x v="2"/>
    <x v="2"/>
    <s v="-2.244644"/>
    <x v="1"/>
    <x v="0"/>
    <x v="1"/>
    <x v="2645"/>
    <n v="1.7489999999999999E-2"/>
    <x v="3157"/>
    <n v="0.74749999999999994"/>
    <n v="12.152073862499998"/>
    <n v="3"/>
    <n v="200.4"/>
    <x v="108"/>
    <x v="3"/>
    <x v="8"/>
  </r>
  <r>
    <x v="1"/>
    <x v="135"/>
    <x v="2"/>
    <x v="2"/>
    <s v="-2.244644"/>
    <x v="1"/>
    <x v="0"/>
    <x v="1"/>
    <x v="2310"/>
    <n v="1.694E-2"/>
    <x v="3158"/>
    <n v="1.3684999999999998"/>
    <n v="24.805157299999998"/>
    <n v="0"/>
    <n v="27.599999999999998"/>
    <x v="93"/>
    <x v="16"/>
    <x v="3"/>
  </r>
  <r>
    <x v="1"/>
    <x v="136"/>
    <x v="2"/>
    <x v="2"/>
    <s v="-2.244644"/>
    <x v="1"/>
    <x v="0"/>
    <x v="1"/>
    <x v="2646"/>
    <n v="1.0010000000000002E-2"/>
    <x v="3159"/>
    <n v="1.6445000000000001"/>
    <n v="8.4233214065000013"/>
    <n v="0"/>
    <n v="8.4"/>
    <x v="60"/>
    <x v="7"/>
    <x v="11"/>
  </r>
  <r>
    <x v="1"/>
    <x v="137"/>
    <x v="2"/>
    <x v="2"/>
    <s v="-2.244644"/>
    <x v="1"/>
    <x v="0"/>
    <x v="1"/>
    <x v="2647"/>
    <n v="1.3750000000000002E-2"/>
    <x v="3160"/>
    <n v="2.5299999999999998"/>
    <n v="20.176750000000002"/>
    <n v="0"/>
    <n v="9.6"/>
    <x v="37"/>
    <x v="14"/>
    <x v="3"/>
  </r>
  <r>
    <x v="1"/>
    <x v="138"/>
    <x v="2"/>
    <x v="2"/>
    <s v="-2.244644"/>
    <x v="1"/>
    <x v="0"/>
    <x v="1"/>
    <x v="2648"/>
    <n v="1.3310000000000001E-2"/>
    <x v="3161"/>
    <n v="1.3685"/>
    <n v="11.276742438500001"/>
    <n v="2"/>
    <n v="132"/>
    <x v="72"/>
    <x v="12"/>
    <x v="13"/>
  </r>
  <r>
    <x v="1"/>
    <x v="139"/>
    <x v="2"/>
    <x v="2"/>
    <s v="-2.244644"/>
    <x v="1"/>
    <x v="0"/>
    <x v="1"/>
    <x v="2649"/>
    <n v="1.562E-2"/>
    <x v="3162"/>
    <n v="2.1389999999999998"/>
    <n v="16.962856085999995"/>
    <n v="0"/>
    <n v="6"/>
    <x v="48"/>
    <x v="8"/>
    <x v="9"/>
  </r>
  <r>
    <x v="1"/>
    <x v="140"/>
    <x v="2"/>
    <x v="2"/>
    <s v="-2.244644"/>
    <x v="1"/>
    <x v="0"/>
    <x v="1"/>
    <x v="2650"/>
    <n v="1.485E-2"/>
    <x v="3163"/>
    <n v="1.4949999999999997"/>
    <n v="12.967458074999994"/>
    <n v="3"/>
    <n v="124.8"/>
    <x v="54"/>
    <x v="3"/>
    <x v="7"/>
  </r>
  <r>
    <x v="1"/>
    <x v="141"/>
    <x v="2"/>
    <x v="2"/>
    <s v="-2.244644"/>
    <x v="1"/>
    <x v="0"/>
    <x v="1"/>
    <x v="1001"/>
    <n v="1.3310000000000001E-2"/>
    <x v="3164"/>
    <n v="2.0585"/>
    <n v="28.686370844999999"/>
    <n v="6"/>
    <n v="337.2"/>
    <x v="57"/>
    <x v="17"/>
    <x v="2"/>
  </r>
  <r>
    <x v="1"/>
    <x v="142"/>
    <x v="2"/>
    <x v="2"/>
    <s v="-2.244644"/>
    <x v="1"/>
    <x v="0"/>
    <x v="1"/>
    <x v="2651"/>
    <n v="1.2320000000000003E-2"/>
    <x v="3165"/>
    <n v="1.3685"/>
    <n v="10.212053544000002"/>
    <n v="0"/>
    <n v="22.8"/>
    <x v="62"/>
    <x v="10"/>
    <x v="11"/>
  </r>
  <r>
    <x v="1"/>
    <x v="143"/>
    <x v="2"/>
    <x v="2"/>
    <s v="-2.244644"/>
    <x v="1"/>
    <x v="0"/>
    <x v="1"/>
    <x v="2652"/>
    <n v="1.1330000000000002E-2"/>
    <x v="3166"/>
    <n v="1.8744999999999998"/>
    <n v="13.5010506345"/>
    <n v="1"/>
    <n v="93.6"/>
    <x v="70"/>
    <x v="15"/>
    <x v="1"/>
  </r>
  <r>
    <x v="1"/>
    <x v="144"/>
    <x v="2"/>
    <x v="2"/>
    <s v="-2.244644"/>
    <x v="1"/>
    <x v="0"/>
    <x v="1"/>
    <x v="2653"/>
    <n v="1.8700000000000001E-2"/>
    <x v="3167"/>
    <n v="2.5529999999999999"/>
    <n v="62.450132909999994"/>
    <n v="1"/>
    <n v="36"/>
    <x v="68"/>
    <x v="16"/>
    <x v="7"/>
  </r>
  <r>
    <x v="1"/>
    <x v="145"/>
    <x v="2"/>
    <x v="2"/>
    <s v="-2.244644"/>
    <x v="1"/>
    <x v="0"/>
    <x v="1"/>
    <x v="2654"/>
    <n v="1.3200000000000002E-2"/>
    <x v="3168"/>
    <n v="2.4264999999999999"/>
    <n v="17.568345300000001"/>
    <n v="4"/>
    <n v="183.6"/>
    <x v="89"/>
    <x v="3"/>
    <x v="4"/>
  </r>
  <r>
    <x v="1"/>
    <x v="146"/>
    <x v="2"/>
    <x v="2"/>
    <s v="-2.244644"/>
    <x v="1"/>
    <x v="0"/>
    <x v="1"/>
    <x v="2655"/>
    <n v="1.7270000000000001E-2"/>
    <x v="3169"/>
    <n v="1.8859999999999999"/>
    <n v="18.705651646"/>
    <n v="7"/>
    <n v="594"/>
    <x v="58"/>
    <x v="12"/>
    <x v="1"/>
  </r>
  <r>
    <x v="1"/>
    <x v="147"/>
    <x v="2"/>
    <x v="2"/>
    <s v="-2.244644"/>
    <x v="1"/>
    <x v="0"/>
    <x v="1"/>
    <x v="2656"/>
    <n v="1.155E-2"/>
    <x v="3170"/>
    <n v="1.3684999999999998"/>
    <n v="16.923671572499995"/>
    <n v="5"/>
    <n v="262.8"/>
    <x v="80"/>
    <x v="15"/>
    <x v="12"/>
  </r>
  <r>
    <x v="1"/>
    <x v="148"/>
    <x v="2"/>
    <x v="2"/>
    <s v="-2.244644"/>
    <x v="1"/>
    <x v="0"/>
    <x v="1"/>
    <x v="2657"/>
    <n v="1.1770000000000001E-2"/>
    <x v="3171"/>
    <n v="2.5185"/>
    <n v="12.236525135999999"/>
    <n v="0"/>
    <n v="34.799999999999997"/>
    <x v="57"/>
    <x v="3"/>
    <x v="7"/>
  </r>
  <r>
    <x v="1"/>
    <x v="149"/>
    <x v="2"/>
    <x v="2"/>
    <s v="-2.244644"/>
    <x v="1"/>
    <x v="0"/>
    <x v="1"/>
    <x v="2142"/>
    <n v="1.9360000000000002E-2"/>
    <x v="3172"/>
    <n v="2.1274999999999999"/>
    <n v="34.804198"/>
    <n v="5"/>
    <n v="490.79999999999995"/>
    <x v="48"/>
    <x v="12"/>
    <x v="13"/>
  </r>
  <r>
    <x v="1"/>
    <x v="150"/>
    <x v="2"/>
    <x v="2"/>
    <s v="-2.244644"/>
    <x v="1"/>
    <x v="0"/>
    <x v="1"/>
    <x v="2658"/>
    <n v="1.8040000000000004E-2"/>
    <x v="3173"/>
    <n v="2.0699999999999998"/>
    <n v="19.866369600000002"/>
    <n v="6"/>
    <n v="326.39999999999998"/>
    <x v="98"/>
    <x v="3"/>
    <x v="2"/>
  </r>
  <r>
    <x v="1"/>
    <x v="151"/>
    <x v="2"/>
    <x v="2"/>
    <s v="-2.244644"/>
    <x v="1"/>
    <x v="0"/>
    <x v="1"/>
    <x v="2659"/>
    <n v="1.8480000000000003E-2"/>
    <x v="3174"/>
    <n v="2.3689999999999998"/>
    <n v="22.900857671999997"/>
    <n v="6"/>
    <n v="410.4"/>
    <x v="65"/>
    <x v="6"/>
    <x v="1"/>
  </r>
  <r>
    <x v="1"/>
    <x v="152"/>
    <x v="2"/>
    <x v="2"/>
    <s v="-2.244644"/>
    <x v="1"/>
    <x v="0"/>
    <x v="1"/>
    <x v="2660"/>
    <n v="1.474E-2"/>
    <x v="3175"/>
    <n v="2.4609999999999999"/>
    <n v="38.691064323999996"/>
    <n v="7"/>
    <n v="734.4"/>
    <x v="59"/>
    <x v="27"/>
    <x v="11"/>
  </r>
  <r>
    <x v="1"/>
    <x v="153"/>
    <x v="2"/>
    <x v="2"/>
    <s v="-2.244644"/>
    <x v="1"/>
    <x v="0"/>
    <x v="1"/>
    <x v="2661"/>
    <n v="1.1770000000000001E-2"/>
    <x v="3176"/>
    <n v="1.196"/>
    <n v="11.298135992000001"/>
    <n v="7"/>
    <n v="433.2"/>
    <x v="57"/>
    <x v="15"/>
    <x v="6"/>
  </r>
  <r>
    <x v="1"/>
    <x v="154"/>
    <x v="2"/>
    <x v="2"/>
    <s v="-2.244644"/>
    <x v="1"/>
    <x v="0"/>
    <x v="1"/>
    <x v="2662"/>
    <n v="1.7050000000000003E-2"/>
    <x v="3177"/>
    <n v="1.8054999999999997"/>
    <n v="18.571851457499996"/>
    <n v="0"/>
    <n v="25.2"/>
    <x v="37"/>
    <x v="10"/>
    <x v="4"/>
  </r>
  <r>
    <x v="1"/>
    <x v="155"/>
    <x v="2"/>
    <x v="2"/>
    <s v="-2.244644"/>
    <x v="1"/>
    <x v="0"/>
    <x v="1"/>
    <x v="2663"/>
    <n v="1.474E-2"/>
    <x v="3178"/>
    <n v="2.4839999999999995"/>
    <n v="20.935976687999993"/>
    <n v="7"/>
    <n v="495.59999999999997"/>
    <x v="54"/>
    <x v="0"/>
    <x v="8"/>
  </r>
  <r>
    <x v="1"/>
    <x v="156"/>
    <x v="2"/>
    <x v="2"/>
    <s v="-2.244644"/>
    <x v="1"/>
    <x v="0"/>
    <x v="1"/>
    <x v="2664"/>
    <n v="1.1550000000000001E-2"/>
    <x v="3179"/>
    <n v="1.909"/>
    <n v="17.773658595000001"/>
    <n v="6"/>
    <n v="397.2"/>
    <x v="100"/>
    <x v="3"/>
    <x v="7"/>
  </r>
  <r>
    <x v="1"/>
    <x v="157"/>
    <x v="2"/>
    <x v="2"/>
    <s v="-2.244644"/>
    <x v="1"/>
    <x v="0"/>
    <x v="1"/>
    <x v="2665"/>
    <n v="1.4630000000000001E-2"/>
    <x v="3180"/>
    <n v="1.4144999999999999"/>
    <n v="18.103229297999999"/>
    <n v="3"/>
    <n v="109.2"/>
    <x v="97"/>
    <x v="0"/>
    <x v="4"/>
  </r>
  <r>
    <x v="1"/>
    <x v="158"/>
    <x v="2"/>
    <x v="2"/>
    <s v="-2.244644"/>
    <x v="1"/>
    <x v="0"/>
    <x v="1"/>
    <x v="2666"/>
    <n v="1.21E-2"/>
    <x v="3181"/>
    <n v="1.6559999999999999"/>
    <n v="18.855381599999998"/>
    <n v="1"/>
    <n v="40.799999999999997"/>
    <x v="80"/>
    <x v="14"/>
    <x v="15"/>
  </r>
  <r>
    <x v="1"/>
    <x v="159"/>
    <x v="2"/>
    <x v="2"/>
    <s v="-2.244644"/>
    <x v="1"/>
    <x v="0"/>
    <x v="1"/>
    <x v="1366"/>
    <n v="9.9000000000000025E-3"/>
    <x v="3182"/>
    <n v="1.2994999999999999"/>
    <n v="10.347359715000001"/>
    <n v="6"/>
    <n v="265.2"/>
    <x v="73"/>
    <x v="0"/>
    <x v="3"/>
  </r>
  <r>
    <x v="1"/>
    <x v="160"/>
    <x v="2"/>
    <x v="2"/>
    <s v="-2.244644"/>
    <x v="1"/>
    <x v="0"/>
    <x v="1"/>
    <x v="1628"/>
    <n v="1.9140000000000001E-2"/>
    <x v="3183"/>
    <n v="1.5985"/>
    <n v="26.810652627"/>
    <n v="3"/>
    <n v="150"/>
    <x v="65"/>
    <x v="16"/>
    <x v="11"/>
  </r>
  <r>
    <x v="1"/>
    <x v="161"/>
    <x v="2"/>
    <x v="2"/>
    <s v="-2.244644"/>
    <x v="1"/>
    <x v="0"/>
    <x v="1"/>
    <x v="2667"/>
    <n v="1.1219999999999999E-2"/>
    <x v="3184"/>
    <n v="2.1505000000000001"/>
    <n v="16.646328039"/>
    <n v="0"/>
    <n v="31.2"/>
    <x v="63"/>
    <x v="7"/>
    <x v="6"/>
  </r>
  <r>
    <x v="1"/>
    <x v="162"/>
    <x v="2"/>
    <x v="2"/>
    <s v="-2.244644"/>
    <x v="1"/>
    <x v="0"/>
    <x v="1"/>
    <x v="2668"/>
    <n v="1.584E-2"/>
    <x v="3185"/>
    <n v="2.024"/>
    <n v="38.465779968"/>
    <n v="3"/>
    <n v="147.6"/>
    <x v="73"/>
    <x v="0"/>
    <x v="15"/>
  </r>
  <r>
    <x v="1"/>
    <x v="163"/>
    <x v="2"/>
    <x v="2"/>
    <s v="-2.244644"/>
    <x v="1"/>
    <x v="0"/>
    <x v="1"/>
    <x v="2669"/>
    <n v="1.4300000000000002E-2"/>
    <x v="3186"/>
    <n v="1.196"/>
    <n v="11.802642279999999"/>
    <n v="2"/>
    <n v="24"/>
    <x v="98"/>
    <x v="19"/>
    <x v="13"/>
  </r>
  <r>
    <x v="1"/>
    <x v="164"/>
    <x v="2"/>
    <x v="2"/>
    <s v="-2.244644"/>
    <x v="1"/>
    <x v="0"/>
    <x v="1"/>
    <x v="2670"/>
    <n v="1.3200000000000002E-2"/>
    <x v="3187"/>
    <n v="1.9319999999999999"/>
    <n v="25.040806559999996"/>
    <n v="4"/>
    <n v="246"/>
    <x v="88"/>
    <x v="27"/>
    <x v="2"/>
  </r>
  <r>
    <x v="1"/>
    <x v="165"/>
    <x v="2"/>
    <x v="2"/>
    <s v="-2.244644"/>
    <x v="1"/>
    <x v="0"/>
    <x v="1"/>
    <x v="2671"/>
    <n v="1.0010000000000002E-2"/>
    <x v="3188"/>
    <n v="2.1964999999999999"/>
    <n v="22.272795545000001"/>
    <n v="6"/>
    <n v="564"/>
    <x v="114"/>
    <x v="11"/>
    <x v="3"/>
  </r>
  <r>
    <x v="1"/>
    <x v="166"/>
    <x v="2"/>
    <x v="2"/>
    <s v="-2.244644"/>
    <x v="1"/>
    <x v="0"/>
    <x v="1"/>
    <x v="2672"/>
    <n v="1.6390000000000002E-2"/>
    <x v="3189"/>
    <n v="0.96599999999999997"/>
    <n v="7.8926208899999999"/>
    <n v="5"/>
    <n v="313.2"/>
    <x v="105"/>
    <x v="10"/>
    <x v="12"/>
  </r>
  <r>
    <x v="1"/>
    <x v="167"/>
    <x v="2"/>
    <x v="2"/>
    <s v="-2.244644"/>
    <x v="1"/>
    <x v="0"/>
    <x v="1"/>
    <x v="2673"/>
    <n v="1.1330000000000002E-2"/>
    <x v="3190"/>
    <n v="0.93149999999999999"/>
    <n v="8.0061847470000007"/>
    <n v="5"/>
    <n v="501.59999999999997"/>
    <x v="89"/>
    <x v="17"/>
    <x v="3"/>
  </r>
  <r>
    <x v="1"/>
    <x v="168"/>
    <x v="2"/>
    <x v="2"/>
    <s v="-2.244644"/>
    <x v="1"/>
    <x v="0"/>
    <x v="1"/>
    <x v="2674"/>
    <n v="1.7489999999999999E-2"/>
    <x v="3191"/>
    <n v="1.5640000000000001"/>
    <n v="23.256676871999996"/>
    <n v="3"/>
    <n v="327.59999999999997"/>
    <x v="69"/>
    <x v="23"/>
    <x v="10"/>
  </r>
  <r>
    <x v="1"/>
    <x v="169"/>
    <x v="2"/>
    <x v="2"/>
    <s v="-2.244644"/>
    <x v="1"/>
    <x v="0"/>
    <x v="1"/>
    <x v="2675"/>
    <n v="1.6500000000000004E-2"/>
    <x v="3192"/>
    <n v="1.012"/>
    <n v="7.9933326000000013"/>
    <n v="0"/>
    <n v="16.8"/>
    <x v="96"/>
    <x v="16"/>
    <x v="15"/>
  </r>
  <r>
    <x v="1"/>
    <x v="170"/>
    <x v="2"/>
    <x v="2"/>
    <s v="-2.244644"/>
    <x v="1"/>
    <x v="0"/>
    <x v="1"/>
    <x v="2676"/>
    <n v="1.221E-2"/>
    <x v="3193"/>
    <n v="1.7249999999999999"/>
    <n v="22.903090649999996"/>
    <n v="0"/>
    <n v="28.799999999999997"/>
    <x v="37"/>
    <x v="16"/>
    <x v="6"/>
  </r>
  <r>
    <x v="1"/>
    <x v="171"/>
    <x v="2"/>
    <x v="2"/>
    <s v="-2.244644"/>
    <x v="1"/>
    <x v="0"/>
    <x v="1"/>
    <x v="2677"/>
    <n v="1.6830000000000001E-2"/>
    <x v="3194"/>
    <n v="1.0465"/>
    <n v="16.714352655000003"/>
    <n v="2"/>
    <n v="192"/>
    <x v="99"/>
    <x v="1"/>
    <x v="1"/>
  </r>
  <r>
    <x v="1"/>
    <x v="172"/>
    <x v="2"/>
    <x v="2"/>
    <s v="-2.244644"/>
    <x v="1"/>
    <x v="0"/>
    <x v="1"/>
    <x v="2678"/>
    <n v="1.5400000000000002E-2"/>
    <x v="3195"/>
    <n v="2.4954999999999998"/>
    <n v="26.252011169999999"/>
    <n v="6"/>
    <n v="372"/>
    <x v="68"/>
    <x v="23"/>
    <x v="10"/>
  </r>
  <r>
    <x v="1"/>
    <x v="173"/>
    <x v="2"/>
    <x v="2"/>
    <s v="-2.244644"/>
    <x v="1"/>
    <x v="0"/>
    <x v="1"/>
    <x v="2679"/>
    <n v="1.1330000000000002E-2"/>
    <x v="3196"/>
    <n v="0.86249999999999993"/>
    <n v="12.546431287499999"/>
    <n v="0"/>
    <n v="4.8"/>
    <x v="74"/>
    <x v="14"/>
    <x v="7"/>
  </r>
  <r>
    <x v="1"/>
    <x v="174"/>
    <x v="2"/>
    <x v="2"/>
    <s v="-2.244644"/>
    <x v="1"/>
    <x v="0"/>
    <x v="1"/>
    <x v="2680"/>
    <n v="1.155E-2"/>
    <x v="3197"/>
    <n v="2.0585"/>
    <n v="28.304941087500001"/>
    <n v="6"/>
    <n v="567.6"/>
    <x v="59"/>
    <x v="15"/>
    <x v="11"/>
  </r>
  <r>
    <x v="1"/>
    <x v="175"/>
    <x v="2"/>
    <x v="2"/>
    <s v="-2.244644"/>
    <x v="1"/>
    <x v="0"/>
    <x v="1"/>
    <x v="2681"/>
    <n v="1.6830000000000001E-2"/>
    <x v="3198"/>
    <n v="2.4609999999999994"/>
    <n v="18.278041418999997"/>
    <n v="3"/>
    <n v="288"/>
    <x v="51"/>
    <x v="3"/>
    <x v="7"/>
  </r>
  <r>
    <x v="1"/>
    <x v="176"/>
    <x v="2"/>
    <x v="2"/>
    <s v="-2.244644"/>
    <x v="1"/>
    <x v="0"/>
    <x v="1"/>
    <x v="2682"/>
    <n v="1.474E-2"/>
    <x v="3199"/>
    <n v="1.2304999999999997"/>
    <n v="22.461566687999991"/>
    <n v="5"/>
    <n v="441.59999999999997"/>
    <x v="98"/>
    <x v="7"/>
    <x v="6"/>
  </r>
  <r>
    <x v="1"/>
    <x v="177"/>
    <x v="2"/>
    <x v="2"/>
    <s v="-2.244644"/>
    <x v="1"/>
    <x v="0"/>
    <x v="1"/>
    <x v="2683"/>
    <n v="1.2210000000000002E-2"/>
    <x v="3200"/>
    <n v="2.1044999999999998"/>
    <n v="28.011149644499998"/>
    <n v="2"/>
    <n v="145.19999999999999"/>
    <x v="54"/>
    <x v="10"/>
    <x v="1"/>
  </r>
  <r>
    <x v="1"/>
    <x v="178"/>
    <x v="2"/>
    <x v="2"/>
    <s v="-2.244644"/>
    <x v="1"/>
    <x v="0"/>
    <x v="1"/>
    <x v="2684"/>
    <n v="1.2430000000000002E-2"/>
    <x v="3201"/>
    <n v="1.4604999999999999"/>
    <n v="12.789503567500001"/>
    <n v="7"/>
    <n v="692.4"/>
    <x v="66"/>
    <x v="17"/>
    <x v="9"/>
  </r>
  <r>
    <x v="1"/>
    <x v="179"/>
    <x v="2"/>
    <x v="2"/>
    <s v="-2.244644"/>
    <x v="1"/>
    <x v="0"/>
    <x v="1"/>
    <x v="1852"/>
    <n v="1.1110000000000002E-2"/>
    <x v="3202"/>
    <n v="0.82799999999999996"/>
    <n v="8.5855013640000006"/>
    <n v="1"/>
    <n v="14.399999999999999"/>
    <x v="40"/>
    <x v="1"/>
    <x v="12"/>
  </r>
  <r>
    <x v="1"/>
    <x v="180"/>
    <x v="2"/>
    <x v="2"/>
    <s v="-2.244644"/>
    <x v="1"/>
    <x v="0"/>
    <x v="1"/>
    <x v="2685"/>
    <n v="1.9250000000000003E-2"/>
    <x v="3203"/>
    <n v="1.5525"/>
    <n v="18.275059687500004"/>
    <n v="1"/>
    <n v="6"/>
    <x v="58"/>
    <x v="27"/>
    <x v="1"/>
  </r>
  <r>
    <x v="1"/>
    <x v="181"/>
    <x v="2"/>
    <x v="2"/>
    <s v="-2.244644"/>
    <x v="1"/>
    <x v="0"/>
    <x v="1"/>
    <x v="2686"/>
    <n v="1.529E-2"/>
    <x v="3204"/>
    <n v="1.3455000000000001"/>
    <n v="19.665439150499999"/>
    <n v="3"/>
    <n v="224.4"/>
    <x v="68"/>
    <x v="7"/>
    <x v="11"/>
  </r>
  <r>
    <x v="1"/>
    <x v="182"/>
    <x v="2"/>
    <x v="2"/>
    <s v="-2.244644"/>
    <x v="1"/>
    <x v="0"/>
    <x v="1"/>
    <x v="2687"/>
    <n v="1.7600000000000001E-2"/>
    <x v="3205"/>
    <n v="2.5874999999999999"/>
    <n v="35.489322000000001"/>
    <n v="0"/>
    <n v="1.2"/>
    <x v="73"/>
    <x v="17"/>
    <x v="1"/>
  </r>
  <r>
    <x v="1"/>
    <x v="183"/>
    <x v="2"/>
    <x v="2"/>
    <s v="-2.244644"/>
    <x v="1"/>
    <x v="0"/>
    <x v="1"/>
    <x v="2688"/>
    <n v="1.3530000000000002E-2"/>
    <x v="3206"/>
    <n v="2.6795"/>
    <n v="34.926751959000001"/>
    <n v="7"/>
    <n v="296.39999999999998"/>
    <x v="80"/>
    <x v="8"/>
    <x v="1"/>
  </r>
  <r>
    <x v="2"/>
    <x v="184"/>
    <x v="2"/>
    <x v="2"/>
    <s v="-2.244644"/>
    <x v="1"/>
    <x v="0"/>
    <x v="1"/>
    <x v="2314"/>
    <n v="1.2649999999999998E-2"/>
    <x v="3207"/>
    <n v="0.59799999999999998"/>
    <n v="11.649637999999998"/>
    <n v="8"/>
    <n v="502.79999999999995"/>
    <x v="104"/>
    <x v="6"/>
    <x v="1"/>
  </r>
  <r>
    <x v="2"/>
    <x v="185"/>
    <x v="2"/>
    <x v="2"/>
    <s v="-2.244644"/>
    <x v="1"/>
    <x v="0"/>
    <x v="1"/>
    <x v="1477"/>
    <n v="1.32E-2"/>
    <x v="3208"/>
    <n v="1.8974999999999997"/>
    <n v="22.867910999999999"/>
    <n v="8"/>
    <n v="445.2"/>
    <x v="104"/>
    <x v="14"/>
    <x v="11"/>
  </r>
  <r>
    <x v="2"/>
    <x v="186"/>
    <x v="2"/>
    <x v="2"/>
    <s v="-2.244644"/>
    <x v="1"/>
    <x v="0"/>
    <x v="1"/>
    <x v="763"/>
    <n v="1.9359999999999999E-2"/>
    <x v="3209"/>
    <n v="0.88549999999999995"/>
    <n v="30.463608559999994"/>
    <n v="5"/>
    <n v="511.2"/>
    <x v="93"/>
    <x v="27"/>
    <x v="13"/>
  </r>
  <r>
    <x v="2"/>
    <x v="187"/>
    <x v="2"/>
    <x v="2"/>
    <s v="-2.244644"/>
    <x v="1"/>
    <x v="0"/>
    <x v="1"/>
    <x v="586"/>
    <n v="1.8150000000000003E-2"/>
    <x v="3210"/>
    <n v="2.484"/>
    <n v="58.29438780000001"/>
    <n v="3"/>
    <n v="210"/>
    <x v="87"/>
    <x v="22"/>
    <x v="10"/>
  </r>
  <r>
    <x v="2"/>
    <x v="188"/>
    <x v="2"/>
    <x v="2"/>
    <s v="-2.244644"/>
    <x v="1"/>
    <x v="0"/>
    <x v="1"/>
    <x v="1224"/>
    <n v="1.8700000000000001E-2"/>
    <x v="3211"/>
    <n v="1.472"/>
    <n v="52.245107200000007"/>
    <n v="5"/>
    <n v="438"/>
    <x v="119"/>
    <x v="12"/>
    <x v="6"/>
  </r>
  <r>
    <x v="2"/>
    <x v="189"/>
    <x v="2"/>
    <x v="2"/>
    <s v="-2.244644"/>
    <x v="1"/>
    <x v="0"/>
    <x v="1"/>
    <x v="2336"/>
    <n v="1.9579999999999997E-2"/>
    <x v="3212"/>
    <n v="1.472"/>
    <n v="45.999528959999992"/>
    <n v="7"/>
    <n v="486"/>
    <x v="76"/>
    <x v="10"/>
    <x v="7"/>
  </r>
  <r>
    <x v="2"/>
    <x v="190"/>
    <x v="2"/>
    <x v="2"/>
    <s v="-2.244644"/>
    <x v="1"/>
    <x v="0"/>
    <x v="1"/>
    <x v="2325"/>
    <n v="1.5400000000000002E-2"/>
    <x v="3213"/>
    <n v="2.415"/>
    <n v="56.64189300000001"/>
    <n v="8"/>
    <n v="529.19999999999993"/>
    <x v="88"/>
    <x v="7"/>
    <x v="11"/>
  </r>
  <r>
    <x v="2"/>
    <x v="191"/>
    <x v="2"/>
    <x v="2"/>
    <s v="-2.244644"/>
    <x v="1"/>
    <x v="0"/>
    <x v="1"/>
    <x v="2689"/>
    <n v="1.2650000000000002E-2"/>
    <x v="3214"/>
    <n v="2.5299999999999998"/>
    <n v="46.790579000000001"/>
    <n v="2"/>
    <n v="174"/>
    <x v="52"/>
    <x v="12"/>
    <x v="13"/>
  </r>
  <r>
    <x v="2"/>
    <x v="192"/>
    <x v="2"/>
    <x v="2"/>
    <s v="-2.244644"/>
    <x v="1"/>
    <x v="0"/>
    <x v="1"/>
    <x v="2690"/>
    <n v="1.5730000000000001E-2"/>
    <x v="3215"/>
    <n v="1.0465"/>
    <n v="20.790805035000002"/>
    <n v="2"/>
    <n v="206.4"/>
    <x v="122"/>
    <x v="22"/>
    <x v="1"/>
  </r>
  <r>
    <x v="2"/>
    <x v="193"/>
    <x v="2"/>
    <x v="2"/>
    <s v="-2.244644"/>
    <x v="1"/>
    <x v="0"/>
    <x v="1"/>
    <x v="2509"/>
    <n v="2.1010000000000001E-2"/>
    <x v="3216"/>
    <n v="1.6099999999999999"/>
    <n v="44.346017099999997"/>
    <n v="5"/>
    <n v="385.2"/>
    <x v="95"/>
    <x v="17"/>
    <x v="6"/>
  </r>
  <r>
    <x v="2"/>
    <x v="194"/>
    <x v="2"/>
    <x v="2"/>
    <s v="-2.244644"/>
    <x v="1"/>
    <x v="0"/>
    <x v="1"/>
    <x v="2691"/>
    <n v="1.4740000000000001E-2"/>
    <x v="3217"/>
    <n v="1.3454999999999999"/>
    <n v="22.98606453"/>
    <n v="9"/>
    <n v="939.59999999999991"/>
    <x v="87"/>
    <x v="14"/>
    <x v="12"/>
  </r>
  <r>
    <x v="2"/>
    <x v="195"/>
    <x v="2"/>
    <x v="2"/>
    <s v="-2.244644"/>
    <x v="1"/>
    <x v="0"/>
    <x v="1"/>
    <x v="1203"/>
    <n v="1.3529999999999999E-2"/>
    <x v="3218"/>
    <n v="1.8974999999999997"/>
    <n v="44.722670849999986"/>
    <n v="9"/>
    <n v="621.6"/>
    <x v="41"/>
    <x v="1"/>
    <x v="6"/>
  </r>
  <r>
    <x v="2"/>
    <x v="196"/>
    <x v="2"/>
    <x v="2"/>
    <s v="-2.244644"/>
    <x v="1"/>
    <x v="0"/>
    <x v="1"/>
    <x v="2692"/>
    <n v="1.3859999999999999E-2"/>
    <x v="3219"/>
    <n v="1.2075"/>
    <n v="15.397073999999998"/>
    <n v="2"/>
    <n v="194.4"/>
    <x v="54"/>
    <x v="7"/>
    <x v="1"/>
  </r>
  <r>
    <x v="2"/>
    <x v="197"/>
    <x v="2"/>
    <x v="2"/>
    <s v="-2.244644"/>
    <x v="1"/>
    <x v="0"/>
    <x v="1"/>
    <x v="2693"/>
    <n v="1.4080000000000001E-2"/>
    <x v="3220"/>
    <n v="1.3569999999999998"/>
    <n v="23.673027839999996"/>
    <n v="9"/>
    <n v="824.4"/>
    <x v="88"/>
    <x v="14"/>
    <x v="3"/>
  </r>
  <r>
    <x v="2"/>
    <x v="198"/>
    <x v="2"/>
    <x v="2"/>
    <s v="-2.244644"/>
    <x v="1"/>
    <x v="0"/>
    <x v="1"/>
    <x v="2694"/>
    <n v="2.2110000000000001E-2"/>
    <x v="3221"/>
    <n v="1.3684999999999998"/>
    <n v="35.098740599999999"/>
    <n v="4"/>
    <n v="295.2"/>
    <x v="101"/>
    <x v="7"/>
    <x v="12"/>
  </r>
  <r>
    <x v="2"/>
    <x v="199"/>
    <x v="2"/>
    <x v="2"/>
    <s v="-2.244644"/>
    <x v="1"/>
    <x v="0"/>
    <x v="1"/>
    <x v="326"/>
    <n v="1.7050000000000003E-2"/>
    <x v="3222"/>
    <n v="0.69"/>
    <n v="20.1290595"/>
    <n v="8"/>
    <n v="667.19999999999993"/>
    <x v="87"/>
    <x v="11"/>
    <x v="3"/>
  </r>
  <r>
    <x v="2"/>
    <x v="200"/>
    <x v="2"/>
    <x v="2"/>
    <s v="-2.244644"/>
    <x v="1"/>
    <x v="0"/>
    <x v="1"/>
    <x v="1200"/>
    <n v="1.7930000000000001E-2"/>
    <x v="3223"/>
    <n v="1.1039999999999999"/>
    <n v="26.307182879999999"/>
    <n v="6"/>
    <n v="474"/>
    <x v="81"/>
    <x v="27"/>
    <x v="2"/>
  </r>
  <r>
    <x v="2"/>
    <x v="201"/>
    <x v="2"/>
    <x v="2"/>
    <s v="-2.244644"/>
    <x v="1"/>
    <x v="0"/>
    <x v="1"/>
    <x v="1682"/>
    <n v="1.6610000000000003E-2"/>
    <x v="3224"/>
    <n v="0.9544999999999999"/>
    <n v="18.153110525000002"/>
    <n v="9"/>
    <n v="402"/>
    <x v="51"/>
    <x v="22"/>
    <x v="8"/>
  </r>
  <r>
    <x v="2"/>
    <x v="202"/>
    <x v="2"/>
    <x v="2"/>
    <s v="-2.244644"/>
    <x v="1"/>
    <x v="0"/>
    <x v="1"/>
    <x v="2695"/>
    <n v="1.8920000000000003E-2"/>
    <x v="3225"/>
    <n v="2.3804999999999996"/>
    <n v="47.381091120000001"/>
    <n v="9"/>
    <n v="574.79999999999995"/>
    <x v="47"/>
    <x v="17"/>
    <x v="9"/>
  </r>
  <r>
    <x v="2"/>
    <x v="203"/>
    <x v="2"/>
    <x v="2"/>
    <s v="-2.244644"/>
    <x v="1"/>
    <x v="0"/>
    <x v="1"/>
    <x v="2696"/>
    <n v="1.507E-2"/>
    <x v="3226"/>
    <n v="1.1039999999999999"/>
    <n v="15.173199359999998"/>
    <n v="6"/>
    <n v="462"/>
    <x v="98"/>
    <x v="3"/>
    <x v="6"/>
  </r>
  <r>
    <x v="2"/>
    <x v="204"/>
    <x v="2"/>
    <x v="2"/>
    <s v="-2.244644"/>
    <x v="1"/>
    <x v="0"/>
    <x v="1"/>
    <x v="2697"/>
    <n v="1.6610000000000003E-2"/>
    <x v="3227"/>
    <n v="1.7594999999999998"/>
    <n v="47.637230850000002"/>
    <n v="5"/>
    <n v="387.59999999999997"/>
    <x v="90"/>
    <x v="19"/>
    <x v="0"/>
  </r>
  <r>
    <x v="2"/>
    <x v="205"/>
    <x v="2"/>
    <x v="2"/>
    <s v="-2.244644"/>
    <x v="1"/>
    <x v="0"/>
    <x v="1"/>
    <x v="2335"/>
    <n v="1.1880000000000002E-2"/>
    <x v="3228"/>
    <n v="1.8054999999999999"/>
    <n v="29.535741180000006"/>
    <n v="3"/>
    <n v="224.4"/>
    <x v="58"/>
    <x v="1"/>
    <x v="9"/>
  </r>
  <r>
    <x v="2"/>
    <x v="206"/>
    <x v="2"/>
    <x v="2"/>
    <s v="-2.244644"/>
    <x v="1"/>
    <x v="0"/>
    <x v="1"/>
    <x v="2698"/>
    <n v="1.5510000000000001E-2"/>
    <x v="3229"/>
    <n v="1.5640000000000001"/>
    <n v="24.621504600000002"/>
    <n v="5"/>
    <n v="481.2"/>
    <x v="95"/>
    <x v="1"/>
    <x v="2"/>
  </r>
  <r>
    <x v="2"/>
    <x v="207"/>
    <x v="2"/>
    <x v="2"/>
    <s v="-2.244644"/>
    <x v="1"/>
    <x v="0"/>
    <x v="1"/>
    <x v="1311"/>
    <n v="1.2979999999999998E-2"/>
    <x v="3230"/>
    <n v="2.2424999999999997"/>
    <n v="33.182720999999994"/>
    <n v="3"/>
    <n v="146.4"/>
    <x v="88"/>
    <x v="23"/>
    <x v="1"/>
  </r>
  <r>
    <x v="2"/>
    <x v="208"/>
    <x v="2"/>
    <x v="2"/>
    <s v="-2.244644"/>
    <x v="1"/>
    <x v="0"/>
    <x v="1"/>
    <x v="2699"/>
    <n v="1.9470000000000001E-2"/>
    <x v="3231"/>
    <n v="2.0469999999999997"/>
    <n v="59.503649369999998"/>
    <n v="5"/>
    <n v="393.59999999999997"/>
    <x v="88"/>
    <x v="23"/>
    <x v="13"/>
  </r>
  <r>
    <x v="2"/>
    <x v="209"/>
    <x v="2"/>
    <x v="2"/>
    <s v="-2.244644"/>
    <x v="1"/>
    <x v="0"/>
    <x v="1"/>
    <x v="2700"/>
    <n v="1.7819999999999999E-2"/>
    <x v="3232"/>
    <n v="1.6329999999999998"/>
    <n v="21.854145059999997"/>
    <n v="2"/>
    <n v="142.79999999999998"/>
    <x v="49"/>
    <x v="15"/>
    <x v="0"/>
  </r>
  <r>
    <x v="2"/>
    <x v="210"/>
    <x v="2"/>
    <x v="2"/>
    <s v="-2.244644"/>
    <x v="1"/>
    <x v="0"/>
    <x v="1"/>
    <x v="1211"/>
    <n v="1.6830000000000001E-2"/>
    <x v="3233"/>
    <n v="1.6789999999999998"/>
    <n v="46.822793490000002"/>
    <n v="5"/>
    <n v="422.4"/>
    <x v="51"/>
    <x v="3"/>
    <x v="10"/>
  </r>
  <r>
    <x v="2"/>
    <x v="211"/>
    <x v="2"/>
    <x v="2"/>
    <s v="-2.244644"/>
    <x v="1"/>
    <x v="0"/>
    <x v="1"/>
    <x v="2701"/>
    <n v="1.1660000000000004E-2"/>
    <x v="3234"/>
    <n v="0.9544999999999999"/>
    <n v="11.619166680000003"/>
    <n v="5"/>
    <n v="178.79999999999998"/>
    <x v="88"/>
    <x v="15"/>
    <x v="10"/>
  </r>
  <r>
    <x v="2"/>
    <x v="212"/>
    <x v="2"/>
    <x v="2"/>
    <s v="-2.244644"/>
    <x v="1"/>
    <x v="0"/>
    <x v="1"/>
    <x v="1690"/>
    <n v="1.5180000000000003E-2"/>
    <x v="3235"/>
    <n v="1.2189999999999999"/>
    <n v="30.439770899999999"/>
    <n v="8"/>
    <n v="639.6"/>
    <x v="88"/>
    <x v="14"/>
    <x v="10"/>
  </r>
  <r>
    <x v="2"/>
    <x v="213"/>
    <x v="2"/>
    <x v="2"/>
    <s v="-2.244644"/>
    <x v="1"/>
    <x v="0"/>
    <x v="1"/>
    <x v="1427"/>
    <n v="1.2320000000000001E-2"/>
    <x v="3236"/>
    <n v="1.6789999999999998"/>
    <n v="20.912818080000001"/>
    <n v="5"/>
    <n v="525.6"/>
    <x v="94"/>
    <x v="15"/>
    <x v="3"/>
  </r>
  <r>
    <x v="2"/>
    <x v="214"/>
    <x v="2"/>
    <x v="2"/>
    <s v="-2.244644"/>
    <x v="1"/>
    <x v="0"/>
    <x v="1"/>
    <x v="1811"/>
    <n v="1.43E-2"/>
    <x v="3237"/>
    <n v="1.5525"/>
    <n v="28.283755499999998"/>
    <n v="6"/>
    <n v="590.4"/>
    <x v="47"/>
    <x v="0"/>
    <x v="7"/>
  </r>
  <r>
    <x v="2"/>
    <x v="215"/>
    <x v="2"/>
    <x v="2"/>
    <s v="-2.244644"/>
    <x v="1"/>
    <x v="0"/>
    <x v="1"/>
    <x v="997"/>
    <n v="1.5730000000000004E-2"/>
    <x v="3238"/>
    <n v="1.4144999999999999"/>
    <n v="28.546859055000006"/>
    <n v="9"/>
    <n v="608.4"/>
    <x v="40"/>
    <x v="8"/>
    <x v="3"/>
  </r>
  <r>
    <x v="2"/>
    <x v="216"/>
    <x v="2"/>
    <x v="2"/>
    <s v="-2.244644"/>
    <x v="1"/>
    <x v="0"/>
    <x v="1"/>
    <x v="1200"/>
    <n v="1.771E-2"/>
    <x v="3239"/>
    <n v="1.7479999999999998"/>
    <n v="41.141959319999998"/>
    <n v="3"/>
    <n v="105.6"/>
    <x v="105"/>
    <x v="22"/>
    <x v="7"/>
  </r>
  <r>
    <x v="2"/>
    <x v="217"/>
    <x v="2"/>
    <x v="2"/>
    <s v="-2.244644"/>
    <x v="1"/>
    <x v="0"/>
    <x v="1"/>
    <x v="326"/>
    <n v="1.529E-2"/>
    <x v="3240"/>
    <n v="1.5754999999999999"/>
    <n v="41.216954844999997"/>
    <n v="3"/>
    <n v="342"/>
    <x v="63"/>
    <x v="7"/>
    <x v="7"/>
  </r>
  <r>
    <x v="2"/>
    <x v="218"/>
    <x v="2"/>
    <x v="2"/>
    <s v="-2.244644"/>
    <x v="1"/>
    <x v="0"/>
    <x v="1"/>
    <x v="2702"/>
    <n v="2.0679999999999997E-2"/>
    <x v="3241"/>
    <n v="2.1505000000000001"/>
    <n v="82.273828999999992"/>
    <n v="3"/>
    <n v="169.2"/>
    <x v="60"/>
    <x v="1"/>
    <x v="9"/>
  </r>
  <r>
    <x v="2"/>
    <x v="219"/>
    <x v="2"/>
    <x v="2"/>
    <s v="-2.244644"/>
    <x v="1"/>
    <x v="0"/>
    <x v="1"/>
    <x v="27"/>
    <n v="1.397E-2"/>
    <x v="3242"/>
    <n v="2.2769999999999997"/>
    <n v="28.755959759999996"/>
    <n v="9"/>
    <n v="841.19999999999993"/>
    <x v="87"/>
    <x v="22"/>
    <x v="10"/>
  </r>
  <r>
    <x v="2"/>
    <x v="220"/>
    <x v="2"/>
    <x v="2"/>
    <s v="-2.244644"/>
    <x v="1"/>
    <x v="0"/>
    <x v="1"/>
    <x v="2703"/>
    <n v="1.7600000000000001E-2"/>
    <x v="3243"/>
    <n v="1.4834999999999998"/>
    <n v="22.924228799999998"/>
    <n v="3"/>
    <n v="252"/>
    <x v="47"/>
    <x v="11"/>
    <x v="8"/>
  </r>
  <r>
    <x v="2"/>
    <x v="221"/>
    <x v="2"/>
    <x v="2"/>
    <s v="-2.244644"/>
    <x v="1"/>
    <x v="0"/>
    <x v="1"/>
    <x v="30"/>
    <n v="1.6499999999999997E-2"/>
    <x v="3244"/>
    <n v="0.88549999999999995"/>
    <n v="11.790875249999997"/>
    <n v="6"/>
    <n v="376.8"/>
    <x v="89"/>
    <x v="1"/>
    <x v="4"/>
  </r>
  <r>
    <x v="2"/>
    <x v="222"/>
    <x v="2"/>
    <x v="2"/>
    <s v="-2.244644"/>
    <x v="1"/>
    <x v="0"/>
    <x v="1"/>
    <x v="1058"/>
    <n v="1.5510000000000003E-2"/>
    <x v="3245"/>
    <n v="1.702"/>
    <n v="40.996125060000011"/>
    <n v="3"/>
    <n v="343.2"/>
    <x v="69"/>
    <x v="6"/>
    <x v="13"/>
  </r>
  <r>
    <x v="2"/>
    <x v="223"/>
    <x v="2"/>
    <x v="2"/>
    <s v="-2.244644"/>
    <x v="1"/>
    <x v="0"/>
    <x v="1"/>
    <x v="2704"/>
    <n v="2.0459999999999999E-2"/>
    <x v="3246"/>
    <n v="2.1734999999999998"/>
    <n v="76.754892059999989"/>
    <n v="5"/>
    <n v="250.79999999999998"/>
    <x v="114"/>
    <x v="1"/>
    <x v="11"/>
  </r>
  <r>
    <x v="2"/>
    <x v="224"/>
    <x v="2"/>
    <x v="2"/>
    <s v="-2.244644"/>
    <x v="1"/>
    <x v="0"/>
    <x v="1"/>
    <x v="480"/>
    <n v="1.6720000000000002E-2"/>
    <x v="3247"/>
    <n v="2.3114999999999997"/>
    <n v="70.958242079999991"/>
    <n v="2"/>
    <n v="205.2"/>
    <x v="97"/>
    <x v="14"/>
    <x v="10"/>
  </r>
  <r>
    <x v="2"/>
    <x v="225"/>
    <x v="2"/>
    <x v="2"/>
    <s v="-2.244644"/>
    <x v="1"/>
    <x v="0"/>
    <x v="1"/>
    <x v="1750"/>
    <n v="2.2000000000000002E-2"/>
    <x v="3248"/>
    <n v="2.2769999999999997"/>
    <n v="57.6081"/>
    <n v="6"/>
    <n v="405.59999999999997"/>
    <x v="94"/>
    <x v="9"/>
    <x v="13"/>
  </r>
  <r>
    <x v="2"/>
    <x v="226"/>
    <x v="2"/>
    <x v="2"/>
    <s v="-2.244644"/>
    <x v="1"/>
    <x v="0"/>
    <x v="1"/>
    <x v="2316"/>
    <n v="2.2000000000000006E-2"/>
    <x v="3249"/>
    <n v="2.2999999999999998"/>
    <n v="66.893200000000007"/>
    <n v="3"/>
    <n v="207.6"/>
    <x v="68"/>
    <x v="11"/>
    <x v="1"/>
  </r>
  <r>
    <x v="2"/>
    <x v="227"/>
    <x v="2"/>
    <x v="2"/>
    <s v="-2.244644"/>
    <x v="1"/>
    <x v="0"/>
    <x v="1"/>
    <x v="2705"/>
    <n v="1.8700000000000001E-2"/>
    <x v="3250"/>
    <n v="2.323"/>
    <n v="38.835449400000002"/>
    <n v="3"/>
    <n v="177.6"/>
    <x v="103"/>
    <x v="13"/>
    <x v="13"/>
  </r>
  <r>
    <x v="2"/>
    <x v="228"/>
    <x v="2"/>
    <x v="2"/>
    <s v="-2.244644"/>
    <x v="1"/>
    <x v="0"/>
    <x v="1"/>
    <x v="1025"/>
    <n v="1.5290000000000002E-2"/>
    <x v="3251"/>
    <n v="0.87399999999999989"/>
    <n v="22.530793559999999"/>
    <n v="6"/>
    <n v="444"/>
    <x v="94"/>
    <x v="14"/>
    <x v="2"/>
  </r>
  <r>
    <x v="2"/>
    <x v="229"/>
    <x v="2"/>
    <x v="2"/>
    <s v="-2.244644"/>
    <x v="1"/>
    <x v="0"/>
    <x v="1"/>
    <x v="2706"/>
    <n v="1.5510000000000001E-2"/>
    <x v="3252"/>
    <n v="0.89699999999999991"/>
    <n v="13.912470000000001"/>
    <n v="4"/>
    <n v="223.2"/>
    <x v="57"/>
    <x v="1"/>
    <x v="7"/>
  </r>
  <r>
    <x v="2"/>
    <x v="230"/>
    <x v="2"/>
    <x v="2"/>
    <s v="-2.244644"/>
    <x v="1"/>
    <x v="0"/>
    <x v="1"/>
    <x v="2707"/>
    <n v="1.7930000000000001E-2"/>
    <x v="3253"/>
    <n v="2.4264999999999999"/>
    <n v="42.419466374999999"/>
    <n v="9"/>
    <n v="512.4"/>
    <x v="58"/>
    <x v="4"/>
    <x v="11"/>
  </r>
  <r>
    <x v="2"/>
    <x v="231"/>
    <x v="2"/>
    <x v="2"/>
    <s v="-2.244644"/>
    <x v="1"/>
    <x v="0"/>
    <x v="1"/>
    <x v="2708"/>
    <n v="1.243E-2"/>
    <x v="3254"/>
    <n v="1.9434999999999998"/>
    <n v="45.29569687499999"/>
    <n v="6"/>
    <n v="385.2"/>
    <x v="102"/>
    <x v="7"/>
    <x v="6"/>
  </r>
  <r>
    <x v="2"/>
    <x v="232"/>
    <x v="2"/>
    <x v="2"/>
    <s v="-2.244644"/>
    <x v="1"/>
    <x v="0"/>
    <x v="1"/>
    <x v="2709"/>
    <n v="1.397E-2"/>
    <x v="3255"/>
    <n v="0.75900000000000001"/>
    <n v="9.0657616500000007"/>
    <n v="8"/>
    <n v="501.59999999999997"/>
    <x v="54"/>
    <x v="15"/>
    <x v="6"/>
  </r>
  <r>
    <x v="2"/>
    <x v="233"/>
    <x v="2"/>
    <x v="2"/>
    <s v="-2.244644"/>
    <x v="1"/>
    <x v="0"/>
    <x v="1"/>
    <x v="2710"/>
    <n v="1.584E-2"/>
    <x v="3256"/>
    <n v="1.1384999999999998"/>
    <n v="13.597515359999999"/>
    <n v="7"/>
    <n v="571.19999999999993"/>
    <x v="76"/>
    <x v="1"/>
    <x v="2"/>
  </r>
  <r>
    <x v="2"/>
    <x v="234"/>
    <x v="2"/>
    <x v="2"/>
    <s v="-2.244644"/>
    <x v="1"/>
    <x v="0"/>
    <x v="1"/>
    <x v="1096"/>
    <n v="1.9470000000000001E-2"/>
    <x v="3257"/>
    <n v="0.98899999999999988"/>
    <n v="28.594907549999999"/>
    <n v="2"/>
    <n v="158.4"/>
    <x v="89"/>
    <x v="19"/>
    <x v="11"/>
  </r>
  <r>
    <x v="2"/>
    <x v="235"/>
    <x v="2"/>
    <x v="2"/>
    <s v="-2.244644"/>
    <x v="1"/>
    <x v="0"/>
    <x v="1"/>
    <x v="2711"/>
    <n v="2.0900000000000005E-2"/>
    <x v="3258"/>
    <n v="1.4259999999999999"/>
    <n v="28.909298000000007"/>
    <n v="9"/>
    <n v="662.4"/>
    <x v="114"/>
    <x v="17"/>
    <x v="10"/>
  </r>
  <r>
    <x v="2"/>
    <x v="236"/>
    <x v="2"/>
    <x v="2"/>
    <s v="-2.244644"/>
    <x v="1"/>
    <x v="0"/>
    <x v="1"/>
    <x v="2712"/>
    <n v="1.562E-2"/>
    <x v="3259"/>
    <n v="0.80499999999999994"/>
    <n v="10.109576399999998"/>
    <n v="7"/>
    <n v="550.79999999999995"/>
    <x v="106"/>
    <x v="14"/>
    <x v="12"/>
  </r>
  <r>
    <x v="2"/>
    <x v="237"/>
    <x v="2"/>
    <x v="2"/>
    <s v="-2.244644"/>
    <x v="1"/>
    <x v="0"/>
    <x v="1"/>
    <x v="1428"/>
    <n v="1.9579999999999997E-2"/>
    <x v="3260"/>
    <n v="1.3339999999999999"/>
    <n v="40.093770199999987"/>
    <n v="9"/>
    <n v="628.79999999999995"/>
    <x v="114"/>
    <x v="6"/>
    <x v="1"/>
  </r>
  <r>
    <x v="2"/>
    <x v="238"/>
    <x v="2"/>
    <x v="2"/>
    <s v="-2.244644"/>
    <x v="1"/>
    <x v="0"/>
    <x v="1"/>
    <x v="1654"/>
    <n v="2.0790000000000003E-2"/>
    <x v="3261"/>
    <n v="1.8054999999999999"/>
    <n v="59.082207029999999"/>
    <n v="5"/>
    <n v="397.2"/>
    <x v="101"/>
    <x v="6"/>
    <x v="3"/>
  </r>
  <r>
    <x v="2"/>
    <x v="239"/>
    <x v="2"/>
    <x v="2"/>
    <s v="-2.244644"/>
    <x v="1"/>
    <x v="0"/>
    <x v="1"/>
    <x v="2713"/>
    <n v="1.694E-2"/>
    <x v="3262"/>
    <n v="1.702"/>
    <n v="29.783332040000001"/>
    <n v="7"/>
    <n v="619.19999999999993"/>
    <x v="37"/>
    <x v="3"/>
    <x v="13"/>
  </r>
  <r>
    <x v="2"/>
    <x v="240"/>
    <x v="2"/>
    <x v="2"/>
    <s v="-2.244644"/>
    <x v="1"/>
    <x v="0"/>
    <x v="1"/>
    <x v="987"/>
    <n v="1.7600000000000001E-2"/>
    <x v="3263"/>
    <n v="1.4144999999999999"/>
    <n v="29.973820799999999"/>
    <n v="7"/>
    <n v="542.4"/>
    <x v="106"/>
    <x v="8"/>
    <x v="6"/>
  </r>
  <r>
    <x v="2"/>
    <x v="241"/>
    <x v="2"/>
    <x v="2"/>
    <s v="-2.244644"/>
    <x v="1"/>
    <x v="0"/>
    <x v="1"/>
    <x v="2714"/>
    <n v="2.1120000000000003E-2"/>
    <x v="3264"/>
    <n v="2.5185"/>
    <n v="68.562838080000006"/>
    <n v="9"/>
    <n v="655.19999999999993"/>
    <x v="59"/>
    <x v="11"/>
    <x v="9"/>
  </r>
  <r>
    <x v="2"/>
    <x v="242"/>
    <x v="2"/>
    <x v="2"/>
    <s v="-2.244644"/>
    <x v="1"/>
    <x v="0"/>
    <x v="1"/>
    <x v="970"/>
    <n v="1.8920000000000003E-2"/>
    <x v="3265"/>
    <n v="0.82799999999999996"/>
    <n v="26.56912896"/>
    <n v="3"/>
    <n v="390"/>
    <x v="57"/>
    <x v="17"/>
    <x v="11"/>
  </r>
  <r>
    <x v="2"/>
    <x v="243"/>
    <x v="2"/>
    <x v="2"/>
    <s v="-2.244644"/>
    <x v="1"/>
    <x v="0"/>
    <x v="1"/>
    <x v="2715"/>
    <n v="1.3860000000000001E-2"/>
    <x v="3266"/>
    <n v="2.415"/>
    <n v="31.028451300000004"/>
    <n v="8"/>
    <n v="699.6"/>
    <x v="104"/>
    <x v="17"/>
    <x v="13"/>
  </r>
  <r>
    <x v="2"/>
    <x v="244"/>
    <x v="2"/>
    <x v="2"/>
    <s v="-2.244644"/>
    <x v="1"/>
    <x v="0"/>
    <x v="1"/>
    <x v="2716"/>
    <n v="1.4630000000000001E-2"/>
    <x v="3267"/>
    <n v="1.2994999999999999"/>
    <n v="24.296933429999999"/>
    <n v="3"/>
    <n v="414"/>
    <x v="103"/>
    <x v="1"/>
    <x v="1"/>
  </r>
  <r>
    <x v="2"/>
    <x v="245"/>
    <x v="2"/>
    <x v="2"/>
    <s v="-2.244644"/>
    <x v="1"/>
    <x v="0"/>
    <x v="1"/>
    <x v="2717"/>
    <n v="1.4520000000000002E-2"/>
    <x v="3268"/>
    <n v="0.74749999999999994"/>
    <n v="10.9513833"/>
    <n v="4"/>
    <n v="334.8"/>
    <x v="40"/>
    <x v="15"/>
    <x v="11"/>
  </r>
  <r>
    <x v="2"/>
    <x v="246"/>
    <x v="2"/>
    <x v="2"/>
    <s v="-2.244644"/>
    <x v="1"/>
    <x v="0"/>
    <x v="1"/>
    <x v="849"/>
    <n v="2.0240000000000001E-2"/>
    <x v="3269"/>
    <n v="1.472"/>
    <n v="24.370903039999998"/>
    <n v="2"/>
    <n v="150"/>
    <x v="87"/>
    <x v="3"/>
    <x v="11"/>
  </r>
  <r>
    <x v="2"/>
    <x v="247"/>
    <x v="2"/>
    <x v="2"/>
    <s v="-2.244644"/>
    <x v="1"/>
    <x v="0"/>
    <x v="1"/>
    <x v="964"/>
    <n v="1.848E-2"/>
    <x v="3270"/>
    <n v="1.6559999999999999"/>
    <n v="31.184334719999995"/>
    <n v="2"/>
    <n v="314.39999999999998"/>
    <x v="117"/>
    <x v="6"/>
    <x v="12"/>
  </r>
  <r>
    <x v="2"/>
    <x v="248"/>
    <x v="2"/>
    <x v="2"/>
    <s v="-2.244644"/>
    <x v="1"/>
    <x v="0"/>
    <x v="1"/>
    <x v="2718"/>
    <n v="2.0240000000000001E-2"/>
    <x v="3271"/>
    <n v="1.7939999999999998"/>
    <n v="57.624858719999992"/>
    <n v="7"/>
    <n v="670.8"/>
    <x v="51"/>
    <x v="6"/>
    <x v="2"/>
  </r>
  <r>
    <x v="2"/>
    <x v="249"/>
    <x v="2"/>
    <x v="2"/>
    <s v="-2.244644"/>
    <x v="1"/>
    <x v="0"/>
    <x v="1"/>
    <x v="2515"/>
    <n v="1.342E-2"/>
    <x v="3272"/>
    <n v="2.0354999999999999"/>
    <n v="47.475920579999993"/>
    <n v="8"/>
    <n v="579.6"/>
    <x v="102"/>
    <x v="11"/>
    <x v="1"/>
  </r>
  <r>
    <x v="2"/>
    <x v="250"/>
    <x v="2"/>
    <x v="2"/>
    <s v="-2.244644"/>
    <x v="1"/>
    <x v="0"/>
    <x v="1"/>
    <x v="497"/>
    <n v="1.2650000000000002E-2"/>
    <x v="3273"/>
    <n v="0.81649999999999989"/>
    <n v="16.288399325"/>
    <n v="2"/>
    <n v="262.8"/>
    <x v="70"/>
    <x v="10"/>
    <x v="9"/>
  </r>
  <r>
    <x v="2"/>
    <x v="251"/>
    <x v="2"/>
    <x v="2"/>
    <s v="-2.244644"/>
    <x v="1"/>
    <x v="0"/>
    <x v="1"/>
    <x v="2530"/>
    <n v="1.221E-2"/>
    <x v="3274"/>
    <n v="2.1849999999999996"/>
    <n v="43.99342364999999"/>
    <n v="4"/>
    <n v="242.39999999999998"/>
    <x v="63"/>
    <x v="17"/>
    <x v="11"/>
  </r>
  <r>
    <x v="2"/>
    <x v="252"/>
    <x v="2"/>
    <x v="2"/>
    <s v="-2.244644"/>
    <x v="1"/>
    <x v="0"/>
    <x v="1"/>
    <x v="2719"/>
    <n v="1.2760000000000002E-2"/>
    <x v="3275"/>
    <n v="1.288"/>
    <n v="20.116293120000002"/>
    <n v="8"/>
    <n v="542.4"/>
    <x v="92"/>
    <x v="4"/>
    <x v="8"/>
  </r>
  <r>
    <x v="2"/>
    <x v="253"/>
    <x v="2"/>
    <x v="2"/>
    <s v="-2.244644"/>
    <x v="1"/>
    <x v="0"/>
    <x v="1"/>
    <x v="2720"/>
    <n v="1.6720000000000002E-2"/>
    <x v="3276"/>
    <n v="0.72449999999999992"/>
    <n v="14.57270892"/>
    <n v="2"/>
    <n v="324"/>
    <x v="66"/>
    <x v="0"/>
    <x v="8"/>
  </r>
  <r>
    <x v="2"/>
    <x v="254"/>
    <x v="2"/>
    <x v="2"/>
    <s v="-2.244644"/>
    <x v="1"/>
    <x v="0"/>
    <x v="1"/>
    <x v="2721"/>
    <n v="1.5510000000000001E-2"/>
    <x v="3277"/>
    <n v="0.71299999999999997"/>
    <n v="13.43623545"/>
    <n v="2"/>
    <n v="200.4"/>
    <x v="65"/>
    <x v="13"/>
    <x v="13"/>
  </r>
  <r>
    <x v="2"/>
    <x v="255"/>
    <x v="2"/>
    <x v="2"/>
    <s v="-2.244644"/>
    <x v="1"/>
    <x v="0"/>
    <x v="1"/>
    <x v="2722"/>
    <n v="2.0790000000000003E-2"/>
    <x v="3278"/>
    <n v="1.6904999999999999"/>
    <n v="54.405226259999999"/>
    <n v="8"/>
    <n v="580.79999999999995"/>
    <x v="98"/>
    <x v="3"/>
    <x v="6"/>
  </r>
  <r>
    <x v="2"/>
    <x v="256"/>
    <x v="2"/>
    <x v="2"/>
    <s v="-2.244644"/>
    <x v="1"/>
    <x v="0"/>
    <x v="1"/>
    <x v="2723"/>
    <n v="1.7819999999999999E-2"/>
    <x v="3279"/>
    <n v="1.702"/>
    <n v="31.937110919999999"/>
    <n v="7"/>
    <n v="668.4"/>
    <x v="72"/>
    <x v="17"/>
    <x v="2"/>
  </r>
  <r>
    <x v="2"/>
    <x v="257"/>
    <x v="2"/>
    <x v="2"/>
    <s v="-2.244644"/>
    <x v="1"/>
    <x v="0"/>
    <x v="1"/>
    <x v="1464"/>
    <n v="1.4629999999999999E-2"/>
    <x v="3280"/>
    <n v="1.7709999999999999"/>
    <n v="35.081774420000002"/>
    <n v="4"/>
    <n v="327.59999999999997"/>
    <x v="47"/>
    <x v="6"/>
    <x v="1"/>
  </r>
  <r>
    <x v="2"/>
    <x v="258"/>
    <x v="2"/>
    <x v="2"/>
    <s v="-2.244644"/>
    <x v="1"/>
    <x v="0"/>
    <x v="1"/>
    <x v="2724"/>
    <n v="1.3529999999999999E-2"/>
    <x v="3281"/>
    <n v="2.0585"/>
    <n v="46.512013349999997"/>
    <n v="5"/>
    <n v="577.19999999999993"/>
    <x v="100"/>
    <x v="12"/>
    <x v="3"/>
  </r>
  <r>
    <x v="2"/>
    <x v="259"/>
    <x v="2"/>
    <x v="2"/>
    <s v="-2.244644"/>
    <x v="1"/>
    <x v="0"/>
    <x v="1"/>
    <x v="2725"/>
    <n v="1.9910000000000001E-2"/>
    <x v="3282"/>
    <n v="2.0354999999999999"/>
    <n v="34.853052300000002"/>
    <n v="3"/>
    <n v="237.6"/>
    <x v="42"/>
    <x v="10"/>
    <x v="15"/>
  </r>
  <r>
    <x v="2"/>
    <x v="260"/>
    <x v="2"/>
    <x v="2"/>
    <s v="-2.244644"/>
    <x v="1"/>
    <x v="0"/>
    <x v="1"/>
    <x v="1086"/>
    <n v="1.2760000000000001E-2"/>
    <x v="3283"/>
    <n v="2.254"/>
    <n v="51.769871999999999"/>
    <n v="2"/>
    <n v="238.79999999999998"/>
    <x v="66"/>
    <x v="20"/>
    <x v="6"/>
  </r>
  <r>
    <x v="2"/>
    <x v="261"/>
    <x v="2"/>
    <x v="2"/>
    <s v="-2.244644"/>
    <x v="1"/>
    <x v="0"/>
    <x v="1"/>
    <x v="2726"/>
    <n v="1.9800000000000005E-2"/>
    <x v="3284"/>
    <n v="1.38"/>
    <n v="34.646832000000011"/>
    <n v="4"/>
    <n v="433.2"/>
    <x v="66"/>
    <x v="11"/>
    <x v="10"/>
  </r>
  <r>
    <x v="2"/>
    <x v="262"/>
    <x v="2"/>
    <x v="2"/>
    <s v="-2.244644"/>
    <x v="1"/>
    <x v="0"/>
    <x v="1"/>
    <x v="2727"/>
    <n v="1.9140000000000001E-2"/>
    <x v="3285"/>
    <n v="1.7939999999999998"/>
    <n v="45.702759960000002"/>
    <n v="6"/>
    <n v="514.79999999999995"/>
    <x v="51"/>
    <x v="1"/>
    <x v="2"/>
  </r>
  <r>
    <x v="2"/>
    <x v="263"/>
    <x v="2"/>
    <x v="2"/>
    <s v="-2.244644"/>
    <x v="1"/>
    <x v="0"/>
    <x v="1"/>
    <x v="1652"/>
    <n v="1.8920000000000003E-2"/>
    <x v="3286"/>
    <n v="1.2304999999999999"/>
    <n v="43.768392800000008"/>
    <n v="8"/>
    <n v="609.6"/>
    <x v="68"/>
    <x v="19"/>
    <x v="6"/>
  </r>
  <r>
    <x v="2"/>
    <x v="264"/>
    <x v="2"/>
    <x v="2"/>
    <s v="-2.244644"/>
    <x v="1"/>
    <x v="0"/>
    <x v="1"/>
    <x v="2117"/>
    <n v="1.7490000000000002E-2"/>
    <x v="3287"/>
    <n v="1.518"/>
    <n v="23.257642320000002"/>
    <n v="2"/>
    <n v="205.2"/>
    <x v="66"/>
    <x v="20"/>
    <x v="6"/>
  </r>
  <r>
    <x v="2"/>
    <x v="265"/>
    <x v="2"/>
    <x v="2"/>
    <s v="-2.244644"/>
    <x v="1"/>
    <x v="0"/>
    <x v="1"/>
    <x v="2728"/>
    <n v="2.1010000000000001E-2"/>
    <x v="3288"/>
    <n v="1.7249999999999999"/>
    <n v="47.803527749999994"/>
    <n v="7"/>
    <n v="602.4"/>
    <x v="100"/>
    <x v="3"/>
    <x v="6"/>
  </r>
  <r>
    <x v="2"/>
    <x v="266"/>
    <x v="2"/>
    <x v="2"/>
    <s v="-2.244644"/>
    <x v="1"/>
    <x v="0"/>
    <x v="1"/>
    <x v="2724"/>
    <n v="2.0790000000000003E-2"/>
    <x v="3289"/>
    <n v="2.415"/>
    <n v="83.847109500000016"/>
    <n v="3"/>
    <n v="336"/>
    <x v="37"/>
    <x v="19"/>
    <x v="11"/>
  </r>
  <r>
    <x v="2"/>
    <x v="267"/>
    <x v="2"/>
    <x v="2"/>
    <s v="-2.244644"/>
    <x v="1"/>
    <x v="0"/>
    <x v="1"/>
    <x v="2729"/>
    <n v="1.584E-2"/>
    <x v="3290"/>
    <n v="1.4949999999999999"/>
    <n v="22.662525599999999"/>
    <n v="5"/>
    <n v="303.59999999999997"/>
    <x v="99"/>
    <x v="14"/>
    <x v="1"/>
  </r>
  <r>
    <x v="2"/>
    <x v="268"/>
    <x v="2"/>
    <x v="2"/>
    <s v="-2.244644"/>
    <x v="1"/>
    <x v="0"/>
    <x v="1"/>
    <x v="2730"/>
    <n v="1.3640000000000001E-2"/>
    <x v="3291"/>
    <n v="1.1729999999999998"/>
    <n v="20.76763656"/>
    <n v="7"/>
    <n v="739.19999999999993"/>
    <x v="47"/>
    <x v="22"/>
    <x v="9"/>
  </r>
  <r>
    <x v="2"/>
    <x v="269"/>
    <x v="2"/>
    <x v="2"/>
    <s v="-2.244644"/>
    <x v="1"/>
    <x v="0"/>
    <x v="1"/>
    <x v="2481"/>
    <n v="1.507E-2"/>
    <x v="3292"/>
    <n v="2.0469999999999997"/>
    <n v="29.706903269999998"/>
    <n v="4"/>
    <n v="392.4"/>
    <x v="74"/>
    <x v="27"/>
    <x v="11"/>
  </r>
  <r>
    <x v="2"/>
    <x v="270"/>
    <x v="2"/>
    <x v="2"/>
    <s v="-2.244644"/>
    <x v="1"/>
    <x v="0"/>
    <x v="1"/>
    <x v="2731"/>
    <n v="1.9359999999999999E-2"/>
    <x v="3293"/>
    <n v="1.1039999999999999"/>
    <n v="29.003758079999994"/>
    <n v="2"/>
    <n v="165.6"/>
    <x v="104"/>
    <x v="8"/>
    <x v="3"/>
  </r>
  <r>
    <x v="2"/>
    <x v="271"/>
    <x v="2"/>
    <x v="2"/>
    <s v="-2.244644"/>
    <x v="1"/>
    <x v="0"/>
    <x v="1"/>
    <x v="239"/>
    <n v="1.2649999999999998E-2"/>
    <x v="3294"/>
    <n v="1.9434999999999998"/>
    <n v="38.254687899999986"/>
    <n v="8"/>
    <n v="715.19999999999993"/>
    <x v="92"/>
    <x v="17"/>
    <x v="6"/>
  </r>
  <r>
    <x v="2"/>
    <x v="272"/>
    <x v="2"/>
    <x v="2"/>
    <s v="-2.244644"/>
    <x v="1"/>
    <x v="0"/>
    <x v="1"/>
    <x v="2732"/>
    <n v="1.9030000000000002E-2"/>
    <x v="3295"/>
    <n v="2.5070000000000001"/>
    <n v="74.75876507000001"/>
    <n v="6"/>
    <n v="706.8"/>
    <x v="93"/>
    <x v="12"/>
    <x v="13"/>
  </r>
  <r>
    <x v="2"/>
    <x v="273"/>
    <x v="2"/>
    <x v="2"/>
    <s v="-2.244644"/>
    <x v="1"/>
    <x v="0"/>
    <x v="1"/>
    <x v="2062"/>
    <n v="1.6830000000000001E-2"/>
    <x v="3296"/>
    <n v="1.8399999999999999"/>
    <n v="36.696131999999999"/>
    <n v="3"/>
    <n v="252"/>
    <x v="102"/>
    <x v="6"/>
    <x v="3"/>
  </r>
  <r>
    <x v="2"/>
    <x v="274"/>
    <x v="2"/>
    <x v="2"/>
    <s v="-2.244644"/>
    <x v="1"/>
    <x v="0"/>
    <x v="1"/>
    <x v="2733"/>
    <n v="1.342E-2"/>
    <x v="3297"/>
    <n v="2.3344999999999998"/>
    <n v="34.461888999999999"/>
    <n v="2"/>
    <n v="274.8"/>
    <x v="106"/>
    <x v="7"/>
    <x v="13"/>
  </r>
  <r>
    <x v="0"/>
    <x v="0"/>
    <x v="0"/>
    <x v="0"/>
    <s v="-1.898575"/>
    <x v="2"/>
    <x v="0"/>
    <x v="0"/>
    <x v="2734"/>
    <n v="8.8000000000000023E-3"/>
    <x v="3298"/>
    <n v="0.68999999999999984"/>
    <n v="2.6388912000000002"/>
    <n v="5"/>
    <n v="379.2"/>
    <x v="84"/>
    <x v="0"/>
    <x v="4"/>
  </r>
  <r>
    <x v="0"/>
    <x v="1"/>
    <x v="0"/>
    <x v="0"/>
    <s v="-1.898575"/>
    <x v="2"/>
    <x v="0"/>
    <x v="0"/>
    <x v="2735"/>
    <n v="1.0999999999999999E-2"/>
    <x v="3299"/>
    <n v="2.2999999999999882E-2"/>
    <n v="7.5495199999999638E-2"/>
    <n v="5"/>
    <n v="108"/>
    <x v="16"/>
    <x v="5"/>
    <x v="0"/>
  </r>
  <r>
    <x v="0"/>
    <x v="2"/>
    <x v="0"/>
    <x v="0"/>
    <s v="-1.898575"/>
    <x v="2"/>
    <x v="0"/>
    <x v="0"/>
    <x v="2736"/>
    <n v="1.1799999999999998E-2"/>
    <x v="3300"/>
    <n v="0.88549999999999984"/>
    <n v="11.040307739999998"/>
    <n v="5"/>
    <n v="297.59999999999997"/>
    <x v="77"/>
    <x v="11"/>
    <x v="4"/>
  </r>
  <r>
    <x v="0"/>
    <x v="3"/>
    <x v="0"/>
    <x v="0"/>
    <s v="-1.898575"/>
    <x v="2"/>
    <x v="0"/>
    <x v="0"/>
    <x v="2737"/>
    <n v="1.5000000000000001E-2"/>
    <x v="3301"/>
    <n v="0.51749999999999974"/>
    <n v="4.1870924999999994"/>
    <n v="4"/>
    <n v="146.4"/>
    <x v="113"/>
    <x v="8"/>
    <x v="8"/>
  </r>
  <r>
    <x v="0"/>
    <x v="4"/>
    <x v="0"/>
    <x v="0"/>
    <s v="-1.898575"/>
    <x v="2"/>
    <x v="0"/>
    <x v="0"/>
    <x v="2738"/>
    <n v="1.3500000000000002E-2"/>
    <x v="3302"/>
    <n v="0.24150000000000008"/>
    <n v="2.6962267500000014"/>
    <n v="1"/>
    <n v="0"/>
    <x v="56"/>
    <x v="19"/>
    <x v="8"/>
  </r>
  <r>
    <x v="0"/>
    <x v="5"/>
    <x v="0"/>
    <x v="0"/>
    <s v="-1.898575"/>
    <x v="2"/>
    <x v="0"/>
    <x v="0"/>
    <x v="2739"/>
    <n v="1.4900000000000004E-2"/>
    <x v="3303"/>
    <n v="0.26450000000000007"/>
    <n v="2.3638417900000013"/>
    <n v="6"/>
    <n v="345.59999999999997"/>
    <x v="113"/>
    <x v="0"/>
    <x v="2"/>
  </r>
  <r>
    <x v="0"/>
    <x v="6"/>
    <x v="0"/>
    <x v="0"/>
    <s v="-1.898575"/>
    <x v="2"/>
    <x v="0"/>
    <x v="0"/>
    <x v="2740"/>
    <n v="1.6000000000000004E-2"/>
    <x v="3304"/>
    <n v="1.1039999999999996"/>
    <n v="22.140057599999999"/>
    <n v="7"/>
    <n v="186"/>
    <x v="19"/>
    <x v="16"/>
    <x v="8"/>
  </r>
  <r>
    <x v="0"/>
    <x v="7"/>
    <x v="0"/>
    <x v="0"/>
    <s v="-1.898575"/>
    <x v="2"/>
    <x v="0"/>
    <x v="0"/>
    <x v="2741"/>
    <n v="7.3000000000000027E-3"/>
    <x v="3305"/>
    <n v="9.1999999999999998E-2"/>
    <n v="0.20846464000000015"/>
    <n v="3"/>
    <n v="132"/>
    <x v="33"/>
    <x v="0"/>
    <x v="2"/>
  </r>
  <r>
    <x v="0"/>
    <x v="8"/>
    <x v="0"/>
    <x v="0"/>
    <s v="-1.898575"/>
    <x v="2"/>
    <x v="0"/>
    <x v="0"/>
    <x v="2742"/>
    <n v="6.0000000000000019E-3"/>
    <x v="3306"/>
    <n v="1.1959999999999997"/>
    <n v="2.8316496000000004"/>
    <n v="2"/>
    <n v="0"/>
    <x v="56"/>
    <x v="4"/>
    <x v="4"/>
  </r>
  <r>
    <x v="0"/>
    <x v="9"/>
    <x v="0"/>
    <x v="0"/>
    <s v="-1.898575"/>
    <x v="2"/>
    <x v="0"/>
    <x v="0"/>
    <x v="1292"/>
    <n v="1.1600000000000001E-2"/>
    <x v="3307"/>
    <n v="0.95449999999999957"/>
    <n v="12.772889919999997"/>
    <n v="5"/>
    <n v="190.79999999999998"/>
    <x v="14"/>
    <x v="4"/>
    <x v="8"/>
  </r>
  <r>
    <x v="0"/>
    <x v="10"/>
    <x v="0"/>
    <x v="0"/>
    <s v="-1.898575"/>
    <x v="2"/>
    <x v="0"/>
    <x v="0"/>
    <x v="2743"/>
    <n v="1.2E-2"/>
    <x v="3308"/>
    <n v="0.83949999999999969"/>
    <n v="11.204302799999997"/>
    <n v="1"/>
    <n v="0"/>
    <x v="29"/>
    <x v="4"/>
    <x v="3"/>
  </r>
  <r>
    <x v="0"/>
    <x v="11"/>
    <x v="0"/>
    <x v="0"/>
    <s v="-1.898575"/>
    <x v="2"/>
    <x v="0"/>
    <x v="0"/>
    <x v="2744"/>
    <n v="1.0000000000000002E-2"/>
    <x v="3309"/>
    <n v="0.19550000000000003"/>
    <n v="1.3301820000000006"/>
    <n v="4"/>
    <n v="124.8"/>
    <x v="111"/>
    <x v="4"/>
    <x v="5"/>
  </r>
  <r>
    <x v="0"/>
    <x v="12"/>
    <x v="0"/>
    <x v="0"/>
    <s v="-1.898575"/>
    <x v="2"/>
    <x v="0"/>
    <x v="0"/>
    <x v="2745"/>
    <n v="1.0299999999999997E-2"/>
    <x v="3310"/>
    <n v="0.8394999999999998"/>
    <n v="4.7661437199999979"/>
    <n v="5"/>
    <n v="244.79999999999998"/>
    <x v="25"/>
    <x v="9"/>
    <x v="4"/>
  </r>
  <r>
    <x v="0"/>
    <x v="13"/>
    <x v="0"/>
    <x v="0"/>
    <s v="-1.898575"/>
    <x v="2"/>
    <x v="0"/>
    <x v="0"/>
    <x v="2746"/>
    <n v="1.3399999999999999E-2"/>
    <x v="3311"/>
    <n v="1.1500000000000041E-2"/>
    <n v="0.15798332000000057"/>
    <n v="2"/>
    <n v="42"/>
    <x v="79"/>
    <x v="0"/>
    <x v="4"/>
  </r>
  <r>
    <x v="0"/>
    <x v="14"/>
    <x v="0"/>
    <x v="0"/>
    <s v="-1.898575"/>
    <x v="2"/>
    <x v="0"/>
    <x v="0"/>
    <x v="2747"/>
    <n v="1.3800000000000003E-2"/>
    <x v="3312"/>
    <n v="0.67849999999999966"/>
    <n v="8.0168574599999989"/>
    <n v="2"/>
    <n v="61.199999999999996"/>
    <x v="50"/>
    <x v="9"/>
    <x v="8"/>
  </r>
  <r>
    <x v="0"/>
    <x v="15"/>
    <x v="0"/>
    <x v="0"/>
    <s v="-1.898575"/>
    <x v="2"/>
    <x v="0"/>
    <x v="0"/>
    <x v="2748"/>
    <n v="1.21E-2"/>
    <x v="3313"/>
    <n v="0.19550000000000006"/>
    <n v="1.0512504200000006"/>
    <n v="7"/>
    <n v="246"/>
    <x v="23"/>
    <x v="9"/>
    <x v="0"/>
  </r>
  <r>
    <x v="0"/>
    <x v="16"/>
    <x v="0"/>
    <x v="0"/>
    <s v="-1.898575"/>
    <x v="2"/>
    <x v="0"/>
    <x v="0"/>
    <x v="2749"/>
    <n v="1.35E-2"/>
    <x v="3314"/>
    <n v="1.1500000000000073E-2"/>
    <n v="0.19567710000000124"/>
    <n v="3"/>
    <n v="73.2"/>
    <x v="109"/>
    <x v="9"/>
    <x v="8"/>
  </r>
  <r>
    <x v="0"/>
    <x v="17"/>
    <x v="0"/>
    <x v="0"/>
    <s v="-1.898575"/>
    <x v="2"/>
    <x v="0"/>
    <x v="0"/>
    <x v="2750"/>
    <n v="9.2000000000000033E-3"/>
    <x v="3315"/>
    <n v="0.1265"/>
    <n v="0.4853046000000002"/>
    <n v="4"/>
    <n v="241.2"/>
    <x v="55"/>
    <x v="9"/>
    <x v="2"/>
  </r>
  <r>
    <x v="0"/>
    <x v="18"/>
    <x v="0"/>
    <x v="0"/>
    <s v="-1.898575"/>
    <x v="2"/>
    <x v="0"/>
    <x v="0"/>
    <x v="908"/>
    <n v="1.0600000000000002E-2"/>
    <x v="3316"/>
    <n v="0.86249999999999982"/>
    <n v="3.0078825"/>
    <n v="4"/>
    <n v="93.6"/>
    <x v="77"/>
    <x v="3"/>
    <x v="3"/>
  </r>
  <r>
    <x v="0"/>
    <x v="19"/>
    <x v="0"/>
    <x v="0"/>
    <s v="-1.898575"/>
    <x v="2"/>
    <x v="0"/>
    <x v="0"/>
    <x v="2751"/>
    <n v="1.3900000000000003E-2"/>
    <x v="3317"/>
    <n v="0.60949999999999971"/>
    <n v="10.235930809999997"/>
    <n v="5"/>
    <n v="198"/>
    <x v="24"/>
    <x v="4"/>
    <x v="5"/>
  </r>
  <r>
    <x v="0"/>
    <x v="20"/>
    <x v="0"/>
    <x v="0"/>
    <s v="-1.898575"/>
    <x v="2"/>
    <x v="0"/>
    <x v="0"/>
    <x v="2752"/>
    <n v="1.0899999999999998E-2"/>
    <x v="3318"/>
    <n v="0.39099999999999979"/>
    <n v="3.8928194599999975"/>
    <n v="6"/>
    <n v="177.6"/>
    <x v="34"/>
    <x v="2"/>
    <x v="3"/>
  </r>
  <r>
    <x v="0"/>
    <x v="21"/>
    <x v="0"/>
    <x v="0"/>
    <s v="-1.898575"/>
    <x v="2"/>
    <x v="0"/>
    <x v="0"/>
    <x v="2753"/>
    <n v="8.8999999999999999E-3"/>
    <x v="3319"/>
    <n v="0.24149999999999994"/>
    <n v="2.4197382299999997"/>
    <n v="5"/>
    <n v="259.2"/>
    <x v="13"/>
    <x v="5"/>
    <x v="5"/>
  </r>
  <r>
    <x v="0"/>
    <x v="22"/>
    <x v="0"/>
    <x v="0"/>
    <s v="-1.898575"/>
    <x v="2"/>
    <x v="0"/>
    <x v="0"/>
    <x v="2754"/>
    <n v="1.1000000000000003E-2"/>
    <x v="3320"/>
    <n v="0.86249999999999971"/>
    <n v="11.058630000000001"/>
    <n v="6"/>
    <n v="369.59999999999997"/>
    <x v="64"/>
    <x v="5"/>
    <x v="8"/>
  </r>
  <r>
    <x v="0"/>
    <x v="23"/>
    <x v="0"/>
    <x v="0"/>
    <s v="-1.898575"/>
    <x v="2"/>
    <x v="0"/>
    <x v="0"/>
    <x v="2755"/>
    <n v="8.5000000000000006E-3"/>
    <x v="3321"/>
    <n v="1.1154999999999997"/>
    <n v="5.0613581500000002"/>
    <n v="4"/>
    <n v="144"/>
    <x v="12"/>
    <x v="2"/>
    <x v="6"/>
  </r>
  <r>
    <x v="0"/>
    <x v="24"/>
    <x v="0"/>
    <x v="0"/>
    <s v="-1.898575"/>
    <x v="2"/>
    <x v="0"/>
    <x v="0"/>
    <x v="2756"/>
    <n v="1.6399999999999998E-2"/>
    <x v="3322"/>
    <n v="0.88549999999999962"/>
    <n v="12.457143159999996"/>
    <n v="4"/>
    <n v="129.6"/>
    <x v="79"/>
    <x v="16"/>
    <x v="0"/>
  </r>
  <r>
    <x v="0"/>
    <x v="25"/>
    <x v="0"/>
    <x v="0"/>
    <s v="-1.898575"/>
    <x v="2"/>
    <x v="0"/>
    <x v="0"/>
    <x v="2757"/>
    <n v="1.4599999999999998E-2"/>
    <x v="3323"/>
    <n v="0.51749999999999963"/>
    <n v="5.539692599999996"/>
    <n v="4"/>
    <n v="223.2"/>
    <x v="1"/>
    <x v="4"/>
    <x v="4"/>
  </r>
  <r>
    <x v="0"/>
    <x v="26"/>
    <x v="0"/>
    <x v="0"/>
    <s v="-1.898575"/>
    <x v="2"/>
    <x v="0"/>
    <x v="0"/>
    <x v="2758"/>
    <n v="1.7500000000000002E-2"/>
    <x v="3324"/>
    <n v="0.14950000000000005"/>
    <n v="1.4033565000000008"/>
    <n v="7"/>
    <n v="186"/>
    <x v="67"/>
    <x v="8"/>
    <x v="0"/>
  </r>
  <r>
    <x v="0"/>
    <x v="27"/>
    <x v="0"/>
    <x v="0"/>
    <s v="-1.898575"/>
    <x v="2"/>
    <x v="0"/>
    <x v="0"/>
    <x v="2759"/>
    <n v="9.700000000000002E-3"/>
    <x v="3325"/>
    <n v="0.95449999999999957"/>
    <n v="5.0126331100000003"/>
    <n v="3"/>
    <n v="86.399999999999991"/>
    <x v="107"/>
    <x v="2"/>
    <x v="8"/>
  </r>
  <r>
    <x v="0"/>
    <x v="28"/>
    <x v="0"/>
    <x v="0"/>
    <s v="-1.898575"/>
    <x v="2"/>
    <x v="0"/>
    <x v="0"/>
    <x v="2760"/>
    <n v="1.2699999999999999E-2"/>
    <x v="3326"/>
    <n v="1.2189999999999996"/>
    <n v="11.319926559999995"/>
    <n v="2"/>
    <n v="67.2"/>
    <x v="4"/>
    <x v="2"/>
    <x v="0"/>
  </r>
  <r>
    <x v="0"/>
    <x v="29"/>
    <x v="0"/>
    <x v="0"/>
    <s v="-1.898575"/>
    <x v="2"/>
    <x v="0"/>
    <x v="0"/>
    <x v="2761"/>
    <n v="1.3800000000000002E-2"/>
    <x v="3327"/>
    <n v="1.2764999999999997"/>
    <n v="11.654547120000002"/>
    <n v="2"/>
    <n v="62.4"/>
    <x v="113"/>
    <x v="0"/>
    <x v="4"/>
  </r>
  <r>
    <x v="0"/>
    <x v="30"/>
    <x v="0"/>
    <x v="0"/>
    <s v="-1.898575"/>
    <x v="2"/>
    <x v="0"/>
    <x v="0"/>
    <x v="2762"/>
    <n v="1.1800000000000001E-2"/>
    <x v="3328"/>
    <n v="0.74749999999999972"/>
    <n v="6.7741439999999979"/>
    <n v="3"/>
    <n v="141.6"/>
    <x v="19"/>
    <x v="19"/>
    <x v="4"/>
  </r>
  <r>
    <x v="0"/>
    <x v="31"/>
    <x v="0"/>
    <x v="0"/>
    <s v="-1.898575"/>
    <x v="2"/>
    <x v="0"/>
    <x v="0"/>
    <x v="2763"/>
    <n v="1.6899999999999998E-2"/>
    <x v="3329"/>
    <n v="0.48299999999999976"/>
    <n v="5.8853066999999966"/>
    <n v="2"/>
    <n v="0"/>
    <x v="77"/>
    <x v="8"/>
    <x v="4"/>
  </r>
  <r>
    <x v="0"/>
    <x v="32"/>
    <x v="0"/>
    <x v="0"/>
    <s v="-1.898575"/>
    <x v="2"/>
    <x v="0"/>
    <x v="0"/>
    <x v="2764"/>
    <n v="1.1900000000000001E-2"/>
    <x v="3330"/>
    <n v="1.1614999999999998"/>
    <n v="11.969722099999998"/>
    <n v="6"/>
    <n v="480"/>
    <x v="43"/>
    <x v="8"/>
    <x v="0"/>
  </r>
  <r>
    <x v="0"/>
    <x v="33"/>
    <x v="0"/>
    <x v="0"/>
    <s v="-1.898575"/>
    <x v="2"/>
    <x v="0"/>
    <x v="0"/>
    <x v="2765"/>
    <n v="1.6700000000000003E-2"/>
    <x v="3331"/>
    <n v="0.44849999999999973"/>
    <n v="5.2339770599999991"/>
    <n v="2"/>
    <n v="55.199999999999996"/>
    <x v="45"/>
    <x v="5"/>
    <x v="3"/>
  </r>
  <r>
    <x v="0"/>
    <x v="34"/>
    <x v="0"/>
    <x v="0"/>
    <s v="-1.898575"/>
    <x v="2"/>
    <x v="0"/>
    <x v="0"/>
    <x v="1704"/>
    <n v="9.9000000000000008E-3"/>
    <x v="3332"/>
    <n v="1.0004999999999997"/>
    <n v="11.685860009999999"/>
    <n v="5"/>
    <n v="165.6"/>
    <x v="45"/>
    <x v="17"/>
    <x v="3"/>
  </r>
  <r>
    <x v="0"/>
    <x v="35"/>
    <x v="0"/>
    <x v="0"/>
    <s v="-1.898575"/>
    <x v="2"/>
    <x v="0"/>
    <x v="0"/>
    <x v="769"/>
    <n v="1.4000000000000002E-2"/>
    <x v="3333"/>
    <n v="0.10349999999999999"/>
    <n v="1.6721460000000001"/>
    <n v="5"/>
    <n v="226.79999999999998"/>
    <x v="15"/>
    <x v="0"/>
    <x v="8"/>
  </r>
  <r>
    <x v="0"/>
    <x v="36"/>
    <x v="0"/>
    <x v="0"/>
    <s v="-1.898575"/>
    <x v="2"/>
    <x v="0"/>
    <x v="0"/>
    <x v="387"/>
    <n v="1.1200000000000002E-2"/>
    <x v="3334"/>
    <n v="0.17250000000000007"/>
    <n v="2.4312288000000017"/>
    <n v="7"/>
    <n v="240"/>
    <x v="78"/>
    <x v="8"/>
    <x v="4"/>
  </r>
  <r>
    <x v="0"/>
    <x v="37"/>
    <x v="0"/>
    <x v="0"/>
    <s v="-1.898575"/>
    <x v="2"/>
    <x v="0"/>
    <x v="0"/>
    <x v="2766"/>
    <n v="1.38E-2"/>
    <x v="3335"/>
    <n v="0.94299999999999962"/>
    <n v="5.8534273199999971"/>
    <n v="5"/>
    <n v="374.4"/>
    <x v="29"/>
    <x v="8"/>
    <x v="3"/>
  </r>
  <r>
    <x v="0"/>
    <x v="38"/>
    <x v="0"/>
    <x v="0"/>
    <s v="-1.898575"/>
    <x v="2"/>
    <x v="0"/>
    <x v="0"/>
    <x v="2767"/>
    <n v="1.6000000000000004E-2"/>
    <x v="3336"/>
    <n v="0.89699999999999958"/>
    <n v="19.998076799999996"/>
    <n v="2"/>
    <n v="92.399999999999991"/>
    <x v="86"/>
    <x v="0"/>
    <x v="6"/>
  </r>
  <r>
    <x v="0"/>
    <x v="39"/>
    <x v="0"/>
    <x v="0"/>
    <s v="-1.898575"/>
    <x v="2"/>
    <x v="0"/>
    <x v="0"/>
    <x v="2768"/>
    <n v="1.32E-2"/>
    <x v="3337"/>
    <n v="0.75899999999999967"/>
    <n v="8.501953679999998"/>
    <n v="5"/>
    <n v="355.2"/>
    <x v="7"/>
    <x v="0"/>
    <x v="8"/>
  </r>
  <r>
    <x v="0"/>
    <x v="40"/>
    <x v="0"/>
    <x v="0"/>
    <s v="-1.898575"/>
    <x v="2"/>
    <x v="0"/>
    <x v="0"/>
    <x v="2769"/>
    <n v="1.2200000000000003E-2"/>
    <x v="3338"/>
    <n v="9.2000000000000068E-2"/>
    <n v="1.1648267200000013"/>
    <n v="3"/>
    <n v="122.39999999999999"/>
    <x v="46"/>
    <x v="2"/>
    <x v="4"/>
  </r>
  <r>
    <x v="0"/>
    <x v="41"/>
    <x v="0"/>
    <x v="0"/>
    <s v="-1.898575"/>
    <x v="2"/>
    <x v="0"/>
    <x v="0"/>
    <x v="2770"/>
    <n v="1.3800000000000003E-2"/>
    <x v="3339"/>
    <n v="0.93149999999999966"/>
    <n v="1.0849366800000011"/>
    <n v="5"/>
    <n v="234"/>
    <x v="26"/>
    <x v="8"/>
    <x v="8"/>
  </r>
  <r>
    <x v="0"/>
    <x v="42"/>
    <x v="0"/>
    <x v="0"/>
    <s v="-1.898575"/>
    <x v="2"/>
    <x v="0"/>
    <x v="0"/>
    <x v="2771"/>
    <n v="1.3800000000000002E-2"/>
    <x v="3340"/>
    <n v="0.58649999999999969"/>
    <n v="3.2180551199999989"/>
    <n v="6"/>
    <n v="153.6"/>
    <x v="2"/>
    <x v="3"/>
    <x v="8"/>
  </r>
  <r>
    <x v="0"/>
    <x v="43"/>
    <x v="0"/>
    <x v="0"/>
    <s v="-1.898575"/>
    <x v="2"/>
    <x v="0"/>
    <x v="0"/>
    <x v="2772"/>
    <n v="1.2300000000000002E-2"/>
    <x v="3341"/>
    <n v="1.1614999999999998"/>
    <n v="8.9576041499999999"/>
    <n v="4"/>
    <n v="177.6"/>
    <x v="15"/>
    <x v="8"/>
    <x v="0"/>
  </r>
  <r>
    <x v="0"/>
    <x v="44"/>
    <x v="0"/>
    <x v="0"/>
    <s v="-1.898575"/>
    <x v="2"/>
    <x v="0"/>
    <x v="0"/>
    <x v="2773"/>
    <n v="9.0000000000000011E-3"/>
    <x v="3342"/>
    <n v="0.44849999999999973"/>
    <n v="1.1261834999999993"/>
    <n v="2"/>
    <n v="0"/>
    <x v="30"/>
    <x v="11"/>
    <x v="4"/>
  </r>
  <r>
    <x v="0"/>
    <x v="45"/>
    <x v="0"/>
    <x v="0"/>
    <s v="-1.898575"/>
    <x v="2"/>
    <x v="0"/>
    <x v="0"/>
    <x v="2774"/>
    <n v="1.3300000000000003E-2"/>
    <x v="3343"/>
    <n v="0.97749999999999959"/>
    <n v="7.2726195499999999"/>
    <n v="2"/>
    <n v="0"/>
    <x v="6"/>
    <x v="0"/>
    <x v="1"/>
  </r>
  <r>
    <x v="0"/>
    <x v="46"/>
    <x v="0"/>
    <x v="0"/>
    <s v="-1.898575"/>
    <x v="2"/>
    <x v="0"/>
    <x v="0"/>
    <x v="2775"/>
    <n v="1.3400000000000002E-2"/>
    <x v="3344"/>
    <n v="1.3109999999999995"/>
    <n v="15.065802239999998"/>
    <n v="4"/>
    <n v="84"/>
    <x v="31"/>
    <x v="16"/>
    <x v="4"/>
  </r>
  <r>
    <x v="0"/>
    <x v="47"/>
    <x v="0"/>
    <x v="0"/>
    <s v="-1.898575"/>
    <x v="2"/>
    <x v="0"/>
    <x v="0"/>
    <x v="2776"/>
    <n v="8.8999999999999999E-3"/>
    <x v="3345"/>
    <n v="1.2764999999999995"/>
    <n v="9.8975725199999971"/>
    <n v="3"/>
    <n v="98.399999999999991"/>
    <x v="18"/>
    <x v="2"/>
    <x v="4"/>
  </r>
  <r>
    <x v="0"/>
    <x v="48"/>
    <x v="0"/>
    <x v="0"/>
    <s v="-1.898575"/>
    <x v="2"/>
    <x v="0"/>
    <x v="0"/>
    <x v="2777"/>
    <n v="1.8200000000000001E-2"/>
    <x v="3346"/>
    <n v="6.8999999999999992E-2"/>
    <n v="0.43124172000000011"/>
    <n v="7"/>
    <n v="276"/>
    <x v="77"/>
    <x v="8"/>
    <x v="3"/>
  </r>
  <r>
    <x v="0"/>
    <x v="49"/>
    <x v="0"/>
    <x v="0"/>
    <s v="-1.898575"/>
    <x v="2"/>
    <x v="0"/>
    <x v="0"/>
    <x v="2778"/>
    <n v="9.2999999999999992E-3"/>
    <x v="3347"/>
    <n v="0.35649999999999993"/>
    <n v="4.0468382699999994"/>
    <n v="6"/>
    <n v="158.4"/>
    <x v="15"/>
    <x v="11"/>
    <x v="4"/>
  </r>
  <r>
    <x v="0"/>
    <x v="50"/>
    <x v="0"/>
    <x v="0"/>
    <s v="-1.898575"/>
    <x v="2"/>
    <x v="0"/>
    <x v="0"/>
    <x v="2779"/>
    <n v="8.5000000000000006E-3"/>
    <x v="3348"/>
    <n v="0.49449999999999966"/>
    <n v="5.344852699999997"/>
    <n v="6"/>
    <n v="282"/>
    <x v="25"/>
    <x v="11"/>
    <x v="0"/>
  </r>
  <r>
    <x v="0"/>
    <x v="51"/>
    <x v="0"/>
    <x v="0"/>
    <s v="-1.898575"/>
    <x v="2"/>
    <x v="0"/>
    <x v="0"/>
    <x v="2780"/>
    <n v="1.5599999999999999E-2"/>
    <x v="3349"/>
    <n v="0.89699999999999958"/>
    <n v="10.338176159999998"/>
    <n v="3"/>
    <n v="108"/>
    <x v="112"/>
    <x v="16"/>
    <x v="4"/>
  </r>
  <r>
    <x v="0"/>
    <x v="52"/>
    <x v="0"/>
    <x v="0"/>
    <s v="-1.898575"/>
    <x v="2"/>
    <x v="0"/>
    <x v="0"/>
    <x v="2781"/>
    <n v="1.21E-2"/>
    <x v="3350"/>
    <n v="0.8624999999999996"/>
    <n v="9.0398797499999972"/>
    <n v="2"/>
    <n v="0"/>
    <x v="67"/>
    <x v="0"/>
    <x v="4"/>
  </r>
  <r>
    <x v="0"/>
    <x v="53"/>
    <x v="0"/>
    <x v="0"/>
    <s v="-1.898575"/>
    <x v="2"/>
    <x v="0"/>
    <x v="0"/>
    <x v="2782"/>
    <n v="1.0700000000000001E-2"/>
    <x v="3351"/>
    <n v="1.1154999999999997"/>
    <n v="9.2956399800000007"/>
    <n v="2"/>
    <n v="0"/>
    <x v="27"/>
    <x v="0"/>
    <x v="0"/>
  </r>
  <r>
    <x v="0"/>
    <x v="54"/>
    <x v="0"/>
    <x v="0"/>
    <s v="-1.898575"/>
    <x v="2"/>
    <x v="0"/>
    <x v="0"/>
    <x v="2783"/>
    <n v="1.1100000000000002E-2"/>
    <x v="3352"/>
    <n v="0.68999999999999984"/>
    <n v="4.1205419999999995"/>
    <n v="7"/>
    <n v="228"/>
    <x v="16"/>
    <x v="16"/>
    <x v="4"/>
  </r>
  <r>
    <x v="0"/>
    <x v="55"/>
    <x v="0"/>
    <x v="0"/>
    <s v="-1.898575"/>
    <x v="2"/>
    <x v="0"/>
    <x v="0"/>
    <x v="2784"/>
    <n v="9.8999999999999973E-3"/>
    <x v="3353"/>
    <n v="0.55199999999999971"/>
    <n v="6.4364414399999959"/>
    <n v="6"/>
    <n v="158.4"/>
    <x v="30"/>
    <x v="16"/>
    <x v="3"/>
  </r>
  <r>
    <x v="0"/>
    <x v="56"/>
    <x v="0"/>
    <x v="0"/>
    <s v="-1.898575"/>
    <x v="2"/>
    <x v="0"/>
    <x v="0"/>
    <x v="2785"/>
    <n v="1.9099999999999999E-2"/>
    <x v="3354"/>
    <n v="0"/>
    <n v="0"/>
    <n v="2"/>
    <n v="49.199999999999996"/>
    <x v="30"/>
    <x v="4"/>
    <x v="5"/>
  </r>
  <r>
    <x v="0"/>
    <x v="57"/>
    <x v="0"/>
    <x v="0"/>
    <s v="-1.898575"/>
    <x v="2"/>
    <x v="0"/>
    <x v="0"/>
    <x v="2558"/>
    <n v="1.1500000000000003E-2"/>
    <x v="3355"/>
    <n v="0.77049999999999963"/>
    <n v="9.7220148999999978"/>
    <n v="1"/>
    <n v="0"/>
    <x v="34"/>
    <x v="5"/>
    <x v="3"/>
  </r>
  <r>
    <x v="0"/>
    <x v="58"/>
    <x v="0"/>
    <x v="0"/>
    <s v="-1.898575"/>
    <x v="2"/>
    <x v="0"/>
    <x v="0"/>
    <x v="2786"/>
    <n v="9.7000000000000003E-3"/>
    <x v="3356"/>
    <n v="1.2994999999999994"/>
    <n v="9.7664702199999951"/>
    <n v="4"/>
    <n v="129.6"/>
    <x v="1"/>
    <x v="4"/>
    <x v="4"/>
  </r>
  <r>
    <x v="0"/>
    <x v="59"/>
    <x v="0"/>
    <x v="0"/>
    <s v="-1.898575"/>
    <x v="2"/>
    <x v="0"/>
    <x v="0"/>
    <x v="2787"/>
    <n v="7.2000000000000024E-3"/>
    <x v="3357"/>
    <n v="1.2074999999999998"/>
    <n v="11.549109600000001"/>
    <n v="7"/>
    <n v="276"/>
    <x v="3"/>
    <x v="3"/>
    <x v="4"/>
  </r>
  <r>
    <x v="0"/>
    <x v="60"/>
    <x v="0"/>
    <x v="0"/>
    <s v="-1.898575"/>
    <x v="2"/>
    <x v="0"/>
    <x v="0"/>
    <x v="1963"/>
    <n v="1.1500000000000002E-2"/>
    <x v="3358"/>
    <n v="0.87399999999999967"/>
    <n v="12.378811599999997"/>
    <n v="6"/>
    <n v="177.6"/>
    <x v="44"/>
    <x v="0"/>
    <x v="0"/>
  </r>
  <r>
    <x v="0"/>
    <x v="61"/>
    <x v="0"/>
    <x v="0"/>
    <s v="-1.898575"/>
    <x v="2"/>
    <x v="0"/>
    <x v="0"/>
    <x v="2788"/>
    <n v="1.0600000000000002E-2"/>
    <x v="3359"/>
    <n v="5.7500000000000079E-2"/>
    <n v="0.48735620000000085"/>
    <n v="5"/>
    <n v="194.4"/>
    <x v="26"/>
    <x v="16"/>
    <x v="0"/>
  </r>
  <r>
    <x v="0"/>
    <x v="62"/>
    <x v="0"/>
    <x v="0"/>
    <s v="-1.898575"/>
    <x v="2"/>
    <x v="0"/>
    <x v="0"/>
    <x v="2789"/>
    <n v="1.7300000000000003E-2"/>
    <x v="3360"/>
    <n v="0.34499999999999992"/>
    <n v="4.6590111000000007"/>
    <n v="5"/>
    <n v="226.79999999999998"/>
    <x v="53"/>
    <x v="8"/>
    <x v="0"/>
  </r>
  <r>
    <x v="0"/>
    <x v="63"/>
    <x v="0"/>
    <x v="0"/>
    <s v="-1.898575"/>
    <x v="2"/>
    <x v="0"/>
    <x v="0"/>
    <x v="2790"/>
    <n v="7.5000000000000032E-3"/>
    <x v="3361"/>
    <n v="0.96599999999999964"/>
    <n v="5.3497080000000006"/>
    <n v="1"/>
    <n v="0"/>
    <x v="64"/>
    <x v="2"/>
    <x v="0"/>
  </r>
  <r>
    <x v="0"/>
    <x v="64"/>
    <x v="0"/>
    <x v="0"/>
    <s v="-1.898575"/>
    <x v="2"/>
    <x v="0"/>
    <x v="0"/>
    <x v="2791"/>
    <n v="1.1800000000000001E-2"/>
    <x v="3362"/>
    <n v="1.1039999999999996"/>
    <n v="7.4593747199999996"/>
    <n v="6"/>
    <n v="246"/>
    <x v="50"/>
    <x v="9"/>
    <x v="4"/>
  </r>
  <r>
    <x v="0"/>
    <x v="65"/>
    <x v="0"/>
    <x v="0"/>
    <s v="-1.898575"/>
    <x v="2"/>
    <x v="0"/>
    <x v="0"/>
    <x v="2792"/>
    <n v="1.8300000000000004E-2"/>
    <x v="3363"/>
    <n v="1.1154999999999997"/>
    <n v="14.11399761"/>
    <n v="5"/>
    <n v="288"/>
    <x v="11"/>
    <x v="11"/>
    <x v="5"/>
  </r>
  <r>
    <x v="0"/>
    <x v="66"/>
    <x v="0"/>
    <x v="0"/>
    <s v="-1.898575"/>
    <x v="2"/>
    <x v="0"/>
    <x v="0"/>
    <x v="2793"/>
    <n v="1.5899999999999997E-2"/>
    <x v="3364"/>
    <n v="6.8999999999999881E-2"/>
    <n v="1.0036270799999982"/>
    <n v="3"/>
    <n v="67.2"/>
    <x v="29"/>
    <x v="2"/>
    <x v="4"/>
  </r>
  <r>
    <x v="0"/>
    <x v="67"/>
    <x v="0"/>
    <x v="0"/>
    <s v="-1.898575"/>
    <x v="2"/>
    <x v="0"/>
    <x v="0"/>
    <x v="2794"/>
    <n v="1.2699999999999999E-2"/>
    <x v="3365"/>
    <n v="0.23000000000000009"/>
    <n v="3.8971982000000018"/>
    <n v="6"/>
    <n v="187.2"/>
    <x v="112"/>
    <x v="8"/>
    <x v="0"/>
  </r>
  <r>
    <x v="0"/>
    <x v="68"/>
    <x v="0"/>
    <x v="0"/>
    <s v="-1.898575"/>
    <x v="2"/>
    <x v="0"/>
    <x v="0"/>
    <x v="2795"/>
    <n v="1.3000000000000001E-2"/>
    <x v="3366"/>
    <n v="0.77049999999999963"/>
    <n v="11.372734099999997"/>
    <n v="6"/>
    <n v="402"/>
    <x v="33"/>
    <x v="16"/>
    <x v="0"/>
  </r>
  <r>
    <x v="0"/>
    <x v="69"/>
    <x v="0"/>
    <x v="0"/>
    <s v="-1.898575"/>
    <x v="2"/>
    <x v="0"/>
    <x v="0"/>
    <x v="2796"/>
    <n v="8.5000000000000006E-3"/>
    <x v="3367"/>
    <n v="0.3219999999999999"/>
    <n v="1.6164721999999996"/>
    <n v="1"/>
    <n v="0"/>
    <x v="32"/>
    <x v="0"/>
    <x v="5"/>
  </r>
  <r>
    <x v="0"/>
    <x v="70"/>
    <x v="0"/>
    <x v="0"/>
    <s v="-1.898575"/>
    <x v="2"/>
    <x v="0"/>
    <x v="0"/>
    <x v="2797"/>
    <n v="5.4000000000000003E-3"/>
    <x v="3368"/>
    <n v="8.0500000000000071E-2"/>
    <n v="0.29359638000000032"/>
    <n v="6"/>
    <n v="182.4"/>
    <x v="28"/>
    <x v="8"/>
    <x v="4"/>
  </r>
  <r>
    <x v="0"/>
    <x v="71"/>
    <x v="0"/>
    <x v="0"/>
    <s v="-1.898575"/>
    <x v="2"/>
    <x v="0"/>
    <x v="0"/>
    <x v="2798"/>
    <n v="7.8000000000000022E-3"/>
    <x v="3369"/>
    <n v="0.7819999999999997"/>
    <n v="4.4063510400000006"/>
    <n v="4"/>
    <n v="154.79999999999998"/>
    <x v="45"/>
    <x v="0"/>
    <x v="5"/>
  </r>
  <r>
    <x v="0"/>
    <x v="72"/>
    <x v="0"/>
    <x v="0"/>
    <s v="-1.898575"/>
    <x v="2"/>
    <x v="0"/>
    <x v="0"/>
    <x v="2799"/>
    <n v="1.2299999999999998E-2"/>
    <x v="3370"/>
    <n v="1.2419999999999995"/>
    <n v="14.133910319999993"/>
    <n v="1"/>
    <n v="0"/>
    <x v="15"/>
    <x v="3"/>
    <x v="0"/>
  </r>
  <r>
    <x v="0"/>
    <x v="73"/>
    <x v="0"/>
    <x v="0"/>
    <s v="-1.898575"/>
    <x v="2"/>
    <x v="0"/>
    <x v="0"/>
    <x v="2800"/>
    <n v="1.3300000000000003E-2"/>
    <x v="3371"/>
    <n v="0.33349999999999991"/>
    <n v="3.14569206"/>
    <n v="4"/>
    <n v="241.2"/>
    <x v="16"/>
    <x v="8"/>
    <x v="3"/>
  </r>
  <r>
    <x v="0"/>
    <x v="74"/>
    <x v="0"/>
    <x v="0"/>
    <s v="-1.898575"/>
    <x v="2"/>
    <x v="0"/>
    <x v="0"/>
    <x v="2170"/>
    <n v="1.4200000000000001E-2"/>
    <x v="3372"/>
    <n v="0.11499999999999999"/>
    <n v="1.4419389999999999"/>
    <n v="4"/>
    <n v="288"/>
    <x v="45"/>
    <x v="5"/>
    <x v="3"/>
  </r>
  <r>
    <x v="0"/>
    <x v="75"/>
    <x v="0"/>
    <x v="0"/>
    <s v="-1.898575"/>
    <x v="2"/>
    <x v="0"/>
    <x v="0"/>
    <x v="2801"/>
    <n v="9.3000000000000027E-3"/>
    <x v="3373"/>
    <n v="0.58649999999999969"/>
    <n v="4.0799285999999988"/>
    <n v="4"/>
    <n v="288"/>
    <x v="4"/>
    <x v="3"/>
    <x v="4"/>
  </r>
  <r>
    <x v="0"/>
    <x v="76"/>
    <x v="0"/>
    <x v="0"/>
    <s v="-1.898575"/>
    <x v="2"/>
    <x v="0"/>
    <x v="0"/>
    <x v="2802"/>
    <n v="1.49E-2"/>
    <x v="3374"/>
    <n v="0.49449999999999966"/>
    <n v="8.6854573399999957"/>
    <n v="4"/>
    <n v="120"/>
    <x v="64"/>
    <x v="3"/>
    <x v="0"/>
  </r>
  <r>
    <x v="0"/>
    <x v="77"/>
    <x v="0"/>
    <x v="0"/>
    <s v="-1.898575"/>
    <x v="2"/>
    <x v="0"/>
    <x v="0"/>
    <x v="2803"/>
    <n v="1.4999999999999999E-2"/>
    <x v="3375"/>
    <n v="0.60949999999999971"/>
    <n v="10.738780499999995"/>
    <n v="5"/>
    <n v="355.2"/>
    <x v="111"/>
    <x v="8"/>
    <x v="6"/>
  </r>
  <r>
    <x v="0"/>
    <x v="78"/>
    <x v="0"/>
    <x v="0"/>
    <s v="-1.898575"/>
    <x v="2"/>
    <x v="0"/>
    <x v="0"/>
    <x v="2804"/>
    <n v="9.1000000000000004E-3"/>
    <x v="3376"/>
    <n v="0.85099999999999953"/>
    <n v="8.5138635399999973"/>
    <n v="2"/>
    <n v="58.8"/>
    <x v="27"/>
    <x v="2"/>
    <x v="4"/>
  </r>
  <r>
    <x v="0"/>
    <x v="79"/>
    <x v="0"/>
    <x v="0"/>
    <s v="-1.898575"/>
    <x v="2"/>
    <x v="0"/>
    <x v="0"/>
    <x v="2805"/>
    <n v="1.2500000000000001E-2"/>
    <x v="3377"/>
    <n v="0.39099999999999985"/>
    <n v="2.6607549999999995"/>
    <n v="6"/>
    <n v="432"/>
    <x v="79"/>
    <x v="19"/>
    <x v="5"/>
  </r>
  <r>
    <x v="0"/>
    <x v="80"/>
    <x v="0"/>
    <x v="0"/>
    <s v="-1.898575"/>
    <x v="2"/>
    <x v="0"/>
    <x v="0"/>
    <x v="2806"/>
    <n v="1.0800000000000002E-2"/>
    <x v="3378"/>
    <n v="0.83949999999999969"/>
    <n v="6.5914181999999988"/>
    <n v="3"/>
    <n v="182.4"/>
    <x v="86"/>
    <x v="2"/>
    <x v="5"/>
  </r>
  <r>
    <x v="0"/>
    <x v="81"/>
    <x v="0"/>
    <x v="0"/>
    <s v="-1.898575"/>
    <x v="2"/>
    <x v="0"/>
    <x v="0"/>
    <x v="2807"/>
    <n v="8.8000000000000023E-3"/>
    <x v="3379"/>
    <n v="0.66699999999999959"/>
    <n v="2.5955371199999995"/>
    <n v="3"/>
    <n v="170.4"/>
    <x v="55"/>
    <x v="6"/>
    <x v="8"/>
  </r>
  <r>
    <x v="0"/>
    <x v="82"/>
    <x v="0"/>
    <x v="0"/>
    <s v="-1.898575"/>
    <x v="2"/>
    <x v="0"/>
    <x v="0"/>
    <x v="2808"/>
    <n v="8.7000000000000011E-3"/>
    <x v="3380"/>
    <n v="0.1265"/>
    <n v="1.0587291000000001"/>
    <n v="4"/>
    <n v="248.39999999999998"/>
    <x v="64"/>
    <x v="19"/>
    <x v="0"/>
  </r>
  <r>
    <x v="0"/>
    <x v="83"/>
    <x v="0"/>
    <x v="0"/>
    <s v="-1.898575"/>
    <x v="2"/>
    <x v="0"/>
    <x v="0"/>
    <x v="2809"/>
    <n v="7.0000000000000036E-3"/>
    <x v="3381"/>
    <n v="4.6000000000000069E-2"/>
    <n v="0.38421040000000078"/>
    <n v="2"/>
    <n v="78"/>
    <x v="19"/>
    <x v="2"/>
    <x v="3"/>
  </r>
  <r>
    <x v="0"/>
    <x v="84"/>
    <x v="0"/>
    <x v="0"/>
    <s v="-1.898575"/>
    <x v="2"/>
    <x v="0"/>
    <x v="0"/>
    <x v="2810"/>
    <n v="1.4800000000000004E-2"/>
    <x v="3382"/>
    <n v="0.19550000000000003"/>
    <n v="2.8129634800000014"/>
    <n v="2"/>
    <n v="37.199999999999996"/>
    <x v="2"/>
    <x v="8"/>
    <x v="0"/>
  </r>
  <r>
    <x v="0"/>
    <x v="85"/>
    <x v="0"/>
    <x v="0"/>
    <s v="-1.898575"/>
    <x v="2"/>
    <x v="0"/>
    <x v="0"/>
    <x v="2811"/>
    <n v="1.2100000000000003E-2"/>
    <x v="3383"/>
    <n v="1.2649999999999995"/>
    <n v="7.7022307999999997"/>
    <n v="6"/>
    <n v="331.2"/>
    <x v="64"/>
    <x v="2"/>
    <x v="8"/>
  </r>
  <r>
    <x v="0"/>
    <x v="86"/>
    <x v="0"/>
    <x v="0"/>
    <s v="-1.898575"/>
    <x v="2"/>
    <x v="0"/>
    <x v="0"/>
    <x v="2812"/>
    <n v="1.14E-2"/>
    <x v="3384"/>
    <n v="1.0464999999999995"/>
    <n v="8.6445504599999996"/>
    <n v="6"/>
    <n v="259.2"/>
    <x v="9"/>
    <x v="19"/>
    <x v="8"/>
  </r>
  <r>
    <x v="0"/>
    <x v="87"/>
    <x v="0"/>
    <x v="0"/>
    <s v="-1.898575"/>
    <x v="2"/>
    <x v="0"/>
    <x v="0"/>
    <x v="2813"/>
    <n v="1.38E-2"/>
    <x v="3385"/>
    <n v="1.2419999999999995"/>
    <n v="16.022098079999996"/>
    <n v="2"/>
    <n v="0"/>
    <x v="17"/>
    <x v="7"/>
    <x v="2"/>
  </r>
  <r>
    <x v="0"/>
    <x v="88"/>
    <x v="0"/>
    <x v="0"/>
    <s v="-1.898575"/>
    <x v="2"/>
    <x v="0"/>
    <x v="0"/>
    <x v="966"/>
    <n v="1.3500000000000002E-2"/>
    <x v="3386"/>
    <n v="0.10349999999999999"/>
    <n v="1.4293867500000002"/>
    <n v="6"/>
    <n v="300"/>
    <x v="77"/>
    <x v="9"/>
    <x v="8"/>
  </r>
  <r>
    <x v="0"/>
    <x v="89"/>
    <x v="0"/>
    <x v="0"/>
    <s v="-1.898575"/>
    <x v="2"/>
    <x v="0"/>
    <x v="0"/>
    <x v="2814"/>
    <n v="1.55E-2"/>
    <x v="3387"/>
    <n v="0.24150000000000005"/>
    <n v="4.1550075000000009"/>
    <n v="3"/>
    <n v="52.8"/>
    <x v="77"/>
    <x v="16"/>
    <x v="5"/>
  </r>
  <r>
    <x v="0"/>
    <x v="90"/>
    <x v="0"/>
    <x v="0"/>
    <s v="-1.898575"/>
    <x v="2"/>
    <x v="0"/>
    <x v="0"/>
    <x v="86"/>
    <n v="1.09E-2"/>
    <x v="3388"/>
    <n v="0.80499999999999972"/>
    <n v="9.6940675999999986"/>
    <n v="2"/>
    <n v="54"/>
    <x v="22"/>
    <x v="17"/>
    <x v="4"/>
  </r>
  <r>
    <x v="0"/>
    <x v="91"/>
    <x v="0"/>
    <x v="0"/>
    <s v="-1.898575"/>
    <x v="2"/>
    <x v="0"/>
    <x v="0"/>
    <x v="2815"/>
    <n v="1.2699999999999999E-2"/>
    <x v="3389"/>
    <n v="0.43699999999999972"/>
    <n v="2.1622410399999987"/>
    <n v="3"/>
    <n v="60"/>
    <x v="64"/>
    <x v="6"/>
    <x v="5"/>
  </r>
  <r>
    <x v="1"/>
    <x v="92"/>
    <x v="0"/>
    <x v="0"/>
    <s v="-1.898575"/>
    <x v="2"/>
    <x v="0"/>
    <x v="0"/>
    <x v="2816"/>
    <n v="1.3300000000000003E-2"/>
    <x v="3390"/>
    <n v="0.72449999999999981"/>
    <n v="2.9938585949999981"/>
    <n v="2"/>
    <n v="25.2"/>
    <x v="46"/>
    <x v="2"/>
    <x v="1"/>
  </r>
  <r>
    <x v="1"/>
    <x v="93"/>
    <x v="0"/>
    <x v="0"/>
    <s v="-1.898575"/>
    <x v="2"/>
    <x v="0"/>
    <x v="0"/>
    <x v="2229"/>
    <n v="8.0000000000000002E-3"/>
    <x v="3391"/>
    <n v="1.4604999999999997"/>
    <n v="6.9087491999999981"/>
    <n v="5"/>
    <n v="387.59999999999997"/>
    <x v="12"/>
    <x v="19"/>
    <x v="3"/>
  </r>
  <r>
    <x v="1"/>
    <x v="94"/>
    <x v="0"/>
    <x v="0"/>
    <s v="-1.898575"/>
    <x v="2"/>
    <x v="0"/>
    <x v="0"/>
    <x v="2817"/>
    <n v="1.4400000000000003E-2"/>
    <x v="3392"/>
    <n v="0.81649999999999978"/>
    <n v="1.5331910399999997"/>
    <n v="5"/>
    <n v="276"/>
    <x v="11"/>
    <x v="5"/>
    <x v="4"/>
  </r>
  <r>
    <x v="1"/>
    <x v="95"/>
    <x v="0"/>
    <x v="0"/>
    <s v="-1.898575"/>
    <x v="2"/>
    <x v="0"/>
    <x v="0"/>
    <x v="2818"/>
    <n v="7.1000000000000021E-3"/>
    <x v="3393"/>
    <n v="1.3339999999999996"/>
    <n v="3.6341761799999994"/>
    <n v="1"/>
    <n v="31.2"/>
    <x v="71"/>
    <x v="2"/>
    <x v="1"/>
  </r>
  <r>
    <x v="1"/>
    <x v="96"/>
    <x v="0"/>
    <x v="0"/>
    <s v="-1.898575"/>
    <x v="2"/>
    <x v="0"/>
    <x v="0"/>
    <x v="2819"/>
    <n v="1.3400000000000002E-2"/>
    <x v="3394"/>
    <n v="1.1269999999999998"/>
    <n v="11.222147579999998"/>
    <n v="3"/>
    <n v="94.8"/>
    <x v="38"/>
    <x v="2"/>
    <x v="4"/>
  </r>
  <r>
    <x v="1"/>
    <x v="97"/>
    <x v="0"/>
    <x v="0"/>
    <s v="-1.898575"/>
    <x v="2"/>
    <x v="0"/>
    <x v="0"/>
    <x v="2820"/>
    <n v="5.8000000000000005E-3"/>
    <x v="3395"/>
    <n v="0.16100000000000006"/>
    <n v="0.12307484000000006"/>
    <n v="5"/>
    <n v="260.39999999999998"/>
    <x v="21"/>
    <x v="4"/>
    <x v="2"/>
  </r>
  <r>
    <x v="1"/>
    <x v="98"/>
    <x v="0"/>
    <x v="0"/>
    <s v="-1.898575"/>
    <x v="2"/>
    <x v="0"/>
    <x v="0"/>
    <x v="2821"/>
    <n v="1.1200000000000002E-2"/>
    <x v="3396"/>
    <n v="0.82799999999999963"/>
    <n v="2.0522476799999989"/>
    <n v="6"/>
    <n v="388.8"/>
    <x v="27"/>
    <x v="5"/>
    <x v="3"/>
  </r>
  <r>
    <x v="1"/>
    <x v="99"/>
    <x v="0"/>
    <x v="0"/>
    <s v="-1.898575"/>
    <x v="2"/>
    <x v="0"/>
    <x v="0"/>
    <x v="2822"/>
    <n v="1.2200000000000003E-2"/>
    <x v="3397"/>
    <n v="1.4489999999999996"/>
    <n v="5.0558507999999982"/>
    <n v="4"/>
    <n v="69.599999999999994"/>
    <x v="15"/>
    <x v="3"/>
    <x v="0"/>
  </r>
  <r>
    <x v="1"/>
    <x v="100"/>
    <x v="0"/>
    <x v="0"/>
    <s v="-1.898575"/>
    <x v="2"/>
    <x v="0"/>
    <x v="0"/>
    <x v="2823"/>
    <n v="1.1800000000000001E-2"/>
    <x v="3398"/>
    <n v="0.34500000000000003"/>
    <n v="0.32079480000000088"/>
    <n v="1"/>
    <n v="26.4"/>
    <x v="22"/>
    <x v="8"/>
    <x v="0"/>
  </r>
  <r>
    <x v="1"/>
    <x v="101"/>
    <x v="0"/>
    <x v="0"/>
    <s v="-1.898575"/>
    <x v="2"/>
    <x v="0"/>
    <x v="0"/>
    <x v="2824"/>
    <n v="1.1200000000000002E-2"/>
    <x v="3399"/>
    <n v="1.4374999999999996"/>
    <n v="8.4235199999999946"/>
    <n v="1"/>
    <n v="7.1999999999999993"/>
    <x v="16"/>
    <x v="2"/>
    <x v="3"/>
  </r>
  <r>
    <x v="1"/>
    <x v="102"/>
    <x v="0"/>
    <x v="0"/>
    <s v="-1.898575"/>
    <x v="2"/>
    <x v="0"/>
    <x v="0"/>
    <x v="2825"/>
    <n v="1.3500000000000002E-2"/>
    <x v="3400"/>
    <n v="0.26450000000000001"/>
    <n v="1.0762240499999995"/>
    <n v="4"/>
    <n v="140.4"/>
    <x v="9"/>
    <x v="0"/>
    <x v="2"/>
  </r>
  <r>
    <x v="1"/>
    <x v="103"/>
    <x v="0"/>
    <x v="0"/>
    <s v="-1.898575"/>
    <x v="2"/>
    <x v="0"/>
    <x v="0"/>
    <x v="2826"/>
    <n v="1.0200000000000002E-2"/>
    <x v="3401"/>
    <n v="0.29900000000000004"/>
    <n v="0.23635949999999972"/>
    <n v="2"/>
    <n v="2.4"/>
    <x v="63"/>
    <x v="2"/>
    <x v="4"/>
  </r>
  <r>
    <x v="1"/>
    <x v="104"/>
    <x v="0"/>
    <x v="0"/>
    <s v="-1.898575"/>
    <x v="2"/>
    <x v="0"/>
    <x v="0"/>
    <x v="2827"/>
    <n v="8.8999999999999982E-3"/>
    <x v="3402"/>
    <n v="0.29900000000000004"/>
    <n v="0.54712215999999969"/>
    <n v="4"/>
    <n v="140.4"/>
    <x v="28"/>
    <x v="16"/>
    <x v="0"/>
  </r>
  <r>
    <x v="1"/>
    <x v="105"/>
    <x v="0"/>
    <x v="0"/>
    <s v="-1.898575"/>
    <x v="2"/>
    <x v="0"/>
    <x v="0"/>
    <x v="2828"/>
    <n v="1.24E-2"/>
    <x v="3403"/>
    <n v="1.2419999999999995"/>
    <n v="6.6177237599999943"/>
    <n v="3"/>
    <n v="130.79999999999998"/>
    <x v="3"/>
    <x v="4"/>
    <x v="4"/>
  </r>
  <r>
    <x v="1"/>
    <x v="106"/>
    <x v="0"/>
    <x v="0"/>
    <s v="-1.898575"/>
    <x v="2"/>
    <x v="0"/>
    <x v="0"/>
    <x v="2829"/>
    <n v="1.1700000000000002E-2"/>
    <x v="3404"/>
    <n v="0.52899999999999991"/>
    <n v="1.7534286899999998"/>
    <n v="1"/>
    <n v="37.199999999999996"/>
    <x v="28"/>
    <x v="16"/>
    <x v="4"/>
  </r>
  <r>
    <x v="1"/>
    <x v="107"/>
    <x v="0"/>
    <x v="0"/>
    <s v="-1.898575"/>
    <x v="2"/>
    <x v="0"/>
    <x v="0"/>
    <x v="2830"/>
    <n v="7.7000000000000028E-3"/>
    <x v="3405"/>
    <n v="0.35650000000000004"/>
    <n v="1.4062891150000005"/>
    <n v="4"/>
    <n v="326.39999999999998"/>
    <x v="34"/>
    <x v="9"/>
    <x v="8"/>
  </r>
  <r>
    <x v="1"/>
    <x v="108"/>
    <x v="0"/>
    <x v="0"/>
    <s v="-1.898575"/>
    <x v="2"/>
    <x v="0"/>
    <x v="0"/>
    <x v="2831"/>
    <n v="7.9000000000000008E-3"/>
    <x v="3406"/>
    <n v="0.41400000000000009"/>
    <n v="0.76204980000000022"/>
    <n v="4"/>
    <n v="180"/>
    <x v="46"/>
    <x v="11"/>
    <x v="4"/>
  </r>
  <r>
    <x v="1"/>
    <x v="109"/>
    <x v="0"/>
    <x v="0"/>
    <s v="-1.898575"/>
    <x v="2"/>
    <x v="0"/>
    <x v="0"/>
    <x v="2832"/>
    <n v="9.7999999999999997E-3"/>
    <x v="3407"/>
    <n v="1.5524999999999998"/>
    <n v="6.0538495499999962"/>
    <n v="1"/>
    <n v="51.6"/>
    <x v="0"/>
    <x v="6"/>
    <x v="4"/>
  </r>
  <r>
    <x v="1"/>
    <x v="110"/>
    <x v="0"/>
    <x v="0"/>
    <s v="-1.898575"/>
    <x v="2"/>
    <x v="0"/>
    <x v="0"/>
    <x v="2833"/>
    <n v="1.44E-2"/>
    <x v="3408"/>
    <n v="0.14949999999999999"/>
    <n v="0.2751278399999999"/>
    <n v="5"/>
    <n v="162"/>
    <x v="35"/>
    <x v="0"/>
    <x v="0"/>
  </r>
  <r>
    <x v="1"/>
    <x v="111"/>
    <x v="0"/>
    <x v="0"/>
    <s v="-1.898575"/>
    <x v="2"/>
    <x v="0"/>
    <x v="0"/>
    <x v="2834"/>
    <n v="1.4000000000000002E-2"/>
    <x v="3409"/>
    <n v="0.66699999999999982"/>
    <n v="2.2803395999999991"/>
    <n v="6"/>
    <n v="241.2"/>
    <x v="3"/>
    <x v="8"/>
    <x v="7"/>
  </r>
  <r>
    <x v="1"/>
    <x v="112"/>
    <x v="0"/>
    <x v="0"/>
    <s v="-1.898575"/>
    <x v="2"/>
    <x v="0"/>
    <x v="0"/>
    <x v="2835"/>
    <n v="1.3500000000000003E-2"/>
    <x v="3410"/>
    <n v="1.4604999999999995"/>
    <n v="6.534130949999998"/>
    <n v="2"/>
    <n v="25.2"/>
    <x v="25"/>
    <x v="11"/>
    <x v="5"/>
  </r>
  <r>
    <x v="1"/>
    <x v="113"/>
    <x v="0"/>
    <x v="0"/>
    <s v="-1.898575"/>
    <x v="2"/>
    <x v="0"/>
    <x v="0"/>
    <x v="2836"/>
    <n v="1.2600000000000002E-2"/>
    <x v="3411"/>
    <n v="1.0119999999999996"/>
    <n v="1.023921360000001"/>
    <n v="1"/>
    <n v="24"/>
    <x v="20"/>
    <x v="11"/>
    <x v="4"/>
  </r>
  <r>
    <x v="1"/>
    <x v="114"/>
    <x v="0"/>
    <x v="0"/>
    <s v="-1.898575"/>
    <x v="2"/>
    <x v="0"/>
    <x v="0"/>
    <x v="2837"/>
    <n v="1.4800000000000002E-2"/>
    <x v="3412"/>
    <n v="1.2534999999999998"/>
    <n v="2.5972520000000001"/>
    <n v="2"/>
    <n v="88.8"/>
    <x v="16"/>
    <x v="4"/>
    <x v="6"/>
  </r>
  <r>
    <x v="1"/>
    <x v="115"/>
    <x v="0"/>
    <x v="0"/>
    <s v="-1.898575"/>
    <x v="2"/>
    <x v="0"/>
    <x v="0"/>
    <x v="2838"/>
    <n v="1.0499999999999999E-2"/>
    <x v="3413"/>
    <n v="0.78199999999999958"/>
    <n v="1.169246399999998"/>
    <n v="1"/>
    <n v="37.199999999999996"/>
    <x v="28"/>
    <x v="9"/>
    <x v="3"/>
  </r>
  <r>
    <x v="1"/>
    <x v="116"/>
    <x v="0"/>
    <x v="0"/>
    <s v="-1.898575"/>
    <x v="2"/>
    <x v="0"/>
    <x v="0"/>
    <x v="2839"/>
    <n v="7.8000000000000022E-3"/>
    <x v="3414"/>
    <n v="0.89699999999999969"/>
    <n v="3.677412959999999"/>
    <n v="1"/>
    <n v="36"/>
    <x v="11"/>
    <x v="4"/>
    <x v="0"/>
  </r>
  <r>
    <x v="1"/>
    <x v="117"/>
    <x v="0"/>
    <x v="0"/>
    <s v="-1.898575"/>
    <x v="2"/>
    <x v="0"/>
    <x v="0"/>
    <x v="2840"/>
    <n v="5.3999999999999994E-3"/>
    <x v="3415"/>
    <n v="0.28750000000000003"/>
    <n v="0.4972657499999999"/>
    <n v="5"/>
    <n v="208.79999999999998"/>
    <x v="53"/>
    <x v="16"/>
    <x v="1"/>
  </r>
  <r>
    <x v="1"/>
    <x v="118"/>
    <x v="0"/>
    <x v="0"/>
    <s v="-1.898575"/>
    <x v="2"/>
    <x v="0"/>
    <x v="0"/>
    <x v="2841"/>
    <n v="1.3000000000000001E-2"/>
    <x v="3416"/>
    <n v="1.0004999999999997"/>
    <n v="1.1562778499999995"/>
    <n v="2"/>
    <n v="129.6"/>
    <x v="41"/>
    <x v="11"/>
    <x v="4"/>
  </r>
  <r>
    <x v="1"/>
    <x v="119"/>
    <x v="0"/>
    <x v="0"/>
    <s v="-1.898575"/>
    <x v="2"/>
    <x v="0"/>
    <x v="0"/>
    <x v="2842"/>
    <n v="1.7000000000000001E-2"/>
    <x v="3417"/>
    <n v="0.55199999999999982"/>
    <n v="2.7617111999999997"/>
    <n v="1"/>
    <n v="45.6"/>
    <x v="37"/>
    <x v="2"/>
    <x v="8"/>
  </r>
  <r>
    <x v="1"/>
    <x v="120"/>
    <x v="0"/>
    <x v="0"/>
    <s v="-1.898575"/>
    <x v="2"/>
    <x v="0"/>
    <x v="0"/>
    <x v="883"/>
    <n v="5.2000000000000006E-3"/>
    <x v="3418"/>
    <n v="0.28750000000000009"/>
    <n v="0.55524300000000004"/>
    <n v="2"/>
    <n v="16.8"/>
    <x v="45"/>
    <x v="11"/>
    <x v="2"/>
  </r>
  <r>
    <x v="1"/>
    <x v="121"/>
    <x v="0"/>
    <x v="0"/>
    <s v="-1.898575"/>
    <x v="2"/>
    <x v="0"/>
    <x v="0"/>
    <x v="2843"/>
    <n v="8.6999999999999994E-3"/>
    <x v="3419"/>
    <n v="0.14949999999999999"/>
    <n v="0.148924425"/>
    <n v="2"/>
    <n v="32.4"/>
    <x v="41"/>
    <x v="9"/>
    <x v="0"/>
  </r>
  <r>
    <x v="1"/>
    <x v="122"/>
    <x v="0"/>
    <x v="0"/>
    <s v="-1.898575"/>
    <x v="2"/>
    <x v="0"/>
    <x v="0"/>
    <x v="2844"/>
    <n v="1.4900000000000002E-2"/>
    <x v="3420"/>
    <n v="0.25300000000000006"/>
    <n v="2.4005449600000004"/>
    <n v="1"/>
    <n v="2.4"/>
    <x v="12"/>
    <x v="5"/>
    <x v="4"/>
  </r>
  <r>
    <x v="1"/>
    <x v="123"/>
    <x v="0"/>
    <x v="0"/>
    <s v="-1.898575"/>
    <x v="2"/>
    <x v="0"/>
    <x v="0"/>
    <x v="2251"/>
    <n v="1.3700000000000004E-2"/>
    <x v="3421"/>
    <n v="1.4375"/>
    <n v="3.1490306250000009"/>
    <n v="2"/>
    <n v="64.8"/>
    <x v="14"/>
    <x v="9"/>
    <x v="8"/>
  </r>
  <r>
    <x v="1"/>
    <x v="124"/>
    <x v="0"/>
    <x v="0"/>
    <s v="-1.898575"/>
    <x v="2"/>
    <x v="0"/>
    <x v="0"/>
    <x v="2845"/>
    <n v="1.0800000000000001E-2"/>
    <x v="3422"/>
    <n v="0.97749999999999959"/>
    <n v="1.2900653999999996"/>
    <n v="2"/>
    <n v="8.4"/>
    <x v="63"/>
    <x v="16"/>
    <x v="5"/>
  </r>
  <r>
    <x v="1"/>
    <x v="125"/>
    <x v="0"/>
    <x v="0"/>
    <s v="-1.898575"/>
    <x v="2"/>
    <x v="0"/>
    <x v="0"/>
    <x v="2846"/>
    <n v="1.4400000000000003E-2"/>
    <x v="3423"/>
    <n v="0.67849999999999977"/>
    <n v="3.5241832799999981"/>
    <n v="4"/>
    <n v="151.19999999999999"/>
    <x v="10"/>
    <x v="5"/>
    <x v="5"/>
  </r>
  <r>
    <x v="1"/>
    <x v="126"/>
    <x v="0"/>
    <x v="0"/>
    <s v="-1.898575"/>
    <x v="2"/>
    <x v="0"/>
    <x v="0"/>
    <x v="2847"/>
    <n v="1.4200000000000001E-2"/>
    <x v="3424"/>
    <n v="0.161"/>
    <n v="1.2576386199999998"/>
    <n v="3"/>
    <n v="111.6"/>
    <x v="78"/>
    <x v="11"/>
    <x v="7"/>
  </r>
  <r>
    <x v="1"/>
    <x v="127"/>
    <x v="0"/>
    <x v="0"/>
    <s v="-1.898575"/>
    <x v="2"/>
    <x v="0"/>
    <x v="0"/>
    <x v="2848"/>
    <n v="7.3000000000000009E-3"/>
    <x v="3425"/>
    <n v="0.44849999999999995"/>
    <n v="0.85714628999999987"/>
    <n v="2"/>
    <n v="3.5999999999999996"/>
    <x v="44"/>
    <x v="9"/>
    <x v="9"/>
  </r>
  <r>
    <x v="1"/>
    <x v="128"/>
    <x v="0"/>
    <x v="0"/>
    <s v="-1.898575"/>
    <x v="2"/>
    <x v="0"/>
    <x v="0"/>
    <x v="2849"/>
    <n v="7.0999999999999995E-3"/>
    <x v="3426"/>
    <n v="0.89699999999999969"/>
    <n v="4.0823366999999982"/>
    <n v="3"/>
    <n v="38.4"/>
    <x v="60"/>
    <x v="19"/>
    <x v="0"/>
  </r>
  <r>
    <x v="1"/>
    <x v="129"/>
    <x v="0"/>
    <x v="0"/>
    <s v="-1.898575"/>
    <x v="2"/>
    <x v="0"/>
    <x v="0"/>
    <x v="2850"/>
    <n v="1.4000000000000002E-2"/>
    <x v="3427"/>
    <n v="0.59799999999999986"/>
    <n v="2.4873211999999993"/>
    <n v="4"/>
    <n v="111.6"/>
    <x v="14"/>
    <x v="9"/>
    <x v="0"/>
  </r>
  <r>
    <x v="1"/>
    <x v="130"/>
    <x v="0"/>
    <x v="0"/>
    <s v="-1.898575"/>
    <x v="2"/>
    <x v="0"/>
    <x v="0"/>
    <x v="2851"/>
    <n v="1.03E-2"/>
    <x v="3428"/>
    <n v="0.74749999999999972"/>
    <n v="3.3476338999999986"/>
    <n v="1"/>
    <n v="69.599999999999994"/>
    <x v="9"/>
    <x v="7"/>
    <x v="10"/>
  </r>
  <r>
    <x v="1"/>
    <x v="131"/>
    <x v="0"/>
    <x v="0"/>
    <s v="-1.898575"/>
    <x v="2"/>
    <x v="0"/>
    <x v="0"/>
    <x v="2852"/>
    <n v="1.4200000000000001E-2"/>
    <x v="3429"/>
    <n v="0.89699999999999969"/>
    <n v="4.9815971399999972"/>
    <n v="2"/>
    <n v="40.799999999999997"/>
    <x v="64"/>
    <x v="5"/>
    <x v="0"/>
  </r>
  <r>
    <x v="1"/>
    <x v="132"/>
    <x v="0"/>
    <x v="0"/>
    <s v="-1.898575"/>
    <x v="2"/>
    <x v="0"/>
    <x v="0"/>
    <x v="2853"/>
    <n v="9.1999999999999998E-3"/>
    <x v="3430"/>
    <n v="0.32200000000000001"/>
    <n v="0.19403720000000002"/>
    <n v="5"/>
    <n v="255.6"/>
    <x v="107"/>
    <x v="4"/>
    <x v="0"/>
  </r>
  <r>
    <x v="1"/>
    <x v="133"/>
    <x v="0"/>
    <x v="0"/>
    <s v="-1.898575"/>
    <x v="2"/>
    <x v="0"/>
    <x v="0"/>
    <x v="2854"/>
    <n v="6.5999999999999991E-3"/>
    <x v="3431"/>
    <n v="0.60949999999999971"/>
    <n v="9.6544799999999487E-2"/>
    <n v="6"/>
    <n v="235.2"/>
    <x v="2"/>
    <x v="2"/>
    <x v="8"/>
  </r>
  <r>
    <x v="1"/>
    <x v="134"/>
    <x v="0"/>
    <x v="0"/>
    <s v="-1.898575"/>
    <x v="2"/>
    <x v="0"/>
    <x v="0"/>
    <x v="2855"/>
    <n v="1.14E-2"/>
    <x v="3432"/>
    <n v="1.0809999999999997"/>
    <n v="5.8412915999999973"/>
    <n v="4"/>
    <n v="103.2"/>
    <x v="38"/>
    <x v="11"/>
    <x v="3"/>
  </r>
  <r>
    <x v="1"/>
    <x v="135"/>
    <x v="0"/>
    <x v="0"/>
    <s v="-1.898575"/>
    <x v="2"/>
    <x v="0"/>
    <x v="0"/>
    <x v="2856"/>
    <n v="1.6E-2"/>
    <x v="3433"/>
    <n v="1.2074999999999998"/>
    <n v="3.6785279999999991"/>
    <n v="6"/>
    <n v="152.4"/>
    <x v="7"/>
    <x v="0"/>
    <x v="8"/>
  </r>
  <r>
    <x v="1"/>
    <x v="136"/>
    <x v="0"/>
    <x v="0"/>
    <s v="-1.898575"/>
    <x v="2"/>
    <x v="0"/>
    <x v="0"/>
    <x v="2857"/>
    <n v="1.14E-2"/>
    <x v="3434"/>
    <n v="0.70149999999999979"/>
    <n v="1.4306811899999994"/>
    <n v="4"/>
    <n v="181.2"/>
    <x v="87"/>
    <x v="19"/>
    <x v="8"/>
  </r>
  <r>
    <x v="1"/>
    <x v="137"/>
    <x v="0"/>
    <x v="0"/>
    <s v="-1.898575"/>
    <x v="2"/>
    <x v="0"/>
    <x v="0"/>
    <x v="2858"/>
    <n v="1.1800000000000001E-2"/>
    <x v="3435"/>
    <n v="0.98899999999999977"/>
    <n v="4.0518934399999971"/>
    <n v="1"/>
    <n v="66"/>
    <x v="67"/>
    <x v="8"/>
    <x v="6"/>
  </r>
  <r>
    <x v="1"/>
    <x v="138"/>
    <x v="0"/>
    <x v="0"/>
    <s v="-1.898575"/>
    <x v="2"/>
    <x v="0"/>
    <x v="0"/>
    <x v="2859"/>
    <n v="1.15E-2"/>
    <x v="3436"/>
    <n v="1.2304999999999997"/>
    <n v="7.8013084749999972"/>
    <n v="5"/>
    <n v="381.59999999999997"/>
    <x v="9"/>
    <x v="16"/>
    <x v="4"/>
  </r>
  <r>
    <x v="1"/>
    <x v="139"/>
    <x v="0"/>
    <x v="0"/>
    <s v="-1.898575"/>
    <x v="2"/>
    <x v="0"/>
    <x v="0"/>
    <x v="2860"/>
    <n v="1.14E-2"/>
    <x v="3437"/>
    <n v="0.18400000000000002"/>
    <n v="0.87260160000000009"/>
    <n v="4"/>
    <n v="348"/>
    <x v="20"/>
    <x v="16"/>
    <x v="0"/>
  </r>
  <r>
    <x v="1"/>
    <x v="140"/>
    <x v="0"/>
    <x v="0"/>
    <s v="-1.898575"/>
    <x v="2"/>
    <x v="0"/>
    <x v="0"/>
    <x v="949"/>
    <n v="8.6999999999999994E-3"/>
    <x v="3438"/>
    <n v="0.63249999999999973"/>
    <n v="1.6222106999999988"/>
    <n v="2"/>
    <n v="117.6"/>
    <x v="42"/>
    <x v="6"/>
    <x v="4"/>
  </r>
  <r>
    <x v="1"/>
    <x v="141"/>
    <x v="0"/>
    <x v="0"/>
    <s v="-1.898575"/>
    <x v="2"/>
    <x v="0"/>
    <x v="0"/>
    <x v="2861"/>
    <n v="1.4000000000000002E-2"/>
    <x v="3439"/>
    <n v="0.64399999999999991"/>
    <n v="6.2300560000000003"/>
    <n v="6"/>
    <n v="376.8"/>
    <x v="67"/>
    <x v="17"/>
    <x v="0"/>
  </r>
  <r>
    <x v="1"/>
    <x v="142"/>
    <x v="0"/>
    <x v="0"/>
    <s v="-1.898575"/>
    <x v="2"/>
    <x v="0"/>
    <x v="0"/>
    <x v="2862"/>
    <n v="1.0600000000000002E-2"/>
    <x v="3440"/>
    <n v="1.5064999999999997"/>
    <n v="14.146848509999996"/>
    <n v="3"/>
    <n v="94.8"/>
    <x v="20"/>
    <x v="8"/>
    <x v="8"/>
  </r>
  <r>
    <x v="1"/>
    <x v="143"/>
    <x v="0"/>
    <x v="0"/>
    <s v="-1.898575"/>
    <x v="2"/>
    <x v="0"/>
    <x v="0"/>
    <x v="2863"/>
    <n v="9.4000000000000004E-3"/>
    <x v="3441"/>
    <n v="1.1959999999999997"/>
    <n v="0.78359527999999989"/>
    <n v="5"/>
    <n v="186"/>
    <x v="46"/>
    <x v="3"/>
    <x v="3"/>
  </r>
  <r>
    <x v="1"/>
    <x v="144"/>
    <x v="0"/>
    <x v="0"/>
    <s v="-1.898575"/>
    <x v="2"/>
    <x v="0"/>
    <x v="0"/>
    <x v="2864"/>
    <n v="1.1300000000000001E-2"/>
    <x v="3442"/>
    <n v="0.98899999999999977"/>
    <n v="2.6352300599999992"/>
    <n v="1"/>
    <n v="4.8"/>
    <x v="77"/>
    <x v="4"/>
    <x v="2"/>
  </r>
  <r>
    <x v="1"/>
    <x v="145"/>
    <x v="0"/>
    <x v="0"/>
    <s v="-1.898575"/>
    <x v="2"/>
    <x v="0"/>
    <x v="0"/>
    <x v="2865"/>
    <n v="1.2600000000000004E-2"/>
    <x v="3443"/>
    <n v="0.81649999999999967"/>
    <n v="5.3219306699999986"/>
    <n v="2"/>
    <n v="78"/>
    <x v="54"/>
    <x v="6"/>
    <x v="0"/>
  </r>
  <r>
    <x v="1"/>
    <x v="146"/>
    <x v="0"/>
    <x v="0"/>
    <s v="-1.898575"/>
    <x v="2"/>
    <x v="0"/>
    <x v="0"/>
    <x v="2866"/>
    <n v="9.1000000000000004E-3"/>
    <x v="3444"/>
    <n v="1.2534999999999998"/>
    <n v="5.0794703049999992"/>
    <n v="1"/>
    <n v="44.4"/>
    <x v="17"/>
    <x v="6"/>
    <x v="8"/>
  </r>
  <r>
    <x v="1"/>
    <x v="147"/>
    <x v="0"/>
    <x v="0"/>
    <s v="-1.898575"/>
    <x v="2"/>
    <x v="0"/>
    <x v="0"/>
    <x v="2867"/>
    <n v="1.4000000000000002E-2"/>
    <x v="3445"/>
    <n v="0.13800000000000001"/>
    <n v="3.55488000000002E-2"/>
    <n v="2"/>
    <n v="58.8"/>
    <x v="19"/>
    <x v="11"/>
    <x v="5"/>
  </r>
  <r>
    <x v="1"/>
    <x v="148"/>
    <x v="0"/>
    <x v="0"/>
    <s v="-1.898575"/>
    <x v="2"/>
    <x v="0"/>
    <x v="0"/>
    <x v="2868"/>
    <n v="1.5600000000000001E-2"/>
    <x v="3446"/>
    <n v="0.60949999999999982"/>
    <n v="2.3190499799999995"/>
    <n v="4"/>
    <n v="118.8"/>
    <x v="35"/>
    <x v="17"/>
    <x v="4"/>
  </r>
  <r>
    <x v="1"/>
    <x v="149"/>
    <x v="0"/>
    <x v="0"/>
    <s v="-1.898575"/>
    <x v="2"/>
    <x v="0"/>
    <x v="0"/>
    <x v="2869"/>
    <n v="1.1299999999999999E-2"/>
    <x v="3447"/>
    <n v="1.0464999999999998"/>
    <n v="3.3891739699999981"/>
    <n v="1"/>
    <n v="64.8"/>
    <x v="2"/>
    <x v="4"/>
    <x v="8"/>
  </r>
  <r>
    <x v="1"/>
    <x v="150"/>
    <x v="0"/>
    <x v="0"/>
    <s v="-1.898575"/>
    <x v="2"/>
    <x v="0"/>
    <x v="0"/>
    <x v="2870"/>
    <n v="8.2000000000000024E-3"/>
    <x v="3448"/>
    <n v="0.48299999999999987"/>
    <n v="0.39804030000000001"/>
    <n v="1"/>
    <n v="62.4"/>
    <x v="26"/>
    <x v="2"/>
    <x v="8"/>
  </r>
  <r>
    <x v="1"/>
    <x v="151"/>
    <x v="0"/>
    <x v="0"/>
    <s v="-1.898575"/>
    <x v="2"/>
    <x v="0"/>
    <x v="0"/>
    <x v="2871"/>
    <n v="1.2400000000000001E-2"/>
    <x v="3449"/>
    <n v="1.1499999999999995"/>
    <n v="0.15971199999999897"/>
    <n v="5"/>
    <n v="326.39999999999998"/>
    <x v="34"/>
    <x v="4"/>
    <x v="5"/>
  </r>
  <r>
    <x v="1"/>
    <x v="152"/>
    <x v="0"/>
    <x v="0"/>
    <s v="-1.898575"/>
    <x v="2"/>
    <x v="0"/>
    <x v="0"/>
    <x v="2872"/>
    <n v="5.0000000000000018E-3"/>
    <x v="3450"/>
    <n v="1.5984999999999996"/>
    <n v="2.4632884999999991"/>
    <n v="5"/>
    <n v="309.59999999999997"/>
    <x v="2"/>
    <x v="9"/>
    <x v="5"/>
  </r>
  <r>
    <x v="1"/>
    <x v="153"/>
    <x v="0"/>
    <x v="0"/>
    <s v="-1.898575"/>
    <x v="2"/>
    <x v="0"/>
    <x v="0"/>
    <x v="2873"/>
    <n v="1.0700000000000001E-2"/>
    <x v="3451"/>
    <n v="0.82799999999999963"/>
    <n v="3.8317769999999975"/>
    <n v="5"/>
    <n v="415.2"/>
    <x v="56"/>
    <x v="8"/>
    <x v="4"/>
  </r>
  <r>
    <x v="1"/>
    <x v="154"/>
    <x v="0"/>
    <x v="0"/>
    <s v="-1.898575"/>
    <x v="2"/>
    <x v="0"/>
    <x v="0"/>
    <x v="2874"/>
    <n v="1.5199999999999998E-2"/>
    <x v="3452"/>
    <n v="1.1499999999999997"/>
    <n v="7.6107919999999964"/>
    <n v="2"/>
    <n v="75.599999999999994"/>
    <x v="11"/>
    <x v="3"/>
    <x v="0"/>
  </r>
  <r>
    <x v="1"/>
    <x v="155"/>
    <x v="0"/>
    <x v="0"/>
    <s v="-1.898575"/>
    <x v="2"/>
    <x v="0"/>
    <x v="0"/>
    <x v="2875"/>
    <n v="1.21E-2"/>
    <x v="3453"/>
    <n v="0.49449999999999988"/>
    <n v="0.10351368500000058"/>
    <n v="6"/>
    <n v="175.2"/>
    <x v="79"/>
    <x v="8"/>
    <x v="7"/>
  </r>
  <r>
    <x v="1"/>
    <x v="156"/>
    <x v="0"/>
    <x v="0"/>
    <s v="-1.898575"/>
    <x v="2"/>
    <x v="0"/>
    <x v="0"/>
    <x v="2876"/>
    <n v="9.0000000000000011E-3"/>
    <x v="3454"/>
    <n v="0.89699999999999969"/>
    <n v="0.39476969999999972"/>
    <n v="4"/>
    <n v="139.19999999999999"/>
    <x v="24"/>
    <x v="11"/>
    <x v="5"/>
  </r>
  <r>
    <x v="1"/>
    <x v="157"/>
    <x v="0"/>
    <x v="0"/>
    <s v="-1.898575"/>
    <x v="2"/>
    <x v="0"/>
    <x v="0"/>
    <x v="2877"/>
    <n v="1.47E-2"/>
    <x v="3455"/>
    <n v="0.25300000000000006"/>
    <n v="0.7088604599999998"/>
    <n v="2"/>
    <n v="67.2"/>
    <x v="25"/>
    <x v="9"/>
    <x v="0"/>
  </r>
  <r>
    <x v="1"/>
    <x v="158"/>
    <x v="0"/>
    <x v="0"/>
    <s v="-1.898575"/>
    <x v="2"/>
    <x v="0"/>
    <x v="0"/>
    <x v="2878"/>
    <n v="1.5600000000000001E-2"/>
    <x v="3456"/>
    <n v="0.29899999999999999"/>
    <n v="2.1628822800000003"/>
    <n v="5"/>
    <n v="201.6"/>
    <x v="29"/>
    <x v="11"/>
    <x v="4"/>
  </r>
  <r>
    <x v="1"/>
    <x v="159"/>
    <x v="0"/>
    <x v="0"/>
    <s v="-1.898575"/>
    <x v="2"/>
    <x v="0"/>
    <x v="0"/>
    <x v="2879"/>
    <n v="1.4800000000000002E-2"/>
    <x v="3457"/>
    <n v="0.55199999999999982"/>
    <n v="2.1494217599999987"/>
    <n v="2"/>
    <n v="73.2"/>
    <x v="2"/>
    <x v="2"/>
    <x v="5"/>
  </r>
  <r>
    <x v="1"/>
    <x v="160"/>
    <x v="0"/>
    <x v="0"/>
    <s v="-1.898575"/>
    <x v="2"/>
    <x v="0"/>
    <x v="0"/>
    <x v="2880"/>
    <n v="1.3200000000000002E-2"/>
    <x v="3458"/>
    <n v="1.4949999999999997"/>
    <n v="10.581370799999995"/>
    <n v="4"/>
    <n v="206.4"/>
    <x v="25"/>
    <x v="9"/>
    <x v="4"/>
  </r>
  <r>
    <x v="1"/>
    <x v="161"/>
    <x v="0"/>
    <x v="0"/>
    <s v="-1.898575"/>
    <x v="2"/>
    <x v="0"/>
    <x v="0"/>
    <x v="2881"/>
    <n v="1.3800000000000002E-2"/>
    <x v="3459"/>
    <n v="0.35650000000000004"/>
    <n v="1.8129094500000003"/>
    <n v="6"/>
    <n v="260.39999999999998"/>
    <x v="12"/>
    <x v="8"/>
    <x v="1"/>
  </r>
  <r>
    <x v="1"/>
    <x v="162"/>
    <x v="0"/>
    <x v="0"/>
    <s v="-1.898575"/>
    <x v="2"/>
    <x v="0"/>
    <x v="0"/>
    <x v="2882"/>
    <n v="1.14E-2"/>
    <x v="3460"/>
    <n v="1.5639999999999998"/>
    <n v="1.1571410399999995"/>
    <n v="3"/>
    <n v="218.4"/>
    <x v="17"/>
    <x v="11"/>
    <x v="5"/>
  </r>
  <r>
    <x v="1"/>
    <x v="163"/>
    <x v="0"/>
    <x v="0"/>
    <s v="-1.898575"/>
    <x v="2"/>
    <x v="0"/>
    <x v="0"/>
    <x v="2883"/>
    <n v="1.1900000000000001E-2"/>
    <x v="3461"/>
    <n v="0.54049999999999998"/>
    <n v="2.2839854449999994"/>
    <n v="1"/>
    <n v="6"/>
    <x v="3"/>
    <x v="19"/>
    <x v="2"/>
  </r>
  <r>
    <x v="1"/>
    <x v="164"/>
    <x v="0"/>
    <x v="0"/>
    <s v="-1.898575"/>
    <x v="2"/>
    <x v="0"/>
    <x v="0"/>
    <x v="2884"/>
    <n v="1.3600000000000001E-2"/>
    <x v="3462"/>
    <n v="1.3109999999999997"/>
    <n v="1.9202479199999984"/>
    <n v="2"/>
    <n v="28.799999999999997"/>
    <x v="59"/>
    <x v="0"/>
    <x v="0"/>
  </r>
  <r>
    <x v="1"/>
    <x v="165"/>
    <x v="0"/>
    <x v="0"/>
    <s v="-1.898575"/>
    <x v="2"/>
    <x v="0"/>
    <x v="0"/>
    <x v="2885"/>
    <n v="1.3500000000000003E-2"/>
    <x v="3463"/>
    <n v="0.13800000000000001"/>
    <n v="0.37315890000000002"/>
    <n v="6"/>
    <n v="223.2"/>
    <x v="7"/>
    <x v="5"/>
    <x v="8"/>
  </r>
  <r>
    <x v="1"/>
    <x v="166"/>
    <x v="0"/>
    <x v="0"/>
    <s v="-1.898575"/>
    <x v="2"/>
    <x v="0"/>
    <x v="0"/>
    <x v="2886"/>
    <n v="1.4800000000000001E-2"/>
    <x v="3464"/>
    <n v="0.77049999999999974"/>
    <n v="5.185125979999996"/>
    <n v="3"/>
    <n v="91.2"/>
    <x v="3"/>
    <x v="8"/>
    <x v="8"/>
  </r>
  <r>
    <x v="1"/>
    <x v="167"/>
    <x v="0"/>
    <x v="0"/>
    <s v="-1.898575"/>
    <x v="2"/>
    <x v="0"/>
    <x v="0"/>
    <x v="2887"/>
    <n v="1.3900000000000003E-2"/>
    <x v="3465"/>
    <n v="0.56349999999999989"/>
    <n v="1.3761966049999999"/>
    <n v="3"/>
    <n v="178.79999999999998"/>
    <x v="42"/>
    <x v="4"/>
    <x v="4"/>
  </r>
  <r>
    <x v="1"/>
    <x v="168"/>
    <x v="0"/>
    <x v="0"/>
    <s v="-1.898575"/>
    <x v="2"/>
    <x v="0"/>
    <x v="0"/>
    <x v="2888"/>
    <n v="1.0200000000000001E-2"/>
    <x v="3466"/>
    <n v="1.5754999999999995"/>
    <n v="2.0264396099999997"/>
    <n v="1"/>
    <n v="36"/>
    <x v="64"/>
    <x v="9"/>
    <x v="13"/>
  </r>
  <r>
    <x v="1"/>
    <x v="169"/>
    <x v="0"/>
    <x v="0"/>
    <s v="-1.898575"/>
    <x v="2"/>
    <x v="0"/>
    <x v="0"/>
    <x v="2889"/>
    <n v="1.5000000000000001E-2"/>
    <x v="3467"/>
    <n v="0.60949999999999982"/>
    <n v="3.7539104999999982"/>
    <n v="1"/>
    <n v="22.8"/>
    <x v="27"/>
    <x v="19"/>
    <x v="3"/>
  </r>
  <r>
    <x v="1"/>
    <x v="170"/>
    <x v="0"/>
    <x v="0"/>
    <s v="-1.898575"/>
    <x v="2"/>
    <x v="0"/>
    <x v="0"/>
    <x v="2890"/>
    <n v="1.37E-2"/>
    <x v="3468"/>
    <n v="0.88549999999999973"/>
    <n v="8.1449883899999964"/>
    <n v="2"/>
    <n v="64.8"/>
    <x v="71"/>
    <x v="2"/>
    <x v="5"/>
  </r>
  <r>
    <x v="1"/>
    <x v="171"/>
    <x v="0"/>
    <x v="0"/>
    <s v="-1.898575"/>
    <x v="2"/>
    <x v="0"/>
    <x v="0"/>
    <x v="2891"/>
    <n v="1.2800000000000002E-2"/>
    <x v="3469"/>
    <n v="0.24150000000000008"/>
    <n v="0.55147007999999986"/>
    <n v="3"/>
    <n v="73.2"/>
    <x v="29"/>
    <x v="17"/>
    <x v="0"/>
  </r>
  <r>
    <x v="1"/>
    <x v="172"/>
    <x v="0"/>
    <x v="0"/>
    <s v="-1.898575"/>
    <x v="2"/>
    <x v="0"/>
    <x v="0"/>
    <x v="2892"/>
    <n v="1.0900000000000002E-2"/>
    <x v="3470"/>
    <n v="0.55199999999999994"/>
    <n v="0.87724943999999982"/>
    <n v="5"/>
    <n v="297.59999999999997"/>
    <x v="16"/>
    <x v="5"/>
    <x v="4"/>
  </r>
  <r>
    <x v="1"/>
    <x v="173"/>
    <x v="0"/>
    <x v="0"/>
    <s v="-1.898575"/>
    <x v="2"/>
    <x v="0"/>
    <x v="0"/>
    <x v="2893"/>
    <n v="1.49E-2"/>
    <x v="3471"/>
    <n v="0.19550000000000003"/>
    <n v="0.75387146000000005"/>
    <n v="2"/>
    <n v="10.799999999999999"/>
    <x v="31"/>
    <x v="8"/>
    <x v="6"/>
  </r>
  <r>
    <x v="1"/>
    <x v="174"/>
    <x v="0"/>
    <x v="0"/>
    <s v="-1.898575"/>
    <x v="2"/>
    <x v="0"/>
    <x v="0"/>
    <x v="2894"/>
    <n v="1.0599999999999998E-2"/>
    <x v="3472"/>
    <n v="0.93149999999999977"/>
    <n v="0.57169881000000078"/>
    <n v="2"/>
    <n v="9.6"/>
    <x v="51"/>
    <x v="2"/>
    <x v="0"/>
  </r>
  <r>
    <x v="1"/>
    <x v="175"/>
    <x v="0"/>
    <x v="0"/>
    <s v="-1.898575"/>
    <x v="2"/>
    <x v="0"/>
    <x v="0"/>
    <x v="2895"/>
    <n v="1.3000000000000001E-2"/>
    <x v="3473"/>
    <n v="1.3109999999999997"/>
    <n v="7.8875003999999986"/>
    <n v="5"/>
    <n v="361.2"/>
    <x v="13"/>
    <x v="0"/>
    <x v="1"/>
  </r>
  <r>
    <x v="1"/>
    <x v="176"/>
    <x v="0"/>
    <x v="0"/>
    <s v="-1.898575"/>
    <x v="2"/>
    <x v="0"/>
    <x v="0"/>
    <x v="2896"/>
    <n v="1.2E-2"/>
    <x v="3474"/>
    <n v="0.73599999999999965"/>
    <n v="1.5561983999999989"/>
    <n v="1"/>
    <n v="1.2"/>
    <x v="42"/>
    <x v="2"/>
    <x v="3"/>
  </r>
  <r>
    <x v="1"/>
    <x v="177"/>
    <x v="0"/>
    <x v="0"/>
    <s v="-1.898575"/>
    <x v="2"/>
    <x v="0"/>
    <x v="0"/>
    <x v="877"/>
    <n v="1.32E-2"/>
    <x v="3475"/>
    <n v="1.4259999999999997"/>
    <n v="2.5505435999999992"/>
    <n v="1"/>
    <n v="21.599999999999998"/>
    <x v="4"/>
    <x v="16"/>
    <x v="4"/>
  </r>
  <r>
    <x v="1"/>
    <x v="178"/>
    <x v="0"/>
    <x v="0"/>
    <s v="-1.898575"/>
    <x v="2"/>
    <x v="0"/>
    <x v="0"/>
    <x v="2897"/>
    <n v="9.5000000000000015E-3"/>
    <x v="3476"/>
    <n v="0.94299999999999962"/>
    <n v="1.2721069999999997"/>
    <n v="5"/>
    <n v="273.59999999999997"/>
    <x v="40"/>
    <x v="2"/>
    <x v="0"/>
  </r>
  <r>
    <x v="1"/>
    <x v="179"/>
    <x v="0"/>
    <x v="0"/>
    <s v="-1.898575"/>
    <x v="2"/>
    <x v="0"/>
    <x v="0"/>
    <x v="2898"/>
    <n v="1.3800000000000002E-2"/>
    <x v="3477"/>
    <n v="0.23000000000000007"/>
    <n v="0.34533120000000012"/>
    <n v="3"/>
    <n v="121.19999999999999"/>
    <x v="20"/>
    <x v="9"/>
    <x v="4"/>
  </r>
  <r>
    <x v="1"/>
    <x v="180"/>
    <x v="0"/>
    <x v="0"/>
    <s v="-1.898575"/>
    <x v="2"/>
    <x v="0"/>
    <x v="0"/>
    <x v="2273"/>
    <n v="9.1000000000000004E-3"/>
    <x v="3478"/>
    <n v="0.48299999999999998"/>
    <n v="0.64039520999999988"/>
    <n v="1"/>
    <n v="27.599999999999998"/>
    <x v="56"/>
    <x v="16"/>
    <x v="8"/>
  </r>
  <r>
    <x v="1"/>
    <x v="181"/>
    <x v="0"/>
    <x v="0"/>
    <s v="-1.898575"/>
    <x v="2"/>
    <x v="0"/>
    <x v="0"/>
    <x v="2620"/>
    <n v="7.0000000000000027E-3"/>
    <x v="3479"/>
    <n v="0.90849999999999975"/>
    <n v="4.2964782000000001"/>
    <n v="6"/>
    <n v="384"/>
    <x v="17"/>
    <x v="8"/>
    <x v="4"/>
  </r>
  <r>
    <x v="1"/>
    <x v="182"/>
    <x v="0"/>
    <x v="0"/>
    <s v="-1.898575"/>
    <x v="2"/>
    <x v="0"/>
    <x v="0"/>
    <x v="2899"/>
    <n v="7.7000000000000011E-3"/>
    <x v="3480"/>
    <n v="1.3109999999999997"/>
    <n v="4.6970639099999998"/>
    <n v="4"/>
    <n v="120"/>
    <x v="17"/>
    <x v="0"/>
    <x v="5"/>
  </r>
  <r>
    <x v="1"/>
    <x v="183"/>
    <x v="0"/>
    <x v="0"/>
    <s v="-1.898575"/>
    <x v="2"/>
    <x v="0"/>
    <x v="0"/>
    <x v="2900"/>
    <n v="6.3999999999999994E-3"/>
    <x v="3481"/>
    <n v="1.1384999999999998"/>
    <n v="1.0514275199999994"/>
    <n v="2"/>
    <n v="106.8"/>
    <x v="44"/>
    <x v="0"/>
    <x v="8"/>
  </r>
  <r>
    <x v="2"/>
    <x v="184"/>
    <x v="0"/>
    <x v="0"/>
    <s v="-1.898575"/>
    <x v="2"/>
    <x v="0"/>
    <x v="0"/>
    <x v="778"/>
    <n v="1.55E-2"/>
    <x v="3482"/>
    <n v="0.59799999999999975"/>
    <n v="14.607943999999994"/>
    <n v="3"/>
    <n v="212.4"/>
    <x v="9"/>
    <x v="19"/>
    <x v="6"/>
  </r>
  <r>
    <x v="2"/>
    <x v="185"/>
    <x v="0"/>
    <x v="0"/>
    <s v="-1.898575"/>
    <x v="2"/>
    <x v="0"/>
    <x v="0"/>
    <x v="2901"/>
    <n v="1.4200000000000001E-2"/>
    <x v="3483"/>
    <n v="0.8049999999999996"/>
    <n v="18.301030999999991"/>
    <n v="4"/>
    <n v="134.4"/>
    <x v="52"/>
    <x v="4"/>
    <x v="6"/>
  </r>
  <r>
    <x v="2"/>
    <x v="186"/>
    <x v="0"/>
    <x v="0"/>
    <s v="-1.898575"/>
    <x v="2"/>
    <x v="0"/>
    <x v="0"/>
    <x v="2315"/>
    <n v="1.0900000000000002E-2"/>
    <x v="3484"/>
    <n v="0.55199999999999971"/>
    <n v="8.297167199999997"/>
    <n v="6"/>
    <n v="192"/>
    <x v="35"/>
    <x v="14"/>
    <x v="3"/>
  </r>
  <r>
    <x v="2"/>
    <x v="187"/>
    <x v="0"/>
    <x v="0"/>
    <s v="-1.898575"/>
    <x v="2"/>
    <x v="0"/>
    <x v="0"/>
    <x v="2336"/>
    <n v="1.1499999999999998E-2"/>
    <x v="3485"/>
    <n v="1.1500000000000026E-2"/>
    <n v="0.21107100000000042"/>
    <n v="6"/>
    <n v="450"/>
    <x v="16"/>
    <x v="15"/>
    <x v="2"/>
  </r>
  <r>
    <x v="2"/>
    <x v="188"/>
    <x v="0"/>
    <x v="0"/>
    <s v="-1.898575"/>
    <x v="2"/>
    <x v="0"/>
    <x v="0"/>
    <x v="2902"/>
    <n v="9.6000000000000009E-3"/>
    <x v="3486"/>
    <n v="1.4259999999999997"/>
    <n v="16.194796799999999"/>
    <n v="3"/>
    <n v="254.39999999999998"/>
    <x v="71"/>
    <x v="17"/>
    <x v="8"/>
  </r>
  <r>
    <x v="2"/>
    <x v="189"/>
    <x v="0"/>
    <x v="0"/>
    <s v="-1.898575"/>
    <x v="2"/>
    <x v="0"/>
    <x v="0"/>
    <x v="474"/>
    <n v="1.3400000000000002E-2"/>
    <x v="3487"/>
    <n v="2.3000000000000034E-2"/>
    <n v="0.61794100000000107"/>
    <n v="3"/>
    <n v="236.39999999999998"/>
    <x v="59"/>
    <x v="2"/>
    <x v="2"/>
  </r>
  <r>
    <x v="2"/>
    <x v="190"/>
    <x v="0"/>
    <x v="0"/>
    <s v="-1.898575"/>
    <x v="2"/>
    <x v="0"/>
    <x v="0"/>
    <x v="836"/>
    <n v="1.6199999999999999E-2"/>
    <x v="3488"/>
    <n v="0.48299999999999987"/>
    <n v="9.5616611999999961"/>
    <n v="7"/>
    <n v="532.79999999999995"/>
    <x v="17"/>
    <x v="2"/>
    <x v="1"/>
  </r>
  <r>
    <x v="2"/>
    <x v="191"/>
    <x v="0"/>
    <x v="0"/>
    <s v="-1.898575"/>
    <x v="2"/>
    <x v="0"/>
    <x v="0"/>
    <x v="2764"/>
    <n v="1.7799999999999996E-2"/>
    <x v="3489"/>
    <n v="1.1614999999999998"/>
    <n v="17.904290199999991"/>
    <n v="3"/>
    <n v="210"/>
    <x v="107"/>
    <x v="16"/>
    <x v="3"/>
  </r>
  <r>
    <x v="2"/>
    <x v="192"/>
    <x v="0"/>
    <x v="0"/>
    <s v="-1.898575"/>
    <x v="2"/>
    <x v="0"/>
    <x v="0"/>
    <x v="550"/>
    <n v="9.300000000000001E-3"/>
    <x v="3490"/>
    <n v="0.27600000000000002"/>
    <n v="4.076078400000001"/>
    <n v="5"/>
    <n v="206.4"/>
    <x v="31"/>
    <x v="15"/>
    <x v="5"/>
  </r>
  <r>
    <x v="2"/>
    <x v="193"/>
    <x v="0"/>
    <x v="0"/>
    <s v="-1.898575"/>
    <x v="2"/>
    <x v="0"/>
    <x v="0"/>
    <x v="2288"/>
    <n v="1.5300000000000003E-2"/>
    <x v="3491"/>
    <n v="1.0464999999999995"/>
    <n v="19.181717099999997"/>
    <n v="8"/>
    <n v="409.2"/>
    <x v="55"/>
    <x v="8"/>
    <x v="8"/>
  </r>
  <r>
    <x v="2"/>
    <x v="194"/>
    <x v="0"/>
    <x v="0"/>
    <s v="-1.898575"/>
    <x v="2"/>
    <x v="0"/>
    <x v="0"/>
    <x v="1442"/>
    <n v="1.1399999999999997E-2"/>
    <x v="3492"/>
    <n v="1.0349999999999995"/>
    <n v="15.173513999999988"/>
    <n v="4"/>
    <n v="307.2"/>
    <x v="0"/>
    <x v="14"/>
    <x v="0"/>
  </r>
  <r>
    <x v="2"/>
    <x v="195"/>
    <x v="0"/>
    <x v="0"/>
    <s v="-1.898575"/>
    <x v="2"/>
    <x v="0"/>
    <x v="0"/>
    <x v="2086"/>
    <n v="1.1199999999999998E-2"/>
    <x v="3493"/>
    <n v="1.2419999999999998"/>
    <n v="17.694028799999995"/>
    <n v="4"/>
    <n v="210"/>
    <x v="53"/>
    <x v="0"/>
    <x v="7"/>
  </r>
  <r>
    <x v="2"/>
    <x v="196"/>
    <x v="0"/>
    <x v="0"/>
    <s v="-1.898575"/>
    <x v="2"/>
    <x v="0"/>
    <x v="0"/>
    <x v="965"/>
    <n v="9.1999999999999998E-3"/>
    <x v="3494"/>
    <n v="1.1500000000000026E-2"/>
    <n v="0.14103140000000031"/>
    <n v="6"/>
    <n v="321.59999999999997"/>
    <x v="20"/>
    <x v="11"/>
    <x v="7"/>
  </r>
  <r>
    <x v="2"/>
    <x v="197"/>
    <x v="0"/>
    <x v="0"/>
    <s v="-1.898575"/>
    <x v="2"/>
    <x v="0"/>
    <x v="0"/>
    <x v="2313"/>
    <n v="9.9000000000000008E-3"/>
    <x v="3495"/>
    <n v="4.6000000000000006E-2"/>
    <n v="0.50002920000000006"/>
    <n v="6"/>
    <n v="423.59999999999997"/>
    <x v="11"/>
    <x v="16"/>
    <x v="5"/>
  </r>
  <r>
    <x v="2"/>
    <x v="198"/>
    <x v="0"/>
    <x v="0"/>
    <s v="-1.898575"/>
    <x v="2"/>
    <x v="0"/>
    <x v="0"/>
    <x v="2903"/>
    <n v="7.1000000000000021E-3"/>
    <x v="3496"/>
    <n v="0.4484999999999999"/>
    <n v="5.5312159500000009"/>
    <n v="5"/>
    <n v="230.39999999999998"/>
    <x v="41"/>
    <x v="8"/>
    <x v="8"/>
  </r>
  <r>
    <x v="2"/>
    <x v="199"/>
    <x v="0"/>
    <x v="0"/>
    <s v="-1.898575"/>
    <x v="2"/>
    <x v="0"/>
    <x v="0"/>
    <x v="2509"/>
    <n v="1.21E-2"/>
    <x v="3497"/>
    <n v="1.3914999999999995"/>
    <n v="22.073503649999992"/>
    <n v="7"/>
    <n v="388.8"/>
    <x v="2"/>
    <x v="9"/>
    <x v="6"/>
  </r>
  <r>
    <x v="2"/>
    <x v="200"/>
    <x v="0"/>
    <x v="0"/>
    <s v="-1.898575"/>
    <x v="2"/>
    <x v="0"/>
    <x v="0"/>
    <x v="2904"/>
    <n v="1.4999999999999999E-2"/>
    <x v="3498"/>
    <n v="0.62099999999999977"/>
    <n v="10.591154999999995"/>
    <n v="3"/>
    <n v="232.79999999999998"/>
    <x v="40"/>
    <x v="4"/>
    <x v="6"/>
  </r>
  <r>
    <x v="2"/>
    <x v="201"/>
    <x v="0"/>
    <x v="0"/>
    <s v="-1.898575"/>
    <x v="2"/>
    <x v="0"/>
    <x v="0"/>
    <x v="1013"/>
    <n v="9.1000000000000022E-3"/>
    <x v="3499"/>
    <n v="1.3224999999999996"/>
    <n v="12.082888999999998"/>
    <n v="5"/>
    <n v="195.6"/>
    <x v="4"/>
    <x v="17"/>
    <x v="1"/>
  </r>
  <r>
    <x v="2"/>
    <x v="202"/>
    <x v="0"/>
    <x v="0"/>
    <s v="-1.898575"/>
    <x v="2"/>
    <x v="0"/>
    <x v="0"/>
    <x v="2513"/>
    <n v="1.3100000000000001E-2"/>
    <x v="3500"/>
    <n v="0.49449999999999988"/>
    <n v="8.0132241499999974"/>
    <n v="2"/>
    <n v="204"/>
    <x v="21"/>
    <x v="11"/>
    <x v="6"/>
  </r>
  <r>
    <x v="2"/>
    <x v="203"/>
    <x v="0"/>
    <x v="0"/>
    <s v="-1.898575"/>
    <x v="2"/>
    <x v="0"/>
    <x v="0"/>
    <x v="2905"/>
    <n v="1.43E-2"/>
    <x v="3501"/>
    <n v="0.28750000000000003"/>
    <n v="8.5760675000000006"/>
    <n v="5"/>
    <n v="289.2"/>
    <x v="13"/>
    <x v="3"/>
    <x v="11"/>
  </r>
  <r>
    <x v="2"/>
    <x v="204"/>
    <x v="0"/>
    <x v="0"/>
    <s v="-1.898575"/>
    <x v="2"/>
    <x v="0"/>
    <x v="0"/>
    <x v="1428"/>
    <n v="1.3899999999999999E-2"/>
    <x v="3502"/>
    <n v="0.56349999999999978"/>
    <n v="12.023117749999994"/>
    <n v="5"/>
    <n v="319.2"/>
    <x v="44"/>
    <x v="19"/>
    <x v="2"/>
  </r>
  <r>
    <x v="2"/>
    <x v="205"/>
    <x v="0"/>
    <x v="0"/>
    <s v="-1.898575"/>
    <x v="2"/>
    <x v="0"/>
    <x v="0"/>
    <x v="2906"/>
    <n v="1.4600000000000005E-2"/>
    <x v="3503"/>
    <n v="0.55199999999999971"/>
    <n v="14.337316799999998"/>
    <n v="4"/>
    <n v="350.4"/>
    <x v="35"/>
    <x v="17"/>
    <x v="3"/>
  </r>
  <r>
    <x v="2"/>
    <x v="206"/>
    <x v="0"/>
    <x v="0"/>
    <s v="-1.898575"/>
    <x v="2"/>
    <x v="0"/>
    <x v="0"/>
    <x v="2305"/>
    <n v="1.5899999999999997E-2"/>
    <x v="3504"/>
    <n v="0.48299999999999987"/>
    <n v="8.0252864999999964"/>
    <n v="4"/>
    <n v="274.8"/>
    <x v="54"/>
    <x v="17"/>
    <x v="4"/>
  </r>
  <r>
    <x v="2"/>
    <x v="207"/>
    <x v="0"/>
    <x v="0"/>
    <s v="-1.898575"/>
    <x v="2"/>
    <x v="0"/>
    <x v="0"/>
    <x v="2907"/>
    <n v="1.0199999999999999E-2"/>
    <x v="3505"/>
    <n v="0.27600000000000002"/>
    <n v="3.6794663999999999"/>
    <n v="8"/>
    <n v="423.59999999999997"/>
    <x v="56"/>
    <x v="4"/>
    <x v="4"/>
  </r>
  <r>
    <x v="2"/>
    <x v="208"/>
    <x v="0"/>
    <x v="0"/>
    <s v="-1.898575"/>
    <x v="2"/>
    <x v="0"/>
    <x v="0"/>
    <x v="449"/>
    <n v="1.1799999999999998E-2"/>
    <x v="3506"/>
    <n v="1.2994999999999994"/>
    <n v="28.107405299999982"/>
    <n v="3"/>
    <n v="172.79999999999998"/>
    <x v="64"/>
    <x v="9"/>
    <x v="2"/>
  </r>
  <r>
    <x v="2"/>
    <x v="209"/>
    <x v="0"/>
    <x v="0"/>
    <s v="-1.898575"/>
    <x v="2"/>
    <x v="0"/>
    <x v="0"/>
    <x v="1871"/>
    <n v="1.7500000000000002E-2"/>
    <x v="3507"/>
    <n v="1.0234999999999996"/>
    <n v="27.189277499999992"/>
    <n v="4"/>
    <n v="261.59999999999997"/>
    <x v="2"/>
    <x v="8"/>
    <x v="6"/>
  </r>
  <r>
    <x v="2"/>
    <x v="210"/>
    <x v="0"/>
    <x v="0"/>
    <s v="-1.898575"/>
    <x v="2"/>
    <x v="0"/>
    <x v="0"/>
    <x v="1500"/>
    <n v="8.4000000000000012E-3"/>
    <x v="3508"/>
    <n v="0.60949999999999971"/>
    <n v="5.1044405999999976"/>
    <n v="3"/>
    <n v="229.2"/>
    <x v="53"/>
    <x v="19"/>
    <x v="4"/>
  </r>
  <r>
    <x v="2"/>
    <x v="211"/>
    <x v="0"/>
    <x v="0"/>
    <s v="-1.898575"/>
    <x v="2"/>
    <x v="0"/>
    <x v="0"/>
    <x v="764"/>
    <n v="6.4999999999999997E-3"/>
    <x v="3509"/>
    <n v="2.3000000000000034E-2"/>
    <n v="0.20227350000000027"/>
    <n v="4"/>
    <n v="296.39999999999998"/>
    <x v="8"/>
    <x v="0"/>
    <x v="6"/>
  </r>
  <r>
    <x v="2"/>
    <x v="212"/>
    <x v="0"/>
    <x v="0"/>
    <s v="-1.898575"/>
    <x v="2"/>
    <x v="0"/>
    <x v="0"/>
    <x v="2908"/>
    <n v="1.3000000000000001E-2"/>
    <x v="3510"/>
    <n v="1.0579999999999996"/>
    <n v="16.436029999999995"/>
    <n v="4"/>
    <n v="370.8"/>
    <x v="21"/>
    <x v="9"/>
    <x v="4"/>
  </r>
  <r>
    <x v="2"/>
    <x v="213"/>
    <x v="0"/>
    <x v="0"/>
    <s v="-1.898575"/>
    <x v="2"/>
    <x v="0"/>
    <x v="0"/>
    <x v="2909"/>
    <n v="8.6999999999999994E-3"/>
    <x v="3511"/>
    <n v="4.6000000000000006E-2"/>
    <n v="0.45262619999999998"/>
    <n v="6"/>
    <n v="393.59999999999997"/>
    <x v="49"/>
    <x v="17"/>
    <x v="8"/>
  </r>
  <r>
    <x v="2"/>
    <x v="214"/>
    <x v="0"/>
    <x v="0"/>
    <s v="-1.898575"/>
    <x v="2"/>
    <x v="0"/>
    <x v="0"/>
    <x v="2910"/>
    <n v="1.0200000000000001E-2"/>
    <x v="3512"/>
    <n v="0.73599999999999965"/>
    <n v="14.488895999999993"/>
    <n v="6"/>
    <n v="332.4"/>
    <x v="78"/>
    <x v="0"/>
    <x v="5"/>
  </r>
  <r>
    <x v="2"/>
    <x v="215"/>
    <x v="0"/>
    <x v="0"/>
    <s v="-1.898575"/>
    <x v="2"/>
    <x v="0"/>
    <x v="0"/>
    <x v="677"/>
    <n v="1.12E-2"/>
    <x v="3513"/>
    <n v="0.63249999999999973"/>
    <n v="10.335555999999997"/>
    <n v="8"/>
    <n v="498"/>
    <x v="57"/>
    <x v="4"/>
    <x v="4"/>
  </r>
  <r>
    <x v="2"/>
    <x v="216"/>
    <x v="0"/>
    <x v="0"/>
    <s v="-1.898575"/>
    <x v="2"/>
    <x v="0"/>
    <x v="0"/>
    <x v="1883"/>
    <n v="7.9000000000000008E-3"/>
    <x v="3514"/>
    <n v="0.62099999999999977"/>
    <n v="7.6041449999999982"/>
    <n v="4"/>
    <n v="136.79999999999998"/>
    <x v="44"/>
    <x v="0"/>
    <x v="0"/>
  </r>
  <r>
    <x v="2"/>
    <x v="217"/>
    <x v="0"/>
    <x v="0"/>
    <s v="-1.898575"/>
    <x v="2"/>
    <x v="0"/>
    <x v="0"/>
    <x v="2911"/>
    <n v="1.2200000000000003E-2"/>
    <x v="3515"/>
    <n v="0.24150000000000008"/>
    <n v="2.7930924000000013"/>
    <n v="3"/>
    <n v="310.8"/>
    <x v="107"/>
    <x v="16"/>
    <x v="4"/>
  </r>
  <r>
    <x v="2"/>
    <x v="218"/>
    <x v="0"/>
    <x v="0"/>
    <s v="-1.898575"/>
    <x v="2"/>
    <x v="0"/>
    <x v="0"/>
    <x v="2912"/>
    <n v="8.6E-3"/>
    <x v="3516"/>
    <n v="0.83949999999999969"/>
    <n v="8.5336853999999978"/>
    <n v="7"/>
    <n v="549.6"/>
    <x v="33"/>
    <x v="17"/>
    <x v="0"/>
  </r>
  <r>
    <x v="2"/>
    <x v="219"/>
    <x v="0"/>
    <x v="0"/>
    <s v="-1.898575"/>
    <x v="2"/>
    <x v="0"/>
    <x v="0"/>
    <x v="2913"/>
    <n v="1.2600000000000004E-2"/>
    <x v="3517"/>
    <n v="0.7819999999999997"/>
    <n v="19.075795199999998"/>
    <n v="5"/>
    <n v="283.2"/>
    <x v="45"/>
    <x v="3"/>
    <x v="3"/>
  </r>
  <r>
    <x v="2"/>
    <x v="220"/>
    <x v="0"/>
    <x v="0"/>
    <s v="-1.898575"/>
    <x v="2"/>
    <x v="0"/>
    <x v="0"/>
    <x v="1501"/>
    <n v="1.0600000000000002E-2"/>
    <x v="3518"/>
    <n v="1.1500000000000026E-2"/>
    <n v="0.15688530000000039"/>
    <n v="3"/>
    <n v="67.2"/>
    <x v="44"/>
    <x v="6"/>
    <x v="4"/>
  </r>
  <r>
    <x v="2"/>
    <x v="221"/>
    <x v="0"/>
    <x v="0"/>
    <s v="-1.898575"/>
    <x v="2"/>
    <x v="0"/>
    <x v="0"/>
    <x v="1103"/>
    <n v="9.499999999999998E-3"/>
    <x v="3519"/>
    <n v="0.14950000000000005"/>
    <n v="2.0877675"/>
    <n v="3"/>
    <n v="258"/>
    <x v="18"/>
    <x v="23"/>
    <x v="1"/>
  </r>
  <r>
    <x v="2"/>
    <x v="222"/>
    <x v="0"/>
    <x v="0"/>
    <s v="-1.898575"/>
    <x v="2"/>
    <x v="0"/>
    <x v="0"/>
    <x v="2914"/>
    <n v="1.0999999999999999E-2"/>
    <x v="3520"/>
    <n v="0.20700000000000005"/>
    <n v="4.0530600000000003"/>
    <n v="7"/>
    <n v="568.79999999999995"/>
    <x v="3"/>
    <x v="23"/>
    <x v="2"/>
  </r>
  <r>
    <x v="2"/>
    <x v="223"/>
    <x v="0"/>
    <x v="0"/>
    <s v="-1.898575"/>
    <x v="2"/>
    <x v="0"/>
    <x v="0"/>
    <x v="2307"/>
    <n v="1.0800000000000001E-2"/>
    <x v="3521"/>
    <n v="0.68999999999999961"/>
    <n v="12.884507999999993"/>
    <n v="4"/>
    <n v="288"/>
    <x v="26"/>
    <x v="14"/>
    <x v="6"/>
  </r>
  <r>
    <x v="2"/>
    <x v="224"/>
    <x v="0"/>
    <x v="0"/>
    <s v="-1.898575"/>
    <x v="2"/>
    <x v="0"/>
    <x v="0"/>
    <x v="2371"/>
    <n v="1.3700000000000004E-2"/>
    <x v="3522"/>
    <n v="1.2879999999999998"/>
    <n v="19.551324800000003"/>
    <n v="8"/>
    <n v="580.79999999999995"/>
    <x v="3"/>
    <x v="4"/>
    <x v="5"/>
  </r>
  <r>
    <x v="2"/>
    <x v="225"/>
    <x v="0"/>
    <x v="0"/>
    <s v="-1.898575"/>
    <x v="2"/>
    <x v="0"/>
    <x v="0"/>
    <x v="1659"/>
    <n v="1.2E-2"/>
    <x v="3523"/>
    <n v="0.18400000000000002"/>
    <n v="3.1486080000000007"/>
    <n v="3"/>
    <n v="62.4"/>
    <x v="46"/>
    <x v="10"/>
    <x v="8"/>
  </r>
  <r>
    <x v="2"/>
    <x v="226"/>
    <x v="0"/>
    <x v="0"/>
    <s v="-1.898575"/>
    <x v="2"/>
    <x v="0"/>
    <x v="0"/>
    <x v="246"/>
    <n v="1.55E-2"/>
    <x v="3524"/>
    <n v="1.3224999999999996"/>
    <n v="39.111614999999986"/>
    <n v="2"/>
    <n v="168"/>
    <x v="50"/>
    <x v="17"/>
    <x v="0"/>
  </r>
  <r>
    <x v="2"/>
    <x v="227"/>
    <x v="0"/>
    <x v="0"/>
    <s v="-1.898575"/>
    <x v="2"/>
    <x v="0"/>
    <x v="0"/>
    <x v="2915"/>
    <n v="1.4500000000000002E-2"/>
    <x v="3525"/>
    <n v="1.2419999999999998"/>
    <n v="31.029506999999999"/>
    <n v="7"/>
    <n v="321.59999999999997"/>
    <x v="8"/>
    <x v="9"/>
    <x v="0"/>
  </r>
  <r>
    <x v="2"/>
    <x v="228"/>
    <x v="0"/>
    <x v="0"/>
    <s v="-1.898575"/>
    <x v="2"/>
    <x v="0"/>
    <x v="0"/>
    <x v="2916"/>
    <n v="1.5000000000000003E-2"/>
    <x v="3526"/>
    <n v="0.54049999999999976"/>
    <n v="15.169132499999996"/>
    <n v="7"/>
    <n v="396"/>
    <x v="32"/>
    <x v="2"/>
    <x v="8"/>
  </r>
  <r>
    <x v="2"/>
    <x v="229"/>
    <x v="0"/>
    <x v="0"/>
    <s v="-1.898575"/>
    <x v="2"/>
    <x v="0"/>
    <x v="0"/>
    <x v="2917"/>
    <n v="8.2999999999999984E-3"/>
    <x v="3527"/>
    <n v="0.87399999999999967"/>
    <n v="12.252343799999993"/>
    <n v="4"/>
    <n v="259.2"/>
    <x v="49"/>
    <x v="16"/>
    <x v="2"/>
  </r>
  <r>
    <x v="2"/>
    <x v="230"/>
    <x v="0"/>
    <x v="0"/>
    <s v="-1.898575"/>
    <x v="2"/>
    <x v="0"/>
    <x v="0"/>
    <x v="2918"/>
    <n v="7.8000000000000005E-3"/>
    <x v="3528"/>
    <n v="0.16100000000000006"/>
    <n v="1.8585840000000007"/>
    <n v="6"/>
    <n v="352.8"/>
    <x v="0"/>
    <x v="7"/>
    <x v="5"/>
  </r>
  <r>
    <x v="2"/>
    <x v="231"/>
    <x v="0"/>
    <x v="0"/>
    <s v="-1.898575"/>
    <x v="2"/>
    <x v="0"/>
    <x v="0"/>
    <x v="2919"/>
    <n v="1.4300000000000002E-2"/>
    <x v="3529"/>
    <n v="0.81649999999999967"/>
    <n v="16.556497099999998"/>
    <n v="5"/>
    <n v="213.6"/>
    <x v="33"/>
    <x v="8"/>
    <x v="8"/>
  </r>
  <r>
    <x v="2"/>
    <x v="232"/>
    <x v="0"/>
    <x v="0"/>
    <s v="-1.898575"/>
    <x v="2"/>
    <x v="0"/>
    <x v="0"/>
    <x v="1966"/>
    <n v="1.26E-2"/>
    <x v="3530"/>
    <n v="0.91999999999999971"/>
    <n v="13.794479999999995"/>
    <n v="4"/>
    <n v="114"/>
    <x v="79"/>
    <x v="4"/>
    <x v="3"/>
  </r>
  <r>
    <x v="2"/>
    <x v="233"/>
    <x v="0"/>
    <x v="0"/>
    <s v="-1.898575"/>
    <x v="2"/>
    <x v="0"/>
    <x v="0"/>
    <x v="217"/>
    <n v="1.1800000000000001E-2"/>
    <x v="3531"/>
    <n v="0.12650000000000003"/>
    <n v="2.8301592000000007"/>
    <n v="6"/>
    <n v="394.8"/>
    <x v="5"/>
    <x v="14"/>
    <x v="7"/>
  </r>
  <r>
    <x v="2"/>
    <x v="234"/>
    <x v="0"/>
    <x v="0"/>
    <s v="-1.898575"/>
    <x v="2"/>
    <x v="0"/>
    <x v="0"/>
    <x v="2920"/>
    <n v="1.9099999999999999E-2"/>
    <x v="3532"/>
    <n v="1.3914999999999995"/>
    <n v="29.315147949999989"/>
    <n v="7"/>
    <n v="472.79999999999995"/>
    <x v="2"/>
    <x v="15"/>
    <x v="4"/>
  </r>
  <r>
    <x v="2"/>
    <x v="235"/>
    <x v="0"/>
    <x v="0"/>
    <s v="-1.898575"/>
    <x v="2"/>
    <x v="0"/>
    <x v="0"/>
    <x v="726"/>
    <n v="1.5800000000000005E-2"/>
    <x v="3533"/>
    <n v="0.29900000000000004"/>
    <n v="7.5587200000000037"/>
    <n v="3"/>
    <n v="202.79999999999998"/>
    <x v="28"/>
    <x v="4"/>
    <x v="8"/>
  </r>
  <r>
    <x v="2"/>
    <x v="236"/>
    <x v="0"/>
    <x v="0"/>
    <s v="-1.898575"/>
    <x v="2"/>
    <x v="0"/>
    <x v="0"/>
    <x v="1455"/>
    <n v="1.5599999999999999E-2"/>
    <x v="3534"/>
    <n v="0.62099999999999977"/>
    <n v="14.357023199999995"/>
    <n v="7"/>
    <n v="354"/>
    <x v="2"/>
    <x v="4"/>
    <x v="4"/>
  </r>
  <r>
    <x v="2"/>
    <x v="237"/>
    <x v="0"/>
    <x v="0"/>
    <s v="-1.898575"/>
    <x v="2"/>
    <x v="0"/>
    <x v="0"/>
    <x v="2529"/>
    <n v="1.6399999999999998E-2"/>
    <x v="3535"/>
    <n v="0.28750000000000003"/>
    <n v="7.3789749999999996"/>
    <n v="3"/>
    <n v="228"/>
    <x v="34"/>
    <x v="4"/>
    <x v="0"/>
  </r>
  <r>
    <x v="2"/>
    <x v="238"/>
    <x v="0"/>
    <x v="0"/>
    <s v="-1.898575"/>
    <x v="2"/>
    <x v="0"/>
    <x v="0"/>
    <x v="1197"/>
    <n v="1.1900000000000001E-2"/>
    <x v="3536"/>
    <n v="0.87399999999999967"/>
    <n v="15.642502399999994"/>
    <n v="4"/>
    <n v="277.2"/>
    <x v="62"/>
    <x v="5"/>
    <x v="3"/>
  </r>
  <r>
    <x v="2"/>
    <x v="239"/>
    <x v="0"/>
    <x v="0"/>
    <s v="-1.898575"/>
    <x v="2"/>
    <x v="0"/>
    <x v="0"/>
    <x v="273"/>
    <n v="1.4200000000000001E-2"/>
    <x v="3537"/>
    <n v="0.55199999999999971"/>
    <n v="13.685846399999994"/>
    <n v="6"/>
    <n v="372"/>
    <x v="3"/>
    <x v="6"/>
    <x v="3"/>
  </r>
  <r>
    <x v="2"/>
    <x v="240"/>
    <x v="0"/>
    <x v="0"/>
    <s v="-1.898575"/>
    <x v="2"/>
    <x v="0"/>
    <x v="0"/>
    <x v="1025"/>
    <n v="1.7399999999999999E-2"/>
    <x v="3538"/>
    <n v="0.33350000000000007"/>
    <n v="9.7836894000000019"/>
    <n v="6"/>
    <n v="472.79999999999995"/>
    <x v="41"/>
    <x v="5"/>
    <x v="0"/>
  </r>
  <r>
    <x v="2"/>
    <x v="241"/>
    <x v="0"/>
    <x v="0"/>
    <s v="-1.898575"/>
    <x v="2"/>
    <x v="0"/>
    <x v="0"/>
    <x v="677"/>
    <n v="9.3000000000000027E-3"/>
    <x v="3539"/>
    <n v="0.12650000000000003"/>
    <n v="1.7164405500000008"/>
    <n v="6"/>
    <n v="316.8"/>
    <x v="77"/>
    <x v="7"/>
    <x v="8"/>
  </r>
  <r>
    <x v="2"/>
    <x v="242"/>
    <x v="0"/>
    <x v="0"/>
    <s v="-1.898575"/>
    <x v="2"/>
    <x v="0"/>
    <x v="0"/>
    <x v="1811"/>
    <n v="1.2399999999999998E-2"/>
    <x v="3540"/>
    <n v="0.42549999999999988"/>
    <n v="6.7218787999999972"/>
    <n v="2"/>
    <n v="44.4"/>
    <x v="12"/>
    <x v="7"/>
    <x v="0"/>
  </r>
  <r>
    <x v="2"/>
    <x v="243"/>
    <x v="0"/>
    <x v="0"/>
    <s v="-1.898575"/>
    <x v="2"/>
    <x v="0"/>
    <x v="0"/>
    <x v="2921"/>
    <n v="1.2500000000000001E-2"/>
    <x v="3541"/>
    <n v="0.62099999999999977"/>
    <n v="8.2127249999999972"/>
    <n v="6"/>
    <n v="374.4"/>
    <x v="36"/>
    <x v="23"/>
    <x v="3"/>
  </r>
  <r>
    <x v="2"/>
    <x v="244"/>
    <x v="0"/>
    <x v="0"/>
    <s v="-1.898575"/>
    <x v="2"/>
    <x v="0"/>
    <x v="0"/>
    <x v="2922"/>
    <n v="1.3000000000000001E-2"/>
    <x v="3542"/>
    <n v="1.4259999999999997"/>
    <n v="35.611497999999997"/>
    <n v="3"/>
    <n v="51.6"/>
    <x v="50"/>
    <x v="14"/>
    <x v="5"/>
  </r>
  <r>
    <x v="2"/>
    <x v="245"/>
    <x v="0"/>
    <x v="0"/>
    <s v="-1.898575"/>
    <x v="2"/>
    <x v="0"/>
    <x v="0"/>
    <x v="2923"/>
    <n v="1.7399999999999999E-2"/>
    <x v="3543"/>
    <n v="0.98899999999999977"/>
    <n v="23.885536799999993"/>
    <n v="5"/>
    <n v="316.8"/>
    <x v="1"/>
    <x v="17"/>
    <x v="4"/>
  </r>
  <r>
    <x v="2"/>
    <x v="246"/>
    <x v="0"/>
    <x v="0"/>
    <s v="-1.898575"/>
    <x v="2"/>
    <x v="0"/>
    <x v="0"/>
    <x v="2924"/>
    <n v="1.2900000000000002E-2"/>
    <x v="3544"/>
    <n v="0.8049999999999996"/>
    <n v="15.067909499999995"/>
    <n v="4"/>
    <n v="278.39999999999998"/>
    <x v="45"/>
    <x v="5"/>
    <x v="6"/>
  </r>
  <r>
    <x v="2"/>
    <x v="247"/>
    <x v="0"/>
    <x v="0"/>
    <s v="-1.898575"/>
    <x v="2"/>
    <x v="0"/>
    <x v="0"/>
    <x v="2925"/>
    <n v="1.3399999999999999E-2"/>
    <x v="3545"/>
    <n v="0.34499999999999997"/>
    <n v="4.3363739999999993"/>
    <n v="7"/>
    <n v="213.6"/>
    <x v="52"/>
    <x v="11"/>
    <x v="8"/>
  </r>
  <r>
    <x v="2"/>
    <x v="248"/>
    <x v="0"/>
    <x v="0"/>
    <s v="-1.898575"/>
    <x v="2"/>
    <x v="0"/>
    <x v="0"/>
    <x v="2714"/>
    <n v="1.2300000000000004E-2"/>
    <x v="3546"/>
    <n v="0.96599999999999975"/>
    <n v="15.315640200000001"/>
    <n v="3"/>
    <n v="159.6"/>
    <x v="5"/>
    <x v="16"/>
    <x v="2"/>
  </r>
  <r>
    <x v="2"/>
    <x v="249"/>
    <x v="0"/>
    <x v="0"/>
    <s v="-1.898575"/>
    <x v="2"/>
    <x v="0"/>
    <x v="0"/>
    <x v="1939"/>
    <n v="1.3299999999999999E-2"/>
    <x v="3547"/>
    <n v="0.59799999999999975"/>
    <n v="8.9316681999999954"/>
    <n v="3"/>
    <n v="75.599999999999994"/>
    <x v="0"/>
    <x v="9"/>
    <x v="4"/>
  </r>
  <r>
    <x v="2"/>
    <x v="250"/>
    <x v="0"/>
    <x v="0"/>
    <s v="-1.898575"/>
    <x v="2"/>
    <x v="0"/>
    <x v="0"/>
    <x v="2926"/>
    <n v="1.01E-2"/>
    <x v="3548"/>
    <n v="1.2994999999999994"/>
    <n v="14.949318049999993"/>
    <n v="7"/>
    <n v="650.4"/>
    <x v="0"/>
    <x v="8"/>
    <x v="4"/>
  </r>
  <r>
    <x v="2"/>
    <x v="251"/>
    <x v="0"/>
    <x v="0"/>
    <s v="-1.898575"/>
    <x v="2"/>
    <x v="0"/>
    <x v="0"/>
    <x v="187"/>
    <n v="1.0500000000000002E-2"/>
    <x v="3549"/>
    <n v="0.60949999999999971"/>
    <n v="10.118004749999997"/>
    <n v="8"/>
    <n v="409.2"/>
    <x v="38"/>
    <x v="19"/>
    <x v="0"/>
  </r>
  <r>
    <x v="2"/>
    <x v="252"/>
    <x v="0"/>
    <x v="0"/>
    <s v="-1.898575"/>
    <x v="2"/>
    <x v="0"/>
    <x v="0"/>
    <x v="2927"/>
    <n v="1.0499999999999999E-2"/>
    <x v="3550"/>
    <n v="1.2534999999999998"/>
    <n v="22.730342249999996"/>
    <n v="3"/>
    <n v="55.199999999999996"/>
    <x v="53"/>
    <x v="16"/>
    <x v="3"/>
  </r>
  <r>
    <x v="2"/>
    <x v="253"/>
    <x v="0"/>
    <x v="0"/>
    <s v="-1.898575"/>
    <x v="2"/>
    <x v="0"/>
    <x v="0"/>
    <x v="1434"/>
    <n v="1.5700000000000002E-2"/>
    <x v="3551"/>
    <n v="4.6000000000000006E-2"/>
    <n v="0.81753040000000021"/>
    <n v="4"/>
    <n v="205.2"/>
    <x v="12"/>
    <x v="2"/>
    <x v="0"/>
  </r>
  <r>
    <x v="2"/>
    <x v="254"/>
    <x v="0"/>
    <x v="0"/>
    <s v="-1.898575"/>
    <x v="2"/>
    <x v="0"/>
    <x v="0"/>
    <x v="256"/>
    <n v="1.2300000000000002E-2"/>
    <x v="3552"/>
    <n v="0.28750000000000003"/>
    <n v="6.5809612500000014"/>
    <n v="5"/>
    <n v="268.8"/>
    <x v="8"/>
    <x v="16"/>
    <x v="5"/>
  </r>
  <r>
    <x v="2"/>
    <x v="255"/>
    <x v="0"/>
    <x v="0"/>
    <s v="-1.898575"/>
    <x v="2"/>
    <x v="0"/>
    <x v="0"/>
    <x v="983"/>
    <n v="1.0100000000000001E-2"/>
    <x v="3553"/>
    <n v="1.0579999999999996"/>
    <n v="15.889784599999997"/>
    <n v="3"/>
    <n v="121.19999999999999"/>
    <x v="61"/>
    <x v="11"/>
    <x v="0"/>
  </r>
  <r>
    <x v="2"/>
    <x v="256"/>
    <x v="0"/>
    <x v="0"/>
    <s v="-1.898575"/>
    <x v="2"/>
    <x v="0"/>
    <x v="0"/>
    <x v="2718"/>
    <n v="1.72E-2"/>
    <x v="3554"/>
    <n v="0.21850000000000006"/>
    <n v="5.964263400000001"/>
    <n v="8"/>
    <n v="345.59999999999997"/>
    <x v="71"/>
    <x v="8"/>
    <x v="4"/>
  </r>
  <r>
    <x v="2"/>
    <x v="257"/>
    <x v="0"/>
    <x v="0"/>
    <s v="-1.898575"/>
    <x v="2"/>
    <x v="0"/>
    <x v="0"/>
    <x v="2509"/>
    <n v="1.0499999999999999E-2"/>
    <x v="3555"/>
    <n v="1.0234999999999996"/>
    <n v="14.088989249999994"/>
    <n v="5"/>
    <n v="404.4"/>
    <x v="14"/>
    <x v="9"/>
    <x v="4"/>
  </r>
  <r>
    <x v="2"/>
    <x v="258"/>
    <x v="0"/>
    <x v="0"/>
    <s v="-1.898575"/>
    <x v="2"/>
    <x v="0"/>
    <x v="0"/>
    <x v="1841"/>
    <n v="1.4500000000000002E-2"/>
    <x v="3556"/>
    <n v="1.1154999999999997"/>
    <n v="17.71135125"/>
    <n v="3"/>
    <n v="68.399999999999991"/>
    <x v="5"/>
    <x v="0"/>
    <x v="10"/>
  </r>
  <r>
    <x v="2"/>
    <x v="259"/>
    <x v="0"/>
    <x v="0"/>
    <s v="-1.898575"/>
    <x v="2"/>
    <x v="0"/>
    <x v="0"/>
    <x v="1869"/>
    <n v="1.4100000000000001E-2"/>
    <x v="3557"/>
    <n v="0.43699999999999989"/>
    <n v="11.627127899999998"/>
    <n v="6"/>
    <n v="362.4"/>
    <x v="64"/>
    <x v="2"/>
    <x v="6"/>
  </r>
  <r>
    <x v="2"/>
    <x v="260"/>
    <x v="0"/>
    <x v="0"/>
    <s v="-1.898575"/>
    <x v="2"/>
    <x v="0"/>
    <x v="0"/>
    <x v="995"/>
    <n v="1.4499999999999999E-2"/>
    <x v="3558"/>
    <n v="0.96599999999999975"/>
    <n v="27.481733999999992"/>
    <n v="7"/>
    <n v="282"/>
    <x v="69"/>
    <x v="0"/>
    <x v="5"/>
  </r>
  <r>
    <x v="2"/>
    <x v="261"/>
    <x v="0"/>
    <x v="0"/>
    <s v="-1.898575"/>
    <x v="2"/>
    <x v="0"/>
    <x v="0"/>
    <x v="2928"/>
    <n v="9.5000000000000015E-3"/>
    <x v="3559"/>
    <n v="1.0809999999999995"/>
    <n v="19.614744999999996"/>
    <n v="3"/>
    <n v="309.59999999999997"/>
    <x v="28"/>
    <x v="19"/>
    <x v="0"/>
  </r>
  <r>
    <x v="2"/>
    <x v="262"/>
    <x v="0"/>
    <x v="0"/>
    <s v="-1.898575"/>
    <x v="2"/>
    <x v="0"/>
    <x v="0"/>
    <x v="2929"/>
    <n v="1.61E-2"/>
    <x v="3560"/>
    <n v="0.55199999999999971"/>
    <n v="10.406911199999996"/>
    <n v="7"/>
    <n v="314.39999999999998"/>
    <x v="30"/>
    <x v="19"/>
    <x v="5"/>
  </r>
  <r>
    <x v="2"/>
    <x v="263"/>
    <x v="0"/>
    <x v="0"/>
    <s v="-1.898575"/>
    <x v="2"/>
    <x v="0"/>
    <x v="0"/>
    <x v="2930"/>
    <n v="1.35E-2"/>
    <x v="3561"/>
    <n v="1.2879999999999998"/>
    <n v="14.362487999999997"/>
    <n v="6"/>
    <n v="372"/>
    <x v="36"/>
    <x v="4"/>
    <x v="3"/>
  </r>
  <r>
    <x v="2"/>
    <x v="264"/>
    <x v="0"/>
    <x v="0"/>
    <s v="-1.898575"/>
    <x v="2"/>
    <x v="0"/>
    <x v="0"/>
    <x v="2931"/>
    <n v="1.1800000000000001E-2"/>
    <x v="3562"/>
    <n v="1.0004999999999997"/>
    <n v="12.467030399999997"/>
    <n v="4"/>
    <n v="252"/>
    <x v="14"/>
    <x v="2"/>
    <x v="6"/>
  </r>
  <r>
    <x v="2"/>
    <x v="265"/>
    <x v="0"/>
    <x v="0"/>
    <s v="-1.898575"/>
    <x v="2"/>
    <x v="0"/>
    <x v="0"/>
    <x v="2932"/>
    <n v="1.3600000000000001E-2"/>
    <x v="3563"/>
    <n v="0.54049999999999976"/>
    <n v="14.407567999999994"/>
    <n v="6"/>
    <n v="482.4"/>
    <x v="16"/>
    <x v="11"/>
    <x v="4"/>
  </r>
  <r>
    <x v="2"/>
    <x v="266"/>
    <x v="0"/>
    <x v="0"/>
    <s v="-1.898575"/>
    <x v="2"/>
    <x v="0"/>
    <x v="0"/>
    <x v="2481"/>
    <n v="8.2000000000000024E-3"/>
    <x v="3564"/>
    <n v="0.73599999999999965"/>
    <n v="5.8118975999999991"/>
    <n v="6"/>
    <n v="499.2"/>
    <x v="44"/>
    <x v="19"/>
    <x v="6"/>
  </r>
  <r>
    <x v="2"/>
    <x v="267"/>
    <x v="0"/>
    <x v="0"/>
    <s v="-1.898575"/>
    <x v="2"/>
    <x v="0"/>
    <x v="0"/>
    <x v="849"/>
    <n v="1.3500000000000002E-2"/>
    <x v="3565"/>
    <n v="1.4029999999999996"/>
    <n v="15.493328999999997"/>
    <n v="4"/>
    <n v="276"/>
    <x v="0"/>
    <x v="5"/>
    <x v="2"/>
  </r>
  <r>
    <x v="2"/>
    <x v="268"/>
    <x v="0"/>
    <x v="0"/>
    <s v="-1.898575"/>
    <x v="2"/>
    <x v="0"/>
    <x v="0"/>
    <x v="719"/>
    <n v="1.4100000000000001E-2"/>
    <x v="3566"/>
    <n v="0.91999999999999971"/>
    <n v="17.395451999999995"/>
    <n v="7"/>
    <n v="613.19999999999993"/>
    <x v="69"/>
    <x v="4"/>
    <x v="0"/>
  </r>
  <r>
    <x v="2"/>
    <x v="269"/>
    <x v="0"/>
    <x v="0"/>
    <s v="-1.898575"/>
    <x v="2"/>
    <x v="0"/>
    <x v="0"/>
    <x v="1103"/>
    <n v="1.12E-2"/>
    <x v="3567"/>
    <n v="0.52899999999999969"/>
    <n v="8.7094559999999941"/>
    <n v="6"/>
    <n v="307.2"/>
    <x v="45"/>
    <x v="9"/>
    <x v="6"/>
  </r>
  <r>
    <x v="2"/>
    <x v="270"/>
    <x v="0"/>
    <x v="0"/>
    <s v="-1.898575"/>
    <x v="2"/>
    <x v="0"/>
    <x v="0"/>
    <x v="778"/>
    <n v="1.5600000000000003E-2"/>
    <x v="3568"/>
    <n v="1.1729999999999996"/>
    <n v="28.838908799999995"/>
    <n v="2"/>
    <n v="51.6"/>
    <x v="64"/>
    <x v="8"/>
    <x v="2"/>
  </r>
  <r>
    <x v="2"/>
    <x v="271"/>
    <x v="0"/>
    <x v="0"/>
    <s v="-1.898575"/>
    <x v="2"/>
    <x v="0"/>
    <x v="0"/>
    <x v="1382"/>
    <n v="1.0600000000000002E-2"/>
    <x v="3569"/>
    <n v="2.3000000000000034E-2"/>
    <n v="0.2952418000000005"/>
    <n v="2"/>
    <n v="158.4"/>
    <x v="52"/>
    <x v="4"/>
    <x v="6"/>
  </r>
  <r>
    <x v="2"/>
    <x v="272"/>
    <x v="0"/>
    <x v="0"/>
    <s v="-1.898575"/>
    <x v="2"/>
    <x v="0"/>
    <x v="0"/>
    <x v="1891"/>
    <n v="1.1699999999999999E-2"/>
    <x v="3570"/>
    <n v="1.4259999999999997"/>
    <n v="33.468505199999989"/>
    <n v="3"/>
    <n v="132"/>
    <x v="10"/>
    <x v="0"/>
    <x v="0"/>
  </r>
  <r>
    <x v="2"/>
    <x v="273"/>
    <x v="0"/>
    <x v="0"/>
    <s v="-1.898575"/>
    <x v="2"/>
    <x v="0"/>
    <x v="0"/>
    <x v="2933"/>
    <n v="1.0900000000000002E-2"/>
    <x v="3571"/>
    <n v="0.56349999999999978"/>
    <n v="9.7721606499999982"/>
    <n v="2"/>
    <n v="130.79999999999998"/>
    <x v="19"/>
    <x v="11"/>
    <x v="4"/>
  </r>
  <r>
    <x v="2"/>
    <x v="274"/>
    <x v="0"/>
    <x v="0"/>
    <s v="-1.898575"/>
    <x v="2"/>
    <x v="0"/>
    <x v="0"/>
    <x v="2934"/>
    <n v="1.4499999999999999E-2"/>
    <x v="3572"/>
    <n v="1.3684999999999996"/>
    <n v="34.209762999999988"/>
    <n v="2"/>
    <n v="213.6"/>
    <x v="37"/>
    <x v="10"/>
    <x v="5"/>
  </r>
  <r>
    <x v="0"/>
    <x v="0"/>
    <x v="1"/>
    <x v="1"/>
    <s v="-0.12776"/>
    <x v="2"/>
    <x v="0"/>
    <x v="0"/>
    <x v="2935"/>
    <n v="1.3500000000000002E-2"/>
    <x v="3573"/>
    <n v="0.63249999999999973"/>
    <n v="10.044985499999997"/>
    <n v="2"/>
    <n v="0"/>
    <x v="42"/>
    <x v="17"/>
    <x v="0"/>
  </r>
  <r>
    <x v="0"/>
    <x v="1"/>
    <x v="1"/>
    <x v="1"/>
    <s v="-0.12776"/>
    <x v="2"/>
    <x v="0"/>
    <x v="0"/>
    <x v="1083"/>
    <n v="1.14E-2"/>
    <x v="3574"/>
    <n v="5.7500000000000016E-2"/>
    <n v="0.76470630000000017"/>
    <n v="1"/>
    <n v="0"/>
    <x v="0"/>
    <x v="9"/>
    <x v="4"/>
  </r>
  <r>
    <x v="0"/>
    <x v="2"/>
    <x v="1"/>
    <x v="1"/>
    <s v="-0.12776"/>
    <x v="2"/>
    <x v="0"/>
    <x v="0"/>
    <x v="2326"/>
    <n v="1.2100000000000003E-2"/>
    <x v="3575"/>
    <n v="0.11499999999999999"/>
    <n v="1.8367800000000005"/>
    <n v="6"/>
    <n v="211.2"/>
    <x v="44"/>
    <x v="23"/>
    <x v="8"/>
  </r>
  <r>
    <x v="0"/>
    <x v="3"/>
    <x v="1"/>
    <x v="1"/>
    <s v="-0.12776"/>
    <x v="2"/>
    <x v="0"/>
    <x v="0"/>
    <x v="2936"/>
    <n v="1.1199999999999998E-2"/>
    <x v="3576"/>
    <n v="0.73599999999999965"/>
    <n v="10.066595839999994"/>
    <n v="1"/>
    <n v="0"/>
    <x v="67"/>
    <x v="2"/>
    <x v="2"/>
  </r>
  <r>
    <x v="0"/>
    <x v="4"/>
    <x v="1"/>
    <x v="1"/>
    <s v="-0.12776"/>
    <x v="2"/>
    <x v="0"/>
    <x v="0"/>
    <x v="2937"/>
    <n v="1.3000000000000001E-2"/>
    <x v="3577"/>
    <n v="1.1499999999999941E-2"/>
    <n v="0.23558209999999885"/>
    <n v="1"/>
    <n v="0"/>
    <x v="60"/>
    <x v="6"/>
    <x v="5"/>
  </r>
  <r>
    <x v="0"/>
    <x v="5"/>
    <x v="1"/>
    <x v="1"/>
    <s v="-0.12776"/>
    <x v="2"/>
    <x v="0"/>
    <x v="0"/>
    <x v="2938"/>
    <n v="1.2600000000000002E-2"/>
    <x v="3578"/>
    <n v="0.79349999999999965"/>
    <n v="11.401833239999998"/>
    <n v="5"/>
    <n v="262.8"/>
    <x v="50"/>
    <x v="8"/>
    <x v="8"/>
  </r>
  <r>
    <x v="0"/>
    <x v="6"/>
    <x v="1"/>
    <x v="1"/>
    <s v="-0.12776"/>
    <x v="2"/>
    <x v="0"/>
    <x v="0"/>
    <x v="2939"/>
    <n v="1.21E-2"/>
    <x v="3579"/>
    <n v="0.93149999999999966"/>
    <n v="15.941914559999997"/>
    <n v="3"/>
    <n v="40.799999999999997"/>
    <x v="8"/>
    <x v="0"/>
    <x v="4"/>
  </r>
  <r>
    <x v="0"/>
    <x v="7"/>
    <x v="1"/>
    <x v="1"/>
    <s v="-0.12776"/>
    <x v="2"/>
    <x v="0"/>
    <x v="0"/>
    <x v="2940"/>
    <n v="1.9599999999999999E-2"/>
    <x v="3580"/>
    <n v="1.1959999999999997"/>
    <n v="45.331366079999995"/>
    <n v="4"/>
    <n v="184.79999999999998"/>
    <x v="41"/>
    <x v="4"/>
    <x v="8"/>
  </r>
  <r>
    <x v="0"/>
    <x v="8"/>
    <x v="1"/>
    <x v="1"/>
    <s v="-0.12776"/>
    <x v="2"/>
    <x v="0"/>
    <x v="0"/>
    <x v="580"/>
    <n v="1.3299999999999999E-2"/>
    <x v="3581"/>
    <n v="0.97749999999999959"/>
    <n v="15.119872249999991"/>
    <n v="6"/>
    <n v="216"/>
    <x v="71"/>
    <x v="23"/>
    <x v="11"/>
  </r>
  <r>
    <x v="0"/>
    <x v="9"/>
    <x v="1"/>
    <x v="1"/>
    <s v="-0.12776"/>
    <x v="2"/>
    <x v="0"/>
    <x v="0"/>
    <x v="2941"/>
    <n v="1.1900000000000001E-2"/>
    <x v="3582"/>
    <n v="1.2304999999999997"/>
    <n v="20.980418759999999"/>
    <n v="3"/>
    <n v="73.2"/>
    <x v="2"/>
    <x v="10"/>
    <x v="6"/>
  </r>
  <r>
    <x v="0"/>
    <x v="10"/>
    <x v="1"/>
    <x v="1"/>
    <s v="-0.12776"/>
    <x v="2"/>
    <x v="0"/>
    <x v="0"/>
    <x v="2942"/>
    <n v="1.0999999999999999E-2"/>
    <x v="3583"/>
    <n v="1.2304999999999995"/>
    <n v="16.093709499999992"/>
    <n v="2"/>
    <n v="0"/>
    <x v="36"/>
    <x v="12"/>
    <x v="4"/>
  </r>
  <r>
    <x v="0"/>
    <x v="11"/>
    <x v="1"/>
    <x v="1"/>
    <s v="-0.12776"/>
    <x v="2"/>
    <x v="0"/>
    <x v="0"/>
    <x v="45"/>
    <n v="1.4699999999999998E-2"/>
    <x v="3584"/>
    <n v="0.36799999999999994"/>
    <n v="8.0246006399999974"/>
    <n v="1"/>
    <n v="0"/>
    <x v="41"/>
    <x v="3"/>
    <x v="8"/>
  </r>
  <r>
    <x v="0"/>
    <x v="12"/>
    <x v="1"/>
    <x v="1"/>
    <s v="-0.12776"/>
    <x v="2"/>
    <x v="0"/>
    <x v="0"/>
    <x v="2943"/>
    <n v="1.7599999999999998E-2"/>
    <x v="3585"/>
    <n v="1.0234999999999996"/>
    <n v="18.262187679999993"/>
    <n v="2"/>
    <n v="0"/>
    <x v="11"/>
    <x v="15"/>
    <x v="2"/>
  </r>
  <r>
    <x v="0"/>
    <x v="13"/>
    <x v="1"/>
    <x v="1"/>
    <s v="-0.12776"/>
    <x v="2"/>
    <x v="0"/>
    <x v="0"/>
    <x v="2944"/>
    <n v="1.2800000000000002E-2"/>
    <x v="3586"/>
    <n v="0.83949999999999969"/>
    <n v="17.014583039999998"/>
    <n v="4"/>
    <n v="140.4"/>
    <x v="8"/>
    <x v="10"/>
    <x v="1"/>
  </r>
  <r>
    <x v="0"/>
    <x v="14"/>
    <x v="1"/>
    <x v="1"/>
    <s v="-0.12776"/>
    <x v="2"/>
    <x v="0"/>
    <x v="0"/>
    <x v="2369"/>
    <n v="1.4100000000000003E-2"/>
    <x v="3587"/>
    <n v="0.17250000000000004"/>
    <n v="2.6224519500000016"/>
    <n v="6"/>
    <n v="288"/>
    <x v="40"/>
    <x v="16"/>
    <x v="6"/>
  </r>
  <r>
    <x v="0"/>
    <x v="15"/>
    <x v="1"/>
    <x v="1"/>
    <s v="-0.12776"/>
    <x v="2"/>
    <x v="0"/>
    <x v="0"/>
    <x v="2945"/>
    <n v="1.5600000000000001E-2"/>
    <x v="3588"/>
    <n v="1.1039999999999996"/>
    <n v="29.935975679999995"/>
    <n v="2"/>
    <n v="0"/>
    <x v="7"/>
    <x v="17"/>
    <x v="4"/>
  </r>
  <r>
    <x v="0"/>
    <x v="16"/>
    <x v="1"/>
    <x v="1"/>
    <s v="-0.12776"/>
    <x v="2"/>
    <x v="0"/>
    <x v="0"/>
    <x v="1917"/>
    <n v="1.7000000000000005E-2"/>
    <x v="3589"/>
    <n v="0.87399999999999956"/>
    <n v="23.383520399999998"/>
    <n v="2"/>
    <n v="0"/>
    <x v="9"/>
    <x v="10"/>
    <x v="0"/>
  </r>
  <r>
    <x v="0"/>
    <x v="17"/>
    <x v="1"/>
    <x v="1"/>
    <s v="-0.12776"/>
    <x v="2"/>
    <x v="0"/>
    <x v="0"/>
    <x v="2946"/>
    <n v="1.6899999999999998E-2"/>
    <x v="3590"/>
    <n v="0.62099999999999977"/>
    <n v="17.918992259999992"/>
    <n v="3"/>
    <n v="73.2"/>
    <x v="71"/>
    <x v="4"/>
    <x v="11"/>
  </r>
  <r>
    <x v="0"/>
    <x v="18"/>
    <x v="1"/>
    <x v="1"/>
    <s v="-0.12776"/>
    <x v="2"/>
    <x v="0"/>
    <x v="0"/>
    <x v="472"/>
    <n v="1.6799999999999999E-2"/>
    <x v="3591"/>
    <n v="5.7499999999999996E-2"/>
    <n v="1.6624859999999997"/>
    <n v="4"/>
    <n v="176.4"/>
    <x v="12"/>
    <x v="6"/>
    <x v="1"/>
  </r>
  <r>
    <x v="0"/>
    <x v="19"/>
    <x v="1"/>
    <x v="1"/>
    <s v="-0.12776"/>
    <x v="2"/>
    <x v="0"/>
    <x v="0"/>
    <x v="2947"/>
    <n v="1.2899999999999998E-2"/>
    <x v="3592"/>
    <n v="0.29899999999999988"/>
    <n v="7.2930046799999975"/>
    <n v="4"/>
    <n v="190.79999999999998"/>
    <x v="15"/>
    <x v="14"/>
    <x v="1"/>
  </r>
  <r>
    <x v="0"/>
    <x v="20"/>
    <x v="1"/>
    <x v="1"/>
    <s v="-0.12776"/>
    <x v="2"/>
    <x v="0"/>
    <x v="0"/>
    <x v="2948"/>
    <n v="1.83E-2"/>
    <x v="3593"/>
    <n v="0.94299999999999962"/>
    <n v="22.019804399999991"/>
    <n v="6"/>
    <n v="268.8"/>
    <x v="60"/>
    <x v="3"/>
    <x v="1"/>
  </r>
  <r>
    <x v="0"/>
    <x v="21"/>
    <x v="1"/>
    <x v="1"/>
    <s v="-0.12776"/>
    <x v="2"/>
    <x v="0"/>
    <x v="0"/>
    <x v="2949"/>
    <n v="1.3300000000000003E-2"/>
    <x v="3594"/>
    <n v="0.11499999999999999"/>
    <n v="2.2550948000000006"/>
    <n v="2"/>
    <n v="0"/>
    <x v="5"/>
    <x v="6"/>
    <x v="1"/>
  </r>
  <r>
    <x v="0"/>
    <x v="22"/>
    <x v="1"/>
    <x v="1"/>
    <s v="-0.12776"/>
    <x v="2"/>
    <x v="0"/>
    <x v="0"/>
    <x v="2950"/>
    <n v="9.6000000000000009E-3"/>
    <x v="3595"/>
    <n v="0.14950000000000005"/>
    <n v="2.5586745600000014"/>
    <n v="5"/>
    <n v="252"/>
    <x v="8"/>
    <x v="2"/>
    <x v="4"/>
  </r>
  <r>
    <x v="0"/>
    <x v="23"/>
    <x v="1"/>
    <x v="1"/>
    <s v="-0.12776"/>
    <x v="2"/>
    <x v="0"/>
    <x v="0"/>
    <x v="2951"/>
    <n v="1.0800000000000004E-2"/>
    <x v="3596"/>
    <n v="1.2534999999999994"/>
    <n v="17.677659239999997"/>
    <n v="6"/>
    <n v="211.2"/>
    <x v="13"/>
    <x v="3"/>
    <x v="8"/>
  </r>
  <r>
    <x v="0"/>
    <x v="24"/>
    <x v="1"/>
    <x v="1"/>
    <s v="-0.12776"/>
    <x v="2"/>
    <x v="0"/>
    <x v="0"/>
    <x v="2952"/>
    <n v="1.54E-2"/>
    <x v="3597"/>
    <n v="1.0349999999999997"/>
    <n v="24.329289599999996"/>
    <n v="2"/>
    <n v="0"/>
    <x v="45"/>
    <x v="7"/>
    <x v="4"/>
  </r>
  <r>
    <x v="0"/>
    <x v="25"/>
    <x v="1"/>
    <x v="1"/>
    <s v="-0.12776"/>
    <x v="2"/>
    <x v="0"/>
    <x v="0"/>
    <x v="1312"/>
    <n v="1.15E-2"/>
    <x v="3598"/>
    <n v="0.35649999999999976"/>
    <n v="5.5920589999999963"/>
    <n v="5"/>
    <n v="241.2"/>
    <x v="79"/>
    <x v="3"/>
    <x v="7"/>
  </r>
  <r>
    <x v="0"/>
    <x v="26"/>
    <x v="1"/>
    <x v="1"/>
    <s v="-0.12776"/>
    <x v="2"/>
    <x v="0"/>
    <x v="0"/>
    <x v="2953"/>
    <n v="1.2900000000000002E-2"/>
    <x v="3599"/>
    <n v="1.0809999999999997"/>
    <n v="23.689596120000001"/>
    <n v="2"/>
    <n v="40.799999999999997"/>
    <x v="53"/>
    <x v="2"/>
    <x v="4"/>
  </r>
  <r>
    <x v="0"/>
    <x v="27"/>
    <x v="1"/>
    <x v="1"/>
    <s v="-0.12776"/>
    <x v="2"/>
    <x v="0"/>
    <x v="0"/>
    <x v="2954"/>
    <n v="1.3400000000000002E-2"/>
    <x v="3600"/>
    <n v="0.48299999999999976"/>
    <n v="9.0843799199999982"/>
    <n v="4"/>
    <n v="255.6"/>
    <x v="16"/>
    <x v="19"/>
    <x v="8"/>
  </r>
  <r>
    <x v="0"/>
    <x v="28"/>
    <x v="1"/>
    <x v="1"/>
    <s v="-0.12776"/>
    <x v="2"/>
    <x v="0"/>
    <x v="0"/>
    <x v="15"/>
    <n v="1.7000000000000001E-2"/>
    <x v="3601"/>
    <n v="0.67849999999999966"/>
    <n v="14.464262999999994"/>
    <n v="6"/>
    <n v="144"/>
    <x v="48"/>
    <x v="6"/>
    <x v="2"/>
  </r>
  <r>
    <x v="0"/>
    <x v="29"/>
    <x v="1"/>
    <x v="1"/>
    <s v="-0.12776"/>
    <x v="2"/>
    <x v="0"/>
    <x v="0"/>
    <x v="2955"/>
    <n v="1.6799999999999995E-2"/>
    <x v="3602"/>
    <n v="0.98899999999999966"/>
    <n v="16.299511199999991"/>
    <n v="3"/>
    <n v="187.2"/>
    <x v="31"/>
    <x v="14"/>
    <x v="8"/>
  </r>
  <r>
    <x v="0"/>
    <x v="30"/>
    <x v="1"/>
    <x v="1"/>
    <s v="-0.12776"/>
    <x v="2"/>
    <x v="0"/>
    <x v="0"/>
    <x v="2956"/>
    <n v="1.5700000000000006E-2"/>
    <x v="3603"/>
    <n v="0.85099999999999976"/>
    <n v="19.295522940000001"/>
    <n v="6"/>
    <n v="273.59999999999997"/>
    <x v="7"/>
    <x v="7"/>
    <x v="0"/>
  </r>
  <r>
    <x v="0"/>
    <x v="31"/>
    <x v="1"/>
    <x v="1"/>
    <s v="-0.12776"/>
    <x v="2"/>
    <x v="0"/>
    <x v="0"/>
    <x v="1445"/>
    <n v="1.0599999999999998E-2"/>
    <x v="3604"/>
    <n v="0.14950000000000005"/>
    <n v="1.8762848000000003"/>
    <n v="6"/>
    <n v="374.4"/>
    <x v="41"/>
    <x v="11"/>
    <x v="13"/>
  </r>
  <r>
    <x v="0"/>
    <x v="32"/>
    <x v="1"/>
    <x v="1"/>
    <s v="-0.12776"/>
    <x v="2"/>
    <x v="0"/>
    <x v="0"/>
    <x v="2957"/>
    <n v="1.8500000000000003E-2"/>
    <x v="3605"/>
    <n v="0.51749999999999974"/>
    <n v="12.260144249999994"/>
    <n v="3"/>
    <n v="75.599999999999994"/>
    <x v="55"/>
    <x v="10"/>
    <x v="7"/>
  </r>
  <r>
    <x v="0"/>
    <x v="33"/>
    <x v="1"/>
    <x v="1"/>
    <s v="-0.12776"/>
    <x v="2"/>
    <x v="0"/>
    <x v="0"/>
    <x v="2958"/>
    <n v="1.5599999999999999E-2"/>
    <x v="3606"/>
    <n v="1.2074999999999998"/>
    <n v="16.674512399999998"/>
    <n v="2"/>
    <n v="0"/>
    <x v="19"/>
    <x v="19"/>
    <x v="2"/>
  </r>
  <r>
    <x v="0"/>
    <x v="34"/>
    <x v="1"/>
    <x v="1"/>
    <s v="-0.12776"/>
    <x v="2"/>
    <x v="0"/>
    <x v="0"/>
    <x v="2959"/>
    <n v="1.5899999999999997E-2"/>
    <x v="3607"/>
    <n v="0.43699999999999978"/>
    <n v="6.295159799999996"/>
    <n v="2"/>
    <n v="0"/>
    <x v="29"/>
    <x v="8"/>
    <x v="10"/>
  </r>
  <r>
    <x v="0"/>
    <x v="35"/>
    <x v="1"/>
    <x v="1"/>
    <s v="-0.12776"/>
    <x v="2"/>
    <x v="0"/>
    <x v="0"/>
    <x v="2960"/>
    <n v="1.7600000000000001E-2"/>
    <x v="3608"/>
    <n v="0.80499999999999972"/>
    <n v="11.932289599999997"/>
    <n v="2"/>
    <n v="0"/>
    <x v="17"/>
    <x v="6"/>
    <x v="4"/>
  </r>
  <r>
    <x v="0"/>
    <x v="36"/>
    <x v="1"/>
    <x v="1"/>
    <s v="-0.12776"/>
    <x v="2"/>
    <x v="0"/>
    <x v="0"/>
    <x v="2961"/>
    <n v="1.5800000000000002E-2"/>
    <x v="3609"/>
    <n v="1.0809999999999997"/>
    <n v="12.106162240000002"/>
    <n v="6"/>
    <n v="278.39999999999998"/>
    <x v="57"/>
    <x v="16"/>
    <x v="0"/>
  </r>
  <r>
    <x v="0"/>
    <x v="37"/>
    <x v="1"/>
    <x v="1"/>
    <s v="-0.12776"/>
    <x v="2"/>
    <x v="0"/>
    <x v="0"/>
    <x v="2962"/>
    <n v="9.2999999999999992E-3"/>
    <x v="3610"/>
    <n v="1.1614999999999998"/>
    <n v="18.358994219999996"/>
    <n v="3"/>
    <n v="158.4"/>
    <x v="18"/>
    <x v="5"/>
    <x v="4"/>
  </r>
  <r>
    <x v="0"/>
    <x v="38"/>
    <x v="1"/>
    <x v="1"/>
    <s v="-0.12776"/>
    <x v="2"/>
    <x v="0"/>
    <x v="0"/>
    <x v="2963"/>
    <n v="1.8399999999999996E-2"/>
    <x v="3611"/>
    <n v="0.8624999999999996"/>
    <n v="24.458843999999985"/>
    <n v="6"/>
    <n v="364.8"/>
    <x v="44"/>
    <x v="0"/>
    <x v="10"/>
  </r>
  <r>
    <x v="0"/>
    <x v="39"/>
    <x v="1"/>
    <x v="1"/>
    <s v="-0.12776"/>
    <x v="2"/>
    <x v="0"/>
    <x v="0"/>
    <x v="2195"/>
    <n v="1.8800000000000001E-2"/>
    <x v="3612"/>
    <n v="1.0234999999999996"/>
    <n v="16.69803404"/>
    <n v="6"/>
    <n v="216"/>
    <x v="49"/>
    <x v="16"/>
    <x v="8"/>
  </r>
  <r>
    <x v="0"/>
    <x v="40"/>
    <x v="1"/>
    <x v="1"/>
    <s v="-0.12776"/>
    <x v="2"/>
    <x v="0"/>
    <x v="0"/>
    <x v="2964"/>
    <n v="1.3600000000000003E-2"/>
    <x v="3613"/>
    <n v="0.10350000000000008"/>
    <n v="0.99207648000000126"/>
    <n v="6"/>
    <n v="225.6"/>
    <x v="78"/>
    <x v="19"/>
    <x v="5"/>
  </r>
  <r>
    <x v="0"/>
    <x v="41"/>
    <x v="1"/>
    <x v="1"/>
    <s v="-0.12776"/>
    <x v="2"/>
    <x v="0"/>
    <x v="0"/>
    <x v="1079"/>
    <n v="1.0100000000000005E-2"/>
    <x v="3614"/>
    <n v="0.90849999999999975"/>
    <n v="13.220564680000004"/>
    <n v="2"/>
    <n v="0"/>
    <x v="71"/>
    <x v="23"/>
    <x v="0"/>
  </r>
  <r>
    <x v="0"/>
    <x v="42"/>
    <x v="1"/>
    <x v="1"/>
    <s v="-0.12776"/>
    <x v="2"/>
    <x v="0"/>
    <x v="0"/>
    <x v="2965"/>
    <n v="1.3700000000000004E-2"/>
    <x v="3615"/>
    <n v="0.7244999999999997"/>
    <n v="13.463151659999999"/>
    <n v="3"/>
    <n v="90"/>
    <x v="42"/>
    <x v="6"/>
    <x v="7"/>
  </r>
  <r>
    <x v="0"/>
    <x v="43"/>
    <x v="1"/>
    <x v="1"/>
    <s v="-0.12776"/>
    <x v="2"/>
    <x v="0"/>
    <x v="0"/>
    <x v="2966"/>
    <n v="1.2600000000000004E-2"/>
    <x v="3616"/>
    <n v="0.49449999999999977"/>
    <n v="7.2288581399999998"/>
    <n v="1"/>
    <n v="0"/>
    <x v="22"/>
    <x v="9"/>
    <x v="4"/>
  </r>
  <r>
    <x v="0"/>
    <x v="44"/>
    <x v="1"/>
    <x v="1"/>
    <s v="-0.12776"/>
    <x v="2"/>
    <x v="0"/>
    <x v="0"/>
    <x v="2359"/>
    <n v="1.8000000000000002E-2"/>
    <x v="3617"/>
    <n v="0.88549999999999973"/>
    <n v="21.520837799999995"/>
    <n v="2"/>
    <n v="78"/>
    <x v="31"/>
    <x v="0"/>
    <x v="2"/>
  </r>
  <r>
    <x v="0"/>
    <x v="45"/>
    <x v="1"/>
    <x v="1"/>
    <s v="-0.12776"/>
    <x v="2"/>
    <x v="0"/>
    <x v="0"/>
    <x v="2379"/>
    <n v="1.5000000000000005E-2"/>
    <x v="3618"/>
    <n v="0.98899999999999955"/>
    <n v="17.170029"/>
    <n v="1"/>
    <n v="0"/>
    <x v="28"/>
    <x v="2"/>
    <x v="2"/>
  </r>
  <r>
    <x v="0"/>
    <x v="46"/>
    <x v="1"/>
    <x v="1"/>
    <s v="-0.12776"/>
    <x v="2"/>
    <x v="0"/>
    <x v="0"/>
    <x v="2967"/>
    <n v="1.44E-2"/>
    <x v="3619"/>
    <n v="0.29899999999999993"/>
    <n v="4.1790153599999993"/>
    <n v="4"/>
    <n v="105.6"/>
    <x v="35"/>
    <x v="6"/>
    <x v="5"/>
  </r>
  <r>
    <x v="0"/>
    <x v="47"/>
    <x v="1"/>
    <x v="1"/>
    <s v="-0.12776"/>
    <x v="2"/>
    <x v="0"/>
    <x v="0"/>
    <x v="2138"/>
    <n v="1.2300000000000002E-2"/>
    <x v="3620"/>
    <n v="0.36799999999999977"/>
    <n v="5.3719315199999977"/>
    <n v="1"/>
    <n v="0"/>
    <x v="56"/>
    <x v="7"/>
    <x v="3"/>
  </r>
  <r>
    <x v="0"/>
    <x v="48"/>
    <x v="1"/>
    <x v="1"/>
    <s v="-0.12776"/>
    <x v="2"/>
    <x v="0"/>
    <x v="0"/>
    <x v="1653"/>
    <n v="9.1000000000000004E-3"/>
    <x v="3621"/>
    <n v="0.16100000000000003"/>
    <n v="1.6731442000000005"/>
    <n v="4"/>
    <n v="158.4"/>
    <x v="22"/>
    <x v="3"/>
    <x v="4"/>
  </r>
  <r>
    <x v="0"/>
    <x v="49"/>
    <x v="1"/>
    <x v="1"/>
    <s v="-0.12776"/>
    <x v="2"/>
    <x v="0"/>
    <x v="0"/>
    <x v="1491"/>
    <n v="1.1300000000000001E-2"/>
    <x v="3622"/>
    <n v="0.17250000000000004"/>
    <n v="2.659166850000001"/>
    <n v="1"/>
    <n v="0"/>
    <x v="57"/>
    <x v="5"/>
    <x v="4"/>
  </r>
  <r>
    <x v="0"/>
    <x v="50"/>
    <x v="1"/>
    <x v="1"/>
    <s v="-0.12776"/>
    <x v="2"/>
    <x v="0"/>
    <x v="0"/>
    <x v="2968"/>
    <n v="1.4500000000000002E-2"/>
    <x v="3623"/>
    <n v="1.1500000000000026E-2"/>
    <n v="0.27020170000000066"/>
    <n v="3"/>
    <n v="73.2"/>
    <x v="40"/>
    <x v="7"/>
    <x v="5"/>
  </r>
  <r>
    <x v="0"/>
    <x v="51"/>
    <x v="1"/>
    <x v="1"/>
    <s v="-0.12776"/>
    <x v="2"/>
    <x v="0"/>
    <x v="0"/>
    <x v="2527"/>
    <n v="1.1500000000000003E-2"/>
    <x v="3624"/>
    <n v="0.74749999999999972"/>
    <n v="12.498947499999998"/>
    <n v="3"/>
    <n v="189.6"/>
    <x v="78"/>
    <x v="14"/>
    <x v="4"/>
  </r>
  <r>
    <x v="0"/>
    <x v="52"/>
    <x v="1"/>
    <x v="1"/>
    <s v="-0.12776"/>
    <x v="2"/>
    <x v="0"/>
    <x v="0"/>
    <x v="2969"/>
    <n v="9.2000000000000033E-3"/>
    <x v="3625"/>
    <n v="1.0579999999999996"/>
    <n v="17.265459680000003"/>
    <n v="3"/>
    <n v="136.79999999999998"/>
    <x v="11"/>
    <x v="12"/>
    <x v="4"/>
  </r>
  <r>
    <x v="0"/>
    <x v="53"/>
    <x v="1"/>
    <x v="1"/>
    <s v="-0.12776"/>
    <x v="2"/>
    <x v="0"/>
    <x v="0"/>
    <x v="2970"/>
    <n v="1.1899999999999997E-2"/>
    <x v="3626"/>
    <n v="0.66699999999999959"/>
    <n v="8.6659441399999935"/>
    <n v="3"/>
    <n v="115.19999999999999"/>
    <x v="17"/>
    <x v="23"/>
    <x v="4"/>
  </r>
  <r>
    <x v="0"/>
    <x v="54"/>
    <x v="1"/>
    <x v="1"/>
    <s v="-0.12776"/>
    <x v="2"/>
    <x v="0"/>
    <x v="0"/>
    <x v="2511"/>
    <n v="1.7000000000000005E-2"/>
    <x v="3627"/>
    <n v="0.49449999999999977"/>
    <n v="9.6338489999999979"/>
    <n v="2"/>
    <n v="0"/>
    <x v="22"/>
    <x v="22"/>
    <x v="6"/>
  </r>
  <r>
    <x v="0"/>
    <x v="55"/>
    <x v="1"/>
    <x v="1"/>
    <s v="-0.12776"/>
    <x v="2"/>
    <x v="0"/>
    <x v="0"/>
    <x v="2971"/>
    <n v="1.3899999999999999E-2"/>
    <x v="3628"/>
    <n v="0.45999999999999974"/>
    <n v="9.0065883999999965"/>
    <n v="2"/>
    <n v="66"/>
    <x v="2"/>
    <x v="23"/>
    <x v="1"/>
  </r>
  <r>
    <x v="0"/>
    <x v="56"/>
    <x v="1"/>
    <x v="1"/>
    <s v="-0.12776"/>
    <x v="2"/>
    <x v="0"/>
    <x v="0"/>
    <x v="2972"/>
    <n v="1.9699999999999999E-2"/>
    <x v="3629"/>
    <n v="0.52899999999999969"/>
    <n v="16.41771601999999"/>
    <n v="6"/>
    <n v="187.2"/>
    <x v="7"/>
    <x v="10"/>
    <x v="7"/>
  </r>
  <r>
    <x v="0"/>
    <x v="57"/>
    <x v="1"/>
    <x v="1"/>
    <s v="-0.12776"/>
    <x v="2"/>
    <x v="0"/>
    <x v="0"/>
    <x v="2973"/>
    <n v="1.2000000000000002E-2"/>
    <x v="3630"/>
    <n v="0.37949999999999995"/>
    <n v="5.4347436000000009"/>
    <n v="5"/>
    <n v="216"/>
    <x v="16"/>
    <x v="2"/>
    <x v="8"/>
  </r>
  <r>
    <x v="0"/>
    <x v="58"/>
    <x v="1"/>
    <x v="1"/>
    <s v="-0.12776"/>
    <x v="2"/>
    <x v="0"/>
    <x v="0"/>
    <x v="2974"/>
    <n v="1.7000000000000001E-2"/>
    <x v="3631"/>
    <n v="1.2534999999999998"/>
    <n v="22.051070600000003"/>
    <n v="2"/>
    <n v="0"/>
    <x v="9"/>
    <x v="10"/>
    <x v="0"/>
  </r>
  <r>
    <x v="0"/>
    <x v="59"/>
    <x v="1"/>
    <x v="1"/>
    <s v="-0.12776"/>
    <x v="2"/>
    <x v="0"/>
    <x v="0"/>
    <x v="2975"/>
    <n v="1.6500000000000004E-2"/>
    <x v="3632"/>
    <n v="1.3109999999999995"/>
    <n v="30.6821196"/>
    <n v="3"/>
    <n v="51.6"/>
    <x v="13"/>
    <x v="3"/>
    <x v="4"/>
  </r>
  <r>
    <x v="0"/>
    <x v="60"/>
    <x v="1"/>
    <x v="1"/>
    <s v="-0.12776"/>
    <x v="2"/>
    <x v="0"/>
    <x v="0"/>
    <x v="2976"/>
    <n v="1.7099999999999997E-2"/>
    <x v="3633"/>
    <n v="0.22999999999999995"/>
    <n v="6.3171845999999983"/>
    <n v="2"/>
    <n v="54"/>
    <x v="20"/>
    <x v="3"/>
    <x v="8"/>
  </r>
  <r>
    <x v="0"/>
    <x v="61"/>
    <x v="1"/>
    <x v="1"/>
    <s v="-0.12776"/>
    <x v="2"/>
    <x v="0"/>
    <x v="0"/>
    <x v="2977"/>
    <n v="1.0900000000000002E-2"/>
    <x v="3634"/>
    <n v="1.1154999999999997"/>
    <n v="13.421049010000001"/>
    <n v="3"/>
    <n v="75.599999999999994"/>
    <x v="33"/>
    <x v="5"/>
    <x v="8"/>
  </r>
  <r>
    <x v="0"/>
    <x v="62"/>
    <x v="1"/>
    <x v="1"/>
    <s v="-0.12776"/>
    <x v="2"/>
    <x v="0"/>
    <x v="0"/>
    <x v="1066"/>
    <n v="1.2300000000000002E-2"/>
    <x v="3635"/>
    <n v="9.200000000000004E-2"/>
    <n v="1.4294371200000009"/>
    <n v="6"/>
    <n v="384"/>
    <x v="29"/>
    <x v="23"/>
    <x v="6"/>
  </r>
  <r>
    <x v="0"/>
    <x v="63"/>
    <x v="1"/>
    <x v="1"/>
    <s v="-0.12776"/>
    <x v="2"/>
    <x v="0"/>
    <x v="0"/>
    <x v="2978"/>
    <n v="1.3100000000000002E-2"/>
    <x v="3636"/>
    <n v="1.0924999999999998"/>
    <n v="11.970347700000001"/>
    <n v="2"/>
    <n v="0"/>
    <x v="44"/>
    <x v="7"/>
    <x v="3"/>
  </r>
  <r>
    <x v="0"/>
    <x v="64"/>
    <x v="1"/>
    <x v="1"/>
    <s v="-0.12776"/>
    <x v="2"/>
    <x v="0"/>
    <x v="0"/>
    <x v="2979"/>
    <n v="1.7099999999999997E-2"/>
    <x v="3637"/>
    <n v="0.18400000000000002"/>
    <n v="5.1512860800000002"/>
    <n v="5"/>
    <n v="206.4"/>
    <x v="35"/>
    <x v="19"/>
    <x v="6"/>
  </r>
  <r>
    <x v="0"/>
    <x v="65"/>
    <x v="1"/>
    <x v="1"/>
    <s v="-0.12776"/>
    <x v="2"/>
    <x v="0"/>
    <x v="0"/>
    <x v="2980"/>
    <n v="1.5800000000000002E-2"/>
    <x v="3638"/>
    <n v="0.11500000000000003"/>
    <n v="2.7520282000000016"/>
    <n v="4"/>
    <n v="175.2"/>
    <x v="69"/>
    <x v="17"/>
    <x v="2"/>
  </r>
  <r>
    <x v="0"/>
    <x v="66"/>
    <x v="1"/>
    <x v="1"/>
    <s v="-0.12776"/>
    <x v="2"/>
    <x v="0"/>
    <x v="0"/>
    <x v="2981"/>
    <n v="1.6200000000000003E-2"/>
    <x v="3639"/>
    <n v="0.17250000000000007"/>
    <n v="2.6430381000000023"/>
    <n v="4"/>
    <n v="237.6"/>
    <x v="33"/>
    <x v="7"/>
    <x v="2"/>
  </r>
  <r>
    <x v="0"/>
    <x v="67"/>
    <x v="1"/>
    <x v="1"/>
    <s v="-0.12776"/>
    <x v="2"/>
    <x v="0"/>
    <x v="0"/>
    <x v="2982"/>
    <n v="1.6600000000000004E-2"/>
    <x v="3640"/>
    <n v="0.10349999999999999"/>
    <n v="1.9881853200000004"/>
    <n v="4"/>
    <n v="132"/>
    <x v="17"/>
    <x v="6"/>
    <x v="2"/>
  </r>
  <r>
    <x v="0"/>
    <x v="68"/>
    <x v="1"/>
    <x v="1"/>
    <s v="-0.12776"/>
    <x v="2"/>
    <x v="0"/>
    <x v="0"/>
    <x v="611"/>
    <n v="1.41E-2"/>
    <x v="3641"/>
    <n v="0.67849999999999977"/>
    <n v="14.574139289999994"/>
    <n v="5"/>
    <n v="230.39999999999998"/>
    <x v="8"/>
    <x v="8"/>
    <x v="8"/>
  </r>
  <r>
    <x v="0"/>
    <x v="69"/>
    <x v="1"/>
    <x v="1"/>
    <s v="-0.12776"/>
    <x v="2"/>
    <x v="0"/>
    <x v="0"/>
    <x v="2983"/>
    <n v="1.5599999999999999E-2"/>
    <x v="3642"/>
    <n v="1.0349999999999997"/>
    <n v="12.0901248"/>
    <n v="2"/>
    <n v="0"/>
    <x v="26"/>
    <x v="7"/>
    <x v="5"/>
  </r>
  <r>
    <x v="0"/>
    <x v="70"/>
    <x v="1"/>
    <x v="1"/>
    <s v="-0.12776"/>
    <x v="2"/>
    <x v="0"/>
    <x v="0"/>
    <x v="2984"/>
    <n v="1.4700000000000005E-2"/>
    <x v="3643"/>
    <n v="0.11500000000000007"/>
    <n v="2.1574161000000021"/>
    <n v="3"/>
    <n v="76.8"/>
    <x v="9"/>
    <x v="0"/>
    <x v="6"/>
  </r>
  <r>
    <x v="0"/>
    <x v="71"/>
    <x v="1"/>
    <x v="1"/>
    <s v="-0.12776"/>
    <x v="2"/>
    <x v="0"/>
    <x v="0"/>
    <x v="2985"/>
    <n v="7.7000000000000028E-3"/>
    <x v="3644"/>
    <n v="0.55199999999999971"/>
    <n v="4.3167062399999985"/>
    <n v="6"/>
    <n v="283.2"/>
    <x v="35"/>
    <x v="23"/>
    <x v="8"/>
  </r>
  <r>
    <x v="0"/>
    <x v="72"/>
    <x v="1"/>
    <x v="1"/>
    <s v="-0.12776"/>
    <x v="2"/>
    <x v="0"/>
    <x v="0"/>
    <x v="2444"/>
    <n v="1.9099999999999995E-2"/>
    <x v="3645"/>
    <n v="3.4500000000000093E-2"/>
    <n v="0.83726187000000207"/>
    <n v="6"/>
    <n v="153.6"/>
    <x v="26"/>
    <x v="11"/>
    <x v="6"/>
  </r>
  <r>
    <x v="0"/>
    <x v="73"/>
    <x v="1"/>
    <x v="1"/>
    <s v="-0.12776"/>
    <x v="2"/>
    <x v="0"/>
    <x v="0"/>
    <x v="2986"/>
    <n v="1.43E-2"/>
    <x v="3646"/>
    <n v="1.1154999999999997"/>
    <n v="16.401486529999996"/>
    <n v="2"/>
    <n v="0"/>
    <x v="33"/>
    <x v="15"/>
    <x v="1"/>
  </r>
  <r>
    <x v="0"/>
    <x v="74"/>
    <x v="1"/>
    <x v="1"/>
    <s v="-0.12776"/>
    <x v="2"/>
    <x v="0"/>
    <x v="0"/>
    <x v="2920"/>
    <n v="1.2000000000000004E-2"/>
    <x v="3647"/>
    <n v="5.7500000000000079E-2"/>
    <n v="0.76107000000000125"/>
    <n v="2"/>
    <n v="0"/>
    <x v="22"/>
    <x v="10"/>
    <x v="6"/>
  </r>
  <r>
    <x v="0"/>
    <x v="75"/>
    <x v="1"/>
    <x v="1"/>
    <s v="-0.12776"/>
    <x v="2"/>
    <x v="0"/>
    <x v="0"/>
    <x v="858"/>
    <n v="1.0300000000000002E-2"/>
    <x v="3648"/>
    <n v="1.1269999999999998"/>
    <n v="13.98079564"/>
    <n v="5"/>
    <n v="252"/>
    <x v="2"/>
    <x v="11"/>
    <x v="4"/>
  </r>
  <r>
    <x v="0"/>
    <x v="76"/>
    <x v="1"/>
    <x v="1"/>
    <s v="-0.12776"/>
    <x v="2"/>
    <x v="0"/>
    <x v="0"/>
    <x v="1870"/>
    <n v="1.6500000000000001E-2"/>
    <x v="3649"/>
    <n v="0.35649999999999976"/>
    <n v="9.5057159999999943"/>
    <n v="3"/>
    <n v="37.199999999999996"/>
    <x v="64"/>
    <x v="8"/>
    <x v="2"/>
  </r>
  <r>
    <x v="0"/>
    <x v="77"/>
    <x v="1"/>
    <x v="1"/>
    <s v="-0.12776"/>
    <x v="2"/>
    <x v="0"/>
    <x v="0"/>
    <x v="2943"/>
    <n v="1.7000000000000001E-2"/>
    <x v="3650"/>
    <n v="1.1154999999999997"/>
    <n v="19.2251963"/>
    <n v="1"/>
    <n v="0"/>
    <x v="49"/>
    <x v="19"/>
    <x v="2"/>
  </r>
  <r>
    <x v="0"/>
    <x v="78"/>
    <x v="1"/>
    <x v="1"/>
    <s v="-0.12776"/>
    <x v="2"/>
    <x v="0"/>
    <x v="0"/>
    <x v="2987"/>
    <n v="1.0500000000000001E-2"/>
    <x v="3651"/>
    <n v="0.41399999999999987"/>
    <n v="4.3730819999999992"/>
    <n v="2"/>
    <n v="0"/>
    <x v="37"/>
    <x v="22"/>
    <x v="5"/>
  </r>
  <r>
    <x v="0"/>
    <x v="79"/>
    <x v="1"/>
    <x v="1"/>
    <s v="-0.12776"/>
    <x v="2"/>
    <x v="0"/>
    <x v="0"/>
    <x v="2988"/>
    <n v="1.7300000000000003E-2"/>
    <x v="3652"/>
    <n v="0.161"/>
    <n v="4.0119461200000011"/>
    <n v="2"/>
    <n v="0"/>
    <x v="0"/>
    <x v="1"/>
    <x v="3"/>
  </r>
  <r>
    <x v="0"/>
    <x v="80"/>
    <x v="1"/>
    <x v="1"/>
    <s v="-0.12776"/>
    <x v="2"/>
    <x v="0"/>
    <x v="0"/>
    <x v="2989"/>
    <n v="1.6299999999999999E-2"/>
    <x v="3653"/>
    <n v="1.0234999999999996"/>
    <n v="18.197870939999991"/>
    <n v="1"/>
    <n v="0"/>
    <x v="69"/>
    <x v="23"/>
    <x v="2"/>
  </r>
  <r>
    <x v="0"/>
    <x v="81"/>
    <x v="1"/>
    <x v="1"/>
    <s v="-0.12776"/>
    <x v="2"/>
    <x v="0"/>
    <x v="0"/>
    <x v="2990"/>
    <n v="1.6500000000000001E-2"/>
    <x v="3654"/>
    <n v="6.900000000000002E-2"/>
    <n v="1.0522017000000004"/>
    <n v="2"/>
    <n v="52.8"/>
    <x v="40"/>
    <x v="9"/>
    <x v="8"/>
  </r>
  <r>
    <x v="0"/>
    <x v="82"/>
    <x v="1"/>
    <x v="1"/>
    <s v="-0.12776"/>
    <x v="2"/>
    <x v="0"/>
    <x v="0"/>
    <x v="2991"/>
    <n v="1.4700000000000001E-2"/>
    <x v="3655"/>
    <n v="0.24150000000000005"/>
    <n v="6.1209962100000022"/>
    <n v="2"/>
    <n v="0"/>
    <x v="42"/>
    <x v="23"/>
    <x v="2"/>
  </r>
  <r>
    <x v="0"/>
    <x v="83"/>
    <x v="1"/>
    <x v="1"/>
    <s v="-0.12776"/>
    <x v="2"/>
    <x v="0"/>
    <x v="0"/>
    <x v="2549"/>
    <n v="9.3999999999999986E-3"/>
    <x v="3656"/>
    <n v="0.97749999999999959"/>
    <n v="12.920868699999993"/>
    <n v="4"/>
    <n v="154.79999999999998"/>
    <x v="62"/>
    <x v="7"/>
    <x v="0"/>
  </r>
  <r>
    <x v="0"/>
    <x v="84"/>
    <x v="1"/>
    <x v="1"/>
    <s v="-0.12776"/>
    <x v="2"/>
    <x v="0"/>
    <x v="0"/>
    <x v="761"/>
    <n v="1.6499999999999997E-2"/>
    <x v="3657"/>
    <n v="1.0809999999999997"/>
    <n v="28.484890499999988"/>
    <n v="3"/>
    <n v="165.6"/>
    <x v="33"/>
    <x v="4"/>
    <x v="2"/>
  </r>
  <r>
    <x v="0"/>
    <x v="85"/>
    <x v="1"/>
    <x v="1"/>
    <s v="-0.12776"/>
    <x v="2"/>
    <x v="0"/>
    <x v="0"/>
    <x v="2992"/>
    <n v="7.3000000000000018E-3"/>
    <x v="3658"/>
    <n v="0.10350000000000004"/>
    <n v="0.77126544000000063"/>
    <n v="5"/>
    <n v="133.19999999999999"/>
    <x v="28"/>
    <x v="9"/>
    <x v="7"/>
  </r>
  <r>
    <x v="0"/>
    <x v="86"/>
    <x v="1"/>
    <x v="1"/>
    <s v="-0.12776"/>
    <x v="2"/>
    <x v="0"/>
    <x v="0"/>
    <x v="2993"/>
    <n v="1.7100000000000004E-2"/>
    <x v="3659"/>
    <n v="0.42549999999999977"/>
    <n v="13.127449409999995"/>
    <n v="3"/>
    <n v="70.8"/>
    <x v="11"/>
    <x v="2"/>
    <x v="2"/>
  </r>
  <r>
    <x v="0"/>
    <x v="87"/>
    <x v="1"/>
    <x v="1"/>
    <s v="-0.12776"/>
    <x v="2"/>
    <x v="0"/>
    <x v="0"/>
    <x v="2994"/>
    <n v="1.5900000000000004E-2"/>
    <x v="3660"/>
    <n v="0.41399999999999981"/>
    <n v="4.9132526399999996"/>
    <n v="2"/>
    <n v="0"/>
    <x v="26"/>
    <x v="19"/>
    <x v="6"/>
  </r>
  <r>
    <x v="0"/>
    <x v="88"/>
    <x v="1"/>
    <x v="1"/>
    <s v="-0.12776"/>
    <x v="2"/>
    <x v="0"/>
    <x v="0"/>
    <x v="2995"/>
    <n v="7.6000000000000017E-3"/>
    <x v="3661"/>
    <n v="0.41399999999999976"/>
    <n v="4.8882470399999987"/>
    <n v="4"/>
    <n v="96"/>
    <x v="5"/>
    <x v="16"/>
    <x v="10"/>
  </r>
  <r>
    <x v="0"/>
    <x v="89"/>
    <x v="1"/>
    <x v="1"/>
    <s v="-0.12776"/>
    <x v="2"/>
    <x v="0"/>
    <x v="0"/>
    <x v="2996"/>
    <n v="1.4199999999999997E-2"/>
    <x v="3662"/>
    <n v="1.3109999999999995"/>
    <n v="28.430660639999985"/>
    <n v="3"/>
    <n v="115.19999999999999"/>
    <x v="22"/>
    <x v="19"/>
    <x v="4"/>
  </r>
  <r>
    <x v="0"/>
    <x v="90"/>
    <x v="1"/>
    <x v="1"/>
    <s v="-0.12776"/>
    <x v="2"/>
    <x v="0"/>
    <x v="0"/>
    <x v="1309"/>
    <n v="1.1600000000000001E-2"/>
    <x v="3663"/>
    <n v="0.16100000000000006"/>
    <n v="2.7550835200000012"/>
    <n v="6"/>
    <n v="163.19999999999999"/>
    <x v="0"/>
    <x v="2"/>
    <x v="0"/>
  </r>
  <r>
    <x v="0"/>
    <x v="91"/>
    <x v="1"/>
    <x v="1"/>
    <s v="-0.12776"/>
    <x v="2"/>
    <x v="0"/>
    <x v="0"/>
    <x v="2997"/>
    <n v="1.4699999999999998E-2"/>
    <x v="3664"/>
    <n v="0.10349999999999999"/>
    <n v="1.47641508"/>
    <n v="1"/>
    <n v="0"/>
    <x v="2"/>
    <x v="23"/>
    <x v="8"/>
  </r>
  <r>
    <x v="1"/>
    <x v="92"/>
    <x v="1"/>
    <x v="1"/>
    <s v="-0.12776"/>
    <x v="2"/>
    <x v="0"/>
    <x v="0"/>
    <x v="1939"/>
    <n v="8.0000000000000002E-3"/>
    <x v="3665"/>
    <n v="0.5289999999999998"/>
    <n v="4.7525359999999983"/>
    <n v="1"/>
    <n v="61.199999999999996"/>
    <x v="25"/>
    <x v="10"/>
    <x v="11"/>
  </r>
  <r>
    <x v="1"/>
    <x v="93"/>
    <x v="1"/>
    <x v="1"/>
    <s v="-0.12776"/>
    <x v="2"/>
    <x v="0"/>
    <x v="0"/>
    <x v="2998"/>
    <n v="1.44E-2"/>
    <x v="3666"/>
    <n v="1.4374999999999996"/>
    <n v="15.067529999999998"/>
    <n v="1"/>
    <n v="81.599999999999994"/>
    <x v="90"/>
    <x v="10"/>
    <x v="8"/>
  </r>
  <r>
    <x v="1"/>
    <x v="94"/>
    <x v="1"/>
    <x v="1"/>
    <s v="-0.12776"/>
    <x v="2"/>
    <x v="0"/>
    <x v="0"/>
    <x v="132"/>
    <n v="1.4700000000000001E-2"/>
    <x v="3667"/>
    <n v="1.0924999999999996"/>
    <n v="15.659862224999994"/>
    <n v="2"/>
    <n v="68.399999999999991"/>
    <x v="39"/>
    <x v="14"/>
    <x v="2"/>
  </r>
  <r>
    <x v="1"/>
    <x v="95"/>
    <x v="1"/>
    <x v="1"/>
    <s v="-0.12776"/>
    <x v="2"/>
    <x v="0"/>
    <x v="0"/>
    <x v="2999"/>
    <n v="1.4700000000000001E-2"/>
    <x v="3668"/>
    <n v="1.0924999999999996"/>
    <n v="14.010525899999996"/>
    <n v="2"/>
    <n v="54"/>
    <x v="17"/>
    <x v="19"/>
    <x v="4"/>
  </r>
  <r>
    <x v="1"/>
    <x v="96"/>
    <x v="1"/>
    <x v="1"/>
    <s v="-0.12776"/>
    <x v="2"/>
    <x v="0"/>
    <x v="0"/>
    <x v="3000"/>
    <n v="1.6100000000000003E-2"/>
    <x v="3669"/>
    <n v="1.4834999999999996"/>
    <n v="22.919422259999997"/>
    <n v="1"/>
    <n v="36"/>
    <x v="0"/>
    <x v="12"/>
    <x v="4"/>
  </r>
  <r>
    <x v="1"/>
    <x v="97"/>
    <x v="1"/>
    <x v="1"/>
    <s v="-0.12776"/>
    <x v="2"/>
    <x v="0"/>
    <x v="0"/>
    <x v="2071"/>
    <n v="1.11E-2"/>
    <x v="3670"/>
    <n v="0.5635"/>
    <n v="9.2133940499999998"/>
    <n v="2"/>
    <n v="25.2"/>
    <x v="25"/>
    <x v="15"/>
    <x v="2"/>
  </r>
  <r>
    <x v="1"/>
    <x v="98"/>
    <x v="1"/>
    <x v="1"/>
    <s v="-0.12776"/>
    <x v="2"/>
    <x v="0"/>
    <x v="0"/>
    <x v="418"/>
    <n v="1.0100000000000001E-2"/>
    <x v="3671"/>
    <n v="0.17250000000000007"/>
    <n v="1.8277944750000008"/>
    <n v="1"/>
    <n v="1.2"/>
    <x v="44"/>
    <x v="23"/>
    <x v="11"/>
  </r>
  <r>
    <x v="1"/>
    <x v="99"/>
    <x v="1"/>
    <x v="1"/>
    <s v="-0.12776"/>
    <x v="2"/>
    <x v="0"/>
    <x v="0"/>
    <x v="3001"/>
    <n v="1.4000000000000002E-2"/>
    <x v="3672"/>
    <n v="0.80499999999999972"/>
    <n v="8.151590999999998"/>
    <n v="2"/>
    <n v="64.8"/>
    <x v="13"/>
    <x v="15"/>
    <x v="1"/>
  </r>
  <r>
    <x v="1"/>
    <x v="100"/>
    <x v="1"/>
    <x v="1"/>
    <s v="-0.12776"/>
    <x v="2"/>
    <x v="0"/>
    <x v="0"/>
    <x v="3002"/>
    <n v="1.3000000000000001E-2"/>
    <x v="3673"/>
    <n v="0.27600000000000002"/>
    <n v="3.8129675999999999"/>
    <n v="3"/>
    <n v="55.199999999999996"/>
    <x v="48"/>
    <x v="27"/>
    <x v="13"/>
  </r>
  <r>
    <x v="1"/>
    <x v="101"/>
    <x v="1"/>
    <x v="1"/>
    <s v="-0.12776"/>
    <x v="2"/>
    <x v="0"/>
    <x v="0"/>
    <x v="2669"/>
    <n v="1.3500000000000002E-2"/>
    <x v="3674"/>
    <n v="0.46000000000000008"/>
    <n v="4.285521000000001"/>
    <n v="1"/>
    <n v="0"/>
    <x v="17"/>
    <x v="19"/>
    <x v="7"/>
  </r>
  <r>
    <x v="1"/>
    <x v="102"/>
    <x v="1"/>
    <x v="1"/>
    <s v="-0.12776"/>
    <x v="2"/>
    <x v="0"/>
    <x v="0"/>
    <x v="3003"/>
    <n v="7.0000000000000027E-3"/>
    <x v="3675"/>
    <n v="1.1959999999999995"/>
    <n v="9.7165431999999985"/>
    <n v="4"/>
    <n v="138"/>
    <x v="60"/>
    <x v="6"/>
    <x v="11"/>
  </r>
  <r>
    <x v="1"/>
    <x v="103"/>
    <x v="1"/>
    <x v="1"/>
    <s v="-0.12776"/>
    <x v="2"/>
    <x v="0"/>
    <x v="0"/>
    <x v="3004"/>
    <n v="1.1800000000000001E-2"/>
    <x v="3676"/>
    <n v="0.70149999999999979"/>
    <n v="9.1650694399999963"/>
    <n v="3"/>
    <n v="121.19999999999999"/>
    <x v="51"/>
    <x v="10"/>
    <x v="7"/>
  </r>
  <r>
    <x v="1"/>
    <x v="104"/>
    <x v="1"/>
    <x v="1"/>
    <s v="-0.12776"/>
    <x v="2"/>
    <x v="0"/>
    <x v="0"/>
    <x v="3005"/>
    <n v="8.8000000000000005E-3"/>
    <x v="3677"/>
    <n v="0.90849999999999975"/>
    <n v="7.5894636399999982"/>
    <n v="3"/>
    <n v="117.6"/>
    <x v="4"/>
    <x v="3"/>
    <x v="3"/>
  </r>
  <r>
    <x v="1"/>
    <x v="105"/>
    <x v="1"/>
    <x v="1"/>
    <s v="-0.12776"/>
    <x v="2"/>
    <x v="0"/>
    <x v="0"/>
    <x v="3006"/>
    <n v="1.2400000000000001E-2"/>
    <x v="3678"/>
    <n v="1.5639999999999998"/>
    <n v="21.055631519999995"/>
    <n v="4"/>
    <n v="120"/>
    <x v="20"/>
    <x v="0"/>
    <x v="3"/>
  </r>
  <r>
    <x v="1"/>
    <x v="106"/>
    <x v="1"/>
    <x v="1"/>
    <s v="-0.12776"/>
    <x v="2"/>
    <x v="0"/>
    <x v="0"/>
    <x v="3007"/>
    <n v="1.0800000000000002E-2"/>
    <x v="3679"/>
    <n v="0.31050000000000005"/>
    <n v="2.3815846800000005"/>
    <n v="3"/>
    <n v="126"/>
    <x v="39"/>
    <x v="6"/>
    <x v="11"/>
  </r>
  <r>
    <x v="1"/>
    <x v="107"/>
    <x v="1"/>
    <x v="1"/>
    <s v="-0.12776"/>
    <x v="2"/>
    <x v="0"/>
    <x v="0"/>
    <x v="3008"/>
    <n v="1.1900000000000001E-2"/>
    <x v="3680"/>
    <n v="0.48299999999999993"/>
    <n v="5.4315765000000003"/>
    <n v="2"/>
    <n v="8.4"/>
    <x v="87"/>
    <x v="3"/>
    <x v="1"/>
  </r>
  <r>
    <x v="1"/>
    <x v="108"/>
    <x v="1"/>
    <x v="1"/>
    <s v="-0.12776"/>
    <x v="2"/>
    <x v="0"/>
    <x v="0"/>
    <x v="3009"/>
    <n v="1.4400000000000001E-2"/>
    <x v="3681"/>
    <n v="0.26450000000000001"/>
    <n v="2.2209112800000002"/>
    <n v="1"/>
    <n v="24"/>
    <x v="54"/>
    <x v="6"/>
    <x v="4"/>
  </r>
  <r>
    <x v="1"/>
    <x v="109"/>
    <x v="1"/>
    <x v="1"/>
    <s v="-0.12776"/>
    <x v="2"/>
    <x v="0"/>
    <x v="0"/>
    <x v="2719"/>
    <n v="1.7500000000000002E-2"/>
    <x v="3682"/>
    <n v="0.58649999999999991"/>
    <n v="12.56283"/>
    <n v="3"/>
    <n v="140.4"/>
    <x v="12"/>
    <x v="3"/>
    <x v="0"/>
  </r>
  <r>
    <x v="1"/>
    <x v="110"/>
    <x v="1"/>
    <x v="1"/>
    <s v="-0.12776"/>
    <x v="2"/>
    <x v="0"/>
    <x v="0"/>
    <x v="3010"/>
    <n v="1.5600000000000001E-2"/>
    <x v="3683"/>
    <n v="1.1844999999999997"/>
    <n v="22.807642259999994"/>
    <n v="1"/>
    <n v="28.799999999999997"/>
    <x v="0"/>
    <x v="15"/>
    <x v="8"/>
  </r>
  <r>
    <x v="1"/>
    <x v="111"/>
    <x v="1"/>
    <x v="1"/>
    <s v="-0.12776"/>
    <x v="2"/>
    <x v="0"/>
    <x v="0"/>
    <x v="3011"/>
    <n v="1.2400000000000001E-2"/>
    <x v="3684"/>
    <n v="0.54049999999999998"/>
    <n v="8.6129972200000005"/>
    <n v="1"/>
    <n v="80.399999999999991"/>
    <x v="44"/>
    <x v="15"/>
    <x v="2"/>
  </r>
  <r>
    <x v="1"/>
    <x v="112"/>
    <x v="1"/>
    <x v="1"/>
    <s v="-0.12776"/>
    <x v="2"/>
    <x v="0"/>
    <x v="0"/>
    <x v="3012"/>
    <n v="1.3300000000000003E-2"/>
    <x v="3685"/>
    <n v="0.52899999999999991"/>
    <n v="7.1363105099999995"/>
    <n v="2"/>
    <n v="76.8"/>
    <x v="53"/>
    <x v="17"/>
    <x v="6"/>
  </r>
  <r>
    <x v="1"/>
    <x v="113"/>
    <x v="1"/>
    <x v="1"/>
    <s v="-0.12776"/>
    <x v="2"/>
    <x v="0"/>
    <x v="0"/>
    <x v="3013"/>
    <n v="1.3900000000000003E-2"/>
    <x v="3686"/>
    <n v="0.65549999999999975"/>
    <n v="9.4677076949999961"/>
    <n v="1"/>
    <n v="13.2"/>
    <x v="0"/>
    <x v="14"/>
    <x v="8"/>
  </r>
  <r>
    <x v="1"/>
    <x v="114"/>
    <x v="1"/>
    <x v="1"/>
    <s v="-0.12776"/>
    <x v="2"/>
    <x v="0"/>
    <x v="0"/>
    <x v="3014"/>
    <n v="1.3399999999999999E-2"/>
    <x v="3687"/>
    <n v="1.3569999999999998"/>
    <n v="14.903442479999995"/>
    <n v="2"/>
    <n v="27.599999999999998"/>
    <x v="29"/>
    <x v="6"/>
    <x v="3"/>
  </r>
  <r>
    <x v="1"/>
    <x v="115"/>
    <x v="1"/>
    <x v="1"/>
    <s v="-0.12776"/>
    <x v="2"/>
    <x v="0"/>
    <x v="0"/>
    <x v="3015"/>
    <n v="1.7800000000000003E-2"/>
    <x v="3688"/>
    <n v="0.59799999999999975"/>
    <n v="13.271437919999997"/>
    <n v="4"/>
    <n v="94.8"/>
    <x v="22"/>
    <x v="6"/>
    <x v="6"/>
  </r>
  <r>
    <x v="1"/>
    <x v="116"/>
    <x v="1"/>
    <x v="1"/>
    <s v="-0.12776"/>
    <x v="2"/>
    <x v="0"/>
    <x v="0"/>
    <x v="3016"/>
    <n v="1.0800000000000001E-2"/>
    <x v="3689"/>
    <n v="1.5064999999999995"/>
    <n v="11.734068239999996"/>
    <n v="2"/>
    <n v="4.8"/>
    <x v="48"/>
    <x v="0"/>
    <x v="4"/>
  </r>
  <r>
    <x v="1"/>
    <x v="117"/>
    <x v="1"/>
    <x v="1"/>
    <s v="-0.12776"/>
    <x v="2"/>
    <x v="0"/>
    <x v="0"/>
    <x v="3017"/>
    <n v="1.3999999999999999E-2"/>
    <x v="3690"/>
    <n v="0.5635"/>
    <n v="5.8599491999999991"/>
    <n v="3"/>
    <n v="28.799999999999997"/>
    <x v="80"/>
    <x v="12"/>
    <x v="3"/>
  </r>
  <r>
    <x v="1"/>
    <x v="118"/>
    <x v="1"/>
    <x v="1"/>
    <s v="-0.12776"/>
    <x v="2"/>
    <x v="0"/>
    <x v="0"/>
    <x v="3018"/>
    <n v="8.3000000000000001E-3"/>
    <x v="3691"/>
    <n v="1.3684999999999998"/>
    <n v="14.015314844999999"/>
    <n v="2"/>
    <n v="31.2"/>
    <x v="80"/>
    <x v="11"/>
    <x v="5"/>
  </r>
  <r>
    <x v="1"/>
    <x v="119"/>
    <x v="1"/>
    <x v="1"/>
    <s v="-0.12776"/>
    <x v="2"/>
    <x v="0"/>
    <x v="0"/>
    <x v="3019"/>
    <n v="9.1000000000000004E-3"/>
    <x v="3692"/>
    <n v="1.3684999999999998"/>
    <n v="13.295196459999998"/>
    <n v="2"/>
    <n v="147.6"/>
    <x v="54"/>
    <x v="10"/>
    <x v="3"/>
  </r>
  <r>
    <x v="1"/>
    <x v="120"/>
    <x v="1"/>
    <x v="1"/>
    <s v="-0.12776"/>
    <x v="2"/>
    <x v="0"/>
    <x v="0"/>
    <x v="3020"/>
    <n v="1.3500000000000002E-2"/>
    <x v="3693"/>
    <n v="1.1959999999999997"/>
    <n v="12.742423199999996"/>
    <n v="2"/>
    <n v="76.8"/>
    <x v="36"/>
    <x v="12"/>
    <x v="9"/>
  </r>
  <r>
    <x v="1"/>
    <x v="121"/>
    <x v="1"/>
    <x v="1"/>
    <s v="-0.12776"/>
    <x v="2"/>
    <x v="0"/>
    <x v="0"/>
    <x v="3021"/>
    <n v="9.8000000000000032E-3"/>
    <x v="3694"/>
    <n v="1.2649999999999997"/>
    <n v="7.0142226000000001"/>
    <n v="2"/>
    <n v="67.2"/>
    <x v="63"/>
    <x v="1"/>
    <x v="3"/>
  </r>
  <r>
    <x v="1"/>
    <x v="122"/>
    <x v="1"/>
    <x v="1"/>
    <s v="-0.12776"/>
    <x v="2"/>
    <x v="0"/>
    <x v="0"/>
    <x v="961"/>
    <n v="1.1400000000000002E-2"/>
    <x v="3695"/>
    <n v="1.0349999999999997"/>
    <n v="15.669071999999998"/>
    <n v="2"/>
    <n v="28.799999999999997"/>
    <x v="49"/>
    <x v="27"/>
    <x v="13"/>
  </r>
  <r>
    <x v="1"/>
    <x v="123"/>
    <x v="1"/>
    <x v="1"/>
    <s v="-0.12776"/>
    <x v="2"/>
    <x v="0"/>
    <x v="0"/>
    <x v="821"/>
    <n v="1.4300000000000004E-2"/>
    <x v="3696"/>
    <n v="1.4259999999999997"/>
    <n v="19.657695199999999"/>
    <n v="2"/>
    <n v="72"/>
    <x v="57"/>
    <x v="23"/>
    <x v="2"/>
  </r>
  <r>
    <x v="1"/>
    <x v="124"/>
    <x v="1"/>
    <x v="1"/>
    <s v="-0.12776"/>
    <x v="2"/>
    <x v="0"/>
    <x v="0"/>
    <x v="3022"/>
    <n v="1.5500000000000003E-2"/>
    <x v="3697"/>
    <n v="1.1499999999999995"/>
    <n v="23.026334999999992"/>
    <n v="4"/>
    <n v="212.4"/>
    <x v="33"/>
    <x v="1"/>
    <x v="13"/>
  </r>
  <r>
    <x v="1"/>
    <x v="125"/>
    <x v="1"/>
    <x v="1"/>
    <s v="-0.12776"/>
    <x v="2"/>
    <x v="0"/>
    <x v="0"/>
    <x v="3023"/>
    <n v="1.4000000000000002E-2"/>
    <x v="3698"/>
    <n v="0.64399999999999991"/>
    <n v="10.775021599999999"/>
    <n v="5"/>
    <n v="78"/>
    <x v="28"/>
    <x v="15"/>
    <x v="4"/>
  </r>
  <r>
    <x v="1"/>
    <x v="126"/>
    <x v="1"/>
    <x v="1"/>
    <s v="-0.12776"/>
    <x v="2"/>
    <x v="0"/>
    <x v="0"/>
    <x v="986"/>
    <n v="9.1999999999999998E-3"/>
    <x v="3699"/>
    <n v="0.19550000000000003"/>
    <n v="2.4101240000000002"/>
    <n v="2"/>
    <n v="80.399999999999991"/>
    <x v="20"/>
    <x v="15"/>
    <x v="8"/>
  </r>
  <r>
    <x v="1"/>
    <x v="127"/>
    <x v="1"/>
    <x v="1"/>
    <s v="-0.12776"/>
    <x v="2"/>
    <x v="0"/>
    <x v="0"/>
    <x v="3024"/>
    <n v="1.3299999999999999E-2"/>
    <x v="3700"/>
    <n v="0.17250000000000001"/>
    <n v="2.8590943499999999"/>
    <n v="2"/>
    <n v="56.4"/>
    <x v="57"/>
    <x v="3"/>
    <x v="3"/>
  </r>
  <r>
    <x v="1"/>
    <x v="128"/>
    <x v="1"/>
    <x v="1"/>
    <s v="-0.12776"/>
    <x v="2"/>
    <x v="0"/>
    <x v="0"/>
    <x v="3025"/>
    <n v="9.1000000000000039E-3"/>
    <x v="3701"/>
    <n v="1.3224999999999998"/>
    <n v="8.1992751750000021"/>
    <n v="2"/>
    <n v="38.4"/>
    <x v="44"/>
    <x v="7"/>
    <x v="1"/>
  </r>
  <r>
    <x v="1"/>
    <x v="129"/>
    <x v="1"/>
    <x v="1"/>
    <s v="-0.12776"/>
    <x v="2"/>
    <x v="0"/>
    <x v="0"/>
    <x v="3026"/>
    <n v="1.3399999999999999E-2"/>
    <x v="3702"/>
    <n v="0.82799999999999963"/>
    <n v="9.5163530399999949"/>
    <n v="3"/>
    <n v="19.2"/>
    <x v="81"/>
    <x v="3"/>
    <x v="11"/>
  </r>
  <r>
    <x v="1"/>
    <x v="130"/>
    <x v="1"/>
    <x v="1"/>
    <s v="-0.12776"/>
    <x v="2"/>
    <x v="0"/>
    <x v="0"/>
    <x v="3027"/>
    <n v="1.0800000000000001E-2"/>
    <x v="3703"/>
    <n v="0.97749999999999959"/>
    <n v="6.3468683999999964"/>
    <n v="2"/>
    <n v="31.2"/>
    <x v="57"/>
    <x v="6"/>
    <x v="1"/>
  </r>
  <r>
    <x v="1"/>
    <x v="131"/>
    <x v="1"/>
    <x v="1"/>
    <s v="-0.12776"/>
    <x v="2"/>
    <x v="0"/>
    <x v="0"/>
    <x v="3028"/>
    <n v="1.0700000000000001E-2"/>
    <x v="3704"/>
    <n v="0.95449999999999957"/>
    <n v="8.9385488799999955"/>
    <n v="1"/>
    <n v="18"/>
    <x v="63"/>
    <x v="13"/>
    <x v="3"/>
  </r>
  <r>
    <x v="1"/>
    <x v="132"/>
    <x v="1"/>
    <x v="1"/>
    <s v="-0.12776"/>
    <x v="2"/>
    <x v="0"/>
    <x v="0"/>
    <x v="3029"/>
    <n v="9.1000000000000022E-3"/>
    <x v="3705"/>
    <n v="0.64399999999999979"/>
    <n v="4.1573677600000005"/>
    <n v="3"/>
    <n v="68.399999999999991"/>
    <x v="26"/>
    <x v="20"/>
    <x v="4"/>
  </r>
  <r>
    <x v="1"/>
    <x v="133"/>
    <x v="1"/>
    <x v="1"/>
    <s v="-0.12776"/>
    <x v="2"/>
    <x v="0"/>
    <x v="0"/>
    <x v="3030"/>
    <n v="1.7100000000000001E-2"/>
    <x v="3706"/>
    <n v="1.0349999999999997"/>
    <n v="20.491323299999994"/>
    <n v="2"/>
    <n v="25.2"/>
    <x v="40"/>
    <x v="10"/>
    <x v="11"/>
  </r>
  <r>
    <x v="1"/>
    <x v="134"/>
    <x v="1"/>
    <x v="1"/>
    <s v="-0.12776"/>
    <x v="2"/>
    <x v="0"/>
    <x v="0"/>
    <x v="2002"/>
    <n v="1.2100000000000003E-2"/>
    <x v="3707"/>
    <n v="0.24149999999999999"/>
    <n v="2.9674433250000005"/>
    <n v="4"/>
    <n v="106.8"/>
    <x v="25"/>
    <x v="14"/>
    <x v="2"/>
  </r>
  <r>
    <x v="1"/>
    <x v="135"/>
    <x v="1"/>
    <x v="1"/>
    <s v="-0.12776"/>
    <x v="2"/>
    <x v="0"/>
    <x v="0"/>
    <x v="3031"/>
    <n v="1.6E-2"/>
    <x v="3708"/>
    <n v="0.91999999999999971"/>
    <n v="10.389375999999997"/>
    <n v="1"/>
    <n v="25.2"/>
    <x v="71"/>
    <x v="13"/>
    <x v="2"/>
  </r>
  <r>
    <x v="1"/>
    <x v="136"/>
    <x v="1"/>
    <x v="1"/>
    <s v="-0.12776"/>
    <x v="2"/>
    <x v="0"/>
    <x v="0"/>
    <x v="3032"/>
    <n v="7.9000000000000008E-3"/>
    <x v="3709"/>
    <n v="0.81649999999999967"/>
    <n v="8.6892664849999957"/>
    <n v="1"/>
    <n v="33.6"/>
    <x v="31"/>
    <x v="17"/>
    <x v="6"/>
  </r>
  <r>
    <x v="1"/>
    <x v="137"/>
    <x v="1"/>
    <x v="1"/>
    <s v="-0.12776"/>
    <x v="2"/>
    <x v="0"/>
    <x v="0"/>
    <x v="3033"/>
    <n v="1.52E-2"/>
    <x v="3710"/>
    <n v="0.65549999999999975"/>
    <n v="9.5421397199999944"/>
    <n v="2"/>
    <n v="72"/>
    <x v="25"/>
    <x v="10"/>
    <x v="1"/>
  </r>
  <r>
    <x v="1"/>
    <x v="138"/>
    <x v="1"/>
    <x v="1"/>
    <s v="-0.12776"/>
    <x v="2"/>
    <x v="0"/>
    <x v="0"/>
    <x v="3034"/>
    <n v="1.7099999999999997E-2"/>
    <x v="3711"/>
    <n v="1.4719999999999998"/>
    <n v="32.95161791999999"/>
    <n v="2"/>
    <n v="60"/>
    <x v="0"/>
    <x v="1"/>
    <x v="2"/>
  </r>
  <r>
    <x v="1"/>
    <x v="139"/>
    <x v="1"/>
    <x v="1"/>
    <s v="-0.12776"/>
    <x v="2"/>
    <x v="0"/>
    <x v="0"/>
    <x v="3035"/>
    <n v="1.2699999999999999E-2"/>
    <x v="3712"/>
    <n v="1.5179999999999998"/>
    <n v="23.554593479999998"/>
    <n v="3"/>
    <n v="93.6"/>
    <x v="63"/>
    <x v="11"/>
    <x v="8"/>
  </r>
  <r>
    <x v="1"/>
    <x v="140"/>
    <x v="1"/>
    <x v="1"/>
    <s v="-0.12776"/>
    <x v="2"/>
    <x v="0"/>
    <x v="0"/>
    <x v="154"/>
    <n v="1.1000000000000003E-2"/>
    <x v="156"/>
    <n v="0.70149999999999979"/>
    <n v="8.4850633999999996"/>
    <n v="4"/>
    <n v="198"/>
    <x v="5"/>
    <x v="8"/>
    <x v="5"/>
  </r>
  <r>
    <x v="1"/>
    <x v="141"/>
    <x v="1"/>
    <x v="1"/>
    <s v="-0.12776"/>
    <x v="2"/>
    <x v="0"/>
    <x v="0"/>
    <x v="3036"/>
    <n v="1.8099999999999998E-2"/>
    <x v="3713"/>
    <n v="0.45999999999999991"/>
    <n v="5.2611993999999989"/>
    <n v="2"/>
    <n v="48"/>
    <x v="22"/>
    <x v="11"/>
    <x v="5"/>
  </r>
  <r>
    <x v="1"/>
    <x v="142"/>
    <x v="1"/>
    <x v="1"/>
    <s v="-0.12776"/>
    <x v="2"/>
    <x v="0"/>
    <x v="0"/>
    <x v="3037"/>
    <n v="1.44E-2"/>
    <x v="3714"/>
    <n v="1.0349999999999997"/>
    <n v="11.672812799999994"/>
    <n v="2"/>
    <n v="42"/>
    <x v="36"/>
    <x v="19"/>
    <x v="1"/>
  </r>
  <r>
    <x v="1"/>
    <x v="143"/>
    <x v="1"/>
    <x v="1"/>
    <s v="-0.12776"/>
    <x v="2"/>
    <x v="0"/>
    <x v="0"/>
    <x v="3038"/>
    <n v="1.3000000000000001E-2"/>
    <x v="3715"/>
    <n v="0.57499999999999984"/>
    <n v="4.3250349999999989"/>
    <n v="5"/>
    <n v="272.39999999999998"/>
    <x v="31"/>
    <x v="14"/>
    <x v="0"/>
  </r>
  <r>
    <x v="1"/>
    <x v="144"/>
    <x v="1"/>
    <x v="1"/>
    <s v="-0.12776"/>
    <x v="2"/>
    <x v="0"/>
    <x v="0"/>
    <x v="3039"/>
    <n v="1.5800000000000002E-2"/>
    <x v="3716"/>
    <n v="0.13800000000000004"/>
    <n v="0.95806776000000027"/>
    <n v="2"/>
    <n v="81.599999999999994"/>
    <x v="47"/>
    <x v="22"/>
    <x v="13"/>
  </r>
  <r>
    <x v="1"/>
    <x v="145"/>
    <x v="1"/>
    <x v="1"/>
    <s v="-0.12776"/>
    <x v="2"/>
    <x v="0"/>
    <x v="0"/>
    <x v="3040"/>
    <n v="1.3400000000000002E-2"/>
    <x v="3717"/>
    <n v="0.86249999999999971"/>
    <n v="9.3384599999999978"/>
    <n v="1"/>
    <n v="62.4"/>
    <x v="80"/>
    <x v="7"/>
    <x v="10"/>
  </r>
  <r>
    <x v="1"/>
    <x v="146"/>
    <x v="1"/>
    <x v="1"/>
    <s v="-0.12776"/>
    <x v="2"/>
    <x v="0"/>
    <x v="0"/>
    <x v="3041"/>
    <n v="8.7000000000000011E-3"/>
    <x v="3718"/>
    <n v="1.0119999999999996"/>
    <n v="10.007961479999995"/>
    <n v="1"/>
    <n v="73.2"/>
    <x v="25"/>
    <x v="19"/>
    <x v="1"/>
  </r>
  <r>
    <x v="1"/>
    <x v="147"/>
    <x v="1"/>
    <x v="1"/>
    <s v="-0.12776"/>
    <x v="2"/>
    <x v="0"/>
    <x v="0"/>
    <x v="3042"/>
    <n v="1.0700000000000001E-2"/>
    <x v="3719"/>
    <n v="0.75899999999999967"/>
    <n v="9.1120985999999977"/>
    <n v="2"/>
    <n v="158.4"/>
    <x v="8"/>
    <x v="10"/>
    <x v="10"/>
  </r>
  <r>
    <x v="1"/>
    <x v="148"/>
    <x v="1"/>
    <x v="1"/>
    <s v="-0.12776"/>
    <x v="2"/>
    <x v="0"/>
    <x v="0"/>
    <x v="3043"/>
    <n v="1.15E-2"/>
    <x v="3720"/>
    <n v="0.19550000000000003"/>
    <n v="1.9483334500000002"/>
    <n v="1"/>
    <n v="36"/>
    <x v="59"/>
    <x v="14"/>
    <x v="8"/>
  </r>
  <r>
    <x v="1"/>
    <x v="149"/>
    <x v="1"/>
    <x v="1"/>
    <s v="-0.12776"/>
    <x v="2"/>
    <x v="0"/>
    <x v="0"/>
    <x v="3044"/>
    <n v="1.2199999999999999E-2"/>
    <x v="3721"/>
    <n v="1.1269999999999998"/>
    <n v="15.622068279999992"/>
    <n v="4"/>
    <n v="110.39999999999999"/>
    <x v="29"/>
    <x v="15"/>
    <x v="7"/>
  </r>
  <r>
    <x v="1"/>
    <x v="150"/>
    <x v="1"/>
    <x v="1"/>
    <s v="-0.12776"/>
    <x v="2"/>
    <x v="0"/>
    <x v="0"/>
    <x v="162"/>
    <n v="9.8999999999999991E-3"/>
    <x v="3722"/>
    <n v="0.57499999999999984"/>
    <n v="5.3048407499999968"/>
    <n v="4"/>
    <n v="102"/>
    <x v="17"/>
    <x v="20"/>
    <x v="2"/>
  </r>
  <r>
    <x v="1"/>
    <x v="151"/>
    <x v="1"/>
    <x v="1"/>
    <s v="-0.12776"/>
    <x v="2"/>
    <x v="0"/>
    <x v="0"/>
    <x v="3045"/>
    <n v="8.6E-3"/>
    <x v="3723"/>
    <n v="0.57499999999999996"/>
    <n v="5.1457669999999993"/>
    <n v="4"/>
    <n v="133.19999999999999"/>
    <x v="22"/>
    <x v="19"/>
    <x v="13"/>
  </r>
  <r>
    <x v="1"/>
    <x v="152"/>
    <x v="1"/>
    <x v="1"/>
    <s v="-0.12776"/>
    <x v="2"/>
    <x v="0"/>
    <x v="0"/>
    <x v="3046"/>
    <n v="1.4099999999999998E-2"/>
    <x v="3724"/>
    <n v="0.65549999999999975"/>
    <n v="10.136304584999992"/>
    <n v="2"/>
    <n v="36"/>
    <x v="61"/>
    <x v="1"/>
    <x v="7"/>
  </r>
  <r>
    <x v="1"/>
    <x v="153"/>
    <x v="1"/>
    <x v="1"/>
    <s v="-0.12776"/>
    <x v="2"/>
    <x v="0"/>
    <x v="0"/>
    <x v="1972"/>
    <n v="9.7999999999999997E-3"/>
    <x v="3725"/>
    <n v="0.59799999999999986"/>
    <n v="5.9840544399999978"/>
    <n v="1"/>
    <n v="51.6"/>
    <x v="55"/>
    <x v="17"/>
    <x v="1"/>
  </r>
  <r>
    <x v="1"/>
    <x v="154"/>
    <x v="1"/>
    <x v="1"/>
    <s v="-0.12776"/>
    <x v="2"/>
    <x v="0"/>
    <x v="0"/>
    <x v="3047"/>
    <n v="1.0800000000000004E-2"/>
    <x v="3726"/>
    <n v="0.64399999999999979"/>
    <n v="4.3407403199999992"/>
    <n v="2"/>
    <n v="116.39999999999999"/>
    <x v="62"/>
    <x v="7"/>
    <x v="10"/>
  </r>
  <r>
    <x v="1"/>
    <x v="155"/>
    <x v="1"/>
    <x v="1"/>
    <s v="-0.12776"/>
    <x v="2"/>
    <x v="0"/>
    <x v="0"/>
    <x v="3048"/>
    <n v="1.2400000000000001E-2"/>
    <x v="3727"/>
    <n v="0.23000000000000007"/>
    <n v="2.3306544000000007"/>
    <n v="1"/>
    <n v="13.2"/>
    <x v="22"/>
    <x v="10"/>
    <x v="11"/>
  </r>
  <r>
    <x v="1"/>
    <x v="156"/>
    <x v="1"/>
    <x v="1"/>
    <s v="-0.12776"/>
    <x v="2"/>
    <x v="0"/>
    <x v="0"/>
    <x v="3049"/>
    <n v="1.0800000000000001E-2"/>
    <x v="3728"/>
    <n v="0.28750000000000003"/>
    <n v="3.7083015000000006"/>
    <n v="2"/>
    <n v="3.5999999999999996"/>
    <x v="63"/>
    <x v="6"/>
    <x v="1"/>
  </r>
  <r>
    <x v="1"/>
    <x v="157"/>
    <x v="1"/>
    <x v="1"/>
    <s v="-0.12776"/>
    <x v="2"/>
    <x v="0"/>
    <x v="0"/>
    <x v="3050"/>
    <n v="1.3400000000000002E-2"/>
    <x v="3729"/>
    <n v="0.64399999999999979"/>
    <n v="6.6309846399999994"/>
    <n v="2"/>
    <n v="37.199999999999996"/>
    <x v="26"/>
    <x v="27"/>
    <x v="6"/>
  </r>
  <r>
    <x v="1"/>
    <x v="158"/>
    <x v="1"/>
    <x v="1"/>
    <s v="-0.12776"/>
    <x v="2"/>
    <x v="0"/>
    <x v="0"/>
    <x v="932"/>
    <n v="1.1300000000000001E-2"/>
    <x v="3730"/>
    <n v="0.49449999999999988"/>
    <n v="3.2415117849999988"/>
    <n v="1"/>
    <n v="58.8"/>
    <x v="87"/>
    <x v="20"/>
    <x v="5"/>
  </r>
  <r>
    <x v="1"/>
    <x v="159"/>
    <x v="1"/>
    <x v="1"/>
    <s v="-0.12776"/>
    <x v="2"/>
    <x v="0"/>
    <x v="0"/>
    <x v="1546"/>
    <n v="9.3999999999999986E-3"/>
    <x v="3731"/>
    <n v="1.2074999999999998"/>
    <n v="9.3301109999999969"/>
    <n v="3"/>
    <n v="55.199999999999996"/>
    <x v="39"/>
    <x v="19"/>
    <x v="6"/>
  </r>
  <r>
    <x v="1"/>
    <x v="160"/>
    <x v="1"/>
    <x v="1"/>
    <s v="-0.12776"/>
    <x v="2"/>
    <x v="0"/>
    <x v="0"/>
    <x v="3051"/>
    <n v="1.3700000000000004E-2"/>
    <x v="3732"/>
    <n v="0.64399999999999991"/>
    <n v="11.297595400000002"/>
    <n v="3"/>
    <n v="126"/>
    <x v="44"/>
    <x v="19"/>
    <x v="13"/>
  </r>
  <r>
    <x v="1"/>
    <x v="161"/>
    <x v="1"/>
    <x v="1"/>
    <s v="-0.12776"/>
    <x v="2"/>
    <x v="0"/>
    <x v="0"/>
    <x v="2306"/>
    <n v="1.4999999999999999E-2"/>
    <x v="3733"/>
    <n v="0.20700000000000005"/>
    <n v="4.0240800000000005"/>
    <n v="3"/>
    <n v="193.2"/>
    <x v="49"/>
    <x v="17"/>
    <x v="1"/>
  </r>
  <r>
    <x v="1"/>
    <x v="162"/>
    <x v="1"/>
    <x v="1"/>
    <s v="-0.12776"/>
    <x v="2"/>
    <x v="0"/>
    <x v="0"/>
    <x v="3052"/>
    <n v="1.1000000000000003E-2"/>
    <x v="3734"/>
    <n v="0.89699999999999969"/>
    <n v="11.349023399999997"/>
    <n v="2"/>
    <n v="12"/>
    <x v="54"/>
    <x v="15"/>
    <x v="10"/>
  </r>
  <r>
    <x v="1"/>
    <x v="163"/>
    <x v="1"/>
    <x v="1"/>
    <s v="-0.12776"/>
    <x v="2"/>
    <x v="0"/>
    <x v="0"/>
    <x v="3053"/>
    <n v="1.0100000000000003E-2"/>
    <x v="3735"/>
    <n v="0.43700000000000011"/>
    <n v="2.7025085100000013"/>
    <n v="1"/>
    <n v="52.8"/>
    <x v="12"/>
    <x v="1"/>
    <x v="2"/>
  </r>
  <r>
    <x v="1"/>
    <x v="164"/>
    <x v="1"/>
    <x v="1"/>
    <s v="-0.12776"/>
    <x v="2"/>
    <x v="0"/>
    <x v="0"/>
    <x v="3054"/>
    <n v="1.32E-2"/>
    <x v="3736"/>
    <n v="0.36800000000000005"/>
    <n v="3.88899456"/>
    <n v="2"/>
    <n v="43.199999999999996"/>
    <x v="4"/>
    <x v="1"/>
    <x v="2"/>
  </r>
  <r>
    <x v="1"/>
    <x v="165"/>
    <x v="1"/>
    <x v="1"/>
    <s v="-0.12776"/>
    <x v="2"/>
    <x v="0"/>
    <x v="0"/>
    <x v="3055"/>
    <n v="1.8200000000000001E-2"/>
    <x v="3737"/>
    <n v="0.98899999999999966"/>
    <n v="15.217030919999997"/>
    <n v="1"/>
    <n v="82.8"/>
    <x v="36"/>
    <x v="11"/>
    <x v="8"/>
  </r>
  <r>
    <x v="1"/>
    <x v="166"/>
    <x v="1"/>
    <x v="1"/>
    <s v="-0.12776"/>
    <x v="2"/>
    <x v="0"/>
    <x v="0"/>
    <x v="3056"/>
    <n v="1.2699999999999999E-2"/>
    <x v="3738"/>
    <n v="0.70149999999999968"/>
    <n v="11.410711239999994"/>
    <n v="3"/>
    <n v="126"/>
    <x v="45"/>
    <x v="16"/>
    <x v="8"/>
  </r>
  <r>
    <x v="1"/>
    <x v="167"/>
    <x v="1"/>
    <x v="1"/>
    <s v="-0.12776"/>
    <x v="2"/>
    <x v="0"/>
    <x v="0"/>
    <x v="3057"/>
    <n v="1.3400000000000002E-2"/>
    <x v="3739"/>
    <n v="0.48299999999999993"/>
    <n v="6.7362657599999993"/>
    <n v="1"/>
    <n v="81.599999999999994"/>
    <x v="63"/>
    <x v="19"/>
    <x v="3"/>
  </r>
  <r>
    <x v="1"/>
    <x v="168"/>
    <x v="1"/>
    <x v="1"/>
    <s v="-0.12776"/>
    <x v="2"/>
    <x v="0"/>
    <x v="0"/>
    <x v="3058"/>
    <n v="1.4100000000000001E-2"/>
    <x v="3740"/>
    <n v="0.95449999999999957"/>
    <n v="15.843287339999993"/>
    <n v="3"/>
    <n v="92.399999999999991"/>
    <x v="25"/>
    <x v="0"/>
    <x v="6"/>
  </r>
  <r>
    <x v="1"/>
    <x v="169"/>
    <x v="1"/>
    <x v="1"/>
    <s v="-0.12776"/>
    <x v="2"/>
    <x v="0"/>
    <x v="0"/>
    <x v="3059"/>
    <n v="1.0700000000000001E-2"/>
    <x v="3741"/>
    <n v="0.32200000000000001"/>
    <n v="4.3212206799999997"/>
    <n v="1"/>
    <n v="38.4"/>
    <x v="59"/>
    <x v="27"/>
    <x v="13"/>
  </r>
  <r>
    <x v="1"/>
    <x v="170"/>
    <x v="1"/>
    <x v="1"/>
    <s v="-0.12776"/>
    <x v="2"/>
    <x v="0"/>
    <x v="0"/>
    <x v="3060"/>
    <n v="1.1700000000000002E-2"/>
    <x v="3742"/>
    <n v="1.0924999999999996"/>
    <n v="9.6199213499999967"/>
    <n v="2"/>
    <n v="69.599999999999994"/>
    <x v="53"/>
    <x v="19"/>
    <x v="7"/>
  </r>
  <r>
    <x v="1"/>
    <x v="171"/>
    <x v="1"/>
    <x v="1"/>
    <s v="-0.12776"/>
    <x v="2"/>
    <x v="0"/>
    <x v="0"/>
    <x v="3061"/>
    <n v="9.5000000000000015E-3"/>
    <x v="3743"/>
    <n v="1.1269999999999996"/>
    <n v="14.757839599999995"/>
    <n v="2"/>
    <n v="12"/>
    <x v="69"/>
    <x v="7"/>
    <x v="8"/>
  </r>
  <r>
    <x v="1"/>
    <x v="172"/>
    <x v="1"/>
    <x v="1"/>
    <s v="-0.12776"/>
    <x v="2"/>
    <x v="0"/>
    <x v="0"/>
    <x v="3062"/>
    <n v="1.3000000000000001E-2"/>
    <x v="3744"/>
    <n v="0.73599999999999965"/>
    <n v="9.0695071999999985"/>
    <n v="1"/>
    <n v="60"/>
    <x v="67"/>
    <x v="8"/>
    <x v="13"/>
  </r>
  <r>
    <x v="1"/>
    <x v="173"/>
    <x v="1"/>
    <x v="1"/>
    <s v="-0.12776"/>
    <x v="2"/>
    <x v="0"/>
    <x v="0"/>
    <x v="3063"/>
    <n v="9.1000000000000004E-3"/>
    <x v="3745"/>
    <n v="1.5179999999999998"/>
    <n v="13.693619939999998"/>
    <n v="4"/>
    <n v="93.6"/>
    <x v="53"/>
    <x v="1"/>
    <x v="9"/>
  </r>
  <r>
    <x v="1"/>
    <x v="174"/>
    <x v="1"/>
    <x v="1"/>
    <s v="-0.12776"/>
    <x v="2"/>
    <x v="0"/>
    <x v="0"/>
    <x v="3064"/>
    <n v="1.4599999999999998E-2"/>
    <x v="3746"/>
    <n v="0.97749999999999959"/>
    <n v="14.448466599999989"/>
    <n v="3"/>
    <n v="160.79999999999998"/>
    <x v="81"/>
    <x v="6"/>
    <x v="2"/>
  </r>
  <r>
    <x v="1"/>
    <x v="175"/>
    <x v="1"/>
    <x v="1"/>
    <s v="-0.12776"/>
    <x v="2"/>
    <x v="0"/>
    <x v="0"/>
    <x v="3065"/>
    <n v="1.0500000000000002E-2"/>
    <x v="3747"/>
    <n v="0.88549999999999973"/>
    <n v="6.6441721499999993"/>
    <n v="3"/>
    <n v="158.4"/>
    <x v="20"/>
    <x v="13"/>
    <x v="11"/>
  </r>
  <r>
    <x v="1"/>
    <x v="176"/>
    <x v="1"/>
    <x v="1"/>
    <s v="-0.12776"/>
    <x v="2"/>
    <x v="0"/>
    <x v="0"/>
    <x v="3066"/>
    <n v="8.1000000000000013E-3"/>
    <x v="3748"/>
    <n v="1.0464999999999998"/>
    <n v="5.1148106100000001"/>
    <n v="5"/>
    <n v="116.39999999999999"/>
    <x v="36"/>
    <x v="14"/>
    <x v="6"/>
  </r>
  <r>
    <x v="1"/>
    <x v="177"/>
    <x v="1"/>
    <x v="1"/>
    <s v="-0.12776"/>
    <x v="2"/>
    <x v="0"/>
    <x v="0"/>
    <x v="3067"/>
    <n v="9.0000000000000011E-3"/>
    <x v="3749"/>
    <n v="0.43700000000000006"/>
    <n v="4.7176335000000007"/>
    <n v="2"/>
    <n v="156"/>
    <x v="76"/>
    <x v="8"/>
    <x v="6"/>
  </r>
  <r>
    <x v="1"/>
    <x v="178"/>
    <x v="1"/>
    <x v="1"/>
    <s v="-0.12776"/>
    <x v="2"/>
    <x v="0"/>
    <x v="0"/>
    <x v="2429"/>
    <n v="1.4100000000000001E-2"/>
    <x v="3750"/>
    <n v="1.5524999999999998"/>
    <n v="26.242031700000002"/>
    <n v="2"/>
    <n v="31.2"/>
    <x v="87"/>
    <x v="15"/>
    <x v="3"/>
  </r>
  <r>
    <x v="1"/>
    <x v="179"/>
    <x v="1"/>
    <x v="1"/>
    <s v="-0.12776"/>
    <x v="2"/>
    <x v="0"/>
    <x v="0"/>
    <x v="3068"/>
    <n v="1.3900000000000003E-2"/>
    <x v="3751"/>
    <n v="0.67849999999999966"/>
    <n v="6.315098039999997"/>
    <n v="2"/>
    <n v="10.799999999999999"/>
    <x v="45"/>
    <x v="11"/>
    <x v="13"/>
  </r>
  <r>
    <x v="1"/>
    <x v="180"/>
    <x v="1"/>
    <x v="1"/>
    <s v="-0.12776"/>
    <x v="2"/>
    <x v="0"/>
    <x v="0"/>
    <x v="3069"/>
    <n v="1.1600000000000001E-2"/>
    <x v="3752"/>
    <n v="0.96599999999999975"/>
    <n v="9.8373962400000003"/>
    <n v="1"/>
    <n v="7.1999999999999993"/>
    <x v="28"/>
    <x v="15"/>
    <x v="2"/>
  </r>
  <r>
    <x v="1"/>
    <x v="181"/>
    <x v="1"/>
    <x v="1"/>
    <s v="-0.12776"/>
    <x v="2"/>
    <x v="0"/>
    <x v="0"/>
    <x v="3070"/>
    <n v="1.1399999999999999E-2"/>
    <x v="3753"/>
    <n v="1.0349999999999997"/>
    <n v="6.553164599999997"/>
    <n v="2"/>
    <n v="8.4"/>
    <x v="59"/>
    <x v="23"/>
    <x v="2"/>
  </r>
  <r>
    <x v="1"/>
    <x v="182"/>
    <x v="1"/>
    <x v="1"/>
    <s v="-0.12776"/>
    <x v="2"/>
    <x v="0"/>
    <x v="0"/>
    <x v="3071"/>
    <n v="1.15E-2"/>
    <x v="3754"/>
    <n v="0.27600000000000002"/>
    <n v="3.9662303999999997"/>
    <n v="4"/>
    <n v="96"/>
    <x v="61"/>
    <x v="1"/>
    <x v="13"/>
  </r>
  <r>
    <x v="1"/>
    <x v="183"/>
    <x v="1"/>
    <x v="1"/>
    <s v="-0.12776"/>
    <x v="2"/>
    <x v="0"/>
    <x v="0"/>
    <x v="3072"/>
    <n v="1.7100000000000001E-2"/>
    <x v="3755"/>
    <n v="0.26450000000000001"/>
    <n v="6.8775977700000004"/>
    <n v="3"/>
    <n v="210"/>
    <x v="61"/>
    <x v="11"/>
    <x v="10"/>
  </r>
  <r>
    <x v="2"/>
    <x v="184"/>
    <x v="1"/>
    <x v="1"/>
    <s v="-0.12776"/>
    <x v="2"/>
    <x v="0"/>
    <x v="0"/>
    <x v="2314"/>
    <n v="1.8900000000000004E-2"/>
    <x v="3756"/>
    <n v="1.2304999999999997"/>
    <n v="35.814932999999996"/>
    <n v="7"/>
    <n v="266.39999999999998"/>
    <x v="22"/>
    <x v="8"/>
    <x v="4"/>
  </r>
  <r>
    <x v="2"/>
    <x v="185"/>
    <x v="1"/>
    <x v="1"/>
    <s v="-0.12776"/>
    <x v="2"/>
    <x v="0"/>
    <x v="0"/>
    <x v="212"/>
    <n v="2.1399999999999999E-2"/>
    <x v="3757"/>
    <n v="1.1269999999999996"/>
    <n v="37.889063799999981"/>
    <n v="3"/>
    <n v="264"/>
    <x v="51"/>
    <x v="23"/>
    <x v="3"/>
  </r>
  <r>
    <x v="2"/>
    <x v="186"/>
    <x v="1"/>
    <x v="1"/>
    <s v="-0.12776"/>
    <x v="2"/>
    <x v="0"/>
    <x v="0"/>
    <x v="1902"/>
    <n v="1.4700000000000001E-2"/>
    <x v="3758"/>
    <n v="1.0464999999999995"/>
    <n v="26.182802099999989"/>
    <n v="5"/>
    <n v="164.4"/>
    <x v="8"/>
    <x v="23"/>
    <x v="13"/>
  </r>
  <r>
    <x v="2"/>
    <x v="187"/>
    <x v="1"/>
    <x v="1"/>
    <s v="-0.12776"/>
    <x v="2"/>
    <x v="0"/>
    <x v="0"/>
    <x v="1692"/>
    <n v="1.0200000000000001E-2"/>
    <x v="3759"/>
    <n v="0.8049999999999996"/>
    <n v="14.558102999999994"/>
    <n v="3"/>
    <n v="52.8"/>
    <x v="11"/>
    <x v="9"/>
    <x v="0"/>
  </r>
  <r>
    <x v="2"/>
    <x v="188"/>
    <x v="1"/>
    <x v="1"/>
    <s v="-0.12776"/>
    <x v="2"/>
    <x v="0"/>
    <x v="0"/>
    <x v="3073"/>
    <n v="1.8200000000000001E-2"/>
    <x v="3760"/>
    <n v="0.79349999999999965"/>
    <n v="28.811191499999993"/>
    <n v="4"/>
    <n v="415.2"/>
    <x v="57"/>
    <x v="27"/>
    <x v="0"/>
  </r>
  <r>
    <x v="2"/>
    <x v="189"/>
    <x v="1"/>
    <x v="1"/>
    <s v="-0.12776"/>
    <x v="2"/>
    <x v="0"/>
    <x v="0"/>
    <x v="2913"/>
    <n v="1.0900000000000002E-2"/>
    <x v="3761"/>
    <n v="1.3569999999999995"/>
    <n v="28.635956799999995"/>
    <n v="2"/>
    <n v="165.6"/>
    <x v="3"/>
    <x v="17"/>
    <x v="1"/>
  </r>
  <r>
    <x v="2"/>
    <x v="190"/>
    <x v="1"/>
    <x v="1"/>
    <s v="-0.12776"/>
    <x v="2"/>
    <x v="0"/>
    <x v="0"/>
    <x v="497"/>
    <n v="1.1900000000000001E-2"/>
    <x v="3762"/>
    <n v="1.0924999999999996"/>
    <n v="20.502182749999992"/>
    <n v="5"/>
    <n v="262.8"/>
    <x v="64"/>
    <x v="24"/>
    <x v="4"/>
  </r>
  <r>
    <x v="2"/>
    <x v="191"/>
    <x v="1"/>
    <x v="1"/>
    <s v="-0.12776"/>
    <x v="2"/>
    <x v="0"/>
    <x v="0"/>
    <x v="731"/>
    <n v="1.8699999999999998E-2"/>
    <x v="3763"/>
    <n v="0.20700000000000005"/>
    <n v="4.9276556999999999"/>
    <n v="3"/>
    <n v="148.79999999999998"/>
    <x v="4"/>
    <x v="6"/>
    <x v="8"/>
  </r>
  <r>
    <x v="2"/>
    <x v="192"/>
    <x v="1"/>
    <x v="1"/>
    <s v="-0.12776"/>
    <x v="2"/>
    <x v="0"/>
    <x v="0"/>
    <x v="3074"/>
    <n v="2.0399999999999998E-2"/>
    <x v="3764"/>
    <n v="0.24150000000000008"/>
    <n v="11.114409600000004"/>
    <n v="5"/>
    <n v="144"/>
    <x v="22"/>
    <x v="1"/>
    <x v="8"/>
  </r>
  <r>
    <x v="2"/>
    <x v="193"/>
    <x v="1"/>
    <x v="1"/>
    <s v="-0.12776"/>
    <x v="2"/>
    <x v="0"/>
    <x v="0"/>
    <x v="3075"/>
    <n v="1.5699999999999999E-2"/>
    <x v="3765"/>
    <n v="8.050000000000003E-2"/>
    <n v="2.2610276500000008"/>
    <n v="7"/>
    <n v="361.2"/>
    <x v="48"/>
    <x v="19"/>
    <x v="2"/>
  </r>
  <r>
    <x v="2"/>
    <x v="194"/>
    <x v="1"/>
    <x v="1"/>
    <s v="-0.12776"/>
    <x v="2"/>
    <x v="0"/>
    <x v="0"/>
    <x v="3076"/>
    <n v="1.5300000000000001E-2"/>
    <x v="3766"/>
    <n v="1.4374999999999996"/>
    <n v="51.861262499999988"/>
    <n v="2"/>
    <n v="160.79999999999998"/>
    <x v="76"/>
    <x v="6"/>
    <x v="6"/>
  </r>
  <r>
    <x v="2"/>
    <x v="195"/>
    <x v="1"/>
    <x v="1"/>
    <s v="-0.12776"/>
    <x v="2"/>
    <x v="0"/>
    <x v="0"/>
    <x v="3077"/>
    <n v="9.6000000000000009E-3"/>
    <x v="3767"/>
    <n v="0.95449999999999979"/>
    <n v="17.208489599999996"/>
    <n v="6"/>
    <n v="256.8"/>
    <x v="39"/>
    <x v="15"/>
    <x v="4"/>
  </r>
  <r>
    <x v="2"/>
    <x v="196"/>
    <x v="1"/>
    <x v="1"/>
    <s v="-0.12776"/>
    <x v="2"/>
    <x v="0"/>
    <x v="0"/>
    <x v="2544"/>
    <n v="1.5100000000000002E-2"/>
    <x v="3768"/>
    <n v="1.1384999999999996"/>
    <n v="23.603723549999994"/>
    <n v="2"/>
    <n v="52.8"/>
    <x v="49"/>
    <x v="12"/>
    <x v="8"/>
  </r>
  <r>
    <x v="2"/>
    <x v="197"/>
    <x v="1"/>
    <x v="1"/>
    <s v="-0.12776"/>
    <x v="2"/>
    <x v="0"/>
    <x v="0"/>
    <x v="3078"/>
    <n v="1.9500000000000003E-2"/>
    <x v="3769"/>
    <n v="0.8049999999999996"/>
    <n v="24.53519249999999"/>
    <n v="4"/>
    <n v="176.4"/>
    <x v="64"/>
    <x v="6"/>
    <x v="6"/>
  </r>
  <r>
    <x v="2"/>
    <x v="198"/>
    <x v="1"/>
    <x v="1"/>
    <s v="-0.12776"/>
    <x v="2"/>
    <x v="0"/>
    <x v="0"/>
    <x v="315"/>
    <n v="1.8700000000000001E-2"/>
    <x v="684"/>
    <n v="0.50599999999999978"/>
    <n v="12.783432199999995"/>
    <n v="5"/>
    <n v="444"/>
    <x v="12"/>
    <x v="14"/>
    <x v="1"/>
  </r>
  <r>
    <x v="2"/>
    <x v="199"/>
    <x v="1"/>
    <x v="1"/>
    <s v="-0.12776"/>
    <x v="2"/>
    <x v="0"/>
    <x v="0"/>
    <x v="723"/>
    <n v="1.4399999999999996E-2"/>
    <x v="3770"/>
    <n v="1.2304999999999997"/>
    <n v="29.467029599999986"/>
    <n v="5"/>
    <n v="316.8"/>
    <x v="69"/>
    <x v="21"/>
    <x v="4"/>
  </r>
  <r>
    <x v="2"/>
    <x v="200"/>
    <x v="1"/>
    <x v="1"/>
    <s v="-0.12776"/>
    <x v="2"/>
    <x v="0"/>
    <x v="0"/>
    <x v="223"/>
    <n v="1.7299999999999999E-2"/>
    <x v="3771"/>
    <n v="0.63249999999999973"/>
    <n v="19.903952749999991"/>
    <n v="3"/>
    <n v="238.79999999999998"/>
    <x v="71"/>
    <x v="23"/>
    <x v="10"/>
  </r>
  <r>
    <x v="2"/>
    <x v="201"/>
    <x v="1"/>
    <x v="1"/>
    <s v="-0.12776"/>
    <x v="2"/>
    <x v="0"/>
    <x v="0"/>
    <x v="2513"/>
    <n v="1.4500000000000001E-2"/>
    <x v="3772"/>
    <n v="0.93149999999999977"/>
    <n v="16.707849749999998"/>
    <n v="4"/>
    <n v="315.59999999999997"/>
    <x v="74"/>
    <x v="14"/>
    <x v="13"/>
  </r>
  <r>
    <x v="2"/>
    <x v="202"/>
    <x v="1"/>
    <x v="1"/>
    <s v="-0.12776"/>
    <x v="2"/>
    <x v="0"/>
    <x v="0"/>
    <x v="2922"/>
    <n v="1.4200000000000001E-2"/>
    <x v="3773"/>
    <n v="0.56349999999999978"/>
    <n v="15.371265699999995"/>
    <n v="2"/>
    <n v="121.19999999999999"/>
    <x v="48"/>
    <x v="16"/>
    <x v="6"/>
  </r>
  <r>
    <x v="2"/>
    <x v="203"/>
    <x v="1"/>
    <x v="1"/>
    <s v="-0.12776"/>
    <x v="2"/>
    <x v="0"/>
    <x v="0"/>
    <x v="3079"/>
    <n v="1.8000000000000002E-2"/>
    <x v="3774"/>
    <n v="1.3684999999999996"/>
    <n v="54.414296999999998"/>
    <n v="2"/>
    <n v="159.6"/>
    <x v="17"/>
    <x v="10"/>
    <x v="11"/>
  </r>
  <r>
    <x v="2"/>
    <x v="204"/>
    <x v="1"/>
    <x v="1"/>
    <s v="-0.12776"/>
    <x v="2"/>
    <x v="0"/>
    <x v="0"/>
    <x v="3080"/>
    <n v="1.2500000000000001E-2"/>
    <x v="3775"/>
    <n v="1.2994999999999994"/>
    <n v="38.335249999999981"/>
    <n v="3"/>
    <n v="243.6"/>
    <x v="60"/>
    <x v="12"/>
    <x v="6"/>
  </r>
  <r>
    <x v="2"/>
    <x v="205"/>
    <x v="1"/>
    <x v="1"/>
    <s v="-0.12776"/>
    <x v="2"/>
    <x v="0"/>
    <x v="0"/>
    <x v="3081"/>
    <n v="1.4999999999999999E-2"/>
    <x v="3776"/>
    <n v="4.6000000000000006E-2"/>
    <n v="1.6739400000000002"/>
    <n v="6"/>
    <n v="507.59999999999997"/>
    <x v="8"/>
    <x v="18"/>
    <x v="3"/>
  </r>
  <r>
    <x v="2"/>
    <x v="206"/>
    <x v="1"/>
    <x v="1"/>
    <s v="-0.12776"/>
    <x v="2"/>
    <x v="0"/>
    <x v="0"/>
    <x v="3082"/>
    <n v="9.2999999999999992E-3"/>
    <x v="3777"/>
    <n v="1.1154999999999997"/>
    <n v="19.026191099999991"/>
    <n v="4"/>
    <n v="223.2"/>
    <x v="69"/>
    <x v="13"/>
    <x v="13"/>
  </r>
  <r>
    <x v="2"/>
    <x v="207"/>
    <x v="1"/>
    <x v="1"/>
    <s v="-0.12776"/>
    <x v="2"/>
    <x v="0"/>
    <x v="0"/>
    <x v="2934"/>
    <n v="1.67E-2"/>
    <x v="3778"/>
    <n v="0.39099999999999996"/>
    <n v="11.2572028"/>
    <n v="4"/>
    <n v="285.59999999999997"/>
    <x v="57"/>
    <x v="25"/>
    <x v="10"/>
  </r>
  <r>
    <x v="2"/>
    <x v="208"/>
    <x v="1"/>
    <x v="1"/>
    <s v="-0.12776"/>
    <x v="2"/>
    <x v="0"/>
    <x v="0"/>
    <x v="3083"/>
    <n v="1.3899999999999999E-2"/>
    <x v="3779"/>
    <n v="0.35650000000000004"/>
    <n v="8.4984252500000004"/>
    <n v="7"/>
    <n v="474"/>
    <x v="25"/>
    <x v="25"/>
    <x v="1"/>
  </r>
  <r>
    <x v="2"/>
    <x v="209"/>
    <x v="1"/>
    <x v="1"/>
    <s v="-0.12776"/>
    <x v="2"/>
    <x v="0"/>
    <x v="0"/>
    <x v="962"/>
    <n v="1.3699999999999999E-2"/>
    <x v="3780"/>
    <n v="0.42549999999999988"/>
    <n v="10.055628749999995"/>
    <n v="5"/>
    <n v="381.59999999999997"/>
    <x v="65"/>
    <x v="12"/>
    <x v="3"/>
  </r>
  <r>
    <x v="2"/>
    <x v="210"/>
    <x v="1"/>
    <x v="1"/>
    <s v="-0.12776"/>
    <x v="2"/>
    <x v="0"/>
    <x v="0"/>
    <x v="2389"/>
    <n v="1.6000000000000004E-2"/>
    <x v="3781"/>
    <n v="2.3000000000000034E-2"/>
    <n v="0.67859200000000119"/>
    <n v="4"/>
    <n v="307.2"/>
    <x v="68"/>
    <x v="1"/>
    <x v="11"/>
  </r>
  <r>
    <x v="2"/>
    <x v="211"/>
    <x v="1"/>
    <x v="1"/>
    <s v="-0.12776"/>
    <x v="2"/>
    <x v="0"/>
    <x v="0"/>
    <x v="3084"/>
    <n v="1.1699999999999999E-2"/>
    <x v="3782"/>
    <n v="1.0464999999999995"/>
    <n v="28.798005599999982"/>
    <n v="3"/>
    <n v="225.6"/>
    <x v="54"/>
    <x v="19"/>
    <x v="0"/>
  </r>
  <r>
    <x v="2"/>
    <x v="212"/>
    <x v="1"/>
    <x v="1"/>
    <s v="-0.12776"/>
    <x v="2"/>
    <x v="0"/>
    <x v="0"/>
    <x v="604"/>
    <n v="1.0100000000000001E-2"/>
    <x v="3783"/>
    <n v="1.1039999999999996"/>
    <n v="18.955679999999997"/>
    <n v="2"/>
    <n v="187.2"/>
    <x v="63"/>
    <x v="11"/>
    <x v="10"/>
  </r>
  <r>
    <x v="2"/>
    <x v="213"/>
    <x v="1"/>
    <x v="1"/>
    <s v="-0.12776"/>
    <x v="2"/>
    <x v="0"/>
    <x v="0"/>
    <x v="2918"/>
    <n v="1.38E-2"/>
    <x v="3784"/>
    <n v="0.42549999999999988"/>
    <n v="8.6904119999999967"/>
    <n v="6"/>
    <n v="417.59999999999997"/>
    <x v="44"/>
    <x v="15"/>
    <x v="1"/>
  </r>
  <r>
    <x v="2"/>
    <x v="214"/>
    <x v="1"/>
    <x v="1"/>
    <s v="-0.12776"/>
    <x v="2"/>
    <x v="0"/>
    <x v="0"/>
    <x v="2063"/>
    <n v="1.3399999999999999E-2"/>
    <x v="3785"/>
    <n v="0.40249999999999997"/>
    <n v="7.416062499999998"/>
    <n v="4"/>
    <n v="204"/>
    <x v="67"/>
    <x v="17"/>
    <x v="0"/>
  </r>
  <r>
    <x v="2"/>
    <x v="215"/>
    <x v="1"/>
    <x v="1"/>
    <s v="-0.12776"/>
    <x v="2"/>
    <x v="0"/>
    <x v="0"/>
    <x v="775"/>
    <n v="1.1599999999999999E-2"/>
    <x v="3786"/>
    <n v="1.0234999999999996"/>
    <n v="23.828308199999992"/>
    <n v="3"/>
    <n v="217.2"/>
    <x v="21"/>
    <x v="15"/>
    <x v="10"/>
  </r>
  <r>
    <x v="2"/>
    <x v="216"/>
    <x v="1"/>
    <x v="1"/>
    <s v="-0.12776"/>
    <x v="2"/>
    <x v="0"/>
    <x v="0"/>
    <x v="727"/>
    <n v="8.2999999999999984E-3"/>
    <x v="3787"/>
    <n v="0.8049999999999996"/>
    <n v="9.574589499999993"/>
    <n v="3"/>
    <n v="279.59999999999997"/>
    <x v="62"/>
    <x v="22"/>
    <x v="0"/>
  </r>
  <r>
    <x v="2"/>
    <x v="217"/>
    <x v="1"/>
    <x v="1"/>
    <s v="-0.12776"/>
    <x v="2"/>
    <x v="0"/>
    <x v="0"/>
    <x v="3085"/>
    <n v="1.6100000000000003E-2"/>
    <x v="3788"/>
    <n v="0.88549999999999973"/>
    <n v="25.775842399999998"/>
    <n v="3"/>
    <n v="165.6"/>
    <x v="22"/>
    <x v="23"/>
    <x v="10"/>
  </r>
  <r>
    <x v="2"/>
    <x v="218"/>
    <x v="1"/>
    <x v="1"/>
    <s v="-0.12776"/>
    <x v="2"/>
    <x v="0"/>
    <x v="0"/>
    <x v="2522"/>
    <n v="1.29E-2"/>
    <x v="3789"/>
    <n v="0.52899999999999969"/>
    <n v="12.897548999999993"/>
    <n v="3"/>
    <n v="240"/>
    <x v="12"/>
    <x v="6"/>
    <x v="8"/>
  </r>
  <r>
    <x v="2"/>
    <x v="219"/>
    <x v="1"/>
    <x v="1"/>
    <s v="-0.12776"/>
    <x v="2"/>
    <x v="0"/>
    <x v="0"/>
    <x v="736"/>
    <n v="1.4999999999999996E-2"/>
    <x v="3790"/>
    <n v="0.95449999999999979"/>
    <n v="21.691012499999989"/>
    <n v="2"/>
    <n v="124.8"/>
    <x v="12"/>
    <x v="3"/>
    <x v="2"/>
  </r>
  <r>
    <x v="2"/>
    <x v="220"/>
    <x v="1"/>
    <x v="1"/>
    <s v="-0.12776"/>
    <x v="2"/>
    <x v="0"/>
    <x v="0"/>
    <x v="3086"/>
    <n v="1.3999999999999999E-2"/>
    <x v="3791"/>
    <n v="9.2000000000000054E-2"/>
    <n v="2.8735280000000016"/>
    <n v="4"/>
    <n v="234"/>
    <x v="26"/>
    <x v="21"/>
    <x v="14"/>
  </r>
  <r>
    <x v="2"/>
    <x v="221"/>
    <x v="1"/>
    <x v="1"/>
    <s v="-0.12776"/>
    <x v="2"/>
    <x v="0"/>
    <x v="0"/>
    <x v="1676"/>
    <n v="1.72E-2"/>
    <x v="3792"/>
    <n v="0.85099999999999965"/>
    <n v="20.697000799999991"/>
    <n v="4"/>
    <n v="234"/>
    <x v="28"/>
    <x v="15"/>
    <x v="0"/>
  </r>
  <r>
    <x v="2"/>
    <x v="222"/>
    <x v="1"/>
    <x v="1"/>
    <s v="-0.12776"/>
    <x v="2"/>
    <x v="0"/>
    <x v="0"/>
    <x v="1865"/>
    <n v="1.7099999999999997E-2"/>
    <x v="3793"/>
    <n v="0.90849999999999975"/>
    <n v="32.235851249999989"/>
    <n v="5"/>
    <n v="234"/>
    <x v="5"/>
    <x v="3"/>
    <x v="13"/>
  </r>
  <r>
    <x v="2"/>
    <x v="223"/>
    <x v="1"/>
    <x v="1"/>
    <s v="-0.12776"/>
    <x v="2"/>
    <x v="0"/>
    <x v="0"/>
    <x v="3087"/>
    <n v="1.0000000000000002E-2"/>
    <x v="3794"/>
    <n v="1.2994999999999994"/>
    <n v="26.470814999999995"/>
    <n v="2"/>
    <n v="74.399999999999991"/>
    <x v="48"/>
    <x v="17"/>
    <x v="4"/>
  </r>
  <r>
    <x v="2"/>
    <x v="224"/>
    <x v="1"/>
    <x v="1"/>
    <s v="-0.12776"/>
    <x v="2"/>
    <x v="0"/>
    <x v="0"/>
    <x v="1249"/>
    <n v="1.6299999999999995E-2"/>
    <x v="3795"/>
    <n v="0.52899999999999969"/>
    <n v="13.451411999999989"/>
    <n v="6"/>
    <n v="392.4"/>
    <x v="8"/>
    <x v="17"/>
    <x v="11"/>
  </r>
  <r>
    <x v="2"/>
    <x v="225"/>
    <x v="1"/>
    <x v="1"/>
    <s v="-0.12776"/>
    <x v="2"/>
    <x v="0"/>
    <x v="0"/>
    <x v="232"/>
    <n v="1.5000000000000001E-2"/>
    <x v="3796"/>
    <n v="0.7819999999999997"/>
    <n v="22.674089999999993"/>
    <n v="4"/>
    <n v="140.4"/>
    <x v="55"/>
    <x v="14"/>
    <x v="3"/>
  </r>
  <r>
    <x v="2"/>
    <x v="226"/>
    <x v="1"/>
    <x v="1"/>
    <s v="-0.12776"/>
    <x v="2"/>
    <x v="0"/>
    <x v="0"/>
    <x v="511"/>
    <n v="1.3899999999999999E-2"/>
    <x v="3797"/>
    <n v="0.21850000000000006"/>
    <n v="5.1753036000000003"/>
    <n v="5"/>
    <n v="340.8"/>
    <x v="25"/>
    <x v="12"/>
    <x v="3"/>
  </r>
  <r>
    <x v="2"/>
    <x v="227"/>
    <x v="1"/>
    <x v="1"/>
    <s v="-0.12776"/>
    <x v="2"/>
    <x v="0"/>
    <x v="0"/>
    <x v="3088"/>
    <n v="1.4999999999999999E-2"/>
    <x v="3798"/>
    <n v="0.63249999999999973"/>
    <n v="23.35822499999999"/>
    <n v="3"/>
    <n v="222"/>
    <x v="11"/>
    <x v="19"/>
    <x v="3"/>
  </r>
  <r>
    <x v="2"/>
    <x v="228"/>
    <x v="1"/>
    <x v="1"/>
    <s v="-0.12776"/>
    <x v="2"/>
    <x v="0"/>
    <x v="0"/>
    <x v="346"/>
    <n v="1.2200000000000001E-2"/>
    <x v="3799"/>
    <n v="1.4029999999999996"/>
    <n v="25.863182599999995"/>
    <n v="3"/>
    <n v="314.39999999999998"/>
    <x v="60"/>
    <x v="15"/>
    <x v="6"/>
  </r>
  <r>
    <x v="2"/>
    <x v="229"/>
    <x v="1"/>
    <x v="1"/>
    <s v="-0.12776"/>
    <x v="2"/>
    <x v="0"/>
    <x v="0"/>
    <x v="183"/>
    <n v="1.1600000000000003E-2"/>
    <x v="3800"/>
    <n v="0.85099999999999965"/>
    <n v="21.105480799999995"/>
    <n v="4"/>
    <n v="236.39999999999998"/>
    <x v="45"/>
    <x v="3"/>
    <x v="8"/>
  </r>
  <r>
    <x v="2"/>
    <x v="230"/>
    <x v="1"/>
    <x v="1"/>
    <s v="-0.12776"/>
    <x v="2"/>
    <x v="0"/>
    <x v="0"/>
    <x v="2093"/>
    <n v="1.5900000000000004E-2"/>
    <x v="3801"/>
    <n v="0.36799999999999994"/>
    <n v="8.2443407999999998"/>
    <n v="4"/>
    <n v="247.2"/>
    <x v="57"/>
    <x v="27"/>
    <x v="4"/>
  </r>
  <r>
    <x v="2"/>
    <x v="231"/>
    <x v="1"/>
    <x v="1"/>
    <s v="-0.12776"/>
    <x v="2"/>
    <x v="0"/>
    <x v="0"/>
    <x v="216"/>
    <n v="1.6E-2"/>
    <x v="3802"/>
    <n v="1.3569999999999995"/>
    <n v="41.317935999999989"/>
    <n v="6"/>
    <n v="325.2"/>
    <x v="42"/>
    <x v="12"/>
    <x v="7"/>
  </r>
  <r>
    <x v="2"/>
    <x v="232"/>
    <x v="1"/>
    <x v="1"/>
    <s v="-0.12776"/>
    <x v="2"/>
    <x v="0"/>
    <x v="0"/>
    <x v="2932"/>
    <n v="1.0800000000000001E-2"/>
    <x v="3803"/>
    <n v="0.74749999999999972"/>
    <n v="15.823079999999996"/>
    <n v="3"/>
    <n v="163.19999999999999"/>
    <x v="36"/>
    <x v="0"/>
    <x v="10"/>
  </r>
  <r>
    <x v="2"/>
    <x v="233"/>
    <x v="1"/>
    <x v="1"/>
    <s v="-0.12776"/>
    <x v="2"/>
    <x v="0"/>
    <x v="0"/>
    <x v="3089"/>
    <n v="1.7600000000000005E-2"/>
    <x v="3804"/>
    <n v="1.1499999999999997"/>
    <n v="40.702639999999995"/>
    <n v="6"/>
    <n v="358.8"/>
    <x v="36"/>
    <x v="12"/>
    <x v="6"/>
  </r>
  <r>
    <x v="2"/>
    <x v="234"/>
    <x v="1"/>
    <x v="1"/>
    <s v="-0.12776"/>
    <x v="2"/>
    <x v="0"/>
    <x v="0"/>
    <x v="990"/>
    <n v="1.5000000000000003E-2"/>
    <x v="3805"/>
    <n v="0.73599999999999965"/>
    <n v="17.123039999999996"/>
    <n v="5"/>
    <n v="384"/>
    <x v="59"/>
    <x v="15"/>
    <x v="7"/>
  </r>
  <r>
    <x v="2"/>
    <x v="235"/>
    <x v="1"/>
    <x v="1"/>
    <s v="-0.12776"/>
    <x v="2"/>
    <x v="0"/>
    <x v="0"/>
    <x v="359"/>
    <n v="1.6199999999999999E-2"/>
    <x v="3806"/>
    <n v="1.2764999999999997"/>
    <n v="29.654116199999994"/>
    <n v="6"/>
    <n v="385.2"/>
    <x v="42"/>
    <x v="18"/>
    <x v="11"/>
  </r>
  <r>
    <x v="2"/>
    <x v="236"/>
    <x v="1"/>
    <x v="1"/>
    <s v="-0.12776"/>
    <x v="2"/>
    <x v="0"/>
    <x v="0"/>
    <x v="2389"/>
    <n v="1.3600000000000003E-2"/>
    <x v="3807"/>
    <n v="1.2419999999999998"/>
    <n v="31.147372799999999"/>
    <n v="5"/>
    <n v="286.8"/>
    <x v="63"/>
    <x v="23"/>
    <x v="7"/>
  </r>
  <r>
    <x v="2"/>
    <x v="237"/>
    <x v="1"/>
    <x v="1"/>
    <s v="-0.12776"/>
    <x v="2"/>
    <x v="0"/>
    <x v="0"/>
    <x v="3090"/>
    <n v="1.8000000000000002E-2"/>
    <x v="3808"/>
    <n v="0.34500000000000003"/>
    <n v="12.382740000000002"/>
    <n v="6"/>
    <n v="266.39999999999998"/>
    <x v="51"/>
    <x v="17"/>
    <x v="9"/>
  </r>
  <r>
    <x v="2"/>
    <x v="238"/>
    <x v="1"/>
    <x v="1"/>
    <s v="-0.12776"/>
    <x v="2"/>
    <x v="0"/>
    <x v="0"/>
    <x v="3091"/>
    <n v="1.7500000000000002E-2"/>
    <x v="3809"/>
    <n v="1.1959999999999997"/>
    <n v="45.208799999999997"/>
    <n v="3"/>
    <n v="207.6"/>
    <x v="0"/>
    <x v="14"/>
    <x v="9"/>
  </r>
  <r>
    <x v="2"/>
    <x v="239"/>
    <x v="1"/>
    <x v="1"/>
    <s v="-0.12776"/>
    <x v="2"/>
    <x v="0"/>
    <x v="0"/>
    <x v="249"/>
    <n v="1.7199999999999997E-2"/>
    <x v="3810"/>
    <n v="0.10350000000000006"/>
    <n v="3.3734790000000014"/>
    <n v="2"/>
    <n v="67.2"/>
    <x v="87"/>
    <x v="27"/>
    <x v="10"/>
  </r>
  <r>
    <x v="2"/>
    <x v="240"/>
    <x v="1"/>
    <x v="1"/>
    <s v="-0.12776"/>
    <x v="2"/>
    <x v="0"/>
    <x v="0"/>
    <x v="3092"/>
    <n v="1.8200000000000001E-2"/>
    <x v="3811"/>
    <n v="0.75899999999999967"/>
    <n v="33.415582199999989"/>
    <n v="5"/>
    <n v="344.4"/>
    <x v="47"/>
    <x v="7"/>
    <x v="7"/>
  </r>
  <r>
    <x v="2"/>
    <x v="241"/>
    <x v="1"/>
    <x v="1"/>
    <s v="-0.12776"/>
    <x v="2"/>
    <x v="0"/>
    <x v="0"/>
    <x v="3093"/>
    <n v="1.67E-2"/>
    <x v="3812"/>
    <n v="0.86249999999999971"/>
    <n v="21.620028749999992"/>
    <n v="4"/>
    <n v="283.2"/>
    <x v="47"/>
    <x v="13"/>
    <x v="2"/>
  </r>
  <r>
    <x v="2"/>
    <x v="242"/>
    <x v="1"/>
    <x v="1"/>
    <s v="-0.12776"/>
    <x v="2"/>
    <x v="0"/>
    <x v="0"/>
    <x v="3094"/>
    <n v="1.89E-2"/>
    <x v="3813"/>
    <n v="0.35650000000000004"/>
    <n v="16.265169900000004"/>
    <n v="3"/>
    <n v="172.79999999999998"/>
    <x v="59"/>
    <x v="7"/>
    <x v="3"/>
  </r>
  <r>
    <x v="2"/>
    <x v="243"/>
    <x v="1"/>
    <x v="1"/>
    <s v="-0.12776"/>
    <x v="2"/>
    <x v="0"/>
    <x v="0"/>
    <x v="3095"/>
    <n v="1.54E-2"/>
    <x v="3814"/>
    <n v="0.95449999999999979"/>
    <n v="33.440907499999994"/>
    <n v="2"/>
    <n v="202.79999999999998"/>
    <x v="67"/>
    <x v="14"/>
    <x v="9"/>
  </r>
  <r>
    <x v="2"/>
    <x v="244"/>
    <x v="1"/>
    <x v="1"/>
    <s v="-0.12776"/>
    <x v="2"/>
    <x v="0"/>
    <x v="0"/>
    <x v="3096"/>
    <n v="1.8500000000000003E-2"/>
    <x v="3815"/>
    <n v="1.0234999999999996"/>
    <n v="41.656449999999985"/>
    <n v="2"/>
    <n v="200.4"/>
    <x v="76"/>
    <x v="11"/>
    <x v="0"/>
  </r>
  <r>
    <x v="2"/>
    <x v="245"/>
    <x v="1"/>
    <x v="1"/>
    <s v="-0.12776"/>
    <x v="2"/>
    <x v="0"/>
    <x v="0"/>
    <x v="1024"/>
    <n v="1.49E-2"/>
    <x v="3816"/>
    <n v="0.91999999999999971"/>
    <n v="20.438627999999994"/>
    <n v="3"/>
    <n v="148.79999999999998"/>
    <x v="28"/>
    <x v="10"/>
    <x v="10"/>
  </r>
  <r>
    <x v="2"/>
    <x v="246"/>
    <x v="1"/>
    <x v="1"/>
    <s v="-0.12776"/>
    <x v="2"/>
    <x v="0"/>
    <x v="0"/>
    <x v="3073"/>
    <n v="1.4800000000000001E-2"/>
    <x v="3817"/>
    <n v="0.16100000000000006"/>
    <n v="4.7536860000000019"/>
    <n v="2"/>
    <n v="118.8"/>
    <x v="25"/>
    <x v="7"/>
    <x v="5"/>
  </r>
  <r>
    <x v="2"/>
    <x v="247"/>
    <x v="1"/>
    <x v="1"/>
    <s v="-0.12776"/>
    <x v="2"/>
    <x v="0"/>
    <x v="0"/>
    <x v="3091"/>
    <n v="1.3300000000000003E-2"/>
    <x v="3818"/>
    <n v="0.73599999999999965"/>
    <n v="21.143807999999993"/>
    <n v="3"/>
    <n v="87.6"/>
    <x v="29"/>
    <x v="25"/>
    <x v="9"/>
  </r>
  <r>
    <x v="2"/>
    <x v="248"/>
    <x v="1"/>
    <x v="1"/>
    <s v="-0.12776"/>
    <x v="2"/>
    <x v="0"/>
    <x v="0"/>
    <x v="1868"/>
    <n v="1.9099999999999999E-2"/>
    <x v="3819"/>
    <n v="0.24150000000000008"/>
    <n v="7.9798845000000025"/>
    <n v="3"/>
    <n v="28.799999999999997"/>
    <x v="58"/>
    <x v="23"/>
    <x v="3"/>
  </r>
  <r>
    <x v="2"/>
    <x v="249"/>
    <x v="1"/>
    <x v="1"/>
    <s v="-0.12776"/>
    <x v="2"/>
    <x v="0"/>
    <x v="0"/>
    <x v="1674"/>
    <n v="1.6400000000000001E-2"/>
    <x v="3820"/>
    <n v="1.0924999999999996"/>
    <n v="25.047965999999992"/>
    <n v="5"/>
    <n v="236.39999999999998"/>
    <x v="81"/>
    <x v="17"/>
    <x v="5"/>
  </r>
  <r>
    <x v="2"/>
    <x v="250"/>
    <x v="1"/>
    <x v="1"/>
    <s v="-0.12776"/>
    <x v="2"/>
    <x v="0"/>
    <x v="0"/>
    <x v="2079"/>
    <n v="1.3800000000000003E-2"/>
    <x v="3821"/>
    <n v="1.2074999999999998"/>
    <n v="34.643416500000001"/>
    <n v="6"/>
    <n v="355.2"/>
    <x v="28"/>
    <x v="6"/>
    <x v="1"/>
  </r>
  <r>
    <x v="2"/>
    <x v="251"/>
    <x v="1"/>
    <x v="1"/>
    <s v="-0.12776"/>
    <x v="2"/>
    <x v="0"/>
    <x v="0"/>
    <x v="2933"/>
    <n v="9.0000000000000011E-3"/>
    <x v="3822"/>
    <n v="1.4029999999999996"/>
    <n v="20.089556999999996"/>
    <n v="2"/>
    <n v="36"/>
    <x v="37"/>
    <x v="21"/>
    <x v="9"/>
  </r>
  <r>
    <x v="2"/>
    <x v="252"/>
    <x v="1"/>
    <x v="1"/>
    <s v="-0.12776"/>
    <x v="2"/>
    <x v="0"/>
    <x v="0"/>
    <x v="2326"/>
    <n v="1.37E-2"/>
    <x v="3823"/>
    <n v="0.47149999999999986"/>
    <n v="8.5266059999999975"/>
    <n v="2"/>
    <n v="25.2"/>
    <x v="3"/>
    <x v="27"/>
    <x v="11"/>
  </r>
  <r>
    <x v="2"/>
    <x v="253"/>
    <x v="1"/>
    <x v="1"/>
    <s v="-0.12776"/>
    <x v="2"/>
    <x v="0"/>
    <x v="0"/>
    <x v="748"/>
    <n v="1.8800000000000001E-2"/>
    <x v="3824"/>
    <n v="0.74749999999999972"/>
    <n v="22.751806999999992"/>
    <n v="6"/>
    <n v="288"/>
    <x v="20"/>
    <x v="27"/>
    <x v="13"/>
  </r>
  <r>
    <x v="2"/>
    <x v="254"/>
    <x v="1"/>
    <x v="1"/>
    <s v="-0.12776"/>
    <x v="2"/>
    <x v="0"/>
    <x v="0"/>
    <x v="3097"/>
    <n v="1.8900000000000004E-2"/>
    <x v="3825"/>
    <n v="0.40249999999999997"/>
    <n v="14.697207000000002"/>
    <n v="2"/>
    <n v="57.599999999999994"/>
    <x v="31"/>
    <x v="1"/>
    <x v="8"/>
  </r>
  <r>
    <x v="2"/>
    <x v="255"/>
    <x v="1"/>
    <x v="1"/>
    <s v="-0.12776"/>
    <x v="2"/>
    <x v="0"/>
    <x v="0"/>
    <x v="2402"/>
    <n v="1.2300000000000002E-2"/>
    <x v="3826"/>
    <n v="0.37949999999999995"/>
    <n v="7.7066203499999997"/>
    <n v="6"/>
    <n v="286.8"/>
    <x v="62"/>
    <x v="15"/>
    <x v="10"/>
  </r>
  <r>
    <x v="2"/>
    <x v="256"/>
    <x v="1"/>
    <x v="1"/>
    <s v="-0.12776"/>
    <x v="2"/>
    <x v="0"/>
    <x v="0"/>
    <x v="3098"/>
    <n v="1.4800000000000001E-2"/>
    <x v="3827"/>
    <n v="2.3000000000000034E-2"/>
    <n v="0.45919960000000065"/>
    <n v="3"/>
    <n v="133.19999999999999"/>
    <x v="89"/>
    <x v="7"/>
    <x v="0"/>
  </r>
  <r>
    <x v="2"/>
    <x v="257"/>
    <x v="1"/>
    <x v="1"/>
    <s v="-0.12776"/>
    <x v="2"/>
    <x v="0"/>
    <x v="0"/>
    <x v="1464"/>
    <n v="1.4800000000000002E-2"/>
    <x v="3828"/>
    <n v="0.21850000000000006"/>
    <n v="4.3785652000000024"/>
    <n v="2"/>
    <n v="32.4"/>
    <x v="63"/>
    <x v="0"/>
    <x v="1"/>
  </r>
  <r>
    <x v="2"/>
    <x v="258"/>
    <x v="1"/>
    <x v="1"/>
    <s v="-0.12776"/>
    <x v="2"/>
    <x v="0"/>
    <x v="0"/>
    <x v="3099"/>
    <n v="1.5199999999999998E-2"/>
    <x v="3829"/>
    <n v="0.29900000000000004"/>
    <n v="6.1945623999999997"/>
    <n v="4"/>
    <n v="93.6"/>
    <x v="26"/>
    <x v="17"/>
    <x v="6"/>
  </r>
  <r>
    <x v="2"/>
    <x v="259"/>
    <x v="1"/>
    <x v="1"/>
    <s v="-0.12776"/>
    <x v="2"/>
    <x v="0"/>
    <x v="0"/>
    <x v="26"/>
    <n v="1.6900000000000002E-2"/>
    <x v="3830"/>
    <n v="1.1154999999999997"/>
    <n v="25.563244199999996"/>
    <n v="3"/>
    <n v="93.6"/>
    <x v="48"/>
    <x v="8"/>
    <x v="9"/>
  </r>
  <r>
    <x v="2"/>
    <x v="260"/>
    <x v="1"/>
    <x v="1"/>
    <s v="-0.12776"/>
    <x v="2"/>
    <x v="0"/>
    <x v="0"/>
    <x v="1229"/>
    <n v="1.2200000000000001E-2"/>
    <x v="3831"/>
    <n v="1.1614999999999998"/>
    <n v="32.336624599999993"/>
    <n v="4"/>
    <n v="307.2"/>
    <x v="54"/>
    <x v="17"/>
    <x v="4"/>
  </r>
  <r>
    <x v="2"/>
    <x v="261"/>
    <x v="1"/>
    <x v="1"/>
    <s v="-0.12776"/>
    <x v="2"/>
    <x v="0"/>
    <x v="0"/>
    <x v="733"/>
    <n v="1.4000000000000002E-2"/>
    <x v="3832"/>
    <n v="1.0694999999999997"/>
    <n v="27.729995999999996"/>
    <n v="2"/>
    <n v="208.79999999999998"/>
    <x v="35"/>
    <x v="7"/>
    <x v="4"/>
  </r>
  <r>
    <x v="2"/>
    <x v="262"/>
    <x v="1"/>
    <x v="1"/>
    <s v="-0.12776"/>
    <x v="2"/>
    <x v="0"/>
    <x v="0"/>
    <x v="359"/>
    <n v="1.8600000000000002E-2"/>
    <x v="3833"/>
    <n v="0.32200000000000006"/>
    <n v="8.5885128000000019"/>
    <n v="5"/>
    <n v="208.79999999999998"/>
    <x v="28"/>
    <x v="15"/>
    <x v="9"/>
  </r>
  <r>
    <x v="2"/>
    <x v="263"/>
    <x v="1"/>
    <x v="1"/>
    <s v="-0.12776"/>
    <x v="2"/>
    <x v="0"/>
    <x v="0"/>
    <x v="763"/>
    <n v="1.1100000000000002E-2"/>
    <x v="3834"/>
    <n v="1.1499999999999997"/>
    <n v="22.683405"/>
    <n v="4"/>
    <n v="166.79999999999998"/>
    <x v="5"/>
    <x v="3"/>
    <x v="10"/>
  </r>
  <r>
    <x v="2"/>
    <x v="264"/>
    <x v="1"/>
    <x v="1"/>
    <s v="-0.12776"/>
    <x v="2"/>
    <x v="0"/>
    <x v="0"/>
    <x v="2905"/>
    <n v="1.6700000000000003E-2"/>
    <x v="3835"/>
    <n v="1.4374999999999996"/>
    <n v="50.077037499999989"/>
    <n v="4"/>
    <n v="207.6"/>
    <x v="29"/>
    <x v="14"/>
    <x v="7"/>
  </r>
  <r>
    <x v="2"/>
    <x v="265"/>
    <x v="1"/>
    <x v="1"/>
    <s v="-0.12776"/>
    <x v="2"/>
    <x v="0"/>
    <x v="0"/>
    <x v="1203"/>
    <n v="1.14E-2"/>
    <x v="3836"/>
    <n v="0.68999999999999961"/>
    <n v="13.702571999999995"/>
    <n v="6"/>
    <n v="506.4"/>
    <x v="74"/>
    <x v="27"/>
    <x v="8"/>
  </r>
  <r>
    <x v="2"/>
    <x v="266"/>
    <x v="1"/>
    <x v="1"/>
    <s v="-0.12776"/>
    <x v="2"/>
    <x v="0"/>
    <x v="0"/>
    <x v="2910"/>
    <n v="1.6999999999999998E-2"/>
    <x v="3837"/>
    <n v="0.54049999999999976"/>
    <n v="17.73380499999999"/>
    <n v="6"/>
    <n v="423.59999999999997"/>
    <x v="54"/>
    <x v="18"/>
    <x v="8"/>
  </r>
  <r>
    <x v="2"/>
    <x v="267"/>
    <x v="1"/>
    <x v="1"/>
    <s v="-0.12776"/>
    <x v="2"/>
    <x v="0"/>
    <x v="0"/>
    <x v="2508"/>
    <n v="1.2799999999999999E-2"/>
    <x v="3838"/>
    <n v="1.1499999999999997"/>
    <n v="27.305599999999988"/>
    <n v="4"/>
    <n v="174"/>
    <x v="52"/>
    <x v="8"/>
    <x v="1"/>
  </r>
  <r>
    <x v="2"/>
    <x v="268"/>
    <x v="1"/>
    <x v="1"/>
    <s v="-0.12776"/>
    <x v="2"/>
    <x v="0"/>
    <x v="0"/>
    <x v="967"/>
    <n v="1.5099999999999999E-2"/>
    <x v="3839"/>
    <n v="0.85099999999999965"/>
    <n v="24.235288599999986"/>
    <n v="2"/>
    <n v="69.599999999999994"/>
    <x v="59"/>
    <x v="22"/>
    <x v="0"/>
  </r>
  <r>
    <x v="2"/>
    <x v="269"/>
    <x v="1"/>
    <x v="1"/>
    <s v="-0.12776"/>
    <x v="2"/>
    <x v="0"/>
    <x v="0"/>
    <x v="3100"/>
    <n v="1.2900000000000002E-2"/>
    <x v="3840"/>
    <n v="0.17250000000000007"/>
    <n v="5.5208452500000034"/>
    <n v="3"/>
    <n v="166.79999999999998"/>
    <x v="36"/>
    <x v="22"/>
    <x v="3"/>
  </r>
  <r>
    <x v="2"/>
    <x v="270"/>
    <x v="1"/>
    <x v="1"/>
    <s v="-0.12776"/>
    <x v="2"/>
    <x v="0"/>
    <x v="0"/>
    <x v="736"/>
    <n v="1.7600000000000001E-2"/>
    <x v="3649"/>
    <n v="0.45999999999999991"/>
    <n v="12.265439999999998"/>
    <n v="2"/>
    <n v="211.2"/>
    <x v="12"/>
    <x v="12"/>
    <x v="3"/>
  </r>
  <r>
    <x v="2"/>
    <x v="271"/>
    <x v="1"/>
    <x v="1"/>
    <s v="-0.12776"/>
    <x v="2"/>
    <x v="0"/>
    <x v="0"/>
    <x v="1213"/>
    <n v="1.67E-2"/>
    <x v="3841"/>
    <n v="1.3684999999999996"/>
    <n v="31.675574699999991"/>
    <n v="2"/>
    <n v="169.2"/>
    <x v="40"/>
    <x v="18"/>
    <x v="10"/>
  </r>
  <r>
    <x v="2"/>
    <x v="272"/>
    <x v="1"/>
    <x v="1"/>
    <s v="-0.12776"/>
    <x v="2"/>
    <x v="0"/>
    <x v="0"/>
    <x v="3101"/>
    <n v="1.72E-2"/>
    <x v="3842"/>
    <n v="1.3799999999999997"/>
    <n v="56.847719999999988"/>
    <n v="3"/>
    <n v="78"/>
    <x v="37"/>
    <x v="12"/>
    <x v="2"/>
  </r>
  <r>
    <x v="2"/>
    <x v="273"/>
    <x v="1"/>
    <x v="1"/>
    <s v="-0.12776"/>
    <x v="2"/>
    <x v="0"/>
    <x v="0"/>
    <x v="1444"/>
    <n v="1.49E-2"/>
    <x v="3843"/>
    <n v="1.0119999999999996"/>
    <n v="19.63259759999999"/>
    <n v="4"/>
    <n v="327.59999999999997"/>
    <x v="40"/>
    <x v="12"/>
    <x v="6"/>
  </r>
  <r>
    <x v="2"/>
    <x v="274"/>
    <x v="1"/>
    <x v="1"/>
    <s v="-0.12776"/>
    <x v="2"/>
    <x v="0"/>
    <x v="0"/>
    <x v="3102"/>
    <n v="1.61E-2"/>
    <x v="3844"/>
    <n v="0.29900000000000004"/>
    <n v="10.171770700000001"/>
    <n v="2"/>
    <n v="91.2"/>
    <x v="52"/>
    <x v="7"/>
    <x v="7"/>
  </r>
  <r>
    <x v="0"/>
    <x v="0"/>
    <x v="2"/>
    <x v="2"/>
    <s v="-2.244644"/>
    <x v="2"/>
    <x v="0"/>
    <x v="0"/>
    <x v="3103"/>
    <n v="1.3700000000000004E-2"/>
    <x v="3845"/>
    <n v="0.2644999999999999"/>
    <n v="3.0018316600000001"/>
    <n v="6"/>
    <n v="384"/>
    <x v="42"/>
    <x v="3"/>
    <x v="0"/>
  </r>
  <r>
    <x v="0"/>
    <x v="1"/>
    <x v="2"/>
    <x v="2"/>
    <s v="-2.244644"/>
    <x v="2"/>
    <x v="0"/>
    <x v="0"/>
    <x v="3104"/>
    <n v="6.5000000000000023E-3"/>
    <x v="3846"/>
    <n v="1.1499999999999997"/>
    <n v="7.9294799999999999"/>
    <n v="6"/>
    <n v="225.6"/>
    <x v="55"/>
    <x v="3"/>
    <x v="2"/>
  </r>
  <r>
    <x v="0"/>
    <x v="2"/>
    <x v="2"/>
    <x v="2"/>
    <s v="-2.244644"/>
    <x v="2"/>
    <x v="0"/>
    <x v="0"/>
    <x v="3105"/>
    <n v="1.2100000000000001E-2"/>
    <x v="3847"/>
    <n v="0.75899999999999956"/>
    <n v="10.392501239999996"/>
    <n v="2"/>
    <n v="0"/>
    <x v="19"/>
    <x v="19"/>
    <x v="8"/>
  </r>
  <r>
    <x v="0"/>
    <x v="3"/>
    <x v="2"/>
    <x v="2"/>
    <s v="-2.244644"/>
    <x v="2"/>
    <x v="0"/>
    <x v="0"/>
    <x v="3106"/>
    <n v="9.5000000000000032E-3"/>
    <x v="3848"/>
    <n v="0.29899999999999988"/>
    <n v="3.4801805999999997"/>
    <n v="4"/>
    <n v="176.4"/>
    <x v="71"/>
    <x v="4"/>
    <x v="0"/>
  </r>
  <r>
    <x v="0"/>
    <x v="4"/>
    <x v="2"/>
    <x v="2"/>
    <s v="-2.244644"/>
    <x v="2"/>
    <x v="0"/>
    <x v="0"/>
    <x v="3107"/>
    <n v="1.3300000000000003E-2"/>
    <x v="3849"/>
    <n v="0.12650000000000003"/>
    <n v="1.5791475700000006"/>
    <n v="5"/>
    <n v="219.6"/>
    <x v="38"/>
    <x v="2"/>
    <x v="0"/>
  </r>
  <r>
    <x v="0"/>
    <x v="5"/>
    <x v="2"/>
    <x v="2"/>
    <s v="-2.244644"/>
    <x v="2"/>
    <x v="0"/>
    <x v="0"/>
    <x v="3108"/>
    <n v="1.6900000000000002E-2"/>
    <x v="3850"/>
    <n v="3.4500000000000079E-2"/>
    <n v="0.51238434000000133"/>
    <n v="5"/>
    <n v="255.6"/>
    <x v="32"/>
    <x v="2"/>
    <x v="0"/>
  </r>
  <r>
    <x v="0"/>
    <x v="6"/>
    <x v="2"/>
    <x v="2"/>
    <s v="-2.244644"/>
    <x v="2"/>
    <x v="0"/>
    <x v="0"/>
    <x v="3109"/>
    <n v="1.6000000000000004E-2"/>
    <x v="3851"/>
    <n v="0.56349999999999967"/>
    <n v="7.9106383999999981"/>
    <n v="4"/>
    <n v="187.2"/>
    <x v="56"/>
    <x v="16"/>
    <x v="0"/>
  </r>
  <r>
    <x v="0"/>
    <x v="7"/>
    <x v="2"/>
    <x v="2"/>
    <s v="-2.244644"/>
    <x v="2"/>
    <x v="0"/>
    <x v="0"/>
    <x v="3110"/>
    <n v="1.1000000000000001E-2"/>
    <x v="3852"/>
    <n v="0.85099999999999976"/>
    <n v="6.1445603999999996"/>
    <n v="6"/>
    <n v="360"/>
    <x v="21"/>
    <x v="19"/>
    <x v="4"/>
  </r>
  <r>
    <x v="0"/>
    <x v="8"/>
    <x v="2"/>
    <x v="2"/>
    <s v="-2.244644"/>
    <x v="2"/>
    <x v="0"/>
    <x v="0"/>
    <x v="3111"/>
    <n v="9.8999999999999991E-3"/>
    <x v="3853"/>
    <n v="1.2994999999999994"/>
    <n v="14.323946669999994"/>
    <n v="7"/>
    <n v="474"/>
    <x v="44"/>
    <x v="3"/>
    <x v="8"/>
  </r>
  <r>
    <x v="0"/>
    <x v="9"/>
    <x v="2"/>
    <x v="2"/>
    <s v="-2.244644"/>
    <x v="2"/>
    <x v="0"/>
    <x v="0"/>
    <x v="3112"/>
    <n v="9.4000000000000004E-3"/>
    <x v="3854"/>
    <n v="8.0500000000000002E-2"/>
    <n v="0.5369543200000001"/>
    <n v="5"/>
    <n v="223.2"/>
    <x v="61"/>
    <x v="19"/>
    <x v="0"/>
  </r>
  <r>
    <x v="0"/>
    <x v="10"/>
    <x v="2"/>
    <x v="2"/>
    <s v="-2.244644"/>
    <x v="2"/>
    <x v="0"/>
    <x v="0"/>
    <x v="3113"/>
    <n v="2.0800000000000006E-2"/>
    <x v="3855"/>
    <n v="0.21850000000000008"/>
    <n v="6.7753878400000058"/>
    <n v="2"/>
    <n v="0"/>
    <x v="52"/>
    <x v="10"/>
    <x v="3"/>
  </r>
  <r>
    <x v="0"/>
    <x v="11"/>
    <x v="2"/>
    <x v="2"/>
    <s v="-2.244644"/>
    <x v="2"/>
    <x v="0"/>
    <x v="0"/>
    <x v="3114"/>
    <n v="1.21E-2"/>
    <x v="3856"/>
    <n v="0.51749999999999974"/>
    <n v="5.2886740499999974"/>
    <n v="4"/>
    <n v="169.2"/>
    <x v="11"/>
    <x v="5"/>
    <x v="8"/>
  </r>
  <r>
    <x v="0"/>
    <x v="12"/>
    <x v="2"/>
    <x v="2"/>
    <s v="-2.244644"/>
    <x v="2"/>
    <x v="0"/>
    <x v="0"/>
    <x v="3115"/>
    <n v="1.7000000000000001E-2"/>
    <x v="3857"/>
    <n v="0.20700000000000007"/>
    <n v="5.5938024000000022"/>
    <n v="3"/>
    <n v="105.6"/>
    <x v="50"/>
    <x v="0"/>
    <x v="2"/>
  </r>
  <r>
    <x v="0"/>
    <x v="13"/>
    <x v="2"/>
    <x v="2"/>
    <s v="-2.244644"/>
    <x v="2"/>
    <x v="0"/>
    <x v="0"/>
    <x v="3116"/>
    <n v="8.2999999999999984E-3"/>
    <x v="3858"/>
    <n v="1.1269999999999998"/>
    <n v="9.3316501599999953"/>
    <n v="2"/>
    <n v="0"/>
    <x v="45"/>
    <x v="10"/>
    <x v="0"/>
  </r>
  <r>
    <x v="0"/>
    <x v="14"/>
    <x v="2"/>
    <x v="2"/>
    <s v="-2.244644"/>
    <x v="2"/>
    <x v="0"/>
    <x v="0"/>
    <x v="3117"/>
    <n v="1.9000000000000003E-2"/>
    <x v="3859"/>
    <n v="0.25299999999999989"/>
    <n v="6.7740243999999983"/>
    <n v="4"/>
    <n v="177.6"/>
    <x v="0"/>
    <x v="5"/>
    <x v="4"/>
  </r>
  <r>
    <x v="0"/>
    <x v="15"/>
    <x v="2"/>
    <x v="2"/>
    <s v="-2.244644"/>
    <x v="2"/>
    <x v="0"/>
    <x v="0"/>
    <x v="3118"/>
    <n v="1.3600000000000001E-2"/>
    <x v="3860"/>
    <n v="1.1154999999999997"/>
    <n v="12.227664799999998"/>
    <n v="6"/>
    <n v="384"/>
    <x v="17"/>
    <x v="6"/>
    <x v="3"/>
  </r>
  <r>
    <x v="0"/>
    <x v="16"/>
    <x v="2"/>
    <x v="2"/>
    <s v="-2.244644"/>
    <x v="2"/>
    <x v="0"/>
    <x v="0"/>
    <x v="3119"/>
    <n v="1.2199999999999999E-2"/>
    <x v="3861"/>
    <n v="0.49449999999999977"/>
    <n v="4.681530399999998"/>
    <n v="3"/>
    <n v="81.599999999999994"/>
    <x v="0"/>
    <x v="4"/>
    <x v="4"/>
  </r>
  <r>
    <x v="0"/>
    <x v="17"/>
    <x v="2"/>
    <x v="2"/>
    <s v="-2.244644"/>
    <x v="2"/>
    <x v="0"/>
    <x v="0"/>
    <x v="3120"/>
    <n v="1.2199999999999999E-2"/>
    <x v="3862"/>
    <n v="5.7500000000000065E-2"/>
    <n v="1.043832000000001"/>
    <n v="5"/>
    <n v="237.6"/>
    <x v="31"/>
    <x v="9"/>
    <x v="0"/>
  </r>
  <r>
    <x v="0"/>
    <x v="18"/>
    <x v="2"/>
    <x v="2"/>
    <s v="-2.244644"/>
    <x v="2"/>
    <x v="0"/>
    <x v="0"/>
    <x v="3121"/>
    <n v="1.5100000000000001E-2"/>
    <x v="3863"/>
    <n v="0.80499999999999972"/>
    <n v="17.545248699999995"/>
    <n v="3"/>
    <n v="103.2"/>
    <x v="17"/>
    <x v="6"/>
    <x v="0"/>
  </r>
  <r>
    <x v="0"/>
    <x v="19"/>
    <x v="2"/>
    <x v="2"/>
    <s v="-2.244644"/>
    <x v="2"/>
    <x v="0"/>
    <x v="0"/>
    <x v="3122"/>
    <n v="1.6400000000000001E-2"/>
    <x v="3864"/>
    <n v="0.60949999999999971"/>
    <n v="10.997379159999996"/>
    <n v="5"/>
    <n v="312"/>
    <x v="10"/>
    <x v="5"/>
    <x v="0"/>
  </r>
  <r>
    <x v="0"/>
    <x v="20"/>
    <x v="2"/>
    <x v="2"/>
    <s v="-2.244644"/>
    <x v="2"/>
    <x v="0"/>
    <x v="0"/>
    <x v="3123"/>
    <n v="1.2400000000000001E-2"/>
    <x v="3865"/>
    <n v="0.74749999999999961"/>
    <n v="13.744073199999995"/>
    <n v="4"/>
    <n v="98.399999999999991"/>
    <x v="20"/>
    <x v="17"/>
    <x v="0"/>
  </r>
  <r>
    <x v="0"/>
    <x v="21"/>
    <x v="2"/>
    <x v="2"/>
    <s v="-2.244644"/>
    <x v="2"/>
    <x v="0"/>
    <x v="0"/>
    <x v="3124"/>
    <n v="1.6500000000000001E-2"/>
    <x v="3866"/>
    <n v="0.20699999999999993"/>
    <n v="4.9155875999999985"/>
    <n v="5"/>
    <n v="262.8"/>
    <x v="31"/>
    <x v="19"/>
    <x v="8"/>
  </r>
  <r>
    <x v="0"/>
    <x v="22"/>
    <x v="2"/>
    <x v="2"/>
    <s v="-2.244644"/>
    <x v="2"/>
    <x v="0"/>
    <x v="0"/>
    <x v="3125"/>
    <n v="1.0700000000000001E-2"/>
    <x v="3867"/>
    <n v="5.7500000000000079E-2"/>
    <n v="0.66520830000000097"/>
    <n v="7"/>
    <n v="288"/>
    <x v="60"/>
    <x v="4"/>
    <x v="4"/>
  </r>
  <r>
    <x v="0"/>
    <x v="23"/>
    <x v="2"/>
    <x v="2"/>
    <s v="-2.244644"/>
    <x v="2"/>
    <x v="0"/>
    <x v="0"/>
    <x v="3126"/>
    <n v="1.5000000000000003E-2"/>
    <x v="3868"/>
    <n v="0.35649999999999993"/>
    <n v="3.4758749999999998"/>
    <n v="3"/>
    <n v="139.19999999999999"/>
    <x v="4"/>
    <x v="17"/>
    <x v="5"/>
  </r>
  <r>
    <x v="0"/>
    <x v="24"/>
    <x v="2"/>
    <x v="2"/>
    <s v="-2.244644"/>
    <x v="2"/>
    <x v="0"/>
    <x v="0"/>
    <x v="3127"/>
    <n v="1.1299999999999998E-2"/>
    <x v="3869"/>
    <n v="0.13800000000000004"/>
    <n v="2.2630012800000001"/>
    <n v="5"/>
    <n v="355.2"/>
    <x v="15"/>
    <x v="2"/>
    <x v="4"/>
  </r>
  <r>
    <x v="0"/>
    <x v="25"/>
    <x v="2"/>
    <x v="2"/>
    <s v="-2.244644"/>
    <x v="2"/>
    <x v="0"/>
    <x v="0"/>
    <x v="3128"/>
    <n v="1.3700000000000006E-2"/>
    <x v="3870"/>
    <n v="0.12650000000000003"/>
    <n v="2.2016667200000013"/>
    <n v="3"/>
    <n v="93.6"/>
    <x v="53"/>
    <x v="11"/>
    <x v="1"/>
  </r>
  <r>
    <x v="0"/>
    <x v="26"/>
    <x v="2"/>
    <x v="2"/>
    <s v="-2.244644"/>
    <x v="2"/>
    <x v="0"/>
    <x v="0"/>
    <x v="3129"/>
    <n v="1.0899999999999996E-2"/>
    <x v="3871"/>
    <n v="0.10350000000000002"/>
    <n v="1.3641589799999998"/>
    <n v="6"/>
    <n v="312"/>
    <x v="4"/>
    <x v="9"/>
    <x v="0"/>
  </r>
  <r>
    <x v="0"/>
    <x v="27"/>
    <x v="2"/>
    <x v="2"/>
    <s v="-2.244644"/>
    <x v="2"/>
    <x v="0"/>
    <x v="0"/>
    <x v="3130"/>
    <n v="1.8800000000000004E-2"/>
    <x v="3872"/>
    <n v="1.2649999999999995"/>
    <n v="30.445716399999995"/>
    <n v="7"/>
    <n v="318"/>
    <x v="30"/>
    <x v="9"/>
    <x v="4"/>
  </r>
  <r>
    <x v="0"/>
    <x v="28"/>
    <x v="2"/>
    <x v="2"/>
    <s v="-2.244644"/>
    <x v="2"/>
    <x v="0"/>
    <x v="0"/>
    <x v="3131"/>
    <n v="1.8600000000000002E-2"/>
    <x v="3873"/>
    <n v="0.25299999999999995"/>
    <n v="5.2347319200000006"/>
    <n v="5"/>
    <n v="355.2"/>
    <x v="42"/>
    <x v="2"/>
    <x v="5"/>
  </r>
  <r>
    <x v="0"/>
    <x v="29"/>
    <x v="2"/>
    <x v="2"/>
    <s v="-2.244644"/>
    <x v="2"/>
    <x v="0"/>
    <x v="0"/>
    <x v="3132"/>
    <n v="1.0100000000000001E-2"/>
    <x v="3874"/>
    <n v="1.2189999999999996"/>
    <n v="12.856085979999998"/>
    <n v="6"/>
    <n v="438"/>
    <x v="38"/>
    <x v="2"/>
    <x v="8"/>
  </r>
  <r>
    <x v="0"/>
    <x v="30"/>
    <x v="2"/>
    <x v="2"/>
    <s v="-2.244644"/>
    <x v="2"/>
    <x v="0"/>
    <x v="0"/>
    <x v="3133"/>
    <n v="1.66E-2"/>
    <x v="3875"/>
    <n v="0.11500000000000003"/>
    <n v="2.4248118000000005"/>
    <n v="6"/>
    <n v="196.79999999999998"/>
    <x v="107"/>
    <x v="17"/>
    <x v="0"/>
  </r>
  <r>
    <x v="0"/>
    <x v="31"/>
    <x v="2"/>
    <x v="2"/>
    <s v="-2.244644"/>
    <x v="2"/>
    <x v="0"/>
    <x v="0"/>
    <x v="1691"/>
    <n v="8.0999999999999996E-3"/>
    <x v="3876"/>
    <n v="1.1384999999999996"/>
    <n v="11.840855399999995"/>
    <n v="1"/>
    <n v="0"/>
    <x v="32"/>
    <x v="9"/>
    <x v="4"/>
  </r>
  <r>
    <x v="0"/>
    <x v="32"/>
    <x v="2"/>
    <x v="2"/>
    <s v="-2.244644"/>
    <x v="2"/>
    <x v="0"/>
    <x v="0"/>
    <x v="55"/>
    <n v="1.1500000000000002E-2"/>
    <x v="3877"/>
    <n v="0.54049999999999965"/>
    <n v="9.0016491499999951"/>
    <n v="5"/>
    <n v="284.39999999999998"/>
    <x v="3"/>
    <x v="6"/>
    <x v="8"/>
  </r>
  <r>
    <x v="0"/>
    <x v="33"/>
    <x v="2"/>
    <x v="2"/>
    <s v="-2.244644"/>
    <x v="2"/>
    <x v="0"/>
    <x v="0"/>
    <x v="3134"/>
    <n v="1.7000000000000005E-2"/>
    <x v="3878"/>
    <n v="0.49449999999999977"/>
    <n v="13.795066499999999"/>
    <n v="6"/>
    <n v="225.6"/>
    <x v="22"/>
    <x v="8"/>
    <x v="0"/>
  </r>
  <r>
    <x v="0"/>
    <x v="34"/>
    <x v="2"/>
    <x v="2"/>
    <s v="-2.244644"/>
    <x v="2"/>
    <x v="0"/>
    <x v="0"/>
    <x v="3135"/>
    <n v="1.5899999999999997E-2"/>
    <x v="3879"/>
    <n v="0.29899999999999993"/>
    <n v="5.6402642399999987"/>
    <n v="5"/>
    <n v="158.4"/>
    <x v="50"/>
    <x v="17"/>
    <x v="5"/>
  </r>
  <r>
    <x v="0"/>
    <x v="35"/>
    <x v="2"/>
    <x v="2"/>
    <s v="-2.244644"/>
    <x v="2"/>
    <x v="0"/>
    <x v="0"/>
    <x v="3136"/>
    <n v="1.5900000000000004E-2"/>
    <x v="3880"/>
    <n v="1.1039999999999996"/>
    <n v="15.805261440000001"/>
    <n v="4"/>
    <n v="172.79999999999998"/>
    <x v="29"/>
    <x v="19"/>
    <x v="2"/>
  </r>
  <r>
    <x v="0"/>
    <x v="36"/>
    <x v="2"/>
    <x v="2"/>
    <s v="-2.244644"/>
    <x v="2"/>
    <x v="0"/>
    <x v="0"/>
    <x v="33"/>
    <n v="1.4200000000000006E-2"/>
    <x v="3881"/>
    <n v="1.1959999999999995"/>
    <n v="18.868335200000001"/>
    <n v="3"/>
    <n v="63.599999999999994"/>
    <x v="33"/>
    <x v="2"/>
    <x v="2"/>
  </r>
  <r>
    <x v="0"/>
    <x v="37"/>
    <x v="2"/>
    <x v="2"/>
    <s v="-2.244644"/>
    <x v="2"/>
    <x v="0"/>
    <x v="0"/>
    <x v="3137"/>
    <n v="1.5200000000000002E-2"/>
    <x v="3882"/>
    <n v="1.0809999999999997"/>
    <n v="20.907058879999997"/>
    <n v="5"/>
    <n v="151.19999999999999"/>
    <x v="78"/>
    <x v="3"/>
    <x v="5"/>
  </r>
  <r>
    <x v="0"/>
    <x v="38"/>
    <x v="2"/>
    <x v="2"/>
    <s v="-2.244644"/>
    <x v="2"/>
    <x v="0"/>
    <x v="0"/>
    <x v="1265"/>
    <n v="1.2400000000000001E-2"/>
    <x v="3883"/>
    <n v="0.74749999999999972"/>
    <n v="10.559244799999997"/>
    <n v="5"/>
    <n v="198"/>
    <x v="12"/>
    <x v="9"/>
    <x v="0"/>
  </r>
  <r>
    <x v="0"/>
    <x v="39"/>
    <x v="2"/>
    <x v="2"/>
    <s v="-2.244644"/>
    <x v="2"/>
    <x v="0"/>
    <x v="0"/>
    <x v="3138"/>
    <n v="2.0299999999999999E-2"/>
    <x v="3884"/>
    <n v="0.45999999999999974"/>
    <n v="13.239416399999993"/>
    <n v="5"/>
    <n v="158.4"/>
    <x v="15"/>
    <x v="11"/>
    <x v="3"/>
  </r>
  <r>
    <x v="0"/>
    <x v="40"/>
    <x v="2"/>
    <x v="2"/>
    <s v="-2.244644"/>
    <x v="2"/>
    <x v="0"/>
    <x v="0"/>
    <x v="42"/>
    <n v="1.1600000000000003E-2"/>
    <x v="3885"/>
    <n v="1.3109999999999995"/>
    <n v="21.537003119999998"/>
    <n v="7"/>
    <n v="252"/>
    <x v="26"/>
    <x v="0"/>
    <x v="3"/>
  </r>
  <r>
    <x v="0"/>
    <x v="41"/>
    <x v="2"/>
    <x v="2"/>
    <s v="-2.244644"/>
    <x v="2"/>
    <x v="0"/>
    <x v="0"/>
    <x v="3139"/>
    <n v="1.5100000000000004E-2"/>
    <x v="3886"/>
    <n v="0.75899999999999956"/>
    <n v="10.195616639999997"/>
    <n v="7"/>
    <n v="204"/>
    <x v="61"/>
    <x v="4"/>
    <x v="6"/>
  </r>
  <r>
    <x v="0"/>
    <x v="42"/>
    <x v="2"/>
    <x v="2"/>
    <s v="-2.244644"/>
    <x v="2"/>
    <x v="0"/>
    <x v="0"/>
    <x v="3140"/>
    <n v="1.3000000000000001E-2"/>
    <x v="3887"/>
    <n v="1.1614999999999998"/>
    <n v="22.362359499999997"/>
    <n v="6"/>
    <n v="302.39999999999998"/>
    <x v="11"/>
    <x v="7"/>
    <x v="3"/>
  </r>
  <r>
    <x v="0"/>
    <x v="43"/>
    <x v="2"/>
    <x v="2"/>
    <s v="-2.244644"/>
    <x v="2"/>
    <x v="0"/>
    <x v="0"/>
    <x v="3141"/>
    <n v="1.4000000000000002E-2"/>
    <x v="3888"/>
    <n v="1.0234999999999996"/>
    <n v="16.125856599999999"/>
    <n v="5"/>
    <n v="384"/>
    <x v="67"/>
    <x v="6"/>
    <x v="8"/>
  </r>
  <r>
    <x v="0"/>
    <x v="44"/>
    <x v="2"/>
    <x v="2"/>
    <s v="-2.244644"/>
    <x v="2"/>
    <x v="0"/>
    <x v="0"/>
    <x v="3142"/>
    <n v="1.5000000000000003E-2"/>
    <x v="3889"/>
    <n v="0.95449999999999946"/>
    <n v="19.732378499999992"/>
    <n v="6"/>
    <n v="384"/>
    <x v="33"/>
    <x v="9"/>
    <x v="5"/>
  </r>
  <r>
    <x v="0"/>
    <x v="45"/>
    <x v="2"/>
    <x v="2"/>
    <s v="-2.244644"/>
    <x v="2"/>
    <x v="0"/>
    <x v="0"/>
    <x v="2311"/>
    <n v="1.5900000000000001E-2"/>
    <x v="3890"/>
    <n v="1.0694999999999997"/>
    <n v="16.971039899999997"/>
    <n v="3"/>
    <n v="87.6"/>
    <x v="18"/>
    <x v="0"/>
    <x v="0"/>
  </r>
  <r>
    <x v="0"/>
    <x v="46"/>
    <x v="2"/>
    <x v="2"/>
    <s v="-2.244644"/>
    <x v="2"/>
    <x v="0"/>
    <x v="0"/>
    <x v="3143"/>
    <n v="1.1900000000000001E-2"/>
    <x v="1192"/>
    <n v="0.25299999999999995"/>
    <n v="2.2718742199999995"/>
    <n v="5"/>
    <n v="288"/>
    <x v="20"/>
    <x v="14"/>
    <x v="4"/>
  </r>
  <r>
    <x v="0"/>
    <x v="47"/>
    <x v="2"/>
    <x v="2"/>
    <s v="-2.244644"/>
    <x v="2"/>
    <x v="0"/>
    <x v="0"/>
    <x v="3144"/>
    <n v="1.21E-2"/>
    <x v="3891"/>
    <n v="5.7499999999999996E-2"/>
    <n v="0.56675795000000007"/>
    <n v="2"/>
    <n v="0"/>
    <x v="31"/>
    <x v="9"/>
    <x v="1"/>
  </r>
  <r>
    <x v="0"/>
    <x v="48"/>
    <x v="2"/>
    <x v="2"/>
    <s v="-2.244644"/>
    <x v="2"/>
    <x v="0"/>
    <x v="0"/>
    <x v="3145"/>
    <n v="1.5599999999999999E-2"/>
    <x v="3892"/>
    <n v="1.2304999999999997"/>
    <n v="23.833505279999997"/>
    <n v="1"/>
    <n v="0"/>
    <x v="67"/>
    <x v="11"/>
    <x v="0"/>
  </r>
  <r>
    <x v="0"/>
    <x v="49"/>
    <x v="2"/>
    <x v="2"/>
    <s v="-2.244644"/>
    <x v="2"/>
    <x v="0"/>
    <x v="0"/>
    <x v="3146"/>
    <n v="1.3899999999999997E-2"/>
    <x v="3893"/>
    <n v="0.24150000000000008"/>
    <n v="3.4790393400000008"/>
    <n v="4"/>
    <n v="129.6"/>
    <x v="14"/>
    <x v="9"/>
    <x v="3"/>
  </r>
  <r>
    <x v="0"/>
    <x v="50"/>
    <x v="2"/>
    <x v="2"/>
    <s v="-2.244644"/>
    <x v="2"/>
    <x v="0"/>
    <x v="0"/>
    <x v="3147"/>
    <n v="1.0800000000000001E-2"/>
    <x v="3894"/>
    <n v="0.23000000000000009"/>
    <n v="1.9489464000000012"/>
    <n v="2"/>
    <n v="42"/>
    <x v="24"/>
    <x v="4"/>
    <x v="0"/>
  </r>
  <r>
    <x v="0"/>
    <x v="51"/>
    <x v="2"/>
    <x v="2"/>
    <s v="-2.244644"/>
    <x v="2"/>
    <x v="0"/>
    <x v="0"/>
    <x v="3148"/>
    <n v="1.26E-2"/>
    <x v="3895"/>
    <n v="0.39099999999999996"/>
    <n v="4.53444264"/>
    <n v="3"/>
    <n v="72"/>
    <x v="56"/>
    <x v="9"/>
    <x v="2"/>
  </r>
  <r>
    <x v="0"/>
    <x v="52"/>
    <x v="2"/>
    <x v="2"/>
    <s v="-2.244644"/>
    <x v="2"/>
    <x v="0"/>
    <x v="0"/>
    <x v="3149"/>
    <n v="1.66E-2"/>
    <x v="3896"/>
    <n v="1.2189999999999996"/>
    <n v="28.746409239999995"/>
    <n v="3"/>
    <n v="91.2"/>
    <x v="71"/>
    <x v="3"/>
    <x v="4"/>
  </r>
  <r>
    <x v="0"/>
    <x v="53"/>
    <x v="2"/>
    <x v="2"/>
    <s v="-2.244644"/>
    <x v="2"/>
    <x v="0"/>
    <x v="0"/>
    <x v="3150"/>
    <n v="1.5899999999999997E-2"/>
    <x v="3897"/>
    <n v="0.62099999999999966"/>
    <n v="12.861742139999993"/>
    <n v="7"/>
    <n v="354"/>
    <x v="107"/>
    <x v="3"/>
    <x v="6"/>
  </r>
  <r>
    <x v="0"/>
    <x v="54"/>
    <x v="2"/>
    <x v="2"/>
    <s v="-2.244644"/>
    <x v="2"/>
    <x v="0"/>
    <x v="0"/>
    <x v="3151"/>
    <n v="9.7000000000000003E-3"/>
    <x v="3898"/>
    <n v="1.1844999999999997"/>
    <n v="12.532910219999998"/>
    <n v="5"/>
    <n v="350.4"/>
    <x v="45"/>
    <x v="5"/>
    <x v="2"/>
  </r>
  <r>
    <x v="0"/>
    <x v="55"/>
    <x v="2"/>
    <x v="2"/>
    <s v="-2.244644"/>
    <x v="2"/>
    <x v="0"/>
    <x v="0"/>
    <x v="3152"/>
    <n v="1.44E-2"/>
    <x v="3899"/>
    <n v="0.67849999999999966"/>
    <n v="4.9066948799999981"/>
    <n v="5"/>
    <n v="345.59999999999997"/>
    <x v="17"/>
    <x v="11"/>
    <x v="4"/>
  </r>
  <r>
    <x v="0"/>
    <x v="56"/>
    <x v="2"/>
    <x v="2"/>
    <s v="-2.244644"/>
    <x v="2"/>
    <x v="0"/>
    <x v="0"/>
    <x v="2925"/>
    <n v="1.6700000000000007E-2"/>
    <x v="3900"/>
    <n v="0.73599999999999954"/>
    <n v="11.529145599999996"/>
    <n v="2"/>
    <n v="64.8"/>
    <x v="18"/>
    <x v="0"/>
    <x v="0"/>
  </r>
  <r>
    <x v="0"/>
    <x v="57"/>
    <x v="2"/>
    <x v="2"/>
    <s v="-2.244644"/>
    <x v="2"/>
    <x v="0"/>
    <x v="0"/>
    <x v="3153"/>
    <n v="1.3000000000000001E-2"/>
    <x v="3901"/>
    <n v="0.27599999999999997"/>
    <n v="4.2237935999999996"/>
    <n v="2"/>
    <n v="0"/>
    <x v="32"/>
    <x v="2"/>
    <x v="0"/>
  </r>
  <r>
    <x v="0"/>
    <x v="58"/>
    <x v="2"/>
    <x v="2"/>
    <s v="-2.244644"/>
    <x v="2"/>
    <x v="0"/>
    <x v="0"/>
    <x v="3154"/>
    <n v="1.4300000000000002E-2"/>
    <x v="3902"/>
    <n v="1.2304999999999995"/>
    <n v="19.510611119999993"/>
    <n v="7"/>
    <n v="456"/>
    <x v="21"/>
    <x v="19"/>
    <x v="4"/>
  </r>
  <r>
    <x v="0"/>
    <x v="59"/>
    <x v="2"/>
    <x v="2"/>
    <s v="-2.244644"/>
    <x v="2"/>
    <x v="0"/>
    <x v="0"/>
    <x v="2939"/>
    <n v="9.2999999999999992E-3"/>
    <x v="3903"/>
    <n v="0.4139999999999997"/>
    <n v="5.4457228799999955"/>
    <n v="5"/>
    <n v="192"/>
    <x v="5"/>
    <x v="2"/>
    <x v="8"/>
  </r>
  <r>
    <x v="0"/>
    <x v="60"/>
    <x v="2"/>
    <x v="2"/>
    <s v="-2.244644"/>
    <x v="2"/>
    <x v="0"/>
    <x v="0"/>
    <x v="3155"/>
    <n v="1.4000000000000002E-2"/>
    <x v="3904"/>
    <n v="0.56349999999999967"/>
    <n v="10.404013199999996"/>
    <n v="3"/>
    <n v="120"/>
    <x v="61"/>
    <x v="16"/>
    <x v="2"/>
  </r>
  <r>
    <x v="0"/>
    <x v="61"/>
    <x v="2"/>
    <x v="2"/>
    <s v="-2.244644"/>
    <x v="2"/>
    <x v="0"/>
    <x v="0"/>
    <x v="3156"/>
    <n v="1.5200000000000002E-2"/>
    <x v="3905"/>
    <n v="1.1039999999999996"/>
    <n v="15.277240319999999"/>
    <n v="2"/>
    <n v="85.2"/>
    <x v="56"/>
    <x v="7"/>
    <x v="2"/>
  </r>
  <r>
    <x v="0"/>
    <x v="62"/>
    <x v="2"/>
    <x v="2"/>
    <s v="-2.244644"/>
    <x v="2"/>
    <x v="0"/>
    <x v="0"/>
    <x v="3157"/>
    <n v="9.8000000000000032E-3"/>
    <x v="3906"/>
    <n v="0.82799999999999974"/>
    <n v="10.943079840000001"/>
    <n v="4"/>
    <n v="151.19999999999999"/>
    <x v="21"/>
    <x v="17"/>
    <x v="5"/>
  </r>
  <r>
    <x v="0"/>
    <x v="63"/>
    <x v="2"/>
    <x v="2"/>
    <s v="-2.244644"/>
    <x v="2"/>
    <x v="0"/>
    <x v="0"/>
    <x v="3158"/>
    <n v="1.0700000000000005E-2"/>
    <x v="3907"/>
    <n v="1.2764999999999997"/>
    <n v="15.125478270000004"/>
    <n v="5"/>
    <n v="187.2"/>
    <x v="62"/>
    <x v="2"/>
    <x v="6"/>
  </r>
  <r>
    <x v="0"/>
    <x v="64"/>
    <x v="2"/>
    <x v="2"/>
    <s v="-2.244644"/>
    <x v="2"/>
    <x v="0"/>
    <x v="0"/>
    <x v="3159"/>
    <n v="1.11E-2"/>
    <x v="3908"/>
    <n v="1.2649999999999995"/>
    <n v="12.960304499999994"/>
    <n v="6"/>
    <n v="450"/>
    <x v="25"/>
    <x v="16"/>
    <x v="8"/>
  </r>
  <r>
    <x v="0"/>
    <x v="65"/>
    <x v="2"/>
    <x v="2"/>
    <s v="-2.244644"/>
    <x v="2"/>
    <x v="0"/>
    <x v="0"/>
    <x v="1510"/>
    <n v="1.1100000000000002E-2"/>
    <x v="3909"/>
    <n v="0.40249999999999997"/>
    <n v="2.6967339000000004"/>
    <n v="6"/>
    <n v="326.39999999999998"/>
    <x v="35"/>
    <x v="5"/>
    <x v="4"/>
  </r>
  <r>
    <x v="0"/>
    <x v="66"/>
    <x v="2"/>
    <x v="2"/>
    <s v="-2.244644"/>
    <x v="2"/>
    <x v="0"/>
    <x v="0"/>
    <x v="560"/>
    <n v="1.5700000000000002E-2"/>
    <x v="3910"/>
    <n v="0.23000000000000004"/>
    <n v="4.4559740000000012"/>
    <n v="1"/>
    <n v="0"/>
    <x v="17"/>
    <x v="17"/>
    <x v="2"/>
  </r>
  <r>
    <x v="0"/>
    <x v="67"/>
    <x v="2"/>
    <x v="2"/>
    <s v="-2.244644"/>
    <x v="2"/>
    <x v="0"/>
    <x v="0"/>
    <x v="3160"/>
    <n v="1.0400000000000001E-2"/>
    <x v="3911"/>
    <n v="1.1729999999999996"/>
    <n v="12.765242879999997"/>
    <n v="1"/>
    <n v="0"/>
    <x v="107"/>
    <x v="14"/>
    <x v="3"/>
  </r>
  <r>
    <x v="0"/>
    <x v="68"/>
    <x v="2"/>
    <x v="2"/>
    <s v="-2.244644"/>
    <x v="2"/>
    <x v="0"/>
    <x v="0"/>
    <x v="3161"/>
    <n v="1.4100000000000005E-2"/>
    <x v="3912"/>
    <n v="0.62099999999999977"/>
    <n v="7.1379727200000005"/>
    <n v="4"/>
    <n v="76.8"/>
    <x v="8"/>
    <x v="9"/>
    <x v="4"/>
  </r>
  <r>
    <x v="0"/>
    <x v="69"/>
    <x v="2"/>
    <x v="2"/>
    <s v="-2.244644"/>
    <x v="2"/>
    <x v="0"/>
    <x v="0"/>
    <x v="3162"/>
    <n v="1.4200000000000001E-2"/>
    <x v="3913"/>
    <n v="0.62099999999999977"/>
    <n v="6.1868491199999971"/>
    <n v="6"/>
    <n v="273.59999999999997"/>
    <x v="18"/>
    <x v="7"/>
    <x v="4"/>
  </r>
  <r>
    <x v="0"/>
    <x v="70"/>
    <x v="2"/>
    <x v="2"/>
    <s v="-2.244644"/>
    <x v="2"/>
    <x v="0"/>
    <x v="0"/>
    <x v="729"/>
    <n v="9.3000000000000027E-3"/>
    <x v="3914"/>
    <n v="1.1729999999999994"/>
    <n v="16.254260999999996"/>
    <n v="4"/>
    <n v="241.2"/>
    <x v="55"/>
    <x v="6"/>
    <x v="5"/>
  </r>
  <r>
    <x v="0"/>
    <x v="71"/>
    <x v="2"/>
    <x v="2"/>
    <s v="-2.244644"/>
    <x v="2"/>
    <x v="0"/>
    <x v="0"/>
    <x v="1772"/>
    <n v="1.5599999999999999E-2"/>
    <x v="3915"/>
    <n v="0.7244999999999997"/>
    <n v="10.248834959999995"/>
    <n v="3"/>
    <n v="80.399999999999991"/>
    <x v="3"/>
    <x v="6"/>
    <x v="8"/>
  </r>
  <r>
    <x v="0"/>
    <x v="72"/>
    <x v="2"/>
    <x v="2"/>
    <s v="-2.244644"/>
    <x v="2"/>
    <x v="0"/>
    <x v="0"/>
    <x v="3163"/>
    <n v="8.5000000000000006E-3"/>
    <x v="3916"/>
    <n v="0.97749999999999959"/>
    <n v="11.936350249999997"/>
    <n v="5"/>
    <n v="262.8"/>
    <x v="17"/>
    <x v="11"/>
    <x v="2"/>
  </r>
  <r>
    <x v="0"/>
    <x v="73"/>
    <x v="2"/>
    <x v="2"/>
    <s v="-2.244644"/>
    <x v="2"/>
    <x v="0"/>
    <x v="0"/>
    <x v="2948"/>
    <n v="1.3900000000000001E-2"/>
    <x v="3917"/>
    <n v="0.43699999999999972"/>
    <n v="7.750806799999995"/>
    <n v="4"/>
    <n v="110.39999999999999"/>
    <x v="9"/>
    <x v="4"/>
    <x v="5"/>
  </r>
  <r>
    <x v="0"/>
    <x v="74"/>
    <x v="2"/>
    <x v="2"/>
    <s v="-2.244644"/>
    <x v="2"/>
    <x v="0"/>
    <x v="0"/>
    <x v="3164"/>
    <n v="1.5699999999999999E-2"/>
    <x v="3918"/>
    <n v="0.48299999999999976"/>
    <n v="8.5143046799999951"/>
    <n v="4"/>
    <n v="96"/>
    <x v="2"/>
    <x v="19"/>
    <x v="0"/>
  </r>
  <r>
    <x v="0"/>
    <x v="75"/>
    <x v="2"/>
    <x v="2"/>
    <s v="-2.244644"/>
    <x v="2"/>
    <x v="0"/>
    <x v="0"/>
    <x v="2400"/>
    <n v="1.9900000000000001E-2"/>
    <x v="3919"/>
    <n v="1.1039999999999996"/>
    <n v="23.692016639999995"/>
    <n v="5"/>
    <n v="336"/>
    <x v="17"/>
    <x v="17"/>
    <x v="5"/>
  </r>
  <r>
    <x v="0"/>
    <x v="76"/>
    <x v="2"/>
    <x v="2"/>
    <s v="-2.244644"/>
    <x v="2"/>
    <x v="0"/>
    <x v="0"/>
    <x v="1035"/>
    <n v="1.1800000000000001E-2"/>
    <x v="3920"/>
    <n v="0.43699999999999972"/>
    <n v="6.544756719999997"/>
    <n v="5"/>
    <n v="133.19999999999999"/>
    <x v="15"/>
    <x v="11"/>
    <x v="4"/>
  </r>
  <r>
    <x v="0"/>
    <x v="77"/>
    <x v="2"/>
    <x v="2"/>
    <s v="-2.244644"/>
    <x v="2"/>
    <x v="0"/>
    <x v="0"/>
    <x v="3165"/>
    <n v="1.21E-2"/>
    <x v="3921"/>
    <n v="8.0500000000000071E-2"/>
    <n v="1.0728186700000011"/>
    <n v="1"/>
    <n v="0"/>
    <x v="44"/>
    <x v="16"/>
    <x v="0"/>
  </r>
  <r>
    <x v="0"/>
    <x v="78"/>
    <x v="2"/>
    <x v="2"/>
    <s v="-2.244644"/>
    <x v="2"/>
    <x v="0"/>
    <x v="0"/>
    <x v="3166"/>
    <n v="1.4900000000000004E-2"/>
    <x v="3922"/>
    <n v="0.28749999999999992"/>
    <n v="4.2272045000000009"/>
    <n v="2"/>
    <n v="0"/>
    <x v="21"/>
    <x v="2"/>
    <x v="0"/>
  </r>
  <r>
    <x v="0"/>
    <x v="79"/>
    <x v="2"/>
    <x v="2"/>
    <s v="-2.244644"/>
    <x v="2"/>
    <x v="0"/>
    <x v="0"/>
    <x v="3167"/>
    <n v="1.3600000000000001E-2"/>
    <x v="3923"/>
    <n v="0.16100000000000006"/>
    <n v="2.0862508800000015"/>
    <n v="7"/>
    <n v="468"/>
    <x v="69"/>
    <x v="6"/>
    <x v="3"/>
  </r>
  <r>
    <x v="0"/>
    <x v="80"/>
    <x v="2"/>
    <x v="2"/>
    <s v="-2.244644"/>
    <x v="2"/>
    <x v="0"/>
    <x v="0"/>
    <x v="3168"/>
    <n v="1.6000000000000004E-2"/>
    <x v="3924"/>
    <n v="0.58649999999999969"/>
    <n v="11.609884799999996"/>
    <n v="1"/>
    <n v="0"/>
    <x v="35"/>
    <x v="2"/>
    <x v="4"/>
  </r>
  <r>
    <x v="0"/>
    <x v="81"/>
    <x v="2"/>
    <x v="2"/>
    <s v="-2.244644"/>
    <x v="2"/>
    <x v="0"/>
    <x v="0"/>
    <x v="3169"/>
    <n v="1.2299999999999998E-2"/>
    <x v="3925"/>
    <n v="1.2419999999999995"/>
    <n v="13.593118679999996"/>
    <n v="3"/>
    <n v="129.6"/>
    <x v="29"/>
    <x v="9"/>
    <x v="0"/>
  </r>
  <r>
    <x v="0"/>
    <x v="82"/>
    <x v="2"/>
    <x v="2"/>
    <s v="-2.244644"/>
    <x v="2"/>
    <x v="0"/>
    <x v="0"/>
    <x v="3170"/>
    <n v="1.5600000000000001E-2"/>
    <x v="3926"/>
    <n v="8.0500000000000002E-2"/>
    <n v="1.2266654400000001"/>
    <n v="6"/>
    <n v="456"/>
    <x v="52"/>
    <x v="0"/>
    <x v="0"/>
  </r>
  <r>
    <x v="0"/>
    <x v="83"/>
    <x v="2"/>
    <x v="2"/>
    <s v="-2.244644"/>
    <x v="2"/>
    <x v="0"/>
    <x v="0"/>
    <x v="3171"/>
    <n v="1.1700000000000002E-2"/>
    <x v="3927"/>
    <n v="0.32199999999999995"/>
    <n v="5.4981435599999999"/>
    <n v="6"/>
    <n v="316.8"/>
    <x v="77"/>
    <x v="7"/>
    <x v="5"/>
  </r>
  <r>
    <x v="0"/>
    <x v="84"/>
    <x v="2"/>
    <x v="2"/>
    <s v="-2.244644"/>
    <x v="2"/>
    <x v="0"/>
    <x v="0"/>
    <x v="3172"/>
    <n v="1.3700000000000004E-2"/>
    <x v="3928"/>
    <n v="0.24149999999999991"/>
    <n v="3.0425425799999992"/>
    <n v="4"/>
    <n v="118.8"/>
    <x v="25"/>
    <x v="10"/>
    <x v="8"/>
  </r>
  <r>
    <x v="0"/>
    <x v="85"/>
    <x v="2"/>
    <x v="2"/>
    <s v="-2.244644"/>
    <x v="2"/>
    <x v="0"/>
    <x v="0"/>
    <x v="3173"/>
    <n v="9.8000000000000032E-3"/>
    <x v="3929"/>
    <n v="0.49449999999999977"/>
    <n v="4.720101399999999"/>
    <n v="5"/>
    <n v="216"/>
    <x v="14"/>
    <x v="0"/>
    <x v="8"/>
  </r>
  <r>
    <x v="0"/>
    <x v="86"/>
    <x v="2"/>
    <x v="2"/>
    <s v="-2.244644"/>
    <x v="2"/>
    <x v="0"/>
    <x v="0"/>
    <x v="3174"/>
    <n v="2.0000000000000004E-2"/>
    <x v="3930"/>
    <n v="8.0500000000000002E-2"/>
    <n v="1.5668520000000006"/>
    <n v="5"/>
    <n v="297.59999999999997"/>
    <x v="25"/>
    <x v="2"/>
    <x v="3"/>
  </r>
  <r>
    <x v="0"/>
    <x v="87"/>
    <x v="2"/>
    <x v="2"/>
    <s v="-2.244644"/>
    <x v="2"/>
    <x v="0"/>
    <x v="0"/>
    <x v="3175"/>
    <n v="1.3600000000000004E-2"/>
    <x v="3931"/>
    <n v="0.63249999999999973"/>
    <n v="9.1508076000000003"/>
    <n v="7"/>
    <n v="198"/>
    <x v="8"/>
    <x v="16"/>
    <x v="2"/>
  </r>
  <r>
    <x v="0"/>
    <x v="88"/>
    <x v="2"/>
    <x v="2"/>
    <s v="-2.244644"/>
    <x v="2"/>
    <x v="0"/>
    <x v="0"/>
    <x v="3176"/>
    <n v="1.7599999999999998E-2"/>
    <x v="3932"/>
    <n v="1.1154999999999997"/>
    <n v="14.006039519999996"/>
    <n v="3"/>
    <n v="70.8"/>
    <x v="8"/>
    <x v="9"/>
    <x v="3"/>
  </r>
  <r>
    <x v="0"/>
    <x v="89"/>
    <x v="2"/>
    <x v="2"/>
    <s v="-2.244644"/>
    <x v="2"/>
    <x v="0"/>
    <x v="0"/>
    <x v="3177"/>
    <n v="1.7899999999999999E-2"/>
    <x v="3933"/>
    <n v="0.11500000000000003"/>
    <n v="1.8370054000000007"/>
    <n v="7"/>
    <n v="360"/>
    <x v="13"/>
    <x v="7"/>
    <x v="0"/>
  </r>
  <r>
    <x v="0"/>
    <x v="90"/>
    <x v="2"/>
    <x v="2"/>
    <s v="-2.244644"/>
    <x v="2"/>
    <x v="0"/>
    <x v="0"/>
    <x v="3178"/>
    <n v="1.6199999999999999E-2"/>
    <x v="3934"/>
    <n v="0.36799999999999977"/>
    <n v="9.0473241599999952"/>
    <n v="2"/>
    <n v="56.4"/>
    <x v="78"/>
    <x v="17"/>
    <x v="8"/>
  </r>
  <r>
    <x v="0"/>
    <x v="91"/>
    <x v="2"/>
    <x v="2"/>
    <s v="-2.244644"/>
    <x v="2"/>
    <x v="0"/>
    <x v="0"/>
    <x v="3179"/>
    <n v="1.03E-2"/>
    <x v="3935"/>
    <n v="1.0349999999999995"/>
    <n v="14.052671099999992"/>
    <n v="6"/>
    <n v="390"/>
    <x v="67"/>
    <x v="19"/>
    <x v="8"/>
  </r>
  <r>
    <x v="1"/>
    <x v="92"/>
    <x v="2"/>
    <x v="2"/>
    <s v="-2.244644"/>
    <x v="2"/>
    <x v="0"/>
    <x v="0"/>
    <x v="3180"/>
    <n v="1.5500000000000003E-2"/>
    <x v="3936"/>
    <n v="1.4834999999999994"/>
    <n v="24.504972224999992"/>
    <n v="2"/>
    <n v="130.79999999999998"/>
    <x v="49"/>
    <x v="9"/>
    <x v="0"/>
  </r>
  <r>
    <x v="1"/>
    <x v="93"/>
    <x v="2"/>
    <x v="2"/>
    <s v="-2.244644"/>
    <x v="2"/>
    <x v="0"/>
    <x v="0"/>
    <x v="3181"/>
    <n v="1.5300000000000001E-2"/>
    <x v="3937"/>
    <n v="1.0119999999999998"/>
    <n v="9.8460212399999971"/>
    <n v="1"/>
    <n v="66"/>
    <x v="0"/>
    <x v="0"/>
    <x v="8"/>
  </r>
  <r>
    <x v="1"/>
    <x v="94"/>
    <x v="2"/>
    <x v="2"/>
    <s v="-2.244644"/>
    <x v="2"/>
    <x v="0"/>
    <x v="0"/>
    <x v="3107"/>
    <n v="1.3800000000000002E-2"/>
    <x v="3938"/>
    <n v="0.86249999999999971"/>
    <n v="11.171686499999996"/>
    <n v="2"/>
    <n v="24"/>
    <x v="9"/>
    <x v="17"/>
    <x v="3"/>
  </r>
  <r>
    <x v="1"/>
    <x v="95"/>
    <x v="2"/>
    <x v="2"/>
    <s v="-2.244644"/>
    <x v="2"/>
    <x v="0"/>
    <x v="0"/>
    <x v="3182"/>
    <n v="1.0700000000000001E-2"/>
    <x v="3939"/>
    <n v="0.59799999999999986"/>
    <n v="4.4131144199999985"/>
    <n v="2"/>
    <n v="31.2"/>
    <x v="3"/>
    <x v="2"/>
    <x v="8"/>
  </r>
  <r>
    <x v="1"/>
    <x v="96"/>
    <x v="2"/>
    <x v="2"/>
    <s v="-2.244644"/>
    <x v="2"/>
    <x v="0"/>
    <x v="0"/>
    <x v="3183"/>
    <n v="1.3200000000000003E-2"/>
    <x v="3940"/>
    <n v="1.4719999999999998"/>
    <n v="18.270405119999999"/>
    <n v="2"/>
    <n v="79.2"/>
    <x v="60"/>
    <x v="2"/>
    <x v="4"/>
  </r>
  <r>
    <x v="1"/>
    <x v="97"/>
    <x v="2"/>
    <x v="2"/>
    <s v="-2.244644"/>
    <x v="2"/>
    <x v="0"/>
    <x v="0"/>
    <x v="109"/>
    <n v="1.4200000000000001E-2"/>
    <x v="3941"/>
    <n v="0.31050000000000005"/>
    <n v="4.5453411900000003"/>
    <n v="2"/>
    <n v="38.4"/>
    <x v="36"/>
    <x v="16"/>
    <x v="4"/>
  </r>
  <r>
    <x v="1"/>
    <x v="98"/>
    <x v="2"/>
    <x v="2"/>
    <s v="-2.244644"/>
    <x v="2"/>
    <x v="0"/>
    <x v="0"/>
    <x v="3184"/>
    <n v="9.700000000000002E-3"/>
    <x v="3942"/>
    <n v="0.40250000000000008"/>
    <n v="4.203705975000001"/>
    <n v="2"/>
    <n v="42"/>
    <x v="54"/>
    <x v="15"/>
    <x v="8"/>
  </r>
  <r>
    <x v="1"/>
    <x v="99"/>
    <x v="2"/>
    <x v="2"/>
    <s v="-2.244644"/>
    <x v="2"/>
    <x v="0"/>
    <x v="0"/>
    <x v="3185"/>
    <n v="1.1100000000000002E-2"/>
    <x v="3943"/>
    <n v="0.89699999999999969"/>
    <n v="12.512584889999999"/>
    <n v="3"/>
    <n v="96"/>
    <x v="5"/>
    <x v="19"/>
    <x v="2"/>
  </r>
  <r>
    <x v="1"/>
    <x v="100"/>
    <x v="2"/>
    <x v="2"/>
    <s v="-2.244644"/>
    <x v="2"/>
    <x v="0"/>
    <x v="0"/>
    <x v="3186"/>
    <n v="1.7899999999999999E-2"/>
    <x v="3944"/>
    <n v="0.45999999999999996"/>
    <n v="8.9478877999999984"/>
    <n v="5"/>
    <n v="214.79999999999998"/>
    <x v="51"/>
    <x v="8"/>
    <x v="5"/>
  </r>
  <r>
    <x v="1"/>
    <x v="101"/>
    <x v="2"/>
    <x v="2"/>
    <s v="-2.244644"/>
    <x v="2"/>
    <x v="0"/>
    <x v="0"/>
    <x v="3187"/>
    <n v="1.0600000000000002E-2"/>
    <x v="3945"/>
    <n v="0.16100000000000006"/>
    <n v="2.4576746600000012"/>
    <n v="5"/>
    <n v="362.4"/>
    <x v="28"/>
    <x v="15"/>
    <x v="0"/>
  </r>
  <r>
    <x v="1"/>
    <x v="102"/>
    <x v="2"/>
    <x v="2"/>
    <s v="-2.244644"/>
    <x v="2"/>
    <x v="0"/>
    <x v="0"/>
    <x v="3188"/>
    <n v="1.0700000000000001E-2"/>
    <x v="3946"/>
    <n v="1.4489999999999996"/>
    <n v="11.682490049999997"/>
    <n v="2"/>
    <n v="79.2"/>
    <x v="22"/>
    <x v="0"/>
    <x v="6"/>
  </r>
  <r>
    <x v="1"/>
    <x v="103"/>
    <x v="2"/>
    <x v="2"/>
    <s v="-2.244644"/>
    <x v="2"/>
    <x v="0"/>
    <x v="0"/>
    <x v="3189"/>
    <n v="1.5800000000000005E-2"/>
    <x v="3947"/>
    <n v="1.0464999999999998"/>
    <n v="11.653656560000002"/>
    <n v="2"/>
    <n v="18"/>
    <x v="34"/>
    <x v="19"/>
    <x v="5"/>
  </r>
  <r>
    <x v="1"/>
    <x v="104"/>
    <x v="2"/>
    <x v="2"/>
    <s v="-2.244644"/>
    <x v="2"/>
    <x v="0"/>
    <x v="0"/>
    <x v="3190"/>
    <n v="1.1899999999999997E-2"/>
    <x v="3948"/>
    <n v="0.50600000000000001"/>
    <n v="2.9974529199999993"/>
    <n v="1"/>
    <n v="52.8"/>
    <x v="22"/>
    <x v="14"/>
    <x v="6"/>
  </r>
  <r>
    <x v="1"/>
    <x v="105"/>
    <x v="2"/>
    <x v="2"/>
    <s v="-2.244644"/>
    <x v="2"/>
    <x v="0"/>
    <x v="0"/>
    <x v="3191"/>
    <n v="1.4399999999999998E-2"/>
    <x v="3949"/>
    <n v="0.13800000000000001"/>
    <n v="2.2890556799999997"/>
    <n v="3"/>
    <n v="92.399999999999991"/>
    <x v="42"/>
    <x v="8"/>
    <x v="1"/>
  </r>
  <r>
    <x v="1"/>
    <x v="106"/>
    <x v="2"/>
    <x v="2"/>
    <s v="-2.244644"/>
    <x v="2"/>
    <x v="0"/>
    <x v="0"/>
    <x v="758"/>
    <n v="1.49E-2"/>
    <x v="3950"/>
    <n v="0.14949999999999999"/>
    <n v="2.74656915"/>
    <n v="3"/>
    <n v="75.599999999999994"/>
    <x v="37"/>
    <x v="16"/>
    <x v="5"/>
  </r>
  <r>
    <x v="1"/>
    <x v="107"/>
    <x v="2"/>
    <x v="2"/>
    <s v="-2.244644"/>
    <x v="2"/>
    <x v="0"/>
    <x v="0"/>
    <x v="3192"/>
    <n v="1.5600000000000003E-2"/>
    <x v="3951"/>
    <n v="0.17250000000000001"/>
    <n v="1.4649804000000004"/>
    <n v="6"/>
    <n v="194.4"/>
    <x v="56"/>
    <x v="14"/>
    <x v="7"/>
  </r>
  <r>
    <x v="1"/>
    <x v="108"/>
    <x v="2"/>
    <x v="2"/>
    <s v="-2.244644"/>
    <x v="2"/>
    <x v="0"/>
    <x v="0"/>
    <x v="3193"/>
    <n v="1.1000000000000001E-2"/>
    <x v="3952"/>
    <n v="0.161"/>
    <n v="1.4444276"/>
    <n v="3"/>
    <n v="124.8"/>
    <x v="69"/>
    <x v="17"/>
    <x v="10"/>
  </r>
  <r>
    <x v="1"/>
    <x v="109"/>
    <x v="2"/>
    <x v="2"/>
    <s v="-2.244644"/>
    <x v="2"/>
    <x v="0"/>
    <x v="0"/>
    <x v="3194"/>
    <n v="1.4800000000000004E-2"/>
    <x v="3953"/>
    <n v="0.85099999999999965"/>
    <n v="11.038082719999997"/>
    <n v="4"/>
    <n v="219.6"/>
    <x v="22"/>
    <x v="15"/>
    <x v="10"/>
  </r>
  <r>
    <x v="1"/>
    <x v="110"/>
    <x v="2"/>
    <x v="2"/>
    <s v="-2.244644"/>
    <x v="2"/>
    <x v="0"/>
    <x v="0"/>
    <x v="2463"/>
    <n v="1.49E-2"/>
    <x v="3954"/>
    <n v="1.2764999999999997"/>
    <n v="21.403037204999997"/>
    <n v="2"/>
    <n v="22.8"/>
    <x v="29"/>
    <x v="8"/>
    <x v="5"/>
  </r>
  <r>
    <x v="1"/>
    <x v="111"/>
    <x v="2"/>
    <x v="2"/>
    <s v="-2.244644"/>
    <x v="2"/>
    <x v="0"/>
    <x v="0"/>
    <x v="3195"/>
    <n v="1.43E-2"/>
    <x v="3955"/>
    <n v="1.3684999999999998"/>
    <n v="25.350395069999998"/>
    <n v="6"/>
    <n v="147.6"/>
    <x v="58"/>
    <x v="8"/>
    <x v="6"/>
  </r>
  <r>
    <x v="1"/>
    <x v="112"/>
    <x v="2"/>
    <x v="2"/>
    <s v="-2.244644"/>
    <x v="2"/>
    <x v="0"/>
    <x v="0"/>
    <x v="3196"/>
    <n v="1.3899999999999999E-2"/>
    <x v="3956"/>
    <n v="0.79349999999999965"/>
    <n v="12.513137924999993"/>
    <n v="4"/>
    <n v="253.2"/>
    <x v="38"/>
    <x v="8"/>
    <x v="0"/>
  </r>
  <r>
    <x v="1"/>
    <x v="113"/>
    <x v="2"/>
    <x v="2"/>
    <s v="-2.244644"/>
    <x v="2"/>
    <x v="0"/>
    <x v="0"/>
    <x v="1459"/>
    <n v="1.7900000000000003E-2"/>
    <x v="3957"/>
    <n v="0.50599999999999989"/>
    <n v="12.481097199999999"/>
    <n v="3"/>
    <n v="160.79999999999998"/>
    <x v="79"/>
    <x v="3"/>
    <x v="8"/>
  </r>
  <r>
    <x v="1"/>
    <x v="114"/>
    <x v="2"/>
    <x v="2"/>
    <s v="-2.244644"/>
    <x v="2"/>
    <x v="0"/>
    <x v="0"/>
    <x v="3197"/>
    <n v="1.4700000000000001E-2"/>
    <x v="3958"/>
    <n v="0.4484999999999999"/>
    <n v="7.8409954349999982"/>
    <n v="5"/>
    <n v="378"/>
    <x v="29"/>
    <x v="11"/>
    <x v="8"/>
  </r>
  <r>
    <x v="1"/>
    <x v="115"/>
    <x v="2"/>
    <x v="2"/>
    <s v="-2.244644"/>
    <x v="2"/>
    <x v="0"/>
    <x v="0"/>
    <x v="3198"/>
    <n v="1.09E-2"/>
    <x v="3959"/>
    <n v="0.33350000000000002"/>
    <n v="2.5896808600000005"/>
    <n v="3"/>
    <n v="28.799999999999997"/>
    <x v="63"/>
    <x v="3"/>
    <x v="3"/>
  </r>
  <r>
    <x v="1"/>
    <x v="116"/>
    <x v="2"/>
    <x v="2"/>
    <s v="-2.244644"/>
    <x v="2"/>
    <x v="0"/>
    <x v="0"/>
    <x v="3199"/>
    <n v="1.0700000000000005E-2"/>
    <x v="3960"/>
    <n v="0.42550000000000004"/>
    <n v="4.1276138100000015"/>
    <n v="4"/>
    <n v="337.2"/>
    <x v="42"/>
    <x v="14"/>
    <x v="10"/>
  </r>
  <r>
    <x v="1"/>
    <x v="117"/>
    <x v="2"/>
    <x v="2"/>
    <s v="-2.244644"/>
    <x v="2"/>
    <x v="0"/>
    <x v="0"/>
    <x v="3200"/>
    <n v="1.2800000000000002E-2"/>
    <x v="3961"/>
    <n v="1.0694999999999997"/>
    <n v="16.196165759999996"/>
    <n v="2"/>
    <n v="51.6"/>
    <x v="40"/>
    <x v="17"/>
    <x v="1"/>
  </r>
  <r>
    <x v="1"/>
    <x v="118"/>
    <x v="2"/>
    <x v="2"/>
    <s v="-2.244644"/>
    <x v="2"/>
    <x v="0"/>
    <x v="0"/>
    <x v="3201"/>
    <n v="1.1900000000000001E-2"/>
    <x v="3962"/>
    <n v="1.1499999999999995"/>
    <n v="11.738992999999994"/>
    <n v="5"/>
    <n v="154.79999999999998"/>
    <x v="22"/>
    <x v="9"/>
    <x v="4"/>
  </r>
  <r>
    <x v="1"/>
    <x v="119"/>
    <x v="2"/>
    <x v="2"/>
    <s v="-2.244644"/>
    <x v="2"/>
    <x v="0"/>
    <x v="0"/>
    <x v="3202"/>
    <n v="1.3300000000000003E-2"/>
    <x v="3963"/>
    <n v="1.0004999999999997"/>
    <n v="8.8449302549999977"/>
    <n v="4"/>
    <n v="115.19999999999999"/>
    <x v="46"/>
    <x v="19"/>
    <x v="0"/>
  </r>
  <r>
    <x v="1"/>
    <x v="120"/>
    <x v="2"/>
    <x v="2"/>
    <s v="-2.244644"/>
    <x v="2"/>
    <x v="0"/>
    <x v="0"/>
    <x v="976"/>
    <n v="1.7099999999999997E-2"/>
    <x v="3964"/>
    <n v="0.83949999999999969"/>
    <n v="16.078103999999993"/>
    <n v="2"/>
    <n v="4.8"/>
    <x v="40"/>
    <x v="11"/>
    <x v="6"/>
  </r>
  <r>
    <x v="1"/>
    <x v="121"/>
    <x v="2"/>
    <x v="2"/>
    <s v="-2.244644"/>
    <x v="2"/>
    <x v="0"/>
    <x v="0"/>
    <x v="3203"/>
    <n v="1.2000000000000004E-2"/>
    <x v="3965"/>
    <n v="0.23000000000000007"/>
    <n v="3.4259880000000016"/>
    <n v="4"/>
    <n v="117.6"/>
    <x v="87"/>
    <x v="6"/>
    <x v="1"/>
  </r>
  <r>
    <x v="1"/>
    <x v="122"/>
    <x v="2"/>
    <x v="2"/>
    <s v="-2.244644"/>
    <x v="2"/>
    <x v="0"/>
    <x v="0"/>
    <x v="3204"/>
    <n v="1.2400000000000001E-2"/>
    <x v="3966"/>
    <n v="1.0464999999999998"/>
    <n v="11.621842959999997"/>
    <n v="4"/>
    <n v="82.8"/>
    <x v="21"/>
    <x v="16"/>
    <x v="13"/>
  </r>
  <r>
    <x v="1"/>
    <x v="123"/>
    <x v="2"/>
    <x v="2"/>
    <s v="-2.244644"/>
    <x v="2"/>
    <x v="0"/>
    <x v="0"/>
    <x v="3205"/>
    <n v="1.4500000000000002E-2"/>
    <x v="3967"/>
    <n v="1.1614999999999998"/>
    <n v="18.579818599999999"/>
    <n v="4"/>
    <n v="226.79999999999998"/>
    <x v="52"/>
    <x v="17"/>
    <x v="3"/>
  </r>
  <r>
    <x v="1"/>
    <x v="124"/>
    <x v="2"/>
    <x v="2"/>
    <s v="-2.244644"/>
    <x v="2"/>
    <x v="0"/>
    <x v="0"/>
    <x v="3206"/>
    <n v="7.3999999999999995E-3"/>
    <x v="3968"/>
    <n v="1.2879999999999996"/>
    <n v="8.3436124799999956"/>
    <n v="4"/>
    <n v="87.6"/>
    <x v="57"/>
    <x v="10"/>
    <x v="2"/>
  </r>
  <r>
    <x v="1"/>
    <x v="125"/>
    <x v="2"/>
    <x v="2"/>
    <s v="-2.244644"/>
    <x v="2"/>
    <x v="0"/>
    <x v="0"/>
    <x v="3207"/>
    <n v="7.6000000000000017E-3"/>
    <x v="3969"/>
    <n v="1.0809999999999997"/>
    <n v="9.3107394800000005"/>
    <n v="4"/>
    <n v="243.6"/>
    <x v="17"/>
    <x v="8"/>
    <x v="0"/>
  </r>
  <r>
    <x v="1"/>
    <x v="126"/>
    <x v="2"/>
    <x v="2"/>
    <s v="-2.244644"/>
    <x v="2"/>
    <x v="0"/>
    <x v="0"/>
    <x v="3208"/>
    <n v="1.3800000000000002E-2"/>
    <x v="3970"/>
    <n v="0.37950000000000006"/>
    <n v="4.9689604800000016"/>
    <n v="5"/>
    <n v="142.79999999999998"/>
    <x v="49"/>
    <x v="8"/>
    <x v="4"/>
  </r>
  <r>
    <x v="1"/>
    <x v="127"/>
    <x v="2"/>
    <x v="2"/>
    <s v="-2.244644"/>
    <x v="2"/>
    <x v="0"/>
    <x v="0"/>
    <x v="3209"/>
    <n v="8.100000000000003E-3"/>
    <x v="3971"/>
    <n v="0.96599999999999964"/>
    <n v="4.5992998799999993"/>
    <n v="4"/>
    <n v="76.8"/>
    <x v="20"/>
    <x v="15"/>
    <x v="4"/>
  </r>
  <r>
    <x v="1"/>
    <x v="128"/>
    <x v="2"/>
    <x v="2"/>
    <s v="-2.244644"/>
    <x v="2"/>
    <x v="0"/>
    <x v="0"/>
    <x v="3210"/>
    <n v="1.6300000000000005E-2"/>
    <x v="3972"/>
    <n v="0.68999999999999961"/>
    <n v="8.9852282999999975"/>
    <n v="1"/>
    <n v="33.6"/>
    <x v="60"/>
    <x v="23"/>
    <x v="8"/>
  </r>
  <r>
    <x v="1"/>
    <x v="129"/>
    <x v="2"/>
    <x v="2"/>
    <s v="-2.244644"/>
    <x v="2"/>
    <x v="0"/>
    <x v="0"/>
    <x v="3211"/>
    <n v="9.0000000000000011E-3"/>
    <x v="3973"/>
    <n v="1.0464999999999998"/>
    <n v="5.3515916999999993"/>
    <n v="3"/>
    <n v="32.4"/>
    <x v="45"/>
    <x v="2"/>
    <x v="7"/>
  </r>
  <r>
    <x v="1"/>
    <x v="130"/>
    <x v="2"/>
    <x v="2"/>
    <s v="-2.244644"/>
    <x v="2"/>
    <x v="0"/>
    <x v="0"/>
    <x v="3212"/>
    <n v="1.5100000000000002E-2"/>
    <x v="3974"/>
    <n v="0.10350000000000002"/>
    <n v="1.5937944300000004"/>
    <n v="6"/>
    <n v="259.2"/>
    <x v="58"/>
    <x v="15"/>
    <x v="0"/>
  </r>
  <r>
    <x v="1"/>
    <x v="131"/>
    <x v="2"/>
    <x v="2"/>
    <s v="-2.244644"/>
    <x v="2"/>
    <x v="0"/>
    <x v="0"/>
    <x v="3213"/>
    <n v="1.1600000000000003E-2"/>
    <x v="3975"/>
    <n v="8.0500000000000016E-2"/>
    <n v="1.1086073600000004"/>
    <n v="6"/>
    <n v="283.2"/>
    <x v="9"/>
    <x v="7"/>
    <x v="3"/>
  </r>
  <r>
    <x v="1"/>
    <x v="132"/>
    <x v="2"/>
    <x v="2"/>
    <s v="-2.244644"/>
    <x v="2"/>
    <x v="0"/>
    <x v="0"/>
    <x v="3214"/>
    <n v="1.24E-2"/>
    <x v="3976"/>
    <n v="1.0464999999999998"/>
    <n v="15.359103759999995"/>
    <n v="5"/>
    <n v="355.2"/>
    <x v="13"/>
    <x v="8"/>
    <x v="13"/>
  </r>
  <r>
    <x v="1"/>
    <x v="133"/>
    <x v="2"/>
    <x v="2"/>
    <s v="-2.244644"/>
    <x v="2"/>
    <x v="0"/>
    <x v="0"/>
    <x v="3215"/>
    <n v="1.3300000000000003E-2"/>
    <x v="3977"/>
    <n v="0.97749999999999959"/>
    <n v="17.985237549999997"/>
    <n v="4"/>
    <n v="157.19999999999999"/>
    <x v="57"/>
    <x v="17"/>
    <x v="8"/>
  </r>
  <r>
    <x v="1"/>
    <x v="134"/>
    <x v="2"/>
    <x v="2"/>
    <s v="-2.244644"/>
    <x v="2"/>
    <x v="0"/>
    <x v="0"/>
    <x v="2430"/>
    <n v="1.6399999999999998E-2"/>
    <x v="3978"/>
    <n v="0.33350000000000007"/>
    <n v="4.2283931399999997"/>
    <n v="6"/>
    <n v="376.8"/>
    <x v="52"/>
    <x v="23"/>
    <x v="7"/>
  </r>
  <r>
    <x v="1"/>
    <x v="135"/>
    <x v="2"/>
    <x v="2"/>
    <s v="-2.244644"/>
    <x v="2"/>
    <x v="0"/>
    <x v="0"/>
    <x v="2707"/>
    <n v="1.1700000000000004E-2"/>
    <x v="3979"/>
    <n v="0.65549999999999986"/>
    <n v="7.4776162500000014"/>
    <n v="2"/>
    <n v="15.6"/>
    <x v="48"/>
    <x v="17"/>
    <x v="4"/>
  </r>
  <r>
    <x v="1"/>
    <x v="136"/>
    <x v="2"/>
    <x v="2"/>
    <s v="-2.244644"/>
    <x v="2"/>
    <x v="0"/>
    <x v="0"/>
    <x v="3216"/>
    <n v="1.1399999999999999E-2"/>
    <x v="3980"/>
    <n v="1.5869999999999997"/>
    <n v="14.554853099999995"/>
    <n v="1"/>
    <n v="10.799999999999999"/>
    <x v="44"/>
    <x v="10"/>
    <x v="5"/>
  </r>
  <r>
    <x v="1"/>
    <x v="137"/>
    <x v="2"/>
    <x v="2"/>
    <s v="-2.244644"/>
    <x v="2"/>
    <x v="0"/>
    <x v="0"/>
    <x v="3217"/>
    <n v="1.4900000000000002E-2"/>
    <x v="3981"/>
    <n v="0.97749999999999959"/>
    <n v="13.096623199999993"/>
    <n v="1"/>
    <n v="37.199999999999996"/>
    <x v="16"/>
    <x v="14"/>
    <x v="5"/>
  </r>
  <r>
    <x v="1"/>
    <x v="138"/>
    <x v="2"/>
    <x v="2"/>
    <s v="-2.244644"/>
    <x v="2"/>
    <x v="0"/>
    <x v="0"/>
    <x v="3218"/>
    <n v="1.1000000000000003E-2"/>
    <x v="3982"/>
    <n v="1.4144999999999996"/>
    <n v="13.096431149999999"/>
    <n v="3"/>
    <n v="90"/>
    <x v="3"/>
    <x v="9"/>
    <x v="9"/>
  </r>
  <r>
    <x v="1"/>
    <x v="139"/>
    <x v="2"/>
    <x v="2"/>
    <s v="-2.244644"/>
    <x v="2"/>
    <x v="0"/>
    <x v="0"/>
    <x v="3219"/>
    <n v="1.2100000000000003E-2"/>
    <x v="3983"/>
    <n v="1.2074999999999998"/>
    <n v="11.0691042"/>
    <n v="2"/>
    <n v="67.2"/>
    <x v="78"/>
    <x v="16"/>
    <x v="2"/>
  </r>
  <r>
    <x v="1"/>
    <x v="140"/>
    <x v="2"/>
    <x v="2"/>
    <s v="-2.244644"/>
    <x v="2"/>
    <x v="0"/>
    <x v="0"/>
    <x v="3220"/>
    <n v="1.09E-2"/>
    <x v="3984"/>
    <n v="1.2879999999999998"/>
    <n v="13.959176559999996"/>
    <n v="1"/>
    <n v="37.199999999999996"/>
    <x v="28"/>
    <x v="11"/>
    <x v="8"/>
  </r>
  <r>
    <x v="1"/>
    <x v="141"/>
    <x v="2"/>
    <x v="2"/>
    <s v="-2.244644"/>
    <x v="2"/>
    <x v="0"/>
    <x v="0"/>
    <x v="3221"/>
    <n v="1.5600000000000003E-2"/>
    <x v="3985"/>
    <n v="0.20700000000000002"/>
    <n v="2.9469679200000005"/>
    <n v="2"/>
    <n v="81.599999999999994"/>
    <x v="7"/>
    <x v="10"/>
    <x v="5"/>
  </r>
  <r>
    <x v="1"/>
    <x v="142"/>
    <x v="2"/>
    <x v="2"/>
    <s v="-2.244644"/>
    <x v="2"/>
    <x v="0"/>
    <x v="0"/>
    <x v="3222"/>
    <n v="1.2000000000000004E-2"/>
    <x v="3986"/>
    <n v="1.1499999999999997"/>
    <n v="17.077500000000001"/>
    <n v="4"/>
    <n v="144"/>
    <x v="42"/>
    <x v="3"/>
    <x v="2"/>
  </r>
  <r>
    <x v="1"/>
    <x v="143"/>
    <x v="2"/>
    <x v="2"/>
    <s v="-2.244644"/>
    <x v="2"/>
    <x v="0"/>
    <x v="0"/>
    <x v="3223"/>
    <n v="1.6199999999999999E-2"/>
    <x v="3987"/>
    <n v="1.2764999999999995"/>
    <n v="26.089004879999987"/>
    <n v="3"/>
    <n v="145.19999999999999"/>
    <x v="4"/>
    <x v="11"/>
    <x v="2"/>
  </r>
  <r>
    <x v="1"/>
    <x v="144"/>
    <x v="2"/>
    <x v="2"/>
    <s v="-2.244644"/>
    <x v="2"/>
    <x v="0"/>
    <x v="0"/>
    <x v="3224"/>
    <n v="1.2200000000000003E-2"/>
    <x v="3988"/>
    <n v="0.66699999999999993"/>
    <n v="5.9980775399999997"/>
    <n v="1"/>
    <n v="84"/>
    <x v="44"/>
    <x v="23"/>
    <x v="5"/>
  </r>
  <r>
    <x v="1"/>
    <x v="145"/>
    <x v="2"/>
    <x v="2"/>
    <s v="-2.244644"/>
    <x v="2"/>
    <x v="0"/>
    <x v="0"/>
    <x v="3225"/>
    <n v="1.2500000000000004E-2"/>
    <x v="3989"/>
    <n v="1.4374999999999996"/>
    <n v="14.649921875"/>
    <n v="2"/>
    <n v="22.8"/>
    <x v="46"/>
    <x v="2"/>
    <x v="13"/>
  </r>
  <r>
    <x v="1"/>
    <x v="146"/>
    <x v="2"/>
    <x v="2"/>
    <s v="-2.244644"/>
    <x v="2"/>
    <x v="0"/>
    <x v="0"/>
    <x v="2908"/>
    <n v="1.1800000000000001E-2"/>
    <x v="3990"/>
    <n v="1.2419999999999995"/>
    <n v="17.513441999999994"/>
    <n v="3"/>
    <n v="26.4"/>
    <x v="5"/>
    <x v="4"/>
    <x v="8"/>
  </r>
  <r>
    <x v="1"/>
    <x v="147"/>
    <x v="2"/>
    <x v="2"/>
    <s v="-2.244644"/>
    <x v="2"/>
    <x v="0"/>
    <x v="0"/>
    <x v="3226"/>
    <n v="9.8000000000000014E-3"/>
    <x v="3991"/>
    <n v="0.13800000000000004"/>
    <n v="0.7979160000000004"/>
    <n v="5"/>
    <n v="86.399999999999991"/>
    <x v="40"/>
    <x v="15"/>
    <x v="0"/>
  </r>
  <r>
    <x v="1"/>
    <x v="148"/>
    <x v="2"/>
    <x v="2"/>
    <s v="-2.244644"/>
    <x v="2"/>
    <x v="0"/>
    <x v="0"/>
    <x v="3227"/>
    <n v="1.0300000000000004E-2"/>
    <x v="3992"/>
    <n v="0.42550000000000004"/>
    <n v="5.331931990000002"/>
    <n v="3"/>
    <n v="128.4"/>
    <x v="60"/>
    <x v="6"/>
    <x v="4"/>
  </r>
  <r>
    <x v="1"/>
    <x v="149"/>
    <x v="2"/>
    <x v="2"/>
    <s v="-2.244644"/>
    <x v="2"/>
    <x v="0"/>
    <x v="0"/>
    <x v="3177"/>
    <n v="1.2100000000000003E-2"/>
    <x v="3993"/>
    <n v="0.44850000000000007"/>
    <n v="4.8429209400000026"/>
    <n v="4"/>
    <n v="278.39999999999998"/>
    <x v="44"/>
    <x v="6"/>
    <x v="0"/>
  </r>
  <r>
    <x v="1"/>
    <x v="150"/>
    <x v="2"/>
    <x v="2"/>
    <s v="-2.244644"/>
    <x v="2"/>
    <x v="0"/>
    <x v="0"/>
    <x v="3228"/>
    <n v="1.4800000000000004E-2"/>
    <x v="3994"/>
    <n v="1.0234999999999999"/>
    <n v="11.132118220000002"/>
    <n v="4"/>
    <n v="128.4"/>
    <x v="48"/>
    <x v="2"/>
    <x v="5"/>
  </r>
  <r>
    <x v="1"/>
    <x v="151"/>
    <x v="2"/>
    <x v="2"/>
    <s v="-2.244644"/>
    <x v="2"/>
    <x v="0"/>
    <x v="0"/>
    <x v="2426"/>
    <n v="1.1900000000000003E-2"/>
    <x v="3995"/>
    <n v="0.55199999999999982"/>
    <n v="6.1208078399999986"/>
    <n v="3"/>
    <n v="169.2"/>
    <x v="8"/>
    <x v="6"/>
    <x v="0"/>
  </r>
  <r>
    <x v="1"/>
    <x v="152"/>
    <x v="2"/>
    <x v="2"/>
    <s v="-2.244644"/>
    <x v="2"/>
    <x v="0"/>
    <x v="0"/>
    <x v="3229"/>
    <n v="1.2200000000000004E-2"/>
    <x v="3996"/>
    <n v="1.1269999999999996"/>
    <n v="18.906799939999999"/>
    <n v="3"/>
    <n v="93.6"/>
    <x v="0"/>
    <x v="14"/>
    <x v="8"/>
  </r>
  <r>
    <x v="1"/>
    <x v="153"/>
    <x v="2"/>
    <x v="2"/>
    <s v="-2.244644"/>
    <x v="2"/>
    <x v="0"/>
    <x v="0"/>
    <x v="3230"/>
    <n v="1.0700000000000001E-2"/>
    <x v="3997"/>
    <n v="0.43700000000000006"/>
    <n v="2.8999931800000005"/>
    <n v="2"/>
    <n v="75.599999999999994"/>
    <x v="64"/>
    <x v="0"/>
    <x v="4"/>
  </r>
  <r>
    <x v="1"/>
    <x v="154"/>
    <x v="2"/>
    <x v="2"/>
    <s v="-2.244644"/>
    <x v="2"/>
    <x v="0"/>
    <x v="0"/>
    <x v="3231"/>
    <n v="1.3800000000000003E-2"/>
    <x v="3998"/>
    <n v="0.36800000000000005"/>
    <n v="3.461437440000001"/>
    <n v="1"/>
    <n v="14.399999999999999"/>
    <x v="81"/>
    <x v="0"/>
    <x v="3"/>
  </r>
  <r>
    <x v="1"/>
    <x v="155"/>
    <x v="2"/>
    <x v="2"/>
    <s v="-2.244644"/>
    <x v="2"/>
    <x v="0"/>
    <x v="0"/>
    <x v="3232"/>
    <n v="1.0000000000000002E-2"/>
    <x v="3999"/>
    <n v="0.20700000000000005"/>
    <n v="2.526021000000001"/>
    <n v="6"/>
    <n v="294"/>
    <x v="64"/>
    <x v="3"/>
    <x v="3"/>
  </r>
  <r>
    <x v="1"/>
    <x v="156"/>
    <x v="2"/>
    <x v="2"/>
    <s v="-2.244644"/>
    <x v="2"/>
    <x v="0"/>
    <x v="0"/>
    <x v="3233"/>
    <n v="1.09E-2"/>
    <x v="4000"/>
    <n v="1.2304999999999997"/>
    <n v="9.0842523849999974"/>
    <n v="3"/>
    <n v="88.8"/>
    <x v="69"/>
    <x v="16"/>
    <x v="4"/>
  </r>
  <r>
    <x v="1"/>
    <x v="157"/>
    <x v="2"/>
    <x v="2"/>
    <s v="-2.244644"/>
    <x v="2"/>
    <x v="0"/>
    <x v="0"/>
    <x v="3234"/>
    <n v="1.2699999999999999E-2"/>
    <x v="4001"/>
    <n v="0.77049999999999974"/>
    <n v="8.9790371599999954"/>
    <n v="5"/>
    <n v="314.39999999999998"/>
    <x v="64"/>
    <x v="23"/>
    <x v="0"/>
  </r>
  <r>
    <x v="1"/>
    <x v="158"/>
    <x v="2"/>
    <x v="2"/>
    <s v="-2.244644"/>
    <x v="2"/>
    <x v="0"/>
    <x v="0"/>
    <x v="3235"/>
    <n v="6.700000000000002E-3"/>
    <x v="4002"/>
    <n v="0.77049999999999974"/>
    <n v="3.5857683099999993"/>
    <n v="5"/>
    <n v="266.39999999999998"/>
    <x v="44"/>
    <x v="23"/>
    <x v="4"/>
  </r>
  <r>
    <x v="1"/>
    <x v="159"/>
    <x v="2"/>
    <x v="2"/>
    <s v="-2.244644"/>
    <x v="2"/>
    <x v="0"/>
    <x v="0"/>
    <x v="3236"/>
    <n v="9.8000000000000032E-3"/>
    <x v="4003"/>
    <n v="1.5179999999999993"/>
    <n v="16.079900759999994"/>
    <n v="2"/>
    <n v="0"/>
    <x v="11"/>
    <x v="3"/>
    <x v="0"/>
  </r>
  <r>
    <x v="1"/>
    <x v="160"/>
    <x v="2"/>
    <x v="2"/>
    <s v="-2.244644"/>
    <x v="2"/>
    <x v="0"/>
    <x v="0"/>
    <x v="3237"/>
    <n v="8.8000000000000023E-3"/>
    <x v="4004"/>
    <n v="1.3109999999999997"/>
    <n v="8.1080630399999993"/>
    <n v="2"/>
    <n v="26.4"/>
    <x v="45"/>
    <x v="1"/>
    <x v="8"/>
  </r>
  <r>
    <x v="1"/>
    <x v="161"/>
    <x v="2"/>
    <x v="2"/>
    <s v="-2.244644"/>
    <x v="2"/>
    <x v="0"/>
    <x v="0"/>
    <x v="3238"/>
    <n v="1.3100000000000002E-2"/>
    <x v="4005"/>
    <n v="0.78199999999999958"/>
    <n v="10.710311099999997"/>
    <n v="6"/>
    <n v="250.79999999999998"/>
    <x v="22"/>
    <x v="12"/>
    <x v="1"/>
  </r>
  <r>
    <x v="1"/>
    <x v="162"/>
    <x v="2"/>
    <x v="2"/>
    <s v="-2.244644"/>
    <x v="2"/>
    <x v="0"/>
    <x v="0"/>
    <x v="3239"/>
    <n v="1.04E-2"/>
    <x v="4006"/>
    <n v="0.57499999999999984"/>
    <n v="7.1694219999999973"/>
    <n v="5"/>
    <n v="202.79999999999998"/>
    <x v="0"/>
    <x v="6"/>
    <x v="4"/>
  </r>
  <r>
    <x v="1"/>
    <x v="163"/>
    <x v="2"/>
    <x v="2"/>
    <s v="-2.244644"/>
    <x v="2"/>
    <x v="0"/>
    <x v="0"/>
    <x v="3240"/>
    <n v="1.5900000000000001E-2"/>
    <x v="4007"/>
    <n v="1.5409999999999995"/>
    <n v="28.280092979999989"/>
    <n v="4"/>
    <n v="158.4"/>
    <x v="47"/>
    <x v="11"/>
    <x v="4"/>
  </r>
  <r>
    <x v="1"/>
    <x v="164"/>
    <x v="2"/>
    <x v="2"/>
    <s v="-2.244644"/>
    <x v="2"/>
    <x v="0"/>
    <x v="0"/>
    <x v="3241"/>
    <n v="1.1300000000000001E-2"/>
    <x v="4008"/>
    <n v="0.55199999999999982"/>
    <n v="5.9637693599999979"/>
    <n v="1"/>
    <n v="68.399999999999991"/>
    <x v="52"/>
    <x v="23"/>
    <x v="5"/>
  </r>
  <r>
    <x v="1"/>
    <x v="165"/>
    <x v="2"/>
    <x v="2"/>
    <s v="-2.244644"/>
    <x v="2"/>
    <x v="0"/>
    <x v="0"/>
    <x v="3242"/>
    <n v="1.4399999999999998E-2"/>
    <x v="4009"/>
    <n v="0.51749999999999996"/>
    <n v="8.0012123999999964"/>
    <n v="5"/>
    <n v="379.2"/>
    <x v="53"/>
    <x v="17"/>
    <x v="1"/>
  </r>
  <r>
    <x v="1"/>
    <x v="166"/>
    <x v="2"/>
    <x v="2"/>
    <s v="-2.244644"/>
    <x v="2"/>
    <x v="0"/>
    <x v="0"/>
    <x v="3243"/>
    <n v="1.6399999999999998E-2"/>
    <x v="4010"/>
    <n v="0.42550000000000004"/>
    <n v="9.361953119999999"/>
    <n v="4"/>
    <n v="123.6"/>
    <x v="41"/>
    <x v="8"/>
    <x v="7"/>
  </r>
  <r>
    <x v="1"/>
    <x v="167"/>
    <x v="2"/>
    <x v="2"/>
    <s v="-2.244644"/>
    <x v="2"/>
    <x v="0"/>
    <x v="0"/>
    <x v="3244"/>
    <n v="1.47E-2"/>
    <x v="4011"/>
    <n v="0.46000000000000008"/>
    <n v="7.3807230000000015"/>
    <n v="2"/>
    <n v="25.2"/>
    <x v="38"/>
    <x v="7"/>
    <x v="1"/>
  </r>
  <r>
    <x v="1"/>
    <x v="168"/>
    <x v="2"/>
    <x v="2"/>
    <s v="-2.244644"/>
    <x v="2"/>
    <x v="0"/>
    <x v="0"/>
    <x v="3245"/>
    <n v="1.0200000000000001E-2"/>
    <x v="4012"/>
    <n v="1.38"/>
    <n v="15.142960799999999"/>
    <n v="3"/>
    <n v="100.8"/>
    <x v="29"/>
    <x v="19"/>
    <x v="2"/>
  </r>
  <r>
    <x v="1"/>
    <x v="169"/>
    <x v="2"/>
    <x v="2"/>
    <s v="-2.244644"/>
    <x v="2"/>
    <x v="0"/>
    <x v="0"/>
    <x v="3246"/>
    <n v="1.32E-2"/>
    <x v="4013"/>
    <n v="0.161"/>
    <n v="2.5266502799999997"/>
    <n v="4"/>
    <n v="100.8"/>
    <x v="20"/>
    <x v="14"/>
    <x v="4"/>
  </r>
  <r>
    <x v="1"/>
    <x v="170"/>
    <x v="2"/>
    <x v="2"/>
    <s v="-2.244644"/>
    <x v="2"/>
    <x v="0"/>
    <x v="0"/>
    <x v="3247"/>
    <n v="1.2300000000000002E-2"/>
    <x v="4014"/>
    <n v="1.2419999999999998"/>
    <n v="11.232883979999999"/>
    <n v="4"/>
    <n v="189.6"/>
    <x v="79"/>
    <x v="2"/>
    <x v="6"/>
  </r>
  <r>
    <x v="1"/>
    <x v="171"/>
    <x v="2"/>
    <x v="2"/>
    <s v="-2.244644"/>
    <x v="2"/>
    <x v="0"/>
    <x v="0"/>
    <x v="3248"/>
    <n v="1.3800000000000003E-2"/>
    <x v="4015"/>
    <n v="1.2764999999999997"/>
    <n v="14.580514889999996"/>
    <n v="3"/>
    <n v="99.6"/>
    <x v="8"/>
    <x v="8"/>
    <x v="5"/>
  </r>
  <r>
    <x v="1"/>
    <x v="172"/>
    <x v="2"/>
    <x v="2"/>
    <s v="-2.244644"/>
    <x v="2"/>
    <x v="0"/>
    <x v="0"/>
    <x v="3249"/>
    <n v="1.49E-2"/>
    <x v="4016"/>
    <n v="0.90849999999999975"/>
    <n v="7.3558156099999978"/>
    <n v="6"/>
    <n v="242.39999999999998"/>
    <x v="25"/>
    <x v="10"/>
    <x v="0"/>
  </r>
  <r>
    <x v="1"/>
    <x v="173"/>
    <x v="2"/>
    <x v="2"/>
    <s v="-2.244644"/>
    <x v="2"/>
    <x v="0"/>
    <x v="0"/>
    <x v="3250"/>
    <n v="1.2699999999999999E-2"/>
    <x v="4017"/>
    <n v="0.68999999999999984"/>
    <n v="6.7667885999999982"/>
    <n v="3"/>
    <n v="92.399999999999991"/>
    <x v="8"/>
    <x v="3"/>
    <x v="4"/>
  </r>
  <r>
    <x v="1"/>
    <x v="174"/>
    <x v="2"/>
    <x v="2"/>
    <s v="-2.244644"/>
    <x v="2"/>
    <x v="0"/>
    <x v="0"/>
    <x v="3251"/>
    <n v="1.1100000000000002E-2"/>
    <x v="4018"/>
    <n v="0.88549999999999973"/>
    <n v="5.3470031999999996"/>
    <n v="1"/>
    <n v="18"/>
    <x v="35"/>
    <x v="4"/>
    <x v="4"/>
  </r>
  <r>
    <x v="1"/>
    <x v="175"/>
    <x v="2"/>
    <x v="2"/>
    <s v="-2.244644"/>
    <x v="2"/>
    <x v="0"/>
    <x v="0"/>
    <x v="3252"/>
    <n v="1.1700000000000002E-2"/>
    <x v="4019"/>
    <n v="1.2994999999999994"/>
    <n v="17.271914399999993"/>
    <n v="3"/>
    <n v="158.4"/>
    <x v="37"/>
    <x v="17"/>
    <x v="4"/>
  </r>
  <r>
    <x v="1"/>
    <x v="176"/>
    <x v="2"/>
    <x v="2"/>
    <s v="-2.244644"/>
    <x v="2"/>
    <x v="0"/>
    <x v="0"/>
    <x v="3253"/>
    <n v="1.5100000000000002E-2"/>
    <x v="4020"/>
    <n v="1.1384999999999996"/>
    <n v="19.610172944999995"/>
    <n v="4"/>
    <n v="206.4"/>
    <x v="58"/>
    <x v="14"/>
    <x v="3"/>
  </r>
  <r>
    <x v="1"/>
    <x v="177"/>
    <x v="2"/>
    <x v="2"/>
    <s v="-2.244644"/>
    <x v="2"/>
    <x v="0"/>
    <x v="0"/>
    <x v="3254"/>
    <n v="1.0800000000000001E-2"/>
    <x v="4021"/>
    <n v="0.78199999999999958"/>
    <n v="6.3831844799999962"/>
    <n v="6"/>
    <n v="144"/>
    <x v="32"/>
    <x v="7"/>
    <x v="3"/>
  </r>
  <r>
    <x v="1"/>
    <x v="178"/>
    <x v="2"/>
    <x v="2"/>
    <s v="-2.244644"/>
    <x v="2"/>
    <x v="0"/>
    <x v="0"/>
    <x v="3255"/>
    <n v="7.3000000000000018E-3"/>
    <x v="4022"/>
    <n v="0.16100000000000003"/>
    <n v="1.1569653200000003"/>
    <n v="2"/>
    <n v="9.6"/>
    <x v="9"/>
    <x v="4"/>
    <x v="2"/>
  </r>
  <r>
    <x v="1"/>
    <x v="179"/>
    <x v="2"/>
    <x v="2"/>
    <s v="-2.244644"/>
    <x v="2"/>
    <x v="0"/>
    <x v="0"/>
    <x v="3256"/>
    <n v="1.0800000000000001E-2"/>
    <x v="4023"/>
    <n v="1.4604999999999997"/>
    <n v="21.178944179999995"/>
    <n v="6"/>
    <n v="429.59999999999997"/>
    <x v="31"/>
    <x v="8"/>
    <x v="8"/>
  </r>
  <r>
    <x v="1"/>
    <x v="180"/>
    <x v="2"/>
    <x v="2"/>
    <s v="-2.244644"/>
    <x v="2"/>
    <x v="0"/>
    <x v="0"/>
    <x v="3257"/>
    <n v="1.3600000000000004E-2"/>
    <x v="4024"/>
    <n v="1.2304999999999997"/>
    <n v="16.038632319999998"/>
    <n v="4"/>
    <n v="248.39999999999998"/>
    <x v="87"/>
    <x v="2"/>
    <x v="4"/>
  </r>
  <r>
    <x v="1"/>
    <x v="181"/>
    <x v="2"/>
    <x v="2"/>
    <s v="-2.244644"/>
    <x v="2"/>
    <x v="0"/>
    <x v="0"/>
    <x v="3258"/>
    <n v="1.2800000000000002E-2"/>
    <x v="4025"/>
    <n v="0.26450000000000001"/>
    <n v="2.3946348800000008"/>
    <n v="6"/>
    <n v="350.4"/>
    <x v="79"/>
    <x v="7"/>
    <x v="4"/>
  </r>
  <r>
    <x v="1"/>
    <x v="182"/>
    <x v="2"/>
    <x v="2"/>
    <s v="-2.244644"/>
    <x v="2"/>
    <x v="0"/>
    <x v="0"/>
    <x v="3259"/>
    <n v="1.2399999999999998E-2"/>
    <x v="4026"/>
    <n v="0.32200000000000006"/>
    <n v="3.3383800799999994"/>
    <n v="3"/>
    <n v="98.399999999999991"/>
    <x v="13"/>
    <x v="6"/>
    <x v="0"/>
  </r>
  <r>
    <x v="1"/>
    <x v="183"/>
    <x v="2"/>
    <x v="2"/>
    <s v="-2.244644"/>
    <x v="2"/>
    <x v="0"/>
    <x v="0"/>
    <x v="3260"/>
    <n v="1.03E-2"/>
    <x v="4027"/>
    <n v="0.67849999999999977"/>
    <n v="6.9144713699999967"/>
    <n v="4"/>
    <n v="268.8"/>
    <x v="56"/>
    <x v="15"/>
    <x v="6"/>
  </r>
  <r>
    <x v="2"/>
    <x v="184"/>
    <x v="2"/>
    <x v="2"/>
    <s v="-2.244644"/>
    <x v="2"/>
    <x v="0"/>
    <x v="0"/>
    <x v="2064"/>
    <n v="1.2500000000000001E-2"/>
    <x v="4028"/>
    <n v="1.1844999999999997"/>
    <n v="22.905268749999998"/>
    <n v="5"/>
    <n v="315.59999999999997"/>
    <x v="57"/>
    <x v="8"/>
    <x v="4"/>
  </r>
  <r>
    <x v="2"/>
    <x v="185"/>
    <x v="2"/>
    <x v="2"/>
    <s v="-2.244644"/>
    <x v="2"/>
    <x v="0"/>
    <x v="0"/>
    <x v="1103"/>
    <n v="1.5700000000000002E-2"/>
    <x v="4029"/>
    <n v="1.3454999999999995"/>
    <n v="31.052794499999994"/>
    <n v="8"/>
    <n v="427.2"/>
    <x v="45"/>
    <x v="19"/>
    <x v="7"/>
  </r>
  <r>
    <x v="2"/>
    <x v="186"/>
    <x v="2"/>
    <x v="2"/>
    <s v="-2.244644"/>
    <x v="2"/>
    <x v="0"/>
    <x v="0"/>
    <x v="2546"/>
    <n v="1.37E-2"/>
    <x v="4030"/>
    <n v="0.19550000000000003"/>
    <n v="2.5042572500000002"/>
    <n v="5"/>
    <n v="292.8"/>
    <x v="25"/>
    <x v="4"/>
    <x v="3"/>
  </r>
  <r>
    <x v="2"/>
    <x v="187"/>
    <x v="2"/>
    <x v="2"/>
    <s v="-2.244644"/>
    <x v="2"/>
    <x v="0"/>
    <x v="0"/>
    <x v="3261"/>
    <n v="1.5099999999999999E-2"/>
    <x v="4031"/>
    <n v="1.0349999999999995"/>
    <n v="28.178185499999984"/>
    <n v="3"/>
    <n v="79.2"/>
    <x v="79"/>
    <x v="3"/>
    <x v="3"/>
  </r>
  <r>
    <x v="2"/>
    <x v="188"/>
    <x v="2"/>
    <x v="2"/>
    <s v="-2.244644"/>
    <x v="2"/>
    <x v="0"/>
    <x v="0"/>
    <x v="27"/>
    <n v="9.7000000000000003E-3"/>
    <x v="4032"/>
    <n v="0.4484999999999999"/>
    <n v="3.9328067999999994"/>
    <n v="7"/>
    <n v="368.4"/>
    <x v="45"/>
    <x v="15"/>
    <x v="0"/>
  </r>
  <r>
    <x v="2"/>
    <x v="189"/>
    <x v="2"/>
    <x v="2"/>
    <s v="-2.244644"/>
    <x v="2"/>
    <x v="0"/>
    <x v="0"/>
    <x v="2527"/>
    <n v="1.6800000000000002E-2"/>
    <x v="4033"/>
    <n v="1.4029999999999996"/>
    <n v="34.271361599999992"/>
    <n v="7"/>
    <n v="561.6"/>
    <x v="4"/>
    <x v="10"/>
    <x v="8"/>
  </r>
  <r>
    <x v="2"/>
    <x v="190"/>
    <x v="2"/>
    <x v="2"/>
    <s v="-2.244644"/>
    <x v="2"/>
    <x v="0"/>
    <x v="0"/>
    <x v="1460"/>
    <n v="1.37E-2"/>
    <x v="4034"/>
    <n v="0.79349999999999965"/>
    <n v="21.198352499999991"/>
    <n v="7"/>
    <n v="181.2"/>
    <x v="7"/>
    <x v="12"/>
    <x v="4"/>
  </r>
  <r>
    <x v="2"/>
    <x v="191"/>
    <x v="2"/>
    <x v="2"/>
    <s v="-2.244644"/>
    <x v="2"/>
    <x v="0"/>
    <x v="0"/>
    <x v="2917"/>
    <n v="1.7600000000000001E-2"/>
    <x v="4035"/>
    <n v="0.29900000000000004"/>
    <n v="8.888193600000001"/>
    <n v="4"/>
    <n v="74.399999999999991"/>
    <x v="67"/>
    <x v="23"/>
    <x v="0"/>
  </r>
  <r>
    <x v="2"/>
    <x v="192"/>
    <x v="2"/>
    <x v="2"/>
    <s v="-2.244644"/>
    <x v="2"/>
    <x v="0"/>
    <x v="0"/>
    <x v="2726"/>
    <n v="1.3600000000000001E-2"/>
    <x v="4036"/>
    <n v="0.67849999999999966"/>
    <n v="11.700596799999994"/>
    <n v="4"/>
    <n v="156"/>
    <x v="8"/>
    <x v="4"/>
    <x v="1"/>
  </r>
  <r>
    <x v="2"/>
    <x v="193"/>
    <x v="2"/>
    <x v="2"/>
    <s v="-2.244644"/>
    <x v="2"/>
    <x v="0"/>
    <x v="0"/>
    <x v="1770"/>
    <n v="1.2299999999999998E-2"/>
    <x v="4037"/>
    <n v="1.1154999999999997"/>
    <n v="16.011998549999994"/>
    <n v="7"/>
    <n v="272.39999999999998"/>
    <x v="67"/>
    <x v="17"/>
    <x v="6"/>
  </r>
  <r>
    <x v="2"/>
    <x v="194"/>
    <x v="2"/>
    <x v="2"/>
    <s v="-2.244644"/>
    <x v="2"/>
    <x v="0"/>
    <x v="0"/>
    <x v="3262"/>
    <n v="1.5800000000000002E-2"/>
    <x v="4038"/>
    <n v="0.48299999999999987"/>
    <n v="11.882089799999999"/>
    <n v="3"/>
    <n v="223.2"/>
    <x v="9"/>
    <x v="19"/>
    <x v="2"/>
  </r>
  <r>
    <x v="2"/>
    <x v="195"/>
    <x v="2"/>
    <x v="2"/>
    <s v="-2.244644"/>
    <x v="2"/>
    <x v="0"/>
    <x v="0"/>
    <x v="315"/>
    <n v="1.5300000000000003E-2"/>
    <x v="4039"/>
    <n v="0.40249999999999997"/>
    <n v="8.3197957500000008"/>
    <n v="7"/>
    <n v="405.59999999999997"/>
    <x v="21"/>
    <x v="8"/>
    <x v="5"/>
  </r>
  <r>
    <x v="2"/>
    <x v="196"/>
    <x v="2"/>
    <x v="2"/>
    <s v="-2.244644"/>
    <x v="2"/>
    <x v="0"/>
    <x v="0"/>
    <x v="1449"/>
    <n v="1.5099999999999999E-2"/>
    <x v="4040"/>
    <n v="9.2000000000000054E-2"/>
    <n v="1.7295540000000009"/>
    <n v="3"/>
    <n v="145.19999999999999"/>
    <x v="47"/>
    <x v="11"/>
    <x v="0"/>
  </r>
  <r>
    <x v="2"/>
    <x v="197"/>
    <x v="2"/>
    <x v="2"/>
    <s v="-2.244644"/>
    <x v="2"/>
    <x v="0"/>
    <x v="0"/>
    <x v="1643"/>
    <n v="1.1800000000000001E-2"/>
    <x v="4041"/>
    <n v="0.13800000000000004"/>
    <n v="3.1330416000000012"/>
    <n v="4"/>
    <n v="259.2"/>
    <x v="67"/>
    <x v="9"/>
    <x v="2"/>
  </r>
  <r>
    <x v="2"/>
    <x v="198"/>
    <x v="2"/>
    <x v="2"/>
    <s v="-2.244644"/>
    <x v="2"/>
    <x v="0"/>
    <x v="0"/>
    <x v="3263"/>
    <n v="1.9300000000000001E-2"/>
    <x v="4042"/>
    <n v="4.6000000000000006E-2"/>
    <n v="1.3032904000000003"/>
    <n v="3"/>
    <n v="206.4"/>
    <x v="28"/>
    <x v="0"/>
    <x v="3"/>
  </r>
  <r>
    <x v="2"/>
    <x v="199"/>
    <x v="2"/>
    <x v="2"/>
    <s v="-2.244644"/>
    <x v="2"/>
    <x v="0"/>
    <x v="0"/>
    <x v="2077"/>
    <n v="1.7899999999999999E-2"/>
    <x v="4043"/>
    <n v="1.0924999999999996"/>
    <n v="35.376351749999984"/>
    <n v="2"/>
    <n v="222"/>
    <x v="17"/>
    <x v="17"/>
    <x v="2"/>
  </r>
  <r>
    <x v="2"/>
    <x v="200"/>
    <x v="2"/>
    <x v="2"/>
    <s v="-2.244644"/>
    <x v="2"/>
    <x v="0"/>
    <x v="0"/>
    <x v="250"/>
    <n v="1.8099999999999998E-2"/>
    <x v="4044"/>
    <n v="3.4500000000000058E-2"/>
    <n v="1.1327523000000019"/>
    <n v="6"/>
    <n v="237.6"/>
    <x v="13"/>
    <x v="15"/>
    <x v="7"/>
  </r>
  <r>
    <x v="2"/>
    <x v="201"/>
    <x v="2"/>
    <x v="2"/>
    <s v="-2.244644"/>
    <x v="2"/>
    <x v="0"/>
    <x v="0"/>
    <x v="3264"/>
    <n v="1.2600000000000002E-2"/>
    <x v="4045"/>
    <n v="1.3454999999999995"/>
    <n v="20.293100099999993"/>
    <n v="5"/>
    <n v="306"/>
    <x v="54"/>
    <x v="19"/>
    <x v="0"/>
  </r>
  <r>
    <x v="2"/>
    <x v="202"/>
    <x v="2"/>
    <x v="2"/>
    <s v="-2.244644"/>
    <x v="2"/>
    <x v="0"/>
    <x v="0"/>
    <x v="3265"/>
    <n v="1.6100000000000003E-2"/>
    <x v="4046"/>
    <n v="1.1384999999999996"/>
    <n v="27.733063049999995"/>
    <n v="3"/>
    <n v="121.19999999999999"/>
    <x v="64"/>
    <x v="11"/>
    <x v="2"/>
  </r>
  <r>
    <x v="2"/>
    <x v="203"/>
    <x v="2"/>
    <x v="2"/>
    <s v="-2.244644"/>
    <x v="2"/>
    <x v="0"/>
    <x v="0"/>
    <x v="2527"/>
    <n v="1.44E-2"/>
    <x v="4047"/>
    <n v="0.86249999999999971"/>
    <n v="18.058679999999995"/>
    <n v="3"/>
    <n v="132"/>
    <x v="53"/>
    <x v="2"/>
    <x v="8"/>
  </r>
  <r>
    <x v="2"/>
    <x v="204"/>
    <x v="2"/>
    <x v="2"/>
    <s v="-2.244644"/>
    <x v="2"/>
    <x v="0"/>
    <x v="0"/>
    <x v="2071"/>
    <n v="1.44E-2"/>
    <x v="4048"/>
    <n v="1.2994999999999994"/>
    <n v="27.563954399999986"/>
    <n v="6"/>
    <n v="442.8"/>
    <x v="47"/>
    <x v="4"/>
    <x v="3"/>
  </r>
  <r>
    <x v="2"/>
    <x v="205"/>
    <x v="2"/>
    <x v="2"/>
    <s v="-2.244644"/>
    <x v="2"/>
    <x v="0"/>
    <x v="0"/>
    <x v="1770"/>
    <n v="1.89E-2"/>
    <x v="4049"/>
    <n v="0.51749999999999974"/>
    <n v="11.414135249999994"/>
    <n v="7"/>
    <n v="430.8"/>
    <x v="31"/>
    <x v="3"/>
    <x v="0"/>
  </r>
  <r>
    <x v="2"/>
    <x v="206"/>
    <x v="2"/>
    <x v="2"/>
    <s v="-2.244644"/>
    <x v="2"/>
    <x v="0"/>
    <x v="0"/>
    <x v="859"/>
    <n v="1.49E-2"/>
    <x v="4050"/>
    <n v="0.74749999999999972"/>
    <n v="13.821947749999994"/>
    <n v="3"/>
    <n v="133.19999999999999"/>
    <x v="13"/>
    <x v="1"/>
    <x v="3"/>
  </r>
  <r>
    <x v="2"/>
    <x v="207"/>
    <x v="2"/>
    <x v="2"/>
    <s v="-2.244644"/>
    <x v="2"/>
    <x v="0"/>
    <x v="0"/>
    <x v="2085"/>
    <n v="1.6700000000000003E-2"/>
    <x v="4051"/>
    <n v="1.4029999999999996"/>
    <n v="37.792751299999992"/>
    <n v="4"/>
    <n v="217.2"/>
    <x v="12"/>
    <x v="3"/>
    <x v="6"/>
  </r>
  <r>
    <x v="2"/>
    <x v="208"/>
    <x v="2"/>
    <x v="2"/>
    <s v="-2.244644"/>
    <x v="2"/>
    <x v="0"/>
    <x v="0"/>
    <x v="529"/>
    <n v="1.4700000000000001E-2"/>
    <x v="4052"/>
    <n v="0.45999999999999991"/>
    <n v="9.2368919999999992"/>
    <n v="4"/>
    <n v="296.39999999999998"/>
    <x v="25"/>
    <x v="11"/>
    <x v="4"/>
  </r>
  <r>
    <x v="2"/>
    <x v="209"/>
    <x v="2"/>
    <x v="2"/>
    <s v="-2.244644"/>
    <x v="2"/>
    <x v="0"/>
    <x v="0"/>
    <x v="3266"/>
    <n v="1.2399999999999998E-2"/>
    <x v="4053"/>
    <n v="0.20700000000000005"/>
    <n v="4.0940459999999996"/>
    <n v="2"/>
    <n v="226.79999999999998"/>
    <x v="25"/>
    <x v="16"/>
    <x v="6"/>
  </r>
  <r>
    <x v="2"/>
    <x v="210"/>
    <x v="2"/>
    <x v="2"/>
    <s v="-2.244644"/>
    <x v="2"/>
    <x v="0"/>
    <x v="0"/>
    <x v="722"/>
    <n v="1.4499999999999999E-2"/>
    <x v="4054"/>
    <n v="0.68999999999999961"/>
    <n v="16.428209999999989"/>
    <n v="8"/>
    <n v="390"/>
    <x v="12"/>
    <x v="17"/>
    <x v="2"/>
  </r>
  <r>
    <x v="2"/>
    <x v="211"/>
    <x v="2"/>
    <x v="2"/>
    <s v="-2.244644"/>
    <x v="2"/>
    <x v="0"/>
    <x v="0"/>
    <x v="185"/>
    <n v="1.6200000000000003E-2"/>
    <x v="4055"/>
    <n v="1.1729999999999996"/>
    <n v="27.401749199999994"/>
    <n v="7"/>
    <n v="434.4"/>
    <x v="87"/>
    <x v="10"/>
    <x v="5"/>
  </r>
  <r>
    <x v="2"/>
    <x v="212"/>
    <x v="2"/>
    <x v="2"/>
    <s v="-2.244644"/>
    <x v="2"/>
    <x v="0"/>
    <x v="0"/>
    <x v="2289"/>
    <n v="1.7700000000000004E-2"/>
    <x v="4056"/>
    <n v="0.85099999999999965"/>
    <n v="14.866884899999995"/>
    <n v="3"/>
    <n v="256.8"/>
    <x v="25"/>
    <x v="17"/>
    <x v="7"/>
  </r>
  <r>
    <x v="2"/>
    <x v="213"/>
    <x v="2"/>
    <x v="2"/>
    <s v="-2.244644"/>
    <x v="2"/>
    <x v="0"/>
    <x v="0"/>
    <x v="2948"/>
    <n v="1.3100000000000004E-2"/>
    <x v="4057"/>
    <n v="0.33350000000000007"/>
    <n v="5.574652600000003"/>
    <n v="3"/>
    <n v="204"/>
    <x v="31"/>
    <x v="9"/>
    <x v="8"/>
  </r>
  <r>
    <x v="2"/>
    <x v="214"/>
    <x v="2"/>
    <x v="2"/>
    <s v="-2.244644"/>
    <x v="2"/>
    <x v="0"/>
    <x v="0"/>
    <x v="1443"/>
    <n v="1.1800000000000003E-2"/>
    <x v="4058"/>
    <n v="0.31050000000000005"/>
    <n v="6.5400615000000029"/>
    <n v="6"/>
    <n v="357.59999999999997"/>
    <x v="29"/>
    <x v="16"/>
    <x v="2"/>
  </r>
  <r>
    <x v="2"/>
    <x v="215"/>
    <x v="2"/>
    <x v="2"/>
    <s v="-2.244644"/>
    <x v="2"/>
    <x v="0"/>
    <x v="0"/>
    <x v="1886"/>
    <n v="1.4899999999999998E-2"/>
    <x v="4059"/>
    <n v="0.70149999999999968"/>
    <n v="14.95731284999999"/>
    <n v="2"/>
    <n v="121.19999999999999"/>
    <x v="34"/>
    <x v="3"/>
    <x v="0"/>
  </r>
  <r>
    <x v="2"/>
    <x v="216"/>
    <x v="2"/>
    <x v="2"/>
    <s v="-2.244644"/>
    <x v="2"/>
    <x v="0"/>
    <x v="0"/>
    <x v="3267"/>
    <n v="1.5600000000000006E-2"/>
    <x v="4060"/>
    <n v="1.4259999999999997"/>
    <n v="39.374712000000009"/>
    <n v="6"/>
    <n v="393.59999999999997"/>
    <x v="17"/>
    <x v="9"/>
    <x v="0"/>
  </r>
  <r>
    <x v="2"/>
    <x v="217"/>
    <x v="2"/>
    <x v="2"/>
    <s v="-2.244644"/>
    <x v="2"/>
    <x v="0"/>
    <x v="0"/>
    <x v="3268"/>
    <n v="1.5799999999999998E-2"/>
    <x v="4061"/>
    <n v="0.20700000000000005"/>
    <n v="6.0015510000000001"/>
    <n v="7"/>
    <n v="376.8"/>
    <x v="47"/>
    <x v="3"/>
    <x v="3"/>
  </r>
  <r>
    <x v="2"/>
    <x v="218"/>
    <x v="2"/>
    <x v="2"/>
    <s v="-2.244644"/>
    <x v="2"/>
    <x v="0"/>
    <x v="0"/>
    <x v="1437"/>
    <n v="1.6500000000000001E-2"/>
    <x v="4062"/>
    <n v="0.58649999999999969"/>
    <n v="13.364282249999993"/>
    <n v="3"/>
    <n v="238.79999999999998"/>
    <x v="12"/>
    <x v="17"/>
    <x v="3"/>
  </r>
  <r>
    <x v="2"/>
    <x v="219"/>
    <x v="2"/>
    <x v="2"/>
    <s v="-2.244644"/>
    <x v="2"/>
    <x v="0"/>
    <x v="0"/>
    <x v="768"/>
    <n v="1.5100000000000002E-2"/>
    <x v="4063"/>
    <n v="0.37949999999999995"/>
    <n v="9.6500778"/>
    <n v="7"/>
    <n v="525.6"/>
    <x v="50"/>
    <x v="9"/>
    <x v="8"/>
  </r>
  <r>
    <x v="2"/>
    <x v="220"/>
    <x v="2"/>
    <x v="2"/>
    <s v="-2.244644"/>
    <x v="2"/>
    <x v="0"/>
    <x v="0"/>
    <x v="1170"/>
    <n v="9.1000000000000004E-3"/>
    <x v="4064"/>
    <n v="0.40249999999999997"/>
    <n v="3.1536277500000001"/>
    <n v="4"/>
    <n v="163.19999999999999"/>
    <x v="33"/>
    <x v="11"/>
    <x v="4"/>
  </r>
  <r>
    <x v="2"/>
    <x v="221"/>
    <x v="2"/>
    <x v="2"/>
    <s v="-2.244644"/>
    <x v="2"/>
    <x v="0"/>
    <x v="0"/>
    <x v="3269"/>
    <n v="8.9000000000000017E-3"/>
    <x v="4065"/>
    <n v="0.8049999999999996"/>
    <n v="12.989238499999997"/>
    <n v="3"/>
    <n v="34.799999999999997"/>
    <x v="67"/>
    <x v="3"/>
    <x v="2"/>
  </r>
  <r>
    <x v="2"/>
    <x v="222"/>
    <x v="2"/>
    <x v="2"/>
    <s v="-2.244644"/>
    <x v="2"/>
    <x v="0"/>
    <x v="0"/>
    <x v="1811"/>
    <n v="1.32E-2"/>
    <x v="4066"/>
    <n v="0.94299999999999973"/>
    <n v="15.858242399999996"/>
    <n v="8"/>
    <n v="403.2"/>
    <x v="41"/>
    <x v="3"/>
    <x v="4"/>
  </r>
  <r>
    <x v="2"/>
    <x v="223"/>
    <x v="2"/>
    <x v="2"/>
    <s v="-2.244644"/>
    <x v="2"/>
    <x v="0"/>
    <x v="0"/>
    <x v="3270"/>
    <n v="1.5299999999999998E-2"/>
    <x v="4067"/>
    <n v="1.3684999999999996"/>
    <n v="30.904561799999986"/>
    <n v="3"/>
    <n v="151.19999999999999"/>
    <x v="71"/>
    <x v="19"/>
    <x v="7"/>
  </r>
  <r>
    <x v="2"/>
    <x v="224"/>
    <x v="2"/>
    <x v="2"/>
    <s v="-2.244644"/>
    <x v="2"/>
    <x v="0"/>
    <x v="0"/>
    <x v="2726"/>
    <n v="1.8800000000000008E-2"/>
    <x v="4068"/>
    <n v="1.1154999999999997"/>
    <n v="26.591735200000006"/>
    <n v="4"/>
    <n v="330"/>
    <x v="5"/>
    <x v="8"/>
    <x v="8"/>
  </r>
  <r>
    <x v="2"/>
    <x v="225"/>
    <x v="2"/>
    <x v="2"/>
    <s v="-2.244644"/>
    <x v="2"/>
    <x v="0"/>
    <x v="0"/>
    <x v="777"/>
    <n v="1.7200000000000003E-2"/>
    <x v="4069"/>
    <n v="1.0464999999999995"/>
    <n v="24.245730599999995"/>
    <n v="8"/>
    <n v="396"/>
    <x v="20"/>
    <x v="0"/>
    <x v="7"/>
  </r>
  <r>
    <x v="2"/>
    <x v="226"/>
    <x v="2"/>
    <x v="2"/>
    <s v="-2.244644"/>
    <x v="2"/>
    <x v="0"/>
    <x v="0"/>
    <x v="862"/>
    <n v="1.2400000000000001E-2"/>
    <x v="4070"/>
    <n v="0.74749999999999972"/>
    <n v="10.279320999999998"/>
    <n v="7"/>
    <n v="484.79999999999995"/>
    <x v="67"/>
    <x v="19"/>
    <x v="8"/>
  </r>
  <r>
    <x v="2"/>
    <x v="227"/>
    <x v="2"/>
    <x v="2"/>
    <s v="-2.244644"/>
    <x v="2"/>
    <x v="0"/>
    <x v="0"/>
    <x v="827"/>
    <n v="1.5399999999999997E-2"/>
    <x v="4071"/>
    <n v="0.21850000000000006"/>
    <n v="2.5135803000000001"/>
    <n v="8"/>
    <n v="386.4"/>
    <x v="31"/>
    <x v="0"/>
    <x v="6"/>
  </r>
  <r>
    <x v="2"/>
    <x v="228"/>
    <x v="2"/>
    <x v="2"/>
    <s v="-2.244644"/>
    <x v="2"/>
    <x v="0"/>
    <x v="0"/>
    <x v="2315"/>
    <n v="1.4199999999999999E-2"/>
    <x v="4072"/>
    <n v="0.65549999999999964"/>
    <n v="12.835869899999992"/>
    <n v="3"/>
    <n v="67.2"/>
    <x v="51"/>
    <x v="15"/>
    <x v="4"/>
  </r>
  <r>
    <x v="2"/>
    <x v="229"/>
    <x v="2"/>
    <x v="2"/>
    <s v="-2.244644"/>
    <x v="2"/>
    <x v="0"/>
    <x v="0"/>
    <x v="2914"/>
    <n v="1.3399999999999999E-2"/>
    <x v="4073"/>
    <n v="1.2304999999999997"/>
    <n v="29.349885999999987"/>
    <n v="4"/>
    <n v="156"/>
    <x v="79"/>
    <x v="4"/>
    <x v="0"/>
  </r>
  <r>
    <x v="2"/>
    <x v="230"/>
    <x v="2"/>
    <x v="2"/>
    <s v="-2.244644"/>
    <x v="2"/>
    <x v="0"/>
    <x v="0"/>
    <x v="1680"/>
    <n v="1.2499999999999999E-2"/>
    <x v="4074"/>
    <n v="0.19550000000000003"/>
    <n v="4.0468500000000009"/>
    <n v="3"/>
    <n v="286.8"/>
    <x v="12"/>
    <x v="3"/>
    <x v="8"/>
  </r>
  <r>
    <x v="2"/>
    <x v="231"/>
    <x v="2"/>
    <x v="2"/>
    <s v="-2.244644"/>
    <x v="2"/>
    <x v="0"/>
    <x v="0"/>
    <x v="2104"/>
    <n v="1.67E-2"/>
    <x v="4075"/>
    <n v="0.54049999999999976"/>
    <n v="15.651690899999993"/>
    <n v="7"/>
    <n v="386.4"/>
    <x v="57"/>
    <x v="11"/>
    <x v="3"/>
  </r>
  <r>
    <x v="2"/>
    <x v="232"/>
    <x v="2"/>
    <x v="2"/>
    <s v="-2.244644"/>
    <x v="2"/>
    <x v="0"/>
    <x v="0"/>
    <x v="2298"/>
    <n v="8.4000000000000012E-3"/>
    <x v="4076"/>
    <n v="0.77049999999999974"/>
    <n v="7.9155005999999979"/>
    <n v="5"/>
    <n v="350.4"/>
    <x v="9"/>
    <x v="1"/>
    <x v="8"/>
  </r>
  <r>
    <x v="2"/>
    <x v="233"/>
    <x v="2"/>
    <x v="2"/>
    <s v="-2.244644"/>
    <x v="2"/>
    <x v="0"/>
    <x v="0"/>
    <x v="3271"/>
    <n v="1.0200000000000001E-2"/>
    <x v="4077"/>
    <n v="1.1269999999999996"/>
    <n v="18.794978999999991"/>
    <n v="4"/>
    <n v="292.8"/>
    <x v="28"/>
    <x v="16"/>
    <x v="3"/>
  </r>
  <r>
    <x v="2"/>
    <x v="234"/>
    <x v="2"/>
    <x v="2"/>
    <s v="-2.244644"/>
    <x v="2"/>
    <x v="0"/>
    <x v="0"/>
    <x v="3272"/>
    <n v="1.7000000000000001E-2"/>
    <x v="4078"/>
    <n v="0.18400000000000002"/>
    <n v="5.1205360000000004"/>
    <n v="6"/>
    <n v="136.79999999999998"/>
    <x v="2"/>
    <x v="19"/>
    <x v="7"/>
  </r>
  <r>
    <x v="2"/>
    <x v="235"/>
    <x v="2"/>
    <x v="2"/>
    <s v="-2.244644"/>
    <x v="2"/>
    <x v="0"/>
    <x v="0"/>
    <x v="191"/>
    <n v="1.3899999999999999E-2"/>
    <x v="1390"/>
    <n v="0.51749999999999974"/>
    <n v="9.4375439999999937"/>
    <n v="6"/>
    <n v="340.8"/>
    <x v="62"/>
    <x v="17"/>
    <x v="1"/>
  </r>
  <r>
    <x v="2"/>
    <x v="236"/>
    <x v="2"/>
    <x v="2"/>
    <s v="-2.244644"/>
    <x v="2"/>
    <x v="0"/>
    <x v="0"/>
    <x v="3273"/>
    <n v="1.2699999999999999E-2"/>
    <x v="4079"/>
    <n v="0.64399999999999979"/>
    <n v="14.664588399999996"/>
    <n v="4"/>
    <n v="322.8"/>
    <x v="44"/>
    <x v="19"/>
    <x v="4"/>
  </r>
  <r>
    <x v="2"/>
    <x v="237"/>
    <x v="2"/>
    <x v="2"/>
    <s v="-2.244644"/>
    <x v="2"/>
    <x v="0"/>
    <x v="0"/>
    <x v="3274"/>
    <n v="1.2300000000000002E-2"/>
    <x v="4080"/>
    <n v="0.90849999999999975"/>
    <n v="14.616311399999999"/>
    <n v="3"/>
    <n v="134.4"/>
    <x v="2"/>
    <x v="23"/>
    <x v="0"/>
  </r>
  <r>
    <x v="2"/>
    <x v="238"/>
    <x v="2"/>
    <x v="2"/>
    <s v="-2.244644"/>
    <x v="2"/>
    <x v="0"/>
    <x v="0"/>
    <x v="1667"/>
    <n v="1.34E-2"/>
    <x v="3308"/>
    <n v="0.253"/>
    <n v="3.3766392000000001"/>
    <n v="5"/>
    <n v="158.4"/>
    <x v="50"/>
    <x v="17"/>
    <x v="13"/>
  </r>
  <r>
    <x v="2"/>
    <x v="239"/>
    <x v="2"/>
    <x v="2"/>
    <s v="-2.244644"/>
    <x v="2"/>
    <x v="0"/>
    <x v="0"/>
    <x v="2381"/>
    <n v="1.67E-2"/>
    <x v="4081"/>
    <n v="0.17250000000000007"/>
    <n v="3.3589545000000016"/>
    <n v="6"/>
    <n v="332.4"/>
    <x v="5"/>
    <x v="11"/>
    <x v="5"/>
  </r>
  <r>
    <x v="2"/>
    <x v="240"/>
    <x v="2"/>
    <x v="2"/>
    <s v="-2.244644"/>
    <x v="2"/>
    <x v="0"/>
    <x v="0"/>
    <x v="1653"/>
    <n v="9.0000000000000011E-3"/>
    <x v="4082"/>
    <n v="1.3339999999999996"/>
    <n v="13.710851999999997"/>
    <n v="8"/>
    <n v="445.2"/>
    <x v="52"/>
    <x v="4"/>
    <x v="6"/>
  </r>
  <r>
    <x v="2"/>
    <x v="241"/>
    <x v="2"/>
    <x v="2"/>
    <s v="-2.244644"/>
    <x v="2"/>
    <x v="0"/>
    <x v="0"/>
    <x v="3275"/>
    <n v="1.78E-2"/>
    <x v="4083"/>
    <n v="1.1384999999999996"/>
    <n v="39.740253299999985"/>
    <n v="6"/>
    <n v="339.59999999999997"/>
    <x v="57"/>
    <x v="11"/>
    <x v="4"/>
  </r>
  <r>
    <x v="2"/>
    <x v="242"/>
    <x v="2"/>
    <x v="2"/>
    <s v="-2.244644"/>
    <x v="2"/>
    <x v="0"/>
    <x v="0"/>
    <x v="1222"/>
    <n v="1.4499999999999999E-2"/>
    <x v="4084"/>
    <n v="8.050000000000003E-2"/>
    <n v="1.6224775000000005"/>
    <n v="4"/>
    <n v="230.39999999999998"/>
    <x v="5"/>
    <x v="7"/>
    <x v="3"/>
  </r>
  <r>
    <x v="2"/>
    <x v="243"/>
    <x v="2"/>
    <x v="2"/>
    <s v="-2.244644"/>
    <x v="2"/>
    <x v="0"/>
    <x v="0"/>
    <x v="2297"/>
    <n v="1.8100000000000002E-2"/>
    <x v="4085"/>
    <n v="0.4484999999999999"/>
    <n v="14.157530399999997"/>
    <n v="5"/>
    <n v="345.59999999999997"/>
    <x v="51"/>
    <x v="17"/>
    <x v="8"/>
  </r>
  <r>
    <x v="2"/>
    <x v="244"/>
    <x v="2"/>
    <x v="2"/>
    <s v="-2.244644"/>
    <x v="2"/>
    <x v="0"/>
    <x v="0"/>
    <x v="2297"/>
    <n v="1.9100000000000002E-2"/>
    <x v="4086"/>
    <n v="1.3109999999999995"/>
    <n v="43.669934399999988"/>
    <n v="4"/>
    <n v="330"/>
    <x v="21"/>
    <x v="1"/>
    <x v="6"/>
  </r>
  <r>
    <x v="2"/>
    <x v="245"/>
    <x v="2"/>
    <x v="2"/>
    <s v="-2.244644"/>
    <x v="2"/>
    <x v="0"/>
    <x v="0"/>
    <x v="3276"/>
    <n v="1.6200000000000003E-2"/>
    <x v="4087"/>
    <n v="1.4374999999999996"/>
    <n v="31.903874999999992"/>
    <n v="3"/>
    <n v="159.6"/>
    <x v="4"/>
    <x v="23"/>
    <x v="8"/>
  </r>
  <r>
    <x v="2"/>
    <x v="246"/>
    <x v="2"/>
    <x v="2"/>
    <s v="-2.244644"/>
    <x v="2"/>
    <x v="0"/>
    <x v="0"/>
    <x v="3277"/>
    <n v="1.5499999999999998E-2"/>
    <x v="4088"/>
    <n v="1.0464999999999995"/>
    <n v="21.297844749999989"/>
    <n v="4"/>
    <n v="244.79999999999998"/>
    <x v="26"/>
    <x v="12"/>
    <x v="8"/>
  </r>
  <r>
    <x v="2"/>
    <x v="247"/>
    <x v="2"/>
    <x v="2"/>
    <s v="-2.244644"/>
    <x v="2"/>
    <x v="0"/>
    <x v="0"/>
    <x v="3278"/>
    <n v="1.4199999999999999E-2"/>
    <x v="4089"/>
    <n v="1.3454999999999995"/>
    <n v="36.473544899999979"/>
    <n v="2"/>
    <n v="216"/>
    <x v="20"/>
    <x v="3"/>
    <x v="3"/>
  </r>
  <r>
    <x v="2"/>
    <x v="248"/>
    <x v="2"/>
    <x v="2"/>
    <s v="-2.244644"/>
    <x v="2"/>
    <x v="0"/>
    <x v="0"/>
    <x v="2511"/>
    <n v="1.49E-2"/>
    <x v="4090"/>
    <n v="0.62099999999999977"/>
    <n v="10.603823399999996"/>
    <n v="3"/>
    <n v="126"/>
    <x v="52"/>
    <x v="2"/>
    <x v="0"/>
  </r>
  <r>
    <x v="2"/>
    <x v="249"/>
    <x v="2"/>
    <x v="2"/>
    <s v="-2.244644"/>
    <x v="2"/>
    <x v="0"/>
    <x v="0"/>
    <x v="3279"/>
    <n v="1.6299999999999999E-2"/>
    <x v="4091"/>
    <n v="0.77049999999999974"/>
    <n v="19.755542949999992"/>
    <n v="2"/>
    <n v="51.6"/>
    <x v="64"/>
    <x v="11"/>
    <x v="2"/>
  </r>
  <r>
    <x v="2"/>
    <x v="250"/>
    <x v="2"/>
    <x v="2"/>
    <s v="-2.244644"/>
    <x v="2"/>
    <x v="0"/>
    <x v="0"/>
    <x v="3280"/>
    <n v="1.2E-2"/>
    <x v="4092"/>
    <n v="1.0809999999999995"/>
    <n v="26.631515999999987"/>
    <n v="6"/>
    <n v="360"/>
    <x v="26"/>
    <x v="6"/>
    <x v="3"/>
  </r>
  <r>
    <x v="2"/>
    <x v="251"/>
    <x v="2"/>
    <x v="2"/>
    <s v="-2.244644"/>
    <x v="2"/>
    <x v="0"/>
    <x v="0"/>
    <x v="3281"/>
    <n v="1.6599999999999997E-2"/>
    <x v="4093"/>
    <n v="0.34499999999999997"/>
    <n v="8.7336749999999981"/>
    <n v="5"/>
    <n v="194.4"/>
    <x v="58"/>
    <x v="17"/>
    <x v="4"/>
  </r>
  <r>
    <x v="2"/>
    <x v="252"/>
    <x v="2"/>
    <x v="2"/>
    <s v="-2.244644"/>
    <x v="2"/>
    <x v="0"/>
    <x v="0"/>
    <x v="3282"/>
    <n v="1.8299999999999997E-2"/>
    <x v="4094"/>
    <n v="0.26450000000000001"/>
    <n v="6.999146099999999"/>
    <n v="3"/>
    <n v="105.6"/>
    <x v="21"/>
    <x v="2"/>
    <x v="3"/>
  </r>
  <r>
    <x v="2"/>
    <x v="253"/>
    <x v="2"/>
    <x v="2"/>
    <s v="-2.244644"/>
    <x v="2"/>
    <x v="0"/>
    <x v="0"/>
    <x v="476"/>
    <n v="1.5200000000000002E-2"/>
    <x v="4095"/>
    <n v="1.1959999999999997"/>
    <n v="30.795564799999998"/>
    <n v="7"/>
    <n v="363.59999999999997"/>
    <x v="53"/>
    <x v="6"/>
    <x v="4"/>
  </r>
  <r>
    <x v="2"/>
    <x v="254"/>
    <x v="2"/>
    <x v="2"/>
    <s v="-2.244644"/>
    <x v="2"/>
    <x v="0"/>
    <x v="0"/>
    <x v="2069"/>
    <n v="1.66E-2"/>
    <x v="4096"/>
    <n v="0.83949999999999969"/>
    <n v="17.224525199999995"/>
    <n v="4"/>
    <n v="277.2"/>
    <x v="13"/>
    <x v="8"/>
    <x v="0"/>
  </r>
  <r>
    <x v="2"/>
    <x v="255"/>
    <x v="2"/>
    <x v="2"/>
    <s v="-2.244644"/>
    <x v="2"/>
    <x v="0"/>
    <x v="0"/>
    <x v="1418"/>
    <n v="1.3299999999999999E-2"/>
    <x v="4097"/>
    <n v="1.0349999999999995"/>
    <n v="20.11139549999999"/>
    <n v="2"/>
    <n v="186"/>
    <x v="37"/>
    <x v="6"/>
    <x v="5"/>
  </r>
  <r>
    <x v="2"/>
    <x v="256"/>
    <x v="2"/>
    <x v="2"/>
    <s v="-2.244644"/>
    <x v="2"/>
    <x v="0"/>
    <x v="0"/>
    <x v="736"/>
    <n v="1.3500000000000002E-2"/>
    <x v="4098"/>
    <n v="0.82799999999999963"/>
    <n v="16.934669999999997"/>
    <n v="5"/>
    <n v="399.59999999999997"/>
    <x v="67"/>
    <x v="9"/>
    <x v="4"/>
  </r>
  <r>
    <x v="2"/>
    <x v="257"/>
    <x v="2"/>
    <x v="2"/>
    <s v="-2.244644"/>
    <x v="2"/>
    <x v="0"/>
    <x v="0"/>
    <x v="1457"/>
    <n v="1.9500000000000003E-2"/>
    <x v="4099"/>
    <n v="1.1154999999999997"/>
    <n v="32.149825499999999"/>
    <n v="5"/>
    <n v="490.79999999999995"/>
    <x v="17"/>
    <x v="7"/>
    <x v="5"/>
  </r>
  <r>
    <x v="2"/>
    <x v="258"/>
    <x v="2"/>
    <x v="2"/>
    <s v="-2.244644"/>
    <x v="2"/>
    <x v="0"/>
    <x v="0"/>
    <x v="1462"/>
    <n v="1.6199999999999999E-2"/>
    <x v="4100"/>
    <n v="1.2649999999999997"/>
    <n v="25.759700999999993"/>
    <n v="2"/>
    <n v="52.8"/>
    <x v="50"/>
    <x v="10"/>
    <x v="10"/>
  </r>
  <r>
    <x v="2"/>
    <x v="259"/>
    <x v="2"/>
    <x v="2"/>
    <s v="-2.244644"/>
    <x v="2"/>
    <x v="0"/>
    <x v="0"/>
    <x v="3252"/>
    <n v="1.67E-2"/>
    <x v="4101"/>
    <n v="0.24150000000000008"/>
    <n v="4.5815448000000014"/>
    <n v="6"/>
    <n v="448.8"/>
    <x v="60"/>
    <x v="6"/>
    <x v="6"/>
  </r>
  <r>
    <x v="2"/>
    <x v="260"/>
    <x v="2"/>
    <x v="2"/>
    <s v="-2.244644"/>
    <x v="2"/>
    <x v="0"/>
    <x v="0"/>
    <x v="3283"/>
    <n v="1.15E-2"/>
    <x v="4102"/>
    <n v="0.68999999999999961"/>
    <n v="9.9028799999999944"/>
    <n v="5"/>
    <n v="428.4"/>
    <x v="60"/>
    <x v="14"/>
    <x v="5"/>
  </r>
  <r>
    <x v="2"/>
    <x v="261"/>
    <x v="2"/>
    <x v="2"/>
    <s v="-2.244644"/>
    <x v="2"/>
    <x v="0"/>
    <x v="0"/>
    <x v="3284"/>
    <n v="1.1900000000000001E-2"/>
    <x v="4103"/>
    <n v="1.1614999999999998"/>
    <n v="25.169588849999997"/>
    <n v="5"/>
    <n v="198"/>
    <x v="62"/>
    <x v="16"/>
    <x v="3"/>
  </r>
  <r>
    <x v="2"/>
    <x v="262"/>
    <x v="2"/>
    <x v="2"/>
    <s v="-2.244644"/>
    <x v="2"/>
    <x v="0"/>
    <x v="0"/>
    <x v="3285"/>
    <n v="1.1200000000000002E-2"/>
    <x v="4104"/>
    <n v="0.55199999999999971"/>
    <n v="9.2426879999999976"/>
    <n v="2"/>
    <n v="99.6"/>
    <x v="26"/>
    <x v="3"/>
    <x v="8"/>
  </r>
  <r>
    <x v="2"/>
    <x v="263"/>
    <x v="2"/>
    <x v="2"/>
    <s v="-2.244644"/>
    <x v="2"/>
    <x v="0"/>
    <x v="0"/>
    <x v="2921"/>
    <n v="1.3399999999999999E-2"/>
    <x v="4105"/>
    <n v="0.65549999999999964"/>
    <n v="9.293154599999994"/>
    <n v="7"/>
    <n v="315.59999999999997"/>
    <x v="3"/>
    <x v="1"/>
    <x v="3"/>
  </r>
  <r>
    <x v="2"/>
    <x v="264"/>
    <x v="2"/>
    <x v="2"/>
    <s v="-2.244644"/>
    <x v="2"/>
    <x v="0"/>
    <x v="0"/>
    <x v="1687"/>
    <n v="1.3300000000000003E-2"/>
    <x v="4106"/>
    <n v="0.74749999999999972"/>
    <n v="17.298644999999997"/>
    <n v="5"/>
    <n v="248.39999999999998"/>
    <x v="25"/>
    <x v="4"/>
    <x v="4"/>
  </r>
  <r>
    <x v="2"/>
    <x v="265"/>
    <x v="2"/>
    <x v="2"/>
    <s v="-2.244644"/>
    <x v="2"/>
    <x v="0"/>
    <x v="0"/>
    <x v="1382"/>
    <n v="1.4700000000000001E-2"/>
    <x v="4107"/>
    <n v="0.20700000000000005"/>
    <n v="3.6849519000000011"/>
    <n v="5"/>
    <n v="322.8"/>
    <x v="63"/>
    <x v="9"/>
    <x v="6"/>
  </r>
  <r>
    <x v="2"/>
    <x v="266"/>
    <x v="2"/>
    <x v="2"/>
    <s v="-2.244644"/>
    <x v="2"/>
    <x v="0"/>
    <x v="0"/>
    <x v="2300"/>
    <n v="1.4700000000000001E-2"/>
    <x v="4108"/>
    <n v="0.27600000000000002"/>
    <n v="4.5765216000000004"/>
    <n v="6"/>
    <n v="421.2"/>
    <x v="4"/>
    <x v="14"/>
    <x v="4"/>
  </r>
  <r>
    <x v="2"/>
    <x v="267"/>
    <x v="2"/>
    <x v="2"/>
    <s v="-2.244644"/>
    <x v="2"/>
    <x v="0"/>
    <x v="0"/>
    <x v="2289"/>
    <n v="1.3100000000000001E-2"/>
    <x v="4109"/>
    <n v="0.87399999999999967"/>
    <n v="11.300557799999996"/>
    <n v="2"/>
    <n v="153.6"/>
    <x v="44"/>
    <x v="14"/>
    <x v="6"/>
  </r>
  <r>
    <x v="2"/>
    <x v="268"/>
    <x v="2"/>
    <x v="2"/>
    <s v="-2.244644"/>
    <x v="2"/>
    <x v="0"/>
    <x v="0"/>
    <x v="3286"/>
    <n v="1.3999999999999999E-2"/>
    <x v="4110"/>
    <n v="4.6000000000000006E-2"/>
    <n v="0.72514400000000001"/>
    <n v="4"/>
    <n v="213.6"/>
    <x v="31"/>
    <x v="3"/>
    <x v="4"/>
  </r>
  <r>
    <x v="2"/>
    <x v="269"/>
    <x v="2"/>
    <x v="2"/>
    <s v="-2.244644"/>
    <x v="2"/>
    <x v="0"/>
    <x v="0"/>
    <x v="1666"/>
    <n v="1.3900000000000001E-2"/>
    <x v="4111"/>
    <n v="0.4484999999999999"/>
    <n v="7.5246190499999983"/>
    <n v="5"/>
    <n v="354"/>
    <x v="51"/>
    <x v="11"/>
    <x v="1"/>
  </r>
  <r>
    <x v="2"/>
    <x v="270"/>
    <x v="2"/>
    <x v="2"/>
    <s v="-2.244644"/>
    <x v="2"/>
    <x v="0"/>
    <x v="0"/>
    <x v="2923"/>
    <n v="1.3300000000000003E-2"/>
    <x v="4112"/>
    <n v="0.33350000000000007"/>
    <n v="6.1565434000000021"/>
    <n v="3"/>
    <n v="235.2"/>
    <x v="39"/>
    <x v="4"/>
    <x v="0"/>
  </r>
  <r>
    <x v="2"/>
    <x v="271"/>
    <x v="2"/>
    <x v="2"/>
    <s v="-2.244644"/>
    <x v="2"/>
    <x v="0"/>
    <x v="0"/>
    <x v="3287"/>
    <n v="7.3000000000000018E-3"/>
    <x v="4113"/>
    <n v="1.0349999999999995"/>
    <n v="13.592344499999996"/>
    <n v="5"/>
    <n v="412.8"/>
    <x v="7"/>
    <x v="8"/>
    <x v="7"/>
  </r>
  <r>
    <x v="2"/>
    <x v="272"/>
    <x v="2"/>
    <x v="2"/>
    <s v="-2.244644"/>
    <x v="2"/>
    <x v="0"/>
    <x v="0"/>
    <x v="3288"/>
    <n v="1.5600000000000003E-2"/>
    <x v="4114"/>
    <n v="0.10350000000000006"/>
    <n v="2.5381512000000019"/>
    <n v="7"/>
    <n v="354"/>
    <x v="45"/>
    <x v="5"/>
    <x v="2"/>
  </r>
  <r>
    <x v="2"/>
    <x v="273"/>
    <x v="2"/>
    <x v="2"/>
    <s v="-2.244644"/>
    <x v="2"/>
    <x v="0"/>
    <x v="0"/>
    <x v="2290"/>
    <n v="1.37E-2"/>
    <x v="4115"/>
    <n v="0.24150000000000008"/>
    <n v="3.4971373500000009"/>
    <n v="5"/>
    <n v="258"/>
    <x v="5"/>
    <x v="17"/>
    <x v="6"/>
  </r>
  <r>
    <x v="2"/>
    <x v="274"/>
    <x v="2"/>
    <x v="2"/>
    <s v="-2.244644"/>
    <x v="2"/>
    <x v="0"/>
    <x v="0"/>
    <x v="1062"/>
    <n v="1.3500000000000002E-2"/>
    <x v="4116"/>
    <n v="1.2649999999999997"/>
    <n v="29.629462499999995"/>
    <n v="5"/>
    <n v="303.59999999999997"/>
    <x v="67"/>
    <x v="10"/>
    <x v="3"/>
  </r>
  <r>
    <x v="0"/>
    <x v="0"/>
    <x v="0"/>
    <x v="0"/>
    <s v="-1.898575"/>
    <x v="2"/>
    <x v="0"/>
    <x v="1"/>
    <x v="3289"/>
    <n v="1.3600000000000001E-2"/>
    <x v="4117"/>
    <n v="1.0349999999999995"/>
    <n v="6.3032328"/>
    <n v="8"/>
    <n v="561.6"/>
    <x v="1"/>
    <x v="8"/>
    <x v="8"/>
  </r>
  <r>
    <x v="0"/>
    <x v="1"/>
    <x v="0"/>
    <x v="0"/>
    <s v="-1.898575"/>
    <x v="2"/>
    <x v="0"/>
    <x v="1"/>
    <x v="3290"/>
    <n v="5.4999999999999997E-3"/>
    <x v="4118"/>
    <n v="1.0464999999999998"/>
    <n v="2.8295267000000002"/>
    <n v="6"/>
    <n v="379.2"/>
    <x v="6"/>
    <x v="5"/>
    <x v="4"/>
  </r>
  <r>
    <x v="0"/>
    <x v="2"/>
    <x v="0"/>
    <x v="0"/>
    <s v="-1.898575"/>
    <x v="2"/>
    <x v="0"/>
    <x v="1"/>
    <x v="3291"/>
    <n v="5.899999999999999E-3"/>
    <x v="4119"/>
    <n v="0.52899999999999969"/>
    <n v="3.219102539999998"/>
    <n v="6"/>
    <n v="225.6"/>
    <x v="14"/>
    <x v="11"/>
    <x v="0"/>
  </r>
  <r>
    <x v="0"/>
    <x v="3"/>
    <x v="0"/>
    <x v="0"/>
    <s v="-1.898575"/>
    <x v="2"/>
    <x v="0"/>
    <x v="1"/>
    <x v="3292"/>
    <n v="1.21E-2"/>
    <x v="4120"/>
    <n v="3.4499999999999996E-2"/>
    <n v="0.33320858999999997"/>
    <n v="2"/>
    <n v="73.2"/>
    <x v="53"/>
    <x v="3"/>
    <x v="0"/>
  </r>
  <r>
    <x v="0"/>
    <x v="4"/>
    <x v="0"/>
    <x v="0"/>
    <s v="-1.898575"/>
    <x v="2"/>
    <x v="0"/>
    <x v="1"/>
    <x v="3109"/>
    <n v="8.6999999999999994E-3"/>
    <x v="4121"/>
    <n v="0.12650000000000006"/>
    <n v="0.9656225700000004"/>
    <n v="3"/>
    <n v="177.6"/>
    <x v="20"/>
    <x v="10"/>
    <x v="8"/>
  </r>
  <r>
    <x v="0"/>
    <x v="5"/>
    <x v="0"/>
    <x v="0"/>
    <s v="-1.898575"/>
    <x v="2"/>
    <x v="0"/>
    <x v="1"/>
    <x v="3293"/>
    <n v="9.3999999999999986E-3"/>
    <x v="4122"/>
    <n v="1.1729999999999996"/>
    <n v="7.422837839999997"/>
    <n v="3"/>
    <n v="153.6"/>
    <x v="34"/>
    <x v="5"/>
    <x v="5"/>
  </r>
  <r>
    <x v="0"/>
    <x v="6"/>
    <x v="0"/>
    <x v="0"/>
    <s v="-1.898575"/>
    <x v="2"/>
    <x v="0"/>
    <x v="1"/>
    <x v="3294"/>
    <n v="5.5000000000000005E-3"/>
    <x v="4123"/>
    <n v="0.86249999999999971"/>
    <n v="0.12238874999999998"/>
    <n v="3"/>
    <n v="146.4"/>
    <x v="0"/>
    <x v="0"/>
    <x v="8"/>
  </r>
  <r>
    <x v="0"/>
    <x v="7"/>
    <x v="0"/>
    <x v="0"/>
    <s v="-1.898575"/>
    <x v="2"/>
    <x v="0"/>
    <x v="1"/>
    <x v="3295"/>
    <n v="7.6999999999999994E-3"/>
    <x v="4124"/>
    <n v="0.33349999999999996"/>
    <n v="0.54389181000000009"/>
    <n v="3"/>
    <n v="88.8"/>
    <x v="107"/>
    <x v="5"/>
    <x v="0"/>
  </r>
  <r>
    <x v="0"/>
    <x v="8"/>
    <x v="0"/>
    <x v="0"/>
    <s v="-1.898575"/>
    <x v="2"/>
    <x v="0"/>
    <x v="1"/>
    <x v="3296"/>
    <n v="7.0000000000000019E-3"/>
    <x v="4125"/>
    <n v="0.33349999999999991"/>
    <n v="1.4702680999999997"/>
    <n v="7"/>
    <n v="338.4"/>
    <x v="19"/>
    <x v="6"/>
    <x v="8"/>
  </r>
  <r>
    <x v="0"/>
    <x v="9"/>
    <x v="0"/>
    <x v="0"/>
    <s v="-1.898575"/>
    <x v="2"/>
    <x v="0"/>
    <x v="1"/>
    <x v="3297"/>
    <n v="4.6999999999999984E-3"/>
    <x v="4126"/>
    <n v="0.95449999999999957"/>
    <n v="1.8671356299999988"/>
    <n v="5"/>
    <n v="158.4"/>
    <x v="3"/>
    <x v="8"/>
    <x v="5"/>
  </r>
  <r>
    <x v="0"/>
    <x v="10"/>
    <x v="0"/>
    <x v="0"/>
    <s v="-1.898575"/>
    <x v="2"/>
    <x v="0"/>
    <x v="1"/>
    <x v="3298"/>
    <n v="1.7600000000000001E-2"/>
    <x v="4127"/>
    <n v="0.67849999999999977"/>
    <n v="13.104711839999997"/>
    <n v="7"/>
    <n v="294"/>
    <x v="25"/>
    <x v="16"/>
    <x v="3"/>
  </r>
  <r>
    <x v="0"/>
    <x v="11"/>
    <x v="0"/>
    <x v="0"/>
    <s v="-1.898575"/>
    <x v="2"/>
    <x v="0"/>
    <x v="1"/>
    <x v="1427"/>
    <n v="9.5000000000000015E-3"/>
    <x v="4128"/>
    <n v="0.55199999999999971"/>
    <n v="5.3016839999999981"/>
    <n v="8"/>
    <n v="288"/>
    <x v="34"/>
    <x v="3"/>
    <x v="4"/>
  </r>
  <r>
    <x v="0"/>
    <x v="12"/>
    <x v="0"/>
    <x v="0"/>
    <s v="-1.898575"/>
    <x v="2"/>
    <x v="0"/>
    <x v="1"/>
    <x v="3299"/>
    <n v="7.000000000000001E-3"/>
    <x v="4129"/>
    <n v="0.35649999999999993"/>
    <n v="0.16071020000000022"/>
    <n v="7"/>
    <n v="420"/>
    <x v="86"/>
    <x v="16"/>
    <x v="0"/>
  </r>
  <r>
    <x v="0"/>
    <x v="13"/>
    <x v="0"/>
    <x v="0"/>
    <s v="-1.898575"/>
    <x v="2"/>
    <x v="0"/>
    <x v="1"/>
    <x v="3300"/>
    <n v="8.199999999999999E-3"/>
    <x v="4130"/>
    <n v="0.62099999999999977"/>
    <n v="3.3211328399999989"/>
    <n v="6"/>
    <n v="240"/>
    <x v="55"/>
    <x v="16"/>
    <x v="5"/>
  </r>
  <r>
    <x v="0"/>
    <x v="14"/>
    <x v="0"/>
    <x v="0"/>
    <s v="-1.898575"/>
    <x v="2"/>
    <x v="0"/>
    <x v="1"/>
    <x v="3301"/>
    <n v="1.21E-2"/>
    <x v="4131"/>
    <n v="1.0234999999999996"/>
    <n v="7.5098698399999986"/>
    <n v="3"/>
    <n v="72"/>
    <x v="56"/>
    <x v="5"/>
    <x v="2"/>
  </r>
  <r>
    <x v="0"/>
    <x v="15"/>
    <x v="0"/>
    <x v="0"/>
    <s v="-1.898575"/>
    <x v="2"/>
    <x v="0"/>
    <x v="1"/>
    <x v="2384"/>
    <n v="8.2000000000000024E-3"/>
    <x v="4132"/>
    <n v="0.7819999999999997"/>
    <n v="6.8971774400000001"/>
    <n v="7"/>
    <n v="374.4"/>
    <x v="56"/>
    <x v="0"/>
    <x v="5"/>
  </r>
  <r>
    <x v="0"/>
    <x v="16"/>
    <x v="0"/>
    <x v="0"/>
    <s v="-1.898575"/>
    <x v="2"/>
    <x v="0"/>
    <x v="1"/>
    <x v="2983"/>
    <n v="9.499999999999998E-3"/>
    <x v="4133"/>
    <n v="0.41399999999999976"/>
    <n v="2.945030399999998"/>
    <n v="5"/>
    <n v="237.6"/>
    <x v="12"/>
    <x v="16"/>
    <x v="4"/>
  </r>
  <r>
    <x v="0"/>
    <x v="17"/>
    <x v="0"/>
    <x v="0"/>
    <s v="-1.898575"/>
    <x v="2"/>
    <x v="0"/>
    <x v="1"/>
    <x v="3302"/>
    <n v="8.5000000000000006E-3"/>
    <x v="4134"/>
    <n v="0.50599999999999967"/>
    <n v="2.9040351999999987"/>
    <n v="2"/>
    <n v="38.4"/>
    <x v="8"/>
    <x v="5"/>
    <x v="4"/>
  </r>
  <r>
    <x v="0"/>
    <x v="18"/>
    <x v="0"/>
    <x v="0"/>
    <s v="-1.898575"/>
    <x v="2"/>
    <x v="0"/>
    <x v="1"/>
    <x v="3303"/>
    <n v="8.9999999999999976E-3"/>
    <x v="4135"/>
    <n v="0.66699999999999982"/>
    <n v="3.4505243999999995"/>
    <n v="5"/>
    <n v="244.79999999999998"/>
    <x v="19"/>
    <x v="6"/>
    <x v="4"/>
  </r>
  <r>
    <x v="0"/>
    <x v="19"/>
    <x v="0"/>
    <x v="0"/>
    <s v="-1.898575"/>
    <x v="2"/>
    <x v="0"/>
    <x v="1"/>
    <x v="3304"/>
    <n v="1.4899999999999997E-2"/>
    <x v="4136"/>
    <n v="0.60949999999999971"/>
    <n v="7.4722993399999966"/>
    <n v="7"/>
    <n v="576"/>
    <x v="31"/>
    <x v="11"/>
    <x v="0"/>
  </r>
  <r>
    <x v="0"/>
    <x v="20"/>
    <x v="0"/>
    <x v="0"/>
    <s v="-1.898575"/>
    <x v="2"/>
    <x v="0"/>
    <x v="1"/>
    <x v="3305"/>
    <n v="1.5600000000000003E-2"/>
    <x v="4137"/>
    <n v="8.050000000000003E-2"/>
    <n v="1.1736706800000007"/>
    <n v="7"/>
    <n v="354"/>
    <x v="109"/>
    <x v="3"/>
    <x v="0"/>
  </r>
  <r>
    <x v="0"/>
    <x v="21"/>
    <x v="0"/>
    <x v="0"/>
    <s v="-1.898575"/>
    <x v="2"/>
    <x v="0"/>
    <x v="1"/>
    <x v="2734"/>
    <n v="1.2999999999999999E-2"/>
    <x v="4138"/>
    <n v="1.3109999999999995"/>
    <n v="7.4068877999999971"/>
    <n v="2"/>
    <n v="46.8"/>
    <x v="29"/>
    <x v="5"/>
    <x v="5"/>
  </r>
  <r>
    <x v="0"/>
    <x v="22"/>
    <x v="0"/>
    <x v="0"/>
    <s v="-1.898575"/>
    <x v="2"/>
    <x v="0"/>
    <x v="1"/>
    <x v="3306"/>
    <n v="1.21E-2"/>
    <x v="4139"/>
    <n v="1.1959999999999995"/>
    <n v="8.572975839999998"/>
    <n v="2"/>
    <n v="50.4"/>
    <x v="64"/>
    <x v="11"/>
    <x v="5"/>
  </r>
  <r>
    <x v="0"/>
    <x v="23"/>
    <x v="0"/>
    <x v="0"/>
    <s v="-1.898575"/>
    <x v="2"/>
    <x v="0"/>
    <x v="1"/>
    <x v="3307"/>
    <n v="1.41E-2"/>
    <x v="4140"/>
    <n v="0.36799999999999994"/>
    <n v="5.0476646399999998"/>
    <n v="7"/>
    <n v="192"/>
    <x v="67"/>
    <x v="8"/>
    <x v="8"/>
  </r>
  <r>
    <x v="0"/>
    <x v="24"/>
    <x v="0"/>
    <x v="0"/>
    <s v="-1.898575"/>
    <x v="2"/>
    <x v="0"/>
    <x v="1"/>
    <x v="3308"/>
    <n v="1.1399999999999999E-2"/>
    <x v="4141"/>
    <n v="0.65549999999999964"/>
    <n v="6.9286874399999956"/>
    <n v="6"/>
    <n v="252"/>
    <x v="113"/>
    <x v="2"/>
    <x v="8"/>
  </r>
  <r>
    <x v="0"/>
    <x v="25"/>
    <x v="0"/>
    <x v="0"/>
    <s v="-1.898575"/>
    <x v="2"/>
    <x v="0"/>
    <x v="1"/>
    <x v="3309"/>
    <n v="9.2999999999999992E-3"/>
    <x v="4142"/>
    <n v="0.35649999999999993"/>
    <n v="2.3586111299999999"/>
    <n v="8"/>
    <n v="446.4"/>
    <x v="19"/>
    <x v="19"/>
    <x v="3"/>
  </r>
  <r>
    <x v="0"/>
    <x v="26"/>
    <x v="0"/>
    <x v="0"/>
    <s v="-1.898575"/>
    <x v="2"/>
    <x v="0"/>
    <x v="1"/>
    <x v="3310"/>
    <n v="1.0200000000000001E-2"/>
    <x v="4143"/>
    <n v="5.7499999999999996E-2"/>
    <n v="0.3364164"/>
    <n v="4"/>
    <n v="81.599999999999994"/>
    <x v="46"/>
    <x v="19"/>
    <x v="4"/>
  </r>
  <r>
    <x v="0"/>
    <x v="27"/>
    <x v="0"/>
    <x v="0"/>
    <s v="-1.898575"/>
    <x v="2"/>
    <x v="0"/>
    <x v="1"/>
    <x v="3311"/>
    <n v="7.2999999999999975E-3"/>
    <x v="4144"/>
    <n v="0.14950000000000005"/>
    <n v="0.60395309000000008"/>
    <n v="8"/>
    <n v="511.2"/>
    <x v="84"/>
    <x v="4"/>
    <x v="8"/>
  </r>
  <r>
    <x v="0"/>
    <x v="28"/>
    <x v="0"/>
    <x v="0"/>
    <s v="-1.898575"/>
    <x v="2"/>
    <x v="0"/>
    <x v="1"/>
    <x v="3312"/>
    <n v="1.3800000000000002E-2"/>
    <x v="4145"/>
    <n v="1.1154999999999997"/>
    <n v="13.44503226"/>
    <n v="7"/>
    <n v="336"/>
    <x v="25"/>
    <x v="11"/>
    <x v="4"/>
  </r>
  <r>
    <x v="0"/>
    <x v="29"/>
    <x v="0"/>
    <x v="0"/>
    <s v="-1.898575"/>
    <x v="2"/>
    <x v="0"/>
    <x v="1"/>
    <x v="3313"/>
    <n v="1.2699999999999999E-2"/>
    <x v="4146"/>
    <n v="1.0694999999999997"/>
    <n v="3.6836146799999994"/>
    <n v="6"/>
    <n v="187.2"/>
    <x v="12"/>
    <x v="4"/>
    <x v="0"/>
  </r>
  <r>
    <x v="0"/>
    <x v="30"/>
    <x v="0"/>
    <x v="0"/>
    <s v="-1.898575"/>
    <x v="2"/>
    <x v="0"/>
    <x v="1"/>
    <x v="3314"/>
    <n v="1.4399999999999998E-2"/>
    <x v="4147"/>
    <n v="1.0809999999999997"/>
    <n v="12.832940159999996"/>
    <n v="4"/>
    <n v="140.4"/>
    <x v="8"/>
    <x v="7"/>
    <x v="0"/>
  </r>
  <r>
    <x v="0"/>
    <x v="31"/>
    <x v="0"/>
    <x v="0"/>
    <s v="-1.898575"/>
    <x v="2"/>
    <x v="0"/>
    <x v="1"/>
    <x v="3315"/>
    <n v="7.700000000000002E-3"/>
    <x v="4148"/>
    <n v="0.11499999999999999"/>
    <n v="0.60373390000000027"/>
    <n v="4"/>
    <n v="144"/>
    <x v="86"/>
    <x v="0"/>
    <x v="2"/>
  </r>
  <r>
    <x v="0"/>
    <x v="32"/>
    <x v="0"/>
    <x v="0"/>
    <s v="-1.898575"/>
    <x v="2"/>
    <x v="0"/>
    <x v="1"/>
    <x v="3316"/>
    <n v="1.1800000000000001E-2"/>
    <x v="4149"/>
    <n v="0.57499999999999973"/>
    <n v="4.1497059999999992"/>
    <n v="6"/>
    <n v="402"/>
    <x v="30"/>
    <x v="16"/>
    <x v="0"/>
  </r>
  <r>
    <x v="0"/>
    <x v="33"/>
    <x v="0"/>
    <x v="0"/>
    <s v="-1.898575"/>
    <x v="2"/>
    <x v="0"/>
    <x v="1"/>
    <x v="3317"/>
    <n v="3.0000000000000001E-3"/>
    <x v="4150"/>
    <n v="0.82799999999999974"/>
    <n v="2.3463863999999997"/>
    <n v="7"/>
    <n v="216"/>
    <x v="15"/>
    <x v="2"/>
    <x v="8"/>
  </r>
  <r>
    <x v="0"/>
    <x v="34"/>
    <x v="0"/>
    <x v="0"/>
    <s v="-1.898575"/>
    <x v="2"/>
    <x v="0"/>
    <x v="1"/>
    <x v="3318"/>
    <n v="1.0200000000000001E-2"/>
    <x v="4151"/>
    <n v="0.7819999999999997"/>
    <n v="7.7993239199999991"/>
    <n v="3"/>
    <n v="70.8"/>
    <x v="7"/>
    <x v="2"/>
    <x v="6"/>
  </r>
  <r>
    <x v="0"/>
    <x v="35"/>
    <x v="0"/>
    <x v="0"/>
    <s v="-1.898575"/>
    <x v="2"/>
    <x v="0"/>
    <x v="1"/>
    <x v="3319"/>
    <n v="1.54E-2"/>
    <x v="4152"/>
    <n v="1.0924999999999996"/>
    <n v="16.427441799999997"/>
    <n v="6"/>
    <n v="198"/>
    <x v="45"/>
    <x v="2"/>
    <x v="3"/>
  </r>
  <r>
    <x v="0"/>
    <x v="36"/>
    <x v="0"/>
    <x v="0"/>
    <s v="-1.898575"/>
    <x v="2"/>
    <x v="0"/>
    <x v="1"/>
    <x v="3320"/>
    <n v="1.1099999999999999E-2"/>
    <x v="4153"/>
    <n v="1.1384999999999998"/>
    <n v="1.7667015300000004"/>
    <n v="7"/>
    <n v="366"/>
    <x v="8"/>
    <x v="0"/>
    <x v="3"/>
  </r>
  <r>
    <x v="0"/>
    <x v="37"/>
    <x v="0"/>
    <x v="0"/>
    <s v="-1.898575"/>
    <x v="2"/>
    <x v="0"/>
    <x v="1"/>
    <x v="3321"/>
    <n v="1.23E-2"/>
    <x v="4154"/>
    <n v="0.94299999999999951"/>
    <n v="13.832848139999994"/>
    <n v="5"/>
    <n v="262.8"/>
    <x v="15"/>
    <x v="6"/>
    <x v="3"/>
  </r>
  <r>
    <x v="0"/>
    <x v="38"/>
    <x v="0"/>
    <x v="0"/>
    <s v="-1.898575"/>
    <x v="2"/>
    <x v="0"/>
    <x v="1"/>
    <x v="3322"/>
    <n v="1.2800000000000001E-2"/>
    <x v="4155"/>
    <n v="0.59799999999999964"/>
    <n v="4.920248319999998"/>
    <n v="8"/>
    <n v="554.4"/>
    <x v="30"/>
    <x v="19"/>
    <x v="8"/>
  </r>
  <r>
    <x v="0"/>
    <x v="39"/>
    <x v="0"/>
    <x v="0"/>
    <s v="-1.898575"/>
    <x v="2"/>
    <x v="0"/>
    <x v="1"/>
    <x v="3323"/>
    <n v="1.1899999999999997E-2"/>
    <x v="4156"/>
    <n v="0.16100000000000009"/>
    <n v="1.7220109200000009"/>
    <n v="5"/>
    <n v="216"/>
    <x v="5"/>
    <x v="11"/>
    <x v="3"/>
  </r>
  <r>
    <x v="0"/>
    <x v="40"/>
    <x v="0"/>
    <x v="0"/>
    <s v="-1.898575"/>
    <x v="2"/>
    <x v="0"/>
    <x v="1"/>
    <x v="3324"/>
    <n v="1.2699999999999999E-2"/>
    <x v="4157"/>
    <n v="0.25299999999999989"/>
    <n v="2.4901524999999989"/>
    <n v="6"/>
    <n v="172.79999999999998"/>
    <x v="4"/>
    <x v="0"/>
    <x v="5"/>
  </r>
  <r>
    <x v="0"/>
    <x v="41"/>
    <x v="0"/>
    <x v="0"/>
    <s v="-1.898575"/>
    <x v="2"/>
    <x v="0"/>
    <x v="1"/>
    <x v="3325"/>
    <n v="1.0000000000000002E-2"/>
    <x v="4158"/>
    <n v="0.94299999999999962"/>
    <n v="7.6722479999999997"/>
    <n v="7"/>
    <n v="468"/>
    <x v="31"/>
    <x v="8"/>
    <x v="3"/>
  </r>
  <r>
    <x v="0"/>
    <x v="42"/>
    <x v="0"/>
    <x v="0"/>
    <s v="-1.898575"/>
    <x v="2"/>
    <x v="0"/>
    <x v="1"/>
    <x v="3326"/>
    <n v="8.6999999999999994E-3"/>
    <x v="4159"/>
    <n v="0.94299999999999962"/>
    <n v="5.3080526999999975"/>
    <n v="4"/>
    <n v="72"/>
    <x v="26"/>
    <x v="16"/>
    <x v="4"/>
  </r>
  <r>
    <x v="0"/>
    <x v="43"/>
    <x v="0"/>
    <x v="0"/>
    <s v="-1.898575"/>
    <x v="2"/>
    <x v="0"/>
    <x v="1"/>
    <x v="3327"/>
    <n v="1.0800000000000001E-2"/>
    <x v="4160"/>
    <n v="0.3219999999999999"/>
    <n v="3.3614481599999997"/>
    <n v="8"/>
    <n v="259.2"/>
    <x v="85"/>
    <x v="19"/>
    <x v="0"/>
  </r>
  <r>
    <x v="0"/>
    <x v="44"/>
    <x v="0"/>
    <x v="0"/>
    <s v="-1.898575"/>
    <x v="2"/>
    <x v="0"/>
    <x v="1"/>
    <x v="3328"/>
    <n v="9.8999999999999973E-3"/>
    <x v="4161"/>
    <n v="5.7499999999999996E-2"/>
    <n v="0.12193334999999998"/>
    <n v="5"/>
    <n v="297.59999999999997"/>
    <x v="12"/>
    <x v="9"/>
    <x v="4"/>
  </r>
  <r>
    <x v="0"/>
    <x v="45"/>
    <x v="0"/>
    <x v="0"/>
    <s v="-1.898575"/>
    <x v="2"/>
    <x v="0"/>
    <x v="1"/>
    <x v="3329"/>
    <n v="9.7000000000000003E-3"/>
    <x v="4162"/>
    <n v="4.5999999999999999E-2"/>
    <n v="0.17499964000000004"/>
    <n v="2"/>
    <n v="60"/>
    <x v="78"/>
    <x v="16"/>
    <x v="0"/>
  </r>
  <r>
    <x v="0"/>
    <x v="46"/>
    <x v="0"/>
    <x v="0"/>
    <s v="-1.898575"/>
    <x v="2"/>
    <x v="0"/>
    <x v="1"/>
    <x v="3330"/>
    <n v="8.0000000000000019E-3"/>
    <x v="4163"/>
    <n v="0.33349999999999991"/>
    <n v="1.7523424000000005"/>
    <n v="7"/>
    <n v="252"/>
    <x v="7"/>
    <x v="9"/>
    <x v="8"/>
  </r>
  <r>
    <x v="0"/>
    <x v="47"/>
    <x v="0"/>
    <x v="0"/>
    <s v="-1.898575"/>
    <x v="2"/>
    <x v="0"/>
    <x v="1"/>
    <x v="3331"/>
    <n v="1.1100000000000002E-2"/>
    <x v="4164"/>
    <n v="0.52899999999999969"/>
    <n v="3.3798656399999998"/>
    <n v="4"/>
    <n v="120"/>
    <x v="45"/>
    <x v="0"/>
    <x v="8"/>
  </r>
  <r>
    <x v="0"/>
    <x v="48"/>
    <x v="0"/>
    <x v="0"/>
    <s v="-1.898575"/>
    <x v="2"/>
    <x v="0"/>
    <x v="1"/>
    <x v="3332"/>
    <n v="1.2399999999999998E-2"/>
    <x v="4165"/>
    <n v="0.28749999999999992"/>
    <n v="2.1839189999999995"/>
    <n v="3"/>
    <n v="61.199999999999996"/>
    <x v="30"/>
    <x v="16"/>
    <x v="3"/>
  </r>
  <r>
    <x v="0"/>
    <x v="49"/>
    <x v="0"/>
    <x v="0"/>
    <s v="-1.898575"/>
    <x v="2"/>
    <x v="0"/>
    <x v="1"/>
    <x v="3333"/>
    <n v="1.0100000000000001E-2"/>
    <x v="4166"/>
    <n v="0.20700000000000005"/>
    <n v="0.67027842000000026"/>
    <n v="2"/>
    <n v="66"/>
    <x v="26"/>
    <x v="16"/>
    <x v="3"/>
  </r>
  <r>
    <x v="0"/>
    <x v="50"/>
    <x v="0"/>
    <x v="0"/>
    <s v="-1.898575"/>
    <x v="2"/>
    <x v="0"/>
    <x v="1"/>
    <x v="3334"/>
    <n v="1.0500000000000002E-2"/>
    <x v="4167"/>
    <n v="0.44849999999999979"/>
    <n v="1.3911124500000001"/>
    <n v="7"/>
    <n v="532.79999999999995"/>
    <x v="17"/>
    <x v="9"/>
    <x v="8"/>
  </r>
  <r>
    <x v="0"/>
    <x v="51"/>
    <x v="0"/>
    <x v="0"/>
    <s v="-1.898575"/>
    <x v="2"/>
    <x v="0"/>
    <x v="1"/>
    <x v="3335"/>
    <n v="1.4099999999999998E-2"/>
    <x v="4168"/>
    <n v="0.98899999999999966"/>
    <n v="7.2792377999999962"/>
    <n v="4"/>
    <n v="205.2"/>
    <x v="11"/>
    <x v="2"/>
    <x v="3"/>
  </r>
  <r>
    <x v="0"/>
    <x v="52"/>
    <x v="0"/>
    <x v="0"/>
    <s v="-1.898575"/>
    <x v="2"/>
    <x v="0"/>
    <x v="1"/>
    <x v="828"/>
    <n v="1.2100000000000001E-2"/>
    <x v="4169"/>
    <n v="5.7499999999999996E-2"/>
    <n v="0.49773955000000009"/>
    <n v="3"/>
    <n v="105.6"/>
    <x v="9"/>
    <x v="5"/>
    <x v="3"/>
  </r>
  <r>
    <x v="0"/>
    <x v="53"/>
    <x v="0"/>
    <x v="0"/>
    <s v="-1.898575"/>
    <x v="2"/>
    <x v="0"/>
    <x v="1"/>
    <x v="3336"/>
    <n v="8.9999999999999993E-3"/>
    <x v="4170"/>
    <n v="0.40249999999999975"/>
    <n v="2.3328899999999981"/>
    <n v="4"/>
    <n v="169.2"/>
    <x v="29"/>
    <x v="4"/>
    <x v="8"/>
  </r>
  <r>
    <x v="0"/>
    <x v="54"/>
    <x v="0"/>
    <x v="0"/>
    <s v="-1.898575"/>
    <x v="2"/>
    <x v="0"/>
    <x v="1"/>
    <x v="3337"/>
    <n v="1.3399999999999997E-2"/>
    <x v="4171"/>
    <n v="0.28749999999999992"/>
    <n v="2.8200299999999987"/>
    <n v="6"/>
    <n v="402"/>
    <x v="78"/>
    <x v="16"/>
    <x v="8"/>
  </r>
  <r>
    <x v="0"/>
    <x v="55"/>
    <x v="0"/>
    <x v="0"/>
    <s v="-1.898575"/>
    <x v="2"/>
    <x v="0"/>
    <x v="1"/>
    <x v="140"/>
    <n v="1.5099999999999999E-2"/>
    <x v="4172"/>
    <n v="0.161"/>
    <n v="1.2714653"/>
    <n v="4"/>
    <n v="132"/>
    <x v="16"/>
    <x v="4"/>
    <x v="4"/>
  </r>
  <r>
    <x v="0"/>
    <x v="56"/>
    <x v="0"/>
    <x v="0"/>
    <s v="-1.898575"/>
    <x v="2"/>
    <x v="0"/>
    <x v="1"/>
    <x v="3338"/>
    <n v="5.5000000000000005E-3"/>
    <x v="4173"/>
    <n v="0.67849999999999966"/>
    <n v="1.7524297999999991"/>
    <n v="5"/>
    <n v="292.8"/>
    <x v="26"/>
    <x v="6"/>
    <x v="0"/>
  </r>
  <r>
    <x v="0"/>
    <x v="57"/>
    <x v="0"/>
    <x v="0"/>
    <s v="-1.898575"/>
    <x v="2"/>
    <x v="0"/>
    <x v="1"/>
    <x v="3339"/>
    <n v="9.7000000000000003E-3"/>
    <x v="4174"/>
    <n v="0.3219999999999999"/>
    <n v="2.5218331599999995"/>
    <n v="3"/>
    <n v="103.2"/>
    <x v="78"/>
    <x v="2"/>
    <x v="4"/>
  </r>
  <r>
    <x v="0"/>
    <x v="58"/>
    <x v="0"/>
    <x v="0"/>
    <s v="-1.898575"/>
    <x v="2"/>
    <x v="0"/>
    <x v="1"/>
    <x v="2146"/>
    <n v="8.0000000000000002E-3"/>
    <x v="4175"/>
    <n v="1.1844999999999997"/>
    <n v="7.044458399999999"/>
    <n v="6"/>
    <n v="336"/>
    <x v="78"/>
    <x v="9"/>
    <x v="8"/>
  </r>
  <r>
    <x v="0"/>
    <x v="59"/>
    <x v="0"/>
    <x v="0"/>
    <s v="-1.898575"/>
    <x v="2"/>
    <x v="0"/>
    <x v="1"/>
    <x v="3340"/>
    <n v="2.2999999999999991E-3"/>
    <x v="4176"/>
    <n v="0.8624999999999996"/>
    <n v="0.36024899999999971"/>
    <n v="5"/>
    <n v="254.39999999999998"/>
    <x v="16"/>
    <x v="9"/>
    <x v="0"/>
  </r>
  <r>
    <x v="0"/>
    <x v="60"/>
    <x v="0"/>
    <x v="0"/>
    <s v="-1.898575"/>
    <x v="2"/>
    <x v="0"/>
    <x v="1"/>
    <x v="3341"/>
    <n v="8.1000000000000013E-3"/>
    <x v="4177"/>
    <n v="1.1039999999999996"/>
    <n v="6.8588207999999984"/>
    <n v="8"/>
    <n v="403.2"/>
    <x v="107"/>
    <x v="4"/>
    <x v="8"/>
  </r>
  <r>
    <x v="0"/>
    <x v="61"/>
    <x v="0"/>
    <x v="0"/>
    <s v="-1.898575"/>
    <x v="2"/>
    <x v="0"/>
    <x v="1"/>
    <x v="3342"/>
    <n v="1.3399999999999999E-2"/>
    <x v="4178"/>
    <n v="0.74749999999999961"/>
    <n v="5.6092399999999971"/>
    <n v="8"/>
    <n v="475.2"/>
    <x v="23"/>
    <x v="16"/>
    <x v="4"/>
  </r>
  <r>
    <x v="0"/>
    <x v="62"/>
    <x v="0"/>
    <x v="0"/>
    <s v="-1.898575"/>
    <x v="2"/>
    <x v="0"/>
    <x v="1"/>
    <x v="3343"/>
    <n v="5.7000000000000002E-3"/>
    <x v="4179"/>
    <n v="0.32199999999999995"/>
    <n v="1.01534328"/>
    <n v="6"/>
    <n v="182.4"/>
    <x v="78"/>
    <x v="11"/>
    <x v="4"/>
  </r>
  <r>
    <x v="0"/>
    <x v="63"/>
    <x v="0"/>
    <x v="0"/>
    <s v="-1.898575"/>
    <x v="2"/>
    <x v="0"/>
    <x v="1"/>
    <x v="3344"/>
    <n v="7.9000000000000008E-3"/>
    <x v="4180"/>
    <n v="1.0349999999999997"/>
    <n v="6.9745544999999982"/>
    <n v="7"/>
    <n v="532.79999999999995"/>
    <x v="43"/>
    <x v="8"/>
    <x v="4"/>
  </r>
  <r>
    <x v="0"/>
    <x v="64"/>
    <x v="0"/>
    <x v="0"/>
    <s v="-1.898575"/>
    <x v="2"/>
    <x v="0"/>
    <x v="1"/>
    <x v="3345"/>
    <n v="5.3999999999999986E-3"/>
    <x v="4181"/>
    <n v="0.55199999999999971"/>
    <n v="1.8129225599999987"/>
    <n v="7"/>
    <n v="367.2"/>
    <x v="1"/>
    <x v="17"/>
    <x v="0"/>
  </r>
  <r>
    <x v="0"/>
    <x v="65"/>
    <x v="0"/>
    <x v="0"/>
    <s v="-1.898575"/>
    <x v="2"/>
    <x v="0"/>
    <x v="1"/>
    <x v="3346"/>
    <n v="7.8000000000000014E-3"/>
    <x v="4182"/>
    <n v="0.98899999999999955"/>
    <n v="3.4590472800000001"/>
    <n v="6"/>
    <n v="408"/>
    <x v="11"/>
    <x v="16"/>
    <x v="0"/>
  </r>
  <r>
    <x v="0"/>
    <x v="66"/>
    <x v="0"/>
    <x v="0"/>
    <s v="-1.898575"/>
    <x v="2"/>
    <x v="0"/>
    <x v="1"/>
    <x v="3347"/>
    <n v="1.1200000000000002E-2"/>
    <x v="4183"/>
    <n v="1.2419999999999995"/>
    <n v="3.0352492799999999"/>
    <n v="5"/>
    <n v="153.6"/>
    <x v="31"/>
    <x v="2"/>
    <x v="1"/>
  </r>
  <r>
    <x v="0"/>
    <x v="67"/>
    <x v="0"/>
    <x v="0"/>
    <s v="-1.898575"/>
    <x v="2"/>
    <x v="0"/>
    <x v="1"/>
    <x v="3348"/>
    <n v="1.1099999999999999E-2"/>
    <x v="4184"/>
    <n v="0.93149999999999966"/>
    <n v="5.5317127499999978"/>
    <n v="6"/>
    <n v="321.59999999999997"/>
    <x v="31"/>
    <x v="11"/>
    <x v="8"/>
  </r>
  <r>
    <x v="0"/>
    <x v="68"/>
    <x v="0"/>
    <x v="0"/>
    <s v="-1.898575"/>
    <x v="2"/>
    <x v="0"/>
    <x v="1"/>
    <x v="3349"/>
    <n v="2.6000000000000007E-3"/>
    <x v="4185"/>
    <n v="0.74749999999999972"/>
    <n v="0.62619570000000002"/>
    <n v="2"/>
    <n v="61.199999999999996"/>
    <x v="29"/>
    <x v="19"/>
    <x v="4"/>
  </r>
  <r>
    <x v="0"/>
    <x v="69"/>
    <x v="0"/>
    <x v="0"/>
    <s v="-1.898575"/>
    <x v="2"/>
    <x v="0"/>
    <x v="1"/>
    <x v="3350"/>
    <n v="3.1999999999999989E-3"/>
    <x v="4186"/>
    <n v="0.65549999999999975"/>
    <n v="1.2061199999999992"/>
    <n v="6"/>
    <n v="182.4"/>
    <x v="56"/>
    <x v="9"/>
    <x v="4"/>
  </r>
  <r>
    <x v="0"/>
    <x v="70"/>
    <x v="0"/>
    <x v="0"/>
    <s v="-1.898575"/>
    <x v="2"/>
    <x v="0"/>
    <x v="1"/>
    <x v="3351"/>
    <n v="1.3899999999999999E-2"/>
    <x v="4187"/>
    <n v="1.1844999999999997"/>
    <n v="9.4934595299999991"/>
    <n v="8"/>
    <n v="482.4"/>
    <x v="15"/>
    <x v="0"/>
    <x v="0"/>
  </r>
  <r>
    <x v="0"/>
    <x v="71"/>
    <x v="0"/>
    <x v="0"/>
    <s v="-1.898575"/>
    <x v="2"/>
    <x v="0"/>
    <x v="1"/>
    <x v="2184"/>
    <n v="9.6000000000000009E-3"/>
    <x v="4188"/>
    <n v="0.70149999999999968"/>
    <n v="5.8764374399999992"/>
    <n v="4"/>
    <n v="259.2"/>
    <x v="46"/>
    <x v="4"/>
    <x v="4"/>
  </r>
  <r>
    <x v="0"/>
    <x v="72"/>
    <x v="0"/>
    <x v="0"/>
    <s v="-1.898575"/>
    <x v="2"/>
    <x v="0"/>
    <x v="1"/>
    <x v="3352"/>
    <n v="1.2600000000000002E-2"/>
    <x v="4189"/>
    <n v="1.1384999999999996"/>
    <n v="3.9047362199999998"/>
    <n v="4"/>
    <n v="122.39999999999999"/>
    <x v="18"/>
    <x v="9"/>
    <x v="3"/>
  </r>
  <r>
    <x v="0"/>
    <x v="73"/>
    <x v="0"/>
    <x v="0"/>
    <s v="-1.898575"/>
    <x v="2"/>
    <x v="0"/>
    <x v="1"/>
    <x v="3353"/>
    <n v="5.8000000000000005E-3"/>
    <x v="4190"/>
    <n v="3.4500000000000058E-2"/>
    <n v="7.9439700000000127E-2"/>
    <n v="3"/>
    <n v="180"/>
    <x v="50"/>
    <x v="4"/>
    <x v="8"/>
  </r>
  <r>
    <x v="0"/>
    <x v="74"/>
    <x v="0"/>
    <x v="0"/>
    <s v="-1.898575"/>
    <x v="2"/>
    <x v="0"/>
    <x v="1"/>
    <x v="3354"/>
    <n v="9.1999999999999998E-3"/>
    <x v="4191"/>
    <n v="1.1844999999999997"/>
    <n v="6.1352361999999978"/>
    <n v="5"/>
    <n v="187.2"/>
    <x v="84"/>
    <x v="2"/>
    <x v="0"/>
  </r>
  <r>
    <x v="0"/>
    <x v="75"/>
    <x v="0"/>
    <x v="0"/>
    <s v="-1.898575"/>
    <x v="2"/>
    <x v="0"/>
    <x v="1"/>
    <x v="3355"/>
    <n v="9.3999999999999986E-3"/>
    <x v="4192"/>
    <n v="0.50599999999999967"/>
    <n v="1.9044625599999989"/>
    <n v="8"/>
    <n v="316.8"/>
    <x v="24"/>
    <x v="0"/>
    <x v="4"/>
  </r>
  <r>
    <x v="0"/>
    <x v="76"/>
    <x v="0"/>
    <x v="0"/>
    <s v="-1.898575"/>
    <x v="2"/>
    <x v="0"/>
    <x v="1"/>
    <x v="3356"/>
    <n v="6.1000000000000021E-3"/>
    <x v="4193"/>
    <n v="0.66699999999999982"/>
    <n v="0.28155404000000023"/>
    <n v="5"/>
    <n v="122.39999999999999"/>
    <x v="34"/>
    <x v="9"/>
    <x v="3"/>
  </r>
  <r>
    <x v="0"/>
    <x v="77"/>
    <x v="0"/>
    <x v="0"/>
    <s v="-1.898575"/>
    <x v="2"/>
    <x v="0"/>
    <x v="1"/>
    <x v="2705"/>
    <n v="8.0999999999999996E-3"/>
    <x v="4194"/>
    <n v="1.0694999999999997"/>
    <n v="7.7446772999999975"/>
    <n v="4"/>
    <n v="262.8"/>
    <x v="32"/>
    <x v="3"/>
    <x v="0"/>
  </r>
  <r>
    <x v="0"/>
    <x v="78"/>
    <x v="0"/>
    <x v="0"/>
    <s v="-1.898575"/>
    <x v="2"/>
    <x v="0"/>
    <x v="1"/>
    <x v="3357"/>
    <n v="9.7000000000000003E-3"/>
    <x v="4195"/>
    <n v="0.10350000000000008"/>
    <n v="0.4467577500000004"/>
    <n v="4"/>
    <n v="111.6"/>
    <x v="14"/>
    <x v="2"/>
    <x v="4"/>
  </r>
  <r>
    <x v="0"/>
    <x v="79"/>
    <x v="0"/>
    <x v="0"/>
    <s v="-1.898575"/>
    <x v="2"/>
    <x v="0"/>
    <x v="1"/>
    <x v="3198"/>
    <n v="8.2999999999999984E-3"/>
    <x v="4196"/>
    <n v="9.1999999999999998E-2"/>
    <n v="0.54398863999999991"/>
    <n v="7"/>
    <n v="504"/>
    <x v="16"/>
    <x v="9"/>
    <x v="4"/>
  </r>
  <r>
    <x v="0"/>
    <x v="80"/>
    <x v="0"/>
    <x v="0"/>
    <s v="-1.898575"/>
    <x v="2"/>
    <x v="0"/>
    <x v="1"/>
    <x v="3358"/>
    <n v="6.7999999999999996E-3"/>
    <x v="4197"/>
    <n v="0.2644999999999999"/>
    <n v="0.71979971999999981"/>
    <n v="4"/>
    <n v="205.2"/>
    <x v="2"/>
    <x v="5"/>
    <x v="0"/>
  </r>
  <r>
    <x v="0"/>
    <x v="81"/>
    <x v="0"/>
    <x v="0"/>
    <s v="-1.898575"/>
    <x v="2"/>
    <x v="0"/>
    <x v="1"/>
    <x v="3359"/>
    <n v="7.0000000000000001E-3"/>
    <x v="4198"/>
    <n v="0.73599999999999965"/>
    <n v="2.0896511999999992"/>
    <n v="7"/>
    <n v="408"/>
    <x v="45"/>
    <x v="19"/>
    <x v="4"/>
  </r>
  <r>
    <x v="0"/>
    <x v="82"/>
    <x v="0"/>
    <x v="0"/>
    <s v="-1.898575"/>
    <x v="2"/>
    <x v="0"/>
    <x v="1"/>
    <x v="860"/>
    <n v="8.6999999999999994E-3"/>
    <x v="4199"/>
    <n v="0.86249999999999971"/>
    <n v="5.2631302499999988"/>
    <n v="7"/>
    <n v="388.8"/>
    <x v="12"/>
    <x v="11"/>
    <x v="0"/>
  </r>
  <r>
    <x v="0"/>
    <x v="83"/>
    <x v="0"/>
    <x v="0"/>
    <s v="-1.898575"/>
    <x v="2"/>
    <x v="0"/>
    <x v="1"/>
    <x v="3360"/>
    <n v="1.3300000000000003E-2"/>
    <x v="4200"/>
    <n v="0.50599999999999978"/>
    <n v="3.640821799999999"/>
    <n v="5"/>
    <n v="192"/>
    <x v="8"/>
    <x v="16"/>
    <x v="0"/>
  </r>
  <r>
    <x v="0"/>
    <x v="84"/>
    <x v="0"/>
    <x v="0"/>
    <s v="-1.898575"/>
    <x v="2"/>
    <x v="0"/>
    <x v="1"/>
    <x v="3361"/>
    <n v="8.3999999999999977E-3"/>
    <x v="4201"/>
    <n v="0.33349999999999991"/>
    <n v="0.17928959999999991"/>
    <n v="8"/>
    <n v="374.4"/>
    <x v="30"/>
    <x v="0"/>
    <x v="5"/>
  </r>
  <r>
    <x v="0"/>
    <x v="85"/>
    <x v="0"/>
    <x v="0"/>
    <s v="-1.898575"/>
    <x v="2"/>
    <x v="0"/>
    <x v="1"/>
    <x v="3362"/>
    <n v="5.8999999999999981E-3"/>
    <x v="4202"/>
    <n v="6.8999999999999992E-2"/>
    <n v="0.2141345999999999"/>
    <n v="5"/>
    <n v="165.6"/>
    <x v="30"/>
    <x v="4"/>
    <x v="8"/>
  </r>
  <r>
    <x v="0"/>
    <x v="86"/>
    <x v="0"/>
    <x v="0"/>
    <s v="-1.898575"/>
    <x v="2"/>
    <x v="0"/>
    <x v="1"/>
    <x v="1541"/>
    <n v="1.2899999999999998E-2"/>
    <x v="4203"/>
    <n v="0.44849999999999973"/>
    <n v="6.8154956999999952"/>
    <n v="4"/>
    <n v="270"/>
    <x v="34"/>
    <x v="2"/>
    <x v="0"/>
  </r>
  <r>
    <x v="0"/>
    <x v="87"/>
    <x v="0"/>
    <x v="0"/>
    <s v="-1.898575"/>
    <x v="2"/>
    <x v="0"/>
    <x v="1"/>
    <x v="3363"/>
    <n v="1.3600000000000001E-2"/>
    <x v="4204"/>
    <n v="1.0119999999999996"/>
    <n v="10.245326079999996"/>
    <n v="8"/>
    <n v="302.39999999999998"/>
    <x v="77"/>
    <x v="2"/>
    <x v="4"/>
  </r>
  <r>
    <x v="0"/>
    <x v="88"/>
    <x v="0"/>
    <x v="0"/>
    <s v="-1.898575"/>
    <x v="2"/>
    <x v="0"/>
    <x v="1"/>
    <x v="3364"/>
    <n v="4.7999999999999996E-3"/>
    <x v="4205"/>
    <n v="0.79349999999999976"/>
    <n v="3.4629609599999989"/>
    <n v="2"/>
    <n v="48"/>
    <x v="67"/>
    <x v="5"/>
    <x v="3"/>
  </r>
  <r>
    <x v="0"/>
    <x v="89"/>
    <x v="0"/>
    <x v="0"/>
    <s v="-1.898575"/>
    <x v="2"/>
    <x v="0"/>
    <x v="1"/>
    <x v="2182"/>
    <n v="7.4000000000000003E-3"/>
    <x v="4206"/>
    <n v="0.8969999999999998"/>
    <n v="6.55549128"/>
    <n v="3"/>
    <n v="92.399999999999991"/>
    <x v="13"/>
    <x v="16"/>
    <x v="8"/>
  </r>
  <r>
    <x v="0"/>
    <x v="90"/>
    <x v="0"/>
    <x v="0"/>
    <s v="-1.898575"/>
    <x v="2"/>
    <x v="0"/>
    <x v="1"/>
    <x v="3365"/>
    <n v="1.2399999999999998E-2"/>
    <x v="4207"/>
    <n v="1.0924999999999998"/>
    <n v="3.806706999999999"/>
    <n v="2"/>
    <n v="66"/>
    <x v="15"/>
    <x v="4"/>
    <x v="4"/>
  </r>
  <r>
    <x v="0"/>
    <x v="91"/>
    <x v="0"/>
    <x v="0"/>
    <s v="-1.898575"/>
    <x v="2"/>
    <x v="0"/>
    <x v="1"/>
    <x v="3366"/>
    <n v="1.3100000000000001E-2"/>
    <x v="4208"/>
    <n v="0.71299999999999963"/>
    <n v="7.0351139599999968"/>
    <n v="7"/>
    <n v="280.8"/>
    <x v="1"/>
    <x v="2"/>
    <x v="0"/>
  </r>
  <r>
    <x v="1"/>
    <x v="92"/>
    <x v="0"/>
    <x v="0"/>
    <s v="-1.898575"/>
    <x v="2"/>
    <x v="0"/>
    <x v="1"/>
    <x v="3367"/>
    <n v="8.8000000000000005E-3"/>
    <x v="4209"/>
    <n v="0.40250000000000008"/>
    <n v="0.98750960000000021"/>
    <n v="2"/>
    <n v="91.2"/>
    <x v="56"/>
    <x v="0"/>
    <x v="0"/>
  </r>
  <r>
    <x v="1"/>
    <x v="93"/>
    <x v="0"/>
    <x v="0"/>
    <s v="-1.898575"/>
    <x v="2"/>
    <x v="0"/>
    <x v="1"/>
    <x v="3368"/>
    <n v="1.0999999999999999E-2"/>
    <x v="4210"/>
    <n v="1.5064999999999997"/>
    <n v="4.3632759499999985"/>
    <n v="2"/>
    <n v="103.2"/>
    <x v="38"/>
    <x v="4"/>
    <x v="4"/>
  </r>
  <r>
    <x v="1"/>
    <x v="94"/>
    <x v="0"/>
    <x v="0"/>
    <s v="-1.898575"/>
    <x v="2"/>
    <x v="0"/>
    <x v="1"/>
    <x v="3369"/>
    <n v="1.2799999999999999E-2"/>
    <x v="4211"/>
    <n v="0.73599999999999965"/>
    <n v="3.2869171199999969"/>
    <n v="6"/>
    <n v="284.39999999999998"/>
    <x v="0"/>
    <x v="2"/>
    <x v="6"/>
  </r>
  <r>
    <x v="1"/>
    <x v="95"/>
    <x v="0"/>
    <x v="0"/>
    <s v="-1.898575"/>
    <x v="2"/>
    <x v="0"/>
    <x v="1"/>
    <x v="3370"/>
    <n v="1.2300000000000002E-2"/>
    <x v="4212"/>
    <n v="1.1614999999999998"/>
    <n v="3.173020545"/>
    <n v="1"/>
    <n v="32.4"/>
    <x v="3"/>
    <x v="19"/>
    <x v="0"/>
  </r>
  <r>
    <x v="1"/>
    <x v="96"/>
    <x v="0"/>
    <x v="0"/>
    <s v="-1.898575"/>
    <x v="2"/>
    <x v="0"/>
    <x v="1"/>
    <x v="3371"/>
    <n v="7.3999999999999986E-3"/>
    <x v="4213"/>
    <n v="0.86249999999999971"/>
    <n v="0.79270649999999965"/>
    <n v="4"/>
    <n v="94.8"/>
    <x v="20"/>
    <x v="11"/>
    <x v="4"/>
  </r>
  <r>
    <x v="1"/>
    <x v="97"/>
    <x v="0"/>
    <x v="0"/>
    <s v="-1.898575"/>
    <x v="2"/>
    <x v="0"/>
    <x v="1"/>
    <x v="3372"/>
    <n v="8.7999999999999988E-3"/>
    <x v="4214"/>
    <n v="0.35650000000000004"/>
    <n v="0.22462351999999969"/>
    <n v="4"/>
    <n v="152.4"/>
    <x v="7"/>
    <x v="2"/>
    <x v="10"/>
  </r>
  <r>
    <x v="1"/>
    <x v="98"/>
    <x v="0"/>
    <x v="0"/>
    <s v="-1.898575"/>
    <x v="2"/>
    <x v="0"/>
    <x v="1"/>
    <x v="3373"/>
    <n v="7.2000000000000007E-3"/>
    <x v="4215"/>
    <n v="0.14949999999999999"/>
    <n v="0.15144947999999991"/>
    <n v="5"/>
    <n v="324"/>
    <x v="7"/>
    <x v="8"/>
    <x v="6"/>
  </r>
  <r>
    <x v="1"/>
    <x v="99"/>
    <x v="0"/>
    <x v="0"/>
    <s v="-1.898575"/>
    <x v="2"/>
    <x v="0"/>
    <x v="1"/>
    <x v="3374"/>
    <n v="7.1999999999999989E-3"/>
    <x v="4216"/>
    <n v="1.1039999999999996"/>
    <n v="1.1303193599999994"/>
    <n v="1"/>
    <n v="27.599999999999998"/>
    <x v="50"/>
    <x v="8"/>
    <x v="6"/>
  </r>
  <r>
    <x v="1"/>
    <x v="100"/>
    <x v="0"/>
    <x v="0"/>
    <s v="-1.898575"/>
    <x v="2"/>
    <x v="0"/>
    <x v="1"/>
    <x v="3375"/>
    <n v="9.7999999999999997E-3"/>
    <x v="4217"/>
    <n v="0.28749999999999998"/>
    <n v="0.20793150000000052"/>
    <n v="3"/>
    <n v="100.8"/>
    <x v="31"/>
    <x v="2"/>
    <x v="8"/>
  </r>
  <r>
    <x v="1"/>
    <x v="101"/>
    <x v="0"/>
    <x v="0"/>
    <s v="-1.898575"/>
    <x v="2"/>
    <x v="0"/>
    <x v="1"/>
    <x v="3376"/>
    <n v="5.3999999999999994E-3"/>
    <x v="4218"/>
    <n v="1.1154999999999997"/>
    <n v="2.143834829999999"/>
    <n v="5"/>
    <n v="320.39999999999998"/>
    <x v="29"/>
    <x v="16"/>
    <x v="10"/>
  </r>
  <r>
    <x v="1"/>
    <x v="102"/>
    <x v="0"/>
    <x v="0"/>
    <s v="-1.898575"/>
    <x v="2"/>
    <x v="0"/>
    <x v="1"/>
    <x v="3377"/>
    <n v="1.0500000000000001E-2"/>
    <x v="4219"/>
    <n v="1.3339999999999999"/>
    <n v="7.2276119999999997"/>
    <n v="3"/>
    <n v="133.19999999999999"/>
    <x v="25"/>
    <x v="16"/>
    <x v="8"/>
  </r>
  <r>
    <x v="1"/>
    <x v="103"/>
    <x v="0"/>
    <x v="0"/>
    <s v="-1.898575"/>
    <x v="2"/>
    <x v="0"/>
    <x v="1"/>
    <x v="3378"/>
    <n v="7.3999999999999986E-3"/>
    <x v="4220"/>
    <n v="1.1154999999999997"/>
    <n v="0.72889000999999931"/>
    <n v="4"/>
    <n v="261.59999999999997"/>
    <x v="1"/>
    <x v="9"/>
    <x v="5"/>
  </r>
  <r>
    <x v="1"/>
    <x v="104"/>
    <x v="0"/>
    <x v="0"/>
    <s v="-1.898575"/>
    <x v="2"/>
    <x v="0"/>
    <x v="1"/>
    <x v="3379"/>
    <n v="9.8999999999999991E-3"/>
    <x v="4221"/>
    <n v="0.93149999999999966"/>
    <n v="2.9648247749999985"/>
    <n v="3"/>
    <n v="196.79999999999998"/>
    <x v="50"/>
    <x v="11"/>
    <x v="3"/>
  </r>
  <r>
    <x v="1"/>
    <x v="105"/>
    <x v="0"/>
    <x v="0"/>
    <s v="-1.898575"/>
    <x v="2"/>
    <x v="0"/>
    <x v="1"/>
    <x v="3380"/>
    <n v="6.3999999999999986E-3"/>
    <x v="4222"/>
    <n v="0.58649999999999991"/>
    <n v="1.0892947199999996"/>
    <n v="6"/>
    <n v="380.4"/>
    <x v="18"/>
    <x v="4"/>
    <x v="3"/>
  </r>
  <r>
    <x v="1"/>
    <x v="106"/>
    <x v="0"/>
    <x v="0"/>
    <s v="-1.898575"/>
    <x v="2"/>
    <x v="0"/>
    <x v="1"/>
    <x v="3381"/>
    <n v="8.0000000000000002E-3"/>
    <x v="4223"/>
    <n v="0.37950000000000006"/>
    <n v="0.18914280000000033"/>
    <n v="2"/>
    <n v="18"/>
    <x v="21"/>
    <x v="19"/>
    <x v="3"/>
  </r>
  <r>
    <x v="1"/>
    <x v="107"/>
    <x v="0"/>
    <x v="0"/>
    <s v="-1.898575"/>
    <x v="2"/>
    <x v="0"/>
    <x v="1"/>
    <x v="3382"/>
    <n v="9.2999999999999992E-3"/>
    <x v="4224"/>
    <n v="0.66699999999999982"/>
    <n v="0.79833896999999954"/>
    <n v="3"/>
    <n v="93.6"/>
    <x v="46"/>
    <x v="0"/>
    <x v="0"/>
  </r>
  <r>
    <x v="1"/>
    <x v="108"/>
    <x v="0"/>
    <x v="0"/>
    <s v="-1.898575"/>
    <x v="2"/>
    <x v="0"/>
    <x v="1"/>
    <x v="3383"/>
    <n v="8.3999999999999995E-3"/>
    <x v="4225"/>
    <n v="0.50599999999999989"/>
    <n v="6.0780720000000413E-2"/>
    <n v="6"/>
    <n v="397.2"/>
    <x v="38"/>
    <x v="0"/>
    <x v="2"/>
  </r>
  <r>
    <x v="1"/>
    <x v="109"/>
    <x v="0"/>
    <x v="0"/>
    <s v="-1.898575"/>
    <x v="2"/>
    <x v="0"/>
    <x v="1"/>
    <x v="3384"/>
    <n v="9.5000000000000015E-3"/>
    <x v="4226"/>
    <n v="0.80499999999999972"/>
    <n v="1.6426829999999994"/>
    <n v="6"/>
    <n v="463.2"/>
    <x v="78"/>
    <x v="2"/>
    <x v="3"/>
  </r>
  <r>
    <x v="1"/>
    <x v="110"/>
    <x v="0"/>
    <x v="0"/>
    <s v="-1.898575"/>
    <x v="2"/>
    <x v="0"/>
    <x v="1"/>
    <x v="3385"/>
    <n v="1.0200000000000001E-2"/>
    <x v="4227"/>
    <n v="1.2649999999999995"/>
    <n v="2.3341526999999975"/>
    <n v="2"/>
    <n v="18"/>
    <x v="16"/>
    <x v="17"/>
    <x v="1"/>
  </r>
  <r>
    <x v="1"/>
    <x v="111"/>
    <x v="0"/>
    <x v="0"/>
    <s v="-1.898575"/>
    <x v="2"/>
    <x v="0"/>
    <x v="1"/>
    <x v="3386"/>
    <n v="1.1699999999999999E-2"/>
    <x v="4228"/>
    <n v="0.39100000000000001"/>
    <n v="1.1180566799999998"/>
    <n v="2"/>
    <n v="30"/>
    <x v="53"/>
    <x v="0"/>
    <x v="7"/>
  </r>
  <r>
    <x v="1"/>
    <x v="112"/>
    <x v="0"/>
    <x v="0"/>
    <s v="-1.898575"/>
    <x v="2"/>
    <x v="0"/>
    <x v="1"/>
    <x v="3387"/>
    <n v="1.37E-2"/>
    <x v="4229"/>
    <n v="0.14950000000000005"/>
    <n v="0.51470009500000025"/>
    <n v="6"/>
    <n v="474"/>
    <x v="26"/>
    <x v="14"/>
    <x v="4"/>
  </r>
  <r>
    <x v="1"/>
    <x v="113"/>
    <x v="0"/>
    <x v="0"/>
    <s v="-1.898575"/>
    <x v="2"/>
    <x v="0"/>
    <x v="1"/>
    <x v="3388"/>
    <n v="5.3999999999999994E-3"/>
    <x v="4230"/>
    <n v="0.90849999999999975"/>
    <n v="0.6887883599999991"/>
    <n v="2"/>
    <n v="157.19999999999999"/>
    <x v="3"/>
    <x v="11"/>
    <x v="3"/>
  </r>
  <r>
    <x v="1"/>
    <x v="114"/>
    <x v="0"/>
    <x v="0"/>
    <s v="-1.898575"/>
    <x v="2"/>
    <x v="0"/>
    <x v="1"/>
    <x v="3389"/>
    <n v="8.8000000000000005E-3"/>
    <x v="4231"/>
    <n v="0.81649999999999967"/>
    <n v="2.9401838399999991"/>
    <n v="5"/>
    <n v="417.59999999999997"/>
    <x v="46"/>
    <x v="19"/>
    <x v="6"/>
  </r>
  <r>
    <x v="1"/>
    <x v="115"/>
    <x v="0"/>
    <x v="0"/>
    <s v="-1.898575"/>
    <x v="2"/>
    <x v="0"/>
    <x v="1"/>
    <x v="3390"/>
    <n v="5.4999999999999997E-3"/>
    <x v="4232"/>
    <n v="0.58649999999999969"/>
    <n v="0.9209516249999995"/>
    <n v="2"/>
    <n v="112.8"/>
    <x v="32"/>
    <x v="6"/>
    <x v="8"/>
  </r>
  <r>
    <x v="1"/>
    <x v="116"/>
    <x v="0"/>
    <x v="0"/>
    <s v="-1.898575"/>
    <x v="2"/>
    <x v="0"/>
    <x v="1"/>
    <x v="3391"/>
    <n v="1.32E-2"/>
    <x v="4233"/>
    <n v="0.28750000000000009"/>
    <n v="1.2409650000000003"/>
    <n v="6"/>
    <n v="240"/>
    <x v="69"/>
    <x v="19"/>
    <x v="8"/>
  </r>
  <r>
    <x v="1"/>
    <x v="117"/>
    <x v="0"/>
    <x v="0"/>
    <s v="-1.898575"/>
    <x v="2"/>
    <x v="0"/>
    <x v="1"/>
    <x v="3392"/>
    <n v="9.2999999999999992E-3"/>
    <x v="4234"/>
    <n v="1.3454999999999999"/>
    <n v="1.1011571999999998"/>
    <n v="5"/>
    <n v="261.59999999999997"/>
    <x v="5"/>
    <x v="9"/>
    <x v="8"/>
  </r>
  <r>
    <x v="1"/>
    <x v="118"/>
    <x v="0"/>
    <x v="0"/>
    <s v="-1.898575"/>
    <x v="2"/>
    <x v="0"/>
    <x v="1"/>
    <x v="3393"/>
    <n v="8.6999999999999994E-3"/>
    <x v="4235"/>
    <n v="1.4259999999999997"/>
    <n v="0.95775864000000033"/>
    <n v="3"/>
    <n v="26.4"/>
    <x v="63"/>
    <x v="9"/>
    <x v="3"/>
  </r>
  <r>
    <x v="1"/>
    <x v="119"/>
    <x v="0"/>
    <x v="0"/>
    <s v="-1.898575"/>
    <x v="2"/>
    <x v="0"/>
    <x v="1"/>
    <x v="3394"/>
    <n v="5.3999999999999994E-3"/>
    <x v="4236"/>
    <n v="0.51749999999999996"/>
    <n v="0.23976810000000021"/>
    <n v="7"/>
    <n v="387.59999999999997"/>
    <x v="49"/>
    <x v="17"/>
    <x v="4"/>
  </r>
  <r>
    <x v="1"/>
    <x v="120"/>
    <x v="0"/>
    <x v="0"/>
    <s v="-1.898575"/>
    <x v="2"/>
    <x v="0"/>
    <x v="1"/>
    <x v="3395"/>
    <n v="1.04E-2"/>
    <x v="4237"/>
    <n v="0.26450000000000001"/>
    <n v="0.1017796"/>
    <n v="1"/>
    <n v="3.5999999999999996"/>
    <x v="60"/>
    <x v="0"/>
    <x v="13"/>
  </r>
  <r>
    <x v="1"/>
    <x v="121"/>
    <x v="0"/>
    <x v="0"/>
    <s v="-1.898575"/>
    <x v="2"/>
    <x v="0"/>
    <x v="1"/>
    <x v="3396"/>
    <n v="7.1000000000000004E-3"/>
    <x v="4238"/>
    <n v="0.36800000000000005"/>
    <n v="0.23253920000000003"/>
    <n v="4"/>
    <n v="300"/>
    <x v="25"/>
    <x v="8"/>
    <x v="3"/>
  </r>
  <r>
    <x v="1"/>
    <x v="122"/>
    <x v="0"/>
    <x v="0"/>
    <s v="-1.898575"/>
    <x v="2"/>
    <x v="0"/>
    <x v="1"/>
    <x v="3397"/>
    <n v="1.0199999999999999E-2"/>
    <x v="4239"/>
    <n v="0.80499999999999972"/>
    <n v="3.3665099999999986"/>
    <n v="2"/>
    <n v="40.799999999999997"/>
    <x v="109"/>
    <x v="19"/>
    <x v="4"/>
  </r>
  <r>
    <x v="1"/>
    <x v="123"/>
    <x v="0"/>
    <x v="0"/>
    <s v="-1.898575"/>
    <x v="2"/>
    <x v="0"/>
    <x v="1"/>
    <x v="3398"/>
    <n v="6.6999999999999994E-3"/>
    <x v="4240"/>
    <n v="0.47150000000000009"/>
    <n v="3.1906404999999714E-2"/>
    <n v="6"/>
    <n v="157.19999999999999"/>
    <x v="0"/>
    <x v="9"/>
    <x v="6"/>
  </r>
  <r>
    <x v="1"/>
    <x v="124"/>
    <x v="0"/>
    <x v="0"/>
    <s v="-1.898575"/>
    <x v="2"/>
    <x v="0"/>
    <x v="1"/>
    <x v="3399"/>
    <n v="1.32E-2"/>
    <x v="4241"/>
    <n v="0.3105"/>
    <n v="0.8443115999999995"/>
    <n v="7"/>
    <n v="350.4"/>
    <x v="46"/>
    <x v="4"/>
    <x v="0"/>
  </r>
  <r>
    <x v="1"/>
    <x v="125"/>
    <x v="0"/>
    <x v="0"/>
    <s v="-1.898575"/>
    <x v="2"/>
    <x v="0"/>
    <x v="1"/>
    <x v="3400"/>
    <n v="1.1599999999999999E-2"/>
    <x v="4242"/>
    <n v="0.39100000000000007"/>
    <n v="0.83001480000000005"/>
    <n v="7"/>
    <n v="536.4"/>
    <x v="16"/>
    <x v="8"/>
    <x v="1"/>
  </r>
  <r>
    <x v="1"/>
    <x v="126"/>
    <x v="0"/>
    <x v="0"/>
    <s v="-1.898575"/>
    <x v="2"/>
    <x v="0"/>
    <x v="1"/>
    <x v="3401"/>
    <n v="6.1000000000000013E-3"/>
    <x v="4243"/>
    <n v="0.71299999999999986"/>
    <n v="0.9103084899999998"/>
    <n v="1"/>
    <n v="18"/>
    <x v="15"/>
    <x v="3"/>
    <x v="13"/>
  </r>
  <r>
    <x v="1"/>
    <x v="127"/>
    <x v="0"/>
    <x v="0"/>
    <s v="-1.898575"/>
    <x v="2"/>
    <x v="0"/>
    <x v="1"/>
    <x v="3402"/>
    <n v="8.7999999999999988E-3"/>
    <x v="4244"/>
    <n v="0.11500000000000002"/>
    <n v="2.1251999999999083E-3"/>
    <n v="2"/>
    <n v="112.8"/>
    <x v="52"/>
    <x v="9"/>
    <x v="3"/>
  </r>
  <r>
    <x v="1"/>
    <x v="128"/>
    <x v="0"/>
    <x v="0"/>
    <s v="-1.898575"/>
    <x v="2"/>
    <x v="0"/>
    <x v="1"/>
    <x v="3403"/>
    <n v="5.6999999999999993E-3"/>
    <x v="4245"/>
    <n v="0.3105"/>
    <n v="0.50653106999999997"/>
    <n v="7"/>
    <n v="180"/>
    <x v="18"/>
    <x v="0"/>
    <x v="3"/>
  </r>
  <r>
    <x v="1"/>
    <x v="129"/>
    <x v="0"/>
    <x v="0"/>
    <s v="-1.898575"/>
    <x v="2"/>
    <x v="0"/>
    <x v="1"/>
    <x v="2885"/>
    <n v="8.3999999999999995E-3"/>
    <x v="4246"/>
    <n v="0.56349999999999989"/>
    <n v="0.9481000199999996"/>
    <n v="5"/>
    <n v="301.2"/>
    <x v="29"/>
    <x v="0"/>
    <x v="3"/>
  </r>
  <r>
    <x v="1"/>
    <x v="130"/>
    <x v="0"/>
    <x v="0"/>
    <s v="-1.898575"/>
    <x v="2"/>
    <x v="0"/>
    <x v="1"/>
    <x v="3404"/>
    <n v="7.3000000000000009E-3"/>
    <x v="4247"/>
    <n v="0.93149999999999966"/>
    <n v="0.76023440999999947"/>
    <n v="2"/>
    <n v="1.2"/>
    <x v="10"/>
    <x v="7"/>
    <x v="8"/>
  </r>
  <r>
    <x v="1"/>
    <x v="131"/>
    <x v="0"/>
    <x v="0"/>
    <s v="-1.898575"/>
    <x v="2"/>
    <x v="0"/>
    <x v="1"/>
    <x v="3405"/>
    <n v="1.0699999999999998E-2"/>
    <x v="4248"/>
    <n v="0.79349999999999965"/>
    <n v="4.4226754049999952"/>
    <n v="4"/>
    <n v="81.599999999999994"/>
    <x v="63"/>
    <x v="4"/>
    <x v="0"/>
  </r>
  <r>
    <x v="1"/>
    <x v="132"/>
    <x v="0"/>
    <x v="0"/>
    <s v="-1.898575"/>
    <x v="2"/>
    <x v="0"/>
    <x v="1"/>
    <x v="3406"/>
    <n v="1.0500000000000002E-2"/>
    <x v="4249"/>
    <n v="1.3339999999999996"/>
    <n v="3.3154568999999974"/>
    <n v="6"/>
    <n v="170.4"/>
    <x v="35"/>
    <x v="19"/>
    <x v="6"/>
  </r>
  <r>
    <x v="1"/>
    <x v="133"/>
    <x v="0"/>
    <x v="0"/>
    <s v="-1.898575"/>
    <x v="2"/>
    <x v="0"/>
    <x v="1"/>
    <x v="3407"/>
    <n v="1.3899999999999999E-2"/>
    <x v="4250"/>
    <n v="1.3109999999999997"/>
    <n v="3.6591583199999991"/>
    <n v="3"/>
    <n v="96"/>
    <x v="22"/>
    <x v="2"/>
    <x v="1"/>
  </r>
  <r>
    <x v="1"/>
    <x v="134"/>
    <x v="0"/>
    <x v="0"/>
    <s v="-1.898575"/>
    <x v="2"/>
    <x v="0"/>
    <x v="1"/>
    <x v="3408"/>
    <n v="1.09E-2"/>
    <x v="4251"/>
    <n v="0.67849999999999977"/>
    <n v="4.1164187899999982"/>
    <n v="2"/>
    <n v="14.399999999999999"/>
    <x v="71"/>
    <x v="5"/>
    <x v="1"/>
  </r>
  <r>
    <x v="1"/>
    <x v="135"/>
    <x v="0"/>
    <x v="0"/>
    <s v="-1.898575"/>
    <x v="2"/>
    <x v="0"/>
    <x v="1"/>
    <x v="3409"/>
    <n v="9.0000000000000011E-3"/>
    <x v="4252"/>
    <n v="1.0579999999999996"/>
    <n v="0.82746179999999858"/>
    <n v="6"/>
    <n v="462"/>
    <x v="9"/>
    <x v="19"/>
    <x v="3"/>
  </r>
  <r>
    <x v="1"/>
    <x v="136"/>
    <x v="0"/>
    <x v="0"/>
    <s v="-1.898575"/>
    <x v="2"/>
    <x v="0"/>
    <x v="1"/>
    <x v="3410"/>
    <n v="7.7000000000000011E-3"/>
    <x v="4253"/>
    <n v="0.21850000000000006"/>
    <n v="0.32454460500000015"/>
    <n v="2"/>
    <n v="22.8"/>
    <x v="11"/>
    <x v="2"/>
    <x v="3"/>
  </r>
  <r>
    <x v="1"/>
    <x v="137"/>
    <x v="0"/>
    <x v="0"/>
    <s v="-1.898575"/>
    <x v="2"/>
    <x v="0"/>
    <x v="1"/>
    <x v="3411"/>
    <n v="9.4000000000000004E-3"/>
    <x v="4254"/>
    <n v="1.1039999999999996"/>
    <n v="4.7550163199999984"/>
    <n v="4"/>
    <n v="224.4"/>
    <x v="34"/>
    <x v="9"/>
    <x v="8"/>
  </r>
  <r>
    <x v="1"/>
    <x v="138"/>
    <x v="0"/>
    <x v="0"/>
    <s v="-1.898575"/>
    <x v="2"/>
    <x v="0"/>
    <x v="1"/>
    <x v="3412"/>
    <n v="8.3000000000000018E-3"/>
    <x v="4255"/>
    <n v="1.5754999999999995"/>
    <n v="3.886380379999999"/>
    <n v="3"/>
    <n v="97.2"/>
    <x v="45"/>
    <x v="3"/>
    <x v="3"/>
  </r>
  <r>
    <x v="1"/>
    <x v="139"/>
    <x v="0"/>
    <x v="0"/>
    <s v="-1.898575"/>
    <x v="2"/>
    <x v="0"/>
    <x v="1"/>
    <x v="3413"/>
    <n v="1.15E-2"/>
    <x v="4256"/>
    <n v="0.71299999999999986"/>
    <n v="7.2975549999998862E-2"/>
    <n v="5"/>
    <n v="291.59999999999997"/>
    <x v="69"/>
    <x v="0"/>
    <x v="0"/>
  </r>
  <r>
    <x v="1"/>
    <x v="140"/>
    <x v="0"/>
    <x v="0"/>
    <s v="-1.898575"/>
    <x v="2"/>
    <x v="0"/>
    <x v="1"/>
    <x v="3414"/>
    <n v="7.6999999999999994E-3"/>
    <x v="4257"/>
    <n v="0.89699999999999969"/>
    <n v="0.60849788999999976"/>
    <n v="6"/>
    <n v="150"/>
    <x v="15"/>
    <x v="19"/>
    <x v="6"/>
  </r>
  <r>
    <x v="1"/>
    <x v="141"/>
    <x v="0"/>
    <x v="0"/>
    <s v="-1.898575"/>
    <x v="2"/>
    <x v="0"/>
    <x v="1"/>
    <x v="3415"/>
    <n v="5.1000000000000012E-3"/>
    <x v="4258"/>
    <n v="0.161"/>
    <n v="6.4127909999999941E-2"/>
    <n v="7"/>
    <n v="231.6"/>
    <x v="15"/>
    <x v="19"/>
    <x v="4"/>
  </r>
  <r>
    <x v="1"/>
    <x v="142"/>
    <x v="0"/>
    <x v="0"/>
    <s v="-1.898575"/>
    <x v="2"/>
    <x v="0"/>
    <x v="1"/>
    <x v="3416"/>
    <n v="6.2000000000000015E-3"/>
    <x v="4259"/>
    <n v="0.73599999999999965"/>
    <n v="0.84601727999999976"/>
    <n v="1"/>
    <n v="7.1999999999999993"/>
    <x v="25"/>
    <x v="6"/>
    <x v="0"/>
  </r>
  <r>
    <x v="1"/>
    <x v="143"/>
    <x v="0"/>
    <x v="0"/>
    <s v="-1.898575"/>
    <x v="2"/>
    <x v="0"/>
    <x v="1"/>
    <x v="3417"/>
    <n v="7.6999999999999994E-3"/>
    <x v="4260"/>
    <n v="0.67849999999999977"/>
    <n v="0.2664469499999999"/>
    <n v="5"/>
    <n v="172.79999999999998"/>
    <x v="61"/>
    <x v="9"/>
    <x v="4"/>
  </r>
  <r>
    <x v="1"/>
    <x v="144"/>
    <x v="0"/>
    <x v="0"/>
    <s v="-1.898575"/>
    <x v="2"/>
    <x v="0"/>
    <x v="1"/>
    <x v="3418"/>
    <n v="7.3000000000000009E-3"/>
    <x v="4261"/>
    <n v="0.77049999999999974"/>
    <n v="3.1858017599999986"/>
    <n v="5"/>
    <n v="272.39999999999998"/>
    <x v="69"/>
    <x v="5"/>
    <x v="4"/>
  </r>
  <r>
    <x v="1"/>
    <x v="145"/>
    <x v="0"/>
    <x v="0"/>
    <s v="-1.898575"/>
    <x v="2"/>
    <x v="0"/>
    <x v="1"/>
    <x v="3419"/>
    <n v="6.6999999999999994E-3"/>
    <x v="4262"/>
    <n v="1.4144999999999999"/>
    <n v="1.8044493599999984"/>
    <n v="2"/>
    <n v="72"/>
    <x v="67"/>
    <x v="9"/>
    <x v="1"/>
  </r>
  <r>
    <x v="1"/>
    <x v="146"/>
    <x v="0"/>
    <x v="0"/>
    <s v="-1.898575"/>
    <x v="2"/>
    <x v="0"/>
    <x v="1"/>
    <x v="3420"/>
    <n v="9.5000000000000015E-3"/>
    <x v="4263"/>
    <n v="1.0234999999999996"/>
    <n v="1.3845907999999996"/>
    <n v="3"/>
    <n v="38.4"/>
    <x v="7"/>
    <x v="16"/>
    <x v="8"/>
  </r>
  <r>
    <x v="1"/>
    <x v="147"/>
    <x v="0"/>
    <x v="0"/>
    <s v="-1.898575"/>
    <x v="2"/>
    <x v="0"/>
    <x v="1"/>
    <x v="3421"/>
    <n v="1.04E-2"/>
    <x v="4264"/>
    <n v="1.0924999999999998"/>
    <n v="0.19315399999999994"/>
    <n v="6"/>
    <n v="240"/>
    <x v="45"/>
    <x v="17"/>
    <x v="4"/>
  </r>
  <r>
    <x v="1"/>
    <x v="148"/>
    <x v="0"/>
    <x v="0"/>
    <s v="-1.898575"/>
    <x v="2"/>
    <x v="0"/>
    <x v="1"/>
    <x v="3422"/>
    <n v="8.0999999999999996E-3"/>
    <x v="4265"/>
    <n v="0.83949999999999969"/>
    <n v="1.9719854999999991"/>
    <n v="6"/>
    <n v="218.4"/>
    <x v="22"/>
    <x v="0"/>
    <x v="3"/>
  </r>
  <r>
    <x v="1"/>
    <x v="149"/>
    <x v="0"/>
    <x v="0"/>
    <s v="-1.898575"/>
    <x v="2"/>
    <x v="0"/>
    <x v="1"/>
    <x v="3423"/>
    <n v="1.0800000000000001E-2"/>
    <x v="4266"/>
    <n v="0.59799999999999975"/>
    <n v="0.22087727999999948"/>
    <n v="6"/>
    <n v="318"/>
    <x v="18"/>
    <x v="5"/>
    <x v="4"/>
  </r>
  <r>
    <x v="1"/>
    <x v="150"/>
    <x v="0"/>
    <x v="0"/>
    <s v="-1.898575"/>
    <x v="2"/>
    <x v="0"/>
    <x v="1"/>
    <x v="3424"/>
    <n v="8.199999999999999E-3"/>
    <x v="4267"/>
    <n v="0.87399999999999967"/>
    <n v="2.9950057199999982"/>
    <n v="5"/>
    <n v="249.6"/>
    <x v="13"/>
    <x v="2"/>
    <x v="4"/>
  </r>
  <r>
    <x v="1"/>
    <x v="151"/>
    <x v="0"/>
    <x v="0"/>
    <s v="-1.898575"/>
    <x v="2"/>
    <x v="0"/>
    <x v="1"/>
    <x v="3425"/>
    <n v="1.0100000000000001E-2"/>
    <x v="4268"/>
    <n v="1.4144999999999996"/>
    <n v="4.1287840499999993"/>
    <n v="2"/>
    <n v="129.6"/>
    <x v="2"/>
    <x v="2"/>
    <x v="10"/>
  </r>
  <r>
    <x v="1"/>
    <x v="152"/>
    <x v="0"/>
    <x v="0"/>
    <s v="-1.898575"/>
    <x v="2"/>
    <x v="0"/>
    <x v="1"/>
    <x v="3426"/>
    <n v="5.5000000000000005E-3"/>
    <x v="4269"/>
    <n v="0.13800000000000004"/>
    <n v="0.26344890000000004"/>
    <n v="2"/>
    <n v="52.8"/>
    <x v="45"/>
    <x v="19"/>
    <x v="3"/>
  </r>
  <r>
    <x v="1"/>
    <x v="153"/>
    <x v="0"/>
    <x v="0"/>
    <s v="-1.898575"/>
    <x v="2"/>
    <x v="0"/>
    <x v="1"/>
    <x v="3427"/>
    <n v="9.7999999999999997E-3"/>
    <x v="4270"/>
    <n v="1.0349999999999997"/>
    <n v="0.15417359999999811"/>
    <n v="3"/>
    <n v="198"/>
    <x v="7"/>
    <x v="16"/>
    <x v="3"/>
  </r>
  <r>
    <x v="1"/>
    <x v="154"/>
    <x v="0"/>
    <x v="0"/>
    <s v="-1.898575"/>
    <x v="2"/>
    <x v="0"/>
    <x v="1"/>
    <x v="3428"/>
    <n v="6.1999999999999989E-3"/>
    <x v="4271"/>
    <n v="1.1039999999999996"/>
    <n v="0.64683359999999968"/>
    <n v="5"/>
    <n v="291.59999999999997"/>
    <x v="53"/>
    <x v="2"/>
    <x v="4"/>
  </r>
  <r>
    <x v="1"/>
    <x v="155"/>
    <x v="0"/>
    <x v="0"/>
    <s v="-1.898575"/>
    <x v="2"/>
    <x v="0"/>
    <x v="1"/>
    <x v="3429"/>
    <n v="7.9000000000000008E-3"/>
    <x v="4272"/>
    <n v="1.0234999999999999"/>
    <n v="0.79481939500000154"/>
    <n v="2"/>
    <n v="70.8"/>
    <x v="6"/>
    <x v="19"/>
    <x v="10"/>
  </r>
  <r>
    <x v="1"/>
    <x v="156"/>
    <x v="0"/>
    <x v="0"/>
    <s v="-1.898575"/>
    <x v="2"/>
    <x v="0"/>
    <x v="1"/>
    <x v="3430"/>
    <n v="1.1600000000000001E-2"/>
    <x v="4273"/>
    <n v="1.1844999999999997"/>
    <n v="4.2223634599999995"/>
    <n v="2"/>
    <n v="31.2"/>
    <x v="53"/>
    <x v="19"/>
    <x v="5"/>
  </r>
  <r>
    <x v="1"/>
    <x v="157"/>
    <x v="0"/>
    <x v="0"/>
    <s v="-1.898575"/>
    <x v="2"/>
    <x v="0"/>
    <x v="1"/>
    <x v="3431"/>
    <n v="6.8999999999999999E-3"/>
    <x v="4274"/>
    <n v="0.86249999999999971"/>
    <n v="1.2938017499999994"/>
    <n v="5"/>
    <n v="336"/>
    <x v="29"/>
    <x v="11"/>
    <x v="8"/>
  </r>
  <r>
    <x v="1"/>
    <x v="158"/>
    <x v="0"/>
    <x v="0"/>
    <s v="-1.898575"/>
    <x v="2"/>
    <x v="0"/>
    <x v="1"/>
    <x v="3432"/>
    <n v="1.2700000000000003E-2"/>
    <x v="4275"/>
    <n v="0.54049999999999998"/>
    <n v="0.31919227500000008"/>
    <n v="2"/>
    <n v="9.6"/>
    <x v="56"/>
    <x v="2"/>
    <x v="4"/>
  </r>
  <r>
    <x v="1"/>
    <x v="159"/>
    <x v="0"/>
    <x v="0"/>
    <s v="-1.898575"/>
    <x v="2"/>
    <x v="0"/>
    <x v="1"/>
    <x v="3433"/>
    <n v="4.6999999999999993E-3"/>
    <x v="4276"/>
    <n v="0.37950000000000006"/>
    <n v="0.38277128999999982"/>
    <n v="6"/>
    <n v="187.2"/>
    <x v="31"/>
    <x v="2"/>
    <x v="5"/>
  </r>
  <r>
    <x v="1"/>
    <x v="160"/>
    <x v="0"/>
    <x v="0"/>
    <s v="-1.898575"/>
    <x v="2"/>
    <x v="0"/>
    <x v="1"/>
    <x v="3434"/>
    <n v="8.5000000000000006E-3"/>
    <x v="4277"/>
    <n v="0.63249999999999973"/>
    <n v="1.7521198749999987"/>
    <n v="5"/>
    <n v="327.59999999999997"/>
    <x v="107"/>
    <x v="2"/>
    <x v="5"/>
  </r>
  <r>
    <x v="1"/>
    <x v="161"/>
    <x v="0"/>
    <x v="0"/>
    <s v="-1.898575"/>
    <x v="2"/>
    <x v="0"/>
    <x v="1"/>
    <x v="3435"/>
    <n v="1.2E-2"/>
    <x v="4278"/>
    <n v="1.4029999999999998"/>
    <n v="0.38049359999999993"/>
    <n v="6"/>
    <n v="213.6"/>
    <x v="8"/>
    <x v="5"/>
    <x v="8"/>
  </r>
  <r>
    <x v="1"/>
    <x v="162"/>
    <x v="0"/>
    <x v="0"/>
    <s v="-1.898575"/>
    <x v="2"/>
    <x v="0"/>
    <x v="1"/>
    <x v="3417"/>
    <n v="9.3999999999999986E-3"/>
    <x v="4279"/>
    <n v="1.1039999999999996"/>
    <n v="0.52925759999999977"/>
    <n v="2"/>
    <n v="121.19999999999999"/>
    <x v="33"/>
    <x v="19"/>
    <x v="8"/>
  </r>
  <r>
    <x v="1"/>
    <x v="163"/>
    <x v="0"/>
    <x v="0"/>
    <s v="-1.898575"/>
    <x v="2"/>
    <x v="0"/>
    <x v="1"/>
    <x v="3436"/>
    <n v="9.1000000000000004E-3"/>
    <x v="4280"/>
    <n v="1.4144999999999996"/>
    <n v="0.49042129499999992"/>
    <n v="7"/>
    <n v="231.6"/>
    <x v="22"/>
    <x v="11"/>
    <x v="0"/>
  </r>
  <r>
    <x v="1"/>
    <x v="164"/>
    <x v="0"/>
    <x v="0"/>
    <s v="-1.898575"/>
    <x v="2"/>
    <x v="0"/>
    <x v="1"/>
    <x v="3437"/>
    <n v="5.0000000000000001E-3"/>
    <x v="4281"/>
    <n v="1.1729999999999996"/>
    <n v="1.7366264999999996"/>
    <n v="5"/>
    <n v="433.2"/>
    <x v="52"/>
    <x v="16"/>
    <x v="6"/>
  </r>
  <r>
    <x v="1"/>
    <x v="165"/>
    <x v="0"/>
    <x v="0"/>
    <s v="-1.898575"/>
    <x v="2"/>
    <x v="0"/>
    <x v="1"/>
    <x v="3438"/>
    <n v="5.7000000000000011E-3"/>
    <x v="4282"/>
    <n v="0.65549999999999975"/>
    <n v="0.48684640499999993"/>
    <n v="5"/>
    <n v="194.4"/>
    <x v="5"/>
    <x v="19"/>
    <x v="3"/>
  </r>
  <r>
    <x v="1"/>
    <x v="166"/>
    <x v="0"/>
    <x v="0"/>
    <s v="-1.898575"/>
    <x v="2"/>
    <x v="0"/>
    <x v="1"/>
    <x v="3439"/>
    <n v="8.5000000000000006E-3"/>
    <x v="4283"/>
    <n v="0.88549999999999973"/>
    <n v="1.8922249499999997"/>
    <n v="1"/>
    <n v="13.2"/>
    <x v="37"/>
    <x v="16"/>
    <x v="5"/>
  </r>
  <r>
    <x v="1"/>
    <x v="167"/>
    <x v="0"/>
    <x v="0"/>
    <s v="-1.898575"/>
    <x v="2"/>
    <x v="0"/>
    <x v="1"/>
    <x v="3440"/>
    <n v="7.5000000000000006E-3"/>
    <x v="4284"/>
    <n v="1.2189999999999996"/>
    <n v="0.60431924999999909"/>
    <n v="2"/>
    <n v="44.4"/>
    <x v="11"/>
    <x v="0"/>
    <x v="3"/>
  </r>
  <r>
    <x v="1"/>
    <x v="168"/>
    <x v="0"/>
    <x v="0"/>
    <s v="-1.898575"/>
    <x v="2"/>
    <x v="0"/>
    <x v="1"/>
    <x v="3441"/>
    <n v="1.1699999999999999E-2"/>
    <x v="4285"/>
    <n v="0.21850000000000003"/>
    <n v="0.24823129499999977"/>
    <n v="1"/>
    <n v="50.4"/>
    <x v="56"/>
    <x v="2"/>
    <x v="10"/>
  </r>
  <r>
    <x v="1"/>
    <x v="169"/>
    <x v="0"/>
    <x v="0"/>
    <s v="-1.898575"/>
    <x v="2"/>
    <x v="0"/>
    <x v="1"/>
    <x v="3442"/>
    <n v="8.199999999999999E-3"/>
    <x v="4286"/>
    <n v="1.2419999999999998"/>
    <n v="3.653144279999998"/>
    <n v="6"/>
    <n v="280.8"/>
    <x v="7"/>
    <x v="16"/>
    <x v="8"/>
  </r>
  <r>
    <x v="1"/>
    <x v="170"/>
    <x v="0"/>
    <x v="0"/>
    <s v="-1.898575"/>
    <x v="2"/>
    <x v="0"/>
    <x v="1"/>
    <x v="3443"/>
    <n v="6.7000000000000002E-3"/>
    <x v="4287"/>
    <n v="1.38"/>
    <n v="2.1792821999999981"/>
    <n v="3"/>
    <n v="82.8"/>
    <x v="7"/>
    <x v="5"/>
    <x v="5"/>
  </r>
  <r>
    <x v="1"/>
    <x v="171"/>
    <x v="0"/>
    <x v="0"/>
    <s v="-1.898575"/>
    <x v="2"/>
    <x v="0"/>
    <x v="1"/>
    <x v="3444"/>
    <n v="1.49E-2"/>
    <x v="4288"/>
    <n v="0.97749999999999959"/>
    <n v="2.4716380749999964"/>
    <n v="7"/>
    <n v="259.2"/>
    <x v="26"/>
    <x v="4"/>
    <x v="3"/>
  </r>
  <r>
    <x v="1"/>
    <x v="172"/>
    <x v="0"/>
    <x v="0"/>
    <s v="-1.898575"/>
    <x v="2"/>
    <x v="0"/>
    <x v="1"/>
    <x v="3445"/>
    <n v="7.2999999999999992E-3"/>
    <x v="4289"/>
    <n v="0.95449999999999957"/>
    <n v="1.321801144999998"/>
    <n v="5"/>
    <n v="343.2"/>
    <x v="34"/>
    <x v="4"/>
    <x v="2"/>
  </r>
  <r>
    <x v="1"/>
    <x v="173"/>
    <x v="0"/>
    <x v="0"/>
    <s v="-1.898575"/>
    <x v="2"/>
    <x v="0"/>
    <x v="1"/>
    <x v="3446"/>
    <n v="7.8000000000000005E-3"/>
    <x v="4290"/>
    <n v="0.23000000000000007"/>
    <n v="0.35844120000000007"/>
    <n v="6"/>
    <n v="285.59999999999997"/>
    <x v="30"/>
    <x v="9"/>
    <x v="0"/>
  </r>
  <r>
    <x v="1"/>
    <x v="174"/>
    <x v="0"/>
    <x v="0"/>
    <s v="-1.898575"/>
    <x v="2"/>
    <x v="0"/>
    <x v="1"/>
    <x v="3447"/>
    <n v="1.0699999999999998E-2"/>
    <x v="4291"/>
    <n v="0.36800000000000005"/>
    <n v="2.3834292799999997"/>
    <n v="7"/>
    <n v="415.2"/>
    <x v="4"/>
    <x v="5"/>
    <x v="8"/>
  </r>
  <r>
    <x v="1"/>
    <x v="175"/>
    <x v="0"/>
    <x v="0"/>
    <s v="-1.898575"/>
    <x v="2"/>
    <x v="0"/>
    <x v="1"/>
    <x v="3448"/>
    <n v="6.0000000000000001E-3"/>
    <x v="4292"/>
    <n v="1.0119999999999996"/>
    <n v="1.4335991999999995"/>
    <n v="3"/>
    <n v="147.6"/>
    <x v="64"/>
    <x v="0"/>
    <x v="1"/>
  </r>
  <r>
    <x v="1"/>
    <x v="176"/>
    <x v="0"/>
    <x v="0"/>
    <s v="-1.898575"/>
    <x v="2"/>
    <x v="0"/>
    <x v="1"/>
    <x v="3449"/>
    <n v="1.4600000000000002E-2"/>
    <x v="4293"/>
    <n v="0.17250000000000001"/>
    <n v="1.0227628500000001"/>
    <n v="7"/>
    <n v="223.2"/>
    <x v="11"/>
    <x v="9"/>
    <x v="0"/>
  </r>
  <r>
    <x v="1"/>
    <x v="177"/>
    <x v="0"/>
    <x v="0"/>
    <s v="-1.898575"/>
    <x v="2"/>
    <x v="0"/>
    <x v="1"/>
    <x v="3450"/>
    <n v="4.3999999999999985E-3"/>
    <x v="4294"/>
    <n v="0.47149999999999997"/>
    <n v="1.1246406599999994"/>
    <n v="5"/>
    <n v="303.59999999999997"/>
    <x v="45"/>
    <x v="9"/>
    <x v="3"/>
  </r>
  <r>
    <x v="1"/>
    <x v="178"/>
    <x v="0"/>
    <x v="0"/>
    <s v="-1.898575"/>
    <x v="2"/>
    <x v="0"/>
    <x v="1"/>
    <x v="3451"/>
    <n v="5.899999999999999E-3"/>
    <x v="4295"/>
    <n v="0.51750000000000007"/>
    <n v="1.1522965499999995"/>
    <n v="4"/>
    <n v="226.79999999999998"/>
    <x v="20"/>
    <x v="8"/>
    <x v="2"/>
  </r>
  <r>
    <x v="1"/>
    <x v="179"/>
    <x v="0"/>
    <x v="0"/>
    <s v="-1.898575"/>
    <x v="2"/>
    <x v="0"/>
    <x v="1"/>
    <x v="3452"/>
    <n v="8.5000000000000006E-3"/>
    <x v="4296"/>
    <n v="0.96599999999999964"/>
    <n v="0.70286160000000053"/>
    <n v="6"/>
    <n v="363.59999999999997"/>
    <x v="61"/>
    <x v="9"/>
    <x v="0"/>
  </r>
  <r>
    <x v="1"/>
    <x v="180"/>
    <x v="0"/>
    <x v="0"/>
    <s v="-1.898575"/>
    <x v="2"/>
    <x v="0"/>
    <x v="1"/>
    <x v="3453"/>
    <n v="5.5999999999999991E-3"/>
    <x v="4297"/>
    <n v="0.87399999999999967"/>
    <n v="1.6200463999999992"/>
    <n v="4"/>
    <n v="241.2"/>
    <x v="37"/>
    <x v="5"/>
    <x v="4"/>
  </r>
  <r>
    <x v="1"/>
    <x v="181"/>
    <x v="0"/>
    <x v="0"/>
    <s v="-1.898575"/>
    <x v="2"/>
    <x v="0"/>
    <x v="1"/>
    <x v="3454"/>
    <n v="1.0600000000000002E-2"/>
    <x v="4298"/>
    <n v="1.4374999999999996"/>
    <n v="1.3454712500000028"/>
    <n v="4"/>
    <n v="186"/>
    <x v="44"/>
    <x v="2"/>
    <x v="8"/>
  </r>
  <r>
    <x v="1"/>
    <x v="182"/>
    <x v="0"/>
    <x v="0"/>
    <s v="-1.898575"/>
    <x v="2"/>
    <x v="0"/>
    <x v="1"/>
    <x v="3455"/>
    <n v="9.6000000000000009E-3"/>
    <x v="4299"/>
    <n v="0.26450000000000001"/>
    <n v="0.53729472000000011"/>
    <n v="4"/>
    <n v="204"/>
    <x v="25"/>
    <x v="19"/>
    <x v="3"/>
  </r>
  <r>
    <x v="1"/>
    <x v="183"/>
    <x v="0"/>
    <x v="0"/>
    <s v="-1.898575"/>
    <x v="2"/>
    <x v="0"/>
    <x v="1"/>
    <x v="3456"/>
    <n v="8.6E-3"/>
    <x v="4300"/>
    <n v="1.4374999999999996"/>
    <n v="0.79738124999999971"/>
    <n v="5"/>
    <n v="303.59999999999997"/>
    <x v="43"/>
    <x v="3"/>
    <x v="3"/>
  </r>
  <r>
    <x v="2"/>
    <x v="184"/>
    <x v="0"/>
    <x v="0"/>
    <s v="-1.898575"/>
    <x v="2"/>
    <x v="0"/>
    <x v="1"/>
    <x v="3457"/>
    <n v="8.2999999999999984E-3"/>
    <x v="4301"/>
    <n v="1.1039999999999996"/>
    <n v="12.141239999999993"/>
    <n v="4"/>
    <n v="343.2"/>
    <x v="4"/>
    <x v="8"/>
    <x v="3"/>
  </r>
  <r>
    <x v="2"/>
    <x v="185"/>
    <x v="0"/>
    <x v="0"/>
    <s v="-1.898575"/>
    <x v="2"/>
    <x v="0"/>
    <x v="1"/>
    <x v="3458"/>
    <n v="1.4800000000000001E-2"/>
    <x v="4302"/>
    <n v="0.48299999999999987"/>
    <n v="7.8703883999999986"/>
    <n v="5"/>
    <n v="282"/>
    <x v="8"/>
    <x v="6"/>
    <x v="0"/>
  </r>
  <r>
    <x v="2"/>
    <x v="186"/>
    <x v="0"/>
    <x v="0"/>
    <s v="-1.898575"/>
    <x v="2"/>
    <x v="0"/>
    <x v="1"/>
    <x v="792"/>
    <n v="1.4500000000000002E-2"/>
    <x v="4303"/>
    <n v="0.13800000000000004"/>
    <n v="1.4067030000000007"/>
    <n v="7"/>
    <n v="177.6"/>
    <x v="13"/>
    <x v="5"/>
    <x v="4"/>
  </r>
  <r>
    <x v="2"/>
    <x v="187"/>
    <x v="0"/>
    <x v="0"/>
    <s v="-1.898575"/>
    <x v="2"/>
    <x v="0"/>
    <x v="1"/>
    <x v="2920"/>
    <n v="4.4999999999999979E-3"/>
    <x v="4304"/>
    <n v="0.54049999999999976"/>
    <n v="2.6827717499999979"/>
    <n v="4"/>
    <n v="283.2"/>
    <x v="4"/>
    <x v="4"/>
    <x v="5"/>
  </r>
  <r>
    <x v="2"/>
    <x v="188"/>
    <x v="0"/>
    <x v="0"/>
    <s v="-1.898575"/>
    <x v="2"/>
    <x v="0"/>
    <x v="1"/>
    <x v="3459"/>
    <n v="1.06E-2"/>
    <x v="4305"/>
    <n v="9.2000000000000054E-2"/>
    <n v="0.99567920000000054"/>
    <n v="3"/>
    <n v="279.59999999999997"/>
    <x v="45"/>
    <x v="0"/>
    <x v="8"/>
  </r>
  <r>
    <x v="2"/>
    <x v="189"/>
    <x v="0"/>
    <x v="0"/>
    <s v="-1.898575"/>
    <x v="2"/>
    <x v="0"/>
    <x v="1"/>
    <x v="3460"/>
    <n v="8.2999999999999984E-3"/>
    <x v="4306"/>
    <n v="0.8049999999999996"/>
    <n v="5.1514364999999964"/>
    <n v="7"/>
    <n v="320.39999999999998"/>
    <x v="77"/>
    <x v="4"/>
    <x v="0"/>
  </r>
  <r>
    <x v="2"/>
    <x v="190"/>
    <x v="0"/>
    <x v="0"/>
    <s v="-1.898575"/>
    <x v="2"/>
    <x v="0"/>
    <x v="1"/>
    <x v="2092"/>
    <n v="9.1999999999999998E-3"/>
    <x v="4307"/>
    <n v="1.2074999999999998"/>
    <n v="19.685147999999995"/>
    <n v="5"/>
    <n v="321.59999999999997"/>
    <x v="15"/>
    <x v="2"/>
    <x v="1"/>
  </r>
  <r>
    <x v="2"/>
    <x v="191"/>
    <x v="0"/>
    <x v="0"/>
    <s v="-1.898575"/>
    <x v="2"/>
    <x v="0"/>
    <x v="1"/>
    <x v="3461"/>
    <n v="9.9999999999999985E-3"/>
    <x v="4308"/>
    <n v="0.90849999999999975"/>
    <n v="10.493174999999995"/>
    <n v="3"/>
    <n v="97.2"/>
    <x v="50"/>
    <x v="15"/>
    <x v="3"/>
  </r>
  <r>
    <x v="2"/>
    <x v="192"/>
    <x v="0"/>
    <x v="0"/>
    <s v="-1.898575"/>
    <x v="2"/>
    <x v="0"/>
    <x v="1"/>
    <x v="3462"/>
    <n v="1.4499999999999999E-2"/>
    <x v="4309"/>
    <n v="0.79349999999999965"/>
    <n v="9.7453702499999952"/>
    <n v="7"/>
    <n v="588"/>
    <x v="40"/>
    <x v="0"/>
    <x v="1"/>
  </r>
  <r>
    <x v="2"/>
    <x v="193"/>
    <x v="0"/>
    <x v="0"/>
    <s v="-1.898575"/>
    <x v="2"/>
    <x v="0"/>
    <x v="1"/>
    <x v="2326"/>
    <n v="7.2000000000000015E-3"/>
    <x v="4310"/>
    <n v="0.94299999999999973"/>
    <n v="8.9622719999999987"/>
    <n v="4"/>
    <n v="288"/>
    <x v="55"/>
    <x v="5"/>
    <x v="3"/>
  </r>
  <r>
    <x v="2"/>
    <x v="194"/>
    <x v="0"/>
    <x v="0"/>
    <s v="-1.898575"/>
    <x v="2"/>
    <x v="0"/>
    <x v="1"/>
    <x v="1883"/>
    <n v="9.6000000000000009E-3"/>
    <x v="4311"/>
    <n v="0.91999999999999971"/>
    <n v="13.689599999999997"/>
    <n v="6"/>
    <n v="327.59999999999997"/>
    <x v="57"/>
    <x v="17"/>
    <x v="0"/>
  </r>
  <r>
    <x v="2"/>
    <x v="195"/>
    <x v="0"/>
    <x v="0"/>
    <s v="-1.898575"/>
    <x v="2"/>
    <x v="0"/>
    <x v="1"/>
    <x v="1261"/>
    <n v="1.26E-2"/>
    <x v="4312"/>
    <n v="0.59799999999999975"/>
    <n v="10.729555199999995"/>
    <n v="6"/>
    <n v="303.59999999999997"/>
    <x v="61"/>
    <x v="0"/>
    <x v="8"/>
  </r>
  <r>
    <x v="2"/>
    <x v="196"/>
    <x v="0"/>
    <x v="0"/>
    <s v="-1.898575"/>
    <x v="2"/>
    <x v="0"/>
    <x v="1"/>
    <x v="3463"/>
    <n v="1.2999999999999998E-2"/>
    <x v="4313"/>
    <n v="1.0579999999999996"/>
    <n v="9.4077359999999945"/>
    <n v="4"/>
    <n v="140.4"/>
    <x v="56"/>
    <x v="0"/>
    <x v="8"/>
  </r>
  <r>
    <x v="2"/>
    <x v="197"/>
    <x v="0"/>
    <x v="0"/>
    <s v="-1.898575"/>
    <x v="2"/>
    <x v="0"/>
    <x v="1"/>
    <x v="48"/>
    <n v="5.899999999999999E-3"/>
    <x v="4314"/>
    <n v="0.64399999999999979"/>
    <n v="3.2790547999999986"/>
    <n v="4"/>
    <n v="168"/>
    <x v="63"/>
    <x v="5"/>
    <x v="0"/>
  </r>
  <r>
    <x v="2"/>
    <x v="198"/>
    <x v="0"/>
    <x v="0"/>
    <s v="-1.898575"/>
    <x v="2"/>
    <x v="0"/>
    <x v="1"/>
    <x v="3464"/>
    <n v="7.1000000000000004E-3"/>
    <x v="4315"/>
    <n v="0.65549999999999964"/>
    <n v="3.3322997999999986"/>
    <n v="5"/>
    <n v="326.39999999999998"/>
    <x v="7"/>
    <x v="0"/>
    <x v="4"/>
  </r>
  <r>
    <x v="2"/>
    <x v="199"/>
    <x v="0"/>
    <x v="0"/>
    <s v="-1.898575"/>
    <x v="2"/>
    <x v="0"/>
    <x v="1"/>
    <x v="220"/>
    <n v="1.6499999999999997E-2"/>
    <x v="4316"/>
    <n v="0.29900000000000004"/>
    <n v="7.6913264999999997"/>
    <n v="8"/>
    <n v="609.6"/>
    <x v="7"/>
    <x v="8"/>
    <x v="0"/>
  </r>
  <r>
    <x v="2"/>
    <x v="200"/>
    <x v="0"/>
    <x v="0"/>
    <s v="-1.898575"/>
    <x v="2"/>
    <x v="0"/>
    <x v="1"/>
    <x v="3264"/>
    <n v="1.0699999999999998E-2"/>
    <x v="4317"/>
    <n v="0.27600000000000002"/>
    <n v="3.5349803999999994"/>
    <n v="4"/>
    <n v="226.79999999999998"/>
    <x v="34"/>
    <x v="19"/>
    <x v="0"/>
  </r>
  <r>
    <x v="2"/>
    <x v="201"/>
    <x v="0"/>
    <x v="0"/>
    <s v="-1.898575"/>
    <x v="2"/>
    <x v="0"/>
    <x v="1"/>
    <x v="3465"/>
    <n v="4.4999999999999979E-3"/>
    <x v="4318"/>
    <n v="1.3339999999999996"/>
    <n v="5.2646309999999961"/>
    <n v="4"/>
    <n v="303.59999999999997"/>
    <x v="26"/>
    <x v="7"/>
    <x v="6"/>
  </r>
  <r>
    <x v="2"/>
    <x v="202"/>
    <x v="0"/>
    <x v="0"/>
    <s v="-1.898575"/>
    <x v="2"/>
    <x v="0"/>
    <x v="1"/>
    <x v="2715"/>
    <n v="1.3800000000000002E-2"/>
    <x v="4319"/>
    <n v="0.65549999999999964"/>
    <n v="8.3855492999999974"/>
    <n v="8"/>
    <n v="541.19999999999993"/>
    <x v="3"/>
    <x v="19"/>
    <x v="0"/>
  </r>
  <r>
    <x v="2"/>
    <x v="203"/>
    <x v="0"/>
    <x v="0"/>
    <s v="-1.898575"/>
    <x v="2"/>
    <x v="0"/>
    <x v="1"/>
    <x v="2733"/>
    <n v="9.6000000000000009E-3"/>
    <x v="4320"/>
    <n v="0.42549999999999988"/>
    <n v="4.4932799999999986"/>
    <n v="6"/>
    <n v="320.39999999999998"/>
    <x v="12"/>
    <x v="2"/>
    <x v="8"/>
  </r>
  <r>
    <x v="2"/>
    <x v="204"/>
    <x v="0"/>
    <x v="0"/>
    <s v="-1.898575"/>
    <x v="2"/>
    <x v="0"/>
    <x v="1"/>
    <x v="51"/>
    <n v="1.1899999999999999E-2"/>
    <x v="4321"/>
    <n v="1.0924999999999996"/>
    <n v="13.780794999999994"/>
    <n v="7"/>
    <n v="412.8"/>
    <x v="79"/>
    <x v="19"/>
    <x v="4"/>
  </r>
  <r>
    <x v="2"/>
    <x v="205"/>
    <x v="0"/>
    <x v="0"/>
    <s v="-1.898575"/>
    <x v="2"/>
    <x v="0"/>
    <x v="1"/>
    <x v="3466"/>
    <n v="1.2599999999999997E-2"/>
    <x v="4322"/>
    <n v="0.10350000000000006"/>
    <n v="1.3979952000000004"/>
    <n v="5"/>
    <n v="196.79999999999998"/>
    <x v="77"/>
    <x v="7"/>
    <x v="8"/>
  </r>
  <r>
    <x v="2"/>
    <x v="206"/>
    <x v="0"/>
    <x v="0"/>
    <s v="-1.898575"/>
    <x v="2"/>
    <x v="0"/>
    <x v="1"/>
    <x v="1134"/>
    <n v="1.11E-2"/>
    <x v="4323"/>
    <n v="0.93149999999999977"/>
    <n v="10.639499849999998"/>
    <n v="7"/>
    <n v="380.4"/>
    <x v="55"/>
    <x v="16"/>
    <x v="8"/>
  </r>
  <r>
    <x v="2"/>
    <x v="207"/>
    <x v="0"/>
    <x v="0"/>
    <s v="-1.898575"/>
    <x v="2"/>
    <x v="0"/>
    <x v="1"/>
    <x v="3467"/>
    <n v="9.1000000000000004E-3"/>
    <x v="4324"/>
    <n v="0.14950000000000005"/>
    <n v="1.7549805000000007"/>
    <n v="7"/>
    <n v="576"/>
    <x v="67"/>
    <x v="11"/>
    <x v="11"/>
  </r>
  <r>
    <x v="2"/>
    <x v="208"/>
    <x v="0"/>
    <x v="0"/>
    <s v="-1.898575"/>
    <x v="2"/>
    <x v="0"/>
    <x v="1"/>
    <x v="3468"/>
    <n v="1.3999999999999999E-2"/>
    <x v="4325"/>
    <n v="1.2994999999999994"/>
    <n v="25.852252999999987"/>
    <n v="4"/>
    <n v="307.2"/>
    <x v="71"/>
    <x v="4"/>
    <x v="4"/>
  </r>
  <r>
    <x v="2"/>
    <x v="209"/>
    <x v="0"/>
    <x v="0"/>
    <s v="-1.898575"/>
    <x v="2"/>
    <x v="0"/>
    <x v="1"/>
    <x v="3469"/>
    <n v="9.8999999999999991E-3"/>
    <x v="4326"/>
    <n v="0.21850000000000006"/>
    <n v="1.2611164500000001"/>
    <n v="3"/>
    <n v="102"/>
    <x v="44"/>
    <x v="8"/>
    <x v="3"/>
  </r>
  <r>
    <x v="2"/>
    <x v="210"/>
    <x v="0"/>
    <x v="0"/>
    <s v="-1.898575"/>
    <x v="2"/>
    <x v="0"/>
    <x v="1"/>
    <x v="1804"/>
    <n v="1.17E-2"/>
    <x v="4327"/>
    <n v="0.36799999999999994"/>
    <n v="5.2571375999999992"/>
    <n v="7"/>
    <n v="561.6"/>
    <x v="0"/>
    <x v="2"/>
    <x v="8"/>
  </r>
  <r>
    <x v="2"/>
    <x v="211"/>
    <x v="0"/>
    <x v="0"/>
    <s v="-1.898575"/>
    <x v="2"/>
    <x v="0"/>
    <x v="1"/>
    <x v="3470"/>
    <n v="9.8999999999999991E-3"/>
    <x v="4328"/>
    <n v="1.3454999999999995"/>
    <n v="13.746704399999993"/>
    <n v="3"/>
    <n v="153.6"/>
    <x v="60"/>
    <x v="6"/>
    <x v="3"/>
  </r>
  <r>
    <x v="2"/>
    <x v="212"/>
    <x v="0"/>
    <x v="0"/>
    <s v="-1.898575"/>
    <x v="2"/>
    <x v="0"/>
    <x v="1"/>
    <x v="2192"/>
    <n v="4.1999999999999997E-3"/>
    <x v="4329"/>
    <n v="0.65549999999999964"/>
    <n v="2.2024799999999987"/>
    <n v="7"/>
    <n v="529.19999999999993"/>
    <x v="67"/>
    <x v="17"/>
    <x v="4"/>
  </r>
  <r>
    <x v="2"/>
    <x v="213"/>
    <x v="0"/>
    <x v="0"/>
    <s v="-1.898575"/>
    <x v="2"/>
    <x v="0"/>
    <x v="1"/>
    <x v="3471"/>
    <n v="9.499999999999998E-3"/>
    <x v="4330"/>
    <n v="0.41399999999999987"/>
    <n v="2.8120949999999985"/>
    <n v="6"/>
    <n v="357.59999999999997"/>
    <x v="3"/>
    <x v="19"/>
    <x v="3"/>
  </r>
  <r>
    <x v="2"/>
    <x v="214"/>
    <x v="0"/>
    <x v="0"/>
    <s v="-1.898575"/>
    <x v="2"/>
    <x v="0"/>
    <x v="1"/>
    <x v="2718"/>
    <n v="9.1999999999999998E-3"/>
    <x v="4331"/>
    <n v="0.98899999999999977"/>
    <n v="14.439795599999997"/>
    <n v="6"/>
    <n v="505.2"/>
    <x v="36"/>
    <x v="0"/>
    <x v="8"/>
  </r>
  <r>
    <x v="2"/>
    <x v="215"/>
    <x v="0"/>
    <x v="0"/>
    <s v="-1.898575"/>
    <x v="2"/>
    <x v="0"/>
    <x v="1"/>
    <x v="359"/>
    <n v="7.7999999999999996E-3"/>
    <x v="4332"/>
    <n v="0.66699999999999959"/>
    <n v="7.4605283999999958"/>
    <n v="9"/>
    <n v="506.4"/>
    <x v="67"/>
    <x v="17"/>
    <x v="5"/>
  </r>
  <r>
    <x v="2"/>
    <x v="216"/>
    <x v="0"/>
    <x v="0"/>
    <s v="-1.898575"/>
    <x v="2"/>
    <x v="0"/>
    <x v="1"/>
    <x v="2511"/>
    <n v="1.0700000000000001E-2"/>
    <x v="4333"/>
    <n v="0.59799999999999975"/>
    <n v="7.3327955999999981"/>
    <n v="9"/>
    <n v="385.2"/>
    <x v="35"/>
    <x v="11"/>
    <x v="0"/>
  </r>
  <r>
    <x v="2"/>
    <x v="217"/>
    <x v="0"/>
    <x v="0"/>
    <s v="-1.898575"/>
    <x v="2"/>
    <x v="0"/>
    <x v="1"/>
    <x v="3472"/>
    <n v="9.8999999999999991E-3"/>
    <x v="4334"/>
    <n v="0.71299999999999963"/>
    <n v="8.103387599999996"/>
    <n v="6"/>
    <n v="224.4"/>
    <x v="21"/>
    <x v="19"/>
    <x v="6"/>
  </r>
  <r>
    <x v="2"/>
    <x v="218"/>
    <x v="0"/>
    <x v="0"/>
    <s v="-1.898575"/>
    <x v="2"/>
    <x v="0"/>
    <x v="1"/>
    <x v="726"/>
    <n v="5.8000000000000005E-3"/>
    <x v="4335"/>
    <n v="0.55199999999999971"/>
    <n v="5.1225599999999982"/>
    <n v="7"/>
    <n v="434.4"/>
    <x v="38"/>
    <x v="8"/>
    <x v="3"/>
  </r>
  <r>
    <x v="2"/>
    <x v="219"/>
    <x v="0"/>
    <x v="0"/>
    <s v="-1.898575"/>
    <x v="2"/>
    <x v="0"/>
    <x v="1"/>
    <x v="2311"/>
    <n v="7.7000000000000002E-3"/>
    <x v="4336"/>
    <n v="0.87399999999999967"/>
    <n v="6.7163403999999982"/>
    <n v="8"/>
    <n v="618"/>
    <x v="64"/>
    <x v="2"/>
    <x v="6"/>
  </r>
  <r>
    <x v="2"/>
    <x v="220"/>
    <x v="0"/>
    <x v="0"/>
    <s v="-1.898575"/>
    <x v="2"/>
    <x v="0"/>
    <x v="1"/>
    <x v="2690"/>
    <n v="4.3999999999999985E-3"/>
    <x v="4337"/>
    <n v="1.2994999999999994"/>
    <n v="7.2215813999999945"/>
    <n v="7"/>
    <n v="534"/>
    <x v="10"/>
    <x v="17"/>
    <x v="10"/>
  </r>
  <r>
    <x v="2"/>
    <x v="221"/>
    <x v="0"/>
    <x v="0"/>
    <s v="-1.898575"/>
    <x v="2"/>
    <x v="0"/>
    <x v="1"/>
    <x v="2720"/>
    <n v="1.1899999999999999E-2"/>
    <x v="4338"/>
    <n v="9.2000000000000054E-2"/>
    <n v="1.3170444000000008"/>
    <n v="8"/>
    <n v="471.59999999999997"/>
    <x v="44"/>
    <x v="8"/>
    <x v="10"/>
  </r>
  <r>
    <x v="2"/>
    <x v="222"/>
    <x v="0"/>
    <x v="0"/>
    <s v="-1.898575"/>
    <x v="2"/>
    <x v="0"/>
    <x v="1"/>
    <x v="2509"/>
    <n v="1.3600000000000001E-2"/>
    <x v="4339"/>
    <n v="1.0234999999999996"/>
    <n v="18.248595599999998"/>
    <n v="5"/>
    <n v="355.2"/>
    <x v="25"/>
    <x v="16"/>
    <x v="5"/>
  </r>
  <r>
    <x v="2"/>
    <x v="223"/>
    <x v="0"/>
    <x v="0"/>
    <s v="-1.898575"/>
    <x v="2"/>
    <x v="0"/>
    <x v="1"/>
    <x v="192"/>
    <n v="1.1599999999999999E-2"/>
    <x v="1563"/>
    <n v="0.13800000000000004"/>
    <n v="2.3291640000000009"/>
    <n v="5"/>
    <n v="351.59999999999997"/>
    <x v="34"/>
    <x v="2"/>
    <x v="2"/>
  </r>
  <r>
    <x v="2"/>
    <x v="224"/>
    <x v="0"/>
    <x v="0"/>
    <s v="-1.898575"/>
    <x v="2"/>
    <x v="0"/>
    <x v="1"/>
    <x v="3473"/>
    <n v="1.5299999999999999E-2"/>
    <x v="4340"/>
    <n v="0.31050000000000005"/>
    <n v="3.8622784500000007"/>
    <n v="8"/>
    <n v="368.4"/>
    <x v="52"/>
    <x v="17"/>
    <x v="0"/>
  </r>
  <r>
    <x v="2"/>
    <x v="225"/>
    <x v="0"/>
    <x v="0"/>
    <s v="-1.898575"/>
    <x v="2"/>
    <x v="0"/>
    <x v="1"/>
    <x v="3474"/>
    <n v="1.4499999999999999E-2"/>
    <x v="4341"/>
    <n v="0.54049999999999976"/>
    <n v="7.5629462499999969"/>
    <n v="7"/>
    <n v="361.2"/>
    <x v="22"/>
    <x v="4"/>
    <x v="6"/>
  </r>
  <r>
    <x v="2"/>
    <x v="226"/>
    <x v="0"/>
    <x v="0"/>
    <s v="-1.898575"/>
    <x v="2"/>
    <x v="0"/>
    <x v="1"/>
    <x v="550"/>
    <n v="1.0999999999999999E-2"/>
    <x v="4342"/>
    <n v="0.93149999999999977"/>
    <n v="16.271441999999997"/>
    <n v="5"/>
    <n v="330"/>
    <x v="71"/>
    <x v="17"/>
    <x v="5"/>
  </r>
  <r>
    <x v="2"/>
    <x v="227"/>
    <x v="0"/>
    <x v="0"/>
    <s v="-1.898575"/>
    <x v="2"/>
    <x v="0"/>
    <x v="1"/>
    <x v="1013"/>
    <n v="1.0699999999999999E-2"/>
    <x v="4343"/>
    <n v="0.48299999999999987"/>
    <n v="5.1887723999999977"/>
    <n v="6"/>
    <n v="331.2"/>
    <x v="5"/>
    <x v="2"/>
    <x v="5"/>
  </r>
  <r>
    <x v="2"/>
    <x v="228"/>
    <x v="0"/>
    <x v="0"/>
    <s v="-1.898575"/>
    <x v="2"/>
    <x v="0"/>
    <x v="1"/>
    <x v="1007"/>
    <n v="1.1899999999999999E-2"/>
    <x v="4344"/>
    <n v="1.2419999999999998"/>
    <n v="24.564027599999996"/>
    <n v="4"/>
    <n v="266.39999999999998"/>
    <x v="15"/>
    <x v="17"/>
    <x v="1"/>
  </r>
  <r>
    <x v="2"/>
    <x v="229"/>
    <x v="0"/>
    <x v="0"/>
    <s v="-1.898575"/>
    <x v="2"/>
    <x v="0"/>
    <x v="1"/>
    <x v="2371"/>
    <n v="1.1299999999999998E-2"/>
    <x v="4345"/>
    <n v="0.73599999999999965"/>
    <n v="9.2150143999999941"/>
    <n v="9"/>
    <n v="327.59999999999997"/>
    <x v="11"/>
    <x v="16"/>
    <x v="2"/>
  </r>
  <r>
    <x v="2"/>
    <x v="230"/>
    <x v="0"/>
    <x v="0"/>
    <s v="-1.898575"/>
    <x v="2"/>
    <x v="0"/>
    <x v="1"/>
    <x v="1418"/>
    <n v="1.0199999999999999E-2"/>
    <x v="4346"/>
    <n v="1.1844999999999997"/>
    <n v="17.651655899999994"/>
    <n v="6"/>
    <n v="237.6"/>
    <x v="67"/>
    <x v="14"/>
    <x v="4"/>
  </r>
  <r>
    <x v="2"/>
    <x v="231"/>
    <x v="0"/>
    <x v="0"/>
    <s v="-1.898575"/>
    <x v="2"/>
    <x v="0"/>
    <x v="1"/>
    <x v="3475"/>
    <n v="1.4099999999999998E-2"/>
    <x v="4347"/>
    <n v="1.4029999999999996"/>
    <n v="12.878277299999993"/>
    <n v="6"/>
    <n v="492"/>
    <x v="21"/>
    <x v="4"/>
    <x v="4"/>
  </r>
  <r>
    <x v="2"/>
    <x v="232"/>
    <x v="0"/>
    <x v="0"/>
    <s v="-1.898575"/>
    <x v="2"/>
    <x v="0"/>
    <x v="1"/>
    <x v="3476"/>
    <n v="1.5099999999999999E-2"/>
    <x v="4348"/>
    <n v="0.59799999999999975"/>
    <n v="6.2937705999999967"/>
    <n v="4"/>
    <n v="237.6"/>
    <x v="9"/>
    <x v="19"/>
    <x v="3"/>
  </r>
  <r>
    <x v="2"/>
    <x v="233"/>
    <x v="0"/>
    <x v="0"/>
    <s v="-1.898575"/>
    <x v="2"/>
    <x v="0"/>
    <x v="1"/>
    <x v="1288"/>
    <n v="1.1599999999999999E-2"/>
    <x v="4349"/>
    <n v="0.52899999999999969"/>
    <n v="8.1736847999999949"/>
    <n v="6"/>
    <n v="514.79999999999995"/>
    <x v="46"/>
    <x v="2"/>
    <x v="4"/>
  </r>
  <r>
    <x v="2"/>
    <x v="234"/>
    <x v="0"/>
    <x v="0"/>
    <s v="-1.898575"/>
    <x v="2"/>
    <x v="0"/>
    <x v="1"/>
    <x v="3477"/>
    <n v="1.52E-2"/>
    <x v="4350"/>
    <n v="1.1384999999999996"/>
    <n v="15.055523999999995"/>
    <n v="6"/>
    <n v="458.4"/>
    <x v="50"/>
    <x v="6"/>
    <x v="4"/>
  </r>
  <r>
    <x v="2"/>
    <x v="235"/>
    <x v="0"/>
    <x v="0"/>
    <s v="-1.898575"/>
    <x v="2"/>
    <x v="0"/>
    <x v="1"/>
    <x v="1667"/>
    <n v="1.4200000000000001E-2"/>
    <x v="4351"/>
    <n v="0.34499999999999997"/>
    <n v="4.8794040000000001"/>
    <n v="5"/>
    <n v="220.79999999999998"/>
    <x v="55"/>
    <x v="2"/>
    <x v="2"/>
  </r>
  <r>
    <x v="2"/>
    <x v="236"/>
    <x v="0"/>
    <x v="0"/>
    <s v="-1.898575"/>
    <x v="2"/>
    <x v="0"/>
    <x v="1"/>
    <x v="3478"/>
    <n v="1.0599999999999998E-2"/>
    <x v="4352"/>
    <n v="1.0924999999999996"/>
    <n v="13.479701999999993"/>
    <n v="6"/>
    <n v="435.59999999999997"/>
    <x v="4"/>
    <x v="0"/>
    <x v="1"/>
  </r>
  <r>
    <x v="2"/>
    <x v="237"/>
    <x v="0"/>
    <x v="0"/>
    <s v="-1.898575"/>
    <x v="2"/>
    <x v="0"/>
    <x v="1"/>
    <x v="1465"/>
    <n v="9.499999999999998E-3"/>
    <x v="4353"/>
    <n v="1.3799999999999997"/>
    <n v="10.645319999999996"/>
    <n v="5"/>
    <n v="354"/>
    <x v="9"/>
    <x v="11"/>
    <x v="0"/>
  </r>
  <r>
    <x v="2"/>
    <x v="238"/>
    <x v="0"/>
    <x v="0"/>
    <s v="-1.898575"/>
    <x v="2"/>
    <x v="0"/>
    <x v="1"/>
    <x v="1678"/>
    <n v="1.4199999999999999E-2"/>
    <x v="4354"/>
    <n v="0.12650000000000003"/>
    <n v="2.5184126000000004"/>
    <n v="6"/>
    <n v="507.59999999999997"/>
    <x v="67"/>
    <x v="0"/>
    <x v="0"/>
  </r>
  <r>
    <x v="2"/>
    <x v="239"/>
    <x v="0"/>
    <x v="0"/>
    <s v="-1.898575"/>
    <x v="2"/>
    <x v="0"/>
    <x v="1"/>
    <x v="964"/>
    <n v="1.0299999999999997E-2"/>
    <x v="4355"/>
    <n v="1.0924999999999996"/>
    <n v="11.466552249999991"/>
    <n v="3"/>
    <n v="294"/>
    <x v="28"/>
    <x v="3"/>
    <x v="5"/>
  </r>
  <r>
    <x v="2"/>
    <x v="240"/>
    <x v="0"/>
    <x v="0"/>
    <s v="-1.898575"/>
    <x v="2"/>
    <x v="0"/>
    <x v="1"/>
    <x v="3479"/>
    <n v="1.4799999999999997E-2"/>
    <x v="4356"/>
    <n v="1.2764999999999997"/>
    <n v="16.322860799999994"/>
    <n v="5"/>
    <n v="177.6"/>
    <x v="62"/>
    <x v="4"/>
    <x v="0"/>
  </r>
  <r>
    <x v="2"/>
    <x v="241"/>
    <x v="0"/>
    <x v="0"/>
    <s v="-1.898575"/>
    <x v="2"/>
    <x v="0"/>
    <x v="1"/>
    <x v="3480"/>
    <n v="8.199999999999999E-3"/>
    <x v="4357"/>
    <n v="0.70149999999999968"/>
    <n v="5.441675799999997"/>
    <n v="4"/>
    <n v="366"/>
    <x v="38"/>
    <x v="2"/>
    <x v="3"/>
  </r>
  <r>
    <x v="2"/>
    <x v="242"/>
    <x v="0"/>
    <x v="0"/>
    <s v="-1.898575"/>
    <x v="2"/>
    <x v="0"/>
    <x v="1"/>
    <x v="780"/>
    <n v="1.3899999999999999E-2"/>
    <x v="4358"/>
    <n v="1.4259999999999997"/>
    <n v="13.855158599999996"/>
    <n v="3"/>
    <n v="244.79999999999998"/>
    <x v="79"/>
    <x v="11"/>
    <x v="1"/>
  </r>
  <r>
    <x v="2"/>
    <x v="243"/>
    <x v="0"/>
    <x v="0"/>
    <s v="-1.898575"/>
    <x v="2"/>
    <x v="0"/>
    <x v="1"/>
    <x v="2381"/>
    <n v="7.2000000000000007E-3"/>
    <x v="4359"/>
    <n v="0.10350000000000006"/>
    <n v="0.86890320000000065"/>
    <n v="4"/>
    <n v="124.8"/>
    <x v="45"/>
    <x v="16"/>
    <x v="2"/>
  </r>
  <r>
    <x v="2"/>
    <x v="244"/>
    <x v="0"/>
    <x v="0"/>
    <s v="-1.898575"/>
    <x v="2"/>
    <x v="0"/>
    <x v="1"/>
    <x v="3481"/>
    <n v="1.34E-2"/>
    <x v="4360"/>
    <n v="0.26450000000000001"/>
    <n v="5.8870823000000003"/>
    <n v="9"/>
    <n v="548.4"/>
    <x v="46"/>
    <x v="10"/>
    <x v="4"/>
  </r>
  <r>
    <x v="2"/>
    <x v="245"/>
    <x v="0"/>
    <x v="0"/>
    <s v="-1.898575"/>
    <x v="2"/>
    <x v="0"/>
    <x v="1"/>
    <x v="1501"/>
    <n v="7.4999999999999989E-3"/>
    <x v="4361"/>
    <n v="1.0464999999999995"/>
    <n v="10.101341249999994"/>
    <n v="3"/>
    <n v="150"/>
    <x v="45"/>
    <x v="27"/>
    <x v="5"/>
  </r>
  <r>
    <x v="2"/>
    <x v="246"/>
    <x v="0"/>
    <x v="0"/>
    <s v="-1.898575"/>
    <x v="2"/>
    <x v="0"/>
    <x v="1"/>
    <x v="1462"/>
    <n v="1.2900000000000002E-2"/>
    <x v="4362"/>
    <n v="0.94299999999999973"/>
    <n v="15.291027899999998"/>
    <n v="4"/>
    <n v="178.79999999999998"/>
    <x v="9"/>
    <x v="0"/>
    <x v="2"/>
  </r>
  <r>
    <x v="2"/>
    <x v="247"/>
    <x v="0"/>
    <x v="0"/>
    <s v="-1.898575"/>
    <x v="2"/>
    <x v="0"/>
    <x v="1"/>
    <x v="1311"/>
    <n v="7.1000000000000004E-3"/>
    <x v="4363"/>
    <n v="0.12650000000000003"/>
    <n v="1.0238910000000003"/>
    <n v="5"/>
    <n v="273.59999999999997"/>
    <x v="56"/>
    <x v="17"/>
    <x v="4"/>
  </r>
  <r>
    <x v="2"/>
    <x v="248"/>
    <x v="0"/>
    <x v="0"/>
    <s v="-1.898575"/>
    <x v="2"/>
    <x v="0"/>
    <x v="1"/>
    <x v="2297"/>
    <n v="1.32E-2"/>
    <x v="4364"/>
    <n v="0.27600000000000002"/>
    <n v="6.3537408000000006"/>
    <n v="6"/>
    <n v="370.8"/>
    <x v="58"/>
    <x v="0"/>
    <x v="4"/>
  </r>
  <r>
    <x v="2"/>
    <x v="249"/>
    <x v="0"/>
    <x v="0"/>
    <s v="-1.898575"/>
    <x v="2"/>
    <x v="0"/>
    <x v="1"/>
    <x v="3482"/>
    <n v="1.2399999999999998E-2"/>
    <x v="4365"/>
    <n v="1.2994999999999994"/>
    <n v="26.732794199999983"/>
    <n v="7"/>
    <n v="622.79999999999995"/>
    <x v="44"/>
    <x v="2"/>
    <x v="8"/>
  </r>
  <r>
    <x v="2"/>
    <x v="250"/>
    <x v="0"/>
    <x v="0"/>
    <s v="-1.898575"/>
    <x v="2"/>
    <x v="0"/>
    <x v="1"/>
    <x v="3483"/>
    <n v="1.3299999999999999E-2"/>
    <x v="4366"/>
    <n v="6.900000000000002E-2"/>
    <n v="0.85437870000000016"/>
    <n v="6"/>
    <n v="206.4"/>
    <x v="51"/>
    <x v="3"/>
    <x v="2"/>
  </r>
  <r>
    <x v="2"/>
    <x v="251"/>
    <x v="0"/>
    <x v="0"/>
    <s v="-1.898575"/>
    <x v="2"/>
    <x v="0"/>
    <x v="1"/>
    <x v="2373"/>
    <n v="1.09E-2"/>
    <x v="4367"/>
    <n v="0.48299999999999987"/>
    <n v="4.8856415999999987"/>
    <n v="5"/>
    <n v="226.79999999999998"/>
    <x v="50"/>
    <x v="2"/>
    <x v="3"/>
  </r>
  <r>
    <x v="2"/>
    <x v="252"/>
    <x v="0"/>
    <x v="0"/>
    <s v="-1.898575"/>
    <x v="2"/>
    <x v="0"/>
    <x v="1"/>
    <x v="3281"/>
    <n v="1.8099999999999998E-2"/>
    <x v="4368"/>
    <n v="0.82799999999999963"/>
    <n v="22.854869999999988"/>
    <n v="8"/>
    <n v="565.19999999999993"/>
    <x v="28"/>
    <x v="11"/>
    <x v="4"/>
  </r>
  <r>
    <x v="2"/>
    <x v="253"/>
    <x v="0"/>
    <x v="0"/>
    <s v="-1.898575"/>
    <x v="2"/>
    <x v="0"/>
    <x v="1"/>
    <x v="3484"/>
    <n v="9.9999999999999985E-3"/>
    <x v="4369"/>
    <n v="5.7500000000000016E-2"/>
    <n v="0.48875000000000002"/>
    <n v="8"/>
    <n v="372"/>
    <x v="20"/>
    <x v="7"/>
    <x v="4"/>
  </r>
  <r>
    <x v="2"/>
    <x v="254"/>
    <x v="0"/>
    <x v="0"/>
    <s v="-1.898575"/>
    <x v="2"/>
    <x v="0"/>
    <x v="1"/>
    <x v="3485"/>
    <n v="6.2000000000000006E-3"/>
    <x v="4370"/>
    <n v="1.3109999999999995"/>
    <n v="10.916172599999998"/>
    <n v="5"/>
    <n v="470.4"/>
    <x v="2"/>
    <x v="5"/>
    <x v="13"/>
  </r>
  <r>
    <x v="2"/>
    <x v="255"/>
    <x v="0"/>
    <x v="0"/>
    <s v="-1.898575"/>
    <x v="2"/>
    <x v="0"/>
    <x v="1"/>
    <x v="1750"/>
    <n v="1.4E-2"/>
    <x v="4371"/>
    <n v="0.50599999999999978"/>
    <n v="8.1465999999999976"/>
    <n v="7"/>
    <n v="406.8"/>
    <x v="55"/>
    <x v="6"/>
    <x v="7"/>
  </r>
  <r>
    <x v="2"/>
    <x v="256"/>
    <x v="0"/>
    <x v="0"/>
    <s v="-1.898575"/>
    <x v="2"/>
    <x v="0"/>
    <x v="1"/>
    <x v="3486"/>
    <n v="8.8000000000000005E-3"/>
    <x v="4372"/>
    <n v="0.14950000000000005"/>
    <n v="1.3498056000000005"/>
    <n v="4"/>
    <n v="316.8"/>
    <x v="26"/>
    <x v="17"/>
    <x v="5"/>
  </r>
  <r>
    <x v="2"/>
    <x v="257"/>
    <x v="0"/>
    <x v="0"/>
    <s v="-1.898575"/>
    <x v="2"/>
    <x v="0"/>
    <x v="1"/>
    <x v="1427"/>
    <n v="1.1099999999999999E-2"/>
    <x v="4373"/>
    <n v="0.13800000000000004"/>
    <n v="1.5486498000000004"/>
    <n v="6"/>
    <n v="486"/>
    <x v="49"/>
    <x v="9"/>
    <x v="5"/>
  </r>
  <r>
    <x v="2"/>
    <x v="258"/>
    <x v="0"/>
    <x v="0"/>
    <s v="-1.898575"/>
    <x v="2"/>
    <x v="0"/>
    <x v="1"/>
    <x v="3487"/>
    <n v="1.0899999999999998E-2"/>
    <x v="4374"/>
    <n v="4.6000000000000006E-2"/>
    <n v="0.7701503999999999"/>
    <n v="8"/>
    <n v="606"/>
    <x v="35"/>
    <x v="9"/>
    <x v="3"/>
  </r>
  <r>
    <x v="2"/>
    <x v="259"/>
    <x v="0"/>
    <x v="0"/>
    <s v="-1.898575"/>
    <x v="2"/>
    <x v="0"/>
    <x v="1"/>
    <x v="2523"/>
    <n v="9.3999999999999986E-3"/>
    <x v="4375"/>
    <n v="1.0579999999999996"/>
    <n v="12.879033999999994"/>
    <n v="4"/>
    <n v="262.8"/>
    <x v="60"/>
    <x v="16"/>
    <x v="5"/>
  </r>
  <r>
    <x v="2"/>
    <x v="260"/>
    <x v="0"/>
    <x v="0"/>
    <s v="-1.898575"/>
    <x v="2"/>
    <x v="0"/>
    <x v="1"/>
    <x v="1362"/>
    <n v="1.1099999999999999E-2"/>
    <x v="4376"/>
    <n v="0.55199999999999971"/>
    <n v="8.5780799999999946"/>
    <n v="7"/>
    <n v="470.4"/>
    <x v="69"/>
    <x v="6"/>
    <x v="4"/>
  </r>
  <r>
    <x v="2"/>
    <x v="261"/>
    <x v="0"/>
    <x v="0"/>
    <s v="-1.898575"/>
    <x v="2"/>
    <x v="0"/>
    <x v="1"/>
    <x v="2073"/>
    <n v="8.7999999999999988E-3"/>
    <x v="4377"/>
    <n v="0.63249999999999973"/>
    <n v="9.3286159999999949"/>
    <n v="8"/>
    <n v="350.4"/>
    <x v="17"/>
    <x v="16"/>
    <x v="8"/>
  </r>
  <r>
    <x v="2"/>
    <x v="262"/>
    <x v="0"/>
    <x v="0"/>
    <s v="-1.898575"/>
    <x v="2"/>
    <x v="0"/>
    <x v="1"/>
    <x v="3488"/>
    <n v="9.2999999999999992E-3"/>
    <x v="4378"/>
    <n v="0.21850000000000006"/>
    <n v="1.4590119000000004"/>
    <n v="7"/>
    <n v="438"/>
    <x v="13"/>
    <x v="16"/>
    <x v="8"/>
  </r>
  <r>
    <x v="2"/>
    <x v="263"/>
    <x v="0"/>
    <x v="0"/>
    <s v="-1.898575"/>
    <x v="2"/>
    <x v="0"/>
    <x v="1"/>
    <x v="3489"/>
    <n v="1.4999999999999999E-2"/>
    <x v="4379"/>
    <n v="0.37949999999999995"/>
    <n v="6.381292499999998"/>
    <n v="6"/>
    <n v="308.39999999999998"/>
    <x v="79"/>
    <x v="16"/>
    <x v="7"/>
  </r>
  <r>
    <x v="2"/>
    <x v="264"/>
    <x v="0"/>
    <x v="0"/>
    <s v="-1.898575"/>
    <x v="2"/>
    <x v="0"/>
    <x v="1"/>
    <x v="1243"/>
    <n v="7.2000000000000015E-3"/>
    <x v="4380"/>
    <n v="0.83949999999999969"/>
    <n v="9.5743295999999987"/>
    <n v="9"/>
    <n v="657.6"/>
    <x v="28"/>
    <x v="4"/>
    <x v="3"/>
  </r>
  <r>
    <x v="2"/>
    <x v="265"/>
    <x v="0"/>
    <x v="0"/>
    <s v="-1.898575"/>
    <x v="2"/>
    <x v="0"/>
    <x v="1"/>
    <x v="3490"/>
    <n v="1.0400000000000001E-2"/>
    <x v="4381"/>
    <n v="0.14950000000000005"/>
    <n v="1.4599572000000007"/>
    <n v="5"/>
    <n v="207.6"/>
    <x v="64"/>
    <x v="16"/>
    <x v="2"/>
  </r>
  <r>
    <x v="2"/>
    <x v="266"/>
    <x v="0"/>
    <x v="0"/>
    <s v="-1.898575"/>
    <x v="2"/>
    <x v="0"/>
    <x v="1"/>
    <x v="3491"/>
    <n v="9.6999999999999968E-3"/>
    <x v="4382"/>
    <n v="0.34500000000000003"/>
    <n v="4.1931644999999991"/>
    <n v="3"/>
    <n v="159.6"/>
    <x v="5"/>
    <x v="16"/>
    <x v="4"/>
  </r>
  <r>
    <x v="2"/>
    <x v="267"/>
    <x v="0"/>
    <x v="0"/>
    <s v="-1.898575"/>
    <x v="2"/>
    <x v="0"/>
    <x v="1"/>
    <x v="3271"/>
    <n v="1.5000000000000003E-2"/>
    <x v="4383"/>
    <n v="1.4259999999999997"/>
    <n v="34.972650000000002"/>
    <n v="4"/>
    <n v="93.6"/>
    <x v="33"/>
    <x v="6"/>
    <x v="2"/>
  </r>
  <r>
    <x v="2"/>
    <x v="268"/>
    <x v="0"/>
    <x v="0"/>
    <s v="-1.898575"/>
    <x v="2"/>
    <x v="0"/>
    <x v="1"/>
    <x v="773"/>
    <n v="1.17E-2"/>
    <x v="4384"/>
    <n v="1.2764999999999997"/>
    <n v="20.670109199999999"/>
    <n v="9"/>
    <n v="523.19999999999993"/>
    <x v="4"/>
    <x v="14"/>
    <x v="3"/>
  </r>
  <r>
    <x v="2"/>
    <x v="269"/>
    <x v="0"/>
    <x v="0"/>
    <s v="-1.898575"/>
    <x v="2"/>
    <x v="0"/>
    <x v="1"/>
    <x v="3492"/>
    <n v="1.3800000000000003E-2"/>
    <x v="4385"/>
    <n v="0.55199999999999971"/>
    <n v="5.4999071999999991"/>
    <n v="4"/>
    <n v="262.8"/>
    <x v="24"/>
    <x v="5"/>
    <x v="6"/>
  </r>
  <r>
    <x v="2"/>
    <x v="270"/>
    <x v="0"/>
    <x v="0"/>
    <s v="-1.898575"/>
    <x v="2"/>
    <x v="0"/>
    <x v="1"/>
    <x v="3493"/>
    <n v="9.7999999999999997E-3"/>
    <x v="4386"/>
    <n v="0.31050000000000005"/>
    <n v="2.8390257000000005"/>
    <n v="8"/>
    <n v="304.8"/>
    <x v="77"/>
    <x v="16"/>
    <x v="3"/>
  </r>
  <r>
    <x v="2"/>
    <x v="271"/>
    <x v="0"/>
    <x v="0"/>
    <s v="-1.898575"/>
    <x v="2"/>
    <x v="0"/>
    <x v="1"/>
    <x v="2312"/>
    <n v="1.01E-2"/>
    <x v="4387"/>
    <n v="0.71299999999999963"/>
    <n v="7.4893519999999958"/>
    <n v="6"/>
    <n v="384"/>
    <x v="56"/>
    <x v="17"/>
    <x v="4"/>
  </r>
  <r>
    <x v="2"/>
    <x v="272"/>
    <x v="0"/>
    <x v="0"/>
    <s v="-1.898575"/>
    <x v="2"/>
    <x v="0"/>
    <x v="1"/>
    <x v="3494"/>
    <n v="1.2899999999999998E-2"/>
    <x v="4388"/>
    <n v="1.3339999999999996"/>
    <n v="21.200995199999991"/>
    <n v="9"/>
    <n v="410.4"/>
    <x v="2"/>
    <x v="16"/>
    <x v="8"/>
  </r>
  <r>
    <x v="2"/>
    <x v="273"/>
    <x v="0"/>
    <x v="0"/>
    <s v="-1.898575"/>
    <x v="2"/>
    <x v="0"/>
    <x v="1"/>
    <x v="3495"/>
    <n v="1.38E-2"/>
    <x v="4389"/>
    <n v="0.33350000000000007"/>
    <n v="3.8935458000000005"/>
    <n v="6"/>
    <n v="255.6"/>
    <x v="60"/>
    <x v="2"/>
    <x v="4"/>
  </r>
  <r>
    <x v="2"/>
    <x v="274"/>
    <x v="0"/>
    <x v="0"/>
    <s v="-1.898575"/>
    <x v="2"/>
    <x v="0"/>
    <x v="1"/>
    <x v="3496"/>
    <n v="9.499999999999998E-3"/>
    <x v="4390"/>
    <n v="0.65549999999999964"/>
    <n v="4.8572549999999959"/>
    <n v="6"/>
    <n v="225.6"/>
    <x v="46"/>
    <x v="5"/>
    <x v="2"/>
  </r>
  <r>
    <x v="0"/>
    <x v="0"/>
    <x v="1"/>
    <x v="1"/>
    <s v="-0.12776"/>
    <x v="2"/>
    <x v="0"/>
    <x v="1"/>
    <x v="3497"/>
    <n v="1.3600000000000001E-2"/>
    <x v="4391"/>
    <n v="0.67849999999999966"/>
    <n v="9.4509079199999952"/>
    <n v="5"/>
    <n v="240"/>
    <x v="52"/>
    <x v="19"/>
    <x v="4"/>
  </r>
  <r>
    <x v="0"/>
    <x v="1"/>
    <x v="1"/>
    <x v="1"/>
    <s v="-0.12776"/>
    <x v="2"/>
    <x v="0"/>
    <x v="1"/>
    <x v="1525"/>
    <n v="1.0699999999999998E-2"/>
    <x v="4392"/>
    <n v="8.0500000000000002E-2"/>
    <n v="1.0634227099999998"/>
    <n v="5"/>
    <n v="273.59999999999997"/>
    <x v="45"/>
    <x v="23"/>
    <x v="8"/>
  </r>
  <r>
    <x v="0"/>
    <x v="2"/>
    <x v="1"/>
    <x v="1"/>
    <s v="-0.12776"/>
    <x v="2"/>
    <x v="0"/>
    <x v="1"/>
    <x v="3498"/>
    <n v="1.1199999999999998E-2"/>
    <x v="4393"/>
    <n v="0.40249999999999986"/>
    <n v="4.2239959999999979"/>
    <n v="4"/>
    <n v="81.599999999999994"/>
    <x v="78"/>
    <x v="6"/>
    <x v="4"/>
  </r>
  <r>
    <x v="0"/>
    <x v="3"/>
    <x v="1"/>
    <x v="1"/>
    <s v="-0.12776"/>
    <x v="2"/>
    <x v="0"/>
    <x v="1"/>
    <x v="3499"/>
    <n v="1.5199999999999998E-2"/>
    <x v="4394"/>
    <n v="0.63249999999999973"/>
    <n v="10.333127199999996"/>
    <n v="3"/>
    <n v="58.8"/>
    <x v="42"/>
    <x v="16"/>
    <x v="3"/>
  </r>
  <r>
    <x v="0"/>
    <x v="4"/>
    <x v="1"/>
    <x v="1"/>
    <s v="-0.12776"/>
    <x v="2"/>
    <x v="0"/>
    <x v="1"/>
    <x v="1511"/>
    <n v="8.5000000000000006E-3"/>
    <x v="4395"/>
    <n v="0.67849999999999966"/>
    <n v="7.7488770999999979"/>
    <n v="2"/>
    <n v="75.599999999999994"/>
    <x v="61"/>
    <x v="10"/>
    <x v="3"/>
  </r>
  <r>
    <x v="0"/>
    <x v="5"/>
    <x v="1"/>
    <x v="1"/>
    <s v="-0.12776"/>
    <x v="2"/>
    <x v="0"/>
    <x v="1"/>
    <x v="3500"/>
    <n v="1.4500000000000001E-2"/>
    <x v="4396"/>
    <n v="4.5999999999999874E-2"/>
    <n v="0.59643139999999839"/>
    <n v="2"/>
    <n v="55.199999999999996"/>
    <x v="64"/>
    <x v="17"/>
    <x v="8"/>
  </r>
  <r>
    <x v="0"/>
    <x v="6"/>
    <x v="1"/>
    <x v="1"/>
    <s v="-0.12776"/>
    <x v="2"/>
    <x v="0"/>
    <x v="1"/>
    <x v="3501"/>
    <n v="1.0499999999999999E-2"/>
    <x v="4397"/>
    <n v="1.2764999999999995"/>
    <n v="15.478073099999992"/>
    <n v="5"/>
    <n v="259.2"/>
    <x v="32"/>
    <x v="16"/>
    <x v="0"/>
  </r>
  <r>
    <x v="0"/>
    <x v="7"/>
    <x v="1"/>
    <x v="1"/>
    <s v="-0.12776"/>
    <x v="2"/>
    <x v="0"/>
    <x v="1"/>
    <x v="788"/>
    <n v="6.9999999999999993E-3"/>
    <x v="4398"/>
    <n v="0.60949999999999971"/>
    <n v="4.0156297999999984"/>
    <n v="4"/>
    <n v="187.2"/>
    <x v="4"/>
    <x v="11"/>
    <x v="8"/>
  </r>
  <r>
    <x v="0"/>
    <x v="8"/>
    <x v="1"/>
    <x v="1"/>
    <s v="-0.12776"/>
    <x v="2"/>
    <x v="0"/>
    <x v="1"/>
    <x v="3502"/>
    <n v="6.7999999999999996E-3"/>
    <x v="4399"/>
    <n v="0.81649999999999978"/>
    <n v="3.8576685599999996"/>
    <n v="3"/>
    <n v="79.2"/>
    <x v="12"/>
    <x v="2"/>
    <x v="0"/>
  </r>
  <r>
    <x v="0"/>
    <x v="9"/>
    <x v="1"/>
    <x v="1"/>
    <s v="-0.12776"/>
    <x v="2"/>
    <x v="0"/>
    <x v="1"/>
    <x v="3503"/>
    <n v="8.5999999999999965E-3"/>
    <x v="4400"/>
    <n v="1.1154999999999997"/>
    <n v="10.086395619999994"/>
    <n v="4"/>
    <n v="248.39999999999998"/>
    <x v="56"/>
    <x v="8"/>
    <x v="6"/>
  </r>
  <r>
    <x v="0"/>
    <x v="10"/>
    <x v="1"/>
    <x v="1"/>
    <s v="-0.12776"/>
    <x v="2"/>
    <x v="0"/>
    <x v="1"/>
    <x v="88"/>
    <n v="1.6499999999999997E-2"/>
    <x v="4401"/>
    <n v="0.88549999999999962"/>
    <n v="15.808831499999991"/>
    <n v="3"/>
    <n v="60"/>
    <x v="55"/>
    <x v="1"/>
    <x v="1"/>
  </r>
  <r>
    <x v="0"/>
    <x v="11"/>
    <x v="1"/>
    <x v="1"/>
    <s v="-0.12776"/>
    <x v="2"/>
    <x v="0"/>
    <x v="1"/>
    <x v="272"/>
    <n v="1.4800000000000001E-2"/>
    <x v="4402"/>
    <n v="0.8394999999999998"/>
    <n v="15.968095919999998"/>
    <n v="6"/>
    <n v="244.79999999999998"/>
    <x v="11"/>
    <x v="19"/>
    <x v="0"/>
  </r>
  <r>
    <x v="0"/>
    <x v="12"/>
    <x v="1"/>
    <x v="1"/>
    <s v="-0.12776"/>
    <x v="2"/>
    <x v="0"/>
    <x v="1"/>
    <x v="1454"/>
    <n v="9.7999999999999997E-3"/>
    <x v="4403"/>
    <n v="0.75899999999999967"/>
    <n v="9.744041999999995"/>
    <n v="5"/>
    <n v="244.79999999999998"/>
    <x v="3"/>
    <x v="9"/>
    <x v="2"/>
  </r>
  <r>
    <x v="0"/>
    <x v="13"/>
    <x v="1"/>
    <x v="1"/>
    <s v="-0.12776"/>
    <x v="2"/>
    <x v="0"/>
    <x v="1"/>
    <x v="3504"/>
    <n v="9.1999999999999998E-3"/>
    <x v="4404"/>
    <n v="0.40249999999999975"/>
    <n v="3.8844469999999975"/>
    <n v="4"/>
    <n v="115.19999999999999"/>
    <x v="13"/>
    <x v="1"/>
    <x v="8"/>
  </r>
  <r>
    <x v="0"/>
    <x v="14"/>
    <x v="1"/>
    <x v="1"/>
    <s v="-0.12776"/>
    <x v="2"/>
    <x v="0"/>
    <x v="1"/>
    <x v="1012"/>
    <n v="1.1900000000000001E-2"/>
    <x v="4405"/>
    <n v="0.31049999999999989"/>
    <n v="4.4006854499999983"/>
    <n v="6"/>
    <n v="252"/>
    <x v="9"/>
    <x v="23"/>
    <x v="1"/>
  </r>
  <r>
    <x v="0"/>
    <x v="15"/>
    <x v="1"/>
    <x v="1"/>
    <s v="-0.12776"/>
    <x v="2"/>
    <x v="0"/>
    <x v="1"/>
    <x v="3505"/>
    <n v="1.2699999999999999E-2"/>
    <x v="4406"/>
    <n v="1.2189999999999994"/>
    <n v="17.187339259999991"/>
    <n v="6"/>
    <n v="372"/>
    <x v="34"/>
    <x v="8"/>
    <x v="10"/>
  </r>
  <r>
    <x v="0"/>
    <x v="16"/>
    <x v="1"/>
    <x v="1"/>
    <s v="-0.12776"/>
    <x v="2"/>
    <x v="0"/>
    <x v="1"/>
    <x v="3506"/>
    <n v="1.67E-2"/>
    <x v="4407"/>
    <n v="0.62099999999999977"/>
    <n v="15.444046439999994"/>
    <n v="2"/>
    <n v="57.599999999999994"/>
    <x v="71"/>
    <x v="6"/>
    <x v="8"/>
  </r>
  <r>
    <x v="0"/>
    <x v="17"/>
    <x v="1"/>
    <x v="1"/>
    <s v="-0.12776"/>
    <x v="2"/>
    <x v="0"/>
    <x v="1"/>
    <x v="3507"/>
    <n v="1.0899999999999996E-2"/>
    <x v="4408"/>
    <n v="1.0579999999999996"/>
    <n v="11.421490879999993"/>
    <n v="6"/>
    <n v="186"/>
    <x v="35"/>
    <x v="23"/>
    <x v="0"/>
  </r>
  <r>
    <x v="0"/>
    <x v="18"/>
    <x v="1"/>
    <x v="1"/>
    <s v="-0.12776"/>
    <x v="2"/>
    <x v="0"/>
    <x v="1"/>
    <x v="3508"/>
    <n v="1.4999999999999999E-2"/>
    <x v="4409"/>
    <n v="0.80499999999999972"/>
    <n v="13.376684999999997"/>
    <n v="2"/>
    <n v="40.799999999999997"/>
    <x v="11"/>
    <x v="6"/>
    <x v="5"/>
  </r>
  <r>
    <x v="0"/>
    <x v="19"/>
    <x v="1"/>
    <x v="1"/>
    <s v="-0.12776"/>
    <x v="2"/>
    <x v="0"/>
    <x v="1"/>
    <x v="854"/>
    <n v="1.4200000000000001E-2"/>
    <x v="4410"/>
    <n v="1.0349999999999997"/>
    <n v="15.261364799999999"/>
    <n v="2"/>
    <n v="57.599999999999994"/>
    <x v="25"/>
    <x v="11"/>
    <x v="6"/>
  </r>
  <r>
    <x v="0"/>
    <x v="20"/>
    <x v="1"/>
    <x v="1"/>
    <s v="-0.12776"/>
    <x v="2"/>
    <x v="0"/>
    <x v="1"/>
    <x v="3509"/>
    <n v="1.4800000000000001E-2"/>
    <x v="4411"/>
    <n v="0.65549999999999964"/>
    <n v="15.555224759999993"/>
    <n v="4"/>
    <n v="88.8"/>
    <x v="11"/>
    <x v="7"/>
    <x v="4"/>
  </r>
  <r>
    <x v="0"/>
    <x v="21"/>
    <x v="1"/>
    <x v="1"/>
    <s v="-0.12776"/>
    <x v="2"/>
    <x v="0"/>
    <x v="1"/>
    <x v="3510"/>
    <n v="1.61E-2"/>
    <x v="4412"/>
    <n v="0.65549999999999964"/>
    <n v="7.8159591299999942"/>
    <n v="5"/>
    <n v="216"/>
    <x v="7"/>
    <x v="15"/>
    <x v="7"/>
  </r>
  <r>
    <x v="0"/>
    <x v="22"/>
    <x v="1"/>
    <x v="1"/>
    <s v="-0.12776"/>
    <x v="2"/>
    <x v="0"/>
    <x v="1"/>
    <x v="3470"/>
    <n v="1.2500000000000001E-2"/>
    <x v="4413"/>
    <n v="0.47149999999999975"/>
    <n v="6.0823499999999973"/>
    <n v="2"/>
    <n v="56.4"/>
    <x v="52"/>
    <x v="14"/>
    <x v="3"/>
  </r>
  <r>
    <x v="0"/>
    <x v="23"/>
    <x v="1"/>
    <x v="1"/>
    <s v="-0.12776"/>
    <x v="2"/>
    <x v="0"/>
    <x v="1"/>
    <x v="1822"/>
    <n v="1.0999999999999999E-2"/>
    <x v="4414"/>
    <n v="0.44849999999999973"/>
    <n v="4.4292962999999963"/>
    <n v="3"/>
    <n v="62.4"/>
    <x v="21"/>
    <x v="3"/>
    <x v="2"/>
  </r>
  <r>
    <x v="0"/>
    <x v="24"/>
    <x v="1"/>
    <x v="1"/>
    <s v="-0.12776"/>
    <x v="2"/>
    <x v="0"/>
    <x v="1"/>
    <x v="3511"/>
    <n v="9.8000000000000014E-3"/>
    <x v="4415"/>
    <n v="1.0349999999999995"/>
    <n v="7.6620221999999982"/>
    <n v="2"/>
    <n v="57.599999999999994"/>
    <x v="60"/>
    <x v="12"/>
    <x v="0"/>
  </r>
  <r>
    <x v="0"/>
    <x v="25"/>
    <x v="1"/>
    <x v="1"/>
    <s v="-0.12776"/>
    <x v="2"/>
    <x v="0"/>
    <x v="1"/>
    <x v="3512"/>
    <n v="9.0000000000000011E-3"/>
    <x v="4416"/>
    <n v="1.0464999999999998"/>
    <n v="13.2386436"/>
    <n v="2"/>
    <n v="51.6"/>
    <x v="4"/>
    <x v="23"/>
    <x v="3"/>
  </r>
  <r>
    <x v="0"/>
    <x v="26"/>
    <x v="1"/>
    <x v="1"/>
    <s v="-0.12776"/>
    <x v="2"/>
    <x v="0"/>
    <x v="1"/>
    <x v="3513"/>
    <n v="1.2899999999999998E-2"/>
    <x v="4417"/>
    <n v="0.49449999999999977"/>
    <n v="10.113345869999995"/>
    <n v="5"/>
    <n v="180"/>
    <x v="37"/>
    <x v="19"/>
    <x v="2"/>
  </r>
  <r>
    <x v="0"/>
    <x v="27"/>
    <x v="1"/>
    <x v="1"/>
    <s v="-0.12776"/>
    <x v="2"/>
    <x v="0"/>
    <x v="1"/>
    <x v="3514"/>
    <n v="1.47E-2"/>
    <x v="4418"/>
    <n v="0.94299999999999951"/>
    <n v="8.9077854599999942"/>
    <n v="6"/>
    <n v="198"/>
    <x v="71"/>
    <x v="14"/>
    <x v="6"/>
  </r>
  <r>
    <x v="0"/>
    <x v="28"/>
    <x v="1"/>
    <x v="1"/>
    <s v="-0.12776"/>
    <x v="2"/>
    <x v="0"/>
    <x v="1"/>
    <x v="3515"/>
    <n v="1.4499999999999999E-2"/>
    <x v="4419"/>
    <n v="1.1729999999999996"/>
    <n v="26.033210099999991"/>
    <n v="6"/>
    <n v="278.39999999999998"/>
    <x v="61"/>
    <x v="17"/>
    <x v="4"/>
  </r>
  <r>
    <x v="0"/>
    <x v="29"/>
    <x v="1"/>
    <x v="1"/>
    <s v="-0.12776"/>
    <x v="2"/>
    <x v="0"/>
    <x v="1"/>
    <x v="3516"/>
    <n v="1.2199999999999999E-2"/>
    <x v="4420"/>
    <n v="9.1999999999999998E-2"/>
    <n v="1.1363177600000001"/>
    <n v="4"/>
    <n v="147.6"/>
    <x v="79"/>
    <x v="17"/>
    <x v="4"/>
  </r>
  <r>
    <x v="0"/>
    <x v="30"/>
    <x v="1"/>
    <x v="1"/>
    <s v="-0.12776"/>
    <x v="2"/>
    <x v="0"/>
    <x v="1"/>
    <x v="3517"/>
    <n v="9.7999999999999997E-3"/>
    <x v="4421"/>
    <n v="0.56349999999999967"/>
    <n v="5.6217013999999965"/>
    <n v="3"/>
    <n v="69.599999999999994"/>
    <x v="63"/>
    <x v="0"/>
    <x v="8"/>
  </r>
  <r>
    <x v="0"/>
    <x v="31"/>
    <x v="1"/>
    <x v="1"/>
    <s v="-0.12776"/>
    <x v="2"/>
    <x v="0"/>
    <x v="1"/>
    <x v="3518"/>
    <n v="1.2399999999999998E-2"/>
    <x v="4422"/>
    <n v="1.2419999999999998"/>
    <n v="21.659685119999992"/>
    <n v="2"/>
    <n v="62.4"/>
    <x v="36"/>
    <x v="8"/>
    <x v="7"/>
  </r>
  <r>
    <x v="0"/>
    <x v="32"/>
    <x v="1"/>
    <x v="1"/>
    <s v="-0.12776"/>
    <x v="2"/>
    <x v="0"/>
    <x v="1"/>
    <x v="3519"/>
    <n v="1.6399999999999998E-2"/>
    <x v="4423"/>
    <n v="1.1614999999999998"/>
    <n v="25.167010319999992"/>
    <n v="3"/>
    <n v="86.399999999999991"/>
    <x v="16"/>
    <x v="10"/>
    <x v="1"/>
  </r>
  <r>
    <x v="0"/>
    <x v="33"/>
    <x v="1"/>
    <x v="1"/>
    <s v="-0.12776"/>
    <x v="2"/>
    <x v="0"/>
    <x v="1"/>
    <x v="3520"/>
    <n v="9.1000000000000004E-3"/>
    <x v="4424"/>
    <n v="0.25300000000000006"/>
    <n v="3.2384151800000014"/>
    <n v="2"/>
    <n v="52.8"/>
    <x v="79"/>
    <x v="23"/>
    <x v="8"/>
  </r>
  <r>
    <x v="0"/>
    <x v="34"/>
    <x v="1"/>
    <x v="1"/>
    <s v="-0.12776"/>
    <x v="2"/>
    <x v="0"/>
    <x v="1"/>
    <x v="2904"/>
    <n v="1.4500000000000001E-2"/>
    <x v="4425"/>
    <n v="0.26450000000000001"/>
    <n v="4.3606792500000005"/>
    <n v="5"/>
    <n v="284.39999999999998"/>
    <x v="10"/>
    <x v="2"/>
    <x v="7"/>
  </r>
  <r>
    <x v="0"/>
    <x v="35"/>
    <x v="1"/>
    <x v="1"/>
    <s v="-0.12776"/>
    <x v="2"/>
    <x v="0"/>
    <x v="1"/>
    <x v="1678"/>
    <n v="1.4100000000000001E-2"/>
    <x v="4426"/>
    <n v="0.33349999999999991"/>
    <n v="6.5926946999999982"/>
    <n v="6"/>
    <n v="438"/>
    <x v="10"/>
    <x v="16"/>
    <x v="0"/>
  </r>
  <r>
    <x v="0"/>
    <x v="36"/>
    <x v="1"/>
    <x v="1"/>
    <s v="-0.12776"/>
    <x v="2"/>
    <x v="0"/>
    <x v="1"/>
    <x v="1941"/>
    <n v="1.0200000000000001E-2"/>
    <x v="4427"/>
    <n v="6.900000000000002E-2"/>
    <n v="0.93140892000000042"/>
    <n v="5"/>
    <n v="187.2"/>
    <x v="38"/>
    <x v="10"/>
    <x v="3"/>
  </r>
  <r>
    <x v="0"/>
    <x v="37"/>
    <x v="1"/>
    <x v="1"/>
    <s v="-0.12776"/>
    <x v="2"/>
    <x v="0"/>
    <x v="1"/>
    <x v="3521"/>
    <n v="1.44E-2"/>
    <x v="4428"/>
    <n v="0.81649999999999978"/>
    <n v="12.284340479999999"/>
    <n v="6"/>
    <n v="204"/>
    <x v="50"/>
    <x v="3"/>
    <x v="5"/>
  </r>
  <r>
    <x v="0"/>
    <x v="38"/>
    <x v="1"/>
    <x v="1"/>
    <s v="-0.12776"/>
    <x v="2"/>
    <x v="0"/>
    <x v="1"/>
    <x v="3522"/>
    <n v="8.6E-3"/>
    <x v="4429"/>
    <n v="6.8999999999999992E-2"/>
    <n v="0.74424227999999992"/>
    <n v="2"/>
    <n v="45.6"/>
    <x v="79"/>
    <x v="16"/>
    <x v="8"/>
  </r>
  <r>
    <x v="0"/>
    <x v="39"/>
    <x v="1"/>
    <x v="1"/>
    <s v="-0.12776"/>
    <x v="2"/>
    <x v="0"/>
    <x v="1"/>
    <x v="2487"/>
    <n v="1.0200000000000001E-2"/>
    <x v="4430"/>
    <n v="1.1499999999999997"/>
    <n v="11.260799999999998"/>
    <n v="3"/>
    <n v="73.2"/>
    <x v="5"/>
    <x v="8"/>
    <x v="6"/>
  </r>
  <r>
    <x v="0"/>
    <x v="40"/>
    <x v="1"/>
    <x v="1"/>
    <s v="-0.12776"/>
    <x v="2"/>
    <x v="0"/>
    <x v="1"/>
    <x v="1013"/>
    <n v="7.3000000000000009E-3"/>
    <x v="4431"/>
    <n v="0.43699999999999978"/>
    <n v="3.2028603999999987"/>
    <n v="6"/>
    <n v="330"/>
    <x v="52"/>
    <x v="23"/>
    <x v="3"/>
  </r>
  <r>
    <x v="0"/>
    <x v="41"/>
    <x v="1"/>
    <x v="1"/>
    <s v="-0.12776"/>
    <x v="2"/>
    <x v="0"/>
    <x v="1"/>
    <x v="3523"/>
    <n v="7.8999999999999973E-3"/>
    <x v="4432"/>
    <n v="1.1499999999999997"/>
    <n v="6.9409399999999959"/>
    <n v="3"/>
    <n v="39.6"/>
    <x v="3"/>
    <x v="1"/>
    <x v="3"/>
  </r>
  <r>
    <x v="0"/>
    <x v="42"/>
    <x v="1"/>
    <x v="1"/>
    <s v="-0.12776"/>
    <x v="2"/>
    <x v="0"/>
    <x v="1"/>
    <x v="3524"/>
    <n v="1.5699999999999999E-2"/>
    <x v="4433"/>
    <n v="0.52899999999999969"/>
    <n v="8.8451444999999929"/>
    <n v="4"/>
    <n v="72"/>
    <x v="31"/>
    <x v="9"/>
    <x v="4"/>
  </r>
  <r>
    <x v="0"/>
    <x v="43"/>
    <x v="1"/>
    <x v="1"/>
    <s v="-0.12776"/>
    <x v="2"/>
    <x v="0"/>
    <x v="1"/>
    <x v="3525"/>
    <n v="1.9399999999999997E-2"/>
    <x v="4434"/>
    <n v="0.81649999999999978"/>
    <n v="18.241459159999994"/>
    <n v="2"/>
    <n v="74.399999999999991"/>
    <x v="42"/>
    <x v="23"/>
    <x v="4"/>
  </r>
  <r>
    <x v="0"/>
    <x v="44"/>
    <x v="1"/>
    <x v="1"/>
    <s v="-0.12776"/>
    <x v="2"/>
    <x v="0"/>
    <x v="1"/>
    <x v="3526"/>
    <n v="1.1199999999999998E-2"/>
    <x v="4435"/>
    <n v="0.33349999999999996"/>
    <n v="3.3198457599999989"/>
    <n v="2"/>
    <n v="42"/>
    <x v="11"/>
    <x v="17"/>
    <x v="4"/>
  </r>
  <r>
    <x v="0"/>
    <x v="45"/>
    <x v="1"/>
    <x v="1"/>
    <s v="-0.12776"/>
    <x v="2"/>
    <x v="0"/>
    <x v="1"/>
    <x v="1026"/>
    <n v="1.72E-2"/>
    <x v="4436"/>
    <n v="0.10350000000000005"/>
    <n v="2.3569848000000011"/>
    <n v="5"/>
    <n v="364.8"/>
    <x v="4"/>
    <x v="10"/>
    <x v="5"/>
  </r>
  <r>
    <x v="0"/>
    <x v="46"/>
    <x v="1"/>
    <x v="1"/>
    <s v="-0.12776"/>
    <x v="2"/>
    <x v="0"/>
    <x v="1"/>
    <x v="3527"/>
    <n v="1.4700000000000001E-2"/>
    <x v="4437"/>
    <n v="0.96599999999999953"/>
    <n v="15.767902079999994"/>
    <n v="3"/>
    <n v="79.2"/>
    <x v="0"/>
    <x v="23"/>
    <x v="3"/>
  </r>
  <r>
    <x v="0"/>
    <x v="47"/>
    <x v="1"/>
    <x v="1"/>
    <s v="-0.12776"/>
    <x v="2"/>
    <x v="0"/>
    <x v="1"/>
    <x v="41"/>
    <n v="1.72E-2"/>
    <x v="4438"/>
    <n v="0.42549999999999977"/>
    <n v="8.9813859199999957"/>
    <n v="7"/>
    <n v="222"/>
    <x v="13"/>
    <x v="4"/>
    <x v="4"/>
  </r>
  <r>
    <x v="0"/>
    <x v="48"/>
    <x v="1"/>
    <x v="1"/>
    <s v="-0.12776"/>
    <x v="2"/>
    <x v="0"/>
    <x v="1"/>
    <x v="3528"/>
    <n v="1.0100000000000001E-2"/>
    <x v="4439"/>
    <n v="9.200000000000004E-2"/>
    <n v="0.60862600000000033"/>
    <n v="2"/>
    <n v="80.399999999999991"/>
    <x v="8"/>
    <x v="3"/>
    <x v="5"/>
  </r>
  <r>
    <x v="0"/>
    <x v="49"/>
    <x v="1"/>
    <x v="1"/>
    <s v="-0.12776"/>
    <x v="2"/>
    <x v="0"/>
    <x v="1"/>
    <x v="3529"/>
    <n v="1.1699999999999997E-2"/>
    <x v="4440"/>
    <n v="0.87399999999999978"/>
    <n v="12.757708079999995"/>
    <n v="3"/>
    <n v="68.399999999999991"/>
    <x v="25"/>
    <x v="14"/>
    <x v="4"/>
  </r>
  <r>
    <x v="0"/>
    <x v="50"/>
    <x v="1"/>
    <x v="1"/>
    <s v="-0.12776"/>
    <x v="2"/>
    <x v="0"/>
    <x v="1"/>
    <x v="3530"/>
    <n v="1.7399999999999999E-2"/>
    <x v="4441"/>
    <n v="0.39099999999999979"/>
    <n v="8.0048804399999955"/>
    <n v="4"/>
    <n v="180"/>
    <x v="48"/>
    <x v="2"/>
    <x v="2"/>
  </r>
  <r>
    <x v="0"/>
    <x v="51"/>
    <x v="1"/>
    <x v="1"/>
    <s v="-0.12776"/>
    <x v="2"/>
    <x v="0"/>
    <x v="1"/>
    <x v="1049"/>
    <n v="7.2999999999999983E-3"/>
    <x v="4442"/>
    <n v="1.1384999999999998"/>
    <n v="9.0956131199999977"/>
    <n v="4"/>
    <n v="234"/>
    <x v="16"/>
    <x v="16"/>
    <x v="7"/>
  </r>
  <r>
    <x v="0"/>
    <x v="52"/>
    <x v="1"/>
    <x v="1"/>
    <s v="-0.12776"/>
    <x v="2"/>
    <x v="0"/>
    <x v="1"/>
    <x v="3531"/>
    <n v="1.0700000000000001E-2"/>
    <x v="4443"/>
    <n v="0.33349999999999991"/>
    <n v="3.8310879200000003"/>
    <n v="7"/>
    <n v="354"/>
    <x v="24"/>
    <x v="9"/>
    <x v="0"/>
  </r>
  <r>
    <x v="0"/>
    <x v="53"/>
    <x v="1"/>
    <x v="1"/>
    <s v="-0.12776"/>
    <x v="2"/>
    <x v="0"/>
    <x v="1"/>
    <x v="3532"/>
    <n v="9.9999999999999985E-3"/>
    <x v="4444"/>
    <n v="0.32199999999999995"/>
    <n v="2.2539999999999996"/>
    <n v="6"/>
    <n v="278.39999999999998"/>
    <x v="7"/>
    <x v="10"/>
    <x v="10"/>
  </r>
  <r>
    <x v="0"/>
    <x v="54"/>
    <x v="1"/>
    <x v="1"/>
    <s v="-0.12776"/>
    <x v="2"/>
    <x v="0"/>
    <x v="1"/>
    <x v="3533"/>
    <n v="1.26E-2"/>
    <x v="4445"/>
    <n v="0.77049999999999974"/>
    <n v="9.5024840399999988"/>
    <n v="3"/>
    <n v="54"/>
    <x v="107"/>
    <x v="11"/>
    <x v="3"/>
  </r>
  <r>
    <x v="0"/>
    <x v="55"/>
    <x v="1"/>
    <x v="1"/>
    <s v="-0.12776"/>
    <x v="2"/>
    <x v="0"/>
    <x v="1"/>
    <x v="2539"/>
    <n v="8.2999999999999984E-3"/>
    <x v="4446"/>
    <n v="0.57499999999999973"/>
    <n v="4.4346069999999971"/>
    <n v="5"/>
    <n v="340.8"/>
    <x v="46"/>
    <x v="19"/>
    <x v="3"/>
  </r>
  <r>
    <x v="0"/>
    <x v="56"/>
    <x v="1"/>
    <x v="1"/>
    <s v="-0.12776"/>
    <x v="2"/>
    <x v="0"/>
    <x v="1"/>
    <x v="3534"/>
    <n v="1.03E-2"/>
    <x v="4447"/>
    <n v="0"/>
    <n v="0"/>
    <n v="6"/>
    <n v="196.79999999999998"/>
    <x v="12"/>
    <x v="0"/>
    <x v="8"/>
  </r>
  <r>
    <x v="0"/>
    <x v="57"/>
    <x v="1"/>
    <x v="1"/>
    <s v="-0.12776"/>
    <x v="2"/>
    <x v="0"/>
    <x v="1"/>
    <x v="3535"/>
    <n v="8.5000000000000006E-3"/>
    <x v="4448"/>
    <n v="0.26450000000000007"/>
    <n v="2.9870249500000012"/>
    <n v="4"/>
    <n v="100.8"/>
    <x v="71"/>
    <x v="19"/>
    <x v="6"/>
  </r>
  <r>
    <x v="0"/>
    <x v="58"/>
    <x v="1"/>
    <x v="1"/>
    <s v="-0.12776"/>
    <x v="2"/>
    <x v="0"/>
    <x v="1"/>
    <x v="3536"/>
    <n v="1.0500000000000001E-2"/>
    <x v="4449"/>
    <n v="1.0349999999999997"/>
    <n v="15.927407999999996"/>
    <n v="3"/>
    <n v="122.39999999999999"/>
    <x v="63"/>
    <x v="3"/>
    <x v="6"/>
  </r>
  <r>
    <x v="0"/>
    <x v="59"/>
    <x v="1"/>
    <x v="1"/>
    <s v="-0.12776"/>
    <x v="2"/>
    <x v="0"/>
    <x v="1"/>
    <x v="3537"/>
    <n v="1.5899999999999997E-2"/>
    <x v="4450"/>
    <n v="0.86249999999999982"/>
    <n v="13.162457249999997"/>
    <n v="2"/>
    <n v="54"/>
    <x v="3"/>
    <x v="14"/>
    <x v="4"/>
  </r>
  <r>
    <x v="0"/>
    <x v="60"/>
    <x v="1"/>
    <x v="1"/>
    <s v="-0.12776"/>
    <x v="2"/>
    <x v="0"/>
    <x v="1"/>
    <x v="3302"/>
    <n v="1.5800000000000002E-2"/>
    <x v="4451"/>
    <n v="4.5999999999999874E-2"/>
    <n v="0.49073535999999873"/>
    <n v="6"/>
    <n v="306"/>
    <x v="20"/>
    <x v="16"/>
    <x v="5"/>
  </r>
  <r>
    <x v="0"/>
    <x v="61"/>
    <x v="1"/>
    <x v="1"/>
    <s v="-0.12776"/>
    <x v="2"/>
    <x v="0"/>
    <x v="1"/>
    <x v="2086"/>
    <n v="1.6E-2"/>
    <x v="4452"/>
    <n v="1.0349999999999997"/>
    <n v="21.064319999999995"/>
    <n v="2"/>
    <n v="63.599999999999994"/>
    <x v="34"/>
    <x v="19"/>
    <x v="2"/>
  </r>
  <r>
    <x v="0"/>
    <x v="62"/>
    <x v="1"/>
    <x v="1"/>
    <s v="-0.12776"/>
    <x v="2"/>
    <x v="0"/>
    <x v="1"/>
    <x v="3538"/>
    <n v="7.0000000000000001E-3"/>
    <x v="4453"/>
    <n v="0.75899999999999967"/>
    <n v="4.4799215999999982"/>
    <n v="4"/>
    <n v="81.599999999999994"/>
    <x v="28"/>
    <x v="5"/>
    <x v="10"/>
  </r>
  <r>
    <x v="0"/>
    <x v="63"/>
    <x v="1"/>
    <x v="1"/>
    <s v="-0.12776"/>
    <x v="2"/>
    <x v="0"/>
    <x v="1"/>
    <x v="3539"/>
    <n v="1.3500000000000002E-2"/>
    <x v="4454"/>
    <n v="0.2644999999999999"/>
    <n v="2.7273388499999998"/>
    <n v="5"/>
    <n v="206.4"/>
    <x v="63"/>
    <x v="10"/>
    <x v="3"/>
  </r>
  <r>
    <x v="0"/>
    <x v="64"/>
    <x v="1"/>
    <x v="1"/>
    <s v="-0.12776"/>
    <x v="2"/>
    <x v="0"/>
    <x v="1"/>
    <x v="535"/>
    <n v="7.7999999999999979E-3"/>
    <x v="4455"/>
    <n v="0.40249999999999975"/>
    <n v="4.4813222999999969"/>
    <n v="4"/>
    <n v="136.79999999999998"/>
    <x v="29"/>
    <x v="2"/>
    <x v="3"/>
  </r>
  <r>
    <x v="0"/>
    <x v="65"/>
    <x v="1"/>
    <x v="1"/>
    <s v="-0.12776"/>
    <x v="2"/>
    <x v="0"/>
    <x v="1"/>
    <x v="3540"/>
    <n v="8.0000000000000002E-3"/>
    <x v="4456"/>
    <n v="0.63249999999999973"/>
    <n v="6.9969679999999981"/>
    <n v="4"/>
    <n v="219.6"/>
    <x v="3"/>
    <x v="5"/>
    <x v="8"/>
  </r>
  <r>
    <x v="0"/>
    <x v="66"/>
    <x v="1"/>
    <x v="1"/>
    <s v="-0.12776"/>
    <x v="2"/>
    <x v="0"/>
    <x v="1"/>
    <x v="3541"/>
    <n v="1.3500000000000002E-2"/>
    <x v="4457"/>
    <n v="4.5999999999999874E-2"/>
    <n v="0.88666379999999778"/>
    <n v="5"/>
    <n v="165.6"/>
    <x v="13"/>
    <x v="16"/>
    <x v="4"/>
  </r>
  <r>
    <x v="0"/>
    <x v="67"/>
    <x v="1"/>
    <x v="1"/>
    <s v="-0.12776"/>
    <x v="2"/>
    <x v="0"/>
    <x v="1"/>
    <x v="3542"/>
    <n v="1.3199999999999998E-2"/>
    <x v="4458"/>
    <n v="0.20700000000000005"/>
    <n v="4.18166496"/>
    <n v="2"/>
    <n v="61.199999999999996"/>
    <x v="44"/>
    <x v="9"/>
    <x v="1"/>
  </r>
  <r>
    <x v="0"/>
    <x v="68"/>
    <x v="1"/>
    <x v="1"/>
    <s v="-0.12776"/>
    <x v="2"/>
    <x v="0"/>
    <x v="1"/>
    <x v="792"/>
    <n v="6.700000000000002E-3"/>
    <x v="4459"/>
    <n v="0.20699999999999993"/>
    <n v="0.97499069999999999"/>
    <n v="3"/>
    <n v="144"/>
    <x v="63"/>
    <x v="4"/>
    <x v="1"/>
  </r>
  <r>
    <x v="0"/>
    <x v="69"/>
    <x v="1"/>
    <x v="1"/>
    <s v="-0.12776"/>
    <x v="2"/>
    <x v="0"/>
    <x v="1"/>
    <x v="3543"/>
    <n v="1.3399999999999999E-2"/>
    <x v="4460"/>
    <n v="0.62099999999999977"/>
    <n v="10.513256759999996"/>
    <n v="6"/>
    <n v="264"/>
    <x v="20"/>
    <x v="8"/>
    <x v="4"/>
  </r>
  <r>
    <x v="0"/>
    <x v="70"/>
    <x v="1"/>
    <x v="1"/>
    <s v="-0.12776"/>
    <x v="2"/>
    <x v="0"/>
    <x v="1"/>
    <x v="3544"/>
    <n v="8.7999999999999988E-3"/>
    <x v="4461"/>
    <n v="4.5999999999999999E-2"/>
    <n v="0.38763647999999995"/>
    <n v="4"/>
    <n v="172.79999999999998"/>
    <x v="67"/>
    <x v="10"/>
    <x v="3"/>
  </r>
  <r>
    <x v="0"/>
    <x v="71"/>
    <x v="1"/>
    <x v="1"/>
    <s v="-0.12776"/>
    <x v="2"/>
    <x v="0"/>
    <x v="1"/>
    <x v="1718"/>
    <n v="9.2999999999999992E-3"/>
    <x v="4462"/>
    <n v="0.74749999999999972"/>
    <n v="7.4425435499999963"/>
    <n v="3"/>
    <n v="177.6"/>
    <x v="31"/>
    <x v="17"/>
    <x v="4"/>
  </r>
  <r>
    <x v="0"/>
    <x v="72"/>
    <x v="1"/>
    <x v="1"/>
    <s v="-0.12776"/>
    <x v="2"/>
    <x v="0"/>
    <x v="1"/>
    <x v="1807"/>
    <n v="7.0000000000000001E-3"/>
    <x v="4463"/>
    <n v="6.9000000000000089E-2"/>
    <n v="0.48686400000000063"/>
    <n v="6"/>
    <n v="384"/>
    <x v="25"/>
    <x v="3"/>
    <x v="3"/>
  </r>
  <r>
    <x v="0"/>
    <x v="73"/>
    <x v="1"/>
    <x v="1"/>
    <s v="-0.12776"/>
    <x v="2"/>
    <x v="0"/>
    <x v="1"/>
    <x v="3545"/>
    <n v="1.2199999999999999E-2"/>
    <x v="4464"/>
    <n v="0.23000000000000009"/>
    <n v="3.0069096000000011"/>
    <n v="5"/>
    <n v="180"/>
    <x v="45"/>
    <x v="10"/>
    <x v="7"/>
  </r>
  <r>
    <x v="0"/>
    <x v="74"/>
    <x v="1"/>
    <x v="1"/>
    <s v="-0.12776"/>
    <x v="2"/>
    <x v="0"/>
    <x v="1"/>
    <x v="1439"/>
    <n v="6.3999999999999994E-3"/>
    <x v="4465"/>
    <n v="0.95449999999999957"/>
    <n v="8.7905631999999958"/>
    <n v="3"/>
    <n v="94.8"/>
    <x v="5"/>
    <x v="9"/>
    <x v="3"/>
  </r>
  <r>
    <x v="0"/>
    <x v="75"/>
    <x v="1"/>
    <x v="1"/>
    <s v="-0.12776"/>
    <x v="2"/>
    <x v="0"/>
    <x v="1"/>
    <x v="3546"/>
    <n v="1.0399999999999998E-2"/>
    <x v="4466"/>
    <n v="0.81649999999999978"/>
    <n v="11.545179359999995"/>
    <n v="7"/>
    <n v="360"/>
    <x v="38"/>
    <x v="10"/>
    <x v="8"/>
  </r>
  <r>
    <x v="0"/>
    <x v="76"/>
    <x v="1"/>
    <x v="1"/>
    <s v="-0.12776"/>
    <x v="2"/>
    <x v="0"/>
    <x v="1"/>
    <x v="2064"/>
    <n v="1.4600000000000002E-2"/>
    <x v="4467"/>
    <n v="0.64399999999999968"/>
    <n v="14.545512799999994"/>
    <n v="2"/>
    <n v="52.8"/>
    <x v="7"/>
    <x v="0"/>
    <x v="7"/>
  </r>
  <r>
    <x v="0"/>
    <x v="77"/>
    <x v="1"/>
    <x v="1"/>
    <s v="-0.12776"/>
    <x v="2"/>
    <x v="0"/>
    <x v="1"/>
    <x v="3547"/>
    <n v="8.0999999999999996E-3"/>
    <x v="4468"/>
    <n v="1.2649999999999995"/>
    <n v="13.066336799999993"/>
    <n v="3"/>
    <n v="148.79999999999998"/>
    <x v="28"/>
    <x v="2"/>
    <x v="4"/>
  </r>
  <r>
    <x v="0"/>
    <x v="78"/>
    <x v="1"/>
    <x v="1"/>
    <s v="-0.12776"/>
    <x v="2"/>
    <x v="0"/>
    <x v="1"/>
    <x v="3548"/>
    <n v="1.4599999999999998E-2"/>
    <x v="4469"/>
    <n v="0.88549999999999973"/>
    <n v="10.068560039999996"/>
    <n v="3"/>
    <n v="49.199999999999996"/>
    <x v="12"/>
    <x v="16"/>
    <x v="6"/>
  </r>
  <r>
    <x v="0"/>
    <x v="79"/>
    <x v="1"/>
    <x v="1"/>
    <s v="-0.12776"/>
    <x v="2"/>
    <x v="0"/>
    <x v="1"/>
    <x v="3549"/>
    <n v="1.4400000000000001E-2"/>
    <x v="4470"/>
    <n v="0.20700000000000005"/>
    <n v="3.0833395200000009"/>
    <n v="4"/>
    <n v="93.6"/>
    <x v="7"/>
    <x v="2"/>
    <x v="8"/>
  </r>
  <r>
    <x v="0"/>
    <x v="80"/>
    <x v="1"/>
    <x v="1"/>
    <s v="-0.12776"/>
    <x v="2"/>
    <x v="0"/>
    <x v="1"/>
    <x v="3550"/>
    <n v="7.4999999999999997E-3"/>
    <x v="4471"/>
    <n v="0.10350000000000005"/>
    <n v="0.74566575000000035"/>
    <n v="5"/>
    <n v="211.2"/>
    <x v="37"/>
    <x v="19"/>
    <x v="3"/>
  </r>
  <r>
    <x v="0"/>
    <x v="81"/>
    <x v="1"/>
    <x v="1"/>
    <s v="-0.12776"/>
    <x v="2"/>
    <x v="0"/>
    <x v="1"/>
    <x v="3551"/>
    <n v="1.4399999999999998E-2"/>
    <x v="4472"/>
    <n v="0.34499999999999992"/>
    <n v="4.0250735999999989"/>
    <n v="3"/>
    <n v="120"/>
    <x v="0"/>
    <x v="19"/>
    <x v="1"/>
  </r>
  <r>
    <x v="0"/>
    <x v="82"/>
    <x v="1"/>
    <x v="1"/>
    <s v="-0.12776"/>
    <x v="2"/>
    <x v="0"/>
    <x v="1"/>
    <x v="315"/>
    <n v="1.2500000000000001E-2"/>
    <x v="4473"/>
    <n v="0.47149999999999975"/>
    <n v="7.9624562499999954"/>
    <n v="3"/>
    <n v="40.799999999999997"/>
    <x v="0"/>
    <x v="19"/>
    <x v="8"/>
  </r>
  <r>
    <x v="0"/>
    <x v="83"/>
    <x v="1"/>
    <x v="1"/>
    <s v="-0.12776"/>
    <x v="2"/>
    <x v="0"/>
    <x v="1"/>
    <x v="2559"/>
    <n v="1.1200000000000002E-2"/>
    <x v="4474"/>
    <n v="0.41399999999999987"/>
    <n v="5.6559686400000002"/>
    <n v="3"/>
    <n v="86.399999999999991"/>
    <x v="57"/>
    <x v="16"/>
    <x v="0"/>
  </r>
  <r>
    <x v="0"/>
    <x v="84"/>
    <x v="1"/>
    <x v="1"/>
    <s v="-0.12776"/>
    <x v="2"/>
    <x v="0"/>
    <x v="1"/>
    <x v="1923"/>
    <n v="1.2300000000000002E-2"/>
    <x v="4475"/>
    <n v="0.57499999999999962"/>
    <n v="9.6497189999999957"/>
    <n v="3"/>
    <n v="96"/>
    <x v="26"/>
    <x v="6"/>
    <x v="4"/>
  </r>
  <r>
    <x v="0"/>
    <x v="85"/>
    <x v="1"/>
    <x v="1"/>
    <s v="-0.12776"/>
    <x v="2"/>
    <x v="0"/>
    <x v="1"/>
    <x v="3479"/>
    <n v="1.6099999999999996E-2"/>
    <x v="4476"/>
    <n v="1.2304999999999995"/>
    <n v="17.116747199999988"/>
    <n v="3"/>
    <n v="67.2"/>
    <x v="33"/>
    <x v="9"/>
    <x v="8"/>
  </r>
  <r>
    <x v="0"/>
    <x v="86"/>
    <x v="1"/>
    <x v="1"/>
    <s v="-0.12776"/>
    <x v="2"/>
    <x v="0"/>
    <x v="1"/>
    <x v="3552"/>
    <n v="1.1800000000000001E-2"/>
    <x v="4477"/>
    <n v="0.55199999999999971"/>
    <n v="6.3416409599999986"/>
    <n v="5"/>
    <n v="220.79999999999998"/>
    <x v="57"/>
    <x v="17"/>
    <x v="6"/>
  </r>
  <r>
    <x v="0"/>
    <x v="87"/>
    <x v="1"/>
    <x v="1"/>
    <s v="-0.12776"/>
    <x v="2"/>
    <x v="0"/>
    <x v="1"/>
    <x v="3553"/>
    <n v="1.24E-2"/>
    <x v="4478"/>
    <n v="0.25299999999999989"/>
    <n v="3.3643332799999985"/>
    <n v="6"/>
    <n v="369.59999999999997"/>
    <x v="25"/>
    <x v="1"/>
    <x v="2"/>
  </r>
  <r>
    <x v="0"/>
    <x v="88"/>
    <x v="1"/>
    <x v="1"/>
    <s v="-0.12776"/>
    <x v="2"/>
    <x v="0"/>
    <x v="1"/>
    <x v="2139"/>
    <n v="1.5100000000000002E-2"/>
    <x v="4479"/>
    <n v="0.97749999999999959"/>
    <n v="13.136622499999996"/>
    <n v="3"/>
    <n v="60"/>
    <x v="69"/>
    <x v="19"/>
    <x v="4"/>
  </r>
  <r>
    <x v="0"/>
    <x v="89"/>
    <x v="1"/>
    <x v="1"/>
    <s v="-0.12776"/>
    <x v="2"/>
    <x v="0"/>
    <x v="1"/>
    <x v="3554"/>
    <n v="1.1800000000000001E-2"/>
    <x v="4480"/>
    <n v="0.22999999999999995"/>
    <n v="2.1701143999999997"/>
    <n v="2"/>
    <n v="93.6"/>
    <x v="55"/>
    <x v="10"/>
    <x v="3"/>
  </r>
  <r>
    <x v="0"/>
    <x v="90"/>
    <x v="1"/>
    <x v="1"/>
    <s v="-0.12776"/>
    <x v="2"/>
    <x v="0"/>
    <x v="1"/>
    <x v="800"/>
    <n v="1.4800000000000001E-2"/>
    <x v="4481"/>
    <n v="0.16100000000000006"/>
    <n v="3.1815145600000014"/>
    <n v="3"/>
    <n v="84"/>
    <x v="0"/>
    <x v="15"/>
    <x v="10"/>
  </r>
  <r>
    <x v="0"/>
    <x v="91"/>
    <x v="1"/>
    <x v="1"/>
    <s v="-0.12776"/>
    <x v="2"/>
    <x v="0"/>
    <x v="1"/>
    <x v="2714"/>
    <n v="8.199999999999999E-3"/>
    <x v="4482"/>
    <n v="0.78199999999999958"/>
    <n v="8.265583599999994"/>
    <n v="4"/>
    <n v="158.4"/>
    <x v="33"/>
    <x v="19"/>
    <x v="2"/>
  </r>
  <r>
    <x v="1"/>
    <x v="92"/>
    <x v="1"/>
    <x v="1"/>
    <s v="-0.12776"/>
    <x v="2"/>
    <x v="0"/>
    <x v="1"/>
    <x v="3555"/>
    <n v="1.26E-2"/>
    <x v="4483"/>
    <n v="0.63249999999999973"/>
    <n v="5.6750809499999963"/>
    <n v="5"/>
    <n v="384"/>
    <x v="0"/>
    <x v="3"/>
    <x v="13"/>
  </r>
  <r>
    <x v="1"/>
    <x v="93"/>
    <x v="1"/>
    <x v="1"/>
    <s v="-0.12776"/>
    <x v="2"/>
    <x v="0"/>
    <x v="1"/>
    <x v="3556"/>
    <n v="9.5000000000000015E-3"/>
    <x v="4484"/>
    <n v="1.4489999999999996"/>
    <n v="6.3073520999999984"/>
    <n v="6"/>
    <n v="270"/>
    <x v="64"/>
    <x v="10"/>
    <x v="8"/>
  </r>
  <r>
    <x v="1"/>
    <x v="94"/>
    <x v="1"/>
    <x v="1"/>
    <s v="-0.12776"/>
    <x v="2"/>
    <x v="0"/>
    <x v="1"/>
    <x v="3557"/>
    <n v="1.0800000000000001E-2"/>
    <x v="4485"/>
    <n v="1.3109999999999997"/>
    <n v="15.747417359999995"/>
    <n v="3"/>
    <n v="122.39999999999999"/>
    <x v="36"/>
    <x v="27"/>
    <x v="7"/>
  </r>
  <r>
    <x v="1"/>
    <x v="95"/>
    <x v="1"/>
    <x v="1"/>
    <s v="-0.12776"/>
    <x v="2"/>
    <x v="0"/>
    <x v="1"/>
    <x v="3558"/>
    <n v="1.5099999999999999E-2"/>
    <x v="4486"/>
    <n v="0.35650000000000004"/>
    <n v="3.9377742250000001"/>
    <n v="4"/>
    <n v="106.8"/>
    <x v="5"/>
    <x v="4"/>
    <x v="3"/>
  </r>
  <r>
    <x v="1"/>
    <x v="96"/>
    <x v="1"/>
    <x v="1"/>
    <s v="-0.12776"/>
    <x v="2"/>
    <x v="0"/>
    <x v="1"/>
    <x v="3559"/>
    <n v="1.43E-2"/>
    <x v="4487"/>
    <n v="0.83949999999999969"/>
    <n v="12.331381919999993"/>
    <n v="6"/>
    <n v="164.4"/>
    <x v="41"/>
    <x v="12"/>
    <x v="6"/>
  </r>
  <r>
    <x v="1"/>
    <x v="97"/>
    <x v="1"/>
    <x v="1"/>
    <s v="-0.12776"/>
    <x v="2"/>
    <x v="0"/>
    <x v="1"/>
    <x v="3560"/>
    <n v="1.4000000000000002E-2"/>
    <x v="4488"/>
    <n v="1.4489999999999996"/>
    <n v="12.778151399999999"/>
    <n v="2"/>
    <n v="63.599999999999994"/>
    <x v="81"/>
    <x v="6"/>
    <x v="11"/>
  </r>
  <r>
    <x v="1"/>
    <x v="98"/>
    <x v="1"/>
    <x v="1"/>
    <s v="-0.12776"/>
    <x v="2"/>
    <x v="0"/>
    <x v="1"/>
    <x v="3561"/>
    <n v="6.2000000000000006E-3"/>
    <x v="4489"/>
    <n v="0.32200000000000001"/>
    <n v="1.33419412"/>
    <n v="2"/>
    <n v="0"/>
    <x v="28"/>
    <x v="6"/>
    <x v="13"/>
  </r>
  <r>
    <x v="1"/>
    <x v="99"/>
    <x v="1"/>
    <x v="1"/>
    <s v="-0.12776"/>
    <x v="2"/>
    <x v="0"/>
    <x v="1"/>
    <x v="3562"/>
    <n v="1.03E-2"/>
    <x v="4490"/>
    <n v="1.4029999999999996"/>
    <n v="8.6445283799999952"/>
    <n v="3"/>
    <n v="130.79999999999998"/>
    <x v="61"/>
    <x v="16"/>
    <x v="13"/>
  </r>
  <r>
    <x v="1"/>
    <x v="100"/>
    <x v="1"/>
    <x v="1"/>
    <s v="-0.12776"/>
    <x v="2"/>
    <x v="0"/>
    <x v="1"/>
    <x v="3563"/>
    <n v="1.26E-2"/>
    <x v="4491"/>
    <n v="0.93149999999999966"/>
    <n v="8.0409501899999967"/>
    <n v="1"/>
    <n v="68.399999999999991"/>
    <x v="12"/>
    <x v="4"/>
    <x v="3"/>
  </r>
  <r>
    <x v="1"/>
    <x v="101"/>
    <x v="1"/>
    <x v="1"/>
    <s v="-0.12776"/>
    <x v="2"/>
    <x v="0"/>
    <x v="1"/>
    <x v="3564"/>
    <n v="6.8000000000000014E-3"/>
    <x v="4492"/>
    <n v="0.60949999999999971"/>
    <n v="1.9757308199999992"/>
    <n v="1"/>
    <n v="33.6"/>
    <x v="57"/>
    <x v="7"/>
    <x v="0"/>
  </r>
  <r>
    <x v="1"/>
    <x v="102"/>
    <x v="1"/>
    <x v="1"/>
    <s v="-0.12776"/>
    <x v="2"/>
    <x v="0"/>
    <x v="1"/>
    <x v="3565"/>
    <n v="4.000000000000001E-3"/>
    <x v="4493"/>
    <n v="0.67849999999999977"/>
    <n v="0.98843879999999973"/>
    <n v="5"/>
    <n v="134.4"/>
    <x v="53"/>
    <x v="3"/>
    <x v="0"/>
  </r>
  <r>
    <x v="1"/>
    <x v="103"/>
    <x v="1"/>
    <x v="1"/>
    <s v="-0.12776"/>
    <x v="2"/>
    <x v="0"/>
    <x v="1"/>
    <x v="3566"/>
    <n v="1.4599999999999998E-2"/>
    <x v="4494"/>
    <n v="0.36800000000000005"/>
    <n v="1.7773222399999997"/>
    <n v="1"/>
    <n v="10.799999999999999"/>
    <x v="42"/>
    <x v="15"/>
    <x v="10"/>
  </r>
  <r>
    <x v="1"/>
    <x v="104"/>
    <x v="1"/>
    <x v="1"/>
    <s v="-0.12776"/>
    <x v="2"/>
    <x v="0"/>
    <x v="1"/>
    <x v="3567"/>
    <n v="1.4699999999999998E-2"/>
    <x v="4495"/>
    <n v="1.4834999999999996"/>
    <n v="14.24026484999999"/>
    <n v="4"/>
    <n v="160.79999999999998"/>
    <x v="42"/>
    <x v="0"/>
    <x v="10"/>
  </r>
  <r>
    <x v="1"/>
    <x v="105"/>
    <x v="1"/>
    <x v="1"/>
    <s v="-0.12776"/>
    <x v="2"/>
    <x v="0"/>
    <x v="1"/>
    <x v="3568"/>
    <n v="8.6E-3"/>
    <x v="4496"/>
    <n v="0.37950000000000006"/>
    <n v="2.5352421600000001"/>
    <n v="1"/>
    <n v="4.8"/>
    <x v="46"/>
    <x v="15"/>
    <x v="4"/>
  </r>
  <r>
    <x v="1"/>
    <x v="106"/>
    <x v="1"/>
    <x v="1"/>
    <s v="-0.12776"/>
    <x v="2"/>
    <x v="0"/>
    <x v="1"/>
    <x v="3569"/>
    <n v="9.7000000000000003E-3"/>
    <x v="4497"/>
    <n v="0.60949999999999971"/>
    <n v="4.6617302749999983"/>
    <n v="1"/>
    <n v="68.399999999999991"/>
    <x v="54"/>
    <x v="12"/>
    <x v="7"/>
  </r>
  <r>
    <x v="1"/>
    <x v="107"/>
    <x v="1"/>
    <x v="1"/>
    <s v="-0.12776"/>
    <x v="2"/>
    <x v="0"/>
    <x v="1"/>
    <x v="3570"/>
    <n v="4.7999999999999996E-3"/>
    <x v="4498"/>
    <n v="0.5635"/>
    <n v="2.7564616799999997"/>
    <n v="5"/>
    <n v="230.39999999999998"/>
    <x v="63"/>
    <x v="8"/>
    <x v="5"/>
  </r>
  <r>
    <x v="1"/>
    <x v="108"/>
    <x v="1"/>
    <x v="1"/>
    <s v="-0.12776"/>
    <x v="2"/>
    <x v="0"/>
    <x v="1"/>
    <x v="3571"/>
    <n v="1.3099999999999999E-2"/>
    <x v="4499"/>
    <n v="1.3339999999999999"/>
    <n v="11.664829499999998"/>
    <n v="3"/>
    <n v="91.2"/>
    <x v="55"/>
    <x v="27"/>
    <x v="10"/>
  </r>
  <r>
    <x v="1"/>
    <x v="109"/>
    <x v="1"/>
    <x v="1"/>
    <s v="-0.12776"/>
    <x v="2"/>
    <x v="0"/>
    <x v="1"/>
    <x v="3572"/>
    <n v="7.3999999999999995E-3"/>
    <x v="4500"/>
    <n v="0.78199999999999958"/>
    <n v="3.5276332799999972"/>
    <n v="2"/>
    <n v="58.8"/>
    <x v="41"/>
    <x v="1"/>
    <x v="10"/>
  </r>
  <r>
    <x v="1"/>
    <x v="110"/>
    <x v="1"/>
    <x v="1"/>
    <s v="-0.12776"/>
    <x v="2"/>
    <x v="0"/>
    <x v="1"/>
    <x v="3573"/>
    <n v="1.3700000000000004E-2"/>
    <x v="4501"/>
    <n v="1.1614999999999998"/>
    <n v="7.7669156549999991"/>
    <n v="2"/>
    <n v="3.5999999999999996"/>
    <x v="49"/>
    <x v="19"/>
    <x v="4"/>
  </r>
  <r>
    <x v="1"/>
    <x v="111"/>
    <x v="1"/>
    <x v="1"/>
    <s v="-0.12776"/>
    <x v="2"/>
    <x v="0"/>
    <x v="1"/>
    <x v="3574"/>
    <n v="1.0500000000000001E-2"/>
    <x v="4502"/>
    <n v="1.081"/>
    <n v="8.2904052000000004"/>
    <n v="6"/>
    <n v="126"/>
    <x v="3"/>
    <x v="7"/>
    <x v="5"/>
  </r>
  <r>
    <x v="1"/>
    <x v="112"/>
    <x v="1"/>
    <x v="1"/>
    <s v="-0.12776"/>
    <x v="2"/>
    <x v="0"/>
    <x v="1"/>
    <x v="3575"/>
    <n v="1.3000000000000001E-2"/>
    <x v="4503"/>
    <n v="0.73599999999999965"/>
    <n v="4.3811871999999976"/>
    <n v="2"/>
    <n v="43.199999999999996"/>
    <x v="81"/>
    <x v="22"/>
    <x v="3"/>
  </r>
  <r>
    <x v="1"/>
    <x v="113"/>
    <x v="1"/>
    <x v="1"/>
    <s v="-0.12776"/>
    <x v="2"/>
    <x v="0"/>
    <x v="1"/>
    <x v="3576"/>
    <n v="1.1399999999999997E-2"/>
    <x v="4504"/>
    <n v="1.0349999999999997"/>
    <n v="7.2634643999999948"/>
    <n v="2"/>
    <n v="18"/>
    <x v="33"/>
    <x v="8"/>
    <x v="10"/>
  </r>
  <r>
    <x v="1"/>
    <x v="114"/>
    <x v="1"/>
    <x v="1"/>
    <s v="-0.12776"/>
    <x v="2"/>
    <x v="0"/>
    <x v="1"/>
    <x v="3577"/>
    <n v="1.5099999999999999E-2"/>
    <x v="4505"/>
    <n v="1.0349999999999997"/>
    <n v="7.7501731499999966"/>
    <n v="2"/>
    <n v="51.6"/>
    <x v="69"/>
    <x v="8"/>
    <x v="0"/>
  </r>
  <r>
    <x v="1"/>
    <x v="115"/>
    <x v="1"/>
    <x v="1"/>
    <s v="-0.12776"/>
    <x v="2"/>
    <x v="0"/>
    <x v="1"/>
    <x v="3578"/>
    <n v="7.3000000000000001E-3"/>
    <x v="4506"/>
    <n v="0.13800000000000001"/>
    <n v="0.53966418000000005"/>
    <n v="5"/>
    <n v="410.4"/>
    <x v="5"/>
    <x v="10"/>
    <x v="3"/>
  </r>
  <r>
    <x v="1"/>
    <x v="116"/>
    <x v="1"/>
    <x v="1"/>
    <s v="-0.12776"/>
    <x v="2"/>
    <x v="0"/>
    <x v="1"/>
    <x v="3579"/>
    <n v="8.5000000000000006E-3"/>
    <x v="4507"/>
    <n v="0.86249999999999971"/>
    <n v="4.9265999999999988"/>
    <n v="4"/>
    <n v="177.6"/>
    <x v="55"/>
    <x v="15"/>
    <x v="10"/>
  </r>
  <r>
    <x v="1"/>
    <x v="117"/>
    <x v="1"/>
    <x v="1"/>
    <s v="-0.12776"/>
    <x v="2"/>
    <x v="0"/>
    <x v="1"/>
    <x v="3580"/>
    <n v="1.5399999999999999E-2"/>
    <x v="4508"/>
    <n v="0.58649999999999991"/>
    <n v="10.323690299999999"/>
    <n v="1"/>
    <n v="1.2"/>
    <x v="67"/>
    <x v="15"/>
    <x v="10"/>
  </r>
  <r>
    <x v="1"/>
    <x v="118"/>
    <x v="1"/>
    <x v="1"/>
    <s v="-0.12776"/>
    <x v="2"/>
    <x v="0"/>
    <x v="1"/>
    <x v="3581"/>
    <n v="7.5000000000000006E-3"/>
    <x v="4509"/>
    <n v="1.0579999999999998"/>
    <n v="6.413066999999999"/>
    <n v="5"/>
    <n v="142.79999999999998"/>
    <x v="35"/>
    <x v="19"/>
    <x v="0"/>
  </r>
  <r>
    <x v="1"/>
    <x v="119"/>
    <x v="1"/>
    <x v="1"/>
    <s v="-0.12776"/>
    <x v="2"/>
    <x v="0"/>
    <x v="1"/>
    <x v="3582"/>
    <n v="8.5000000000000006E-3"/>
    <x v="4510"/>
    <n v="1.5409999999999997"/>
    <n v="11.817466699999997"/>
    <n v="2"/>
    <n v="32.4"/>
    <x v="33"/>
    <x v="10"/>
    <x v="10"/>
  </r>
  <r>
    <x v="1"/>
    <x v="120"/>
    <x v="1"/>
    <x v="1"/>
    <s v="-0.12776"/>
    <x v="2"/>
    <x v="0"/>
    <x v="1"/>
    <x v="3583"/>
    <n v="1.2199999999999999E-2"/>
    <x v="4511"/>
    <n v="0.42549999999999988"/>
    <n v="2.3744091399999991"/>
    <n v="2"/>
    <n v="28.799999999999997"/>
    <x v="79"/>
    <x v="17"/>
    <x v="3"/>
  </r>
  <r>
    <x v="1"/>
    <x v="121"/>
    <x v="1"/>
    <x v="1"/>
    <s v="-0.12776"/>
    <x v="2"/>
    <x v="0"/>
    <x v="1"/>
    <x v="3225"/>
    <n v="1.0899999999999998E-2"/>
    <x v="4512"/>
    <n v="1.1499999999999997"/>
    <n v="10.219785499999995"/>
    <n v="3"/>
    <n v="200.4"/>
    <x v="79"/>
    <x v="6"/>
    <x v="3"/>
  </r>
  <r>
    <x v="1"/>
    <x v="122"/>
    <x v="1"/>
    <x v="1"/>
    <s v="-0.12776"/>
    <x v="2"/>
    <x v="0"/>
    <x v="1"/>
    <x v="3584"/>
    <n v="1.0599999999999998E-2"/>
    <x v="4513"/>
    <n v="0.85099999999999965"/>
    <n v="5.0091391799999965"/>
    <n v="2"/>
    <n v="7.1999999999999993"/>
    <x v="31"/>
    <x v="22"/>
    <x v="8"/>
  </r>
  <r>
    <x v="1"/>
    <x v="123"/>
    <x v="1"/>
    <x v="1"/>
    <s v="-0.12776"/>
    <x v="2"/>
    <x v="0"/>
    <x v="1"/>
    <x v="3585"/>
    <n v="8.9000000000000017E-3"/>
    <x v="4514"/>
    <n v="0.98899999999999966"/>
    <n v="4.1563516199999988"/>
    <n v="4"/>
    <n v="195.6"/>
    <x v="71"/>
    <x v="12"/>
    <x v="8"/>
  </r>
  <r>
    <x v="1"/>
    <x v="124"/>
    <x v="1"/>
    <x v="1"/>
    <s v="-0.12776"/>
    <x v="2"/>
    <x v="0"/>
    <x v="1"/>
    <x v="3586"/>
    <n v="7.3000000000000009E-3"/>
    <x v="4515"/>
    <n v="1.2074999999999998"/>
    <n v="4.2839685000000003"/>
    <n v="1"/>
    <n v="4.8"/>
    <x v="26"/>
    <x v="16"/>
    <x v="13"/>
  </r>
  <r>
    <x v="1"/>
    <x v="125"/>
    <x v="1"/>
    <x v="1"/>
    <s v="-0.12776"/>
    <x v="2"/>
    <x v="0"/>
    <x v="1"/>
    <x v="3587"/>
    <n v="9.3999999999999986E-3"/>
    <x v="4516"/>
    <n v="1.2074999999999998"/>
    <n v="9.9373627499999984"/>
    <n v="3"/>
    <n v="52.8"/>
    <x v="48"/>
    <x v="7"/>
    <x v="6"/>
  </r>
  <r>
    <x v="1"/>
    <x v="126"/>
    <x v="1"/>
    <x v="1"/>
    <s v="-0.12776"/>
    <x v="2"/>
    <x v="0"/>
    <x v="1"/>
    <x v="3588"/>
    <n v="8.0999999999999996E-3"/>
    <x v="4517"/>
    <n v="0.48299999999999987"/>
    <n v="2.1333771899999991"/>
    <n v="4"/>
    <n v="307.2"/>
    <x v="22"/>
    <x v="15"/>
    <x v="13"/>
  </r>
  <r>
    <x v="1"/>
    <x v="127"/>
    <x v="1"/>
    <x v="1"/>
    <s v="-0.12776"/>
    <x v="2"/>
    <x v="0"/>
    <x v="1"/>
    <x v="3589"/>
    <n v="1.3500000000000002E-2"/>
    <x v="4518"/>
    <n v="0.86249999999999971"/>
    <n v="10.091638124999996"/>
    <n v="2"/>
    <n v="50.4"/>
    <x v="5"/>
    <x v="1"/>
    <x v="12"/>
  </r>
  <r>
    <x v="1"/>
    <x v="128"/>
    <x v="1"/>
    <x v="1"/>
    <s v="-0.12776"/>
    <x v="2"/>
    <x v="0"/>
    <x v="1"/>
    <x v="3590"/>
    <n v="1.1599999999999999E-2"/>
    <x v="4519"/>
    <n v="0.87399999999999967"/>
    <n v="7.6565196799999944"/>
    <n v="4"/>
    <n v="134.4"/>
    <x v="53"/>
    <x v="1"/>
    <x v="4"/>
  </r>
  <r>
    <x v="1"/>
    <x v="129"/>
    <x v="1"/>
    <x v="1"/>
    <s v="-0.12776"/>
    <x v="2"/>
    <x v="0"/>
    <x v="1"/>
    <x v="3591"/>
    <n v="1.2E-2"/>
    <x v="4520"/>
    <n v="0.55199999999999982"/>
    <n v="2.5210943999999986"/>
    <n v="1"/>
    <n v="14.399999999999999"/>
    <x v="25"/>
    <x v="27"/>
    <x v="1"/>
  </r>
  <r>
    <x v="1"/>
    <x v="130"/>
    <x v="1"/>
    <x v="1"/>
    <s v="-0.12776"/>
    <x v="2"/>
    <x v="0"/>
    <x v="1"/>
    <x v="3592"/>
    <n v="1.66E-2"/>
    <x v="4521"/>
    <n v="0.49449999999999994"/>
    <n v="5.6081838399999979"/>
    <n v="5"/>
    <n v="216"/>
    <x v="5"/>
    <x v="0"/>
    <x v="0"/>
  </r>
  <r>
    <x v="1"/>
    <x v="131"/>
    <x v="1"/>
    <x v="1"/>
    <s v="-0.12776"/>
    <x v="2"/>
    <x v="0"/>
    <x v="1"/>
    <x v="3593"/>
    <n v="1.66E-2"/>
    <x v="4522"/>
    <n v="0.12650000000000003"/>
    <n v="1.3523356000000002"/>
    <n v="5"/>
    <n v="204"/>
    <x v="36"/>
    <x v="23"/>
    <x v="6"/>
  </r>
  <r>
    <x v="1"/>
    <x v="132"/>
    <x v="1"/>
    <x v="1"/>
    <s v="-0.12776"/>
    <x v="2"/>
    <x v="0"/>
    <x v="1"/>
    <x v="3594"/>
    <n v="1.2E-2"/>
    <x v="4523"/>
    <n v="0.33350000000000002"/>
    <n v="1.4631311999999999"/>
    <n v="5"/>
    <n v="192"/>
    <x v="52"/>
    <x v="16"/>
    <x v="0"/>
  </r>
  <r>
    <x v="1"/>
    <x v="133"/>
    <x v="1"/>
    <x v="1"/>
    <s v="-0.12776"/>
    <x v="2"/>
    <x v="0"/>
    <x v="1"/>
    <x v="3595"/>
    <n v="1.2699999999999999E-2"/>
    <x v="4524"/>
    <n v="1.2419999999999995"/>
    <n v="18.74984057999999"/>
    <n v="3"/>
    <n v="79.2"/>
    <x v="57"/>
    <x v="9"/>
    <x v="2"/>
  </r>
  <r>
    <x v="1"/>
    <x v="134"/>
    <x v="1"/>
    <x v="1"/>
    <s v="-0.12776"/>
    <x v="2"/>
    <x v="0"/>
    <x v="1"/>
    <x v="3596"/>
    <n v="1.03E-2"/>
    <x v="4525"/>
    <n v="0.33350000000000002"/>
    <n v="1.739852825"/>
    <n v="1"/>
    <n v="30"/>
    <x v="80"/>
    <x v="16"/>
    <x v="3"/>
  </r>
  <r>
    <x v="1"/>
    <x v="135"/>
    <x v="1"/>
    <x v="1"/>
    <s v="-0.12776"/>
    <x v="2"/>
    <x v="0"/>
    <x v="1"/>
    <x v="3597"/>
    <n v="8.6E-3"/>
    <x v="4526"/>
    <n v="1.1269999999999996"/>
    <n v="6.5325427999999981"/>
    <n v="5"/>
    <n v="208.79999999999998"/>
    <x v="7"/>
    <x v="19"/>
    <x v="4"/>
  </r>
  <r>
    <x v="1"/>
    <x v="136"/>
    <x v="1"/>
    <x v="1"/>
    <s v="-0.12776"/>
    <x v="2"/>
    <x v="0"/>
    <x v="1"/>
    <x v="3598"/>
    <n v="1.3500000000000002E-2"/>
    <x v="4527"/>
    <n v="0.39100000000000007"/>
    <n v="3.0224691000000004"/>
    <n v="2"/>
    <n v="26.4"/>
    <x v="4"/>
    <x v="7"/>
    <x v="3"/>
  </r>
  <r>
    <x v="1"/>
    <x v="137"/>
    <x v="1"/>
    <x v="1"/>
    <s v="-0.12776"/>
    <x v="2"/>
    <x v="0"/>
    <x v="1"/>
    <x v="3599"/>
    <n v="9.9000000000000008E-3"/>
    <x v="4528"/>
    <n v="0.33350000000000002"/>
    <n v="3.3343363349999997"/>
    <n v="3"/>
    <n v="168"/>
    <x v="79"/>
    <x v="14"/>
    <x v="7"/>
  </r>
  <r>
    <x v="1"/>
    <x v="138"/>
    <x v="1"/>
    <x v="1"/>
    <s v="-0.12776"/>
    <x v="2"/>
    <x v="0"/>
    <x v="1"/>
    <x v="3600"/>
    <n v="1.0800000000000001E-2"/>
    <x v="4529"/>
    <n v="0.9199999999999996"/>
    <n v="5.820508799999998"/>
    <n v="1"/>
    <n v="14.399999999999999"/>
    <x v="28"/>
    <x v="14"/>
    <x v="9"/>
  </r>
  <r>
    <x v="1"/>
    <x v="139"/>
    <x v="1"/>
    <x v="1"/>
    <s v="-0.12776"/>
    <x v="2"/>
    <x v="0"/>
    <x v="1"/>
    <x v="3601"/>
    <n v="1.4900000000000002E-2"/>
    <x v="4530"/>
    <n v="0.73599999999999965"/>
    <n v="6.1543436799999967"/>
    <n v="2"/>
    <n v="20.399999999999999"/>
    <x v="5"/>
    <x v="0"/>
    <x v="0"/>
  </r>
  <r>
    <x v="1"/>
    <x v="140"/>
    <x v="1"/>
    <x v="1"/>
    <s v="-0.12776"/>
    <x v="2"/>
    <x v="0"/>
    <x v="1"/>
    <x v="3602"/>
    <n v="8.3999999999999995E-3"/>
    <x v="4531"/>
    <n v="1.5064999999999995"/>
    <n v="12.435675419999994"/>
    <n v="2"/>
    <n v="21.599999999999998"/>
    <x v="89"/>
    <x v="7"/>
    <x v="1"/>
  </r>
  <r>
    <x v="1"/>
    <x v="141"/>
    <x v="1"/>
    <x v="1"/>
    <s v="-0.12776"/>
    <x v="2"/>
    <x v="0"/>
    <x v="1"/>
    <x v="1273"/>
    <n v="8.2999999999999984E-3"/>
    <x v="4532"/>
    <n v="0.75899999999999967"/>
    <n v="7.3882881599999957"/>
    <n v="2"/>
    <n v="72"/>
    <x v="5"/>
    <x v="10"/>
    <x v="1"/>
  </r>
  <r>
    <x v="1"/>
    <x v="142"/>
    <x v="1"/>
    <x v="1"/>
    <s v="-0.12776"/>
    <x v="2"/>
    <x v="0"/>
    <x v="1"/>
    <x v="3603"/>
    <n v="1.66E-2"/>
    <x v="4533"/>
    <n v="1.5754999999999995"/>
    <n v="19.10760097999999"/>
    <n v="2"/>
    <n v="1.2"/>
    <x v="45"/>
    <x v="3"/>
    <x v="8"/>
  </r>
  <r>
    <x v="1"/>
    <x v="143"/>
    <x v="1"/>
    <x v="1"/>
    <s v="-0.12776"/>
    <x v="2"/>
    <x v="0"/>
    <x v="1"/>
    <x v="3604"/>
    <n v="1.2899999999999998E-2"/>
    <x v="4534"/>
    <n v="0.90849999999999964"/>
    <n v="8.4076769099999957"/>
    <n v="2"/>
    <n v="20.399999999999999"/>
    <x v="3"/>
    <x v="6"/>
    <x v="1"/>
  </r>
  <r>
    <x v="1"/>
    <x v="144"/>
    <x v="1"/>
    <x v="1"/>
    <s v="-0.12776"/>
    <x v="2"/>
    <x v="0"/>
    <x v="1"/>
    <x v="3605"/>
    <n v="1.0500000000000002E-2"/>
    <x v="4535"/>
    <n v="0.96599999999999964"/>
    <n v="7.0716995999999979"/>
    <n v="2"/>
    <n v="86.399999999999991"/>
    <x v="4"/>
    <x v="14"/>
    <x v="5"/>
  </r>
  <r>
    <x v="1"/>
    <x v="145"/>
    <x v="1"/>
    <x v="1"/>
    <s v="-0.12776"/>
    <x v="2"/>
    <x v="0"/>
    <x v="1"/>
    <x v="3606"/>
    <n v="1.1099999999999999E-2"/>
    <x v="4536"/>
    <n v="0.77049999999999974"/>
    <n v="7.1097348149999959"/>
    <n v="1"/>
    <n v="12"/>
    <x v="5"/>
    <x v="3"/>
    <x v="4"/>
  </r>
  <r>
    <x v="1"/>
    <x v="146"/>
    <x v="1"/>
    <x v="1"/>
    <s v="-0.12776"/>
    <x v="2"/>
    <x v="0"/>
    <x v="1"/>
    <x v="3607"/>
    <n v="6.1000000000000013E-3"/>
    <x v="4537"/>
    <n v="0.62099999999999989"/>
    <n v="3.1285917899999998"/>
    <n v="2"/>
    <n v="19.2"/>
    <x v="12"/>
    <x v="19"/>
    <x v="13"/>
  </r>
  <r>
    <x v="1"/>
    <x v="147"/>
    <x v="1"/>
    <x v="1"/>
    <s v="-0.12776"/>
    <x v="2"/>
    <x v="0"/>
    <x v="1"/>
    <x v="3608"/>
    <n v="1.2999999999999999E-2"/>
    <x v="4538"/>
    <n v="0.23000000000000004"/>
    <n v="1.3156000000000001"/>
    <n v="1"/>
    <n v="40.799999999999997"/>
    <x v="58"/>
    <x v="12"/>
    <x v="3"/>
  </r>
  <r>
    <x v="1"/>
    <x v="148"/>
    <x v="1"/>
    <x v="1"/>
    <s v="-0.12776"/>
    <x v="2"/>
    <x v="0"/>
    <x v="1"/>
    <x v="3609"/>
    <n v="1.37E-2"/>
    <x v="4539"/>
    <n v="0.24149999999999999"/>
    <n v="2.1601522949999996"/>
    <n v="6"/>
    <n v="312"/>
    <x v="80"/>
    <x v="0"/>
    <x v="7"/>
  </r>
  <r>
    <x v="1"/>
    <x v="149"/>
    <x v="1"/>
    <x v="1"/>
    <s v="-0.12776"/>
    <x v="2"/>
    <x v="0"/>
    <x v="1"/>
    <x v="3610"/>
    <n v="1.4499999999999999E-2"/>
    <x v="4540"/>
    <n v="0.71299999999999963"/>
    <n v="10.551473099999994"/>
    <n v="2"/>
    <n v="36"/>
    <x v="49"/>
    <x v="1"/>
    <x v="1"/>
  </r>
  <r>
    <x v="1"/>
    <x v="150"/>
    <x v="1"/>
    <x v="1"/>
    <s v="-0.12776"/>
    <x v="2"/>
    <x v="0"/>
    <x v="1"/>
    <x v="3611"/>
    <n v="7.2999999999999992E-3"/>
    <x v="4541"/>
    <n v="0.50599999999999989"/>
    <n v="2.1442508999999994"/>
    <n v="2"/>
    <n v="26.4"/>
    <x v="31"/>
    <x v="12"/>
    <x v="6"/>
  </r>
  <r>
    <x v="1"/>
    <x v="151"/>
    <x v="1"/>
    <x v="1"/>
    <s v="-0.12776"/>
    <x v="2"/>
    <x v="0"/>
    <x v="1"/>
    <x v="3612"/>
    <n v="9.3999999999999986E-3"/>
    <x v="4542"/>
    <n v="1.4259999999999997"/>
    <n v="10.474198159999997"/>
    <n v="4"/>
    <n v="171.6"/>
    <x v="3"/>
    <x v="23"/>
    <x v="6"/>
  </r>
  <r>
    <x v="1"/>
    <x v="152"/>
    <x v="1"/>
    <x v="1"/>
    <s v="-0.12776"/>
    <x v="2"/>
    <x v="0"/>
    <x v="1"/>
    <x v="3613"/>
    <n v="1.1099999999999999E-2"/>
    <x v="4543"/>
    <n v="0.95449999999999957"/>
    <n v="7.8127161299999957"/>
    <n v="2"/>
    <n v="63.599999999999994"/>
    <x v="62"/>
    <x v="0"/>
    <x v="3"/>
  </r>
  <r>
    <x v="1"/>
    <x v="153"/>
    <x v="1"/>
    <x v="1"/>
    <s v="-0.12776"/>
    <x v="2"/>
    <x v="0"/>
    <x v="1"/>
    <x v="3614"/>
    <n v="1.04E-2"/>
    <x v="4544"/>
    <n v="0.54049999999999998"/>
    <n v="6.7510611999999997"/>
    <n v="4"/>
    <n v="31.2"/>
    <x v="54"/>
    <x v="1"/>
    <x v="6"/>
  </r>
  <r>
    <x v="1"/>
    <x v="154"/>
    <x v="1"/>
    <x v="1"/>
    <s v="-0.12776"/>
    <x v="2"/>
    <x v="0"/>
    <x v="1"/>
    <x v="3615"/>
    <n v="7.7999999999999996E-3"/>
    <x v="4545"/>
    <n v="1.1729999999999996"/>
    <n v="9.999379259999996"/>
    <n v="3"/>
    <n v="82.8"/>
    <x v="21"/>
    <x v="9"/>
    <x v="1"/>
  </r>
  <r>
    <x v="1"/>
    <x v="155"/>
    <x v="1"/>
    <x v="1"/>
    <s v="-0.12776"/>
    <x v="2"/>
    <x v="0"/>
    <x v="1"/>
    <x v="3616"/>
    <n v="1.3000000000000001E-2"/>
    <x v="4546"/>
    <n v="0.82799999999999963"/>
    <n v="11.939428799999995"/>
    <n v="3"/>
    <n v="26.4"/>
    <x v="26"/>
    <x v="19"/>
    <x v="7"/>
  </r>
  <r>
    <x v="1"/>
    <x v="156"/>
    <x v="1"/>
    <x v="1"/>
    <s v="-0.12776"/>
    <x v="2"/>
    <x v="0"/>
    <x v="1"/>
    <x v="3617"/>
    <n v="1.38E-2"/>
    <x v="4547"/>
    <n v="0.23000000000000007"/>
    <n v="2.5052382000000004"/>
    <n v="3"/>
    <n v="166.79999999999998"/>
    <x v="39"/>
    <x v="7"/>
    <x v="2"/>
  </r>
  <r>
    <x v="1"/>
    <x v="157"/>
    <x v="1"/>
    <x v="1"/>
    <s v="-0.12776"/>
    <x v="2"/>
    <x v="0"/>
    <x v="1"/>
    <x v="3618"/>
    <n v="9.5999999999999974E-3"/>
    <x v="4548"/>
    <n v="1.2419999999999998"/>
    <n v="3.7188460799999983"/>
    <n v="2"/>
    <n v="1.2"/>
    <x v="35"/>
    <x v="14"/>
    <x v="4"/>
  </r>
  <r>
    <x v="1"/>
    <x v="158"/>
    <x v="1"/>
    <x v="1"/>
    <s v="-0.12776"/>
    <x v="2"/>
    <x v="0"/>
    <x v="1"/>
    <x v="3619"/>
    <n v="1.21E-2"/>
    <x v="4549"/>
    <n v="1.1499999999999997"/>
    <n v="11.061033499999995"/>
    <n v="2"/>
    <n v="43.199999999999996"/>
    <x v="82"/>
    <x v="0"/>
    <x v="10"/>
  </r>
  <r>
    <x v="1"/>
    <x v="159"/>
    <x v="1"/>
    <x v="1"/>
    <s v="-0.12776"/>
    <x v="2"/>
    <x v="0"/>
    <x v="1"/>
    <x v="3620"/>
    <n v="1.14E-2"/>
    <x v="4550"/>
    <n v="0.96599999999999964"/>
    <n v="7.8265126799999978"/>
    <n v="6"/>
    <n v="262.8"/>
    <x v="58"/>
    <x v="8"/>
    <x v="6"/>
  </r>
  <r>
    <x v="1"/>
    <x v="160"/>
    <x v="1"/>
    <x v="1"/>
    <s v="-0.12776"/>
    <x v="2"/>
    <x v="0"/>
    <x v="1"/>
    <x v="3621"/>
    <n v="8.8000000000000005E-3"/>
    <x v="4551"/>
    <n v="1.3915"/>
    <n v="5.2887018799999996"/>
    <n v="4"/>
    <n v="333.59999999999997"/>
    <x v="5"/>
    <x v="17"/>
    <x v="12"/>
  </r>
  <r>
    <x v="1"/>
    <x v="161"/>
    <x v="1"/>
    <x v="1"/>
    <s v="-0.12776"/>
    <x v="2"/>
    <x v="0"/>
    <x v="1"/>
    <x v="3622"/>
    <n v="1.15E-2"/>
    <x v="4552"/>
    <n v="1.4949999999999997"/>
    <n v="5.7766799999999989"/>
    <n v="5"/>
    <n v="283.2"/>
    <x v="67"/>
    <x v="6"/>
    <x v="7"/>
  </r>
  <r>
    <x v="1"/>
    <x v="162"/>
    <x v="1"/>
    <x v="1"/>
    <s v="-0.12776"/>
    <x v="2"/>
    <x v="0"/>
    <x v="1"/>
    <x v="3623"/>
    <n v="1.17E-2"/>
    <x v="4553"/>
    <n v="1.0579999999999998"/>
    <n v="7.1573065199999997"/>
    <n v="2"/>
    <n v="18"/>
    <x v="31"/>
    <x v="27"/>
    <x v="3"/>
  </r>
  <r>
    <x v="1"/>
    <x v="163"/>
    <x v="1"/>
    <x v="1"/>
    <s v="-0.12776"/>
    <x v="2"/>
    <x v="0"/>
    <x v="1"/>
    <x v="3624"/>
    <n v="9.7999999999999997E-3"/>
    <x v="4554"/>
    <n v="0.34500000000000003"/>
    <n v="3.0831338999999995"/>
    <n v="1"/>
    <n v="8.4"/>
    <x v="36"/>
    <x v="7"/>
    <x v="7"/>
  </r>
  <r>
    <x v="1"/>
    <x v="164"/>
    <x v="1"/>
    <x v="1"/>
    <s v="-0.12776"/>
    <x v="2"/>
    <x v="0"/>
    <x v="1"/>
    <x v="3625"/>
    <n v="1.04E-2"/>
    <x v="4555"/>
    <n v="0.56349999999999989"/>
    <n v="5.3159688399999983"/>
    <n v="1"/>
    <n v="37.199999999999996"/>
    <x v="80"/>
    <x v="11"/>
    <x v="2"/>
  </r>
  <r>
    <x v="1"/>
    <x v="165"/>
    <x v="1"/>
    <x v="1"/>
    <s v="-0.12776"/>
    <x v="2"/>
    <x v="0"/>
    <x v="1"/>
    <x v="3626"/>
    <n v="7.1999999999999989E-3"/>
    <x v="4556"/>
    <n v="0.23000000000000007"/>
    <n v="0.98598240000000004"/>
    <n v="5"/>
    <n v="334.8"/>
    <x v="0"/>
    <x v="19"/>
    <x v="6"/>
  </r>
  <r>
    <x v="1"/>
    <x v="166"/>
    <x v="1"/>
    <x v="1"/>
    <s v="-0.12776"/>
    <x v="2"/>
    <x v="0"/>
    <x v="1"/>
    <x v="3627"/>
    <n v="4.1999999999999997E-3"/>
    <x v="4557"/>
    <n v="1.4604999999999995"/>
    <n v="4.9827294299999974"/>
    <n v="5"/>
    <n v="232.79999999999998"/>
    <x v="52"/>
    <x v="11"/>
    <x v="0"/>
  </r>
  <r>
    <x v="1"/>
    <x v="167"/>
    <x v="1"/>
    <x v="1"/>
    <s v="-0.12776"/>
    <x v="2"/>
    <x v="0"/>
    <x v="1"/>
    <x v="3628"/>
    <n v="1.0600000000000002E-2"/>
    <x v="4558"/>
    <n v="0.28749999999999998"/>
    <n v="3.1931704999999999"/>
    <n v="3"/>
    <n v="255.6"/>
    <x v="28"/>
    <x v="16"/>
    <x v="4"/>
  </r>
  <r>
    <x v="1"/>
    <x v="168"/>
    <x v="1"/>
    <x v="1"/>
    <s v="-0.12776"/>
    <x v="2"/>
    <x v="0"/>
    <x v="1"/>
    <x v="3629"/>
    <n v="9.8999999999999991E-3"/>
    <x v="4559"/>
    <n v="1.0004999999999997"/>
    <n v="4.1283831599999976"/>
    <n v="6"/>
    <n v="384"/>
    <x v="31"/>
    <x v="12"/>
    <x v="0"/>
  </r>
  <r>
    <x v="1"/>
    <x v="169"/>
    <x v="1"/>
    <x v="1"/>
    <s v="-0.12776"/>
    <x v="2"/>
    <x v="0"/>
    <x v="1"/>
    <x v="3630"/>
    <n v="1.0599999999999998E-2"/>
    <x v="4560"/>
    <n v="0.98899999999999966"/>
    <n v="6.1034354799999946"/>
    <n v="1"/>
    <n v="25.2"/>
    <x v="3"/>
    <x v="15"/>
    <x v="4"/>
  </r>
  <r>
    <x v="1"/>
    <x v="170"/>
    <x v="1"/>
    <x v="1"/>
    <s v="-0.12776"/>
    <x v="2"/>
    <x v="0"/>
    <x v="1"/>
    <x v="3631"/>
    <n v="4.1000000000000003E-3"/>
    <x v="4561"/>
    <n v="1.2304999999999997"/>
    <n v="5.4885098949999982"/>
    <n v="1"/>
    <n v="26.4"/>
    <x v="0"/>
    <x v="4"/>
    <x v="8"/>
  </r>
  <r>
    <x v="1"/>
    <x v="171"/>
    <x v="1"/>
    <x v="1"/>
    <s v="-0.12776"/>
    <x v="2"/>
    <x v="0"/>
    <x v="1"/>
    <x v="1277"/>
    <n v="1.2400000000000001E-2"/>
    <x v="4562"/>
    <n v="0.253"/>
    <n v="3.0995536000000001"/>
    <n v="2"/>
    <n v="62.4"/>
    <x v="0"/>
    <x v="11"/>
    <x v="2"/>
  </r>
  <r>
    <x v="1"/>
    <x v="172"/>
    <x v="1"/>
    <x v="1"/>
    <s v="-0.12776"/>
    <x v="2"/>
    <x v="0"/>
    <x v="1"/>
    <x v="3632"/>
    <n v="1.0200000000000001E-2"/>
    <x v="4563"/>
    <n v="1.2994999999999999"/>
    <n v="13.10246865"/>
    <n v="5"/>
    <n v="273.59999999999997"/>
    <x v="48"/>
    <x v="23"/>
    <x v="3"/>
  </r>
  <r>
    <x v="1"/>
    <x v="173"/>
    <x v="1"/>
    <x v="1"/>
    <s v="-0.12776"/>
    <x v="2"/>
    <x v="0"/>
    <x v="1"/>
    <x v="3633"/>
    <n v="7.5000000000000006E-3"/>
    <x v="4564"/>
    <n v="1.1844999999999994"/>
    <n v="6.8404874999999965"/>
    <n v="2"/>
    <n v="8.4"/>
    <x v="11"/>
    <x v="23"/>
    <x v="4"/>
  </r>
  <r>
    <x v="1"/>
    <x v="174"/>
    <x v="1"/>
    <x v="1"/>
    <s v="-0.12776"/>
    <x v="2"/>
    <x v="0"/>
    <x v="1"/>
    <x v="3634"/>
    <n v="1.5699999999999999E-2"/>
    <x v="4565"/>
    <n v="1.4374999999999993"/>
    <n v="21.896201249999983"/>
    <n v="6"/>
    <n v="240"/>
    <x v="69"/>
    <x v="10"/>
    <x v="5"/>
  </r>
  <r>
    <x v="1"/>
    <x v="175"/>
    <x v="1"/>
    <x v="1"/>
    <s v="-0.12776"/>
    <x v="2"/>
    <x v="0"/>
    <x v="1"/>
    <x v="3635"/>
    <n v="8.3999999999999995E-3"/>
    <x v="4566"/>
    <n v="1.1499999999999995"/>
    <n v="7.0981679999999958"/>
    <n v="2"/>
    <n v="18"/>
    <x v="12"/>
    <x v="15"/>
    <x v="8"/>
  </r>
  <r>
    <x v="1"/>
    <x v="176"/>
    <x v="1"/>
    <x v="1"/>
    <s v="-0.12776"/>
    <x v="2"/>
    <x v="0"/>
    <x v="1"/>
    <x v="3636"/>
    <n v="8.9999999999999993E-3"/>
    <x v="4567"/>
    <n v="0.14949999999999999"/>
    <n v="0.98006219999999988"/>
    <n v="3"/>
    <n v="138"/>
    <x v="42"/>
    <x v="12"/>
    <x v="6"/>
  </r>
  <r>
    <x v="1"/>
    <x v="177"/>
    <x v="1"/>
    <x v="1"/>
    <s v="-0.12776"/>
    <x v="2"/>
    <x v="0"/>
    <x v="1"/>
    <x v="3637"/>
    <n v="1.1399999999999999E-2"/>
    <x v="4568"/>
    <n v="0.66699999999999982"/>
    <n v="5.9788679399999971"/>
    <n v="1"/>
    <n v="1.2"/>
    <x v="20"/>
    <x v="6"/>
    <x v="7"/>
  </r>
  <r>
    <x v="1"/>
    <x v="178"/>
    <x v="1"/>
    <x v="1"/>
    <s v="-0.12776"/>
    <x v="2"/>
    <x v="0"/>
    <x v="1"/>
    <x v="2920"/>
    <n v="1.1900000000000001E-2"/>
    <x v="4569"/>
    <n v="0.67849999999999977"/>
    <n v="8.9057874499999965"/>
    <n v="4"/>
    <n v="306"/>
    <x v="11"/>
    <x v="10"/>
    <x v="6"/>
  </r>
  <r>
    <x v="1"/>
    <x v="179"/>
    <x v="1"/>
    <x v="1"/>
    <s v="-0.12776"/>
    <x v="2"/>
    <x v="0"/>
    <x v="1"/>
    <x v="3638"/>
    <n v="1.1099999999999999E-2"/>
    <x v="4570"/>
    <n v="1.4834999999999996"/>
    <n v="10.766026529999996"/>
    <n v="4"/>
    <n v="188.4"/>
    <x v="21"/>
    <x v="11"/>
    <x v="7"/>
  </r>
  <r>
    <x v="1"/>
    <x v="180"/>
    <x v="1"/>
    <x v="1"/>
    <s v="-0.12776"/>
    <x v="2"/>
    <x v="0"/>
    <x v="1"/>
    <x v="3639"/>
    <n v="8.6E-3"/>
    <x v="4571"/>
    <n v="1.0349999999999999"/>
    <n v="9.0443061"/>
    <n v="2"/>
    <n v="19.2"/>
    <x v="29"/>
    <x v="19"/>
    <x v="8"/>
  </r>
  <r>
    <x v="1"/>
    <x v="181"/>
    <x v="1"/>
    <x v="1"/>
    <s v="-0.12776"/>
    <x v="2"/>
    <x v="0"/>
    <x v="1"/>
    <x v="3640"/>
    <n v="5.8000000000000005E-3"/>
    <x v="4572"/>
    <n v="1.2304999999999997"/>
    <n v="2.7362874599999993"/>
    <n v="3"/>
    <n v="111.6"/>
    <x v="31"/>
    <x v="7"/>
    <x v="4"/>
  </r>
  <r>
    <x v="1"/>
    <x v="182"/>
    <x v="1"/>
    <x v="1"/>
    <s v="-0.12776"/>
    <x v="2"/>
    <x v="0"/>
    <x v="1"/>
    <x v="3641"/>
    <n v="1.7499999999999998E-2"/>
    <x v="4573"/>
    <n v="1.5869999999999997"/>
    <n v="13.891804499999994"/>
    <n v="2"/>
    <n v="9.6"/>
    <x v="49"/>
    <x v="14"/>
    <x v="0"/>
  </r>
  <r>
    <x v="1"/>
    <x v="183"/>
    <x v="1"/>
    <x v="1"/>
    <s v="-0.12776"/>
    <x v="2"/>
    <x v="0"/>
    <x v="1"/>
    <x v="3642"/>
    <n v="1.3399999999999999E-2"/>
    <x v="4574"/>
    <n v="1.5064999999999997"/>
    <n v="17.167109839999991"/>
    <n v="6"/>
    <n v="182.4"/>
    <x v="35"/>
    <x v="12"/>
    <x v="0"/>
  </r>
  <r>
    <x v="2"/>
    <x v="184"/>
    <x v="1"/>
    <x v="1"/>
    <s v="-0.12776"/>
    <x v="2"/>
    <x v="0"/>
    <x v="1"/>
    <x v="2082"/>
    <n v="1.1299999999999998E-2"/>
    <x v="4575"/>
    <n v="0.41399999999999987"/>
    <n v="9.8569673999999949"/>
    <n v="8"/>
    <n v="483.59999999999997"/>
    <x v="4"/>
    <x v="17"/>
    <x v="1"/>
  </r>
  <r>
    <x v="2"/>
    <x v="185"/>
    <x v="1"/>
    <x v="1"/>
    <s v="-0.12776"/>
    <x v="2"/>
    <x v="0"/>
    <x v="1"/>
    <x v="3643"/>
    <n v="1.2999999999999999E-2"/>
    <x v="884"/>
    <n v="0.42549999999999988"/>
    <n v="5.9795514999999977"/>
    <n v="4"/>
    <n v="388.8"/>
    <x v="48"/>
    <x v="16"/>
    <x v="0"/>
  </r>
  <r>
    <x v="2"/>
    <x v="186"/>
    <x v="1"/>
    <x v="1"/>
    <s v="-0.12776"/>
    <x v="2"/>
    <x v="0"/>
    <x v="1"/>
    <x v="1891"/>
    <n v="1.3399999999999997E-2"/>
    <x v="4576"/>
    <n v="0.8049999999999996"/>
    <n v="21.638721999999984"/>
    <n v="4"/>
    <n v="325.2"/>
    <x v="28"/>
    <x v="8"/>
    <x v="3"/>
  </r>
  <r>
    <x v="2"/>
    <x v="187"/>
    <x v="1"/>
    <x v="1"/>
    <s v="-0.12776"/>
    <x v="2"/>
    <x v="0"/>
    <x v="1"/>
    <x v="3644"/>
    <n v="1.1200000000000002E-2"/>
    <x v="4577"/>
    <n v="0.75899999999999967"/>
    <n v="8.143766399999997"/>
    <n v="4"/>
    <n v="296.39999999999998"/>
    <x v="29"/>
    <x v="3"/>
    <x v="13"/>
  </r>
  <r>
    <x v="2"/>
    <x v="188"/>
    <x v="1"/>
    <x v="1"/>
    <s v="-0.12776"/>
    <x v="2"/>
    <x v="0"/>
    <x v="1"/>
    <x v="1205"/>
    <n v="1.7399999999999999E-2"/>
    <x v="4578"/>
    <n v="1.0234999999999996"/>
    <n v="34.246514699999985"/>
    <n v="5"/>
    <n v="296.39999999999998"/>
    <x v="35"/>
    <x v="15"/>
    <x v="2"/>
  </r>
  <r>
    <x v="2"/>
    <x v="189"/>
    <x v="1"/>
    <x v="1"/>
    <s v="-0.12776"/>
    <x v="2"/>
    <x v="0"/>
    <x v="1"/>
    <x v="3079"/>
    <n v="1.3999999999999999E-2"/>
    <x v="4579"/>
    <n v="0.89699999999999969"/>
    <n v="27.740621999999988"/>
    <n v="6"/>
    <n v="344.4"/>
    <x v="69"/>
    <x v="17"/>
    <x v="8"/>
  </r>
  <r>
    <x v="2"/>
    <x v="190"/>
    <x v="1"/>
    <x v="1"/>
    <s v="-0.12776"/>
    <x v="2"/>
    <x v="0"/>
    <x v="1"/>
    <x v="2080"/>
    <n v="1.3400000000000002E-2"/>
    <x v="4580"/>
    <n v="1.4029999999999996"/>
    <n v="32.637147199999994"/>
    <n v="5"/>
    <n v="354"/>
    <x v="48"/>
    <x v="23"/>
    <x v="13"/>
  </r>
  <r>
    <x v="2"/>
    <x v="191"/>
    <x v="1"/>
    <x v="1"/>
    <s v="-0.12776"/>
    <x v="2"/>
    <x v="0"/>
    <x v="1"/>
    <x v="734"/>
    <n v="1.5199999999999998E-2"/>
    <x v="4581"/>
    <n v="1.0234999999999996"/>
    <n v="31.674459199999983"/>
    <n v="7"/>
    <n v="666"/>
    <x v="21"/>
    <x v="12"/>
    <x v="13"/>
  </r>
  <r>
    <x v="2"/>
    <x v="192"/>
    <x v="1"/>
    <x v="1"/>
    <s v="-0.12776"/>
    <x v="2"/>
    <x v="0"/>
    <x v="1"/>
    <x v="3645"/>
    <n v="1.37E-2"/>
    <x v="4582"/>
    <n v="0.93149999999999977"/>
    <n v="20.711995649999995"/>
    <n v="3"/>
    <n v="282"/>
    <x v="11"/>
    <x v="3"/>
    <x v="13"/>
  </r>
  <r>
    <x v="2"/>
    <x v="193"/>
    <x v="1"/>
    <x v="1"/>
    <s v="-0.12776"/>
    <x v="2"/>
    <x v="0"/>
    <x v="1"/>
    <x v="448"/>
    <n v="1.4200000000000001E-2"/>
    <x v="4583"/>
    <n v="0.71299999999999963"/>
    <n v="21.62614559999999"/>
    <n v="5"/>
    <n v="396"/>
    <x v="59"/>
    <x v="6"/>
    <x v="0"/>
  </r>
  <r>
    <x v="2"/>
    <x v="194"/>
    <x v="1"/>
    <x v="1"/>
    <s v="-0.12776"/>
    <x v="2"/>
    <x v="0"/>
    <x v="1"/>
    <x v="2075"/>
    <n v="1.2799999999999999E-2"/>
    <x v="4584"/>
    <n v="0.73599999999999965"/>
    <n v="11.022335999999994"/>
    <n v="5"/>
    <n v="309.59999999999997"/>
    <x v="5"/>
    <x v="23"/>
    <x v="11"/>
  </r>
  <r>
    <x v="2"/>
    <x v="195"/>
    <x v="1"/>
    <x v="1"/>
    <s v="-0.12776"/>
    <x v="2"/>
    <x v="0"/>
    <x v="1"/>
    <x v="3098"/>
    <n v="9.0999999999999987E-3"/>
    <x v="4585"/>
    <n v="0.57499999999999973"/>
    <n v="7.0586424999999959"/>
    <n v="6"/>
    <n v="363.59999999999997"/>
    <x v="40"/>
    <x v="6"/>
    <x v="15"/>
  </r>
  <r>
    <x v="2"/>
    <x v="196"/>
    <x v="1"/>
    <x v="1"/>
    <s v="-0.12776"/>
    <x v="2"/>
    <x v="0"/>
    <x v="1"/>
    <x v="3646"/>
    <n v="1.32E-2"/>
    <x v="4586"/>
    <n v="1.0004999999999997"/>
    <n v="23.613400799999994"/>
    <n v="3"/>
    <n v="204"/>
    <x v="60"/>
    <x v="11"/>
    <x v="7"/>
  </r>
  <r>
    <x v="2"/>
    <x v="197"/>
    <x v="1"/>
    <x v="1"/>
    <s v="-0.12776"/>
    <x v="2"/>
    <x v="0"/>
    <x v="1"/>
    <x v="3647"/>
    <n v="1.6299999999999995E-2"/>
    <x v="4587"/>
    <n v="0.63249999999999973"/>
    <n v="14.825420499999989"/>
    <n v="3"/>
    <n v="194.4"/>
    <x v="71"/>
    <x v="21"/>
    <x v="6"/>
  </r>
  <r>
    <x v="2"/>
    <x v="198"/>
    <x v="1"/>
    <x v="1"/>
    <s v="-0.12776"/>
    <x v="2"/>
    <x v="0"/>
    <x v="1"/>
    <x v="1254"/>
    <n v="7.4999999999999989E-3"/>
    <x v="4588"/>
    <n v="0.34499999999999997"/>
    <n v="3.8398499999999993"/>
    <n v="5"/>
    <n v="291.59999999999997"/>
    <x v="39"/>
    <x v="8"/>
    <x v="1"/>
  </r>
  <r>
    <x v="2"/>
    <x v="199"/>
    <x v="1"/>
    <x v="1"/>
    <s v="-0.12776"/>
    <x v="2"/>
    <x v="0"/>
    <x v="1"/>
    <x v="40"/>
    <n v="1.5199999999999998E-2"/>
    <x v="4589"/>
    <n v="0.16100000000000006"/>
    <n v="2.8338576000000009"/>
    <n v="5"/>
    <n v="183.6"/>
    <x v="40"/>
    <x v="8"/>
    <x v="5"/>
  </r>
  <r>
    <x v="2"/>
    <x v="200"/>
    <x v="1"/>
    <x v="1"/>
    <s v="-0.12776"/>
    <x v="2"/>
    <x v="0"/>
    <x v="1"/>
    <x v="1873"/>
    <n v="9.499999999999998E-3"/>
    <x v="4590"/>
    <n v="1.1499999999999997"/>
    <n v="23.073599999999988"/>
    <n v="8"/>
    <n v="412.8"/>
    <x v="22"/>
    <x v="20"/>
    <x v="1"/>
  </r>
  <r>
    <x v="2"/>
    <x v="201"/>
    <x v="1"/>
    <x v="1"/>
    <s v="-0.12776"/>
    <x v="2"/>
    <x v="0"/>
    <x v="1"/>
    <x v="728"/>
    <n v="1.61E-2"/>
    <x v="4591"/>
    <n v="1.2534999999999998"/>
    <n v="34.328476349999995"/>
    <n v="7"/>
    <n v="417.59999999999997"/>
    <x v="46"/>
    <x v="7"/>
    <x v="1"/>
  </r>
  <r>
    <x v="2"/>
    <x v="202"/>
    <x v="1"/>
    <x v="1"/>
    <s v="-0.12776"/>
    <x v="2"/>
    <x v="0"/>
    <x v="1"/>
    <x v="3648"/>
    <n v="1.3599999999999998E-2"/>
    <x v="4592"/>
    <n v="0.86249999999999971"/>
    <n v="9.9822299999999942"/>
    <n v="4"/>
    <n v="114"/>
    <x v="31"/>
    <x v="6"/>
    <x v="8"/>
  </r>
  <r>
    <x v="2"/>
    <x v="203"/>
    <x v="1"/>
    <x v="1"/>
    <s v="-0.12776"/>
    <x v="2"/>
    <x v="0"/>
    <x v="1"/>
    <x v="1312"/>
    <n v="1.4499999999999999E-2"/>
    <x v="4593"/>
    <n v="0.85099999999999965"/>
    <n v="16.831077999999991"/>
    <n v="3"/>
    <n v="284.39999999999998"/>
    <x v="63"/>
    <x v="10"/>
    <x v="2"/>
  </r>
  <r>
    <x v="2"/>
    <x v="204"/>
    <x v="1"/>
    <x v="1"/>
    <s v="-0.12776"/>
    <x v="2"/>
    <x v="0"/>
    <x v="1"/>
    <x v="3649"/>
    <n v="1.18E-2"/>
    <x v="4594"/>
    <n v="1.4259999999999997"/>
    <n v="31.398808799999991"/>
    <n v="4"/>
    <n v="301.2"/>
    <x v="40"/>
    <x v="20"/>
    <x v="9"/>
  </r>
  <r>
    <x v="2"/>
    <x v="205"/>
    <x v="1"/>
    <x v="1"/>
    <s v="-0.12776"/>
    <x v="2"/>
    <x v="0"/>
    <x v="1"/>
    <x v="2315"/>
    <n v="1.46E-2"/>
    <x v="4595"/>
    <n v="0.19550000000000003"/>
    <n v="3.936079700000001"/>
    <n v="3"/>
    <n v="176.4"/>
    <x v="62"/>
    <x v="17"/>
    <x v="12"/>
  </r>
  <r>
    <x v="2"/>
    <x v="206"/>
    <x v="1"/>
    <x v="1"/>
    <s v="-0.12776"/>
    <x v="2"/>
    <x v="0"/>
    <x v="1"/>
    <x v="677"/>
    <n v="1.43E-2"/>
    <x v="4596"/>
    <n v="6.900000000000002E-2"/>
    <n v="1.4395953000000006"/>
    <n v="8"/>
    <n v="331.2"/>
    <x v="44"/>
    <x v="11"/>
    <x v="11"/>
  </r>
  <r>
    <x v="2"/>
    <x v="207"/>
    <x v="1"/>
    <x v="1"/>
    <s v="-0.12776"/>
    <x v="2"/>
    <x v="0"/>
    <x v="1"/>
    <x v="3650"/>
    <n v="8.6E-3"/>
    <x v="4597"/>
    <n v="1.1384999999999996"/>
    <n v="18.710792099999992"/>
    <n v="7"/>
    <n v="548.4"/>
    <x v="48"/>
    <x v="23"/>
    <x v="10"/>
  </r>
  <r>
    <x v="2"/>
    <x v="208"/>
    <x v="1"/>
    <x v="1"/>
    <s v="-0.12776"/>
    <x v="2"/>
    <x v="0"/>
    <x v="1"/>
    <x v="2306"/>
    <n v="9.1999999999999998E-3"/>
    <x v="4598"/>
    <n v="1.3339999999999996"/>
    <n v="15.905548799999995"/>
    <n v="3"/>
    <n v="176.4"/>
    <x v="17"/>
    <x v="24"/>
    <x v="3"/>
  </r>
  <r>
    <x v="2"/>
    <x v="209"/>
    <x v="1"/>
    <x v="1"/>
    <s v="-0.12776"/>
    <x v="2"/>
    <x v="0"/>
    <x v="1"/>
    <x v="1019"/>
    <n v="1.8099999999999998E-2"/>
    <x v="4599"/>
    <n v="0.7244999999999997"/>
    <n v="23.630436899999989"/>
    <n v="4"/>
    <n v="172.79999999999998"/>
    <x v="72"/>
    <x v="19"/>
    <x v="11"/>
  </r>
  <r>
    <x v="2"/>
    <x v="210"/>
    <x v="1"/>
    <x v="1"/>
    <s v="-0.12776"/>
    <x v="2"/>
    <x v="0"/>
    <x v="1"/>
    <x v="829"/>
    <n v="7.6999999999999976E-3"/>
    <x v="4600"/>
    <n v="1.1614999999999998"/>
    <n v="9.5338242999999956"/>
    <n v="7"/>
    <n v="356.4"/>
    <x v="41"/>
    <x v="17"/>
    <x v="3"/>
  </r>
  <r>
    <x v="2"/>
    <x v="211"/>
    <x v="1"/>
    <x v="1"/>
    <s v="-0.12776"/>
    <x v="2"/>
    <x v="0"/>
    <x v="1"/>
    <x v="242"/>
    <n v="1.5200000000000002E-2"/>
    <x v="4601"/>
    <n v="0.68999999999999961"/>
    <n v="18.028871999999993"/>
    <n v="7"/>
    <n v="567.6"/>
    <x v="81"/>
    <x v="25"/>
    <x v="6"/>
  </r>
  <r>
    <x v="2"/>
    <x v="212"/>
    <x v="1"/>
    <x v="1"/>
    <s v="-0.12776"/>
    <x v="2"/>
    <x v="0"/>
    <x v="1"/>
    <x v="3651"/>
    <n v="1.0699999999999998E-2"/>
    <x v="4602"/>
    <n v="0.11500000000000002"/>
    <n v="2.5385214999999999"/>
    <n v="3"/>
    <n v="159.6"/>
    <x v="53"/>
    <x v="21"/>
    <x v="0"/>
  </r>
  <r>
    <x v="2"/>
    <x v="213"/>
    <x v="1"/>
    <x v="1"/>
    <s v="-0.12776"/>
    <x v="2"/>
    <x v="0"/>
    <x v="1"/>
    <x v="3652"/>
    <n v="1.8700000000000001E-2"/>
    <x v="4603"/>
    <n v="0.23000000000000007"/>
    <n v="7.8063150000000023"/>
    <n v="6"/>
    <n v="474"/>
    <x v="54"/>
    <x v="13"/>
    <x v="13"/>
  </r>
  <r>
    <x v="2"/>
    <x v="214"/>
    <x v="1"/>
    <x v="1"/>
    <s v="-0.12776"/>
    <x v="2"/>
    <x v="0"/>
    <x v="1"/>
    <x v="3276"/>
    <n v="9.9000000000000025E-3"/>
    <x v="4604"/>
    <n v="0.16100000000000006"/>
    <n v="2.1836430000000013"/>
    <n v="5"/>
    <n v="444"/>
    <x v="71"/>
    <x v="21"/>
    <x v="7"/>
  </r>
  <r>
    <x v="2"/>
    <x v="215"/>
    <x v="1"/>
    <x v="1"/>
    <s v="-0.12776"/>
    <x v="2"/>
    <x v="0"/>
    <x v="1"/>
    <x v="3653"/>
    <n v="1.26E-2"/>
    <x v="4605"/>
    <n v="0.51749999999999974"/>
    <n v="9.4221224999999951"/>
    <n v="6"/>
    <n v="403.2"/>
    <x v="31"/>
    <x v="10"/>
    <x v="1"/>
  </r>
  <r>
    <x v="2"/>
    <x v="216"/>
    <x v="1"/>
    <x v="1"/>
    <s v="-0.12776"/>
    <x v="2"/>
    <x v="0"/>
    <x v="1"/>
    <x v="3580"/>
    <n v="1.1699999999999999E-2"/>
    <x v="4606"/>
    <n v="0.26450000000000001"/>
    <n v="3.5371849499999999"/>
    <n v="3"/>
    <n v="282"/>
    <x v="58"/>
    <x v="14"/>
    <x v="10"/>
  </r>
  <r>
    <x v="2"/>
    <x v="217"/>
    <x v="1"/>
    <x v="1"/>
    <s v="-0.12776"/>
    <x v="2"/>
    <x v="0"/>
    <x v="1"/>
    <x v="3654"/>
    <n v="1.21E-2"/>
    <x v="4607"/>
    <n v="0.54049999999999976"/>
    <n v="12.785797749999995"/>
    <n v="7"/>
    <n v="399.59999999999997"/>
    <x v="51"/>
    <x v="1"/>
    <x v="2"/>
  </r>
  <r>
    <x v="2"/>
    <x v="218"/>
    <x v="1"/>
    <x v="1"/>
    <s v="-0.12776"/>
    <x v="2"/>
    <x v="0"/>
    <x v="1"/>
    <x v="2919"/>
    <n v="1.2699999999999999E-2"/>
    <x v="4608"/>
    <n v="1.0119999999999996"/>
    <n v="18.22470319999999"/>
    <n v="5"/>
    <n v="321.59999999999997"/>
    <x v="26"/>
    <x v="1"/>
    <x v="4"/>
  </r>
  <r>
    <x v="2"/>
    <x v="219"/>
    <x v="1"/>
    <x v="1"/>
    <s v="-0.12776"/>
    <x v="2"/>
    <x v="0"/>
    <x v="1"/>
    <x v="3655"/>
    <n v="1.09E-2"/>
    <x v="4609"/>
    <n v="3.4500000000000058E-2"/>
    <n v="0.7577407500000013"/>
    <n v="6"/>
    <n v="464.4"/>
    <x v="67"/>
    <x v="18"/>
    <x v="10"/>
  </r>
  <r>
    <x v="2"/>
    <x v="220"/>
    <x v="1"/>
    <x v="1"/>
    <s v="-0.12776"/>
    <x v="2"/>
    <x v="0"/>
    <x v="1"/>
    <x v="2908"/>
    <n v="1.5900000000000004E-2"/>
    <x v="4610"/>
    <n v="1.2304999999999997"/>
    <n v="23.380115250000003"/>
    <n v="4"/>
    <n v="192"/>
    <x v="5"/>
    <x v="14"/>
    <x v="13"/>
  </r>
  <r>
    <x v="2"/>
    <x v="221"/>
    <x v="1"/>
    <x v="1"/>
    <s v="-0.12776"/>
    <x v="2"/>
    <x v="0"/>
    <x v="1"/>
    <x v="2299"/>
    <n v="1.2E-2"/>
    <x v="4611"/>
    <n v="0.4484999999999999"/>
    <n v="6.4853099999999992"/>
    <n v="4"/>
    <n v="252"/>
    <x v="52"/>
    <x v="17"/>
    <x v="0"/>
  </r>
  <r>
    <x v="2"/>
    <x v="222"/>
    <x v="1"/>
    <x v="1"/>
    <s v="-0.12776"/>
    <x v="2"/>
    <x v="0"/>
    <x v="1"/>
    <x v="442"/>
    <n v="1.1900000000000001E-2"/>
    <x v="4612"/>
    <n v="0.11500000000000002"/>
    <n v="1.3849220000000004"/>
    <n v="6"/>
    <n v="459.59999999999997"/>
    <x v="8"/>
    <x v="3"/>
    <x v="13"/>
  </r>
  <r>
    <x v="2"/>
    <x v="223"/>
    <x v="1"/>
    <x v="1"/>
    <s v="-0.12776"/>
    <x v="2"/>
    <x v="0"/>
    <x v="1"/>
    <x v="2308"/>
    <n v="1.8099999999999998E-2"/>
    <x v="4613"/>
    <n v="0.11500000000000002"/>
    <n v="3.6197284999999999"/>
    <n v="7"/>
    <n v="574.79999999999995"/>
    <x v="46"/>
    <x v="12"/>
    <x v="3"/>
  </r>
  <r>
    <x v="2"/>
    <x v="224"/>
    <x v="1"/>
    <x v="1"/>
    <s v="-0.12776"/>
    <x v="2"/>
    <x v="0"/>
    <x v="1"/>
    <x v="3656"/>
    <n v="1.8599999999999998E-2"/>
    <x v="4614"/>
    <n v="0.54049999999999976"/>
    <n v="18.03562019999999"/>
    <n v="8"/>
    <n v="526.79999999999995"/>
    <x v="22"/>
    <x v="14"/>
    <x v="4"/>
  </r>
  <r>
    <x v="2"/>
    <x v="225"/>
    <x v="1"/>
    <x v="1"/>
    <s v="-0.12776"/>
    <x v="2"/>
    <x v="0"/>
    <x v="1"/>
    <x v="3657"/>
    <n v="1.78E-2"/>
    <x v="4615"/>
    <n v="1.2764999999999997"/>
    <n v="42.239640299999998"/>
    <n v="5"/>
    <n v="357.59999999999997"/>
    <x v="33"/>
    <x v="1"/>
    <x v="7"/>
  </r>
  <r>
    <x v="2"/>
    <x v="226"/>
    <x v="1"/>
    <x v="1"/>
    <s v="-0.12776"/>
    <x v="2"/>
    <x v="0"/>
    <x v="1"/>
    <x v="3658"/>
    <n v="1.7599999999999998E-2"/>
    <x v="4616"/>
    <n v="1.2879999999999998"/>
    <n v="38.355609599999987"/>
    <n v="3"/>
    <n v="163.19999999999999"/>
    <x v="9"/>
    <x v="15"/>
    <x v="10"/>
  </r>
  <r>
    <x v="2"/>
    <x v="227"/>
    <x v="1"/>
    <x v="1"/>
    <s v="-0.12776"/>
    <x v="2"/>
    <x v="0"/>
    <x v="1"/>
    <x v="3659"/>
    <n v="1.3600000000000001E-2"/>
    <x v="4617"/>
    <n v="0.73599999999999965"/>
    <n v="11.060607999999995"/>
    <n v="7"/>
    <n v="399.59999999999997"/>
    <x v="17"/>
    <x v="13"/>
    <x v="2"/>
  </r>
  <r>
    <x v="2"/>
    <x v="228"/>
    <x v="1"/>
    <x v="1"/>
    <s v="-0.12776"/>
    <x v="2"/>
    <x v="0"/>
    <x v="1"/>
    <x v="3660"/>
    <n v="1.5599999999999998E-2"/>
    <x v="4618"/>
    <n v="0.68999999999999961"/>
    <n v="19.504367999999985"/>
    <n v="5"/>
    <n v="374.4"/>
    <x v="52"/>
    <x v="19"/>
    <x v="3"/>
  </r>
  <r>
    <x v="2"/>
    <x v="229"/>
    <x v="1"/>
    <x v="1"/>
    <s v="-0.12776"/>
    <x v="2"/>
    <x v="0"/>
    <x v="1"/>
    <x v="3661"/>
    <n v="1.43E-2"/>
    <x v="4619"/>
    <n v="0.55199999999999971"/>
    <n v="10.932635999999993"/>
    <n v="4"/>
    <n v="356.4"/>
    <x v="26"/>
    <x v="14"/>
    <x v="2"/>
  </r>
  <r>
    <x v="2"/>
    <x v="230"/>
    <x v="1"/>
    <x v="1"/>
    <s v="-0.12776"/>
    <x v="2"/>
    <x v="0"/>
    <x v="1"/>
    <x v="3662"/>
    <n v="1.2999999999999998E-2"/>
    <x v="4620"/>
    <n v="1.0464999999999995"/>
    <n v="21.277437999999989"/>
    <n v="7"/>
    <n v="396"/>
    <x v="37"/>
    <x v="15"/>
    <x v="6"/>
  </r>
  <r>
    <x v="2"/>
    <x v="231"/>
    <x v="1"/>
    <x v="1"/>
    <s v="-0.12776"/>
    <x v="2"/>
    <x v="0"/>
    <x v="1"/>
    <x v="462"/>
    <n v="1.0399999999999998E-2"/>
    <x v="4621"/>
    <n v="1.1959999999999997"/>
    <n v="22.463750399999988"/>
    <n v="5"/>
    <n v="422.4"/>
    <x v="46"/>
    <x v="17"/>
    <x v="8"/>
  </r>
  <r>
    <x v="2"/>
    <x v="232"/>
    <x v="1"/>
    <x v="1"/>
    <s v="-0.12776"/>
    <x v="2"/>
    <x v="0"/>
    <x v="1"/>
    <x v="1248"/>
    <n v="1.6899999999999998E-2"/>
    <x v="4622"/>
    <n v="0.8049999999999996"/>
    <n v="20.814884999999986"/>
    <n v="4"/>
    <n v="380.4"/>
    <x v="31"/>
    <x v="15"/>
    <x v="3"/>
  </r>
  <r>
    <x v="2"/>
    <x v="233"/>
    <x v="1"/>
    <x v="1"/>
    <s v="-0.12776"/>
    <x v="2"/>
    <x v="0"/>
    <x v="1"/>
    <x v="1313"/>
    <n v="1.37E-2"/>
    <x v="4623"/>
    <n v="0.33350000000000007"/>
    <n v="5.336533600000001"/>
    <n v="6"/>
    <n v="223.2"/>
    <x v="74"/>
    <x v="15"/>
    <x v="6"/>
  </r>
  <r>
    <x v="2"/>
    <x v="234"/>
    <x v="1"/>
    <x v="1"/>
    <s v="-0.12776"/>
    <x v="2"/>
    <x v="0"/>
    <x v="1"/>
    <x v="1902"/>
    <n v="6.7000000000000011E-3"/>
    <x v="4624"/>
    <n v="1.1614999999999998"/>
    <n v="13.245049099999999"/>
    <n v="7"/>
    <n v="478.79999999999995"/>
    <x v="45"/>
    <x v="23"/>
    <x v="6"/>
  </r>
  <r>
    <x v="2"/>
    <x v="235"/>
    <x v="1"/>
    <x v="1"/>
    <s v="-0.12776"/>
    <x v="2"/>
    <x v="0"/>
    <x v="1"/>
    <x v="3281"/>
    <n v="1.4200000000000001E-2"/>
    <x v="4625"/>
    <n v="0.42549999999999988"/>
    <n v="9.2142024999999972"/>
    <n v="5"/>
    <n v="348"/>
    <x v="46"/>
    <x v="10"/>
    <x v="9"/>
  </r>
  <r>
    <x v="2"/>
    <x v="236"/>
    <x v="1"/>
    <x v="1"/>
    <s v="-0.12776"/>
    <x v="2"/>
    <x v="0"/>
    <x v="1"/>
    <x v="3663"/>
    <n v="1.3399999999999999E-2"/>
    <x v="4626"/>
    <n v="0.34500000000000003"/>
    <n v="7.4106689999999995"/>
    <n v="3"/>
    <n v="223.2"/>
    <x v="22"/>
    <x v="12"/>
    <x v="13"/>
  </r>
  <r>
    <x v="2"/>
    <x v="237"/>
    <x v="1"/>
    <x v="1"/>
    <s v="-0.12776"/>
    <x v="2"/>
    <x v="0"/>
    <x v="1"/>
    <x v="1862"/>
    <n v="1.2399999999999998E-2"/>
    <x v="4627"/>
    <n v="0.51749999999999974"/>
    <n v="12.846833999999992"/>
    <n v="4"/>
    <n v="238.79999999999998"/>
    <x v="34"/>
    <x v="3"/>
    <x v="11"/>
  </r>
  <r>
    <x v="2"/>
    <x v="238"/>
    <x v="1"/>
    <x v="1"/>
    <s v="-0.12776"/>
    <x v="2"/>
    <x v="0"/>
    <x v="1"/>
    <x v="1362"/>
    <n v="1.5900000000000001E-2"/>
    <x v="4628"/>
    <n v="1.0694999999999997"/>
    <n v="23.807069999999996"/>
    <n v="4"/>
    <n v="145.19999999999999"/>
    <x v="8"/>
    <x v="4"/>
    <x v="10"/>
  </r>
  <r>
    <x v="2"/>
    <x v="239"/>
    <x v="1"/>
    <x v="1"/>
    <s v="-0.12776"/>
    <x v="2"/>
    <x v="0"/>
    <x v="1"/>
    <x v="1103"/>
    <n v="1.1799999999999998E-2"/>
    <x v="4629"/>
    <n v="0.63249999999999973"/>
    <n v="10.971344999999992"/>
    <n v="7"/>
    <n v="300"/>
    <x v="44"/>
    <x v="15"/>
    <x v="13"/>
  </r>
  <r>
    <x v="2"/>
    <x v="240"/>
    <x v="1"/>
    <x v="1"/>
    <s v="-0.12776"/>
    <x v="2"/>
    <x v="0"/>
    <x v="1"/>
    <x v="2518"/>
    <n v="1.2799999999999999E-2"/>
    <x v="4630"/>
    <n v="1.3224999999999996"/>
    <n v="31.23215999999999"/>
    <n v="7"/>
    <n v="349.2"/>
    <x v="58"/>
    <x v="19"/>
    <x v="4"/>
  </r>
  <r>
    <x v="2"/>
    <x v="241"/>
    <x v="1"/>
    <x v="1"/>
    <s v="-0.12776"/>
    <x v="2"/>
    <x v="0"/>
    <x v="1"/>
    <x v="1690"/>
    <n v="1.03E-2"/>
    <x v="4631"/>
    <n v="0.54049999999999976"/>
    <n v="9.1579617499999966"/>
    <n v="4"/>
    <n v="217.2"/>
    <x v="52"/>
    <x v="14"/>
    <x v="1"/>
  </r>
  <r>
    <x v="2"/>
    <x v="242"/>
    <x v="1"/>
    <x v="1"/>
    <s v="-0.12776"/>
    <x v="2"/>
    <x v="0"/>
    <x v="1"/>
    <x v="3664"/>
    <n v="1.47E-2"/>
    <x v="4632"/>
    <n v="0.41399999999999987"/>
    <n v="9.6764219999999952"/>
    <n v="5"/>
    <n v="324"/>
    <x v="48"/>
    <x v="20"/>
    <x v="1"/>
  </r>
  <r>
    <x v="2"/>
    <x v="243"/>
    <x v="1"/>
    <x v="1"/>
    <s v="-0.12776"/>
    <x v="2"/>
    <x v="0"/>
    <x v="1"/>
    <x v="77"/>
    <n v="1.5500000000000002E-2"/>
    <x v="4633"/>
    <n v="0.42549999999999988"/>
    <n v="8.5672297499999992"/>
    <n v="4"/>
    <n v="175.2"/>
    <x v="26"/>
    <x v="1"/>
    <x v="13"/>
  </r>
  <r>
    <x v="2"/>
    <x v="244"/>
    <x v="1"/>
    <x v="1"/>
    <s v="-0.12776"/>
    <x v="2"/>
    <x v="0"/>
    <x v="1"/>
    <x v="491"/>
    <n v="1.2199999999999999E-2"/>
    <x v="4634"/>
    <n v="0.91999999999999971"/>
    <n v="21.505183999999993"/>
    <n v="5"/>
    <n v="420"/>
    <x v="4"/>
    <x v="22"/>
    <x v="0"/>
  </r>
  <r>
    <x v="2"/>
    <x v="245"/>
    <x v="1"/>
    <x v="1"/>
    <s v="-0.12776"/>
    <x v="2"/>
    <x v="0"/>
    <x v="1"/>
    <x v="239"/>
    <n v="1.61E-2"/>
    <x v="4635"/>
    <n v="0.79349999999999965"/>
    <n v="19.878444599999991"/>
    <n v="5"/>
    <n v="280.8"/>
    <x v="11"/>
    <x v="4"/>
    <x v="6"/>
  </r>
  <r>
    <x v="2"/>
    <x v="246"/>
    <x v="1"/>
    <x v="1"/>
    <s v="-0.12776"/>
    <x v="2"/>
    <x v="0"/>
    <x v="1"/>
    <x v="713"/>
    <n v="1.8500000000000003E-2"/>
    <x v="4636"/>
    <n v="1.0809999999999995"/>
    <n v="30.61770349999999"/>
    <n v="7"/>
    <n v="516"/>
    <x v="54"/>
    <x v="28"/>
    <x v="2"/>
  </r>
  <r>
    <x v="2"/>
    <x v="247"/>
    <x v="1"/>
    <x v="1"/>
    <s v="-0.12776"/>
    <x v="2"/>
    <x v="0"/>
    <x v="1"/>
    <x v="345"/>
    <n v="9.7999999999999997E-3"/>
    <x v="4637"/>
    <n v="0.64399999999999979"/>
    <n v="10.394546399999996"/>
    <n v="8"/>
    <n v="368.4"/>
    <x v="53"/>
    <x v="19"/>
    <x v="6"/>
  </r>
  <r>
    <x v="2"/>
    <x v="248"/>
    <x v="1"/>
    <x v="1"/>
    <s v="-0.12776"/>
    <x v="2"/>
    <x v="0"/>
    <x v="1"/>
    <x v="3665"/>
    <n v="1.4699999999999998E-2"/>
    <x v="4638"/>
    <n v="1.4144999999999996"/>
    <n v="39.340639799999984"/>
    <n v="3"/>
    <n v="175.2"/>
    <x v="72"/>
    <x v="12"/>
    <x v="3"/>
  </r>
  <r>
    <x v="2"/>
    <x v="249"/>
    <x v="1"/>
    <x v="1"/>
    <s v="-0.12776"/>
    <x v="2"/>
    <x v="0"/>
    <x v="1"/>
    <x v="1245"/>
    <n v="1.6800000000000002E-2"/>
    <x v="4639"/>
    <n v="0.45999999999999991"/>
    <n v="11.097408"/>
    <n v="4"/>
    <n v="154.79999999999998"/>
    <x v="28"/>
    <x v="17"/>
    <x v="0"/>
  </r>
  <r>
    <x v="2"/>
    <x v="250"/>
    <x v="1"/>
    <x v="1"/>
    <s v="-0.12776"/>
    <x v="2"/>
    <x v="0"/>
    <x v="1"/>
    <x v="1096"/>
    <n v="1.4799999999999999E-2"/>
    <x v="4640"/>
    <n v="0.95449999999999979"/>
    <n v="20.978000999999992"/>
    <n v="6"/>
    <n v="324"/>
    <x v="44"/>
    <x v="11"/>
    <x v="6"/>
  </r>
  <r>
    <x v="2"/>
    <x v="251"/>
    <x v="1"/>
    <x v="1"/>
    <s v="-0.12776"/>
    <x v="2"/>
    <x v="0"/>
    <x v="1"/>
    <x v="580"/>
    <n v="1.4299999999999997E-2"/>
    <x v="4641"/>
    <n v="1.3914999999999995"/>
    <n v="23.141897349999986"/>
    <n v="4"/>
    <n v="217.2"/>
    <x v="41"/>
    <x v="24"/>
    <x v="3"/>
  </r>
  <r>
    <x v="2"/>
    <x v="252"/>
    <x v="1"/>
    <x v="1"/>
    <s v="-0.12776"/>
    <x v="2"/>
    <x v="0"/>
    <x v="1"/>
    <x v="3666"/>
    <n v="1.7399999999999999E-2"/>
    <x v="4642"/>
    <n v="0.16100000000000006"/>
    <n v="2.8042014000000006"/>
    <n v="6"/>
    <n v="386.4"/>
    <x v="62"/>
    <x v="10"/>
    <x v="2"/>
  </r>
  <r>
    <x v="2"/>
    <x v="253"/>
    <x v="1"/>
    <x v="1"/>
    <s v="-0.12776"/>
    <x v="2"/>
    <x v="0"/>
    <x v="1"/>
    <x v="3667"/>
    <n v="1.55E-2"/>
    <x v="4643"/>
    <n v="0.62099999999999977"/>
    <n v="15.420050999999994"/>
    <n v="7"/>
    <n v="442.8"/>
    <x v="45"/>
    <x v="7"/>
    <x v="10"/>
  </r>
  <r>
    <x v="2"/>
    <x v="254"/>
    <x v="1"/>
    <x v="1"/>
    <s v="-0.12776"/>
    <x v="2"/>
    <x v="0"/>
    <x v="1"/>
    <x v="3668"/>
    <n v="1.3399999999999999E-2"/>
    <x v="4644"/>
    <n v="0.41399999999999987"/>
    <n v="7.1619515999999974"/>
    <n v="5"/>
    <n v="193.2"/>
    <x v="4"/>
    <x v="4"/>
    <x v="7"/>
  </r>
  <r>
    <x v="2"/>
    <x v="255"/>
    <x v="1"/>
    <x v="1"/>
    <s v="-0.12776"/>
    <x v="2"/>
    <x v="0"/>
    <x v="1"/>
    <x v="1421"/>
    <n v="1.8200000000000001E-2"/>
    <x v="4645"/>
    <n v="0.95449999999999979"/>
    <n v="31.095700999999995"/>
    <n v="5"/>
    <n v="392.4"/>
    <x v="42"/>
    <x v="22"/>
    <x v="1"/>
  </r>
  <r>
    <x v="2"/>
    <x v="256"/>
    <x v="1"/>
    <x v="1"/>
    <s v="-0.12776"/>
    <x v="2"/>
    <x v="0"/>
    <x v="1"/>
    <x v="3654"/>
    <n v="1.1800000000000001E-2"/>
    <x v="4646"/>
    <n v="8.050000000000003E-2"/>
    <n v="1.8570545000000009"/>
    <n v="4"/>
    <n v="134.4"/>
    <x v="4"/>
    <x v="13"/>
    <x v="0"/>
  </r>
  <r>
    <x v="2"/>
    <x v="257"/>
    <x v="1"/>
    <x v="1"/>
    <s v="-0.12776"/>
    <x v="2"/>
    <x v="0"/>
    <x v="1"/>
    <x v="194"/>
    <n v="1.3999999999999999E-2"/>
    <x v="4647"/>
    <n v="1.2994999999999994"/>
    <n v="23.105109999999986"/>
    <n v="3"/>
    <n v="253.2"/>
    <x v="54"/>
    <x v="22"/>
    <x v="12"/>
  </r>
  <r>
    <x v="2"/>
    <x v="258"/>
    <x v="1"/>
    <x v="1"/>
    <s v="-0.12776"/>
    <x v="2"/>
    <x v="0"/>
    <x v="1"/>
    <x v="1966"/>
    <n v="1.0699999999999999E-2"/>
    <x v="4648"/>
    <n v="1.2994999999999994"/>
    <n v="16.546533499999992"/>
    <n v="5"/>
    <n v="429.59999999999997"/>
    <x v="49"/>
    <x v="1"/>
    <x v="7"/>
  </r>
  <r>
    <x v="2"/>
    <x v="259"/>
    <x v="1"/>
    <x v="1"/>
    <s v="-0.12776"/>
    <x v="2"/>
    <x v="0"/>
    <x v="1"/>
    <x v="213"/>
    <n v="1.04E-2"/>
    <x v="1122"/>
    <n v="5.7500000000000016E-2"/>
    <n v="0.81806400000000024"/>
    <n v="6"/>
    <n v="448.8"/>
    <x v="89"/>
    <x v="10"/>
    <x v="5"/>
  </r>
  <r>
    <x v="2"/>
    <x v="260"/>
    <x v="1"/>
    <x v="1"/>
    <s v="-0.12776"/>
    <x v="2"/>
    <x v="0"/>
    <x v="1"/>
    <x v="3669"/>
    <n v="8.0999999999999996E-3"/>
    <x v="4649"/>
    <n v="0.97749999999999981"/>
    <n v="11.338217999999998"/>
    <n v="5"/>
    <n v="307.2"/>
    <x v="36"/>
    <x v="18"/>
    <x v="4"/>
  </r>
  <r>
    <x v="2"/>
    <x v="261"/>
    <x v="1"/>
    <x v="1"/>
    <s v="-0.12776"/>
    <x v="2"/>
    <x v="0"/>
    <x v="1"/>
    <x v="3670"/>
    <n v="1.3899999999999999E-2"/>
    <x v="4650"/>
    <n v="1.0694999999999997"/>
    <n v="25.420945499999991"/>
    <n v="4"/>
    <n v="236.39999999999998"/>
    <x v="50"/>
    <x v="20"/>
    <x v="6"/>
  </r>
  <r>
    <x v="2"/>
    <x v="262"/>
    <x v="1"/>
    <x v="1"/>
    <s v="-0.12776"/>
    <x v="2"/>
    <x v="0"/>
    <x v="1"/>
    <x v="2717"/>
    <n v="1.0999999999999996E-2"/>
    <x v="4651"/>
    <n v="1.4374999999999996"/>
    <n v="15.95481249999999"/>
    <n v="5"/>
    <n v="163.19999999999999"/>
    <x v="89"/>
    <x v="22"/>
    <x v="6"/>
  </r>
  <r>
    <x v="2"/>
    <x v="263"/>
    <x v="1"/>
    <x v="1"/>
    <s v="-0.12776"/>
    <x v="2"/>
    <x v="0"/>
    <x v="1"/>
    <x v="2302"/>
    <n v="1.89E-2"/>
    <x v="4652"/>
    <n v="1.3339999999999996"/>
    <n v="39.205592999999993"/>
    <n v="7"/>
    <n v="244.79999999999998"/>
    <x v="67"/>
    <x v="1"/>
    <x v="1"/>
  </r>
  <r>
    <x v="2"/>
    <x v="264"/>
    <x v="1"/>
    <x v="1"/>
    <s v="-0.12776"/>
    <x v="2"/>
    <x v="0"/>
    <x v="1"/>
    <x v="3461"/>
    <n v="1.1699999999999999E-2"/>
    <x v="4653"/>
    <n v="0.10350000000000006"/>
    <n v="1.3986472500000007"/>
    <n v="6"/>
    <n v="310.8"/>
    <x v="62"/>
    <x v="25"/>
    <x v="3"/>
  </r>
  <r>
    <x v="2"/>
    <x v="265"/>
    <x v="1"/>
    <x v="1"/>
    <s v="-0.12776"/>
    <x v="2"/>
    <x v="0"/>
    <x v="1"/>
    <x v="1890"/>
    <n v="9.1000000000000004E-3"/>
    <x v="4654"/>
    <n v="1.1844999999999997"/>
    <n v="22.290868599999992"/>
    <n v="7"/>
    <n v="440.4"/>
    <x v="79"/>
    <x v="7"/>
    <x v="2"/>
  </r>
  <r>
    <x v="2"/>
    <x v="266"/>
    <x v="1"/>
    <x v="1"/>
    <s v="-0.12776"/>
    <x v="2"/>
    <x v="0"/>
    <x v="1"/>
    <x v="3671"/>
    <n v="7.4999999999999997E-3"/>
    <x v="4655"/>
    <n v="1.1729999999999996"/>
    <n v="16.380944999999993"/>
    <n v="8"/>
    <n v="576"/>
    <x v="4"/>
    <x v="21"/>
    <x v="2"/>
  </r>
  <r>
    <x v="2"/>
    <x v="267"/>
    <x v="1"/>
    <x v="1"/>
    <s v="-0.12776"/>
    <x v="2"/>
    <x v="0"/>
    <x v="1"/>
    <x v="709"/>
    <n v="1.5099999999999999E-2"/>
    <x v="4656"/>
    <n v="1.1499999999999997"/>
    <n v="28.895359999999989"/>
    <n v="6"/>
    <n v="224.4"/>
    <x v="35"/>
    <x v="3"/>
    <x v="8"/>
  </r>
  <r>
    <x v="2"/>
    <x v="268"/>
    <x v="1"/>
    <x v="1"/>
    <s v="-0.12776"/>
    <x v="2"/>
    <x v="0"/>
    <x v="1"/>
    <x v="2691"/>
    <n v="1.4800000000000004E-2"/>
    <x v="4657"/>
    <n v="0.51749999999999974"/>
    <n v="8.8767809999999976"/>
    <n v="4"/>
    <n v="106.8"/>
    <x v="71"/>
    <x v="3"/>
    <x v="8"/>
  </r>
  <r>
    <x v="2"/>
    <x v="269"/>
    <x v="1"/>
    <x v="1"/>
    <s v="-0.12776"/>
    <x v="2"/>
    <x v="0"/>
    <x v="1"/>
    <x v="3672"/>
    <n v="1.0500000000000001E-2"/>
    <x v="4658"/>
    <n v="0.29900000000000004"/>
    <n v="3.9432120000000008"/>
    <n v="4"/>
    <n v="200.4"/>
    <x v="55"/>
    <x v="19"/>
    <x v="7"/>
  </r>
  <r>
    <x v="2"/>
    <x v="270"/>
    <x v="1"/>
    <x v="1"/>
    <s v="-0.12776"/>
    <x v="2"/>
    <x v="0"/>
    <x v="1"/>
    <x v="2316"/>
    <n v="1.2100000000000001E-2"/>
    <x v="4659"/>
    <n v="1.3914999999999995"/>
    <n v="22.258712299999996"/>
    <n v="4"/>
    <n v="297.59999999999997"/>
    <x v="7"/>
    <x v="22"/>
    <x v="7"/>
  </r>
  <r>
    <x v="2"/>
    <x v="271"/>
    <x v="1"/>
    <x v="1"/>
    <s v="-0.12776"/>
    <x v="2"/>
    <x v="0"/>
    <x v="1"/>
    <x v="2719"/>
    <n v="1.1599999999999999E-2"/>
    <x v="4660"/>
    <n v="0.83949999999999969"/>
    <n v="11.919556799999995"/>
    <n v="4"/>
    <n v="229.2"/>
    <x v="26"/>
    <x v="23"/>
    <x v="1"/>
  </r>
  <r>
    <x v="2"/>
    <x v="272"/>
    <x v="1"/>
    <x v="1"/>
    <s v="-0.12776"/>
    <x v="2"/>
    <x v="0"/>
    <x v="1"/>
    <x v="2697"/>
    <n v="9.6999999999999986E-3"/>
    <x v="4661"/>
    <n v="0.41399999999999987"/>
    <n v="6.545753999999997"/>
    <n v="4"/>
    <n v="232.79999999999998"/>
    <x v="26"/>
    <x v="19"/>
    <x v="4"/>
  </r>
  <r>
    <x v="2"/>
    <x v="273"/>
    <x v="1"/>
    <x v="1"/>
    <s v="-0.12776"/>
    <x v="2"/>
    <x v="0"/>
    <x v="1"/>
    <x v="224"/>
    <n v="1.1199999999999998E-2"/>
    <x v="4662"/>
    <n v="3.4500000000000058E-2"/>
    <n v="0.51545760000000074"/>
    <n v="8"/>
    <n v="560.4"/>
    <x v="47"/>
    <x v="1"/>
    <x v="8"/>
  </r>
  <r>
    <x v="2"/>
    <x v="274"/>
    <x v="1"/>
    <x v="1"/>
    <s v="-0.12776"/>
    <x v="2"/>
    <x v="0"/>
    <x v="1"/>
    <x v="1102"/>
    <n v="1.0200000000000001E-2"/>
    <x v="4663"/>
    <n v="0.24150000000000008"/>
    <n v="3.1505607000000015"/>
    <n v="7"/>
    <n v="379.2"/>
    <x v="65"/>
    <x v="7"/>
    <x v="3"/>
  </r>
  <r>
    <x v="0"/>
    <x v="0"/>
    <x v="2"/>
    <x v="2"/>
    <s v="-2.244644"/>
    <x v="2"/>
    <x v="0"/>
    <x v="1"/>
    <x v="3673"/>
    <n v="5.4999999999999988E-3"/>
    <x v="4664"/>
    <n v="1.1844999999999997"/>
    <n v="4.6906199999999973"/>
    <n v="2"/>
    <n v="66"/>
    <x v="25"/>
    <x v="0"/>
    <x v="0"/>
  </r>
  <r>
    <x v="0"/>
    <x v="1"/>
    <x v="2"/>
    <x v="2"/>
    <s v="-2.244644"/>
    <x v="2"/>
    <x v="0"/>
    <x v="1"/>
    <x v="3674"/>
    <n v="9.0000000000000011E-3"/>
    <x v="4665"/>
    <n v="0.7244999999999997"/>
    <n v="7.716359699999999"/>
    <n v="6"/>
    <n v="211.2"/>
    <x v="33"/>
    <x v="0"/>
    <x v="4"/>
  </r>
  <r>
    <x v="0"/>
    <x v="2"/>
    <x v="2"/>
    <x v="2"/>
    <s v="-2.244644"/>
    <x v="2"/>
    <x v="0"/>
    <x v="1"/>
    <x v="783"/>
    <n v="1.1900000000000001E-2"/>
    <x v="4666"/>
    <n v="0.11499999999999999"/>
    <n v="1.5006971000000002"/>
    <n v="7"/>
    <n v="264"/>
    <x v="32"/>
    <x v="7"/>
    <x v="4"/>
  </r>
  <r>
    <x v="0"/>
    <x v="3"/>
    <x v="2"/>
    <x v="2"/>
    <s v="-2.244644"/>
    <x v="2"/>
    <x v="0"/>
    <x v="1"/>
    <x v="3675"/>
    <n v="1.55E-2"/>
    <x v="4667"/>
    <n v="0.21850000000000006"/>
    <n v="3.1185194000000007"/>
    <n v="4"/>
    <n v="88.8"/>
    <x v="49"/>
    <x v="17"/>
    <x v="3"/>
  </r>
  <r>
    <x v="0"/>
    <x v="4"/>
    <x v="2"/>
    <x v="2"/>
    <s v="-2.244644"/>
    <x v="2"/>
    <x v="0"/>
    <x v="1"/>
    <x v="3676"/>
    <n v="1.2199999999999999E-2"/>
    <x v="4668"/>
    <n v="0.97749999999999959"/>
    <n v="10.501595299999996"/>
    <n v="6"/>
    <n v="206.4"/>
    <x v="7"/>
    <x v="6"/>
    <x v="5"/>
  </r>
  <r>
    <x v="0"/>
    <x v="5"/>
    <x v="2"/>
    <x v="2"/>
    <s v="-2.244644"/>
    <x v="2"/>
    <x v="0"/>
    <x v="1"/>
    <x v="2984"/>
    <n v="1.0500000000000002E-2"/>
    <x v="4669"/>
    <n v="0.47149999999999975"/>
    <n v="6.3181471499999988"/>
    <n v="7"/>
    <n v="360"/>
    <x v="32"/>
    <x v="0"/>
    <x v="0"/>
  </r>
  <r>
    <x v="0"/>
    <x v="6"/>
    <x v="2"/>
    <x v="2"/>
    <s v="-2.244644"/>
    <x v="2"/>
    <x v="0"/>
    <x v="1"/>
    <x v="3677"/>
    <n v="1.2100000000000003E-2"/>
    <x v="4670"/>
    <n v="0.98899999999999955"/>
    <n v="14.891610359999998"/>
    <n v="8"/>
    <n v="468"/>
    <x v="64"/>
    <x v="2"/>
    <x v="0"/>
  </r>
  <r>
    <x v="0"/>
    <x v="7"/>
    <x v="2"/>
    <x v="2"/>
    <s v="-2.244644"/>
    <x v="2"/>
    <x v="0"/>
    <x v="1"/>
    <x v="3309"/>
    <n v="1.2800000000000002E-2"/>
    <x v="4671"/>
    <n v="0.10349999999999987"/>
    <n v="0.94246271999999909"/>
    <n v="6"/>
    <n v="276"/>
    <x v="9"/>
    <x v="14"/>
    <x v="2"/>
  </r>
  <r>
    <x v="0"/>
    <x v="8"/>
    <x v="2"/>
    <x v="2"/>
    <s v="-2.244644"/>
    <x v="2"/>
    <x v="0"/>
    <x v="1"/>
    <x v="1060"/>
    <n v="1.2199999999999999E-2"/>
    <x v="4672"/>
    <n v="0.98899999999999966"/>
    <n v="14.242470319999995"/>
    <n v="7"/>
    <n v="424.8"/>
    <x v="17"/>
    <x v="17"/>
    <x v="2"/>
  </r>
  <r>
    <x v="0"/>
    <x v="9"/>
    <x v="2"/>
    <x v="2"/>
    <s v="-2.244644"/>
    <x v="2"/>
    <x v="0"/>
    <x v="1"/>
    <x v="842"/>
    <n v="1.1500000000000002E-2"/>
    <x v="4673"/>
    <n v="0.86249999999999971"/>
    <n v="11.275634999999999"/>
    <n v="6"/>
    <n v="468"/>
    <x v="31"/>
    <x v="17"/>
    <x v="4"/>
  </r>
  <r>
    <x v="0"/>
    <x v="10"/>
    <x v="2"/>
    <x v="2"/>
    <s v="-2.244644"/>
    <x v="2"/>
    <x v="0"/>
    <x v="1"/>
    <x v="3678"/>
    <n v="1.4500000000000001E-2"/>
    <x v="4674"/>
    <n v="0.74749999999999972"/>
    <n v="8.5214252499999965"/>
    <n v="3"/>
    <n v="139.19999999999999"/>
    <x v="35"/>
    <x v="3"/>
    <x v="2"/>
  </r>
  <r>
    <x v="0"/>
    <x v="11"/>
    <x v="2"/>
    <x v="2"/>
    <s v="-2.244644"/>
    <x v="2"/>
    <x v="0"/>
    <x v="1"/>
    <x v="3679"/>
    <n v="1.0699999999999998E-2"/>
    <x v="4675"/>
    <n v="0.89699999999999969"/>
    <n v="8.6131554599999962"/>
    <n v="3"/>
    <n v="184.79999999999998"/>
    <x v="18"/>
    <x v="4"/>
    <x v="8"/>
  </r>
  <r>
    <x v="0"/>
    <x v="12"/>
    <x v="2"/>
    <x v="2"/>
    <s v="-2.244644"/>
    <x v="2"/>
    <x v="0"/>
    <x v="1"/>
    <x v="3680"/>
    <n v="9.1999999999999998E-3"/>
    <x v="4676"/>
    <n v="0.56349999999999967"/>
    <n v="2.7725101599999977"/>
    <n v="7"/>
    <n v="396"/>
    <x v="34"/>
    <x v="4"/>
    <x v="5"/>
  </r>
  <r>
    <x v="0"/>
    <x v="13"/>
    <x v="2"/>
    <x v="2"/>
    <s v="-2.244644"/>
    <x v="2"/>
    <x v="0"/>
    <x v="1"/>
    <x v="3681"/>
    <n v="1.0800000000000001E-2"/>
    <x v="4677"/>
    <n v="5.7499999999999996E-2"/>
    <n v="0.63118439999999998"/>
    <n v="6"/>
    <n v="340.8"/>
    <x v="20"/>
    <x v="9"/>
    <x v="4"/>
  </r>
  <r>
    <x v="0"/>
    <x v="14"/>
    <x v="2"/>
    <x v="2"/>
    <s v="-2.244644"/>
    <x v="2"/>
    <x v="0"/>
    <x v="1"/>
    <x v="3682"/>
    <n v="1.03E-2"/>
    <x v="4678"/>
    <n v="0.1265"/>
    <n v="0.80183543000000013"/>
    <n v="3"/>
    <n v="168"/>
    <x v="38"/>
    <x v="8"/>
    <x v="8"/>
  </r>
  <r>
    <x v="0"/>
    <x v="15"/>
    <x v="2"/>
    <x v="2"/>
    <s v="-2.244644"/>
    <x v="2"/>
    <x v="0"/>
    <x v="1"/>
    <x v="3683"/>
    <n v="1.0699999999999998E-2"/>
    <x v="4679"/>
    <n v="0.56349999999999978"/>
    <n v="6.691483609999997"/>
    <n v="3"/>
    <n v="85.2"/>
    <x v="29"/>
    <x v="7"/>
    <x v="4"/>
  </r>
  <r>
    <x v="0"/>
    <x v="16"/>
    <x v="2"/>
    <x v="2"/>
    <s v="-2.244644"/>
    <x v="2"/>
    <x v="0"/>
    <x v="1"/>
    <x v="3684"/>
    <n v="1.0099999999999998E-2"/>
    <x v="4680"/>
    <n v="0.62099999999999977"/>
    <n v="5.361391079999998"/>
    <n v="7"/>
    <n v="324"/>
    <x v="12"/>
    <x v="11"/>
    <x v="0"/>
  </r>
  <r>
    <x v="0"/>
    <x v="17"/>
    <x v="2"/>
    <x v="2"/>
    <s v="-2.244644"/>
    <x v="2"/>
    <x v="0"/>
    <x v="1"/>
    <x v="2588"/>
    <n v="1.4699999999999998E-2"/>
    <x v="4681"/>
    <n v="0.12650000000000006"/>
    <n v="2.0886465600000008"/>
    <n v="3"/>
    <n v="105.6"/>
    <x v="64"/>
    <x v="5"/>
    <x v="2"/>
  </r>
  <r>
    <x v="0"/>
    <x v="18"/>
    <x v="2"/>
    <x v="2"/>
    <s v="-2.244644"/>
    <x v="2"/>
    <x v="0"/>
    <x v="1"/>
    <x v="3685"/>
    <n v="1.0000000000000002E-2"/>
    <x v="4682"/>
    <n v="1.1499999999999997"/>
    <n v="4.8737000000000004"/>
    <n v="8"/>
    <n v="352.8"/>
    <x v="17"/>
    <x v="0"/>
    <x v="8"/>
  </r>
  <r>
    <x v="0"/>
    <x v="19"/>
    <x v="2"/>
    <x v="2"/>
    <s v="-2.244644"/>
    <x v="2"/>
    <x v="0"/>
    <x v="1"/>
    <x v="3686"/>
    <n v="1.37E-2"/>
    <x v="4683"/>
    <n v="0.85099999999999965"/>
    <n v="6.699089019999998"/>
    <n v="3"/>
    <n v="85.2"/>
    <x v="5"/>
    <x v="3"/>
    <x v="0"/>
  </r>
  <r>
    <x v="0"/>
    <x v="20"/>
    <x v="2"/>
    <x v="2"/>
    <s v="-2.244644"/>
    <x v="2"/>
    <x v="0"/>
    <x v="1"/>
    <x v="3687"/>
    <n v="1.6500000000000001E-2"/>
    <x v="4684"/>
    <n v="2.2999999999999882E-2"/>
    <n v="0.35316269999999822"/>
    <n v="8"/>
    <n v="496.79999999999995"/>
    <x v="32"/>
    <x v="2"/>
    <x v="6"/>
  </r>
  <r>
    <x v="0"/>
    <x v="21"/>
    <x v="2"/>
    <x v="2"/>
    <s v="-2.244644"/>
    <x v="2"/>
    <x v="0"/>
    <x v="1"/>
    <x v="3688"/>
    <n v="9.8999999999999991E-3"/>
    <x v="4685"/>
    <n v="1.2304999999999997"/>
    <n v="4.6827415800000001"/>
    <n v="4"/>
    <n v="105.6"/>
    <x v="5"/>
    <x v="11"/>
    <x v="6"/>
  </r>
  <r>
    <x v="0"/>
    <x v="22"/>
    <x v="2"/>
    <x v="2"/>
    <s v="-2.244644"/>
    <x v="2"/>
    <x v="0"/>
    <x v="1"/>
    <x v="3689"/>
    <n v="9.3999999999999986E-3"/>
    <x v="4686"/>
    <n v="1.2189999999999994"/>
    <n v="9.2883411599999963"/>
    <n v="4"/>
    <n v="129.6"/>
    <x v="46"/>
    <x v="16"/>
    <x v="4"/>
  </r>
  <r>
    <x v="0"/>
    <x v="23"/>
    <x v="2"/>
    <x v="2"/>
    <s v="-2.244644"/>
    <x v="2"/>
    <x v="0"/>
    <x v="1"/>
    <x v="3690"/>
    <n v="1.2699999999999999E-2"/>
    <x v="4687"/>
    <n v="0.90849999999999964"/>
    <n v="16.586956919999992"/>
    <n v="4"/>
    <n v="177.6"/>
    <x v="15"/>
    <x v="4"/>
    <x v="3"/>
  </r>
  <r>
    <x v="0"/>
    <x v="24"/>
    <x v="2"/>
    <x v="2"/>
    <s v="-2.244644"/>
    <x v="2"/>
    <x v="0"/>
    <x v="1"/>
    <x v="3691"/>
    <n v="1.67E-2"/>
    <x v="4688"/>
    <n v="0.31049999999999994"/>
    <n v="2.3334074999999994"/>
    <n v="3"/>
    <n v="96"/>
    <x v="45"/>
    <x v="17"/>
    <x v="8"/>
  </r>
  <r>
    <x v="0"/>
    <x v="25"/>
    <x v="2"/>
    <x v="2"/>
    <s v="-2.244644"/>
    <x v="2"/>
    <x v="0"/>
    <x v="1"/>
    <x v="3156"/>
    <n v="1.11E-2"/>
    <x v="4689"/>
    <n v="1.1729999999999996"/>
    <n v="11.853681119999997"/>
    <n v="4"/>
    <n v="230.39999999999998"/>
    <x v="24"/>
    <x v="7"/>
    <x v="4"/>
  </r>
  <r>
    <x v="0"/>
    <x v="26"/>
    <x v="2"/>
    <x v="2"/>
    <s v="-2.244644"/>
    <x v="2"/>
    <x v="0"/>
    <x v="1"/>
    <x v="3692"/>
    <n v="9.499999999999998E-3"/>
    <x v="4690"/>
    <n v="1.0004999999999997"/>
    <n v="5.8644307499999968"/>
    <n v="5"/>
    <n v="182.4"/>
    <x v="0"/>
    <x v="6"/>
    <x v="0"/>
  </r>
  <r>
    <x v="0"/>
    <x v="27"/>
    <x v="2"/>
    <x v="2"/>
    <s v="-2.244644"/>
    <x v="2"/>
    <x v="0"/>
    <x v="1"/>
    <x v="3693"/>
    <n v="9.7999999999999997E-3"/>
    <x v="4691"/>
    <n v="1.1499999999999929E-2"/>
    <n v="6.3021839999999621E-2"/>
    <n v="8"/>
    <n v="568.79999999999995"/>
    <x v="61"/>
    <x v="2"/>
    <x v="5"/>
  </r>
  <r>
    <x v="0"/>
    <x v="28"/>
    <x v="2"/>
    <x v="2"/>
    <s v="-2.244644"/>
    <x v="2"/>
    <x v="0"/>
    <x v="1"/>
    <x v="3694"/>
    <n v="1.04E-2"/>
    <x v="4692"/>
    <n v="0.11500000000000007"/>
    <n v="1.0826192000000008"/>
    <n v="5"/>
    <n v="162"/>
    <x v="61"/>
    <x v="9"/>
    <x v="8"/>
  </r>
  <r>
    <x v="0"/>
    <x v="29"/>
    <x v="2"/>
    <x v="2"/>
    <s v="-2.244644"/>
    <x v="2"/>
    <x v="0"/>
    <x v="1"/>
    <x v="807"/>
    <n v="1.0699999999999998E-2"/>
    <x v="4693"/>
    <n v="1.2879999999999996"/>
    <n v="7.2821974399999974"/>
    <n v="7"/>
    <n v="444"/>
    <x v="22"/>
    <x v="3"/>
    <x v="2"/>
  </r>
  <r>
    <x v="0"/>
    <x v="30"/>
    <x v="2"/>
    <x v="2"/>
    <s v="-2.244644"/>
    <x v="2"/>
    <x v="0"/>
    <x v="1"/>
    <x v="3695"/>
    <n v="1.11E-2"/>
    <x v="4694"/>
    <n v="0.59799999999999975"/>
    <n v="7.5657644399999979"/>
    <n v="3"/>
    <n v="141.6"/>
    <x v="32"/>
    <x v="19"/>
    <x v="0"/>
  </r>
  <r>
    <x v="0"/>
    <x v="31"/>
    <x v="2"/>
    <x v="2"/>
    <s v="-2.244644"/>
    <x v="2"/>
    <x v="0"/>
    <x v="1"/>
    <x v="3696"/>
    <n v="1.11E-2"/>
    <x v="4695"/>
    <n v="5.7500000000000079E-2"/>
    <n v="0.7747078500000012"/>
    <n v="7"/>
    <n v="504"/>
    <x v="29"/>
    <x v="3"/>
    <x v="0"/>
  </r>
  <r>
    <x v="0"/>
    <x v="32"/>
    <x v="2"/>
    <x v="2"/>
    <s v="-2.244644"/>
    <x v="2"/>
    <x v="0"/>
    <x v="1"/>
    <x v="3697"/>
    <n v="1.32E-2"/>
    <x v="4696"/>
    <n v="0.52899999999999969"/>
    <n v="4.8753909599999981"/>
    <n v="6"/>
    <n v="336"/>
    <x v="63"/>
    <x v="4"/>
    <x v="3"/>
  </r>
  <r>
    <x v="0"/>
    <x v="33"/>
    <x v="2"/>
    <x v="2"/>
    <s v="-2.244644"/>
    <x v="2"/>
    <x v="0"/>
    <x v="1"/>
    <x v="3698"/>
    <n v="8.7999999999999988E-3"/>
    <x v="4697"/>
    <n v="0.36799999999999977"/>
    <n v="2.9780326399999981"/>
    <n v="5"/>
    <n v="153.6"/>
    <x v="21"/>
    <x v="0"/>
    <x v="3"/>
  </r>
  <r>
    <x v="0"/>
    <x v="34"/>
    <x v="2"/>
    <x v="2"/>
    <s v="-2.244644"/>
    <x v="2"/>
    <x v="0"/>
    <x v="1"/>
    <x v="3699"/>
    <n v="6.8000000000000014E-3"/>
    <x v="4698"/>
    <n v="0.93149999999999977"/>
    <n v="5.7818577599999994"/>
    <n v="7"/>
    <n v="396"/>
    <x v="16"/>
    <x v="3"/>
    <x v="3"/>
  </r>
  <r>
    <x v="0"/>
    <x v="35"/>
    <x v="2"/>
    <x v="2"/>
    <s v="-2.244644"/>
    <x v="2"/>
    <x v="0"/>
    <x v="1"/>
    <x v="3700"/>
    <n v="1.0700000000000003E-2"/>
    <x v="4699"/>
    <n v="0.161"/>
    <n v="1.0487797600000002"/>
    <n v="3"/>
    <n v="180"/>
    <x v="13"/>
    <x v="2"/>
    <x v="0"/>
  </r>
  <r>
    <x v="0"/>
    <x v="36"/>
    <x v="2"/>
    <x v="2"/>
    <s v="-2.244644"/>
    <x v="2"/>
    <x v="0"/>
    <x v="1"/>
    <x v="3701"/>
    <n v="1.1300000000000001E-2"/>
    <x v="4700"/>
    <n v="0.40249999999999997"/>
    <n v="2.8235536000000003"/>
    <n v="7"/>
    <n v="336"/>
    <x v="28"/>
    <x v="4"/>
    <x v="4"/>
  </r>
  <r>
    <x v="0"/>
    <x v="37"/>
    <x v="2"/>
    <x v="2"/>
    <s v="-2.244644"/>
    <x v="2"/>
    <x v="0"/>
    <x v="1"/>
    <x v="3702"/>
    <n v="1.2699999999999999E-2"/>
    <x v="4701"/>
    <n v="0.55199999999999971"/>
    <n v="6.6037967999999969"/>
    <n v="2"/>
    <n v="63.599999999999994"/>
    <x v="4"/>
    <x v="16"/>
    <x v="0"/>
  </r>
  <r>
    <x v="0"/>
    <x v="38"/>
    <x v="2"/>
    <x v="2"/>
    <s v="-2.244644"/>
    <x v="2"/>
    <x v="0"/>
    <x v="1"/>
    <x v="77"/>
    <n v="5.5999999999999982E-3"/>
    <x v="4702"/>
    <n v="1.2649999999999995"/>
    <n v="9.2021159999999931"/>
    <n v="7"/>
    <n v="180"/>
    <x v="3"/>
    <x v="10"/>
    <x v="8"/>
  </r>
  <r>
    <x v="0"/>
    <x v="39"/>
    <x v="2"/>
    <x v="2"/>
    <s v="-2.244644"/>
    <x v="2"/>
    <x v="0"/>
    <x v="1"/>
    <x v="3703"/>
    <n v="1.4599999999999998E-2"/>
    <x v="4703"/>
    <n v="0.19550000000000003"/>
    <n v="2.8423119400000005"/>
    <n v="3"/>
    <n v="96"/>
    <x v="78"/>
    <x v="19"/>
    <x v="8"/>
  </r>
  <r>
    <x v="0"/>
    <x v="40"/>
    <x v="2"/>
    <x v="2"/>
    <s v="-2.244644"/>
    <x v="2"/>
    <x v="0"/>
    <x v="1"/>
    <x v="3704"/>
    <n v="1.5000000000000001E-2"/>
    <x v="4704"/>
    <n v="1.0924999999999998"/>
    <n v="13.293539999999998"/>
    <n v="3"/>
    <n v="148.79999999999998"/>
    <x v="1"/>
    <x v="10"/>
    <x v="0"/>
  </r>
  <r>
    <x v="0"/>
    <x v="41"/>
    <x v="2"/>
    <x v="2"/>
    <s v="-2.244644"/>
    <x v="2"/>
    <x v="0"/>
    <x v="1"/>
    <x v="3705"/>
    <n v="1.1800000000000001E-2"/>
    <x v="4705"/>
    <n v="1.2879999999999996"/>
    <n v="7.9305251199999995"/>
    <n v="4"/>
    <n v="208.79999999999998"/>
    <x v="4"/>
    <x v="0"/>
    <x v="0"/>
  </r>
  <r>
    <x v="0"/>
    <x v="42"/>
    <x v="2"/>
    <x v="2"/>
    <s v="-2.244644"/>
    <x v="2"/>
    <x v="0"/>
    <x v="1"/>
    <x v="3706"/>
    <n v="1.2100000000000003E-2"/>
    <x v="4706"/>
    <n v="0.23000000000000007"/>
    <n v="2.1245422000000014"/>
    <n v="5"/>
    <n v="225.6"/>
    <x v="77"/>
    <x v="16"/>
    <x v="8"/>
  </r>
  <r>
    <x v="0"/>
    <x v="43"/>
    <x v="2"/>
    <x v="2"/>
    <s v="-2.244644"/>
    <x v="2"/>
    <x v="0"/>
    <x v="1"/>
    <x v="546"/>
    <n v="1.44E-2"/>
    <x v="4707"/>
    <n v="0.25299999999999989"/>
    <n v="4.5095529599999988"/>
    <n v="7"/>
    <n v="252"/>
    <x v="31"/>
    <x v="6"/>
    <x v="4"/>
  </r>
  <r>
    <x v="0"/>
    <x v="44"/>
    <x v="2"/>
    <x v="2"/>
    <s v="-2.244644"/>
    <x v="2"/>
    <x v="0"/>
    <x v="1"/>
    <x v="3707"/>
    <n v="1.46E-2"/>
    <x v="4708"/>
    <n v="1.1154999999999997"/>
    <n v="13.296135319999998"/>
    <n v="4"/>
    <n v="117.6"/>
    <x v="10"/>
    <x v="6"/>
    <x v="4"/>
  </r>
  <r>
    <x v="0"/>
    <x v="45"/>
    <x v="2"/>
    <x v="2"/>
    <s v="-2.244644"/>
    <x v="2"/>
    <x v="0"/>
    <x v="1"/>
    <x v="3708"/>
    <n v="1.38E-2"/>
    <x v="4709"/>
    <n v="0.88549999999999973"/>
    <n v="7.5250144199999989"/>
    <n v="5"/>
    <n v="252"/>
    <x v="55"/>
    <x v="3"/>
    <x v="2"/>
  </r>
  <r>
    <x v="0"/>
    <x v="46"/>
    <x v="2"/>
    <x v="2"/>
    <s v="-2.244644"/>
    <x v="2"/>
    <x v="0"/>
    <x v="1"/>
    <x v="3709"/>
    <n v="6.899999999999999E-3"/>
    <x v="4710"/>
    <n v="1.2189999999999994"/>
    <n v="8.3253067799999965"/>
    <n v="8"/>
    <n v="561.6"/>
    <x v="46"/>
    <x v="9"/>
    <x v="8"/>
  </r>
  <r>
    <x v="0"/>
    <x v="47"/>
    <x v="2"/>
    <x v="2"/>
    <s v="-2.244644"/>
    <x v="2"/>
    <x v="0"/>
    <x v="1"/>
    <x v="3474"/>
    <n v="1.2699999999999998E-2"/>
    <x v="4711"/>
    <n v="0.65549999999999975"/>
    <n v="8.0334802499999949"/>
    <n v="6"/>
    <n v="297.59999999999997"/>
    <x v="26"/>
    <x v="16"/>
    <x v="8"/>
  </r>
  <r>
    <x v="0"/>
    <x v="48"/>
    <x v="2"/>
    <x v="2"/>
    <s v="-2.244644"/>
    <x v="2"/>
    <x v="0"/>
    <x v="1"/>
    <x v="3710"/>
    <n v="1.0599999999999998E-2"/>
    <x v="4712"/>
    <n v="0.54049999999999976"/>
    <n v="3.0502793199999987"/>
    <n v="3"/>
    <n v="79.2"/>
    <x v="64"/>
    <x v="9"/>
    <x v="4"/>
  </r>
  <r>
    <x v="0"/>
    <x v="49"/>
    <x v="2"/>
    <x v="2"/>
    <s v="-2.244644"/>
    <x v="2"/>
    <x v="0"/>
    <x v="1"/>
    <x v="3711"/>
    <n v="5.8999999999999999E-3"/>
    <x v="4713"/>
    <n v="0.37949999999999973"/>
    <n v="1.2726760199999991"/>
    <n v="7"/>
    <n v="342"/>
    <x v="9"/>
    <x v="2"/>
    <x v="4"/>
  </r>
  <r>
    <x v="0"/>
    <x v="50"/>
    <x v="2"/>
    <x v="2"/>
    <s v="-2.244644"/>
    <x v="2"/>
    <x v="0"/>
    <x v="1"/>
    <x v="3712"/>
    <n v="1.0800000000000001E-2"/>
    <x v="4714"/>
    <n v="1.1499999999999995"/>
    <n v="9.8788679999999971"/>
    <n v="4"/>
    <n v="182.4"/>
    <x v="5"/>
    <x v="3"/>
    <x v="4"/>
  </r>
  <r>
    <x v="0"/>
    <x v="51"/>
    <x v="2"/>
    <x v="2"/>
    <s v="-2.244644"/>
    <x v="2"/>
    <x v="0"/>
    <x v="1"/>
    <x v="2691"/>
    <n v="1.0199999999999997E-2"/>
    <x v="4715"/>
    <n v="1.3109999999999995"/>
    <n v="15.49837979999999"/>
    <n v="3"/>
    <n v="127.19999999999999"/>
    <x v="43"/>
    <x v="4"/>
    <x v="8"/>
  </r>
  <r>
    <x v="0"/>
    <x v="52"/>
    <x v="2"/>
    <x v="2"/>
    <s v="-2.244644"/>
    <x v="2"/>
    <x v="0"/>
    <x v="1"/>
    <x v="3713"/>
    <n v="1.4300000000000004E-2"/>
    <x v="4716"/>
    <n v="0.5289999999999998"/>
    <n v="6.8248723399999998"/>
    <n v="8"/>
    <n v="504"/>
    <x v="78"/>
    <x v="4"/>
    <x v="4"/>
  </r>
  <r>
    <x v="0"/>
    <x v="53"/>
    <x v="2"/>
    <x v="2"/>
    <s v="-2.244644"/>
    <x v="2"/>
    <x v="0"/>
    <x v="1"/>
    <x v="3714"/>
    <n v="1.9900000000000001E-2"/>
    <x v="4717"/>
    <n v="0.21850000000000008"/>
    <n v="5.1082066200000034"/>
    <n v="6"/>
    <n v="244.79999999999998"/>
    <x v="14"/>
    <x v="9"/>
    <x v="0"/>
  </r>
  <r>
    <x v="0"/>
    <x v="54"/>
    <x v="2"/>
    <x v="2"/>
    <s v="-2.244644"/>
    <x v="2"/>
    <x v="0"/>
    <x v="1"/>
    <x v="3715"/>
    <n v="1.3800000000000003E-2"/>
    <x v="4718"/>
    <n v="0.81649999999999978"/>
    <n v="11.387137620000001"/>
    <n v="3"/>
    <n v="110.39999999999999"/>
    <x v="17"/>
    <x v="2"/>
    <x v="4"/>
  </r>
  <r>
    <x v="0"/>
    <x v="55"/>
    <x v="2"/>
    <x v="2"/>
    <s v="-2.244644"/>
    <x v="2"/>
    <x v="0"/>
    <x v="1"/>
    <x v="3716"/>
    <n v="1.1500000000000002E-2"/>
    <x v="4719"/>
    <n v="1.2879999999999996"/>
    <n v="8.0992015999999989"/>
    <n v="7"/>
    <n v="318"/>
    <x v="9"/>
    <x v="2"/>
    <x v="3"/>
  </r>
  <r>
    <x v="0"/>
    <x v="56"/>
    <x v="2"/>
    <x v="2"/>
    <s v="-2.244644"/>
    <x v="2"/>
    <x v="0"/>
    <x v="1"/>
    <x v="784"/>
    <n v="7.4000000000000003E-3"/>
    <x v="4720"/>
    <n v="0.71299999999999963"/>
    <n v="6.6860006399999969"/>
    <n v="7"/>
    <n v="223.2"/>
    <x v="35"/>
    <x v="8"/>
    <x v="2"/>
  </r>
  <r>
    <x v="0"/>
    <x v="57"/>
    <x v="2"/>
    <x v="2"/>
    <s v="-2.244644"/>
    <x v="2"/>
    <x v="0"/>
    <x v="1"/>
    <x v="3717"/>
    <n v="1.3199999999999998E-2"/>
    <x v="4721"/>
    <n v="1.0464999999999998"/>
    <n v="9.4624529999999965"/>
    <n v="3"/>
    <n v="127.19999999999999"/>
    <x v="77"/>
    <x v="4"/>
    <x v="0"/>
  </r>
  <r>
    <x v="0"/>
    <x v="58"/>
    <x v="2"/>
    <x v="2"/>
    <s v="-2.244644"/>
    <x v="2"/>
    <x v="0"/>
    <x v="1"/>
    <x v="3718"/>
    <n v="8.8999999999999999E-3"/>
    <x v="4722"/>
    <n v="1.0234999999999996"/>
    <n v="7.2363087599999982"/>
    <n v="7"/>
    <n v="204"/>
    <x v="14"/>
    <x v="16"/>
    <x v="6"/>
  </r>
  <r>
    <x v="0"/>
    <x v="59"/>
    <x v="2"/>
    <x v="2"/>
    <s v="-2.244644"/>
    <x v="2"/>
    <x v="0"/>
    <x v="1"/>
    <x v="3719"/>
    <n v="8.7999999999999988E-3"/>
    <x v="4723"/>
    <n v="1.2649999999999995"/>
    <n v="7.4317231999999969"/>
    <n v="8"/>
    <n v="504"/>
    <x v="24"/>
    <x v="8"/>
    <x v="4"/>
  </r>
  <r>
    <x v="0"/>
    <x v="60"/>
    <x v="2"/>
    <x v="2"/>
    <s v="-2.244644"/>
    <x v="2"/>
    <x v="0"/>
    <x v="1"/>
    <x v="3720"/>
    <n v="1.5599999999999999E-2"/>
    <x v="4724"/>
    <n v="0.34499999999999992"/>
    <n v="5.4282851999999995"/>
    <n v="2"/>
    <n v="76.8"/>
    <x v="21"/>
    <x v="14"/>
    <x v="4"/>
  </r>
  <r>
    <x v="0"/>
    <x v="61"/>
    <x v="2"/>
    <x v="2"/>
    <s v="-2.244644"/>
    <x v="2"/>
    <x v="0"/>
    <x v="1"/>
    <x v="2291"/>
    <n v="1.1899999999999997E-2"/>
    <x v="4725"/>
    <n v="0.64399999999999979"/>
    <n v="7.0198575999999964"/>
    <n v="7"/>
    <n v="352.8"/>
    <x v="5"/>
    <x v="11"/>
    <x v="2"/>
  </r>
  <r>
    <x v="0"/>
    <x v="62"/>
    <x v="2"/>
    <x v="2"/>
    <s v="-2.244644"/>
    <x v="2"/>
    <x v="0"/>
    <x v="1"/>
    <x v="3721"/>
    <n v="1.3500000000000003E-2"/>
    <x v="4726"/>
    <n v="0.51749999999999974"/>
    <n v="4.6304864999999982"/>
    <n v="6"/>
    <n v="201.6"/>
    <x v="42"/>
    <x v="17"/>
    <x v="5"/>
  </r>
  <r>
    <x v="0"/>
    <x v="63"/>
    <x v="2"/>
    <x v="2"/>
    <s v="-2.244644"/>
    <x v="2"/>
    <x v="0"/>
    <x v="1"/>
    <x v="3722"/>
    <n v="9.2999999999999992E-3"/>
    <x v="4727"/>
    <n v="1.2994999999999999"/>
    <n v="12.150610889999999"/>
    <n v="3"/>
    <n v="180"/>
    <x v="11"/>
    <x v="5"/>
    <x v="8"/>
  </r>
  <r>
    <x v="0"/>
    <x v="64"/>
    <x v="2"/>
    <x v="2"/>
    <s v="-2.244644"/>
    <x v="2"/>
    <x v="0"/>
    <x v="1"/>
    <x v="3723"/>
    <n v="8.5000000000000006E-3"/>
    <x v="4728"/>
    <n v="0.16100000000000003"/>
    <n v="0.92072680000000029"/>
    <n v="7"/>
    <n v="372"/>
    <x v="22"/>
    <x v="2"/>
    <x v="6"/>
  </r>
  <r>
    <x v="0"/>
    <x v="65"/>
    <x v="2"/>
    <x v="2"/>
    <s v="-2.244644"/>
    <x v="2"/>
    <x v="0"/>
    <x v="1"/>
    <x v="3724"/>
    <n v="9.0999999999999987E-3"/>
    <x v="4729"/>
    <n v="0.11499999999999999"/>
    <n v="1.3275898999999998"/>
    <n v="3"/>
    <n v="37.199999999999996"/>
    <x v="15"/>
    <x v="16"/>
    <x v="2"/>
  </r>
  <r>
    <x v="0"/>
    <x v="66"/>
    <x v="2"/>
    <x v="2"/>
    <s v="-2.244644"/>
    <x v="2"/>
    <x v="0"/>
    <x v="1"/>
    <x v="2763"/>
    <n v="1.5199999999999998E-2"/>
    <x v="4730"/>
    <n v="1.0809999999999997"/>
    <n v="11.846895199999997"/>
    <n v="4"/>
    <n v="198"/>
    <x v="45"/>
    <x v="4"/>
    <x v="3"/>
  </r>
  <r>
    <x v="0"/>
    <x v="67"/>
    <x v="2"/>
    <x v="2"/>
    <s v="-2.244644"/>
    <x v="2"/>
    <x v="0"/>
    <x v="1"/>
    <x v="3725"/>
    <n v="1.5800000000000002E-2"/>
    <x v="4731"/>
    <n v="0.90849999999999975"/>
    <n v="10.300645680000001"/>
    <n v="8"/>
    <n v="302.39999999999998"/>
    <x v="55"/>
    <x v="6"/>
    <x v="4"/>
  </r>
  <r>
    <x v="0"/>
    <x v="68"/>
    <x v="2"/>
    <x v="2"/>
    <s v="-2.244644"/>
    <x v="2"/>
    <x v="0"/>
    <x v="1"/>
    <x v="3726"/>
    <n v="1.4200000000000001E-2"/>
    <x v="4732"/>
    <n v="0.60949999999999971"/>
    <n v="5.753777519999999"/>
    <n v="5"/>
    <n v="264"/>
    <x v="26"/>
    <x v="2"/>
    <x v="3"/>
  </r>
  <r>
    <x v="0"/>
    <x v="69"/>
    <x v="2"/>
    <x v="2"/>
    <s v="-2.244644"/>
    <x v="2"/>
    <x v="0"/>
    <x v="1"/>
    <x v="3727"/>
    <n v="1.15E-2"/>
    <x v="4733"/>
    <n v="1.0464999999999995"/>
    <n v="14.605372599999995"/>
    <n v="5"/>
    <n v="302.39999999999998"/>
    <x v="25"/>
    <x v="17"/>
    <x v="4"/>
  </r>
  <r>
    <x v="0"/>
    <x v="70"/>
    <x v="2"/>
    <x v="2"/>
    <s v="-2.244644"/>
    <x v="2"/>
    <x v="0"/>
    <x v="1"/>
    <x v="3728"/>
    <n v="9.300000000000001E-3"/>
    <x v="4734"/>
    <n v="0.48299999999999976"/>
    <n v="4.3292932199999994"/>
    <n v="4"/>
    <n v="169.2"/>
    <x v="38"/>
    <x v="4"/>
    <x v="3"/>
  </r>
  <r>
    <x v="0"/>
    <x v="71"/>
    <x v="2"/>
    <x v="2"/>
    <s v="-2.244644"/>
    <x v="2"/>
    <x v="0"/>
    <x v="1"/>
    <x v="3729"/>
    <n v="1.67E-2"/>
    <x v="4735"/>
    <n v="0.36799999999999972"/>
    <n v="6.1173302399999958"/>
    <n v="2"/>
    <n v="56.4"/>
    <x v="24"/>
    <x v="6"/>
    <x v="4"/>
  </r>
  <r>
    <x v="0"/>
    <x v="72"/>
    <x v="2"/>
    <x v="2"/>
    <s v="-2.244644"/>
    <x v="2"/>
    <x v="0"/>
    <x v="1"/>
    <x v="3730"/>
    <n v="9.2999999999999992E-3"/>
    <x v="4736"/>
    <n v="0.58649999999999969"/>
    <n v="1.7377877699999991"/>
    <n v="7"/>
    <n v="378"/>
    <x v="41"/>
    <x v="2"/>
    <x v="0"/>
  </r>
  <r>
    <x v="0"/>
    <x v="73"/>
    <x v="2"/>
    <x v="2"/>
    <s v="-2.244644"/>
    <x v="2"/>
    <x v="0"/>
    <x v="1"/>
    <x v="3715"/>
    <n v="1.4100000000000001E-2"/>
    <x v="4737"/>
    <n v="0.54049999999999976"/>
    <n v="7.701833129999998"/>
    <n v="7"/>
    <n v="432"/>
    <x v="71"/>
    <x v="9"/>
    <x v="5"/>
  </r>
  <r>
    <x v="0"/>
    <x v="74"/>
    <x v="2"/>
    <x v="2"/>
    <s v="-2.244644"/>
    <x v="2"/>
    <x v="0"/>
    <x v="1"/>
    <x v="3731"/>
    <n v="1.2299999999999998E-2"/>
    <x v="4738"/>
    <n v="0.37949999999999973"/>
    <n v="3.3711212699999971"/>
    <n v="8"/>
    <n v="547.19999999999993"/>
    <x v="55"/>
    <x v="3"/>
    <x v="8"/>
  </r>
  <r>
    <x v="0"/>
    <x v="75"/>
    <x v="2"/>
    <x v="2"/>
    <s v="-2.244644"/>
    <x v="2"/>
    <x v="0"/>
    <x v="1"/>
    <x v="3732"/>
    <n v="6.6000000000000008E-3"/>
    <x v="4739"/>
    <n v="0.28749999999999992"/>
    <n v="2.1749144999999999"/>
    <n v="7"/>
    <n v="259.2"/>
    <x v="12"/>
    <x v="4"/>
    <x v="2"/>
  </r>
  <r>
    <x v="0"/>
    <x v="76"/>
    <x v="2"/>
    <x v="2"/>
    <s v="-2.244644"/>
    <x v="2"/>
    <x v="0"/>
    <x v="1"/>
    <x v="3733"/>
    <n v="8.0000000000000002E-3"/>
    <x v="4740"/>
    <n v="1.3109999999999995"/>
    <n v="10.764883199999998"/>
    <n v="4"/>
    <n v="201.6"/>
    <x v="4"/>
    <x v="17"/>
    <x v="8"/>
  </r>
  <r>
    <x v="0"/>
    <x v="77"/>
    <x v="2"/>
    <x v="2"/>
    <s v="-2.244644"/>
    <x v="2"/>
    <x v="0"/>
    <x v="1"/>
    <x v="3734"/>
    <n v="1.32E-2"/>
    <x v="4741"/>
    <n v="0.43699999999999972"/>
    <n v="4.9042936799999968"/>
    <n v="7"/>
    <n v="180"/>
    <x v="34"/>
    <x v="19"/>
    <x v="0"/>
  </r>
  <r>
    <x v="0"/>
    <x v="78"/>
    <x v="2"/>
    <x v="2"/>
    <s v="-2.244644"/>
    <x v="2"/>
    <x v="0"/>
    <x v="1"/>
    <x v="3735"/>
    <n v="6.9999999999999993E-3"/>
    <x v="4742"/>
    <n v="0.26450000000000001"/>
    <n v="1.4323204000000003"/>
    <n v="7"/>
    <n v="426"/>
    <x v="50"/>
    <x v="4"/>
    <x v="4"/>
  </r>
  <r>
    <x v="0"/>
    <x v="79"/>
    <x v="2"/>
    <x v="2"/>
    <s v="-2.244644"/>
    <x v="2"/>
    <x v="0"/>
    <x v="1"/>
    <x v="3736"/>
    <n v="7.7999999999999988E-3"/>
    <x v="4743"/>
    <n v="0.58649999999999969"/>
    <n v="2.3696945999999981"/>
    <n v="4"/>
    <n v="151.19999999999999"/>
    <x v="45"/>
    <x v="2"/>
    <x v="3"/>
  </r>
  <r>
    <x v="0"/>
    <x v="80"/>
    <x v="2"/>
    <x v="2"/>
    <s v="-2.244644"/>
    <x v="2"/>
    <x v="0"/>
    <x v="1"/>
    <x v="3737"/>
    <n v="1.0399999999999996E-2"/>
    <x v="4744"/>
    <n v="1.1844999999999997"/>
    <n v="13.964591679999993"/>
    <n v="7"/>
    <n v="216"/>
    <x v="53"/>
    <x v="4"/>
    <x v="5"/>
  </r>
  <r>
    <x v="0"/>
    <x v="81"/>
    <x v="2"/>
    <x v="2"/>
    <s v="-2.244644"/>
    <x v="2"/>
    <x v="0"/>
    <x v="1"/>
    <x v="3723"/>
    <n v="7.3999999999999986E-3"/>
    <x v="4745"/>
    <n v="1.0464999999999995"/>
    <n v="5.2102304799999972"/>
    <n v="6"/>
    <n v="402"/>
    <x v="15"/>
    <x v="6"/>
    <x v="4"/>
  </r>
  <r>
    <x v="0"/>
    <x v="82"/>
    <x v="2"/>
    <x v="2"/>
    <s v="-2.244644"/>
    <x v="2"/>
    <x v="0"/>
    <x v="1"/>
    <x v="3738"/>
    <n v="1.0200000000000001E-2"/>
    <x v="4746"/>
    <n v="0.40249999999999986"/>
    <n v="1.9172684999999996"/>
    <n v="7"/>
    <n v="396"/>
    <x v="45"/>
    <x v="16"/>
    <x v="0"/>
  </r>
  <r>
    <x v="0"/>
    <x v="83"/>
    <x v="2"/>
    <x v="2"/>
    <s v="-2.244644"/>
    <x v="2"/>
    <x v="0"/>
    <x v="1"/>
    <x v="3739"/>
    <n v="1.2300000000000002E-2"/>
    <x v="4747"/>
    <n v="1.3224999999999996"/>
    <n v="15.1866378"/>
    <n v="3"/>
    <n v="91.2"/>
    <x v="79"/>
    <x v="9"/>
    <x v="2"/>
  </r>
  <r>
    <x v="0"/>
    <x v="84"/>
    <x v="2"/>
    <x v="2"/>
    <s v="-2.244644"/>
    <x v="2"/>
    <x v="0"/>
    <x v="1"/>
    <x v="3364"/>
    <n v="8.8999999999999982E-3"/>
    <x v="4748"/>
    <n v="0.56349999999999978"/>
    <n v="4.5597743799999968"/>
    <n v="7"/>
    <n v="180"/>
    <x v="31"/>
    <x v="6"/>
    <x v="2"/>
  </r>
  <r>
    <x v="0"/>
    <x v="85"/>
    <x v="2"/>
    <x v="2"/>
    <s v="-2.244644"/>
    <x v="2"/>
    <x v="0"/>
    <x v="1"/>
    <x v="3740"/>
    <n v="1.26E-2"/>
    <x v="4749"/>
    <n v="0.93149999999999966"/>
    <n v="8.952907319999996"/>
    <n v="4"/>
    <n v="208.79999999999998"/>
    <x v="5"/>
    <x v="16"/>
    <x v="4"/>
  </r>
  <r>
    <x v="0"/>
    <x v="86"/>
    <x v="2"/>
    <x v="2"/>
    <s v="-2.244644"/>
    <x v="2"/>
    <x v="0"/>
    <x v="1"/>
    <x v="3741"/>
    <n v="1.2200000000000003E-2"/>
    <x v="4750"/>
    <n v="1.1614999999999998"/>
    <n v="13.680007620000001"/>
    <n v="7"/>
    <n v="244.79999999999998"/>
    <x v="50"/>
    <x v="4"/>
    <x v="3"/>
  </r>
  <r>
    <x v="0"/>
    <x v="87"/>
    <x v="2"/>
    <x v="2"/>
    <s v="-2.244644"/>
    <x v="2"/>
    <x v="0"/>
    <x v="1"/>
    <x v="38"/>
    <n v="1.3399999999999999E-2"/>
    <x v="4751"/>
    <n v="0.60949999999999971"/>
    <n v="8.6753060599999952"/>
    <n v="5"/>
    <n v="182.4"/>
    <x v="7"/>
    <x v="14"/>
    <x v="0"/>
  </r>
  <r>
    <x v="0"/>
    <x v="88"/>
    <x v="2"/>
    <x v="2"/>
    <s v="-2.244644"/>
    <x v="2"/>
    <x v="0"/>
    <x v="1"/>
    <x v="1768"/>
    <n v="1.3800000000000003E-2"/>
    <x v="4752"/>
    <n v="1.1384999999999998"/>
    <n v="17.106463440000006"/>
    <n v="7"/>
    <n v="210"/>
    <x v="45"/>
    <x v="6"/>
    <x v="3"/>
  </r>
  <r>
    <x v="0"/>
    <x v="89"/>
    <x v="2"/>
    <x v="2"/>
    <s v="-2.244644"/>
    <x v="2"/>
    <x v="0"/>
    <x v="1"/>
    <x v="3742"/>
    <n v="1.0499999999999999E-2"/>
    <x v="4753"/>
    <n v="0.10349999999999987"/>
    <n v="1.0776212999999986"/>
    <n v="4"/>
    <n v="219.6"/>
    <x v="20"/>
    <x v="2"/>
    <x v="8"/>
  </r>
  <r>
    <x v="0"/>
    <x v="90"/>
    <x v="2"/>
    <x v="2"/>
    <s v="-2.244644"/>
    <x v="2"/>
    <x v="0"/>
    <x v="1"/>
    <x v="3743"/>
    <n v="8.0999999999999996E-3"/>
    <x v="4754"/>
    <n v="1.0464999999999998"/>
    <n v="10.004142329999999"/>
    <n v="3"/>
    <n v="79.2"/>
    <x v="69"/>
    <x v="19"/>
    <x v="0"/>
  </r>
  <r>
    <x v="0"/>
    <x v="91"/>
    <x v="2"/>
    <x v="2"/>
    <s v="-2.244644"/>
    <x v="2"/>
    <x v="0"/>
    <x v="1"/>
    <x v="3744"/>
    <n v="1.4399999999999998E-2"/>
    <x v="4755"/>
    <n v="6.9000000000000089E-2"/>
    <n v="1.2264998400000016"/>
    <n v="2"/>
    <n v="58.8"/>
    <x v="8"/>
    <x v="6"/>
    <x v="4"/>
  </r>
  <r>
    <x v="1"/>
    <x v="92"/>
    <x v="2"/>
    <x v="2"/>
    <s v="-2.244644"/>
    <x v="2"/>
    <x v="0"/>
    <x v="1"/>
    <x v="3745"/>
    <n v="6.6E-3"/>
    <x v="4756"/>
    <n v="0.88549999999999973"/>
    <n v="5.152919309999997"/>
    <n v="6"/>
    <n v="183.6"/>
    <x v="55"/>
    <x v="8"/>
    <x v="3"/>
  </r>
  <r>
    <x v="1"/>
    <x v="93"/>
    <x v="2"/>
    <x v="2"/>
    <s v="-2.244644"/>
    <x v="2"/>
    <x v="0"/>
    <x v="1"/>
    <x v="3746"/>
    <n v="1.21E-2"/>
    <x v="4757"/>
    <n v="1.1959999999999995"/>
    <n v="7.1547590399999956"/>
    <n v="4"/>
    <n v="276"/>
    <x v="58"/>
    <x v="16"/>
    <x v="6"/>
  </r>
  <r>
    <x v="1"/>
    <x v="94"/>
    <x v="2"/>
    <x v="2"/>
    <s v="-2.244644"/>
    <x v="2"/>
    <x v="0"/>
    <x v="1"/>
    <x v="3747"/>
    <n v="1.32E-2"/>
    <x v="4758"/>
    <n v="1.3684999999999996"/>
    <n v="9.951567779999996"/>
    <n v="5"/>
    <n v="115.19999999999999"/>
    <x v="11"/>
    <x v="9"/>
    <x v="6"/>
  </r>
  <r>
    <x v="1"/>
    <x v="95"/>
    <x v="2"/>
    <x v="2"/>
    <s v="-2.244644"/>
    <x v="2"/>
    <x v="0"/>
    <x v="1"/>
    <x v="2439"/>
    <n v="1.2699999999999999E-2"/>
    <x v="4759"/>
    <n v="0.98899999999999977"/>
    <n v="10.322054539999996"/>
    <n v="4"/>
    <n v="72"/>
    <x v="49"/>
    <x v="5"/>
    <x v="3"/>
  </r>
  <r>
    <x v="1"/>
    <x v="96"/>
    <x v="2"/>
    <x v="2"/>
    <s v="-2.244644"/>
    <x v="2"/>
    <x v="0"/>
    <x v="1"/>
    <x v="3748"/>
    <n v="1.3600000000000001E-2"/>
    <x v="4760"/>
    <n v="1.4719999999999998"/>
    <n v="12.940410879999998"/>
    <n v="6"/>
    <n v="274.8"/>
    <x v="0"/>
    <x v="23"/>
    <x v="3"/>
  </r>
  <r>
    <x v="1"/>
    <x v="97"/>
    <x v="2"/>
    <x v="2"/>
    <s v="-2.244644"/>
    <x v="2"/>
    <x v="0"/>
    <x v="1"/>
    <x v="3749"/>
    <n v="8.8000000000000005E-3"/>
    <x v="4761"/>
    <n v="0.41400000000000003"/>
    <n v="2.72802816"/>
    <n v="3"/>
    <n v="102"/>
    <x v="34"/>
    <x v="12"/>
    <x v="6"/>
  </r>
  <r>
    <x v="1"/>
    <x v="98"/>
    <x v="2"/>
    <x v="2"/>
    <s v="-2.244644"/>
    <x v="2"/>
    <x v="0"/>
    <x v="1"/>
    <x v="2341"/>
    <n v="5.1000000000000012E-3"/>
    <x v="4762"/>
    <n v="0.5635"/>
    <n v="2.8698266100000005"/>
    <n v="3"/>
    <n v="40.799999999999997"/>
    <x v="60"/>
    <x v="2"/>
    <x v="8"/>
  </r>
  <r>
    <x v="1"/>
    <x v="99"/>
    <x v="2"/>
    <x v="2"/>
    <s v="-2.244644"/>
    <x v="2"/>
    <x v="0"/>
    <x v="1"/>
    <x v="3750"/>
    <n v="1.3299999999999999E-2"/>
    <x v="4763"/>
    <n v="0.78199999999999958"/>
    <n v="8.5212115799999957"/>
    <n v="4"/>
    <n v="112.8"/>
    <x v="55"/>
    <x v="9"/>
    <x v="0"/>
  </r>
  <r>
    <x v="1"/>
    <x v="100"/>
    <x v="2"/>
    <x v="2"/>
    <s v="-2.244644"/>
    <x v="2"/>
    <x v="0"/>
    <x v="1"/>
    <x v="1182"/>
    <n v="1.7000000000000001E-2"/>
    <x v="4764"/>
    <n v="1.2189999999999996"/>
    <n v="21.498040199999995"/>
    <n v="5"/>
    <n v="204"/>
    <x v="52"/>
    <x v="8"/>
    <x v="0"/>
  </r>
  <r>
    <x v="1"/>
    <x v="101"/>
    <x v="2"/>
    <x v="2"/>
    <s v="-2.244644"/>
    <x v="2"/>
    <x v="0"/>
    <x v="1"/>
    <x v="1372"/>
    <n v="7.3999999999999995E-3"/>
    <x v="4765"/>
    <n v="0.81649999999999967"/>
    <n v="6.2934513599999971"/>
    <n v="3"/>
    <n v="40.799999999999997"/>
    <x v="63"/>
    <x v="17"/>
    <x v="0"/>
  </r>
  <r>
    <x v="1"/>
    <x v="102"/>
    <x v="2"/>
    <x v="2"/>
    <s v="-2.244644"/>
    <x v="2"/>
    <x v="0"/>
    <x v="1"/>
    <x v="3751"/>
    <n v="1.0700000000000001E-2"/>
    <x v="4766"/>
    <n v="1.2074999999999998"/>
    <n v="12.729030299999996"/>
    <n v="3"/>
    <n v="91.2"/>
    <x v="53"/>
    <x v="6"/>
    <x v="5"/>
  </r>
  <r>
    <x v="1"/>
    <x v="103"/>
    <x v="2"/>
    <x v="2"/>
    <s v="-2.244644"/>
    <x v="2"/>
    <x v="0"/>
    <x v="1"/>
    <x v="3752"/>
    <n v="1.2300000000000002E-2"/>
    <x v="4767"/>
    <n v="0.42550000000000004"/>
    <n v="2.4467313750000006"/>
    <n v="4"/>
    <n v="331.2"/>
    <x v="69"/>
    <x v="11"/>
    <x v="7"/>
  </r>
  <r>
    <x v="1"/>
    <x v="104"/>
    <x v="2"/>
    <x v="2"/>
    <s v="-2.244644"/>
    <x v="2"/>
    <x v="0"/>
    <x v="1"/>
    <x v="3753"/>
    <n v="9.5000000000000015E-3"/>
    <x v="4768"/>
    <n v="0.33350000000000002"/>
    <n v="2.5561441000000005"/>
    <n v="4"/>
    <n v="250.79999999999998"/>
    <x v="36"/>
    <x v="10"/>
    <x v="2"/>
  </r>
  <r>
    <x v="1"/>
    <x v="105"/>
    <x v="2"/>
    <x v="2"/>
    <s v="-2.244644"/>
    <x v="2"/>
    <x v="0"/>
    <x v="1"/>
    <x v="2723"/>
    <n v="9.8999999999999991E-3"/>
    <x v="4769"/>
    <n v="0.55199999999999994"/>
    <n v="5.7544343999999992"/>
    <n v="4"/>
    <n v="169.2"/>
    <x v="3"/>
    <x v="17"/>
    <x v="11"/>
  </r>
  <r>
    <x v="1"/>
    <x v="106"/>
    <x v="2"/>
    <x v="2"/>
    <s v="-2.244644"/>
    <x v="2"/>
    <x v="0"/>
    <x v="1"/>
    <x v="3754"/>
    <n v="7.7999999999999988E-3"/>
    <x v="4770"/>
    <n v="0.50599999999999989"/>
    <n v="3.3709618799999981"/>
    <n v="6"/>
    <n v="500.4"/>
    <x v="12"/>
    <x v="5"/>
    <x v="3"/>
  </r>
  <r>
    <x v="1"/>
    <x v="107"/>
    <x v="2"/>
    <x v="2"/>
    <s v="-2.244644"/>
    <x v="2"/>
    <x v="0"/>
    <x v="1"/>
    <x v="3755"/>
    <n v="1.6E-2"/>
    <x v="4771"/>
    <n v="0.55199999999999994"/>
    <n v="3.9549695999999992"/>
    <n v="2"/>
    <n v="91.2"/>
    <x v="49"/>
    <x v="1"/>
    <x v="1"/>
  </r>
  <r>
    <x v="1"/>
    <x v="108"/>
    <x v="2"/>
    <x v="2"/>
    <s v="-2.244644"/>
    <x v="2"/>
    <x v="0"/>
    <x v="1"/>
    <x v="3756"/>
    <n v="5.6000000000000008E-3"/>
    <x v="4772"/>
    <n v="0.1265"/>
    <n v="0.63515144000000012"/>
    <n v="2"/>
    <n v="25.2"/>
    <x v="69"/>
    <x v="11"/>
    <x v="4"/>
  </r>
  <r>
    <x v="1"/>
    <x v="109"/>
    <x v="2"/>
    <x v="2"/>
    <s v="-2.244644"/>
    <x v="2"/>
    <x v="0"/>
    <x v="1"/>
    <x v="1770"/>
    <n v="9.1000000000000004E-3"/>
    <x v="4773"/>
    <n v="1.2189999999999994"/>
    <n v="12.945414299999994"/>
    <n v="3"/>
    <n v="151.19999999999999"/>
    <x v="40"/>
    <x v="16"/>
    <x v="4"/>
  </r>
  <r>
    <x v="1"/>
    <x v="110"/>
    <x v="2"/>
    <x v="2"/>
    <s v="-2.244644"/>
    <x v="2"/>
    <x v="0"/>
    <x v="1"/>
    <x v="3757"/>
    <n v="9.8999999999999991E-3"/>
    <x v="4774"/>
    <n v="0.89699999999999969"/>
    <n v="5.4720408599999972"/>
    <n v="3"/>
    <n v="205.2"/>
    <x v="46"/>
    <x v="27"/>
    <x v="5"/>
  </r>
  <r>
    <x v="1"/>
    <x v="111"/>
    <x v="2"/>
    <x v="2"/>
    <s v="-2.244644"/>
    <x v="2"/>
    <x v="0"/>
    <x v="1"/>
    <x v="3758"/>
    <n v="8.6999999999999994E-3"/>
    <x v="4775"/>
    <n v="0.62099999999999977"/>
    <n v="2.3901544799999987"/>
    <n v="3"/>
    <n v="219.6"/>
    <x v="67"/>
    <x v="8"/>
    <x v="4"/>
  </r>
  <r>
    <x v="1"/>
    <x v="112"/>
    <x v="2"/>
    <x v="2"/>
    <s v="-2.244644"/>
    <x v="2"/>
    <x v="0"/>
    <x v="1"/>
    <x v="3759"/>
    <n v="1.1300000000000001E-2"/>
    <x v="4776"/>
    <n v="0.71299999999999986"/>
    <n v="5.6092137799999984"/>
    <n v="2"/>
    <n v="18"/>
    <x v="68"/>
    <x v="16"/>
    <x v="0"/>
  </r>
  <r>
    <x v="1"/>
    <x v="113"/>
    <x v="2"/>
    <x v="2"/>
    <s v="-2.244644"/>
    <x v="2"/>
    <x v="0"/>
    <x v="1"/>
    <x v="3760"/>
    <n v="1.0500000000000001E-2"/>
    <x v="4777"/>
    <n v="0.83949999999999969"/>
    <n v="7.471382099999996"/>
    <n v="3"/>
    <n v="105.6"/>
    <x v="55"/>
    <x v="19"/>
    <x v="8"/>
  </r>
  <r>
    <x v="1"/>
    <x v="114"/>
    <x v="2"/>
    <x v="2"/>
    <s v="-2.244644"/>
    <x v="2"/>
    <x v="0"/>
    <x v="1"/>
    <x v="3761"/>
    <n v="7.3999999999999986E-3"/>
    <x v="4778"/>
    <n v="0.79349999999999965"/>
    <n v="5.6264545799999954"/>
    <n v="5"/>
    <n v="208.79999999999998"/>
    <x v="29"/>
    <x v="0"/>
    <x v="3"/>
  </r>
  <r>
    <x v="1"/>
    <x v="115"/>
    <x v="2"/>
    <x v="2"/>
    <s v="-2.244644"/>
    <x v="2"/>
    <x v="0"/>
    <x v="1"/>
    <x v="3762"/>
    <n v="1.4300000000000002E-2"/>
    <x v="4779"/>
    <n v="1.1614999999999998"/>
    <n v="4.607461429999999"/>
    <n v="3"/>
    <n v="115.19999999999999"/>
    <x v="63"/>
    <x v="15"/>
    <x v="3"/>
  </r>
  <r>
    <x v="1"/>
    <x v="116"/>
    <x v="2"/>
    <x v="2"/>
    <s v="-2.244644"/>
    <x v="2"/>
    <x v="0"/>
    <x v="1"/>
    <x v="3763"/>
    <n v="1.0800000000000001E-2"/>
    <x v="4780"/>
    <n v="0.68999999999999961"/>
    <n v="4.4473535999999969"/>
    <n v="6"/>
    <n v="198"/>
    <x v="12"/>
    <x v="8"/>
    <x v="8"/>
  </r>
  <r>
    <x v="1"/>
    <x v="117"/>
    <x v="2"/>
    <x v="2"/>
    <s v="-2.244644"/>
    <x v="2"/>
    <x v="0"/>
    <x v="1"/>
    <x v="3764"/>
    <n v="6.3999999999999986E-3"/>
    <x v="4781"/>
    <n v="1.3569999999999998"/>
    <n v="3.788309759999998"/>
    <n v="6"/>
    <n v="152.4"/>
    <x v="5"/>
    <x v="16"/>
    <x v="0"/>
  </r>
  <r>
    <x v="1"/>
    <x v="118"/>
    <x v="2"/>
    <x v="2"/>
    <s v="-2.244644"/>
    <x v="2"/>
    <x v="0"/>
    <x v="1"/>
    <x v="3765"/>
    <n v="5.2999999999999992E-3"/>
    <x v="4782"/>
    <n v="0.33350000000000002"/>
    <n v="1.4048487399999998"/>
    <n v="5"/>
    <n v="240"/>
    <x v="33"/>
    <x v="3"/>
    <x v="7"/>
  </r>
  <r>
    <x v="1"/>
    <x v="119"/>
    <x v="2"/>
    <x v="2"/>
    <s v="-2.244644"/>
    <x v="2"/>
    <x v="0"/>
    <x v="1"/>
    <x v="3766"/>
    <n v="1.2500000000000001E-2"/>
    <x v="4783"/>
    <n v="0.73599999999999965"/>
    <n v="8.9065199999999969"/>
    <n v="7"/>
    <n v="188.4"/>
    <x v="57"/>
    <x v="6"/>
    <x v="4"/>
  </r>
  <r>
    <x v="1"/>
    <x v="120"/>
    <x v="2"/>
    <x v="2"/>
    <s v="-2.244644"/>
    <x v="2"/>
    <x v="0"/>
    <x v="1"/>
    <x v="3767"/>
    <n v="1.0800000000000001E-2"/>
    <x v="4784"/>
    <n v="0.71299999999999963"/>
    <n v="5.2570630799999973"/>
    <n v="2"/>
    <n v="44.4"/>
    <x v="21"/>
    <x v="15"/>
    <x v="1"/>
  </r>
  <r>
    <x v="1"/>
    <x v="121"/>
    <x v="2"/>
    <x v="2"/>
    <s v="-2.244644"/>
    <x v="2"/>
    <x v="0"/>
    <x v="1"/>
    <x v="3768"/>
    <n v="1.1300000000000001E-2"/>
    <x v="4785"/>
    <n v="1.4259999999999997"/>
    <n v="13.372842619999997"/>
    <n v="4"/>
    <n v="104.39999999999999"/>
    <x v="33"/>
    <x v="3"/>
    <x v="2"/>
  </r>
  <r>
    <x v="1"/>
    <x v="122"/>
    <x v="2"/>
    <x v="2"/>
    <s v="-2.244644"/>
    <x v="2"/>
    <x v="0"/>
    <x v="1"/>
    <x v="3769"/>
    <n v="1.4500000000000002E-2"/>
    <x v="4786"/>
    <n v="0.24150000000000005"/>
    <n v="2.343371100000001"/>
    <n v="7"/>
    <n v="460.79999999999995"/>
    <x v="5"/>
    <x v="17"/>
    <x v="1"/>
  </r>
  <r>
    <x v="1"/>
    <x v="123"/>
    <x v="2"/>
    <x v="2"/>
    <s v="-2.244644"/>
    <x v="2"/>
    <x v="0"/>
    <x v="1"/>
    <x v="3770"/>
    <n v="1.5699999999999999E-2"/>
    <x v="4787"/>
    <n v="1.4374999999999996"/>
    <n v="16.276582499999989"/>
    <n v="2"/>
    <n v="78"/>
    <x v="49"/>
    <x v="3"/>
    <x v="2"/>
  </r>
  <r>
    <x v="1"/>
    <x v="124"/>
    <x v="2"/>
    <x v="2"/>
    <s v="-2.244644"/>
    <x v="2"/>
    <x v="0"/>
    <x v="1"/>
    <x v="3771"/>
    <n v="7.899999999999999E-3"/>
    <x v="4788"/>
    <n v="0.13800000000000001"/>
    <n v="1.2726994799999998"/>
    <n v="2"/>
    <n v="54"/>
    <x v="36"/>
    <x v="7"/>
    <x v="5"/>
  </r>
  <r>
    <x v="1"/>
    <x v="125"/>
    <x v="2"/>
    <x v="2"/>
    <s v="-2.244644"/>
    <x v="2"/>
    <x v="0"/>
    <x v="1"/>
    <x v="3772"/>
    <n v="1.09E-2"/>
    <x v="4789"/>
    <n v="1.5524999999999995"/>
    <n v="7.3510253999999984"/>
    <n v="2"/>
    <n v="108"/>
    <x v="64"/>
    <x v="15"/>
    <x v="0"/>
  </r>
  <r>
    <x v="1"/>
    <x v="126"/>
    <x v="2"/>
    <x v="2"/>
    <s v="-2.244644"/>
    <x v="2"/>
    <x v="0"/>
    <x v="1"/>
    <x v="642"/>
    <n v="1.3600000000000001E-2"/>
    <x v="4790"/>
    <n v="0.95449999999999957"/>
    <n v="13.104521399999994"/>
    <n v="3"/>
    <n v="79.2"/>
    <x v="63"/>
    <x v="15"/>
    <x v="2"/>
  </r>
  <r>
    <x v="1"/>
    <x v="127"/>
    <x v="2"/>
    <x v="2"/>
    <s v="-2.244644"/>
    <x v="2"/>
    <x v="0"/>
    <x v="1"/>
    <x v="3773"/>
    <n v="1.4800000000000001E-2"/>
    <x v="4791"/>
    <n v="0.33350000000000007"/>
    <n v="1.2719556600000002"/>
    <n v="4"/>
    <n v="243.6"/>
    <x v="0"/>
    <x v="10"/>
    <x v="4"/>
  </r>
  <r>
    <x v="1"/>
    <x v="128"/>
    <x v="2"/>
    <x v="2"/>
    <s v="-2.244644"/>
    <x v="2"/>
    <x v="0"/>
    <x v="1"/>
    <x v="3774"/>
    <n v="1.6300000000000002E-2"/>
    <x v="4792"/>
    <n v="1.1384999999999998"/>
    <n v="9.4365141749999975"/>
    <n v="5"/>
    <n v="370.8"/>
    <x v="71"/>
    <x v="11"/>
    <x v="8"/>
  </r>
  <r>
    <x v="1"/>
    <x v="129"/>
    <x v="2"/>
    <x v="2"/>
    <s v="-2.244644"/>
    <x v="2"/>
    <x v="0"/>
    <x v="1"/>
    <x v="3775"/>
    <n v="1.6399999999999998E-2"/>
    <x v="4793"/>
    <n v="1.38"/>
    <n v="16.123036799999994"/>
    <n v="5"/>
    <n v="272.39999999999998"/>
    <x v="33"/>
    <x v="23"/>
    <x v="6"/>
  </r>
  <r>
    <x v="1"/>
    <x v="130"/>
    <x v="2"/>
    <x v="2"/>
    <s v="-2.244644"/>
    <x v="2"/>
    <x v="0"/>
    <x v="1"/>
    <x v="3776"/>
    <n v="1.3800000000000002E-2"/>
    <x v="4794"/>
    <n v="0.39100000000000007"/>
    <n v="4.9236675000000014"/>
    <n v="3"/>
    <n v="152.4"/>
    <x v="59"/>
    <x v="4"/>
    <x v="2"/>
  </r>
  <r>
    <x v="1"/>
    <x v="131"/>
    <x v="2"/>
    <x v="2"/>
    <s v="-2.244644"/>
    <x v="2"/>
    <x v="0"/>
    <x v="1"/>
    <x v="3777"/>
    <n v="7.3999999999999977E-3"/>
    <x v="4795"/>
    <n v="1.0579999999999998"/>
    <n v="5.698091759999997"/>
    <n v="6"/>
    <n v="423.59999999999997"/>
    <x v="55"/>
    <x v="2"/>
    <x v="6"/>
  </r>
  <r>
    <x v="1"/>
    <x v="132"/>
    <x v="2"/>
    <x v="2"/>
    <s v="-2.244644"/>
    <x v="2"/>
    <x v="0"/>
    <x v="1"/>
    <x v="3778"/>
    <n v="6.3E-3"/>
    <x v="4796"/>
    <n v="0.5635"/>
    <n v="1.6184677949999997"/>
    <n v="6"/>
    <n v="476.4"/>
    <x v="28"/>
    <x v="11"/>
    <x v="3"/>
  </r>
  <r>
    <x v="1"/>
    <x v="133"/>
    <x v="2"/>
    <x v="2"/>
    <s v="-2.244644"/>
    <x v="2"/>
    <x v="0"/>
    <x v="1"/>
    <x v="3779"/>
    <n v="6.6000000000000008E-3"/>
    <x v="4797"/>
    <n v="0.55199999999999982"/>
    <n v="2.8661054399999988"/>
    <n v="3"/>
    <n v="8.4"/>
    <x v="28"/>
    <x v="23"/>
    <x v="0"/>
  </r>
  <r>
    <x v="1"/>
    <x v="134"/>
    <x v="2"/>
    <x v="2"/>
    <s v="-2.244644"/>
    <x v="2"/>
    <x v="0"/>
    <x v="1"/>
    <x v="3780"/>
    <n v="8.5000000000000006E-3"/>
    <x v="4798"/>
    <n v="0.70149999999999979"/>
    <n v="3.5758611749999987"/>
    <n v="5"/>
    <n v="303.59999999999997"/>
    <x v="21"/>
    <x v="19"/>
    <x v="0"/>
  </r>
  <r>
    <x v="1"/>
    <x v="135"/>
    <x v="2"/>
    <x v="2"/>
    <s v="-2.244644"/>
    <x v="2"/>
    <x v="0"/>
    <x v="1"/>
    <x v="3781"/>
    <n v="1.0499999999999999E-2"/>
    <x v="4799"/>
    <n v="1.3569999999999995"/>
    <n v="10.551014249999994"/>
    <n v="6"/>
    <n v="184.79999999999998"/>
    <x v="16"/>
    <x v="3"/>
    <x v="0"/>
  </r>
  <r>
    <x v="1"/>
    <x v="136"/>
    <x v="2"/>
    <x v="2"/>
    <s v="-2.244644"/>
    <x v="2"/>
    <x v="0"/>
    <x v="1"/>
    <x v="3782"/>
    <n v="1.1399999999999997E-2"/>
    <x v="4800"/>
    <n v="1.5639999999999994"/>
    <n v="8.5992160799999944"/>
    <n v="4"/>
    <n v="123.6"/>
    <x v="33"/>
    <x v="11"/>
    <x v="1"/>
  </r>
  <r>
    <x v="1"/>
    <x v="137"/>
    <x v="2"/>
    <x v="2"/>
    <s v="-2.244644"/>
    <x v="2"/>
    <x v="0"/>
    <x v="1"/>
    <x v="3783"/>
    <n v="1.4499999999999999E-2"/>
    <x v="4801"/>
    <n v="0.66699999999999982"/>
    <n v="5.0997819499999979"/>
    <n v="3"/>
    <n v="10.799999999999999"/>
    <x v="51"/>
    <x v="8"/>
    <x v="8"/>
  </r>
  <r>
    <x v="1"/>
    <x v="138"/>
    <x v="2"/>
    <x v="2"/>
    <s v="-2.244644"/>
    <x v="2"/>
    <x v="0"/>
    <x v="1"/>
    <x v="3784"/>
    <n v="1.0899999999999998E-2"/>
    <x v="4802"/>
    <n v="0.82799999999999963"/>
    <n v="3.7932915599999975"/>
    <n v="1"/>
    <n v="9.6"/>
    <x v="13"/>
    <x v="19"/>
    <x v="3"/>
  </r>
  <r>
    <x v="1"/>
    <x v="139"/>
    <x v="2"/>
    <x v="2"/>
    <s v="-2.244644"/>
    <x v="2"/>
    <x v="0"/>
    <x v="1"/>
    <x v="3785"/>
    <n v="1.4399999999999998E-2"/>
    <x v="4803"/>
    <n v="0.40250000000000008"/>
    <n v="3.5390375999999995"/>
    <n v="6"/>
    <n v="184.79999999999998"/>
    <x v="41"/>
    <x v="0"/>
    <x v="0"/>
  </r>
  <r>
    <x v="1"/>
    <x v="140"/>
    <x v="2"/>
    <x v="2"/>
    <s v="-2.244644"/>
    <x v="2"/>
    <x v="0"/>
    <x v="1"/>
    <x v="3786"/>
    <n v="6.8000000000000014E-3"/>
    <x v="4804"/>
    <n v="1.1269999999999996"/>
    <n v="6.3056100799999983"/>
    <n v="6"/>
    <n v="294"/>
    <x v="57"/>
    <x v="4"/>
    <x v="8"/>
  </r>
  <r>
    <x v="1"/>
    <x v="141"/>
    <x v="2"/>
    <x v="2"/>
    <s v="-2.244644"/>
    <x v="2"/>
    <x v="0"/>
    <x v="1"/>
    <x v="3787"/>
    <n v="5.3999999999999994E-3"/>
    <x v="4805"/>
    <n v="0.57499999999999984"/>
    <n v="1.1920094999999993"/>
    <n v="4"/>
    <n v="212.4"/>
    <x v="62"/>
    <x v="14"/>
    <x v="6"/>
  </r>
  <r>
    <x v="1"/>
    <x v="142"/>
    <x v="2"/>
    <x v="2"/>
    <s v="-2.244644"/>
    <x v="2"/>
    <x v="0"/>
    <x v="1"/>
    <x v="3788"/>
    <n v="8.6999999999999994E-3"/>
    <x v="4806"/>
    <n v="0.17250000000000001"/>
    <n v="0.89189572500000003"/>
    <n v="4"/>
    <n v="68.399999999999991"/>
    <x v="28"/>
    <x v="23"/>
    <x v="0"/>
  </r>
  <r>
    <x v="1"/>
    <x v="143"/>
    <x v="2"/>
    <x v="2"/>
    <s v="-2.244644"/>
    <x v="2"/>
    <x v="0"/>
    <x v="1"/>
    <x v="3789"/>
    <n v="1.67E-2"/>
    <x v="4807"/>
    <n v="0.85099999999999965"/>
    <n v="10.850632949999993"/>
    <n v="4"/>
    <n v="171.6"/>
    <x v="44"/>
    <x v="17"/>
    <x v="4"/>
  </r>
  <r>
    <x v="1"/>
    <x v="144"/>
    <x v="2"/>
    <x v="2"/>
    <s v="-2.244644"/>
    <x v="2"/>
    <x v="0"/>
    <x v="1"/>
    <x v="3790"/>
    <n v="1.3199999999999998E-2"/>
    <x v="4808"/>
    <n v="0.87399999999999967"/>
    <n v="4.6504840799999965"/>
    <n v="2"/>
    <n v="124.8"/>
    <x v="74"/>
    <x v="4"/>
    <x v="4"/>
  </r>
  <r>
    <x v="1"/>
    <x v="145"/>
    <x v="2"/>
    <x v="2"/>
    <s v="-2.244644"/>
    <x v="2"/>
    <x v="0"/>
    <x v="1"/>
    <x v="3791"/>
    <n v="1.09E-2"/>
    <x v="4809"/>
    <n v="1.2419999999999998"/>
    <n v="11.802254039999998"/>
    <n v="2"/>
    <n v="20.399999999999999"/>
    <x v="41"/>
    <x v="8"/>
    <x v="0"/>
  </r>
  <r>
    <x v="1"/>
    <x v="146"/>
    <x v="2"/>
    <x v="2"/>
    <s v="-2.244644"/>
    <x v="2"/>
    <x v="0"/>
    <x v="1"/>
    <x v="3792"/>
    <n v="1.5100000000000001E-2"/>
    <x v="4810"/>
    <n v="0.68999999999999984"/>
    <n v="7.5402302999999975"/>
    <n v="4"/>
    <n v="172.79999999999998"/>
    <x v="31"/>
    <x v="14"/>
    <x v="13"/>
  </r>
  <r>
    <x v="1"/>
    <x v="147"/>
    <x v="2"/>
    <x v="2"/>
    <s v="-2.244644"/>
    <x v="2"/>
    <x v="0"/>
    <x v="1"/>
    <x v="3793"/>
    <n v="1.5399999999999997E-2"/>
    <x v="4811"/>
    <n v="0.47150000000000009"/>
    <n v="3.6327283299999995"/>
    <n v="1"/>
    <n v="54"/>
    <x v="79"/>
    <x v="8"/>
    <x v="1"/>
  </r>
  <r>
    <x v="1"/>
    <x v="148"/>
    <x v="2"/>
    <x v="2"/>
    <s v="-2.244644"/>
    <x v="2"/>
    <x v="0"/>
    <x v="1"/>
    <x v="3794"/>
    <n v="5.5000000000000005E-3"/>
    <x v="4812"/>
    <n v="1.1039999999999996"/>
    <n v="3.5284391999999984"/>
    <n v="3"/>
    <n v="178.79999999999998"/>
    <x v="4"/>
    <x v="10"/>
    <x v="3"/>
  </r>
  <r>
    <x v="1"/>
    <x v="149"/>
    <x v="2"/>
    <x v="2"/>
    <s v="-2.244644"/>
    <x v="2"/>
    <x v="0"/>
    <x v="1"/>
    <x v="3795"/>
    <n v="6.2000000000000015E-3"/>
    <x v="4813"/>
    <n v="0.49449999999999988"/>
    <n v="2.1418377399999997"/>
    <n v="2"/>
    <n v="27.599999999999998"/>
    <x v="58"/>
    <x v="3"/>
    <x v="2"/>
  </r>
  <r>
    <x v="1"/>
    <x v="150"/>
    <x v="2"/>
    <x v="2"/>
    <s v="-2.244644"/>
    <x v="2"/>
    <x v="0"/>
    <x v="1"/>
    <x v="3796"/>
    <n v="9.2999999999999992E-3"/>
    <x v="4814"/>
    <n v="0.33350000000000002"/>
    <n v="3.0627806250000003"/>
    <n v="2"/>
    <n v="10.799999999999999"/>
    <x v="17"/>
    <x v="6"/>
    <x v="4"/>
  </r>
  <r>
    <x v="1"/>
    <x v="151"/>
    <x v="2"/>
    <x v="2"/>
    <s v="-2.244644"/>
    <x v="2"/>
    <x v="0"/>
    <x v="1"/>
    <x v="3793"/>
    <n v="1.2199999999999999E-2"/>
    <x v="4815"/>
    <n v="0.74749999999999961"/>
    <n v="4.5624858499999963"/>
    <n v="5"/>
    <n v="294"/>
    <x v="31"/>
    <x v="9"/>
    <x v="2"/>
  </r>
  <r>
    <x v="1"/>
    <x v="152"/>
    <x v="2"/>
    <x v="2"/>
    <s v="-2.244644"/>
    <x v="2"/>
    <x v="0"/>
    <x v="1"/>
    <x v="3797"/>
    <n v="9.6000000000000009E-3"/>
    <x v="4816"/>
    <n v="0.8049999999999996"/>
    <n v="6.8292335999999958"/>
    <n v="4"/>
    <n v="216"/>
    <x v="13"/>
    <x v="19"/>
    <x v="6"/>
  </r>
  <r>
    <x v="1"/>
    <x v="153"/>
    <x v="2"/>
    <x v="2"/>
    <s v="-2.244644"/>
    <x v="2"/>
    <x v="0"/>
    <x v="1"/>
    <x v="3798"/>
    <n v="1.12E-2"/>
    <x v="4817"/>
    <n v="0.10350000000000005"/>
    <n v="0.77724360000000037"/>
    <n v="2"/>
    <n v="72"/>
    <x v="33"/>
    <x v="16"/>
    <x v="4"/>
  </r>
  <r>
    <x v="1"/>
    <x v="154"/>
    <x v="2"/>
    <x v="2"/>
    <s v="-2.244644"/>
    <x v="2"/>
    <x v="0"/>
    <x v="1"/>
    <x v="3799"/>
    <n v="1.0600000000000002E-2"/>
    <x v="4818"/>
    <n v="0.9199999999999996"/>
    <n v="6.5494431999999971"/>
    <n v="4"/>
    <n v="190.79999999999998"/>
    <x v="42"/>
    <x v="3"/>
    <x v="3"/>
  </r>
  <r>
    <x v="1"/>
    <x v="155"/>
    <x v="2"/>
    <x v="2"/>
    <s v="-2.244644"/>
    <x v="2"/>
    <x v="0"/>
    <x v="1"/>
    <x v="3800"/>
    <n v="9.7000000000000003E-3"/>
    <x v="4819"/>
    <n v="1.4029999999999998"/>
    <n v="4.1453318599999989"/>
    <n v="6"/>
    <n v="331.2"/>
    <x v="13"/>
    <x v="10"/>
    <x v="3"/>
  </r>
  <r>
    <x v="1"/>
    <x v="156"/>
    <x v="2"/>
    <x v="2"/>
    <s v="-2.244644"/>
    <x v="2"/>
    <x v="0"/>
    <x v="1"/>
    <x v="3801"/>
    <n v="1.0800000000000001E-2"/>
    <x v="4820"/>
    <n v="1.3339999999999999"/>
    <n v="14.427370079999996"/>
    <n v="4"/>
    <n v="232.79999999999998"/>
    <x v="20"/>
    <x v="7"/>
    <x v="2"/>
  </r>
  <r>
    <x v="1"/>
    <x v="157"/>
    <x v="2"/>
    <x v="2"/>
    <s v="-2.244644"/>
    <x v="2"/>
    <x v="0"/>
    <x v="1"/>
    <x v="3802"/>
    <n v="8.3999999999999977E-3"/>
    <x v="4821"/>
    <n v="1.2304999999999997"/>
    <n v="10.289687099999995"/>
    <n v="5"/>
    <n v="110.39999999999999"/>
    <x v="52"/>
    <x v="4"/>
    <x v="13"/>
  </r>
  <r>
    <x v="1"/>
    <x v="158"/>
    <x v="2"/>
    <x v="2"/>
    <s v="-2.244644"/>
    <x v="2"/>
    <x v="0"/>
    <x v="1"/>
    <x v="3803"/>
    <n v="6.000000000000001E-3"/>
    <x v="4822"/>
    <n v="0.18400000000000002"/>
    <n v="1.1362368000000003"/>
    <n v="4"/>
    <n v="147.6"/>
    <x v="45"/>
    <x v="23"/>
    <x v="2"/>
  </r>
  <r>
    <x v="1"/>
    <x v="159"/>
    <x v="2"/>
    <x v="2"/>
    <s v="-2.244644"/>
    <x v="2"/>
    <x v="0"/>
    <x v="1"/>
    <x v="3804"/>
    <n v="1.11E-2"/>
    <x v="4823"/>
    <n v="0.82799999999999963"/>
    <n v="5.1404144399999971"/>
    <n v="5"/>
    <n v="187.2"/>
    <x v="22"/>
    <x v="14"/>
    <x v="0"/>
  </r>
  <r>
    <x v="1"/>
    <x v="160"/>
    <x v="2"/>
    <x v="2"/>
    <s v="-2.244644"/>
    <x v="2"/>
    <x v="0"/>
    <x v="1"/>
    <x v="3746"/>
    <n v="7.1000000000000004E-3"/>
    <x v="4824"/>
    <n v="0.60949999999999971"/>
    <n v="2.1394912799999988"/>
    <n v="5"/>
    <n v="322.8"/>
    <x v="32"/>
    <x v="1"/>
    <x v="1"/>
  </r>
  <r>
    <x v="1"/>
    <x v="161"/>
    <x v="2"/>
    <x v="2"/>
    <s v="-2.244644"/>
    <x v="2"/>
    <x v="0"/>
    <x v="1"/>
    <x v="3805"/>
    <n v="1.0700000000000001E-2"/>
    <x v="4825"/>
    <n v="1.1154999999999995"/>
    <n v="10.896237464999995"/>
    <n v="4"/>
    <n v="266.39999999999998"/>
    <x v="44"/>
    <x v="9"/>
    <x v="0"/>
  </r>
  <r>
    <x v="1"/>
    <x v="162"/>
    <x v="2"/>
    <x v="2"/>
    <s v="-2.244644"/>
    <x v="2"/>
    <x v="0"/>
    <x v="1"/>
    <x v="3806"/>
    <n v="1.03E-2"/>
    <x v="4826"/>
    <n v="1.5524999999999995"/>
    <n v="11.020824899999996"/>
    <n v="2"/>
    <n v="36"/>
    <x v="32"/>
    <x v="8"/>
    <x v="8"/>
  </r>
  <r>
    <x v="1"/>
    <x v="163"/>
    <x v="2"/>
    <x v="2"/>
    <s v="-2.244644"/>
    <x v="2"/>
    <x v="0"/>
    <x v="1"/>
    <x v="3807"/>
    <n v="1.26E-2"/>
    <x v="4827"/>
    <n v="0.28750000000000003"/>
    <n v="1.8098009999999998"/>
    <n v="3"/>
    <n v="147.6"/>
    <x v="60"/>
    <x v="0"/>
    <x v="1"/>
  </r>
  <r>
    <x v="1"/>
    <x v="164"/>
    <x v="2"/>
    <x v="2"/>
    <s v="-2.244644"/>
    <x v="2"/>
    <x v="0"/>
    <x v="1"/>
    <x v="3808"/>
    <n v="7.7000000000000002E-3"/>
    <x v="4828"/>
    <n v="1.4144999999999999"/>
    <n v="5.3663159549999992"/>
    <n v="2"/>
    <n v="19.2"/>
    <x v="41"/>
    <x v="8"/>
    <x v="1"/>
  </r>
  <r>
    <x v="1"/>
    <x v="165"/>
    <x v="2"/>
    <x v="2"/>
    <s v="-2.244644"/>
    <x v="2"/>
    <x v="0"/>
    <x v="1"/>
    <x v="3809"/>
    <n v="7.6E-3"/>
    <x v="4829"/>
    <n v="1.0119999999999996"/>
    <n v="7.0097596799999957"/>
    <n v="6"/>
    <n v="481.2"/>
    <x v="47"/>
    <x v="5"/>
    <x v="0"/>
  </r>
  <r>
    <x v="1"/>
    <x v="166"/>
    <x v="2"/>
    <x v="2"/>
    <s v="-2.244644"/>
    <x v="2"/>
    <x v="0"/>
    <x v="1"/>
    <x v="3810"/>
    <n v="9.3999999999999986E-3"/>
    <x v="4830"/>
    <n v="1.4834999999999994"/>
    <n v="8.6304986099999947"/>
    <n v="3"/>
    <n v="156"/>
    <x v="62"/>
    <x v="11"/>
    <x v="0"/>
  </r>
  <r>
    <x v="1"/>
    <x v="167"/>
    <x v="2"/>
    <x v="2"/>
    <s v="-2.244644"/>
    <x v="2"/>
    <x v="0"/>
    <x v="1"/>
    <x v="3811"/>
    <n v="1.55E-2"/>
    <x v="4831"/>
    <n v="0.35650000000000004"/>
    <n v="4.7725902750000007"/>
    <n v="6"/>
    <n v="268.8"/>
    <x v="67"/>
    <x v="19"/>
    <x v="0"/>
  </r>
  <r>
    <x v="1"/>
    <x v="168"/>
    <x v="2"/>
    <x v="2"/>
    <s v="-2.244644"/>
    <x v="2"/>
    <x v="0"/>
    <x v="1"/>
    <x v="1350"/>
    <n v="7.1999999999999998E-3"/>
    <x v="4832"/>
    <n v="0.71299999999999986"/>
    <n v="5.6633875199999979"/>
    <n v="4"/>
    <n v="315.59999999999997"/>
    <x v="0"/>
    <x v="15"/>
    <x v="4"/>
  </r>
  <r>
    <x v="1"/>
    <x v="169"/>
    <x v="2"/>
    <x v="2"/>
    <s v="-2.244644"/>
    <x v="2"/>
    <x v="0"/>
    <x v="1"/>
    <x v="3812"/>
    <n v="1.1600000000000003E-2"/>
    <x v="4833"/>
    <n v="1.3914999999999995"/>
    <n v="5.7834636199999991"/>
    <n v="7"/>
    <n v="462"/>
    <x v="56"/>
    <x v="9"/>
    <x v="4"/>
  </r>
  <r>
    <x v="1"/>
    <x v="170"/>
    <x v="2"/>
    <x v="2"/>
    <s v="-2.244644"/>
    <x v="2"/>
    <x v="0"/>
    <x v="1"/>
    <x v="3813"/>
    <n v="9.7000000000000003E-3"/>
    <x v="4834"/>
    <n v="1.5294999999999994"/>
    <n v="7.9670125499999971"/>
    <n v="6"/>
    <n v="273.59999999999997"/>
    <x v="2"/>
    <x v="16"/>
    <x v="1"/>
  </r>
  <r>
    <x v="1"/>
    <x v="171"/>
    <x v="2"/>
    <x v="2"/>
    <s v="-2.244644"/>
    <x v="2"/>
    <x v="0"/>
    <x v="1"/>
    <x v="3814"/>
    <n v="5.1000000000000012E-3"/>
    <x v="4835"/>
    <n v="0.26450000000000001"/>
    <n v="0.63791845500000011"/>
    <n v="2"/>
    <n v="97.2"/>
    <x v="35"/>
    <x v="19"/>
    <x v="0"/>
  </r>
  <r>
    <x v="1"/>
    <x v="172"/>
    <x v="2"/>
    <x v="2"/>
    <s v="-2.244644"/>
    <x v="2"/>
    <x v="0"/>
    <x v="1"/>
    <x v="1497"/>
    <n v="9.7000000000000003E-3"/>
    <x v="4836"/>
    <n v="1.0349999999999997"/>
    <n v="7.9332128999999982"/>
    <n v="2"/>
    <n v="112.8"/>
    <x v="52"/>
    <x v="2"/>
    <x v="6"/>
  </r>
  <r>
    <x v="1"/>
    <x v="173"/>
    <x v="2"/>
    <x v="2"/>
    <s v="-2.244644"/>
    <x v="2"/>
    <x v="0"/>
    <x v="1"/>
    <x v="3815"/>
    <n v="1.4500000000000002E-2"/>
    <x v="4837"/>
    <n v="1.3684999999999998"/>
    <n v="13.503331625000001"/>
    <n v="5"/>
    <n v="296.39999999999998"/>
    <x v="35"/>
    <x v="7"/>
    <x v="3"/>
  </r>
  <r>
    <x v="1"/>
    <x v="174"/>
    <x v="2"/>
    <x v="2"/>
    <s v="-2.244644"/>
    <x v="2"/>
    <x v="0"/>
    <x v="1"/>
    <x v="2264"/>
    <n v="1.41E-2"/>
    <x v="4838"/>
    <n v="1.0119999999999998"/>
    <n v="10.440773639999996"/>
    <n v="6"/>
    <n v="224.4"/>
    <x v="0"/>
    <x v="16"/>
    <x v="0"/>
  </r>
  <r>
    <x v="1"/>
    <x v="175"/>
    <x v="2"/>
    <x v="2"/>
    <s v="-2.244644"/>
    <x v="2"/>
    <x v="0"/>
    <x v="1"/>
    <x v="3816"/>
    <n v="1.03E-2"/>
    <x v="4839"/>
    <n v="0.26450000000000001"/>
    <n v="1.9683428749999998"/>
    <n v="1"/>
    <n v="13.2"/>
    <x v="32"/>
    <x v="10"/>
    <x v="6"/>
  </r>
  <r>
    <x v="1"/>
    <x v="176"/>
    <x v="2"/>
    <x v="2"/>
    <s v="-2.244644"/>
    <x v="2"/>
    <x v="0"/>
    <x v="1"/>
    <x v="3817"/>
    <n v="1.2699999999999999E-2"/>
    <x v="4840"/>
    <n v="0.18400000000000002"/>
    <n v="2.0024039199999999"/>
    <n v="7"/>
    <n v="298.8"/>
    <x v="31"/>
    <x v="15"/>
    <x v="2"/>
  </r>
  <r>
    <x v="1"/>
    <x v="177"/>
    <x v="2"/>
    <x v="2"/>
    <s v="-2.244644"/>
    <x v="2"/>
    <x v="0"/>
    <x v="1"/>
    <x v="3818"/>
    <n v="1.1199999999999998E-2"/>
    <x v="4841"/>
    <n v="0.33350000000000002"/>
    <n v="2.0117787199999992"/>
    <n v="4"/>
    <n v="243.6"/>
    <x v="68"/>
    <x v="3"/>
    <x v="5"/>
  </r>
  <r>
    <x v="1"/>
    <x v="178"/>
    <x v="2"/>
    <x v="2"/>
    <s v="-2.244644"/>
    <x v="2"/>
    <x v="0"/>
    <x v="1"/>
    <x v="3819"/>
    <n v="6.5999999999999991E-3"/>
    <x v="4842"/>
    <n v="1.4144999999999996"/>
    <n v="6.7375746899999953"/>
    <n v="6"/>
    <n v="453.59999999999997"/>
    <x v="44"/>
    <x v="19"/>
    <x v="13"/>
  </r>
  <r>
    <x v="1"/>
    <x v="179"/>
    <x v="2"/>
    <x v="2"/>
    <s v="-2.244644"/>
    <x v="2"/>
    <x v="0"/>
    <x v="1"/>
    <x v="3820"/>
    <n v="8.2999999999999984E-3"/>
    <x v="4843"/>
    <n v="0.34500000000000003"/>
    <n v="2.0579974499999993"/>
    <n v="5"/>
    <n v="249.6"/>
    <x v="49"/>
    <x v="10"/>
    <x v="10"/>
  </r>
  <r>
    <x v="1"/>
    <x v="180"/>
    <x v="2"/>
    <x v="2"/>
    <s v="-2.244644"/>
    <x v="2"/>
    <x v="0"/>
    <x v="1"/>
    <x v="3821"/>
    <n v="1.4399999999999998E-2"/>
    <x v="4844"/>
    <n v="0.94299999999999962"/>
    <n v="10.322907839999992"/>
    <n v="1"/>
    <n v="31.2"/>
    <x v="56"/>
    <x v="9"/>
    <x v="0"/>
  </r>
  <r>
    <x v="1"/>
    <x v="181"/>
    <x v="2"/>
    <x v="2"/>
    <s v="-2.244644"/>
    <x v="2"/>
    <x v="0"/>
    <x v="1"/>
    <x v="2323"/>
    <n v="1.15E-2"/>
    <x v="4845"/>
    <n v="1.0924999999999998"/>
    <n v="15.290083749999997"/>
    <n v="4"/>
    <n v="205.2"/>
    <x v="3"/>
    <x v="0"/>
    <x v="4"/>
  </r>
  <r>
    <x v="1"/>
    <x v="182"/>
    <x v="2"/>
    <x v="2"/>
    <s v="-2.244644"/>
    <x v="2"/>
    <x v="0"/>
    <x v="1"/>
    <x v="3822"/>
    <n v="1.6E-2"/>
    <x v="4846"/>
    <n v="1.4489999999999996"/>
    <n v="16.442092799999994"/>
    <n v="5"/>
    <n v="237.6"/>
    <x v="56"/>
    <x v="19"/>
    <x v="2"/>
  </r>
  <r>
    <x v="1"/>
    <x v="183"/>
    <x v="2"/>
    <x v="2"/>
    <s v="-2.244644"/>
    <x v="2"/>
    <x v="0"/>
    <x v="1"/>
    <x v="3823"/>
    <n v="1.1000000000000001E-2"/>
    <x v="4847"/>
    <n v="0.4830000000000001"/>
    <n v="3.1840809000000005"/>
    <n v="2"/>
    <n v="10.799999999999999"/>
    <x v="44"/>
    <x v="16"/>
    <x v="3"/>
  </r>
  <r>
    <x v="2"/>
    <x v="184"/>
    <x v="2"/>
    <x v="2"/>
    <s v="-2.244644"/>
    <x v="2"/>
    <x v="0"/>
    <x v="1"/>
    <x v="821"/>
    <n v="1.1199999999999998E-2"/>
    <x v="4848"/>
    <n v="0.11500000000000002"/>
    <n v="1.2416319999999998"/>
    <n v="7"/>
    <n v="439.2"/>
    <x v="68"/>
    <x v="15"/>
    <x v="2"/>
  </r>
  <r>
    <x v="2"/>
    <x v="185"/>
    <x v="2"/>
    <x v="2"/>
    <s v="-2.244644"/>
    <x v="2"/>
    <x v="0"/>
    <x v="1"/>
    <x v="1197"/>
    <n v="1.1799999999999998E-2"/>
    <x v="4849"/>
    <n v="0.59799999999999975"/>
    <n v="10.612825599999994"/>
    <n v="5"/>
    <n v="393.59999999999997"/>
    <x v="67"/>
    <x v="1"/>
    <x v="3"/>
  </r>
  <r>
    <x v="2"/>
    <x v="186"/>
    <x v="2"/>
    <x v="2"/>
    <s v="-2.244644"/>
    <x v="2"/>
    <x v="0"/>
    <x v="1"/>
    <x v="829"/>
    <n v="1.3099999999999997E-2"/>
    <x v="4850"/>
    <n v="0.71299999999999963"/>
    <n v="9.9567597999999933"/>
    <n v="9"/>
    <n v="625.19999999999993"/>
    <x v="44"/>
    <x v="12"/>
    <x v="2"/>
  </r>
  <r>
    <x v="2"/>
    <x v="187"/>
    <x v="2"/>
    <x v="2"/>
    <s v="-2.244644"/>
    <x v="2"/>
    <x v="0"/>
    <x v="1"/>
    <x v="997"/>
    <n v="1.32E-2"/>
    <x v="4851"/>
    <n v="1.2304999999999997"/>
    <n v="20.839255799999997"/>
    <n v="5"/>
    <n v="254.39999999999998"/>
    <x v="20"/>
    <x v="7"/>
    <x v="0"/>
  </r>
  <r>
    <x v="2"/>
    <x v="188"/>
    <x v="2"/>
    <x v="2"/>
    <s v="-2.244644"/>
    <x v="2"/>
    <x v="0"/>
    <x v="1"/>
    <x v="3824"/>
    <n v="1.03E-2"/>
    <x v="4852"/>
    <n v="0.97749999999999981"/>
    <n v="15.625923999999998"/>
    <n v="5"/>
    <n v="434.4"/>
    <x v="49"/>
    <x v="4"/>
    <x v="3"/>
  </r>
  <r>
    <x v="2"/>
    <x v="189"/>
    <x v="2"/>
    <x v="2"/>
    <s v="-2.244644"/>
    <x v="2"/>
    <x v="0"/>
    <x v="1"/>
    <x v="2521"/>
    <n v="6.9999999999999993E-3"/>
    <x v="4853"/>
    <n v="0.11500000000000002"/>
    <n v="1.048915"/>
    <n v="8"/>
    <n v="517.19999999999993"/>
    <x v="49"/>
    <x v="3"/>
    <x v="4"/>
  </r>
  <r>
    <x v="2"/>
    <x v="190"/>
    <x v="2"/>
    <x v="2"/>
    <s v="-2.244644"/>
    <x v="2"/>
    <x v="0"/>
    <x v="1"/>
    <x v="1430"/>
    <n v="1.24E-2"/>
    <x v="4854"/>
    <n v="0.82799999999999963"/>
    <n v="12.259036799999995"/>
    <n v="7"/>
    <n v="319.2"/>
    <x v="4"/>
    <x v="9"/>
    <x v="2"/>
  </r>
  <r>
    <x v="2"/>
    <x v="191"/>
    <x v="2"/>
    <x v="2"/>
    <s v="-2.244644"/>
    <x v="2"/>
    <x v="0"/>
    <x v="1"/>
    <x v="1249"/>
    <n v="9.7000000000000003E-3"/>
    <x v="4855"/>
    <n v="6.900000000000002E-2"/>
    <n v="1.0441080000000003"/>
    <n v="7"/>
    <n v="362.4"/>
    <x v="29"/>
    <x v="16"/>
    <x v="10"/>
  </r>
  <r>
    <x v="2"/>
    <x v="192"/>
    <x v="2"/>
    <x v="2"/>
    <s v="-2.244644"/>
    <x v="2"/>
    <x v="0"/>
    <x v="1"/>
    <x v="560"/>
    <n v="1.3399999999999999E-2"/>
    <x v="4856"/>
    <n v="1.0349999999999995"/>
    <n v="17.114345999999991"/>
    <n v="6"/>
    <n v="453.59999999999997"/>
    <x v="12"/>
    <x v="14"/>
    <x v="6"/>
  </r>
  <r>
    <x v="2"/>
    <x v="193"/>
    <x v="2"/>
    <x v="2"/>
    <s v="-2.244644"/>
    <x v="2"/>
    <x v="0"/>
    <x v="1"/>
    <x v="1452"/>
    <n v="1.0299999999999998E-2"/>
    <x v="4857"/>
    <n v="1.3454999999999995"/>
    <n v="16.200761849999989"/>
    <n v="3"/>
    <n v="315.59999999999997"/>
    <x v="53"/>
    <x v="19"/>
    <x v="13"/>
  </r>
  <r>
    <x v="2"/>
    <x v="194"/>
    <x v="2"/>
    <x v="2"/>
    <s v="-2.244644"/>
    <x v="2"/>
    <x v="0"/>
    <x v="1"/>
    <x v="586"/>
    <n v="9.300000000000001E-3"/>
    <x v="4858"/>
    <n v="1.3454999999999995"/>
    <n v="16.179502949999993"/>
    <n v="5"/>
    <n v="326.39999999999998"/>
    <x v="25"/>
    <x v="7"/>
    <x v="3"/>
  </r>
  <r>
    <x v="2"/>
    <x v="195"/>
    <x v="2"/>
    <x v="2"/>
    <s v="-2.244644"/>
    <x v="2"/>
    <x v="0"/>
    <x v="1"/>
    <x v="3825"/>
    <n v="1.2200000000000003E-2"/>
    <x v="4859"/>
    <n v="1.0119999999999996"/>
    <n v="12.222935999999997"/>
    <n v="8"/>
    <n v="410.4"/>
    <x v="26"/>
    <x v="6"/>
    <x v="10"/>
  </r>
  <r>
    <x v="2"/>
    <x v="196"/>
    <x v="2"/>
    <x v="2"/>
    <s v="-2.244644"/>
    <x v="2"/>
    <x v="0"/>
    <x v="1"/>
    <x v="3336"/>
    <n v="9.1999999999999998E-3"/>
    <x v="4860"/>
    <n v="0.83949999999999969"/>
    <n v="4.9738695999999987"/>
    <n v="8"/>
    <n v="441.59999999999997"/>
    <x v="12"/>
    <x v="16"/>
    <x v="3"/>
  </r>
  <r>
    <x v="2"/>
    <x v="197"/>
    <x v="2"/>
    <x v="2"/>
    <s v="-2.244644"/>
    <x v="2"/>
    <x v="0"/>
    <x v="1"/>
    <x v="3826"/>
    <n v="1.2399999999999998E-2"/>
    <x v="4861"/>
    <n v="0.93149999999999977"/>
    <n v="10.984620599999994"/>
    <n v="5"/>
    <n v="241.2"/>
    <x v="64"/>
    <x v="1"/>
    <x v="2"/>
  </r>
  <r>
    <x v="2"/>
    <x v="198"/>
    <x v="2"/>
    <x v="2"/>
    <s v="-2.244644"/>
    <x v="2"/>
    <x v="0"/>
    <x v="1"/>
    <x v="2513"/>
    <n v="1.4700000000000001E-2"/>
    <x v="4862"/>
    <n v="0.56349999999999978"/>
    <n v="10.246627649999997"/>
    <n v="8"/>
    <n v="614.4"/>
    <x v="17"/>
    <x v="7"/>
    <x v="4"/>
  </r>
  <r>
    <x v="2"/>
    <x v="199"/>
    <x v="2"/>
    <x v="2"/>
    <s v="-2.244644"/>
    <x v="2"/>
    <x v="0"/>
    <x v="1"/>
    <x v="257"/>
    <n v="1.9700000000000002E-2"/>
    <x v="4863"/>
    <n v="0.93149999999999977"/>
    <n v="26.755101899999996"/>
    <n v="7"/>
    <n v="447.59999999999997"/>
    <x v="57"/>
    <x v="23"/>
    <x v="2"/>
  </r>
  <r>
    <x v="2"/>
    <x v="200"/>
    <x v="2"/>
    <x v="2"/>
    <s v="-2.244644"/>
    <x v="2"/>
    <x v="0"/>
    <x v="1"/>
    <x v="2704"/>
    <n v="1.3100000000000001E-2"/>
    <x v="4864"/>
    <n v="0.52899999999999969"/>
    <n v="11.961007399999994"/>
    <n v="3"/>
    <n v="297.59999999999997"/>
    <x v="52"/>
    <x v="11"/>
    <x v="0"/>
  </r>
  <r>
    <x v="2"/>
    <x v="201"/>
    <x v="2"/>
    <x v="2"/>
    <s v="-2.244644"/>
    <x v="2"/>
    <x v="0"/>
    <x v="1"/>
    <x v="3827"/>
    <n v="1.2699999999999999E-2"/>
    <x v="4865"/>
    <n v="6.900000000000002E-2"/>
    <n v="1.2574905000000003"/>
    <n v="7"/>
    <n v="523.19999999999993"/>
    <x v="26"/>
    <x v="17"/>
    <x v="2"/>
  </r>
  <r>
    <x v="2"/>
    <x v="202"/>
    <x v="2"/>
    <x v="2"/>
    <s v="-2.244644"/>
    <x v="2"/>
    <x v="0"/>
    <x v="1"/>
    <x v="3828"/>
    <n v="1.44E-2"/>
    <x v="4866"/>
    <n v="1.3339999999999996"/>
    <n v="20.515852799999994"/>
    <n v="5"/>
    <n v="292.8"/>
    <x v="51"/>
    <x v="0"/>
    <x v="10"/>
  </r>
  <r>
    <x v="2"/>
    <x v="203"/>
    <x v="2"/>
    <x v="2"/>
    <s v="-2.244644"/>
    <x v="2"/>
    <x v="0"/>
    <x v="1"/>
    <x v="3829"/>
    <n v="1.1199999999999998E-2"/>
    <x v="4867"/>
    <n v="0.34500000000000003"/>
    <n v="6.4644719999999998"/>
    <n v="7"/>
    <n v="295.2"/>
    <x v="37"/>
    <x v="23"/>
    <x v="3"/>
  </r>
  <r>
    <x v="2"/>
    <x v="204"/>
    <x v="2"/>
    <x v="2"/>
    <s v="-2.244644"/>
    <x v="2"/>
    <x v="0"/>
    <x v="1"/>
    <x v="3093"/>
    <n v="1.4099999999999998E-2"/>
    <x v="4868"/>
    <n v="0.86249999999999971"/>
    <n v="18.254036249999992"/>
    <n v="4"/>
    <n v="109.2"/>
    <x v="74"/>
    <x v="7"/>
    <x v="10"/>
  </r>
  <r>
    <x v="2"/>
    <x v="205"/>
    <x v="2"/>
    <x v="2"/>
    <s v="-2.244644"/>
    <x v="2"/>
    <x v="0"/>
    <x v="1"/>
    <x v="3826"/>
    <n v="1.5299999999999999E-2"/>
    <x v="4869"/>
    <n v="1.3684999999999996"/>
    <n v="19.912085549999993"/>
    <n v="4"/>
    <n v="222"/>
    <x v="5"/>
    <x v="19"/>
    <x v="5"/>
  </r>
  <r>
    <x v="2"/>
    <x v="206"/>
    <x v="2"/>
    <x v="2"/>
    <s v="-2.244644"/>
    <x v="2"/>
    <x v="0"/>
    <x v="1"/>
    <x v="3830"/>
    <n v="1.4499999999999996E-2"/>
    <x v="4870"/>
    <n v="0.34499999999999997"/>
    <n v="4.6073024999999985"/>
    <n v="4"/>
    <n v="169.2"/>
    <x v="38"/>
    <x v="3"/>
    <x v="5"/>
  </r>
  <r>
    <x v="2"/>
    <x v="207"/>
    <x v="2"/>
    <x v="2"/>
    <s v="-2.244644"/>
    <x v="2"/>
    <x v="0"/>
    <x v="1"/>
    <x v="3489"/>
    <n v="1.04E-2"/>
    <x v="4871"/>
    <n v="0.42549999999999988"/>
    <n v="4.9606491999999989"/>
    <n v="7"/>
    <n v="192"/>
    <x v="17"/>
    <x v="3"/>
    <x v="4"/>
  </r>
  <r>
    <x v="2"/>
    <x v="208"/>
    <x v="2"/>
    <x v="2"/>
    <s v="-2.244644"/>
    <x v="2"/>
    <x v="0"/>
    <x v="1"/>
    <x v="722"/>
    <n v="1.66E-2"/>
    <x v="4872"/>
    <n v="0.71299999999999963"/>
    <n v="19.43438359999999"/>
    <n v="4"/>
    <n v="313.2"/>
    <x v="11"/>
    <x v="11"/>
    <x v="5"/>
  </r>
  <r>
    <x v="2"/>
    <x v="209"/>
    <x v="2"/>
    <x v="2"/>
    <s v="-2.244644"/>
    <x v="2"/>
    <x v="0"/>
    <x v="1"/>
    <x v="862"/>
    <n v="1.8599999999999998E-2"/>
    <x v="4873"/>
    <n v="0.68999999999999961"/>
    <n v="14.232905999999991"/>
    <n v="8"/>
    <n v="438"/>
    <x v="53"/>
    <x v="3"/>
    <x v="1"/>
  </r>
  <r>
    <x v="2"/>
    <x v="210"/>
    <x v="2"/>
    <x v="2"/>
    <s v="-2.244644"/>
    <x v="2"/>
    <x v="0"/>
    <x v="1"/>
    <x v="1500"/>
    <n v="1.67E-2"/>
    <x v="4874"/>
    <n v="0.73599999999999965"/>
    <n v="12.254326399999993"/>
    <n v="8"/>
    <n v="514.79999999999995"/>
    <x v="63"/>
    <x v="1"/>
    <x v="5"/>
  </r>
  <r>
    <x v="2"/>
    <x v="211"/>
    <x v="2"/>
    <x v="2"/>
    <s v="-2.244644"/>
    <x v="2"/>
    <x v="0"/>
    <x v="1"/>
    <x v="748"/>
    <n v="1.4599999999999998E-2"/>
    <x v="4875"/>
    <n v="0.17250000000000007"/>
    <n v="4.0774515000000013"/>
    <n v="5"/>
    <n v="337.2"/>
    <x v="64"/>
    <x v="11"/>
    <x v="8"/>
  </r>
  <r>
    <x v="2"/>
    <x v="212"/>
    <x v="2"/>
    <x v="2"/>
    <s v="-2.244644"/>
    <x v="2"/>
    <x v="0"/>
    <x v="1"/>
    <x v="1170"/>
    <n v="1.2700000000000003E-2"/>
    <x v="4876"/>
    <n v="5.7500000000000016E-2"/>
    <n v="0.62874525000000037"/>
    <n v="9"/>
    <n v="740.4"/>
    <x v="48"/>
    <x v="6"/>
    <x v="4"/>
  </r>
  <r>
    <x v="2"/>
    <x v="213"/>
    <x v="2"/>
    <x v="2"/>
    <s v="-2.244644"/>
    <x v="2"/>
    <x v="0"/>
    <x v="1"/>
    <x v="3831"/>
    <n v="1.66E-2"/>
    <x v="4877"/>
    <n v="0.24150000000000008"/>
    <n v="5.6766024000000019"/>
    <n v="5"/>
    <n v="232.79999999999998"/>
    <x v="69"/>
    <x v="15"/>
    <x v="5"/>
  </r>
  <r>
    <x v="2"/>
    <x v="214"/>
    <x v="2"/>
    <x v="2"/>
    <s v="-2.244644"/>
    <x v="2"/>
    <x v="0"/>
    <x v="1"/>
    <x v="3832"/>
    <n v="1.26E-2"/>
    <x v="4878"/>
    <n v="0.63249999999999973"/>
    <n v="8.8780229999999971"/>
    <n v="4"/>
    <n v="188.4"/>
    <x v="29"/>
    <x v="8"/>
    <x v="3"/>
  </r>
  <r>
    <x v="2"/>
    <x v="215"/>
    <x v="2"/>
    <x v="2"/>
    <s v="-2.244644"/>
    <x v="2"/>
    <x v="0"/>
    <x v="1"/>
    <x v="1439"/>
    <n v="1.3799999999999998E-2"/>
    <x v="4879"/>
    <n v="0.85099999999999965"/>
    <n v="16.899328199999989"/>
    <n v="5"/>
    <n v="332.4"/>
    <x v="46"/>
    <x v="16"/>
    <x v="7"/>
  </r>
  <r>
    <x v="2"/>
    <x v="216"/>
    <x v="2"/>
    <x v="2"/>
    <s v="-2.244644"/>
    <x v="2"/>
    <x v="0"/>
    <x v="1"/>
    <x v="1925"/>
    <n v="1.4499999999999999E-2"/>
    <x v="4880"/>
    <n v="0.77049999999999974"/>
    <n v="12.669331499999995"/>
    <n v="8"/>
    <n v="579.6"/>
    <x v="42"/>
    <x v="11"/>
    <x v="4"/>
  </r>
  <r>
    <x v="2"/>
    <x v="217"/>
    <x v="2"/>
    <x v="2"/>
    <s v="-2.244644"/>
    <x v="2"/>
    <x v="0"/>
    <x v="1"/>
    <x v="3833"/>
    <n v="1.3999999999999999E-2"/>
    <x v="4881"/>
    <n v="1.0809999999999995"/>
    <n v="11.486705999999995"/>
    <n v="4"/>
    <n v="252"/>
    <x v="0"/>
    <x v="8"/>
    <x v="1"/>
  </r>
  <r>
    <x v="2"/>
    <x v="218"/>
    <x v="2"/>
    <x v="2"/>
    <s v="-2.244644"/>
    <x v="2"/>
    <x v="0"/>
    <x v="1"/>
    <x v="2861"/>
    <n v="1.5799999999999998E-2"/>
    <x v="4882"/>
    <n v="0.47149999999999986"/>
    <n v="5.1477426999999976"/>
    <n v="4"/>
    <n v="367.2"/>
    <x v="34"/>
    <x v="6"/>
    <x v="4"/>
  </r>
  <r>
    <x v="2"/>
    <x v="219"/>
    <x v="2"/>
    <x v="2"/>
    <s v="-2.244644"/>
    <x v="2"/>
    <x v="0"/>
    <x v="1"/>
    <x v="3834"/>
    <n v="1.32E-2"/>
    <x v="4883"/>
    <n v="0.34500000000000003"/>
    <n v="4.1851260000000003"/>
    <n v="6"/>
    <n v="247.2"/>
    <x v="5"/>
    <x v="0"/>
    <x v="6"/>
  </r>
  <r>
    <x v="2"/>
    <x v="220"/>
    <x v="2"/>
    <x v="2"/>
    <s v="-2.244644"/>
    <x v="2"/>
    <x v="0"/>
    <x v="1"/>
    <x v="3120"/>
    <n v="1.5899999999999997E-2"/>
    <x v="4884"/>
    <n v="8.050000000000003E-2"/>
    <n v="1.9045656000000002"/>
    <n v="8"/>
    <n v="550.79999999999995"/>
    <x v="61"/>
    <x v="15"/>
    <x v="0"/>
  </r>
  <r>
    <x v="2"/>
    <x v="221"/>
    <x v="2"/>
    <x v="2"/>
    <s v="-2.244644"/>
    <x v="2"/>
    <x v="0"/>
    <x v="1"/>
    <x v="3134"/>
    <n v="9.6000000000000009E-3"/>
    <x v="4885"/>
    <n v="0.66699999999999959"/>
    <n v="10.507651199999994"/>
    <n v="5"/>
    <n v="283.2"/>
    <x v="5"/>
    <x v="17"/>
    <x v="10"/>
  </r>
  <r>
    <x v="2"/>
    <x v="222"/>
    <x v="2"/>
    <x v="2"/>
    <s v="-2.244644"/>
    <x v="2"/>
    <x v="0"/>
    <x v="1"/>
    <x v="2513"/>
    <n v="1.0100000000000001E-2"/>
    <x v="4886"/>
    <n v="1.1154999999999997"/>
    <n v="13.936722349999998"/>
    <n v="6"/>
    <n v="408"/>
    <x v="79"/>
    <x v="7"/>
    <x v="0"/>
  </r>
  <r>
    <x v="2"/>
    <x v="223"/>
    <x v="2"/>
    <x v="2"/>
    <s v="-2.244644"/>
    <x v="2"/>
    <x v="0"/>
    <x v="1"/>
    <x v="251"/>
    <n v="1.2400000000000001E-2"/>
    <x v="4887"/>
    <n v="0.10350000000000006"/>
    <n v="1.8442458000000015"/>
    <n v="4"/>
    <n v="218.4"/>
    <x v="11"/>
    <x v="5"/>
    <x v="3"/>
  </r>
  <r>
    <x v="2"/>
    <x v="224"/>
    <x v="2"/>
    <x v="2"/>
    <s v="-2.244644"/>
    <x v="2"/>
    <x v="0"/>
    <x v="1"/>
    <x v="3835"/>
    <n v="1.1900000000000001E-2"/>
    <x v="4888"/>
    <n v="0.56349999999999978"/>
    <n v="9.7433094499999964"/>
    <n v="4"/>
    <n v="356.4"/>
    <x v="87"/>
    <x v="10"/>
    <x v="8"/>
  </r>
  <r>
    <x v="2"/>
    <x v="225"/>
    <x v="2"/>
    <x v="2"/>
    <s v="-2.244644"/>
    <x v="2"/>
    <x v="0"/>
    <x v="1"/>
    <x v="2691"/>
    <n v="7.0999999999999995E-3"/>
    <x v="4889"/>
    <n v="0.41399999999999987"/>
    <n v="3.4067645999999985"/>
    <n v="5"/>
    <n v="333.59999999999997"/>
    <x v="61"/>
    <x v="8"/>
    <x v="2"/>
  </r>
  <r>
    <x v="2"/>
    <x v="226"/>
    <x v="2"/>
    <x v="2"/>
    <s v="-2.244644"/>
    <x v="2"/>
    <x v="0"/>
    <x v="1"/>
    <x v="747"/>
    <n v="1.0299999999999998E-2"/>
    <x v="4890"/>
    <n v="0.42549999999999988"/>
    <n v="7.4724182499999969"/>
    <n v="8"/>
    <n v="573.6"/>
    <x v="33"/>
    <x v="10"/>
    <x v="10"/>
  </r>
  <r>
    <x v="2"/>
    <x v="227"/>
    <x v="2"/>
    <x v="2"/>
    <s v="-2.244644"/>
    <x v="2"/>
    <x v="0"/>
    <x v="1"/>
    <x v="1610"/>
    <n v="9.6000000000000009E-3"/>
    <x v="4891"/>
    <n v="0.55199999999999971"/>
    <n v="4.175769599999998"/>
    <n v="6"/>
    <n v="340.8"/>
    <x v="7"/>
    <x v="16"/>
    <x v="5"/>
  </r>
  <r>
    <x v="2"/>
    <x v="228"/>
    <x v="2"/>
    <x v="2"/>
    <s v="-2.244644"/>
    <x v="2"/>
    <x v="0"/>
    <x v="1"/>
    <x v="3836"/>
    <n v="9.1999999999999998E-3"/>
    <x v="4892"/>
    <n v="0.94299999999999973"/>
    <n v="10.185154399999998"/>
    <n v="5"/>
    <n v="168"/>
    <x v="37"/>
    <x v="11"/>
    <x v="5"/>
  </r>
  <r>
    <x v="2"/>
    <x v="229"/>
    <x v="2"/>
    <x v="2"/>
    <s v="-2.244644"/>
    <x v="2"/>
    <x v="0"/>
    <x v="1"/>
    <x v="2292"/>
    <n v="7.0999999999999995E-3"/>
    <x v="4893"/>
    <n v="8.050000000000003E-2"/>
    <n v="0.4761011500000002"/>
    <n v="3"/>
    <n v="244.79999999999998"/>
    <x v="64"/>
    <x v="23"/>
    <x v="3"/>
  </r>
  <r>
    <x v="2"/>
    <x v="230"/>
    <x v="2"/>
    <x v="2"/>
    <s v="-2.244644"/>
    <x v="2"/>
    <x v="0"/>
    <x v="1"/>
    <x v="3837"/>
    <n v="1.7999999999999999E-2"/>
    <x v="4894"/>
    <n v="1.3914999999999995"/>
    <n v="20.087693999999992"/>
    <n v="8"/>
    <n v="440.4"/>
    <x v="40"/>
    <x v="2"/>
    <x v="1"/>
  </r>
  <r>
    <x v="2"/>
    <x v="231"/>
    <x v="2"/>
    <x v="2"/>
    <s v="-2.244644"/>
    <x v="2"/>
    <x v="0"/>
    <x v="1"/>
    <x v="3824"/>
    <n v="1.4500000000000002E-2"/>
    <x v="4895"/>
    <n v="0.27600000000000002"/>
    <n v="6.2111040000000015"/>
    <n v="4"/>
    <n v="172.79999999999998"/>
    <x v="59"/>
    <x v="5"/>
    <x v="5"/>
  </r>
  <r>
    <x v="2"/>
    <x v="232"/>
    <x v="2"/>
    <x v="2"/>
    <s v="-2.244644"/>
    <x v="2"/>
    <x v="0"/>
    <x v="1"/>
    <x v="1915"/>
    <n v="7.7999999999999988E-3"/>
    <x v="4896"/>
    <n v="1.0234999999999996"/>
    <n v="9.9791249999999945"/>
    <n v="4"/>
    <n v="130.79999999999998"/>
    <x v="35"/>
    <x v="12"/>
    <x v="11"/>
  </r>
  <r>
    <x v="2"/>
    <x v="233"/>
    <x v="2"/>
    <x v="2"/>
    <s v="-2.244644"/>
    <x v="2"/>
    <x v="0"/>
    <x v="1"/>
    <x v="3838"/>
    <n v="1.55E-2"/>
    <x v="4897"/>
    <n v="1.3454999999999995"/>
    <n v="17.16387074999999"/>
    <n v="8"/>
    <n v="462"/>
    <x v="35"/>
    <x v="16"/>
    <x v="3"/>
  </r>
  <r>
    <x v="2"/>
    <x v="234"/>
    <x v="2"/>
    <x v="2"/>
    <s v="-2.244644"/>
    <x v="2"/>
    <x v="0"/>
    <x v="1"/>
    <x v="3120"/>
    <n v="1.4700000000000001E-2"/>
    <x v="4898"/>
    <n v="0.28750000000000003"/>
    <n v="6.2886600000000019"/>
    <n v="7"/>
    <n v="480"/>
    <x v="55"/>
    <x v="7"/>
    <x v="5"/>
  </r>
  <r>
    <x v="2"/>
    <x v="235"/>
    <x v="2"/>
    <x v="2"/>
    <s v="-2.244644"/>
    <x v="2"/>
    <x v="0"/>
    <x v="1"/>
    <x v="2717"/>
    <n v="1.1300000000000001E-2"/>
    <x v="4899"/>
    <n v="0.88549999999999973"/>
    <n v="10.096205349999998"/>
    <n v="5"/>
    <n v="242.39999999999998"/>
    <x v="17"/>
    <x v="6"/>
    <x v="3"/>
  </r>
  <r>
    <x v="2"/>
    <x v="236"/>
    <x v="2"/>
    <x v="2"/>
    <s v="-2.244644"/>
    <x v="2"/>
    <x v="0"/>
    <x v="1"/>
    <x v="3042"/>
    <n v="1.4299999999999997E-2"/>
    <x v="4900"/>
    <n v="0.60949999999999971"/>
    <n v="9.7791836999999919"/>
    <n v="7"/>
    <n v="495.59999999999997"/>
    <x v="40"/>
    <x v="17"/>
    <x v="3"/>
  </r>
  <r>
    <x v="2"/>
    <x v="237"/>
    <x v="2"/>
    <x v="2"/>
    <s v="-2.244644"/>
    <x v="2"/>
    <x v="0"/>
    <x v="1"/>
    <x v="1288"/>
    <n v="1.0800000000000002E-2"/>
    <x v="4901"/>
    <n v="0.24150000000000008"/>
    <n v="3.4741224000000019"/>
    <n v="3"/>
    <n v="237.6"/>
    <x v="25"/>
    <x v="6"/>
    <x v="7"/>
  </r>
  <r>
    <x v="2"/>
    <x v="238"/>
    <x v="2"/>
    <x v="2"/>
    <s v="-2.244644"/>
    <x v="2"/>
    <x v="0"/>
    <x v="1"/>
    <x v="2721"/>
    <n v="1.6199999999999999E-2"/>
    <x v="4902"/>
    <n v="0.71299999999999963"/>
    <n v="14.033978999999993"/>
    <n v="8"/>
    <n v="596.4"/>
    <x v="3"/>
    <x v="19"/>
    <x v="5"/>
  </r>
  <r>
    <x v="2"/>
    <x v="239"/>
    <x v="2"/>
    <x v="2"/>
    <s v="-2.244644"/>
    <x v="2"/>
    <x v="0"/>
    <x v="1"/>
    <x v="1868"/>
    <n v="1.2E-2"/>
    <x v="4903"/>
    <n v="0.37949999999999995"/>
    <n v="7.8784199999999993"/>
    <n v="3"/>
    <n v="250.79999999999998"/>
    <x v="71"/>
    <x v="10"/>
    <x v="0"/>
  </r>
  <r>
    <x v="2"/>
    <x v="240"/>
    <x v="2"/>
    <x v="2"/>
    <s v="-2.244644"/>
    <x v="2"/>
    <x v="0"/>
    <x v="1"/>
    <x v="3839"/>
    <n v="1.2899999999999998E-2"/>
    <x v="4904"/>
    <n v="1.1499999999999997"/>
    <n v="22.63820999999999"/>
    <n v="7"/>
    <n v="430.8"/>
    <x v="53"/>
    <x v="23"/>
    <x v="4"/>
  </r>
  <r>
    <x v="2"/>
    <x v="241"/>
    <x v="2"/>
    <x v="2"/>
    <s v="-2.244644"/>
    <x v="2"/>
    <x v="0"/>
    <x v="1"/>
    <x v="2303"/>
    <n v="1.0500000000000001E-2"/>
    <x v="4905"/>
    <n v="0.24150000000000008"/>
    <n v="2.6321085000000011"/>
    <n v="4"/>
    <n v="204"/>
    <x v="53"/>
    <x v="17"/>
    <x v="1"/>
  </r>
  <r>
    <x v="2"/>
    <x v="242"/>
    <x v="2"/>
    <x v="2"/>
    <s v="-2.244644"/>
    <x v="2"/>
    <x v="0"/>
    <x v="1"/>
    <x v="3840"/>
    <n v="1.2400000000000001E-2"/>
    <x v="4906"/>
    <n v="0.88549999999999973"/>
    <n v="11.836655599999999"/>
    <n v="6"/>
    <n v="517.19999999999993"/>
    <x v="2"/>
    <x v="10"/>
    <x v="2"/>
  </r>
  <r>
    <x v="2"/>
    <x v="243"/>
    <x v="2"/>
    <x v="2"/>
    <s v="-2.244644"/>
    <x v="2"/>
    <x v="0"/>
    <x v="1"/>
    <x v="3841"/>
    <n v="9.5999999999999974E-3"/>
    <x v="4907"/>
    <n v="0.7819999999999997"/>
    <n v="4.9697663999999966"/>
    <n v="4"/>
    <n v="309.59999999999997"/>
    <x v="44"/>
    <x v="17"/>
    <x v="8"/>
  </r>
  <r>
    <x v="2"/>
    <x v="244"/>
    <x v="2"/>
    <x v="2"/>
    <s v="-2.244644"/>
    <x v="2"/>
    <x v="0"/>
    <x v="1"/>
    <x v="3842"/>
    <n v="1.2899999999999998E-2"/>
    <x v="4908"/>
    <n v="0.73599999999999965"/>
    <n v="8.3550719999999945"/>
    <n v="5"/>
    <n v="390"/>
    <x v="22"/>
    <x v="17"/>
    <x v="3"/>
  </r>
  <r>
    <x v="2"/>
    <x v="245"/>
    <x v="2"/>
    <x v="2"/>
    <s v="-2.244644"/>
    <x v="2"/>
    <x v="0"/>
    <x v="1"/>
    <x v="2955"/>
    <n v="1.5900000000000001E-2"/>
    <x v="4909"/>
    <n v="0.88549999999999973"/>
    <n v="13.811940449999996"/>
    <n v="8"/>
    <n v="603.6"/>
    <x v="3"/>
    <x v="4"/>
    <x v="7"/>
  </r>
  <r>
    <x v="2"/>
    <x v="246"/>
    <x v="2"/>
    <x v="2"/>
    <s v="-2.244644"/>
    <x v="2"/>
    <x v="0"/>
    <x v="1"/>
    <x v="3843"/>
    <n v="1.6E-2"/>
    <x v="4910"/>
    <n v="0.56349999999999978"/>
    <n v="6.9062559999999973"/>
    <n v="4"/>
    <n v="127.19999999999999"/>
    <x v="63"/>
    <x v="15"/>
    <x v="8"/>
  </r>
  <r>
    <x v="2"/>
    <x v="247"/>
    <x v="2"/>
    <x v="2"/>
    <s v="-2.244644"/>
    <x v="2"/>
    <x v="0"/>
    <x v="1"/>
    <x v="3844"/>
    <n v="1.5599999999999999E-2"/>
    <x v="4911"/>
    <n v="0.56349999999999978"/>
    <n v="5.3710565999999975"/>
    <n v="3"/>
    <n v="190.79999999999998"/>
    <x v="13"/>
    <x v="27"/>
    <x v="1"/>
  </r>
  <r>
    <x v="2"/>
    <x v="248"/>
    <x v="2"/>
    <x v="2"/>
    <s v="-2.244644"/>
    <x v="2"/>
    <x v="0"/>
    <x v="1"/>
    <x v="3528"/>
    <n v="8.6999999999999994E-3"/>
    <x v="4912"/>
    <n v="0.45999999999999991"/>
    <n v="2.6213099999999989"/>
    <n v="5"/>
    <n v="464.4"/>
    <x v="36"/>
    <x v="17"/>
    <x v="4"/>
  </r>
  <r>
    <x v="2"/>
    <x v="249"/>
    <x v="2"/>
    <x v="2"/>
    <s v="-2.244644"/>
    <x v="2"/>
    <x v="0"/>
    <x v="1"/>
    <x v="33"/>
    <n v="1.1399999999999997E-2"/>
    <x v="4913"/>
    <n v="0.59799999999999975"/>
    <n v="7.5739091999999948"/>
    <n v="6"/>
    <n v="333.59999999999997"/>
    <x v="42"/>
    <x v="17"/>
    <x v="6"/>
  </r>
  <r>
    <x v="2"/>
    <x v="250"/>
    <x v="2"/>
    <x v="2"/>
    <s v="-2.244644"/>
    <x v="2"/>
    <x v="0"/>
    <x v="1"/>
    <x v="224"/>
    <n v="1.0599999999999998E-2"/>
    <x v="4914"/>
    <n v="1.2764999999999997"/>
    <n v="18.050220599999992"/>
    <n v="7"/>
    <n v="541.19999999999993"/>
    <x v="22"/>
    <x v="14"/>
    <x v="0"/>
  </r>
  <r>
    <x v="2"/>
    <x v="251"/>
    <x v="2"/>
    <x v="2"/>
    <s v="-2.244644"/>
    <x v="2"/>
    <x v="0"/>
    <x v="1"/>
    <x v="3845"/>
    <n v="9.9999999999999985E-3"/>
    <x v="4915"/>
    <n v="0.89699999999999969"/>
    <n v="8.7816299999999963"/>
    <n v="7"/>
    <n v="452.4"/>
    <x v="31"/>
    <x v="15"/>
    <x v="0"/>
  </r>
  <r>
    <x v="2"/>
    <x v="252"/>
    <x v="2"/>
    <x v="2"/>
    <s v="-2.244644"/>
    <x v="2"/>
    <x v="0"/>
    <x v="1"/>
    <x v="215"/>
    <n v="1.43E-2"/>
    <x v="4916"/>
    <n v="0.68999999999999961"/>
    <n v="14.455154999999992"/>
    <n v="6"/>
    <n v="259.2"/>
    <x v="45"/>
    <x v="1"/>
    <x v="7"/>
  </r>
  <r>
    <x v="2"/>
    <x v="253"/>
    <x v="2"/>
    <x v="2"/>
    <s v="-2.244644"/>
    <x v="2"/>
    <x v="0"/>
    <x v="1"/>
    <x v="2110"/>
    <n v="8.8999999999999982E-3"/>
    <x v="4917"/>
    <n v="1.1039999999999996"/>
    <n v="14.345375999999993"/>
    <n v="5"/>
    <n v="278.39999999999998"/>
    <x v="41"/>
    <x v="3"/>
    <x v="4"/>
  </r>
  <r>
    <x v="2"/>
    <x v="254"/>
    <x v="2"/>
    <x v="2"/>
    <s v="-2.244644"/>
    <x v="2"/>
    <x v="0"/>
    <x v="1"/>
    <x v="3846"/>
    <n v="1.1099999999999999E-2"/>
    <x v="4918"/>
    <n v="0.33350000000000007"/>
    <n v="3.6685333500000001"/>
    <n v="9"/>
    <n v="289.2"/>
    <x v="56"/>
    <x v="2"/>
    <x v="7"/>
  </r>
  <r>
    <x v="2"/>
    <x v="255"/>
    <x v="2"/>
    <x v="2"/>
    <s v="-2.244644"/>
    <x v="2"/>
    <x v="0"/>
    <x v="1"/>
    <x v="3847"/>
    <n v="9.8999999999999991E-3"/>
    <x v="4919"/>
    <n v="0.45999999999999991"/>
    <n v="3.2470019999999988"/>
    <n v="5"/>
    <n v="309.59999999999997"/>
    <x v="49"/>
    <x v="9"/>
    <x v="10"/>
  </r>
  <r>
    <x v="2"/>
    <x v="256"/>
    <x v="2"/>
    <x v="2"/>
    <s v="-2.244644"/>
    <x v="2"/>
    <x v="0"/>
    <x v="1"/>
    <x v="2690"/>
    <n v="1.55E-2"/>
    <x v="4920"/>
    <n v="8.050000000000003E-2"/>
    <n v="1.5759082500000006"/>
    <n v="8"/>
    <n v="434.4"/>
    <x v="29"/>
    <x v="4"/>
    <x v="4"/>
  </r>
  <r>
    <x v="2"/>
    <x v="257"/>
    <x v="2"/>
    <x v="2"/>
    <s v="-2.244644"/>
    <x v="2"/>
    <x v="0"/>
    <x v="1"/>
    <x v="974"/>
    <n v="1.7899999999999999E-2"/>
    <x v="4921"/>
    <n v="8.050000000000003E-2"/>
    <n v="2.3890951000000009"/>
    <n v="8"/>
    <n v="439.2"/>
    <x v="45"/>
    <x v="16"/>
    <x v="5"/>
  </r>
  <r>
    <x v="2"/>
    <x v="258"/>
    <x v="2"/>
    <x v="2"/>
    <s v="-2.244644"/>
    <x v="2"/>
    <x v="0"/>
    <x v="1"/>
    <x v="2671"/>
    <n v="1.2E-2"/>
    <x v="4922"/>
    <n v="0.21850000000000006"/>
    <n v="2.6560860000000006"/>
    <n v="4"/>
    <n v="298.8"/>
    <x v="80"/>
    <x v="11"/>
    <x v="2"/>
  </r>
  <r>
    <x v="2"/>
    <x v="259"/>
    <x v="2"/>
    <x v="2"/>
    <s v="-2.244644"/>
    <x v="2"/>
    <x v="0"/>
    <x v="1"/>
    <x v="3458"/>
    <n v="1.2200000000000001E-2"/>
    <x v="4923"/>
    <n v="0.70149999999999968"/>
    <n v="9.4226882999999972"/>
    <n v="5"/>
    <n v="408"/>
    <x v="68"/>
    <x v="6"/>
    <x v="2"/>
  </r>
  <r>
    <x v="2"/>
    <x v="260"/>
    <x v="2"/>
    <x v="2"/>
    <s v="-2.244644"/>
    <x v="2"/>
    <x v="0"/>
    <x v="1"/>
    <x v="1691"/>
    <n v="1.1099999999999999E-2"/>
    <x v="4924"/>
    <n v="0.8049999999999996"/>
    <n v="11.473181999999992"/>
    <n v="7"/>
    <n v="426"/>
    <x v="20"/>
    <x v="22"/>
    <x v="0"/>
  </r>
  <r>
    <x v="2"/>
    <x v="261"/>
    <x v="2"/>
    <x v="2"/>
    <s v="-2.244644"/>
    <x v="2"/>
    <x v="0"/>
    <x v="1"/>
    <x v="3846"/>
    <n v="1.5299999999999999E-2"/>
    <x v="4925"/>
    <n v="0.95449999999999979"/>
    <n v="14.472415349999997"/>
    <n v="7"/>
    <n v="391.2"/>
    <x v="25"/>
    <x v="2"/>
    <x v="3"/>
  </r>
  <r>
    <x v="2"/>
    <x v="262"/>
    <x v="2"/>
    <x v="2"/>
    <s v="-2.244644"/>
    <x v="2"/>
    <x v="0"/>
    <x v="1"/>
    <x v="3159"/>
    <n v="1.7800000000000003E-2"/>
    <x v="4926"/>
    <n v="0.253"/>
    <n v="4.1566382000000015"/>
    <n v="4"/>
    <n v="253.2"/>
    <x v="53"/>
    <x v="23"/>
    <x v="6"/>
  </r>
  <r>
    <x v="2"/>
    <x v="263"/>
    <x v="2"/>
    <x v="2"/>
    <s v="-2.244644"/>
    <x v="2"/>
    <x v="0"/>
    <x v="1"/>
    <x v="3848"/>
    <n v="1.3299999999999996E-2"/>
    <x v="4927"/>
    <n v="1.4374999999999996"/>
    <n v="21.164456249999986"/>
    <n v="6"/>
    <n v="426"/>
    <x v="31"/>
    <x v="19"/>
    <x v="1"/>
  </r>
  <r>
    <x v="2"/>
    <x v="264"/>
    <x v="2"/>
    <x v="2"/>
    <s v="-2.244644"/>
    <x v="2"/>
    <x v="0"/>
    <x v="1"/>
    <x v="2721"/>
    <n v="1.03E-2"/>
    <x v="4928"/>
    <n v="0.74749999999999972"/>
    <n v="9.354588749999996"/>
    <n v="8"/>
    <n v="621.6"/>
    <x v="34"/>
    <x v="6"/>
    <x v="6"/>
  </r>
  <r>
    <x v="2"/>
    <x v="265"/>
    <x v="2"/>
    <x v="2"/>
    <s v="-2.244644"/>
    <x v="2"/>
    <x v="0"/>
    <x v="1"/>
    <x v="239"/>
    <n v="1.2300000000000002E-2"/>
    <x v="4929"/>
    <n v="1.1500000000000026E-2"/>
    <n v="0.22009620000000052"/>
    <n v="3"/>
    <n v="259.2"/>
    <x v="79"/>
    <x v="9"/>
    <x v="6"/>
  </r>
  <r>
    <x v="2"/>
    <x v="266"/>
    <x v="2"/>
    <x v="2"/>
    <s v="-2.244644"/>
    <x v="2"/>
    <x v="0"/>
    <x v="1"/>
    <x v="3286"/>
    <n v="1.0699999999999998E-2"/>
    <x v="4930"/>
    <n v="1.3799999999999997"/>
    <n v="16.626515999999992"/>
    <n v="9"/>
    <n v="328.8"/>
    <x v="57"/>
    <x v="10"/>
    <x v="4"/>
  </r>
  <r>
    <x v="2"/>
    <x v="267"/>
    <x v="2"/>
    <x v="2"/>
    <s v="-2.244644"/>
    <x v="2"/>
    <x v="0"/>
    <x v="1"/>
    <x v="1377"/>
    <n v="7.4000000000000012E-3"/>
    <x v="4931"/>
    <n v="0.55199999999999971"/>
    <n v="3.4884191999999987"/>
    <n v="5"/>
    <n v="348"/>
    <x v="12"/>
    <x v="2"/>
    <x v="5"/>
  </r>
  <r>
    <x v="2"/>
    <x v="268"/>
    <x v="2"/>
    <x v="2"/>
    <s v="-2.244644"/>
    <x v="2"/>
    <x v="0"/>
    <x v="1"/>
    <x v="3849"/>
    <n v="1.3799999999999996E-2"/>
    <x v="4932"/>
    <n v="0.95449999999999979"/>
    <n v="21.154392599999991"/>
    <n v="6"/>
    <n v="249.6"/>
    <x v="53"/>
    <x v="0"/>
    <x v="6"/>
  </r>
  <r>
    <x v="2"/>
    <x v="269"/>
    <x v="2"/>
    <x v="2"/>
    <s v="-2.244644"/>
    <x v="2"/>
    <x v="0"/>
    <x v="1"/>
    <x v="529"/>
    <n v="1.2999999999999998E-2"/>
    <x v="4933"/>
    <n v="0.26450000000000001"/>
    <n v="4.6969909999999988"/>
    <n v="7"/>
    <n v="339.59999999999997"/>
    <x v="20"/>
    <x v="11"/>
    <x v="0"/>
  </r>
  <r>
    <x v="2"/>
    <x v="270"/>
    <x v="2"/>
    <x v="2"/>
    <s v="-2.244644"/>
    <x v="2"/>
    <x v="0"/>
    <x v="1"/>
    <x v="2920"/>
    <n v="1.1600000000000003E-2"/>
    <x v="4934"/>
    <n v="1.1614999999999998"/>
    <n v="14.861160199999999"/>
    <n v="5"/>
    <n v="321.59999999999997"/>
    <x v="11"/>
    <x v="19"/>
    <x v="2"/>
  </r>
  <r>
    <x v="2"/>
    <x v="271"/>
    <x v="2"/>
    <x v="2"/>
    <s v="-2.244644"/>
    <x v="2"/>
    <x v="0"/>
    <x v="1"/>
    <x v="3850"/>
    <n v="1.8500000000000003E-2"/>
    <x v="4935"/>
    <n v="0.81649999999999967"/>
    <n v="10.407517249999996"/>
    <n v="8"/>
    <n v="470.4"/>
    <x v="9"/>
    <x v="1"/>
    <x v="2"/>
  </r>
  <r>
    <x v="2"/>
    <x v="272"/>
    <x v="2"/>
    <x v="2"/>
    <s v="-2.244644"/>
    <x v="2"/>
    <x v="0"/>
    <x v="1"/>
    <x v="3851"/>
    <n v="1.7500000000000002E-2"/>
    <x v="4936"/>
    <n v="1.1154999999999997"/>
    <n v="20.497312499999996"/>
    <n v="5"/>
    <n v="450"/>
    <x v="57"/>
    <x v="17"/>
    <x v="2"/>
  </r>
  <r>
    <x v="2"/>
    <x v="273"/>
    <x v="2"/>
    <x v="2"/>
    <s v="-2.244644"/>
    <x v="2"/>
    <x v="0"/>
    <x v="1"/>
    <x v="2298"/>
    <n v="1.4000000000000002E-2"/>
    <x v="4937"/>
    <n v="4.6000000000000006E-2"/>
    <n v="0.78761200000000031"/>
    <n v="9"/>
    <n v="673.19999999999993"/>
    <x v="42"/>
    <x v="6"/>
    <x v="4"/>
  </r>
  <r>
    <x v="2"/>
    <x v="274"/>
    <x v="2"/>
    <x v="2"/>
    <s v="-2.244644"/>
    <x v="2"/>
    <x v="0"/>
    <x v="1"/>
    <x v="3277"/>
    <n v="1.2E-2"/>
    <x v="4938"/>
    <n v="0.91999999999999971"/>
    <n v="14.495519999999996"/>
    <n v="7"/>
    <n v="398.4"/>
    <x v="3"/>
    <x v="17"/>
    <x v="7"/>
  </r>
  <r>
    <x v="0"/>
    <x v="0"/>
    <x v="0"/>
    <x v="0"/>
    <s v="-1.898575"/>
    <x v="0"/>
    <x v="1"/>
    <x v="0"/>
    <x v="1742"/>
    <n v="1.1900000000000001E-2"/>
    <x v="4939"/>
    <n v="0.84"/>
    <n v="17.319069600000002"/>
    <n v="1"/>
    <n v="44.800000000000004"/>
    <x v="123"/>
    <x v="30"/>
    <x v="0"/>
  </r>
  <r>
    <x v="0"/>
    <x v="1"/>
    <x v="0"/>
    <x v="0"/>
    <s v="-1.898575"/>
    <x v="0"/>
    <x v="1"/>
    <x v="0"/>
    <x v="2084"/>
    <n v="1.0800000000000001E-2"/>
    <x v="4087"/>
    <n v="0.58000000000000007"/>
    <n v="12.872520000000003"/>
    <n v="2"/>
    <n v="44.8"/>
    <x v="45"/>
    <x v="36"/>
    <x v="5"/>
  </r>
  <r>
    <x v="0"/>
    <x v="2"/>
    <x v="0"/>
    <x v="0"/>
    <s v="-1.898575"/>
    <x v="0"/>
    <x v="1"/>
    <x v="0"/>
    <x v="3852"/>
    <n v="9.6000000000000009E-3"/>
    <x v="4940"/>
    <n v="1.08"/>
    <n v="13.646361600000002"/>
    <n v="1"/>
    <n v="42.56"/>
    <x v="124"/>
    <x v="26"/>
    <x v="20"/>
  </r>
  <r>
    <x v="0"/>
    <x v="3"/>
    <x v="0"/>
    <x v="0"/>
    <s v="-1.898575"/>
    <x v="0"/>
    <x v="1"/>
    <x v="0"/>
    <x v="3853"/>
    <n v="8.5000000000000006E-3"/>
    <x v="4941"/>
    <n v="0.29999999999999993"/>
    <n v="5.0938799999999995"/>
    <n v="4"/>
    <n v="23.200000000000003"/>
    <x v="125"/>
    <x v="40"/>
    <x v="0"/>
  </r>
  <r>
    <x v="0"/>
    <x v="4"/>
    <x v="0"/>
    <x v="0"/>
    <s v="-1.898575"/>
    <x v="0"/>
    <x v="1"/>
    <x v="0"/>
    <x v="1888"/>
    <n v="1.1099999999999999E-2"/>
    <x v="4942"/>
    <n v="0.15"/>
    <n v="3.1235399999999998"/>
    <n v="5"/>
    <n v="17.600000000000001"/>
    <x v="126"/>
    <x v="6"/>
    <x v="21"/>
  </r>
  <r>
    <x v="0"/>
    <x v="5"/>
    <x v="0"/>
    <x v="0"/>
    <s v="-1.898575"/>
    <x v="0"/>
    <x v="1"/>
    <x v="0"/>
    <x v="3854"/>
    <n v="9.6000000000000026E-3"/>
    <x v="4943"/>
    <n v="0.82000000000000006"/>
    <n v="17.789145600000008"/>
    <n v="5"/>
    <n v="47.2"/>
    <x v="43"/>
    <x v="6"/>
    <x v="21"/>
  </r>
  <r>
    <x v="0"/>
    <x v="6"/>
    <x v="0"/>
    <x v="0"/>
    <s v="-1.898575"/>
    <x v="0"/>
    <x v="1"/>
    <x v="0"/>
    <x v="3855"/>
    <n v="9.1000000000000004E-3"/>
    <x v="4944"/>
    <n v="1.23"/>
    <n v="15.665722800000001"/>
    <n v="1"/>
    <n v="9.6000000000000014"/>
    <x v="127"/>
    <x v="5"/>
    <x v="3"/>
  </r>
  <r>
    <x v="0"/>
    <x v="7"/>
    <x v="0"/>
    <x v="0"/>
    <s v="-1.898575"/>
    <x v="0"/>
    <x v="1"/>
    <x v="0"/>
    <x v="3856"/>
    <n v="8.0999999999999996E-3"/>
    <x v="4945"/>
    <n v="1.01"/>
    <n v="13.9289706"/>
    <n v="4"/>
    <n v="18.400000000000002"/>
    <x v="128"/>
    <x v="41"/>
    <x v="22"/>
  </r>
  <r>
    <x v="0"/>
    <x v="8"/>
    <x v="0"/>
    <x v="0"/>
    <s v="-1.898575"/>
    <x v="0"/>
    <x v="1"/>
    <x v="0"/>
    <x v="3157"/>
    <n v="1.1100000000000002E-2"/>
    <x v="4946"/>
    <n v="0.48000000000000009"/>
    <n v="7.1853408000000041"/>
    <n v="0"/>
    <n v="16"/>
    <x v="43"/>
    <x v="42"/>
    <x v="21"/>
  </r>
  <r>
    <x v="0"/>
    <x v="9"/>
    <x v="0"/>
    <x v="0"/>
    <s v="-1.898575"/>
    <x v="0"/>
    <x v="1"/>
    <x v="0"/>
    <x v="3857"/>
    <n v="7.4000000000000003E-3"/>
    <x v="4947"/>
    <n v="1.06"/>
    <n v="12.476666400000001"/>
    <n v="3"/>
    <n v="40"/>
    <x v="129"/>
    <x v="43"/>
    <x v="3"/>
  </r>
  <r>
    <x v="0"/>
    <x v="10"/>
    <x v="0"/>
    <x v="0"/>
    <s v="-1.898575"/>
    <x v="0"/>
    <x v="1"/>
    <x v="0"/>
    <x v="253"/>
    <n v="1.21E-2"/>
    <x v="4948"/>
    <n v="0.15"/>
    <n v="3.0401249999999997"/>
    <n v="0"/>
    <n v="30.400000000000002"/>
    <x v="113"/>
    <x v="40"/>
    <x v="5"/>
  </r>
  <r>
    <x v="0"/>
    <x v="11"/>
    <x v="0"/>
    <x v="0"/>
    <s v="-1.898575"/>
    <x v="0"/>
    <x v="1"/>
    <x v="0"/>
    <x v="1442"/>
    <n v="1.0800000000000001E-2"/>
    <x v="4949"/>
    <n v="0.61999999999999988"/>
    <n v="8.6110559999999996"/>
    <n v="5"/>
    <n v="14.4"/>
    <x v="130"/>
    <x v="5"/>
    <x v="23"/>
  </r>
  <r>
    <x v="0"/>
    <x v="12"/>
    <x v="0"/>
    <x v="0"/>
    <s v="-1.898575"/>
    <x v="0"/>
    <x v="1"/>
    <x v="0"/>
    <x v="3858"/>
    <n v="1.24E-2"/>
    <x v="4950"/>
    <n v="0.12000000000000001"/>
    <n v="3.3771648000000001"/>
    <n v="1"/>
    <n v="100.24000000000001"/>
    <x v="131"/>
    <x v="40"/>
    <x v="23"/>
  </r>
  <r>
    <x v="0"/>
    <x v="13"/>
    <x v="0"/>
    <x v="0"/>
    <s v="-1.898575"/>
    <x v="0"/>
    <x v="1"/>
    <x v="0"/>
    <x v="3859"/>
    <n v="1.3000000000000001E-2"/>
    <x v="4951"/>
    <n v="0.45999999999999991"/>
    <n v="14.066155999999999"/>
    <n v="2"/>
    <n v="78.399999999999991"/>
    <x v="46"/>
    <x v="7"/>
    <x v="3"/>
  </r>
  <r>
    <x v="0"/>
    <x v="14"/>
    <x v="0"/>
    <x v="0"/>
    <s v="-1.898575"/>
    <x v="0"/>
    <x v="1"/>
    <x v="0"/>
    <x v="3860"/>
    <n v="9.5000000000000015E-3"/>
    <x v="4952"/>
    <n v="4.9999999999999989E-2"/>
    <n v="0.917605"/>
    <n v="2"/>
    <n v="5.6000000000000005"/>
    <x v="43"/>
    <x v="44"/>
    <x v="20"/>
  </r>
  <r>
    <x v="0"/>
    <x v="15"/>
    <x v="0"/>
    <x v="0"/>
    <s v="-1.898575"/>
    <x v="0"/>
    <x v="1"/>
    <x v="0"/>
    <x v="3861"/>
    <n v="7.9000000000000008E-3"/>
    <x v="4953"/>
    <n v="1.08"/>
    <n v="17.005982400000004"/>
    <n v="3"/>
    <n v="5.6000000000000005"/>
    <x v="132"/>
    <x v="26"/>
    <x v="23"/>
  </r>
  <r>
    <x v="0"/>
    <x v="16"/>
    <x v="0"/>
    <x v="0"/>
    <s v="-1.898575"/>
    <x v="0"/>
    <x v="1"/>
    <x v="0"/>
    <x v="3862"/>
    <n v="1.1000000000000001E-2"/>
    <x v="4954"/>
    <n v="0.79"/>
    <n v="9.5885460000000027"/>
    <n v="4"/>
    <n v="45.92"/>
    <x v="133"/>
    <x v="40"/>
    <x v="3"/>
  </r>
  <r>
    <x v="0"/>
    <x v="17"/>
    <x v="0"/>
    <x v="0"/>
    <s v="-1.898575"/>
    <x v="0"/>
    <x v="1"/>
    <x v="0"/>
    <x v="3863"/>
    <n v="1.0200000000000001E-2"/>
    <x v="4955"/>
    <n v="0.15999999999999998"/>
    <n v="2.4568128000000002"/>
    <n v="1"/>
    <n v="82.320000000000007"/>
    <x v="134"/>
    <x v="23"/>
    <x v="24"/>
  </r>
  <r>
    <x v="0"/>
    <x v="18"/>
    <x v="0"/>
    <x v="0"/>
    <s v="-1.898575"/>
    <x v="0"/>
    <x v="1"/>
    <x v="0"/>
    <x v="3864"/>
    <n v="9.3999999999999986E-3"/>
    <x v="4956"/>
    <n v="0.12"/>
    <n v="2.5176959999999999"/>
    <n v="4"/>
    <n v="37.6"/>
    <x v="26"/>
    <x v="40"/>
    <x v="24"/>
  </r>
  <r>
    <x v="0"/>
    <x v="19"/>
    <x v="0"/>
    <x v="0"/>
    <s v="-1.898575"/>
    <x v="0"/>
    <x v="1"/>
    <x v="0"/>
    <x v="2558"/>
    <n v="9.2999999999999992E-3"/>
    <x v="4957"/>
    <n v="0.45999999999999996"/>
    <n v="4.6938215999999997"/>
    <n v="3"/>
    <n v="8"/>
    <x v="135"/>
    <x v="13"/>
    <x v="3"/>
  </r>
  <r>
    <x v="0"/>
    <x v="20"/>
    <x v="0"/>
    <x v="0"/>
    <s v="-1.898575"/>
    <x v="0"/>
    <x v="1"/>
    <x v="0"/>
    <x v="3865"/>
    <n v="9.0000000000000011E-3"/>
    <x v="4958"/>
    <n v="0.56000000000000005"/>
    <n v="8.5569120000000023"/>
    <n v="1"/>
    <n v="16"/>
    <x v="136"/>
    <x v="13"/>
    <x v="3"/>
  </r>
  <r>
    <x v="0"/>
    <x v="21"/>
    <x v="0"/>
    <x v="0"/>
    <s v="-1.898575"/>
    <x v="0"/>
    <x v="1"/>
    <x v="0"/>
    <x v="3866"/>
    <n v="1.1099999999999999E-2"/>
    <x v="4959"/>
    <n v="0.52"/>
    <n v="8.0149992000000001"/>
    <n v="6"/>
    <n v="13.600000000000001"/>
    <x v="137"/>
    <x v="45"/>
    <x v="24"/>
  </r>
  <r>
    <x v="0"/>
    <x v="22"/>
    <x v="0"/>
    <x v="0"/>
    <s v="-1.898575"/>
    <x v="0"/>
    <x v="1"/>
    <x v="0"/>
    <x v="3867"/>
    <n v="8.9000000000000017E-3"/>
    <x v="4960"/>
    <n v="1.1000000000000001"/>
    <n v="22.59336200000001"/>
    <n v="4"/>
    <n v="10.4"/>
    <x v="128"/>
    <x v="26"/>
    <x v="24"/>
  </r>
  <r>
    <x v="0"/>
    <x v="23"/>
    <x v="0"/>
    <x v="0"/>
    <s v="-1.898575"/>
    <x v="0"/>
    <x v="1"/>
    <x v="0"/>
    <x v="3868"/>
    <n v="1.01E-2"/>
    <x v="4961"/>
    <n v="0.33999999999999997"/>
    <n v="5.9662315999999995"/>
    <n v="2"/>
    <n v="13.600000000000001"/>
    <x v="138"/>
    <x v="46"/>
    <x v="3"/>
  </r>
  <r>
    <x v="0"/>
    <x v="24"/>
    <x v="0"/>
    <x v="0"/>
    <s v="-1.898575"/>
    <x v="0"/>
    <x v="1"/>
    <x v="0"/>
    <x v="3869"/>
    <n v="7.7000000000000002E-3"/>
    <x v="4962"/>
    <n v="0.22999999999999998"/>
    <n v="2.6997124000000001"/>
    <n v="4"/>
    <n v="46.400000000000006"/>
    <x v="139"/>
    <x v="13"/>
    <x v="5"/>
  </r>
  <r>
    <x v="0"/>
    <x v="25"/>
    <x v="0"/>
    <x v="0"/>
    <s v="-1.898575"/>
    <x v="0"/>
    <x v="1"/>
    <x v="0"/>
    <x v="2405"/>
    <n v="7.1000000000000004E-3"/>
    <x v="4963"/>
    <n v="0.66999999999999993"/>
    <n v="7.3505164000000001"/>
    <n v="3"/>
    <n v="53.199999999999996"/>
    <x v="140"/>
    <x v="44"/>
    <x v="20"/>
  </r>
  <r>
    <x v="0"/>
    <x v="26"/>
    <x v="0"/>
    <x v="0"/>
    <s v="-1.898575"/>
    <x v="0"/>
    <x v="1"/>
    <x v="0"/>
    <x v="3870"/>
    <n v="1.1100000000000002E-2"/>
    <x v="4964"/>
    <n v="0.18"/>
    <n v="3.3162804000000006"/>
    <n v="4"/>
    <n v="56"/>
    <x v="127"/>
    <x v="42"/>
    <x v="3"/>
  </r>
  <r>
    <x v="0"/>
    <x v="27"/>
    <x v="0"/>
    <x v="0"/>
    <s v="-1.898575"/>
    <x v="0"/>
    <x v="1"/>
    <x v="0"/>
    <x v="3871"/>
    <n v="1.0500000000000002E-2"/>
    <x v="4965"/>
    <n v="0"/>
    <n v="0"/>
    <n v="3"/>
    <n v="43.2"/>
    <x v="139"/>
    <x v="47"/>
    <x v="24"/>
  </r>
  <r>
    <x v="0"/>
    <x v="28"/>
    <x v="0"/>
    <x v="0"/>
    <s v="-1.898575"/>
    <x v="0"/>
    <x v="1"/>
    <x v="0"/>
    <x v="3872"/>
    <n v="1.1700000000000002E-2"/>
    <x v="4966"/>
    <n v="0.73"/>
    <n v="10.375606800000002"/>
    <n v="2"/>
    <n v="19.200000000000003"/>
    <x v="141"/>
    <x v="43"/>
    <x v="25"/>
  </r>
  <r>
    <x v="0"/>
    <x v="29"/>
    <x v="0"/>
    <x v="0"/>
    <s v="-1.898575"/>
    <x v="0"/>
    <x v="1"/>
    <x v="0"/>
    <x v="3873"/>
    <n v="1.3000000000000001E-2"/>
    <x v="4967"/>
    <n v="0.60000000000000009"/>
    <n v="16.426800000000004"/>
    <n v="1"/>
    <n v="37.6"/>
    <x v="142"/>
    <x v="42"/>
    <x v="24"/>
  </r>
  <r>
    <x v="0"/>
    <x v="30"/>
    <x v="0"/>
    <x v="0"/>
    <s v="-1.898575"/>
    <x v="0"/>
    <x v="1"/>
    <x v="0"/>
    <x v="1748"/>
    <n v="1.1000000000000003E-2"/>
    <x v="4968"/>
    <n v="1.1199999999999999"/>
    <n v="15.417248000000004"/>
    <n v="0"/>
    <n v="108.64"/>
    <x v="128"/>
    <x v="30"/>
    <x v="20"/>
  </r>
  <r>
    <x v="0"/>
    <x v="31"/>
    <x v="0"/>
    <x v="0"/>
    <s v="-1.898575"/>
    <x v="0"/>
    <x v="1"/>
    <x v="0"/>
    <x v="1016"/>
    <n v="1.3100000000000002E-2"/>
    <x v="4969"/>
    <n v="8.0000000000000016E-2"/>
    <n v="1.4252800000000005"/>
    <n v="2"/>
    <n v="116.47999999999999"/>
    <x v="143"/>
    <x v="5"/>
    <x v="0"/>
  </r>
  <r>
    <x v="0"/>
    <x v="32"/>
    <x v="0"/>
    <x v="0"/>
    <s v="-1.898575"/>
    <x v="0"/>
    <x v="1"/>
    <x v="0"/>
    <x v="3874"/>
    <n v="8.7999999999999988E-3"/>
    <x v="4970"/>
    <n v="0.27"/>
    <n v="4.6835711999999994"/>
    <n v="3"/>
    <n v="53.199999999999996"/>
    <x v="144"/>
    <x v="48"/>
    <x v="0"/>
  </r>
  <r>
    <x v="0"/>
    <x v="33"/>
    <x v="0"/>
    <x v="0"/>
    <s v="-1.898575"/>
    <x v="0"/>
    <x v="1"/>
    <x v="0"/>
    <x v="3875"/>
    <n v="1.1000000000000001E-2"/>
    <x v="4971"/>
    <n v="1.0999999999999999"/>
    <n v="25.378540000000001"/>
    <n v="4"/>
    <n v="56.56"/>
    <x v="145"/>
    <x v="49"/>
    <x v="24"/>
  </r>
  <r>
    <x v="0"/>
    <x v="34"/>
    <x v="0"/>
    <x v="0"/>
    <s v="-1.898575"/>
    <x v="0"/>
    <x v="1"/>
    <x v="0"/>
    <x v="1460"/>
    <n v="1.03E-2"/>
    <x v="4972"/>
    <n v="0.64"/>
    <n v="12.8544"/>
    <n v="4"/>
    <n v="4"/>
    <x v="146"/>
    <x v="6"/>
    <x v="24"/>
  </r>
  <r>
    <x v="0"/>
    <x v="35"/>
    <x v="0"/>
    <x v="0"/>
    <s v="-1.898575"/>
    <x v="0"/>
    <x v="1"/>
    <x v="0"/>
    <x v="3876"/>
    <n v="8.6999999999999994E-3"/>
    <x v="4973"/>
    <n v="0.4499999999999999"/>
    <n v="7.2435329999999984"/>
    <n v="2"/>
    <n v="47.04"/>
    <x v="139"/>
    <x v="40"/>
    <x v="21"/>
  </r>
  <r>
    <x v="0"/>
    <x v="36"/>
    <x v="0"/>
    <x v="0"/>
    <s v="-1.898575"/>
    <x v="0"/>
    <x v="1"/>
    <x v="0"/>
    <x v="3877"/>
    <n v="9.7000000000000003E-3"/>
    <x v="4974"/>
    <n v="1.1499999999999999"/>
    <n v="25.614111000000005"/>
    <n v="2"/>
    <n v="16"/>
    <x v="21"/>
    <x v="44"/>
    <x v="3"/>
  </r>
  <r>
    <x v="0"/>
    <x v="37"/>
    <x v="0"/>
    <x v="0"/>
    <s v="-1.898575"/>
    <x v="0"/>
    <x v="1"/>
    <x v="0"/>
    <x v="3878"/>
    <n v="1.1000000000000003E-2"/>
    <x v="4975"/>
    <n v="0.36"/>
    <n v="5.8813920000000017"/>
    <n v="3"/>
    <n v="62.72"/>
    <x v="131"/>
    <x v="43"/>
    <x v="25"/>
  </r>
  <r>
    <x v="0"/>
    <x v="38"/>
    <x v="0"/>
    <x v="0"/>
    <s v="-1.898575"/>
    <x v="0"/>
    <x v="1"/>
    <x v="0"/>
    <x v="1743"/>
    <n v="9.7000000000000003E-3"/>
    <x v="4976"/>
    <n v="0.54999999999999993"/>
    <n v="7.7496210000000003"/>
    <n v="2"/>
    <n v="97.440000000000012"/>
    <x v="46"/>
    <x v="40"/>
    <x v="25"/>
  </r>
  <r>
    <x v="0"/>
    <x v="39"/>
    <x v="0"/>
    <x v="0"/>
    <s v="-1.898575"/>
    <x v="0"/>
    <x v="1"/>
    <x v="0"/>
    <x v="3879"/>
    <n v="9.7999999999999997E-3"/>
    <x v="4977"/>
    <n v="0.75"/>
    <n v="12.777239999999999"/>
    <n v="4"/>
    <n v="21.6"/>
    <x v="138"/>
    <x v="40"/>
    <x v="23"/>
  </r>
  <r>
    <x v="0"/>
    <x v="40"/>
    <x v="0"/>
    <x v="0"/>
    <s v="-1.898575"/>
    <x v="0"/>
    <x v="1"/>
    <x v="0"/>
    <x v="3880"/>
    <n v="7.9000000000000008E-3"/>
    <x v="4978"/>
    <n v="0.47"/>
    <n v="5.7083662000000004"/>
    <n v="3"/>
    <n v="48"/>
    <x v="147"/>
    <x v="7"/>
    <x v="3"/>
  </r>
  <r>
    <x v="0"/>
    <x v="41"/>
    <x v="0"/>
    <x v="0"/>
    <s v="-1.898575"/>
    <x v="0"/>
    <x v="1"/>
    <x v="0"/>
    <x v="1947"/>
    <n v="9.0000000000000011E-3"/>
    <x v="4979"/>
    <n v="0.34"/>
    <n v="4.2179040000000008"/>
    <n v="1"/>
    <n v="50.959999999999994"/>
    <x v="21"/>
    <x v="45"/>
    <x v="20"/>
  </r>
  <r>
    <x v="0"/>
    <x v="42"/>
    <x v="0"/>
    <x v="0"/>
    <s v="-1.898575"/>
    <x v="0"/>
    <x v="1"/>
    <x v="0"/>
    <x v="3881"/>
    <n v="7.4000000000000021E-3"/>
    <x v="4980"/>
    <n v="0.86"/>
    <n v="9.3499888000000038"/>
    <n v="3"/>
    <n v="0.8"/>
    <x v="124"/>
    <x v="45"/>
    <x v="23"/>
  </r>
  <r>
    <x v="0"/>
    <x v="43"/>
    <x v="0"/>
    <x v="0"/>
    <s v="-1.898575"/>
    <x v="0"/>
    <x v="1"/>
    <x v="0"/>
    <x v="482"/>
    <n v="1.3100000000000001E-2"/>
    <x v="4981"/>
    <n v="0.54"/>
    <n v="16.560234000000001"/>
    <n v="4"/>
    <n v="32.800000000000004"/>
    <x v="13"/>
    <x v="45"/>
    <x v="25"/>
  </r>
  <r>
    <x v="0"/>
    <x v="44"/>
    <x v="0"/>
    <x v="0"/>
    <s v="-1.898575"/>
    <x v="0"/>
    <x v="1"/>
    <x v="0"/>
    <x v="3882"/>
    <n v="0.01"/>
    <x v="4982"/>
    <n v="0.92"/>
    <n v="15.268320000000001"/>
    <n v="0"/>
    <n v="30.400000000000002"/>
    <x v="46"/>
    <x v="45"/>
    <x v="20"/>
  </r>
  <r>
    <x v="0"/>
    <x v="45"/>
    <x v="0"/>
    <x v="0"/>
    <s v="-1.898575"/>
    <x v="0"/>
    <x v="1"/>
    <x v="0"/>
    <x v="2388"/>
    <n v="8.199999999999999E-3"/>
    <x v="4983"/>
    <n v="0.92"/>
    <n v="9.9912735999999995"/>
    <n v="3"/>
    <n v="15.200000000000001"/>
    <x v="148"/>
    <x v="18"/>
    <x v="3"/>
  </r>
  <r>
    <x v="0"/>
    <x v="46"/>
    <x v="0"/>
    <x v="0"/>
    <s v="-1.898575"/>
    <x v="0"/>
    <x v="1"/>
    <x v="0"/>
    <x v="3883"/>
    <n v="9.4000000000000021E-3"/>
    <x v="4984"/>
    <n v="0.68"/>
    <n v="13.011555200000004"/>
    <n v="0"/>
    <n v="68.320000000000007"/>
    <x v="131"/>
    <x v="7"/>
    <x v="25"/>
  </r>
  <r>
    <x v="0"/>
    <x v="47"/>
    <x v="0"/>
    <x v="0"/>
    <s v="-1.898575"/>
    <x v="0"/>
    <x v="1"/>
    <x v="0"/>
    <x v="3884"/>
    <n v="6.0999999999999995E-3"/>
    <x v="4985"/>
    <n v="1.46"/>
    <n v="17.683753599999999"/>
    <n v="2"/>
    <n v="43.12"/>
    <x v="149"/>
    <x v="48"/>
    <x v="20"/>
  </r>
  <r>
    <x v="0"/>
    <x v="48"/>
    <x v="0"/>
    <x v="0"/>
    <s v="-1.898575"/>
    <x v="0"/>
    <x v="1"/>
    <x v="0"/>
    <x v="3885"/>
    <n v="7.7000000000000002E-3"/>
    <x v="4986"/>
    <n v="0.97000000000000008"/>
    <n v="15.366720600000003"/>
    <n v="4"/>
    <n v="112.56"/>
    <x v="150"/>
    <x v="18"/>
    <x v="5"/>
  </r>
  <r>
    <x v="0"/>
    <x v="49"/>
    <x v="0"/>
    <x v="0"/>
    <s v="-1.898575"/>
    <x v="0"/>
    <x v="1"/>
    <x v="0"/>
    <x v="3886"/>
    <n v="1.0700000000000001E-2"/>
    <x v="4987"/>
    <n v="0.63"/>
    <n v="11.438128800000003"/>
    <n v="5"/>
    <n v="103.6"/>
    <x v="139"/>
    <x v="42"/>
    <x v="0"/>
  </r>
  <r>
    <x v="0"/>
    <x v="50"/>
    <x v="0"/>
    <x v="0"/>
    <s v="-1.898575"/>
    <x v="0"/>
    <x v="1"/>
    <x v="0"/>
    <x v="3887"/>
    <n v="1.3599999999999999E-2"/>
    <x v="4988"/>
    <n v="0.66"/>
    <n v="19.294809600000001"/>
    <n v="0"/>
    <n v="64.399999999999991"/>
    <x v="131"/>
    <x v="26"/>
    <x v="24"/>
  </r>
  <r>
    <x v="0"/>
    <x v="51"/>
    <x v="0"/>
    <x v="0"/>
    <s v="-1.898575"/>
    <x v="0"/>
    <x v="1"/>
    <x v="0"/>
    <x v="3888"/>
    <n v="6.3E-3"/>
    <x v="4989"/>
    <n v="0.91999999999999993"/>
    <n v="12.991154399999999"/>
    <n v="1"/>
    <n v="45.6"/>
    <x v="151"/>
    <x v="50"/>
    <x v="23"/>
  </r>
  <r>
    <x v="0"/>
    <x v="52"/>
    <x v="0"/>
    <x v="0"/>
    <s v="-1.898575"/>
    <x v="0"/>
    <x v="1"/>
    <x v="0"/>
    <x v="3889"/>
    <n v="8.400000000000003E-3"/>
    <x v="4990"/>
    <n v="0.77"/>
    <n v="12.710913600000007"/>
    <n v="0"/>
    <n v="17.600000000000001"/>
    <x v="152"/>
    <x v="51"/>
    <x v="5"/>
  </r>
  <r>
    <x v="0"/>
    <x v="53"/>
    <x v="0"/>
    <x v="0"/>
    <s v="-1.898575"/>
    <x v="0"/>
    <x v="1"/>
    <x v="0"/>
    <x v="3890"/>
    <n v="1.24E-2"/>
    <x v="4991"/>
    <n v="0.60000000000000009"/>
    <n v="13.872624000000002"/>
    <n v="1"/>
    <n v="39.199999999999996"/>
    <x v="21"/>
    <x v="5"/>
    <x v="20"/>
  </r>
  <r>
    <x v="0"/>
    <x v="54"/>
    <x v="0"/>
    <x v="0"/>
    <s v="-1.898575"/>
    <x v="0"/>
    <x v="1"/>
    <x v="0"/>
    <x v="3891"/>
    <n v="8.7000000000000011E-3"/>
    <x v="4992"/>
    <n v="0.25999999999999995"/>
    <n v="4.8773244000000009"/>
    <n v="0"/>
    <n v="81.760000000000005"/>
    <x v="153"/>
    <x v="23"/>
    <x v="0"/>
  </r>
  <r>
    <x v="0"/>
    <x v="55"/>
    <x v="0"/>
    <x v="0"/>
    <s v="-1.898575"/>
    <x v="0"/>
    <x v="1"/>
    <x v="0"/>
    <x v="3892"/>
    <n v="1.0400000000000001E-2"/>
    <x v="4993"/>
    <n v="0.39"/>
    <n v="8.0949648000000032"/>
    <n v="4"/>
    <n v="24.8"/>
    <x v="124"/>
    <x v="41"/>
    <x v="25"/>
  </r>
  <r>
    <x v="0"/>
    <x v="56"/>
    <x v="0"/>
    <x v="0"/>
    <s v="-1.898575"/>
    <x v="0"/>
    <x v="1"/>
    <x v="0"/>
    <x v="3893"/>
    <n v="7.6E-3"/>
    <x v="4994"/>
    <n v="0.51999999999999991"/>
    <n v="5.6727007999999994"/>
    <n v="2"/>
    <n v="119.84"/>
    <x v="154"/>
    <x v="7"/>
    <x v="24"/>
  </r>
  <r>
    <x v="0"/>
    <x v="57"/>
    <x v="0"/>
    <x v="0"/>
    <s v="-1.898575"/>
    <x v="0"/>
    <x v="1"/>
    <x v="0"/>
    <x v="1314"/>
    <n v="1.38E-2"/>
    <x v="4995"/>
    <n v="0.58000000000000007"/>
    <n v="11.244019200000002"/>
    <n v="5"/>
    <n v="39.200000000000003"/>
    <x v="155"/>
    <x v="8"/>
    <x v="23"/>
  </r>
  <r>
    <x v="0"/>
    <x v="58"/>
    <x v="0"/>
    <x v="0"/>
    <s v="-1.898575"/>
    <x v="0"/>
    <x v="1"/>
    <x v="0"/>
    <x v="3894"/>
    <n v="9.1000000000000004E-3"/>
    <x v="4996"/>
    <n v="0.45000000000000007"/>
    <n v="8.4021210000000028"/>
    <n v="1"/>
    <n v="12"/>
    <x v="156"/>
    <x v="46"/>
    <x v="24"/>
  </r>
  <r>
    <x v="0"/>
    <x v="59"/>
    <x v="0"/>
    <x v="0"/>
    <s v="-1.898575"/>
    <x v="0"/>
    <x v="1"/>
    <x v="0"/>
    <x v="3895"/>
    <n v="1.0100000000000001E-2"/>
    <x v="4997"/>
    <n v="1.07"/>
    <n v="14.987147600000004"/>
    <n v="1"/>
    <n v="110.32000000000001"/>
    <x v="157"/>
    <x v="13"/>
    <x v="0"/>
  </r>
  <r>
    <x v="0"/>
    <x v="60"/>
    <x v="0"/>
    <x v="0"/>
    <s v="-1.898575"/>
    <x v="0"/>
    <x v="1"/>
    <x v="0"/>
    <x v="3896"/>
    <n v="1.0800000000000001E-2"/>
    <x v="4998"/>
    <n v="0.67000000000000015"/>
    <n v="17.851212000000007"/>
    <n v="1"/>
    <n v="39.76"/>
    <x v="154"/>
    <x v="45"/>
    <x v="22"/>
  </r>
  <r>
    <x v="0"/>
    <x v="61"/>
    <x v="0"/>
    <x v="0"/>
    <s v="-1.898575"/>
    <x v="0"/>
    <x v="1"/>
    <x v="0"/>
    <x v="3897"/>
    <n v="8.8000000000000005E-3"/>
    <x v="4999"/>
    <n v="0.24999999999999997"/>
    <n v="4.4514799999999992"/>
    <n v="2"/>
    <n v="71.12"/>
    <x v="138"/>
    <x v="52"/>
    <x v="20"/>
  </r>
  <r>
    <x v="0"/>
    <x v="62"/>
    <x v="0"/>
    <x v="0"/>
    <s v="-1.898575"/>
    <x v="0"/>
    <x v="1"/>
    <x v="0"/>
    <x v="3898"/>
    <n v="1.1900000000000001E-2"/>
    <x v="5000"/>
    <n v="0.79999999999999993"/>
    <n v="14.135296000000002"/>
    <n v="3"/>
    <n v="37.519999999999996"/>
    <x v="127"/>
    <x v="43"/>
    <x v="25"/>
  </r>
  <r>
    <x v="0"/>
    <x v="63"/>
    <x v="0"/>
    <x v="0"/>
    <s v="-1.898575"/>
    <x v="0"/>
    <x v="1"/>
    <x v="0"/>
    <x v="3899"/>
    <n v="9.1000000000000004E-3"/>
    <x v="5001"/>
    <n v="0.99999999999999989"/>
    <n v="16.207099999999997"/>
    <n v="2"/>
    <n v="10.4"/>
    <x v="135"/>
    <x v="40"/>
    <x v="0"/>
  </r>
  <r>
    <x v="0"/>
    <x v="64"/>
    <x v="0"/>
    <x v="0"/>
    <s v="-1.898575"/>
    <x v="0"/>
    <x v="1"/>
    <x v="0"/>
    <x v="3900"/>
    <n v="1.1900000000000001E-2"/>
    <x v="5002"/>
    <n v="0.44999999999999996"/>
    <n v="9.3198420000000013"/>
    <n v="0"/>
    <n v="49.839999999999996"/>
    <x v="46"/>
    <x v="40"/>
    <x v="5"/>
  </r>
  <r>
    <x v="0"/>
    <x v="65"/>
    <x v="0"/>
    <x v="0"/>
    <s v="-1.898575"/>
    <x v="0"/>
    <x v="1"/>
    <x v="0"/>
    <x v="3901"/>
    <n v="1.06E-2"/>
    <x v="5003"/>
    <n v="0.31999999999999995"/>
    <n v="6.5078911999999995"/>
    <n v="2"/>
    <n v="199.92000000000002"/>
    <x v="158"/>
    <x v="7"/>
    <x v="5"/>
  </r>
  <r>
    <x v="0"/>
    <x v="66"/>
    <x v="0"/>
    <x v="0"/>
    <s v="-1.898575"/>
    <x v="0"/>
    <x v="1"/>
    <x v="0"/>
    <x v="3902"/>
    <n v="9.6000000000000009E-3"/>
    <x v="5004"/>
    <n v="0.61999999999999988"/>
    <n v="10.232678400000001"/>
    <n v="2"/>
    <n v="50.4"/>
    <x v="155"/>
    <x v="52"/>
    <x v="23"/>
  </r>
  <r>
    <x v="0"/>
    <x v="67"/>
    <x v="0"/>
    <x v="0"/>
    <s v="-1.898575"/>
    <x v="0"/>
    <x v="1"/>
    <x v="0"/>
    <x v="3903"/>
    <n v="1.0800000000000001E-2"/>
    <x v="5005"/>
    <n v="0.18"/>
    <n v="3.8619504"/>
    <n v="4"/>
    <n v="48"/>
    <x v="129"/>
    <x v="40"/>
    <x v="3"/>
  </r>
  <r>
    <x v="0"/>
    <x v="68"/>
    <x v="0"/>
    <x v="0"/>
    <s v="-1.898575"/>
    <x v="0"/>
    <x v="1"/>
    <x v="0"/>
    <x v="3904"/>
    <n v="1.0900000000000003E-2"/>
    <x v="5006"/>
    <n v="0.79"/>
    <n v="15.250081000000005"/>
    <n v="0"/>
    <n v="88.48"/>
    <x v="138"/>
    <x v="47"/>
    <x v="20"/>
  </r>
  <r>
    <x v="0"/>
    <x v="69"/>
    <x v="0"/>
    <x v="0"/>
    <s v="-1.898575"/>
    <x v="0"/>
    <x v="1"/>
    <x v="0"/>
    <x v="3905"/>
    <n v="1.14E-2"/>
    <x v="5007"/>
    <n v="1.06"/>
    <n v="16.103138400000002"/>
    <n v="4"/>
    <n v="42.400000000000006"/>
    <x v="140"/>
    <x v="30"/>
    <x v="5"/>
  </r>
  <r>
    <x v="0"/>
    <x v="70"/>
    <x v="0"/>
    <x v="0"/>
    <s v="-1.898575"/>
    <x v="0"/>
    <x v="1"/>
    <x v="0"/>
    <x v="2072"/>
    <n v="1.2499999999999999E-2"/>
    <x v="5008"/>
    <n v="1.27"/>
    <n v="24.923750000000002"/>
    <n v="2"/>
    <n v="40.32"/>
    <x v="129"/>
    <x v="7"/>
    <x v="5"/>
  </r>
  <r>
    <x v="0"/>
    <x v="71"/>
    <x v="0"/>
    <x v="0"/>
    <s v="-1.898575"/>
    <x v="0"/>
    <x v="1"/>
    <x v="0"/>
    <x v="984"/>
    <n v="1.3100000000000002E-2"/>
    <x v="5009"/>
    <n v="0.43999999999999995"/>
    <n v="10.046652000000002"/>
    <n v="1"/>
    <n v="48.800000000000004"/>
    <x v="13"/>
    <x v="47"/>
    <x v="20"/>
  </r>
  <r>
    <x v="0"/>
    <x v="72"/>
    <x v="0"/>
    <x v="0"/>
    <s v="-1.898575"/>
    <x v="0"/>
    <x v="1"/>
    <x v="0"/>
    <x v="3906"/>
    <n v="1.37E-2"/>
    <x v="5010"/>
    <n v="0.35"/>
    <n v="7.4389630000000002"/>
    <n v="3"/>
    <n v="41.44"/>
    <x v="127"/>
    <x v="23"/>
    <x v="24"/>
  </r>
  <r>
    <x v="0"/>
    <x v="73"/>
    <x v="0"/>
    <x v="0"/>
    <s v="-1.898575"/>
    <x v="0"/>
    <x v="1"/>
    <x v="0"/>
    <x v="3907"/>
    <n v="1.2299999999999998E-2"/>
    <x v="5011"/>
    <n v="1.21"/>
    <n v="25.289193599999997"/>
    <n v="3"/>
    <n v="8"/>
    <x v="159"/>
    <x v="8"/>
    <x v="25"/>
  </r>
  <r>
    <x v="0"/>
    <x v="74"/>
    <x v="0"/>
    <x v="0"/>
    <s v="-1.898575"/>
    <x v="0"/>
    <x v="1"/>
    <x v="0"/>
    <x v="3908"/>
    <n v="9.1999999999999998E-3"/>
    <x v="5012"/>
    <n v="1.01"/>
    <n v="15.580825600000002"/>
    <n v="3"/>
    <n v="45.6"/>
    <x v="160"/>
    <x v="50"/>
    <x v="3"/>
  </r>
  <r>
    <x v="0"/>
    <x v="75"/>
    <x v="0"/>
    <x v="0"/>
    <s v="-1.898575"/>
    <x v="0"/>
    <x v="1"/>
    <x v="0"/>
    <x v="3909"/>
    <n v="1.1300000000000001E-2"/>
    <x v="5013"/>
    <n v="1.2800000000000002"/>
    <n v="27.666739200000013"/>
    <n v="1"/>
    <n v="15.200000000000001"/>
    <x v="153"/>
    <x v="5"/>
    <x v="23"/>
  </r>
  <r>
    <x v="0"/>
    <x v="76"/>
    <x v="0"/>
    <x v="0"/>
    <s v="-1.898575"/>
    <x v="0"/>
    <x v="1"/>
    <x v="0"/>
    <x v="3910"/>
    <n v="1.0300000000000002E-2"/>
    <x v="5014"/>
    <n v="1.41"/>
    <n v="24.259219200000004"/>
    <n v="4"/>
    <n v="8"/>
    <x v="161"/>
    <x v="4"/>
    <x v="3"/>
  </r>
  <r>
    <x v="0"/>
    <x v="77"/>
    <x v="0"/>
    <x v="0"/>
    <s v="-1.898575"/>
    <x v="0"/>
    <x v="1"/>
    <x v="0"/>
    <x v="3911"/>
    <n v="9.9999999999999985E-3"/>
    <x v="5015"/>
    <n v="1.1899999999999997"/>
    <n v="24.652039999999996"/>
    <n v="5"/>
    <n v="36.4"/>
    <x v="125"/>
    <x v="47"/>
    <x v="0"/>
  </r>
  <r>
    <x v="0"/>
    <x v="78"/>
    <x v="0"/>
    <x v="0"/>
    <s v="-1.898575"/>
    <x v="0"/>
    <x v="1"/>
    <x v="0"/>
    <x v="3912"/>
    <n v="9.1000000000000004E-3"/>
    <x v="5016"/>
    <n v="0.99"/>
    <n v="16.686469800000001"/>
    <n v="2"/>
    <n v="89.039999999999992"/>
    <x v="51"/>
    <x v="48"/>
    <x v="25"/>
  </r>
  <r>
    <x v="0"/>
    <x v="79"/>
    <x v="0"/>
    <x v="0"/>
    <s v="-1.898575"/>
    <x v="0"/>
    <x v="1"/>
    <x v="0"/>
    <x v="3913"/>
    <n v="1.1599999999999999E-2"/>
    <x v="5017"/>
    <n v="0.90000000000000013"/>
    <n v="12.676248000000001"/>
    <n v="3"/>
    <n v="3.2"/>
    <x v="162"/>
    <x v="4"/>
    <x v="3"/>
  </r>
  <r>
    <x v="0"/>
    <x v="80"/>
    <x v="0"/>
    <x v="0"/>
    <s v="-1.898575"/>
    <x v="0"/>
    <x v="1"/>
    <x v="0"/>
    <x v="3914"/>
    <n v="1.1900000000000001E-2"/>
    <x v="5018"/>
    <n v="0.37"/>
    <n v="7.1038002000000002"/>
    <n v="1"/>
    <n v="31.200000000000003"/>
    <x v="125"/>
    <x v="4"/>
    <x v="20"/>
  </r>
  <r>
    <x v="0"/>
    <x v="81"/>
    <x v="0"/>
    <x v="0"/>
    <s v="-1.898575"/>
    <x v="0"/>
    <x v="1"/>
    <x v="0"/>
    <x v="1061"/>
    <n v="1.0500000000000001E-2"/>
    <x v="5019"/>
    <n v="0.9900000000000001"/>
    <n v="14.941773000000003"/>
    <n v="1"/>
    <n v="63.839999999999996"/>
    <x v="126"/>
    <x v="5"/>
    <x v="21"/>
  </r>
  <r>
    <x v="0"/>
    <x v="82"/>
    <x v="0"/>
    <x v="0"/>
    <s v="-1.898575"/>
    <x v="0"/>
    <x v="1"/>
    <x v="0"/>
    <x v="3915"/>
    <n v="9.0000000000000011E-3"/>
    <x v="5020"/>
    <n v="0.44000000000000006"/>
    <n v="7.2610560000000017"/>
    <n v="2"/>
    <n v="170.79999999999998"/>
    <x v="51"/>
    <x v="8"/>
    <x v="24"/>
  </r>
  <r>
    <x v="0"/>
    <x v="83"/>
    <x v="0"/>
    <x v="0"/>
    <s v="-1.898575"/>
    <x v="0"/>
    <x v="1"/>
    <x v="0"/>
    <x v="3916"/>
    <n v="8.3000000000000001E-3"/>
    <x v="5021"/>
    <n v="1.06"/>
    <n v="13.730158800000003"/>
    <n v="3"/>
    <n v="78.960000000000008"/>
    <x v="151"/>
    <x v="26"/>
    <x v="3"/>
  </r>
  <r>
    <x v="0"/>
    <x v="84"/>
    <x v="0"/>
    <x v="0"/>
    <s v="-1.898575"/>
    <x v="0"/>
    <x v="1"/>
    <x v="0"/>
    <x v="3917"/>
    <n v="9.0000000000000011E-3"/>
    <x v="5022"/>
    <n v="0.74"/>
    <n v="10.787868000000001"/>
    <n v="3"/>
    <n v="43.68"/>
    <x v="163"/>
    <x v="49"/>
    <x v="21"/>
  </r>
  <r>
    <x v="0"/>
    <x v="85"/>
    <x v="0"/>
    <x v="0"/>
    <s v="-1.898575"/>
    <x v="0"/>
    <x v="1"/>
    <x v="0"/>
    <x v="3918"/>
    <n v="1.1100000000000002E-2"/>
    <x v="5023"/>
    <n v="1"/>
    <n v="18.410460000000004"/>
    <n v="0"/>
    <n v="112.56"/>
    <x v="160"/>
    <x v="13"/>
    <x v="25"/>
  </r>
  <r>
    <x v="0"/>
    <x v="86"/>
    <x v="0"/>
    <x v="0"/>
    <s v="-1.898575"/>
    <x v="0"/>
    <x v="1"/>
    <x v="0"/>
    <x v="3919"/>
    <n v="1.0200000000000001E-2"/>
    <x v="5024"/>
    <n v="0.96000000000000008"/>
    <n v="20.557324800000004"/>
    <n v="1"/>
    <n v="49.839999999999996"/>
    <x v="123"/>
    <x v="41"/>
    <x v="3"/>
  </r>
  <r>
    <x v="0"/>
    <x v="87"/>
    <x v="0"/>
    <x v="0"/>
    <s v="-1.898575"/>
    <x v="0"/>
    <x v="1"/>
    <x v="0"/>
    <x v="3920"/>
    <n v="1.3499999999999998E-2"/>
    <x v="5025"/>
    <n v="1.17"/>
    <n v="20.953646999999997"/>
    <n v="1"/>
    <n v="48"/>
    <x v="150"/>
    <x v="13"/>
    <x v="3"/>
  </r>
  <r>
    <x v="0"/>
    <x v="88"/>
    <x v="0"/>
    <x v="0"/>
    <s v="-1.898575"/>
    <x v="0"/>
    <x v="1"/>
    <x v="0"/>
    <x v="3921"/>
    <n v="9.0000000000000011E-3"/>
    <x v="5026"/>
    <n v="0.51"/>
    <n v="9.6573600000000024"/>
    <n v="3"/>
    <n v="115.36"/>
    <x v="77"/>
    <x v="47"/>
    <x v="3"/>
  </r>
  <r>
    <x v="0"/>
    <x v="89"/>
    <x v="0"/>
    <x v="0"/>
    <s v="-1.898575"/>
    <x v="0"/>
    <x v="1"/>
    <x v="0"/>
    <x v="758"/>
    <n v="8.5000000000000006E-3"/>
    <x v="5027"/>
    <n v="0.96000000000000008"/>
    <n v="10.061280000000002"/>
    <n v="5"/>
    <n v="18.400000000000002"/>
    <x v="51"/>
    <x v="45"/>
    <x v="23"/>
  </r>
  <r>
    <x v="0"/>
    <x v="90"/>
    <x v="0"/>
    <x v="0"/>
    <s v="-1.898575"/>
    <x v="0"/>
    <x v="1"/>
    <x v="0"/>
    <x v="3922"/>
    <n v="1.0699999999999999E-2"/>
    <x v="5028"/>
    <n v="1.41"/>
    <n v="19.938979199999999"/>
    <n v="5"/>
    <n v="54.32"/>
    <x v="127"/>
    <x v="40"/>
    <x v="0"/>
  </r>
  <r>
    <x v="0"/>
    <x v="91"/>
    <x v="0"/>
    <x v="0"/>
    <s v="-1.898575"/>
    <x v="0"/>
    <x v="1"/>
    <x v="0"/>
    <x v="3923"/>
    <n v="8.400000000000003E-3"/>
    <x v="5029"/>
    <n v="0.44999999999999996"/>
    <n v="8.3711880000000036"/>
    <n v="2"/>
    <n v="8.8000000000000007"/>
    <x v="157"/>
    <x v="40"/>
    <x v="23"/>
  </r>
  <r>
    <x v="1"/>
    <x v="92"/>
    <x v="0"/>
    <x v="0"/>
    <s v="-1.898575"/>
    <x v="0"/>
    <x v="1"/>
    <x v="0"/>
    <x v="3924"/>
    <n v="1.1100000000000002E-2"/>
    <x v="5030"/>
    <n v="0.52"/>
    <n v="7.6640616000000019"/>
    <n v="2"/>
    <n v="12"/>
    <x v="164"/>
    <x v="51"/>
    <x v="22"/>
  </r>
  <r>
    <x v="1"/>
    <x v="93"/>
    <x v="0"/>
    <x v="0"/>
    <s v="-1.898575"/>
    <x v="0"/>
    <x v="1"/>
    <x v="0"/>
    <x v="3216"/>
    <n v="8.3000000000000001E-3"/>
    <x v="5031"/>
    <n v="1.3399999999999999"/>
    <n v="8.9476489999999984"/>
    <n v="5"/>
    <n v="36"/>
    <x v="128"/>
    <x v="37"/>
    <x v="21"/>
  </r>
  <r>
    <x v="1"/>
    <x v="94"/>
    <x v="0"/>
    <x v="0"/>
    <s v="-1.898575"/>
    <x v="0"/>
    <x v="1"/>
    <x v="0"/>
    <x v="3925"/>
    <n v="1.1599999999999999E-2"/>
    <x v="5032"/>
    <n v="0.4"/>
    <n v="5.4501439999999999"/>
    <n v="2"/>
    <n v="3.2"/>
    <x v="165"/>
    <x v="37"/>
    <x v="22"/>
  </r>
  <r>
    <x v="1"/>
    <x v="95"/>
    <x v="0"/>
    <x v="0"/>
    <s v="-1.898575"/>
    <x v="0"/>
    <x v="1"/>
    <x v="0"/>
    <x v="3926"/>
    <n v="9.1999999999999998E-3"/>
    <x v="5033"/>
    <n v="0.42"/>
    <n v="2.7445991999999997"/>
    <n v="2"/>
    <n v="25.6"/>
    <x v="135"/>
    <x v="49"/>
    <x v="22"/>
  </r>
  <r>
    <x v="1"/>
    <x v="96"/>
    <x v="0"/>
    <x v="0"/>
    <s v="-1.898575"/>
    <x v="0"/>
    <x v="1"/>
    <x v="0"/>
    <x v="3927"/>
    <n v="1.1700000000000002E-2"/>
    <x v="5034"/>
    <n v="1.28"/>
    <n v="25.502630400000005"/>
    <n v="3"/>
    <n v="41.44"/>
    <x v="51"/>
    <x v="48"/>
    <x v="23"/>
  </r>
  <r>
    <x v="1"/>
    <x v="97"/>
    <x v="0"/>
    <x v="0"/>
    <s v="-1.898575"/>
    <x v="0"/>
    <x v="1"/>
    <x v="0"/>
    <x v="3928"/>
    <n v="1.0600000000000002E-2"/>
    <x v="5035"/>
    <n v="0.59"/>
    <n v="5.8675027999999996"/>
    <n v="6"/>
    <n v="16"/>
    <x v="140"/>
    <x v="46"/>
    <x v="5"/>
  </r>
  <r>
    <x v="1"/>
    <x v="98"/>
    <x v="0"/>
    <x v="0"/>
    <s v="-1.898575"/>
    <x v="0"/>
    <x v="1"/>
    <x v="0"/>
    <x v="3751"/>
    <n v="7.1999999999999998E-3"/>
    <x v="5036"/>
    <n v="0.39999999999999997"/>
    <n v="2.837375999999999"/>
    <n v="4"/>
    <n v="165.2"/>
    <x v="68"/>
    <x v="36"/>
    <x v="23"/>
  </r>
  <r>
    <x v="1"/>
    <x v="99"/>
    <x v="0"/>
    <x v="0"/>
    <s v="-1.898575"/>
    <x v="0"/>
    <x v="1"/>
    <x v="0"/>
    <x v="3929"/>
    <n v="9.9000000000000025E-3"/>
    <x v="5037"/>
    <n v="0.19"/>
    <n v="1.6349652000000001"/>
    <n v="4"/>
    <n v="89.039999999999992"/>
    <x v="46"/>
    <x v="4"/>
    <x v="25"/>
  </r>
  <r>
    <x v="1"/>
    <x v="100"/>
    <x v="0"/>
    <x v="0"/>
    <s v="-1.898575"/>
    <x v="0"/>
    <x v="1"/>
    <x v="0"/>
    <x v="3930"/>
    <n v="1.1700000000000002E-2"/>
    <x v="5038"/>
    <n v="0.34"/>
    <n v="2.2157460000000007"/>
    <n v="3"/>
    <n v="10.4"/>
    <x v="2"/>
    <x v="23"/>
    <x v="20"/>
  </r>
  <r>
    <x v="1"/>
    <x v="101"/>
    <x v="0"/>
    <x v="0"/>
    <s v="-1.898575"/>
    <x v="0"/>
    <x v="1"/>
    <x v="0"/>
    <x v="3931"/>
    <n v="7.6000000000000009E-3"/>
    <x v="5039"/>
    <n v="0.52"/>
    <n v="5.7410703999999999"/>
    <n v="5"/>
    <n v="61.599999999999994"/>
    <x v="138"/>
    <x v="18"/>
    <x v="0"/>
  </r>
  <r>
    <x v="1"/>
    <x v="102"/>
    <x v="0"/>
    <x v="0"/>
    <s v="-1.898575"/>
    <x v="0"/>
    <x v="1"/>
    <x v="0"/>
    <x v="3932"/>
    <n v="1.14E-2"/>
    <x v="5040"/>
    <n v="0.28000000000000003"/>
    <n v="4.3143072"/>
    <n v="6"/>
    <n v="76.16"/>
    <x v="166"/>
    <x v="52"/>
    <x v="21"/>
  </r>
  <r>
    <x v="1"/>
    <x v="103"/>
    <x v="0"/>
    <x v="0"/>
    <s v="-1.898575"/>
    <x v="0"/>
    <x v="1"/>
    <x v="0"/>
    <x v="3933"/>
    <n v="9.2999999999999992E-3"/>
    <x v="5041"/>
    <n v="0.64"/>
    <n v="7.9750847999999994"/>
    <n v="6"/>
    <n v="106.96000000000001"/>
    <x v="88"/>
    <x v="48"/>
    <x v="22"/>
  </r>
  <r>
    <x v="1"/>
    <x v="104"/>
    <x v="0"/>
    <x v="0"/>
    <s v="-1.898575"/>
    <x v="0"/>
    <x v="1"/>
    <x v="0"/>
    <x v="3934"/>
    <n v="7.6999999999999994E-3"/>
    <x v="5042"/>
    <n v="0.92"/>
    <n v="8.4760059999999982"/>
    <n v="1"/>
    <n v="106.39999999999999"/>
    <x v="142"/>
    <x v="42"/>
    <x v="22"/>
  </r>
  <r>
    <x v="1"/>
    <x v="105"/>
    <x v="0"/>
    <x v="0"/>
    <s v="-1.898575"/>
    <x v="0"/>
    <x v="1"/>
    <x v="0"/>
    <x v="3935"/>
    <n v="1.04E-2"/>
    <x v="5043"/>
    <n v="0.95"/>
    <n v="14.324023999999998"/>
    <n v="1"/>
    <n v="178.64000000000001"/>
    <x v="129"/>
    <x v="43"/>
    <x v="26"/>
  </r>
  <r>
    <x v="1"/>
    <x v="106"/>
    <x v="0"/>
    <x v="0"/>
    <s v="-1.898575"/>
    <x v="0"/>
    <x v="1"/>
    <x v="0"/>
    <x v="3936"/>
    <n v="7.3000000000000001E-3"/>
    <x v="5044"/>
    <n v="0.62000000000000011"/>
    <n v="5.7172432000000004"/>
    <n v="6"/>
    <n v="136.07999999999998"/>
    <x v="167"/>
    <x v="49"/>
    <x v="3"/>
  </r>
  <r>
    <x v="1"/>
    <x v="107"/>
    <x v="0"/>
    <x v="0"/>
    <s v="-1.898575"/>
    <x v="0"/>
    <x v="1"/>
    <x v="0"/>
    <x v="3937"/>
    <n v="9.0000000000000011E-3"/>
    <x v="5045"/>
    <n v="1.0699999999999998"/>
    <n v="6.6264029999999989"/>
    <n v="4"/>
    <n v="53.199999999999996"/>
    <x v="46"/>
    <x v="4"/>
    <x v="20"/>
  </r>
  <r>
    <x v="1"/>
    <x v="108"/>
    <x v="0"/>
    <x v="0"/>
    <s v="-1.898575"/>
    <x v="0"/>
    <x v="1"/>
    <x v="0"/>
    <x v="2334"/>
    <n v="7.4000000000000003E-3"/>
    <x v="5046"/>
    <n v="0.6100000000000001"/>
    <n v="4.0535720000000008"/>
    <n v="1"/>
    <n v="13.600000000000001"/>
    <x v="148"/>
    <x v="48"/>
    <x v="23"/>
  </r>
  <r>
    <x v="1"/>
    <x v="109"/>
    <x v="0"/>
    <x v="0"/>
    <s v="-1.898575"/>
    <x v="0"/>
    <x v="1"/>
    <x v="0"/>
    <x v="3938"/>
    <n v="1.1100000000000002E-2"/>
    <x v="5047"/>
    <n v="1.3099999999999998"/>
    <n v="21.074271299999999"/>
    <n v="5"/>
    <n v="94.08"/>
    <x v="156"/>
    <x v="43"/>
    <x v="25"/>
  </r>
  <r>
    <x v="1"/>
    <x v="110"/>
    <x v="0"/>
    <x v="0"/>
    <s v="-1.898575"/>
    <x v="0"/>
    <x v="1"/>
    <x v="0"/>
    <x v="3939"/>
    <n v="7.6999999999999994E-3"/>
    <x v="5048"/>
    <n v="0.54"/>
    <n v="4.1866901999999993"/>
    <n v="5"/>
    <n v="120.39999999999999"/>
    <x v="133"/>
    <x v="26"/>
    <x v="22"/>
  </r>
  <r>
    <x v="1"/>
    <x v="111"/>
    <x v="0"/>
    <x v="0"/>
    <s v="-1.898575"/>
    <x v="0"/>
    <x v="1"/>
    <x v="0"/>
    <x v="3940"/>
    <n v="8.8000000000000005E-3"/>
    <x v="5049"/>
    <n v="1.02"/>
    <n v="12.992760000000001"/>
    <n v="4"/>
    <n v="132.72"/>
    <x v="50"/>
    <x v="8"/>
    <x v="23"/>
  </r>
  <r>
    <x v="1"/>
    <x v="112"/>
    <x v="0"/>
    <x v="0"/>
    <s v="-1.898575"/>
    <x v="0"/>
    <x v="1"/>
    <x v="0"/>
    <x v="3941"/>
    <n v="7.7999999999999996E-3"/>
    <x v="5050"/>
    <n v="1"/>
    <n v="5.5005599999999983"/>
    <n v="6"/>
    <n v="31.200000000000003"/>
    <x v="168"/>
    <x v="41"/>
    <x v="22"/>
  </r>
  <r>
    <x v="1"/>
    <x v="113"/>
    <x v="0"/>
    <x v="0"/>
    <s v="-1.898575"/>
    <x v="0"/>
    <x v="1"/>
    <x v="0"/>
    <x v="3942"/>
    <n v="9.9000000000000025E-3"/>
    <x v="5051"/>
    <n v="0.37000000000000005"/>
    <n v="4.9787496000000013"/>
    <n v="2"/>
    <n v="40.32"/>
    <x v="123"/>
    <x v="12"/>
    <x v="25"/>
  </r>
  <r>
    <x v="1"/>
    <x v="114"/>
    <x v="0"/>
    <x v="0"/>
    <s v="-1.898575"/>
    <x v="0"/>
    <x v="1"/>
    <x v="0"/>
    <x v="3943"/>
    <n v="8.3000000000000001E-3"/>
    <x v="5052"/>
    <n v="1.01"/>
    <n v="9.7276331999999996"/>
    <n v="5"/>
    <n v="37.6"/>
    <x v="152"/>
    <x v="41"/>
    <x v="25"/>
  </r>
  <r>
    <x v="1"/>
    <x v="115"/>
    <x v="0"/>
    <x v="0"/>
    <s v="-1.898575"/>
    <x v="0"/>
    <x v="1"/>
    <x v="0"/>
    <x v="3944"/>
    <n v="1.09E-2"/>
    <x v="5053"/>
    <n v="0.16"/>
    <n v="1.3667727999999997"/>
    <n v="6"/>
    <n v="100.8"/>
    <x v="162"/>
    <x v="4"/>
    <x v="22"/>
  </r>
  <r>
    <x v="1"/>
    <x v="116"/>
    <x v="0"/>
    <x v="0"/>
    <s v="-1.898575"/>
    <x v="0"/>
    <x v="1"/>
    <x v="0"/>
    <x v="3945"/>
    <n v="1.14E-2"/>
    <x v="5054"/>
    <n v="0.67999999999999994"/>
    <n v="4.7201927999999986"/>
    <n v="4"/>
    <n v="235.76"/>
    <x v="169"/>
    <x v="47"/>
    <x v="25"/>
  </r>
  <r>
    <x v="1"/>
    <x v="117"/>
    <x v="0"/>
    <x v="0"/>
    <s v="-1.898575"/>
    <x v="0"/>
    <x v="1"/>
    <x v="0"/>
    <x v="3946"/>
    <n v="8.0000000000000002E-3"/>
    <x v="5055"/>
    <n v="1.19"/>
    <n v="12.081831999999999"/>
    <n v="4"/>
    <n v="36.4"/>
    <x v="45"/>
    <x v="44"/>
    <x v="23"/>
  </r>
  <r>
    <x v="1"/>
    <x v="118"/>
    <x v="0"/>
    <x v="0"/>
    <s v="-1.898575"/>
    <x v="0"/>
    <x v="1"/>
    <x v="0"/>
    <x v="3947"/>
    <n v="1.04E-2"/>
    <x v="5056"/>
    <n v="0.65"/>
    <n v="7.892976"/>
    <n v="1"/>
    <n v="20"/>
    <x v="149"/>
    <x v="37"/>
    <x v="21"/>
  </r>
  <r>
    <x v="1"/>
    <x v="119"/>
    <x v="0"/>
    <x v="0"/>
    <s v="-1.898575"/>
    <x v="0"/>
    <x v="1"/>
    <x v="0"/>
    <x v="3948"/>
    <n v="9.4000000000000021E-3"/>
    <x v="5057"/>
    <n v="1.19"/>
    <n v="15.406477800000003"/>
    <n v="6"/>
    <n v="61.04"/>
    <x v="167"/>
    <x v="7"/>
    <x v="0"/>
  </r>
  <r>
    <x v="1"/>
    <x v="120"/>
    <x v="0"/>
    <x v="0"/>
    <s v="-1.898575"/>
    <x v="0"/>
    <x v="1"/>
    <x v="0"/>
    <x v="3949"/>
    <n v="7.9000000000000008E-3"/>
    <x v="5058"/>
    <n v="1.17"/>
    <n v="12.308903099999998"/>
    <n v="4"/>
    <n v="76.72"/>
    <x v="26"/>
    <x v="18"/>
    <x v="23"/>
  </r>
  <r>
    <x v="1"/>
    <x v="121"/>
    <x v="0"/>
    <x v="0"/>
    <s v="-1.898575"/>
    <x v="0"/>
    <x v="1"/>
    <x v="0"/>
    <x v="3637"/>
    <n v="7.3000000000000001E-3"/>
    <x v="5059"/>
    <n v="0.30000000000000004"/>
    <n v="1.7219970000000002"/>
    <n v="7"/>
    <n v="11.200000000000001"/>
    <x v="135"/>
    <x v="6"/>
    <x v="0"/>
  </r>
  <r>
    <x v="1"/>
    <x v="122"/>
    <x v="0"/>
    <x v="0"/>
    <s v="-1.898575"/>
    <x v="0"/>
    <x v="1"/>
    <x v="0"/>
    <x v="3950"/>
    <n v="7.9000000000000008E-3"/>
    <x v="5060"/>
    <n v="1.1099999999999999"/>
    <n v="7.2405632999999989"/>
    <n v="7"/>
    <n v="11.200000000000001"/>
    <x v="68"/>
    <x v="47"/>
    <x v="25"/>
  </r>
  <r>
    <x v="1"/>
    <x v="123"/>
    <x v="0"/>
    <x v="0"/>
    <s v="-1.898575"/>
    <x v="0"/>
    <x v="1"/>
    <x v="0"/>
    <x v="3951"/>
    <n v="7.1999999999999998E-3"/>
    <x v="5061"/>
    <n v="0.9"/>
    <n v="7.5945599999999995"/>
    <n v="4"/>
    <n v="176.39999999999998"/>
    <x v="124"/>
    <x v="6"/>
    <x v="26"/>
  </r>
  <r>
    <x v="1"/>
    <x v="124"/>
    <x v="0"/>
    <x v="0"/>
    <s v="-1.898575"/>
    <x v="0"/>
    <x v="1"/>
    <x v="0"/>
    <x v="3952"/>
    <n v="1.09E-2"/>
    <x v="5062"/>
    <n v="0.53999999999999992"/>
    <n v="9.6200783999999988"/>
    <n v="6"/>
    <n v="128.79999999999998"/>
    <x v="160"/>
    <x v="51"/>
    <x v="25"/>
  </r>
  <r>
    <x v="1"/>
    <x v="125"/>
    <x v="0"/>
    <x v="0"/>
    <s v="-1.898575"/>
    <x v="0"/>
    <x v="1"/>
    <x v="0"/>
    <x v="3953"/>
    <n v="1.1700000000000002E-2"/>
    <x v="5063"/>
    <n v="0.26"/>
    <n v="4.2858738000000001"/>
    <n v="1"/>
    <n v="48"/>
    <x v="170"/>
    <x v="35"/>
    <x v="0"/>
  </r>
  <r>
    <x v="1"/>
    <x v="126"/>
    <x v="0"/>
    <x v="0"/>
    <s v="-1.898575"/>
    <x v="0"/>
    <x v="1"/>
    <x v="0"/>
    <x v="3954"/>
    <n v="7.6000000000000009E-3"/>
    <x v="5064"/>
    <n v="0.93"/>
    <n v="3.8485260000000006"/>
    <n v="3"/>
    <n v="53.199999999999996"/>
    <x v="171"/>
    <x v="41"/>
    <x v="25"/>
  </r>
  <r>
    <x v="1"/>
    <x v="127"/>
    <x v="0"/>
    <x v="0"/>
    <s v="-1.898575"/>
    <x v="0"/>
    <x v="1"/>
    <x v="0"/>
    <x v="177"/>
    <n v="1.1599999999999999E-2"/>
    <x v="5065"/>
    <n v="0.56000000000000005"/>
    <n v="5.9665759999999999"/>
    <n v="2"/>
    <n v="46.400000000000006"/>
    <x v="58"/>
    <x v="42"/>
    <x v="23"/>
  </r>
  <r>
    <x v="1"/>
    <x v="128"/>
    <x v="0"/>
    <x v="0"/>
    <s v="-1.898575"/>
    <x v="0"/>
    <x v="1"/>
    <x v="0"/>
    <x v="3955"/>
    <n v="9.7999999999999997E-3"/>
    <x v="5066"/>
    <n v="0.33"/>
    <n v="3.7084277999999995"/>
    <n v="2"/>
    <n v="28"/>
    <x v="138"/>
    <x v="26"/>
    <x v="0"/>
  </r>
  <r>
    <x v="1"/>
    <x v="129"/>
    <x v="0"/>
    <x v="0"/>
    <s v="-1.898575"/>
    <x v="0"/>
    <x v="1"/>
    <x v="0"/>
    <x v="3956"/>
    <n v="9.9000000000000025E-3"/>
    <x v="5067"/>
    <n v="1.0099999999999998"/>
    <n v="10.024997399999998"/>
    <n v="4"/>
    <n v="50.4"/>
    <x v="146"/>
    <x v="4"/>
    <x v="25"/>
  </r>
  <r>
    <x v="1"/>
    <x v="130"/>
    <x v="0"/>
    <x v="0"/>
    <s v="-1.898575"/>
    <x v="0"/>
    <x v="1"/>
    <x v="0"/>
    <x v="3957"/>
    <n v="1.1900000000000001E-2"/>
    <x v="5068"/>
    <n v="1.04"/>
    <n v="12.753468"/>
    <n v="3"/>
    <n v="1.6"/>
    <x v="172"/>
    <x v="23"/>
    <x v="21"/>
  </r>
  <r>
    <x v="1"/>
    <x v="131"/>
    <x v="0"/>
    <x v="0"/>
    <s v="-1.898575"/>
    <x v="0"/>
    <x v="1"/>
    <x v="0"/>
    <x v="2687"/>
    <n v="1.04E-2"/>
    <x v="5069"/>
    <n v="0.42999999999999994"/>
    <n v="3.485029599999999"/>
    <n v="2"/>
    <n v="78.399999999999991"/>
    <x v="173"/>
    <x v="48"/>
    <x v="3"/>
  </r>
  <r>
    <x v="1"/>
    <x v="132"/>
    <x v="0"/>
    <x v="0"/>
    <s v="-1.898575"/>
    <x v="0"/>
    <x v="1"/>
    <x v="0"/>
    <x v="3958"/>
    <n v="1.1900000000000001E-2"/>
    <x v="5070"/>
    <n v="0.44999999999999996"/>
    <n v="2.857963499999999"/>
    <n v="4"/>
    <n v="53.199999999999996"/>
    <x v="160"/>
    <x v="18"/>
    <x v="25"/>
  </r>
  <r>
    <x v="1"/>
    <x v="133"/>
    <x v="0"/>
    <x v="0"/>
    <s v="-1.898575"/>
    <x v="0"/>
    <x v="1"/>
    <x v="0"/>
    <x v="3959"/>
    <n v="1.0800000000000001E-2"/>
    <x v="5071"/>
    <n v="0.83000000000000007"/>
    <n v="7.5073500000000006"/>
    <n v="2"/>
    <n v="290.08"/>
    <x v="174"/>
    <x v="48"/>
    <x v="22"/>
  </r>
  <r>
    <x v="1"/>
    <x v="134"/>
    <x v="0"/>
    <x v="0"/>
    <s v="-1.898575"/>
    <x v="0"/>
    <x v="1"/>
    <x v="0"/>
    <x v="3960"/>
    <n v="9.1000000000000004E-3"/>
    <x v="5072"/>
    <n v="1.25"/>
    <n v="12.511362499999999"/>
    <n v="2"/>
    <n v="216.72"/>
    <x v="21"/>
    <x v="4"/>
    <x v="21"/>
  </r>
  <r>
    <x v="1"/>
    <x v="135"/>
    <x v="0"/>
    <x v="0"/>
    <s v="-1.898575"/>
    <x v="0"/>
    <x v="1"/>
    <x v="0"/>
    <x v="3961"/>
    <n v="9.0000000000000011E-3"/>
    <x v="5073"/>
    <n v="0.93"/>
    <n v="5.8698810000000003"/>
    <n v="5"/>
    <n v="10.4"/>
    <x v="175"/>
    <x v="43"/>
    <x v="23"/>
  </r>
  <r>
    <x v="1"/>
    <x v="136"/>
    <x v="0"/>
    <x v="0"/>
    <s v="-1.898575"/>
    <x v="0"/>
    <x v="1"/>
    <x v="0"/>
    <x v="1380"/>
    <n v="1.1300000000000001E-2"/>
    <x v="5074"/>
    <n v="1.0899999999999999"/>
    <n v="14.484792000000001"/>
    <n v="3"/>
    <n v="84.56"/>
    <x v="154"/>
    <x v="48"/>
    <x v="21"/>
  </r>
  <r>
    <x v="1"/>
    <x v="137"/>
    <x v="0"/>
    <x v="0"/>
    <s v="-1.898575"/>
    <x v="0"/>
    <x v="1"/>
    <x v="0"/>
    <x v="2687"/>
    <n v="7.0000000000000001E-3"/>
    <x v="5075"/>
    <n v="1.3399999999999999"/>
    <n v="7.3098339999999986"/>
    <n v="1"/>
    <n v="253.12"/>
    <x v="141"/>
    <x v="4"/>
    <x v="3"/>
  </r>
  <r>
    <x v="1"/>
    <x v="138"/>
    <x v="0"/>
    <x v="0"/>
    <s v="-1.898575"/>
    <x v="0"/>
    <x v="1"/>
    <x v="0"/>
    <x v="3962"/>
    <n v="9.2999999999999992E-3"/>
    <x v="5076"/>
    <n v="1.1300000000000001"/>
    <n v="13.816182299999998"/>
    <n v="5"/>
    <n v="164.64000000000001"/>
    <x v="153"/>
    <x v="47"/>
    <x v="25"/>
  </r>
  <r>
    <x v="1"/>
    <x v="139"/>
    <x v="0"/>
    <x v="0"/>
    <s v="-1.898575"/>
    <x v="0"/>
    <x v="1"/>
    <x v="0"/>
    <x v="1376"/>
    <n v="8.6999999999999994E-3"/>
    <x v="5077"/>
    <n v="1.0199999999999998"/>
    <n v="6.6404141999999977"/>
    <n v="4"/>
    <n v="9.6000000000000014"/>
    <x v="172"/>
    <x v="41"/>
    <x v="22"/>
  </r>
  <r>
    <x v="1"/>
    <x v="140"/>
    <x v="0"/>
    <x v="0"/>
    <s v="-1.898575"/>
    <x v="0"/>
    <x v="1"/>
    <x v="0"/>
    <x v="3963"/>
    <n v="7.3000000000000001E-3"/>
    <x v="5078"/>
    <n v="0.51"/>
    <n v="5.5926905999999992"/>
    <n v="1"/>
    <n v="48.800000000000004"/>
    <x v="171"/>
    <x v="12"/>
    <x v="5"/>
  </r>
  <r>
    <x v="1"/>
    <x v="141"/>
    <x v="0"/>
    <x v="0"/>
    <s v="-1.898575"/>
    <x v="0"/>
    <x v="1"/>
    <x v="0"/>
    <x v="3964"/>
    <n v="7.1000000000000004E-3"/>
    <x v="5079"/>
    <n v="0.72"/>
    <n v="4.9760207999999997"/>
    <n v="3"/>
    <n v="94.08"/>
    <x v="2"/>
    <x v="6"/>
    <x v="6"/>
  </r>
  <r>
    <x v="1"/>
    <x v="142"/>
    <x v="0"/>
    <x v="0"/>
    <s v="-1.898575"/>
    <x v="0"/>
    <x v="1"/>
    <x v="0"/>
    <x v="3965"/>
    <n v="1.1000000000000003E-2"/>
    <x v="5080"/>
    <n v="0.35000000000000003"/>
    <n v="5.2818150000000017"/>
    <n v="1"/>
    <n v="157.92000000000002"/>
    <x v="151"/>
    <x v="51"/>
    <x v="24"/>
  </r>
  <r>
    <x v="1"/>
    <x v="143"/>
    <x v="0"/>
    <x v="0"/>
    <s v="-1.898575"/>
    <x v="0"/>
    <x v="1"/>
    <x v="0"/>
    <x v="3966"/>
    <n v="1.1100000000000002E-2"/>
    <x v="5081"/>
    <n v="0.32999999999999996"/>
    <n v="2.4197777999999999"/>
    <n v="2"/>
    <n v="36.4"/>
    <x v="124"/>
    <x v="7"/>
    <x v="21"/>
  </r>
  <r>
    <x v="1"/>
    <x v="144"/>
    <x v="0"/>
    <x v="0"/>
    <s v="-1.898575"/>
    <x v="0"/>
    <x v="1"/>
    <x v="0"/>
    <x v="2705"/>
    <n v="1.1599999999999999E-2"/>
    <x v="5082"/>
    <n v="0.10000000000000002"/>
    <n v="1.0370400000000002"/>
    <n v="3"/>
    <n v="26.400000000000002"/>
    <x v="21"/>
    <x v="50"/>
    <x v="3"/>
  </r>
  <r>
    <x v="1"/>
    <x v="145"/>
    <x v="0"/>
    <x v="0"/>
    <s v="-1.898575"/>
    <x v="0"/>
    <x v="1"/>
    <x v="0"/>
    <x v="3967"/>
    <n v="7.7999999999999996E-3"/>
    <x v="5083"/>
    <n v="0.21"/>
    <n v="2.5665821999999996"/>
    <n v="2"/>
    <n v="32"/>
    <x v="26"/>
    <x v="49"/>
    <x v="0"/>
  </r>
  <r>
    <x v="1"/>
    <x v="146"/>
    <x v="0"/>
    <x v="0"/>
    <s v="-1.898575"/>
    <x v="0"/>
    <x v="1"/>
    <x v="0"/>
    <x v="3968"/>
    <n v="7.1999999999999998E-3"/>
    <x v="5084"/>
    <n v="0.27999999999999997"/>
    <n v="2.809900799999999"/>
    <n v="1"/>
    <n v="8.8000000000000007"/>
    <x v="134"/>
    <x v="45"/>
    <x v="25"/>
  </r>
  <r>
    <x v="1"/>
    <x v="147"/>
    <x v="0"/>
    <x v="0"/>
    <s v="-1.898575"/>
    <x v="0"/>
    <x v="1"/>
    <x v="0"/>
    <x v="3969"/>
    <n v="7.1999999999999998E-3"/>
    <x v="5085"/>
    <n v="0.9900000000000001"/>
    <n v="6.5299608000000005"/>
    <n v="1"/>
    <n v="22.400000000000002"/>
    <x v="173"/>
    <x v="30"/>
    <x v="6"/>
  </r>
  <r>
    <x v="1"/>
    <x v="148"/>
    <x v="0"/>
    <x v="0"/>
    <s v="-1.898575"/>
    <x v="0"/>
    <x v="1"/>
    <x v="0"/>
    <x v="3377"/>
    <n v="7.3000000000000001E-3"/>
    <x v="5086"/>
    <n v="9.9999999999999794E-3"/>
    <n v="3.7667999999999924E-2"/>
    <n v="3"/>
    <n v="45.92"/>
    <x v="176"/>
    <x v="35"/>
    <x v="5"/>
  </r>
  <r>
    <x v="1"/>
    <x v="149"/>
    <x v="0"/>
    <x v="0"/>
    <s v="-1.898575"/>
    <x v="0"/>
    <x v="1"/>
    <x v="0"/>
    <x v="3970"/>
    <n v="1.0100000000000001E-2"/>
    <x v="5087"/>
    <n v="1.1300000000000001"/>
    <n v="17.760910600000003"/>
    <n v="1"/>
    <n v="157.35999999999999"/>
    <x v="155"/>
    <x v="49"/>
    <x v="21"/>
  </r>
  <r>
    <x v="1"/>
    <x v="150"/>
    <x v="0"/>
    <x v="0"/>
    <s v="-1.898575"/>
    <x v="0"/>
    <x v="1"/>
    <x v="0"/>
    <x v="3971"/>
    <n v="7.0000000000000001E-3"/>
    <x v="5088"/>
    <n v="9.9999999999999978E-2"/>
    <n v="0.53563999999999978"/>
    <n v="1"/>
    <n v="124.88"/>
    <x v="159"/>
    <x v="53"/>
    <x v="3"/>
  </r>
  <r>
    <x v="1"/>
    <x v="151"/>
    <x v="0"/>
    <x v="0"/>
    <s v="-1.898575"/>
    <x v="0"/>
    <x v="1"/>
    <x v="0"/>
    <x v="3972"/>
    <n v="1.1200000000000002E-2"/>
    <x v="5089"/>
    <n v="0.15999999999999998"/>
    <n v="1.7020416"/>
    <n v="3"/>
    <n v="271.04000000000002"/>
    <x v="138"/>
    <x v="23"/>
    <x v="24"/>
  </r>
  <r>
    <x v="1"/>
    <x v="152"/>
    <x v="0"/>
    <x v="0"/>
    <s v="-1.898575"/>
    <x v="0"/>
    <x v="1"/>
    <x v="0"/>
    <x v="3631"/>
    <n v="7.9000000000000008E-3"/>
    <x v="5090"/>
    <n v="0.8"/>
    <n v="6.8755280000000001"/>
    <n v="1"/>
    <n v="153.44"/>
    <x v="13"/>
    <x v="18"/>
    <x v="23"/>
  </r>
  <r>
    <x v="1"/>
    <x v="153"/>
    <x v="0"/>
    <x v="0"/>
    <s v="-1.898575"/>
    <x v="0"/>
    <x v="1"/>
    <x v="0"/>
    <x v="3973"/>
    <n v="1.1100000000000002E-2"/>
    <x v="5091"/>
    <n v="1.3599999999999999"/>
    <n v="12.664034399999998"/>
    <n v="2"/>
    <n v="66.08"/>
    <x v="151"/>
    <x v="49"/>
    <x v="3"/>
  </r>
  <r>
    <x v="1"/>
    <x v="154"/>
    <x v="0"/>
    <x v="0"/>
    <s v="-1.898575"/>
    <x v="0"/>
    <x v="1"/>
    <x v="0"/>
    <x v="3974"/>
    <n v="9.4000000000000021E-3"/>
    <x v="5092"/>
    <n v="1.19"/>
    <n v="16.853946199999999"/>
    <n v="2"/>
    <n v="87.92"/>
    <x v="173"/>
    <x v="54"/>
    <x v="21"/>
  </r>
  <r>
    <x v="1"/>
    <x v="155"/>
    <x v="0"/>
    <x v="0"/>
    <s v="-1.898575"/>
    <x v="0"/>
    <x v="1"/>
    <x v="0"/>
    <x v="1561"/>
    <n v="7.6999999999999994E-3"/>
    <x v="5093"/>
    <n v="1.0799999999999998"/>
    <n v="5.5717199999999991"/>
    <n v="2"/>
    <n v="288.95999999999998"/>
    <x v="21"/>
    <x v="49"/>
    <x v="22"/>
  </r>
  <r>
    <x v="1"/>
    <x v="156"/>
    <x v="0"/>
    <x v="0"/>
    <s v="-1.898575"/>
    <x v="0"/>
    <x v="1"/>
    <x v="0"/>
    <x v="3975"/>
    <n v="1.03E-2"/>
    <x v="5094"/>
    <n v="0.94999999999999984"/>
    <n v="12.109915999999998"/>
    <n v="5"/>
    <n v="43.68"/>
    <x v="172"/>
    <x v="51"/>
    <x v="21"/>
  </r>
  <r>
    <x v="1"/>
    <x v="157"/>
    <x v="0"/>
    <x v="0"/>
    <s v="-1.898575"/>
    <x v="0"/>
    <x v="1"/>
    <x v="0"/>
    <x v="3976"/>
    <n v="1.1000000000000003E-2"/>
    <x v="5095"/>
    <n v="0.71"/>
    <n v="8.2801620000000007"/>
    <n v="2"/>
    <n v="38.400000000000006"/>
    <x v="158"/>
    <x v="48"/>
    <x v="23"/>
  </r>
  <r>
    <x v="1"/>
    <x v="158"/>
    <x v="0"/>
    <x v="0"/>
    <s v="-1.898575"/>
    <x v="0"/>
    <x v="1"/>
    <x v="0"/>
    <x v="3977"/>
    <n v="9.7000000000000003E-3"/>
    <x v="5096"/>
    <n v="0.38"/>
    <n v="2.7707661999999997"/>
    <n v="1"/>
    <n v="208.88000000000002"/>
    <x v="162"/>
    <x v="37"/>
    <x v="0"/>
  </r>
  <r>
    <x v="1"/>
    <x v="159"/>
    <x v="0"/>
    <x v="0"/>
    <s v="-1.898575"/>
    <x v="0"/>
    <x v="1"/>
    <x v="0"/>
    <x v="2087"/>
    <n v="1.1000000000000003E-2"/>
    <x v="5097"/>
    <n v="0.33"/>
    <n v="4.214430000000001"/>
    <n v="3"/>
    <n v="59.360000000000007"/>
    <x v="152"/>
    <x v="41"/>
    <x v="3"/>
  </r>
  <r>
    <x v="1"/>
    <x v="160"/>
    <x v="0"/>
    <x v="0"/>
    <s v="-1.898575"/>
    <x v="0"/>
    <x v="1"/>
    <x v="0"/>
    <x v="3978"/>
    <n v="8.0000000000000002E-3"/>
    <x v="5098"/>
    <n v="0.94000000000000006"/>
    <n v="8.1336320000000004"/>
    <n v="2"/>
    <n v="56.56"/>
    <x v="153"/>
    <x v="36"/>
    <x v="22"/>
  </r>
  <r>
    <x v="1"/>
    <x v="161"/>
    <x v="0"/>
    <x v="0"/>
    <s v="-1.898575"/>
    <x v="0"/>
    <x v="1"/>
    <x v="0"/>
    <x v="3979"/>
    <n v="7.6000000000000009E-3"/>
    <x v="5099"/>
    <n v="0.4900000000000001"/>
    <n v="6.1941292000000017"/>
    <n v="2"/>
    <n v="109.76"/>
    <x v="151"/>
    <x v="54"/>
    <x v="6"/>
  </r>
  <r>
    <x v="1"/>
    <x v="162"/>
    <x v="0"/>
    <x v="0"/>
    <s v="-1.898575"/>
    <x v="0"/>
    <x v="1"/>
    <x v="0"/>
    <x v="3980"/>
    <n v="1.1599999999999999E-2"/>
    <x v="5100"/>
    <n v="1.0900000000000001"/>
    <n v="18.854732799999997"/>
    <n v="1"/>
    <n v="8"/>
    <x v="177"/>
    <x v="51"/>
    <x v="20"/>
  </r>
  <r>
    <x v="1"/>
    <x v="163"/>
    <x v="0"/>
    <x v="0"/>
    <s v="-1.898575"/>
    <x v="0"/>
    <x v="1"/>
    <x v="0"/>
    <x v="3981"/>
    <n v="7.1999999999999998E-3"/>
    <x v="5101"/>
    <n v="6.9999999999999979E-2"/>
    <n v="0.53257679999999974"/>
    <n v="1"/>
    <n v="27.200000000000003"/>
    <x v="159"/>
    <x v="35"/>
    <x v="3"/>
  </r>
  <r>
    <x v="1"/>
    <x v="164"/>
    <x v="0"/>
    <x v="0"/>
    <s v="-1.898575"/>
    <x v="0"/>
    <x v="1"/>
    <x v="0"/>
    <x v="3982"/>
    <n v="1.0200000000000001E-2"/>
    <x v="5102"/>
    <n v="0.57999999999999996"/>
    <n v="6.2733263999999993"/>
    <n v="2"/>
    <n v="76.72"/>
    <x v="145"/>
    <x v="47"/>
    <x v="26"/>
  </r>
  <r>
    <x v="1"/>
    <x v="165"/>
    <x v="0"/>
    <x v="0"/>
    <s v="-1.898575"/>
    <x v="0"/>
    <x v="1"/>
    <x v="0"/>
    <x v="3983"/>
    <n v="1.0200000000000001E-2"/>
    <x v="5103"/>
    <n v="0.35"/>
    <n v="5.0026409999999997"/>
    <n v="4"/>
    <n v="14.4"/>
    <x v="168"/>
    <x v="53"/>
    <x v="25"/>
  </r>
  <r>
    <x v="1"/>
    <x v="166"/>
    <x v="0"/>
    <x v="0"/>
    <s v="-1.898575"/>
    <x v="0"/>
    <x v="1"/>
    <x v="0"/>
    <x v="3984"/>
    <n v="1.1200000000000002E-2"/>
    <x v="5104"/>
    <n v="0.85000000000000009"/>
    <n v="10.798536000000002"/>
    <n v="0"/>
    <n v="44"/>
    <x v="155"/>
    <x v="47"/>
    <x v="23"/>
  </r>
  <r>
    <x v="1"/>
    <x v="167"/>
    <x v="0"/>
    <x v="0"/>
    <s v="-1.898575"/>
    <x v="0"/>
    <x v="1"/>
    <x v="0"/>
    <x v="3985"/>
    <n v="8.6E-3"/>
    <x v="5105"/>
    <n v="0.39"/>
    <n v="2.500407"/>
    <n v="3"/>
    <n v="138.88"/>
    <x v="148"/>
    <x v="55"/>
    <x v="25"/>
  </r>
  <r>
    <x v="1"/>
    <x v="168"/>
    <x v="0"/>
    <x v="0"/>
    <s v="-1.898575"/>
    <x v="0"/>
    <x v="1"/>
    <x v="0"/>
    <x v="3986"/>
    <n v="7.7999999999999996E-3"/>
    <x v="5106"/>
    <n v="0.64999999999999991"/>
    <n v="5.5136249999999993"/>
    <n v="2"/>
    <n v="178.07999999999998"/>
    <x v="171"/>
    <x v="7"/>
    <x v="24"/>
  </r>
  <r>
    <x v="1"/>
    <x v="169"/>
    <x v="0"/>
    <x v="0"/>
    <s v="-1.898575"/>
    <x v="0"/>
    <x v="1"/>
    <x v="0"/>
    <x v="3987"/>
    <n v="8.3000000000000001E-3"/>
    <x v="5107"/>
    <n v="0.45000000000000007"/>
    <n v="3.5990460000000004"/>
    <n v="1"/>
    <n v="216.16"/>
    <x v="172"/>
    <x v="13"/>
    <x v="3"/>
  </r>
  <r>
    <x v="1"/>
    <x v="170"/>
    <x v="0"/>
    <x v="0"/>
    <s v="-1.898575"/>
    <x v="0"/>
    <x v="1"/>
    <x v="0"/>
    <x v="3988"/>
    <n v="7.0000000000000001E-3"/>
    <x v="5108"/>
    <n v="0.32"/>
    <n v="2.03952"/>
    <n v="3"/>
    <n v="47.2"/>
    <x v="13"/>
    <x v="18"/>
    <x v="20"/>
  </r>
  <r>
    <x v="1"/>
    <x v="171"/>
    <x v="0"/>
    <x v="0"/>
    <s v="-1.898575"/>
    <x v="0"/>
    <x v="1"/>
    <x v="0"/>
    <x v="3989"/>
    <n v="1.0600000000000002E-2"/>
    <x v="5109"/>
    <n v="0.85000000000000009"/>
    <n v="6.1763550000000018"/>
    <n v="1"/>
    <n v="82.320000000000007"/>
    <x v="174"/>
    <x v="48"/>
    <x v="26"/>
  </r>
  <r>
    <x v="1"/>
    <x v="172"/>
    <x v="0"/>
    <x v="0"/>
    <s v="-1.898575"/>
    <x v="0"/>
    <x v="1"/>
    <x v="0"/>
    <x v="3990"/>
    <n v="1.1599999999999999E-2"/>
    <x v="5110"/>
    <n v="1.07"/>
    <n v="13.252292399999996"/>
    <n v="1"/>
    <n v="43.68"/>
    <x v="138"/>
    <x v="44"/>
    <x v="25"/>
  </r>
  <r>
    <x v="1"/>
    <x v="173"/>
    <x v="0"/>
    <x v="0"/>
    <s v="-1.898575"/>
    <x v="0"/>
    <x v="1"/>
    <x v="0"/>
    <x v="3991"/>
    <n v="7.4000000000000003E-3"/>
    <x v="5111"/>
    <n v="0.95"/>
    <n v="8.3129749999999998"/>
    <n v="4"/>
    <n v="65.52"/>
    <x v="159"/>
    <x v="40"/>
    <x v="25"/>
  </r>
  <r>
    <x v="1"/>
    <x v="174"/>
    <x v="0"/>
    <x v="0"/>
    <s v="-1.898575"/>
    <x v="0"/>
    <x v="1"/>
    <x v="0"/>
    <x v="3992"/>
    <n v="7.0000000000000001E-3"/>
    <x v="5112"/>
    <n v="0.70000000000000007"/>
    <n v="3.4059900000000001"/>
    <n v="3"/>
    <n v="138.88"/>
    <x v="159"/>
    <x v="23"/>
    <x v="0"/>
  </r>
  <r>
    <x v="1"/>
    <x v="175"/>
    <x v="0"/>
    <x v="0"/>
    <s v="-1.898575"/>
    <x v="0"/>
    <x v="1"/>
    <x v="0"/>
    <x v="3993"/>
    <n v="9.0000000000000011E-3"/>
    <x v="5113"/>
    <n v="0.88"/>
    <n v="7.4250000000000016"/>
    <n v="1"/>
    <n v="66.08"/>
    <x v="134"/>
    <x v="18"/>
    <x v="21"/>
  </r>
  <r>
    <x v="1"/>
    <x v="176"/>
    <x v="0"/>
    <x v="0"/>
    <s v="-1.898575"/>
    <x v="0"/>
    <x v="1"/>
    <x v="0"/>
    <x v="3465"/>
    <n v="8.5000000000000006E-3"/>
    <x v="5114"/>
    <n v="0.37000000000000005"/>
    <n v="2.7581650000000004"/>
    <n v="4"/>
    <n v="37.6"/>
    <x v="172"/>
    <x v="55"/>
    <x v="23"/>
  </r>
  <r>
    <x v="1"/>
    <x v="177"/>
    <x v="0"/>
    <x v="0"/>
    <s v="-1.898575"/>
    <x v="0"/>
    <x v="1"/>
    <x v="0"/>
    <x v="3994"/>
    <n v="7.6999999999999994E-3"/>
    <x v="5115"/>
    <n v="1.0000000000000002"/>
    <n v="5.8373699999999999"/>
    <n v="1"/>
    <n v="24"/>
    <x v="127"/>
    <x v="6"/>
    <x v="20"/>
  </r>
  <r>
    <x v="1"/>
    <x v="178"/>
    <x v="0"/>
    <x v="0"/>
    <s v="-1.898575"/>
    <x v="0"/>
    <x v="1"/>
    <x v="0"/>
    <x v="1929"/>
    <n v="1.1900000000000001E-2"/>
    <x v="5116"/>
    <n v="1.2199999999999998"/>
    <n v="19.756094399999995"/>
    <n v="1"/>
    <n v="39.76"/>
    <x v="125"/>
    <x v="7"/>
    <x v="3"/>
  </r>
  <r>
    <x v="1"/>
    <x v="179"/>
    <x v="0"/>
    <x v="0"/>
    <s v="-1.898575"/>
    <x v="0"/>
    <x v="1"/>
    <x v="0"/>
    <x v="3995"/>
    <n v="1.0200000000000001E-2"/>
    <x v="5117"/>
    <n v="0.96"/>
    <n v="10.787846399999999"/>
    <n v="2"/>
    <n v="68.320000000000007"/>
    <x v="68"/>
    <x v="45"/>
    <x v="26"/>
  </r>
  <r>
    <x v="1"/>
    <x v="180"/>
    <x v="0"/>
    <x v="0"/>
    <s v="-1.898575"/>
    <x v="0"/>
    <x v="1"/>
    <x v="0"/>
    <x v="1163"/>
    <n v="1.1000000000000003E-2"/>
    <x v="5118"/>
    <n v="1.0899999999999999"/>
    <n v="9.7274870000000018"/>
    <n v="3"/>
    <n v="44.8"/>
    <x v="154"/>
    <x v="51"/>
    <x v="6"/>
  </r>
  <r>
    <x v="1"/>
    <x v="181"/>
    <x v="0"/>
    <x v="0"/>
    <s v="-1.898575"/>
    <x v="0"/>
    <x v="1"/>
    <x v="0"/>
    <x v="3996"/>
    <n v="7.1000000000000004E-3"/>
    <x v="5119"/>
    <n v="0.94000000000000006"/>
    <n v="10.041700400000002"/>
    <n v="0"/>
    <n v="12"/>
    <x v="162"/>
    <x v="26"/>
    <x v="21"/>
  </r>
  <r>
    <x v="1"/>
    <x v="182"/>
    <x v="0"/>
    <x v="0"/>
    <s v="-1.898575"/>
    <x v="0"/>
    <x v="1"/>
    <x v="0"/>
    <x v="3997"/>
    <n v="1.0800000000000001E-2"/>
    <x v="5120"/>
    <n v="0.69"/>
    <n v="9.3097835999999994"/>
    <n v="4"/>
    <n v="65.52"/>
    <x v="140"/>
    <x v="50"/>
    <x v="21"/>
  </r>
  <r>
    <x v="1"/>
    <x v="183"/>
    <x v="0"/>
    <x v="0"/>
    <s v="-1.898575"/>
    <x v="0"/>
    <x v="1"/>
    <x v="0"/>
    <x v="3998"/>
    <n v="9.9000000000000025E-3"/>
    <x v="5121"/>
    <n v="1.18"/>
    <n v="12.902769000000003"/>
    <n v="2"/>
    <n v="125.99999999999999"/>
    <x v="145"/>
    <x v="54"/>
    <x v="25"/>
  </r>
  <r>
    <x v="2"/>
    <x v="184"/>
    <x v="0"/>
    <x v="0"/>
    <s v="-1.898575"/>
    <x v="0"/>
    <x v="1"/>
    <x v="0"/>
    <x v="3999"/>
    <n v="1.3999999999999999E-2"/>
    <x v="5122"/>
    <n v="0.52999999999999992"/>
    <n v="14.825159999999997"/>
    <n v="1"/>
    <n v="160.72"/>
    <x v="152"/>
    <x v="56"/>
    <x v="27"/>
  </r>
  <r>
    <x v="2"/>
    <x v="185"/>
    <x v="0"/>
    <x v="0"/>
    <s v="-1.898575"/>
    <x v="0"/>
    <x v="1"/>
    <x v="0"/>
    <x v="4000"/>
    <n v="1.0900000000000002E-2"/>
    <x v="5123"/>
    <n v="1.0399999999999998"/>
    <n v="35.651719999999997"/>
    <n v="0"/>
    <n v="99.679999999999993"/>
    <x v="68"/>
    <x v="18"/>
    <x v="3"/>
  </r>
  <r>
    <x v="2"/>
    <x v="186"/>
    <x v="0"/>
    <x v="0"/>
    <s v="-1.898575"/>
    <x v="0"/>
    <x v="1"/>
    <x v="0"/>
    <x v="3091"/>
    <n v="1.15E-2"/>
    <x v="5124"/>
    <n v="1.33"/>
    <n v="33.037199999999999"/>
    <n v="0"/>
    <n v="327.59999999999997"/>
    <x v="172"/>
    <x v="36"/>
    <x v="6"/>
  </r>
  <r>
    <x v="2"/>
    <x v="187"/>
    <x v="0"/>
    <x v="0"/>
    <s v="-1.898575"/>
    <x v="0"/>
    <x v="1"/>
    <x v="0"/>
    <x v="4001"/>
    <n v="1.0500000000000002E-2"/>
    <x v="5125"/>
    <n v="1.4599999999999997"/>
    <n v="43.199939999999998"/>
    <n v="1"/>
    <n v="35.200000000000003"/>
    <x v="136"/>
    <x v="52"/>
    <x v="3"/>
  </r>
  <r>
    <x v="2"/>
    <x v="188"/>
    <x v="0"/>
    <x v="0"/>
    <s v="-1.898575"/>
    <x v="0"/>
    <x v="1"/>
    <x v="0"/>
    <x v="4002"/>
    <n v="1.21E-2"/>
    <x v="5126"/>
    <n v="1.4"/>
    <n v="50.989399999999996"/>
    <n v="0"/>
    <n v="21.6"/>
    <x v="169"/>
    <x v="36"/>
    <x v="20"/>
  </r>
  <r>
    <x v="2"/>
    <x v="189"/>
    <x v="0"/>
    <x v="0"/>
    <s v="-1.898575"/>
    <x v="0"/>
    <x v="1"/>
    <x v="0"/>
    <x v="4003"/>
    <n v="1.1699999999999999E-2"/>
    <x v="5127"/>
    <n v="1.47"/>
    <n v="48.810761999999997"/>
    <n v="1"/>
    <n v="25.6"/>
    <x v="140"/>
    <x v="54"/>
    <x v="3"/>
  </r>
  <r>
    <x v="2"/>
    <x v="190"/>
    <x v="0"/>
    <x v="0"/>
    <s v="-1.898575"/>
    <x v="0"/>
    <x v="1"/>
    <x v="0"/>
    <x v="4004"/>
    <n v="1.0999999999999999E-2"/>
    <x v="5128"/>
    <n v="0.34"/>
    <n v="9.8175000000000008"/>
    <n v="2"/>
    <n v="11.200000000000001"/>
    <x v="133"/>
    <x v="18"/>
    <x v="21"/>
  </r>
  <r>
    <x v="2"/>
    <x v="191"/>
    <x v="0"/>
    <x v="0"/>
    <s v="-1.898575"/>
    <x v="0"/>
    <x v="1"/>
    <x v="0"/>
    <x v="4005"/>
    <n v="1.2700000000000001E-2"/>
    <x v="5129"/>
    <n v="0.86"/>
    <n v="28.517341999999999"/>
    <n v="2"/>
    <n v="45.359999999999992"/>
    <x v="178"/>
    <x v="42"/>
    <x v="0"/>
  </r>
  <r>
    <x v="2"/>
    <x v="192"/>
    <x v="0"/>
    <x v="0"/>
    <s v="-1.898575"/>
    <x v="0"/>
    <x v="1"/>
    <x v="0"/>
    <x v="4006"/>
    <n v="1.4200000000000001E-2"/>
    <x v="5130"/>
    <n v="0.67999999999999994"/>
    <n v="31.295096000000001"/>
    <n v="0"/>
    <n v="9.6000000000000014"/>
    <x v="171"/>
    <x v="42"/>
    <x v="23"/>
  </r>
  <r>
    <x v="2"/>
    <x v="193"/>
    <x v="0"/>
    <x v="0"/>
    <s v="-1.898575"/>
    <x v="0"/>
    <x v="1"/>
    <x v="0"/>
    <x v="4007"/>
    <n v="1.11E-2"/>
    <x v="5131"/>
    <n v="1.1599999999999999"/>
    <n v="24.696167999999997"/>
    <n v="1"/>
    <n v="32"/>
    <x v="145"/>
    <x v="57"/>
    <x v="27"/>
  </r>
  <r>
    <x v="2"/>
    <x v="194"/>
    <x v="0"/>
    <x v="0"/>
    <s v="-1.898575"/>
    <x v="0"/>
    <x v="1"/>
    <x v="0"/>
    <x v="547"/>
    <n v="1.4999999999999999E-2"/>
    <x v="5128"/>
    <n v="1.2200000000000002"/>
    <n v="35.227500000000006"/>
    <n v="1"/>
    <n v="281.68"/>
    <x v="45"/>
    <x v="51"/>
    <x v="23"/>
  </r>
  <r>
    <x v="2"/>
    <x v="195"/>
    <x v="0"/>
    <x v="0"/>
    <s v="-1.898575"/>
    <x v="0"/>
    <x v="1"/>
    <x v="0"/>
    <x v="4008"/>
    <n v="1.03E-2"/>
    <x v="5132"/>
    <n v="0.65999999999999992"/>
    <n v="18.021497999999998"/>
    <n v="2"/>
    <n v="16.8"/>
    <x v="148"/>
    <x v="13"/>
    <x v="24"/>
  </r>
  <r>
    <x v="2"/>
    <x v="196"/>
    <x v="0"/>
    <x v="0"/>
    <s v="-1.898575"/>
    <x v="0"/>
    <x v="1"/>
    <x v="0"/>
    <x v="4009"/>
    <n v="1.3100000000000001E-2"/>
    <x v="5133"/>
    <n v="1.0299999999999998"/>
    <n v="37.429581999999996"/>
    <n v="0"/>
    <n v="131.04"/>
    <x v="169"/>
    <x v="55"/>
    <x v="5"/>
  </r>
  <r>
    <x v="2"/>
    <x v="197"/>
    <x v="0"/>
    <x v="0"/>
    <s v="-1.898575"/>
    <x v="0"/>
    <x v="1"/>
    <x v="0"/>
    <x v="4010"/>
    <n v="1.1600000000000001E-2"/>
    <x v="5134"/>
    <n v="0.66"/>
    <n v="19.484520000000003"/>
    <n v="0"/>
    <n v="160.16"/>
    <x v="88"/>
    <x v="52"/>
    <x v="3"/>
  </r>
  <r>
    <x v="2"/>
    <x v="198"/>
    <x v="0"/>
    <x v="0"/>
    <s v="-1.898575"/>
    <x v="0"/>
    <x v="1"/>
    <x v="0"/>
    <x v="4011"/>
    <n v="1.1099999999999999E-2"/>
    <x v="5135"/>
    <n v="1.07"/>
    <n v="27.875318999999998"/>
    <n v="1"/>
    <n v="28.8"/>
    <x v="124"/>
    <x v="51"/>
    <x v="23"/>
  </r>
  <r>
    <x v="2"/>
    <x v="199"/>
    <x v="0"/>
    <x v="0"/>
    <s v="-1.898575"/>
    <x v="0"/>
    <x v="1"/>
    <x v="0"/>
    <x v="4012"/>
    <n v="9.1000000000000004E-3"/>
    <x v="5136"/>
    <n v="1.38"/>
    <n v="33.379164000000003"/>
    <n v="2"/>
    <n v="37.6"/>
    <x v="133"/>
    <x v="53"/>
    <x v="3"/>
  </r>
  <r>
    <x v="2"/>
    <x v="200"/>
    <x v="0"/>
    <x v="0"/>
    <s v="-1.898575"/>
    <x v="0"/>
    <x v="1"/>
    <x v="0"/>
    <x v="1878"/>
    <n v="1.04E-2"/>
    <x v="5137"/>
    <n v="1.4"/>
    <n v="35.934079999999994"/>
    <n v="2"/>
    <n v="51.52"/>
    <x v="76"/>
    <x v="41"/>
    <x v="6"/>
  </r>
  <r>
    <x v="2"/>
    <x v="201"/>
    <x v="0"/>
    <x v="0"/>
    <s v="-1.898575"/>
    <x v="0"/>
    <x v="1"/>
    <x v="0"/>
    <x v="216"/>
    <n v="1.14E-2"/>
    <x v="5138"/>
    <n v="0.88000000000000012"/>
    <n v="19.090896000000004"/>
    <n v="1"/>
    <n v="44.24"/>
    <x v="178"/>
    <x v="54"/>
    <x v="20"/>
  </r>
  <r>
    <x v="2"/>
    <x v="202"/>
    <x v="0"/>
    <x v="0"/>
    <s v="-1.898575"/>
    <x v="0"/>
    <x v="1"/>
    <x v="0"/>
    <x v="4013"/>
    <n v="1.1300000000000001E-2"/>
    <x v="5139"/>
    <n v="0.97000000000000008"/>
    <n v="33.606426000000006"/>
    <n v="4"/>
    <n v="88.48"/>
    <x v="172"/>
    <x v="12"/>
    <x v="21"/>
  </r>
  <r>
    <x v="2"/>
    <x v="203"/>
    <x v="0"/>
    <x v="0"/>
    <s v="-1.898575"/>
    <x v="0"/>
    <x v="1"/>
    <x v="0"/>
    <x v="4014"/>
    <n v="1.1700000000000002E-2"/>
    <x v="5140"/>
    <n v="0.86"/>
    <n v="24.863202000000005"/>
    <n v="4"/>
    <n v="41.44"/>
    <x v="162"/>
    <x v="37"/>
    <x v="25"/>
  </r>
  <r>
    <x v="2"/>
    <x v="204"/>
    <x v="0"/>
    <x v="0"/>
    <s v="-1.898575"/>
    <x v="0"/>
    <x v="1"/>
    <x v="0"/>
    <x v="4015"/>
    <n v="1.0900000000000003E-2"/>
    <x v="5141"/>
    <n v="0.55999999999999994"/>
    <n v="14.265048000000004"/>
    <n v="3"/>
    <n v="39.76"/>
    <x v="173"/>
    <x v="18"/>
    <x v="25"/>
  </r>
  <r>
    <x v="2"/>
    <x v="205"/>
    <x v="0"/>
    <x v="0"/>
    <s v="-1.898575"/>
    <x v="0"/>
    <x v="1"/>
    <x v="0"/>
    <x v="4016"/>
    <n v="1.44E-2"/>
    <x v="5142"/>
    <n v="0.52"/>
    <n v="21.295872000000003"/>
    <n v="3"/>
    <n v="102.48"/>
    <x v="168"/>
    <x v="23"/>
    <x v="27"/>
  </r>
  <r>
    <x v="2"/>
    <x v="206"/>
    <x v="0"/>
    <x v="0"/>
    <s v="-1.898575"/>
    <x v="0"/>
    <x v="1"/>
    <x v="0"/>
    <x v="4017"/>
    <n v="8.5000000000000006E-3"/>
    <x v="5143"/>
    <n v="0.31999999999999995"/>
    <n v="8.3368000000000002"/>
    <n v="2"/>
    <n v="150.64000000000001"/>
    <x v="157"/>
    <x v="45"/>
    <x v="27"/>
  </r>
  <r>
    <x v="2"/>
    <x v="207"/>
    <x v="0"/>
    <x v="0"/>
    <s v="-1.898575"/>
    <x v="0"/>
    <x v="1"/>
    <x v="0"/>
    <x v="3094"/>
    <n v="1.04E-2"/>
    <x v="5144"/>
    <n v="0.83"/>
    <n v="20.837647999999998"/>
    <n v="2"/>
    <n v="12.8"/>
    <x v="179"/>
    <x v="26"/>
    <x v="6"/>
  </r>
  <r>
    <x v="2"/>
    <x v="208"/>
    <x v="0"/>
    <x v="0"/>
    <s v="-1.898575"/>
    <x v="0"/>
    <x v="1"/>
    <x v="0"/>
    <x v="4018"/>
    <n v="1.3800000000000002E-2"/>
    <x v="5145"/>
    <n v="0.69"/>
    <n v="26.128368000000002"/>
    <n v="2"/>
    <n v="72.239999999999995"/>
    <x v="148"/>
    <x v="55"/>
    <x v="22"/>
  </r>
  <r>
    <x v="2"/>
    <x v="209"/>
    <x v="0"/>
    <x v="0"/>
    <s v="-1.898575"/>
    <x v="0"/>
    <x v="1"/>
    <x v="0"/>
    <x v="4019"/>
    <n v="1.24E-2"/>
    <x v="5146"/>
    <n v="0.86"/>
    <n v="29.496624000000001"/>
    <n v="2"/>
    <n v="104.16"/>
    <x v="127"/>
    <x v="42"/>
    <x v="23"/>
  </r>
  <r>
    <x v="2"/>
    <x v="210"/>
    <x v="0"/>
    <x v="0"/>
    <s v="-1.898575"/>
    <x v="0"/>
    <x v="1"/>
    <x v="0"/>
    <x v="1854"/>
    <n v="1.01E-2"/>
    <x v="5147"/>
    <n v="0.78"/>
    <n v="18.922955999999999"/>
    <n v="1"/>
    <n v="32.800000000000004"/>
    <x v="76"/>
    <x v="53"/>
    <x v="3"/>
  </r>
  <r>
    <x v="2"/>
    <x v="211"/>
    <x v="0"/>
    <x v="0"/>
    <s v="-1.898575"/>
    <x v="0"/>
    <x v="1"/>
    <x v="0"/>
    <x v="4020"/>
    <n v="1.23E-2"/>
    <x v="5148"/>
    <n v="0.87"/>
    <n v="28.528866000000001"/>
    <n v="1"/>
    <n v="99.11999999999999"/>
    <x v="162"/>
    <x v="44"/>
    <x v="3"/>
  </r>
  <r>
    <x v="2"/>
    <x v="212"/>
    <x v="0"/>
    <x v="0"/>
    <s v="-1.898575"/>
    <x v="0"/>
    <x v="1"/>
    <x v="0"/>
    <x v="4021"/>
    <n v="1.3599999999999999E-2"/>
    <x v="5149"/>
    <n v="0.84000000000000008"/>
    <n v="35.368704000000001"/>
    <n v="1"/>
    <n v="35.839999999999996"/>
    <x v="134"/>
    <x v="58"/>
    <x v="0"/>
  </r>
  <r>
    <x v="2"/>
    <x v="213"/>
    <x v="0"/>
    <x v="0"/>
    <s v="-1.898575"/>
    <x v="0"/>
    <x v="1"/>
    <x v="0"/>
    <x v="4022"/>
    <n v="9.7000000000000003E-3"/>
    <x v="5150"/>
    <n v="1.4"/>
    <n v="36.136380000000003"/>
    <n v="2"/>
    <n v="3.2"/>
    <x v="180"/>
    <x v="59"/>
    <x v="0"/>
  </r>
  <r>
    <x v="2"/>
    <x v="214"/>
    <x v="0"/>
    <x v="0"/>
    <s v="-1.898575"/>
    <x v="0"/>
    <x v="1"/>
    <x v="0"/>
    <x v="1195"/>
    <n v="1.4499999999999999E-2"/>
    <x v="5151"/>
    <n v="1.54"/>
    <n v="47.116300000000003"/>
    <n v="2"/>
    <n v="43.2"/>
    <x v="160"/>
    <x v="54"/>
    <x v="20"/>
  </r>
  <r>
    <x v="2"/>
    <x v="215"/>
    <x v="0"/>
    <x v="0"/>
    <s v="-1.898575"/>
    <x v="0"/>
    <x v="1"/>
    <x v="0"/>
    <x v="4023"/>
    <n v="1.3599999999999999E-2"/>
    <x v="5152"/>
    <n v="0.9"/>
    <n v="36.181440000000002"/>
    <n v="2"/>
    <n v="43.68"/>
    <x v="181"/>
    <x v="49"/>
    <x v="0"/>
  </r>
  <r>
    <x v="2"/>
    <x v="216"/>
    <x v="0"/>
    <x v="0"/>
    <s v="-1.898575"/>
    <x v="0"/>
    <x v="1"/>
    <x v="0"/>
    <x v="4024"/>
    <n v="1.14E-2"/>
    <x v="5153"/>
    <n v="0.69000000000000006"/>
    <n v="24.825096000000002"/>
    <n v="1"/>
    <n v="40"/>
    <x v="180"/>
    <x v="36"/>
    <x v="0"/>
  </r>
  <r>
    <x v="2"/>
    <x v="217"/>
    <x v="0"/>
    <x v="0"/>
    <s v="-1.898575"/>
    <x v="0"/>
    <x v="1"/>
    <x v="0"/>
    <x v="219"/>
    <n v="1.14E-2"/>
    <x v="5154"/>
    <n v="1.1200000000000001"/>
    <n v="30.043104000000003"/>
    <n v="2"/>
    <n v="48.800000000000004"/>
    <x v="135"/>
    <x v="37"/>
    <x v="0"/>
  </r>
  <r>
    <x v="2"/>
    <x v="218"/>
    <x v="0"/>
    <x v="0"/>
    <s v="-1.898575"/>
    <x v="0"/>
    <x v="1"/>
    <x v="0"/>
    <x v="4025"/>
    <n v="1.03E-2"/>
    <x v="5155"/>
    <n v="1.2699999999999998"/>
    <n v="39.099108999999991"/>
    <n v="2"/>
    <n v="17.600000000000001"/>
    <x v="182"/>
    <x v="12"/>
    <x v="6"/>
  </r>
  <r>
    <x v="2"/>
    <x v="219"/>
    <x v="0"/>
    <x v="0"/>
    <s v="-1.898575"/>
    <x v="0"/>
    <x v="1"/>
    <x v="0"/>
    <x v="4026"/>
    <n v="8.9000000000000017E-3"/>
    <x v="5156"/>
    <n v="0.57000000000000006"/>
    <n v="16.299549000000003"/>
    <n v="1"/>
    <n v="13.600000000000001"/>
    <x v="168"/>
    <x v="56"/>
    <x v="3"/>
  </r>
  <r>
    <x v="2"/>
    <x v="220"/>
    <x v="0"/>
    <x v="0"/>
    <s v="-1.898575"/>
    <x v="0"/>
    <x v="1"/>
    <x v="0"/>
    <x v="4027"/>
    <n v="1.0100000000000001E-2"/>
    <x v="5157"/>
    <n v="0.39"/>
    <n v="11.123736000000003"/>
    <n v="3"/>
    <n v="50.4"/>
    <x v="183"/>
    <x v="6"/>
    <x v="5"/>
  </r>
  <r>
    <x v="2"/>
    <x v="221"/>
    <x v="0"/>
    <x v="0"/>
    <s v="-1.898575"/>
    <x v="0"/>
    <x v="1"/>
    <x v="0"/>
    <x v="4028"/>
    <n v="1.0200000000000001E-2"/>
    <x v="1919"/>
    <n v="1.35"/>
    <n v="23.023440000000004"/>
    <n v="0"/>
    <n v="114.24000000000001"/>
    <x v="133"/>
    <x v="60"/>
    <x v="0"/>
  </r>
  <r>
    <x v="2"/>
    <x v="222"/>
    <x v="0"/>
    <x v="0"/>
    <s v="-1.898575"/>
    <x v="0"/>
    <x v="1"/>
    <x v="0"/>
    <x v="4029"/>
    <n v="1.4800000000000001E-2"/>
    <x v="5158"/>
    <n v="0.92999999999999994"/>
    <n v="32.152704"/>
    <n v="2"/>
    <n v="22.400000000000002"/>
    <x v="46"/>
    <x v="51"/>
    <x v="22"/>
  </r>
  <r>
    <x v="2"/>
    <x v="223"/>
    <x v="0"/>
    <x v="0"/>
    <s v="-1.898575"/>
    <x v="0"/>
    <x v="1"/>
    <x v="0"/>
    <x v="4030"/>
    <n v="1.2500000000000001E-2"/>
    <x v="5159"/>
    <n v="0.5"/>
    <n v="19.356250000000003"/>
    <n v="1"/>
    <n v="92.399999999999991"/>
    <x v="184"/>
    <x v="18"/>
    <x v="5"/>
  </r>
  <r>
    <x v="2"/>
    <x v="224"/>
    <x v="0"/>
    <x v="0"/>
    <s v="-1.898575"/>
    <x v="0"/>
    <x v="1"/>
    <x v="0"/>
    <x v="1662"/>
    <n v="1.17E-2"/>
    <x v="5160"/>
    <n v="0.5"/>
    <n v="12.23235"/>
    <n v="2"/>
    <n v="42.56"/>
    <x v="88"/>
    <x v="43"/>
    <x v="27"/>
  </r>
  <r>
    <x v="2"/>
    <x v="225"/>
    <x v="0"/>
    <x v="0"/>
    <s v="-1.898575"/>
    <x v="0"/>
    <x v="1"/>
    <x v="0"/>
    <x v="4031"/>
    <n v="1.1800000000000001E-2"/>
    <x v="5161"/>
    <n v="0.17999999999999997"/>
    <n v="4.5750960000000003"/>
    <n v="2"/>
    <n v="0.8"/>
    <x v="178"/>
    <x v="23"/>
    <x v="21"/>
  </r>
  <r>
    <x v="2"/>
    <x v="226"/>
    <x v="0"/>
    <x v="0"/>
    <s v="-1.898575"/>
    <x v="0"/>
    <x v="1"/>
    <x v="0"/>
    <x v="465"/>
    <n v="1.4499999999999999E-2"/>
    <x v="5162"/>
    <n v="1.1499999999999999"/>
    <n v="33.666824999999996"/>
    <n v="2"/>
    <n v="19.200000000000003"/>
    <x v="170"/>
    <x v="50"/>
    <x v="6"/>
  </r>
  <r>
    <x v="2"/>
    <x v="227"/>
    <x v="0"/>
    <x v="0"/>
    <s v="-1.898575"/>
    <x v="0"/>
    <x v="1"/>
    <x v="0"/>
    <x v="1863"/>
    <n v="1.3899999999999999E-2"/>
    <x v="5163"/>
    <n v="0.44"/>
    <n v="13.553056"/>
    <n v="2"/>
    <n v="19.200000000000003"/>
    <x v="151"/>
    <x v="57"/>
    <x v="22"/>
  </r>
  <r>
    <x v="2"/>
    <x v="228"/>
    <x v="0"/>
    <x v="0"/>
    <s v="-1.898575"/>
    <x v="0"/>
    <x v="1"/>
    <x v="0"/>
    <x v="193"/>
    <n v="1.3900000000000001E-2"/>
    <x v="5164"/>
    <n v="1.25"/>
    <n v="33.499000000000002"/>
    <n v="2"/>
    <n v="56"/>
    <x v="159"/>
    <x v="46"/>
    <x v="22"/>
  </r>
  <r>
    <x v="2"/>
    <x v="229"/>
    <x v="0"/>
    <x v="0"/>
    <s v="-1.898575"/>
    <x v="0"/>
    <x v="1"/>
    <x v="0"/>
    <x v="4032"/>
    <n v="1.0999999999999999E-2"/>
    <x v="5165"/>
    <n v="0.21"/>
    <n v="6.4010099999999994"/>
    <n v="1"/>
    <n v="23.200000000000003"/>
    <x v="151"/>
    <x v="18"/>
    <x v="25"/>
  </r>
  <r>
    <x v="2"/>
    <x v="230"/>
    <x v="0"/>
    <x v="0"/>
    <s v="-1.898575"/>
    <x v="0"/>
    <x v="1"/>
    <x v="0"/>
    <x v="4033"/>
    <n v="9.2999999999999992E-3"/>
    <x v="5166"/>
    <n v="0.59"/>
    <n v="16.493921999999998"/>
    <n v="2"/>
    <n v="29.6"/>
    <x v="114"/>
    <x v="52"/>
    <x v="0"/>
  </r>
  <r>
    <x v="2"/>
    <x v="231"/>
    <x v="0"/>
    <x v="0"/>
    <s v="-1.898575"/>
    <x v="0"/>
    <x v="1"/>
    <x v="0"/>
    <x v="238"/>
    <n v="1.2800000000000002E-2"/>
    <x v="5167"/>
    <n v="0.32"/>
    <n v="8.7449600000000025"/>
    <n v="3"/>
    <n v="35.200000000000003"/>
    <x v="181"/>
    <x v="53"/>
    <x v="22"/>
  </r>
  <r>
    <x v="2"/>
    <x v="232"/>
    <x v="0"/>
    <x v="0"/>
    <s v="-1.898575"/>
    <x v="0"/>
    <x v="1"/>
    <x v="0"/>
    <x v="464"/>
    <n v="1.0500000000000002E-2"/>
    <x v="5168"/>
    <n v="0.26999999999999996"/>
    <n v="6.4212750000000005"/>
    <n v="3"/>
    <n v="87.36"/>
    <x v="136"/>
    <x v="35"/>
    <x v="24"/>
  </r>
  <r>
    <x v="2"/>
    <x v="233"/>
    <x v="0"/>
    <x v="0"/>
    <s v="-1.898575"/>
    <x v="0"/>
    <x v="1"/>
    <x v="0"/>
    <x v="4034"/>
    <n v="1.2300000000000002E-2"/>
    <x v="5169"/>
    <n v="1.08"/>
    <n v="40.104396000000008"/>
    <n v="1"/>
    <n v="52.08"/>
    <x v="154"/>
    <x v="58"/>
    <x v="22"/>
  </r>
  <r>
    <x v="2"/>
    <x v="234"/>
    <x v="0"/>
    <x v="0"/>
    <s v="-1.898575"/>
    <x v="0"/>
    <x v="1"/>
    <x v="0"/>
    <x v="4035"/>
    <n v="1.37E-2"/>
    <x v="5170"/>
    <n v="0.92999999999999994"/>
    <n v="39.649991999999997"/>
    <n v="1"/>
    <n v="28"/>
    <x v="174"/>
    <x v="57"/>
    <x v="23"/>
  </r>
  <r>
    <x v="2"/>
    <x v="235"/>
    <x v="0"/>
    <x v="0"/>
    <s v="-1.898575"/>
    <x v="0"/>
    <x v="1"/>
    <x v="0"/>
    <x v="4036"/>
    <n v="1.12E-2"/>
    <x v="5171"/>
    <n v="0.69"/>
    <n v="24.157727999999999"/>
    <n v="4"/>
    <n v="58.239999999999995"/>
    <x v="138"/>
    <x v="36"/>
    <x v="20"/>
  </r>
  <r>
    <x v="2"/>
    <x v="236"/>
    <x v="0"/>
    <x v="0"/>
    <s v="-1.898575"/>
    <x v="0"/>
    <x v="1"/>
    <x v="0"/>
    <x v="1247"/>
    <n v="1.2800000000000001E-2"/>
    <x v="5172"/>
    <n v="0.54"/>
    <n v="11.598336000000002"/>
    <n v="4"/>
    <n v="126.56"/>
    <x v="124"/>
    <x v="55"/>
    <x v="6"/>
  </r>
  <r>
    <x v="2"/>
    <x v="237"/>
    <x v="0"/>
    <x v="0"/>
    <s v="-1.898575"/>
    <x v="0"/>
    <x v="1"/>
    <x v="0"/>
    <x v="4037"/>
    <n v="1.14E-2"/>
    <x v="5173"/>
    <n v="1.0699999999999998"/>
    <n v="32.654045999999994"/>
    <n v="3"/>
    <n v="146.72"/>
    <x v="58"/>
    <x v="61"/>
    <x v="21"/>
  </r>
  <r>
    <x v="2"/>
    <x v="238"/>
    <x v="0"/>
    <x v="0"/>
    <s v="-1.898575"/>
    <x v="0"/>
    <x v="1"/>
    <x v="0"/>
    <x v="4038"/>
    <n v="1.1699999999999999E-2"/>
    <x v="5174"/>
    <n v="1.04"/>
    <n v="26.623583999999997"/>
    <n v="5"/>
    <n v="101.91999999999999"/>
    <x v="151"/>
    <x v="57"/>
    <x v="23"/>
  </r>
  <r>
    <x v="2"/>
    <x v="239"/>
    <x v="0"/>
    <x v="0"/>
    <s v="-1.898575"/>
    <x v="0"/>
    <x v="1"/>
    <x v="0"/>
    <x v="4039"/>
    <n v="1.11E-2"/>
    <x v="5175"/>
    <n v="0.73"/>
    <n v="21.254169000000001"/>
    <n v="3"/>
    <n v="81.760000000000005"/>
    <x v="157"/>
    <x v="49"/>
    <x v="21"/>
  </r>
  <r>
    <x v="2"/>
    <x v="240"/>
    <x v="0"/>
    <x v="0"/>
    <s v="-1.898575"/>
    <x v="0"/>
    <x v="1"/>
    <x v="0"/>
    <x v="4040"/>
    <n v="1.3599999999999999E-2"/>
    <x v="5176"/>
    <n v="0.87"/>
    <n v="27.793367999999997"/>
    <n v="2"/>
    <n v="123.76"/>
    <x v="185"/>
    <x v="37"/>
    <x v="0"/>
  </r>
  <r>
    <x v="2"/>
    <x v="241"/>
    <x v="0"/>
    <x v="0"/>
    <s v="-1.898575"/>
    <x v="0"/>
    <x v="1"/>
    <x v="0"/>
    <x v="4041"/>
    <n v="1.2400000000000001E-2"/>
    <x v="5177"/>
    <n v="1.23"/>
    <n v="40.844856"/>
    <n v="4"/>
    <n v="35.28"/>
    <x v="138"/>
    <x v="47"/>
    <x v="23"/>
  </r>
  <r>
    <x v="2"/>
    <x v="242"/>
    <x v="0"/>
    <x v="0"/>
    <s v="-1.898575"/>
    <x v="0"/>
    <x v="1"/>
    <x v="0"/>
    <x v="4042"/>
    <n v="1.1299999999999999E-2"/>
    <x v="5178"/>
    <n v="1.04"/>
    <n v="26.677040000000002"/>
    <n v="3"/>
    <n v="32.800000000000004"/>
    <x v="183"/>
    <x v="7"/>
    <x v="22"/>
  </r>
  <r>
    <x v="2"/>
    <x v="243"/>
    <x v="0"/>
    <x v="0"/>
    <s v="-1.898575"/>
    <x v="0"/>
    <x v="1"/>
    <x v="0"/>
    <x v="4043"/>
    <n v="1.24E-2"/>
    <x v="5179"/>
    <n v="0.97000000000000008"/>
    <n v="37.659668000000003"/>
    <n v="4"/>
    <n v="23.200000000000003"/>
    <x v="160"/>
    <x v="37"/>
    <x v="24"/>
  </r>
  <r>
    <x v="2"/>
    <x v="244"/>
    <x v="0"/>
    <x v="0"/>
    <s v="-1.898575"/>
    <x v="0"/>
    <x v="1"/>
    <x v="0"/>
    <x v="750"/>
    <n v="1.0900000000000003E-2"/>
    <x v="5180"/>
    <n v="0.73000000000000009"/>
    <n v="15.412709000000007"/>
    <n v="6"/>
    <n v="81.760000000000005"/>
    <x v="68"/>
    <x v="44"/>
    <x v="23"/>
  </r>
  <r>
    <x v="2"/>
    <x v="245"/>
    <x v="0"/>
    <x v="0"/>
    <s v="-1.898575"/>
    <x v="0"/>
    <x v="1"/>
    <x v="0"/>
    <x v="2702"/>
    <n v="9.1999999999999998E-3"/>
    <x v="5181"/>
    <n v="0.39"/>
    <n v="6.6378000000000004"/>
    <n v="2"/>
    <n v="49.28"/>
    <x v="21"/>
    <x v="53"/>
    <x v="0"/>
  </r>
  <r>
    <x v="2"/>
    <x v="246"/>
    <x v="0"/>
    <x v="0"/>
    <s v="-1.898575"/>
    <x v="0"/>
    <x v="1"/>
    <x v="0"/>
    <x v="4044"/>
    <n v="1.1500000000000002E-2"/>
    <x v="5182"/>
    <n v="1.29"/>
    <n v="44.742360000000005"/>
    <n v="4"/>
    <n v="56"/>
    <x v="124"/>
    <x v="44"/>
    <x v="22"/>
  </r>
  <r>
    <x v="2"/>
    <x v="247"/>
    <x v="0"/>
    <x v="0"/>
    <s v="-1.898575"/>
    <x v="0"/>
    <x v="1"/>
    <x v="0"/>
    <x v="4045"/>
    <n v="1.1700000000000002E-2"/>
    <x v="5183"/>
    <n v="0.6"/>
    <n v="22.084920000000004"/>
    <n v="4"/>
    <n v="49.839999999999996"/>
    <x v="169"/>
    <x v="49"/>
    <x v="26"/>
  </r>
  <r>
    <x v="2"/>
    <x v="248"/>
    <x v="0"/>
    <x v="0"/>
    <s v="-1.898575"/>
    <x v="0"/>
    <x v="1"/>
    <x v="0"/>
    <x v="4046"/>
    <n v="1.2699999999999999E-2"/>
    <x v="5184"/>
    <n v="0.8"/>
    <n v="20.035520000000002"/>
    <n v="6"/>
    <n v="5.6000000000000005"/>
    <x v="171"/>
    <x v="37"/>
    <x v="25"/>
  </r>
  <r>
    <x v="2"/>
    <x v="249"/>
    <x v="0"/>
    <x v="0"/>
    <s v="-1.898575"/>
    <x v="0"/>
    <x v="1"/>
    <x v="0"/>
    <x v="4047"/>
    <n v="1.3999999999999999E-2"/>
    <x v="5185"/>
    <n v="0.5"/>
    <n v="21.986999999999998"/>
    <n v="5"/>
    <n v="45.359999999999992"/>
    <x v="176"/>
    <x v="60"/>
    <x v="21"/>
  </r>
  <r>
    <x v="2"/>
    <x v="250"/>
    <x v="0"/>
    <x v="0"/>
    <s v="-1.898575"/>
    <x v="0"/>
    <x v="1"/>
    <x v="0"/>
    <x v="4048"/>
    <n v="1.0500000000000001E-2"/>
    <x v="5186"/>
    <n v="0.6100000000000001"/>
    <n v="15.141420000000004"/>
    <n v="1"/>
    <n v="28"/>
    <x v="124"/>
    <x v="52"/>
    <x v="21"/>
  </r>
  <r>
    <x v="2"/>
    <x v="251"/>
    <x v="0"/>
    <x v="0"/>
    <s v="-1.898575"/>
    <x v="0"/>
    <x v="1"/>
    <x v="0"/>
    <x v="4049"/>
    <n v="9.7999999999999997E-3"/>
    <x v="5187"/>
    <n v="1.1000000000000001"/>
    <n v="30.58286"/>
    <n v="1"/>
    <n v="129.92000000000002"/>
    <x v="155"/>
    <x v="42"/>
    <x v="27"/>
  </r>
  <r>
    <x v="2"/>
    <x v="252"/>
    <x v="0"/>
    <x v="0"/>
    <s v="-1.898575"/>
    <x v="0"/>
    <x v="1"/>
    <x v="0"/>
    <x v="4050"/>
    <n v="1.26E-2"/>
    <x v="5188"/>
    <n v="0.78999999999999992"/>
    <n v="30.359699999999997"/>
    <n v="5"/>
    <n v="11.200000000000001"/>
    <x v="157"/>
    <x v="53"/>
    <x v="23"/>
  </r>
  <r>
    <x v="2"/>
    <x v="253"/>
    <x v="0"/>
    <x v="0"/>
    <s v="-1.898575"/>
    <x v="0"/>
    <x v="1"/>
    <x v="0"/>
    <x v="4051"/>
    <n v="1.1600000000000001E-2"/>
    <x v="5189"/>
    <n v="0.27"/>
    <n v="8.2496880000000008"/>
    <n v="3"/>
    <n v="71.12"/>
    <x v="26"/>
    <x v="57"/>
    <x v="22"/>
  </r>
  <r>
    <x v="2"/>
    <x v="254"/>
    <x v="0"/>
    <x v="0"/>
    <s v="-1.898575"/>
    <x v="0"/>
    <x v="1"/>
    <x v="0"/>
    <x v="4052"/>
    <n v="1.2500000000000001E-2"/>
    <x v="5190"/>
    <n v="0.21999999999999997"/>
    <n v="6.9437499999999988"/>
    <n v="3"/>
    <n v="128.24"/>
    <x v="146"/>
    <x v="26"/>
    <x v="3"/>
  </r>
  <r>
    <x v="2"/>
    <x v="255"/>
    <x v="0"/>
    <x v="0"/>
    <s v="-1.898575"/>
    <x v="0"/>
    <x v="1"/>
    <x v="0"/>
    <x v="459"/>
    <n v="1.21E-2"/>
    <x v="5191"/>
    <n v="1.21"/>
    <n v="35.958295999999997"/>
    <n v="5"/>
    <n v="35.200000000000003"/>
    <x v="45"/>
    <x v="56"/>
    <x v="20"/>
  </r>
  <r>
    <x v="2"/>
    <x v="256"/>
    <x v="0"/>
    <x v="0"/>
    <s v="-1.898575"/>
    <x v="0"/>
    <x v="1"/>
    <x v="0"/>
    <x v="4053"/>
    <n v="8.7999999999999988E-3"/>
    <x v="5192"/>
    <n v="0.6"/>
    <n v="14.472479999999997"/>
    <n v="1"/>
    <n v="105.28"/>
    <x v="170"/>
    <x v="35"/>
    <x v="22"/>
  </r>
  <r>
    <x v="2"/>
    <x v="257"/>
    <x v="0"/>
    <x v="0"/>
    <s v="-1.898575"/>
    <x v="0"/>
    <x v="1"/>
    <x v="0"/>
    <x v="504"/>
    <n v="1.21E-2"/>
    <x v="5193"/>
    <n v="0.39"/>
    <n v="12.250524"/>
    <n v="4"/>
    <n v="6.4"/>
    <x v="145"/>
    <x v="62"/>
    <x v="26"/>
  </r>
  <r>
    <x v="2"/>
    <x v="258"/>
    <x v="0"/>
    <x v="0"/>
    <s v="-1.898575"/>
    <x v="0"/>
    <x v="1"/>
    <x v="0"/>
    <x v="1857"/>
    <n v="1.14E-2"/>
    <x v="5194"/>
    <n v="1.3599999999999999"/>
    <n v="34.744463999999994"/>
    <n v="1"/>
    <n v="99.11999999999999"/>
    <x v="186"/>
    <x v="36"/>
    <x v="24"/>
  </r>
  <r>
    <x v="2"/>
    <x v="259"/>
    <x v="0"/>
    <x v="0"/>
    <s v="-1.898575"/>
    <x v="0"/>
    <x v="1"/>
    <x v="0"/>
    <x v="225"/>
    <n v="1.3100000000000001E-2"/>
    <x v="5195"/>
    <n v="0.38"/>
    <n v="11.459356000000001"/>
    <n v="1"/>
    <n v="59.92"/>
    <x v="148"/>
    <x v="54"/>
    <x v="20"/>
  </r>
  <r>
    <x v="2"/>
    <x v="260"/>
    <x v="0"/>
    <x v="0"/>
    <s v="-1.898575"/>
    <x v="0"/>
    <x v="1"/>
    <x v="0"/>
    <x v="4054"/>
    <n v="1.3699999999999999E-2"/>
    <x v="5196"/>
    <n v="8.0000000000000016E-2"/>
    <n v="3.4502080000000004"/>
    <n v="3"/>
    <n v="89.039999999999992"/>
    <x v="149"/>
    <x v="13"/>
    <x v="23"/>
  </r>
  <r>
    <x v="2"/>
    <x v="261"/>
    <x v="0"/>
    <x v="0"/>
    <s v="-1.898575"/>
    <x v="0"/>
    <x v="1"/>
    <x v="0"/>
    <x v="195"/>
    <n v="1.1099999999999999E-2"/>
    <x v="5197"/>
    <n v="0.95"/>
    <n v="22.439759999999996"/>
    <n v="4"/>
    <n v="130.47999999999999"/>
    <x v="162"/>
    <x v="51"/>
    <x v="24"/>
  </r>
  <r>
    <x v="2"/>
    <x v="262"/>
    <x v="0"/>
    <x v="0"/>
    <s v="-1.898575"/>
    <x v="0"/>
    <x v="1"/>
    <x v="0"/>
    <x v="4055"/>
    <n v="1.0400000000000001E-2"/>
    <x v="5198"/>
    <n v="1.05"/>
    <n v="29.680560000000003"/>
    <n v="2"/>
    <n v="21.6"/>
    <x v="146"/>
    <x v="63"/>
    <x v="6"/>
  </r>
  <r>
    <x v="2"/>
    <x v="263"/>
    <x v="0"/>
    <x v="0"/>
    <s v="-1.898575"/>
    <x v="0"/>
    <x v="1"/>
    <x v="0"/>
    <x v="4056"/>
    <n v="1.0800000000000001E-2"/>
    <x v="5199"/>
    <n v="0.26"/>
    <n v="8.7272639999999999"/>
    <n v="3"/>
    <n v="14.4"/>
    <x v="186"/>
    <x v="35"/>
    <x v="3"/>
  </r>
  <r>
    <x v="2"/>
    <x v="264"/>
    <x v="0"/>
    <x v="0"/>
    <s v="-1.898575"/>
    <x v="0"/>
    <x v="1"/>
    <x v="0"/>
    <x v="4057"/>
    <n v="1.2699999999999999E-2"/>
    <x v="5200"/>
    <n v="0.90999999999999992"/>
    <n v="23.853647999999996"/>
    <n v="3"/>
    <n v="38.64"/>
    <x v="185"/>
    <x v="30"/>
    <x v="25"/>
  </r>
  <r>
    <x v="2"/>
    <x v="265"/>
    <x v="0"/>
    <x v="0"/>
    <s v="-1.898575"/>
    <x v="0"/>
    <x v="1"/>
    <x v="0"/>
    <x v="4058"/>
    <n v="1.2299999999999998E-2"/>
    <x v="5201"/>
    <n v="0.96000000000000008"/>
    <n v="22.883903999999998"/>
    <n v="1"/>
    <n v="49.6"/>
    <x v="76"/>
    <x v="30"/>
    <x v="24"/>
  </r>
  <r>
    <x v="2"/>
    <x v="266"/>
    <x v="0"/>
    <x v="0"/>
    <s v="-1.898575"/>
    <x v="0"/>
    <x v="1"/>
    <x v="0"/>
    <x v="4059"/>
    <n v="1.2800000000000001E-2"/>
    <x v="5202"/>
    <n v="0.49999999999999994"/>
    <n v="20.959999999999997"/>
    <n v="2"/>
    <n v="105.84"/>
    <x v="156"/>
    <x v="26"/>
    <x v="23"/>
  </r>
  <r>
    <x v="2"/>
    <x v="267"/>
    <x v="0"/>
    <x v="0"/>
    <s v="-1.898575"/>
    <x v="0"/>
    <x v="1"/>
    <x v="0"/>
    <x v="4060"/>
    <n v="1.1100000000000002E-2"/>
    <x v="5203"/>
    <n v="1.31"/>
    <n v="31.364937000000008"/>
    <n v="3"/>
    <n v="83.44"/>
    <x v="88"/>
    <x v="56"/>
    <x v="21"/>
  </r>
  <r>
    <x v="2"/>
    <x v="268"/>
    <x v="0"/>
    <x v="0"/>
    <s v="-1.898575"/>
    <x v="0"/>
    <x v="1"/>
    <x v="0"/>
    <x v="4061"/>
    <n v="1.3100000000000001E-2"/>
    <x v="5204"/>
    <n v="1.04"/>
    <n v="35.858367999999999"/>
    <n v="2"/>
    <n v="48.720000000000006"/>
    <x v="159"/>
    <x v="56"/>
    <x v="6"/>
  </r>
  <r>
    <x v="2"/>
    <x v="269"/>
    <x v="0"/>
    <x v="0"/>
    <s v="-1.898575"/>
    <x v="0"/>
    <x v="1"/>
    <x v="0"/>
    <x v="1241"/>
    <n v="1.14E-2"/>
    <x v="5205"/>
    <n v="1.3599999999999999"/>
    <n v="37.798752"/>
    <n v="2"/>
    <n v="20.8"/>
    <x v="186"/>
    <x v="58"/>
    <x v="24"/>
  </r>
  <r>
    <x v="2"/>
    <x v="270"/>
    <x v="0"/>
    <x v="0"/>
    <s v="-1.898575"/>
    <x v="0"/>
    <x v="1"/>
    <x v="0"/>
    <x v="4062"/>
    <n v="1.18E-2"/>
    <x v="5206"/>
    <n v="1.22"/>
    <n v="41.258935999999991"/>
    <n v="3"/>
    <n v="125.44"/>
    <x v="186"/>
    <x v="58"/>
    <x v="24"/>
  </r>
  <r>
    <x v="2"/>
    <x v="271"/>
    <x v="0"/>
    <x v="0"/>
    <s v="-1.898575"/>
    <x v="0"/>
    <x v="1"/>
    <x v="0"/>
    <x v="4063"/>
    <n v="8.7000000000000011E-3"/>
    <x v="5207"/>
    <n v="0.61"/>
    <n v="17.571477000000002"/>
    <n v="2"/>
    <n v="225.68"/>
    <x v="180"/>
    <x v="35"/>
    <x v="25"/>
  </r>
  <r>
    <x v="2"/>
    <x v="272"/>
    <x v="0"/>
    <x v="0"/>
    <s v="-1.898575"/>
    <x v="0"/>
    <x v="1"/>
    <x v="0"/>
    <x v="4064"/>
    <n v="9.2999999999999992E-3"/>
    <x v="5208"/>
    <n v="0.72"/>
    <n v="18.936287999999998"/>
    <n v="4"/>
    <n v="35.839999999999996"/>
    <x v="177"/>
    <x v="58"/>
    <x v="21"/>
  </r>
  <r>
    <x v="2"/>
    <x v="273"/>
    <x v="0"/>
    <x v="0"/>
    <s v="-1.898575"/>
    <x v="0"/>
    <x v="1"/>
    <x v="0"/>
    <x v="488"/>
    <n v="9.7000000000000003E-3"/>
    <x v="5209"/>
    <n v="0.87999999999999989"/>
    <n v="20.196176000000001"/>
    <n v="4"/>
    <n v="89.039999999999992"/>
    <x v="97"/>
    <x v="64"/>
    <x v="23"/>
  </r>
  <r>
    <x v="2"/>
    <x v="274"/>
    <x v="0"/>
    <x v="0"/>
    <s v="-1.898575"/>
    <x v="0"/>
    <x v="1"/>
    <x v="0"/>
    <x v="4065"/>
    <n v="1.2100000000000003E-2"/>
    <x v="5210"/>
    <n v="0.33"/>
    <n v="9.4713960000000021"/>
    <n v="1"/>
    <n v="156.79999999999998"/>
    <x v="177"/>
    <x v="18"/>
    <x v="22"/>
  </r>
  <r>
    <x v="0"/>
    <x v="0"/>
    <x v="1"/>
    <x v="1"/>
    <s v="-0.12776"/>
    <x v="0"/>
    <x v="1"/>
    <x v="0"/>
    <x v="485"/>
    <n v="1.0400000000000003E-2"/>
    <x v="5211"/>
    <n v="1.18"/>
    <n v="27.059760000000004"/>
    <n v="4"/>
    <n v="106.39999999999999"/>
    <x v="172"/>
    <x v="57"/>
    <x v="22"/>
  </r>
  <r>
    <x v="0"/>
    <x v="1"/>
    <x v="1"/>
    <x v="1"/>
    <s v="-0.12776"/>
    <x v="0"/>
    <x v="1"/>
    <x v="0"/>
    <x v="4066"/>
    <n v="1.0200000000000001E-2"/>
    <x v="5212"/>
    <n v="1.1299999999999999"/>
    <n v="35.626866"/>
    <n v="6"/>
    <n v="33.6"/>
    <x v="160"/>
    <x v="30"/>
    <x v="6"/>
  </r>
  <r>
    <x v="0"/>
    <x v="2"/>
    <x v="1"/>
    <x v="1"/>
    <s v="-0.12776"/>
    <x v="0"/>
    <x v="1"/>
    <x v="0"/>
    <x v="4067"/>
    <n v="1.4100000000000001E-2"/>
    <x v="5213"/>
    <n v="1.06"/>
    <n v="40.282459200000005"/>
    <n v="5"/>
    <n v="85.12"/>
    <x v="174"/>
    <x v="51"/>
    <x v="26"/>
  </r>
  <r>
    <x v="0"/>
    <x v="3"/>
    <x v="1"/>
    <x v="1"/>
    <s v="-0.12776"/>
    <x v="0"/>
    <x v="1"/>
    <x v="0"/>
    <x v="4068"/>
    <n v="1.03E-2"/>
    <x v="5214"/>
    <n v="0.62"/>
    <n v="11.966086800000001"/>
    <n v="2"/>
    <n v="57.120000000000005"/>
    <x v="68"/>
    <x v="44"/>
    <x v="25"/>
  </r>
  <r>
    <x v="0"/>
    <x v="4"/>
    <x v="1"/>
    <x v="1"/>
    <s v="-0.12776"/>
    <x v="0"/>
    <x v="1"/>
    <x v="0"/>
    <x v="4069"/>
    <n v="1.18E-2"/>
    <x v="5215"/>
    <n v="1.0599999999999998"/>
    <n v="32.488279199999994"/>
    <n v="2"/>
    <n v="14.4"/>
    <x v="126"/>
    <x v="47"/>
    <x v="22"/>
  </r>
  <r>
    <x v="0"/>
    <x v="5"/>
    <x v="1"/>
    <x v="1"/>
    <s v="-0.12776"/>
    <x v="0"/>
    <x v="1"/>
    <x v="0"/>
    <x v="4070"/>
    <n v="1.23E-2"/>
    <x v="5216"/>
    <n v="0.24999999999999997"/>
    <n v="8.8043399999999998"/>
    <n v="0"/>
    <n v="127.67999999999999"/>
    <x v="162"/>
    <x v="41"/>
    <x v="6"/>
  </r>
  <r>
    <x v="0"/>
    <x v="6"/>
    <x v="1"/>
    <x v="1"/>
    <s v="-0.12776"/>
    <x v="0"/>
    <x v="1"/>
    <x v="0"/>
    <x v="4071"/>
    <n v="1.14E-2"/>
    <x v="5217"/>
    <n v="1.2799999999999998"/>
    <n v="27.756902399999998"/>
    <n v="0"/>
    <n v="3.2"/>
    <x v="50"/>
    <x v="40"/>
    <x v="22"/>
  </r>
  <r>
    <x v="0"/>
    <x v="7"/>
    <x v="1"/>
    <x v="1"/>
    <s v="-0.12776"/>
    <x v="0"/>
    <x v="1"/>
    <x v="0"/>
    <x v="4072"/>
    <n v="1.49E-2"/>
    <x v="5218"/>
    <n v="0.78"/>
    <n v="22.293320399999999"/>
    <n v="2"/>
    <n v="0"/>
    <x v="149"/>
    <x v="43"/>
    <x v="22"/>
  </r>
  <r>
    <x v="0"/>
    <x v="8"/>
    <x v="1"/>
    <x v="1"/>
    <s v="-0.12776"/>
    <x v="0"/>
    <x v="1"/>
    <x v="0"/>
    <x v="4073"/>
    <n v="9.0000000000000011E-3"/>
    <x v="5219"/>
    <n v="0.80999999999999994"/>
    <n v="15.004277999999999"/>
    <n v="3"/>
    <n v="2.4000000000000004"/>
    <x v="26"/>
    <x v="47"/>
    <x v="7"/>
  </r>
  <r>
    <x v="0"/>
    <x v="9"/>
    <x v="1"/>
    <x v="1"/>
    <s v="-0.12776"/>
    <x v="0"/>
    <x v="1"/>
    <x v="0"/>
    <x v="1022"/>
    <n v="1.21E-2"/>
    <x v="5220"/>
    <n v="0.21"/>
    <n v="4.6195379999999995"/>
    <n v="4"/>
    <n v="117.04"/>
    <x v="133"/>
    <x v="45"/>
    <x v="23"/>
  </r>
  <r>
    <x v="0"/>
    <x v="10"/>
    <x v="1"/>
    <x v="1"/>
    <s v="-0.12776"/>
    <x v="0"/>
    <x v="1"/>
    <x v="0"/>
    <x v="4074"/>
    <n v="1.2900000000000002E-2"/>
    <x v="5221"/>
    <n v="0.53"/>
    <n v="13.608364800000002"/>
    <n v="1"/>
    <n v="41.44"/>
    <x v="123"/>
    <x v="5"/>
    <x v="27"/>
  </r>
  <r>
    <x v="0"/>
    <x v="11"/>
    <x v="1"/>
    <x v="1"/>
    <s v="-0.12776"/>
    <x v="0"/>
    <x v="1"/>
    <x v="0"/>
    <x v="1432"/>
    <n v="8.0000000000000002E-3"/>
    <x v="5222"/>
    <n v="3.0000000000000027E-2"/>
    <n v="0.36216000000000037"/>
    <n v="6"/>
    <n v="19.200000000000003"/>
    <x v="125"/>
    <x v="49"/>
    <x v="27"/>
  </r>
  <r>
    <x v="0"/>
    <x v="12"/>
    <x v="1"/>
    <x v="1"/>
    <s v="-0.12776"/>
    <x v="0"/>
    <x v="1"/>
    <x v="0"/>
    <x v="4075"/>
    <n v="1.3000000000000001E-2"/>
    <x v="5223"/>
    <n v="1.02"/>
    <n v="22.563216000000004"/>
    <n v="3"/>
    <n v="87.36"/>
    <x v="127"/>
    <x v="50"/>
    <x v="23"/>
  </r>
  <r>
    <x v="0"/>
    <x v="13"/>
    <x v="1"/>
    <x v="1"/>
    <s v="-0.12776"/>
    <x v="0"/>
    <x v="1"/>
    <x v="0"/>
    <x v="4076"/>
    <n v="1.1000000000000001E-2"/>
    <x v="5224"/>
    <n v="0.72"/>
    <n v="21.339648000000004"/>
    <n v="4"/>
    <n v="29.6"/>
    <x v="148"/>
    <x v="13"/>
    <x v="22"/>
  </r>
  <r>
    <x v="0"/>
    <x v="14"/>
    <x v="1"/>
    <x v="1"/>
    <s v="-0.12776"/>
    <x v="0"/>
    <x v="1"/>
    <x v="0"/>
    <x v="4077"/>
    <n v="1.21E-2"/>
    <x v="5225"/>
    <n v="1.2799999999999998"/>
    <n v="28.411187199999993"/>
    <n v="2"/>
    <n v="78.399999999999991"/>
    <x v="162"/>
    <x v="4"/>
    <x v="6"/>
  </r>
  <r>
    <x v="0"/>
    <x v="15"/>
    <x v="1"/>
    <x v="1"/>
    <s v="-0.12776"/>
    <x v="0"/>
    <x v="1"/>
    <x v="0"/>
    <x v="4078"/>
    <n v="1.2199999999999999E-2"/>
    <x v="5226"/>
    <n v="0.41000000000000003"/>
    <n v="9.2496984000000015"/>
    <n v="2"/>
    <n v="47.599999999999994"/>
    <x v="26"/>
    <x v="37"/>
    <x v="6"/>
  </r>
  <r>
    <x v="0"/>
    <x v="16"/>
    <x v="1"/>
    <x v="1"/>
    <s v="-0.12776"/>
    <x v="0"/>
    <x v="1"/>
    <x v="0"/>
    <x v="4079"/>
    <n v="1.3000000000000001E-2"/>
    <x v="5227"/>
    <n v="0.85"/>
    <n v="22.900020000000001"/>
    <n v="1"/>
    <n v="89.039999999999992"/>
    <x v="167"/>
    <x v="8"/>
    <x v="24"/>
  </r>
  <r>
    <x v="0"/>
    <x v="17"/>
    <x v="1"/>
    <x v="1"/>
    <s v="-0.12776"/>
    <x v="0"/>
    <x v="1"/>
    <x v="0"/>
    <x v="4080"/>
    <n v="1.3500000000000002E-2"/>
    <x v="5228"/>
    <n v="0.76000000000000012"/>
    <n v="19.243656000000009"/>
    <n v="3"/>
    <n v="84.56"/>
    <x v="158"/>
    <x v="48"/>
    <x v="0"/>
  </r>
  <r>
    <x v="0"/>
    <x v="18"/>
    <x v="1"/>
    <x v="1"/>
    <s v="-0.12776"/>
    <x v="0"/>
    <x v="1"/>
    <x v="0"/>
    <x v="1234"/>
    <n v="1.2899999999999998E-2"/>
    <x v="5229"/>
    <n v="0.45"/>
    <n v="11.517119999999998"/>
    <n v="2"/>
    <n v="48.720000000000006"/>
    <x v="149"/>
    <x v="30"/>
    <x v="27"/>
  </r>
  <r>
    <x v="0"/>
    <x v="19"/>
    <x v="1"/>
    <x v="1"/>
    <s v="-0.12776"/>
    <x v="0"/>
    <x v="1"/>
    <x v="0"/>
    <x v="4081"/>
    <n v="1.0200000000000001E-2"/>
    <x v="5230"/>
    <n v="0.64000000000000012"/>
    <n v="14.443852800000007"/>
    <n v="4"/>
    <n v="48.720000000000006"/>
    <x v="51"/>
    <x v="37"/>
    <x v="20"/>
  </r>
  <r>
    <x v="0"/>
    <x v="20"/>
    <x v="1"/>
    <x v="1"/>
    <s v="-0.12776"/>
    <x v="0"/>
    <x v="1"/>
    <x v="0"/>
    <x v="1884"/>
    <n v="8.199999999999999E-3"/>
    <x v="5231"/>
    <n v="0.29999999999999993"/>
    <n v="4.9421399999999984"/>
    <n v="3"/>
    <n v="175.28"/>
    <x v="160"/>
    <x v="8"/>
    <x v="25"/>
  </r>
  <r>
    <x v="0"/>
    <x v="21"/>
    <x v="1"/>
    <x v="1"/>
    <s v="-0.12776"/>
    <x v="0"/>
    <x v="1"/>
    <x v="0"/>
    <x v="4082"/>
    <n v="1.1299999999999999E-2"/>
    <x v="5232"/>
    <n v="0.17000000000000004"/>
    <n v="3.7793754000000006"/>
    <n v="1"/>
    <n v="26.400000000000002"/>
    <x v="172"/>
    <x v="50"/>
    <x v="24"/>
  </r>
  <r>
    <x v="0"/>
    <x v="22"/>
    <x v="1"/>
    <x v="1"/>
    <s v="-0.12776"/>
    <x v="0"/>
    <x v="1"/>
    <x v="0"/>
    <x v="4083"/>
    <n v="1.0700000000000001E-2"/>
    <x v="5233"/>
    <n v="0.92"/>
    <n v="24.690720800000008"/>
    <n v="3"/>
    <n v="118.16"/>
    <x v="172"/>
    <x v="6"/>
    <x v="27"/>
  </r>
  <r>
    <x v="0"/>
    <x v="23"/>
    <x v="1"/>
    <x v="1"/>
    <s v="-0.12776"/>
    <x v="0"/>
    <x v="1"/>
    <x v="0"/>
    <x v="4084"/>
    <n v="1.0700000000000001E-2"/>
    <x v="5234"/>
    <n v="1.26"/>
    <n v="35.163752400000007"/>
    <n v="2"/>
    <n v="52.64"/>
    <x v="42"/>
    <x v="26"/>
    <x v="24"/>
  </r>
  <r>
    <x v="0"/>
    <x v="24"/>
    <x v="1"/>
    <x v="1"/>
    <s v="-0.12776"/>
    <x v="0"/>
    <x v="1"/>
    <x v="0"/>
    <x v="4085"/>
    <n v="1.3800000000000003E-2"/>
    <x v="5235"/>
    <n v="0.55000000000000004"/>
    <n v="15.840330000000005"/>
    <n v="5"/>
    <n v="66.08"/>
    <x v="13"/>
    <x v="13"/>
    <x v="23"/>
  </r>
  <r>
    <x v="0"/>
    <x v="25"/>
    <x v="1"/>
    <x v="1"/>
    <s v="-0.12776"/>
    <x v="0"/>
    <x v="1"/>
    <x v="0"/>
    <x v="4086"/>
    <n v="1.0199999999999999E-2"/>
    <x v="5236"/>
    <n v="1.1099999999999999"/>
    <n v="31.574793599999996"/>
    <n v="2"/>
    <n v="21.6"/>
    <x v="42"/>
    <x v="48"/>
    <x v="20"/>
  </r>
  <r>
    <x v="0"/>
    <x v="26"/>
    <x v="1"/>
    <x v="1"/>
    <s v="-0.12776"/>
    <x v="0"/>
    <x v="1"/>
    <x v="0"/>
    <x v="211"/>
    <n v="1.1200000000000002E-2"/>
    <x v="4898"/>
    <n v="0.22"/>
    <n v="4.8121920000000005"/>
    <n v="2"/>
    <n v="48.16"/>
    <x v="174"/>
    <x v="35"/>
    <x v="27"/>
  </r>
  <r>
    <x v="0"/>
    <x v="27"/>
    <x v="1"/>
    <x v="1"/>
    <s v="-0.12776"/>
    <x v="0"/>
    <x v="1"/>
    <x v="0"/>
    <x v="4087"/>
    <n v="1.0699999999999999E-2"/>
    <x v="5237"/>
    <n v="0.8"/>
    <n v="19.23432"/>
    <n v="6"/>
    <n v="40.800000000000004"/>
    <x v="162"/>
    <x v="42"/>
    <x v="23"/>
  </r>
  <r>
    <x v="0"/>
    <x v="28"/>
    <x v="1"/>
    <x v="1"/>
    <s v="-0.12776"/>
    <x v="0"/>
    <x v="1"/>
    <x v="0"/>
    <x v="4088"/>
    <n v="1.2500000000000001E-2"/>
    <x v="5238"/>
    <n v="0.42"/>
    <n v="12.208350000000001"/>
    <n v="5"/>
    <n v="2.4000000000000004"/>
    <x v="26"/>
    <x v="8"/>
    <x v="27"/>
  </r>
  <r>
    <x v="0"/>
    <x v="29"/>
    <x v="1"/>
    <x v="1"/>
    <s v="-0.12776"/>
    <x v="0"/>
    <x v="1"/>
    <x v="0"/>
    <x v="4089"/>
    <n v="1.3100000000000001E-2"/>
    <x v="5239"/>
    <n v="0.90000000000000013"/>
    <n v="21.356406000000003"/>
    <n v="3"/>
    <n v="105.84"/>
    <x v="50"/>
    <x v="40"/>
    <x v="25"/>
  </r>
  <r>
    <x v="0"/>
    <x v="30"/>
    <x v="1"/>
    <x v="1"/>
    <s v="-0.12776"/>
    <x v="0"/>
    <x v="1"/>
    <x v="0"/>
    <x v="4090"/>
    <n v="1.14E-2"/>
    <x v="5240"/>
    <n v="0.45"/>
    <n v="11.267532000000001"/>
    <n v="4"/>
    <n v="132.72"/>
    <x v="162"/>
    <x v="44"/>
    <x v="0"/>
  </r>
  <r>
    <x v="0"/>
    <x v="31"/>
    <x v="1"/>
    <x v="1"/>
    <s v="-0.12776"/>
    <x v="0"/>
    <x v="1"/>
    <x v="0"/>
    <x v="4091"/>
    <n v="8.3000000000000001E-3"/>
    <x v="5241"/>
    <n v="1.0299999999999998"/>
    <n v="19.895232799999995"/>
    <n v="6"/>
    <n v="70"/>
    <x v="136"/>
    <x v="30"/>
    <x v="27"/>
  </r>
  <r>
    <x v="0"/>
    <x v="32"/>
    <x v="1"/>
    <x v="1"/>
    <s v="-0.12776"/>
    <x v="0"/>
    <x v="1"/>
    <x v="0"/>
    <x v="195"/>
    <n v="9.7999999999999997E-3"/>
    <x v="5242"/>
    <n v="0.75"/>
    <n v="15.640799999999999"/>
    <n v="4"/>
    <n v="106.39999999999999"/>
    <x v="152"/>
    <x v="47"/>
    <x v="23"/>
  </r>
  <r>
    <x v="0"/>
    <x v="33"/>
    <x v="1"/>
    <x v="1"/>
    <s v="-0.12776"/>
    <x v="0"/>
    <x v="1"/>
    <x v="0"/>
    <x v="4092"/>
    <n v="1.2700000000000001E-2"/>
    <x v="5243"/>
    <n v="0.13"/>
    <n v="4.6379892000000007"/>
    <n v="0"/>
    <n v="224"/>
    <x v="77"/>
    <x v="49"/>
    <x v="3"/>
  </r>
  <r>
    <x v="0"/>
    <x v="34"/>
    <x v="1"/>
    <x v="1"/>
    <s v="-0.12776"/>
    <x v="0"/>
    <x v="1"/>
    <x v="0"/>
    <x v="4093"/>
    <n v="1.3400000000000002E-2"/>
    <x v="5244"/>
    <n v="1.1399999999999999"/>
    <n v="27.215721600000006"/>
    <n v="2"/>
    <n v="154"/>
    <x v="136"/>
    <x v="52"/>
    <x v="24"/>
  </r>
  <r>
    <x v="0"/>
    <x v="35"/>
    <x v="1"/>
    <x v="1"/>
    <s v="-0.12776"/>
    <x v="0"/>
    <x v="1"/>
    <x v="0"/>
    <x v="4094"/>
    <n v="1.4000000000000004E-2"/>
    <x v="5245"/>
    <n v="0.95"/>
    <n v="26.730340000000009"/>
    <n v="2"/>
    <n v="276.08"/>
    <x v="126"/>
    <x v="23"/>
    <x v="23"/>
  </r>
  <r>
    <x v="0"/>
    <x v="36"/>
    <x v="1"/>
    <x v="1"/>
    <s v="-0.12776"/>
    <x v="0"/>
    <x v="1"/>
    <x v="0"/>
    <x v="4095"/>
    <n v="1.2E-2"/>
    <x v="5246"/>
    <n v="0.48000000000000009"/>
    <n v="15.878016000000002"/>
    <n v="2"/>
    <n v="86.8"/>
    <x v="174"/>
    <x v="50"/>
    <x v="22"/>
  </r>
  <r>
    <x v="0"/>
    <x v="37"/>
    <x v="1"/>
    <x v="1"/>
    <s v="-0.12776"/>
    <x v="0"/>
    <x v="1"/>
    <x v="0"/>
    <x v="4096"/>
    <n v="1.3300000000000001E-2"/>
    <x v="5247"/>
    <n v="0.98999999999999988"/>
    <n v="30.197197800000001"/>
    <n v="2"/>
    <n v="29.6"/>
    <x v="141"/>
    <x v="8"/>
    <x v="0"/>
  </r>
  <r>
    <x v="0"/>
    <x v="38"/>
    <x v="1"/>
    <x v="1"/>
    <s v="-0.12776"/>
    <x v="0"/>
    <x v="1"/>
    <x v="0"/>
    <x v="4097"/>
    <n v="1.2200000000000003E-2"/>
    <x v="5248"/>
    <n v="1.08"/>
    <n v="35.372289600000009"/>
    <n v="3"/>
    <n v="45.92"/>
    <x v="146"/>
    <x v="44"/>
    <x v="23"/>
  </r>
  <r>
    <x v="0"/>
    <x v="39"/>
    <x v="1"/>
    <x v="1"/>
    <s v="-0.12776"/>
    <x v="0"/>
    <x v="1"/>
    <x v="0"/>
    <x v="4098"/>
    <n v="1.3299999999999999E-2"/>
    <x v="5249"/>
    <n v="0.14000000000000001"/>
    <n v="5.2746736000000007"/>
    <n v="5"/>
    <n v="49.6"/>
    <x v="142"/>
    <x v="40"/>
    <x v="24"/>
  </r>
  <r>
    <x v="0"/>
    <x v="40"/>
    <x v="1"/>
    <x v="1"/>
    <s v="-0.12776"/>
    <x v="0"/>
    <x v="1"/>
    <x v="0"/>
    <x v="4099"/>
    <n v="1.0500000000000002E-2"/>
    <x v="5250"/>
    <n v="0.19999999999999998"/>
    <n v="5.2458000000000009"/>
    <n v="3"/>
    <n v="81.199999999999989"/>
    <x v="177"/>
    <x v="42"/>
    <x v="0"/>
  </r>
  <r>
    <x v="0"/>
    <x v="41"/>
    <x v="1"/>
    <x v="1"/>
    <s v="-0.12776"/>
    <x v="0"/>
    <x v="1"/>
    <x v="0"/>
    <x v="4100"/>
    <n v="1.2100000000000001E-2"/>
    <x v="5251"/>
    <n v="0.70000000000000007"/>
    <n v="20.553302000000006"/>
    <n v="5"/>
    <n v="170.24"/>
    <x v="174"/>
    <x v="41"/>
    <x v="22"/>
  </r>
  <r>
    <x v="0"/>
    <x v="42"/>
    <x v="1"/>
    <x v="1"/>
    <s v="-0.12776"/>
    <x v="0"/>
    <x v="1"/>
    <x v="0"/>
    <x v="1293"/>
    <n v="1.2199999999999997E-2"/>
    <x v="5252"/>
    <n v="0.99999999999999978"/>
    <n v="18.358559999999994"/>
    <n v="4"/>
    <n v="39.200000000000003"/>
    <x v="138"/>
    <x v="41"/>
    <x v="6"/>
  </r>
  <r>
    <x v="0"/>
    <x v="43"/>
    <x v="1"/>
    <x v="1"/>
    <s v="-0.12776"/>
    <x v="0"/>
    <x v="1"/>
    <x v="0"/>
    <x v="4101"/>
    <n v="1.2600000000000004E-2"/>
    <x v="5253"/>
    <n v="1.0099999999999998"/>
    <n v="19.376607600000003"/>
    <n v="3"/>
    <n v="54.88"/>
    <x v="143"/>
    <x v="36"/>
    <x v="3"/>
  </r>
  <r>
    <x v="0"/>
    <x v="44"/>
    <x v="1"/>
    <x v="1"/>
    <s v="-0.12776"/>
    <x v="0"/>
    <x v="1"/>
    <x v="0"/>
    <x v="4102"/>
    <n v="1.4999999999999999E-2"/>
    <x v="5254"/>
    <n v="1.0299999999999998"/>
    <n v="26.663609999999995"/>
    <n v="2"/>
    <n v="177.52"/>
    <x v="128"/>
    <x v="35"/>
    <x v="6"/>
  </r>
  <r>
    <x v="0"/>
    <x v="45"/>
    <x v="1"/>
    <x v="1"/>
    <s v="-0.12776"/>
    <x v="0"/>
    <x v="1"/>
    <x v="0"/>
    <x v="4103"/>
    <n v="1.3600000000000001E-2"/>
    <x v="5255"/>
    <n v="0.29000000000000004"/>
    <n v="9.8765648000000006"/>
    <n v="3"/>
    <n v="78.399999999999991"/>
    <x v="158"/>
    <x v="35"/>
    <x v="6"/>
  </r>
  <r>
    <x v="0"/>
    <x v="46"/>
    <x v="1"/>
    <x v="1"/>
    <s v="-0.12776"/>
    <x v="0"/>
    <x v="1"/>
    <x v="0"/>
    <x v="4104"/>
    <n v="1.5200000000000002E-2"/>
    <x v="5256"/>
    <n v="1.22"/>
    <n v="48.863440000000004"/>
    <n v="2"/>
    <n v="82.320000000000007"/>
    <x v="42"/>
    <x v="51"/>
    <x v="20"/>
  </r>
  <r>
    <x v="0"/>
    <x v="47"/>
    <x v="1"/>
    <x v="1"/>
    <s v="-0.12776"/>
    <x v="0"/>
    <x v="1"/>
    <x v="0"/>
    <x v="4105"/>
    <n v="1.0400000000000003E-2"/>
    <x v="5257"/>
    <n v="1.3100000000000003"/>
    <n v="36.953737600000018"/>
    <n v="2"/>
    <n v="123.76"/>
    <x v="136"/>
    <x v="13"/>
    <x v="6"/>
  </r>
  <r>
    <x v="0"/>
    <x v="48"/>
    <x v="1"/>
    <x v="1"/>
    <s v="-0.12776"/>
    <x v="0"/>
    <x v="1"/>
    <x v="0"/>
    <x v="4106"/>
    <n v="1.0400000000000001E-2"/>
    <x v="5258"/>
    <n v="1.44"/>
    <n v="41.717145600000002"/>
    <n v="2"/>
    <n v="12.8"/>
    <x v="146"/>
    <x v="44"/>
    <x v="21"/>
  </r>
  <r>
    <x v="0"/>
    <x v="49"/>
    <x v="1"/>
    <x v="1"/>
    <s v="-0.12776"/>
    <x v="0"/>
    <x v="1"/>
    <x v="0"/>
    <x v="4107"/>
    <n v="1.2E-2"/>
    <x v="5259"/>
    <n v="1.26"/>
    <n v="37.128672000000009"/>
    <n v="2"/>
    <n v="26.400000000000002"/>
    <x v="145"/>
    <x v="4"/>
    <x v="20"/>
  </r>
  <r>
    <x v="0"/>
    <x v="50"/>
    <x v="1"/>
    <x v="1"/>
    <s v="-0.12776"/>
    <x v="0"/>
    <x v="1"/>
    <x v="0"/>
    <x v="1905"/>
    <n v="1.0000000000000002E-2"/>
    <x v="5260"/>
    <n v="0.47000000000000003"/>
    <n v="7.4438600000000026"/>
    <n v="4"/>
    <n v="295.12"/>
    <x v="185"/>
    <x v="23"/>
    <x v="6"/>
  </r>
  <r>
    <x v="0"/>
    <x v="51"/>
    <x v="1"/>
    <x v="1"/>
    <s v="-0.12776"/>
    <x v="0"/>
    <x v="1"/>
    <x v="0"/>
    <x v="4108"/>
    <n v="1.1700000000000002E-2"/>
    <x v="5261"/>
    <n v="0.19999999999999996"/>
    <n v="6.5435759999999998"/>
    <n v="2"/>
    <n v="35.200000000000003"/>
    <x v="135"/>
    <x v="8"/>
    <x v="3"/>
  </r>
  <r>
    <x v="0"/>
    <x v="52"/>
    <x v="1"/>
    <x v="1"/>
    <s v="-0.12776"/>
    <x v="0"/>
    <x v="1"/>
    <x v="0"/>
    <x v="4109"/>
    <n v="1.3399999999999999E-2"/>
    <x v="5262"/>
    <n v="0.62999999999999989"/>
    <n v="13.578112799999998"/>
    <n v="5"/>
    <n v="116.47999999999999"/>
    <x v="13"/>
    <x v="36"/>
    <x v="27"/>
  </r>
  <r>
    <x v="0"/>
    <x v="53"/>
    <x v="1"/>
    <x v="1"/>
    <s v="-0.12776"/>
    <x v="0"/>
    <x v="1"/>
    <x v="0"/>
    <x v="4110"/>
    <n v="1.6899999999999998E-2"/>
    <x v="5263"/>
    <n v="0.86"/>
    <n v="30.829520799999997"/>
    <n v="1"/>
    <n v="93.52"/>
    <x v="148"/>
    <x v="8"/>
    <x v="27"/>
  </r>
  <r>
    <x v="0"/>
    <x v="54"/>
    <x v="1"/>
    <x v="1"/>
    <s v="-0.12776"/>
    <x v="0"/>
    <x v="1"/>
    <x v="0"/>
    <x v="4111"/>
    <n v="1.4100000000000001E-2"/>
    <x v="5264"/>
    <n v="1.29"/>
    <n v="47.702471400000007"/>
    <n v="0"/>
    <n v="253.12"/>
    <x v="68"/>
    <x v="51"/>
    <x v="3"/>
  </r>
  <r>
    <x v="0"/>
    <x v="55"/>
    <x v="1"/>
    <x v="1"/>
    <s v="-0.12776"/>
    <x v="0"/>
    <x v="1"/>
    <x v="0"/>
    <x v="4112"/>
    <n v="1.2900000000000002E-2"/>
    <x v="5265"/>
    <n v="1.01"/>
    <n v="31.274811600000003"/>
    <n v="1"/>
    <n v="37.6"/>
    <x v="175"/>
    <x v="50"/>
    <x v="23"/>
  </r>
  <r>
    <x v="0"/>
    <x v="56"/>
    <x v="1"/>
    <x v="1"/>
    <s v="-0.12776"/>
    <x v="0"/>
    <x v="1"/>
    <x v="0"/>
    <x v="4113"/>
    <n v="1.6599999999999997E-2"/>
    <x v="5266"/>
    <n v="0.93000000000000016"/>
    <n v="35.967452399999999"/>
    <n v="3"/>
    <n v="41.44"/>
    <x v="168"/>
    <x v="48"/>
    <x v="23"/>
  </r>
  <r>
    <x v="0"/>
    <x v="57"/>
    <x v="1"/>
    <x v="1"/>
    <s v="-0.12776"/>
    <x v="0"/>
    <x v="1"/>
    <x v="0"/>
    <x v="4114"/>
    <n v="9.5000000000000015E-3"/>
    <x v="5267"/>
    <n v="1.44"/>
    <n v="27.121968000000006"/>
    <n v="4"/>
    <n v="40.32"/>
    <x v="184"/>
    <x v="55"/>
    <x v="23"/>
  </r>
  <r>
    <x v="0"/>
    <x v="58"/>
    <x v="1"/>
    <x v="1"/>
    <s v="-0.12776"/>
    <x v="0"/>
    <x v="1"/>
    <x v="0"/>
    <x v="4115"/>
    <n v="7.5000000000000006E-3"/>
    <x v="5268"/>
    <n v="0.4499999999999999"/>
    <n v="7.0908749999999996"/>
    <n v="4"/>
    <n v="348.88"/>
    <x v="133"/>
    <x v="55"/>
    <x v="22"/>
  </r>
  <r>
    <x v="0"/>
    <x v="59"/>
    <x v="1"/>
    <x v="1"/>
    <s v="-0.12776"/>
    <x v="0"/>
    <x v="1"/>
    <x v="0"/>
    <x v="3089"/>
    <n v="7.9000000000000008E-3"/>
    <x v="5269"/>
    <n v="1.04"/>
    <n v="16.522376000000001"/>
    <n v="2"/>
    <n v="127.12"/>
    <x v="149"/>
    <x v="35"/>
    <x v="0"/>
  </r>
  <r>
    <x v="0"/>
    <x v="60"/>
    <x v="1"/>
    <x v="1"/>
    <s v="-0.12776"/>
    <x v="0"/>
    <x v="1"/>
    <x v="0"/>
    <x v="4095"/>
    <n v="1.4700000000000001E-2"/>
    <x v="5270"/>
    <n v="0.69"/>
    <n v="27.960193800000003"/>
    <n v="1"/>
    <n v="174.72"/>
    <x v="46"/>
    <x v="49"/>
    <x v="3"/>
  </r>
  <r>
    <x v="0"/>
    <x v="61"/>
    <x v="1"/>
    <x v="1"/>
    <s v="-0.12776"/>
    <x v="0"/>
    <x v="1"/>
    <x v="0"/>
    <x v="4116"/>
    <n v="1.29E-2"/>
    <x v="5271"/>
    <n v="0.96000000000000008"/>
    <n v="30.130272000000001"/>
    <n v="2"/>
    <n v="182.56"/>
    <x v="146"/>
    <x v="6"/>
    <x v="25"/>
  </r>
  <r>
    <x v="0"/>
    <x v="62"/>
    <x v="1"/>
    <x v="1"/>
    <s v="-0.12776"/>
    <x v="0"/>
    <x v="1"/>
    <x v="0"/>
    <x v="4117"/>
    <n v="1.2199999999999999E-2"/>
    <x v="5272"/>
    <n v="0.63000000000000012"/>
    <n v="18.245026800000005"/>
    <n v="3"/>
    <n v="248.64000000000001"/>
    <x v="68"/>
    <x v="56"/>
    <x v="23"/>
  </r>
  <r>
    <x v="0"/>
    <x v="63"/>
    <x v="1"/>
    <x v="1"/>
    <s v="-0.12776"/>
    <x v="0"/>
    <x v="1"/>
    <x v="0"/>
    <x v="4005"/>
    <n v="1.2500000000000001E-2"/>
    <x v="5273"/>
    <n v="1.23"/>
    <n v="40.144125000000003"/>
    <n v="2"/>
    <n v="205.52"/>
    <x v="185"/>
    <x v="55"/>
    <x v="21"/>
  </r>
  <r>
    <x v="0"/>
    <x v="64"/>
    <x v="1"/>
    <x v="1"/>
    <s v="-0.12776"/>
    <x v="0"/>
    <x v="1"/>
    <x v="0"/>
    <x v="4118"/>
    <n v="1.7399999999999999E-2"/>
    <x v="5274"/>
    <n v="0.79"/>
    <n v="38.840697599999999"/>
    <n v="4"/>
    <n v="73.36"/>
    <x v="180"/>
    <x v="13"/>
    <x v="6"/>
  </r>
  <r>
    <x v="0"/>
    <x v="65"/>
    <x v="1"/>
    <x v="1"/>
    <s v="-0.12776"/>
    <x v="0"/>
    <x v="1"/>
    <x v="0"/>
    <x v="4119"/>
    <n v="1.4700000000000001E-2"/>
    <x v="5275"/>
    <n v="0.82000000000000006"/>
    <n v="21.979263600000003"/>
    <n v="5"/>
    <n v="52.08"/>
    <x v="176"/>
    <x v="41"/>
    <x v="21"/>
  </r>
  <r>
    <x v="0"/>
    <x v="66"/>
    <x v="1"/>
    <x v="1"/>
    <s v="-0.12776"/>
    <x v="0"/>
    <x v="1"/>
    <x v="0"/>
    <x v="4120"/>
    <n v="1.5399999999999999E-2"/>
    <x v="5276"/>
    <n v="0.24000000000000002"/>
    <n v="6.4746528000000003"/>
    <n v="3"/>
    <n v="60.48"/>
    <x v="185"/>
    <x v="50"/>
    <x v="24"/>
  </r>
  <r>
    <x v="0"/>
    <x v="67"/>
    <x v="1"/>
    <x v="1"/>
    <s v="-0.12776"/>
    <x v="0"/>
    <x v="1"/>
    <x v="0"/>
    <x v="2076"/>
    <n v="1.77E-2"/>
    <x v="5277"/>
    <n v="1.3900000000000001"/>
    <n v="52.158360000000009"/>
    <n v="0"/>
    <n v="88.48"/>
    <x v="149"/>
    <x v="43"/>
    <x v="0"/>
  </r>
  <r>
    <x v="0"/>
    <x v="68"/>
    <x v="1"/>
    <x v="1"/>
    <s v="-0.12776"/>
    <x v="0"/>
    <x v="1"/>
    <x v="0"/>
    <x v="4121"/>
    <n v="1.0799999999999999E-2"/>
    <x v="5278"/>
    <n v="0.49"/>
    <n v="7.6352975999999986"/>
    <n v="1"/>
    <n v="108.08"/>
    <x v="157"/>
    <x v="47"/>
    <x v="3"/>
  </r>
  <r>
    <x v="0"/>
    <x v="69"/>
    <x v="1"/>
    <x v="1"/>
    <s v="-0.12776"/>
    <x v="0"/>
    <x v="1"/>
    <x v="0"/>
    <x v="4122"/>
    <n v="1.0800000000000001E-2"/>
    <x v="5279"/>
    <n v="1.35"/>
    <n v="28.031508000000006"/>
    <n v="4"/>
    <n v="50.959999999999994"/>
    <x v="51"/>
    <x v="26"/>
    <x v="24"/>
  </r>
  <r>
    <x v="0"/>
    <x v="70"/>
    <x v="1"/>
    <x v="1"/>
    <s v="-0.12776"/>
    <x v="0"/>
    <x v="1"/>
    <x v="0"/>
    <x v="4123"/>
    <n v="1.12E-2"/>
    <x v="5280"/>
    <n v="0.7"/>
    <n v="16.514175999999999"/>
    <n v="3"/>
    <n v="38.400000000000006"/>
    <x v="68"/>
    <x v="46"/>
    <x v="24"/>
  </r>
  <r>
    <x v="0"/>
    <x v="71"/>
    <x v="1"/>
    <x v="1"/>
    <s v="-0.12776"/>
    <x v="0"/>
    <x v="1"/>
    <x v="0"/>
    <x v="4124"/>
    <n v="1.5900000000000001E-2"/>
    <x v="5281"/>
    <n v="1.0200000000000002"/>
    <n v="30.548224800000011"/>
    <n v="3"/>
    <n v="36.96"/>
    <x v="160"/>
    <x v="58"/>
    <x v="25"/>
  </r>
  <r>
    <x v="0"/>
    <x v="72"/>
    <x v="1"/>
    <x v="1"/>
    <s v="-0.12776"/>
    <x v="0"/>
    <x v="1"/>
    <x v="0"/>
    <x v="4125"/>
    <n v="1.3499999999999998E-2"/>
    <x v="5282"/>
    <n v="0.69"/>
    <n v="19.520513999999999"/>
    <n v="1"/>
    <n v="253.12"/>
    <x v="135"/>
    <x v="54"/>
    <x v="23"/>
  </r>
  <r>
    <x v="0"/>
    <x v="73"/>
    <x v="1"/>
    <x v="1"/>
    <s v="-0.12776"/>
    <x v="0"/>
    <x v="1"/>
    <x v="0"/>
    <x v="4126"/>
    <n v="1.1300000000000001E-2"/>
    <x v="5283"/>
    <n v="1.0999999999999999"/>
    <n v="28.497018000000004"/>
    <n v="0"/>
    <n v="148.39999999999998"/>
    <x v="135"/>
    <x v="30"/>
    <x v="22"/>
  </r>
  <r>
    <x v="0"/>
    <x v="74"/>
    <x v="1"/>
    <x v="1"/>
    <s v="-0.12776"/>
    <x v="0"/>
    <x v="1"/>
    <x v="0"/>
    <x v="4127"/>
    <n v="1.1100000000000002E-2"/>
    <x v="5284"/>
    <n v="1.1799999999999997"/>
    <n v="27.710128800000003"/>
    <n v="2"/>
    <n v="150.07999999999998"/>
    <x v="50"/>
    <x v="41"/>
    <x v="23"/>
  </r>
  <r>
    <x v="0"/>
    <x v="75"/>
    <x v="1"/>
    <x v="1"/>
    <s v="-0.12776"/>
    <x v="0"/>
    <x v="1"/>
    <x v="0"/>
    <x v="4128"/>
    <n v="1.6E-2"/>
    <x v="5285"/>
    <n v="0.30000000000000004"/>
    <n v="12.156480000000004"/>
    <n v="2"/>
    <n v="44.8"/>
    <x v="88"/>
    <x v="51"/>
    <x v="27"/>
  </r>
  <r>
    <x v="0"/>
    <x v="76"/>
    <x v="1"/>
    <x v="1"/>
    <s v="-0.12776"/>
    <x v="0"/>
    <x v="1"/>
    <x v="0"/>
    <x v="4129"/>
    <n v="1.2500000000000002E-2"/>
    <x v="5286"/>
    <n v="1.2100000000000002"/>
    <n v="40.414000000000016"/>
    <n v="4"/>
    <n v="38.400000000000006"/>
    <x v="172"/>
    <x v="49"/>
    <x v="6"/>
  </r>
  <r>
    <x v="0"/>
    <x v="77"/>
    <x v="1"/>
    <x v="1"/>
    <s v="-0.12776"/>
    <x v="0"/>
    <x v="1"/>
    <x v="0"/>
    <x v="4130"/>
    <n v="9.9000000000000025E-3"/>
    <x v="5287"/>
    <n v="1.1300000000000001"/>
    <n v="29.25400500000001"/>
    <n v="5"/>
    <n v="38.08"/>
    <x v="45"/>
    <x v="35"/>
    <x v="23"/>
  </r>
  <r>
    <x v="0"/>
    <x v="78"/>
    <x v="1"/>
    <x v="1"/>
    <s v="-0.12776"/>
    <x v="0"/>
    <x v="1"/>
    <x v="0"/>
    <x v="4131"/>
    <n v="1.4400000000000001E-2"/>
    <x v="5288"/>
    <n v="0.73"/>
    <n v="27.787420800000003"/>
    <n v="1"/>
    <n v="35.839999999999996"/>
    <x v="157"/>
    <x v="26"/>
    <x v="0"/>
  </r>
  <r>
    <x v="0"/>
    <x v="79"/>
    <x v="1"/>
    <x v="1"/>
    <s v="-0.12776"/>
    <x v="0"/>
    <x v="1"/>
    <x v="0"/>
    <x v="588"/>
    <n v="1.4700000000000001E-2"/>
    <x v="5289"/>
    <n v="0.79"/>
    <n v="20.004553800000004"/>
    <n v="0"/>
    <n v="44.800000000000004"/>
    <x v="164"/>
    <x v="43"/>
    <x v="25"/>
  </r>
  <r>
    <x v="0"/>
    <x v="80"/>
    <x v="1"/>
    <x v="1"/>
    <s v="-0.12776"/>
    <x v="0"/>
    <x v="1"/>
    <x v="0"/>
    <x v="459"/>
    <n v="1.3100000000000001E-2"/>
    <x v="5290"/>
    <n v="1.3599999999999999"/>
    <n v="43.756095999999999"/>
    <n v="3"/>
    <n v="138.32"/>
    <x v="135"/>
    <x v="42"/>
    <x v="21"/>
  </r>
  <r>
    <x v="0"/>
    <x v="81"/>
    <x v="1"/>
    <x v="1"/>
    <s v="-0.12776"/>
    <x v="0"/>
    <x v="1"/>
    <x v="0"/>
    <x v="4132"/>
    <n v="1.1500000000000002E-2"/>
    <x v="5291"/>
    <n v="0.59999999999999987"/>
    <n v="17.553599999999999"/>
    <n v="3"/>
    <n v="48.720000000000006"/>
    <x v="160"/>
    <x v="30"/>
    <x v="26"/>
  </r>
  <r>
    <x v="0"/>
    <x v="82"/>
    <x v="1"/>
    <x v="1"/>
    <s v="-0.12776"/>
    <x v="0"/>
    <x v="1"/>
    <x v="0"/>
    <x v="4133"/>
    <n v="1.5499999999999998E-2"/>
    <x v="5292"/>
    <n v="1.0900000000000001"/>
    <n v="43.301884999999999"/>
    <n v="2"/>
    <n v="125.99999999999999"/>
    <x v="26"/>
    <x v="53"/>
    <x v="21"/>
  </r>
  <r>
    <x v="0"/>
    <x v="83"/>
    <x v="1"/>
    <x v="1"/>
    <s v="-0.12776"/>
    <x v="0"/>
    <x v="1"/>
    <x v="0"/>
    <x v="4134"/>
    <n v="1.2300000000000002E-2"/>
    <x v="5293"/>
    <n v="1.19"/>
    <n v="30.977746800000002"/>
    <n v="4"/>
    <n v="40.32"/>
    <x v="155"/>
    <x v="50"/>
    <x v="24"/>
  </r>
  <r>
    <x v="0"/>
    <x v="84"/>
    <x v="1"/>
    <x v="1"/>
    <s v="-0.12776"/>
    <x v="0"/>
    <x v="1"/>
    <x v="0"/>
    <x v="594"/>
    <n v="1.1600000000000001E-2"/>
    <x v="5294"/>
    <n v="0.8"/>
    <n v="14.964928000000004"/>
    <n v="2"/>
    <n v="9.6000000000000014"/>
    <x v="165"/>
    <x v="43"/>
    <x v="6"/>
  </r>
  <r>
    <x v="0"/>
    <x v="85"/>
    <x v="1"/>
    <x v="1"/>
    <s v="-0.12776"/>
    <x v="0"/>
    <x v="1"/>
    <x v="0"/>
    <x v="4135"/>
    <n v="8.5000000000000006E-3"/>
    <x v="5295"/>
    <n v="0.56999999999999995"/>
    <n v="13.543713"/>
    <n v="1"/>
    <n v="15.200000000000001"/>
    <x v="150"/>
    <x v="36"/>
    <x v="27"/>
  </r>
  <r>
    <x v="0"/>
    <x v="86"/>
    <x v="1"/>
    <x v="1"/>
    <s v="-0.12776"/>
    <x v="0"/>
    <x v="1"/>
    <x v="0"/>
    <x v="4136"/>
    <n v="1.2000000000000002E-2"/>
    <x v="5296"/>
    <n v="1.44"/>
    <n v="38.565504000000011"/>
    <n v="4"/>
    <n v="16"/>
    <x v="125"/>
    <x v="26"/>
    <x v="27"/>
  </r>
  <r>
    <x v="0"/>
    <x v="87"/>
    <x v="1"/>
    <x v="1"/>
    <s v="-0.12776"/>
    <x v="0"/>
    <x v="1"/>
    <x v="0"/>
    <x v="4137"/>
    <n v="9.9000000000000008E-3"/>
    <x v="5297"/>
    <n v="0.59000000000000008"/>
    <n v="10.271982600000003"/>
    <n v="4"/>
    <n v="26.400000000000002"/>
    <x v="97"/>
    <x v="55"/>
    <x v="3"/>
  </r>
  <r>
    <x v="0"/>
    <x v="88"/>
    <x v="1"/>
    <x v="1"/>
    <s v="-0.12776"/>
    <x v="0"/>
    <x v="1"/>
    <x v="0"/>
    <x v="492"/>
    <n v="1.6899999999999998E-2"/>
    <x v="5298"/>
    <n v="0.43"/>
    <n v="19.533695999999999"/>
    <n v="5"/>
    <n v="0"/>
    <x v="167"/>
    <x v="49"/>
    <x v="23"/>
  </r>
  <r>
    <x v="0"/>
    <x v="89"/>
    <x v="1"/>
    <x v="1"/>
    <s v="-0.12776"/>
    <x v="0"/>
    <x v="1"/>
    <x v="0"/>
    <x v="4138"/>
    <n v="1.0600000000000002E-2"/>
    <x v="5299"/>
    <n v="0.85000000000000009"/>
    <n v="15.787322000000003"/>
    <n v="3"/>
    <n v="96.88"/>
    <x v="97"/>
    <x v="12"/>
    <x v="25"/>
  </r>
  <r>
    <x v="0"/>
    <x v="90"/>
    <x v="1"/>
    <x v="1"/>
    <s v="-0.12776"/>
    <x v="0"/>
    <x v="1"/>
    <x v="0"/>
    <x v="4139"/>
    <n v="1.4800000000000001E-2"/>
    <x v="5300"/>
    <n v="0.49"/>
    <n v="12.464737600000001"/>
    <n v="4"/>
    <n v="44.24"/>
    <x v="151"/>
    <x v="47"/>
    <x v="0"/>
  </r>
  <r>
    <x v="0"/>
    <x v="91"/>
    <x v="1"/>
    <x v="1"/>
    <s v="-0.12776"/>
    <x v="0"/>
    <x v="1"/>
    <x v="0"/>
    <x v="4140"/>
    <n v="1.0900000000000002E-2"/>
    <x v="5301"/>
    <n v="0.41000000000000003"/>
    <n v="9.5976244000000044"/>
    <n v="5"/>
    <n v="117.6"/>
    <x v="157"/>
    <x v="47"/>
    <x v="21"/>
  </r>
  <r>
    <x v="1"/>
    <x v="92"/>
    <x v="1"/>
    <x v="1"/>
    <s v="-0.12776"/>
    <x v="0"/>
    <x v="1"/>
    <x v="0"/>
    <x v="4141"/>
    <n v="1.1600000000000003E-2"/>
    <x v="5302"/>
    <n v="1.1099999999999999"/>
    <n v="26.464042800000005"/>
    <n v="2"/>
    <n v="52.64"/>
    <x v="135"/>
    <x v="37"/>
    <x v="23"/>
  </r>
  <r>
    <x v="1"/>
    <x v="93"/>
    <x v="1"/>
    <x v="1"/>
    <s v="-0.12776"/>
    <x v="0"/>
    <x v="1"/>
    <x v="0"/>
    <x v="4142"/>
    <n v="9.6000000000000009E-3"/>
    <x v="5303"/>
    <n v="0.36000000000000004"/>
    <n v="5.4860544000000004"/>
    <n v="5"/>
    <n v="199.35999999999999"/>
    <x v="167"/>
    <x v="50"/>
    <x v="22"/>
  </r>
  <r>
    <x v="1"/>
    <x v="94"/>
    <x v="1"/>
    <x v="1"/>
    <s v="-0.12776"/>
    <x v="0"/>
    <x v="1"/>
    <x v="0"/>
    <x v="4143"/>
    <n v="1.14E-2"/>
    <x v="5304"/>
    <n v="0.32999999999999996"/>
    <n v="5.2351991999999994"/>
    <n v="3"/>
    <n v="23.200000000000003"/>
    <x v="156"/>
    <x v="51"/>
    <x v="6"/>
  </r>
  <r>
    <x v="1"/>
    <x v="95"/>
    <x v="1"/>
    <x v="1"/>
    <s v="-0.12776"/>
    <x v="0"/>
    <x v="1"/>
    <x v="0"/>
    <x v="4144"/>
    <n v="1.12E-2"/>
    <x v="5305"/>
    <n v="0.6"/>
    <n v="10.036992"/>
    <n v="3"/>
    <n v="94.64"/>
    <x v="148"/>
    <x v="26"/>
    <x v="27"/>
  </r>
  <r>
    <x v="1"/>
    <x v="96"/>
    <x v="1"/>
    <x v="1"/>
    <s v="-0.12776"/>
    <x v="0"/>
    <x v="1"/>
    <x v="0"/>
    <x v="1675"/>
    <n v="1.4100000000000001E-2"/>
    <x v="5306"/>
    <n v="0.31"/>
    <n v="5.9664150000000005"/>
    <n v="6"/>
    <n v="63.839999999999996"/>
    <x v="182"/>
    <x v="36"/>
    <x v="7"/>
  </r>
  <r>
    <x v="1"/>
    <x v="97"/>
    <x v="1"/>
    <x v="1"/>
    <s v="-0.12776"/>
    <x v="0"/>
    <x v="1"/>
    <x v="0"/>
    <x v="4145"/>
    <n v="1.18E-2"/>
    <x v="5307"/>
    <n v="1.05"/>
    <n v="30.265052999999998"/>
    <n v="3"/>
    <n v="384.16"/>
    <x v="58"/>
    <x v="51"/>
    <x v="6"/>
  </r>
  <r>
    <x v="1"/>
    <x v="98"/>
    <x v="1"/>
    <x v="1"/>
    <s v="-0.12776"/>
    <x v="0"/>
    <x v="1"/>
    <x v="0"/>
    <x v="4146"/>
    <n v="1.1600000000000001E-2"/>
    <x v="5308"/>
    <n v="0.84"/>
    <n v="16.171142400000001"/>
    <n v="2"/>
    <n v="90.16"/>
    <x v="148"/>
    <x v="49"/>
    <x v="6"/>
  </r>
  <r>
    <x v="1"/>
    <x v="99"/>
    <x v="1"/>
    <x v="1"/>
    <s v="-0.12776"/>
    <x v="0"/>
    <x v="1"/>
    <x v="0"/>
    <x v="4147"/>
    <n v="1.0600000000000002E-2"/>
    <x v="5309"/>
    <n v="1.3199999999999998"/>
    <n v="33.989366400000002"/>
    <n v="4"/>
    <n v="3.2"/>
    <x v="148"/>
    <x v="48"/>
    <x v="22"/>
  </r>
  <r>
    <x v="1"/>
    <x v="100"/>
    <x v="1"/>
    <x v="1"/>
    <s v="-0.12776"/>
    <x v="0"/>
    <x v="1"/>
    <x v="0"/>
    <x v="4148"/>
    <n v="1.1900000000000001E-2"/>
    <x v="5310"/>
    <n v="0.48000000000000004"/>
    <n v="9.7812288000000009"/>
    <n v="4"/>
    <n v="53.199999999999996"/>
    <x v="165"/>
    <x v="43"/>
    <x v="6"/>
  </r>
  <r>
    <x v="1"/>
    <x v="101"/>
    <x v="1"/>
    <x v="1"/>
    <s v="-0.12776"/>
    <x v="0"/>
    <x v="1"/>
    <x v="0"/>
    <x v="4149"/>
    <n v="1.2600000000000002E-2"/>
    <x v="5311"/>
    <n v="1.34"/>
    <n v="35.638747200000012"/>
    <n v="4"/>
    <n v="82.320000000000007"/>
    <x v="167"/>
    <x v="46"/>
    <x v="22"/>
  </r>
  <r>
    <x v="1"/>
    <x v="102"/>
    <x v="1"/>
    <x v="1"/>
    <s v="-0.12776"/>
    <x v="0"/>
    <x v="1"/>
    <x v="0"/>
    <x v="4150"/>
    <n v="1.3600000000000001E-2"/>
    <x v="5312"/>
    <n v="0.52"/>
    <n v="15.0117344"/>
    <n v="2"/>
    <n v="108.64"/>
    <x v="46"/>
    <x v="44"/>
    <x v="28"/>
  </r>
  <r>
    <x v="1"/>
    <x v="103"/>
    <x v="1"/>
    <x v="1"/>
    <s v="-0.12776"/>
    <x v="0"/>
    <x v="1"/>
    <x v="0"/>
    <x v="4151"/>
    <n v="1.1599999999999999E-2"/>
    <x v="5313"/>
    <n v="0.29000000000000004"/>
    <n v="5.5381532"/>
    <n v="4"/>
    <n v="48.720000000000006"/>
    <x v="152"/>
    <x v="8"/>
    <x v="7"/>
  </r>
  <r>
    <x v="1"/>
    <x v="104"/>
    <x v="1"/>
    <x v="1"/>
    <s v="-0.12776"/>
    <x v="0"/>
    <x v="1"/>
    <x v="0"/>
    <x v="4152"/>
    <n v="1.03E-2"/>
    <x v="5314"/>
    <n v="0.78"/>
    <n v="13.7646522"/>
    <n v="2"/>
    <n v="44"/>
    <x v="164"/>
    <x v="50"/>
    <x v="22"/>
  </r>
  <r>
    <x v="1"/>
    <x v="105"/>
    <x v="1"/>
    <x v="1"/>
    <s v="-0.12776"/>
    <x v="0"/>
    <x v="1"/>
    <x v="0"/>
    <x v="4153"/>
    <n v="1.1200000000000002E-2"/>
    <x v="5315"/>
    <n v="0.16999999999999998"/>
    <n v="3.1012352000000001"/>
    <n v="5"/>
    <n v="64.960000000000008"/>
    <x v="177"/>
    <x v="30"/>
    <x v="27"/>
  </r>
  <r>
    <x v="1"/>
    <x v="106"/>
    <x v="1"/>
    <x v="1"/>
    <s v="-0.12776"/>
    <x v="0"/>
    <x v="1"/>
    <x v="0"/>
    <x v="4154"/>
    <n v="1.3599999999999999E-2"/>
    <x v="5316"/>
    <n v="0.22999999999999998"/>
    <n v="5.2584807999999992"/>
    <n v="5"/>
    <n v="48.800000000000004"/>
    <x v="162"/>
    <x v="46"/>
    <x v="25"/>
  </r>
  <r>
    <x v="1"/>
    <x v="107"/>
    <x v="1"/>
    <x v="1"/>
    <s v="-0.12776"/>
    <x v="0"/>
    <x v="1"/>
    <x v="0"/>
    <x v="4155"/>
    <n v="8.0000000000000002E-3"/>
    <x v="5317"/>
    <n v="0.15"/>
    <n v="2.6473200000000001"/>
    <n v="5"/>
    <n v="75.039999999999992"/>
    <x v="187"/>
    <x v="46"/>
    <x v="27"/>
  </r>
  <r>
    <x v="1"/>
    <x v="108"/>
    <x v="1"/>
    <x v="1"/>
    <s v="-0.12776"/>
    <x v="0"/>
    <x v="1"/>
    <x v="0"/>
    <x v="4156"/>
    <n v="1.1100000000000002E-2"/>
    <x v="5318"/>
    <n v="0.44000000000000006"/>
    <n v="10.247608800000002"/>
    <n v="6"/>
    <n v="146.72"/>
    <x v="148"/>
    <x v="35"/>
    <x v="13"/>
  </r>
  <r>
    <x v="1"/>
    <x v="109"/>
    <x v="1"/>
    <x v="1"/>
    <s v="-0.12776"/>
    <x v="0"/>
    <x v="1"/>
    <x v="0"/>
    <x v="4157"/>
    <n v="8.199999999999999E-3"/>
    <x v="5319"/>
    <n v="0.35"/>
    <n v="6.3576239999999977"/>
    <n v="2"/>
    <n v="24.8"/>
    <x v="184"/>
    <x v="58"/>
    <x v="23"/>
  </r>
  <r>
    <x v="1"/>
    <x v="110"/>
    <x v="1"/>
    <x v="1"/>
    <s v="-0.12776"/>
    <x v="0"/>
    <x v="1"/>
    <x v="0"/>
    <x v="4158"/>
    <n v="1.0700000000000001E-2"/>
    <x v="5320"/>
    <n v="1.43"/>
    <n v="23.196316000000003"/>
    <n v="5"/>
    <n v="267.68"/>
    <x v="135"/>
    <x v="56"/>
    <x v="22"/>
  </r>
  <r>
    <x v="1"/>
    <x v="111"/>
    <x v="1"/>
    <x v="1"/>
    <s v="-0.12776"/>
    <x v="0"/>
    <x v="1"/>
    <x v="0"/>
    <x v="2708"/>
    <n v="1.3200000000000002E-2"/>
    <x v="5321"/>
    <n v="0.21000000000000002"/>
    <n v="5.1975000000000016"/>
    <n v="6"/>
    <n v="35.200000000000003"/>
    <x v="149"/>
    <x v="46"/>
    <x v="3"/>
  </r>
  <r>
    <x v="1"/>
    <x v="112"/>
    <x v="1"/>
    <x v="1"/>
    <s v="-0.12776"/>
    <x v="0"/>
    <x v="1"/>
    <x v="0"/>
    <x v="4159"/>
    <n v="1.0500000000000001E-2"/>
    <x v="5322"/>
    <n v="1.05"/>
    <n v="22.642042499999999"/>
    <n v="5"/>
    <n v="126.56"/>
    <x v="164"/>
    <x v="43"/>
    <x v="27"/>
  </r>
  <r>
    <x v="1"/>
    <x v="113"/>
    <x v="1"/>
    <x v="1"/>
    <s v="-0.12776"/>
    <x v="0"/>
    <x v="1"/>
    <x v="0"/>
    <x v="4160"/>
    <n v="1.0800000000000001E-2"/>
    <x v="5323"/>
    <n v="0.98000000000000009"/>
    <n v="17.6414112"/>
    <n v="4"/>
    <n v="241.35999999999999"/>
    <x v="76"/>
    <x v="35"/>
    <x v="21"/>
  </r>
  <r>
    <x v="1"/>
    <x v="114"/>
    <x v="1"/>
    <x v="1"/>
    <s v="-0.12776"/>
    <x v="0"/>
    <x v="1"/>
    <x v="0"/>
    <x v="4161"/>
    <n v="1.1800000000000001E-2"/>
    <x v="5324"/>
    <n v="1.2100000000000002"/>
    <n v="19.153937000000006"/>
    <n v="7"/>
    <n v="130.47999999999999"/>
    <x v="68"/>
    <x v="48"/>
    <x v="7"/>
  </r>
  <r>
    <x v="1"/>
    <x v="115"/>
    <x v="1"/>
    <x v="1"/>
    <s v="-0.12776"/>
    <x v="0"/>
    <x v="1"/>
    <x v="0"/>
    <x v="4162"/>
    <n v="1.21E-2"/>
    <x v="5325"/>
    <n v="1.2"/>
    <n v="27.676571999999997"/>
    <n v="1"/>
    <n v="72.239999999999995"/>
    <x v="148"/>
    <x v="52"/>
    <x v="7"/>
  </r>
  <r>
    <x v="1"/>
    <x v="116"/>
    <x v="1"/>
    <x v="1"/>
    <s v="-0.12776"/>
    <x v="0"/>
    <x v="1"/>
    <x v="0"/>
    <x v="4163"/>
    <n v="1.23E-2"/>
    <x v="5326"/>
    <n v="1.21"/>
    <n v="25.472254499999998"/>
    <n v="5"/>
    <n v="2.4000000000000004"/>
    <x v="181"/>
    <x v="42"/>
    <x v="7"/>
  </r>
  <r>
    <x v="1"/>
    <x v="117"/>
    <x v="1"/>
    <x v="1"/>
    <s v="-0.12776"/>
    <x v="0"/>
    <x v="1"/>
    <x v="0"/>
    <x v="1223"/>
    <n v="1.0400000000000001E-2"/>
    <x v="5327"/>
    <n v="0.33"/>
    <n v="7.0287360000000012"/>
    <n v="7"/>
    <n v="96.32"/>
    <x v="181"/>
    <x v="44"/>
    <x v="22"/>
  </r>
  <r>
    <x v="1"/>
    <x v="118"/>
    <x v="1"/>
    <x v="1"/>
    <s v="-0.12776"/>
    <x v="0"/>
    <x v="1"/>
    <x v="0"/>
    <x v="4164"/>
    <n v="1.0200000000000001E-2"/>
    <x v="5328"/>
    <n v="1.08"/>
    <n v="24.847689600000002"/>
    <n v="5"/>
    <n v="43.12"/>
    <x v="138"/>
    <x v="6"/>
    <x v="28"/>
  </r>
  <r>
    <x v="1"/>
    <x v="119"/>
    <x v="1"/>
    <x v="1"/>
    <s v="-0.12776"/>
    <x v="0"/>
    <x v="1"/>
    <x v="0"/>
    <x v="4165"/>
    <n v="9.1999999999999998E-3"/>
    <x v="5329"/>
    <n v="0.16999999999999998"/>
    <n v="2.1196891999999998"/>
    <n v="2"/>
    <n v="190.96"/>
    <x v="170"/>
    <x v="30"/>
    <x v="0"/>
  </r>
  <r>
    <x v="1"/>
    <x v="120"/>
    <x v="1"/>
    <x v="1"/>
    <s v="-0.12776"/>
    <x v="0"/>
    <x v="1"/>
    <x v="0"/>
    <x v="4166"/>
    <n v="1.1099999999999999E-2"/>
    <x v="5330"/>
    <n v="0.76"/>
    <n v="15.975253199999997"/>
    <n v="3"/>
    <n v="62.160000000000004"/>
    <x v="188"/>
    <x v="35"/>
    <x v="6"/>
  </r>
  <r>
    <x v="1"/>
    <x v="121"/>
    <x v="1"/>
    <x v="1"/>
    <s v="-0.12776"/>
    <x v="0"/>
    <x v="1"/>
    <x v="0"/>
    <x v="4167"/>
    <n v="1.3100000000000002E-2"/>
    <x v="5331"/>
    <n v="0.62"/>
    <n v="18.820298400000002"/>
    <n v="7"/>
    <n v="40.880000000000003"/>
    <x v="145"/>
    <x v="41"/>
    <x v="27"/>
  </r>
  <r>
    <x v="1"/>
    <x v="122"/>
    <x v="1"/>
    <x v="1"/>
    <s v="-0.12776"/>
    <x v="0"/>
    <x v="1"/>
    <x v="0"/>
    <x v="4168"/>
    <n v="9.1000000000000004E-3"/>
    <x v="5332"/>
    <n v="0.43000000000000005"/>
    <n v="7.0962255000000019"/>
    <n v="6"/>
    <n v="50.4"/>
    <x v="138"/>
    <x v="53"/>
    <x v="28"/>
  </r>
  <r>
    <x v="1"/>
    <x v="123"/>
    <x v="1"/>
    <x v="1"/>
    <s v="-0.12776"/>
    <x v="0"/>
    <x v="1"/>
    <x v="0"/>
    <x v="4169"/>
    <n v="9.4000000000000004E-3"/>
    <x v="5333"/>
    <n v="0.61"/>
    <n v="13.8843076"/>
    <n v="6"/>
    <n v="45.6"/>
    <x v="136"/>
    <x v="13"/>
    <x v="21"/>
  </r>
  <r>
    <x v="1"/>
    <x v="124"/>
    <x v="1"/>
    <x v="1"/>
    <s v="-0.12776"/>
    <x v="0"/>
    <x v="1"/>
    <x v="0"/>
    <x v="4170"/>
    <n v="1.34E-2"/>
    <x v="5334"/>
    <n v="1.3199999999999998"/>
    <n v="26.294980799999998"/>
    <n v="5"/>
    <n v="49.6"/>
    <x v="156"/>
    <x v="51"/>
    <x v="26"/>
  </r>
  <r>
    <x v="1"/>
    <x v="125"/>
    <x v="1"/>
    <x v="1"/>
    <s v="-0.12776"/>
    <x v="0"/>
    <x v="1"/>
    <x v="0"/>
    <x v="4171"/>
    <n v="0.01"/>
    <x v="5335"/>
    <n v="1.3699999999999999"/>
    <n v="26.634169999999997"/>
    <n v="4"/>
    <n v="87.92"/>
    <x v="182"/>
    <x v="23"/>
    <x v="27"/>
  </r>
  <r>
    <x v="1"/>
    <x v="126"/>
    <x v="1"/>
    <x v="1"/>
    <s v="-0.12776"/>
    <x v="0"/>
    <x v="1"/>
    <x v="0"/>
    <x v="4172"/>
    <n v="1.38E-2"/>
    <x v="5336"/>
    <n v="0.43"/>
    <n v="8.1562830000000002"/>
    <n v="5"/>
    <n v="8.8000000000000007"/>
    <x v="153"/>
    <x v="47"/>
    <x v="7"/>
  </r>
  <r>
    <x v="1"/>
    <x v="127"/>
    <x v="1"/>
    <x v="1"/>
    <s v="-0.12776"/>
    <x v="0"/>
    <x v="1"/>
    <x v="0"/>
    <x v="4173"/>
    <n v="9.6000000000000009E-3"/>
    <x v="5337"/>
    <n v="0.42999999999999994"/>
    <n v="7.4052191999999994"/>
    <n v="1"/>
    <n v="53.199999999999996"/>
    <x v="136"/>
    <x v="50"/>
    <x v="26"/>
  </r>
  <r>
    <x v="1"/>
    <x v="128"/>
    <x v="1"/>
    <x v="1"/>
    <s v="-0.12776"/>
    <x v="0"/>
    <x v="1"/>
    <x v="0"/>
    <x v="4174"/>
    <n v="1.03E-2"/>
    <x v="5338"/>
    <n v="0.44"/>
    <n v="8.4150175999999988"/>
    <n v="3"/>
    <n v="64.399999999999991"/>
    <x v="148"/>
    <x v="18"/>
    <x v="28"/>
  </r>
  <r>
    <x v="1"/>
    <x v="129"/>
    <x v="1"/>
    <x v="1"/>
    <s v="-0.12776"/>
    <x v="0"/>
    <x v="1"/>
    <x v="0"/>
    <x v="4175"/>
    <n v="1.03E-2"/>
    <x v="5339"/>
    <n v="0.12000000000000002"/>
    <n v="2.3600184000000004"/>
    <n v="7"/>
    <n v="87.36"/>
    <x v="171"/>
    <x v="52"/>
    <x v="25"/>
  </r>
  <r>
    <x v="1"/>
    <x v="130"/>
    <x v="1"/>
    <x v="1"/>
    <s v="-0.12776"/>
    <x v="0"/>
    <x v="1"/>
    <x v="0"/>
    <x v="4176"/>
    <n v="1.2300000000000002E-2"/>
    <x v="5340"/>
    <n v="1.08"/>
    <n v="22.143099600000003"/>
    <n v="5"/>
    <n v="215.04000000000002"/>
    <x v="126"/>
    <x v="23"/>
    <x v="22"/>
  </r>
  <r>
    <x v="1"/>
    <x v="131"/>
    <x v="1"/>
    <x v="1"/>
    <s v="-0.12776"/>
    <x v="0"/>
    <x v="1"/>
    <x v="0"/>
    <x v="4177"/>
    <n v="9.6000000000000009E-3"/>
    <x v="5341"/>
    <n v="1.19"/>
    <n v="18.533155199999999"/>
    <n v="1"/>
    <n v="52.08"/>
    <x v="151"/>
    <x v="26"/>
    <x v="27"/>
  </r>
  <r>
    <x v="1"/>
    <x v="132"/>
    <x v="1"/>
    <x v="1"/>
    <s v="-0.12776"/>
    <x v="0"/>
    <x v="1"/>
    <x v="0"/>
    <x v="4178"/>
    <n v="1.1500000000000003E-2"/>
    <x v="5342"/>
    <n v="0.25"/>
    <n v="6.6996125000000024"/>
    <n v="7"/>
    <n v="187.6"/>
    <x v="176"/>
    <x v="6"/>
    <x v="26"/>
  </r>
  <r>
    <x v="1"/>
    <x v="133"/>
    <x v="1"/>
    <x v="1"/>
    <s v="-0.12776"/>
    <x v="0"/>
    <x v="1"/>
    <x v="0"/>
    <x v="4179"/>
    <n v="1.0100000000000001E-2"/>
    <x v="5343"/>
    <n v="0.48000000000000004"/>
    <n v="6.7028448000000012"/>
    <n v="1"/>
    <n v="20.8"/>
    <x v="171"/>
    <x v="54"/>
    <x v="21"/>
  </r>
  <r>
    <x v="1"/>
    <x v="134"/>
    <x v="1"/>
    <x v="1"/>
    <s v="-0.12776"/>
    <x v="0"/>
    <x v="1"/>
    <x v="0"/>
    <x v="4180"/>
    <n v="1.0100000000000001E-2"/>
    <x v="5344"/>
    <n v="0.79"/>
    <n v="16.739144100000001"/>
    <n v="5"/>
    <n v="96.32"/>
    <x v="148"/>
    <x v="42"/>
    <x v="3"/>
  </r>
  <r>
    <x v="1"/>
    <x v="135"/>
    <x v="1"/>
    <x v="1"/>
    <s v="-0.12776"/>
    <x v="0"/>
    <x v="1"/>
    <x v="0"/>
    <x v="4181"/>
    <n v="9.1999999999999998E-3"/>
    <x v="5345"/>
    <n v="1.19"/>
    <n v="19.5016724"/>
    <n v="6"/>
    <n v="132.72"/>
    <x v="42"/>
    <x v="54"/>
    <x v="7"/>
  </r>
  <r>
    <x v="1"/>
    <x v="136"/>
    <x v="1"/>
    <x v="1"/>
    <s v="-0.12776"/>
    <x v="0"/>
    <x v="1"/>
    <x v="0"/>
    <x v="4182"/>
    <n v="8.6999999999999994E-3"/>
    <x v="5346"/>
    <n v="0.54"/>
    <n v="6.6528377999999995"/>
    <n v="1"/>
    <n v="155.12"/>
    <x v="145"/>
    <x v="58"/>
    <x v="23"/>
  </r>
  <r>
    <x v="1"/>
    <x v="137"/>
    <x v="1"/>
    <x v="1"/>
    <s v="-0.12776"/>
    <x v="0"/>
    <x v="1"/>
    <x v="0"/>
    <x v="4183"/>
    <n v="1.3300000000000001E-2"/>
    <x v="5347"/>
    <n v="0.21000000000000002"/>
    <n v="6.7517982000000014"/>
    <n v="6"/>
    <n v="132.16"/>
    <x v="149"/>
    <x v="7"/>
    <x v="23"/>
  </r>
  <r>
    <x v="1"/>
    <x v="138"/>
    <x v="1"/>
    <x v="1"/>
    <s v="-0.12776"/>
    <x v="0"/>
    <x v="1"/>
    <x v="0"/>
    <x v="2107"/>
    <n v="1.38E-2"/>
    <x v="5348"/>
    <n v="0.8600000000000001"/>
    <n v="22.371180000000003"/>
    <n v="6"/>
    <n v="36.800000000000004"/>
    <x v="151"/>
    <x v="18"/>
    <x v="22"/>
  </r>
  <r>
    <x v="1"/>
    <x v="139"/>
    <x v="1"/>
    <x v="1"/>
    <s v="-0.12776"/>
    <x v="0"/>
    <x v="1"/>
    <x v="0"/>
    <x v="4184"/>
    <n v="1.03E-2"/>
    <x v="5349"/>
    <n v="0.75"/>
    <n v="15.811529999999999"/>
    <n v="7"/>
    <n v="42.400000000000006"/>
    <x v="135"/>
    <x v="40"/>
    <x v="29"/>
  </r>
  <r>
    <x v="1"/>
    <x v="140"/>
    <x v="1"/>
    <x v="1"/>
    <s v="-0.12776"/>
    <x v="0"/>
    <x v="1"/>
    <x v="0"/>
    <x v="4185"/>
    <n v="9.5000000000000015E-3"/>
    <x v="5350"/>
    <n v="0.2"/>
    <n v="3.6219700000000006"/>
    <n v="5"/>
    <n v="118.72000000000001"/>
    <x v="128"/>
    <x v="45"/>
    <x v="22"/>
  </r>
  <r>
    <x v="1"/>
    <x v="141"/>
    <x v="1"/>
    <x v="1"/>
    <s v="-0.12776"/>
    <x v="0"/>
    <x v="1"/>
    <x v="0"/>
    <x v="4186"/>
    <n v="1.3399999999999999E-2"/>
    <x v="5351"/>
    <n v="0.15000000000000002"/>
    <n v="4.105626"/>
    <n v="7"/>
    <n v="123.19999999999999"/>
    <x v="42"/>
    <x v="42"/>
    <x v="23"/>
  </r>
  <r>
    <x v="1"/>
    <x v="142"/>
    <x v="1"/>
    <x v="1"/>
    <s v="-0.12776"/>
    <x v="0"/>
    <x v="1"/>
    <x v="0"/>
    <x v="4187"/>
    <n v="8.9000000000000017E-3"/>
    <x v="5352"/>
    <n v="0.13"/>
    <n v="2.3355202000000008"/>
    <n v="6"/>
    <n v="0"/>
    <x v="160"/>
    <x v="40"/>
    <x v="21"/>
  </r>
  <r>
    <x v="1"/>
    <x v="143"/>
    <x v="1"/>
    <x v="1"/>
    <s v="-0.12776"/>
    <x v="0"/>
    <x v="1"/>
    <x v="0"/>
    <x v="4188"/>
    <n v="9.6000000000000009E-3"/>
    <x v="5353"/>
    <n v="0.58000000000000007"/>
    <n v="11.7284352"/>
    <n v="1"/>
    <n v="147.84"/>
    <x v="146"/>
    <x v="41"/>
    <x v="29"/>
  </r>
  <r>
    <x v="1"/>
    <x v="144"/>
    <x v="1"/>
    <x v="1"/>
    <s v="-0.12776"/>
    <x v="0"/>
    <x v="1"/>
    <x v="0"/>
    <x v="4189"/>
    <n v="1.1300000000000001E-2"/>
    <x v="5354"/>
    <n v="0.21"/>
    <n v="4.6876242000000001"/>
    <n v="3"/>
    <n v="0"/>
    <x v="142"/>
    <x v="40"/>
    <x v="6"/>
  </r>
  <r>
    <x v="1"/>
    <x v="145"/>
    <x v="1"/>
    <x v="1"/>
    <s v="-0.12776"/>
    <x v="0"/>
    <x v="1"/>
    <x v="0"/>
    <x v="4190"/>
    <n v="1.3899999999999999E-2"/>
    <x v="5355"/>
    <n v="0.77999999999999992"/>
    <n v="18.075782399999994"/>
    <n v="3"/>
    <n v="38.08"/>
    <x v="46"/>
    <x v="8"/>
    <x v="25"/>
  </r>
  <r>
    <x v="1"/>
    <x v="146"/>
    <x v="1"/>
    <x v="1"/>
    <s v="-0.12776"/>
    <x v="0"/>
    <x v="1"/>
    <x v="0"/>
    <x v="4191"/>
    <n v="9.2999999999999992E-3"/>
    <x v="5356"/>
    <n v="0.64999999999999991"/>
    <n v="11.546554499999997"/>
    <n v="3"/>
    <n v="160.16"/>
    <x v="172"/>
    <x v="44"/>
    <x v="26"/>
  </r>
  <r>
    <x v="1"/>
    <x v="147"/>
    <x v="1"/>
    <x v="1"/>
    <s v="-0.12776"/>
    <x v="0"/>
    <x v="1"/>
    <x v="0"/>
    <x v="726"/>
    <n v="1.4100000000000001E-2"/>
    <x v="5357"/>
    <n v="0.39"/>
    <n v="8.7984000000000009"/>
    <n v="7"/>
    <n v="144.47999999999999"/>
    <x v="161"/>
    <x v="41"/>
    <x v="7"/>
  </r>
  <r>
    <x v="1"/>
    <x v="148"/>
    <x v="1"/>
    <x v="1"/>
    <s v="-0.12776"/>
    <x v="0"/>
    <x v="1"/>
    <x v="0"/>
    <x v="4192"/>
    <n v="1.09E-2"/>
    <x v="5358"/>
    <n v="0.56000000000000005"/>
    <n v="11.7630184"/>
    <n v="2"/>
    <n v="68.88"/>
    <x v="172"/>
    <x v="18"/>
    <x v="26"/>
  </r>
  <r>
    <x v="1"/>
    <x v="149"/>
    <x v="1"/>
    <x v="1"/>
    <s v="-0.12776"/>
    <x v="0"/>
    <x v="1"/>
    <x v="0"/>
    <x v="4193"/>
    <n v="1.1600000000000003E-2"/>
    <x v="5359"/>
    <n v="0.12999999999999998"/>
    <n v="2.3867115999999999"/>
    <n v="2"/>
    <n v="52.64"/>
    <x v="139"/>
    <x v="52"/>
    <x v="3"/>
  </r>
  <r>
    <x v="1"/>
    <x v="150"/>
    <x v="1"/>
    <x v="1"/>
    <s v="-0.12776"/>
    <x v="0"/>
    <x v="1"/>
    <x v="0"/>
    <x v="4194"/>
    <n v="1.4800000000000001E-2"/>
    <x v="5360"/>
    <n v="0.96000000000000008"/>
    <n v="26.922739200000002"/>
    <n v="2"/>
    <n v="102.48"/>
    <x v="139"/>
    <x v="30"/>
    <x v="21"/>
  </r>
  <r>
    <x v="1"/>
    <x v="151"/>
    <x v="1"/>
    <x v="1"/>
    <s v="-0.12776"/>
    <x v="0"/>
    <x v="1"/>
    <x v="0"/>
    <x v="4195"/>
    <n v="1.2000000000000002E-2"/>
    <x v="5361"/>
    <n v="0.52"/>
    <n v="15.104544000000002"/>
    <n v="4"/>
    <n v="22.400000000000002"/>
    <x v="126"/>
    <x v="23"/>
    <x v="6"/>
  </r>
  <r>
    <x v="1"/>
    <x v="152"/>
    <x v="1"/>
    <x v="1"/>
    <s v="-0.12776"/>
    <x v="0"/>
    <x v="1"/>
    <x v="0"/>
    <x v="4196"/>
    <n v="1.0400000000000003E-2"/>
    <x v="5362"/>
    <n v="0.78"/>
    <n v="18.030542400000005"/>
    <n v="4"/>
    <n v="35.200000000000003"/>
    <x v="130"/>
    <x v="46"/>
    <x v="22"/>
  </r>
  <r>
    <x v="1"/>
    <x v="153"/>
    <x v="1"/>
    <x v="1"/>
    <s v="-0.12776"/>
    <x v="0"/>
    <x v="1"/>
    <x v="0"/>
    <x v="4197"/>
    <n v="1.34E-2"/>
    <x v="5363"/>
    <n v="0.8"/>
    <n v="21.442143999999999"/>
    <n v="4"/>
    <n v="40.880000000000003"/>
    <x v="135"/>
    <x v="5"/>
    <x v="3"/>
  </r>
  <r>
    <x v="1"/>
    <x v="154"/>
    <x v="1"/>
    <x v="1"/>
    <s v="-0.12776"/>
    <x v="0"/>
    <x v="1"/>
    <x v="0"/>
    <x v="4198"/>
    <n v="1.2400000000000001E-2"/>
    <x v="5364"/>
    <n v="0.25"/>
    <n v="5.4200400000000002"/>
    <n v="4"/>
    <n v="39.200000000000003"/>
    <x v="13"/>
    <x v="45"/>
    <x v="29"/>
  </r>
  <r>
    <x v="1"/>
    <x v="155"/>
    <x v="1"/>
    <x v="1"/>
    <s v="-0.12776"/>
    <x v="0"/>
    <x v="1"/>
    <x v="0"/>
    <x v="4199"/>
    <n v="1.0200000000000001E-2"/>
    <x v="5365"/>
    <n v="1.0399999999999998"/>
    <n v="22.601404799999997"/>
    <n v="5"/>
    <n v="52.64"/>
    <x v="2"/>
    <x v="8"/>
    <x v="24"/>
  </r>
  <r>
    <x v="1"/>
    <x v="156"/>
    <x v="1"/>
    <x v="1"/>
    <s v="-0.12776"/>
    <x v="0"/>
    <x v="1"/>
    <x v="0"/>
    <x v="4200"/>
    <n v="1.0500000000000001E-2"/>
    <x v="5366"/>
    <n v="0.21999999999999997"/>
    <n v="3.1496849999999998"/>
    <n v="4"/>
    <n v="6.4"/>
    <x v="130"/>
    <x v="12"/>
    <x v="7"/>
  </r>
  <r>
    <x v="1"/>
    <x v="157"/>
    <x v="1"/>
    <x v="1"/>
    <s v="-0.12776"/>
    <x v="0"/>
    <x v="1"/>
    <x v="0"/>
    <x v="3975"/>
    <n v="1.12E-2"/>
    <x v="5367"/>
    <n v="0.91999999999999982"/>
    <n v="12.752230399999997"/>
    <n v="6"/>
    <n v="52.64"/>
    <x v="189"/>
    <x v="13"/>
    <x v="23"/>
  </r>
  <r>
    <x v="1"/>
    <x v="158"/>
    <x v="1"/>
    <x v="1"/>
    <s v="-0.12776"/>
    <x v="0"/>
    <x v="1"/>
    <x v="0"/>
    <x v="4201"/>
    <n v="1.1800000000000001E-2"/>
    <x v="5368"/>
    <n v="0.31"/>
    <n v="6.4190584000000008"/>
    <n v="6"/>
    <n v="100.24000000000001"/>
    <x v="129"/>
    <x v="26"/>
    <x v="21"/>
  </r>
  <r>
    <x v="1"/>
    <x v="159"/>
    <x v="1"/>
    <x v="1"/>
    <s v="-0.12776"/>
    <x v="0"/>
    <x v="1"/>
    <x v="0"/>
    <x v="4202"/>
    <n v="1.1500000000000003E-2"/>
    <x v="5369"/>
    <n v="0.44000000000000006"/>
    <n v="11.796884000000002"/>
    <n v="7"/>
    <n v="49.28"/>
    <x v="158"/>
    <x v="42"/>
    <x v="6"/>
  </r>
  <r>
    <x v="1"/>
    <x v="160"/>
    <x v="1"/>
    <x v="1"/>
    <s v="-0.12776"/>
    <x v="0"/>
    <x v="1"/>
    <x v="0"/>
    <x v="4203"/>
    <n v="8.9000000000000017E-3"/>
    <x v="5370"/>
    <n v="1.0600000000000003"/>
    <n v="16.889690200000008"/>
    <n v="4"/>
    <n v="14.4"/>
    <x v="165"/>
    <x v="13"/>
    <x v="27"/>
  </r>
  <r>
    <x v="1"/>
    <x v="161"/>
    <x v="1"/>
    <x v="1"/>
    <s v="-0.12776"/>
    <x v="0"/>
    <x v="1"/>
    <x v="0"/>
    <x v="4204"/>
    <n v="1.14E-2"/>
    <x v="5371"/>
    <n v="0.82999999999999985"/>
    <n v="14.540255399999994"/>
    <n v="2"/>
    <n v="37.6"/>
    <x v="126"/>
    <x v="42"/>
    <x v="23"/>
  </r>
  <r>
    <x v="1"/>
    <x v="162"/>
    <x v="1"/>
    <x v="1"/>
    <s v="-0.12776"/>
    <x v="0"/>
    <x v="1"/>
    <x v="0"/>
    <x v="4205"/>
    <n v="1.0900000000000003E-2"/>
    <x v="5372"/>
    <n v="0.33999999999999997"/>
    <n v="7.3237972000000013"/>
    <n v="6"/>
    <n v="75.039999999999992"/>
    <x v="123"/>
    <x v="13"/>
    <x v="30"/>
  </r>
  <r>
    <x v="1"/>
    <x v="163"/>
    <x v="1"/>
    <x v="1"/>
    <s v="-0.12776"/>
    <x v="0"/>
    <x v="1"/>
    <x v="0"/>
    <x v="4206"/>
    <n v="1.14E-2"/>
    <x v="5373"/>
    <n v="0.74"/>
    <n v="15.130809600000001"/>
    <n v="4"/>
    <n v="40"/>
    <x v="135"/>
    <x v="40"/>
    <x v="22"/>
  </r>
  <r>
    <x v="1"/>
    <x v="164"/>
    <x v="1"/>
    <x v="1"/>
    <s v="-0.12776"/>
    <x v="0"/>
    <x v="1"/>
    <x v="0"/>
    <x v="4207"/>
    <n v="1.1199999999999998E-2"/>
    <x v="5374"/>
    <n v="0.53"/>
    <n v="11.083699199999998"/>
    <n v="5"/>
    <n v="91.28"/>
    <x v="139"/>
    <x v="6"/>
    <x v="25"/>
  </r>
  <r>
    <x v="1"/>
    <x v="165"/>
    <x v="1"/>
    <x v="1"/>
    <s v="-0.12776"/>
    <x v="0"/>
    <x v="1"/>
    <x v="0"/>
    <x v="4208"/>
    <n v="9.0000000000000011E-3"/>
    <x v="5375"/>
    <n v="0.21999999999999997"/>
    <n v="3.6463679999999998"/>
    <n v="6"/>
    <n v="70"/>
    <x v="147"/>
    <x v="40"/>
    <x v="25"/>
  </r>
  <r>
    <x v="1"/>
    <x v="166"/>
    <x v="1"/>
    <x v="1"/>
    <s v="-0.12776"/>
    <x v="0"/>
    <x v="1"/>
    <x v="0"/>
    <x v="4209"/>
    <n v="9.2999999999999992E-3"/>
    <x v="5376"/>
    <n v="1.19"/>
    <n v="18.656748599999997"/>
    <n v="6"/>
    <n v="45.6"/>
    <x v="148"/>
    <x v="52"/>
    <x v="31"/>
  </r>
  <r>
    <x v="1"/>
    <x v="167"/>
    <x v="1"/>
    <x v="1"/>
    <s v="-0.12776"/>
    <x v="0"/>
    <x v="1"/>
    <x v="0"/>
    <x v="4210"/>
    <n v="1.2800000000000002E-2"/>
    <x v="5377"/>
    <n v="0.53999999999999992"/>
    <n v="10.533888000000001"/>
    <n v="6"/>
    <n v="137.19999999999999"/>
    <x v="128"/>
    <x v="7"/>
    <x v="22"/>
  </r>
  <r>
    <x v="1"/>
    <x v="168"/>
    <x v="1"/>
    <x v="1"/>
    <s v="-0.12776"/>
    <x v="0"/>
    <x v="1"/>
    <x v="0"/>
    <x v="4211"/>
    <n v="8.0999999999999996E-3"/>
    <x v="5378"/>
    <n v="0.42999999999999994"/>
    <n v="5.4313901999999983"/>
    <n v="5"/>
    <n v="4.8000000000000007"/>
    <x v="162"/>
    <x v="44"/>
    <x v="28"/>
  </r>
  <r>
    <x v="1"/>
    <x v="169"/>
    <x v="1"/>
    <x v="1"/>
    <s v="-0.12776"/>
    <x v="0"/>
    <x v="1"/>
    <x v="0"/>
    <x v="4212"/>
    <n v="1.34E-2"/>
    <x v="5379"/>
    <n v="0.28999999999999998"/>
    <n v="7.1020535999999996"/>
    <n v="6"/>
    <n v="56"/>
    <x v="167"/>
    <x v="45"/>
    <x v="27"/>
  </r>
  <r>
    <x v="1"/>
    <x v="170"/>
    <x v="1"/>
    <x v="1"/>
    <s v="-0.12776"/>
    <x v="0"/>
    <x v="1"/>
    <x v="0"/>
    <x v="4213"/>
    <n v="1.0200000000000001E-2"/>
    <x v="5380"/>
    <n v="1.1499999999999999"/>
    <n v="16.181535"/>
    <n v="2"/>
    <n v="79.52"/>
    <x v="26"/>
    <x v="6"/>
    <x v="22"/>
  </r>
  <r>
    <x v="1"/>
    <x v="171"/>
    <x v="1"/>
    <x v="1"/>
    <s v="-0.12776"/>
    <x v="0"/>
    <x v="1"/>
    <x v="0"/>
    <x v="4214"/>
    <n v="1.1000000000000003E-2"/>
    <x v="5381"/>
    <n v="0.63"/>
    <n v="12.885642000000001"/>
    <n v="6"/>
    <n v="108.64"/>
    <x v="145"/>
    <x v="12"/>
    <x v="21"/>
  </r>
  <r>
    <x v="1"/>
    <x v="172"/>
    <x v="1"/>
    <x v="1"/>
    <s v="-0.12776"/>
    <x v="0"/>
    <x v="1"/>
    <x v="0"/>
    <x v="4215"/>
    <n v="1.0500000000000001E-2"/>
    <x v="5382"/>
    <n v="0.2"/>
    <n v="3.2293800000000008"/>
    <n v="4"/>
    <n v="20"/>
    <x v="136"/>
    <x v="41"/>
    <x v="6"/>
  </r>
  <r>
    <x v="1"/>
    <x v="173"/>
    <x v="1"/>
    <x v="1"/>
    <s v="-0.12776"/>
    <x v="0"/>
    <x v="1"/>
    <x v="0"/>
    <x v="4216"/>
    <n v="1.0900000000000003E-2"/>
    <x v="5383"/>
    <n v="0.24"/>
    <n v="3.9883536000000008"/>
    <n v="4"/>
    <n v="53.760000000000005"/>
    <x v="126"/>
    <x v="41"/>
    <x v="27"/>
  </r>
  <r>
    <x v="1"/>
    <x v="174"/>
    <x v="1"/>
    <x v="1"/>
    <s v="-0.12776"/>
    <x v="0"/>
    <x v="1"/>
    <x v="0"/>
    <x v="4217"/>
    <n v="8.9000000000000017E-3"/>
    <x v="5384"/>
    <n v="1.02"/>
    <n v="18.466467600000001"/>
    <n v="3"/>
    <n v="0"/>
    <x v="124"/>
    <x v="18"/>
    <x v="6"/>
  </r>
  <r>
    <x v="1"/>
    <x v="175"/>
    <x v="1"/>
    <x v="1"/>
    <s v="-0.12776"/>
    <x v="0"/>
    <x v="1"/>
    <x v="0"/>
    <x v="4218"/>
    <n v="1.4800000000000001E-2"/>
    <x v="5385"/>
    <n v="0.47000000000000003"/>
    <n v="15.206511600000002"/>
    <n v="6"/>
    <n v="36.96"/>
    <x v="124"/>
    <x v="48"/>
    <x v="21"/>
  </r>
  <r>
    <x v="1"/>
    <x v="176"/>
    <x v="1"/>
    <x v="1"/>
    <s v="-0.12776"/>
    <x v="0"/>
    <x v="1"/>
    <x v="0"/>
    <x v="4219"/>
    <n v="1.4100000000000001E-2"/>
    <x v="5386"/>
    <n v="1.1100000000000001"/>
    <n v="37.23216390000001"/>
    <n v="4"/>
    <n v="0"/>
    <x v="163"/>
    <x v="5"/>
    <x v="3"/>
  </r>
  <r>
    <x v="1"/>
    <x v="177"/>
    <x v="1"/>
    <x v="1"/>
    <s v="-0.12776"/>
    <x v="0"/>
    <x v="1"/>
    <x v="0"/>
    <x v="4220"/>
    <n v="1.37E-2"/>
    <x v="5387"/>
    <n v="0.6"/>
    <n v="11.283594000000001"/>
    <n v="3"/>
    <n v="0"/>
    <x v="141"/>
    <x v="7"/>
    <x v="29"/>
  </r>
  <r>
    <x v="1"/>
    <x v="178"/>
    <x v="1"/>
    <x v="1"/>
    <s v="-0.12776"/>
    <x v="0"/>
    <x v="1"/>
    <x v="0"/>
    <x v="4221"/>
    <n v="1.1599999999999999E-2"/>
    <x v="5388"/>
    <n v="0.30999999999999994"/>
    <n v="6.2466115999999987"/>
    <n v="4"/>
    <n v="41.44"/>
    <x v="149"/>
    <x v="42"/>
    <x v="23"/>
  </r>
  <r>
    <x v="1"/>
    <x v="179"/>
    <x v="1"/>
    <x v="1"/>
    <s v="-0.12776"/>
    <x v="0"/>
    <x v="1"/>
    <x v="0"/>
    <x v="4222"/>
    <n v="1.14E-2"/>
    <x v="5389"/>
    <n v="1.1200000000000001"/>
    <n v="17.240630400000004"/>
    <n v="4"/>
    <n v="0"/>
    <x v="77"/>
    <x v="26"/>
    <x v="26"/>
  </r>
  <r>
    <x v="1"/>
    <x v="180"/>
    <x v="1"/>
    <x v="1"/>
    <s v="-0.12776"/>
    <x v="0"/>
    <x v="1"/>
    <x v="0"/>
    <x v="4223"/>
    <n v="8.4000000000000012E-3"/>
    <x v="5390"/>
    <n v="0.40000000000000008"/>
    <n v="7.682304000000002"/>
    <n v="5"/>
    <n v="0"/>
    <x v="45"/>
    <x v="45"/>
    <x v="0"/>
  </r>
  <r>
    <x v="1"/>
    <x v="181"/>
    <x v="1"/>
    <x v="1"/>
    <s v="-0.12776"/>
    <x v="0"/>
    <x v="1"/>
    <x v="0"/>
    <x v="4224"/>
    <n v="9.7000000000000003E-3"/>
    <x v="5391"/>
    <n v="1.1099999999999999"/>
    <n v="25.415503499999996"/>
    <n v="5"/>
    <n v="0.8"/>
    <x v="141"/>
    <x v="6"/>
    <x v="23"/>
  </r>
  <r>
    <x v="1"/>
    <x v="182"/>
    <x v="1"/>
    <x v="1"/>
    <s v="-0.12776"/>
    <x v="0"/>
    <x v="1"/>
    <x v="0"/>
    <x v="4225"/>
    <n v="1.3000000000000003E-2"/>
    <x v="5392"/>
    <n v="0.70000000000000007"/>
    <n v="15.953210000000006"/>
    <n v="5"/>
    <n v="35.28"/>
    <x v="133"/>
    <x v="52"/>
    <x v="25"/>
  </r>
  <r>
    <x v="1"/>
    <x v="183"/>
    <x v="1"/>
    <x v="1"/>
    <s v="-0.12776"/>
    <x v="0"/>
    <x v="1"/>
    <x v="0"/>
    <x v="4226"/>
    <n v="1.2400000000000001E-2"/>
    <x v="5393"/>
    <n v="6.0000000000000026E-2"/>
    <n v="1.7245920000000008"/>
    <n v="3"/>
    <n v="0"/>
    <x v="174"/>
    <x v="46"/>
    <x v="25"/>
  </r>
  <r>
    <x v="2"/>
    <x v="184"/>
    <x v="1"/>
    <x v="1"/>
    <s v="-0.12776"/>
    <x v="0"/>
    <x v="1"/>
    <x v="0"/>
    <x v="4227"/>
    <n v="1.1099999999999999E-2"/>
    <x v="5394"/>
    <n v="0.31000000000000005"/>
    <n v="12.270605999999999"/>
    <n v="6"/>
    <n v="42.400000000000006"/>
    <x v="152"/>
    <x v="12"/>
    <x v="13"/>
  </r>
  <r>
    <x v="2"/>
    <x v="185"/>
    <x v="1"/>
    <x v="1"/>
    <s v="-0.12776"/>
    <x v="0"/>
    <x v="1"/>
    <x v="0"/>
    <x v="4228"/>
    <n v="1.4700000000000001E-2"/>
    <x v="5395"/>
    <n v="0.88"/>
    <n v="42.727608000000004"/>
    <n v="2"/>
    <n v="35.839999999999996"/>
    <x v="173"/>
    <x v="44"/>
    <x v="3"/>
  </r>
  <r>
    <x v="2"/>
    <x v="186"/>
    <x v="1"/>
    <x v="1"/>
    <s v="-0.12776"/>
    <x v="0"/>
    <x v="1"/>
    <x v="0"/>
    <x v="4229"/>
    <n v="1.38E-2"/>
    <x v="5396"/>
    <n v="0.64999999999999991"/>
    <n v="25.259519999999995"/>
    <n v="2"/>
    <n v="49.6"/>
    <x v="58"/>
    <x v="5"/>
    <x v="7"/>
  </r>
  <r>
    <x v="2"/>
    <x v="187"/>
    <x v="1"/>
    <x v="1"/>
    <s v="-0.12776"/>
    <x v="0"/>
    <x v="1"/>
    <x v="0"/>
    <x v="1253"/>
    <n v="1.3999999999999999E-2"/>
    <x v="5397"/>
    <n v="0.42000000000000004"/>
    <n v="14.97048"/>
    <n v="4"/>
    <n v="48.800000000000004"/>
    <x v="146"/>
    <x v="8"/>
    <x v="27"/>
  </r>
  <r>
    <x v="2"/>
    <x v="188"/>
    <x v="1"/>
    <x v="1"/>
    <s v="-0.12776"/>
    <x v="0"/>
    <x v="1"/>
    <x v="0"/>
    <x v="4230"/>
    <n v="1.5200000000000002E-2"/>
    <x v="5398"/>
    <n v="0.34"/>
    <n v="13.819232000000003"/>
    <n v="5"/>
    <n v="47.2"/>
    <x v="154"/>
    <x v="48"/>
    <x v="27"/>
  </r>
  <r>
    <x v="2"/>
    <x v="189"/>
    <x v="1"/>
    <x v="1"/>
    <s v="-0.12776"/>
    <x v="0"/>
    <x v="1"/>
    <x v="0"/>
    <x v="4231"/>
    <n v="1.1599999999999999E-2"/>
    <x v="5399"/>
    <n v="0.41"/>
    <n v="11.989875999999999"/>
    <n v="0"/>
    <n v="102.48"/>
    <x v="139"/>
    <x v="50"/>
    <x v="29"/>
  </r>
  <r>
    <x v="2"/>
    <x v="190"/>
    <x v="1"/>
    <x v="1"/>
    <s v="-0.12776"/>
    <x v="0"/>
    <x v="1"/>
    <x v="0"/>
    <x v="4232"/>
    <n v="1.2699999999999999E-2"/>
    <x v="5400"/>
    <n v="0.52"/>
    <n v="15.506191999999999"/>
    <n v="1"/>
    <n v="34.4"/>
    <x v="176"/>
    <x v="40"/>
    <x v="21"/>
  </r>
  <r>
    <x v="2"/>
    <x v="191"/>
    <x v="1"/>
    <x v="1"/>
    <s v="-0.12776"/>
    <x v="0"/>
    <x v="1"/>
    <x v="0"/>
    <x v="4233"/>
    <n v="1.1200000000000002E-2"/>
    <x v="5401"/>
    <n v="1.0400000000000003"/>
    <n v="31.647616000000014"/>
    <n v="3"/>
    <n v="44.24"/>
    <x v="155"/>
    <x v="52"/>
    <x v="27"/>
  </r>
  <r>
    <x v="2"/>
    <x v="192"/>
    <x v="1"/>
    <x v="1"/>
    <s v="-0.12776"/>
    <x v="0"/>
    <x v="1"/>
    <x v="0"/>
    <x v="4234"/>
    <n v="1.2700000000000003E-2"/>
    <x v="5402"/>
    <n v="1"/>
    <n v="37.566600000000008"/>
    <n v="1"/>
    <n v="18.400000000000002"/>
    <x v="160"/>
    <x v="37"/>
    <x v="0"/>
  </r>
  <r>
    <x v="2"/>
    <x v="193"/>
    <x v="1"/>
    <x v="1"/>
    <s v="-0.12776"/>
    <x v="0"/>
    <x v="1"/>
    <x v="0"/>
    <x v="4235"/>
    <n v="1.6199999999999999E-2"/>
    <x v="5403"/>
    <n v="1.08"/>
    <n v="61.166015999999999"/>
    <n v="2"/>
    <n v="48"/>
    <x v="131"/>
    <x v="44"/>
    <x v="27"/>
  </r>
  <r>
    <x v="2"/>
    <x v="194"/>
    <x v="1"/>
    <x v="1"/>
    <s v="-0.12776"/>
    <x v="0"/>
    <x v="1"/>
    <x v="0"/>
    <x v="4236"/>
    <n v="1.03E-2"/>
    <x v="5404"/>
    <n v="1.1199999999999999"/>
    <n v="28.136303999999999"/>
    <n v="4"/>
    <n v="22.400000000000002"/>
    <x v="190"/>
    <x v="52"/>
    <x v="22"/>
  </r>
  <r>
    <x v="2"/>
    <x v="195"/>
    <x v="1"/>
    <x v="1"/>
    <s v="-0.12776"/>
    <x v="0"/>
    <x v="1"/>
    <x v="0"/>
    <x v="4237"/>
    <n v="1.6799999999999999E-2"/>
    <x v="5405"/>
    <n v="0.88"/>
    <n v="44.987712000000002"/>
    <n v="2"/>
    <n v="47.04"/>
    <x v="174"/>
    <x v="6"/>
    <x v="29"/>
  </r>
  <r>
    <x v="2"/>
    <x v="196"/>
    <x v="1"/>
    <x v="1"/>
    <s v="-0.12776"/>
    <x v="0"/>
    <x v="1"/>
    <x v="0"/>
    <x v="458"/>
    <n v="1.5100000000000002E-2"/>
    <x v="5406"/>
    <n v="1.1800000000000002"/>
    <n v="44.776634000000016"/>
    <n v="5"/>
    <n v="56"/>
    <x v="140"/>
    <x v="42"/>
    <x v="25"/>
  </r>
  <r>
    <x v="2"/>
    <x v="197"/>
    <x v="1"/>
    <x v="1"/>
    <s v="-0.12776"/>
    <x v="0"/>
    <x v="1"/>
    <x v="0"/>
    <x v="4238"/>
    <n v="1.2400000000000001E-2"/>
    <x v="5407"/>
    <n v="0.6399999999999999"/>
    <n v="23.665151999999999"/>
    <n v="4"/>
    <n v="125.44"/>
    <x v="171"/>
    <x v="49"/>
    <x v="6"/>
  </r>
  <r>
    <x v="2"/>
    <x v="198"/>
    <x v="1"/>
    <x v="1"/>
    <s v="-0.12776"/>
    <x v="0"/>
    <x v="1"/>
    <x v="0"/>
    <x v="4239"/>
    <n v="1.26E-2"/>
    <x v="5408"/>
    <n v="0.48999999999999988"/>
    <n v="18.176255999999995"/>
    <n v="3"/>
    <n v="49.6"/>
    <x v="133"/>
    <x v="8"/>
    <x v="26"/>
  </r>
  <r>
    <x v="2"/>
    <x v="199"/>
    <x v="1"/>
    <x v="1"/>
    <s v="-0.12776"/>
    <x v="0"/>
    <x v="1"/>
    <x v="0"/>
    <x v="4240"/>
    <n v="1.1300000000000001E-2"/>
    <x v="5409"/>
    <n v="0.57000000000000006"/>
    <n v="18.021918000000003"/>
    <n v="5"/>
    <n v="151.76"/>
    <x v="76"/>
    <x v="44"/>
    <x v="6"/>
  </r>
  <r>
    <x v="2"/>
    <x v="200"/>
    <x v="1"/>
    <x v="1"/>
    <s v="-0.12776"/>
    <x v="0"/>
    <x v="1"/>
    <x v="0"/>
    <x v="4241"/>
    <n v="1.1900000000000001E-2"/>
    <x v="5410"/>
    <n v="0.66999999999999993"/>
    <n v="17.508707999999999"/>
    <n v="4"/>
    <n v="54.88"/>
    <x v="124"/>
    <x v="58"/>
    <x v="28"/>
  </r>
  <r>
    <x v="2"/>
    <x v="201"/>
    <x v="1"/>
    <x v="1"/>
    <s v="-0.12776"/>
    <x v="0"/>
    <x v="1"/>
    <x v="0"/>
    <x v="4242"/>
    <n v="9.4000000000000021E-3"/>
    <x v="5411"/>
    <n v="0.56999999999999995"/>
    <n v="17.359920000000002"/>
    <n v="2"/>
    <n v="77.28"/>
    <x v="126"/>
    <x v="44"/>
    <x v="28"/>
  </r>
  <r>
    <x v="2"/>
    <x v="202"/>
    <x v="1"/>
    <x v="1"/>
    <s v="-0.12776"/>
    <x v="0"/>
    <x v="1"/>
    <x v="0"/>
    <x v="4243"/>
    <n v="1.3100000000000001E-2"/>
    <x v="5412"/>
    <n v="1.3100000000000003"/>
    <n v="54.177277000000018"/>
    <n v="4"/>
    <n v="12"/>
    <x v="155"/>
    <x v="12"/>
    <x v="27"/>
  </r>
  <r>
    <x v="2"/>
    <x v="203"/>
    <x v="1"/>
    <x v="1"/>
    <s v="-0.12776"/>
    <x v="0"/>
    <x v="1"/>
    <x v="0"/>
    <x v="4244"/>
    <n v="1.49E-2"/>
    <x v="5413"/>
    <n v="1.23"/>
    <n v="47.741835000000002"/>
    <n v="3"/>
    <n v="104.16"/>
    <x v="148"/>
    <x v="42"/>
    <x v="6"/>
  </r>
  <r>
    <x v="2"/>
    <x v="204"/>
    <x v="1"/>
    <x v="1"/>
    <s v="-0.12776"/>
    <x v="0"/>
    <x v="1"/>
    <x v="0"/>
    <x v="4245"/>
    <n v="1.0900000000000003E-2"/>
    <x v="5414"/>
    <n v="1.0600000000000003"/>
    <n v="32.235660000000017"/>
    <n v="5"/>
    <n v="105.28"/>
    <x v="127"/>
    <x v="8"/>
    <x v="27"/>
  </r>
  <r>
    <x v="2"/>
    <x v="205"/>
    <x v="1"/>
    <x v="1"/>
    <s v="-0.12776"/>
    <x v="0"/>
    <x v="1"/>
    <x v="0"/>
    <x v="4246"/>
    <n v="1.15E-2"/>
    <x v="5415"/>
    <n v="1.23"/>
    <n v="41.218530000000001"/>
    <n v="4"/>
    <n v="189.83999999999997"/>
    <x v="153"/>
    <x v="26"/>
    <x v="21"/>
  </r>
  <r>
    <x v="2"/>
    <x v="206"/>
    <x v="1"/>
    <x v="1"/>
    <s v="-0.12776"/>
    <x v="0"/>
    <x v="1"/>
    <x v="0"/>
    <x v="4247"/>
    <n v="1.3599999999999999E-2"/>
    <x v="5416"/>
    <n v="0.48000000000000004"/>
    <n v="23.533440000000002"/>
    <n v="2"/>
    <n v="55.44"/>
    <x v="184"/>
    <x v="48"/>
    <x v="27"/>
  </r>
  <r>
    <x v="2"/>
    <x v="207"/>
    <x v="1"/>
    <x v="1"/>
    <s v="-0.12776"/>
    <x v="0"/>
    <x v="1"/>
    <x v="0"/>
    <x v="4248"/>
    <n v="1.2299999999999998E-2"/>
    <x v="5417"/>
    <n v="1.17"/>
    <n v="35.315513999999993"/>
    <n v="1"/>
    <n v="41.44"/>
    <x v="146"/>
    <x v="26"/>
    <x v="22"/>
  </r>
  <r>
    <x v="2"/>
    <x v="208"/>
    <x v="1"/>
    <x v="1"/>
    <s v="-0.12776"/>
    <x v="0"/>
    <x v="1"/>
    <x v="0"/>
    <x v="4249"/>
    <n v="1.6900000000000002E-2"/>
    <x v="5418"/>
    <n v="0.95000000000000007"/>
    <n v="55.742960000000011"/>
    <n v="1"/>
    <n v="0"/>
    <x v="140"/>
    <x v="47"/>
    <x v="7"/>
  </r>
  <r>
    <x v="2"/>
    <x v="209"/>
    <x v="1"/>
    <x v="1"/>
    <s v="-0.12776"/>
    <x v="0"/>
    <x v="1"/>
    <x v="0"/>
    <x v="4250"/>
    <n v="1.7899999999999999E-2"/>
    <x v="5419"/>
    <n v="0.84"/>
    <n v="44.281019999999998"/>
    <n v="3"/>
    <n v="11.200000000000001"/>
    <x v="138"/>
    <x v="40"/>
    <x v="24"/>
  </r>
  <r>
    <x v="2"/>
    <x v="210"/>
    <x v="1"/>
    <x v="1"/>
    <s v="-0.12776"/>
    <x v="0"/>
    <x v="1"/>
    <x v="0"/>
    <x v="4251"/>
    <n v="1.5199999999999998E-2"/>
    <x v="5420"/>
    <n v="0.66"/>
    <n v="25.340831999999999"/>
    <n v="0"/>
    <n v="36.800000000000004"/>
    <x v="143"/>
    <x v="7"/>
    <x v="7"/>
  </r>
  <r>
    <x v="2"/>
    <x v="211"/>
    <x v="1"/>
    <x v="1"/>
    <s v="-0.12776"/>
    <x v="0"/>
    <x v="1"/>
    <x v="0"/>
    <x v="190"/>
    <n v="1.3100000000000001E-2"/>
    <x v="5421"/>
    <n v="0.94000000000000006"/>
    <n v="29.097982000000002"/>
    <n v="1"/>
    <n v="39.200000000000003"/>
    <x v="154"/>
    <x v="13"/>
    <x v="28"/>
  </r>
  <r>
    <x v="2"/>
    <x v="212"/>
    <x v="1"/>
    <x v="1"/>
    <s v="-0.12776"/>
    <x v="0"/>
    <x v="1"/>
    <x v="0"/>
    <x v="4252"/>
    <n v="1.5600000000000003E-2"/>
    <x v="5422"/>
    <n v="0.3"/>
    <n v="11.756160000000001"/>
    <n v="1"/>
    <n v="184.79999999999998"/>
    <x v="68"/>
    <x v="12"/>
    <x v="27"/>
  </r>
  <r>
    <x v="2"/>
    <x v="213"/>
    <x v="1"/>
    <x v="1"/>
    <s v="-0.12776"/>
    <x v="0"/>
    <x v="1"/>
    <x v="0"/>
    <x v="4062"/>
    <n v="1.49E-2"/>
    <x v="5423"/>
    <n v="0.41"/>
    <n v="17.508393999999999"/>
    <n v="3"/>
    <n v="104.16"/>
    <x v="174"/>
    <x v="5"/>
    <x v="3"/>
  </r>
  <r>
    <x v="2"/>
    <x v="214"/>
    <x v="1"/>
    <x v="1"/>
    <s v="-0.12776"/>
    <x v="0"/>
    <x v="1"/>
    <x v="0"/>
    <x v="4253"/>
    <n v="1.09E-2"/>
    <x v="5424"/>
    <n v="0.39"/>
    <n v="14.623440000000002"/>
    <n v="5"/>
    <n v="94.64"/>
    <x v="43"/>
    <x v="35"/>
    <x v="3"/>
  </r>
  <r>
    <x v="2"/>
    <x v="215"/>
    <x v="1"/>
    <x v="1"/>
    <s v="-0.12776"/>
    <x v="0"/>
    <x v="1"/>
    <x v="0"/>
    <x v="1648"/>
    <n v="1.5299999999999998E-2"/>
    <x v="5425"/>
    <n v="0.55000000000000004"/>
    <n v="17.031959999999998"/>
    <n v="2"/>
    <n v="95.76"/>
    <x v="153"/>
    <x v="13"/>
    <x v="22"/>
  </r>
  <r>
    <x v="2"/>
    <x v="216"/>
    <x v="1"/>
    <x v="1"/>
    <s v="-0.12776"/>
    <x v="0"/>
    <x v="1"/>
    <x v="0"/>
    <x v="4254"/>
    <n v="1.1300000000000001E-2"/>
    <x v="5426"/>
    <n v="0.94000000000000006"/>
    <n v="37.824942"/>
    <n v="1"/>
    <n v="57.120000000000005"/>
    <x v="153"/>
    <x v="51"/>
    <x v="30"/>
  </r>
  <r>
    <x v="2"/>
    <x v="217"/>
    <x v="1"/>
    <x v="1"/>
    <s v="-0.12776"/>
    <x v="0"/>
    <x v="1"/>
    <x v="0"/>
    <x v="4255"/>
    <n v="1.32E-2"/>
    <x v="5427"/>
    <n v="0.42999999999999994"/>
    <n v="16.505807999999995"/>
    <n v="1"/>
    <n v="17.600000000000001"/>
    <x v="168"/>
    <x v="6"/>
    <x v="21"/>
  </r>
  <r>
    <x v="2"/>
    <x v="218"/>
    <x v="1"/>
    <x v="1"/>
    <s v="-0.12776"/>
    <x v="0"/>
    <x v="1"/>
    <x v="0"/>
    <x v="4256"/>
    <n v="1.2500000000000001E-2"/>
    <x v="5428"/>
    <n v="1.04"/>
    <n v="46.553000000000004"/>
    <n v="1"/>
    <n v="41.6"/>
    <x v="125"/>
    <x v="40"/>
    <x v="28"/>
  </r>
  <r>
    <x v="2"/>
    <x v="219"/>
    <x v="1"/>
    <x v="1"/>
    <s v="-0.12776"/>
    <x v="0"/>
    <x v="1"/>
    <x v="0"/>
    <x v="4227"/>
    <n v="1.4099999999999998E-2"/>
    <x v="5429"/>
    <n v="0.59"/>
    <n v="29.665553999999993"/>
    <n v="4"/>
    <n v="73.92"/>
    <x v="26"/>
    <x v="42"/>
    <x v="3"/>
  </r>
  <r>
    <x v="2"/>
    <x v="220"/>
    <x v="1"/>
    <x v="1"/>
    <s v="-0.12776"/>
    <x v="0"/>
    <x v="1"/>
    <x v="0"/>
    <x v="4257"/>
    <n v="1.6800000000000002E-2"/>
    <x v="5430"/>
    <n v="0.95000000000000007"/>
    <n v="42.166320000000006"/>
    <n v="6"/>
    <n v="80.64"/>
    <x v="173"/>
    <x v="37"/>
    <x v="29"/>
  </r>
  <r>
    <x v="2"/>
    <x v="221"/>
    <x v="1"/>
    <x v="1"/>
    <s v="-0.12776"/>
    <x v="0"/>
    <x v="1"/>
    <x v="0"/>
    <x v="4258"/>
    <n v="1.3299999999999999E-2"/>
    <x v="5431"/>
    <n v="1.49"/>
    <n v="43.755935999999998"/>
    <n v="4"/>
    <n v="20.8"/>
    <x v="45"/>
    <x v="52"/>
    <x v="21"/>
  </r>
  <r>
    <x v="2"/>
    <x v="222"/>
    <x v="1"/>
    <x v="1"/>
    <s v="-0.12776"/>
    <x v="0"/>
    <x v="1"/>
    <x v="0"/>
    <x v="4051"/>
    <n v="1.4999999999999999E-2"/>
    <x v="5432"/>
    <n v="1"/>
    <n v="39.51"/>
    <n v="5"/>
    <n v="39.199999999999996"/>
    <x v="139"/>
    <x v="5"/>
    <x v="21"/>
  </r>
  <r>
    <x v="2"/>
    <x v="223"/>
    <x v="1"/>
    <x v="1"/>
    <s v="-0.12776"/>
    <x v="0"/>
    <x v="1"/>
    <x v="0"/>
    <x v="4259"/>
    <n v="1.3299999999999999E-2"/>
    <x v="5433"/>
    <n v="0.83999999999999986"/>
    <n v="35.560475999999994"/>
    <n v="5"/>
    <n v="55.44"/>
    <x v="138"/>
    <x v="42"/>
    <x v="27"/>
  </r>
  <r>
    <x v="2"/>
    <x v="224"/>
    <x v="1"/>
    <x v="1"/>
    <s v="-0.12776"/>
    <x v="0"/>
    <x v="1"/>
    <x v="0"/>
    <x v="4260"/>
    <n v="1.5800000000000002E-2"/>
    <x v="5434"/>
    <n v="0.86"/>
    <n v="41.429812000000005"/>
    <n v="3"/>
    <n v="73.92"/>
    <x v="21"/>
    <x v="4"/>
    <x v="23"/>
  </r>
  <r>
    <x v="2"/>
    <x v="225"/>
    <x v="1"/>
    <x v="1"/>
    <s v="-0.12776"/>
    <x v="0"/>
    <x v="1"/>
    <x v="0"/>
    <x v="4261"/>
    <n v="1.5300000000000001E-2"/>
    <x v="5435"/>
    <n v="0.38"/>
    <n v="18.319914000000001"/>
    <n v="0"/>
    <n v="35.28"/>
    <x v="150"/>
    <x v="35"/>
    <x v="6"/>
  </r>
  <r>
    <x v="2"/>
    <x v="226"/>
    <x v="1"/>
    <x v="1"/>
    <s v="-0.12776"/>
    <x v="0"/>
    <x v="1"/>
    <x v="0"/>
    <x v="4262"/>
    <n v="9.7999999999999997E-3"/>
    <x v="5436"/>
    <n v="0.83000000000000007"/>
    <n v="28.989576000000003"/>
    <n v="2"/>
    <n v="36.4"/>
    <x v="140"/>
    <x v="4"/>
    <x v="27"/>
  </r>
  <r>
    <x v="2"/>
    <x v="227"/>
    <x v="1"/>
    <x v="1"/>
    <s v="-0.12776"/>
    <x v="0"/>
    <x v="1"/>
    <x v="0"/>
    <x v="4263"/>
    <n v="1.49E-2"/>
    <x v="5437"/>
    <n v="1.18"/>
    <n v="67.637953999999993"/>
    <n v="4"/>
    <n v="125.44"/>
    <x v="158"/>
    <x v="40"/>
    <x v="29"/>
  </r>
  <r>
    <x v="2"/>
    <x v="228"/>
    <x v="1"/>
    <x v="1"/>
    <s v="-0.12776"/>
    <x v="0"/>
    <x v="1"/>
    <x v="0"/>
    <x v="989"/>
    <n v="1.5900000000000001E-2"/>
    <x v="5438"/>
    <n v="0.79"/>
    <n v="24.544194000000005"/>
    <n v="4"/>
    <n v="0"/>
    <x v="160"/>
    <x v="46"/>
    <x v="22"/>
  </r>
  <r>
    <x v="2"/>
    <x v="229"/>
    <x v="1"/>
    <x v="1"/>
    <s v="-0.12776"/>
    <x v="0"/>
    <x v="1"/>
    <x v="0"/>
    <x v="4264"/>
    <n v="1.4100000000000001E-2"/>
    <x v="5439"/>
    <n v="0.66"/>
    <n v="30.653964000000006"/>
    <n v="5"/>
    <n v="0.8"/>
    <x v="136"/>
    <x v="6"/>
    <x v="0"/>
  </r>
  <r>
    <x v="2"/>
    <x v="230"/>
    <x v="1"/>
    <x v="1"/>
    <s v="-0.12776"/>
    <x v="0"/>
    <x v="1"/>
    <x v="0"/>
    <x v="4265"/>
    <n v="1.4699999999999998E-2"/>
    <x v="5440"/>
    <n v="0.83000000000000007"/>
    <n v="44.362835999999994"/>
    <n v="8"/>
    <n v="35.839999999999996"/>
    <x v="160"/>
    <x v="47"/>
    <x v="6"/>
  </r>
  <r>
    <x v="2"/>
    <x v="231"/>
    <x v="1"/>
    <x v="1"/>
    <s v="-0.12776"/>
    <x v="0"/>
    <x v="1"/>
    <x v="0"/>
    <x v="4266"/>
    <n v="1.4600000000000002E-2"/>
    <x v="5441"/>
    <n v="0.56999999999999995"/>
    <n v="22.735704000000002"/>
    <n v="5"/>
    <n v="92.960000000000008"/>
    <x v="140"/>
    <x v="6"/>
    <x v="13"/>
  </r>
  <r>
    <x v="2"/>
    <x v="232"/>
    <x v="1"/>
    <x v="1"/>
    <s v="-0.12776"/>
    <x v="0"/>
    <x v="1"/>
    <x v="0"/>
    <x v="4267"/>
    <n v="1.21E-2"/>
    <x v="5442"/>
    <n v="0.42"/>
    <n v="16.689287999999998"/>
    <n v="3"/>
    <n v="157.35999999999999"/>
    <x v="174"/>
    <x v="26"/>
    <x v="22"/>
  </r>
  <r>
    <x v="2"/>
    <x v="233"/>
    <x v="1"/>
    <x v="1"/>
    <s v="-0.12776"/>
    <x v="0"/>
    <x v="1"/>
    <x v="0"/>
    <x v="4268"/>
    <n v="1.4100000000000001E-2"/>
    <x v="5443"/>
    <n v="8.0000000000000016E-2"/>
    <n v="3.7370640000000011"/>
    <n v="4"/>
    <n v="97.440000000000012"/>
    <x v="42"/>
    <x v="12"/>
    <x v="29"/>
  </r>
  <r>
    <x v="2"/>
    <x v="234"/>
    <x v="1"/>
    <x v="1"/>
    <s v="-0.12776"/>
    <x v="0"/>
    <x v="1"/>
    <x v="0"/>
    <x v="267"/>
    <n v="1.3500000000000002E-2"/>
    <x v="5444"/>
    <n v="0.26999999999999996"/>
    <n v="7.4868299999999994"/>
    <n v="5"/>
    <n v="49.839999999999996"/>
    <x v="154"/>
    <x v="47"/>
    <x v="6"/>
  </r>
  <r>
    <x v="2"/>
    <x v="235"/>
    <x v="1"/>
    <x v="1"/>
    <s v="-0.12776"/>
    <x v="0"/>
    <x v="1"/>
    <x v="0"/>
    <x v="4269"/>
    <n v="1.2799999999999999E-2"/>
    <x v="5445"/>
    <n v="0.44"/>
    <n v="18.371583999999999"/>
    <n v="4"/>
    <n v="53.199999999999996"/>
    <x v="172"/>
    <x v="49"/>
    <x v="6"/>
  </r>
  <r>
    <x v="2"/>
    <x v="236"/>
    <x v="1"/>
    <x v="1"/>
    <s v="-0.12776"/>
    <x v="0"/>
    <x v="1"/>
    <x v="0"/>
    <x v="4270"/>
    <n v="1.4100000000000001E-2"/>
    <x v="5446"/>
    <n v="0.8"/>
    <n v="28.267680000000002"/>
    <n v="4"/>
    <n v="47.04"/>
    <x v="168"/>
    <x v="46"/>
    <x v="7"/>
  </r>
  <r>
    <x v="2"/>
    <x v="237"/>
    <x v="1"/>
    <x v="1"/>
    <s v="-0.12776"/>
    <x v="0"/>
    <x v="1"/>
    <x v="0"/>
    <x v="4271"/>
    <n v="1.3500000000000002E-2"/>
    <x v="5447"/>
    <n v="0.36"/>
    <n v="14.487660000000002"/>
    <n v="6"/>
    <n v="120.39999999999999"/>
    <x v="168"/>
    <x v="58"/>
    <x v="27"/>
  </r>
  <r>
    <x v="2"/>
    <x v="238"/>
    <x v="1"/>
    <x v="1"/>
    <s v="-0.12776"/>
    <x v="0"/>
    <x v="1"/>
    <x v="0"/>
    <x v="4272"/>
    <n v="1.4999999999999999E-2"/>
    <x v="5448"/>
    <n v="0.63"/>
    <n v="34.416899999999998"/>
    <n v="4"/>
    <n v="38.64"/>
    <x v="165"/>
    <x v="8"/>
    <x v="26"/>
  </r>
  <r>
    <x v="2"/>
    <x v="239"/>
    <x v="1"/>
    <x v="1"/>
    <s v="-0.12776"/>
    <x v="0"/>
    <x v="1"/>
    <x v="0"/>
    <x v="4273"/>
    <n v="1.7999999999999999E-2"/>
    <x v="5449"/>
    <n v="0.9"/>
    <n v="46.963799999999999"/>
    <n v="5"/>
    <n v="27.200000000000003"/>
    <x v="153"/>
    <x v="40"/>
    <x v="6"/>
  </r>
  <r>
    <x v="2"/>
    <x v="240"/>
    <x v="1"/>
    <x v="1"/>
    <s v="-0.12776"/>
    <x v="0"/>
    <x v="1"/>
    <x v="0"/>
    <x v="4274"/>
    <n v="1.09E-2"/>
    <x v="5450"/>
    <n v="0.37"/>
    <n v="8.9290620000000001"/>
    <n v="4"/>
    <n v="147.84"/>
    <x v="46"/>
    <x v="47"/>
    <x v="7"/>
  </r>
  <r>
    <x v="2"/>
    <x v="241"/>
    <x v="1"/>
    <x v="1"/>
    <s v="-0.12776"/>
    <x v="0"/>
    <x v="1"/>
    <x v="0"/>
    <x v="4275"/>
    <n v="1.6100000000000003E-2"/>
    <x v="5451"/>
    <n v="0.9"/>
    <n v="33.095160000000007"/>
    <n v="5"/>
    <n v="79.52"/>
    <x v="149"/>
    <x v="23"/>
    <x v="22"/>
  </r>
  <r>
    <x v="2"/>
    <x v="242"/>
    <x v="1"/>
    <x v="1"/>
    <s v="-0.12776"/>
    <x v="0"/>
    <x v="1"/>
    <x v="0"/>
    <x v="4276"/>
    <n v="1.6800000000000002E-2"/>
    <x v="5452"/>
    <n v="0.87"/>
    <n v="31.819032000000004"/>
    <n v="4"/>
    <n v="53.760000000000005"/>
    <x v="26"/>
    <x v="40"/>
    <x v="3"/>
  </r>
  <r>
    <x v="2"/>
    <x v="243"/>
    <x v="1"/>
    <x v="1"/>
    <s v="-0.12776"/>
    <x v="0"/>
    <x v="1"/>
    <x v="0"/>
    <x v="4277"/>
    <n v="1.3700000000000002E-2"/>
    <x v="5453"/>
    <n v="0.76"/>
    <n v="23.177112000000005"/>
    <n v="6"/>
    <n v="64.960000000000008"/>
    <x v="152"/>
    <x v="58"/>
    <x v="22"/>
  </r>
  <r>
    <x v="2"/>
    <x v="244"/>
    <x v="1"/>
    <x v="1"/>
    <s v="-0.12776"/>
    <x v="0"/>
    <x v="1"/>
    <x v="0"/>
    <x v="4278"/>
    <n v="1.5800000000000002E-2"/>
    <x v="5454"/>
    <n v="0.8"/>
    <n v="34.026880000000006"/>
    <n v="6"/>
    <n v="39.199999999999996"/>
    <x v="125"/>
    <x v="48"/>
    <x v="21"/>
  </r>
  <r>
    <x v="2"/>
    <x v="245"/>
    <x v="1"/>
    <x v="1"/>
    <s v="-0.12776"/>
    <x v="0"/>
    <x v="1"/>
    <x v="0"/>
    <x v="4279"/>
    <n v="1.3300000000000001E-2"/>
    <x v="5455"/>
    <n v="0.14000000000000001"/>
    <n v="4.5712100000000015"/>
    <n v="4"/>
    <n v="80.64"/>
    <x v="177"/>
    <x v="5"/>
    <x v="26"/>
  </r>
  <r>
    <x v="2"/>
    <x v="246"/>
    <x v="1"/>
    <x v="1"/>
    <s v="-0.12776"/>
    <x v="0"/>
    <x v="1"/>
    <x v="0"/>
    <x v="2082"/>
    <n v="1.0800000000000001E-2"/>
    <x v="5456"/>
    <n v="1.1099999999999999"/>
    <n v="25.258716"/>
    <n v="5"/>
    <n v="54.88"/>
    <x v="45"/>
    <x v="45"/>
    <x v="28"/>
  </r>
  <r>
    <x v="2"/>
    <x v="247"/>
    <x v="1"/>
    <x v="1"/>
    <s v="-0.12776"/>
    <x v="0"/>
    <x v="1"/>
    <x v="0"/>
    <x v="4280"/>
    <n v="1.5099999999999999E-2"/>
    <x v="5457"/>
    <n v="0.54"/>
    <n v="23.858604"/>
    <n v="3"/>
    <n v="115.92"/>
    <x v="157"/>
    <x v="30"/>
    <x v="3"/>
  </r>
  <r>
    <x v="2"/>
    <x v="248"/>
    <x v="1"/>
    <x v="1"/>
    <s v="-0.12776"/>
    <x v="0"/>
    <x v="1"/>
    <x v="0"/>
    <x v="4281"/>
    <n v="1.2E-2"/>
    <x v="5458"/>
    <n v="1.0999999999999999"/>
    <n v="47.889599999999994"/>
    <n v="7"/>
    <n v="25.6"/>
    <x v="13"/>
    <x v="43"/>
    <x v="21"/>
  </r>
  <r>
    <x v="2"/>
    <x v="249"/>
    <x v="1"/>
    <x v="1"/>
    <s v="-0.12776"/>
    <x v="0"/>
    <x v="1"/>
    <x v="0"/>
    <x v="4282"/>
    <n v="1.3400000000000002E-2"/>
    <x v="5459"/>
    <n v="1.22"/>
    <n v="49.093044000000006"/>
    <n v="4"/>
    <n v="36"/>
    <x v="180"/>
    <x v="49"/>
    <x v="25"/>
  </r>
  <r>
    <x v="2"/>
    <x v="250"/>
    <x v="1"/>
    <x v="1"/>
    <s v="-0.12776"/>
    <x v="0"/>
    <x v="1"/>
    <x v="0"/>
    <x v="4283"/>
    <n v="1.3800000000000002E-2"/>
    <x v="5460"/>
    <n v="0.51"/>
    <n v="23.767326000000001"/>
    <n v="2"/>
    <n v="35.200000000000003"/>
    <x v="176"/>
    <x v="42"/>
    <x v="6"/>
  </r>
  <r>
    <x v="2"/>
    <x v="251"/>
    <x v="1"/>
    <x v="1"/>
    <s v="-0.12776"/>
    <x v="0"/>
    <x v="1"/>
    <x v="0"/>
    <x v="4284"/>
    <n v="1.5799999999999998E-2"/>
    <x v="5461"/>
    <n v="1.28"/>
    <n v="45.342207999999992"/>
    <n v="7"/>
    <n v="71.679999999999993"/>
    <x v="51"/>
    <x v="40"/>
    <x v="26"/>
  </r>
  <r>
    <x v="2"/>
    <x v="252"/>
    <x v="1"/>
    <x v="1"/>
    <s v="-0.12776"/>
    <x v="0"/>
    <x v="1"/>
    <x v="0"/>
    <x v="4285"/>
    <n v="1.1200000000000002E-2"/>
    <x v="5462"/>
    <n v="0.79"/>
    <n v="22.438528000000005"/>
    <n v="7"/>
    <n v="54.88"/>
    <x v="157"/>
    <x v="48"/>
    <x v="26"/>
  </r>
  <r>
    <x v="2"/>
    <x v="253"/>
    <x v="1"/>
    <x v="1"/>
    <s v="-0.12776"/>
    <x v="0"/>
    <x v="1"/>
    <x v="0"/>
    <x v="4259"/>
    <n v="1.2400000000000001E-2"/>
    <x v="5463"/>
    <n v="0.23"/>
    <n v="9.0779160000000001"/>
    <n v="7"/>
    <n v="54.32"/>
    <x v="2"/>
    <x v="41"/>
    <x v="6"/>
  </r>
  <r>
    <x v="2"/>
    <x v="254"/>
    <x v="1"/>
    <x v="1"/>
    <s v="-0.12776"/>
    <x v="0"/>
    <x v="1"/>
    <x v="0"/>
    <x v="4286"/>
    <n v="1.4100000000000001E-2"/>
    <x v="5464"/>
    <n v="1.1199999999999999"/>
    <n v="50.408064000000003"/>
    <n v="6"/>
    <n v="41.44"/>
    <x v="136"/>
    <x v="44"/>
    <x v="7"/>
  </r>
  <r>
    <x v="2"/>
    <x v="255"/>
    <x v="1"/>
    <x v="1"/>
    <s v="-0.12776"/>
    <x v="0"/>
    <x v="1"/>
    <x v="0"/>
    <x v="4287"/>
    <n v="1.6199999999999999E-2"/>
    <x v="5465"/>
    <n v="0.48000000000000004"/>
    <n v="19.300032000000002"/>
    <n v="6"/>
    <n v="66.08"/>
    <x v="167"/>
    <x v="8"/>
    <x v="26"/>
  </r>
  <r>
    <x v="2"/>
    <x v="256"/>
    <x v="1"/>
    <x v="1"/>
    <s v="-0.12776"/>
    <x v="0"/>
    <x v="1"/>
    <x v="0"/>
    <x v="4288"/>
    <n v="1.35E-2"/>
    <x v="5466"/>
    <n v="0.3"/>
    <n v="13.482449999999998"/>
    <n v="3"/>
    <n v="23.200000000000003"/>
    <x v="180"/>
    <x v="41"/>
    <x v="26"/>
  </r>
  <r>
    <x v="2"/>
    <x v="257"/>
    <x v="1"/>
    <x v="1"/>
    <s v="-0.12776"/>
    <x v="0"/>
    <x v="1"/>
    <x v="0"/>
    <x v="4289"/>
    <n v="1.5800000000000002E-2"/>
    <x v="5467"/>
    <n v="1.2899999999999998"/>
    <n v="61.635167999999993"/>
    <n v="3"/>
    <n v="101.91999999999999"/>
    <x v="162"/>
    <x v="40"/>
    <x v="7"/>
  </r>
  <r>
    <x v="2"/>
    <x v="258"/>
    <x v="1"/>
    <x v="1"/>
    <s v="-0.12776"/>
    <x v="0"/>
    <x v="1"/>
    <x v="0"/>
    <x v="1228"/>
    <n v="1.3699999999999999E-2"/>
    <x v="5468"/>
    <n v="1.05"/>
    <n v="30.970904999999998"/>
    <n v="8"/>
    <n v="22.400000000000002"/>
    <x v="160"/>
    <x v="7"/>
    <x v="21"/>
  </r>
  <r>
    <x v="2"/>
    <x v="259"/>
    <x v="1"/>
    <x v="1"/>
    <s v="-0.12776"/>
    <x v="0"/>
    <x v="1"/>
    <x v="0"/>
    <x v="4234"/>
    <n v="1.35E-2"/>
    <x v="5469"/>
    <n v="0.90999999999999992"/>
    <n v="36.339029999999994"/>
    <n v="5"/>
    <n v="42.56"/>
    <x v="157"/>
    <x v="48"/>
    <x v="7"/>
  </r>
  <r>
    <x v="2"/>
    <x v="260"/>
    <x v="1"/>
    <x v="1"/>
    <s v="-0.12776"/>
    <x v="0"/>
    <x v="1"/>
    <x v="0"/>
    <x v="4290"/>
    <n v="1.2400000000000001E-2"/>
    <x v="5470"/>
    <n v="9.0000000000000024E-2"/>
    <n v="3.9283200000000011"/>
    <n v="3"/>
    <n v="156.24"/>
    <x v="160"/>
    <x v="12"/>
    <x v="29"/>
  </r>
  <r>
    <x v="2"/>
    <x v="261"/>
    <x v="1"/>
    <x v="1"/>
    <s v="-0.12776"/>
    <x v="0"/>
    <x v="1"/>
    <x v="0"/>
    <x v="4291"/>
    <n v="1.09E-2"/>
    <x v="5471"/>
    <n v="1.25"/>
    <n v="44.28125"/>
    <n v="4"/>
    <n v="54.32"/>
    <x v="177"/>
    <x v="46"/>
    <x v="29"/>
  </r>
  <r>
    <x v="2"/>
    <x v="262"/>
    <x v="1"/>
    <x v="1"/>
    <s v="-0.12776"/>
    <x v="0"/>
    <x v="1"/>
    <x v="0"/>
    <x v="4292"/>
    <n v="1.3000000000000001E-2"/>
    <x v="5472"/>
    <n v="1.1499999999999999"/>
    <n v="48.796799999999998"/>
    <n v="3"/>
    <n v="1.6"/>
    <x v="169"/>
    <x v="47"/>
    <x v="21"/>
  </r>
  <r>
    <x v="2"/>
    <x v="263"/>
    <x v="1"/>
    <x v="1"/>
    <s v="-0.12776"/>
    <x v="0"/>
    <x v="1"/>
    <x v="0"/>
    <x v="4293"/>
    <n v="1.2300000000000002E-2"/>
    <x v="5473"/>
    <n v="0.54999999999999993"/>
    <n v="22.40568"/>
    <n v="5"/>
    <n v="65.52"/>
    <x v="153"/>
    <x v="26"/>
    <x v="7"/>
  </r>
  <r>
    <x v="2"/>
    <x v="264"/>
    <x v="1"/>
    <x v="1"/>
    <s v="-0.12776"/>
    <x v="0"/>
    <x v="1"/>
    <x v="0"/>
    <x v="4294"/>
    <n v="1.4000000000000002E-2"/>
    <x v="5474"/>
    <n v="0.99999999999999989"/>
    <n v="40.054000000000002"/>
    <n v="3"/>
    <n v="42.400000000000006"/>
    <x v="50"/>
    <x v="4"/>
    <x v="29"/>
  </r>
  <r>
    <x v="2"/>
    <x v="265"/>
    <x v="1"/>
    <x v="1"/>
    <s v="-0.12776"/>
    <x v="0"/>
    <x v="1"/>
    <x v="0"/>
    <x v="4295"/>
    <n v="1.3300000000000001E-2"/>
    <x v="5475"/>
    <n v="1.3599999999999999"/>
    <n v="53.106367999999996"/>
    <n v="6"/>
    <n v="156.24"/>
    <x v="146"/>
    <x v="50"/>
    <x v="26"/>
  </r>
  <r>
    <x v="2"/>
    <x v="266"/>
    <x v="1"/>
    <x v="1"/>
    <s v="-0.12776"/>
    <x v="0"/>
    <x v="1"/>
    <x v="0"/>
    <x v="4296"/>
    <n v="1.6400000000000001E-2"/>
    <x v="5476"/>
    <n v="0.60000000000000009"/>
    <n v="33.04272000000001"/>
    <n v="3"/>
    <n v="70"/>
    <x v="45"/>
    <x v="4"/>
    <x v="28"/>
  </r>
  <r>
    <x v="2"/>
    <x v="267"/>
    <x v="1"/>
    <x v="1"/>
    <s v="-0.12776"/>
    <x v="0"/>
    <x v="1"/>
    <x v="0"/>
    <x v="4297"/>
    <n v="1.1700000000000002E-2"/>
    <x v="5477"/>
    <n v="0.88"/>
    <n v="39.371904000000008"/>
    <n v="6"/>
    <n v="213.92000000000002"/>
    <x v="126"/>
    <x v="41"/>
    <x v="27"/>
  </r>
  <r>
    <x v="2"/>
    <x v="268"/>
    <x v="1"/>
    <x v="1"/>
    <s v="-0.12776"/>
    <x v="0"/>
    <x v="1"/>
    <x v="0"/>
    <x v="4298"/>
    <n v="1.2900000000000002E-2"/>
    <x v="5478"/>
    <n v="0.48"/>
    <n v="16.148736000000003"/>
    <n v="7"/>
    <n v="23.200000000000003"/>
    <x v="149"/>
    <x v="43"/>
    <x v="27"/>
  </r>
  <r>
    <x v="2"/>
    <x v="269"/>
    <x v="1"/>
    <x v="1"/>
    <s v="-0.12776"/>
    <x v="0"/>
    <x v="1"/>
    <x v="0"/>
    <x v="4299"/>
    <n v="1.0100000000000001E-2"/>
    <x v="5479"/>
    <n v="1.1100000000000001"/>
    <n v="27.803280000000004"/>
    <n v="8"/>
    <n v="45.359999999999992"/>
    <x v="165"/>
    <x v="18"/>
    <x v="7"/>
  </r>
  <r>
    <x v="2"/>
    <x v="270"/>
    <x v="1"/>
    <x v="1"/>
    <s v="-0.12776"/>
    <x v="0"/>
    <x v="1"/>
    <x v="0"/>
    <x v="4300"/>
    <n v="1.5100000000000002E-2"/>
    <x v="5480"/>
    <n v="0.49000000000000005"/>
    <n v="24.024553000000004"/>
    <n v="4"/>
    <n v="56.56"/>
    <x v="21"/>
    <x v="4"/>
    <x v="25"/>
  </r>
  <r>
    <x v="2"/>
    <x v="271"/>
    <x v="1"/>
    <x v="1"/>
    <s v="-0.12776"/>
    <x v="0"/>
    <x v="1"/>
    <x v="0"/>
    <x v="4301"/>
    <n v="1.2E-2"/>
    <x v="5481"/>
    <n v="0.59"/>
    <n v="22.17456"/>
    <n v="7"/>
    <n v="46.400000000000006"/>
    <x v="153"/>
    <x v="58"/>
    <x v="28"/>
  </r>
  <r>
    <x v="2"/>
    <x v="272"/>
    <x v="1"/>
    <x v="1"/>
    <s v="-0.12776"/>
    <x v="0"/>
    <x v="1"/>
    <x v="0"/>
    <x v="4302"/>
    <n v="1.4199999999999999E-2"/>
    <x v="5482"/>
    <n v="0.85"/>
    <n v="30.283629999999999"/>
    <n v="4"/>
    <n v="143.35999999999999"/>
    <x v="164"/>
    <x v="35"/>
    <x v="28"/>
  </r>
  <r>
    <x v="2"/>
    <x v="273"/>
    <x v="1"/>
    <x v="1"/>
    <s v="-0.12776"/>
    <x v="0"/>
    <x v="1"/>
    <x v="0"/>
    <x v="4303"/>
    <n v="1.2799999999999999E-2"/>
    <x v="5483"/>
    <n v="0.82"/>
    <n v="36.861951999999995"/>
    <n v="5"/>
    <n v="142.24"/>
    <x v="142"/>
    <x v="12"/>
    <x v="21"/>
  </r>
  <r>
    <x v="2"/>
    <x v="274"/>
    <x v="1"/>
    <x v="1"/>
    <s v="-0.12776"/>
    <x v="0"/>
    <x v="1"/>
    <x v="0"/>
    <x v="4304"/>
    <n v="1.3699999999999999E-2"/>
    <x v="5484"/>
    <n v="1.1099999999999999"/>
    <n v="42.959774999999986"/>
    <n v="4"/>
    <n v="204.96"/>
    <x v="45"/>
    <x v="47"/>
    <x v="26"/>
  </r>
  <r>
    <x v="0"/>
    <x v="0"/>
    <x v="2"/>
    <x v="2"/>
    <s v="-2.244644"/>
    <x v="0"/>
    <x v="1"/>
    <x v="0"/>
    <x v="4109"/>
    <n v="1.2E-2"/>
    <x v="5485"/>
    <n v="1.0000000000000002"/>
    <n v="19.300800000000006"/>
    <n v="6"/>
    <n v="109.19999999999999"/>
    <x v="148"/>
    <x v="45"/>
    <x v="5"/>
  </r>
  <r>
    <x v="0"/>
    <x v="1"/>
    <x v="2"/>
    <x v="2"/>
    <s v="-2.244644"/>
    <x v="0"/>
    <x v="1"/>
    <x v="0"/>
    <x v="4305"/>
    <n v="1.0500000000000001E-2"/>
    <x v="5486"/>
    <n v="1.0299999999999998"/>
    <n v="28.309343999999996"/>
    <n v="1"/>
    <n v="38.08"/>
    <x v="133"/>
    <x v="13"/>
    <x v="22"/>
  </r>
  <r>
    <x v="0"/>
    <x v="2"/>
    <x v="2"/>
    <x v="2"/>
    <s v="-2.244644"/>
    <x v="0"/>
    <x v="1"/>
    <x v="0"/>
    <x v="1283"/>
    <n v="1.3100000000000001E-2"/>
    <x v="5487"/>
    <n v="0.21000000000000002"/>
    <n v="4.2343392000000009"/>
    <n v="3"/>
    <n v="48"/>
    <x v="138"/>
    <x v="37"/>
    <x v="22"/>
  </r>
  <r>
    <x v="0"/>
    <x v="3"/>
    <x v="2"/>
    <x v="2"/>
    <s v="-2.244644"/>
    <x v="0"/>
    <x v="1"/>
    <x v="0"/>
    <x v="4306"/>
    <n v="1.3200000000000003E-2"/>
    <x v="5488"/>
    <n v="0.93999999999999984"/>
    <n v="24.806073600000001"/>
    <n v="1"/>
    <n v="43.2"/>
    <x v="68"/>
    <x v="42"/>
    <x v="0"/>
  </r>
  <r>
    <x v="0"/>
    <x v="4"/>
    <x v="2"/>
    <x v="2"/>
    <s v="-2.244644"/>
    <x v="0"/>
    <x v="1"/>
    <x v="0"/>
    <x v="4307"/>
    <n v="9.7000000000000003E-3"/>
    <x v="5489"/>
    <n v="0.09"/>
    <n v="1.3547214000000001"/>
    <n v="4"/>
    <n v="126.56"/>
    <x v="178"/>
    <x v="6"/>
    <x v="5"/>
  </r>
  <r>
    <x v="0"/>
    <x v="5"/>
    <x v="2"/>
    <x v="2"/>
    <s v="-2.244644"/>
    <x v="0"/>
    <x v="1"/>
    <x v="0"/>
    <x v="4308"/>
    <n v="1.0200000000000001E-2"/>
    <x v="5490"/>
    <n v="0.96"/>
    <n v="18.420710400000001"/>
    <n v="1"/>
    <n v="74.48"/>
    <x v="51"/>
    <x v="35"/>
    <x v="23"/>
  </r>
  <r>
    <x v="0"/>
    <x v="6"/>
    <x v="2"/>
    <x v="2"/>
    <s v="-2.244644"/>
    <x v="0"/>
    <x v="1"/>
    <x v="0"/>
    <x v="4309"/>
    <n v="1.01E-2"/>
    <x v="5491"/>
    <n v="1.08"/>
    <n v="27.817581600000004"/>
    <n v="1"/>
    <n v="70"/>
    <x v="153"/>
    <x v="6"/>
    <x v="21"/>
  </r>
  <r>
    <x v="0"/>
    <x v="7"/>
    <x v="2"/>
    <x v="2"/>
    <s v="-2.244644"/>
    <x v="0"/>
    <x v="1"/>
    <x v="0"/>
    <x v="4310"/>
    <n v="1.11E-2"/>
    <x v="5492"/>
    <n v="0.24"/>
    <n v="6.1197408000000006"/>
    <n v="3"/>
    <n v="85.12"/>
    <x v="176"/>
    <x v="37"/>
    <x v="5"/>
  </r>
  <r>
    <x v="0"/>
    <x v="8"/>
    <x v="2"/>
    <x v="2"/>
    <s v="-2.244644"/>
    <x v="0"/>
    <x v="1"/>
    <x v="0"/>
    <x v="4311"/>
    <n v="1.4599999999999998E-2"/>
    <x v="5493"/>
    <n v="0.36999999999999994"/>
    <n v="10.071488799999997"/>
    <n v="3"/>
    <n v="33.6"/>
    <x v="150"/>
    <x v="18"/>
    <x v="20"/>
  </r>
  <r>
    <x v="0"/>
    <x v="9"/>
    <x v="2"/>
    <x v="2"/>
    <s v="-2.244644"/>
    <x v="0"/>
    <x v="1"/>
    <x v="0"/>
    <x v="4312"/>
    <n v="1.0400000000000001E-2"/>
    <x v="5494"/>
    <n v="0.08"/>
    <n v="2.1435648000000005"/>
    <n v="2"/>
    <n v="47.2"/>
    <x v="133"/>
    <x v="53"/>
    <x v="20"/>
  </r>
  <r>
    <x v="0"/>
    <x v="10"/>
    <x v="2"/>
    <x v="2"/>
    <s v="-2.244644"/>
    <x v="0"/>
    <x v="1"/>
    <x v="0"/>
    <x v="4313"/>
    <n v="1.6399999999999998E-2"/>
    <x v="5495"/>
    <n v="0.86999999999999988"/>
    <n v="38.047048799999985"/>
    <n v="5"/>
    <n v="75.039999999999992"/>
    <x v="58"/>
    <x v="8"/>
    <x v="24"/>
  </r>
  <r>
    <x v="0"/>
    <x v="11"/>
    <x v="2"/>
    <x v="2"/>
    <s v="-2.244644"/>
    <x v="0"/>
    <x v="1"/>
    <x v="0"/>
    <x v="4314"/>
    <n v="1.0600000000000002E-2"/>
    <x v="5496"/>
    <n v="1.1399999999999999"/>
    <n v="17.611221600000004"/>
    <n v="6"/>
    <n v="35.839999999999996"/>
    <x v="150"/>
    <x v="6"/>
    <x v="0"/>
  </r>
  <r>
    <x v="0"/>
    <x v="12"/>
    <x v="2"/>
    <x v="2"/>
    <s v="-2.244644"/>
    <x v="0"/>
    <x v="1"/>
    <x v="0"/>
    <x v="4315"/>
    <n v="1.2699999999999999E-2"/>
    <x v="5497"/>
    <n v="0.11000000000000001"/>
    <n v="3.6045394000000006"/>
    <n v="2"/>
    <n v="17.600000000000001"/>
    <x v="185"/>
    <x v="46"/>
    <x v="25"/>
  </r>
  <r>
    <x v="0"/>
    <x v="13"/>
    <x v="2"/>
    <x v="2"/>
    <s v="-2.244644"/>
    <x v="0"/>
    <x v="1"/>
    <x v="0"/>
    <x v="4316"/>
    <n v="1.2499999999999999E-2"/>
    <x v="5498"/>
    <n v="1.2499999999999998"/>
    <n v="40.068749999999994"/>
    <n v="1"/>
    <n v="0.8"/>
    <x v="156"/>
    <x v="36"/>
    <x v="0"/>
  </r>
  <r>
    <x v="0"/>
    <x v="14"/>
    <x v="2"/>
    <x v="2"/>
    <s v="-2.244644"/>
    <x v="0"/>
    <x v="1"/>
    <x v="0"/>
    <x v="4317"/>
    <n v="1.4000000000000002E-2"/>
    <x v="5499"/>
    <n v="0.91000000000000014"/>
    <n v="20.305012000000008"/>
    <n v="2"/>
    <n v="8.8000000000000007"/>
    <x v="149"/>
    <x v="51"/>
    <x v="22"/>
  </r>
  <r>
    <x v="0"/>
    <x v="15"/>
    <x v="2"/>
    <x v="2"/>
    <s v="-2.244644"/>
    <x v="0"/>
    <x v="1"/>
    <x v="0"/>
    <x v="4318"/>
    <n v="1.3099999999999999E-2"/>
    <x v="5500"/>
    <n v="0.59"/>
    <n v="19.188015399999998"/>
    <n v="6"/>
    <n v="24"/>
    <x v="50"/>
    <x v="52"/>
    <x v="3"/>
  </r>
  <r>
    <x v="0"/>
    <x v="16"/>
    <x v="2"/>
    <x v="2"/>
    <s v="-2.244644"/>
    <x v="0"/>
    <x v="1"/>
    <x v="0"/>
    <x v="4319"/>
    <n v="1.0800000000000001E-2"/>
    <x v="5501"/>
    <n v="1.2"/>
    <n v="19.455552000000001"/>
    <n v="3"/>
    <n v="25.6"/>
    <x v="126"/>
    <x v="41"/>
    <x v="5"/>
  </r>
  <r>
    <x v="0"/>
    <x v="17"/>
    <x v="2"/>
    <x v="2"/>
    <s v="-2.244644"/>
    <x v="0"/>
    <x v="1"/>
    <x v="0"/>
    <x v="4320"/>
    <n v="1.06E-2"/>
    <x v="5502"/>
    <n v="0.46000000000000008"/>
    <n v="7.8094016000000019"/>
    <n v="2"/>
    <n v="1.6"/>
    <x v="155"/>
    <x v="55"/>
    <x v="3"/>
  </r>
  <r>
    <x v="0"/>
    <x v="18"/>
    <x v="2"/>
    <x v="2"/>
    <s v="-2.244644"/>
    <x v="0"/>
    <x v="1"/>
    <x v="0"/>
    <x v="1293"/>
    <n v="1.3899999999999999E-2"/>
    <x v="5503"/>
    <n v="0.78"/>
    <n v="16.315041600000001"/>
    <n v="4"/>
    <n v="131.04"/>
    <x v="149"/>
    <x v="55"/>
    <x v="25"/>
  </r>
  <r>
    <x v="0"/>
    <x v="19"/>
    <x v="2"/>
    <x v="2"/>
    <s v="-2.244644"/>
    <x v="0"/>
    <x v="1"/>
    <x v="0"/>
    <x v="4321"/>
    <n v="8.0999999999999996E-3"/>
    <x v="5504"/>
    <n v="1.0900000000000001"/>
    <n v="16.4237058"/>
    <n v="2"/>
    <n v="43.68"/>
    <x v="176"/>
    <x v="26"/>
    <x v="5"/>
  </r>
  <r>
    <x v="0"/>
    <x v="20"/>
    <x v="2"/>
    <x v="2"/>
    <s v="-2.244644"/>
    <x v="0"/>
    <x v="1"/>
    <x v="0"/>
    <x v="470"/>
    <n v="1.2699999999999998E-2"/>
    <x v="5505"/>
    <n v="0.56999999999999984"/>
    <n v="14.318741999999993"/>
    <n v="3"/>
    <n v="51.52"/>
    <x v="46"/>
    <x v="44"/>
    <x v="24"/>
  </r>
  <r>
    <x v="0"/>
    <x v="21"/>
    <x v="2"/>
    <x v="2"/>
    <s v="-2.244644"/>
    <x v="0"/>
    <x v="1"/>
    <x v="0"/>
    <x v="4322"/>
    <n v="1.37E-2"/>
    <x v="5506"/>
    <n v="0.69"/>
    <n v="19.354072200000001"/>
    <n v="2"/>
    <n v="5.6000000000000005"/>
    <x v="155"/>
    <x v="26"/>
    <x v="22"/>
  </r>
  <r>
    <x v="0"/>
    <x v="22"/>
    <x v="2"/>
    <x v="2"/>
    <s v="-2.244644"/>
    <x v="0"/>
    <x v="1"/>
    <x v="0"/>
    <x v="4323"/>
    <n v="1.0900000000000003E-2"/>
    <x v="5507"/>
    <n v="0.92000000000000015"/>
    <n v="22.556983200000012"/>
    <n v="3"/>
    <n v="18.400000000000002"/>
    <x v="145"/>
    <x v="43"/>
    <x v="0"/>
  </r>
  <r>
    <x v="0"/>
    <x v="23"/>
    <x v="2"/>
    <x v="2"/>
    <s v="-2.244644"/>
    <x v="0"/>
    <x v="1"/>
    <x v="0"/>
    <x v="4324"/>
    <n v="9.1000000000000004E-3"/>
    <x v="5508"/>
    <n v="0.88"/>
    <n v="14.773158400000002"/>
    <n v="3"/>
    <n v="141.68"/>
    <x v="13"/>
    <x v="43"/>
    <x v="23"/>
  </r>
  <r>
    <x v="0"/>
    <x v="24"/>
    <x v="2"/>
    <x v="2"/>
    <s v="-2.244644"/>
    <x v="0"/>
    <x v="1"/>
    <x v="0"/>
    <x v="4325"/>
    <n v="1.4200000000000001E-2"/>
    <x v="5509"/>
    <n v="0.63"/>
    <n v="13.444048800000003"/>
    <n v="4"/>
    <n v="48.800000000000004"/>
    <x v="135"/>
    <x v="50"/>
    <x v="21"/>
  </r>
  <r>
    <x v="0"/>
    <x v="25"/>
    <x v="2"/>
    <x v="2"/>
    <s v="-2.244644"/>
    <x v="0"/>
    <x v="1"/>
    <x v="0"/>
    <x v="302"/>
    <n v="1.3200000000000002E-2"/>
    <x v="5510"/>
    <n v="0.72000000000000008"/>
    <n v="15.854572800000005"/>
    <n v="2"/>
    <n v="82.320000000000007"/>
    <x v="171"/>
    <x v="44"/>
    <x v="5"/>
  </r>
  <r>
    <x v="0"/>
    <x v="26"/>
    <x v="2"/>
    <x v="2"/>
    <s v="-2.244644"/>
    <x v="0"/>
    <x v="1"/>
    <x v="0"/>
    <x v="4326"/>
    <n v="1.2600000000000002E-2"/>
    <x v="5511"/>
    <n v="0.86"/>
    <n v="24.846948000000001"/>
    <n v="2"/>
    <n v="35.28"/>
    <x v="160"/>
    <x v="44"/>
    <x v="0"/>
  </r>
  <r>
    <x v="0"/>
    <x v="27"/>
    <x v="2"/>
    <x v="2"/>
    <s v="-2.244644"/>
    <x v="0"/>
    <x v="1"/>
    <x v="0"/>
    <x v="4327"/>
    <n v="1.0200000000000001E-2"/>
    <x v="5512"/>
    <n v="0.81"/>
    <n v="21.565472400000004"/>
    <n v="1"/>
    <n v="68.320000000000007"/>
    <x v="133"/>
    <x v="41"/>
    <x v="20"/>
  </r>
  <r>
    <x v="0"/>
    <x v="28"/>
    <x v="2"/>
    <x v="2"/>
    <s v="-2.244644"/>
    <x v="0"/>
    <x v="1"/>
    <x v="0"/>
    <x v="4328"/>
    <n v="9.7999999999999997E-3"/>
    <x v="5513"/>
    <n v="1.0699999999999998"/>
    <n v="21.4732308"/>
    <n v="3"/>
    <n v="77.84"/>
    <x v="152"/>
    <x v="23"/>
    <x v="5"/>
  </r>
  <r>
    <x v="0"/>
    <x v="29"/>
    <x v="2"/>
    <x v="2"/>
    <s v="-2.244644"/>
    <x v="0"/>
    <x v="1"/>
    <x v="0"/>
    <x v="4329"/>
    <n v="1.03E-2"/>
    <x v="5514"/>
    <n v="0.84000000000000008"/>
    <n v="18.5170104"/>
    <n v="2"/>
    <n v="133.28"/>
    <x v="140"/>
    <x v="12"/>
    <x v="0"/>
  </r>
  <r>
    <x v="0"/>
    <x v="30"/>
    <x v="2"/>
    <x v="2"/>
    <s v="-2.244644"/>
    <x v="0"/>
    <x v="1"/>
    <x v="0"/>
    <x v="4330"/>
    <n v="8.6E-3"/>
    <x v="5515"/>
    <n v="1.2299999999999998"/>
    <n v="23.578361999999995"/>
    <n v="2"/>
    <n v="100.8"/>
    <x v="177"/>
    <x v="23"/>
    <x v="25"/>
  </r>
  <r>
    <x v="0"/>
    <x v="31"/>
    <x v="2"/>
    <x v="2"/>
    <s v="-2.244644"/>
    <x v="0"/>
    <x v="1"/>
    <x v="0"/>
    <x v="600"/>
    <n v="1.17E-2"/>
    <x v="5516"/>
    <n v="0.95000000000000007"/>
    <n v="21.398598000000003"/>
    <n v="4"/>
    <n v="49.6"/>
    <x v="172"/>
    <x v="6"/>
    <x v="23"/>
  </r>
  <r>
    <x v="0"/>
    <x v="32"/>
    <x v="2"/>
    <x v="2"/>
    <s v="-2.244644"/>
    <x v="0"/>
    <x v="1"/>
    <x v="0"/>
    <x v="2937"/>
    <n v="1.1000000000000003E-2"/>
    <x v="5517"/>
    <n v="0.16999999999999998"/>
    <n v="2.946746000000001"/>
    <n v="3"/>
    <n v="117.6"/>
    <x v="176"/>
    <x v="50"/>
    <x v="25"/>
  </r>
  <r>
    <x v="0"/>
    <x v="33"/>
    <x v="2"/>
    <x v="2"/>
    <s v="-2.244644"/>
    <x v="0"/>
    <x v="1"/>
    <x v="0"/>
    <x v="4331"/>
    <n v="1.1599999999999999E-2"/>
    <x v="5518"/>
    <n v="0.96000000000000008"/>
    <n v="27.955814400000001"/>
    <n v="3"/>
    <n v="128.24"/>
    <x v="135"/>
    <x v="52"/>
    <x v="25"/>
  </r>
  <r>
    <x v="0"/>
    <x v="34"/>
    <x v="2"/>
    <x v="2"/>
    <s v="-2.244644"/>
    <x v="0"/>
    <x v="1"/>
    <x v="0"/>
    <x v="4332"/>
    <n v="9.1999999999999998E-3"/>
    <x v="5519"/>
    <n v="1.02"/>
    <n v="19.182772800000002"/>
    <n v="4"/>
    <n v="132.16"/>
    <x v="13"/>
    <x v="43"/>
    <x v="21"/>
  </r>
  <r>
    <x v="0"/>
    <x v="35"/>
    <x v="2"/>
    <x v="2"/>
    <s v="-2.244644"/>
    <x v="0"/>
    <x v="1"/>
    <x v="0"/>
    <x v="1913"/>
    <n v="1.3300000000000001E-2"/>
    <x v="5520"/>
    <n v="0.88999999999999979"/>
    <n v="17.7389282"/>
    <n v="5"/>
    <n v="168.56"/>
    <x v="123"/>
    <x v="26"/>
    <x v="25"/>
  </r>
  <r>
    <x v="0"/>
    <x v="36"/>
    <x v="2"/>
    <x v="2"/>
    <s v="-2.244644"/>
    <x v="0"/>
    <x v="1"/>
    <x v="0"/>
    <x v="253"/>
    <n v="1.38E-2"/>
    <x v="5521"/>
    <n v="0.59"/>
    <n v="13.637849999999998"/>
    <n v="3"/>
    <n v="127.67999999999999"/>
    <x v="134"/>
    <x v="37"/>
    <x v="5"/>
  </r>
  <r>
    <x v="0"/>
    <x v="37"/>
    <x v="2"/>
    <x v="2"/>
    <s v="-2.244644"/>
    <x v="0"/>
    <x v="1"/>
    <x v="0"/>
    <x v="4333"/>
    <n v="1.2E-2"/>
    <x v="5522"/>
    <n v="0.27"/>
    <n v="5.4930960000000013"/>
    <n v="2"/>
    <n v="58.239999999999995"/>
    <x v="126"/>
    <x v="49"/>
    <x v="3"/>
  </r>
  <r>
    <x v="0"/>
    <x v="38"/>
    <x v="2"/>
    <x v="2"/>
    <s v="-2.244644"/>
    <x v="0"/>
    <x v="1"/>
    <x v="0"/>
    <x v="4334"/>
    <n v="1.1399999999999999E-2"/>
    <x v="5523"/>
    <n v="0.38000000000000006"/>
    <n v="9.6785543999999994"/>
    <n v="2"/>
    <n v="129.92000000000002"/>
    <x v="127"/>
    <x v="18"/>
    <x v="23"/>
  </r>
  <r>
    <x v="0"/>
    <x v="39"/>
    <x v="2"/>
    <x v="2"/>
    <s v="-2.244644"/>
    <x v="0"/>
    <x v="1"/>
    <x v="0"/>
    <x v="4335"/>
    <n v="1.5399999999999999E-2"/>
    <x v="5524"/>
    <n v="4.9999999999999989E-2"/>
    <n v="1.5863539999999994"/>
    <n v="2"/>
    <n v="96.88"/>
    <x v="173"/>
    <x v="40"/>
    <x v="23"/>
  </r>
  <r>
    <x v="0"/>
    <x v="40"/>
    <x v="2"/>
    <x v="2"/>
    <s v="-2.244644"/>
    <x v="0"/>
    <x v="1"/>
    <x v="0"/>
    <x v="4336"/>
    <n v="1.2400000000000001E-2"/>
    <x v="5525"/>
    <n v="1.0900000000000003"/>
    <n v="32.895240800000018"/>
    <n v="3"/>
    <n v="236.32"/>
    <x v="126"/>
    <x v="36"/>
    <x v="5"/>
  </r>
  <r>
    <x v="0"/>
    <x v="41"/>
    <x v="2"/>
    <x v="2"/>
    <s v="-2.244644"/>
    <x v="0"/>
    <x v="1"/>
    <x v="0"/>
    <x v="4080"/>
    <n v="1.1600000000000001E-2"/>
    <x v="5526"/>
    <n v="0.88"/>
    <n v="19.146124800000003"/>
    <n v="4"/>
    <n v="103.04"/>
    <x v="155"/>
    <x v="12"/>
    <x v="24"/>
  </r>
  <r>
    <x v="0"/>
    <x v="42"/>
    <x v="2"/>
    <x v="2"/>
    <s v="-2.244644"/>
    <x v="0"/>
    <x v="1"/>
    <x v="0"/>
    <x v="4337"/>
    <n v="1.0600000000000002E-2"/>
    <x v="5527"/>
    <n v="1.1099999999999999"/>
    <n v="19.983374400000002"/>
    <n v="3"/>
    <n v="40.800000000000004"/>
    <x v="21"/>
    <x v="13"/>
    <x v="22"/>
  </r>
  <r>
    <x v="0"/>
    <x v="43"/>
    <x v="2"/>
    <x v="2"/>
    <s v="-2.244644"/>
    <x v="0"/>
    <x v="1"/>
    <x v="0"/>
    <x v="4338"/>
    <n v="8.6E-3"/>
    <x v="5528"/>
    <n v="1.08"/>
    <n v="21.379118400000003"/>
    <n v="4"/>
    <n v="91.28"/>
    <x v="173"/>
    <x v="13"/>
    <x v="0"/>
  </r>
  <r>
    <x v="0"/>
    <x v="44"/>
    <x v="2"/>
    <x v="2"/>
    <s v="-2.244644"/>
    <x v="0"/>
    <x v="1"/>
    <x v="0"/>
    <x v="4339"/>
    <n v="8.9000000000000017E-3"/>
    <x v="5529"/>
    <n v="0.82000000000000006"/>
    <n v="16.293514800000008"/>
    <n v="5"/>
    <n v="104.16"/>
    <x v="58"/>
    <x v="18"/>
    <x v="25"/>
  </r>
  <r>
    <x v="0"/>
    <x v="45"/>
    <x v="2"/>
    <x v="2"/>
    <s v="-2.244644"/>
    <x v="0"/>
    <x v="1"/>
    <x v="0"/>
    <x v="4340"/>
    <n v="1.5399999999999999E-2"/>
    <x v="5530"/>
    <n v="1.0200000000000002"/>
    <n v="31.535380800000006"/>
    <n v="1"/>
    <n v="184.79999999999998"/>
    <x v="157"/>
    <x v="26"/>
    <x v="20"/>
  </r>
  <r>
    <x v="0"/>
    <x v="46"/>
    <x v="2"/>
    <x v="2"/>
    <s v="-2.244644"/>
    <x v="0"/>
    <x v="1"/>
    <x v="0"/>
    <x v="4341"/>
    <n v="1.0800000000000001E-2"/>
    <x v="5531"/>
    <n v="1.2599999999999998"/>
    <n v="30.569011199999998"/>
    <n v="2"/>
    <n v="19.200000000000003"/>
    <x v="127"/>
    <x v="23"/>
    <x v="20"/>
  </r>
  <r>
    <x v="0"/>
    <x v="47"/>
    <x v="2"/>
    <x v="2"/>
    <s v="-2.244644"/>
    <x v="0"/>
    <x v="1"/>
    <x v="0"/>
    <x v="4342"/>
    <n v="1.3200000000000002E-2"/>
    <x v="5532"/>
    <n v="1.37"/>
    <n v="25.88905440000001"/>
    <n v="0"/>
    <n v="15.200000000000001"/>
    <x v="157"/>
    <x v="44"/>
    <x v="0"/>
  </r>
  <r>
    <x v="0"/>
    <x v="48"/>
    <x v="2"/>
    <x v="2"/>
    <s v="-2.244644"/>
    <x v="0"/>
    <x v="1"/>
    <x v="0"/>
    <x v="4343"/>
    <n v="1.2900000000000002E-2"/>
    <x v="5533"/>
    <n v="0.8"/>
    <n v="16.163184000000005"/>
    <n v="3"/>
    <n v="76.72"/>
    <x v="153"/>
    <x v="44"/>
    <x v="22"/>
  </r>
  <r>
    <x v="0"/>
    <x v="49"/>
    <x v="2"/>
    <x v="2"/>
    <s v="-2.244644"/>
    <x v="0"/>
    <x v="1"/>
    <x v="0"/>
    <x v="4344"/>
    <n v="1.3599999999999999E-2"/>
    <x v="5534"/>
    <n v="0.48000000000000004"/>
    <n v="13.3132032"/>
    <n v="4"/>
    <n v="74.48"/>
    <x v="185"/>
    <x v="41"/>
    <x v="0"/>
  </r>
  <r>
    <x v="0"/>
    <x v="50"/>
    <x v="2"/>
    <x v="2"/>
    <s v="-2.244644"/>
    <x v="0"/>
    <x v="1"/>
    <x v="0"/>
    <x v="4345"/>
    <n v="1.3900000000000003E-2"/>
    <x v="5535"/>
    <n v="0.96000000000000008"/>
    <n v="28.089120000000008"/>
    <n v="3"/>
    <n v="43.2"/>
    <x v="146"/>
    <x v="50"/>
    <x v="21"/>
  </r>
  <r>
    <x v="0"/>
    <x v="51"/>
    <x v="2"/>
    <x v="2"/>
    <s v="-2.244644"/>
    <x v="0"/>
    <x v="1"/>
    <x v="0"/>
    <x v="4346"/>
    <n v="9.1999999999999998E-3"/>
    <x v="5536"/>
    <n v="0.24000000000000002"/>
    <n v="3.8710656000000001"/>
    <n v="1"/>
    <n v="77.84"/>
    <x v="186"/>
    <x v="47"/>
    <x v="5"/>
  </r>
  <r>
    <x v="0"/>
    <x v="52"/>
    <x v="2"/>
    <x v="2"/>
    <s v="-2.244644"/>
    <x v="0"/>
    <x v="1"/>
    <x v="0"/>
    <x v="1713"/>
    <n v="1.0100000000000001E-2"/>
    <x v="5537"/>
    <n v="1.2799999999999998"/>
    <n v="22.748108800000001"/>
    <n v="1"/>
    <n v="48"/>
    <x v="162"/>
    <x v="53"/>
    <x v="23"/>
  </r>
  <r>
    <x v="0"/>
    <x v="53"/>
    <x v="2"/>
    <x v="2"/>
    <s v="-2.244644"/>
    <x v="0"/>
    <x v="1"/>
    <x v="0"/>
    <x v="4347"/>
    <n v="1.0700000000000001E-2"/>
    <x v="5538"/>
    <n v="0.6"/>
    <n v="12.275040000000001"/>
    <n v="5"/>
    <n v="110.88"/>
    <x v="184"/>
    <x v="50"/>
    <x v="24"/>
  </r>
  <r>
    <x v="0"/>
    <x v="54"/>
    <x v="2"/>
    <x v="2"/>
    <s v="-2.244644"/>
    <x v="0"/>
    <x v="1"/>
    <x v="0"/>
    <x v="4348"/>
    <n v="1.03E-2"/>
    <x v="5539"/>
    <n v="0.72"/>
    <n v="13.495636800000002"/>
    <n v="3"/>
    <n v="47.04"/>
    <x v="156"/>
    <x v="30"/>
    <x v="5"/>
  </r>
  <r>
    <x v="0"/>
    <x v="55"/>
    <x v="2"/>
    <x v="2"/>
    <s v="-2.244644"/>
    <x v="0"/>
    <x v="1"/>
    <x v="0"/>
    <x v="4349"/>
    <n v="1.0500000000000002E-2"/>
    <x v="5540"/>
    <n v="1.1300000000000001"/>
    <n v="20.550180000000005"/>
    <n v="4"/>
    <n v="73.92"/>
    <x v="181"/>
    <x v="57"/>
    <x v="21"/>
  </r>
  <r>
    <x v="0"/>
    <x v="56"/>
    <x v="2"/>
    <x v="2"/>
    <s v="-2.244644"/>
    <x v="0"/>
    <x v="1"/>
    <x v="0"/>
    <x v="4350"/>
    <n v="1.2E-2"/>
    <x v="5541"/>
    <n v="1.0099999999999998"/>
    <n v="26.676119999999994"/>
    <n v="2"/>
    <n v="7.2"/>
    <x v="124"/>
    <x v="23"/>
    <x v="24"/>
  </r>
  <r>
    <x v="0"/>
    <x v="57"/>
    <x v="2"/>
    <x v="2"/>
    <s v="-2.244644"/>
    <x v="0"/>
    <x v="1"/>
    <x v="0"/>
    <x v="4351"/>
    <n v="8.9000000000000017E-3"/>
    <x v="5542"/>
    <n v="0.30000000000000004"/>
    <n v="6.0000240000000007"/>
    <n v="1"/>
    <n v="12.8"/>
    <x v="186"/>
    <x v="53"/>
    <x v="23"/>
  </r>
  <r>
    <x v="0"/>
    <x v="58"/>
    <x v="2"/>
    <x v="2"/>
    <s v="-2.244644"/>
    <x v="0"/>
    <x v="1"/>
    <x v="0"/>
    <x v="4352"/>
    <n v="1.1800000000000001E-2"/>
    <x v="5543"/>
    <n v="1.2899999999999998"/>
    <n v="32.593346399999994"/>
    <n v="5"/>
    <n v="104.16"/>
    <x v="170"/>
    <x v="58"/>
    <x v="23"/>
  </r>
  <r>
    <x v="0"/>
    <x v="59"/>
    <x v="2"/>
    <x v="2"/>
    <s v="-2.244644"/>
    <x v="0"/>
    <x v="1"/>
    <x v="0"/>
    <x v="3900"/>
    <n v="1.32E-2"/>
    <x v="5544"/>
    <n v="0.9900000000000001"/>
    <n v="22.743547200000005"/>
    <n v="4"/>
    <n v="50.4"/>
    <x v="160"/>
    <x v="49"/>
    <x v="3"/>
  </r>
  <r>
    <x v="0"/>
    <x v="60"/>
    <x v="2"/>
    <x v="2"/>
    <s v="-2.244644"/>
    <x v="0"/>
    <x v="1"/>
    <x v="0"/>
    <x v="4353"/>
    <n v="1.1200000000000002E-2"/>
    <x v="5545"/>
    <n v="1.02"/>
    <n v="22.678924800000004"/>
    <n v="0"/>
    <n v="145.04"/>
    <x v="156"/>
    <x v="54"/>
    <x v="5"/>
  </r>
  <r>
    <x v="0"/>
    <x v="61"/>
    <x v="2"/>
    <x v="2"/>
    <s v="-2.244644"/>
    <x v="0"/>
    <x v="1"/>
    <x v="0"/>
    <x v="4354"/>
    <n v="1.3000000000000003E-2"/>
    <x v="5546"/>
    <n v="0.99000000000000021"/>
    <n v="24.084918000000012"/>
    <n v="1"/>
    <n v="197.68"/>
    <x v="76"/>
    <x v="6"/>
    <x v="22"/>
  </r>
  <r>
    <x v="0"/>
    <x v="62"/>
    <x v="2"/>
    <x v="2"/>
    <s v="-2.244644"/>
    <x v="0"/>
    <x v="1"/>
    <x v="0"/>
    <x v="4334"/>
    <n v="1.0699999999999999E-2"/>
    <x v="5547"/>
    <n v="0.45999999999999996"/>
    <n v="10.996732399999997"/>
    <n v="2"/>
    <n v="73.36"/>
    <x v="46"/>
    <x v="12"/>
    <x v="20"/>
  </r>
  <r>
    <x v="0"/>
    <x v="63"/>
    <x v="2"/>
    <x v="2"/>
    <s v="-2.244644"/>
    <x v="0"/>
    <x v="1"/>
    <x v="0"/>
    <x v="4355"/>
    <n v="1.34E-2"/>
    <x v="5548"/>
    <n v="1.1100000000000003"/>
    <n v="25.889684400000011"/>
    <n v="1"/>
    <n v="36.800000000000004"/>
    <x v="177"/>
    <x v="46"/>
    <x v="20"/>
  </r>
  <r>
    <x v="0"/>
    <x v="64"/>
    <x v="2"/>
    <x v="2"/>
    <s v="-2.244644"/>
    <x v="0"/>
    <x v="1"/>
    <x v="0"/>
    <x v="4356"/>
    <n v="1.03E-2"/>
    <x v="5549"/>
    <n v="0.64"/>
    <n v="11.6836608"/>
    <n v="2"/>
    <n v="70.56"/>
    <x v="51"/>
    <x v="7"/>
    <x v="23"/>
  </r>
  <r>
    <x v="0"/>
    <x v="65"/>
    <x v="2"/>
    <x v="2"/>
    <s v="-2.244644"/>
    <x v="0"/>
    <x v="1"/>
    <x v="0"/>
    <x v="4357"/>
    <n v="1.2500000000000001E-2"/>
    <x v="5550"/>
    <n v="0.44"/>
    <n v="11.026400000000001"/>
    <n v="4"/>
    <n v="274.39999999999998"/>
    <x v="179"/>
    <x v="46"/>
    <x v="5"/>
  </r>
  <r>
    <x v="0"/>
    <x v="66"/>
    <x v="2"/>
    <x v="2"/>
    <s v="-2.244644"/>
    <x v="0"/>
    <x v="1"/>
    <x v="0"/>
    <x v="4358"/>
    <n v="1.38E-2"/>
    <x v="5551"/>
    <n v="0.53999999999999992"/>
    <n v="14.2899552"/>
    <n v="0"/>
    <n v="207.76"/>
    <x v="68"/>
    <x v="56"/>
    <x v="5"/>
  </r>
  <r>
    <x v="0"/>
    <x v="67"/>
    <x v="2"/>
    <x v="2"/>
    <s v="-2.244644"/>
    <x v="0"/>
    <x v="1"/>
    <x v="0"/>
    <x v="4359"/>
    <n v="1.4500000000000001E-2"/>
    <x v="5552"/>
    <n v="0.83"/>
    <n v="24.599540000000001"/>
    <n v="2"/>
    <n v="99.679999999999993"/>
    <x v="180"/>
    <x v="42"/>
    <x v="22"/>
  </r>
  <r>
    <x v="0"/>
    <x v="68"/>
    <x v="2"/>
    <x v="2"/>
    <s v="-2.244644"/>
    <x v="0"/>
    <x v="1"/>
    <x v="0"/>
    <x v="4360"/>
    <n v="1.2800000000000002E-2"/>
    <x v="5553"/>
    <n v="0.78999999999999992"/>
    <n v="25.089894400000006"/>
    <n v="4"/>
    <n v="217.28"/>
    <x v="187"/>
    <x v="44"/>
    <x v="22"/>
  </r>
  <r>
    <x v="0"/>
    <x v="69"/>
    <x v="2"/>
    <x v="2"/>
    <s v="-2.244644"/>
    <x v="0"/>
    <x v="1"/>
    <x v="0"/>
    <x v="4361"/>
    <n v="1.15E-2"/>
    <x v="5554"/>
    <n v="0.78"/>
    <n v="17.452032000000003"/>
    <n v="0"/>
    <n v="223.44000000000003"/>
    <x v="88"/>
    <x v="26"/>
    <x v="25"/>
  </r>
  <r>
    <x v="0"/>
    <x v="70"/>
    <x v="2"/>
    <x v="2"/>
    <s v="-2.244644"/>
    <x v="0"/>
    <x v="1"/>
    <x v="0"/>
    <x v="2061"/>
    <n v="9.9000000000000008E-3"/>
    <x v="5555"/>
    <n v="1.0699999999999998"/>
    <n v="17.499635999999999"/>
    <n v="1"/>
    <n v="322.56"/>
    <x v="151"/>
    <x v="26"/>
    <x v="0"/>
  </r>
  <r>
    <x v="0"/>
    <x v="71"/>
    <x v="2"/>
    <x v="2"/>
    <s v="-2.244644"/>
    <x v="0"/>
    <x v="1"/>
    <x v="0"/>
    <x v="4362"/>
    <n v="1.2700000000000001E-2"/>
    <x v="5556"/>
    <n v="0.34"/>
    <n v="6.6635376000000015"/>
    <n v="1"/>
    <n v="42.400000000000006"/>
    <x v="172"/>
    <x v="46"/>
    <x v="20"/>
  </r>
  <r>
    <x v="0"/>
    <x v="72"/>
    <x v="2"/>
    <x v="2"/>
    <s v="-2.244644"/>
    <x v="0"/>
    <x v="1"/>
    <x v="0"/>
    <x v="4363"/>
    <n v="8.199999999999999E-3"/>
    <x v="5557"/>
    <n v="0.94000000000000006"/>
    <n v="12.0984768"/>
    <n v="1"/>
    <n v="164.64000000000001"/>
    <x v="153"/>
    <x v="12"/>
    <x v="25"/>
  </r>
  <r>
    <x v="0"/>
    <x v="73"/>
    <x v="2"/>
    <x v="2"/>
    <s v="-2.244644"/>
    <x v="0"/>
    <x v="1"/>
    <x v="0"/>
    <x v="4364"/>
    <n v="1.4100000000000001E-2"/>
    <x v="5558"/>
    <n v="1.08"/>
    <n v="23.091739200000003"/>
    <n v="0"/>
    <n v="191.52"/>
    <x v="145"/>
    <x v="51"/>
    <x v="20"/>
  </r>
  <r>
    <x v="0"/>
    <x v="74"/>
    <x v="2"/>
    <x v="2"/>
    <s v="-2.244644"/>
    <x v="0"/>
    <x v="1"/>
    <x v="0"/>
    <x v="4083"/>
    <n v="9.2999999999999992E-3"/>
    <x v="5559"/>
    <n v="0.32999999999999996"/>
    <n v="7.6976657999999993"/>
    <n v="3"/>
    <n v="89.6"/>
    <x v="168"/>
    <x v="49"/>
    <x v="0"/>
  </r>
  <r>
    <x v="0"/>
    <x v="75"/>
    <x v="2"/>
    <x v="2"/>
    <s v="-2.244644"/>
    <x v="0"/>
    <x v="1"/>
    <x v="0"/>
    <x v="3482"/>
    <n v="1.2200000000000003E-2"/>
    <x v="5560"/>
    <n v="0.76"/>
    <n v="15.382248000000002"/>
    <n v="3"/>
    <n v="100.8"/>
    <x v="184"/>
    <x v="44"/>
    <x v="22"/>
  </r>
  <r>
    <x v="0"/>
    <x v="76"/>
    <x v="2"/>
    <x v="2"/>
    <s v="-2.244644"/>
    <x v="0"/>
    <x v="1"/>
    <x v="0"/>
    <x v="4365"/>
    <n v="1.3100000000000002E-2"/>
    <x v="5561"/>
    <n v="1.35"/>
    <n v="27.298566000000008"/>
    <n v="4"/>
    <n v="125.99999999999999"/>
    <x v="51"/>
    <x v="52"/>
    <x v="20"/>
  </r>
  <r>
    <x v="0"/>
    <x v="77"/>
    <x v="2"/>
    <x v="2"/>
    <s v="-2.244644"/>
    <x v="0"/>
    <x v="1"/>
    <x v="0"/>
    <x v="4366"/>
    <n v="1.3100000000000001E-2"/>
    <x v="5562"/>
    <n v="1.0200000000000002"/>
    <n v="34.628959200000004"/>
    <n v="3"/>
    <n v="89.039999999999992"/>
    <x v="164"/>
    <x v="26"/>
    <x v="25"/>
  </r>
  <r>
    <x v="0"/>
    <x v="78"/>
    <x v="2"/>
    <x v="2"/>
    <s v="-2.244644"/>
    <x v="0"/>
    <x v="1"/>
    <x v="0"/>
    <x v="4367"/>
    <n v="1.2200000000000001E-2"/>
    <x v="5563"/>
    <n v="0.24999999999999997"/>
    <n v="8.2911199999999994"/>
    <n v="0"/>
    <n v="49.6"/>
    <x v="114"/>
    <x v="12"/>
    <x v="21"/>
  </r>
  <r>
    <x v="0"/>
    <x v="79"/>
    <x v="2"/>
    <x v="2"/>
    <s v="-2.244644"/>
    <x v="0"/>
    <x v="1"/>
    <x v="0"/>
    <x v="4368"/>
    <n v="1.0499999999999999E-2"/>
    <x v="5564"/>
    <n v="0.69"/>
    <n v="15.892632000000001"/>
    <n v="2"/>
    <n v="48.800000000000004"/>
    <x v="135"/>
    <x v="30"/>
    <x v="23"/>
  </r>
  <r>
    <x v="0"/>
    <x v="80"/>
    <x v="2"/>
    <x v="2"/>
    <s v="-2.244644"/>
    <x v="0"/>
    <x v="1"/>
    <x v="0"/>
    <x v="4369"/>
    <n v="1.0600000000000002E-2"/>
    <x v="5565"/>
    <n v="0.92"/>
    <n v="24.690113600000007"/>
    <n v="2"/>
    <n v="114.24000000000001"/>
    <x v="172"/>
    <x v="46"/>
    <x v="25"/>
  </r>
  <r>
    <x v="0"/>
    <x v="81"/>
    <x v="2"/>
    <x v="2"/>
    <s v="-2.244644"/>
    <x v="0"/>
    <x v="1"/>
    <x v="0"/>
    <x v="4370"/>
    <n v="1.15E-2"/>
    <x v="5566"/>
    <n v="0.52"/>
    <n v="15.387736000000002"/>
    <n v="5"/>
    <n v="42.56"/>
    <x v="151"/>
    <x v="47"/>
    <x v="24"/>
  </r>
  <r>
    <x v="0"/>
    <x v="82"/>
    <x v="2"/>
    <x v="2"/>
    <s v="-2.244644"/>
    <x v="0"/>
    <x v="1"/>
    <x v="0"/>
    <x v="3897"/>
    <n v="0.01"/>
    <x v="5567"/>
    <n v="0.27"/>
    <n v="5.4631800000000013"/>
    <n v="1"/>
    <n v="239.12"/>
    <x v="151"/>
    <x v="52"/>
    <x v="22"/>
  </r>
  <r>
    <x v="0"/>
    <x v="83"/>
    <x v="2"/>
    <x v="2"/>
    <s v="-2.244644"/>
    <x v="0"/>
    <x v="1"/>
    <x v="0"/>
    <x v="4371"/>
    <n v="1.2700000000000003E-2"/>
    <x v="5568"/>
    <n v="0.76"/>
    <n v="17.394834400000004"/>
    <n v="3"/>
    <n v="28.8"/>
    <x v="177"/>
    <x v="37"/>
    <x v="5"/>
  </r>
  <r>
    <x v="0"/>
    <x v="84"/>
    <x v="2"/>
    <x v="2"/>
    <s v="-2.244644"/>
    <x v="0"/>
    <x v="1"/>
    <x v="0"/>
    <x v="4372"/>
    <n v="1.5300000000000001E-2"/>
    <x v="5569"/>
    <n v="1.2799999999999998"/>
    <n v="30.1045248"/>
    <n v="3"/>
    <n v="60.48"/>
    <x v="149"/>
    <x v="49"/>
    <x v="24"/>
  </r>
  <r>
    <x v="0"/>
    <x v="85"/>
    <x v="2"/>
    <x v="2"/>
    <s v="-2.244644"/>
    <x v="0"/>
    <x v="1"/>
    <x v="0"/>
    <x v="206"/>
    <n v="1.2800000000000001E-2"/>
    <x v="5570"/>
    <n v="0.45999999999999996"/>
    <n v="8.7848959999999998"/>
    <n v="4"/>
    <n v="221.2"/>
    <x v="153"/>
    <x v="63"/>
    <x v="23"/>
  </r>
  <r>
    <x v="0"/>
    <x v="86"/>
    <x v="2"/>
    <x v="2"/>
    <s v="-2.244644"/>
    <x v="0"/>
    <x v="1"/>
    <x v="0"/>
    <x v="734"/>
    <n v="1.2600000000000004E-2"/>
    <x v="5571"/>
    <n v="1.1200000000000001"/>
    <n v="28.732032000000011"/>
    <n v="5"/>
    <n v="109.76"/>
    <x v="51"/>
    <x v="30"/>
    <x v="0"/>
  </r>
  <r>
    <x v="0"/>
    <x v="87"/>
    <x v="2"/>
    <x v="2"/>
    <s v="-2.244644"/>
    <x v="0"/>
    <x v="1"/>
    <x v="0"/>
    <x v="4373"/>
    <n v="9.2999999999999992E-3"/>
    <x v="5572"/>
    <n v="1.22"/>
    <n v="26.442987599999999"/>
    <n v="4"/>
    <n v="188.16"/>
    <x v="152"/>
    <x v="45"/>
    <x v="22"/>
  </r>
  <r>
    <x v="0"/>
    <x v="88"/>
    <x v="2"/>
    <x v="2"/>
    <s v="-2.244644"/>
    <x v="0"/>
    <x v="1"/>
    <x v="0"/>
    <x v="4374"/>
    <n v="1.2199999999999999E-2"/>
    <x v="5573"/>
    <n v="1.21"/>
    <n v="33.344405599999995"/>
    <n v="3"/>
    <n v="259.84000000000003"/>
    <x v="146"/>
    <x v="54"/>
    <x v="0"/>
  </r>
  <r>
    <x v="0"/>
    <x v="89"/>
    <x v="2"/>
    <x v="2"/>
    <s v="-2.244644"/>
    <x v="0"/>
    <x v="1"/>
    <x v="0"/>
    <x v="3876"/>
    <n v="1.29E-2"/>
    <x v="5574"/>
    <n v="1.1099999999999999"/>
    <n v="26.493013799999996"/>
    <n v="4"/>
    <n v="295.68"/>
    <x v="170"/>
    <x v="36"/>
    <x v="20"/>
  </r>
  <r>
    <x v="0"/>
    <x v="90"/>
    <x v="2"/>
    <x v="2"/>
    <s v="-2.244644"/>
    <x v="0"/>
    <x v="1"/>
    <x v="0"/>
    <x v="4375"/>
    <n v="1.1199999999999998E-2"/>
    <x v="5575"/>
    <n v="1.1800000000000002"/>
    <n v="33.2567424"/>
    <n v="3"/>
    <n v="137.19999999999999"/>
    <x v="136"/>
    <x v="43"/>
    <x v="3"/>
  </r>
  <r>
    <x v="0"/>
    <x v="91"/>
    <x v="2"/>
    <x v="2"/>
    <s v="-2.244644"/>
    <x v="0"/>
    <x v="1"/>
    <x v="0"/>
    <x v="4376"/>
    <n v="1.2799999999999999E-2"/>
    <x v="5576"/>
    <n v="0.32"/>
    <n v="7.8053376000000005"/>
    <n v="3"/>
    <n v="35.839999999999996"/>
    <x v="170"/>
    <x v="60"/>
    <x v="24"/>
  </r>
  <r>
    <x v="1"/>
    <x v="92"/>
    <x v="2"/>
    <x v="2"/>
    <s v="-2.244644"/>
    <x v="0"/>
    <x v="1"/>
    <x v="0"/>
    <x v="4377"/>
    <n v="9.6000000000000009E-3"/>
    <x v="5577"/>
    <n v="0.56000000000000005"/>
    <n v="10.413849600000002"/>
    <n v="1"/>
    <n v="94.08"/>
    <x v="133"/>
    <x v="18"/>
    <x v="27"/>
  </r>
  <r>
    <x v="1"/>
    <x v="93"/>
    <x v="2"/>
    <x v="2"/>
    <s v="-2.244644"/>
    <x v="0"/>
    <x v="1"/>
    <x v="0"/>
    <x v="4378"/>
    <n v="1.0900000000000003E-2"/>
    <x v="5578"/>
    <n v="0.53999999999999992"/>
    <n v="12.8603214"/>
    <n v="5"/>
    <n v="58.239999999999995"/>
    <x v="136"/>
    <x v="51"/>
    <x v="25"/>
  </r>
  <r>
    <x v="1"/>
    <x v="94"/>
    <x v="2"/>
    <x v="2"/>
    <s v="-2.244644"/>
    <x v="0"/>
    <x v="1"/>
    <x v="0"/>
    <x v="4379"/>
    <n v="1.1000000000000003E-2"/>
    <x v="5579"/>
    <n v="1.1700000000000002"/>
    <n v="22.736142000000008"/>
    <n v="3"/>
    <n v="140.56"/>
    <x v="191"/>
    <x v="53"/>
    <x v="3"/>
  </r>
  <r>
    <x v="1"/>
    <x v="95"/>
    <x v="2"/>
    <x v="2"/>
    <s v="-2.244644"/>
    <x v="0"/>
    <x v="1"/>
    <x v="0"/>
    <x v="4380"/>
    <n v="1.1900000000000003E-2"/>
    <x v="5580"/>
    <n v="0.2"/>
    <n v="5.0591660000000012"/>
    <n v="5"/>
    <n v="36.800000000000004"/>
    <x v="154"/>
    <x v="35"/>
    <x v="21"/>
  </r>
  <r>
    <x v="1"/>
    <x v="96"/>
    <x v="2"/>
    <x v="2"/>
    <s v="-2.244644"/>
    <x v="0"/>
    <x v="1"/>
    <x v="0"/>
    <x v="4381"/>
    <n v="1.2000000000000004E-2"/>
    <x v="5581"/>
    <n v="0.36"/>
    <n v="7.4403360000000021"/>
    <n v="6"/>
    <n v="12.8"/>
    <x v="186"/>
    <x v="37"/>
    <x v="0"/>
  </r>
  <r>
    <x v="1"/>
    <x v="97"/>
    <x v="2"/>
    <x v="2"/>
    <s v="-2.244644"/>
    <x v="0"/>
    <x v="1"/>
    <x v="0"/>
    <x v="4382"/>
    <n v="1.0400000000000003E-2"/>
    <x v="5582"/>
    <n v="0.47000000000000003"/>
    <n v="9.8542080000000016"/>
    <n v="4"/>
    <n v="246.95999999999998"/>
    <x v="58"/>
    <x v="36"/>
    <x v="23"/>
  </r>
  <r>
    <x v="1"/>
    <x v="98"/>
    <x v="2"/>
    <x v="2"/>
    <s v="-2.244644"/>
    <x v="0"/>
    <x v="1"/>
    <x v="0"/>
    <x v="4383"/>
    <n v="1.2200000000000003E-2"/>
    <x v="5583"/>
    <n v="1.38"/>
    <n v="37.973598000000003"/>
    <n v="2"/>
    <n v="26.400000000000002"/>
    <x v="135"/>
    <x v="6"/>
    <x v="6"/>
  </r>
  <r>
    <x v="1"/>
    <x v="99"/>
    <x v="2"/>
    <x v="2"/>
    <s v="-2.244644"/>
    <x v="0"/>
    <x v="1"/>
    <x v="0"/>
    <x v="4384"/>
    <n v="1.2200000000000001E-2"/>
    <x v="5584"/>
    <n v="0.83000000000000007"/>
    <n v="19.085484800000003"/>
    <n v="4"/>
    <n v="38.08"/>
    <x v="148"/>
    <x v="13"/>
    <x v="7"/>
  </r>
  <r>
    <x v="1"/>
    <x v="100"/>
    <x v="2"/>
    <x v="2"/>
    <s v="-2.244644"/>
    <x v="0"/>
    <x v="1"/>
    <x v="0"/>
    <x v="4385"/>
    <n v="9.0000000000000011E-3"/>
    <x v="5585"/>
    <n v="1.24"/>
    <n v="17.335944000000001"/>
    <n v="3"/>
    <n v="325.36"/>
    <x v="76"/>
    <x v="36"/>
    <x v="7"/>
  </r>
  <r>
    <x v="1"/>
    <x v="101"/>
    <x v="2"/>
    <x v="2"/>
    <s v="-2.244644"/>
    <x v="0"/>
    <x v="1"/>
    <x v="0"/>
    <x v="4386"/>
    <n v="1.2000000000000004E-2"/>
    <x v="5586"/>
    <n v="0.28000000000000003"/>
    <n v="7.4702880000000036"/>
    <n v="3"/>
    <n v="166.32"/>
    <x v="88"/>
    <x v="36"/>
    <x v="26"/>
  </r>
  <r>
    <x v="1"/>
    <x v="102"/>
    <x v="2"/>
    <x v="2"/>
    <s v="-2.244644"/>
    <x v="0"/>
    <x v="1"/>
    <x v="0"/>
    <x v="4387"/>
    <n v="9.9000000000000025E-3"/>
    <x v="5587"/>
    <n v="0.46"/>
    <n v="10.057964400000003"/>
    <n v="7"/>
    <n v="80.08"/>
    <x v="88"/>
    <x v="36"/>
    <x v="25"/>
  </r>
  <r>
    <x v="1"/>
    <x v="103"/>
    <x v="2"/>
    <x v="2"/>
    <s v="-2.244644"/>
    <x v="0"/>
    <x v="1"/>
    <x v="0"/>
    <x v="4388"/>
    <n v="1.2100000000000003E-2"/>
    <x v="5588"/>
    <n v="0.57000000000000006"/>
    <n v="15.091325700000006"/>
    <n v="2"/>
    <n v="236.32"/>
    <x v="164"/>
    <x v="47"/>
    <x v="22"/>
  </r>
  <r>
    <x v="1"/>
    <x v="104"/>
    <x v="2"/>
    <x v="2"/>
    <s v="-2.244644"/>
    <x v="0"/>
    <x v="1"/>
    <x v="0"/>
    <x v="4389"/>
    <n v="1.03E-2"/>
    <x v="5589"/>
    <n v="1.19"/>
    <n v="24.185512399999997"/>
    <n v="5"/>
    <n v="129.36000000000001"/>
    <x v="152"/>
    <x v="51"/>
    <x v="23"/>
  </r>
  <r>
    <x v="1"/>
    <x v="105"/>
    <x v="2"/>
    <x v="2"/>
    <s v="-2.244644"/>
    <x v="0"/>
    <x v="1"/>
    <x v="0"/>
    <x v="4390"/>
    <n v="8.4000000000000012E-3"/>
    <x v="1497"/>
    <n v="1.1000000000000001"/>
    <n v="18.009684000000004"/>
    <n v="4"/>
    <n v="63.839999999999996"/>
    <x v="159"/>
    <x v="55"/>
    <x v="5"/>
  </r>
  <r>
    <x v="1"/>
    <x v="106"/>
    <x v="2"/>
    <x v="2"/>
    <s v="-2.244644"/>
    <x v="0"/>
    <x v="1"/>
    <x v="0"/>
    <x v="4391"/>
    <n v="1.2000000000000002E-2"/>
    <x v="5590"/>
    <n v="1.0999999999999999"/>
    <n v="27.359639999999999"/>
    <n v="5"/>
    <n v="104.71999999999998"/>
    <x v="180"/>
    <x v="50"/>
    <x v="23"/>
  </r>
  <r>
    <x v="1"/>
    <x v="107"/>
    <x v="2"/>
    <x v="2"/>
    <s v="-2.244644"/>
    <x v="0"/>
    <x v="1"/>
    <x v="0"/>
    <x v="4392"/>
    <n v="1.0900000000000002E-2"/>
    <x v="5591"/>
    <n v="0.66999999999999993"/>
    <n v="15.1208615"/>
    <n v="2"/>
    <n v="38.64"/>
    <x v="51"/>
    <x v="65"/>
    <x v="26"/>
  </r>
  <r>
    <x v="1"/>
    <x v="108"/>
    <x v="2"/>
    <x v="2"/>
    <s v="-2.244644"/>
    <x v="0"/>
    <x v="1"/>
    <x v="0"/>
    <x v="4393"/>
    <n v="9.1000000000000004E-3"/>
    <x v="5592"/>
    <n v="1.1600000000000001"/>
    <n v="21.796028800000009"/>
    <n v="4"/>
    <n v="270.48"/>
    <x v="176"/>
    <x v="26"/>
    <x v="24"/>
  </r>
  <r>
    <x v="1"/>
    <x v="109"/>
    <x v="2"/>
    <x v="2"/>
    <s v="-2.244644"/>
    <x v="0"/>
    <x v="1"/>
    <x v="0"/>
    <x v="4394"/>
    <n v="1.06E-2"/>
    <x v="5593"/>
    <n v="1.18"/>
    <n v="21.064722799999998"/>
    <n v="5"/>
    <n v="38.64"/>
    <x v="155"/>
    <x v="43"/>
    <x v="23"/>
  </r>
  <r>
    <x v="1"/>
    <x v="110"/>
    <x v="2"/>
    <x v="2"/>
    <s v="-2.244644"/>
    <x v="0"/>
    <x v="1"/>
    <x v="0"/>
    <x v="4395"/>
    <n v="1.2400000000000001E-2"/>
    <x v="5594"/>
    <n v="0.8"/>
    <n v="19.084096000000002"/>
    <n v="4"/>
    <n v="84.56"/>
    <x v="168"/>
    <x v="62"/>
    <x v="21"/>
  </r>
  <r>
    <x v="1"/>
    <x v="111"/>
    <x v="2"/>
    <x v="2"/>
    <s v="-2.244644"/>
    <x v="0"/>
    <x v="1"/>
    <x v="0"/>
    <x v="4396"/>
    <n v="9.0000000000000011E-3"/>
    <x v="5595"/>
    <n v="0.75"/>
    <n v="9.6275250000000003"/>
    <n v="6"/>
    <n v="135.52000000000001"/>
    <x v="171"/>
    <x v="51"/>
    <x v="3"/>
  </r>
  <r>
    <x v="1"/>
    <x v="112"/>
    <x v="2"/>
    <x v="2"/>
    <s v="-2.244644"/>
    <x v="0"/>
    <x v="1"/>
    <x v="0"/>
    <x v="4397"/>
    <n v="1.0900000000000003E-2"/>
    <x v="5596"/>
    <n v="0.7"/>
    <n v="17.970939000000005"/>
    <n v="6"/>
    <n v="41.44"/>
    <x v="180"/>
    <x v="54"/>
    <x v="25"/>
  </r>
  <r>
    <x v="1"/>
    <x v="113"/>
    <x v="2"/>
    <x v="2"/>
    <s v="-2.244644"/>
    <x v="0"/>
    <x v="1"/>
    <x v="0"/>
    <x v="4398"/>
    <n v="1.12E-2"/>
    <x v="5597"/>
    <n v="0.69"/>
    <n v="12.343934399999998"/>
    <n v="3"/>
    <n v="168"/>
    <x v="135"/>
    <x v="65"/>
    <x v="0"/>
  </r>
  <r>
    <x v="1"/>
    <x v="114"/>
    <x v="2"/>
    <x v="2"/>
    <s v="-2.244644"/>
    <x v="0"/>
    <x v="1"/>
    <x v="0"/>
    <x v="4399"/>
    <n v="1.1200000000000002E-2"/>
    <x v="5598"/>
    <n v="0.30000000000000004"/>
    <n v="7.7397600000000022"/>
    <n v="4"/>
    <n v="121.52000000000001"/>
    <x v="182"/>
    <x v="44"/>
    <x v="22"/>
  </r>
  <r>
    <x v="1"/>
    <x v="115"/>
    <x v="2"/>
    <x v="2"/>
    <s v="-2.244644"/>
    <x v="0"/>
    <x v="1"/>
    <x v="0"/>
    <x v="4400"/>
    <n v="1.0400000000000001E-2"/>
    <x v="5599"/>
    <n v="0.18999999999999997"/>
    <n v="4.0395367999999996"/>
    <n v="2"/>
    <n v="413.84000000000003"/>
    <x v="136"/>
    <x v="51"/>
    <x v="0"/>
  </r>
  <r>
    <x v="1"/>
    <x v="116"/>
    <x v="2"/>
    <x v="2"/>
    <s v="-2.244644"/>
    <x v="0"/>
    <x v="1"/>
    <x v="0"/>
    <x v="4401"/>
    <n v="1.2200000000000003E-2"/>
    <x v="5600"/>
    <n v="1.05"/>
    <n v="21.295344000000004"/>
    <n v="2"/>
    <n v="406.56"/>
    <x v="145"/>
    <x v="57"/>
    <x v="24"/>
  </r>
  <r>
    <x v="1"/>
    <x v="117"/>
    <x v="2"/>
    <x v="2"/>
    <s v="-2.244644"/>
    <x v="0"/>
    <x v="1"/>
    <x v="0"/>
    <x v="4402"/>
    <n v="9.6000000000000009E-3"/>
    <x v="5601"/>
    <n v="0.4"/>
    <n v="6.1896960000000005"/>
    <n v="4"/>
    <n v="255.35999999999999"/>
    <x v="183"/>
    <x v="64"/>
    <x v="25"/>
  </r>
  <r>
    <x v="1"/>
    <x v="118"/>
    <x v="2"/>
    <x v="2"/>
    <s v="-2.244644"/>
    <x v="0"/>
    <x v="1"/>
    <x v="0"/>
    <x v="4403"/>
    <n v="1.2300000000000002E-2"/>
    <x v="5602"/>
    <n v="0.14000000000000001"/>
    <n v="2.8354452000000001"/>
    <n v="4"/>
    <n v="165.2"/>
    <x v="162"/>
    <x v="51"/>
    <x v="25"/>
  </r>
  <r>
    <x v="1"/>
    <x v="119"/>
    <x v="2"/>
    <x v="2"/>
    <s v="-2.244644"/>
    <x v="0"/>
    <x v="1"/>
    <x v="0"/>
    <x v="4404"/>
    <n v="9.5000000000000015E-3"/>
    <x v="5603"/>
    <n v="0.26"/>
    <n v="6.0618740000000004"/>
    <n v="5"/>
    <n v="95.76"/>
    <x v="138"/>
    <x v="58"/>
    <x v="20"/>
  </r>
  <r>
    <x v="1"/>
    <x v="120"/>
    <x v="2"/>
    <x v="2"/>
    <s v="-2.244644"/>
    <x v="0"/>
    <x v="1"/>
    <x v="0"/>
    <x v="4405"/>
    <n v="9.4000000000000021E-3"/>
    <x v="5604"/>
    <n v="0.69000000000000006"/>
    <n v="13.563523200000004"/>
    <n v="5"/>
    <n v="253.12"/>
    <x v="76"/>
    <x v="58"/>
    <x v="23"/>
  </r>
  <r>
    <x v="1"/>
    <x v="121"/>
    <x v="2"/>
    <x v="2"/>
    <s v="-2.244644"/>
    <x v="0"/>
    <x v="1"/>
    <x v="0"/>
    <x v="4406"/>
    <n v="1.0500000000000002E-2"/>
    <x v="5605"/>
    <n v="0.55999999999999994"/>
    <n v="11.771172000000002"/>
    <n v="2"/>
    <n v="330.4"/>
    <x v="168"/>
    <x v="59"/>
    <x v="26"/>
  </r>
  <r>
    <x v="1"/>
    <x v="122"/>
    <x v="2"/>
    <x v="2"/>
    <s v="-2.244644"/>
    <x v="0"/>
    <x v="1"/>
    <x v="0"/>
    <x v="4407"/>
    <n v="9.9000000000000025E-3"/>
    <x v="5606"/>
    <n v="0.57000000000000006"/>
    <n v="13.375038600000003"/>
    <n v="5"/>
    <n v="212.79999999999998"/>
    <x v="124"/>
    <x v="30"/>
    <x v="3"/>
  </r>
  <r>
    <x v="1"/>
    <x v="123"/>
    <x v="2"/>
    <x v="2"/>
    <s v="-2.244644"/>
    <x v="0"/>
    <x v="1"/>
    <x v="0"/>
    <x v="4203"/>
    <n v="1.24E-2"/>
    <x v="5607"/>
    <n v="0.52999999999999992"/>
    <n v="11.765851599999998"/>
    <n v="4"/>
    <n v="240.79999999999998"/>
    <x v="172"/>
    <x v="26"/>
    <x v="0"/>
  </r>
  <r>
    <x v="1"/>
    <x v="124"/>
    <x v="2"/>
    <x v="2"/>
    <s v="-2.244644"/>
    <x v="0"/>
    <x v="1"/>
    <x v="0"/>
    <x v="4408"/>
    <n v="1.23E-2"/>
    <x v="5608"/>
    <n v="0.54"/>
    <n v="14.499486000000001"/>
    <n v="7"/>
    <n v="293.44"/>
    <x v="151"/>
    <x v="23"/>
    <x v="21"/>
  </r>
  <r>
    <x v="1"/>
    <x v="125"/>
    <x v="2"/>
    <x v="2"/>
    <s v="-2.244644"/>
    <x v="0"/>
    <x v="1"/>
    <x v="0"/>
    <x v="4409"/>
    <n v="9.0000000000000011E-3"/>
    <x v="5609"/>
    <n v="1.29"/>
    <n v="20.141028000000002"/>
    <n v="7"/>
    <n v="268.24"/>
    <x v="192"/>
    <x v="52"/>
    <x v="0"/>
  </r>
  <r>
    <x v="1"/>
    <x v="126"/>
    <x v="2"/>
    <x v="2"/>
    <s v="-2.244644"/>
    <x v="0"/>
    <x v="1"/>
    <x v="0"/>
    <x v="4410"/>
    <n v="1.1500000000000003E-2"/>
    <x v="5610"/>
    <n v="0.38999999999999996"/>
    <n v="6.8041935000000011"/>
    <n v="5"/>
    <n v="284.48"/>
    <x v="182"/>
    <x v="60"/>
    <x v="21"/>
  </r>
  <r>
    <x v="1"/>
    <x v="127"/>
    <x v="2"/>
    <x v="2"/>
    <s v="-2.244644"/>
    <x v="0"/>
    <x v="1"/>
    <x v="0"/>
    <x v="4411"/>
    <n v="1.12E-2"/>
    <x v="5611"/>
    <n v="0.52999999999999992"/>
    <n v="8.5335935999999979"/>
    <n v="4"/>
    <n v="366.79999999999995"/>
    <x v="170"/>
    <x v="13"/>
    <x v="5"/>
  </r>
  <r>
    <x v="1"/>
    <x v="128"/>
    <x v="2"/>
    <x v="2"/>
    <s v="-2.244644"/>
    <x v="0"/>
    <x v="1"/>
    <x v="0"/>
    <x v="4412"/>
    <n v="1.01E-2"/>
    <x v="5612"/>
    <n v="0.91000000000000014"/>
    <n v="13.616466500000001"/>
    <n v="3"/>
    <n v="85.12"/>
    <x v="153"/>
    <x v="13"/>
    <x v="0"/>
  </r>
  <r>
    <x v="1"/>
    <x v="129"/>
    <x v="2"/>
    <x v="2"/>
    <s v="-2.244644"/>
    <x v="0"/>
    <x v="1"/>
    <x v="0"/>
    <x v="4352"/>
    <n v="1.01E-2"/>
    <x v="5613"/>
    <n v="1.07"/>
    <n v="23.139948399999998"/>
    <n v="5"/>
    <n v="313.04000000000002"/>
    <x v="151"/>
    <x v="18"/>
    <x v="3"/>
  </r>
  <r>
    <x v="1"/>
    <x v="130"/>
    <x v="2"/>
    <x v="2"/>
    <s v="-2.244644"/>
    <x v="0"/>
    <x v="1"/>
    <x v="0"/>
    <x v="4413"/>
    <n v="9.0000000000000011E-3"/>
    <x v="5614"/>
    <n v="1.31"/>
    <n v="18.652959000000003"/>
    <n v="5"/>
    <n v="114.8"/>
    <x v="156"/>
    <x v="42"/>
    <x v="22"/>
  </r>
  <r>
    <x v="1"/>
    <x v="131"/>
    <x v="2"/>
    <x v="2"/>
    <s v="-2.244644"/>
    <x v="0"/>
    <x v="1"/>
    <x v="0"/>
    <x v="4414"/>
    <n v="8.9000000000000017E-3"/>
    <x v="5615"/>
    <n v="0.91"/>
    <n v="10.737654200000003"/>
    <n v="2"/>
    <n v="213.92000000000002"/>
    <x v="76"/>
    <x v="52"/>
    <x v="27"/>
  </r>
  <r>
    <x v="1"/>
    <x v="132"/>
    <x v="2"/>
    <x v="2"/>
    <s v="-2.244644"/>
    <x v="0"/>
    <x v="1"/>
    <x v="0"/>
    <x v="4415"/>
    <n v="1.03E-2"/>
    <x v="5616"/>
    <n v="0.69"/>
    <n v="10.838885699999999"/>
    <n v="5"/>
    <n v="105.84"/>
    <x v="169"/>
    <x v="37"/>
    <x v="23"/>
  </r>
  <r>
    <x v="1"/>
    <x v="133"/>
    <x v="2"/>
    <x v="2"/>
    <s v="-2.244644"/>
    <x v="0"/>
    <x v="1"/>
    <x v="0"/>
    <x v="4416"/>
    <n v="8.9000000000000017E-3"/>
    <x v="5617"/>
    <n v="0.43"/>
    <n v="5.3708118000000002"/>
    <n v="4"/>
    <n v="179.76"/>
    <x v="171"/>
    <x v="53"/>
    <x v="25"/>
  </r>
  <r>
    <x v="1"/>
    <x v="134"/>
    <x v="2"/>
    <x v="2"/>
    <s v="-2.244644"/>
    <x v="0"/>
    <x v="1"/>
    <x v="0"/>
    <x v="4417"/>
    <n v="1.1500000000000003E-2"/>
    <x v="5618"/>
    <n v="1.1900000000000002"/>
    <n v="30.313643500000012"/>
    <n v="6"/>
    <n v="123.76"/>
    <x v="193"/>
    <x v="50"/>
    <x v="3"/>
  </r>
  <r>
    <x v="1"/>
    <x v="135"/>
    <x v="2"/>
    <x v="2"/>
    <s v="-2.244644"/>
    <x v="0"/>
    <x v="1"/>
    <x v="0"/>
    <x v="4418"/>
    <n v="1.3700000000000002E-2"/>
    <x v="5619"/>
    <n v="0.38"/>
    <n v="10.7982852"/>
    <n v="7"/>
    <n v="50.4"/>
    <x v="187"/>
    <x v="51"/>
    <x v="23"/>
  </r>
  <r>
    <x v="1"/>
    <x v="136"/>
    <x v="2"/>
    <x v="2"/>
    <s v="-2.244644"/>
    <x v="0"/>
    <x v="1"/>
    <x v="0"/>
    <x v="4419"/>
    <n v="8.0000000000000002E-3"/>
    <x v="5620"/>
    <n v="0.48"/>
    <n v="6.4884479999999991"/>
    <n v="2"/>
    <n v="123.19999999999999"/>
    <x v="167"/>
    <x v="50"/>
    <x v="25"/>
  </r>
  <r>
    <x v="1"/>
    <x v="137"/>
    <x v="2"/>
    <x v="2"/>
    <s v="-2.244644"/>
    <x v="0"/>
    <x v="1"/>
    <x v="0"/>
    <x v="4420"/>
    <n v="1.1800000000000001E-2"/>
    <x v="5621"/>
    <n v="1.1099999999999999"/>
    <n v="29.035646399999997"/>
    <n v="4"/>
    <n v="324.24"/>
    <x v="170"/>
    <x v="47"/>
    <x v="26"/>
  </r>
  <r>
    <x v="1"/>
    <x v="138"/>
    <x v="2"/>
    <x v="2"/>
    <s v="-2.244644"/>
    <x v="0"/>
    <x v="1"/>
    <x v="0"/>
    <x v="1833"/>
    <n v="1.0800000000000001E-2"/>
    <x v="5622"/>
    <n v="1.2000000000000002"/>
    <n v="19.430928000000005"/>
    <n v="6"/>
    <n v="103.6"/>
    <x v="148"/>
    <x v="37"/>
    <x v="25"/>
  </r>
  <r>
    <x v="1"/>
    <x v="139"/>
    <x v="2"/>
    <x v="2"/>
    <s v="-2.244644"/>
    <x v="0"/>
    <x v="1"/>
    <x v="0"/>
    <x v="4421"/>
    <n v="1.0600000000000002E-2"/>
    <x v="5623"/>
    <n v="0.39999999999999991"/>
    <n v="9.1812959999999979"/>
    <n v="5"/>
    <n v="154.56"/>
    <x v="123"/>
    <x v="37"/>
    <x v="24"/>
  </r>
  <r>
    <x v="1"/>
    <x v="140"/>
    <x v="2"/>
    <x v="2"/>
    <s v="-2.244644"/>
    <x v="0"/>
    <x v="1"/>
    <x v="0"/>
    <x v="4422"/>
    <n v="1.01E-2"/>
    <x v="5624"/>
    <n v="0.18000000000000002"/>
    <n v="2.7991745999999997"/>
    <n v="4"/>
    <n v="38.400000000000006"/>
    <x v="146"/>
    <x v="26"/>
    <x v="23"/>
  </r>
  <r>
    <x v="1"/>
    <x v="141"/>
    <x v="2"/>
    <x v="2"/>
    <s v="-2.244644"/>
    <x v="0"/>
    <x v="1"/>
    <x v="0"/>
    <x v="4423"/>
    <n v="1.4E-2"/>
    <x v="5625"/>
    <n v="0.59"/>
    <n v="17.277441999999997"/>
    <n v="4"/>
    <n v="161.28"/>
    <x v="176"/>
    <x v="18"/>
    <x v="27"/>
  </r>
  <r>
    <x v="1"/>
    <x v="142"/>
    <x v="2"/>
    <x v="2"/>
    <s v="-2.244644"/>
    <x v="0"/>
    <x v="1"/>
    <x v="0"/>
    <x v="4424"/>
    <n v="1.2700000000000001E-2"/>
    <x v="5626"/>
    <n v="0.67999999999999994"/>
    <n v="19.954341599999999"/>
    <n v="3"/>
    <n v="109.76"/>
    <x v="125"/>
    <x v="40"/>
    <x v="20"/>
  </r>
  <r>
    <x v="1"/>
    <x v="143"/>
    <x v="2"/>
    <x v="2"/>
    <s v="-2.244644"/>
    <x v="0"/>
    <x v="1"/>
    <x v="0"/>
    <x v="286"/>
    <n v="9.1999999999999998E-3"/>
    <x v="5627"/>
    <n v="1.22"/>
    <n v="17.756367999999998"/>
    <n v="3"/>
    <n v="25.6"/>
    <x v="157"/>
    <x v="7"/>
    <x v="20"/>
  </r>
  <r>
    <x v="1"/>
    <x v="144"/>
    <x v="2"/>
    <x v="2"/>
    <s v="-2.244644"/>
    <x v="0"/>
    <x v="1"/>
    <x v="0"/>
    <x v="4425"/>
    <n v="1.0400000000000001E-2"/>
    <x v="5628"/>
    <n v="1.1299999999999999"/>
    <n v="27.023724000000001"/>
    <n v="5"/>
    <n v="309.68"/>
    <x v="51"/>
    <x v="35"/>
    <x v="21"/>
  </r>
  <r>
    <x v="1"/>
    <x v="145"/>
    <x v="2"/>
    <x v="2"/>
    <s v="-2.244644"/>
    <x v="0"/>
    <x v="1"/>
    <x v="0"/>
    <x v="4426"/>
    <n v="1.11E-2"/>
    <x v="5629"/>
    <n v="0.11999999999999998"/>
    <n v="2.5967339999999997"/>
    <n v="5"/>
    <n v="98"/>
    <x v="138"/>
    <x v="30"/>
    <x v="0"/>
  </r>
  <r>
    <x v="1"/>
    <x v="146"/>
    <x v="2"/>
    <x v="2"/>
    <s v="-2.244644"/>
    <x v="0"/>
    <x v="1"/>
    <x v="0"/>
    <x v="4427"/>
    <n v="8.0000000000000002E-3"/>
    <x v="5630"/>
    <n v="0.78"/>
    <n v="9.6838559999999987"/>
    <n v="6"/>
    <n v="207.76"/>
    <x v="158"/>
    <x v="23"/>
    <x v="6"/>
  </r>
  <r>
    <x v="1"/>
    <x v="147"/>
    <x v="2"/>
    <x v="2"/>
    <s v="-2.244644"/>
    <x v="0"/>
    <x v="1"/>
    <x v="0"/>
    <x v="4428"/>
    <n v="9.9000000000000008E-3"/>
    <x v="5631"/>
    <n v="0.23"/>
    <n v="3.3068871"/>
    <n v="2"/>
    <n v="69.44"/>
    <x v="168"/>
    <x v="42"/>
    <x v="21"/>
  </r>
  <r>
    <x v="1"/>
    <x v="148"/>
    <x v="2"/>
    <x v="2"/>
    <s v="-2.244644"/>
    <x v="0"/>
    <x v="1"/>
    <x v="0"/>
    <x v="4429"/>
    <n v="9.9000000000000008E-3"/>
    <x v="5632"/>
    <n v="0.84000000000000008"/>
    <n v="19.667340000000003"/>
    <n v="2"/>
    <n v="225.12"/>
    <x v="125"/>
    <x v="37"/>
    <x v="22"/>
  </r>
  <r>
    <x v="1"/>
    <x v="149"/>
    <x v="2"/>
    <x v="2"/>
    <s v="-2.244644"/>
    <x v="0"/>
    <x v="1"/>
    <x v="0"/>
    <x v="4430"/>
    <n v="1.1300000000000001E-2"/>
    <x v="5633"/>
    <n v="0.84"/>
    <n v="12.308276400000002"/>
    <n v="6"/>
    <n v="47.2"/>
    <x v="152"/>
    <x v="47"/>
    <x v="21"/>
  </r>
  <r>
    <x v="1"/>
    <x v="150"/>
    <x v="2"/>
    <x v="2"/>
    <s v="-2.244644"/>
    <x v="0"/>
    <x v="1"/>
    <x v="0"/>
    <x v="4431"/>
    <n v="1.1600000000000001E-2"/>
    <x v="5634"/>
    <n v="0.21"/>
    <n v="3.6108828000000002"/>
    <n v="6"/>
    <n v="117.6"/>
    <x v="46"/>
    <x v="40"/>
    <x v="27"/>
  </r>
  <r>
    <x v="1"/>
    <x v="151"/>
    <x v="2"/>
    <x v="2"/>
    <s v="-2.244644"/>
    <x v="0"/>
    <x v="1"/>
    <x v="0"/>
    <x v="4432"/>
    <n v="8.6999999999999994E-3"/>
    <x v="5635"/>
    <n v="0.15000000000000002"/>
    <n v="2.9425140000000005"/>
    <n v="1"/>
    <n v="134.39999999999998"/>
    <x v="150"/>
    <x v="44"/>
    <x v="27"/>
  </r>
  <r>
    <x v="1"/>
    <x v="152"/>
    <x v="2"/>
    <x v="2"/>
    <s v="-2.244644"/>
    <x v="0"/>
    <x v="1"/>
    <x v="0"/>
    <x v="4433"/>
    <n v="9.1000000000000004E-3"/>
    <x v="5636"/>
    <n v="0.06"/>
    <n v="1.1128026"/>
    <n v="5"/>
    <n v="38.400000000000006"/>
    <x v="123"/>
    <x v="51"/>
    <x v="6"/>
  </r>
  <r>
    <x v="1"/>
    <x v="153"/>
    <x v="2"/>
    <x v="2"/>
    <s v="-2.244644"/>
    <x v="0"/>
    <x v="1"/>
    <x v="0"/>
    <x v="4434"/>
    <n v="1.3900000000000001E-2"/>
    <x v="5637"/>
    <n v="0.10999999999999999"/>
    <n v="2.7226902999999996"/>
    <n v="5"/>
    <n v="246.95999999999998"/>
    <x v="46"/>
    <x v="40"/>
    <x v="22"/>
  </r>
  <r>
    <x v="1"/>
    <x v="154"/>
    <x v="2"/>
    <x v="2"/>
    <s v="-2.244644"/>
    <x v="0"/>
    <x v="1"/>
    <x v="0"/>
    <x v="4435"/>
    <n v="1.0800000000000001E-2"/>
    <x v="5638"/>
    <n v="1.1499999999999999"/>
    <n v="28.271646"/>
    <n v="4"/>
    <n v="38.08"/>
    <x v="158"/>
    <x v="35"/>
    <x v="25"/>
  </r>
  <r>
    <x v="1"/>
    <x v="155"/>
    <x v="2"/>
    <x v="2"/>
    <s v="-2.244644"/>
    <x v="0"/>
    <x v="1"/>
    <x v="0"/>
    <x v="4436"/>
    <n v="9.4000000000000004E-3"/>
    <x v="5639"/>
    <n v="0.21000000000000002"/>
    <n v="3.0835854000000005"/>
    <n v="5"/>
    <n v="109.76"/>
    <x v="135"/>
    <x v="46"/>
    <x v="0"/>
  </r>
  <r>
    <x v="1"/>
    <x v="156"/>
    <x v="2"/>
    <x v="2"/>
    <s v="-2.244644"/>
    <x v="0"/>
    <x v="1"/>
    <x v="0"/>
    <x v="4437"/>
    <n v="9.9000000000000008E-3"/>
    <x v="5640"/>
    <n v="1.07"/>
    <n v="20.155301099999999"/>
    <n v="7"/>
    <n v="35.839999999999996"/>
    <x v="151"/>
    <x v="40"/>
    <x v="22"/>
  </r>
  <r>
    <x v="1"/>
    <x v="157"/>
    <x v="2"/>
    <x v="2"/>
    <s v="-2.244644"/>
    <x v="0"/>
    <x v="1"/>
    <x v="0"/>
    <x v="4438"/>
    <n v="1.0500000000000002E-2"/>
    <x v="5641"/>
    <n v="0.39"/>
    <n v="6.4512630000000009"/>
    <n v="6"/>
    <n v="40.800000000000004"/>
    <x v="171"/>
    <x v="41"/>
    <x v="3"/>
  </r>
  <r>
    <x v="1"/>
    <x v="158"/>
    <x v="2"/>
    <x v="2"/>
    <s v="-2.244644"/>
    <x v="0"/>
    <x v="1"/>
    <x v="0"/>
    <x v="4439"/>
    <n v="1.4E-2"/>
    <x v="5642"/>
    <n v="1.2699999999999998"/>
    <n v="25.217373999999996"/>
    <n v="5"/>
    <n v="44.800000000000004"/>
    <x v="154"/>
    <x v="51"/>
    <x v="23"/>
  </r>
  <r>
    <x v="1"/>
    <x v="159"/>
    <x v="2"/>
    <x v="2"/>
    <s v="-2.244644"/>
    <x v="0"/>
    <x v="1"/>
    <x v="0"/>
    <x v="4440"/>
    <n v="9.1000000000000004E-3"/>
    <x v="5643"/>
    <n v="0.3"/>
    <n v="3.7182600000000003"/>
    <n v="3"/>
    <n v="248.64000000000001"/>
    <x v="160"/>
    <x v="40"/>
    <x v="24"/>
  </r>
  <r>
    <x v="1"/>
    <x v="160"/>
    <x v="2"/>
    <x v="2"/>
    <s v="-2.244644"/>
    <x v="0"/>
    <x v="1"/>
    <x v="0"/>
    <x v="4441"/>
    <n v="8.5000000000000006E-3"/>
    <x v="5644"/>
    <n v="0.26"/>
    <n v="4.8582430000000008"/>
    <n v="4"/>
    <n v="187.6"/>
    <x v="143"/>
    <x v="43"/>
    <x v="25"/>
  </r>
  <r>
    <x v="1"/>
    <x v="161"/>
    <x v="2"/>
    <x v="2"/>
    <s v="-2.244644"/>
    <x v="0"/>
    <x v="1"/>
    <x v="0"/>
    <x v="4442"/>
    <n v="1.03E-2"/>
    <x v="5645"/>
    <n v="0.55000000000000004"/>
    <n v="13.585803"/>
    <n v="5"/>
    <n v="90.719999999999985"/>
    <x v="138"/>
    <x v="41"/>
    <x v="0"/>
  </r>
  <r>
    <x v="1"/>
    <x v="162"/>
    <x v="2"/>
    <x v="2"/>
    <s v="-2.244644"/>
    <x v="0"/>
    <x v="1"/>
    <x v="0"/>
    <x v="4443"/>
    <n v="1.03E-2"/>
    <x v="5646"/>
    <n v="0.64999999999999991"/>
    <n v="10.111458499999998"/>
    <n v="5"/>
    <n v="48.720000000000006"/>
    <x v="172"/>
    <x v="4"/>
    <x v="6"/>
  </r>
  <r>
    <x v="1"/>
    <x v="163"/>
    <x v="2"/>
    <x v="2"/>
    <s v="-2.244644"/>
    <x v="0"/>
    <x v="1"/>
    <x v="0"/>
    <x v="4444"/>
    <n v="1.3000000000000003E-2"/>
    <x v="5647"/>
    <n v="0.69000000000000006"/>
    <n v="21.314514000000003"/>
    <n v="3"/>
    <n v="37.6"/>
    <x v="148"/>
    <x v="51"/>
    <x v="23"/>
  </r>
  <r>
    <x v="1"/>
    <x v="164"/>
    <x v="2"/>
    <x v="2"/>
    <s v="-2.244644"/>
    <x v="0"/>
    <x v="1"/>
    <x v="0"/>
    <x v="4445"/>
    <n v="1.0400000000000001E-2"/>
    <x v="5648"/>
    <n v="4.9999999999999989E-2"/>
    <n v="0.98628399999999983"/>
    <n v="7"/>
    <n v="202.16"/>
    <x v="154"/>
    <x v="49"/>
    <x v="23"/>
  </r>
  <r>
    <x v="1"/>
    <x v="165"/>
    <x v="2"/>
    <x v="2"/>
    <s v="-2.244644"/>
    <x v="0"/>
    <x v="1"/>
    <x v="0"/>
    <x v="4446"/>
    <n v="1.0500000000000002E-2"/>
    <x v="5649"/>
    <n v="0.09"/>
    <n v="1.3559805"/>
    <n v="5"/>
    <n v="63.839999999999996"/>
    <x v="190"/>
    <x v="12"/>
    <x v="6"/>
  </r>
  <r>
    <x v="1"/>
    <x v="166"/>
    <x v="2"/>
    <x v="2"/>
    <s v="-2.244644"/>
    <x v="0"/>
    <x v="1"/>
    <x v="0"/>
    <x v="4447"/>
    <n v="1.0500000000000001E-2"/>
    <x v="5650"/>
    <n v="0.56999999999999995"/>
    <n v="13.284305999999999"/>
    <n v="4"/>
    <n v="112"/>
    <x v="146"/>
    <x v="35"/>
    <x v="6"/>
  </r>
  <r>
    <x v="1"/>
    <x v="167"/>
    <x v="2"/>
    <x v="2"/>
    <s v="-2.244644"/>
    <x v="0"/>
    <x v="1"/>
    <x v="0"/>
    <x v="4448"/>
    <n v="1.2000000000000004E-2"/>
    <x v="5651"/>
    <n v="1.04"/>
    <n v="28.333344000000015"/>
    <n v="5"/>
    <n v="113.67999999999999"/>
    <x v="123"/>
    <x v="8"/>
    <x v="25"/>
  </r>
  <r>
    <x v="1"/>
    <x v="168"/>
    <x v="2"/>
    <x v="2"/>
    <s v="-2.244644"/>
    <x v="0"/>
    <x v="1"/>
    <x v="0"/>
    <x v="2702"/>
    <n v="1.3700000000000002E-2"/>
    <x v="5652"/>
    <n v="1.06"/>
    <n v="26.865700000000004"/>
    <n v="5"/>
    <n v="9.6000000000000014"/>
    <x v="153"/>
    <x v="35"/>
    <x v="25"/>
  </r>
  <r>
    <x v="1"/>
    <x v="169"/>
    <x v="2"/>
    <x v="2"/>
    <s v="-2.244644"/>
    <x v="0"/>
    <x v="1"/>
    <x v="0"/>
    <x v="4449"/>
    <n v="1.01E-2"/>
    <x v="5653"/>
    <n v="8.9999999999999969E-2"/>
    <n v="1.2999608999999994"/>
    <n v="4"/>
    <n v="17.600000000000001"/>
    <x v="26"/>
    <x v="4"/>
    <x v="21"/>
  </r>
  <r>
    <x v="1"/>
    <x v="170"/>
    <x v="2"/>
    <x v="2"/>
    <s v="-2.244644"/>
    <x v="0"/>
    <x v="1"/>
    <x v="0"/>
    <x v="4450"/>
    <n v="1.24E-2"/>
    <x v="5654"/>
    <n v="0.04"/>
    <n v="1.086984"/>
    <n v="5"/>
    <n v="59.92"/>
    <x v="173"/>
    <x v="8"/>
    <x v="24"/>
  </r>
  <r>
    <x v="1"/>
    <x v="171"/>
    <x v="2"/>
    <x v="2"/>
    <s v="-2.244644"/>
    <x v="0"/>
    <x v="1"/>
    <x v="0"/>
    <x v="3168"/>
    <n v="1.1600000000000003E-2"/>
    <x v="5655"/>
    <n v="0.91999999999999993"/>
    <n v="13.203398400000003"/>
    <n v="1"/>
    <n v="90.16"/>
    <x v="131"/>
    <x v="42"/>
    <x v="27"/>
  </r>
  <r>
    <x v="1"/>
    <x v="172"/>
    <x v="2"/>
    <x v="2"/>
    <s v="-2.244644"/>
    <x v="0"/>
    <x v="1"/>
    <x v="0"/>
    <x v="4451"/>
    <n v="1.0600000000000002E-2"/>
    <x v="5656"/>
    <n v="0.46"/>
    <n v="6.7820284000000006"/>
    <n v="4"/>
    <n v="16"/>
    <x v="123"/>
    <x v="40"/>
    <x v="3"/>
  </r>
  <r>
    <x v="1"/>
    <x v="173"/>
    <x v="2"/>
    <x v="2"/>
    <s v="-2.244644"/>
    <x v="0"/>
    <x v="1"/>
    <x v="0"/>
    <x v="4452"/>
    <n v="9.9000000000000025E-3"/>
    <x v="5657"/>
    <n v="0.88000000000000012"/>
    <n v="18.263836800000004"/>
    <n v="5"/>
    <n v="192.64"/>
    <x v="134"/>
    <x v="23"/>
    <x v="21"/>
  </r>
  <r>
    <x v="1"/>
    <x v="174"/>
    <x v="2"/>
    <x v="2"/>
    <s v="-2.244644"/>
    <x v="0"/>
    <x v="1"/>
    <x v="0"/>
    <x v="4453"/>
    <n v="1.1800000000000001E-2"/>
    <x v="5658"/>
    <n v="1.1599999999999999"/>
    <n v="27.088552000000004"/>
    <n v="1"/>
    <n v="26.400000000000002"/>
    <x v="130"/>
    <x v="6"/>
    <x v="20"/>
  </r>
  <r>
    <x v="1"/>
    <x v="175"/>
    <x v="2"/>
    <x v="2"/>
    <s v="-2.244644"/>
    <x v="0"/>
    <x v="1"/>
    <x v="0"/>
    <x v="4454"/>
    <n v="9.5000000000000015E-3"/>
    <x v="5659"/>
    <n v="0.38"/>
    <n v="8.2224970000000006"/>
    <n v="4"/>
    <n v="57.68"/>
    <x v="151"/>
    <x v="41"/>
    <x v="23"/>
  </r>
  <r>
    <x v="1"/>
    <x v="176"/>
    <x v="2"/>
    <x v="2"/>
    <s v="-2.244644"/>
    <x v="0"/>
    <x v="1"/>
    <x v="0"/>
    <x v="4455"/>
    <n v="1.1900000000000001E-2"/>
    <x v="5660"/>
    <n v="0.7"/>
    <n v="18.485935999999999"/>
    <n v="3"/>
    <n v="0"/>
    <x v="157"/>
    <x v="45"/>
    <x v="23"/>
  </r>
  <r>
    <x v="1"/>
    <x v="177"/>
    <x v="2"/>
    <x v="2"/>
    <s v="-2.244644"/>
    <x v="0"/>
    <x v="1"/>
    <x v="0"/>
    <x v="4456"/>
    <n v="8.3000000000000001E-3"/>
    <x v="5661"/>
    <n v="0.06"/>
    <n v="0.77334419999999993"/>
    <n v="5"/>
    <n v="70"/>
    <x v="185"/>
    <x v="44"/>
    <x v="22"/>
  </r>
  <r>
    <x v="1"/>
    <x v="178"/>
    <x v="2"/>
    <x v="2"/>
    <s v="-2.244644"/>
    <x v="0"/>
    <x v="1"/>
    <x v="0"/>
    <x v="4457"/>
    <n v="9.7000000000000003E-3"/>
    <x v="5662"/>
    <n v="0.97999999999999987"/>
    <n v="14.098348599999998"/>
    <n v="5"/>
    <n v="147.84"/>
    <x v="26"/>
    <x v="51"/>
    <x v="27"/>
  </r>
  <r>
    <x v="1"/>
    <x v="179"/>
    <x v="2"/>
    <x v="2"/>
    <s v="-2.244644"/>
    <x v="0"/>
    <x v="1"/>
    <x v="0"/>
    <x v="4458"/>
    <n v="1.1299999999999999E-2"/>
    <x v="5663"/>
    <n v="0.9800000000000002"/>
    <n v="22.486864400000005"/>
    <n v="2"/>
    <n v="61.599999999999994"/>
    <x v="165"/>
    <x v="47"/>
    <x v="22"/>
  </r>
  <r>
    <x v="1"/>
    <x v="180"/>
    <x v="2"/>
    <x v="2"/>
    <s v="-2.244644"/>
    <x v="0"/>
    <x v="1"/>
    <x v="0"/>
    <x v="4459"/>
    <n v="8.0000000000000002E-3"/>
    <x v="5664"/>
    <n v="1.1000000000000001"/>
    <n v="17.678319999999999"/>
    <n v="5"/>
    <n v="57.68"/>
    <x v="141"/>
    <x v="45"/>
    <x v="27"/>
  </r>
  <r>
    <x v="1"/>
    <x v="181"/>
    <x v="2"/>
    <x v="2"/>
    <s v="-2.244644"/>
    <x v="0"/>
    <x v="1"/>
    <x v="0"/>
    <x v="4460"/>
    <n v="1.35E-2"/>
    <x v="5665"/>
    <n v="0.6100000000000001"/>
    <n v="17.393143500000001"/>
    <n v="1"/>
    <n v="284.48"/>
    <x v="136"/>
    <x v="50"/>
    <x v="3"/>
  </r>
  <r>
    <x v="1"/>
    <x v="182"/>
    <x v="2"/>
    <x v="2"/>
    <s v="-2.244644"/>
    <x v="0"/>
    <x v="1"/>
    <x v="0"/>
    <x v="4461"/>
    <n v="1.23E-2"/>
    <x v="5666"/>
    <n v="0.35000000000000003"/>
    <n v="6.6404625000000008"/>
    <n v="4"/>
    <n v="168"/>
    <x v="156"/>
    <x v="49"/>
    <x v="24"/>
  </r>
  <r>
    <x v="1"/>
    <x v="183"/>
    <x v="2"/>
    <x v="2"/>
    <s v="-2.244644"/>
    <x v="0"/>
    <x v="1"/>
    <x v="0"/>
    <x v="4462"/>
    <n v="1.2100000000000001E-2"/>
    <x v="5667"/>
    <n v="1.1600000000000001"/>
    <n v="27.963922800000006"/>
    <n v="7"/>
    <n v="84.56"/>
    <x v="160"/>
    <x v="36"/>
    <x v="0"/>
  </r>
  <r>
    <x v="2"/>
    <x v="184"/>
    <x v="2"/>
    <x v="2"/>
    <s v="-2.244644"/>
    <x v="0"/>
    <x v="1"/>
    <x v="0"/>
    <x v="2914"/>
    <n v="1.09E-2"/>
    <x v="5668"/>
    <n v="0.27999999999999997"/>
    <n v="5.4325599999999996"/>
    <n v="0"/>
    <n v="119.28"/>
    <x v="51"/>
    <x v="13"/>
    <x v="21"/>
  </r>
  <r>
    <x v="2"/>
    <x v="185"/>
    <x v="2"/>
    <x v="2"/>
    <s v="-2.244644"/>
    <x v="0"/>
    <x v="1"/>
    <x v="0"/>
    <x v="4463"/>
    <n v="1.26E-2"/>
    <x v="5669"/>
    <n v="0.91"/>
    <n v="29.433222000000001"/>
    <n v="6"/>
    <n v="112"/>
    <x v="155"/>
    <x v="37"/>
    <x v="26"/>
  </r>
  <r>
    <x v="2"/>
    <x v="186"/>
    <x v="2"/>
    <x v="2"/>
    <s v="-2.244644"/>
    <x v="0"/>
    <x v="1"/>
    <x v="0"/>
    <x v="4464"/>
    <n v="1.38E-2"/>
    <x v="5670"/>
    <n v="0.53"/>
    <n v="20.991180000000004"/>
    <n v="2"/>
    <n v="240.24"/>
    <x v="156"/>
    <x v="43"/>
    <x v="22"/>
  </r>
  <r>
    <x v="2"/>
    <x v="187"/>
    <x v="2"/>
    <x v="2"/>
    <s v="-2.244644"/>
    <x v="0"/>
    <x v="1"/>
    <x v="0"/>
    <x v="4465"/>
    <n v="1.2600000000000002E-2"/>
    <x v="5671"/>
    <n v="0.78"/>
    <n v="29.493828000000004"/>
    <n v="5"/>
    <n v="173.6"/>
    <x v="159"/>
    <x v="18"/>
    <x v="22"/>
  </r>
  <r>
    <x v="2"/>
    <x v="188"/>
    <x v="2"/>
    <x v="2"/>
    <s v="-2.244644"/>
    <x v="0"/>
    <x v="1"/>
    <x v="0"/>
    <x v="1652"/>
    <n v="1.2200000000000001E-2"/>
    <x v="5672"/>
    <n v="0.38"/>
    <n v="8.7156800000000008"/>
    <n v="4"/>
    <n v="64.399999999999991"/>
    <x v="2"/>
    <x v="37"/>
    <x v="6"/>
  </r>
  <r>
    <x v="2"/>
    <x v="189"/>
    <x v="2"/>
    <x v="2"/>
    <s v="-2.244644"/>
    <x v="0"/>
    <x v="1"/>
    <x v="0"/>
    <x v="2910"/>
    <n v="1.0800000000000001E-2"/>
    <x v="5673"/>
    <n v="1.1499999999999999"/>
    <n v="23.970600000000001"/>
    <n v="4"/>
    <n v="119.28"/>
    <x v="136"/>
    <x v="49"/>
    <x v="3"/>
  </r>
  <r>
    <x v="2"/>
    <x v="190"/>
    <x v="2"/>
    <x v="2"/>
    <s v="-2.244644"/>
    <x v="0"/>
    <x v="1"/>
    <x v="0"/>
    <x v="1854"/>
    <n v="1.4299999999999998E-2"/>
    <x v="5674"/>
    <n v="0.71"/>
    <n v="24.387505999999998"/>
    <n v="5"/>
    <n v="129.36000000000001"/>
    <x v="162"/>
    <x v="41"/>
    <x v="27"/>
  </r>
  <r>
    <x v="2"/>
    <x v="191"/>
    <x v="2"/>
    <x v="2"/>
    <s v="-2.244644"/>
    <x v="0"/>
    <x v="1"/>
    <x v="0"/>
    <x v="4041"/>
    <n v="1.1600000000000003E-2"/>
    <x v="5675"/>
    <n v="1.38"/>
    <n v="42.869424000000009"/>
    <n v="3"/>
    <n v="278.88"/>
    <x v="178"/>
    <x v="42"/>
    <x v="21"/>
  </r>
  <r>
    <x v="2"/>
    <x v="192"/>
    <x v="2"/>
    <x v="2"/>
    <s v="-2.244644"/>
    <x v="0"/>
    <x v="1"/>
    <x v="0"/>
    <x v="4466"/>
    <n v="1.55E-2"/>
    <x v="5676"/>
    <n v="0.20999999999999996"/>
    <n v="5.7776249999999987"/>
    <n v="2"/>
    <n v="112"/>
    <x v="170"/>
    <x v="56"/>
    <x v="6"/>
  </r>
  <r>
    <x v="2"/>
    <x v="193"/>
    <x v="2"/>
    <x v="2"/>
    <s v="-2.244644"/>
    <x v="0"/>
    <x v="1"/>
    <x v="0"/>
    <x v="4467"/>
    <n v="1.0600000000000002E-2"/>
    <x v="5677"/>
    <n v="0.77"/>
    <n v="24.077900000000007"/>
    <n v="2"/>
    <n v="148.39999999999998"/>
    <x v="45"/>
    <x v="51"/>
    <x v="21"/>
  </r>
  <r>
    <x v="2"/>
    <x v="194"/>
    <x v="2"/>
    <x v="2"/>
    <s v="-2.244644"/>
    <x v="0"/>
    <x v="1"/>
    <x v="0"/>
    <x v="4468"/>
    <n v="1.3100000000000001E-2"/>
    <x v="5678"/>
    <n v="0.6399999999999999"/>
    <n v="23.835712000000001"/>
    <n v="2"/>
    <n v="399.28"/>
    <x v="138"/>
    <x v="43"/>
    <x v="21"/>
  </r>
  <r>
    <x v="2"/>
    <x v="195"/>
    <x v="2"/>
    <x v="2"/>
    <s v="-2.244644"/>
    <x v="0"/>
    <x v="1"/>
    <x v="0"/>
    <x v="4469"/>
    <n v="1.5699999999999999E-2"/>
    <x v="5679"/>
    <n v="1.2700000000000002"/>
    <n v="64.283336000000006"/>
    <n v="3"/>
    <n v="142.79999999999998"/>
    <x v="176"/>
    <x v="35"/>
    <x v="22"/>
  </r>
  <r>
    <x v="2"/>
    <x v="196"/>
    <x v="2"/>
    <x v="2"/>
    <s v="-2.244644"/>
    <x v="0"/>
    <x v="1"/>
    <x v="0"/>
    <x v="4470"/>
    <n v="1.29E-2"/>
    <x v="5680"/>
    <n v="1.35"/>
    <n v="41.27355"/>
    <n v="2"/>
    <n v="161.84"/>
    <x v="138"/>
    <x v="35"/>
    <x v="25"/>
  </r>
  <r>
    <x v="2"/>
    <x v="197"/>
    <x v="2"/>
    <x v="2"/>
    <s v="-2.244644"/>
    <x v="0"/>
    <x v="1"/>
    <x v="0"/>
    <x v="4471"/>
    <n v="1.1900000000000001E-2"/>
    <x v="5681"/>
    <n v="0.61"/>
    <n v="14.989835000000001"/>
    <n v="2"/>
    <n v="170.79999999999998"/>
    <x v="176"/>
    <x v="41"/>
    <x v="3"/>
  </r>
  <r>
    <x v="2"/>
    <x v="198"/>
    <x v="2"/>
    <x v="2"/>
    <s v="-2.244644"/>
    <x v="0"/>
    <x v="1"/>
    <x v="0"/>
    <x v="1858"/>
    <n v="1.4E-2"/>
    <x v="5682"/>
    <n v="0.87000000000000011"/>
    <n v="24.250380000000003"/>
    <n v="1"/>
    <n v="66.64"/>
    <x v="58"/>
    <x v="56"/>
    <x v="22"/>
  </r>
  <r>
    <x v="2"/>
    <x v="199"/>
    <x v="2"/>
    <x v="2"/>
    <s v="-2.244644"/>
    <x v="0"/>
    <x v="1"/>
    <x v="0"/>
    <x v="4472"/>
    <n v="1.6500000000000001E-2"/>
    <x v="5683"/>
    <n v="1.33"/>
    <n v="64.452465000000004"/>
    <n v="3"/>
    <n v="40.880000000000003"/>
    <x v="160"/>
    <x v="40"/>
    <x v="7"/>
  </r>
  <r>
    <x v="2"/>
    <x v="200"/>
    <x v="2"/>
    <x v="2"/>
    <s v="-2.244644"/>
    <x v="0"/>
    <x v="1"/>
    <x v="0"/>
    <x v="4473"/>
    <n v="1.21E-2"/>
    <x v="5684"/>
    <n v="1.1200000000000001"/>
    <n v="44.979088000000004"/>
    <n v="1"/>
    <n v="97.440000000000012"/>
    <x v="146"/>
    <x v="45"/>
    <x v="23"/>
  </r>
  <r>
    <x v="2"/>
    <x v="201"/>
    <x v="2"/>
    <x v="2"/>
    <s v="-2.244644"/>
    <x v="0"/>
    <x v="1"/>
    <x v="0"/>
    <x v="4474"/>
    <n v="1.3399999999999999E-2"/>
    <x v="5685"/>
    <n v="0.47000000000000003"/>
    <n v="15.707211999999998"/>
    <n v="2"/>
    <n v="128.79999999999998"/>
    <x v="134"/>
    <x v="41"/>
    <x v="25"/>
  </r>
  <r>
    <x v="2"/>
    <x v="202"/>
    <x v="2"/>
    <x v="2"/>
    <s v="-2.244644"/>
    <x v="0"/>
    <x v="1"/>
    <x v="0"/>
    <x v="4475"/>
    <n v="1.3600000000000001E-2"/>
    <x v="5686"/>
    <n v="1.0099999999999998"/>
    <n v="43.927727999999995"/>
    <n v="2"/>
    <n v="95.199999999999989"/>
    <x v="139"/>
    <x v="40"/>
    <x v="3"/>
  </r>
  <r>
    <x v="2"/>
    <x v="203"/>
    <x v="2"/>
    <x v="2"/>
    <s v="-2.244644"/>
    <x v="0"/>
    <x v="1"/>
    <x v="0"/>
    <x v="4476"/>
    <n v="1.17E-2"/>
    <x v="5687"/>
    <n v="0.71000000000000008"/>
    <n v="18.807048000000002"/>
    <n v="3"/>
    <n v="173.04"/>
    <x v="133"/>
    <x v="51"/>
    <x v="24"/>
  </r>
  <r>
    <x v="2"/>
    <x v="204"/>
    <x v="2"/>
    <x v="2"/>
    <s v="-2.244644"/>
    <x v="0"/>
    <x v="1"/>
    <x v="0"/>
    <x v="4477"/>
    <n v="1.55E-2"/>
    <x v="5688"/>
    <n v="0.39999999999999997"/>
    <n v="14.972999999999997"/>
    <n v="5"/>
    <n v="176.39999999999998"/>
    <x v="58"/>
    <x v="45"/>
    <x v="3"/>
  </r>
  <r>
    <x v="2"/>
    <x v="205"/>
    <x v="2"/>
    <x v="2"/>
    <s v="-2.244644"/>
    <x v="0"/>
    <x v="1"/>
    <x v="0"/>
    <x v="4478"/>
    <n v="1.2600000000000004E-2"/>
    <x v="5689"/>
    <n v="0.46999999999999992"/>
    <n v="11.091906"/>
    <n v="2"/>
    <n v="170.79999999999998"/>
    <x v="138"/>
    <x v="55"/>
    <x v="23"/>
  </r>
  <r>
    <x v="2"/>
    <x v="206"/>
    <x v="2"/>
    <x v="2"/>
    <s v="-2.244644"/>
    <x v="0"/>
    <x v="1"/>
    <x v="0"/>
    <x v="255"/>
    <n v="1.17E-2"/>
    <x v="5690"/>
    <n v="1.46"/>
    <n v="35.223084"/>
    <n v="1"/>
    <n v="82.320000000000007"/>
    <x v="136"/>
    <x v="12"/>
    <x v="27"/>
  </r>
  <r>
    <x v="2"/>
    <x v="207"/>
    <x v="2"/>
    <x v="2"/>
    <s v="-2.244644"/>
    <x v="0"/>
    <x v="1"/>
    <x v="0"/>
    <x v="4479"/>
    <n v="1.14E-2"/>
    <x v="5691"/>
    <n v="1.44"/>
    <n v="51.529824000000005"/>
    <n v="2"/>
    <n v="33.6"/>
    <x v="136"/>
    <x v="56"/>
    <x v="22"/>
  </r>
  <r>
    <x v="2"/>
    <x v="208"/>
    <x v="2"/>
    <x v="2"/>
    <s v="-2.244644"/>
    <x v="0"/>
    <x v="1"/>
    <x v="0"/>
    <x v="2927"/>
    <n v="1.5499999999999998E-2"/>
    <x v="5692"/>
    <n v="0.4"/>
    <n v="10.7074"/>
    <n v="2"/>
    <n v="44"/>
    <x v="160"/>
    <x v="50"/>
    <x v="3"/>
  </r>
  <r>
    <x v="2"/>
    <x v="209"/>
    <x v="2"/>
    <x v="2"/>
    <s v="-2.244644"/>
    <x v="0"/>
    <x v="1"/>
    <x v="0"/>
    <x v="1231"/>
    <n v="1.1200000000000002E-2"/>
    <x v="5693"/>
    <n v="0.29000000000000004"/>
    <n v="7.3209920000000022"/>
    <n v="2"/>
    <n v="301.84000000000003"/>
    <x v="13"/>
    <x v="26"/>
    <x v="22"/>
  </r>
  <r>
    <x v="2"/>
    <x v="210"/>
    <x v="2"/>
    <x v="2"/>
    <s v="-2.244644"/>
    <x v="0"/>
    <x v="1"/>
    <x v="0"/>
    <x v="4480"/>
    <n v="1.34E-2"/>
    <x v="5694"/>
    <n v="1.0100000000000002"/>
    <n v="24.171724000000008"/>
    <n v="4"/>
    <n v="94.08"/>
    <x v="172"/>
    <x v="51"/>
    <x v="21"/>
  </r>
  <r>
    <x v="2"/>
    <x v="211"/>
    <x v="2"/>
    <x v="2"/>
    <s v="-2.244644"/>
    <x v="0"/>
    <x v="1"/>
    <x v="0"/>
    <x v="4481"/>
    <n v="1.2400000000000001E-2"/>
    <x v="5695"/>
    <n v="1.29"/>
    <n v="40.469880000000003"/>
    <n v="3"/>
    <n v="72.8"/>
    <x v="183"/>
    <x v="4"/>
    <x v="22"/>
  </r>
  <r>
    <x v="2"/>
    <x v="212"/>
    <x v="2"/>
    <x v="2"/>
    <s v="-2.244644"/>
    <x v="0"/>
    <x v="1"/>
    <x v="0"/>
    <x v="1005"/>
    <n v="1.0500000000000002E-2"/>
    <x v="5696"/>
    <n v="0.22999999999999998"/>
    <n v="4.5136350000000007"/>
    <n v="2"/>
    <n v="104.16"/>
    <x v="154"/>
    <x v="55"/>
    <x v="23"/>
  </r>
  <r>
    <x v="2"/>
    <x v="213"/>
    <x v="2"/>
    <x v="2"/>
    <s v="-2.244644"/>
    <x v="0"/>
    <x v="1"/>
    <x v="0"/>
    <x v="4482"/>
    <n v="1.01E-2"/>
    <x v="5697"/>
    <n v="1.4500000000000002"/>
    <n v="29.949025000000002"/>
    <n v="4"/>
    <n v="162.39999999999998"/>
    <x v="151"/>
    <x v="23"/>
    <x v="21"/>
  </r>
  <r>
    <x v="2"/>
    <x v="214"/>
    <x v="2"/>
    <x v="2"/>
    <s v="-2.244644"/>
    <x v="0"/>
    <x v="1"/>
    <x v="0"/>
    <x v="4483"/>
    <n v="1.3899999999999999E-2"/>
    <x v="5698"/>
    <n v="1.18"/>
    <n v="40.873783999999993"/>
    <n v="2"/>
    <n v="141.12"/>
    <x v="140"/>
    <x v="53"/>
    <x v="23"/>
  </r>
  <r>
    <x v="2"/>
    <x v="215"/>
    <x v="2"/>
    <x v="2"/>
    <s v="-2.244644"/>
    <x v="0"/>
    <x v="1"/>
    <x v="0"/>
    <x v="1424"/>
    <n v="1.1900000000000001E-2"/>
    <x v="5699"/>
    <n v="1.45"/>
    <n v="34.164900000000003"/>
    <n v="4"/>
    <n v="36.96"/>
    <x v="125"/>
    <x v="35"/>
    <x v="22"/>
  </r>
  <r>
    <x v="2"/>
    <x v="216"/>
    <x v="2"/>
    <x v="2"/>
    <s v="-2.244644"/>
    <x v="0"/>
    <x v="1"/>
    <x v="0"/>
    <x v="242"/>
    <n v="1.0700000000000001E-2"/>
    <x v="5700"/>
    <n v="0.51"/>
    <n v="9.3805830000000014"/>
    <n v="2"/>
    <n v="168"/>
    <x v="97"/>
    <x v="45"/>
    <x v="26"/>
  </r>
  <r>
    <x v="2"/>
    <x v="217"/>
    <x v="2"/>
    <x v="2"/>
    <s v="-2.244644"/>
    <x v="0"/>
    <x v="1"/>
    <x v="0"/>
    <x v="4484"/>
    <n v="1.21E-2"/>
    <x v="5701"/>
    <n v="0.35"/>
    <n v="9.9564849999999989"/>
    <n v="4"/>
    <n v="165.76"/>
    <x v="176"/>
    <x v="58"/>
    <x v="21"/>
  </r>
  <r>
    <x v="2"/>
    <x v="218"/>
    <x v="2"/>
    <x v="2"/>
    <s v="-2.244644"/>
    <x v="0"/>
    <x v="1"/>
    <x v="0"/>
    <x v="4485"/>
    <n v="1.6800000000000002E-2"/>
    <x v="5702"/>
    <n v="0.44999999999999996"/>
    <n v="15.581160000000002"/>
    <n v="6"/>
    <n v="24.8"/>
    <x v="180"/>
    <x v="23"/>
    <x v="25"/>
  </r>
  <r>
    <x v="2"/>
    <x v="219"/>
    <x v="2"/>
    <x v="2"/>
    <s v="-2.244644"/>
    <x v="0"/>
    <x v="1"/>
    <x v="0"/>
    <x v="4486"/>
    <n v="1.0200000000000001E-2"/>
    <x v="5703"/>
    <n v="1.0499999999999998"/>
    <n v="27.513989999999996"/>
    <n v="3"/>
    <n v="92.399999999999991"/>
    <x v="149"/>
    <x v="56"/>
    <x v="23"/>
  </r>
  <r>
    <x v="2"/>
    <x v="220"/>
    <x v="2"/>
    <x v="2"/>
    <s v="-2.244644"/>
    <x v="0"/>
    <x v="1"/>
    <x v="0"/>
    <x v="4487"/>
    <n v="1.3200000000000003E-2"/>
    <x v="5704"/>
    <n v="0.33999999999999997"/>
    <n v="14.155152000000003"/>
    <n v="3"/>
    <n v="304.64"/>
    <x v="145"/>
    <x v="55"/>
    <x v="6"/>
  </r>
  <r>
    <x v="2"/>
    <x v="221"/>
    <x v="2"/>
    <x v="2"/>
    <s v="-2.244644"/>
    <x v="0"/>
    <x v="1"/>
    <x v="0"/>
    <x v="4488"/>
    <n v="1.35E-2"/>
    <x v="5705"/>
    <n v="0.32999999999999996"/>
    <n v="13.516469999999996"/>
    <n v="3"/>
    <n v="48.16"/>
    <x v="170"/>
    <x v="26"/>
    <x v="23"/>
  </r>
  <r>
    <x v="2"/>
    <x v="222"/>
    <x v="2"/>
    <x v="2"/>
    <s v="-2.244644"/>
    <x v="0"/>
    <x v="1"/>
    <x v="0"/>
    <x v="4489"/>
    <n v="9.1000000000000004E-3"/>
    <x v="5706"/>
    <n v="1.4000000000000001"/>
    <n v="31.85"/>
    <n v="5"/>
    <n v="80.64"/>
    <x v="124"/>
    <x v="55"/>
    <x v="0"/>
  </r>
  <r>
    <x v="2"/>
    <x v="223"/>
    <x v="2"/>
    <x v="2"/>
    <s v="-2.244644"/>
    <x v="0"/>
    <x v="1"/>
    <x v="0"/>
    <x v="4490"/>
    <n v="1.3400000000000002E-2"/>
    <x v="5707"/>
    <n v="0.73"/>
    <n v="23.467018000000003"/>
    <n v="6"/>
    <n v="245.28"/>
    <x v="26"/>
    <x v="36"/>
    <x v="23"/>
  </r>
  <r>
    <x v="2"/>
    <x v="224"/>
    <x v="2"/>
    <x v="2"/>
    <s v="-2.244644"/>
    <x v="0"/>
    <x v="1"/>
    <x v="0"/>
    <x v="4491"/>
    <n v="1.2700000000000003E-2"/>
    <x v="5708"/>
    <n v="0.32999999999999996"/>
    <n v="12.413742000000003"/>
    <n v="2"/>
    <n v="164.64000000000001"/>
    <x v="58"/>
    <x v="43"/>
    <x v="6"/>
  </r>
  <r>
    <x v="2"/>
    <x v="225"/>
    <x v="2"/>
    <x v="2"/>
    <s v="-2.244644"/>
    <x v="0"/>
    <x v="1"/>
    <x v="0"/>
    <x v="4492"/>
    <n v="1.3400000000000002E-2"/>
    <x v="5709"/>
    <n v="1.38"/>
    <n v="40.035180000000004"/>
    <n v="4"/>
    <n v="95.76"/>
    <x v="157"/>
    <x v="55"/>
    <x v="3"/>
  </r>
  <r>
    <x v="2"/>
    <x v="226"/>
    <x v="2"/>
    <x v="2"/>
    <s v="-2.244644"/>
    <x v="0"/>
    <x v="1"/>
    <x v="0"/>
    <x v="4493"/>
    <n v="1.2500000000000001E-2"/>
    <x v="5710"/>
    <n v="0.67999999999999994"/>
    <n v="21.802499999999998"/>
    <n v="5"/>
    <n v="309.68"/>
    <x v="170"/>
    <x v="56"/>
    <x v="25"/>
  </r>
  <r>
    <x v="2"/>
    <x v="227"/>
    <x v="2"/>
    <x v="2"/>
    <s v="-2.244644"/>
    <x v="0"/>
    <x v="1"/>
    <x v="0"/>
    <x v="4494"/>
    <n v="1.3900000000000001E-2"/>
    <x v="5711"/>
    <n v="0.6"/>
    <n v="19.999320000000001"/>
    <n v="3"/>
    <n v="154"/>
    <x v="151"/>
    <x v="55"/>
    <x v="0"/>
  </r>
  <r>
    <x v="2"/>
    <x v="228"/>
    <x v="2"/>
    <x v="2"/>
    <s v="-2.244644"/>
    <x v="0"/>
    <x v="1"/>
    <x v="0"/>
    <x v="1194"/>
    <n v="1.34E-2"/>
    <x v="5712"/>
    <n v="1.1499999999999999"/>
    <n v="35.874479999999998"/>
    <n v="6"/>
    <n v="147.84"/>
    <x v="177"/>
    <x v="55"/>
    <x v="27"/>
  </r>
  <r>
    <x v="2"/>
    <x v="229"/>
    <x v="2"/>
    <x v="2"/>
    <s v="-2.244644"/>
    <x v="0"/>
    <x v="1"/>
    <x v="0"/>
    <x v="4495"/>
    <n v="1.6899999999999998E-2"/>
    <x v="5713"/>
    <n v="0.94"/>
    <n v="38.666523999999995"/>
    <n v="0"/>
    <n v="188.16"/>
    <x v="156"/>
    <x v="6"/>
    <x v="24"/>
  </r>
  <r>
    <x v="2"/>
    <x v="230"/>
    <x v="2"/>
    <x v="2"/>
    <s v="-2.244644"/>
    <x v="0"/>
    <x v="1"/>
    <x v="0"/>
    <x v="4496"/>
    <n v="1.46E-2"/>
    <x v="5714"/>
    <n v="0.81"/>
    <n v="24.964686"/>
    <n v="5"/>
    <n v="99.11999999999999"/>
    <x v="58"/>
    <x v="51"/>
    <x v="3"/>
  </r>
  <r>
    <x v="2"/>
    <x v="231"/>
    <x v="2"/>
    <x v="2"/>
    <s v="-2.244644"/>
    <x v="0"/>
    <x v="1"/>
    <x v="0"/>
    <x v="4497"/>
    <n v="1.3599999999999999E-2"/>
    <x v="5715"/>
    <n v="0.20999999999999996"/>
    <n v="8.2881119999999981"/>
    <n v="4"/>
    <n v="69.44"/>
    <x v="169"/>
    <x v="63"/>
    <x v="22"/>
  </r>
  <r>
    <x v="2"/>
    <x v="232"/>
    <x v="2"/>
    <x v="2"/>
    <s v="-2.244644"/>
    <x v="0"/>
    <x v="1"/>
    <x v="0"/>
    <x v="1231"/>
    <n v="1.4499999999999999E-2"/>
    <x v="5716"/>
    <n v="0.76"/>
    <n v="24.839079999999999"/>
    <n v="4"/>
    <n v="2.4000000000000004"/>
    <x v="133"/>
    <x v="51"/>
    <x v="22"/>
  </r>
  <r>
    <x v="2"/>
    <x v="233"/>
    <x v="2"/>
    <x v="2"/>
    <s v="-2.244644"/>
    <x v="0"/>
    <x v="1"/>
    <x v="0"/>
    <x v="4498"/>
    <n v="1.49E-2"/>
    <x v="5717"/>
    <n v="1.1099999999999999"/>
    <n v="42.372917999999999"/>
    <n v="8"/>
    <n v="102.48"/>
    <x v="135"/>
    <x v="36"/>
    <x v="6"/>
  </r>
  <r>
    <x v="2"/>
    <x v="234"/>
    <x v="2"/>
    <x v="2"/>
    <s v="-2.244644"/>
    <x v="0"/>
    <x v="1"/>
    <x v="0"/>
    <x v="4053"/>
    <n v="1.3299999999999999E-2"/>
    <x v="5718"/>
    <n v="1.19"/>
    <n v="43.381807000000002"/>
    <n v="3"/>
    <n v="165.2"/>
    <x v="149"/>
    <x v="30"/>
    <x v="27"/>
  </r>
  <r>
    <x v="2"/>
    <x v="235"/>
    <x v="2"/>
    <x v="2"/>
    <s v="-2.244644"/>
    <x v="0"/>
    <x v="1"/>
    <x v="0"/>
    <x v="1866"/>
    <n v="1.4000000000000002E-2"/>
    <x v="5719"/>
    <n v="0.45"/>
    <n v="14.427000000000001"/>
    <n v="5"/>
    <n v="178.64000000000001"/>
    <x v="76"/>
    <x v="35"/>
    <x v="22"/>
  </r>
  <r>
    <x v="2"/>
    <x v="236"/>
    <x v="2"/>
    <x v="2"/>
    <s v="-2.244644"/>
    <x v="0"/>
    <x v="1"/>
    <x v="0"/>
    <x v="4499"/>
    <n v="1.1500000000000003E-2"/>
    <x v="5720"/>
    <n v="0.48"/>
    <n v="11.641680000000003"/>
    <n v="6"/>
    <n v="64.399999999999991"/>
    <x v="139"/>
    <x v="57"/>
    <x v="21"/>
  </r>
  <r>
    <x v="2"/>
    <x v="237"/>
    <x v="2"/>
    <x v="2"/>
    <s v="-2.244644"/>
    <x v="0"/>
    <x v="1"/>
    <x v="0"/>
    <x v="4500"/>
    <n v="1.5800000000000002E-2"/>
    <x v="5721"/>
    <n v="1"/>
    <n v="47.036600000000007"/>
    <n v="2"/>
    <n v="313.04000000000002"/>
    <x v="171"/>
    <x v="18"/>
    <x v="26"/>
  </r>
  <r>
    <x v="2"/>
    <x v="238"/>
    <x v="2"/>
    <x v="2"/>
    <s v="-2.244644"/>
    <x v="0"/>
    <x v="1"/>
    <x v="0"/>
    <x v="4501"/>
    <n v="1.4699999999999998E-2"/>
    <x v="5722"/>
    <n v="0.51"/>
    <n v="13.614551999999998"/>
    <n v="3"/>
    <n v="237.99999999999997"/>
    <x v="58"/>
    <x v="30"/>
    <x v="0"/>
  </r>
  <r>
    <x v="2"/>
    <x v="239"/>
    <x v="2"/>
    <x v="2"/>
    <s v="-2.244644"/>
    <x v="0"/>
    <x v="1"/>
    <x v="0"/>
    <x v="4502"/>
    <n v="1.3600000000000001E-2"/>
    <x v="5723"/>
    <n v="0.82000000000000006"/>
    <n v="30.322288000000004"/>
    <n v="6"/>
    <n v="70.56"/>
    <x v="143"/>
    <x v="45"/>
    <x v="25"/>
  </r>
  <r>
    <x v="2"/>
    <x v="240"/>
    <x v="2"/>
    <x v="2"/>
    <s v="-2.244644"/>
    <x v="0"/>
    <x v="1"/>
    <x v="0"/>
    <x v="4503"/>
    <n v="9.1999999999999998E-3"/>
    <x v="5724"/>
    <n v="0.78"/>
    <n v="22.317360000000001"/>
    <n v="5"/>
    <n v="81.760000000000005"/>
    <x v="155"/>
    <x v="13"/>
    <x v="27"/>
  </r>
  <r>
    <x v="2"/>
    <x v="241"/>
    <x v="2"/>
    <x v="2"/>
    <s v="-2.244644"/>
    <x v="0"/>
    <x v="1"/>
    <x v="0"/>
    <x v="4504"/>
    <n v="1.0700000000000001E-2"/>
    <x v="5725"/>
    <n v="1.0999999999999999"/>
    <n v="31.602449999999997"/>
    <n v="3"/>
    <n v="250.88"/>
    <x v="42"/>
    <x v="12"/>
    <x v="24"/>
  </r>
  <r>
    <x v="2"/>
    <x v="242"/>
    <x v="2"/>
    <x v="2"/>
    <s v="-2.244644"/>
    <x v="0"/>
    <x v="1"/>
    <x v="0"/>
    <x v="4505"/>
    <n v="1.43E-2"/>
    <x v="5726"/>
    <n v="0.78"/>
    <n v="27.126528"/>
    <n v="6"/>
    <n v="72.239999999999995"/>
    <x v="170"/>
    <x v="43"/>
    <x v="7"/>
  </r>
  <r>
    <x v="2"/>
    <x v="243"/>
    <x v="2"/>
    <x v="2"/>
    <s v="-2.244644"/>
    <x v="0"/>
    <x v="1"/>
    <x v="0"/>
    <x v="1899"/>
    <n v="1.3600000000000003E-2"/>
    <x v="5727"/>
    <n v="0.71"/>
    <n v="18.385024000000001"/>
    <n v="7"/>
    <n v="228.48000000000002"/>
    <x v="42"/>
    <x v="6"/>
    <x v="23"/>
  </r>
  <r>
    <x v="2"/>
    <x v="244"/>
    <x v="2"/>
    <x v="2"/>
    <s v="-2.244644"/>
    <x v="0"/>
    <x v="1"/>
    <x v="0"/>
    <x v="4506"/>
    <n v="1.1600000000000001E-2"/>
    <x v="5728"/>
    <n v="0.83"/>
    <n v="20.382476"/>
    <n v="7"/>
    <n v="50.4"/>
    <x v="169"/>
    <x v="58"/>
    <x v="3"/>
  </r>
  <r>
    <x v="2"/>
    <x v="245"/>
    <x v="2"/>
    <x v="2"/>
    <s v="-2.244644"/>
    <x v="0"/>
    <x v="1"/>
    <x v="0"/>
    <x v="4507"/>
    <n v="1.34E-2"/>
    <x v="5729"/>
    <n v="0.6100000000000001"/>
    <n v="20.459522000000003"/>
    <n v="5"/>
    <n v="5.6000000000000005"/>
    <x v="185"/>
    <x v="58"/>
    <x v="21"/>
  </r>
  <r>
    <x v="2"/>
    <x v="246"/>
    <x v="2"/>
    <x v="2"/>
    <s v="-2.244644"/>
    <x v="0"/>
    <x v="1"/>
    <x v="0"/>
    <x v="4508"/>
    <n v="1.2299999999999998E-2"/>
    <x v="5730"/>
    <n v="1.02"/>
    <n v="35.467541999999995"/>
    <n v="3"/>
    <n v="45.6"/>
    <x v="21"/>
    <x v="54"/>
    <x v="25"/>
  </r>
  <r>
    <x v="2"/>
    <x v="247"/>
    <x v="2"/>
    <x v="2"/>
    <s v="-2.244644"/>
    <x v="0"/>
    <x v="1"/>
    <x v="0"/>
    <x v="4509"/>
    <n v="1.2900000000000002E-2"/>
    <x v="5731"/>
    <n v="0.58000000000000007"/>
    <n v="23.545854000000006"/>
    <n v="6"/>
    <n v="310.24"/>
    <x v="159"/>
    <x v="47"/>
    <x v="6"/>
  </r>
  <r>
    <x v="2"/>
    <x v="248"/>
    <x v="2"/>
    <x v="2"/>
    <s v="-2.244644"/>
    <x v="0"/>
    <x v="1"/>
    <x v="0"/>
    <x v="4510"/>
    <n v="1.6899999999999998E-2"/>
    <x v="5732"/>
    <n v="1.1800000000000002"/>
    <n v="48.439118000000001"/>
    <n v="4"/>
    <n v="80.64"/>
    <x v="170"/>
    <x v="41"/>
    <x v="6"/>
  </r>
  <r>
    <x v="2"/>
    <x v="249"/>
    <x v="2"/>
    <x v="2"/>
    <s v="-2.244644"/>
    <x v="0"/>
    <x v="1"/>
    <x v="0"/>
    <x v="1196"/>
    <n v="1.23E-2"/>
    <x v="5733"/>
    <n v="0.7"/>
    <n v="19.837440000000001"/>
    <n v="2"/>
    <n v="134.39999999999998"/>
    <x v="135"/>
    <x v="30"/>
    <x v="26"/>
  </r>
  <r>
    <x v="2"/>
    <x v="250"/>
    <x v="2"/>
    <x v="2"/>
    <s v="-2.244644"/>
    <x v="0"/>
    <x v="1"/>
    <x v="0"/>
    <x v="4511"/>
    <n v="1.37E-2"/>
    <x v="5734"/>
    <n v="0.44999999999999996"/>
    <n v="13.045139999999998"/>
    <n v="5"/>
    <n v="140.56"/>
    <x v="174"/>
    <x v="46"/>
    <x v="23"/>
  </r>
  <r>
    <x v="2"/>
    <x v="251"/>
    <x v="2"/>
    <x v="2"/>
    <s v="-2.244644"/>
    <x v="0"/>
    <x v="1"/>
    <x v="0"/>
    <x v="4512"/>
    <n v="1.2500000000000002E-2"/>
    <x v="5735"/>
    <n v="1.37"/>
    <n v="48.926125000000013"/>
    <n v="7"/>
    <n v="170.24"/>
    <x v="145"/>
    <x v="46"/>
    <x v="25"/>
  </r>
  <r>
    <x v="2"/>
    <x v="252"/>
    <x v="2"/>
    <x v="2"/>
    <s v="-2.244644"/>
    <x v="0"/>
    <x v="1"/>
    <x v="0"/>
    <x v="3271"/>
    <n v="1.32E-2"/>
    <x v="5736"/>
    <n v="0.89"/>
    <n v="19.207980000000003"/>
    <n v="4"/>
    <n v="8.8000000000000007"/>
    <x v="135"/>
    <x v="58"/>
    <x v="3"/>
  </r>
  <r>
    <x v="2"/>
    <x v="253"/>
    <x v="2"/>
    <x v="2"/>
    <s v="-2.244644"/>
    <x v="0"/>
    <x v="1"/>
    <x v="0"/>
    <x v="4513"/>
    <n v="1.3900000000000003E-2"/>
    <x v="5737"/>
    <n v="0.94000000000000006"/>
    <n v="38.884416000000009"/>
    <n v="4"/>
    <n v="178.64000000000001"/>
    <x v="172"/>
    <x v="12"/>
    <x v="22"/>
  </r>
  <r>
    <x v="2"/>
    <x v="254"/>
    <x v="2"/>
    <x v="2"/>
    <s v="-2.244644"/>
    <x v="0"/>
    <x v="1"/>
    <x v="0"/>
    <x v="4514"/>
    <n v="1.2400000000000001E-2"/>
    <x v="5738"/>
    <n v="1.1000000000000001"/>
    <n v="33.445280000000004"/>
    <n v="3"/>
    <n v="120.39999999999999"/>
    <x v="26"/>
    <x v="51"/>
    <x v="6"/>
  </r>
  <r>
    <x v="2"/>
    <x v="255"/>
    <x v="2"/>
    <x v="2"/>
    <s v="-2.244644"/>
    <x v="0"/>
    <x v="1"/>
    <x v="0"/>
    <x v="258"/>
    <n v="1.3500000000000002E-2"/>
    <x v="5739"/>
    <n v="1.24"/>
    <n v="33.195420000000006"/>
    <n v="8"/>
    <n v="152.32"/>
    <x v="76"/>
    <x v="8"/>
    <x v="6"/>
  </r>
  <r>
    <x v="2"/>
    <x v="256"/>
    <x v="2"/>
    <x v="2"/>
    <s v="-2.244644"/>
    <x v="0"/>
    <x v="1"/>
    <x v="0"/>
    <x v="218"/>
    <n v="1.2600000000000002E-2"/>
    <x v="5740"/>
    <n v="0.88"/>
    <n v="25.092144000000005"/>
    <n v="3"/>
    <n v="99.679999999999993"/>
    <x v="76"/>
    <x v="37"/>
    <x v="3"/>
  </r>
  <r>
    <x v="2"/>
    <x v="257"/>
    <x v="2"/>
    <x v="2"/>
    <s v="-2.244644"/>
    <x v="0"/>
    <x v="1"/>
    <x v="0"/>
    <x v="4515"/>
    <n v="9.4000000000000021E-3"/>
    <x v="5741"/>
    <n v="0.42"/>
    <n v="9.3449160000000013"/>
    <n v="3"/>
    <n v="155.68"/>
    <x v="155"/>
    <x v="56"/>
    <x v="0"/>
  </r>
  <r>
    <x v="2"/>
    <x v="258"/>
    <x v="2"/>
    <x v="2"/>
    <s v="-2.244644"/>
    <x v="0"/>
    <x v="1"/>
    <x v="0"/>
    <x v="4516"/>
    <n v="1.2800000000000001E-2"/>
    <x v="5742"/>
    <n v="0.59"/>
    <n v="23.350784000000001"/>
    <n v="7"/>
    <n v="127.67999999999999"/>
    <x v="174"/>
    <x v="12"/>
    <x v="3"/>
  </r>
  <r>
    <x v="2"/>
    <x v="259"/>
    <x v="2"/>
    <x v="2"/>
    <s v="-2.244644"/>
    <x v="0"/>
    <x v="1"/>
    <x v="0"/>
    <x v="4517"/>
    <n v="1.14E-2"/>
    <x v="5743"/>
    <n v="0.5"/>
    <n v="12.8649"/>
    <n v="7"/>
    <n v="155.68"/>
    <x v="136"/>
    <x v="41"/>
    <x v="6"/>
  </r>
  <r>
    <x v="2"/>
    <x v="260"/>
    <x v="2"/>
    <x v="2"/>
    <s v="-2.244644"/>
    <x v="0"/>
    <x v="1"/>
    <x v="0"/>
    <x v="2506"/>
    <n v="1.4500000000000001E-2"/>
    <x v="5744"/>
    <n v="1.28"/>
    <n v="38.957440000000005"/>
    <n v="2"/>
    <n v="284.48"/>
    <x v="170"/>
    <x v="6"/>
    <x v="23"/>
  </r>
  <r>
    <x v="2"/>
    <x v="261"/>
    <x v="2"/>
    <x v="2"/>
    <s v="-2.244644"/>
    <x v="0"/>
    <x v="1"/>
    <x v="0"/>
    <x v="4015"/>
    <n v="1.2500000000000001E-2"/>
    <x v="5745"/>
    <n v="0.98"/>
    <n v="28.628250000000001"/>
    <n v="6"/>
    <n v="68.320000000000007"/>
    <x v="152"/>
    <x v="59"/>
    <x v="3"/>
  </r>
  <r>
    <x v="2"/>
    <x v="262"/>
    <x v="2"/>
    <x v="2"/>
    <s v="-2.244644"/>
    <x v="0"/>
    <x v="1"/>
    <x v="0"/>
    <x v="4518"/>
    <n v="1.03E-2"/>
    <x v="5746"/>
    <n v="0.79"/>
    <n v="27.022977000000001"/>
    <n v="5"/>
    <n v="52.08"/>
    <x v="133"/>
    <x v="54"/>
    <x v="3"/>
  </r>
  <r>
    <x v="2"/>
    <x v="263"/>
    <x v="2"/>
    <x v="2"/>
    <s v="-2.244644"/>
    <x v="0"/>
    <x v="1"/>
    <x v="0"/>
    <x v="4519"/>
    <n v="1.4400000000000001E-2"/>
    <x v="5747"/>
    <n v="0.15000000000000002"/>
    <n v="5.7931200000000009"/>
    <n v="3"/>
    <n v="133.84"/>
    <x v="151"/>
    <x v="13"/>
    <x v="6"/>
  </r>
  <r>
    <x v="2"/>
    <x v="264"/>
    <x v="2"/>
    <x v="2"/>
    <s v="-2.244644"/>
    <x v="0"/>
    <x v="1"/>
    <x v="0"/>
    <x v="3273"/>
    <n v="1.1900000000000003E-2"/>
    <x v="5748"/>
    <n v="1.0799999999999998"/>
    <n v="23.043635999999999"/>
    <n v="3"/>
    <n v="267.68"/>
    <x v="26"/>
    <x v="37"/>
    <x v="0"/>
  </r>
  <r>
    <x v="2"/>
    <x v="265"/>
    <x v="2"/>
    <x v="2"/>
    <s v="-2.244644"/>
    <x v="0"/>
    <x v="1"/>
    <x v="0"/>
    <x v="230"/>
    <n v="1.2300000000000002E-2"/>
    <x v="5749"/>
    <n v="1.27"/>
    <n v="31.398210000000002"/>
    <n v="3"/>
    <n v="206.64"/>
    <x v="76"/>
    <x v="42"/>
    <x v="0"/>
  </r>
  <r>
    <x v="2"/>
    <x v="266"/>
    <x v="2"/>
    <x v="2"/>
    <s v="-2.244644"/>
    <x v="0"/>
    <x v="1"/>
    <x v="0"/>
    <x v="4520"/>
    <n v="1.0400000000000001E-2"/>
    <x v="5750"/>
    <n v="1.19"/>
    <n v="38.415104000000007"/>
    <n v="4"/>
    <n v="82.88"/>
    <x v="127"/>
    <x v="55"/>
    <x v="3"/>
  </r>
  <r>
    <x v="2"/>
    <x v="267"/>
    <x v="2"/>
    <x v="2"/>
    <s v="-2.244644"/>
    <x v="0"/>
    <x v="1"/>
    <x v="0"/>
    <x v="4521"/>
    <n v="1.5800000000000002E-2"/>
    <x v="5751"/>
    <n v="0.62"/>
    <n v="25.175720000000002"/>
    <n v="5"/>
    <n v="110.88"/>
    <x v="138"/>
    <x v="44"/>
    <x v="22"/>
  </r>
  <r>
    <x v="2"/>
    <x v="268"/>
    <x v="2"/>
    <x v="2"/>
    <s v="-2.244644"/>
    <x v="0"/>
    <x v="1"/>
    <x v="0"/>
    <x v="4522"/>
    <n v="1.26E-2"/>
    <x v="5752"/>
    <n v="0.87000000000000011"/>
    <n v="25.760700000000003"/>
    <n v="6"/>
    <n v="140.56"/>
    <x v="190"/>
    <x v="46"/>
    <x v="21"/>
  </r>
  <r>
    <x v="2"/>
    <x v="269"/>
    <x v="2"/>
    <x v="2"/>
    <s v="-2.244644"/>
    <x v="0"/>
    <x v="1"/>
    <x v="0"/>
    <x v="4523"/>
    <n v="1.4499999999999999E-2"/>
    <x v="5753"/>
    <n v="0.79"/>
    <n v="26.403775"/>
    <n v="6"/>
    <n v="159.04"/>
    <x v="180"/>
    <x v="41"/>
    <x v="26"/>
  </r>
  <r>
    <x v="2"/>
    <x v="270"/>
    <x v="2"/>
    <x v="2"/>
    <s v="-2.244644"/>
    <x v="0"/>
    <x v="1"/>
    <x v="0"/>
    <x v="684"/>
    <n v="9.7000000000000003E-3"/>
    <x v="5754"/>
    <n v="0.78999999999999992"/>
    <n v="12.935143999999999"/>
    <n v="6"/>
    <n v="169.12"/>
    <x v="148"/>
    <x v="50"/>
    <x v="25"/>
  </r>
  <r>
    <x v="2"/>
    <x v="271"/>
    <x v="2"/>
    <x v="2"/>
    <s v="-2.244644"/>
    <x v="0"/>
    <x v="1"/>
    <x v="0"/>
    <x v="4512"/>
    <n v="1.0500000000000001E-2"/>
    <x v="5755"/>
    <n v="1.1600000000000001"/>
    <n v="34.798260000000006"/>
    <n v="4"/>
    <n v="184.79999999999998"/>
    <x v="167"/>
    <x v="4"/>
    <x v="21"/>
  </r>
  <r>
    <x v="2"/>
    <x v="272"/>
    <x v="2"/>
    <x v="2"/>
    <s v="-2.244644"/>
    <x v="0"/>
    <x v="1"/>
    <x v="0"/>
    <x v="4487"/>
    <n v="1.4499999999999999E-2"/>
    <x v="5756"/>
    <n v="0.55000000000000004"/>
    <n v="25.15315"/>
    <n v="4"/>
    <n v="183.12"/>
    <x v="170"/>
    <x v="47"/>
    <x v="0"/>
  </r>
  <r>
    <x v="2"/>
    <x v="273"/>
    <x v="2"/>
    <x v="2"/>
    <s v="-2.244644"/>
    <x v="0"/>
    <x v="1"/>
    <x v="0"/>
    <x v="4524"/>
    <n v="1.03E-2"/>
    <x v="5757"/>
    <n v="0.47"/>
    <n v="13.985648999999999"/>
    <n v="6"/>
    <n v="98.56"/>
    <x v="183"/>
    <x v="6"/>
    <x v="24"/>
  </r>
  <r>
    <x v="2"/>
    <x v="274"/>
    <x v="2"/>
    <x v="2"/>
    <s v="-2.244644"/>
    <x v="0"/>
    <x v="1"/>
    <x v="0"/>
    <x v="4500"/>
    <n v="1.0400000000000003E-2"/>
    <x v="5758"/>
    <n v="0.43"/>
    <n v="13.313144000000005"/>
    <n v="2"/>
    <n v="192.08"/>
    <x v="148"/>
    <x v="45"/>
    <x v="27"/>
  </r>
  <r>
    <x v="0"/>
    <x v="0"/>
    <x v="0"/>
    <x v="0"/>
    <s v="-1.898575"/>
    <x v="0"/>
    <x v="1"/>
    <x v="1"/>
    <x v="1728"/>
    <n v="0.01"/>
    <x v="5759"/>
    <n v="0.8"/>
    <n v="10.691200000000002"/>
    <n v="6"/>
    <n v="0"/>
    <x v="155"/>
    <x v="41"/>
    <x v="0"/>
  </r>
  <r>
    <x v="0"/>
    <x v="1"/>
    <x v="0"/>
    <x v="0"/>
    <s v="-1.898575"/>
    <x v="0"/>
    <x v="1"/>
    <x v="1"/>
    <x v="4525"/>
    <n v="9.5999999999999974E-3"/>
    <x v="5760"/>
    <n v="1.2800000000000002"/>
    <n v="24.438374400000004"/>
    <n v="3"/>
    <n v="36.800000000000004"/>
    <x v="21"/>
    <x v="7"/>
    <x v="25"/>
  </r>
  <r>
    <x v="0"/>
    <x v="2"/>
    <x v="0"/>
    <x v="0"/>
    <s v="-1.898575"/>
    <x v="0"/>
    <x v="1"/>
    <x v="1"/>
    <x v="4526"/>
    <n v="8.5000000000000006E-3"/>
    <x v="5761"/>
    <n v="0.71"/>
    <n v="7.1575100000000003"/>
    <n v="4"/>
    <n v="43.12"/>
    <x v="148"/>
    <x v="48"/>
    <x v="20"/>
  </r>
  <r>
    <x v="0"/>
    <x v="3"/>
    <x v="0"/>
    <x v="0"/>
    <s v="-1.898575"/>
    <x v="0"/>
    <x v="1"/>
    <x v="1"/>
    <x v="4527"/>
    <n v="1.0699999999999999E-2"/>
    <x v="5762"/>
    <n v="1.8199999999999998"/>
    <n v="18.944307199999997"/>
    <n v="5"/>
    <n v="75.039999999999992"/>
    <x v="140"/>
    <x v="7"/>
    <x v="23"/>
  </r>
  <r>
    <x v="0"/>
    <x v="4"/>
    <x v="0"/>
    <x v="0"/>
    <s v="-1.898575"/>
    <x v="0"/>
    <x v="1"/>
    <x v="1"/>
    <x v="4528"/>
    <n v="8.199999999999999E-3"/>
    <x v="5763"/>
    <n v="0.39999999999999991"/>
    <n v="4.4319359999999985"/>
    <n v="7"/>
    <n v="76.16"/>
    <x v="76"/>
    <x v="4"/>
    <x v="23"/>
  </r>
  <r>
    <x v="0"/>
    <x v="5"/>
    <x v="0"/>
    <x v="0"/>
    <s v="-1.898575"/>
    <x v="0"/>
    <x v="1"/>
    <x v="1"/>
    <x v="605"/>
    <n v="6.4000000000000012E-3"/>
    <x v="5764"/>
    <n v="0.5"/>
    <n v="4.9203200000000011"/>
    <n v="6"/>
    <n v="179.2"/>
    <x v="153"/>
    <x v="6"/>
    <x v="3"/>
  </r>
  <r>
    <x v="0"/>
    <x v="6"/>
    <x v="0"/>
    <x v="0"/>
    <s v="-1.898575"/>
    <x v="0"/>
    <x v="1"/>
    <x v="1"/>
    <x v="4529"/>
    <n v="9.1000000000000004E-3"/>
    <x v="5765"/>
    <n v="0.74"/>
    <n v="13.229616399999999"/>
    <n v="3"/>
    <n v="100.8"/>
    <x v="152"/>
    <x v="8"/>
    <x v="5"/>
  </r>
  <r>
    <x v="0"/>
    <x v="7"/>
    <x v="0"/>
    <x v="0"/>
    <s v="-1.898575"/>
    <x v="0"/>
    <x v="1"/>
    <x v="1"/>
    <x v="4530"/>
    <n v="7.1000000000000004E-3"/>
    <x v="5766"/>
    <n v="0.94"/>
    <n v="10.091088000000001"/>
    <n v="5"/>
    <n v="134.39999999999998"/>
    <x v="124"/>
    <x v="7"/>
    <x v="20"/>
  </r>
  <r>
    <x v="0"/>
    <x v="8"/>
    <x v="0"/>
    <x v="0"/>
    <s v="-1.898575"/>
    <x v="0"/>
    <x v="1"/>
    <x v="1"/>
    <x v="4531"/>
    <n v="1.1599999999999999E-2"/>
    <x v="5767"/>
    <n v="1.7799999999999998"/>
    <n v="18.570811199999998"/>
    <n v="5"/>
    <n v="42"/>
    <x v="76"/>
    <x v="40"/>
    <x v="5"/>
  </r>
  <r>
    <x v="0"/>
    <x v="9"/>
    <x v="0"/>
    <x v="0"/>
    <s v="-1.898575"/>
    <x v="0"/>
    <x v="1"/>
    <x v="1"/>
    <x v="995"/>
    <n v="7.4000000000000003E-3"/>
    <x v="5768"/>
    <n v="1.69"/>
    <n v="24.536771999999999"/>
    <n v="4"/>
    <n v="0"/>
    <x v="134"/>
    <x v="4"/>
    <x v="0"/>
  </r>
  <r>
    <x v="0"/>
    <x v="10"/>
    <x v="0"/>
    <x v="0"/>
    <s v="-1.898575"/>
    <x v="0"/>
    <x v="1"/>
    <x v="1"/>
    <x v="1040"/>
    <n v="7.4999999999999997E-3"/>
    <x v="5769"/>
    <n v="1.5499999999999998"/>
    <n v="19.636949999999999"/>
    <n v="5"/>
    <n v="215.6"/>
    <x v="164"/>
    <x v="8"/>
    <x v="3"/>
  </r>
  <r>
    <x v="0"/>
    <x v="11"/>
    <x v="0"/>
    <x v="0"/>
    <s v="-1.898575"/>
    <x v="0"/>
    <x v="1"/>
    <x v="1"/>
    <x v="4532"/>
    <n v="8.0000000000000002E-3"/>
    <x v="5770"/>
    <n v="1.1000000000000001"/>
    <n v="17.462720000000004"/>
    <n v="5"/>
    <n v="174.72"/>
    <x v="133"/>
    <x v="44"/>
    <x v="23"/>
  </r>
  <r>
    <x v="0"/>
    <x v="12"/>
    <x v="0"/>
    <x v="0"/>
    <s v="-1.898575"/>
    <x v="0"/>
    <x v="1"/>
    <x v="1"/>
    <x v="2558"/>
    <n v="9.8999999999999991E-3"/>
    <x v="5771"/>
    <n v="0.69000000000000006"/>
    <n v="7.4949732000000004"/>
    <n v="4"/>
    <n v="117.6"/>
    <x v="26"/>
    <x v="40"/>
    <x v="24"/>
  </r>
  <r>
    <x v="0"/>
    <x v="13"/>
    <x v="0"/>
    <x v="0"/>
    <s v="-1.898575"/>
    <x v="0"/>
    <x v="1"/>
    <x v="1"/>
    <x v="4533"/>
    <n v="8.6E-3"/>
    <x v="5772"/>
    <n v="1.7699999999999998"/>
    <n v="22.449405599999999"/>
    <n v="1"/>
    <n v="0"/>
    <x v="138"/>
    <x v="48"/>
    <x v="23"/>
  </r>
  <r>
    <x v="0"/>
    <x v="14"/>
    <x v="0"/>
    <x v="0"/>
    <s v="-1.898575"/>
    <x v="0"/>
    <x v="1"/>
    <x v="1"/>
    <x v="4534"/>
    <n v="6.5000000000000006E-3"/>
    <x v="5773"/>
    <n v="1.9600000000000004"/>
    <n v="27.33239600000001"/>
    <n v="9"/>
    <n v="60.48"/>
    <x v="185"/>
    <x v="41"/>
    <x v="20"/>
  </r>
  <r>
    <x v="0"/>
    <x v="15"/>
    <x v="0"/>
    <x v="0"/>
    <s v="-1.898575"/>
    <x v="0"/>
    <x v="1"/>
    <x v="1"/>
    <x v="4535"/>
    <n v="5.1999999999999998E-3"/>
    <x v="5774"/>
    <n v="1.28"/>
    <n v="11.695923199999999"/>
    <n v="5"/>
    <n v="38.08"/>
    <x v="21"/>
    <x v="41"/>
    <x v="22"/>
  </r>
  <r>
    <x v="0"/>
    <x v="16"/>
    <x v="0"/>
    <x v="0"/>
    <s v="-1.898575"/>
    <x v="0"/>
    <x v="1"/>
    <x v="1"/>
    <x v="4536"/>
    <n v="1.0300000000000002E-2"/>
    <x v="5775"/>
    <n v="0.62000000000000011"/>
    <n v="9.557287600000004"/>
    <n v="3"/>
    <n v="44.8"/>
    <x v="13"/>
    <x v="40"/>
    <x v="20"/>
  </r>
  <r>
    <x v="0"/>
    <x v="17"/>
    <x v="0"/>
    <x v="0"/>
    <s v="-1.898575"/>
    <x v="0"/>
    <x v="1"/>
    <x v="1"/>
    <x v="4537"/>
    <n v="7.7000000000000002E-3"/>
    <x v="5776"/>
    <n v="1.3100000000000003"/>
    <n v="11.184465600000005"/>
    <n v="8"/>
    <n v="173.6"/>
    <x v="46"/>
    <x v="8"/>
    <x v="20"/>
  </r>
  <r>
    <x v="0"/>
    <x v="18"/>
    <x v="0"/>
    <x v="0"/>
    <s v="-1.898575"/>
    <x v="0"/>
    <x v="1"/>
    <x v="1"/>
    <x v="4538"/>
    <n v="6.3E-3"/>
    <x v="5777"/>
    <n v="0.72"/>
    <n v="8.1276048000000003"/>
    <n v="1"/>
    <n v="0"/>
    <x v="152"/>
    <x v="6"/>
    <x v="0"/>
  </r>
  <r>
    <x v="0"/>
    <x v="19"/>
    <x v="0"/>
    <x v="0"/>
    <s v="-1.898575"/>
    <x v="0"/>
    <x v="1"/>
    <x v="1"/>
    <x v="2708"/>
    <n v="1.03E-2"/>
    <x v="5778"/>
    <n v="1.2099999999999997"/>
    <n v="23.368124999999996"/>
    <n v="5"/>
    <n v="190.39999999999998"/>
    <x v="151"/>
    <x v="45"/>
    <x v="20"/>
  </r>
  <r>
    <x v="0"/>
    <x v="20"/>
    <x v="0"/>
    <x v="0"/>
    <s v="-1.898575"/>
    <x v="0"/>
    <x v="1"/>
    <x v="1"/>
    <x v="2396"/>
    <n v="9.5000000000000015E-3"/>
    <x v="5779"/>
    <n v="1.08"/>
    <n v="15.839388000000005"/>
    <n v="2"/>
    <n v="89.6"/>
    <x v="174"/>
    <x v="5"/>
    <x v="20"/>
  </r>
  <r>
    <x v="0"/>
    <x v="21"/>
    <x v="0"/>
    <x v="0"/>
    <s v="-1.898575"/>
    <x v="0"/>
    <x v="1"/>
    <x v="1"/>
    <x v="4539"/>
    <n v="8.8000000000000005E-3"/>
    <x v="5780"/>
    <n v="1.89"/>
    <n v="27.286459199999999"/>
    <n v="4"/>
    <n v="120.39999999999999"/>
    <x v="127"/>
    <x v="41"/>
    <x v="24"/>
  </r>
  <r>
    <x v="0"/>
    <x v="22"/>
    <x v="0"/>
    <x v="0"/>
    <s v="-1.898575"/>
    <x v="0"/>
    <x v="1"/>
    <x v="1"/>
    <x v="4540"/>
    <n v="8.1000000000000013E-3"/>
    <x v="5781"/>
    <n v="1.35"/>
    <n v="13.681872000000004"/>
    <n v="4"/>
    <n v="210"/>
    <x v="138"/>
    <x v="8"/>
    <x v="3"/>
  </r>
  <r>
    <x v="0"/>
    <x v="23"/>
    <x v="0"/>
    <x v="0"/>
    <s v="-1.898575"/>
    <x v="0"/>
    <x v="1"/>
    <x v="1"/>
    <x v="206"/>
    <n v="9.6999999999999986E-3"/>
    <x v="5782"/>
    <n v="0.71000000000000008"/>
    <n v="10.275404"/>
    <n v="4"/>
    <n v="52.64"/>
    <x v="46"/>
    <x v="8"/>
    <x v="5"/>
  </r>
  <r>
    <x v="0"/>
    <x v="24"/>
    <x v="0"/>
    <x v="0"/>
    <s v="-1.898575"/>
    <x v="0"/>
    <x v="1"/>
    <x v="1"/>
    <x v="4541"/>
    <n v="8.8999999999999999E-3"/>
    <x v="5783"/>
    <n v="0.37999999999999995"/>
    <n v="6.1187144"/>
    <n v="4"/>
    <n v="32"/>
    <x v="154"/>
    <x v="45"/>
    <x v="20"/>
  </r>
  <r>
    <x v="0"/>
    <x v="25"/>
    <x v="0"/>
    <x v="0"/>
    <s v="-1.898575"/>
    <x v="0"/>
    <x v="1"/>
    <x v="1"/>
    <x v="4542"/>
    <n v="7.5000000000000015E-3"/>
    <x v="5784"/>
    <n v="1.8999999999999997"/>
    <n v="24.871950000000005"/>
    <n v="7"/>
    <n v="130.47999999999999"/>
    <x v="131"/>
    <x v="45"/>
    <x v="0"/>
  </r>
  <r>
    <x v="0"/>
    <x v="26"/>
    <x v="0"/>
    <x v="0"/>
    <s v="-1.898575"/>
    <x v="0"/>
    <x v="1"/>
    <x v="1"/>
    <x v="4543"/>
    <n v="1.03E-2"/>
    <x v="5785"/>
    <n v="1.5100000000000002"/>
    <n v="31.065562200000009"/>
    <n v="0"/>
    <n v="1.6"/>
    <x v="21"/>
    <x v="5"/>
    <x v="0"/>
  </r>
  <r>
    <x v="0"/>
    <x v="27"/>
    <x v="0"/>
    <x v="0"/>
    <s v="-1.898575"/>
    <x v="0"/>
    <x v="1"/>
    <x v="1"/>
    <x v="4544"/>
    <n v="6.3E-3"/>
    <x v="5786"/>
    <n v="0.80999999999999983"/>
    <n v="9.8885933999999995"/>
    <n v="6"/>
    <n v="22.400000000000002"/>
    <x v="174"/>
    <x v="8"/>
    <x v="5"/>
  </r>
  <r>
    <x v="0"/>
    <x v="28"/>
    <x v="0"/>
    <x v="0"/>
    <s v="-1.898575"/>
    <x v="0"/>
    <x v="1"/>
    <x v="1"/>
    <x v="2557"/>
    <n v="6.9000000000000016E-3"/>
    <x v="5787"/>
    <n v="1.66"/>
    <n v="12.681868800000002"/>
    <n v="4"/>
    <n v="171.35999999999999"/>
    <x v="160"/>
    <x v="48"/>
    <x v="23"/>
  </r>
  <r>
    <x v="0"/>
    <x v="29"/>
    <x v="0"/>
    <x v="0"/>
    <s v="-1.898575"/>
    <x v="0"/>
    <x v="1"/>
    <x v="1"/>
    <x v="4545"/>
    <n v="7.0999999999999995E-3"/>
    <x v="5788"/>
    <n v="1.18"/>
    <n v="15.219474799999997"/>
    <n v="5"/>
    <n v="72.8"/>
    <x v="139"/>
    <x v="45"/>
    <x v="21"/>
  </r>
  <r>
    <x v="0"/>
    <x v="30"/>
    <x v="0"/>
    <x v="0"/>
    <s v="-1.898575"/>
    <x v="0"/>
    <x v="1"/>
    <x v="1"/>
    <x v="1061"/>
    <n v="5.1000000000000004E-3"/>
    <x v="5789"/>
    <n v="1.84"/>
    <n v="13.488561600000002"/>
    <n v="4"/>
    <n v="82.88"/>
    <x v="97"/>
    <x v="8"/>
    <x v="5"/>
  </r>
  <r>
    <x v="0"/>
    <x v="31"/>
    <x v="0"/>
    <x v="0"/>
    <s v="-1.898575"/>
    <x v="0"/>
    <x v="1"/>
    <x v="1"/>
    <x v="988"/>
    <n v="1.01E-2"/>
    <x v="5790"/>
    <n v="1.52"/>
    <n v="28.877112"/>
    <n v="5"/>
    <n v="40.880000000000003"/>
    <x v="138"/>
    <x v="41"/>
    <x v="0"/>
  </r>
  <r>
    <x v="0"/>
    <x v="32"/>
    <x v="0"/>
    <x v="0"/>
    <s v="-1.898575"/>
    <x v="0"/>
    <x v="1"/>
    <x v="1"/>
    <x v="4546"/>
    <n v="7.5000000000000006E-3"/>
    <x v="5791"/>
    <n v="0.54"/>
    <n v="6.981390000000002"/>
    <n v="9"/>
    <n v="44.8"/>
    <x v="2"/>
    <x v="41"/>
    <x v="24"/>
  </r>
  <r>
    <x v="0"/>
    <x v="33"/>
    <x v="0"/>
    <x v="0"/>
    <s v="-1.898575"/>
    <x v="0"/>
    <x v="1"/>
    <x v="1"/>
    <x v="4547"/>
    <n v="1.2300000000000002E-2"/>
    <x v="5792"/>
    <n v="0.39000000000000007"/>
    <n v="5.2709436000000025"/>
    <n v="0"/>
    <n v="39.200000000000003"/>
    <x v="175"/>
    <x v="45"/>
    <x v="20"/>
  </r>
  <r>
    <x v="0"/>
    <x v="34"/>
    <x v="0"/>
    <x v="0"/>
    <s v="-1.898575"/>
    <x v="0"/>
    <x v="1"/>
    <x v="1"/>
    <x v="612"/>
    <n v="7.6999999999999994E-3"/>
    <x v="5793"/>
    <n v="0.74"/>
    <n v="7.4427275999999996"/>
    <n v="3"/>
    <n v="7.2"/>
    <x v="149"/>
    <x v="44"/>
    <x v="0"/>
  </r>
  <r>
    <x v="0"/>
    <x v="35"/>
    <x v="0"/>
    <x v="0"/>
    <s v="-1.898575"/>
    <x v="0"/>
    <x v="1"/>
    <x v="1"/>
    <x v="4548"/>
    <n v="7.0000000000000001E-3"/>
    <x v="5794"/>
    <n v="2.0700000000000003"/>
    <n v="30.040668000000011"/>
    <n v="2"/>
    <n v="52.64"/>
    <x v="176"/>
    <x v="23"/>
    <x v="20"/>
  </r>
  <r>
    <x v="0"/>
    <x v="36"/>
    <x v="0"/>
    <x v="0"/>
    <s v="-1.898575"/>
    <x v="0"/>
    <x v="1"/>
    <x v="1"/>
    <x v="1840"/>
    <n v="1.2799999999999999E-2"/>
    <x v="5795"/>
    <n v="1.5099999999999998"/>
    <n v="20.244147199999997"/>
    <n v="4"/>
    <n v="111.44000000000001"/>
    <x v="140"/>
    <x v="48"/>
    <x v="0"/>
  </r>
  <r>
    <x v="0"/>
    <x v="37"/>
    <x v="0"/>
    <x v="0"/>
    <s v="-1.898575"/>
    <x v="0"/>
    <x v="1"/>
    <x v="1"/>
    <x v="3921"/>
    <n v="9.7000000000000003E-3"/>
    <x v="5796"/>
    <n v="1.0299999999999998"/>
    <n v="21.021063999999996"/>
    <n v="4"/>
    <n v="6.4"/>
    <x v="162"/>
    <x v="41"/>
    <x v="20"/>
  </r>
  <r>
    <x v="0"/>
    <x v="38"/>
    <x v="0"/>
    <x v="0"/>
    <s v="-1.898575"/>
    <x v="0"/>
    <x v="1"/>
    <x v="1"/>
    <x v="4549"/>
    <n v="9.8999999999999991E-3"/>
    <x v="5797"/>
    <n v="1.22"/>
    <n v="24.064207199999998"/>
    <n v="2"/>
    <n v="49.839999999999996"/>
    <x v="153"/>
    <x v="45"/>
    <x v="21"/>
  </r>
  <r>
    <x v="0"/>
    <x v="39"/>
    <x v="0"/>
    <x v="0"/>
    <s v="-1.898575"/>
    <x v="0"/>
    <x v="1"/>
    <x v="1"/>
    <x v="4550"/>
    <n v="7.9000000000000008E-3"/>
    <x v="5798"/>
    <n v="1.2999999999999998"/>
    <n v="13.882986000000001"/>
    <n v="6"/>
    <n v="92.399999999999991"/>
    <x v="138"/>
    <x v="48"/>
    <x v="21"/>
  </r>
  <r>
    <x v="0"/>
    <x v="40"/>
    <x v="0"/>
    <x v="0"/>
    <s v="-1.898575"/>
    <x v="0"/>
    <x v="1"/>
    <x v="1"/>
    <x v="4551"/>
    <n v="8.5000000000000006E-3"/>
    <x v="5799"/>
    <n v="1.56"/>
    <n v="23.226216000000004"/>
    <n v="7"/>
    <n v="43.2"/>
    <x v="173"/>
    <x v="8"/>
    <x v="23"/>
  </r>
  <r>
    <x v="0"/>
    <x v="41"/>
    <x v="0"/>
    <x v="0"/>
    <s v="-1.898575"/>
    <x v="0"/>
    <x v="1"/>
    <x v="1"/>
    <x v="4552"/>
    <n v="9.7999999999999997E-3"/>
    <x v="5800"/>
    <n v="0.52"/>
    <n v="10.012620800000001"/>
    <n v="2"/>
    <n v="183.12"/>
    <x v="173"/>
    <x v="8"/>
    <x v="0"/>
  </r>
  <r>
    <x v="0"/>
    <x v="42"/>
    <x v="0"/>
    <x v="0"/>
    <s v="-1.898575"/>
    <x v="0"/>
    <x v="1"/>
    <x v="1"/>
    <x v="4553"/>
    <n v="1.2799999999999999E-2"/>
    <x v="5801"/>
    <n v="1.2"/>
    <n v="24.855551999999999"/>
    <n v="1"/>
    <n v="90.719999999999985"/>
    <x v="140"/>
    <x v="8"/>
    <x v="25"/>
  </r>
  <r>
    <x v="0"/>
    <x v="43"/>
    <x v="0"/>
    <x v="0"/>
    <s v="-1.898575"/>
    <x v="0"/>
    <x v="1"/>
    <x v="1"/>
    <x v="4554"/>
    <n v="1.03E-2"/>
    <x v="5802"/>
    <n v="0.67"/>
    <n v="11.284515200000003"/>
    <n v="1"/>
    <n v="49.28"/>
    <x v="127"/>
    <x v="8"/>
    <x v="24"/>
  </r>
  <r>
    <x v="0"/>
    <x v="44"/>
    <x v="0"/>
    <x v="0"/>
    <s v="-1.898575"/>
    <x v="0"/>
    <x v="1"/>
    <x v="1"/>
    <x v="4555"/>
    <n v="8.6999999999999994E-3"/>
    <x v="5803"/>
    <n v="0.71"/>
    <n v="8.3858952000000002"/>
    <n v="1"/>
    <n v="95.76"/>
    <x v="138"/>
    <x v="4"/>
    <x v="23"/>
  </r>
  <r>
    <x v="0"/>
    <x v="45"/>
    <x v="0"/>
    <x v="0"/>
    <s v="-1.898575"/>
    <x v="0"/>
    <x v="1"/>
    <x v="1"/>
    <x v="3149"/>
    <n v="9.0000000000000011E-3"/>
    <x v="5804"/>
    <n v="0.77"/>
    <n v="9.8447580000000023"/>
    <n v="3"/>
    <n v="14.4"/>
    <x v="126"/>
    <x v="8"/>
    <x v="3"/>
  </r>
  <r>
    <x v="0"/>
    <x v="46"/>
    <x v="0"/>
    <x v="0"/>
    <s v="-1.898575"/>
    <x v="0"/>
    <x v="1"/>
    <x v="1"/>
    <x v="4556"/>
    <n v="1.2899999999999998E-2"/>
    <x v="5805"/>
    <n v="1.52"/>
    <n v="23.188420799999999"/>
    <n v="1"/>
    <n v="186.48000000000002"/>
    <x v="125"/>
    <x v="48"/>
    <x v="0"/>
  </r>
  <r>
    <x v="0"/>
    <x v="47"/>
    <x v="0"/>
    <x v="0"/>
    <s v="-1.898575"/>
    <x v="0"/>
    <x v="1"/>
    <x v="1"/>
    <x v="4557"/>
    <n v="8.9999999999999993E-3"/>
    <x v="5806"/>
    <n v="1.76"/>
    <n v="32.652575999999996"/>
    <n v="3"/>
    <n v="37.6"/>
    <x v="155"/>
    <x v="48"/>
    <x v="22"/>
  </r>
  <r>
    <x v="0"/>
    <x v="48"/>
    <x v="0"/>
    <x v="0"/>
    <s v="-1.898575"/>
    <x v="0"/>
    <x v="1"/>
    <x v="1"/>
    <x v="4558"/>
    <n v="7.7999999999999996E-3"/>
    <x v="5807"/>
    <n v="1.6"/>
    <n v="25.576512000000001"/>
    <n v="1"/>
    <n v="45.92"/>
    <x v="146"/>
    <x v="44"/>
    <x v="20"/>
  </r>
  <r>
    <x v="0"/>
    <x v="49"/>
    <x v="0"/>
    <x v="0"/>
    <s v="-1.898575"/>
    <x v="0"/>
    <x v="1"/>
    <x v="1"/>
    <x v="4559"/>
    <n v="1.03E-2"/>
    <x v="5808"/>
    <n v="1.6700000000000002"/>
    <n v="33.421543000000007"/>
    <n v="4"/>
    <n v="95.199999999999989"/>
    <x v="180"/>
    <x v="8"/>
    <x v="24"/>
  </r>
  <r>
    <x v="0"/>
    <x v="50"/>
    <x v="0"/>
    <x v="0"/>
    <s v="-1.898575"/>
    <x v="0"/>
    <x v="1"/>
    <x v="1"/>
    <x v="4560"/>
    <n v="6.7000000000000002E-3"/>
    <x v="5809"/>
    <n v="1.7799999999999998"/>
    <n v="15.4608664"/>
    <n v="3"/>
    <n v="47.2"/>
    <x v="159"/>
    <x v="40"/>
    <x v="3"/>
  </r>
  <r>
    <x v="0"/>
    <x v="51"/>
    <x v="0"/>
    <x v="0"/>
    <s v="-1.898575"/>
    <x v="0"/>
    <x v="1"/>
    <x v="1"/>
    <x v="300"/>
    <n v="8.199999999999999E-3"/>
    <x v="5810"/>
    <n v="2.04"/>
    <n v="29.307455999999998"/>
    <n v="6"/>
    <n v="85.12"/>
    <x v="181"/>
    <x v="7"/>
    <x v="21"/>
  </r>
  <r>
    <x v="0"/>
    <x v="52"/>
    <x v="0"/>
    <x v="0"/>
    <s v="-1.898575"/>
    <x v="0"/>
    <x v="1"/>
    <x v="1"/>
    <x v="737"/>
    <n v="8.7999999999999988E-3"/>
    <x v="5811"/>
    <n v="1.88"/>
    <n v="34.874751999999994"/>
    <n v="6"/>
    <n v="152.32"/>
    <x v="152"/>
    <x v="40"/>
    <x v="23"/>
  </r>
  <r>
    <x v="0"/>
    <x v="53"/>
    <x v="0"/>
    <x v="0"/>
    <s v="-1.898575"/>
    <x v="0"/>
    <x v="1"/>
    <x v="1"/>
    <x v="4561"/>
    <n v="5.4000000000000003E-3"/>
    <x v="5812"/>
    <n v="1.2100000000000002"/>
    <n v="11.452795200000002"/>
    <n v="5"/>
    <n v="131.04"/>
    <x v="97"/>
    <x v="8"/>
    <x v="24"/>
  </r>
  <r>
    <x v="0"/>
    <x v="54"/>
    <x v="0"/>
    <x v="0"/>
    <s v="-1.898575"/>
    <x v="0"/>
    <x v="1"/>
    <x v="1"/>
    <x v="4562"/>
    <n v="6.8000000000000005E-3"/>
    <x v="5813"/>
    <n v="1.23"/>
    <n v="10.194043200000001"/>
    <n v="3"/>
    <n v="112.56"/>
    <x v="154"/>
    <x v="8"/>
    <x v="22"/>
  </r>
  <r>
    <x v="0"/>
    <x v="55"/>
    <x v="0"/>
    <x v="0"/>
    <s v="-1.898575"/>
    <x v="0"/>
    <x v="1"/>
    <x v="1"/>
    <x v="4563"/>
    <n v="8.2999999999999984E-3"/>
    <x v="5814"/>
    <n v="2.0399999999999996"/>
    <n v="33.955432799999983"/>
    <n v="4"/>
    <n v="125.99999999999999"/>
    <x v="157"/>
    <x v="45"/>
    <x v="0"/>
  </r>
  <r>
    <x v="0"/>
    <x v="56"/>
    <x v="0"/>
    <x v="0"/>
    <s v="-1.898575"/>
    <x v="0"/>
    <x v="1"/>
    <x v="1"/>
    <x v="4564"/>
    <n v="8.4999999999999989E-3"/>
    <x v="5815"/>
    <n v="0.64"/>
    <n v="7.5300479999999999"/>
    <n v="0"/>
    <n v="167.44"/>
    <x v="176"/>
    <x v="4"/>
    <x v="20"/>
  </r>
  <r>
    <x v="0"/>
    <x v="57"/>
    <x v="0"/>
    <x v="0"/>
    <s v="-1.898575"/>
    <x v="0"/>
    <x v="1"/>
    <x v="1"/>
    <x v="4565"/>
    <n v="8.6E-3"/>
    <x v="5816"/>
    <n v="0.53999999999999992"/>
    <n v="7.9756055999999997"/>
    <n v="5"/>
    <n v="45.6"/>
    <x v="146"/>
    <x v="40"/>
    <x v="20"/>
  </r>
  <r>
    <x v="0"/>
    <x v="58"/>
    <x v="0"/>
    <x v="0"/>
    <s v="-1.898575"/>
    <x v="0"/>
    <x v="1"/>
    <x v="1"/>
    <x v="3913"/>
    <n v="7.5000000000000015E-3"/>
    <x v="5817"/>
    <n v="0.88000000000000012"/>
    <n v="8.0137200000000028"/>
    <n v="4"/>
    <n v="232.95999999999998"/>
    <x v="42"/>
    <x v="46"/>
    <x v="3"/>
  </r>
  <r>
    <x v="0"/>
    <x v="59"/>
    <x v="0"/>
    <x v="0"/>
    <s v="-1.898575"/>
    <x v="0"/>
    <x v="1"/>
    <x v="1"/>
    <x v="4566"/>
    <n v="7.9000000000000008E-3"/>
    <x v="5818"/>
    <n v="2.1999999999999997"/>
    <n v="22.159500000000001"/>
    <n v="6"/>
    <n v="213.35999999999999"/>
    <x v="169"/>
    <x v="44"/>
    <x v="24"/>
  </r>
  <r>
    <x v="0"/>
    <x v="60"/>
    <x v="0"/>
    <x v="0"/>
    <s v="-1.898575"/>
    <x v="0"/>
    <x v="1"/>
    <x v="1"/>
    <x v="4567"/>
    <n v="7.7999999999999996E-3"/>
    <x v="5819"/>
    <n v="1.79"/>
    <n v="17.310087600000003"/>
    <n v="4"/>
    <n v="246.95999999999998"/>
    <x v="152"/>
    <x v="40"/>
    <x v="25"/>
  </r>
  <r>
    <x v="0"/>
    <x v="61"/>
    <x v="0"/>
    <x v="0"/>
    <s v="-1.898575"/>
    <x v="0"/>
    <x v="1"/>
    <x v="1"/>
    <x v="4568"/>
    <n v="9.9999999999999985E-3"/>
    <x v="5820"/>
    <n v="0.91"/>
    <n v="17.168059999999997"/>
    <n v="2"/>
    <n v="73.92"/>
    <x v="169"/>
    <x v="45"/>
    <x v="22"/>
  </r>
  <r>
    <x v="0"/>
    <x v="62"/>
    <x v="0"/>
    <x v="0"/>
    <s v="-1.898575"/>
    <x v="0"/>
    <x v="1"/>
    <x v="1"/>
    <x v="4569"/>
    <n v="8.3999999999999977E-3"/>
    <x v="5821"/>
    <n v="1.77"/>
    <n v="24.214024799999997"/>
    <n v="1"/>
    <n v="80.64"/>
    <x v="76"/>
    <x v="48"/>
    <x v="25"/>
  </r>
  <r>
    <x v="0"/>
    <x v="63"/>
    <x v="0"/>
    <x v="0"/>
    <s v="-1.898575"/>
    <x v="0"/>
    <x v="1"/>
    <x v="1"/>
    <x v="2071"/>
    <n v="7.4999999999999997E-3"/>
    <x v="5822"/>
    <n v="2.1199999999999997"/>
    <n v="23.420699999999997"/>
    <n v="3"/>
    <n v="112"/>
    <x v="120"/>
    <x v="45"/>
    <x v="25"/>
  </r>
  <r>
    <x v="0"/>
    <x v="64"/>
    <x v="0"/>
    <x v="0"/>
    <s v="-1.898575"/>
    <x v="0"/>
    <x v="1"/>
    <x v="1"/>
    <x v="4570"/>
    <n v="8.4999999999999989E-3"/>
    <x v="5823"/>
    <n v="2.0799999999999996"/>
    <n v="23.510863999999994"/>
    <n v="4"/>
    <n v="43.12"/>
    <x v="164"/>
    <x v="40"/>
    <x v="0"/>
  </r>
  <r>
    <x v="0"/>
    <x v="65"/>
    <x v="0"/>
    <x v="0"/>
    <s v="-1.898575"/>
    <x v="0"/>
    <x v="1"/>
    <x v="1"/>
    <x v="4571"/>
    <n v="8.9000000000000017E-3"/>
    <x v="5824"/>
    <n v="1.75"/>
    <n v="15.727635000000005"/>
    <n v="2"/>
    <n v="147.28"/>
    <x v="46"/>
    <x v="7"/>
    <x v="0"/>
  </r>
  <r>
    <x v="0"/>
    <x v="66"/>
    <x v="0"/>
    <x v="0"/>
    <s v="-1.898575"/>
    <x v="0"/>
    <x v="1"/>
    <x v="1"/>
    <x v="1900"/>
    <n v="4.1000000000000003E-3"/>
    <x v="5825"/>
    <n v="1.9899999999999998"/>
    <n v="16.318000000000001"/>
    <n v="6"/>
    <n v="109.19999999999999"/>
    <x v="156"/>
    <x v="8"/>
    <x v="24"/>
  </r>
  <r>
    <x v="0"/>
    <x v="67"/>
    <x v="0"/>
    <x v="0"/>
    <s v="-1.898575"/>
    <x v="0"/>
    <x v="1"/>
    <x v="1"/>
    <x v="4572"/>
    <n v="9.1999999999999998E-3"/>
    <x v="5826"/>
    <n v="0.9700000000000002"/>
    <n v="10.444649600000002"/>
    <n v="1"/>
    <n v="164.64000000000001"/>
    <x v="154"/>
    <x v="8"/>
    <x v="3"/>
  </r>
  <r>
    <x v="0"/>
    <x v="68"/>
    <x v="0"/>
    <x v="0"/>
    <s v="-1.898575"/>
    <x v="0"/>
    <x v="1"/>
    <x v="1"/>
    <x v="4573"/>
    <n v="7.1000000000000004E-3"/>
    <x v="5827"/>
    <n v="1.1200000000000001"/>
    <n v="14.835251200000002"/>
    <n v="1"/>
    <n v="206.64"/>
    <x v="26"/>
    <x v="12"/>
    <x v="21"/>
  </r>
  <r>
    <x v="0"/>
    <x v="69"/>
    <x v="0"/>
    <x v="0"/>
    <s v="-1.898575"/>
    <x v="0"/>
    <x v="1"/>
    <x v="1"/>
    <x v="4574"/>
    <n v="6.9999999999999993E-3"/>
    <x v="5828"/>
    <n v="0.91000000000000014"/>
    <n v="5.6119699999999995"/>
    <n v="2"/>
    <n v="78.399999999999991"/>
    <x v="153"/>
    <x v="8"/>
    <x v="20"/>
  </r>
  <r>
    <x v="0"/>
    <x v="70"/>
    <x v="0"/>
    <x v="0"/>
    <s v="-1.898575"/>
    <x v="0"/>
    <x v="1"/>
    <x v="1"/>
    <x v="4575"/>
    <n v="6.5000000000000006E-3"/>
    <x v="5829"/>
    <n v="0.52"/>
    <n v="4.3581720000000015"/>
    <n v="1"/>
    <n v="0"/>
    <x v="155"/>
    <x v="45"/>
    <x v="20"/>
  </r>
  <r>
    <x v="0"/>
    <x v="71"/>
    <x v="0"/>
    <x v="0"/>
    <s v="-1.898575"/>
    <x v="0"/>
    <x v="1"/>
    <x v="1"/>
    <x v="4068"/>
    <n v="8.3999999999999995E-3"/>
    <x v="5830"/>
    <n v="0.95"/>
    <n v="14.952923999999999"/>
    <n v="7"/>
    <n v="53.760000000000005"/>
    <x v="149"/>
    <x v="5"/>
    <x v="0"/>
  </r>
  <r>
    <x v="0"/>
    <x v="72"/>
    <x v="0"/>
    <x v="0"/>
    <s v="-1.898575"/>
    <x v="0"/>
    <x v="1"/>
    <x v="1"/>
    <x v="474"/>
    <n v="7.000000000000001E-3"/>
    <x v="5831"/>
    <n v="1.24"/>
    <n v="17.403400000000001"/>
    <n v="1"/>
    <n v="39.76"/>
    <x v="138"/>
    <x v="23"/>
    <x v="20"/>
  </r>
  <r>
    <x v="0"/>
    <x v="73"/>
    <x v="0"/>
    <x v="0"/>
    <s v="-1.898575"/>
    <x v="0"/>
    <x v="1"/>
    <x v="1"/>
    <x v="4576"/>
    <n v="6.1999999999999998E-3"/>
    <x v="5832"/>
    <n v="1.0999999999999999"/>
    <n v="13.157143999999999"/>
    <n v="2"/>
    <n v="0"/>
    <x v="176"/>
    <x v="44"/>
    <x v="24"/>
  </r>
  <r>
    <x v="0"/>
    <x v="74"/>
    <x v="0"/>
    <x v="0"/>
    <s v="-1.898575"/>
    <x v="0"/>
    <x v="1"/>
    <x v="1"/>
    <x v="4577"/>
    <n v="8.6E-3"/>
    <x v="5833"/>
    <n v="1.45"/>
    <n v="18.872098000000001"/>
    <n v="6"/>
    <n v="102.48"/>
    <x v="177"/>
    <x v="6"/>
    <x v="20"/>
  </r>
  <r>
    <x v="0"/>
    <x v="75"/>
    <x v="0"/>
    <x v="0"/>
    <s v="-1.898575"/>
    <x v="0"/>
    <x v="1"/>
    <x v="1"/>
    <x v="4578"/>
    <n v="7.5000000000000006E-3"/>
    <x v="5834"/>
    <n v="1.0400000000000003"/>
    <n v="12.061920000000004"/>
    <n v="2"/>
    <n v="87.36"/>
    <x v="154"/>
    <x v="40"/>
    <x v="24"/>
  </r>
  <r>
    <x v="0"/>
    <x v="76"/>
    <x v="0"/>
    <x v="0"/>
    <s v="-1.898575"/>
    <x v="0"/>
    <x v="1"/>
    <x v="1"/>
    <x v="4579"/>
    <n v="8.199999999999999E-3"/>
    <x v="5835"/>
    <n v="1.0000000000000002"/>
    <n v="10.163080000000001"/>
    <n v="3"/>
    <n v="82.320000000000007"/>
    <x v="167"/>
    <x v="7"/>
    <x v="25"/>
  </r>
  <r>
    <x v="0"/>
    <x v="77"/>
    <x v="0"/>
    <x v="0"/>
    <s v="-1.898575"/>
    <x v="0"/>
    <x v="1"/>
    <x v="1"/>
    <x v="3525"/>
    <n v="8.5000000000000006E-3"/>
    <x v="5836"/>
    <n v="1.7300000000000002"/>
    <n v="16.934278000000006"/>
    <n v="2"/>
    <n v="0"/>
    <x v="76"/>
    <x v="45"/>
    <x v="5"/>
  </r>
  <r>
    <x v="0"/>
    <x v="78"/>
    <x v="0"/>
    <x v="0"/>
    <s v="-1.898575"/>
    <x v="0"/>
    <x v="1"/>
    <x v="1"/>
    <x v="4580"/>
    <n v="6.6000000000000008E-3"/>
    <x v="5837"/>
    <n v="0.9"/>
    <n v="10.886832000000004"/>
    <n v="6"/>
    <n v="110.88"/>
    <x v="180"/>
    <x v="41"/>
    <x v="21"/>
  </r>
  <r>
    <x v="0"/>
    <x v="79"/>
    <x v="0"/>
    <x v="0"/>
    <s v="-1.898575"/>
    <x v="0"/>
    <x v="1"/>
    <x v="1"/>
    <x v="4581"/>
    <n v="7.9000000000000008E-3"/>
    <x v="5838"/>
    <n v="0.63"/>
    <n v="7.7163408000000011"/>
    <n v="1"/>
    <n v="0"/>
    <x v="136"/>
    <x v="8"/>
    <x v="22"/>
  </r>
  <r>
    <x v="0"/>
    <x v="80"/>
    <x v="0"/>
    <x v="0"/>
    <s v="-1.898575"/>
    <x v="0"/>
    <x v="1"/>
    <x v="1"/>
    <x v="4582"/>
    <n v="8.0999999999999996E-3"/>
    <x v="5839"/>
    <n v="1"/>
    <n v="11.134260000000001"/>
    <n v="5"/>
    <n v="41.6"/>
    <x v="177"/>
    <x v="6"/>
    <x v="20"/>
  </r>
  <r>
    <x v="0"/>
    <x v="81"/>
    <x v="0"/>
    <x v="0"/>
    <s v="-1.898575"/>
    <x v="0"/>
    <x v="1"/>
    <x v="1"/>
    <x v="4583"/>
    <n v="9.0000000000000011E-3"/>
    <x v="5840"/>
    <n v="1.21"/>
    <n v="21.130956000000005"/>
    <n v="6"/>
    <n v="41.44"/>
    <x v="160"/>
    <x v="23"/>
    <x v="20"/>
  </r>
  <r>
    <x v="0"/>
    <x v="82"/>
    <x v="0"/>
    <x v="0"/>
    <s v="-1.898575"/>
    <x v="0"/>
    <x v="1"/>
    <x v="1"/>
    <x v="4573"/>
    <n v="6.6E-3"/>
    <x v="5841"/>
    <n v="2.0300000000000002"/>
    <n v="24.9953088"/>
    <n v="1"/>
    <n v="0"/>
    <x v="13"/>
    <x v="5"/>
    <x v="0"/>
  </r>
  <r>
    <x v="0"/>
    <x v="83"/>
    <x v="0"/>
    <x v="0"/>
    <s v="-1.898575"/>
    <x v="0"/>
    <x v="1"/>
    <x v="1"/>
    <x v="4584"/>
    <n v="1.2399999999999998E-2"/>
    <x v="5842"/>
    <n v="0.78"/>
    <n v="10.8307056"/>
    <n v="6"/>
    <n v="0"/>
    <x v="192"/>
    <x v="8"/>
    <x v="24"/>
  </r>
  <r>
    <x v="0"/>
    <x v="84"/>
    <x v="0"/>
    <x v="0"/>
    <s v="-1.898575"/>
    <x v="0"/>
    <x v="1"/>
    <x v="1"/>
    <x v="4585"/>
    <n v="8.5000000000000006E-3"/>
    <x v="5843"/>
    <n v="0.82000000000000006"/>
    <n v="11.090664000000002"/>
    <n v="4"/>
    <n v="0"/>
    <x v="174"/>
    <x v="4"/>
    <x v="5"/>
  </r>
  <r>
    <x v="0"/>
    <x v="85"/>
    <x v="0"/>
    <x v="0"/>
    <s v="-1.898575"/>
    <x v="0"/>
    <x v="1"/>
    <x v="1"/>
    <x v="4586"/>
    <n v="7.5000000000000006E-3"/>
    <x v="5844"/>
    <n v="0.9"/>
    <n v="12.353850000000003"/>
    <n v="8"/>
    <n v="0"/>
    <x v="155"/>
    <x v="45"/>
    <x v="25"/>
  </r>
  <r>
    <x v="0"/>
    <x v="86"/>
    <x v="0"/>
    <x v="0"/>
    <s v="-1.898575"/>
    <x v="0"/>
    <x v="1"/>
    <x v="1"/>
    <x v="4587"/>
    <n v="6.5000000000000006E-3"/>
    <x v="5845"/>
    <n v="1.93"/>
    <n v="14.469403000000002"/>
    <n v="2"/>
    <n v="0"/>
    <x v="167"/>
    <x v="6"/>
    <x v="3"/>
  </r>
  <r>
    <x v="0"/>
    <x v="87"/>
    <x v="0"/>
    <x v="0"/>
    <s v="-1.898575"/>
    <x v="0"/>
    <x v="1"/>
    <x v="1"/>
    <x v="4588"/>
    <n v="6.1999999999999989E-3"/>
    <x v="5846"/>
    <n v="2.02"/>
    <n v="21.333381599999999"/>
    <n v="0"/>
    <n v="67.199999999999989"/>
    <x v="175"/>
    <x v="4"/>
    <x v="25"/>
  </r>
  <r>
    <x v="0"/>
    <x v="88"/>
    <x v="0"/>
    <x v="0"/>
    <s v="-1.898575"/>
    <x v="0"/>
    <x v="1"/>
    <x v="1"/>
    <x v="4589"/>
    <n v="1.0800000000000001E-2"/>
    <x v="5847"/>
    <n v="1.6799999999999997"/>
    <n v="21.250252799999998"/>
    <n v="1"/>
    <n v="40.800000000000004"/>
    <x v="148"/>
    <x v="41"/>
    <x v="0"/>
  </r>
  <r>
    <x v="0"/>
    <x v="89"/>
    <x v="0"/>
    <x v="0"/>
    <s v="-1.898575"/>
    <x v="0"/>
    <x v="1"/>
    <x v="1"/>
    <x v="1914"/>
    <n v="4.3E-3"/>
    <x v="5848"/>
    <n v="1.0700000000000003"/>
    <n v="6.4266768000000027"/>
    <n v="7"/>
    <n v="35.28"/>
    <x v="194"/>
    <x v="4"/>
    <x v="0"/>
  </r>
  <r>
    <x v="0"/>
    <x v="90"/>
    <x v="0"/>
    <x v="0"/>
    <s v="-1.898575"/>
    <x v="0"/>
    <x v="1"/>
    <x v="1"/>
    <x v="4590"/>
    <n v="8.9999999999999993E-3"/>
    <x v="5849"/>
    <n v="1.4500000000000002"/>
    <n v="22.064940000000004"/>
    <n v="1"/>
    <n v="40.32"/>
    <x v="155"/>
    <x v="48"/>
    <x v="25"/>
  </r>
  <r>
    <x v="0"/>
    <x v="91"/>
    <x v="0"/>
    <x v="0"/>
    <s v="-1.898575"/>
    <x v="0"/>
    <x v="1"/>
    <x v="1"/>
    <x v="4591"/>
    <n v="6.1999999999999998E-3"/>
    <x v="5850"/>
    <n v="0.94000000000000006"/>
    <n v="12.189844799999999"/>
    <n v="1"/>
    <n v="0"/>
    <x v="180"/>
    <x v="45"/>
    <x v="21"/>
  </r>
  <r>
    <x v="1"/>
    <x v="92"/>
    <x v="0"/>
    <x v="0"/>
    <s v="-1.898575"/>
    <x v="0"/>
    <x v="1"/>
    <x v="1"/>
    <x v="4592"/>
    <n v="9.1000000000000004E-3"/>
    <x v="5851"/>
    <n v="0.55000000000000004"/>
    <n v="2.3613590000000002"/>
    <n v="1"/>
    <n v="41.6"/>
    <x v="180"/>
    <x v="41"/>
    <x v="6"/>
  </r>
  <r>
    <x v="1"/>
    <x v="93"/>
    <x v="0"/>
    <x v="0"/>
    <s v="-1.898575"/>
    <x v="0"/>
    <x v="1"/>
    <x v="1"/>
    <x v="4593"/>
    <n v="8.6E-3"/>
    <x v="5852"/>
    <n v="0.91"/>
    <n v="6.4572325999999993"/>
    <n v="10"/>
    <n v="42.400000000000006"/>
    <x v="185"/>
    <x v="6"/>
    <x v="25"/>
  </r>
  <r>
    <x v="1"/>
    <x v="94"/>
    <x v="0"/>
    <x v="0"/>
    <s v="-1.898575"/>
    <x v="0"/>
    <x v="1"/>
    <x v="1"/>
    <x v="4594"/>
    <n v="5.3E-3"/>
    <x v="5853"/>
    <n v="0.44000000000000006"/>
    <n v="2.4516316000000002"/>
    <n v="3"/>
    <n v="64.399999999999991"/>
    <x v="138"/>
    <x v="8"/>
    <x v="24"/>
  </r>
  <r>
    <x v="1"/>
    <x v="95"/>
    <x v="0"/>
    <x v="0"/>
    <s v="-1.898575"/>
    <x v="0"/>
    <x v="1"/>
    <x v="1"/>
    <x v="4595"/>
    <n v="6.8000000000000005E-3"/>
    <x v="5854"/>
    <n v="2.02"/>
    <n v="17.821086399999999"/>
    <n v="5"/>
    <n v="35.839999999999996"/>
    <x v="180"/>
    <x v="48"/>
    <x v="25"/>
  </r>
  <r>
    <x v="1"/>
    <x v="96"/>
    <x v="0"/>
    <x v="0"/>
    <s v="-1.898575"/>
    <x v="0"/>
    <x v="1"/>
    <x v="1"/>
    <x v="4596"/>
    <n v="7.3000000000000001E-3"/>
    <x v="5855"/>
    <n v="0.86"/>
    <n v="8.0684855999999989"/>
    <n v="7"/>
    <n v="12.8"/>
    <x v="169"/>
    <x v="41"/>
    <x v="6"/>
  </r>
  <r>
    <x v="1"/>
    <x v="97"/>
    <x v="0"/>
    <x v="0"/>
    <s v="-1.898575"/>
    <x v="0"/>
    <x v="1"/>
    <x v="1"/>
    <x v="4597"/>
    <n v="8.6E-3"/>
    <x v="5856"/>
    <n v="1.19"/>
    <n v="8.7040170000000003"/>
    <n v="6"/>
    <n v="49.6"/>
    <x v="152"/>
    <x v="23"/>
    <x v="22"/>
  </r>
  <r>
    <x v="1"/>
    <x v="98"/>
    <x v="0"/>
    <x v="0"/>
    <s v="-1.898575"/>
    <x v="0"/>
    <x v="1"/>
    <x v="1"/>
    <x v="4598"/>
    <n v="9.1000000000000004E-3"/>
    <x v="5857"/>
    <n v="1.78"/>
    <n v="11.924967599999999"/>
    <n v="8"/>
    <n v="45.6"/>
    <x v="186"/>
    <x v="48"/>
    <x v="21"/>
  </r>
  <r>
    <x v="1"/>
    <x v="99"/>
    <x v="0"/>
    <x v="0"/>
    <s v="-1.898575"/>
    <x v="0"/>
    <x v="1"/>
    <x v="1"/>
    <x v="4599"/>
    <n v="5.6000000000000008E-3"/>
    <x v="5858"/>
    <n v="1.4100000000000001"/>
    <n v="13.038664800000001"/>
    <n v="3"/>
    <n v="48.800000000000004"/>
    <x v="178"/>
    <x v="45"/>
    <x v="0"/>
  </r>
  <r>
    <x v="1"/>
    <x v="100"/>
    <x v="0"/>
    <x v="0"/>
    <s v="-1.898575"/>
    <x v="0"/>
    <x v="1"/>
    <x v="1"/>
    <x v="4600"/>
    <n v="6.0000000000000001E-3"/>
    <x v="5859"/>
    <n v="0.8600000000000001"/>
    <n v="1.0825679999999998"/>
    <n v="7"/>
    <n v="54.88"/>
    <x v="138"/>
    <x v="48"/>
    <x v="25"/>
  </r>
  <r>
    <x v="1"/>
    <x v="101"/>
    <x v="0"/>
    <x v="0"/>
    <s v="-1.898575"/>
    <x v="0"/>
    <x v="1"/>
    <x v="1"/>
    <x v="4601"/>
    <n v="8.8000000000000005E-3"/>
    <x v="5860"/>
    <n v="1.92"/>
    <n v="21.248409599999999"/>
    <n v="5"/>
    <n v="47.2"/>
    <x v="159"/>
    <x v="48"/>
    <x v="22"/>
  </r>
  <r>
    <x v="1"/>
    <x v="102"/>
    <x v="0"/>
    <x v="0"/>
    <s v="-1.898575"/>
    <x v="0"/>
    <x v="1"/>
    <x v="1"/>
    <x v="4602"/>
    <n v="9.0000000000000011E-3"/>
    <x v="5861"/>
    <n v="1.18"/>
    <n v="13.316418000000001"/>
    <n v="8"/>
    <n v="22.400000000000002"/>
    <x v="124"/>
    <x v="45"/>
    <x v="25"/>
  </r>
  <r>
    <x v="1"/>
    <x v="103"/>
    <x v="0"/>
    <x v="0"/>
    <s v="-1.898575"/>
    <x v="0"/>
    <x v="1"/>
    <x v="1"/>
    <x v="4603"/>
    <n v="5.6000000000000008E-3"/>
    <x v="5862"/>
    <n v="0.87000000000000011"/>
    <n v="2.4121272"/>
    <n v="3"/>
    <n v="134.96"/>
    <x v="178"/>
    <x v="6"/>
    <x v="20"/>
  </r>
  <r>
    <x v="1"/>
    <x v="104"/>
    <x v="0"/>
    <x v="0"/>
    <s v="-1.898575"/>
    <x v="0"/>
    <x v="1"/>
    <x v="1"/>
    <x v="4604"/>
    <n v="7.0999999999999995E-3"/>
    <x v="5863"/>
    <n v="1.2799999999999998"/>
    <n v="8.9925759999999979"/>
    <n v="8"/>
    <n v="44.800000000000004"/>
    <x v="192"/>
    <x v="5"/>
    <x v="22"/>
  </r>
  <r>
    <x v="1"/>
    <x v="105"/>
    <x v="0"/>
    <x v="0"/>
    <s v="-1.898575"/>
    <x v="0"/>
    <x v="1"/>
    <x v="1"/>
    <x v="4605"/>
    <n v="9.7999999999999997E-3"/>
    <x v="5864"/>
    <n v="1.62"/>
    <n v="5.9439743999999983"/>
    <n v="2"/>
    <n v="34.4"/>
    <x v="155"/>
    <x v="40"/>
    <x v="20"/>
  </r>
  <r>
    <x v="1"/>
    <x v="106"/>
    <x v="0"/>
    <x v="0"/>
    <s v="-1.898575"/>
    <x v="0"/>
    <x v="1"/>
    <x v="1"/>
    <x v="4606"/>
    <n v="7.4000000000000003E-3"/>
    <x v="5865"/>
    <n v="1.1599999999999999"/>
    <n v="4.9812951999999999"/>
    <n v="10"/>
    <n v="36"/>
    <x v="133"/>
    <x v="8"/>
    <x v="27"/>
  </r>
  <r>
    <x v="1"/>
    <x v="107"/>
    <x v="0"/>
    <x v="0"/>
    <s v="-1.898575"/>
    <x v="0"/>
    <x v="1"/>
    <x v="1"/>
    <x v="4607"/>
    <n v="9.1000000000000004E-3"/>
    <x v="5866"/>
    <n v="1.1600000000000001"/>
    <n v="9.8329140000000024"/>
    <n v="7"/>
    <n v="62.160000000000004"/>
    <x v="148"/>
    <x v="41"/>
    <x v="25"/>
  </r>
  <r>
    <x v="1"/>
    <x v="108"/>
    <x v="0"/>
    <x v="0"/>
    <s v="-1.898575"/>
    <x v="0"/>
    <x v="1"/>
    <x v="1"/>
    <x v="4608"/>
    <n v="8.0000000000000002E-3"/>
    <x v="5867"/>
    <n v="1.1499999999999999"/>
    <n v="12.450359999999996"/>
    <n v="2"/>
    <n v="36.4"/>
    <x v="156"/>
    <x v="40"/>
    <x v="20"/>
  </r>
  <r>
    <x v="1"/>
    <x v="109"/>
    <x v="0"/>
    <x v="0"/>
    <s v="-1.898575"/>
    <x v="0"/>
    <x v="1"/>
    <x v="1"/>
    <x v="4609"/>
    <n v="8.1000000000000013E-3"/>
    <x v="5868"/>
    <n v="1.48"/>
    <n v="7.9480440000000012"/>
    <n v="5"/>
    <n v="18.400000000000002"/>
    <x v="164"/>
    <x v="23"/>
    <x v="22"/>
  </r>
  <r>
    <x v="1"/>
    <x v="110"/>
    <x v="0"/>
    <x v="0"/>
    <s v="-1.898575"/>
    <x v="0"/>
    <x v="1"/>
    <x v="1"/>
    <x v="4610"/>
    <n v="9.1999999999999998E-3"/>
    <x v="5869"/>
    <n v="0.55000000000000004"/>
    <n v="3.5035439999999998"/>
    <n v="2"/>
    <n v="48"/>
    <x v="186"/>
    <x v="23"/>
    <x v="21"/>
  </r>
  <r>
    <x v="1"/>
    <x v="111"/>
    <x v="0"/>
    <x v="0"/>
    <s v="-1.898575"/>
    <x v="0"/>
    <x v="1"/>
    <x v="1"/>
    <x v="4611"/>
    <n v="6.0000000000000001E-3"/>
    <x v="5870"/>
    <n v="1.5299999999999998"/>
    <n v="3.510431999999998"/>
    <n v="1"/>
    <n v="79.52"/>
    <x v="167"/>
    <x v="46"/>
    <x v="21"/>
  </r>
  <r>
    <x v="1"/>
    <x v="112"/>
    <x v="0"/>
    <x v="0"/>
    <s v="-1.898575"/>
    <x v="0"/>
    <x v="1"/>
    <x v="1"/>
    <x v="4612"/>
    <n v="0.01"/>
    <x v="5871"/>
    <n v="1.55"/>
    <n v="14.425849999999999"/>
    <n v="5"/>
    <n v="42.56"/>
    <x v="46"/>
    <x v="7"/>
    <x v="25"/>
  </r>
  <r>
    <x v="1"/>
    <x v="113"/>
    <x v="0"/>
    <x v="0"/>
    <s v="-1.898575"/>
    <x v="0"/>
    <x v="1"/>
    <x v="1"/>
    <x v="4613"/>
    <n v="0.01"/>
    <x v="5872"/>
    <n v="1.75"/>
    <n v="21.320250000000001"/>
    <n v="5"/>
    <n v="22.400000000000002"/>
    <x v="88"/>
    <x v="44"/>
    <x v="5"/>
  </r>
  <r>
    <x v="1"/>
    <x v="114"/>
    <x v="0"/>
    <x v="0"/>
    <s v="-1.898575"/>
    <x v="0"/>
    <x v="1"/>
    <x v="1"/>
    <x v="4614"/>
    <n v="7.4999999999999997E-3"/>
    <x v="5873"/>
    <n v="0.42000000000000004"/>
    <n v="2.4573149999999999"/>
    <n v="8"/>
    <n v="50.4"/>
    <x v="158"/>
    <x v="45"/>
    <x v="25"/>
  </r>
  <r>
    <x v="1"/>
    <x v="115"/>
    <x v="0"/>
    <x v="0"/>
    <s v="-1.898575"/>
    <x v="0"/>
    <x v="1"/>
    <x v="1"/>
    <x v="4615"/>
    <n v="9.7999999999999997E-3"/>
    <x v="5874"/>
    <n v="1.7400000000000002"/>
    <n v="6.2631995999999992"/>
    <n v="5"/>
    <n v="114.8"/>
    <x v="157"/>
    <x v="4"/>
    <x v="6"/>
  </r>
  <r>
    <x v="1"/>
    <x v="116"/>
    <x v="0"/>
    <x v="0"/>
    <s v="-1.898575"/>
    <x v="0"/>
    <x v="1"/>
    <x v="1"/>
    <x v="4616"/>
    <n v="9.300000000000001E-3"/>
    <x v="5875"/>
    <n v="0.64"/>
    <n v="6.8221823999999991"/>
    <n v="8"/>
    <n v="140"/>
    <x v="170"/>
    <x v="44"/>
    <x v="21"/>
  </r>
  <r>
    <x v="1"/>
    <x v="117"/>
    <x v="0"/>
    <x v="0"/>
    <s v="-1.898575"/>
    <x v="0"/>
    <x v="1"/>
    <x v="1"/>
    <x v="4617"/>
    <n v="5.0000000000000001E-3"/>
    <x v="5876"/>
    <n v="0.92"/>
    <n v="4.6289800000000003"/>
    <n v="9"/>
    <n v="131.04"/>
    <x v="195"/>
    <x v="41"/>
    <x v="3"/>
  </r>
  <r>
    <x v="1"/>
    <x v="118"/>
    <x v="0"/>
    <x v="0"/>
    <s v="-1.898575"/>
    <x v="0"/>
    <x v="1"/>
    <x v="1"/>
    <x v="3548"/>
    <n v="5.1000000000000004E-3"/>
    <x v="5877"/>
    <n v="1.47"/>
    <n v="5.8386636000000003"/>
    <n v="7"/>
    <n v="84.56"/>
    <x v="153"/>
    <x v="40"/>
    <x v="6"/>
  </r>
  <r>
    <x v="1"/>
    <x v="119"/>
    <x v="0"/>
    <x v="0"/>
    <s v="-1.898575"/>
    <x v="0"/>
    <x v="1"/>
    <x v="1"/>
    <x v="4618"/>
    <n v="9.5999999999999992E-3"/>
    <x v="5878"/>
    <n v="0.99999999999999989"/>
    <n v="13.416959999999996"/>
    <n v="9"/>
    <n v="169.68"/>
    <x v="174"/>
    <x v="41"/>
    <x v="6"/>
  </r>
  <r>
    <x v="1"/>
    <x v="120"/>
    <x v="0"/>
    <x v="0"/>
    <s v="-1.898575"/>
    <x v="0"/>
    <x v="1"/>
    <x v="1"/>
    <x v="4619"/>
    <n v="7.8000000000000005E-3"/>
    <x v="5879"/>
    <n v="1.7200000000000002"/>
    <n v="14.379268800000002"/>
    <n v="3"/>
    <n v="106.96000000000001"/>
    <x v="177"/>
    <x v="7"/>
    <x v="3"/>
  </r>
  <r>
    <x v="1"/>
    <x v="121"/>
    <x v="0"/>
    <x v="0"/>
    <s v="-1.898575"/>
    <x v="0"/>
    <x v="1"/>
    <x v="1"/>
    <x v="4620"/>
    <n v="5.0000000000000001E-3"/>
    <x v="5880"/>
    <n v="0.48000000000000004"/>
    <n v="1.3632"/>
    <n v="4"/>
    <n v="49.6"/>
    <x v="167"/>
    <x v="6"/>
    <x v="3"/>
  </r>
  <r>
    <x v="1"/>
    <x v="122"/>
    <x v="0"/>
    <x v="0"/>
    <s v="-1.898575"/>
    <x v="0"/>
    <x v="1"/>
    <x v="1"/>
    <x v="4621"/>
    <n v="9.7000000000000003E-3"/>
    <x v="5881"/>
    <n v="1.03"/>
    <n v="13.570775299999999"/>
    <n v="5"/>
    <n v="62.160000000000004"/>
    <x v="196"/>
    <x v="43"/>
    <x v="24"/>
  </r>
  <r>
    <x v="1"/>
    <x v="123"/>
    <x v="0"/>
    <x v="0"/>
    <s v="-1.898575"/>
    <x v="0"/>
    <x v="1"/>
    <x v="1"/>
    <x v="4622"/>
    <n v="8.6999999999999994E-3"/>
    <x v="5882"/>
    <n v="1.19"/>
    <n v="10.133516399999998"/>
    <n v="4"/>
    <n v="173.6"/>
    <x v="188"/>
    <x v="40"/>
    <x v="3"/>
  </r>
  <r>
    <x v="1"/>
    <x v="124"/>
    <x v="0"/>
    <x v="0"/>
    <s v="-1.898575"/>
    <x v="0"/>
    <x v="1"/>
    <x v="1"/>
    <x v="4623"/>
    <n v="6.6E-3"/>
    <x v="5883"/>
    <n v="0.41999999999999993"/>
    <n v="3.4794143999999991"/>
    <n v="8"/>
    <n v="129.92000000000002"/>
    <x v="170"/>
    <x v="4"/>
    <x v="23"/>
  </r>
  <r>
    <x v="1"/>
    <x v="125"/>
    <x v="0"/>
    <x v="0"/>
    <s v="-1.898575"/>
    <x v="0"/>
    <x v="1"/>
    <x v="1"/>
    <x v="4624"/>
    <n v="6.6E-3"/>
    <x v="5884"/>
    <n v="1.3499999999999999"/>
    <n v="6.3189719999999978"/>
    <n v="8"/>
    <n v="54.88"/>
    <x v="176"/>
    <x v="46"/>
    <x v="24"/>
  </r>
  <r>
    <x v="1"/>
    <x v="126"/>
    <x v="0"/>
    <x v="0"/>
    <s v="-1.898575"/>
    <x v="0"/>
    <x v="1"/>
    <x v="1"/>
    <x v="4625"/>
    <n v="7.7000000000000002E-3"/>
    <x v="5885"/>
    <n v="0.36"/>
    <n v="3.3286175999999998"/>
    <n v="5"/>
    <n v="132.72"/>
    <x v="158"/>
    <x v="40"/>
    <x v="21"/>
  </r>
  <r>
    <x v="1"/>
    <x v="127"/>
    <x v="0"/>
    <x v="0"/>
    <s v="-1.898575"/>
    <x v="0"/>
    <x v="1"/>
    <x v="1"/>
    <x v="4626"/>
    <n v="5.6000000000000008E-3"/>
    <x v="5886"/>
    <n v="1.5699999999999998"/>
    <n v="5.2963007999999991"/>
    <n v="8"/>
    <n v="138.32"/>
    <x v="146"/>
    <x v="6"/>
    <x v="6"/>
  </r>
  <r>
    <x v="1"/>
    <x v="128"/>
    <x v="0"/>
    <x v="0"/>
    <s v="-1.898575"/>
    <x v="0"/>
    <x v="1"/>
    <x v="1"/>
    <x v="4627"/>
    <n v="5.4000000000000003E-3"/>
    <x v="5887"/>
    <n v="0.63"/>
    <n v="4.3208801999999995"/>
    <n v="4"/>
    <n v="202.72"/>
    <x v="158"/>
    <x v="4"/>
    <x v="20"/>
  </r>
  <r>
    <x v="1"/>
    <x v="129"/>
    <x v="0"/>
    <x v="0"/>
    <s v="-1.898575"/>
    <x v="0"/>
    <x v="1"/>
    <x v="1"/>
    <x v="4628"/>
    <n v="7.0999999999999995E-3"/>
    <x v="5888"/>
    <n v="0.79"/>
    <n v="8.0606938999999986"/>
    <n v="10"/>
    <n v="69.44"/>
    <x v="136"/>
    <x v="8"/>
    <x v="21"/>
  </r>
  <r>
    <x v="1"/>
    <x v="130"/>
    <x v="0"/>
    <x v="0"/>
    <s v="-1.898575"/>
    <x v="0"/>
    <x v="1"/>
    <x v="1"/>
    <x v="4629"/>
    <n v="7.4000000000000003E-3"/>
    <x v="5889"/>
    <n v="0.79"/>
    <n v="4.8171040000000005"/>
    <n v="4"/>
    <n v="199.92000000000002"/>
    <x v="145"/>
    <x v="45"/>
    <x v="27"/>
  </r>
  <r>
    <x v="1"/>
    <x v="131"/>
    <x v="0"/>
    <x v="0"/>
    <s v="-1.898575"/>
    <x v="0"/>
    <x v="1"/>
    <x v="1"/>
    <x v="4630"/>
    <n v="7.9000000000000008E-3"/>
    <x v="5890"/>
    <n v="1.6800000000000002"/>
    <n v="14.982760800000001"/>
    <n v="9"/>
    <n v="134.96"/>
    <x v="182"/>
    <x v="23"/>
    <x v="24"/>
  </r>
  <r>
    <x v="1"/>
    <x v="132"/>
    <x v="0"/>
    <x v="0"/>
    <s v="-1.898575"/>
    <x v="0"/>
    <x v="1"/>
    <x v="1"/>
    <x v="4631"/>
    <n v="8.3000000000000001E-3"/>
    <x v="5891"/>
    <n v="1.8"/>
    <n v="22.677426000000001"/>
    <n v="8"/>
    <n v="75.599999999999994"/>
    <x v="51"/>
    <x v="8"/>
    <x v="21"/>
  </r>
  <r>
    <x v="1"/>
    <x v="133"/>
    <x v="0"/>
    <x v="0"/>
    <s v="-1.898575"/>
    <x v="0"/>
    <x v="1"/>
    <x v="1"/>
    <x v="4632"/>
    <n v="9.300000000000001E-3"/>
    <x v="5892"/>
    <n v="1.42"/>
    <n v="7.6000530000000008"/>
    <n v="5"/>
    <n v="128.79999999999998"/>
    <x v="114"/>
    <x v="48"/>
    <x v="21"/>
  </r>
  <r>
    <x v="1"/>
    <x v="134"/>
    <x v="0"/>
    <x v="0"/>
    <s v="-1.898575"/>
    <x v="0"/>
    <x v="1"/>
    <x v="1"/>
    <x v="4633"/>
    <n v="6.5000000000000006E-3"/>
    <x v="5893"/>
    <n v="0.53"/>
    <n v="4.893967"/>
    <n v="6"/>
    <n v="59.360000000000007"/>
    <x v="192"/>
    <x v="41"/>
    <x v="24"/>
  </r>
  <r>
    <x v="1"/>
    <x v="135"/>
    <x v="0"/>
    <x v="0"/>
    <s v="-1.898575"/>
    <x v="0"/>
    <x v="1"/>
    <x v="1"/>
    <x v="4634"/>
    <n v="5.1000000000000004E-3"/>
    <x v="5894"/>
    <n v="0.58000000000000007"/>
    <n v="4.0216968000000008"/>
    <n v="3"/>
    <n v="204.96"/>
    <x v="197"/>
    <x v="4"/>
    <x v="22"/>
  </r>
  <r>
    <x v="1"/>
    <x v="136"/>
    <x v="0"/>
    <x v="0"/>
    <s v="-1.898575"/>
    <x v="0"/>
    <x v="1"/>
    <x v="1"/>
    <x v="4635"/>
    <n v="7.8000000000000005E-3"/>
    <x v="5895"/>
    <n v="0.91000000000000014"/>
    <n v="9.5219670000000001"/>
    <n v="7"/>
    <n v="222.32"/>
    <x v="21"/>
    <x v="4"/>
    <x v="23"/>
  </r>
  <r>
    <x v="1"/>
    <x v="137"/>
    <x v="0"/>
    <x v="0"/>
    <s v="-1.898575"/>
    <x v="0"/>
    <x v="1"/>
    <x v="1"/>
    <x v="4636"/>
    <n v="6.4000000000000003E-3"/>
    <x v="5896"/>
    <n v="1.8599999999999999"/>
    <n v="11.421888000000001"/>
    <n v="8"/>
    <n v="55.44"/>
    <x v="181"/>
    <x v="48"/>
    <x v="3"/>
  </r>
  <r>
    <x v="1"/>
    <x v="138"/>
    <x v="0"/>
    <x v="0"/>
    <s v="-1.898575"/>
    <x v="0"/>
    <x v="1"/>
    <x v="1"/>
    <x v="4637"/>
    <n v="9.7000000000000003E-3"/>
    <x v="5897"/>
    <n v="0.56000000000000005"/>
    <n v="3.2896191999999997"/>
    <n v="7"/>
    <n v="170.24"/>
    <x v="148"/>
    <x v="6"/>
    <x v="5"/>
  </r>
  <r>
    <x v="1"/>
    <x v="139"/>
    <x v="0"/>
    <x v="0"/>
    <s v="-1.898575"/>
    <x v="0"/>
    <x v="1"/>
    <x v="1"/>
    <x v="4638"/>
    <n v="9.5999999999999992E-3"/>
    <x v="5898"/>
    <n v="0.9900000000000001"/>
    <n v="10.203494399999999"/>
    <n v="2"/>
    <n v="41.44"/>
    <x v="171"/>
    <x v="43"/>
    <x v="3"/>
  </r>
  <r>
    <x v="1"/>
    <x v="140"/>
    <x v="0"/>
    <x v="0"/>
    <s v="-1.898575"/>
    <x v="0"/>
    <x v="1"/>
    <x v="1"/>
    <x v="4639"/>
    <n v="5.6000000000000008E-3"/>
    <x v="5899"/>
    <n v="0.77"/>
    <n v="3.9295256000000007"/>
    <n v="7"/>
    <n v="75.599999999999994"/>
    <x v="101"/>
    <x v="40"/>
    <x v="25"/>
  </r>
  <r>
    <x v="1"/>
    <x v="141"/>
    <x v="0"/>
    <x v="0"/>
    <s v="-1.898575"/>
    <x v="0"/>
    <x v="1"/>
    <x v="1"/>
    <x v="4640"/>
    <n v="6.7000000000000002E-3"/>
    <x v="5900"/>
    <n v="0.66999999999999993"/>
    <n v="5.5044117999999989"/>
    <n v="1"/>
    <n v="0"/>
    <x v="153"/>
    <x v="42"/>
    <x v="27"/>
  </r>
  <r>
    <x v="1"/>
    <x v="142"/>
    <x v="0"/>
    <x v="0"/>
    <s v="-1.898575"/>
    <x v="0"/>
    <x v="1"/>
    <x v="1"/>
    <x v="4641"/>
    <n v="9.7999999999999997E-3"/>
    <x v="5901"/>
    <n v="0.92000000000000015"/>
    <n v="12.578221600000001"/>
    <n v="3"/>
    <n v="150.07999999999998"/>
    <x v="198"/>
    <x v="44"/>
    <x v="3"/>
  </r>
  <r>
    <x v="1"/>
    <x v="143"/>
    <x v="0"/>
    <x v="0"/>
    <s v="-1.898575"/>
    <x v="0"/>
    <x v="1"/>
    <x v="1"/>
    <x v="4642"/>
    <n v="6.8999999999999999E-3"/>
    <x v="5902"/>
    <n v="1.07"/>
    <n v="10.4521131"/>
    <n v="0"/>
    <n v="80.64"/>
    <x v="46"/>
    <x v="8"/>
    <x v="22"/>
  </r>
  <r>
    <x v="1"/>
    <x v="144"/>
    <x v="0"/>
    <x v="0"/>
    <s v="-1.898575"/>
    <x v="0"/>
    <x v="1"/>
    <x v="1"/>
    <x v="4643"/>
    <n v="5.5000000000000005E-3"/>
    <x v="5903"/>
    <n v="1.1499999999999999"/>
    <n v="4.0271274999999989"/>
    <n v="8"/>
    <n v="43.2"/>
    <x v="149"/>
    <x v="4"/>
    <x v="24"/>
  </r>
  <r>
    <x v="1"/>
    <x v="145"/>
    <x v="0"/>
    <x v="0"/>
    <s v="-1.898575"/>
    <x v="0"/>
    <x v="1"/>
    <x v="1"/>
    <x v="4644"/>
    <n v="6.3E-3"/>
    <x v="5904"/>
    <n v="0.4"/>
    <n v="2.361996"/>
    <n v="3"/>
    <n v="36.800000000000004"/>
    <x v="152"/>
    <x v="41"/>
    <x v="5"/>
  </r>
  <r>
    <x v="1"/>
    <x v="146"/>
    <x v="0"/>
    <x v="0"/>
    <s v="-1.898575"/>
    <x v="0"/>
    <x v="1"/>
    <x v="1"/>
    <x v="4645"/>
    <n v="9.1999999999999998E-3"/>
    <x v="5905"/>
    <n v="1.0100000000000002"/>
    <n v="11.112302800000002"/>
    <n v="2"/>
    <n v="0"/>
    <x v="88"/>
    <x v="23"/>
    <x v="24"/>
  </r>
  <r>
    <x v="1"/>
    <x v="147"/>
    <x v="0"/>
    <x v="0"/>
    <s v="-1.898575"/>
    <x v="0"/>
    <x v="1"/>
    <x v="1"/>
    <x v="4646"/>
    <n v="7.8000000000000005E-3"/>
    <x v="5906"/>
    <n v="1.7599999999999998"/>
    <n v="13.734863999999996"/>
    <n v="5"/>
    <n v="39.200000000000003"/>
    <x v="182"/>
    <x v="46"/>
    <x v="6"/>
  </r>
  <r>
    <x v="1"/>
    <x v="148"/>
    <x v="0"/>
    <x v="0"/>
    <s v="-1.898575"/>
    <x v="0"/>
    <x v="1"/>
    <x v="1"/>
    <x v="4647"/>
    <n v="9.300000000000001E-3"/>
    <x v="5907"/>
    <n v="0.47000000000000003"/>
    <n v="4.9759464000000007"/>
    <n v="3"/>
    <n v="190.39999999999998"/>
    <x v="164"/>
    <x v="41"/>
    <x v="22"/>
  </r>
  <r>
    <x v="1"/>
    <x v="149"/>
    <x v="0"/>
    <x v="0"/>
    <s v="-1.898575"/>
    <x v="0"/>
    <x v="1"/>
    <x v="1"/>
    <x v="4648"/>
    <n v="5.0000000000000001E-3"/>
    <x v="5908"/>
    <n v="0.78"/>
    <n v="4.7244599999999997"/>
    <n v="6"/>
    <n v="224"/>
    <x v="46"/>
    <x v="44"/>
    <x v="23"/>
  </r>
  <r>
    <x v="1"/>
    <x v="150"/>
    <x v="0"/>
    <x v="0"/>
    <s v="-1.898575"/>
    <x v="0"/>
    <x v="1"/>
    <x v="1"/>
    <x v="4649"/>
    <n v="5.6999999999999993E-3"/>
    <x v="5909"/>
    <n v="1.9500000000000002"/>
    <n v="16.384621499999998"/>
    <n v="6"/>
    <n v="174.72"/>
    <x v="152"/>
    <x v="46"/>
    <x v="20"/>
  </r>
  <r>
    <x v="1"/>
    <x v="151"/>
    <x v="0"/>
    <x v="0"/>
    <s v="-1.898575"/>
    <x v="0"/>
    <x v="1"/>
    <x v="1"/>
    <x v="4650"/>
    <n v="8.3000000000000001E-3"/>
    <x v="5910"/>
    <n v="1.6700000000000002"/>
    <n v="10.649406300000001"/>
    <n v="4"/>
    <n v="125.44"/>
    <x v="124"/>
    <x v="13"/>
    <x v="21"/>
  </r>
  <r>
    <x v="1"/>
    <x v="152"/>
    <x v="0"/>
    <x v="0"/>
    <s v="-1.898575"/>
    <x v="0"/>
    <x v="1"/>
    <x v="1"/>
    <x v="3428"/>
    <n v="7.8000000000000005E-3"/>
    <x v="5911"/>
    <n v="1.1600000000000001"/>
    <n v="0.85503600000000024"/>
    <n v="1"/>
    <n v="120.96"/>
    <x v="156"/>
    <x v="8"/>
    <x v="7"/>
  </r>
  <r>
    <x v="1"/>
    <x v="153"/>
    <x v="0"/>
    <x v="0"/>
    <s v="-1.898575"/>
    <x v="0"/>
    <x v="1"/>
    <x v="1"/>
    <x v="4651"/>
    <n v="6.0000000000000001E-3"/>
    <x v="5912"/>
    <n v="1.52"/>
    <n v="13.054368"/>
    <n v="5"/>
    <n v="116.47999999999999"/>
    <x v="153"/>
    <x v="48"/>
    <x v="22"/>
  </r>
  <r>
    <x v="1"/>
    <x v="154"/>
    <x v="0"/>
    <x v="0"/>
    <s v="-1.898575"/>
    <x v="0"/>
    <x v="1"/>
    <x v="1"/>
    <x v="3201"/>
    <n v="6.6E-3"/>
    <x v="5913"/>
    <n v="0.32999999999999996"/>
    <n v="1.8682883999999997"/>
    <n v="7"/>
    <n v="40.800000000000004"/>
    <x v="175"/>
    <x v="44"/>
    <x v="3"/>
  </r>
  <r>
    <x v="1"/>
    <x v="155"/>
    <x v="0"/>
    <x v="0"/>
    <s v="-1.898575"/>
    <x v="0"/>
    <x v="1"/>
    <x v="1"/>
    <x v="4652"/>
    <n v="9.3999999999999986E-3"/>
    <x v="5914"/>
    <n v="0.87000000000000011"/>
    <n v="6.759934799999999"/>
    <n v="3"/>
    <n v="136.64000000000001"/>
    <x v="124"/>
    <x v="48"/>
    <x v="21"/>
  </r>
  <r>
    <x v="1"/>
    <x v="156"/>
    <x v="0"/>
    <x v="0"/>
    <s v="-1.898575"/>
    <x v="0"/>
    <x v="1"/>
    <x v="1"/>
    <x v="4653"/>
    <n v="7.6E-3"/>
    <x v="5915"/>
    <n v="0.52000000000000013"/>
    <n v="4.9988848000000008"/>
    <n v="1"/>
    <n v="57.120000000000005"/>
    <x v="133"/>
    <x v="13"/>
    <x v="3"/>
  </r>
  <r>
    <x v="1"/>
    <x v="157"/>
    <x v="0"/>
    <x v="0"/>
    <s v="-1.898575"/>
    <x v="0"/>
    <x v="1"/>
    <x v="1"/>
    <x v="4654"/>
    <n v="8.6E-3"/>
    <x v="5916"/>
    <n v="0.58000000000000007"/>
    <n v="6.7916608000000007"/>
    <n v="2"/>
    <n v="127.67999999999999"/>
    <x v="164"/>
    <x v="8"/>
    <x v="20"/>
  </r>
  <r>
    <x v="1"/>
    <x v="158"/>
    <x v="0"/>
    <x v="0"/>
    <s v="-1.898575"/>
    <x v="0"/>
    <x v="1"/>
    <x v="1"/>
    <x v="4655"/>
    <n v="8.5000000000000006E-3"/>
    <x v="5917"/>
    <n v="0.41000000000000003"/>
    <n v="2.8266835000000001"/>
    <n v="3"/>
    <n v="190.39999999999998"/>
    <x v="191"/>
    <x v="26"/>
    <x v="25"/>
  </r>
  <r>
    <x v="1"/>
    <x v="159"/>
    <x v="0"/>
    <x v="0"/>
    <s v="-1.898575"/>
    <x v="0"/>
    <x v="1"/>
    <x v="1"/>
    <x v="4656"/>
    <n v="7.0999999999999995E-3"/>
    <x v="5918"/>
    <n v="0.22000000000000003"/>
    <n v="0.85660079999999983"/>
    <n v="4"/>
    <n v="88.48"/>
    <x v="191"/>
    <x v="43"/>
    <x v="25"/>
  </r>
  <r>
    <x v="1"/>
    <x v="160"/>
    <x v="0"/>
    <x v="0"/>
    <s v="-1.898575"/>
    <x v="0"/>
    <x v="1"/>
    <x v="1"/>
    <x v="4657"/>
    <n v="7.7000000000000002E-3"/>
    <x v="5919"/>
    <n v="0.64000000000000012"/>
    <n v="3.0814784000000004"/>
    <n v="4"/>
    <n v="124.32000000000001"/>
    <x v="153"/>
    <x v="45"/>
    <x v="24"/>
  </r>
  <r>
    <x v="1"/>
    <x v="161"/>
    <x v="0"/>
    <x v="0"/>
    <s v="-1.898575"/>
    <x v="0"/>
    <x v="1"/>
    <x v="1"/>
    <x v="4658"/>
    <n v="7.9000000000000008E-3"/>
    <x v="5920"/>
    <n v="0.41"/>
    <n v="1.4157668999999997"/>
    <n v="0"/>
    <n v="41.6"/>
    <x v="185"/>
    <x v="6"/>
    <x v="25"/>
  </r>
  <r>
    <x v="1"/>
    <x v="162"/>
    <x v="0"/>
    <x v="0"/>
    <s v="-1.898575"/>
    <x v="0"/>
    <x v="1"/>
    <x v="1"/>
    <x v="4659"/>
    <n v="7.6E-3"/>
    <x v="5921"/>
    <n v="1.46"/>
    <n v="10.314841599999999"/>
    <n v="4"/>
    <n v="46.400000000000006"/>
    <x v="136"/>
    <x v="7"/>
    <x v="6"/>
  </r>
  <r>
    <x v="1"/>
    <x v="163"/>
    <x v="0"/>
    <x v="0"/>
    <s v="-1.898575"/>
    <x v="0"/>
    <x v="1"/>
    <x v="1"/>
    <x v="4660"/>
    <n v="9.300000000000001E-3"/>
    <x v="5922"/>
    <n v="1.1599999999999999"/>
    <n v="12.971491199999999"/>
    <n v="1"/>
    <n v="118.72000000000001"/>
    <x v="136"/>
    <x v="41"/>
    <x v="3"/>
  </r>
  <r>
    <x v="1"/>
    <x v="164"/>
    <x v="0"/>
    <x v="0"/>
    <s v="-1.898575"/>
    <x v="0"/>
    <x v="1"/>
    <x v="1"/>
    <x v="4661"/>
    <n v="6.5000000000000006E-3"/>
    <x v="5923"/>
    <n v="1.3299999999999998"/>
    <n v="3.8781469999999993"/>
    <n v="3"/>
    <n v="80.64"/>
    <x v="151"/>
    <x v="6"/>
    <x v="0"/>
  </r>
  <r>
    <x v="1"/>
    <x v="165"/>
    <x v="0"/>
    <x v="0"/>
    <s v="-1.898575"/>
    <x v="0"/>
    <x v="1"/>
    <x v="1"/>
    <x v="4662"/>
    <n v="8.6999999999999994E-3"/>
    <x v="5924"/>
    <n v="1.3399999999999999"/>
    <n v="6.2277035999999972"/>
    <n v="0"/>
    <n v="98.56"/>
    <x v="197"/>
    <x v="48"/>
    <x v="23"/>
  </r>
  <r>
    <x v="1"/>
    <x v="166"/>
    <x v="0"/>
    <x v="0"/>
    <s v="-1.898575"/>
    <x v="0"/>
    <x v="1"/>
    <x v="1"/>
    <x v="4663"/>
    <n v="6.4000000000000003E-3"/>
    <x v="5925"/>
    <n v="1.1299999999999999"/>
    <n v="9.7827263999999996"/>
    <n v="2"/>
    <n v="82.88"/>
    <x v="169"/>
    <x v="44"/>
    <x v="5"/>
  </r>
  <r>
    <x v="1"/>
    <x v="167"/>
    <x v="0"/>
    <x v="0"/>
    <s v="-1.898575"/>
    <x v="0"/>
    <x v="1"/>
    <x v="1"/>
    <x v="4664"/>
    <n v="7.0999999999999995E-3"/>
    <x v="5926"/>
    <n v="1.27"/>
    <n v="13.796911699999999"/>
    <n v="1"/>
    <n v="20.8"/>
    <x v="182"/>
    <x v="48"/>
    <x v="23"/>
  </r>
  <r>
    <x v="1"/>
    <x v="168"/>
    <x v="0"/>
    <x v="0"/>
    <s v="-1.898575"/>
    <x v="0"/>
    <x v="1"/>
    <x v="1"/>
    <x v="4665"/>
    <n v="9.0000000000000011E-3"/>
    <x v="5927"/>
    <n v="0.78"/>
    <n v="4.920318"/>
    <n v="8"/>
    <n v="57.120000000000005"/>
    <x v="68"/>
    <x v="42"/>
    <x v="21"/>
  </r>
  <r>
    <x v="1"/>
    <x v="169"/>
    <x v="0"/>
    <x v="0"/>
    <s v="-1.898575"/>
    <x v="0"/>
    <x v="1"/>
    <x v="1"/>
    <x v="4666"/>
    <n v="5.1000000000000004E-3"/>
    <x v="5928"/>
    <n v="0.45000000000000007"/>
    <n v="0.98180100000000003"/>
    <n v="3"/>
    <n v="39.199999999999996"/>
    <x v="51"/>
    <x v="8"/>
    <x v="6"/>
  </r>
  <r>
    <x v="1"/>
    <x v="170"/>
    <x v="0"/>
    <x v="0"/>
    <s v="-1.898575"/>
    <x v="0"/>
    <x v="1"/>
    <x v="1"/>
    <x v="4667"/>
    <n v="6.8999999999999999E-3"/>
    <x v="5929"/>
    <n v="1.6899999999999997"/>
    <n v="6.8881526999999974"/>
    <n v="5"/>
    <n v="183.68"/>
    <x v="51"/>
    <x v="42"/>
    <x v="3"/>
  </r>
  <r>
    <x v="1"/>
    <x v="171"/>
    <x v="0"/>
    <x v="0"/>
    <s v="-1.898575"/>
    <x v="0"/>
    <x v="1"/>
    <x v="1"/>
    <x v="4668"/>
    <n v="9.1999999999999998E-3"/>
    <x v="5930"/>
    <n v="0.24999999999999994"/>
    <n v="2.8547599999999993"/>
    <n v="0"/>
    <n v="55.44"/>
    <x v="175"/>
    <x v="43"/>
    <x v="0"/>
  </r>
  <r>
    <x v="1"/>
    <x v="172"/>
    <x v="0"/>
    <x v="0"/>
    <s v="-1.898575"/>
    <x v="0"/>
    <x v="1"/>
    <x v="1"/>
    <x v="4669"/>
    <n v="8.199999999999999E-3"/>
    <x v="5931"/>
    <n v="0.95000000000000007"/>
    <n v="4.0881919999999994"/>
    <n v="4"/>
    <n v="90.16"/>
    <x v="138"/>
    <x v="45"/>
    <x v="21"/>
  </r>
  <r>
    <x v="1"/>
    <x v="173"/>
    <x v="0"/>
    <x v="0"/>
    <s v="-1.898575"/>
    <x v="0"/>
    <x v="1"/>
    <x v="1"/>
    <x v="4670"/>
    <n v="6.9999999999999993E-3"/>
    <x v="5932"/>
    <n v="1.5599999999999998"/>
    <n v="7.8241799999999984"/>
    <n v="7"/>
    <n v="122.64"/>
    <x v="182"/>
    <x v="52"/>
    <x v="0"/>
  </r>
  <r>
    <x v="1"/>
    <x v="174"/>
    <x v="0"/>
    <x v="0"/>
    <s v="-1.898575"/>
    <x v="0"/>
    <x v="1"/>
    <x v="1"/>
    <x v="4671"/>
    <n v="6.7000000000000002E-3"/>
    <x v="5933"/>
    <n v="0.53999999999999992"/>
    <n v="5.1987041999999999"/>
    <n v="2"/>
    <n v="41.6"/>
    <x v="180"/>
    <x v="43"/>
    <x v="29"/>
  </r>
  <r>
    <x v="1"/>
    <x v="175"/>
    <x v="0"/>
    <x v="0"/>
    <s v="-1.898575"/>
    <x v="0"/>
    <x v="1"/>
    <x v="1"/>
    <x v="4672"/>
    <n v="6.7000000000000002E-3"/>
    <x v="5934"/>
    <n v="0.35"/>
    <n v="3.4750555000000003"/>
    <n v="4"/>
    <n v="35.28"/>
    <x v="162"/>
    <x v="18"/>
    <x v="6"/>
  </r>
  <r>
    <x v="1"/>
    <x v="176"/>
    <x v="0"/>
    <x v="0"/>
    <s v="-1.898575"/>
    <x v="0"/>
    <x v="1"/>
    <x v="1"/>
    <x v="4673"/>
    <n v="9.7999999999999997E-3"/>
    <x v="5935"/>
    <n v="2.0600000000000005"/>
    <n v="15.520534400000003"/>
    <n v="2"/>
    <n v="79.52"/>
    <x v="51"/>
    <x v="41"/>
    <x v="21"/>
  </r>
  <r>
    <x v="1"/>
    <x v="177"/>
    <x v="0"/>
    <x v="0"/>
    <s v="-1.898575"/>
    <x v="0"/>
    <x v="1"/>
    <x v="1"/>
    <x v="3941"/>
    <n v="8.6999999999999994E-3"/>
    <x v="5936"/>
    <n v="0.53"/>
    <n v="3.2516771999999992"/>
    <n v="3"/>
    <n v="36.4"/>
    <x v="175"/>
    <x v="47"/>
    <x v="7"/>
  </r>
  <r>
    <x v="1"/>
    <x v="178"/>
    <x v="0"/>
    <x v="0"/>
    <s v="-1.898575"/>
    <x v="0"/>
    <x v="1"/>
    <x v="1"/>
    <x v="4674"/>
    <n v="9.0000000000000011E-3"/>
    <x v="5937"/>
    <n v="0.96"/>
    <n v="3.5467200000000005"/>
    <n v="3"/>
    <n v="54.32"/>
    <x v="151"/>
    <x v="41"/>
    <x v="3"/>
  </r>
  <r>
    <x v="1"/>
    <x v="179"/>
    <x v="0"/>
    <x v="0"/>
    <s v="-1.898575"/>
    <x v="0"/>
    <x v="1"/>
    <x v="1"/>
    <x v="4675"/>
    <n v="7.7000000000000002E-3"/>
    <x v="5938"/>
    <n v="0.59999999999999987"/>
    <n v="4.1737079999999986"/>
    <n v="4"/>
    <n v="168"/>
    <x v="151"/>
    <x v="13"/>
    <x v="22"/>
  </r>
  <r>
    <x v="1"/>
    <x v="180"/>
    <x v="0"/>
    <x v="0"/>
    <s v="-1.898575"/>
    <x v="0"/>
    <x v="1"/>
    <x v="1"/>
    <x v="4676"/>
    <n v="6.0000000000000001E-3"/>
    <x v="5939"/>
    <n v="1.3399999999999999"/>
    <n v="4.4356679999999979"/>
    <n v="4"/>
    <n v="108.64"/>
    <x v="175"/>
    <x v="41"/>
    <x v="21"/>
  </r>
  <r>
    <x v="1"/>
    <x v="181"/>
    <x v="0"/>
    <x v="0"/>
    <s v="-1.898575"/>
    <x v="0"/>
    <x v="1"/>
    <x v="1"/>
    <x v="4677"/>
    <n v="6.8999999999999999E-3"/>
    <x v="5940"/>
    <n v="1.4099999999999997"/>
    <n v="14.646036599999997"/>
    <n v="7"/>
    <n v="0"/>
    <x v="155"/>
    <x v="48"/>
    <x v="24"/>
  </r>
  <r>
    <x v="1"/>
    <x v="182"/>
    <x v="0"/>
    <x v="0"/>
    <s v="-1.898575"/>
    <x v="0"/>
    <x v="1"/>
    <x v="1"/>
    <x v="4678"/>
    <n v="7.6E-3"/>
    <x v="5941"/>
    <n v="1.3499999999999999"/>
    <n v="6.7161959999999983"/>
    <n v="2"/>
    <n v="10.4"/>
    <x v="184"/>
    <x v="46"/>
    <x v="23"/>
  </r>
  <r>
    <x v="1"/>
    <x v="183"/>
    <x v="0"/>
    <x v="0"/>
    <s v="-1.898575"/>
    <x v="0"/>
    <x v="1"/>
    <x v="1"/>
    <x v="4679"/>
    <n v="9.300000000000001E-3"/>
    <x v="5942"/>
    <n v="0.52"/>
    <n v="5.4816059999999993"/>
    <n v="5"/>
    <n v="0.8"/>
    <x v="101"/>
    <x v="30"/>
    <x v="26"/>
  </r>
  <r>
    <x v="2"/>
    <x v="184"/>
    <x v="0"/>
    <x v="0"/>
    <s v="-1.898575"/>
    <x v="0"/>
    <x v="1"/>
    <x v="1"/>
    <x v="967"/>
    <n v="7.2000000000000007E-3"/>
    <x v="5943"/>
    <n v="0.85000000000000009"/>
    <n v="11.542320000000004"/>
    <n v="7"/>
    <n v="114.8"/>
    <x v="198"/>
    <x v="43"/>
    <x v="25"/>
  </r>
  <r>
    <x v="2"/>
    <x v="185"/>
    <x v="0"/>
    <x v="0"/>
    <s v="-1.898575"/>
    <x v="0"/>
    <x v="1"/>
    <x v="1"/>
    <x v="4680"/>
    <n v="1.3100000000000001E-2"/>
    <x v="5944"/>
    <n v="1.04"/>
    <n v="36.267088000000001"/>
    <n v="5"/>
    <n v="93.52"/>
    <x v="199"/>
    <x v="26"/>
    <x v="3"/>
  </r>
  <r>
    <x v="2"/>
    <x v="186"/>
    <x v="0"/>
    <x v="0"/>
    <s v="-1.898575"/>
    <x v="0"/>
    <x v="1"/>
    <x v="1"/>
    <x v="4681"/>
    <n v="9.4000000000000004E-3"/>
    <x v="5945"/>
    <n v="1.8000000000000003"/>
    <n v="36.919440000000002"/>
    <n v="4"/>
    <n v="114.24000000000001"/>
    <x v="200"/>
    <x v="7"/>
    <x v="3"/>
  </r>
  <r>
    <x v="2"/>
    <x v="187"/>
    <x v="0"/>
    <x v="0"/>
    <s v="-1.898575"/>
    <x v="0"/>
    <x v="1"/>
    <x v="1"/>
    <x v="2307"/>
    <n v="8.4000000000000012E-3"/>
    <x v="5946"/>
    <n v="2.06"/>
    <n v="29.918616000000004"/>
    <n v="0"/>
    <n v="125.99999999999999"/>
    <x v="175"/>
    <x v="46"/>
    <x v="25"/>
  </r>
  <r>
    <x v="2"/>
    <x v="188"/>
    <x v="0"/>
    <x v="0"/>
    <s v="-1.898575"/>
    <x v="0"/>
    <x v="1"/>
    <x v="1"/>
    <x v="4682"/>
    <n v="9.4000000000000004E-3"/>
    <x v="5947"/>
    <n v="0.70000000000000007"/>
    <n v="19.128060000000001"/>
    <n v="4"/>
    <n v="213.92000000000002"/>
    <x v="176"/>
    <x v="42"/>
    <x v="25"/>
  </r>
  <r>
    <x v="2"/>
    <x v="189"/>
    <x v="0"/>
    <x v="0"/>
    <s v="-1.898575"/>
    <x v="0"/>
    <x v="1"/>
    <x v="1"/>
    <x v="4683"/>
    <n v="9.7000000000000003E-3"/>
    <x v="5948"/>
    <n v="1.7399999999999998"/>
    <n v="50.026391999999994"/>
    <n v="1"/>
    <n v="214.48000000000002"/>
    <x v="97"/>
    <x v="42"/>
    <x v="22"/>
  </r>
  <r>
    <x v="2"/>
    <x v="190"/>
    <x v="0"/>
    <x v="0"/>
    <s v="-1.898575"/>
    <x v="0"/>
    <x v="1"/>
    <x v="1"/>
    <x v="1689"/>
    <n v="1.18E-2"/>
    <x v="5949"/>
    <n v="1.77"/>
    <n v="42.419466"/>
    <n v="2"/>
    <n v="139.44"/>
    <x v="181"/>
    <x v="36"/>
    <x v="25"/>
  </r>
  <r>
    <x v="2"/>
    <x v="191"/>
    <x v="0"/>
    <x v="0"/>
    <s v="-1.898575"/>
    <x v="0"/>
    <x v="1"/>
    <x v="1"/>
    <x v="4684"/>
    <n v="8.0000000000000002E-3"/>
    <x v="5950"/>
    <n v="2.0499999999999998"/>
    <n v="42.180799999999998"/>
    <n v="1"/>
    <n v="152.32"/>
    <x v="175"/>
    <x v="7"/>
    <x v="0"/>
  </r>
  <r>
    <x v="2"/>
    <x v="192"/>
    <x v="0"/>
    <x v="0"/>
    <s v="-1.898575"/>
    <x v="0"/>
    <x v="1"/>
    <x v="1"/>
    <x v="2518"/>
    <n v="7.3000000000000001E-3"/>
    <x v="5951"/>
    <n v="0.83000000000000007"/>
    <n v="11.178855000000002"/>
    <n v="1"/>
    <n v="132.16"/>
    <x v="191"/>
    <x v="49"/>
    <x v="3"/>
  </r>
  <r>
    <x v="2"/>
    <x v="193"/>
    <x v="0"/>
    <x v="0"/>
    <s v="-1.898575"/>
    <x v="0"/>
    <x v="1"/>
    <x v="1"/>
    <x v="1058"/>
    <n v="1.0200000000000001E-2"/>
    <x v="5952"/>
    <n v="0.64"/>
    <n v="10.137984000000001"/>
    <n v="2"/>
    <n v="49.839999999999996"/>
    <x v="97"/>
    <x v="12"/>
    <x v="22"/>
  </r>
  <r>
    <x v="2"/>
    <x v="194"/>
    <x v="0"/>
    <x v="0"/>
    <s v="-1.898575"/>
    <x v="0"/>
    <x v="1"/>
    <x v="1"/>
    <x v="4685"/>
    <n v="9.7999999999999997E-3"/>
    <x v="5953"/>
    <n v="1.75"/>
    <n v="51.227049999999998"/>
    <n v="1"/>
    <n v="147.84"/>
    <x v="152"/>
    <x v="52"/>
    <x v="6"/>
  </r>
  <r>
    <x v="2"/>
    <x v="195"/>
    <x v="0"/>
    <x v="0"/>
    <s v="-1.898575"/>
    <x v="0"/>
    <x v="1"/>
    <x v="1"/>
    <x v="4686"/>
    <n v="9.499999999999998E-3"/>
    <x v="5954"/>
    <n v="1.25"/>
    <n v="32.406874999999992"/>
    <n v="4"/>
    <n v="74.48"/>
    <x v="194"/>
    <x v="45"/>
    <x v="27"/>
  </r>
  <r>
    <x v="2"/>
    <x v="196"/>
    <x v="0"/>
    <x v="0"/>
    <s v="-1.898575"/>
    <x v="0"/>
    <x v="1"/>
    <x v="1"/>
    <x v="4687"/>
    <n v="8.2000000000000007E-3"/>
    <x v="5955"/>
    <n v="1"/>
    <n v="21.164200000000001"/>
    <n v="7"/>
    <n v="108.08"/>
    <x v="183"/>
    <x v="36"/>
    <x v="5"/>
  </r>
  <r>
    <x v="2"/>
    <x v="197"/>
    <x v="0"/>
    <x v="0"/>
    <s v="-1.898575"/>
    <x v="0"/>
    <x v="1"/>
    <x v="1"/>
    <x v="4276"/>
    <n v="1.18E-2"/>
    <x v="5956"/>
    <n v="1.87"/>
    <n v="48.037682000000004"/>
    <n v="6"/>
    <n v="126.56"/>
    <x v="97"/>
    <x v="46"/>
    <x v="26"/>
  </r>
  <r>
    <x v="2"/>
    <x v="198"/>
    <x v="0"/>
    <x v="0"/>
    <s v="-1.898575"/>
    <x v="0"/>
    <x v="1"/>
    <x v="1"/>
    <x v="1451"/>
    <n v="7.7000000000000011E-3"/>
    <x v="5957"/>
    <n v="2.15"/>
    <n v="28.110390000000002"/>
    <n v="3"/>
    <n v="124.32000000000001"/>
    <x v="184"/>
    <x v="49"/>
    <x v="24"/>
  </r>
  <r>
    <x v="2"/>
    <x v="199"/>
    <x v="0"/>
    <x v="0"/>
    <s v="-1.898575"/>
    <x v="0"/>
    <x v="1"/>
    <x v="1"/>
    <x v="4048"/>
    <n v="8.8000000000000005E-3"/>
    <x v="5958"/>
    <n v="1.9499999999999997"/>
    <n v="40.566239999999993"/>
    <n v="3"/>
    <n v="173.6"/>
    <x v="201"/>
    <x v="42"/>
    <x v="21"/>
  </r>
  <r>
    <x v="2"/>
    <x v="200"/>
    <x v="0"/>
    <x v="0"/>
    <s v="-1.898575"/>
    <x v="0"/>
    <x v="1"/>
    <x v="1"/>
    <x v="1209"/>
    <n v="7.7000000000000011E-3"/>
    <x v="5959"/>
    <n v="1.97"/>
    <n v="32.55267400000001"/>
    <n v="5"/>
    <n v="105.84"/>
    <x v="181"/>
    <x v="41"/>
    <x v="25"/>
  </r>
  <r>
    <x v="2"/>
    <x v="201"/>
    <x v="0"/>
    <x v="0"/>
    <s v="-1.898575"/>
    <x v="0"/>
    <x v="1"/>
    <x v="1"/>
    <x v="4688"/>
    <n v="7.6000000000000009E-3"/>
    <x v="5960"/>
    <n v="1.73"/>
    <n v="33.895544000000001"/>
    <n v="2"/>
    <n v="63.839999999999996"/>
    <x v="186"/>
    <x v="23"/>
    <x v="25"/>
  </r>
  <r>
    <x v="2"/>
    <x v="202"/>
    <x v="0"/>
    <x v="0"/>
    <s v="-1.898575"/>
    <x v="0"/>
    <x v="1"/>
    <x v="1"/>
    <x v="990"/>
    <n v="7.9000000000000008E-3"/>
    <x v="5961"/>
    <n v="0.67"/>
    <n v="8.2094430000000003"/>
    <n v="5"/>
    <n v="89.039999999999992"/>
    <x v="186"/>
    <x v="41"/>
    <x v="21"/>
  </r>
  <r>
    <x v="2"/>
    <x v="203"/>
    <x v="0"/>
    <x v="0"/>
    <s v="-1.898575"/>
    <x v="0"/>
    <x v="1"/>
    <x v="1"/>
    <x v="4689"/>
    <n v="1.1200000000000002E-2"/>
    <x v="5962"/>
    <n v="1.27"/>
    <n v="40.424608000000006"/>
    <n v="0"/>
    <n v="27.200000000000003"/>
    <x v="183"/>
    <x v="42"/>
    <x v="22"/>
  </r>
  <r>
    <x v="2"/>
    <x v="204"/>
    <x v="0"/>
    <x v="0"/>
    <s v="-1.898575"/>
    <x v="0"/>
    <x v="1"/>
    <x v="1"/>
    <x v="604"/>
    <n v="9.0000000000000011E-3"/>
    <x v="5963"/>
    <n v="1.5299999999999998"/>
    <n v="23.409000000000002"/>
    <n v="1"/>
    <n v="82.88"/>
    <x v="177"/>
    <x v="23"/>
    <x v="25"/>
  </r>
  <r>
    <x v="2"/>
    <x v="205"/>
    <x v="0"/>
    <x v="0"/>
    <s v="-1.898575"/>
    <x v="0"/>
    <x v="1"/>
    <x v="1"/>
    <x v="4690"/>
    <n v="9.7999999999999997E-3"/>
    <x v="5964"/>
    <n v="2"/>
    <n v="47.431999999999995"/>
    <n v="3"/>
    <n v="220.08"/>
    <x v="202"/>
    <x v="46"/>
    <x v="6"/>
  </r>
  <r>
    <x v="2"/>
    <x v="206"/>
    <x v="0"/>
    <x v="0"/>
    <s v="-1.898575"/>
    <x v="0"/>
    <x v="1"/>
    <x v="1"/>
    <x v="4691"/>
    <n v="1.1699999999999999E-2"/>
    <x v="5965"/>
    <n v="0.48000000000000004"/>
    <n v="16.370640000000002"/>
    <n v="2"/>
    <n v="119.28"/>
    <x v="177"/>
    <x v="23"/>
    <x v="6"/>
  </r>
  <r>
    <x v="2"/>
    <x v="207"/>
    <x v="0"/>
    <x v="0"/>
    <s v="-1.898575"/>
    <x v="0"/>
    <x v="1"/>
    <x v="1"/>
    <x v="4692"/>
    <n v="1.2799999999999999E-2"/>
    <x v="5966"/>
    <n v="0.8899999999999999"/>
    <n v="25.723135999999993"/>
    <n v="3"/>
    <n v="154.56"/>
    <x v="76"/>
    <x v="6"/>
    <x v="22"/>
  </r>
  <r>
    <x v="2"/>
    <x v="208"/>
    <x v="0"/>
    <x v="0"/>
    <s v="-1.898575"/>
    <x v="0"/>
    <x v="1"/>
    <x v="1"/>
    <x v="4693"/>
    <n v="1.04E-2"/>
    <x v="5967"/>
    <n v="1.54"/>
    <n v="30.174143999999998"/>
    <n v="4"/>
    <n v="33.6"/>
    <x v="187"/>
    <x v="45"/>
    <x v="5"/>
  </r>
  <r>
    <x v="2"/>
    <x v="209"/>
    <x v="0"/>
    <x v="0"/>
    <s v="-1.898575"/>
    <x v="0"/>
    <x v="1"/>
    <x v="1"/>
    <x v="4694"/>
    <n v="1.2400000000000001E-2"/>
    <x v="5968"/>
    <n v="0.48999999999999988"/>
    <n v="9.1626079999999988"/>
    <n v="2"/>
    <n v="53.760000000000005"/>
    <x v="171"/>
    <x v="13"/>
    <x v="20"/>
  </r>
  <r>
    <x v="2"/>
    <x v="210"/>
    <x v="0"/>
    <x v="0"/>
    <s v="-1.898575"/>
    <x v="0"/>
    <x v="1"/>
    <x v="1"/>
    <x v="2526"/>
    <n v="8.2000000000000007E-3"/>
    <x v="5969"/>
    <n v="2.0499999999999998"/>
    <n v="36.225550000000005"/>
    <n v="2"/>
    <n v="90.719999999999985"/>
    <x v="179"/>
    <x v="50"/>
    <x v="25"/>
  </r>
  <r>
    <x v="2"/>
    <x v="211"/>
    <x v="0"/>
    <x v="0"/>
    <s v="-1.898575"/>
    <x v="0"/>
    <x v="1"/>
    <x v="1"/>
    <x v="32"/>
    <n v="1.03E-2"/>
    <x v="5970"/>
    <n v="0.53"/>
    <n v="8.7616950000000013"/>
    <n v="4"/>
    <n v="87.36"/>
    <x v="203"/>
    <x v="30"/>
    <x v="24"/>
  </r>
  <r>
    <x v="2"/>
    <x v="212"/>
    <x v="0"/>
    <x v="0"/>
    <s v="-1.898575"/>
    <x v="0"/>
    <x v="1"/>
    <x v="1"/>
    <x v="4695"/>
    <n v="9.9000000000000008E-3"/>
    <x v="5971"/>
    <n v="1.77"/>
    <n v="48.994308000000004"/>
    <n v="3"/>
    <n v="208.32"/>
    <x v="204"/>
    <x v="47"/>
    <x v="27"/>
  </r>
  <r>
    <x v="2"/>
    <x v="213"/>
    <x v="0"/>
    <x v="0"/>
    <s v="-1.898575"/>
    <x v="0"/>
    <x v="1"/>
    <x v="1"/>
    <x v="2072"/>
    <n v="9.8999999999999991E-3"/>
    <x v="5972"/>
    <n v="1.3699999999999999"/>
    <n v="21.293909999999997"/>
    <n v="2"/>
    <n v="84"/>
    <x v="199"/>
    <x v="52"/>
    <x v="27"/>
  </r>
  <r>
    <x v="2"/>
    <x v="214"/>
    <x v="0"/>
    <x v="0"/>
    <s v="-1.898575"/>
    <x v="0"/>
    <x v="1"/>
    <x v="1"/>
    <x v="4696"/>
    <n v="1.0299999999999998E-2"/>
    <x v="5973"/>
    <n v="1.5200000000000002"/>
    <n v="42.474727999999999"/>
    <n v="2"/>
    <n v="63.839999999999996"/>
    <x v="152"/>
    <x v="13"/>
    <x v="6"/>
  </r>
  <r>
    <x v="2"/>
    <x v="215"/>
    <x v="0"/>
    <x v="0"/>
    <s v="-1.898575"/>
    <x v="0"/>
    <x v="1"/>
    <x v="1"/>
    <x v="4697"/>
    <n v="6.5000000000000006E-3"/>
    <x v="5974"/>
    <n v="1.3699999999999999"/>
    <n v="22.200165000000002"/>
    <n v="5"/>
    <n v="124.32000000000001"/>
    <x v="171"/>
    <x v="36"/>
    <x v="20"/>
  </r>
  <r>
    <x v="2"/>
    <x v="216"/>
    <x v="0"/>
    <x v="0"/>
    <s v="-1.898575"/>
    <x v="0"/>
    <x v="1"/>
    <x v="1"/>
    <x v="4680"/>
    <n v="1.0599999999999998E-2"/>
    <x v="5975"/>
    <n v="0.73000000000000009"/>
    <n v="20.598555999999999"/>
    <n v="2"/>
    <n v="39.199999999999996"/>
    <x v="195"/>
    <x v="49"/>
    <x v="6"/>
  </r>
  <r>
    <x v="2"/>
    <x v="217"/>
    <x v="0"/>
    <x v="0"/>
    <s v="-1.898575"/>
    <x v="0"/>
    <x v="1"/>
    <x v="1"/>
    <x v="4698"/>
    <n v="1.3100000000000001E-2"/>
    <x v="5976"/>
    <n v="1.3599999999999999"/>
    <n v="36.255559999999996"/>
    <n v="2"/>
    <n v="137.19999999999999"/>
    <x v="156"/>
    <x v="26"/>
    <x v="3"/>
  </r>
  <r>
    <x v="2"/>
    <x v="218"/>
    <x v="0"/>
    <x v="0"/>
    <s v="-1.898575"/>
    <x v="0"/>
    <x v="1"/>
    <x v="1"/>
    <x v="4699"/>
    <n v="1.1599999999999999E-2"/>
    <x v="5977"/>
    <n v="1.51"/>
    <n v="46.575043999999998"/>
    <n v="3"/>
    <n v="76.16"/>
    <x v="68"/>
    <x v="43"/>
    <x v="24"/>
  </r>
  <r>
    <x v="2"/>
    <x v="219"/>
    <x v="0"/>
    <x v="0"/>
    <s v="-1.898575"/>
    <x v="0"/>
    <x v="1"/>
    <x v="1"/>
    <x v="4700"/>
    <n v="8.4000000000000012E-3"/>
    <x v="5978"/>
    <n v="1.78"/>
    <n v="43.614984000000007"/>
    <n v="2"/>
    <n v="182"/>
    <x v="149"/>
    <x v="46"/>
    <x v="20"/>
  </r>
  <r>
    <x v="2"/>
    <x v="220"/>
    <x v="0"/>
    <x v="0"/>
    <s v="-1.898575"/>
    <x v="0"/>
    <x v="1"/>
    <x v="1"/>
    <x v="4701"/>
    <n v="1.21E-2"/>
    <x v="5979"/>
    <n v="1.46"/>
    <n v="50.931077999999992"/>
    <n v="2"/>
    <n v="82.320000000000007"/>
    <x v="152"/>
    <x v="7"/>
    <x v="25"/>
  </r>
  <r>
    <x v="2"/>
    <x v="221"/>
    <x v="0"/>
    <x v="0"/>
    <s v="-1.898575"/>
    <x v="0"/>
    <x v="1"/>
    <x v="1"/>
    <x v="2336"/>
    <n v="1.0200000000000001E-2"/>
    <x v="5980"/>
    <n v="0.72"/>
    <n v="11.721024"/>
    <n v="6"/>
    <n v="73.92"/>
    <x v="179"/>
    <x v="36"/>
    <x v="0"/>
  </r>
  <r>
    <x v="2"/>
    <x v="222"/>
    <x v="0"/>
    <x v="0"/>
    <s v="-1.898575"/>
    <x v="0"/>
    <x v="1"/>
    <x v="1"/>
    <x v="4248"/>
    <n v="1.2499999999999997E-2"/>
    <x v="5981"/>
    <n v="0.5"/>
    <n v="15.337499999999997"/>
    <n v="2"/>
    <n v="64.960000000000008"/>
    <x v="205"/>
    <x v="41"/>
    <x v="24"/>
  </r>
  <r>
    <x v="2"/>
    <x v="223"/>
    <x v="0"/>
    <x v="0"/>
    <s v="-1.898575"/>
    <x v="0"/>
    <x v="1"/>
    <x v="1"/>
    <x v="4702"/>
    <n v="8.4000000000000012E-3"/>
    <x v="5982"/>
    <n v="1.33"/>
    <n v="25.963728000000007"/>
    <n v="1"/>
    <n v="36"/>
    <x v="204"/>
    <x v="26"/>
    <x v="21"/>
  </r>
  <r>
    <x v="2"/>
    <x v="224"/>
    <x v="0"/>
    <x v="0"/>
    <s v="-1.898575"/>
    <x v="0"/>
    <x v="1"/>
    <x v="1"/>
    <x v="2901"/>
    <n v="1.26E-2"/>
    <x v="5983"/>
    <n v="0.51"/>
    <n v="10.288026"/>
    <n v="1"/>
    <n v="141.12"/>
    <x v="153"/>
    <x v="43"/>
    <x v="20"/>
  </r>
  <r>
    <x v="2"/>
    <x v="225"/>
    <x v="0"/>
    <x v="0"/>
    <s v="-1.898575"/>
    <x v="0"/>
    <x v="1"/>
    <x v="1"/>
    <x v="4703"/>
    <n v="1.21E-2"/>
    <x v="5984"/>
    <n v="1.4"/>
    <n v="49.464799999999997"/>
    <n v="4"/>
    <n v="94.08"/>
    <x v="156"/>
    <x v="47"/>
    <x v="23"/>
  </r>
  <r>
    <x v="2"/>
    <x v="226"/>
    <x v="0"/>
    <x v="0"/>
    <s v="-1.898575"/>
    <x v="0"/>
    <x v="1"/>
    <x v="1"/>
    <x v="4522"/>
    <n v="1.1099999999999999E-2"/>
    <x v="5985"/>
    <n v="1.06"/>
    <n v="27.650099999999998"/>
    <n v="2"/>
    <n v="258.72000000000003"/>
    <x v="185"/>
    <x v="49"/>
    <x v="25"/>
  </r>
  <r>
    <x v="2"/>
    <x v="227"/>
    <x v="0"/>
    <x v="0"/>
    <s v="-1.898575"/>
    <x v="0"/>
    <x v="1"/>
    <x v="1"/>
    <x v="739"/>
    <n v="9.499999999999998E-3"/>
    <x v="5986"/>
    <n v="0.62"/>
    <n v="9.8245199999999979"/>
    <n v="5"/>
    <n v="92.399999999999991"/>
    <x v="206"/>
    <x v="45"/>
    <x v="26"/>
  </r>
  <r>
    <x v="2"/>
    <x v="228"/>
    <x v="0"/>
    <x v="0"/>
    <s v="-1.898575"/>
    <x v="0"/>
    <x v="1"/>
    <x v="1"/>
    <x v="4704"/>
    <n v="6.2000000000000006E-3"/>
    <x v="5987"/>
    <n v="0.47000000000000003"/>
    <n v="8.2349640000000015"/>
    <n v="5"/>
    <n v="120.96"/>
    <x v="201"/>
    <x v="6"/>
    <x v="21"/>
  </r>
  <r>
    <x v="2"/>
    <x v="229"/>
    <x v="0"/>
    <x v="0"/>
    <s v="-1.898575"/>
    <x v="0"/>
    <x v="1"/>
    <x v="1"/>
    <x v="494"/>
    <n v="9.0000000000000011E-3"/>
    <x v="5988"/>
    <n v="1.08"/>
    <n v="22.948920000000005"/>
    <n v="0"/>
    <n v="100.8"/>
    <x v="101"/>
    <x v="12"/>
    <x v="24"/>
  </r>
  <r>
    <x v="2"/>
    <x v="230"/>
    <x v="0"/>
    <x v="0"/>
    <s v="-1.898575"/>
    <x v="0"/>
    <x v="1"/>
    <x v="1"/>
    <x v="979"/>
    <n v="8.4000000000000012E-3"/>
    <x v="5989"/>
    <n v="0.64"/>
    <n v="8.7306240000000024"/>
    <n v="8"/>
    <n v="153.44"/>
    <x v="68"/>
    <x v="26"/>
    <x v="21"/>
  </r>
  <r>
    <x v="2"/>
    <x v="231"/>
    <x v="0"/>
    <x v="0"/>
    <s v="-1.898575"/>
    <x v="0"/>
    <x v="1"/>
    <x v="1"/>
    <x v="3090"/>
    <n v="9.1000000000000004E-3"/>
    <x v="5990"/>
    <n v="1.5799999999999998"/>
    <n v="28.669732"/>
    <n v="5"/>
    <n v="54.32"/>
    <x v="204"/>
    <x v="37"/>
    <x v="24"/>
  </r>
  <r>
    <x v="2"/>
    <x v="232"/>
    <x v="0"/>
    <x v="0"/>
    <s v="-1.898575"/>
    <x v="0"/>
    <x v="1"/>
    <x v="1"/>
    <x v="4705"/>
    <n v="8.4000000000000012E-3"/>
    <x v="5991"/>
    <n v="2.0699999999999998"/>
    <n v="44.182908000000005"/>
    <n v="3"/>
    <n v="28"/>
    <x v="176"/>
    <x v="44"/>
    <x v="25"/>
  </r>
  <r>
    <x v="2"/>
    <x v="233"/>
    <x v="0"/>
    <x v="0"/>
    <s v="-1.898575"/>
    <x v="0"/>
    <x v="1"/>
    <x v="1"/>
    <x v="1209"/>
    <n v="6.8999999999999999E-3"/>
    <x v="5992"/>
    <n v="0.48000000000000004"/>
    <n v="7.1075520000000001"/>
    <n v="2"/>
    <n v="94.64"/>
    <x v="169"/>
    <x v="30"/>
    <x v="22"/>
  </r>
  <r>
    <x v="2"/>
    <x v="234"/>
    <x v="0"/>
    <x v="0"/>
    <s v="-1.898575"/>
    <x v="0"/>
    <x v="1"/>
    <x v="1"/>
    <x v="4496"/>
    <n v="1.1299999999999998E-2"/>
    <x v="5993"/>
    <n v="1.47"/>
    <n v="35.065820999999993"/>
    <n v="6"/>
    <n v="75.039999999999992"/>
    <x v="155"/>
    <x v="35"/>
    <x v="24"/>
  </r>
  <r>
    <x v="2"/>
    <x v="235"/>
    <x v="0"/>
    <x v="0"/>
    <s v="-1.898575"/>
    <x v="0"/>
    <x v="1"/>
    <x v="1"/>
    <x v="4706"/>
    <n v="1.09E-2"/>
    <x v="5994"/>
    <n v="1.8"/>
    <n v="58.801139999999997"/>
    <n v="1"/>
    <n v="117.6"/>
    <x v="182"/>
    <x v="42"/>
    <x v="25"/>
  </r>
  <r>
    <x v="2"/>
    <x v="236"/>
    <x v="0"/>
    <x v="0"/>
    <s v="-1.898575"/>
    <x v="0"/>
    <x v="1"/>
    <x v="1"/>
    <x v="515"/>
    <n v="8.0999999999999996E-3"/>
    <x v="5995"/>
    <n v="0.6"/>
    <n v="11.975039999999998"/>
    <n v="2"/>
    <n v="97.440000000000012"/>
    <x v="179"/>
    <x v="52"/>
    <x v="21"/>
  </r>
  <r>
    <x v="2"/>
    <x v="237"/>
    <x v="0"/>
    <x v="0"/>
    <s v="-1.898575"/>
    <x v="0"/>
    <x v="1"/>
    <x v="1"/>
    <x v="4707"/>
    <n v="7.1000000000000004E-3"/>
    <x v="5996"/>
    <n v="1.95"/>
    <n v="41.396550000000005"/>
    <n v="5"/>
    <n v="23.200000000000003"/>
    <x v="145"/>
    <x v="46"/>
    <x v="25"/>
  </r>
  <r>
    <x v="2"/>
    <x v="238"/>
    <x v="0"/>
    <x v="0"/>
    <s v="-1.898575"/>
    <x v="0"/>
    <x v="1"/>
    <x v="1"/>
    <x v="4708"/>
    <n v="9.0000000000000011E-3"/>
    <x v="5997"/>
    <n v="0.58000000000000007"/>
    <n v="14.516820000000004"/>
    <n v="8"/>
    <n v="21.6"/>
    <x v="158"/>
    <x v="26"/>
    <x v="5"/>
  </r>
  <r>
    <x v="2"/>
    <x v="239"/>
    <x v="0"/>
    <x v="0"/>
    <s v="-1.898575"/>
    <x v="0"/>
    <x v="1"/>
    <x v="1"/>
    <x v="4709"/>
    <n v="1.0299999999999998E-2"/>
    <x v="5998"/>
    <n v="0.96"/>
    <n v="27.992927999999996"/>
    <n v="1"/>
    <n v="162.96"/>
    <x v="207"/>
    <x v="48"/>
    <x v="26"/>
  </r>
  <r>
    <x v="2"/>
    <x v="240"/>
    <x v="0"/>
    <x v="0"/>
    <s v="-1.898575"/>
    <x v="0"/>
    <x v="1"/>
    <x v="1"/>
    <x v="4692"/>
    <n v="1.1599999999999999E-2"/>
    <x v="5999"/>
    <n v="0.44999999999999996"/>
    <n v="11.786759999999997"/>
    <n v="1"/>
    <n v="101.36"/>
    <x v="42"/>
    <x v="18"/>
    <x v="21"/>
  </r>
  <r>
    <x v="2"/>
    <x v="241"/>
    <x v="0"/>
    <x v="0"/>
    <s v="-1.898575"/>
    <x v="0"/>
    <x v="1"/>
    <x v="1"/>
    <x v="1194"/>
    <n v="8.6E-3"/>
    <x v="6000"/>
    <n v="1.5699999999999998"/>
    <n v="31.432655999999998"/>
    <n v="7"/>
    <n v="71.679999999999993"/>
    <x v="101"/>
    <x v="46"/>
    <x v="25"/>
  </r>
  <r>
    <x v="2"/>
    <x v="242"/>
    <x v="0"/>
    <x v="0"/>
    <s v="-1.898575"/>
    <x v="0"/>
    <x v="1"/>
    <x v="1"/>
    <x v="2108"/>
    <n v="8.8000000000000005E-3"/>
    <x v="6001"/>
    <n v="1.4300000000000002"/>
    <n v="26.036296000000004"/>
    <n v="1"/>
    <n v="22.400000000000002"/>
    <x v="206"/>
    <x v="47"/>
    <x v="25"/>
  </r>
  <r>
    <x v="2"/>
    <x v="243"/>
    <x v="0"/>
    <x v="0"/>
    <s v="-1.898575"/>
    <x v="0"/>
    <x v="1"/>
    <x v="1"/>
    <x v="264"/>
    <n v="1.1899999999999999E-2"/>
    <x v="6002"/>
    <n v="0.31"/>
    <n v="8.1637569999999986"/>
    <n v="3"/>
    <n v="116.47999999999999"/>
    <x v="158"/>
    <x v="23"/>
    <x v="23"/>
  </r>
  <r>
    <x v="2"/>
    <x v="244"/>
    <x v="0"/>
    <x v="0"/>
    <s v="-1.898575"/>
    <x v="0"/>
    <x v="1"/>
    <x v="1"/>
    <x v="1878"/>
    <n v="6.8999999999999999E-3"/>
    <x v="6003"/>
    <n v="0.84"/>
    <n v="14.304527999999999"/>
    <n v="3"/>
    <n v="40.800000000000004"/>
    <x v="194"/>
    <x v="36"/>
    <x v="6"/>
  </r>
  <r>
    <x v="2"/>
    <x v="245"/>
    <x v="0"/>
    <x v="0"/>
    <s v="-1.898575"/>
    <x v="0"/>
    <x v="1"/>
    <x v="1"/>
    <x v="1893"/>
    <n v="8.0000000000000002E-3"/>
    <x v="1572"/>
    <n v="0.75"/>
    <n v="16.038"/>
    <n v="2"/>
    <n v="216.72"/>
    <x v="156"/>
    <x v="46"/>
    <x v="23"/>
  </r>
  <r>
    <x v="2"/>
    <x v="246"/>
    <x v="0"/>
    <x v="0"/>
    <s v="-1.898575"/>
    <x v="0"/>
    <x v="1"/>
    <x v="1"/>
    <x v="4710"/>
    <n v="1.1099999999999999E-2"/>
    <x v="6004"/>
    <n v="1.81"/>
    <n v="56.355254999999993"/>
    <n v="5"/>
    <n v="124.32000000000001"/>
    <x v="194"/>
    <x v="49"/>
    <x v="0"/>
  </r>
  <r>
    <x v="2"/>
    <x v="247"/>
    <x v="0"/>
    <x v="0"/>
    <s v="-1.898575"/>
    <x v="0"/>
    <x v="1"/>
    <x v="1"/>
    <x v="4711"/>
    <n v="8.6E-3"/>
    <x v="6005"/>
    <n v="1.76"/>
    <n v="44.545248000000001"/>
    <n v="6"/>
    <n v="54.32"/>
    <x v="197"/>
    <x v="7"/>
    <x v="3"/>
  </r>
  <r>
    <x v="2"/>
    <x v="248"/>
    <x v="0"/>
    <x v="0"/>
    <s v="-1.898575"/>
    <x v="0"/>
    <x v="1"/>
    <x v="1"/>
    <x v="2076"/>
    <n v="1.0499999999999999E-2"/>
    <x v="6006"/>
    <n v="1.27"/>
    <n v="28.270199999999999"/>
    <n v="5"/>
    <n v="14.4"/>
    <x v="97"/>
    <x v="58"/>
    <x v="6"/>
  </r>
  <r>
    <x v="2"/>
    <x v="249"/>
    <x v="0"/>
    <x v="0"/>
    <s v="-1.898575"/>
    <x v="0"/>
    <x v="1"/>
    <x v="1"/>
    <x v="4712"/>
    <n v="9.9999999999999985E-3"/>
    <x v="6007"/>
    <n v="0.42"/>
    <n v="8.9207999999999998"/>
    <n v="1"/>
    <n v="1.6"/>
    <x v="208"/>
    <x v="7"/>
    <x v="20"/>
  </r>
  <r>
    <x v="2"/>
    <x v="250"/>
    <x v="0"/>
    <x v="0"/>
    <s v="-1.898575"/>
    <x v="0"/>
    <x v="1"/>
    <x v="1"/>
    <x v="995"/>
    <n v="8.3000000000000001E-3"/>
    <x v="6008"/>
    <n v="1.25"/>
    <n v="20.35575"/>
    <n v="8"/>
    <n v="142.24"/>
    <x v="179"/>
    <x v="18"/>
    <x v="3"/>
  </r>
  <r>
    <x v="2"/>
    <x v="251"/>
    <x v="0"/>
    <x v="0"/>
    <s v="-1.898575"/>
    <x v="0"/>
    <x v="1"/>
    <x v="1"/>
    <x v="4713"/>
    <n v="9.1999999999999998E-3"/>
    <x v="6009"/>
    <n v="0.57999999999999996"/>
    <n v="11.146903999999997"/>
    <n v="3"/>
    <n v="99.679999999999993"/>
    <x v="194"/>
    <x v="51"/>
    <x v="20"/>
  </r>
  <r>
    <x v="2"/>
    <x v="252"/>
    <x v="0"/>
    <x v="0"/>
    <s v="-1.898575"/>
    <x v="0"/>
    <x v="1"/>
    <x v="1"/>
    <x v="738"/>
    <n v="9.4000000000000004E-3"/>
    <x v="6010"/>
    <n v="0.5"/>
    <n v="9.2590000000000003"/>
    <n v="4"/>
    <n v="39.76"/>
    <x v="209"/>
    <x v="18"/>
    <x v="20"/>
  </r>
  <r>
    <x v="2"/>
    <x v="253"/>
    <x v="0"/>
    <x v="0"/>
    <s v="-1.898575"/>
    <x v="0"/>
    <x v="1"/>
    <x v="1"/>
    <x v="1195"/>
    <n v="8.4000000000000012E-3"/>
    <x v="6011"/>
    <n v="0.62"/>
    <n v="10.988880000000002"/>
    <n v="5"/>
    <n v="84"/>
    <x v="194"/>
    <x v="41"/>
    <x v="22"/>
  </r>
  <r>
    <x v="2"/>
    <x v="254"/>
    <x v="0"/>
    <x v="0"/>
    <s v="-1.898575"/>
    <x v="0"/>
    <x v="1"/>
    <x v="1"/>
    <x v="4714"/>
    <n v="9.1999999999999998E-3"/>
    <x v="6012"/>
    <n v="1.48"/>
    <n v="34.516559999999998"/>
    <n v="6"/>
    <n v="203.83999999999997"/>
    <x v="178"/>
    <x v="47"/>
    <x v="23"/>
  </r>
  <r>
    <x v="2"/>
    <x v="255"/>
    <x v="0"/>
    <x v="0"/>
    <s v="-1.898575"/>
    <x v="0"/>
    <x v="1"/>
    <x v="1"/>
    <x v="4715"/>
    <n v="1.03E-2"/>
    <x v="6013"/>
    <n v="0.76"/>
    <n v="17.746076000000002"/>
    <n v="2"/>
    <n v="224"/>
    <x v="180"/>
    <x v="46"/>
    <x v="24"/>
  </r>
  <r>
    <x v="2"/>
    <x v="256"/>
    <x v="0"/>
    <x v="0"/>
    <s v="-1.898575"/>
    <x v="0"/>
    <x v="1"/>
    <x v="1"/>
    <x v="497"/>
    <n v="9.2999999999999992E-3"/>
    <x v="6014"/>
    <n v="0.55000000000000004"/>
    <n v="8.0663549999999997"/>
    <n v="3"/>
    <n v="296.79999999999995"/>
    <x v="156"/>
    <x v="47"/>
    <x v="21"/>
  </r>
  <r>
    <x v="2"/>
    <x v="257"/>
    <x v="0"/>
    <x v="0"/>
    <s v="-1.898575"/>
    <x v="0"/>
    <x v="1"/>
    <x v="1"/>
    <x v="225"/>
    <n v="9.6000000000000009E-3"/>
    <x v="6015"/>
    <n v="1.63"/>
    <n v="36.021696000000006"/>
    <n v="4"/>
    <n v="133.84"/>
    <x v="175"/>
    <x v="42"/>
    <x v="20"/>
  </r>
  <r>
    <x v="2"/>
    <x v="258"/>
    <x v="0"/>
    <x v="0"/>
    <s v="-1.898575"/>
    <x v="0"/>
    <x v="1"/>
    <x v="1"/>
    <x v="4716"/>
    <n v="7.5000000000000006E-3"/>
    <x v="6016"/>
    <n v="1.27"/>
    <n v="16.783050000000003"/>
    <n v="4"/>
    <n v="207.76"/>
    <x v="68"/>
    <x v="52"/>
    <x v="21"/>
  </r>
  <r>
    <x v="2"/>
    <x v="259"/>
    <x v="0"/>
    <x v="0"/>
    <s v="-1.898575"/>
    <x v="0"/>
    <x v="1"/>
    <x v="1"/>
    <x v="4717"/>
    <n v="7.4000000000000003E-3"/>
    <x v="6017"/>
    <n v="2.14"/>
    <n v="37.040404000000009"/>
    <n v="6"/>
    <n v="255.35999999999999"/>
    <x v="180"/>
    <x v="46"/>
    <x v="3"/>
  </r>
  <r>
    <x v="2"/>
    <x v="260"/>
    <x v="0"/>
    <x v="0"/>
    <s v="-1.898575"/>
    <x v="0"/>
    <x v="1"/>
    <x v="1"/>
    <x v="768"/>
    <n v="1.0999999999999999E-2"/>
    <x v="6018"/>
    <n v="0.67"/>
    <n v="12.411079999999998"/>
    <n v="3"/>
    <n v="165.76"/>
    <x v="210"/>
    <x v="47"/>
    <x v="3"/>
  </r>
  <r>
    <x v="2"/>
    <x v="261"/>
    <x v="0"/>
    <x v="0"/>
    <s v="-1.898575"/>
    <x v="0"/>
    <x v="1"/>
    <x v="1"/>
    <x v="4276"/>
    <n v="9.6000000000000009E-3"/>
    <x v="6019"/>
    <n v="1.24"/>
    <n v="25.915008"/>
    <n v="5"/>
    <n v="98.56"/>
    <x v="136"/>
    <x v="47"/>
    <x v="20"/>
  </r>
  <r>
    <x v="2"/>
    <x v="262"/>
    <x v="0"/>
    <x v="0"/>
    <s v="-1.898575"/>
    <x v="0"/>
    <x v="1"/>
    <x v="1"/>
    <x v="4718"/>
    <n v="7.4000000000000003E-3"/>
    <x v="6020"/>
    <n v="1.1200000000000001"/>
    <n v="24.225824000000003"/>
    <n v="6"/>
    <n v="206.08"/>
    <x v="76"/>
    <x v="26"/>
    <x v="24"/>
  </r>
  <r>
    <x v="2"/>
    <x v="263"/>
    <x v="0"/>
    <x v="0"/>
    <s v="-1.898575"/>
    <x v="0"/>
    <x v="1"/>
    <x v="1"/>
    <x v="4507"/>
    <n v="1.2400000000000001E-2"/>
    <x v="6021"/>
    <n v="0.38999999999999996"/>
    <n v="12.104507999999999"/>
    <n v="4"/>
    <n v="45.359999999999992"/>
    <x v="211"/>
    <x v="7"/>
    <x v="25"/>
  </r>
  <r>
    <x v="2"/>
    <x v="264"/>
    <x v="0"/>
    <x v="0"/>
    <s v="-1.898575"/>
    <x v="0"/>
    <x v="1"/>
    <x v="1"/>
    <x v="4719"/>
    <n v="1.01E-2"/>
    <x v="6022"/>
    <n v="1.1099999999999999"/>
    <n v="33.386357999999994"/>
    <n v="9"/>
    <n v="107.52000000000001"/>
    <x v="181"/>
    <x v="7"/>
    <x v="24"/>
  </r>
  <r>
    <x v="2"/>
    <x v="265"/>
    <x v="0"/>
    <x v="0"/>
    <s v="-1.898575"/>
    <x v="0"/>
    <x v="1"/>
    <x v="1"/>
    <x v="4720"/>
    <n v="1.1299999999999998E-2"/>
    <x v="6023"/>
    <n v="1.4500000000000002"/>
    <n v="40.077709999999996"/>
    <n v="7"/>
    <n v="69.44"/>
    <x v="195"/>
    <x v="43"/>
    <x v="21"/>
  </r>
  <r>
    <x v="2"/>
    <x v="266"/>
    <x v="0"/>
    <x v="0"/>
    <s v="-1.898575"/>
    <x v="0"/>
    <x v="1"/>
    <x v="1"/>
    <x v="4721"/>
    <n v="1.2E-2"/>
    <x v="6024"/>
    <n v="1.43"/>
    <n v="25.842959999999998"/>
    <n v="3"/>
    <n v="112.56"/>
    <x v="203"/>
    <x v="8"/>
    <x v="25"/>
  </r>
  <r>
    <x v="2"/>
    <x v="267"/>
    <x v="0"/>
    <x v="0"/>
    <s v="-1.898575"/>
    <x v="0"/>
    <x v="1"/>
    <x v="1"/>
    <x v="996"/>
    <n v="7.7999999999999996E-3"/>
    <x v="6025"/>
    <n v="0.34"/>
    <n v="5.2668720000000002"/>
    <n v="4"/>
    <n v="115.36"/>
    <x v="186"/>
    <x v="12"/>
    <x v="3"/>
  </r>
  <r>
    <x v="2"/>
    <x v="268"/>
    <x v="0"/>
    <x v="0"/>
    <s v="-1.898575"/>
    <x v="0"/>
    <x v="1"/>
    <x v="1"/>
    <x v="1898"/>
    <n v="1.1499999999999998E-2"/>
    <x v="6026"/>
    <n v="2.0299999999999998"/>
    <n v="36.068024999999992"/>
    <n v="3"/>
    <n v="198.23999999999998"/>
    <x v="194"/>
    <x v="30"/>
    <x v="6"/>
  </r>
  <r>
    <x v="2"/>
    <x v="269"/>
    <x v="0"/>
    <x v="0"/>
    <s v="-1.898575"/>
    <x v="0"/>
    <x v="1"/>
    <x v="1"/>
    <x v="1244"/>
    <n v="8.6E-3"/>
    <x v="6027"/>
    <n v="1.5099999999999998"/>
    <n v="28.179619999999996"/>
    <n v="7"/>
    <n v="188.72"/>
    <x v="133"/>
    <x v="26"/>
    <x v="21"/>
  </r>
  <r>
    <x v="2"/>
    <x v="270"/>
    <x v="0"/>
    <x v="0"/>
    <s v="-1.898575"/>
    <x v="0"/>
    <x v="1"/>
    <x v="1"/>
    <x v="4722"/>
    <n v="8.0000000000000002E-3"/>
    <x v="6028"/>
    <n v="1.22"/>
    <n v="20.954720000000002"/>
    <n v="8"/>
    <n v="117.04"/>
    <x v="156"/>
    <x v="6"/>
    <x v="0"/>
  </r>
  <r>
    <x v="2"/>
    <x v="271"/>
    <x v="0"/>
    <x v="0"/>
    <s v="-1.898575"/>
    <x v="0"/>
    <x v="1"/>
    <x v="1"/>
    <x v="4501"/>
    <n v="7.6000000000000009E-3"/>
    <x v="6029"/>
    <n v="0.55999999999999994"/>
    <n v="7.7288960000000007"/>
    <n v="7"/>
    <n v="216.16"/>
    <x v="186"/>
    <x v="52"/>
    <x v="0"/>
  </r>
  <r>
    <x v="2"/>
    <x v="272"/>
    <x v="0"/>
    <x v="0"/>
    <s v="-1.898575"/>
    <x v="0"/>
    <x v="1"/>
    <x v="1"/>
    <x v="1251"/>
    <n v="9.8999999999999991E-3"/>
    <x v="6030"/>
    <n v="1.4100000000000001"/>
    <n v="26.885034000000001"/>
    <n v="5"/>
    <n v="78.960000000000008"/>
    <x v="184"/>
    <x v="50"/>
    <x v="25"/>
  </r>
  <r>
    <x v="2"/>
    <x v="273"/>
    <x v="0"/>
    <x v="0"/>
    <s v="-1.898575"/>
    <x v="0"/>
    <x v="1"/>
    <x v="1"/>
    <x v="4723"/>
    <n v="1.2799999999999999E-2"/>
    <x v="6031"/>
    <n v="0.59"/>
    <n v="16.999551999999998"/>
    <n v="3"/>
    <n v="219.52"/>
    <x v="152"/>
    <x v="42"/>
    <x v="5"/>
  </r>
  <r>
    <x v="2"/>
    <x v="274"/>
    <x v="0"/>
    <x v="0"/>
    <s v="-1.898575"/>
    <x v="0"/>
    <x v="1"/>
    <x v="1"/>
    <x v="4724"/>
    <n v="1.26E-2"/>
    <x v="6032"/>
    <n v="0.75"/>
    <n v="15.01605"/>
    <n v="3"/>
    <n v="114.24000000000001"/>
    <x v="120"/>
    <x v="13"/>
    <x v="6"/>
  </r>
  <r>
    <x v="0"/>
    <x v="0"/>
    <x v="1"/>
    <x v="1"/>
    <s v="-0.12776"/>
    <x v="0"/>
    <x v="1"/>
    <x v="1"/>
    <x v="4725"/>
    <n v="6.3E-3"/>
    <x v="6033"/>
    <n v="1.8199999999999998"/>
    <n v="23.381467199999999"/>
    <n v="7"/>
    <n v="148.39999999999998"/>
    <x v="180"/>
    <x v="46"/>
    <x v="3"/>
  </r>
  <r>
    <x v="0"/>
    <x v="1"/>
    <x v="1"/>
    <x v="1"/>
    <s v="-0.12776"/>
    <x v="0"/>
    <x v="1"/>
    <x v="1"/>
    <x v="1210"/>
    <n v="5.4000000000000003E-3"/>
    <x v="6034"/>
    <n v="0.57000000000000006"/>
    <n v="5.6388960000000017"/>
    <n v="6"/>
    <n v="212.79999999999998"/>
    <x v="152"/>
    <x v="23"/>
    <x v="6"/>
  </r>
  <r>
    <x v="0"/>
    <x v="2"/>
    <x v="1"/>
    <x v="1"/>
    <s v="-0.12776"/>
    <x v="0"/>
    <x v="1"/>
    <x v="1"/>
    <x v="4726"/>
    <n v="9.7999999999999997E-3"/>
    <x v="6035"/>
    <n v="0.57999999999999996"/>
    <n v="13.182332799999999"/>
    <n v="5"/>
    <n v="38.08"/>
    <x v="176"/>
    <x v="48"/>
    <x v="25"/>
  </r>
  <r>
    <x v="0"/>
    <x v="3"/>
    <x v="1"/>
    <x v="1"/>
    <s v="-0.12776"/>
    <x v="0"/>
    <x v="1"/>
    <x v="1"/>
    <x v="4042"/>
    <n v="9.0000000000000011E-3"/>
    <x v="6036"/>
    <n v="1.71"/>
    <n v="34.935300000000005"/>
    <n v="5"/>
    <n v="48"/>
    <x v="149"/>
    <x v="44"/>
    <x v="27"/>
  </r>
  <r>
    <x v="0"/>
    <x v="4"/>
    <x v="1"/>
    <x v="1"/>
    <s v="-0.12776"/>
    <x v="0"/>
    <x v="1"/>
    <x v="1"/>
    <x v="472"/>
    <n v="1.03E-2"/>
    <x v="6037"/>
    <n v="0.92999999999999994"/>
    <n v="16.485459000000002"/>
    <n v="2"/>
    <n v="48"/>
    <x v="171"/>
    <x v="45"/>
    <x v="21"/>
  </r>
  <r>
    <x v="0"/>
    <x v="5"/>
    <x v="1"/>
    <x v="1"/>
    <s v="-0.12776"/>
    <x v="0"/>
    <x v="1"/>
    <x v="1"/>
    <x v="4727"/>
    <n v="8.5000000000000006E-3"/>
    <x v="6038"/>
    <n v="0.95"/>
    <n v="14.536615000000001"/>
    <n v="8"/>
    <n v="114.24000000000001"/>
    <x v="58"/>
    <x v="44"/>
    <x v="6"/>
  </r>
  <r>
    <x v="0"/>
    <x v="6"/>
    <x v="1"/>
    <x v="1"/>
    <s v="-0.12776"/>
    <x v="0"/>
    <x v="1"/>
    <x v="1"/>
    <x v="4728"/>
    <n v="8.199999999999999E-3"/>
    <x v="6039"/>
    <n v="0.8"/>
    <n v="17.168832000000002"/>
    <n v="9"/>
    <n v="43.2"/>
    <x v="184"/>
    <x v="4"/>
    <x v="23"/>
  </r>
  <r>
    <x v="0"/>
    <x v="7"/>
    <x v="1"/>
    <x v="1"/>
    <s v="-0.12776"/>
    <x v="0"/>
    <x v="1"/>
    <x v="1"/>
    <x v="1022"/>
    <n v="1.2E-2"/>
    <x v="6040"/>
    <n v="1.9300000000000002"/>
    <n v="42.104880000000001"/>
    <n v="3"/>
    <n v="42"/>
    <x v="171"/>
    <x v="48"/>
    <x v="27"/>
  </r>
  <r>
    <x v="0"/>
    <x v="8"/>
    <x v="1"/>
    <x v="1"/>
    <s v="-0.12776"/>
    <x v="0"/>
    <x v="1"/>
    <x v="1"/>
    <x v="4729"/>
    <n v="1.26E-2"/>
    <x v="6041"/>
    <n v="0.93000000000000016"/>
    <n v="19.414382400000004"/>
    <n v="7"/>
    <n v="145.6"/>
    <x v="154"/>
    <x v="40"/>
    <x v="20"/>
  </r>
  <r>
    <x v="0"/>
    <x v="9"/>
    <x v="1"/>
    <x v="1"/>
    <s v="-0.12776"/>
    <x v="0"/>
    <x v="1"/>
    <x v="1"/>
    <x v="4730"/>
    <n v="1.0500000000000002E-2"/>
    <x v="6042"/>
    <n v="0.83000000000000007"/>
    <n v="21.756126000000005"/>
    <n v="9"/>
    <n v="96.32"/>
    <x v="192"/>
    <x v="23"/>
    <x v="21"/>
  </r>
  <r>
    <x v="0"/>
    <x v="10"/>
    <x v="1"/>
    <x v="1"/>
    <s v="-0.12776"/>
    <x v="0"/>
    <x v="1"/>
    <x v="1"/>
    <x v="4731"/>
    <n v="9.7000000000000003E-3"/>
    <x v="6043"/>
    <n v="0.83000000000000007"/>
    <n v="13.383982400000001"/>
    <n v="2"/>
    <n v="151.19999999999999"/>
    <x v="148"/>
    <x v="6"/>
    <x v="3"/>
  </r>
  <r>
    <x v="0"/>
    <x v="11"/>
    <x v="1"/>
    <x v="1"/>
    <s v="-0.12776"/>
    <x v="0"/>
    <x v="1"/>
    <x v="1"/>
    <x v="1197"/>
    <n v="1.2999999999999999E-2"/>
    <x v="6044"/>
    <n v="0.87"/>
    <n v="17.01024"/>
    <n v="3"/>
    <n v="94.08"/>
    <x v="97"/>
    <x v="43"/>
    <x v="25"/>
  </r>
  <r>
    <x v="0"/>
    <x v="12"/>
    <x v="1"/>
    <x v="1"/>
    <s v="-0.12776"/>
    <x v="0"/>
    <x v="1"/>
    <x v="1"/>
    <x v="4732"/>
    <n v="1.0499999999999999E-2"/>
    <x v="6045"/>
    <n v="0.44999999999999996"/>
    <n v="10.790954999999999"/>
    <n v="1"/>
    <n v="128.79999999999998"/>
    <x v="146"/>
    <x v="48"/>
    <x v="22"/>
  </r>
  <r>
    <x v="0"/>
    <x v="13"/>
    <x v="1"/>
    <x v="1"/>
    <s v="-0.12776"/>
    <x v="0"/>
    <x v="1"/>
    <x v="1"/>
    <x v="4733"/>
    <n v="6.8999999999999999E-3"/>
    <x v="6046"/>
    <n v="0.82"/>
    <n v="10.8475176"/>
    <n v="6"/>
    <n v="40.32"/>
    <x v="177"/>
    <x v="48"/>
    <x v="26"/>
  </r>
  <r>
    <x v="0"/>
    <x v="14"/>
    <x v="1"/>
    <x v="1"/>
    <s v="-0.12776"/>
    <x v="0"/>
    <x v="1"/>
    <x v="1"/>
    <x v="4734"/>
    <n v="1.2999999999999998E-2"/>
    <x v="6047"/>
    <n v="0.97999999999999987"/>
    <n v="19.894783999999998"/>
    <n v="5"/>
    <n v="165.2"/>
    <x v="88"/>
    <x v="8"/>
    <x v="25"/>
  </r>
  <r>
    <x v="0"/>
    <x v="15"/>
    <x v="1"/>
    <x v="1"/>
    <s v="-0.12776"/>
    <x v="0"/>
    <x v="1"/>
    <x v="1"/>
    <x v="448"/>
    <n v="1.1999999999999999E-2"/>
    <x v="6048"/>
    <n v="0.22"/>
    <n v="5.6390399999999996"/>
    <n v="6"/>
    <n v="40"/>
    <x v="180"/>
    <x v="23"/>
    <x v="25"/>
  </r>
  <r>
    <x v="0"/>
    <x v="16"/>
    <x v="1"/>
    <x v="1"/>
    <s v="-0.12776"/>
    <x v="0"/>
    <x v="1"/>
    <x v="1"/>
    <x v="4735"/>
    <n v="9.6000000000000009E-3"/>
    <x v="6049"/>
    <n v="0.40000000000000008"/>
    <n v="9.2252160000000032"/>
    <n v="3"/>
    <n v="33.6"/>
    <x v="51"/>
    <x v="41"/>
    <x v="3"/>
  </r>
  <r>
    <x v="0"/>
    <x v="17"/>
    <x v="1"/>
    <x v="1"/>
    <s v="-0.12776"/>
    <x v="0"/>
    <x v="1"/>
    <x v="1"/>
    <x v="4736"/>
    <n v="1.1800000000000001E-2"/>
    <x v="6050"/>
    <n v="1.5299999999999998"/>
    <n v="38.487517200000006"/>
    <n v="6"/>
    <n v="24"/>
    <x v="45"/>
    <x v="12"/>
    <x v="21"/>
  </r>
  <r>
    <x v="0"/>
    <x v="18"/>
    <x v="1"/>
    <x v="1"/>
    <s v="-0.12776"/>
    <x v="0"/>
    <x v="1"/>
    <x v="1"/>
    <x v="4737"/>
    <n v="8.4000000000000012E-3"/>
    <x v="6051"/>
    <n v="0.96999999999999986"/>
    <n v="14.0569296"/>
    <n v="4"/>
    <n v="47.2"/>
    <x v="160"/>
    <x v="4"/>
    <x v="25"/>
  </r>
  <r>
    <x v="0"/>
    <x v="19"/>
    <x v="1"/>
    <x v="1"/>
    <s v="-0.12776"/>
    <x v="0"/>
    <x v="1"/>
    <x v="1"/>
    <x v="4738"/>
    <n v="1.1899999999999997E-2"/>
    <x v="6052"/>
    <n v="1.2300000000000002"/>
    <n v="23.7031578"/>
    <n v="1"/>
    <n v="84"/>
    <x v="170"/>
    <x v="5"/>
    <x v="25"/>
  </r>
  <r>
    <x v="0"/>
    <x v="20"/>
    <x v="1"/>
    <x v="1"/>
    <s v="-0.12776"/>
    <x v="0"/>
    <x v="1"/>
    <x v="1"/>
    <x v="4739"/>
    <n v="1.2800000000000001E-2"/>
    <x v="6053"/>
    <n v="1"/>
    <n v="32.156160000000007"/>
    <n v="4"/>
    <n v="154.56"/>
    <x v="51"/>
    <x v="45"/>
    <x v="21"/>
  </r>
  <r>
    <x v="0"/>
    <x v="21"/>
    <x v="1"/>
    <x v="1"/>
    <s v="-0.12776"/>
    <x v="0"/>
    <x v="1"/>
    <x v="1"/>
    <x v="4740"/>
    <n v="8.2999999999999984E-3"/>
    <x v="6054"/>
    <n v="0.51000000000000012"/>
    <n v="7.6464912000000007"/>
    <n v="3"/>
    <n v="54.88"/>
    <x v="191"/>
    <x v="23"/>
    <x v="25"/>
  </r>
  <r>
    <x v="0"/>
    <x v="22"/>
    <x v="1"/>
    <x v="1"/>
    <s v="-0.12776"/>
    <x v="0"/>
    <x v="1"/>
    <x v="1"/>
    <x v="4741"/>
    <n v="1.0999999999999999E-2"/>
    <x v="6055"/>
    <n v="0.75"/>
    <n v="13.790699999999999"/>
    <n v="7"/>
    <n v="35.839999999999996"/>
    <x v="45"/>
    <x v="45"/>
    <x v="3"/>
  </r>
  <r>
    <x v="0"/>
    <x v="23"/>
    <x v="1"/>
    <x v="1"/>
    <s v="-0.12776"/>
    <x v="0"/>
    <x v="1"/>
    <x v="1"/>
    <x v="4742"/>
    <n v="1.01E-2"/>
    <x v="6056"/>
    <n v="1.5"/>
    <n v="38.008319999999998"/>
    <n v="0"/>
    <n v="171.92000000000002"/>
    <x v="134"/>
    <x v="41"/>
    <x v="6"/>
  </r>
  <r>
    <x v="0"/>
    <x v="24"/>
    <x v="1"/>
    <x v="1"/>
    <s v="-0.12776"/>
    <x v="0"/>
    <x v="1"/>
    <x v="1"/>
    <x v="4743"/>
    <n v="1.2999999999999998E-2"/>
    <x v="6057"/>
    <n v="0.35"/>
    <n v="9.8461999999999978"/>
    <n v="4"/>
    <n v="17.600000000000001"/>
    <x v="175"/>
    <x v="7"/>
    <x v="21"/>
  </r>
  <r>
    <x v="0"/>
    <x v="25"/>
    <x v="1"/>
    <x v="1"/>
    <s v="-0.12776"/>
    <x v="0"/>
    <x v="1"/>
    <x v="1"/>
    <x v="4156"/>
    <n v="1.21E-2"/>
    <x v="6058"/>
    <n v="1.79"/>
    <n v="45.444913799999995"/>
    <n v="2"/>
    <n v="115.36"/>
    <x v="156"/>
    <x v="46"/>
    <x v="23"/>
  </r>
  <r>
    <x v="0"/>
    <x v="26"/>
    <x v="1"/>
    <x v="1"/>
    <s v="-0.12776"/>
    <x v="0"/>
    <x v="1"/>
    <x v="1"/>
    <x v="4744"/>
    <n v="9.8999999999999991E-3"/>
    <x v="6059"/>
    <n v="0.48000000000000009"/>
    <n v="10.100851200000003"/>
    <n v="7"/>
    <n v="0.8"/>
    <x v="97"/>
    <x v="46"/>
    <x v="0"/>
  </r>
  <r>
    <x v="0"/>
    <x v="27"/>
    <x v="1"/>
    <x v="1"/>
    <s v="-0.12776"/>
    <x v="0"/>
    <x v="1"/>
    <x v="1"/>
    <x v="4745"/>
    <n v="1.4800000000000001E-2"/>
    <x v="6060"/>
    <n v="0.72"/>
    <n v="18.950630400000001"/>
    <n v="7"/>
    <n v="4.8000000000000007"/>
    <x v="124"/>
    <x v="23"/>
    <x v="3"/>
  </r>
  <r>
    <x v="0"/>
    <x v="28"/>
    <x v="1"/>
    <x v="1"/>
    <s v="-0.12776"/>
    <x v="0"/>
    <x v="1"/>
    <x v="1"/>
    <x v="4746"/>
    <n v="1.3799999999999998E-2"/>
    <x v="6061"/>
    <n v="1.2199999999999998"/>
    <n v="33.042333599999992"/>
    <n v="7"/>
    <n v="8.8000000000000007"/>
    <x v="170"/>
    <x v="23"/>
    <x v="23"/>
  </r>
  <r>
    <x v="0"/>
    <x v="29"/>
    <x v="1"/>
    <x v="1"/>
    <s v="-0.12776"/>
    <x v="0"/>
    <x v="1"/>
    <x v="1"/>
    <x v="4747"/>
    <n v="9.9000000000000008E-3"/>
    <x v="6062"/>
    <n v="0.8"/>
    <n v="18.848016000000005"/>
    <n v="2"/>
    <n v="72.239999999999995"/>
    <x v="169"/>
    <x v="44"/>
    <x v="3"/>
  </r>
  <r>
    <x v="0"/>
    <x v="30"/>
    <x v="1"/>
    <x v="1"/>
    <s v="-0.12776"/>
    <x v="0"/>
    <x v="1"/>
    <x v="1"/>
    <x v="2093"/>
    <n v="1.0000000000000002E-2"/>
    <x v="6063"/>
    <n v="1.44"/>
    <n v="20.289600000000004"/>
    <n v="0"/>
    <n v="24"/>
    <x v="152"/>
    <x v="43"/>
    <x v="3"/>
  </r>
  <r>
    <x v="0"/>
    <x v="31"/>
    <x v="1"/>
    <x v="1"/>
    <s v="-0.12776"/>
    <x v="0"/>
    <x v="1"/>
    <x v="1"/>
    <x v="4748"/>
    <n v="1.2E-2"/>
    <x v="6064"/>
    <n v="1.9200000000000004"/>
    <n v="57.761280000000014"/>
    <n v="6"/>
    <n v="88.48"/>
    <x v="184"/>
    <x v="48"/>
    <x v="26"/>
  </r>
  <r>
    <x v="0"/>
    <x v="32"/>
    <x v="1"/>
    <x v="1"/>
    <s v="-0.12776"/>
    <x v="0"/>
    <x v="1"/>
    <x v="1"/>
    <x v="4749"/>
    <n v="9.5000000000000015E-3"/>
    <x v="6065"/>
    <n v="0.90000000000000013"/>
    <n v="18.389340000000008"/>
    <n v="6"/>
    <n v="25.6"/>
    <x v="149"/>
    <x v="45"/>
    <x v="26"/>
  </r>
  <r>
    <x v="0"/>
    <x v="33"/>
    <x v="1"/>
    <x v="1"/>
    <s v="-0.12776"/>
    <x v="0"/>
    <x v="1"/>
    <x v="1"/>
    <x v="1245"/>
    <n v="8.5000000000000006E-3"/>
    <x v="6066"/>
    <n v="1.55"/>
    <n v="18.919300000000003"/>
    <n v="4"/>
    <n v="8"/>
    <x v="177"/>
    <x v="8"/>
    <x v="3"/>
  </r>
  <r>
    <x v="0"/>
    <x v="34"/>
    <x v="1"/>
    <x v="1"/>
    <s v="-0.12776"/>
    <x v="0"/>
    <x v="1"/>
    <x v="1"/>
    <x v="4007"/>
    <n v="9.4000000000000021E-3"/>
    <x v="6067"/>
    <n v="0.37000000000000005"/>
    <n v="6.6708040000000022"/>
    <n v="2"/>
    <n v="80.08"/>
    <x v="184"/>
    <x v="40"/>
    <x v="6"/>
  </r>
  <r>
    <x v="0"/>
    <x v="35"/>
    <x v="1"/>
    <x v="1"/>
    <s v="-0.12776"/>
    <x v="0"/>
    <x v="1"/>
    <x v="1"/>
    <x v="4750"/>
    <n v="1.2800000000000001E-2"/>
    <x v="6068"/>
    <n v="1.23"/>
    <n v="37.760409600000003"/>
    <n v="9"/>
    <n v="72.8"/>
    <x v="185"/>
    <x v="8"/>
    <x v="0"/>
  </r>
  <r>
    <x v="0"/>
    <x v="36"/>
    <x v="1"/>
    <x v="1"/>
    <s v="-0.12776"/>
    <x v="0"/>
    <x v="1"/>
    <x v="1"/>
    <x v="4751"/>
    <n v="1.1699999999999999E-2"/>
    <x v="6069"/>
    <n v="0.62"/>
    <n v="11.3873292"/>
    <n v="2"/>
    <n v="169.12"/>
    <x v="58"/>
    <x v="7"/>
    <x v="25"/>
  </r>
  <r>
    <x v="0"/>
    <x v="37"/>
    <x v="1"/>
    <x v="1"/>
    <s v="-0.12776"/>
    <x v="0"/>
    <x v="1"/>
    <x v="1"/>
    <x v="4752"/>
    <n v="9.0000000000000011E-3"/>
    <x v="6070"/>
    <n v="0.53"/>
    <n v="9.2938680000000016"/>
    <n v="1"/>
    <n v="32.800000000000004"/>
    <x v="68"/>
    <x v="45"/>
    <x v="20"/>
  </r>
  <r>
    <x v="0"/>
    <x v="38"/>
    <x v="1"/>
    <x v="1"/>
    <s v="-0.12776"/>
    <x v="0"/>
    <x v="1"/>
    <x v="1"/>
    <x v="1878"/>
    <n v="9.6000000000000009E-3"/>
    <x v="6071"/>
    <n v="0.57000000000000006"/>
    <n v="13.504896000000002"/>
    <n v="7"/>
    <n v="96.32"/>
    <x v="178"/>
    <x v="46"/>
    <x v="3"/>
  </r>
  <r>
    <x v="0"/>
    <x v="39"/>
    <x v="1"/>
    <x v="1"/>
    <s v="-0.12776"/>
    <x v="0"/>
    <x v="1"/>
    <x v="1"/>
    <x v="4753"/>
    <n v="9.1999999999999998E-3"/>
    <x v="6072"/>
    <n v="1.59"/>
    <n v="22.091205600000002"/>
    <n v="1"/>
    <n v="124.32000000000001"/>
    <x v="176"/>
    <x v="46"/>
    <x v="25"/>
  </r>
  <r>
    <x v="0"/>
    <x v="40"/>
    <x v="1"/>
    <x v="1"/>
    <s v="-0.12776"/>
    <x v="0"/>
    <x v="1"/>
    <x v="1"/>
    <x v="4754"/>
    <n v="1.3899999999999999E-2"/>
    <x v="6073"/>
    <n v="1.3"/>
    <n v="40.10817200000001"/>
    <n v="5"/>
    <n v="51.52"/>
    <x v="148"/>
    <x v="48"/>
    <x v="27"/>
  </r>
  <r>
    <x v="0"/>
    <x v="41"/>
    <x v="1"/>
    <x v="1"/>
    <s v="-0.12776"/>
    <x v="0"/>
    <x v="1"/>
    <x v="1"/>
    <x v="4755"/>
    <n v="1.03E-2"/>
    <x v="6074"/>
    <n v="0.89"/>
    <n v="14.5553626"/>
    <n v="7"/>
    <n v="32.800000000000004"/>
    <x v="192"/>
    <x v="48"/>
    <x v="6"/>
  </r>
  <r>
    <x v="0"/>
    <x v="42"/>
    <x v="1"/>
    <x v="1"/>
    <s v="-0.12776"/>
    <x v="0"/>
    <x v="1"/>
    <x v="1"/>
    <x v="1228"/>
    <n v="1.0400000000000001E-2"/>
    <x v="6075"/>
    <n v="1.1099999999999999"/>
    <n v="24.854232"/>
    <n v="4"/>
    <n v="79.52"/>
    <x v="176"/>
    <x v="48"/>
    <x v="20"/>
  </r>
  <r>
    <x v="0"/>
    <x v="43"/>
    <x v="1"/>
    <x v="1"/>
    <s v="-0.12776"/>
    <x v="0"/>
    <x v="1"/>
    <x v="1"/>
    <x v="4756"/>
    <n v="6.1999999999999998E-3"/>
    <x v="6076"/>
    <n v="1.0699999999999998"/>
    <n v="15.543461999999998"/>
    <n v="6"/>
    <n v="130.47999999999999"/>
    <x v="158"/>
    <x v="12"/>
    <x v="0"/>
  </r>
  <r>
    <x v="0"/>
    <x v="44"/>
    <x v="1"/>
    <x v="1"/>
    <s v="-0.12776"/>
    <x v="0"/>
    <x v="1"/>
    <x v="1"/>
    <x v="4483"/>
    <n v="9.2999999999999992E-3"/>
    <x v="6077"/>
    <n v="0.51"/>
    <n v="11.819556"/>
    <n v="6"/>
    <n v="70.56"/>
    <x v="180"/>
    <x v="23"/>
    <x v="23"/>
  </r>
  <r>
    <x v="0"/>
    <x v="45"/>
    <x v="1"/>
    <x v="1"/>
    <s v="-0.12776"/>
    <x v="0"/>
    <x v="1"/>
    <x v="1"/>
    <x v="4757"/>
    <n v="9.9999999999999985E-3"/>
    <x v="6078"/>
    <n v="1.8499999999999999"/>
    <n v="39.878599999999999"/>
    <n v="3"/>
    <n v="50.959999999999994"/>
    <x v="187"/>
    <x v="48"/>
    <x v="21"/>
  </r>
  <r>
    <x v="0"/>
    <x v="46"/>
    <x v="1"/>
    <x v="1"/>
    <s v="-0.12776"/>
    <x v="0"/>
    <x v="1"/>
    <x v="1"/>
    <x v="4758"/>
    <n v="9.2999999999999992E-3"/>
    <x v="6079"/>
    <n v="1.58"/>
    <n v="31.539201600000002"/>
    <n v="7"/>
    <n v="154"/>
    <x v="58"/>
    <x v="4"/>
    <x v="0"/>
  </r>
  <r>
    <x v="0"/>
    <x v="47"/>
    <x v="1"/>
    <x v="1"/>
    <s v="-0.12776"/>
    <x v="0"/>
    <x v="1"/>
    <x v="1"/>
    <x v="4759"/>
    <n v="8.3000000000000001E-3"/>
    <x v="6080"/>
    <n v="0.78"/>
    <n v="16.317069600000004"/>
    <n v="3"/>
    <n v="244.72"/>
    <x v="101"/>
    <x v="6"/>
    <x v="6"/>
  </r>
  <r>
    <x v="0"/>
    <x v="48"/>
    <x v="1"/>
    <x v="1"/>
    <s v="-0.12776"/>
    <x v="0"/>
    <x v="1"/>
    <x v="1"/>
    <x v="4760"/>
    <n v="1.0999999999999999E-2"/>
    <x v="6081"/>
    <n v="0.77"/>
    <n v="11.681823999999999"/>
    <n v="6"/>
    <n v="109.76"/>
    <x v="194"/>
    <x v="4"/>
    <x v="25"/>
  </r>
  <r>
    <x v="0"/>
    <x v="49"/>
    <x v="1"/>
    <x v="1"/>
    <s v="-0.12776"/>
    <x v="0"/>
    <x v="1"/>
    <x v="1"/>
    <x v="4761"/>
    <n v="1.09E-2"/>
    <x v="6082"/>
    <n v="1.18"/>
    <n v="31.527334400000004"/>
    <n v="2"/>
    <n v="152.32"/>
    <x v="185"/>
    <x v="44"/>
    <x v="6"/>
  </r>
  <r>
    <x v="0"/>
    <x v="50"/>
    <x v="1"/>
    <x v="1"/>
    <s v="-0.12776"/>
    <x v="0"/>
    <x v="1"/>
    <x v="1"/>
    <x v="4080"/>
    <n v="1.3399999999999999E-2"/>
    <x v="6083"/>
    <n v="1.9900000000000002"/>
    <n v="50.014749600000009"/>
    <n v="0"/>
    <n v="96.88"/>
    <x v="58"/>
    <x v="8"/>
    <x v="6"/>
  </r>
  <r>
    <x v="0"/>
    <x v="51"/>
    <x v="1"/>
    <x v="1"/>
    <s v="-0.12776"/>
    <x v="0"/>
    <x v="1"/>
    <x v="1"/>
    <x v="1014"/>
    <n v="9.4000000000000021E-3"/>
    <x v="6084"/>
    <n v="0.87000000000000011"/>
    <n v="13.379208000000004"/>
    <n v="5"/>
    <n v="170.79999999999998"/>
    <x v="153"/>
    <x v="40"/>
    <x v="25"/>
  </r>
  <r>
    <x v="0"/>
    <x v="52"/>
    <x v="1"/>
    <x v="1"/>
    <s v="-0.12776"/>
    <x v="0"/>
    <x v="1"/>
    <x v="1"/>
    <x v="4762"/>
    <n v="9.9000000000000025E-3"/>
    <x v="6085"/>
    <n v="1.0100000000000002"/>
    <n v="16.276372200000008"/>
    <n v="2"/>
    <n v="35.28"/>
    <x v="159"/>
    <x v="7"/>
    <x v="22"/>
  </r>
  <r>
    <x v="0"/>
    <x v="53"/>
    <x v="1"/>
    <x v="1"/>
    <s v="-0.12776"/>
    <x v="0"/>
    <x v="1"/>
    <x v="1"/>
    <x v="4763"/>
    <n v="9.0000000000000011E-3"/>
    <x v="6086"/>
    <n v="0.82000000000000006"/>
    <n v="16.852968000000008"/>
    <n v="2"/>
    <n v="95.76"/>
    <x v="183"/>
    <x v="6"/>
    <x v="23"/>
  </r>
  <r>
    <x v="0"/>
    <x v="54"/>
    <x v="1"/>
    <x v="1"/>
    <s v="-0.12776"/>
    <x v="0"/>
    <x v="1"/>
    <x v="1"/>
    <x v="4276"/>
    <n v="7.6999999999999994E-3"/>
    <x v="6087"/>
    <n v="0.67"/>
    <n v="11.231142999999999"/>
    <n v="5"/>
    <n v="99.11999999999999"/>
    <x v="187"/>
    <x v="6"/>
    <x v="23"/>
  </r>
  <r>
    <x v="0"/>
    <x v="55"/>
    <x v="1"/>
    <x v="1"/>
    <s v="-0.12776"/>
    <x v="0"/>
    <x v="1"/>
    <x v="1"/>
    <x v="4764"/>
    <n v="1.4899999999999997E-2"/>
    <x v="6088"/>
    <n v="0.77"/>
    <n v="20.844146399999996"/>
    <n v="1"/>
    <n v="212.23999999999998"/>
    <x v="183"/>
    <x v="43"/>
    <x v="6"/>
  </r>
  <r>
    <x v="0"/>
    <x v="56"/>
    <x v="1"/>
    <x v="1"/>
    <s v="-0.12776"/>
    <x v="0"/>
    <x v="1"/>
    <x v="1"/>
    <x v="4765"/>
    <n v="1.3599999999999998E-2"/>
    <x v="6089"/>
    <n v="0.49000000000000005"/>
    <n v="14.254295999999998"/>
    <n v="6"/>
    <n v="115.92"/>
    <x v="156"/>
    <x v="6"/>
    <x v="23"/>
  </r>
  <r>
    <x v="0"/>
    <x v="57"/>
    <x v="1"/>
    <x v="1"/>
    <s v="-0.12776"/>
    <x v="0"/>
    <x v="1"/>
    <x v="1"/>
    <x v="4766"/>
    <n v="1.0799999999999999E-2"/>
    <x v="6090"/>
    <n v="1.2899999999999998"/>
    <n v="33.016053599999992"/>
    <n v="8"/>
    <n v="89.039999999999992"/>
    <x v="152"/>
    <x v="41"/>
    <x v="21"/>
  </r>
  <r>
    <x v="0"/>
    <x v="58"/>
    <x v="1"/>
    <x v="1"/>
    <s v="-0.12776"/>
    <x v="0"/>
    <x v="1"/>
    <x v="1"/>
    <x v="2901"/>
    <n v="8.6E-3"/>
    <x v="6091"/>
    <n v="0.86999999999999988"/>
    <n v="11.978681999999997"/>
    <n v="1"/>
    <n v="164.64000000000001"/>
    <x v="182"/>
    <x v="4"/>
    <x v="0"/>
  </r>
  <r>
    <x v="0"/>
    <x v="59"/>
    <x v="1"/>
    <x v="1"/>
    <s v="-0.12776"/>
    <x v="0"/>
    <x v="1"/>
    <x v="1"/>
    <x v="4767"/>
    <n v="9.5000000000000015E-3"/>
    <x v="6092"/>
    <n v="1.46"/>
    <n v="28.436274000000001"/>
    <n v="0"/>
    <n v="143.92000000000002"/>
    <x v="148"/>
    <x v="13"/>
    <x v="0"/>
  </r>
  <r>
    <x v="0"/>
    <x v="60"/>
    <x v="1"/>
    <x v="1"/>
    <s v="-0.12776"/>
    <x v="0"/>
    <x v="1"/>
    <x v="1"/>
    <x v="1741"/>
    <n v="8.7999999999999988E-3"/>
    <x v="6093"/>
    <n v="0.87"/>
    <n v="12.900359999999997"/>
    <n v="2"/>
    <n v="129.92000000000002"/>
    <x v="46"/>
    <x v="18"/>
    <x v="23"/>
  </r>
  <r>
    <x v="0"/>
    <x v="61"/>
    <x v="1"/>
    <x v="1"/>
    <s v="-0.12776"/>
    <x v="0"/>
    <x v="1"/>
    <x v="1"/>
    <x v="4768"/>
    <n v="1.04E-2"/>
    <x v="6094"/>
    <n v="0.57000000000000006"/>
    <n v="13.269235200000002"/>
    <n v="3"/>
    <n v="117.04"/>
    <x v="184"/>
    <x v="8"/>
    <x v="0"/>
  </r>
  <r>
    <x v="0"/>
    <x v="62"/>
    <x v="1"/>
    <x v="1"/>
    <s v="-0.12776"/>
    <x v="0"/>
    <x v="1"/>
    <x v="1"/>
    <x v="4769"/>
    <n v="1.0999999999999999E-2"/>
    <x v="6095"/>
    <n v="1.61"/>
    <n v="43.187605999999995"/>
    <n v="4"/>
    <n v="91.84"/>
    <x v="179"/>
    <x v="46"/>
    <x v="27"/>
  </r>
  <r>
    <x v="0"/>
    <x v="63"/>
    <x v="1"/>
    <x v="1"/>
    <s v="-0.12776"/>
    <x v="0"/>
    <x v="1"/>
    <x v="1"/>
    <x v="762"/>
    <n v="1.3399999999999999E-2"/>
    <x v="6096"/>
    <n v="1.1599999999999999"/>
    <n v="33.683847999999998"/>
    <n v="2"/>
    <n v="119.84"/>
    <x v="175"/>
    <x v="44"/>
    <x v="3"/>
  </r>
  <r>
    <x v="0"/>
    <x v="64"/>
    <x v="1"/>
    <x v="1"/>
    <s v="-0.12776"/>
    <x v="0"/>
    <x v="1"/>
    <x v="1"/>
    <x v="974"/>
    <n v="8.0999999999999996E-3"/>
    <x v="6097"/>
    <n v="1.4599999999999997"/>
    <n v="19.607507999999996"/>
    <n v="4"/>
    <n v="137.76"/>
    <x v="114"/>
    <x v="44"/>
    <x v="21"/>
  </r>
  <r>
    <x v="0"/>
    <x v="65"/>
    <x v="1"/>
    <x v="1"/>
    <s v="-0.12776"/>
    <x v="0"/>
    <x v="1"/>
    <x v="1"/>
    <x v="4770"/>
    <n v="1.0800000000000001E-2"/>
    <x v="6098"/>
    <n v="2.04"/>
    <n v="34.154006400000007"/>
    <n v="7"/>
    <n v="92.399999999999991"/>
    <x v="158"/>
    <x v="48"/>
    <x v="25"/>
  </r>
  <r>
    <x v="0"/>
    <x v="66"/>
    <x v="1"/>
    <x v="1"/>
    <s v="-0.12776"/>
    <x v="0"/>
    <x v="1"/>
    <x v="1"/>
    <x v="4771"/>
    <n v="9.5000000000000015E-3"/>
    <x v="6099"/>
    <n v="1.4200000000000002"/>
    <n v="26.310896000000007"/>
    <n v="2"/>
    <n v="182"/>
    <x v="157"/>
    <x v="45"/>
    <x v="24"/>
  </r>
  <r>
    <x v="0"/>
    <x v="67"/>
    <x v="1"/>
    <x v="1"/>
    <s v="-0.12776"/>
    <x v="0"/>
    <x v="1"/>
    <x v="1"/>
    <x v="4772"/>
    <n v="8.7999999999999988E-3"/>
    <x v="6100"/>
    <n v="0.63000000000000012"/>
    <n v="8.6331167999999998"/>
    <n v="6"/>
    <n v="109.19999999999999"/>
    <x v="114"/>
    <x v="48"/>
    <x v="25"/>
  </r>
  <r>
    <x v="0"/>
    <x v="68"/>
    <x v="1"/>
    <x v="1"/>
    <s v="-0.12776"/>
    <x v="0"/>
    <x v="1"/>
    <x v="1"/>
    <x v="4773"/>
    <n v="1.1300000000000001E-2"/>
    <x v="6101"/>
    <n v="1.93"/>
    <n v="39.744721600000005"/>
    <n v="5"/>
    <n v="171.92000000000002"/>
    <x v="153"/>
    <x v="4"/>
    <x v="27"/>
  </r>
  <r>
    <x v="0"/>
    <x v="69"/>
    <x v="1"/>
    <x v="1"/>
    <s v="-0.12776"/>
    <x v="0"/>
    <x v="1"/>
    <x v="1"/>
    <x v="4774"/>
    <n v="6.0000000000000001E-3"/>
    <x v="6102"/>
    <n v="1.6500000000000001"/>
    <n v="25.637040000000002"/>
    <n v="2"/>
    <n v="70.56"/>
    <x v="178"/>
    <x v="8"/>
    <x v="26"/>
  </r>
  <r>
    <x v="0"/>
    <x v="70"/>
    <x v="1"/>
    <x v="1"/>
    <s v="-0.12776"/>
    <x v="0"/>
    <x v="1"/>
    <x v="1"/>
    <x v="757"/>
    <n v="8.6999999999999994E-3"/>
    <x v="6103"/>
    <n v="1.45"/>
    <n v="25.986899999999995"/>
    <n v="6"/>
    <n v="208.32"/>
    <x v="138"/>
    <x v="18"/>
    <x v="6"/>
  </r>
  <r>
    <x v="0"/>
    <x v="71"/>
    <x v="1"/>
    <x v="1"/>
    <s v="-0.12776"/>
    <x v="0"/>
    <x v="1"/>
    <x v="1"/>
    <x v="4775"/>
    <n v="1.1299999999999999E-2"/>
    <x v="6104"/>
    <n v="1.51"/>
    <n v="26.079089200000002"/>
    <n v="3"/>
    <n v="142.79999999999998"/>
    <x v="176"/>
    <x v="41"/>
    <x v="25"/>
  </r>
  <r>
    <x v="0"/>
    <x v="72"/>
    <x v="1"/>
    <x v="1"/>
    <s v="-0.12776"/>
    <x v="0"/>
    <x v="1"/>
    <x v="1"/>
    <x v="4776"/>
    <n v="1.37E-2"/>
    <x v="6105"/>
    <n v="1.2799999999999998"/>
    <n v="29.9023872"/>
    <n v="1"/>
    <n v="144.47999999999999"/>
    <x v="114"/>
    <x v="48"/>
    <x v="21"/>
  </r>
  <r>
    <x v="0"/>
    <x v="73"/>
    <x v="1"/>
    <x v="1"/>
    <s v="-0.12776"/>
    <x v="0"/>
    <x v="1"/>
    <x v="1"/>
    <x v="2345"/>
    <n v="8.199999999999999E-3"/>
    <x v="6106"/>
    <n v="0.87000000000000011"/>
    <n v="11.5585068"/>
    <n v="0"/>
    <n v="73.92"/>
    <x v="180"/>
    <x v="46"/>
    <x v="26"/>
  </r>
  <r>
    <x v="0"/>
    <x v="74"/>
    <x v="1"/>
    <x v="1"/>
    <s v="-0.12776"/>
    <x v="0"/>
    <x v="1"/>
    <x v="1"/>
    <x v="4777"/>
    <n v="1.44E-2"/>
    <x v="6107"/>
    <n v="1.85"/>
    <n v="58.885056000000006"/>
    <n v="2"/>
    <n v="76.16"/>
    <x v="178"/>
    <x v="45"/>
    <x v="27"/>
  </r>
  <r>
    <x v="0"/>
    <x v="75"/>
    <x v="1"/>
    <x v="1"/>
    <s v="-0.12776"/>
    <x v="0"/>
    <x v="1"/>
    <x v="1"/>
    <x v="4778"/>
    <n v="0.01"/>
    <x v="6108"/>
    <n v="0.86"/>
    <n v="15.089560000000002"/>
    <n v="5"/>
    <n v="207.2"/>
    <x v="191"/>
    <x v="12"/>
    <x v="23"/>
  </r>
  <r>
    <x v="0"/>
    <x v="76"/>
    <x v="1"/>
    <x v="1"/>
    <s v="-0.12776"/>
    <x v="0"/>
    <x v="1"/>
    <x v="1"/>
    <x v="4779"/>
    <n v="9.3999999999999986E-3"/>
    <x v="6109"/>
    <n v="1.3"/>
    <n v="26.253447999999999"/>
    <n v="1"/>
    <n v="142.79999999999998"/>
    <x v="154"/>
    <x v="12"/>
    <x v="23"/>
  </r>
  <r>
    <x v="0"/>
    <x v="77"/>
    <x v="1"/>
    <x v="1"/>
    <s v="-0.12776"/>
    <x v="0"/>
    <x v="1"/>
    <x v="1"/>
    <x v="4780"/>
    <n v="9.7000000000000003E-3"/>
    <x v="6110"/>
    <n v="2.19"/>
    <n v="37.931500800000002"/>
    <n v="2"/>
    <n v="184.79999999999998"/>
    <x v="203"/>
    <x v="52"/>
    <x v="3"/>
  </r>
  <r>
    <x v="0"/>
    <x v="78"/>
    <x v="1"/>
    <x v="1"/>
    <s v="-0.12776"/>
    <x v="0"/>
    <x v="1"/>
    <x v="1"/>
    <x v="4781"/>
    <n v="0.01"/>
    <x v="6111"/>
    <n v="1.91"/>
    <n v="46.06156"/>
    <n v="5"/>
    <n v="154.56"/>
    <x v="187"/>
    <x v="6"/>
    <x v="27"/>
  </r>
  <r>
    <x v="0"/>
    <x v="79"/>
    <x v="1"/>
    <x v="1"/>
    <s v="-0.12776"/>
    <x v="0"/>
    <x v="1"/>
    <x v="1"/>
    <x v="4782"/>
    <n v="9.8999999999999991E-3"/>
    <x v="6112"/>
    <n v="1.4799999999999998"/>
    <n v="24.117191999999992"/>
    <n v="2"/>
    <n v="33.6"/>
    <x v="170"/>
    <x v="18"/>
    <x v="6"/>
  </r>
  <r>
    <x v="0"/>
    <x v="80"/>
    <x v="1"/>
    <x v="1"/>
    <s v="-0.12776"/>
    <x v="0"/>
    <x v="1"/>
    <x v="1"/>
    <x v="4783"/>
    <n v="8.7999999999999988E-3"/>
    <x v="6113"/>
    <n v="0.64000000000000012"/>
    <n v="12.245094400000001"/>
    <n v="4"/>
    <n v="258.72000000000003"/>
    <x v="184"/>
    <x v="46"/>
    <x v="6"/>
  </r>
  <r>
    <x v="0"/>
    <x v="81"/>
    <x v="1"/>
    <x v="1"/>
    <s v="-0.12776"/>
    <x v="0"/>
    <x v="1"/>
    <x v="1"/>
    <x v="4784"/>
    <n v="1.1300000000000001E-2"/>
    <x v="6114"/>
    <n v="1.23"/>
    <n v="32.629292399999997"/>
    <n v="5"/>
    <n v="39.199999999999996"/>
    <x v="152"/>
    <x v="52"/>
    <x v="22"/>
  </r>
  <r>
    <x v="0"/>
    <x v="82"/>
    <x v="1"/>
    <x v="1"/>
    <s v="-0.12776"/>
    <x v="0"/>
    <x v="1"/>
    <x v="1"/>
    <x v="4785"/>
    <n v="1.2400000000000001E-2"/>
    <x v="6115"/>
    <n v="1.1100000000000001"/>
    <n v="29.075073600000007"/>
    <n v="5"/>
    <n v="120.39999999999999"/>
    <x v="68"/>
    <x v="48"/>
    <x v="22"/>
  </r>
  <r>
    <x v="0"/>
    <x v="83"/>
    <x v="1"/>
    <x v="1"/>
    <s v="-0.12776"/>
    <x v="0"/>
    <x v="1"/>
    <x v="1"/>
    <x v="2409"/>
    <n v="1.0299999999999998E-2"/>
    <x v="6116"/>
    <n v="1.67"/>
    <n v="26.234965199999994"/>
    <n v="1"/>
    <n v="82.320000000000007"/>
    <x v="171"/>
    <x v="12"/>
    <x v="21"/>
  </r>
  <r>
    <x v="0"/>
    <x v="84"/>
    <x v="1"/>
    <x v="1"/>
    <s v="-0.12776"/>
    <x v="0"/>
    <x v="1"/>
    <x v="1"/>
    <x v="4786"/>
    <n v="1.14E-2"/>
    <x v="6117"/>
    <n v="1.4000000000000001"/>
    <n v="23.164344000000003"/>
    <n v="3"/>
    <n v="40.800000000000004"/>
    <x v="203"/>
    <x v="23"/>
    <x v="21"/>
  </r>
  <r>
    <x v="0"/>
    <x v="85"/>
    <x v="1"/>
    <x v="1"/>
    <s v="-0.12776"/>
    <x v="0"/>
    <x v="1"/>
    <x v="1"/>
    <x v="4787"/>
    <n v="8.2999999999999984E-3"/>
    <x v="6118"/>
    <n v="1.66"/>
    <n v="20.217837199999998"/>
    <n v="0"/>
    <n v="114.24000000000001"/>
    <x v="164"/>
    <x v="13"/>
    <x v="21"/>
  </r>
  <r>
    <x v="0"/>
    <x v="86"/>
    <x v="1"/>
    <x v="1"/>
    <s v="-0.12776"/>
    <x v="0"/>
    <x v="1"/>
    <x v="1"/>
    <x v="4788"/>
    <n v="8.5000000000000006E-3"/>
    <x v="6119"/>
    <n v="1.88"/>
    <n v="26.261532000000003"/>
    <n v="2"/>
    <n v="174.72"/>
    <x v="154"/>
    <x v="7"/>
    <x v="3"/>
  </r>
  <r>
    <x v="0"/>
    <x v="87"/>
    <x v="1"/>
    <x v="1"/>
    <s v="-0.12776"/>
    <x v="0"/>
    <x v="1"/>
    <x v="1"/>
    <x v="4789"/>
    <n v="6.6999999999999994E-3"/>
    <x v="6120"/>
    <n v="0.61"/>
    <n v="6.9634305999999997"/>
    <n v="1"/>
    <n v="99.11999999999999"/>
    <x v="101"/>
    <x v="5"/>
    <x v="21"/>
  </r>
  <r>
    <x v="0"/>
    <x v="88"/>
    <x v="1"/>
    <x v="1"/>
    <s v="-0.12776"/>
    <x v="0"/>
    <x v="1"/>
    <x v="1"/>
    <x v="4099"/>
    <n v="1.04E-2"/>
    <x v="6121"/>
    <n v="0.52"/>
    <n v="13.509183999999999"/>
    <n v="2"/>
    <n v="182"/>
    <x v="178"/>
    <x v="41"/>
    <x v="3"/>
  </r>
  <r>
    <x v="0"/>
    <x v="89"/>
    <x v="1"/>
    <x v="1"/>
    <s v="-0.12776"/>
    <x v="0"/>
    <x v="1"/>
    <x v="1"/>
    <x v="4790"/>
    <n v="9.1000000000000004E-3"/>
    <x v="6122"/>
    <n v="0.64"/>
    <n v="9.4861312000000027"/>
    <n v="1"/>
    <n v="127.67999999999999"/>
    <x v="46"/>
    <x v="4"/>
    <x v="3"/>
  </r>
  <r>
    <x v="0"/>
    <x v="90"/>
    <x v="1"/>
    <x v="1"/>
    <s v="-0.12776"/>
    <x v="0"/>
    <x v="1"/>
    <x v="1"/>
    <x v="4791"/>
    <n v="1.0700000000000001E-2"/>
    <x v="6123"/>
    <n v="1.7100000000000002"/>
    <n v="29.868022800000009"/>
    <n v="2"/>
    <n v="198.23999999999998"/>
    <x v="114"/>
    <x v="5"/>
    <x v="25"/>
  </r>
  <r>
    <x v="0"/>
    <x v="91"/>
    <x v="1"/>
    <x v="1"/>
    <s v="-0.12776"/>
    <x v="0"/>
    <x v="1"/>
    <x v="1"/>
    <x v="4792"/>
    <n v="7.1000000000000004E-3"/>
    <x v="6124"/>
    <n v="0.4499999999999999"/>
    <n v="6.6801059999999994"/>
    <n v="7"/>
    <n v="114.8"/>
    <x v="155"/>
    <x v="44"/>
    <x v="25"/>
  </r>
  <r>
    <x v="1"/>
    <x v="92"/>
    <x v="1"/>
    <x v="1"/>
    <s v="-0.12776"/>
    <x v="0"/>
    <x v="1"/>
    <x v="1"/>
    <x v="4793"/>
    <n v="8.0000000000000002E-3"/>
    <x v="6125"/>
    <n v="0.77"/>
    <n v="9.231992"/>
    <n v="5"/>
    <n v="68.320000000000007"/>
    <x v="193"/>
    <x v="4"/>
    <x v="22"/>
  </r>
  <r>
    <x v="1"/>
    <x v="93"/>
    <x v="1"/>
    <x v="1"/>
    <s v="-0.12776"/>
    <x v="0"/>
    <x v="1"/>
    <x v="1"/>
    <x v="4794"/>
    <n v="6.4000000000000003E-3"/>
    <x v="6126"/>
    <n v="1.22"/>
    <n v="13.9263488"/>
    <n v="2"/>
    <n v="73.36"/>
    <x v="51"/>
    <x v="49"/>
    <x v="29"/>
  </r>
  <r>
    <x v="1"/>
    <x v="94"/>
    <x v="1"/>
    <x v="1"/>
    <s v="-0.12776"/>
    <x v="0"/>
    <x v="1"/>
    <x v="1"/>
    <x v="4795"/>
    <n v="9.6000000000000009E-3"/>
    <x v="6127"/>
    <n v="1.39"/>
    <n v="23.987174399999997"/>
    <n v="10"/>
    <n v="15.200000000000001"/>
    <x v="42"/>
    <x v="45"/>
    <x v="0"/>
  </r>
  <r>
    <x v="1"/>
    <x v="95"/>
    <x v="1"/>
    <x v="1"/>
    <s v="-0.12776"/>
    <x v="0"/>
    <x v="1"/>
    <x v="1"/>
    <x v="4796"/>
    <n v="8.8999999999999999E-3"/>
    <x v="6128"/>
    <n v="0.45999999999999996"/>
    <n v="7.9153395999999985"/>
    <n v="10"/>
    <n v="24"/>
    <x v="188"/>
    <x v="46"/>
    <x v="7"/>
  </r>
  <r>
    <x v="1"/>
    <x v="96"/>
    <x v="1"/>
    <x v="1"/>
    <s v="-0.12776"/>
    <x v="0"/>
    <x v="1"/>
    <x v="1"/>
    <x v="4797"/>
    <n v="8.5000000000000006E-3"/>
    <x v="6129"/>
    <n v="1.73"/>
    <n v="28.729158499999997"/>
    <n v="9"/>
    <n v="96.88"/>
    <x v="145"/>
    <x v="48"/>
    <x v="26"/>
  </r>
  <r>
    <x v="1"/>
    <x v="97"/>
    <x v="1"/>
    <x v="1"/>
    <s v="-0.12776"/>
    <x v="0"/>
    <x v="1"/>
    <x v="1"/>
    <x v="4798"/>
    <n v="7.6000000000000009E-3"/>
    <x v="6130"/>
    <n v="1.4500000000000002"/>
    <n v="15.535996000000003"/>
    <n v="5"/>
    <n v="91.28"/>
    <x v="157"/>
    <x v="52"/>
    <x v="3"/>
  </r>
  <r>
    <x v="1"/>
    <x v="98"/>
    <x v="1"/>
    <x v="1"/>
    <s v="-0.12776"/>
    <x v="0"/>
    <x v="1"/>
    <x v="1"/>
    <x v="656"/>
    <n v="6.4000000000000003E-3"/>
    <x v="6131"/>
    <n v="0.54"/>
    <n v="6.0649344000000003"/>
    <n v="2"/>
    <n v="139.44"/>
    <x v="162"/>
    <x v="4"/>
    <x v="6"/>
  </r>
  <r>
    <x v="1"/>
    <x v="99"/>
    <x v="1"/>
    <x v="1"/>
    <s v="-0.12776"/>
    <x v="0"/>
    <x v="1"/>
    <x v="1"/>
    <x v="382"/>
    <n v="9.9000000000000008E-3"/>
    <x v="6132"/>
    <n v="0.5"/>
    <n v="7.4878649999999993"/>
    <n v="7"/>
    <n v="166.32"/>
    <x v="158"/>
    <x v="46"/>
    <x v="29"/>
  </r>
  <r>
    <x v="1"/>
    <x v="100"/>
    <x v="1"/>
    <x v="1"/>
    <s v="-0.12776"/>
    <x v="0"/>
    <x v="1"/>
    <x v="1"/>
    <x v="4799"/>
    <n v="6.1000000000000004E-3"/>
    <x v="6133"/>
    <n v="0.42000000000000004"/>
    <n v="5.1560250000000005"/>
    <n v="5"/>
    <n v="43.2"/>
    <x v="182"/>
    <x v="48"/>
    <x v="21"/>
  </r>
  <r>
    <x v="1"/>
    <x v="101"/>
    <x v="1"/>
    <x v="1"/>
    <s v="-0.12776"/>
    <x v="0"/>
    <x v="1"/>
    <x v="1"/>
    <x v="4800"/>
    <n v="1.03E-2"/>
    <x v="6134"/>
    <n v="1.66"/>
    <n v="27.719277599999995"/>
    <n v="5"/>
    <n v="48.800000000000004"/>
    <x v="151"/>
    <x v="44"/>
    <x v="0"/>
  </r>
  <r>
    <x v="1"/>
    <x v="102"/>
    <x v="1"/>
    <x v="1"/>
    <s v="-0.12776"/>
    <x v="0"/>
    <x v="1"/>
    <x v="1"/>
    <x v="4801"/>
    <n v="1.0500000000000001E-2"/>
    <x v="6135"/>
    <n v="0.65"/>
    <n v="12.760702500000001"/>
    <n v="7"/>
    <n v="99.11999999999999"/>
    <x v="170"/>
    <x v="40"/>
    <x v="26"/>
  </r>
  <r>
    <x v="1"/>
    <x v="103"/>
    <x v="1"/>
    <x v="1"/>
    <s v="-0.12776"/>
    <x v="0"/>
    <x v="1"/>
    <x v="1"/>
    <x v="4802"/>
    <n v="9.6000000000000009E-3"/>
    <x v="6136"/>
    <n v="0.49"/>
    <n v="8.7720192000000008"/>
    <n v="8"/>
    <n v="28.8"/>
    <x v="58"/>
    <x v="41"/>
    <x v="27"/>
  </r>
  <r>
    <x v="1"/>
    <x v="104"/>
    <x v="1"/>
    <x v="1"/>
    <s v="-0.12776"/>
    <x v="0"/>
    <x v="1"/>
    <x v="1"/>
    <x v="4803"/>
    <n v="9.9999999999999985E-3"/>
    <x v="6137"/>
    <n v="0.5"/>
    <n v="9.1244999999999976"/>
    <n v="6"/>
    <n v="58.239999999999995"/>
    <x v="136"/>
    <x v="26"/>
    <x v="24"/>
  </r>
  <r>
    <x v="1"/>
    <x v="105"/>
    <x v="1"/>
    <x v="1"/>
    <s v="-0.12776"/>
    <x v="0"/>
    <x v="1"/>
    <x v="1"/>
    <x v="4804"/>
    <n v="9.7000000000000003E-3"/>
    <x v="6138"/>
    <n v="1.78"/>
    <n v="25.223899399999997"/>
    <n v="8"/>
    <n v="156.79999999999998"/>
    <x v="164"/>
    <x v="8"/>
    <x v="7"/>
  </r>
  <r>
    <x v="1"/>
    <x v="106"/>
    <x v="1"/>
    <x v="1"/>
    <s v="-0.12776"/>
    <x v="0"/>
    <x v="1"/>
    <x v="1"/>
    <x v="4805"/>
    <n v="1.21E-2"/>
    <x v="6139"/>
    <n v="1.22"/>
    <n v="20.832134399999997"/>
    <n v="9"/>
    <n v="146.16"/>
    <x v="179"/>
    <x v="41"/>
    <x v="28"/>
  </r>
  <r>
    <x v="1"/>
    <x v="107"/>
    <x v="1"/>
    <x v="1"/>
    <s v="-0.12776"/>
    <x v="0"/>
    <x v="1"/>
    <x v="1"/>
    <x v="4806"/>
    <n v="1.1800000000000001E-2"/>
    <x v="6140"/>
    <n v="0.74"/>
    <n v="17.120832400000001"/>
    <n v="5"/>
    <n v="81.199999999999989"/>
    <x v="205"/>
    <x v="12"/>
    <x v="26"/>
  </r>
  <r>
    <x v="1"/>
    <x v="108"/>
    <x v="1"/>
    <x v="1"/>
    <s v="-0.12776"/>
    <x v="0"/>
    <x v="1"/>
    <x v="1"/>
    <x v="373"/>
    <n v="1.15E-2"/>
    <x v="6141"/>
    <n v="1"/>
    <n v="18.756499999999999"/>
    <n v="6"/>
    <n v="76.16"/>
    <x v="175"/>
    <x v="18"/>
    <x v="7"/>
  </r>
  <r>
    <x v="1"/>
    <x v="109"/>
    <x v="1"/>
    <x v="1"/>
    <s v="-0.12776"/>
    <x v="0"/>
    <x v="1"/>
    <x v="1"/>
    <x v="4807"/>
    <n v="9.2999999999999992E-3"/>
    <x v="6142"/>
    <n v="0.64"/>
    <n v="9.5702207999999995"/>
    <n v="8"/>
    <n v="41.6"/>
    <x v="201"/>
    <x v="23"/>
    <x v="26"/>
  </r>
  <r>
    <x v="1"/>
    <x v="110"/>
    <x v="1"/>
    <x v="1"/>
    <s v="-0.12776"/>
    <x v="0"/>
    <x v="1"/>
    <x v="1"/>
    <x v="1110"/>
    <n v="8.6999999999999994E-3"/>
    <x v="6143"/>
    <n v="0.96000000000000008"/>
    <n v="11.634336000000001"/>
    <n v="4"/>
    <n v="101.36"/>
    <x v="176"/>
    <x v="12"/>
    <x v="6"/>
  </r>
  <r>
    <x v="1"/>
    <x v="111"/>
    <x v="1"/>
    <x v="1"/>
    <s v="-0.12776"/>
    <x v="0"/>
    <x v="1"/>
    <x v="1"/>
    <x v="4808"/>
    <n v="9.1999999999999998E-3"/>
    <x v="6144"/>
    <n v="1.19"/>
    <n v="18.9214284"/>
    <n v="3"/>
    <n v="98"/>
    <x v="181"/>
    <x v="43"/>
    <x v="26"/>
  </r>
  <r>
    <x v="1"/>
    <x v="112"/>
    <x v="1"/>
    <x v="1"/>
    <s v="-0.12776"/>
    <x v="0"/>
    <x v="1"/>
    <x v="1"/>
    <x v="4809"/>
    <n v="1.0999999999999999E-2"/>
    <x v="6145"/>
    <n v="1.8999999999999997"/>
    <n v="28.484609999999989"/>
    <n v="5"/>
    <n v="7.2"/>
    <x v="133"/>
    <x v="41"/>
    <x v="22"/>
  </r>
  <r>
    <x v="1"/>
    <x v="113"/>
    <x v="1"/>
    <x v="1"/>
    <s v="-0.12776"/>
    <x v="0"/>
    <x v="1"/>
    <x v="1"/>
    <x v="4810"/>
    <n v="7.5000000000000006E-3"/>
    <x v="6146"/>
    <n v="1.41"/>
    <n v="11.473875000000001"/>
    <n v="3"/>
    <n v="37.6"/>
    <x v="58"/>
    <x v="49"/>
    <x v="21"/>
  </r>
  <r>
    <x v="1"/>
    <x v="114"/>
    <x v="1"/>
    <x v="1"/>
    <s v="-0.12776"/>
    <x v="0"/>
    <x v="1"/>
    <x v="1"/>
    <x v="4811"/>
    <n v="9.1999999999999998E-3"/>
    <x v="6147"/>
    <n v="1.44"/>
    <n v="26.309203199999999"/>
    <n v="6"/>
    <n v="59.92"/>
    <x v="157"/>
    <x v="48"/>
    <x v="6"/>
  </r>
  <r>
    <x v="1"/>
    <x v="115"/>
    <x v="1"/>
    <x v="1"/>
    <s v="-0.12776"/>
    <x v="0"/>
    <x v="1"/>
    <x v="1"/>
    <x v="4812"/>
    <n v="1.1000000000000001E-2"/>
    <x v="6148"/>
    <n v="1.35"/>
    <n v="28.191240000000004"/>
    <n v="7"/>
    <n v="114.8"/>
    <x v="101"/>
    <x v="8"/>
    <x v="27"/>
  </r>
  <r>
    <x v="1"/>
    <x v="116"/>
    <x v="1"/>
    <x v="1"/>
    <s v="-0.12776"/>
    <x v="0"/>
    <x v="1"/>
    <x v="1"/>
    <x v="4813"/>
    <n v="8.5000000000000006E-3"/>
    <x v="6149"/>
    <n v="0.82"/>
    <n v="13.978335"/>
    <n v="10"/>
    <n v="136.07999999999998"/>
    <x v="133"/>
    <x v="44"/>
    <x v="28"/>
  </r>
  <r>
    <x v="1"/>
    <x v="117"/>
    <x v="1"/>
    <x v="1"/>
    <s v="-0.12776"/>
    <x v="0"/>
    <x v="1"/>
    <x v="1"/>
    <x v="4814"/>
    <n v="8.9000000000000017E-3"/>
    <x v="6150"/>
    <n v="1.31"/>
    <n v="19.399410100000004"/>
    <n v="8"/>
    <n v="94.08"/>
    <x v="197"/>
    <x v="41"/>
    <x v="3"/>
  </r>
  <r>
    <x v="1"/>
    <x v="118"/>
    <x v="1"/>
    <x v="1"/>
    <s v="-0.12776"/>
    <x v="0"/>
    <x v="1"/>
    <x v="1"/>
    <x v="4815"/>
    <n v="8.199999999999999E-3"/>
    <x v="6151"/>
    <n v="0.55000000000000004"/>
    <n v="7.9461689999999985"/>
    <n v="3"/>
    <n v="50.4"/>
    <x v="201"/>
    <x v="44"/>
    <x v="27"/>
  </r>
  <r>
    <x v="1"/>
    <x v="119"/>
    <x v="1"/>
    <x v="1"/>
    <s v="-0.12776"/>
    <x v="0"/>
    <x v="1"/>
    <x v="1"/>
    <x v="4816"/>
    <n v="9.1000000000000004E-3"/>
    <x v="6152"/>
    <n v="1.44"/>
    <n v="22.253212799999996"/>
    <n v="4"/>
    <n v="123.76"/>
    <x v="97"/>
    <x v="45"/>
    <x v="24"/>
  </r>
  <r>
    <x v="1"/>
    <x v="120"/>
    <x v="1"/>
    <x v="1"/>
    <s v="-0.12776"/>
    <x v="0"/>
    <x v="1"/>
    <x v="1"/>
    <x v="4817"/>
    <n v="7.4000000000000003E-3"/>
    <x v="6153"/>
    <n v="0.73"/>
    <n v="9.6463513999999986"/>
    <n v="2"/>
    <n v="180.88000000000002"/>
    <x v="197"/>
    <x v="23"/>
    <x v="22"/>
  </r>
  <r>
    <x v="1"/>
    <x v="121"/>
    <x v="1"/>
    <x v="1"/>
    <s v="-0.12776"/>
    <x v="0"/>
    <x v="1"/>
    <x v="1"/>
    <x v="4818"/>
    <n v="7.5000000000000006E-3"/>
    <x v="6154"/>
    <n v="0.59"/>
    <n v="6.6193575000000004"/>
    <n v="1"/>
    <n v="176.39999999999998"/>
    <x v="76"/>
    <x v="40"/>
    <x v="7"/>
  </r>
  <r>
    <x v="1"/>
    <x v="122"/>
    <x v="1"/>
    <x v="1"/>
    <s v="-0.12776"/>
    <x v="0"/>
    <x v="1"/>
    <x v="1"/>
    <x v="2599"/>
    <n v="7.3000000000000001E-3"/>
    <x v="6155"/>
    <n v="1.53"/>
    <n v="11.7587232"/>
    <n v="4"/>
    <n v="210.56"/>
    <x v="167"/>
    <x v="46"/>
    <x v="27"/>
  </r>
  <r>
    <x v="1"/>
    <x v="123"/>
    <x v="1"/>
    <x v="1"/>
    <s v="-0.12776"/>
    <x v="0"/>
    <x v="1"/>
    <x v="1"/>
    <x v="1110"/>
    <n v="1.1399999999999999E-2"/>
    <x v="6156"/>
    <n v="1.25"/>
    <n v="19.850249999999999"/>
    <n v="9"/>
    <n v="184.79999999999998"/>
    <x v="200"/>
    <x v="12"/>
    <x v="7"/>
  </r>
  <r>
    <x v="1"/>
    <x v="124"/>
    <x v="1"/>
    <x v="1"/>
    <s v="-0.12776"/>
    <x v="0"/>
    <x v="1"/>
    <x v="1"/>
    <x v="4819"/>
    <n v="7.5000000000000006E-3"/>
    <x v="6157"/>
    <n v="2.06"/>
    <n v="31.125570000000003"/>
    <n v="5"/>
    <n v="118.72000000000001"/>
    <x v="171"/>
    <x v="45"/>
    <x v="27"/>
  </r>
  <r>
    <x v="1"/>
    <x v="125"/>
    <x v="1"/>
    <x v="1"/>
    <s v="-0.12776"/>
    <x v="0"/>
    <x v="1"/>
    <x v="1"/>
    <x v="4819"/>
    <n v="7.3000000000000001E-3"/>
    <x v="6158"/>
    <n v="1.1099999999999999"/>
    <n v="16.324303799999996"/>
    <n v="1"/>
    <n v="286.71999999999997"/>
    <x v="159"/>
    <x v="6"/>
    <x v="25"/>
  </r>
  <r>
    <x v="1"/>
    <x v="126"/>
    <x v="1"/>
    <x v="1"/>
    <s v="-0.12776"/>
    <x v="0"/>
    <x v="1"/>
    <x v="1"/>
    <x v="4820"/>
    <n v="7.5000000000000006E-3"/>
    <x v="6159"/>
    <n v="0.4"/>
    <n v="4.8027000000000006"/>
    <n v="1"/>
    <n v="100.8"/>
    <x v="135"/>
    <x v="18"/>
    <x v="21"/>
  </r>
  <r>
    <x v="1"/>
    <x v="127"/>
    <x v="1"/>
    <x v="1"/>
    <s v="-0.12776"/>
    <x v="0"/>
    <x v="1"/>
    <x v="1"/>
    <x v="4821"/>
    <n v="1.09E-2"/>
    <x v="6160"/>
    <n v="1.08"/>
    <n v="18.318409199999998"/>
    <n v="2"/>
    <n v="76.16"/>
    <x v="167"/>
    <x v="23"/>
    <x v="3"/>
  </r>
  <r>
    <x v="1"/>
    <x v="128"/>
    <x v="1"/>
    <x v="1"/>
    <s v="-0.12776"/>
    <x v="0"/>
    <x v="1"/>
    <x v="1"/>
    <x v="4822"/>
    <n v="1.1599999999999999E-2"/>
    <x v="6161"/>
    <n v="1.89"/>
    <n v="35.374373999999996"/>
    <n v="3"/>
    <n v="127.67999999999999"/>
    <x v="153"/>
    <x v="4"/>
    <x v="6"/>
  </r>
  <r>
    <x v="1"/>
    <x v="129"/>
    <x v="1"/>
    <x v="1"/>
    <s v="-0.12776"/>
    <x v="0"/>
    <x v="1"/>
    <x v="1"/>
    <x v="4823"/>
    <n v="8.7999999999999988E-3"/>
    <x v="6162"/>
    <n v="0.97000000000000008"/>
    <n v="16.318271199999998"/>
    <n v="6"/>
    <n v="155.12"/>
    <x v="157"/>
    <x v="47"/>
    <x v="7"/>
  </r>
  <r>
    <x v="1"/>
    <x v="130"/>
    <x v="1"/>
    <x v="1"/>
    <s v="-0.12776"/>
    <x v="0"/>
    <x v="1"/>
    <x v="1"/>
    <x v="4824"/>
    <n v="9.7999999999999997E-3"/>
    <x v="6163"/>
    <n v="1.42"/>
    <n v="28.570939599999996"/>
    <n v="9"/>
    <n v="300.15999999999997"/>
    <x v="152"/>
    <x v="7"/>
    <x v="7"/>
  </r>
  <r>
    <x v="1"/>
    <x v="131"/>
    <x v="1"/>
    <x v="1"/>
    <s v="-0.12776"/>
    <x v="0"/>
    <x v="1"/>
    <x v="1"/>
    <x v="4825"/>
    <n v="9.6000000000000009E-3"/>
    <x v="6164"/>
    <n v="1.54"/>
    <n v="23.533171200000002"/>
    <n v="5"/>
    <n v="183.68"/>
    <x v="195"/>
    <x v="41"/>
    <x v="6"/>
  </r>
  <r>
    <x v="1"/>
    <x v="132"/>
    <x v="1"/>
    <x v="1"/>
    <s v="-0.12776"/>
    <x v="0"/>
    <x v="1"/>
    <x v="1"/>
    <x v="4806"/>
    <n v="1.2E-2"/>
    <x v="6165"/>
    <n v="1.4"/>
    <n v="32.939759999999993"/>
    <n v="10"/>
    <n v="260.95999999999998"/>
    <x v="146"/>
    <x v="18"/>
    <x v="29"/>
  </r>
  <r>
    <x v="1"/>
    <x v="133"/>
    <x v="1"/>
    <x v="1"/>
    <s v="-0.12776"/>
    <x v="0"/>
    <x v="1"/>
    <x v="1"/>
    <x v="4826"/>
    <n v="8.5000000000000006E-3"/>
    <x v="6166"/>
    <n v="1.1299999999999999"/>
    <n v="13.957985999999998"/>
    <n v="5"/>
    <n v="149.52000000000001"/>
    <x v="156"/>
    <x v="43"/>
    <x v="21"/>
  </r>
  <r>
    <x v="1"/>
    <x v="134"/>
    <x v="1"/>
    <x v="1"/>
    <s v="-0.12776"/>
    <x v="0"/>
    <x v="1"/>
    <x v="1"/>
    <x v="4827"/>
    <n v="1.03E-2"/>
    <x v="6167"/>
    <n v="0.83000000000000007"/>
    <n v="17.013364900000003"/>
    <n v="6"/>
    <n v="144.47999999999999"/>
    <x v="176"/>
    <x v="23"/>
    <x v="21"/>
  </r>
  <r>
    <x v="1"/>
    <x v="135"/>
    <x v="1"/>
    <x v="1"/>
    <s v="-0.12776"/>
    <x v="0"/>
    <x v="1"/>
    <x v="1"/>
    <x v="4828"/>
    <n v="9.2999999999999992E-3"/>
    <x v="6168"/>
    <n v="0.86"/>
    <n v="15.065832599999997"/>
    <n v="5"/>
    <n v="40.880000000000003"/>
    <x v="175"/>
    <x v="44"/>
    <x v="28"/>
  </r>
  <r>
    <x v="1"/>
    <x v="136"/>
    <x v="1"/>
    <x v="1"/>
    <s v="-0.12776"/>
    <x v="0"/>
    <x v="1"/>
    <x v="1"/>
    <x v="1378"/>
    <n v="8.4000000000000012E-3"/>
    <x v="6169"/>
    <n v="0.88000000000000012"/>
    <n v="9.0241536000000018"/>
    <n v="7"/>
    <n v="250.88"/>
    <x v="154"/>
    <x v="44"/>
    <x v="6"/>
  </r>
  <r>
    <x v="1"/>
    <x v="137"/>
    <x v="1"/>
    <x v="1"/>
    <s v="-0.12776"/>
    <x v="0"/>
    <x v="1"/>
    <x v="1"/>
    <x v="4829"/>
    <n v="9.9999999999999985E-3"/>
    <x v="6170"/>
    <n v="0.83"/>
    <n v="10.754309999999995"/>
    <n v="5"/>
    <n v="170.79999999999998"/>
    <x v="149"/>
    <x v="46"/>
    <x v="3"/>
  </r>
  <r>
    <x v="1"/>
    <x v="138"/>
    <x v="1"/>
    <x v="1"/>
    <s v="-0.12776"/>
    <x v="0"/>
    <x v="1"/>
    <x v="1"/>
    <x v="1126"/>
    <n v="7.7999999999999996E-3"/>
    <x v="6171"/>
    <n v="0.29000000000000004"/>
    <n v="2.4020177999999999"/>
    <n v="6"/>
    <n v="279.29999999999995"/>
    <x v="21"/>
    <x v="48"/>
    <x v="6"/>
  </r>
  <r>
    <x v="1"/>
    <x v="139"/>
    <x v="1"/>
    <x v="1"/>
    <s v="-0.12776"/>
    <x v="0"/>
    <x v="1"/>
    <x v="1"/>
    <x v="4830"/>
    <n v="8.6999999999999994E-3"/>
    <x v="6172"/>
    <n v="1.0599999999999998"/>
    <n v="18.920777399999995"/>
    <n v="2"/>
    <n v="86.8"/>
    <x v="162"/>
    <x v="7"/>
    <x v="27"/>
  </r>
  <r>
    <x v="1"/>
    <x v="140"/>
    <x v="1"/>
    <x v="1"/>
    <s v="-0.12776"/>
    <x v="0"/>
    <x v="1"/>
    <x v="1"/>
    <x v="4831"/>
    <n v="1.0800000000000001E-2"/>
    <x v="6173"/>
    <n v="0.49000000000000005"/>
    <n v="5.8751784000000002"/>
    <n v="6"/>
    <n v="403.2"/>
    <x v="152"/>
    <x v="8"/>
    <x v="7"/>
  </r>
  <r>
    <x v="1"/>
    <x v="141"/>
    <x v="1"/>
    <x v="1"/>
    <s v="-0.12776"/>
    <x v="0"/>
    <x v="1"/>
    <x v="1"/>
    <x v="4832"/>
    <n v="9.9999999999999985E-3"/>
    <x v="6174"/>
    <n v="0.79999999999999993"/>
    <n v="10.914399999999997"/>
    <n v="4"/>
    <n v="90.3"/>
    <x v="46"/>
    <x v="8"/>
    <x v="21"/>
  </r>
  <r>
    <x v="1"/>
    <x v="142"/>
    <x v="1"/>
    <x v="1"/>
    <s v="-0.12776"/>
    <x v="0"/>
    <x v="1"/>
    <x v="1"/>
    <x v="4833"/>
    <n v="8.8000000000000005E-3"/>
    <x v="6175"/>
    <n v="0.73"/>
    <n v="7.2533384000000005"/>
    <n v="8"/>
    <n v="37.099999999999994"/>
    <x v="58"/>
    <x v="48"/>
    <x v="7"/>
  </r>
  <r>
    <x v="1"/>
    <x v="143"/>
    <x v="1"/>
    <x v="1"/>
    <s v="-0.12776"/>
    <x v="0"/>
    <x v="1"/>
    <x v="1"/>
    <x v="1122"/>
    <n v="9.8999999999999991E-3"/>
    <x v="6176"/>
    <n v="1.19"/>
    <n v="15.083214299999998"/>
    <n v="8"/>
    <n v="125.99999999999999"/>
    <x v="157"/>
    <x v="4"/>
    <x v="27"/>
  </r>
  <r>
    <x v="1"/>
    <x v="144"/>
    <x v="1"/>
    <x v="1"/>
    <s v="-0.12776"/>
    <x v="0"/>
    <x v="1"/>
    <x v="1"/>
    <x v="4834"/>
    <n v="8.6E-3"/>
    <x v="6177"/>
    <n v="0.38"/>
    <n v="4.8611500000000003"/>
    <n v="4"/>
    <n v="205.79999999999998"/>
    <x v="157"/>
    <x v="6"/>
    <x v="6"/>
  </r>
  <r>
    <x v="1"/>
    <x v="145"/>
    <x v="1"/>
    <x v="1"/>
    <s v="-0.12776"/>
    <x v="0"/>
    <x v="1"/>
    <x v="1"/>
    <x v="4835"/>
    <n v="1.0699999999999999E-2"/>
    <x v="6178"/>
    <n v="1.0299999999999998"/>
    <n v="12.906693099999996"/>
    <n v="8"/>
    <n v="91"/>
    <x v="148"/>
    <x v="40"/>
    <x v="25"/>
  </r>
  <r>
    <x v="1"/>
    <x v="146"/>
    <x v="1"/>
    <x v="1"/>
    <s v="-0.12776"/>
    <x v="0"/>
    <x v="1"/>
    <x v="1"/>
    <x v="4836"/>
    <n v="8.0999999999999996E-3"/>
    <x v="6179"/>
    <n v="0.72"/>
    <n v="11.353154399999998"/>
    <n v="2"/>
    <n v="239.39999999999998"/>
    <x v="134"/>
    <x v="6"/>
    <x v="25"/>
  </r>
  <r>
    <x v="1"/>
    <x v="147"/>
    <x v="1"/>
    <x v="1"/>
    <s v="-0.12776"/>
    <x v="0"/>
    <x v="1"/>
    <x v="1"/>
    <x v="4837"/>
    <n v="1.04E-2"/>
    <x v="6180"/>
    <n v="0.39999999999999991"/>
    <n v="6.7354559999999974"/>
    <n v="3"/>
    <n v="100.8"/>
    <x v="136"/>
    <x v="48"/>
    <x v="21"/>
  </r>
  <r>
    <x v="1"/>
    <x v="148"/>
    <x v="1"/>
    <x v="1"/>
    <s v="-0.12776"/>
    <x v="0"/>
    <x v="1"/>
    <x v="1"/>
    <x v="4838"/>
    <n v="6.4000000000000003E-3"/>
    <x v="6181"/>
    <n v="0.93999999999999984"/>
    <n v="8.965644799999998"/>
    <n v="9"/>
    <n v="112"/>
    <x v="134"/>
    <x v="45"/>
    <x v="6"/>
  </r>
  <r>
    <x v="1"/>
    <x v="149"/>
    <x v="1"/>
    <x v="1"/>
    <s v="-0.12776"/>
    <x v="0"/>
    <x v="1"/>
    <x v="1"/>
    <x v="4839"/>
    <n v="8.4000000000000012E-3"/>
    <x v="6182"/>
    <n v="0.79"/>
    <n v="10.172988000000002"/>
    <n v="3"/>
    <n v="200.89999999999998"/>
    <x v="167"/>
    <x v="8"/>
    <x v="13"/>
  </r>
  <r>
    <x v="1"/>
    <x v="150"/>
    <x v="1"/>
    <x v="1"/>
    <s v="-0.12776"/>
    <x v="0"/>
    <x v="1"/>
    <x v="1"/>
    <x v="4840"/>
    <n v="8.6999999999999994E-3"/>
    <x v="6183"/>
    <n v="1.8699999999999999"/>
    <n v="18.027678899999998"/>
    <n v="10"/>
    <n v="125.99999999999999"/>
    <x v="76"/>
    <x v="6"/>
    <x v="26"/>
  </r>
  <r>
    <x v="1"/>
    <x v="151"/>
    <x v="1"/>
    <x v="1"/>
    <s v="-0.12776"/>
    <x v="0"/>
    <x v="1"/>
    <x v="1"/>
    <x v="4841"/>
    <n v="9.3999999999999986E-3"/>
    <x v="6184"/>
    <n v="1.39"/>
    <n v="14.707089599999994"/>
    <n v="8"/>
    <n v="157.5"/>
    <x v="156"/>
    <x v="48"/>
    <x v="29"/>
  </r>
  <r>
    <x v="1"/>
    <x v="152"/>
    <x v="1"/>
    <x v="1"/>
    <s v="-0.12776"/>
    <x v="0"/>
    <x v="1"/>
    <x v="1"/>
    <x v="741"/>
    <n v="9.1000000000000004E-3"/>
    <x v="6185"/>
    <n v="0.27"/>
    <n v="3.3022080000000007"/>
    <n v="7"/>
    <n v="157.5"/>
    <x v="155"/>
    <x v="40"/>
    <x v="7"/>
  </r>
  <r>
    <x v="1"/>
    <x v="153"/>
    <x v="1"/>
    <x v="1"/>
    <s v="-0.12776"/>
    <x v="0"/>
    <x v="1"/>
    <x v="1"/>
    <x v="4842"/>
    <n v="9.0000000000000011E-3"/>
    <x v="6186"/>
    <n v="1.06"/>
    <n v="17.242596000000002"/>
    <n v="7"/>
    <n v="165.89999999999998"/>
    <x v="135"/>
    <x v="4"/>
    <x v="23"/>
  </r>
  <r>
    <x v="1"/>
    <x v="154"/>
    <x v="1"/>
    <x v="1"/>
    <s v="-0.12776"/>
    <x v="0"/>
    <x v="1"/>
    <x v="1"/>
    <x v="4843"/>
    <n v="1.0800000000000001E-2"/>
    <x v="6187"/>
    <n v="1.39"/>
    <n v="21.994081199999997"/>
    <n v="8"/>
    <n v="111.3"/>
    <x v="177"/>
    <x v="23"/>
    <x v="21"/>
  </r>
  <r>
    <x v="1"/>
    <x v="155"/>
    <x v="1"/>
    <x v="1"/>
    <s v="-0.12776"/>
    <x v="0"/>
    <x v="1"/>
    <x v="1"/>
    <x v="4844"/>
    <n v="9.1999999999999998E-3"/>
    <x v="6188"/>
    <n v="1.45"/>
    <n v="18.946801999999998"/>
    <n v="9"/>
    <n v="161.69999999999999"/>
    <x v="126"/>
    <x v="40"/>
    <x v="26"/>
  </r>
  <r>
    <x v="1"/>
    <x v="156"/>
    <x v="1"/>
    <x v="1"/>
    <s v="-0.12776"/>
    <x v="0"/>
    <x v="1"/>
    <x v="1"/>
    <x v="4845"/>
    <n v="1.0100000000000001E-2"/>
    <x v="6189"/>
    <n v="1.0299999999999998"/>
    <n v="19.297564999999999"/>
    <n v="6"/>
    <n v="43.4"/>
    <x v="167"/>
    <x v="5"/>
    <x v="27"/>
  </r>
  <r>
    <x v="1"/>
    <x v="157"/>
    <x v="1"/>
    <x v="1"/>
    <s v="-0.12776"/>
    <x v="0"/>
    <x v="1"/>
    <x v="1"/>
    <x v="4846"/>
    <n v="1.1300000000000001E-2"/>
    <x v="6190"/>
    <n v="1.36"/>
    <n v="22.849142400000002"/>
    <n v="4"/>
    <n v="133"/>
    <x v="21"/>
    <x v="48"/>
    <x v="29"/>
  </r>
  <r>
    <x v="1"/>
    <x v="158"/>
    <x v="1"/>
    <x v="1"/>
    <s v="-0.12776"/>
    <x v="0"/>
    <x v="1"/>
    <x v="1"/>
    <x v="4847"/>
    <n v="1.15E-2"/>
    <x v="6191"/>
    <n v="1.5900000000000003"/>
    <n v="25.099819500000002"/>
    <n v="6"/>
    <n v="42.699999999999996"/>
    <x v="21"/>
    <x v="40"/>
    <x v="3"/>
  </r>
  <r>
    <x v="1"/>
    <x v="159"/>
    <x v="1"/>
    <x v="1"/>
    <s v="-0.12776"/>
    <x v="0"/>
    <x v="1"/>
    <x v="1"/>
    <x v="4848"/>
    <n v="1.2199999999999999E-2"/>
    <x v="6192"/>
    <n v="1.2399999999999998"/>
    <n v="22.005188799999992"/>
    <n v="4"/>
    <n v="256.2"/>
    <x v="171"/>
    <x v="44"/>
    <x v="25"/>
  </r>
  <r>
    <x v="1"/>
    <x v="160"/>
    <x v="1"/>
    <x v="1"/>
    <s v="-0.12776"/>
    <x v="0"/>
    <x v="1"/>
    <x v="1"/>
    <x v="4849"/>
    <n v="1.12E-2"/>
    <x v="6193"/>
    <n v="1.1299999999999999"/>
    <n v="23.078215999999994"/>
    <n v="2"/>
    <n v="142.79999999999998"/>
    <x v="168"/>
    <x v="4"/>
    <x v="24"/>
  </r>
  <r>
    <x v="1"/>
    <x v="161"/>
    <x v="1"/>
    <x v="1"/>
    <s v="-0.12776"/>
    <x v="0"/>
    <x v="1"/>
    <x v="1"/>
    <x v="4850"/>
    <n v="9.1000000000000004E-3"/>
    <x v="6194"/>
    <n v="0.34000000000000008"/>
    <n v="5.7177120000000006"/>
    <n v="3"/>
    <n v="210.7"/>
    <x v="169"/>
    <x v="7"/>
    <x v="29"/>
  </r>
  <r>
    <x v="1"/>
    <x v="162"/>
    <x v="1"/>
    <x v="1"/>
    <s v="-0.12776"/>
    <x v="0"/>
    <x v="1"/>
    <x v="1"/>
    <x v="4851"/>
    <n v="6.6999999999999994E-3"/>
    <x v="6195"/>
    <n v="0.36000000000000004"/>
    <n v="2.6490996"/>
    <n v="10"/>
    <n v="53.199999999999996"/>
    <x v="146"/>
    <x v="40"/>
    <x v="26"/>
  </r>
  <r>
    <x v="1"/>
    <x v="163"/>
    <x v="1"/>
    <x v="1"/>
    <s v="-0.12776"/>
    <x v="0"/>
    <x v="1"/>
    <x v="1"/>
    <x v="4852"/>
    <n v="9.8999999999999991E-3"/>
    <x v="6196"/>
    <n v="0.30000000000000004"/>
    <n v="4.1122620000000003"/>
    <n v="9"/>
    <n v="96.6"/>
    <x v="135"/>
    <x v="4"/>
    <x v="21"/>
  </r>
  <r>
    <x v="1"/>
    <x v="164"/>
    <x v="1"/>
    <x v="1"/>
    <s v="-0.12776"/>
    <x v="0"/>
    <x v="1"/>
    <x v="1"/>
    <x v="1164"/>
    <n v="8.199999999999999E-3"/>
    <x v="6197"/>
    <n v="1.9000000000000001"/>
    <n v="21.768375999999996"/>
    <n v="3"/>
    <n v="298.89999999999998"/>
    <x v="45"/>
    <x v="6"/>
    <x v="21"/>
  </r>
  <r>
    <x v="1"/>
    <x v="165"/>
    <x v="1"/>
    <x v="1"/>
    <s v="-0.12776"/>
    <x v="0"/>
    <x v="1"/>
    <x v="1"/>
    <x v="4853"/>
    <n v="8.0000000000000002E-3"/>
    <x v="6198"/>
    <n v="1.39"/>
    <n v="20.806631999999997"/>
    <n v="4"/>
    <n v="313.59999999999997"/>
    <x v="26"/>
    <x v="41"/>
    <x v="21"/>
  </r>
  <r>
    <x v="1"/>
    <x v="166"/>
    <x v="1"/>
    <x v="1"/>
    <s v="-0.12776"/>
    <x v="0"/>
    <x v="1"/>
    <x v="1"/>
    <x v="405"/>
    <n v="1.26E-2"/>
    <x v="6199"/>
    <n v="1.8599999999999999"/>
    <n v="30.677724000000001"/>
    <n v="9"/>
    <n v="36"/>
    <x v="158"/>
    <x v="4"/>
    <x v="29"/>
  </r>
  <r>
    <x v="1"/>
    <x v="167"/>
    <x v="1"/>
    <x v="1"/>
    <s v="-0.12776"/>
    <x v="0"/>
    <x v="1"/>
    <x v="1"/>
    <x v="4854"/>
    <n v="9.5000000000000015E-3"/>
    <x v="6200"/>
    <n v="0.42"/>
    <n v="7.1584590000000006"/>
    <n v="2"/>
    <n v="165.89999999999998"/>
    <x v="135"/>
    <x v="6"/>
    <x v="26"/>
  </r>
  <r>
    <x v="1"/>
    <x v="168"/>
    <x v="1"/>
    <x v="1"/>
    <s v="-0.12776"/>
    <x v="0"/>
    <x v="1"/>
    <x v="1"/>
    <x v="4855"/>
    <n v="6.7999999999999996E-3"/>
    <x v="6201"/>
    <n v="0.92000000000000015"/>
    <n v="11.0487216"/>
    <n v="5"/>
    <n v="75.599999999999994"/>
    <x v="168"/>
    <x v="6"/>
    <x v="3"/>
  </r>
  <r>
    <x v="1"/>
    <x v="169"/>
    <x v="1"/>
    <x v="1"/>
    <s v="-0.12776"/>
    <x v="0"/>
    <x v="1"/>
    <x v="1"/>
    <x v="4856"/>
    <n v="8.199999999999999E-3"/>
    <x v="6202"/>
    <n v="1.4100000000000001"/>
    <n v="16.518629399999998"/>
    <n v="4"/>
    <n v="45.5"/>
    <x v="46"/>
    <x v="48"/>
    <x v="26"/>
  </r>
  <r>
    <x v="1"/>
    <x v="170"/>
    <x v="1"/>
    <x v="1"/>
    <s v="-0.12776"/>
    <x v="0"/>
    <x v="1"/>
    <x v="1"/>
    <x v="4857"/>
    <n v="9.1000000000000004E-3"/>
    <x v="6203"/>
    <n v="1.2599999999999998"/>
    <n v="14.615710199999997"/>
    <n v="4"/>
    <n v="276.5"/>
    <x v="149"/>
    <x v="40"/>
    <x v="21"/>
  </r>
  <r>
    <x v="1"/>
    <x v="171"/>
    <x v="1"/>
    <x v="1"/>
    <s v="-0.12776"/>
    <x v="0"/>
    <x v="1"/>
    <x v="1"/>
    <x v="4858"/>
    <n v="8.0000000000000002E-3"/>
    <x v="6204"/>
    <n v="1.4"/>
    <n v="19.341279999999998"/>
    <n v="4"/>
    <n v="235.2"/>
    <x v="68"/>
    <x v="4"/>
    <x v="7"/>
  </r>
  <r>
    <x v="1"/>
    <x v="172"/>
    <x v="1"/>
    <x v="1"/>
    <s v="-0.12776"/>
    <x v="0"/>
    <x v="1"/>
    <x v="1"/>
    <x v="4859"/>
    <n v="7.0000000000000001E-3"/>
    <x v="6205"/>
    <n v="1.28"/>
    <n v="17.172736"/>
    <n v="10"/>
    <n v="137.19999999999999"/>
    <x v="143"/>
    <x v="44"/>
    <x v="6"/>
  </r>
  <r>
    <x v="1"/>
    <x v="173"/>
    <x v="1"/>
    <x v="1"/>
    <s v="-0.12776"/>
    <x v="0"/>
    <x v="1"/>
    <x v="1"/>
    <x v="4860"/>
    <n v="6.1999999999999998E-3"/>
    <x v="6206"/>
    <n v="1.98"/>
    <n v="16.395825599999998"/>
    <n v="8"/>
    <n v="54.599999999999994"/>
    <x v="135"/>
    <x v="4"/>
    <x v="7"/>
  </r>
  <r>
    <x v="1"/>
    <x v="174"/>
    <x v="1"/>
    <x v="1"/>
    <s v="-0.12776"/>
    <x v="0"/>
    <x v="1"/>
    <x v="1"/>
    <x v="4861"/>
    <n v="7.1999999999999998E-3"/>
    <x v="6207"/>
    <n v="0.87"/>
    <n v="6.9762167999999978"/>
    <n v="5"/>
    <n v="235.2"/>
    <x v="146"/>
    <x v="45"/>
    <x v="6"/>
  </r>
  <r>
    <x v="1"/>
    <x v="175"/>
    <x v="1"/>
    <x v="1"/>
    <s v="-0.12776"/>
    <x v="0"/>
    <x v="1"/>
    <x v="1"/>
    <x v="4862"/>
    <n v="9.8999999999999991E-3"/>
    <x v="6208"/>
    <n v="1.79"/>
    <n v="31.495533299999998"/>
    <n v="2"/>
    <n v="285.59999999999997"/>
    <x v="46"/>
    <x v="4"/>
    <x v="7"/>
  </r>
  <r>
    <x v="1"/>
    <x v="176"/>
    <x v="1"/>
    <x v="1"/>
    <s v="-0.12776"/>
    <x v="0"/>
    <x v="1"/>
    <x v="1"/>
    <x v="4863"/>
    <n v="8.5000000000000006E-3"/>
    <x v="6209"/>
    <n v="1.2799999999999998"/>
    <n v="21.728447999999997"/>
    <n v="7"/>
    <n v="324.79999999999995"/>
    <x v="185"/>
    <x v="8"/>
    <x v="22"/>
  </r>
  <r>
    <x v="1"/>
    <x v="177"/>
    <x v="1"/>
    <x v="1"/>
    <s v="-0.12776"/>
    <x v="0"/>
    <x v="1"/>
    <x v="1"/>
    <x v="4864"/>
    <n v="9.4000000000000004E-3"/>
    <x v="6210"/>
    <n v="0.67"/>
    <n v="9.3550491999999998"/>
    <n v="4"/>
    <n v="172.2"/>
    <x v="156"/>
    <x v="41"/>
    <x v="27"/>
  </r>
  <r>
    <x v="1"/>
    <x v="178"/>
    <x v="1"/>
    <x v="1"/>
    <s v="-0.12776"/>
    <x v="0"/>
    <x v="1"/>
    <x v="1"/>
    <x v="4865"/>
    <n v="8.6E-3"/>
    <x v="6211"/>
    <n v="1.5"/>
    <n v="18.159329999999997"/>
    <n v="1"/>
    <n v="369.59999999999997"/>
    <x v="167"/>
    <x v="48"/>
    <x v="25"/>
  </r>
  <r>
    <x v="1"/>
    <x v="179"/>
    <x v="1"/>
    <x v="1"/>
    <s v="-0.12776"/>
    <x v="0"/>
    <x v="1"/>
    <x v="1"/>
    <x v="4866"/>
    <n v="7.3000000000000001E-3"/>
    <x v="6212"/>
    <n v="0.59"/>
    <n v="8.5502563999999985"/>
    <n v="6"/>
    <n v="176.39999999999998"/>
    <x v="157"/>
    <x v="48"/>
    <x v="21"/>
  </r>
  <r>
    <x v="1"/>
    <x v="180"/>
    <x v="1"/>
    <x v="1"/>
    <s v="-0.12776"/>
    <x v="0"/>
    <x v="1"/>
    <x v="1"/>
    <x v="4867"/>
    <n v="1.03E-2"/>
    <x v="6213"/>
    <n v="0.87"/>
    <n v="13.473759599999999"/>
    <n v="8"/>
    <n v="171.5"/>
    <x v="178"/>
    <x v="7"/>
    <x v="22"/>
  </r>
  <r>
    <x v="1"/>
    <x v="181"/>
    <x v="1"/>
    <x v="1"/>
    <s v="-0.12776"/>
    <x v="0"/>
    <x v="1"/>
    <x v="1"/>
    <x v="4868"/>
    <n v="6.3E-3"/>
    <x v="6214"/>
    <n v="1.6500000000000001"/>
    <n v="21.720352500000001"/>
    <n v="6"/>
    <n v="142.79999999999998"/>
    <x v="158"/>
    <x v="8"/>
    <x v="21"/>
  </r>
  <r>
    <x v="1"/>
    <x v="182"/>
    <x v="1"/>
    <x v="1"/>
    <s v="-0.12776"/>
    <x v="0"/>
    <x v="1"/>
    <x v="1"/>
    <x v="1051"/>
    <n v="1.1300000000000001E-2"/>
    <x v="6215"/>
    <n v="1.5699999999999998"/>
    <n v="20.466017599999997"/>
    <n v="2"/>
    <n v="44.8"/>
    <x v="180"/>
    <x v="41"/>
    <x v="29"/>
  </r>
  <r>
    <x v="1"/>
    <x v="183"/>
    <x v="1"/>
    <x v="1"/>
    <s v="-0.12776"/>
    <x v="0"/>
    <x v="1"/>
    <x v="1"/>
    <x v="1378"/>
    <n v="1.1599999999999999E-2"/>
    <x v="6216"/>
    <n v="0.59000000000000008"/>
    <n v="8.3551552000000004"/>
    <n v="2"/>
    <n v="148.39999999999998"/>
    <x v="134"/>
    <x v="41"/>
    <x v="29"/>
  </r>
  <r>
    <x v="2"/>
    <x v="184"/>
    <x v="1"/>
    <x v="1"/>
    <s v="-0.12776"/>
    <x v="0"/>
    <x v="1"/>
    <x v="1"/>
    <x v="4869"/>
    <n v="1.3600000000000001E-2"/>
    <x v="6217"/>
    <n v="1.7200000000000002"/>
    <n v="79.345664000000028"/>
    <n v="7"/>
    <n v="117.6"/>
    <x v="186"/>
    <x v="40"/>
    <x v="22"/>
  </r>
  <r>
    <x v="2"/>
    <x v="185"/>
    <x v="1"/>
    <x v="1"/>
    <s v="-0.12776"/>
    <x v="0"/>
    <x v="1"/>
    <x v="1"/>
    <x v="4870"/>
    <n v="8.3000000000000001E-3"/>
    <x v="6218"/>
    <n v="1.5599999999999998"/>
    <n v="32.162831999999995"/>
    <n v="9"/>
    <n v="175.7"/>
    <x v="184"/>
    <x v="45"/>
    <x v="27"/>
  </r>
  <r>
    <x v="2"/>
    <x v="186"/>
    <x v="1"/>
    <x v="1"/>
    <s v="-0.12776"/>
    <x v="0"/>
    <x v="1"/>
    <x v="1"/>
    <x v="4871"/>
    <n v="7.7000000000000011E-3"/>
    <x v="6219"/>
    <n v="0.96"/>
    <n v="23.624832000000005"/>
    <n v="1"/>
    <n v="72.8"/>
    <x v="185"/>
    <x v="48"/>
    <x v="23"/>
  </r>
  <r>
    <x v="2"/>
    <x v="187"/>
    <x v="1"/>
    <x v="1"/>
    <s v="-0.12776"/>
    <x v="0"/>
    <x v="1"/>
    <x v="1"/>
    <x v="4872"/>
    <n v="7.5000000000000006E-3"/>
    <x v="6220"/>
    <n v="1.52"/>
    <n v="32.968800000000002"/>
    <n v="4"/>
    <n v="101.5"/>
    <x v="155"/>
    <x v="44"/>
    <x v="13"/>
  </r>
  <r>
    <x v="2"/>
    <x v="188"/>
    <x v="1"/>
    <x v="1"/>
    <s v="-0.12776"/>
    <x v="0"/>
    <x v="1"/>
    <x v="1"/>
    <x v="4487"/>
    <n v="1.4800000000000001E-2"/>
    <x v="6221"/>
    <n v="0.59"/>
    <n v="27.540727999999998"/>
    <n v="3"/>
    <n v="175.7"/>
    <x v="136"/>
    <x v="48"/>
    <x v="27"/>
  </r>
  <r>
    <x v="2"/>
    <x v="189"/>
    <x v="1"/>
    <x v="1"/>
    <s v="-0.12776"/>
    <x v="0"/>
    <x v="1"/>
    <x v="1"/>
    <x v="193"/>
    <n v="1.1300000000000001E-2"/>
    <x v="6222"/>
    <n v="1.4100000000000001"/>
    <n v="30.718824000000005"/>
    <n v="4"/>
    <n v="170.79999999999998"/>
    <x v="42"/>
    <x v="6"/>
    <x v="6"/>
  </r>
  <r>
    <x v="2"/>
    <x v="190"/>
    <x v="1"/>
    <x v="1"/>
    <s v="-0.12776"/>
    <x v="0"/>
    <x v="1"/>
    <x v="1"/>
    <x v="4873"/>
    <n v="8.6E-3"/>
    <x v="6223"/>
    <n v="1.8600000000000003"/>
    <n v="53.330664000000006"/>
    <n v="1"/>
    <n v="46"/>
    <x v="191"/>
    <x v="40"/>
    <x v="3"/>
  </r>
  <r>
    <x v="2"/>
    <x v="191"/>
    <x v="1"/>
    <x v="1"/>
    <s v="-0.12776"/>
    <x v="0"/>
    <x v="1"/>
    <x v="1"/>
    <x v="4711"/>
    <n v="8.4000000000000012E-3"/>
    <x v="6224"/>
    <n v="2.15"/>
    <n v="53.150580000000005"/>
    <n v="5"/>
    <n v="244.99999999999997"/>
    <x v="156"/>
    <x v="6"/>
    <x v="28"/>
  </r>
  <r>
    <x v="2"/>
    <x v="192"/>
    <x v="1"/>
    <x v="1"/>
    <s v="-0.12776"/>
    <x v="0"/>
    <x v="1"/>
    <x v="1"/>
    <x v="4874"/>
    <n v="1.34E-2"/>
    <x v="6225"/>
    <n v="1.66"/>
    <n v="53.919455999999997"/>
    <n v="2"/>
    <n v="16"/>
    <x v="134"/>
    <x v="46"/>
    <x v="22"/>
  </r>
  <r>
    <x v="2"/>
    <x v="193"/>
    <x v="1"/>
    <x v="1"/>
    <s v="-0.12776"/>
    <x v="0"/>
    <x v="1"/>
    <x v="1"/>
    <x v="4875"/>
    <n v="1.32E-2"/>
    <x v="6226"/>
    <n v="1.1800000000000002"/>
    <n v="44.796576000000009"/>
    <n v="6"/>
    <n v="217.7"/>
    <x v="21"/>
    <x v="4"/>
    <x v="6"/>
  </r>
  <r>
    <x v="2"/>
    <x v="194"/>
    <x v="1"/>
    <x v="1"/>
    <s v="-0.12776"/>
    <x v="0"/>
    <x v="1"/>
    <x v="1"/>
    <x v="3073"/>
    <n v="1.03E-2"/>
    <x v="6227"/>
    <n v="0.77"/>
    <n v="15.822345"/>
    <n v="4"/>
    <n v="308.7"/>
    <x v="68"/>
    <x v="6"/>
    <x v="27"/>
  </r>
  <r>
    <x v="2"/>
    <x v="195"/>
    <x v="1"/>
    <x v="1"/>
    <s v="-0.12776"/>
    <x v="0"/>
    <x v="1"/>
    <x v="1"/>
    <x v="517"/>
    <n v="1.3399999999999999E-2"/>
    <x v="6228"/>
    <n v="1.9000000000000001"/>
    <n v="66.195999999999998"/>
    <n v="6"/>
    <n v="61.599999999999994"/>
    <x v="153"/>
    <x v="23"/>
    <x v="26"/>
  </r>
  <r>
    <x v="2"/>
    <x v="196"/>
    <x v="1"/>
    <x v="1"/>
    <s v="-0.12776"/>
    <x v="0"/>
    <x v="1"/>
    <x v="1"/>
    <x v="4876"/>
    <n v="1.0700000000000001E-2"/>
    <x v="6229"/>
    <n v="2.2000000000000002"/>
    <n v="50.658080000000012"/>
    <n v="7"/>
    <n v="33"/>
    <x v="156"/>
    <x v="4"/>
    <x v="22"/>
  </r>
  <r>
    <x v="2"/>
    <x v="197"/>
    <x v="1"/>
    <x v="1"/>
    <s v="-0.12776"/>
    <x v="0"/>
    <x v="1"/>
    <x v="1"/>
    <x v="4877"/>
    <n v="1.0700000000000001E-2"/>
    <x v="6230"/>
    <n v="0.63000000000000012"/>
    <n v="21.699279000000004"/>
    <n v="6"/>
    <n v="9"/>
    <x v="164"/>
    <x v="41"/>
    <x v="3"/>
  </r>
  <r>
    <x v="2"/>
    <x v="198"/>
    <x v="1"/>
    <x v="1"/>
    <s v="-0.12776"/>
    <x v="0"/>
    <x v="1"/>
    <x v="1"/>
    <x v="4050"/>
    <n v="1.14E-2"/>
    <x v="6231"/>
    <n v="1.9899999999999998"/>
    <n v="69.192300000000003"/>
    <n v="2"/>
    <n v="47.599999999999994"/>
    <x v="185"/>
    <x v="48"/>
    <x v="7"/>
  </r>
  <r>
    <x v="2"/>
    <x v="199"/>
    <x v="1"/>
    <x v="1"/>
    <s v="-0.12776"/>
    <x v="0"/>
    <x v="1"/>
    <x v="1"/>
    <x v="236"/>
    <n v="1.03E-2"/>
    <x v="6232"/>
    <n v="0.90999999999999992"/>
    <n v="19.027189999999997"/>
    <n v="5"/>
    <n v="86.1"/>
    <x v="127"/>
    <x v="4"/>
    <x v="29"/>
  </r>
  <r>
    <x v="2"/>
    <x v="200"/>
    <x v="1"/>
    <x v="1"/>
    <s v="-0.12776"/>
    <x v="0"/>
    <x v="1"/>
    <x v="1"/>
    <x v="4878"/>
    <n v="9.6000000000000009E-3"/>
    <x v="6233"/>
    <n v="0.76"/>
    <n v="16.926720000000003"/>
    <n v="4"/>
    <n v="406.7"/>
    <x v="169"/>
    <x v="4"/>
    <x v="3"/>
  </r>
  <r>
    <x v="2"/>
    <x v="201"/>
    <x v="1"/>
    <x v="1"/>
    <s v="-0.12776"/>
    <x v="0"/>
    <x v="1"/>
    <x v="1"/>
    <x v="4879"/>
    <n v="8.5000000000000006E-3"/>
    <x v="6234"/>
    <n v="1.25"/>
    <n v="27.465624999999999"/>
    <n v="8"/>
    <n v="210"/>
    <x v="173"/>
    <x v="44"/>
    <x v="6"/>
  </r>
  <r>
    <x v="2"/>
    <x v="202"/>
    <x v="1"/>
    <x v="1"/>
    <s v="-0.12776"/>
    <x v="0"/>
    <x v="1"/>
    <x v="1"/>
    <x v="4880"/>
    <n v="1.3499999999999998E-2"/>
    <x v="6235"/>
    <n v="1.1000000000000001"/>
    <n v="48.589199999999998"/>
    <n v="7"/>
    <n v="207.89999999999998"/>
    <x v="175"/>
    <x v="45"/>
    <x v="27"/>
  </r>
  <r>
    <x v="2"/>
    <x v="203"/>
    <x v="1"/>
    <x v="1"/>
    <s v="-0.12776"/>
    <x v="0"/>
    <x v="1"/>
    <x v="1"/>
    <x v="218"/>
    <n v="1.1599999999999999E-2"/>
    <x v="6236"/>
    <n v="0.92"/>
    <n v="24.150735999999998"/>
    <n v="4"/>
    <n v="177.1"/>
    <x v="175"/>
    <x v="46"/>
    <x v="3"/>
  </r>
  <r>
    <x v="2"/>
    <x v="204"/>
    <x v="1"/>
    <x v="1"/>
    <s v="-0.12776"/>
    <x v="0"/>
    <x v="1"/>
    <x v="1"/>
    <x v="4881"/>
    <n v="1.3200000000000002E-2"/>
    <x v="6237"/>
    <n v="2.0599999999999996"/>
    <n v="61.181999999999995"/>
    <n v="5"/>
    <n v="100.1"/>
    <x v="180"/>
    <x v="7"/>
    <x v="26"/>
  </r>
  <r>
    <x v="2"/>
    <x v="205"/>
    <x v="1"/>
    <x v="1"/>
    <s v="-0.12776"/>
    <x v="0"/>
    <x v="1"/>
    <x v="1"/>
    <x v="4275"/>
    <n v="1.38E-2"/>
    <x v="6238"/>
    <n v="1.01"/>
    <n v="31.834391999999998"/>
    <n v="6"/>
    <n v="118.99999999999999"/>
    <x v="145"/>
    <x v="45"/>
    <x v="22"/>
  </r>
  <r>
    <x v="2"/>
    <x v="206"/>
    <x v="1"/>
    <x v="1"/>
    <s v="-0.12776"/>
    <x v="0"/>
    <x v="1"/>
    <x v="1"/>
    <x v="4882"/>
    <n v="1.2E-2"/>
    <x v="6239"/>
    <n v="0.86"/>
    <n v="26.37792"/>
    <n v="4"/>
    <n v="295.39999999999998"/>
    <x v="185"/>
    <x v="6"/>
    <x v="26"/>
  </r>
  <r>
    <x v="2"/>
    <x v="207"/>
    <x v="1"/>
    <x v="1"/>
    <s v="-0.12776"/>
    <x v="0"/>
    <x v="1"/>
    <x v="1"/>
    <x v="4883"/>
    <n v="1.09E-2"/>
    <x v="6240"/>
    <n v="1.3499999999999999"/>
    <n v="47.661884999999998"/>
    <n v="9"/>
    <n v="31"/>
    <x v="158"/>
    <x v="5"/>
    <x v="6"/>
  </r>
  <r>
    <x v="2"/>
    <x v="208"/>
    <x v="1"/>
    <x v="1"/>
    <s v="-0.12776"/>
    <x v="0"/>
    <x v="1"/>
    <x v="1"/>
    <x v="4238"/>
    <n v="1.15E-2"/>
    <x v="6241"/>
    <n v="1.81"/>
    <n v="62.070329999999998"/>
    <n v="4"/>
    <n v="161.69999999999999"/>
    <x v="97"/>
    <x v="46"/>
    <x v="7"/>
  </r>
  <r>
    <x v="2"/>
    <x v="209"/>
    <x v="1"/>
    <x v="1"/>
    <s v="-0.12776"/>
    <x v="0"/>
    <x v="1"/>
    <x v="1"/>
    <x v="4884"/>
    <n v="1.3899999999999999E-2"/>
    <x v="6242"/>
    <n v="2.02"/>
    <n v="64.354776000000001"/>
    <n v="7"/>
    <n v="236.6"/>
    <x v="133"/>
    <x v="8"/>
    <x v="6"/>
  </r>
  <r>
    <x v="2"/>
    <x v="210"/>
    <x v="1"/>
    <x v="1"/>
    <s v="-0.12776"/>
    <x v="0"/>
    <x v="1"/>
    <x v="1"/>
    <x v="4885"/>
    <n v="1.26E-2"/>
    <x v="6243"/>
    <n v="0.88"/>
    <n v="28.451808000000003"/>
    <n v="3"/>
    <n v="79.8"/>
    <x v="185"/>
    <x v="23"/>
    <x v="27"/>
  </r>
  <r>
    <x v="2"/>
    <x v="211"/>
    <x v="1"/>
    <x v="1"/>
    <s v="-0.12776"/>
    <x v="0"/>
    <x v="1"/>
    <x v="1"/>
    <x v="4886"/>
    <n v="1.3100000000000001E-2"/>
    <x v="6244"/>
    <n v="1.96"/>
    <n v="81.495623999999992"/>
    <n v="7"/>
    <n v="111.3"/>
    <x v="167"/>
    <x v="4"/>
    <x v="21"/>
  </r>
  <r>
    <x v="2"/>
    <x v="212"/>
    <x v="1"/>
    <x v="1"/>
    <s v="-0.12776"/>
    <x v="0"/>
    <x v="1"/>
    <x v="1"/>
    <x v="4887"/>
    <n v="1.4299999999999997E-2"/>
    <x v="6245"/>
    <n v="1.81"/>
    <n v="80.522012999999987"/>
    <n v="2"/>
    <n v="130.9"/>
    <x v="155"/>
    <x v="4"/>
    <x v="27"/>
  </r>
  <r>
    <x v="2"/>
    <x v="213"/>
    <x v="1"/>
    <x v="1"/>
    <s v="-0.12776"/>
    <x v="0"/>
    <x v="1"/>
    <x v="1"/>
    <x v="4888"/>
    <n v="1.0500000000000001E-2"/>
    <x v="6246"/>
    <n v="1.84"/>
    <n v="41.055"/>
    <n v="4"/>
    <n v="244.99999999999997"/>
    <x v="173"/>
    <x v="7"/>
    <x v="6"/>
  </r>
  <r>
    <x v="2"/>
    <x v="214"/>
    <x v="1"/>
    <x v="1"/>
    <s v="-0.12776"/>
    <x v="0"/>
    <x v="1"/>
    <x v="1"/>
    <x v="4259"/>
    <n v="1.0600000000000002E-2"/>
    <x v="6247"/>
    <n v="1.92"/>
    <n v="64.780416000000002"/>
    <n v="1"/>
    <n v="48.3"/>
    <x v="187"/>
    <x v="40"/>
    <x v="3"/>
  </r>
  <r>
    <x v="2"/>
    <x v="215"/>
    <x v="1"/>
    <x v="1"/>
    <s v="-0.12776"/>
    <x v="0"/>
    <x v="1"/>
    <x v="1"/>
    <x v="4889"/>
    <n v="1.0600000000000002E-2"/>
    <x v="6248"/>
    <n v="1.59"/>
    <n v="48.809184000000009"/>
    <n v="4"/>
    <n v="10"/>
    <x v="157"/>
    <x v="40"/>
    <x v="6"/>
  </r>
  <r>
    <x v="2"/>
    <x v="216"/>
    <x v="1"/>
    <x v="1"/>
    <s v="-0.12776"/>
    <x v="0"/>
    <x v="1"/>
    <x v="1"/>
    <x v="221"/>
    <n v="1.38E-2"/>
    <x v="6249"/>
    <n v="0.7"/>
    <n v="19.435919999999999"/>
    <n v="6"/>
    <n v="338.09999999999997"/>
    <x v="159"/>
    <x v="45"/>
    <x v="23"/>
  </r>
  <r>
    <x v="2"/>
    <x v="217"/>
    <x v="1"/>
    <x v="1"/>
    <s v="-0.12776"/>
    <x v="0"/>
    <x v="1"/>
    <x v="1"/>
    <x v="483"/>
    <n v="1.5799999999999998E-2"/>
    <x v="6250"/>
    <n v="1.83"/>
    <n v="63.668627999999991"/>
    <n v="7"/>
    <n v="123.19999999999999"/>
    <x v="156"/>
    <x v="44"/>
    <x v="23"/>
  </r>
  <r>
    <x v="2"/>
    <x v="218"/>
    <x v="1"/>
    <x v="1"/>
    <s v="-0.12776"/>
    <x v="0"/>
    <x v="1"/>
    <x v="1"/>
    <x v="4511"/>
    <n v="1.12E-2"/>
    <x v="6251"/>
    <n v="0.63"/>
    <n v="14.930496000000002"/>
    <n v="7"/>
    <n v="48.3"/>
    <x v="135"/>
    <x v="12"/>
    <x v="27"/>
  </r>
  <r>
    <x v="2"/>
    <x v="219"/>
    <x v="1"/>
    <x v="1"/>
    <s v="-0.12776"/>
    <x v="0"/>
    <x v="1"/>
    <x v="1"/>
    <x v="4523"/>
    <n v="8.4000000000000012E-3"/>
    <x v="6252"/>
    <n v="1.17"/>
    <n v="22.65354"/>
    <n v="3"/>
    <n v="42"/>
    <x v="181"/>
    <x v="4"/>
    <x v="22"/>
  </r>
  <r>
    <x v="2"/>
    <x v="220"/>
    <x v="1"/>
    <x v="1"/>
    <s v="-0.12776"/>
    <x v="0"/>
    <x v="1"/>
    <x v="1"/>
    <x v="4130"/>
    <n v="9.4000000000000004E-3"/>
    <x v="6253"/>
    <n v="1.1599999999999999"/>
    <n v="28.513959999999997"/>
    <n v="1"/>
    <n v="105.69999999999999"/>
    <x v="183"/>
    <x v="6"/>
    <x v="27"/>
  </r>
  <r>
    <x v="2"/>
    <x v="221"/>
    <x v="1"/>
    <x v="1"/>
    <s v="-0.12776"/>
    <x v="0"/>
    <x v="1"/>
    <x v="1"/>
    <x v="4890"/>
    <n v="1.4800000000000001E-2"/>
    <x v="6254"/>
    <n v="1.25"/>
    <n v="62.067500000000003"/>
    <n v="1"/>
    <n v="68.599999999999994"/>
    <x v="159"/>
    <x v="41"/>
    <x v="7"/>
  </r>
  <r>
    <x v="2"/>
    <x v="222"/>
    <x v="1"/>
    <x v="1"/>
    <s v="-0.12776"/>
    <x v="0"/>
    <x v="1"/>
    <x v="1"/>
    <x v="1223"/>
    <n v="1.3600000000000001E-2"/>
    <x v="6255"/>
    <n v="1.0799999999999998"/>
    <n v="30.081023999999999"/>
    <n v="7"/>
    <n v="169.39999999999998"/>
    <x v="153"/>
    <x v="41"/>
    <x v="27"/>
  </r>
  <r>
    <x v="2"/>
    <x v="223"/>
    <x v="1"/>
    <x v="1"/>
    <s v="-0.12776"/>
    <x v="0"/>
    <x v="1"/>
    <x v="1"/>
    <x v="1224"/>
    <n v="9.1999999999999998E-3"/>
    <x v="6256"/>
    <n v="1.79"/>
    <n v="31.256264000000002"/>
    <n v="3"/>
    <n v="77"/>
    <x v="158"/>
    <x v="5"/>
    <x v="22"/>
  </r>
  <r>
    <x v="2"/>
    <x v="224"/>
    <x v="1"/>
    <x v="1"/>
    <s v="-0.12776"/>
    <x v="0"/>
    <x v="1"/>
    <x v="1"/>
    <x v="1199"/>
    <n v="1.61E-2"/>
    <x v="6257"/>
    <n v="1.02"/>
    <n v="38.131883999999999"/>
    <n v="1"/>
    <n v="51.8"/>
    <x v="150"/>
    <x v="44"/>
    <x v="28"/>
  </r>
  <r>
    <x v="2"/>
    <x v="225"/>
    <x v="1"/>
    <x v="1"/>
    <s v="-0.12776"/>
    <x v="0"/>
    <x v="1"/>
    <x v="1"/>
    <x v="4252"/>
    <n v="1.03E-2"/>
    <x v="6258"/>
    <n v="1.39"/>
    <n v="35.964303999999998"/>
    <n v="1"/>
    <n v="164.5"/>
    <x v="88"/>
    <x v="8"/>
    <x v="7"/>
  </r>
  <r>
    <x v="2"/>
    <x v="226"/>
    <x v="1"/>
    <x v="1"/>
    <s v="-0.12776"/>
    <x v="0"/>
    <x v="1"/>
    <x v="1"/>
    <x v="4891"/>
    <n v="1.49E-2"/>
    <x v="6259"/>
    <n v="0.89"/>
    <n v="35.897526999999997"/>
    <n v="8"/>
    <n v="210"/>
    <x v="21"/>
    <x v="6"/>
    <x v="22"/>
  </r>
  <r>
    <x v="2"/>
    <x v="227"/>
    <x v="1"/>
    <x v="1"/>
    <s v="-0.12776"/>
    <x v="0"/>
    <x v="1"/>
    <x v="1"/>
    <x v="4892"/>
    <n v="1.1199999999999998E-2"/>
    <x v="6260"/>
    <n v="1.36"/>
    <n v="43.670143999999993"/>
    <n v="6"/>
    <n v="86.1"/>
    <x v="114"/>
    <x v="43"/>
    <x v="22"/>
  </r>
  <r>
    <x v="2"/>
    <x v="228"/>
    <x v="1"/>
    <x v="1"/>
    <s v="-0.12776"/>
    <x v="0"/>
    <x v="1"/>
    <x v="1"/>
    <x v="488"/>
    <n v="1.0700000000000001E-2"/>
    <x v="6261"/>
    <n v="1.7600000000000002"/>
    <n v="44.556512000000012"/>
    <n v="6"/>
    <n v="151.89999999999998"/>
    <x v="76"/>
    <x v="46"/>
    <x v="26"/>
  </r>
  <r>
    <x v="2"/>
    <x v="229"/>
    <x v="1"/>
    <x v="1"/>
    <s v="-0.12776"/>
    <x v="0"/>
    <x v="1"/>
    <x v="1"/>
    <x v="4893"/>
    <n v="1.4200000000000001E-2"/>
    <x v="6262"/>
    <n v="1.75"/>
    <n v="65.280950000000004"/>
    <n v="7"/>
    <n v="260.39999999999998"/>
    <x v="150"/>
    <x v="41"/>
    <x v="25"/>
  </r>
  <r>
    <x v="2"/>
    <x v="230"/>
    <x v="1"/>
    <x v="1"/>
    <s v="-0.12776"/>
    <x v="0"/>
    <x v="1"/>
    <x v="1"/>
    <x v="4894"/>
    <n v="1.2E-2"/>
    <x v="6263"/>
    <n v="1.88"/>
    <n v="68.153760000000005"/>
    <n v="11"/>
    <n v="517.29999999999995"/>
    <x v="155"/>
    <x v="4"/>
    <x v="22"/>
  </r>
  <r>
    <x v="2"/>
    <x v="231"/>
    <x v="1"/>
    <x v="1"/>
    <s v="-0.12776"/>
    <x v="0"/>
    <x v="1"/>
    <x v="1"/>
    <x v="485"/>
    <n v="1.0999999999999999E-2"/>
    <x v="6264"/>
    <n v="0.94000000000000006"/>
    <n v="22.799700000000001"/>
    <n v="5"/>
    <n v="158.89999999999998"/>
    <x v="46"/>
    <x v="40"/>
    <x v="26"/>
  </r>
  <r>
    <x v="2"/>
    <x v="232"/>
    <x v="1"/>
    <x v="1"/>
    <s v="-0.12776"/>
    <x v="0"/>
    <x v="1"/>
    <x v="1"/>
    <x v="4895"/>
    <n v="1.3899999999999999E-2"/>
    <x v="6265"/>
    <n v="1.9300000000000002"/>
    <n v="74.176654999999997"/>
    <n v="5"/>
    <n v="508.2"/>
    <x v="182"/>
    <x v="45"/>
    <x v="25"/>
  </r>
  <r>
    <x v="2"/>
    <x v="233"/>
    <x v="1"/>
    <x v="1"/>
    <s v="-0.12776"/>
    <x v="0"/>
    <x v="1"/>
    <x v="1"/>
    <x v="4743"/>
    <n v="1.14E-2"/>
    <x v="6266"/>
    <n v="1.81"/>
    <n v="44.651976000000005"/>
    <n v="8"/>
    <n v="181.29999999999998"/>
    <x v="164"/>
    <x v="40"/>
    <x v="6"/>
  </r>
  <r>
    <x v="2"/>
    <x v="234"/>
    <x v="1"/>
    <x v="1"/>
    <s v="-0.12776"/>
    <x v="0"/>
    <x v="1"/>
    <x v="1"/>
    <x v="236"/>
    <n v="1.0999999999999999E-2"/>
    <x v="6267"/>
    <n v="1.7"/>
    <n v="37.960999999999999"/>
    <n v="7"/>
    <n v="319.2"/>
    <x v="168"/>
    <x v="12"/>
    <x v="26"/>
  </r>
  <r>
    <x v="2"/>
    <x v="235"/>
    <x v="1"/>
    <x v="1"/>
    <s v="-0.12776"/>
    <x v="0"/>
    <x v="1"/>
    <x v="1"/>
    <x v="4896"/>
    <n v="1.1500000000000002E-2"/>
    <x v="6268"/>
    <n v="0.51"/>
    <n v="19.125765000000005"/>
    <n v="5"/>
    <n v="200.2"/>
    <x v="154"/>
    <x v="42"/>
    <x v="29"/>
  </r>
  <r>
    <x v="2"/>
    <x v="236"/>
    <x v="1"/>
    <x v="1"/>
    <s v="-0.12776"/>
    <x v="0"/>
    <x v="1"/>
    <x v="1"/>
    <x v="4897"/>
    <n v="1.06E-2"/>
    <x v="6269"/>
    <n v="1.8499999999999999"/>
    <n v="59.653619999999989"/>
    <n v="9"/>
    <n v="206.5"/>
    <x v="182"/>
    <x v="18"/>
    <x v="3"/>
  </r>
  <r>
    <x v="2"/>
    <x v="237"/>
    <x v="1"/>
    <x v="1"/>
    <s v="-0.12776"/>
    <x v="0"/>
    <x v="1"/>
    <x v="1"/>
    <x v="482"/>
    <n v="1.38E-2"/>
    <x v="6270"/>
    <n v="0.39"/>
    <n v="12.599262"/>
    <n v="6"/>
    <n v="291.2"/>
    <x v="164"/>
    <x v="4"/>
    <x v="26"/>
  </r>
  <r>
    <x v="2"/>
    <x v="238"/>
    <x v="1"/>
    <x v="1"/>
    <s v="-0.12776"/>
    <x v="0"/>
    <x v="1"/>
    <x v="1"/>
    <x v="4898"/>
    <n v="1.21E-2"/>
    <x v="6271"/>
    <n v="1.2799999999999998"/>
    <n v="40.361727999999992"/>
    <n v="5"/>
    <n v="119.69999999999999"/>
    <x v="97"/>
    <x v="12"/>
    <x v="25"/>
  </r>
  <r>
    <x v="2"/>
    <x v="239"/>
    <x v="1"/>
    <x v="1"/>
    <s v="-0.12776"/>
    <x v="0"/>
    <x v="1"/>
    <x v="1"/>
    <x v="526"/>
    <n v="1.3899999999999999E-2"/>
    <x v="6272"/>
    <n v="0.48"/>
    <n v="13.317311999999999"/>
    <n v="9"/>
    <n v="179.89999999999998"/>
    <x v="149"/>
    <x v="45"/>
    <x v="22"/>
  </r>
  <r>
    <x v="2"/>
    <x v="240"/>
    <x v="1"/>
    <x v="1"/>
    <s v="-0.12776"/>
    <x v="0"/>
    <x v="1"/>
    <x v="1"/>
    <x v="4507"/>
    <n v="1.1299999999999998E-2"/>
    <x v="6273"/>
    <n v="1.6199999999999999"/>
    <n v="45.819917999999987"/>
    <n v="8"/>
    <n v="316.39999999999998"/>
    <x v="153"/>
    <x v="52"/>
    <x v="7"/>
  </r>
  <r>
    <x v="2"/>
    <x v="241"/>
    <x v="1"/>
    <x v="1"/>
    <s v="-0.12776"/>
    <x v="0"/>
    <x v="1"/>
    <x v="1"/>
    <x v="4899"/>
    <n v="1.11E-2"/>
    <x v="6274"/>
    <n v="1.21"/>
    <n v="28.876650000000001"/>
    <n v="9"/>
    <n v="183.39999999999998"/>
    <x v="46"/>
    <x v="52"/>
    <x v="25"/>
  </r>
  <r>
    <x v="2"/>
    <x v="242"/>
    <x v="1"/>
    <x v="1"/>
    <s v="-0.12776"/>
    <x v="0"/>
    <x v="1"/>
    <x v="1"/>
    <x v="4900"/>
    <n v="1.3399999999999999E-2"/>
    <x v="6275"/>
    <n v="1.01"/>
    <n v="42.740371999999994"/>
    <n v="4"/>
    <n v="413"/>
    <x v="179"/>
    <x v="45"/>
    <x v="6"/>
  </r>
  <r>
    <x v="2"/>
    <x v="243"/>
    <x v="1"/>
    <x v="1"/>
    <s v="-0.12776"/>
    <x v="0"/>
    <x v="1"/>
    <x v="1"/>
    <x v="4680"/>
    <n v="1.1800000000000001E-2"/>
    <x v="6276"/>
    <n v="0.74"/>
    <n v="23.244584000000003"/>
    <n v="10"/>
    <n v="320.59999999999997"/>
    <x v="133"/>
    <x v="48"/>
    <x v="3"/>
  </r>
  <r>
    <x v="2"/>
    <x v="244"/>
    <x v="1"/>
    <x v="1"/>
    <s v="-0.12776"/>
    <x v="0"/>
    <x v="1"/>
    <x v="1"/>
    <x v="4901"/>
    <n v="1.1000000000000001E-2"/>
    <x v="6277"/>
    <n v="1.1800000000000002"/>
    <n v="36.058440000000012"/>
    <n v="5"/>
    <n v="266"/>
    <x v="138"/>
    <x v="44"/>
    <x v="7"/>
  </r>
  <r>
    <x v="2"/>
    <x v="245"/>
    <x v="1"/>
    <x v="1"/>
    <s v="-0.12776"/>
    <x v="0"/>
    <x v="1"/>
    <x v="1"/>
    <x v="4009"/>
    <n v="1.2E-2"/>
    <x v="6278"/>
    <n v="0.6399999999999999"/>
    <n v="21.304320000000001"/>
    <n v="10"/>
    <n v="298.89999999999998"/>
    <x v="157"/>
    <x v="40"/>
    <x v="6"/>
  </r>
  <r>
    <x v="2"/>
    <x v="246"/>
    <x v="1"/>
    <x v="1"/>
    <s v="-0.12776"/>
    <x v="0"/>
    <x v="1"/>
    <x v="1"/>
    <x v="4283"/>
    <n v="1.1099999999999999E-2"/>
    <x v="6279"/>
    <n v="0.85"/>
    <n v="31.861994999999997"/>
    <n v="10"/>
    <n v="301"/>
    <x v="178"/>
    <x v="44"/>
    <x v="29"/>
  </r>
  <r>
    <x v="2"/>
    <x v="247"/>
    <x v="1"/>
    <x v="1"/>
    <s v="-0.12776"/>
    <x v="0"/>
    <x v="1"/>
    <x v="1"/>
    <x v="4345"/>
    <n v="1.15E-2"/>
    <x v="6280"/>
    <n v="1.1700000000000002"/>
    <n v="28.322775000000004"/>
    <n v="3"/>
    <n v="220.5"/>
    <x v="156"/>
    <x v="45"/>
    <x v="3"/>
  </r>
  <r>
    <x v="2"/>
    <x v="248"/>
    <x v="1"/>
    <x v="1"/>
    <s v="-0.12776"/>
    <x v="0"/>
    <x v="1"/>
    <x v="1"/>
    <x v="4514"/>
    <n v="1.4799999999999997E-2"/>
    <x v="6281"/>
    <n v="1.32"/>
    <n v="47.902271999999996"/>
    <n v="8"/>
    <n v="366.79999999999995"/>
    <x v="46"/>
    <x v="41"/>
    <x v="6"/>
  </r>
  <r>
    <x v="2"/>
    <x v="249"/>
    <x v="1"/>
    <x v="1"/>
    <s v="-0.12776"/>
    <x v="0"/>
    <x v="1"/>
    <x v="1"/>
    <x v="4902"/>
    <n v="8.7000000000000011E-3"/>
    <x v="6282"/>
    <n v="0.70000000000000007"/>
    <n v="16.266390000000005"/>
    <n v="6"/>
    <n v="269.5"/>
    <x v="58"/>
    <x v="41"/>
    <x v="22"/>
  </r>
  <r>
    <x v="2"/>
    <x v="250"/>
    <x v="1"/>
    <x v="1"/>
    <s v="-0.12776"/>
    <x v="0"/>
    <x v="1"/>
    <x v="1"/>
    <x v="4903"/>
    <n v="1.1300000000000001E-2"/>
    <x v="6283"/>
    <n v="1.7"/>
    <n v="56.189250000000001"/>
    <n v="10"/>
    <n v="335.29999999999995"/>
    <x v="149"/>
    <x v="48"/>
    <x v="27"/>
  </r>
  <r>
    <x v="2"/>
    <x v="251"/>
    <x v="1"/>
    <x v="1"/>
    <s v="-0.12776"/>
    <x v="0"/>
    <x v="1"/>
    <x v="1"/>
    <x v="4904"/>
    <n v="1.0800000000000001E-2"/>
    <x v="6284"/>
    <n v="1.0899999999999999"/>
    <n v="38.588615999999995"/>
    <n v="3"/>
    <n v="156.1"/>
    <x v="158"/>
    <x v="23"/>
    <x v="6"/>
  </r>
  <r>
    <x v="2"/>
    <x v="252"/>
    <x v="1"/>
    <x v="1"/>
    <s v="-0.12776"/>
    <x v="0"/>
    <x v="1"/>
    <x v="1"/>
    <x v="473"/>
    <n v="1.3699999999999999E-2"/>
    <x v="6285"/>
    <n v="1.78"/>
    <n v="68.305186000000006"/>
    <n v="6"/>
    <n v="355.59999999999997"/>
    <x v="148"/>
    <x v="46"/>
    <x v="6"/>
  </r>
  <r>
    <x v="2"/>
    <x v="253"/>
    <x v="1"/>
    <x v="1"/>
    <s v="-0.12776"/>
    <x v="0"/>
    <x v="1"/>
    <x v="1"/>
    <x v="4905"/>
    <n v="1.0100000000000001E-2"/>
    <x v="6286"/>
    <n v="0.52"/>
    <n v="11.958804000000001"/>
    <n v="4"/>
    <n v="258.3"/>
    <x v="76"/>
    <x v="4"/>
    <x v="22"/>
  </r>
  <r>
    <x v="2"/>
    <x v="254"/>
    <x v="1"/>
    <x v="1"/>
    <s v="-0.12776"/>
    <x v="0"/>
    <x v="1"/>
    <x v="1"/>
    <x v="4906"/>
    <n v="1.0999999999999999E-2"/>
    <x v="6287"/>
    <n v="1.8699999999999997"/>
    <n v="46.159079999999989"/>
    <n v="5"/>
    <n v="458.49999999999994"/>
    <x v="168"/>
    <x v="7"/>
    <x v="22"/>
  </r>
  <r>
    <x v="2"/>
    <x v="255"/>
    <x v="1"/>
    <x v="1"/>
    <s v="-0.12776"/>
    <x v="0"/>
    <x v="1"/>
    <x v="1"/>
    <x v="4907"/>
    <n v="1.2200000000000003E-2"/>
    <x v="6288"/>
    <n v="1.75"/>
    <n v="50.855700000000006"/>
    <n v="6"/>
    <n v="208.6"/>
    <x v="156"/>
    <x v="41"/>
    <x v="21"/>
  </r>
  <r>
    <x v="2"/>
    <x v="256"/>
    <x v="1"/>
    <x v="1"/>
    <s v="-0.12776"/>
    <x v="0"/>
    <x v="1"/>
    <x v="1"/>
    <x v="4276"/>
    <n v="1.2500000000000001E-2"/>
    <x v="6289"/>
    <n v="1.42"/>
    <n v="38.641750000000002"/>
    <n v="9"/>
    <n v="106.39999999999999"/>
    <x v="46"/>
    <x v="5"/>
    <x v="6"/>
  </r>
  <r>
    <x v="2"/>
    <x v="257"/>
    <x v="1"/>
    <x v="1"/>
    <s v="-0.12776"/>
    <x v="0"/>
    <x v="1"/>
    <x v="1"/>
    <x v="4908"/>
    <n v="8.4000000000000012E-3"/>
    <x v="6290"/>
    <n v="0.93"/>
    <n v="25.529616000000004"/>
    <n v="10"/>
    <n v="311.5"/>
    <x v="181"/>
    <x v="4"/>
    <x v="28"/>
  </r>
  <r>
    <x v="2"/>
    <x v="258"/>
    <x v="1"/>
    <x v="1"/>
    <s v="-0.12776"/>
    <x v="0"/>
    <x v="1"/>
    <x v="1"/>
    <x v="4909"/>
    <n v="1.1399999999999999E-2"/>
    <x v="6291"/>
    <n v="0.65"/>
    <n v="17.6358"/>
    <n v="3"/>
    <n v="391.29999999999995"/>
    <x v="184"/>
    <x v="48"/>
    <x v="3"/>
  </r>
  <r>
    <x v="2"/>
    <x v="259"/>
    <x v="1"/>
    <x v="1"/>
    <s v="-0.12776"/>
    <x v="0"/>
    <x v="1"/>
    <x v="1"/>
    <x v="4910"/>
    <n v="1.1099999999999999E-2"/>
    <x v="6292"/>
    <n v="0.67"/>
    <n v="23.902518000000001"/>
    <n v="6"/>
    <n v="116.89999999999999"/>
    <x v="146"/>
    <x v="13"/>
    <x v="27"/>
  </r>
  <r>
    <x v="2"/>
    <x v="260"/>
    <x v="1"/>
    <x v="1"/>
    <s v="-0.12776"/>
    <x v="0"/>
    <x v="1"/>
    <x v="1"/>
    <x v="4911"/>
    <n v="1.15E-2"/>
    <x v="6293"/>
    <n v="1.89"/>
    <n v="68.008814999999998"/>
    <n v="4"/>
    <n v="143.5"/>
    <x v="46"/>
    <x v="23"/>
    <x v="22"/>
  </r>
  <r>
    <x v="2"/>
    <x v="261"/>
    <x v="1"/>
    <x v="1"/>
    <s v="-0.12776"/>
    <x v="0"/>
    <x v="1"/>
    <x v="1"/>
    <x v="3097"/>
    <n v="8.6E-3"/>
    <x v="6294"/>
    <n v="0.8"/>
    <n v="13.292160000000003"/>
    <n v="6"/>
    <n v="84"/>
    <x v="136"/>
    <x v="18"/>
    <x v="28"/>
  </r>
  <r>
    <x v="2"/>
    <x v="262"/>
    <x v="1"/>
    <x v="1"/>
    <s v="-0.12776"/>
    <x v="0"/>
    <x v="1"/>
    <x v="1"/>
    <x v="4912"/>
    <n v="1.18E-2"/>
    <x v="6295"/>
    <n v="1.25"/>
    <n v="34.087249999999997"/>
    <n v="7"/>
    <n v="267.39999999999998"/>
    <x v="88"/>
    <x v="48"/>
    <x v="27"/>
  </r>
  <r>
    <x v="2"/>
    <x v="263"/>
    <x v="1"/>
    <x v="1"/>
    <s v="-0.12776"/>
    <x v="0"/>
    <x v="1"/>
    <x v="1"/>
    <x v="1900"/>
    <n v="1.2799999999999999E-2"/>
    <x v="6296"/>
    <n v="0.77"/>
    <n v="19.712"/>
    <n v="6"/>
    <n v="50.4"/>
    <x v="135"/>
    <x v="41"/>
    <x v="29"/>
  </r>
  <r>
    <x v="2"/>
    <x v="264"/>
    <x v="1"/>
    <x v="1"/>
    <s v="-0.12776"/>
    <x v="0"/>
    <x v="1"/>
    <x v="1"/>
    <x v="4913"/>
    <n v="1.4499999999999999E-2"/>
    <x v="6297"/>
    <n v="0.83000000000000007"/>
    <n v="33.553579999999997"/>
    <n v="7"/>
    <n v="132.29999999999998"/>
    <x v="185"/>
    <x v="12"/>
    <x v="27"/>
  </r>
  <r>
    <x v="2"/>
    <x v="265"/>
    <x v="1"/>
    <x v="1"/>
    <s v="-0.12776"/>
    <x v="0"/>
    <x v="1"/>
    <x v="1"/>
    <x v="4914"/>
    <n v="1.2699999999999999E-2"/>
    <x v="6298"/>
    <n v="1.69"/>
    <n v="45.651800999999999"/>
    <n v="9"/>
    <n v="116.19999999999999"/>
    <x v="101"/>
    <x v="45"/>
    <x v="3"/>
  </r>
  <r>
    <x v="2"/>
    <x v="266"/>
    <x v="1"/>
    <x v="1"/>
    <s v="-0.12776"/>
    <x v="0"/>
    <x v="1"/>
    <x v="1"/>
    <x v="4132"/>
    <n v="9.2999999999999992E-3"/>
    <x v="6299"/>
    <n v="0.46"/>
    <n v="10.883232"/>
    <n v="8"/>
    <n v="224.7"/>
    <x v="175"/>
    <x v="46"/>
    <x v="26"/>
  </r>
  <r>
    <x v="2"/>
    <x v="267"/>
    <x v="1"/>
    <x v="1"/>
    <s v="-0.12776"/>
    <x v="0"/>
    <x v="1"/>
    <x v="1"/>
    <x v="4470"/>
    <n v="1.3399999999999999E-2"/>
    <x v="6300"/>
    <n v="1.2100000000000002"/>
    <n v="38.42718"/>
    <n v="7"/>
    <n v="161"/>
    <x v="175"/>
    <x v="44"/>
    <x v="27"/>
  </r>
  <r>
    <x v="2"/>
    <x v="268"/>
    <x v="1"/>
    <x v="1"/>
    <s v="-0.12776"/>
    <x v="0"/>
    <x v="1"/>
    <x v="1"/>
    <x v="4915"/>
    <n v="1.38E-2"/>
    <x v="6301"/>
    <n v="1.51"/>
    <n v="54.512208000000001"/>
    <n v="2"/>
    <n v="154.69999999999999"/>
    <x v="185"/>
    <x v="41"/>
    <x v="22"/>
  </r>
  <r>
    <x v="2"/>
    <x v="269"/>
    <x v="1"/>
    <x v="1"/>
    <s v="-0.12776"/>
    <x v="0"/>
    <x v="1"/>
    <x v="1"/>
    <x v="492"/>
    <n v="1.3100000000000001E-2"/>
    <x v="6302"/>
    <n v="1.8599999999999999"/>
    <n v="65.495807999999997"/>
    <n v="2"/>
    <n v="282.09999999999997"/>
    <x v="187"/>
    <x v="5"/>
    <x v="26"/>
  </r>
  <r>
    <x v="2"/>
    <x v="270"/>
    <x v="1"/>
    <x v="1"/>
    <s v="-0.12776"/>
    <x v="0"/>
    <x v="1"/>
    <x v="1"/>
    <x v="2078"/>
    <n v="1.54E-2"/>
    <x v="6303"/>
    <n v="1.9299999999999997"/>
    <n v="62.178423999999993"/>
    <n v="6"/>
    <n v="62.999999999999993"/>
    <x v="182"/>
    <x v="40"/>
    <x v="23"/>
  </r>
  <r>
    <x v="2"/>
    <x v="271"/>
    <x v="1"/>
    <x v="1"/>
    <s v="-0.12776"/>
    <x v="0"/>
    <x v="1"/>
    <x v="1"/>
    <x v="4916"/>
    <n v="1.0999999999999999E-2"/>
    <x v="6304"/>
    <n v="1.71"/>
    <n v="49.395060000000001"/>
    <n v="5"/>
    <n v="448"/>
    <x v="167"/>
    <x v="40"/>
    <x v="7"/>
  </r>
  <r>
    <x v="2"/>
    <x v="272"/>
    <x v="1"/>
    <x v="1"/>
    <s v="-0.12776"/>
    <x v="0"/>
    <x v="1"/>
    <x v="1"/>
    <x v="4917"/>
    <n v="0.01"/>
    <x v="6305"/>
    <n v="1.9400000000000002"/>
    <n v="50.129600000000003"/>
    <n v="8"/>
    <n v="154"/>
    <x v="135"/>
    <x v="4"/>
    <x v="22"/>
  </r>
  <r>
    <x v="2"/>
    <x v="273"/>
    <x v="1"/>
    <x v="1"/>
    <s v="-0.12776"/>
    <x v="0"/>
    <x v="1"/>
    <x v="1"/>
    <x v="4918"/>
    <n v="9.2999999999999992E-3"/>
    <x v="6306"/>
    <n v="0.89"/>
    <n v="25.609037999999998"/>
    <n v="7"/>
    <n v="268.09999999999997"/>
    <x v="145"/>
    <x v="5"/>
    <x v="3"/>
  </r>
  <r>
    <x v="2"/>
    <x v="274"/>
    <x v="1"/>
    <x v="1"/>
    <s v="-0.12776"/>
    <x v="0"/>
    <x v="1"/>
    <x v="1"/>
    <x v="4919"/>
    <n v="1.18E-2"/>
    <x v="6307"/>
    <n v="1.7"/>
    <n v="53.981459999999998"/>
    <n v="10"/>
    <n v="405.29999999999995"/>
    <x v="145"/>
    <x v="6"/>
    <x v="28"/>
  </r>
  <r>
    <x v="0"/>
    <x v="0"/>
    <x v="2"/>
    <x v="2"/>
    <s v="-2.244644"/>
    <x v="0"/>
    <x v="1"/>
    <x v="1"/>
    <x v="4920"/>
    <n v="1.1900000000000001E-2"/>
    <x v="6308"/>
    <n v="0.65999999999999992"/>
    <n v="17.065171200000002"/>
    <n v="4"/>
    <n v="125.99999999999999"/>
    <x v="184"/>
    <x v="6"/>
    <x v="5"/>
  </r>
  <r>
    <x v="0"/>
    <x v="1"/>
    <x v="2"/>
    <x v="2"/>
    <s v="-2.244644"/>
    <x v="0"/>
    <x v="1"/>
    <x v="1"/>
    <x v="4921"/>
    <n v="1.15E-2"/>
    <x v="6309"/>
    <n v="1.07"/>
    <n v="24.442652000000002"/>
    <n v="5"/>
    <n v="129.5"/>
    <x v="46"/>
    <x v="42"/>
    <x v="25"/>
  </r>
  <r>
    <x v="0"/>
    <x v="2"/>
    <x v="2"/>
    <x v="2"/>
    <s v="-2.244644"/>
    <x v="0"/>
    <x v="1"/>
    <x v="1"/>
    <x v="3288"/>
    <n v="1.1299999999999999E-2"/>
    <x v="6310"/>
    <n v="1.7"/>
    <n v="30.198119999999999"/>
    <n v="5"/>
    <n v="44"/>
    <x v="135"/>
    <x v="48"/>
    <x v="3"/>
  </r>
  <r>
    <x v="0"/>
    <x v="3"/>
    <x v="2"/>
    <x v="2"/>
    <s v="-2.244644"/>
    <x v="0"/>
    <x v="1"/>
    <x v="1"/>
    <x v="4922"/>
    <n v="8.3999999999999977E-3"/>
    <x v="6311"/>
    <n v="0.74"/>
    <n v="9.900844799999998"/>
    <n v="3"/>
    <n v="193.2"/>
    <x v="159"/>
    <x v="46"/>
    <x v="21"/>
  </r>
  <r>
    <x v="0"/>
    <x v="4"/>
    <x v="2"/>
    <x v="2"/>
    <s v="-2.244644"/>
    <x v="0"/>
    <x v="1"/>
    <x v="1"/>
    <x v="4923"/>
    <n v="1.1600000000000001E-2"/>
    <x v="6312"/>
    <n v="0.16999999999999998"/>
    <n v="2.6929632000000003"/>
    <n v="8"/>
    <n v="94.5"/>
    <x v="58"/>
    <x v="46"/>
    <x v="23"/>
  </r>
  <r>
    <x v="0"/>
    <x v="5"/>
    <x v="2"/>
    <x v="2"/>
    <s v="-2.244644"/>
    <x v="0"/>
    <x v="1"/>
    <x v="1"/>
    <x v="4924"/>
    <n v="7.1999999999999998E-3"/>
    <x v="6313"/>
    <n v="1.79"/>
    <n v="23.992300800000002"/>
    <n v="6"/>
    <n v="48"/>
    <x v="133"/>
    <x v="7"/>
    <x v="22"/>
  </r>
  <r>
    <x v="0"/>
    <x v="6"/>
    <x v="2"/>
    <x v="2"/>
    <s v="-2.244644"/>
    <x v="0"/>
    <x v="1"/>
    <x v="1"/>
    <x v="511"/>
    <n v="7.0000000000000001E-3"/>
    <x v="6314"/>
    <n v="0.97999999999999987"/>
    <n v="11.689439999999999"/>
    <n v="5"/>
    <n v="147"/>
    <x v="157"/>
    <x v="41"/>
    <x v="3"/>
  </r>
  <r>
    <x v="0"/>
    <x v="7"/>
    <x v="2"/>
    <x v="2"/>
    <s v="-2.244644"/>
    <x v="0"/>
    <x v="1"/>
    <x v="1"/>
    <x v="4232"/>
    <n v="9.6000000000000009E-3"/>
    <x v="6315"/>
    <n v="0.79999999999999993"/>
    <n v="18.032640000000001"/>
    <n v="7"/>
    <n v="201.6"/>
    <x v="152"/>
    <x v="13"/>
    <x v="22"/>
  </r>
  <r>
    <x v="0"/>
    <x v="8"/>
    <x v="2"/>
    <x v="2"/>
    <s v="-2.244644"/>
    <x v="0"/>
    <x v="1"/>
    <x v="1"/>
    <x v="4925"/>
    <n v="1.3000000000000001E-2"/>
    <x v="6316"/>
    <n v="1.4399999999999997"/>
    <n v="44.358911999999989"/>
    <n v="8"/>
    <n v="112"/>
    <x v="145"/>
    <x v="6"/>
    <x v="0"/>
  </r>
  <r>
    <x v="0"/>
    <x v="9"/>
    <x v="2"/>
    <x v="2"/>
    <s v="-2.244644"/>
    <x v="0"/>
    <x v="1"/>
    <x v="1"/>
    <x v="4926"/>
    <n v="5.0000000000000001E-3"/>
    <x v="6317"/>
    <n v="1.34"/>
    <n v="8.3508800000000001"/>
    <n v="1"/>
    <n v="137.19999999999999"/>
    <x v="97"/>
    <x v="6"/>
    <x v="3"/>
  </r>
  <r>
    <x v="0"/>
    <x v="10"/>
    <x v="2"/>
    <x v="2"/>
    <s v="-2.244644"/>
    <x v="0"/>
    <x v="1"/>
    <x v="1"/>
    <x v="4927"/>
    <n v="1.0499999999999999E-2"/>
    <x v="6318"/>
    <n v="0.30999999999999994"/>
    <n v="6.3433439999999983"/>
    <n v="9"/>
    <n v="46.9"/>
    <x v="124"/>
    <x v="48"/>
    <x v="25"/>
  </r>
  <r>
    <x v="0"/>
    <x v="11"/>
    <x v="2"/>
    <x v="2"/>
    <s v="-2.244644"/>
    <x v="0"/>
    <x v="1"/>
    <x v="1"/>
    <x v="595"/>
    <n v="1.06E-2"/>
    <x v="6319"/>
    <n v="0.36"/>
    <n v="6.5513088000000002"/>
    <n v="6"/>
    <n v="32"/>
    <x v="45"/>
    <x v="6"/>
    <x v="22"/>
  </r>
  <r>
    <x v="0"/>
    <x v="12"/>
    <x v="2"/>
    <x v="2"/>
    <s v="-2.244644"/>
    <x v="0"/>
    <x v="1"/>
    <x v="1"/>
    <x v="4928"/>
    <n v="8.6E-3"/>
    <x v="6320"/>
    <n v="0.86"/>
    <n v="14.6559136"/>
    <n v="3"/>
    <n v="86.8"/>
    <x v="170"/>
    <x v="8"/>
    <x v="23"/>
  </r>
  <r>
    <x v="0"/>
    <x v="13"/>
    <x v="2"/>
    <x v="2"/>
    <s v="-2.244644"/>
    <x v="0"/>
    <x v="1"/>
    <x v="1"/>
    <x v="4929"/>
    <n v="9.7999999999999997E-3"/>
    <x v="6321"/>
    <n v="1.1500000000000001"/>
    <n v="17.067288000000001"/>
    <n v="9"/>
    <n v="387.09999999999997"/>
    <x v="114"/>
    <x v="41"/>
    <x v="0"/>
  </r>
  <r>
    <x v="0"/>
    <x v="14"/>
    <x v="2"/>
    <x v="2"/>
    <s v="-2.244644"/>
    <x v="0"/>
    <x v="1"/>
    <x v="1"/>
    <x v="4930"/>
    <n v="1.0800000000000001E-2"/>
    <x v="6322"/>
    <n v="1.0399999999999998"/>
    <n v="18.7978752"/>
    <n v="6"/>
    <n v="85.399999999999991"/>
    <x v="169"/>
    <x v="48"/>
    <x v="20"/>
  </r>
  <r>
    <x v="0"/>
    <x v="15"/>
    <x v="2"/>
    <x v="2"/>
    <s v="-2.244644"/>
    <x v="0"/>
    <x v="1"/>
    <x v="1"/>
    <x v="4158"/>
    <n v="9.7999999999999997E-3"/>
    <x v="6323"/>
    <n v="0.45000000000000007"/>
    <n v="6.6855600000000006"/>
    <n v="8"/>
    <n v="122.49999999999999"/>
    <x v="162"/>
    <x v="13"/>
    <x v="0"/>
  </r>
  <r>
    <x v="0"/>
    <x v="16"/>
    <x v="2"/>
    <x v="2"/>
    <s v="-2.244644"/>
    <x v="0"/>
    <x v="1"/>
    <x v="1"/>
    <x v="4931"/>
    <n v="9.1999999999999998E-3"/>
    <x v="6324"/>
    <n v="1.21"/>
    <n v="24.650700799999999"/>
    <n v="6"/>
    <n v="201.6"/>
    <x v="192"/>
    <x v="23"/>
    <x v="23"/>
  </r>
  <r>
    <x v="0"/>
    <x v="17"/>
    <x v="2"/>
    <x v="2"/>
    <s v="-2.244644"/>
    <x v="0"/>
    <x v="1"/>
    <x v="1"/>
    <x v="4932"/>
    <n v="1.0700000000000001E-2"/>
    <x v="6325"/>
    <n v="1.08"/>
    <n v="26.930102400000003"/>
    <n v="8"/>
    <n v="259.7"/>
    <x v="185"/>
    <x v="6"/>
    <x v="0"/>
  </r>
  <r>
    <x v="0"/>
    <x v="18"/>
    <x v="2"/>
    <x v="2"/>
    <s v="-2.244644"/>
    <x v="0"/>
    <x v="1"/>
    <x v="1"/>
    <x v="4933"/>
    <n v="1.0499999999999999E-2"/>
    <x v="6326"/>
    <n v="1.07"/>
    <n v="17.733324"/>
    <n v="6"/>
    <n v="125.99999999999999"/>
    <x v="176"/>
    <x v="40"/>
    <x v="5"/>
  </r>
  <r>
    <x v="0"/>
    <x v="19"/>
    <x v="2"/>
    <x v="2"/>
    <s v="-2.244644"/>
    <x v="0"/>
    <x v="1"/>
    <x v="1"/>
    <x v="4934"/>
    <n v="8.199999999999999E-3"/>
    <x v="6327"/>
    <n v="1.2"/>
    <n v="15.877823999999999"/>
    <n v="2"/>
    <n v="86.8"/>
    <x v="192"/>
    <x v="13"/>
    <x v="24"/>
  </r>
  <r>
    <x v="0"/>
    <x v="20"/>
    <x v="2"/>
    <x v="2"/>
    <s v="-2.244644"/>
    <x v="0"/>
    <x v="1"/>
    <x v="1"/>
    <x v="4935"/>
    <n v="7.1999999999999998E-3"/>
    <x v="6328"/>
    <n v="0.67999999999999994"/>
    <n v="10.2580992"/>
    <n v="5"/>
    <n v="134.39999999999998"/>
    <x v="145"/>
    <x v="43"/>
    <x v="21"/>
  </r>
  <r>
    <x v="0"/>
    <x v="21"/>
    <x v="2"/>
    <x v="2"/>
    <s v="-2.244644"/>
    <x v="0"/>
    <x v="1"/>
    <x v="1"/>
    <x v="3646"/>
    <n v="1.12E-2"/>
    <x v="6329"/>
    <n v="1.9300000000000002"/>
    <n v="38.649408000000001"/>
    <n v="3"/>
    <n v="281.39999999999998"/>
    <x v="191"/>
    <x v="23"/>
    <x v="3"/>
  </r>
  <r>
    <x v="0"/>
    <x v="22"/>
    <x v="2"/>
    <x v="2"/>
    <s v="-2.244644"/>
    <x v="0"/>
    <x v="1"/>
    <x v="1"/>
    <x v="4936"/>
    <n v="1.0800000000000001E-2"/>
    <x v="6330"/>
    <n v="1.7399999999999998"/>
    <n v="23.9184576"/>
    <n v="3"/>
    <n v="163.79999999999998"/>
    <x v="153"/>
    <x v="46"/>
    <x v="25"/>
  </r>
  <r>
    <x v="0"/>
    <x v="23"/>
    <x v="2"/>
    <x v="2"/>
    <s v="-2.244644"/>
    <x v="0"/>
    <x v="1"/>
    <x v="1"/>
    <x v="2301"/>
    <n v="1.4500000000000001E-2"/>
    <x v="6331"/>
    <n v="1.1499999999999999"/>
    <n v="23.4117"/>
    <n v="5"/>
    <n v="41.3"/>
    <x v="169"/>
    <x v="44"/>
    <x v="24"/>
  </r>
  <r>
    <x v="0"/>
    <x v="24"/>
    <x v="2"/>
    <x v="2"/>
    <s v="-2.244644"/>
    <x v="0"/>
    <x v="1"/>
    <x v="1"/>
    <x v="4937"/>
    <n v="9.5000000000000015E-3"/>
    <x v="6332"/>
    <n v="1.06"/>
    <n v="18.303232000000005"/>
    <n v="7"/>
    <n v="207.2"/>
    <x v="175"/>
    <x v="8"/>
    <x v="3"/>
  </r>
  <r>
    <x v="0"/>
    <x v="25"/>
    <x v="2"/>
    <x v="2"/>
    <s v="-2.244644"/>
    <x v="0"/>
    <x v="1"/>
    <x v="1"/>
    <x v="4938"/>
    <n v="1.3399999999999997E-2"/>
    <x v="6333"/>
    <n v="1.4999999999999998"/>
    <n v="36.11567999999999"/>
    <n v="3"/>
    <n v="147"/>
    <x v="198"/>
    <x v="12"/>
    <x v="5"/>
  </r>
  <r>
    <x v="0"/>
    <x v="26"/>
    <x v="2"/>
    <x v="2"/>
    <s v="-2.244644"/>
    <x v="0"/>
    <x v="1"/>
    <x v="1"/>
    <x v="2975"/>
    <n v="7.4000000000000003E-3"/>
    <x v="6334"/>
    <n v="0.51"/>
    <n v="5.353041600000001"/>
    <n v="7"/>
    <n v="39.9"/>
    <x v="178"/>
    <x v="13"/>
    <x v="24"/>
  </r>
  <r>
    <x v="0"/>
    <x v="27"/>
    <x v="2"/>
    <x v="2"/>
    <s v="-2.244644"/>
    <x v="0"/>
    <x v="1"/>
    <x v="1"/>
    <x v="572"/>
    <n v="5.0000000000000001E-3"/>
    <x v="6335"/>
    <n v="0.6"/>
    <n v="4.3248000000000006"/>
    <n v="7"/>
    <n v="168"/>
    <x v="97"/>
    <x v="4"/>
    <x v="3"/>
  </r>
  <r>
    <x v="0"/>
    <x v="28"/>
    <x v="2"/>
    <x v="2"/>
    <s v="-2.244644"/>
    <x v="0"/>
    <x v="1"/>
    <x v="1"/>
    <x v="2996"/>
    <n v="1.0400000000000001E-2"/>
    <x v="6336"/>
    <n v="0.62000000000000011"/>
    <n v="9.8473856000000026"/>
    <n v="6"/>
    <n v="303.79999999999995"/>
    <x v="158"/>
    <x v="6"/>
    <x v="0"/>
  </r>
  <r>
    <x v="0"/>
    <x v="29"/>
    <x v="2"/>
    <x v="2"/>
    <s v="-2.244644"/>
    <x v="0"/>
    <x v="1"/>
    <x v="1"/>
    <x v="4939"/>
    <n v="8.5000000000000006E-3"/>
    <x v="6337"/>
    <n v="0.78"/>
    <n v="14.670864000000002"/>
    <n v="3"/>
    <n v="48"/>
    <x v="181"/>
    <x v="23"/>
    <x v="5"/>
  </r>
  <r>
    <x v="0"/>
    <x v="30"/>
    <x v="2"/>
    <x v="2"/>
    <s v="-2.244644"/>
    <x v="0"/>
    <x v="1"/>
    <x v="1"/>
    <x v="4363"/>
    <n v="1.23E-2"/>
    <x v="6338"/>
    <n v="0.52"/>
    <n v="10.039161600000002"/>
    <n v="7"/>
    <n v="70"/>
    <x v="179"/>
    <x v="6"/>
    <x v="23"/>
  </r>
  <r>
    <x v="0"/>
    <x v="31"/>
    <x v="2"/>
    <x v="2"/>
    <s v="-2.244644"/>
    <x v="0"/>
    <x v="1"/>
    <x v="1"/>
    <x v="4940"/>
    <n v="7.3000000000000001E-3"/>
    <x v="6339"/>
    <n v="1.7799999999999998"/>
    <n v="16.050188800000001"/>
    <n v="7"/>
    <n v="308.7"/>
    <x v="124"/>
    <x v="46"/>
    <x v="23"/>
  </r>
  <r>
    <x v="0"/>
    <x v="32"/>
    <x v="2"/>
    <x v="2"/>
    <s v="-2.244644"/>
    <x v="0"/>
    <x v="1"/>
    <x v="1"/>
    <x v="4941"/>
    <n v="1.2799999999999999E-2"/>
    <x v="6340"/>
    <n v="1.5"/>
    <n v="45.035519999999991"/>
    <n v="3"/>
    <n v="269.5"/>
    <x v="187"/>
    <x v="42"/>
    <x v="5"/>
  </r>
  <r>
    <x v="0"/>
    <x v="33"/>
    <x v="2"/>
    <x v="2"/>
    <s v="-2.244644"/>
    <x v="0"/>
    <x v="1"/>
    <x v="1"/>
    <x v="4942"/>
    <n v="1.0800000000000001E-2"/>
    <x v="6341"/>
    <n v="1.32"/>
    <n v="28.443571200000004"/>
    <n v="5"/>
    <n v="47.599999999999994"/>
    <x v="58"/>
    <x v="12"/>
    <x v="24"/>
  </r>
  <r>
    <x v="0"/>
    <x v="34"/>
    <x v="2"/>
    <x v="2"/>
    <s v="-2.244644"/>
    <x v="0"/>
    <x v="1"/>
    <x v="1"/>
    <x v="4943"/>
    <n v="1.01E-2"/>
    <x v="6342"/>
    <n v="1.2800000000000002"/>
    <n v="27.386675200000006"/>
    <n v="9"/>
    <n v="111.3"/>
    <x v="88"/>
    <x v="7"/>
    <x v="0"/>
  </r>
  <r>
    <x v="0"/>
    <x v="35"/>
    <x v="2"/>
    <x v="2"/>
    <s v="-2.244644"/>
    <x v="0"/>
    <x v="1"/>
    <x v="1"/>
    <x v="4944"/>
    <n v="1.1399999999999999E-2"/>
    <x v="6343"/>
    <n v="1.8499999999999996"/>
    <n v="30.976991999999999"/>
    <n v="4"/>
    <n v="137.19999999999999"/>
    <x v="194"/>
    <x v="41"/>
    <x v="5"/>
  </r>
  <r>
    <x v="0"/>
    <x v="36"/>
    <x v="2"/>
    <x v="2"/>
    <s v="-2.244644"/>
    <x v="0"/>
    <x v="1"/>
    <x v="1"/>
    <x v="4945"/>
    <n v="8.0000000000000002E-3"/>
    <x v="6344"/>
    <n v="1.68"/>
    <n v="20.407296000000002"/>
    <n v="7"/>
    <n v="191.1"/>
    <x v="157"/>
    <x v="12"/>
    <x v="20"/>
  </r>
  <r>
    <x v="0"/>
    <x v="37"/>
    <x v="2"/>
    <x v="2"/>
    <s v="-2.244644"/>
    <x v="0"/>
    <x v="1"/>
    <x v="1"/>
    <x v="4946"/>
    <n v="9.499999999999998E-3"/>
    <x v="6345"/>
    <n v="0.81"/>
    <n v="14.848272"/>
    <n v="8"/>
    <n v="44.8"/>
    <x v="156"/>
    <x v="13"/>
    <x v="3"/>
  </r>
  <r>
    <x v="0"/>
    <x v="38"/>
    <x v="2"/>
    <x v="2"/>
    <s v="-2.244644"/>
    <x v="0"/>
    <x v="1"/>
    <x v="1"/>
    <x v="1293"/>
    <n v="7.0999999999999995E-3"/>
    <x v="6346"/>
    <n v="0.63"/>
    <n v="6.7309704000000004"/>
    <n v="2"/>
    <n v="51.8"/>
    <x v="124"/>
    <x v="43"/>
    <x v="20"/>
  </r>
  <r>
    <x v="0"/>
    <x v="39"/>
    <x v="2"/>
    <x v="2"/>
    <s v="-2.244644"/>
    <x v="0"/>
    <x v="1"/>
    <x v="1"/>
    <x v="4947"/>
    <n v="1.04E-2"/>
    <x v="6347"/>
    <n v="0.72"/>
    <n v="15.736780799999998"/>
    <n v="5"/>
    <n v="35.699999999999996"/>
    <x v="157"/>
    <x v="7"/>
    <x v="3"/>
  </r>
  <r>
    <x v="0"/>
    <x v="40"/>
    <x v="2"/>
    <x v="2"/>
    <s v="-2.244644"/>
    <x v="0"/>
    <x v="1"/>
    <x v="1"/>
    <x v="4948"/>
    <n v="1.29E-2"/>
    <x v="6348"/>
    <n v="1.53"/>
    <n v="32.589734399999998"/>
    <n v="8"/>
    <n v="92.399999999999991"/>
    <x v="180"/>
    <x v="52"/>
    <x v="0"/>
  </r>
  <r>
    <x v="0"/>
    <x v="41"/>
    <x v="2"/>
    <x v="2"/>
    <s v="-2.244644"/>
    <x v="0"/>
    <x v="1"/>
    <x v="1"/>
    <x v="1765"/>
    <n v="1.0400000000000001E-2"/>
    <x v="6349"/>
    <n v="0.73"/>
    <n v="10.197574400000002"/>
    <n v="8"/>
    <n v="39.199999999999996"/>
    <x v="58"/>
    <x v="46"/>
    <x v="0"/>
  </r>
  <r>
    <x v="0"/>
    <x v="42"/>
    <x v="2"/>
    <x v="2"/>
    <s v="-2.244644"/>
    <x v="0"/>
    <x v="1"/>
    <x v="1"/>
    <x v="2572"/>
    <n v="1.0500000000000001E-2"/>
    <x v="6350"/>
    <n v="1.5499999999999998"/>
    <n v="19.556039999999999"/>
    <n v="6"/>
    <n v="347.9"/>
    <x v="184"/>
    <x v="18"/>
    <x v="20"/>
  </r>
  <r>
    <x v="0"/>
    <x v="43"/>
    <x v="2"/>
    <x v="2"/>
    <s v="-2.244644"/>
    <x v="0"/>
    <x v="1"/>
    <x v="1"/>
    <x v="4949"/>
    <n v="8.3000000000000001E-3"/>
    <x v="6351"/>
    <n v="0.55000000000000004"/>
    <n v="5.6496440000000012"/>
    <n v="6"/>
    <n v="310.79999999999995"/>
    <x v="187"/>
    <x v="7"/>
    <x v="24"/>
  </r>
  <r>
    <x v="0"/>
    <x v="44"/>
    <x v="2"/>
    <x v="2"/>
    <s v="-2.244644"/>
    <x v="0"/>
    <x v="1"/>
    <x v="1"/>
    <x v="2320"/>
    <n v="1.2000000000000002E-2"/>
    <x v="6352"/>
    <n v="1.1899999999999997"/>
    <n v="18.04992"/>
    <n v="4"/>
    <n v="31"/>
    <x v="183"/>
    <x v="43"/>
    <x v="23"/>
  </r>
  <r>
    <x v="0"/>
    <x v="45"/>
    <x v="2"/>
    <x v="2"/>
    <s v="-2.244644"/>
    <x v="0"/>
    <x v="1"/>
    <x v="1"/>
    <x v="4950"/>
    <n v="1.0499999999999999E-2"/>
    <x v="6353"/>
    <n v="1.51"/>
    <n v="28.906835999999998"/>
    <n v="5"/>
    <n v="234.49999999999997"/>
    <x v="184"/>
    <x v="42"/>
    <x v="5"/>
  </r>
  <r>
    <x v="0"/>
    <x v="46"/>
    <x v="2"/>
    <x v="2"/>
    <s v="-2.244644"/>
    <x v="0"/>
    <x v="1"/>
    <x v="1"/>
    <x v="1339"/>
    <n v="8.5000000000000006E-3"/>
    <x v="6354"/>
    <n v="1.78"/>
    <n v="18.797512000000001"/>
    <n v="2"/>
    <n v="18"/>
    <x v="153"/>
    <x v="48"/>
    <x v="0"/>
  </r>
  <r>
    <x v="0"/>
    <x v="47"/>
    <x v="2"/>
    <x v="2"/>
    <s v="-2.244644"/>
    <x v="0"/>
    <x v="1"/>
    <x v="1"/>
    <x v="4725"/>
    <n v="1.1600000000000001E-2"/>
    <x v="6355"/>
    <n v="1.9099999999999997"/>
    <n v="45.180515199999995"/>
    <n v="1"/>
    <n v="113.39999999999999"/>
    <x v="164"/>
    <x v="18"/>
    <x v="22"/>
  </r>
  <r>
    <x v="0"/>
    <x v="48"/>
    <x v="2"/>
    <x v="2"/>
    <s v="-2.244644"/>
    <x v="0"/>
    <x v="1"/>
    <x v="1"/>
    <x v="4951"/>
    <n v="0.01"/>
    <x v="6356"/>
    <n v="1.8"/>
    <n v="25.171200000000002"/>
    <n v="2"/>
    <n v="330.4"/>
    <x v="198"/>
    <x v="30"/>
    <x v="22"/>
  </r>
  <r>
    <x v="0"/>
    <x v="49"/>
    <x v="2"/>
    <x v="2"/>
    <s v="-2.244644"/>
    <x v="0"/>
    <x v="1"/>
    <x v="1"/>
    <x v="726"/>
    <n v="8.4000000000000012E-3"/>
    <x v="6357"/>
    <n v="1.7999999999999998"/>
    <n v="24.192"/>
    <n v="4"/>
    <n v="60.9"/>
    <x v="155"/>
    <x v="42"/>
    <x v="25"/>
  </r>
  <r>
    <x v="0"/>
    <x v="50"/>
    <x v="2"/>
    <x v="2"/>
    <s v="-2.244644"/>
    <x v="0"/>
    <x v="1"/>
    <x v="1"/>
    <x v="4952"/>
    <n v="9.2999999999999992E-3"/>
    <x v="6358"/>
    <n v="1.02"/>
    <n v="15.625339199999999"/>
    <n v="3"/>
    <n v="254.79999999999998"/>
    <x v="159"/>
    <x v="46"/>
    <x v="23"/>
  </r>
  <r>
    <x v="0"/>
    <x v="51"/>
    <x v="2"/>
    <x v="2"/>
    <s v="-2.244644"/>
    <x v="0"/>
    <x v="1"/>
    <x v="1"/>
    <x v="4953"/>
    <n v="7.8000000000000005E-3"/>
    <x v="6359"/>
    <n v="0.86"/>
    <n v="9.1282464000000019"/>
    <n v="4"/>
    <n v="47"/>
    <x v="156"/>
    <x v="36"/>
    <x v="20"/>
  </r>
  <r>
    <x v="0"/>
    <x v="52"/>
    <x v="2"/>
    <x v="2"/>
    <s v="-2.244644"/>
    <x v="0"/>
    <x v="1"/>
    <x v="1"/>
    <x v="4954"/>
    <n v="9.9000000000000008E-3"/>
    <x v="6360"/>
    <n v="1.5"/>
    <n v="29.022840000000002"/>
    <n v="3"/>
    <n v="111.3"/>
    <x v="191"/>
    <x v="13"/>
    <x v="22"/>
  </r>
  <r>
    <x v="0"/>
    <x v="53"/>
    <x v="2"/>
    <x v="2"/>
    <s v="-2.244644"/>
    <x v="0"/>
    <x v="1"/>
    <x v="1"/>
    <x v="4306"/>
    <n v="9.499999999999998E-3"/>
    <x v="6361"/>
    <n v="0.88"/>
    <n v="16.713311999999998"/>
    <n v="0"/>
    <n v="252.7"/>
    <x v="51"/>
    <x v="26"/>
    <x v="0"/>
  </r>
  <r>
    <x v="0"/>
    <x v="54"/>
    <x v="2"/>
    <x v="2"/>
    <s v="-2.244644"/>
    <x v="0"/>
    <x v="1"/>
    <x v="1"/>
    <x v="4955"/>
    <n v="1.1599999999999999E-2"/>
    <x v="6362"/>
    <n v="0.65"/>
    <n v="17.830591999999999"/>
    <n v="2"/>
    <n v="189"/>
    <x v="159"/>
    <x v="44"/>
    <x v="0"/>
  </r>
  <r>
    <x v="0"/>
    <x v="55"/>
    <x v="2"/>
    <x v="2"/>
    <s v="-2.244644"/>
    <x v="0"/>
    <x v="1"/>
    <x v="1"/>
    <x v="4956"/>
    <n v="1.2800000000000001E-2"/>
    <x v="6363"/>
    <n v="0.85"/>
    <n v="17.695232000000001"/>
    <n v="2"/>
    <n v="79.8"/>
    <x v="101"/>
    <x v="44"/>
    <x v="20"/>
  </r>
  <r>
    <x v="0"/>
    <x v="56"/>
    <x v="2"/>
    <x v="2"/>
    <s v="-2.244644"/>
    <x v="0"/>
    <x v="1"/>
    <x v="1"/>
    <x v="4957"/>
    <n v="1.3300000000000001E-2"/>
    <x v="6364"/>
    <n v="1.04"/>
    <n v="29.146790400000008"/>
    <n v="4"/>
    <n v="76.3"/>
    <x v="101"/>
    <x v="42"/>
    <x v="20"/>
  </r>
  <r>
    <x v="0"/>
    <x v="57"/>
    <x v="2"/>
    <x v="2"/>
    <s v="-2.244644"/>
    <x v="0"/>
    <x v="1"/>
    <x v="1"/>
    <x v="4958"/>
    <n v="9.7000000000000003E-3"/>
    <x v="6365"/>
    <n v="0.7"/>
    <n v="8.2675040000000006"/>
    <n v="0"/>
    <n v="140"/>
    <x v="188"/>
    <x v="52"/>
    <x v="20"/>
  </r>
  <r>
    <x v="0"/>
    <x v="58"/>
    <x v="2"/>
    <x v="2"/>
    <s v="-2.244644"/>
    <x v="0"/>
    <x v="1"/>
    <x v="1"/>
    <x v="4959"/>
    <n v="1.3399999999999997E-2"/>
    <x v="6366"/>
    <n v="1.3100000000000003"/>
    <n v="37.4813008"/>
    <n v="3"/>
    <n v="58.8"/>
    <x v="176"/>
    <x v="44"/>
    <x v="22"/>
  </r>
  <r>
    <x v="0"/>
    <x v="59"/>
    <x v="2"/>
    <x v="2"/>
    <s v="-2.244644"/>
    <x v="0"/>
    <x v="1"/>
    <x v="1"/>
    <x v="4960"/>
    <n v="8.0999999999999996E-3"/>
    <x v="6367"/>
    <n v="1.0300000000000002"/>
    <n v="17.493602400000007"/>
    <n v="4"/>
    <n v="142.1"/>
    <x v="180"/>
    <x v="18"/>
    <x v="24"/>
  </r>
  <r>
    <x v="0"/>
    <x v="60"/>
    <x v="2"/>
    <x v="2"/>
    <s v="-2.244644"/>
    <x v="0"/>
    <x v="1"/>
    <x v="1"/>
    <x v="4525"/>
    <n v="1.2499999999999999E-2"/>
    <x v="6368"/>
    <n v="1.0900000000000003"/>
    <n v="27.097400000000007"/>
    <n v="2"/>
    <n v="156.79999999999998"/>
    <x v="152"/>
    <x v="52"/>
    <x v="24"/>
  </r>
  <r>
    <x v="0"/>
    <x v="61"/>
    <x v="2"/>
    <x v="2"/>
    <s v="-2.244644"/>
    <x v="0"/>
    <x v="1"/>
    <x v="1"/>
    <x v="2314"/>
    <n v="1.3399999999999997E-2"/>
    <x v="6369"/>
    <n v="0.78"/>
    <n v="16.096079999999997"/>
    <n v="7"/>
    <n v="12"/>
    <x v="205"/>
    <x v="36"/>
    <x v="22"/>
  </r>
  <r>
    <x v="0"/>
    <x v="62"/>
    <x v="2"/>
    <x v="2"/>
    <s v="-2.244644"/>
    <x v="0"/>
    <x v="1"/>
    <x v="1"/>
    <x v="4961"/>
    <n v="6.4000000000000003E-3"/>
    <x v="6370"/>
    <n v="1.33"/>
    <n v="12.788428800000002"/>
    <n v="8"/>
    <n v="74.199999999999989"/>
    <x v="153"/>
    <x v="42"/>
    <x v="24"/>
  </r>
  <r>
    <x v="0"/>
    <x v="63"/>
    <x v="2"/>
    <x v="2"/>
    <s v="-2.244644"/>
    <x v="0"/>
    <x v="1"/>
    <x v="1"/>
    <x v="986"/>
    <n v="1.0900000000000002E-2"/>
    <x v="6371"/>
    <n v="0.54999999999999993"/>
    <n v="8.0333000000000006"/>
    <n v="2"/>
    <n v="22"/>
    <x v="97"/>
    <x v="18"/>
    <x v="25"/>
  </r>
  <r>
    <x v="0"/>
    <x v="64"/>
    <x v="2"/>
    <x v="2"/>
    <s v="-2.244644"/>
    <x v="0"/>
    <x v="1"/>
    <x v="1"/>
    <x v="4962"/>
    <n v="1.2300000000000002E-2"/>
    <x v="6372"/>
    <n v="0.84"/>
    <n v="24.499238400000007"/>
    <n v="7"/>
    <n v="203"/>
    <x v="200"/>
    <x v="18"/>
    <x v="0"/>
  </r>
  <r>
    <x v="0"/>
    <x v="65"/>
    <x v="2"/>
    <x v="2"/>
    <s v="-2.244644"/>
    <x v="0"/>
    <x v="1"/>
    <x v="1"/>
    <x v="1329"/>
    <n v="1.2800000000000001E-2"/>
    <x v="6373"/>
    <n v="0.62"/>
    <n v="11.948441600000002"/>
    <n v="5"/>
    <n v="74.899999999999991"/>
    <x v="184"/>
    <x v="47"/>
    <x v="23"/>
  </r>
  <r>
    <x v="0"/>
    <x v="66"/>
    <x v="2"/>
    <x v="2"/>
    <s v="-2.244644"/>
    <x v="0"/>
    <x v="1"/>
    <x v="1"/>
    <x v="733"/>
    <n v="6.4000000000000003E-3"/>
    <x v="6374"/>
    <n v="1.57"/>
    <n v="18.608896000000001"/>
    <n v="3"/>
    <n v="199.5"/>
    <x v="201"/>
    <x v="26"/>
    <x v="22"/>
  </r>
  <r>
    <x v="0"/>
    <x v="67"/>
    <x v="2"/>
    <x v="2"/>
    <s v="-2.244644"/>
    <x v="0"/>
    <x v="1"/>
    <x v="1"/>
    <x v="4963"/>
    <n v="1.04E-2"/>
    <x v="6375"/>
    <n v="0.52"/>
    <n v="11.7331968"/>
    <n v="1"/>
    <n v="112.69999999999999"/>
    <x v="171"/>
    <x v="23"/>
    <x v="20"/>
  </r>
  <r>
    <x v="0"/>
    <x v="68"/>
    <x v="2"/>
    <x v="2"/>
    <s v="-2.244644"/>
    <x v="0"/>
    <x v="1"/>
    <x v="1"/>
    <x v="4964"/>
    <n v="1.1600000000000001E-2"/>
    <x v="6376"/>
    <n v="0.44000000000000006"/>
    <n v="11.506457600000003"/>
    <n v="3"/>
    <n v="142.79999999999998"/>
    <x v="156"/>
    <x v="43"/>
    <x v="23"/>
  </r>
  <r>
    <x v="0"/>
    <x v="69"/>
    <x v="2"/>
    <x v="2"/>
    <s v="-2.244644"/>
    <x v="0"/>
    <x v="1"/>
    <x v="1"/>
    <x v="4965"/>
    <n v="1.1999999999999999E-2"/>
    <x v="6377"/>
    <n v="2.16"/>
    <n v="51.342336000000003"/>
    <n v="7"/>
    <n v="20"/>
    <x v="206"/>
    <x v="47"/>
    <x v="3"/>
  </r>
  <r>
    <x v="0"/>
    <x v="70"/>
    <x v="2"/>
    <x v="2"/>
    <s v="-2.244644"/>
    <x v="0"/>
    <x v="1"/>
    <x v="1"/>
    <x v="4966"/>
    <n v="9.5999999999999974E-3"/>
    <x v="6378"/>
    <n v="1.4"/>
    <n v="32.191487999999993"/>
    <n v="6"/>
    <n v="111.3"/>
    <x v="188"/>
    <x v="42"/>
    <x v="0"/>
  </r>
  <r>
    <x v="0"/>
    <x v="71"/>
    <x v="2"/>
    <x v="2"/>
    <s v="-2.244644"/>
    <x v="0"/>
    <x v="1"/>
    <x v="1"/>
    <x v="4967"/>
    <n v="8.0999999999999996E-3"/>
    <x v="6379"/>
    <n v="0.73000000000000009"/>
    <n v="12.317961600000002"/>
    <n v="6"/>
    <n v="240.79999999999998"/>
    <x v="186"/>
    <x v="36"/>
    <x v="3"/>
  </r>
  <r>
    <x v="0"/>
    <x v="72"/>
    <x v="2"/>
    <x v="2"/>
    <s v="-2.244644"/>
    <x v="0"/>
    <x v="1"/>
    <x v="1"/>
    <x v="4968"/>
    <n v="9.1999999999999998E-3"/>
    <x v="6380"/>
    <n v="1.28"/>
    <n v="23.862886400000004"/>
    <n v="3"/>
    <n v="41"/>
    <x v="119"/>
    <x v="46"/>
    <x v="21"/>
  </r>
  <r>
    <x v="0"/>
    <x v="73"/>
    <x v="2"/>
    <x v="2"/>
    <s v="-2.244644"/>
    <x v="0"/>
    <x v="1"/>
    <x v="1"/>
    <x v="4969"/>
    <n v="9.4000000000000004E-3"/>
    <x v="6381"/>
    <n v="1.1099999999999999"/>
    <n v="23.589187200000001"/>
    <n v="0"/>
    <n v="33"/>
    <x v="198"/>
    <x v="30"/>
    <x v="24"/>
  </r>
  <r>
    <x v="0"/>
    <x v="74"/>
    <x v="2"/>
    <x v="2"/>
    <s v="-2.244644"/>
    <x v="0"/>
    <x v="1"/>
    <x v="1"/>
    <x v="4970"/>
    <n v="1.0800000000000001E-2"/>
    <x v="6382"/>
    <n v="1.7200000000000002"/>
    <n v="25.887513600000009"/>
    <n v="8"/>
    <n v="28"/>
    <x v="188"/>
    <x v="30"/>
    <x v="22"/>
  </r>
  <r>
    <x v="0"/>
    <x v="75"/>
    <x v="2"/>
    <x v="2"/>
    <s v="-2.244644"/>
    <x v="0"/>
    <x v="1"/>
    <x v="1"/>
    <x v="4971"/>
    <n v="1.09E-2"/>
    <x v="6383"/>
    <n v="1.1100000000000001"/>
    <n v="24.401263200000006"/>
    <n v="2"/>
    <n v="72.099999999999994"/>
    <x v="206"/>
    <x v="30"/>
    <x v="0"/>
  </r>
  <r>
    <x v="0"/>
    <x v="76"/>
    <x v="2"/>
    <x v="2"/>
    <s v="-2.244644"/>
    <x v="0"/>
    <x v="1"/>
    <x v="1"/>
    <x v="4972"/>
    <n v="6.0999999999999995E-3"/>
    <x v="6384"/>
    <n v="1.79"/>
    <n v="22.8338128"/>
    <n v="5"/>
    <n v="240.1"/>
    <x v="187"/>
    <x v="49"/>
    <x v="21"/>
  </r>
  <r>
    <x v="0"/>
    <x v="77"/>
    <x v="2"/>
    <x v="2"/>
    <s v="-2.244644"/>
    <x v="0"/>
    <x v="1"/>
    <x v="1"/>
    <x v="4973"/>
    <n v="8.6999999999999994E-3"/>
    <x v="6385"/>
    <n v="1.0899999999999999"/>
    <n v="15.438323999999996"/>
    <n v="2"/>
    <n v="0"/>
    <x v="175"/>
    <x v="36"/>
    <x v="25"/>
  </r>
  <r>
    <x v="0"/>
    <x v="78"/>
    <x v="2"/>
    <x v="2"/>
    <s v="-2.244644"/>
    <x v="0"/>
    <x v="1"/>
    <x v="1"/>
    <x v="4948"/>
    <n v="9.5000000000000015E-3"/>
    <x v="6386"/>
    <n v="0.63"/>
    <n v="9.8824320000000014"/>
    <n v="4"/>
    <n v="107.1"/>
    <x v="185"/>
    <x v="44"/>
    <x v="0"/>
  </r>
  <r>
    <x v="0"/>
    <x v="79"/>
    <x v="2"/>
    <x v="2"/>
    <s v="-2.244644"/>
    <x v="0"/>
    <x v="1"/>
    <x v="1"/>
    <x v="2952"/>
    <n v="1.3000000000000001E-2"/>
    <x v="6387"/>
    <n v="0.95"/>
    <n v="18.851040000000001"/>
    <n v="1"/>
    <n v="87.5"/>
    <x v="97"/>
    <x v="13"/>
    <x v="25"/>
  </r>
  <r>
    <x v="0"/>
    <x v="80"/>
    <x v="2"/>
    <x v="2"/>
    <s v="-2.244644"/>
    <x v="0"/>
    <x v="1"/>
    <x v="1"/>
    <x v="3909"/>
    <n v="6.0000000000000001E-3"/>
    <x v="6388"/>
    <n v="1.28"/>
    <n v="14.690304000000001"/>
    <n v="6"/>
    <n v="162.39999999999998"/>
    <x v="114"/>
    <x v="7"/>
    <x v="20"/>
  </r>
  <r>
    <x v="0"/>
    <x v="81"/>
    <x v="2"/>
    <x v="2"/>
    <s v="-2.244644"/>
    <x v="0"/>
    <x v="1"/>
    <x v="1"/>
    <x v="4974"/>
    <n v="1.1099999999999999E-2"/>
    <x v="6389"/>
    <n v="1.52"/>
    <n v="21.123743999999999"/>
    <n v="6"/>
    <n v="184.79999999999998"/>
    <x v="212"/>
    <x v="45"/>
    <x v="5"/>
  </r>
  <r>
    <x v="0"/>
    <x v="82"/>
    <x v="2"/>
    <x v="2"/>
    <s v="-2.244644"/>
    <x v="0"/>
    <x v="1"/>
    <x v="1"/>
    <x v="4975"/>
    <n v="1.0400000000000001E-2"/>
    <x v="6390"/>
    <n v="1.4100000000000001"/>
    <n v="29.410118400000012"/>
    <n v="5"/>
    <n v="13"/>
    <x v="119"/>
    <x v="18"/>
    <x v="0"/>
  </r>
  <r>
    <x v="0"/>
    <x v="83"/>
    <x v="2"/>
    <x v="2"/>
    <s v="-2.244644"/>
    <x v="0"/>
    <x v="1"/>
    <x v="1"/>
    <x v="4976"/>
    <n v="1.17E-2"/>
    <x v="6391"/>
    <n v="1.9799999999999998"/>
    <n v="28.503446400000001"/>
    <n v="1"/>
    <n v="77"/>
    <x v="175"/>
    <x v="49"/>
    <x v="22"/>
  </r>
  <r>
    <x v="0"/>
    <x v="84"/>
    <x v="2"/>
    <x v="2"/>
    <s v="-2.244644"/>
    <x v="0"/>
    <x v="1"/>
    <x v="1"/>
    <x v="4977"/>
    <n v="9.1000000000000004E-3"/>
    <x v="6392"/>
    <n v="0.54999999999999993"/>
    <n v="7.1151080000000002"/>
    <n v="2"/>
    <n v="10"/>
    <x v="154"/>
    <x v="46"/>
    <x v="3"/>
  </r>
  <r>
    <x v="0"/>
    <x v="85"/>
    <x v="2"/>
    <x v="2"/>
    <s v="-2.244644"/>
    <x v="0"/>
    <x v="1"/>
    <x v="1"/>
    <x v="733"/>
    <n v="1.0100000000000001E-2"/>
    <x v="6393"/>
    <n v="0.62000000000000011"/>
    <n v="11.597224000000002"/>
    <n v="4"/>
    <n v="72.099999999999994"/>
    <x v="194"/>
    <x v="30"/>
    <x v="22"/>
  </r>
  <r>
    <x v="0"/>
    <x v="86"/>
    <x v="2"/>
    <x v="2"/>
    <s v="-2.244644"/>
    <x v="0"/>
    <x v="1"/>
    <x v="1"/>
    <x v="4978"/>
    <n v="1.0200000000000001E-2"/>
    <x v="6394"/>
    <n v="0.84"/>
    <n v="15.429254400000001"/>
    <n v="7"/>
    <n v="37.099999999999994"/>
    <x v="210"/>
    <x v="12"/>
    <x v="22"/>
  </r>
  <r>
    <x v="0"/>
    <x v="87"/>
    <x v="2"/>
    <x v="2"/>
    <s v="-2.244644"/>
    <x v="0"/>
    <x v="1"/>
    <x v="1"/>
    <x v="986"/>
    <n v="8.6999999999999994E-3"/>
    <x v="6395"/>
    <n v="0.51999999999999991"/>
    <n v="6.0621599999999987"/>
    <n v="6"/>
    <n v="355.59999999999997"/>
    <x v="176"/>
    <x v="47"/>
    <x v="20"/>
  </r>
  <r>
    <x v="0"/>
    <x v="88"/>
    <x v="2"/>
    <x v="2"/>
    <s v="-2.244644"/>
    <x v="0"/>
    <x v="1"/>
    <x v="1"/>
    <x v="4979"/>
    <n v="1.2300000000000002E-2"/>
    <x v="6396"/>
    <n v="1.95"/>
    <n v="52.882128000000009"/>
    <n v="2"/>
    <n v="22"/>
    <x v="101"/>
    <x v="42"/>
    <x v="21"/>
  </r>
  <r>
    <x v="0"/>
    <x v="89"/>
    <x v="2"/>
    <x v="2"/>
    <s v="-2.244644"/>
    <x v="0"/>
    <x v="1"/>
    <x v="1"/>
    <x v="765"/>
    <n v="6.1999999999999998E-3"/>
    <x v="6397"/>
    <n v="1.7000000000000002"/>
    <n v="21.923200000000001"/>
    <n v="0"/>
    <n v="210"/>
    <x v="203"/>
    <x v="12"/>
    <x v="0"/>
  </r>
  <r>
    <x v="0"/>
    <x v="90"/>
    <x v="2"/>
    <x v="2"/>
    <s v="-2.244644"/>
    <x v="0"/>
    <x v="1"/>
    <x v="1"/>
    <x v="4980"/>
    <n v="1.17E-2"/>
    <x v="6398"/>
    <n v="0.99999999999999989"/>
    <n v="26.086319999999997"/>
    <n v="5"/>
    <n v="237.99999999999997"/>
    <x v="177"/>
    <x v="47"/>
    <x v="23"/>
  </r>
  <r>
    <x v="0"/>
    <x v="91"/>
    <x v="2"/>
    <x v="2"/>
    <s v="-2.244644"/>
    <x v="0"/>
    <x v="1"/>
    <x v="1"/>
    <x v="4981"/>
    <n v="1.1699999999999999E-2"/>
    <x v="6399"/>
    <n v="2.0299999999999998"/>
    <n v="56.41337519999999"/>
    <n v="3"/>
    <n v="105.69999999999999"/>
    <x v="177"/>
    <x v="8"/>
    <x v="24"/>
  </r>
  <r>
    <x v="1"/>
    <x v="92"/>
    <x v="2"/>
    <x v="2"/>
    <s v="-2.244644"/>
    <x v="0"/>
    <x v="1"/>
    <x v="1"/>
    <x v="672"/>
    <n v="6.3E-3"/>
    <x v="6400"/>
    <n v="1.49"/>
    <n v="13.016952899999996"/>
    <n v="1"/>
    <n v="116.19999999999999"/>
    <x v="206"/>
    <x v="18"/>
    <x v="0"/>
  </r>
  <r>
    <x v="1"/>
    <x v="93"/>
    <x v="2"/>
    <x v="2"/>
    <s v="-2.244644"/>
    <x v="0"/>
    <x v="1"/>
    <x v="1"/>
    <x v="1024"/>
    <n v="9.7000000000000003E-3"/>
    <x v="6401"/>
    <n v="1.18"/>
    <n v="17.065985999999999"/>
    <n v="7"/>
    <n v="149.1"/>
    <x v="183"/>
    <x v="47"/>
    <x v="3"/>
  </r>
  <r>
    <x v="1"/>
    <x v="94"/>
    <x v="2"/>
    <x v="2"/>
    <s v="-2.244644"/>
    <x v="0"/>
    <x v="1"/>
    <x v="1"/>
    <x v="4982"/>
    <n v="6.8999999999999999E-3"/>
    <x v="6402"/>
    <n v="0.62999999999999989"/>
    <n v="6.1923014999999992"/>
    <n v="10"/>
    <n v="365.4"/>
    <x v="76"/>
    <x v="44"/>
    <x v="20"/>
  </r>
  <r>
    <x v="1"/>
    <x v="95"/>
    <x v="2"/>
    <x v="2"/>
    <s v="-2.244644"/>
    <x v="0"/>
    <x v="1"/>
    <x v="1"/>
    <x v="4983"/>
    <n v="1.04E-2"/>
    <x v="6403"/>
    <n v="1.35"/>
    <n v="25.916435999999997"/>
    <n v="3"/>
    <n v="140"/>
    <x v="169"/>
    <x v="46"/>
    <x v="22"/>
  </r>
  <r>
    <x v="1"/>
    <x v="96"/>
    <x v="2"/>
    <x v="2"/>
    <s v="-2.244644"/>
    <x v="0"/>
    <x v="1"/>
    <x v="1"/>
    <x v="4984"/>
    <n v="9.7999999999999997E-3"/>
    <x v="6404"/>
    <n v="1.0799999999999998"/>
    <n v="21.003947999999994"/>
    <n v="5"/>
    <n v="144.19999999999999"/>
    <x v="151"/>
    <x v="46"/>
    <x v="6"/>
  </r>
  <r>
    <x v="1"/>
    <x v="97"/>
    <x v="2"/>
    <x v="2"/>
    <s v="-2.244644"/>
    <x v="0"/>
    <x v="1"/>
    <x v="1"/>
    <x v="4985"/>
    <n v="9.7999999999999997E-3"/>
    <x v="6405"/>
    <n v="1.82"/>
    <n v="21.861585199999997"/>
    <n v="2"/>
    <n v="300.29999999999995"/>
    <x v="68"/>
    <x v="46"/>
    <x v="25"/>
  </r>
  <r>
    <x v="1"/>
    <x v="98"/>
    <x v="2"/>
    <x v="2"/>
    <s v="-2.244644"/>
    <x v="0"/>
    <x v="1"/>
    <x v="1"/>
    <x v="4986"/>
    <n v="1.09E-2"/>
    <x v="6406"/>
    <n v="1.0099999999999998"/>
    <n v="14.819214899999997"/>
    <n v="7"/>
    <n v="92.399999999999991"/>
    <x v="199"/>
    <x v="6"/>
    <x v="24"/>
  </r>
  <r>
    <x v="1"/>
    <x v="99"/>
    <x v="2"/>
    <x v="2"/>
    <s v="-2.244644"/>
    <x v="0"/>
    <x v="1"/>
    <x v="1"/>
    <x v="4987"/>
    <n v="8.3000000000000001E-3"/>
    <x v="6407"/>
    <n v="2.04"/>
    <n v="24.724106399999997"/>
    <n v="7"/>
    <n v="217"/>
    <x v="212"/>
    <x v="12"/>
    <x v="25"/>
  </r>
  <r>
    <x v="1"/>
    <x v="100"/>
    <x v="2"/>
    <x v="2"/>
    <s v="-2.244644"/>
    <x v="0"/>
    <x v="1"/>
    <x v="1"/>
    <x v="4988"/>
    <n v="1.1599999999999999E-2"/>
    <x v="6408"/>
    <n v="1.0299999999999998"/>
    <n v="21.151544399999995"/>
    <n v="6"/>
    <n v="163.79999999999998"/>
    <x v="180"/>
    <x v="44"/>
    <x v="21"/>
  </r>
  <r>
    <x v="1"/>
    <x v="101"/>
    <x v="2"/>
    <x v="2"/>
    <s v="-2.244644"/>
    <x v="0"/>
    <x v="1"/>
    <x v="1"/>
    <x v="4989"/>
    <n v="9.6000000000000009E-3"/>
    <x v="6409"/>
    <n v="0.69000000000000006"/>
    <n v="8.8423776000000007"/>
    <n v="8"/>
    <n v="80.5"/>
    <x v="200"/>
    <x v="52"/>
    <x v="22"/>
  </r>
  <r>
    <x v="1"/>
    <x v="102"/>
    <x v="2"/>
    <x v="2"/>
    <s v="-2.244644"/>
    <x v="0"/>
    <x v="1"/>
    <x v="1"/>
    <x v="4990"/>
    <n v="9.8999999999999991E-3"/>
    <x v="6410"/>
    <n v="0.98"/>
    <n v="19.661102999999994"/>
    <n v="2"/>
    <n v="263.89999999999998"/>
    <x v="185"/>
    <x v="43"/>
    <x v="0"/>
  </r>
  <r>
    <x v="1"/>
    <x v="103"/>
    <x v="2"/>
    <x v="2"/>
    <s v="-2.244644"/>
    <x v="0"/>
    <x v="1"/>
    <x v="1"/>
    <x v="4991"/>
    <n v="1.0100000000000001E-2"/>
    <x v="6411"/>
    <n v="1.22"/>
    <n v="15.853485200000001"/>
    <n v="4"/>
    <n v="149.1"/>
    <x v="195"/>
    <x v="18"/>
    <x v="23"/>
  </r>
  <r>
    <x v="1"/>
    <x v="104"/>
    <x v="2"/>
    <x v="2"/>
    <s v="-2.244644"/>
    <x v="0"/>
    <x v="1"/>
    <x v="1"/>
    <x v="4992"/>
    <n v="1.0999999999999999E-2"/>
    <x v="6412"/>
    <n v="1.63"/>
    <n v="21.863841999999995"/>
    <n v="10"/>
    <n v="302.39999999999998"/>
    <x v="208"/>
    <x v="12"/>
    <x v="0"/>
  </r>
  <r>
    <x v="1"/>
    <x v="105"/>
    <x v="2"/>
    <x v="2"/>
    <s v="-2.244644"/>
    <x v="0"/>
    <x v="1"/>
    <x v="1"/>
    <x v="4993"/>
    <n v="6.4000000000000003E-3"/>
    <x v="6413"/>
    <n v="1.9400000000000002"/>
    <n v="17.712665600000001"/>
    <n v="6"/>
    <n v="161.69999999999999"/>
    <x v="177"/>
    <x v="36"/>
    <x v="6"/>
  </r>
  <r>
    <x v="1"/>
    <x v="106"/>
    <x v="2"/>
    <x v="2"/>
    <s v="-2.244644"/>
    <x v="0"/>
    <x v="1"/>
    <x v="1"/>
    <x v="4994"/>
    <n v="1.0499999999999999E-2"/>
    <x v="6414"/>
    <n v="1.45"/>
    <n v="23.478472499999995"/>
    <n v="4"/>
    <n v="170.1"/>
    <x v="164"/>
    <x v="18"/>
    <x v="20"/>
  </r>
  <r>
    <x v="1"/>
    <x v="107"/>
    <x v="2"/>
    <x v="2"/>
    <s v="-2.244644"/>
    <x v="0"/>
    <x v="1"/>
    <x v="1"/>
    <x v="1110"/>
    <n v="6.7999999999999996E-3"/>
    <x v="6415"/>
    <n v="0.98000000000000009"/>
    <n v="9.2829519999999999"/>
    <n v="9"/>
    <n v="348.59999999999997"/>
    <x v="119"/>
    <x v="47"/>
    <x v="27"/>
  </r>
  <r>
    <x v="1"/>
    <x v="108"/>
    <x v="2"/>
    <x v="2"/>
    <s v="-2.244644"/>
    <x v="0"/>
    <x v="1"/>
    <x v="1"/>
    <x v="4995"/>
    <n v="7.5000000000000006E-3"/>
    <x v="6416"/>
    <n v="1.3099999999999998"/>
    <n v="12.695864999999998"/>
    <n v="10"/>
    <n v="215.6"/>
    <x v="188"/>
    <x v="50"/>
    <x v="23"/>
  </r>
  <r>
    <x v="1"/>
    <x v="109"/>
    <x v="2"/>
    <x v="2"/>
    <s v="-2.244644"/>
    <x v="0"/>
    <x v="1"/>
    <x v="1"/>
    <x v="4996"/>
    <n v="9.7000000000000003E-3"/>
    <x v="6417"/>
    <n v="1.33"/>
    <n v="22.983131500000002"/>
    <n v="4"/>
    <n v="140"/>
    <x v="178"/>
    <x v="52"/>
    <x v="24"/>
  </r>
  <r>
    <x v="1"/>
    <x v="110"/>
    <x v="2"/>
    <x v="2"/>
    <s v="-2.244644"/>
    <x v="0"/>
    <x v="1"/>
    <x v="1"/>
    <x v="4997"/>
    <n v="8.8999999999999999E-3"/>
    <x v="6418"/>
    <n v="0.9900000000000001"/>
    <n v="11.804977800000001"/>
    <n v="8"/>
    <n v="363.29999999999995"/>
    <x v="197"/>
    <x v="23"/>
    <x v="25"/>
  </r>
  <r>
    <x v="1"/>
    <x v="111"/>
    <x v="2"/>
    <x v="2"/>
    <s v="-2.244644"/>
    <x v="0"/>
    <x v="1"/>
    <x v="1"/>
    <x v="4998"/>
    <n v="9.5000000000000015E-3"/>
    <x v="6419"/>
    <n v="1.2799999999999998"/>
    <n v="24.940160000000002"/>
    <n v="4"/>
    <n v="185.5"/>
    <x v="193"/>
    <x v="46"/>
    <x v="29"/>
  </r>
  <r>
    <x v="1"/>
    <x v="112"/>
    <x v="2"/>
    <x v="2"/>
    <s v="-2.244644"/>
    <x v="0"/>
    <x v="1"/>
    <x v="1"/>
    <x v="4999"/>
    <n v="8.0000000000000002E-3"/>
    <x v="6420"/>
    <n v="0.44999999999999996"/>
    <n v="4.1479199999999992"/>
    <n v="5"/>
    <n v="441.7"/>
    <x v="191"/>
    <x v="12"/>
    <x v="3"/>
  </r>
  <r>
    <x v="1"/>
    <x v="113"/>
    <x v="2"/>
    <x v="2"/>
    <s v="-2.244644"/>
    <x v="0"/>
    <x v="1"/>
    <x v="1"/>
    <x v="5000"/>
    <n v="8.6E-3"/>
    <x v="6421"/>
    <n v="1.0199999999999998"/>
    <n v="17.309787599999996"/>
    <n v="8"/>
    <n v="499.09999999999997"/>
    <x v="181"/>
    <x v="50"/>
    <x v="25"/>
  </r>
  <r>
    <x v="1"/>
    <x v="114"/>
    <x v="2"/>
    <x v="2"/>
    <s v="-2.244644"/>
    <x v="0"/>
    <x v="1"/>
    <x v="1"/>
    <x v="5001"/>
    <n v="8.0999999999999996E-3"/>
    <x v="6422"/>
    <n v="0.48"/>
    <n v="4.4688671999999992"/>
    <n v="9"/>
    <n v="428.4"/>
    <x v="42"/>
    <x v="18"/>
    <x v="3"/>
  </r>
  <r>
    <x v="1"/>
    <x v="115"/>
    <x v="2"/>
    <x v="2"/>
    <s v="-2.244644"/>
    <x v="0"/>
    <x v="1"/>
    <x v="1"/>
    <x v="5002"/>
    <n v="1.06E-2"/>
    <x v="6423"/>
    <n v="0.44"/>
    <n v="9.4548607999999987"/>
    <n v="6"/>
    <n v="178.5"/>
    <x v="157"/>
    <x v="46"/>
    <x v="20"/>
  </r>
  <r>
    <x v="1"/>
    <x v="116"/>
    <x v="2"/>
    <x v="2"/>
    <s v="-2.244644"/>
    <x v="0"/>
    <x v="1"/>
    <x v="1"/>
    <x v="5003"/>
    <n v="8.4000000000000012E-3"/>
    <x v="6424"/>
    <n v="0.47000000000000003"/>
    <n v="6.0108300000000012"/>
    <n v="8"/>
    <n v="196.7"/>
    <x v="88"/>
    <x v="23"/>
    <x v="5"/>
  </r>
  <r>
    <x v="1"/>
    <x v="117"/>
    <x v="2"/>
    <x v="2"/>
    <s v="-2.244644"/>
    <x v="0"/>
    <x v="1"/>
    <x v="1"/>
    <x v="5004"/>
    <n v="1.12E-2"/>
    <x v="6425"/>
    <n v="1.5799999999999998"/>
    <n v="30.868902399999996"/>
    <n v="6"/>
    <n v="202.29999999999998"/>
    <x v="181"/>
    <x v="36"/>
    <x v="3"/>
  </r>
  <r>
    <x v="1"/>
    <x v="118"/>
    <x v="2"/>
    <x v="2"/>
    <s v="-2.244644"/>
    <x v="0"/>
    <x v="1"/>
    <x v="1"/>
    <x v="5005"/>
    <n v="8.6999999999999994E-3"/>
    <x v="6426"/>
    <n v="0.70000000000000007"/>
    <n v="7.7501339999999992"/>
    <n v="3"/>
    <n v="333.2"/>
    <x v="186"/>
    <x v="47"/>
    <x v="0"/>
  </r>
  <r>
    <x v="1"/>
    <x v="119"/>
    <x v="2"/>
    <x v="2"/>
    <s v="-2.244644"/>
    <x v="0"/>
    <x v="1"/>
    <x v="1"/>
    <x v="5006"/>
    <n v="6.3E-3"/>
    <x v="6427"/>
    <n v="1.6"/>
    <n v="18.493775999999997"/>
    <n v="6"/>
    <n v="213.5"/>
    <x v="182"/>
    <x v="41"/>
    <x v="6"/>
  </r>
  <r>
    <x v="1"/>
    <x v="120"/>
    <x v="2"/>
    <x v="2"/>
    <s v="-2.244644"/>
    <x v="0"/>
    <x v="1"/>
    <x v="1"/>
    <x v="5007"/>
    <n v="7.6999999999999994E-3"/>
    <x v="6428"/>
    <n v="1.0499999999999998"/>
    <n v="11.596315499999996"/>
    <n v="7"/>
    <n v="198.1"/>
    <x v="181"/>
    <x v="13"/>
    <x v="23"/>
  </r>
  <r>
    <x v="1"/>
    <x v="121"/>
    <x v="2"/>
    <x v="2"/>
    <s v="-2.244644"/>
    <x v="0"/>
    <x v="1"/>
    <x v="1"/>
    <x v="5008"/>
    <n v="7.6E-3"/>
    <x v="6429"/>
    <n v="0.83000000000000007"/>
    <n v="7.4976888000000006"/>
    <n v="8"/>
    <n v="83.3"/>
    <x v="156"/>
    <x v="13"/>
    <x v="23"/>
  </r>
  <r>
    <x v="1"/>
    <x v="122"/>
    <x v="2"/>
    <x v="2"/>
    <s v="-2.244644"/>
    <x v="0"/>
    <x v="1"/>
    <x v="1"/>
    <x v="5009"/>
    <n v="9.1999999999999998E-3"/>
    <x v="6430"/>
    <n v="1.79"/>
    <n v="18.870681199999996"/>
    <n v="7"/>
    <n v="310.09999999999997"/>
    <x v="181"/>
    <x v="52"/>
    <x v="24"/>
  </r>
  <r>
    <x v="1"/>
    <x v="123"/>
    <x v="2"/>
    <x v="2"/>
    <s v="-2.244644"/>
    <x v="0"/>
    <x v="1"/>
    <x v="1"/>
    <x v="5010"/>
    <n v="1.0800000000000001E-2"/>
    <x v="6431"/>
    <n v="0.47"/>
    <n v="10.609855199999998"/>
    <n v="8"/>
    <n v="51.099999999999994"/>
    <x v="197"/>
    <x v="43"/>
    <x v="29"/>
  </r>
  <r>
    <x v="1"/>
    <x v="124"/>
    <x v="2"/>
    <x v="2"/>
    <s v="-2.244644"/>
    <x v="0"/>
    <x v="1"/>
    <x v="1"/>
    <x v="5011"/>
    <n v="1.09E-2"/>
    <x v="6432"/>
    <n v="1.3900000000000001"/>
    <n v="27.129380600000005"/>
    <n v="7"/>
    <n v="197.39999999999998"/>
    <x v="183"/>
    <x v="43"/>
    <x v="3"/>
  </r>
  <r>
    <x v="1"/>
    <x v="125"/>
    <x v="2"/>
    <x v="2"/>
    <s v="-2.244644"/>
    <x v="0"/>
    <x v="1"/>
    <x v="1"/>
    <x v="5012"/>
    <n v="1.09E-2"/>
    <x v="6433"/>
    <n v="1.5499999999999998"/>
    <n v="17.822535499999994"/>
    <n v="10"/>
    <n v="121.8"/>
    <x v="207"/>
    <x v="36"/>
    <x v="5"/>
  </r>
  <r>
    <x v="1"/>
    <x v="126"/>
    <x v="2"/>
    <x v="2"/>
    <s v="-2.244644"/>
    <x v="0"/>
    <x v="1"/>
    <x v="1"/>
    <x v="5013"/>
    <n v="7.6E-3"/>
    <x v="6434"/>
    <n v="0.83000000000000007"/>
    <n v="12.633031600000001"/>
    <n v="3"/>
    <n v="156.79999999999998"/>
    <x v="198"/>
    <x v="37"/>
    <x v="21"/>
  </r>
  <r>
    <x v="1"/>
    <x v="127"/>
    <x v="2"/>
    <x v="2"/>
    <s v="-2.244644"/>
    <x v="0"/>
    <x v="1"/>
    <x v="1"/>
    <x v="1009"/>
    <n v="8.4000000000000012E-3"/>
    <x v="6435"/>
    <n v="1.3"/>
    <n v="17.046120000000005"/>
    <n v="8"/>
    <n v="161"/>
    <x v="158"/>
    <x v="12"/>
    <x v="23"/>
  </r>
  <r>
    <x v="1"/>
    <x v="128"/>
    <x v="2"/>
    <x v="2"/>
    <s v="-2.244644"/>
    <x v="0"/>
    <x v="1"/>
    <x v="1"/>
    <x v="5014"/>
    <n v="8.199999999999999E-3"/>
    <x v="6436"/>
    <n v="0.71"/>
    <n v="7.0178387999999972"/>
    <n v="6"/>
    <n v="237.29999999999998"/>
    <x v="68"/>
    <x v="43"/>
    <x v="24"/>
  </r>
  <r>
    <x v="1"/>
    <x v="129"/>
    <x v="2"/>
    <x v="2"/>
    <s v="-2.244644"/>
    <x v="0"/>
    <x v="1"/>
    <x v="1"/>
    <x v="476"/>
    <n v="9.2999999999999992E-3"/>
    <x v="6437"/>
    <n v="0.75"/>
    <n v="11.81565"/>
    <n v="4"/>
    <n v="118.99999999999999"/>
    <x v="208"/>
    <x v="36"/>
    <x v="22"/>
  </r>
  <r>
    <x v="1"/>
    <x v="130"/>
    <x v="2"/>
    <x v="2"/>
    <s v="-2.244644"/>
    <x v="0"/>
    <x v="1"/>
    <x v="1"/>
    <x v="5015"/>
    <n v="1.17E-2"/>
    <x v="6438"/>
    <n v="1.1500000000000001"/>
    <n v="24.902514000000004"/>
    <n v="5"/>
    <n v="305.89999999999998"/>
    <x v="196"/>
    <x v="42"/>
    <x v="21"/>
  </r>
  <r>
    <x v="1"/>
    <x v="131"/>
    <x v="2"/>
    <x v="2"/>
    <s v="-2.244644"/>
    <x v="0"/>
    <x v="1"/>
    <x v="1"/>
    <x v="5016"/>
    <n v="1.0599999999999998E-2"/>
    <x v="6439"/>
    <n v="1.47"/>
    <n v="21.105818999999997"/>
    <n v="6"/>
    <n v="216.29999999999998"/>
    <x v="208"/>
    <x v="41"/>
    <x v="6"/>
  </r>
  <r>
    <x v="1"/>
    <x v="132"/>
    <x v="2"/>
    <x v="2"/>
    <s v="-2.244644"/>
    <x v="0"/>
    <x v="1"/>
    <x v="1"/>
    <x v="1422"/>
    <n v="1.0200000000000001E-2"/>
    <x v="6440"/>
    <n v="0.67999999999999994"/>
    <n v="11.652480000000001"/>
    <n v="6"/>
    <n v="133.69999999999999"/>
    <x v="198"/>
    <x v="42"/>
    <x v="3"/>
  </r>
  <r>
    <x v="1"/>
    <x v="133"/>
    <x v="2"/>
    <x v="2"/>
    <s v="-2.244644"/>
    <x v="0"/>
    <x v="1"/>
    <x v="1"/>
    <x v="5017"/>
    <n v="9.4000000000000004E-3"/>
    <x v="6441"/>
    <n v="0.86"/>
    <n v="8.6975756000000004"/>
    <n v="3"/>
    <n v="220.5"/>
    <x v="192"/>
    <x v="18"/>
    <x v="23"/>
  </r>
  <r>
    <x v="1"/>
    <x v="134"/>
    <x v="2"/>
    <x v="2"/>
    <s v="-2.244644"/>
    <x v="0"/>
    <x v="1"/>
    <x v="1"/>
    <x v="5018"/>
    <n v="9.7999999999999997E-3"/>
    <x v="6442"/>
    <n v="1.1099999999999999"/>
    <n v="22.409767799999994"/>
    <n v="5"/>
    <n v="207.89999999999998"/>
    <x v="201"/>
    <x v="47"/>
    <x v="3"/>
  </r>
  <r>
    <x v="1"/>
    <x v="135"/>
    <x v="2"/>
    <x v="2"/>
    <s v="-2.244644"/>
    <x v="0"/>
    <x v="1"/>
    <x v="1"/>
    <x v="5019"/>
    <n v="7.1999999999999998E-3"/>
    <x v="6443"/>
    <n v="1.39"/>
    <n v="12.841264799999999"/>
    <n v="6"/>
    <n v="213.5"/>
    <x v="119"/>
    <x v="46"/>
    <x v="27"/>
  </r>
  <r>
    <x v="1"/>
    <x v="136"/>
    <x v="2"/>
    <x v="2"/>
    <s v="-2.244644"/>
    <x v="0"/>
    <x v="1"/>
    <x v="1"/>
    <x v="5020"/>
    <n v="1.0999999999999999E-2"/>
    <x v="6444"/>
    <n v="0.83000000000000007"/>
    <n v="11.273724"/>
    <n v="7"/>
    <n v="77"/>
    <x v="169"/>
    <x v="13"/>
    <x v="27"/>
  </r>
  <r>
    <x v="1"/>
    <x v="137"/>
    <x v="2"/>
    <x v="2"/>
    <s v="-2.244644"/>
    <x v="0"/>
    <x v="1"/>
    <x v="1"/>
    <x v="5021"/>
    <n v="6.0000000000000001E-3"/>
    <x v="6445"/>
    <n v="1.62"/>
    <n v="15.145704"/>
    <n v="10"/>
    <n v="102.89999999999999"/>
    <x v="178"/>
    <x v="48"/>
    <x v="27"/>
  </r>
  <r>
    <x v="1"/>
    <x v="138"/>
    <x v="2"/>
    <x v="2"/>
    <s v="-2.244644"/>
    <x v="0"/>
    <x v="1"/>
    <x v="1"/>
    <x v="5022"/>
    <n v="8.3000000000000001E-3"/>
    <x v="6446"/>
    <n v="0.27"/>
    <n v="3.3193691999999997"/>
    <n v="3"/>
    <n v="259"/>
    <x v="184"/>
    <x v="23"/>
    <x v="23"/>
  </r>
  <r>
    <x v="1"/>
    <x v="139"/>
    <x v="2"/>
    <x v="2"/>
    <s v="-2.244644"/>
    <x v="0"/>
    <x v="1"/>
    <x v="1"/>
    <x v="5023"/>
    <n v="8.8000000000000005E-3"/>
    <x v="6447"/>
    <n v="0.9900000000000001"/>
    <n v="15.069146400000001"/>
    <n v="8"/>
    <n v="42"/>
    <x v="88"/>
    <x v="48"/>
    <x v="3"/>
  </r>
  <r>
    <x v="1"/>
    <x v="140"/>
    <x v="2"/>
    <x v="2"/>
    <s v="-2.244644"/>
    <x v="0"/>
    <x v="1"/>
    <x v="1"/>
    <x v="5024"/>
    <n v="7.4000000000000003E-3"/>
    <x v="6448"/>
    <n v="0.47"/>
    <n v="7.0019095999999994"/>
    <n v="1"/>
    <n v="47.599999999999994"/>
    <x v="180"/>
    <x v="46"/>
    <x v="20"/>
  </r>
  <r>
    <x v="1"/>
    <x v="141"/>
    <x v="2"/>
    <x v="2"/>
    <s v="-2.244644"/>
    <x v="0"/>
    <x v="1"/>
    <x v="1"/>
    <x v="2102"/>
    <n v="7.0000000000000001E-3"/>
    <x v="6449"/>
    <n v="1.51"/>
    <n v="15.093960000000001"/>
    <n v="4"/>
    <n v="38.5"/>
    <x v="153"/>
    <x v="45"/>
    <x v="22"/>
  </r>
  <r>
    <x v="1"/>
    <x v="142"/>
    <x v="2"/>
    <x v="2"/>
    <s v="-2.244644"/>
    <x v="0"/>
    <x v="1"/>
    <x v="1"/>
    <x v="5025"/>
    <n v="7.1999999999999998E-3"/>
    <x v="6450"/>
    <n v="1.8299999999999998"/>
    <n v="15.596431199999998"/>
    <n v="8"/>
    <n v="156.79999999999998"/>
    <x v="149"/>
    <x v="8"/>
    <x v="26"/>
  </r>
  <r>
    <x v="1"/>
    <x v="143"/>
    <x v="2"/>
    <x v="2"/>
    <s v="-2.244644"/>
    <x v="0"/>
    <x v="1"/>
    <x v="1"/>
    <x v="5026"/>
    <n v="6.1999999999999998E-3"/>
    <x v="6451"/>
    <n v="0.64"/>
    <n v="7.1606527999999994"/>
    <n v="5"/>
    <n v="377.29999999999995"/>
    <x v="162"/>
    <x v="4"/>
    <x v="21"/>
  </r>
  <r>
    <x v="1"/>
    <x v="144"/>
    <x v="2"/>
    <x v="2"/>
    <s v="-2.244644"/>
    <x v="0"/>
    <x v="1"/>
    <x v="1"/>
    <x v="4818"/>
    <n v="7.3000000000000001E-3"/>
    <x v="6452"/>
    <n v="0.65"/>
    <n v="7.0980454999999996"/>
    <n v="9"/>
    <n v="308"/>
    <x v="183"/>
    <x v="45"/>
    <x v="3"/>
  </r>
  <r>
    <x v="1"/>
    <x v="145"/>
    <x v="2"/>
    <x v="2"/>
    <s v="-2.244644"/>
    <x v="0"/>
    <x v="1"/>
    <x v="1"/>
    <x v="5027"/>
    <n v="9.1999999999999998E-3"/>
    <x v="6453"/>
    <n v="0.94999999999999984"/>
    <n v="17.295585999999993"/>
    <n v="6"/>
    <n v="117.6"/>
    <x v="135"/>
    <x v="6"/>
    <x v="21"/>
  </r>
  <r>
    <x v="1"/>
    <x v="146"/>
    <x v="2"/>
    <x v="2"/>
    <s v="-2.244644"/>
    <x v="0"/>
    <x v="1"/>
    <x v="1"/>
    <x v="5028"/>
    <n v="8.3000000000000001E-3"/>
    <x v="6454"/>
    <n v="1.8500000000000003"/>
    <n v="26.151100500000002"/>
    <n v="3"/>
    <n v="263.2"/>
    <x v="76"/>
    <x v="23"/>
    <x v="20"/>
  </r>
  <r>
    <x v="1"/>
    <x v="147"/>
    <x v="2"/>
    <x v="2"/>
    <s v="-2.244644"/>
    <x v="0"/>
    <x v="1"/>
    <x v="1"/>
    <x v="5029"/>
    <n v="1.03E-2"/>
    <x v="6455"/>
    <n v="1.8599999999999999"/>
    <n v="28.390240199999997"/>
    <n v="1"/>
    <n v="91"/>
    <x v="181"/>
    <x v="7"/>
    <x v="0"/>
  </r>
  <r>
    <x v="1"/>
    <x v="148"/>
    <x v="2"/>
    <x v="2"/>
    <s v="-2.244644"/>
    <x v="0"/>
    <x v="1"/>
    <x v="1"/>
    <x v="5029"/>
    <n v="7.6000000000000009E-3"/>
    <x v="6456"/>
    <n v="1.36"/>
    <n v="15.3169184"/>
    <n v="7"/>
    <n v="92.399999999999991"/>
    <x v="172"/>
    <x v="48"/>
    <x v="27"/>
  </r>
  <r>
    <x v="1"/>
    <x v="149"/>
    <x v="2"/>
    <x v="2"/>
    <s v="-2.244644"/>
    <x v="0"/>
    <x v="1"/>
    <x v="1"/>
    <x v="5030"/>
    <n v="8.199999999999999E-3"/>
    <x v="6457"/>
    <n v="1.8199999999999998"/>
    <n v="21.750237599999991"/>
    <n v="5"/>
    <n v="130.19999999999999"/>
    <x v="152"/>
    <x v="41"/>
    <x v="22"/>
  </r>
  <r>
    <x v="1"/>
    <x v="150"/>
    <x v="2"/>
    <x v="2"/>
    <s v="-2.244644"/>
    <x v="0"/>
    <x v="1"/>
    <x v="1"/>
    <x v="5031"/>
    <n v="8.8000000000000005E-3"/>
    <x v="6458"/>
    <n v="1.67"/>
    <n v="20.9241648"/>
    <n v="7"/>
    <n v="273"/>
    <x v="172"/>
    <x v="45"/>
    <x v="0"/>
  </r>
  <r>
    <x v="1"/>
    <x v="151"/>
    <x v="2"/>
    <x v="2"/>
    <s v="-2.244644"/>
    <x v="0"/>
    <x v="1"/>
    <x v="1"/>
    <x v="5032"/>
    <n v="1.1899999999999999E-2"/>
    <x v="6459"/>
    <n v="0.35000000000000003"/>
    <n v="7.6327790000000002"/>
    <n v="8"/>
    <n v="203"/>
    <x v="176"/>
    <x v="7"/>
    <x v="25"/>
  </r>
  <r>
    <x v="1"/>
    <x v="152"/>
    <x v="2"/>
    <x v="2"/>
    <s v="-2.244644"/>
    <x v="0"/>
    <x v="1"/>
    <x v="1"/>
    <x v="5033"/>
    <n v="8.4000000000000012E-3"/>
    <x v="6460"/>
    <n v="0.78"/>
    <n v="8.9205480000000019"/>
    <n v="6"/>
    <n v="112"/>
    <x v="154"/>
    <x v="7"/>
    <x v="20"/>
  </r>
  <r>
    <x v="1"/>
    <x v="153"/>
    <x v="2"/>
    <x v="2"/>
    <s v="-2.244644"/>
    <x v="0"/>
    <x v="1"/>
    <x v="1"/>
    <x v="5034"/>
    <n v="9.2999999999999992E-3"/>
    <x v="6461"/>
    <n v="1.8199999999999998"/>
    <n v="26.042343599999995"/>
    <n v="5"/>
    <n v="176.39999999999998"/>
    <x v="164"/>
    <x v="7"/>
    <x v="21"/>
  </r>
  <r>
    <x v="1"/>
    <x v="154"/>
    <x v="2"/>
    <x v="2"/>
    <s v="-2.244644"/>
    <x v="0"/>
    <x v="1"/>
    <x v="1"/>
    <x v="5035"/>
    <n v="8.5000000000000006E-3"/>
    <x v="6462"/>
    <n v="1.76"/>
    <n v="22.368191999999997"/>
    <n v="9"/>
    <n v="196"/>
    <x v="136"/>
    <x v="4"/>
    <x v="20"/>
  </r>
  <r>
    <x v="1"/>
    <x v="155"/>
    <x v="2"/>
    <x v="2"/>
    <s v="-2.244644"/>
    <x v="0"/>
    <x v="1"/>
    <x v="1"/>
    <x v="5036"/>
    <n v="1.15E-2"/>
    <x v="6463"/>
    <n v="1.43"/>
    <n v="32.048015999999997"/>
    <n v="8"/>
    <n v="46.199999999999996"/>
    <x v="21"/>
    <x v="45"/>
    <x v="27"/>
  </r>
  <r>
    <x v="1"/>
    <x v="156"/>
    <x v="2"/>
    <x v="2"/>
    <s v="-2.244644"/>
    <x v="0"/>
    <x v="1"/>
    <x v="1"/>
    <x v="5037"/>
    <n v="1.15E-2"/>
    <x v="6464"/>
    <n v="1.72"/>
    <n v="36.470363999999996"/>
    <n v="4"/>
    <n v="37.799999999999997"/>
    <x v="158"/>
    <x v="7"/>
    <x v="23"/>
  </r>
  <r>
    <x v="1"/>
    <x v="157"/>
    <x v="2"/>
    <x v="2"/>
    <s v="-2.244644"/>
    <x v="0"/>
    <x v="1"/>
    <x v="1"/>
    <x v="5038"/>
    <n v="7.3000000000000001E-3"/>
    <x v="6465"/>
    <n v="0.35000000000000003"/>
    <n v="3.5626920000000002"/>
    <n v="4"/>
    <n v="210"/>
    <x v="185"/>
    <x v="45"/>
    <x v="27"/>
  </r>
  <r>
    <x v="1"/>
    <x v="158"/>
    <x v="2"/>
    <x v="2"/>
    <s v="-2.244644"/>
    <x v="0"/>
    <x v="1"/>
    <x v="1"/>
    <x v="5022"/>
    <n v="7.7999999999999996E-3"/>
    <x v="6466"/>
    <n v="0.72"/>
    <n v="8.3184191999999975"/>
    <n v="9"/>
    <n v="54.599999999999994"/>
    <x v="192"/>
    <x v="4"/>
    <x v="26"/>
  </r>
  <r>
    <x v="1"/>
    <x v="159"/>
    <x v="2"/>
    <x v="2"/>
    <s v="-2.244644"/>
    <x v="0"/>
    <x v="1"/>
    <x v="1"/>
    <x v="3482"/>
    <n v="1.0199999999999999E-2"/>
    <x v="6467"/>
    <n v="1.77"/>
    <n v="29.951585999999995"/>
    <n v="7"/>
    <n v="207.2"/>
    <x v="169"/>
    <x v="44"/>
    <x v="23"/>
  </r>
  <r>
    <x v="1"/>
    <x v="160"/>
    <x v="2"/>
    <x v="2"/>
    <s v="-2.244644"/>
    <x v="0"/>
    <x v="1"/>
    <x v="1"/>
    <x v="5039"/>
    <n v="9.6000000000000009E-3"/>
    <x v="6468"/>
    <n v="0.59000000000000008"/>
    <n v="9.2340192000000023"/>
    <n v="5"/>
    <n v="39.199999999999996"/>
    <x v="158"/>
    <x v="48"/>
    <x v="3"/>
  </r>
  <r>
    <x v="1"/>
    <x v="161"/>
    <x v="2"/>
    <x v="2"/>
    <s v="-2.244644"/>
    <x v="0"/>
    <x v="1"/>
    <x v="1"/>
    <x v="5040"/>
    <n v="1.03E-2"/>
    <x v="6469"/>
    <n v="0.62"/>
    <n v="11.296195399999998"/>
    <n v="2"/>
    <n v="31"/>
    <x v="171"/>
    <x v="4"/>
    <x v="7"/>
  </r>
  <r>
    <x v="1"/>
    <x v="162"/>
    <x v="2"/>
    <x v="2"/>
    <s v="-2.244644"/>
    <x v="0"/>
    <x v="1"/>
    <x v="1"/>
    <x v="3840"/>
    <n v="1.0699999999999999E-2"/>
    <x v="6470"/>
    <n v="0.84000000000000008"/>
    <n v="9.6890640000000001"/>
    <n v="6"/>
    <n v="173.6"/>
    <x v="136"/>
    <x v="4"/>
    <x v="24"/>
  </r>
  <r>
    <x v="1"/>
    <x v="163"/>
    <x v="2"/>
    <x v="2"/>
    <s v="-2.244644"/>
    <x v="0"/>
    <x v="1"/>
    <x v="1"/>
    <x v="5041"/>
    <n v="8.6E-3"/>
    <x v="6471"/>
    <n v="1.79"/>
    <n v="28.609748999999997"/>
    <n v="2"/>
    <n v="115.49999999999999"/>
    <x v="140"/>
    <x v="4"/>
    <x v="24"/>
  </r>
  <r>
    <x v="1"/>
    <x v="164"/>
    <x v="2"/>
    <x v="2"/>
    <s v="-2.244644"/>
    <x v="0"/>
    <x v="1"/>
    <x v="1"/>
    <x v="5042"/>
    <n v="7.7999999999999996E-3"/>
    <x v="6472"/>
    <n v="1.41"/>
    <n v="22.949526599999995"/>
    <n v="9"/>
    <n v="193.2"/>
    <x v="159"/>
    <x v="44"/>
    <x v="22"/>
  </r>
  <r>
    <x v="1"/>
    <x v="165"/>
    <x v="2"/>
    <x v="2"/>
    <s v="-2.244644"/>
    <x v="0"/>
    <x v="1"/>
    <x v="1"/>
    <x v="5043"/>
    <n v="9.7999999999999997E-3"/>
    <x v="6473"/>
    <n v="0.96999999999999986"/>
    <n v="11.545036999999997"/>
    <n v="3"/>
    <n v="380.79999999999995"/>
    <x v="68"/>
    <x v="23"/>
    <x v="6"/>
  </r>
  <r>
    <x v="1"/>
    <x v="166"/>
    <x v="2"/>
    <x v="2"/>
    <s v="-2.244644"/>
    <x v="0"/>
    <x v="1"/>
    <x v="1"/>
    <x v="5044"/>
    <n v="1.0599999999999998E-2"/>
    <x v="6474"/>
    <n v="1.6600000000000001"/>
    <n v="21.173266799999997"/>
    <n v="4"/>
    <n v="173.6"/>
    <x v="124"/>
    <x v="40"/>
    <x v="24"/>
  </r>
  <r>
    <x v="1"/>
    <x v="167"/>
    <x v="2"/>
    <x v="2"/>
    <s v="-2.244644"/>
    <x v="0"/>
    <x v="1"/>
    <x v="1"/>
    <x v="5045"/>
    <n v="9.7999999999999997E-3"/>
    <x v="6475"/>
    <n v="1.73"/>
    <n v="21.801148599999998"/>
    <n v="5"/>
    <n v="60.199999999999996"/>
    <x v="155"/>
    <x v="40"/>
    <x v="25"/>
  </r>
  <r>
    <x v="1"/>
    <x v="168"/>
    <x v="2"/>
    <x v="2"/>
    <s v="-2.244644"/>
    <x v="0"/>
    <x v="1"/>
    <x v="1"/>
    <x v="5046"/>
    <n v="1.0599999999999998E-2"/>
    <x v="6476"/>
    <n v="1.65"/>
    <n v="28.722077999999989"/>
    <n v="4"/>
    <n v="96.6"/>
    <x v="151"/>
    <x v="45"/>
    <x v="26"/>
  </r>
  <r>
    <x v="1"/>
    <x v="169"/>
    <x v="2"/>
    <x v="2"/>
    <s v="-2.244644"/>
    <x v="0"/>
    <x v="1"/>
    <x v="1"/>
    <x v="5047"/>
    <n v="1.0100000000000001E-2"/>
    <x v="6477"/>
    <n v="0.45"/>
    <n v="6.2198325000000008"/>
    <n v="3"/>
    <n v="100.8"/>
    <x v="148"/>
    <x v="46"/>
    <x v="25"/>
  </r>
  <r>
    <x v="1"/>
    <x v="170"/>
    <x v="2"/>
    <x v="2"/>
    <s v="-2.244644"/>
    <x v="0"/>
    <x v="1"/>
    <x v="1"/>
    <x v="5048"/>
    <n v="8.0000000000000002E-3"/>
    <x v="6478"/>
    <n v="1.5899999999999999"/>
    <n v="14.06832"/>
    <n v="10"/>
    <n v="82.6"/>
    <x v="175"/>
    <x v="12"/>
    <x v="27"/>
  </r>
  <r>
    <x v="1"/>
    <x v="171"/>
    <x v="2"/>
    <x v="2"/>
    <s v="-2.244644"/>
    <x v="0"/>
    <x v="1"/>
    <x v="1"/>
    <x v="5049"/>
    <n v="1.17E-2"/>
    <x v="6479"/>
    <n v="1.38"/>
    <n v="32.166061199999994"/>
    <n v="3"/>
    <n v="306.59999999999997"/>
    <x v="155"/>
    <x v="8"/>
    <x v="23"/>
  </r>
  <r>
    <x v="1"/>
    <x v="172"/>
    <x v="2"/>
    <x v="2"/>
    <s v="-2.244644"/>
    <x v="0"/>
    <x v="1"/>
    <x v="1"/>
    <x v="5050"/>
    <n v="8.199999999999999E-3"/>
    <x v="6480"/>
    <n v="1.08"/>
    <n v="17.047799999999999"/>
    <n v="7"/>
    <n v="294"/>
    <x v="169"/>
    <x v="45"/>
    <x v="27"/>
  </r>
  <r>
    <x v="1"/>
    <x v="173"/>
    <x v="2"/>
    <x v="2"/>
    <s v="-2.244644"/>
    <x v="0"/>
    <x v="1"/>
    <x v="1"/>
    <x v="5051"/>
    <n v="9.1999999999999998E-3"/>
    <x v="6481"/>
    <n v="0.92000000000000015"/>
    <n v="11.505961600000001"/>
    <n v="6"/>
    <n v="205.79999999999998"/>
    <x v="133"/>
    <x v="48"/>
    <x v="23"/>
  </r>
  <r>
    <x v="1"/>
    <x v="174"/>
    <x v="2"/>
    <x v="2"/>
    <s v="-2.244644"/>
    <x v="0"/>
    <x v="1"/>
    <x v="1"/>
    <x v="5052"/>
    <n v="6.0000000000000001E-3"/>
    <x v="6482"/>
    <n v="1.22"/>
    <n v="14.418935999999999"/>
    <n v="7"/>
    <n v="71.399999999999991"/>
    <x v="169"/>
    <x v="12"/>
    <x v="23"/>
  </r>
  <r>
    <x v="1"/>
    <x v="175"/>
    <x v="2"/>
    <x v="2"/>
    <s v="-2.244644"/>
    <x v="0"/>
    <x v="1"/>
    <x v="1"/>
    <x v="5053"/>
    <n v="9.5000000000000015E-3"/>
    <x v="6483"/>
    <n v="0.73"/>
    <n v="9.4080209999999997"/>
    <n v="8"/>
    <n v="119.69999999999999"/>
    <x v="45"/>
    <x v="45"/>
    <x v="0"/>
  </r>
  <r>
    <x v="1"/>
    <x v="176"/>
    <x v="2"/>
    <x v="2"/>
    <s v="-2.244644"/>
    <x v="0"/>
    <x v="1"/>
    <x v="1"/>
    <x v="5054"/>
    <n v="1.04E-2"/>
    <x v="6126"/>
    <n v="1.17"/>
    <n v="13.355596799999999"/>
    <n v="5"/>
    <n v="319.2"/>
    <x v="146"/>
    <x v="4"/>
    <x v="25"/>
  </r>
  <r>
    <x v="1"/>
    <x v="177"/>
    <x v="2"/>
    <x v="2"/>
    <s v="-2.244644"/>
    <x v="0"/>
    <x v="1"/>
    <x v="1"/>
    <x v="5055"/>
    <n v="7.6E-3"/>
    <x v="6484"/>
    <n v="1.51"/>
    <n v="12.194397599999999"/>
    <n v="4"/>
    <n v="387.09999999999997"/>
    <x v="173"/>
    <x v="12"/>
    <x v="22"/>
  </r>
  <r>
    <x v="1"/>
    <x v="178"/>
    <x v="2"/>
    <x v="2"/>
    <s v="-2.244644"/>
    <x v="0"/>
    <x v="1"/>
    <x v="1"/>
    <x v="5056"/>
    <n v="1.12E-2"/>
    <x v="6485"/>
    <n v="1.4700000000000002"/>
    <n v="18.739324799999999"/>
    <n v="10"/>
    <n v="57.4"/>
    <x v="157"/>
    <x v="48"/>
    <x v="0"/>
  </r>
  <r>
    <x v="1"/>
    <x v="179"/>
    <x v="2"/>
    <x v="2"/>
    <s v="-2.244644"/>
    <x v="0"/>
    <x v="1"/>
    <x v="1"/>
    <x v="1140"/>
    <n v="9.2999999999999992E-3"/>
    <x v="6486"/>
    <n v="1.69"/>
    <n v="19.605385799999993"/>
    <n v="8"/>
    <n v="192.5"/>
    <x v="187"/>
    <x v="45"/>
    <x v="3"/>
  </r>
  <r>
    <x v="1"/>
    <x v="180"/>
    <x v="2"/>
    <x v="2"/>
    <s v="-2.244644"/>
    <x v="0"/>
    <x v="1"/>
    <x v="1"/>
    <x v="5050"/>
    <n v="8.0999999999999996E-3"/>
    <x v="6487"/>
    <n v="0.67999999999999994"/>
    <n v="10.602899999999998"/>
    <n v="4"/>
    <n v="142.79999999999998"/>
    <x v="187"/>
    <x v="48"/>
    <x v="6"/>
  </r>
  <r>
    <x v="1"/>
    <x v="181"/>
    <x v="2"/>
    <x v="2"/>
    <s v="-2.244644"/>
    <x v="0"/>
    <x v="1"/>
    <x v="1"/>
    <x v="1126"/>
    <n v="9.7999999999999997E-3"/>
    <x v="6488"/>
    <n v="0.91"/>
    <n v="9.4700241999999992"/>
    <n v="2"/>
    <n v="184.79999999999998"/>
    <x v="183"/>
    <x v="5"/>
    <x v="22"/>
  </r>
  <r>
    <x v="1"/>
    <x v="182"/>
    <x v="2"/>
    <x v="2"/>
    <s v="-2.244644"/>
    <x v="0"/>
    <x v="1"/>
    <x v="1"/>
    <x v="5057"/>
    <n v="6.6000000000000008E-3"/>
    <x v="6489"/>
    <n v="0.41999999999999993"/>
    <n v="3.2424083999999995"/>
    <n v="6"/>
    <n v="382.2"/>
    <x v="195"/>
    <x v="43"/>
    <x v="3"/>
  </r>
  <r>
    <x v="1"/>
    <x v="183"/>
    <x v="2"/>
    <x v="2"/>
    <s v="-2.244644"/>
    <x v="0"/>
    <x v="1"/>
    <x v="1"/>
    <x v="3925"/>
    <n v="1.18E-2"/>
    <x v="6490"/>
    <n v="0.87000000000000011"/>
    <n v="12.0584436"/>
    <n v="7"/>
    <n v="235.2"/>
    <x v="149"/>
    <x v="46"/>
    <x v="6"/>
  </r>
  <r>
    <x v="2"/>
    <x v="184"/>
    <x v="2"/>
    <x v="2"/>
    <s v="-2.244644"/>
    <x v="0"/>
    <x v="1"/>
    <x v="1"/>
    <x v="4514"/>
    <n v="1.0100000000000001E-2"/>
    <x v="6491"/>
    <n v="1.7299999999999998"/>
    <n v="42.843795999999998"/>
    <n v="6"/>
    <n v="118.99999999999999"/>
    <x v="182"/>
    <x v="42"/>
    <x v="6"/>
  </r>
  <r>
    <x v="2"/>
    <x v="185"/>
    <x v="2"/>
    <x v="2"/>
    <s v="-2.244644"/>
    <x v="0"/>
    <x v="1"/>
    <x v="1"/>
    <x v="4706"/>
    <n v="1.4100000000000001E-2"/>
    <x v="6492"/>
    <n v="1.0200000000000002"/>
    <n v="43.102854000000015"/>
    <n v="5"/>
    <n v="123.89999999999999"/>
    <x v="195"/>
    <x v="40"/>
    <x v="0"/>
  </r>
  <r>
    <x v="2"/>
    <x v="186"/>
    <x v="2"/>
    <x v="2"/>
    <s v="-2.244644"/>
    <x v="0"/>
    <x v="1"/>
    <x v="1"/>
    <x v="5058"/>
    <n v="1.1100000000000002E-2"/>
    <x v="6493"/>
    <n v="0.65999999999999992"/>
    <n v="17.267382000000001"/>
    <n v="1"/>
    <n v="207.89999999999998"/>
    <x v="158"/>
    <x v="7"/>
    <x v="21"/>
  </r>
  <r>
    <x v="2"/>
    <x v="187"/>
    <x v="2"/>
    <x v="2"/>
    <s v="-2.244644"/>
    <x v="0"/>
    <x v="1"/>
    <x v="1"/>
    <x v="4713"/>
    <n v="1.3299999999999999E-2"/>
    <x v="6494"/>
    <n v="1.7699999999999998"/>
    <n v="49.177148999999993"/>
    <n v="3"/>
    <n v="86.8"/>
    <x v="185"/>
    <x v="43"/>
    <x v="6"/>
  </r>
  <r>
    <x v="2"/>
    <x v="188"/>
    <x v="2"/>
    <x v="2"/>
    <s v="-2.244644"/>
    <x v="0"/>
    <x v="1"/>
    <x v="1"/>
    <x v="5059"/>
    <n v="8.2000000000000007E-3"/>
    <x v="6495"/>
    <n v="0.79"/>
    <n v="15.968270000000002"/>
    <n v="9"/>
    <n v="18"/>
    <x v="210"/>
    <x v="48"/>
    <x v="25"/>
  </r>
  <r>
    <x v="2"/>
    <x v="189"/>
    <x v="2"/>
    <x v="2"/>
    <s v="-2.244644"/>
    <x v="0"/>
    <x v="1"/>
    <x v="1"/>
    <x v="5060"/>
    <n v="1.41E-2"/>
    <x v="6496"/>
    <n v="1.93"/>
    <n v="71.134782000000001"/>
    <n v="4"/>
    <n v="3"/>
    <x v="159"/>
    <x v="8"/>
    <x v="6"/>
  </r>
  <r>
    <x v="2"/>
    <x v="190"/>
    <x v="2"/>
    <x v="2"/>
    <s v="-2.244644"/>
    <x v="0"/>
    <x v="1"/>
    <x v="1"/>
    <x v="2507"/>
    <n v="8.4000000000000012E-3"/>
    <x v="6497"/>
    <n v="2.0699999999999998"/>
    <n v="26.168939999999999"/>
    <n v="5"/>
    <n v="19"/>
    <x v="88"/>
    <x v="6"/>
    <x v="3"/>
  </r>
  <r>
    <x v="2"/>
    <x v="191"/>
    <x v="2"/>
    <x v="2"/>
    <s v="-2.244644"/>
    <x v="0"/>
    <x v="1"/>
    <x v="1"/>
    <x v="5061"/>
    <n v="1.2800000000000001E-2"/>
    <x v="6498"/>
    <n v="1.4699999999999998"/>
    <n v="49.937663999999998"/>
    <n v="2"/>
    <n v="128.1"/>
    <x v="42"/>
    <x v="7"/>
    <x v="6"/>
  </r>
  <r>
    <x v="2"/>
    <x v="192"/>
    <x v="2"/>
    <x v="2"/>
    <s v="-2.244644"/>
    <x v="0"/>
    <x v="1"/>
    <x v="1"/>
    <x v="474"/>
    <n v="1.0600000000000002E-2"/>
    <x v="6499"/>
    <n v="1.1800000000000002"/>
    <n v="25.078540000000007"/>
    <n v="6"/>
    <n v="116.19999999999999"/>
    <x v="192"/>
    <x v="48"/>
    <x v="0"/>
  </r>
  <r>
    <x v="2"/>
    <x v="193"/>
    <x v="2"/>
    <x v="2"/>
    <s v="-2.244644"/>
    <x v="0"/>
    <x v="1"/>
    <x v="1"/>
    <x v="4085"/>
    <n v="1.1500000000000002E-2"/>
    <x v="6500"/>
    <n v="0.78"/>
    <n v="18.720390000000002"/>
    <n v="1"/>
    <n v="206.5"/>
    <x v="155"/>
    <x v="41"/>
    <x v="22"/>
  </r>
  <r>
    <x v="2"/>
    <x v="194"/>
    <x v="2"/>
    <x v="2"/>
    <s v="-2.244644"/>
    <x v="0"/>
    <x v="1"/>
    <x v="1"/>
    <x v="4888"/>
    <n v="1.3899999999999999E-2"/>
    <x v="6501"/>
    <n v="0.84999999999999987"/>
    <n v="25.106874999999995"/>
    <n v="4"/>
    <n v="61.599999999999994"/>
    <x v="159"/>
    <x v="43"/>
    <x v="3"/>
  </r>
  <r>
    <x v="2"/>
    <x v="195"/>
    <x v="2"/>
    <x v="2"/>
    <s v="-2.244644"/>
    <x v="0"/>
    <x v="1"/>
    <x v="1"/>
    <x v="5062"/>
    <n v="8.6E-3"/>
    <x v="6502"/>
    <n v="1.37"/>
    <n v="24.035280000000004"/>
    <n v="1"/>
    <n v="223.29999999999998"/>
    <x v="187"/>
    <x v="6"/>
    <x v="24"/>
  </r>
  <r>
    <x v="2"/>
    <x v="196"/>
    <x v="2"/>
    <x v="2"/>
    <s v="-2.244644"/>
    <x v="0"/>
    <x v="1"/>
    <x v="1"/>
    <x v="2507"/>
    <n v="1.03E-2"/>
    <x v="6503"/>
    <n v="1.5699999999999998"/>
    <n v="24.337354999999999"/>
    <n v="3"/>
    <n v="373.79999999999995"/>
    <x v="101"/>
    <x v="48"/>
    <x v="27"/>
  </r>
  <r>
    <x v="2"/>
    <x v="197"/>
    <x v="2"/>
    <x v="2"/>
    <s v="-2.244644"/>
    <x v="0"/>
    <x v="1"/>
    <x v="1"/>
    <x v="5063"/>
    <n v="1.0100000000000001E-2"/>
    <x v="6504"/>
    <n v="0.64"/>
    <n v="17.123136000000002"/>
    <n v="1"/>
    <n v="80.5"/>
    <x v="169"/>
    <x v="44"/>
    <x v="22"/>
  </r>
  <r>
    <x v="2"/>
    <x v="198"/>
    <x v="2"/>
    <x v="2"/>
    <s v="-2.244644"/>
    <x v="0"/>
    <x v="1"/>
    <x v="1"/>
    <x v="2089"/>
    <n v="1.46E-2"/>
    <x v="6505"/>
    <n v="1.6800000000000002"/>
    <n v="36.792000000000002"/>
    <n v="0"/>
    <n v="36"/>
    <x v="187"/>
    <x v="48"/>
    <x v="24"/>
  </r>
  <r>
    <x v="2"/>
    <x v="199"/>
    <x v="2"/>
    <x v="2"/>
    <s v="-2.244644"/>
    <x v="0"/>
    <x v="1"/>
    <x v="1"/>
    <x v="5064"/>
    <n v="1.26E-2"/>
    <x v="6506"/>
    <n v="0.64999999999999991"/>
    <n v="16.920539999999999"/>
    <n v="2"/>
    <n v="391.29999999999995"/>
    <x v="158"/>
    <x v="8"/>
    <x v="27"/>
  </r>
  <r>
    <x v="2"/>
    <x v="200"/>
    <x v="2"/>
    <x v="2"/>
    <s v="-2.244644"/>
    <x v="0"/>
    <x v="1"/>
    <x v="1"/>
    <x v="5065"/>
    <n v="1.0700000000000001E-2"/>
    <x v="6507"/>
    <n v="1.31"/>
    <n v="35.799418000000003"/>
    <n v="1"/>
    <n v="153.29999999999998"/>
    <x v="136"/>
    <x v="44"/>
    <x v="25"/>
  </r>
  <r>
    <x v="2"/>
    <x v="201"/>
    <x v="2"/>
    <x v="2"/>
    <s v="-2.244644"/>
    <x v="0"/>
    <x v="1"/>
    <x v="1"/>
    <x v="5066"/>
    <n v="1.0500000000000001E-2"/>
    <x v="6508"/>
    <n v="2.0699999999999998"/>
    <n v="50.946840000000002"/>
    <n v="3"/>
    <n v="297.5"/>
    <x v="159"/>
    <x v="43"/>
    <x v="0"/>
  </r>
  <r>
    <x v="2"/>
    <x v="202"/>
    <x v="2"/>
    <x v="2"/>
    <s v="-2.244644"/>
    <x v="0"/>
    <x v="1"/>
    <x v="1"/>
    <x v="5067"/>
    <n v="9.2999999999999992E-3"/>
    <x v="6509"/>
    <n v="0.38000000000000006"/>
    <n v="10.432368"/>
    <n v="4"/>
    <n v="105"/>
    <x v="184"/>
    <x v="12"/>
    <x v="23"/>
  </r>
  <r>
    <x v="2"/>
    <x v="203"/>
    <x v="2"/>
    <x v="2"/>
    <s v="-2.244644"/>
    <x v="0"/>
    <x v="1"/>
    <x v="1"/>
    <x v="755"/>
    <n v="9.9000000000000025E-3"/>
    <x v="6510"/>
    <n v="1.4400000000000002"/>
    <n v="22.153824000000007"/>
    <n v="3"/>
    <n v="88.199999999999989"/>
    <x v="176"/>
    <x v="12"/>
    <x v="3"/>
  </r>
  <r>
    <x v="2"/>
    <x v="204"/>
    <x v="2"/>
    <x v="2"/>
    <s v="-2.244644"/>
    <x v="0"/>
    <x v="1"/>
    <x v="1"/>
    <x v="509"/>
    <n v="1.2200000000000001E-2"/>
    <x v="6511"/>
    <n v="0.6"/>
    <n v="19.12716"/>
    <n v="3"/>
    <n v="360.5"/>
    <x v="182"/>
    <x v="4"/>
    <x v="6"/>
  </r>
  <r>
    <x v="2"/>
    <x v="205"/>
    <x v="2"/>
    <x v="2"/>
    <s v="-2.244644"/>
    <x v="0"/>
    <x v="1"/>
    <x v="1"/>
    <x v="4115"/>
    <n v="1.0000000000000002E-2"/>
    <x v="6512"/>
    <n v="0.51999999999999991"/>
    <n v="10.9252"/>
    <n v="5"/>
    <n v="102.19999999999999"/>
    <x v="193"/>
    <x v="41"/>
    <x v="0"/>
  </r>
  <r>
    <x v="2"/>
    <x v="206"/>
    <x v="2"/>
    <x v="2"/>
    <s v="-2.244644"/>
    <x v="0"/>
    <x v="1"/>
    <x v="1"/>
    <x v="5068"/>
    <n v="1.2E-2"/>
    <x v="6513"/>
    <n v="1.36"/>
    <n v="46.169280000000001"/>
    <n v="0"/>
    <n v="224"/>
    <x v="42"/>
    <x v="23"/>
    <x v="23"/>
  </r>
  <r>
    <x v="2"/>
    <x v="207"/>
    <x v="2"/>
    <x v="2"/>
    <s v="-2.244644"/>
    <x v="0"/>
    <x v="1"/>
    <x v="1"/>
    <x v="269"/>
    <n v="1.4400000000000001E-2"/>
    <x v="6514"/>
    <n v="2.0099999999999998"/>
    <n v="54.993600000000001"/>
    <n v="4"/>
    <n v="313.59999999999997"/>
    <x v="183"/>
    <x v="18"/>
    <x v="26"/>
  </r>
  <r>
    <x v="2"/>
    <x v="208"/>
    <x v="2"/>
    <x v="2"/>
    <s v="-2.244644"/>
    <x v="0"/>
    <x v="1"/>
    <x v="1"/>
    <x v="5069"/>
    <n v="1.38E-2"/>
    <x v="6515"/>
    <n v="2.04"/>
    <n v="61.512119999999996"/>
    <n v="5"/>
    <n v="242.2"/>
    <x v="155"/>
    <x v="7"/>
    <x v="27"/>
  </r>
  <r>
    <x v="2"/>
    <x v="209"/>
    <x v="2"/>
    <x v="2"/>
    <s v="-2.244644"/>
    <x v="0"/>
    <x v="1"/>
    <x v="1"/>
    <x v="5070"/>
    <n v="1.3000000000000001E-2"/>
    <x v="6516"/>
    <n v="1.06"/>
    <n v="36.558340000000008"/>
    <n v="1"/>
    <n v="90.3"/>
    <x v="133"/>
    <x v="46"/>
    <x v="25"/>
  </r>
  <r>
    <x v="2"/>
    <x v="210"/>
    <x v="2"/>
    <x v="2"/>
    <s v="-2.244644"/>
    <x v="0"/>
    <x v="1"/>
    <x v="1"/>
    <x v="2916"/>
    <n v="9.7000000000000003E-3"/>
    <x v="6517"/>
    <n v="1.0099999999999998"/>
    <n v="18.330186999999999"/>
    <n v="1"/>
    <n v="177.79999999999998"/>
    <x v="178"/>
    <x v="4"/>
    <x v="6"/>
  </r>
  <r>
    <x v="2"/>
    <x v="211"/>
    <x v="2"/>
    <x v="2"/>
    <s v="-2.244644"/>
    <x v="0"/>
    <x v="1"/>
    <x v="1"/>
    <x v="1198"/>
    <n v="1.18E-2"/>
    <x v="6518"/>
    <n v="0.74"/>
    <n v="20.066136"/>
    <n v="7"/>
    <n v="285.59999999999997"/>
    <x v="156"/>
    <x v="18"/>
    <x v="0"/>
  </r>
  <r>
    <x v="2"/>
    <x v="212"/>
    <x v="2"/>
    <x v="2"/>
    <s v="-2.244644"/>
    <x v="0"/>
    <x v="1"/>
    <x v="1"/>
    <x v="1856"/>
    <n v="9.7999999999999997E-3"/>
    <x v="6519"/>
    <n v="1.37"/>
    <n v="32.719162000000004"/>
    <n v="1"/>
    <n v="102.19999999999999"/>
    <x v="151"/>
    <x v="7"/>
    <x v="23"/>
  </r>
  <r>
    <x v="2"/>
    <x v="213"/>
    <x v="2"/>
    <x v="2"/>
    <s v="-2.244644"/>
    <x v="0"/>
    <x v="1"/>
    <x v="1"/>
    <x v="5071"/>
    <n v="1.06E-2"/>
    <x v="6520"/>
    <n v="1.74"/>
    <n v="28.514423999999998"/>
    <n v="6"/>
    <n v="62.999999999999993"/>
    <x v="175"/>
    <x v="7"/>
    <x v="6"/>
  </r>
  <r>
    <x v="2"/>
    <x v="214"/>
    <x v="2"/>
    <x v="2"/>
    <s v="-2.244644"/>
    <x v="0"/>
    <x v="1"/>
    <x v="1"/>
    <x v="5072"/>
    <n v="1.01E-2"/>
    <x v="6521"/>
    <n v="2.1"/>
    <n v="49.673819999999999"/>
    <n v="8"/>
    <n v="109.89999999999999"/>
    <x v="145"/>
    <x v="52"/>
    <x v="25"/>
  </r>
  <r>
    <x v="2"/>
    <x v="215"/>
    <x v="2"/>
    <x v="2"/>
    <s v="-2.244644"/>
    <x v="0"/>
    <x v="1"/>
    <x v="1"/>
    <x v="5073"/>
    <n v="9.8999999999999991E-3"/>
    <x v="6522"/>
    <n v="1.81"/>
    <n v="38.149550999999995"/>
    <n v="1"/>
    <n v="7"/>
    <x v="162"/>
    <x v="23"/>
    <x v="0"/>
  </r>
  <r>
    <x v="2"/>
    <x v="216"/>
    <x v="2"/>
    <x v="2"/>
    <s v="-2.244644"/>
    <x v="0"/>
    <x v="1"/>
    <x v="1"/>
    <x v="5074"/>
    <n v="1.3799999999999998E-2"/>
    <x v="6523"/>
    <n v="1.5899999999999999"/>
    <n v="52.200017999999993"/>
    <n v="6"/>
    <n v="260.39999999999998"/>
    <x v="197"/>
    <x v="41"/>
    <x v="0"/>
  </r>
  <r>
    <x v="2"/>
    <x v="217"/>
    <x v="2"/>
    <x v="2"/>
    <s v="-2.244644"/>
    <x v="0"/>
    <x v="1"/>
    <x v="1"/>
    <x v="3664"/>
    <n v="9.5000000000000015E-3"/>
    <x v="6524"/>
    <n v="1.7100000000000002"/>
    <n v="25.829550000000008"/>
    <n v="1"/>
    <n v="39.9"/>
    <x v="169"/>
    <x v="46"/>
    <x v="3"/>
  </r>
  <r>
    <x v="2"/>
    <x v="218"/>
    <x v="2"/>
    <x v="2"/>
    <s v="-2.244644"/>
    <x v="0"/>
    <x v="1"/>
    <x v="1"/>
    <x v="774"/>
    <n v="1.1200000000000002E-2"/>
    <x v="6525"/>
    <n v="1.9499999999999997"/>
    <n v="42.937439999999995"/>
    <n v="5"/>
    <n v="155.39999999999998"/>
    <x v="183"/>
    <x v="4"/>
    <x v="6"/>
  </r>
  <r>
    <x v="2"/>
    <x v="219"/>
    <x v="2"/>
    <x v="2"/>
    <s v="-2.244644"/>
    <x v="0"/>
    <x v="1"/>
    <x v="1"/>
    <x v="4019"/>
    <n v="7.7000000000000011E-3"/>
    <x v="6526"/>
    <n v="1.3900000000000001"/>
    <n v="29.604498000000003"/>
    <n v="4"/>
    <n v="387.79999999999995"/>
    <x v="197"/>
    <x v="40"/>
    <x v="6"/>
  </r>
  <r>
    <x v="2"/>
    <x v="220"/>
    <x v="2"/>
    <x v="2"/>
    <s v="-2.244644"/>
    <x v="0"/>
    <x v="1"/>
    <x v="1"/>
    <x v="4020"/>
    <n v="1.1100000000000002E-2"/>
    <x v="6527"/>
    <n v="1.8599999999999999"/>
    <n v="55.042236000000003"/>
    <n v="4"/>
    <n v="132.29999999999998"/>
    <x v="181"/>
    <x v="52"/>
    <x v="21"/>
  </r>
  <r>
    <x v="2"/>
    <x v="221"/>
    <x v="2"/>
    <x v="2"/>
    <s v="-2.244644"/>
    <x v="0"/>
    <x v="1"/>
    <x v="1"/>
    <x v="5075"/>
    <n v="1.03E-2"/>
    <x v="6528"/>
    <n v="0.80999999999999994"/>
    <n v="20.073257999999999"/>
    <n v="6"/>
    <n v="100.8"/>
    <x v="194"/>
    <x v="23"/>
    <x v="25"/>
  </r>
  <r>
    <x v="2"/>
    <x v="222"/>
    <x v="2"/>
    <x v="2"/>
    <s v="-2.244644"/>
    <x v="0"/>
    <x v="1"/>
    <x v="1"/>
    <x v="4274"/>
    <n v="1.29E-2"/>
    <x v="6529"/>
    <n v="1.1399999999999999"/>
    <n v="32.559083999999999"/>
    <n v="3"/>
    <n v="93.8"/>
    <x v="162"/>
    <x v="43"/>
    <x v="7"/>
  </r>
  <r>
    <x v="2"/>
    <x v="223"/>
    <x v="2"/>
    <x v="2"/>
    <s v="-2.244644"/>
    <x v="0"/>
    <x v="1"/>
    <x v="1"/>
    <x v="1229"/>
    <n v="1.21E-2"/>
    <x v="6530"/>
    <n v="1.1900000000000002"/>
    <n v="32.858518000000004"/>
    <n v="1"/>
    <n v="168"/>
    <x v="157"/>
    <x v="48"/>
    <x v="27"/>
  </r>
  <r>
    <x v="2"/>
    <x v="224"/>
    <x v="2"/>
    <x v="2"/>
    <s v="-2.244644"/>
    <x v="0"/>
    <x v="1"/>
    <x v="1"/>
    <x v="4485"/>
    <n v="1.0000000000000002E-2"/>
    <x v="6531"/>
    <n v="1.3299999999999998"/>
    <n v="27.411300000000001"/>
    <n v="6"/>
    <n v="41.3"/>
    <x v="176"/>
    <x v="12"/>
    <x v="24"/>
  </r>
  <r>
    <x v="2"/>
    <x v="225"/>
    <x v="2"/>
    <x v="2"/>
    <s v="-2.244644"/>
    <x v="0"/>
    <x v="1"/>
    <x v="1"/>
    <x v="4515"/>
    <n v="8.8000000000000005E-3"/>
    <x v="6532"/>
    <n v="0.96999999999999986"/>
    <n v="20.204712000000001"/>
    <n v="8"/>
    <n v="175.7"/>
    <x v="145"/>
    <x v="13"/>
    <x v="6"/>
  </r>
  <r>
    <x v="2"/>
    <x v="226"/>
    <x v="2"/>
    <x v="2"/>
    <s v="-2.244644"/>
    <x v="0"/>
    <x v="1"/>
    <x v="1"/>
    <x v="5076"/>
    <n v="1.15E-2"/>
    <x v="6533"/>
    <n v="1.38"/>
    <n v="32.40654"/>
    <n v="5"/>
    <n v="236.6"/>
    <x v="114"/>
    <x v="44"/>
    <x v="0"/>
  </r>
  <r>
    <x v="2"/>
    <x v="227"/>
    <x v="2"/>
    <x v="2"/>
    <s v="-2.244644"/>
    <x v="0"/>
    <x v="1"/>
    <x v="1"/>
    <x v="4522"/>
    <n v="1.2100000000000001E-2"/>
    <x v="6534"/>
    <n v="0.75000000000000011"/>
    <n v="21.326250000000005"/>
    <n v="7"/>
    <n v="212.79999999999998"/>
    <x v="182"/>
    <x v="7"/>
    <x v="7"/>
  </r>
  <r>
    <x v="2"/>
    <x v="228"/>
    <x v="2"/>
    <x v="2"/>
    <s v="-2.244644"/>
    <x v="0"/>
    <x v="1"/>
    <x v="1"/>
    <x v="216"/>
    <n v="1.11E-2"/>
    <x v="6535"/>
    <n v="0.85"/>
    <n v="17.954805"/>
    <n v="2"/>
    <n v="70"/>
    <x v="51"/>
    <x v="18"/>
    <x v="24"/>
  </r>
  <r>
    <x v="2"/>
    <x v="229"/>
    <x v="2"/>
    <x v="2"/>
    <s v="-2.244644"/>
    <x v="0"/>
    <x v="1"/>
    <x v="1"/>
    <x v="4687"/>
    <n v="1.12E-2"/>
    <x v="6536"/>
    <n v="0.52"/>
    <n v="15.031744"/>
    <n v="0"/>
    <n v="11"/>
    <x v="184"/>
    <x v="44"/>
    <x v="22"/>
  </r>
  <r>
    <x v="2"/>
    <x v="230"/>
    <x v="2"/>
    <x v="2"/>
    <s v="-2.244644"/>
    <x v="0"/>
    <x v="1"/>
    <x v="1"/>
    <x v="5077"/>
    <n v="1.12E-2"/>
    <x v="6537"/>
    <n v="1.5899999999999999"/>
    <n v="49.132271999999993"/>
    <n v="9"/>
    <n v="536.19999999999993"/>
    <x v="182"/>
    <x v="41"/>
    <x v="22"/>
  </r>
  <r>
    <x v="2"/>
    <x v="231"/>
    <x v="2"/>
    <x v="2"/>
    <s v="-2.244644"/>
    <x v="0"/>
    <x v="1"/>
    <x v="1"/>
    <x v="3839"/>
    <n v="1.41E-2"/>
    <x v="6538"/>
    <n v="1.4100000000000001"/>
    <n v="30.338406000000003"/>
    <n v="6"/>
    <n v="223.29999999999998"/>
    <x v="192"/>
    <x v="18"/>
    <x v="25"/>
  </r>
  <r>
    <x v="2"/>
    <x v="232"/>
    <x v="2"/>
    <x v="2"/>
    <s v="-2.244644"/>
    <x v="0"/>
    <x v="1"/>
    <x v="1"/>
    <x v="1643"/>
    <n v="1.0700000000000001E-2"/>
    <x v="6539"/>
    <n v="1.1400000000000001"/>
    <n v="23.468952000000005"/>
    <n v="5"/>
    <n v="301.7"/>
    <x v="205"/>
    <x v="42"/>
    <x v="25"/>
  </r>
  <r>
    <x v="2"/>
    <x v="233"/>
    <x v="2"/>
    <x v="2"/>
    <s v="-2.244644"/>
    <x v="0"/>
    <x v="1"/>
    <x v="1"/>
    <x v="5078"/>
    <n v="1.0700000000000001E-2"/>
    <x v="6540"/>
    <n v="1.7899999999999998"/>
    <n v="54.739274000000002"/>
    <n v="10"/>
    <n v="150.5"/>
    <x v="184"/>
    <x v="44"/>
    <x v="22"/>
  </r>
  <r>
    <x v="2"/>
    <x v="234"/>
    <x v="2"/>
    <x v="2"/>
    <s v="-2.244644"/>
    <x v="0"/>
    <x v="1"/>
    <x v="1"/>
    <x v="5079"/>
    <n v="1.3599999999999999E-2"/>
    <x v="6541"/>
    <n v="0.74"/>
    <n v="27.877279999999999"/>
    <n v="2"/>
    <n v="195.29999999999998"/>
    <x v="179"/>
    <x v="52"/>
    <x v="25"/>
  </r>
  <r>
    <x v="2"/>
    <x v="235"/>
    <x v="2"/>
    <x v="2"/>
    <s v="-2.244644"/>
    <x v="0"/>
    <x v="1"/>
    <x v="1"/>
    <x v="2108"/>
    <n v="1.0199999999999999E-2"/>
    <x v="6542"/>
    <n v="1.75"/>
    <n v="36.931649999999998"/>
    <n v="11"/>
    <n v="190.39999999999998"/>
    <x v="76"/>
    <x v="12"/>
    <x v="22"/>
  </r>
  <r>
    <x v="2"/>
    <x v="236"/>
    <x v="2"/>
    <x v="2"/>
    <s v="-2.244644"/>
    <x v="0"/>
    <x v="1"/>
    <x v="1"/>
    <x v="4891"/>
    <n v="9.7000000000000003E-3"/>
    <x v="6543"/>
    <n v="0.41999999999999993"/>
    <n v="11.028317999999999"/>
    <n v="3"/>
    <n v="422.09999999999997"/>
    <x v="158"/>
    <x v="23"/>
    <x v="21"/>
  </r>
  <r>
    <x v="2"/>
    <x v="237"/>
    <x v="2"/>
    <x v="2"/>
    <s v="-2.244644"/>
    <x v="0"/>
    <x v="1"/>
    <x v="1"/>
    <x v="5080"/>
    <n v="1.15E-2"/>
    <x v="6544"/>
    <n v="0.88"/>
    <n v="28.093119999999999"/>
    <n v="5"/>
    <n v="124.6"/>
    <x v="120"/>
    <x v="44"/>
    <x v="26"/>
  </r>
  <r>
    <x v="2"/>
    <x v="238"/>
    <x v="2"/>
    <x v="2"/>
    <s v="-2.244644"/>
    <x v="0"/>
    <x v="1"/>
    <x v="1"/>
    <x v="713"/>
    <n v="1.2500000000000001E-2"/>
    <x v="6545"/>
    <n v="0.51"/>
    <n v="9.7601250000000004"/>
    <n v="8"/>
    <n v="92.399999999999991"/>
    <x v="158"/>
    <x v="52"/>
    <x v="22"/>
  </r>
  <r>
    <x v="2"/>
    <x v="239"/>
    <x v="2"/>
    <x v="2"/>
    <s v="-2.244644"/>
    <x v="0"/>
    <x v="1"/>
    <x v="1"/>
    <x v="1204"/>
    <n v="1.15E-2"/>
    <x v="6546"/>
    <n v="1.3"/>
    <n v="31.679050000000004"/>
    <n v="10"/>
    <n v="194.6"/>
    <x v="171"/>
    <x v="44"/>
    <x v="23"/>
  </r>
  <r>
    <x v="2"/>
    <x v="240"/>
    <x v="2"/>
    <x v="2"/>
    <s v="-2.244644"/>
    <x v="0"/>
    <x v="1"/>
    <x v="1"/>
    <x v="3082"/>
    <n v="1.24E-2"/>
    <x v="6547"/>
    <n v="2.0100000000000002"/>
    <n v="45.710616000000002"/>
    <n v="5"/>
    <n v="170.1"/>
    <x v="159"/>
    <x v="45"/>
    <x v="22"/>
  </r>
  <r>
    <x v="2"/>
    <x v="241"/>
    <x v="2"/>
    <x v="2"/>
    <s v="-2.244644"/>
    <x v="0"/>
    <x v="1"/>
    <x v="1"/>
    <x v="2928"/>
    <n v="1.2800000000000001E-2"/>
    <x v="6548"/>
    <n v="1.66"/>
    <n v="40.583680000000001"/>
    <n v="6"/>
    <n v="159.6"/>
    <x v="179"/>
    <x v="42"/>
    <x v="24"/>
  </r>
  <r>
    <x v="2"/>
    <x v="242"/>
    <x v="2"/>
    <x v="2"/>
    <s v="-2.244644"/>
    <x v="0"/>
    <x v="1"/>
    <x v="1"/>
    <x v="4720"/>
    <n v="1.1600000000000001E-2"/>
    <x v="6549"/>
    <n v="1.7000000000000002"/>
    <n v="48.235120000000009"/>
    <n v="7"/>
    <n v="273.7"/>
    <x v="175"/>
    <x v="43"/>
    <x v="26"/>
  </r>
  <r>
    <x v="2"/>
    <x v="243"/>
    <x v="2"/>
    <x v="2"/>
    <s v="-2.244644"/>
    <x v="0"/>
    <x v="1"/>
    <x v="1"/>
    <x v="4889"/>
    <n v="1.2999999999999998E-2"/>
    <x v="6550"/>
    <n v="1.54"/>
    <n v="57.977919999999997"/>
    <n v="7"/>
    <n v="194.6"/>
    <x v="162"/>
    <x v="7"/>
    <x v="23"/>
  </r>
  <r>
    <x v="2"/>
    <x v="244"/>
    <x v="2"/>
    <x v="2"/>
    <s v="-2.244644"/>
    <x v="0"/>
    <x v="1"/>
    <x v="1"/>
    <x v="1208"/>
    <n v="1.17E-2"/>
    <x v="6551"/>
    <n v="0.75"/>
    <n v="21.639150000000001"/>
    <n v="9"/>
    <n v="127.39999999999999"/>
    <x v="187"/>
    <x v="12"/>
    <x v="24"/>
  </r>
  <r>
    <x v="2"/>
    <x v="245"/>
    <x v="2"/>
    <x v="2"/>
    <s v="-2.244644"/>
    <x v="0"/>
    <x v="1"/>
    <x v="1"/>
    <x v="273"/>
    <n v="1.29E-2"/>
    <x v="6552"/>
    <n v="1.9000000000000001"/>
    <n v="42.794460000000001"/>
    <n v="6"/>
    <n v="355.59999999999997"/>
    <x v="170"/>
    <x v="4"/>
    <x v="25"/>
  </r>
  <r>
    <x v="2"/>
    <x v="246"/>
    <x v="2"/>
    <x v="2"/>
    <s v="-2.244644"/>
    <x v="0"/>
    <x v="1"/>
    <x v="1"/>
    <x v="5081"/>
    <n v="8.8000000000000005E-3"/>
    <x v="6553"/>
    <n v="0.9900000000000001"/>
    <n v="21.431520000000003"/>
    <n v="5"/>
    <n v="503.99999999999994"/>
    <x v="206"/>
    <x v="52"/>
    <x v="3"/>
  </r>
  <r>
    <x v="2"/>
    <x v="247"/>
    <x v="2"/>
    <x v="2"/>
    <s v="-2.244644"/>
    <x v="0"/>
    <x v="1"/>
    <x v="1"/>
    <x v="5082"/>
    <n v="1.3299999999999999E-2"/>
    <x v="6554"/>
    <n v="0.8"/>
    <n v="31.270959999999999"/>
    <n v="5"/>
    <n v="85.399999999999991"/>
    <x v="157"/>
    <x v="42"/>
    <x v="3"/>
  </r>
  <r>
    <x v="2"/>
    <x v="248"/>
    <x v="2"/>
    <x v="2"/>
    <s v="-2.244644"/>
    <x v="0"/>
    <x v="1"/>
    <x v="1"/>
    <x v="1872"/>
    <n v="1.2999999999999998E-2"/>
    <x v="6555"/>
    <n v="1.8499999999999999"/>
    <n v="46.656999999999989"/>
    <n v="3"/>
    <n v="57.4"/>
    <x v="159"/>
    <x v="8"/>
    <x v="25"/>
  </r>
  <r>
    <x v="2"/>
    <x v="249"/>
    <x v="2"/>
    <x v="2"/>
    <s v="-2.244644"/>
    <x v="0"/>
    <x v="1"/>
    <x v="1"/>
    <x v="763"/>
    <n v="1.26E-2"/>
    <x v="6556"/>
    <n v="0.8899999999999999"/>
    <n v="19.927277999999998"/>
    <n v="3"/>
    <n v="65.099999999999994"/>
    <x v="21"/>
    <x v="6"/>
    <x v="0"/>
  </r>
  <r>
    <x v="2"/>
    <x v="250"/>
    <x v="2"/>
    <x v="2"/>
    <s v="-2.244644"/>
    <x v="0"/>
    <x v="1"/>
    <x v="1"/>
    <x v="4909"/>
    <n v="1.2499999999999999E-2"/>
    <x v="6557"/>
    <n v="1.01"/>
    <n v="30.047499999999996"/>
    <n v="4"/>
    <n v="385"/>
    <x v="186"/>
    <x v="46"/>
    <x v="20"/>
  </r>
  <r>
    <x v="2"/>
    <x v="251"/>
    <x v="2"/>
    <x v="2"/>
    <s v="-2.244644"/>
    <x v="0"/>
    <x v="1"/>
    <x v="1"/>
    <x v="4514"/>
    <n v="0.01"/>
    <x v="6558"/>
    <n v="1.37"/>
    <n v="33.592400000000005"/>
    <n v="3"/>
    <n v="167.29999999999998"/>
    <x v="68"/>
    <x v="45"/>
    <x v="25"/>
  </r>
  <r>
    <x v="2"/>
    <x v="252"/>
    <x v="2"/>
    <x v="2"/>
    <s v="-2.244644"/>
    <x v="0"/>
    <x v="1"/>
    <x v="1"/>
    <x v="5083"/>
    <n v="1.2700000000000001E-2"/>
    <x v="6559"/>
    <n v="0.9"/>
    <n v="28.380690000000001"/>
    <n v="7"/>
    <n v="170.1"/>
    <x v="193"/>
    <x v="46"/>
    <x v="0"/>
  </r>
  <r>
    <x v="2"/>
    <x v="253"/>
    <x v="2"/>
    <x v="2"/>
    <s v="-2.244644"/>
    <x v="0"/>
    <x v="1"/>
    <x v="1"/>
    <x v="203"/>
    <n v="1.2799999999999999E-2"/>
    <x v="6560"/>
    <n v="0.92999999999999994"/>
    <n v="19.570175999999996"/>
    <n v="10"/>
    <n v="334.59999999999997"/>
    <x v="185"/>
    <x v="5"/>
    <x v="22"/>
  </r>
  <r>
    <x v="2"/>
    <x v="254"/>
    <x v="2"/>
    <x v="2"/>
    <s v="-2.244644"/>
    <x v="0"/>
    <x v="1"/>
    <x v="1"/>
    <x v="3481"/>
    <n v="1.2699999999999999E-2"/>
    <x v="6561"/>
    <n v="0.65"/>
    <n v="13.711555000000001"/>
    <n v="9"/>
    <n v="155.39999999999998"/>
    <x v="157"/>
    <x v="43"/>
    <x v="3"/>
  </r>
  <r>
    <x v="2"/>
    <x v="255"/>
    <x v="2"/>
    <x v="2"/>
    <s v="-2.244644"/>
    <x v="0"/>
    <x v="1"/>
    <x v="1"/>
    <x v="1446"/>
    <n v="1.0000000000000002E-2"/>
    <x v="6562"/>
    <n v="1.43"/>
    <n v="22.980100000000004"/>
    <n v="3"/>
    <n v="258.3"/>
    <x v="68"/>
    <x v="45"/>
    <x v="23"/>
  </r>
  <r>
    <x v="2"/>
    <x v="256"/>
    <x v="2"/>
    <x v="2"/>
    <s v="-2.244644"/>
    <x v="0"/>
    <x v="1"/>
    <x v="1"/>
    <x v="5084"/>
    <n v="1.11E-2"/>
    <x v="6563"/>
    <n v="1.43"/>
    <n v="35.650758000000003"/>
    <n v="7"/>
    <n v="224.7"/>
    <x v="198"/>
    <x v="46"/>
    <x v="23"/>
  </r>
  <r>
    <x v="2"/>
    <x v="257"/>
    <x v="2"/>
    <x v="2"/>
    <s v="-2.244644"/>
    <x v="0"/>
    <x v="1"/>
    <x v="1"/>
    <x v="4521"/>
    <n v="1.2999999999999999E-2"/>
    <x v="6564"/>
    <n v="1.92"/>
    <n v="64.147199999999998"/>
    <n v="5"/>
    <n v="103.6"/>
    <x v="101"/>
    <x v="41"/>
    <x v="25"/>
  </r>
  <r>
    <x v="2"/>
    <x v="258"/>
    <x v="2"/>
    <x v="2"/>
    <s v="-2.244644"/>
    <x v="0"/>
    <x v="1"/>
    <x v="1"/>
    <x v="499"/>
    <n v="8.7999999999999988E-3"/>
    <x v="6565"/>
    <n v="0.62"/>
    <n v="9.6898559999999989"/>
    <n v="8"/>
    <n v="212.79999999999998"/>
    <x v="179"/>
    <x v="48"/>
    <x v="0"/>
  </r>
  <r>
    <x v="2"/>
    <x v="259"/>
    <x v="2"/>
    <x v="2"/>
    <s v="-2.244644"/>
    <x v="0"/>
    <x v="1"/>
    <x v="1"/>
    <x v="5085"/>
    <n v="8.4000000000000012E-3"/>
    <x v="6566"/>
    <n v="0.75"/>
    <n v="17.079300000000003"/>
    <n v="3"/>
    <n v="138.6"/>
    <x v="155"/>
    <x v="7"/>
    <x v="25"/>
  </r>
  <r>
    <x v="2"/>
    <x v="260"/>
    <x v="2"/>
    <x v="2"/>
    <s v="-2.244644"/>
    <x v="0"/>
    <x v="1"/>
    <x v="1"/>
    <x v="5086"/>
    <n v="1.1899999999999999E-2"/>
    <x v="6567"/>
    <n v="0.46"/>
    <n v="15.130135999999998"/>
    <n v="3"/>
    <n v="182"/>
    <x v="210"/>
    <x v="13"/>
    <x v="3"/>
  </r>
  <r>
    <x v="2"/>
    <x v="261"/>
    <x v="2"/>
    <x v="2"/>
    <s v="-2.244644"/>
    <x v="0"/>
    <x v="1"/>
    <x v="1"/>
    <x v="5087"/>
    <n v="1.2699999999999998E-2"/>
    <x v="6568"/>
    <n v="1.5599999999999998"/>
    <n v="54.383939999999981"/>
    <n v="4"/>
    <n v="175.7"/>
    <x v="177"/>
    <x v="41"/>
    <x v="26"/>
  </r>
  <r>
    <x v="2"/>
    <x v="262"/>
    <x v="2"/>
    <x v="2"/>
    <s v="-2.244644"/>
    <x v="0"/>
    <x v="1"/>
    <x v="1"/>
    <x v="745"/>
    <n v="1.0999999999999999E-2"/>
    <x v="6569"/>
    <n v="0.71000000000000008"/>
    <n v="15.432559999999999"/>
    <n v="9"/>
    <n v="482.99999999999994"/>
    <x v="154"/>
    <x v="6"/>
    <x v="23"/>
  </r>
  <r>
    <x v="2"/>
    <x v="263"/>
    <x v="2"/>
    <x v="2"/>
    <s v="-2.244644"/>
    <x v="0"/>
    <x v="1"/>
    <x v="1"/>
    <x v="5088"/>
    <n v="1.1299999999999999E-2"/>
    <x v="6570"/>
    <n v="2.0500000000000003"/>
    <n v="61.294590000000007"/>
    <n v="3"/>
    <n v="198.79999999999998"/>
    <x v="184"/>
    <x v="46"/>
    <x v="20"/>
  </r>
  <r>
    <x v="2"/>
    <x v="264"/>
    <x v="2"/>
    <x v="2"/>
    <s v="-2.244644"/>
    <x v="0"/>
    <x v="1"/>
    <x v="1"/>
    <x v="5089"/>
    <n v="9.6000000000000009E-3"/>
    <x v="6571"/>
    <n v="0.49"/>
    <n v="12.940704"/>
    <n v="8"/>
    <n v="142.79999999999998"/>
    <x v="182"/>
    <x v="40"/>
    <x v="27"/>
  </r>
  <r>
    <x v="2"/>
    <x v="265"/>
    <x v="2"/>
    <x v="2"/>
    <s v="-2.244644"/>
    <x v="0"/>
    <x v="1"/>
    <x v="1"/>
    <x v="1194"/>
    <n v="1.15E-2"/>
    <x v="6572"/>
    <n v="1.24"/>
    <n v="33.197279999999999"/>
    <n v="2"/>
    <n v="211.39999999999998"/>
    <x v="175"/>
    <x v="26"/>
    <x v="25"/>
  </r>
  <r>
    <x v="2"/>
    <x v="266"/>
    <x v="2"/>
    <x v="2"/>
    <s v="-2.244644"/>
    <x v="0"/>
    <x v="1"/>
    <x v="1"/>
    <x v="448"/>
    <n v="1.2E-2"/>
    <x v="6573"/>
    <n v="0.73"/>
    <n v="18.711359999999999"/>
    <n v="9"/>
    <n v="128.1"/>
    <x v="184"/>
    <x v="44"/>
    <x v="27"/>
  </r>
  <r>
    <x v="2"/>
    <x v="267"/>
    <x v="2"/>
    <x v="2"/>
    <s v="-2.244644"/>
    <x v="0"/>
    <x v="1"/>
    <x v="1"/>
    <x v="3269"/>
    <n v="1.24E-2"/>
    <x v="6574"/>
    <n v="1.94"/>
    <n v="43.613527999999995"/>
    <n v="6"/>
    <n v="230.99999999999997"/>
    <x v="101"/>
    <x v="18"/>
    <x v="26"/>
  </r>
  <r>
    <x v="2"/>
    <x v="268"/>
    <x v="2"/>
    <x v="2"/>
    <s v="-2.244644"/>
    <x v="0"/>
    <x v="1"/>
    <x v="1"/>
    <x v="1447"/>
    <n v="1.4199999999999999E-2"/>
    <x v="6575"/>
    <n v="1.48"/>
    <n v="35.895327999999999"/>
    <n v="2"/>
    <n v="523.6"/>
    <x v="97"/>
    <x v="47"/>
    <x v="25"/>
  </r>
  <r>
    <x v="2"/>
    <x v="269"/>
    <x v="2"/>
    <x v="2"/>
    <s v="-2.244644"/>
    <x v="0"/>
    <x v="1"/>
    <x v="1"/>
    <x v="5090"/>
    <n v="9.9000000000000025E-3"/>
    <x v="6576"/>
    <n v="1.1800000000000002"/>
    <n v="29.695644000000012"/>
    <n v="7"/>
    <n v="228.89999999999998"/>
    <x v="51"/>
    <x v="42"/>
    <x v="22"/>
  </r>
  <r>
    <x v="2"/>
    <x v="270"/>
    <x v="2"/>
    <x v="2"/>
    <s v="-2.244644"/>
    <x v="0"/>
    <x v="1"/>
    <x v="1"/>
    <x v="5091"/>
    <n v="1.3799999999999998E-2"/>
    <x v="6577"/>
    <n v="1.92"/>
    <n v="75.06316799999999"/>
    <n v="2"/>
    <n v="171.5"/>
    <x v="164"/>
    <x v="30"/>
    <x v="6"/>
  </r>
  <r>
    <x v="2"/>
    <x v="271"/>
    <x v="2"/>
    <x v="2"/>
    <s v="-2.244644"/>
    <x v="0"/>
    <x v="1"/>
    <x v="1"/>
    <x v="5092"/>
    <n v="1.1800000000000001E-2"/>
    <x v="6578"/>
    <n v="1.43"/>
    <n v="49.018970000000003"/>
    <n v="3"/>
    <n v="123.19999999999999"/>
    <x v="158"/>
    <x v="45"/>
    <x v="6"/>
  </r>
  <r>
    <x v="2"/>
    <x v="272"/>
    <x v="2"/>
    <x v="2"/>
    <s v="-2.244644"/>
    <x v="0"/>
    <x v="1"/>
    <x v="1"/>
    <x v="4051"/>
    <n v="1.21E-2"/>
    <x v="6579"/>
    <n v="1.29"/>
    <n v="41.114106"/>
    <n v="7"/>
    <n v="251.29999999999998"/>
    <x v="171"/>
    <x v="52"/>
    <x v="21"/>
  </r>
  <r>
    <x v="2"/>
    <x v="273"/>
    <x v="2"/>
    <x v="2"/>
    <s v="-2.244644"/>
    <x v="0"/>
    <x v="1"/>
    <x v="1"/>
    <x v="4685"/>
    <n v="1.37E-2"/>
    <x v="6580"/>
    <n v="1.7"/>
    <n v="69.567229999999995"/>
    <n v="4"/>
    <n v="240.1"/>
    <x v="198"/>
    <x v="48"/>
    <x v="22"/>
  </r>
  <r>
    <x v="2"/>
    <x v="274"/>
    <x v="2"/>
    <x v="2"/>
    <s v="-2.244644"/>
    <x v="0"/>
    <x v="1"/>
    <x v="1"/>
    <x v="5093"/>
    <n v="8.9000000000000017E-3"/>
    <x v="6581"/>
    <n v="1.5699999999999998"/>
    <n v="26.450889000000004"/>
    <n v="8"/>
    <n v="109.19999999999999"/>
    <x v="191"/>
    <x v="18"/>
    <x v="6"/>
  </r>
  <r>
    <x v="0"/>
    <x v="0"/>
    <x v="0"/>
    <x v="0"/>
    <s v="-1.898575"/>
    <x v="1"/>
    <x v="1"/>
    <x v="0"/>
    <x v="5094"/>
    <n v="1.1220000000000004E-2"/>
    <x v="6582"/>
    <n v="0.49999999999999972"/>
    <n v="4.8021599999999989"/>
    <n v="3"/>
    <n v="0"/>
    <x v="193"/>
    <x v="44"/>
    <x v="20"/>
  </r>
  <r>
    <x v="0"/>
    <x v="1"/>
    <x v="0"/>
    <x v="0"/>
    <s v="-1.898575"/>
    <x v="1"/>
    <x v="1"/>
    <x v="0"/>
    <x v="735"/>
    <n v="1.2980000000000002E-2"/>
    <x v="6583"/>
    <n v="0.32999999999999974"/>
    <n v="8.9180387999999944"/>
    <n v="5"/>
    <n v="0"/>
    <x v="129"/>
    <x v="48"/>
    <x v="22"/>
  </r>
  <r>
    <x v="0"/>
    <x v="2"/>
    <x v="0"/>
    <x v="0"/>
    <s v="-1.898575"/>
    <x v="1"/>
    <x v="1"/>
    <x v="0"/>
    <x v="5095"/>
    <n v="1.1220000000000004E-2"/>
    <x v="6584"/>
    <n v="1.0399999999999996"/>
    <n v="19.906972799999998"/>
    <n v="6"/>
    <n v="46"/>
    <x v="43"/>
    <x v="8"/>
    <x v="23"/>
  </r>
  <r>
    <x v="0"/>
    <x v="3"/>
    <x v="0"/>
    <x v="0"/>
    <s v="-1.898575"/>
    <x v="1"/>
    <x v="1"/>
    <x v="0"/>
    <x v="5096"/>
    <n v="1.0560000000000002E-2"/>
    <x v="6585"/>
    <n v="0.68999999999999972"/>
    <n v="13.350142079999998"/>
    <n v="6"/>
    <n v="42"/>
    <x v="113"/>
    <x v="40"/>
    <x v="0"/>
  </r>
  <r>
    <x v="0"/>
    <x v="4"/>
    <x v="0"/>
    <x v="0"/>
    <s v="-1.898575"/>
    <x v="1"/>
    <x v="1"/>
    <x v="0"/>
    <x v="4770"/>
    <n v="1.1330000000000002E-2"/>
    <x v="6586"/>
    <n v="5.9999999999999942E-2"/>
    <n v="1.0538259599999993"/>
    <n v="4"/>
    <n v="53.9"/>
    <x v="134"/>
    <x v="40"/>
    <x v="25"/>
  </r>
  <r>
    <x v="0"/>
    <x v="5"/>
    <x v="0"/>
    <x v="0"/>
    <s v="-1.898575"/>
    <x v="1"/>
    <x v="1"/>
    <x v="0"/>
    <x v="5097"/>
    <n v="1.474E-2"/>
    <x v="6587"/>
    <n v="0.58999999999999986"/>
    <n v="11.928256559999999"/>
    <n v="7"/>
    <n v="0"/>
    <x v="213"/>
    <x v="5"/>
    <x v="24"/>
  </r>
  <r>
    <x v="0"/>
    <x v="6"/>
    <x v="0"/>
    <x v="0"/>
    <s v="-1.898575"/>
    <x v="1"/>
    <x v="1"/>
    <x v="0"/>
    <x v="1668"/>
    <n v="1.1990000000000002E-2"/>
    <x v="6588"/>
    <n v="0.96999999999999975"/>
    <n v="14.1773357"/>
    <n v="5"/>
    <n v="93.8"/>
    <x v="129"/>
    <x v="5"/>
    <x v="3"/>
  </r>
  <r>
    <x v="0"/>
    <x v="7"/>
    <x v="0"/>
    <x v="0"/>
    <s v="-1.898575"/>
    <x v="1"/>
    <x v="1"/>
    <x v="0"/>
    <x v="5098"/>
    <n v="1.1000000000000001E-2"/>
    <x v="6589"/>
    <n v="0.31999999999999973"/>
    <n v="6.7626239999999962"/>
    <n v="2"/>
    <n v="99.399999999999991"/>
    <x v="128"/>
    <x v="40"/>
    <x v="25"/>
  </r>
  <r>
    <x v="0"/>
    <x v="8"/>
    <x v="0"/>
    <x v="0"/>
    <s v="-1.898575"/>
    <x v="1"/>
    <x v="1"/>
    <x v="0"/>
    <x v="5099"/>
    <n v="1.1440000000000004E-2"/>
    <x v="6590"/>
    <n v="0.38999999999999979"/>
    <n v="7.38305568"/>
    <n v="7"/>
    <n v="95.199999999999989"/>
    <x v="132"/>
    <x v="40"/>
    <x v="23"/>
  </r>
  <r>
    <x v="0"/>
    <x v="9"/>
    <x v="0"/>
    <x v="0"/>
    <s v="-1.898575"/>
    <x v="1"/>
    <x v="1"/>
    <x v="0"/>
    <x v="213"/>
    <n v="1.2650000000000002E-2"/>
    <x v="6591"/>
    <n v="0.18"/>
    <n v="3.1149360000000006"/>
    <n v="6"/>
    <n v="84"/>
    <x v="13"/>
    <x v="40"/>
    <x v="21"/>
  </r>
  <r>
    <x v="0"/>
    <x v="10"/>
    <x v="0"/>
    <x v="0"/>
    <s v="-1.898575"/>
    <x v="1"/>
    <x v="1"/>
    <x v="0"/>
    <x v="1917"/>
    <n v="9.3500000000000007E-3"/>
    <x v="6592"/>
    <n v="0.11999999999999994"/>
    <n v="1.7658035999999995"/>
    <n v="5"/>
    <n v="224"/>
    <x v="214"/>
    <x v="5"/>
    <x v="23"/>
  </r>
  <r>
    <x v="0"/>
    <x v="11"/>
    <x v="0"/>
    <x v="0"/>
    <s v="-1.898575"/>
    <x v="1"/>
    <x v="1"/>
    <x v="0"/>
    <x v="5100"/>
    <n v="1.1770000000000003E-2"/>
    <x v="6593"/>
    <n v="0.22"/>
    <n v="2.7173163600000008"/>
    <n v="7"/>
    <n v="0"/>
    <x v="142"/>
    <x v="4"/>
    <x v="0"/>
  </r>
  <r>
    <x v="0"/>
    <x v="12"/>
    <x v="0"/>
    <x v="0"/>
    <s v="-1.898575"/>
    <x v="1"/>
    <x v="1"/>
    <x v="0"/>
    <x v="2936"/>
    <n v="1.0890000000000004E-2"/>
    <x v="6594"/>
    <n v="1.0599999999999996"/>
    <n v="14.096800080000001"/>
    <n v="5"/>
    <n v="125.99999999999999"/>
    <x v="123"/>
    <x v="4"/>
    <x v="3"/>
  </r>
  <r>
    <x v="0"/>
    <x v="13"/>
    <x v="0"/>
    <x v="0"/>
    <s v="-1.898575"/>
    <x v="1"/>
    <x v="1"/>
    <x v="0"/>
    <x v="2411"/>
    <n v="1.0230000000000001E-2"/>
    <x v="6595"/>
    <n v="0.86999999999999988"/>
    <n v="10.114073640000001"/>
    <n v="5"/>
    <n v="179.2"/>
    <x v="215"/>
    <x v="40"/>
    <x v="3"/>
  </r>
  <r>
    <x v="0"/>
    <x v="14"/>
    <x v="0"/>
    <x v="0"/>
    <s v="-1.898575"/>
    <x v="1"/>
    <x v="1"/>
    <x v="0"/>
    <x v="2356"/>
    <n v="1.2540000000000001E-2"/>
    <x v="6596"/>
    <n v="0.45999999999999985"/>
    <n v="7.3131775199999991"/>
    <n v="4"/>
    <n v="168"/>
    <x v="213"/>
    <x v="40"/>
    <x v="24"/>
  </r>
  <r>
    <x v="0"/>
    <x v="15"/>
    <x v="0"/>
    <x v="0"/>
    <s v="-1.898575"/>
    <x v="1"/>
    <x v="1"/>
    <x v="0"/>
    <x v="5101"/>
    <n v="9.7900000000000018E-3"/>
    <x v="6597"/>
    <n v="0.2799999999999998"/>
    <n v="3.5493057599999989"/>
    <n v="2"/>
    <n v="137.19999999999999"/>
    <x v="43"/>
    <x v="4"/>
    <x v="5"/>
  </r>
  <r>
    <x v="0"/>
    <x v="16"/>
    <x v="0"/>
    <x v="0"/>
    <s v="-1.898575"/>
    <x v="1"/>
    <x v="1"/>
    <x v="0"/>
    <x v="5102"/>
    <n v="1.3090000000000003E-2"/>
    <x v="6598"/>
    <n v="0.12999999999999995"/>
    <n v="2.4286662399999996"/>
    <n v="2"/>
    <n v="52.5"/>
    <x v="144"/>
    <x v="48"/>
    <x v="6"/>
  </r>
  <r>
    <x v="0"/>
    <x v="17"/>
    <x v="0"/>
    <x v="0"/>
    <s v="-1.898575"/>
    <x v="1"/>
    <x v="1"/>
    <x v="0"/>
    <x v="2502"/>
    <n v="1.3090000000000001E-2"/>
    <x v="6599"/>
    <n v="0.88999999999999968"/>
    <n v="24.395309399999991"/>
    <n v="3"/>
    <n v="92.399999999999991"/>
    <x v="142"/>
    <x v="4"/>
    <x v="20"/>
  </r>
  <r>
    <x v="0"/>
    <x v="18"/>
    <x v="0"/>
    <x v="0"/>
    <s v="-1.898575"/>
    <x v="1"/>
    <x v="1"/>
    <x v="0"/>
    <x v="5103"/>
    <n v="8.910000000000003E-3"/>
    <x v="6600"/>
    <n v="0.13"/>
    <n v="1.5641683200000007"/>
    <n v="7"/>
    <n v="0"/>
    <x v="216"/>
    <x v="40"/>
    <x v="21"/>
  </r>
  <r>
    <x v="0"/>
    <x v="19"/>
    <x v="0"/>
    <x v="0"/>
    <s v="-1.898575"/>
    <x v="1"/>
    <x v="1"/>
    <x v="0"/>
    <x v="5104"/>
    <n v="1.2870000000000001E-2"/>
    <x v="6601"/>
    <n v="0.92999999999999983"/>
    <n v="22.121290620000003"/>
    <n v="5"/>
    <n v="96.6"/>
    <x v="150"/>
    <x v="48"/>
    <x v="25"/>
  </r>
  <r>
    <x v="0"/>
    <x v="20"/>
    <x v="0"/>
    <x v="0"/>
    <s v="-1.898575"/>
    <x v="1"/>
    <x v="1"/>
    <x v="0"/>
    <x v="5105"/>
    <n v="1.3090000000000003E-2"/>
    <x v="6602"/>
    <n v="0.35999999999999982"/>
    <n v="4.4315409599999995"/>
    <n v="7"/>
    <n v="269.5"/>
    <x v="190"/>
    <x v="40"/>
    <x v="21"/>
  </r>
  <r>
    <x v="0"/>
    <x v="21"/>
    <x v="0"/>
    <x v="0"/>
    <s v="-1.898575"/>
    <x v="1"/>
    <x v="1"/>
    <x v="0"/>
    <x v="5106"/>
    <n v="9.7900000000000018E-3"/>
    <x v="6603"/>
    <n v="1.0999999999999996"/>
    <n v="16.5907214"/>
    <n v="5"/>
    <n v="182"/>
    <x v="127"/>
    <x v="8"/>
    <x v="20"/>
  </r>
  <r>
    <x v="0"/>
    <x v="22"/>
    <x v="0"/>
    <x v="0"/>
    <s v="-1.898575"/>
    <x v="1"/>
    <x v="1"/>
    <x v="0"/>
    <x v="721"/>
    <n v="1.2979999999999998E-2"/>
    <x v="6604"/>
    <n v="0.53999999999999981"/>
    <n v="14.558108399999993"/>
    <n v="4"/>
    <n v="218.39999999999998"/>
    <x v="213"/>
    <x v="8"/>
    <x v="24"/>
  </r>
  <r>
    <x v="0"/>
    <x v="23"/>
    <x v="0"/>
    <x v="0"/>
    <s v="-1.898575"/>
    <x v="1"/>
    <x v="1"/>
    <x v="0"/>
    <x v="2325"/>
    <n v="1.1659999999999998E-2"/>
    <x v="6605"/>
    <n v="0.93999999999999972"/>
    <n v="16.692689199999993"/>
    <n v="2"/>
    <n v="51.8"/>
    <x v="132"/>
    <x v="40"/>
    <x v="21"/>
  </r>
  <r>
    <x v="0"/>
    <x v="24"/>
    <x v="0"/>
    <x v="0"/>
    <s v="-1.898575"/>
    <x v="1"/>
    <x v="1"/>
    <x v="0"/>
    <x v="5107"/>
    <n v="1.1330000000000002E-2"/>
    <x v="6606"/>
    <n v="0.53999999999999981"/>
    <n v="12.619399319999998"/>
    <n v="3"/>
    <n v="147"/>
    <x v="132"/>
    <x v="4"/>
    <x v="24"/>
  </r>
  <r>
    <x v="0"/>
    <x v="25"/>
    <x v="0"/>
    <x v="0"/>
    <s v="-1.898575"/>
    <x v="1"/>
    <x v="1"/>
    <x v="0"/>
    <x v="1377"/>
    <n v="6.8199999999999997E-3"/>
    <x v="6607"/>
    <n v="0.79999999999999982"/>
    <n v="4.6594239999999987"/>
    <n v="6"/>
    <n v="0"/>
    <x v="213"/>
    <x v="45"/>
    <x v="25"/>
  </r>
  <r>
    <x v="0"/>
    <x v="26"/>
    <x v="0"/>
    <x v="0"/>
    <s v="-1.898575"/>
    <x v="1"/>
    <x v="1"/>
    <x v="0"/>
    <x v="5108"/>
    <n v="1.1000000000000001E-2"/>
    <x v="6608"/>
    <n v="0.32999999999999985"/>
    <n v="6.5390819999999987"/>
    <n v="3"/>
    <n v="0"/>
    <x v="144"/>
    <x v="48"/>
    <x v="22"/>
  </r>
  <r>
    <x v="0"/>
    <x v="27"/>
    <x v="0"/>
    <x v="0"/>
    <s v="-1.898575"/>
    <x v="1"/>
    <x v="1"/>
    <x v="0"/>
    <x v="5109"/>
    <n v="1.1330000000000003E-2"/>
    <x v="6609"/>
    <n v="0.68999999999999972"/>
    <n v="16.706424899999998"/>
    <n v="4"/>
    <n v="118.99999999999999"/>
    <x v="163"/>
    <x v="4"/>
    <x v="20"/>
  </r>
  <r>
    <x v="0"/>
    <x v="28"/>
    <x v="0"/>
    <x v="0"/>
    <s v="-1.898575"/>
    <x v="1"/>
    <x v="1"/>
    <x v="0"/>
    <x v="5110"/>
    <n v="1.1109999999999998E-2"/>
    <x v="6610"/>
    <n v="1.0599999999999998"/>
    <n v="13.335821839999998"/>
    <n v="7"/>
    <n v="75.599999999999994"/>
    <x v="215"/>
    <x v="4"/>
    <x v="5"/>
  </r>
  <r>
    <x v="0"/>
    <x v="29"/>
    <x v="0"/>
    <x v="0"/>
    <s v="-1.898575"/>
    <x v="1"/>
    <x v="1"/>
    <x v="0"/>
    <x v="1654"/>
    <n v="1.1330000000000002E-2"/>
    <x v="6611"/>
    <n v="0.35999999999999976"/>
    <n v="6.4200311999999968"/>
    <n v="3"/>
    <n v="204.39999999999998"/>
    <x v="123"/>
    <x v="48"/>
    <x v="6"/>
  </r>
  <r>
    <x v="0"/>
    <x v="30"/>
    <x v="0"/>
    <x v="0"/>
    <s v="-1.898575"/>
    <x v="1"/>
    <x v="1"/>
    <x v="0"/>
    <x v="5111"/>
    <n v="1.2430000000000002E-2"/>
    <x v="6612"/>
    <n v="0.33999999999999975"/>
    <n v="7.7702913199999948"/>
    <n v="7"/>
    <n v="47.599999999999994"/>
    <x v="133"/>
    <x v="41"/>
    <x v="23"/>
  </r>
  <r>
    <x v="0"/>
    <x v="31"/>
    <x v="0"/>
    <x v="0"/>
    <s v="-1.898575"/>
    <x v="1"/>
    <x v="1"/>
    <x v="0"/>
    <x v="4724"/>
    <n v="1.2870000000000001E-2"/>
    <x v="6613"/>
    <n v="0.25999999999999979"/>
    <n v="5.3171117999999957"/>
    <n v="6"/>
    <n v="0"/>
    <x v="140"/>
    <x v="48"/>
    <x v="23"/>
  </r>
  <r>
    <x v="0"/>
    <x v="32"/>
    <x v="0"/>
    <x v="0"/>
    <s v="-1.898575"/>
    <x v="1"/>
    <x v="1"/>
    <x v="0"/>
    <x v="5112"/>
    <n v="1.3860000000000001E-2"/>
    <x v="6614"/>
    <n v="0.39999999999999974"/>
    <n v="12.061526399999991"/>
    <n v="2"/>
    <n v="56"/>
    <x v="125"/>
    <x v="4"/>
    <x v="3"/>
  </r>
  <r>
    <x v="0"/>
    <x v="33"/>
    <x v="0"/>
    <x v="0"/>
    <s v="-1.898575"/>
    <x v="1"/>
    <x v="1"/>
    <x v="0"/>
    <x v="5113"/>
    <n v="1.1440000000000004E-2"/>
    <x v="6615"/>
    <n v="0.37999999999999973"/>
    <n v="9.8637967999999958"/>
    <n v="5"/>
    <n v="0"/>
    <x v="13"/>
    <x v="45"/>
    <x v="3"/>
  </r>
  <r>
    <x v="0"/>
    <x v="34"/>
    <x v="0"/>
    <x v="0"/>
    <s v="-1.898575"/>
    <x v="1"/>
    <x v="1"/>
    <x v="0"/>
    <x v="3905"/>
    <n v="1.0010000000000002E-2"/>
    <x v="6616"/>
    <n v="0.84999999999999987"/>
    <n v="11.338427100000001"/>
    <n v="6"/>
    <n v="217"/>
    <x v="130"/>
    <x v="8"/>
    <x v="27"/>
  </r>
  <r>
    <x v="0"/>
    <x v="35"/>
    <x v="0"/>
    <x v="0"/>
    <s v="-1.898575"/>
    <x v="1"/>
    <x v="1"/>
    <x v="0"/>
    <x v="964"/>
    <n v="7.3699999999999998E-3"/>
    <x v="6617"/>
    <n v="2.9999999999999971E-2"/>
    <n v="0.22530089999999978"/>
    <n v="2"/>
    <n v="150.5"/>
    <x v="141"/>
    <x v="40"/>
    <x v="22"/>
  </r>
  <r>
    <x v="0"/>
    <x v="36"/>
    <x v="0"/>
    <x v="0"/>
    <s v="-1.898575"/>
    <x v="1"/>
    <x v="1"/>
    <x v="0"/>
    <x v="5114"/>
    <n v="1.2100000000000005E-2"/>
    <x v="6618"/>
    <n v="0.06"/>
    <n v="1.1537592000000008"/>
    <n v="4"/>
    <n v="0"/>
    <x v="165"/>
    <x v="40"/>
    <x v="22"/>
  </r>
  <r>
    <x v="0"/>
    <x v="37"/>
    <x v="0"/>
    <x v="0"/>
    <s v="-1.898575"/>
    <x v="1"/>
    <x v="1"/>
    <x v="0"/>
    <x v="5115"/>
    <n v="1.1550000000000001E-2"/>
    <x v="6619"/>
    <n v="6.9999999999999896E-2"/>
    <n v="0.97294889999999878"/>
    <n v="4"/>
    <n v="182"/>
    <x v="215"/>
    <x v="48"/>
    <x v="23"/>
  </r>
  <r>
    <x v="0"/>
    <x v="38"/>
    <x v="0"/>
    <x v="0"/>
    <s v="-1.898575"/>
    <x v="1"/>
    <x v="1"/>
    <x v="0"/>
    <x v="5116"/>
    <n v="1.2980000000000002E-2"/>
    <x v="6620"/>
    <n v="0.22999999999999995"/>
    <n v="3.5717325600000001"/>
    <n v="4"/>
    <n v="237.99999999999997"/>
    <x v="50"/>
    <x v="41"/>
    <x v="23"/>
  </r>
  <r>
    <x v="0"/>
    <x v="39"/>
    <x v="0"/>
    <x v="0"/>
    <s v="-1.898575"/>
    <x v="1"/>
    <x v="1"/>
    <x v="0"/>
    <x v="5117"/>
    <n v="9.6799999999999994E-3"/>
    <x v="6621"/>
    <n v="0.47999999999999965"/>
    <n v="10.527813119999992"/>
    <n v="6"/>
    <n v="0"/>
    <x v="147"/>
    <x v="8"/>
    <x v="5"/>
  </r>
  <r>
    <x v="0"/>
    <x v="40"/>
    <x v="0"/>
    <x v="0"/>
    <s v="-1.898575"/>
    <x v="1"/>
    <x v="1"/>
    <x v="0"/>
    <x v="999"/>
    <n v="8.4700000000000001E-3"/>
    <x v="6622"/>
    <n v="0.34999999999999981"/>
    <n v="4.8854959999999972"/>
    <n v="6"/>
    <n v="112"/>
    <x v="130"/>
    <x v="6"/>
    <x v="20"/>
  </r>
  <r>
    <x v="0"/>
    <x v="41"/>
    <x v="0"/>
    <x v="0"/>
    <s v="-1.898575"/>
    <x v="1"/>
    <x v="1"/>
    <x v="0"/>
    <x v="5118"/>
    <n v="1.1770000000000003E-2"/>
    <x v="6623"/>
    <n v="0.21999999999999983"/>
    <n v="3.0311516399999987"/>
    <n v="5"/>
    <n v="42"/>
    <x v="128"/>
    <x v="6"/>
    <x v="6"/>
  </r>
  <r>
    <x v="0"/>
    <x v="42"/>
    <x v="0"/>
    <x v="0"/>
    <s v="-1.898575"/>
    <x v="1"/>
    <x v="1"/>
    <x v="0"/>
    <x v="5119"/>
    <n v="1.1990000000000002E-2"/>
    <x v="6624"/>
    <n v="1.0699999999999998"/>
    <n v="20.824519760000001"/>
    <n v="3"/>
    <n v="150.5"/>
    <x v="130"/>
    <x v="4"/>
    <x v="6"/>
  </r>
  <r>
    <x v="0"/>
    <x v="43"/>
    <x v="0"/>
    <x v="0"/>
    <s v="-1.898575"/>
    <x v="1"/>
    <x v="1"/>
    <x v="0"/>
    <x v="5120"/>
    <n v="1.3420000000000003E-2"/>
    <x v="6625"/>
    <n v="0.5199999999999998"/>
    <n v="9.0984379200000003"/>
    <n v="6"/>
    <n v="255.49999999999997"/>
    <x v="139"/>
    <x v="40"/>
    <x v="24"/>
  </r>
  <r>
    <x v="0"/>
    <x v="44"/>
    <x v="0"/>
    <x v="0"/>
    <s v="-1.898575"/>
    <x v="1"/>
    <x v="1"/>
    <x v="0"/>
    <x v="5121"/>
    <n v="1.3420000000000001E-2"/>
    <x v="6626"/>
    <n v="0.48999999999999988"/>
    <n v="5.3040402800000006"/>
    <n v="3"/>
    <n v="262.5"/>
    <x v="135"/>
    <x v="44"/>
    <x v="3"/>
  </r>
  <r>
    <x v="0"/>
    <x v="45"/>
    <x v="0"/>
    <x v="0"/>
    <s v="-1.898575"/>
    <x v="1"/>
    <x v="1"/>
    <x v="0"/>
    <x v="5122"/>
    <n v="1.0340000000000002E-2"/>
    <x v="6627"/>
    <n v="0.36999999999999977"/>
    <n v="4.5251562399999985"/>
    <n v="4"/>
    <n v="148.39999999999998"/>
    <x v="147"/>
    <x v="4"/>
    <x v="27"/>
  </r>
  <r>
    <x v="0"/>
    <x v="46"/>
    <x v="0"/>
    <x v="0"/>
    <s v="-1.898575"/>
    <x v="1"/>
    <x v="1"/>
    <x v="0"/>
    <x v="2070"/>
    <n v="7.92E-3"/>
    <x v="6628"/>
    <n v="4.0000000000000091E-2"/>
    <n v="0.57245760000000123"/>
    <n v="5"/>
    <n v="65.8"/>
    <x v="45"/>
    <x v="6"/>
    <x v="25"/>
  </r>
  <r>
    <x v="0"/>
    <x v="47"/>
    <x v="0"/>
    <x v="0"/>
    <s v="-1.898575"/>
    <x v="1"/>
    <x v="1"/>
    <x v="0"/>
    <x v="2910"/>
    <n v="1.0339999999999998E-2"/>
    <x v="6629"/>
    <n v="3.0000000000000027E-2"/>
    <n v="0.59868600000000038"/>
    <n v="5"/>
    <n v="45.5"/>
    <x v="126"/>
    <x v="6"/>
    <x v="5"/>
  </r>
  <r>
    <x v="0"/>
    <x v="48"/>
    <x v="0"/>
    <x v="0"/>
    <s v="-1.898575"/>
    <x v="1"/>
    <x v="1"/>
    <x v="0"/>
    <x v="5123"/>
    <n v="1.2430000000000002E-2"/>
    <x v="6630"/>
    <n v="0.54999999999999971"/>
    <n v="13.275115699999997"/>
    <n v="1"/>
    <n v="40"/>
    <x v="46"/>
    <x v="4"/>
    <x v="5"/>
  </r>
  <r>
    <x v="0"/>
    <x v="49"/>
    <x v="0"/>
    <x v="0"/>
    <s v="-1.898575"/>
    <x v="1"/>
    <x v="1"/>
    <x v="0"/>
    <x v="5124"/>
    <n v="1.2760000000000004E-2"/>
    <x v="6631"/>
    <n v="0.34000000000000008"/>
    <n v="4.8442574400000034"/>
    <n v="6"/>
    <n v="104.3"/>
    <x v="42"/>
    <x v="40"/>
    <x v="27"/>
  </r>
  <r>
    <x v="0"/>
    <x v="50"/>
    <x v="0"/>
    <x v="0"/>
    <s v="-1.898575"/>
    <x v="1"/>
    <x v="1"/>
    <x v="0"/>
    <x v="5125"/>
    <n v="1.2650000000000002E-2"/>
    <x v="6632"/>
    <n v="1.0299999999999998"/>
    <n v="15.2393032"/>
    <n v="4"/>
    <n v="163.1"/>
    <x v="189"/>
    <x v="41"/>
    <x v="21"/>
  </r>
  <r>
    <x v="0"/>
    <x v="51"/>
    <x v="0"/>
    <x v="0"/>
    <s v="-1.898575"/>
    <x v="1"/>
    <x v="1"/>
    <x v="0"/>
    <x v="5126"/>
    <n v="9.6800000000000011E-3"/>
    <x v="6633"/>
    <n v="0.21000000000000002"/>
    <n v="4.3607625600000013"/>
    <n v="2"/>
    <n v="10"/>
    <x v="215"/>
    <x v="4"/>
    <x v="24"/>
  </r>
  <r>
    <x v="0"/>
    <x v="52"/>
    <x v="0"/>
    <x v="0"/>
    <s v="-1.898575"/>
    <x v="1"/>
    <x v="1"/>
    <x v="0"/>
    <x v="5127"/>
    <n v="1.4190000000000001E-2"/>
    <x v="6634"/>
    <n v="0.69999999999999984"/>
    <n v="22.806167999999996"/>
    <n v="3"/>
    <n v="2"/>
    <x v="154"/>
    <x v="4"/>
    <x v="20"/>
  </r>
  <r>
    <x v="0"/>
    <x v="53"/>
    <x v="0"/>
    <x v="0"/>
    <s v="-1.898575"/>
    <x v="1"/>
    <x v="1"/>
    <x v="0"/>
    <x v="5128"/>
    <n v="1.1440000000000002E-2"/>
    <x v="6635"/>
    <n v="0.83999999999999986"/>
    <n v="22.077095040000003"/>
    <n v="3"/>
    <n v="89.6"/>
    <x v="21"/>
    <x v="40"/>
    <x v="25"/>
  </r>
  <r>
    <x v="0"/>
    <x v="54"/>
    <x v="0"/>
    <x v="0"/>
    <s v="-1.898575"/>
    <x v="1"/>
    <x v="1"/>
    <x v="0"/>
    <x v="5129"/>
    <n v="1.5070000000000002E-2"/>
    <x v="6636"/>
    <n v="0.29000000000000009"/>
    <n v="4.4428469800000023"/>
    <n v="4"/>
    <n v="28"/>
    <x v="128"/>
    <x v="40"/>
    <x v="0"/>
  </r>
  <r>
    <x v="0"/>
    <x v="55"/>
    <x v="0"/>
    <x v="0"/>
    <s v="-1.898575"/>
    <x v="1"/>
    <x v="1"/>
    <x v="0"/>
    <x v="5130"/>
    <n v="1.4190000000000001E-2"/>
    <x v="6637"/>
    <n v="1.2299999999999998"/>
    <n v="25.31484648"/>
    <n v="1"/>
    <n v="132.29999999999998"/>
    <x v="26"/>
    <x v="6"/>
    <x v="24"/>
  </r>
  <r>
    <x v="0"/>
    <x v="56"/>
    <x v="0"/>
    <x v="0"/>
    <s v="-1.898575"/>
    <x v="1"/>
    <x v="1"/>
    <x v="0"/>
    <x v="5131"/>
    <n v="1.529E-2"/>
    <x v="6638"/>
    <n v="0.96999999999999975"/>
    <n v="22.353735359999995"/>
    <n v="7"/>
    <n v="214.2"/>
    <x v="160"/>
    <x v="48"/>
    <x v="22"/>
  </r>
  <r>
    <x v="0"/>
    <x v="57"/>
    <x v="0"/>
    <x v="0"/>
    <s v="-1.898575"/>
    <x v="1"/>
    <x v="1"/>
    <x v="0"/>
    <x v="5132"/>
    <n v="8.6900000000000015E-3"/>
    <x v="6639"/>
    <n v="0.25000000000000011"/>
    <n v="3.1244895000000019"/>
    <n v="1"/>
    <n v="152.6"/>
    <x v="77"/>
    <x v="8"/>
    <x v="20"/>
  </r>
  <r>
    <x v="0"/>
    <x v="58"/>
    <x v="0"/>
    <x v="0"/>
    <s v="-1.898575"/>
    <x v="1"/>
    <x v="1"/>
    <x v="0"/>
    <x v="5133"/>
    <n v="1.4300000000000002E-2"/>
    <x v="6640"/>
    <n v="0.60999999999999976"/>
    <n v="7.4250175999999986"/>
    <n v="2"/>
    <n v="91"/>
    <x v="135"/>
    <x v="40"/>
    <x v="23"/>
  </r>
  <r>
    <x v="0"/>
    <x v="59"/>
    <x v="0"/>
    <x v="0"/>
    <s v="-1.898575"/>
    <x v="1"/>
    <x v="1"/>
    <x v="0"/>
    <x v="5134"/>
    <n v="1.3310000000000001E-2"/>
    <x v="6641"/>
    <n v="0.24000000000000005"/>
    <n v="2.844932640000001"/>
    <n v="5"/>
    <n v="116.19999999999999"/>
    <x v="168"/>
    <x v="48"/>
    <x v="6"/>
  </r>
  <r>
    <x v="0"/>
    <x v="60"/>
    <x v="0"/>
    <x v="0"/>
    <s v="-1.898575"/>
    <x v="1"/>
    <x v="1"/>
    <x v="0"/>
    <x v="5135"/>
    <n v="9.5700000000000004E-3"/>
    <x v="6642"/>
    <n v="1.99999999999999E-2"/>
    <n v="0.37985243999999813"/>
    <n v="3"/>
    <n v="103.6"/>
    <x v="155"/>
    <x v="40"/>
    <x v="20"/>
  </r>
  <r>
    <x v="0"/>
    <x v="61"/>
    <x v="0"/>
    <x v="0"/>
    <s v="-1.898575"/>
    <x v="1"/>
    <x v="1"/>
    <x v="0"/>
    <x v="5136"/>
    <n v="1.474E-2"/>
    <x v="6643"/>
    <n v="0.62999999999999967"/>
    <n v="19.209433319999988"/>
    <n v="2"/>
    <n v="92.399999999999991"/>
    <x v="136"/>
    <x v="40"/>
    <x v="25"/>
  </r>
  <r>
    <x v="0"/>
    <x v="62"/>
    <x v="0"/>
    <x v="0"/>
    <s v="-1.898575"/>
    <x v="1"/>
    <x v="1"/>
    <x v="0"/>
    <x v="5137"/>
    <n v="1.2760000000000001E-2"/>
    <x v="6644"/>
    <n v="0.31000000000000005"/>
    <n v="8.4918820800000017"/>
    <n v="3"/>
    <n v="51.099999999999994"/>
    <x v="43"/>
    <x v="5"/>
    <x v="0"/>
  </r>
  <r>
    <x v="0"/>
    <x v="63"/>
    <x v="0"/>
    <x v="0"/>
    <s v="-1.898575"/>
    <x v="1"/>
    <x v="1"/>
    <x v="0"/>
    <x v="5138"/>
    <n v="1.2320000000000003E-2"/>
    <x v="6645"/>
    <n v="0.65999999999999981"/>
    <n v="17.607300479999999"/>
    <n v="4"/>
    <n v="111.3"/>
    <x v="163"/>
    <x v="4"/>
    <x v="3"/>
  </r>
  <r>
    <x v="0"/>
    <x v="64"/>
    <x v="0"/>
    <x v="0"/>
    <s v="-1.898575"/>
    <x v="1"/>
    <x v="1"/>
    <x v="0"/>
    <x v="5139"/>
    <n v="7.2600000000000008E-3"/>
    <x v="6646"/>
    <n v="0.28000000000000003"/>
    <n v="2.7231388800000005"/>
    <n v="3"/>
    <n v="56"/>
    <x v="160"/>
    <x v="40"/>
    <x v="3"/>
  </r>
  <r>
    <x v="0"/>
    <x v="65"/>
    <x v="0"/>
    <x v="0"/>
    <s v="-1.898575"/>
    <x v="1"/>
    <x v="1"/>
    <x v="0"/>
    <x v="1767"/>
    <n v="1.342E-2"/>
    <x v="6647"/>
    <n v="0.87999999999999967"/>
    <n v="12.754367999999994"/>
    <n v="6"/>
    <n v="162.39999999999998"/>
    <x v="216"/>
    <x v="40"/>
    <x v="3"/>
  </r>
  <r>
    <x v="0"/>
    <x v="66"/>
    <x v="0"/>
    <x v="0"/>
    <s v="-1.898575"/>
    <x v="1"/>
    <x v="1"/>
    <x v="0"/>
    <x v="5140"/>
    <n v="1.133E-2"/>
    <x v="6648"/>
    <n v="1.0499999999999998"/>
    <n v="17.259442199999999"/>
    <n v="2"/>
    <n v="49"/>
    <x v="127"/>
    <x v="4"/>
    <x v="3"/>
  </r>
  <r>
    <x v="0"/>
    <x v="67"/>
    <x v="0"/>
    <x v="0"/>
    <s v="-1.898575"/>
    <x v="1"/>
    <x v="1"/>
    <x v="0"/>
    <x v="5141"/>
    <n v="1.4300000000000002E-2"/>
    <x v="6649"/>
    <n v="0.39999999999999991"/>
    <n v="9.1050959999999996"/>
    <n v="8"/>
    <n v="209.29999999999998"/>
    <x v="130"/>
    <x v="40"/>
    <x v="24"/>
  </r>
  <r>
    <x v="0"/>
    <x v="68"/>
    <x v="0"/>
    <x v="0"/>
    <s v="-1.898575"/>
    <x v="1"/>
    <x v="1"/>
    <x v="0"/>
    <x v="715"/>
    <n v="1.3200000000000002E-2"/>
    <x v="6650"/>
    <n v="0.42"/>
    <n v="7.5897360000000003"/>
    <n v="6"/>
    <n v="9"/>
    <x v="147"/>
    <x v="40"/>
    <x v="25"/>
  </r>
  <r>
    <x v="0"/>
    <x v="69"/>
    <x v="0"/>
    <x v="0"/>
    <s v="-1.898575"/>
    <x v="1"/>
    <x v="1"/>
    <x v="0"/>
    <x v="389"/>
    <n v="1.0560000000000002E-2"/>
    <x v="6651"/>
    <n v="0.42999999999999983"/>
    <n v="4.4808614399999991"/>
    <n v="1"/>
    <n v="193.89999999999998"/>
    <x v="139"/>
    <x v="8"/>
    <x v="0"/>
  </r>
  <r>
    <x v="0"/>
    <x v="70"/>
    <x v="0"/>
    <x v="0"/>
    <s v="-1.898575"/>
    <x v="1"/>
    <x v="1"/>
    <x v="0"/>
    <x v="5142"/>
    <n v="1.089E-2"/>
    <x v="6652"/>
    <n v="1.1199999999999999"/>
    <n v="17.885387520000002"/>
    <n v="5"/>
    <n v="65.8"/>
    <x v="77"/>
    <x v="4"/>
    <x v="21"/>
  </r>
  <r>
    <x v="0"/>
    <x v="71"/>
    <x v="0"/>
    <x v="0"/>
    <s v="-1.898575"/>
    <x v="1"/>
    <x v="1"/>
    <x v="0"/>
    <x v="5143"/>
    <n v="8.9099999999999995E-3"/>
    <x v="6653"/>
    <n v="0.36999999999999983"/>
    <n v="3.6092271599999983"/>
    <n v="7"/>
    <n v="16"/>
    <x v="50"/>
    <x v="7"/>
    <x v="6"/>
  </r>
  <r>
    <x v="0"/>
    <x v="72"/>
    <x v="0"/>
    <x v="0"/>
    <s v="-1.898575"/>
    <x v="1"/>
    <x v="1"/>
    <x v="0"/>
    <x v="5144"/>
    <n v="1.0010000000000002E-2"/>
    <x v="6654"/>
    <n v="0.53999999999999981"/>
    <n v="10.568638079999998"/>
    <n v="5"/>
    <n v="139.29999999999998"/>
    <x v="124"/>
    <x v="7"/>
    <x v="21"/>
  </r>
  <r>
    <x v="0"/>
    <x v="73"/>
    <x v="0"/>
    <x v="0"/>
    <s v="-1.898575"/>
    <x v="1"/>
    <x v="1"/>
    <x v="0"/>
    <x v="5145"/>
    <n v="1.3090000000000003E-2"/>
    <x v="6655"/>
    <n v="0.62999999999999967"/>
    <n v="10.408984739999996"/>
    <n v="4"/>
    <n v="89.6"/>
    <x v="156"/>
    <x v="6"/>
    <x v="27"/>
  </r>
  <r>
    <x v="0"/>
    <x v="74"/>
    <x v="0"/>
    <x v="0"/>
    <s v="-1.898575"/>
    <x v="1"/>
    <x v="1"/>
    <x v="0"/>
    <x v="5146"/>
    <n v="8.4700000000000001E-3"/>
    <x v="6656"/>
    <n v="0.3000000000000001"/>
    <n v="4.5697344000000024"/>
    <n v="4"/>
    <n v="8"/>
    <x v="113"/>
    <x v="8"/>
    <x v="5"/>
  </r>
  <r>
    <x v="0"/>
    <x v="75"/>
    <x v="0"/>
    <x v="0"/>
    <s v="-1.898575"/>
    <x v="1"/>
    <x v="1"/>
    <x v="0"/>
    <x v="5147"/>
    <n v="1.1659999999999998E-2"/>
    <x v="6657"/>
    <n v="1.2499999999999998"/>
    <n v="17.422954999999998"/>
    <n v="1"/>
    <n v="105.69999999999999"/>
    <x v="130"/>
    <x v="40"/>
    <x v="20"/>
  </r>
  <r>
    <x v="0"/>
    <x v="76"/>
    <x v="0"/>
    <x v="0"/>
    <s v="-1.898575"/>
    <x v="1"/>
    <x v="1"/>
    <x v="0"/>
    <x v="4101"/>
    <n v="1.188E-2"/>
    <x v="6658"/>
    <n v="0.25999999999999995"/>
    <n v="4.7030068799999993"/>
    <n v="7"/>
    <n v="62.3"/>
    <x v="130"/>
    <x v="5"/>
    <x v="20"/>
  </r>
  <r>
    <x v="0"/>
    <x v="77"/>
    <x v="0"/>
    <x v="0"/>
    <s v="-1.898575"/>
    <x v="1"/>
    <x v="1"/>
    <x v="0"/>
    <x v="5148"/>
    <n v="1.2760000000000002E-2"/>
    <x v="6659"/>
    <n v="0.7799999999999998"/>
    <n v="20.39129664"/>
    <n v="7"/>
    <n v="13"/>
    <x v="77"/>
    <x v="48"/>
    <x v="21"/>
  </r>
  <r>
    <x v="0"/>
    <x v="78"/>
    <x v="0"/>
    <x v="0"/>
    <s v="-1.898575"/>
    <x v="1"/>
    <x v="1"/>
    <x v="0"/>
    <x v="5149"/>
    <n v="1.0890000000000002E-2"/>
    <x v="6660"/>
    <n v="0.90999999999999992"/>
    <n v="20.305385100000002"/>
    <n v="7"/>
    <n v="115.49999999999999"/>
    <x v="130"/>
    <x v="8"/>
    <x v="22"/>
  </r>
  <r>
    <x v="0"/>
    <x v="79"/>
    <x v="0"/>
    <x v="0"/>
    <s v="-1.898575"/>
    <x v="1"/>
    <x v="1"/>
    <x v="0"/>
    <x v="234"/>
    <n v="1.298E-2"/>
    <x v="6661"/>
    <n v="0.85999999999999976"/>
    <n v="21.867925199999995"/>
    <n v="4"/>
    <n v="100.8"/>
    <x v="150"/>
    <x v="40"/>
    <x v="23"/>
  </r>
  <r>
    <x v="0"/>
    <x v="80"/>
    <x v="0"/>
    <x v="0"/>
    <s v="-1.898575"/>
    <x v="1"/>
    <x v="1"/>
    <x v="0"/>
    <x v="778"/>
    <n v="8.6900000000000033E-3"/>
    <x v="6662"/>
    <n v="4.0000000000000036E-2"/>
    <n v="0.54781760000000068"/>
    <n v="3"/>
    <n v="37.799999999999997"/>
    <x v="189"/>
    <x v="40"/>
    <x v="24"/>
  </r>
  <r>
    <x v="0"/>
    <x v="81"/>
    <x v="0"/>
    <x v="0"/>
    <s v="-1.898575"/>
    <x v="1"/>
    <x v="1"/>
    <x v="0"/>
    <x v="2942"/>
    <n v="1.1440000000000004E-2"/>
    <x v="6663"/>
    <n v="0.23000000000000009"/>
    <n v="3.1284968000000024"/>
    <n v="8"/>
    <n v="138.6"/>
    <x v="142"/>
    <x v="48"/>
    <x v="25"/>
  </r>
  <r>
    <x v="0"/>
    <x v="82"/>
    <x v="0"/>
    <x v="0"/>
    <s v="-1.898575"/>
    <x v="1"/>
    <x v="1"/>
    <x v="0"/>
    <x v="5150"/>
    <n v="1.166E-2"/>
    <x v="6664"/>
    <n v="3.0000000000000027E-2"/>
    <n v="0.33853644000000038"/>
    <n v="2"/>
    <n v="228.89999999999998"/>
    <x v="148"/>
    <x v="45"/>
    <x v="23"/>
  </r>
  <r>
    <x v="0"/>
    <x v="83"/>
    <x v="0"/>
    <x v="0"/>
    <s v="-1.898575"/>
    <x v="1"/>
    <x v="1"/>
    <x v="0"/>
    <x v="5151"/>
    <n v="1.0450000000000003E-2"/>
    <x v="6665"/>
    <n v="0.3899999999999999"/>
    <n v="8.7280908000000004"/>
    <n v="8"/>
    <n v="74.899999999999991"/>
    <x v="139"/>
    <x v="48"/>
    <x v="23"/>
  </r>
  <r>
    <x v="0"/>
    <x v="84"/>
    <x v="0"/>
    <x v="0"/>
    <s v="-1.898575"/>
    <x v="1"/>
    <x v="1"/>
    <x v="0"/>
    <x v="5152"/>
    <n v="1.2210000000000004E-2"/>
    <x v="6666"/>
    <n v="1.2899999999999998"/>
    <n v="16.828261560000005"/>
    <n v="5"/>
    <n v="113.39999999999999"/>
    <x v="167"/>
    <x v="5"/>
    <x v="5"/>
  </r>
  <r>
    <x v="0"/>
    <x v="85"/>
    <x v="0"/>
    <x v="0"/>
    <s v="-1.898575"/>
    <x v="1"/>
    <x v="1"/>
    <x v="0"/>
    <x v="5153"/>
    <n v="1.4300000000000002E-2"/>
    <x v="6667"/>
    <n v="8.0000000000000043E-2"/>
    <n v="1.9271824000000015"/>
    <n v="3"/>
    <n v="139.29999999999998"/>
    <x v="213"/>
    <x v="45"/>
    <x v="20"/>
  </r>
  <r>
    <x v="0"/>
    <x v="86"/>
    <x v="0"/>
    <x v="0"/>
    <s v="-1.898575"/>
    <x v="1"/>
    <x v="1"/>
    <x v="0"/>
    <x v="1724"/>
    <n v="1.0450000000000003E-2"/>
    <x v="6668"/>
    <n v="0.98999999999999988"/>
    <n v="17.572866300000005"/>
    <n v="3"/>
    <n v="61.599999999999994"/>
    <x v="50"/>
    <x v="44"/>
    <x v="6"/>
  </r>
  <r>
    <x v="0"/>
    <x v="87"/>
    <x v="0"/>
    <x v="0"/>
    <s v="-1.898575"/>
    <x v="1"/>
    <x v="1"/>
    <x v="0"/>
    <x v="1432"/>
    <n v="1.2980000000000002E-2"/>
    <x v="6669"/>
    <n v="0.95999999999999985"/>
    <n v="18.803347200000001"/>
    <n v="2"/>
    <n v="98.699999999999989"/>
    <x v="172"/>
    <x v="8"/>
    <x v="24"/>
  </r>
  <r>
    <x v="0"/>
    <x v="88"/>
    <x v="0"/>
    <x v="0"/>
    <s v="-1.898575"/>
    <x v="1"/>
    <x v="1"/>
    <x v="0"/>
    <x v="5154"/>
    <n v="1.2870000000000001E-2"/>
    <x v="6670"/>
    <n v="1.2299999999999998"/>
    <n v="28.04460516"/>
    <n v="6"/>
    <n v="119.69999999999999"/>
    <x v="141"/>
    <x v="4"/>
    <x v="21"/>
  </r>
  <r>
    <x v="0"/>
    <x v="89"/>
    <x v="0"/>
    <x v="0"/>
    <s v="-1.898575"/>
    <x v="1"/>
    <x v="1"/>
    <x v="0"/>
    <x v="5155"/>
    <n v="1.2100000000000001E-2"/>
    <x v="6671"/>
    <n v="1.2599999999999998"/>
    <n v="18.453758400000002"/>
    <n v="1"/>
    <n v="122.49999999999999"/>
    <x v="168"/>
    <x v="48"/>
    <x v="20"/>
  </r>
  <r>
    <x v="0"/>
    <x v="90"/>
    <x v="0"/>
    <x v="0"/>
    <s v="-1.898575"/>
    <x v="1"/>
    <x v="1"/>
    <x v="0"/>
    <x v="4543"/>
    <n v="8.8000000000000005E-3"/>
    <x v="6672"/>
    <n v="0.4699999999999997"/>
    <n v="8.2612463999999957"/>
    <n v="4"/>
    <n v="18"/>
    <x v="165"/>
    <x v="40"/>
    <x v="3"/>
  </r>
  <r>
    <x v="0"/>
    <x v="91"/>
    <x v="0"/>
    <x v="0"/>
    <s v="-1.898575"/>
    <x v="1"/>
    <x v="1"/>
    <x v="0"/>
    <x v="5156"/>
    <n v="1.133E-2"/>
    <x v="6673"/>
    <n v="9.000000000000008E-2"/>
    <n v="2.168494020000002"/>
    <n v="8"/>
    <n v="182.7"/>
    <x v="125"/>
    <x v="8"/>
    <x v="23"/>
  </r>
  <r>
    <x v="1"/>
    <x v="92"/>
    <x v="0"/>
    <x v="0"/>
    <s v="-1.898575"/>
    <x v="1"/>
    <x v="1"/>
    <x v="0"/>
    <x v="5157"/>
    <n v="8.3600000000000011E-3"/>
    <x v="6674"/>
    <n v="0.96999999999999986"/>
    <n v="8.890115960000001"/>
    <n v="2"/>
    <n v="233.1"/>
    <x v="133"/>
    <x v="4"/>
    <x v="0"/>
  </r>
  <r>
    <x v="1"/>
    <x v="93"/>
    <x v="0"/>
    <x v="0"/>
    <s v="-1.898575"/>
    <x v="1"/>
    <x v="1"/>
    <x v="0"/>
    <x v="5158"/>
    <n v="1.1330000000000002E-2"/>
    <x v="6675"/>
    <n v="0.56999999999999973"/>
    <n v="5.2833716099999979"/>
    <n v="5"/>
    <n v="310.09999999999997"/>
    <x v="21"/>
    <x v="5"/>
    <x v="29"/>
  </r>
  <r>
    <x v="1"/>
    <x v="94"/>
    <x v="0"/>
    <x v="0"/>
    <s v="-1.898575"/>
    <x v="1"/>
    <x v="1"/>
    <x v="0"/>
    <x v="5159"/>
    <n v="1.3090000000000003E-2"/>
    <x v="6676"/>
    <n v="1.0899999999999999"/>
    <n v="7.6748109899999992"/>
    <n v="6"/>
    <n v="47"/>
    <x v="143"/>
    <x v="43"/>
    <x v="13"/>
  </r>
  <r>
    <x v="1"/>
    <x v="95"/>
    <x v="0"/>
    <x v="0"/>
    <s v="-1.898575"/>
    <x v="1"/>
    <x v="1"/>
    <x v="0"/>
    <x v="5160"/>
    <n v="1.0120000000000001E-2"/>
    <x v="6677"/>
    <n v="6.0000000000000039E-2"/>
    <n v="0.37415664000000015"/>
    <n v="4"/>
    <n v="251.29999999999998"/>
    <x v="164"/>
    <x v="40"/>
    <x v="6"/>
  </r>
  <r>
    <x v="1"/>
    <x v="96"/>
    <x v="0"/>
    <x v="0"/>
    <s v="-1.898575"/>
    <x v="1"/>
    <x v="1"/>
    <x v="0"/>
    <x v="5161"/>
    <n v="1.2320000000000003E-2"/>
    <x v="6678"/>
    <n v="0.90999999999999992"/>
    <n v="15.026371360000001"/>
    <n v="5"/>
    <n v="57.4"/>
    <x v="144"/>
    <x v="48"/>
    <x v="20"/>
  </r>
  <r>
    <x v="1"/>
    <x v="97"/>
    <x v="0"/>
    <x v="0"/>
    <s v="-1.898575"/>
    <x v="1"/>
    <x v="1"/>
    <x v="0"/>
    <x v="5162"/>
    <n v="9.0200000000000002E-3"/>
    <x v="6679"/>
    <n v="0.16999999999999996"/>
    <n v="0.79828803999999964"/>
    <n v="10"/>
    <n v="259"/>
    <x v="77"/>
    <x v="8"/>
    <x v="26"/>
  </r>
  <r>
    <x v="1"/>
    <x v="98"/>
    <x v="0"/>
    <x v="0"/>
    <s v="-1.898575"/>
    <x v="1"/>
    <x v="1"/>
    <x v="0"/>
    <x v="5163"/>
    <n v="7.7000000000000011E-3"/>
    <x v="6680"/>
    <n v="0.12000000000000004"/>
    <n v="0.43252440000000014"/>
    <n v="6"/>
    <n v="118.99999999999999"/>
    <x v="135"/>
    <x v="40"/>
    <x v="5"/>
  </r>
  <r>
    <x v="1"/>
    <x v="99"/>
    <x v="0"/>
    <x v="0"/>
    <s v="-1.898575"/>
    <x v="1"/>
    <x v="1"/>
    <x v="0"/>
    <x v="5164"/>
    <n v="1.1990000000000001E-2"/>
    <x v="6681"/>
    <n v="0.39999999999999974"/>
    <n v="3.2756679999999982"/>
    <n v="8"/>
    <n v="45"/>
    <x v="128"/>
    <x v="4"/>
    <x v="24"/>
  </r>
  <r>
    <x v="1"/>
    <x v="100"/>
    <x v="0"/>
    <x v="0"/>
    <s v="-1.898575"/>
    <x v="1"/>
    <x v="1"/>
    <x v="0"/>
    <x v="1940"/>
    <n v="9.4600000000000014E-3"/>
    <x v="6682"/>
    <n v="0.67999999999999994"/>
    <n v="7.3694156799999995"/>
    <n v="7"/>
    <n v="41.3"/>
    <x v="163"/>
    <x v="40"/>
    <x v="0"/>
  </r>
  <r>
    <x v="1"/>
    <x v="101"/>
    <x v="0"/>
    <x v="0"/>
    <s v="-1.898575"/>
    <x v="1"/>
    <x v="1"/>
    <x v="0"/>
    <x v="5165"/>
    <n v="7.7000000000000011E-3"/>
    <x v="6683"/>
    <n v="0.02"/>
    <n v="8.3144599999999985E-2"/>
    <n v="5"/>
    <n v="298.89999999999998"/>
    <x v="131"/>
    <x v="7"/>
    <x v="20"/>
  </r>
  <r>
    <x v="1"/>
    <x v="102"/>
    <x v="0"/>
    <x v="0"/>
    <s v="-1.898575"/>
    <x v="1"/>
    <x v="1"/>
    <x v="0"/>
    <x v="5166"/>
    <n v="1.2320000000000003E-2"/>
    <x v="6684"/>
    <n v="0.30999999999999983"/>
    <n v="4.877118399999997"/>
    <n v="6"/>
    <n v="106.39999999999999"/>
    <x v="165"/>
    <x v="7"/>
    <x v="7"/>
  </r>
  <r>
    <x v="1"/>
    <x v="103"/>
    <x v="0"/>
    <x v="0"/>
    <s v="-1.898575"/>
    <x v="1"/>
    <x v="1"/>
    <x v="0"/>
    <x v="5167"/>
    <n v="9.9000000000000025E-3"/>
    <x v="6685"/>
    <n v="1.0199999999999998"/>
    <n v="5.396371199999999"/>
    <n v="6"/>
    <n v="370.29999999999995"/>
    <x v="148"/>
    <x v="7"/>
    <x v="22"/>
  </r>
  <r>
    <x v="1"/>
    <x v="104"/>
    <x v="0"/>
    <x v="0"/>
    <s v="-1.898575"/>
    <x v="1"/>
    <x v="1"/>
    <x v="0"/>
    <x v="5168"/>
    <n v="1.0670000000000001E-2"/>
    <x v="6686"/>
    <n v="0.71999999999999964"/>
    <n v="7.6608892799999948"/>
    <n v="10"/>
    <n v="190.39999999999998"/>
    <x v="130"/>
    <x v="40"/>
    <x v="23"/>
  </r>
  <r>
    <x v="1"/>
    <x v="105"/>
    <x v="0"/>
    <x v="0"/>
    <s v="-1.898575"/>
    <x v="1"/>
    <x v="1"/>
    <x v="0"/>
    <x v="5169"/>
    <n v="9.5700000000000004E-3"/>
    <x v="6687"/>
    <n v="0.33999999999999975"/>
    <n v="3.143821559999997"/>
    <n v="5"/>
    <n v="135.1"/>
    <x v="213"/>
    <x v="48"/>
    <x v="24"/>
  </r>
  <r>
    <x v="1"/>
    <x v="106"/>
    <x v="0"/>
    <x v="0"/>
    <s v="-1.898575"/>
    <x v="1"/>
    <x v="1"/>
    <x v="0"/>
    <x v="5170"/>
    <n v="1.2540000000000001E-2"/>
    <x v="6688"/>
    <n v="0.83999999999999975"/>
    <n v="6.5129248799999981"/>
    <n v="5"/>
    <n v="163.79999999999998"/>
    <x v="165"/>
    <x v="4"/>
    <x v="20"/>
  </r>
  <r>
    <x v="1"/>
    <x v="107"/>
    <x v="0"/>
    <x v="0"/>
    <s v="-1.898575"/>
    <x v="1"/>
    <x v="1"/>
    <x v="0"/>
    <x v="5171"/>
    <n v="1.0120000000000001E-2"/>
    <x v="6689"/>
    <n v="0.11"/>
    <n v="1.6519887999999998"/>
    <n v="6"/>
    <n v="179.89999999999998"/>
    <x v="145"/>
    <x v="44"/>
    <x v="27"/>
  </r>
  <r>
    <x v="1"/>
    <x v="108"/>
    <x v="0"/>
    <x v="0"/>
    <s v="-1.898575"/>
    <x v="1"/>
    <x v="1"/>
    <x v="0"/>
    <x v="5172"/>
    <n v="1.2430000000000002E-2"/>
    <x v="6690"/>
    <n v="0.44999999999999984"/>
    <n v="4.0519313999999982"/>
    <n v="10"/>
    <n v="140.69999999999999"/>
    <x v="156"/>
    <x v="40"/>
    <x v="26"/>
  </r>
  <r>
    <x v="1"/>
    <x v="109"/>
    <x v="0"/>
    <x v="0"/>
    <s v="-1.898575"/>
    <x v="1"/>
    <x v="1"/>
    <x v="0"/>
    <x v="5173"/>
    <n v="1.2320000000000003E-2"/>
    <x v="6691"/>
    <n v="0.88999999999999979"/>
    <n v="11.7158888"/>
    <n v="3"/>
    <n v="233.1"/>
    <x v="216"/>
    <x v="4"/>
    <x v="27"/>
  </r>
  <r>
    <x v="1"/>
    <x v="110"/>
    <x v="0"/>
    <x v="0"/>
    <s v="-1.898575"/>
    <x v="1"/>
    <x v="1"/>
    <x v="0"/>
    <x v="5174"/>
    <n v="8.6900000000000015E-3"/>
    <x v="6692"/>
    <n v="0.71999999999999986"/>
    <n v="5.3020123199999993"/>
    <n v="6"/>
    <n v="157.5"/>
    <x v="125"/>
    <x v="41"/>
    <x v="25"/>
  </r>
  <r>
    <x v="1"/>
    <x v="111"/>
    <x v="0"/>
    <x v="0"/>
    <s v="-1.898575"/>
    <x v="1"/>
    <x v="1"/>
    <x v="0"/>
    <x v="1118"/>
    <n v="1.1000000000000003E-2"/>
    <x v="6693"/>
    <n v="0.11"/>
    <n v="1.3187790000000001"/>
    <n v="5"/>
    <n v="174.29999999999998"/>
    <x v="166"/>
    <x v="43"/>
    <x v="6"/>
  </r>
  <r>
    <x v="1"/>
    <x v="112"/>
    <x v="0"/>
    <x v="0"/>
    <s v="-1.898575"/>
    <x v="1"/>
    <x v="1"/>
    <x v="0"/>
    <x v="1593"/>
    <n v="1.2650000000000002E-2"/>
    <x v="6694"/>
    <n v="1.0000000000000037E-2"/>
    <n v="8.8537350000000306E-2"/>
    <n v="6"/>
    <n v="209.29999999999998"/>
    <x v="125"/>
    <x v="12"/>
    <x v="29"/>
  </r>
  <r>
    <x v="1"/>
    <x v="113"/>
    <x v="0"/>
    <x v="0"/>
    <s v="-1.898575"/>
    <x v="1"/>
    <x v="1"/>
    <x v="0"/>
    <x v="5175"/>
    <n v="1.1770000000000003E-2"/>
    <x v="6695"/>
    <n v="0.34999999999999981"/>
    <n v="5.137428449999998"/>
    <n v="4"/>
    <n v="64.399999999999991"/>
    <x v="146"/>
    <x v="46"/>
    <x v="23"/>
  </r>
  <r>
    <x v="1"/>
    <x v="114"/>
    <x v="0"/>
    <x v="0"/>
    <s v="-1.898575"/>
    <x v="1"/>
    <x v="1"/>
    <x v="0"/>
    <x v="5176"/>
    <n v="1.1880000000000002E-2"/>
    <x v="6696"/>
    <n v="0.61999999999999977"/>
    <n v="8.7002467199999955"/>
    <n v="8"/>
    <n v="39.9"/>
    <x v="50"/>
    <x v="40"/>
    <x v="26"/>
  </r>
  <r>
    <x v="1"/>
    <x v="115"/>
    <x v="0"/>
    <x v="0"/>
    <s v="-1.898575"/>
    <x v="1"/>
    <x v="1"/>
    <x v="0"/>
    <x v="5177"/>
    <n v="7.810000000000001E-3"/>
    <x v="6697"/>
    <n v="0.66999999999999982"/>
    <n v="4.0783663799999985"/>
    <n v="6"/>
    <n v="219.79999999999998"/>
    <x v="148"/>
    <x v="4"/>
    <x v="7"/>
  </r>
  <r>
    <x v="1"/>
    <x v="116"/>
    <x v="0"/>
    <x v="0"/>
    <s v="-1.898575"/>
    <x v="1"/>
    <x v="1"/>
    <x v="0"/>
    <x v="5178"/>
    <n v="8.0300000000000007E-3"/>
    <x v="6698"/>
    <n v="0.86999999999999977"/>
    <n v="0.57705185999999931"/>
    <n v="6"/>
    <n v="291.2"/>
    <x v="165"/>
    <x v="48"/>
    <x v="0"/>
  </r>
  <r>
    <x v="1"/>
    <x v="117"/>
    <x v="0"/>
    <x v="0"/>
    <s v="-1.898575"/>
    <x v="1"/>
    <x v="1"/>
    <x v="0"/>
    <x v="48"/>
    <n v="8.2500000000000021E-3"/>
    <x v="6699"/>
    <n v="0.44999999999999973"/>
    <n v="3.2038874999999987"/>
    <n v="8"/>
    <n v="107.1"/>
    <x v="46"/>
    <x v="46"/>
    <x v="22"/>
  </r>
  <r>
    <x v="1"/>
    <x v="118"/>
    <x v="0"/>
    <x v="0"/>
    <s v="-1.898575"/>
    <x v="1"/>
    <x v="1"/>
    <x v="0"/>
    <x v="5179"/>
    <n v="1.1660000000000004E-2"/>
    <x v="6700"/>
    <n v="0.28999999999999981"/>
    <n v="2.5485611799999983"/>
    <n v="4"/>
    <n v="266.7"/>
    <x v="124"/>
    <x v="5"/>
    <x v="3"/>
  </r>
  <r>
    <x v="1"/>
    <x v="119"/>
    <x v="0"/>
    <x v="0"/>
    <s v="-1.898575"/>
    <x v="1"/>
    <x v="1"/>
    <x v="0"/>
    <x v="5180"/>
    <n v="1.1000000000000003E-2"/>
    <x v="6701"/>
    <n v="0"/>
    <n v="0"/>
    <n v="3"/>
    <n v="191.1"/>
    <x v="77"/>
    <x v="5"/>
    <x v="25"/>
  </r>
  <r>
    <x v="1"/>
    <x v="120"/>
    <x v="0"/>
    <x v="0"/>
    <s v="-1.898575"/>
    <x v="1"/>
    <x v="1"/>
    <x v="0"/>
    <x v="2046"/>
    <n v="7.7000000000000011E-3"/>
    <x v="6702"/>
    <n v="3.0000000000000027E-2"/>
    <n v="0.28396830000000028"/>
    <n v="8"/>
    <n v="308.7"/>
    <x v="167"/>
    <x v="41"/>
    <x v="25"/>
  </r>
  <r>
    <x v="1"/>
    <x v="121"/>
    <x v="0"/>
    <x v="0"/>
    <s v="-1.898575"/>
    <x v="1"/>
    <x v="1"/>
    <x v="0"/>
    <x v="5181"/>
    <n v="1.3090000000000003E-2"/>
    <x v="6703"/>
    <n v="0.93999999999999984"/>
    <n v="17.626339499999997"/>
    <n v="6"/>
    <n v="63.699999999999996"/>
    <x v="216"/>
    <x v="44"/>
    <x v="6"/>
  </r>
  <r>
    <x v="1"/>
    <x v="122"/>
    <x v="0"/>
    <x v="0"/>
    <s v="-1.898575"/>
    <x v="1"/>
    <x v="1"/>
    <x v="0"/>
    <x v="1011"/>
    <n v="1.0890000000000004E-2"/>
    <x v="6704"/>
    <n v="0.5299999999999998"/>
    <n v="6.0487415999999996"/>
    <n v="7"/>
    <n v="92.399999999999991"/>
    <x v="156"/>
    <x v="43"/>
    <x v="3"/>
  </r>
  <r>
    <x v="1"/>
    <x v="123"/>
    <x v="0"/>
    <x v="0"/>
    <s v="-1.898575"/>
    <x v="1"/>
    <x v="1"/>
    <x v="0"/>
    <x v="5182"/>
    <n v="7.810000000000001E-3"/>
    <x v="6705"/>
    <n v="0.7899999999999997"/>
    <n v="7.3890722399999973"/>
    <n v="5"/>
    <n v="210.7"/>
    <x v="214"/>
    <x v="7"/>
    <x v="0"/>
  </r>
  <r>
    <x v="1"/>
    <x v="124"/>
    <x v="0"/>
    <x v="0"/>
    <s v="-1.898575"/>
    <x v="1"/>
    <x v="1"/>
    <x v="0"/>
    <x v="2303"/>
    <n v="1.3200000000000002E-2"/>
    <x v="6706"/>
    <n v="0.50999999999999979"/>
    <n v="6.9878159999999978"/>
    <n v="8"/>
    <n v="100.8"/>
    <x v="136"/>
    <x v="8"/>
    <x v="23"/>
  </r>
  <r>
    <x v="1"/>
    <x v="125"/>
    <x v="0"/>
    <x v="0"/>
    <s v="-1.898575"/>
    <x v="1"/>
    <x v="1"/>
    <x v="0"/>
    <x v="5183"/>
    <n v="1.0010000000000002E-2"/>
    <x v="6707"/>
    <n v="0.84999999999999976"/>
    <n v="5.5688132499999989"/>
    <n v="4"/>
    <n v="174.29999999999998"/>
    <x v="160"/>
    <x v="40"/>
    <x v="5"/>
  </r>
  <r>
    <x v="1"/>
    <x v="126"/>
    <x v="0"/>
    <x v="0"/>
    <s v="-1.898575"/>
    <x v="1"/>
    <x v="1"/>
    <x v="0"/>
    <x v="5184"/>
    <n v="1.1330000000000002E-2"/>
    <x v="6708"/>
    <n v="0.61999999999999977"/>
    <n v="2.2851023799999992"/>
    <n v="9"/>
    <n v="140"/>
    <x v="215"/>
    <x v="45"/>
    <x v="6"/>
  </r>
  <r>
    <x v="1"/>
    <x v="127"/>
    <x v="0"/>
    <x v="0"/>
    <s v="-1.898575"/>
    <x v="1"/>
    <x v="1"/>
    <x v="0"/>
    <x v="5185"/>
    <n v="8.4700000000000001E-3"/>
    <x v="6709"/>
    <n v="0.90999999999999981"/>
    <n v="8.6796409699999977"/>
    <n v="4"/>
    <n v="301.7"/>
    <x v="168"/>
    <x v="40"/>
    <x v="25"/>
  </r>
  <r>
    <x v="1"/>
    <x v="128"/>
    <x v="0"/>
    <x v="0"/>
    <s v="-1.898575"/>
    <x v="1"/>
    <x v="1"/>
    <x v="0"/>
    <x v="2058"/>
    <n v="1.023E-2"/>
    <x v="6710"/>
    <n v="0.09"/>
    <n v="0.79935173999999987"/>
    <n v="4"/>
    <n v="53.9"/>
    <x v="140"/>
    <x v="8"/>
    <x v="22"/>
  </r>
  <r>
    <x v="1"/>
    <x v="129"/>
    <x v="0"/>
    <x v="0"/>
    <s v="-1.898575"/>
    <x v="1"/>
    <x v="1"/>
    <x v="0"/>
    <x v="5186"/>
    <n v="1.2760000000000001E-2"/>
    <x v="6711"/>
    <n v="0.66999999999999971"/>
    <n v="10.347096759999996"/>
    <n v="6"/>
    <n v="214.2"/>
    <x v="144"/>
    <x v="40"/>
    <x v="3"/>
  </r>
  <r>
    <x v="1"/>
    <x v="130"/>
    <x v="0"/>
    <x v="0"/>
    <s v="-1.898575"/>
    <x v="1"/>
    <x v="1"/>
    <x v="0"/>
    <x v="5187"/>
    <n v="9.6800000000000011E-3"/>
    <x v="6712"/>
    <n v="0.44999999999999979"/>
    <n v="5.4267047999999978"/>
    <n v="6"/>
    <n v="184.1"/>
    <x v="172"/>
    <x v="4"/>
    <x v="7"/>
  </r>
  <r>
    <x v="1"/>
    <x v="131"/>
    <x v="0"/>
    <x v="0"/>
    <s v="-1.898575"/>
    <x v="1"/>
    <x v="1"/>
    <x v="0"/>
    <x v="5188"/>
    <n v="9.5700000000000004E-3"/>
    <x v="6713"/>
    <n v="0.53999999999999981"/>
    <n v="2.8236859199999982"/>
    <n v="3"/>
    <n v="197.39999999999998"/>
    <x v="135"/>
    <x v="6"/>
    <x v="21"/>
  </r>
  <r>
    <x v="1"/>
    <x v="132"/>
    <x v="0"/>
    <x v="0"/>
    <s v="-1.898575"/>
    <x v="1"/>
    <x v="1"/>
    <x v="0"/>
    <x v="5189"/>
    <n v="1.0450000000000003E-2"/>
    <x v="6714"/>
    <n v="0.69999999999999984"/>
    <n v="5.2192525000000005"/>
    <n v="7"/>
    <n v="136.5"/>
    <x v="177"/>
    <x v="40"/>
    <x v="6"/>
  </r>
  <r>
    <x v="1"/>
    <x v="133"/>
    <x v="0"/>
    <x v="0"/>
    <s v="-1.898575"/>
    <x v="1"/>
    <x v="1"/>
    <x v="0"/>
    <x v="5190"/>
    <n v="1.1990000000000001E-2"/>
    <x v="6715"/>
    <n v="1.0099999999999998"/>
    <n v="6.5659877799999968"/>
    <n v="7"/>
    <n v="137.89999999999998"/>
    <x v="43"/>
    <x v="45"/>
    <x v="20"/>
  </r>
  <r>
    <x v="1"/>
    <x v="134"/>
    <x v="0"/>
    <x v="0"/>
    <s v="-1.898575"/>
    <x v="1"/>
    <x v="1"/>
    <x v="0"/>
    <x v="5191"/>
    <n v="1.2100000000000005E-2"/>
    <x v="6716"/>
    <n v="1.1199999999999997"/>
    <n v="15.9357968"/>
    <n v="4"/>
    <n v="205.79999999999998"/>
    <x v="45"/>
    <x v="4"/>
    <x v="23"/>
  </r>
  <r>
    <x v="1"/>
    <x v="135"/>
    <x v="0"/>
    <x v="0"/>
    <s v="-1.898575"/>
    <x v="1"/>
    <x v="1"/>
    <x v="0"/>
    <x v="1948"/>
    <n v="1.2430000000000002E-2"/>
    <x v="6717"/>
    <n v="0.5299999999999998"/>
    <n v="8.7408257199999966"/>
    <n v="7"/>
    <n v="132.29999999999998"/>
    <x v="139"/>
    <x v="40"/>
    <x v="25"/>
  </r>
  <r>
    <x v="1"/>
    <x v="136"/>
    <x v="0"/>
    <x v="0"/>
    <s v="-1.898575"/>
    <x v="1"/>
    <x v="1"/>
    <x v="0"/>
    <x v="5192"/>
    <n v="1.2320000000000003E-2"/>
    <x v="6718"/>
    <n v="0.15"/>
    <n v="1.2847295999999999"/>
    <n v="3"/>
    <n v="258.3"/>
    <x v="151"/>
    <x v="5"/>
    <x v="6"/>
  </r>
  <r>
    <x v="1"/>
    <x v="137"/>
    <x v="0"/>
    <x v="0"/>
    <s v="-1.898575"/>
    <x v="1"/>
    <x v="1"/>
    <x v="0"/>
    <x v="5193"/>
    <n v="1.2430000000000002E-2"/>
    <x v="6719"/>
    <n v="0.58999999999999975"/>
    <n v="10.325116229999995"/>
    <n v="2"/>
    <n v="225.39999999999998"/>
    <x v="77"/>
    <x v="8"/>
    <x v="21"/>
  </r>
  <r>
    <x v="1"/>
    <x v="138"/>
    <x v="0"/>
    <x v="0"/>
    <s v="-1.898575"/>
    <x v="1"/>
    <x v="1"/>
    <x v="0"/>
    <x v="5194"/>
    <n v="8.1400000000000014E-3"/>
    <x v="6720"/>
    <n v="0.34999999999999976"/>
    <n v="2.9737861999999988"/>
    <n v="4"/>
    <n v="98"/>
    <x v="145"/>
    <x v="44"/>
    <x v="6"/>
  </r>
  <r>
    <x v="1"/>
    <x v="139"/>
    <x v="0"/>
    <x v="0"/>
    <s v="-1.898575"/>
    <x v="1"/>
    <x v="1"/>
    <x v="0"/>
    <x v="5195"/>
    <n v="1.0010000000000002E-2"/>
    <x v="6721"/>
    <n v="0.47999999999999987"/>
    <n v="4.8884035199999989"/>
    <n v="8"/>
    <n v="179.2"/>
    <x v="46"/>
    <x v="12"/>
    <x v="27"/>
  </r>
  <r>
    <x v="1"/>
    <x v="140"/>
    <x v="0"/>
    <x v="0"/>
    <s v="-1.898575"/>
    <x v="1"/>
    <x v="1"/>
    <x v="0"/>
    <x v="5196"/>
    <n v="8.6900000000000015E-3"/>
    <x v="6722"/>
    <n v="0.34999999999999981"/>
    <n v="2.1393910999999988"/>
    <n v="1"/>
    <n v="0"/>
    <x v="145"/>
    <x v="41"/>
    <x v="6"/>
  </r>
  <r>
    <x v="1"/>
    <x v="141"/>
    <x v="0"/>
    <x v="0"/>
    <s v="-1.898575"/>
    <x v="1"/>
    <x v="1"/>
    <x v="0"/>
    <x v="5197"/>
    <n v="1.3200000000000002E-2"/>
    <x v="6723"/>
    <n v="0.28999999999999998"/>
    <n v="3.6852155999999998"/>
    <n v="5"/>
    <n v="44"/>
    <x v="50"/>
    <x v="4"/>
    <x v="3"/>
  </r>
  <r>
    <x v="1"/>
    <x v="142"/>
    <x v="0"/>
    <x v="0"/>
    <s v="-1.898575"/>
    <x v="1"/>
    <x v="1"/>
    <x v="0"/>
    <x v="5198"/>
    <n v="9.130000000000001E-3"/>
    <x v="6724"/>
    <n v="0.11"/>
    <n v="1.1517312400000002"/>
    <n v="6"/>
    <n v="67.199999999999989"/>
    <x v="125"/>
    <x v="43"/>
    <x v="22"/>
  </r>
  <r>
    <x v="1"/>
    <x v="143"/>
    <x v="0"/>
    <x v="0"/>
    <s v="-1.898575"/>
    <x v="1"/>
    <x v="1"/>
    <x v="0"/>
    <x v="5199"/>
    <n v="1.2870000000000003E-2"/>
    <x v="6725"/>
    <n v="0.1"/>
    <n v="1.9263816000000007"/>
    <n v="4"/>
    <n v="55.3"/>
    <x v="58"/>
    <x v="42"/>
    <x v="0"/>
  </r>
  <r>
    <x v="1"/>
    <x v="144"/>
    <x v="0"/>
    <x v="0"/>
    <s v="-1.898575"/>
    <x v="1"/>
    <x v="1"/>
    <x v="0"/>
    <x v="5200"/>
    <n v="9.4600000000000014E-3"/>
    <x v="6726"/>
    <n v="0.72999999999999976"/>
    <n v="5.3568290599999981"/>
    <n v="4"/>
    <n v="49.699999999999996"/>
    <x v="150"/>
    <x v="43"/>
    <x v="5"/>
  </r>
  <r>
    <x v="1"/>
    <x v="145"/>
    <x v="0"/>
    <x v="0"/>
    <s v="-1.898575"/>
    <x v="1"/>
    <x v="1"/>
    <x v="0"/>
    <x v="5201"/>
    <n v="9.5700000000000004E-3"/>
    <x v="6727"/>
    <n v="0.54999999999999982"/>
    <n v="4.9850608499999982"/>
    <n v="8"/>
    <n v="161.69999999999999"/>
    <x v="176"/>
    <x v="4"/>
    <x v="24"/>
  </r>
  <r>
    <x v="1"/>
    <x v="146"/>
    <x v="0"/>
    <x v="0"/>
    <s v="-1.898575"/>
    <x v="1"/>
    <x v="1"/>
    <x v="0"/>
    <x v="5202"/>
    <n v="9.2400000000000017E-3"/>
    <x v="6728"/>
    <n v="0.37999999999999984"/>
    <n v="3.477843599999999"/>
    <n v="2"/>
    <n v="0"/>
    <x v="123"/>
    <x v="46"/>
    <x v="21"/>
  </r>
  <r>
    <x v="1"/>
    <x v="147"/>
    <x v="0"/>
    <x v="0"/>
    <s v="-1.898575"/>
    <x v="1"/>
    <x v="1"/>
    <x v="0"/>
    <x v="3193"/>
    <n v="8.3600000000000011E-3"/>
    <x v="6729"/>
    <n v="2.0000000000000046E-2"/>
    <n v="0.13636832000000032"/>
    <n v="4"/>
    <n v="145.6"/>
    <x v="150"/>
    <x v="41"/>
    <x v="0"/>
  </r>
  <r>
    <x v="1"/>
    <x v="148"/>
    <x v="0"/>
    <x v="0"/>
    <s v="-1.898575"/>
    <x v="1"/>
    <x v="1"/>
    <x v="0"/>
    <x v="5203"/>
    <n v="1.3200000000000002E-2"/>
    <x v="6730"/>
    <n v="0.36999999999999977"/>
    <n v="5.4192863999999972"/>
    <n v="7"/>
    <n v="128.1"/>
    <x v="148"/>
    <x v="41"/>
    <x v="0"/>
  </r>
  <r>
    <x v="1"/>
    <x v="149"/>
    <x v="0"/>
    <x v="0"/>
    <s v="-1.898575"/>
    <x v="1"/>
    <x v="1"/>
    <x v="0"/>
    <x v="1850"/>
    <n v="1.0670000000000001E-2"/>
    <x v="6731"/>
    <n v="0.81999999999999984"/>
    <n v="6.169201939999998"/>
    <n v="7"/>
    <n v="0"/>
    <x v="142"/>
    <x v="40"/>
    <x v="27"/>
  </r>
  <r>
    <x v="1"/>
    <x v="150"/>
    <x v="0"/>
    <x v="0"/>
    <s v="-1.898575"/>
    <x v="1"/>
    <x v="1"/>
    <x v="0"/>
    <x v="4428"/>
    <n v="1.1660000000000004E-2"/>
    <x v="6732"/>
    <n v="0.66999999999999971"/>
    <n v="11.345658059999998"/>
    <n v="2"/>
    <n v="109.19999999999999"/>
    <x v="125"/>
    <x v="44"/>
    <x v="22"/>
  </r>
  <r>
    <x v="1"/>
    <x v="151"/>
    <x v="0"/>
    <x v="0"/>
    <s v="-1.898575"/>
    <x v="1"/>
    <x v="1"/>
    <x v="0"/>
    <x v="5204"/>
    <n v="7.92E-3"/>
    <x v="6733"/>
    <n v="0.29999999999999982"/>
    <n v="1.2381335999999992"/>
    <n v="4"/>
    <n v="0"/>
    <x v="146"/>
    <x v="4"/>
    <x v="25"/>
  </r>
  <r>
    <x v="1"/>
    <x v="152"/>
    <x v="0"/>
    <x v="0"/>
    <s v="-1.898575"/>
    <x v="1"/>
    <x v="1"/>
    <x v="0"/>
    <x v="5205"/>
    <n v="1.2650000000000002E-2"/>
    <x v="6734"/>
    <n v="0.92999999999999972"/>
    <n v="9.6045377999999975"/>
    <n v="7"/>
    <n v="102.89999999999999"/>
    <x v="171"/>
    <x v="6"/>
    <x v="3"/>
  </r>
  <r>
    <x v="1"/>
    <x v="153"/>
    <x v="0"/>
    <x v="0"/>
    <s v="-1.898575"/>
    <x v="1"/>
    <x v="1"/>
    <x v="0"/>
    <x v="5206"/>
    <n v="8.4700000000000001E-3"/>
    <x v="6735"/>
    <n v="0.60999999999999965"/>
    <n v="1.5267598499999993"/>
    <n v="8"/>
    <n v="184.79999999999998"/>
    <x v="77"/>
    <x v="44"/>
    <x v="0"/>
  </r>
  <r>
    <x v="1"/>
    <x v="154"/>
    <x v="0"/>
    <x v="0"/>
    <s v="-1.898575"/>
    <x v="1"/>
    <x v="1"/>
    <x v="0"/>
    <x v="5207"/>
    <n v="8.4700000000000001E-3"/>
    <x v="6736"/>
    <n v="0.7899999999999997"/>
    <n v="8.7267934599999943"/>
    <n v="5"/>
    <n v="0"/>
    <x v="2"/>
    <x v="23"/>
    <x v="21"/>
  </r>
  <r>
    <x v="1"/>
    <x v="155"/>
    <x v="0"/>
    <x v="0"/>
    <s v="-1.898575"/>
    <x v="1"/>
    <x v="1"/>
    <x v="0"/>
    <x v="5208"/>
    <n v="1.1110000000000002E-2"/>
    <x v="6737"/>
    <n v="0.36999999999999983"/>
    <n v="5.5593106799999976"/>
    <n v="3"/>
    <n v="0"/>
    <x v="165"/>
    <x v="8"/>
    <x v="0"/>
  </r>
  <r>
    <x v="1"/>
    <x v="156"/>
    <x v="0"/>
    <x v="0"/>
    <s v="-1.898575"/>
    <x v="1"/>
    <x v="1"/>
    <x v="0"/>
    <x v="5209"/>
    <n v="1.3200000000000002E-2"/>
    <x v="6738"/>
    <n v="0.1"/>
    <n v="1.4914680000000002"/>
    <n v="6"/>
    <n v="138.6"/>
    <x v="42"/>
    <x v="48"/>
    <x v="25"/>
  </r>
  <r>
    <x v="1"/>
    <x v="157"/>
    <x v="0"/>
    <x v="0"/>
    <s v="-1.898575"/>
    <x v="1"/>
    <x v="1"/>
    <x v="0"/>
    <x v="5210"/>
    <n v="1.1660000000000004E-2"/>
    <x v="6739"/>
    <n v="0.50999999999999979"/>
    <n v="6.4615755599999991"/>
    <n v="7"/>
    <n v="51.8"/>
    <x v="146"/>
    <x v="40"/>
    <x v="22"/>
  </r>
  <r>
    <x v="1"/>
    <x v="158"/>
    <x v="0"/>
    <x v="0"/>
    <s v="-1.898575"/>
    <x v="1"/>
    <x v="1"/>
    <x v="0"/>
    <x v="5211"/>
    <n v="8.0300000000000007E-3"/>
    <x v="6740"/>
    <n v="0.82999999999999974"/>
    <n v="5.3472492699999981"/>
    <n v="6"/>
    <n v="0"/>
    <x v="215"/>
    <x v="45"/>
    <x v="6"/>
  </r>
  <r>
    <x v="1"/>
    <x v="159"/>
    <x v="0"/>
    <x v="0"/>
    <s v="-1.898575"/>
    <x v="1"/>
    <x v="1"/>
    <x v="0"/>
    <x v="5212"/>
    <n v="1.0010000000000002E-2"/>
    <x v="6741"/>
    <n v="0.71999999999999964"/>
    <n v="8.0799919199999977"/>
    <n v="3"/>
    <n v="47"/>
    <x v="152"/>
    <x v="6"/>
    <x v="26"/>
  </r>
  <r>
    <x v="1"/>
    <x v="160"/>
    <x v="0"/>
    <x v="0"/>
    <s v="-1.898575"/>
    <x v="1"/>
    <x v="1"/>
    <x v="0"/>
    <x v="5213"/>
    <n v="1.1110000000000002E-2"/>
    <x v="6742"/>
    <n v="0.93999999999999984"/>
    <n v="10.809963339999999"/>
    <n v="2"/>
    <n v="36.4"/>
    <x v="46"/>
    <x v="40"/>
    <x v="23"/>
  </r>
  <r>
    <x v="1"/>
    <x v="161"/>
    <x v="0"/>
    <x v="0"/>
    <s v="-1.898575"/>
    <x v="1"/>
    <x v="1"/>
    <x v="0"/>
    <x v="5214"/>
    <n v="7.92E-3"/>
    <x v="6743"/>
    <n v="0.97999999999999965"/>
    <n v="9.2580364799999959"/>
    <n v="5"/>
    <n v="58.8"/>
    <x v="174"/>
    <x v="6"/>
    <x v="24"/>
  </r>
  <r>
    <x v="1"/>
    <x v="162"/>
    <x v="0"/>
    <x v="0"/>
    <s v="-1.898575"/>
    <x v="1"/>
    <x v="1"/>
    <x v="0"/>
    <x v="5215"/>
    <n v="9.2400000000000017E-3"/>
    <x v="6744"/>
    <n v="0.16"/>
    <n v="0.87728256000000004"/>
    <n v="5"/>
    <n v="51.8"/>
    <x v="26"/>
    <x v="7"/>
    <x v="7"/>
  </r>
  <r>
    <x v="1"/>
    <x v="163"/>
    <x v="0"/>
    <x v="0"/>
    <s v="-1.898575"/>
    <x v="1"/>
    <x v="1"/>
    <x v="0"/>
    <x v="5216"/>
    <n v="9.9000000000000025E-3"/>
    <x v="6745"/>
    <n v="0.48999999999999977"/>
    <n v="5.272551899999999"/>
    <n v="5"/>
    <n v="109.19999999999999"/>
    <x v="145"/>
    <x v="23"/>
    <x v="3"/>
  </r>
  <r>
    <x v="1"/>
    <x v="164"/>
    <x v="0"/>
    <x v="0"/>
    <s v="-1.898575"/>
    <x v="1"/>
    <x v="1"/>
    <x v="0"/>
    <x v="5217"/>
    <n v="8.2500000000000021E-3"/>
    <x v="6746"/>
    <n v="0.64999999999999969"/>
    <n v="2.2736999999999998"/>
    <n v="5"/>
    <n v="0"/>
    <x v="173"/>
    <x v="42"/>
    <x v="6"/>
  </r>
  <r>
    <x v="1"/>
    <x v="165"/>
    <x v="0"/>
    <x v="0"/>
    <s v="-1.898575"/>
    <x v="1"/>
    <x v="1"/>
    <x v="0"/>
    <x v="5218"/>
    <n v="7.810000000000001E-3"/>
    <x v="6747"/>
    <n v="0.61999999999999966"/>
    <n v="6.0503288999999967"/>
    <n v="2"/>
    <n v="156.79999999999998"/>
    <x v="168"/>
    <x v="52"/>
    <x v="25"/>
  </r>
  <r>
    <x v="1"/>
    <x v="166"/>
    <x v="0"/>
    <x v="0"/>
    <s v="-1.898575"/>
    <x v="1"/>
    <x v="1"/>
    <x v="0"/>
    <x v="3594"/>
    <n v="1.0120000000000001E-2"/>
    <x v="6748"/>
    <n v="0.81999999999999984"/>
    <n v="3.0338950399999987"/>
    <n v="8"/>
    <n v="0"/>
    <x v="147"/>
    <x v="46"/>
    <x v="0"/>
  </r>
  <r>
    <x v="1"/>
    <x v="167"/>
    <x v="0"/>
    <x v="0"/>
    <s v="-1.898575"/>
    <x v="1"/>
    <x v="1"/>
    <x v="0"/>
    <x v="5219"/>
    <n v="8.4700000000000001E-3"/>
    <x v="6749"/>
    <n v="0.23"/>
    <n v="0.3052672699999997"/>
    <n v="4"/>
    <n v="0"/>
    <x v="190"/>
    <x v="46"/>
    <x v="22"/>
  </r>
  <r>
    <x v="1"/>
    <x v="168"/>
    <x v="0"/>
    <x v="0"/>
    <s v="-1.898575"/>
    <x v="1"/>
    <x v="1"/>
    <x v="0"/>
    <x v="5220"/>
    <n v="1.1330000000000002E-2"/>
    <x v="6750"/>
    <n v="2.0000000000000059E-2"/>
    <n v="0.15186732000000042"/>
    <n v="2"/>
    <n v="0"/>
    <x v="123"/>
    <x v="7"/>
    <x v="23"/>
  </r>
  <r>
    <x v="1"/>
    <x v="169"/>
    <x v="0"/>
    <x v="0"/>
    <s v="-1.898575"/>
    <x v="1"/>
    <x v="1"/>
    <x v="0"/>
    <x v="5221"/>
    <n v="7.92E-3"/>
    <x v="6751"/>
    <n v="0.58999999999999964"/>
    <n v="4.2186038399999966"/>
    <n v="7"/>
    <n v="103.6"/>
    <x v="125"/>
    <x v="43"/>
    <x v="21"/>
  </r>
  <r>
    <x v="1"/>
    <x v="170"/>
    <x v="0"/>
    <x v="0"/>
    <s v="-1.898575"/>
    <x v="1"/>
    <x v="1"/>
    <x v="0"/>
    <x v="3576"/>
    <n v="1.1000000000000003E-2"/>
    <x v="6752"/>
    <n v="0.84999999999999987"/>
    <n v="5.7558600000000002"/>
    <n v="6"/>
    <n v="0"/>
    <x v="138"/>
    <x v="6"/>
    <x v="25"/>
  </r>
  <r>
    <x v="1"/>
    <x v="171"/>
    <x v="0"/>
    <x v="0"/>
    <s v="-1.898575"/>
    <x v="1"/>
    <x v="1"/>
    <x v="0"/>
    <x v="5222"/>
    <n v="1.1660000000000004E-2"/>
    <x v="6753"/>
    <n v="1.99999999999999E-2"/>
    <n v="0.19117735999999907"/>
    <n v="5"/>
    <n v="49"/>
    <x v="50"/>
    <x v="44"/>
    <x v="20"/>
  </r>
  <r>
    <x v="1"/>
    <x v="172"/>
    <x v="0"/>
    <x v="0"/>
    <s v="-1.898575"/>
    <x v="1"/>
    <x v="1"/>
    <x v="0"/>
    <x v="5223"/>
    <n v="1.3200000000000002E-2"/>
    <x v="6754"/>
    <n v="0.55999999999999983"/>
    <n v="5.5979615999999988"/>
    <n v="7"/>
    <n v="0"/>
    <x v="50"/>
    <x v="8"/>
    <x v="27"/>
  </r>
  <r>
    <x v="1"/>
    <x v="173"/>
    <x v="0"/>
    <x v="0"/>
    <s v="-1.898575"/>
    <x v="1"/>
    <x v="1"/>
    <x v="0"/>
    <x v="5224"/>
    <n v="1.2430000000000002E-2"/>
    <x v="6755"/>
    <n v="0.36999999999999983"/>
    <n v="5.8197011399999976"/>
    <n v="5"/>
    <n v="88.199999999999989"/>
    <x v="129"/>
    <x v="4"/>
    <x v="25"/>
  </r>
  <r>
    <x v="1"/>
    <x v="174"/>
    <x v="0"/>
    <x v="0"/>
    <s v="-1.898575"/>
    <x v="1"/>
    <x v="1"/>
    <x v="0"/>
    <x v="3841"/>
    <n v="1.0890000000000004E-2"/>
    <x v="6756"/>
    <n v="0.13"/>
    <n v="0.9371934000000004"/>
    <n v="6"/>
    <n v="84"/>
    <x v="172"/>
    <x v="45"/>
    <x v="3"/>
  </r>
  <r>
    <x v="1"/>
    <x v="175"/>
    <x v="0"/>
    <x v="0"/>
    <s v="-1.898575"/>
    <x v="1"/>
    <x v="1"/>
    <x v="0"/>
    <x v="5225"/>
    <n v="8.0300000000000007E-3"/>
    <x v="6757"/>
    <n v="0.04"/>
    <n v="0.38990468"/>
    <n v="2"/>
    <n v="190.39999999999998"/>
    <x v="174"/>
    <x v="46"/>
    <x v="20"/>
  </r>
  <r>
    <x v="1"/>
    <x v="176"/>
    <x v="0"/>
    <x v="0"/>
    <s v="-1.898575"/>
    <x v="1"/>
    <x v="1"/>
    <x v="0"/>
    <x v="5226"/>
    <n v="1.0670000000000001E-2"/>
    <x v="6758"/>
    <n v="0.59999999999999987"/>
    <n v="8.3731757999999985"/>
    <n v="3"/>
    <n v="35.699999999999996"/>
    <x v="45"/>
    <x v="8"/>
    <x v="0"/>
  </r>
  <r>
    <x v="1"/>
    <x v="177"/>
    <x v="0"/>
    <x v="0"/>
    <s v="-1.898575"/>
    <x v="1"/>
    <x v="1"/>
    <x v="0"/>
    <x v="5227"/>
    <n v="1.1660000000000004E-2"/>
    <x v="6759"/>
    <n v="0.19999999999999996"/>
    <n v="2.5031688000000001"/>
    <n v="3"/>
    <n v="184.79999999999998"/>
    <x v="42"/>
    <x v="52"/>
    <x v="20"/>
  </r>
  <r>
    <x v="1"/>
    <x v="178"/>
    <x v="0"/>
    <x v="0"/>
    <s v="-1.898575"/>
    <x v="1"/>
    <x v="1"/>
    <x v="0"/>
    <x v="5228"/>
    <n v="1.3090000000000003E-2"/>
    <x v="6760"/>
    <n v="0.16"/>
    <n v="2.2694918400000001"/>
    <n v="1"/>
    <n v="44.099999999999994"/>
    <x v="21"/>
    <x v="12"/>
    <x v="26"/>
  </r>
  <r>
    <x v="1"/>
    <x v="179"/>
    <x v="0"/>
    <x v="0"/>
    <s v="-1.898575"/>
    <x v="1"/>
    <x v="1"/>
    <x v="0"/>
    <x v="5229"/>
    <n v="9.6800000000000011E-3"/>
    <x v="6761"/>
    <n v="0.73999999999999977"/>
    <n v="6.7054715199999979"/>
    <n v="3"/>
    <n v="0"/>
    <x v="149"/>
    <x v="12"/>
    <x v="24"/>
  </r>
  <r>
    <x v="1"/>
    <x v="180"/>
    <x v="0"/>
    <x v="0"/>
    <s v="-1.898575"/>
    <x v="1"/>
    <x v="1"/>
    <x v="0"/>
    <x v="5230"/>
    <n v="1.1220000000000003E-2"/>
    <x v="6762"/>
    <n v="9.9999999999999395E-3"/>
    <n v="8.9748779999999459E-2"/>
    <n v="3"/>
    <n v="50.4"/>
    <x v="134"/>
    <x v="5"/>
    <x v="5"/>
  </r>
  <r>
    <x v="1"/>
    <x v="181"/>
    <x v="0"/>
    <x v="0"/>
    <s v="-1.898575"/>
    <x v="1"/>
    <x v="1"/>
    <x v="0"/>
    <x v="5231"/>
    <n v="9.2400000000000017E-3"/>
    <x v="6763"/>
    <n v="0.66999999999999971"/>
    <n v="4.435089119999998"/>
    <n v="3"/>
    <n v="130.19999999999999"/>
    <x v="142"/>
    <x v="4"/>
    <x v="3"/>
  </r>
  <r>
    <x v="1"/>
    <x v="182"/>
    <x v="0"/>
    <x v="0"/>
    <s v="-1.898575"/>
    <x v="1"/>
    <x v="1"/>
    <x v="0"/>
    <x v="5232"/>
    <n v="1.1440000000000001E-2"/>
    <x v="6764"/>
    <n v="0.6399999999999999"/>
    <n v="8.3480883199999987"/>
    <n v="4"/>
    <n v="0"/>
    <x v="149"/>
    <x v="48"/>
    <x v="20"/>
  </r>
  <r>
    <x v="1"/>
    <x v="183"/>
    <x v="0"/>
    <x v="0"/>
    <s v="-1.898575"/>
    <x v="1"/>
    <x v="1"/>
    <x v="0"/>
    <x v="5233"/>
    <n v="1.2430000000000002E-2"/>
    <x v="6765"/>
    <n v="0.16999999999999998"/>
    <n v="1.2247527599999999"/>
    <n v="7"/>
    <n v="155.39999999999998"/>
    <x v="150"/>
    <x v="40"/>
    <x v="22"/>
  </r>
  <r>
    <x v="2"/>
    <x v="184"/>
    <x v="0"/>
    <x v="0"/>
    <s v="-1.898575"/>
    <x v="1"/>
    <x v="1"/>
    <x v="0"/>
    <x v="5234"/>
    <n v="1.2320000000000001E-2"/>
    <x v="6766"/>
    <n v="0.82999999999999974"/>
    <n v="26.985358399999996"/>
    <n v="3"/>
    <n v="36.4"/>
    <x v="139"/>
    <x v="23"/>
    <x v="22"/>
  </r>
  <r>
    <x v="2"/>
    <x v="185"/>
    <x v="0"/>
    <x v="0"/>
    <s v="-1.898575"/>
    <x v="1"/>
    <x v="1"/>
    <x v="0"/>
    <x v="5235"/>
    <n v="1.4190000000000003E-2"/>
    <x v="6767"/>
    <n v="0.8999999999999998"/>
    <n v="36.678311999999998"/>
    <n v="2"/>
    <n v="43"/>
    <x v="180"/>
    <x v="12"/>
    <x v="24"/>
  </r>
  <r>
    <x v="2"/>
    <x v="186"/>
    <x v="0"/>
    <x v="0"/>
    <s v="-1.898575"/>
    <x v="1"/>
    <x v="1"/>
    <x v="0"/>
    <x v="4429"/>
    <n v="1.5180000000000001E-2"/>
    <x v="6768"/>
    <n v="0.19000000000000011"/>
    <n v="6.8211330000000041"/>
    <n v="2"/>
    <n v="37.099999999999994"/>
    <x v="26"/>
    <x v="42"/>
    <x v="29"/>
  </r>
  <r>
    <x v="2"/>
    <x v="187"/>
    <x v="0"/>
    <x v="0"/>
    <s v="-1.898575"/>
    <x v="1"/>
    <x v="1"/>
    <x v="0"/>
    <x v="5236"/>
    <n v="1.3750000000000002E-2"/>
    <x v="6769"/>
    <n v="0.20000000000000004"/>
    <n v="6.5752500000000023"/>
    <n v="2"/>
    <n v="142.1"/>
    <x v="174"/>
    <x v="12"/>
    <x v="23"/>
  </r>
  <r>
    <x v="2"/>
    <x v="188"/>
    <x v="0"/>
    <x v="0"/>
    <s v="-1.898575"/>
    <x v="1"/>
    <x v="1"/>
    <x v="0"/>
    <x v="5237"/>
    <n v="1.3750000000000002E-2"/>
    <x v="6770"/>
    <n v="0.55999999999999983"/>
    <n v="11.157299999999998"/>
    <n v="5"/>
    <n v="80.5"/>
    <x v="156"/>
    <x v="52"/>
    <x v="25"/>
  </r>
  <r>
    <x v="2"/>
    <x v="189"/>
    <x v="0"/>
    <x v="0"/>
    <s v="-1.898575"/>
    <x v="1"/>
    <x v="1"/>
    <x v="0"/>
    <x v="1216"/>
    <n v="1.5400000000000002E-2"/>
    <x v="6771"/>
    <n v="1.2199999999999998"/>
    <n v="45.39180799999999"/>
    <n v="4"/>
    <n v="39.9"/>
    <x v="124"/>
    <x v="41"/>
    <x v="7"/>
  </r>
  <r>
    <x v="2"/>
    <x v="190"/>
    <x v="0"/>
    <x v="0"/>
    <s v="-1.898575"/>
    <x v="1"/>
    <x v="1"/>
    <x v="0"/>
    <x v="1887"/>
    <n v="1.0120000000000001E-2"/>
    <x v="6772"/>
    <n v="0.93999999999999984"/>
    <n v="20.842544799999999"/>
    <n v="4"/>
    <n v="44.8"/>
    <x v="127"/>
    <x v="41"/>
    <x v="24"/>
  </r>
  <r>
    <x v="2"/>
    <x v="191"/>
    <x v="0"/>
    <x v="0"/>
    <s v="-1.898575"/>
    <x v="1"/>
    <x v="1"/>
    <x v="0"/>
    <x v="2910"/>
    <n v="1.3310000000000001E-2"/>
    <x v="6773"/>
    <n v="3.0000000000000054E-2"/>
    <n v="0.77064900000000147"/>
    <n v="5"/>
    <n v="116.89999999999999"/>
    <x v="154"/>
    <x v="6"/>
    <x v="23"/>
  </r>
  <r>
    <x v="2"/>
    <x v="192"/>
    <x v="0"/>
    <x v="0"/>
    <s v="-1.898575"/>
    <x v="1"/>
    <x v="1"/>
    <x v="0"/>
    <x v="745"/>
    <n v="1.5400000000000002E-2"/>
    <x v="5401"/>
    <n v="0.51999999999999991"/>
    <n v="15.823808"/>
    <n v="2"/>
    <n v="16"/>
    <x v="68"/>
    <x v="6"/>
    <x v="7"/>
  </r>
  <r>
    <x v="2"/>
    <x v="193"/>
    <x v="0"/>
    <x v="0"/>
    <s v="-1.898575"/>
    <x v="1"/>
    <x v="1"/>
    <x v="0"/>
    <x v="4304"/>
    <n v="1.1330000000000002E-2"/>
    <x v="6774"/>
    <n v="0.70999999999999974"/>
    <n v="22.725147499999995"/>
    <n v="1"/>
    <n v="81.899999999999991"/>
    <x v="45"/>
    <x v="13"/>
    <x v="3"/>
  </r>
  <r>
    <x v="2"/>
    <x v="194"/>
    <x v="0"/>
    <x v="0"/>
    <s v="-1.898575"/>
    <x v="1"/>
    <x v="1"/>
    <x v="0"/>
    <x v="5238"/>
    <n v="1.0780000000000001E-2"/>
    <x v="6775"/>
    <n v="1.01"/>
    <n v="30.551166800000004"/>
    <n v="2"/>
    <n v="43.4"/>
    <x v="174"/>
    <x v="44"/>
    <x v="27"/>
  </r>
  <r>
    <x v="2"/>
    <x v="195"/>
    <x v="0"/>
    <x v="0"/>
    <s v="-1.898575"/>
    <x v="1"/>
    <x v="1"/>
    <x v="0"/>
    <x v="1247"/>
    <n v="1.1110000000000002E-2"/>
    <x v="6776"/>
    <n v="0.05"/>
    <n v="0.93212900000000021"/>
    <n v="4"/>
    <n v="58.8"/>
    <x v="143"/>
    <x v="6"/>
    <x v="22"/>
  </r>
  <r>
    <x v="2"/>
    <x v="196"/>
    <x v="0"/>
    <x v="0"/>
    <s v="-1.898575"/>
    <x v="1"/>
    <x v="1"/>
    <x v="0"/>
    <x v="232"/>
    <n v="1.2430000000000002E-2"/>
    <x v="6777"/>
    <n v="0.71999999999999975"/>
    <n v="17.299576799999997"/>
    <n v="4"/>
    <n v="39.9"/>
    <x v="158"/>
    <x v="4"/>
    <x v="24"/>
  </r>
  <r>
    <x v="2"/>
    <x v="197"/>
    <x v="0"/>
    <x v="0"/>
    <s v="-1.898575"/>
    <x v="1"/>
    <x v="1"/>
    <x v="0"/>
    <x v="5239"/>
    <n v="1.2540000000000003E-2"/>
    <x v="6778"/>
    <n v="0.55999999999999972"/>
    <n v="21.650059199999994"/>
    <n v="3"/>
    <n v="44.8"/>
    <x v="169"/>
    <x v="45"/>
    <x v="21"/>
  </r>
  <r>
    <x v="2"/>
    <x v="198"/>
    <x v="0"/>
    <x v="0"/>
    <s v="-1.898575"/>
    <x v="1"/>
    <x v="1"/>
    <x v="0"/>
    <x v="5240"/>
    <n v="1.2100000000000005E-2"/>
    <x v="6779"/>
    <n v="0.60999999999999988"/>
    <n v="21.869903000000004"/>
    <n v="2"/>
    <n v="42.699999999999996"/>
    <x v="155"/>
    <x v="18"/>
    <x v="0"/>
  </r>
  <r>
    <x v="2"/>
    <x v="199"/>
    <x v="0"/>
    <x v="0"/>
    <s v="-1.898575"/>
    <x v="1"/>
    <x v="1"/>
    <x v="0"/>
    <x v="3079"/>
    <n v="1.2430000000000002E-2"/>
    <x v="6780"/>
    <n v="1.0899999999999999"/>
    <n v="29.9290783"/>
    <n v="3"/>
    <n v="22"/>
    <x v="149"/>
    <x v="52"/>
    <x v="20"/>
  </r>
  <r>
    <x v="2"/>
    <x v="200"/>
    <x v="0"/>
    <x v="0"/>
    <s v="-1.898575"/>
    <x v="1"/>
    <x v="1"/>
    <x v="0"/>
    <x v="226"/>
    <n v="1.0890000000000002E-2"/>
    <x v="6781"/>
    <n v="0.37999999999999995"/>
    <n v="8.6736672000000006"/>
    <n v="5"/>
    <n v="68.599999999999994"/>
    <x v="139"/>
    <x v="42"/>
    <x v="6"/>
  </r>
  <r>
    <x v="2"/>
    <x v="201"/>
    <x v="0"/>
    <x v="0"/>
    <s v="-1.898575"/>
    <x v="1"/>
    <x v="1"/>
    <x v="0"/>
    <x v="5241"/>
    <n v="1.3530000000000004E-2"/>
    <x v="6782"/>
    <n v="4.0000000000000008E-2"/>
    <n v="1.6295532000000008"/>
    <n v="4"/>
    <n v="85.399999999999991"/>
    <x v="141"/>
    <x v="13"/>
    <x v="23"/>
  </r>
  <r>
    <x v="2"/>
    <x v="202"/>
    <x v="0"/>
    <x v="0"/>
    <s v="-1.898575"/>
    <x v="1"/>
    <x v="1"/>
    <x v="0"/>
    <x v="5242"/>
    <n v="1.507E-2"/>
    <x v="6783"/>
    <n v="0.74999999999999978"/>
    <n v="31.274017499999989"/>
    <n v="4"/>
    <n v="41.3"/>
    <x v="172"/>
    <x v="44"/>
    <x v="25"/>
  </r>
  <r>
    <x v="2"/>
    <x v="203"/>
    <x v="0"/>
    <x v="0"/>
    <s v="-1.898575"/>
    <x v="1"/>
    <x v="1"/>
    <x v="0"/>
    <x v="217"/>
    <n v="1.0450000000000003E-2"/>
    <x v="6784"/>
    <n v="0.13000000000000006"/>
    <n v="2.5757160000000021"/>
    <n v="3"/>
    <n v="48.3"/>
    <x v="151"/>
    <x v="41"/>
    <x v="27"/>
  </r>
  <r>
    <x v="2"/>
    <x v="204"/>
    <x v="0"/>
    <x v="0"/>
    <s v="-1.898575"/>
    <x v="1"/>
    <x v="1"/>
    <x v="0"/>
    <x v="3269"/>
    <n v="1.4300000000000002E-2"/>
    <x v="6785"/>
    <n v="0.49999999999999983"/>
    <n v="12.962949999999998"/>
    <n v="5"/>
    <n v="28"/>
    <x v="26"/>
    <x v="47"/>
    <x v="27"/>
  </r>
  <r>
    <x v="2"/>
    <x v="205"/>
    <x v="0"/>
    <x v="0"/>
    <s v="-1.898575"/>
    <x v="1"/>
    <x v="1"/>
    <x v="0"/>
    <x v="5243"/>
    <n v="1.5180000000000003E-2"/>
    <x v="6786"/>
    <n v="0.13000000000000003"/>
    <n v="5.0341434000000014"/>
    <n v="6"/>
    <n v="33"/>
    <x v="131"/>
    <x v="12"/>
    <x v="25"/>
  </r>
  <r>
    <x v="2"/>
    <x v="206"/>
    <x v="0"/>
    <x v="0"/>
    <s v="-1.898575"/>
    <x v="1"/>
    <x v="1"/>
    <x v="0"/>
    <x v="4037"/>
    <n v="1.397E-2"/>
    <x v="6787"/>
    <n v="0.31999999999999995"/>
    <n v="11.967260799999996"/>
    <n v="1"/>
    <n v="168.7"/>
    <x v="45"/>
    <x v="44"/>
    <x v="27"/>
  </r>
  <r>
    <x v="2"/>
    <x v="207"/>
    <x v="0"/>
    <x v="0"/>
    <s v="-1.898575"/>
    <x v="1"/>
    <x v="1"/>
    <x v="0"/>
    <x v="5244"/>
    <n v="1.0780000000000001E-2"/>
    <x v="6788"/>
    <n v="0.75999999999999979"/>
    <n v="13.690168799999997"/>
    <n v="3"/>
    <n v="35.699999999999996"/>
    <x v="160"/>
    <x v="42"/>
    <x v="26"/>
  </r>
  <r>
    <x v="2"/>
    <x v="208"/>
    <x v="0"/>
    <x v="0"/>
    <s v="-1.898575"/>
    <x v="1"/>
    <x v="1"/>
    <x v="0"/>
    <x v="5245"/>
    <n v="1.6390000000000002E-2"/>
    <x v="6789"/>
    <n v="0.94999999999999984"/>
    <n v="39.408935499999998"/>
    <n v="6"/>
    <n v="39.199999999999996"/>
    <x v="172"/>
    <x v="8"/>
    <x v="0"/>
  </r>
  <r>
    <x v="2"/>
    <x v="209"/>
    <x v="0"/>
    <x v="0"/>
    <s v="-1.898575"/>
    <x v="1"/>
    <x v="1"/>
    <x v="0"/>
    <x v="4515"/>
    <n v="1.2430000000000002E-2"/>
    <x v="6790"/>
    <n v="0.86999999999999988"/>
    <n v="25.596974700000001"/>
    <n v="2"/>
    <n v="39.199999999999996"/>
    <x v="51"/>
    <x v="6"/>
    <x v="3"/>
  </r>
  <r>
    <x v="2"/>
    <x v="210"/>
    <x v="0"/>
    <x v="0"/>
    <s v="-1.898575"/>
    <x v="1"/>
    <x v="1"/>
    <x v="0"/>
    <x v="5246"/>
    <n v="1.584E-2"/>
    <x v="6791"/>
    <n v="0.85999999999999988"/>
    <n v="28.048521599999994"/>
    <n v="2"/>
    <n v="43"/>
    <x v="177"/>
    <x v="26"/>
    <x v="28"/>
  </r>
  <r>
    <x v="2"/>
    <x v="211"/>
    <x v="0"/>
    <x v="0"/>
    <s v="-1.898575"/>
    <x v="1"/>
    <x v="1"/>
    <x v="0"/>
    <x v="4129"/>
    <n v="1.3200000000000003E-2"/>
    <x v="6792"/>
    <n v="0.15000000000000008"/>
    <n v="5.2905600000000037"/>
    <n v="3"/>
    <n v="95.199999999999989"/>
    <x v="134"/>
    <x v="45"/>
    <x v="22"/>
  </r>
  <r>
    <x v="2"/>
    <x v="212"/>
    <x v="0"/>
    <x v="0"/>
    <s v="-1.898575"/>
    <x v="1"/>
    <x v="1"/>
    <x v="0"/>
    <x v="202"/>
    <n v="9.7900000000000018E-3"/>
    <x v="6793"/>
    <n v="0.08"/>
    <n v="1.3745160000000001"/>
    <n v="3"/>
    <n v="45"/>
    <x v="51"/>
    <x v="12"/>
    <x v="25"/>
  </r>
  <r>
    <x v="2"/>
    <x v="213"/>
    <x v="0"/>
    <x v="0"/>
    <s v="-1.898575"/>
    <x v="1"/>
    <x v="1"/>
    <x v="0"/>
    <x v="5247"/>
    <n v="1.529E-2"/>
    <x v="6794"/>
    <n v="0.32999999999999996"/>
    <n v="15.293516699999998"/>
    <n v="6"/>
    <n v="38"/>
    <x v="45"/>
    <x v="30"/>
    <x v="25"/>
  </r>
  <r>
    <x v="2"/>
    <x v="214"/>
    <x v="0"/>
    <x v="0"/>
    <s v="-1.898575"/>
    <x v="1"/>
    <x v="1"/>
    <x v="0"/>
    <x v="5248"/>
    <n v="1.4740000000000001E-2"/>
    <x v="6795"/>
    <n v="0.8999999999999998"/>
    <n v="26.797319999999996"/>
    <n v="2"/>
    <n v="77.699999999999989"/>
    <x v="148"/>
    <x v="13"/>
    <x v="21"/>
  </r>
  <r>
    <x v="2"/>
    <x v="215"/>
    <x v="0"/>
    <x v="0"/>
    <s v="-1.898575"/>
    <x v="1"/>
    <x v="1"/>
    <x v="0"/>
    <x v="5249"/>
    <n v="1.2870000000000003E-2"/>
    <x v="6796"/>
    <n v="0.84999999999999987"/>
    <n v="30.84939"/>
    <n v="3"/>
    <n v="42"/>
    <x v="21"/>
    <x v="23"/>
    <x v="21"/>
  </r>
  <r>
    <x v="2"/>
    <x v="216"/>
    <x v="0"/>
    <x v="0"/>
    <s v="-1.898575"/>
    <x v="1"/>
    <x v="1"/>
    <x v="0"/>
    <x v="4226"/>
    <n v="1.1110000000000002E-2"/>
    <x v="6797"/>
    <n v="9.0000000000000024E-2"/>
    <n v="2.3177682000000011"/>
    <n v="4"/>
    <n v="45.5"/>
    <x v="51"/>
    <x v="6"/>
    <x v="3"/>
  </r>
  <r>
    <x v="2"/>
    <x v="217"/>
    <x v="0"/>
    <x v="0"/>
    <s v="-1.898575"/>
    <x v="1"/>
    <x v="1"/>
    <x v="0"/>
    <x v="5250"/>
    <n v="1.6390000000000002E-2"/>
    <x v="6798"/>
    <n v="0.63999999999999979"/>
    <n v="28.279961599999993"/>
    <n v="3"/>
    <n v="44.8"/>
    <x v="159"/>
    <x v="47"/>
    <x v="3"/>
  </r>
  <r>
    <x v="2"/>
    <x v="218"/>
    <x v="0"/>
    <x v="0"/>
    <s v="-1.898575"/>
    <x v="1"/>
    <x v="1"/>
    <x v="0"/>
    <x v="5251"/>
    <n v="1.4190000000000001E-2"/>
    <x v="6799"/>
    <n v="0.90999999999999981"/>
    <n v="31.636604999999996"/>
    <n v="3"/>
    <n v="23"/>
    <x v="172"/>
    <x v="6"/>
    <x v="24"/>
  </r>
  <r>
    <x v="2"/>
    <x v="219"/>
    <x v="0"/>
    <x v="0"/>
    <s v="-1.898575"/>
    <x v="1"/>
    <x v="1"/>
    <x v="0"/>
    <x v="2923"/>
    <n v="1.3640000000000001E-2"/>
    <x v="6800"/>
    <n v="0.90999999999999981"/>
    <n v="17.228411199999996"/>
    <n v="2"/>
    <n v="35.699999999999996"/>
    <x v="136"/>
    <x v="43"/>
    <x v="29"/>
  </r>
  <r>
    <x v="2"/>
    <x v="220"/>
    <x v="0"/>
    <x v="0"/>
    <s v="-1.898575"/>
    <x v="1"/>
    <x v="1"/>
    <x v="0"/>
    <x v="750"/>
    <n v="1.1440000000000002E-2"/>
    <x v="6801"/>
    <n v="0.95"/>
    <n v="21.051316000000003"/>
    <n v="3"/>
    <n v="42"/>
    <x v="172"/>
    <x v="13"/>
    <x v="21"/>
  </r>
  <r>
    <x v="2"/>
    <x v="221"/>
    <x v="0"/>
    <x v="0"/>
    <s v="-1.898575"/>
    <x v="1"/>
    <x v="1"/>
    <x v="0"/>
    <x v="5252"/>
    <n v="1.0670000000000001E-2"/>
    <x v="6802"/>
    <n v="0.06"/>
    <n v="1.3104894"/>
    <n v="5"/>
    <n v="40.599999999999994"/>
    <x v="142"/>
    <x v="4"/>
    <x v="22"/>
  </r>
  <r>
    <x v="2"/>
    <x v="222"/>
    <x v="0"/>
    <x v="0"/>
    <s v="-1.898575"/>
    <x v="1"/>
    <x v="1"/>
    <x v="0"/>
    <x v="286"/>
    <n v="1.1990000000000001E-2"/>
    <x v="6803"/>
    <n v="0.83999999999999986"/>
    <n v="15.933271199999998"/>
    <n v="3"/>
    <n v="99.399999999999991"/>
    <x v="139"/>
    <x v="40"/>
    <x v="21"/>
  </r>
  <r>
    <x v="2"/>
    <x v="223"/>
    <x v="0"/>
    <x v="0"/>
    <s v="-1.898575"/>
    <x v="1"/>
    <x v="1"/>
    <x v="0"/>
    <x v="5253"/>
    <n v="1.1550000000000003E-2"/>
    <x v="6804"/>
    <n v="0.33999999999999986"/>
    <n v="8.5294439999999998"/>
    <n v="4"/>
    <n v="34"/>
    <x v="140"/>
    <x v="45"/>
    <x v="22"/>
  </r>
  <r>
    <x v="2"/>
    <x v="224"/>
    <x v="0"/>
    <x v="0"/>
    <s v="-1.898575"/>
    <x v="1"/>
    <x v="1"/>
    <x v="0"/>
    <x v="5254"/>
    <n v="1.3529999999999999E-2"/>
    <x v="6805"/>
    <n v="0.44999999999999984"/>
    <n v="9.7659539999999954"/>
    <n v="1"/>
    <n v="53.199999999999996"/>
    <x v="134"/>
    <x v="8"/>
    <x v="23"/>
  </r>
  <r>
    <x v="2"/>
    <x v="225"/>
    <x v="0"/>
    <x v="0"/>
    <s v="-1.898575"/>
    <x v="1"/>
    <x v="1"/>
    <x v="0"/>
    <x v="5255"/>
    <n v="1.3860000000000003E-2"/>
    <x v="6806"/>
    <n v="0.17000000000000004"/>
    <n v="4.9197456000000024"/>
    <n v="5"/>
    <n v="29"/>
    <x v="170"/>
    <x v="6"/>
    <x v="7"/>
  </r>
  <r>
    <x v="2"/>
    <x v="226"/>
    <x v="0"/>
    <x v="0"/>
    <s v="-1.898575"/>
    <x v="1"/>
    <x v="1"/>
    <x v="0"/>
    <x v="5256"/>
    <n v="1.2430000000000002E-2"/>
    <x v="6807"/>
    <n v="4.9999999999999899E-2"/>
    <n v="1.7613309999999966"/>
    <n v="5"/>
    <n v="28"/>
    <x v="136"/>
    <x v="46"/>
    <x v="22"/>
  </r>
  <r>
    <x v="2"/>
    <x v="227"/>
    <x v="0"/>
    <x v="0"/>
    <s v="-1.898575"/>
    <x v="1"/>
    <x v="1"/>
    <x v="0"/>
    <x v="5257"/>
    <n v="1.3860000000000001E-2"/>
    <x v="6808"/>
    <n v="0.96999999999999953"/>
    <n v="40.332599999999985"/>
    <n v="2"/>
    <n v="42"/>
    <x v="156"/>
    <x v="13"/>
    <x v="26"/>
  </r>
  <r>
    <x v="2"/>
    <x v="228"/>
    <x v="0"/>
    <x v="0"/>
    <s v="-1.898575"/>
    <x v="1"/>
    <x v="1"/>
    <x v="0"/>
    <x v="4061"/>
    <n v="1.4190000000000003E-2"/>
    <x v="6809"/>
    <n v="0.74999999999999978"/>
    <n v="28.011060000000001"/>
    <n v="3"/>
    <n v="62.999999999999993"/>
    <x v="138"/>
    <x v="43"/>
    <x v="22"/>
  </r>
  <r>
    <x v="2"/>
    <x v="229"/>
    <x v="0"/>
    <x v="0"/>
    <s v="-1.898575"/>
    <x v="1"/>
    <x v="1"/>
    <x v="0"/>
    <x v="2522"/>
    <n v="1.166E-2"/>
    <x v="6810"/>
    <n v="1.0799999999999998"/>
    <n v="23.800391999999999"/>
    <n v="6"/>
    <n v="71.399999999999991"/>
    <x v="168"/>
    <x v="42"/>
    <x v="3"/>
  </r>
  <r>
    <x v="2"/>
    <x v="230"/>
    <x v="0"/>
    <x v="0"/>
    <s v="-1.898575"/>
    <x v="1"/>
    <x v="1"/>
    <x v="0"/>
    <x v="5258"/>
    <n v="1.2319999999999999E-2"/>
    <x v="6811"/>
    <n v="0.34999999999999981"/>
    <n v="9.7451199999999947"/>
    <n v="8"/>
    <n v="143.5"/>
    <x v="173"/>
    <x v="48"/>
    <x v="24"/>
  </r>
  <r>
    <x v="2"/>
    <x v="231"/>
    <x v="0"/>
    <x v="0"/>
    <s v="-1.898575"/>
    <x v="1"/>
    <x v="1"/>
    <x v="0"/>
    <x v="5259"/>
    <n v="1.4630000000000002E-2"/>
    <x v="6812"/>
    <n v="0.96999999999999986"/>
    <n v="39.082289400000001"/>
    <n v="7"/>
    <n v="37.799999999999997"/>
    <x v="123"/>
    <x v="43"/>
    <x v="0"/>
  </r>
  <r>
    <x v="2"/>
    <x v="232"/>
    <x v="0"/>
    <x v="0"/>
    <s v="-1.898575"/>
    <x v="1"/>
    <x v="1"/>
    <x v="0"/>
    <x v="5260"/>
    <n v="1.3200000000000002E-2"/>
    <x v="6813"/>
    <n v="0.34999999999999981"/>
    <n v="12.395459999999995"/>
    <n v="5"/>
    <n v="175"/>
    <x v="133"/>
    <x v="18"/>
    <x v="21"/>
  </r>
  <r>
    <x v="2"/>
    <x v="233"/>
    <x v="0"/>
    <x v="0"/>
    <s v="-1.898575"/>
    <x v="1"/>
    <x v="1"/>
    <x v="0"/>
    <x v="5261"/>
    <n v="8.9099999999999995E-3"/>
    <x v="6814"/>
    <n v="0.06"/>
    <n v="1.1969693999999997"/>
    <n v="7"/>
    <n v="97.3"/>
    <x v="160"/>
    <x v="35"/>
    <x v="23"/>
  </r>
  <r>
    <x v="2"/>
    <x v="234"/>
    <x v="0"/>
    <x v="0"/>
    <s v="-1.898575"/>
    <x v="1"/>
    <x v="1"/>
    <x v="0"/>
    <x v="4065"/>
    <n v="1.1440000000000002E-2"/>
    <x v="6815"/>
    <n v="0.54999999999999971"/>
    <n v="14.924623999999994"/>
    <n v="6"/>
    <n v="163.79999999999998"/>
    <x v="134"/>
    <x v="42"/>
    <x v="21"/>
  </r>
  <r>
    <x v="2"/>
    <x v="235"/>
    <x v="0"/>
    <x v="0"/>
    <s v="-1.898575"/>
    <x v="1"/>
    <x v="1"/>
    <x v="0"/>
    <x v="5262"/>
    <n v="1.3640000000000001E-2"/>
    <x v="6816"/>
    <n v="0.04"/>
    <n v="1.5347728"/>
    <n v="3"/>
    <n v="254.79999999999998"/>
    <x v="178"/>
    <x v="41"/>
    <x v="23"/>
  </r>
  <r>
    <x v="2"/>
    <x v="236"/>
    <x v="0"/>
    <x v="0"/>
    <s v="-1.898575"/>
    <x v="1"/>
    <x v="1"/>
    <x v="0"/>
    <x v="5059"/>
    <n v="1.1880000000000002E-2"/>
    <x v="6817"/>
    <n v="0.8899999999999999"/>
    <n v="26.062938000000003"/>
    <n v="3"/>
    <n v="105.69999999999999"/>
    <x v="174"/>
    <x v="18"/>
    <x v="22"/>
  </r>
  <r>
    <x v="2"/>
    <x v="237"/>
    <x v="0"/>
    <x v="0"/>
    <s v="-1.898575"/>
    <x v="1"/>
    <x v="1"/>
    <x v="0"/>
    <x v="3829"/>
    <n v="1.0340000000000002E-2"/>
    <x v="6818"/>
    <n v="0.12"/>
    <n v="2.0758584000000004"/>
    <n v="7"/>
    <n v="149.1"/>
    <x v="142"/>
    <x v="46"/>
    <x v="27"/>
  </r>
  <r>
    <x v="2"/>
    <x v="238"/>
    <x v="0"/>
    <x v="0"/>
    <s v="-1.898575"/>
    <x v="1"/>
    <x v="1"/>
    <x v="0"/>
    <x v="489"/>
    <n v="1.661E-2"/>
    <x v="6819"/>
    <n v="0.04"/>
    <n v="1.6330951999999999"/>
    <n v="5"/>
    <n v="212.1"/>
    <x v="45"/>
    <x v="43"/>
    <x v="0"/>
  </r>
  <r>
    <x v="2"/>
    <x v="239"/>
    <x v="0"/>
    <x v="0"/>
    <s v="-1.898575"/>
    <x v="1"/>
    <x v="1"/>
    <x v="0"/>
    <x v="5263"/>
    <n v="1.6500000000000001E-2"/>
    <x v="6820"/>
    <n v="1.0499999999999998"/>
    <n v="38.409524999999995"/>
    <n v="3"/>
    <n v="143.5"/>
    <x v="58"/>
    <x v="48"/>
    <x v="20"/>
  </r>
  <r>
    <x v="2"/>
    <x v="240"/>
    <x v="0"/>
    <x v="0"/>
    <s v="-1.898575"/>
    <x v="1"/>
    <x v="1"/>
    <x v="0"/>
    <x v="217"/>
    <n v="1.2319999999999999E-2"/>
    <x v="6821"/>
    <n v="0.5199999999999998"/>
    <n v="12.146534399999995"/>
    <n v="4"/>
    <n v="133.69999999999999"/>
    <x v="149"/>
    <x v="18"/>
    <x v="21"/>
  </r>
  <r>
    <x v="2"/>
    <x v="241"/>
    <x v="0"/>
    <x v="0"/>
    <s v="-1.898575"/>
    <x v="1"/>
    <x v="1"/>
    <x v="0"/>
    <x v="4715"/>
    <n v="1.3310000000000001E-2"/>
    <x v="6822"/>
    <n v="0.72999999999999976"/>
    <n v="22.026852099999992"/>
    <n v="6"/>
    <n v="86.8"/>
    <x v="136"/>
    <x v="26"/>
    <x v="6"/>
  </r>
  <r>
    <x v="2"/>
    <x v="242"/>
    <x v="0"/>
    <x v="0"/>
    <s v="-1.898575"/>
    <x v="1"/>
    <x v="1"/>
    <x v="0"/>
    <x v="5264"/>
    <n v="1.2760000000000002E-2"/>
    <x v="6823"/>
    <n v="0.33999999999999991"/>
    <n v="13.123659999999997"/>
    <n v="7"/>
    <n v="43.4"/>
    <x v="168"/>
    <x v="50"/>
    <x v="7"/>
  </r>
  <r>
    <x v="2"/>
    <x v="243"/>
    <x v="0"/>
    <x v="0"/>
    <s v="-1.898575"/>
    <x v="1"/>
    <x v="1"/>
    <x v="0"/>
    <x v="5265"/>
    <n v="1.1770000000000003E-2"/>
    <x v="6824"/>
    <n v="0.34999999999999976"/>
    <n v="8.791012999999996"/>
    <n v="4"/>
    <n v="115.49999999999999"/>
    <x v="185"/>
    <x v="13"/>
    <x v="23"/>
  </r>
  <r>
    <x v="2"/>
    <x v="244"/>
    <x v="0"/>
    <x v="0"/>
    <s v="-1.898575"/>
    <x v="1"/>
    <x v="1"/>
    <x v="0"/>
    <x v="5266"/>
    <n v="1.3200000000000003E-2"/>
    <x v="6825"/>
    <n v="0.39999999999999974"/>
    <n v="13.036319999999995"/>
    <n v="3"/>
    <n v="77.699999999999989"/>
    <x v="149"/>
    <x v="8"/>
    <x v="21"/>
  </r>
  <r>
    <x v="2"/>
    <x v="245"/>
    <x v="0"/>
    <x v="0"/>
    <s v="-1.898575"/>
    <x v="1"/>
    <x v="1"/>
    <x v="0"/>
    <x v="5267"/>
    <n v="1.397E-2"/>
    <x v="6826"/>
    <n v="0"/>
    <n v="0"/>
    <n v="5"/>
    <n v="65.8"/>
    <x v="142"/>
    <x v="44"/>
    <x v="6"/>
  </r>
  <r>
    <x v="2"/>
    <x v="246"/>
    <x v="0"/>
    <x v="0"/>
    <s v="-1.898575"/>
    <x v="1"/>
    <x v="1"/>
    <x v="0"/>
    <x v="5268"/>
    <n v="9.6799999999999994E-3"/>
    <x v="6827"/>
    <n v="0.11000000000000004"/>
    <n v="2.1487664000000009"/>
    <n v="5"/>
    <n v="217"/>
    <x v="21"/>
    <x v="26"/>
    <x v="27"/>
  </r>
  <r>
    <x v="2"/>
    <x v="247"/>
    <x v="0"/>
    <x v="0"/>
    <s v="-1.898575"/>
    <x v="1"/>
    <x v="1"/>
    <x v="0"/>
    <x v="5269"/>
    <n v="1.1990000000000002E-2"/>
    <x v="6828"/>
    <n v="0.16999999999999996"/>
    <n v="6.2045851999999995"/>
    <n v="4"/>
    <n v="81.899999999999991"/>
    <x v="13"/>
    <x v="6"/>
    <x v="23"/>
  </r>
  <r>
    <x v="2"/>
    <x v="248"/>
    <x v="0"/>
    <x v="0"/>
    <s v="-1.898575"/>
    <x v="1"/>
    <x v="1"/>
    <x v="0"/>
    <x v="5060"/>
    <n v="1.2869999999999999E-2"/>
    <x v="6829"/>
    <n v="0.08"/>
    <n v="2.6913743999999999"/>
    <n v="4"/>
    <n v="162.39999999999998"/>
    <x v="140"/>
    <x v="30"/>
    <x v="24"/>
  </r>
  <r>
    <x v="2"/>
    <x v="249"/>
    <x v="0"/>
    <x v="0"/>
    <s v="-1.898575"/>
    <x v="1"/>
    <x v="1"/>
    <x v="0"/>
    <x v="4496"/>
    <n v="1.3860000000000001E-2"/>
    <x v="6830"/>
    <n v="0.5199999999999998"/>
    <n v="15.214399199999995"/>
    <n v="5"/>
    <n v="60.199999999999996"/>
    <x v="138"/>
    <x v="41"/>
    <x v="3"/>
  </r>
  <r>
    <x v="2"/>
    <x v="250"/>
    <x v="0"/>
    <x v="0"/>
    <s v="-1.898575"/>
    <x v="1"/>
    <x v="1"/>
    <x v="0"/>
    <x v="5270"/>
    <n v="1.0340000000000002E-2"/>
    <x v="6831"/>
    <n v="0.90999999999999981"/>
    <n v="22.798976199999998"/>
    <n v="7"/>
    <n v="68.599999999999994"/>
    <x v="161"/>
    <x v="44"/>
    <x v="21"/>
  </r>
  <r>
    <x v="2"/>
    <x v="251"/>
    <x v="0"/>
    <x v="0"/>
    <s v="-1.898575"/>
    <x v="1"/>
    <x v="1"/>
    <x v="0"/>
    <x v="5271"/>
    <n v="1.3090000000000003E-2"/>
    <x v="6832"/>
    <n v="0.73999999999999988"/>
    <n v="27.0546738"/>
    <n v="5"/>
    <n v="74.199999999999989"/>
    <x v="172"/>
    <x v="18"/>
    <x v="27"/>
  </r>
  <r>
    <x v="2"/>
    <x v="252"/>
    <x v="0"/>
    <x v="0"/>
    <s v="-1.898575"/>
    <x v="1"/>
    <x v="1"/>
    <x v="0"/>
    <x v="5272"/>
    <n v="1.4410000000000004E-2"/>
    <x v="6833"/>
    <n v="0.40999999999999981"/>
    <n v="11.969810599999999"/>
    <n v="5"/>
    <n v="165.89999999999998"/>
    <x v="167"/>
    <x v="13"/>
    <x v="27"/>
  </r>
  <r>
    <x v="2"/>
    <x v="253"/>
    <x v="0"/>
    <x v="0"/>
    <s v="-1.898575"/>
    <x v="1"/>
    <x v="1"/>
    <x v="0"/>
    <x v="5273"/>
    <n v="1.5180000000000001E-2"/>
    <x v="6834"/>
    <n v="0.11"/>
    <n v="4.5969594000000003"/>
    <n v="4"/>
    <n v="152.6"/>
    <x v="157"/>
    <x v="18"/>
    <x v="26"/>
  </r>
  <r>
    <x v="2"/>
    <x v="254"/>
    <x v="0"/>
    <x v="0"/>
    <s v="-1.898575"/>
    <x v="1"/>
    <x v="1"/>
    <x v="0"/>
    <x v="5274"/>
    <n v="1.0010000000000002E-2"/>
    <x v="6835"/>
    <n v="0.48999999999999977"/>
    <n v="13.630717099999996"/>
    <n v="4"/>
    <n v="172.89999999999998"/>
    <x v="154"/>
    <x v="4"/>
    <x v="3"/>
  </r>
  <r>
    <x v="2"/>
    <x v="255"/>
    <x v="0"/>
    <x v="0"/>
    <s v="-1.898575"/>
    <x v="1"/>
    <x v="1"/>
    <x v="0"/>
    <x v="4519"/>
    <n v="1.4080000000000002E-2"/>
    <x v="6836"/>
    <n v="0.79999999999999982"/>
    <n v="30.210048"/>
    <n v="6"/>
    <n v="235.2"/>
    <x v="145"/>
    <x v="43"/>
    <x v="25"/>
  </r>
  <r>
    <x v="2"/>
    <x v="256"/>
    <x v="0"/>
    <x v="0"/>
    <s v="-1.898575"/>
    <x v="1"/>
    <x v="1"/>
    <x v="0"/>
    <x v="1254"/>
    <n v="1.5180000000000003E-2"/>
    <x v="6837"/>
    <n v="0.73999999999999988"/>
    <n v="16.670068799999999"/>
    <n v="7"/>
    <n v="253.39999999999998"/>
    <x v="42"/>
    <x v="12"/>
    <x v="3"/>
  </r>
  <r>
    <x v="2"/>
    <x v="257"/>
    <x v="0"/>
    <x v="0"/>
    <s v="-1.898575"/>
    <x v="1"/>
    <x v="1"/>
    <x v="0"/>
    <x v="766"/>
    <n v="1.4410000000000004E-2"/>
    <x v="6838"/>
    <n v="1.0000000000000023E-2"/>
    <n v="0.30232180000000081"/>
    <n v="4"/>
    <n v="49"/>
    <x v="13"/>
    <x v="12"/>
    <x v="25"/>
  </r>
  <r>
    <x v="2"/>
    <x v="258"/>
    <x v="0"/>
    <x v="0"/>
    <s v="-1.898575"/>
    <x v="1"/>
    <x v="1"/>
    <x v="0"/>
    <x v="4275"/>
    <n v="1.3090000000000003E-2"/>
    <x v="6839"/>
    <n v="1.0099999999999998"/>
    <n v="30.196535600000001"/>
    <n v="7"/>
    <n v="86.8"/>
    <x v="153"/>
    <x v="23"/>
    <x v="26"/>
  </r>
  <r>
    <x v="2"/>
    <x v="259"/>
    <x v="0"/>
    <x v="0"/>
    <s v="-1.898575"/>
    <x v="1"/>
    <x v="1"/>
    <x v="0"/>
    <x v="5275"/>
    <n v="1.2650000000000003E-2"/>
    <x v="6840"/>
    <n v="0.93999999999999984"/>
    <n v="27.194717000000001"/>
    <n v="3"/>
    <n v="121.1"/>
    <x v="157"/>
    <x v="44"/>
    <x v="28"/>
  </r>
  <r>
    <x v="2"/>
    <x v="260"/>
    <x v="0"/>
    <x v="0"/>
    <s v="-1.898575"/>
    <x v="1"/>
    <x v="1"/>
    <x v="0"/>
    <x v="4115"/>
    <n v="1.3090000000000003E-2"/>
    <x v="6841"/>
    <n v="1.1099999999999997"/>
    <n v="30.527319899999998"/>
    <n v="2"/>
    <n v="249.89999999999998"/>
    <x v="169"/>
    <x v="8"/>
    <x v="7"/>
  </r>
  <r>
    <x v="2"/>
    <x v="261"/>
    <x v="0"/>
    <x v="0"/>
    <s v="-1.898575"/>
    <x v="1"/>
    <x v="1"/>
    <x v="0"/>
    <x v="4496"/>
    <n v="1.4630000000000002E-2"/>
    <x v="6842"/>
    <n v="0.89999999999999991"/>
    <n v="27.795537000000003"/>
    <n v="2"/>
    <n v="205.79999999999998"/>
    <x v="150"/>
    <x v="44"/>
    <x v="3"/>
  </r>
  <r>
    <x v="2"/>
    <x v="262"/>
    <x v="0"/>
    <x v="0"/>
    <s v="-1.898575"/>
    <x v="1"/>
    <x v="1"/>
    <x v="0"/>
    <x v="5276"/>
    <n v="1.1660000000000004E-2"/>
    <x v="6843"/>
    <n v="0.94"/>
    <n v="34.656784800000004"/>
    <n v="3"/>
    <n v="168.7"/>
    <x v="153"/>
    <x v="43"/>
    <x v="24"/>
  </r>
  <r>
    <x v="2"/>
    <x v="263"/>
    <x v="0"/>
    <x v="0"/>
    <s v="-1.898575"/>
    <x v="1"/>
    <x v="1"/>
    <x v="0"/>
    <x v="5277"/>
    <n v="9.3500000000000007E-3"/>
    <x v="6844"/>
    <n v="0.50999999999999979"/>
    <n v="13.442401499999995"/>
    <n v="7"/>
    <n v="113.39999999999999"/>
    <x v="160"/>
    <x v="6"/>
    <x v="23"/>
  </r>
  <r>
    <x v="2"/>
    <x v="264"/>
    <x v="0"/>
    <x v="0"/>
    <s v="-1.898575"/>
    <x v="1"/>
    <x v="1"/>
    <x v="0"/>
    <x v="1226"/>
    <n v="1.1880000000000002E-2"/>
    <x v="6845"/>
    <n v="0.1800000000000001"/>
    <n v="4.5547920000000035"/>
    <n v="2"/>
    <n v="94.5"/>
    <x v="148"/>
    <x v="18"/>
    <x v="7"/>
  </r>
  <r>
    <x v="2"/>
    <x v="265"/>
    <x v="0"/>
    <x v="0"/>
    <s v="-1.898575"/>
    <x v="1"/>
    <x v="1"/>
    <x v="0"/>
    <x v="4240"/>
    <n v="1.5949999999999999E-2"/>
    <x v="6846"/>
    <n v="0.10000000000000009"/>
    <n v="4.4628100000000037"/>
    <n v="3"/>
    <n v="110.6"/>
    <x v="124"/>
    <x v="13"/>
    <x v="24"/>
  </r>
  <r>
    <x v="2"/>
    <x v="266"/>
    <x v="0"/>
    <x v="0"/>
    <s v="-1.898575"/>
    <x v="1"/>
    <x v="1"/>
    <x v="0"/>
    <x v="711"/>
    <n v="1.6059999999999998E-2"/>
    <x v="6847"/>
    <n v="0.28999999999999981"/>
    <n v="10.073956199999992"/>
    <n v="4"/>
    <n v="161"/>
    <x v="88"/>
    <x v="23"/>
    <x v="29"/>
  </r>
  <r>
    <x v="2"/>
    <x v="267"/>
    <x v="0"/>
    <x v="0"/>
    <s v="-1.898575"/>
    <x v="1"/>
    <x v="1"/>
    <x v="0"/>
    <x v="483"/>
    <n v="1.6500000000000001E-2"/>
    <x v="6848"/>
    <n v="0.44999999999999984"/>
    <n v="16.349849999999993"/>
    <n v="4"/>
    <n v="44.099999999999994"/>
    <x v="140"/>
    <x v="44"/>
    <x v="27"/>
  </r>
  <r>
    <x v="2"/>
    <x v="268"/>
    <x v="0"/>
    <x v="0"/>
    <s v="-1.898575"/>
    <x v="1"/>
    <x v="1"/>
    <x v="0"/>
    <x v="1425"/>
    <n v="1.2870000000000003E-2"/>
    <x v="6849"/>
    <n v="0.16000000000000003"/>
    <n v="3.7868688000000015"/>
    <n v="6"/>
    <n v="74.199999999999989"/>
    <x v="158"/>
    <x v="7"/>
    <x v="22"/>
  </r>
  <r>
    <x v="2"/>
    <x v="269"/>
    <x v="0"/>
    <x v="0"/>
    <s v="-1.898575"/>
    <x v="1"/>
    <x v="1"/>
    <x v="0"/>
    <x v="5278"/>
    <n v="1.5070000000000002E-2"/>
    <x v="6850"/>
    <n v="1.0000000000000064E-2"/>
    <n v="0.41472640000000272"/>
    <n v="6"/>
    <n v="89.6"/>
    <x v="174"/>
    <x v="43"/>
    <x v="7"/>
  </r>
  <r>
    <x v="2"/>
    <x v="270"/>
    <x v="0"/>
    <x v="0"/>
    <s v="-1.898575"/>
    <x v="1"/>
    <x v="1"/>
    <x v="0"/>
    <x v="202"/>
    <n v="1.397E-2"/>
    <x v="6851"/>
    <n v="0.73999999999999988"/>
    <n v="18.142838999999999"/>
    <n v="6"/>
    <n v="256.2"/>
    <x v="131"/>
    <x v="46"/>
    <x v="21"/>
  </r>
  <r>
    <x v="2"/>
    <x v="271"/>
    <x v="0"/>
    <x v="0"/>
    <s v="-1.898575"/>
    <x v="1"/>
    <x v="1"/>
    <x v="0"/>
    <x v="604"/>
    <n v="1.0890000000000002E-2"/>
    <x v="6852"/>
    <n v="1.0799999999999998"/>
    <n v="19.994040000000002"/>
    <n v="8"/>
    <n v="67.899999999999991"/>
    <x v="171"/>
    <x v="36"/>
    <x v="27"/>
  </r>
  <r>
    <x v="2"/>
    <x v="272"/>
    <x v="0"/>
    <x v="0"/>
    <s v="-1.898575"/>
    <x v="1"/>
    <x v="1"/>
    <x v="0"/>
    <x v="3873"/>
    <n v="1.397E-2"/>
    <x v="6853"/>
    <n v="0.30999999999999994"/>
    <n v="9.1204541999999975"/>
    <n v="3"/>
    <n v="277.89999999999998"/>
    <x v="154"/>
    <x v="26"/>
    <x v="6"/>
  </r>
  <r>
    <x v="2"/>
    <x v="273"/>
    <x v="0"/>
    <x v="0"/>
    <s v="-1.898575"/>
    <x v="1"/>
    <x v="1"/>
    <x v="0"/>
    <x v="4058"/>
    <n v="1.4960000000000001E-2"/>
    <x v="6854"/>
    <n v="0.1"/>
    <n v="2.899248"/>
    <n v="4"/>
    <n v="98.699999999999989"/>
    <x v="172"/>
    <x v="18"/>
    <x v="22"/>
  </r>
  <r>
    <x v="2"/>
    <x v="274"/>
    <x v="0"/>
    <x v="0"/>
    <s v="-1.898575"/>
    <x v="1"/>
    <x v="1"/>
    <x v="0"/>
    <x v="5279"/>
    <n v="1.3200000000000002E-2"/>
    <x v="6855"/>
    <n v="0.46999999999999975"/>
    <n v="11.086547999999995"/>
    <n v="3"/>
    <n v="69.3"/>
    <x v="154"/>
    <x v="18"/>
    <x v="22"/>
  </r>
  <r>
    <x v="0"/>
    <x v="0"/>
    <x v="1"/>
    <x v="1"/>
    <s v="-0.12776"/>
    <x v="1"/>
    <x v="1"/>
    <x v="0"/>
    <x v="4563"/>
    <n v="1.2760000000000001E-2"/>
    <x v="6856"/>
    <n v="0.1"/>
    <n v="2.5588904000000006"/>
    <n v="4"/>
    <n v="43.4"/>
    <x v="21"/>
    <x v="23"/>
    <x v="27"/>
  </r>
  <r>
    <x v="0"/>
    <x v="1"/>
    <x v="1"/>
    <x v="1"/>
    <s v="-0.12776"/>
    <x v="1"/>
    <x v="1"/>
    <x v="0"/>
    <x v="5280"/>
    <n v="1.4630000000000001E-2"/>
    <x v="6857"/>
    <n v="0.52999999999999992"/>
    <n v="11.99838486"/>
    <n v="6"/>
    <n v="212.79999999999998"/>
    <x v="131"/>
    <x v="7"/>
    <x v="22"/>
  </r>
  <r>
    <x v="0"/>
    <x v="2"/>
    <x v="1"/>
    <x v="1"/>
    <s v="-0.12776"/>
    <x v="1"/>
    <x v="1"/>
    <x v="0"/>
    <x v="5281"/>
    <n v="1.3310000000000001E-2"/>
    <x v="6858"/>
    <n v="0.14999999999999997"/>
    <n v="3.891577799999999"/>
    <n v="6"/>
    <n v="196"/>
    <x v="148"/>
    <x v="5"/>
    <x v="7"/>
  </r>
  <r>
    <x v="0"/>
    <x v="3"/>
    <x v="1"/>
    <x v="1"/>
    <s v="-0.12776"/>
    <x v="1"/>
    <x v="1"/>
    <x v="0"/>
    <x v="5282"/>
    <n v="1.1000000000000003E-2"/>
    <x v="6859"/>
    <n v="0.12"/>
    <n v="2.7305520000000012"/>
    <n v="6"/>
    <n v="51.8"/>
    <x v="163"/>
    <x v="4"/>
    <x v="6"/>
  </r>
  <r>
    <x v="0"/>
    <x v="4"/>
    <x v="1"/>
    <x v="1"/>
    <s v="-0.12776"/>
    <x v="1"/>
    <x v="1"/>
    <x v="0"/>
    <x v="5283"/>
    <n v="1.6059999999999998E-2"/>
    <x v="6860"/>
    <n v="0.54999999999999982"/>
    <n v="22.762640999999988"/>
    <n v="6"/>
    <n v="44.8"/>
    <x v="162"/>
    <x v="45"/>
    <x v="0"/>
  </r>
  <r>
    <x v="0"/>
    <x v="5"/>
    <x v="1"/>
    <x v="1"/>
    <s v="-0.12776"/>
    <x v="1"/>
    <x v="1"/>
    <x v="0"/>
    <x v="5284"/>
    <n v="1.5949999999999999E-2"/>
    <x v="6861"/>
    <n v="0.45999999999999985"/>
    <n v="16.635913799999994"/>
    <n v="5"/>
    <n v="94.5"/>
    <x v="21"/>
    <x v="6"/>
    <x v="27"/>
  </r>
  <r>
    <x v="0"/>
    <x v="6"/>
    <x v="1"/>
    <x v="1"/>
    <s v="-0.12776"/>
    <x v="1"/>
    <x v="1"/>
    <x v="0"/>
    <x v="5285"/>
    <n v="1.6279999999999999E-2"/>
    <x v="6862"/>
    <n v="0.53999999999999981"/>
    <n v="25.206128639999992"/>
    <n v="6"/>
    <n v="86.8"/>
    <x v="2"/>
    <x v="48"/>
    <x v="25"/>
  </r>
  <r>
    <x v="0"/>
    <x v="7"/>
    <x v="1"/>
    <x v="1"/>
    <s v="-0.12776"/>
    <x v="1"/>
    <x v="1"/>
    <x v="0"/>
    <x v="5286"/>
    <n v="1.3860000000000001E-2"/>
    <x v="6863"/>
    <n v="0.21999999999999992"/>
    <n v="5.309267039999999"/>
    <n v="3"/>
    <n v="0"/>
    <x v="134"/>
    <x v="46"/>
    <x v="0"/>
  </r>
  <r>
    <x v="0"/>
    <x v="8"/>
    <x v="1"/>
    <x v="1"/>
    <s v="-0.12776"/>
    <x v="1"/>
    <x v="1"/>
    <x v="0"/>
    <x v="5287"/>
    <n v="1.5290000000000002E-2"/>
    <x v="6864"/>
    <n v="0.13999999999999993"/>
    <n v="5.2294857999999973"/>
    <n v="7"/>
    <n v="0"/>
    <x v="140"/>
    <x v="41"/>
    <x v="21"/>
  </r>
  <r>
    <x v="0"/>
    <x v="9"/>
    <x v="1"/>
    <x v="1"/>
    <s v="-0.12776"/>
    <x v="1"/>
    <x v="1"/>
    <x v="0"/>
    <x v="5288"/>
    <n v="1.7380000000000003E-2"/>
    <x v="6865"/>
    <n v="0.48999999999999982"/>
    <n v="21.568128119999994"/>
    <n v="7"/>
    <n v="187.6"/>
    <x v="168"/>
    <x v="5"/>
    <x v="22"/>
  </r>
  <r>
    <x v="0"/>
    <x v="10"/>
    <x v="1"/>
    <x v="1"/>
    <s v="-0.12776"/>
    <x v="1"/>
    <x v="1"/>
    <x v="0"/>
    <x v="5289"/>
    <n v="1.3640000000000003E-2"/>
    <x v="6866"/>
    <n v="0.90999999999999992"/>
    <n v="30.805094320000009"/>
    <n v="7"/>
    <n v="67.199999999999989"/>
    <x v="132"/>
    <x v="48"/>
    <x v="6"/>
  </r>
  <r>
    <x v="0"/>
    <x v="11"/>
    <x v="1"/>
    <x v="1"/>
    <s v="-0.12776"/>
    <x v="1"/>
    <x v="1"/>
    <x v="0"/>
    <x v="199"/>
    <n v="8.3600000000000011E-3"/>
    <x v="6867"/>
    <n v="0.5199999999999998"/>
    <n v="8.7943855999999982"/>
    <n v="5"/>
    <n v="100.8"/>
    <x v="134"/>
    <x v="6"/>
    <x v="0"/>
  </r>
  <r>
    <x v="0"/>
    <x v="12"/>
    <x v="1"/>
    <x v="1"/>
    <s v="-0.12776"/>
    <x v="1"/>
    <x v="1"/>
    <x v="0"/>
    <x v="5290"/>
    <n v="1.6280000000000003E-2"/>
    <x v="6868"/>
    <n v="1.0599999999999996"/>
    <n v="35.003693119999994"/>
    <n v="3"/>
    <n v="108.5"/>
    <x v="172"/>
    <x v="44"/>
    <x v="27"/>
  </r>
  <r>
    <x v="0"/>
    <x v="13"/>
    <x v="1"/>
    <x v="1"/>
    <s v="-0.12776"/>
    <x v="1"/>
    <x v="1"/>
    <x v="0"/>
    <x v="5291"/>
    <n v="1.507E-2"/>
    <x v="6869"/>
    <n v="0.5199999999999998"/>
    <n v="20.360534479999995"/>
    <n v="4"/>
    <n v="37.799999999999997"/>
    <x v="125"/>
    <x v="45"/>
    <x v="25"/>
  </r>
  <r>
    <x v="0"/>
    <x v="14"/>
    <x v="1"/>
    <x v="1"/>
    <s v="-0.12776"/>
    <x v="1"/>
    <x v="1"/>
    <x v="0"/>
    <x v="5292"/>
    <n v="1.54E-2"/>
    <x v="6870"/>
    <n v="6.0000000000000039E-2"/>
    <n v="1.9169304000000018"/>
    <n v="9"/>
    <n v="44.099999999999994"/>
    <x v="144"/>
    <x v="5"/>
    <x v="21"/>
  </r>
  <r>
    <x v="0"/>
    <x v="15"/>
    <x v="1"/>
    <x v="1"/>
    <s v="-0.12776"/>
    <x v="1"/>
    <x v="1"/>
    <x v="0"/>
    <x v="302"/>
    <n v="1.3310000000000001E-2"/>
    <x v="6871"/>
    <n v="0.60999999999999988"/>
    <n v="13.544282619999999"/>
    <n v="8"/>
    <n v="46"/>
    <x v="77"/>
    <x v="40"/>
    <x v="0"/>
  </r>
  <r>
    <x v="0"/>
    <x v="16"/>
    <x v="1"/>
    <x v="1"/>
    <s v="-0.12776"/>
    <x v="1"/>
    <x v="1"/>
    <x v="0"/>
    <x v="5293"/>
    <n v="9.9000000000000025E-3"/>
    <x v="6872"/>
    <n v="0.6699999999999996"/>
    <n v="16.680668399999995"/>
    <n v="3"/>
    <n v="92.399999999999991"/>
    <x v="113"/>
    <x v="40"/>
    <x v="7"/>
  </r>
  <r>
    <x v="0"/>
    <x v="17"/>
    <x v="1"/>
    <x v="1"/>
    <s v="-0.12776"/>
    <x v="1"/>
    <x v="1"/>
    <x v="0"/>
    <x v="4097"/>
    <n v="1.2760000000000001E-2"/>
    <x v="6873"/>
    <n v="0.83999999999999986"/>
    <n v="28.774616639999994"/>
    <n v="7"/>
    <n v="0"/>
    <x v="150"/>
    <x v="48"/>
    <x v="6"/>
  </r>
  <r>
    <x v="0"/>
    <x v="18"/>
    <x v="1"/>
    <x v="1"/>
    <s v="-0.12776"/>
    <x v="1"/>
    <x v="1"/>
    <x v="0"/>
    <x v="5294"/>
    <n v="1.4300000000000002E-2"/>
    <x v="6874"/>
    <n v="0.12999999999999995"/>
    <n v="4.9527477999999991"/>
    <n v="4"/>
    <n v="50.4"/>
    <x v="150"/>
    <x v="45"/>
    <x v="0"/>
  </r>
  <r>
    <x v="0"/>
    <x v="19"/>
    <x v="1"/>
    <x v="1"/>
    <s v="-0.12776"/>
    <x v="1"/>
    <x v="1"/>
    <x v="0"/>
    <x v="5295"/>
    <n v="1.4520000000000002E-2"/>
    <x v="6875"/>
    <n v="0.82999999999999985"/>
    <n v="34.768866000000003"/>
    <n v="6"/>
    <n v="49"/>
    <x v="189"/>
    <x v="41"/>
    <x v="20"/>
  </r>
  <r>
    <x v="0"/>
    <x v="20"/>
    <x v="1"/>
    <x v="1"/>
    <s v="-0.12776"/>
    <x v="1"/>
    <x v="1"/>
    <x v="0"/>
    <x v="5296"/>
    <n v="1.5070000000000005E-2"/>
    <x v="6876"/>
    <n v="0.6599999999999997"/>
    <n v="20.86513836"/>
    <n v="5"/>
    <n v="37"/>
    <x v="216"/>
    <x v="8"/>
    <x v="23"/>
  </r>
  <r>
    <x v="0"/>
    <x v="21"/>
    <x v="1"/>
    <x v="1"/>
    <s v="-0.12776"/>
    <x v="1"/>
    <x v="1"/>
    <x v="0"/>
    <x v="5297"/>
    <n v="9.9000000000000025E-3"/>
    <x v="6877"/>
    <n v="0.12"/>
    <n v="2.6304696000000005"/>
    <n v="7"/>
    <n v="237.99999999999997"/>
    <x v="21"/>
    <x v="40"/>
    <x v="7"/>
  </r>
  <r>
    <x v="0"/>
    <x v="22"/>
    <x v="1"/>
    <x v="1"/>
    <s v="-0.12776"/>
    <x v="1"/>
    <x v="1"/>
    <x v="0"/>
    <x v="4766"/>
    <n v="1.4960000000000003E-2"/>
    <x v="6878"/>
    <n v="0.28000000000000003"/>
    <n v="9.9266182400000034"/>
    <n v="7"/>
    <n v="92.399999999999991"/>
    <x v="50"/>
    <x v="41"/>
    <x v="24"/>
  </r>
  <r>
    <x v="0"/>
    <x v="23"/>
    <x v="1"/>
    <x v="1"/>
    <s v="-0.12776"/>
    <x v="1"/>
    <x v="1"/>
    <x v="0"/>
    <x v="1235"/>
    <n v="1.4190000000000003E-2"/>
    <x v="6879"/>
    <n v="0.7999999999999996"/>
    <n v="26.223119999999994"/>
    <n v="5"/>
    <n v="280"/>
    <x v="132"/>
    <x v="40"/>
    <x v="20"/>
  </r>
  <r>
    <x v="0"/>
    <x v="24"/>
    <x v="1"/>
    <x v="1"/>
    <s v="-0.12776"/>
    <x v="1"/>
    <x v="1"/>
    <x v="0"/>
    <x v="5298"/>
    <n v="1.2870000000000001E-2"/>
    <x v="6880"/>
    <n v="0.74999999999999978"/>
    <n v="23.393798999999994"/>
    <n v="3"/>
    <n v="120.39999999999999"/>
    <x v="146"/>
    <x v="5"/>
    <x v="23"/>
  </r>
  <r>
    <x v="0"/>
    <x v="25"/>
    <x v="1"/>
    <x v="1"/>
    <s v="-0.12776"/>
    <x v="1"/>
    <x v="1"/>
    <x v="0"/>
    <x v="4085"/>
    <n v="1.0450000000000003E-2"/>
    <x v="6881"/>
    <n v="0.26"/>
    <n v="5.6703790000000014"/>
    <n v="5"/>
    <n v="218.39999999999998"/>
    <x v="163"/>
    <x v="5"/>
    <x v="7"/>
  </r>
  <r>
    <x v="0"/>
    <x v="26"/>
    <x v="1"/>
    <x v="1"/>
    <s v="-0.12776"/>
    <x v="1"/>
    <x v="1"/>
    <x v="0"/>
    <x v="5299"/>
    <n v="1.21E-2"/>
    <x v="6882"/>
    <n v="0.15999999999999998"/>
    <n v="2.9903455999999995"/>
    <n v="3"/>
    <n v="154"/>
    <x v="213"/>
    <x v="40"/>
    <x v="22"/>
  </r>
  <r>
    <x v="0"/>
    <x v="27"/>
    <x v="1"/>
    <x v="1"/>
    <s v="-0.12776"/>
    <x v="1"/>
    <x v="1"/>
    <x v="0"/>
    <x v="603"/>
    <n v="1.1000000000000003E-2"/>
    <x v="6883"/>
    <n v="0.25999999999999984"/>
    <n v="4.4249919999999987"/>
    <n v="7"/>
    <n v="156.79999999999998"/>
    <x v="189"/>
    <x v="7"/>
    <x v="27"/>
  </r>
  <r>
    <x v="0"/>
    <x v="28"/>
    <x v="1"/>
    <x v="1"/>
    <s v="-0.12776"/>
    <x v="1"/>
    <x v="1"/>
    <x v="0"/>
    <x v="5300"/>
    <n v="1.7380000000000003E-2"/>
    <x v="6884"/>
    <n v="0.18999999999999992"/>
    <n v="8.8749927199999981"/>
    <n v="6"/>
    <n v="51.099999999999994"/>
    <x v="125"/>
    <x v="45"/>
    <x v="25"/>
  </r>
  <r>
    <x v="0"/>
    <x v="29"/>
    <x v="1"/>
    <x v="1"/>
    <s v="-0.12776"/>
    <x v="1"/>
    <x v="1"/>
    <x v="0"/>
    <x v="4955"/>
    <n v="1.3750000000000004E-2"/>
    <x v="6885"/>
    <n v="0.65999999999999981"/>
    <n v="21.460560000000001"/>
    <n v="4"/>
    <n v="151.19999999999999"/>
    <x v="113"/>
    <x v="4"/>
    <x v="3"/>
  </r>
  <r>
    <x v="0"/>
    <x v="30"/>
    <x v="1"/>
    <x v="1"/>
    <s v="-0.12776"/>
    <x v="1"/>
    <x v="1"/>
    <x v="0"/>
    <x v="2530"/>
    <n v="1.4630000000000004E-2"/>
    <x v="6886"/>
    <n v="0.14000000000000001"/>
    <n v="3.3774818000000013"/>
    <n v="6"/>
    <n v="49"/>
    <x v="167"/>
    <x v="40"/>
    <x v="27"/>
  </r>
  <r>
    <x v="0"/>
    <x v="31"/>
    <x v="1"/>
    <x v="1"/>
    <s v="-0.12776"/>
    <x v="1"/>
    <x v="1"/>
    <x v="0"/>
    <x v="4111"/>
    <n v="1.2429999999999998E-2"/>
    <x v="6887"/>
    <n v="0.70999999999999974"/>
    <n v="23.145231779999989"/>
    <n v="4"/>
    <n v="145.6"/>
    <x v="166"/>
    <x v="23"/>
    <x v="6"/>
  </r>
  <r>
    <x v="0"/>
    <x v="32"/>
    <x v="1"/>
    <x v="1"/>
    <s v="-0.12776"/>
    <x v="1"/>
    <x v="1"/>
    <x v="0"/>
    <x v="5301"/>
    <n v="1.2650000000000005E-2"/>
    <x v="6888"/>
    <n v="1.0599999999999996"/>
    <n v="26.5122748"/>
    <n v="7"/>
    <n v="0"/>
    <x v="145"/>
    <x v="40"/>
    <x v="27"/>
  </r>
  <r>
    <x v="0"/>
    <x v="33"/>
    <x v="1"/>
    <x v="1"/>
    <s v="-0.12776"/>
    <x v="1"/>
    <x v="1"/>
    <x v="0"/>
    <x v="5302"/>
    <n v="1.3090000000000003E-2"/>
    <x v="6889"/>
    <n v="0.61999999999999988"/>
    <n v="18.663093680000003"/>
    <n v="7"/>
    <n v="35.699999999999996"/>
    <x v="42"/>
    <x v="4"/>
    <x v="23"/>
  </r>
  <r>
    <x v="0"/>
    <x v="34"/>
    <x v="1"/>
    <x v="1"/>
    <s v="-0.12776"/>
    <x v="1"/>
    <x v="1"/>
    <x v="0"/>
    <x v="5303"/>
    <n v="1.0670000000000001E-2"/>
    <x v="6890"/>
    <n v="0.13"/>
    <n v="2.4826315800000001"/>
    <n v="2"/>
    <n v="190.39999999999998"/>
    <x v="213"/>
    <x v="46"/>
    <x v="7"/>
  </r>
  <r>
    <x v="0"/>
    <x v="35"/>
    <x v="1"/>
    <x v="1"/>
    <s v="-0.12776"/>
    <x v="1"/>
    <x v="1"/>
    <x v="0"/>
    <x v="5304"/>
    <n v="1.397E-2"/>
    <x v="6891"/>
    <n v="0.1499999999999998"/>
    <n v="4.3510961999999944"/>
    <n v="6"/>
    <n v="170.79999999999998"/>
    <x v="213"/>
    <x v="44"/>
    <x v="7"/>
  </r>
  <r>
    <x v="0"/>
    <x v="36"/>
    <x v="1"/>
    <x v="1"/>
    <s v="-0.12776"/>
    <x v="1"/>
    <x v="1"/>
    <x v="0"/>
    <x v="5305"/>
    <n v="1.2319999999999999E-2"/>
    <x v="6892"/>
    <n v="0.60999999999999988"/>
    <n v="17.483361279999997"/>
    <n v="3"/>
    <n v="47.599999999999994"/>
    <x v="124"/>
    <x v="41"/>
    <x v="25"/>
  </r>
  <r>
    <x v="0"/>
    <x v="37"/>
    <x v="1"/>
    <x v="1"/>
    <s v="-0.12776"/>
    <x v="1"/>
    <x v="1"/>
    <x v="0"/>
    <x v="5306"/>
    <n v="1.4300000000000005E-2"/>
    <x v="6893"/>
    <n v="0.12999999999999992"/>
    <n v="4.4184711999999999"/>
    <n v="4"/>
    <n v="71.399999999999991"/>
    <x v="77"/>
    <x v="5"/>
    <x v="21"/>
  </r>
  <r>
    <x v="0"/>
    <x v="38"/>
    <x v="1"/>
    <x v="1"/>
    <s v="-0.12776"/>
    <x v="1"/>
    <x v="1"/>
    <x v="0"/>
    <x v="4690"/>
    <n v="1.5290000000000005E-2"/>
    <x v="6894"/>
    <n v="0.05"/>
    <n v="1.8500900000000007"/>
    <n v="6"/>
    <n v="42.699999999999996"/>
    <x v="45"/>
    <x v="44"/>
    <x v="26"/>
  </r>
  <r>
    <x v="0"/>
    <x v="39"/>
    <x v="1"/>
    <x v="1"/>
    <s v="-0.12776"/>
    <x v="1"/>
    <x v="1"/>
    <x v="0"/>
    <x v="5061"/>
    <n v="1.2980000000000002E-2"/>
    <x v="6895"/>
    <n v="0.41999999999999982"/>
    <n v="14.468546399999997"/>
    <n v="2"/>
    <n v="159.6"/>
    <x v="21"/>
    <x v="48"/>
    <x v="22"/>
  </r>
  <r>
    <x v="0"/>
    <x v="40"/>
    <x v="1"/>
    <x v="1"/>
    <s v="-0.12776"/>
    <x v="1"/>
    <x v="1"/>
    <x v="0"/>
    <x v="5307"/>
    <n v="1.2979999999999998E-2"/>
    <x v="6896"/>
    <n v="0.72999999999999976"/>
    <n v="24.224807639999987"/>
    <n v="9"/>
    <n v="77"/>
    <x v="152"/>
    <x v="41"/>
    <x v="25"/>
  </r>
  <r>
    <x v="0"/>
    <x v="41"/>
    <x v="1"/>
    <x v="1"/>
    <s v="-0.12776"/>
    <x v="1"/>
    <x v="1"/>
    <x v="0"/>
    <x v="1460"/>
    <n v="1.7270000000000004E-2"/>
    <x v="6897"/>
    <n v="0.50999999999999979"/>
    <n v="17.175014999999998"/>
    <n v="5"/>
    <n v="237.99999999999997"/>
    <x v="139"/>
    <x v="5"/>
    <x v="27"/>
  </r>
  <r>
    <x v="0"/>
    <x v="42"/>
    <x v="1"/>
    <x v="1"/>
    <s v="-0.12776"/>
    <x v="1"/>
    <x v="1"/>
    <x v="0"/>
    <x v="1726"/>
    <n v="1.7600000000000001E-2"/>
    <x v="6898"/>
    <n v="0.11999999999999997"/>
    <n v="3.4898687999999995"/>
    <n v="8"/>
    <n v="224"/>
    <x v="147"/>
    <x v="44"/>
    <x v="25"/>
  </r>
  <r>
    <x v="0"/>
    <x v="43"/>
    <x v="1"/>
    <x v="1"/>
    <s v="-0.12776"/>
    <x v="1"/>
    <x v="1"/>
    <x v="0"/>
    <x v="5308"/>
    <n v="1.4960000000000003E-2"/>
    <x v="6899"/>
    <n v="0.27"/>
    <n v="8.265818880000003"/>
    <n v="6"/>
    <n v="110.6"/>
    <x v="215"/>
    <x v="4"/>
    <x v="3"/>
  </r>
  <r>
    <x v="0"/>
    <x v="44"/>
    <x v="1"/>
    <x v="1"/>
    <s v="-0.12776"/>
    <x v="1"/>
    <x v="1"/>
    <x v="0"/>
    <x v="1687"/>
    <n v="1.584E-2"/>
    <x v="6900"/>
    <n v="0.72999999999999976"/>
    <n v="20.119967999999993"/>
    <n v="9"/>
    <n v="46"/>
    <x v="125"/>
    <x v="48"/>
    <x v="23"/>
  </r>
  <r>
    <x v="0"/>
    <x v="45"/>
    <x v="1"/>
    <x v="1"/>
    <s v="-0.12776"/>
    <x v="1"/>
    <x v="1"/>
    <x v="0"/>
    <x v="5309"/>
    <n v="1.2870000000000003E-2"/>
    <x v="6901"/>
    <n v="0.70999999999999974"/>
    <n v="21.024020159999999"/>
    <n v="8"/>
    <n v="155.39999999999998"/>
    <x v="139"/>
    <x v="44"/>
    <x v="6"/>
  </r>
  <r>
    <x v="0"/>
    <x v="46"/>
    <x v="1"/>
    <x v="1"/>
    <s v="-0.12776"/>
    <x v="1"/>
    <x v="1"/>
    <x v="0"/>
    <x v="5310"/>
    <n v="1.3750000000000002E-2"/>
    <x v="6902"/>
    <n v="0.01"/>
    <n v="0.3061025"/>
    <n v="7"/>
    <n v="45"/>
    <x v="139"/>
    <x v="45"/>
    <x v="22"/>
  </r>
  <r>
    <x v="0"/>
    <x v="47"/>
    <x v="1"/>
    <x v="1"/>
    <s v="-0.12776"/>
    <x v="1"/>
    <x v="1"/>
    <x v="0"/>
    <x v="727"/>
    <n v="9.6799999999999994E-3"/>
    <x v="6903"/>
    <n v="0.31000000000000011"/>
    <n v="4.3001464000000018"/>
    <n v="1"/>
    <n v="36.4"/>
    <x v="13"/>
    <x v="4"/>
    <x v="28"/>
  </r>
  <r>
    <x v="0"/>
    <x v="48"/>
    <x v="1"/>
    <x v="1"/>
    <s v="-0.12776"/>
    <x v="1"/>
    <x v="1"/>
    <x v="0"/>
    <x v="5311"/>
    <n v="1.4300000000000002E-2"/>
    <x v="6904"/>
    <n v="0.38000000000000006"/>
    <n v="11.060363600000004"/>
    <n v="2"/>
    <n v="22"/>
    <x v="135"/>
    <x v="4"/>
    <x v="7"/>
  </r>
  <r>
    <x v="0"/>
    <x v="49"/>
    <x v="1"/>
    <x v="1"/>
    <s v="-0.12776"/>
    <x v="1"/>
    <x v="1"/>
    <x v="0"/>
    <x v="5312"/>
    <n v="1.188E-2"/>
    <x v="6905"/>
    <n v="0.75999999999999979"/>
    <n v="22.900648319999995"/>
    <n v="4"/>
    <n v="40.599999999999994"/>
    <x v="177"/>
    <x v="4"/>
    <x v="3"/>
  </r>
  <r>
    <x v="0"/>
    <x v="50"/>
    <x v="1"/>
    <x v="1"/>
    <s v="-0.12776"/>
    <x v="1"/>
    <x v="1"/>
    <x v="0"/>
    <x v="328"/>
    <n v="1.4300000000000004E-2"/>
    <x v="6906"/>
    <n v="0.14000000000000007"/>
    <n v="3.2880848000000027"/>
    <n v="5"/>
    <n v="240.1"/>
    <x v="135"/>
    <x v="6"/>
    <x v="25"/>
  </r>
  <r>
    <x v="0"/>
    <x v="51"/>
    <x v="1"/>
    <x v="1"/>
    <s v="-0.12776"/>
    <x v="1"/>
    <x v="1"/>
    <x v="0"/>
    <x v="5313"/>
    <n v="1.7160000000000002E-2"/>
    <x v="6907"/>
    <n v="0.26000000000000006"/>
    <n v="7.6186281600000028"/>
    <n v="6"/>
    <n v="148.39999999999998"/>
    <x v="168"/>
    <x v="13"/>
    <x v="26"/>
  </r>
  <r>
    <x v="0"/>
    <x v="52"/>
    <x v="1"/>
    <x v="1"/>
    <s v="-0.12776"/>
    <x v="1"/>
    <x v="1"/>
    <x v="0"/>
    <x v="5314"/>
    <n v="1.0890000000000002E-2"/>
    <x v="6908"/>
    <n v="0.32000000000000012"/>
    <n v="5.3784403200000028"/>
    <n v="3"/>
    <n v="54.599999999999994"/>
    <x v="50"/>
    <x v="45"/>
    <x v="6"/>
  </r>
  <r>
    <x v="0"/>
    <x v="53"/>
    <x v="1"/>
    <x v="1"/>
    <s v="-0.12776"/>
    <x v="1"/>
    <x v="1"/>
    <x v="0"/>
    <x v="5315"/>
    <n v="1.3530000000000004E-2"/>
    <x v="6909"/>
    <n v="0.51999999999999991"/>
    <n v="11.498984640000002"/>
    <n v="3"/>
    <n v="100.8"/>
    <x v="158"/>
    <x v="48"/>
    <x v="0"/>
  </r>
  <r>
    <x v="0"/>
    <x v="54"/>
    <x v="1"/>
    <x v="1"/>
    <s v="-0.12776"/>
    <x v="1"/>
    <x v="1"/>
    <x v="0"/>
    <x v="5316"/>
    <n v="1.5510000000000003E-2"/>
    <x v="6910"/>
    <n v="0.73999999999999977"/>
    <n v="17.941471679999999"/>
    <n v="8"/>
    <n v="22"/>
    <x v="190"/>
    <x v="12"/>
    <x v="3"/>
  </r>
  <r>
    <x v="0"/>
    <x v="55"/>
    <x v="1"/>
    <x v="1"/>
    <s v="-0.12776"/>
    <x v="1"/>
    <x v="1"/>
    <x v="0"/>
    <x v="5317"/>
    <n v="1.6280000000000003E-2"/>
    <x v="6911"/>
    <n v="0.19999999999999996"/>
    <n v="8.3132192000000007"/>
    <n v="4"/>
    <n v="123.19999999999999"/>
    <x v="135"/>
    <x v="43"/>
    <x v="7"/>
  </r>
  <r>
    <x v="0"/>
    <x v="56"/>
    <x v="1"/>
    <x v="1"/>
    <s v="-0.12776"/>
    <x v="1"/>
    <x v="1"/>
    <x v="0"/>
    <x v="5318"/>
    <n v="1.7050000000000003E-2"/>
    <x v="6912"/>
    <n v="1.0299999999999998"/>
    <n v="31.059268900000003"/>
    <n v="7"/>
    <n v="93.8"/>
    <x v="153"/>
    <x v="8"/>
    <x v="23"/>
  </r>
  <r>
    <x v="0"/>
    <x v="57"/>
    <x v="1"/>
    <x v="1"/>
    <s v="-0.12776"/>
    <x v="1"/>
    <x v="1"/>
    <x v="0"/>
    <x v="5319"/>
    <n v="1.342E-2"/>
    <x v="6913"/>
    <n v="7.0000000000000007E-2"/>
    <n v="2.3443666400000001"/>
    <n v="4"/>
    <n v="103.6"/>
    <x v="128"/>
    <x v="41"/>
    <x v="22"/>
  </r>
  <r>
    <x v="0"/>
    <x v="58"/>
    <x v="1"/>
    <x v="1"/>
    <s v="-0.12776"/>
    <x v="1"/>
    <x v="1"/>
    <x v="0"/>
    <x v="75"/>
    <n v="1.4080000000000002E-2"/>
    <x v="6914"/>
    <n v="0.29000000000000004"/>
    <n v="6.4008243200000017"/>
    <n v="4"/>
    <n v="227.49999999999997"/>
    <x v="152"/>
    <x v="41"/>
    <x v="29"/>
  </r>
  <r>
    <x v="0"/>
    <x v="59"/>
    <x v="1"/>
    <x v="1"/>
    <s v="-0.12776"/>
    <x v="1"/>
    <x v="1"/>
    <x v="0"/>
    <x v="5320"/>
    <n v="1.6830000000000001E-2"/>
    <x v="6915"/>
    <n v="1.0499999999999996"/>
    <n v="32.911401599999991"/>
    <n v="4"/>
    <n v="26"/>
    <x v="156"/>
    <x v="7"/>
    <x v="26"/>
  </r>
  <r>
    <x v="0"/>
    <x v="60"/>
    <x v="1"/>
    <x v="1"/>
    <s v="-0.12776"/>
    <x v="1"/>
    <x v="1"/>
    <x v="0"/>
    <x v="1207"/>
    <n v="1.5180000000000001E-2"/>
    <x v="6916"/>
    <n v="0.54999999999999982"/>
    <n v="17.491154999999996"/>
    <n v="6"/>
    <n v="11"/>
    <x v="45"/>
    <x v="6"/>
    <x v="24"/>
  </r>
  <r>
    <x v="0"/>
    <x v="61"/>
    <x v="1"/>
    <x v="1"/>
    <s v="-0.12776"/>
    <x v="1"/>
    <x v="1"/>
    <x v="0"/>
    <x v="5321"/>
    <n v="1.7380000000000003E-2"/>
    <x v="6917"/>
    <n v="0.69999999999999973"/>
    <n v="27.830941599999996"/>
    <n v="6"/>
    <n v="71.399999999999991"/>
    <x v="177"/>
    <x v="6"/>
    <x v="26"/>
  </r>
  <r>
    <x v="0"/>
    <x v="62"/>
    <x v="1"/>
    <x v="1"/>
    <s v="-0.12776"/>
    <x v="1"/>
    <x v="1"/>
    <x v="0"/>
    <x v="5322"/>
    <n v="1.2210000000000004E-2"/>
    <x v="6918"/>
    <n v="0.81999999999999984"/>
    <n v="15.741180840000004"/>
    <n v="5"/>
    <n v="39.199999999999996"/>
    <x v="145"/>
    <x v="7"/>
    <x v="27"/>
  </r>
  <r>
    <x v="0"/>
    <x v="63"/>
    <x v="1"/>
    <x v="1"/>
    <s v="-0.12776"/>
    <x v="1"/>
    <x v="1"/>
    <x v="0"/>
    <x v="2065"/>
    <n v="1.2870000000000001E-2"/>
    <x v="6919"/>
    <n v="1.08"/>
    <n v="26.395340400000006"/>
    <n v="6"/>
    <n v="49"/>
    <x v="173"/>
    <x v="8"/>
    <x v="29"/>
  </r>
  <r>
    <x v="0"/>
    <x v="64"/>
    <x v="1"/>
    <x v="1"/>
    <s v="-0.12776"/>
    <x v="1"/>
    <x v="1"/>
    <x v="0"/>
    <x v="5323"/>
    <n v="1.3640000000000003E-2"/>
    <x v="6920"/>
    <n v="7.0000000000000062E-2"/>
    <n v="2.7003653600000033"/>
    <n v="4"/>
    <n v="36"/>
    <x v="77"/>
    <x v="43"/>
    <x v="6"/>
  </r>
  <r>
    <x v="0"/>
    <x v="65"/>
    <x v="1"/>
    <x v="1"/>
    <s v="-0.12776"/>
    <x v="1"/>
    <x v="1"/>
    <x v="0"/>
    <x v="4370"/>
    <n v="1.0780000000000001E-2"/>
    <x v="6921"/>
    <n v="1.1799999999999997"/>
    <n v="32.732133279999999"/>
    <n v="4"/>
    <n v="229.6"/>
    <x v="131"/>
    <x v="4"/>
    <x v="25"/>
  </r>
  <r>
    <x v="0"/>
    <x v="66"/>
    <x v="1"/>
    <x v="1"/>
    <s v="-0.12776"/>
    <x v="1"/>
    <x v="1"/>
    <x v="0"/>
    <x v="5324"/>
    <n v="1.3090000000000001E-2"/>
    <x v="6922"/>
    <n v="0.18000000000000005"/>
    <n v="5.5333000800000027"/>
    <n v="6"/>
    <n v="64.399999999999991"/>
    <x v="43"/>
    <x v="23"/>
    <x v="0"/>
  </r>
  <r>
    <x v="0"/>
    <x v="67"/>
    <x v="1"/>
    <x v="1"/>
    <s v="-0.12776"/>
    <x v="1"/>
    <x v="1"/>
    <x v="0"/>
    <x v="5325"/>
    <n v="1.1330000000000002E-2"/>
    <x v="2741"/>
    <n v="0.18"/>
    <n v="2.9428542000000006"/>
    <n v="4"/>
    <n v="69.3"/>
    <x v="156"/>
    <x v="7"/>
    <x v="3"/>
  </r>
  <r>
    <x v="0"/>
    <x v="68"/>
    <x v="1"/>
    <x v="1"/>
    <s v="-0.12776"/>
    <x v="1"/>
    <x v="1"/>
    <x v="0"/>
    <x v="5326"/>
    <n v="1.529E-2"/>
    <x v="6923"/>
    <n v="1.0599999999999996"/>
    <n v="28.683856519999992"/>
    <n v="4"/>
    <n v="62.3"/>
    <x v="185"/>
    <x v="44"/>
    <x v="26"/>
  </r>
  <r>
    <x v="0"/>
    <x v="69"/>
    <x v="1"/>
    <x v="1"/>
    <s v="-0.12776"/>
    <x v="1"/>
    <x v="1"/>
    <x v="0"/>
    <x v="5327"/>
    <n v="1.023E-2"/>
    <x v="6924"/>
    <n v="4.0000000000000063E-2"/>
    <n v="0.74646264000000118"/>
    <n v="2"/>
    <n v="112.69999999999999"/>
    <x v="215"/>
    <x v="46"/>
    <x v="7"/>
  </r>
  <r>
    <x v="0"/>
    <x v="70"/>
    <x v="1"/>
    <x v="1"/>
    <s v="-0.12776"/>
    <x v="1"/>
    <x v="1"/>
    <x v="0"/>
    <x v="1916"/>
    <n v="1.7600000000000001E-2"/>
    <x v="6925"/>
    <n v="0.72999999999999987"/>
    <n v="21.654019199999997"/>
    <n v="3"/>
    <n v="27"/>
    <x v="137"/>
    <x v="48"/>
    <x v="7"/>
  </r>
  <r>
    <x v="0"/>
    <x v="71"/>
    <x v="1"/>
    <x v="1"/>
    <s v="-0.12776"/>
    <x v="1"/>
    <x v="1"/>
    <x v="0"/>
    <x v="5328"/>
    <n v="1.5069999999999998E-2"/>
    <x v="6926"/>
    <n v="0.7799999999999998"/>
    <n v="29.957773559999989"/>
    <n v="2"/>
    <n v="153.29999999999998"/>
    <x v="123"/>
    <x v="46"/>
    <x v="3"/>
  </r>
  <r>
    <x v="0"/>
    <x v="72"/>
    <x v="1"/>
    <x v="1"/>
    <s v="-0.12776"/>
    <x v="1"/>
    <x v="1"/>
    <x v="0"/>
    <x v="5329"/>
    <n v="1.4300000000000002E-2"/>
    <x v="6927"/>
    <n v="0.61999999999999977"/>
    <n v="20.987595199999994"/>
    <n v="4"/>
    <n v="57.4"/>
    <x v="165"/>
    <x v="45"/>
    <x v="22"/>
  </r>
  <r>
    <x v="0"/>
    <x v="73"/>
    <x v="1"/>
    <x v="1"/>
    <s v="-0.12776"/>
    <x v="1"/>
    <x v="1"/>
    <x v="0"/>
    <x v="5330"/>
    <n v="1.6390000000000002E-2"/>
    <x v="6928"/>
    <n v="1.0999999999999999"/>
    <n v="43.56166979999999"/>
    <n v="4"/>
    <n v="36.4"/>
    <x v="146"/>
    <x v="4"/>
    <x v="26"/>
  </r>
  <r>
    <x v="0"/>
    <x v="74"/>
    <x v="1"/>
    <x v="1"/>
    <s v="-0.12776"/>
    <x v="1"/>
    <x v="1"/>
    <x v="0"/>
    <x v="5331"/>
    <n v="1.5400000000000004E-2"/>
    <x v="6929"/>
    <n v="0.53999999999999981"/>
    <n v="23.033656799999999"/>
    <n v="6"/>
    <n v="12"/>
    <x v="154"/>
    <x v="43"/>
    <x v="20"/>
  </r>
  <r>
    <x v="0"/>
    <x v="75"/>
    <x v="1"/>
    <x v="1"/>
    <s v="-0.12776"/>
    <x v="1"/>
    <x v="1"/>
    <x v="0"/>
    <x v="5332"/>
    <n v="1.3090000000000003E-2"/>
    <x v="6930"/>
    <n v="0.32999999999999979"/>
    <n v="9.4929727199999974"/>
    <n v="6"/>
    <n v="44.099999999999994"/>
    <x v="172"/>
    <x v="6"/>
    <x v="27"/>
  </r>
  <r>
    <x v="0"/>
    <x v="76"/>
    <x v="1"/>
    <x v="1"/>
    <s v="-0.12776"/>
    <x v="1"/>
    <x v="1"/>
    <x v="0"/>
    <x v="5333"/>
    <n v="1.1550000000000003E-2"/>
    <x v="6931"/>
    <n v="0.43999999999999984"/>
    <n v="12.1551276"/>
    <n v="3"/>
    <n v="35.699999999999996"/>
    <x v="2"/>
    <x v="6"/>
    <x v="25"/>
  </r>
  <r>
    <x v="0"/>
    <x v="77"/>
    <x v="1"/>
    <x v="1"/>
    <s v="-0.12776"/>
    <x v="1"/>
    <x v="1"/>
    <x v="0"/>
    <x v="5334"/>
    <n v="1.5180000000000003E-2"/>
    <x v="6932"/>
    <n v="1.0799999999999996"/>
    <n v="29.011530239999999"/>
    <n v="4"/>
    <n v="99.399999999999991"/>
    <x v="139"/>
    <x v="4"/>
    <x v="23"/>
  </r>
  <r>
    <x v="0"/>
    <x v="78"/>
    <x v="1"/>
    <x v="1"/>
    <s v="-0.12776"/>
    <x v="1"/>
    <x v="1"/>
    <x v="0"/>
    <x v="5335"/>
    <n v="1.4520000000000002E-2"/>
    <x v="6933"/>
    <n v="0.29000000000000004"/>
    <n v="8.5672936800000041"/>
    <n v="8"/>
    <n v="156.79999999999998"/>
    <x v="45"/>
    <x v="41"/>
    <x v="28"/>
  </r>
  <r>
    <x v="0"/>
    <x v="79"/>
    <x v="1"/>
    <x v="1"/>
    <s v="-0.12776"/>
    <x v="1"/>
    <x v="1"/>
    <x v="0"/>
    <x v="5336"/>
    <n v="1.4190000000000003E-2"/>
    <x v="6934"/>
    <n v="0.06"/>
    <n v="1.8805723200000006"/>
    <n v="5"/>
    <n v="45.5"/>
    <x v="173"/>
    <x v="12"/>
    <x v="27"/>
  </r>
  <r>
    <x v="0"/>
    <x v="80"/>
    <x v="1"/>
    <x v="1"/>
    <s v="-0.12776"/>
    <x v="1"/>
    <x v="1"/>
    <x v="0"/>
    <x v="5337"/>
    <n v="1.1220000000000003E-2"/>
    <x v="6935"/>
    <n v="0.13000000000000006"/>
    <n v="3.0627682800000025"/>
    <n v="4"/>
    <n v="57.4"/>
    <x v="150"/>
    <x v="41"/>
    <x v="29"/>
  </r>
  <r>
    <x v="0"/>
    <x v="81"/>
    <x v="1"/>
    <x v="1"/>
    <s v="-0.12776"/>
    <x v="1"/>
    <x v="1"/>
    <x v="0"/>
    <x v="5338"/>
    <n v="1.5730000000000004E-2"/>
    <x v="6936"/>
    <n v="9.9999999999999794E-3"/>
    <n v="0.32762443999999941"/>
    <n v="6"/>
    <n v="67.899999999999991"/>
    <x v="172"/>
    <x v="18"/>
    <x v="22"/>
  </r>
  <r>
    <x v="0"/>
    <x v="82"/>
    <x v="1"/>
    <x v="1"/>
    <s v="-0.12776"/>
    <x v="1"/>
    <x v="1"/>
    <x v="0"/>
    <x v="5339"/>
    <n v="1.8260000000000002E-2"/>
    <x v="6937"/>
    <n v="0.79999999999999982"/>
    <n v="28.877094399999997"/>
    <n v="4"/>
    <n v="133"/>
    <x v="185"/>
    <x v="8"/>
    <x v="3"/>
  </r>
  <r>
    <x v="0"/>
    <x v="83"/>
    <x v="1"/>
    <x v="1"/>
    <s v="-0.12776"/>
    <x v="1"/>
    <x v="1"/>
    <x v="0"/>
    <x v="4346"/>
    <n v="1.6829999999999998E-2"/>
    <x v="6938"/>
    <n v="0.98999999999999966"/>
    <n v="29.211292439999987"/>
    <n v="7"/>
    <n v="210"/>
    <x v="150"/>
    <x v="7"/>
    <x v="24"/>
  </r>
  <r>
    <x v="0"/>
    <x v="84"/>
    <x v="1"/>
    <x v="1"/>
    <s v="-0.12776"/>
    <x v="1"/>
    <x v="1"/>
    <x v="0"/>
    <x v="5340"/>
    <n v="1.5510000000000003E-2"/>
    <x v="6939"/>
    <n v="0.31999999999999995"/>
    <n v="10.993488000000001"/>
    <n v="2"/>
    <n v="92.399999999999991"/>
    <x v="213"/>
    <x v="23"/>
    <x v="0"/>
  </r>
  <r>
    <x v="0"/>
    <x v="85"/>
    <x v="1"/>
    <x v="1"/>
    <s v="-0.12776"/>
    <x v="1"/>
    <x v="1"/>
    <x v="0"/>
    <x v="5341"/>
    <n v="1.5510000000000003E-2"/>
    <x v="6940"/>
    <n v="1.0799999999999998"/>
    <n v="47.096549280000005"/>
    <n v="4"/>
    <n v="135.79999999999998"/>
    <x v="190"/>
    <x v="46"/>
    <x v="27"/>
  </r>
  <r>
    <x v="0"/>
    <x v="86"/>
    <x v="1"/>
    <x v="1"/>
    <s v="-0.12776"/>
    <x v="1"/>
    <x v="1"/>
    <x v="0"/>
    <x v="5342"/>
    <n v="1.2210000000000004E-2"/>
    <x v="6941"/>
    <n v="0.37999999999999989"/>
    <n v="9.5412847200000002"/>
    <n v="5"/>
    <n v="53.199999999999996"/>
    <x v="13"/>
    <x v="48"/>
    <x v="26"/>
  </r>
  <r>
    <x v="0"/>
    <x v="87"/>
    <x v="1"/>
    <x v="1"/>
    <s v="-0.12776"/>
    <x v="1"/>
    <x v="1"/>
    <x v="0"/>
    <x v="5343"/>
    <n v="1.243E-2"/>
    <x v="6942"/>
    <n v="0.29999999999999993"/>
    <n v="7.2797537999999973"/>
    <n v="3"/>
    <n v="0"/>
    <x v="131"/>
    <x v="7"/>
    <x v="7"/>
  </r>
  <r>
    <x v="0"/>
    <x v="88"/>
    <x v="1"/>
    <x v="1"/>
    <s v="-0.12776"/>
    <x v="1"/>
    <x v="1"/>
    <x v="0"/>
    <x v="5344"/>
    <n v="1.6500000000000004E-2"/>
    <x v="6943"/>
    <n v="0.55999999999999983"/>
    <n v="25.108775999999999"/>
    <n v="4"/>
    <n v="49"/>
    <x v="58"/>
    <x v="7"/>
    <x v="3"/>
  </r>
  <r>
    <x v="0"/>
    <x v="89"/>
    <x v="1"/>
    <x v="1"/>
    <s v="-0.12776"/>
    <x v="1"/>
    <x v="1"/>
    <x v="0"/>
    <x v="4697"/>
    <n v="1.1880000000000002E-2"/>
    <x v="6944"/>
    <n v="0.80999999999999983"/>
    <n v="23.989640399999999"/>
    <n v="6"/>
    <n v="13"/>
    <x v="129"/>
    <x v="23"/>
    <x v="27"/>
  </r>
  <r>
    <x v="0"/>
    <x v="90"/>
    <x v="1"/>
    <x v="1"/>
    <s v="-0.12776"/>
    <x v="1"/>
    <x v="1"/>
    <x v="0"/>
    <x v="5345"/>
    <n v="1.507E-2"/>
    <x v="6945"/>
    <n v="0.48999999999999988"/>
    <n v="19.924318259999996"/>
    <n v="6"/>
    <n v="77"/>
    <x v="135"/>
    <x v="48"/>
    <x v="21"/>
  </r>
  <r>
    <x v="0"/>
    <x v="91"/>
    <x v="1"/>
    <x v="1"/>
    <s v="-0.12776"/>
    <x v="1"/>
    <x v="1"/>
    <x v="0"/>
    <x v="5346"/>
    <n v="1.4960000000000005E-2"/>
    <x v="6946"/>
    <n v="0.70999999999999985"/>
    <n v="15.696600480000004"/>
    <n v="8"/>
    <n v="1"/>
    <x v="50"/>
    <x v="44"/>
    <x v="26"/>
  </r>
  <r>
    <x v="1"/>
    <x v="92"/>
    <x v="1"/>
    <x v="1"/>
    <s v="-0.12776"/>
    <x v="1"/>
    <x v="1"/>
    <x v="0"/>
    <x v="1901"/>
    <n v="1.4080000000000002E-2"/>
    <x v="6947"/>
    <n v="7.0000000000000034E-2"/>
    <n v="1.2172160000000007"/>
    <n v="4"/>
    <n v="116.89999999999999"/>
    <x v="190"/>
    <x v="43"/>
    <x v="26"/>
  </r>
  <r>
    <x v="1"/>
    <x v="93"/>
    <x v="1"/>
    <x v="1"/>
    <s v="-0.12776"/>
    <x v="1"/>
    <x v="1"/>
    <x v="0"/>
    <x v="201"/>
    <n v="9.0200000000000002E-3"/>
    <x v="6948"/>
    <n v="0.24999999999999994"/>
    <n v="5.1143399999999994"/>
    <n v="8"/>
    <n v="143.5"/>
    <x v="131"/>
    <x v="45"/>
    <x v="6"/>
  </r>
  <r>
    <x v="1"/>
    <x v="94"/>
    <x v="1"/>
    <x v="1"/>
    <s v="-0.12776"/>
    <x v="1"/>
    <x v="1"/>
    <x v="0"/>
    <x v="4987"/>
    <n v="1.1660000000000004E-2"/>
    <x v="6949"/>
    <n v="0.40999999999999981"/>
    <n v="6.9806321199999983"/>
    <n v="5"/>
    <n v="291.89999999999998"/>
    <x v="77"/>
    <x v="41"/>
    <x v="6"/>
  </r>
  <r>
    <x v="1"/>
    <x v="95"/>
    <x v="1"/>
    <x v="1"/>
    <s v="-0.12776"/>
    <x v="1"/>
    <x v="1"/>
    <x v="0"/>
    <x v="5347"/>
    <n v="1.1219999999999999E-2"/>
    <x v="6950"/>
    <n v="0.65999999999999981"/>
    <n v="9.7437621599999957"/>
    <n v="7"/>
    <n v="116.89999999999999"/>
    <x v="172"/>
    <x v="46"/>
    <x v="22"/>
  </r>
  <r>
    <x v="1"/>
    <x v="96"/>
    <x v="1"/>
    <x v="1"/>
    <s v="-0.12776"/>
    <x v="1"/>
    <x v="1"/>
    <x v="0"/>
    <x v="5348"/>
    <n v="1.3750000000000002E-2"/>
    <x v="6951"/>
    <n v="2.9999999999999898E-2"/>
    <n v="0.64465499999999787"/>
    <n v="5"/>
    <n v="232.39999999999998"/>
    <x v="142"/>
    <x v="12"/>
    <x v="6"/>
  </r>
  <r>
    <x v="1"/>
    <x v="97"/>
    <x v="1"/>
    <x v="1"/>
    <s v="-0.12776"/>
    <x v="1"/>
    <x v="1"/>
    <x v="0"/>
    <x v="5349"/>
    <n v="1.0340000000000002E-2"/>
    <x v="6952"/>
    <n v="0.20999999999999994"/>
    <n v="3.0403942799999992"/>
    <n v="9"/>
    <n v="142.79999999999998"/>
    <x v="161"/>
    <x v="7"/>
    <x v="29"/>
  </r>
  <r>
    <x v="1"/>
    <x v="98"/>
    <x v="1"/>
    <x v="1"/>
    <s v="-0.12776"/>
    <x v="1"/>
    <x v="1"/>
    <x v="0"/>
    <x v="5350"/>
    <n v="1.3090000000000004E-2"/>
    <x v="6953"/>
    <n v="0.43999999999999984"/>
    <n v="8.2684817600000002"/>
    <n v="8"/>
    <n v="168"/>
    <x v="124"/>
    <x v="8"/>
    <x v="21"/>
  </r>
  <r>
    <x v="1"/>
    <x v="99"/>
    <x v="1"/>
    <x v="1"/>
    <s v="-0.12776"/>
    <x v="1"/>
    <x v="1"/>
    <x v="0"/>
    <x v="5351"/>
    <n v="1.1660000000000004E-2"/>
    <x v="6954"/>
    <n v="0.60999999999999976"/>
    <n v="16.129243019999997"/>
    <n v="4"/>
    <n v="157.5"/>
    <x v="128"/>
    <x v="5"/>
    <x v="22"/>
  </r>
  <r>
    <x v="1"/>
    <x v="100"/>
    <x v="1"/>
    <x v="1"/>
    <s v="-0.12776"/>
    <x v="1"/>
    <x v="1"/>
    <x v="0"/>
    <x v="3222"/>
    <n v="9.130000000000001E-3"/>
    <x v="6955"/>
    <n v="1.1299999999999997"/>
    <n v="12.767163749999998"/>
    <n v="2"/>
    <n v="147.69999999999999"/>
    <x v="165"/>
    <x v="44"/>
    <x v="28"/>
  </r>
  <r>
    <x v="1"/>
    <x v="101"/>
    <x v="1"/>
    <x v="1"/>
    <s v="-0.12776"/>
    <x v="1"/>
    <x v="1"/>
    <x v="0"/>
    <x v="5352"/>
    <n v="1.5180000000000003E-2"/>
    <x v="6956"/>
    <n v="9.9999999999999794E-3"/>
    <n v="0.18996251999999964"/>
    <n v="7"/>
    <n v="267.39999999999998"/>
    <x v="136"/>
    <x v="6"/>
    <x v="6"/>
  </r>
  <r>
    <x v="1"/>
    <x v="102"/>
    <x v="1"/>
    <x v="1"/>
    <s v="-0.12776"/>
    <x v="1"/>
    <x v="1"/>
    <x v="0"/>
    <x v="1966"/>
    <n v="1.4300000000000002E-2"/>
    <x v="6957"/>
    <n v="0.17000000000000004"/>
    <n v="2.8928900000000013"/>
    <n v="3"/>
    <n v="225.39999999999998"/>
    <x v="160"/>
    <x v="40"/>
    <x v="26"/>
  </r>
  <r>
    <x v="1"/>
    <x v="103"/>
    <x v="1"/>
    <x v="1"/>
    <s v="-0.12776"/>
    <x v="1"/>
    <x v="1"/>
    <x v="0"/>
    <x v="5353"/>
    <n v="1.4850000000000002E-2"/>
    <x v="6958"/>
    <n v="1.1099999999999997"/>
    <n v="23.212064699999992"/>
    <n v="8"/>
    <n v="268.09999999999997"/>
    <x v="148"/>
    <x v="41"/>
    <x v="7"/>
  </r>
  <r>
    <x v="1"/>
    <x v="104"/>
    <x v="1"/>
    <x v="1"/>
    <s v="-0.12776"/>
    <x v="1"/>
    <x v="1"/>
    <x v="0"/>
    <x v="5354"/>
    <n v="1.21E-2"/>
    <x v="6959"/>
    <n v="0.29999999999999993"/>
    <n v="4.7226299999999988"/>
    <n v="6"/>
    <n v="238.7"/>
    <x v="150"/>
    <x v="41"/>
    <x v="7"/>
  </r>
  <r>
    <x v="1"/>
    <x v="105"/>
    <x v="1"/>
    <x v="1"/>
    <s v="-0.12776"/>
    <x v="1"/>
    <x v="1"/>
    <x v="0"/>
    <x v="5355"/>
    <n v="1.298E-2"/>
    <x v="6960"/>
    <n v="0.69999999999999984"/>
    <n v="16.013166399999996"/>
    <n v="3"/>
    <n v="174.29999999999998"/>
    <x v="160"/>
    <x v="48"/>
    <x v="7"/>
  </r>
  <r>
    <x v="1"/>
    <x v="106"/>
    <x v="1"/>
    <x v="1"/>
    <s v="-0.12776"/>
    <x v="1"/>
    <x v="1"/>
    <x v="0"/>
    <x v="5356"/>
    <n v="1.4190000000000003E-2"/>
    <x v="6961"/>
    <n v="1.99999999999999E-2"/>
    <n v="0.62958191999999691"/>
    <n v="9"/>
    <n v="230.99999999999997"/>
    <x v="76"/>
    <x v="46"/>
    <x v="27"/>
  </r>
  <r>
    <x v="1"/>
    <x v="107"/>
    <x v="1"/>
    <x v="1"/>
    <s v="-0.12776"/>
    <x v="1"/>
    <x v="1"/>
    <x v="0"/>
    <x v="5357"/>
    <n v="1.166E-2"/>
    <x v="6962"/>
    <n v="0.35999999999999988"/>
    <n v="7.1287840799999982"/>
    <n v="5"/>
    <n v="190.39999999999998"/>
    <x v="172"/>
    <x v="40"/>
    <x v="13"/>
  </r>
  <r>
    <x v="1"/>
    <x v="108"/>
    <x v="1"/>
    <x v="1"/>
    <s v="-0.12776"/>
    <x v="1"/>
    <x v="1"/>
    <x v="0"/>
    <x v="5358"/>
    <n v="1.1770000000000001E-2"/>
    <x v="6963"/>
    <n v="0.21000000000000008"/>
    <n v="4.5209864700000022"/>
    <n v="4"/>
    <n v="223.29999999999998"/>
    <x v="147"/>
    <x v="41"/>
    <x v="25"/>
  </r>
  <r>
    <x v="1"/>
    <x v="109"/>
    <x v="1"/>
    <x v="1"/>
    <s v="-0.12776"/>
    <x v="1"/>
    <x v="1"/>
    <x v="0"/>
    <x v="2336"/>
    <n v="1.0890000000000002E-2"/>
    <x v="6964"/>
    <n v="2.9999999999999898E-2"/>
    <n v="0.52141319999999836"/>
    <n v="8"/>
    <n v="165.2"/>
    <x v="159"/>
    <x v="7"/>
    <x v="6"/>
  </r>
  <r>
    <x v="1"/>
    <x v="110"/>
    <x v="1"/>
    <x v="1"/>
    <s v="-0.12776"/>
    <x v="1"/>
    <x v="1"/>
    <x v="0"/>
    <x v="2639"/>
    <n v="1.0560000000000002E-2"/>
    <x v="6965"/>
    <n v="0.05"/>
    <n v="0.56643840000000012"/>
    <n v="7"/>
    <n v="144.89999999999998"/>
    <x v="161"/>
    <x v="5"/>
    <x v="25"/>
  </r>
  <r>
    <x v="1"/>
    <x v="111"/>
    <x v="1"/>
    <x v="1"/>
    <s v="-0.12776"/>
    <x v="1"/>
    <x v="1"/>
    <x v="0"/>
    <x v="744"/>
    <n v="1.397E-2"/>
    <x v="6966"/>
    <n v="0.58999999999999975"/>
    <n v="16.863745799999993"/>
    <n v="5"/>
    <n v="62.3"/>
    <x v="131"/>
    <x v="41"/>
    <x v="7"/>
  </r>
  <r>
    <x v="1"/>
    <x v="112"/>
    <x v="1"/>
    <x v="1"/>
    <s v="-0.12776"/>
    <x v="1"/>
    <x v="1"/>
    <x v="0"/>
    <x v="5359"/>
    <n v="1.6390000000000002E-2"/>
    <x v="6967"/>
    <n v="0.11"/>
    <n v="2.46474459"/>
    <n v="4"/>
    <n v="121.8"/>
    <x v="172"/>
    <x v="6"/>
    <x v="28"/>
  </r>
  <r>
    <x v="1"/>
    <x v="113"/>
    <x v="1"/>
    <x v="1"/>
    <s v="-0.12776"/>
    <x v="1"/>
    <x v="1"/>
    <x v="0"/>
    <x v="5360"/>
    <n v="9.0200000000000002E-3"/>
    <x v="6968"/>
    <n v="0.51999999999999968"/>
    <n v="6.7157147199999958"/>
    <n v="9"/>
    <n v="184.79999999999998"/>
    <x v="77"/>
    <x v="4"/>
    <x v="6"/>
  </r>
  <r>
    <x v="1"/>
    <x v="114"/>
    <x v="1"/>
    <x v="1"/>
    <s v="-0.12776"/>
    <x v="1"/>
    <x v="1"/>
    <x v="0"/>
    <x v="5361"/>
    <n v="1.2430000000000002E-2"/>
    <x v="6969"/>
    <n v="9.9999999999999395E-3"/>
    <n v="0.1861019599999989"/>
    <n v="8"/>
    <n v="232.39999999999998"/>
    <x v="46"/>
    <x v="4"/>
    <x v="29"/>
  </r>
  <r>
    <x v="1"/>
    <x v="115"/>
    <x v="1"/>
    <x v="1"/>
    <s v="-0.12776"/>
    <x v="1"/>
    <x v="1"/>
    <x v="0"/>
    <x v="5362"/>
    <n v="1.5070000000000004E-2"/>
    <x v="6970"/>
    <n v="0.21999999999999992"/>
    <n v="7.0349472599999983"/>
    <n v="5"/>
    <n v="93.1"/>
    <x v="141"/>
    <x v="40"/>
    <x v="13"/>
  </r>
  <r>
    <x v="1"/>
    <x v="116"/>
    <x v="1"/>
    <x v="1"/>
    <s v="-0.12776"/>
    <x v="1"/>
    <x v="1"/>
    <x v="0"/>
    <x v="5363"/>
    <n v="1.243E-2"/>
    <x v="6971"/>
    <n v="9.000000000000008E-2"/>
    <n v="1.7226861300000011"/>
    <n v="9"/>
    <n v="256.89999999999998"/>
    <x v="155"/>
    <x v="45"/>
    <x v="29"/>
  </r>
  <r>
    <x v="1"/>
    <x v="117"/>
    <x v="1"/>
    <x v="1"/>
    <s v="-0.12776"/>
    <x v="1"/>
    <x v="1"/>
    <x v="0"/>
    <x v="5364"/>
    <n v="1.5070000000000004E-2"/>
    <x v="6972"/>
    <n v="0.17999999999999994"/>
    <n v="3.2529499199999998"/>
    <n v="6"/>
    <n v="135.1"/>
    <x v="148"/>
    <x v="48"/>
    <x v="6"/>
  </r>
  <r>
    <x v="1"/>
    <x v="118"/>
    <x v="1"/>
    <x v="1"/>
    <s v="-0.12776"/>
    <x v="1"/>
    <x v="1"/>
    <x v="0"/>
    <x v="5365"/>
    <n v="1.397E-2"/>
    <x v="6973"/>
    <n v="8.0000000000000043E-2"/>
    <n v="1.3032333600000006"/>
    <n v="7"/>
    <n v="261.8"/>
    <x v="133"/>
    <x v="7"/>
    <x v="29"/>
  </r>
  <r>
    <x v="1"/>
    <x v="119"/>
    <x v="1"/>
    <x v="1"/>
    <s v="-0.12776"/>
    <x v="1"/>
    <x v="1"/>
    <x v="0"/>
    <x v="5366"/>
    <n v="1.1440000000000004E-2"/>
    <x v="6974"/>
    <n v="0.83999999999999975"/>
    <n v="16.690914240000001"/>
    <n v="5"/>
    <n v="158.19999999999999"/>
    <x v="43"/>
    <x v="43"/>
    <x v="31"/>
  </r>
  <r>
    <x v="1"/>
    <x v="120"/>
    <x v="1"/>
    <x v="1"/>
    <s v="-0.12776"/>
    <x v="1"/>
    <x v="1"/>
    <x v="0"/>
    <x v="5367"/>
    <n v="1.4190000000000001E-2"/>
    <x v="6975"/>
    <n v="0.12999999999999995"/>
    <n v="3.1000183499999991"/>
    <n v="8"/>
    <n v="330.4"/>
    <x v="174"/>
    <x v="8"/>
    <x v="21"/>
  </r>
  <r>
    <x v="1"/>
    <x v="121"/>
    <x v="1"/>
    <x v="1"/>
    <s v="-0.12776"/>
    <x v="1"/>
    <x v="1"/>
    <x v="0"/>
    <x v="5368"/>
    <n v="1.4190000000000003E-2"/>
    <x v="6976"/>
    <n v="9.0000000000000052E-2"/>
    <n v="1.3707114300000012"/>
    <n v="6"/>
    <n v="155.39999999999998"/>
    <x v="153"/>
    <x v="45"/>
    <x v="22"/>
  </r>
  <r>
    <x v="1"/>
    <x v="122"/>
    <x v="1"/>
    <x v="1"/>
    <s v="-0.12776"/>
    <x v="1"/>
    <x v="1"/>
    <x v="0"/>
    <x v="5369"/>
    <n v="1.4520000000000003E-2"/>
    <x v="6977"/>
    <n v="7.9999999999999905E-2"/>
    <n v="1.3713849599999988"/>
    <n v="6"/>
    <n v="142.1"/>
    <x v="51"/>
    <x v="7"/>
    <x v="7"/>
  </r>
  <r>
    <x v="1"/>
    <x v="123"/>
    <x v="1"/>
    <x v="1"/>
    <s v="-0.12776"/>
    <x v="1"/>
    <x v="1"/>
    <x v="0"/>
    <x v="5370"/>
    <n v="1.4960000000000001E-2"/>
    <x v="6978"/>
    <n v="0.91999999999999982"/>
    <n v="22.149117759999996"/>
    <n v="4"/>
    <n v="217"/>
    <x v="168"/>
    <x v="12"/>
    <x v="13"/>
  </r>
  <r>
    <x v="1"/>
    <x v="124"/>
    <x v="1"/>
    <x v="1"/>
    <s v="-0.12776"/>
    <x v="1"/>
    <x v="1"/>
    <x v="0"/>
    <x v="5371"/>
    <n v="1.4630000000000002E-2"/>
    <x v="6979"/>
    <n v="1.1099999999999997"/>
    <n v="22.471943339999996"/>
    <n v="2"/>
    <n v="336.7"/>
    <x v="139"/>
    <x v="7"/>
    <x v="29"/>
  </r>
  <r>
    <x v="1"/>
    <x v="125"/>
    <x v="1"/>
    <x v="1"/>
    <s v="-0.12776"/>
    <x v="1"/>
    <x v="1"/>
    <x v="0"/>
    <x v="5372"/>
    <n v="8.9099999999999995E-3"/>
    <x v="6980"/>
    <n v="0.62999999999999989"/>
    <n v="9.8541481499999968"/>
    <n v="2"/>
    <n v="132.29999999999998"/>
    <x v="140"/>
    <x v="8"/>
    <x v="28"/>
  </r>
  <r>
    <x v="1"/>
    <x v="126"/>
    <x v="1"/>
    <x v="1"/>
    <s v="-0.12776"/>
    <x v="1"/>
    <x v="1"/>
    <x v="0"/>
    <x v="5373"/>
    <n v="1.3310000000000001E-2"/>
    <x v="6981"/>
    <n v="0.73999999999999966"/>
    <n v="15.647741779999992"/>
    <n v="7"/>
    <n v="153.29999999999998"/>
    <x v="185"/>
    <x v="44"/>
    <x v="28"/>
  </r>
  <r>
    <x v="1"/>
    <x v="127"/>
    <x v="1"/>
    <x v="1"/>
    <s v="-0.12776"/>
    <x v="1"/>
    <x v="1"/>
    <x v="0"/>
    <x v="5374"/>
    <n v="1.1110000000000002E-2"/>
    <x v="6982"/>
    <n v="0.18000000000000005"/>
    <n v="2.5931406600000009"/>
    <n v="9"/>
    <n v="79.8"/>
    <x v="140"/>
    <x v="41"/>
    <x v="28"/>
  </r>
  <r>
    <x v="1"/>
    <x v="128"/>
    <x v="1"/>
    <x v="1"/>
    <s v="-0.12776"/>
    <x v="1"/>
    <x v="1"/>
    <x v="0"/>
    <x v="5375"/>
    <n v="1.3090000000000003E-2"/>
    <x v="6983"/>
    <n v="1.1199999999999997"/>
    <n v="23.570168159999994"/>
    <n v="2"/>
    <n v="172.89999999999998"/>
    <x v="151"/>
    <x v="6"/>
    <x v="6"/>
  </r>
  <r>
    <x v="1"/>
    <x v="129"/>
    <x v="1"/>
    <x v="1"/>
    <s v="-0.12776"/>
    <x v="1"/>
    <x v="1"/>
    <x v="0"/>
    <x v="5376"/>
    <n v="1.1550000000000001E-2"/>
    <x v="6984"/>
    <n v="1.1199999999999997"/>
    <n v="18.063830399999993"/>
    <n v="5"/>
    <n v="111.3"/>
    <x v="173"/>
    <x v="23"/>
    <x v="28"/>
  </r>
  <r>
    <x v="1"/>
    <x v="130"/>
    <x v="1"/>
    <x v="1"/>
    <s v="-0.12776"/>
    <x v="1"/>
    <x v="1"/>
    <x v="0"/>
    <x v="220"/>
    <n v="1.1880000000000002E-2"/>
    <x v="6985"/>
    <n v="0.10000000000000009"/>
    <n v="1.8520920000000021"/>
    <n v="8"/>
    <n v="247.1"/>
    <x v="148"/>
    <x v="41"/>
    <x v="6"/>
  </r>
  <r>
    <x v="1"/>
    <x v="131"/>
    <x v="1"/>
    <x v="1"/>
    <s v="-0.12776"/>
    <x v="1"/>
    <x v="1"/>
    <x v="0"/>
    <x v="5377"/>
    <n v="1.3750000000000004E-2"/>
    <x v="6986"/>
    <n v="1.0599999999999998"/>
    <n v="27.418490000000002"/>
    <n v="5"/>
    <n v="34"/>
    <x v="51"/>
    <x v="4"/>
    <x v="26"/>
  </r>
  <r>
    <x v="1"/>
    <x v="132"/>
    <x v="1"/>
    <x v="1"/>
    <s v="-0.12776"/>
    <x v="1"/>
    <x v="1"/>
    <x v="0"/>
    <x v="5378"/>
    <n v="1.1990000000000002E-2"/>
    <x v="6987"/>
    <n v="0.29999999999999982"/>
    <n v="7.1821298999999961"/>
    <n v="9"/>
    <n v="244.99999999999997"/>
    <x v="151"/>
    <x v="42"/>
    <x v="29"/>
  </r>
  <r>
    <x v="1"/>
    <x v="133"/>
    <x v="1"/>
    <x v="1"/>
    <s v="-0.12776"/>
    <x v="1"/>
    <x v="1"/>
    <x v="0"/>
    <x v="5379"/>
    <n v="1.1880000000000002E-2"/>
    <x v="6988"/>
    <n v="0.57999999999999985"/>
    <n v="10.105460639999999"/>
    <n v="7"/>
    <n v="103.6"/>
    <x v="152"/>
    <x v="5"/>
    <x v="29"/>
  </r>
  <r>
    <x v="1"/>
    <x v="134"/>
    <x v="1"/>
    <x v="1"/>
    <s v="-0.12776"/>
    <x v="1"/>
    <x v="1"/>
    <x v="0"/>
    <x v="5380"/>
    <n v="1.584E-2"/>
    <x v="6989"/>
    <n v="0.03"/>
    <n v="0.75951215999999999"/>
    <n v="2"/>
    <n v="319.89999999999998"/>
    <x v="167"/>
    <x v="46"/>
    <x v="21"/>
  </r>
  <r>
    <x v="1"/>
    <x v="135"/>
    <x v="1"/>
    <x v="1"/>
    <s v="-0.12776"/>
    <x v="1"/>
    <x v="1"/>
    <x v="0"/>
    <x v="5381"/>
    <n v="1.0010000000000002E-2"/>
    <x v="6990"/>
    <n v="0.29999999999999982"/>
    <n v="5.1597545999999967"/>
    <n v="6"/>
    <n v="275.09999999999997"/>
    <x v="157"/>
    <x v="45"/>
    <x v="30"/>
  </r>
  <r>
    <x v="1"/>
    <x v="136"/>
    <x v="1"/>
    <x v="1"/>
    <s v="-0.12776"/>
    <x v="1"/>
    <x v="1"/>
    <x v="0"/>
    <x v="5382"/>
    <n v="1.1219999999999999E-2"/>
    <x v="6991"/>
    <n v="1.0699999999999996"/>
    <n v="21.990291179999986"/>
    <n v="6"/>
    <n v="199.5"/>
    <x v="161"/>
    <x v="48"/>
    <x v="26"/>
  </r>
  <r>
    <x v="1"/>
    <x v="137"/>
    <x v="1"/>
    <x v="1"/>
    <s v="-0.12776"/>
    <x v="1"/>
    <x v="1"/>
    <x v="0"/>
    <x v="5383"/>
    <n v="1.3420000000000003E-2"/>
    <x v="6992"/>
    <n v="0.2400000000000001"/>
    <n v="5.3149641600000033"/>
    <n v="5"/>
    <n v="149.1"/>
    <x v="26"/>
    <x v="44"/>
    <x v="3"/>
  </r>
  <r>
    <x v="1"/>
    <x v="138"/>
    <x v="1"/>
    <x v="1"/>
    <s v="-0.12776"/>
    <x v="1"/>
    <x v="1"/>
    <x v="0"/>
    <x v="5384"/>
    <n v="9.0200000000000002E-3"/>
    <x v="6993"/>
    <n v="0.3999999999999998"/>
    <n v="6.030411199999997"/>
    <n v="9"/>
    <n v="154"/>
    <x v="144"/>
    <x v="48"/>
    <x v="24"/>
  </r>
  <r>
    <x v="1"/>
    <x v="139"/>
    <x v="1"/>
    <x v="1"/>
    <s v="-0.12776"/>
    <x v="1"/>
    <x v="1"/>
    <x v="0"/>
    <x v="1649"/>
    <n v="1.3970000000000005E-2"/>
    <x v="6994"/>
    <n v="0.17"/>
    <n v="4.8257968000000018"/>
    <n v="7"/>
    <n v="193.2"/>
    <x v="111"/>
    <x v="45"/>
    <x v="25"/>
  </r>
  <r>
    <x v="1"/>
    <x v="140"/>
    <x v="1"/>
    <x v="1"/>
    <s v="-0.12776"/>
    <x v="1"/>
    <x v="1"/>
    <x v="0"/>
    <x v="5385"/>
    <n v="1.4300000000000004E-2"/>
    <x v="6995"/>
    <n v="0.93999999999999984"/>
    <n v="20.599865000000001"/>
    <n v="3"/>
    <n v="57.4"/>
    <x v="130"/>
    <x v="46"/>
    <x v="25"/>
  </r>
  <r>
    <x v="1"/>
    <x v="141"/>
    <x v="1"/>
    <x v="1"/>
    <s v="-0.12776"/>
    <x v="1"/>
    <x v="1"/>
    <x v="0"/>
    <x v="5386"/>
    <n v="1.1440000000000001E-2"/>
    <x v="6996"/>
    <n v="0.11"/>
    <n v="1.3730402400000001"/>
    <n v="3"/>
    <n v="42"/>
    <x v="125"/>
    <x v="4"/>
    <x v="26"/>
  </r>
  <r>
    <x v="1"/>
    <x v="142"/>
    <x v="1"/>
    <x v="1"/>
    <s v="-0.12776"/>
    <x v="1"/>
    <x v="1"/>
    <x v="0"/>
    <x v="5387"/>
    <n v="1.0890000000000002E-2"/>
    <x v="6997"/>
    <n v="0.84999999999999976"/>
    <n v="11.234614049999998"/>
    <n v="9"/>
    <n v="41.3"/>
    <x v="132"/>
    <x v="6"/>
    <x v="7"/>
  </r>
  <r>
    <x v="1"/>
    <x v="143"/>
    <x v="1"/>
    <x v="1"/>
    <s v="-0.12776"/>
    <x v="1"/>
    <x v="1"/>
    <x v="0"/>
    <x v="5388"/>
    <n v="1.485E-2"/>
    <x v="6998"/>
    <n v="0.28999999999999998"/>
    <n v="9.2753397"/>
    <n v="8"/>
    <n v="67.199999999999989"/>
    <x v="26"/>
    <x v="48"/>
    <x v="25"/>
  </r>
  <r>
    <x v="1"/>
    <x v="144"/>
    <x v="1"/>
    <x v="1"/>
    <s v="-0.12776"/>
    <x v="1"/>
    <x v="1"/>
    <x v="0"/>
    <x v="5389"/>
    <n v="1.5730000000000001E-2"/>
    <x v="6999"/>
    <n v="0.62999999999999967"/>
    <n v="14.371336979999992"/>
    <n v="8"/>
    <n v="128.1"/>
    <x v="216"/>
    <x v="4"/>
    <x v="26"/>
  </r>
  <r>
    <x v="1"/>
    <x v="145"/>
    <x v="1"/>
    <x v="1"/>
    <s v="-0.12776"/>
    <x v="1"/>
    <x v="1"/>
    <x v="0"/>
    <x v="2320"/>
    <n v="1.3090000000000004E-2"/>
    <x v="7000"/>
    <n v="0.10000000000000006"/>
    <n v="1.6545760000000016"/>
    <n v="3"/>
    <n v="113.39999999999999"/>
    <x v="215"/>
    <x v="4"/>
    <x v="26"/>
  </r>
  <r>
    <x v="1"/>
    <x v="146"/>
    <x v="1"/>
    <x v="1"/>
    <s v="-0.12776"/>
    <x v="1"/>
    <x v="1"/>
    <x v="0"/>
    <x v="5390"/>
    <n v="1.0780000000000001E-2"/>
    <x v="7001"/>
    <n v="0.44999999999999979"/>
    <n v="6.5546711999999969"/>
    <n v="6"/>
    <n v="162.39999999999998"/>
    <x v="150"/>
    <x v="4"/>
    <x v="22"/>
  </r>
  <r>
    <x v="1"/>
    <x v="147"/>
    <x v="1"/>
    <x v="1"/>
    <s v="-0.12776"/>
    <x v="1"/>
    <x v="1"/>
    <x v="0"/>
    <x v="5391"/>
    <n v="1.0670000000000001E-2"/>
    <x v="7002"/>
    <n v="0.16999999999999996"/>
    <n v="3.401243889999999"/>
    <n v="5"/>
    <n v="109.19999999999999"/>
    <x v="129"/>
    <x v="41"/>
    <x v="27"/>
  </r>
  <r>
    <x v="1"/>
    <x v="148"/>
    <x v="1"/>
    <x v="1"/>
    <s v="-0.12776"/>
    <x v="1"/>
    <x v="1"/>
    <x v="0"/>
    <x v="5392"/>
    <n v="1.21E-2"/>
    <x v="7003"/>
    <n v="0.62999999999999989"/>
    <n v="13.265544599999995"/>
    <n v="7"/>
    <n v="44.099999999999994"/>
    <x v="113"/>
    <x v="41"/>
    <x v="22"/>
  </r>
  <r>
    <x v="1"/>
    <x v="149"/>
    <x v="1"/>
    <x v="1"/>
    <s v="-0.12776"/>
    <x v="1"/>
    <x v="1"/>
    <x v="0"/>
    <x v="5393"/>
    <n v="1.3970000000000003E-2"/>
    <x v="7004"/>
    <n v="0.84999999999999976"/>
    <n v="21.700648749999999"/>
    <n v="2"/>
    <n v="260.39999999999998"/>
    <x v="127"/>
    <x v="8"/>
    <x v="7"/>
  </r>
  <r>
    <x v="1"/>
    <x v="150"/>
    <x v="1"/>
    <x v="1"/>
    <s v="-0.12776"/>
    <x v="1"/>
    <x v="1"/>
    <x v="0"/>
    <x v="5394"/>
    <n v="1.1000000000000001E-2"/>
    <x v="7005"/>
    <n v="0.14999999999999986"/>
    <n v="3.3046199999999972"/>
    <n v="7"/>
    <n v="117.6"/>
    <x v="43"/>
    <x v="4"/>
    <x v="9"/>
  </r>
  <r>
    <x v="1"/>
    <x v="151"/>
    <x v="1"/>
    <x v="1"/>
    <s v="-0.12776"/>
    <x v="1"/>
    <x v="1"/>
    <x v="0"/>
    <x v="5395"/>
    <n v="1.4190000000000001E-2"/>
    <x v="7006"/>
    <n v="0.80999999999999983"/>
    <n v="22.317705629999995"/>
    <n v="5"/>
    <n v="105"/>
    <x v="168"/>
    <x v="45"/>
    <x v="7"/>
  </r>
  <r>
    <x v="1"/>
    <x v="152"/>
    <x v="1"/>
    <x v="1"/>
    <s v="-0.12776"/>
    <x v="1"/>
    <x v="1"/>
    <x v="0"/>
    <x v="5396"/>
    <n v="1.4190000000000001E-2"/>
    <x v="7007"/>
    <n v="0.1"/>
    <n v="2.7407985000000004"/>
    <n v="9"/>
    <n v="155.39999999999998"/>
    <x v="150"/>
    <x v="8"/>
    <x v="21"/>
  </r>
  <r>
    <x v="1"/>
    <x v="153"/>
    <x v="1"/>
    <x v="1"/>
    <s v="-0.12776"/>
    <x v="1"/>
    <x v="1"/>
    <x v="0"/>
    <x v="5397"/>
    <n v="1.0010000000000002E-2"/>
    <x v="7008"/>
    <n v="0.17"/>
    <n v="2.3238415200000002"/>
    <n v="6"/>
    <n v="79.8"/>
    <x v="142"/>
    <x v="23"/>
    <x v="21"/>
  </r>
  <r>
    <x v="1"/>
    <x v="154"/>
    <x v="1"/>
    <x v="1"/>
    <s v="-0.12776"/>
    <x v="1"/>
    <x v="1"/>
    <x v="0"/>
    <x v="5398"/>
    <n v="1.5730000000000001E-2"/>
    <x v="7009"/>
    <n v="0.45999999999999974"/>
    <n v="9.8674604599999931"/>
    <n v="7"/>
    <n v="157.5"/>
    <x v="214"/>
    <x v="48"/>
    <x v="26"/>
  </r>
  <r>
    <x v="1"/>
    <x v="155"/>
    <x v="1"/>
    <x v="1"/>
    <s v="-0.12776"/>
    <x v="1"/>
    <x v="1"/>
    <x v="0"/>
    <x v="5399"/>
    <n v="1.1220000000000003E-2"/>
    <x v="7010"/>
    <n v="0.30999999999999978"/>
    <n v="7.1734396799999951"/>
    <n v="5"/>
    <n v="155.39999999999998"/>
    <x v="126"/>
    <x v="40"/>
    <x v="13"/>
  </r>
  <r>
    <x v="1"/>
    <x v="156"/>
    <x v="1"/>
    <x v="1"/>
    <s v="-0.12776"/>
    <x v="1"/>
    <x v="1"/>
    <x v="0"/>
    <x v="5400"/>
    <n v="9.0200000000000002E-3"/>
    <x v="7011"/>
    <n v="4.9999999999999899E-2"/>
    <n v="0.91864189999999801"/>
    <n v="9"/>
    <n v="56"/>
    <x v="165"/>
    <x v="40"/>
    <x v="22"/>
  </r>
  <r>
    <x v="1"/>
    <x v="157"/>
    <x v="1"/>
    <x v="1"/>
    <s v="-0.12776"/>
    <x v="1"/>
    <x v="1"/>
    <x v="0"/>
    <x v="5401"/>
    <n v="1.3860000000000001E-2"/>
    <x v="7012"/>
    <n v="0.14999999999999997"/>
    <n v="4.0975010999999997"/>
    <n v="9"/>
    <n v="49"/>
    <x v="163"/>
    <x v="6"/>
    <x v="13"/>
  </r>
  <r>
    <x v="1"/>
    <x v="158"/>
    <x v="1"/>
    <x v="1"/>
    <s v="-0.12776"/>
    <x v="1"/>
    <x v="1"/>
    <x v="0"/>
    <x v="5402"/>
    <n v="1.4630000000000001E-2"/>
    <x v="7013"/>
    <n v="8.0000000000000071E-2"/>
    <n v="2.4892067200000025"/>
    <n v="8"/>
    <n v="54.599999999999994"/>
    <x v="50"/>
    <x v="40"/>
    <x v="3"/>
  </r>
  <r>
    <x v="1"/>
    <x v="159"/>
    <x v="1"/>
    <x v="1"/>
    <s v="-0.12776"/>
    <x v="1"/>
    <x v="1"/>
    <x v="0"/>
    <x v="5403"/>
    <n v="1.3750000000000004E-2"/>
    <x v="7014"/>
    <n v="0.25999999999999984"/>
    <n v="4.4333574999999978"/>
    <n v="5"/>
    <n v="171.5"/>
    <x v="160"/>
    <x v="4"/>
    <x v="7"/>
  </r>
  <r>
    <x v="1"/>
    <x v="160"/>
    <x v="1"/>
    <x v="1"/>
    <s v="-0.12776"/>
    <x v="1"/>
    <x v="1"/>
    <x v="0"/>
    <x v="5404"/>
    <n v="9.0200000000000002E-3"/>
    <x v="7015"/>
    <n v="0.67999999999999972"/>
    <n v="12.400299119999993"/>
    <n v="5"/>
    <n v="197.39999999999998"/>
    <x v="168"/>
    <x v="5"/>
    <x v="25"/>
  </r>
  <r>
    <x v="1"/>
    <x v="161"/>
    <x v="1"/>
    <x v="1"/>
    <s v="-0.12776"/>
    <x v="1"/>
    <x v="1"/>
    <x v="0"/>
    <x v="5405"/>
    <n v="1.1990000000000004E-2"/>
    <x v="7016"/>
    <n v="0.6799999999999996"/>
    <n v="11.562868239999997"/>
    <n v="7"/>
    <n v="95.199999999999989"/>
    <x v="130"/>
    <x v="40"/>
    <x v="26"/>
  </r>
  <r>
    <x v="1"/>
    <x v="162"/>
    <x v="1"/>
    <x v="1"/>
    <s v="-0.12776"/>
    <x v="1"/>
    <x v="1"/>
    <x v="0"/>
    <x v="5406"/>
    <n v="9.9000000000000025E-3"/>
    <x v="7017"/>
    <n v="0.98999999999999966"/>
    <n v="18.912009599999998"/>
    <n v="3"/>
    <n v="93.8"/>
    <x v="144"/>
    <x v="48"/>
    <x v="22"/>
  </r>
  <r>
    <x v="1"/>
    <x v="163"/>
    <x v="1"/>
    <x v="1"/>
    <s v="-0.12776"/>
    <x v="1"/>
    <x v="1"/>
    <x v="0"/>
    <x v="5407"/>
    <n v="1.4190000000000003E-2"/>
    <x v="7018"/>
    <n v="0.93999999999999961"/>
    <n v="22.583583659999995"/>
    <n v="7"/>
    <n v="227.49999999999997"/>
    <x v="127"/>
    <x v="5"/>
    <x v="31"/>
  </r>
  <r>
    <x v="1"/>
    <x v="164"/>
    <x v="1"/>
    <x v="1"/>
    <s v="-0.12776"/>
    <x v="1"/>
    <x v="1"/>
    <x v="0"/>
    <x v="5408"/>
    <n v="1.0890000000000004E-2"/>
    <x v="7019"/>
    <n v="0.24999999999999986"/>
    <n v="3.4839832499999988"/>
    <n v="3"/>
    <n v="57.4"/>
    <x v="141"/>
    <x v="48"/>
    <x v="6"/>
  </r>
  <r>
    <x v="1"/>
    <x v="165"/>
    <x v="1"/>
    <x v="1"/>
    <s v="-0.12776"/>
    <x v="1"/>
    <x v="1"/>
    <x v="0"/>
    <x v="5409"/>
    <n v="1.298E-2"/>
    <x v="7020"/>
    <n v="0.94999999999999973"/>
    <n v="26.85938419999999"/>
    <n v="6"/>
    <n v="102.89999999999999"/>
    <x v="43"/>
    <x v="48"/>
    <x v="23"/>
  </r>
  <r>
    <x v="1"/>
    <x v="166"/>
    <x v="1"/>
    <x v="1"/>
    <s v="-0.12776"/>
    <x v="1"/>
    <x v="1"/>
    <x v="0"/>
    <x v="5410"/>
    <n v="1.0120000000000001E-2"/>
    <x v="7021"/>
    <n v="0.35999999999999982"/>
    <n v="7.9844371199999964"/>
    <n v="5"/>
    <n v="64.399999999999991"/>
    <x v="13"/>
    <x v="6"/>
    <x v="26"/>
  </r>
  <r>
    <x v="1"/>
    <x v="167"/>
    <x v="1"/>
    <x v="1"/>
    <s v="-0.12776"/>
    <x v="1"/>
    <x v="1"/>
    <x v="0"/>
    <x v="5411"/>
    <n v="1.1220000000000003E-2"/>
    <x v="7022"/>
    <n v="0.06"/>
    <n v="1.1616739200000001"/>
    <n v="8"/>
    <n v="92.399999999999991"/>
    <x v="216"/>
    <x v="5"/>
    <x v="21"/>
  </r>
  <r>
    <x v="1"/>
    <x v="168"/>
    <x v="1"/>
    <x v="1"/>
    <s v="-0.12776"/>
    <x v="1"/>
    <x v="1"/>
    <x v="0"/>
    <x v="5382"/>
    <n v="1.0450000000000003E-2"/>
    <x v="7023"/>
    <n v="0.51999999999999968"/>
    <n v="9.9534577999999954"/>
    <n v="8"/>
    <n v="168"/>
    <x v="213"/>
    <x v="40"/>
    <x v="22"/>
  </r>
  <r>
    <x v="1"/>
    <x v="169"/>
    <x v="1"/>
    <x v="1"/>
    <s v="-0.12776"/>
    <x v="1"/>
    <x v="1"/>
    <x v="0"/>
    <x v="5412"/>
    <n v="1.1550000000000001E-2"/>
    <x v="7024"/>
    <n v="0.61999999999999988"/>
    <n v="10.3390518"/>
    <n v="6"/>
    <n v="81.199999999999989"/>
    <x v="77"/>
    <x v="8"/>
    <x v="30"/>
  </r>
  <r>
    <x v="1"/>
    <x v="170"/>
    <x v="1"/>
    <x v="1"/>
    <s v="-0.12776"/>
    <x v="1"/>
    <x v="1"/>
    <x v="0"/>
    <x v="5413"/>
    <n v="1.0670000000000001E-2"/>
    <x v="7025"/>
    <n v="9.999999999999995E-2"/>
    <n v="2.114260499999999"/>
    <n v="9"/>
    <n v="53.9"/>
    <x v="111"/>
    <x v="44"/>
    <x v="3"/>
  </r>
  <r>
    <x v="1"/>
    <x v="171"/>
    <x v="1"/>
    <x v="1"/>
    <s v="-0.12776"/>
    <x v="1"/>
    <x v="1"/>
    <x v="0"/>
    <x v="3262"/>
    <n v="1.5730000000000001E-2"/>
    <x v="7026"/>
    <n v="0.57999999999999974"/>
    <n v="14.205133799999995"/>
    <n v="7"/>
    <n v="45"/>
    <x v="127"/>
    <x v="4"/>
    <x v="21"/>
  </r>
  <r>
    <x v="1"/>
    <x v="172"/>
    <x v="1"/>
    <x v="1"/>
    <s v="-0.12776"/>
    <x v="1"/>
    <x v="1"/>
    <x v="0"/>
    <x v="5414"/>
    <n v="1.3640000000000003E-2"/>
    <x v="7027"/>
    <n v="0.65999999999999981"/>
    <n v="18.847424639999996"/>
    <n v="2"/>
    <n v="36"/>
    <x v="134"/>
    <x v="6"/>
    <x v="31"/>
  </r>
  <r>
    <x v="1"/>
    <x v="173"/>
    <x v="1"/>
    <x v="1"/>
    <s v="-0.12776"/>
    <x v="1"/>
    <x v="1"/>
    <x v="0"/>
    <x v="5415"/>
    <n v="1.4300000000000002E-2"/>
    <x v="7028"/>
    <n v="0.19999999999999984"/>
    <n v="5.2546779999999966"/>
    <n v="10"/>
    <n v="176.39999999999998"/>
    <x v="189"/>
    <x v="40"/>
    <x v="3"/>
  </r>
  <r>
    <x v="1"/>
    <x v="174"/>
    <x v="1"/>
    <x v="1"/>
    <s v="-0.12776"/>
    <x v="1"/>
    <x v="1"/>
    <x v="0"/>
    <x v="5416"/>
    <n v="1.1880000000000002E-2"/>
    <x v="7029"/>
    <n v="1.0000000000000078E-2"/>
    <n v="0.24005916000000191"/>
    <n v="4"/>
    <n v="118.99999999999999"/>
    <x v="163"/>
    <x v="40"/>
    <x v="6"/>
  </r>
  <r>
    <x v="1"/>
    <x v="175"/>
    <x v="1"/>
    <x v="1"/>
    <s v="-0.12776"/>
    <x v="1"/>
    <x v="1"/>
    <x v="0"/>
    <x v="5417"/>
    <n v="1.485E-2"/>
    <x v="7030"/>
    <n v="0.2799999999999998"/>
    <n v="7.9825283999999943"/>
    <n v="7"/>
    <n v="117.6"/>
    <x v="161"/>
    <x v="40"/>
    <x v="22"/>
  </r>
  <r>
    <x v="1"/>
    <x v="176"/>
    <x v="1"/>
    <x v="1"/>
    <s v="-0.12776"/>
    <x v="1"/>
    <x v="1"/>
    <x v="0"/>
    <x v="5418"/>
    <n v="1.2540000000000001E-2"/>
    <x v="7031"/>
    <n v="1.0999999999999996"/>
    <n v="26.938302599999989"/>
    <n v="7"/>
    <n v="214.2"/>
    <x v="128"/>
    <x v="5"/>
    <x v="13"/>
  </r>
  <r>
    <x v="1"/>
    <x v="177"/>
    <x v="1"/>
    <x v="1"/>
    <s v="-0.12776"/>
    <x v="1"/>
    <x v="1"/>
    <x v="0"/>
    <x v="5419"/>
    <n v="9.9000000000000025E-3"/>
    <x v="7032"/>
    <n v="0.62999999999999967"/>
    <n v="14.397490799999995"/>
    <n v="4"/>
    <n v="323.39999999999998"/>
    <x v="215"/>
    <x v="40"/>
    <x v="26"/>
  </r>
  <r>
    <x v="1"/>
    <x v="178"/>
    <x v="1"/>
    <x v="1"/>
    <s v="-0.12776"/>
    <x v="1"/>
    <x v="1"/>
    <x v="0"/>
    <x v="5420"/>
    <n v="9.3500000000000007E-3"/>
    <x v="7033"/>
    <n v="0.14999999999999983"/>
    <n v="2.2336214999999973"/>
    <n v="5"/>
    <n v="193.2"/>
    <x v="130"/>
    <x v="48"/>
    <x v="22"/>
  </r>
  <r>
    <x v="1"/>
    <x v="179"/>
    <x v="1"/>
    <x v="1"/>
    <s v="-0.12776"/>
    <x v="1"/>
    <x v="1"/>
    <x v="0"/>
    <x v="730"/>
    <n v="1.3200000000000005E-2"/>
    <x v="7034"/>
    <n v="0.3"/>
    <n v="5.1717600000000017"/>
    <n v="7"/>
    <n v="115.49999999999999"/>
    <x v="50"/>
    <x v="45"/>
    <x v="13"/>
  </r>
  <r>
    <x v="1"/>
    <x v="180"/>
    <x v="1"/>
    <x v="1"/>
    <s v="-0.12776"/>
    <x v="1"/>
    <x v="1"/>
    <x v="0"/>
    <x v="748"/>
    <n v="1.1440000000000001E-2"/>
    <x v="7035"/>
    <n v="6.9999999999999896E-2"/>
    <n v="1.2964951999999981"/>
    <n v="10"/>
    <n v="90.3"/>
    <x v="113"/>
    <x v="40"/>
    <x v="13"/>
  </r>
  <r>
    <x v="1"/>
    <x v="181"/>
    <x v="1"/>
    <x v="1"/>
    <s v="-0.12776"/>
    <x v="1"/>
    <x v="1"/>
    <x v="0"/>
    <x v="4155"/>
    <n v="1.3090000000000004E-2"/>
    <x v="7036"/>
    <n v="0.96999999999999986"/>
    <n v="28.011513530000006"/>
    <n v="4"/>
    <n v="151.19999999999999"/>
    <x v="128"/>
    <x v="40"/>
    <x v="7"/>
  </r>
  <r>
    <x v="1"/>
    <x v="182"/>
    <x v="1"/>
    <x v="1"/>
    <s v="-0.12776"/>
    <x v="1"/>
    <x v="1"/>
    <x v="0"/>
    <x v="4601"/>
    <n v="1.3200000000000003E-2"/>
    <x v="7037"/>
    <n v="0.75999999999999979"/>
    <n v="12.6162432"/>
    <n v="3"/>
    <n v="61.599999999999994"/>
    <x v="134"/>
    <x v="4"/>
    <x v="27"/>
  </r>
  <r>
    <x v="1"/>
    <x v="183"/>
    <x v="1"/>
    <x v="1"/>
    <s v="-0.12776"/>
    <x v="1"/>
    <x v="1"/>
    <x v="0"/>
    <x v="5421"/>
    <n v="1.6059999999999998E-2"/>
    <x v="7038"/>
    <n v="0.66999999999999971"/>
    <n v="19.10796315999999"/>
    <n v="4"/>
    <n v="125.99999999999999"/>
    <x v="77"/>
    <x v="5"/>
    <x v="25"/>
  </r>
  <r>
    <x v="2"/>
    <x v="184"/>
    <x v="1"/>
    <x v="1"/>
    <s v="-0.12776"/>
    <x v="1"/>
    <x v="1"/>
    <x v="0"/>
    <x v="5422"/>
    <n v="1.6280000000000003E-2"/>
    <x v="7039"/>
    <n v="1.0199999999999998"/>
    <n v="47.309354399999997"/>
    <n v="4"/>
    <n v="130.19999999999999"/>
    <x v="141"/>
    <x v="40"/>
    <x v="21"/>
  </r>
  <r>
    <x v="2"/>
    <x v="185"/>
    <x v="1"/>
    <x v="1"/>
    <s v="-0.12776"/>
    <x v="1"/>
    <x v="1"/>
    <x v="0"/>
    <x v="5423"/>
    <n v="1.3640000000000003E-2"/>
    <x v="7040"/>
    <n v="0.45999999999999985"/>
    <n v="16.144031199999997"/>
    <n v="7"/>
    <n v="191.79999999999998"/>
    <x v="126"/>
    <x v="4"/>
    <x v="7"/>
  </r>
  <r>
    <x v="2"/>
    <x v="186"/>
    <x v="1"/>
    <x v="1"/>
    <s v="-0.12776"/>
    <x v="1"/>
    <x v="1"/>
    <x v="0"/>
    <x v="5424"/>
    <n v="1.5180000000000001E-2"/>
    <x v="7041"/>
    <n v="0.4"/>
    <n v="11.992200000000002"/>
    <n v="6"/>
    <n v="80.5"/>
    <x v="77"/>
    <x v="45"/>
    <x v="28"/>
  </r>
  <r>
    <x v="2"/>
    <x v="187"/>
    <x v="1"/>
    <x v="1"/>
    <s v="-0.12776"/>
    <x v="1"/>
    <x v="1"/>
    <x v="0"/>
    <x v="5425"/>
    <n v="1.5510000000000003E-2"/>
    <x v="7042"/>
    <n v="0.24000000000000005"/>
    <n v="10.080259200000004"/>
    <n v="7"/>
    <n v="67.899999999999991"/>
    <x v="143"/>
    <x v="8"/>
    <x v="27"/>
  </r>
  <r>
    <x v="2"/>
    <x v="188"/>
    <x v="1"/>
    <x v="1"/>
    <s v="-0.12776"/>
    <x v="1"/>
    <x v="1"/>
    <x v="0"/>
    <x v="5426"/>
    <n v="1.2870000000000003E-2"/>
    <x v="7043"/>
    <n v="0.80999999999999983"/>
    <n v="30.127382999999998"/>
    <n v="4"/>
    <n v="156.79999999999998"/>
    <x v="160"/>
    <x v="4"/>
    <x v="23"/>
  </r>
  <r>
    <x v="2"/>
    <x v="189"/>
    <x v="1"/>
    <x v="1"/>
    <s v="-0.12776"/>
    <x v="1"/>
    <x v="1"/>
    <x v="0"/>
    <x v="4883"/>
    <n v="1.507E-2"/>
    <x v="7044"/>
    <n v="0.14000000000000004"/>
    <n v="6.8336422000000017"/>
    <n v="4"/>
    <n v="35"/>
    <x v="127"/>
    <x v="48"/>
    <x v="22"/>
  </r>
  <r>
    <x v="2"/>
    <x v="190"/>
    <x v="1"/>
    <x v="1"/>
    <s v="-0.12776"/>
    <x v="1"/>
    <x v="1"/>
    <x v="0"/>
    <x v="5427"/>
    <n v="1.2870000000000003E-2"/>
    <x v="7045"/>
    <n v="1.1999999999999997"/>
    <n v="43.567523999999999"/>
    <n v="3"/>
    <n v="231.7"/>
    <x v="132"/>
    <x v="45"/>
    <x v="30"/>
  </r>
  <r>
    <x v="2"/>
    <x v="191"/>
    <x v="1"/>
    <x v="1"/>
    <s v="-0.12776"/>
    <x v="1"/>
    <x v="1"/>
    <x v="0"/>
    <x v="481"/>
    <n v="1.3640000000000003E-2"/>
    <x v="7046"/>
    <n v="0.48999999999999982"/>
    <n v="17.029812799999998"/>
    <n v="3"/>
    <n v="118.3"/>
    <x v="124"/>
    <x v="45"/>
    <x v="6"/>
  </r>
  <r>
    <x v="2"/>
    <x v="192"/>
    <x v="1"/>
    <x v="1"/>
    <s v="-0.12776"/>
    <x v="1"/>
    <x v="1"/>
    <x v="0"/>
    <x v="5428"/>
    <n v="1.5510000000000001E-2"/>
    <x v="7047"/>
    <n v="0.54999999999999993"/>
    <n v="22.580233499999999"/>
    <n v="8"/>
    <n v="192.5"/>
    <x v="43"/>
    <x v="4"/>
    <x v="13"/>
  </r>
  <r>
    <x v="2"/>
    <x v="193"/>
    <x v="1"/>
    <x v="1"/>
    <s v="-0.12776"/>
    <x v="1"/>
    <x v="1"/>
    <x v="0"/>
    <x v="4048"/>
    <n v="1.4410000000000004E-2"/>
    <x v="7048"/>
    <n v="0.5199999999999998"/>
    <n v="17.713924799999997"/>
    <n v="2"/>
    <n v="93.8"/>
    <x v="130"/>
    <x v="7"/>
    <x v="27"/>
  </r>
  <r>
    <x v="2"/>
    <x v="194"/>
    <x v="1"/>
    <x v="1"/>
    <s v="-0.12776"/>
    <x v="1"/>
    <x v="1"/>
    <x v="0"/>
    <x v="547"/>
    <n v="1.8370000000000001E-2"/>
    <x v="7049"/>
    <n v="0.63999999999999979"/>
    <n v="22.631839999999993"/>
    <n v="7"/>
    <n v="205.79999999999998"/>
    <x v="174"/>
    <x v="12"/>
    <x v="7"/>
  </r>
  <r>
    <x v="2"/>
    <x v="195"/>
    <x v="1"/>
    <x v="1"/>
    <s v="-0.12776"/>
    <x v="1"/>
    <x v="1"/>
    <x v="0"/>
    <x v="5429"/>
    <n v="1.2870000000000001E-2"/>
    <x v="7050"/>
    <n v="0.69999999999999973"/>
    <n v="29.270240999999988"/>
    <n v="7"/>
    <n v="147"/>
    <x v="160"/>
    <x v="6"/>
    <x v="3"/>
  </r>
  <r>
    <x v="2"/>
    <x v="196"/>
    <x v="1"/>
    <x v="1"/>
    <s v="-0.12776"/>
    <x v="1"/>
    <x v="1"/>
    <x v="0"/>
    <x v="5430"/>
    <n v="1.1440000000000002E-2"/>
    <x v="7051"/>
    <n v="1.0099999999999998"/>
    <n v="37.933095200000004"/>
    <n v="6"/>
    <n v="38"/>
    <x v="151"/>
    <x v="6"/>
    <x v="0"/>
  </r>
  <r>
    <x v="2"/>
    <x v="197"/>
    <x v="1"/>
    <x v="1"/>
    <s v="-0.12776"/>
    <x v="1"/>
    <x v="1"/>
    <x v="0"/>
    <x v="5431"/>
    <n v="1.3310000000000002E-2"/>
    <x v="7052"/>
    <n v="0.5299999999999998"/>
    <n v="18.820872399999995"/>
    <n v="3"/>
    <n v="121.8"/>
    <x v="153"/>
    <x v="5"/>
    <x v="6"/>
  </r>
  <r>
    <x v="2"/>
    <x v="198"/>
    <x v="1"/>
    <x v="1"/>
    <s v="-0.12776"/>
    <x v="1"/>
    <x v="1"/>
    <x v="0"/>
    <x v="5432"/>
    <n v="1.8370000000000001E-2"/>
    <x v="7053"/>
    <n v="0.29000000000000009"/>
    <n v="13.488723600000005"/>
    <n v="2"/>
    <n v="18"/>
    <x v="21"/>
    <x v="4"/>
    <x v="22"/>
  </r>
  <r>
    <x v="2"/>
    <x v="199"/>
    <x v="1"/>
    <x v="1"/>
    <s v="-0.12776"/>
    <x v="1"/>
    <x v="1"/>
    <x v="0"/>
    <x v="4713"/>
    <n v="1.0450000000000003E-2"/>
    <x v="7054"/>
    <n v="0.6499999999999998"/>
    <n v="14.1895325"/>
    <n v="4"/>
    <n v="29"/>
    <x v="163"/>
    <x v="6"/>
    <x v="22"/>
  </r>
  <r>
    <x v="2"/>
    <x v="200"/>
    <x v="1"/>
    <x v="1"/>
    <s v="-0.12776"/>
    <x v="1"/>
    <x v="1"/>
    <x v="0"/>
    <x v="5433"/>
    <n v="1.3420000000000003E-2"/>
    <x v="7055"/>
    <n v="0.37999999999999995"/>
    <n v="14.610354000000003"/>
    <n v="7"/>
    <n v="239.39999999999998"/>
    <x v="135"/>
    <x v="40"/>
    <x v="0"/>
  </r>
  <r>
    <x v="2"/>
    <x v="201"/>
    <x v="1"/>
    <x v="1"/>
    <s v="-0.12776"/>
    <x v="1"/>
    <x v="1"/>
    <x v="0"/>
    <x v="5434"/>
    <n v="1.4960000000000003E-2"/>
    <x v="7056"/>
    <n v="0.71999999999999975"/>
    <n v="33.843110399999993"/>
    <n v="1"/>
    <n v="27"/>
    <x v="189"/>
    <x v="7"/>
    <x v="27"/>
  </r>
  <r>
    <x v="2"/>
    <x v="202"/>
    <x v="1"/>
    <x v="1"/>
    <s v="-0.12776"/>
    <x v="1"/>
    <x v="1"/>
    <x v="0"/>
    <x v="5068"/>
    <n v="1.4190000000000003E-2"/>
    <x v="7057"/>
    <n v="0.10000000000000003"/>
    <n v="4.0143510000000022"/>
    <n v="7"/>
    <n v="13"/>
    <x v="216"/>
    <x v="40"/>
    <x v="7"/>
  </r>
  <r>
    <x v="2"/>
    <x v="203"/>
    <x v="1"/>
    <x v="1"/>
    <s v="-0.12776"/>
    <x v="1"/>
    <x v="1"/>
    <x v="0"/>
    <x v="5435"/>
    <n v="1.6060000000000001E-2"/>
    <x v="7058"/>
    <n v="0.81999999999999984"/>
    <n v="40.45578239999999"/>
    <n v="4"/>
    <n v="203.7"/>
    <x v="144"/>
    <x v="23"/>
    <x v="27"/>
  </r>
  <r>
    <x v="2"/>
    <x v="204"/>
    <x v="1"/>
    <x v="1"/>
    <s v="-0.12776"/>
    <x v="1"/>
    <x v="1"/>
    <x v="0"/>
    <x v="1672"/>
    <n v="1.3530000000000002E-2"/>
    <x v="7059"/>
    <n v="0.72999999999999976"/>
    <n v="19.674784799999998"/>
    <n v="8"/>
    <n v="69.3"/>
    <x v="21"/>
    <x v="45"/>
    <x v="29"/>
  </r>
  <r>
    <x v="2"/>
    <x v="205"/>
    <x v="1"/>
    <x v="1"/>
    <s v="-0.12776"/>
    <x v="1"/>
    <x v="1"/>
    <x v="0"/>
    <x v="5436"/>
    <n v="1.4520000000000002E-2"/>
    <x v="7060"/>
    <n v="1.1299999999999999"/>
    <n v="55.2279816"/>
    <n v="4"/>
    <n v="126.69999999999999"/>
    <x v="134"/>
    <x v="48"/>
    <x v="21"/>
  </r>
  <r>
    <x v="2"/>
    <x v="206"/>
    <x v="1"/>
    <x v="1"/>
    <s v="-0.12776"/>
    <x v="1"/>
    <x v="1"/>
    <x v="0"/>
    <x v="5437"/>
    <n v="1.661E-2"/>
    <x v="7061"/>
    <n v="0.52999999999999969"/>
    <n v="21.215952999999985"/>
    <n v="3"/>
    <n v="224.7"/>
    <x v="13"/>
    <x v="40"/>
    <x v="28"/>
  </r>
  <r>
    <x v="2"/>
    <x v="207"/>
    <x v="1"/>
    <x v="1"/>
    <s v="-0.12776"/>
    <x v="1"/>
    <x v="1"/>
    <x v="0"/>
    <x v="4239"/>
    <n v="1.474E-2"/>
    <x v="7062"/>
    <n v="0.7699999999999998"/>
    <n v="33.413811199999991"/>
    <n v="4"/>
    <n v="89.6"/>
    <x v="123"/>
    <x v="7"/>
    <x v="6"/>
  </r>
  <r>
    <x v="2"/>
    <x v="208"/>
    <x v="1"/>
    <x v="1"/>
    <s v="-0.12776"/>
    <x v="1"/>
    <x v="1"/>
    <x v="0"/>
    <x v="5438"/>
    <n v="1.8589999999999999E-2"/>
    <x v="7063"/>
    <n v="0.87999999999999978"/>
    <n v="38.37868319999999"/>
    <n v="6"/>
    <n v="228.89999999999998"/>
    <x v="213"/>
    <x v="6"/>
    <x v="7"/>
  </r>
  <r>
    <x v="2"/>
    <x v="209"/>
    <x v="1"/>
    <x v="1"/>
    <s v="-0.12776"/>
    <x v="1"/>
    <x v="1"/>
    <x v="0"/>
    <x v="5439"/>
    <n v="1.5400000000000004E-2"/>
    <x v="7064"/>
    <n v="0.57999999999999985"/>
    <n v="20.123796000000002"/>
    <n v="2"/>
    <n v="28"/>
    <x v="146"/>
    <x v="41"/>
    <x v="21"/>
  </r>
  <r>
    <x v="2"/>
    <x v="210"/>
    <x v="1"/>
    <x v="1"/>
    <s v="-0.12776"/>
    <x v="1"/>
    <x v="1"/>
    <x v="0"/>
    <x v="5440"/>
    <n v="1.1770000000000003E-2"/>
    <x v="7065"/>
    <n v="0.15000000000000005"/>
    <n v="4.7915670000000024"/>
    <n v="5"/>
    <n v="62.3"/>
    <x v="46"/>
    <x v="4"/>
    <x v="13"/>
  </r>
  <r>
    <x v="2"/>
    <x v="211"/>
    <x v="1"/>
    <x v="1"/>
    <s v="-0.12776"/>
    <x v="1"/>
    <x v="1"/>
    <x v="0"/>
    <x v="4876"/>
    <n v="1.2319999999999999E-2"/>
    <x v="7066"/>
    <n v="0.19000000000000003"/>
    <n v="5.0374015999999999"/>
    <n v="4"/>
    <n v="145.6"/>
    <x v="130"/>
    <x v="48"/>
    <x v="26"/>
  </r>
  <r>
    <x v="2"/>
    <x v="212"/>
    <x v="1"/>
    <x v="1"/>
    <s v="-0.12776"/>
    <x v="1"/>
    <x v="1"/>
    <x v="0"/>
    <x v="485"/>
    <n v="1.5510000000000003E-2"/>
    <x v="1921"/>
    <n v="0.99999999999999978"/>
    <n v="34.199550000000002"/>
    <n v="6"/>
    <n v="301"/>
    <x v="135"/>
    <x v="4"/>
    <x v="22"/>
  </r>
  <r>
    <x v="2"/>
    <x v="213"/>
    <x v="1"/>
    <x v="1"/>
    <s v="-0.12776"/>
    <x v="1"/>
    <x v="1"/>
    <x v="0"/>
    <x v="4036"/>
    <n v="1.6390000000000002E-2"/>
    <x v="7067"/>
    <n v="1.0000000000000064E-2"/>
    <n v="0.51235140000000334"/>
    <n v="6"/>
    <n v="35.699999999999996"/>
    <x v="190"/>
    <x v="40"/>
    <x v="28"/>
  </r>
  <r>
    <x v="2"/>
    <x v="214"/>
    <x v="1"/>
    <x v="1"/>
    <s v="-0.12776"/>
    <x v="1"/>
    <x v="1"/>
    <x v="0"/>
    <x v="5441"/>
    <n v="1.7600000000000001E-2"/>
    <x v="7068"/>
    <n v="1.1699999999999997"/>
    <n v="58.378319999999988"/>
    <n v="3"/>
    <n v="98"/>
    <x v="126"/>
    <x v="6"/>
    <x v="27"/>
  </r>
  <r>
    <x v="2"/>
    <x v="215"/>
    <x v="1"/>
    <x v="1"/>
    <s v="-0.12776"/>
    <x v="1"/>
    <x v="1"/>
    <x v="0"/>
    <x v="5442"/>
    <n v="1.7600000000000001E-2"/>
    <x v="7069"/>
    <n v="0.25000000000000006"/>
    <n v="11.453200000000002"/>
    <n v="6"/>
    <n v="270.89999999999998"/>
    <x v="150"/>
    <x v="40"/>
    <x v="22"/>
  </r>
  <r>
    <x v="2"/>
    <x v="216"/>
    <x v="1"/>
    <x v="1"/>
    <s v="-0.12776"/>
    <x v="1"/>
    <x v="1"/>
    <x v="0"/>
    <x v="4048"/>
    <n v="1.8040000000000004E-2"/>
    <x v="7070"/>
    <n v="0.3299999999999999"/>
    <n v="14.073364799999998"/>
    <n v="4"/>
    <n v="163.79999999999998"/>
    <x v="146"/>
    <x v="45"/>
    <x v="7"/>
  </r>
  <r>
    <x v="2"/>
    <x v="217"/>
    <x v="1"/>
    <x v="1"/>
    <s v="-0.12776"/>
    <x v="1"/>
    <x v="1"/>
    <x v="0"/>
    <x v="5443"/>
    <n v="1.6720000000000002E-2"/>
    <x v="7071"/>
    <n v="0.83999999999999986"/>
    <n v="40.434979200000001"/>
    <n v="4"/>
    <n v="155.39999999999998"/>
    <x v="213"/>
    <x v="4"/>
    <x v="26"/>
  </r>
  <r>
    <x v="2"/>
    <x v="218"/>
    <x v="1"/>
    <x v="1"/>
    <s v="-0.12776"/>
    <x v="1"/>
    <x v="1"/>
    <x v="0"/>
    <x v="5444"/>
    <n v="1.958E-2"/>
    <x v="7072"/>
    <n v="0.4"/>
    <n v="18.749808000000002"/>
    <n v="7"/>
    <n v="121.1"/>
    <x v="214"/>
    <x v="4"/>
    <x v="27"/>
  </r>
  <r>
    <x v="2"/>
    <x v="219"/>
    <x v="1"/>
    <x v="1"/>
    <s v="-0.12776"/>
    <x v="1"/>
    <x v="1"/>
    <x v="0"/>
    <x v="4482"/>
    <n v="1.5949999999999999E-2"/>
    <x v="7073"/>
    <n v="0.43999999999999984"/>
    <n v="14.351809999999995"/>
    <n v="3"/>
    <n v="67.899999999999991"/>
    <x v="123"/>
    <x v="6"/>
    <x v="22"/>
  </r>
  <r>
    <x v="2"/>
    <x v="220"/>
    <x v="1"/>
    <x v="1"/>
    <s v="-0.12776"/>
    <x v="1"/>
    <x v="1"/>
    <x v="0"/>
    <x v="5445"/>
    <n v="1.21E-2"/>
    <x v="7074"/>
    <n v="0.61999999999999977"/>
    <n v="23.413741999999992"/>
    <n v="7"/>
    <n v="114.1"/>
    <x v="157"/>
    <x v="48"/>
    <x v="28"/>
  </r>
  <r>
    <x v="2"/>
    <x v="221"/>
    <x v="1"/>
    <x v="1"/>
    <s v="-0.12776"/>
    <x v="1"/>
    <x v="1"/>
    <x v="0"/>
    <x v="1652"/>
    <n v="1.4849999999999999E-2"/>
    <x v="7075"/>
    <n v="1.0000000000000023E-2"/>
    <n v="0.27918000000000059"/>
    <n v="3"/>
    <n v="18"/>
    <x v="149"/>
    <x v="48"/>
    <x v="3"/>
  </r>
  <r>
    <x v="2"/>
    <x v="222"/>
    <x v="1"/>
    <x v="1"/>
    <s v="-0.12776"/>
    <x v="1"/>
    <x v="1"/>
    <x v="0"/>
    <x v="1900"/>
    <n v="1.6280000000000003E-2"/>
    <x v="7076"/>
    <n v="0.88999999999999979"/>
    <n v="28.978399999999993"/>
    <n v="3"/>
    <n v="37.099999999999994"/>
    <x v="147"/>
    <x v="40"/>
    <x v="6"/>
  </r>
  <r>
    <x v="2"/>
    <x v="223"/>
    <x v="1"/>
    <x v="1"/>
    <s v="-0.12776"/>
    <x v="1"/>
    <x v="1"/>
    <x v="0"/>
    <x v="4705"/>
    <n v="1.5290000000000002E-2"/>
    <x v="7077"/>
    <n v="0.08"/>
    <n v="3.1081512000000004"/>
    <n v="5"/>
    <n v="2"/>
    <x v="123"/>
    <x v="48"/>
    <x v="13"/>
  </r>
  <r>
    <x v="2"/>
    <x v="224"/>
    <x v="1"/>
    <x v="1"/>
    <s v="-0.12776"/>
    <x v="1"/>
    <x v="1"/>
    <x v="0"/>
    <x v="762"/>
    <n v="1.397E-2"/>
    <x v="7078"/>
    <n v="1.1499999999999999"/>
    <n v="34.813938499999999"/>
    <n v="5"/>
    <n v="116.19999999999999"/>
    <x v="161"/>
    <x v="40"/>
    <x v="3"/>
  </r>
  <r>
    <x v="2"/>
    <x v="225"/>
    <x v="1"/>
    <x v="1"/>
    <s v="-0.12776"/>
    <x v="1"/>
    <x v="1"/>
    <x v="0"/>
    <x v="5446"/>
    <n v="1.166E-2"/>
    <x v="7079"/>
    <n v="0.54999999999999971"/>
    <n v="19.764865999999991"/>
    <n v="7"/>
    <n v="177.79999999999998"/>
    <x v="139"/>
    <x v="48"/>
    <x v="27"/>
  </r>
  <r>
    <x v="2"/>
    <x v="226"/>
    <x v="1"/>
    <x v="1"/>
    <s v="-0.12776"/>
    <x v="1"/>
    <x v="1"/>
    <x v="0"/>
    <x v="4714"/>
    <n v="1.4190000000000003E-2"/>
    <x v="7080"/>
    <n v="0.66999999999999971"/>
    <n v="24.101005499999996"/>
    <n v="9"/>
    <n v="38"/>
    <x v="123"/>
    <x v="5"/>
    <x v="26"/>
  </r>
  <r>
    <x v="2"/>
    <x v="227"/>
    <x v="1"/>
    <x v="1"/>
    <s v="-0.12776"/>
    <x v="1"/>
    <x v="1"/>
    <x v="0"/>
    <x v="5447"/>
    <n v="1.221E-2"/>
    <x v="7081"/>
    <n v="9.000000000000008E-2"/>
    <n v="2.8142829000000025"/>
    <n v="6"/>
    <n v="124.6"/>
    <x v="77"/>
    <x v="48"/>
    <x v="3"/>
  </r>
  <r>
    <x v="2"/>
    <x v="228"/>
    <x v="1"/>
    <x v="1"/>
    <s v="-0.12776"/>
    <x v="1"/>
    <x v="1"/>
    <x v="0"/>
    <x v="5448"/>
    <n v="1.3970000000000003E-2"/>
    <x v="7082"/>
    <n v="0.71999999999999975"/>
    <n v="37.467539999999993"/>
    <n v="5"/>
    <n v="1"/>
    <x v="157"/>
    <x v="4"/>
    <x v="6"/>
  </r>
  <r>
    <x v="2"/>
    <x v="229"/>
    <x v="1"/>
    <x v="1"/>
    <s v="-0.12776"/>
    <x v="1"/>
    <x v="1"/>
    <x v="0"/>
    <x v="5449"/>
    <n v="1.3200000000000002E-2"/>
    <x v="7083"/>
    <n v="1.1099999999999999"/>
    <n v="43.36992"/>
    <n v="5"/>
    <n v="49.699999999999996"/>
    <x v="165"/>
    <x v="45"/>
    <x v="29"/>
  </r>
  <r>
    <x v="2"/>
    <x v="230"/>
    <x v="1"/>
    <x v="1"/>
    <s v="-0.12776"/>
    <x v="1"/>
    <x v="1"/>
    <x v="0"/>
    <x v="1891"/>
    <n v="1.5070000000000002E-2"/>
    <x v="7084"/>
    <n v="0.60999999999999976"/>
    <n v="18.440556199999993"/>
    <n v="4"/>
    <n v="95.899999999999991"/>
    <x v="45"/>
    <x v="8"/>
    <x v="26"/>
  </r>
  <r>
    <x v="2"/>
    <x v="231"/>
    <x v="1"/>
    <x v="1"/>
    <s v="-0.12776"/>
    <x v="1"/>
    <x v="1"/>
    <x v="0"/>
    <x v="4489"/>
    <n v="1.3640000000000003E-2"/>
    <x v="784"/>
    <n v="0.65999999999999981"/>
    <n v="22.506"/>
    <n v="7"/>
    <n v="105"/>
    <x v="123"/>
    <x v="4"/>
    <x v="3"/>
  </r>
  <r>
    <x v="2"/>
    <x v="232"/>
    <x v="1"/>
    <x v="1"/>
    <s v="-0.12776"/>
    <x v="1"/>
    <x v="1"/>
    <x v="0"/>
    <x v="260"/>
    <n v="1.6390000000000002E-2"/>
    <x v="7085"/>
    <n v="0.72999999999999987"/>
    <n v="25.915540199999995"/>
    <n v="4"/>
    <n v="276.5"/>
    <x v="173"/>
    <x v="4"/>
    <x v="21"/>
  </r>
  <r>
    <x v="2"/>
    <x v="233"/>
    <x v="1"/>
    <x v="1"/>
    <s v="-0.12776"/>
    <x v="1"/>
    <x v="1"/>
    <x v="0"/>
    <x v="4005"/>
    <n v="1.5180000000000001E-2"/>
    <x v="7086"/>
    <n v="0.97999999999999987"/>
    <n v="38.842280399999993"/>
    <n v="6"/>
    <n v="254.79999999999998"/>
    <x v="147"/>
    <x v="4"/>
    <x v="21"/>
  </r>
  <r>
    <x v="2"/>
    <x v="234"/>
    <x v="1"/>
    <x v="1"/>
    <s v="-0.12776"/>
    <x v="1"/>
    <x v="1"/>
    <x v="0"/>
    <x v="5450"/>
    <n v="1.221E-2"/>
    <x v="7087"/>
    <n v="0.53999999999999981"/>
    <n v="21.586791599999994"/>
    <n v="7"/>
    <n v="190.39999999999998"/>
    <x v="58"/>
    <x v="40"/>
    <x v="7"/>
  </r>
  <r>
    <x v="2"/>
    <x v="235"/>
    <x v="1"/>
    <x v="1"/>
    <s v="-0.12776"/>
    <x v="1"/>
    <x v="1"/>
    <x v="0"/>
    <x v="1195"/>
    <n v="1.7600000000000001E-2"/>
    <x v="7088"/>
    <n v="0.86999999999999977"/>
    <n v="32.308319999999995"/>
    <n v="8"/>
    <n v="280"/>
    <x v="58"/>
    <x v="7"/>
    <x v="21"/>
  </r>
  <r>
    <x v="2"/>
    <x v="236"/>
    <x v="1"/>
    <x v="1"/>
    <s v="-0.12776"/>
    <x v="1"/>
    <x v="1"/>
    <x v="0"/>
    <x v="5451"/>
    <n v="1.4080000000000002E-2"/>
    <x v="7089"/>
    <n v="0"/>
    <n v="0"/>
    <n v="6"/>
    <n v="312.2"/>
    <x v="166"/>
    <x v="40"/>
    <x v="3"/>
  </r>
  <r>
    <x v="2"/>
    <x v="237"/>
    <x v="1"/>
    <x v="1"/>
    <s v="-0.12776"/>
    <x v="1"/>
    <x v="1"/>
    <x v="0"/>
    <x v="5452"/>
    <n v="1.6390000000000002E-2"/>
    <x v="7090"/>
    <n v="0.76999999999999968"/>
    <n v="34.55438139999999"/>
    <n v="7"/>
    <n v="371"/>
    <x v="123"/>
    <x v="40"/>
    <x v="29"/>
  </r>
  <r>
    <x v="2"/>
    <x v="238"/>
    <x v="1"/>
    <x v="1"/>
    <s v="-0.12776"/>
    <x v="1"/>
    <x v="1"/>
    <x v="0"/>
    <x v="4882"/>
    <n v="1.5400000000000004E-2"/>
    <x v="7091"/>
    <n v="0.43999999999999978"/>
    <n v="17.319455999999995"/>
    <n v="5"/>
    <n v="284.2"/>
    <x v="129"/>
    <x v="45"/>
    <x v="7"/>
  </r>
  <r>
    <x v="2"/>
    <x v="239"/>
    <x v="1"/>
    <x v="1"/>
    <s v="-0.12776"/>
    <x v="1"/>
    <x v="1"/>
    <x v="0"/>
    <x v="5453"/>
    <n v="1.4960000000000003E-2"/>
    <x v="7092"/>
    <n v="0.26999999999999996"/>
    <n v="10.9018008"/>
    <n v="10"/>
    <n v="167.29999999999998"/>
    <x v="26"/>
    <x v="6"/>
    <x v="29"/>
  </r>
  <r>
    <x v="2"/>
    <x v="240"/>
    <x v="1"/>
    <x v="1"/>
    <s v="-0.12776"/>
    <x v="1"/>
    <x v="1"/>
    <x v="0"/>
    <x v="5454"/>
    <n v="1.4850000000000002E-2"/>
    <x v="7093"/>
    <n v="0.66999999999999982"/>
    <n v="29.251529999999995"/>
    <n v="7"/>
    <n v="175.7"/>
    <x v="142"/>
    <x v="6"/>
    <x v="28"/>
  </r>
  <r>
    <x v="2"/>
    <x v="241"/>
    <x v="1"/>
    <x v="1"/>
    <s v="-0.12776"/>
    <x v="1"/>
    <x v="1"/>
    <x v="0"/>
    <x v="5427"/>
    <n v="1.6390000000000005E-2"/>
    <x v="7094"/>
    <n v="0.88999999999999979"/>
    <n v="41.150209100000005"/>
    <n v="9"/>
    <n v="259.7"/>
    <x v="129"/>
    <x v="48"/>
    <x v="23"/>
  </r>
  <r>
    <x v="2"/>
    <x v="242"/>
    <x v="1"/>
    <x v="1"/>
    <s v="-0.12776"/>
    <x v="1"/>
    <x v="1"/>
    <x v="0"/>
    <x v="5455"/>
    <n v="1.8699999999999998E-2"/>
    <x v="7095"/>
    <n v="0.44999999999999973"/>
    <n v="23.907014999999983"/>
    <n v="5"/>
    <n v="324.09999999999997"/>
    <x v="148"/>
    <x v="40"/>
    <x v="30"/>
  </r>
  <r>
    <x v="2"/>
    <x v="243"/>
    <x v="1"/>
    <x v="1"/>
    <s v="-0.12776"/>
    <x v="1"/>
    <x v="1"/>
    <x v="0"/>
    <x v="4476"/>
    <n v="1.4080000000000004E-2"/>
    <x v="7096"/>
    <n v="0.46999999999999981"/>
    <n v="14.982246399999998"/>
    <n v="9"/>
    <n v="319.2"/>
    <x v="150"/>
    <x v="40"/>
    <x v="6"/>
  </r>
  <r>
    <x v="2"/>
    <x v="244"/>
    <x v="1"/>
    <x v="1"/>
    <s v="-0.12776"/>
    <x v="1"/>
    <x v="1"/>
    <x v="0"/>
    <x v="5456"/>
    <n v="1.4190000000000003E-2"/>
    <x v="7097"/>
    <n v="0.57999999999999985"/>
    <n v="27.3078036"/>
    <n v="7"/>
    <n v="116.89999999999999"/>
    <x v="50"/>
    <x v="7"/>
    <x v="27"/>
  </r>
  <r>
    <x v="2"/>
    <x v="245"/>
    <x v="1"/>
    <x v="1"/>
    <s v="-0.12776"/>
    <x v="1"/>
    <x v="1"/>
    <x v="0"/>
    <x v="4879"/>
    <n v="1.529E-2"/>
    <x v="7098"/>
    <n v="5.9999999999999901E-2"/>
    <n v="2.3714789999999963"/>
    <n v="8"/>
    <n v="207.2"/>
    <x v="156"/>
    <x v="40"/>
    <x v="13"/>
  </r>
  <r>
    <x v="2"/>
    <x v="246"/>
    <x v="1"/>
    <x v="1"/>
    <s v="-0.12776"/>
    <x v="1"/>
    <x v="1"/>
    <x v="0"/>
    <x v="5457"/>
    <n v="1.7490000000000002E-2"/>
    <x v="7099"/>
    <n v="0.25000000000000006"/>
    <n v="11.661457500000003"/>
    <n v="10"/>
    <n v="125.99999999999999"/>
    <x v="136"/>
    <x v="8"/>
    <x v="7"/>
  </r>
  <r>
    <x v="2"/>
    <x v="247"/>
    <x v="1"/>
    <x v="1"/>
    <s v="-0.12776"/>
    <x v="1"/>
    <x v="1"/>
    <x v="0"/>
    <x v="4701"/>
    <n v="1.6060000000000005E-2"/>
    <x v="7100"/>
    <n v="0.14000000000000001"/>
    <n v="6.482137200000003"/>
    <n v="9"/>
    <n v="123.19999999999999"/>
    <x v="77"/>
    <x v="8"/>
    <x v="23"/>
  </r>
  <r>
    <x v="2"/>
    <x v="248"/>
    <x v="1"/>
    <x v="1"/>
    <s v="-0.12776"/>
    <x v="1"/>
    <x v="1"/>
    <x v="0"/>
    <x v="4876"/>
    <n v="1.3200000000000002E-2"/>
    <x v="7101"/>
    <n v="0.79999999999999982"/>
    <n v="22.72512"/>
    <n v="9"/>
    <n v="246.39999999999998"/>
    <x v="113"/>
    <x v="7"/>
    <x v="3"/>
  </r>
  <r>
    <x v="2"/>
    <x v="249"/>
    <x v="1"/>
    <x v="1"/>
    <s v="-0.12776"/>
    <x v="1"/>
    <x v="1"/>
    <x v="0"/>
    <x v="5458"/>
    <n v="1.6170000000000004E-2"/>
    <x v="7102"/>
    <n v="0.23999999999999991"/>
    <n v="12.302135999999997"/>
    <n v="7"/>
    <n v="257.59999999999997"/>
    <x v="139"/>
    <x v="4"/>
    <x v="27"/>
  </r>
  <r>
    <x v="2"/>
    <x v="250"/>
    <x v="1"/>
    <x v="1"/>
    <s v="-0.12776"/>
    <x v="1"/>
    <x v="1"/>
    <x v="0"/>
    <x v="4877"/>
    <n v="1.6060000000000001E-2"/>
    <x v="7103"/>
    <n v="1.1099999999999997"/>
    <n v="57.383825399999985"/>
    <n v="9"/>
    <n v="244.99999999999997"/>
    <x v="46"/>
    <x v="44"/>
    <x v="6"/>
  </r>
  <r>
    <x v="2"/>
    <x v="251"/>
    <x v="1"/>
    <x v="1"/>
    <s v="-0.12776"/>
    <x v="1"/>
    <x v="1"/>
    <x v="0"/>
    <x v="5459"/>
    <n v="1.3530000000000004E-2"/>
    <x v="7104"/>
    <n v="1.0399999999999996"/>
    <n v="46.3364616"/>
    <n v="5"/>
    <n v="56.699999999999996"/>
    <x v="160"/>
    <x v="7"/>
    <x v="22"/>
  </r>
  <r>
    <x v="2"/>
    <x v="252"/>
    <x v="1"/>
    <x v="1"/>
    <s v="-0.12776"/>
    <x v="1"/>
    <x v="1"/>
    <x v="0"/>
    <x v="5460"/>
    <n v="1.0560000000000002E-2"/>
    <x v="7105"/>
    <n v="0.83999999999999986"/>
    <n v="24.854860800000001"/>
    <n v="4"/>
    <n v="398.29999999999995"/>
    <x v="213"/>
    <x v="7"/>
    <x v="22"/>
  </r>
  <r>
    <x v="2"/>
    <x v="253"/>
    <x v="1"/>
    <x v="1"/>
    <s v="-0.12776"/>
    <x v="1"/>
    <x v="1"/>
    <x v="0"/>
    <x v="5461"/>
    <n v="1.7270000000000001E-2"/>
    <x v="7106"/>
    <n v="0.93999999999999984"/>
    <n v="54.837776399999989"/>
    <n v="8"/>
    <n v="134.39999999999998"/>
    <x v="50"/>
    <x v="46"/>
    <x v="6"/>
  </r>
  <r>
    <x v="2"/>
    <x v="254"/>
    <x v="1"/>
    <x v="1"/>
    <s v="-0.12776"/>
    <x v="1"/>
    <x v="1"/>
    <x v="0"/>
    <x v="5462"/>
    <n v="1.7050000000000003E-2"/>
    <x v="7107"/>
    <n v="0.40999999999999981"/>
    <n v="18.727549499999995"/>
    <n v="5"/>
    <n v="49.699999999999996"/>
    <x v="147"/>
    <x v="6"/>
    <x v="7"/>
  </r>
  <r>
    <x v="2"/>
    <x v="255"/>
    <x v="1"/>
    <x v="1"/>
    <s v="-0.12776"/>
    <x v="1"/>
    <x v="1"/>
    <x v="0"/>
    <x v="4278"/>
    <n v="1.023E-2"/>
    <x v="7108"/>
    <n v="0.35999999999999976"/>
    <n v="9.9140975999999927"/>
    <n v="7"/>
    <n v="86.8"/>
    <x v="143"/>
    <x v="6"/>
    <x v="3"/>
  </r>
  <r>
    <x v="2"/>
    <x v="256"/>
    <x v="1"/>
    <x v="1"/>
    <s v="-0.12776"/>
    <x v="1"/>
    <x v="1"/>
    <x v="0"/>
    <x v="4267"/>
    <n v="1.111E-2"/>
    <x v="7109"/>
    <n v="0.65999999999999981"/>
    <n v="24.080258399999991"/>
    <n v="7"/>
    <n v="61.599999999999994"/>
    <x v="160"/>
    <x v="40"/>
    <x v="29"/>
  </r>
  <r>
    <x v="2"/>
    <x v="257"/>
    <x v="1"/>
    <x v="1"/>
    <s v="-0.12776"/>
    <x v="1"/>
    <x v="1"/>
    <x v="0"/>
    <x v="5463"/>
    <n v="1.5510000000000003E-2"/>
    <x v="7110"/>
    <n v="0.29999999999999982"/>
    <n v="14.019488999999995"/>
    <n v="6"/>
    <n v="140.69999999999999"/>
    <x v="173"/>
    <x v="4"/>
    <x v="30"/>
  </r>
  <r>
    <x v="2"/>
    <x v="258"/>
    <x v="1"/>
    <x v="1"/>
    <s v="-0.12776"/>
    <x v="1"/>
    <x v="1"/>
    <x v="0"/>
    <x v="5464"/>
    <n v="1.0120000000000001E-2"/>
    <x v="7111"/>
    <n v="0.26999999999999996"/>
    <n v="8.6207219999999989"/>
    <n v="6"/>
    <n v="145.6"/>
    <x v="155"/>
    <x v="40"/>
    <x v="22"/>
  </r>
  <r>
    <x v="2"/>
    <x v="259"/>
    <x v="1"/>
    <x v="1"/>
    <s v="-0.12776"/>
    <x v="1"/>
    <x v="1"/>
    <x v="0"/>
    <x v="4014"/>
    <n v="1.5070000000000002E-2"/>
    <x v="7112"/>
    <n v="0.75999999999999968"/>
    <n v="28.300857199999992"/>
    <n v="5"/>
    <n v="144.19999999999999"/>
    <x v="130"/>
    <x v="45"/>
    <x v="26"/>
  </r>
  <r>
    <x v="2"/>
    <x v="260"/>
    <x v="1"/>
    <x v="1"/>
    <s v="-0.12776"/>
    <x v="1"/>
    <x v="1"/>
    <x v="0"/>
    <x v="5465"/>
    <n v="1.2650000000000002E-2"/>
    <x v="7113"/>
    <n v="1.0499999999999998"/>
    <n v="47.073180000000001"/>
    <n v="10"/>
    <n v="212.79999999999998"/>
    <x v="167"/>
    <x v="23"/>
    <x v="29"/>
  </r>
  <r>
    <x v="2"/>
    <x v="261"/>
    <x v="1"/>
    <x v="1"/>
    <s v="-0.12776"/>
    <x v="1"/>
    <x v="1"/>
    <x v="0"/>
    <x v="5466"/>
    <n v="1.7930000000000001E-2"/>
    <x v="7114"/>
    <n v="0.66999999999999982"/>
    <n v="41.252985399999993"/>
    <n v="6"/>
    <n v="247.79999999999998"/>
    <x v="128"/>
    <x v="40"/>
    <x v="7"/>
  </r>
  <r>
    <x v="2"/>
    <x v="262"/>
    <x v="1"/>
    <x v="1"/>
    <s v="-0.12776"/>
    <x v="1"/>
    <x v="1"/>
    <x v="0"/>
    <x v="5467"/>
    <n v="1.2100000000000001E-2"/>
    <x v="7115"/>
    <n v="1.0899999999999999"/>
    <n v="41.347514999999994"/>
    <n v="6"/>
    <n v="173.6"/>
    <x v="58"/>
    <x v="4"/>
    <x v="28"/>
  </r>
  <r>
    <x v="2"/>
    <x v="263"/>
    <x v="1"/>
    <x v="1"/>
    <s v="-0.12776"/>
    <x v="1"/>
    <x v="1"/>
    <x v="0"/>
    <x v="4505"/>
    <n v="1.2430000000000002E-2"/>
    <x v="7116"/>
    <n v="0.27999999999999992"/>
    <n v="8.4643327999999993"/>
    <n v="6"/>
    <n v="235.89999999999998"/>
    <x v="156"/>
    <x v="41"/>
    <x v="13"/>
  </r>
  <r>
    <x v="2"/>
    <x v="264"/>
    <x v="1"/>
    <x v="1"/>
    <s v="-0.12776"/>
    <x v="1"/>
    <x v="1"/>
    <x v="0"/>
    <x v="744"/>
    <n v="1.771E-2"/>
    <x v="7117"/>
    <n v="0.94999999999999984"/>
    <n v="34.422926999999994"/>
    <n v="8"/>
    <n v="275.79999999999995"/>
    <x v="146"/>
    <x v="8"/>
    <x v="27"/>
  </r>
  <r>
    <x v="2"/>
    <x v="265"/>
    <x v="1"/>
    <x v="1"/>
    <s v="-0.12776"/>
    <x v="1"/>
    <x v="1"/>
    <x v="0"/>
    <x v="771"/>
    <n v="1.4190000000000003E-2"/>
    <x v="7118"/>
    <n v="0.42999999999999983"/>
    <n v="13.631197799999997"/>
    <n v="5"/>
    <n v="146.29999999999998"/>
    <x v="77"/>
    <x v="4"/>
    <x v="3"/>
  </r>
  <r>
    <x v="2"/>
    <x v="266"/>
    <x v="1"/>
    <x v="1"/>
    <s v="-0.12776"/>
    <x v="1"/>
    <x v="1"/>
    <x v="0"/>
    <x v="3086"/>
    <n v="1.2430000000000002E-2"/>
    <x v="7119"/>
    <n v="1.0099999999999998"/>
    <n v="28.008643299999999"/>
    <n v="6"/>
    <n v="186.2"/>
    <x v="127"/>
    <x v="7"/>
    <x v="3"/>
  </r>
  <r>
    <x v="2"/>
    <x v="267"/>
    <x v="1"/>
    <x v="1"/>
    <s v="-0.12776"/>
    <x v="1"/>
    <x v="1"/>
    <x v="0"/>
    <x v="5468"/>
    <n v="1.7710000000000004E-2"/>
    <x v="7120"/>
    <n v="0.43999999999999972"/>
    <n v="22.683676399999992"/>
    <n v="8"/>
    <n v="270.2"/>
    <x v="167"/>
    <x v="40"/>
    <x v="29"/>
  </r>
  <r>
    <x v="2"/>
    <x v="268"/>
    <x v="1"/>
    <x v="1"/>
    <s v="-0.12776"/>
    <x v="1"/>
    <x v="1"/>
    <x v="0"/>
    <x v="5268"/>
    <n v="1.7819999999999999E-2"/>
    <x v="7121"/>
    <n v="0.29999999999999982"/>
    <n v="10.788227999999993"/>
    <n v="9"/>
    <n v="82.6"/>
    <x v="138"/>
    <x v="6"/>
    <x v="26"/>
  </r>
  <r>
    <x v="2"/>
    <x v="269"/>
    <x v="1"/>
    <x v="1"/>
    <s v="-0.12776"/>
    <x v="1"/>
    <x v="1"/>
    <x v="0"/>
    <x v="5469"/>
    <n v="1.2100000000000005E-2"/>
    <x v="7122"/>
    <n v="0.63999999999999979"/>
    <n v="20.800384000000001"/>
    <n v="8"/>
    <n v="98.699999999999989"/>
    <x v="129"/>
    <x v="4"/>
    <x v="21"/>
  </r>
  <r>
    <x v="2"/>
    <x v="270"/>
    <x v="1"/>
    <x v="1"/>
    <s v="-0.12776"/>
    <x v="1"/>
    <x v="1"/>
    <x v="0"/>
    <x v="4235"/>
    <n v="1.2540000000000001E-2"/>
    <x v="7123"/>
    <n v="0.62999999999999978"/>
    <n v="27.61909919999999"/>
    <n v="9"/>
    <n v="322.7"/>
    <x v="46"/>
    <x v="40"/>
    <x v="27"/>
  </r>
  <r>
    <x v="2"/>
    <x v="271"/>
    <x v="1"/>
    <x v="1"/>
    <s v="-0.12776"/>
    <x v="1"/>
    <x v="1"/>
    <x v="0"/>
    <x v="5470"/>
    <n v="1.6830000000000001E-2"/>
    <x v="7124"/>
    <n v="8.0000000000000043E-2"/>
    <n v="4.8497328000000035"/>
    <n v="3"/>
    <n v="274.39999999999998"/>
    <x v="149"/>
    <x v="4"/>
    <x v="23"/>
  </r>
  <r>
    <x v="2"/>
    <x v="272"/>
    <x v="1"/>
    <x v="1"/>
    <s v="-0.12776"/>
    <x v="1"/>
    <x v="1"/>
    <x v="0"/>
    <x v="5440"/>
    <n v="1.3310000000000001E-2"/>
    <x v="7125"/>
    <n v="0.72999999999999976"/>
    <n v="26.370038199999989"/>
    <n v="9"/>
    <n v="225.39999999999998"/>
    <x v="131"/>
    <x v="46"/>
    <x v="29"/>
  </r>
  <r>
    <x v="2"/>
    <x v="273"/>
    <x v="1"/>
    <x v="1"/>
    <s v="-0.12776"/>
    <x v="1"/>
    <x v="1"/>
    <x v="0"/>
    <x v="5471"/>
    <n v="1.2650000000000002E-2"/>
    <x v="7126"/>
    <n v="3.0000000000000027E-2"/>
    <n v="0.91421550000000085"/>
    <n v="8"/>
    <n v="142.79999999999998"/>
    <x v="215"/>
    <x v="4"/>
    <x v="28"/>
  </r>
  <r>
    <x v="2"/>
    <x v="274"/>
    <x v="1"/>
    <x v="1"/>
    <s v="-0.12776"/>
    <x v="1"/>
    <x v="1"/>
    <x v="0"/>
    <x v="5472"/>
    <n v="1.4740000000000003E-2"/>
    <x v="7127"/>
    <n v="0.71999999999999986"/>
    <n v="24.6959856"/>
    <n v="11"/>
    <n v="134.39999999999998"/>
    <x v="215"/>
    <x v="4"/>
    <x v="26"/>
  </r>
  <r>
    <x v="0"/>
    <x v="0"/>
    <x v="2"/>
    <x v="2"/>
    <s v="-2.244644"/>
    <x v="1"/>
    <x v="1"/>
    <x v="0"/>
    <x v="5473"/>
    <n v="1.1990000000000004E-2"/>
    <x v="7128"/>
    <n v="0.89999999999999958"/>
    <n v="24.120043199999998"/>
    <n v="6"/>
    <n v="185.5"/>
    <x v="46"/>
    <x v="48"/>
    <x v="0"/>
  </r>
  <r>
    <x v="0"/>
    <x v="1"/>
    <x v="2"/>
    <x v="2"/>
    <s v="-2.244644"/>
    <x v="1"/>
    <x v="1"/>
    <x v="0"/>
    <x v="5474"/>
    <n v="1.2430000000000002E-2"/>
    <x v="7129"/>
    <n v="0.36999999999999972"/>
    <n v="6.4277021599999973"/>
    <n v="7"/>
    <n v="192.5"/>
    <x v="123"/>
    <x v="12"/>
    <x v="22"/>
  </r>
  <r>
    <x v="0"/>
    <x v="2"/>
    <x v="2"/>
    <x v="2"/>
    <s v="-2.244644"/>
    <x v="1"/>
    <x v="1"/>
    <x v="0"/>
    <x v="5475"/>
    <n v="1.2870000000000003E-2"/>
    <x v="7130"/>
    <n v="0.33999999999999975"/>
    <n v="7.4257325999999964"/>
    <n v="4"/>
    <n v="266"/>
    <x v="21"/>
    <x v="48"/>
    <x v="3"/>
  </r>
  <r>
    <x v="0"/>
    <x v="3"/>
    <x v="2"/>
    <x v="2"/>
    <s v="-2.244644"/>
    <x v="1"/>
    <x v="1"/>
    <x v="0"/>
    <x v="2767"/>
    <n v="1.0340000000000004E-2"/>
    <x v="7131"/>
    <n v="0.3399999999999998"/>
    <n v="4.8986370399999997"/>
    <n v="2"/>
    <n v="157.5"/>
    <x v="165"/>
    <x v="7"/>
    <x v="0"/>
  </r>
  <r>
    <x v="0"/>
    <x v="4"/>
    <x v="2"/>
    <x v="2"/>
    <s v="-2.244644"/>
    <x v="1"/>
    <x v="1"/>
    <x v="0"/>
    <x v="4930"/>
    <n v="1.4849999999999999E-2"/>
    <x v="7132"/>
    <n v="0.93999999999999961"/>
    <n v="23.361782399999989"/>
    <n v="6"/>
    <n v="47.599999999999994"/>
    <x v="168"/>
    <x v="45"/>
    <x v="3"/>
  </r>
  <r>
    <x v="0"/>
    <x v="5"/>
    <x v="2"/>
    <x v="2"/>
    <s v="-2.244644"/>
    <x v="1"/>
    <x v="1"/>
    <x v="0"/>
    <x v="5476"/>
    <n v="1.4849999999999999E-2"/>
    <x v="7133"/>
    <n v="0.8899999999999999"/>
    <n v="25.061127299999995"/>
    <n v="5"/>
    <n v="280"/>
    <x v="147"/>
    <x v="48"/>
    <x v="21"/>
  </r>
  <r>
    <x v="0"/>
    <x v="6"/>
    <x v="2"/>
    <x v="2"/>
    <s v="-2.244644"/>
    <x v="1"/>
    <x v="1"/>
    <x v="0"/>
    <x v="5477"/>
    <n v="1.3640000000000003E-2"/>
    <x v="7134"/>
    <n v="0.50999999999999979"/>
    <n v="9.4968772799999996"/>
    <n v="7"/>
    <n v="42"/>
    <x v="143"/>
    <x v="45"/>
    <x v="21"/>
  </r>
  <r>
    <x v="0"/>
    <x v="7"/>
    <x v="2"/>
    <x v="2"/>
    <s v="-2.244644"/>
    <x v="1"/>
    <x v="1"/>
    <x v="0"/>
    <x v="5478"/>
    <n v="9.0200000000000002E-3"/>
    <x v="7135"/>
    <n v="1.0299999999999996"/>
    <n v="11.904974839999996"/>
    <n v="5"/>
    <n v="92.399999999999991"/>
    <x v="123"/>
    <x v="42"/>
    <x v="6"/>
  </r>
  <r>
    <x v="0"/>
    <x v="8"/>
    <x v="2"/>
    <x v="2"/>
    <s v="-2.244644"/>
    <x v="1"/>
    <x v="1"/>
    <x v="0"/>
    <x v="5479"/>
    <n v="1.3860000000000004E-2"/>
    <x v="7136"/>
    <n v="0.99999999999999967"/>
    <n v="24.662484000000003"/>
    <n v="6"/>
    <n v="42"/>
    <x v="190"/>
    <x v="8"/>
    <x v="0"/>
  </r>
  <r>
    <x v="0"/>
    <x v="9"/>
    <x v="2"/>
    <x v="2"/>
    <s v="-2.244644"/>
    <x v="1"/>
    <x v="1"/>
    <x v="0"/>
    <x v="5480"/>
    <n v="1.3090000000000003E-2"/>
    <x v="7137"/>
    <n v="0.81999999999999984"/>
    <n v="25.260924920000001"/>
    <n v="6"/>
    <n v="98"/>
    <x v="133"/>
    <x v="12"/>
    <x v="25"/>
  </r>
  <r>
    <x v="0"/>
    <x v="10"/>
    <x v="2"/>
    <x v="2"/>
    <s v="-2.244644"/>
    <x v="1"/>
    <x v="1"/>
    <x v="0"/>
    <x v="1760"/>
    <n v="1.5070000000000004E-2"/>
    <x v="7138"/>
    <n v="0.82999999999999985"/>
    <n v="15.077263740000001"/>
    <n v="2"/>
    <n v="142.79999999999998"/>
    <x v="127"/>
    <x v="45"/>
    <x v="6"/>
  </r>
  <r>
    <x v="0"/>
    <x v="11"/>
    <x v="2"/>
    <x v="2"/>
    <s v="-2.244644"/>
    <x v="1"/>
    <x v="1"/>
    <x v="0"/>
    <x v="5481"/>
    <n v="1.3530000000000002E-2"/>
    <x v="7139"/>
    <n v="0.22999999999999984"/>
    <n v="5.466363539999997"/>
    <n v="7"/>
    <n v="227.49999999999997"/>
    <x v="126"/>
    <x v="13"/>
    <x v="24"/>
  </r>
  <r>
    <x v="0"/>
    <x v="12"/>
    <x v="2"/>
    <x v="2"/>
    <s v="-2.244644"/>
    <x v="1"/>
    <x v="1"/>
    <x v="0"/>
    <x v="5482"/>
    <n v="1.3090000000000003E-2"/>
    <x v="7140"/>
    <n v="0.31"/>
    <n v="9.7048736400000006"/>
    <n v="3"/>
    <n v="37.799999999999997"/>
    <x v="46"/>
    <x v="7"/>
    <x v="23"/>
  </r>
  <r>
    <x v="0"/>
    <x v="13"/>
    <x v="2"/>
    <x v="2"/>
    <s v="-2.244644"/>
    <x v="1"/>
    <x v="1"/>
    <x v="0"/>
    <x v="240"/>
    <n v="1.485E-2"/>
    <x v="7141"/>
    <n v="0.26"/>
    <n v="7.6756679999999999"/>
    <n v="2"/>
    <n v="35.699999999999996"/>
    <x v="50"/>
    <x v="12"/>
    <x v="22"/>
  </r>
  <r>
    <x v="0"/>
    <x v="14"/>
    <x v="2"/>
    <x v="2"/>
    <s v="-2.244644"/>
    <x v="1"/>
    <x v="1"/>
    <x v="0"/>
    <x v="5483"/>
    <n v="1.5950000000000002E-2"/>
    <x v="7142"/>
    <n v="0.42999999999999977"/>
    <n v="13.221816299999995"/>
    <n v="6"/>
    <n v="52.5"/>
    <x v="148"/>
    <x v="12"/>
    <x v="3"/>
  </r>
  <r>
    <x v="0"/>
    <x v="15"/>
    <x v="2"/>
    <x v="2"/>
    <s v="-2.244644"/>
    <x v="1"/>
    <x v="1"/>
    <x v="0"/>
    <x v="1656"/>
    <n v="1.1330000000000002E-2"/>
    <x v="7143"/>
    <n v="2.0000000000000018E-2"/>
    <n v="0.31701340000000033"/>
    <n v="6"/>
    <n v="161.69999999999999"/>
    <x v="129"/>
    <x v="7"/>
    <x v="0"/>
  </r>
  <r>
    <x v="0"/>
    <x v="16"/>
    <x v="2"/>
    <x v="2"/>
    <s v="-2.244644"/>
    <x v="1"/>
    <x v="1"/>
    <x v="0"/>
    <x v="5484"/>
    <n v="1.155E-2"/>
    <x v="7144"/>
    <n v="0.72999999999999976"/>
    <n v="12.164968199999999"/>
    <n v="3"/>
    <n v="182"/>
    <x v="157"/>
    <x v="48"/>
    <x v="6"/>
  </r>
  <r>
    <x v="0"/>
    <x v="17"/>
    <x v="2"/>
    <x v="2"/>
    <s v="-2.244644"/>
    <x v="1"/>
    <x v="1"/>
    <x v="0"/>
    <x v="5485"/>
    <n v="1.1440000000000004E-2"/>
    <x v="7145"/>
    <n v="0.70999999999999974"/>
    <n v="11.30800528"/>
    <n v="2"/>
    <n v="79.8"/>
    <x v="126"/>
    <x v="12"/>
    <x v="5"/>
  </r>
  <r>
    <x v="0"/>
    <x v="18"/>
    <x v="2"/>
    <x v="2"/>
    <s v="-2.244644"/>
    <x v="1"/>
    <x v="1"/>
    <x v="0"/>
    <x v="5486"/>
    <n v="1.3640000000000003E-2"/>
    <x v="7146"/>
    <n v="0.54999999999999982"/>
    <n v="12.864429599999999"/>
    <n v="7"/>
    <n v="120.39999999999999"/>
    <x v="130"/>
    <x v="4"/>
    <x v="27"/>
  </r>
  <r>
    <x v="0"/>
    <x v="19"/>
    <x v="2"/>
    <x v="2"/>
    <s v="-2.244644"/>
    <x v="1"/>
    <x v="1"/>
    <x v="0"/>
    <x v="5487"/>
    <n v="1.2650000000000003E-2"/>
    <x v="7147"/>
    <n v="2.0000000000000073E-2"/>
    <n v="0.45302180000000181"/>
    <n v="8"/>
    <n v="151.19999999999999"/>
    <x v="129"/>
    <x v="41"/>
    <x v="27"/>
  </r>
  <r>
    <x v="0"/>
    <x v="20"/>
    <x v="2"/>
    <x v="2"/>
    <s v="-2.244644"/>
    <x v="1"/>
    <x v="1"/>
    <x v="0"/>
    <x v="5488"/>
    <n v="1.1330000000000002E-2"/>
    <x v="7148"/>
    <n v="0.82999999999999963"/>
    <n v="21.576308159999993"/>
    <n v="3"/>
    <n v="189"/>
    <x v="140"/>
    <x v="48"/>
    <x v="25"/>
  </r>
  <r>
    <x v="0"/>
    <x v="21"/>
    <x v="2"/>
    <x v="2"/>
    <s v="-2.244644"/>
    <x v="1"/>
    <x v="1"/>
    <x v="0"/>
    <x v="5489"/>
    <n v="1.0560000000000002E-2"/>
    <x v="7149"/>
    <n v="0.12"/>
    <n v="2.6385638399999998"/>
    <n v="4"/>
    <n v="151.19999999999999"/>
    <x v="138"/>
    <x v="13"/>
    <x v="21"/>
  </r>
  <r>
    <x v="0"/>
    <x v="22"/>
    <x v="2"/>
    <x v="2"/>
    <s v="-2.244644"/>
    <x v="1"/>
    <x v="1"/>
    <x v="0"/>
    <x v="5490"/>
    <n v="8.9099999999999995E-3"/>
    <x v="7150"/>
    <n v="0.83999999999999975"/>
    <n v="16.956656639999995"/>
    <n v="4"/>
    <n v="117.6"/>
    <x v="42"/>
    <x v="12"/>
    <x v="0"/>
  </r>
  <r>
    <x v="0"/>
    <x v="23"/>
    <x v="2"/>
    <x v="2"/>
    <s v="-2.244644"/>
    <x v="1"/>
    <x v="1"/>
    <x v="0"/>
    <x v="4755"/>
    <n v="1.2100000000000001E-2"/>
    <x v="7151"/>
    <n v="0.6599999999999997"/>
    <n v="12.680170799999996"/>
    <n v="7"/>
    <n v="92.399999999999991"/>
    <x v="123"/>
    <x v="23"/>
    <x v="3"/>
  </r>
  <r>
    <x v="0"/>
    <x v="24"/>
    <x v="2"/>
    <x v="2"/>
    <s v="-2.244644"/>
    <x v="1"/>
    <x v="1"/>
    <x v="0"/>
    <x v="5491"/>
    <n v="1.2430000000000002E-2"/>
    <x v="7152"/>
    <n v="0.75999999999999979"/>
    <n v="18.872817039999997"/>
    <n v="9"/>
    <n v="161"/>
    <x v="123"/>
    <x v="40"/>
    <x v="6"/>
  </r>
  <r>
    <x v="0"/>
    <x v="25"/>
    <x v="2"/>
    <x v="2"/>
    <s v="-2.244644"/>
    <x v="1"/>
    <x v="1"/>
    <x v="0"/>
    <x v="5492"/>
    <n v="1.6060000000000001E-2"/>
    <x v="7153"/>
    <n v="4.0000000000000063E-2"/>
    <n v="1.340174880000002"/>
    <n v="5"/>
    <n v="82.6"/>
    <x v="173"/>
    <x v="12"/>
    <x v="22"/>
  </r>
  <r>
    <x v="0"/>
    <x v="26"/>
    <x v="2"/>
    <x v="2"/>
    <s v="-2.244644"/>
    <x v="1"/>
    <x v="1"/>
    <x v="0"/>
    <x v="5493"/>
    <n v="1.166E-2"/>
    <x v="7154"/>
    <n v="0.17999999999999994"/>
    <n v="4.9166488799999986"/>
    <n v="5"/>
    <n v="50.4"/>
    <x v="129"/>
    <x v="48"/>
    <x v="6"/>
  </r>
  <r>
    <x v="0"/>
    <x v="27"/>
    <x v="2"/>
    <x v="2"/>
    <s v="-2.244644"/>
    <x v="1"/>
    <x v="1"/>
    <x v="0"/>
    <x v="5494"/>
    <n v="1.1110000000000002E-2"/>
    <x v="7155"/>
    <n v="0.98999999999999977"/>
    <n v="13.98400146"/>
    <n v="8"/>
    <n v="43.4"/>
    <x v="129"/>
    <x v="23"/>
    <x v="23"/>
  </r>
  <r>
    <x v="0"/>
    <x v="28"/>
    <x v="2"/>
    <x v="2"/>
    <s v="-2.244644"/>
    <x v="1"/>
    <x v="1"/>
    <x v="0"/>
    <x v="5495"/>
    <n v="1.529E-2"/>
    <x v="7156"/>
    <n v="0.43999999999999984"/>
    <n v="13.136311759999998"/>
    <n v="7"/>
    <n v="206.5"/>
    <x v="160"/>
    <x v="6"/>
    <x v="23"/>
  </r>
  <r>
    <x v="0"/>
    <x v="29"/>
    <x v="2"/>
    <x v="2"/>
    <s v="-2.244644"/>
    <x v="1"/>
    <x v="1"/>
    <x v="0"/>
    <x v="5496"/>
    <n v="1.2210000000000002E-2"/>
    <x v="7157"/>
    <n v="0.86999999999999977"/>
    <n v="23.633382960000002"/>
    <n v="5"/>
    <n v="72.8"/>
    <x v="150"/>
    <x v="45"/>
    <x v="22"/>
  </r>
  <r>
    <x v="0"/>
    <x v="30"/>
    <x v="2"/>
    <x v="2"/>
    <s v="-2.244644"/>
    <x v="1"/>
    <x v="1"/>
    <x v="0"/>
    <x v="5497"/>
    <n v="1.5730000000000001E-2"/>
    <x v="7158"/>
    <n v="0.28999999999999987"/>
    <n v="10.596829099999995"/>
    <n v="2"/>
    <n v="50"/>
    <x v="167"/>
    <x v="12"/>
    <x v="20"/>
  </r>
  <r>
    <x v="0"/>
    <x v="31"/>
    <x v="2"/>
    <x v="2"/>
    <s v="-2.244644"/>
    <x v="1"/>
    <x v="1"/>
    <x v="0"/>
    <x v="5498"/>
    <n v="1.1550000000000003E-2"/>
    <x v="7159"/>
    <n v="0.14000000000000001"/>
    <n v="3.0102072000000017"/>
    <n v="3"/>
    <n v="41.3"/>
    <x v="123"/>
    <x v="45"/>
    <x v="25"/>
  </r>
  <r>
    <x v="0"/>
    <x v="32"/>
    <x v="2"/>
    <x v="2"/>
    <s v="-2.244644"/>
    <x v="1"/>
    <x v="1"/>
    <x v="0"/>
    <x v="5499"/>
    <n v="1.0010000000000002E-2"/>
    <x v="7160"/>
    <n v="0.7899999999999997"/>
    <n v="14.310135839999997"/>
    <n v="6"/>
    <n v="42"/>
    <x v="153"/>
    <x v="46"/>
    <x v="22"/>
  </r>
  <r>
    <x v="0"/>
    <x v="33"/>
    <x v="2"/>
    <x v="2"/>
    <s v="-2.244644"/>
    <x v="1"/>
    <x v="1"/>
    <x v="0"/>
    <x v="5500"/>
    <n v="1.2100000000000001E-2"/>
    <x v="7161"/>
    <n v="0.44999999999999973"/>
    <n v="10.561121999999996"/>
    <n v="4"/>
    <n v="123.19999999999999"/>
    <x v="26"/>
    <x v="4"/>
    <x v="20"/>
  </r>
  <r>
    <x v="0"/>
    <x v="34"/>
    <x v="2"/>
    <x v="2"/>
    <s v="-2.244644"/>
    <x v="1"/>
    <x v="1"/>
    <x v="0"/>
    <x v="61"/>
    <n v="8.9099999999999995E-3"/>
    <x v="7162"/>
    <n v="0.85999999999999988"/>
    <n v="11.642554439999998"/>
    <n v="4"/>
    <n v="30"/>
    <x v="46"/>
    <x v="5"/>
    <x v="5"/>
  </r>
  <r>
    <x v="0"/>
    <x v="35"/>
    <x v="2"/>
    <x v="2"/>
    <s v="-2.244644"/>
    <x v="1"/>
    <x v="1"/>
    <x v="0"/>
    <x v="5501"/>
    <n v="9.9000000000000025E-3"/>
    <x v="7163"/>
    <n v="0.23"/>
    <n v="5.771284200000002"/>
    <n v="6"/>
    <n v="36"/>
    <x v="77"/>
    <x v="48"/>
    <x v="21"/>
  </r>
  <r>
    <x v="0"/>
    <x v="36"/>
    <x v="2"/>
    <x v="2"/>
    <s v="-2.244644"/>
    <x v="1"/>
    <x v="1"/>
    <x v="0"/>
    <x v="5502"/>
    <n v="1.3640000000000003E-2"/>
    <x v="7164"/>
    <n v="0.98999999999999988"/>
    <n v="19.423578240000001"/>
    <n v="5"/>
    <n v="41.3"/>
    <x v="174"/>
    <x v="7"/>
    <x v="5"/>
  </r>
  <r>
    <x v="0"/>
    <x v="37"/>
    <x v="2"/>
    <x v="2"/>
    <s v="-2.244644"/>
    <x v="1"/>
    <x v="1"/>
    <x v="0"/>
    <x v="1308"/>
    <n v="1.133E-2"/>
    <x v="7165"/>
    <n v="0.04"/>
    <n v="0.65442080000000002"/>
    <n v="5"/>
    <n v="39"/>
    <x v="134"/>
    <x v="46"/>
    <x v="24"/>
  </r>
  <r>
    <x v="0"/>
    <x v="38"/>
    <x v="2"/>
    <x v="2"/>
    <s v="-2.244644"/>
    <x v="1"/>
    <x v="1"/>
    <x v="0"/>
    <x v="5503"/>
    <n v="1.4960000000000003E-2"/>
    <x v="7166"/>
    <n v="0.87999999999999978"/>
    <n v="22.948879359999999"/>
    <n v="8"/>
    <n v="105"/>
    <x v="130"/>
    <x v="23"/>
    <x v="21"/>
  </r>
  <r>
    <x v="0"/>
    <x v="39"/>
    <x v="2"/>
    <x v="2"/>
    <s v="-2.244644"/>
    <x v="1"/>
    <x v="1"/>
    <x v="0"/>
    <x v="2905"/>
    <n v="1.0670000000000001E-2"/>
    <x v="7167"/>
    <n v="0.31999999999999984"/>
    <n v="7.1224383999999974"/>
    <n v="5"/>
    <n v="56"/>
    <x v="174"/>
    <x v="4"/>
    <x v="5"/>
  </r>
  <r>
    <x v="0"/>
    <x v="40"/>
    <x v="2"/>
    <x v="2"/>
    <s v="-2.244644"/>
    <x v="1"/>
    <x v="1"/>
    <x v="0"/>
    <x v="5504"/>
    <n v="1.507E-2"/>
    <x v="7168"/>
    <n v="0.60999999999999988"/>
    <n v="17.131515719999999"/>
    <n v="4"/>
    <n v="193.2"/>
    <x v="129"/>
    <x v="40"/>
    <x v="5"/>
  </r>
  <r>
    <x v="0"/>
    <x v="41"/>
    <x v="2"/>
    <x v="2"/>
    <s v="-2.244644"/>
    <x v="1"/>
    <x v="1"/>
    <x v="0"/>
    <x v="5505"/>
    <n v="1.4630000000000002E-2"/>
    <x v="7169"/>
    <n v="0.69999999999999973"/>
    <n v="21.135375799999998"/>
    <n v="3"/>
    <n v="266"/>
    <x v="127"/>
    <x v="6"/>
    <x v="25"/>
  </r>
  <r>
    <x v="0"/>
    <x v="42"/>
    <x v="2"/>
    <x v="2"/>
    <s v="-2.244644"/>
    <x v="1"/>
    <x v="1"/>
    <x v="0"/>
    <x v="5506"/>
    <n v="1.2100000000000005E-2"/>
    <x v="7170"/>
    <n v="0.66999999999999993"/>
    <n v="17.728387600000005"/>
    <n v="5"/>
    <n v="68.599999999999994"/>
    <x v="162"/>
    <x v="4"/>
    <x v="23"/>
  </r>
  <r>
    <x v="0"/>
    <x v="43"/>
    <x v="2"/>
    <x v="2"/>
    <s v="-2.244644"/>
    <x v="1"/>
    <x v="1"/>
    <x v="0"/>
    <x v="351"/>
    <n v="1.5400000000000006E-2"/>
    <x v="7171"/>
    <n v="0.37999999999999978"/>
    <n v="8.7265023999999976"/>
    <n v="5"/>
    <n v="107.1"/>
    <x v="127"/>
    <x v="5"/>
    <x v="22"/>
  </r>
  <r>
    <x v="0"/>
    <x v="44"/>
    <x v="2"/>
    <x v="2"/>
    <s v="-2.244644"/>
    <x v="1"/>
    <x v="1"/>
    <x v="0"/>
    <x v="5507"/>
    <n v="1.5070000000000004E-2"/>
    <x v="7172"/>
    <n v="0.38999999999999979"/>
    <n v="12.458700539999997"/>
    <n v="7"/>
    <n v="44.8"/>
    <x v="150"/>
    <x v="13"/>
    <x v="5"/>
  </r>
  <r>
    <x v="0"/>
    <x v="45"/>
    <x v="2"/>
    <x v="2"/>
    <s v="-2.244644"/>
    <x v="1"/>
    <x v="1"/>
    <x v="0"/>
    <x v="5508"/>
    <n v="1.0010000000000002E-2"/>
    <x v="7173"/>
    <n v="0.03"/>
    <n v="0.68084016000000025"/>
    <n v="4"/>
    <n v="182"/>
    <x v="165"/>
    <x v="46"/>
    <x v="0"/>
  </r>
  <r>
    <x v="0"/>
    <x v="46"/>
    <x v="2"/>
    <x v="2"/>
    <s v="-2.244644"/>
    <x v="1"/>
    <x v="1"/>
    <x v="0"/>
    <x v="5509"/>
    <n v="1.6500000000000004E-2"/>
    <x v="7174"/>
    <n v="1.0000000000000064E-2"/>
    <n v="0.37342800000000254"/>
    <n v="4"/>
    <n v="214.89999999999998"/>
    <x v="131"/>
    <x v="45"/>
    <x v="0"/>
  </r>
  <r>
    <x v="0"/>
    <x v="47"/>
    <x v="2"/>
    <x v="2"/>
    <s v="-2.244644"/>
    <x v="1"/>
    <x v="1"/>
    <x v="0"/>
    <x v="5510"/>
    <n v="1.584E-2"/>
    <x v="7175"/>
    <n v="0.87999999999999989"/>
    <n v="25.137953279999998"/>
    <n v="8"/>
    <n v="71.399999999999991"/>
    <x v="172"/>
    <x v="46"/>
    <x v="5"/>
  </r>
  <r>
    <x v="0"/>
    <x v="48"/>
    <x v="2"/>
    <x v="2"/>
    <s v="-2.244644"/>
    <x v="1"/>
    <x v="1"/>
    <x v="0"/>
    <x v="5511"/>
    <n v="1.1550000000000003E-2"/>
    <x v="7176"/>
    <n v="1.0399999999999998"/>
    <n v="16.922505600000001"/>
    <n v="5"/>
    <n v="22"/>
    <x v="167"/>
    <x v="5"/>
    <x v="20"/>
  </r>
  <r>
    <x v="0"/>
    <x v="49"/>
    <x v="2"/>
    <x v="2"/>
    <s v="-2.244644"/>
    <x v="1"/>
    <x v="1"/>
    <x v="0"/>
    <x v="5512"/>
    <n v="1.2650000000000002E-2"/>
    <x v="7177"/>
    <n v="1.0999999999999996"/>
    <n v="25.236243999999999"/>
    <n v="2"/>
    <n v="100.1"/>
    <x v="158"/>
    <x v="6"/>
    <x v="21"/>
  </r>
  <r>
    <x v="0"/>
    <x v="50"/>
    <x v="2"/>
    <x v="2"/>
    <s v="-2.244644"/>
    <x v="1"/>
    <x v="1"/>
    <x v="0"/>
    <x v="5513"/>
    <n v="1.6279999999999999E-2"/>
    <x v="7178"/>
    <n v="1.0799999999999998"/>
    <n v="21.00745152"/>
    <n v="5"/>
    <n v="144.19999999999999"/>
    <x v="46"/>
    <x v="48"/>
    <x v="0"/>
  </r>
  <r>
    <x v="0"/>
    <x v="51"/>
    <x v="2"/>
    <x v="2"/>
    <s v="-2.244644"/>
    <x v="1"/>
    <x v="1"/>
    <x v="0"/>
    <x v="5514"/>
    <n v="1.4520000000000002E-2"/>
    <x v="7179"/>
    <n v="1.2199999999999998"/>
    <n v="40.339231680000005"/>
    <n v="3"/>
    <n v="21"/>
    <x v="156"/>
    <x v="23"/>
    <x v="25"/>
  </r>
  <r>
    <x v="0"/>
    <x v="52"/>
    <x v="2"/>
    <x v="2"/>
    <s v="-2.244644"/>
    <x v="1"/>
    <x v="1"/>
    <x v="0"/>
    <x v="5515"/>
    <n v="8.9099999999999995E-3"/>
    <x v="7180"/>
    <n v="1.2199999999999998"/>
    <n v="26.671122719999993"/>
    <n v="3"/>
    <n v="1"/>
    <x v="124"/>
    <x v="13"/>
    <x v="5"/>
  </r>
  <r>
    <x v="0"/>
    <x v="53"/>
    <x v="2"/>
    <x v="2"/>
    <s v="-2.244644"/>
    <x v="1"/>
    <x v="1"/>
    <x v="0"/>
    <x v="5516"/>
    <n v="1.5180000000000001E-2"/>
    <x v="7181"/>
    <n v="1.0599999999999998"/>
    <n v="26.314894319999997"/>
    <n v="2"/>
    <n v="171.5"/>
    <x v="45"/>
    <x v="13"/>
    <x v="5"/>
  </r>
  <r>
    <x v="0"/>
    <x v="54"/>
    <x v="2"/>
    <x v="2"/>
    <s v="-2.244644"/>
    <x v="1"/>
    <x v="1"/>
    <x v="0"/>
    <x v="4276"/>
    <n v="1.2320000000000001E-2"/>
    <x v="7182"/>
    <n v="0.88999999999999968"/>
    <n v="23.870369599999993"/>
    <n v="6"/>
    <n v="6"/>
    <x v="51"/>
    <x v="48"/>
    <x v="23"/>
  </r>
  <r>
    <x v="0"/>
    <x v="55"/>
    <x v="2"/>
    <x v="2"/>
    <s v="-2.244644"/>
    <x v="1"/>
    <x v="1"/>
    <x v="0"/>
    <x v="5517"/>
    <n v="1.3310000000000001E-2"/>
    <x v="7183"/>
    <n v="0.25999999999999995"/>
    <n v="7.7427464399999995"/>
    <n v="4"/>
    <n v="92.399999999999991"/>
    <x v="162"/>
    <x v="13"/>
    <x v="3"/>
  </r>
  <r>
    <x v="0"/>
    <x v="56"/>
    <x v="2"/>
    <x v="2"/>
    <s v="-2.244644"/>
    <x v="1"/>
    <x v="1"/>
    <x v="0"/>
    <x v="5518"/>
    <n v="1.5180000000000001E-2"/>
    <x v="7184"/>
    <n v="0.43999999999999984"/>
    <n v="8.3463283199999978"/>
    <n v="7"/>
    <n v="11"/>
    <x v="133"/>
    <x v="44"/>
    <x v="3"/>
  </r>
  <r>
    <x v="0"/>
    <x v="57"/>
    <x v="2"/>
    <x v="2"/>
    <s v="-2.244644"/>
    <x v="1"/>
    <x v="1"/>
    <x v="0"/>
    <x v="2096"/>
    <n v="1.562E-2"/>
    <x v="7185"/>
    <n v="7.0000000000000034E-2"/>
    <n v="2.0206032000000009"/>
    <n v="4"/>
    <n v="125.99999999999999"/>
    <x v="142"/>
    <x v="8"/>
    <x v="24"/>
  </r>
  <r>
    <x v="0"/>
    <x v="58"/>
    <x v="2"/>
    <x v="2"/>
    <s v="-2.244644"/>
    <x v="1"/>
    <x v="1"/>
    <x v="0"/>
    <x v="5519"/>
    <n v="1.397E-2"/>
    <x v="7186"/>
    <n v="0.72999999999999976"/>
    <n v="24.875205519999994"/>
    <n v="7"/>
    <n v="90.3"/>
    <x v="26"/>
    <x v="46"/>
    <x v="27"/>
  </r>
  <r>
    <x v="0"/>
    <x v="59"/>
    <x v="2"/>
    <x v="2"/>
    <s v="-2.244644"/>
    <x v="1"/>
    <x v="1"/>
    <x v="0"/>
    <x v="5520"/>
    <n v="1.3090000000000004E-2"/>
    <x v="7187"/>
    <n v="0.33999999999999986"/>
    <n v="8.2665444399999988"/>
    <n v="1"/>
    <n v="16"/>
    <x v="165"/>
    <x v="43"/>
    <x v="5"/>
  </r>
  <r>
    <x v="0"/>
    <x v="60"/>
    <x v="2"/>
    <x v="2"/>
    <s v="-2.244644"/>
    <x v="1"/>
    <x v="1"/>
    <x v="0"/>
    <x v="5521"/>
    <n v="1.4410000000000004E-2"/>
    <x v="7188"/>
    <n v="0.69999999999999973"/>
    <n v="25.122682199999996"/>
    <n v="3"/>
    <n v="30"/>
    <x v="173"/>
    <x v="23"/>
    <x v="21"/>
  </r>
  <r>
    <x v="0"/>
    <x v="61"/>
    <x v="2"/>
    <x v="2"/>
    <s v="-2.244644"/>
    <x v="1"/>
    <x v="1"/>
    <x v="0"/>
    <x v="4117"/>
    <n v="1.3640000000000003E-2"/>
    <x v="7189"/>
    <n v="0.25000000000000011"/>
    <n v="8.0946580000000061"/>
    <n v="4"/>
    <n v="37"/>
    <x v="141"/>
    <x v="41"/>
    <x v="0"/>
  </r>
  <r>
    <x v="0"/>
    <x v="62"/>
    <x v="2"/>
    <x v="2"/>
    <s v="-2.244644"/>
    <x v="1"/>
    <x v="1"/>
    <x v="0"/>
    <x v="346"/>
    <n v="9.9000000000000025E-3"/>
    <x v="7190"/>
    <n v="0.20000000000000009"/>
    <n v="2.9917800000000021"/>
    <n v="5"/>
    <n v="110.6"/>
    <x v="140"/>
    <x v="18"/>
    <x v="25"/>
  </r>
  <r>
    <x v="0"/>
    <x v="63"/>
    <x v="2"/>
    <x v="2"/>
    <s v="-2.244644"/>
    <x v="1"/>
    <x v="1"/>
    <x v="0"/>
    <x v="3910"/>
    <n v="1.3640000000000003E-2"/>
    <x v="7191"/>
    <n v="0.05"/>
    <n v="1.1392128000000004"/>
    <n v="4"/>
    <n v="97.3"/>
    <x v="58"/>
    <x v="44"/>
    <x v="21"/>
  </r>
  <r>
    <x v="0"/>
    <x v="64"/>
    <x v="2"/>
    <x v="2"/>
    <s v="-2.244644"/>
    <x v="1"/>
    <x v="1"/>
    <x v="0"/>
    <x v="5522"/>
    <n v="1.2870000000000003E-2"/>
    <x v="7192"/>
    <n v="0.50999999999999979"/>
    <n v="14.487398639999999"/>
    <n v="2"/>
    <n v="32"/>
    <x v="168"/>
    <x v="13"/>
    <x v="23"/>
  </r>
  <r>
    <x v="0"/>
    <x v="65"/>
    <x v="2"/>
    <x v="2"/>
    <s v="-2.244644"/>
    <x v="1"/>
    <x v="1"/>
    <x v="0"/>
    <x v="5523"/>
    <n v="1.1000000000000001E-2"/>
    <x v="7193"/>
    <n v="0.56999999999999984"/>
    <n v="12.774497999999999"/>
    <n v="3"/>
    <n v="28"/>
    <x v="134"/>
    <x v="52"/>
    <x v="20"/>
  </r>
  <r>
    <x v="0"/>
    <x v="66"/>
    <x v="2"/>
    <x v="2"/>
    <s v="-2.244644"/>
    <x v="1"/>
    <x v="1"/>
    <x v="0"/>
    <x v="5524"/>
    <n v="1.3200000000000003E-2"/>
    <x v="7194"/>
    <n v="0.74999999999999978"/>
    <n v="23.692680000000003"/>
    <n v="6"/>
    <n v="10"/>
    <x v="51"/>
    <x v="43"/>
    <x v="6"/>
  </r>
  <r>
    <x v="0"/>
    <x v="67"/>
    <x v="2"/>
    <x v="2"/>
    <s v="-2.244644"/>
    <x v="1"/>
    <x v="1"/>
    <x v="0"/>
    <x v="5525"/>
    <n v="1.584E-2"/>
    <x v="7195"/>
    <n v="0.06"/>
    <n v="1.5366067200000002"/>
    <n v="3"/>
    <n v="124.6"/>
    <x v="154"/>
    <x v="5"/>
    <x v="27"/>
  </r>
  <r>
    <x v="0"/>
    <x v="68"/>
    <x v="2"/>
    <x v="2"/>
    <s v="-2.244644"/>
    <x v="1"/>
    <x v="1"/>
    <x v="0"/>
    <x v="582"/>
    <n v="1.4080000000000001E-2"/>
    <x v="7196"/>
    <n v="0.85"/>
    <n v="17.676735999999998"/>
    <n v="7"/>
    <n v="100.1"/>
    <x v="190"/>
    <x v="6"/>
    <x v="6"/>
  </r>
  <r>
    <x v="0"/>
    <x v="69"/>
    <x v="2"/>
    <x v="2"/>
    <s v="-2.244644"/>
    <x v="1"/>
    <x v="1"/>
    <x v="0"/>
    <x v="5526"/>
    <n v="1.5180000000000003E-2"/>
    <x v="7197"/>
    <n v="0.29000000000000004"/>
    <n v="8.426691240000002"/>
    <n v="5"/>
    <n v="244.99999999999997"/>
    <x v="147"/>
    <x v="12"/>
    <x v="5"/>
  </r>
  <r>
    <x v="0"/>
    <x v="70"/>
    <x v="2"/>
    <x v="2"/>
    <s v="-2.244644"/>
    <x v="1"/>
    <x v="1"/>
    <x v="0"/>
    <x v="5527"/>
    <n v="8.9099999999999995E-3"/>
    <x v="7198"/>
    <n v="0.56999999999999984"/>
    <n v="11.654600759999996"/>
    <n v="4"/>
    <n v="91"/>
    <x v="135"/>
    <x v="40"/>
    <x v="22"/>
  </r>
  <r>
    <x v="0"/>
    <x v="71"/>
    <x v="2"/>
    <x v="2"/>
    <s v="-2.244644"/>
    <x v="1"/>
    <x v="1"/>
    <x v="0"/>
    <x v="5528"/>
    <n v="1.6500000000000001E-2"/>
    <x v="7199"/>
    <n v="0.36"/>
    <n v="9.7665480000000002"/>
    <n v="4"/>
    <n v="74.199999999999989"/>
    <x v="146"/>
    <x v="23"/>
    <x v="20"/>
  </r>
  <r>
    <x v="0"/>
    <x v="72"/>
    <x v="2"/>
    <x v="2"/>
    <s v="-2.244644"/>
    <x v="1"/>
    <x v="1"/>
    <x v="0"/>
    <x v="5529"/>
    <n v="1.0560000000000002E-2"/>
    <x v="7200"/>
    <n v="0.18000000000000005"/>
    <n v="4.8398169600000029"/>
    <n v="4"/>
    <n v="211.39999999999998"/>
    <x v="162"/>
    <x v="41"/>
    <x v="6"/>
  </r>
  <r>
    <x v="0"/>
    <x v="73"/>
    <x v="2"/>
    <x v="2"/>
    <s v="-2.244644"/>
    <x v="1"/>
    <x v="1"/>
    <x v="0"/>
    <x v="5530"/>
    <n v="1.3310000000000002E-2"/>
    <x v="7201"/>
    <n v="1.2899999999999996"/>
    <n v="37.578043139999991"/>
    <n v="1"/>
    <n v="47"/>
    <x v="135"/>
    <x v="41"/>
    <x v="5"/>
  </r>
  <r>
    <x v="0"/>
    <x v="74"/>
    <x v="2"/>
    <x v="2"/>
    <s v="-2.244644"/>
    <x v="1"/>
    <x v="1"/>
    <x v="0"/>
    <x v="5531"/>
    <n v="1.5510000000000005E-2"/>
    <x v="7202"/>
    <n v="0.99999999999999989"/>
    <n v="26.791974000000007"/>
    <n v="1"/>
    <n v="41"/>
    <x v="155"/>
    <x v="18"/>
    <x v="0"/>
  </r>
  <r>
    <x v="0"/>
    <x v="75"/>
    <x v="2"/>
    <x v="2"/>
    <s v="-2.244644"/>
    <x v="1"/>
    <x v="1"/>
    <x v="0"/>
    <x v="237"/>
    <n v="1.4740000000000001E-2"/>
    <x v="7203"/>
    <n v="0.28999999999999992"/>
    <n v="6.9846963999999989"/>
    <n v="2"/>
    <n v="225.39999999999998"/>
    <x v="138"/>
    <x v="13"/>
    <x v="27"/>
  </r>
  <r>
    <x v="0"/>
    <x v="76"/>
    <x v="2"/>
    <x v="2"/>
    <s v="-2.244644"/>
    <x v="1"/>
    <x v="1"/>
    <x v="0"/>
    <x v="4372"/>
    <n v="1.4520000000000005E-2"/>
    <x v="7204"/>
    <n v="0.21000000000000005"/>
    <n v="4.6872302400000034"/>
    <n v="6"/>
    <n v="120.39999999999999"/>
    <x v="174"/>
    <x v="43"/>
    <x v="20"/>
  </r>
  <r>
    <x v="0"/>
    <x v="77"/>
    <x v="2"/>
    <x v="2"/>
    <s v="-2.244644"/>
    <x v="1"/>
    <x v="1"/>
    <x v="0"/>
    <x v="986"/>
    <n v="1.3860000000000001E-2"/>
    <x v="7205"/>
    <n v="1.0900000000000001"/>
    <n v="20.243916000000002"/>
    <n v="5"/>
    <n v="86.8"/>
    <x v="68"/>
    <x v="42"/>
    <x v="25"/>
  </r>
  <r>
    <x v="0"/>
    <x v="78"/>
    <x v="2"/>
    <x v="2"/>
    <s v="-2.244644"/>
    <x v="1"/>
    <x v="1"/>
    <x v="0"/>
    <x v="4058"/>
    <n v="1.2650000000000003E-2"/>
    <x v="7206"/>
    <n v="0.58999999999999986"/>
    <n v="14.464263000000001"/>
    <n v="3"/>
    <n v="155.39999999999998"/>
    <x v="134"/>
    <x v="6"/>
    <x v="20"/>
  </r>
  <r>
    <x v="0"/>
    <x v="79"/>
    <x v="2"/>
    <x v="2"/>
    <s v="-2.244644"/>
    <x v="1"/>
    <x v="1"/>
    <x v="0"/>
    <x v="5532"/>
    <n v="1.4300000000000004E-2"/>
    <x v="7207"/>
    <n v="0.37"/>
    <n v="12.340728400000003"/>
    <n v="4"/>
    <n v="8"/>
    <x v="174"/>
    <x v="12"/>
    <x v="20"/>
  </r>
  <r>
    <x v="0"/>
    <x v="80"/>
    <x v="2"/>
    <x v="2"/>
    <s v="-2.244644"/>
    <x v="1"/>
    <x v="1"/>
    <x v="0"/>
    <x v="5533"/>
    <n v="1.3970000000000003E-2"/>
    <x v="7208"/>
    <n v="0.37999999999999978"/>
    <n v="11.469761159999997"/>
    <n v="8"/>
    <n v="64.399999999999991"/>
    <x v="155"/>
    <x v="8"/>
    <x v="22"/>
  </r>
  <r>
    <x v="0"/>
    <x v="81"/>
    <x v="2"/>
    <x v="2"/>
    <s v="-2.244644"/>
    <x v="1"/>
    <x v="1"/>
    <x v="0"/>
    <x v="5534"/>
    <n v="1.2540000000000001E-2"/>
    <x v="7209"/>
    <n v="0.25000000000000011"/>
    <n v="5.1852900000000028"/>
    <n v="7"/>
    <n v="45.5"/>
    <x v="123"/>
    <x v="41"/>
    <x v="22"/>
  </r>
  <r>
    <x v="0"/>
    <x v="82"/>
    <x v="2"/>
    <x v="2"/>
    <s v="-2.244644"/>
    <x v="1"/>
    <x v="1"/>
    <x v="0"/>
    <x v="1524"/>
    <n v="1.1880000000000002E-2"/>
    <x v="7210"/>
    <n v="5.0000000000000086E-2"/>
    <n v="0.89135640000000183"/>
    <n v="2"/>
    <n v="41"/>
    <x v="154"/>
    <x v="23"/>
    <x v="25"/>
  </r>
  <r>
    <x v="0"/>
    <x v="83"/>
    <x v="2"/>
    <x v="2"/>
    <s v="-2.244644"/>
    <x v="1"/>
    <x v="1"/>
    <x v="0"/>
    <x v="560"/>
    <n v="1.2430000000000002E-2"/>
    <x v="7211"/>
    <n v="4.0000000000000022E-2"/>
    <n v="0.61354480000000045"/>
    <n v="5"/>
    <n v="21"/>
    <x v="50"/>
    <x v="45"/>
    <x v="24"/>
  </r>
  <r>
    <x v="0"/>
    <x v="84"/>
    <x v="2"/>
    <x v="2"/>
    <s v="-2.244644"/>
    <x v="1"/>
    <x v="1"/>
    <x v="0"/>
    <x v="5535"/>
    <n v="1.2980000000000002E-2"/>
    <x v="7212"/>
    <n v="0.26000000000000006"/>
    <n v="5.0277770400000028"/>
    <n v="5"/>
    <n v="99.399999999999991"/>
    <x v="45"/>
    <x v="4"/>
    <x v="24"/>
  </r>
  <r>
    <x v="0"/>
    <x v="85"/>
    <x v="2"/>
    <x v="2"/>
    <s v="-2.244644"/>
    <x v="1"/>
    <x v="1"/>
    <x v="0"/>
    <x v="5536"/>
    <n v="1.2540000000000001E-2"/>
    <x v="7213"/>
    <n v="0.67999999999999972"/>
    <n v="17.647893119999996"/>
    <n v="3"/>
    <n v="86.8"/>
    <x v="46"/>
    <x v="13"/>
    <x v="0"/>
  </r>
  <r>
    <x v="0"/>
    <x v="86"/>
    <x v="2"/>
    <x v="2"/>
    <s v="-2.244644"/>
    <x v="1"/>
    <x v="1"/>
    <x v="0"/>
    <x v="4466"/>
    <n v="9.5700000000000004E-3"/>
    <x v="7214"/>
    <n v="1.0299999999999998"/>
    <n v="17.496352499999997"/>
    <n v="2"/>
    <n v="163.1"/>
    <x v="160"/>
    <x v="8"/>
    <x v="20"/>
  </r>
  <r>
    <x v="0"/>
    <x v="87"/>
    <x v="2"/>
    <x v="2"/>
    <s v="-2.244644"/>
    <x v="1"/>
    <x v="1"/>
    <x v="0"/>
    <x v="5537"/>
    <n v="1.5400000000000002E-2"/>
    <x v="7215"/>
    <n v="0.31999999999999995"/>
    <n v="10.780492799999999"/>
    <n v="2"/>
    <n v="46"/>
    <x v="142"/>
    <x v="12"/>
    <x v="23"/>
  </r>
  <r>
    <x v="0"/>
    <x v="88"/>
    <x v="2"/>
    <x v="2"/>
    <s v="-2.244644"/>
    <x v="1"/>
    <x v="1"/>
    <x v="0"/>
    <x v="5538"/>
    <n v="1.4300000000000002E-2"/>
    <x v="7216"/>
    <n v="0.34999999999999992"/>
    <n v="7.2302230000000005"/>
    <n v="4"/>
    <n v="88.199999999999989"/>
    <x v="139"/>
    <x v="43"/>
    <x v="27"/>
  </r>
  <r>
    <x v="0"/>
    <x v="89"/>
    <x v="2"/>
    <x v="2"/>
    <s v="-2.244644"/>
    <x v="1"/>
    <x v="1"/>
    <x v="0"/>
    <x v="5539"/>
    <n v="1.0340000000000004E-2"/>
    <x v="7217"/>
    <n v="0.11000000000000004"/>
    <n v="1.6951809600000014"/>
    <n v="3"/>
    <n v="137.89999999999998"/>
    <x v="128"/>
    <x v="41"/>
    <x v="6"/>
  </r>
  <r>
    <x v="0"/>
    <x v="90"/>
    <x v="2"/>
    <x v="2"/>
    <s v="-2.244644"/>
    <x v="1"/>
    <x v="1"/>
    <x v="0"/>
    <x v="1238"/>
    <n v="1.3090000000000001E-2"/>
    <x v="7218"/>
    <n v="0.56999999999999984"/>
    <n v="12.012692999999999"/>
    <n v="6"/>
    <n v="63.699999999999996"/>
    <x v="135"/>
    <x v="8"/>
    <x v="25"/>
  </r>
  <r>
    <x v="0"/>
    <x v="91"/>
    <x v="2"/>
    <x v="2"/>
    <s v="-2.244644"/>
    <x v="1"/>
    <x v="1"/>
    <x v="0"/>
    <x v="5540"/>
    <n v="1.5070000000000004E-2"/>
    <x v="7219"/>
    <n v="1.1599999999999997"/>
    <n v="26.714769839999999"/>
    <n v="3"/>
    <n v="21"/>
    <x v="45"/>
    <x v="44"/>
    <x v="24"/>
  </r>
  <r>
    <x v="1"/>
    <x v="92"/>
    <x v="2"/>
    <x v="2"/>
    <s v="-2.244644"/>
    <x v="1"/>
    <x v="1"/>
    <x v="0"/>
    <x v="5541"/>
    <n v="1.2980000000000002E-2"/>
    <x v="7220"/>
    <n v="0.43999999999999972"/>
    <n v="9.1447734399999945"/>
    <n v="8"/>
    <n v="192.5"/>
    <x v="135"/>
    <x v="42"/>
    <x v="27"/>
  </r>
  <r>
    <x v="1"/>
    <x v="93"/>
    <x v="2"/>
    <x v="2"/>
    <s v="-2.244644"/>
    <x v="1"/>
    <x v="1"/>
    <x v="0"/>
    <x v="5542"/>
    <n v="1.2760000000000004E-2"/>
    <x v="7221"/>
    <n v="1.0399999999999998"/>
    <n v="28.342920320000008"/>
    <n v="6"/>
    <n v="141.39999999999998"/>
    <x v="176"/>
    <x v="4"/>
    <x v="24"/>
  </r>
  <r>
    <x v="1"/>
    <x v="94"/>
    <x v="2"/>
    <x v="2"/>
    <s v="-2.244644"/>
    <x v="1"/>
    <x v="1"/>
    <x v="0"/>
    <x v="5543"/>
    <n v="1.1990000000000002E-2"/>
    <x v="7222"/>
    <n v="3.0000000000000041E-2"/>
    <n v="0.77864259000000113"/>
    <n v="6"/>
    <n v="305.89999999999998"/>
    <x v="173"/>
    <x v="7"/>
    <x v="26"/>
  </r>
  <r>
    <x v="1"/>
    <x v="95"/>
    <x v="2"/>
    <x v="2"/>
    <s v="-2.244644"/>
    <x v="1"/>
    <x v="1"/>
    <x v="0"/>
    <x v="5544"/>
    <n v="1.1110000000000002E-2"/>
    <x v="7223"/>
    <n v="0.5299999999999998"/>
    <n v="9.700974249999998"/>
    <n v="8"/>
    <n v="50.4"/>
    <x v="135"/>
    <x v="44"/>
    <x v="6"/>
  </r>
  <r>
    <x v="1"/>
    <x v="96"/>
    <x v="2"/>
    <x v="2"/>
    <s v="-2.244644"/>
    <x v="1"/>
    <x v="1"/>
    <x v="0"/>
    <x v="5545"/>
    <n v="1.2980000000000002E-2"/>
    <x v="7224"/>
    <n v="5.0000000000000044E-2"/>
    <n v="1.1715748000000012"/>
    <n v="9"/>
    <n v="137.19999999999999"/>
    <x v="146"/>
    <x v="42"/>
    <x v="28"/>
  </r>
  <r>
    <x v="1"/>
    <x v="97"/>
    <x v="2"/>
    <x v="2"/>
    <s v="-2.244644"/>
    <x v="1"/>
    <x v="1"/>
    <x v="0"/>
    <x v="5546"/>
    <n v="1.3970000000000003E-2"/>
    <x v="7225"/>
    <n v="0.66999999999999982"/>
    <n v="17.56666032"/>
    <n v="6"/>
    <n v="112.69999999999999"/>
    <x v="157"/>
    <x v="6"/>
    <x v="22"/>
  </r>
  <r>
    <x v="1"/>
    <x v="98"/>
    <x v="2"/>
    <x v="2"/>
    <s v="-2.244644"/>
    <x v="1"/>
    <x v="1"/>
    <x v="0"/>
    <x v="5547"/>
    <n v="1.1880000000000002E-2"/>
    <x v="7226"/>
    <n v="0.14000000000000001"/>
    <n v="3.2058180000000007"/>
    <n v="7"/>
    <n v="190.39999999999998"/>
    <x v="58"/>
    <x v="6"/>
    <x v="27"/>
  </r>
  <r>
    <x v="1"/>
    <x v="99"/>
    <x v="2"/>
    <x v="2"/>
    <s v="-2.244644"/>
    <x v="1"/>
    <x v="1"/>
    <x v="0"/>
    <x v="384"/>
    <n v="1.3750000000000002E-2"/>
    <x v="7227"/>
    <n v="0.53999999999999981"/>
    <n v="8.8854974999999978"/>
    <n v="5"/>
    <n v="140.69999999999999"/>
    <x v="168"/>
    <x v="30"/>
    <x v="0"/>
  </r>
  <r>
    <x v="1"/>
    <x v="100"/>
    <x v="2"/>
    <x v="2"/>
    <s v="-2.244644"/>
    <x v="1"/>
    <x v="1"/>
    <x v="0"/>
    <x v="5548"/>
    <n v="1.0560000000000002E-2"/>
    <x v="7228"/>
    <n v="0.18000000000000008"/>
    <n v="3.2741280000000019"/>
    <n v="5"/>
    <n v="121.1"/>
    <x v="177"/>
    <x v="48"/>
    <x v="6"/>
  </r>
  <r>
    <x v="1"/>
    <x v="101"/>
    <x v="2"/>
    <x v="2"/>
    <s v="-2.244644"/>
    <x v="1"/>
    <x v="1"/>
    <x v="0"/>
    <x v="5549"/>
    <n v="1.4080000000000004E-2"/>
    <x v="7229"/>
    <n v="0.67999999999999983"/>
    <n v="14.790533120000001"/>
    <n v="9"/>
    <n v="293.29999999999995"/>
    <x v="146"/>
    <x v="44"/>
    <x v="29"/>
  </r>
  <r>
    <x v="1"/>
    <x v="102"/>
    <x v="2"/>
    <x v="2"/>
    <s v="-2.244644"/>
    <x v="1"/>
    <x v="1"/>
    <x v="0"/>
    <x v="204"/>
    <n v="1.1770000000000003E-2"/>
    <x v="7230"/>
    <n v="0.17999999999999994"/>
    <n v="3.8494961999999999"/>
    <n v="3"/>
    <n v="213.5"/>
    <x v="149"/>
    <x v="23"/>
    <x v="26"/>
  </r>
  <r>
    <x v="1"/>
    <x v="103"/>
    <x v="2"/>
    <x v="2"/>
    <s v="-2.244644"/>
    <x v="1"/>
    <x v="1"/>
    <x v="0"/>
    <x v="5550"/>
    <n v="1.1550000000000003E-2"/>
    <x v="7231"/>
    <n v="0.71999999999999964"/>
    <n v="15.364641599999995"/>
    <n v="5"/>
    <n v="177.79999999999998"/>
    <x v="149"/>
    <x v="44"/>
    <x v="21"/>
  </r>
  <r>
    <x v="1"/>
    <x v="104"/>
    <x v="2"/>
    <x v="2"/>
    <s v="-2.244644"/>
    <x v="1"/>
    <x v="1"/>
    <x v="0"/>
    <x v="5551"/>
    <n v="1.5290000000000002E-2"/>
    <x v="7232"/>
    <n v="1.1299999999999997"/>
    <n v="27.818824769999996"/>
    <n v="8"/>
    <n v="44.099999999999994"/>
    <x v="156"/>
    <x v="43"/>
    <x v="27"/>
  </r>
  <r>
    <x v="1"/>
    <x v="105"/>
    <x v="2"/>
    <x v="2"/>
    <s v="-2.244644"/>
    <x v="1"/>
    <x v="1"/>
    <x v="0"/>
    <x v="5552"/>
    <n v="1.0340000000000002E-2"/>
    <x v="7233"/>
    <n v="0.05"/>
    <n v="0.98902100000000015"/>
    <n v="6"/>
    <n v="100.1"/>
    <x v="88"/>
    <x v="6"/>
    <x v="25"/>
  </r>
  <r>
    <x v="1"/>
    <x v="106"/>
    <x v="2"/>
    <x v="2"/>
    <s v="-2.244644"/>
    <x v="1"/>
    <x v="1"/>
    <x v="0"/>
    <x v="5553"/>
    <n v="1.4080000000000002E-2"/>
    <x v="7234"/>
    <n v="0.1"/>
    <n v="2.0259712000000003"/>
    <n v="7"/>
    <n v="119.69999999999999"/>
    <x v="176"/>
    <x v="36"/>
    <x v="5"/>
  </r>
  <r>
    <x v="1"/>
    <x v="107"/>
    <x v="2"/>
    <x v="2"/>
    <s v="-2.244644"/>
    <x v="1"/>
    <x v="1"/>
    <x v="0"/>
    <x v="5554"/>
    <n v="1.2650000000000003E-2"/>
    <x v="7235"/>
    <n v="0.18000000000000008"/>
    <n v="2.6511111000000014"/>
    <n v="7"/>
    <n v="284.89999999999998"/>
    <x v="68"/>
    <x v="26"/>
    <x v="29"/>
  </r>
  <r>
    <x v="1"/>
    <x v="108"/>
    <x v="2"/>
    <x v="2"/>
    <s v="-2.244644"/>
    <x v="1"/>
    <x v="1"/>
    <x v="0"/>
    <x v="5555"/>
    <n v="1.2980000000000002E-2"/>
    <x v="7236"/>
    <n v="0.85999999999999988"/>
    <n v="19.163178760000001"/>
    <n v="6"/>
    <n v="123.89999999999999"/>
    <x v="135"/>
    <x v="23"/>
    <x v="3"/>
  </r>
  <r>
    <x v="1"/>
    <x v="109"/>
    <x v="2"/>
    <x v="2"/>
    <s v="-2.244644"/>
    <x v="1"/>
    <x v="1"/>
    <x v="0"/>
    <x v="1454"/>
    <n v="1.1660000000000004E-2"/>
    <x v="7237"/>
    <n v="0.68999999999999984"/>
    <n v="10.539474"/>
    <n v="7"/>
    <n v="161.69999999999999"/>
    <x v="155"/>
    <x v="42"/>
    <x v="23"/>
  </r>
  <r>
    <x v="1"/>
    <x v="110"/>
    <x v="2"/>
    <x v="2"/>
    <s v="-2.244644"/>
    <x v="1"/>
    <x v="1"/>
    <x v="0"/>
    <x v="5556"/>
    <n v="1.1440000000000002E-2"/>
    <x v="7238"/>
    <n v="0.96999999999999986"/>
    <n v="15.90060472"/>
    <n v="8"/>
    <n v="265.3"/>
    <x v="126"/>
    <x v="36"/>
    <x v="26"/>
  </r>
  <r>
    <x v="1"/>
    <x v="111"/>
    <x v="2"/>
    <x v="2"/>
    <s v="-2.244644"/>
    <x v="1"/>
    <x v="1"/>
    <x v="0"/>
    <x v="5557"/>
    <n v="1.0010000000000002E-2"/>
    <x v="7239"/>
    <n v="0.29999999999999993"/>
    <n v="7.0558487999999997"/>
    <n v="5"/>
    <n v="154"/>
    <x v="148"/>
    <x v="7"/>
    <x v="7"/>
  </r>
  <r>
    <x v="1"/>
    <x v="112"/>
    <x v="2"/>
    <x v="2"/>
    <s v="-2.244644"/>
    <x v="1"/>
    <x v="1"/>
    <x v="0"/>
    <x v="5558"/>
    <n v="1.2100000000000001E-2"/>
    <x v="7240"/>
    <n v="0.48999999999999977"/>
    <n v="10.667456799999997"/>
    <n v="7"/>
    <n v="144.89999999999998"/>
    <x v="172"/>
    <x v="18"/>
    <x v="3"/>
  </r>
  <r>
    <x v="1"/>
    <x v="113"/>
    <x v="2"/>
    <x v="2"/>
    <s v="-2.244644"/>
    <x v="1"/>
    <x v="1"/>
    <x v="0"/>
    <x v="5559"/>
    <n v="1.1770000000000003E-2"/>
    <x v="7241"/>
    <n v="0.66999999999999971"/>
    <n v="15.378293589999997"/>
    <n v="5"/>
    <n v="102.19999999999999"/>
    <x v="134"/>
    <x v="42"/>
    <x v="26"/>
  </r>
  <r>
    <x v="1"/>
    <x v="114"/>
    <x v="2"/>
    <x v="2"/>
    <s v="-2.244644"/>
    <x v="1"/>
    <x v="1"/>
    <x v="0"/>
    <x v="5365"/>
    <n v="1.023E-2"/>
    <x v="7242"/>
    <n v="0.66999999999999993"/>
    <n v="7.9925660099999991"/>
    <n v="9"/>
    <n v="111.3"/>
    <x v="125"/>
    <x v="47"/>
    <x v="29"/>
  </r>
  <r>
    <x v="1"/>
    <x v="115"/>
    <x v="2"/>
    <x v="2"/>
    <s v="-2.244644"/>
    <x v="1"/>
    <x v="1"/>
    <x v="0"/>
    <x v="2040"/>
    <n v="1.1110000000000002E-2"/>
    <x v="7243"/>
    <n v="0.18999999999999995"/>
    <n v="3.0855025299999994"/>
    <n v="4"/>
    <n v="240.79999999999998"/>
    <x v="134"/>
    <x v="46"/>
    <x v="21"/>
  </r>
  <r>
    <x v="1"/>
    <x v="116"/>
    <x v="2"/>
    <x v="2"/>
    <s v="-2.244644"/>
    <x v="1"/>
    <x v="1"/>
    <x v="0"/>
    <x v="5560"/>
    <n v="1.3090000000000003E-2"/>
    <x v="7244"/>
    <n v="0.24999999999999992"/>
    <n v="4.2709397499999984"/>
    <n v="6"/>
    <n v="205.79999999999998"/>
    <x v="138"/>
    <x v="7"/>
    <x v="26"/>
  </r>
  <r>
    <x v="1"/>
    <x v="117"/>
    <x v="2"/>
    <x v="2"/>
    <s v="-2.244644"/>
    <x v="1"/>
    <x v="1"/>
    <x v="0"/>
    <x v="5561"/>
    <n v="1.3750000000000002E-2"/>
    <x v="7245"/>
    <n v="0.93999999999999972"/>
    <n v="23.760027499999996"/>
    <n v="7"/>
    <n v="120.39999999999999"/>
    <x v="169"/>
    <x v="43"/>
    <x v="22"/>
  </r>
  <r>
    <x v="1"/>
    <x v="118"/>
    <x v="2"/>
    <x v="2"/>
    <s v="-2.244644"/>
    <x v="1"/>
    <x v="1"/>
    <x v="0"/>
    <x v="5562"/>
    <n v="1.2210000000000004E-2"/>
    <x v="7246"/>
    <n v="1.0899999999999996"/>
    <n v="20.467757309999996"/>
    <n v="7"/>
    <n v="179.89999999999998"/>
    <x v="146"/>
    <x v="46"/>
    <x v="29"/>
  </r>
  <r>
    <x v="1"/>
    <x v="119"/>
    <x v="2"/>
    <x v="2"/>
    <s v="-2.244644"/>
    <x v="1"/>
    <x v="1"/>
    <x v="0"/>
    <x v="5563"/>
    <n v="1.5400000000000002E-2"/>
    <x v="7247"/>
    <n v="0.28999999999999998"/>
    <n v="8.3947401999999993"/>
    <n v="6"/>
    <n v="238.7"/>
    <x v="2"/>
    <x v="7"/>
    <x v="7"/>
  </r>
  <r>
    <x v="1"/>
    <x v="120"/>
    <x v="2"/>
    <x v="2"/>
    <s v="-2.244644"/>
    <x v="1"/>
    <x v="1"/>
    <x v="0"/>
    <x v="5564"/>
    <n v="1.4190000000000001E-2"/>
    <x v="7248"/>
    <n v="1.0399999999999996"/>
    <n v="29.767554959999991"/>
    <n v="9"/>
    <n v="162.39999999999998"/>
    <x v="174"/>
    <x v="13"/>
    <x v="24"/>
  </r>
  <r>
    <x v="1"/>
    <x v="121"/>
    <x v="2"/>
    <x v="2"/>
    <s v="-2.244644"/>
    <x v="1"/>
    <x v="1"/>
    <x v="0"/>
    <x v="5565"/>
    <n v="1.5400000000000002E-2"/>
    <x v="7249"/>
    <n v="4.9999999999999899E-2"/>
    <n v="1.0263329999999979"/>
    <n v="4"/>
    <n v="140.69999999999999"/>
    <x v="162"/>
    <x v="12"/>
    <x v="21"/>
  </r>
  <r>
    <x v="1"/>
    <x v="122"/>
    <x v="2"/>
    <x v="2"/>
    <s v="-2.244644"/>
    <x v="1"/>
    <x v="1"/>
    <x v="0"/>
    <x v="5566"/>
    <n v="1.4300000000000004E-2"/>
    <x v="7250"/>
    <n v="0.70999999999999974"/>
    <n v="13.458816799999997"/>
    <n v="5"/>
    <n v="146.29999999999998"/>
    <x v="127"/>
    <x v="13"/>
    <x v="20"/>
  </r>
  <r>
    <x v="1"/>
    <x v="123"/>
    <x v="2"/>
    <x v="2"/>
    <s v="-2.244644"/>
    <x v="1"/>
    <x v="1"/>
    <x v="0"/>
    <x v="5378"/>
    <n v="1.485E-2"/>
    <x v="7251"/>
    <n v="0.86999999999999977"/>
    <n v="25.796365649999991"/>
    <n v="5"/>
    <n v="130.9"/>
    <x v="125"/>
    <x v="5"/>
    <x v="27"/>
  </r>
  <r>
    <x v="1"/>
    <x v="124"/>
    <x v="2"/>
    <x v="2"/>
    <s v="-2.244644"/>
    <x v="1"/>
    <x v="1"/>
    <x v="0"/>
    <x v="5567"/>
    <n v="1.4080000000000002E-2"/>
    <x v="7252"/>
    <n v="0.92999999999999983"/>
    <n v="16.975580159999996"/>
    <n v="9"/>
    <n v="114.8"/>
    <x v="160"/>
    <x v="45"/>
    <x v="25"/>
  </r>
  <r>
    <x v="1"/>
    <x v="125"/>
    <x v="2"/>
    <x v="2"/>
    <s v="-2.244644"/>
    <x v="1"/>
    <x v="1"/>
    <x v="0"/>
    <x v="5568"/>
    <n v="1.2870000000000003E-2"/>
    <x v="7253"/>
    <n v="0.03"/>
    <n v="0.41656329000000003"/>
    <n v="6"/>
    <n v="105.69999999999999"/>
    <x v="45"/>
    <x v="7"/>
    <x v="27"/>
  </r>
  <r>
    <x v="1"/>
    <x v="126"/>
    <x v="2"/>
    <x v="2"/>
    <s v="-2.244644"/>
    <x v="1"/>
    <x v="1"/>
    <x v="0"/>
    <x v="5569"/>
    <n v="1.1110000000000002E-2"/>
    <x v="7254"/>
    <n v="0.48999999999999977"/>
    <n v="11.597140169999998"/>
    <n v="5"/>
    <n v="149.79999999999998"/>
    <x v="138"/>
    <x v="35"/>
    <x v="21"/>
  </r>
  <r>
    <x v="1"/>
    <x v="127"/>
    <x v="2"/>
    <x v="2"/>
    <s v="-2.244644"/>
    <x v="1"/>
    <x v="1"/>
    <x v="0"/>
    <x v="5570"/>
    <n v="1.1990000000000004E-2"/>
    <x v="7255"/>
    <n v="1.0099999999999998"/>
    <n v="18.524514029999999"/>
    <n v="7"/>
    <n v="125.3"/>
    <x v="150"/>
    <x v="44"/>
    <x v="26"/>
  </r>
  <r>
    <x v="1"/>
    <x v="128"/>
    <x v="2"/>
    <x v="2"/>
    <s v="-2.244644"/>
    <x v="1"/>
    <x v="1"/>
    <x v="0"/>
    <x v="3824"/>
    <n v="1.1220000000000003E-2"/>
    <x v="7256"/>
    <n v="0.34999999999999976"/>
    <n v="6.0947039999999975"/>
    <n v="7"/>
    <n v="172.2"/>
    <x v="158"/>
    <x v="26"/>
    <x v="7"/>
  </r>
  <r>
    <x v="1"/>
    <x v="129"/>
    <x v="2"/>
    <x v="2"/>
    <s v="-2.244644"/>
    <x v="1"/>
    <x v="1"/>
    <x v="0"/>
    <x v="5571"/>
    <n v="9.4600000000000014E-3"/>
    <x v="7257"/>
    <n v="1.0199999999999998"/>
    <n v="13.334229479999998"/>
    <n v="5"/>
    <n v="121.8"/>
    <x v="51"/>
    <x v="26"/>
    <x v="3"/>
  </r>
  <r>
    <x v="1"/>
    <x v="130"/>
    <x v="2"/>
    <x v="2"/>
    <s v="-2.244644"/>
    <x v="1"/>
    <x v="1"/>
    <x v="0"/>
    <x v="5572"/>
    <n v="1.0010000000000002E-2"/>
    <x v="7258"/>
    <n v="9.000000000000008E-2"/>
    <n v="1.2813500700000013"/>
    <n v="8"/>
    <n v="115.49999999999999"/>
    <x v="170"/>
    <x v="46"/>
    <x v="26"/>
  </r>
  <r>
    <x v="1"/>
    <x v="131"/>
    <x v="2"/>
    <x v="2"/>
    <s v="-2.244644"/>
    <x v="1"/>
    <x v="1"/>
    <x v="0"/>
    <x v="5573"/>
    <n v="1.4190000000000001E-2"/>
    <x v="7259"/>
    <n v="0.48999999999999977"/>
    <n v="12.711657419999993"/>
    <n v="5"/>
    <n v="271.59999999999997"/>
    <x v="161"/>
    <x v="47"/>
    <x v="27"/>
  </r>
  <r>
    <x v="1"/>
    <x v="132"/>
    <x v="2"/>
    <x v="2"/>
    <s v="-2.244644"/>
    <x v="1"/>
    <x v="1"/>
    <x v="0"/>
    <x v="5574"/>
    <n v="1.2100000000000001E-2"/>
    <x v="7260"/>
    <n v="0.45999999999999974"/>
    <n v="10.244222999999995"/>
    <n v="9"/>
    <n v="227.49999999999997"/>
    <x v="134"/>
    <x v="13"/>
    <x v="26"/>
  </r>
  <r>
    <x v="1"/>
    <x v="133"/>
    <x v="2"/>
    <x v="2"/>
    <s v="-2.244644"/>
    <x v="1"/>
    <x v="1"/>
    <x v="0"/>
    <x v="5575"/>
    <n v="1.3530000000000002E-2"/>
    <x v="7261"/>
    <n v="0.85999999999999976"/>
    <n v="23.394939479999994"/>
    <n v="8"/>
    <n v="154"/>
    <x v="161"/>
    <x v="44"/>
    <x v="26"/>
  </r>
  <r>
    <x v="1"/>
    <x v="134"/>
    <x v="2"/>
    <x v="2"/>
    <s v="-2.244644"/>
    <x v="1"/>
    <x v="1"/>
    <x v="0"/>
    <x v="4815"/>
    <n v="1.1660000000000004E-2"/>
    <x v="7262"/>
    <n v="1.0599999999999996"/>
    <n v="21.776379239999997"/>
    <n v="8"/>
    <n v="136.5"/>
    <x v="124"/>
    <x v="41"/>
    <x v="6"/>
  </r>
  <r>
    <x v="1"/>
    <x v="135"/>
    <x v="2"/>
    <x v="2"/>
    <s v="-2.244644"/>
    <x v="1"/>
    <x v="1"/>
    <x v="0"/>
    <x v="5576"/>
    <n v="1.4740000000000001E-2"/>
    <x v="7263"/>
    <n v="0.84999999999999964"/>
    <n v="16.691133799999992"/>
    <n v="5"/>
    <n v="130.19999999999999"/>
    <x v="13"/>
    <x v="45"/>
    <x v="6"/>
  </r>
  <r>
    <x v="1"/>
    <x v="136"/>
    <x v="2"/>
    <x v="2"/>
    <s v="-2.244644"/>
    <x v="1"/>
    <x v="1"/>
    <x v="0"/>
    <x v="5577"/>
    <n v="1.1990000000000004E-2"/>
    <x v="7264"/>
    <n v="0.7899999999999997"/>
    <n v="15.604337539999998"/>
    <n v="6"/>
    <n v="214.89999999999998"/>
    <x v="146"/>
    <x v="43"/>
    <x v="22"/>
  </r>
  <r>
    <x v="1"/>
    <x v="137"/>
    <x v="2"/>
    <x v="2"/>
    <s v="-2.244644"/>
    <x v="1"/>
    <x v="1"/>
    <x v="0"/>
    <x v="3996"/>
    <n v="1.166E-2"/>
    <x v="7265"/>
    <n v="1.1799999999999997"/>
    <n v="20.701490479999993"/>
    <n v="10"/>
    <n v="188.29999999999998"/>
    <x v="177"/>
    <x v="13"/>
    <x v="28"/>
  </r>
  <r>
    <x v="1"/>
    <x v="138"/>
    <x v="2"/>
    <x v="2"/>
    <s v="-2.244644"/>
    <x v="1"/>
    <x v="1"/>
    <x v="0"/>
    <x v="5578"/>
    <n v="1.4190000000000003E-2"/>
    <x v="7266"/>
    <n v="0.5399999999999997"/>
    <n v="12.189664079999995"/>
    <n v="3"/>
    <n v="88.199999999999989"/>
    <x v="139"/>
    <x v="40"/>
    <x v="21"/>
  </r>
  <r>
    <x v="1"/>
    <x v="139"/>
    <x v="2"/>
    <x v="2"/>
    <s v="-2.244644"/>
    <x v="1"/>
    <x v="1"/>
    <x v="0"/>
    <x v="2070"/>
    <n v="1.166E-2"/>
    <x v="7267"/>
    <n v="0.22999999999999993"/>
    <n v="4.846012599999999"/>
    <n v="9"/>
    <n v="123.89999999999999"/>
    <x v="213"/>
    <x v="23"/>
    <x v="6"/>
  </r>
  <r>
    <x v="1"/>
    <x v="140"/>
    <x v="2"/>
    <x v="2"/>
    <s v="-2.244644"/>
    <x v="1"/>
    <x v="1"/>
    <x v="0"/>
    <x v="2917"/>
    <n v="1.3860000000000003E-2"/>
    <x v="7268"/>
    <n v="2.9999999999999898E-2"/>
    <n v="0.70228619999999775"/>
    <n v="6"/>
    <n v="260.39999999999998"/>
    <x v="129"/>
    <x v="6"/>
    <x v="23"/>
  </r>
  <r>
    <x v="1"/>
    <x v="141"/>
    <x v="2"/>
    <x v="2"/>
    <s v="-2.244644"/>
    <x v="1"/>
    <x v="1"/>
    <x v="0"/>
    <x v="1258"/>
    <n v="1.4520000000000003E-2"/>
    <x v="7269"/>
    <n v="0.42999999999999977"/>
    <n v="13.892009999999997"/>
    <n v="8"/>
    <n v="161"/>
    <x v="172"/>
    <x v="40"/>
    <x v="21"/>
  </r>
  <r>
    <x v="1"/>
    <x v="142"/>
    <x v="2"/>
    <x v="2"/>
    <s v="-2.244644"/>
    <x v="1"/>
    <x v="1"/>
    <x v="0"/>
    <x v="5579"/>
    <n v="1.2650000000000005E-2"/>
    <x v="7270"/>
    <n v="0.50999999999999968"/>
    <n v="11.092709099999995"/>
    <n v="7"/>
    <n v="178.5"/>
    <x v="140"/>
    <x v="7"/>
    <x v="13"/>
  </r>
  <r>
    <x v="1"/>
    <x v="143"/>
    <x v="2"/>
    <x v="2"/>
    <s v="-2.244644"/>
    <x v="1"/>
    <x v="1"/>
    <x v="0"/>
    <x v="5580"/>
    <n v="1.1990000000000002E-2"/>
    <x v="7271"/>
    <n v="0.35999999999999982"/>
    <n v="8.0531074799999978"/>
    <n v="4"/>
    <n v="41"/>
    <x v="46"/>
    <x v="41"/>
    <x v="6"/>
  </r>
  <r>
    <x v="1"/>
    <x v="144"/>
    <x v="2"/>
    <x v="2"/>
    <s v="-2.244644"/>
    <x v="1"/>
    <x v="1"/>
    <x v="0"/>
    <x v="4157"/>
    <n v="1.0340000000000004E-2"/>
    <x v="7272"/>
    <n v="0.48999999999999982"/>
    <n v="11.223532319999999"/>
    <n v="9"/>
    <n v="180.6"/>
    <x v="129"/>
    <x v="5"/>
    <x v="25"/>
  </r>
  <r>
    <x v="1"/>
    <x v="145"/>
    <x v="2"/>
    <x v="2"/>
    <s v="-2.244644"/>
    <x v="1"/>
    <x v="1"/>
    <x v="0"/>
    <x v="5581"/>
    <n v="1.3750000000000002E-2"/>
    <x v="7273"/>
    <n v="7.0000000000000062E-2"/>
    <n v="1.4109287500000012"/>
    <n v="4"/>
    <n v="45.5"/>
    <x v="147"/>
    <x v="8"/>
    <x v="24"/>
  </r>
  <r>
    <x v="1"/>
    <x v="146"/>
    <x v="2"/>
    <x v="2"/>
    <s v="-2.244644"/>
    <x v="1"/>
    <x v="1"/>
    <x v="0"/>
    <x v="5582"/>
    <n v="1.2870000000000001E-2"/>
    <x v="7274"/>
    <n v="0.48999999999999982"/>
    <n v="10.817196389999998"/>
    <n v="7"/>
    <n v="92.399999999999991"/>
    <x v="123"/>
    <x v="45"/>
    <x v="26"/>
  </r>
  <r>
    <x v="1"/>
    <x v="147"/>
    <x v="2"/>
    <x v="2"/>
    <s v="-2.244644"/>
    <x v="1"/>
    <x v="1"/>
    <x v="0"/>
    <x v="5583"/>
    <n v="1.3310000000000002E-2"/>
    <x v="7275"/>
    <n v="0.70999999999999974"/>
    <n v="13.507027929999996"/>
    <n v="8"/>
    <n v="125.99999999999999"/>
    <x v="127"/>
    <x v="40"/>
    <x v="0"/>
  </r>
  <r>
    <x v="1"/>
    <x v="148"/>
    <x v="2"/>
    <x v="2"/>
    <s v="-2.244644"/>
    <x v="1"/>
    <x v="1"/>
    <x v="0"/>
    <x v="5584"/>
    <n v="9.7900000000000018E-3"/>
    <x v="7276"/>
    <n v="0.49999999999999978"/>
    <n v="8.5500964999999969"/>
    <n v="9"/>
    <n v="95.199999999999989"/>
    <x v="166"/>
    <x v="40"/>
    <x v="6"/>
  </r>
  <r>
    <x v="1"/>
    <x v="149"/>
    <x v="2"/>
    <x v="2"/>
    <s v="-2.244644"/>
    <x v="1"/>
    <x v="1"/>
    <x v="0"/>
    <x v="5585"/>
    <n v="9.2400000000000017E-3"/>
    <x v="7277"/>
    <n v="0.31999999999999978"/>
    <n v="5.1262041599999977"/>
    <n v="5"/>
    <n v="217"/>
    <x v="45"/>
    <x v="4"/>
    <x v="28"/>
  </r>
  <r>
    <x v="1"/>
    <x v="150"/>
    <x v="2"/>
    <x v="2"/>
    <s v="-2.244644"/>
    <x v="1"/>
    <x v="1"/>
    <x v="0"/>
    <x v="5586"/>
    <n v="1.1000000000000001E-2"/>
    <x v="7278"/>
    <n v="0.68999999999999972"/>
    <n v="16.229696999999994"/>
    <n v="5"/>
    <n v="259"/>
    <x v="134"/>
    <x v="44"/>
    <x v="20"/>
  </r>
  <r>
    <x v="1"/>
    <x v="151"/>
    <x v="2"/>
    <x v="2"/>
    <s v="-2.244644"/>
    <x v="1"/>
    <x v="1"/>
    <x v="0"/>
    <x v="5587"/>
    <n v="1.0780000000000001E-2"/>
    <x v="7279"/>
    <n v="8.99999999999999E-2"/>
    <n v="1.8175726799999981"/>
    <n v="6"/>
    <n v="294"/>
    <x v="13"/>
    <x v="41"/>
    <x v="21"/>
  </r>
  <r>
    <x v="1"/>
    <x v="152"/>
    <x v="2"/>
    <x v="2"/>
    <s v="-2.244644"/>
    <x v="1"/>
    <x v="1"/>
    <x v="0"/>
    <x v="5588"/>
    <n v="1.0340000000000004E-2"/>
    <x v="7280"/>
    <n v="4.0000000000000036E-2"/>
    <n v="0.78761848000000101"/>
    <n v="5"/>
    <n v="178.5"/>
    <x v="140"/>
    <x v="40"/>
    <x v="6"/>
  </r>
  <r>
    <x v="1"/>
    <x v="153"/>
    <x v="2"/>
    <x v="2"/>
    <s v="-2.244644"/>
    <x v="1"/>
    <x v="1"/>
    <x v="0"/>
    <x v="5589"/>
    <n v="1.1330000000000002E-2"/>
    <x v="7281"/>
    <n v="0.32999999999999974"/>
    <n v="6.6915093299999953"/>
    <n v="4"/>
    <n v="106.39999999999999"/>
    <x v="77"/>
    <x v="6"/>
    <x v="25"/>
  </r>
  <r>
    <x v="1"/>
    <x v="154"/>
    <x v="2"/>
    <x v="2"/>
    <s v="-2.244644"/>
    <x v="1"/>
    <x v="1"/>
    <x v="0"/>
    <x v="5590"/>
    <n v="1.2760000000000002E-2"/>
    <x v="7282"/>
    <n v="0.84999999999999987"/>
    <n v="16.9891744"/>
    <n v="7"/>
    <n v="230.99999999999997"/>
    <x v="133"/>
    <x v="40"/>
    <x v="27"/>
  </r>
  <r>
    <x v="1"/>
    <x v="155"/>
    <x v="2"/>
    <x v="2"/>
    <s v="-2.244644"/>
    <x v="1"/>
    <x v="1"/>
    <x v="0"/>
    <x v="5591"/>
    <n v="1.4190000000000001E-2"/>
    <x v="7283"/>
    <n v="0.83999999999999986"/>
    <n v="27.624864959999996"/>
    <n v="9"/>
    <n v="251.99999999999997"/>
    <x v="147"/>
    <x v="7"/>
    <x v="22"/>
  </r>
  <r>
    <x v="1"/>
    <x v="156"/>
    <x v="2"/>
    <x v="2"/>
    <s v="-2.244644"/>
    <x v="1"/>
    <x v="1"/>
    <x v="0"/>
    <x v="5592"/>
    <n v="9.2400000000000017E-3"/>
    <x v="7284"/>
    <n v="0.42999999999999977"/>
    <n v="6.0321122399999973"/>
    <n v="7"/>
    <n v="193.2"/>
    <x v="174"/>
    <x v="5"/>
    <x v="25"/>
  </r>
  <r>
    <x v="1"/>
    <x v="157"/>
    <x v="2"/>
    <x v="2"/>
    <s v="-2.244644"/>
    <x v="1"/>
    <x v="1"/>
    <x v="0"/>
    <x v="5593"/>
    <n v="1.023E-2"/>
    <x v="7285"/>
    <n v="0.65999999999999992"/>
    <n v="11.598917219999997"/>
    <n v="8"/>
    <n v="273"/>
    <x v="151"/>
    <x v="23"/>
    <x v="7"/>
  </r>
  <r>
    <x v="1"/>
    <x v="158"/>
    <x v="2"/>
    <x v="2"/>
    <s v="-2.244644"/>
    <x v="1"/>
    <x v="1"/>
    <x v="0"/>
    <x v="5594"/>
    <n v="1.4520000000000003E-2"/>
    <x v="7286"/>
    <n v="0.48999999999999977"/>
    <n v="10.051077959999997"/>
    <n v="4"/>
    <n v="42"/>
    <x v="214"/>
    <x v="46"/>
    <x v="6"/>
  </r>
  <r>
    <x v="1"/>
    <x v="159"/>
    <x v="2"/>
    <x v="2"/>
    <s v="-2.244644"/>
    <x v="1"/>
    <x v="1"/>
    <x v="0"/>
    <x v="5595"/>
    <n v="1.1330000000000002E-2"/>
    <x v="7287"/>
    <n v="0.31999999999999978"/>
    <n v="7.2414108799999974"/>
    <n v="5"/>
    <n v="39.199999999999996"/>
    <x v="189"/>
    <x v="48"/>
    <x v="6"/>
  </r>
  <r>
    <x v="1"/>
    <x v="160"/>
    <x v="2"/>
    <x v="2"/>
    <s v="-2.244644"/>
    <x v="1"/>
    <x v="1"/>
    <x v="0"/>
    <x v="5596"/>
    <n v="1.1990000000000002E-2"/>
    <x v="7288"/>
    <n v="0.45999999999999974"/>
    <n v="11.615983939999994"/>
    <n v="5"/>
    <n v="323.39999999999998"/>
    <x v="130"/>
    <x v="41"/>
    <x v="13"/>
  </r>
  <r>
    <x v="1"/>
    <x v="161"/>
    <x v="2"/>
    <x v="2"/>
    <s v="-2.244644"/>
    <x v="1"/>
    <x v="1"/>
    <x v="0"/>
    <x v="5597"/>
    <n v="1.3860000000000003E-2"/>
    <x v="7289"/>
    <n v="0.95999999999999963"/>
    <n v="20.791330559999995"/>
    <n v="10"/>
    <n v="67.199999999999989"/>
    <x v="150"/>
    <x v="40"/>
    <x v="6"/>
  </r>
  <r>
    <x v="1"/>
    <x v="162"/>
    <x v="2"/>
    <x v="2"/>
    <s v="-2.244644"/>
    <x v="1"/>
    <x v="1"/>
    <x v="0"/>
    <x v="5598"/>
    <n v="1.1219999999999999E-2"/>
    <x v="7290"/>
    <n v="0.05"/>
    <n v="0.88396769999999991"/>
    <n v="3"/>
    <n v="49"/>
    <x v="160"/>
    <x v="40"/>
    <x v="5"/>
  </r>
  <r>
    <x v="1"/>
    <x v="163"/>
    <x v="2"/>
    <x v="2"/>
    <s v="-2.244644"/>
    <x v="1"/>
    <x v="1"/>
    <x v="0"/>
    <x v="5599"/>
    <n v="1.0010000000000002E-2"/>
    <x v="7291"/>
    <n v="1.0399999999999996"/>
    <n v="13.185812639999996"/>
    <n v="6"/>
    <n v="68.599999999999994"/>
    <x v="46"/>
    <x v="41"/>
    <x v="7"/>
  </r>
  <r>
    <x v="1"/>
    <x v="164"/>
    <x v="2"/>
    <x v="2"/>
    <s v="-2.244644"/>
    <x v="1"/>
    <x v="1"/>
    <x v="0"/>
    <x v="1984"/>
    <n v="1.1990000000000002E-2"/>
    <x v="7292"/>
    <n v="1.0599999999999996"/>
    <n v="14.653938199999999"/>
    <n v="8"/>
    <n v="150.5"/>
    <x v="214"/>
    <x v="40"/>
    <x v="29"/>
  </r>
  <r>
    <x v="1"/>
    <x v="165"/>
    <x v="2"/>
    <x v="2"/>
    <s v="-2.244644"/>
    <x v="1"/>
    <x v="1"/>
    <x v="0"/>
    <x v="5600"/>
    <n v="1.111E-2"/>
    <x v="7293"/>
    <n v="0.80999999999999983"/>
    <n v="17.811918629999997"/>
    <n v="5"/>
    <n v="159.6"/>
    <x v="172"/>
    <x v="40"/>
    <x v="3"/>
  </r>
  <r>
    <x v="1"/>
    <x v="166"/>
    <x v="2"/>
    <x v="2"/>
    <s v="-2.244644"/>
    <x v="1"/>
    <x v="1"/>
    <x v="0"/>
    <x v="5601"/>
    <n v="1.0890000000000004E-2"/>
    <x v="7294"/>
    <n v="0.56999999999999984"/>
    <n v="8.6740810199999991"/>
    <n v="8"/>
    <n v="102.89999999999999"/>
    <x v="21"/>
    <x v="48"/>
    <x v="6"/>
  </r>
  <r>
    <x v="1"/>
    <x v="167"/>
    <x v="2"/>
    <x v="2"/>
    <s v="-2.244644"/>
    <x v="1"/>
    <x v="1"/>
    <x v="0"/>
    <x v="5602"/>
    <n v="9.4600000000000014E-3"/>
    <x v="7295"/>
    <n v="2.0000000000000073E-2"/>
    <n v="0.31658836000000118"/>
    <n v="8"/>
    <n v="46"/>
    <x v="214"/>
    <x v="4"/>
    <x v="21"/>
  </r>
  <r>
    <x v="1"/>
    <x v="168"/>
    <x v="2"/>
    <x v="2"/>
    <s v="-2.244644"/>
    <x v="1"/>
    <x v="1"/>
    <x v="0"/>
    <x v="5603"/>
    <n v="1.4630000000000002E-2"/>
    <x v="7296"/>
    <n v="2.0000000000000073E-2"/>
    <n v="0.4598794200000017"/>
    <n v="4"/>
    <n v="35.699999999999996"/>
    <x v="26"/>
    <x v="46"/>
    <x v="25"/>
  </r>
  <r>
    <x v="1"/>
    <x v="169"/>
    <x v="2"/>
    <x v="2"/>
    <s v="-2.244644"/>
    <x v="1"/>
    <x v="1"/>
    <x v="0"/>
    <x v="5604"/>
    <n v="1.4410000000000004E-2"/>
    <x v="7297"/>
    <n v="2.9999999999999898E-2"/>
    <n v="0.74541488999999761"/>
    <n v="8"/>
    <n v="149.1"/>
    <x v="157"/>
    <x v="7"/>
    <x v="21"/>
  </r>
  <r>
    <x v="1"/>
    <x v="170"/>
    <x v="2"/>
    <x v="2"/>
    <s v="-2.244644"/>
    <x v="1"/>
    <x v="1"/>
    <x v="0"/>
    <x v="5605"/>
    <n v="9.2400000000000017E-3"/>
    <x v="7298"/>
    <n v="0.43999999999999978"/>
    <n v="5.6808628799999976"/>
    <n v="8"/>
    <n v="142.79999999999998"/>
    <x v="172"/>
    <x v="4"/>
    <x v="27"/>
  </r>
  <r>
    <x v="1"/>
    <x v="171"/>
    <x v="2"/>
    <x v="2"/>
    <s v="-2.244644"/>
    <x v="1"/>
    <x v="1"/>
    <x v="0"/>
    <x v="5606"/>
    <n v="1.2430000000000002E-2"/>
    <x v="7299"/>
    <n v="0.93999999999999961"/>
    <n v="18.644477939999994"/>
    <n v="5"/>
    <n v="95.199999999999989"/>
    <x v="50"/>
    <x v="5"/>
    <x v="5"/>
  </r>
  <r>
    <x v="1"/>
    <x v="172"/>
    <x v="2"/>
    <x v="2"/>
    <s v="-2.244644"/>
    <x v="1"/>
    <x v="1"/>
    <x v="0"/>
    <x v="987"/>
    <n v="1.3090000000000003E-2"/>
    <x v="7300"/>
    <n v="0.50999999999999979"/>
    <n v="8.0377835999999991"/>
    <n v="6"/>
    <n v="218.39999999999998"/>
    <x v="45"/>
    <x v="4"/>
    <x v="21"/>
  </r>
  <r>
    <x v="1"/>
    <x v="173"/>
    <x v="2"/>
    <x v="2"/>
    <s v="-2.244644"/>
    <x v="1"/>
    <x v="1"/>
    <x v="0"/>
    <x v="5607"/>
    <n v="9.3500000000000007E-3"/>
    <x v="7301"/>
    <n v="0.26999999999999991"/>
    <n v="5.2777196999999978"/>
    <n v="6"/>
    <n v="46"/>
    <x v="215"/>
    <x v="5"/>
    <x v="26"/>
  </r>
  <r>
    <x v="1"/>
    <x v="174"/>
    <x v="2"/>
    <x v="2"/>
    <s v="-2.244644"/>
    <x v="1"/>
    <x v="1"/>
    <x v="0"/>
    <x v="5608"/>
    <n v="1.2320000000000001E-2"/>
    <x v="7302"/>
    <n v="0.24"/>
    <n v="6.8349388800000002"/>
    <n v="7"/>
    <n v="123.89999999999999"/>
    <x v="158"/>
    <x v="4"/>
    <x v="25"/>
  </r>
  <r>
    <x v="1"/>
    <x v="175"/>
    <x v="2"/>
    <x v="2"/>
    <s v="-2.244644"/>
    <x v="1"/>
    <x v="1"/>
    <x v="0"/>
    <x v="5609"/>
    <n v="1.2100000000000005E-2"/>
    <x v="7303"/>
    <n v="0.17999999999999977"/>
    <n v="4.0798295999999965"/>
    <n v="10"/>
    <n v="151.19999999999999"/>
    <x v="129"/>
    <x v="7"/>
    <x v="21"/>
  </r>
  <r>
    <x v="1"/>
    <x v="176"/>
    <x v="2"/>
    <x v="2"/>
    <s v="-2.244644"/>
    <x v="1"/>
    <x v="1"/>
    <x v="0"/>
    <x v="2445"/>
    <n v="9.4600000000000014E-3"/>
    <x v="7304"/>
    <n v="1.9999999999999934E-2"/>
    <n v="0.23281059999999928"/>
    <n v="5"/>
    <n v="227.49999999999997"/>
    <x v="139"/>
    <x v="7"/>
    <x v="27"/>
  </r>
  <r>
    <x v="1"/>
    <x v="177"/>
    <x v="2"/>
    <x v="2"/>
    <s v="-2.244644"/>
    <x v="1"/>
    <x v="1"/>
    <x v="0"/>
    <x v="5610"/>
    <n v="9.2400000000000017E-3"/>
    <x v="7305"/>
    <n v="0.20999999999999983"/>
    <n v="2.5673432399999983"/>
    <n v="7"/>
    <n v="172.2"/>
    <x v="141"/>
    <x v="40"/>
    <x v="7"/>
  </r>
  <r>
    <x v="1"/>
    <x v="178"/>
    <x v="2"/>
    <x v="2"/>
    <s v="-2.244644"/>
    <x v="1"/>
    <x v="1"/>
    <x v="0"/>
    <x v="5611"/>
    <n v="1.3530000000000004E-2"/>
    <x v="7306"/>
    <n v="7.0000000000000007E-2"/>
    <n v="1.1930618700000002"/>
    <n v="8"/>
    <n v="159.6"/>
    <x v="124"/>
    <x v="40"/>
    <x v="21"/>
  </r>
  <r>
    <x v="1"/>
    <x v="179"/>
    <x v="2"/>
    <x v="2"/>
    <s v="-2.244644"/>
    <x v="1"/>
    <x v="1"/>
    <x v="0"/>
    <x v="5612"/>
    <n v="1.4080000000000004E-2"/>
    <x v="7307"/>
    <n v="0.47999999999999982"/>
    <n v="9.9524198399999992"/>
    <n v="8"/>
    <n v="114.8"/>
    <x v="127"/>
    <x v="48"/>
    <x v="21"/>
  </r>
  <r>
    <x v="1"/>
    <x v="180"/>
    <x v="2"/>
    <x v="2"/>
    <s v="-2.244644"/>
    <x v="1"/>
    <x v="1"/>
    <x v="0"/>
    <x v="5613"/>
    <n v="1.3530000000000002E-2"/>
    <x v="7308"/>
    <n v="0.3999999999999998"/>
    <n v="8.0898575999999967"/>
    <n v="9"/>
    <n v="247.79999999999998"/>
    <x v="174"/>
    <x v="6"/>
    <x v="26"/>
  </r>
  <r>
    <x v="1"/>
    <x v="181"/>
    <x v="2"/>
    <x v="2"/>
    <s v="-2.244644"/>
    <x v="1"/>
    <x v="1"/>
    <x v="0"/>
    <x v="5614"/>
    <n v="1.4190000000000001E-2"/>
    <x v="7309"/>
    <n v="0.63999999999999968"/>
    <n v="16.672909439999991"/>
    <n v="8"/>
    <n v="43.4"/>
    <x v="141"/>
    <x v="5"/>
    <x v="25"/>
  </r>
  <r>
    <x v="1"/>
    <x v="182"/>
    <x v="2"/>
    <x v="2"/>
    <s v="-2.244644"/>
    <x v="1"/>
    <x v="1"/>
    <x v="0"/>
    <x v="5615"/>
    <n v="1.4190000000000003E-2"/>
    <x v="7310"/>
    <n v="0.21999999999999992"/>
    <n v="4.5603254399999988"/>
    <n v="9"/>
    <n v="143.5"/>
    <x v="168"/>
    <x v="41"/>
    <x v="24"/>
  </r>
  <r>
    <x v="1"/>
    <x v="183"/>
    <x v="2"/>
    <x v="2"/>
    <s v="-2.244644"/>
    <x v="1"/>
    <x v="1"/>
    <x v="0"/>
    <x v="5616"/>
    <n v="1.3420000000000003E-2"/>
    <x v="7311"/>
    <n v="0.36999999999999977"/>
    <n v="6.8055772399999972"/>
    <n v="4"/>
    <n v="210"/>
    <x v="136"/>
    <x v="6"/>
    <x v="26"/>
  </r>
  <r>
    <x v="2"/>
    <x v="184"/>
    <x v="2"/>
    <x v="2"/>
    <s v="-2.244644"/>
    <x v="1"/>
    <x v="1"/>
    <x v="0"/>
    <x v="482"/>
    <n v="1.6390000000000002E-2"/>
    <x v="7312"/>
    <n v="0.59999999999999964"/>
    <n v="23.02139399999999"/>
    <n v="8"/>
    <n v="85.399999999999991"/>
    <x v="126"/>
    <x v="8"/>
    <x v="3"/>
  </r>
  <r>
    <x v="2"/>
    <x v="185"/>
    <x v="2"/>
    <x v="2"/>
    <s v="-2.244644"/>
    <x v="1"/>
    <x v="1"/>
    <x v="0"/>
    <x v="766"/>
    <n v="1.5180000000000003E-2"/>
    <x v="7313"/>
    <n v="1.1799999999999997"/>
    <n v="37.580215199999998"/>
    <n v="7"/>
    <n v="270.2"/>
    <x v="139"/>
    <x v="5"/>
    <x v="3"/>
  </r>
  <r>
    <x v="2"/>
    <x v="186"/>
    <x v="2"/>
    <x v="2"/>
    <s v="-2.244644"/>
    <x v="1"/>
    <x v="1"/>
    <x v="0"/>
    <x v="5617"/>
    <n v="1.2540000000000006E-2"/>
    <x v="7314"/>
    <n v="0.3999999999999998"/>
    <n v="13.086744000000001"/>
    <n v="7"/>
    <n v="91.699999999999989"/>
    <x v="126"/>
    <x v="43"/>
    <x v="7"/>
  </r>
  <r>
    <x v="2"/>
    <x v="187"/>
    <x v="2"/>
    <x v="2"/>
    <s v="-2.244644"/>
    <x v="1"/>
    <x v="1"/>
    <x v="0"/>
    <x v="4285"/>
    <n v="1.6610000000000003E-2"/>
    <x v="7315"/>
    <n v="0.77999999999999992"/>
    <n v="32.855908800000002"/>
    <n v="3"/>
    <n v="192.5"/>
    <x v="51"/>
    <x v="40"/>
    <x v="22"/>
  </r>
  <r>
    <x v="2"/>
    <x v="188"/>
    <x v="2"/>
    <x v="2"/>
    <s v="-2.244644"/>
    <x v="1"/>
    <x v="1"/>
    <x v="0"/>
    <x v="1692"/>
    <n v="1.485E-2"/>
    <x v="7316"/>
    <n v="1.0099999999999998"/>
    <n v="26.592340499999995"/>
    <n v="6"/>
    <n v="19"/>
    <x v="124"/>
    <x v="8"/>
    <x v="27"/>
  </r>
  <r>
    <x v="2"/>
    <x v="189"/>
    <x v="2"/>
    <x v="2"/>
    <s v="-2.244644"/>
    <x v="1"/>
    <x v="1"/>
    <x v="0"/>
    <x v="5460"/>
    <n v="1.7380000000000003E-2"/>
    <x v="7317"/>
    <n v="0.67999999999999972"/>
    <n v="33.115156799999994"/>
    <n v="4"/>
    <n v="86.1"/>
    <x v="46"/>
    <x v="6"/>
    <x v="26"/>
  </r>
  <r>
    <x v="2"/>
    <x v="190"/>
    <x v="2"/>
    <x v="2"/>
    <s v="-2.244644"/>
    <x v="1"/>
    <x v="1"/>
    <x v="0"/>
    <x v="227"/>
    <n v="1.2100000000000005E-2"/>
    <x v="7318"/>
    <n v="0.48999999999999966"/>
    <n v="11.004223999999997"/>
    <n v="5"/>
    <n v="30"/>
    <x v="133"/>
    <x v="23"/>
    <x v="22"/>
  </r>
  <r>
    <x v="2"/>
    <x v="191"/>
    <x v="2"/>
    <x v="2"/>
    <s v="-2.244644"/>
    <x v="1"/>
    <x v="1"/>
    <x v="0"/>
    <x v="254"/>
    <n v="1.7600000000000001E-2"/>
    <x v="7319"/>
    <n v="3.0000000000000027E-2"/>
    <n v="1.0237920000000009"/>
    <n v="8"/>
    <n v="116.19999999999999"/>
    <x v="173"/>
    <x v="48"/>
    <x v="23"/>
  </r>
  <r>
    <x v="2"/>
    <x v="192"/>
    <x v="2"/>
    <x v="2"/>
    <s v="-2.244644"/>
    <x v="1"/>
    <x v="1"/>
    <x v="0"/>
    <x v="5618"/>
    <n v="1.3530000000000002E-2"/>
    <x v="7320"/>
    <n v="0.3399999999999998"/>
    <n v="13.842001799999995"/>
    <n v="2"/>
    <n v="121.1"/>
    <x v="162"/>
    <x v="45"/>
    <x v="23"/>
  </r>
  <r>
    <x v="2"/>
    <x v="193"/>
    <x v="2"/>
    <x v="2"/>
    <s v="-2.244644"/>
    <x v="1"/>
    <x v="1"/>
    <x v="0"/>
    <x v="4494"/>
    <n v="1.3420000000000003E-2"/>
    <x v="7321"/>
    <n v="1.1199999999999999"/>
    <n v="36.042899200000001"/>
    <n v="4"/>
    <n v="92.399999999999991"/>
    <x v="127"/>
    <x v="52"/>
    <x v="25"/>
  </r>
  <r>
    <x v="2"/>
    <x v="194"/>
    <x v="2"/>
    <x v="2"/>
    <s v="-2.244644"/>
    <x v="1"/>
    <x v="1"/>
    <x v="0"/>
    <x v="5619"/>
    <n v="1.7270000000000001E-2"/>
    <x v="7322"/>
    <n v="0.63999999999999979"/>
    <n v="24.360371199999992"/>
    <n v="2"/>
    <n v="114.1"/>
    <x v="183"/>
    <x v="4"/>
    <x v="29"/>
  </r>
  <r>
    <x v="2"/>
    <x v="195"/>
    <x v="2"/>
    <x v="2"/>
    <s v="-2.244644"/>
    <x v="1"/>
    <x v="1"/>
    <x v="0"/>
    <x v="480"/>
    <n v="1.0120000000000001E-2"/>
    <x v="7323"/>
    <n v="0.7699999999999998"/>
    <n v="14.306846399999996"/>
    <n v="7"/>
    <n v="54.599999999999994"/>
    <x v="13"/>
    <x v="40"/>
    <x v="20"/>
  </r>
  <r>
    <x v="2"/>
    <x v="196"/>
    <x v="2"/>
    <x v="2"/>
    <s v="-2.244644"/>
    <x v="1"/>
    <x v="1"/>
    <x v="0"/>
    <x v="513"/>
    <n v="1.5949999999999999E-2"/>
    <x v="7324"/>
    <n v="0.84999999999999987"/>
    <n v="23.874757499999994"/>
    <n v="6"/>
    <n v="174.29999999999998"/>
    <x v="139"/>
    <x v="48"/>
    <x v="7"/>
  </r>
  <r>
    <x v="2"/>
    <x v="197"/>
    <x v="2"/>
    <x v="2"/>
    <s v="-2.244644"/>
    <x v="1"/>
    <x v="1"/>
    <x v="0"/>
    <x v="4038"/>
    <n v="1.7380000000000003E-2"/>
    <x v="7325"/>
    <n v="0.80999999999999983"/>
    <n v="30.802226399999999"/>
    <n v="7"/>
    <n v="94.5"/>
    <x v="13"/>
    <x v="41"/>
    <x v="0"/>
  </r>
  <r>
    <x v="2"/>
    <x v="198"/>
    <x v="2"/>
    <x v="2"/>
    <s v="-2.244644"/>
    <x v="1"/>
    <x v="1"/>
    <x v="0"/>
    <x v="477"/>
    <n v="1.5180000000000003E-2"/>
    <x v="7326"/>
    <n v="0.16999999999999998"/>
    <n v="5.4011958"/>
    <n v="2"/>
    <n v="207.89999999999998"/>
    <x v="26"/>
    <x v="13"/>
    <x v="20"/>
  </r>
  <r>
    <x v="2"/>
    <x v="199"/>
    <x v="2"/>
    <x v="2"/>
    <s v="-2.244644"/>
    <x v="1"/>
    <x v="1"/>
    <x v="0"/>
    <x v="4270"/>
    <n v="1.2980000000000002E-2"/>
    <x v="7327"/>
    <n v="0.59999999999999976"/>
    <n v="19.516727999999993"/>
    <n v="8"/>
    <n v="62.999999999999993"/>
    <x v="168"/>
    <x v="7"/>
    <x v="26"/>
  </r>
  <r>
    <x v="2"/>
    <x v="200"/>
    <x v="2"/>
    <x v="2"/>
    <s v="-2.244644"/>
    <x v="1"/>
    <x v="1"/>
    <x v="0"/>
    <x v="2096"/>
    <n v="1.5070000000000002E-2"/>
    <x v="7328"/>
    <n v="3.0000000000000027E-2"/>
    <n v="0.83548080000000091"/>
    <n v="2"/>
    <n v="37.799999999999997"/>
    <x v="162"/>
    <x v="44"/>
    <x v="25"/>
  </r>
  <r>
    <x v="2"/>
    <x v="201"/>
    <x v="2"/>
    <x v="2"/>
    <s v="-2.244644"/>
    <x v="1"/>
    <x v="1"/>
    <x v="0"/>
    <x v="1230"/>
    <n v="1.111E-2"/>
    <x v="7329"/>
    <n v="0.22000000000000003"/>
    <n v="4.2749058000000009"/>
    <n v="5"/>
    <n v="16"/>
    <x v="133"/>
    <x v="43"/>
    <x v="21"/>
  </r>
  <r>
    <x v="2"/>
    <x v="202"/>
    <x v="2"/>
    <x v="2"/>
    <s v="-2.244644"/>
    <x v="1"/>
    <x v="1"/>
    <x v="0"/>
    <x v="4486"/>
    <n v="1.1330000000000002E-2"/>
    <x v="7330"/>
    <n v="1.0499999999999998"/>
    <n v="30.562108500000001"/>
    <n v="5"/>
    <n v="42.699999999999996"/>
    <x v="172"/>
    <x v="45"/>
    <x v="23"/>
  </r>
  <r>
    <x v="2"/>
    <x v="203"/>
    <x v="2"/>
    <x v="2"/>
    <s v="-2.244644"/>
    <x v="1"/>
    <x v="1"/>
    <x v="0"/>
    <x v="5620"/>
    <n v="1.7930000000000005E-2"/>
    <x v="7331"/>
    <n v="0.67999999999999972"/>
    <n v="20.714887599999997"/>
    <n v="3"/>
    <n v="10"/>
    <x v="152"/>
    <x v="5"/>
    <x v="27"/>
  </r>
  <r>
    <x v="2"/>
    <x v="204"/>
    <x v="2"/>
    <x v="2"/>
    <s v="-2.244644"/>
    <x v="1"/>
    <x v="1"/>
    <x v="0"/>
    <x v="4478"/>
    <n v="1.1990000000000002E-2"/>
    <x v="7332"/>
    <n v="0.17000000000000004"/>
    <n v="3.8177359000000015"/>
    <n v="7"/>
    <n v="123.89999999999999"/>
    <x v="172"/>
    <x v="8"/>
    <x v="25"/>
  </r>
  <r>
    <x v="2"/>
    <x v="205"/>
    <x v="2"/>
    <x v="2"/>
    <s v="-2.244644"/>
    <x v="1"/>
    <x v="1"/>
    <x v="0"/>
    <x v="517"/>
    <n v="1.4410000000000006E-2"/>
    <x v="7333"/>
    <n v="0.11"/>
    <n v="4.1212600000000021"/>
    <n v="6"/>
    <n v="20"/>
    <x v="26"/>
    <x v="6"/>
    <x v="23"/>
  </r>
  <r>
    <x v="2"/>
    <x v="206"/>
    <x v="2"/>
    <x v="2"/>
    <s v="-2.244644"/>
    <x v="1"/>
    <x v="1"/>
    <x v="0"/>
    <x v="5621"/>
    <n v="1.4190000000000001E-2"/>
    <x v="7334"/>
    <n v="0.95999999999999974"/>
    <n v="38.769350399999993"/>
    <n v="4"/>
    <n v="36"/>
    <x v="173"/>
    <x v="45"/>
    <x v="23"/>
  </r>
  <r>
    <x v="2"/>
    <x v="207"/>
    <x v="2"/>
    <x v="2"/>
    <s v="-2.244644"/>
    <x v="1"/>
    <x v="1"/>
    <x v="0"/>
    <x v="962"/>
    <n v="1.507E-2"/>
    <x v="7335"/>
    <n v="0.33000000000000007"/>
    <n v="8.5785975000000025"/>
    <n v="1"/>
    <n v="30"/>
    <x v="190"/>
    <x v="45"/>
    <x v="6"/>
  </r>
  <r>
    <x v="2"/>
    <x v="208"/>
    <x v="2"/>
    <x v="2"/>
    <s v="-2.244644"/>
    <x v="1"/>
    <x v="1"/>
    <x v="0"/>
    <x v="4469"/>
    <n v="1.4960000000000005E-2"/>
    <x v="7336"/>
    <n v="0.23999999999999994"/>
    <n v="11.575449600000001"/>
    <n v="6"/>
    <n v="72.8"/>
    <x v="58"/>
    <x v="40"/>
    <x v="26"/>
  </r>
  <r>
    <x v="2"/>
    <x v="209"/>
    <x v="2"/>
    <x v="2"/>
    <s v="-2.244644"/>
    <x v="1"/>
    <x v="1"/>
    <x v="0"/>
    <x v="5268"/>
    <n v="1.4410000000000004E-2"/>
    <x v="7337"/>
    <n v="0.20000000000000007"/>
    <n v="5.8158760000000038"/>
    <n v="6"/>
    <n v="81.199999999999989"/>
    <x v="46"/>
    <x v="43"/>
    <x v="29"/>
  </r>
  <r>
    <x v="2"/>
    <x v="210"/>
    <x v="2"/>
    <x v="2"/>
    <s v="-2.244644"/>
    <x v="1"/>
    <x v="1"/>
    <x v="0"/>
    <x v="5622"/>
    <n v="1.4080000000000002E-2"/>
    <x v="7338"/>
    <n v="0.54999999999999982"/>
    <n v="22.263999999999996"/>
    <n v="3"/>
    <n v="196"/>
    <x v="177"/>
    <x v="40"/>
    <x v="0"/>
  </r>
  <r>
    <x v="2"/>
    <x v="211"/>
    <x v="2"/>
    <x v="2"/>
    <s v="-2.244644"/>
    <x v="1"/>
    <x v="1"/>
    <x v="0"/>
    <x v="241"/>
    <n v="1.5840000000000003E-2"/>
    <x v="7339"/>
    <n v="0.74999999999999989"/>
    <n v="25.767720000000001"/>
    <n v="4"/>
    <n v="105.69999999999999"/>
    <x v="168"/>
    <x v="46"/>
    <x v="27"/>
  </r>
  <r>
    <x v="2"/>
    <x v="212"/>
    <x v="2"/>
    <x v="2"/>
    <s v="-2.244644"/>
    <x v="1"/>
    <x v="1"/>
    <x v="0"/>
    <x v="1198"/>
    <n v="1.4630000000000002E-2"/>
    <x v="7340"/>
    <n v="0.92999999999999972"/>
    <n v="31.266358199999996"/>
    <n v="3"/>
    <n v="182.7"/>
    <x v="165"/>
    <x v="46"/>
    <x v="28"/>
  </r>
  <r>
    <x v="2"/>
    <x v="213"/>
    <x v="2"/>
    <x v="2"/>
    <s v="-2.244644"/>
    <x v="1"/>
    <x v="1"/>
    <x v="0"/>
    <x v="3097"/>
    <n v="1.8480000000000003E-2"/>
    <x v="7341"/>
    <n v="1.0799999999999996"/>
    <n v="38.559628799999992"/>
    <n v="3"/>
    <n v="302.39999999999998"/>
    <x v="174"/>
    <x v="6"/>
    <x v="26"/>
  </r>
  <r>
    <x v="2"/>
    <x v="214"/>
    <x v="2"/>
    <x v="2"/>
    <s v="-2.244644"/>
    <x v="1"/>
    <x v="1"/>
    <x v="0"/>
    <x v="263"/>
    <n v="1.1880000000000002E-2"/>
    <x v="7342"/>
    <n v="0.44999999999999968"/>
    <n v="9.9061379999999932"/>
    <n v="4"/>
    <n v="101.5"/>
    <x v="143"/>
    <x v="6"/>
    <x v="26"/>
  </r>
  <r>
    <x v="2"/>
    <x v="215"/>
    <x v="2"/>
    <x v="2"/>
    <s v="-2.244644"/>
    <x v="1"/>
    <x v="1"/>
    <x v="0"/>
    <x v="5623"/>
    <n v="1.0010000000000002E-2"/>
    <x v="7343"/>
    <n v="1.0999999999999999"/>
    <n v="24.950925999999999"/>
    <n v="5"/>
    <n v="30"/>
    <x v="138"/>
    <x v="41"/>
    <x v="3"/>
  </r>
  <r>
    <x v="2"/>
    <x v="216"/>
    <x v="2"/>
    <x v="2"/>
    <s v="-2.244644"/>
    <x v="1"/>
    <x v="1"/>
    <x v="0"/>
    <x v="516"/>
    <n v="1.1220000000000003E-2"/>
    <x v="7344"/>
    <n v="0.61999999999999966"/>
    <n v="18.100552799999996"/>
    <n v="5"/>
    <n v="95.199999999999989"/>
    <x v="190"/>
    <x v="44"/>
    <x v="23"/>
  </r>
  <r>
    <x v="2"/>
    <x v="217"/>
    <x v="2"/>
    <x v="2"/>
    <s v="-2.244644"/>
    <x v="1"/>
    <x v="1"/>
    <x v="0"/>
    <x v="5624"/>
    <n v="1.7160000000000002E-2"/>
    <x v="7345"/>
    <n v="0.24000000000000007"/>
    <n v="12.631132800000005"/>
    <n v="6"/>
    <n v="67.199999999999989"/>
    <x v="125"/>
    <x v="43"/>
    <x v="22"/>
  </r>
  <r>
    <x v="2"/>
    <x v="218"/>
    <x v="2"/>
    <x v="2"/>
    <s v="-2.244644"/>
    <x v="1"/>
    <x v="1"/>
    <x v="0"/>
    <x v="323"/>
    <n v="1.4410000000000004E-2"/>
    <x v="7346"/>
    <n v="0.75999999999999979"/>
    <n v="21.7827324"/>
    <n v="6"/>
    <n v="36.4"/>
    <x v="163"/>
    <x v="13"/>
    <x v="23"/>
  </r>
  <r>
    <x v="2"/>
    <x v="219"/>
    <x v="2"/>
    <x v="2"/>
    <s v="-2.244644"/>
    <x v="1"/>
    <x v="1"/>
    <x v="0"/>
    <x v="4266"/>
    <n v="1.4960000000000001E-2"/>
    <x v="7347"/>
    <n v="1.1399999999999997"/>
    <n v="46.592620799999992"/>
    <n v="2"/>
    <n v="119.69999999999999"/>
    <x v="113"/>
    <x v="8"/>
    <x v="23"/>
  </r>
  <r>
    <x v="2"/>
    <x v="220"/>
    <x v="2"/>
    <x v="2"/>
    <s v="-2.244644"/>
    <x v="1"/>
    <x v="1"/>
    <x v="0"/>
    <x v="766"/>
    <n v="1.4410000000000001E-2"/>
    <x v="7348"/>
    <n v="1.1399999999999997"/>
    <n v="34.464685199999991"/>
    <n v="3"/>
    <n v="126.69999999999999"/>
    <x v="151"/>
    <x v="8"/>
    <x v="29"/>
  </r>
  <r>
    <x v="2"/>
    <x v="221"/>
    <x v="2"/>
    <x v="2"/>
    <s v="-2.244644"/>
    <x v="1"/>
    <x v="1"/>
    <x v="0"/>
    <x v="4913"/>
    <n v="1.3530000000000002E-2"/>
    <x v="7349"/>
    <n v="0.03"/>
    <n v="1.1316492000000002"/>
    <n v="4"/>
    <n v="166.6"/>
    <x v="155"/>
    <x v="8"/>
    <x v="0"/>
  </r>
  <r>
    <x v="2"/>
    <x v="222"/>
    <x v="2"/>
    <x v="2"/>
    <s v="-2.244644"/>
    <x v="1"/>
    <x v="1"/>
    <x v="0"/>
    <x v="1752"/>
    <n v="1.5070000000000002E-2"/>
    <x v="7350"/>
    <n v="0.19000000000000003"/>
    <n v="5.3744141000000019"/>
    <n v="5"/>
    <n v="122.49999999999999"/>
    <x v="50"/>
    <x v="13"/>
    <x v="23"/>
  </r>
  <r>
    <x v="2"/>
    <x v="223"/>
    <x v="2"/>
    <x v="2"/>
    <s v="-2.244644"/>
    <x v="1"/>
    <x v="1"/>
    <x v="0"/>
    <x v="482"/>
    <n v="1.3310000000000001E-2"/>
    <x v="7351"/>
    <n v="0.06"/>
    <n v="1.8695226"/>
    <n v="8"/>
    <n v="86.8"/>
    <x v="43"/>
    <x v="4"/>
    <x v="27"/>
  </r>
  <r>
    <x v="2"/>
    <x v="224"/>
    <x v="2"/>
    <x v="2"/>
    <s v="-2.244644"/>
    <x v="1"/>
    <x v="1"/>
    <x v="0"/>
    <x v="1014"/>
    <n v="1.1550000000000003E-2"/>
    <x v="7352"/>
    <n v="1.1099999999999999"/>
    <n v="20.974338000000003"/>
    <n v="2"/>
    <n v="9"/>
    <x v="133"/>
    <x v="40"/>
    <x v="26"/>
  </r>
  <r>
    <x v="2"/>
    <x v="225"/>
    <x v="2"/>
    <x v="2"/>
    <s v="-2.244644"/>
    <x v="1"/>
    <x v="1"/>
    <x v="0"/>
    <x v="57"/>
    <n v="1.6610000000000003E-2"/>
    <x v="7353"/>
    <n v="0.33999999999999997"/>
    <n v="9.8998922000000018"/>
    <n v="7"/>
    <n v="51.099999999999994"/>
    <x v="134"/>
    <x v="4"/>
    <x v="25"/>
  </r>
  <r>
    <x v="2"/>
    <x v="226"/>
    <x v="2"/>
    <x v="2"/>
    <s v="-2.244644"/>
    <x v="1"/>
    <x v="1"/>
    <x v="0"/>
    <x v="5625"/>
    <n v="1.2760000000000004E-2"/>
    <x v="7354"/>
    <n v="0.22000000000000003"/>
    <n v="5.8530120000000023"/>
    <n v="7"/>
    <n v="47"/>
    <x v="45"/>
    <x v="13"/>
    <x v="0"/>
  </r>
  <r>
    <x v="2"/>
    <x v="227"/>
    <x v="2"/>
    <x v="2"/>
    <s v="-2.244644"/>
    <x v="1"/>
    <x v="1"/>
    <x v="0"/>
    <x v="5626"/>
    <n v="1.5180000000000001E-2"/>
    <x v="7355"/>
    <n v="0.16000000000000006"/>
    <n v="6.6937728000000032"/>
    <n v="8"/>
    <n v="128.79999999999998"/>
    <x v="172"/>
    <x v="6"/>
    <x v="3"/>
  </r>
  <r>
    <x v="2"/>
    <x v="228"/>
    <x v="2"/>
    <x v="2"/>
    <s v="-2.244644"/>
    <x v="1"/>
    <x v="1"/>
    <x v="0"/>
    <x v="5082"/>
    <n v="1.4410000000000004E-2"/>
    <x v="7356"/>
    <n v="4.0000000000000036E-2"/>
    <n v="1.694039600000002"/>
    <n v="3"/>
    <n v="74.899999999999991"/>
    <x v="2"/>
    <x v="40"/>
    <x v="23"/>
  </r>
  <r>
    <x v="2"/>
    <x v="229"/>
    <x v="2"/>
    <x v="2"/>
    <s v="-2.244644"/>
    <x v="1"/>
    <x v="1"/>
    <x v="0"/>
    <x v="5627"/>
    <n v="1.5290000000000002E-2"/>
    <x v="7357"/>
    <n v="0.51999999999999991"/>
    <n v="20.036016"/>
    <n v="7"/>
    <n v="155.39999999999998"/>
    <x v="43"/>
    <x v="6"/>
    <x v="3"/>
  </r>
  <r>
    <x v="2"/>
    <x v="230"/>
    <x v="2"/>
    <x v="2"/>
    <s v="-2.244644"/>
    <x v="1"/>
    <x v="1"/>
    <x v="0"/>
    <x v="3646"/>
    <n v="1.5290000000000002E-2"/>
    <x v="7358"/>
    <n v="1.0099999999999998"/>
    <n v="27.611905199999995"/>
    <n v="7"/>
    <n v="143.5"/>
    <x v="68"/>
    <x v="13"/>
    <x v="21"/>
  </r>
  <r>
    <x v="2"/>
    <x v="231"/>
    <x v="2"/>
    <x v="2"/>
    <s v="-2.244644"/>
    <x v="1"/>
    <x v="1"/>
    <x v="0"/>
    <x v="5090"/>
    <n v="1.8150000000000003E-2"/>
    <x v="7359"/>
    <n v="0.37999999999999973"/>
    <n v="17.532173999999991"/>
    <n v="10"/>
    <n v="314.29999999999995"/>
    <x v="160"/>
    <x v="18"/>
    <x v="27"/>
  </r>
  <r>
    <x v="2"/>
    <x v="232"/>
    <x v="2"/>
    <x v="2"/>
    <s v="-2.244644"/>
    <x v="1"/>
    <x v="1"/>
    <x v="0"/>
    <x v="218"/>
    <n v="1.4190000000000003E-2"/>
    <x v="7360"/>
    <n v="1.0999999999999996"/>
    <n v="35.323166999999998"/>
    <n v="5"/>
    <n v="170.1"/>
    <x v="162"/>
    <x v="5"/>
    <x v="3"/>
  </r>
  <r>
    <x v="2"/>
    <x v="233"/>
    <x v="2"/>
    <x v="2"/>
    <s v="-2.244644"/>
    <x v="1"/>
    <x v="1"/>
    <x v="0"/>
    <x v="1893"/>
    <n v="1.3090000000000006E-2"/>
    <x v="7361"/>
    <n v="7.0000000000000062E-2"/>
    <n v="2.4492699000000031"/>
    <n v="9"/>
    <n v="268.79999999999995"/>
    <x v="125"/>
    <x v="5"/>
    <x v="26"/>
  </r>
  <r>
    <x v="2"/>
    <x v="234"/>
    <x v="2"/>
    <x v="2"/>
    <s v="-2.244644"/>
    <x v="1"/>
    <x v="1"/>
    <x v="0"/>
    <x v="5628"/>
    <n v="1.6060000000000005E-2"/>
    <x v="7362"/>
    <n v="0.62999999999999967"/>
    <n v="23.625062999999994"/>
    <n v="8"/>
    <n v="117.6"/>
    <x v="172"/>
    <x v="12"/>
    <x v="3"/>
  </r>
  <r>
    <x v="2"/>
    <x v="235"/>
    <x v="2"/>
    <x v="2"/>
    <s v="-2.244644"/>
    <x v="1"/>
    <x v="1"/>
    <x v="0"/>
    <x v="984"/>
    <n v="1.2540000000000001E-2"/>
    <x v="7363"/>
    <n v="1.0799999999999996"/>
    <n v="23.605797599999995"/>
    <n v="7"/>
    <n v="316.39999999999998"/>
    <x v="134"/>
    <x v="44"/>
    <x v="23"/>
  </r>
  <r>
    <x v="2"/>
    <x v="236"/>
    <x v="2"/>
    <x v="2"/>
    <s v="-2.244644"/>
    <x v="1"/>
    <x v="1"/>
    <x v="0"/>
    <x v="5629"/>
    <n v="1.5070000000000002E-2"/>
    <x v="7364"/>
    <n v="0.72999999999999987"/>
    <n v="32.2112208"/>
    <n v="10"/>
    <n v="62.999999999999993"/>
    <x v="50"/>
    <x v="4"/>
    <x v="21"/>
  </r>
  <r>
    <x v="2"/>
    <x v="237"/>
    <x v="2"/>
    <x v="2"/>
    <s v="-2.244644"/>
    <x v="1"/>
    <x v="1"/>
    <x v="0"/>
    <x v="5630"/>
    <n v="1.6060000000000005E-2"/>
    <x v="7365"/>
    <n v="0.18000000000000005"/>
    <n v="8.114475600000004"/>
    <n v="10"/>
    <n v="410.2"/>
    <x v="165"/>
    <x v="44"/>
    <x v="22"/>
  </r>
  <r>
    <x v="2"/>
    <x v="238"/>
    <x v="2"/>
    <x v="2"/>
    <s v="-2.244644"/>
    <x v="1"/>
    <x v="1"/>
    <x v="0"/>
    <x v="4515"/>
    <n v="1.7270000000000001E-2"/>
    <x v="7366"/>
    <n v="0.31999999999999984"/>
    <n v="13.080988799999993"/>
    <n v="3"/>
    <n v="154.69999999999999"/>
    <x v="152"/>
    <x v="8"/>
    <x v="21"/>
  </r>
  <r>
    <x v="2"/>
    <x v="239"/>
    <x v="2"/>
    <x v="2"/>
    <s v="-2.244644"/>
    <x v="1"/>
    <x v="1"/>
    <x v="0"/>
    <x v="5631"/>
    <n v="1.4630000000000001E-2"/>
    <x v="7367"/>
    <n v="0.04"/>
    <n v="1.5431724"/>
    <n v="7"/>
    <n v="289.79999999999995"/>
    <x v="156"/>
    <x v="40"/>
    <x v="27"/>
  </r>
  <r>
    <x v="2"/>
    <x v="240"/>
    <x v="2"/>
    <x v="2"/>
    <s v="-2.244644"/>
    <x v="1"/>
    <x v="1"/>
    <x v="0"/>
    <x v="5632"/>
    <n v="1.804E-2"/>
    <x v="7368"/>
    <n v="0.34999999999999981"/>
    <n v="18.746265999999991"/>
    <n v="4"/>
    <n v="226.1"/>
    <x v="88"/>
    <x v="23"/>
    <x v="22"/>
  </r>
  <r>
    <x v="2"/>
    <x v="241"/>
    <x v="2"/>
    <x v="2"/>
    <s v="-2.244644"/>
    <x v="1"/>
    <x v="1"/>
    <x v="0"/>
    <x v="4453"/>
    <n v="1.298E-2"/>
    <x v="7369"/>
    <n v="4.9999999999999899E-2"/>
    <n v="1.2843709999999973"/>
    <n v="6"/>
    <n v="323.39999999999998"/>
    <x v="77"/>
    <x v="41"/>
    <x v="3"/>
  </r>
  <r>
    <x v="2"/>
    <x v="242"/>
    <x v="2"/>
    <x v="2"/>
    <s v="-2.244644"/>
    <x v="1"/>
    <x v="1"/>
    <x v="0"/>
    <x v="3086"/>
    <n v="1.4630000000000001E-2"/>
    <x v="7370"/>
    <n v="1.0699999999999996"/>
    <n v="34.92429709999999"/>
    <n v="4"/>
    <n v="220.5"/>
    <x v="125"/>
    <x v="45"/>
    <x v="27"/>
  </r>
  <r>
    <x v="2"/>
    <x v="243"/>
    <x v="2"/>
    <x v="2"/>
    <s v="-2.244644"/>
    <x v="1"/>
    <x v="1"/>
    <x v="0"/>
    <x v="5274"/>
    <n v="1.4740000000000003E-2"/>
    <x v="7371"/>
    <n v="0.72999999999999976"/>
    <n v="29.902595799999997"/>
    <n v="8"/>
    <n v="363.29999999999995"/>
    <x v="51"/>
    <x v="42"/>
    <x v="26"/>
  </r>
  <r>
    <x v="2"/>
    <x v="244"/>
    <x v="2"/>
    <x v="2"/>
    <s v="-2.244644"/>
    <x v="1"/>
    <x v="1"/>
    <x v="0"/>
    <x v="2914"/>
    <n v="1.2100000000000001E-2"/>
    <x v="7372"/>
    <n v="0.20000000000000009"/>
    <n v="4.3076000000000025"/>
    <n v="11"/>
    <n v="263.2"/>
    <x v="58"/>
    <x v="41"/>
    <x v="22"/>
  </r>
  <r>
    <x v="2"/>
    <x v="245"/>
    <x v="2"/>
    <x v="2"/>
    <s v="-2.244644"/>
    <x v="1"/>
    <x v="1"/>
    <x v="0"/>
    <x v="711"/>
    <n v="1.166E-2"/>
    <x v="7373"/>
    <n v="0.28999999999999981"/>
    <n v="7.3139681999999961"/>
    <n v="5"/>
    <n v="222.6"/>
    <x v="173"/>
    <x v="48"/>
    <x v="21"/>
  </r>
  <r>
    <x v="2"/>
    <x v="246"/>
    <x v="2"/>
    <x v="2"/>
    <s v="-2.244644"/>
    <x v="1"/>
    <x v="1"/>
    <x v="0"/>
    <x v="4708"/>
    <n v="1.6610000000000003E-2"/>
    <x v="7374"/>
    <n v="0.30999999999999983"/>
    <n v="14.319647099999996"/>
    <n v="9"/>
    <n v="230.99999999999997"/>
    <x v="162"/>
    <x v="8"/>
    <x v="3"/>
  </r>
  <r>
    <x v="2"/>
    <x v="247"/>
    <x v="2"/>
    <x v="2"/>
    <s v="-2.244644"/>
    <x v="1"/>
    <x v="1"/>
    <x v="0"/>
    <x v="5633"/>
    <n v="1.4850000000000002E-2"/>
    <x v="7375"/>
    <n v="0.33999999999999991"/>
    <n v="15.005627999999998"/>
    <n v="5"/>
    <n v="213.5"/>
    <x v="189"/>
    <x v="6"/>
    <x v="6"/>
  </r>
  <r>
    <x v="2"/>
    <x v="248"/>
    <x v="2"/>
    <x v="2"/>
    <s v="-2.244644"/>
    <x v="1"/>
    <x v="1"/>
    <x v="0"/>
    <x v="2498"/>
    <n v="1.3530000000000002E-2"/>
    <x v="7376"/>
    <n v="0.58999999999999986"/>
    <n v="16.380500399999999"/>
    <n v="10"/>
    <n v="148.39999999999998"/>
    <x v="127"/>
    <x v="43"/>
    <x v="21"/>
  </r>
  <r>
    <x v="2"/>
    <x v="249"/>
    <x v="2"/>
    <x v="2"/>
    <s v="-2.244644"/>
    <x v="1"/>
    <x v="1"/>
    <x v="0"/>
    <x v="182"/>
    <n v="1.3420000000000001E-2"/>
    <x v="7377"/>
    <n v="0.83999999999999964"/>
    <n v="20.753224799999991"/>
    <n v="7"/>
    <n v="71.399999999999991"/>
    <x v="2"/>
    <x v="23"/>
    <x v="26"/>
  </r>
  <r>
    <x v="2"/>
    <x v="250"/>
    <x v="2"/>
    <x v="2"/>
    <s v="-2.244644"/>
    <x v="1"/>
    <x v="1"/>
    <x v="0"/>
    <x v="1196"/>
    <n v="1.3750000000000002E-2"/>
    <x v="7378"/>
    <n v="0.95999999999999985"/>
    <n v="30.412799999999997"/>
    <n v="5"/>
    <n v="358.4"/>
    <x v="156"/>
    <x v="46"/>
    <x v="3"/>
  </r>
  <r>
    <x v="2"/>
    <x v="251"/>
    <x v="2"/>
    <x v="2"/>
    <s v="-2.244644"/>
    <x v="1"/>
    <x v="1"/>
    <x v="0"/>
    <x v="5634"/>
    <n v="1.1770000000000003E-2"/>
    <x v="7379"/>
    <n v="2.0000000000000018E-2"/>
    <n v="0.61651260000000074"/>
    <n v="9"/>
    <n v="207.2"/>
    <x v="139"/>
    <x v="23"/>
    <x v="21"/>
  </r>
  <r>
    <x v="2"/>
    <x v="252"/>
    <x v="2"/>
    <x v="2"/>
    <s v="-2.244644"/>
    <x v="1"/>
    <x v="1"/>
    <x v="0"/>
    <x v="517"/>
    <n v="1.5070000000000004E-2"/>
    <x v="7380"/>
    <n v="0.86999999999999977"/>
    <n v="34.088340000000002"/>
    <n v="7"/>
    <n v="125.99999999999999"/>
    <x v="21"/>
    <x v="45"/>
    <x v="24"/>
  </r>
  <r>
    <x v="2"/>
    <x v="253"/>
    <x v="2"/>
    <x v="2"/>
    <s v="-2.244644"/>
    <x v="1"/>
    <x v="1"/>
    <x v="0"/>
    <x v="4009"/>
    <n v="1.4300000000000002E-2"/>
    <x v="7381"/>
    <n v="0.66999999999999982"/>
    <n v="26.577693999999997"/>
    <n v="10"/>
    <n v="127.39999999999999"/>
    <x v="156"/>
    <x v="4"/>
    <x v="29"/>
  </r>
  <r>
    <x v="2"/>
    <x v="254"/>
    <x v="2"/>
    <x v="2"/>
    <s v="-2.244644"/>
    <x v="1"/>
    <x v="1"/>
    <x v="0"/>
    <x v="974"/>
    <n v="1.6720000000000002E-2"/>
    <x v="7382"/>
    <n v="0.53999999999999981"/>
    <n v="14.969750399999997"/>
    <n v="5"/>
    <n v="95.199999999999989"/>
    <x v="174"/>
    <x v="18"/>
    <x v="25"/>
  </r>
  <r>
    <x v="2"/>
    <x v="255"/>
    <x v="2"/>
    <x v="2"/>
    <s v="-2.244644"/>
    <x v="1"/>
    <x v="1"/>
    <x v="0"/>
    <x v="5635"/>
    <n v="1.2650000000000003E-2"/>
    <x v="7383"/>
    <n v="5.0000000000000017E-2"/>
    <n v="2.0815575000000015"/>
    <n v="8"/>
    <n v="156.1"/>
    <x v="50"/>
    <x v="44"/>
    <x v="26"/>
  </r>
  <r>
    <x v="2"/>
    <x v="256"/>
    <x v="2"/>
    <x v="2"/>
    <s v="-2.244644"/>
    <x v="1"/>
    <x v="1"/>
    <x v="0"/>
    <x v="985"/>
    <n v="1.4190000000000001E-2"/>
    <x v="7384"/>
    <n v="0"/>
    <n v="0"/>
    <n v="9"/>
    <n v="159.6"/>
    <x v="171"/>
    <x v="7"/>
    <x v="3"/>
  </r>
  <r>
    <x v="2"/>
    <x v="257"/>
    <x v="2"/>
    <x v="2"/>
    <s v="-2.244644"/>
    <x v="1"/>
    <x v="1"/>
    <x v="0"/>
    <x v="985"/>
    <n v="1.3860000000000003E-2"/>
    <x v="7385"/>
    <n v="0.09"/>
    <n v="2.3264010000000002"/>
    <n v="8"/>
    <n v="385.7"/>
    <x v="146"/>
    <x v="6"/>
    <x v="24"/>
  </r>
  <r>
    <x v="2"/>
    <x v="258"/>
    <x v="2"/>
    <x v="2"/>
    <s v="-2.244644"/>
    <x v="1"/>
    <x v="1"/>
    <x v="0"/>
    <x v="4046"/>
    <n v="1.4190000000000003E-2"/>
    <x v="7386"/>
    <n v="0.70999999999999974"/>
    <n v="19.867702799999996"/>
    <n v="8"/>
    <n v="193.89999999999998"/>
    <x v="125"/>
    <x v="12"/>
    <x v="27"/>
  </r>
  <r>
    <x v="2"/>
    <x v="259"/>
    <x v="2"/>
    <x v="2"/>
    <s v="-2.244644"/>
    <x v="1"/>
    <x v="1"/>
    <x v="0"/>
    <x v="1648"/>
    <n v="1.6500000000000001E-2"/>
    <x v="1996"/>
    <n v="0.66999999999999982"/>
    <n v="22.375319999999995"/>
    <n v="6"/>
    <n v="273.7"/>
    <x v="189"/>
    <x v="23"/>
    <x v="6"/>
  </r>
  <r>
    <x v="2"/>
    <x v="260"/>
    <x v="2"/>
    <x v="2"/>
    <s v="-2.244644"/>
    <x v="1"/>
    <x v="1"/>
    <x v="0"/>
    <x v="4002"/>
    <n v="1.4850000000000002E-2"/>
    <x v="7387"/>
    <n v="0.12"/>
    <n v="5.3638200000000005"/>
    <n v="6"/>
    <n v="375.2"/>
    <x v="135"/>
    <x v="44"/>
    <x v="23"/>
  </r>
  <r>
    <x v="2"/>
    <x v="261"/>
    <x v="2"/>
    <x v="2"/>
    <s v="-2.244644"/>
    <x v="1"/>
    <x v="1"/>
    <x v="0"/>
    <x v="1015"/>
    <n v="1.7160000000000002E-2"/>
    <x v="7388"/>
    <n v="9.0000000000000024E-2"/>
    <n v="3.0409236000000011"/>
    <n v="5"/>
    <n v="76.3"/>
    <x v="21"/>
    <x v="43"/>
    <x v="27"/>
  </r>
  <r>
    <x v="2"/>
    <x v="262"/>
    <x v="2"/>
    <x v="2"/>
    <s v="-2.244644"/>
    <x v="1"/>
    <x v="1"/>
    <x v="0"/>
    <x v="493"/>
    <n v="1.2320000000000001E-2"/>
    <x v="7389"/>
    <n v="0.13"/>
    <n v="2.9469440000000002"/>
    <n v="7"/>
    <n v="229.6"/>
    <x v="177"/>
    <x v="44"/>
    <x v="0"/>
  </r>
  <r>
    <x v="2"/>
    <x v="263"/>
    <x v="2"/>
    <x v="2"/>
    <s v="-2.244644"/>
    <x v="1"/>
    <x v="1"/>
    <x v="0"/>
    <x v="5636"/>
    <n v="1.3860000000000001E-2"/>
    <x v="7390"/>
    <n v="0.96999999999999975"/>
    <n v="30.397336199999991"/>
    <n v="8"/>
    <n v="219.1"/>
    <x v="46"/>
    <x v="12"/>
    <x v="25"/>
  </r>
  <r>
    <x v="2"/>
    <x v="264"/>
    <x v="2"/>
    <x v="2"/>
    <s v="-2.244644"/>
    <x v="1"/>
    <x v="1"/>
    <x v="0"/>
    <x v="5637"/>
    <n v="1.3310000000000004E-2"/>
    <x v="7391"/>
    <n v="0.55999999999999983"/>
    <n v="19.356999200000001"/>
    <n v="7"/>
    <n v="326.2"/>
    <x v="123"/>
    <x v="13"/>
    <x v="21"/>
  </r>
  <r>
    <x v="2"/>
    <x v="265"/>
    <x v="2"/>
    <x v="2"/>
    <s v="-2.244644"/>
    <x v="1"/>
    <x v="1"/>
    <x v="0"/>
    <x v="5638"/>
    <n v="1.5510000000000003E-2"/>
    <x v="7392"/>
    <n v="0.71999999999999964"/>
    <n v="23.138438399999991"/>
    <n v="9"/>
    <n v="191.1"/>
    <x v="129"/>
    <x v="4"/>
    <x v="21"/>
  </r>
  <r>
    <x v="2"/>
    <x v="266"/>
    <x v="2"/>
    <x v="2"/>
    <s v="-2.244644"/>
    <x v="1"/>
    <x v="1"/>
    <x v="0"/>
    <x v="4694"/>
    <n v="1.1440000000000001E-2"/>
    <x v="7393"/>
    <n v="0.06"/>
    <n v="1.0350911999999999"/>
    <n v="8"/>
    <n v="186.89999999999998"/>
    <x v="142"/>
    <x v="40"/>
    <x v="24"/>
  </r>
  <r>
    <x v="2"/>
    <x v="267"/>
    <x v="2"/>
    <x v="2"/>
    <s v="-2.244644"/>
    <x v="1"/>
    <x v="1"/>
    <x v="0"/>
    <x v="735"/>
    <n v="1.2100000000000001E-2"/>
    <x v="7394"/>
    <n v="1.0499999999999998"/>
    <n v="26.451809999999998"/>
    <n v="6"/>
    <n v="224"/>
    <x v="178"/>
    <x v="8"/>
    <x v="22"/>
  </r>
  <r>
    <x v="2"/>
    <x v="268"/>
    <x v="2"/>
    <x v="2"/>
    <s v="-2.244644"/>
    <x v="1"/>
    <x v="1"/>
    <x v="0"/>
    <x v="5639"/>
    <n v="1.4190000000000003E-2"/>
    <x v="7395"/>
    <n v="9.0000000000000052E-2"/>
    <n v="3.1033530000000029"/>
    <n v="8"/>
    <n v="180.6"/>
    <x v="128"/>
    <x v="26"/>
    <x v="0"/>
  </r>
  <r>
    <x v="2"/>
    <x v="269"/>
    <x v="2"/>
    <x v="2"/>
    <s v="-2.244644"/>
    <x v="1"/>
    <x v="1"/>
    <x v="0"/>
    <x v="5640"/>
    <n v="1.8589999999999999E-2"/>
    <x v="7396"/>
    <n v="0.06"/>
    <n v="2.7974231999999999"/>
    <n v="5"/>
    <n v="100.1"/>
    <x v="127"/>
    <x v="12"/>
    <x v="23"/>
  </r>
  <r>
    <x v="2"/>
    <x v="270"/>
    <x v="2"/>
    <x v="2"/>
    <s v="-2.244644"/>
    <x v="1"/>
    <x v="1"/>
    <x v="0"/>
    <x v="5641"/>
    <n v="1.4190000000000001E-2"/>
    <x v="7397"/>
    <n v="0.20999999999999994"/>
    <n v="5.3578601999999993"/>
    <n v="10"/>
    <n v="51.099999999999994"/>
    <x v="190"/>
    <x v="41"/>
    <x v="27"/>
  </r>
  <r>
    <x v="2"/>
    <x v="271"/>
    <x v="2"/>
    <x v="2"/>
    <s v="-2.244644"/>
    <x v="1"/>
    <x v="1"/>
    <x v="0"/>
    <x v="4233"/>
    <n v="1.6720000000000002E-2"/>
    <x v="7398"/>
    <n v="0.77999999999999969"/>
    <n v="35.434027199999996"/>
    <n v="11"/>
    <n v="183.39999999999998"/>
    <x v="145"/>
    <x v="46"/>
    <x v="6"/>
  </r>
  <r>
    <x v="2"/>
    <x v="272"/>
    <x v="2"/>
    <x v="2"/>
    <s v="-2.244644"/>
    <x v="1"/>
    <x v="1"/>
    <x v="0"/>
    <x v="449"/>
    <n v="1.5180000000000001E-2"/>
    <x v="7399"/>
    <n v="0.99999999999999967"/>
    <n v="27.824939999999991"/>
    <n v="7"/>
    <n v="313.59999999999997"/>
    <x v="146"/>
    <x v="40"/>
    <x v="20"/>
  </r>
  <r>
    <x v="2"/>
    <x v="273"/>
    <x v="2"/>
    <x v="2"/>
    <s v="-2.244644"/>
    <x v="1"/>
    <x v="1"/>
    <x v="0"/>
    <x v="5642"/>
    <n v="1.1550000000000003E-2"/>
    <x v="7400"/>
    <n v="0.70999999999999985"/>
    <n v="17.877089999999999"/>
    <n v="7"/>
    <n v="238.7"/>
    <x v="143"/>
    <x v="45"/>
    <x v="24"/>
  </r>
  <r>
    <x v="2"/>
    <x v="274"/>
    <x v="2"/>
    <x v="2"/>
    <s v="-2.244644"/>
    <x v="1"/>
    <x v="1"/>
    <x v="0"/>
    <x v="4002"/>
    <n v="1.2650000000000002E-2"/>
    <x v="7401"/>
    <n v="0.7899999999999997"/>
    <n v="30.080434999999991"/>
    <n v="7"/>
    <n v="213.5"/>
    <x v="155"/>
    <x v="7"/>
    <x v="22"/>
  </r>
  <r>
    <x v="0"/>
    <x v="0"/>
    <x v="0"/>
    <x v="0"/>
    <s v="-1.898575"/>
    <x v="1"/>
    <x v="1"/>
    <x v="1"/>
    <x v="5643"/>
    <n v="1.155E-2"/>
    <x v="7402"/>
    <n v="1.91"/>
    <n v="16.929227700000002"/>
    <n v="7"/>
    <n v="190"/>
    <x v="149"/>
    <x v="7"/>
    <x v="24"/>
  </r>
  <r>
    <x v="0"/>
    <x v="1"/>
    <x v="0"/>
    <x v="0"/>
    <s v="-1.898575"/>
    <x v="1"/>
    <x v="1"/>
    <x v="1"/>
    <x v="3516"/>
    <n v="8.2500000000000021E-3"/>
    <x v="7403"/>
    <n v="0.49000000000000005"/>
    <n v="4.092627000000002"/>
    <n v="7"/>
    <n v="399"/>
    <x v="138"/>
    <x v="46"/>
    <x v="20"/>
  </r>
  <r>
    <x v="0"/>
    <x v="2"/>
    <x v="0"/>
    <x v="0"/>
    <s v="-1.898575"/>
    <x v="1"/>
    <x v="1"/>
    <x v="1"/>
    <x v="5644"/>
    <n v="1.1990000000000001E-2"/>
    <x v="7404"/>
    <n v="0.80999999999999994"/>
    <n v="7.7481538200000015"/>
    <n v="6"/>
    <n v="378"/>
    <x v="97"/>
    <x v="12"/>
    <x v="23"/>
  </r>
  <r>
    <x v="0"/>
    <x v="3"/>
    <x v="0"/>
    <x v="0"/>
    <s v="-1.898575"/>
    <x v="1"/>
    <x v="1"/>
    <x v="1"/>
    <x v="5645"/>
    <n v="1.0670000000000001E-2"/>
    <x v="7405"/>
    <n v="1.1499999999999999"/>
    <n v="22.587536400000001"/>
    <n v="2"/>
    <n v="124"/>
    <x v="51"/>
    <x v="8"/>
    <x v="0"/>
  </r>
  <r>
    <x v="0"/>
    <x v="4"/>
    <x v="0"/>
    <x v="0"/>
    <s v="-1.898575"/>
    <x v="1"/>
    <x v="1"/>
    <x v="1"/>
    <x v="5646"/>
    <n v="1.1659999999999998E-2"/>
    <x v="7406"/>
    <n v="1.1599999999999999"/>
    <n v="19.37406944"/>
    <n v="3"/>
    <n v="237"/>
    <x v="145"/>
    <x v="40"/>
    <x v="20"/>
  </r>
  <r>
    <x v="0"/>
    <x v="5"/>
    <x v="0"/>
    <x v="0"/>
    <s v="-1.898575"/>
    <x v="1"/>
    <x v="1"/>
    <x v="1"/>
    <x v="5647"/>
    <n v="6.2699999999999995E-3"/>
    <x v="7407"/>
    <n v="0.54"/>
    <n v="5.5926644400000001"/>
    <n v="8"/>
    <n v="576"/>
    <x v="140"/>
    <x v="48"/>
    <x v="22"/>
  </r>
  <r>
    <x v="0"/>
    <x v="6"/>
    <x v="0"/>
    <x v="0"/>
    <s v="-1.898575"/>
    <x v="1"/>
    <x v="1"/>
    <x v="1"/>
    <x v="5648"/>
    <n v="7.5900000000000013E-3"/>
    <x v="7408"/>
    <n v="2.0300000000000002"/>
    <n v="10.098206580000005"/>
    <n v="5"/>
    <n v="390"/>
    <x v="174"/>
    <x v="45"/>
    <x v="25"/>
  </r>
  <r>
    <x v="0"/>
    <x v="7"/>
    <x v="0"/>
    <x v="0"/>
    <s v="-1.898575"/>
    <x v="1"/>
    <x v="1"/>
    <x v="1"/>
    <x v="5649"/>
    <n v="1.188E-2"/>
    <x v="7409"/>
    <n v="0.90999999999999992"/>
    <n v="9.837828"/>
    <n v="3"/>
    <n v="129"/>
    <x v="149"/>
    <x v="4"/>
    <x v="20"/>
  </r>
  <r>
    <x v="0"/>
    <x v="8"/>
    <x v="0"/>
    <x v="0"/>
    <s v="-1.898575"/>
    <x v="1"/>
    <x v="1"/>
    <x v="1"/>
    <x v="5650"/>
    <n v="1.2430000000000002E-2"/>
    <x v="7410"/>
    <n v="1.55"/>
    <n v="13.236085500000003"/>
    <n v="7"/>
    <n v="315"/>
    <x v="187"/>
    <x v="40"/>
    <x v="24"/>
  </r>
  <r>
    <x v="0"/>
    <x v="9"/>
    <x v="0"/>
    <x v="0"/>
    <s v="-1.898575"/>
    <x v="1"/>
    <x v="1"/>
    <x v="1"/>
    <x v="2956"/>
    <n v="9.4600000000000014E-3"/>
    <x v="7411"/>
    <n v="0.78"/>
    <n v="10.656462960000002"/>
    <n v="1"/>
    <n v="53"/>
    <x v="177"/>
    <x v="8"/>
    <x v="25"/>
  </r>
  <r>
    <x v="0"/>
    <x v="10"/>
    <x v="0"/>
    <x v="0"/>
    <s v="-1.898575"/>
    <x v="1"/>
    <x v="1"/>
    <x v="1"/>
    <x v="3836"/>
    <n v="1.0560000000000002E-2"/>
    <x v="7412"/>
    <n v="0.54"/>
    <n v="6.6946176000000008"/>
    <n v="2"/>
    <n v="92"/>
    <x v="177"/>
    <x v="40"/>
    <x v="24"/>
  </r>
  <r>
    <x v="0"/>
    <x v="11"/>
    <x v="0"/>
    <x v="0"/>
    <s v="-1.898575"/>
    <x v="1"/>
    <x v="1"/>
    <x v="1"/>
    <x v="5651"/>
    <n v="8.5800000000000008E-3"/>
    <x v="7413"/>
    <n v="1.3299999999999998"/>
    <n v="15.585690120000001"/>
    <n v="4"/>
    <n v="180"/>
    <x v="26"/>
    <x v="41"/>
    <x v="0"/>
  </r>
  <r>
    <x v="0"/>
    <x v="12"/>
    <x v="0"/>
    <x v="0"/>
    <s v="-1.898575"/>
    <x v="1"/>
    <x v="1"/>
    <x v="1"/>
    <x v="3525"/>
    <n v="1.3639999999999999E-2"/>
    <x v="7414"/>
    <n v="0.8"/>
    <n v="12.566259200000001"/>
    <n v="5"/>
    <n v="270"/>
    <x v="183"/>
    <x v="48"/>
    <x v="0"/>
  </r>
  <r>
    <x v="0"/>
    <x v="13"/>
    <x v="0"/>
    <x v="0"/>
    <s v="-1.898575"/>
    <x v="1"/>
    <x v="1"/>
    <x v="1"/>
    <x v="5652"/>
    <n v="1.1330000000000002E-2"/>
    <x v="7415"/>
    <n v="0.51"/>
    <n v="6.085705560000001"/>
    <n v="6"/>
    <n v="294"/>
    <x v="135"/>
    <x v="45"/>
    <x v="22"/>
  </r>
  <r>
    <x v="0"/>
    <x v="14"/>
    <x v="0"/>
    <x v="0"/>
    <s v="-1.898575"/>
    <x v="1"/>
    <x v="1"/>
    <x v="1"/>
    <x v="5653"/>
    <n v="4.62E-3"/>
    <x v="7416"/>
    <n v="1.3599999999999999"/>
    <n v="9.0578611199999983"/>
    <n v="3"/>
    <n v="117"/>
    <x v="177"/>
    <x v="46"/>
    <x v="6"/>
  </r>
  <r>
    <x v="0"/>
    <x v="15"/>
    <x v="0"/>
    <x v="0"/>
    <s v="-1.898575"/>
    <x v="1"/>
    <x v="1"/>
    <x v="1"/>
    <x v="5654"/>
    <n v="8.0299999999999989E-3"/>
    <x v="7417"/>
    <n v="1.0999999999999999"/>
    <n v="7.1087983999999995"/>
    <n v="2"/>
    <n v="130"/>
    <x v="153"/>
    <x v="40"/>
    <x v="24"/>
  </r>
  <r>
    <x v="0"/>
    <x v="16"/>
    <x v="0"/>
    <x v="0"/>
    <s v="-1.898575"/>
    <x v="1"/>
    <x v="1"/>
    <x v="1"/>
    <x v="5655"/>
    <n v="9.5700000000000004E-3"/>
    <x v="7418"/>
    <n v="2.09"/>
    <n v="11.812767780000003"/>
    <n v="2"/>
    <n v="96"/>
    <x v="158"/>
    <x v="4"/>
    <x v="25"/>
  </r>
  <r>
    <x v="0"/>
    <x v="17"/>
    <x v="0"/>
    <x v="0"/>
    <s v="-1.898575"/>
    <x v="1"/>
    <x v="1"/>
    <x v="1"/>
    <x v="5656"/>
    <n v="8.1399999999999997E-3"/>
    <x v="7419"/>
    <n v="0.79"/>
    <n v="12.251579120000002"/>
    <n v="6"/>
    <n v="342"/>
    <x v="178"/>
    <x v="5"/>
    <x v="5"/>
  </r>
  <r>
    <x v="0"/>
    <x v="18"/>
    <x v="0"/>
    <x v="0"/>
    <s v="-1.898575"/>
    <x v="1"/>
    <x v="1"/>
    <x v="1"/>
    <x v="5657"/>
    <n v="1.0449999999999999E-2"/>
    <x v="7420"/>
    <n v="1.8199999999999998"/>
    <n v="16.949732799999996"/>
    <n v="1"/>
    <n v="43"/>
    <x v="172"/>
    <x v="8"/>
    <x v="27"/>
  </r>
  <r>
    <x v="0"/>
    <x v="19"/>
    <x v="0"/>
    <x v="0"/>
    <s v="-1.898575"/>
    <x v="1"/>
    <x v="1"/>
    <x v="1"/>
    <x v="5658"/>
    <n v="6.6000000000000008E-3"/>
    <x v="7421"/>
    <n v="0.55999999999999994"/>
    <n v="4.1461728000000004"/>
    <n v="4"/>
    <n v="144"/>
    <x v="175"/>
    <x v="7"/>
    <x v="25"/>
  </r>
  <r>
    <x v="0"/>
    <x v="20"/>
    <x v="0"/>
    <x v="0"/>
    <s v="-1.898575"/>
    <x v="1"/>
    <x v="1"/>
    <x v="1"/>
    <x v="4530"/>
    <n v="9.6800000000000011E-3"/>
    <x v="7422"/>
    <n v="1.0599999999999998"/>
    <n v="15.5143296"/>
    <n v="2"/>
    <n v="138"/>
    <x v="45"/>
    <x v="41"/>
    <x v="22"/>
  </r>
  <r>
    <x v="0"/>
    <x v="21"/>
    <x v="0"/>
    <x v="0"/>
    <s v="-1.898575"/>
    <x v="1"/>
    <x v="1"/>
    <x v="1"/>
    <x v="5659"/>
    <n v="9.2400000000000017E-3"/>
    <x v="7423"/>
    <n v="1.0899999999999999"/>
    <n v="13.816220880000003"/>
    <n v="5"/>
    <n v="160"/>
    <x v="162"/>
    <x v="44"/>
    <x v="20"/>
  </r>
  <r>
    <x v="0"/>
    <x v="22"/>
    <x v="0"/>
    <x v="0"/>
    <s v="-1.898575"/>
    <x v="1"/>
    <x v="1"/>
    <x v="1"/>
    <x v="5660"/>
    <n v="1.0559999999999998E-2"/>
    <x v="7424"/>
    <n v="0.63"/>
    <n v="7.7984121599999989"/>
    <n v="2"/>
    <n v="64"/>
    <x v="191"/>
    <x v="7"/>
    <x v="6"/>
  </r>
  <r>
    <x v="0"/>
    <x v="23"/>
    <x v="0"/>
    <x v="0"/>
    <s v="-1.898575"/>
    <x v="1"/>
    <x v="1"/>
    <x v="1"/>
    <x v="5661"/>
    <n v="5.5000000000000005E-3"/>
    <x v="7425"/>
    <n v="0.88"/>
    <n v="6.8379520000000023"/>
    <n v="7"/>
    <n v="287"/>
    <x v="151"/>
    <x v="48"/>
    <x v="25"/>
  </r>
  <r>
    <x v="0"/>
    <x v="24"/>
    <x v="0"/>
    <x v="0"/>
    <s v="-1.898575"/>
    <x v="1"/>
    <x v="1"/>
    <x v="1"/>
    <x v="5662"/>
    <n v="8.5800000000000008E-3"/>
    <x v="7426"/>
    <n v="1.52"/>
    <n v="18.933794880000004"/>
    <n v="6"/>
    <n v="240"/>
    <x v="124"/>
    <x v="8"/>
    <x v="24"/>
  </r>
  <r>
    <x v="0"/>
    <x v="25"/>
    <x v="0"/>
    <x v="0"/>
    <s v="-1.898575"/>
    <x v="1"/>
    <x v="1"/>
    <x v="1"/>
    <x v="5663"/>
    <n v="1.0339999999999998E-2"/>
    <x v="7427"/>
    <n v="1.98"/>
    <n v="23.212514160000001"/>
    <n v="3"/>
    <n v="180"/>
    <x v="151"/>
    <x v="40"/>
    <x v="22"/>
  </r>
  <r>
    <x v="0"/>
    <x v="26"/>
    <x v="0"/>
    <x v="0"/>
    <s v="-1.898575"/>
    <x v="1"/>
    <x v="1"/>
    <x v="1"/>
    <x v="5664"/>
    <n v="1.1110000000000002E-2"/>
    <x v="7428"/>
    <n v="1.64"/>
    <n v="26.988056480000012"/>
    <n v="7"/>
    <n v="462"/>
    <x v="164"/>
    <x v="12"/>
    <x v="23"/>
  </r>
  <r>
    <x v="0"/>
    <x v="27"/>
    <x v="0"/>
    <x v="0"/>
    <s v="-1.898575"/>
    <x v="1"/>
    <x v="1"/>
    <x v="1"/>
    <x v="2728"/>
    <n v="5.7200000000000003E-3"/>
    <x v="7429"/>
    <n v="1.5899999999999999"/>
    <n v="11.996041200000001"/>
    <n v="3"/>
    <n v="225"/>
    <x v="135"/>
    <x v="4"/>
    <x v="20"/>
  </r>
  <r>
    <x v="0"/>
    <x v="28"/>
    <x v="0"/>
    <x v="0"/>
    <s v="-1.898575"/>
    <x v="1"/>
    <x v="1"/>
    <x v="1"/>
    <x v="5665"/>
    <n v="8.9099999999999995E-3"/>
    <x v="7430"/>
    <n v="0.9"/>
    <n v="13.754188800000001"/>
    <n v="1"/>
    <n v="45"/>
    <x v="186"/>
    <x v="41"/>
    <x v="20"/>
  </r>
  <r>
    <x v="0"/>
    <x v="29"/>
    <x v="0"/>
    <x v="0"/>
    <s v="-1.898575"/>
    <x v="1"/>
    <x v="1"/>
    <x v="1"/>
    <x v="5666"/>
    <n v="1.1770000000000003E-2"/>
    <x v="7431"/>
    <n v="0.44"/>
    <n v="3.5091548800000014"/>
    <n v="5"/>
    <n v="225"/>
    <x v="51"/>
    <x v="4"/>
    <x v="24"/>
  </r>
  <r>
    <x v="0"/>
    <x v="30"/>
    <x v="0"/>
    <x v="0"/>
    <s v="-1.898575"/>
    <x v="1"/>
    <x v="1"/>
    <x v="1"/>
    <x v="3174"/>
    <n v="1.0339999999999998E-2"/>
    <x v="7432"/>
    <n v="1.0699999999999998"/>
    <n v="10.767290159999998"/>
    <n v="3"/>
    <n v="240"/>
    <x v="176"/>
    <x v="5"/>
    <x v="21"/>
  </r>
  <r>
    <x v="0"/>
    <x v="31"/>
    <x v="0"/>
    <x v="0"/>
    <s v="-1.898575"/>
    <x v="1"/>
    <x v="1"/>
    <x v="1"/>
    <x v="5667"/>
    <n v="8.9099999999999995E-3"/>
    <x v="7433"/>
    <n v="1.22"/>
    <n v="13.60731636"/>
    <n v="3"/>
    <n v="237"/>
    <x v="162"/>
    <x v="5"/>
    <x v="3"/>
  </r>
  <r>
    <x v="0"/>
    <x v="32"/>
    <x v="0"/>
    <x v="0"/>
    <s v="-1.898575"/>
    <x v="1"/>
    <x v="1"/>
    <x v="1"/>
    <x v="1915"/>
    <n v="1.1990000000000001E-2"/>
    <x v="7434"/>
    <n v="1.5899999999999999"/>
    <n v="23.830124999999999"/>
    <n v="7"/>
    <n v="273"/>
    <x v="153"/>
    <x v="48"/>
    <x v="21"/>
  </r>
  <r>
    <x v="0"/>
    <x v="33"/>
    <x v="0"/>
    <x v="0"/>
    <s v="-1.898575"/>
    <x v="1"/>
    <x v="1"/>
    <x v="1"/>
    <x v="5668"/>
    <n v="7.2600000000000017E-3"/>
    <x v="7435"/>
    <n v="1.5699999999999998"/>
    <n v="8.8951552800000009"/>
    <n v="3"/>
    <n v="159"/>
    <x v="183"/>
    <x v="4"/>
    <x v="24"/>
  </r>
  <r>
    <x v="0"/>
    <x v="34"/>
    <x v="0"/>
    <x v="0"/>
    <s v="-1.898575"/>
    <x v="1"/>
    <x v="1"/>
    <x v="1"/>
    <x v="5669"/>
    <n v="1.0780000000000001E-2"/>
    <x v="7436"/>
    <n v="0.77"/>
    <n v="11.722107320000001"/>
    <n v="5"/>
    <n v="370"/>
    <x v="124"/>
    <x v="41"/>
    <x v="24"/>
  </r>
  <r>
    <x v="0"/>
    <x v="35"/>
    <x v="0"/>
    <x v="0"/>
    <s v="-1.898575"/>
    <x v="1"/>
    <x v="1"/>
    <x v="1"/>
    <x v="5670"/>
    <n v="1.0780000000000001E-2"/>
    <x v="7437"/>
    <n v="1.54"/>
    <n v="15.877387680000005"/>
    <n v="7"/>
    <n v="231"/>
    <x v="167"/>
    <x v="8"/>
    <x v="24"/>
  </r>
  <r>
    <x v="0"/>
    <x v="36"/>
    <x v="0"/>
    <x v="0"/>
    <s v="-1.898575"/>
    <x v="1"/>
    <x v="1"/>
    <x v="1"/>
    <x v="5671"/>
    <n v="8.4700000000000001E-3"/>
    <x v="7438"/>
    <n v="0.98"/>
    <n v="12.38615532"/>
    <n v="8"/>
    <n v="344"/>
    <x v="169"/>
    <x v="48"/>
    <x v="24"/>
  </r>
  <r>
    <x v="0"/>
    <x v="37"/>
    <x v="0"/>
    <x v="0"/>
    <s v="-1.898575"/>
    <x v="1"/>
    <x v="1"/>
    <x v="1"/>
    <x v="5672"/>
    <n v="8.4700000000000001E-3"/>
    <x v="7439"/>
    <n v="1.17"/>
    <n v="8.7187300200000024"/>
    <n v="1"/>
    <n v="62"/>
    <x v="175"/>
    <x v="6"/>
    <x v="24"/>
  </r>
  <r>
    <x v="0"/>
    <x v="38"/>
    <x v="0"/>
    <x v="0"/>
    <s v="-1.898575"/>
    <x v="1"/>
    <x v="1"/>
    <x v="1"/>
    <x v="775"/>
    <n v="1.3200000000000002E-2"/>
    <x v="7440"/>
    <n v="1.31"/>
    <n v="34.705044000000008"/>
    <n v="2"/>
    <n v="82"/>
    <x v="162"/>
    <x v="6"/>
    <x v="20"/>
  </r>
  <r>
    <x v="0"/>
    <x v="39"/>
    <x v="0"/>
    <x v="0"/>
    <s v="-1.898575"/>
    <x v="1"/>
    <x v="1"/>
    <x v="1"/>
    <x v="442"/>
    <n v="7.3699999999999998E-3"/>
    <x v="7441"/>
    <n v="1.51"/>
    <n v="11.2622444"/>
    <n v="5"/>
    <n v="190"/>
    <x v="157"/>
    <x v="4"/>
    <x v="20"/>
  </r>
  <r>
    <x v="0"/>
    <x v="40"/>
    <x v="0"/>
    <x v="0"/>
    <s v="-1.898575"/>
    <x v="1"/>
    <x v="1"/>
    <x v="1"/>
    <x v="5673"/>
    <n v="9.1299999999999992E-3"/>
    <x v="7442"/>
    <n v="1.76"/>
    <n v="13.854519359999999"/>
    <n v="1"/>
    <n v="52"/>
    <x v="136"/>
    <x v="4"/>
    <x v="25"/>
  </r>
  <r>
    <x v="0"/>
    <x v="41"/>
    <x v="0"/>
    <x v="0"/>
    <s v="-1.898575"/>
    <x v="1"/>
    <x v="1"/>
    <x v="1"/>
    <x v="1490"/>
    <n v="9.4600000000000014E-3"/>
    <x v="7443"/>
    <n v="1.7200000000000002"/>
    <n v="23.655070560000009"/>
    <n v="1"/>
    <n v="61"/>
    <x v="176"/>
    <x v="6"/>
    <x v="24"/>
  </r>
  <r>
    <x v="0"/>
    <x v="42"/>
    <x v="0"/>
    <x v="0"/>
    <s v="-1.898575"/>
    <x v="1"/>
    <x v="1"/>
    <x v="1"/>
    <x v="1323"/>
    <n v="1.1440000000000001E-2"/>
    <x v="7444"/>
    <n v="1.1199999999999999"/>
    <n v="18.0916736"/>
    <n v="6"/>
    <n v="408"/>
    <x v="170"/>
    <x v="40"/>
    <x v="0"/>
  </r>
  <r>
    <x v="0"/>
    <x v="43"/>
    <x v="0"/>
    <x v="0"/>
    <s v="-1.898575"/>
    <x v="1"/>
    <x v="1"/>
    <x v="1"/>
    <x v="5674"/>
    <n v="8.5800000000000008E-3"/>
    <x v="7445"/>
    <n v="1.3399999999999999"/>
    <n v="10.046253360000003"/>
    <n v="6"/>
    <n v="366"/>
    <x v="185"/>
    <x v="4"/>
    <x v="21"/>
  </r>
  <r>
    <x v="0"/>
    <x v="44"/>
    <x v="0"/>
    <x v="0"/>
    <s v="-1.898575"/>
    <x v="1"/>
    <x v="1"/>
    <x v="1"/>
    <x v="5675"/>
    <n v="8.8000000000000005E-3"/>
    <x v="7446"/>
    <n v="1.52"/>
    <n v="15.673996800000003"/>
    <n v="3"/>
    <n v="180"/>
    <x v="148"/>
    <x v="4"/>
    <x v="3"/>
  </r>
  <r>
    <x v="0"/>
    <x v="45"/>
    <x v="0"/>
    <x v="0"/>
    <s v="-1.898575"/>
    <x v="1"/>
    <x v="1"/>
    <x v="1"/>
    <x v="5676"/>
    <n v="8.5800000000000008E-3"/>
    <x v="7447"/>
    <n v="1.2999999999999998"/>
    <n v="17.261930400000001"/>
    <n v="6"/>
    <n v="204"/>
    <x v="169"/>
    <x v="45"/>
    <x v="24"/>
  </r>
  <r>
    <x v="0"/>
    <x v="46"/>
    <x v="0"/>
    <x v="0"/>
    <s v="-1.898575"/>
    <x v="1"/>
    <x v="1"/>
    <x v="1"/>
    <x v="2292"/>
    <n v="1.3090000000000003E-2"/>
    <x v="7448"/>
    <n v="0.89"/>
    <n v="9.7045333000000031"/>
    <n v="5"/>
    <n v="235"/>
    <x v="159"/>
    <x v="5"/>
    <x v="20"/>
  </r>
  <r>
    <x v="0"/>
    <x v="47"/>
    <x v="0"/>
    <x v="0"/>
    <s v="-1.898575"/>
    <x v="1"/>
    <x v="1"/>
    <x v="1"/>
    <x v="5677"/>
    <n v="1.089E-2"/>
    <x v="7449"/>
    <n v="0.43000000000000005"/>
    <n v="5.2877048400000008"/>
    <n v="7"/>
    <n v="301"/>
    <x v="138"/>
    <x v="4"/>
    <x v="24"/>
  </r>
  <r>
    <x v="0"/>
    <x v="48"/>
    <x v="0"/>
    <x v="0"/>
    <s v="-1.898575"/>
    <x v="1"/>
    <x v="1"/>
    <x v="1"/>
    <x v="5678"/>
    <n v="1.0010000000000002E-2"/>
    <x v="7450"/>
    <n v="0.92"/>
    <n v="17.852955120000004"/>
    <n v="7"/>
    <n v="217"/>
    <x v="148"/>
    <x v="46"/>
    <x v="24"/>
  </r>
  <r>
    <x v="0"/>
    <x v="49"/>
    <x v="0"/>
    <x v="0"/>
    <s v="-1.898575"/>
    <x v="1"/>
    <x v="1"/>
    <x v="1"/>
    <x v="5679"/>
    <n v="1.0339999999999998E-2"/>
    <x v="7451"/>
    <n v="0.44000000000000006"/>
    <n v="4.9845417600000008"/>
    <n v="2"/>
    <n v="76"/>
    <x v="157"/>
    <x v="40"/>
    <x v="24"/>
  </r>
  <r>
    <x v="0"/>
    <x v="50"/>
    <x v="0"/>
    <x v="0"/>
    <s v="-1.898575"/>
    <x v="1"/>
    <x v="1"/>
    <x v="1"/>
    <x v="5680"/>
    <n v="8.3600000000000011E-3"/>
    <x v="7452"/>
    <n v="1.72"/>
    <n v="16.113331520000003"/>
    <n v="2"/>
    <n v="144"/>
    <x v="180"/>
    <x v="8"/>
    <x v="25"/>
  </r>
  <r>
    <x v="0"/>
    <x v="51"/>
    <x v="0"/>
    <x v="0"/>
    <s v="-1.898575"/>
    <x v="1"/>
    <x v="1"/>
    <x v="1"/>
    <x v="3535"/>
    <n v="5.0600000000000011E-3"/>
    <x v="7453"/>
    <n v="0.46000000000000008"/>
    <n v="3.0924493600000016"/>
    <n v="3"/>
    <n v="138"/>
    <x v="135"/>
    <x v="6"/>
    <x v="23"/>
  </r>
  <r>
    <x v="0"/>
    <x v="52"/>
    <x v="0"/>
    <x v="0"/>
    <s v="-1.898575"/>
    <x v="1"/>
    <x v="1"/>
    <x v="1"/>
    <x v="5681"/>
    <n v="7.3700000000000007E-3"/>
    <x v="7454"/>
    <n v="0.72"/>
    <n v="4.4796628800000002"/>
    <n v="8"/>
    <n v="600"/>
    <x v="164"/>
    <x v="41"/>
    <x v="25"/>
  </r>
  <r>
    <x v="0"/>
    <x v="53"/>
    <x v="0"/>
    <x v="0"/>
    <s v="-1.898575"/>
    <x v="1"/>
    <x v="1"/>
    <x v="1"/>
    <x v="2171"/>
    <n v="7.8100000000000001E-3"/>
    <x v="7455"/>
    <n v="2.06"/>
    <n v="10.097205360000002"/>
    <n v="7"/>
    <n v="427"/>
    <x v="152"/>
    <x v="41"/>
    <x v="24"/>
  </r>
  <r>
    <x v="0"/>
    <x v="54"/>
    <x v="0"/>
    <x v="0"/>
    <s v="-1.898575"/>
    <x v="1"/>
    <x v="1"/>
    <x v="1"/>
    <x v="5682"/>
    <n v="9.6800000000000011E-3"/>
    <x v="7456"/>
    <n v="1.66"/>
    <n v="20.895867520000003"/>
    <n v="6"/>
    <n v="192"/>
    <x v="76"/>
    <x v="48"/>
    <x v="27"/>
  </r>
  <r>
    <x v="0"/>
    <x v="55"/>
    <x v="0"/>
    <x v="0"/>
    <s v="-1.898575"/>
    <x v="1"/>
    <x v="1"/>
    <x v="1"/>
    <x v="736"/>
    <n v="6.4900000000000001E-3"/>
    <x v="7457"/>
    <n v="1.5699999999999998"/>
    <n v="15.436789499999998"/>
    <n v="8"/>
    <n v="448"/>
    <x v="155"/>
    <x v="4"/>
    <x v="21"/>
  </r>
  <r>
    <x v="0"/>
    <x v="56"/>
    <x v="0"/>
    <x v="0"/>
    <s v="-1.898575"/>
    <x v="1"/>
    <x v="1"/>
    <x v="1"/>
    <x v="4775"/>
    <n v="8.0300000000000007E-3"/>
    <x v="7458"/>
    <n v="1.48"/>
    <n v="18.164116960000001"/>
    <n v="7"/>
    <n v="420"/>
    <x v="169"/>
    <x v="12"/>
    <x v="21"/>
  </r>
  <r>
    <x v="0"/>
    <x v="57"/>
    <x v="0"/>
    <x v="0"/>
    <s v="-1.898575"/>
    <x v="1"/>
    <x v="1"/>
    <x v="1"/>
    <x v="5683"/>
    <n v="8.8000000000000005E-3"/>
    <x v="7459"/>
    <n v="1.93"/>
    <n v="26.712435200000005"/>
    <n v="1"/>
    <n v="36"/>
    <x v="135"/>
    <x v="8"/>
    <x v="27"/>
  </r>
  <r>
    <x v="0"/>
    <x v="58"/>
    <x v="0"/>
    <x v="0"/>
    <s v="-1.898575"/>
    <x v="1"/>
    <x v="1"/>
    <x v="1"/>
    <x v="5684"/>
    <n v="6.7099999999999998E-3"/>
    <x v="7460"/>
    <n v="1.9100000000000001"/>
    <n v="17.8015629"/>
    <n v="4"/>
    <n v="120"/>
    <x v="153"/>
    <x v="8"/>
    <x v="0"/>
  </r>
  <r>
    <x v="0"/>
    <x v="59"/>
    <x v="0"/>
    <x v="0"/>
    <s v="-1.898575"/>
    <x v="1"/>
    <x v="1"/>
    <x v="1"/>
    <x v="5685"/>
    <n v="9.5700000000000004E-3"/>
    <x v="7461"/>
    <n v="0.61"/>
    <n v="8.8487856600000008"/>
    <n v="3"/>
    <n v="237"/>
    <x v="157"/>
    <x v="40"/>
    <x v="21"/>
  </r>
  <r>
    <x v="0"/>
    <x v="60"/>
    <x v="0"/>
    <x v="0"/>
    <s v="-1.898575"/>
    <x v="1"/>
    <x v="1"/>
    <x v="1"/>
    <x v="5686"/>
    <n v="6.2699999999999995E-3"/>
    <x v="7462"/>
    <n v="1.17"/>
    <n v="13.194349739999998"/>
    <n v="1"/>
    <n v="40"/>
    <x v="97"/>
    <x v="45"/>
    <x v="24"/>
  </r>
  <r>
    <x v="0"/>
    <x v="61"/>
    <x v="0"/>
    <x v="0"/>
    <s v="-1.898575"/>
    <x v="1"/>
    <x v="1"/>
    <x v="1"/>
    <x v="371"/>
    <n v="1.0999999999999999E-2"/>
    <x v="7463"/>
    <n v="0.9900000000000001"/>
    <n v="12.92643"/>
    <n v="3"/>
    <n v="108"/>
    <x v="158"/>
    <x v="6"/>
    <x v="24"/>
  </r>
  <r>
    <x v="0"/>
    <x v="62"/>
    <x v="0"/>
    <x v="0"/>
    <s v="-1.898575"/>
    <x v="1"/>
    <x v="1"/>
    <x v="1"/>
    <x v="5687"/>
    <n v="1.1330000000000003E-2"/>
    <x v="7464"/>
    <n v="1.6400000000000001"/>
    <n v="32.669465840000022"/>
    <n v="6"/>
    <n v="438"/>
    <x v="171"/>
    <x v="4"/>
    <x v="21"/>
  </r>
  <r>
    <x v="0"/>
    <x v="63"/>
    <x v="0"/>
    <x v="0"/>
    <s v="-1.898575"/>
    <x v="1"/>
    <x v="1"/>
    <x v="1"/>
    <x v="837"/>
    <n v="7.92E-3"/>
    <x v="7465"/>
    <n v="1.6"/>
    <n v="11.316096000000002"/>
    <n v="1"/>
    <n v="65"/>
    <x v="136"/>
    <x v="6"/>
    <x v="20"/>
  </r>
  <r>
    <x v="0"/>
    <x v="64"/>
    <x v="0"/>
    <x v="0"/>
    <s v="-1.898575"/>
    <x v="1"/>
    <x v="1"/>
    <x v="1"/>
    <x v="286"/>
    <n v="7.4800000000000014E-3"/>
    <x v="7466"/>
    <n v="1.2899999999999998"/>
    <n v="15.265034400000001"/>
    <n v="7"/>
    <n v="364"/>
    <x v="46"/>
    <x v="8"/>
    <x v="25"/>
  </r>
  <r>
    <x v="0"/>
    <x v="65"/>
    <x v="0"/>
    <x v="0"/>
    <s v="-1.898575"/>
    <x v="1"/>
    <x v="1"/>
    <x v="1"/>
    <x v="5688"/>
    <n v="1.1770000000000003E-2"/>
    <x v="7467"/>
    <n v="1.3499999999999999"/>
    <n v="27.660441600000006"/>
    <n v="5"/>
    <n v="395"/>
    <x v="186"/>
    <x v="8"/>
    <x v="23"/>
  </r>
  <r>
    <x v="0"/>
    <x v="66"/>
    <x v="0"/>
    <x v="0"/>
    <s v="-1.898575"/>
    <x v="1"/>
    <x v="1"/>
    <x v="1"/>
    <x v="5689"/>
    <n v="1.1000000000000001E-2"/>
    <x v="7468"/>
    <n v="0.85"/>
    <n v="9.4827700000000021"/>
    <n v="4"/>
    <n v="256"/>
    <x v="184"/>
    <x v="48"/>
    <x v="20"/>
  </r>
  <r>
    <x v="0"/>
    <x v="67"/>
    <x v="0"/>
    <x v="0"/>
    <s v="-1.898575"/>
    <x v="1"/>
    <x v="1"/>
    <x v="1"/>
    <x v="3838"/>
    <n v="8.3600000000000011E-3"/>
    <x v="7469"/>
    <n v="1.5299999999999998"/>
    <n v="10.526828399999999"/>
    <n v="7"/>
    <n v="336"/>
    <x v="192"/>
    <x v="6"/>
    <x v="5"/>
  </r>
  <r>
    <x v="0"/>
    <x v="68"/>
    <x v="0"/>
    <x v="0"/>
    <s v="-1.898575"/>
    <x v="1"/>
    <x v="1"/>
    <x v="1"/>
    <x v="5690"/>
    <n v="1.023E-2"/>
    <x v="7470"/>
    <n v="0.86"/>
    <n v="9.9116014799999999"/>
    <n v="7"/>
    <n v="399"/>
    <x v="169"/>
    <x v="8"/>
    <x v="24"/>
  </r>
  <r>
    <x v="0"/>
    <x v="69"/>
    <x v="0"/>
    <x v="0"/>
    <s v="-1.898575"/>
    <x v="1"/>
    <x v="1"/>
    <x v="1"/>
    <x v="32"/>
    <n v="7.040000000000002E-3"/>
    <x v="7471"/>
    <n v="1.48"/>
    <n v="16.722816000000005"/>
    <n v="4"/>
    <n v="196"/>
    <x v="149"/>
    <x v="12"/>
    <x v="5"/>
  </r>
  <r>
    <x v="0"/>
    <x v="70"/>
    <x v="0"/>
    <x v="0"/>
    <s v="-1.898575"/>
    <x v="1"/>
    <x v="1"/>
    <x v="1"/>
    <x v="5691"/>
    <n v="8.8000000000000005E-3"/>
    <x v="7472"/>
    <n v="1.92"/>
    <n v="10.401177600000002"/>
    <n v="2"/>
    <n v="94"/>
    <x v="170"/>
    <x v="40"/>
    <x v="24"/>
  </r>
  <r>
    <x v="0"/>
    <x v="71"/>
    <x v="0"/>
    <x v="0"/>
    <s v="-1.898575"/>
    <x v="1"/>
    <x v="1"/>
    <x v="1"/>
    <x v="5692"/>
    <n v="7.810000000000001E-3"/>
    <x v="7473"/>
    <n v="2.08"/>
    <n v="25.00399616000001"/>
    <n v="2"/>
    <n v="78"/>
    <x v="58"/>
    <x v="4"/>
    <x v="22"/>
  </r>
  <r>
    <x v="0"/>
    <x v="72"/>
    <x v="0"/>
    <x v="0"/>
    <s v="-1.898575"/>
    <x v="1"/>
    <x v="1"/>
    <x v="1"/>
    <x v="5693"/>
    <n v="1.0010000000000002E-2"/>
    <x v="7474"/>
    <n v="1.68"/>
    <n v="15.898602720000003"/>
    <n v="7"/>
    <n v="476"/>
    <x v="114"/>
    <x v="4"/>
    <x v="21"/>
  </r>
  <r>
    <x v="0"/>
    <x v="73"/>
    <x v="0"/>
    <x v="0"/>
    <s v="-1.898575"/>
    <x v="1"/>
    <x v="1"/>
    <x v="1"/>
    <x v="5694"/>
    <n v="7.700000000000002E-3"/>
    <x v="7475"/>
    <n v="1.02"/>
    <n v="14.842489200000006"/>
    <n v="7"/>
    <n v="336"/>
    <x v="51"/>
    <x v="23"/>
    <x v="20"/>
  </r>
  <r>
    <x v="0"/>
    <x v="74"/>
    <x v="0"/>
    <x v="0"/>
    <s v="-1.898575"/>
    <x v="1"/>
    <x v="1"/>
    <x v="1"/>
    <x v="4317"/>
    <n v="1.21E-2"/>
    <x v="7476"/>
    <n v="1.32"/>
    <n v="25.456173600000003"/>
    <n v="5"/>
    <n v="315"/>
    <x v="124"/>
    <x v="4"/>
    <x v="0"/>
  </r>
  <r>
    <x v="0"/>
    <x v="75"/>
    <x v="0"/>
    <x v="0"/>
    <s v="-1.898575"/>
    <x v="1"/>
    <x v="1"/>
    <x v="1"/>
    <x v="5695"/>
    <n v="9.0200000000000002E-3"/>
    <x v="7477"/>
    <n v="1.94"/>
    <n v="16.686855680000001"/>
    <n v="8"/>
    <n v="408"/>
    <x v="68"/>
    <x v="45"/>
    <x v="21"/>
  </r>
  <r>
    <x v="0"/>
    <x v="76"/>
    <x v="0"/>
    <x v="0"/>
    <s v="-1.898575"/>
    <x v="1"/>
    <x v="1"/>
    <x v="1"/>
    <x v="5696"/>
    <n v="1.0340000000000002E-2"/>
    <x v="7478"/>
    <n v="0.71"/>
    <n v="5.4076752400000023"/>
    <n v="5"/>
    <n v="230"/>
    <x v="42"/>
    <x v="4"/>
    <x v="25"/>
  </r>
  <r>
    <x v="0"/>
    <x v="77"/>
    <x v="0"/>
    <x v="0"/>
    <s v="-1.898575"/>
    <x v="1"/>
    <x v="1"/>
    <x v="1"/>
    <x v="2558"/>
    <n v="7.2600000000000008E-3"/>
    <x v="7479"/>
    <n v="1.42"/>
    <n v="11.311254240000002"/>
    <n v="8"/>
    <n v="464"/>
    <x v="180"/>
    <x v="40"/>
    <x v="23"/>
  </r>
  <r>
    <x v="0"/>
    <x v="78"/>
    <x v="0"/>
    <x v="0"/>
    <s v="-1.898575"/>
    <x v="1"/>
    <x v="1"/>
    <x v="1"/>
    <x v="5697"/>
    <n v="1.1110000000000002E-2"/>
    <x v="7480"/>
    <n v="1.0999999999999999"/>
    <n v="20.2770832"/>
    <n v="3"/>
    <n v="216"/>
    <x v="146"/>
    <x v="40"/>
    <x v="6"/>
  </r>
  <r>
    <x v="0"/>
    <x v="79"/>
    <x v="0"/>
    <x v="0"/>
    <s v="-1.898575"/>
    <x v="1"/>
    <x v="1"/>
    <x v="1"/>
    <x v="5698"/>
    <n v="9.3500000000000007E-3"/>
    <x v="7481"/>
    <n v="0.77"/>
    <n v="10.9086824"/>
    <n v="6"/>
    <n v="246"/>
    <x v="97"/>
    <x v="8"/>
    <x v="25"/>
  </r>
  <r>
    <x v="0"/>
    <x v="80"/>
    <x v="0"/>
    <x v="0"/>
    <s v="-1.898575"/>
    <x v="1"/>
    <x v="1"/>
    <x v="1"/>
    <x v="5699"/>
    <n v="8.3600000000000011E-3"/>
    <x v="7482"/>
    <n v="1.69"/>
    <n v="10.118760080000001"/>
    <n v="4"/>
    <n v="252"/>
    <x v="181"/>
    <x v="4"/>
    <x v="25"/>
  </r>
  <r>
    <x v="0"/>
    <x v="81"/>
    <x v="0"/>
    <x v="0"/>
    <s v="-1.898575"/>
    <x v="1"/>
    <x v="1"/>
    <x v="1"/>
    <x v="3671"/>
    <n v="1.21E-2"/>
    <x v="7483"/>
    <n v="1.68"/>
    <n v="37.850735999999998"/>
    <n v="8"/>
    <n v="528"/>
    <x v="185"/>
    <x v="7"/>
    <x v="20"/>
  </r>
  <r>
    <x v="0"/>
    <x v="82"/>
    <x v="0"/>
    <x v="0"/>
    <s v="-1.898575"/>
    <x v="1"/>
    <x v="1"/>
    <x v="1"/>
    <x v="5700"/>
    <n v="7.810000000000001E-3"/>
    <x v="7484"/>
    <n v="1.65"/>
    <n v="20.023043700000006"/>
    <n v="6"/>
    <n v="396"/>
    <x v="185"/>
    <x v="48"/>
    <x v="24"/>
  </r>
  <r>
    <x v="0"/>
    <x v="83"/>
    <x v="0"/>
    <x v="0"/>
    <s v="-1.898575"/>
    <x v="1"/>
    <x v="1"/>
    <x v="1"/>
    <x v="5701"/>
    <n v="4.9500000000000013E-3"/>
    <x v="7485"/>
    <n v="0.71"/>
    <n v="3.6789786000000015"/>
    <n v="6"/>
    <n v="252"/>
    <x v="187"/>
    <x v="41"/>
    <x v="0"/>
  </r>
  <r>
    <x v="0"/>
    <x v="84"/>
    <x v="0"/>
    <x v="0"/>
    <s v="-1.898575"/>
    <x v="1"/>
    <x v="1"/>
    <x v="1"/>
    <x v="5702"/>
    <n v="9.9000000000000025E-3"/>
    <x v="7486"/>
    <n v="1.89"/>
    <n v="34.544248200000013"/>
    <n v="1"/>
    <n v="74"/>
    <x v="156"/>
    <x v="4"/>
    <x v="5"/>
  </r>
  <r>
    <x v="0"/>
    <x v="85"/>
    <x v="0"/>
    <x v="0"/>
    <s v="-1.898575"/>
    <x v="1"/>
    <x v="1"/>
    <x v="1"/>
    <x v="5703"/>
    <n v="1.0560000000000002E-2"/>
    <x v="7487"/>
    <n v="1"/>
    <n v="18.213888000000004"/>
    <n v="5"/>
    <n v="245"/>
    <x v="146"/>
    <x v="48"/>
    <x v="23"/>
  </r>
  <r>
    <x v="0"/>
    <x v="86"/>
    <x v="0"/>
    <x v="0"/>
    <s v="-1.898575"/>
    <x v="1"/>
    <x v="1"/>
    <x v="1"/>
    <x v="3880"/>
    <n v="1.0010000000000002E-2"/>
    <x v="7488"/>
    <n v="1.8299999999999998"/>
    <n v="28.162554420000003"/>
    <n v="8"/>
    <n v="488"/>
    <x v="184"/>
    <x v="41"/>
    <x v="24"/>
  </r>
  <r>
    <x v="0"/>
    <x v="87"/>
    <x v="0"/>
    <x v="0"/>
    <s v="-1.898575"/>
    <x v="1"/>
    <x v="1"/>
    <x v="1"/>
    <x v="3511"/>
    <n v="1.0560000000000002E-2"/>
    <x v="7489"/>
    <n v="1.81"/>
    <n v="14.438413440000003"/>
    <n v="4"/>
    <n v="204"/>
    <x v="171"/>
    <x v="6"/>
    <x v="0"/>
  </r>
  <r>
    <x v="0"/>
    <x v="88"/>
    <x v="0"/>
    <x v="0"/>
    <s v="-1.898575"/>
    <x v="1"/>
    <x v="1"/>
    <x v="1"/>
    <x v="3491"/>
    <n v="6.6000000000000008E-3"/>
    <x v="7490"/>
    <n v="1.3699999999999999"/>
    <n v="11.329626000000001"/>
    <n v="7"/>
    <n v="539"/>
    <x v="21"/>
    <x v="40"/>
    <x v="23"/>
  </r>
  <r>
    <x v="0"/>
    <x v="89"/>
    <x v="0"/>
    <x v="0"/>
    <s v="-1.898575"/>
    <x v="1"/>
    <x v="1"/>
    <x v="1"/>
    <x v="5704"/>
    <n v="1.0669999999999999E-2"/>
    <x v="7491"/>
    <n v="1.7599999999999998"/>
    <n v="32.23261887999999"/>
    <n v="1"/>
    <n v="64"/>
    <x v="176"/>
    <x v="5"/>
    <x v="24"/>
  </r>
  <r>
    <x v="0"/>
    <x v="90"/>
    <x v="0"/>
    <x v="0"/>
    <s v="-1.898575"/>
    <x v="1"/>
    <x v="1"/>
    <x v="1"/>
    <x v="3863"/>
    <n v="1.4189999999999999E-2"/>
    <x v="7492"/>
    <n v="1.43"/>
    <n v="30.547125180000002"/>
    <n v="7"/>
    <n v="455"/>
    <x v="21"/>
    <x v="6"/>
    <x v="24"/>
  </r>
  <r>
    <x v="0"/>
    <x v="91"/>
    <x v="0"/>
    <x v="0"/>
    <s v="-1.898575"/>
    <x v="1"/>
    <x v="1"/>
    <x v="1"/>
    <x v="5705"/>
    <n v="5.28E-3"/>
    <x v="7493"/>
    <n v="0.71000000000000008"/>
    <n v="6.720098880000001"/>
    <n v="4"/>
    <n v="212"/>
    <x v="157"/>
    <x v="6"/>
    <x v="3"/>
  </r>
  <r>
    <x v="1"/>
    <x v="92"/>
    <x v="0"/>
    <x v="0"/>
    <s v="-1.898575"/>
    <x v="1"/>
    <x v="1"/>
    <x v="1"/>
    <x v="5706"/>
    <n v="7.2600000000000008E-3"/>
    <x v="7494"/>
    <n v="0.74"/>
    <n v="6.8573313599999999"/>
    <n v="2"/>
    <n v="181"/>
    <x v="171"/>
    <x v="43"/>
    <x v="6"/>
  </r>
  <r>
    <x v="1"/>
    <x v="93"/>
    <x v="0"/>
    <x v="0"/>
    <s v="-1.898575"/>
    <x v="1"/>
    <x v="1"/>
    <x v="1"/>
    <x v="5707"/>
    <n v="5.9400000000000008E-3"/>
    <x v="7495"/>
    <n v="1.9100000000000001"/>
    <n v="0.44020151999999957"/>
    <n v="6"/>
    <n v="168"/>
    <x v="183"/>
    <x v="41"/>
    <x v="21"/>
  </r>
  <r>
    <x v="1"/>
    <x v="94"/>
    <x v="0"/>
    <x v="0"/>
    <s v="-1.898575"/>
    <x v="1"/>
    <x v="1"/>
    <x v="1"/>
    <x v="5708"/>
    <n v="9.0200000000000002E-3"/>
    <x v="7496"/>
    <n v="2.29"/>
    <n v="5.7898207399999997"/>
    <n v="0"/>
    <n v="33"/>
    <x v="51"/>
    <x v="23"/>
    <x v="26"/>
  </r>
  <r>
    <x v="1"/>
    <x v="95"/>
    <x v="0"/>
    <x v="0"/>
    <s v="-1.898575"/>
    <x v="1"/>
    <x v="1"/>
    <x v="1"/>
    <x v="5709"/>
    <n v="8.0300000000000007E-3"/>
    <x v="7497"/>
    <n v="1.67"/>
    <n v="9.8792206699999987"/>
    <n v="5"/>
    <n v="251"/>
    <x v="198"/>
    <x v="40"/>
    <x v="29"/>
  </r>
  <r>
    <x v="1"/>
    <x v="96"/>
    <x v="0"/>
    <x v="0"/>
    <s v="-1.898575"/>
    <x v="1"/>
    <x v="1"/>
    <x v="1"/>
    <x v="5710"/>
    <n v="8.5800000000000008E-3"/>
    <x v="7498"/>
    <n v="0.78999999999999992"/>
    <n v="7.4106060599999992"/>
    <n v="4"/>
    <n v="137"/>
    <x v="187"/>
    <x v="5"/>
    <x v="0"/>
  </r>
  <r>
    <x v="1"/>
    <x v="97"/>
    <x v="0"/>
    <x v="0"/>
    <s v="-1.898575"/>
    <x v="1"/>
    <x v="1"/>
    <x v="1"/>
    <x v="5711"/>
    <n v="6.2699999999999995E-3"/>
    <x v="7499"/>
    <n v="1.03"/>
    <n v="5.8348933499999998"/>
    <n v="2"/>
    <n v="104"/>
    <x v="210"/>
    <x v="6"/>
    <x v="24"/>
  </r>
  <r>
    <x v="1"/>
    <x v="98"/>
    <x v="0"/>
    <x v="0"/>
    <s v="-1.898575"/>
    <x v="1"/>
    <x v="1"/>
    <x v="1"/>
    <x v="5712"/>
    <n v="5.9400000000000008E-3"/>
    <x v="7500"/>
    <n v="0.67999999999999994"/>
    <n v="2.4081710399999992"/>
    <n v="1"/>
    <n v="40"/>
    <x v="179"/>
    <x v="4"/>
    <x v="21"/>
  </r>
  <r>
    <x v="1"/>
    <x v="99"/>
    <x v="0"/>
    <x v="0"/>
    <s v="-1.898575"/>
    <x v="1"/>
    <x v="1"/>
    <x v="1"/>
    <x v="5713"/>
    <n v="6.3800000000000003E-3"/>
    <x v="7501"/>
    <n v="1.6300000000000001"/>
    <n v="9.2169882200000011"/>
    <n v="2"/>
    <n v="145"/>
    <x v="195"/>
    <x v="44"/>
    <x v="23"/>
  </r>
  <r>
    <x v="1"/>
    <x v="100"/>
    <x v="0"/>
    <x v="0"/>
    <s v="-1.898575"/>
    <x v="1"/>
    <x v="1"/>
    <x v="1"/>
    <x v="5714"/>
    <n v="8.8000000000000005E-3"/>
    <x v="7502"/>
    <n v="1.2200000000000002"/>
    <n v="10.826182400000002"/>
    <n v="6"/>
    <n v="465"/>
    <x v="175"/>
    <x v="4"/>
    <x v="25"/>
  </r>
  <r>
    <x v="1"/>
    <x v="101"/>
    <x v="0"/>
    <x v="0"/>
    <s v="-1.898575"/>
    <x v="1"/>
    <x v="1"/>
    <x v="1"/>
    <x v="5715"/>
    <n v="5.9400000000000008E-3"/>
    <x v="7503"/>
    <n v="0.75"/>
    <n v="6.3323369999999999"/>
    <n v="3"/>
    <n v="251"/>
    <x v="162"/>
    <x v="48"/>
    <x v="26"/>
  </r>
  <r>
    <x v="1"/>
    <x v="102"/>
    <x v="0"/>
    <x v="0"/>
    <s v="-1.898575"/>
    <x v="1"/>
    <x v="1"/>
    <x v="1"/>
    <x v="5716"/>
    <n v="7.150000000000001E-3"/>
    <x v="7504"/>
    <n v="1.9200000000000002"/>
    <n v="1.4688960000000004"/>
    <n v="7"/>
    <n v="188"/>
    <x v="120"/>
    <x v="44"/>
    <x v="21"/>
  </r>
  <r>
    <x v="1"/>
    <x v="103"/>
    <x v="0"/>
    <x v="0"/>
    <s v="-1.898575"/>
    <x v="1"/>
    <x v="1"/>
    <x v="1"/>
    <x v="5717"/>
    <n v="7.0400000000000011E-3"/>
    <x v="7505"/>
    <n v="1.54"/>
    <n v="9.3584691200000005"/>
    <n v="7"/>
    <n v="244"/>
    <x v="120"/>
    <x v="23"/>
    <x v="26"/>
  </r>
  <r>
    <x v="1"/>
    <x v="104"/>
    <x v="0"/>
    <x v="0"/>
    <s v="-1.898575"/>
    <x v="1"/>
    <x v="1"/>
    <x v="1"/>
    <x v="5718"/>
    <n v="1.0780000000000001E-2"/>
    <x v="7506"/>
    <n v="1.3900000000000001"/>
    <n v="11.833022739999999"/>
    <n v="1"/>
    <n v="128"/>
    <x v="198"/>
    <x v="8"/>
    <x v="25"/>
  </r>
  <r>
    <x v="1"/>
    <x v="105"/>
    <x v="0"/>
    <x v="0"/>
    <s v="-1.898575"/>
    <x v="1"/>
    <x v="1"/>
    <x v="1"/>
    <x v="5719"/>
    <n v="5.8300000000000001E-3"/>
    <x v="7507"/>
    <n v="1.9900000000000002"/>
    <n v="6.1941476299999998"/>
    <n v="1"/>
    <n v="46"/>
    <x v="167"/>
    <x v="43"/>
    <x v="23"/>
  </r>
  <r>
    <x v="1"/>
    <x v="106"/>
    <x v="0"/>
    <x v="0"/>
    <s v="-1.898575"/>
    <x v="1"/>
    <x v="1"/>
    <x v="1"/>
    <x v="5720"/>
    <n v="9.130000000000001E-3"/>
    <x v="7508"/>
    <n v="0.75"/>
    <n v="4.6528762500000003"/>
    <n v="4"/>
    <n v="345"/>
    <x v="153"/>
    <x v="5"/>
    <x v="24"/>
  </r>
  <r>
    <x v="1"/>
    <x v="107"/>
    <x v="0"/>
    <x v="0"/>
    <s v="-1.898575"/>
    <x v="1"/>
    <x v="1"/>
    <x v="1"/>
    <x v="5721"/>
    <n v="9.3500000000000007E-3"/>
    <x v="7509"/>
    <n v="2.2999999999999998"/>
    <n v="5.5934504999999977"/>
    <n v="6"/>
    <n v="350"/>
    <x v="181"/>
    <x v="40"/>
    <x v="27"/>
  </r>
  <r>
    <x v="1"/>
    <x v="108"/>
    <x v="0"/>
    <x v="0"/>
    <s v="-1.898575"/>
    <x v="1"/>
    <x v="1"/>
    <x v="1"/>
    <x v="5722"/>
    <n v="8.5800000000000008E-3"/>
    <x v="7510"/>
    <n v="1.75"/>
    <n v="12.151639500000002"/>
    <n v="0"/>
    <n v="3"/>
    <x v="152"/>
    <x v="40"/>
    <x v="26"/>
  </r>
  <r>
    <x v="1"/>
    <x v="109"/>
    <x v="0"/>
    <x v="0"/>
    <s v="-1.898575"/>
    <x v="1"/>
    <x v="1"/>
    <x v="1"/>
    <x v="119"/>
    <n v="6.8200000000000005E-3"/>
    <x v="7511"/>
    <n v="1.76"/>
    <n v="6.2212585599999999"/>
    <n v="0"/>
    <n v="16"/>
    <x v="201"/>
    <x v="46"/>
    <x v="24"/>
  </r>
  <r>
    <x v="1"/>
    <x v="110"/>
    <x v="0"/>
    <x v="0"/>
    <s v="-1.898575"/>
    <x v="1"/>
    <x v="1"/>
    <x v="1"/>
    <x v="5723"/>
    <n v="6.9300000000000004E-3"/>
    <x v="7512"/>
    <n v="1.5"/>
    <n v="12.413708999999999"/>
    <n v="3"/>
    <n v="238"/>
    <x v="51"/>
    <x v="6"/>
    <x v="21"/>
  </r>
  <r>
    <x v="1"/>
    <x v="111"/>
    <x v="0"/>
    <x v="0"/>
    <s v="-1.898575"/>
    <x v="1"/>
    <x v="1"/>
    <x v="1"/>
    <x v="5724"/>
    <n v="6.4900000000000001E-3"/>
    <x v="7513"/>
    <n v="1.3"/>
    <n v="0.29445130000000086"/>
    <n v="4"/>
    <n v="311"/>
    <x v="157"/>
    <x v="12"/>
    <x v="0"/>
  </r>
  <r>
    <x v="1"/>
    <x v="112"/>
    <x v="0"/>
    <x v="0"/>
    <s v="-1.898575"/>
    <x v="1"/>
    <x v="1"/>
    <x v="1"/>
    <x v="5725"/>
    <n v="7.3700000000000007E-3"/>
    <x v="7514"/>
    <n v="1.45"/>
    <n v="7.0573645999999988"/>
    <n v="3"/>
    <n v="204"/>
    <x v="183"/>
    <x v="4"/>
    <x v="23"/>
  </r>
  <r>
    <x v="1"/>
    <x v="113"/>
    <x v="0"/>
    <x v="0"/>
    <s v="-1.898575"/>
    <x v="1"/>
    <x v="1"/>
    <x v="1"/>
    <x v="5726"/>
    <n v="9.4600000000000014E-3"/>
    <x v="7515"/>
    <n v="0.83"/>
    <n v="2.0948602399999996"/>
    <n v="6"/>
    <n v="441"/>
    <x v="188"/>
    <x v="41"/>
    <x v="6"/>
  </r>
  <r>
    <x v="1"/>
    <x v="114"/>
    <x v="0"/>
    <x v="0"/>
    <s v="-1.898575"/>
    <x v="1"/>
    <x v="1"/>
    <x v="1"/>
    <x v="170"/>
    <n v="7.7000000000000002E-3"/>
    <x v="7516"/>
    <n v="2.02"/>
    <n v="14.259907200000001"/>
    <n v="1"/>
    <n v="107"/>
    <x v="178"/>
    <x v="12"/>
    <x v="3"/>
  </r>
  <r>
    <x v="1"/>
    <x v="115"/>
    <x v="0"/>
    <x v="0"/>
    <s v="-1.898575"/>
    <x v="1"/>
    <x v="1"/>
    <x v="1"/>
    <x v="5727"/>
    <n v="1.1000000000000001E-2"/>
    <x v="7517"/>
    <n v="1.9600000000000002"/>
    <n v="11.189640000000002"/>
    <n v="1"/>
    <n v="88"/>
    <x v="180"/>
    <x v="44"/>
    <x v="20"/>
  </r>
  <r>
    <x v="1"/>
    <x v="116"/>
    <x v="0"/>
    <x v="0"/>
    <s v="-1.898575"/>
    <x v="1"/>
    <x v="1"/>
    <x v="1"/>
    <x v="5728"/>
    <n v="1.0010000000000002E-2"/>
    <x v="7518"/>
    <n v="1.87"/>
    <n v="14.312318020000001"/>
    <n v="3"/>
    <n v="229"/>
    <x v="164"/>
    <x v="44"/>
    <x v="6"/>
  </r>
  <r>
    <x v="1"/>
    <x v="117"/>
    <x v="0"/>
    <x v="0"/>
    <s v="-1.898575"/>
    <x v="1"/>
    <x v="1"/>
    <x v="1"/>
    <x v="5729"/>
    <n v="7.7000000000000002E-3"/>
    <x v="7519"/>
    <n v="2.2800000000000002"/>
    <n v="1.9504715999999986"/>
    <n v="0"/>
    <n v="33"/>
    <x v="193"/>
    <x v="46"/>
    <x v="20"/>
  </r>
  <r>
    <x v="1"/>
    <x v="118"/>
    <x v="0"/>
    <x v="0"/>
    <s v="-1.898575"/>
    <x v="1"/>
    <x v="1"/>
    <x v="1"/>
    <x v="4678"/>
    <n v="8.2500000000000004E-3"/>
    <x v="7520"/>
    <n v="1.7"/>
    <n v="9.1807649999999992"/>
    <n v="1"/>
    <n v="105"/>
    <x v="195"/>
    <x v="5"/>
    <x v="24"/>
  </r>
  <r>
    <x v="1"/>
    <x v="119"/>
    <x v="0"/>
    <x v="0"/>
    <s v="-1.898575"/>
    <x v="1"/>
    <x v="1"/>
    <x v="1"/>
    <x v="5730"/>
    <n v="1.0339999999999998E-2"/>
    <x v="7521"/>
    <n v="0.83000000000000007"/>
    <n v="7.5883812399999977"/>
    <n v="0"/>
    <n v="9"/>
    <x v="187"/>
    <x v="45"/>
    <x v="23"/>
  </r>
  <r>
    <x v="1"/>
    <x v="120"/>
    <x v="0"/>
    <x v="0"/>
    <s v="-1.898575"/>
    <x v="1"/>
    <x v="1"/>
    <x v="1"/>
    <x v="5731"/>
    <n v="9.130000000000001E-3"/>
    <x v="7522"/>
    <n v="1.72"/>
    <n v="3.8363894799999994"/>
    <n v="1"/>
    <n v="112"/>
    <x v="153"/>
    <x v="12"/>
    <x v="7"/>
  </r>
  <r>
    <x v="1"/>
    <x v="121"/>
    <x v="0"/>
    <x v="0"/>
    <s v="-1.898575"/>
    <x v="1"/>
    <x v="1"/>
    <x v="1"/>
    <x v="5732"/>
    <n v="1.0010000000000002E-2"/>
    <x v="7523"/>
    <n v="2.1599999999999997"/>
    <n v="13.288635359999999"/>
    <n v="2"/>
    <n v="68"/>
    <x v="179"/>
    <x v="4"/>
    <x v="3"/>
  </r>
  <r>
    <x v="1"/>
    <x v="122"/>
    <x v="0"/>
    <x v="0"/>
    <s v="-1.898575"/>
    <x v="1"/>
    <x v="1"/>
    <x v="1"/>
    <x v="5733"/>
    <n v="9.0200000000000002E-3"/>
    <x v="7524"/>
    <n v="0.85000000000000009"/>
    <n v="4.1777482999999993"/>
    <n v="1"/>
    <n v="71"/>
    <x v="184"/>
    <x v="7"/>
    <x v="28"/>
  </r>
  <r>
    <x v="1"/>
    <x v="123"/>
    <x v="0"/>
    <x v="0"/>
    <s v="-1.898575"/>
    <x v="1"/>
    <x v="1"/>
    <x v="1"/>
    <x v="5734"/>
    <n v="7.3700000000000007E-3"/>
    <x v="7525"/>
    <n v="0.97"/>
    <n v="6.3224871599999988"/>
    <n v="2"/>
    <n v="123"/>
    <x v="42"/>
    <x v="12"/>
    <x v="21"/>
  </r>
  <r>
    <x v="1"/>
    <x v="124"/>
    <x v="0"/>
    <x v="0"/>
    <s v="-1.898575"/>
    <x v="1"/>
    <x v="1"/>
    <x v="1"/>
    <x v="5735"/>
    <n v="9.2399999999999999E-3"/>
    <x v="7526"/>
    <n v="1.4100000000000001"/>
    <n v="14.60092788"/>
    <n v="6"/>
    <n v="242"/>
    <x v="154"/>
    <x v="48"/>
    <x v="25"/>
  </r>
  <r>
    <x v="1"/>
    <x v="125"/>
    <x v="0"/>
    <x v="0"/>
    <s v="-1.898575"/>
    <x v="1"/>
    <x v="1"/>
    <x v="1"/>
    <x v="5736"/>
    <n v="7.2600000000000008E-3"/>
    <x v="7527"/>
    <n v="0.83"/>
    <n v="6.7934869200000003"/>
    <n v="7"/>
    <n v="581"/>
    <x v="191"/>
    <x v="13"/>
    <x v="3"/>
  </r>
  <r>
    <x v="1"/>
    <x v="126"/>
    <x v="0"/>
    <x v="0"/>
    <s v="-1.898575"/>
    <x v="1"/>
    <x v="1"/>
    <x v="1"/>
    <x v="5737"/>
    <n v="7.5900000000000004E-3"/>
    <x v="7528"/>
    <n v="2.02"/>
    <n v="9.6084390599999985"/>
    <n v="7"/>
    <n v="472"/>
    <x v="199"/>
    <x v="40"/>
    <x v="23"/>
  </r>
  <r>
    <x v="1"/>
    <x v="127"/>
    <x v="0"/>
    <x v="0"/>
    <s v="-1.898575"/>
    <x v="1"/>
    <x v="1"/>
    <x v="1"/>
    <x v="5738"/>
    <n v="8.5800000000000008E-3"/>
    <x v="7529"/>
    <n v="1.33"/>
    <n v="6.5398733400000006"/>
    <n v="6"/>
    <n v="300"/>
    <x v="152"/>
    <x v="48"/>
    <x v="5"/>
  </r>
  <r>
    <x v="1"/>
    <x v="128"/>
    <x v="0"/>
    <x v="0"/>
    <s v="-1.898575"/>
    <x v="1"/>
    <x v="1"/>
    <x v="1"/>
    <x v="5739"/>
    <n v="8.910000000000003E-3"/>
    <x v="7530"/>
    <n v="1.62"/>
    <n v="14.598749880000003"/>
    <n v="0"/>
    <n v="20"/>
    <x v="58"/>
    <x v="4"/>
    <x v="6"/>
  </r>
  <r>
    <x v="1"/>
    <x v="129"/>
    <x v="0"/>
    <x v="0"/>
    <s v="-1.898575"/>
    <x v="1"/>
    <x v="1"/>
    <x v="1"/>
    <x v="5740"/>
    <n v="8.910000000000003E-3"/>
    <x v="7531"/>
    <n v="1.1800000000000002"/>
    <n v="4.0835599200000008"/>
    <n v="5"/>
    <n v="297"/>
    <x v="197"/>
    <x v="13"/>
    <x v="7"/>
  </r>
  <r>
    <x v="1"/>
    <x v="130"/>
    <x v="0"/>
    <x v="0"/>
    <s v="-1.898575"/>
    <x v="1"/>
    <x v="1"/>
    <x v="1"/>
    <x v="5741"/>
    <n v="7.0400000000000011E-3"/>
    <x v="7532"/>
    <n v="0.80999999999999994"/>
    <n v="2.2570099199999998"/>
    <n v="0"/>
    <n v="4"/>
    <x v="51"/>
    <x v="7"/>
    <x v="23"/>
  </r>
  <r>
    <x v="1"/>
    <x v="131"/>
    <x v="0"/>
    <x v="0"/>
    <s v="-1.898575"/>
    <x v="1"/>
    <x v="1"/>
    <x v="1"/>
    <x v="5742"/>
    <n v="7.150000000000001E-3"/>
    <x v="7533"/>
    <n v="1.01"/>
    <n v="8.0064770499999991"/>
    <n v="3"/>
    <n v="253"/>
    <x v="195"/>
    <x v="8"/>
    <x v="27"/>
  </r>
  <r>
    <x v="1"/>
    <x v="132"/>
    <x v="0"/>
    <x v="0"/>
    <s v="-1.898575"/>
    <x v="1"/>
    <x v="1"/>
    <x v="1"/>
    <x v="5743"/>
    <n v="8.8000000000000005E-3"/>
    <x v="7534"/>
    <n v="1.7400000000000002"/>
    <n v="9.4230047999999993"/>
    <n v="7"/>
    <n v="326"/>
    <x v="162"/>
    <x v="46"/>
    <x v="20"/>
  </r>
  <r>
    <x v="1"/>
    <x v="133"/>
    <x v="0"/>
    <x v="0"/>
    <s v="-1.898575"/>
    <x v="1"/>
    <x v="1"/>
    <x v="1"/>
    <x v="2408"/>
    <n v="8.2500000000000004E-3"/>
    <x v="7535"/>
    <n v="2.2399999999999998"/>
    <n v="22.227743999999998"/>
    <n v="5"/>
    <n v="143"/>
    <x v="140"/>
    <x v="45"/>
    <x v="25"/>
  </r>
  <r>
    <x v="1"/>
    <x v="134"/>
    <x v="0"/>
    <x v="0"/>
    <s v="-1.898575"/>
    <x v="1"/>
    <x v="1"/>
    <x v="1"/>
    <x v="5744"/>
    <n v="1.0230000000000001E-2"/>
    <x v="7536"/>
    <n v="1.8"/>
    <n v="4.5850860000000004"/>
    <n v="2"/>
    <n v="159"/>
    <x v="180"/>
    <x v="8"/>
    <x v="22"/>
  </r>
  <r>
    <x v="1"/>
    <x v="135"/>
    <x v="0"/>
    <x v="0"/>
    <s v="-1.898575"/>
    <x v="1"/>
    <x v="1"/>
    <x v="1"/>
    <x v="5745"/>
    <n v="9.6800000000000011E-3"/>
    <x v="7537"/>
    <n v="1.17"/>
    <n v="3.0601771199999983"/>
    <n v="5"/>
    <n v="170"/>
    <x v="157"/>
    <x v="45"/>
    <x v="29"/>
  </r>
  <r>
    <x v="1"/>
    <x v="136"/>
    <x v="0"/>
    <x v="0"/>
    <s v="-1.898575"/>
    <x v="1"/>
    <x v="1"/>
    <x v="1"/>
    <x v="5746"/>
    <n v="1.056E-2"/>
    <x v="7538"/>
    <n v="1.27"/>
    <n v="4.2124579199999985"/>
    <n v="3"/>
    <n v="151"/>
    <x v="76"/>
    <x v="40"/>
    <x v="3"/>
  </r>
  <r>
    <x v="1"/>
    <x v="137"/>
    <x v="0"/>
    <x v="0"/>
    <s v="-1.898575"/>
    <x v="1"/>
    <x v="1"/>
    <x v="1"/>
    <x v="5747"/>
    <n v="1.056E-2"/>
    <x v="7539"/>
    <n v="0.95"/>
    <n v="6.007161599999999"/>
    <n v="7"/>
    <n v="422"/>
    <x v="198"/>
    <x v="46"/>
    <x v="21"/>
  </r>
  <r>
    <x v="1"/>
    <x v="138"/>
    <x v="0"/>
    <x v="0"/>
    <s v="-1.898575"/>
    <x v="1"/>
    <x v="1"/>
    <x v="1"/>
    <x v="5748"/>
    <n v="7.8100000000000001E-3"/>
    <x v="7540"/>
    <n v="1.9000000000000001"/>
    <n v="18.723850200000001"/>
    <n v="3"/>
    <n v="110"/>
    <x v="192"/>
    <x v="45"/>
    <x v="25"/>
  </r>
  <r>
    <x v="1"/>
    <x v="139"/>
    <x v="0"/>
    <x v="0"/>
    <s v="-1.898575"/>
    <x v="1"/>
    <x v="1"/>
    <x v="1"/>
    <x v="5749"/>
    <n v="5.9400000000000008E-3"/>
    <x v="7541"/>
    <n v="1.44"/>
    <n v="5.2211174399999996"/>
    <n v="1"/>
    <n v="31"/>
    <x v="153"/>
    <x v="13"/>
    <x v="0"/>
  </r>
  <r>
    <x v="1"/>
    <x v="140"/>
    <x v="0"/>
    <x v="0"/>
    <s v="-1.898575"/>
    <x v="1"/>
    <x v="1"/>
    <x v="1"/>
    <x v="5750"/>
    <n v="5.5000000000000005E-3"/>
    <x v="7542"/>
    <n v="0.96"/>
    <n v="3.5856479999999995"/>
    <n v="1"/>
    <n v="8"/>
    <x v="136"/>
    <x v="12"/>
    <x v="22"/>
  </r>
  <r>
    <x v="1"/>
    <x v="141"/>
    <x v="0"/>
    <x v="0"/>
    <s v="-1.898575"/>
    <x v="1"/>
    <x v="1"/>
    <x v="1"/>
    <x v="5751"/>
    <n v="9.2399999999999999E-3"/>
    <x v="7543"/>
    <n v="1.86"/>
    <n v="8.6258541599999994"/>
    <n v="3"/>
    <n v="231"/>
    <x v="88"/>
    <x v="43"/>
    <x v="7"/>
  </r>
  <r>
    <x v="1"/>
    <x v="142"/>
    <x v="0"/>
    <x v="0"/>
    <s v="-1.898575"/>
    <x v="1"/>
    <x v="1"/>
    <x v="1"/>
    <x v="5752"/>
    <n v="7.2600000000000008E-3"/>
    <x v="7544"/>
    <n v="0.62"/>
    <n v="0.11027940000000001"/>
    <n v="2"/>
    <n v="100"/>
    <x v="154"/>
    <x v="12"/>
    <x v="28"/>
  </r>
  <r>
    <x v="1"/>
    <x v="143"/>
    <x v="0"/>
    <x v="0"/>
    <s v="-1.898575"/>
    <x v="1"/>
    <x v="1"/>
    <x v="1"/>
    <x v="5753"/>
    <n v="1.0670000000000001E-2"/>
    <x v="7545"/>
    <n v="2.21"/>
    <n v="9.9935006599999987"/>
    <n v="6"/>
    <n v="338"/>
    <x v="153"/>
    <x v="41"/>
    <x v="25"/>
  </r>
  <r>
    <x v="1"/>
    <x v="144"/>
    <x v="0"/>
    <x v="0"/>
    <s v="-1.898575"/>
    <x v="1"/>
    <x v="1"/>
    <x v="1"/>
    <x v="5754"/>
    <n v="7.8100000000000001E-3"/>
    <x v="7546"/>
    <n v="2.14"/>
    <n v="16.87551998"/>
    <n v="6"/>
    <n v="454"/>
    <x v="187"/>
    <x v="48"/>
    <x v="5"/>
  </r>
  <r>
    <x v="1"/>
    <x v="145"/>
    <x v="0"/>
    <x v="0"/>
    <s v="-1.898575"/>
    <x v="1"/>
    <x v="1"/>
    <x v="1"/>
    <x v="5755"/>
    <n v="1.0339999999999998E-2"/>
    <x v="7547"/>
    <n v="1.01"/>
    <n v="6.3495871999999993"/>
    <n v="1"/>
    <n v="114"/>
    <x v="170"/>
    <x v="7"/>
    <x v="23"/>
  </r>
  <r>
    <x v="1"/>
    <x v="146"/>
    <x v="0"/>
    <x v="0"/>
    <s v="-1.898575"/>
    <x v="1"/>
    <x v="1"/>
    <x v="1"/>
    <x v="5756"/>
    <n v="8.1400000000000014E-3"/>
    <x v="7548"/>
    <n v="1.88"/>
    <n v="10.095521039999998"/>
    <n v="4"/>
    <n v="267"/>
    <x v="212"/>
    <x v="18"/>
    <x v="25"/>
  </r>
  <r>
    <x v="1"/>
    <x v="147"/>
    <x v="0"/>
    <x v="0"/>
    <s v="-1.898575"/>
    <x v="1"/>
    <x v="1"/>
    <x v="1"/>
    <x v="5757"/>
    <n v="5.5000000000000005E-3"/>
    <x v="7549"/>
    <n v="2.11"/>
    <n v="9.559038499999998"/>
    <n v="5"/>
    <n v="159"/>
    <x v="206"/>
    <x v="45"/>
    <x v="0"/>
  </r>
  <r>
    <x v="1"/>
    <x v="148"/>
    <x v="0"/>
    <x v="0"/>
    <s v="-1.898575"/>
    <x v="1"/>
    <x v="1"/>
    <x v="1"/>
    <x v="5758"/>
    <n v="9.2399999999999999E-3"/>
    <x v="7550"/>
    <n v="1.27"/>
    <n v="10.59183048"/>
    <n v="5"/>
    <n v="306"/>
    <x v="184"/>
    <x v="6"/>
    <x v="6"/>
  </r>
  <r>
    <x v="1"/>
    <x v="149"/>
    <x v="0"/>
    <x v="0"/>
    <s v="-1.898575"/>
    <x v="1"/>
    <x v="1"/>
    <x v="1"/>
    <x v="5759"/>
    <n v="7.7000000000000002E-3"/>
    <x v="7551"/>
    <n v="1.94"/>
    <n v="13.5233714"/>
    <n v="6"/>
    <n v="187"/>
    <x v="188"/>
    <x v="8"/>
    <x v="20"/>
  </r>
  <r>
    <x v="1"/>
    <x v="150"/>
    <x v="0"/>
    <x v="0"/>
    <s v="-1.898575"/>
    <x v="1"/>
    <x v="1"/>
    <x v="1"/>
    <x v="5760"/>
    <n v="6.2699999999999995E-3"/>
    <x v="7552"/>
    <n v="1.63"/>
    <n v="6.8975454899999979"/>
    <n v="0"/>
    <n v="3"/>
    <x v="184"/>
    <x v="41"/>
    <x v="7"/>
  </r>
  <r>
    <x v="1"/>
    <x v="151"/>
    <x v="0"/>
    <x v="0"/>
    <s v="-1.898575"/>
    <x v="1"/>
    <x v="1"/>
    <x v="1"/>
    <x v="5761"/>
    <n v="1.0780000000000001E-2"/>
    <x v="7553"/>
    <n v="2.04"/>
    <n v="23.790080160000006"/>
    <n v="5"/>
    <n v="350"/>
    <x v="58"/>
    <x v="42"/>
    <x v="0"/>
  </r>
  <r>
    <x v="1"/>
    <x v="152"/>
    <x v="0"/>
    <x v="0"/>
    <s v="-1.898575"/>
    <x v="1"/>
    <x v="1"/>
    <x v="1"/>
    <x v="5762"/>
    <n v="9.0200000000000002E-3"/>
    <x v="7554"/>
    <n v="1.31"/>
    <n v="15.20863102"/>
    <n v="5"/>
    <n v="316"/>
    <x v="175"/>
    <x v="8"/>
    <x v="3"/>
  </r>
  <r>
    <x v="1"/>
    <x v="153"/>
    <x v="0"/>
    <x v="0"/>
    <s v="-1.898575"/>
    <x v="1"/>
    <x v="1"/>
    <x v="1"/>
    <x v="5763"/>
    <n v="1.0780000000000001E-2"/>
    <x v="7555"/>
    <n v="2.0699999999999998"/>
    <n v="6.7546294199999961"/>
    <n v="2"/>
    <n v="69"/>
    <x v="179"/>
    <x v="40"/>
    <x v="0"/>
  </r>
  <r>
    <x v="1"/>
    <x v="154"/>
    <x v="0"/>
    <x v="0"/>
    <s v="-1.898575"/>
    <x v="1"/>
    <x v="1"/>
    <x v="1"/>
    <x v="5764"/>
    <n v="1.0010000000000002E-2"/>
    <x v="7556"/>
    <n v="1.4400000000000002"/>
    <n v="13.800346560000003"/>
    <n v="4"/>
    <n v="146"/>
    <x v="206"/>
    <x v="45"/>
    <x v="3"/>
  </r>
  <r>
    <x v="1"/>
    <x v="155"/>
    <x v="0"/>
    <x v="0"/>
    <s v="-1.898575"/>
    <x v="1"/>
    <x v="1"/>
    <x v="1"/>
    <x v="5765"/>
    <n v="8.6900000000000015E-3"/>
    <x v="7557"/>
    <n v="1.7000000000000002"/>
    <n v="19.389562500000004"/>
    <n v="1"/>
    <n v="10"/>
    <x v="114"/>
    <x v="7"/>
    <x v="22"/>
  </r>
  <r>
    <x v="1"/>
    <x v="156"/>
    <x v="0"/>
    <x v="0"/>
    <s v="-1.898575"/>
    <x v="1"/>
    <x v="1"/>
    <x v="1"/>
    <x v="5766"/>
    <n v="1.0120000000000001E-2"/>
    <x v="7558"/>
    <n v="1.3"/>
    <n v="9.5486248000000007"/>
    <n v="3"/>
    <n v="79"/>
    <x v="58"/>
    <x v="40"/>
    <x v="22"/>
  </r>
  <r>
    <x v="1"/>
    <x v="157"/>
    <x v="0"/>
    <x v="0"/>
    <s v="-1.898575"/>
    <x v="1"/>
    <x v="1"/>
    <x v="1"/>
    <x v="5767"/>
    <n v="1.0450000000000001E-2"/>
    <x v="7559"/>
    <n v="0.75"/>
    <n v="2.8716599999999994"/>
    <n v="7"/>
    <n v="483"/>
    <x v="153"/>
    <x v="23"/>
    <x v="21"/>
  </r>
  <r>
    <x v="1"/>
    <x v="158"/>
    <x v="0"/>
    <x v="0"/>
    <s v="-1.898575"/>
    <x v="1"/>
    <x v="1"/>
    <x v="1"/>
    <x v="5768"/>
    <n v="1.1000000000000001E-2"/>
    <x v="7560"/>
    <n v="0.71"/>
    <n v="6.9454330000000004"/>
    <n v="2"/>
    <n v="190"/>
    <x v="88"/>
    <x v="44"/>
    <x v="3"/>
  </r>
  <r>
    <x v="1"/>
    <x v="159"/>
    <x v="0"/>
    <x v="0"/>
    <s v="-1.898575"/>
    <x v="1"/>
    <x v="1"/>
    <x v="1"/>
    <x v="5769"/>
    <n v="1.0450000000000001E-2"/>
    <x v="7561"/>
    <n v="1.9300000000000002"/>
    <n v="7.1598175000000017"/>
    <n v="2"/>
    <n v="176"/>
    <x v="76"/>
    <x v="40"/>
    <x v="23"/>
  </r>
  <r>
    <x v="1"/>
    <x v="160"/>
    <x v="0"/>
    <x v="0"/>
    <s v="-1.898575"/>
    <x v="1"/>
    <x v="1"/>
    <x v="1"/>
    <x v="5770"/>
    <n v="1.0780000000000001E-2"/>
    <x v="7562"/>
    <n v="1.4000000000000001"/>
    <n v="7.6939016000000011"/>
    <n v="4"/>
    <n v="283"/>
    <x v="195"/>
    <x v="45"/>
    <x v="3"/>
  </r>
  <r>
    <x v="1"/>
    <x v="161"/>
    <x v="0"/>
    <x v="0"/>
    <s v="-1.898575"/>
    <x v="1"/>
    <x v="1"/>
    <x v="1"/>
    <x v="3930"/>
    <n v="9.2399999999999999E-3"/>
    <x v="7563"/>
    <n v="0.75"/>
    <n v="3.8600099999999999"/>
    <n v="1"/>
    <n v="69"/>
    <x v="149"/>
    <x v="45"/>
    <x v="20"/>
  </r>
  <r>
    <x v="1"/>
    <x v="162"/>
    <x v="0"/>
    <x v="0"/>
    <s v="-1.898575"/>
    <x v="1"/>
    <x v="1"/>
    <x v="1"/>
    <x v="5771"/>
    <n v="1.0010000000000002E-2"/>
    <x v="7564"/>
    <n v="2.06"/>
    <n v="18.583284719999998"/>
    <n v="6"/>
    <n v="486"/>
    <x v="152"/>
    <x v="45"/>
    <x v="20"/>
  </r>
  <r>
    <x v="1"/>
    <x v="163"/>
    <x v="0"/>
    <x v="0"/>
    <s v="-1.898575"/>
    <x v="1"/>
    <x v="1"/>
    <x v="1"/>
    <x v="5772"/>
    <n v="1.089E-2"/>
    <x v="7565"/>
    <n v="1.28"/>
    <n v="11.739594239999999"/>
    <n v="1"/>
    <n v="60"/>
    <x v="193"/>
    <x v="41"/>
    <x v="20"/>
  </r>
  <r>
    <x v="1"/>
    <x v="164"/>
    <x v="0"/>
    <x v="0"/>
    <s v="-1.898575"/>
    <x v="1"/>
    <x v="1"/>
    <x v="1"/>
    <x v="5773"/>
    <n v="6.0500000000000007E-3"/>
    <x v="7566"/>
    <n v="1.71"/>
    <n v="10.10858805"/>
    <n v="0"/>
    <n v="37"/>
    <x v="198"/>
    <x v="45"/>
    <x v="26"/>
  </r>
  <r>
    <x v="1"/>
    <x v="165"/>
    <x v="0"/>
    <x v="0"/>
    <s v="-1.898575"/>
    <x v="1"/>
    <x v="1"/>
    <x v="1"/>
    <x v="5774"/>
    <n v="6.7099999999999998E-3"/>
    <x v="7567"/>
    <n v="1.23"/>
    <n v="4.565725559999998"/>
    <n v="3"/>
    <n v="151"/>
    <x v="97"/>
    <x v="45"/>
    <x v="20"/>
  </r>
  <r>
    <x v="1"/>
    <x v="166"/>
    <x v="0"/>
    <x v="0"/>
    <s v="-1.898575"/>
    <x v="1"/>
    <x v="1"/>
    <x v="1"/>
    <x v="5775"/>
    <n v="9.3500000000000007E-3"/>
    <x v="7568"/>
    <n v="0.77"/>
    <n v="2.663815"/>
    <n v="5"/>
    <n v="407"/>
    <x v="154"/>
    <x v="12"/>
    <x v="20"/>
  </r>
  <r>
    <x v="1"/>
    <x v="167"/>
    <x v="0"/>
    <x v="0"/>
    <s v="-1.898575"/>
    <x v="1"/>
    <x v="1"/>
    <x v="1"/>
    <x v="5776"/>
    <n v="7.150000000000001E-3"/>
    <x v="7569"/>
    <n v="1.37"/>
    <n v="6.3886250999999996"/>
    <n v="2"/>
    <n v="98"/>
    <x v="153"/>
    <x v="23"/>
    <x v="0"/>
  </r>
  <r>
    <x v="1"/>
    <x v="168"/>
    <x v="0"/>
    <x v="0"/>
    <s v="-1.898575"/>
    <x v="1"/>
    <x v="1"/>
    <x v="1"/>
    <x v="5777"/>
    <n v="8.5800000000000008E-3"/>
    <x v="7570"/>
    <n v="0.94"/>
    <n v="1.4904489599999995"/>
    <n v="2"/>
    <n v="122"/>
    <x v="207"/>
    <x v="4"/>
    <x v="22"/>
  </r>
  <r>
    <x v="1"/>
    <x v="169"/>
    <x v="0"/>
    <x v="0"/>
    <s v="-1.898575"/>
    <x v="1"/>
    <x v="1"/>
    <x v="1"/>
    <x v="5778"/>
    <n v="9.130000000000001E-3"/>
    <x v="7571"/>
    <n v="1.17"/>
    <n v="11.30593464"/>
    <n v="5"/>
    <n v="242"/>
    <x v="183"/>
    <x v="48"/>
    <x v="25"/>
  </r>
  <r>
    <x v="1"/>
    <x v="170"/>
    <x v="0"/>
    <x v="0"/>
    <s v="-1.898575"/>
    <x v="1"/>
    <x v="1"/>
    <x v="1"/>
    <x v="5779"/>
    <n v="9.7900000000000001E-3"/>
    <x v="7572"/>
    <n v="0.82"/>
    <n v="4.6071544199999988"/>
    <n v="6"/>
    <n v="497"/>
    <x v="181"/>
    <x v="40"/>
    <x v="7"/>
  </r>
  <r>
    <x v="1"/>
    <x v="171"/>
    <x v="0"/>
    <x v="0"/>
    <s v="-1.898575"/>
    <x v="1"/>
    <x v="1"/>
    <x v="1"/>
    <x v="5780"/>
    <n v="8.1400000000000014E-3"/>
    <x v="7573"/>
    <n v="1.96"/>
    <n v="12.519417679999998"/>
    <n v="3"/>
    <n v="110"/>
    <x v="145"/>
    <x v="6"/>
    <x v="6"/>
  </r>
  <r>
    <x v="1"/>
    <x v="172"/>
    <x v="0"/>
    <x v="0"/>
    <s v="-1.898575"/>
    <x v="1"/>
    <x v="1"/>
    <x v="1"/>
    <x v="5781"/>
    <n v="8.1400000000000014E-3"/>
    <x v="7574"/>
    <n v="0.7"/>
    <n v="4.1247822000000003"/>
    <n v="4"/>
    <n v="161"/>
    <x v="180"/>
    <x v="5"/>
    <x v="23"/>
  </r>
  <r>
    <x v="1"/>
    <x v="173"/>
    <x v="0"/>
    <x v="0"/>
    <s v="-1.898575"/>
    <x v="1"/>
    <x v="1"/>
    <x v="1"/>
    <x v="5782"/>
    <n v="6.4900000000000001E-3"/>
    <x v="7575"/>
    <n v="1.08"/>
    <n v="3.446423639999999"/>
    <n v="1"/>
    <n v="74"/>
    <x v="176"/>
    <x v="4"/>
    <x v="22"/>
  </r>
  <r>
    <x v="1"/>
    <x v="174"/>
    <x v="0"/>
    <x v="0"/>
    <s v="-1.898575"/>
    <x v="1"/>
    <x v="1"/>
    <x v="1"/>
    <x v="5783"/>
    <n v="6.4900000000000001E-3"/>
    <x v="7576"/>
    <n v="1.3800000000000001"/>
    <n v="3.6827894399999992"/>
    <n v="2"/>
    <n v="90"/>
    <x v="169"/>
    <x v="48"/>
    <x v="22"/>
  </r>
  <r>
    <x v="1"/>
    <x v="175"/>
    <x v="0"/>
    <x v="0"/>
    <s v="-1.898575"/>
    <x v="1"/>
    <x v="1"/>
    <x v="1"/>
    <x v="5784"/>
    <n v="7.150000000000001E-3"/>
    <x v="7577"/>
    <n v="1.47"/>
    <n v="8.8309220999999987"/>
    <n v="3"/>
    <n v="235"/>
    <x v="153"/>
    <x v="6"/>
    <x v="24"/>
  </r>
  <r>
    <x v="1"/>
    <x v="176"/>
    <x v="0"/>
    <x v="0"/>
    <s v="-1.898575"/>
    <x v="1"/>
    <x v="1"/>
    <x v="1"/>
    <x v="5785"/>
    <n v="6.7099999999999998E-3"/>
    <x v="7578"/>
    <n v="1.1000000000000001"/>
    <n v="10.877379699999999"/>
    <n v="0"/>
    <n v="3"/>
    <x v="68"/>
    <x v="23"/>
    <x v="3"/>
  </r>
  <r>
    <x v="1"/>
    <x v="177"/>
    <x v="0"/>
    <x v="0"/>
    <s v="-1.898575"/>
    <x v="1"/>
    <x v="1"/>
    <x v="1"/>
    <x v="5786"/>
    <n v="6.2699999999999995E-3"/>
    <x v="7579"/>
    <n v="1.01"/>
    <n v="5.0598272999999994"/>
    <n v="3"/>
    <n v="300"/>
    <x v="157"/>
    <x v="5"/>
    <x v="20"/>
  </r>
  <r>
    <x v="1"/>
    <x v="178"/>
    <x v="0"/>
    <x v="0"/>
    <s v="-1.898575"/>
    <x v="1"/>
    <x v="1"/>
    <x v="1"/>
    <x v="5787"/>
    <n v="6.0500000000000007E-3"/>
    <x v="7580"/>
    <n v="1.1299999999999999"/>
    <n v="4.3999713999999992"/>
    <n v="2"/>
    <n v="144"/>
    <x v="171"/>
    <x v="46"/>
    <x v="25"/>
  </r>
  <r>
    <x v="1"/>
    <x v="179"/>
    <x v="0"/>
    <x v="0"/>
    <s v="-1.898575"/>
    <x v="1"/>
    <x v="1"/>
    <x v="1"/>
    <x v="5788"/>
    <n v="9.4600000000000014E-3"/>
    <x v="7581"/>
    <n v="1.4500000000000002"/>
    <n v="6.3235370000000026"/>
    <n v="3"/>
    <n v="123"/>
    <x v="191"/>
    <x v="40"/>
    <x v="20"/>
  </r>
  <r>
    <x v="1"/>
    <x v="180"/>
    <x v="0"/>
    <x v="0"/>
    <s v="-1.898575"/>
    <x v="1"/>
    <x v="1"/>
    <x v="1"/>
    <x v="5789"/>
    <n v="9.2399999999999999E-3"/>
    <x v="7582"/>
    <n v="1.5999999999999999"/>
    <n v="12.159839999999996"/>
    <n v="2"/>
    <n v="195"/>
    <x v="145"/>
    <x v="6"/>
    <x v="27"/>
  </r>
  <r>
    <x v="1"/>
    <x v="181"/>
    <x v="0"/>
    <x v="0"/>
    <s v="-1.898575"/>
    <x v="1"/>
    <x v="1"/>
    <x v="1"/>
    <x v="5790"/>
    <n v="7.150000000000001E-3"/>
    <x v="7583"/>
    <n v="1.8900000000000001"/>
    <n v="9.1756665000000019"/>
    <n v="5"/>
    <n v="217"/>
    <x v="58"/>
    <x v="23"/>
    <x v="23"/>
  </r>
  <r>
    <x v="1"/>
    <x v="182"/>
    <x v="0"/>
    <x v="0"/>
    <s v="-1.898575"/>
    <x v="1"/>
    <x v="1"/>
    <x v="1"/>
    <x v="5791"/>
    <n v="1.0120000000000001E-2"/>
    <x v="7584"/>
    <n v="0.69"/>
    <n v="7.3542849599999984"/>
    <n v="2"/>
    <n v="99"/>
    <x v="68"/>
    <x v="43"/>
    <x v="3"/>
  </r>
  <r>
    <x v="1"/>
    <x v="183"/>
    <x v="0"/>
    <x v="0"/>
    <s v="-1.898575"/>
    <x v="1"/>
    <x v="1"/>
    <x v="1"/>
    <x v="5792"/>
    <n v="6.9300000000000004E-3"/>
    <x v="7585"/>
    <n v="1.81"/>
    <n v="5.9154202799999993"/>
    <n v="6"/>
    <n v="372"/>
    <x v="184"/>
    <x v="45"/>
    <x v="21"/>
  </r>
  <r>
    <x v="2"/>
    <x v="184"/>
    <x v="0"/>
    <x v="0"/>
    <s v="-1.898575"/>
    <x v="1"/>
    <x v="1"/>
    <x v="1"/>
    <x v="4057"/>
    <n v="7.810000000000001E-3"/>
    <x v="7586"/>
    <n v="1.19"/>
    <n v="19.182609600000003"/>
    <n v="5"/>
    <n v="315"/>
    <x v="191"/>
    <x v="8"/>
    <x v="3"/>
  </r>
  <r>
    <x v="2"/>
    <x v="185"/>
    <x v="0"/>
    <x v="0"/>
    <s v="-1.898575"/>
    <x v="1"/>
    <x v="1"/>
    <x v="1"/>
    <x v="726"/>
    <n v="9.9000000000000025E-3"/>
    <x v="7587"/>
    <n v="2.0699999999999998"/>
    <n v="32.788800000000002"/>
    <n v="8"/>
    <n v="739"/>
    <x v="175"/>
    <x v="4"/>
    <x v="29"/>
  </r>
  <r>
    <x v="2"/>
    <x v="186"/>
    <x v="0"/>
    <x v="0"/>
    <s v="-1.898575"/>
    <x v="1"/>
    <x v="1"/>
    <x v="1"/>
    <x v="4692"/>
    <n v="9.5700000000000004E-3"/>
    <x v="7588"/>
    <n v="1.88"/>
    <n v="40.6250328"/>
    <n v="8"/>
    <n v="599"/>
    <x v="51"/>
    <x v="40"/>
    <x v="22"/>
  </r>
  <r>
    <x v="2"/>
    <x v="187"/>
    <x v="0"/>
    <x v="0"/>
    <s v="-1.898575"/>
    <x v="1"/>
    <x v="1"/>
    <x v="1"/>
    <x v="5793"/>
    <n v="1.155E-2"/>
    <x v="7589"/>
    <n v="1.0900000000000001"/>
    <n v="30.177031500000002"/>
    <n v="4"/>
    <n v="227"/>
    <x v="183"/>
    <x v="8"/>
    <x v="25"/>
  </r>
  <r>
    <x v="2"/>
    <x v="188"/>
    <x v="0"/>
    <x v="0"/>
    <s v="-1.898575"/>
    <x v="1"/>
    <x v="1"/>
    <x v="1"/>
    <x v="5794"/>
    <n v="1.3860000000000001E-2"/>
    <x v="7590"/>
    <n v="1.47"/>
    <n v="53.543397600000006"/>
    <n v="2"/>
    <n v="61"/>
    <x v="192"/>
    <x v="40"/>
    <x v="25"/>
  </r>
  <r>
    <x v="2"/>
    <x v="189"/>
    <x v="0"/>
    <x v="0"/>
    <s v="-1.898575"/>
    <x v="1"/>
    <x v="1"/>
    <x v="1"/>
    <x v="3671"/>
    <n v="1.089E-2"/>
    <x v="7591"/>
    <n v="2.1"/>
    <n v="42.582078000000003"/>
    <n v="8"/>
    <n v="726"/>
    <x v="186"/>
    <x v="42"/>
    <x v="24"/>
  </r>
  <r>
    <x v="2"/>
    <x v="190"/>
    <x v="0"/>
    <x v="0"/>
    <s v="-1.898575"/>
    <x v="1"/>
    <x v="1"/>
    <x v="1"/>
    <x v="5795"/>
    <n v="1.155E-2"/>
    <x v="7592"/>
    <n v="0.53"/>
    <n v="14.024356500000001"/>
    <n v="6"/>
    <n v="395"/>
    <x v="169"/>
    <x v="6"/>
    <x v="27"/>
  </r>
  <r>
    <x v="2"/>
    <x v="191"/>
    <x v="0"/>
    <x v="0"/>
    <s v="-1.898575"/>
    <x v="1"/>
    <x v="1"/>
    <x v="1"/>
    <x v="4230"/>
    <n v="1.2540000000000001E-2"/>
    <x v="7593"/>
    <n v="1.95"/>
    <n v="65.387322000000012"/>
    <n v="4"/>
    <n v="259"/>
    <x v="101"/>
    <x v="41"/>
    <x v="26"/>
  </r>
  <r>
    <x v="2"/>
    <x v="192"/>
    <x v="0"/>
    <x v="0"/>
    <s v="-1.898575"/>
    <x v="1"/>
    <x v="1"/>
    <x v="1"/>
    <x v="5796"/>
    <n v="8.5800000000000008E-3"/>
    <x v="7594"/>
    <n v="1.53"/>
    <n v="33.579889200000004"/>
    <n v="7"/>
    <n v="411"/>
    <x v="206"/>
    <x v="23"/>
    <x v="0"/>
  </r>
  <r>
    <x v="2"/>
    <x v="193"/>
    <x v="0"/>
    <x v="0"/>
    <s v="-1.898575"/>
    <x v="1"/>
    <x v="1"/>
    <x v="1"/>
    <x v="206"/>
    <n v="1.2869999999999999E-2"/>
    <x v="7595"/>
    <n v="1.9"/>
    <n v="36.483876000000002"/>
    <n v="5"/>
    <n v="456"/>
    <x v="119"/>
    <x v="7"/>
    <x v="24"/>
  </r>
  <r>
    <x v="2"/>
    <x v="194"/>
    <x v="0"/>
    <x v="0"/>
    <s v="-1.898575"/>
    <x v="1"/>
    <x v="1"/>
    <x v="1"/>
    <x v="5797"/>
    <n v="1.21E-2"/>
    <x v="7596"/>
    <n v="0.99"/>
    <n v="30.462596999999999"/>
    <n v="6"/>
    <n v="512"/>
    <x v="184"/>
    <x v="4"/>
    <x v="21"/>
  </r>
  <r>
    <x v="2"/>
    <x v="195"/>
    <x v="0"/>
    <x v="0"/>
    <s v="-1.898575"/>
    <x v="1"/>
    <x v="1"/>
    <x v="1"/>
    <x v="256"/>
    <n v="1.0780000000000001E-2"/>
    <x v="7597"/>
    <n v="0.57999999999999996"/>
    <n v="11.635716400000002"/>
    <n v="3"/>
    <n v="286"/>
    <x v="120"/>
    <x v="45"/>
    <x v="27"/>
  </r>
  <r>
    <x v="2"/>
    <x v="196"/>
    <x v="0"/>
    <x v="0"/>
    <s v="-1.898575"/>
    <x v="1"/>
    <x v="1"/>
    <x v="1"/>
    <x v="1250"/>
    <n v="8.0300000000000007E-3"/>
    <x v="7598"/>
    <n v="2.04"/>
    <n v="34.941099600000001"/>
    <n v="7"/>
    <n v="382"/>
    <x v="152"/>
    <x v="48"/>
    <x v="22"/>
  </r>
  <r>
    <x v="2"/>
    <x v="197"/>
    <x v="0"/>
    <x v="0"/>
    <s v="-1.898575"/>
    <x v="1"/>
    <x v="1"/>
    <x v="1"/>
    <x v="3275"/>
    <n v="1.1440000000000001E-2"/>
    <x v="7599"/>
    <n v="1.94"/>
    <n v="43.521649599999996"/>
    <n v="4"/>
    <n v="295"/>
    <x v="180"/>
    <x v="18"/>
    <x v="23"/>
  </r>
  <r>
    <x v="2"/>
    <x v="198"/>
    <x v="0"/>
    <x v="0"/>
    <s v="-1.898575"/>
    <x v="1"/>
    <x v="1"/>
    <x v="1"/>
    <x v="5798"/>
    <n v="9.7900000000000018E-3"/>
    <x v="7600"/>
    <n v="1.93"/>
    <n v="52.697318300000006"/>
    <n v="8"/>
    <n v="610"/>
    <x v="205"/>
    <x v="7"/>
    <x v="6"/>
  </r>
  <r>
    <x v="2"/>
    <x v="199"/>
    <x v="0"/>
    <x v="0"/>
    <s v="-1.898575"/>
    <x v="1"/>
    <x v="1"/>
    <x v="1"/>
    <x v="2092"/>
    <n v="7.9200000000000017E-3"/>
    <x v="7601"/>
    <n v="0.55000000000000004"/>
    <n v="7.7188320000000017"/>
    <n v="7"/>
    <n v="416"/>
    <x v="58"/>
    <x v="23"/>
    <x v="6"/>
  </r>
  <r>
    <x v="2"/>
    <x v="200"/>
    <x v="0"/>
    <x v="0"/>
    <s v="-1.898575"/>
    <x v="1"/>
    <x v="1"/>
    <x v="1"/>
    <x v="3085"/>
    <n v="9.9000000000000025E-3"/>
    <x v="7602"/>
    <n v="0.85"/>
    <n v="15.214320000000003"/>
    <n v="6"/>
    <n v="194"/>
    <x v="21"/>
    <x v="4"/>
    <x v="24"/>
  </r>
  <r>
    <x v="2"/>
    <x v="201"/>
    <x v="0"/>
    <x v="0"/>
    <s v="-1.898575"/>
    <x v="1"/>
    <x v="1"/>
    <x v="1"/>
    <x v="1876"/>
    <n v="1.1770000000000001E-2"/>
    <x v="7603"/>
    <n v="1.41"/>
    <n v="28.494816900000004"/>
    <n v="3"/>
    <n v="171"/>
    <x v="201"/>
    <x v="7"/>
    <x v="23"/>
  </r>
  <r>
    <x v="2"/>
    <x v="202"/>
    <x v="0"/>
    <x v="0"/>
    <s v="-1.898575"/>
    <x v="1"/>
    <x v="1"/>
    <x v="1"/>
    <x v="5799"/>
    <n v="1.0450000000000003E-2"/>
    <x v="7604"/>
    <n v="1.36"/>
    <n v="30.541588000000012"/>
    <n v="9"/>
    <n v="337"/>
    <x v="153"/>
    <x v="23"/>
    <x v="23"/>
  </r>
  <r>
    <x v="2"/>
    <x v="203"/>
    <x v="0"/>
    <x v="0"/>
    <s v="-1.898575"/>
    <x v="1"/>
    <x v="1"/>
    <x v="1"/>
    <x v="5800"/>
    <n v="7.92E-3"/>
    <x v="7605"/>
    <n v="0.56999999999999995"/>
    <n v="10.893247199999998"/>
    <n v="6"/>
    <n v="257"/>
    <x v="202"/>
    <x v="42"/>
    <x v="26"/>
  </r>
  <r>
    <x v="2"/>
    <x v="204"/>
    <x v="0"/>
    <x v="0"/>
    <s v="-1.898575"/>
    <x v="1"/>
    <x v="1"/>
    <x v="1"/>
    <x v="3276"/>
    <n v="1.0890000000000002E-2"/>
    <x v="7606"/>
    <n v="1.77"/>
    <n v="26.407161000000006"/>
    <n v="4"/>
    <n v="225"/>
    <x v="159"/>
    <x v="8"/>
    <x v="23"/>
  </r>
  <r>
    <x v="2"/>
    <x v="205"/>
    <x v="0"/>
    <x v="0"/>
    <s v="-1.898575"/>
    <x v="1"/>
    <x v="1"/>
    <x v="1"/>
    <x v="5469"/>
    <n v="1.1220000000000003E-2"/>
    <x v="7607"/>
    <n v="1.72"/>
    <n v="51.83550240000001"/>
    <n v="7"/>
    <n v="452"/>
    <x v="51"/>
    <x v="12"/>
    <x v="29"/>
  </r>
  <r>
    <x v="2"/>
    <x v="206"/>
    <x v="0"/>
    <x v="0"/>
    <s v="-1.898575"/>
    <x v="1"/>
    <x v="1"/>
    <x v="1"/>
    <x v="4912"/>
    <n v="1.1880000000000002E-2"/>
    <x v="7608"/>
    <n v="0.65"/>
    <n v="17.845542000000002"/>
    <n v="8"/>
    <n v="593"/>
    <x v="155"/>
    <x v="12"/>
    <x v="22"/>
  </r>
  <r>
    <x v="2"/>
    <x v="207"/>
    <x v="0"/>
    <x v="0"/>
    <s v="-1.898575"/>
    <x v="1"/>
    <x v="1"/>
    <x v="1"/>
    <x v="3082"/>
    <n v="8.6900000000000015E-3"/>
    <x v="7609"/>
    <n v="1.3"/>
    <n v="20.718698000000003"/>
    <n v="5"/>
    <n v="262"/>
    <x v="194"/>
    <x v="40"/>
    <x v="7"/>
  </r>
  <r>
    <x v="2"/>
    <x v="208"/>
    <x v="0"/>
    <x v="0"/>
    <s v="-1.898575"/>
    <x v="1"/>
    <x v="1"/>
    <x v="1"/>
    <x v="2088"/>
    <n v="7.150000000000001E-3"/>
    <x v="7610"/>
    <n v="1.9"/>
    <n v="19.725420000000003"/>
    <n v="4"/>
    <n v="347"/>
    <x v="114"/>
    <x v="7"/>
    <x v="23"/>
  </r>
  <r>
    <x v="2"/>
    <x v="209"/>
    <x v="0"/>
    <x v="0"/>
    <s v="-1.898575"/>
    <x v="1"/>
    <x v="1"/>
    <x v="1"/>
    <x v="5625"/>
    <n v="7.3700000000000015E-3"/>
    <x v="7611"/>
    <n v="1.21"/>
    <n v="18.593404500000005"/>
    <n v="9"/>
    <n v="590"/>
    <x v="187"/>
    <x v="7"/>
    <x v="23"/>
  </r>
  <r>
    <x v="2"/>
    <x v="210"/>
    <x v="0"/>
    <x v="0"/>
    <s v="-1.898575"/>
    <x v="1"/>
    <x v="1"/>
    <x v="1"/>
    <x v="1453"/>
    <n v="9.130000000000001E-3"/>
    <x v="7612"/>
    <n v="0.76"/>
    <n v="8.8955415999999996"/>
    <n v="5"/>
    <n v="311"/>
    <x v="171"/>
    <x v="7"/>
    <x v="3"/>
  </r>
  <r>
    <x v="2"/>
    <x v="211"/>
    <x v="0"/>
    <x v="0"/>
    <s v="-1.898575"/>
    <x v="1"/>
    <x v="1"/>
    <x v="1"/>
    <x v="735"/>
    <n v="7.92E-3"/>
    <x v="7613"/>
    <n v="0.94"/>
    <n v="15.500073599999997"/>
    <n v="6"/>
    <n v="458"/>
    <x v="114"/>
    <x v="44"/>
    <x v="26"/>
  </r>
  <r>
    <x v="2"/>
    <x v="212"/>
    <x v="0"/>
    <x v="0"/>
    <s v="-1.898575"/>
    <x v="1"/>
    <x v="1"/>
    <x v="1"/>
    <x v="2111"/>
    <n v="1.0780000000000001E-2"/>
    <x v="7614"/>
    <n v="0.78"/>
    <n v="13.192779600000001"/>
    <n v="3"/>
    <n v="295"/>
    <x v="186"/>
    <x v="48"/>
    <x v="25"/>
  </r>
  <r>
    <x v="2"/>
    <x v="213"/>
    <x v="0"/>
    <x v="0"/>
    <s v="-1.898575"/>
    <x v="1"/>
    <x v="1"/>
    <x v="1"/>
    <x v="5274"/>
    <n v="1.1550000000000001E-2"/>
    <x v="7615"/>
    <n v="1.35"/>
    <n v="43.331557500000002"/>
    <n v="7"/>
    <n v="380"/>
    <x v="194"/>
    <x v="40"/>
    <x v="21"/>
  </r>
  <r>
    <x v="2"/>
    <x v="214"/>
    <x v="0"/>
    <x v="0"/>
    <s v="-1.898575"/>
    <x v="1"/>
    <x v="1"/>
    <x v="1"/>
    <x v="5801"/>
    <n v="1.023E-2"/>
    <x v="7616"/>
    <n v="0.63"/>
    <n v="12.051962999999999"/>
    <n v="9"/>
    <n v="625"/>
    <x v="200"/>
    <x v="44"/>
    <x v="24"/>
  </r>
  <r>
    <x v="2"/>
    <x v="215"/>
    <x v="0"/>
    <x v="0"/>
    <s v="-1.898575"/>
    <x v="1"/>
    <x v="1"/>
    <x v="1"/>
    <x v="5802"/>
    <n v="8.0300000000000007E-3"/>
    <x v="7617"/>
    <n v="0.83"/>
    <n v="11.4236386"/>
    <n v="5"/>
    <n v="427"/>
    <x v="68"/>
    <x v="7"/>
    <x v="21"/>
  </r>
  <r>
    <x v="2"/>
    <x v="216"/>
    <x v="0"/>
    <x v="0"/>
    <s v="-1.898575"/>
    <x v="1"/>
    <x v="1"/>
    <x v="1"/>
    <x v="5803"/>
    <n v="1.111E-2"/>
    <x v="7618"/>
    <n v="0.59"/>
    <n v="12.2707728"/>
    <n v="5"/>
    <n v="281"/>
    <x v="203"/>
    <x v="18"/>
    <x v="3"/>
  </r>
  <r>
    <x v="2"/>
    <x v="217"/>
    <x v="0"/>
    <x v="0"/>
    <s v="-1.898575"/>
    <x v="1"/>
    <x v="1"/>
    <x v="1"/>
    <x v="1199"/>
    <n v="9.2400000000000017E-3"/>
    <x v="7619"/>
    <n v="1.01"/>
    <n v="21.669832800000005"/>
    <n v="6"/>
    <n v="430"/>
    <x v="188"/>
    <x v="6"/>
    <x v="24"/>
  </r>
  <r>
    <x v="2"/>
    <x v="218"/>
    <x v="0"/>
    <x v="0"/>
    <s v="-1.898575"/>
    <x v="1"/>
    <x v="1"/>
    <x v="1"/>
    <x v="2072"/>
    <n v="1.2320000000000001E-2"/>
    <x v="7620"/>
    <n v="0.55000000000000004"/>
    <n v="10.638320000000002"/>
    <n v="9"/>
    <n v="428"/>
    <x v="169"/>
    <x v="52"/>
    <x v="20"/>
  </r>
  <r>
    <x v="2"/>
    <x v="219"/>
    <x v="0"/>
    <x v="0"/>
    <s v="-1.898575"/>
    <x v="1"/>
    <x v="1"/>
    <x v="1"/>
    <x v="5804"/>
    <n v="1.188E-2"/>
    <x v="7621"/>
    <n v="1.32"/>
    <n v="38.2944672"/>
    <n v="9"/>
    <n v="315"/>
    <x v="101"/>
    <x v="18"/>
    <x v="26"/>
  </r>
  <r>
    <x v="2"/>
    <x v="220"/>
    <x v="0"/>
    <x v="0"/>
    <s v="-1.898575"/>
    <x v="1"/>
    <x v="1"/>
    <x v="1"/>
    <x v="3668"/>
    <n v="1.2210000000000002E-2"/>
    <x v="7622"/>
    <n v="1.48"/>
    <n v="23.329402800000004"/>
    <n v="3"/>
    <n v="238"/>
    <x v="133"/>
    <x v="47"/>
    <x v="27"/>
  </r>
  <r>
    <x v="2"/>
    <x v="221"/>
    <x v="0"/>
    <x v="0"/>
    <s v="-1.898575"/>
    <x v="1"/>
    <x v="1"/>
    <x v="1"/>
    <x v="5802"/>
    <n v="1.3529999999999999E-2"/>
    <x v="7623"/>
    <n v="1.48"/>
    <n v="34.321821599999993"/>
    <n v="8"/>
    <n v="524"/>
    <x v="180"/>
    <x v="46"/>
    <x v="21"/>
  </r>
  <r>
    <x v="2"/>
    <x v="222"/>
    <x v="0"/>
    <x v="0"/>
    <s v="-1.898575"/>
    <x v="1"/>
    <x v="1"/>
    <x v="1"/>
    <x v="2308"/>
    <n v="1.0340000000000002E-2"/>
    <x v="7624"/>
    <n v="0.98"/>
    <n v="17.621634800000002"/>
    <n v="9"/>
    <n v="488"/>
    <x v="194"/>
    <x v="43"/>
    <x v="24"/>
  </r>
  <r>
    <x v="2"/>
    <x v="223"/>
    <x v="0"/>
    <x v="0"/>
    <s v="-1.898575"/>
    <x v="1"/>
    <x v="1"/>
    <x v="1"/>
    <x v="209"/>
    <n v="7.810000000000001E-3"/>
    <x v="7625"/>
    <n v="0.78"/>
    <n v="9.3448212000000019"/>
    <n v="7"/>
    <n v="385"/>
    <x v="101"/>
    <x v="13"/>
    <x v="27"/>
  </r>
  <r>
    <x v="2"/>
    <x v="224"/>
    <x v="0"/>
    <x v="0"/>
    <s v="-1.898575"/>
    <x v="1"/>
    <x v="1"/>
    <x v="1"/>
    <x v="2072"/>
    <n v="8.4700000000000018E-3"/>
    <x v="7626"/>
    <n v="0.52"/>
    <n v="6.9149080000000014"/>
    <n v="2"/>
    <n v="78"/>
    <x v="76"/>
    <x v="7"/>
    <x v="0"/>
  </r>
  <r>
    <x v="2"/>
    <x v="225"/>
    <x v="0"/>
    <x v="0"/>
    <s v="-1.898575"/>
    <x v="1"/>
    <x v="1"/>
    <x v="1"/>
    <x v="1869"/>
    <n v="9.9000000000000025E-3"/>
    <x v="7627"/>
    <n v="1.78"/>
    <n v="33.252714000000005"/>
    <n v="8"/>
    <n v="479"/>
    <x v="195"/>
    <x v="49"/>
    <x v="23"/>
  </r>
  <r>
    <x v="2"/>
    <x v="226"/>
    <x v="0"/>
    <x v="0"/>
    <s v="-1.898575"/>
    <x v="1"/>
    <x v="1"/>
    <x v="1"/>
    <x v="1867"/>
    <n v="8.1400000000000014E-3"/>
    <x v="6650"/>
    <n v="0.66"/>
    <n v="11.926728000000002"/>
    <n v="5"/>
    <n v="466"/>
    <x v="178"/>
    <x v="4"/>
    <x v="26"/>
  </r>
  <r>
    <x v="2"/>
    <x v="227"/>
    <x v="0"/>
    <x v="0"/>
    <s v="-1.898575"/>
    <x v="1"/>
    <x v="1"/>
    <x v="1"/>
    <x v="2697"/>
    <n v="6.9300000000000004E-3"/>
    <x v="7628"/>
    <n v="1.23"/>
    <n v="13.893957000000002"/>
    <n v="5"/>
    <n v="223"/>
    <x v="186"/>
    <x v="41"/>
    <x v="6"/>
  </r>
  <r>
    <x v="2"/>
    <x v="228"/>
    <x v="0"/>
    <x v="0"/>
    <s v="-1.898575"/>
    <x v="1"/>
    <x v="1"/>
    <x v="1"/>
    <x v="5462"/>
    <n v="8.3600000000000011E-3"/>
    <x v="7629"/>
    <n v="2"/>
    <n v="44.792880000000004"/>
    <n v="6"/>
    <n v="383"/>
    <x v="177"/>
    <x v="26"/>
    <x v="21"/>
  </r>
  <r>
    <x v="2"/>
    <x v="229"/>
    <x v="0"/>
    <x v="0"/>
    <s v="-1.898575"/>
    <x v="1"/>
    <x v="1"/>
    <x v="1"/>
    <x v="4512"/>
    <n v="1.1769999999999999E-2"/>
    <x v="7630"/>
    <n v="1.98"/>
    <n v="66.581242199999991"/>
    <n v="6"/>
    <n v="508"/>
    <x v="153"/>
    <x v="43"/>
    <x v="7"/>
  </r>
  <r>
    <x v="2"/>
    <x v="230"/>
    <x v="0"/>
    <x v="0"/>
    <s v="-1.898575"/>
    <x v="1"/>
    <x v="1"/>
    <x v="1"/>
    <x v="5453"/>
    <n v="1.133E-2"/>
    <x v="7631"/>
    <n v="0.51"/>
    <n v="15.5956317"/>
    <n v="4"/>
    <n v="347"/>
    <x v="151"/>
    <x v="42"/>
    <x v="25"/>
  </r>
  <r>
    <x v="2"/>
    <x v="231"/>
    <x v="0"/>
    <x v="0"/>
    <s v="-1.898575"/>
    <x v="1"/>
    <x v="1"/>
    <x v="1"/>
    <x v="5805"/>
    <n v="1.0890000000000002E-2"/>
    <x v="7632"/>
    <n v="0.65"/>
    <n v="13.774761000000002"/>
    <n v="6"/>
    <n v="369"/>
    <x v="197"/>
    <x v="45"/>
    <x v="23"/>
  </r>
  <r>
    <x v="2"/>
    <x v="232"/>
    <x v="0"/>
    <x v="0"/>
    <s v="-1.898575"/>
    <x v="1"/>
    <x v="1"/>
    <x v="1"/>
    <x v="5087"/>
    <n v="1.1220000000000003E-2"/>
    <x v="7633"/>
    <n v="2.1"/>
    <n v="64.677690000000013"/>
    <n v="6"/>
    <n v="205"/>
    <x v="136"/>
    <x v="43"/>
    <x v="23"/>
  </r>
  <r>
    <x v="2"/>
    <x v="233"/>
    <x v="0"/>
    <x v="0"/>
    <s v="-1.898575"/>
    <x v="1"/>
    <x v="1"/>
    <x v="1"/>
    <x v="1252"/>
    <n v="1.1659999999999998E-2"/>
    <x v="7634"/>
    <n v="2.0099999999999998"/>
    <n v="47.834100599999985"/>
    <n v="8"/>
    <n v="655"/>
    <x v="195"/>
    <x v="5"/>
    <x v="3"/>
  </r>
  <r>
    <x v="2"/>
    <x v="234"/>
    <x v="0"/>
    <x v="0"/>
    <s v="-1.898575"/>
    <x v="1"/>
    <x v="1"/>
    <x v="1"/>
    <x v="2072"/>
    <n v="9.9000000000000025E-3"/>
    <x v="7635"/>
    <n v="1.33"/>
    <n v="20.672190000000008"/>
    <n v="4"/>
    <n v="245"/>
    <x v="206"/>
    <x v="52"/>
    <x v="0"/>
  </r>
  <r>
    <x v="2"/>
    <x v="235"/>
    <x v="0"/>
    <x v="0"/>
    <s v="-1.898575"/>
    <x v="1"/>
    <x v="1"/>
    <x v="1"/>
    <x v="2518"/>
    <n v="1.1550000000000001E-2"/>
    <x v="7636"/>
    <n v="1.91"/>
    <n v="40.701622499999999"/>
    <n v="6"/>
    <n v="298"/>
    <x v="191"/>
    <x v="52"/>
    <x v="7"/>
  </r>
  <r>
    <x v="2"/>
    <x v="236"/>
    <x v="0"/>
    <x v="0"/>
    <s v="-1.898575"/>
    <x v="1"/>
    <x v="1"/>
    <x v="1"/>
    <x v="2081"/>
    <n v="1.3749999999999998E-2"/>
    <x v="7637"/>
    <n v="1.18"/>
    <n v="33.910249999999998"/>
    <n v="8"/>
    <n v="524"/>
    <x v="198"/>
    <x v="26"/>
    <x v="21"/>
  </r>
  <r>
    <x v="2"/>
    <x v="237"/>
    <x v="0"/>
    <x v="0"/>
    <s v="-1.898575"/>
    <x v="1"/>
    <x v="1"/>
    <x v="1"/>
    <x v="5806"/>
    <n v="1.32E-2"/>
    <x v="7638"/>
    <n v="1.51"/>
    <n v="48.733740000000004"/>
    <n v="2"/>
    <n v="152"/>
    <x v="206"/>
    <x v="8"/>
    <x v="22"/>
  </r>
  <r>
    <x v="2"/>
    <x v="238"/>
    <x v="0"/>
    <x v="0"/>
    <s v="-1.898575"/>
    <x v="1"/>
    <x v="1"/>
    <x v="1"/>
    <x v="2905"/>
    <n v="1.4410000000000001E-2"/>
    <x v="7639"/>
    <n v="1.0900000000000001"/>
    <n v="32.764593400000003"/>
    <n v="3"/>
    <n v="215"/>
    <x v="182"/>
    <x v="4"/>
    <x v="20"/>
  </r>
  <r>
    <x v="2"/>
    <x v="239"/>
    <x v="0"/>
    <x v="0"/>
    <s v="-1.898575"/>
    <x v="1"/>
    <x v="1"/>
    <x v="1"/>
    <x v="265"/>
    <n v="8.1400000000000014E-3"/>
    <x v="7640"/>
    <n v="1.05"/>
    <n v="16.188018000000003"/>
    <n v="8"/>
    <n v="445"/>
    <x v="206"/>
    <x v="8"/>
    <x v="20"/>
  </r>
  <r>
    <x v="2"/>
    <x v="240"/>
    <x v="0"/>
    <x v="0"/>
    <s v="-1.898575"/>
    <x v="1"/>
    <x v="1"/>
    <x v="1"/>
    <x v="4042"/>
    <n v="9.6800000000000011E-3"/>
    <x v="7641"/>
    <n v="0.81"/>
    <n v="17.798616000000003"/>
    <n v="6"/>
    <n v="318"/>
    <x v="183"/>
    <x v="40"/>
    <x v="24"/>
  </r>
  <r>
    <x v="2"/>
    <x v="241"/>
    <x v="0"/>
    <x v="0"/>
    <s v="-1.898575"/>
    <x v="1"/>
    <x v="1"/>
    <x v="1"/>
    <x v="4714"/>
    <n v="8.5800000000000008E-3"/>
    <x v="7642"/>
    <n v="0.8"/>
    <n v="17.400240000000004"/>
    <n v="7"/>
    <n v="559"/>
    <x v="101"/>
    <x v="4"/>
    <x v="24"/>
  </r>
  <r>
    <x v="2"/>
    <x v="242"/>
    <x v="0"/>
    <x v="0"/>
    <s v="-1.898575"/>
    <x v="1"/>
    <x v="1"/>
    <x v="1"/>
    <x v="447"/>
    <n v="1.111E-2"/>
    <x v="7643"/>
    <n v="1.88"/>
    <n v="49.773244399999996"/>
    <n v="8"/>
    <n v="449"/>
    <x v="179"/>
    <x v="45"/>
    <x v="27"/>
  </r>
  <r>
    <x v="2"/>
    <x v="243"/>
    <x v="0"/>
    <x v="0"/>
    <s v="-1.898575"/>
    <x v="1"/>
    <x v="1"/>
    <x v="1"/>
    <x v="1888"/>
    <n v="1.3860000000000001E-2"/>
    <x v="7644"/>
    <n v="0.81"/>
    <n v="21.061101600000004"/>
    <n v="3"/>
    <n v="167"/>
    <x v="201"/>
    <x v="48"/>
    <x v="26"/>
  </r>
  <r>
    <x v="2"/>
    <x v="244"/>
    <x v="0"/>
    <x v="0"/>
    <s v="-1.898575"/>
    <x v="1"/>
    <x v="1"/>
    <x v="1"/>
    <x v="996"/>
    <n v="1.1770000000000003E-2"/>
    <x v="7645"/>
    <n v="2.19"/>
    <n v="51.191731800000014"/>
    <n v="9"/>
    <n v="305"/>
    <x v="42"/>
    <x v="23"/>
    <x v="26"/>
  </r>
  <r>
    <x v="2"/>
    <x v="245"/>
    <x v="0"/>
    <x v="0"/>
    <s v="-1.898575"/>
    <x v="1"/>
    <x v="1"/>
    <x v="1"/>
    <x v="1687"/>
    <n v="1.0120000000000001E-2"/>
    <x v="7646"/>
    <n v="2.09"/>
    <n v="36.802392000000005"/>
    <n v="2"/>
    <n v="205"/>
    <x v="51"/>
    <x v="13"/>
    <x v="24"/>
  </r>
  <r>
    <x v="2"/>
    <x v="246"/>
    <x v="0"/>
    <x v="0"/>
    <s v="-1.898575"/>
    <x v="1"/>
    <x v="1"/>
    <x v="1"/>
    <x v="3656"/>
    <n v="1.4080000000000001E-2"/>
    <x v="7647"/>
    <n v="0.71"/>
    <n v="17.9342592"/>
    <n v="2"/>
    <n v="112"/>
    <x v="119"/>
    <x v="43"/>
    <x v="25"/>
  </r>
  <r>
    <x v="2"/>
    <x v="247"/>
    <x v="0"/>
    <x v="0"/>
    <s v="-1.898575"/>
    <x v="1"/>
    <x v="1"/>
    <x v="1"/>
    <x v="5807"/>
    <n v="9.020000000000002E-3"/>
    <x v="7648"/>
    <n v="0.9"/>
    <n v="14.571810000000003"/>
    <n v="2"/>
    <n v="120"/>
    <x v="170"/>
    <x v="44"/>
    <x v="7"/>
  </r>
  <r>
    <x v="2"/>
    <x v="248"/>
    <x v="0"/>
    <x v="0"/>
    <s v="-1.898575"/>
    <x v="1"/>
    <x v="1"/>
    <x v="1"/>
    <x v="5808"/>
    <n v="8.5800000000000008E-3"/>
    <x v="7649"/>
    <n v="0.51"/>
    <n v="9.5567472000000002"/>
    <n v="9"/>
    <n v="813"/>
    <x v="186"/>
    <x v="8"/>
    <x v="3"/>
  </r>
  <r>
    <x v="2"/>
    <x v="249"/>
    <x v="0"/>
    <x v="0"/>
    <s v="-1.898575"/>
    <x v="1"/>
    <x v="1"/>
    <x v="1"/>
    <x v="4687"/>
    <n v="1.0999999999999999E-2"/>
    <x v="7650"/>
    <n v="1.45"/>
    <n v="41.166949999999993"/>
    <n v="8"/>
    <n v="382"/>
    <x v="164"/>
    <x v="12"/>
    <x v="26"/>
  </r>
  <r>
    <x v="2"/>
    <x v="250"/>
    <x v="0"/>
    <x v="0"/>
    <s v="-1.898575"/>
    <x v="1"/>
    <x v="1"/>
    <x v="1"/>
    <x v="483"/>
    <n v="1.2320000000000003E-2"/>
    <x v="7651"/>
    <n v="1.89"/>
    <n v="51.273129600000011"/>
    <n v="8"/>
    <n v="549"/>
    <x v="188"/>
    <x v="46"/>
    <x v="0"/>
  </r>
  <r>
    <x v="2"/>
    <x v="251"/>
    <x v="0"/>
    <x v="0"/>
    <s v="-1.898575"/>
    <x v="1"/>
    <x v="1"/>
    <x v="1"/>
    <x v="1007"/>
    <n v="9.3500000000000007E-3"/>
    <x v="7652"/>
    <n v="0.85"/>
    <n v="13.208745"/>
    <n v="2"/>
    <n v="72"/>
    <x v="184"/>
    <x v="12"/>
    <x v="26"/>
  </r>
  <r>
    <x v="2"/>
    <x v="252"/>
    <x v="0"/>
    <x v="0"/>
    <s v="-1.898575"/>
    <x v="1"/>
    <x v="1"/>
    <x v="1"/>
    <x v="5620"/>
    <n v="1.4410000000000001E-2"/>
    <x v="7653"/>
    <n v="0.56999999999999995"/>
    <n v="13.9550763"/>
    <n v="8"/>
    <n v="434"/>
    <x v="191"/>
    <x v="47"/>
    <x v="24"/>
  </r>
  <r>
    <x v="2"/>
    <x v="253"/>
    <x v="0"/>
    <x v="0"/>
    <s v="-1.898575"/>
    <x v="1"/>
    <x v="1"/>
    <x v="1"/>
    <x v="5809"/>
    <n v="8.9099999999999995E-3"/>
    <x v="7654"/>
    <n v="0.89"/>
    <n v="10.126482299999999"/>
    <n v="6"/>
    <n v="189"/>
    <x v="186"/>
    <x v="45"/>
    <x v="23"/>
  </r>
  <r>
    <x v="2"/>
    <x v="254"/>
    <x v="0"/>
    <x v="0"/>
    <s v="-1.898575"/>
    <x v="1"/>
    <x v="1"/>
    <x v="1"/>
    <x v="210"/>
    <n v="1.1440000000000001E-2"/>
    <x v="7655"/>
    <n v="2.0099999999999998"/>
    <n v="37.296916799999998"/>
    <n v="2"/>
    <n v="199"/>
    <x v="97"/>
    <x v="44"/>
    <x v="5"/>
  </r>
  <r>
    <x v="2"/>
    <x v="255"/>
    <x v="0"/>
    <x v="0"/>
    <s v="-1.898575"/>
    <x v="1"/>
    <x v="1"/>
    <x v="1"/>
    <x v="2336"/>
    <n v="8.0300000000000007E-3"/>
    <x v="7656"/>
    <n v="1.78"/>
    <n v="22.812266400000002"/>
    <n v="2"/>
    <n v="166"/>
    <x v="187"/>
    <x v="45"/>
    <x v="7"/>
  </r>
  <r>
    <x v="2"/>
    <x v="256"/>
    <x v="0"/>
    <x v="0"/>
    <s v="-1.898575"/>
    <x v="1"/>
    <x v="1"/>
    <x v="1"/>
    <x v="3873"/>
    <n v="1.0010000000000002E-2"/>
    <x v="7657"/>
    <n v="1.21"/>
    <n v="25.508082600000005"/>
    <n v="7"/>
    <n v="356"/>
    <x v="180"/>
    <x v="46"/>
    <x v="6"/>
  </r>
  <r>
    <x v="2"/>
    <x v="257"/>
    <x v="0"/>
    <x v="0"/>
    <s v="-1.898575"/>
    <x v="1"/>
    <x v="1"/>
    <x v="1"/>
    <x v="5810"/>
    <n v="8.6900000000000015E-3"/>
    <x v="7658"/>
    <n v="0.53"/>
    <n v="10.864846300000002"/>
    <n v="5"/>
    <n v="321"/>
    <x v="162"/>
    <x v="13"/>
    <x v="25"/>
  </r>
  <r>
    <x v="2"/>
    <x v="258"/>
    <x v="0"/>
    <x v="0"/>
    <s v="-1.898575"/>
    <x v="1"/>
    <x v="1"/>
    <x v="1"/>
    <x v="5090"/>
    <n v="8.1400000000000014E-3"/>
    <x v="7659"/>
    <n v="1.75"/>
    <n v="36.21079000000001"/>
    <n v="7"/>
    <n v="382"/>
    <x v="155"/>
    <x v="7"/>
    <x v="25"/>
  </r>
  <r>
    <x v="2"/>
    <x v="259"/>
    <x v="0"/>
    <x v="0"/>
    <s v="-1.898575"/>
    <x v="1"/>
    <x v="1"/>
    <x v="1"/>
    <x v="4681"/>
    <n v="1.2760000000000001E-2"/>
    <x v="7660"/>
    <n v="1.37"/>
    <n v="38.143978400000002"/>
    <n v="4"/>
    <n v="230"/>
    <x v="51"/>
    <x v="45"/>
    <x v="26"/>
  </r>
  <r>
    <x v="2"/>
    <x v="260"/>
    <x v="0"/>
    <x v="0"/>
    <s v="-1.898575"/>
    <x v="1"/>
    <x v="1"/>
    <x v="1"/>
    <x v="2506"/>
    <n v="9.4600000000000014E-3"/>
    <x v="7661"/>
    <n v="1.96"/>
    <n v="38.918818400000006"/>
    <n v="8"/>
    <n v="628"/>
    <x v="198"/>
    <x v="48"/>
    <x v="27"/>
  </r>
  <r>
    <x v="2"/>
    <x v="261"/>
    <x v="0"/>
    <x v="0"/>
    <s v="-1.898575"/>
    <x v="1"/>
    <x v="1"/>
    <x v="1"/>
    <x v="5811"/>
    <n v="1.1770000000000003E-2"/>
    <x v="7662"/>
    <n v="1.62"/>
    <n v="53.579394000000022"/>
    <n v="4"/>
    <n v="221"/>
    <x v="184"/>
    <x v="42"/>
    <x v="21"/>
  </r>
  <r>
    <x v="2"/>
    <x v="262"/>
    <x v="0"/>
    <x v="0"/>
    <s v="-1.898575"/>
    <x v="1"/>
    <x v="1"/>
    <x v="1"/>
    <x v="5812"/>
    <n v="9.3500000000000007E-3"/>
    <x v="7663"/>
    <n v="1.29"/>
    <n v="27.512281500000004"/>
    <n v="3"/>
    <n v="237"/>
    <x v="58"/>
    <x v="8"/>
    <x v="27"/>
  </r>
  <r>
    <x v="2"/>
    <x v="263"/>
    <x v="0"/>
    <x v="0"/>
    <s v="-1.898575"/>
    <x v="1"/>
    <x v="1"/>
    <x v="1"/>
    <x v="4277"/>
    <n v="1.3090000000000001E-2"/>
    <x v="7664"/>
    <n v="1.99"/>
    <n v="57.985296600000005"/>
    <n v="5"/>
    <n v="403"/>
    <x v="42"/>
    <x v="46"/>
    <x v="22"/>
  </r>
  <r>
    <x v="2"/>
    <x v="264"/>
    <x v="0"/>
    <x v="0"/>
    <s v="-1.898575"/>
    <x v="1"/>
    <x v="1"/>
    <x v="1"/>
    <x v="5813"/>
    <n v="1.2540000000000001E-2"/>
    <x v="7665"/>
    <n v="1.05"/>
    <n v="34.01036100000001"/>
    <n v="6"/>
    <n v="361"/>
    <x v="58"/>
    <x v="41"/>
    <x v="3"/>
  </r>
  <r>
    <x v="2"/>
    <x v="265"/>
    <x v="0"/>
    <x v="0"/>
    <s v="-1.898575"/>
    <x v="1"/>
    <x v="1"/>
    <x v="1"/>
    <x v="1680"/>
    <n v="6.7100000000000007E-3"/>
    <x v="7666"/>
    <n v="2.0699999999999998"/>
    <n v="23.001343199999997"/>
    <n v="2"/>
    <n v="90"/>
    <x v="184"/>
    <x v="12"/>
    <x v="3"/>
  </r>
  <r>
    <x v="2"/>
    <x v="266"/>
    <x v="0"/>
    <x v="0"/>
    <s v="-1.898575"/>
    <x v="1"/>
    <x v="1"/>
    <x v="1"/>
    <x v="726"/>
    <n v="1.0339999999999998E-2"/>
    <x v="7667"/>
    <n v="0.76"/>
    <n v="12.573439999999998"/>
    <n v="2"/>
    <n v="71"/>
    <x v="155"/>
    <x v="13"/>
    <x v="27"/>
  </r>
  <r>
    <x v="2"/>
    <x v="267"/>
    <x v="0"/>
    <x v="0"/>
    <s v="-1.898575"/>
    <x v="1"/>
    <x v="1"/>
    <x v="1"/>
    <x v="5814"/>
    <n v="9.5700000000000004E-3"/>
    <x v="7668"/>
    <n v="1.78"/>
    <n v="40.491244200000004"/>
    <n v="9"/>
    <n v="640"/>
    <x v="58"/>
    <x v="44"/>
    <x v="25"/>
  </r>
  <r>
    <x v="2"/>
    <x v="268"/>
    <x v="0"/>
    <x v="0"/>
    <s v="-1.898575"/>
    <x v="1"/>
    <x v="1"/>
    <x v="1"/>
    <x v="3671"/>
    <n v="8.1400000000000014E-3"/>
    <x v="7669"/>
    <n v="1.67"/>
    <n v="25.311655600000005"/>
    <n v="3"/>
    <n v="228"/>
    <x v="157"/>
    <x v="7"/>
    <x v="22"/>
  </r>
  <r>
    <x v="2"/>
    <x v="269"/>
    <x v="0"/>
    <x v="0"/>
    <s v="-1.898575"/>
    <x v="1"/>
    <x v="1"/>
    <x v="1"/>
    <x v="5095"/>
    <n v="1.0670000000000001E-2"/>
    <x v="7670"/>
    <n v="2.14"/>
    <n v="38.954462800000009"/>
    <n v="2"/>
    <n v="220"/>
    <x v="186"/>
    <x v="23"/>
    <x v="7"/>
  </r>
  <r>
    <x v="2"/>
    <x v="270"/>
    <x v="0"/>
    <x v="0"/>
    <s v="-1.898575"/>
    <x v="1"/>
    <x v="1"/>
    <x v="1"/>
    <x v="5073"/>
    <n v="1.342E-2"/>
    <x v="7671"/>
    <n v="1.04"/>
    <n v="29.7140272"/>
    <n v="9"/>
    <n v="487"/>
    <x v="193"/>
    <x v="13"/>
    <x v="7"/>
  </r>
  <r>
    <x v="2"/>
    <x v="271"/>
    <x v="0"/>
    <x v="0"/>
    <s v="-1.898575"/>
    <x v="1"/>
    <x v="1"/>
    <x v="1"/>
    <x v="262"/>
    <n v="1.4299999999999998E-2"/>
    <x v="7672"/>
    <n v="1.02"/>
    <n v="19.268105999999996"/>
    <n v="6"/>
    <n v="383"/>
    <x v="76"/>
    <x v="26"/>
    <x v="24"/>
  </r>
  <r>
    <x v="2"/>
    <x v="272"/>
    <x v="0"/>
    <x v="0"/>
    <s v="-1.898575"/>
    <x v="1"/>
    <x v="1"/>
    <x v="1"/>
    <x v="1231"/>
    <n v="1.2979999999999998E-2"/>
    <x v="7673"/>
    <n v="1.29"/>
    <n v="37.741426799999999"/>
    <n v="8"/>
    <n v="618"/>
    <x v="171"/>
    <x v="26"/>
    <x v="23"/>
  </r>
  <r>
    <x v="2"/>
    <x v="273"/>
    <x v="0"/>
    <x v="0"/>
    <s v="-1.898575"/>
    <x v="1"/>
    <x v="1"/>
    <x v="1"/>
    <x v="5815"/>
    <n v="1.2320000000000003E-2"/>
    <x v="7674"/>
    <n v="1.81"/>
    <n v="60.297036800000015"/>
    <n v="7"/>
    <n v="579"/>
    <x v="205"/>
    <x v="43"/>
    <x v="21"/>
  </r>
  <r>
    <x v="2"/>
    <x v="274"/>
    <x v="0"/>
    <x v="0"/>
    <s v="-1.898575"/>
    <x v="1"/>
    <x v="1"/>
    <x v="1"/>
    <x v="238"/>
    <n v="8.3600000000000011E-3"/>
    <x v="7675"/>
    <n v="2.19"/>
    <n v="39.088433999999999"/>
    <n v="6"/>
    <n v="274"/>
    <x v="157"/>
    <x v="12"/>
    <x v="0"/>
  </r>
  <r>
    <x v="0"/>
    <x v="0"/>
    <x v="1"/>
    <x v="1"/>
    <s v="-0.12776"/>
    <x v="1"/>
    <x v="1"/>
    <x v="1"/>
    <x v="5816"/>
    <n v="9.130000000000001E-3"/>
    <x v="7676"/>
    <n v="0.86"/>
    <n v="18.230309240000004"/>
    <n v="4"/>
    <n v="180"/>
    <x v="156"/>
    <x v="18"/>
    <x v="24"/>
  </r>
  <r>
    <x v="0"/>
    <x v="1"/>
    <x v="1"/>
    <x v="1"/>
    <s v="-0.12776"/>
    <x v="1"/>
    <x v="1"/>
    <x v="1"/>
    <x v="5817"/>
    <n v="1.2430000000000002E-2"/>
    <x v="7677"/>
    <n v="1.63"/>
    <n v="30.905976860000006"/>
    <n v="6"/>
    <n v="408"/>
    <x v="171"/>
    <x v="41"/>
    <x v="0"/>
  </r>
  <r>
    <x v="0"/>
    <x v="2"/>
    <x v="1"/>
    <x v="1"/>
    <s v="-0.12776"/>
    <x v="1"/>
    <x v="1"/>
    <x v="1"/>
    <x v="5818"/>
    <n v="1.3090000000000003E-2"/>
    <x v="7678"/>
    <n v="1.26"/>
    <n v="20.339660880000004"/>
    <n v="5"/>
    <n v="185"/>
    <x v="180"/>
    <x v="18"/>
    <x v="3"/>
  </r>
  <r>
    <x v="0"/>
    <x v="3"/>
    <x v="1"/>
    <x v="1"/>
    <s v="-0.12776"/>
    <x v="1"/>
    <x v="1"/>
    <x v="1"/>
    <x v="2521"/>
    <n v="9.2400000000000017E-3"/>
    <x v="7679"/>
    <n v="1.19"/>
    <n v="14.327266800000002"/>
    <n v="5"/>
    <n v="380"/>
    <x v="164"/>
    <x v="43"/>
    <x v="21"/>
  </r>
  <r>
    <x v="0"/>
    <x v="4"/>
    <x v="1"/>
    <x v="1"/>
    <s v="-0.12776"/>
    <x v="1"/>
    <x v="1"/>
    <x v="1"/>
    <x v="5473"/>
    <n v="8.9099999999999995E-3"/>
    <x v="7680"/>
    <n v="1.89"/>
    <n v="37.640544480000003"/>
    <n v="1"/>
    <n v="44"/>
    <x v="185"/>
    <x v="49"/>
    <x v="7"/>
  </r>
  <r>
    <x v="0"/>
    <x v="5"/>
    <x v="1"/>
    <x v="1"/>
    <s v="-0.12776"/>
    <x v="1"/>
    <x v="1"/>
    <x v="1"/>
    <x v="5819"/>
    <n v="1.1880000000000002E-2"/>
    <x v="7681"/>
    <n v="1.0699999999999998"/>
    <n v="17.244556559999999"/>
    <n v="7"/>
    <n v="469"/>
    <x v="154"/>
    <x v="42"/>
    <x v="6"/>
  </r>
  <r>
    <x v="0"/>
    <x v="6"/>
    <x v="1"/>
    <x v="1"/>
    <s v="-0.12776"/>
    <x v="1"/>
    <x v="1"/>
    <x v="1"/>
    <x v="5820"/>
    <n v="1.2540000000000001E-2"/>
    <x v="7682"/>
    <n v="0.82"/>
    <n v="12.296172240000002"/>
    <n v="6"/>
    <n v="276"/>
    <x v="184"/>
    <x v="47"/>
    <x v="26"/>
  </r>
  <r>
    <x v="0"/>
    <x v="7"/>
    <x v="1"/>
    <x v="1"/>
    <s v="-0.12776"/>
    <x v="1"/>
    <x v="1"/>
    <x v="1"/>
    <x v="5821"/>
    <n v="8.9099999999999995E-3"/>
    <x v="7683"/>
    <n v="0.9900000000000001"/>
    <n v="13.757075640000002"/>
    <n v="6"/>
    <n v="318"/>
    <x v="210"/>
    <x v="48"/>
    <x v="28"/>
  </r>
  <r>
    <x v="0"/>
    <x v="8"/>
    <x v="1"/>
    <x v="1"/>
    <s v="-0.12776"/>
    <x v="1"/>
    <x v="1"/>
    <x v="1"/>
    <x v="603"/>
    <n v="1.3089999999999997E-2"/>
    <x v="7684"/>
    <n v="0.36"/>
    <n v="7.2910252799999986"/>
    <n v="3"/>
    <n v="135"/>
    <x v="88"/>
    <x v="45"/>
    <x v="23"/>
  </r>
  <r>
    <x v="0"/>
    <x v="9"/>
    <x v="1"/>
    <x v="1"/>
    <s v="-0.12776"/>
    <x v="1"/>
    <x v="1"/>
    <x v="1"/>
    <x v="5010"/>
    <n v="7.8100000000000001E-3"/>
    <x v="7685"/>
    <n v="0.46"/>
    <n v="7.5092525200000004"/>
    <n v="4"/>
    <n v="188"/>
    <x v="195"/>
    <x v="52"/>
    <x v="25"/>
  </r>
  <r>
    <x v="0"/>
    <x v="10"/>
    <x v="1"/>
    <x v="1"/>
    <s v="-0.12776"/>
    <x v="1"/>
    <x v="1"/>
    <x v="1"/>
    <x v="962"/>
    <n v="1.1880000000000002E-2"/>
    <x v="7686"/>
    <n v="1.94"/>
    <n v="39.756420000000006"/>
    <n v="1"/>
    <n v="48"/>
    <x v="206"/>
    <x v="46"/>
    <x v="24"/>
  </r>
  <r>
    <x v="0"/>
    <x v="11"/>
    <x v="1"/>
    <x v="1"/>
    <s v="-0.12776"/>
    <x v="1"/>
    <x v="1"/>
    <x v="1"/>
    <x v="5822"/>
    <n v="1.3310000000000004E-2"/>
    <x v="7687"/>
    <n v="1.3099999999999998"/>
    <n v="20.522289700000005"/>
    <n v="7"/>
    <n v="217"/>
    <x v="205"/>
    <x v="7"/>
    <x v="26"/>
  </r>
  <r>
    <x v="0"/>
    <x v="12"/>
    <x v="1"/>
    <x v="1"/>
    <s v="-0.12776"/>
    <x v="1"/>
    <x v="1"/>
    <x v="1"/>
    <x v="2404"/>
    <n v="9.2400000000000017E-3"/>
    <x v="7688"/>
    <n v="1.0699999999999998"/>
    <n v="11.727722160000001"/>
    <n v="3"/>
    <n v="210"/>
    <x v="192"/>
    <x v="18"/>
    <x v="3"/>
  </r>
  <r>
    <x v="0"/>
    <x v="13"/>
    <x v="1"/>
    <x v="1"/>
    <s v="-0.12776"/>
    <x v="1"/>
    <x v="1"/>
    <x v="1"/>
    <x v="5823"/>
    <n v="1.3530000000000004E-2"/>
    <x v="7689"/>
    <n v="2.08"/>
    <n v="61.012723200000018"/>
    <n v="5"/>
    <n v="330"/>
    <x v="114"/>
    <x v="7"/>
    <x v="6"/>
  </r>
  <r>
    <x v="0"/>
    <x v="14"/>
    <x v="1"/>
    <x v="1"/>
    <s v="-0.12776"/>
    <x v="1"/>
    <x v="1"/>
    <x v="1"/>
    <x v="3696"/>
    <n v="1.3530000000000002E-2"/>
    <x v="7690"/>
    <n v="0.96"/>
    <n v="15.765805440000005"/>
    <n v="6"/>
    <n v="288"/>
    <x v="175"/>
    <x v="42"/>
    <x v="6"/>
  </r>
  <r>
    <x v="0"/>
    <x v="15"/>
    <x v="1"/>
    <x v="1"/>
    <s v="-0.12776"/>
    <x v="1"/>
    <x v="1"/>
    <x v="1"/>
    <x v="5824"/>
    <n v="9.4600000000000014E-3"/>
    <x v="7691"/>
    <n v="0.63"/>
    <n v="13.972155120000004"/>
    <n v="2"/>
    <n v="134"/>
    <x v="198"/>
    <x v="46"/>
    <x v="21"/>
  </r>
  <r>
    <x v="0"/>
    <x v="16"/>
    <x v="1"/>
    <x v="1"/>
    <s v="-0.12776"/>
    <x v="1"/>
    <x v="1"/>
    <x v="1"/>
    <x v="2498"/>
    <n v="9.4600000000000014E-3"/>
    <x v="7692"/>
    <n v="1.5399999999999998"/>
    <n v="29.894356800000001"/>
    <n v="4"/>
    <n v="160"/>
    <x v="120"/>
    <x v="43"/>
    <x v="25"/>
  </r>
  <r>
    <x v="0"/>
    <x v="17"/>
    <x v="1"/>
    <x v="1"/>
    <s v="-0.12776"/>
    <x v="1"/>
    <x v="1"/>
    <x v="1"/>
    <x v="5825"/>
    <n v="1.243E-2"/>
    <x v="7693"/>
    <n v="1.5399999999999998"/>
    <n v="41.35480888"/>
    <n v="3"/>
    <n v="120"/>
    <x v="58"/>
    <x v="46"/>
    <x v="7"/>
  </r>
  <r>
    <x v="0"/>
    <x v="18"/>
    <x v="1"/>
    <x v="1"/>
    <s v="-0.12776"/>
    <x v="1"/>
    <x v="1"/>
    <x v="1"/>
    <x v="5826"/>
    <n v="1.3090000000000001E-2"/>
    <x v="7694"/>
    <n v="1.3900000000000001"/>
    <n v="33.42075968000001"/>
    <n v="4"/>
    <n v="196"/>
    <x v="164"/>
    <x v="46"/>
    <x v="25"/>
  </r>
  <r>
    <x v="0"/>
    <x v="19"/>
    <x v="1"/>
    <x v="1"/>
    <s v="-0.12776"/>
    <x v="1"/>
    <x v="1"/>
    <x v="1"/>
    <x v="2330"/>
    <n v="7.3700000000000007E-3"/>
    <x v="7695"/>
    <n v="0.55999999999999994"/>
    <n v="5.5552111999999996"/>
    <n v="6"/>
    <n v="306"/>
    <x v="153"/>
    <x v="47"/>
    <x v="25"/>
  </r>
  <r>
    <x v="0"/>
    <x v="20"/>
    <x v="1"/>
    <x v="1"/>
    <s v="-0.12776"/>
    <x v="1"/>
    <x v="1"/>
    <x v="1"/>
    <x v="3275"/>
    <n v="1.1110000000000002E-2"/>
    <x v="7696"/>
    <n v="0.47"/>
    <n v="10.239753700000001"/>
    <n v="1"/>
    <n v="67"/>
    <x v="177"/>
    <x v="46"/>
    <x v="0"/>
  </r>
  <r>
    <x v="0"/>
    <x v="21"/>
    <x v="1"/>
    <x v="1"/>
    <s v="-0.12776"/>
    <x v="1"/>
    <x v="1"/>
    <x v="1"/>
    <x v="1099"/>
    <n v="1.221E-2"/>
    <x v="7697"/>
    <n v="0.53"/>
    <n v="10.141821360000002"/>
    <n v="7"/>
    <n v="518"/>
    <x v="164"/>
    <x v="45"/>
    <x v="7"/>
  </r>
  <r>
    <x v="0"/>
    <x v="22"/>
    <x v="1"/>
    <x v="1"/>
    <s v="-0.12776"/>
    <x v="1"/>
    <x v="1"/>
    <x v="1"/>
    <x v="5827"/>
    <n v="1.2870000000000003E-2"/>
    <x v="7698"/>
    <n v="0.47"/>
    <n v="11.744544240000005"/>
    <n v="1"/>
    <n v="32"/>
    <x v="145"/>
    <x v="47"/>
    <x v="25"/>
  </r>
  <r>
    <x v="0"/>
    <x v="23"/>
    <x v="1"/>
    <x v="1"/>
    <s v="-0.12776"/>
    <x v="1"/>
    <x v="1"/>
    <x v="1"/>
    <x v="5828"/>
    <n v="1.0340000000000004E-2"/>
    <x v="7699"/>
    <n v="0.64"/>
    <n v="14.721512960000007"/>
    <n v="6"/>
    <n v="330"/>
    <x v="120"/>
    <x v="7"/>
    <x v="28"/>
  </r>
  <r>
    <x v="0"/>
    <x v="24"/>
    <x v="1"/>
    <x v="1"/>
    <s v="-0.12776"/>
    <x v="1"/>
    <x v="1"/>
    <x v="1"/>
    <x v="5829"/>
    <n v="1.1330000000000002E-2"/>
    <x v="7700"/>
    <n v="0.95"/>
    <n v="23.361100400000002"/>
    <n v="4"/>
    <n v="124"/>
    <x v="171"/>
    <x v="7"/>
    <x v="20"/>
  </r>
  <r>
    <x v="0"/>
    <x v="25"/>
    <x v="1"/>
    <x v="1"/>
    <s v="-0.12776"/>
    <x v="1"/>
    <x v="1"/>
    <x v="1"/>
    <x v="5608"/>
    <n v="1.298E-2"/>
    <x v="7701"/>
    <n v="0.72"/>
    <n v="21.603288959999997"/>
    <n v="1"/>
    <n v="75"/>
    <x v="157"/>
    <x v="7"/>
    <x v="7"/>
  </r>
  <r>
    <x v="0"/>
    <x v="26"/>
    <x v="1"/>
    <x v="1"/>
    <s v="-0.12776"/>
    <x v="1"/>
    <x v="1"/>
    <x v="1"/>
    <x v="5830"/>
    <n v="9.2400000000000017E-3"/>
    <x v="7702"/>
    <n v="1.33"/>
    <n v="25.141245360000006"/>
    <n v="7"/>
    <n v="553"/>
    <x v="187"/>
    <x v="42"/>
    <x v="3"/>
  </r>
  <r>
    <x v="0"/>
    <x v="27"/>
    <x v="1"/>
    <x v="1"/>
    <s v="-0.12776"/>
    <x v="1"/>
    <x v="1"/>
    <x v="1"/>
    <x v="4933"/>
    <n v="1.0010000000000002E-2"/>
    <x v="7703"/>
    <n v="1.3199999999999998"/>
    <n v="20.855714880000001"/>
    <n v="5"/>
    <n v="360"/>
    <x v="210"/>
    <x v="7"/>
    <x v="0"/>
  </r>
  <r>
    <x v="0"/>
    <x v="28"/>
    <x v="1"/>
    <x v="1"/>
    <s v="-0.12776"/>
    <x v="1"/>
    <x v="1"/>
    <x v="1"/>
    <x v="3137"/>
    <n v="1.2320000000000001E-2"/>
    <x v="7704"/>
    <n v="1.1199999999999999"/>
    <n v="17.557084160000002"/>
    <n v="2"/>
    <n v="122"/>
    <x v="201"/>
    <x v="8"/>
    <x v="3"/>
  </r>
  <r>
    <x v="0"/>
    <x v="29"/>
    <x v="1"/>
    <x v="1"/>
    <s v="-0.12776"/>
    <x v="1"/>
    <x v="1"/>
    <x v="1"/>
    <x v="292"/>
    <n v="1.5949999999999999E-2"/>
    <x v="7705"/>
    <n v="1.75"/>
    <n v="58.861879999999999"/>
    <n v="5"/>
    <n v="195"/>
    <x v="198"/>
    <x v="45"/>
    <x v="21"/>
  </r>
  <r>
    <x v="0"/>
    <x v="30"/>
    <x v="1"/>
    <x v="1"/>
    <s v="-0.12776"/>
    <x v="1"/>
    <x v="1"/>
    <x v="1"/>
    <x v="5831"/>
    <n v="1.6170000000000004E-2"/>
    <x v="7706"/>
    <n v="0.60000000000000009"/>
    <n v="21.061101600000011"/>
    <n v="5"/>
    <n v="175"/>
    <x v="119"/>
    <x v="42"/>
    <x v="26"/>
  </r>
  <r>
    <x v="0"/>
    <x v="31"/>
    <x v="1"/>
    <x v="1"/>
    <s v="-0.12776"/>
    <x v="1"/>
    <x v="1"/>
    <x v="1"/>
    <x v="5832"/>
    <n v="1.3200000000000003E-2"/>
    <x v="7707"/>
    <n v="0.67999999999999994"/>
    <n v="21.425712000000004"/>
    <n v="1"/>
    <n v="80"/>
    <x v="178"/>
    <x v="13"/>
    <x v="25"/>
  </r>
  <r>
    <x v="0"/>
    <x v="32"/>
    <x v="1"/>
    <x v="1"/>
    <s v="-0.12776"/>
    <x v="1"/>
    <x v="1"/>
    <x v="1"/>
    <x v="5833"/>
    <n v="9.5700000000000004E-3"/>
    <x v="7708"/>
    <n v="1.38"/>
    <n v="22.588568639999998"/>
    <n v="6"/>
    <n v="288"/>
    <x v="191"/>
    <x v="41"/>
    <x v="6"/>
  </r>
  <r>
    <x v="0"/>
    <x v="33"/>
    <x v="1"/>
    <x v="1"/>
    <s v="-0.12776"/>
    <x v="1"/>
    <x v="1"/>
    <x v="1"/>
    <x v="4375"/>
    <n v="1.089E-2"/>
    <x v="7709"/>
    <n v="2.0699999999999998"/>
    <n v="56.725443719999994"/>
    <n v="1"/>
    <n v="54"/>
    <x v="188"/>
    <x v="42"/>
    <x v="22"/>
  </r>
  <r>
    <x v="0"/>
    <x v="34"/>
    <x v="1"/>
    <x v="1"/>
    <s v="-0.12776"/>
    <x v="1"/>
    <x v="1"/>
    <x v="1"/>
    <x v="5834"/>
    <n v="1.3419999999999998E-2"/>
    <x v="7710"/>
    <n v="1.1400000000000001"/>
    <n v="25.288916399999998"/>
    <n v="7"/>
    <n v="371"/>
    <x v="181"/>
    <x v="26"/>
    <x v="27"/>
  </r>
  <r>
    <x v="0"/>
    <x v="35"/>
    <x v="1"/>
    <x v="1"/>
    <s v="-0.12776"/>
    <x v="1"/>
    <x v="1"/>
    <x v="1"/>
    <x v="5835"/>
    <n v="1.3090000000000003E-2"/>
    <x v="7711"/>
    <n v="1.9699999999999998"/>
    <n v="38.505596360000006"/>
    <n v="5"/>
    <n v="260"/>
    <x v="191"/>
    <x v="49"/>
    <x v="23"/>
  </r>
  <r>
    <x v="0"/>
    <x v="36"/>
    <x v="1"/>
    <x v="1"/>
    <s v="-0.12776"/>
    <x v="1"/>
    <x v="1"/>
    <x v="1"/>
    <x v="5836"/>
    <n v="8.8000000000000005E-3"/>
    <x v="7712"/>
    <n v="1.25"/>
    <n v="22.420200000000001"/>
    <n v="5"/>
    <n v="180"/>
    <x v="51"/>
    <x v="36"/>
    <x v="27"/>
  </r>
  <r>
    <x v="0"/>
    <x v="37"/>
    <x v="1"/>
    <x v="1"/>
    <s v="-0.12776"/>
    <x v="1"/>
    <x v="1"/>
    <x v="1"/>
    <x v="5837"/>
    <n v="1.2650000000000002E-2"/>
    <x v="7713"/>
    <n v="1.8499999999999999"/>
    <n v="53.161118999999999"/>
    <n v="7"/>
    <n v="350"/>
    <x v="192"/>
    <x v="43"/>
    <x v="22"/>
  </r>
  <r>
    <x v="0"/>
    <x v="38"/>
    <x v="1"/>
    <x v="1"/>
    <s v="-0.12776"/>
    <x v="1"/>
    <x v="1"/>
    <x v="1"/>
    <x v="5838"/>
    <n v="1.4189999999999999E-2"/>
    <x v="7714"/>
    <n v="1.4"/>
    <n v="46.5500112"/>
    <n v="2"/>
    <n v="124"/>
    <x v="187"/>
    <x v="26"/>
    <x v="22"/>
  </r>
  <r>
    <x v="0"/>
    <x v="39"/>
    <x v="1"/>
    <x v="1"/>
    <s v="-0.12776"/>
    <x v="1"/>
    <x v="1"/>
    <x v="1"/>
    <x v="5839"/>
    <n v="8.3600000000000011E-3"/>
    <x v="7715"/>
    <n v="1.0199999999999998"/>
    <n v="19.077051840000003"/>
    <n v="3"/>
    <n v="90"/>
    <x v="164"/>
    <x v="44"/>
    <x v="3"/>
  </r>
  <r>
    <x v="0"/>
    <x v="40"/>
    <x v="1"/>
    <x v="1"/>
    <s v="-0.12776"/>
    <x v="1"/>
    <x v="1"/>
    <x v="1"/>
    <x v="5840"/>
    <n v="1.4630000000000001E-2"/>
    <x v="7716"/>
    <n v="0.87"/>
    <n v="23.837185680000001"/>
    <n v="3"/>
    <n v="192"/>
    <x v="164"/>
    <x v="18"/>
    <x v="21"/>
  </r>
  <r>
    <x v="0"/>
    <x v="41"/>
    <x v="1"/>
    <x v="1"/>
    <s v="-0.12776"/>
    <x v="1"/>
    <x v="1"/>
    <x v="1"/>
    <x v="5841"/>
    <n v="1.4740000000000001E-2"/>
    <x v="7717"/>
    <n v="0.86"/>
    <n v="28.106114080000005"/>
    <n v="7"/>
    <n v="539"/>
    <x v="155"/>
    <x v="41"/>
    <x v="29"/>
  </r>
  <r>
    <x v="0"/>
    <x v="42"/>
    <x v="1"/>
    <x v="1"/>
    <s v="-0.12776"/>
    <x v="1"/>
    <x v="1"/>
    <x v="1"/>
    <x v="225"/>
    <n v="1.5949999999999999E-2"/>
    <x v="7718"/>
    <n v="2.0500000000000003"/>
    <n v="75.269644999999997"/>
    <n v="6"/>
    <n v="402"/>
    <x v="198"/>
    <x v="52"/>
    <x v="7"/>
  </r>
  <r>
    <x v="0"/>
    <x v="43"/>
    <x v="1"/>
    <x v="1"/>
    <s v="-0.12776"/>
    <x v="1"/>
    <x v="1"/>
    <x v="1"/>
    <x v="5842"/>
    <n v="1.1440000000000002E-2"/>
    <x v="7719"/>
    <n v="0.6"/>
    <n v="14.391062400000001"/>
    <n v="5"/>
    <n v="260"/>
    <x v="154"/>
    <x v="42"/>
    <x v="21"/>
  </r>
  <r>
    <x v="0"/>
    <x v="44"/>
    <x v="1"/>
    <x v="1"/>
    <s v="-0.12776"/>
    <x v="1"/>
    <x v="1"/>
    <x v="1"/>
    <x v="5534"/>
    <n v="1.0340000000000002E-2"/>
    <x v="7720"/>
    <n v="1.7999999999999998"/>
    <n v="30.784248000000005"/>
    <n v="3"/>
    <n v="234"/>
    <x v="155"/>
    <x v="49"/>
    <x v="21"/>
  </r>
  <r>
    <x v="0"/>
    <x v="45"/>
    <x v="1"/>
    <x v="1"/>
    <s v="-0.12776"/>
    <x v="1"/>
    <x v="1"/>
    <x v="1"/>
    <x v="595"/>
    <n v="1.1220000000000003E-2"/>
    <x v="7721"/>
    <n v="1.7000000000000002"/>
    <n v="32.746243200000016"/>
    <n v="1"/>
    <n v="36"/>
    <x v="183"/>
    <x v="30"/>
    <x v="28"/>
  </r>
  <r>
    <x v="0"/>
    <x v="46"/>
    <x v="1"/>
    <x v="1"/>
    <s v="-0.12776"/>
    <x v="1"/>
    <x v="1"/>
    <x v="1"/>
    <x v="5843"/>
    <n v="1.0010000000000002E-2"/>
    <x v="7722"/>
    <n v="1.3299999999999998"/>
    <n v="18.942163240000003"/>
    <n v="1"/>
    <n v="59"/>
    <x v="170"/>
    <x v="6"/>
    <x v="26"/>
  </r>
  <r>
    <x v="0"/>
    <x v="47"/>
    <x v="1"/>
    <x v="1"/>
    <s v="-0.12776"/>
    <x v="1"/>
    <x v="1"/>
    <x v="1"/>
    <x v="447"/>
    <n v="1.1660000000000004E-2"/>
    <x v="7723"/>
    <n v="0.67999999999999994"/>
    <n v="18.894330400000005"/>
    <n v="1"/>
    <n v="36"/>
    <x v="183"/>
    <x v="6"/>
    <x v="23"/>
  </r>
  <r>
    <x v="0"/>
    <x v="48"/>
    <x v="1"/>
    <x v="1"/>
    <s v="-0.12776"/>
    <x v="1"/>
    <x v="1"/>
    <x v="1"/>
    <x v="1717"/>
    <n v="8.1400000000000014E-3"/>
    <x v="7724"/>
    <n v="1.1400000000000001"/>
    <n v="12.612832320000004"/>
    <n v="4"/>
    <n v="296"/>
    <x v="199"/>
    <x v="43"/>
    <x v="21"/>
  </r>
  <r>
    <x v="0"/>
    <x v="49"/>
    <x v="1"/>
    <x v="1"/>
    <s v="-0.12776"/>
    <x v="1"/>
    <x v="1"/>
    <x v="1"/>
    <x v="5844"/>
    <n v="1.0340000000000004E-2"/>
    <x v="7725"/>
    <n v="1.9"/>
    <n v="50.002999200000019"/>
    <n v="1"/>
    <n v="76"/>
    <x v="156"/>
    <x v="26"/>
    <x v="25"/>
  </r>
  <r>
    <x v="0"/>
    <x v="50"/>
    <x v="1"/>
    <x v="1"/>
    <s v="-0.12776"/>
    <x v="1"/>
    <x v="1"/>
    <x v="1"/>
    <x v="2505"/>
    <n v="1.342E-2"/>
    <x v="7726"/>
    <n v="1.5899999999999999"/>
    <n v="38.642755799999996"/>
    <n v="3"/>
    <n v="210"/>
    <x v="180"/>
    <x v="44"/>
    <x v="23"/>
  </r>
  <r>
    <x v="0"/>
    <x v="51"/>
    <x v="1"/>
    <x v="1"/>
    <s v="-0.12776"/>
    <x v="1"/>
    <x v="1"/>
    <x v="1"/>
    <x v="1881"/>
    <n v="1.4299999999999998E-2"/>
    <x v="7727"/>
    <n v="1.3499999999999999"/>
    <n v="48.011534999999988"/>
    <n v="2"/>
    <n v="160"/>
    <x v="97"/>
    <x v="47"/>
    <x v="25"/>
  </r>
  <r>
    <x v="0"/>
    <x v="52"/>
    <x v="1"/>
    <x v="1"/>
    <s v="-0.12776"/>
    <x v="1"/>
    <x v="1"/>
    <x v="1"/>
    <x v="5845"/>
    <n v="1.0890000000000002E-2"/>
    <x v="7728"/>
    <n v="0.68"/>
    <n v="14.997011040000007"/>
    <n v="1"/>
    <n v="57"/>
    <x v="195"/>
    <x v="46"/>
    <x v="6"/>
  </r>
  <r>
    <x v="0"/>
    <x v="53"/>
    <x v="1"/>
    <x v="1"/>
    <s v="-0.12776"/>
    <x v="1"/>
    <x v="1"/>
    <x v="1"/>
    <x v="5846"/>
    <n v="6.8200000000000005E-3"/>
    <x v="7729"/>
    <n v="0.67"/>
    <n v="10.272011200000001"/>
    <n v="5"/>
    <n v="260"/>
    <x v="182"/>
    <x v="47"/>
    <x v="26"/>
  </r>
  <r>
    <x v="0"/>
    <x v="54"/>
    <x v="1"/>
    <x v="1"/>
    <s v="-0.12776"/>
    <x v="1"/>
    <x v="1"/>
    <x v="1"/>
    <x v="28"/>
    <n v="1.111E-2"/>
    <x v="7730"/>
    <n v="0.77"/>
    <n v="12.183603740000001"/>
    <n v="6"/>
    <n v="240"/>
    <x v="193"/>
    <x v="12"/>
    <x v="29"/>
  </r>
  <r>
    <x v="0"/>
    <x v="55"/>
    <x v="1"/>
    <x v="1"/>
    <s v="-0.12776"/>
    <x v="1"/>
    <x v="1"/>
    <x v="1"/>
    <x v="5847"/>
    <n v="1.1990000000000001E-2"/>
    <x v="7731"/>
    <n v="0.92"/>
    <n v="22.070424640000002"/>
    <n v="3"/>
    <n v="198"/>
    <x v="145"/>
    <x v="12"/>
    <x v="7"/>
  </r>
  <r>
    <x v="0"/>
    <x v="56"/>
    <x v="1"/>
    <x v="1"/>
    <s v="-0.12776"/>
    <x v="1"/>
    <x v="1"/>
    <x v="1"/>
    <x v="1947"/>
    <n v="1.3859999999999999E-2"/>
    <x v="7732"/>
    <n v="0.81"/>
    <n v="15.474745440000001"/>
    <n v="7"/>
    <n v="434"/>
    <x v="156"/>
    <x v="23"/>
    <x v="26"/>
  </r>
  <r>
    <x v="0"/>
    <x v="57"/>
    <x v="1"/>
    <x v="1"/>
    <s v="-0.12776"/>
    <x v="1"/>
    <x v="1"/>
    <x v="1"/>
    <x v="248"/>
    <n v="9.7900000000000018E-3"/>
    <x v="7733"/>
    <n v="1.3"/>
    <n v="19.714123000000004"/>
    <n v="1"/>
    <n v="35"/>
    <x v="177"/>
    <x v="45"/>
    <x v="23"/>
  </r>
  <r>
    <x v="0"/>
    <x v="58"/>
    <x v="1"/>
    <x v="1"/>
    <s v="-0.12776"/>
    <x v="1"/>
    <x v="1"/>
    <x v="1"/>
    <x v="1949"/>
    <n v="1.3420000000000001E-2"/>
    <x v="7734"/>
    <n v="0.96"/>
    <n v="21.494330880000003"/>
    <n v="1"/>
    <n v="48"/>
    <x v="194"/>
    <x v="52"/>
    <x v="6"/>
  </r>
  <r>
    <x v="0"/>
    <x v="59"/>
    <x v="1"/>
    <x v="1"/>
    <s v="-0.12776"/>
    <x v="1"/>
    <x v="1"/>
    <x v="1"/>
    <x v="5848"/>
    <n v="1.0450000000000003E-2"/>
    <x v="7735"/>
    <n v="1.3399999999999999"/>
    <n v="31.593568600000008"/>
    <n v="6"/>
    <n v="264"/>
    <x v="186"/>
    <x v="41"/>
    <x v="7"/>
  </r>
  <r>
    <x v="0"/>
    <x v="60"/>
    <x v="1"/>
    <x v="1"/>
    <s v="-0.12776"/>
    <x v="1"/>
    <x v="1"/>
    <x v="1"/>
    <x v="5849"/>
    <n v="1.3090000000000001E-2"/>
    <x v="7736"/>
    <n v="0.59"/>
    <n v="9.8500417400000018"/>
    <n v="2"/>
    <n v="100"/>
    <x v="175"/>
    <x v="13"/>
    <x v="23"/>
  </r>
  <r>
    <x v="0"/>
    <x v="61"/>
    <x v="1"/>
    <x v="1"/>
    <s v="-0.12776"/>
    <x v="1"/>
    <x v="1"/>
    <x v="1"/>
    <x v="5850"/>
    <n v="1.0780000000000001E-2"/>
    <x v="7737"/>
    <n v="0.52"/>
    <n v="7.3848174400000017"/>
    <n v="7"/>
    <n v="532"/>
    <x v="114"/>
    <x v="26"/>
    <x v="21"/>
  </r>
  <r>
    <x v="0"/>
    <x v="62"/>
    <x v="1"/>
    <x v="1"/>
    <s v="-0.12776"/>
    <x v="1"/>
    <x v="1"/>
    <x v="1"/>
    <x v="5851"/>
    <n v="1.0450000000000003E-2"/>
    <x v="7738"/>
    <n v="1.8699999999999999"/>
    <n v="37.316448400000013"/>
    <n v="7"/>
    <n v="441"/>
    <x v="157"/>
    <x v="42"/>
    <x v="27"/>
  </r>
  <r>
    <x v="0"/>
    <x v="63"/>
    <x v="1"/>
    <x v="1"/>
    <s v="-0.12776"/>
    <x v="1"/>
    <x v="1"/>
    <x v="1"/>
    <x v="5852"/>
    <n v="1.0010000000000002E-2"/>
    <x v="7739"/>
    <n v="1.68"/>
    <n v="33.034921920000009"/>
    <n v="2"/>
    <n v="106"/>
    <x v="154"/>
    <x v="26"/>
    <x v="26"/>
  </r>
  <r>
    <x v="0"/>
    <x v="64"/>
    <x v="1"/>
    <x v="1"/>
    <s v="-0.12776"/>
    <x v="1"/>
    <x v="1"/>
    <x v="1"/>
    <x v="5853"/>
    <n v="1.5180000000000001E-2"/>
    <x v="7740"/>
    <n v="1.64"/>
    <n v="45.115081439999997"/>
    <n v="5"/>
    <n v="385"/>
    <x v="180"/>
    <x v="44"/>
    <x v="23"/>
  </r>
  <r>
    <x v="0"/>
    <x v="65"/>
    <x v="1"/>
    <x v="1"/>
    <s v="-0.12776"/>
    <x v="1"/>
    <x v="1"/>
    <x v="1"/>
    <x v="5854"/>
    <n v="6.8200000000000005E-3"/>
    <x v="7741"/>
    <n v="0.76"/>
    <n v="11.558536"/>
    <n v="6"/>
    <n v="348"/>
    <x v="197"/>
    <x v="4"/>
    <x v="21"/>
  </r>
  <r>
    <x v="0"/>
    <x v="66"/>
    <x v="1"/>
    <x v="1"/>
    <s v="-0.12776"/>
    <x v="1"/>
    <x v="1"/>
    <x v="1"/>
    <x v="4741"/>
    <n v="1.023E-2"/>
    <x v="7742"/>
    <n v="1.3900000000000001"/>
    <n v="23.769650520000003"/>
    <n v="2"/>
    <n v="68"/>
    <x v="196"/>
    <x v="46"/>
    <x v="21"/>
  </r>
  <r>
    <x v="0"/>
    <x v="67"/>
    <x v="1"/>
    <x v="1"/>
    <s v="-0.12776"/>
    <x v="1"/>
    <x v="1"/>
    <x v="1"/>
    <x v="5855"/>
    <n v="1.4189999999999999E-2"/>
    <x v="7743"/>
    <n v="0.84"/>
    <n v="29.851446239999998"/>
    <n v="7"/>
    <n v="301"/>
    <x v="155"/>
    <x v="26"/>
    <x v="23"/>
  </r>
  <r>
    <x v="0"/>
    <x v="68"/>
    <x v="1"/>
    <x v="1"/>
    <s v="-0.12776"/>
    <x v="1"/>
    <x v="1"/>
    <x v="1"/>
    <x v="4323"/>
    <n v="1.4300000000000002E-2"/>
    <x v="7744"/>
    <n v="1.4700000000000002"/>
    <n v="47.284637400000008"/>
    <n v="3"/>
    <n v="159"/>
    <x v="197"/>
    <x v="12"/>
    <x v="26"/>
  </r>
  <r>
    <x v="0"/>
    <x v="69"/>
    <x v="1"/>
    <x v="1"/>
    <s v="-0.12776"/>
    <x v="1"/>
    <x v="1"/>
    <x v="1"/>
    <x v="346"/>
    <n v="8.3600000000000011E-3"/>
    <x v="7745"/>
    <n v="1.02"/>
    <n v="12.884599200000002"/>
    <n v="1"/>
    <n v="58"/>
    <x v="171"/>
    <x v="44"/>
    <x v="23"/>
  </r>
  <r>
    <x v="0"/>
    <x v="70"/>
    <x v="1"/>
    <x v="1"/>
    <s v="-0.12776"/>
    <x v="1"/>
    <x v="1"/>
    <x v="1"/>
    <x v="5856"/>
    <n v="1.3860000000000001E-2"/>
    <x v="7746"/>
    <n v="1.9499999999999997"/>
    <n v="60.783722999999995"/>
    <n v="4"/>
    <n v="196"/>
    <x v="196"/>
    <x v="43"/>
    <x v="26"/>
  </r>
  <r>
    <x v="0"/>
    <x v="71"/>
    <x v="1"/>
    <x v="1"/>
    <s v="-0.12776"/>
    <x v="1"/>
    <x v="1"/>
    <x v="1"/>
    <x v="5857"/>
    <n v="1.2650000000000002E-2"/>
    <x v="7747"/>
    <n v="0.85000000000000009"/>
    <n v="21.948003000000007"/>
    <n v="5"/>
    <n v="175"/>
    <x v="101"/>
    <x v="46"/>
    <x v="23"/>
  </r>
  <r>
    <x v="0"/>
    <x v="72"/>
    <x v="1"/>
    <x v="1"/>
    <s v="-0.12776"/>
    <x v="1"/>
    <x v="1"/>
    <x v="1"/>
    <x v="5858"/>
    <n v="1.4410000000000001E-2"/>
    <x v="7748"/>
    <n v="1.73"/>
    <n v="41.871252280000007"/>
    <n v="7"/>
    <n v="273"/>
    <x v="154"/>
    <x v="45"/>
    <x v="28"/>
  </r>
  <r>
    <x v="0"/>
    <x v="73"/>
    <x v="1"/>
    <x v="1"/>
    <s v="-0.12776"/>
    <x v="1"/>
    <x v="1"/>
    <x v="1"/>
    <x v="5859"/>
    <n v="1.2980000000000002E-2"/>
    <x v="7749"/>
    <n v="1.3900000000000001"/>
    <n v="33.078569480000006"/>
    <n v="3"/>
    <n v="162"/>
    <x v="145"/>
    <x v="30"/>
    <x v="3"/>
  </r>
  <r>
    <x v="0"/>
    <x v="74"/>
    <x v="1"/>
    <x v="1"/>
    <s v="-0.12776"/>
    <x v="1"/>
    <x v="1"/>
    <x v="1"/>
    <x v="724"/>
    <n v="6.7099999999999998E-3"/>
    <x v="7750"/>
    <n v="0.91"/>
    <n v="10.4597493"/>
    <n v="1"/>
    <n v="64"/>
    <x v="76"/>
    <x v="23"/>
    <x v="6"/>
  </r>
  <r>
    <x v="0"/>
    <x v="75"/>
    <x v="1"/>
    <x v="1"/>
    <s v="-0.12776"/>
    <x v="1"/>
    <x v="1"/>
    <x v="1"/>
    <x v="5860"/>
    <n v="1.0120000000000001E-2"/>
    <x v="7751"/>
    <n v="0.97000000000000008"/>
    <n v="22.104569520000005"/>
    <n v="5"/>
    <n v="235"/>
    <x v="164"/>
    <x v="43"/>
    <x v="3"/>
  </r>
  <r>
    <x v="0"/>
    <x v="76"/>
    <x v="1"/>
    <x v="1"/>
    <s v="-0.12776"/>
    <x v="1"/>
    <x v="1"/>
    <x v="1"/>
    <x v="5861"/>
    <n v="7.0400000000000011E-3"/>
    <x v="7752"/>
    <n v="0.77"/>
    <n v="11.468244480000003"/>
    <n v="1"/>
    <n v="74"/>
    <x v="88"/>
    <x v="52"/>
    <x v="7"/>
  </r>
  <r>
    <x v="0"/>
    <x v="77"/>
    <x v="1"/>
    <x v="1"/>
    <s v="-0.12776"/>
    <x v="1"/>
    <x v="1"/>
    <x v="1"/>
    <x v="5862"/>
    <n v="1.397E-2"/>
    <x v="7753"/>
    <n v="1.66"/>
    <n v="29.094424920000002"/>
    <n v="5"/>
    <n v="285"/>
    <x v="192"/>
    <x v="23"/>
    <x v="25"/>
  </r>
  <r>
    <x v="0"/>
    <x v="78"/>
    <x v="1"/>
    <x v="1"/>
    <s v="-0.12776"/>
    <x v="1"/>
    <x v="1"/>
    <x v="1"/>
    <x v="5863"/>
    <n v="1.4960000000000001E-2"/>
    <x v="7754"/>
    <n v="0.84"/>
    <n v="31.772885760000005"/>
    <n v="1"/>
    <n v="51"/>
    <x v="171"/>
    <x v="18"/>
    <x v="27"/>
  </r>
  <r>
    <x v="0"/>
    <x v="79"/>
    <x v="1"/>
    <x v="1"/>
    <s v="-0.12776"/>
    <x v="1"/>
    <x v="1"/>
    <x v="1"/>
    <x v="5864"/>
    <n v="1.1659999999999998E-2"/>
    <x v="7755"/>
    <n v="0.85"/>
    <n v="21.425599800000001"/>
    <n v="1"/>
    <n v="51"/>
    <x v="180"/>
    <x v="30"/>
    <x v="6"/>
  </r>
  <r>
    <x v="0"/>
    <x v="80"/>
    <x v="1"/>
    <x v="1"/>
    <s v="-0.12776"/>
    <x v="1"/>
    <x v="1"/>
    <x v="1"/>
    <x v="5865"/>
    <n v="1.0560000000000002E-2"/>
    <x v="7756"/>
    <n v="1.72"/>
    <n v="23.237998080000004"/>
    <n v="4"/>
    <n v="132"/>
    <x v="175"/>
    <x v="42"/>
    <x v="3"/>
  </r>
  <r>
    <x v="0"/>
    <x v="81"/>
    <x v="1"/>
    <x v="1"/>
    <s v="-0.12776"/>
    <x v="1"/>
    <x v="1"/>
    <x v="1"/>
    <x v="5866"/>
    <n v="9.7900000000000001E-3"/>
    <x v="7757"/>
    <n v="0.72"/>
    <n v="14.091960959999998"/>
    <n v="3"/>
    <n v="240"/>
    <x v="210"/>
    <x v="44"/>
    <x v="7"/>
  </r>
  <r>
    <x v="0"/>
    <x v="82"/>
    <x v="1"/>
    <x v="1"/>
    <s v="-0.12776"/>
    <x v="1"/>
    <x v="1"/>
    <x v="1"/>
    <x v="749"/>
    <n v="1.2650000000000002E-2"/>
    <x v="7758"/>
    <n v="0.85"/>
    <n v="15.268550000000001"/>
    <n v="1"/>
    <n v="56"/>
    <x v="177"/>
    <x v="8"/>
    <x v="23"/>
  </r>
  <r>
    <x v="0"/>
    <x v="83"/>
    <x v="1"/>
    <x v="1"/>
    <s v="-0.12776"/>
    <x v="1"/>
    <x v="1"/>
    <x v="1"/>
    <x v="5867"/>
    <n v="1.4080000000000001E-2"/>
    <x v="7759"/>
    <n v="2.0300000000000002"/>
    <n v="58.06800384000001"/>
    <n v="4"/>
    <n v="160"/>
    <x v="184"/>
    <x v="23"/>
    <x v="6"/>
  </r>
  <r>
    <x v="0"/>
    <x v="84"/>
    <x v="1"/>
    <x v="1"/>
    <s v="-0.12776"/>
    <x v="1"/>
    <x v="1"/>
    <x v="1"/>
    <x v="1275"/>
    <n v="1.5180000000000001E-2"/>
    <x v="7760"/>
    <n v="1.5999999999999999"/>
    <n v="37.753267200000003"/>
    <n v="7"/>
    <n v="497"/>
    <x v="119"/>
    <x v="12"/>
    <x v="21"/>
  </r>
  <r>
    <x v="0"/>
    <x v="85"/>
    <x v="1"/>
    <x v="1"/>
    <s v="-0.12776"/>
    <x v="1"/>
    <x v="1"/>
    <x v="1"/>
    <x v="5868"/>
    <n v="1.166E-2"/>
    <x v="7761"/>
    <n v="1.5"/>
    <n v="39.268547999999996"/>
    <n v="2"/>
    <n v="60"/>
    <x v="175"/>
    <x v="6"/>
    <x v="6"/>
  </r>
  <r>
    <x v="0"/>
    <x v="86"/>
    <x v="1"/>
    <x v="1"/>
    <s v="-0.12776"/>
    <x v="1"/>
    <x v="1"/>
    <x v="1"/>
    <x v="5324"/>
    <n v="9.2400000000000017E-3"/>
    <x v="7762"/>
    <n v="0.63"/>
    <n v="13.670506080000003"/>
    <n v="6"/>
    <n v="444"/>
    <x v="181"/>
    <x v="13"/>
    <x v="3"/>
  </r>
  <r>
    <x v="0"/>
    <x v="87"/>
    <x v="1"/>
    <x v="1"/>
    <s v="-0.12776"/>
    <x v="1"/>
    <x v="1"/>
    <x v="1"/>
    <x v="5869"/>
    <n v="1.5619999999999998E-2"/>
    <x v="7763"/>
    <n v="1.8999999999999997"/>
    <n v="56.38226439999999"/>
    <n v="6"/>
    <n v="474"/>
    <x v="157"/>
    <x v="23"/>
    <x v="27"/>
  </r>
  <r>
    <x v="0"/>
    <x v="88"/>
    <x v="1"/>
    <x v="1"/>
    <s v="-0.12776"/>
    <x v="1"/>
    <x v="1"/>
    <x v="1"/>
    <x v="207"/>
    <n v="1.3310000000000001E-2"/>
    <x v="7764"/>
    <n v="1.2999999999999998"/>
    <n v="33.169850999999994"/>
    <n v="1"/>
    <n v="31"/>
    <x v="199"/>
    <x v="41"/>
    <x v="24"/>
  </r>
  <r>
    <x v="0"/>
    <x v="89"/>
    <x v="1"/>
    <x v="1"/>
    <s v="-0.12776"/>
    <x v="1"/>
    <x v="1"/>
    <x v="1"/>
    <x v="309"/>
    <n v="1.023E-2"/>
    <x v="7765"/>
    <n v="1.24"/>
    <n v="17.046371760000003"/>
    <n v="6"/>
    <n v="426"/>
    <x v="101"/>
    <x v="52"/>
    <x v="22"/>
  </r>
  <r>
    <x v="0"/>
    <x v="90"/>
    <x v="1"/>
    <x v="1"/>
    <s v="-0.12776"/>
    <x v="1"/>
    <x v="1"/>
    <x v="1"/>
    <x v="737"/>
    <n v="1.2759999999999999E-2"/>
    <x v="7766"/>
    <n v="1.69"/>
    <n v="45.457755199999994"/>
    <n v="5"/>
    <n v="335"/>
    <x v="201"/>
    <x v="23"/>
    <x v="23"/>
  </r>
  <r>
    <x v="0"/>
    <x v="91"/>
    <x v="1"/>
    <x v="1"/>
    <s v="-0.12776"/>
    <x v="1"/>
    <x v="1"/>
    <x v="1"/>
    <x v="5870"/>
    <n v="1.0450000000000003E-2"/>
    <x v="7767"/>
    <n v="0.6"/>
    <n v="9.9078540000000022"/>
    <n v="4"/>
    <n v="216"/>
    <x v="158"/>
    <x v="8"/>
    <x v="26"/>
  </r>
  <r>
    <x v="1"/>
    <x v="92"/>
    <x v="1"/>
    <x v="1"/>
    <s v="-0.12776"/>
    <x v="1"/>
    <x v="1"/>
    <x v="1"/>
    <x v="5871"/>
    <n v="1.298E-2"/>
    <x v="7768"/>
    <n v="1.86"/>
    <n v="35.378859120000001"/>
    <n v="0"/>
    <n v="18"/>
    <x v="184"/>
    <x v="36"/>
    <x v="3"/>
  </r>
  <r>
    <x v="1"/>
    <x v="93"/>
    <x v="1"/>
    <x v="1"/>
    <s v="-0.12776"/>
    <x v="1"/>
    <x v="1"/>
    <x v="1"/>
    <x v="5872"/>
    <n v="9.9000000000000025E-3"/>
    <x v="7769"/>
    <n v="1.8800000000000001"/>
    <n v="15.276729600000005"/>
    <n v="4"/>
    <n v="245"/>
    <x v="212"/>
    <x v="36"/>
    <x v="3"/>
  </r>
  <r>
    <x v="1"/>
    <x v="94"/>
    <x v="1"/>
    <x v="1"/>
    <s v="-0.12776"/>
    <x v="1"/>
    <x v="1"/>
    <x v="1"/>
    <x v="4201"/>
    <n v="9.7900000000000001E-3"/>
    <x v="7770"/>
    <n v="2.0599999999999996"/>
    <n v="35.389753519999992"/>
    <n v="4"/>
    <n v="162"/>
    <x v="217"/>
    <x v="42"/>
    <x v="27"/>
  </r>
  <r>
    <x v="1"/>
    <x v="95"/>
    <x v="1"/>
    <x v="1"/>
    <s v="-0.12776"/>
    <x v="1"/>
    <x v="1"/>
    <x v="1"/>
    <x v="5873"/>
    <n v="7.92E-3"/>
    <x v="7771"/>
    <n v="2.25"/>
    <n v="16.348067999999998"/>
    <n v="1"/>
    <n v="75"/>
    <x v="195"/>
    <x v="13"/>
    <x v="13"/>
  </r>
  <r>
    <x v="1"/>
    <x v="96"/>
    <x v="1"/>
    <x v="1"/>
    <s v="-0.12776"/>
    <x v="1"/>
    <x v="1"/>
    <x v="1"/>
    <x v="5874"/>
    <n v="9.5700000000000004E-3"/>
    <x v="7772"/>
    <n v="1.96"/>
    <n v="26.38575324"/>
    <n v="6"/>
    <n v="472"/>
    <x v="208"/>
    <x v="52"/>
    <x v="30"/>
  </r>
  <r>
    <x v="1"/>
    <x v="97"/>
    <x v="1"/>
    <x v="1"/>
    <s v="-0.12776"/>
    <x v="1"/>
    <x v="1"/>
    <x v="1"/>
    <x v="5875"/>
    <n v="9.5700000000000004E-3"/>
    <x v="7773"/>
    <n v="1.38"/>
    <n v="21.702405779999999"/>
    <n v="4"/>
    <n v="150"/>
    <x v="97"/>
    <x v="13"/>
    <x v="27"/>
  </r>
  <r>
    <x v="1"/>
    <x v="98"/>
    <x v="1"/>
    <x v="1"/>
    <s v="-0.12776"/>
    <x v="1"/>
    <x v="1"/>
    <x v="1"/>
    <x v="3282"/>
    <n v="1.155E-2"/>
    <x v="7774"/>
    <n v="1.9"/>
    <n v="31.732469999999999"/>
    <n v="3"/>
    <n v="87"/>
    <x v="182"/>
    <x v="26"/>
    <x v="7"/>
  </r>
  <r>
    <x v="1"/>
    <x v="99"/>
    <x v="1"/>
    <x v="1"/>
    <s v="-0.12776"/>
    <x v="1"/>
    <x v="1"/>
    <x v="1"/>
    <x v="1411"/>
    <n v="1.2319999999999999E-2"/>
    <x v="7775"/>
    <n v="1.08"/>
    <n v="17.221438079999999"/>
    <n v="5"/>
    <n v="404"/>
    <x v="191"/>
    <x v="13"/>
    <x v="3"/>
  </r>
  <r>
    <x v="1"/>
    <x v="100"/>
    <x v="1"/>
    <x v="1"/>
    <s v="-0.12776"/>
    <x v="1"/>
    <x v="1"/>
    <x v="1"/>
    <x v="5876"/>
    <n v="1.2430000000000002E-2"/>
    <x v="7776"/>
    <n v="1.2"/>
    <n v="28.614854400000002"/>
    <n v="4"/>
    <n v="364"/>
    <x v="182"/>
    <x v="7"/>
    <x v="21"/>
  </r>
  <r>
    <x v="1"/>
    <x v="101"/>
    <x v="1"/>
    <x v="1"/>
    <s v="-0.12776"/>
    <x v="1"/>
    <x v="1"/>
    <x v="1"/>
    <x v="2296"/>
    <n v="9.130000000000001E-3"/>
    <x v="7777"/>
    <n v="1.39"/>
    <n v="12.018092899999999"/>
    <n v="3"/>
    <n v="194"/>
    <x v="199"/>
    <x v="47"/>
    <x v="27"/>
  </r>
  <r>
    <x v="1"/>
    <x v="102"/>
    <x v="1"/>
    <x v="1"/>
    <s v="-0.12776"/>
    <x v="1"/>
    <x v="1"/>
    <x v="1"/>
    <x v="5877"/>
    <n v="1.0120000000000001E-2"/>
    <x v="7778"/>
    <n v="0.98"/>
    <n v="17.164390319999999"/>
    <n v="1"/>
    <n v="47"/>
    <x v="120"/>
    <x v="26"/>
    <x v="29"/>
  </r>
  <r>
    <x v="1"/>
    <x v="103"/>
    <x v="1"/>
    <x v="1"/>
    <s v="-0.12776"/>
    <x v="1"/>
    <x v="1"/>
    <x v="1"/>
    <x v="1682"/>
    <n v="1.1220000000000003E-2"/>
    <x v="7779"/>
    <n v="1.99"/>
    <n v="25.565331000000008"/>
    <n v="0"/>
    <n v="31"/>
    <x v="76"/>
    <x v="52"/>
    <x v="7"/>
  </r>
  <r>
    <x v="1"/>
    <x v="104"/>
    <x v="1"/>
    <x v="1"/>
    <s v="-0.12776"/>
    <x v="1"/>
    <x v="1"/>
    <x v="1"/>
    <x v="5878"/>
    <n v="1.0340000000000002E-2"/>
    <x v="7780"/>
    <n v="1.69"/>
    <n v="20.56236182"/>
    <n v="4"/>
    <n v="159"/>
    <x v="218"/>
    <x v="26"/>
    <x v="3"/>
  </r>
  <r>
    <x v="1"/>
    <x v="105"/>
    <x v="1"/>
    <x v="1"/>
    <s v="-0.12776"/>
    <x v="1"/>
    <x v="1"/>
    <x v="1"/>
    <x v="5879"/>
    <n v="9.9000000000000025E-3"/>
    <x v="7781"/>
    <n v="1.2200000000000002"/>
    <n v="19.144837800000008"/>
    <n v="5"/>
    <n v="238"/>
    <x v="177"/>
    <x v="6"/>
    <x v="25"/>
  </r>
  <r>
    <x v="1"/>
    <x v="106"/>
    <x v="1"/>
    <x v="1"/>
    <s v="-0.12776"/>
    <x v="1"/>
    <x v="1"/>
    <x v="1"/>
    <x v="5880"/>
    <n v="1.1659999999999998E-2"/>
    <x v="7782"/>
    <n v="1.02"/>
    <n v="18.163295039999994"/>
    <n v="5"/>
    <n v="361"/>
    <x v="170"/>
    <x v="44"/>
    <x v="26"/>
  </r>
  <r>
    <x v="1"/>
    <x v="107"/>
    <x v="1"/>
    <x v="1"/>
    <s v="-0.12776"/>
    <x v="1"/>
    <x v="1"/>
    <x v="1"/>
    <x v="5881"/>
    <n v="1.3200000000000002E-2"/>
    <x v="59"/>
    <n v="1.07"/>
    <n v="24.291867600000003"/>
    <n v="1"/>
    <n v="53"/>
    <x v="207"/>
    <x v="46"/>
    <x v="7"/>
  </r>
  <r>
    <x v="1"/>
    <x v="108"/>
    <x v="1"/>
    <x v="1"/>
    <s v="-0.12776"/>
    <x v="1"/>
    <x v="1"/>
    <x v="1"/>
    <x v="5882"/>
    <n v="9.9000000000000025E-3"/>
    <x v="7037"/>
    <n v="0.75"/>
    <n v="12.450240000000003"/>
    <n v="5"/>
    <n v="270"/>
    <x v="218"/>
    <x v="12"/>
    <x v="6"/>
  </r>
  <r>
    <x v="1"/>
    <x v="109"/>
    <x v="1"/>
    <x v="1"/>
    <s v="-0.12776"/>
    <x v="1"/>
    <x v="1"/>
    <x v="1"/>
    <x v="5883"/>
    <n v="9.7900000000000001E-3"/>
    <x v="7783"/>
    <n v="1.08"/>
    <n v="19.418739120000001"/>
    <n v="0"/>
    <n v="37"/>
    <x v="187"/>
    <x v="52"/>
    <x v="21"/>
  </r>
  <r>
    <x v="1"/>
    <x v="110"/>
    <x v="1"/>
    <x v="1"/>
    <s v="-0.12776"/>
    <x v="1"/>
    <x v="1"/>
    <x v="1"/>
    <x v="2718"/>
    <n v="8.9099999999999995E-3"/>
    <x v="7784"/>
    <n v="0.9"/>
    <n v="12.726153"/>
    <n v="3"/>
    <n v="114"/>
    <x v="187"/>
    <x v="46"/>
    <x v="28"/>
  </r>
  <r>
    <x v="1"/>
    <x v="111"/>
    <x v="1"/>
    <x v="1"/>
    <s v="-0.12776"/>
    <x v="1"/>
    <x v="1"/>
    <x v="1"/>
    <x v="5884"/>
    <n v="1.21E-2"/>
    <x v="7785"/>
    <n v="1.55"/>
    <n v="23.091155999999994"/>
    <n v="2"/>
    <n v="97"/>
    <x v="183"/>
    <x v="50"/>
    <x v="21"/>
  </r>
  <r>
    <x v="1"/>
    <x v="112"/>
    <x v="1"/>
    <x v="1"/>
    <s v="-0.12776"/>
    <x v="1"/>
    <x v="1"/>
    <x v="1"/>
    <x v="5885"/>
    <n v="8.1400000000000014E-3"/>
    <x v="7786"/>
    <n v="1.1300000000000001"/>
    <n v="8.0015141800000009"/>
    <n v="2"/>
    <n v="109"/>
    <x v="114"/>
    <x v="35"/>
    <x v="31"/>
  </r>
  <r>
    <x v="1"/>
    <x v="113"/>
    <x v="1"/>
    <x v="1"/>
    <s v="-0.12776"/>
    <x v="1"/>
    <x v="1"/>
    <x v="1"/>
    <x v="2072"/>
    <n v="8.0300000000000007E-3"/>
    <x v="7787"/>
    <n v="1.83"/>
    <n v="23.070993000000001"/>
    <n v="4"/>
    <n v="349"/>
    <x v="181"/>
    <x v="23"/>
    <x v="6"/>
  </r>
  <r>
    <x v="1"/>
    <x v="114"/>
    <x v="1"/>
    <x v="1"/>
    <s v="-0.12776"/>
    <x v="1"/>
    <x v="1"/>
    <x v="1"/>
    <x v="4851"/>
    <n v="8.5800000000000008E-3"/>
    <x v="7788"/>
    <n v="0.77"/>
    <n v="7.2560287800000012"/>
    <n v="4"/>
    <n v="200"/>
    <x v="88"/>
    <x v="30"/>
    <x v="7"/>
  </r>
  <r>
    <x v="1"/>
    <x v="115"/>
    <x v="1"/>
    <x v="1"/>
    <s v="-0.12776"/>
    <x v="1"/>
    <x v="1"/>
    <x v="1"/>
    <x v="5886"/>
    <n v="8.6900000000000015E-3"/>
    <x v="7789"/>
    <n v="0.88000000000000012"/>
    <n v="13.681605520000003"/>
    <n v="0"/>
    <n v="9"/>
    <x v="169"/>
    <x v="42"/>
    <x v="25"/>
  </r>
  <r>
    <x v="1"/>
    <x v="116"/>
    <x v="1"/>
    <x v="1"/>
    <s v="-0.12776"/>
    <x v="1"/>
    <x v="1"/>
    <x v="1"/>
    <x v="5887"/>
    <n v="9.0200000000000002E-3"/>
    <x v="7790"/>
    <n v="1.4800000000000002"/>
    <n v="18.565288720000002"/>
    <n v="1"/>
    <n v="84"/>
    <x v="180"/>
    <x v="36"/>
    <x v="21"/>
  </r>
  <r>
    <x v="1"/>
    <x v="117"/>
    <x v="1"/>
    <x v="1"/>
    <s v="-0.12776"/>
    <x v="1"/>
    <x v="1"/>
    <x v="1"/>
    <x v="5888"/>
    <n v="8.0300000000000007E-3"/>
    <x v="7791"/>
    <n v="0.78"/>
    <n v="11.53843548"/>
    <n v="2"/>
    <n v="201"/>
    <x v="219"/>
    <x v="46"/>
    <x v="6"/>
  </r>
  <r>
    <x v="1"/>
    <x v="118"/>
    <x v="1"/>
    <x v="1"/>
    <s v="-0.12776"/>
    <x v="1"/>
    <x v="1"/>
    <x v="1"/>
    <x v="5889"/>
    <n v="1.2319999999999999E-2"/>
    <x v="7792"/>
    <n v="1.1500000000000001"/>
    <n v="14.7318864"/>
    <n v="5"/>
    <n v="203"/>
    <x v="199"/>
    <x v="12"/>
    <x v="6"/>
  </r>
  <r>
    <x v="1"/>
    <x v="119"/>
    <x v="1"/>
    <x v="1"/>
    <s v="-0.12776"/>
    <x v="1"/>
    <x v="1"/>
    <x v="1"/>
    <x v="5890"/>
    <n v="7.2600000000000017E-3"/>
    <x v="7793"/>
    <n v="1.52"/>
    <n v="13.450805280000003"/>
    <n v="5"/>
    <n v="401"/>
    <x v="219"/>
    <x v="18"/>
    <x v="3"/>
  </r>
  <r>
    <x v="1"/>
    <x v="120"/>
    <x v="1"/>
    <x v="1"/>
    <s v="-0.12776"/>
    <x v="1"/>
    <x v="1"/>
    <x v="1"/>
    <x v="5891"/>
    <n v="1.3090000000000001E-2"/>
    <x v="7794"/>
    <n v="1.2200000000000002"/>
    <n v="29.339716560000003"/>
    <n v="4"/>
    <n v="224"/>
    <x v="202"/>
    <x v="26"/>
    <x v="13"/>
  </r>
  <r>
    <x v="1"/>
    <x v="121"/>
    <x v="1"/>
    <x v="1"/>
    <s v="-0.12776"/>
    <x v="1"/>
    <x v="1"/>
    <x v="1"/>
    <x v="5892"/>
    <n v="1.0010000000000002E-2"/>
    <x v="7795"/>
    <n v="1.53"/>
    <n v="29.322673380000005"/>
    <n v="0"/>
    <n v="30"/>
    <x v="192"/>
    <x v="18"/>
    <x v="0"/>
  </r>
  <r>
    <x v="1"/>
    <x v="122"/>
    <x v="1"/>
    <x v="1"/>
    <s v="-0.12776"/>
    <x v="1"/>
    <x v="1"/>
    <x v="1"/>
    <x v="5893"/>
    <n v="8.8000000000000005E-3"/>
    <x v="7796"/>
    <n v="0.92"/>
    <n v="6.9309855999999996"/>
    <n v="0"/>
    <n v="12"/>
    <x v="220"/>
    <x v="30"/>
    <x v="27"/>
  </r>
  <r>
    <x v="1"/>
    <x v="123"/>
    <x v="1"/>
    <x v="1"/>
    <s v="-0.12776"/>
    <x v="1"/>
    <x v="1"/>
    <x v="1"/>
    <x v="5894"/>
    <n v="1.1440000000000001E-2"/>
    <x v="7797"/>
    <n v="0.76"/>
    <n v="15.496029119999999"/>
    <n v="0"/>
    <n v="8"/>
    <x v="207"/>
    <x v="47"/>
    <x v="21"/>
  </r>
  <r>
    <x v="1"/>
    <x v="124"/>
    <x v="1"/>
    <x v="1"/>
    <s v="-0.12776"/>
    <x v="1"/>
    <x v="1"/>
    <x v="1"/>
    <x v="5895"/>
    <n v="9.4600000000000014E-3"/>
    <x v="7798"/>
    <n v="1.48"/>
    <n v="17.93782496"/>
    <n v="3"/>
    <n v="106"/>
    <x v="186"/>
    <x v="58"/>
    <x v="27"/>
  </r>
  <r>
    <x v="1"/>
    <x v="125"/>
    <x v="1"/>
    <x v="1"/>
    <s v="-0.12776"/>
    <x v="1"/>
    <x v="1"/>
    <x v="1"/>
    <x v="5896"/>
    <n v="8.6900000000000015E-3"/>
    <x v="7799"/>
    <n v="0.82"/>
    <n v="13.061591399999999"/>
    <n v="3"/>
    <n v="190"/>
    <x v="76"/>
    <x v="46"/>
    <x v="26"/>
  </r>
  <r>
    <x v="1"/>
    <x v="126"/>
    <x v="1"/>
    <x v="1"/>
    <s v="-0.12776"/>
    <x v="1"/>
    <x v="1"/>
    <x v="1"/>
    <x v="5897"/>
    <n v="1.0120000000000001E-2"/>
    <x v="7800"/>
    <n v="0.7"/>
    <n v="10.137912399999999"/>
    <n v="0"/>
    <n v="22"/>
    <x v="175"/>
    <x v="26"/>
    <x v="29"/>
  </r>
  <r>
    <x v="1"/>
    <x v="127"/>
    <x v="1"/>
    <x v="1"/>
    <s v="-0.12776"/>
    <x v="1"/>
    <x v="1"/>
    <x v="1"/>
    <x v="5898"/>
    <n v="7.5900000000000004E-3"/>
    <x v="7801"/>
    <n v="2.16"/>
    <n v="25.337545200000001"/>
    <n v="5"/>
    <n v="420"/>
    <x v="196"/>
    <x v="18"/>
    <x v="3"/>
  </r>
  <r>
    <x v="1"/>
    <x v="128"/>
    <x v="1"/>
    <x v="1"/>
    <s v="-0.12776"/>
    <x v="1"/>
    <x v="1"/>
    <x v="1"/>
    <x v="5899"/>
    <n v="1.3200000000000002E-2"/>
    <x v="7802"/>
    <n v="0.97"/>
    <n v="17.987059200000004"/>
    <n v="4"/>
    <n v="290"/>
    <x v="119"/>
    <x v="30"/>
    <x v="3"/>
  </r>
  <r>
    <x v="1"/>
    <x v="129"/>
    <x v="1"/>
    <x v="1"/>
    <s v="-0.12776"/>
    <x v="1"/>
    <x v="1"/>
    <x v="1"/>
    <x v="5900"/>
    <n v="9.0200000000000002E-3"/>
    <x v="7803"/>
    <n v="0.60000000000000009"/>
    <n v="5.7064127999999998"/>
    <n v="5"/>
    <n v="246"/>
    <x v="179"/>
    <x v="36"/>
    <x v="24"/>
  </r>
  <r>
    <x v="1"/>
    <x v="130"/>
    <x v="1"/>
    <x v="1"/>
    <s v="-0.12776"/>
    <x v="1"/>
    <x v="1"/>
    <x v="1"/>
    <x v="5901"/>
    <n v="8.8000000000000005E-3"/>
    <x v="7804"/>
    <n v="0.75"/>
    <n v="11.8767"/>
    <n v="1"/>
    <n v="107"/>
    <x v="185"/>
    <x v="52"/>
    <x v="25"/>
  </r>
  <r>
    <x v="1"/>
    <x v="131"/>
    <x v="1"/>
    <x v="1"/>
    <s v="-0.12776"/>
    <x v="1"/>
    <x v="1"/>
    <x v="1"/>
    <x v="5902"/>
    <n v="1.1440000000000001E-2"/>
    <x v="7805"/>
    <n v="1.5699999999999998"/>
    <n v="26.763388079999999"/>
    <n v="4"/>
    <n v="126"/>
    <x v="207"/>
    <x v="18"/>
    <x v="29"/>
  </r>
  <r>
    <x v="1"/>
    <x v="132"/>
    <x v="1"/>
    <x v="1"/>
    <s v="-0.12776"/>
    <x v="1"/>
    <x v="1"/>
    <x v="1"/>
    <x v="5903"/>
    <n v="9.7900000000000001E-3"/>
    <x v="7806"/>
    <n v="1.75"/>
    <n v="28.969344249999999"/>
    <n v="5"/>
    <n v="285"/>
    <x v="176"/>
    <x v="13"/>
    <x v="28"/>
  </r>
  <r>
    <x v="1"/>
    <x v="133"/>
    <x v="1"/>
    <x v="1"/>
    <s v="-0.12776"/>
    <x v="1"/>
    <x v="1"/>
    <x v="1"/>
    <x v="5904"/>
    <n v="7.810000000000001E-3"/>
    <x v="7807"/>
    <n v="1.65"/>
    <n v="21.708597900000001"/>
    <n v="1"/>
    <n v="57"/>
    <x v="198"/>
    <x v="12"/>
    <x v="28"/>
  </r>
  <r>
    <x v="1"/>
    <x v="134"/>
    <x v="1"/>
    <x v="1"/>
    <s v="-0.12776"/>
    <x v="1"/>
    <x v="1"/>
    <x v="1"/>
    <x v="5905"/>
    <n v="1.3860000000000001E-2"/>
    <x v="7808"/>
    <n v="0.66"/>
    <n v="14.220858959999999"/>
    <n v="2"/>
    <n v="161"/>
    <x v="193"/>
    <x v="51"/>
    <x v="25"/>
  </r>
  <r>
    <x v="1"/>
    <x v="135"/>
    <x v="1"/>
    <x v="1"/>
    <s v="-0.12776"/>
    <x v="1"/>
    <x v="1"/>
    <x v="1"/>
    <x v="5395"/>
    <n v="1.1990000000000001E-2"/>
    <x v="7809"/>
    <n v="1.6300000000000001"/>
    <n v="37.948002289999998"/>
    <n v="1"/>
    <n v="57"/>
    <x v="159"/>
    <x v="52"/>
    <x v="20"/>
  </r>
  <r>
    <x v="1"/>
    <x v="136"/>
    <x v="1"/>
    <x v="1"/>
    <s v="-0.12776"/>
    <x v="1"/>
    <x v="1"/>
    <x v="1"/>
    <x v="5210"/>
    <n v="7.5900000000000004E-3"/>
    <x v="7810"/>
    <n v="0.60000000000000009"/>
    <n v="4.9483764000000008"/>
    <n v="2"/>
    <n v="204"/>
    <x v="221"/>
    <x v="41"/>
    <x v="7"/>
  </r>
  <r>
    <x v="1"/>
    <x v="137"/>
    <x v="1"/>
    <x v="1"/>
    <s v="-0.12776"/>
    <x v="1"/>
    <x v="1"/>
    <x v="1"/>
    <x v="5906"/>
    <n v="1.089E-2"/>
    <x v="7811"/>
    <n v="1.8299999999999998"/>
    <n v="30.062443949999999"/>
    <n v="0"/>
    <n v="1"/>
    <x v="207"/>
    <x v="47"/>
    <x v="28"/>
  </r>
  <r>
    <x v="1"/>
    <x v="138"/>
    <x v="1"/>
    <x v="1"/>
    <s v="-0.12776"/>
    <x v="1"/>
    <x v="1"/>
    <x v="1"/>
    <x v="5907"/>
    <n v="8.8000000000000005E-3"/>
    <x v="7812"/>
    <n v="2.21"/>
    <n v="28.621621599999997"/>
    <n v="0"/>
    <n v="20"/>
    <x v="222"/>
    <x v="46"/>
    <x v="22"/>
  </r>
  <r>
    <x v="1"/>
    <x v="139"/>
    <x v="1"/>
    <x v="1"/>
    <s v="-0.12776"/>
    <x v="1"/>
    <x v="1"/>
    <x v="1"/>
    <x v="5908"/>
    <n v="7.5900000000000004E-3"/>
    <x v="7813"/>
    <n v="2.0499999999999998"/>
    <n v="20.656792199999998"/>
    <n v="6"/>
    <n v="199"/>
    <x v="223"/>
    <x v="18"/>
    <x v="28"/>
  </r>
  <r>
    <x v="1"/>
    <x v="140"/>
    <x v="1"/>
    <x v="1"/>
    <s v="-0.12776"/>
    <x v="1"/>
    <x v="1"/>
    <x v="1"/>
    <x v="5909"/>
    <n v="1.1220000000000003E-2"/>
    <x v="7814"/>
    <n v="1.51"/>
    <n v="29.099922720000006"/>
    <n v="4"/>
    <n v="159"/>
    <x v="183"/>
    <x v="46"/>
    <x v="26"/>
  </r>
  <r>
    <x v="1"/>
    <x v="141"/>
    <x v="1"/>
    <x v="1"/>
    <s v="-0.12776"/>
    <x v="1"/>
    <x v="1"/>
    <x v="1"/>
    <x v="5910"/>
    <n v="7.0400000000000011E-3"/>
    <x v="7815"/>
    <n v="1.71"/>
    <n v="14.566464000000002"/>
    <n v="0"/>
    <n v="33"/>
    <x v="224"/>
    <x v="49"/>
    <x v="0"/>
  </r>
  <r>
    <x v="1"/>
    <x v="142"/>
    <x v="1"/>
    <x v="1"/>
    <s v="-0.12776"/>
    <x v="1"/>
    <x v="1"/>
    <x v="1"/>
    <x v="5911"/>
    <n v="1.4189999999999999E-2"/>
    <x v="7816"/>
    <n v="0.84000000000000008"/>
    <n v="10.160267039999999"/>
    <n v="4"/>
    <n v="344"/>
    <x v="192"/>
    <x v="42"/>
    <x v="26"/>
  </r>
  <r>
    <x v="1"/>
    <x v="143"/>
    <x v="1"/>
    <x v="1"/>
    <s v="-0.12776"/>
    <x v="1"/>
    <x v="1"/>
    <x v="1"/>
    <x v="5912"/>
    <n v="7.92E-3"/>
    <x v="7817"/>
    <n v="1.9000000000000001"/>
    <n v="25.826882399999999"/>
    <n v="6"/>
    <n v="165"/>
    <x v="186"/>
    <x v="18"/>
    <x v="6"/>
  </r>
  <r>
    <x v="1"/>
    <x v="144"/>
    <x v="1"/>
    <x v="1"/>
    <s v="-0.12776"/>
    <x v="1"/>
    <x v="1"/>
    <x v="1"/>
    <x v="5913"/>
    <n v="1.089E-2"/>
    <x v="7818"/>
    <n v="1.45"/>
    <n v="17.37112905"/>
    <n v="0"/>
    <n v="41"/>
    <x v="183"/>
    <x v="7"/>
    <x v="27"/>
  </r>
  <r>
    <x v="1"/>
    <x v="145"/>
    <x v="1"/>
    <x v="1"/>
    <s v="-0.12776"/>
    <x v="1"/>
    <x v="1"/>
    <x v="1"/>
    <x v="5914"/>
    <n v="1.0450000000000003E-2"/>
    <x v="7819"/>
    <n v="0.75"/>
    <n v="13.674870000000004"/>
    <n v="0"/>
    <n v="4"/>
    <x v="159"/>
    <x v="42"/>
    <x v="3"/>
  </r>
  <r>
    <x v="1"/>
    <x v="146"/>
    <x v="1"/>
    <x v="1"/>
    <s v="-0.12776"/>
    <x v="1"/>
    <x v="1"/>
    <x v="1"/>
    <x v="5915"/>
    <n v="8.0300000000000007E-3"/>
    <x v="7820"/>
    <n v="1.22"/>
    <n v="11.180859580000002"/>
    <n v="0"/>
    <n v="33"/>
    <x v="192"/>
    <x v="26"/>
    <x v="29"/>
  </r>
  <r>
    <x v="1"/>
    <x v="147"/>
    <x v="1"/>
    <x v="1"/>
    <s v="-0.12776"/>
    <x v="1"/>
    <x v="1"/>
    <x v="1"/>
    <x v="5916"/>
    <n v="1.1990000000000001E-2"/>
    <x v="7821"/>
    <n v="2.0100000000000002"/>
    <n v="29.327168310000001"/>
    <n v="2"/>
    <n v="129"/>
    <x v="195"/>
    <x v="42"/>
    <x v="6"/>
  </r>
  <r>
    <x v="1"/>
    <x v="148"/>
    <x v="1"/>
    <x v="1"/>
    <s v="-0.12776"/>
    <x v="1"/>
    <x v="1"/>
    <x v="1"/>
    <x v="5917"/>
    <n v="7.810000000000001E-3"/>
    <x v="7822"/>
    <n v="1.86"/>
    <n v="22.132727760000002"/>
    <n v="0"/>
    <n v="28"/>
    <x v="206"/>
    <x v="46"/>
    <x v="0"/>
  </r>
  <r>
    <x v="1"/>
    <x v="149"/>
    <x v="1"/>
    <x v="1"/>
    <s v="-0.12776"/>
    <x v="1"/>
    <x v="1"/>
    <x v="1"/>
    <x v="5918"/>
    <n v="9.7900000000000001E-3"/>
    <x v="7823"/>
    <n v="1.06"/>
    <n v="9.6748500200000009"/>
    <n v="1"/>
    <n v="23"/>
    <x v="192"/>
    <x v="49"/>
    <x v="3"/>
  </r>
  <r>
    <x v="1"/>
    <x v="150"/>
    <x v="1"/>
    <x v="1"/>
    <s v="-0.12776"/>
    <x v="1"/>
    <x v="1"/>
    <x v="1"/>
    <x v="5919"/>
    <n v="8.4700000000000001E-3"/>
    <x v="7824"/>
    <n v="1.29"/>
    <n v="13.731081209999999"/>
    <n v="1"/>
    <n v="103"/>
    <x v="179"/>
    <x v="43"/>
    <x v="22"/>
  </r>
  <r>
    <x v="1"/>
    <x v="151"/>
    <x v="1"/>
    <x v="1"/>
    <s v="-0.12776"/>
    <x v="1"/>
    <x v="1"/>
    <x v="1"/>
    <x v="5920"/>
    <n v="1.0450000000000001E-2"/>
    <x v="7825"/>
    <n v="0.77"/>
    <n v="11.043821250000002"/>
    <n v="1"/>
    <n v="12"/>
    <x v="205"/>
    <x v="46"/>
    <x v="22"/>
  </r>
  <r>
    <x v="1"/>
    <x v="152"/>
    <x v="1"/>
    <x v="1"/>
    <s v="-0.12776"/>
    <x v="1"/>
    <x v="1"/>
    <x v="1"/>
    <x v="5921"/>
    <n v="1.0339999999999998E-2"/>
    <x v="7826"/>
    <n v="1.86"/>
    <n v="32.875864559999997"/>
    <n v="4"/>
    <n v="343"/>
    <x v="192"/>
    <x v="26"/>
    <x v="26"/>
  </r>
  <r>
    <x v="1"/>
    <x v="153"/>
    <x v="1"/>
    <x v="1"/>
    <s v="-0.12776"/>
    <x v="1"/>
    <x v="1"/>
    <x v="1"/>
    <x v="419"/>
    <n v="7.8100000000000001E-3"/>
    <x v="7827"/>
    <n v="1.9800000000000002"/>
    <n v="18.689548680000001"/>
    <n v="2"/>
    <n v="132"/>
    <x v="201"/>
    <x v="12"/>
    <x v="26"/>
  </r>
  <r>
    <x v="1"/>
    <x v="154"/>
    <x v="1"/>
    <x v="1"/>
    <s v="-0.12776"/>
    <x v="1"/>
    <x v="1"/>
    <x v="1"/>
    <x v="5922"/>
    <n v="9.130000000000001E-3"/>
    <x v="7828"/>
    <n v="1.1499999999999999"/>
    <n v="13.281867500000001"/>
    <n v="0"/>
    <n v="0"/>
    <x v="179"/>
    <x v="50"/>
    <x v="28"/>
  </r>
  <r>
    <x v="1"/>
    <x v="155"/>
    <x v="1"/>
    <x v="1"/>
    <s v="-0.12776"/>
    <x v="1"/>
    <x v="1"/>
    <x v="1"/>
    <x v="5923"/>
    <n v="9.7900000000000001E-3"/>
    <x v="7829"/>
    <n v="0.67999999999999994"/>
    <n v="8.1004809599999987"/>
    <n v="1"/>
    <n v="74"/>
    <x v="205"/>
    <x v="46"/>
    <x v="29"/>
  </r>
  <r>
    <x v="1"/>
    <x v="156"/>
    <x v="1"/>
    <x v="1"/>
    <s v="-0.12776"/>
    <x v="1"/>
    <x v="1"/>
    <x v="1"/>
    <x v="5924"/>
    <n v="1.342E-2"/>
    <x v="7830"/>
    <n v="0.77"/>
    <n v="15.031996979999997"/>
    <n v="2"/>
    <n v="153"/>
    <x v="205"/>
    <x v="49"/>
    <x v="6"/>
  </r>
  <r>
    <x v="1"/>
    <x v="157"/>
    <x v="1"/>
    <x v="1"/>
    <s v="-0.12776"/>
    <x v="1"/>
    <x v="1"/>
    <x v="1"/>
    <x v="5925"/>
    <n v="9.9000000000000025E-3"/>
    <x v="7831"/>
    <n v="0.86"/>
    <n v="12.623707800000002"/>
    <n v="0"/>
    <n v="2"/>
    <x v="193"/>
    <x v="46"/>
    <x v="3"/>
  </r>
  <r>
    <x v="1"/>
    <x v="158"/>
    <x v="1"/>
    <x v="1"/>
    <s v="-0.12776"/>
    <x v="1"/>
    <x v="1"/>
    <x v="1"/>
    <x v="5926"/>
    <n v="1.1990000000000001E-2"/>
    <x v="7832"/>
    <n v="1"/>
    <n v="13.463571"/>
    <n v="4"/>
    <n v="125"/>
    <x v="179"/>
    <x v="41"/>
    <x v="22"/>
  </r>
  <r>
    <x v="1"/>
    <x v="159"/>
    <x v="1"/>
    <x v="1"/>
    <s v="-0.12776"/>
    <x v="1"/>
    <x v="1"/>
    <x v="1"/>
    <x v="5927"/>
    <n v="9.5700000000000004E-3"/>
    <x v="7833"/>
    <n v="1.4900000000000002"/>
    <n v="24.257921159999999"/>
    <n v="3"/>
    <n v="65"/>
    <x v="204"/>
    <x v="30"/>
    <x v="31"/>
  </r>
  <r>
    <x v="1"/>
    <x v="160"/>
    <x v="1"/>
    <x v="1"/>
    <s v="-0.12776"/>
    <x v="1"/>
    <x v="1"/>
    <x v="1"/>
    <x v="5928"/>
    <n v="7.150000000000001E-3"/>
    <x v="7834"/>
    <n v="1.34"/>
    <n v="17.782336000000001"/>
    <n v="5"/>
    <n v="232"/>
    <x v="88"/>
    <x v="52"/>
    <x v="7"/>
  </r>
  <r>
    <x v="1"/>
    <x v="161"/>
    <x v="1"/>
    <x v="1"/>
    <s v="-0.12776"/>
    <x v="1"/>
    <x v="1"/>
    <x v="1"/>
    <x v="5929"/>
    <n v="9.3500000000000007E-3"/>
    <x v="7835"/>
    <n v="0.59"/>
    <n v="4.8909288999999996"/>
    <n v="4"/>
    <n v="256"/>
    <x v="159"/>
    <x v="44"/>
    <x v="26"/>
  </r>
  <r>
    <x v="1"/>
    <x v="162"/>
    <x v="1"/>
    <x v="1"/>
    <s v="-0.12776"/>
    <x v="1"/>
    <x v="1"/>
    <x v="1"/>
    <x v="5930"/>
    <n v="8.9099999999999995E-3"/>
    <x v="7836"/>
    <n v="1.64"/>
    <n v="23.802138359999994"/>
    <n v="3"/>
    <n v="264"/>
    <x v="201"/>
    <x v="46"/>
    <x v="22"/>
  </r>
  <r>
    <x v="1"/>
    <x v="163"/>
    <x v="1"/>
    <x v="1"/>
    <s v="-0.12776"/>
    <x v="1"/>
    <x v="1"/>
    <x v="1"/>
    <x v="5931"/>
    <n v="1.1990000000000001E-2"/>
    <x v="7837"/>
    <n v="1.83"/>
    <n v="38.529625199999998"/>
    <n v="6"/>
    <n v="327"/>
    <x v="202"/>
    <x v="13"/>
    <x v="26"/>
  </r>
  <r>
    <x v="1"/>
    <x v="164"/>
    <x v="1"/>
    <x v="1"/>
    <s v="-0.12776"/>
    <x v="1"/>
    <x v="1"/>
    <x v="1"/>
    <x v="5932"/>
    <n v="7.7000000000000011E-3"/>
    <x v="7838"/>
    <n v="1.54"/>
    <n v="19.578743800000002"/>
    <n v="0"/>
    <n v="13"/>
    <x v="201"/>
    <x v="18"/>
    <x v="22"/>
  </r>
  <r>
    <x v="1"/>
    <x v="165"/>
    <x v="1"/>
    <x v="1"/>
    <s v="-0.12776"/>
    <x v="1"/>
    <x v="1"/>
    <x v="1"/>
    <x v="5933"/>
    <n v="9.9000000000000025E-3"/>
    <x v="7839"/>
    <n v="0.99"/>
    <n v="18.909069300000006"/>
    <n v="4"/>
    <n v="227"/>
    <x v="179"/>
    <x v="12"/>
    <x v="7"/>
  </r>
  <r>
    <x v="1"/>
    <x v="166"/>
    <x v="1"/>
    <x v="1"/>
    <s v="-0.12776"/>
    <x v="1"/>
    <x v="1"/>
    <x v="1"/>
    <x v="3658"/>
    <n v="1.166E-2"/>
    <x v="7840"/>
    <n v="2.1399999999999997"/>
    <n v="42.219460799999993"/>
    <n v="2"/>
    <n v="110"/>
    <x v="199"/>
    <x v="13"/>
    <x v="13"/>
  </r>
  <r>
    <x v="1"/>
    <x v="167"/>
    <x v="1"/>
    <x v="1"/>
    <s v="-0.12776"/>
    <x v="1"/>
    <x v="1"/>
    <x v="1"/>
    <x v="5934"/>
    <n v="1.0010000000000002E-2"/>
    <x v="7841"/>
    <n v="0.74"/>
    <n v="9.6125829799999991"/>
    <n v="2"/>
    <n v="90"/>
    <x v="210"/>
    <x v="52"/>
    <x v="29"/>
  </r>
  <r>
    <x v="1"/>
    <x v="168"/>
    <x v="1"/>
    <x v="1"/>
    <s v="-0.12776"/>
    <x v="1"/>
    <x v="1"/>
    <x v="1"/>
    <x v="5935"/>
    <n v="1.2210000000000004E-2"/>
    <x v="7842"/>
    <n v="0.7"/>
    <n v="11.657253300000002"/>
    <n v="0"/>
    <n v="10"/>
    <x v="206"/>
    <x v="46"/>
    <x v="6"/>
  </r>
  <r>
    <x v="1"/>
    <x v="169"/>
    <x v="1"/>
    <x v="1"/>
    <s v="-0.12776"/>
    <x v="1"/>
    <x v="1"/>
    <x v="1"/>
    <x v="5936"/>
    <n v="1.3530000000000004E-2"/>
    <x v="7843"/>
    <n v="0.95"/>
    <n v="11.030873700000001"/>
    <n v="5"/>
    <n v="381"/>
    <x v="210"/>
    <x v="30"/>
    <x v="9"/>
  </r>
  <r>
    <x v="1"/>
    <x v="170"/>
    <x v="1"/>
    <x v="1"/>
    <s v="-0.12776"/>
    <x v="1"/>
    <x v="1"/>
    <x v="1"/>
    <x v="5937"/>
    <n v="1.2430000000000002E-2"/>
    <x v="7844"/>
    <n v="0.82000000000000006"/>
    <n v="13.025123540000001"/>
    <n v="1"/>
    <n v="103"/>
    <x v="120"/>
    <x v="13"/>
    <x v="21"/>
  </r>
  <r>
    <x v="1"/>
    <x v="171"/>
    <x v="1"/>
    <x v="1"/>
    <s v="-0.12776"/>
    <x v="1"/>
    <x v="1"/>
    <x v="1"/>
    <x v="5938"/>
    <n v="7.7000000000000011E-3"/>
    <x v="7845"/>
    <n v="1.62"/>
    <n v="19.839897000000004"/>
    <n v="3"/>
    <n v="229"/>
    <x v="204"/>
    <x v="46"/>
    <x v="23"/>
  </r>
  <r>
    <x v="1"/>
    <x v="172"/>
    <x v="1"/>
    <x v="1"/>
    <s v="-0.12776"/>
    <x v="1"/>
    <x v="1"/>
    <x v="1"/>
    <x v="5939"/>
    <n v="1.2650000000000002E-2"/>
    <x v="7846"/>
    <n v="0.91999999999999993"/>
    <n v="13.091586199999998"/>
    <n v="2"/>
    <n v="53"/>
    <x v="212"/>
    <x v="43"/>
    <x v="7"/>
  </r>
  <r>
    <x v="1"/>
    <x v="173"/>
    <x v="1"/>
    <x v="1"/>
    <s v="-0.12776"/>
    <x v="1"/>
    <x v="1"/>
    <x v="1"/>
    <x v="5940"/>
    <n v="9.9000000000000025E-3"/>
    <x v="7847"/>
    <n v="0.92"/>
    <n v="14.488095600000003"/>
    <n v="0"/>
    <n v="9"/>
    <x v="225"/>
    <x v="46"/>
    <x v="3"/>
  </r>
  <r>
    <x v="1"/>
    <x v="174"/>
    <x v="1"/>
    <x v="1"/>
    <s v="-0.12776"/>
    <x v="1"/>
    <x v="1"/>
    <x v="1"/>
    <x v="5941"/>
    <n v="1.2760000000000001E-2"/>
    <x v="7848"/>
    <n v="0.66999999999999993"/>
    <n v="9.3288870399999979"/>
    <n v="6"/>
    <n v="508"/>
    <x v="198"/>
    <x v="42"/>
    <x v="22"/>
  </r>
  <r>
    <x v="1"/>
    <x v="175"/>
    <x v="1"/>
    <x v="1"/>
    <s v="-0.12776"/>
    <x v="1"/>
    <x v="1"/>
    <x v="1"/>
    <x v="5942"/>
    <n v="1.397E-2"/>
    <x v="7849"/>
    <n v="1.67"/>
    <n v="44.571773949999994"/>
    <n v="4"/>
    <n v="268"/>
    <x v="178"/>
    <x v="30"/>
    <x v="22"/>
  </r>
  <r>
    <x v="1"/>
    <x v="176"/>
    <x v="1"/>
    <x v="1"/>
    <s v="-0.12776"/>
    <x v="1"/>
    <x v="1"/>
    <x v="1"/>
    <x v="5943"/>
    <n v="1.0120000000000001E-2"/>
    <x v="7850"/>
    <n v="2.06"/>
    <n v="23.440591679999997"/>
    <n v="0"/>
    <n v="22"/>
    <x v="193"/>
    <x v="26"/>
    <x v="28"/>
  </r>
  <r>
    <x v="1"/>
    <x v="177"/>
    <x v="1"/>
    <x v="1"/>
    <s v="-0.12776"/>
    <x v="1"/>
    <x v="1"/>
    <x v="1"/>
    <x v="5909"/>
    <n v="1.1440000000000001E-2"/>
    <x v="7851"/>
    <n v="1.4"/>
    <n v="27.509081599999998"/>
    <n v="4"/>
    <n v="137"/>
    <x v="204"/>
    <x v="51"/>
    <x v="6"/>
  </r>
  <r>
    <x v="1"/>
    <x v="178"/>
    <x v="1"/>
    <x v="1"/>
    <s v="-0.12776"/>
    <x v="1"/>
    <x v="1"/>
    <x v="1"/>
    <x v="5944"/>
    <n v="8.3600000000000011E-3"/>
    <x v="7852"/>
    <n v="1.85"/>
    <n v="26.808764400000001"/>
    <n v="6"/>
    <n v="300"/>
    <x v="120"/>
    <x v="26"/>
    <x v="29"/>
  </r>
  <r>
    <x v="1"/>
    <x v="179"/>
    <x v="1"/>
    <x v="1"/>
    <s v="-0.12776"/>
    <x v="1"/>
    <x v="1"/>
    <x v="1"/>
    <x v="5945"/>
    <n v="1.2650000000000002E-2"/>
    <x v="7853"/>
    <n v="1.1400000000000001"/>
    <n v="20.281694400000003"/>
    <n v="5"/>
    <n v="290"/>
    <x v="221"/>
    <x v="26"/>
    <x v="26"/>
  </r>
  <r>
    <x v="1"/>
    <x v="180"/>
    <x v="1"/>
    <x v="1"/>
    <s v="-0.12776"/>
    <x v="1"/>
    <x v="1"/>
    <x v="1"/>
    <x v="4613"/>
    <n v="1.0450000000000003E-2"/>
    <x v="7854"/>
    <n v="1.0999999999999999"/>
    <n v="14.004358500000002"/>
    <n v="5"/>
    <n v="340"/>
    <x v="119"/>
    <x v="23"/>
    <x v="25"/>
  </r>
  <r>
    <x v="1"/>
    <x v="181"/>
    <x v="1"/>
    <x v="1"/>
    <s v="-0.12776"/>
    <x v="1"/>
    <x v="1"/>
    <x v="1"/>
    <x v="5946"/>
    <n v="7.92E-3"/>
    <x v="7855"/>
    <n v="0.64999999999999991"/>
    <n v="4.6234187999999987"/>
    <n v="6"/>
    <n v="279"/>
    <x v="203"/>
    <x v="42"/>
    <x v="6"/>
  </r>
  <r>
    <x v="1"/>
    <x v="182"/>
    <x v="1"/>
    <x v="1"/>
    <s v="-0.12776"/>
    <x v="1"/>
    <x v="1"/>
    <x v="1"/>
    <x v="5947"/>
    <n v="9.9000000000000025E-3"/>
    <x v="7856"/>
    <n v="2.2199999999999998"/>
    <n v="26.509863599999999"/>
    <n v="3"/>
    <n v="151"/>
    <x v="170"/>
    <x v="26"/>
    <x v="6"/>
  </r>
  <r>
    <x v="1"/>
    <x v="183"/>
    <x v="1"/>
    <x v="1"/>
    <s v="-0.12776"/>
    <x v="1"/>
    <x v="1"/>
    <x v="1"/>
    <x v="5948"/>
    <n v="1.2869999999999999E-2"/>
    <x v="7857"/>
    <n v="1.27"/>
    <n v="20.543904809999997"/>
    <n v="4"/>
    <n v="112"/>
    <x v="176"/>
    <x v="46"/>
    <x v="22"/>
  </r>
  <r>
    <x v="2"/>
    <x v="184"/>
    <x v="1"/>
    <x v="1"/>
    <s v="-0.12776"/>
    <x v="1"/>
    <x v="1"/>
    <x v="1"/>
    <x v="5949"/>
    <n v="1.0120000000000001E-2"/>
    <x v="7858"/>
    <n v="1.6"/>
    <n v="39.200832000000005"/>
    <n v="2"/>
    <n v="166"/>
    <x v="192"/>
    <x v="13"/>
    <x v="7"/>
  </r>
  <r>
    <x v="2"/>
    <x v="185"/>
    <x v="1"/>
    <x v="1"/>
    <s v="-0.12776"/>
    <x v="1"/>
    <x v="1"/>
    <x v="1"/>
    <x v="4289"/>
    <n v="1.6279999999999999E-2"/>
    <x v="7859"/>
    <n v="0.54"/>
    <n v="26.584588800000002"/>
    <n v="4"/>
    <n v="225"/>
    <x v="182"/>
    <x v="47"/>
    <x v="23"/>
  </r>
  <r>
    <x v="2"/>
    <x v="186"/>
    <x v="1"/>
    <x v="1"/>
    <s v="-0.12776"/>
    <x v="1"/>
    <x v="1"/>
    <x v="1"/>
    <x v="5950"/>
    <n v="1.4520000000000002E-2"/>
    <x v="7860"/>
    <n v="1.24"/>
    <n v="55.56281280000001"/>
    <n v="2"/>
    <n v="213"/>
    <x v="196"/>
    <x v="47"/>
    <x v="27"/>
  </r>
  <r>
    <x v="2"/>
    <x v="187"/>
    <x v="1"/>
    <x v="1"/>
    <s v="-0.12776"/>
    <x v="1"/>
    <x v="1"/>
    <x v="1"/>
    <x v="4743"/>
    <n v="1.1770000000000003E-2"/>
    <x v="7861"/>
    <n v="1.28"/>
    <n v="32.601958400000008"/>
    <n v="4"/>
    <n v="270"/>
    <x v="198"/>
    <x v="26"/>
    <x v="21"/>
  </r>
  <r>
    <x v="2"/>
    <x v="188"/>
    <x v="1"/>
    <x v="1"/>
    <s v="-0.12776"/>
    <x v="1"/>
    <x v="1"/>
    <x v="1"/>
    <x v="4048"/>
    <n v="1.5070000000000002E-2"/>
    <x v="7862"/>
    <n v="0.7"/>
    <n v="24.937836000000001"/>
    <n v="7"/>
    <n v="522"/>
    <x v="208"/>
    <x v="43"/>
    <x v="23"/>
  </r>
  <r>
    <x v="2"/>
    <x v="189"/>
    <x v="1"/>
    <x v="1"/>
    <s v="-0.12776"/>
    <x v="1"/>
    <x v="1"/>
    <x v="1"/>
    <x v="4052"/>
    <n v="1.474E-2"/>
    <x v="7863"/>
    <n v="1.76"/>
    <n v="65.504559999999998"/>
    <n v="3"/>
    <n v="278"/>
    <x v="194"/>
    <x v="18"/>
    <x v="9"/>
  </r>
  <r>
    <x v="2"/>
    <x v="190"/>
    <x v="1"/>
    <x v="1"/>
    <s v="-0.12776"/>
    <x v="1"/>
    <x v="1"/>
    <x v="1"/>
    <x v="5951"/>
    <n v="1.5510000000000001E-2"/>
    <x v="7864"/>
    <n v="1.54"/>
    <n v="61.122738600000012"/>
    <n v="2"/>
    <n v="200"/>
    <x v="203"/>
    <x v="49"/>
    <x v="25"/>
  </r>
  <r>
    <x v="2"/>
    <x v="191"/>
    <x v="1"/>
    <x v="1"/>
    <s v="-0.12776"/>
    <x v="1"/>
    <x v="1"/>
    <x v="1"/>
    <x v="515"/>
    <n v="9.3500000000000007E-3"/>
    <x v="7865"/>
    <n v="2.17"/>
    <n v="49.993328000000005"/>
    <n v="2"/>
    <n v="235"/>
    <x v="196"/>
    <x v="18"/>
    <x v="3"/>
  </r>
  <r>
    <x v="2"/>
    <x v="192"/>
    <x v="1"/>
    <x v="1"/>
    <s v="-0.12776"/>
    <x v="1"/>
    <x v="1"/>
    <x v="1"/>
    <x v="1015"/>
    <n v="1.1770000000000001E-2"/>
    <x v="7866"/>
    <n v="1.18"/>
    <n v="27.346653400000001"/>
    <n v="5"/>
    <n v="206"/>
    <x v="188"/>
    <x v="18"/>
    <x v="6"/>
  </r>
  <r>
    <x v="2"/>
    <x v="193"/>
    <x v="1"/>
    <x v="1"/>
    <s v="-0.12776"/>
    <x v="1"/>
    <x v="1"/>
    <x v="1"/>
    <x v="261"/>
    <n v="1.1990000000000002E-2"/>
    <x v="7867"/>
    <n v="0.69"/>
    <n v="15.735436200000002"/>
    <n v="8"/>
    <n v="300"/>
    <x v="119"/>
    <x v="52"/>
    <x v="25"/>
  </r>
  <r>
    <x v="2"/>
    <x v="194"/>
    <x v="1"/>
    <x v="1"/>
    <s v="-0.12776"/>
    <x v="1"/>
    <x v="1"/>
    <x v="1"/>
    <x v="4471"/>
    <n v="1.6390000000000002E-2"/>
    <x v="7868"/>
    <n v="1.98"/>
    <n v="67.013793000000007"/>
    <n v="6"/>
    <n v="429"/>
    <x v="175"/>
    <x v="13"/>
    <x v="0"/>
  </r>
  <r>
    <x v="2"/>
    <x v="195"/>
    <x v="1"/>
    <x v="1"/>
    <s v="-0.12776"/>
    <x v="1"/>
    <x v="1"/>
    <x v="1"/>
    <x v="5952"/>
    <n v="9.020000000000002E-3"/>
    <x v="7869"/>
    <n v="0.8"/>
    <n v="17.123568000000002"/>
    <n v="2"/>
    <n v="177"/>
    <x v="180"/>
    <x v="26"/>
    <x v="0"/>
  </r>
  <r>
    <x v="2"/>
    <x v="196"/>
    <x v="1"/>
    <x v="1"/>
    <s v="-0.12776"/>
    <x v="1"/>
    <x v="1"/>
    <x v="1"/>
    <x v="5953"/>
    <n v="1.5069999999999998E-2"/>
    <x v="7870"/>
    <n v="1.1299999999999999"/>
    <n v="49.759030199999984"/>
    <n v="3"/>
    <n v="132"/>
    <x v="188"/>
    <x v="49"/>
    <x v="26"/>
  </r>
  <r>
    <x v="2"/>
    <x v="197"/>
    <x v="1"/>
    <x v="1"/>
    <s v="-0.12776"/>
    <x v="1"/>
    <x v="1"/>
    <x v="1"/>
    <x v="5954"/>
    <n v="1.0450000000000003E-2"/>
    <x v="7871"/>
    <n v="1.03"/>
    <n v="31.913777500000009"/>
    <n v="4"/>
    <n v="266"/>
    <x v="186"/>
    <x v="30"/>
    <x v="21"/>
  </r>
  <r>
    <x v="2"/>
    <x v="198"/>
    <x v="1"/>
    <x v="1"/>
    <s v="-0.12776"/>
    <x v="1"/>
    <x v="1"/>
    <x v="1"/>
    <x v="4087"/>
    <n v="1.298E-2"/>
    <x v="7872"/>
    <n v="2.11"/>
    <n v="61.540386599999998"/>
    <n v="5"/>
    <n v="310"/>
    <x v="184"/>
    <x v="49"/>
    <x v="7"/>
  </r>
  <r>
    <x v="2"/>
    <x v="199"/>
    <x v="1"/>
    <x v="1"/>
    <s v="-0.12776"/>
    <x v="1"/>
    <x v="1"/>
    <x v="1"/>
    <x v="5629"/>
    <n v="1.2210000000000002E-2"/>
    <x v="7873"/>
    <n v="1.45"/>
    <n v="51.83877600000001"/>
    <n v="4"/>
    <n v="236"/>
    <x v="179"/>
    <x v="44"/>
    <x v="28"/>
  </r>
  <r>
    <x v="2"/>
    <x v="200"/>
    <x v="1"/>
    <x v="1"/>
    <s v="-0.12776"/>
    <x v="1"/>
    <x v="1"/>
    <x v="1"/>
    <x v="5955"/>
    <n v="1.6499999999999997E-2"/>
    <x v="7874"/>
    <n v="1.1599999999999999"/>
    <n v="42.548219999999993"/>
    <n v="4"/>
    <n v="234"/>
    <x v="222"/>
    <x v="12"/>
    <x v="7"/>
  </r>
  <r>
    <x v="2"/>
    <x v="201"/>
    <x v="1"/>
    <x v="1"/>
    <s v="-0.12776"/>
    <x v="1"/>
    <x v="1"/>
    <x v="1"/>
    <x v="772"/>
    <n v="1.3200000000000002E-2"/>
    <x v="7875"/>
    <n v="2.09"/>
    <n v="58.514147999999999"/>
    <n v="2"/>
    <n v="83"/>
    <x v="188"/>
    <x v="47"/>
    <x v="6"/>
  </r>
  <r>
    <x v="2"/>
    <x v="202"/>
    <x v="1"/>
    <x v="1"/>
    <s v="-0.12776"/>
    <x v="1"/>
    <x v="1"/>
    <x v="1"/>
    <x v="2922"/>
    <n v="1.0340000000000004E-2"/>
    <x v="7876"/>
    <n v="0.79"/>
    <n v="15.691880600000008"/>
    <n v="2"/>
    <n v="115"/>
    <x v="183"/>
    <x v="43"/>
    <x v="26"/>
  </r>
  <r>
    <x v="2"/>
    <x v="203"/>
    <x v="1"/>
    <x v="1"/>
    <s v="-0.12776"/>
    <x v="1"/>
    <x v="1"/>
    <x v="1"/>
    <x v="487"/>
    <n v="1.3200000000000002E-2"/>
    <x v="7877"/>
    <n v="1.37"/>
    <n v="46.295040000000007"/>
    <n v="2"/>
    <n v="255"/>
    <x v="195"/>
    <x v="58"/>
    <x v="6"/>
  </r>
  <r>
    <x v="2"/>
    <x v="204"/>
    <x v="1"/>
    <x v="1"/>
    <s v="-0.12776"/>
    <x v="1"/>
    <x v="1"/>
    <x v="1"/>
    <x v="4274"/>
    <n v="1.3090000000000003E-2"/>
    <x v="7878"/>
    <n v="1.05"/>
    <n v="30.430323000000008"/>
    <n v="5"/>
    <n v="377"/>
    <x v="114"/>
    <x v="50"/>
    <x v="29"/>
  </r>
  <r>
    <x v="2"/>
    <x v="205"/>
    <x v="1"/>
    <x v="1"/>
    <s v="-0.12776"/>
    <x v="1"/>
    <x v="1"/>
    <x v="1"/>
    <x v="5441"/>
    <n v="1.3860000000000001E-2"/>
    <x v="7879"/>
    <n v="1.41"/>
    <n v="55.403271000000004"/>
    <n v="5"/>
    <n v="287"/>
    <x v="219"/>
    <x v="36"/>
    <x v="29"/>
  </r>
  <r>
    <x v="2"/>
    <x v="206"/>
    <x v="1"/>
    <x v="1"/>
    <s v="-0.12776"/>
    <x v="1"/>
    <x v="1"/>
    <x v="1"/>
    <x v="562"/>
    <n v="1.2650000000000002E-2"/>
    <x v="7880"/>
    <n v="1.3"/>
    <n v="28.844530000000002"/>
    <n v="2"/>
    <n v="213"/>
    <x v="119"/>
    <x v="18"/>
    <x v="21"/>
  </r>
  <r>
    <x v="2"/>
    <x v="207"/>
    <x v="1"/>
    <x v="1"/>
    <s v="-0.12776"/>
    <x v="1"/>
    <x v="1"/>
    <x v="1"/>
    <x v="996"/>
    <n v="1.3200000000000002E-2"/>
    <x v="7881"/>
    <n v="0.84"/>
    <n v="22.020768"/>
    <n v="5"/>
    <n v="319"/>
    <x v="164"/>
    <x v="42"/>
    <x v="27"/>
  </r>
  <r>
    <x v="2"/>
    <x v="208"/>
    <x v="1"/>
    <x v="1"/>
    <s v="-0.12776"/>
    <x v="1"/>
    <x v="1"/>
    <x v="1"/>
    <x v="5956"/>
    <n v="9.9000000000000025E-3"/>
    <x v="7882"/>
    <n v="1.68"/>
    <n v="44.740080000000013"/>
    <n v="7"/>
    <n v="432"/>
    <x v="193"/>
    <x v="13"/>
    <x v="22"/>
  </r>
  <r>
    <x v="2"/>
    <x v="209"/>
    <x v="1"/>
    <x v="1"/>
    <s v="-0.12776"/>
    <x v="1"/>
    <x v="1"/>
    <x v="1"/>
    <x v="5957"/>
    <n v="1.2980000000000002E-2"/>
    <x v="7883"/>
    <n v="1.05"/>
    <n v="27.844047000000003"/>
    <n v="7"/>
    <n v="544"/>
    <x v="188"/>
    <x v="12"/>
    <x v="6"/>
  </r>
  <r>
    <x v="2"/>
    <x v="210"/>
    <x v="1"/>
    <x v="1"/>
    <s v="-0.12776"/>
    <x v="1"/>
    <x v="1"/>
    <x v="1"/>
    <x v="3080"/>
    <n v="1.2760000000000001E-2"/>
    <x v="7884"/>
    <n v="2.12"/>
    <n v="63.840832000000006"/>
    <n v="2"/>
    <n v="231"/>
    <x v="120"/>
    <x v="13"/>
    <x v="31"/>
  </r>
  <r>
    <x v="2"/>
    <x v="211"/>
    <x v="1"/>
    <x v="1"/>
    <s v="-0.12776"/>
    <x v="1"/>
    <x v="1"/>
    <x v="1"/>
    <x v="4347"/>
    <n v="1.0120000000000001E-2"/>
    <x v="7885"/>
    <n v="0.5"/>
    <n v="9.6747200000000007"/>
    <n v="6"/>
    <n v="365"/>
    <x v="204"/>
    <x v="36"/>
    <x v="26"/>
  </r>
  <r>
    <x v="2"/>
    <x v="212"/>
    <x v="1"/>
    <x v="1"/>
    <s v="-0.12776"/>
    <x v="1"/>
    <x v="1"/>
    <x v="1"/>
    <x v="5958"/>
    <n v="8.6900000000000015E-3"/>
    <x v="7886"/>
    <n v="1.65"/>
    <n v="39.330505500000008"/>
    <n v="6"/>
    <n v="243"/>
    <x v="212"/>
    <x v="42"/>
    <x v="21"/>
  </r>
  <r>
    <x v="2"/>
    <x v="213"/>
    <x v="1"/>
    <x v="1"/>
    <s v="-0.12776"/>
    <x v="1"/>
    <x v="1"/>
    <x v="1"/>
    <x v="1876"/>
    <n v="9.3500000000000007E-3"/>
    <x v="7887"/>
    <n v="1.36"/>
    <n v="21.833372000000001"/>
    <n v="5"/>
    <n v="352"/>
    <x v="192"/>
    <x v="18"/>
    <x v="22"/>
  </r>
  <r>
    <x v="2"/>
    <x v="214"/>
    <x v="1"/>
    <x v="1"/>
    <s v="-0.12776"/>
    <x v="1"/>
    <x v="1"/>
    <x v="1"/>
    <x v="5959"/>
    <n v="1.529E-2"/>
    <x v="7888"/>
    <n v="1.08"/>
    <n v="45.609458400000008"/>
    <n v="6"/>
    <n v="498"/>
    <x v="120"/>
    <x v="30"/>
    <x v="21"/>
  </r>
  <r>
    <x v="2"/>
    <x v="215"/>
    <x v="1"/>
    <x v="1"/>
    <s v="-0.12776"/>
    <x v="1"/>
    <x v="1"/>
    <x v="1"/>
    <x v="4054"/>
    <n v="1.1000000000000003E-2"/>
    <x v="7889"/>
    <n v="0.85"/>
    <n v="29.433800000000005"/>
    <n v="2"/>
    <n v="170"/>
    <x v="202"/>
    <x v="49"/>
    <x v="26"/>
  </r>
  <r>
    <x v="2"/>
    <x v="216"/>
    <x v="1"/>
    <x v="1"/>
    <s v="-0.12776"/>
    <x v="1"/>
    <x v="1"/>
    <x v="1"/>
    <x v="450"/>
    <n v="1.2100000000000001E-2"/>
    <x v="7890"/>
    <n v="1.39"/>
    <n v="39.171451000000005"/>
    <n v="3"/>
    <n v="308"/>
    <x v="204"/>
    <x v="30"/>
    <x v="22"/>
  </r>
  <r>
    <x v="2"/>
    <x v="217"/>
    <x v="1"/>
    <x v="1"/>
    <s v="-0.12776"/>
    <x v="1"/>
    <x v="1"/>
    <x v="1"/>
    <x v="5960"/>
    <n v="1.0010000000000002E-2"/>
    <x v="7891"/>
    <n v="1.39"/>
    <n v="27.340813500000003"/>
    <n v="5"/>
    <n v="317"/>
    <x v="196"/>
    <x v="43"/>
    <x v="25"/>
  </r>
  <r>
    <x v="2"/>
    <x v="218"/>
    <x v="1"/>
    <x v="1"/>
    <s v="-0.12776"/>
    <x v="1"/>
    <x v="1"/>
    <x v="1"/>
    <x v="4685"/>
    <n v="1.0670000000000001E-2"/>
    <x v="7892"/>
    <n v="1.48"/>
    <n v="47.1695092"/>
    <n v="2"/>
    <n v="200"/>
    <x v="221"/>
    <x v="18"/>
    <x v="26"/>
  </r>
  <r>
    <x v="2"/>
    <x v="219"/>
    <x v="1"/>
    <x v="1"/>
    <s v="-0.12776"/>
    <x v="1"/>
    <x v="1"/>
    <x v="1"/>
    <x v="4703"/>
    <n v="1.3640000000000003E-2"/>
    <x v="7893"/>
    <n v="2.09"/>
    <n v="83.242192000000017"/>
    <n v="3"/>
    <n v="343"/>
    <x v="114"/>
    <x v="49"/>
    <x v="7"/>
  </r>
  <r>
    <x v="2"/>
    <x v="220"/>
    <x v="1"/>
    <x v="1"/>
    <s v="-0.12776"/>
    <x v="1"/>
    <x v="1"/>
    <x v="1"/>
    <x v="4024"/>
    <n v="1.3529999999999999E-2"/>
    <x v="7894"/>
    <n v="1.1100000000000001"/>
    <n v="47.397754800000001"/>
    <n v="6"/>
    <n v="519"/>
    <x v="180"/>
    <x v="43"/>
    <x v="23"/>
  </r>
  <r>
    <x v="2"/>
    <x v="221"/>
    <x v="1"/>
    <x v="1"/>
    <s v="-0.12776"/>
    <x v="1"/>
    <x v="1"/>
    <x v="1"/>
    <x v="5961"/>
    <n v="1.6829999999999998E-2"/>
    <x v="7895"/>
    <n v="1.01"/>
    <n v="45.300469499999998"/>
    <n v="2"/>
    <n v="195"/>
    <x v="76"/>
    <x v="41"/>
    <x v="27"/>
  </r>
  <r>
    <x v="2"/>
    <x v="222"/>
    <x v="1"/>
    <x v="1"/>
    <s v="-0.12776"/>
    <x v="1"/>
    <x v="1"/>
    <x v="1"/>
    <x v="5066"/>
    <n v="1.1990000000000001E-2"/>
    <x v="7896"/>
    <n v="1.41"/>
    <n v="39.627429599999999"/>
    <n v="4"/>
    <n v="265"/>
    <x v="210"/>
    <x v="42"/>
    <x v="27"/>
  </r>
  <r>
    <x v="2"/>
    <x v="223"/>
    <x v="1"/>
    <x v="1"/>
    <s v="-0.12776"/>
    <x v="1"/>
    <x v="1"/>
    <x v="1"/>
    <x v="2105"/>
    <n v="1.4410000000000001E-2"/>
    <x v="7897"/>
    <n v="0.7"/>
    <n v="17.803554999999999"/>
    <n v="7"/>
    <n v="629"/>
    <x v="119"/>
    <x v="35"/>
    <x v="27"/>
  </r>
  <r>
    <x v="2"/>
    <x v="224"/>
    <x v="1"/>
    <x v="1"/>
    <s v="-0.12776"/>
    <x v="1"/>
    <x v="1"/>
    <x v="1"/>
    <x v="5962"/>
    <n v="1.3530000000000002E-2"/>
    <x v="7898"/>
    <n v="0.59"/>
    <n v="22.287698400000004"/>
    <n v="8"/>
    <n v="631"/>
    <x v="68"/>
    <x v="36"/>
    <x v="22"/>
  </r>
  <r>
    <x v="2"/>
    <x v="225"/>
    <x v="1"/>
    <x v="1"/>
    <s v="-0.12776"/>
    <x v="1"/>
    <x v="1"/>
    <x v="1"/>
    <x v="1651"/>
    <n v="1.1990000000000001E-2"/>
    <x v="7899"/>
    <n v="1.75"/>
    <n v="42.762335"/>
    <n v="5"/>
    <n v="330"/>
    <x v="181"/>
    <x v="42"/>
    <x v="13"/>
  </r>
  <r>
    <x v="2"/>
    <x v="226"/>
    <x v="1"/>
    <x v="1"/>
    <s v="-0.12776"/>
    <x v="1"/>
    <x v="1"/>
    <x v="1"/>
    <x v="5088"/>
    <n v="1.2980000000000002E-2"/>
    <x v="7900"/>
    <n v="1.1299999999999999"/>
    <n v="38.809940400000002"/>
    <n v="8"/>
    <n v="713"/>
    <x v="204"/>
    <x v="47"/>
    <x v="27"/>
  </r>
  <r>
    <x v="2"/>
    <x v="227"/>
    <x v="1"/>
    <x v="1"/>
    <s v="-0.12776"/>
    <x v="1"/>
    <x v="1"/>
    <x v="1"/>
    <x v="5963"/>
    <n v="1.1220000000000003E-2"/>
    <x v="7901"/>
    <n v="2.09"/>
    <n v="63.150311400000014"/>
    <n v="3"/>
    <n v="282"/>
    <x v="204"/>
    <x v="30"/>
    <x v="3"/>
  </r>
  <r>
    <x v="2"/>
    <x v="228"/>
    <x v="1"/>
    <x v="1"/>
    <s v="-0.12776"/>
    <x v="1"/>
    <x v="1"/>
    <x v="1"/>
    <x v="5095"/>
    <n v="1.4080000000000001E-2"/>
    <x v="7902"/>
    <n v="0.6"/>
    <n v="14.412287999999998"/>
    <n v="8"/>
    <n v="612"/>
    <x v="188"/>
    <x v="47"/>
    <x v="22"/>
  </r>
  <r>
    <x v="2"/>
    <x v="229"/>
    <x v="1"/>
    <x v="1"/>
    <s v="-0.12776"/>
    <x v="1"/>
    <x v="1"/>
    <x v="1"/>
    <x v="4875"/>
    <n v="1.4740000000000001E-2"/>
    <x v="7903"/>
    <n v="1.23"/>
    <n v="52.142455200000001"/>
    <n v="4"/>
    <n v="185"/>
    <x v="207"/>
    <x v="43"/>
    <x v="6"/>
  </r>
  <r>
    <x v="2"/>
    <x v="230"/>
    <x v="1"/>
    <x v="1"/>
    <s v="-0.12776"/>
    <x v="1"/>
    <x v="1"/>
    <x v="1"/>
    <x v="4302"/>
    <n v="1.0780000000000001E-2"/>
    <x v="7904"/>
    <n v="0.62"/>
    <n v="16.769152400000003"/>
    <n v="2"/>
    <n v="255"/>
    <x v="76"/>
    <x v="26"/>
    <x v="13"/>
  </r>
  <r>
    <x v="2"/>
    <x v="231"/>
    <x v="1"/>
    <x v="1"/>
    <s v="-0.12776"/>
    <x v="1"/>
    <x v="1"/>
    <x v="1"/>
    <x v="5964"/>
    <n v="1.3310000000000001E-2"/>
    <x v="7905"/>
    <n v="1.26"/>
    <n v="44.945208000000001"/>
    <n v="7"/>
    <n v="635"/>
    <x v="181"/>
    <x v="41"/>
    <x v="28"/>
  </r>
  <r>
    <x v="2"/>
    <x v="232"/>
    <x v="1"/>
    <x v="1"/>
    <s v="-0.12776"/>
    <x v="1"/>
    <x v="1"/>
    <x v="1"/>
    <x v="5965"/>
    <n v="1.3200000000000002E-2"/>
    <x v="7906"/>
    <n v="0.52"/>
    <n v="18.422976000000002"/>
    <n v="4"/>
    <n v="281"/>
    <x v="114"/>
    <x v="41"/>
    <x v="29"/>
  </r>
  <r>
    <x v="2"/>
    <x v="233"/>
    <x v="1"/>
    <x v="1"/>
    <s v="-0.12776"/>
    <x v="1"/>
    <x v="1"/>
    <x v="1"/>
    <x v="2722"/>
    <n v="1.3640000000000001E-2"/>
    <x v="7907"/>
    <n v="0.77"/>
    <n v="16.258334400000003"/>
    <n v="8"/>
    <n v="618"/>
    <x v="206"/>
    <x v="44"/>
    <x v="31"/>
  </r>
  <r>
    <x v="2"/>
    <x v="234"/>
    <x v="1"/>
    <x v="1"/>
    <s v="-0.12776"/>
    <x v="1"/>
    <x v="1"/>
    <x v="1"/>
    <x v="1014"/>
    <n v="1.2320000000000003E-2"/>
    <x v="7908"/>
    <n v="1.64"/>
    <n v="33.055052800000006"/>
    <n v="4"/>
    <n v="289"/>
    <x v="169"/>
    <x v="50"/>
    <x v="27"/>
  </r>
  <r>
    <x v="2"/>
    <x v="235"/>
    <x v="1"/>
    <x v="1"/>
    <s v="-0.12776"/>
    <x v="1"/>
    <x v="1"/>
    <x v="1"/>
    <x v="5966"/>
    <n v="9.130000000000001E-3"/>
    <x v="7909"/>
    <n v="0.74"/>
    <n v="21.4036416"/>
    <n v="2"/>
    <n v="140"/>
    <x v="187"/>
    <x v="36"/>
    <x v="26"/>
  </r>
  <r>
    <x v="2"/>
    <x v="236"/>
    <x v="1"/>
    <x v="1"/>
    <s v="-0.12776"/>
    <x v="1"/>
    <x v="1"/>
    <x v="1"/>
    <x v="5617"/>
    <n v="1.5180000000000001E-2"/>
    <x v="7910"/>
    <n v="0.79"/>
    <n v="31.287649800000004"/>
    <n v="6"/>
    <n v="476"/>
    <x v="169"/>
    <x v="23"/>
    <x v="22"/>
  </r>
  <r>
    <x v="2"/>
    <x v="237"/>
    <x v="1"/>
    <x v="1"/>
    <s v="-0.12776"/>
    <x v="1"/>
    <x v="1"/>
    <x v="1"/>
    <x v="5967"/>
    <n v="1.155E-2"/>
    <x v="7911"/>
    <n v="0.99"/>
    <n v="28.551946499999996"/>
    <n v="7"/>
    <n v="312"/>
    <x v="179"/>
    <x v="36"/>
    <x v="3"/>
  </r>
  <r>
    <x v="2"/>
    <x v="238"/>
    <x v="1"/>
    <x v="1"/>
    <s v="-0.12776"/>
    <x v="1"/>
    <x v="1"/>
    <x v="1"/>
    <x v="260"/>
    <n v="1.0560000000000002E-2"/>
    <x v="7912"/>
    <n v="1.78"/>
    <n v="40.713868800000007"/>
    <n v="7"/>
    <n v="305"/>
    <x v="209"/>
    <x v="44"/>
    <x v="27"/>
  </r>
  <r>
    <x v="2"/>
    <x v="239"/>
    <x v="1"/>
    <x v="1"/>
    <s v="-0.12776"/>
    <x v="1"/>
    <x v="1"/>
    <x v="1"/>
    <x v="240"/>
    <n v="1.21E-2"/>
    <x v="7913"/>
    <n v="1.87"/>
    <n v="44.982476000000005"/>
    <n v="7"/>
    <n v="416"/>
    <x v="199"/>
    <x v="23"/>
    <x v="3"/>
  </r>
  <r>
    <x v="2"/>
    <x v="240"/>
    <x v="1"/>
    <x v="1"/>
    <s v="-0.12776"/>
    <x v="1"/>
    <x v="1"/>
    <x v="1"/>
    <x v="4044"/>
    <n v="1.1330000000000002E-2"/>
    <x v="7914"/>
    <n v="1.1399999999999999"/>
    <n v="38.9552592"/>
    <n v="3"/>
    <n v="283"/>
    <x v="184"/>
    <x v="13"/>
    <x v="23"/>
  </r>
  <r>
    <x v="2"/>
    <x v="241"/>
    <x v="1"/>
    <x v="1"/>
    <s v="-0.12776"/>
    <x v="1"/>
    <x v="1"/>
    <x v="1"/>
    <x v="5968"/>
    <n v="1.21E-2"/>
    <x v="7915"/>
    <n v="0.9"/>
    <n v="31.428540000000002"/>
    <n v="2"/>
    <n v="235"/>
    <x v="76"/>
    <x v="42"/>
    <x v="29"/>
  </r>
  <r>
    <x v="2"/>
    <x v="242"/>
    <x v="1"/>
    <x v="1"/>
    <s v="-0.12776"/>
    <x v="1"/>
    <x v="1"/>
    <x v="1"/>
    <x v="3652"/>
    <n v="1.2210000000000002E-2"/>
    <x v="7916"/>
    <n v="1.02"/>
    <n v="22.604373000000002"/>
    <n v="3"/>
    <n v="119"/>
    <x v="193"/>
    <x v="26"/>
    <x v="13"/>
  </r>
  <r>
    <x v="2"/>
    <x v="243"/>
    <x v="1"/>
    <x v="1"/>
    <s v="-0.12776"/>
    <x v="1"/>
    <x v="1"/>
    <x v="1"/>
    <x v="5969"/>
    <n v="1.6280000000000003E-2"/>
    <x v="7917"/>
    <n v="1.27"/>
    <n v="49.972925200000006"/>
    <n v="2"/>
    <n v="109"/>
    <x v="218"/>
    <x v="47"/>
    <x v="27"/>
  </r>
  <r>
    <x v="2"/>
    <x v="244"/>
    <x v="1"/>
    <x v="1"/>
    <s v="-0.12776"/>
    <x v="1"/>
    <x v="1"/>
    <x v="1"/>
    <x v="4408"/>
    <n v="1.3090000000000003E-2"/>
    <x v="7918"/>
    <n v="1.91"/>
    <n v="54.579147700000007"/>
    <n v="6"/>
    <n v="443"/>
    <x v="181"/>
    <x v="36"/>
    <x v="21"/>
  </r>
  <r>
    <x v="2"/>
    <x v="245"/>
    <x v="1"/>
    <x v="1"/>
    <s v="-0.12776"/>
    <x v="1"/>
    <x v="1"/>
    <x v="1"/>
    <x v="2072"/>
    <n v="8.4700000000000018E-3"/>
    <x v="7626"/>
    <n v="1.7"/>
    <n v="22.606430000000003"/>
    <n v="8"/>
    <n v="325"/>
    <x v="164"/>
    <x v="30"/>
    <x v="30"/>
  </r>
  <r>
    <x v="2"/>
    <x v="246"/>
    <x v="1"/>
    <x v="1"/>
    <s v="-0.12776"/>
    <x v="1"/>
    <x v="1"/>
    <x v="1"/>
    <x v="5970"/>
    <n v="1.2429999999999998E-2"/>
    <x v="7919"/>
    <n v="0.64"/>
    <n v="22.672319999999996"/>
    <n v="2"/>
    <n v="73"/>
    <x v="183"/>
    <x v="44"/>
    <x v="25"/>
  </r>
  <r>
    <x v="2"/>
    <x v="247"/>
    <x v="1"/>
    <x v="1"/>
    <s v="-0.12776"/>
    <x v="1"/>
    <x v="1"/>
    <x v="1"/>
    <x v="5971"/>
    <n v="1.1440000000000001E-2"/>
    <x v="7920"/>
    <n v="0.5"/>
    <n v="14.56884"/>
    <n v="6"/>
    <n v="394"/>
    <x v="195"/>
    <x v="35"/>
    <x v="26"/>
  </r>
  <r>
    <x v="2"/>
    <x v="248"/>
    <x v="1"/>
    <x v="1"/>
    <s v="-0.12776"/>
    <x v="1"/>
    <x v="1"/>
    <x v="1"/>
    <x v="5972"/>
    <n v="1.0340000000000004E-2"/>
    <x v="7921"/>
    <n v="1.53"/>
    <n v="44.438941800000016"/>
    <n v="4"/>
    <n v="282"/>
    <x v="198"/>
    <x v="51"/>
    <x v="21"/>
  </r>
  <r>
    <x v="2"/>
    <x v="249"/>
    <x v="1"/>
    <x v="1"/>
    <s v="-0.12776"/>
    <x v="1"/>
    <x v="1"/>
    <x v="1"/>
    <x v="4014"/>
    <n v="1.0780000000000001E-2"/>
    <x v="7922"/>
    <n v="1.31"/>
    <n v="34.894967800000003"/>
    <n v="2"/>
    <n v="231"/>
    <x v="191"/>
    <x v="30"/>
    <x v="27"/>
  </r>
  <r>
    <x v="2"/>
    <x v="250"/>
    <x v="1"/>
    <x v="1"/>
    <s v="-0.12776"/>
    <x v="1"/>
    <x v="1"/>
    <x v="1"/>
    <x v="5973"/>
    <n v="1.3529999999999999E-2"/>
    <x v="7923"/>
    <n v="1.63"/>
    <n v="61.420111499999997"/>
    <n v="3"/>
    <n v="174"/>
    <x v="169"/>
    <x v="7"/>
    <x v="21"/>
  </r>
  <r>
    <x v="2"/>
    <x v="251"/>
    <x v="1"/>
    <x v="1"/>
    <s v="-0.12776"/>
    <x v="1"/>
    <x v="1"/>
    <x v="1"/>
    <x v="5283"/>
    <n v="1.1550000000000003E-2"/>
    <x v="7924"/>
    <n v="2.2000000000000002"/>
    <n v="65.481570000000019"/>
    <n v="5"/>
    <n v="325"/>
    <x v="199"/>
    <x v="7"/>
    <x v="27"/>
  </r>
  <r>
    <x v="2"/>
    <x v="252"/>
    <x v="1"/>
    <x v="1"/>
    <s v="-0.12776"/>
    <x v="1"/>
    <x v="1"/>
    <x v="1"/>
    <x v="5974"/>
    <n v="1.3200000000000002E-2"/>
    <x v="7925"/>
    <n v="0.9"/>
    <n v="27.335880000000003"/>
    <n v="2"/>
    <n v="224"/>
    <x v="210"/>
    <x v="23"/>
    <x v="29"/>
  </r>
  <r>
    <x v="2"/>
    <x v="253"/>
    <x v="1"/>
    <x v="1"/>
    <s v="-0.12776"/>
    <x v="1"/>
    <x v="1"/>
    <x v="1"/>
    <x v="4516"/>
    <n v="1.4960000000000003E-2"/>
    <x v="7926"/>
    <n v="1.19"/>
    <n v="55.04502080000001"/>
    <n v="3"/>
    <n v="165"/>
    <x v="180"/>
    <x v="7"/>
    <x v="25"/>
  </r>
  <r>
    <x v="2"/>
    <x v="254"/>
    <x v="1"/>
    <x v="1"/>
    <s v="-0.12776"/>
    <x v="1"/>
    <x v="1"/>
    <x v="1"/>
    <x v="5975"/>
    <n v="1.2320000000000003E-2"/>
    <x v="7927"/>
    <n v="1.46"/>
    <n v="38.582544000000006"/>
    <n v="2"/>
    <n v="230"/>
    <x v="188"/>
    <x v="44"/>
    <x v="25"/>
  </r>
  <r>
    <x v="2"/>
    <x v="255"/>
    <x v="1"/>
    <x v="1"/>
    <s v="-0.12776"/>
    <x v="1"/>
    <x v="1"/>
    <x v="1"/>
    <x v="4917"/>
    <n v="1.43E-2"/>
    <x v="7928"/>
    <n v="0.77"/>
    <n v="28.452424000000001"/>
    <n v="8"/>
    <n v="551"/>
    <x v="223"/>
    <x v="46"/>
    <x v="28"/>
  </r>
  <r>
    <x v="2"/>
    <x v="256"/>
    <x v="1"/>
    <x v="1"/>
    <s v="-0.12776"/>
    <x v="1"/>
    <x v="1"/>
    <x v="1"/>
    <x v="1218"/>
    <n v="1.243E-2"/>
    <x v="7929"/>
    <n v="0.88"/>
    <n v="23.309730400000003"/>
    <n v="4"/>
    <n v="339"/>
    <x v="97"/>
    <x v="47"/>
    <x v="7"/>
  </r>
  <r>
    <x v="2"/>
    <x v="257"/>
    <x v="1"/>
    <x v="1"/>
    <s v="-0.12776"/>
    <x v="1"/>
    <x v="1"/>
    <x v="1"/>
    <x v="5976"/>
    <n v="1.221E-2"/>
    <x v="7930"/>
    <n v="1.79"/>
    <n v="65.720691300000013"/>
    <n v="5"/>
    <n v="292"/>
    <x v="206"/>
    <x v="43"/>
    <x v="29"/>
  </r>
  <r>
    <x v="2"/>
    <x v="258"/>
    <x v="1"/>
    <x v="1"/>
    <s v="-0.12776"/>
    <x v="1"/>
    <x v="1"/>
    <x v="1"/>
    <x v="5977"/>
    <n v="1.474E-2"/>
    <x v="7931"/>
    <n v="0.89"/>
    <n v="37.151875199999999"/>
    <n v="2"/>
    <n v="170"/>
    <x v="169"/>
    <x v="30"/>
    <x v="22"/>
  </r>
  <r>
    <x v="2"/>
    <x v="259"/>
    <x v="1"/>
    <x v="1"/>
    <s v="-0.12776"/>
    <x v="1"/>
    <x v="1"/>
    <x v="1"/>
    <x v="5978"/>
    <n v="1.1660000000000004E-2"/>
    <x v="7932"/>
    <n v="0.52"/>
    <n v="19.287039200000009"/>
    <n v="2"/>
    <n v="204"/>
    <x v="197"/>
    <x v="36"/>
    <x v="21"/>
  </r>
  <r>
    <x v="2"/>
    <x v="260"/>
    <x v="1"/>
    <x v="1"/>
    <s v="-0.12776"/>
    <x v="1"/>
    <x v="1"/>
    <x v="1"/>
    <x v="5979"/>
    <n v="1.584E-2"/>
    <x v="7933"/>
    <n v="1.31"/>
    <n v="57.063600000000008"/>
    <n v="6"/>
    <n v="437"/>
    <x v="202"/>
    <x v="36"/>
    <x v="22"/>
  </r>
  <r>
    <x v="2"/>
    <x v="261"/>
    <x v="1"/>
    <x v="1"/>
    <s v="-0.12776"/>
    <x v="1"/>
    <x v="1"/>
    <x v="1"/>
    <x v="5980"/>
    <n v="8.8000000000000005E-3"/>
    <x v="7934"/>
    <n v="2.1"/>
    <n v="59.283840000000012"/>
    <n v="6"/>
    <n v="339"/>
    <x v="197"/>
    <x v="30"/>
    <x v="6"/>
  </r>
  <r>
    <x v="2"/>
    <x v="262"/>
    <x v="1"/>
    <x v="1"/>
    <s v="-0.12776"/>
    <x v="1"/>
    <x v="1"/>
    <x v="1"/>
    <x v="5981"/>
    <n v="1.0560000000000002E-2"/>
    <x v="7935"/>
    <n v="1.65"/>
    <n v="51.453072000000006"/>
    <n v="4"/>
    <n v="309"/>
    <x v="76"/>
    <x v="41"/>
    <x v="23"/>
  </r>
  <r>
    <x v="2"/>
    <x v="263"/>
    <x v="1"/>
    <x v="1"/>
    <s v="-0.12776"/>
    <x v="1"/>
    <x v="1"/>
    <x v="1"/>
    <x v="5642"/>
    <n v="9.6799999999999994E-3"/>
    <x v="7936"/>
    <n v="1.57"/>
    <n v="33.130768000000003"/>
    <n v="4"/>
    <n v="411"/>
    <x v="202"/>
    <x v="49"/>
    <x v="26"/>
  </r>
  <r>
    <x v="2"/>
    <x v="264"/>
    <x v="1"/>
    <x v="1"/>
    <s v="-0.12776"/>
    <x v="1"/>
    <x v="1"/>
    <x v="1"/>
    <x v="967"/>
    <n v="8.0300000000000007E-3"/>
    <x v="7937"/>
    <n v="0.73"/>
    <n v="11.055543400000001"/>
    <n v="2"/>
    <n v="191"/>
    <x v="198"/>
    <x v="51"/>
    <x v="30"/>
  </r>
  <r>
    <x v="2"/>
    <x v="265"/>
    <x v="1"/>
    <x v="1"/>
    <s v="-0.12776"/>
    <x v="1"/>
    <x v="1"/>
    <x v="1"/>
    <x v="5982"/>
    <n v="1.771E-2"/>
    <x v="7938"/>
    <n v="1.36"/>
    <n v="60.912482400000002"/>
    <n v="3"/>
    <n v="217"/>
    <x v="223"/>
    <x v="42"/>
    <x v="22"/>
  </r>
  <r>
    <x v="2"/>
    <x v="266"/>
    <x v="1"/>
    <x v="1"/>
    <s v="-0.12776"/>
    <x v="1"/>
    <x v="1"/>
    <x v="1"/>
    <x v="5429"/>
    <n v="7.9200000000000017E-3"/>
    <x v="7939"/>
    <n v="0.97"/>
    <n v="24.960117600000007"/>
    <n v="6"/>
    <n v="315"/>
    <x v="196"/>
    <x v="52"/>
    <x v="21"/>
  </r>
  <r>
    <x v="2"/>
    <x v="267"/>
    <x v="1"/>
    <x v="1"/>
    <s v="-0.12776"/>
    <x v="1"/>
    <x v="1"/>
    <x v="1"/>
    <x v="5983"/>
    <n v="9.3500000000000007E-3"/>
    <x v="7940"/>
    <n v="1.27"/>
    <n v="28.237561000000003"/>
    <n v="7"/>
    <n v="321"/>
    <x v="101"/>
    <x v="13"/>
    <x v="26"/>
  </r>
  <r>
    <x v="2"/>
    <x v="268"/>
    <x v="1"/>
    <x v="1"/>
    <s v="-0.12776"/>
    <x v="1"/>
    <x v="1"/>
    <x v="1"/>
    <x v="4043"/>
    <n v="1.0450000000000003E-2"/>
    <x v="7941"/>
    <n v="1.24"/>
    <n v="40.571498000000005"/>
    <n v="5"/>
    <n v="297"/>
    <x v="188"/>
    <x v="50"/>
    <x v="21"/>
  </r>
  <r>
    <x v="2"/>
    <x v="269"/>
    <x v="1"/>
    <x v="1"/>
    <s v="-0.12776"/>
    <x v="1"/>
    <x v="1"/>
    <x v="1"/>
    <x v="5957"/>
    <n v="9.5700000000000021E-3"/>
    <x v="7942"/>
    <n v="1.72"/>
    <n v="33.628597200000009"/>
    <n v="4"/>
    <n v="273"/>
    <x v="119"/>
    <x v="13"/>
    <x v="28"/>
  </r>
  <r>
    <x v="2"/>
    <x v="270"/>
    <x v="1"/>
    <x v="1"/>
    <s v="-0.12776"/>
    <x v="1"/>
    <x v="1"/>
    <x v="1"/>
    <x v="5984"/>
    <n v="1.4630000000000001E-2"/>
    <x v="7943"/>
    <n v="1.46"/>
    <n v="59.230725399999997"/>
    <n v="5"/>
    <n v="305"/>
    <x v="169"/>
    <x v="46"/>
    <x v="13"/>
  </r>
  <r>
    <x v="2"/>
    <x v="271"/>
    <x v="1"/>
    <x v="1"/>
    <s v="-0.12776"/>
    <x v="1"/>
    <x v="1"/>
    <x v="1"/>
    <x v="5985"/>
    <n v="1.1990000000000001E-2"/>
    <x v="7944"/>
    <n v="2.12"/>
    <n v="63.8266068"/>
    <n v="6"/>
    <n v="310"/>
    <x v="204"/>
    <x v="50"/>
    <x v="21"/>
  </r>
  <r>
    <x v="2"/>
    <x v="272"/>
    <x v="1"/>
    <x v="1"/>
    <s v="-0.12776"/>
    <x v="1"/>
    <x v="1"/>
    <x v="1"/>
    <x v="1651"/>
    <n v="1.0010000000000002E-2"/>
    <x v="7945"/>
    <n v="1.03"/>
    <n v="21.012391400000002"/>
    <n v="2"/>
    <n v="110"/>
    <x v="202"/>
    <x v="46"/>
    <x v="25"/>
  </r>
  <r>
    <x v="2"/>
    <x v="273"/>
    <x v="1"/>
    <x v="1"/>
    <s v="-0.12776"/>
    <x v="1"/>
    <x v="1"/>
    <x v="1"/>
    <x v="5986"/>
    <n v="1.1770000000000003E-2"/>
    <x v="7946"/>
    <n v="1.06"/>
    <n v="22.344874200000007"/>
    <n v="4"/>
    <n v="206"/>
    <x v="217"/>
    <x v="12"/>
    <x v="0"/>
  </r>
  <r>
    <x v="2"/>
    <x v="274"/>
    <x v="1"/>
    <x v="1"/>
    <s v="-0.12776"/>
    <x v="1"/>
    <x v="1"/>
    <x v="1"/>
    <x v="5987"/>
    <n v="1.1440000000000001E-2"/>
    <x v="7947"/>
    <n v="1.8"/>
    <n v="63.876384000000002"/>
    <n v="2"/>
    <n v="147"/>
    <x v="194"/>
    <x v="43"/>
    <x v="22"/>
  </r>
  <r>
    <x v="0"/>
    <x v="0"/>
    <x v="2"/>
    <x v="2"/>
    <s v="-2.244644"/>
    <x v="1"/>
    <x v="1"/>
    <x v="1"/>
    <x v="5988"/>
    <n v="1.0450000000000003E-2"/>
    <x v="7948"/>
    <n v="1.2"/>
    <n v="24.613512000000007"/>
    <n v="6"/>
    <n v="324"/>
    <x v="88"/>
    <x v="6"/>
    <x v="3"/>
  </r>
  <r>
    <x v="0"/>
    <x v="1"/>
    <x v="2"/>
    <x v="2"/>
    <s v="-2.244644"/>
    <x v="1"/>
    <x v="1"/>
    <x v="1"/>
    <x v="5989"/>
    <n v="1.0010000000000002E-2"/>
    <x v="7949"/>
    <n v="0.37"/>
    <n v="4.5911065200000012"/>
    <n v="5"/>
    <n v="370"/>
    <x v="158"/>
    <x v="40"/>
    <x v="3"/>
  </r>
  <r>
    <x v="0"/>
    <x v="2"/>
    <x v="2"/>
    <x v="2"/>
    <s v="-2.244644"/>
    <x v="1"/>
    <x v="1"/>
    <x v="1"/>
    <x v="5990"/>
    <n v="1.474E-2"/>
    <x v="7950"/>
    <n v="0.97000000000000008"/>
    <n v="28.015109320000001"/>
    <n v="5"/>
    <n v="155"/>
    <x v="119"/>
    <x v="40"/>
    <x v="0"/>
  </r>
  <r>
    <x v="0"/>
    <x v="3"/>
    <x v="2"/>
    <x v="2"/>
    <s v="-2.244644"/>
    <x v="1"/>
    <x v="1"/>
    <x v="1"/>
    <x v="972"/>
    <n v="1.1660000000000004E-2"/>
    <x v="7951"/>
    <n v="1.1200000000000001"/>
    <n v="22.292054400000008"/>
    <n v="1"/>
    <n v="42"/>
    <x v="119"/>
    <x v="5"/>
    <x v="6"/>
  </r>
  <r>
    <x v="0"/>
    <x v="4"/>
    <x v="2"/>
    <x v="2"/>
    <s v="-2.244644"/>
    <x v="1"/>
    <x v="1"/>
    <x v="1"/>
    <x v="356"/>
    <n v="1.5510000000000001E-2"/>
    <x v="7952"/>
    <n v="0.59"/>
    <n v="8.6018460000000001"/>
    <n v="1"/>
    <n v="64"/>
    <x v="164"/>
    <x v="6"/>
    <x v="6"/>
  </r>
  <r>
    <x v="0"/>
    <x v="5"/>
    <x v="2"/>
    <x v="2"/>
    <s v="-2.244644"/>
    <x v="1"/>
    <x v="1"/>
    <x v="1"/>
    <x v="5991"/>
    <n v="1.0010000000000002E-2"/>
    <x v="7953"/>
    <n v="0.55999999999999994"/>
    <n v="8.1236355200000006"/>
    <n v="1"/>
    <n v="68"/>
    <x v="188"/>
    <x v="13"/>
    <x v="21"/>
  </r>
  <r>
    <x v="0"/>
    <x v="6"/>
    <x v="2"/>
    <x v="2"/>
    <s v="-2.244644"/>
    <x v="1"/>
    <x v="1"/>
    <x v="1"/>
    <x v="5992"/>
    <n v="1.023E-2"/>
    <x v="7954"/>
    <n v="0.79"/>
    <n v="15.479688180000002"/>
    <n v="2"/>
    <n v="80"/>
    <x v="182"/>
    <x v="41"/>
    <x v="24"/>
  </r>
  <r>
    <x v="0"/>
    <x v="7"/>
    <x v="2"/>
    <x v="2"/>
    <s v="-2.244644"/>
    <x v="1"/>
    <x v="1"/>
    <x v="1"/>
    <x v="5993"/>
    <n v="1.0450000000000003E-2"/>
    <x v="7955"/>
    <n v="1.7"/>
    <n v="33.703758000000008"/>
    <n v="1"/>
    <n v="55"/>
    <x v="181"/>
    <x v="23"/>
    <x v="0"/>
  </r>
  <r>
    <x v="0"/>
    <x v="8"/>
    <x v="2"/>
    <x v="2"/>
    <s v="-2.244644"/>
    <x v="1"/>
    <x v="1"/>
    <x v="1"/>
    <x v="5994"/>
    <n v="1.0450000000000003E-2"/>
    <x v="7956"/>
    <n v="1.71"/>
    <n v="21.575634300000008"/>
    <n v="3"/>
    <n v="108"/>
    <x v="153"/>
    <x v="41"/>
    <x v="21"/>
  </r>
  <r>
    <x v="0"/>
    <x v="9"/>
    <x v="2"/>
    <x v="2"/>
    <s v="-2.244644"/>
    <x v="1"/>
    <x v="1"/>
    <x v="1"/>
    <x v="1104"/>
    <n v="1.2869999999999999E-2"/>
    <x v="7957"/>
    <n v="1.89"/>
    <n v="29.845916099999997"/>
    <n v="4"/>
    <n v="224"/>
    <x v="136"/>
    <x v="45"/>
    <x v="24"/>
  </r>
  <r>
    <x v="0"/>
    <x v="10"/>
    <x v="2"/>
    <x v="2"/>
    <s v="-2.244644"/>
    <x v="1"/>
    <x v="1"/>
    <x v="1"/>
    <x v="5995"/>
    <n v="1.4520000000000002E-2"/>
    <x v="7958"/>
    <n v="1.99"/>
    <n v="32.483534160000005"/>
    <n v="8"/>
    <n v="248"/>
    <x v="21"/>
    <x v="43"/>
    <x v="20"/>
  </r>
  <r>
    <x v="0"/>
    <x v="11"/>
    <x v="2"/>
    <x v="2"/>
    <s v="-2.244644"/>
    <x v="1"/>
    <x v="1"/>
    <x v="1"/>
    <x v="5996"/>
    <n v="1.1000000000000001E-2"/>
    <x v="7959"/>
    <n v="0.73"/>
    <n v="12.521982000000001"/>
    <n v="7"/>
    <n v="539"/>
    <x v="162"/>
    <x v="12"/>
    <x v="20"/>
  </r>
  <r>
    <x v="0"/>
    <x v="12"/>
    <x v="2"/>
    <x v="2"/>
    <s v="-2.244644"/>
    <x v="1"/>
    <x v="1"/>
    <x v="1"/>
    <x v="5997"/>
    <n v="9.6799999999999994E-3"/>
    <x v="7960"/>
    <n v="1.24"/>
    <n v="25.535607680000002"/>
    <n v="7"/>
    <n v="497"/>
    <x v="180"/>
    <x v="48"/>
    <x v="20"/>
  </r>
  <r>
    <x v="0"/>
    <x v="13"/>
    <x v="2"/>
    <x v="2"/>
    <s v="-2.244644"/>
    <x v="1"/>
    <x v="1"/>
    <x v="1"/>
    <x v="5998"/>
    <n v="1.0670000000000001E-2"/>
    <x v="7961"/>
    <n v="0.77"/>
    <n v="13.099430960000003"/>
    <n v="8"/>
    <n v="440"/>
    <x v="145"/>
    <x v="8"/>
    <x v="3"/>
  </r>
  <r>
    <x v="0"/>
    <x v="14"/>
    <x v="2"/>
    <x v="2"/>
    <s v="-2.244644"/>
    <x v="1"/>
    <x v="1"/>
    <x v="1"/>
    <x v="5999"/>
    <n v="1.155E-2"/>
    <x v="7962"/>
    <n v="0.62"/>
    <n v="12.334106400000001"/>
    <n v="4"/>
    <n v="276"/>
    <x v="151"/>
    <x v="13"/>
    <x v="27"/>
  </r>
  <r>
    <x v="0"/>
    <x v="15"/>
    <x v="2"/>
    <x v="2"/>
    <s v="-2.244644"/>
    <x v="1"/>
    <x v="1"/>
    <x v="1"/>
    <x v="6000"/>
    <n v="7.2600000000000017E-3"/>
    <x v="7963"/>
    <n v="1.0499999999999998"/>
    <n v="17.307259200000001"/>
    <n v="4"/>
    <n v="168"/>
    <x v="51"/>
    <x v="44"/>
    <x v="20"/>
  </r>
  <r>
    <x v="0"/>
    <x v="16"/>
    <x v="2"/>
    <x v="2"/>
    <s v="-2.244644"/>
    <x v="1"/>
    <x v="1"/>
    <x v="1"/>
    <x v="6001"/>
    <n v="1.397E-2"/>
    <x v="7964"/>
    <n v="1.7999999999999998"/>
    <n v="24.416765999999996"/>
    <n v="6"/>
    <n v="438"/>
    <x v="145"/>
    <x v="46"/>
    <x v="22"/>
  </r>
  <r>
    <x v="0"/>
    <x v="17"/>
    <x v="2"/>
    <x v="2"/>
    <s v="-2.244644"/>
    <x v="1"/>
    <x v="1"/>
    <x v="1"/>
    <x v="6002"/>
    <n v="1.3090000000000001E-2"/>
    <x v="7965"/>
    <n v="2.0500000000000003"/>
    <n v="55.998234600000018"/>
    <n v="8"/>
    <n v="376"/>
    <x v="164"/>
    <x v="12"/>
    <x v="22"/>
  </r>
  <r>
    <x v="0"/>
    <x v="18"/>
    <x v="2"/>
    <x v="2"/>
    <s v="-2.244644"/>
    <x v="1"/>
    <x v="1"/>
    <x v="1"/>
    <x v="6003"/>
    <n v="1.1440000000000001E-2"/>
    <x v="7966"/>
    <n v="0.45"/>
    <n v="9.2056536000000015"/>
    <n v="7"/>
    <n v="441"/>
    <x v="101"/>
    <x v="48"/>
    <x v="25"/>
  </r>
  <r>
    <x v="0"/>
    <x v="19"/>
    <x v="2"/>
    <x v="2"/>
    <s v="-2.244644"/>
    <x v="1"/>
    <x v="1"/>
    <x v="1"/>
    <x v="1984"/>
    <n v="9.130000000000001E-3"/>
    <x v="7967"/>
    <n v="1.98"/>
    <n v="20.843242200000002"/>
    <n v="2"/>
    <n v="130"/>
    <x v="136"/>
    <x v="46"/>
    <x v="27"/>
  </r>
  <r>
    <x v="0"/>
    <x v="20"/>
    <x v="2"/>
    <x v="2"/>
    <s v="-2.244644"/>
    <x v="1"/>
    <x v="1"/>
    <x v="1"/>
    <x v="6004"/>
    <n v="1.0010000000000002E-2"/>
    <x v="7968"/>
    <n v="1.6199999999999999"/>
    <n v="23.912408520000003"/>
    <n v="3"/>
    <n v="192"/>
    <x v="158"/>
    <x v="7"/>
    <x v="20"/>
  </r>
  <r>
    <x v="0"/>
    <x v="21"/>
    <x v="2"/>
    <x v="2"/>
    <s v="-2.244644"/>
    <x v="1"/>
    <x v="1"/>
    <x v="1"/>
    <x v="6005"/>
    <n v="8.2500000000000021E-3"/>
    <x v="7969"/>
    <n v="1.4200000000000002"/>
    <n v="12.661572000000007"/>
    <n v="4"/>
    <n v="132"/>
    <x v="58"/>
    <x v="5"/>
    <x v="27"/>
  </r>
  <r>
    <x v="0"/>
    <x v="22"/>
    <x v="2"/>
    <x v="2"/>
    <s v="-2.244644"/>
    <x v="1"/>
    <x v="1"/>
    <x v="1"/>
    <x v="1314"/>
    <n v="1.0999999999999999E-2"/>
    <x v="3243"/>
    <n v="1.0699999999999998"/>
    <n v="16.534496000000001"/>
    <n v="7"/>
    <n v="287"/>
    <x v="136"/>
    <x v="23"/>
    <x v="3"/>
  </r>
  <r>
    <x v="0"/>
    <x v="23"/>
    <x v="2"/>
    <x v="2"/>
    <s v="-2.244644"/>
    <x v="1"/>
    <x v="1"/>
    <x v="1"/>
    <x v="6006"/>
    <n v="1.243E-2"/>
    <x v="7970"/>
    <n v="1.9999999999999998"/>
    <n v="35.793427999999999"/>
    <n v="3"/>
    <n v="186"/>
    <x v="164"/>
    <x v="42"/>
    <x v="21"/>
  </r>
  <r>
    <x v="0"/>
    <x v="24"/>
    <x v="2"/>
    <x v="2"/>
    <s v="-2.244644"/>
    <x v="1"/>
    <x v="1"/>
    <x v="1"/>
    <x v="6007"/>
    <n v="1.2869999999999999E-2"/>
    <x v="7971"/>
    <n v="1.9"/>
    <n v="26.404349400000005"/>
    <n v="4"/>
    <n v="144"/>
    <x v="197"/>
    <x v="44"/>
    <x v="27"/>
  </r>
  <r>
    <x v="0"/>
    <x v="25"/>
    <x v="2"/>
    <x v="2"/>
    <s v="-2.244644"/>
    <x v="1"/>
    <x v="1"/>
    <x v="1"/>
    <x v="6008"/>
    <n v="1.507E-2"/>
    <x v="7972"/>
    <n v="1.8499999999999999"/>
    <n v="35.033379699999998"/>
    <n v="6"/>
    <n v="390"/>
    <x v="133"/>
    <x v="12"/>
    <x v="3"/>
  </r>
  <r>
    <x v="0"/>
    <x v="26"/>
    <x v="2"/>
    <x v="2"/>
    <s v="-2.244644"/>
    <x v="1"/>
    <x v="1"/>
    <x v="1"/>
    <x v="6009"/>
    <n v="1.3310000000000001E-2"/>
    <x v="7973"/>
    <n v="0.79"/>
    <n v="16.870105560000002"/>
    <n v="3"/>
    <n v="177"/>
    <x v="133"/>
    <x v="40"/>
    <x v="22"/>
  </r>
  <r>
    <x v="0"/>
    <x v="27"/>
    <x v="2"/>
    <x v="2"/>
    <s v="-2.244644"/>
    <x v="1"/>
    <x v="1"/>
    <x v="1"/>
    <x v="6010"/>
    <n v="1.1770000000000001E-2"/>
    <x v="7974"/>
    <n v="0.43000000000000005"/>
    <n v="8.7870818200000027"/>
    <n v="5"/>
    <n v="290"/>
    <x v="182"/>
    <x v="42"/>
    <x v="0"/>
  </r>
  <r>
    <x v="0"/>
    <x v="28"/>
    <x v="2"/>
    <x v="2"/>
    <s v="-2.244644"/>
    <x v="1"/>
    <x v="1"/>
    <x v="1"/>
    <x v="6011"/>
    <n v="1.1110000000000002E-2"/>
    <x v="7975"/>
    <n v="1.2599999999999998"/>
    <n v="29.038695840000003"/>
    <n v="1"/>
    <n v="80"/>
    <x v="180"/>
    <x v="42"/>
    <x v="6"/>
  </r>
  <r>
    <x v="0"/>
    <x v="29"/>
    <x v="2"/>
    <x v="2"/>
    <s v="-2.244644"/>
    <x v="1"/>
    <x v="1"/>
    <x v="1"/>
    <x v="6012"/>
    <n v="8.8000000000000005E-3"/>
    <x v="7976"/>
    <n v="0.97000000000000008"/>
    <n v="8.3891808000000037"/>
    <n v="4"/>
    <n v="160"/>
    <x v="186"/>
    <x v="46"/>
    <x v="23"/>
  </r>
  <r>
    <x v="0"/>
    <x v="30"/>
    <x v="2"/>
    <x v="2"/>
    <s v="-2.244644"/>
    <x v="1"/>
    <x v="1"/>
    <x v="1"/>
    <x v="6013"/>
    <n v="1.166E-2"/>
    <x v="7977"/>
    <n v="1.78"/>
    <n v="40.849597360000004"/>
    <n v="2"/>
    <n v="108"/>
    <x v="170"/>
    <x v="48"/>
    <x v="21"/>
  </r>
  <r>
    <x v="0"/>
    <x v="31"/>
    <x v="2"/>
    <x v="2"/>
    <s v="-2.244644"/>
    <x v="1"/>
    <x v="1"/>
    <x v="1"/>
    <x v="6014"/>
    <n v="6.9300000000000004E-3"/>
    <x v="7978"/>
    <n v="1.8699999999999999"/>
    <n v="16.841646360000002"/>
    <n v="7"/>
    <n v="252"/>
    <x v="186"/>
    <x v="8"/>
    <x v="3"/>
  </r>
  <r>
    <x v="0"/>
    <x v="32"/>
    <x v="2"/>
    <x v="2"/>
    <s v="-2.244644"/>
    <x v="1"/>
    <x v="1"/>
    <x v="1"/>
    <x v="6015"/>
    <n v="8.3600000000000011E-3"/>
    <x v="7979"/>
    <n v="1.27"/>
    <n v="14.571045280000003"/>
    <n v="6"/>
    <n v="360"/>
    <x v="21"/>
    <x v="43"/>
    <x v="21"/>
  </r>
  <r>
    <x v="0"/>
    <x v="33"/>
    <x v="2"/>
    <x v="2"/>
    <s v="-2.244644"/>
    <x v="1"/>
    <x v="1"/>
    <x v="1"/>
    <x v="2313"/>
    <n v="1.2649999999999998E-2"/>
    <x v="7980"/>
    <n v="1.94"/>
    <n v="26.946017999999995"/>
    <n v="7"/>
    <n v="280"/>
    <x v="164"/>
    <x v="6"/>
    <x v="22"/>
  </r>
  <r>
    <x v="0"/>
    <x v="34"/>
    <x v="2"/>
    <x v="2"/>
    <s v="-2.244644"/>
    <x v="1"/>
    <x v="1"/>
    <x v="1"/>
    <x v="2501"/>
    <n v="6.0500000000000007E-3"/>
    <x v="7981"/>
    <n v="0.8"/>
    <n v="9.5493200000000016"/>
    <n v="3"/>
    <n v="174"/>
    <x v="154"/>
    <x v="5"/>
    <x v="5"/>
  </r>
  <r>
    <x v="0"/>
    <x v="35"/>
    <x v="2"/>
    <x v="2"/>
    <s v="-2.244644"/>
    <x v="1"/>
    <x v="1"/>
    <x v="1"/>
    <x v="2411"/>
    <n v="1.4410000000000001E-2"/>
    <x v="7982"/>
    <n v="1.53"/>
    <n v="25.054551720000003"/>
    <n v="1"/>
    <n v="66"/>
    <x v="192"/>
    <x v="5"/>
    <x v="21"/>
  </r>
  <r>
    <x v="0"/>
    <x v="36"/>
    <x v="2"/>
    <x v="2"/>
    <s v="-2.244644"/>
    <x v="1"/>
    <x v="1"/>
    <x v="1"/>
    <x v="4936"/>
    <n v="1.3090000000000001E-2"/>
    <x v="7983"/>
    <n v="1.52"/>
    <n v="25.324647040000009"/>
    <n v="3"/>
    <n v="240"/>
    <x v="183"/>
    <x v="41"/>
    <x v="5"/>
  </r>
  <r>
    <x v="0"/>
    <x v="37"/>
    <x v="2"/>
    <x v="2"/>
    <s v="-2.244644"/>
    <x v="1"/>
    <x v="1"/>
    <x v="1"/>
    <x v="6016"/>
    <n v="1.2430000000000002E-2"/>
    <x v="7984"/>
    <n v="1.78"/>
    <n v="45.950030720000008"/>
    <n v="1"/>
    <n v="54"/>
    <x v="119"/>
    <x v="45"/>
    <x v="21"/>
  </r>
  <r>
    <x v="0"/>
    <x v="38"/>
    <x v="2"/>
    <x v="2"/>
    <s v="-2.244644"/>
    <x v="1"/>
    <x v="1"/>
    <x v="1"/>
    <x v="6017"/>
    <n v="1.2650000000000003E-2"/>
    <x v="7985"/>
    <n v="1.0499999999999998"/>
    <n v="27.821524499999999"/>
    <n v="7"/>
    <n v="336"/>
    <x v="145"/>
    <x v="45"/>
    <x v="5"/>
  </r>
  <r>
    <x v="0"/>
    <x v="39"/>
    <x v="2"/>
    <x v="2"/>
    <s v="-2.244644"/>
    <x v="1"/>
    <x v="1"/>
    <x v="1"/>
    <x v="6018"/>
    <n v="8.0300000000000007E-3"/>
    <x v="7986"/>
    <n v="0.41000000000000003"/>
    <n v="7.2832260600000023"/>
    <n v="6"/>
    <n v="300"/>
    <x v="175"/>
    <x v="45"/>
    <x v="6"/>
  </r>
  <r>
    <x v="0"/>
    <x v="40"/>
    <x v="2"/>
    <x v="2"/>
    <s v="-2.244644"/>
    <x v="1"/>
    <x v="1"/>
    <x v="1"/>
    <x v="4787"/>
    <n v="1.1770000000000003E-2"/>
    <x v="7987"/>
    <n v="2.0100000000000002"/>
    <n v="34.715308980000017"/>
    <n v="4"/>
    <n v="288"/>
    <x v="178"/>
    <x v="8"/>
    <x v="24"/>
  </r>
  <r>
    <x v="0"/>
    <x v="41"/>
    <x v="2"/>
    <x v="2"/>
    <s v="-2.244644"/>
    <x v="1"/>
    <x v="1"/>
    <x v="1"/>
    <x v="6010"/>
    <n v="9.3500000000000007E-3"/>
    <x v="7988"/>
    <n v="0.80999999999999994"/>
    <n v="13.1491107"/>
    <n v="1"/>
    <n v="78"/>
    <x v="136"/>
    <x v="42"/>
    <x v="20"/>
  </r>
  <r>
    <x v="0"/>
    <x v="42"/>
    <x v="2"/>
    <x v="2"/>
    <s v="-2.244644"/>
    <x v="1"/>
    <x v="1"/>
    <x v="1"/>
    <x v="6019"/>
    <n v="9.5700000000000004E-3"/>
    <x v="7989"/>
    <n v="1.3699999999999999"/>
    <n v="19.081603860000001"/>
    <n v="6"/>
    <n v="450"/>
    <x v="182"/>
    <x v="45"/>
    <x v="0"/>
  </r>
  <r>
    <x v="0"/>
    <x v="43"/>
    <x v="2"/>
    <x v="2"/>
    <s v="-2.244644"/>
    <x v="1"/>
    <x v="1"/>
    <x v="1"/>
    <x v="6020"/>
    <n v="1.2100000000000001E-2"/>
    <x v="7990"/>
    <n v="1.95"/>
    <n v="35.887995000000004"/>
    <n v="4"/>
    <n v="296"/>
    <x v="197"/>
    <x v="43"/>
    <x v="22"/>
  </r>
  <r>
    <x v="0"/>
    <x v="44"/>
    <x v="2"/>
    <x v="2"/>
    <s v="-2.244644"/>
    <x v="1"/>
    <x v="1"/>
    <x v="1"/>
    <x v="6021"/>
    <n v="1.166E-2"/>
    <x v="7991"/>
    <n v="0.98000000000000009"/>
    <n v="21.544088720000001"/>
    <n v="2"/>
    <n v="110"/>
    <x v="182"/>
    <x v="40"/>
    <x v="22"/>
  </r>
  <r>
    <x v="0"/>
    <x v="45"/>
    <x v="2"/>
    <x v="2"/>
    <s v="-2.244644"/>
    <x v="1"/>
    <x v="1"/>
    <x v="1"/>
    <x v="6022"/>
    <n v="9.130000000000001E-3"/>
    <x v="7992"/>
    <n v="0.70000000000000007"/>
    <n v="11.148460400000003"/>
    <n v="1"/>
    <n v="56"/>
    <x v="182"/>
    <x v="48"/>
    <x v="5"/>
  </r>
  <r>
    <x v="0"/>
    <x v="46"/>
    <x v="2"/>
    <x v="2"/>
    <s v="-2.244644"/>
    <x v="1"/>
    <x v="1"/>
    <x v="1"/>
    <x v="6023"/>
    <n v="1.0340000000000002E-2"/>
    <x v="7993"/>
    <n v="1.17"/>
    <n v="13.312419120000003"/>
    <n v="2"/>
    <n v="100"/>
    <x v="114"/>
    <x v="44"/>
    <x v="3"/>
  </r>
  <r>
    <x v="0"/>
    <x v="47"/>
    <x v="2"/>
    <x v="2"/>
    <s v="-2.244644"/>
    <x v="1"/>
    <x v="1"/>
    <x v="1"/>
    <x v="6024"/>
    <n v="1.5400000000000004E-2"/>
    <x v="7994"/>
    <n v="0.76"/>
    <n v="22.813436800000009"/>
    <n v="1"/>
    <n v="31"/>
    <x v="177"/>
    <x v="5"/>
    <x v="24"/>
  </r>
  <r>
    <x v="0"/>
    <x v="48"/>
    <x v="2"/>
    <x v="2"/>
    <s v="-2.244644"/>
    <x v="1"/>
    <x v="1"/>
    <x v="1"/>
    <x v="6025"/>
    <n v="8.9099999999999995E-3"/>
    <x v="7995"/>
    <n v="1.01"/>
    <n v="16.619537879999999"/>
    <n v="5"/>
    <n v="200"/>
    <x v="171"/>
    <x v="12"/>
    <x v="25"/>
  </r>
  <r>
    <x v="0"/>
    <x v="49"/>
    <x v="2"/>
    <x v="2"/>
    <s v="-2.244644"/>
    <x v="1"/>
    <x v="1"/>
    <x v="1"/>
    <x v="6026"/>
    <n v="6.8200000000000005E-3"/>
    <x v="7996"/>
    <n v="0.91"/>
    <n v="7.9948268400000009"/>
    <n v="8"/>
    <n v="248"/>
    <x v="21"/>
    <x v="6"/>
    <x v="6"/>
  </r>
  <r>
    <x v="0"/>
    <x v="50"/>
    <x v="2"/>
    <x v="2"/>
    <s v="-2.244644"/>
    <x v="1"/>
    <x v="1"/>
    <x v="1"/>
    <x v="3876"/>
    <n v="1.4960000000000003E-2"/>
    <x v="7997"/>
    <n v="1.49"/>
    <n v="41.241698080000006"/>
    <n v="4"/>
    <n v="296"/>
    <x v="188"/>
    <x v="40"/>
    <x v="5"/>
  </r>
  <r>
    <x v="0"/>
    <x v="51"/>
    <x v="2"/>
    <x v="2"/>
    <s v="-2.244644"/>
    <x v="1"/>
    <x v="1"/>
    <x v="1"/>
    <x v="5849"/>
    <n v="1.2100000000000001E-2"/>
    <x v="7998"/>
    <n v="1.94"/>
    <n v="29.938739600000005"/>
    <n v="3"/>
    <n v="165"/>
    <x v="153"/>
    <x v="42"/>
    <x v="5"/>
  </r>
  <r>
    <x v="0"/>
    <x v="52"/>
    <x v="2"/>
    <x v="2"/>
    <s v="-2.244644"/>
    <x v="1"/>
    <x v="1"/>
    <x v="1"/>
    <x v="6027"/>
    <n v="1.023E-2"/>
    <x v="7999"/>
    <n v="1.38"/>
    <n v="28.068214680000001"/>
    <n v="1"/>
    <n v="80"/>
    <x v="175"/>
    <x v="6"/>
    <x v="27"/>
  </r>
  <r>
    <x v="0"/>
    <x v="53"/>
    <x v="2"/>
    <x v="2"/>
    <s v="-2.244644"/>
    <x v="1"/>
    <x v="1"/>
    <x v="1"/>
    <x v="3146"/>
    <n v="1.243E-2"/>
    <x v="8000"/>
    <n v="1.5699999999999998"/>
    <n v="20.225449640000001"/>
    <n v="6"/>
    <n v="276"/>
    <x v="145"/>
    <x v="46"/>
    <x v="6"/>
  </r>
  <r>
    <x v="0"/>
    <x v="54"/>
    <x v="2"/>
    <x v="2"/>
    <s v="-2.244644"/>
    <x v="1"/>
    <x v="1"/>
    <x v="1"/>
    <x v="5093"/>
    <n v="1.0450000000000003E-2"/>
    <x v="8001"/>
    <n v="1.75"/>
    <n v="34.618237500000006"/>
    <n v="5"/>
    <n v="255"/>
    <x v="162"/>
    <x v="23"/>
    <x v="24"/>
  </r>
  <r>
    <x v="0"/>
    <x v="55"/>
    <x v="2"/>
    <x v="2"/>
    <s v="-2.244644"/>
    <x v="1"/>
    <x v="1"/>
    <x v="1"/>
    <x v="6028"/>
    <n v="1.133E-2"/>
    <x v="8002"/>
    <n v="1.0799999999999998"/>
    <n v="26.391467519999999"/>
    <n v="8"/>
    <n v="544"/>
    <x v="197"/>
    <x v="5"/>
    <x v="5"/>
  </r>
  <r>
    <x v="0"/>
    <x v="56"/>
    <x v="2"/>
    <x v="2"/>
    <s v="-2.244644"/>
    <x v="1"/>
    <x v="1"/>
    <x v="1"/>
    <x v="6029"/>
    <n v="1.2320000000000003E-2"/>
    <x v="8003"/>
    <n v="0.51"/>
    <n v="8.3139302400000012"/>
    <n v="4"/>
    <n v="136"/>
    <x v="154"/>
    <x v="6"/>
    <x v="3"/>
  </r>
  <r>
    <x v="0"/>
    <x v="57"/>
    <x v="2"/>
    <x v="2"/>
    <s v="-2.244644"/>
    <x v="1"/>
    <x v="1"/>
    <x v="1"/>
    <x v="6030"/>
    <n v="1.0670000000000001E-2"/>
    <x v="8004"/>
    <n v="1.79"/>
    <n v="40.437037960000012"/>
    <n v="4"/>
    <n v="248"/>
    <x v="191"/>
    <x v="5"/>
    <x v="6"/>
  </r>
  <r>
    <x v="0"/>
    <x v="58"/>
    <x v="2"/>
    <x v="2"/>
    <s v="-2.244644"/>
    <x v="1"/>
    <x v="1"/>
    <x v="1"/>
    <x v="4558"/>
    <n v="1.2650000000000002E-2"/>
    <x v="8005"/>
    <n v="1.9499999999999997"/>
    <n v="50.553574500000003"/>
    <n v="7"/>
    <n v="294"/>
    <x v="21"/>
    <x v="12"/>
    <x v="24"/>
  </r>
  <r>
    <x v="0"/>
    <x v="59"/>
    <x v="2"/>
    <x v="2"/>
    <s v="-2.244644"/>
    <x v="1"/>
    <x v="1"/>
    <x v="1"/>
    <x v="1925"/>
    <n v="1.155E-2"/>
    <x v="8006"/>
    <n v="1.8499999999999999"/>
    <n v="24.230744999999999"/>
    <n v="2"/>
    <n v="86"/>
    <x v="51"/>
    <x v="4"/>
    <x v="6"/>
  </r>
  <r>
    <x v="0"/>
    <x v="60"/>
    <x v="2"/>
    <x v="2"/>
    <s v="-2.244644"/>
    <x v="1"/>
    <x v="1"/>
    <x v="1"/>
    <x v="6031"/>
    <n v="1.1440000000000002E-2"/>
    <x v="8007"/>
    <n v="0.48000000000000004"/>
    <n v="8.6662118400000026"/>
    <n v="8"/>
    <n v="312"/>
    <x v="58"/>
    <x v="42"/>
    <x v="5"/>
  </r>
  <r>
    <x v="0"/>
    <x v="61"/>
    <x v="2"/>
    <x v="2"/>
    <s v="-2.244644"/>
    <x v="1"/>
    <x v="1"/>
    <x v="1"/>
    <x v="6032"/>
    <n v="1.32E-2"/>
    <x v="8008"/>
    <n v="1.76"/>
    <n v="32.975500799999999"/>
    <n v="3"/>
    <n v="138"/>
    <x v="177"/>
    <x v="23"/>
    <x v="27"/>
  </r>
  <r>
    <x v="0"/>
    <x v="62"/>
    <x v="2"/>
    <x v="2"/>
    <s v="-2.244644"/>
    <x v="1"/>
    <x v="1"/>
    <x v="1"/>
    <x v="6033"/>
    <n v="8.1400000000000014E-3"/>
    <x v="8009"/>
    <n v="1.48"/>
    <n v="23.063159680000005"/>
    <n v="1"/>
    <n v="38"/>
    <x v="194"/>
    <x v="5"/>
    <x v="27"/>
  </r>
  <r>
    <x v="0"/>
    <x v="63"/>
    <x v="2"/>
    <x v="2"/>
    <s v="-2.244644"/>
    <x v="1"/>
    <x v="1"/>
    <x v="1"/>
    <x v="6034"/>
    <n v="1.1219999999999997E-2"/>
    <x v="8010"/>
    <n v="0.65"/>
    <n v="10.383773399999999"/>
    <n v="3"/>
    <n v="144"/>
    <x v="155"/>
    <x v="45"/>
    <x v="20"/>
  </r>
  <r>
    <x v="0"/>
    <x v="64"/>
    <x v="2"/>
    <x v="2"/>
    <s v="-2.244644"/>
    <x v="1"/>
    <x v="1"/>
    <x v="1"/>
    <x v="6035"/>
    <n v="1.4960000000000001E-2"/>
    <x v="8011"/>
    <n v="1.7599999999999998"/>
    <n v="43.301660159999997"/>
    <n v="1"/>
    <n v="43"/>
    <x v="181"/>
    <x v="48"/>
    <x v="27"/>
  </r>
  <r>
    <x v="0"/>
    <x v="65"/>
    <x v="2"/>
    <x v="2"/>
    <s v="-2.244644"/>
    <x v="1"/>
    <x v="1"/>
    <x v="1"/>
    <x v="6036"/>
    <n v="9.130000000000001E-3"/>
    <x v="8012"/>
    <n v="1.65"/>
    <n v="26.628010200000002"/>
    <n v="2"/>
    <n v="118"/>
    <x v="177"/>
    <x v="8"/>
    <x v="27"/>
  </r>
  <r>
    <x v="0"/>
    <x v="66"/>
    <x v="2"/>
    <x v="2"/>
    <s v="-2.244644"/>
    <x v="1"/>
    <x v="1"/>
    <x v="1"/>
    <x v="474"/>
    <n v="1.3419999999999998E-2"/>
    <x v="8013"/>
    <n v="0.38"/>
    <n v="10.224697999999998"/>
    <n v="2"/>
    <n v="152"/>
    <x v="145"/>
    <x v="40"/>
    <x v="21"/>
  </r>
  <r>
    <x v="0"/>
    <x v="67"/>
    <x v="2"/>
    <x v="2"/>
    <s v="-2.244644"/>
    <x v="1"/>
    <x v="1"/>
    <x v="1"/>
    <x v="6037"/>
    <n v="6.7100000000000007E-3"/>
    <x v="8014"/>
    <n v="1.48"/>
    <n v="16.80887208"/>
    <n v="6"/>
    <n v="438"/>
    <x v="176"/>
    <x v="7"/>
    <x v="6"/>
  </r>
  <r>
    <x v="0"/>
    <x v="68"/>
    <x v="2"/>
    <x v="2"/>
    <s v="-2.244644"/>
    <x v="1"/>
    <x v="1"/>
    <x v="1"/>
    <x v="6038"/>
    <n v="1.0670000000000001E-2"/>
    <x v="8015"/>
    <n v="1.3099999999999998"/>
    <n v="15.129462480000001"/>
    <n v="8"/>
    <n v="608"/>
    <x v="175"/>
    <x v="8"/>
    <x v="22"/>
  </r>
  <r>
    <x v="0"/>
    <x v="69"/>
    <x v="2"/>
    <x v="2"/>
    <s v="-2.244644"/>
    <x v="1"/>
    <x v="1"/>
    <x v="1"/>
    <x v="733"/>
    <n v="1.023E-2"/>
    <x v="8016"/>
    <n v="1.26"/>
    <n v="23.871909599999999"/>
    <n v="7"/>
    <n v="420"/>
    <x v="187"/>
    <x v="8"/>
    <x v="21"/>
  </r>
  <r>
    <x v="0"/>
    <x v="70"/>
    <x v="2"/>
    <x v="2"/>
    <s v="-2.244644"/>
    <x v="1"/>
    <x v="1"/>
    <x v="1"/>
    <x v="6039"/>
    <n v="1.342E-2"/>
    <x v="8017"/>
    <n v="1.3599999999999999"/>
    <n v="35.100707839999998"/>
    <n v="4"/>
    <n v="236"/>
    <x v="169"/>
    <x v="13"/>
    <x v="24"/>
  </r>
  <r>
    <x v="0"/>
    <x v="71"/>
    <x v="2"/>
    <x v="2"/>
    <s v="-2.244644"/>
    <x v="1"/>
    <x v="1"/>
    <x v="1"/>
    <x v="4134"/>
    <n v="1.166E-2"/>
    <x v="8018"/>
    <n v="1.1200000000000001"/>
    <n v="27.638490880000006"/>
    <n v="6"/>
    <n v="294"/>
    <x v="188"/>
    <x v="6"/>
    <x v="6"/>
  </r>
  <r>
    <x v="0"/>
    <x v="72"/>
    <x v="2"/>
    <x v="2"/>
    <s v="-2.244644"/>
    <x v="1"/>
    <x v="1"/>
    <x v="1"/>
    <x v="6040"/>
    <n v="1.0670000000000001E-2"/>
    <x v="8019"/>
    <n v="0.60000000000000009"/>
    <n v="10.245760800000003"/>
    <n v="5"/>
    <n v="240"/>
    <x v="149"/>
    <x v="6"/>
    <x v="20"/>
  </r>
  <r>
    <x v="0"/>
    <x v="73"/>
    <x v="2"/>
    <x v="2"/>
    <s v="-2.244644"/>
    <x v="1"/>
    <x v="1"/>
    <x v="1"/>
    <x v="6041"/>
    <n v="1.0340000000000004E-2"/>
    <x v="8020"/>
    <n v="1.4"/>
    <n v="16.230491200000007"/>
    <n v="2"/>
    <n v="102"/>
    <x v="188"/>
    <x v="44"/>
    <x v="22"/>
  </r>
  <r>
    <x v="0"/>
    <x v="74"/>
    <x v="2"/>
    <x v="2"/>
    <s v="-2.244644"/>
    <x v="1"/>
    <x v="1"/>
    <x v="1"/>
    <x v="6042"/>
    <n v="7.8100000000000001E-3"/>
    <x v="8021"/>
    <n v="1.6900000000000002"/>
    <n v="20.028010860000002"/>
    <n v="6"/>
    <n v="462"/>
    <x v="201"/>
    <x v="44"/>
    <x v="22"/>
  </r>
  <r>
    <x v="0"/>
    <x v="75"/>
    <x v="2"/>
    <x v="2"/>
    <s v="-2.244644"/>
    <x v="1"/>
    <x v="1"/>
    <x v="1"/>
    <x v="6043"/>
    <n v="7.92E-3"/>
    <x v="8022"/>
    <n v="0.92999999999999994"/>
    <n v="12.431659680000001"/>
    <n v="3"/>
    <n v="171"/>
    <x v="193"/>
    <x v="23"/>
    <x v="27"/>
  </r>
  <r>
    <x v="0"/>
    <x v="76"/>
    <x v="2"/>
    <x v="2"/>
    <s v="-2.244644"/>
    <x v="1"/>
    <x v="1"/>
    <x v="1"/>
    <x v="278"/>
    <n v="1.0339999999999998E-2"/>
    <x v="8023"/>
    <n v="0.59000000000000008"/>
    <n v="11.17141872"/>
    <n v="7"/>
    <n v="511"/>
    <x v="183"/>
    <x v="45"/>
    <x v="3"/>
  </r>
  <r>
    <x v="0"/>
    <x v="77"/>
    <x v="2"/>
    <x v="2"/>
    <s v="-2.244644"/>
    <x v="1"/>
    <x v="1"/>
    <x v="1"/>
    <x v="4765"/>
    <n v="1.4190000000000001E-2"/>
    <x v="8024"/>
    <n v="1.2999999999999998"/>
    <n v="39.458132999999997"/>
    <n v="6"/>
    <n v="456"/>
    <x v="136"/>
    <x v="6"/>
    <x v="24"/>
  </r>
  <r>
    <x v="0"/>
    <x v="78"/>
    <x v="2"/>
    <x v="2"/>
    <s v="-2.244644"/>
    <x v="1"/>
    <x v="1"/>
    <x v="1"/>
    <x v="6044"/>
    <n v="1.2760000000000002E-2"/>
    <x v="8025"/>
    <n v="1.2000000000000002"/>
    <n v="19.34824320000001"/>
    <n v="3"/>
    <n v="126"/>
    <x v="192"/>
    <x v="46"/>
    <x v="6"/>
  </r>
  <r>
    <x v="0"/>
    <x v="79"/>
    <x v="2"/>
    <x v="2"/>
    <s v="-2.244644"/>
    <x v="1"/>
    <x v="1"/>
    <x v="1"/>
    <x v="6045"/>
    <n v="1.4740000000000001E-2"/>
    <x v="8026"/>
    <n v="1.71"/>
    <n v="52.41210876000001"/>
    <n v="7"/>
    <n v="553"/>
    <x v="88"/>
    <x v="5"/>
    <x v="20"/>
  </r>
  <r>
    <x v="0"/>
    <x v="80"/>
    <x v="2"/>
    <x v="2"/>
    <s v="-2.244644"/>
    <x v="1"/>
    <x v="1"/>
    <x v="1"/>
    <x v="5141"/>
    <n v="6.7100000000000007E-3"/>
    <x v="8027"/>
    <n v="1.5799999999999998"/>
    <n v="16.875945240000004"/>
    <n v="4"/>
    <n v="268"/>
    <x v="193"/>
    <x v="44"/>
    <x v="0"/>
  </r>
  <r>
    <x v="0"/>
    <x v="81"/>
    <x v="2"/>
    <x v="2"/>
    <s v="-2.244644"/>
    <x v="1"/>
    <x v="1"/>
    <x v="1"/>
    <x v="6046"/>
    <n v="1.2979999999999998E-2"/>
    <x v="8028"/>
    <n v="1.6"/>
    <n v="26.961017599999998"/>
    <n v="2"/>
    <n v="82"/>
    <x v="180"/>
    <x v="13"/>
    <x v="0"/>
  </r>
  <r>
    <x v="0"/>
    <x v="82"/>
    <x v="2"/>
    <x v="2"/>
    <s v="-2.244644"/>
    <x v="1"/>
    <x v="1"/>
    <x v="1"/>
    <x v="1106"/>
    <n v="1.375E-2"/>
    <x v="8029"/>
    <n v="1.63"/>
    <n v="31.296815000000002"/>
    <n v="1"/>
    <n v="34"/>
    <x v="133"/>
    <x v="23"/>
    <x v="25"/>
  </r>
  <r>
    <x v="0"/>
    <x v="83"/>
    <x v="2"/>
    <x v="2"/>
    <s v="-2.244644"/>
    <x v="1"/>
    <x v="1"/>
    <x v="1"/>
    <x v="6047"/>
    <n v="1.0780000000000001E-2"/>
    <x v="8030"/>
    <n v="1.83"/>
    <n v="31.524385200000008"/>
    <n v="5"/>
    <n v="275"/>
    <x v="119"/>
    <x v="4"/>
    <x v="25"/>
  </r>
  <r>
    <x v="0"/>
    <x v="84"/>
    <x v="2"/>
    <x v="2"/>
    <s v="-2.244644"/>
    <x v="1"/>
    <x v="1"/>
    <x v="1"/>
    <x v="6048"/>
    <n v="8.1400000000000014E-3"/>
    <x v="8031"/>
    <n v="0.81"/>
    <n v="7.7960361600000025"/>
    <n v="7"/>
    <n v="231"/>
    <x v="149"/>
    <x v="42"/>
    <x v="6"/>
  </r>
  <r>
    <x v="0"/>
    <x v="85"/>
    <x v="2"/>
    <x v="2"/>
    <s v="-2.244644"/>
    <x v="1"/>
    <x v="1"/>
    <x v="1"/>
    <x v="6049"/>
    <n v="5.6100000000000013E-3"/>
    <x v="8032"/>
    <n v="0.74"/>
    <n v="5.0779924800000016"/>
    <n v="3"/>
    <n v="204"/>
    <x v="151"/>
    <x v="43"/>
    <x v="25"/>
  </r>
  <r>
    <x v="0"/>
    <x v="86"/>
    <x v="2"/>
    <x v="2"/>
    <s v="-2.244644"/>
    <x v="1"/>
    <x v="1"/>
    <x v="1"/>
    <x v="6050"/>
    <n v="8.6900000000000015E-3"/>
    <x v="8033"/>
    <n v="1.0699999999999998"/>
    <n v="12.548985680000001"/>
    <n v="5"/>
    <n v="245"/>
    <x v="188"/>
    <x v="8"/>
    <x v="21"/>
  </r>
  <r>
    <x v="0"/>
    <x v="87"/>
    <x v="2"/>
    <x v="2"/>
    <s v="-2.244644"/>
    <x v="1"/>
    <x v="1"/>
    <x v="1"/>
    <x v="6051"/>
    <n v="9.0200000000000002E-3"/>
    <x v="8034"/>
    <n v="1.08"/>
    <n v="11.744472960000001"/>
    <n v="6"/>
    <n v="264"/>
    <x v="164"/>
    <x v="5"/>
    <x v="0"/>
  </r>
  <r>
    <x v="0"/>
    <x v="88"/>
    <x v="2"/>
    <x v="2"/>
    <s v="-2.244644"/>
    <x v="1"/>
    <x v="1"/>
    <x v="1"/>
    <x v="5484"/>
    <n v="7.92E-3"/>
    <x v="8035"/>
    <n v="0.91"/>
    <n v="10.398548160000002"/>
    <n v="5"/>
    <n v="210"/>
    <x v="177"/>
    <x v="41"/>
    <x v="20"/>
  </r>
  <r>
    <x v="0"/>
    <x v="89"/>
    <x v="2"/>
    <x v="2"/>
    <s v="-2.244644"/>
    <x v="1"/>
    <x v="1"/>
    <x v="1"/>
    <x v="6052"/>
    <n v="1.0560000000000002E-2"/>
    <x v="8036"/>
    <n v="0.55999999999999994"/>
    <n v="11.021767680000004"/>
    <n v="7"/>
    <n v="546"/>
    <x v="42"/>
    <x v="41"/>
    <x v="5"/>
  </r>
  <r>
    <x v="0"/>
    <x v="90"/>
    <x v="2"/>
    <x v="2"/>
    <s v="-2.244644"/>
    <x v="1"/>
    <x v="1"/>
    <x v="1"/>
    <x v="3073"/>
    <n v="8.8000000000000005E-3"/>
    <x v="8037"/>
    <n v="0.38"/>
    <n v="6.6712800000000003"/>
    <n v="1"/>
    <n v="34"/>
    <x v="101"/>
    <x v="12"/>
    <x v="5"/>
  </r>
  <r>
    <x v="0"/>
    <x v="91"/>
    <x v="2"/>
    <x v="2"/>
    <s v="-2.244644"/>
    <x v="1"/>
    <x v="1"/>
    <x v="1"/>
    <x v="4779"/>
    <n v="9.6799999999999994E-3"/>
    <x v="8038"/>
    <n v="0.98000000000000009"/>
    <n v="20.380581760000002"/>
    <n v="8"/>
    <n v="336"/>
    <x v="195"/>
    <x v="13"/>
    <x v="24"/>
  </r>
  <r>
    <x v="1"/>
    <x v="92"/>
    <x v="2"/>
    <x v="2"/>
    <s v="-2.244644"/>
    <x v="1"/>
    <x v="1"/>
    <x v="1"/>
    <x v="6053"/>
    <n v="8.9099999999999995E-3"/>
    <x v="8039"/>
    <n v="1.75"/>
    <n v="26.143944749999996"/>
    <n v="0"/>
    <n v="3"/>
    <x v="68"/>
    <x v="8"/>
    <x v="22"/>
  </r>
  <r>
    <x v="1"/>
    <x v="93"/>
    <x v="2"/>
    <x v="2"/>
    <s v="-2.244644"/>
    <x v="1"/>
    <x v="1"/>
    <x v="1"/>
    <x v="6054"/>
    <n v="7.2600000000000017E-3"/>
    <x v="8040"/>
    <n v="1.7799999999999998"/>
    <n v="12.228845640000001"/>
    <n v="5"/>
    <n v="170"/>
    <x v="153"/>
    <x v="43"/>
    <x v="24"/>
  </r>
  <r>
    <x v="1"/>
    <x v="94"/>
    <x v="2"/>
    <x v="2"/>
    <s v="-2.244644"/>
    <x v="1"/>
    <x v="1"/>
    <x v="1"/>
    <x v="6055"/>
    <n v="9.130000000000001E-3"/>
    <x v="8041"/>
    <n v="1.59"/>
    <n v="18.701864610000005"/>
    <n v="0"/>
    <n v="16"/>
    <x v="197"/>
    <x v="13"/>
    <x v="3"/>
  </r>
  <r>
    <x v="1"/>
    <x v="95"/>
    <x v="2"/>
    <x v="2"/>
    <s v="-2.244644"/>
    <x v="1"/>
    <x v="1"/>
    <x v="1"/>
    <x v="3245"/>
    <n v="1.0010000000000002E-2"/>
    <x v="8042"/>
    <n v="1.2100000000000002"/>
    <n v="13.030197180000004"/>
    <n v="5"/>
    <n v="177"/>
    <x v="183"/>
    <x v="13"/>
    <x v="28"/>
  </r>
  <r>
    <x v="1"/>
    <x v="96"/>
    <x v="2"/>
    <x v="2"/>
    <s v="-2.244644"/>
    <x v="1"/>
    <x v="1"/>
    <x v="1"/>
    <x v="5597"/>
    <n v="9.130000000000001E-3"/>
    <x v="8043"/>
    <n v="1.9200000000000002"/>
    <n v="27.391752960000002"/>
    <n v="6"/>
    <n v="426"/>
    <x v="205"/>
    <x v="8"/>
    <x v="21"/>
  </r>
  <r>
    <x v="1"/>
    <x v="97"/>
    <x v="2"/>
    <x v="2"/>
    <s v="-2.244644"/>
    <x v="1"/>
    <x v="1"/>
    <x v="1"/>
    <x v="867"/>
    <n v="8.5800000000000008E-3"/>
    <x v="8044"/>
    <n v="0.73"/>
    <n v="5.2111488000000001"/>
    <n v="4"/>
    <n v="297"/>
    <x v="181"/>
    <x v="42"/>
    <x v="3"/>
  </r>
  <r>
    <x v="1"/>
    <x v="98"/>
    <x v="2"/>
    <x v="2"/>
    <s v="-2.244644"/>
    <x v="1"/>
    <x v="1"/>
    <x v="1"/>
    <x v="6056"/>
    <n v="1.3090000000000001E-2"/>
    <x v="8045"/>
    <n v="0.62"/>
    <n v="15.45816426"/>
    <n v="4"/>
    <n v="167"/>
    <x v="178"/>
    <x v="8"/>
    <x v="27"/>
  </r>
  <r>
    <x v="1"/>
    <x v="99"/>
    <x v="2"/>
    <x v="2"/>
    <s v="-2.244644"/>
    <x v="1"/>
    <x v="1"/>
    <x v="1"/>
    <x v="6057"/>
    <n v="1.1110000000000002E-2"/>
    <x v="8046"/>
    <n v="1.8399999999999999"/>
    <n v="25.76560096"/>
    <n v="5"/>
    <n v="124"/>
    <x v="207"/>
    <x v="23"/>
    <x v="6"/>
  </r>
  <r>
    <x v="1"/>
    <x v="100"/>
    <x v="2"/>
    <x v="2"/>
    <s v="-2.244644"/>
    <x v="1"/>
    <x v="1"/>
    <x v="1"/>
    <x v="6058"/>
    <n v="8.0300000000000007E-3"/>
    <x v="8047"/>
    <n v="1.33"/>
    <n v="19.342366890000001"/>
    <n v="6"/>
    <n v="245"/>
    <x v="101"/>
    <x v="7"/>
    <x v="25"/>
  </r>
  <r>
    <x v="1"/>
    <x v="101"/>
    <x v="2"/>
    <x v="2"/>
    <s v="-2.244644"/>
    <x v="1"/>
    <x v="1"/>
    <x v="1"/>
    <x v="6059"/>
    <n v="9.2400000000000017E-3"/>
    <x v="8048"/>
    <n v="0.85"/>
    <n v="14.889613200000001"/>
    <n v="0"/>
    <n v="18"/>
    <x v="208"/>
    <x v="46"/>
    <x v="21"/>
  </r>
  <r>
    <x v="1"/>
    <x v="102"/>
    <x v="2"/>
    <x v="2"/>
    <s v="-2.244644"/>
    <x v="1"/>
    <x v="1"/>
    <x v="1"/>
    <x v="6060"/>
    <n v="9.5700000000000004E-3"/>
    <x v="8049"/>
    <n v="0.72"/>
    <n v="8.4745029599999988"/>
    <n v="5"/>
    <n v="121"/>
    <x v="101"/>
    <x v="23"/>
    <x v="27"/>
  </r>
  <r>
    <x v="1"/>
    <x v="103"/>
    <x v="2"/>
    <x v="2"/>
    <s v="-2.244644"/>
    <x v="1"/>
    <x v="1"/>
    <x v="1"/>
    <x v="6061"/>
    <n v="7.150000000000001E-3"/>
    <x v="8050"/>
    <n v="2.09"/>
    <n v="25.223133650000001"/>
    <n v="0"/>
    <n v="3"/>
    <x v="156"/>
    <x v="7"/>
    <x v="22"/>
  </r>
  <r>
    <x v="1"/>
    <x v="104"/>
    <x v="2"/>
    <x v="2"/>
    <s v="-2.244644"/>
    <x v="1"/>
    <x v="1"/>
    <x v="1"/>
    <x v="1170"/>
    <n v="7.5900000000000004E-3"/>
    <x v="8051"/>
    <n v="1.85"/>
    <n v="12.089731500000001"/>
    <n v="4"/>
    <n v="321"/>
    <x v="205"/>
    <x v="44"/>
    <x v="26"/>
  </r>
  <r>
    <x v="1"/>
    <x v="105"/>
    <x v="2"/>
    <x v="2"/>
    <s v="-2.244644"/>
    <x v="1"/>
    <x v="1"/>
    <x v="1"/>
    <x v="6062"/>
    <n v="9.0200000000000002E-3"/>
    <x v="8052"/>
    <n v="2.15"/>
    <n v="31.773491199999995"/>
    <n v="1"/>
    <n v="19"/>
    <x v="120"/>
    <x v="52"/>
    <x v="0"/>
  </r>
  <r>
    <x v="1"/>
    <x v="106"/>
    <x v="2"/>
    <x v="2"/>
    <s v="-2.244644"/>
    <x v="1"/>
    <x v="1"/>
    <x v="1"/>
    <x v="6063"/>
    <n v="9.3500000000000007E-3"/>
    <x v="8053"/>
    <n v="2.06"/>
    <n v="23.793113300000002"/>
    <n v="2"/>
    <n v="152"/>
    <x v="175"/>
    <x v="44"/>
    <x v="23"/>
  </r>
  <r>
    <x v="1"/>
    <x v="107"/>
    <x v="2"/>
    <x v="2"/>
    <s v="-2.244644"/>
    <x v="1"/>
    <x v="1"/>
    <x v="1"/>
    <x v="6064"/>
    <n v="1.0120000000000001E-2"/>
    <x v="8054"/>
    <n v="1.6099999999999999"/>
    <n v="32.094345359999991"/>
    <n v="5"/>
    <n v="183"/>
    <x v="205"/>
    <x v="45"/>
    <x v="3"/>
  </r>
  <r>
    <x v="1"/>
    <x v="108"/>
    <x v="2"/>
    <x v="2"/>
    <s v="-2.244644"/>
    <x v="1"/>
    <x v="1"/>
    <x v="1"/>
    <x v="6065"/>
    <n v="7.7000000000000011E-3"/>
    <x v="8055"/>
    <n v="1.05"/>
    <n v="12.378943500000002"/>
    <n v="4"/>
    <n v="86"/>
    <x v="114"/>
    <x v="13"/>
    <x v="7"/>
  </r>
  <r>
    <x v="1"/>
    <x v="109"/>
    <x v="2"/>
    <x v="2"/>
    <s v="-2.244644"/>
    <x v="1"/>
    <x v="1"/>
    <x v="1"/>
    <x v="6066"/>
    <n v="1.0780000000000001E-2"/>
    <x v="8056"/>
    <n v="1.3800000000000001"/>
    <n v="18.47946408"/>
    <n v="6"/>
    <n v="166"/>
    <x v="156"/>
    <x v="6"/>
    <x v="0"/>
  </r>
  <r>
    <x v="1"/>
    <x v="110"/>
    <x v="2"/>
    <x v="2"/>
    <s v="-2.244644"/>
    <x v="1"/>
    <x v="1"/>
    <x v="1"/>
    <x v="6067"/>
    <n v="6.7100000000000007E-3"/>
    <x v="8057"/>
    <n v="1.2100000000000002"/>
    <n v="12.846851930000003"/>
    <n v="2"/>
    <n v="128"/>
    <x v="199"/>
    <x v="6"/>
    <x v="27"/>
  </r>
  <r>
    <x v="1"/>
    <x v="111"/>
    <x v="2"/>
    <x v="2"/>
    <s v="-2.244644"/>
    <x v="1"/>
    <x v="1"/>
    <x v="1"/>
    <x v="6068"/>
    <n v="6.9300000000000004E-3"/>
    <x v="8058"/>
    <n v="0.92"/>
    <n v="6.2563762800000005"/>
    <n v="4"/>
    <n v="295"/>
    <x v="68"/>
    <x v="12"/>
    <x v="26"/>
  </r>
  <r>
    <x v="1"/>
    <x v="112"/>
    <x v="2"/>
    <x v="2"/>
    <s v="-2.244644"/>
    <x v="1"/>
    <x v="1"/>
    <x v="1"/>
    <x v="6069"/>
    <n v="1.1659999999999998E-2"/>
    <x v="8059"/>
    <n v="1.2"/>
    <n v="20.845281599999996"/>
    <n v="7"/>
    <n v="605"/>
    <x v="178"/>
    <x v="42"/>
    <x v="27"/>
  </r>
  <r>
    <x v="1"/>
    <x v="113"/>
    <x v="2"/>
    <x v="2"/>
    <s v="-2.244644"/>
    <x v="1"/>
    <x v="1"/>
    <x v="1"/>
    <x v="6070"/>
    <n v="1.1550000000000001E-2"/>
    <x v="8060"/>
    <n v="0.91999999999999993"/>
    <n v="15.472518600000001"/>
    <n v="2"/>
    <n v="88"/>
    <x v="183"/>
    <x v="30"/>
    <x v="0"/>
  </r>
  <r>
    <x v="1"/>
    <x v="114"/>
    <x v="2"/>
    <x v="2"/>
    <s v="-2.244644"/>
    <x v="1"/>
    <x v="1"/>
    <x v="1"/>
    <x v="6071"/>
    <n v="1.1000000000000003E-2"/>
    <x v="8061"/>
    <n v="1.06"/>
    <n v="15.056558000000004"/>
    <n v="2"/>
    <n v="165"/>
    <x v="97"/>
    <x v="42"/>
    <x v="7"/>
  </r>
  <r>
    <x v="1"/>
    <x v="115"/>
    <x v="2"/>
    <x v="2"/>
    <s v="-2.244644"/>
    <x v="1"/>
    <x v="1"/>
    <x v="1"/>
    <x v="6072"/>
    <n v="9.2400000000000017E-3"/>
    <x v="8062"/>
    <n v="1.53"/>
    <n v="20.597900400000004"/>
    <n v="5"/>
    <n v="319"/>
    <x v="223"/>
    <x v="7"/>
    <x v="7"/>
  </r>
  <r>
    <x v="1"/>
    <x v="116"/>
    <x v="2"/>
    <x v="2"/>
    <s v="-2.244644"/>
    <x v="1"/>
    <x v="1"/>
    <x v="1"/>
    <x v="1401"/>
    <n v="9.130000000000001E-3"/>
    <x v="8063"/>
    <n v="1.1500000000000001"/>
    <n v="13.332265100000003"/>
    <n v="6"/>
    <n v="343"/>
    <x v="158"/>
    <x v="43"/>
    <x v="20"/>
  </r>
  <r>
    <x v="1"/>
    <x v="117"/>
    <x v="2"/>
    <x v="2"/>
    <s v="-2.244644"/>
    <x v="1"/>
    <x v="1"/>
    <x v="1"/>
    <x v="5397"/>
    <n v="6.9300000000000004E-3"/>
    <x v="8064"/>
    <n v="1.63"/>
    <n v="15.425681040000001"/>
    <n v="6"/>
    <n v="534"/>
    <x v="222"/>
    <x v="18"/>
    <x v="25"/>
  </r>
  <r>
    <x v="1"/>
    <x v="118"/>
    <x v="2"/>
    <x v="2"/>
    <s v="-2.244644"/>
    <x v="1"/>
    <x v="1"/>
    <x v="1"/>
    <x v="6073"/>
    <n v="7.4800000000000005E-3"/>
    <x v="8065"/>
    <n v="1.06"/>
    <n v="13.17132256"/>
    <n v="2"/>
    <n v="111"/>
    <x v="197"/>
    <x v="12"/>
    <x v="29"/>
  </r>
  <r>
    <x v="1"/>
    <x v="119"/>
    <x v="2"/>
    <x v="2"/>
    <s v="-2.244644"/>
    <x v="1"/>
    <x v="1"/>
    <x v="1"/>
    <x v="6074"/>
    <n v="1.1880000000000002E-2"/>
    <x v="8066"/>
    <n v="0.74"/>
    <n v="9.7353748800000002"/>
    <n v="1"/>
    <n v="115"/>
    <x v="200"/>
    <x v="13"/>
    <x v="25"/>
  </r>
  <r>
    <x v="1"/>
    <x v="120"/>
    <x v="2"/>
    <x v="2"/>
    <s v="-2.244644"/>
    <x v="1"/>
    <x v="1"/>
    <x v="1"/>
    <x v="6075"/>
    <n v="9.3500000000000007E-3"/>
    <x v="8067"/>
    <n v="1.6900000000000002"/>
    <n v="28.638638600000004"/>
    <n v="3"/>
    <n v="92"/>
    <x v="184"/>
    <x v="13"/>
    <x v="22"/>
  </r>
  <r>
    <x v="1"/>
    <x v="121"/>
    <x v="2"/>
    <x v="2"/>
    <s v="-2.244644"/>
    <x v="1"/>
    <x v="1"/>
    <x v="1"/>
    <x v="1149"/>
    <n v="1.0780000000000001E-2"/>
    <x v="8068"/>
    <n v="1.81"/>
    <n v="20.692263900000004"/>
    <n v="0"/>
    <n v="36"/>
    <x v="194"/>
    <x v="23"/>
    <x v="24"/>
  </r>
  <r>
    <x v="1"/>
    <x v="122"/>
    <x v="2"/>
    <x v="2"/>
    <s v="-2.244644"/>
    <x v="1"/>
    <x v="1"/>
    <x v="1"/>
    <x v="6076"/>
    <n v="7.810000000000001E-3"/>
    <x v="8069"/>
    <n v="1.84"/>
    <n v="23.534404080000002"/>
    <n v="3"/>
    <n v="171"/>
    <x v="183"/>
    <x v="26"/>
    <x v="20"/>
  </r>
  <r>
    <x v="1"/>
    <x v="123"/>
    <x v="2"/>
    <x v="2"/>
    <s v="-2.244644"/>
    <x v="1"/>
    <x v="1"/>
    <x v="1"/>
    <x v="6077"/>
    <n v="1.1990000000000001E-2"/>
    <x v="8070"/>
    <n v="0.85"/>
    <n v="13.24996915"/>
    <n v="7"/>
    <n v="559"/>
    <x v="194"/>
    <x v="30"/>
    <x v="3"/>
  </r>
  <r>
    <x v="1"/>
    <x v="124"/>
    <x v="2"/>
    <x v="2"/>
    <s v="-2.244644"/>
    <x v="1"/>
    <x v="1"/>
    <x v="1"/>
    <x v="6078"/>
    <n v="8.0300000000000007E-3"/>
    <x v="8071"/>
    <n v="0.67"/>
    <n v="7.5229938300000017"/>
    <n v="2"/>
    <n v="60"/>
    <x v="88"/>
    <x v="43"/>
    <x v="25"/>
  </r>
  <r>
    <x v="1"/>
    <x v="125"/>
    <x v="2"/>
    <x v="2"/>
    <s v="-2.244644"/>
    <x v="1"/>
    <x v="1"/>
    <x v="1"/>
    <x v="6079"/>
    <n v="1.3090000000000001E-2"/>
    <x v="8072"/>
    <n v="1.51"/>
    <n v="32.787674920000001"/>
    <n v="4"/>
    <n v="219"/>
    <x v="205"/>
    <x v="52"/>
    <x v="6"/>
  </r>
  <r>
    <x v="1"/>
    <x v="126"/>
    <x v="2"/>
    <x v="2"/>
    <s v="-2.244644"/>
    <x v="1"/>
    <x v="1"/>
    <x v="1"/>
    <x v="6080"/>
    <n v="1.1330000000000002E-2"/>
    <x v="8073"/>
    <n v="1.57"/>
    <n v="23.734661830000004"/>
    <n v="5"/>
    <n v="181"/>
    <x v="194"/>
    <x v="47"/>
    <x v="26"/>
  </r>
  <r>
    <x v="1"/>
    <x v="127"/>
    <x v="2"/>
    <x v="2"/>
    <s v="-2.244644"/>
    <x v="1"/>
    <x v="1"/>
    <x v="1"/>
    <x v="6081"/>
    <n v="1.3090000000000001E-2"/>
    <x v="8074"/>
    <n v="2.25"/>
    <n v="54.342807749999999"/>
    <n v="7"/>
    <n v="425"/>
    <x v="194"/>
    <x v="6"/>
    <x v="22"/>
  </r>
  <r>
    <x v="1"/>
    <x v="128"/>
    <x v="2"/>
    <x v="2"/>
    <s v="-2.244644"/>
    <x v="1"/>
    <x v="1"/>
    <x v="1"/>
    <x v="6082"/>
    <n v="7.150000000000001E-3"/>
    <x v="8075"/>
    <n v="2.33"/>
    <n v="18.885209200000002"/>
    <n v="6"/>
    <n v="338"/>
    <x v="195"/>
    <x v="13"/>
    <x v="3"/>
  </r>
  <r>
    <x v="1"/>
    <x v="129"/>
    <x v="2"/>
    <x v="2"/>
    <s v="-2.244644"/>
    <x v="1"/>
    <x v="1"/>
    <x v="1"/>
    <x v="2926"/>
    <n v="1.0670000000000001E-2"/>
    <x v="8076"/>
    <n v="0.57000000000000006"/>
    <n v="6.9272841000000014"/>
    <n v="2"/>
    <n v="150"/>
    <x v="207"/>
    <x v="26"/>
    <x v="22"/>
  </r>
  <r>
    <x v="1"/>
    <x v="130"/>
    <x v="2"/>
    <x v="2"/>
    <s v="-2.244644"/>
    <x v="1"/>
    <x v="1"/>
    <x v="1"/>
    <x v="6083"/>
    <n v="8.1400000000000014E-3"/>
    <x v="8077"/>
    <n v="1.25"/>
    <n v="19.053705000000004"/>
    <n v="7"/>
    <n v="314"/>
    <x v="170"/>
    <x v="52"/>
    <x v="21"/>
  </r>
  <r>
    <x v="1"/>
    <x v="131"/>
    <x v="2"/>
    <x v="2"/>
    <s v="-2.244644"/>
    <x v="1"/>
    <x v="1"/>
    <x v="1"/>
    <x v="6084"/>
    <n v="1.1219999999999999E-2"/>
    <x v="8078"/>
    <n v="1.6"/>
    <n v="28.021276799999995"/>
    <n v="2"/>
    <n v="126"/>
    <x v="153"/>
    <x v="52"/>
    <x v="24"/>
  </r>
  <r>
    <x v="1"/>
    <x v="132"/>
    <x v="2"/>
    <x v="2"/>
    <s v="-2.244644"/>
    <x v="1"/>
    <x v="1"/>
    <x v="1"/>
    <x v="6085"/>
    <n v="8.3600000000000011E-3"/>
    <x v="8079"/>
    <n v="2.33"/>
    <n v="18.82820808"/>
    <n v="7"/>
    <n v="370"/>
    <x v="210"/>
    <x v="12"/>
    <x v="13"/>
  </r>
  <r>
    <x v="1"/>
    <x v="133"/>
    <x v="2"/>
    <x v="2"/>
    <s v="-2.244644"/>
    <x v="1"/>
    <x v="1"/>
    <x v="1"/>
    <x v="6086"/>
    <n v="9.9000000000000025E-3"/>
    <x v="8080"/>
    <n v="0.74"/>
    <n v="6.2373564000000004"/>
    <n v="7"/>
    <n v="515"/>
    <x v="197"/>
    <x v="45"/>
    <x v="25"/>
  </r>
  <r>
    <x v="1"/>
    <x v="134"/>
    <x v="2"/>
    <x v="2"/>
    <s v="-2.244644"/>
    <x v="1"/>
    <x v="1"/>
    <x v="1"/>
    <x v="6087"/>
    <n v="7.7000000000000011E-3"/>
    <x v="8081"/>
    <n v="1.31"/>
    <n v="17.244735200000001"/>
    <n v="2"/>
    <n v="148"/>
    <x v="205"/>
    <x v="43"/>
    <x v="20"/>
  </r>
  <r>
    <x v="1"/>
    <x v="135"/>
    <x v="2"/>
    <x v="2"/>
    <s v="-2.244644"/>
    <x v="1"/>
    <x v="1"/>
    <x v="1"/>
    <x v="6084"/>
    <n v="1.1219999999999999E-2"/>
    <x v="8078"/>
    <n v="0.64999999999999991"/>
    <n v="11.383643699999995"/>
    <n v="5"/>
    <n v="146"/>
    <x v="179"/>
    <x v="26"/>
    <x v="0"/>
  </r>
  <r>
    <x v="1"/>
    <x v="136"/>
    <x v="2"/>
    <x v="2"/>
    <s v="-2.244644"/>
    <x v="1"/>
    <x v="1"/>
    <x v="1"/>
    <x v="6088"/>
    <n v="1.3090000000000001E-2"/>
    <x v="8082"/>
    <n v="2.2199999999999998"/>
    <n v="55.50131202"/>
    <n v="6"/>
    <n v="345"/>
    <x v="194"/>
    <x v="7"/>
    <x v="6"/>
  </r>
  <r>
    <x v="1"/>
    <x v="137"/>
    <x v="2"/>
    <x v="2"/>
    <s v="-2.244644"/>
    <x v="1"/>
    <x v="1"/>
    <x v="1"/>
    <x v="6089"/>
    <n v="6.7100000000000007E-3"/>
    <x v="8083"/>
    <n v="1.4100000000000001"/>
    <n v="14.528465160000003"/>
    <n v="4"/>
    <n v="320"/>
    <x v="208"/>
    <x v="46"/>
    <x v="21"/>
  </r>
  <r>
    <x v="1"/>
    <x v="138"/>
    <x v="2"/>
    <x v="2"/>
    <s v="-2.244644"/>
    <x v="1"/>
    <x v="1"/>
    <x v="1"/>
    <x v="6090"/>
    <n v="9.9000000000000008E-3"/>
    <x v="8084"/>
    <n v="2.0299999999999998"/>
    <n v="23.820974099999997"/>
    <n v="0"/>
    <n v="27"/>
    <x v="177"/>
    <x v="26"/>
    <x v="25"/>
  </r>
  <r>
    <x v="1"/>
    <x v="139"/>
    <x v="2"/>
    <x v="2"/>
    <s v="-2.244644"/>
    <x v="1"/>
    <x v="1"/>
    <x v="1"/>
    <x v="6091"/>
    <n v="1.1110000000000002E-2"/>
    <x v="8085"/>
    <n v="2.19"/>
    <n v="39.014598149999998"/>
    <n v="6"/>
    <n v="448"/>
    <x v="206"/>
    <x v="44"/>
    <x v="5"/>
  </r>
  <r>
    <x v="1"/>
    <x v="140"/>
    <x v="2"/>
    <x v="2"/>
    <s v="-2.244644"/>
    <x v="1"/>
    <x v="1"/>
    <x v="1"/>
    <x v="6092"/>
    <n v="1.1000000000000001E-2"/>
    <x v="8086"/>
    <n v="1.98"/>
    <n v="30.936311999999997"/>
    <n v="7"/>
    <n v="402"/>
    <x v="193"/>
    <x v="47"/>
    <x v="22"/>
  </r>
  <r>
    <x v="1"/>
    <x v="141"/>
    <x v="2"/>
    <x v="2"/>
    <s v="-2.244644"/>
    <x v="1"/>
    <x v="1"/>
    <x v="1"/>
    <x v="6093"/>
    <n v="1.2210000000000002E-2"/>
    <x v="8087"/>
    <n v="2.1"/>
    <n v="23.4281817"/>
    <n v="4"/>
    <n v="346"/>
    <x v="175"/>
    <x v="13"/>
    <x v="22"/>
  </r>
  <r>
    <x v="1"/>
    <x v="142"/>
    <x v="2"/>
    <x v="2"/>
    <s v="-2.244644"/>
    <x v="1"/>
    <x v="1"/>
    <x v="1"/>
    <x v="6094"/>
    <n v="9.130000000000001E-3"/>
    <x v="8088"/>
    <n v="2.25"/>
    <n v="21.602492999999999"/>
    <n v="3"/>
    <n v="57"/>
    <x v="187"/>
    <x v="48"/>
    <x v="6"/>
  </r>
  <r>
    <x v="1"/>
    <x v="143"/>
    <x v="2"/>
    <x v="2"/>
    <s v="-2.244644"/>
    <x v="1"/>
    <x v="1"/>
    <x v="1"/>
    <x v="6095"/>
    <n v="7.5900000000000004E-3"/>
    <x v="8089"/>
    <n v="1.26"/>
    <n v="8.2914678000000013"/>
    <n v="2"/>
    <n v="129"/>
    <x v="170"/>
    <x v="12"/>
    <x v="23"/>
  </r>
  <r>
    <x v="1"/>
    <x v="144"/>
    <x v="2"/>
    <x v="2"/>
    <s v="-2.244644"/>
    <x v="1"/>
    <x v="1"/>
    <x v="1"/>
    <x v="6096"/>
    <n v="1.1219999999999999E-2"/>
    <x v="8090"/>
    <n v="2.04"/>
    <n v="38.10527424"/>
    <n v="2"/>
    <n v="87"/>
    <x v="156"/>
    <x v="13"/>
    <x v="23"/>
  </r>
  <r>
    <x v="1"/>
    <x v="145"/>
    <x v="2"/>
    <x v="2"/>
    <s v="-2.244644"/>
    <x v="1"/>
    <x v="1"/>
    <x v="1"/>
    <x v="6097"/>
    <n v="8.6900000000000015E-3"/>
    <x v="8091"/>
    <n v="1.1099999999999999"/>
    <n v="15.574270140000001"/>
    <n v="6"/>
    <n v="254"/>
    <x v="58"/>
    <x v="47"/>
    <x v="6"/>
  </r>
  <r>
    <x v="1"/>
    <x v="146"/>
    <x v="2"/>
    <x v="2"/>
    <s v="-2.244644"/>
    <x v="1"/>
    <x v="1"/>
    <x v="1"/>
    <x v="6098"/>
    <n v="1.1550000000000001E-2"/>
    <x v="8092"/>
    <n v="1.25"/>
    <n v="15.085743750000001"/>
    <n v="2"/>
    <n v="104"/>
    <x v="177"/>
    <x v="7"/>
    <x v="23"/>
  </r>
  <r>
    <x v="1"/>
    <x v="147"/>
    <x v="2"/>
    <x v="2"/>
    <s v="-2.244644"/>
    <x v="1"/>
    <x v="1"/>
    <x v="1"/>
    <x v="6099"/>
    <n v="9.9000000000000025E-3"/>
    <x v="8093"/>
    <n v="0.80999999999999994"/>
    <n v="14.321934000000002"/>
    <n v="7"/>
    <n v="408"/>
    <x v="194"/>
    <x v="26"/>
    <x v="22"/>
  </r>
  <r>
    <x v="1"/>
    <x v="148"/>
    <x v="2"/>
    <x v="2"/>
    <s v="-2.244644"/>
    <x v="1"/>
    <x v="1"/>
    <x v="1"/>
    <x v="6100"/>
    <n v="9.3500000000000007E-3"/>
    <x v="8094"/>
    <n v="1.33"/>
    <n v="11.532682700000001"/>
    <n v="2"/>
    <n v="38"/>
    <x v="184"/>
    <x v="18"/>
    <x v="27"/>
  </r>
  <r>
    <x v="1"/>
    <x v="149"/>
    <x v="2"/>
    <x v="2"/>
    <s v="-2.244644"/>
    <x v="1"/>
    <x v="1"/>
    <x v="1"/>
    <x v="6101"/>
    <n v="6.8200000000000005E-3"/>
    <x v="8095"/>
    <n v="1.4500000000000002"/>
    <n v="13.642864400000002"/>
    <n v="5"/>
    <n v="146"/>
    <x v="193"/>
    <x v="26"/>
    <x v="26"/>
  </r>
  <r>
    <x v="1"/>
    <x v="150"/>
    <x v="2"/>
    <x v="2"/>
    <s v="-2.244644"/>
    <x v="1"/>
    <x v="1"/>
    <x v="1"/>
    <x v="6102"/>
    <n v="1.0120000000000001E-2"/>
    <x v="8096"/>
    <n v="0.82000000000000006"/>
    <n v="11.937248400000001"/>
    <n v="6"/>
    <n v="309"/>
    <x v="193"/>
    <x v="6"/>
    <x v="25"/>
  </r>
  <r>
    <x v="1"/>
    <x v="151"/>
    <x v="2"/>
    <x v="2"/>
    <s v="-2.244644"/>
    <x v="1"/>
    <x v="1"/>
    <x v="1"/>
    <x v="6103"/>
    <n v="1.1330000000000002E-2"/>
    <x v="8097"/>
    <n v="1.84"/>
    <n v="25.189671760000003"/>
    <n v="2"/>
    <n v="90"/>
    <x v="159"/>
    <x v="41"/>
    <x v="22"/>
  </r>
  <r>
    <x v="1"/>
    <x v="152"/>
    <x v="2"/>
    <x v="2"/>
    <s v="-2.244644"/>
    <x v="1"/>
    <x v="1"/>
    <x v="1"/>
    <x v="6104"/>
    <n v="9.9000000000000008E-3"/>
    <x v="8098"/>
    <n v="1.51"/>
    <n v="20.2514103"/>
    <n v="5"/>
    <n v="248"/>
    <x v="182"/>
    <x v="6"/>
    <x v="0"/>
  </r>
  <r>
    <x v="1"/>
    <x v="153"/>
    <x v="2"/>
    <x v="2"/>
    <s v="-2.244644"/>
    <x v="1"/>
    <x v="1"/>
    <x v="1"/>
    <x v="6105"/>
    <n v="1.2760000000000001E-2"/>
    <x v="8099"/>
    <n v="2.27"/>
    <n v="31.32007076"/>
    <n v="2"/>
    <n v="157"/>
    <x v="222"/>
    <x v="43"/>
    <x v="22"/>
  </r>
  <r>
    <x v="1"/>
    <x v="154"/>
    <x v="2"/>
    <x v="2"/>
    <s v="-2.244644"/>
    <x v="1"/>
    <x v="1"/>
    <x v="1"/>
    <x v="6106"/>
    <n v="6.8200000000000005E-3"/>
    <x v="8100"/>
    <n v="1.73"/>
    <n v="13.483440079999999"/>
    <n v="5"/>
    <n v="249"/>
    <x v="223"/>
    <x v="6"/>
    <x v="22"/>
  </r>
  <r>
    <x v="1"/>
    <x v="155"/>
    <x v="2"/>
    <x v="2"/>
    <s v="-2.244644"/>
    <x v="1"/>
    <x v="1"/>
    <x v="1"/>
    <x v="6107"/>
    <n v="8.1400000000000014E-3"/>
    <x v="8101"/>
    <n v="1.99"/>
    <n v="27.534380280000004"/>
    <n v="0"/>
    <n v="7"/>
    <x v="199"/>
    <x v="46"/>
    <x v="26"/>
  </r>
  <r>
    <x v="1"/>
    <x v="156"/>
    <x v="2"/>
    <x v="2"/>
    <s v="-2.244644"/>
    <x v="1"/>
    <x v="1"/>
    <x v="1"/>
    <x v="6108"/>
    <n v="9.7900000000000018E-3"/>
    <x v="8102"/>
    <n v="0.97"/>
    <n v="17.362085290000003"/>
    <n v="0"/>
    <n v="5"/>
    <x v="119"/>
    <x v="52"/>
    <x v="26"/>
  </r>
  <r>
    <x v="1"/>
    <x v="157"/>
    <x v="2"/>
    <x v="2"/>
    <s v="-2.244644"/>
    <x v="1"/>
    <x v="1"/>
    <x v="1"/>
    <x v="1155"/>
    <n v="9.6800000000000011E-3"/>
    <x v="8103"/>
    <n v="1.7799999999999998"/>
    <n v="18.936209600000002"/>
    <n v="5"/>
    <n v="372"/>
    <x v="195"/>
    <x v="18"/>
    <x v="26"/>
  </r>
  <r>
    <x v="1"/>
    <x v="158"/>
    <x v="2"/>
    <x v="2"/>
    <s v="-2.244644"/>
    <x v="1"/>
    <x v="1"/>
    <x v="1"/>
    <x v="6109"/>
    <n v="1.023E-2"/>
    <x v="8104"/>
    <n v="2.1"/>
    <n v="30.542381099999993"/>
    <n v="2"/>
    <n v="81"/>
    <x v="101"/>
    <x v="18"/>
    <x v="7"/>
  </r>
  <r>
    <x v="1"/>
    <x v="159"/>
    <x v="2"/>
    <x v="2"/>
    <s v="-2.244644"/>
    <x v="1"/>
    <x v="1"/>
    <x v="1"/>
    <x v="6110"/>
    <n v="1.21E-2"/>
    <x v="8105"/>
    <n v="1.8900000000000001"/>
    <n v="32.304749399999999"/>
    <n v="1"/>
    <n v="57"/>
    <x v="136"/>
    <x v="13"/>
    <x v="28"/>
  </r>
  <r>
    <x v="1"/>
    <x v="160"/>
    <x v="2"/>
    <x v="2"/>
    <s v="-2.244644"/>
    <x v="1"/>
    <x v="1"/>
    <x v="1"/>
    <x v="6111"/>
    <n v="1.1110000000000002E-2"/>
    <x v="8106"/>
    <n v="1.5299999999999998"/>
    <n v="28.533346379999998"/>
    <n v="4"/>
    <n v="136"/>
    <x v="196"/>
    <x v="7"/>
    <x v="0"/>
  </r>
  <r>
    <x v="1"/>
    <x v="161"/>
    <x v="2"/>
    <x v="2"/>
    <s v="-2.244644"/>
    <x v="1"/>
    <x v="1"/>
    <x v="1"/>
    <x v="6112"/>
    <n v="1.0120000000000001E-2"/>
    <x v="8107"/>
    <n v="2.09"/>
    <n v="26.766337399999998"/>
    <n v="7"/>
    <n v="222"/>
    <x v="120"/>
    <x v="43"/>
    <x v="7"/>
  </r>
  <r>
    <x v="1"/>
    <x v="162"/>
    <x v="2"/>
    <x v="2"/>
    <s v="-2.244644"/>
    <x v="1"/>
    <x v="1"/>
    <x v="1"/>
    <x v="6113"/>
    <n v="8.2500000000000021E-3"/>
    <x v="8108"/>
    <n v="1.1400000000000001"/>
    <n v="13.799016000000004"/>
    <n v="1"/>
    <n v="35"/>
    <x v="76"/>
    <x v="18"/>
    <x v="21"/>
  </r>
  <r>
    <x v="1"/>
    <x v="163"/>
    <x v="2"/>
    <x v="2"/>
    <s v="-2.244644"/>
    <x v="1"/>
    <x v="1"/>
    <x v="1"/>
    <x v="6114"/>
    <n v="8.5800000000000008E-3"/>
    <x v="8109"/>
    <n v="1.52"/>
    <n v="22.882791359999999"/>
    <n v="7"/>
    <n v="554"/>
    <x v="182"/>
    <x v="44"/>
    <x v="5"/>
  </r>
  <r>
    <x v="1"/>
    <x v="164"/>
    <x v="2"/>
    <x v="2"/>
    <s v="-2.244644"/>
    <x v="1"/>
    <x v="1"/>
    <x v="1"/>
    <x v="6115"/>
    <n v="7.92E-3"/>
    <x v="8110"/>
    <n v="2.3200000000000003"/>
    <n v="14.964111359999999"/>
    <n v="0"/>
    <n v="6"/>
    <x v="210"/>
    <x v="45"/>
    <x v="21"/>
  </r>
  <r>
    <x v="1"/>
    <x v="165"/>
    <x v="2"/>
    <x v="2"/>
    <s v="-2.244644"/>
    <x v="1"/>
    <x v="1"/>
    <x v="1"/>
    <x v="6116"/>
    <n v="7.810000000000001E-3"/>
    <x v="8111"/>
    <n v="1.94"/>
    <n v="29.28462592"/>
    <n v="5"/>
    <n v="189"/>
    <x v="156"/>
    <x v="8"/>
    <x v="25"/>
  </r>
  <r>
    <x v="1"/>
    <x v="166"/>
    <x v="2"/>
    <x v="2"/>
    <s v="-2.244644"/>
    <x v="1"/>
    <x v="1"/>
    <x v="1"/>
    <x v="6117"/>
    <n v="8.5800000000000008E-3"/>
    <x v="8112"/>
    <n v="0.75"/>
    <n v="5.7001230000000005"/>
    <n v="3"/>
    <n v="155"/>
    <x v="178"/>
    <x v="30"/>
    <x v="27"/>
  </r>
  <r>
    <x v="1"/>
    <x v="167"/>
    <x v="2"/>
    <x v="2"/>
    <s v="-2.244644"/>
    <x v="1"/>
    <x v="1"/>
    <x v="1"/>
    <x v="6118"/>
    <n v="1.166E-2"/>
    <x v="8113"/>
    <n v="0.95"/>
    <n v="18.250465200000001"/>
    <n v="2"/>
    <n v="144"/>
    <x v="186"/>
    <x v="23"/>
    <x v="21"/>
  </r>
  <r>
    <x v="1"/>
    <x v="168"/>
    <x v="2"/>
    <x v="2"/>
    <s v="-2.244644"/>
    <x v="1"/>
    <x v="1"/>
    <x v="1"/>
    <x v="5001"/>
    <n v="7.5900000000000004E-3"/>
    <x v="8114"/>
    <n v="0.71"/>
    <n v="6.1940016599999996"/>
    <n v="2"/>
    <n v="74"/>
    <x v="208"/>
    <x v="18"/>
    <x v="23"/>
  </r>
  <r>
    <x v="1"/>
    <x v="169"/>
    <x v="2"/>
    <x v="2"/>
    <s v="-2.244644"/>
    <x v="1"/>
    <x v="1"/>
    <x v="1"/>
    <x v="6119"/>
    <n v="1.3200000000000002E-2"/>
    <x v="8115"/>
    <n v="1.3099999999999998"/>
    <n v="14.838265199999997"/>
    <n v="3"/>
    <n v="134"/>
    <x v="192"/>
    <x v="13"/>
    <x v="25"/>
  </r>
  <r>
    <x v="1"/>
    <x v="170"/>
    <x v="2"/>
    <x v="2"/>
    <s v="-2.244644"/>
    <x v="1"/>
    <x v="1"/>
    <x v="1"/>
    <x v="6120"/>
    <n v="1.0120000000000001E-2"/>
    <x v="8116"/>
    <n v="0.57000000000000006"/>
    <n v="5.0900361599999995"/>
    <n v="2"/>
    <n v="177"/>
    <x v="191"/>
    <x v="46"/>
    <x v="29"/>
  </r>
  <r>
    <x v="1"/>
    <x v="171"/>
    <x v="2"/>
    <x v="2"/>
    <s v="-2.244644"/>
    <x v="1"/>
    <x v="1"/>
    <x v="1"/>
    <x v="6121"/>
    <n v="9.2400000000000017E-3"/>
    <x v="8117"/>
    <n v="1.37"/>
    <n v="16.418463600000003"/>
    <n v="6"/>
    <n v="240"/>
    <x v="188"/>
    <x v="46"/>
    <x v="21"/>
  </r>
  <r>
    <x v="1"/>
    <x v="172"/>
    <x v="2"/>
    <x v="2"/>
    <s v="-2.244644"/>
    <x v="1"/>
    <x v="1"/>
    <x v="1"/>
    <x v="6122"/>
    <n v="9.7900000000000018E-3"/>
    <x v="8118"/>
    <n v="1.4200000000000002"/>
    <n v="11.295212500000003"/>
    <n v="5"/>
    <n v="247"/>
    <x v="182"/>
    <x v="18"/>
    <x v="27"/>
  </r>
  <r>
    <x v="1"/>
    <x v="173"/>
    <x v="2"/>
    <x v="2"/>
    <s v="-2.244644"/>
    <x v="1"/>
    <x v="1"/>
    <x v="1"/>
    <x v="6123"/>
    <n v="7.92E-3"/>
    <x v="8119"/>
    <n v="1.4"/>
    <n v="18.098942399999999"/>
    <n v="2"/>
    <n v="59"/>
    <x v="101"/>
    <x v="48"/>
    <x v="3"/>
  </r>
  <r>
    <x v="1"/>
    <x v="174"/>
    <x v="2"/>
    <x v="2"/>
    <s v="-2.244644"/>
    <x v="1"/>
    <x v="1"/>
    <x v="1"/>
    <x v="2423"/>
    <n v="9.9000000000000025E-3"/>
    <x v="8120"/>
    <n v="1.67"/>
    <n v="16.0568496"/>
    <n v="1"/>
    <n v="8"/>
    <x v="192"/>
    <x v="46"/>
    <x v="22"/>
  </r>
  <r>
    <x v="1"/>
    <x v="175"/>
    <x v="2"/>
    <x v="2"/>
    <s v="-2.244644"/>
    <x v="1"/>
    <x v="1"/>
    <x v="1"/>
    <x v="438"/>
    <n v="8.4700000000000001E-3"/>
    <x v="8121"/>
    <n v="1.1099999999999999"/>
    <n v="9.9686225099999994"/>
    <n v="3"/>
    <n v="251"/>
    <x v="88"/>
    <x v="45"/>
    <x v="26"/>
  </r>
  <r>
    <x v="1"/>
    <x v="176"/>
    <x v="2"/>
    <x v="2"/>
    <s v="-2.244644"/>
    <x v="1"/>
    <x v="1"/>
    <x v="1"/>
    <x v="6124"/>
    <n v="1.2650000000000002E-2"/>
    <x v="8122"/>
    <n v="1.5099999999999998"/>
    <n v="20.02028215"/>
    <n v="6"/>
    <n v="465"/>
    <x v="58"/>
    <x v="44"/>
    <x v="29"/>
  </r>
  <r>
    <x v="1"/>
    <x v="177"/>
    <x v="2"/>
    <x v="2"/>
    <s v="-2.244644"/>
    <x v="1"/>
    <x v="1"/>
    <x v="1"/>
    <x v="6125"/>
    <n v="1.1440000000000001E-2"/>
    <x v="8123"/>
    <n v="1.5299999999999998"/>
    <n v="32.452683119999996"/>
    <n v="5"/>
    <n v="338"/>
    <x v="76"/>
    <x v="7"/>
    <x v="24"/>
  </r>
  <r>
    <x v="1"/>
    <x v="178"/>
    <x v="2"/>
    <x v="2"/>
    <s v="-2.244644"/>
    <x v="1"/>
    <x v="1"/>
    <x v="1"/>
    <x v="6126"/>
    <n v="8.4700000000000001E-3"/>
    <x v="8124"/>
    <n v="1.46"/>
    <n v="11.40534626"/>
    <n v="4"/>
    <n v="148"/>
    <x v="184"/>
    <x v="48"/>
    <x v="27"/>
  </r>
  <r>
    <x v="1"/>
    <x v="179"/>
    <x v="2"/>
    <x v="2"/>
    <s v="-2.244644"/>
    <x v="1"/>
    <x v="1"/>
    <x v="1"/>
    <x v="6127"/>
    <n v="1.0120000000000001E-2"/>
    <x v="8125"/>
    <n v="0.83000000000000007"/>
    <n v="14.984886400000001"/>
    <n v="6"/>
    <n v="304"/>
    <x v="223"/>
    <x v="30"/>
    <x v="20"/>
  </r>
  <r>
    <x v="1"/>
    <x v="180"/>
    <x v="2"/>
    <x v="2"/>
    <s v="-2.244644"/>
    <x v="1"/>
    <x v="1"/>
    <x v="1"/>
    <x v="6128"/>
    <n v="1.0780000000000001E-2"/>
    <x v="8126"/>
    <n v="1.4300000000000002"/>
    <n v="19.568308760000001"/>
    <n v="7"/>
    <n v="357"/>
    <x v="169"/>
    <x v="6"/>
    <x v="7"/>
  </r>
  <r>
    <x v="1"/>
    <x v="181"/>
    <x v="2"/>
    <x v="2"/>
    <s v="-2.244644"/>
    <x v="1"/>
    <x v="1"/>
    <x v="1"/>
    <x v="6129"/>
    <n v="9.6800000000000011E-3"/>
    <x v="8127"/>
    <n v="0.99"/>
    <n v="15.479742960000001"/>
    <n v="2"/>
    <n v="100"/>
    <x v="183"/>
    <x v="6"/>
    <x v="22"/>
  </r>
  <r>
    <x v="1"/>
    <x v="182"/>
    <x v="2"/>
    <x v="2"/>
    <s v="-2.244644"/>
    <x v="1"/>
    <x v="1"/>
    <x v="1"/>
    <x v="6130"/>
    <n v="1.1659999999999998E-2"/>
    <x v="8128"/>
    <n v="1.54"/>
    <n v="29.240201759999998"/>
    <n v="6"/>
    <n v="218"/>
    <x v="180"/>
    <x v="52"/>
    <x v="23"/>
  </r>
  <r>
    <x v="1"/>
    <x v="183"/>
    <x v="2"/>
    <x v="2"/>
    <s v="-2.244644"/>
    <x v="1"/>
    <x v="1"/>
    <x v="1"/>
    <x v="6131"/>
    <n v="1.0780000000000001E-2"/>
    <x v="8129"/>
    <n v="0.66"/>
    <n v="8.7988731600000012"/>
    <n v="0"/>
    <n v="11"/>
    <x v="182"/>
    <x v="41"/>
    <x v="29"/>
  </r>
  <r>
    <x v="2"/>
    <x v="184"/>
    <x v="2"/>
    <x v="2"/>
    <s v="-2.244644"/>
    <x v="1"/>
    <x v="1"/>
    <x v="1"/>
    <x v="1857"/>
    <n v="1.507E-2"/>
    <x v="8130"/>
    <n v="2.2000000000000002"/>
    <n v="74.298114000000012"/>
    <n v="2"/>
    <n v="169"/>
    <x v="204"/>
    <x v="36"/>
    <x v="3"/>
  </r>
  <r>
    <x v="2"/>
    <x v="185"/>
    <x v="2"/>
    <x v="2"/>
    <s v="-2.244644"/>
    <x v="1"/>
    <x v="1"/>
    <x v="1"/>
    <x v="1883"/>
    <n v="1.1990000000000002E-2"/>
    <x v="8131"/>
    <n v="1.65"/>
    <n v="30.664425000000001"/>
    <n v="9"/>
    <n v="766"/>
    <x v="175"/>
    <x v="43"/>
    <x v="6"/>
  </r>
  <r>
    <x v="2"/>
    <x v="186"/>
    <x v="2"/>
    <x v="2"/>
    <s v="-2.244644"/>
    <x v="1"/>
    <x v="1"/>
    <x v="1"/>
    <x v="267"/>
    <n v="1.1770000000000003E-2"/>
    <x v="8132"/>
    <n v="0.72"/>
    <n v="17.406417600000005"/>
    <n v="6"/>
    <n v="354"/>
    <x v="155"/>
    <x v="8"/>
    <x v="6"/>
  </r>
  <r>
    <x v="2"/>
    <x v="187"/>
    <x v="2"/>
    <x v="2"/>
    <s v="-2.244644"/>
    <x v="1"/>
    <x v="1"/>
    <x v="1"/>
    <x v="6132"/>
    <n v="1.3640000000000003E-2"/>
    <x v="8133"/>
    <n v="1.53"/>
    <n v="52.673860800000014"/>
    <n v="7"/>
    <n v="319"/>
    <x v="76"/>
    <x v="44"/>
    <x v="0"/>
  </r>
  <r>
    <x v="2"/>
    <x v="188"/>
    <x v="2"/>
    <x v="2"/>
    <s v="-2.244644"/>
    <x v="1"/>
    <x v="1"/>
    <x v="1"/>
    <x v="1659"/>
    <n v="8.8000000000000005E-3"/>
    <x v="8134"/>
    <n v="1.41"/>
    <n v="17.693808000000001"/>
    <n v="9"/>
    <n v="462"/>
    <x v="200"/>
    <x v="23"/>
    <x v="3"/>
  </r>
  <r>
    <x v="2"/>
    <x v="189"/>
    <x v="2"/>
    <x v="2"/>
    <s v="-2.244644"/>
    <x v="1"/>
    <x v="1"/>
    <x v="1"/>
    <x v="982"/>
    <n v="9.4600000000000014E-3"/>
    <x v="8135"/>
    <n v="1.34"/>
    <n v="19.800536800000003"/>
    <n v="6"/>
    <n v="431"/>
    <x v="171"/>
    <x v="18"/>
    <x v="6"/>
  </r>
  <r>
    <x v="2"/>
    <x v="190"/>
    <x v="2"/>
    <x v="2"/>
    <s v="-2.244644"/>
    <x v="1"/>
    <x v="1"/>
    <x v="1"/>
    <x v="6133"/>
    <n v="1.2100000000000001E-2"/>
    <x v="8136"/>
    <n v="1.75"/>
    <n v="58.464175000000012"/>
    <n v="3"/>
    <n v="122"/>
    <x v="184"/>
    <x v="42"/>
    <x v="24"/>
  </r>
  <r>
    <x v="2"/>
    <x v="191"/>
    <x v="2"/>
    <x v="2"/>
    <s v="-2.244644"/>
    <x v="1"/>
    <x v="1"/>
    <x v="1"/>
    <x v="263"/>
    <n v="1.298E-2"/>
    <x v="8137"/>
    <n v="1.89"/>
    <n v="45.458166599999998"/>
    <n v="3"/>
    <n v="215"/>
    <x v="159"/>
    <x v="41"/>
    <x v="21"/>
  </r>
  <r>
    <x v="2"/>
    <x v="192"/>
    <x v="2"/>
    <x v="2"/>
    <s v="-2.244644"/>
    <x v="1"/>
    <x v="1"/>
    <x v="1"/>
    <x v="6134"/>
    <n v="1.4410000000000001E-2"/>
    <x v="8138"/>
    <n v="0.56000000000000005"/>
    <n v="19.254065600000004"/>
    <n v="9"/>
    <n v="626"/>
    <x v="169"/>
    <x v="23"/>
    <x v="27"/>
  </r>
  <r>
    <x v="2"/>
    <x v="193"/>
    <x v="2"/>
    <x v="2"/>
    <s v="-2.244644"/>
    <x v="1"/>
    <x v="1"/>
    <x v="1"/>
    <x v="6135"/>
    <n v="1.2979999999999998E-2"/>
    <x v="8139"/>
    <n v="0.88"/>
    <n v="26.511390399999996"/>
    <n v="3"/>
    <n v="279"/>
    <x v="182"/>
    <x v="44"/>
    <x v="7"/>
  </r>
  <r>
    <x v="2"/>
    <x v="194"/>
    <x v="2"/>
    <x v="2"/>
    <s v="-2.244644"/>
    <x v="1"/>
    <x v="1"/>
    <x v="1"/>
    <x v="1890"/>
    <n v="1.3750000000000002E-2"/>
    <x v="6534"/>
    <n v="1.17"/>
    <n v="33.268950000000004"/>
    <n v="7"/>
    <n v="233"/>
    <x v="197"/>
    <x v="47"/>
    <x v="28"/>
  </r>
  <r>
    <x v="2"/>
    <x v="195"/>
    <x v="2"/>
    <x v="2"/>
    <s v="-2.244644"/>
    <x v="1"/>
    <x v="1"/>
    <x v="1"/>
    <x v="744"/>
    <n v="1.2650000000000003E-2"/>
    <x v="8140"/>
    <n v="1.92"/>
    <n v="49.693248000000011"/>
    <n v="5"/>
    <n v="272"/>
    <x v="205"/>
    <x v="41"/>
    <x v="29"/>
  </r>
  <r>
    <x v="2"/>
    <x v="196"/>
    <x v="2"/>
    <x v="2"/>
    <s v="-2.244644"/>
    <x v="1"/>
    <x v="1"/>
    <x v="1"/>
    <x v="5804"/>
    <n v="1.2540000000000001E-2"/>
    <x v="8141"/>
    <n v="2.09"/>
    <n v="64.001401200000004"/>
    <n v="2"/>
    <n v="169"/>
    <x v="180"/>
    <x v="18"/>
    <x v="0"/>
  </r>
  <r>
    <x v="2"/>
    <x v="197"/>
    <x v="2"/>
    <x v="2"/>
    <s v="-2.244644"/>
    <x v="1"/>
    <x v="1"/>
    <x v="1"/>
    <x v="261"/>
    <n v="1.0560000000000002E-2"/>
    <x v="8142"/>
    <n v="0.56999999999999995"/>
    <n v="11.448518400000001"/>
    <n v="9"/>
    <n v="603"/>
    <x v="159"/>
    <x v="44"/>
    <x v="0"/>
  </r>
  <r>
    <x v="2"/>
    <x v="198"/>
    <x v="2"/>
    <x v="2"/>
    <s v="-2.244644"/>
    <x v="1"/>
    <x v="1"/>
    <x v="1"/>
    <x v="2079"/>
    <n v="1.4849999999999999E-2"/>
    <x v="8143"/>
    <n v="1.21"/>
    <n v="37.356511499999996"/>
    <n v="6"/>
    <n v="401"/>
    <x v="119"/>
    <x v="47"/>
    <x v="21"/>
  </r>
  <r>
    <x v="2"/>
    <x v="199"/>
    <x v="2"/>
    <x v="2"/>
    <s v="-2.244644"/>
    <x v="1"/>
    <x v="1"/>
    <x v="1"/>
    <x v="458"/>
    <n v="1.4410000000000001E-2"/>
    <x v="8144"/>
    <n v="1"/>
    <n v="36.212330000000001"/>
    <n v="5"/>
    <n v="178"/>
    <x v="192"/>
    <x v="47"/>
    <x v="0"/>
  </r>
  <r>
    <x v="2"/>
    <x v="200"/>
    <x v="2"/>
    <x v="2"/>
    <s v="-2.244644"/>
    <x v="1"/>
    <x v="1"/>
    <x v="1"/>
    <x v="1898"/>
    <n v="9.5700000000000021E-3"/>
    <x v="8145"/>
    <n v="1.9"/>
    <n v="28.092735000000005"/>
    <n v="6"/>
    <n v="527"/>
    <x v="101"/>
    <x v="46"/>
    <x v="3"/>
  </r>
  <r>
    <x v="2"/>
    <x v="201"/>
    <x v="2"/>
    <x v="2"/>
    <s v="-2.244644"/>
    <x v="1"/>
    <x v="1"/>
    <x v="1"/>
    <x v="1234"/>
    <n v="9.9000000000000025E-3"/>
    <x v="8146"/>
    <n v="0.62"/>
    <n v="12.177792000000002"/>
    <n v="3"/>
    <n v="132"/>
    <x v="76"/>
    <x v="43"/>
    <x v="23"/>
  </r>
  <r>
    <x v="2"/>
    <x v="202"/>
    <x v="2"/>
    <x v="2"/>
    <s v="-2.244644"/>
    <x v="1"/>
    <x v="1"/>
    <x v="1"/>
    <x v="5063"/>
    <n v="9.3500000000000007E-3"/>
    <x v="8147"/>
    <n v="1.7"/>
    <n v="42.105855000000005"/>
    <n v="2"/>
    <n v="87"/>
    <x v="185"/>
    <x v="7"/>
    <x v="3"/>
  </r>
  <r>
    <x v="2"/>
    <x v="203"/>
    <x v="2"/>
    <x v="2"/>
    <s v="-2.244644"/>
    <x v="1"/>
    <x v="1"/>
    <x v="1"/>
    <x v="5983"/>
    <n v="1.2540000000000001E-2"/>
    <x v="8148"/>
    <n v="1.46"/>
    <n v="43.5373752"/>
    <n v="6"/>
    <n v="278"/>
    <x v="186"/>
    <x v="8"/>
    <x v="26"/>
  </r>
  <r>
    <x v="2"/>
    <x v="204"/>
    <x v="2"/>
    <x v="2"/>
    <s v="-2.244644"/>
    <x v="1"/>
    <x v="1"/>
    <x v="1"/>
    <x v="2066"/>
    <n v="7.810000000000001E-3"/>
    <x v="8149"/>
    <n v="1.86"/>
    <n v="24.927645600000005"/>
    <n v="7"/>
    <n v="416"/>
    <x v="203"/>
    <x v="43"/>
    <x v="20"/>
  </r>
  <r>
    <x v="2"/>
    <x v="205"/>
    <x v="2"/>
    <x v="2"/>
    <s v="-2.244644"/>
    <x v="1"/>
    <x v="1"/>
    <x v="1"/>
    <x v="6136"/>
    <n v="1.375E-2"/>
    <x v="8150"/>
    <n v="2.12"/>
    <n v="80.541450000000012"/>
    <n v="3"/>
    <n v="243"/>
    <x v="179"/>
    <x v="44"/>
    <x v="6"/>
  </r>
  <r>
    <x v="2"/>
    <x v="206"/>
    <x v="2"/>
    <x v="2"/>
    <s v="-2.244644"/>
    <x v="1"/>
    <x v="1"/>
    <x v="1"/>
    <x v="725"/>
    <n v="9.7900000000000001E-3"/>
    <x v="8151"/>
    <n v="1.7"/>
    <n v="28.076741000000002"/>
    <n v="3"/>
    <n v="145"/>
    <x v="194"/>
    <x v="18"/>
    <x v="21"/>
  </r>
  <r>
    <x v="2"/>
    <x v="207"/>
    <x v="2"/>
    <x v="2"/>
    <s v="-2.244644"/>
    <x v="1"/>
    <x v="1"/>
    <x v="1"/>
    <x v="2089"/>
    <n v="1.1000000000000001E-2"/>
    <x v="8152"/>
    <n v="1.77"/>
    <n v="29.205000000000002"/>
    <n v="7"/>
    <n v="228"/>
    <x v="188"/>
    <x v="43"/>
    <x v="25"/>
  </r>
  <r>
    <x v="2"/>
    <x v="208"/>
    <x v="2"/>
    <x v="2"/>
    <s v="-2.244644"/>
    <x v="1"/>
    <x v="1"/>
    <x v="1"/>
    <x v="1429"/>
    <n v="1.529E-2"/>
    <x v="8153"/>
    <n v="2"/>
    <n v="46.695659999999997"/>
    <n v="6"/>
    <n v="542"/>
    <x v="192"/>
    <x v="45"/>
    <x v="29"/>
  </r>
  <r>
    <x v="2"/>
    <x v="209"/>
    <x v="2"/>
    <x v="2"/>
    <s v="-2.244644"/>
    <x v="1"/>
    <x v="1"/>
    <x v="1"/>
    <x v="492"/>
    <n v="1.3969999999999998E-2"/>
    <x v="8154"/>
    <n v="1.83"/>
    <n v="68.718988799999991"/>
    <n v="6"/>
    <n v="391"/>
    <x v="114"/>
    <x v="30"/>
    <x v="20"/>
  </r>
  <r>
    <x v="2"/>
    <x v="210"/>
    <x v="2"/>
    <x v="2"/>
    <s v="-2.244644"/>
    <x v="1"/>
    <x v="1"/>
    <x v="1"/>
    <x v="1648"/>
    <n v="1.4409999999999999E-2"/>
    <x v="8155"/>
    <n v="1.41"/>
    <n v="41.1238344"/>
    <n v="4"/>
    <n v="380"/>
    <x v="181"/>
    <x v="42"/>
    <x v="21"/>
  </r>
  <r>
    <x v="2"/>
    <x v="211"/>
    <x v="2"/>
    <x v="2"/>
    <s v="-2.244644"/>
    <x v="1"/>
    <x v="1"/>
    <x v="1"/>
    <x v="5810"/>
    <n v="1.1990000000000002E-2"/>
    <x v="8156"/>
    <n v="1.62"/>
    <n v="45.820744200000007"/>
    <n v="6"/>
    <n v="278"/>
    <x v="193"/>
    <x v="46"/>
    <x v="21"/>
  </r>
  <r>
    <x v="2"/>
    <x v="212"/>
    <x v="2"/>
    <x v="2"/>
    <s v="-2.244644"/>
    <x v="1"/>
    <x v="1"/>
    <x v="1"/>
    <x v="4046"/>
    <n v="1.2760000000000001E-2"/>
    <x v="8157"/>
    <n v="0.61"/>
    <n v="15.349259200000001"/>
    <n v="8"/>
    <n v="625"/>
    <x v="180"/>
    <x v="42"/>
    <x v="7"/>
  </r>
  <r>
    <x v="2"/>
    <x v="213"/>
    <x v="2"/>
    <x v="2"/>
    <s v="-2.244644"/>
    <x v="1"/>
    <x v="1"/>
    <x v="1"/>
    <x v="185"/>
    <n v="1.0120000000000001E-2"/>
    <x v="8158"/>
    <n v="0.95"/>
    <n v="13.863387999999999"/>
    <n v="3"/>
    <n v="182"/>
    <x v="175"/>
    <x v="47"/>
    <x v="3"/>
  </r>
  <r>
    <x v="2"/>
    <x v="214"/>
    <x v="2"/>
    <x v="2"/>
    <s v="-2.244644"/>
    <x v="1"/>
    <x v="1"/>
    <x v="1"/>
    <x v="226"/>
    <n v="1.1990000000000001E-2"/>
    <x v="8159"/>
    <n v="1.06"/>
    <n v="26.638902400000003"/>
    <n v="7"/>
    <n v="409"/>
    <x v="51"/>
    <x v="41"/>
    <x v="21"/>
  </r>
  <r>
    <x v="2"/>
    <x v="215"/>
    <x v="2"/>
    <x v="2"/>
    <s v="-2.244644"/>
    <x v="1"/>
    <x v="1"/>
    <x v="1"/>
    <x v="201"/>
    <n v="1.397E-2"/>
    <x v="8160"/>
    <n v="2.06"/>
    <n v="65.268957599999993"/>
    <n v="9"/>
    <n v="508"/>
    <x v="58"/>
    <x v="26"/>
    <x v="25"/>
  </r>
  <r>
    <x v="2"/>
    <x v="216"/>
    <x v="2"/>
    <x v="2"/>
    <s v="-2.244644"/>
    <x v="1"/>
    <x v="1"/>
    <x v="1"/>
    <x v="1532"/>
    <n v="1.54E-2"/>
    <x v="8161"/>
    <n v="1.54"/>
    <n v="30.641071999999998"/>
    <n v="9"/>
    <n v="335"/>
    <x v="193"/>
    <x v="50"/>
    <x v="21"/>
  </r>
  <r>
    <x v="2"/>
    <x v="217"/>
    <x v="2"/>
    <x v="2"/>
    <s v="-2.244644"/>
    <x v="1"/>
    <x v="1"/>
    <x v="1"/>
    <x v="2528"/>
    <n v="1.4300000000000002E-2"/>
    <x v="8162"/>
    <n v="1.1100000000000001"/>
    <n v="28.285686000000009"/>
    <n v="8"/>
    <n v="720"/>
    <x v="203"/>
    <x v="7"/>
    <x v="21"/>
  </r>
  <r>
    <x v="2"/>
    <x v="218"/>
    <x v="2"/>
    <x v="2"/>
    <s v="-2.244644"/>
    <x v="1"/>
    <x v="1"/>
    <x v="1"/>
    <x v="6137"/>
    <n v="1.4849999999999999E-2"/>
    <x v="8163"/>
    <n v="1.97"/>
    <n v="81.532291499999999"/>
    <n v="4"/>
    <n v="267"/>
    <x v="97"/>
    <x v="30"/>
    <x v="26"/>
  </r>
  <r>
    <x v="2"/>
    <x v="219"/>
    <x v="2"/>
    <x v="2"/>
    <s v="-2.244644"/>
    <x v="1"/>
    <x v="1"/>
    <x v="1"/>
    <x v="5455"/>
    <n v="1.2540000000000001E-2"/>
    <x v="8164"/>
    <n v="0.87"/>
    <n v="30.9947418"/>
    <n v="4"/>
    <n v="122"/>
    <x v="175"/>
    <x v="13"/>
    <x v="3"/>
  </r>
  <r>
    <x v="2"/>
    <x v="220"/>
    <x v="2"/>
    <x v="2"/>
    <s v="-2.244644"/>
    <x v="1"/>
    <x v="1"/>
    <x v="1"/>
    <x v="3487"/>
    <n v="1.023E-2"/>
    <x v="8165"/>
    <n v="1.39"/>
    <n v="21.841459199999999"/>
    <n v="3"/>
    <n v="172"/>
    <x v="205"/>
    <x v="6"/>
    <x v="21"/>
  </r>
  <r>
    <x v="2"/>
    <x v="221"/>
    <x v="2"/>
    <x v="2"/>
    <s v="-2.244644"/>
    <x v="1"/>
    <x v="1"/>
    <x v="1"/>
    <x v="6138"/>
    <n v="1.3200000000000002E-2"/>
    <x v="8166"/>
    <n v="1.9"/>
    <n v="68.26776000000001"/>
    <n v="2"/>
    <n v="82"/>
    <x v="204"/>
    <x v="13"/>
    <x v="6"/>
  </r>
  <r>
    <x v="2"/>
    <x v="222"/>
    <x v="2"/>
    <x v="2"/>
    <s v="-2.244644"/>
    <x v="1"/>
    <x v="1"/>
    <x v="1"/>
    <x v="3089"/>
    <n v="1.4740000000000003E-2"/>
    <x v="8167"/>
    <n v="0.55000000000000004"/>
    <n v="16.303177000000005"/>
    <n v="9"/>
    <n v="556"/>
    <x v="169"/>
    <x v="42"/>
    <x v="23"/>
  </r>
  <r>
    <x v="2"/>
    <x v="223"/>
    <x v="2"/>
    <x v="2"/>
    <s v="-2.244644"/>
    <x v="1"/>
    <x v="1"/>
    <x v="1"/>
    <x v="1657"/>
    <n v="1.3640000000000001E-2"/>
    <x v="8168"/>
    <n v="0.95"/>
    <n v="17.596964"/>
    <n v="2"/>
    <n v="93"/>
    <x v="198"/>
    <x v="42"/>
    <x v="27"/>
  </r>
  <r>
    <x v="2"/>
    <x v="224"/>
    <x v="2"/>
    <x v="2"/>
    <s v="-2.244644"/>
    <x v="1"/>
    <x v="1"/>
    <x v="1"/>
    <x v="5956"/>
    <n v="1.0450000000000003E-2"/>
    <x v="8169"/>
    <n v="1.86"/>
    <n v="52.285530000000023"/>
    <n v="4"/>
    <n v="181"/>
    <x v="186"/>
    <x v="46"/>
    <x v="23"/>
  </r>
  <r>
    <x v="2"/>
    <x v="225"/>
    <x v="2"/>
    <x v="2"/>
    <s v="-2.244644"/>
    <x v="1"/>
    <x v="1"/>
    <x v="1"/>
    <x v="3468"/>
    <n v="1.3860000000000001E-2"/>
    <x v="8170"/>
    <n v="1.18"/>
    <n v="23.240170800000001"/>
    <n v="9"/>
    <n v="550"/>
    <x v="192"/>
    <x v="41"/>
    <x v="29"/>
  </r>
  <r>
    <x v="2"/>
    <x v="226"/>
    <x v="2"/>
    <x v="2"/>
    <s v="-2.244644"/>
    <x v="1"/>
    <x v="1"/>
    <x v="1"/>
    <x v="2072"/>
    <n v="1.5949999999999999E-2"/>
    <x v="8171"/>
    <n v="1.69"/>
    <n v="42.320135000000001"/>
    <n v="6"/>
    <n v="313"/>
    <x v="193"/>
    <x v="44"/>
    <x v="27"/>
  </r>
  <r>
    <x v="2"/>
    <x v="227"/>
    <x v="2"/>
    <x v="2"/>
    <s v="-2.244644"/>
    <x v="1"/>
    <x v="1"/>
    <x v="1"/>
    <x v="205"/>
    <n v="1.1770000000000003E-2"/>
    <x v="8172"/>
    <n v="1.57"/>
    <n v="34.315317300000004"/>
    <n v="8"/>
    <n v="239"/>
    <x v="158"/>
    <x v="50"/>
    <x v="23"/>
  </r>
  <r>
    <x v="2"/>
    <x v="228"/>
    <x v="2"/>
    <x v="2"/>
    <s v="-2.244644"/>
    <x v="1"/>
    <x v="1"/>
    <x v="1"/>
    <x v="6139"/>
    <n v="9.4600000000000014E-3"/>
    <x v="8173"/>
    <n v="1.1299999999999999"/>
    <n v="26.446565199999998"/>
    <n v="9"/>
    <n v="554"/>
    <x v="202"/>
    <x v="46"/>
    <x v="7"/>
  </r>
  <r>
    <x v="2"/>
    <x v="229"/>
    <x v="2"/>
    <x v="2"/>
    <s v="-2.244644"/>
    <x v="1"/>
    <x v="1"/>
    <x v="1"/>
    <x v="6140"/>
    <n v="1.4410000000000001E-2"/>
    <x v="8174"/>
    <n v="1.05"/>
    <n v="38.386078500000004"/>
    <n v="2"/>
    <n v="243"/>
    <x v="180"/>
    <x v="46"/>
    <x v="24"/>
  </r>
  <r>
    <x v="2"/>
    <x v="230"/>
    <x v="2"/>
    <x v="2"/>
    <s v="-2.244644"/>
    <x v="1"/>
    <x v="1"/>
    <x v="1"/>
    <x v="6141"/>
    <n v="1.0670000000000001E-2"/>
    <x v="8175"/>
    <n v="1.52"/>
    <n v="35.858882399999999"/>
    <n v="3"/>
    <n v="278"/>
    <x v="202"/>
    <x v="42"/>
    <x v="29"/>
  </r>
  <r>
    <x v="2"/>
    <x v="231"/>
    <x v="2"/>
    <x v="2"/>
    <s v="-2.244644"/>
    <x v="1"/>
    <x v="1"/>
    <x v="1"/>
    <x v="729"/>
    <n v="1.4410000000000001E-2"/>
    <x v="8176"/>
    <n v="1"/>
    <n v="21.4709"/>
    <n v="9"/>
    <n v="478"/>
    <x v="58"/>
    <x v="12"/>
    <x v="22"/>
  </r>
  <r>
    <x v="2"/>
    <x v="232"/>
    <x v="2"/>
    <x v="2"/>
    <s v="-2.244644"/>
    <x v="1"/>
    <x v="1"/>
    <x v="1"/>
    <x v="1683"/>
    <n v="1.4410000000000001E-2"/>
    <x v="8177"/>
    <n v="1.89"/>
    <n v="52.127598599999999"/>
    <n v="9"/>
    <n v="606"/>
    <x v="207"/>
    <x v="35"/>
    <x v="3"/>
  </r>
  <r>
    <x v="2"/>
    <x v="233"/>
    <x v="2"/>
    <x v="2"/>
    <s v="-2.244644"/>
    <x v="1"/>
    <x v="1"/>
    <x v="1"/>
    <x v="494"/>
    <n v="1.2430000000000002E-2"/>
    <x v="8178"/>
    <n v="0.77"/>
    <n v="22.597367100000003"/>
    <n v="4"/>
    <n v="222"/>
    <x v="154"/>
    <x v="23"/>
    <x v="6"/>
  </r>
  <r>
    <x v="2"/>
    <x v="234"/>
    <x v="2"/>
    <x v="2"/>
    <s v="-2.244644"/>
    <x v="1"/>
    <x v="1"/>
    <x v="1"/>
    <x v="5060"/>
    <n v="7.9200000000000017E-3"/>
    <x v="8179"/>
    <n v="0.53"/>
    <n v="10.972526400000003"/>
    <n v="7"/>
    <n v="457"/>
    <x v="202"/>
    <x v="46"/>
    <x v="20"/>
  </r>
  <r>
    <x v="2"/>
    <x v="235"/>
    <x v="2"/>
    <x v="2"/>
    <s v="-2.244644"/>
    <x v="1"/>
    <x v="1"/>
    <x v="1"/>
    <x v="711"/>
    <n v="8.9099999999999995E-3"/>
    <x v="8180"/>
    <n v="1.54"/>
    <n v="29.679388200000002"/>
    <n v="8"/>
    <n v="369"/>
    <x v="202"/>
    <x v="7"/>
    <x v="22"/>
  </r>
  <r>
    <x v="2"/>
    <x v="236"/>
    <x v="2"/>
    <x v="2"/>
    <s v="-2.244644"/>
    <x v="1"/>
    <x v="1"/>
    <x v="1"/>
    <x v="501"/>
    <n v="1.298E-2"/>
    <x v="8181"/>
    <n v="0.66"/>
    <n v="22.119477600000003"/>
    <n v="6"/>
    <n v="331"/>
    <x v="187"/>
    <x v="46"/>
    <x v="25"/>
  </r>
  <r>
    <x v="2"/>
    <x v="237"/>
    <x v="2"/>
    <x v="2"/>
    <s v="-2.244644"/>
    <x v="1"/>
    <x v="1"/>
    <x v="1"/>
    <x v="5080"/>
    <n v="8.9099999999999995E-3"/>
    <x v="8182"/>
    <n v="1.52"/>
    <n v="37.595923200000001"/>
    <n v="5"/>
    <n v="321"/>
    <x v="155"/>
    <x v="52"/>
    <x v="7"/>
  </r>
  <r>
    <x v="2"/>
    <x v="238"/>
    <x v="2"/>
    <x v="2"/>
    <s v="-2.244644"/>
    <x v="1"/>
    <x v="1"/>
    <x v="1"/>
    <x v="738"/>
    <n v="1.2650000000000002E-2"/>
    <x v="8183"/>
    <n v="1.8"/>
    <n v="44.85690000000001"/>
    <n v="4"/>
    <n v="364"/>
    <x v="207"/>
    <x v="6"/>
    <x v="25"/>
  </r>
  <r>
    <x v="2"/>
    <x v="239"/>
    <x v="2"/>
    <x v="2"/>
    <s v="-2.244644"/>
    <x v="1"/>
    <x v="1"/>
    <x v="1"/>
    <x v="526"/>
    <n v="1.3529999999999999E-2"/>
    <x v="8184"/>
    <n v="2.04"/>
    <n v="55.091995199999999"/>
    <n v="2"/>
    <n v="148"/>
    <x v="88"/>
    <x v="44"/>
    <x v="24"/>
  </r>
  <r>
    <x v="2"/>
    <x v="240"/>
    <x v="2"/>
    <x v="2"/>
    <s v="-2.244644"/>
    <x v="1"/>
    <x v="1"/>
    <x v="1"/>
    <x v="221"/>
    <n v="1.1550000000000001E-2"/>
    <x v="8185"/>
    <n v="0.91"/>
    <n v="21.147126000000004"/>
    <n v="2"/>
    <n v="105"/>
    <x v="159"/>
    <x v="43"/>
    <x v="27"/>
  </r>
  <r>
    <x v="2"/>
    <x v="241"/>
    <x v="2"/>
    <x v="2"/>
    <s v="-2.244644"/>
    <x v="1"/>
    <x v="1"/>
    <x v="1"/>
    <x v="5804"/>
    <n v="1.54E-2"/>
    <x v="8186"/>
    <n v="0.72"/>
    <n v="27.076895999999998"/>
    <n v="9"/>
    <n v="304"/>
    <x v="223"/>
    <x v="12"/>
    <x v="6"/>
  </r>
  <r>
    <x v="2"/>
    <x v="242"/>
    <x v="2"/>
    <x v="2"/>
    <s v="-2.244644"/>
    <x v="1"/>
    <x v="1"/>
    <x v="1"/>
    <x v="1215"/>
    <n v="1.1330000000000002E-2"/>
    <x v="8187"/>
    <n v="0.88"/>
    <n v="21.645738400000003"/>
    <n v="4"/>
    <n v="358"/>
    <x v="203"/>
    <x v="44"/>
    <x v="26"/>
  </r>
  <r>
    <x v="2"/>
    <x v="243"/>
    <x v="2"/>
    <x v="2"/>
    <s v="-2.244644"/>
    <x v="1"/>
    <x v="1"/>
    <x v="1"/>
    <x v="725"/>
    <n v="8.8000000000000005E-3"/>
    <x v="8188"/>
    <n v="0.94"/>
    <n v="13.954864000000001"/>
    <n v="3"/>
    <n v="198"/>
    <x v="185"/>
    <x v="44"/>
    <x v="29"/>
  </r>
  <r>
    <x v="2"/>
    <x v="244"/>
    <x v="2"/>
    <x v="2"/>
    <s v="-2.244644"/>
    <x v="1"/>
    <x v="1"/>
    <x v="1"/>
    <x v="1007"/>
    <n v="1.5510000000000003E-2"/>
    <x v="8189"/>
    <n v="0.95"/>
    <n v="24.488739000000006"/>
    <n v="7"/>
    <n v="456"/>
    <x v="191"/>
    <x v="42"/>
    <x v="25"/>
  </r>
  <r>
    <x v="2"/>
    <x v="245"/>
    <x v="2"/>
    <x v="2"/>
    <s v="-2.244644"/>
    <x v="1"/>
    <x v="1"/>
    <x v="1"/>
    <x v="6142"/>
    <n v="8.9099999999999995E-3"/>
    <x v="8190"/>
    <n v="0.64"/>
    <n v="14.358643199999999"/>
    <n v="4"/>
    <n v="260"/>
    <x v="176"/>
    <x v="48"/>
    <x v="3"/>
  </r>
  <r>
    <x v="2"/>
    <x v="246"/>
    <x v="2"/>
    <x v="2"/>
    <s v="-2.244644"/>
    <x v="1"/>
    <x v="1"/>
    <x v="1"/>
    <x v="517"/>
    <n v="1.5290000000000002E-2"/>
    <x v="8191"/>
    <n v="1.0900000000000001"/>
    <n v="43.331860000000006"/>
    <n v="3"/>
    <n v="256"/>
    <x v="200"/>
    <x v="23"/>
    <x v="24"/>
  </r>
  <r>
    <x v="2"/>
    <x v="247"/>
    <x v="2"/>
    <x v="2"/>
    <s v="-2.244644"/>
    <x v="1"/>
    <x v="1"/>
    <x v="1"/>
    <x v="1034"/>
    <n v="1.298E-2"/>
    <x v="8192"/>
    <n v="1.66"/>
    <n v="29.5406628"/>
    <n v="2"/>
    <n v="251"/>
    <x v="193"/>
    <x v="18"/>
    <x v="0"/>
  </r>
  <r>
    <x v="2"/>
    <x v="248"/>
    <x v="2"/>
    <x v="2"/>
    <s v="-2.244644"/>
    <x v="1"/>
    <x v="1"/>
    <x v="1"/>
    <x v="6134"/>
    <n v="1.43E-2"/>
    <x v="8193"/>
    <n v="1.42"/>
    <n v="48.450115999999994"/>
    <n v="2"/>
    <n v="263"/>
    <x v="200"/>
    <x v="13"/>
    <x v="7"/>
  </r>
  <r>
    <x v="2"/>
    <x v="249"/>
    <x v="2"/>
    <x v="2"/>
    <s v="-2.244644"/>
    <x v="1"/>
    <x v="1"/>
    <x v="1"/>
    <x v="4453"/>
    <n v="1.21E-2"/>
    <x v="8194"/>
    <n v="0.81"/>
    <n v="19.396179"/>
    <n v="9"/>
    <n v="690"/>
    <x v="175"/>
    <x v="46"/>
    <x v="27"/>
  </r>
  <r>
    <x v="2"/>
    <x v="250"/>
    <x v="2"/>
    <x v="2"/>
    <s v="-2.244644"/>
    <x v="1"/>
    <x v="1"/>
    <x v="1"/>
    <x v="6143"/>
    <n v="1.2430000000000002E-2"/>
    <x v="8195"/>
    <n v="1.87"/>
    <n v="53.06628030000001"/>
    <n v="3"/>
    <n v="104"/>
    <x v="183"/>
    <x v="46"/>
    <x v="21"/>
  </r>
  <r>
    <x v="2"/>
    <x v="251"/>
    <x v="2"/>
    <x v="2"/>
    <s v="-2.244644"/>
    <x v="1"/>
    <x v="1"/>
    <x v="1"/>
    <x v="4884"/>
    <n v="1.2320000000000003E-2"/>
    <x v="8196"/>
    <n v="2.16"/>
    <n v="60.992870400000015"/>
    <n v="4"/>
    <n v="284"/>
    <x v="120"/>
    <x v="6"/>
    <x v="27"/>
  </r>
  <r>
    <x v="2"/>
    <x v="252"/>
    <x v="2"/>
    <x v="2"/>
    <s v="-2.244644"/>
    <x v="1"/>
    <x v="1"/>
    <x v="1"/>
    <x v="6144"/>
    <n v="1.1330000000000002E-2"/>
    <x v="8197"/>
    <n v="2.08"/>
    <n v="52.270275200000015"/>
    <n v="2"/>
    <n v="112"/>
    <x v="177"/>
    <x v="42"/>
    <x v="23"/>
  </r>
  <r>
    <x v="2"/>
    <x v="253"/>
    <x v="2"/>
    <x v="2"/>
    <s v="-2.244644"/>
    <x v="1"/>
    <x v="1"/>
    <x v="1"/>
    <x v="1715"/>
    <n v="1.507E-2"/>
    <x v="8198"/>
    <n v="0.65"/>
    <n v="13.9977695"/>
    <n v="2"/>
    <n v="204"/>
    <x v="186"/>
    <x v="4"/>
    <x v="27"/>
  </r>
  <r>
    <x v="2"/>
    <x v="254"/>
    <x v="2"/>
    <x v="2"/>
    <s v="-2.244644"/>
    <x v="1"/>
    <x v="1"/>
    <x v="1"/>
    <x v="6145"/>
    <n v="1.3860000000000001E-2"/>
    <x v="8199"/>
    <n v="2.13"/>
    <n v="54.644851800000005"/>
    <n v="5"/>
    <n v="434"/>
    <x v="154"/>
    <x v="13"/>
    <x v="0"/>
  </r>
  <r>
    <x v="2"/>
    <x v="255"/>
    <x v="2"/>
    <x v="2"/>
    <s v="-2.244644"/>
    <x v="1"/>
    <x v="1"/>
    <x v="1"/>
    <x v="1687"/>
    <n v="1.1990000000000001E-2"/>
    <x v="8200"/>
    <n v="1.4"/>
    <n v="29.207639999999998"/>
    <n v="6"/>
    <n v="302"/>
    <x v="187"/>
    <x v="26"/>
    <x v="27"/>
  </r>
  <r>
    <x v="2"/>
    <x v="256"/>
    <x v="2"/>
    <x v="2"/>
    <s v="-2.244644"/>
    <x v="1"/>
    <x v="1"/>
    <x v="1"/>
    <x v="5442"/>
    <n v="1.0890000000000004E-2"/>
    <x v="8201"/>
    <n v="2.04"/>
    <n v="57.82720680000002"/>
    <n v="6"/>
    <n v="200"/>
    <x v="208"/>
    <x v="42"/>
    <x v="23"/>
  </r>
  <r>
    <x v="2"/>
    <x v="257"/>
    <x v="2"/>
    <x v="2"/>
    <s v="-2.244644"/>
    <x v="1"/>
    <x v="1"/>
    <x v="1"/>
    <x v="459"/>
    <n v="1.485E-2"/>
    <x v="8202"/>
    <n v="0.87"/>
    <n v="31.730292000000002"/>
    <n v="2"/>
    <n v="183"/>
    <x v="207"/>
    <x v="18"/>
    <x v="23"/>
  </r>
  <r>
    <x v="2"/>
    <x v="258"/>
    <x v="2"/>
    <x v="2"/>
    <s v="-2.244644"/>
    <x v="1"/>
    <x v="1"/>
    <x v="1"/>
    <x v="254"/>
    <n v="9.4600000000000014E-3"/>
    <x v="8203"/>
    <n v="1.1599999999999999"/>
    <n v="21.2778104"/>
    <n v="4"/>
    <n v="278"/>
    <x v="196"/>
    <x v="44"/>
    <x v="24"/>
  </r>
  <r>
    <x v="2"/>
    <x v="259"/>
    <x v="2"/>
    <x v="2"/>
    <s v="-2.244644"/>
    <x v="1"/>
    <x v="1"/>
    <x v="1"/>
    <x v="3076"/>
    <n v="1.1000000000000001E-2"/>
    <x v="8204"/>
    <n v="2"/>
    <n v="51.876000000000005"/>
    <n v="4"/>
    <n v="330"/>
    <x v="200"/>
    <x v="50"/>
    <x v="0"/>
  </r>
  <r>
    <x v="2"/>
    <x v="260"/>
    <x v="2"/>
    <x v="2"/>
    <s v="-2.244644"/>
    <x v="1"/>
    <x v="1"/>
    <x v="1"/>
    <x v="4498"/>
    <n v="1.54E-2"/>
    <x v="8205"/>
    <n v="0.71"/>
    <n v="28.012907999999999"/>
    <n v="9"/>
    <n v="809"/>
    <x v="196"/>
    <x v="6"/>
    <x v="3"/>
  </r>
  <r>
    <x v="2"/>
    <x v="261"/>
    <x v="2"/>
    <x v="2"/>
    <s v="-2.244644"/>
    <x v="1"/>
    <x v="1"/>
    <x v="1"/>
    <x v="4466"/>
    <n v="1.2650000000000002E-2"/>
    <x v="8206"/>
    <n v="1.6"/>
    <n v="35.926000000000009"/>
    <n v="9"/>
    <n v="748"/>
    <x v="206"/>
    <x v="7"/>
    <x v="3"/>
  </r>
  <r>
    <x v="2"/>
    <x v="262"/>
    <x v="2"/>
    <x v="2"/>
    <s v="-2.244644"/>
    <x v="1"/>
    <x v="1"/>
    <x v="1"/>
    <x v="6146"/>
    <n v="9.7900000000000018E-3"/>
    <x v="8207"/>
    <n v="1.6"/>
    <n v="38.549104000000007"/>
    <n v="9"/>
    <n v="476"/>
    <x v="218"/>
    <x v="42"/>
    <x v="29"/>
  </r>
  <r>
    <x v="2"/>
    <x v="263"/>
    <x v="2"/>
    <x v="2"/>
    <s v="-2.244644"/>
    <x v="1"/>
    <x v="1"/>
    <x v="1"/>
    <x v="3076"/>
    <n v="1.3420000000000003E-2"/>
    <x v="8208"/>
    <n v="1.37"/>
    <n v="43.352773200000009"/>
    <n v="5"/>
    <n v="327"/>
    <x v="212"/>
    <x v="12"/>
    <x v="21"/>
  </r>
  <r>
    <x v="2"/>
    <x v="264"/>
    <x v="2"/>
    <x v="2"/>
    <s v="-2.244644"/>
    <x v="1"/>
    <x v="1"/>
    <x v="1"/>
    <x v="775"/>
    <n v="1.1110000000000002E-2"/>
    <x v="8209"/>
    <n v="1.08"/>
    <n v="24.081591600000007"/>
    <n v="8"/>
    <n v="669"/>
    <x v="170"/>
    <x v="48"/>
    <x v="22"/>
  </r>
  <r>
    <x v="2"/>
    <x v="265"/>
    <x v="2"/>
    <x v="2"/>
    <s v="-2.244644"/>
    <x v="1"/>
    <x v="1"/>
    <x v="1"/>
    <x v="6147"/>
    <n v="1.2320000000000001E-2"/>
    <x v="8210"/>
    <n v="2.02"/>
    <n v="48.0058656"/>
    <n v="3"/>
    <n v="245"/>
    <x v="68"/>
    <x v="43"/>
    <x v="25"/>
  </r>
  <r>
    <x v="2"/>
    <x v="266"/>
    <x v="2"/>
    <x v="2"/>
    <s v="-2.244644"/>
    <x v="1"/>
    <x v="1"/>
    <x v="1"/>
    <x v="6148"/>
    <n v="1.3860000000000001E-2"/>
    <x v="8211"/>
    <n v="2.0099999999999998"/>
    <n v="56.413664999999995"/>
    <n v="4"/>
    <n v="362"/>
    <x v="193"/>
    <x v="13"/>
    <x v="22"/>
  </r>
  <r>
    <x v="2"/>
    <x v="267"/>
    <x v="2"/>
    <x v="2"/>
    <s v="-2.244644"/>
    <x v="1"/>
    <x v="1"/>
    <x v="1"/>
    <x v="3904"/>
    <n v="1.1330000000000002E-2"/>
    <x v="8212"/>
    <n v="1.49"/>
    <n v="29.897490700000002"/>
    <n v="3"/>
    <n v="176"/>
    <x v="181"/>
    <x v="45"/>
    <x v="6"/>
  </r>
  <r>
    <x v="2"/>
    <x v="268"/>
    <x v="2"/>
    <x v="2"/>
    <s v="-2.244644"/>
    <x v="1"/>
    <x v="1"/>
    <x v="1"/>
    <x v="4506"/>
    <n v="1.2760000000000002E-2"/>
    <x v="8213"/>
    <n v="1.74"/>
    <n v="47.002480800000008"/>
    <n v="3"/>
    <n v="296"/>
    <x v="153"/>
    <x v="52"/>
    <x v="7"/>
  </r>
  <r>
    <x v="2"/>
    <x v="269"/>
    <x v="2"/>
    <x v="2"/>
    <s v="-2.244644"/>
    <x v="1"/>
    <x v="1"/>
    <x v="1"/>
    <x v="458"/>
    <n v="1.3420000000000001E-2"/>
    <x v="8214"/>
    <n v="1.48"/>
    <n v="49.912200800000001"/>
    <n v="7"/>
    <n v="359"/>
    <x v="223"/>
    <x v="13"/>
    <x v="20"/>
  </r>
  <r>
    <x v="2"/>
    <x v="270"/>
    <x v="2"/>
    <x v="2"/>
    <s v="-2.244644"/>
    <x v="1"/>
    <x v="1"/>
    <x v="1"/>
    <x v="1889"/>
    <n v="9.9000000000000025E-3"/>
    <x v="8215"/>
    <n v="0.73"/>
    <n v="12.611115000000003"/>
    <n v="2"/>
    <n v="245"/>
    <x v="210"/>
    <x v="43"/>
    <x v="0"/>
  </r>
  <r>
    <x v="2"/>
    <x v="271"/>
    <x v="2"/>
    <x v="2"/>
    <s v="-2.244644"/>
    <x v="1"/>
    <x v="1"/>
    <x v="1"/>
    <x v="6149"/>
    <n v="9.6799999999999994E-3"/>
    <x v="8216"/>
    <n v="1.79"/>
    <n v="46.887403200000001"/>
    <n v="5"/>
    <n v="343"/>
    <x v="175"/>
    <x v="6"/>
    <x v="26"/>
  </r>
  <r>
    <x v="2"/>
    <x v="272"/>
    <x v="2"/>
    <x v="2"/>
    <s v="-2.244644"/>
    <x v="1"/>
    <x v="1"/>
    <x v="1"/>
    <x v="3279"/>
    <n v="1.1990000000000002E-2"/>
    <x v="8217"/>
    <n v="2.06"/>
    <n v="38.85215620000001"/>
    <n v="8"/>
    <n v="567"/>
    <x v="207"/>
    <x v="52"/>
    <x v="7"/>
  </r>
  <r>
    <x v="2"/>
    <x v="273"/>
    <x v="2"/>
    <x v="2"/>
    <s v="-2.244644"/>
    <x v="1"/>
    <x v="1"/>
    <x v="1"/>
    <x v="717"/>
    <n v="1.1110000000000002E-2"/>
    <x v="8218"/>
    <n v="1.65"/>
    <n v="28.0288635"/>
    <n v="3"/>
    <n v="156"/>
    <x v="153"/>
    <x v="13"/>
    <x v="25"/>
  </r>
  <r>
    <x v="2"/>
    <x v="274"/>
    <x v="2"/>
    <x v="2"/>
    <s v="-2.244644"/>
    <x v="1"/>
    <x v="1"/>
    <x v="1"/>
    <x v="2708"/>
    <n v="1.4960000000000001E-2"/>
    <x v="8219"/>
    <n v="0.6"/>
    <n v="16.829999999999998"/>
    <n v="5"/>
    <n v="281"/>
    <x v="119"/>
    <x v="30"/>
    <x v="23"/>
  </r>
  <r>
    <x v="0"/>
    <x v="0"/>
    <x v="0"/>
    <x v="0"/>
    <s v="-1.898575"/>
    <x v="2"/>
    <x v="1"/>
    <x v="0"/>
    <x v="2103"/>
    <n v="5.4000000000000003E-3"/>
    <x v="8220"/>
    <n v="0.57999999999999974"/>
    <n v="4.6541519999999981"/>
    <n v="0"/>
    <n v="0"/>
    <x v="190"/>
    <x v="41"/>
    <x v="20"/>
  </r>
  <r>
    <x v="0"/>
    <x v="1"/>
    <x v="0"/>
    <x v="0"/>
    <s v="-1.898575"/>
    <x v="2"/>
    <x v="1"/>
    <x v="0"/>
    <x v="1939"/>
    <n v="8.2999999999999984E-3"/>
    <x v="8221"/>
    <n v="0.4599999999999998"/>
    <n v="4.2876139999999969"/>
    <n v="3"/>
    <n v="105"/>
    <x v="129"/>
    <x v="45"/>
    <x v="20"/>
  </r>
  <r>
    <x v="0"/>
    <x v="2"/>
    <x v="0"/>
    <x v="0"/>
    <s v="-1.898575"/>
    <x v="2"/>
    <x v="1"/>
    <x v="0"/>
    <x v="6150"/>
    <n v="8.8000000000000023E-3"/>
    <x v="8222"/>
    <n v="0.47999999999999976"/>
    <n v="7.8684671999999996"/>
    <n v="0"/>
    <n v="0"/>
    <x v="142"/>
    <x v="8"/>
    <x v="23"/>
  </r>
  <r>
    <x v="0"/>
    <x v="3"/>
    <x v="0"/>
    <x v="0"/>
    <s v="-1.898575"/>
    <x v="2"/>
    <x v="1"/>
    <x v="0"/>
    <x v="1091"/>
    <n v="8.6E-3"/>
    <x v="8223"/>
    <n v="0.9099999999999997"/>
    <n v="8.8699883999999987"/>
    <n v="2"/>
    <n v="154"/>
    <x v="2"/>
    <x v="6"/>
    <x v="20"/>
  </r>
  <r>
    <x v="0"/>
    <x v="4"/>
    <x v="0"/>
    <x v="0"/>
    <s v="-1.898575"/>
    <x v="2"/>
    <x v="1"/>
    <x v="0"/>
    <x v="1533"/>
    <n v="8.0000000000000019E-3"/>
    <x v="8224"/>
    <n v="1.1599999999999997"/>
    <n v="7.4277120000000014"/>
    <n v="1"/>
    <n v="46"/>
    <x v="77"/>
    <x v="40"/>
    <x v="23"/>
  </r>
  <r>
    <x v="0"/>
    <x v="5"/>
    <x v="0"/>
    <x v="0"/>
    <s v="-1.898575"/>
    <x v="2"/>
    <x v="1"/>
    <x v="0"/>
    <x v="4058"/>
    <n v="9.2999999999999992E-3"/>
    <x v="8225"/>
    <n v="0.54999999999999982"/>
    <n v="9.9128699999999963"/>
    <n v="2"/>
    <n v="130"/>
    <x v="149"/>
    <x v="40"/>
    <x v="23"/>
  </r>
  <r>
    <x v="0"/>
    <x v="6"/>
    <x v="0"/>
    <x v="0"/>
    <s v="-1.898575"/>
    <x v="2"/>
    <x v="1"/>
    <x v="0"/>
    <x v="6151"/>
    <n v="9.300000000000001E-3"/>
    <x v="8226"/>
    <n v="0.79999999999999971"/>
    <n v="12.344447999999998"/>
    <n v="1"/>
    <n v="60"/>
    <x v="150"/>
    <x v="41"/>
    <x v="5"/>
  </r>
  <r>
    <x v="0"/>
    <x v="7"/>
    <x v="0"/>
    <x v="0"/>
    <s v="-1.898575"/>
    <x v="2"/>
    <x v="1"/>
    <x v="0"/>
    <x v="6152"/>
    <n v="7.3999999999999977E-3"/>
    <x v="8227"/>
    <n v="0.44999999999999973"/>
    <n v="7.0982279999999935"/>
    <n v="3"/>
    <n v="144"/>
    <x v="125"/>
    <x v="48"/>
    <x v="24"/>
  </r>
  <r>
    <x v="0"/>
    <x v="8"/>
    <x v="0"/>
    <x v="0"/>
    <s v="-1.898575"/>
    <x v="2"/>
    <x v="1"/>
    <x v="0"/>
    <x v="6153"/>
    <n v="5.0000000000000001E-3"/>
    <x v="8228"/>
    <n v="0.24999999999999994"/>
    <n v="1.6259999999999999"/>
    <n v="1"/>
    <n v="77"/>
    <x v="174"/>
    <x v="40"/>
    <x v="24"/>
  </r>
  <r>
    <x v="0"/>
    <x v="9"/>
    <x v="0"/>
    <x v="0"/>
    <s v="-1.898575"/>
    <x v="2"/>
    <x v="1"/>
    <x v="0"/>
    <x v="6154"/>
    <n v="3.0000000000000001E-3"/>
    <x v="8229"/>
    <n v="0.4599999999999998"/>
    <n v="1.2511079999999997"/>
    <n v="1"/>
    <n v="46"/>
    <x v="46"/>
    <x v="45"/>
    <x v="20"/>
  </r>
  <r>
    <x v="0"/>
    <x v="10"/>
    <x v="0"/>
    <x v="0"/>
    <s v="-1.898575"/>
    <x v="2"/>
    <x v="1"/>
    <x v="0"/>
    <x v="6155"/>
    <n v="9.5999999999999974E-3"/>
    <x v="8230"/>
    <n v="0.72999999999999987"/>
    <n v="14.377612799999993"/>
    <n v="0"/>
    <n v="0"/>
    <x v="148"/>
    <x v="8"/>
    <x v="3"/>
  </r>
  <r>
    <x v="0"/>
    <x v="11"/>
    <x v="0"/>
    <x v="0"/>
    <s v="-1.898575"/>
    <x v="2"/>
    <x v="1"/>
    <x v="0"/>
    <x v="6156"/>
    <n v="1.03E-2"/>
    <x v="8231"/>
    <n v="5.0000000000000072E-2"/>
    <n v="0.81998300000000135"/>
    <n v="1"/>
    <n v="57"/>
    <x v="139"/>
    <x v="7"/>
    <x v="25"/>
  </r>
  <r>
    <x v="0"/>
    <x v="12"/>
    <x v="0"/>
    <x v="0"/>
    <s v="-1.898575"/>
    <x v="2"/>
    <x v="1"/>
    <x v="0"/>
    <x v="1065"/>
    <n v="8.6999999999999994E-3"/>
    <x v="8232"/>
    <n v="1.0199999999999998"/>
    <n v="12.861975599999997"/>
    <n v="2"/>
    <n v="134"/>
    <x v="134"/>
    <x v="23"/>
    <x v="24"/>
  </r>
  <r>
    <x v="0"/>
    <x v="13"/>
    <x v="0"/>
    <x v="0"/>
    <s v="-1.898575"/>
    <x v="2"/>
    <x v="1"/>
    <x v="0"/>
    <x v="2154"/>
    <n v="1.0500000000000002E-2"/>
    <x v="8233"/>
    <n v="1.0999999999999996"/>
    <n v="10.242540000000002"/>
    <n v="1"/>
    <n v="35"/>
    <x v="140"/>
    <x v="41"/>
    <x v="25"/>
  </r>
  <r>
    <x v="0"/>
    <x v="14"/>
    <x v="0"/>
    <x v="0"/>
    <s v="-1.898575"/>
    <x v="2"/>
    <x v="1"/>
    <x v="0"/>
    <x v="6157"/>
    <n v="5.8000000000000005E-3"/>
    <x v="8234"/>
    <n v="0.48999999999999977"/>
    <n v="3.086980399999999"/>
    <n v="2"/>
    <n v="142"/>
    <x v="189"/>
    <x v="6"/>
    <x v="5"/>
  </r>
  <r>
    <x v="0"/>
    <x v="15"/>
    <x v="0"/>
    <x v="0"/>
    <s v="-1.898575"/>
    <x v="2"/>
    <x v="1"/>
    <x v="0"/>
    <x v="3713"/>
    <n v="3.3999999999999994E-3"/>
    <x v="8235"/>
    <n v="0.29999999999999993"/>
    <n v="0.92024399999999973"/>
    <n v="3"/>
    <n v="132"/>
    <x v="131"/>
    <x v="7"/>
    <x v="5"/>
  </r>
  <r>
    <x v="0"/>
    <x v="16"/>
    <x v="0"/>
    <x v="0"/>
    <s v="-1.898575"/>
    <x v="2"/>
    <x v="1"/>
    <x v="0"/>
    <x v="6158"/>
    <n v="3.3E-3"/>
    <x v="8236"/>
    <n v="0.50999999999999979"/>
    <n v="1.5894251999999995"/>
    <n v="4"/>
    <n v="136"/>
    <x v="215"/>
    <x v="44"/>
    <x v="23"/>
  </r>
  <r>
    <x v="0"/>
    <x v="17"/>
    <x v="0"/>
    <x v="0"/>
    <s v="-1.898575"/>
    <x v="2"/>
    <x v="1"/>
    <x v="0"/>
    <x v="6159"/>
    <n v="8.4000000000000012E-3"/>
    <x v="8237"/>
    <n v="0.14000000000000007"/>
    <n v="1.1541264000000009"/>
    <n v="2"/>
    <n v="88"/>
    <x v="139"/>
    <x v="5"/>
    <x v="23"/>
  </r>
  <r>
    <x v="0"/>
    <x v="18"/>
    <x v="0"/>
    <x v="0"/>
    <s v="-1.898575"/>
    <x v="2"/>
    <x v="1"/>
    <x v="0"/>
    <x v="5994"/>
    <n v="7.700000000000002E-3"/>
    <x v="8238"/>
    <n v="0.11"/>
    <n v="1.0226678000000005"/>
    <n v="3"/>
    <n v="120"/>
    <x v="143"/>
    <x v="40"/>
    <x v="24"/>
  </r>
  <r>
    <x v="0"/>
    <x v="19"/>
    <x v="0"/>
    <x v="0"/>
    <s v="-1.898575"/>
    <x v="2"/>
    <x v="1"/>
    <x v="0"/>
    <x v="499"/>
    <n v="7.000000000000001E-3"/>
    <x v="8239"/>
    <n v="0.49999999999999978"/>
    <n v="6.2159999999999984"/>
    <n v="3"/>
    <n v="138"/>
    <x v="143"/>
    <x v="8"/>
    <x v="24"/>
  </r>
  <r>
    <x v="0"/>
    <x v="20"/>
    <x v="0"/>
    <x v="0"/>
    <s v="-1.898575"/>
    <x v="2"/>
    <x v="1"/>
    <x v="0"/>
    <x v="6160"/>
    <n v="6.6000000000000008E-3"/>
    <x v="8240"/>
    <n v="0.29999999999999993"/>
    <n v="3.264624"/>
    <n v="5"/>
    <n v="320"/>
    <x v="148"/>
    <x v="41"/>
    <x v="24"/>
  </r>
  <r>
    <x v="0"/>
    <x v="21"/>
    <x v="0"/>
    <x v="0"/>
    <s v="-1.898575"/>
    <x v="2"/>
    <x v="1"/>
    <x v="0"/>
    <x v="6161"/>
    <n v="7.6999999999999994E-3"/>
    <x v="8241"/>
    <n v="0.29999999999999993"/>
    <n v="3.6114539999999993"/>
    <n v="0"/>
    <n v="0"/>
    <x v="165"/>
    <x v="40"/>
    <x v="23"/>
  </r>
  <r>
    <x v="0"/>
    <x v="22"/>
    <x v="0"/>
    <x v="0"/>
    <s v="-1.898575"/>
    <x v="2"/>
    <x v="1"/>
    <x v="0"/>
    <x v="6162"/>
    <n v="8.199999999999999E-3"/>
    <x v="8242"/>
    <n v="0.12"/>
    <n v="1.7355791999999999"/>
    <n v="0"/>
    <n v="0"/>
    <x v="45"/>
    <x v="40"/>
    <x v="23"/>
  </r>
  <r>
    <x v="0"/>
    <x v="23"/>
    <x v="0"/>
    <x v="0"/>
    <s v="-1.898575"/>
    <x v="2"/>
    <x v="1"/>
    <x v="0"/>
    <x v="6163"/>
    <n v="4.1000000000000003E-3"/>
    <x v="8243"/>
    <n v="0.30999999999999994"/>
    <n v="2.4126121999999999"/>
    <n v="3"/>
    <n v="180"/>
    <x v="148"/>
    <x v="48"/>
    <x v="24"/>
  </r>
  <r>
    <x v="0"/>
    <x v="24"/>
    <x v="0"/>
    <x v="0"/>
    <s v="-1.898575"/>
    <x v="2"/>
    <x v="1"/>
    <x v="0"/>
    <x v="6164"/>
    <n v="7.000000000000001E-3"/>
    <x v="8244"/>
    <n v="1.1199999999999997"/>
    <n v="13.004992"/>
    <n v="4"/>
    <n v="180"/>
    <x v="165"/>
    <x v="48"/>
    <x v="0"/>
  </r>
  <r>
    <x v="0"/>
    <x v="25"/>
    <x v="0"/>
    <x v="0"/>
    <s v="-1.898575"/>
    <x v="2"/>
    <x v="1"/>
    <x v="0"/>
    <x v="6165"/>
    <n v="8.5000000000000006E-3"/>
    <x v="8245"/>
    <n v="0.68999999999999984"/>
    <n v="8.5253639999999997"/>
    <n v="3"/>
    <n v="96"/>
    <x v="168"/>
    <x v="44"/>
    <x v="20"/>
  </r>
  <r>
    <x v="0"/>
    <x v="26"/>
    <x v="0"/>
    <x v="0"/>
    <s v="-1.898575"/>
    <x v="2"/>
    <x v="1"/>
    <x v="0"/>
    <x v="6166"/>
    <n v="9.8999999999999991E-3"/>
    <x v="8246"/>
    <n v="0.96999999999999986"/>
    <n v="16.029327599999995"/>
    <n v="4"/>
    <n v="256"/>
    <x v="132"/>
    <x v="8"/>
    <x v="20"/>
  </r>
  <r>
    <x v="0"/>
    <x v="27"/>
    <x v="0"/>
    <x v="0"/>
    <s v="-1.898575"/>
    <x v="2"/>
    <x v="1"/>
    <x v="0"/>
    <x v="6167"/>
    <n v="5.6000000000000008E-3"/>
    <x v="8247"/>
    <n v="0.63999999999999979"/>
    <n v="4.6613503999999999"/>
    <n v="1"/>
    <n v="44"/>
    <x v="26"/>
    <x v="4"/>
    <x v="5"/>
  </r>
  <r>
    <x v="0"/>
    <x v="28"/>
    <x v="0"/>
    <x v="0"/>
    <s v="-1.898575"/>
    <x v="2"/>
    <x v="1"/>
    <x v="0"/>
    <x v="6168"/>
    <n v="7.2999999999999992E-3"/>
    <x v="8248"/>
    <n v="0.55999999999999983"/>
    <n v="6.7631871999999973"/>
    <n v="3"/>
    <n v="240"/>
    <x v="129"/>
    <x v="48"/>
    <x v="23"/>
  </r>
  <r>
    <x v="0"/>
    <x v="29"/>
    <x v="0"/>
    <x v="0"/>
    <s v="-1.898575"/>
    <x v="2"/>
    <x v="1"/>
    <x v="0"/>
    <x v="6169"/>
    <n v="9.0000000000000011E-3"/>
    <x v="8249"/>
    <n v="0.6499999999999998"/>
    <n v="6.7719599999999991"/>
    <n v="0"/>
    <n v="0"/>
    <x v="50"/>
    <x v="48"/>
    <x v="0"/>
  </r>
  <r>
    <x v="0"/>
    <x v="30"/>
    <x v="0"/>
    <x v="0"/>
    <s v="-1.898575"/>
    <x v="2"/>
    <x v="1"/>
    <x v="0"/>
    <x v="6170"/>
    <n v="9.7000000000000003E-3"/>
    <x v="8250"/>
    <n v="0.42999999999999983"/>
    <n v="7.7430443999999978"/>
    <n v="4"/>
    <n v="196"/>
    <x v="161"/>
    <x v="41"/>
    <x v="5"/>
  </r>
  <r>
    <x v="0"/>
    <x v="31"/>
    <x v="0"/>
    <x v="0"/>
    <s v="-1.898575"/>
    <x v="2"/>
    <x v="1"/>
    <x v="0"/>
    <x v="3660"/>
    <n v="6.6999999999999994E-3"/>
    <x v="8251"/>
    <n v="0.11"/>
    <n v="1.3354440000000001"/>
    <n v="2"/>
    <n v="102"/>
    <x v="151"/>
    <x v="48"/>
    <x v="5"/>
  </r>
  <r>
    <x v="0"/>
    <x v="32"/>
    <x v="0"/>
    <x v="0"/>
    <s v="-1.898575"/>
    <x v="2"/>
    <x v="1"/>
    <x v="0"/>
    <x v="6171"/>
    <n v="2.4000000000000002E-3"/>
    <x v="8252"/>
    <n v="0.23999999999999996"/>
    <n v="0.74453760000000002"/>
    <n v="1"/>
    <n v="75"/>
    <x v="123"/>
    <x v="45"/>
    <x v="23"/>
  </r>
  <r>
    <x v="0"/>
    <x v="33"/>
    <x v="0"/>
    <x v="0"/>
    <s v="-1.898575"/>
    <x v="2"/>
    <x v="1"/>
    <x v="0"/>
    <x v="6172"/>
    <n v="3.1999999999999989E-3"/>
    <x v="8253"/>
    <n v="7.0000000000000062E-2"/>
    <n v="0.5073152000000003"/>
    <n v="2"/>
    <n v="64"/>
    <x v="129"/>
    <x v="7"/>
    <x v="23"/>
  </r>
  <r>
    <x v="0"/>
    <x v="34"/>
    <x v="0"/>
    <x v="0"/>
    <s v="-1.898575"/>
    <x v="2"/>
    <x v="1"/>
    <x v="0"/>
    <x v="6173"/>
    <n v="9.7999999999999997E-3"/>
    <x v="8254"/>
    <n v="1.0799999999999996"/>
    <n v="9.6885935999999973"/>
    <n v="2"/>
    <n v="132"/>
    <x v="189"/>
    <x v="40"/>
    <x v="0"/>
  </r>
  <r>
    <x v="0"/>
    <x v="35"/>
    <x v="0"/>
    <x v="0"/>
    <s v="-1.898575"/>
    <x v="2"/>
    <x v="1"/>
    <x v="0"/>
    <x v="4787"/>
    <n v="7.8000000000000014E-3"/>
    <x v="8255"/>
    <n v="8.0000000000000057E-2"/>
    <n v="0.91565760000000096"/>
    <n v="2"/>
    <n v="78"/>
    <x v="124"/>
    <x v="45"/>
    <x v="5"/>
  </r>
  <r>
    <x v="0"/>
    <x v="36"/>
    <x v="0"/>
    <x v="0"/>
    <s v="-1.898575"/>
    <x v="2"/>
    <x v="1"/>
    <x v="0"/>
    <x v="6174"/>
    <n v="6.6999999999999976E-3"/>
    <x v="8256"/>
    <n v="5.0000000000000044E-2"/>
    <n v="0.42605300000000029"/>
    <n v="0"/>
    <n v="0"/>
    <x v="134"/>
    <x v="48"/>
    <x v="24"/>
  </r>
  <r>
    <x v="0"/>
    <x v="37"/>
    <x v="0"/>
    <x v="0"/>
    <s v="-1.898575"/>
    <x v="2"/>
    <x v="1"/>
    <x v="0"/>
    <x v="6175"/>
    <n v="8.3000000000000018E-3"/>
    <x v="8257"/>
    <n v="0.72999999999999987"/>
    <n v="11.3994026"/>
    <n v="5"/>
    <n v="175"/>
    <x v="161"/>
    <x v="45"/>
    <x v="24"/>
  </r>
  <r>
    <x v="0"/>
    <x v="38"/>
    <x v="0"/>
    <x v="0"/>
    <s v="-1.898575"/>
    <x v="2"/>
    <x v="1"/>
    <x v="0"/>
    <x v="27"/>
    <n v="6.9000000000000008E-3"/>
    <x v="8258"/>
    <n v="1.0499999999999998"/>
    <n v="6.5494799999999991"/>
    <n v="3"/>
    <n v="138"/>
    <x v="172"/>
    <x v="45"/>
    <x v="25"/>
  </r>
  <r>
    <x v="0"/>
    <x v="39"/>
    <x v="0"/>
    <x v="0"/>
    <s v="-1.898575"/>
    <x v="2"/>
    <x v="1"/>
    <x v="0"/>
    <x v="6176"/>
    <n v="5.0999999999999995E-3"/>
    <x v="8259"/>
    <n v="1.0999999999999996"/>
    <n v="9.694079999999996"/>
    <n v="0"/>
    <n v="0"/>
    <x v="13"/>
    <x v="6"/>
    <x v="23"/>
  </r>
  <r>
    <x v="0"/>
    <x v="40"/>
    <x v="0"/>
    <x v="0"/>
    <s v="-1.898575"/>
    <x v="2"/>
    <x v="1"/>
    <x v="0"/>
    <x v="6177"/>
    <n v="5.8000000000000013E-3"/>
    <x v="8260"/>
    <n v="0.48999999999999982"/>
    <n v="2.4577616000000004"/>
    <n v="5"/>
    <n v="385"/>
    <x v="214"/>
    <x v="6"/>
    <x v="24"/>
  </r>
  <r>
    <x v="0"/>
    <x v="41"/>
    <x v="0"/>
    <x v="0"/>
    <s v="-1.898575"/>
    <x v="2"/>
    <x v="1"/>
    <x v="0"/>
    <x v="6178"/>
    <n v="7.3999999999999995E-3"/>
    <x v="8261"/>
    <n v="0.12000000000000002"/>
    <n v="0.84590880000000024"/>
    <n v="5"/>
    <n v="255"/>
    <x v="146"/>
    <x v="45"/>
    <x v="24"/>
  </r>
  <r>
    <x v="0"/>
    <x v="42"/>
    <x v="0"/>
    <x v="0"/>
    <s v="-1.898575"/>
    <x v="2"/>
    <x v="1"/>
    <x v="0"/>
    <x v="6179"/>
    <n v="8.1000000000000013E-3"/>
    <x v="8262"/>
    <n v="1.1699999999999997"/>
    <n v="10.7052192"/>
    <n v="5"/>
    <n v="260"/>
    <x v="166"/>
    <x v="40"/>
    <x v="25"/>
  </r>
  <r>
    <x v="0"/>
    <x v="43"/>
    <x v="0"/>
    <x v="0"/>
    <s v="-1.898575"/>
    <x v="2"/>
    <x v="1"/>
    <x v="0"/>
    <x v="6180"/>
    <n v="9.6000000000000009E-3"/>
    <x v="8263"/>
    <n v="0.16000000000000009"/>
    <n v="1.4171136000000011"/>
    <n v="2"/>
    <n v="66"/>
    <x v="45"/>
    <x v="45"/>
    <x v="25"/>
  </r>
  <r>
    <x v="0"/>
    <x v="44"/>
    <x v="0"/>
    <x v="0"/>
    <s v="-1.898575"/>
    <x v="2"/>
    <x v="1"/>
    <x v="0"/>
    <x v="6181"/>
    <n v="5.0999999999999995E-3"/>
    <x v="8264"/>
    <n v="0.61999999999999977"/>
    <n v="4.1732075999999987"/>
    <n v="4"/>
    <n v="312"/>
    <x v="45"/>
    <x v="8"/>
    <x v="24"/>
  </r>
  <r>
    <x v="0"/>
    <x v="45"/>
    <x v="0"/>
    <x v="0"/>
    <s v="-1.898575"/>
    <x v="2"/>
    <x v="1"/>
    <x v="0"/>
    <x v="1670"/>
    <n v="5.2999999999999983E-3"/>
    <x v="8265"/>
    <n v="0.55999999999999972"/>
    <n v="3.0748479999999976"/>
    <n v="3"/>
    <n v="138"/>
    <x v="135"/>
    <x v="8"/>
    <x v="20"/>
  </r>
  <r>
    <x v="0"/>
    <x v="46"/>
    <x v="0"/>
    <x v="0"/>
    <s v="-1.898575"/>
    <x v="2"/>
    <x v="1"/>
    <x v="0"/>
    <x v="1526"/>
    <n v="8.6E-3"/>
    <x v="8266"/>
    <n v="1.1199999999999997"/>
    <n v="7.3993023999999981"/>
    <n v="1"/>
    <n v="74"/>
    <x v="148"/>
    <x v="23"/>
    <x v="24"/>
  </r>
  <r>
    <x v="0"/>
    <x v="47"/>
    <x v="0"/>
    <x v="0"/>
    <s v="-1.898575"/>
    <x v="2"/>
    <x v="1"/>
    <x v="0"/>
    <x v="6182"/>
    <n v="5.1000000000000004E-3"/>
    <x v="8267"/>
    <n v="0.67999999999999983"/>
    <n v="3.6927263999999997"/>
    <n v="2"/>
    <n v="116"/>
    <x v="167"/>
    <x v="44"/>
    <x v="24"/>
  </r>
  <r>
    <x v="0"/>
    <x v="48"/>
    <x v="0"/>
    <x v="0"/>
    <s v="-1.898575"/>
    <x v="2"/>
    <x v="1"/>
    <x v="0"/>
    <x v="6183"/>
    <n v="8.199999999999999E-3"/>
    <x v="8268"/>
    <n v="0.66999999999999982"/>
    <n v="7.0619875999999975"/>
    <n v="3"/>
    <n v="210"/>
    <x v="146"/>
    <x v="41"/>
    <x v="0"/>
  </r>
  <r>
    <x v="0"/>
    <x v="49"/>
    <x v="0"/>
    <x v="0"/>
    <s v="-1.898575"/>
    <x v="2"/>
    <x v="1"/>
    <x v="0"/>
    <x v="2365"/>
    <n v="1.03E-2"/>
    <x v="8269"/>
    <n v="0.96999999999999986"/>
    <n v="9.2117019999999989"/>
    <n v="1"/>
    <n v="80"/>
    <x v="43"/>
    <x v="4"/>
    <x v="24"/>
  </r>
  <r>
    <x v="0"/>
    <x v="50"/>
    <x v="0"/>
    <x v="0"/>
    <s v="-1.898575"/>
    <x v="2"/>
    <x v="1"/>
    <x v="0"/>
    <x v="6184"/>
    <n v="7.2000000000000015E-3"/>
    <x v="8270"/>
    <n v="0.97999999999999987"/>
    <n v="14.495846400000001"/>
    <n v="0"/>
    <n v="0"/>
    <x v="126"/>
    <x v="45"/>
    <x v="25"/>
  </r>
  <r>
    <x v="0"/>
    <x v="51"/>
    <x v="0"/>
    <x v="0"/>
    <s v="-1.898575"/>
    <x v="2"/>
    <x v="1"/>
    <x v="0"/>
    <x v="6185"/>
    <n v="7.0000000000000027E-3"/>
    <x v="8271"/>
    <n v="0.04"/>
    <n v="0.39340000000000019"/>
    <n v="2"/>
    <n v="160"/>
    <x v="150"/>
    <x v="4"/>
    <x v="23"/>
  </r>
  <r>
    <x v="0"/>
    <x v="52"/>
    <x v="0"/>
    <x v="0"/>
    <s v="-1.898575"/>
    <x v="2"/>
    <x v="1"/>
    <x v="0"/>
    <x v="6186"/>
    <n v="6.1999999999999998E-3"/>
    <x v="8272"/>
    <n v="0.48999999999999982"/>
    <n v="5.1882963999999987"/>
    <n v="0"/>
    <n v="0"/>
    <x v="126"/>
    <x v="48"/>
    <x v="20"/>
  </r>
  <r>
    <x v="0"/>
    <x v="53"/>
    <x v="0"/>
    <x v="0"/>
    <s v="-1.898575"/>
    <x v="2"/>
    <x v="1"/>
    <x v="0"/>
    <x v="1752"/>
    <n v="4.0000000000000001E-3"/>
    <x v="8273"/>
    <n v="8.0000000000000071E-2"/>
    <n v="0.60064000000000051"/>
    <n v="5"/>
    <n v="345"/>
    <x v="147"/>
    <x v="40"/>
    <x v="5"/>
  </r>
  <r>
    <x v="0"/>
    <x v="54"/>
    <x v="0"/>
    <x v="0"/>
    <s v="-1.898575"/>
    <x v="2"/>
    <x v="1"/>
    <x v="0"/>
    <x v="6187"/>
    <n v="6.3000000000000009E-3"/>
    <x v="8274"/>
    <n v="0.85999999999999976"/>
    <n v="9.3796415999999994"/>
    <n v="5"/>
    <n v="170"/>
    <x v="214"/>
    <x v="45"/>
    <x v="24"/>
  </r>
  <r>
    <x v="0"/>
    <x v="55"/>
    <x v="0"/>
    <x v="0"/>
    <s v="-1.898575"/>
    <x v="2"/>
    <x v="1"/>
    <x v="0"/>
    <x v="6188"/>
    <n v="1.01E-2"/>
    <x v="8275"/>
    <n v="0.57999999999999974"/>
    <n v="9.8601855999999941"/>
    <n v="4"/>
    <n v="156"/>
    <x v="132"/>
    <x v="40"/>
    <x v="20"/>
  </r>
  <r>
    <x v="0"/>
    <x v="56"/>
    <x v="0"/>
    <x v="0"/>
    <s v="-1.898575"/>
    <x v="2"/>
    <x v="1"/>
    <x v="0"/>
    <x v="6189"/>
    <n v="7.2000000000000007E-3"/>
    <x v="8276"/>
    <n v="1.1099999999999999"/>
    <n v="10.704484800000001"/>
    <n v="3"/>
    <n v="108"/>
    <x v="168"/>
    <x v="8"/>
    <x v="5"/>
  </r>
  <r>
    <x v="0"/>
    <x v="57"/>
    <x v="0"/>
    <x v="0"/>
    <s v="-1.898575"/>
    <x v="2"/>
    <x v="1"/>
    <x v="0"/>
    <x v="6190"/>
    <n v="9.6000000000000009E-3"/>
    <x v="8277"/>
    <n v="1.0799999999999996"/>
    <n v="14.106700799999999"/>
    <n v="4"/>
    <n v="196"/>
    <x v="142"/>
    <x v="44"/>
    <x v="20"/>
  </r>
  <r>
    <x v="0"/>
    <x v="58"/>
    <x v="0"/>
    <x v="0"/>
    <s v="-1.898575"/>
    <x v="2"/>
    <x v="1"/>
    <x v="0"/>
    <x v="3155"/>
    <n v="7.6000000000000017E-3"/>
    <x v="8278"/>
    <n v="0.46999999999999975"/>
    <n v="4.7107535999999994"/>
    <n v="4"/>
    <n v="292"/>
    <x v="128"/>
    <x v="41"/>
    <x v="23"/>
  </r>
  <r>
    <x v="0"/>
    <x v="59"/>
    <x v="0"/>
    <x v="0"/>
    <s v="-1.898575"/>
    <x v="2"/>
    <x v="1"/>
    <x v="0"/>
    <x v="6191"/>
    <n v="9.8999999999999991E-3"/>
    <x v="8279"/>
    <n v="0.43999999999999978"/>
    <n v="5.6000735999999973"/>
    <n v="3"/>
    <n v="144"/>
    <x v="141"/>
    <x v="23"/>
    <x v="23"/>
  </r>
  <r>
    <x v="0"/>
    <x v="60"/>
    <x v="0"/>
    <x v="0"/>
    <s v="-1.898575"/>
    <x v="2"/>
    <x v="1"/>
    <x v="0"/>
    <x v="6192"/>
    <n v="1.0100000000000001E-2"/>
    <x v="8280"/>
    <n v="0.44999999999999973"/>
    <n v="4.0695929999999985"/>
    <n v="2"/>
    <n v="68"/>
    <x v="129"/>
    <x v="8"/>
    <x v="5"/>
  </r>
  <r>
    <x v="0"/>
    <x v="61"/>
    <x v="0"/>
    <x v="0"/>
    <s v="-1.898575"/>
    <x v="2"/>
    <x v="1"/>
    <x v="0"/>
    <x v="6193"/>
    <n v="7.2999999999999992E-3"/>
    <x v="8281"/>
    <n v="0.15000000000000005"/>
    <n v="1.9668390000000009"/>
    <n v="4"/>
    <n v="164"/>
    <x v="125"/>
    <x v="7"/>
    <x v="5"/>
  </r>
  <r>
    <x v="0"/>
    <x v="62"/>
    <x v="0"/>
    <x v="0"/>
    <s v="-1.898575"/>
    <x v="2"/>
    <x v="1"/>
    <x v="0"/>
    <x v="279"/>
    <n v="4.7000000000000002E-3"/>
    <x v="8282"/>
    <n v="0.36999999999999977"/>
    <n v="3.2168021999999983"/>
    <n v="0"/>
    <n v="0"/>
    <x v="148"/>
    <x v="40"/>
    <x v="0"/>
  </r>
  <r>
    <x v="0"/>
    <x v="63"/>
    <x v="0"/>
    <x v="0"/>
    <s v="-1.898575"/>
    <x v="2"/>
    <x v="1"/>
    <x v="0"/>
    <x v="6194"/>
    <n v="6.3999999999999986E-3"/>
    <x v="8283"/>
    <n v="5.0000000000000017E-2"/>
    <n v="0.54777600000000004"/>
    <n v="0"/>
    <n v="0"/>
    <x v="142"/>
    <x v="8"/>
    <x v="5"/>
  </r>
  <r>
    <x v="0"/>
    <x v="64"/>
    <x v="0"/>
    <x v="0"/>
    <s v="-1.898575"/>
    <x v="2"/>
    <x v="1"/>
    <x v="0"/>
    <x v="6195"/>
    <n v="1.0199999999999999E-2"/>
    <x v="8284"/>
    <n v="0.47999999999999976"/>
    <n v="10.725177599999993"/>
    <n v="1"/>
    <n v="80"/>
    <x v="160"/>
    <x v="4"/>
    <x v="0"/>
  </r>
  <r>
    <x v="0"/>
    <x v="65"/>
    <x v="0"/>
    <x v="0"/>
    <s v="-1.898575"/>
    <x v="2"/>
    <x v="1"/>
    <x v="0"/>
    <x v="6196"/>
    <n v="4.6000000000000008E-3"/>
    <x v="8285"/>
    <n v="0.54999999999999982"/>
    <n v="4.7695560000000006"/>
    <n v="1"/>
    <n v="33"/>
    <x v="51"/>
    <x v="8"/>
    <x v="5"/>
  </r>
  <r>
    <x v="0"/>
    <x v="66"/>
    <x v="0"/>
    <x v="0"/>
    <s v="-1.898575"/>
    <x v="2"/>
    <x v="1"/>
    <x v="0"/>
    <x v="6197"/>
    <n v="3.7999999999999987E-3"/>
    <x v="8286"/>
    <n v="0.45999999999999974"/>
    <n v="2.3584015999999979"/>
    <n v="0"/>
    <n v="0"/>
    <x v="189"/>
    <x v="6"/>
    <x v="20"/>
  </r>
  <r>
    <x v="0"/>
    <x v="67"/>
    <x v="0"/>
    <x v="0"/>
    <s v="-1.898575"/>
    <x v="2"/>
    <x v="1"/>
    <x v="0"/>
    <x v="6198"/>
    <n v="9.2999999999999992E-3"/>
    <x v="8287"/>
    <n v="0.91999999999999982"/>
    <n v="17.120555999999993"/>
    <n v="4"/>
    <n v="224"/>
    <x v="21"/>
    <x v="4"/>
    <x v="24"/>
  </r>
  <r>
    <x v="0"/>
    <x v="68"/>
    <x v="0"/>
    <x v="0"/>
    <s v="-1.898575"/>
    <x v="2"/>
    <x v="1"/>
    <x v="0"/>
    <x v="3515"/>
    <n v="6.3E-3"/>
    <x v="8288"/>
    <n v="0.91999999999999982"/>
    <n v="8.8713575999999978"/>
    <n v="5"/>
    <n v="310"/>
    <x v="189"/>
    <x v="48"/>
    <x v="23"/>
  </r>
  <r>
    <x v="0"/>
    <x v="69"/>
    <x v="0"/>
    <x v="0"/>
    <s v="-1.898575"/>
    <x v="2"/>
    <x v="1"/>
    <x v="0"/>
    <x v="4771"/>
    <n v="7.7999999999999996E-3"/>
    <x v="8289"/>
    <n v="0.21000000000000005"/>
    <n v="3.1947552000000008"/>
    <n v="0"/>
    <n v="0"/>
    <x v="131"/>
    <x v="45"/>
    <x v="5"/>
  </r>
  <r>
    <x v="0"/>
    <x v="70"/>
    <x v="0"/>
    <x v="0"/>
    <s v="-1.898575"/>
    <x v="2"/>
    <x v="1"/>
    <x v="0"/>
    <x v="6199"/>
    <n v="3.9000000000000016E-3"/>
    <x v="8290"/>
    <n v="0.20999999999999996"/>
    <n v="1.2425868000000002"/>
    <n v="5"/>
    <n v="215"/>
    <x v="143"/>
    <x v="48"/>
    <x v="0"/>
  </r>
  <r>
    <x v="0"/>
    <x v="71"/>
    <x v="0"/>
    <x v="0"/>
    <s v="-1.898575"/>
    <x v="2"/>
    <x v="1"/>
    <x v="0"/>
    <x v="2411"/>
    <n v="4.0000000000000027E-3"/>
    <x v="8291"/>
    <n v="0.22999999999999995"/>
    <n v="1.0454880000000006"/>
    <n v="3"/>
    <n v="237"/>
    <x v="148"/>
    <x v="6"/>
    <x v="20"/>
  </r>
  <r>
    <x v="0"/>
    <x v="72"/>
    <x v="0"/>
    <x v="0"/>
    <s v="-1.898575"/>
    <x v="2"/>
    <x v="1"/>
    <x v="0"/>
    <x v="6200"/>
    <n v="1.0500000000000001E-2"/>
    <x v="8292"/>
    <n v="8.0000000000000029E-2"/>
    <n v="0.73315200000000047"/>
    <n v="0"/>
    <n v="0"/>
    <x v="147"/>
    <x v="8"/>
    <x v="23"/>
  </r>
  <r>
    <x v="0"/>
    <x v="73"/>
    <x v="0"/>
    <x v="0"/>
    <s v="-1.898575"/>
    <x v="2"/>
    <x v="1"/>
    <x v="0"/>
    <x v="6201"/>
    <n v="1.03E-2"/>
    <x v="8293"/>
    <n v="0.22999999999999998"/>
    <n v="4.0467257999999999"/>
    <n v="4"/>
    <n v="288"/>
    <x v="151"/>
    <x v="4"/>
    <x v="23"/>
  </r>
  <r>
    <x v="0"/>
    <x v="74"/>
    <x v="0"/>
    <x v="0"/>
    <s v="-1.898575"/>
    <x v="2"/>
    <x v="1"/>
    <x v="0"/>
    <x v="3113"/>
    <n v="7.5999999999999983E-3"/>
    <x v="8294"/>
    <n v="4.0000000000000063E-2"/>
    <n v="0.45320320000000069"/>
    <n v="4"/>
    <n v="260"/>
    <x v="126"/>
    <x v="4"/>
    <x v="0"/>
  </r>
  <r>
    <x v="0"/>
    <x v="75"/>
    <x v="0"/>
    <x v="0"/>
    <s v="-1.898575"/>
    <x v="2"/>
    <x v="1"/>
    <x v="0"/>
    <x v="257"/>
    <n v="7.1000000000000013E-3"/>
    <x v="8295"/>
    <n v="0.16000000000000003"/>
    <n v="1.6562880000000006"/>
    <n v="3"/>
    <n v="195"/>
    <x v="43"/>
    <x v="41"/>
    <x v="0"/>
  </r>
  <r>
    <x v="0"/>
    <x v="76"/>
    <x v="0"/>
    <x v="0"/>
    <s v="-1.898575"/>
    <x v="2"/>
    <x v="1"/>
    <x v="0"/>
    <x v="253"/>
    <n v="8.9999999999999993E-3"/>
    <x v="8296"/>
    <n v="0.32999999999999996"/>
    <n v="4.9747499999999993"/>
    <n v="5"/>
    <n v="340"/>
    <x v="127"/>
    <x v="7"/>
    <x v="3"/>
  </r>
  <r>
    <x v="0"/>
    <x v="77"/>
    <x v="0"/>
    <x v="0"/>
    <s v="-1.898575"/>
    <x v="2"/>
    <x v="1"/>
    <x v="0"/>
    <x v="3105"/>
    <n v="7.1999999999999989E-3"/>
    <x v="8297"/>
    <n v="1.1099999999999999"/>
    <n v="9.0437471999999985"/>
    <n v="3"/>
    <n v="114"/>
    <x v="77"/>
    <x v="8"/>
    <x v="20"/>
  </r>
  <r>
    <x v="0"/>
    <x v="78"/>
    <x v="0"/>
    <x v="0"/>
    <s v="-1.898575"/>
    <x v="2"/>
    <x v="1"/>
    <x v="0"/>
    <x v="3547"/>
    <n v="8.199999999999999E-3"/>
    <x v="8298"/>
    <n v="0.64999999999999969"/>
    <n v="6.7968159999999953"/>
    <n v="0"/>
    <n v="0"/>
    <x v="26"/>
    <x v="6"/>
    <x v="25"/>
  </r>
  <r>
    <x v="0"/>
    <x v="79"/>
    <x v="0"/>
    <x v="0"/>
    <s v="-1.898575"/>
    <x v="2"/>
    <x v="1"/>
    <x v="0"/>
    <x v="6202"/>
    <n v="8.3000000000000001E-3"/>
    <x v="8299"/>
    <n v="0.54999999999999982"/>
    <n v="8.6260239999999992"/>
    <n v="4"/>
    <n v="200"/>
    <x v="50"/>
    <x v="4"/>
    <x v="20"/>
  </r>
  <r>
    <x v="0"/>
    <x v="80"/>
    <x v="0"/>
    <x v="0"/>
    <s v="-1.898575"/>
    <x v="2"/>
    <x v="1"/>
    <x v="0"/>
    <x v="3505"/>
    <n v="6.6999999999999985E-3"/>
    <x v="8300"/>
    <n v="0.46999999999999981"/>
    <n v="3.4960197999999978"/>
    <n v="4"/>
    <n v="160"/>
    <x v="189"/>
    <x v="45"/>
    <x v="24"/>
  </r>
  <r>
    <x v="0"/>
    <x v="81"/>
    <x v="0"/>
    <x v="0"/>
    <s v="-1.898575"/>
    <x v="2"/>
    <x v="1"/>
    <x v="0"/>
    <x v="283"/>
    <n v="9.0000000000000011E-3"/>
    <x v="8301"/>
    <n v="0.81999999999999973"/>
    <n v="10.544543999999998"/>
    <n v="4"/>
    <n v="132"/>
    <x v="141"/>
    <x v="8"/>
    <x v="20"/>
  </r>
  <r>
    <x v="0"/>
    <x v="82"/>
    <x v="0"/>
    <x v="0"/>
    <s v="-1.898575"/>
    <x v="2"/>
    <x v="1"/>
    <x v="0"/>
    <x v="6203"/>
    <n v="9.2000000000000016E-3"/>
    <x v="8302"/>
    <n v="0.37999999999999984"/>
    <n v="3.7036623999999989"/>
    <n v="1"/>
    <n v="60"/>
    <x v="123"/>
    <x v="5"/>
    <x v="3"/>
  </r>
  <r>
    <x v="0"/>
    <x v="83"/>
    <x v="0"/>
    <x v="0"/>
    <s v="-1.898575"/>
    <x v="2"/>
    <x v="1"/>
    <x v="0"/>
    <x v="6204"/>
    <n v="9.1000000000000004E-3"/>
    <x v="8303"/>
    <n v="0.44999999999999979"/>
    <n v="8.6846759999999978"/>
    <n v="0"/>
    <n v="0"/>
    <x v="123"/>
    <x v="44"/>
    <x v="20"/>
  </r>
  <r>
    <x v="0"/>
    <x v="84"/>
    <x v="0"/>
    <x v="0"/>
    <s v="-1.898575"/>
    <x v="2"/>
    <x v="1"/>
    <x v="0"/>
    <x v="1449"/>
    <n v="8.9000000000000017E-3"/>
    <x v="8304"/>
    <n v="1.1899999999999997"/>
    <n v="13.185795000000001"/>
    <n v="5"/>
    <n v="215"/>
    <x v="149"/>
    <x v="41"/>
    <x v="20"/>
  </r>
  <r>
    <x v="0"/>
    <x v="85"/>
    <x v="0"/>
    <x v="0"/>
    <s v="-1.898575"/>
    <x v="2"/>
    <x v="1"/>
    <x v="0"/>
    <x v="6205"/>
    <n v="1.2999999999999998E-2"/>
    <x v="8305"/>
    <n v="0.03"/>
    <n v="0.79084199999999982"/>
    <n v="3"/>
    <n v="123"/>
    <x v="141"/>
    <x v="4"/>
    <x v="0"/>
  </r>
  <r>
    <x v="0"/>
    <x v="86"/>
    <x v="0"/>
    <x v="0"/>
    <s v="-1.898575"/>
    <x v="2"/>
    <x v="1"/>
    <x v="0"/>
    <x v="6206"/>
    <n v="5.8000000000000005E-3"/>
    <x v="8306"/>
    <n v="0.70999999999999985"/>
    <n v="6.3796055999999997"/>
    <n v="5"/>
    <n v="365"/>
    <x v="45"/>
    <x v="8"/>
    <x v="20"/>
  </r>
  <r>
    <x v="0"/>
    <x v="87"/>
    <x v="0"/>
    <x v="0"/>
    <s v="-1.898575"/>
    <x v="2"/>
    <x v="1"/>
    <x v="0"/>
    <x v="6207"/>
    <n v="7.4999999999999997E-3"/>
    <x v="8307"/>
    <n v="0.62999999999999978"/>
    <n v="8.6212349999999969"/>
    <n v="3"/>
    <n v="189"/>
    <x v="138"/>
    <x v="6"/>
    <x v="23"/>
  </r>
  <r>
    <x v="0"/>
    <x v="88"/>
    <x v="0"/>
    <x v="0"/>
    <s v="-1.898575"/>
    <x v="2"/>
    <x v="1"/>
    <x v="0"/>
    <x v="6208"/>
    <n v="1.0000000000000002E-2"/>
    <x v="8308"/>
    <n v="0.60999999999999988"/>
    <n v="5.2777200000000004"/>
    <n v="5"/>
    <n v="375"/>
    <x v="135"/>
    <x v="4"/>
    <x v="0"/>
  </r>
  <r>
    <x v="0"/>
    <x v="89"/>
    <x v="0"/>
    <x v="0"/>
    <s v="-1.898575"/>
    <x v="2"/>
    <x v="1"/>
    <x v="0"/>
    <x v="456"/>
    <n v="5.5000000000000014E-3"/>
    <x v="8309"/>
    <n v="0.87999999999999978"/>
    <n v="7.6229999999999993"/>
    <n v="5"/>
    <n v="260"/>
    <x v="129"/>
    <x v="8"/>
    <x v="20"/>
  </r>
  <r>
    <x v="0"/>
    <x v="90"/>
    <x v="0"/>
    <x v="0"/>
    <s v="-1.898575"/>
    <x v="2"/>
    <x v="1"/>
    <x v="0"/>
    <x v="6209"/>
    <n v="6.0999999999999995E-3"/>
    <x v="8310"/>
    <n v="0.4599999999999998"/>
    <n v="5.4571087999999977"/>
    <n v="4"/>
    <n v="212"/>
    <x v="134"/>
    <x v="5"/>
    <x v="24"/>
  </r>
  <r>
    <x v="0"/>
    <x v="91"/>
    <x v="0"/>
    <x v="0"/>
    <s v="-1.898575"/>
    <x v="2"/>
    <x v="1"/>
    <x v="0"/>
    <x v="5682"/>
    <n v="8.8000000000000023E-3"/>
    <x v="8311"/>
    <n v="0.85999999999999976"/>
    <n v="9.8414272"/>
    <n v="0"/>
    <n v="0"/>
    <x v="42"/>
    <x v="46"/>
    <x v="5"/>
  </r>
  <r>
    <x v="1"/>
    <x v="92"/>
    <x v="0"/>
    <x v="0"/>
    <s v="-1.898575"/>
    <x v="2"/>
    <x v="1"/>
    <x v="0"/>
    <x v="6210"/>
    <n v="4.0999999999999995E-3"/>
    <x v="8312"/>
    <n v="0.22000000000000008"/>
    <n v="0.75362100000000021"/>
    <n v="3"/>
    <n v="94"/>
    <x v="126"/>
    <x v="8"/>
    <x v="20"/>
  </r>
  <r>
    <x v="1"/>
    <x v="93"/>
    <x v="0"/>
    <x v="0"/>
    <s v="-1.898575"/>
    <x v="2"/>
    <x v="1"/>
    <x v="0"/>
    <x v="6211"/>
    <n v="7.9000000000000008E-3"/>
    <x v="8313"/>
    <n v="0.42999999999999994"/>
    <n v="1.3961669999999999"/>
    <n v="0"/>
    <n v="36"/>
    <x v="138"/>
    <x v="45"/>
    <x v="0"/>
  </r>
  <r>
    <x v="1"/>
    <x v="94"/>
    <x v="0"/>
    <x v="0"/>
    <s v="-1.898575"/>
    <x v="2"/>
    <x v="1"/>
    <x v="0"/>
    <x v="6212"/>
    <n v="9.6000000000000009E-3"/>
    <x v="8314"/>
    <n v="0.19000000000000003"/>
    <n v="1.3769376"/>
    <n v="0"/>
    <n v="65"/>
    <x v="138"/>
    <x v="6"/>
    <x v="20"/>
  </r>
  <r>
    <x v="1"/>
    <x v="95"/>
    <x v="0"/>
    <x v="0"/>
    <s v="-1.898575"/>
    <x v="2"/>
    <x v="1"/>
    <x v="0"/>
    <x v="6213"/>
    <n v="1.0800000000000001E-2"/>
    <x v="8315"/>
    <n v="0.92999999999999994"/>
    <n v="4.4052983999999995"/>
    <n v="4"/>
    <n v="186"/>
    <x v="138"/>
    <x v="6"/>
    <x v="20"/>
  </r>
  <r>
    <x v="1"/>
    <x v="96"/>
    <x v="0"/>
    <x v="0"/>
    <s v="-1.898575"/>
    <x v="2"/>
    <x v="1"/>
    <x v="0"/>
    <x v="6214"/>
    <n v="8.2000000000000007E-3"/>
    <x v="8316"/>
    <n v="0.71999999999999975"/>
    <n v="7.6923215999999979"/>
    <n v="1"/>
    <n v="40"/>
    <x v="167"/>
    <x v="8"/>
    <x v="3"/>
  </r>
  <r>
    <x v="1"/>
    <x v="97"/>
    <x v="0"/>
    <x v="0"/>
    <s v="-1.898575"/>
    <x v="2"/>
    <x v="1"/>
    <x v="0"/>
    <x v="6215"/>
    <n v="6.0000000000000001E-3"/>
    <x v="8317"/>
    <n v="0.75999999999999979"/>
    <n v="5.5549919999999977"/>
    <n v="0"/>
    <n v="33"/>
    <x v="2"/>
    <x v="48"/>
    <x v="5"/>
  </r>
  <r>
    <x v="1"/>
    <x v="98"/>
    <x v="0"/>
    <x v="0"/>
    <s v="-1.898575"/>
    <x v="2"/>
    <x v="1"/>
    <x v="0"/>
    <x v="6216"/>
    <n v="4.1000000000000003E-3"/>
    <x v="8318"/>
    <n v="0.44000000000000006"/>
    <n v="1.7300359999999999"/>
    <n v="4"/>
    <n v="149"/>
    <x v="134"/>
    <x v="8"/>
    <x v="0"/>
  </r>
  <r>
    <x v="1"/>
    <x v="99"/>
    <x v="0"/>
    <x v="0"/>
    <s v="-1.898575"/>
    <x v="2"/>
    <x v="1"/>
    <x v="0"/>
    <x v="6217"/>
    <n v="7.4999999999999997E-3"/>
    <x v="8319"/>
    <n v="0.62999999999999978"/>
    <n v="6.5828699999999962"/>
    <n v="4"/>
    <n v="261"/>
    <x v="123"/>
    <x v="40"/>
    <x v="5"/>
  </r>
  <r>
    <x v="1"/>
    <x v="100"/>
    <x v="0"/>
    <x v="0"/>
    <s v="-1.898575"/>
    <x v="2"/>
    <x v="1"/>
    <x v="0"/>
    <x v="6218"/>
    <n v="3.1000000000000003E-3"/>
    <x v="8320"/>
    <n v="1.0899999999999999"/>
    <n v="3.9544436999999997"/>
    <n v="4"/>
    <n v="233"/>
    <x v="153"/>
    <x v="48"/>
    <x v="20"/>
  </r>
  <r>
    <x v="1"/>
    <x v="101"/>
    <x v="0"/>
    <x v="0"/>
    <s v="-1.898575"/>
    <x v="2"/>
    <x v="1"/>
    <x v="0"/>
    <x v="4674"/>
    <n v="7.5000000000000023E-3"/>
    <x v="8321"/>
    <n v="0.45999999999999996"/>
    <n v="1.4162250000000003"/>
    <n v="4"/>
    <n v="153"/>
    <x v="145"/>
    <x v="48"/>
    <x v="24"/>
  </r>
  <r>
    <x v="1"/>
    <x v="102"/>
    <x v="0"/>
    <x v="0"/>
    <s v="-1.898575"/>
    <x v="2"/>
    <x v="1"/>
    <x v="0"/>
    <x v="6219"/>
    <n v="5.6999999999999993E-3"/>
    <x v="8322"/>
    <n v="0.28000000000000003"/>
    <n v="0.74341679999999988"/>
    <n v="0"/>
    <n v="10"/>
    <x v="136"/>
    <x v="48"/>
    <x v="6"/>
  </r>
  <r>
    <x v="1"/>
    <x v="103"/>
    <x v="0"/>
    <x v="0"/>
    <s v="-1.898575"/>
    <x v="2"/>
    <x v="1"/>
    <x v="0"/>
    <x v="6220"/>
    <n v="6.3999999999999994E-3"/>
    <x v="8323"/>
    <n v="1.17"/>
    <n v="5.9207615999999978"/>
    <n v="0"/>
    <n v="41"/>
    <x v="140"/>
    <x v="45"/>
    <x v="24"/>
  </r>
  <r>
    <x v="1"/>
    <x v="104"/>
    <x v="0"/>
    <x v="0"/>
    <s v="-1.898575"/>
    <x v="2"/>
    <x v="1"/>
    <x v="0"/>
    <x v="3008"/>
    <n v="8.7000000000000011E-3"/>
    <x v="8324"/>
    <n v="0.78999999999999981"/>
    <n v="6.4949849999999989"/>
    <n v="0"/>
    <n v="2"/>
    <x v="162"/>
    <x v="5"/>
    <x v="24"/>
  </r>
  <r>
    <x v="1"/>
    <x v="105"/>
    <x v="0"/>
    <x v="0"/>
    <s v="-1.898575"/>
    <x v="2"/>
    <x v="1"/>
    <x v="0"/>
    <x v="6221"/>
    <n v="8.6E-3"/>
    <x v="8325"/>
    <n v="0.86999999999999977"/>
    <n v="5.4506369999999986"/>
    <n v="1"/>
    <n v="120"/>
    <x v="138"/>
    <x v="48"/>
    <x v="6"/>
  </r>
  <r>
    <x v="1"/>
    <x v="106"/>
    <x v="0"/>
    <x v="0"/>
    <s v="-1.898575"/>
    <x v="2"/>
    <x v="1"/>
    <x v="0"/>
    <x v="6222"/>
    <n v="4.1000000000000003E-3"/>
    <x v="8326"/>
    <n v="1.0199999999999998"/>
    <n v="2.1763127999999994"/>
    <n v="3"/>
    <n v="128"/>
    <x v="126"/>
    <x v="45"/>
    <x v="5"/>
  </r>
  <r>
    <x v="1"/>
    <x v="107"/>
    <x v="0"/>
    <x v="0"/>
    <s v="-1.898575"/>
    <x v="2"/>
    <x v="1"/>
    <x v="0"/>
    <x v="1955"/>
    <n v="5.5000000000000005E-3"/>
    <x v="8327"/>
    <n v="0.13"/>
    <n v="0.79064699999999999"/>
    <n v="4"/>
    <n v="275"/>
    <x v="139"/>
    <x v="6"/>
    <x v="5"/>
  </r>
  <r>
    <x v="1"/>
    <x v="108"/>
    <x v="0"/>
    <x v="0"/>
    <s v="-1.898575"/>
    <x v="2"/>
    <x v="1"/>
    <x v="0"/>
    <x v="6223"/>
    <n v="4.4000000000000003E-3"/>
    <x v="8328"/>
    <n v="0.40000000000000008"/>
    <n v="0.8565919999999998"/>
    <n v="0"/>
    <n v="28"/>
    <x v="173"/>
    <x v="4"/>
    <x v="5"/>
  </r>
  <r>
    <x v="1"/>
    <x v="109"/>
    <x v="0"/>
    <x v="0"/>
    <s v="-1.898575"/>
    <x v="2"/>
    <x v="1"/>
    <x v="0"/>
    <x v="6224"/>
    <n v="6.000000000000001E-3"/>
    <x v="8329"/>
    <n v="1.0899999999999996"/>
    <n v="0.27991199999999966"/>
    <n v="0"/>
    <n v="15"/>
    <x v="156"/>
    <x v="41"/>
    <x v="5"/>
  </r>
  <r>
    <x v="1"/>
    <x v="110"/>
    <x v="0"/>
    <x v="0"/>
    <s v="-1.898575"/>
    <x v="2"/>
    <x v="1"/>
    <x v="0"/>
    <x v="6225"/>
    <n v="6.6E-3"/>
    <x v="8330"/>
    <n v="1.3399999999999999"/>
    <n v="10.594227599999998"/>
    <n v="4"/>
    <n v="189"/>
    <x v="150"/>
    <x v="44"/>
    <x v="6"/>
  </r>
  <r>
    <x v="1"/>
    <x v="111"/>
    <x v="0"/>
    <x v="0"/>
    <s v="-1.898575"/>
    <x v="2"/>
    <x v="1"/>
    <x v="0"/>
    <x v="6226"/>
    <n v="5.1999999999999998E-3"/>
    <x v="8331"/>
    <n v="1.19"/>
    <n v="7.9169271999999982"/>
    <n v="0"/>
    <n v="55"/>
    <x v="177"/>
    <x v="45"/>
    <x v="20"/>
  </r>
  <r>
    <x v="1"/>
    <x v="112"/>
    <x v="0"/>
    <x v="0"/>
    <s v="-1.898575"/>
    <x v="2"/>
    <x v="1"/>
    <x v="0"/>
    <x v="2244"/>
    <n v="5.6999999999999993E-3"/>
    <x v="8332"/>
    <n v="1.1599999999999997"/>
    <n v="3.0349079999999988"/>
    <n v="4"/>
    <n v="306"/>
    <x v="149"/>
    <x v="7"/>
    <x v="20"/>
  </r>
  <r>
    <x v="1"/>
    <x v="113"/>
    <x v="0"/>
    <x v="0"/>
    <s v="-1.898575"/>
    <x v="2"/>
    <x v="1"/>
    <x v="0"/>
    <x v="6227"/>
    <n v="3.4000000000000002E-3"/>
    <x v="8333"/>
    <n v="0.37000000000000005"/>
    <n v="1.0213702"/>
    <n v="2"/>
    <n v="157"/>
    <x v="45"/>
    <x v="6"/>
    <x v="24"/>
  </r>
  <r>
    <x v="1"/>
    <x v="114"/>
    <x v="0"/>
    <x v="0"/>
    <s v="-1.898575"/>
    <x v="2"/>
    <x v="1"/>
    <x v="0"/>
    <x v="6228"/>
    <n v="5.1000000000000004E-3"/>
    <x v="8334"/>
    <n v="0.3600000000000001"/>
    <n v="0.46083600000000013"/>
    <n v="4"/>
    <n v="218"/>
    <x v="150"/>
    <x v="5"/>
    <x v="23"/>
  </r>
  <r>
    <x v="1"/>
    <x v="115"/>
    <x v="0"/>
    <x v="0"/>
    <s v="-1.898575"/>
    <x v="2"/>
    <x v="1"/>
    <x v="0"/>
    <x v="6229"/>
    <n v="1.0599999999999998E-2"/>
    <x v="8335"/>
    <n v="0.22000000000000003"/>
    <n v="2.1538351999999996"/>
    <n v="0"/>
    <n v="32"/>
    <x v="159"/>
    <x v="45"/>
    <x v="25"/>
  </r>
  <r>
    <x v="1"/>
    <x v="116"/>
    <x v="0"/>
    <x v="0"/>
    <s v="-1.898575"/>
    <x v="2"/>
    <x v="1"/>
    <x v="0"/>
    <x v="6230"/>
    <n v="6.4000000000000012E-3"/>
    <x v="8336"/>
    <n v="0.75999999999999979"/>
    <n v="2.4830719999999999"/>
    <n v="4"/>
    <n v="130"/>
    <x v="173"/>
    <x v="45"/>
    <x v="23"/>
  </r>
  <r>
    <x v="1"/>
    <x v="117"/>
    <x v="0"/>
    <x v="0"/>
    <s v="-1.898575"/>
    <x v="2"/>
    <x v="1"/>
    <x v="0"/>
    <x v="6231"/>
    <n v="3.0999999999999995E-3"/>
    <x v="8337"/>
    <n v="0.71999999999999975"/>
    <n v="0.97828559999999931"/>
    <n v="4"/>
    <n v="340"/>
    <x v="46"/>
    <x v="40"/>
    <x v="25"/>
  </r>
  <r>
    <x v="1"/>
    <x v="118"/>
    <x v="0"/>
    <x v="0"/>
    <s v="-1.898575"/>
    <x v="2"/>
    <x v="1"/>
    <x v="0"/>
    <x v="6232"/>
    <n v="2.4000000000000002E-3"/>
    <x v="8338"/>
    <n v="0.32000000000000006"/>
    <n v="0.5836032000000001"/>
    <n v="2"/>
    <n v="166"/>
    <x v="131"/>
    <x v="7"/>
    <x v="3"/>
  </r>
  <r>
    <x v="1"/>
    <x v="119"/>
    <x v="0"/>
    <x v="0"/>
    <s v="-1.898575"/>
    <x v="2"/>
    <x v="1"/>
    <x v="0"/>
    <x v="6233"/>
    <n v="8.0000000000000002E-3"/>
    <x v="8339"/>
    <n v="1.3399999999999999"/>
    <n v="12.031056"/>
    <n v="1"/>
    <n v="106"/>
    <x v="174"/>
    <x v="6"/>
    <x v="24"/>
  </r>
  <r>
    <x v="1"/>
    <x v="120"/>
    <x v="0"/>
    <x v="0"/>
    <s v="-1.898575"/>
    <x v="2"/>
    <x v="1"/>
    <x v="0"/>
    <x v="6234"/>
    <n v="5.0999999999999995E-3"/>
    <x v="8340"/>
    <n v="9.0000000000000052E-2"/>
    <n v="0.33819120000000014"/>
    <n v="3"/>
    <n v="148"/>
    <x v="155"/>
    <x v="13"/>
    <x v="24"/>
  </r>
  <r>
    <x v="1"/>
    <x v="121"/>
    <x v="0"/>
    <x v="0"/>
    <s v="-1.898575"/>
    <x v="2"/>
    <x v="1"/>
    <x v="0"/>
    <x v="6235"/>
    <n v="8.6E-3"/>
    <x v="8341"/>
    <n v="0.33000000000000007"/>
    <n v="2.8476492000000002"/>
    <n v="1"/>
    <n v="58"/>
    <x v="215"/>
    <x v="40"/>
    <x v="20"/>
  </r>
  <r>
    <x v="1"/>
    <x v="122"/>
    <x v="0"/>
    <x v="0"/>
    <s v="-1.898575"/>
    <x v="2"/>
    <x v="1"/>
    <x v="0"/>
    <x v="6236"/>
    <n v="9.0000000000000028E-3"/>
    <x v="8342"/>
    <n v="0.67999999999999972"/>
    <n v="4.8733559999999994"/>
    <n v="4"/>
    <n v="132"/>
    <x v="136"/>
    <x v="5"/>
    <x v="24"/>
  </r>
  <r>
    <x v="1"/>
    <x v="123"/>
    <x v="0"/>
    <x v="0"/>
    <s v="-1.898575"/>
    <x v="2"/>
    <x v="1"/>
    <x v="0"/>
    <x v="6237"/>
    <n v="9.2000000000000016E-3"/>
    <x v="8343"/>
    <n v="0.12000000000000005"/>
    <n v="0.69728640000000031"/>
    <n v="3"/>
    <n v="218"/>
    <x v="46"/>
    <x v="4"/>
    <x v="5"/>
  </r>
  <r>
    <x v="1"/>
    <x v="124"/>
    <x v="0"/>
    <x v="0"/>
    <s v="-1.898575"/>
    <x v="2"/>
    <x v="1"/>
    <x v="0"/>
    <x v="6238"/>
    <n v="1.0700000000000001E-2"/>
    <x v="8344"/>
    <n v="0.40000000000000008"/>
    <n v="3.6118920000000001"/>
    <n v="3"/>
    <n v="73"/>
    <x v="136"/>
    <x v="43"/>
    <x v="3"/>
  </r>
  <r>
    <x v="1"/>
    <x v="125"/>
    <x v="0"/>
    <x v="0"/>
    <s v="-1.898575"/>
    <x v="2"/>
    <x v="1"/>
    <x v="0"/>
    <x v="6239"/>
    <n v="6.0000000000000019E-3"/>
    <x v="8345"/>
    <n v="1.3299999999999998"/>
    <n v="6.0520320000000005"/>
    <n v="3"/>
    <n v="187"/>
    <x v="148"/>
    <x v="5"/>
    <x v="5"/>
  </r>
  <r>
    <x v="1"/>
    <x v="126"/>
    <x v="0"/>
    <x v="0"/>
    <s v="-1.898575"/>
    <x v="2"/>
    <x v="1"/>
    <x v="0"/>
    <x v="6240"/>
    <n v="7.1999999999999989E-3"/>
    <x v="8346"/>
    <n v="0.80999999999999983"/>
    <n v="5.6179655999999971"/>
    <n v="3"/>
    <n v="159"/>
    <x v="153"/>
    <x v="43"/>
    <x v="24"/>
  </r>
  <r>
    <x v="1"/>
    <x v="127"/>
    <x v="0"/>
    <x v="0"/>
    <s v="-1.898575"/>
    <x v="2"/>
    <x v="1"/>
    <x v="0"/>
    <x v="6241"/>
    <n v="0.01"/>
    <x v="8347"/>
    <n v="0.44999999999999996"/>
    <n v="3.7354499999999988"/>
    <n v="2"/>
    <n v="136"/>
    <x v="46"/>
    <x v="5"/>
    <x v="24"/>
  </r>
  <r>
    <x v="1"/>
    <x v="128"/>
    <x v="0"/>
    <x v="0"/>
    <s v="-1.898575"/>
    <x v="2"/>
    <x v="1"/>
    <x v="0"/>
    <x v="6242"/>
    <n v="6.6999999999999994E-3"/>
    <x v="8348"/>
    <n v="0.37000000000000005"/>
    <n v="1.2119830999999996"/>
    <n v="2"/>
    <n v="80"/>
    <x v="154"/>
    <x v="23"/>
    <x v="23"/>
  </r>
  <r>
    <x v="1"/>
    <x v="129"/>
    <x v="0"/>
    <x v="0"/>
    <s v="-1.898575"/>
    <x v="2"/>
    <x v="1"/>
    <x v="0"/>
    <x v="1853"/>
    <n v="7.9000000000000008E-3"/>
    <x v="8349"/>
    <n v="0.39000000000000007"/>
    <n v="2.5495275000000004"/>
    <n v="0"/>
    <n v="53"/>
    <x v="13"/>
    <x v="4"/>
    <x v="5"/>
  </r>
  <r>
    <x v="1"/>
    <x v="130"/>
    <x v="0"/>
    <x v="0"/>
    <s v="-1.898575"/>
    <x v="2"/>
    <x v="1"/>
    <x v="0"/>
    <x v="6243"/>
    <n v="4.5000000000000014E-3"/>
    <x v="8350"/>
    <n v="0.98999999999999966"/>
    <n v="5.3785214999999988"/>
    <n v="3"/>
    <n v="232"/>
    <x v="161"/>
    <x v="46"/>
    <x v="5"/>
  </r>
  <r>
    <x v="1"/>
    <x v="131"/>
    <x v="0"/>
    <x v="0"/>
    <s v="-1.898575"/>
    <x v="2"/>
    <x v="1"/>
    <x v="0"/>
    <x v="6244"/>
    <n v="6.8999999999999999E-3"/>
    <x v="8351"/>
    <n v="0.20000000000000004"/>
    <n v="1.0039500000000001"/>
    <n v="4"/>
    <n v="294"/>
    <x v="148"/>
    <x v="8"/>
    <x v="21"/>
  </r>
  <r>
    <x v="1"/>
    <x v="132"/>
    <x v="0"/>
    <x v="0"/>
    <s v="-1.898575"/>
    <x v="2"/>
    <x v="1"/>
    <x v="0"/>
    <x v="6245"/>
    <n v="5.7000000000000011E-3"/>
    <x v="8352"/>
    <n v="1.2199999999999998"/>
    <n v="11.1222276"/>
    <n v="0"/>
    <n v="49"/>
    <x v="148"/>
    <x v="4"/>
    <x v="20"/>
  </r>
  <r>
    <x v="1"/>
    <x v="133"/>
    <x v="0"/>
    <x v="0"/>
    <s v="-1.898575"/>
    <x v="2"/>
    <x v="1"/>
    <x v="0"/>
    <x v="6246"/>
    <n v="3.0999999999999995E-3"/>
    <x v="8353"/>
    <n v="0.48"/>
    <n v="0.25667999999999996"/>
    <n v="3"/>
    <n v="204"/>
    <x v="2"/>
    <x v="6"/>
    <x v="3"/>
  </r>
  <r>
    <x v="1"/>
    <x v="134"/>
    <x v="0"/>
    <x v="0"/>
    <s v="-1.898575"/>
    <x v="2"/>
    <x v="1"/>
    <x v="0"/>
    <x v="6247"/>
    <n v="9.0000000000000028E-3"/>
    <x v="8354"/>
    <n v="0.54999999999999993"/>
    <n v="7.018110000000001"/>
    <n v="4"/>
    <n v="299"/>
    <x v="173"/>
    <x v="7"/>
    <x v="3"/>
  </r>
  <r>
    <x v="1"/>
    <x v="135"/>
    <x v="0"/>
    <x v="0"/>
    <s v="-1.898575"/>
    <x v="2"/>
    <x v="1"/>
    <x v="0"/>
    <x v="6248"/>
    <n v="3.6999999999999993E-3"/>
    <x v="8355"/>
    <n v="0.39"/>
    <n v="0.28845569999999976"/>
    <n v="3"/>
    <n v="182"/>
    <x v="155"/>
    <x v="13"/>
    <x v="20"/>
  </r>
  <r>
    <x v="1"/>
    <x v="136"/>
    <x v="0"/>
    <x v="0"/>
    <s v="-1.898575"/>
    <x v="2"/>
    <x v="1"/>
    <x v="0"/>
    <x v="1983"/>
    <n v="2.3E-3"/>
    <x v="8356"/>
    <n v="0.47"/>
    <n v="1.5797733999999997"/>
    <n v="0"/>
    <n v="9"/>
    <x v="168"/>
    <x v="8"/>
    <x v="25"/>
  </r>
  <r>
    <x v="1"/>
    <x v="137"/>
    <x v="0"/>
    <x v="0"/>
    <s v="-1.898575"/>
    <x v="2"/>
    <x v="1"/>
    <x v="0"/>
    <x v="2705"/>
    <n v="9.5999999999999992E-3"/>
    <x v="8357"/>
    <n v="0.44000000000000006"/>
    <n v="3.7762560000000005"/>
    <n v="4"/>
    <n v="126"/>
    <x v="150"/>
    <x v="48"/>
    <x v="24"/>
  </r>
  <r>
    <x v="1"/>
    <x v="138"/>
    <x v="0"/>
    <x v="0"/>
    <s v="-1.898575"/>
    <x v="2"/>
    <x v="1"/>
    <x v="0"/>
    <x v="6249"/>
    <n v="7.1999999999999998E-3"/>
    <x v="8358"/>
    <n v="0.54999999999999982"/>
    <n v="3.4269839999999983"/>
    <n v="3"/>
    <n v="277"/>
    <x v="125"/>
    <x v="7"/>
    <x v="24"/>
  </r>
  <r>
    <x v="1"/>
    <x v="139"/>
    <x v="0"/>
    <x v="0"/>
    <s v="-1.898575"/>
    <x v="2"/>
    <x v="1"/>
    <x v="0"/>
    <x v="6250"/>
    <n v="7.4000000000000003E-3"/>
    <x v="8359"/>
    <n v="0.90999999999999981"/>
    <n v="2.1373715999999989"/>
    <n v="0"/>
    <n v="13"/>
    <x v="157"/>
    <x v="45"/>
    <x v="20"/>
  </r>
  <r>
    <x v="1"/>
    <x v="140"/>
    <x v="0"/>
    <x v="0"/>
    <s v="-1.898575"/>
    <x v="2"/>
    <x v="1"/>
    <x v="0"/>
    <x v="4841"/>
    <n v="6.0000000000000019E-3"/>
    <x v="8360"/>
    <n v="1.21"/>
    <n v="8.1718560000000018"/>
    <n v="1"/>
    <n v="94"/>
    <x v="176"/>
    <x v="40"/>
    <x v="24"/>
  </r>
  <r>
    <x v="1"/>
    <x v="141"/>
    <x v="0"/>
    <x v="0"/>
    <s v="-1.898575"/>
    <x v="2"/>
    <x v="1"/>
    <x v="0"/>
    <x v="6251"/>
    <n v="1.0499999999999999E-2"/>
    <x v="8361"/>
    <n v="1.0599999999999998"/>
    <n v="10.482233999999996"/>
    <n v="0"/>
    <n v="66"/>
    <x v="160"/>
    <x v="4"/>
    <x v="20"/>
  </r>
  <r>
    <x v="1"/>
    <x v="142"/>
    <x v="0"/>
    <x v="0"/>
    <s v="-1.898575"/>
    <x v="2"/>
    <x v="1"/>
    <x v="0"/>
    <x v="3218"/>
    <n v="4.6999999999999993E-3"/>
    <x v="8362"/>
    <n v="0.56999999999999984"/>
    <n v="2.2549142999999985"/>
    <n v="0"/>
    <n v="16"/>
    <x v="172"/>
    <x v="45"/>
    <x v="20"/>
  </r>
  <r>
    <x v="1"/>
    <x v="143"/>
    <x v="0"/>
    <x v="0"/>
    <s v="-1.898575"/>
    <x v="2"/>
    <x v="1"/>
    <x v="0"/>
    <x v="6252"/>
    <n v="7.0999999999999995E-3"/>
    <x v="8363"/>
    <n v="0.19"/>
    <n v="1.2927466999999999"/>
    <n v="4"/>
    <n v="283"/>
    <x v="140"/>
    <x v="7"/>
    <x v="24"/>
  </r>
  <r>
    <x v="1"/>
    <x v="144"/>
    <x v="0"/>
    <x v="0"/>
    <s v="-1.898575"/>
    <x v="2"/>
    <x v="1"/>
    <x v="0"/>
    <x v="6253"/>
    <n v="1.0499999999999999E-2"/>
    <x v="8364"/>
    <n v="0.59999999999999987"/>
    <n v="5.8048199999999976"/>
    <n v="4"/>
    <n v="199"/>
    <x v="13"/>
    <x v="6"/>
    <x v="0"/>
  </r>
  <r>
    <x v="1"/>
    <x v="145"/>
    <x v="0"/>
    <x v="0"/>
    <s v="-1.898575"/>
    <x v="2"/>
    <x v="1"/>
    <x v="0"/>
    <x v="3958"/>
    <n v="5.6000000000000008E-3"/>
    <x v="8365"/>
    <n v="0.97999999999999987"/>
    <n v="2.9289455999999991"/>
    <n v="0"/>
    <n v="20"/>
    <x v="158"/>
    <x v="48"/>
    <x v="5"/>
  </r>
  <r>
    <x v="1"/>
    <x v="146"/>
    <x v="0"/>
    <x v="0"/>
    <s v="-1.898575"/>
    <x v="2"/>
    <x v="1"/>
    <x v="0"/>
    <x v="6254"/>
    <n v="6.7999999999999996E-3"/>
    <x v="8366"/>
    <n v="0.79999999999999971"/>
    <n v="3.5071679999999974"/>
    <n v="2"/>
    <n v="128"/>
    <x v="148"/>
    <x v="6"/>
    <x v="5"/>
  </r>
  <r>
    <x v="1"/>
    <x v="147"/>
    <x v="0"/>
    <x v="0"/>
    <s v="-1.898575"/>
    <x v="2"/>
    <x v="1"/>
    <x v="0"/>
    <x v="6255"/>
    <n v="5.1000000000000004E-3"/>
    <x v="8367"/>
    <n v="0.55999999999999994"/>
    <n v="1.8495455999999997"/>
    <n v="4"/>
    <n v="163"/>
    <x v="138"/>
    <x v="8"/>
    <x v="24"/>
  </r>
  <r>
    <x v="1"/>
    <x v="148"/>
    <x v="0"/>
    <x v="0"/>
    <s v="-1.898575"/>
    <x v="2"/>
    <x v="1"/>
    <x v="0"/>
    <x v="6256"/>
    <n v="8.199999999999999E-3"/>
    <x v="8368"/>
    <n v="0.37000000000000011"/>
    <n v="2.6802356000000001"/>
    <n v="0"/>
    <n v="8"/>
    <x v="148"/>
    <x v="4"/>
    <x v="20"/>
  </r>
  <r>
    <x v="1"/>
    <x v="149"/>
    <x v="0"/>
    <x v="0"/>
    <s v="-1.898575"/>
    <x v="2"/>
    <x v="1"/>
    <x v="0"/>
    <x v="1067"/>
    <n v="7.1000000000000004E-3"/>
    <x v="8369"/>
    <n v="1.0899999999999999"/>
    <n v="9.6938713999999973"/>
    <n v="3"/>
    <n v="215"/>
    <x v="125"/>
    <x v="6"/>
    <x v="23"/>
  </r>
  <r>
    <x v="1"/>
    <x v="150"/>
    <x v="0"/>
    <x v="0"/>
    <s v="-1.898575"/>
    <x v="2"/>
    <x v="1"/>
    <x v="0"/>
    <x v="2509"/>
    <n v="9.1000000000000022E-3"/>
    <x v="8370"/>
    <n v="1.2999999999999998"/>
    <n v="15.509130000000003"/>
    <n v="2"/>
    <n v="151"/>
    <x v="126"/>
    <x v="4"/>
    <x v="20"/>
  </r>
  <r>
    <x v="1"/>
    <x v="151"/>
    <x v="0"/>
    <x v="0"/>
    <s v="-1.898575"/>
    <x v="2"/>
    <x v="1"/>
    <x v="0"/>
    <x v="6257"/>
    <n v="1.0499999999999999E-2"/>
    <x v="8371"/>
    <n v="0.18000000000000005"/>
    <n v="0.42732899999999985"/>
    <n v="4"/>
    <n v="212"/>
    <x v="177"/>
    <x v="40"/>
    <x v="24"/>
  </r>
  <r>
    <x v="1"/>
    <x v="152"/>
    <x v="0"/>
    <x v="0"/>
    <s v="-1.898575"/>
    <x v="2"/>
    <x v="1"/>
    <x v="0"/>
    <x v="6258"/>
    <n v="9.700000000000002E-3"/>
    <x v="8372"/>
    <n v="0.43999999999999995"/>
    <n v="4.0631359999999992"/>
    <n v="2"/>
    <n v="89"/>
    <x v="125"/>
    <x v="48"/>
    <x v="20"/>
  </r>
  <r>
    <x v="1"/>
    <x v="153"/>
    <x v="0"/>
    <x v="0"/>
    <s v="-1.898575"/>
    <x v="2"/>
    <x v="1"/>
    <x v="0"/>
    <x v="6259"/>
    <n v="7.8000000000000005E-3"/>
    <x v="8373"/>
    <n v="0.6499999999999998"/>
    <n v="4.6750469999999984"/>
    <n v="4"/>
    <n v="162"/>
    <x v="21"/>
    <x v="45"/>
    <x v="0"/>
  </r>
  <r>
    <x v="1"/>
    <x v="154"/>
    <x v="0"/>
    <x v="0"/>
    <s v="-1.898575"/>
    <x v="2"/>
    <x v="1"/>
    <x v="0"/>
    <x v="6260"/>
    <n v="2.7999999999999995E-3"/>
    <x v="8374"/>
    <n v="0.91999999999999982"/>
    <n v="1.9106191999999989"/>
    <n v="0"/>
    <n v="13"/>
    <x v="151"/>
    <x v="4"/>
    <x v="23"/>
  </r>
  <r>
    <x v="1"/>
    <x v="155"/>
    <x v="0"/>
    <x v="0"/>
    <s v="-1.898575"/>
    <x v="2"/>
    <x v="1"/>
    <x v="0"/>
    <x v="2867"/>
    <n v="5.3999999999999994E-3"/>
    <x v="8375"/>
    <n v="0.31000000000000005"/>
    <n v="3.0801600000000168E-2"/>
    <n v="4"/>
    <n v="282"/>
    <x v="190"/>
    <x v="48"/>
    <x v="0"/>
  </r>
  <r>
    <x v="1"/>
    <x v="156"/>
    <x v="0"/>
    <x v="0"/>
    <s v="-1.898575"/>
    <x v="2"/>
    <x v="1"/>
    <x v="0"/>
    <x v="6261"/>
    <n v="3.1000000000000003E-3"/>
    <x v="8376"/>
    <n v="0.97999999999999987"/>
    <n v="1.2935803999999997"/>
    <n v="2"/>
    <n v="165"/>
    <x v="131"/>
    <x v="4"/>
    <x v="3"/>
  </r>
  <r>
    <x v="1"/>
    <x v="157"/>
    <x v="0"/>
    <x v="0"/>
    <s v="-1.898575"/>
    <x v="2"/>
    <x v="1"/>
    <x v="0"/>
    <x v="6262"/>
    <n v="2.3E-3"/>
    <x v="8377"/>
    <n v="1.3099999999999996"/>
    <n v="3.7951747999999985"/>
    <n v="0"/>
    <n v="56"/>
    <x v="152"/>
    <x v="4"/>
    <x v="20"/>
  </r>
  <r>
    <x v="1"/>
    <x v="158"/>
    <x v="0"/>
    <x v="0"/>
    <s v="-1.898575"/>
    <x v="2"/>
    <x v="1"/>
    <x v="0"/>
    <x v="6263"/>
    <n v="6.9000000000000008E-3"/>
    <x v="8378"/>
    <n v="1.0199999999999998"/>
    <n v="1.1422673999999995"/>
    <n v="2"/>
    <n v="144"/>
    <x v="131"/>
    <x v="7"/>
    <x v="20"/>
  </r>
  <r>
    <x v="1"/>
    <x v="159"/>
    <x v="0"/>
    <x v="0"/>
    <s v="-1.898575"/>
    <x v="2"/>
    <x v="1"/>
    <x v="0"/>
    <x v="6264"/>
    <n v="6.4000000000000003E-3"/>
    <x v="8379"/>
    <n v="0.20000000000000007"/>
    <n v="1.4593280000000004"/>
    <n v="0"/>
    <n v="26"/>
    <x v="123"/>
    <x v="41"/>
    <x v="25"/>
  </r>
  <r>
    <x v="1"/>
    <x v="160"/>
    <x v="0"/>
    <x v="0"/>
    <s v="-1.898575"/>
    <x v="2"/>
    <x v="1"/>
    <x v="0"/>
    <x v="6265"/>
    <n v="2.9000000000000007E-3"/>
    <x v="8380"/>
    <n v="0.13000000000000003"/>
    <n v="0.33126990000000012"/>
    <n v="0"/>
    <n v="54"/>
    <x v="189"/>
    <x v="40"/>
    <x v="3"/>
  </r>
  <r>
    <x v="1"/>
    <x v="161"/>
    <x v="0"/>
    <x v="0"/>
    <s v="-1.898575"/>
    <x v="2"/>
    <x v="1"/>
    <x v="0"/>
    <x v="6266"/>
    <n v="8.2000000000000024E-3"/>
    <x v="8381"/>
    <n v="0.33000000000000007"/>
    <n v="2.2064724000000009"/>
    <n v="3"/>
    <n v="123"/>
    <x v="174"/>
    <x v="4"/>
    <x v="20"/>
  </r>
  <r>
    <x v="1"/>
    <x v="162"/>
    <x v="0"/>
    <x v="0"/>
    <s v="-1.898575"/>
    <x v="2"/>
    <x v="1"/>
    <x v="0"/>
    <x v="6267"/>
    <n v="3.5000000000000005E-3"/>
    <x v="8382"/>
    <n v="0.3600000000000001"/>
    <n v="1.3537440000000005"/>
    <n v="2"/>
    <n v="198"/>
    <x v="42"/>
    <x v="7"/>
    <x v="21"/>
  </r>
  <r>
    <x v="1"/>
    <x v="163"/>
    <x v="0"/>
    <x v="0"/>
    <s v="-1.898575"/>
    <x v="2"/>
    <x v="1"/>
    <x v="0"/>
    <x v="6268"/>
    <n v="3.9000000000000007E-3"/>
    <x v="8383"/>
    <n v="0.54999999999999993"/>
    <n v="2.1387795000000001"/>
    <n v="2"/>
    <n v="47"/>
    <x v="51"/>
    <x v="8"/>
    <x v="25"/>
  </r>
  <r>
    <x v="1"/>
    <x v="164"/>
    <x v="0"/>
    <x v="0"/>
    <s v="-1.898575"/>
    <x v="2"/>
    <x v="1"/>
    <x v="0"/>
    <x v="5915"/>
    <n v="4.1000000000000003E-3"/>
    <x v="8384"/>
    <n v="0.16000000000000003"/>
    <n v="0.74869280000000016"/>
    <n v="4"/>
    <n v="327"/>
    <x v="126"/>
    <x v="5"/>
    <x v="7"/>
  </r>
  <r>
    <x v="1"/>
    <x v="165"/>
    <x v="0"/>
    <x v="0"/>
    <s v="-1.898575"/>
    <x v="2"/>
    <x v="1"/>
    <x v="0"/>
    <x v="6269"/>
    <n v="6.3E-3"/>
    <x v="8385"/>
    <n v="0.68999999999999972"/>
    <n v="2.9563946999999984"/>
    <n v="2"/>
    <n v="69"/>
    <x v="50"/>
    <x v="48"/>
    <x v="23"/>
  </r>
  <r>
    <x v="1"/>
    <x v="166"/>
    <x v="0"/>
    <x v="0"/>
    <s v="-1.898575"/>
    <x v="2"/>
    <x v="1"/>
    <x v="0"/>
    <x v="6270"/>
    <n v="8.3999999999999995E-3"/>
    <x v="8386"/>
    <n v="0.5099999999999999"/>
    <n v="4.4407943999999979"/>
    <n v="2"/>
    <n v="107"/>
    <x v="125"/>
    <x v="40"/>
    <x v="5"/>
  </r>
  <r>
    <x v="1"/>
    <x v="167"/>
    <x v="0"/>
    <x v="0"/>
    <s v="-1.898575"/>
    <x v="2"/>
    <x v="1"/>
    <x v="0"/>
    <x v="6271"/>
    <n v="8.3000000000000001E-3"/>
    <x v="8387"/>
    <n v="0.33000000000000007"/>
    <n v="2.4415446000000003"/>
    <n v="4"/>
    <n v="307"/>
    <x v="165"/>
    <x v="43"/>
    <x v="23"/>
  </r>
  <r>
    <x v="1"/>
    <x v="168"/>
    <x v="0"/>
    <x v="0"/>
    <s v="-1.898575"/>
    <x v="2"/>
    <x v="1"/>
    <x v="0"/>
    <x v="5885"/>
    <n v="3.3E-3"/>
    <x v="8388"/>
    <n v="1.3599999999999999"/>
    <n v="3.9041111999999991"/>
    <n v="4"/>
    <n v="162"/>
    <x v="45"/>
    <x v="45"/>
    <x v="20"/>
  </r>
  <r>
    <x v="1"/>
    <x v="169"/>
    <x v="0"/>
    <x v="0"/>
    <s v="-1.898575"/>
    <x v="2"/>
    <x v="1"/>
    <x v="0"/>
    <x v="6272"/>
    <n v="5.5000000000000023E-3"/>
    <x v="8389"/>
    <n v="0.70999999999999974"/>
    <n v="4.2697269999999996"/>
    <n v="0"/>
    <n v="4"/>
    <x v="50"/>
    <x v="23"/>
    <x v="3"/>
  </r>
  <r>
    <x v="1"/>
    <x v="170"/>
    <x v="0"/>
    <x v="0"/>
    <s v="-1.898575"/>
    <x v="2"/>
    <x v="1"/>
    <x v="0"/>
    <x v="6273"/>
    <n v="6.3999999999999994E-3"/>
    <x v="8390"/>
    <n v="0.24000000000000005"/>
    <n v="0.74833919999999987"/>
    <n v="4"/>
    <n v="199"/>
    <x v="143"/>
    <x v="4"/>
    <x v="24"/>
  </r>
  <r>
    <x v="1"/>
    <x v="171"/>
    <x v="0"/>
    <x v="0"/>
    <s v="-1.898575"/>
    <x v="2"/>
    <x v="1"/>
    <x v="0"/>
    <x v="3134"/>
    <n v="6.4000000000000003E-3"/>
    <x v="8391"/>
    <n v="0.23000000000000004"/>
    <n v="2.4155520000000004"/>
    <n v="0"/>
    <n v="55"/>
    <x v="174"/>
    <x v="8"/>
    <x v="22"/>
  </r>
  <r>
    <x v="1"/>
    <x v="172"/>
    <x v="0"/>
    <x v="0"/>
    <s v="-1.898575"/>
    <x v="2"/>
    <x v="1"/>
    <x v="0"/>
    <x v="6274"/>
    <n v="5.1000000000000012E-3"/>
    <x v="8392"/>
    <n v="1.0699999999999998"/>
    <n v="8.1833171999999994"/>
    <n v="1"/>
    <n v="88"/>
    <x v="135"/>
    <x v="5"/>
    <x v="25"/>
  </r>
  <r>
    <x v="1"/>
    <x v="173"/>
    <x v="0"/>
    <x v="0"/>
    <s v="-1.898575"/>
    <x v="2"/>
    <x v="1"/>
    <x v="0"/>
    <x v="6275"/>
    <n v="8.2000000000000007E-3"/>
    <x v="8393"/>
    <n v="0.51999999999999991"/>
    <n v="1.5930303999999995"/>
    <n v="0"/>
    <n v="39"/>
    <x v="42"/>
    <x v="40"/>
    <x v="0"/>
  </r>
  <r>
    <x v="1"/>
    <x v="174"/>
    <x v="0"/>
    <x v="0"/>
    <s v="-1.898575"/>
    <x v="2"/>
    <x v="1"/>
    <x v="0"/>
    <x v="6276"/>
    <n v="8.0999999999999996E-3"/>
    <x v="8394"/>
    <n v="1.0999999999999999"/>
    <n v="8.9411849999999973"/>
    <n v="4"/>
    <n v="141"/>
    <x v="127"/>
    <x v="43"/>
    <x v="24"/>
  </r>
  <r>
    <x v="1"/>
    <x v="175"/>
    <x v="0"/>
    <x v="0"/>
    <s v="-1.898575"/>
    <x v="2"/>
    <x v="1"/>
    <x v="0"/>
    <x v="6277"/>
    <n v="6.5000000000000006E-3"/>
    <x v="8395"/>
    <n v="1.0099999999999998"/>
    <n v="7.9075424999999973"/>
    <n v="1"/>
    <n v="28"/>
    <x v="128"/>
    <x v="45"/>
    <x v="20"/>
  </r>
  <r>
    <x v="1"/>
    <x v="176"/>
    <x v="0"/>
    <x v="0"/>
    <s v="-1.898575"/>
    <x v="2"/>
    <x v="1"/>
    <x v="0"/>
    <x v="6278"/>
    <n v="4.6000000000000008E-3"/>
    <x v="8396"/>
    <n v="1.2799999999999998"/>
    <n v="8.2797055999999998"/>
    <n v="3"/>
    <n v="171"/>
    <x v="148"/>
    <x v="6"/>
    <x v="0"/>
  </r>
  <r>
    <x v="1"/>
    <x v="177"/>
    <x v="0"/>
    <x v="0"/>
    <s v="-1.898575"/>
    <x v="2"/>
    <x v="1"/>
    <x v="0"/>
    <x v="6279"/>
    <n v="6.6E-3"/>
    <x v="8397"/>
    <n v="0.26000000000000006"/>
    <n v="0.76670880000000008"/>
    <n v="1"/>
    <n v="95"/>
    <x v="164"/>
    <x v="40"/>
    <x v="5"/>
  </r>
  <r>
    <x v="1"/>
    <x v="178"/>
    <x v="0"/>
    <x v="0"/>
    <s v="-1.898575"/>
    <x v="2"/>
    <x v="1"/>
    <x v="0"/>
    <x v="6280"/>
    <n v="7.7000000000000002E-3"/>
    <x v="8398"/>
    <n v="1.38"/>
    <n v="11.293312799999997"/>
    <n v="3"/>
    <n v="175"/>
    <x v="168"/>
    <x v="7"/>
    <x v="24"/>
  </r>
  <r>
    <x v="1"/>
    <x v="179"/>
    <x v="0"/>
    <x v="0"/>
    <s v="-1.898575"/>
    <x v="2"/>
    <x v="1"/>
    <x v="0"/>
    <x v="6281"/>
    <n v="5.9000000000000007E-3"/>
    <x v="8399"/>
    <n v="0.54999999999999993"/>
    <n v="3.8829669999999994"/>
    <n v="3"/>
    <n v="140"/>
    <x v="138"/>
    <x v="4"/>
    <x v="20"/>
  </r>
  <r>
    <x v="1"/>
    <x v="180"/>
    <x v="0"/>
    <x v="0"/>
    <s v="-1.898575"/>
    <x v="2"/>
    <x v="1"/>
    <x v="0"/>
    <x v="6282"/>
    <n v="7.9000000000000008E-3"/>
    <x v="8400"/>
    <n v="0.66999999999999971"/>
    <n v="5.5862321999999969"/>
    <n v="0"/>
    <n v="18"/>
    <x v="42"/>
    <x v="48"/>
    <x v="24"/>
  </r>
  <r>
    <x v="1"/>
    <x v="181"/>
    <x v="0"/>
    <x v="0"/>
    <s v="-1.898575"/>
    <x v="2"/>
    <x v="1"/>
    <x v="0"/>
    <x v="6283"/>
    <n v="8.6000000000000017E-3"/>
    <x v="8401"/>
    <n v="0.37999999999999995"/>
    <n v="2.8408723999999999"/>
    <n v="2"/>
    <n v="182"/>
    <x v="173"/>
    <x v="8"/>
    <x v="23"/>
  </r>
  <r>
    <x v="1"/>
    <x v="182"/>
    <x v="0"/>
    <x v="0"/>
    <s v="-1.898575"/>
    <x v="2"/>
    <x v="1"/>
    <x v="0"/>
    <x v="6284"/>
    <n v="7.2000000000000007E-3"/>
    <x v="8402"/>
    <n v="0.27000000000000007"/>
    <n v="1.7433792000000006"/>
    <n v="4"/>
    <n v="261"/>
    <x v="134"/>
    <x v="40"/>
    <x v="21"/>
  </r>
  <r>
    <x v="1"/>
    <x v="183"/>
    <x v="0"/>
    <x v="0"/>
    <s v="-1.898575"/>
    <x v="2"/>
    <x v="1"/>
    <x v="0"/>
    <x v="6285"/>
    <n v="1.0599999999999998E-2"/>
    <x v="8403"/>
    <n v="0.39000000000000007"/>
    <n v="1.6461587999999994"/>
    <n v="0"/>
    <n v="11"/>
    <x v="158"/>
    <x v="40"/>
    <x v="20"/>
  </r>
  <r>
    <x v="2"/>
    <x v="184"/>
    <x v="0"/>
    <x v="0"/>
    <s v="-1.898575"/>
    <x v="2"/>
    <x v="1"/>
    <x v="0"/>
    <x v="3080"/>
    <n v="7.9000000000000008E-3"/>
    <x v="8404"/>
    <n v="1.0999999999999999"/>
    <n v="20.508399999999998"/>
    <n v="4"/>
    <n v="333"/>
    <x v="167"/>
    <x v="41"/>
    <x v="23"/>
  </r>
  <r>
    <x v="2"/>
    <x v="185"/>
    <x v="0"/>
    <x v="0"/>
    <s v="-1.898575"/>
    <x v="2"/>
    <x v="1"/>
    <x v="0"/>
    <x v="1312"/>
    <n v="7.1999999999999981E-3"/>
    <x v="8405"/>
    <n v="0.37999999999999995"/>
    <n v="3.7319039999999983"/>
    <n v="3"/>
    <n v="167"/>
    <x v="145"/>
    <x v="5"/>
    <x v="0"/>
  </r>
  <r>
    <x v="2"/>
    <x v="186"/>
    <x v="0"/>
    <x v="0"/>
    <s v="-1.898575"/>
    <x v="2"/>
    <x v="1"/>
    <x v="0"/>
    <x v="474"/>
    <n v="1.06E-2"/>
    <x v="8406"/>
    <n v="0.73999999999999977"/>
    <n v="15.727219999999996"/>
    <n v="6"/>
    <n v="443"/>
    <x v="43"/>
    <x v="7"/>
    <x v="5"/>
  </r>
  <r>
    <x v="2"/>
    <x v="187"/>
    <x v="0"/>
    <x v="0"/>
    <s v="-1.898575"/>
    <x v="2"/>
    <x v="1"/>
    <x v="0"/>
    <x v="514"/>
    <n v="8.3000000000000018E-3"/>
    <x v="8407"/>
    <n v="6.0000000000000026E-2"/>
    <n v="1.1135280000000007"/>
    <n v="3"/>
    <n v="220"/>
    <x v="154"/>
    <x v="8"/>
    <x v="23"/>
  </r>
  <r>
    <x v="2"/>
    <x v="188"/>
    <x v="0"/>
    <x v="0"/>
    <s v="-1.898575"/>
    <x v="2"/>
    <x v="1"/>
    <x v="0"/>
    <x v="6286"/>
    <n v="9.9000000000000025E-3"/>
    <x v="8408"/>
    <n v="1.2099999999999997"/>
    <n v="22.113234000000002"/>
    <n v="1"/>
    <n v="47"/>
    <x v="26"/>
    <x v="23"/>
    <x v="24"/>
  </r>
  <r>
    <x v="2"/>
    <x v="189"/>
    <x v="0"/>
    <x v="0"/>
    <s v="-1.898575"/>
    <x v="2"/>
    <x v="1"/>
    <x v="0"/>
    <x v="4049"/>
    <n v="8.4999999999999971E-3"/>
    <x v="8409"/>
    <n v="0.53999999999999981"/>
    <n v="13.021829999999991"/>
    <n v="5"/>
    <n v="261"/>
    <x v="174"/>
    <x v="44"/>
    <x v="5"/>
  </r>
  <r>
    <x v="2"/>
    <x v="190"/>
    <x v="0"/>
    <x v="0"/>
    <s v="-1.898575"/>
    <x v="2"/>
    <x v="1"/>
    <x v="0"/>
    <x v="6287"/>
    <n v="6.8000000000000014E-3"/>
    <x v="8410"/>
    <n v="0.17000000000000004"/>
    <n v="3.2818840000000011"/>
    <n v="5"/>
    <n v="359"/>
    <x v="127"/>
    <x v="45"/>
    <x v="23"/>
  </r>
  <r>
    <x v="2"/>
    <x v="191"/>
    <x v="0"/>
    <x v="0"/>
    <s v="-1.898575"/>
    <x v="2"/>
    <x v="1"/>
    <x v="0"/>
    <x v="252"/>
    <n v="5.3999999999999994E-3"/>
    <x v="8411"/>
    <n v="0.87999999999999967"/>
    <n v="6.5577599999999965"/>
    <n v="1"/>
    <n v="171"/>
    <x v="161"/>
    <x v="48"/>
    <x v="20"/>
  </r>
  <r>
    <x v="2"/>
    <x v="192"/>
    <x v="0"/>
    <x v="0"/>
    <s v="-1.898575"/>
    <x v="2"/>
    <x v="1"/>
    <x v="0"/>
    <x v="6288"/>
    <n v="7.8000000000000014E-3"/>
    <x v="8412"/>
    <n v="1.0899999999999999"/>
    <n v="26.135148000000001"/>
    <n v="2"/>
    <n v="82"/>
    <x v="124"/>
    <x v="4"/>
    <x v="24"/>
  </r>
  <r>
    <x v="2"/>
    <x v="193"/>
    <x v="0"/>
    <x v="0"/>
    <s v="-1.898575"/>
    <x v="2"/>
    <x v="1"/>
    <x v="0"/>
    <x v="2918"/>
    <n v="6.3000000000000009E-3"/>
    <x v="8413"/>
    <n v="0.16000000000000003"/>
    <n v="1.4918400000000005"/>
    <n v="2"/>
    <n v="83"/>
    <x v="26"/>
    <x v="4"/>
    <x v="25"/>
  </r>
  <r>
    <x v="2"/>
    <x v="194"/>
    <x v="0"/>
    <x v="0"/>
    <s v="-1.898575"/>
    <x v="2"/>
    <x v="1"/>
    <x v="0"/>
    <x v="6289"/>
    <n v="7.8000000000000005E-3"/>
    <x v="8414"/>
    <n v="0.31999999999999995"/>
    <n v="5.7807360000000001"/>
    <n v="5"/>
    <n v="370"/>
    <x v="152"/>
    <x v="7"/>
    <x v="24"/>
  </r>
  <r>
    <x v="2"/>
    <x v="195"/>
    <x v="0"/>
    <x v="0"/>
    <s v="-1.898575"/>
    <x v="2"/>
    <x v="1"/>
    <x v="0"/>
    <x v="6132"/>
    <n v="1.1599999999999999E-2"/>
    <x v="8415"/>
    <n v="0.81999999999999984"/>
    <n v="24.008287999999993"/>
    <n v="1"/>
    <n v="60"/>
    <x v="136"/>
    <x v="45"/>
    <x v="21"/>
  </r>
  <r>
    <x v="2"/>
    <x v="196"/>
    <x v="0"/>
    <x v="0"/>
    <s v="-1.898575"/>
    <x v="2"/>
    <x v="1"/>
    <x v="0"/>
    <x v="3873"/>
    <n v="7.4999999999999997E-3"/>
    <x v="8416"/>
    <n v="0.23000000000000004"/>
    <n v="3.6328500000000008"/>
    <n v="2"/>
    <n v="170"/>
    <x v="2"/>
    <x v="44"/>
    <x v="0"/>
  </r>
  <r>
    <x v="2"/>
    <x v="197"/>
    <x v="0"/>
    <x v="0"/>
    <s v="-1.898575"/>
    <x v="2"/>
    <x v="1"/>
    <x v="0"/>
    <x v="5951"/>
    <n v="1.06E-2"/>
    <x v="8417"/>
    <n v="0.63999999999999979"/>
    <n v="17.360255999999993"/>
    <n v="5"/>
    <n v="292"/>
    <x v="141"/>
    <x v="46"/>
    <x v="24"/>
  </r>
  <r>
    <x v="2"/>
    <x v="198"/>
    <x v="0"/>
    <x v="0"/>
    <s v="-1.898575"/>
    <x v="2"/>
    <x v="1"/>
    <x v="0"/>
    <x v="6290"/>
    <n v="6.6000000000000026E-3"/>
    <x v="8418"/>
    <n v="0.57999999999999974"/>
    <n v="10.193963999999999"/>
    <n v="1"/>
    <n v="45"/>
    <x v="125"/>
    <x v="43"/>
    <x v="23"/>
  </r>
  <r>
    <x v="2"/>
    <x v="199"/>
    <x v="0"/>
    <x v="0"/>
    <s v="-1.898575"/>
    <x v="2"/>
    <x v="1"/>
    <x v="0"/>
    <x v="6291"/>
    <n v="7.2000000000000007E-3"/>
    <x v="8419"/>
    <n v="0.35"/>
    <n v="7.1567999999999996"/>
    <n v="1"/>
    <n v="30"/>
    <x v="145"/>
    <x v="4"/>
    <x v="20"/>
  </r>
  <r>
    <x v="2"/>
    <x v="200"/>
    <x v="0"/>
    <x v="0"/>
    <s v="-1.898575"/>
    <x v="2"/>
    <x v="1"/>
    <x v="0"/>
    <x v="6292"/>
    <n v="5.9999999999999993E-3"/>
    <x v="8420"/>
    <n v="0.85999999999999988"/>
    <n v="8.653319999999999"/>
    <n v="1"/>
    <n v="59"/>
    <x v="58"/>
    <x v="44"/>
    <x v="24"/>
  </r>
  <r>
    <x v="2"/>
    <x v="201"/>
    <x v="0"/>
    <x v="0"/>
    <s v="-1.898575"/>
    <x v="2"/>
    <x v="1"/>
    <x v="0"/>
    <x v="4782"/>
    <n v="6.7000000000000011E-3"/>
    <x v="8421"/>
    <n v="6.0000000000000026E-2"/>
    <n v="0.66169200000000039"/>
    <n v="2"/>
    <n v="88"/>
    <x v="131"/>
    <x v="41"/>
    <x v="3"/>
  </r>
  <r>
    <x v="2"/>
    <x v="202"/>
    <x v="0"/>
    <x v="0"/>
    <s v="-1.898575"/>
    <x v="2"/>
    <x v="1"/>
    <x v="0"/>
    <x v="26"/>
    <n v="1.0200000000000001E-2"/>
    <x v="8422"/>
    <n v="0.12000000000000004"/>
    <n v="1.6597440000000006"/>
    <n v="4"/>
    <n v="427"/>
    <x v="173"/>
    <x v="45"/>
    <x v="0"/>
  </r>
  <r>
    <x v="2"/>
    <x v="203"/>
    <x v="0"/>
    <x v="0"/>
    <s v="-1.898575"/>
    <x v="2"/>
    <x v="1"/>
    <x v="0"/>
    <x v="1896"/>
    <n v="1.0999999999999999E-2"/>
    <x v="8423"/>
    <n v="0.69999999999999973"/>
    <n v="20.11239999999999"/>
    <n v="3"/>
    <n v="125"/>
    <x v="123"/>
    <x v="12"/>
    <x v="20"/>
  </r>
  <r>
    <x v="2"/>
    <x v="204"/>
    <x v="0"/>
    <x v="0"/>
    <s v="-1.898575"/>
    <x v="2"/>
    <x v="1"/>
    <x v="0"/>
    <x v="6293"/>
    <n v="6.5000000000000023E-3"/>
    <x v="8424"/>
    <n v="0.43999999999999984"/>
    <n v="6.8296799999999998"/>
    <n v="2"/>
    <n v="152"/>
    <x v="150"/>
    <x v="8"/>
    <x v="20"/>
  </r>
  <r>
    <x v="2"/>
    <x v="205"/>
    <x v="0"/>
    <x v="0"/>
    <s v="-1.898575"/>
    <x v="2"/>
    <x v="1"/>
    <x v="0"/>
    <x v="3097"/>
    <n v="1.2800000000000001E-2"/>
    <x v="8425"/>
    <n v="0.56999999999999973"/>
    <n v="14.095871999999995"/>
    <n v="2"/>
    <n v="68"/>
    <x v="123"/>
    <x v="7"/>
    <x v="23"/>
  </r>
  <r>
    <x v="2"/>
    <x v="206"/>
    <x v="0"/>
    <x v="0"/>
    <s v="-1.898575"/>
    <x v="2"/>
    <x v="1"/>
    <x v="0"/>
    <x v="4695"/>
    <n v="8.4000000000000012E-3"/>
    <x v="8426"/>
    <n v="1.2099999999999997"/>
    <n v="28.418543999999997"/>
    <n v="6"/>
    <n v="529"/>
    <x v="157"/>
    <x v="23"/>
    <x v="0"/>
  </r>
  <r>
    <x v="2"/>
    <x v="207"/>
    <x v="0"/>
    <x v="0"/>
    <s v="-1.898575"/>
    <x v="2"/>
    <x v="1"/>
    <x v="0"/>
    <x v="1646"/>
    <n v="1.0799999999999999E-2"/>
    <x v="8427"/>
    <n v="0.55999999999999983"/>
    <n v="9.3320639999999955"/>
    <n v="3"/>
    <n v="262"/>
    <x v="172"/>
    <x v="48"/>
    <x v="0"/>
  </r>
  <r>
    <x v="2"/>
    <x v="208"/>
    <x v="0"/>
    <x v="0"/>
    <s v="-1.898575"/>
    <x v="2"/>
    <x v="1"/>
    <x v="0"/>
    <x v="480"/>
    <n v="6.5000000000000006E-3"/>
    <x v="8428"/>
    <n v="0.87999999999999967"/>
    <n v="10.501919999999997"/>
    <n v="3"/>
    <n v="272"/>
    <x v="50"/>
    <x v="40"/>
    <x v="5"/>
  </r>
  <r>
    <x v="2"/>
    <x v="209"/>
    <x v="0"/>
    <x v="0"/>
    <s v="-1.898575"/>
    <x v="2"/>
    <x v="1"/>
    <x v="0"/>
    <x v="4885"/>
    <n v="5.3999999999999994E-3"/>
    <x v="1052"/>
    <n v="0.62999999999999978"/>
    <n v="8.7295319999999972"/>
    <n v="5"/>
    <n v="363"/>
    <x v="155"/>
    <x v="5"/>
    <x v="3"/>
  </r>
  <r>
    <x v="2"/>
    <x v="210"/>
    <x v="0"/>
    <x v="0"/>
    <s v="-1.898575"/>
    <x v="2"/>
    <x v="1"/>
    <x v="0"/>
    <x v="491"/>
    <n v="7.2000000000000024E-3"/>
    <x v="8429"/>
    <n v="0.50999999999999979"/>
    <n v="7.0355519999999991"/>
    <n v="2"/>
    <n v="193"/>
    <x v="130"/>
    <x v="43"/>
    <x v="20"/>
  </r>
  <r>
    <x v="2"/>
    <x v="211"/>
    <x v="0"/>
    <x v="0"/>
    <s v="-1.898575"/>
    <x v="2"/>
    <x v="1"/>
    <x v="0"/>
    <x v="212"/>
    <n v="7.7000000000000011E-3"/>
    <x v="8430"/>
    <n v="0.41999999999999993"/>
    <n v="5.0806139999999997"/>
    <n v="4"/>
    <n v="310"/>
    <x v="185"/>
    <x v="46"/>
    <x v="20"/>
  </r>
  <r>
    <x v="2"/>
    <x v="212"/>
    <x v="0"/>
    <x v="0"/>
    <s v="-1.898575"/>
    <x v="2"/>
    <x v="1"/>
    <x v="0"/>
    <x v="735"/>
    <n v="1.0400000000000003E-2"/>
    <x v="8431"/>
    <n v="0.94999999999999973"/>
    <n v="20.570160000000001"/>
    <n v="3"/>
    <n v="234"/>
    <x v="149"/>
    <x v="40"/>
    <x v="0"/>
  </r>
  <r>
    <x v="2"/>
    <x v="213"/>
    <x v="0"/>
    <x v="0"/>
    <s v="-1.898575"/>
    <x v="2"/>
    <x v="1"/>
    <x v="0"/>
    <x v="1874"/>
    <n v="8.8000000000000023E-3"/>
    <x v="8432"/>
    <n v="1.0499999999999998"/>
    <n v="20.26332"/>
    <n v="5"/>
    <n v="221"/>
    <x v="42"/>
    <x v="4"/>
    <x v="0"/>
  </r>
  <r>
    <x v="2"/>
    <x v="214"/>
    <x v="0"/>
    <x v="0"/>
    <s v="-1.898575"/>
    <x v="2"/>
    <x v="1"/>
    <x v="0"/>
    <x v="3646"/>
    <n v="5.8000000000000005E-3"/>
    <x v="5082"/>
    <n v="7.0000000000000034E-2"/>
    <n v="0.72592800000000035"/>
    <n v="4"/>
    <n v="257"/>
    <x v="21"/>
    <x v="6"/>
    <x v="24"/>
  </r>
  <r>
    <x v="2"/>
    <x v="215"/>
    <x v="0"/>
    <x v="0"/>
    <s v="-1.898575"/>
    <x v="2"/>
    <x v="1"/>
    <x v="0"/>
    <x v="6294"/>
    <n v="1.03E-2"/>
    <x v="8433"/>
    <n v="0.84999999999999987"/>
    <n v="24.986769999999996"/>
    <n v="1"/>
    <n v="127"/>
    <x v="171"/>
    <x v="6"/>
    <x v="23"/>
  </r>
  <r>
    <x v="2"/>
    <x v="216"/>
    <x v="0"/>
    <x v="0"/>
    <s v="-1.898575"/>
    <x v="2"/>
    <x v="1"/>
    <x v="0"/>
    <x v="732"/>
    <n v="1.23E-2"/>
    <x v="8434"/>
    <n v="0.49999999999999983"/>
    <n v="9.895349999999997"/>
    <n v="3"/>
    <n v="201"/>
    <x v="45"/>
    <x v="7"/>
    <x v="20"/>
  </r>
  <r>
    <x v="2"/>
    <x v="217"/>
    <x v="0"/>
    <x v="0"/>
    <s v="-1.898575"/>
    <x v="2"/>
    <x v="1"/>
    <x v="0"/>
    <x v="255"/>
    <n v="7.6E-3"/>
    <x v="8435"/>
    <n v="0.60999999999999976"/>
    <n v="9.5594319999999975"/>
    <n v="2"/>
    <n v="235"/>
    <x v="131"/>
    <x v="5"/>
    <x v="20"/>
  </r>
  <r>
    <x v="2"/>
    <x v="218"/>
    <x v="0"/>
    <x v="0"/>
    <s v="-1.898575"/>
    <x v="2"/>
    <x v="1"/>
    <x v="0"/>
    <x v="6295"/>
    <n v="7.0000000000000019E-3"/>
    <x v="8436"/>
    <n v="0.99999999999999978"/>
    <n v="18.207000000000001"/>
    <n v="3"/>
    <n v="333"/>
    <x v="172"/>
    <x v="8"/>
    <x v="23"/>
  </r>
  <r>
    <x v="2"/>
    <x v="219"/>
    <x v="0"/>
    <x v="0"/>
    <s v="-1.898575"/>
    <x v="2"/>
    <x v="1"/>
    <x v="0"/>
    <x v="4330"/>
    <n v="1.1699999999999999E-2"/>
    <x v="8437"/>
    <n v="0.35999999999999993"/>
    <n v="9.3885479999999966"/>
    <n v="4"/>
    <n v="302"/>
    <x v="149"/>
    <x v="41"/>
    <x v="5"/>
  </r>
  <r>
    <x v="2"/>
    <x v="220"/>
    <x v="0"/>
    <x v="0"/>
    <s v="-1.898575"/>
    <x v="2"/>
    <x v="1"/>
    <x v="0"/>
    <x v="6296"/>
    <n v="8.6E-3"/>
    <x v="8438"/>
    <n v="0.84999999999999987"/>
    <n v="21.008939999999996"/>
    <n v="4"/>
    <n v="225"/>
    <x v="146"/>
    <x v="4"/>
    <x v="20"/>
  </r>
  <r>
    <x v="2"/>
    <x v="221"/>
    <x v="0"/>
    <x v="0"/>
    <s v="-1.898575"/>
    <x v="2"/>
    <x v="1"/>
    <x v="0"/>
    <x v="5793"/>
    <n v="7.8000000000000014E-3"/>
    <x v="8439"/>
    <n v="0.82999999999999985"/>
    <n v="15.518178000000001"/>
    <n v="6"/>
    <n v="221"/>
    <x v="21"/>
    <x v="48"/>
    <x v="21"/>
  </r>
  <r>
    <x v="2"/>
    <x v="222"/>
    <x v="0"/>
    <x v="0"/>
    <s v="-1.898575"/>
    <x v="2"/>
    <x v="1"/>
    <x v="0"/>
    <x v="2060"/>
    <n v="6.4000000000000003E-3"/>
    <x v="8440"/>
    <n v="4.0000000000000008E-2"/>
    <n v="0.52633600000000014"/>
    <n v="4"/>
    <n v="249"/>
    <x v="58"/>
    <x v="41"/>
    <x v="21"/>
  </r>
  <r>
    <x v="2"/>
    <x v="223"/>
    <x v="0"/>
    <x v="0"/>
    <s v="-1.898575"/>
    <x v="2"/>
    <x v="1"/>
    <x v="0"/>
    <x v="859"/>
    <n v="1.0799999999999999E-2"/>
    <x v="8441"/>
    <n v="0.35"/>
    <n v="4.6909799999999997"/>
    <n v="3"/>
    <n v="300"/>
    <x v="173"/>
    <x v="7"/>
    <x v="20"/>
  </r>
  <r>
    <x v="2"/>
    <x v="224"/>
    <x v="0"/>
    <x v="0"/>
    <s v="-1.898575"/>
    <x v="2"/>
    <x v="1"/>
    <x v="0"/>
    <x v="2915"/>
    <n v="8.6999999999999994E-3"/>
    <x v="8442"/>
    <n v="0.12000000000000004"/>
    <n v="1.7988120000000003"/>
    <n v="5"/>
    <n v="299"/>
    <x v="159"/>
    <x v="6"/>
    <x v="20"/>
  </r>
  <r>
    <x v="2"/>
    <x v="225"/>
    <x v="0"/>
    <x v="0"/>
    <s v="-1.898575"/>
    <x v="2"/>
    <x v="1"/>
    <x v="0"/>
    <x v="1900"/>
    <n v="1.2E-2"/>
    <x v="8443"/>
    <n v="1.0399999999999998"/>
    <n v="24.959999999999994"/>
    <n v="1"/>
    <n v="142"/>
    <x v="151"/>
    <x v="7"/>
    <x v="20"/>
  </r>
  <r>
    <x v="2"/>
    <x v="226"/>
    <x v="0"/>
    <x v="0"/>
    <s v="-1.898575"/>
    <x v="2"/>
    <x v="1"/>
    <x v="0"/>
    <x v="4717"/>
    <n v="6.7000000000000011E-3"/>
    <x v="8444"/>
    <n v="0.54999999999999982"/>
    <n v="8.6192149999999987"/>
    <n v="2"/>
    <n v="92"/>
    <x v="152"/>
    <x v="40"/>
    <x v="3"/>
  </r>
  <r>
    <x v="2"/>
    <x v="227"/>
    <x v="0"/>
    <x v="0"/>
    <s v="-1.898575"/>
    <x v="2"/>
    <x v="1"/>
    <x v="0"/>
    <x v="981"/>
    <n v="8.0999999999999996E-3"/>
    <x v="8445"/>
    <n v="0.38999999999999996"/>
    <n v="6.2706149999999985"/>
    <n v="2"/>
    <n v="225"/>
    <x v="68"/>
    <x v="41"/>
    <x v="24"/>
  </r>
  <r>
    <x v="2"/>
    <x v="228"/>
    <x v="0"/>
    <x v="0"/>
    <s v="-1.898575"/>
    <x v="2"/>
    <x v="1"/>
    <x v="0"/>
    <x v="4001"/>
    <n v="9.1000000000000004E-3"/>
    <x v="8446"/>
    <n v="0.7799999999999998"/>
    <n v="20.002163999999997"/>
    <n v="1"/>
    <n v="57"/>
    <x v="154"/>
    <x v="44"/>
    <x v="0"/>
  </r>
  <r>
    <x v="2"/>
    <x v="229"/>
    <x v="0"/>
    <x v="0"/>
    <s v="-1.898575"/>
    <x v="2"/>
    <x v="1"/>
    <x v="0"/>
    <x v="509"/>
    <n v="8.0999999999999996E-3"/>
    <x v="8447"/>
    <n v="1.1799999999999997"/>
    <n v="24.975053999999993"/>
    <n v="2"/>
    <n v="237"/>
    <x v="171"/>
    <x v="40"/>
    <x v="23"/>
  </r>
  <r>
    <x v="2"/>
    <x v="230"/>
    <x v="0"/>
    <x v="0"/>
    <s v="-1.898575"/>
    <x v="2"/>
    <x v="1"/>
    <x v="0"/>
    <x v="1219"/>
    <n v="6.4999999999999997E-3"/>
    <x v="8448"/>
    <n v="0.80999999999999983"/>
    <n v="10.435229999999997"/>
    <n v="6"/>
    <n v="314"/>
    <x v="162"/>
    <x v="8"/>
    <x v="23"/>
  </r>
  <r>
    <x v="2"/>
    <x v="231"/>
    <x v="0"/>
    <x v="0"/>
    <s v="-1.898575"/>
    <x v="2"/>
    <x v="1"/>
    <x v="0"/>
    <x v="4466"/>
    <n v="7.2999999999999983E-3"/>
    <x v="8449"/>
    <n v="0.78999999999999981"/>
    <n v="10.236424999999995"/>
    <n v="5"/>
    <n v="153"/>
    <x v="133"/>
    <x v="12"/>
    <x v="21"/>
  </r>
  <r>
    <x v="2"/>
    <x v="232"/>
    <x v="0"/>
    <x v="0"/>
    <s v="-1.898575"/>
    <x v="2"/>
    <x v="1"/>
    <x v="0"/>
    <x v="6297"/>
    <n v="1.04E-2"/>
    <x v="8450"/>
    <n v="0.96999999999999975"/>
    <n v="27.177071999999992"/>
    <n v="5"/>
    <n v="416"/>
    <x v="135"/>
    <x v="40"/>
    <x v="5"/>
  </r>
  <r>
    <x v="2"/>
    <x v="233"/>
    <x v="0"/>
    <x v="0"/>
    <s v="-1.898575"/>
    <x v="2"/>
    <x v="1"/>
    <x v="0"/>
    <x v="751"/>
    <n v="7.100000000000003E-3"/>
    <x v="8451"/>
    <n v="1.1899999999999997"/>
    <n v="11.752559000000003"/>
    <n v="3"/>
    <n v="274"/>
    <x v="133"/>
    <x v="48"/>
    <x v="5"/>
  </r>
  <r>
    <x v="2"/>
    <x v="234"/>
    <x v="0"/>
    <x v="0"/>
    <s v="-1.898575"/>
    <x v="2"/>
    <x v="1"/>
    <x v="0"/>
    <x v="4232"/>
    <n v="1.04E-2"/>
    <x v="8452"/>
    <n v="0.60999999999999976"/>
    <n v="14.895711999999994"/>
    <n v="1"/>
    <n v="153"/>
    <x v="157"/>
    <x v="4"/>
    <x v="23"/>
  </r>
  <r>
    <x v="2"/>
    <x v="235"/>
    <x v="0"/>
    <x v="0"/>
    <s v="-1.898575"/>
    <x v="2"/>
    <x v="1"/>
    <x v="0"/>
    <x v="3080"/>
    <n v="9.3999999999999986E-3"/>
    <x v="8453"/>
    <n v="0.33999999999999997"/>
    <n v="7.5425599999999982"/>
    <n v="6"/>
    <n v="309"/>
    <x v="46"/>
    <x v="4"/>
    <x v="5"/>
  </r>
  <r>
    <x v="2"/>
    <x v="236"/>
    <x v="0"/>
    <x v="0"/>
    <s v="-1.898575"/>
    <x v="2"/>
    <x v="1"/>
    <x v="0"/>
    <x v="4266"/>
    <n v="7.8000000000000014E-3"/>
    <x v="8454"/>
    <n v="0.47999999999999982"/>
    <n v="10.228607999999998"/>
    <n v="5"/>
    <n v="381"/>
    <x v="151"/>
    <x v="44"/>
    <x v="25"/>
  </r>
  <r>
    <x v="2"/>
    <x v="237"/>
    <x v="0"/>
    <x v="0"/>
    <s v="-1.898575"/>
    <x v="2"/>
    <x v="1"/>
    <x v="0"/>
    <x v="4347"/>
    <n v="6.8000000000000005E-3"/>
    <x v="8455"/>
    <n v="1.1199999999999999"/>
    <n v="14.561792000000001"/>
    <n v="4"/>
    <n v="275"/>
    <x v="161"/>
    <x v="6"/>
    <x v="23"/>
  </r>
  <r>
    <x v="2"/>
    <x v="238"/>
    <x v="0"/>
    <x v="0"/>
    <s v="-1.898575"/>
    <x v="2"/>
    <x v="1"/>
    <x v="0"/>
    <x v="6298"/>
    <n v="7.8000000000000022E-3"/>
    <x v="8456"/>
    <n v="6.0000000000000026E-2"/>
    <n v="1.149876000000001"/>
    <n v="4"/>
    <n v="273"/>
    <x v="133"/>
    <x v="4"/>
    <x v="25"/>
  </r>
  <r>
    <x v="2"/>
    <x v="239"/>
    <x v="0"/>
    <x v="0"/>
    <s v="-1.898575"/>
    <x v="2"/>
    <x v="1"/>
    <x v="0"/>
    <x v="5534"/>
    <n v="1.09E-2"/>
    <x v="8457"/>
    <n v="1.0999999999999999"/>
    <n v="19.83146"/>
    <n v="1"/>
    <n v="47"/>
    <x v="139"/>
    <x v="46"/>
    <x v="0"/>
  </r>
  <r>
    <x v="2"/>
    <x v="240"/>
    <x v="0"/>
    <x v="0"/>
    <s v="-1.898575"/>
    <x v="2"/>
    <x v="1"/>
    <x v="0"/>
    <x v="4698"/>
    <n v="8.9999999999999993E-3"/>
    <x v="8458"/>
    <n v="0.16000000000000003"/>
    <n v="2.9304000000000001"/>
    <n v="5"/>
    <n v="441"/>
    <x v="140"/>
    <x v="13"/>
    <x v="6"/>
  </r>
  <r>
    <x v="2"/>
    <x v="241"/>
    <x v="0"/>
    <x v="0"/>
    <s v="-1.898575"/>
    <x v="2"/>
    <x v="1"/>
    <x v="0"/>
    <x v="4041"/>
    <n v="1.0499999999999999E-2"/>
    <x v="8459"/>
    <n v="1.1799999999999997"/>
    <n v="33.180419999999991"/>
    <n v="2"/>
    <n v="198"/>
    <x v="151"/>
    <x v="45"/>
    <x v="20"/>
  </r>
  <r>
    <x v="2"/>
    <x v="242"/>
    <x v="0"/>
    <x v="0"/>
    <s v="-1.898575"/>
    <x v="2"/>
    <x v="1"/>
    <x v="0"/>
    <x v="1020"/>
    <n v="1.0999999999999999E-2"/>
    <x v="8460"/>
    <n v="1.0399999999999998"/>
    <n v="17.194319999999994"/>
    <n v="2"/>
    <n v="91"/>
    <x v="58"/>
    <x v="48"/>
    <x v="24"/>
  </r>
  <r>
    <x v="2"/>
    <x v="243"/>
    <x v="0"/>
    <x v="0"/>
    <s v="-1.898575"/>
    <x v="2"/>
    <x v="1"/>
    <x v="0"/>
    <x v="5813"/>
    <n v="9.2999999999999992E-3"/>
    <x v="8461"/>
    <n v="0.88999999999999968"/>
    <n v="21.379490999999991"/>
    <n v="2"/>
    <n v="111"/>
    <x v="135"/>
    <x v="45"/>
    <x v="0"/>
  </r>
  <r>
    <x v="2"/>
    <x v="244"/>
    <x v="0"/>
    <x v="0"/>
    <s v="-1.898575"/>
    <x v="2"/>
    <x v="1"/>
    <x v="0"/>
    <x v="6299"/>
    <n v="7.7000000000000002E-3"/>
    <x v="8462"/>
    <n v="0.62999999999999978"/>
    <n v="13.102550999999995"/>
    <n v="3"/>
    <n v="132"/>
    <x v="140"/>
    <x v="4"/>
    <x v="24"/>
  </r>
  <r>
    <x v="2"/>
    <x v="245"/>
    <x v="0"/>
    <x v="0"/>
    <s v="-1.898575"/>
    <x v="2"/>
    <x v="1"/>
    <x v="0"/>
    <x v="314"/>
    <n v="6.2000000000000006E-3"/>
    <x v="8463"/>
    <n v="0.47999999999999982"/>
    <n v="5.8537919999999986"/>
    <n v="1"/>
    <n v="153"/>
    <x v="58"/>
    <x v="8"/>
    <x v="5"/>
  </r>
  <r>
    <x v="2"/>
    <x v="246"/>
    <x v="0"/>
    <x v="0"/>
    <s v="-1.898575"/>
    <x v="2"/>
    <x v="1"/>
    <x v="0"/>
    <x v="4276"/>
    <n v="9.2999999999999992E-3"/>
    <x v="8464"/>
    <n v="0.91999999999999971"/>
    <n v="18.626411999999991"/>
    <n v="4"/>
    <n v="301"/>
    <x v="174"/>
    <x v="5"/>
    <x v="23"/>
  </r>
  <r>
    <x v="2"/>
    <x v="247"/>
    <x v="0"/>
    <x v="0"/>
    <s v="-1.898575"/>
    <x v="2"/>
    <x v="1"/>
    <x v="0"/>
    <x v="1890"/>
    <n v="9.5000000000000015E-3"/>
    <x v="8465"/>
    <n v="1.2399999999999998"/>
    <n v="24.361039999999999"/>
    <n v="2"/>
    <n v="137"/>
    <x v="150"/>
    <x v="40"/>
    <x v="23"/>
  </r>
  <r>
    <x v="2"/>
    <x v="248"/>
    <x v="0"/>
    <x v="0"/>
    <s v="-1.898575"/>
    <x v="2"/>
    <x v="1"/>
    <x v="0"/>
    <x v="6300"/>
    <n v="8.5000000000000006E-3"/>
    <x v="8466"/>
    <n v="0.70999999999999974"/>
    <n v="16.366919999999997"/>
    <n v="3"/>
    <n v="144"/>
    <x v="168"/>
    <x v="43"/>
    <x v="24"/>
  </r>
  <r>
    <x v="2"/>
    <x v="249"/>
    <x v="0"/>
    <x v="0"/>
    <s v="-1.898575"/>
    <x v="2"/>
    <x v="1"/>
    <x v="0"/>
    <x v="3651"/>
    <n v="1.0200000000000002E-2"/>
    <x v="8467"/>
    <n v="0.69999999999999973"/>
    <n v="14.729819999999997"/>
    <n v="5"/>
    <n v="287"/>
    <x v="50"/>
    <x v="48"/>
    <x v="5"/>
  </r>
  <r>
    <x v="2"/>
    <x v="250"/>
    <x v="0"/>
    <x v="0"/>
    <s v="-1.898575"/>
    <x v="2"/>
    <x v="1"/>
    <x v="0"/>
    <x v="6301"/>
    <n v="7.9000000000000008E-3"/>
    <x v="8468"/>
    <n v="0.98999999999999977"/>
    <n v="18.801683999999998"/>
    <n v="3"/>
    <n v="249"/>
    <x v="150"/>
    <x v="45"/>
    <x v="5"/>
  </r>
  <r>
    <x v="2"/>
    <x v="251"/>
    <x v="0"/>
    <x v="0"/>
    <s v="-1.898575"/>
    <x v="2"/>
    <x v="1"/>
    <x v="0"/>
    <x v="1438"/>
    <n v="7.0999999999999995E-3"/>
    <x v="8469"/>
    <n v="1.1899999999999997"/>
    <n v="16.703672999999995"/>
    <n v="4"/>
    <n v="275"/>
    <x v="145"/>
    <x v="45"/>
    <x v="23"/>
  </r>
  <r>
    <x v="2"/>
    <x v="252"/>
    <x v="0"/>
    <x v="0"/>
    <s v="-1.898575"/>
    <x v="2"/>
    <x v="1"/>
    <x v="0"/>
    <x v="6302"/>
    <n v="1.0699999999999999E-2"/>
    <x v="8470"/>
    <n v="0.66999999999999982"/>
    <n v="15.793306999999995"/>
    <n v="1"/>
    <n v="200"/>
    <x v="58"/>
    <x v="42"/>
    <x v="3"/>
  </r>
  <r>
    <x v="2"/>
    <x v="253"/>
    <x v="0"/>
    <x v="0"/>
    <s v="-1.898575"/>
    <x v="2"/>
    <x v="1"/>
    <x v="0"/>
    <x v="6148"/>
    <n v="3.5000000000000005E-3"/>
    <x v="8471"/>
    <n v="8.0000000000000057E-2"/>
    <n v="0.5670000000000005"/>
    <n v="2"/>
    <n v="136"/>
    <x v="146"/>
    <x v="40"/>
    <x v="24"/>
  </r>
  <r>
    <x v="2"/>
    <x v="254"/>
    <x v="0"/>
    <x v="0"/>
    <s v="-1.898575"/>
    <x v="2"/>
    <x v="1"/>
    <x v="0"/>
    <x v="5260"/>
    <n v="6.6000000000000026E-3"/>
    <x v="8472"/>
    <n v="1.0699999999999998"/>
    <n v="18.947346000000003"/>
    <n v="5"/>
    <n v="431"/>
    <x v="136"/>
    <x v="7"/>
    <x v="21"/>
  </r>
  <r>
    <x v="2"/>
    <x v="255"/>
    <x v="0"/>
    <x v="0"/>
    <s v="-1.898575"/>
    <x v="2"/>
    <x v="1"/>
    <x v="0"/>
    <x v="5084"/>
    <n v="9.7999999999999997E-3"/>
    <x v="8473"/>
    <n v="1.0799999999999998"/>
    <n v="23.771663999999998"/>
    <n v="5"/>
    <n v="343"/>
    <x v="165"/>
    <x v="46"/>
    <x v="23"/>
  </r>
  <r>
    <x v="2"/>
    <x v="256"/>
    <x v="0"/>
    <x v="0"/>
    <s v="-1.898575"/>
    <x v="2"/>
    <x v="1"/>
    <x v="0"/>
    <x v="3651"/>
    <n v="1.01E-2"/>
    <x v="8474"/>
    <n v="1.0000000000000023E-2"/>
    <n v="0.20836300000000046"/>
    <n v="1"/>
    <n v="77"/>
    <x v="125"/>
    <x v="7"/>
    <x v="23"/>
  </r>
  <r>
    <x v="2"/>
    <x v="257"/>
    <x v="0"/>
    <x v="0"/>
    <s v="-1.898575"/>
    <x v="2"/>
    <x v="1"/>
    <x v="0"/>
    <x v="5963"/>
    <n v="9.7999999999999997E-3"/>
    <x v="8475"/>
    <n v="0.49999999999999983"/>
    <n v="13.195699999999997"/>
    <n v="1"/>
    <n v="165"/>
    <x v="129"/>
    <x v="8"/>
    <x v="22"/>
  </r>
  <r>
    <x v="2"/>
    <x v="258"/>
    <x v="0"/>
    <x v="0"/>
    <s v="-1.898575"/>
    <x v="2"/>
    <x v="1"/>
    <x v="0"/>
    <x v="6303"/>
    <n v="9.5000000000000015E-3"/>
    <x v="8476"/>
    <n v="0.72999999999999976"/>
    <n v="12.656374999999997"/>
    <n v="4"/>
    <n v="306"/>
    <x v="26"/>
    <x v="12"/>
    <x v="23"/>
  </r>
  <r>
    <x v="2"/>
    <x v="259"/>
    <x v="0"/>
    <x v="0"/>
    <s v="-1.898575"/>
    <x v="2"/>
    <x v="1"/>
    <x v="0"/>
    <x v="6304"/>
    <n v="5.1999999999999989E-3"/>
    <x v="8477"/>
    <n v="1.2199999999999998"/>
    <n v="15.041623999999993"/>
    <n v="4"/>
    <n v="311"/>
    <x v="157"/>
    <x v="44"/>
    <x v="24"/>
  </r>
  <r>
    <x v="2"/>
    <x v="260"/>
    <x v="0"/>
    <x v="0"/>
    <s v="-1.898575"/>
    <x v="2"/>
    <x v="1"/>
    <x v="0"/>
    <x v="4004"/>
    <n v="7.3999999999999995E-3"/>
    <x v="8478"/>
    <n v="0.5299999999999998"/>
    <n v="10.295249999999994"/>
    <n v="5"/>
    <n v="263"/>
    <x v="152"/>
    <x v="41"/>
    <x v="24"/>
  </r>
  <r>
    <x v="2"/>
    <x v="261"/>
    <x v="0"/>
    <x v="0"/>
    <s v="-1.898575"/>
    <x v="2"/>
    <x v="1"/>
    <x v="0"/>
    <x v="6305"/>
    <n v="6.5000000000000006E-3"/>
    <x v="8479"/>
    <n v="1.1199999999999999"/>
    <n v="19.073599999999999"/>
    <n v="5"/>
    <n v="316"/>
    <x v="134"/>
    <x v="6"/>
    <x v="20"/>
  </r>
  <r>
    <x v="2"/>
    <x v="262"/>
    <x v="0"/>
    <x v="0"/>
    <s v="-1.898575"/>
    <x v="2"/>
    <x v="1"/>
    <x v="0"/>
    <x v="4057"/>
    <n v="5.3E-3"/>
    <x v="8480"/>
    <n v="0.67999999999999983"/>
    <n v="7.4386559999999982"/>
    <n v="4"/>
    <n v="282"/>
    <x v="139"/>
    <x v="23"/>
    <x v="24"/>
  </r>
  <r>
    <x v="2"/>
    <x v="263"/>
    <x v="0"/>
    <x v="0"/>
    <s v="-1.898575"/>
    <x v="2"/>
    <x v="1"/>
    <x v="0"/>
    <x v="752"/>
    <n v="9.5999999999999992E-3"/>
    <x v="8481"/>
    <n v="0.92999999999999972"/>
    <n v="14.472287999999994"/>
    <n v="3"/>
    <n v="291"/>
    <x v="13"/>
    <x v="48"/>
    <x v="6"/>
  </r>
  <r>
    <x v="2"/>
    <x v="264"/>
    <x v="0"/>
    <x v="0"/>
    <s v="-1.898575"/>
    <x v="2"/>
    <x v="1"/>
    <x v="0"/>
    <x v="507"/>
    <n v="6.7999999999999996E-3"/>
    <x v="8482"/>
    <n v="0.82999999999999985"/>
    <n v="14.081779999999995"/>
    <n v="1"/>
    <n v="195"/>
    <x v="173"/>
    <x v="6"/>
    <x v="5"/>
  </r>
  <r>
    <x v="2"/>
    <x v="265"/>
    <x v="0"/>
    <x v="0"/>
    <s v="-1.898575"/>
    <x v="2"/>
    <x v="1"/>
    <x v="0"/>
    <x v="1028"/>
    <n v="7.0000000000000001E-3"/>
    <x v="8483"/>
    <n v="0.30000000000000004"/>
    <n v="3.5259000000000005"/>
    <n v="6"/>
    <n v="284"/>
    <x v="124"/>
    <x v="6"/>
    <x v="6"/>
  </r>
  <r>
    <x v="2"/>
    <x v="266"/>
    <x v="0"/>
    <x v="0"/>
    <s v="-1.898575"/>
    <x v="2"/>
    <x v="1"/>
    <x v="0"/>
    <x v="4236"/>
    <n v="8.6E-3"/>
    <x v="8484"/>
    <n v="1.0699999999999998"/>
    <n v="22.443677999999998"/>
    <n v="5"/>
    <n v="197"/>
    <x v="150"/>
    <x v="41"/>
    <x v="20"/>
  </r>
  <r>
    <x v="2"/>
    <x v="267"/>
    <x v="0"/>
    <x v="0"/>
    <s v="-1.898575"/>
    <x v="2"/>
    <x v="1"/>
    <x v="0"/>
    <x v="6306"/>
    <n v="7.3000000000000001E-3"/>
    <x v="8485"/>
    <n v="0.62999999999999978"/>
    <n v="11.446910999999995"/>
    <n v="6"/>
    <n v="375"/>
    <x v="124"/>
    <x v="40"/>
    <x v="5"/>
  </r>
  <r>
    <x v="2"/>
    <x v="268"/>
    <x v="0"/>
    <x v="0"/>
    <s v="-1.898575"/>
    <x v="2"/>
    <x v="1"/>
    <x v="0"/>
    <x v="4065"/>
    <n v="8.0999999999999996E-3"/>
    <x v="8486"/>
    <n v="1.2399999999999998"/>
    <n v="23.824367999999996"/>
    <n v="4"/>
    <n v="294"/>
    <x v="68"/>
    <x v="5"/>
    <x v="20"/>
  </r>
  <r>
    <x v="2"/>
    <x v="269"/>
    <x v="0"/>
    <x v="0"/>
    <s v="-1.898575"/>
    <x v="2"/>
    <x v="1"/>
    <x v="0"/>
    <x v="2697"/>
    <n v="1.3100000000000001E-2"/>
    <x v="8487"/>
    <n v="7.0000000000000034E-2"/>
    <n v="1.4947100000000009"/>
    <n v="5"/>
    <n v="317"/>
    <x v="160"/>
    <x v="7"/>
    <x v="3"/>
  </r>
  <r>
    <x v="2"/>
    <x v="270"/>
    <x v="0"/>
    <x v="0"/>
    <s v="-1.898575"/>
    <x v="2"/>
    <x v="1"/>
    <x v="0"/>
    <x v="3266"/>
    <n v="6.6999999999999994E-3"/>
    <x v="8488"/>
    <n v="0.66999999999999982"/>
    <n v="7.1599549999999974"/>
    <n v="1"/>
    <n v="189"/>
    <x v="126"/>
    <x v="40"/>
    <x v="25"/>
  </r>
  <r>
    <x v="2"/>
    <x v="271"/>
    <x v="0"/>
    <x v="0"/>
    <s v="-1.898575"/>
    <x v="2"/>
    <x v="1"/>
    <x v="0"/>
    <x v="1203"/>
    <n v="6.3999999999999994E-3"/>
    <x v="8489"/>
    <n v="0.25000000000000006"/>
    <n v="2.7872000000000003"/>
    <n v="6"/>
    <n v="353"/>
    <x v="138"/>
    <x v="13"/>
    <x v="24"/>
  </r>
  <r>
    <x v="2"/>
    <x v="272"/>
    <x v="0"/>
    <x v="0"/>
    <s v="-1.898575"/>
    <x v="2"/>
    <x v="1"/>
    <x v="0"/>
    <x v="6301"/>
    <n v="1.15E-2"/>
    <x v="8490"/>
    <n v="3.0000000000000054E-2"/>
    <n v="0.82938000000000156"/>
    <n v="6"/>
    <n v="369"/>
    <x v="140"/>
    <x v="8"/>
    <x v="24"/>
  </r>
  <r>
    <x v="2"/>
    <x v="273"/>
    <x v="0"/>
    <x v="0"/>
    <s v="-1.898575"/>
    <x v="2"/>
    <x v="1"/>
    <x v="0"/>
    <x v="2514"/>
    <n v="4.7999999999999987E-3"/>
    <x v="8491"/>
    <n v="5.0000000000000017E-2"/>
    <n v="0.48696"/>
    <n v="5"/>
    <n v="301"/>
    <x v="158"/>
    <x v="5"/>
    <x v="6"/>
  </r>
  <r>
    <x v="2"/>
    <x v="274"/>
    <x v="0"/>
    <x v="0"/>
    <s v="-1.898575"/>
    <x v="2"/>
    <x v="1"/>
    <x v="0"/>
    <x v="4299"/>
    <n v="5.7999999999999996E-3"/>
    <x v="8492"/>
    <n v="0.70999999999999974"/>
    <n v="10.212639999999995"/>
    <n v="4"/>
    <n v="322"/>
    <x v="158"/>
    <x v="23"/>
    <x v="23"/>
  </r>
  <r>
    <x v="0"/>
    <x v="0"/>
    <x v="1"/>
    <x v="1"/>
    <s v="-0.12776"/>
    <x v="2"/>
    <x v="1"/>
    <x v="0"/>
    <x v="6307"/>
    <n v="1.37E-2"/>
    <x v="8493"/>
    <n v="4.9999999999999899E-2"/>
    <n v="1.5874189999999968"/>
    <n v="1"/>
    <n v="39"/>
    <x v="50"/>
    <x v="41"/>
    <x v="22"/>
  </r>
  <r>
    <x v="0"/>
    <x v="1"/>
    <x v="1"/>
    <x v="1"/>
    <s v="-0.12776"/>
    <x v="2"/>
    <x v="1"/>
    <x v="0"/>
    <x v="6308"/>
    <n v="8.7999999999999988E-3"/>
    <x v="8494"/>
    <n v="0.44999999999999973"/>
    <n v="6.7415039999999955"/>
    <n v="2"/>
    <n v="140"/>
    <x v="133"/>
    <x v="18"/>
    <x v="24"/>
  </r>
  <r>
    <x v="0"/>
    <x v="2"/>
    <x v="1"/>
    <x v="1"/>
    <s v="-0.12776"/>
    <x v="2"/>
    <x v="1"/>
    <x v="0"/>
    <x v="6309"/>
    <n v="9.7000000000000003E-3"/>
    <x v="8495"/>
    <n v="0.80999999999999972"/>
    <n v="15.880568399999992"/>
    <n v="4"/>
    <n v="248"/>
    <x v="26"/>
    <x v="7"/>
    <x v="24"/>
  </r>
  <r>
    <x v="0"/>
    <x v="3"/>
    <x v="1"/>
    <x v="1"/>
    <s v="-0.12776"/>
    <x v="2"/>
    <x v="1"/>
    <x v="0"/>
    <x v="1205"/>
    <n v="1.09E-2"/>
    <x v="8496"/>
    <n v="0.59999999999999987"/>
    <n v="12.576419999999997"/>
    <n v="4"/>
    <n v="256"/>
    <x v="131"/>
    <x v="7"/>
    <x v="22"/>
  </r>
  <r>
    <x v="0"/>
    <x v="4"/>
    <x v="1"/>
    <x v="1"/>
    <s v="-0.12776"/>
    <x v="2"/>
    <x v="1"/>
    <x v="0"/>
    <x v="3137"/>
    <n v="1.0600000000000002E-2"/>
    <x v="8497"/>
    <n v="0.69999999999999984"/>
    <n v="9.4412079999999996"/>
    <n v="3"/>
    <n v="186"/>
    <x v="158"/>
    <x v="41"/>
    <x v="20"/>
  </r>
  <r>
    <x v="0"/>
    <x v="5"/>
    <x v="1"/>
    <x v="1"/>
    <s v="-0.12776"/>
    <x v="2"/>
    <x v="1"/>
    <x v="0"/>
    <x v="6310"/>
    <n v="9.4999999999999998E-3"/>
    <x v="8498"/>
    <n v="0.42999999999999983"/>
    <n v="9.5090629999999958"/>
    <n v="0"/>
    <n v="0"/>
    <x v="21"/>
    <x v="12"/>
    <x v="5"/>
  </r>
  <r>
    <x v="0"/>
    <x v="6"/>
    <x v="1"/>
    <x v="1"/>
    <s v="-0.12776"/>
    <x v="2"/>
    <x v="1"/>
    <x v="0"/>
    <x v="6311"/>
    <n v="7.5000000000000006E-3"/>
    <x v="8499"/>
    <n v="0.60999999999999976"/>
    <n v="10.262639999999998"/>
    <n v="4"/>
    <n v="276"/>
    <x v="142"/>
    <x v="4"/>
    <x v="25"/>
  </r>
  <r>
    <x v="0"/>
    <x v="7"/>
    <x v="1"/>
    <x v="1"/>
    <s v="-0.12776"/>
    <x v="2"/>
    <x v="1"/>
    <x v="0"/>
    <x v="6312"/>
    <n v="8.6E-3"/>
    <x v="8500"/>
    <n v="0.1"/>
    <n v="1.8412600000000001"/>
    <n v="1"/>
    <n v="44"/>
    <x v="174"/>
    <x v="4"/>
    <x v="22"/>
  </r>
  <r>
    <x v="0"/>
    <x v="8"/>
    <x v="1"/>
    <x v="1"/>
    <s v="-0.12776"/>
    <x v="2"/>
    <x v="1"/>
    <x v="0"/>
    <x v="5870"/>
    <n v="7.0999999999999995E-3"/>
    <x v="8501"/>
    <n v="0.5299999999999998"/>
    <n v="5.9462925999999978"/>
    <n v="3"/>
    <n v="96"/>
    <x v="174"/>
    <x v="12"/>
    <x v="5"/>
  </r>
  <r>
    <x v="0"/>
    <x v="9"/>
    <x v="1"/>
    <x v="1"/>
    <s v="-0.12776"/>
    <x v="2"/>
    <x v="1"/>
    <x v="0"/>
    <x v="6313"/>
    <n v="1.0700000000000001E-2"/>
    <x v="8502"/>
    <n v="0"/>
    <n v="0"/>
    <n v="2"/>
    <n v="96"/>
    <x v="135"/>
    <x v="44"/>
    <x v="3"/>
  </r>
  <r>
    <x v="0"/>
    <x v="10"/>
    <x v="1"/>
    <x v="1"/>
    <s v="-0.12776"/>
    <x v="2"/>
    <x v="1"/>
    <x v="0"/>
    <x v="6314"/>
    <n v="9.5000000000000015E-3"/>
    <x v="8503"/>
    <n v="0.10000000000000003"/>
    <n v="1.8097500000000011"/>
    <n v="4"/>
    <n v="156"/>
    <x v="171"/>
    <x v="48"/>
    <x v="0"/>
  </r>
  <r>
    <x v="0"/>
    <x v="11"/>
    <x v="1"/>
    <x v="1"/>
    <s v="-0.12776"/>
    <x v="2"/>
    <x v="1"/>
    <x v="0"/>
    <x v="6315"/>
    <n v="7.7000000000000011E-3"/>
    <x v="8504"/>
    <n v="0.01"/>
    <n v="0.12144440000000002"/>
    <n v="1"/>
    <n v="79"/>
    <x v="131"/>
    <x v="7"/>
    <x v="24"/>
  </r>
  <r>
    <x v="0"/>
    <x v="12"/>
    <x v="1"/>
    <x v="1"/>
    <s v="-0.12776"/>
    <x v="2"/>
    <x v="1"/>
    <x v="0"/>
    <x v="6316"/>
    <n v="1.3399999999999999E-2"/>
    <x v="8505"/>
    <n v="0.40999999999999981"/>
    <n v="8.6178883999999965"/>
    <n v="0"/>
    <n v="0"/>
    <x v="126"/>
    <x v="7"/>
    <x v="23"/>
  </r>
  <r>
    <x v="0"/>
    <x v="13"/>
    <x v="1"/>
    <x v="1"/>
    <s v="-0.12776"/>
    <x v="2"/>
    <x v="1"/>
    <x v="0"/>
    <x v="6317"/>
    <n v="6.8999999999999999E-3"/>
    <x v="8506"/>
    <n v="0.84999999999999976"/>
    <n v="15.447236999999996"/>
    <n v="1"/>
    <n v="71"/>
    <x v="171"/>
    <x v="48"/>
    <x v="23"/>
  </r>
  <r>
    <x v="0"/>
    <x v="14"/>
    <x v="1"/>
    <x v="1"/>
    <s v="-0.12776"/>
    <x v="2"/>
    <x v="1"/>
    <x v="0"/>
    <x v="6318"/>
    <n v="6.7999999999999996E-3"/>
    <x v="8507"/>
    <n v="0.23999999999999994"/>
    <n v="2.9206271999999993"/>
    <n v="3"/>
    <n v="168"/>
    <x v="51"/>
    <x v="46"/>
    <x v="22"/>
  </r>
  <r>
    <x v="0"/>
    <x v="15"/>
    <x v="1"/>
    <x v="1"/>
    <s v="-0.12776"/>
    <x v="2"/>
    <x v="1"/>
    <x v="0"/>
    <x v="4966"/>
    <n v="1.37E-2"/>
    <x v="8508"/>
    <n v="0.69999999999999984"/>
    <n v="22.969967999999998"/>
    <n v="3"/>
    <n v="231"/>
    <x v="174"/>
    <x v="13"/>
    <x v="5"/>
  </r>
  <r>
    <x v="0"/>
    <x v="16"/>
    <x v="1"/>
    <x v="1"/>
    <s v="-0.12776"/>
    <x v="2"/>
    <x v="1"/>
    <x v="0"/>
    <x v="4966"/>
    <n v="6.9000000000000008E-3"/>
    <x v="8509"/>
    <n v="0.40999999999999981"/>
    <n v="6.7760207999999977"/>
    <n v="0"/>
    <n v="0"/>
    <x v="136"/>
    <x v="42"/>
    <x v="5"/>
  </r>
  <r>
    <x v="0"/>
    <x v="17"/>
    <x v="1"/>
    <x v="1"/>
    <s v="-0.12776"/>
    <x v="2"/>
    <x v="1"/>
    <x v="0"/>
    <x v="6319"/>
    <n v="1.0999999999999999E-2"/>
    <x v="8510"/>
    <n v="0.55999999999999983"/>
    <n v="14.479695999999993"/>
    <n v="0"/>
    <n v="0"/>
    <x v="68"/>
    <x v="13"/>
    <x v="0"/>
  </r>
  <r>
    <x v="0"/>
    <x v="18"/>
    <x v="1"/>
    <x v="1"/>
    <s v="-0.12776"/>
    <x v="2"/>
    <x v="1"/>
    <x v="0"/>
    <x v="1419"/>
    <n v="1.0000000000000004E-2"/>
    <x v="8511"/>
    <n v="0.42999999999999972"/>
    <n v="8.1742999999999988"/>
    <n v="2"/>
    <n v="128"/>
    <x v="160"/>
    <x v="44"/>
    <x v="21"/>
  </r>
  <r>
    <x v="0"/>
    <x v="19"/>
    <x v="1"/>
    <x v="1"/>
    <s v="-0.12776"/>
    <x v="2"/>
    <x v="1"/>
    <x v="0"/>
    <x v="6320"/>
    <n v="7.1000000000000021E-3"/>
    <x v="8512"/>
    <n v="0.11000000000000004"/>
    <n v="1.1944614000000009"/>
    <n v="4"/>
    <n v="208"/>
    <x v="13"/>
    <x v="13"/>
    <x v="25"/>
  </r>
  <r>
    <x v="0"/>
    <x v="20"/>
    <x v="1"/>
    <x v="1"/>
    <s v="-0.12776"/>
    <x v="2"/>
    <x v="1"/>
    <x v="0"/>
    <x v="6321"/>
    <n v="8.9000000000000017E-3"/>
    <x v="8513"/>
    <n v="0.43999999999999984"/>
    <n v="7.9909895999999998"/>
    <n v="0"/>
    <n v="0"/>
    <x v="138"/>
    <x v="44"/>
    <x v="20"/>
  </r>
  <r>
    <x v="0"/>
    <x v="21"/>
    <x v="1"/>
    <x v="1"/>
    <s v="-0.12776"/>
    <x v="2"/>
    <x v="1"/>
    <x v="0"/>
    <x v="6322"/>
    <n v="1.0900000000000003E-2"/>
    <x v="8514"/>
    <n v="0.5299999999999998"/>
    <n v="16.322335799999998"/>
    <n v="3"/>
    <n v="183"/>
    <x v="134"/>
    <x v="44"/>
    <x v="21"/>
  </r>
  <r>
    <x v="0"/>
    <x v="22"/>
    <x v="1"/>
    <x v="1"/>
    <s v="-0.12776"/>
    <x v="2"/>
    <x v="1"/>
    <x v="0"/>
    <x v="6323"/>
    <n v="1.0600000000000002E-2"/>
    <x v="8515"/>
    <n v="0.29999999999999993"/>
    <n v="6.0330959999999987"/>
    <n v="4"/>
    <n v="148"/>
    <x v="51"/>
    <x v="45"/>
    <x v="23"/>
  </r>
  <r>
    <x v="0"/>
    <x v="23"/>
    <x v="1"/>
    <x v="1"/>
    <s v="-0.12776"/>
    <x v="2"/>
    <x v="1"/>
    <x v="0"/>
    <x v="2933"/>
    <n v="8.7999999999999988E-3"/>
    <x v="8516"/>
    <n v="0.95999999999999985"/>
    <n v="13.440767999999997"/>
    <n v="0"/>
    <n v="0"/>
    <x v="50"/>
    <x v="45"/>
    <x v="3"/>
  </r>
  <r>
    <x v="0"/>
    <x v="24"/>
    <x v="1"/>
    <x v="1"/>
    <s v="-0.12776"/>
    <x v="2"/>
    <x v="1"/>
    <x v="0"/>
    <x v="6324"/>
    <n v="1.3900000000000001E-2"/>
    <x v="8517"/>
    <n v="0.66999999999999982"/>
    <n v="23.658745199999995"/>
    <n v="3"/>
    <n v="144"/>
    <x v="142"/>
    <x v="23"/>
    <x v="25"/>
  </r>
  <r>
    <x v="0"/>
    <x v="25"/>
    <x v="1"/>
    <x v="1"/>
    <s v="-0.12776"/>
    <x v="2"/>
    <x v="1"/>
    <x v="0"/>
    <x v="6325"/>
    <n v="5.7000000000000011E-3"/>
    <x v="8518"/>
    <n v="0.81999999999999973"/>
    <n v="8.6758787999999978"/>
    <n v="2"/>
    <n v="156"/>
    <x v="68"/>
    <x v="12"/>
    <x v="20"/>
  </r>
  <r>
    <x v="0"/>
    <x v="26"/>
    <x v="1"/>
    <x v="1"/>
    <s v="-0.12776"/>
    <x v="2"/>
    <x v="1"/>
    <x v="0"/>
    <x v="6326"/>
    <n v="1.0800000000000001E-2"/>
    <x v="8519"/>
    <n v="0.6499999999999998"/>
    <n v="12.360815999999998"/>
    <n v="0"/>
    <n v="0"/>
    <x v="139"/>
    <x v="12"/>
    <x v="0"/>
  </r>
  <r>
    <x v="0"/>
    <x v="27"/>
    <x v="1"/>
    <x v="1"/>
    <s v="-0.12776"/>
    <x v="2"/>
    <x v="1"/>
    <x v="0"/>
    <x v="6327"/>
    <n v="1.2599999999999998E-2"/>
    <x v="8520"/>
    <n v="0.4599999999999998"/>
    <n v="8.8748351999999961"/>
    <n v="0"/>
    <n v="0"/>
    <x v="157"/>
    <x v="6"/>
    <x v="3"/>
  </r>
  <r>
    <x v="0"/>
    <x v="28"/>
    <x v="1"/>
    <x v="1"/>
    <s v="-0.12776"/>
    <x v="2"/>
    <x v="1"/>
    <x v="0"/>
    <x v="6328"/>
    <n v="1.0500000000000001E-2"/>
    <x v="8521"/>
    <n v="0.37999999999999984"/>
    <n v="10.108265999999997"/>
    <n v="2"/>
    <n v="98"/>
    <x v="171"/>
    <x v="45"/>
    <x v="23"/>
  </r>
  <r>
    <x v="0"/>
    <x v="29"/>
    <x v="1"/>
    <x v="1"/>
    <s v="-0.12776"/>
    <x v="2"/>
    <x v="1"/>
    <x v="0"/>
    <x v="6329"/>
    <n v="7.7000000000000002E-3"/>
    <x v="8522"/>
    <n v="1.1099999999999997"/>
    <n v="15.054685799999998"/>
    <n v="3"/>
    <n v="147"/>
    <x v="128"/>
    <x v="48"/>
    <x v="0"/>
  </r>
  <r>
    <x v="0"/>
    <x v="30"/>
    <x v="1"/>
    <x v="1"/>
    <s v="-0.12776"/>
    <x v="2"/>
    <x v="1"/>
    <x v="0"/>
    <x v="1217"/>
    <n v="9.0000000000000011E-3"/>
    <x v="8523"/>
    <n v="2.0000000000000059E-2"/>
    <n v="0.27666000000000085"/>
    <n v="0"/>
    <n v="0"/>
    <x v="155"/>
    <x v="12"/>
    <x v="24"/>
  </r>
  <r>
    <x v="0"/>
    <x v="31"/>
    <x v="1"/>
    <x v="1"/>
    <s v="-0.12776"/>
    <x v="2"/>
    <x v="1"/>
    <x v="0"/>
    <x v="6330"/>
    <n v="5.6999999999999976E-3"/>
    <x v="8524"/>
    <n v="0.79999999999999971"/>
    <n v="11.689103999999992"/>
    <n v="4"/>
    <n v="264"/>
    <x v="58"/>
    <x v="47"/>
    <x v="23"/>
  </r>
  <r>
    <x v="0"/>
    <x v="32"/>
    <x v="1"/>
    <x v="1"/>
    <s v="-0.12776"/>
    <x v="2"/>
    <x v="1"/>
    <x v="0"/>
    <x v="6331"/>
    <n v="8.5000000000000006E-3"/>
    <x v="8525"/>
    <n v="0.26000000000000006"/>
    <n v="3.8047360000000023"/>
    <n v="1"/>
    <n v="77"/>
    <x v="165"/>
    <x v="23"/>
    <x v="24"/>
  </r>
  <r>
    <x v="0"/>
    <x v="33"/>
    <x v="1"/>
    <x v="1"/>
    <s v="-0.12776"/>
    <x v="2"/>
    <x v="1"/>
    <x v="0"/>
    <x v="6332"/>
    <n v="9.5000000000000015E-3"/>
    <x v="8526"/>
    <n v="0.83999999999999975"/>
    <n v="12.080124"/>
    <n v="0"/>
    <n v="0"/>
    <x v="126"/>
    <x v="45"/>
    <x v="24"/>
  </r>
  <r>
    <x v="0"/>
    <x v="34"/>
    <x v="1"/>
    <x v="1"/>
    <s v="-0.12776"/>
    <x v="2"/>
    <x v="1"/>
    <x v="0"/>
    <x v="1252"/>
    <n v="1.0000000000000002E-2"/>
    <x v="8527"/>
    <n v="0.1"/>
    <n v="2.0410000000000004"/>
    <n v="3"/>
    <n v="186"/>
    <x v="131"/>
    <x v="13"/>
    <x v="6"/>
  </r>
  <r>
    <x v="0"/>
    <x v="35"/>
    <x v="1"/>
    <x v="1"/>
    <s v="-0.12776"/>
    <x v="2"/>
    <x v="1"/>
    <x v="0"/>
    <x v="6333"/>
    <n v="1.0100000000000003E-2"/>
    <x v="8528"/>
    <n v="0.41999999999999982"/>
    <n v="7.6508712000000001"/>
    <n v="0"/>
    <n v="0"/>
    <x v="159"/>
    <x v="13"/>
    <x v="6"/>
  </r>
  <r>
    <x v="0"/>
    <x v="36"/>
    <x v="1"/>
    <x v="1"/>
    <s v="-0.12776"/>
    <x v="2"/>
    <x v="1"/>
    <x v="0"/>
    <x v="6334"/>
    <n v="1.0400000000000001E-2"/>
    <x v="8529"/>
    <n v="0.81999999999999973"/>
    <n v="17.187331199999996"/>
    <n v="2"/>
    <n v="104"/>
    <x v="151"/>
    <x v="26"/>
    <x v="0"/>
  </r>
  <r>
    <x v="0"/>
    <x v="37"/>
    <x v="1"/>
    <x v="1"/>
    <s v="-0.12776"/>
    <x v="2"/>
    <x v="1"/>
    <x v="0"/>
    <x v="6335"/>
    <n v="6.7999999999999988E-3"/>
    <x v="8530"/>
    <n v="5.0000000000000044E-2"/>
    <n v="0.45532800000000029"/>
    <n v="3"/>
    <n v="198"/>
    <x v="149"/>
    <x v="6"/>
    <x v="25"/>
  </r>
  <r>
    <x v="0"/>
    <x v="38"/>
    <x v="1"/>
    <x v="1"/>
    <s v="-0.12776"/>
    <x v="2"/>
    <x v="1"/>
    <x v="0"/>
    <x v="6336"/>
    <n v="6.199999999999998E-3"/>
    <x v="8531"/>
    <n v="0.21999999999999995"/>
    <n v="2.5280375999999984"/>
    <n v="2"/>
    <n v="94"/>
    <x v="156"/>
    <x v="23"/>
    <x v="5"/>
  </r>
  <r>
    <x v="0"/>
    <x v="39"/>
    <x v="1"/>
    <x v="1"/>
    <s v="-0.12776"/>
    <x v="2"/>
    <x v="1"/>
    <x v="0"/>
    <x v="6337"/>
    <n v="1.0599999999999998E-2"/>
    <x v="8532"/>
    <n v="0.69999999999999973"/>
    <n v="13.111139999999992"/>
    <n v="1"/>
    <n v="74"/>
    <x v="135"/>
    <x v="23"/>
    <x v="24"/>
  </r>
  <r>
    <x v="0"/>
    <x v="40"/>
    <x v="1"/>
    <x v="1"/>
    <s v="-0.12776"/>
    <x v="2"/>
    <x v="1"/>
    <x v="0"/>
    <x v="6338"/>
    <n v="1.38E-2"/>
    <x v="8533"/>
    <n v="0.02"/>
    <n v="0.43061520000000003"/>
    <n v="3"/>
    <n v="96"/>
    <x v="157"/>
    <x v="41"/>
    <x v="0"/>
  </r>
  <r>
    <x v="0"/>
    <x v="41"/>
    <x v="1"/>
    <x v="1"/>
    <s v="-0.12776"/>
    <x v="2"/>
    <x v="1"/>
    <x v="0"/>
    <x v="6339"/>
    <n v="9.7999999999999997E-3"/>
    <x v="8534"/>
    <n v="0.96999999999999975"/>
    <n v="15.943463199999997"/>
    <n v="0"/>
    <n v="0"/>
    <x v="146"/>
    <x v="42"/>
    <x v="25"/>
  </r>
  <r>
    <x v="0"/>
    <x v="42"/>
    <x v="1"/>
    <x v="1"/>
    <s v="-0.12776"/>
    <x v="2"/>
    <x v="1"/>
    <x v="0"/>
    <x v="6340"/>
    <n v="1.0100000000000001E-2"/>
    <x v="8535"/>
    <n v="0.21000000000000008"/>
    <n v="4.1711586000000027"/>
    <n v="0"/>
    <n v="0"/>
    <x v="127"/>
    <x v="8"/>
    <x v="23"/>
  </r>
  <r>
    <x v="0"/>
    <x v="43"/>
    <x v="1"/>
    <x v="1"/>
    <s v="-0.12776"/>
    <x v="2"/>
    <x v="1"/>
    <x v="0"/>
    <x v="6341"/>
    <n v="1.2700000000000001E-2"/>
    <x v="8536"/>
    <n v="0.85999999999999965"/>
    <n v="25.146812799999996"/>
    <n v="1"/>
    <n v="47"/>
    <x v="134"/>
    <x v="4"/>
    <x v="22"/>
  </r>
  <r>
    <x v="0"/>
    <x v="44"/>
    <x v="1"/>
    <x v="1"/>
    <s v="-0.12776"/>
    <x v="2"/>
    <x v="1"/>
    <x v="0"/>
    <x v="6342"/>
    <n v="7.5000000000000015E-3"/>
    <x v="8537"/>
    <n v="0.20999999999999996"/>
    <n v="2.9102850000000005"/>
    <n v="0"/>
    <n v="0"/>
    <x v="45"/>
    <x v="45"/>
    <x v="24"/>
  </r>
  <r>
    <x v="0"/>
    <x v="45"/>
    <x v="1"/>
    <x v="1"/>
    <s v="-0.12776"/>
    <x v="2"/>
    <x v="1"/>
    <x v="0"/>
    <x v="6343"/>
    <n v="1.1200000000000002E-2"/>
    <x v="8538"/>
    <n v="1.0999999999999999"/>
    <n v="22.208032000000003"/>
    <n v="1"/>
    <n v="52"/>
    <x v="134"/>
    <x v="42"/>
    <x v="24"/>
  </r>
  <r>
    <x v="0"/>
    <x v="46"/>
    <x v="1"/>
    <x v="1"/>
    <s v="-0.12776"/>
    <x v="2"/>
    <x v="1"/>
    <x v="0"/>
    <x v="4692"/>
    <n v="9.0000000000000045E-3"/>
    <x v="8539"/>
    <n v="0.97999999999999976"/>
    <n v="19.915560000000006"/>
    <n v="4"/>
    <n v="320"/>
    <x v="68"/>
    <x v="23"/>
    <x v="24"/>
  </r>
  <r>
    <x v="0"/>
    <x v="47"/>
    <x v="1"/>
    <x v="1"/>
    <s v="-0.12776"/>
    <x v="2"/>
    <x v="1"/>
    <x v="0"/>
    <x v="6344"/>
    <n v="9.1999999999999981E-3"/>
    <x v="8540"/>
    <n v="1.0699999999999996"/>
    <n v="25.157326399999985"/>
    <n v="2"/>
    <n v="84"/>
    <x v="174"/>
    <x v="43"/>
    <x v="25"/>
  </r>
  <r>
    <x v="0"/>
    <x v="48"/>
    <x v="1"/>
    <x v="1"/>
    <s v="-0.12776"/>
    <x v="2"/>
    <x v="1"/>
    <x v="0"/>
    <x v="6345"/>
    <n v="1.26E-2"/>
    <x v="8541"/>
    <n v="1.0299999999999998"/>
    <n v="29.509376399999997"/>
    <n v="0"/>
    <n v="0"/>
    <x v="143"/>
    <x v="41"/>
    <x v="5"/>
  </r>
  <r>
    <x v="0"/>
    <x v="49"/>
    <x v="1"/>
    <x v="1"/>
    <s v="-0.12776"/>
    <x v="2"/>
    <x v="1"/>
    <x v="0"/>
    <x v="6346"/>
    <n v="7.5000000000000006E-3"/>
    <x v="8542"/>
    <n v="5.9999999999999901E-2"/>
    <n v="0.87821999999999878"/>
    <n v="2"/>
    <n v="74"/>
    <x v="174"/>
    <x v="41"/>
    <x v="24"/>
  </r>
  <r>
    <x v="0"/>
    <x v="50"/>
    <x v="1"/>
    <x v="1"/>
    <s v="-0.12776"/>
    <x v="2"/>
    <x v="1"/>
    <x v="0"/>
    <x v="6347"/>
    <n v="7.3000000000000001E-3"/>
    <x v="8543"/>
    <n v="0.27999999999999992"/>
    <n v="3.6730679999999989"/>
    <n v="1"/>
    <n v="30"/>
    <x v="45"/>
    <x v="41"/>
    <x v="23"/>
  </r>
  <r>
    <x v="0"/>
    <x v="51"/>
    <x v="1"/>
    <x v="1"/>
    <s v="-0.12776"/>
    <x v="2"/>
    <x v="1"/>
    <x v="0"/>
    <x v="6348"/>
    <n v="9.3999999999999986E-3"/>
    <x v="8544"/>
    <n v="0.65999999999999981"/>
    <n v="14.908211999999994"/>
    <n v="2"/>
    <n v="156"/>
    <x v="58"/>
    <x v="7"/>
    <x v="3"/>
  </r>
  <r>
    <x v="0"/>
    <x v="52"/>
    <x v="1"/>
    <x v="1"/>
    <s v="-0.12776"/>
    <x v="2"/>
    <x v="1"/>
    <x v="0"/>
    <x v="3280"/>
    <n v="3.2999999999999982E-3"/>
    <x v="8545"/>
    <n v="0"/>
    <n v="0"/>
    <n v="0"/>
    <n v="0"/>
    <x v="42"/>
    <x v="46"/>
    <x v="20"/>
  </r>
  <r>
    <x v="0"/>
    <x v="53"/>
    <x v="1"/>
    <x v="1"/>
    <s v="-0.12776"/>
    <x v="2"/>
    <x v="1"/>
    <x v="0"/>
    <x v="6349"/>
    <n v="9.1000000000000004E-3"/>
    <x v="8546"/>
    <n v="0.79999999999999971"/>
    <n v="10.304111999999996"/>
    <n v="0"/>
    <n v="0"/>
    <x v="151"/>
    <x v="41"/>
    <x v="3"/>
  </r>
  <r>
    <x v="0"/>
    <x v="54"/>
    <x v="1"/>
    <x v="1"/>
    <s v="-0.12776"/>
    <x v="2"/>
    <x v="1"/>
    <x v="0"/>
    <x v="6350"/>
    <n v="9.9000000000000025E-3"/>
    <x v="8547"/>
    <n v="0.68999999999999984"/>
    <n v="10.484218800000003"/>
    <n v="3"/>
    <n v="99"/>
    <x v="136"/>
    <x v="4"/>
    <x v="25"/>
  </r>
  <r>
    <x v="0"/>
    <x v="55"/>
    <x v="1"/>
    <x v="1"/>
    <s v="-0.12776"/>
    <x v="2"/>
    <x v="1"/>
    <x v="0"/>
    <x v="6351"/>
    <n v="7.2999999999999983E-3"/>
    <x v="8548"/>
    <n v="0.79999999999999971"/>
    <n v="12.040911999999995"/>
    <n v="4"/>
    <n v="224"/>
    <x v="136"/>
    <x v="18"/>
    <x v="21"/>
  </r>
  <r>
    <x v="0"/>
    <x v="56"/>
    <x v="1"/>
    <x v="1"/>
    <s v="-0.12776"/>
    <x v="2"/>
    <x v="1"/>
    <x v="0"/>
    <x v="6352"/>
    <n v="6.9000000000000016E-3"/>
    <x v="8549"/>
    <n v="0.28999999999999998"/>
    <n v="3.820709400000001"/>
    <n v="2"/>
    <n v="146"/>
    <x v="139"/>
    <x v="6"/>
    <x v="20"/>
  </r>
  <r>
    <x v="0"/>
    <x v="57"/>
    <x v="1"/>
    <x v="1"/>
    <s v="-0.12776"/>
    <x v="2"/>
    <x v="1"/>
    <x v="0"/>
    <x v="6353"/>
    <n v="1.0899999999999998E-2"/>
    <x v="8550"/>
    <n v="0.90999999999999981"/>
    <n v="17.074566599999997"/>
    <n v="0"/>
    <n v="0"/>
    <x v="156"/>
    <x v="44"/>
    <x v="24"/>
  </r>
  <r>
    <x v="0"/>
    <x v="58"/>
    <x v="1"/>
    <x v="1"/>
    <s v="-0.12776"/>
    <x v="2"/>
    <x v="1"/>
    <x v="0"/>
    <x v="6354"/>
    <n v="1.14E-2"/>
    <x v="8551"/>
    <n v="0.36999999999999983"/>
    <n v="10.509568799999995"/>
    <n v="1"/>
    <n v="74"/>
    <x v="155"/>
    <x v="8"/>
    <x v="24"/>
  </r>
  <r>
    <x v="0"/>
    <x v="59"/>
    <x v="1"/>
    <x v="1"/>
    <s v="-0.12776"/>
    <x v="2"/>
    <x v="1"/>
    <x v="0"/>
    <x v="6355"/>
    <n v="5.7999999999999996E-3"/>
    <x v="8552"/>
    <n v="0.05"/>
    <n v="0.50558599999999998"/>
    <n v="0"/>
    <n v="0"/>
    <x v="124"/>
    <x v="46"/>
    <x v="20"/>
  </r>
  <r>
    <x v="0"/>
    <x v="60"/>
    <x v="1"/>
    <x v="1"/>
    <s v="-0.12776"/>
    <x v="2"/>
    <x v="1"/>
    <x v="0"/>
    <x v="6356"/>
    <n v="6.3999999999999994E-3"/>
    <x v="8553"/>
    <n v="0.04"/>
    <n v="0.37596160000000001"/>
    <n v="2"/>
    <n v="160"/>
    <x v="165"/>
    <x v="46"/>
    <x v="0"/>
  </r>
  <r>
    <x v="0"/>
    <x v="61"/>
    <x v="1"/>
    <x v="1"/>
    <s v="-0.12776"/>
    <x v="2"/>
    <x v="1"/>
    <x v="0"/>
    <x v="6357"/>
    <n v="5.6999999999999993E-3"/>
    <x v="8554"/>
    <n v="0.13000000000000006"/>
    <n v="1.2349506000000006"/>
    <n v="0"/>
    <n v="0"/>
    <x v="21"/>
    <x v="48"/>
    <x v="3"/>
  </r>
  <r>
    <x v="0"/>
    <x v="62"/>
    <x v="1"/>
    <x v="1"/>
    <s v="-0.12776"/>
    <x v="2"/>
    <x v="1"/>
    <x v="0"/>
    <x v="6358"/>
    <n v="4.7000000000000002E-3"/>
    <x v="8555"/>
    <n v="0.65999999999999981"/>
    <n v="5.4762707999999991"/>
    <n v="2"/>
    <n v="108"/>
    <x v="165"/>
    <x v="46"/>
    <x v="20"/>
  </r>
  <r>
    <x v="0"/>
    <x v="63"/>
    <x v="1"/>
    <x v="1"/>
    <s v="-0.12776"/>
    <x v="2"/>
    <x v="1"/>
    <x v="0"/>
    <x v="331"/>
    <n v="1.03E-2"/>
    <x v="8556"/>
    <n v="0.77999999999999969"/>
    <n v="10.084276799999996"/>
    <n v="2"/>
    <n v="148"/>
    <x v="58"/>
    <x v="7"/>
    <x v="20"/>
  </r>
  <r>
    <x v="0"/>
    <x v="64"/>
    <x v="1"/>
    <x v="1"/>
    <s v="-0.12776"/>
    <x v="2"/>
    <x v="1"/>
    <x v="0"/>
    <x v="4580"/>
    <n v="1.15E-2"/>
    <x v="8557"/>
    <n v="0.64999999999999969"/>
    <n v="13.700179999999994"/>
    <n v="3"/>
    <n v="225"/>
    <x v="172"/>
    <x v="43"/>
    <x v="0"/>
  </r>
  <r>
    <x v="0"/>
    <x v="65"/>
    <x v="1"/>
    <x v="1"/>
    <s v="-0.12776"/>
    <x v="2"/>
    <x v="1"/>
    <x v="0"/>
    <x v="6359"/>
    <n v="8.100000000000003E-3"/>
    <x v="8558"/>
    <n v="0.98999999999999988"/>
    <n v="13.787868600000005"/>
    <n v="0"/>
    <n v="0"/>
    <x v="125"/>
    <x v="46"/>
    <x v="23"/>
  </r>
  <r>
    <x v="0"/>
    <x v="66"/>
    <x v="1"/>
    <x v="1"/>
    <s v="-0.12776"/>
    <x v="2"/>
    <x v="1"/>
    <x v="0"/>
    <x v="6360"/>
    <n v="1.0599999999999998E-2"/>
    <x v="8559"/>
    <n v="0.15000000000000005"/>
    <n v="3.0089160000000006"/>
    <n v="2"/>
    <n v="64"/>
    <x v="164"/>
    <x v="43"/>
    <x v="27"/>
  </r>
  <r>
    <x v="0"/>
    <x v="67"/>
    <x v="1"/>
    <x v="1"/>
    <s v="-0.12776"/>
    <x v="2"/>
    <x v="1"/>
    <x v="0"/>
    <x v="2070"/>
    <n v="7.4000000000000021E-3"/>
    <x v="8560"/>
    <n v="0.12000000000000008"/>
    <n v="1.6046160000000016"/>
    <n v="2"/>
    <n v="70"/>
    <x v="135"/>
    <x v="23"/>
    <x v="6"/>
  </r>
  <r>
    <x v="0"/>
    <x v="68"/>
    <x v="1"/>
    <x v="1"/>
    <s v="-0.12776"/>
    <x v="2"/>
    <x v="1"/>
    <x v="0"/>
    <x v="6361"/>
    <n v="9.7999999999999997E-3"/>
    <x v="8561"/>
    <n v="0.25999999999999995"/>
    <n v="5.9944247999999991"/>
    <n v="2"/>
    <n v="74"/>
    <x v="148"/>
    <x v="7"/>
    <x v="21"/>
  </r>
  <r>
    <x v="0"/>
    <x v="69"/>
    <x v="1"/>
    <x v="1"/>
    <s v="-0.12776"/>
    <x v="2"/>
    <x v="1"/>
    <x v="0"/>
    <x v="6362"/>
    <n v="6.400000000000002E-3"/>
    <x v="8562"/>
    <n v="0.66999999999999982"/>
    <n v="6.5614976"/>
    <n v="0"/>
    <n v="0"/>
    <x v="158"/>
    <x v="4"/>
    <x v="0"/>
  </r>
  <r>
    <x v="0"/>
    <x v="70"/>
    <x v="1"/>
    <x v="1"/>
    <s v="-0.12776"/>
    <x v="2"/>
    <x v="1"/>
    <x v="0"/>
    <x v="6363"/>
    <n v="8.100000000000003E-3"/>
    <x v="8563"/>
    <n v="0.76999999999999968"/>
    <n v="8.920157399999999"/>
    <n v="4"/>
    <n v="240"/>
    <x v="149"/>
    <x v="8"/>
    <x v="24"/>
  </r>
  <r>
    <x v="0"/>
    <x v="71"/>
    <x v="1"/>
    <x v="1"/>
    <s v="-0.12776"/>
    <x v="2"/>
    <x v="1"/>
    <x v="0"/>
    <x v="6199"/>
    <n v="6.9000000000000008E-3"/>
    <x v="8564"/>
    <n v="0.41999999999999982"/>
    <n v="4.396845599999998"/>
    <n v="2"/>
    <n v="126"/>
    <x v="150"/>
    <x v="12"/>
    <x v="3"/>
  </r>
  <r>
    <x v="0"/>
    <x v="72"/>
    <x v="1"/>
    <x v="1"/>
    <s v="-0.12776"/>
    <x v="2"/>
    <x v="1"/>
    <x v="0"/>
    <x v="3509"/>
    <n v="1.0000000000000002E-2"/>
    <x v="8565"/>
    <n v="1.0299999999999998"/>
    <n v="16.51502"/>
    <n v="4"/>
    <n v="196"/>
    <x v="50"/>
    <x v="40"/>
    <x v="3"/>
  </r>
  <r>
    <x v="0"/>
    <x v="73"/>
    <x v="1"/>
    <x v="1"/>
    <s v="-0.12776"/>
    <x v="2"/>
    <x v="1"/>
    <x v="0"/>
    <x v="6364"/>
    <n v="1.5800000000000002E-2"/>
    <x v="8566"/>
    <n v="5.9999999999999901E-2"/>
    <n v="1.6108415999999972"/>
    <n v="2"/>
    <n v="120"/>
    <x v="160"/>
    <x v="40"/>
    <x v="25"/>
  </r>
  <r>
    <x v="0"/>
    <x v="74"/>
    <x v="1"/>
    <x v="1"/>
    <s v="-0.12776"/>
    <x v="2"/>
    <x v="1"/>
    <x v="0"/>
    <x v="4777"/>
    <n v="7.9000000000000008E-3"/>
    <x v="8567"/>
    <n v="0.5199999999999998"/>
    <n v="9.0803231999999969"/>
    <n v="3"/>
    <n v="111"/>
    <x v="151"/>
    <x v="18"/>
    <x v="25"/>
  </r>
  <r>
    <x v="0"/>
    <x v="75"/>
    <x v="1"/>
    <x v="1"/>
    <s v="-0.12776"/>
    <x v="2"/>
    <x v="1"/>
    <x v="0"/>
    <x v="6365"/>
    <n v="1.1299999999999999E-2"/>
    <x v="8568"/>
    <n v="0.13000000000000006"/>
    <n v="3.003517400000002"/>
    <n v="4"/>
    <n v="272"/>
    <x v="145"/>
    <x v="43"/>
    <x v="20"/>
  </r>
  <r>
    <x v="0"/>
    <x v="76"/>
    <x v="1"/>
    <x v="1"/>
    <s v="-0.12776"/>
    <x v="2"/>
    <x v="1"/>
    <x v="0"/>
    <x v="6366"/>
    <n v="6.6000000000000026E-3"/>
    <x v="8569"/>
    <n v="0.43999999999999984"/>
    <n v="5.1580848000000001"/>
    <n v="0"/>
    <n v="0"/>
    <x v="136"/>
    <x v="49"/>
    <x v="3"/>
  </r>
  <r>
    <x v="0"/>
    <x v="77"/>
    <x v="1"/>
    <x v="1"/>
    <s v="-0.12776"/>
    <x v="2"/>
    <x v="1"/>
    <x v="0"/>
    <x v="6351"/>
    <n v="4.6000000000000008E-3"/>
    <x v="8570"/>
    <n v="0.71999999999999986"/>
    <n v="6.8286816000000004"/>
    <n v="1"/>
    <n v="51"/>
    <x v="155"/>
    <x v="8"/>
    <x v="20"/>
  </r>
  <r>
    <x v="0"/>
    <x v="78"/>
    <x v="1"/>
    <x v="1"/>
    <s v="-0.12776"/>
    <x v="2"/>
    <x v="1"/>
    <x v="0"/>
    <x v="6367"/>
    <n v="7.3000000000000009E-3"/>
    <x v="8571"/>
    <n v="0.37999999999999984"/>
    <n v="6.1000259999999979"/>
    <n v="2"/>
    <n v="134"/>
    <x v="127"/>
    <x v="26"/>
    <x v="24"/>
  </r>
  <r>
    <x v="0"/>
    <x v="79"/>
    <x v="1"/>
    <x v="1"/>
    <s v="-0.12776"/>
    <x v="2"/>
    <x v="1"/>
    <x v="0"/>
    <x v="214"/>
    <n v="7.5000000000000023E-3"/>
    <x v="8572"/>
    <n v="0.31999999999999995"/>
    <n v="4.1088000000000005"/>
    <n v="4"/>
    <n v="264"/>
    <x v="171"/>
    <x v="23"/>
    <x v="21"/>
  </r>
  <r>
    <x v="0"/>
    <x v="80"/>
    <x v="1"/>
    <x v="1"/>
    <s v="-0.12776"/>
    <x v="2"/>
    <x v="1"/>
    <x v="0"/>
    <x v="5444"/>
    <n v="8.6E-3"/>
    <x v="8573"/>
    <n v="0.6499999999999998"/>
    <n v="13.382459999999996"/>
    <n v="4"/>
    <n v="240"/>
    <x v="45"/>
    <x v="8"/>
    <x v="23"/>
  </r>
  <r>
    <x v="0"/>
    <x v="81"/>
    <x v="1"/>
    <x v="1"/>
    <s v="-0.12776"/>
    <x v="2"/>
    <x v="1"/>
    <x v="0"/>
    <x v="6368"/>
    <n v="6.5999999999999991E-3"/>
    <x v="8574"/>
    <n v="0.1"/>
    <n v="1.412928"/>
    <n v="1"/>
    <n v="63"/>
    <x v="51"/>
    <x v="40"/>
    <x v="20"/>
  </r>
  <r>
    <x v="0"/>
    <x v="82"/>
    <x v="1"/>
    <x v="1"/>
    <s v="-0.12776"/>
    <x v="2"/>
    <x v="1"/>
    <x v="0"/>
    <x v="225"/>
    <n v="1.26E-2"/>
    <x v="8575"/>
    <n v="9.9999999999999395E-3"/>
    <n v="0.29005199999999826"/>
    <n v="0"/>
    <n v="0"/>
    <x v="162"/>
    <x v="48"/>
    <x v="0"/>
  </r>
  <r>
    <x v="0"/>
    <x v="83"/>
    <x v="1"/>
    <x v="1"/>
    <s v="-0.12776"/>
    <x v="2"/>
    <x v="1"/>
    <x v="0"/>
    <x v="6369"/>
    <n v="9.5000000000000015E-3"/>
    <x v="8576"/>
    <n v="0.83999999999999975"/>
    <n v="14.924195999999995"/>
    <n v="0"/>
    <n v="0"/>
    <x v="68"/>
    <x v="40"/>
    <x v="20"/>
  </r>
  <r>
    <x v="0"/>
    <x v="84"/>
    <x v="1"/>
    <x v="1"/>
    <s v="-0.12776"/>
    <x v="2"/>
    <x v="1"/>
    <x v="0"/>
    <x v="6370"/>
    <n v="6.7000000000000011E-3"/>
    <x v="8577"/>
    <n v="1.1599999999999997"/>
    <n v="12.5611064"/>
    <n v="0"/>
    <n v="0"/>
    <x v="138"/>
    <x v="23"/>
    <x v="22"/>
  </r>
  <r>
    <x v="0"/>
    <x v="85"/>
    <x v="1"/>
    <x v="1"/>
    <s v="-0.12776"/>
    <x v="2"/>
    <x v="1"/>
    <x v="0"/>
    <x v="6371"/>
    <n v="8.7999999999999988E-3"/>
    <x v="8578"/>
    <n v="8.0000000000000057E-2"/>
    <n v="1.5175424000000008"/>
    <n v="1"/>
    <n v="72"/>
    <x v="143"/>
    <x v="8"/>
    <x v="21"/>
  </r>
  <r>
    <x v="0"/>
    <x v="86"/>
    <x v="1"/>
    <x v="1"/>
    <s v="-0.12776"/>
    <x v="2"/>
    <x v="1"/>
    <x v="0"/>
    <x v="6372"/>
    <n v="1.2900000000000002E-2"/>
    <x v="8579"/>
    <n v="0.86999999999999977"/>
    <n v="25.173188999999997"/>
    <n v="0"/>
    <n v="0"/>
    <x v="177"/>
    <x v="23"/>
    <x v="23"/>
  </r>
  <r>
    <x v="0"/>
    <x v="87"/>
    <x v="1"/>
    <x v="1"/>
    <s v="-0.12776"/>
    <x v="2"/>
    <x v="1"/>
    <x v="0"/>
    <x v="6373"/>
    <n v="9.5000000000000015E-3"/>
    <x v="8580"/>
    <n v="0.80999999999999972"/>
    <n v="14.779017"/>
    <n v="3"/>
    <n v="186"/>
    <x v="135"/>
    <x v="43"/>
    <x v="21"/>
  </r>
  <r>
    <x v="0"/>
    <x v="88"/>
    <x v="1"/>
    <x v="1"/>
    <s v="-0.12776"/>
    <x v="2"/>
    <x v="1"/>
    <x v="0"/>
    <x v="3895"/>
    <n v="1.1500000000000003E-2"/>
    <x v="8581"/>
    <n v="0.3999999999999998"/>
    <n v="6.3792799999999996"/>
    <n v="0"/>
    <n v="0"/>
    <x v="162"/>
    <x v="23"/>
    <x v="5"/>
  </r>
  <r>
    <x v="0"/>
    <x v="89"/>
    <x v="1"/>
    <x v="1"/>
    <s v="-0.12776"/>
    <x v="2"/>
    <x v="1"/>
    <x v="0"/>
    <x v="6374"/>
    <n v="5.3E-3"/>
    <x v="8582"/>
    <n v="0.69999999999999984"/>
    <n v="8.0232459999999968"/>
    <n v="0"/>
    <n v="0"/>
    <x v="171"/>
    <x v="4"/>
    <x v="22"/>
  </r>
  <r>
    <x v="0"/>
    <x v="90"/>
    <x v="1"/>
    <x v="1"/>
    <s v="-0.12776"/>
    <x v="2"/>
    <x v="1"/>
    <x v="0"/>
    <x v="6375"/>
    <n v="8.4000000000000012E-3"/>
    <x v="8583"/>
    <n v="1.0599999999999996"/>
    <n v="17.129515199999997"/>
    <n v="0"/>
    <n v="0"/>
    <x v="149"/>
    <x v="41"/>
    <x v="23"/>
  </r>
  <r>
    <x v="0"/>
    <x v="91"/>
    <x v="1"/>
    <x v="1"/>
    <s v="-0.12776"/>
    <x v="2"/>
    <x v="1"/>
    <x v="0"/>
    <x v="6376"/>
    <n v="1.15E-2"/>
    <x v="8584"/>
    <n v="0.27999999999999997"/>
    <n v="4.826136"/>
    <n v="3"/>
    <n v="222"/>
    <x v="152"/>
    <x v="12"/>
    <x v="22"/>
  </r>
  <r>
    <x v="1"/>
    <x v="92"/>
    <x v="1"/>
    <x v="1"/>
    <s v="-0.12776"/>
    <x v="2"/>
    <x v="1"/>
    <x v="0"/>
    <x v="6377"/>
    <n v="6.7000000000000002E-3"/>
    <x v="8585"/>
    <n v="0.72999999999999976"/>
    <n v="5.6975258999999978"/>
    <n v="3"/>
    <n v="146"/>
    <x v="158"/>
    <x v="12"/>
    <x v="22"/>
  </r>
  <r>
    <x v="1"/>
    <x v="93"/>
    <x v="1"/>
    <x v="1"/>
    <s v="-0.12776"/>
    <x v="2"/>
    <x v="1"/>
    <x v="0"/>
    <x v="2383"/>
    <n v="5.0000000000000018E-3"/>
    <x v="8586"/>
    <n v="0.87999999999999978"/>
    <n v="6.3668000000000013"/>
    <n v="0"/>
    <n v="52"/>
    <x v="45"/>
    <x v="49"/>
    <x v="21"/>
  </r>
  <r>
    <x v="1"/>
    <x v="94"/>
    <x v="1"/>
    <x v="1"/>
    <s v="-0.12776"/>
    <x v="2"/>
    <x v="1"/>
    <x v="0"/>
    <x v="6378"/>
    <n v="7.6999999999999994E-3"/>
    <x v="8587"/>
    <n v="0.37000000000000005"/>
    <n v="4.7128157999999996"/>
    <n v="0"/>
    <n v="66"/>
    <x v="184"/>
    <x v="46"/>
    <x v="3"/>
  </r>
  <r>
    <x v="1"/>
    <x v="95"/>
    <x v="1"/>
    <x v="1"/>
    <s v="-0.12776"/>
    <x v="2"/>
    <x v="1"/>
    <x v="0"/>
    <x v="1205"/>
    <n v="9.5000000000000015E-3"/>
    <x v="8588"/>
    <n v="0.98999999999999977"/>
    <n v="18.085815"/>
    <n v="0"/>
    <n v="43"/>
    <x v="51"/>
    <x v="7"/>
    <x v="23"/>
  </r>
  <r>
    <x v="1"/>
    <x v="96"/>
    <x v="1"/>
    <x v="1"/>
    <s v="-0.12776"/>
    <x v="2"/>
    <x v="1"/>
    <x v="0"/>
    <x v="1102"/>
    <n v="6.7000000000000002E-3"/>
    <x v="8589"/>
    <n v="0.18000000000000005"/>
    <n v="1.5424740000000003"/>
    <n v="3"/>
    <n v="202"/>
    <x v="13"/>
    <x v="44"/>
    <x v="21"/>
  </r>
  <r>
    <x v="1"/>
    <x v="97"/>
    <x v="1"/>
    <x v="1"/>
    <s v="-0.12776"/>
    <x v="2"/>
    <x v="1"/>
    <x v="0"/>
    <x v="6379"/>
    <n v="7.5000000000000015E-3"/>
    <x v="8590"/>
    <n v="0.37000000000000011"/>
    <n v="3.0411225000000011"/>
    <n v="2"/>
    <n v="53"/>
    <x v="146"/>
    <x v="7"/>
    <x v="7"/>
  </r>
  <r>
    <x v="1"/>
    <x v="98"/>
    <x v="1"/>
    <x v="1"/>
    <s v="-0.12776"/>
    <x v="2"/>
    <x v="1"/>
    <x v="0"/>
    <x v="3824"/>
    <n v="5.7000000000000002E-3"/>
    <x v="8591"/>
    <n v="1.2899999999999998"/>
    <n v="11.411856"/>
    <n v="0"/>
    <n v="35"/>
    <x v="13"/>
    <x v="42"/>
    <x v="24"/>
  </r>
  <r>
    <x v="1"/>
    <x v="99"/>
    <x v="1"/>
    <x v="1"/>
    <s v="-0.12776"/>
    <x v="2"/>
    <x v="1"/>
    <x v="0"/>
    <x v="6380"/>
    <n v="8.0999999999999996E-3"/>
    <x v="8592"/>
    <n v="0.30000000000000004"/>
    <n v="3.3215669999999999"/>
    <n v="3"/>
    <n v="203"/>
    <x v="146"/>
    <x v="45"/>
    <x v="20"/>
  </r>
  <r>
    <x v="1"/>
    <x v="100"/>
    <x v="1"/>
    <x v="1"/>
    <s v="-0.12776"/>
    <x v="2"/>
    <x v="1"/>
    <x v="0"/>
    <x v="5135"/>
    <n v="1.0000000000000002E-2"/>
    <x v="8593"/>
    <n v="0.43"/>
    <n v="8.5337800000000019"/>
    <n v="1"/>
    <n v="59"/>
    <x v="160"/>
    <x v="7"/>
    <x v="25"/>
  </r>
  <r>
    <x v="1"/>
    <x v="101"/>
    <x v="1"/>
    <x v="1"/>
    <s v="-0.12776"/>
    <x v="2"/>
    <x v="1"/>
    <x v="0"/>
    <x v="6381"/>
    <n v="3.6999999999999993E-3"/>
    <x v="8594"/>
    <n v="0.62999999999999989"/>
    <n v="3.1927706999999983"/>
    <n v="2"/>
    <n v="115"/>
    <x v="151"/>
    <x v="46"/>
    <x v="22"/>
  </r>
  <r>
    <x v="1"/>
    <x v="102"/>
    <x v="1"/>
    <x v="1"/>
    <s v="-0.12776"/>
    <x v="2"/>
    <x v="1"/>
    <x v="0"/>
    <x v="6382"/>
    <n v="6.3E-3"/>
    <x v="8595"/>
    <n v="1.1599999999999997"/>
    <n v="13.793849999999996"/>
    <n v="0"/>
    <n v="11"/>
    <x v="192"/>
    <x v="42"/>
    <x v="20"/>
  </r>
  <r>
    <x v="1"/>
    <x v="103"/>
    <x v="1"/>
    <x v="1"/>
    <s v="-0.12776"/>
    <x v="2"/>
    <x v="1"/>
    <x v="0"/>
    <x v="6383"/>
    <n v="9.7000000000000003E-3"/>
    <x v="8596"/>
    <n v="1.2999999999999998"/>
    <n v="18.753591999999998"/>
    <n v="0"/>
    <n v="57"/>
    <x v="180"/>
    <x v="45"/>
    <x v="23"/>
  </r>
  <r>
    <x v="1"/>
    <x v="104"/>
    <x v="1"/>
    <x v="1"/>
    <s v="-0.12776"/>
    <x v="2"/>
    <x v="1"/>
    <x v="0"/>
    <x v="6384"/>
    <n v="7.7999999999999988E-3"/>
    <x v="8597"/>
    <n v="0.53"/>
    <n v="5.9496527999999991"/>
    <n v="0"/>
    <n v="21"/>
    <x v="167"/>
    <x v="7"/>
    <x v="27"/>
  </r>
  <r>
    <x v="1"/>
    <x v="105"/>
    <x v="1"/>
    <x v="1"/>
    <s v="-0.12776"/>
    <x v="2"/>
    <x v="1"/>
    <x v="0"/>
    <x v="6385"/>
    <n v="5.3999999999999994E-3"/>
    <x v="8598"/>
    <n v="1.0199999999999998"/>
    <n v="3.8346695999999993"/>
    <n v="2"/>
    <n v="64"/>
    <x v="146"/>
    <x v="44"/>
    <x v="26"/>
  </r>
  <r>
    <x v="1"/>
    <x v="106"/>
    <x v="1"/>
    <x v="1"/>
    <s v="-0.12776"/>
    <x v="2"/>
    <x v="1"/>
    <x v="0"/>
    <x v="6386"/>
    <n v="8.0999999999999996E-3"/>
    <x v="8599"/>
    <n v="0.26000000000000006"/>
    <n v="4.1943096000000013"/>
    <n v="3"/>
    <n v="159"/>
    <x v="180"/>
    <x v="52"/>
    <x v="26"/>
  </r>
  <r>
    <x v="1"/>
    <x v="107"/>
    <x v="1"/>
    <x v="1"/>
    <s v="-0.12776"/>
    <x v="2"/>
    <x v="1"/>
    <x v="0"/>
    <x v="6387"/>
    <n v="7.0000000000000019E-3"/>
    <x v="8600"/>
    <n v="0.23000000000000007"/>
    <n v="2.2164870000000008"/>
    <n v="3"/>
    <n v="167"/>
    <x v="68"/>
    <x v="13"/>
    <x v="23"/>
  </r>
  <r>
    <x v="1"/>
    <x v="108"/>
    <x v="1"/>
    <x v="1"/>
    <s v="-0.12776"/>
    <x v="2"/>
    <x v="1"/>
    <x v="0"/>
    <x v="6388"/>
    <n v="7.6999999999999994E-3"/>
    <x v="8601"/>
    <n v="0.7799999999999998"/>
    <n v="7.9807727999999978"/>
    <n v="3"/>
    <n v="272"/>
    <x v="164"/>
    <x v="13"/>
    <x v="5"/>
  </r>
  <r>
    <x v="1"/>
    <x v="109"/>
    <x v="1"/>
    <x v="1"/>
    <s v="-0.12776"/>
    <x v="2"/>
    <x v="1"/>
    <x v="0"/>
    <x v="6389"/>
    <n v="7.7999999999999996E-3"/>
    <x v="8602"/>
    <n v="0.61999999999999988"/>
    <n v="9.3992495999999974"/>
    <n v="1"/>
    <n v="16"/>
    <x v="154"/>
    <x v="52"/>
    <x v="21"/>
  </r>
  <r>
    <x v="1"/>
    <x v="110"/>
    <x v="1"/>
    <x v="1"/>
    <s v="-0.12776"/>
    <x v="2"/>
    <x v="1"/>
    <x v="0"/>
    <x v="6390"/>
    <n v="9.9000000000000025E-3"/>
    <x v="8603"/>
    <n v="1.0899999999999999"/>
    <n v="13.309619400000001"/>
    <n v="1"/>
    <n v="50"/>
    <x v="181"/>
    <x v="12"/>
    <x v="5"/>
  </r>
  <r>
    <x v="1"/>
    <x v="111"/>
    <x v="1"/>
    <x v="1"/>
    <s v="-0.12776"/>
    <x v="2"/>
    <x v="1"/>
    <x v="0"/>
    <x v="6391"/>
    <n v="7.7999999999999996E-3"/>
    <x v="8604"/>
    <n v="0.7699999999999998"/>
    <n v="7.4096021999999957"/>
    <n v="2"/>
    <n v="117"/>
    <x v="145"/>
    <x v="46"/>
    <x v="3"/>
  </r>
  <r>
    <x v="1"/>
    <x v="112"/>
    <x v="1"/>
    <x v="1"/>
    <s v="-0.12776"/>
    <x v="2"/>
    <x v="1"/>
    <x v="0"/>
    <x v="6392"/>
    <n v="4.9000000000000024E-3"/>
    <x v="8605"/>
    <n v="0.30000000000000004"/>
    <n v="2.2032360000000013"/>
    <n v="3"/>
    <n v="243"/>
    <x v="133"/>
    <x v="45"/>
    <x v="20"/>
  </r>
  <r>
    <x v="1"/>
    <x v="113"/>
    <x v="1"/>
    <x v="1"/>
    <s v="-0.12776"/>
    <x v="2"/>
    <x v="1"/>
    <x v="0"/>
    <x v="6393"/>
    <n v="6.4000000000000003E-3"/>
    <x v="8606"/>
    <n v="1.21"/>
    <n v="10.258476799999999"/>
    <n v="0"/>
    <n v="62"/>
    <x v="160"/>
    <x v="13"/>
    <x v="22"/>
  </r>
  <r>
    <x v="1"/>
    <x v="114"/>
    <x v="1"/>
    <x v="1"/>
    <s v="-0.12776"/>
    <x v="2"/>
    <x v="1"/>
    <x v="0"/>
    <x v="6394"/>
    <n v="8.5000000000000006E-3"/>
    <x v="8607"/>
    <n v="0.27"/>
    <n v="4.7311425000000007"/>
    <n v="0"/>
    <n v="14"/>
    <x v="136"/>
    <x v="48"/>
    <x v="25"/>
  </r>
  <r>
    <x v="1"/>
    <x v="115"/>
    <x v="1"/>
    <x v="1"/>
    <s v="-0.12776"/>
    <x v="2"/>
    <x v="1"/>
    <x v="0"/>
    <x v="531"/>
    <n v="8.2000000000000024E-3"/>
    <x v="8608"/>
    <n v="9.0000000000000052E-2"/>
    <n v="1.3769604000000013"/>
    <n v="1"/>
    <n v="84"/>
    <x v="171"/>
    <x v="41"/>
    <x v="0"/>
  </r>
  <r>
    <x v="1"/>
    <x v="116"/>
    <x v="1"/>
    <x v="1"/>
    <s v="-0.12776"/>
    <x v="2"/>
    <x v="1"/>
    <x v="0"/>
    <x v="6395"/>
    <n v="7.2000000000000007E-3"/>
    <x v="8609"/>
    <n v="0.73999999999999977"/>
    <n v="10.210579199999996"/>
    <n v="0"/>
    <n v="33"/>
    <x v="51"/>
    <x v="43"/>
    <x v="25"/>
  </r>
  <r>
    <x v="1"/>
    <x v="117"/>
    <x v="1"/>
    <x v="1"/>
    <s v="-0.12776"/>
    <x v="2"/>
    <x v="1"/>
    <x v="0"/>
    <x v="6396"/>
    <n v="7.4000000000000021E-3"/>
    <x v="8610"/>
    <n v="0.86999999999999977"/>
    <n v="8.2155317999999991"/>
    <n v="0"/>
    <n v="57"/>
    <x v="170"/>
    <x v="13"/>
    <x v="21"/>
  </r>
  <r>
    <x v="1"/>
    <x v="118"/>
    <x v="1"/>
    <x v="1"/>
    <s v="-0.12776"/>
    <x v="2"/>
    <x v="1"/>
    <x v="0"/>
    <x v="6397"/>
    <n v="8.1000000000000013E-3"/>
    <x v="8611"/>
    <n v="0.53999999999999981"/>
    <n v="5.6892617999999979"/>
    <n v="0"/>
    <n v="19"/>
    <x v="138"/>
    <x v="42"/>
    <x v="3"/>
  </r>
  <r>
    <x v="1"/>
    <x v="119"/>
    <x v="1"/>
    <x v="1"/>
    <s v="-0.12776"/>
    <x v="2"/>
    <x v="1"/>
    <x v="0"/>
    <x v="6398"/>
    <n v="3.3E-3"/>
    <x v="8612"/>
    <n v="0.60999999999999976"/>
    <n v="2.1317669999999991"/>
    <n v="1"/>
    <n v="64"/>
    <x v="127"/>
    <x v="18"/>
    <x v="0"/>
  </r>
  <r>
    <x v="1"/>
    <x v="120"/>
    <x v="1"/>
    <x v="1"/>
    <s v="-0.12776"/>
    <x v="2"/>
    <x v="1"/>
    <x v="0"/>
    <x v="6399"/>
    <n v="1.2000000000000002E-2"/>
    <x v="8613"/>
    <n v="0.48"/>
    <n v="9.2321280000000012"/>
    <n v="3"/>
    <n v="251"/>
    <x v="133"/>
    <x v="49"/>
    <x v="23"/>
  </r>
  <r>
    <x v="1"/>
    <x v="121"/>
    <x v="1"/>
    <x v="1"/>
    <s v="-0.12776"/>
    <x v="2"/>
    <x v="1"/>
    <x v="0"/>
    <x v="6400"/>
    <n v="1.2200000000000001E-2"/>
    <x v="8614"/>
    <n v="0.80999999999999983"/>
    <n v="19.721507399999993"/>
    <n v="1"/>
    <n v="61"/>
    <x v="158"/>
    <x v="44"/>
    <x v="23"/>
  </r>
  <r>
    <x v="1"/>
    <x v="122"/>
    <x v="1"/>
    <x v="1"/>
    <s v="-0.12776"/>
    <x v="2"/>
    <x v="1"/>
    <x v="0"/>
    <x v="6401"/>
    <n v="1.0200000000000001E-2"/>
    <x v="8615"/>
    <n v="8.0000000000000057E-2"/>
    <n v="1.4207376000000009"/>
    <n v="0"/>
    <n v="55"/>
    <x v="162"/>
    <x v="30"/>
    <x v="6"/>
  </r>
  <r>
    <x v="1"/>
    <x v="123"/>
    <x v="1"/>
    <x v="1"/>
    <s v="-0.12776"/>
    <x v="2"/>
    <x v="1"/>
    <x v="0"/>
    <x v="6402"/>
    <n v="9.2999999999999992E-3"/>
    <x v="8616"/>
    <n v="1.2799999999999998"/>
    <n v="17.266751999999997"/>
    <n v="0"/>
    <n v="22"/>
    <x v="192"/>
    <x v="46"/>
    <x v="22"/>
  </r>
  <r>
    <x v="1"/>
    <x v="124"/>
    <x v="1"/>
    <x v="1"/>
    <s v="-0.12776"/>
    <x v="2"/>
    <x v="1"/>
    <x v="0"/>
    <x v="1056"/>
    <n v="3.9000000000000016E-3"/>
    <x v="8617"/>
    <n v="0.36000000000000004"/>
    <n v="2.1031920000000013"/>
    <n v="0"/>
    <n v="10"/>
    <x v="159"/>
    <x v="13"/>
    <x v="22"/>
  </r>
  <r>
    <x v="1"/>
    <x v="125"/>
    <x v="1"/>
    <x v="1"/>
    <s v="-0.12776"/>
    <x v="2"/>
    <x v="1"/>
    <x v="0"/>
    <x v="6403"/>
    <n v="1.03E-2"/>
    <x v="8618"/>
    <n v="0.44999999999999996"/>
    <n v="8.331412499999999"/>
    <n v="3"/>
    <n v="98"/>
    <x v="192"/>
    <x v="52"/>
    <x v="21"/>
  </r>
  <r>
    <x v="1"/>
    <x v="126"/>
    <x v="1"/>
    <x v="1"/>
    <s v="-0.12776"/>
    <x v="2"/>
    <x v="1"/>
    <x v="0"/>
    <x v="6404"/>
    <n v="1.2E-2"/>
    <x v="8619"/>
    <n v="0.55999999999999983"/>
    <n v="11.880287999999995"/>
    <n v="3"/>
    <n v="103"/>
    <x v="162"/>
    <x v="43"/>
    <x v="25"/>
  </r>
  <r>
    <x v="1"/>
    <x v="127"/>
    <x v="1"/>
    <x v="1"/>
    <s v="-0.12776"/>
    <x v="2"/>
    <x v="1"/>
    <x v="0"/>
    <x v="6405"/>
    <n v="4.5000000000000005E-3"/>
    <x v="8620"/>
    <n v="0.14000000000000001"/>
    <n v="1.0573290000000004"/>
    <n v="2"/>
    <n v="122"/>
    <x v="185"/>
    <x v="18"/>
    <x v="24"/>
  </r>
  <r>
    <x v="1"/>
    <x v="128"/>
    <x v="1"/>
    <x v="1"/>
    <s v="-0.12776"/>
    <x v="2"/>
    <x v="1"/>
    <x v="0"/>
    <x v="6406"/>
    <n v="5.7000000000000002E-3"/>
    <x v="8621"/>
    <n v="0.14000000000000001"/>
    <n v="0.84332640000000014"/>
    <n v="1"/>
    <n v="46"/>
    <x v="162"/>
    <x v="42"/>
    <x v="20"/>
  </r>
  <r>
    <x v="1"/>
    <x v="129"/>
    <x v="1"/>
    <x v="1"/>
    <s v="-0.12776"/>
    <x v="2"/>
    <x v="1"/>
    <x v="0"/>
    <x v="6407"/>
    <n v="7.6000000000000017E-3"/>
    <x v="8622"/>
    <n v="0.88999999999999979"/>
    <n v="5.7818671999999998"/>
    <n v="0"/>
    <n v="59"/>
    <x v="156"/>
    <x v="41"/>
    <x v="20"/>
  </r>
  <r>
    <x v="1"/>
    <x v="130"/>
    <x v="1"/>
    <x v="1"/>
    <s v="-0.12776"/>
    <x v="2"/>
    <x v="1"/>
    <x v="0"/>
    <x v="6408"/>
    <n v="8.5000000000000023E-3"/>
    <x v="8623"/>
    <n v="1.2799999999999998"/>
    <n v="21.057151999999999"/>
    <n v="0"/>
    <n v="48"/>
    <x v="51"/>
    <x v="43"/>
    <x v="25"/>
  </r>
  <r>
    <x v="1"/>
    <x v="131"/>
    <x v="1"/>
    <x v="1"/>
    <s v="-0.12776"/>
    <x v="2"/>
    <x v="1"/>
    <x v="0"/>
    <x v="1343"/>
    <n v="1.0500000000000002E-2"/>
    <x v="8624"/>
    <n v="0.18000000000000005"/>
    <n v="1.4857290000000005"/>
    <n v="0"/>
    <n v="69"/>
    <x v="68"/>
    <x v="52"/>
    <x v="26"/>
  </r>
  <r>
    <x v="1"/>
    <x v="132"/>
    <x v="1"/>
    <x v="1"/>
    <s v="-0.12776"/>
    <x v="2"/>
    <x v="1"/>
    <x v="0"/>
    <x v="6409"/>
    <n v="6.0999999999999995E-3"/>
    <x v="8625"/>
    <n v="0.30000000000000004"/>
    <n v="2.1846540000000001"/>
    <n v="2"/>
    <n v="185"/>
    <x v="170"/>
    <x v="44"/>
    <x v="25"/>
  </r>
  <r>
    <x v="1"/>
    <x v="133"/>
    <x v="1"/>
    <x v="1"/>
    <s v="-0.12776"/>
    <x v="2"/>
    <x v="1"/>
    <x v="0"/>
    <x v="6410"/>
    <n v="1.03E-2"/>
    <x v="8626"/>
    <n v="0.68999999999999984"/>
    <n v="15.021355199999997"/>
    <n v="1"/>
    <n v="28"/>
    <x v="176"/>
    <x v="41"/>
    <x v="3"/>
  </r>
  <r>
    <x v="1"/>
    <x v="134"/>
    <x v="1"/>
    <x v="1"/>
    <s v="-0.12776"/>
    <x v="2"/>
    <x v="1"/>
    <x v="0"/>
    <x v="6411"/>
    <n v="6.400000000000002E-3"/>
    <x v="8627"/>
    <n v="0.24000000000000005"/>
    <n v="2.3794176000000014"/>
    <n v="3"/>
    <n v="127"/>
    <x v="21"/>
    <x v="52"/>
    <x v="26"/>
  </r>
  <r>
    <x v="1"/>
    <x v="135"/>
    <x v="1"/>
    <x v="1"/>
    <s v="-0.12776"/>
    <x v="2"/>
    <x v="1"/>
    <x v="0"/>
    <x v="6412"/>
    <n v="8.3000000000000018E-3"/>
    <x v="8628"/>
    <n v="0.30000000000000004"/>
    <n v="2.6829750000000012"/>
    <n v="1"/>
    <n v="33"/>
    <x v="186"/>
    <x v="45"/>
    <x v="24"/>
  </r>
  <r>
    <x v="1"/>
    <x v="136"/>
    <x v="1"/>
    <x v="1"/>
    <s v="-0.12776"/>
    <x v="2"/>
    <x v="1"/>
    <x v="0"/>
    <x v="6413"/>
    <n v="9.0999999999999987E-3"/>
    <x v="8629"/>
    <n v="0.45999999999999996"/>
    <n v="5.0830597999999982"/>
    <n v="2"/>
    <n v="163"/>
    <x v="155"/>
    <x v="8"/>
    <x v="3"/>
  </r>
  <r>
    <x v="1"/>
    <x v="137"/>
    <x v="1"/>
    <x v="1"/>
    <s v="-0.12776"/>
    <x v="2"/>
    <x v="1"/>
    <x v="0"/>
    <x v="6414"/>
    <n v="7.6E-3"/>
    <x v="8630"/>
    <n v="0.41"/>
    <n v="4.083206399999999"/>
    <n v="3"/>
    <n v="241"/>
    <x v="76"/>
    <x v="13"/>
    <x v="26"/>
  </r>
  <r>
    <x v="1"/>
    <x v="138"/>
    <x v="1"/>
    <x v="1"/>
    <s v="-0.12776"/>
    <x v="2"/>
    <x v="1"/>
    <x v="0"/>
    <x v="6415"/>
    <n v="9.1000000000000022E-3"/>
    <x v="8631"/>
    <n v="0.11000000000000006"/>
    <n v="1.9761742000000013"/>
    <n v="0"/>
    <n v="46"/>
    <x v="182"/>
    <x v="44"/>
    <x v="21"/>
  </r>
  <r>
    <x v="1"/>
    <x v="139"/>
    <x v="1"/>
    <x v="1"/>
    <s v="-0.12776"/>
    <x v="2"/>
    <x v="1"/>
    <x v="0"/>
    <x v="805"/>
    <n v="1.0699999999999999E-2"/>
    <x v="8632"/>
    <n v="0.93999999999999984"/>
    <n v="8.6176943999999978"/>
    <n v="0"/>
    <n v="51"/>
    <x v="26"/>
    <x v="7"/>
    <x v="22"/>
  </r>
  <r>
    <x v="1"/>
    <x v="140"/>
    <x v="1"/>
    <x v="1"/>
    <s v="-0.12776"/>
    <x v="2"/>
    <x v="1"/>
    <x v="0"/>
    <x v="6416"/>
    <n v="1.2499999999999999E-2"/>
    <x v="8633"/>
    <n v="0.12000000000000002"/>
    <n v="2.4406500000000002"/>
    <n v="0"/>
    <n v="70"/>
    <x v="97"/>
    <x v="23"/>
    <x v="22"/>
  </r>
  <r>
    <x v="1"/>
    <x v="141"/>
    <x v="1"/>
    <x v="1"/>
    <s v="-0.12776"/>
    <x v="2"/>
    <x v="1"/>
    <x v="0"/>
    <x v="6417"/>
    <n v="7.100000000000003E-3"/>
    <x v="8634"/>
    <n v="1.0699999999999998"/>
    <n v="10.887260700000002"/>
    <n v="0"/>
    <n v="56"/>
    <x v="68"/>
    <x v="44"/>
    <x v="6"/>
  </r>
  <r>
    <x v="1"/>
    <x v="142"/>
    <x v="1"/>
    <x v="1"/>
    <s v="-0.12776"/>
    <x v="2"/>
    <x v="1"/>
    <x v="0"/>
    <x v="6418"/>
    <n v="7.000000000000001E-3"/>
    <x v="8635"/>
    <n v="0.68999999999999984"/>
    <n v="5.7563939999999993"/>
    <n v="0"/>
    <n v="29"/>
    <x v="170"/>
    <x v="41"/>
    <x v="6"/>
  </r>
  <r>
    <x v="1"/>
    <x v="143"/>
    <x v="1"/>
    <x v="1"/>
    <s v="-0.12776"/>
    <x v="2"/>
    <x v="1"/>
    <x v="0"/>
    <x v="6419"/>
    <n v="1.0100000000000001E-2"/>
    <x v="8636"/>
    <n v="0.98999999999999988"/>
    <n v="16.681331700000001"/>
    <n v="0"/>
    <n v="56"/>
    <x v="136"/>
    <x v="30"/>
    <x v="20"/>
  </r>
  <r>
    <x v="1"/>
    <x v="144"/>
    <x v="1"/>
    <x v="1"/>
    <s v="-0.12776"/>
    <x v="2"/>
    <x v="1"/>
    <x v="0"/>
    <x v="6420"/>
    <n v="8.3000000000000018E-3"/>
    <x v="8637"/>
    <n v="1.3199999999999996"/>
    <n v="17.330200799999997"/>
    <n v="1"/>
    <n v="120"/>
    <x v="45"/>
    <x v="41"/>
    <x v="26"/>
  </r>
  <r>
    <x v="1"/>
    <x v="145"/>
    <x v="1"/>
    <x v="1"/>
    <s v="-0.12776"/>
    <x v="2"/>
    <x v="1"/>
    <x v="0"/>
    <x v="177"/>
    <n v="1.15E-2"/>
    <x v="8638"/>
    <n v="0.99999999999999989"/>
    <n v="10.562749999999998"/>
    <n v="0"/>
    <n v="43"/>
    <x v="46"/>
    <x v="46"/>
    <x v="25"/>
  </r>
  <r>
    <x v="1"/>
    <x v="146"/>
    <x v="1"/>
    <x v="1"/>
    <s v="-0.12776"/>
    <x v="2"/>
    <x v="1"/>
    <x v="0"/>
    <x v="6421"/>
    <n v="1.0500000000000002E-2"/>
    <x v="8639"/>
    <n v="0.4300000000000001"/>
    <n v="5.2536540000000018"/>
    <n v="0"/>
    <n v="6"/>
    <x v="145"/>
    <x v="42"/>
    <x v="25"/>
  </r>
  <r>
    <x v="1"/>
    <x v="147"/>
    <x v="1"/>
    <x v="1"/>
    <s v="-0.12776"/>
    <x v="2"/>
    <x v="1"/>
    <x v="0"/>
    <x v="6422"/>
    <n v="9.700000000000002E-3"/>
    <x v="8640"/>
    <n v="0.27000000000000007"/>
    <n v="3.2098464000000013"/>
    <n v="2"/>
    <n v="136"/>
    <x v="165"/>
    <x v="6"/>
    <x v="3"/>
  </r>
  <r>
    <x v="1"/>
    <x v="148"/>
    <x v="1"/>
    <x v="1"/>
    <s v="-0.12776"/>
    <x v="2"/>
    <x v="1"/>
    <x v="0"/>
    <x v="6423"/>
    <n v="1.1500000000000003E-2"/>
    <x v="8641"/>
    <n v="0.32000000000000006"/>
    <n v="4.7564000000000028"/>
    <n v="0"/>
    <n v="15"/>
    <x v="165"/>
    <x v="23"/>
    <x v="0"/>
  </r>
  <r>
    <x v="1"/>
    <x v="149"/>
    <x v="1"/>
    <x v="1"/>
    <s v="-0.12776"/>
    <x v="2"/>
    <x v="1"/>
    <x v="0"/>
    <x v="6424"/>
    <n v="1.1399999999999999E-2"/>
    <x v="8642"/>
    <n v="0.11000000000000003"/>
    <n v="2.1807060000000003"/>
    <n v="1"/>
    <n v="45"/>
    <x v="21"/>
    <x v="18"/>
    <x v="6"/>
  </r>
  <r>
    <x v="1"/>
    <x v="150"/>
    <x v="1"/>
    <x v="1"/>
    <s v="-0.12776"/>
    <x v="2"/>
    <x v="1"/>
    <x v="0"/>
    <x v="6425"/>
    <n v="7.4000000000000029E-3"/>
    <x v="8643"/>
    <n v="6.0000000000000026E-2"/>
    <n v="0.89878920000000084"/>
    <n v="1"/>
    <n v="62"/>
    <x v="171"/>
    <x v="43"/>
    <x v="22"/>
  </r>
  <r>
    <x v="1"/>
    <x v="151"/>
    <x v="1"/>
    <x v="1"/>
    <s v="-0.12776"/>
    <x v="2"/>
    <x v="1"/>
    <x v="0"/>
    <x v="6426"/>
    <n v="9.0000000000000011E-3"/>
    <x v="8644"/>
    <n v="0.49999999999999994"/>
    <n v="6.3049499999999998"/>
    <n v="0"/>
    <n v="38"/>
    <x v="180"/>
    <x v="42"/>
    <x v="23"/>
  </r>
  <r>
    <x v="1"/>
    <x v="152"/>
    <x v="1"/>
    <x v="1"/>
    <s v="-0.12776"/>
    <x v="2"/>
    <x v="1"/>
    <x v="0"/>
    <x v="6427"/>
    <n v="1.0200000000000001E-2"/>
    <x v="8645"/>
    <n v="1.2599999999999998"/>
    <n v="22.264804799999993"/>
    <n v="2"/>
    <n v="144"/>
    <x v="158"/>
    <x v="23"/>
    <x v="24"/>
  </r>
  <r>
    <x v="1"/>
    <x v="153"/>
    <x v="1"/>
    <x v="1"/>
    <s v="-0.12776"/>
    <x v="2"/>
    <x v="1"/>
    <x v="0"/>
    <x v="1345"/>
    <n v="1.0500000000000001E-2"/>
    <x v="8646"/>
    <n v="1.0499999999999998"/>
    <n v="11.645707499999999"/>
    <n v="2"/>
    <n v="111"/>
    <x v="174"/>
    <x v="42"/>
    <x v="23"/>
  </r>
  <r>
    <x v="1"/>
    <x v="154"/>
    <x v="1"/>
    <x v="1"/>
    <s v="-0.12776"/>
    <x v="2"/>
    <x v="1"/>
    <x v="0"/>
    <x v="5413"/>
    <n v="1.09E-2"/>
    <x v="8647"/>
    <n v="1.1999999999999997"/>
    <n v="25.918019999999995"/>
    <n v="0"/>
    <n v="30"/>
    <x v="162"/>
    <x v="46"/>
    <x v="20"/>
  </r>
  <r>
    <x v="1"/>
    <x v="155"/>
    <x v="1"/>
    <x v="1"/>
    <s v="-0.12776"/>
    <x v="2"/>
    <x v="1"/>
    <x v="0"/>
    <x v="2290"/>
    <n v="5.2999999999999992E-3"/>
    <x v="8648"/>
    <n v="1.0499999999999998"/>
    <n v="5.8822049999999981"/>
    <n v="0"/>
    <n v="60"/>
    <x v="151"/>
    <x v="12"/>
    <x v="26"/>
  </r>
  <r>
    <x v="1"/>
    <x v="156"/>
    <x v="1"/>
    <x v="1"/>
    <s v="-0.12776"/>
    <x v="2"/>
    <x v="1"/>
    <x v="0"/>
    <x v="6428"/>
    <n v="9.1000000000000022E-3"/>
    <x v="8649"/>
    <n v="1.3499999999999999"/>
    <n v="20.929954500000001"/>
    <n v="1"/>
    <n v="26"/>
    <x v="88"/>
    <x v="47"/>
    <x v="21"/>
  </r>
  <r>
    <x v="1"/>
    <x v="157"/>
    <x v="1"/>
    <x v="1"/>
    <s v="-0.12776"/>
    <x v="2"/>
    <x v="1"/>
    <x v="0"/>
    <x v="6429"/>
    <n v="5.7000000000000002E-3"/>
    <x v="8650"/>
    <n v="0.23000000000000004"/>
    <n v="2.3892975000000005"/>
    <n v="0"/>
    <n v="65"/>
    <x v="160"/>
    <x v="46"/>
    <x v="22"/>
  </r>
  <r>
    <x v="1"/>
    <x v="158"/>
    <x v="1"/>
    <x v="1"/>
    <s v="-0.12776"/>
    <x v="2"/>
    <x v="1"/>
    <x v="0"/>
    <x v="1715"/>
    <n v="1.2500000000000001E-2"/>
    <x v="8651"/>
    <n v="0.92999999999999983"/>
    <n v="16.612124999999999"/>
    <n v="2"/>
    <n v="42"/>
    <x v="162"/>
    <x v="6"/>
    <x v="3"/>
  </r>
  <r>
    <x v="1"/>
    <x v="159"/>
    <x v="1"/>
    <x v="1"/>
    <s v="-0.12776"/>
    <x v="2"/>
    <x v="1"/>
    <x v="0"/>
    <x v="3195"/>
    <n v="9.3999999999999986E-3"/>
    <x v="8652"/>
    <n v="0.75999999999999979"/>
    <n v="9.2543375999999942"/>
    <n v="0"/>
    <n v="64"/>
    <x v="152"/>
    <x v="13"/>
    <x v="27"/>
  </r>
  <r>
    <x v="1"/>
    <x v="160"/>
    <x v="1"/>
    <x v="1"/>
    <s v="-0.12776"/>
    <x v="2"/>
    <x v="1"/>
    <x v="0"/>
    <x v="6430"/>
    <n v="1.0799999999999999E-2"/>
    <x v="8653"/>
    <n v="0.22000000000000003"/>
    <n v="4.4607024000000006"/>
    <n v="2"/>
    <n v="76"/>
    <x v="155"/>
    <x v="43"/>
    <x v="23"/>
  </r>
  <r>
    <x v="1"/>
    <x v="161"/>
    <x v="1"/>
    <x v="1"/>
    <s v="-0.12776"/>
    <x v="2"/>
    <x v="1"/>
    <x v="0"/>
    <x v="6431"/>
    <n v="6.6999999999999994E-3"/>
    <x v="8654"/>
    <n v="1.0099999999999998"/>
    <n v="8.3416808999999965"/>
    <n v="0"/>
    <n v="23"/>
    <x v="152"/>
    <x v="26"/>
    <x v="29"/>
  </r>
  <r>
    <x v="1"/>
    <x v="162"/>
    <x v="1"/>
    <x v="1"/>
    <s v="-0.12776"/>
    <x v="2"/>
    <x v="1"/>
    <x v="0"/>
    <x v="6432"/>
    <n v="7.6000000000000017E-3"/>
    <x v="8655"/>
    <n v="0.94999999999999973"/>
    <n v="8.9824019999999987"/>
    <n v="0"/>
    <n v="44"/>
    <x v="88"/>
    <x v="7"/>
    <x v="6"/>
  </r>
  <r>
    <x v="1"/>
    <x v="163"/>
    <x v="1"/>
    <x v="1"/>
    <s v="-0.12776"/>
    <x v="2"/>
    <x v="1"/>
    <x v="0"/>
    <x v="6433"/>
    <n v="8.3999999999999977E-3"/>
    <x v="8656"/>
    <n v="1.0299999999999998"/>
    <n v="16.723450799999991"/>
    <n v="1"/>
    <n v="51"/>
    <x v="162"/>
    <x v="46"/>
    <x v="23"/>
  </r>
  <r>
    <x v="1"/>
    <x v="164"/>
    <x v="1"/>
    <x v="1"/>
    <s v="-0.12776"/>
    <x v="2"/>
    <x v="1"/>
    <x v="0"/>
    <x v="6434"/>
    <n v="9.7000000000000003E-3"/>
    <x v="8657"/>
    <n v="1.3199999999999998"/>
    <n v="19.851321599999995"/>
    <n v="0"/>
    <n v="46"/>
    <x v="159"/>
    <x v="47"/>
    <x v="24"/>
  </r>
  <r>
    <x v="1"/>
    <x v="165"/>
    <x v="1"/>
    <x v="1"/>
    <s v="-0.12776"/>
    <x v="2"/>
    <x v="1"/>
    <x v="0"/>
    <x v="6435"/>
    <n v="9.0000000000000011E-3"/>
    <x v="8658"/>
    <n v="1.1499999999999999"/>
    <n v="16.606574999999999"/>
    <n v="0"/>
    <n v="60"/>
    <x v="149"/>
    <x v="7"/>
    <x v="26"/>
  </r>
  <r>
    <x v="1"/>
    <x v="166"/>
    <x v="1"/>
    <x v="1"/>
    <s v="-0.12776"/>
    <x v="2"/>
    <x v="1"/>
    <x v="0"/>
    <x v="6436"/>
    <n v="0.01"/>
    <x v="8659"/>
    <n v="1.2"/>
    <n v="24.1812"/>
    <n v="2"/>
    <n v="76"/>
    <x v="155"/>
    <x v="45"/>
    <x v="6"/>
  </r>
  <r>
    <x v="1"/>
    <x v="167"/>
    <x v="1"/>
    <x v="1"/>
    <s v="-0.12776"/>
    <x v="2"/>
    <x v="1"/>
    <x v="0"/>
    <x v="6437"/>
    <n v="9.0000000000000011E-3"/>
    <x v="8660"/>
    <n v="0.12000000000000002"/>
    <n v="1.9537200000000003"/>
    <n v="0"/>
    <n v="58"/>
    <x v="133"/>
    <x v="13"/>
    <x v="0"/>
  </r>
  <r>
    <x v="1"/>
    <x v="168"/>
    <x v="1"/>
    <x v="1"/>
    <s v="-0.12776"/>
    <x v="2"/>
    <x v="1"/>
    <x v="0"/>
    <x v="3154"/>
    <n v="5.5000000000000005E-3"/>
    <x v="8661"/>
    <n v="0.95999999999999974"/>
    <n v="5.8544639999999992"/>
    <n v="1"/>
    <n v="98"/>
    <x v="42"/>
    <x v="13"/>
    <x v="21"/>
  </r>
  <r>
    <x v="1"/>
    <x v="169"/>
    <x v="1"/>
    <x v="1"/>
    <s v="-0.12776"/>
    <x v="2"/>
    <x v="1"/>
    <x v="0"/>
    <x v="6438"/>
    <n v="5.4000000000000029E-3"/>
    <x v="8662"/>
    <n v="1.0399999999999998"/>
    <n v="8.3785104000000015"/>
    <n v="3"/>
    <n v="142"/>
    <x v="152"/>
    <x v="47"/>
    <x v="7"/>
  </r>
  <r>
    <x v="1"/>
    <x v="170"/>
    <x v="1"/>
    <x v="1"/>
    <s v="-0.12776"/>
    <x v="2"/>
    <x v="1"/>
    <x v="0"/>
    <x v="6439"/>
    <n v="4.7999999999999996E-3"/>
    <x v="8663"/>
    <n v="0.40999999999999992"/>
    <n v="3.500087999999999"/>
    <n v="0"/>
    <n v="17"/>
    <x v="178"/>
    <x v="42"/>
    <x v="3"/>
  </r>
  <r>
    <x v="1"/>
    <x v="171"/>
    <x v="1"/>
    <x v="1"/>
    <s v="-0.12776"/>
    <x v="2"/>
    <x v="1"/>
    <x v="0"/>
    <x v="6440"/>
    <n v="8.3999999999999977E-3"/>
    <x v="8664"/>
    <n v="0.5099999999999999"/>
    <n v="7.1739863999999969"/>
    <n v="0"/>
    <n v="34"/>
    <x v="26"/>
    <x v="26"/>
    <x v="20"/>
  </r>
  <r>
    <x v="1"/>
    <x v="172"/>
    <x v="1"/>
    <x v="1"/>
    <s v="-0.12776"/>
    <x v="2"/>
    <x v="1"/>
    <x v="0"/>
    <x v="6441"/>
    <n v="1.0799999999999999E-2"/>
    <x v="8665"/>
    <n v="1.3199999999999998"/>
    <n v="25.196054399999987"/>
    <n v="2"/>
    <n v="115"/>
    <x v="187"/>
    <x v="41"/>
    <x v="22"/>
  </r>
  <r>
    <x v="1"/>
    <x v="173"/>
    <x v="1"/>
    <x v="1"/>
    <s v="-0.12776"/>
    <x v="2"/>
    <x v="1"/>
    <x v="0"/>
    <x v="6442"/>
    <n v="8.2000000000000024E-3"/>
    <x v="8666"/>
    <n v="0.58999999999999986"/>
    <n v="7.0867024000000001"/>
    <n v="2"/>
    <n v="76"/>
    <x v="174"/>
    <x v="46"/>
    <x v="21"/>
  </r>
  <r>
    <x v="1"/>
    <x v="174"/>
    <x v="1"/>
    <x v="1"/>
    <s v="-0.12776"/>
    <x v="2"/>
    <x v="1"/>
    <x v="0"/>
    <x v="6443"/>
    <n v="8.6999999999999994E-3"/>
    <x v="8667"/>
    <n v="1.1599999999999997"/>
    <n v="17.517693599999994"/>
    <n v="3"/>
    <n v="286"/>
    <x v="146"/>
    <x v="46"/>
    <x v="3"/>
  </r>
  <r>
    <x v="1"/>
    <x v="175"/>
    <x v="1"/>
    <x v="1"/>
    <s v="-0.12776"/>
    <x v="2"/>
    <x v="1"/>
    <x v="0"/>
    <x v="6444"/>
    <n v="1.2000000000000002E-2"/>
    <x v="8668"/>
    <n v="0.24000000000000005"/>
    <n v="4.1610240000000012"/>
    <n v="0"/>
    <n v="29"/>
    <x v="131"/>
    <x v="6"/>
    <x v="23"/>
  </r>
  <r>
    <x v="1"/>
    <x v="176"/>
    <x v="1"/>
    <x v="1"/>
    <s v="-0.12776"/>
    <x v="2"/>
    <x v="1"/>
    <x v="0"/>
    <x v="6445"/>
    <n v="9.1999999999999998E-3"/>
    <x v="8669"/>
    <n v="1.3599999999999999"/>
    <n v="11.171964799999996"/>
    <n v="0"/>
    <n v="3"/>
    <x v="135"/>
    <x v="42"/>
    <x v="27"/>
  </r>
  <r>
    <x v="1"/>
    <x v="177"/>
    <x v="1"/>
    <x v="1"/>
    <s v="-0.12776"/>
    <x v="2"/>
    <x v="1"/>
    <x v="0"/>
    <x v="6446"/>
    <n v="7.3000000000000001E-3"/>
    <x v="8670"/>
    <n v="0.14000000000000007"/>
    <n v="1.1742780000000006"/>
    <n v="0"/>
    <n v="28"/>
    <x v="46"/>
    <x v="41"/>
    <x v="20"/>
  </r>
  <r>
    <x v="1"/>
    <x v="178"/>
    <x v="1"/>
    <x v="1"/>
    <s v="-0.12776"/>
    <x v="2"/>
    <x v="1"/>
    <x v="0"/>
    <x v="6423"/>
    <n v="8.6E-3"/>
    <x v="8671"/>
    <n v="1.1099999999999999"/>
    <n v="12.338205"/>
    <n v="0"/>
    <n v="49"/>
    <x v="97"/>
    <x v="44"/>
    <x v="23"/>
  </r>
  <r>
    <x v="1"/>
    <x v="179"/>
    <x v="1"/>
    <x v="1"/>
    <s v="-0.12776"/>
    <x v="2"/>
    <x v="1"/>
    <x v="0"/>
    <x v="6447"/>
    <n v="5.4000000000000029E-3"/>
    <x v="8672"/>
    <n v="1.0399999999999996"/>
    <n v="7.3474128000000007"/>
    <n v="1"/>
    <n v="60"/>
    <x v="176"/>
    <x v="23"/>
    <x v="0"/>
  </r>
  <r>
    <x v="1"/>
    <x v="180"/>
    <x v="1"/>
    <x v="1"/>
    <s v="-0.12776"/>
    <x v="2"/>
    <x v="1"/>
    <x v="0"/>
    <x v="2047"/>
    <n v="9.1999999999999998E-3"/>
    <x v="8673"/>
    <n v="0.11000000000000001"/>
    <n v="1.5835776000000001"/>
    <n v="0"/>
    <n v="11"/>
    <x v="151"/>
    <x v="46"/>
    <x v="3"/>
  </r>
  <r>
    <x v="1"/>
    <x v="181"/>
    <x v="1"/>
    <x v="1"/>
    <s v="-0.12776"/>
    <x v="2"/>
    <x v="1"/>
    <x v="0"/>
    <x v="5915"/>
    <n v="8.2999999999999984E-3"/>
    <x v="8674"/>
    <n v="0.94999999999999984"/>
    <n v="8.9991504999999972"/>
    <n v="3"/>
    <n v="90"/>
    <x v="51"/>
    <x v="7"/>
    <x v="21"/>
  </r>
  <r>
    <x v="1"/>
    <x v="182"/>
    <x v="1"/>
    <x v="1"/>
    <s v="-0.12776"/>
    <x v="2"/>
    <x v="1"/>
    <x v="0"/>
    <x v="6448"/>
    <n v="6.8000000000000005E-3"/>
    <x v="8675"/>
    <n v="0.91999999999999982"/>
    <n v="5.2562911999999997"/>
    <n v="0"/>
    <n v="70"/>
    <x v="51"/>
    <x v="45"/>
    <x v="25"/>
  </r>
  <r>
    <x v="1"/>
    <x v="183"/>
    <x v="1"/>
    <x v="1"/>
    <s v="-0.12776"/>
    <x v="2"/>
    <x v="1"/>
    <x v="0"/>
    <x v="6449"/>
    <n v="1.0400000000000003E-2"/>
    <x v="8676"/>
    <n v="1.2499999999999998"/>
    <n v="16.097900000000003"/>
    <n v="1"/>
    <n v="102"/>
    <x v="68"/>
    <x v="6"/>
    <x v="21"/>
  </r>
  <r>
    <x v="2"/>
    <x v="184"/>
    <x v="1"/>
    <x v="1"/>
    <s v="-0.12776"/>
    <x v="2"/>
    <x v="1"/>
    <x v="0"/>
    <x v="6450"/>
    <n v="1.2199999999999999E-2"/>
    <x v="8677"/>
    <n v="0.32999999999999996"/>
    <n v="11.812283999999996"/>
    <n v="1"/>
    <n v="135"/>
    <x v="174"/>
    <x v="52"/>
    <x v="20"/>
  </r>
  <r>
    <x v="2"/>
    <x v="185"/>
    <x v="1"/>
    <x v="1"/>
    <s v="-0.12776"/>
    <x v="2"/>
    <x v="1"/>
    <x v="0"/>
    <x v="6451"/>
    <n v="1.21E-2"/>
    <x v="8678"/>
    <n v="0.46999999999999981"/>
    <n v="16.805084999999991"/>
    <n v="4"/>
    <n v="205"/>
    <x v="149"/>
    <x v="42"/>
    <x v="27"/>
  </r>
  <r>
    <x v="2"/>
    <x v="186"/>
    <x v="1"/>
    <x v="1"/>
    <s v="-0.12776"/>
    <x v="2"/>
    <x v="1"/>
    <x v="0"/>
    <x v="6452"/>
    <n v="1.1100000000000002E-2"/>
    <x v="8679"/>
    <n v="1.0499999999999998"/>
    <n v="35.058239999999998"/>
    <n v="3"/>
    <n v="214"/>
    <x v="68"/>
    <x v="6"/>
    <x v="24"/>
  </r>
  <r>
    <x v="2"/>
    <x v="187"/>
    <x v="1"/>
    <x v="1"/>
    <s v="-0.12776"/>
    <x v="2"/>
    <x v="1"/>
    <x v="0"/>
    <x v="6453"/>
    <n v="1.34E-2"/>
    <x v="8680"/>
    <n v="1.0499999999999998"/>
    <n v="36.17396999999999"/>
    <n v="1"/>
    <n v="54"/>
    <x v="136"/>
    <x v="58"/>
    <x v="25"/>
  </r>
  <r>
    <x v="2"/>
    <x v="188"/>
    <x v="1"/>
    <x v="1"/>
    <s v="-0.12776"/>
    <x v="2"/>
    <x v="1"/>
    <x v="0"/>
    <x v="6454"/>
    <n v="1.0100000000000001E-2"/>
    <x v="8681"/>
    <n v="0.5299999999999998"/>
    <n v="16.535416999999995"/>
    <n v="1"/>
    <n v="103"/>
    <x v="187"/>
    <x v="23"/>
    <x v="7"/>
  </r>
  <r>
    <x v="2"/>
    <x v="189"/>
    <x v="1"/>
    <x v="1"/>
    <s v="-0.12776"/>
    <x v="2"/>
    <x v="1"/>
    <x v="0"/>
    <x v="4029"/>
    <n v="6.000000000000001E-3"/>
    <x v="8682"/>
    <n v="0.48999999999999982"/>
    <n v="6.8678399999999984"/>
    <n v="3"/>
    <n v="250"/>
    <x v="148"/>
    <x v="42"/>
    <x v="21"/>
  </r>
  <r>
    <x v="2"/>
    <x v="190"/>
    <x v="1"/>
    <x v="1"/>
    <s v="-0.12776"/>
    <x v="2"/>
    <x v="1"/>
    <x v="0"/>
    <x v="4041"/>
    <n v="9.2999999999999992E-3"/>
    <x v="8683"/>
    <n v="7.0000000000000034E-2"/>
    <n v="1.7433780000000005"/>
    <n v="4"/>
    <n v="213"/>
    <x v="138"/>
    <x v="43"/>
    <x v="25"/>
  </r>
  <r>
    <x v="2"/>
    <x v="191"/>
    <x v="1"/>
    <x v="1"/>
    <s v="-0.12776"/>
    <x v="2"/>
    <x v="1"/>
    <x v="0"/>
    <x v="6455"/>
    <n v="8.5000000000000006E-3"/>
    <x v="8684"/>
    <n v="0.3"/>
    <n v="8.0069999999999997"/>
    <n v="4"/>
    <n v="139"/>
    <x v="175"/>
    <x v="23"/>
    <x v="24"/>
  </r>
  <r>
    <x v="2"/>
    <x v="192"/>
    <x v="1"/>
    <x v="1"/>
    <s v="-0.12776"/>
    <x v="2"/>
    <x v="1"/>
    <x v="0"/>
    <x v="6456"/>
    <n v="1.0900000000000003E-2"/>
    <x v="8685"/>
    <n v="0.55999999999999983"/>
    <n v="19.068895999999999"/>
    <n v="3"/>
    <n v="274"/>
    <x v="127"/>
    <x v="52"/>
    <x v="23"/>
  </r>
  <r>
    <x v="2"/>
    <x v="193"/>
    <x v="1"/>
    <x v="1"/>
    <s v="-0.12776"/>
    <x v="2"/>
    <x v="1"/>
    <x v="0"/>
    <x v="515"/>
    <n v="6.4000000000000012E-3"/>
    <x v="8686"/>
    <n v="0.70999999999999974"/>
    <n v="11.196415999999997"/>
    <n v="4"/>
    <n v="234"/>
    <x v="184"/>
    <x v="58"/>
    <x v="3"/>
  </r>
  <r>
    <x v="2"/>
    <x v="194"/>
    <x v="1"/>
    <x v="1"/>
    <s v="-0.12776"/>
    <x v="2"/>
    <x v="1"/>
    <x v="0"/>
    <x v="6457"/>
    <n v="1.0700000000000001E-2"/>
    <x v="8687"/>
    <n v="0.29000000000000009"/>
    <n v="8.4091300000000029"/>
    <n v="2"/>
    <n v="219"/>
    <x v="168"/>
    <x v="36"/>
    <x v="29"/>
  </r>
  <r>
    <x v="2"/>
    <x v="195"/>
    <x v="1"/>
    <x v="1"/>
    <s v="-0.12776"/>
    <x v="2"/>
    <x v="1"/>
    <x v="0"/>
    <x v="468"/>
    <n v="1.2700000000000003E-2"/>
    <x v="8688"/>
    <n v="0.12000000000000004"/>
    <n v="2.6913840000000011"/>
    <n v="5"/>
    <n v="364"/>
    <x v="164"/>
    <x v="45"/>
    <x v="26"/>
  </r>
  <r>
    <x v="2"/>
    <x v="196"/>
    <x v="1"/>
    <x v="1"/>
    <s v="-0.12776"/>
    <x v="2"/>
    <x v="1"/>
    <x v="0"/>
    <x v="760"/>
    <n v="1.3100000000000001E-2"/>
    <x v="8689"/>
    <n v="0.78999999999999981"/>
    <n v="19.135300999999998"/>
    <n v="1"/>
    <n v="105"/>
    <x v="138"/>
    <x v="41"/>
    <x v="3"/>
  </r>
  <r>
    <x v="2"/>
    <x v="197"/>
    <x v="1"/>
    <x v="1"/>
    <s v="-0.12776"/>
    <x v="2"/>
    <x v="1"/>
    <x v="0"/>
    <x v="6458"/>
    <n v="9.1999999999999998E-3"/>
    <x v="8690"/>
    <n v="1.0799999999999998"/>
    <n v="33.375023999999996"/>
    <n v="2"/>
    <n v="151"/>
    <x v="191"/>
    <x v="52"/>
    <x v="25"/>
  </r>
  <r>
    <x v="2"/>
    <x v="198"/>
    <x v="1"/>
    <x v="1"/>
    <s v="-0.12776"/>
    <x v="2"/>
    <x v="1"/>
    <x v="0"/>
    <x v="6459"/>
    <n v="8.3999999999999977E-3"/>
    <x v="8691"/>
    <n v="5.0000000000000017E-2"/>
    <n v="1.23522"/>
    <n v="3"/>
    <n v="344"/>
    <x v="135"/>
    <x v="4"/>
    <x v="24"/>
  </r>
  <r>
    <x v="2"/>
    <x v="199"/>
    <x v="1"/>
    <x v="1"/>
    <s v="-0.12776"/>
    <x v="2"/>
    <x v="1"/>
    <x v="0"/>
    <x v="4492"/>
    <n v="1.1000000000000001E-2"/>
    <x v="8692"/>
    <n v="7.0000000000000034E-2"/>
    <n v="1.6670500000000008"/>
    <n v="4"/>
    <n v="213"/>
    <x v="181"/>
    <x v="12"/>
    <x v="21"/>
  </r>
  <r>
    <x v="2"/>
    <x v="200"/>
    <x v="1"/>
    <x v="1"/>
    <s v="-0.12776"/>
    <x v="2"/>
    <x v="1"/>
    <x v="0"/>
    <x v="6460"/>
    <n v="1.4199999999999999E-2"/>
    <x v="8693"/>
    <n v="0.42999999999999994"/>
    <n v="16.583895999999996"/>
    <n v="4"/>
    <n v="229"/>
    <x v="158"/>
    <x v="47"/>
    <x v="27"/>
  </r>
  <r>
    <x v="2"/>
    <x v="201"/>
    <x v="1"/>
    <x v="1"/>
    <s v="-0.12776"/>
    <x v="2"/>
    <x v="1"/>
    <x v="0"/>
    <x v="236"/>
    <n v="1.44E-2"/>
    <x v="8694"/>
    <n v="0.13000000000000006"/>
    <n v="3.8001600000000018"/>
    <n v="4"/>
    <n v="303"/>
    <x v="135"/>
    <x v="42"/>
    <x v="22"/>
  </r>
  <r>
    <x v="2"/>
    <x v="202"/>
    <x v="1"/>
    <x v="1"/>
    <s v="-0.12776"/>
    <x v="2"/>
    <x v="1"/>
    <x v="0"/>
    <x v="5622"/>
    <n v="9.7999999999999997E-3"/>
    <x v="8695"/>
    <n v="0.35"/>
    <n v="9.8612500000000001"/>
    <n v="1"/>
    <n v="95"/>
    <x v="151"/>
    <x v="58"/>
    <x v="27"/>
  </r>
  <r>
    <x v="2"/>
    <x v="203"/>
    <x v="1"/>
    <x v="1"/>
    <s v="-0.12776"/>
    <x v="2"/>
    <x v="1"/>
    <x v="0"/>
    <x v="5239"/>
    <n v="9.7000000000000003E-3"/>
    <x v="8696"/>
    <n v="1.2199999999999998"/>
    <n v="36.484221999999995"/>
    <n v="4"/>
    <n v="205"/>
    <x v="184"/>
    <x v="46"/>
    <x v="25"/>
  </r>
  <r>
    <x v="2"/>
    <x v="204"/>
    <x v="1"/>
    <x v="1"/>
    <s v="-0.12776"/>
    <x v="2"/>
    <x v="1"/>
    <x v="0"/>
    <x v="6461"/>
    <n v="6.3000000000000009E-3"/>
    <x v="8697"/>
    <n v="0.42999999999999994"/>
    <n v="6.9052410000000002"/>
    <n v="2"/>
    <n v="193"/>
    <x v="181"/>
    <x v="42"/>
    <x v="21"/>
  </r>
  <r>
    <x v="2"/>
    <x v="205"/>
    <x v="1"/>
    <x v="1"/>
    <s v="-0.12776"/>
    <x v="2"/>
    <x v="1"/>
    <x v="0"/>
    <x v="5060"/>
    <n v="8.3000000000000001E-3"/>
    <x v="8698"/>
    <n v="0.66999999999999982"/>
    <n v="14.536453999999997"/>
    <n v="1"/>
    <n v="191"/>
    <x v="154"/>
    <x v="23"/>
    <x v="7"/>
  </r>
  <r>
    <x v="2"/>
    <x v="206"/>
    <x v="1"/>
    <x v="1"/>
    <s v="-0.12776"/>
    <x v="2"/>
    <x v="1"/>
    <x v="0"/>
    <x v="6462"/>
    <n v="1.2299999999999998E-2"/>
    <x v="8699"/>
    <n v="0.87999999999999967"/>
    <n v="31.173119999999983"/>
    <n v="1"/>
    <n v="44"/>
    <x v="152"/>
    <x v="23"/>
    <x v="3"/>
  </r>
  <r>
    <x v="2"/>
    <x v="207"/>
    <x v="1"/>
    <x v="1"/>
    <s v="-0.12776"/>
    <x v="2"/>
    <x v="1"/>
    <x v="0"/>
    <x v="4713"/>
    <n v="8.6999999999999994E-3"/>
    <x v="8700"/>
    <n v="0.9099999999999997"/>
    <n v="16.538612999999994"/>
    <n v="1"/>
    <n v="124"/>
    <x v="169"/>
    <x v="30"/>
    <x v="3"/>
  </r>
  <r>
    <x v="2"/>
    <x v="208"/>
    <x v="1"/>
    <x v="1"/>
    <s v="-0.12776"/>
    <x v="2"/>
    <x v="1"/>
    <x v="0"/>
    <x v="2079"/>
    <n v="8.2999999999999984E-3"/>
    <x v="8701"/>
    <n v="0.31000000000000005"/>
    <n v="5.3492670000000002"/>
    <n v="1"/>
    <n v="121"/>
    <x v="171"/>
    <x v="51"/>
    <x v="24"/>
  </r>
  <r>
    <x v="2"/>
    <x v="209"/>
    <x v="1"/>
    <x v="1"/>
    <s v="-0.12776"/>
    <x v="2"/>
    <x v="1"/>
    <x v="0"/>
    <x v="6463"/>
    <n v="1.3300000000000001E-2"/>
    <x v="8702"/>
    <n v="0.40999999999999992"/>
    <n v="18.97644"/>
    <n v="1"/>
    <n v="62"/>
    <x v="186"/>
    <x v="23"/>
    <x v="3"/>
  </r>
  <r>
    <x v="2"/>
    <x v="210"/>
    <x v="1"/>
    <x v="1"/>
    <s v="-0.12776"/>
    <x v="2"/>
    <x v="1"/>
    <x v="0"/>
    <x v="503"/>
    <n v="1.01E-2"/>
    <x v="8703"/>
    <n v="1.0599999999999998"/>
    <n v="19.677627999999999"/>
    <n v="4"/>
    <n v="249"/>
    <x v="183"/>
    <x v="6"/>
    <x v="6"/>
  </r>
  <r>
    <x v="2"/>
    <x v="211"/>
    <x v="1"/>
    <x v="1"/>
    <s v="-0.12776"/>
    <x v="2"/>
    <x v="1"/>
    <x v="0"/>
    <x v="1651"/>
    <n v="8.8000000000000023E-3"/>
    <x v="8704"/>
    <n v="0.5199999999999998"/>
    <n v="9.3258879999999991"/>
    <n v="2"/>
    <n v="165"/>
    <x v="159"/>
    <x v="26"/>
    <x v="20"/>
  </r>
  <r>
    <x v="2"/>
    <x v="212"/>
    <x v="1"/>
    <x v="1"/>
    <s v="-0.12776"/>
    <x v="2"/>
    <x v="1"/>
    <x v="0"/>
    <x v="469"/>
    <n v="7.9000000000000008E-3"/>
    <x v="8705"/>
    <n v="0.89999999999999969"/>
    <n v="15.727319999999997"/>
    <n v="1"/>
    <n v="123"/>
    <x v="152"/>
    <x v="47"/>
    <x v="6"/>
  </r>
  <r>
    <x v="2"/>
    <x v="213"/>
    <x v="1"/>
    <x v="1"/>
    <s v="-0.12776"/>
    <x v="2"/>
    <x v="1"/>
    <x v="0"/>
    <x v="6464"/>
    <n v="1.0800000000000001E-2"/>
    <x v="8706"/>
    <n v="0.57999999999999974"/>
    <n v="15.991991999999994"/>
    <n v="2"/>
    <n v="111"/>
    <x v="176"/>
    <x v="52"/>
    <x v="23"/>
  </r>
  <r>
    <x v="2"/>
    <x v="214"/>
    <x v="1"/>
    <x v="1"/>
    <s v="-0.12776"/>
    <x v="2"/>
    <x v="1"/>
    <x v="0"/>
    <x v="6465"/>
    <n v="1.23E-2"/>
    <x v="8707"/>
    <n v="0.86999999999999988"/>
    <n v="23.435189999999999"/>
    <n v="1"/>
    <n v="116"/>
    <x v="164"/>
    <x v="26"/>
    <x v="20"/>
  </r>
  <r>
    <x v="2"/>
    <x v="215"/>
    <x v="1"/>
    <x v="1"/>
    <s v="-0.12776"/>
    <x v="2"/>
    <x v="1"/>
    <x v="0"/>
    <x v="4881"/>
    <n v="1.61E-2"/>
    <x v="8708"/>
    <n v="9.0000000000000066E-2"/>
    <n v="3.2602500000000023"/>
    <n v="1"/>
    <n v="94"/>
    <x v="148"/>
    <x v="43"/>
    <x v="3"/>
  </r>
  <r>
    <x v="2"/>
    <x v="216"/>
    <x v="1"/>
    <x v="1"/>
    <s v="-0.12776"/>
    <x v="2"/>
    <x v="1"/>
    <x v="0"/>
    <x v="6466"/>
    <n v="1.3499999999999998E-2"/>
    <x v="8709"/>
    <n v="0.17000000000000004"/>
    <n v="7.9131600000000013"/>
    <n v="3"/>
    <n v="315"/>
    <x v="124"/>
    <x v="7"/>
    <x v="23"/>
  </r>
  <r>
    <x v="2"/>
    <x v="217"/>
    <x v="1"/>
    <x v="1"/>
    <s v="-0.12776"/>
    <x v="2"/>
    <x v="1"/>
    <x v="0"/>
    <x v="6467"/>
    <n v="1.4700000000000001E-2"/>
    <x v="8710"/>
    <n v="0.18000000000000005"/>
    <n v="7.1494920000000022"/>
    <n v="4"/>
    <n v="310"/>
    <x v="157"/>
    <x v="13"/>
    <x v="23"/>
  </r>
  <r>
    <x v="2"/>
    <x v="218"/>
    <x v="1"/>
    <x v="1"/>
    <s v="-0.12776"/>
    <x v="2"/>
    <x v="1"/>
    <x v="0"/>
    <x v="6468"/>
    <n v="7.5000000000000023E-3"/>
    <x v="8711"/>
    <n v="0.69999999999999973"/>
    <n v="12.111749999999999"/>
    <n v="1"/>
    <n v="135"/>
    <x v="171"/>
    <x v="49"/>
    <x v="25"/>
  </r>
  <r>
    <x v="2"/>
    <x v="219"/>
    <x v="1"/>
    <x v="1"/>
    <s v="-0.12776"/>
    <x v="2"/>
    <x v="1"/>
    <x v="0"/>
    <x v="4701"/>
    <n v="1.1700000000000002E-2"/>
    <x v="8712"/>
    <n v="0.31999999999999995"/>
    <n v="10.793951999999999"/>
    <n v="3"/>
    <n v="117"/>
    <x v="152"/>
    <x v="23"/>
    <x v="23"/>
  </r>
  <r>
    <x v="2"/>
    <x v="220"/>
    <x v="1"/>
    <x v="1"/>
    <s v="-0.12776"/>
    <x v="2"/>
    <x v="1"/>
    <x v="0"/>
    <x v="2061"/>
    <n v="8.0000000000000002E-3"/>
    <x v="8713"/>
    <n v="0.50999999999999979"/>
    <n v="6.7401599999999977"/>
    <n v="3"/>
    <n v="160"/>
    <x v="152"/>
    <x v="7"/>
    <x v="23"/>
  </r>
  <r>
    <x v="2"/>
    <x v="221"/>
    <x v="1"/>
    <x v="1"/>
    <s v="-0.12776"/>
    <x v="2"/>
    <x v="1"/>
    <x v="0"/>
    <x v="4231"/>
    <n v="9.3999999999999986E-3"/>
    <x v="8714"/>
    <n v="0.3"/>
    <n v="7.1092199999999997"/>
    <n v="4"/>
    <n v="232"/>
    <x v="21"/>
    <x v="35"/>
    <x v="27"/>
  </r>
  <r>
    <x v="2"/>
    <x v="222"/>
    <x v="1"/>
    <x v="1"/>
    <s v="-0.12776"/>
    <x v="2"/>
    <x v="1"/>
    <x v="0"/>
    <x v="6469"/>
    <n v="6.0999999999999995E-3"/>
    <x v="8715"/>
    <n v="0.65999999999999981"/>
    <n v="9.3886319999999959"/>
    <n v="2"/>
    <n v="151"/>
    <x v="155"/>
    <x v="18"/>
    <x v="3"/>
  </r>
  <r>
    <x v="2"/>
    <x v="223"/>
    <x v="1"/>
    <x v="1"/>
    <s v="-0.12776"/>
    <x v="2"/>
    <x v="1"/>
    <x v="0"/>
    <x v="6470"/>
    <n v="1.0200000000000001E-2"/>
    <x v="8716"/>
    <n v="0.65999999999999981"/>
    <n v="17.260847999999996"/>
    <n v="1"/>
    <n v="86"/>
    <x v="135"/>
    <x v="43"/>
    <x v="25"/>
  </r>
  <r>
    <x v="2"/>
    <x v="224"/>
    <x v="1"/>
    <x v="1"/>
    <s v="-0.12776"/>
    <x v="2"/>
    <x v="1"/>
    <x v="0"/>
    <x v="6471"/>
    <n v="9.7000000000000003E-3"/>
    <x v="8717"/>
    <n v="0.13000000000000006"/>
    <n v="3.7741730000000016"/>
    <n v="1"/>
    <n v="146"/>
    <x v="140"/>
    <x v="46"/>
    <x v="3"/>
  </r>
  <r>
    <x v="2"/>
    <x v="225"/>
    <x v="1"/>
    <x v="1"/>
    <s v="-0.12776"/>
    <x v="2"/>
    <x v="1"/>
    <x v="0"/>
    <x v="6472"/>
    <n v="1.4099999999999998E-2"/>
    <x v="8718"/>
    <n v="1.0299999999999998"/>
    <n v="36.089654999999986"/>
    <n v="1"/>
    <n v="98"/>
    <x v="42"/>
    <x v="30"/>
    <x v="5"/>
  </r>
  <r>
    <x v="2"/>
    <x v="226"/>
    <x v="1"/>
    <x v="1"/>
    <s v="-0.12776"/>
    <x v="2"/>
    <x v="1"/>
    <x v="0"/>
    <x v="6473"/>
    <n v="1.3100000000000001E-2"/>
    <x v="8719"/>
    <n v="0.20000000000000007"/>
    <n v="8.6145600000000027"/>
    <n v="4"/>
    <n v="295"/>
    <x v="156"/>
    <x v="7"/>
    <x v="6"/>
  </r>
  <r>
    <x v="2"/>
    <x v="227"/>
    <x v="1"/>
    <x v="1"/>
    <s v="-0.12776"/>
    <x v="2"/>
    <x v="1"/>
    <x v="0"/>
    <x v="4133"/>
    <n v="1.0700000000000001E-2"/>
    <x v="8720"/>
    <n v="0.82999999999999985"/>
    <n v="22.762002999999996"/>
    <n v="1"/>
    <n v="106"/>
    <x v="162"/>
    <x v="52"/>
    <x v="20"/>
  </r>
  <r>
    <x v="2"/>
    <x v="228"/>
    <x v="1"/>
    <x v="1"/>
    <s v="-0.12776"/>
    <x v="2"/>
    <x v="1"/>
    <x v="0"/>
    <x v="6474"/>
    <n v="1.4E-2"/>
    <x v="8721"/>
    <n v="0.83999999999999986"/>
    <n v="28.694399999999998"/>
    <n v="4"/>
    <n v="337"/>
    <x v="155"/>
    <x v="43"/>
    <x v="0"/>
  </r>
  <r>
    <x v="2"/>
    <x v="229"/>
    <x v="1"/>
    <x v="1"/>
    <s v="-0.12776"/>
    <x v="2"/>
    <x v="1"/>
    <x v="0"/>
    <x v="4913"/>
    <n v="9.5999999999999992E-3"/>
    <x v="8722"/>
    <n v="0.48999999999999982"/>
    <n v="13.114751999999994"/>
    <n v="3"/>
    <n v="237"/>
    <x v="167"/>
    <x v="49"/>
    <x v="6"/>
  </r>
  <r>
    <x v="2"/>
    <x v="230"/>
    <x v="1"/>
    <x v="1"/>
    <s v="-0.12776"/>
    <x v="2"/>
    <x v="1"/>
    <x v="0"/>
    <x v="6475"/>
    <n v="1.14E-2"/>
    <x v="8723"/>
    <n v="0.42999999999999994"/>
    <n v="10.593221999999999"/>
    <n v="1"/>
    <n v="136"/>
    <x v="135"/>
    <x v="42"/>
    <x v="7"/>
  </r>
  <r>
    <x v="2"/>
    <x v="231"/>
    <x v="1"/>
    <x v="1"/>
    <s v="-0.12776"/>
    <x v="2"/>
    <x v="1"/>
    <x v="0"/>
    <x v="6476"/>
    <n v="1.3000000000000001E-2"/>
    <x v="8724"/>
    <n v="7.0000000000000034E-2"/>
    <n v="2.3368800000000012"/>
    <n v="3"/>
    <n v="218"/>
    <x v="154"/>
    <x v="23"/>
    <x v="27"/>
  </r>
  <r>
    <x v="2"/>
    <x v="232"/>
    <x v="1"/>
    <x v="1"/>
    <s v="-0.12776"/>
    <x v="2"/>
    <x v="1"/>
    <x v="0"/>
    <x v="6477"/>
    <n v="6.5000000000000032E-3"/>
    <x v="8725"/>
    <n v="0.49999999999999983"/>
    <n v="8.9050000000000011"/>
    <n v="2"/>
    <n v="254"/>
    <x v="174"/>
    <x v="23"/>
    <x v="3"/>
  </r>
  <r>
    <x v="2"/>
    <x v="233"/>
    <x v="1"/>
    <x v="1"/>
    <s v="-0.12776"/>
    <x v="2"/>
    <x v="1"/>
    <x v="0"/>
    <x v="6478"/>
    <n v="1.2999999999999999E-2"/>
    <x v="8726"/>
    <n v="0.62999999999999978"/>
    <n v="24.29972999999999"/>
    <n v="4"/>
    <n v="247"/>
    <x v="151"/>
    <x v="13"/>
    <x v="7"/>
  </r>
  <r>
    <x v="2"/>
    <x v="234"/>
    <x v="1"/>
    <x v="1"/>
    <s v="-0.12776"/>
    <x v="2"/>
    <x v="1"/>
    <x v="0"/>
    <x v="6479"/>
    <n v="1.3499999999999998E-2"/>
    <x v="8727"/>
    <n v="0.25000000000000006"/>
    <n v="9.4972500000000011"/>
    <n v="1"/>
    <n v="140"/>
    <x v="187"/>
    <x v="12"/>
    <x v="3"/>
  </r>
  <r>
    <x v="2"/>
    <x v="235"/>
    <x v="1"/>
    <x v="1"/>
    <s v="-0.12776"/>
    <x v="2"/>
    <x v="1"/>
    <x v="0"/>
    <x v="996"/>
    <n v="7.0000000000000001E-3"/>
    <x v="8728"/>
    <n v="0.86999999999999988"/>
    <n v="12.09474"/>
    <n v="4"/>
    <n v="336"/>
    <x v="171"/>
    <x v="46"/>
    <x v="23"/>
  </r>
  <r>
    <x v="2"/>
    <x v="236"/>
    <x v="1"/>
    <x v="1"/>
    <s v="-0.12776"/>
    <x v="2"/>
    <x v="1"/>
    <x v="0"/>
    <x v="4510"/>
    <n v="7.6000000000000035E-3"/>
    <x v="8729"/>
    <n v="1.1099999999999999"/>
    <n v="20.491044000000006"/>
    <n v="3"/>
    <n v="246"/>
    <x v="171"/>
    <x v="36"/>
    <x v="22"/>
  </r>
  <r>
    <x v="2"/>
    <x v="237"/>
    <x v="1"/>
    <x v="1"/>
    <s v="-0.12776"/>
    <x v="2"/>
    <x v="1"/>
    <x v="0"/>
    <x v="4058"/>
    <n v="6.2999999999999992E-3"/>
    <x v="8730"/>
    <n v="0.83999999999999986"/>
    <n v="10.255895999999996"/>
    <n v="5"/>
    <n v="362"/>
    <x v="177"/>
    <x v="47"/>
    <x v="21"/>
  </r>
  <r>
    <x v="2"/>
    <x v="238"/>
    <x v="1"/>
    <x v="1"/>
    <s v="-0.12776"/>
    <x v="2"/>
    <x v="1"/>
    <x v="0"/>
    <x v="6480"/>
    <n v="9.1000000000000004E-3"/>
    <x v="8731"/>
    <n v="1.0000000000000023E-2"/>
    <n v="0.2868320000000007"/>
    <n v="4"/>
    <n v="288"/>
    <x v="151"/>
    <x v="26"/>
    <x v="25"/>
  </r>
  <r>
    <x v="2"/>
    <x v="239"/>
    <x v="1"/>
    <x v="1"/>
    <s v="-0.12776"/>
    <x v="2"/>
    <x v="1"/>
    <x v="0"/>
    <x v="1890"/>
    <n v="1.3400000000000002E-2"/>
    <x v="8732"/>
    <n v="0.11000000000000003"/>
    <n v="3.0482320000000014"/>
    <n v="1"/>
    <n v="70"/>
    <x v="125"/>
    <x v="47"/>
    <x v="26"/>
  </r>
  <r>
    <x v="2"/>
    <x v="240"/>
    <x v="1"/>
    <x v="1"/>
    <s v="-0.12776"/>
    <x v="2"/>
    <x v="1"/>
    <x v="0"/>
    <x v="6481"/>
    <n v="1.1100000000000002E-2"/>
    <x v="8733"/>
    <n v="0.43999999999999984"/>
    <n v="10.837595999999998"/>
    <n v="1"/>
    <n v="168"/>
    <x v="164"/>
    <x v="23"/>
    <x v="20"/>
  </r>
  <r>
    <x v="2"/>
    <x v="241"/>
    <x v="1"/>
    <x v="1"/>
    <s v="-0.12776"/>
    <x v="2"/>
    <x v="1"/>
    <x v="0"/>
    <x v="5267"/>
    <n v="7.7000000000000011E-3"/>
    <x v="8734"/>
    <n v="1.1199999999999999"/>
    <n v="20.99944"/>
    <n v="1"/>
    <n v="124"/>
    <x v="183"/>
    <x v="26"/>
    <x v="22"/>
  </r>
  <r>
    <x v="2"/>
    <x v="242"/>
    <x v="1"/>
    <x v="1"/>
    <s v="-0.12776"/>
    <x v="2"/>
    <x v="1"/>
    <x v="0"/>
    <x v="6482"/>
    <n v="6.0999999999999995E-3"/>
    <x v="1085"/>
    <n v="9.0000000000000066E-2"/>
    <n v="1.3933620000000009"/>
    <n v="4"/>
    <n v="182"/>
    <x v="162"/>
    <x v="26"/>
    <x v="27"/>
  </r>
  <r>
    <x v="2"/>
    <x v="243"/>
    <x v="1"/>
    <x v="1"/>
    <s v="-0.12776"/>
    <x v="2"/>
    <x v="1"/>
    <x v="0"/>
    <x v="6483"/>
    <n v="1.1800000000000001E-2"/>
    <x v="8735"/>
    <n v="1.0799999999999998"/>
    <n v="39.582864000000001"/>
    <n v="4"/>
    <n v="173"/>
    <x v="135"/>
    <x v="23"/>
    <x v="0"/>
  </r>
  <r>
    <x v="2"/>
    <x v="244"/>
    <x v="1"/>
    <x v="1"/>
    <s v="-0.12776"/>
    <x v="2"/>
    <x v="1"/>
    <x v="0"/>
    <x v="6301"/>
    <n v="8.6999999999999994E-3"/>
    <x v="8736"/>
    <n v="5.0000000000000017E-2"/>
    <n v="1.0457400000000003"/>
    <n v="1"/>
    <n v="178"/>
    <x v="169"/>
    <x v="47"/>
    <x v="5"/>
  </r>
  <r>
    <x v="2"/>
    <x v="245"/>
    <x v="1"/>
    <x v="1"/>
    <s v="-0.12776"/>
    <x v="2"/>
    <x v="1"/>
    <x v="0"/>
    <x v="6484"/>
    <n v="1.5899999999999997E-2"/>
    <x v="8737"/>
    <n v="1.2099999999999997"/>
    <n v="54.196262999999981"/>
    <n v="4"/>
    <n v="357"/>
    <x v="97"/>
    <x v="26"/>
    <x v="22"/>
  </r>
  <r>
    <x v="2"/>
    <x v="246"/>
    <x v="1"/>
    <x v="1"/>
    <s v="-0.12776"/>
    <x v="2"/>
    <x v="1"/>
    <x v="0"/>
    <x v="6485"/>
    <n v="1.2200000000000003E-2"/>
    <x v="8738"/>
    <n v="0.44999999999999984"/>
    <n v="16.684109999999997"/>
    <n v="4"/>
    <n v="182"/>
    <x v="145"/>
    <x v="36"/>
    <x v="5"/>
  </r>
  <r>
    <x v="2"/>
    <x v="247"/>
    <x v="1"/>
    <x v="1"/>
    <s v="-0.12776"/>
    <x v="2"/>
    <x v="1"/>
    <x v="0"/>
    <x v="6486"/>
    <n v="1.3800000000000002E-2"/>
    <x v="8739"/>
    <n v="1.0999999999999999"/>
    <n v="40.014479999999999"/>
    <n v="5"/>
    <n v="294"/>
    <x v="46"/>
    <x v="46"/>
    <x v="20"/>
  </r>
  <r>
    <x v="2"/>
    <x v="248"/>
    <x v="1"/>
    <x v="1"/>
    <s v="-0.12776"/>
    <x v="2"/>
    <x v="1"/>
    <x v="0"/>
    <x v="4050"/>
    <n v="1.03E-2"/>
    <x v="8740"/>
    <n v="0.91999999999999971"/>
    <n v="28.901799999999991"/>
    <n v="2"/>
    <n v="204"/>
    <x v="155"/>
    <x v="49"/>
    <x v="6"/>
  </r>
  <r>
    <x v="2"/>
    <x v="249"/>
    <x v="1"/>
    <x v="1"/>
    <s v="-0.12776"/>
    <x v="2"/>
    <x v="1"/>
    <x v="0"/>
    <x v="6286"/>
    <n v="1.2599999999999997E-2"/>
    <x v="8741"/>
    <n v="1.1199999999999999"/>
    <n v="26.050751999999992"/>
    <n v="3"/>
    <n v="241"/>
    <x v="58"/>
    <x v="26"/>
    <x v="7"/>
  </r>
  <r>
    <x v="2"/>
    <x v="250"/>
    <x v="1"/>
    <x v="1"/>
    <s v="-0.12776"/>
    <x v="2"/>
    <x v="1"/>
    <x v="0"/>
    <x v="5127"/>
    <n v="9.8000000000000014E-3"/>
    <x v="8742"/>
    <n v="0.27000000000000007"/>
    <n v="6.0752160000000019"/>
    <n v="2"/>
    <n v="137"/>
    <x v="178"/>
    <x v="42"/>
    <x v="6"/>
  </r>
  <r>
    <x v="2"/>
    <x v="251"/>
    <x v="1"/>
    <x v="1"/>
    <s v="-0.12776"/>
    <x v="2"/>
    <x v="1"/>
    <x v="0"/>
    <x v="6487"/>
    <n v="1.5999999999999997E-2"/>
    <x v="8743"/>
    <n v="0.6499999999999998"/>
    <n v="28.131999999999987"/>
    <n v="1"/>
    <n v="162"/>
    <x v="68"/>
    <x v="30"/>
    <x v="6"/>
  </r>
  <r>
    <x v="2"/>
    <x v="252"/>
    <x v="1"/>
    <x v="1"/>
    <s v="-0.12776"/>
    <x v="2"/>
    <x v="1"/>
    <x v="0"/>
    <x v="4232"/>
    <n v="1.38E-2"/>
    <x v="8744"/>
    <n v="1.1499999999999997"/>
    <n v="37.262759999999993"/>
    <n v="5"/>
    <n v="308"/>
    <x v="26"/>
    <x v="37"/>
    <x v="22"/>
  </r>
  <r>
    <x v="2"/>
    <x v="253"/>
    <x v="1"/>
    <x v="1"/>
    <s v="-0.12776"/>
    <x v="2"/>
    <x v="1"/>
    <x v="0"/>
    <x v="6488"/>
    <n v="1.0200000000000004E-2"/>
    <x v="8745"/>
    <n v="0.29000000000000009"/>
    <n v="5.7533100000000044"/>
    <n v="1"/>
    <n v="135"/>
    <x v="124"/>
    <x v="6"/>
    <x v="3"/>
  </r>
  <r>
    <x v="2"/>
    <x v="254"/>
    <x v="1"/>
    <x v="1"/>
    <s v="-0.12776"/>
    <x v="2"/>
    <x v="1"/>
    <x v="0"/>
    <x v="6489"/>
    <n v="1.0300000000000002E-2"/>
    <x v="8746"/>
    <n v="0.61999999999999977"/>
    <n v="19.336807999999998"/>
    <n v="4"/>
    <n v="325"/>
    <x v="178"/>
    <x v="49"/>
    <x v="6"/>
  </r>
  <r>
    <x v="2"/>
    <x v="255"/>
    <x v="1"/>
    <x v="1"/>
    <s v="-0.12776"/>
    <x v="2"/>
    <x v="1"/>
    <x v="0"/>
    <x v="6490"/>
    <n v="9.6000000000000026E-3"/>
    <x v="8747"/>
    <n v="0.28000000000000008"/>
    <n v="6.1985280000000031"/>
    <n v="1"/>
    <n v="158"/>
    <x v="156"/>
    <x v="44"/>
    <x v="5"/>
  </r>
  <r>
    <x v="2"/>
    <x v="256"/>
    <x v="1"/>
    <x v="1"/>
    <s v="-0.12776"/>
    <x v="2"/>
    <x v="1"/>
    <x v="0"/>
    <x v="4720"/>
    <n v="1.0100000000000001E-2"/>
    <x v="8748"/>
    <n v="0.61999999999999977"/>
    <n v="15.316851999999995"/>
    <n v="3"/>
    <n v="189"/>
    <x v="164"/>
    <x v="44"/>
    <x v="26"/>
  </r>
  <r>
    <x v="2"/>
    <x v="257"/>
    <x v="1"/>
    <x v="1"/>
    <s v="-0.12776"/>
    <x v="2"/>
    <x v="1"/>
    <x v="0"/>
    <x v="3091"/>
    <n v="1.2900000000000002E-2"/>
    <x v="8749"/>
    <n v="0.47999999999999982"/>
    <n v="13.374719999999996"/>
    <n v="3"/>
    <n v="230"/>
    <x v="133"/>
    <x v="37"/>
    <x v="7"/>
  </r>
  <r>
    <x v="2"/>
    <x v="258"/>
    <x v="1"/>
    <x v="1"/>
    <s v="-0.12776"/>
    <x v="2"/>
    <x v="1"/>
    <x v="0"/>
    <x v="475"/>
    <n v="7.1999999999999989E-3"/>
    <x v="8750"/>
    <n v="0.46999999999999981"/>
    <n v="6.5954159999999966"/>
    <n v="3"/>
    <n v="143"/>
    <x v="136"/>
    <x v="42"/>
    <x v="22"/>
  </r>
  <r>
    <x v="2"/>
    <x v="259"/>
    <x v="1"/>
    <x v="1"/>
    <s v="-0.12776"/>
    <x v="2"/>
    <x v="1"/>
    <x v="0"/>
    <x v="6491"/>
    <n v="1.4000000000000002E-2"/>
    <x v="8751"/>
    <n v="0.49999999999999983"/>
    <n v="14.118999999999996"/>
    <n v="2"/>
    <n v="63"/>
    <x v="169"/>
    <x v="36"/>
    <x v="3"/>
  </r>
  <r>
    <x v="2"/>
    <x v="260"/>
    <x v="1"/>
    <x v="1"/>
    <s v="-0.12776"/>
    <x v="2"/>
    <x v="1"/>
    <x v="0"/>
    <x v="6492"/>
    <n v="1.0700000000000001E-2"/>
    <x v="8752"/>
    <n v="0.41999999999999993"/>
    <n v="13.180902"/>
    <n v="4"/>
    <n v="156"/>
    <x v="151"/>
    <x v="47"/>
    <x v="3"/>
  </r>
  <r>
    <x v="2"/>
    <x v="261"/>
    <x v="1"/>
    <x v="1"/>
    <s v="-0.12776"/>
    <x v="2"/>
    <x v="1"/>
    <x v="0"/>
    <x v="6493"/>
    <n v="1.2299999999999998E-2"/>
    <x v="8753"/>
    <n v="0.30000000000000004"/>
    <n v="11.30247"/>
    <n v="2"/>
    <n v="106"/>
    <x v="136"/>
    <x v="6"/>
    <x v="26"/>
  </r>
  <r>
    <x v="2"/>
    <x v="262"/>
    <x v="1"/>
    <x v="1"/>
    <s v="-0.12776"/>
    <x v="2"/>
    <x v="1"/>
    <x v="0"/>
    <x v="5065"/>
    <n v="1.4399999999999998E-2"/>
    <x v="8754"/>
    <n v="0.88999999999999968"/>
    <n v="32.73206399999998"/>
    <n v="4"/>
    <n v="277"/>
    <x v="42"/>
    <x v="30"/>
    <x v="22"/>
  </r>
  <r>
    <x v="2"/>
    <x v="263"/>
    <x v="1"/>
    <x v="1"/>
    <s v="-0.12776"/>
    <x v="2"/>
    <x v="1"/>
    <x v="0"/>
    <x v="6494"/>
    <n v="8.3000000000000001E-3"/>
    <x v="8755"/>
    <n v="9.0000000000000066E-2"/>
    <n v="2.2611690000000015"/>
    <n v="1"/>
    <n v="128"/>
    <x v="58"/>
    <x v="49"/>
    <x v="3"/>
  </r>
  <r>
    <x v="2"/>
    <x v="264"/>
    <x v="1"/>
    <x v="1"/>
    <s v="-0.12776"/>
    <x v="2"/>
    <x v="1"/>
    <x v="0"/>
    <x v="6495"/>
    <n v="1.1200000000000002E-2"/>
    <x v="8756"/>
    <n v="0.65999999999999981"/>
    <n v="16.158911999999997"/>
    <n v="1"/>
    <n v="93"/>
    <x v="42"/>
    <x v="18"/>
    <x v="21"/>
  </r>
  <r>
    <x v="2"/>
    <x v="265"/>
    <x v="1"/>
    <x v="1"/>
    <s v="-0.12776"/>
    <x v="2"/>
    <x v="1"/>
    <x v="0"/>
    <x v="521"/>
    <n v="1.0500000000000002E-2"/>
    <x v="8757"/>
    <n v="0.86999999999999988"/>
    <n v="21.933135000000004"/>
    <n v="5"/>
    <n v="366"/>
    <x v="184"/>
    <x v="46"/>
    <x v="23"/>
  </r>
  <r>
    <x v="2"/>
    <x v="266"/>
    <x v="1"/>
    <x v="1"/>
    <s v="-0.12776"/>
    <x v="2"/>
    <x v="1"/>
    <x v="0"/>
    <x v="5084"/>
    <n v="1.1100000000000002E-2"/>
    <x v="8758"/>
    <n v="0.20000000000000007"/>
    <n v="4.9861200000000023"/>
    <n v="1"/>
    <n v="83"/>
    <x v="148"/>
    <x v="50"/>
    <x v="21"/>
  </r>
  <r>
    <x v="2"/>
    <x v="267"/>
    <x v="1"/>
    <x v="1"/>
    <s v="-0.12776"/>
    <x v="2"/>
    <x v="1"/>
    <x v="0"/>
    <x v="6496"/>
    <n v="1.3800000000000003E-2"/>
    <x v="8759"/>
    <n v="1.2499999999999998"/>
    <n v="59.633250000000004"/>
    <n v="2"/>
    <n v="97"/>
    <x v="180"/>
    <x v="26"/>
    <x v="21"/>
  </r>
  <r>
    <x v="2"/>
    <x v="268"/>
    <x v="1"/>
    <x v="1"/>
    <s v="-0.12776"/>
    <x v="2"/>
    <x v="1"/>
    <x v="0"/>
    <x v="6497"/>
    <n v="7.6E-3"/>
    <x v="8760"/>
    <n v="0.4599999999999998"/>
    <n v="9.439199999999996"/>
    <n v="4"/>
    <n v="220"/>
    <x v="135"/>
    <x v="49"/>
    <x v="7"/>
  </r>
  <r>
    <x v="2"/>
    <x v="269"/>
    <x v="1"/>
    <x v="1"/>
    <s v="-0.12776"/>
    <x v="2"/>
    <x v="1"/>
    <x v="0"/>
    <x v="6498"/>
    <n v="1.04E-2"/>
    <x v="8761"/>
    <n v="0.38999999999999996"/>
    <n v="11.502815999999997"/>
    <n v="4"/>
    <n v="397"/>
    <x v="51"/>
    <x v="18"/>
    <x v="22"/>
  </r>
  <r>
    <x v="2"/>
    <x v="270"/>
    <x v="1"/>
    <x v="1"/>
    <s v="-0.12776"/>
    <x v="2"/>
    <x v="1"/>
    <x v="0"/>
    <x v="498"/>
    <n v="1.2299999999999998E-2"/>
    <x v="8762"/>
    <n v="1.1299999999999997"/>
    <n v="33.746771999999986"/>
    <n v="1"/>
    <n v="127"/>
    <x v="162"/>
    <x v="50"/>
    <x v="25"/>
  </r>
  <r>
    <x v="2"/>
    <x v="271"/>
    <x v="1"/>
    <x v="1"/>
    <s v="-0.12776"/>
    <x v="2"/>
    <x v="1"/>
    <x v="0"/>
    <x v="6499"/>
    <n v="1.2100000000000003E-2"/>
    <x v="8763"/>
    <n v="5.0000000000000017E-2"/>
    <n v="1.663145000000001"/>
    <n v="3"/>
    <n v="141"/>
    <x v="158"/>
    <x v="18"/>
    <x v="23"/>
  </r>
  <r>
    <x v="2"/>
    <x v="272"/>
    <x v="1"/>
    <x v="1"/>
    <s v="-0.12776"/>
    <x v="2"/>
    <x v="1"/>
    <x v="0"/>
    <x v="1233"/>
    <n v="1.2E-2"/>
    <x v="8764"/>
    <n v="0.98999999999999977"/>
    <n v="23.261039999999998"/>
    <n v="4"/>
    <n v="243"/>
    <x v="183"/>
    <x v="41"/>
    <x v="3"/>
  </r>
  <r>
    <x v="2"/>
    <x v="273"/>
    <x v="1"/>
    <x v="1"/>
    <s v="-0.12776"/>
    <x v="2"/>
    <x v="1"/>
    <x v="0"/>
    <x v="6500"/>
    <n v="1.1799999999999998E-2"/>
    <x v="8765"/>
    <n v="0.63999999999999979"/>
    <n v="24.090879999999988"/>
    <n v="2"/>
    <n v="99"/>
    <x v="51"/>
    <x v="46"/>
    <x v="22"/>
  </r>
  <r>
    <x v="2"/>
    <x v="274"/>
    <x v="1"/>
    <x v="1"/>
    <s v="-0.12776"/>
    <x v="2"/>
    <x v="1"/>
    <x v="0"/>
    <x v="4463"/>
    <n v="8.3000000000000018E-3"/>
    <x v="8766"/>
    <n v="0.95999999999999974"/>
    <n v="20.453855999999998"/>
    <n v="3"/>
    <n v="156"/>
    <x v="150"/>
    <x v="44"/>
    <x v="25"/>
  </r>
  <r>
    <x v="0"/>
    <x v="0"/>
    <x v="2"/>
    <x v="2"/>
    <s v="-2.244644"/>
    <x v="2"/>
    <x v="1"/>
    <x v="0"/>
    <x v="6501"/>
    <n v="1.1699999999999999E-2"/>
    <x v="8767"/>
    <n v="4.0000000000000036E-2"/>
    <n v="0.91316160000000079"/>
    <n v="2"/>
    <n v="62"/>
    <x v="129"/>
    <x v="4"/>
    <x v="23"/>
  </r>
  <r>
    <x v="0"/>
    <x v="1"/>
    <x v="2"/>
    <x v="2"/>
    <s v="-2.244644"/>
    <x v="2"/>
    <x v="1"/>
    <x v="0"/>
    <x v="6502"/>
    <n v="1.0000000000000004E-2"/>
    <x v="8768"/>
    <n v="7.0000000000000076E-2"/>
    <n v="1.1999400000000016"/>
    <n v="4"/>
    <n v="132"/>
    <x v="45"/>
    <x v="45"/>
    <x v="24"/>
  </r>
  <r>
    <x v="0"/>
    <x v="2"/>
    <x v="2"/>
    <x v="2"/>
    <s v="-2.244644"/>
    <x v="2"/>
    <x v="1"/>
    <x v="0"/>
    <x v="6503"/>
    <n v="7.4000000000000012E-3"/>
    <x v="8769"/>
    <n v="0.60999999999999988"/>
    <n v="7.7658856000000007"/>
    <n v="4"/>
    <n v="304"/>
    <x v="173"/>
    <x v="40"/>
    <x v="23"/>
  </r>
  <r>
    <x v="0"/>
    <x v="3"/>
    <x v="2"/>
    <x v="2"/>
    <s v="-2.244644"/>
    <x v="2"/>
    <x v="1"/>
    <x v="0"/>
    <x v="6504"/>
    <n v="1.0400000000000001E-2"/>
    <x v="8770"/>
    <n v="0.22999999999999995"/>
    <n v="2.9775616"/>
    <n v="4"/>
    <n v="248"/>
    <x v="58"/>
    <x v="4"/>
    <x v="23"/>
  </r>
  <r>
    <x v="0"/>
    <x v="4"/>
    <x v="2"/>
    <x v="2"/>
    <s v="-2.244644"/>
    <x v="2"/>
    <x v="1"/>
    <x v="0"/>
    <x v="2110"/>
    <n v="9.6000000000000009E-3"/>
    <x v="8682"/>
    <n v="0.27999999999999997"/>
    <n v="3.92448"/>
    <n v="4"/>
    <n v="280"/>
    <x v="151"/>
    <x v="40"/>
    <x v="20"/>
  </r>
  <r>
    <x v="0"/>
    <x v="5"/>
    <x v="2"/>
    <x v="2"/>
    <s v="-2.244644"/>
    <x v="2"/>
    <x v="1"/>
    <x v="0"/>
    <x v="6505"/>
    <n v="1.09E-2"/>
    <x v="8771"/>
    <n v="0.48999999999999977"/>
    <n v="6.6185671999999967"/>
    <n v="2"/>
    <n v="158"/>
    <x v="173"/>
    <x v="41"/>
    <x v="0"/>
  </r>
  <r>
    <x v="0"/>
    <x v="6"/>
    <x v="2"/>
    <x v="2"/>
    <s v="-2.244644"/>
    <x v="2"/>
    <x v="1"/>
    <x v="0"/>
    <x v="1769"/>
    <n v="8.3000000000000018E-3"/>
    <x v="8772"/>
    <n v="0.03"/>
    <n v="0.47230320000000015"/>
    <n v="1"/>
    <n v="74"/>
    <x v="152"/>
    <x v="8"/>
    <x v="0"/>
  </r>
  <r>
    <x v="0"/>
    <x v="7"/>
    <x v="2"/>
    <x v="2"/>
    <s v="-2.244644"/>
    <x v="2"/>
    <x v="1"/>
    <x v="0"/>
    <x v="823"/>
    <n v="6.9000000000000016E-3"/>
    <x v="8773"/>
    <n v="0.18000000000000005"/>
    <n v="1.2318156000000009"/>
    <n v="2"/>
    <n v="100"/>
    <x v="139"/>
    <x v="5"/>
    <x v="0"/>
  </r>
  <r>
    <x v="0"/>
    <x v="8"/>
    <x v="2"/>
    <x v="2"/>
    <s v="-2.244644"/>
    <x v="2"/>
    <x v="1"/>
    <x v="0"/>
    <x v="6506"/>
    <n v="6.199999999999998E-3"/>
    <x v="8774"/>
    <n v="0.63999999999999979"/>
    <n v="8.1097983999999954"/>
    <n v="1"/>
    <n v="64"/>
    <x v="190"/>
    <x v="8"/>
    <x v="24"/>
  </r>
  <r>
    <x v="0"/>
    <x v="9"/>
    <x v="2"/>
    <x v="2"/>
    <s v="-2.244644"/>
    <x v="2"/>
    <x v="1"/>
    <x v="0"/>
    <x v="714"/>
    <n v="1.2499999999999999E-2"/>
    <x v="8775"/>
    <n v="0.67999999999999983"/>
    <n v="17.237999999999992"/>
    <n v="2"/>
    <n v="102"/>
    <x v="136"/>
    <x v="8"/>
    <x v="25"/>
  </r>
  <r>
    <x v="0"/>
    <x v="10"/>
    <x v="2"/>
    <x v="2"/>
    <s v="-2.244644"/>
    <x v="2"/>
    <x v="1"/>
    <x v="0"/>
    <x v="6507"/>
    <n v="1.1200000000000002E-2"/>
    <x v="8776"/>
    <n v="0.54999999999999982"/>
    <n v="7.4240319999999995"/>
    <n v="3"/>
    <n v="135"/>
    <x v="154"/>
    <x v="23"/>
    <x v="24"/>
  </r>
  <r>
    <x v="0"/>
    <x v="11"/>
    <x v="2"/>
    <x v="2"/>
    <s v="-2.244644"/>
    <x v="2"/>
    <x v="1"/>
    <x v="0"/>
    <x v="6508"/>
    <n v="1.03E-2"/>
    <x v="8777"/>
    <n v="0.43999999999999984"/>
    <n v="7.574784799999998"/>
    <n v="3"/>
    <n v="168"/>
    <x v="132"/>
    <x v="7"/>
    <x v="0"/>
  </r>
  <r>
    <x v="0"/>
    <x v="12"/>
    <x v="2"/>
    <x v="2"/>
    <s v="-2.244644"/>
    <x v="2"/>
    <x v="1"/>
    <x v="0"/>
    <x v="6509"/>
    <n v="1.3600000000000001E-2"/>
    <x v="8778"/>
    <n v="0.72999999999999976"/>
    <n v="14.973409599999997"/>
    <n v="4"/>
    <n v="124"/>
    <x v="124"/>
    <x v="6"/>
    <x v="25"/>
  </r>
  <r>
    <x v="0"/>
    <x v="13"/>
    <x v="2"/>
    <x v="2"/>
    <s v="-2.244644"/>
    <x v="2"/>
    <x v="1"/>
    <x v="0"/>
    <x v="1660"/>
    <n v="1.4100000000000001E-2"/>
    <x v="8779"/>
    <n v="0.72999999999999987"/>
    <n v="15.089537999999997"/>
    <n v="0"/>
    <n v="0"/>
    <x v="190"/>
    <x v="45"/>
    <x v="24"/>
  </r>
  <r>
    <x v="0"/>
    <x v="14"/>
    <x v="2"/>
    <x v="2"/>
    <s v="-2.244644"/>
    <x v="2"/>
    <x v="1"/>
    <x v="0"/>
    <x v="4119"/>
    <n v="6.8000000000000014E-3"/>
    <x v="8780"/>
    <n v="0.28999999999999992"/>
    <n v="3.5957447999999999"/>
    <n v="0"/>
    <n v="0"/>
    <x v="190"/>
    <x v="48"/>
    <x v="23"/>
  </r>
  <r>
    <x v="0"/>
    <x v="15"/>
    <x v="2"/>
    <x v="2"/>
    <s v="-2.244644"/>
    <x v="2"/>
    <x v="1"/>
    <x v="0"/>
    <x v="6510"/>
    <n v="8.3000000000000018E-3"/>
    <x v="8781"/>
    <n v="0.08"/>
    <n v="1.5465888000000003"/>
    <n v="4"/>
    <n v="308"/>
    <x v="158"/>
    <x v="4"/>
    <x v="3"/>
  </r>
  <r>
    <x v="0"/>
    <x v="16"/>
    <x v="2"/>
    <x v="2"/>
    <s v="-2.244644"/>
    <x v="2"/>
    <x v="1"/>
    <x v="0"/>
    <x v="6511"/>
    <n v="9.7000000000000038E-3"/>
    <x v="8782"/>
    <n v="0.30999999999999994"/>
    <n v="4.6139408000000017"/>
    <n v="0"/>
    <n v="0"/>
    <x v="124"/>
    <x v="6"/>
    <x v="0"/>
  </r>
  <r>
    <x v="0"/>
    <x v="17"/>
    <x v="2"/>
    <x v="2"/>
    <s v="-2.244644"/>
    <x v="2"/>
    <x v="1"/>
    <x v="0"/>
    <x v="1054"/>
    <n v="9.2999999999999992E-3"/>
    <x v="8783"/>
    <n v="0.22999999999999995"/>
    <n v="3.1511747999999993"/>
    <n v="0"/>
    <n v="0"/>
    <x v="174"/>
    <x v="7"/>
    <x v="20"/>
  </r>
  <r>
    <x v="0"/>
    <x v="18"/>
    <x v="2"/>
    <x v="2"/>
    <s v="-2.244644"/>
    <x v="2"/>
    <x v="1"/>
    <x v="0"/>
    <x v="6512"/>
    <n v="7.1999999999999972E-3"/>
    <x v="8784"/>
    <n v="0.55999999999999983"/>
    <n v="6.9439103999999956"/>
    <n v="4"/>
    <n v="268"/>
    <x v="139"/>
    <x v="46"/>
    <x v="20"/>
  </r>
  <r>
    <x v="0"/>
    <x v="19"/>
    <x v="2"/>
    <x v="2"/>
    <s v="-2.244644"/>
    <x v="2"/>
    <x v="1"/>
    <x v="0"/>
    <x v="6513"/>
    <n v="6.1000000000000004E-3"/>
    <x v="8785"/>
    <n v="0.74999999999999989"/>
    <n v="8.2551299999999994"/>
    <n v="0"/>
    <n v="0"/>
    <x v="51"/>
    <x v="41"/>
    <x v="25"/>
  </r>
  <r>
    <x v="0"/>
    <x v="20"/>
    <x v="2"/>
    <x v="2"/>
    <s v="-2.244644"/>
    <x v="2"/>
    <x v="1"/>
    <x v="0"/>
    <x v="5486"/>
    <n v="1.04E-2"/>
    <x v="8786"/>
    <n v="0.99999999999999989"/>
    <n v="17.833919999999999"/>
    <n v="3"/>
    <n v="96"/>
    <x v="45"/>
    <x v="8"/>
    <x v="5"/>
  </r>
  <r>
    <x v="0"/>
    <x v="21"/>
    <x v="2"/>
    <x v="2"/>
    <s v="-2.244644"/>
    <x v="2"/>
    <x v="1"/>
    <x v="0"/>
    <x v="6514"/>
    <n v="8.2000000000000007E-3"/>
    <x v="8787"/>
    <n v="0.5299999999999998"/>
    <n v="9.0927011999999987"/>
    <n v="5"/>
    <n v="275"/>
    <x v="190"/>
    <x v="40"/>
    <x v="20"/>
  </r>
  <r>
    <x v="0"/>
    <x v="22"/>
    <x v="2"/>
    <x v="2"/>
    <s v="-2.244644"/>
    <x v="2"/>
    <x v="1"/>
    <x v="0"/>
    <x v="6515"/>
    <n v="8.0000000000000019E-3"/>
    <x v="8788"/>
    <n v="0.67999999999999983"/>
    <n v="12.662143999999998"/>
    <n v="2"/>
    <n v="144"/>
    <x v="158"/>
    <x v="23"/>
    <x v="0"/>
  </r>
  <r>
    <x v="0"/>
    <x v="23"/>
    <x v="2"/>
    <x v="2"/>
    <s v="-2.244644"/>
    <x v="2"/>
    <x v="1"/>
    <x v="0"/>
    <x v="6516"/>
    <n v="6.6000000000000017E-3"/>
    <x v="8789"/>
    <n v="0.10000000000000003"/>
    <n v="0.83094000000000046"/>
    <n v="3"/>
    <n v="117"/>
    <x v="140"/>
    <x v="6"/>
    <x v="21"/>
  </r>
  <r>
    <x v="0"/>
    <x v="24"/>
    <x v="2"/>
    <x v="2"/>
    <s v="-2.244644"/>
    <x v="2"/>
    <x v="1"/>
    <x v="0"/>
    <x v="6037"/>
    <n v="7.000000000000001E-3"/>
    <x v="8790"/>
    <n v="1.1399999999999997"/>
    <n v="13.506947999999998"/>
    <n v="5"/>
    <n v="155"/>
    <x v="150"/>
    <x v="48"/>
    <x v="23"/>
  </r>
  <r>
    <x v="0"/>
    <x v="25"/>
    <x v="2"/>
    <x v="2"/>
    <s v="-2.244644"/>
    <x v="2"/>
    <x v="1"/>
    <x v="0"/>
    <x v="5702"/>
    <n v="7.6000000000000017E-3"/>
    <x v="8791"/>
    <n v="1.0099999999999998"/>
    <n v="14.171431200000002"/>
    <n v="2"/>
    <n v="92"/>
    <x v="152"/>
    <x v="46"/>
    <x v="24"/>
  </r>
  <r>
    <x v="0"/>
    <x v="26"/>
    <x v="2"/>
    <x v="2"/>
    <s v="-2.244644"/>
    <x v="2"/>
    <x v="1"/>
    <x v="0"/>
    <x v="6517"/>
    <n v="8.6999999999999994E-3"/>
    <x v="8792"/>
    <n v="0.63999999999999979"/>
    <n v="7.718361599999997"/>
    <n v="1"/>
    <n v="54"/>
    <x v="129"/>
    <x v="48"/>
    <x v="24"/>
  </r>
  <r>
    <x v="0"/>
    <x v="27"/>
    <x v="2"/>
    <x v="2"/>
    <s v="-2.244644"/>
    <x v="2"/>
    <x v="1"/>
    <x v="0"/>
    <x v="6518"/>
    <n v="8.7999999999999988E-3"/>
    <x v="8793"/>
    <n v="0.92999999999999983"/>
    <n v="9.732412799999997"/>
    <n v="3"/>
    <n v="225"/>
    <x v="167"/>
    <x v="41"/>
    <x v="24"/>
  </r>
  <r>
    <x v="0"/>
    <x v="28"/>
    <x v="2"/>
    <x v="2"/>
    <s v="-2.244644"/>
    <x v="2"/>
    <x v="1"/>
    <x v="0"/>
    <x v="4532"/>
    <n v="7.2000000000000024E-3"/>
    <x v="8794"/>
    <n v="0.12000000000000004"/>
    <n v="1.7145216000000012"/>
    <n v="1"/>
    <n v="63"/>
    <x v="77"/>
    <x v="44"/>
    <x v="24"/>
  </r>
  <r>
    <x v="0"/>
    <x v="29"/>
    <x v="2"/>
    <x v="2"/>
    <s v="-2.244644"/>
    <x v="2"/>
    <x v="1"/>
    <x v="0"/>
    <x v="6519"/>
    <n v="1.1700000000000004E-2"/>
    <x v="8795"/>
    <n v="0.48999999999999977"/>
    <n v="7.6868064"/>
    <n v="2"/>
    <n v="104"/>
    <x v="127"/>
    <x v="46"/>
    <x v="24"/>
  </r>
  <r>
    <x v="0"/>
    <x v="30"/>
    <x v="2"/>
    <x v="2"/>
    <s v="-2.244644"/>
    <x v="2"/>
    <x v="1"/>
    <x v="0"/>
    <x v="6520"/>
    <n v="6.7999999999999988E-3"/>
    <x v="8796"/>
    <n v="0.67999999999999983"/>
    <n v="9.2794431999999976"/>
    <n v="1"/>
    <n v="46"/>
    <x v="162"/>
    <x v="4"/>
    <x v="24"/>
  </r>
  <r>
    <x v="0"/>
    <x v="31"/>
    <x v="2"/>
    <x v="2"/>
    <s v="-2.244644"/>
    <x v="2"/>
    <x v="1"/>
    <x v="0"/>
    <x v="6521"/>
    <n v="7.4000000000000012E-3"/>
    <x v="8797"/>
    <n v="0.66999999999999982"/>
    <n v="9.7206547999999984"/>
    <n v="0"/>
    <n v="0"/>
    <x v="148"/>
    <x v="40"/>
    <x v="0"/>
  </r>
  <r>
    <x v="0"/>
    <x v="32"/>
    <x v="2"/>
    <x v="2"/>
    <s v="-2.244644"/>
    <x v="2"/>
    <x v="1"/>
    <x v="0"/>
    <x v="6522"/>
    <n v="1.1900000000000001E-2"/>
    <x v="8798"/>
    <n v="0.82999999999999963"/>
    <n v="19.775729399999996"/>
    <n v="2"/>
    <n v="132"/>
    <x v="151"/>
    <x v="8"/>
    <x v="24"/>
  </r>
  <r>
    <x v="0"/>
    <x v="33"/>
    <x v="2"/>
    <x v="2"/>
    <s v="-2.244644"/>
    <x v="2"/>
    <x v="1"/>
    <x v="0"/>
    <x v="6523"/>
    <n v="7.9000000000000008E-3"/>
    <x v="8799"/>
    <n v="0.76999999999999968"/>
    <n v="14.989728599999996"/>
    <n v="5"/>
    <n v="350"/>
    <x v="42"/>
    <x v="45"/>
    <x v="24"/>
  </r>
  <r>
    <x v="0"/>
    <x v="34"/>
    <x v="2"/>
    <x v="2"/>
    <s v="-2.244644"/>
    <x v="2"/>
    <x v="1"/>
    <x v="0"/>
    <x v="6524"/>
    <n v="1.0199999999999999E-2"/>
    <x v="8800"/>
    <n v="0.98999999999999988"/>
    <n v="20.222254799999995"/>
    <n v="0"/>
    <n v="0"/>
    <x v="136"/>
    <x v="43"/>
    <x v="23"/>
  </r>
  <r>
    <x v="0"/>
    <x v="35"/>
    <x v="2"/>
    <x v="2"/>
    <s v="-2.244644"/>
    <x v="2"/>
    <x v="1"/>
    <x v="0"/>
    <x v="6525"/>
    <n v="0.01"/>
    <x v="8801"/>
    <n v="0.17000000000000004"/>
    <n v="3.799500000000001"/>
    <n v="5"/>
    <n v="260"/>
    <x v="132"/>
    <x v="44"/>
    <x v="25"/>
  </r>
  <r>
    <x v="0"/>
    <x v="36"/>
    <x v="2"/>
    <x v="2"/>
    <s v="-2.244644"/>
    <x v="2"/>
    <x v="1"/>
    <x v="0"/>
    <x v="6526"/>
    <n v="8.8999999999999982E-3"/>
    <x v="8802"/>
    <n v="0.30999999999999994"/>
    <n v="4.9695107999999992"/>
    <n v="1"/>
    <n v="72"/>
    <x v="161"/>
    <x v="40"/>
    <x v="0"/>
  </r>
  <r>
    <x v="0"/>
    <x v="37"/>
    <x v="2"/>
    <x v="2"/>
    <s v="-2.244644"/>
    <x v="2"/>
    <x v="1"/>
    <x v="0"/>
    <x v="6527"/>
    <n v="1.0100000000000005E-2"/>
    <x v="8803"/>
    <n v="0.5399999999999997"/>
    <n v="8.3871611999999995"/>
    <n v="4"/>
    <n v="312"/>
    <x v="135"/>
    <x v="46"/>
    <x v="21"/>
  </r>
  <r>
    <x v="0"/>
    <x v="38"/>
    <x v="2"/>
    <x v="2"/>
    <s v="-2.244644"/>
    <x v="2"/>
    <x v="1"/>
    <x v="0"/>
    <x v="6528"/>
    <n v="9.8999999999999991E-3"/>
    <x v="8804"/>
    <n v="0.90999999999999981"/>
    <n v="12.284672399999996"/>
    <n v="1"/>
    <n v="49"/>
    <x v="127"/>
    <x v="46"/>
    <x v="20"/>
  </r>
  <r>
    <x v="0"/>
    <x v="39"/>
    <x v="2"/>
    <x v="2"/>
    <s v="-2.244644"/>
    <x v="2"/>
    <x v="1"/>
    <x v="0"/>
    <x v="6529"/>
    <n v="1.0000000000000002E-2"/>
    <x v="8805"/>
    <n v="0.79999999999999971"/>
    <n v="12.764799999999999"/>
    <n v="0"/>
    <n v="0"/>
    <x v="155"/>
    <x v="45"/>
    <x v="24"/>
  </r>
  <r>
    <x v="0"/>
    <x v="40"/>
    <x v="2"/>
    <x v="2"/>
    <s v="-2.244644"/>
    <x v="2"/>
    <x v="1"/>
    <x v="0"/>
    <x v="6530"/>
    <n v="1.1900000000000001E-2"/>
    <x v="8806"/>
    <n v="0.73999999999999966"/>
    <n v="16.594026399999994"/>
    <n v="1"/>
    <n v="37"/>
    <x v="162"/>
    <x v="8"/>
    <x v="0"/>
  </r>
  <r>
    <x v="0"/>
    <x v="41"/>
    <x v="2"/>
    <x v="2"/>
    <s v="-2.244644"/>
    <x v="2"/>
    <x v="1"/>
    <x v="0"/>
    <x v="6531"/>
    <n v="7.5000000000000023E-3"/>
    <x v="8807"/>
    <n v="1.0299999999999998"/>
    <n v="16.367730000000005"/>
    <n v="3"/>
    <n v="213"/>
    <x v="143"/>
    <x v="40"/>
    <x v="24"/>
  </r>
  <r>
    <x v="0"/>
    <x v="42"/>
    <x v="2"/>
    <x v="2"/>
    <s v="-2.244644"/>
    <x v="2"/>
    <x v="1"/>
    <x v="0"/>
    <x v="6532"/>
    <n v="1.1000000000000001E-2"/>
    <x v="8808"/>
    <n v="9.9999999999999794E-3"/>
    <n v="0.24446399999999954"/>
    <n v="5"/>
    <n v="340"/>
    <x v="141"/>
    <x v="48"/>
    <x v="23"/>
  </r>
  <r>
    <x v="0"/>
    <x v="43"/>
    <x v="2"/>
    <x v="2"/>
    <s v="-2.244644"/>
    <x v="2"/>
    <x v="1"/>
    <x v="0"/>
    <x v="6533"/>
    <n v="1.3399999999999999E-2"/>
    <x v="8809"/>
    <n v="0.81999999999999973"/>
    <n v="22.334208799999992"/>
    <n v="3"/>
    <n v="114"/>
    <x v="128"/>
    <x v="45"/>
    <x v="0"/>
  </r>
  <r>
    <x v="0"/>
    <x v="44"/>
    <x v="2"/>
    <x v="2"/>
    <s v="-2.244644"/>
    <x v="2"/>
    <x v="1"/>
    <x v="0"/>
    <x v="6534"/>
    <n v="1.0800000000000001E-2"/>
    <x v="8810"/>
    <n v="0.11"/>
    <n v="2.7117288000000004"/>
    <n v="3"/>
    <n v="132"/>
    <x v="142"/>
    <x v="6"/>
    <x v="20"/>
  </r>
  <r>
    <x v="0"/>
    <x v="45"/>
    <x v="2"/>
    <x v="2"/>
    <s v="-2.244644"/>
    <x v="2"/>
    <x v="1"/>
    <x v="0"/>
    <x v="6535"/>
    <n v="1.1200000000000002E-2"/>
    <x v="8811"/>
    <n v="0.79999999999999982"/>
    <n v="21.812223999999997"/>
    <n v="3"/>
    <n v="165"/>
    <x v="51"/>
    <x v="46"/>
    <x v="5"/>
  </r>
  <r>
    <x v="0"/>
    <x v="46"/>
    <x v="2"/>
    <x v="2"/>
    <s v="-2.244644"/>
    <x v="2"/>
    <x v="1"/>
    <x v="0"/>
    <x v="6536"/>
    <n v="8.199999999999999E-3"/>
    <x v="8812"/>
    <n v="0.85999999999999965"/>
    <n v="12.561022399999993"/>
    <n v="5"/>
    <n v="400"/>
    <x v="135"/>
    <x v="8"/>
    <x v="20"/>
  </r>
  <r>
    <x v="0"/>
    <x v="47"/>
    <x v="2"/>
    <x v="2"/>
    <s v="-2.244644"/>
    <x v="2"/>
    <x v="1"/>
    <x v="0"/>
    <x v="6537"/>
    <n v="8.3000000000000001E-3"/>
    <x v="8813"/>
    <n v="1.1799999999999997"/>
    <n v="10.211224399999999"/>
    <n v="4"/>
    <n v="232"/>
    <x v="160"/>
    <x v="8"/>
    <x v="20"/>
  </r>
  <r>
    <x v="0"/>
    <x v="48"/>
    <x v="2"/>
    <x v="2"/>
    <s v="-2.244644"/>
    <x v="2"/>
    <x v="1"/>
    <x v="0"/>
    <x v="6538"/>
    <n v="8.3000000000000018E-3"/>
    <x v="8814"/>
    <n v="0.80999999999999972"/>
    <n v="9.9244925999999989"/>
    <n v="4"/>
    <n v="172"/>
    <x v="46"/>
    <x v="4"/>
    <x v="0"/>
  </r>
  <r>
    <x v="0"/>
    <x v="49"/>
    <x v="2"/>
    <x v="2"/>
    <s v="-2.244644"/>
    <x v="2"/>
    <x v="1"/>
    <x v="0"/>
    <x v="2069"/>
    <n v="8.7999999999999988E-3"/>
    <x v="8815"/>
    <n v="0.98999999999999966"/>
    <n v="10.768031999999996"/>
    <n v="4"/>
    <n v="316"/>
    <x v="165"/>
    <x v="4"/>
    <x v="23"/>
  </r>
  <r>
    <x v="0"/>
    <x v="50"/>
    <x v="2"/>
    <x v="2"/>
    <s v="-2.244644"/>
    <x v="2"/>
    <x v="1"/>
    <x v="0"/>
    <x v="6539"/>
    <n v="1.0200000000000001E-2"/>
    <x v="8816"/>
    <n v="0.08"/>
    <n v="1.1058432"/>
    <n v="4"/>
    <n v="312"/>
    <x v="147"/>
    <x v="13"/>
    <x v="20"/>
  </r>
  <r>
    <x v="0"/>
    <x v="51"/>
    <x v="2"/>
    <x v="2"/>
    <s v="-2.244644"/>
    <x v="2"/>
    <x v="1"/>
    <x v="0"/>
    <x v="4210"/>
    <n v="7.9000000000000008E-3"/>
    <x v="8817"/>
    <n v="9.9999999999999395E-3"/>
    <n v="0.1203959999999993"/>
    <n v="4"/>
    <n v="236"/>
    <x v="151"/>
    <x v="43"/>
    <x v="24"/>
  </r>
  <r>
    <x v="0"/>
    <x v="52"/>
    <x v="2"/>
    <x v="2"/>
    <s v="-2.244644"/>
    <x v="2"/>
    <x v="1"/>
    <x v="0"/>
    <x v="1317"/>
    <n v="9.7999999999999997E-3"/>
    <x v="8818"/>
    <n v="0.33999999999999997"/>
    <n v="3.4626143999999996"/>
    <n v="4"/>
    <n v="220"/>
    <x v="151"/>
    <x v="8"/>
    <x v="20"/>
  </r>
  <r>
    <x v="0"/>
    <x v="53"/>
    <x v="2"/>
    <x v="2"/>
    <s v="-2.244644"/>
    <x v="2"/>
    <x v="1"/>
    <x v="0"/>
    <x v="82"/>
    <n v="7.6000000000000026E-3"/>
    <x v="8819"/>
    <n v="0.67999999999999983"/>
    <n v="8.2326239999999995"/>
    <n v="4"/>
    <n v="152"/>
    <x v="173"/>
    <x v="7"/>
    <x v="0"/>
  </r>
  <r>
    <x v="0"/>
    <x v="54"/>
    <x v="2"/>
    <x v="2"/>
    <s v="-2.244644"/>
    <x v="2"/>
    <x v="1"/>
    <x v="0"/>
    <x v="6540"/>
    <n v="9.9999999999999985E-3"/>
    <x v="8820"/>
    <n v="0.30999999999999983"/>
    <n v="3.8613599999999977"/>
    <n v="4"/>
    <n v="224"/>
    <x v="161"/>
    <x v="48"/>
    <x v="24"/>
  </r>
  <r>
    <x v="0"/>
    <x v="55"/>
    <x v="2"/>
    <x v="2"/>
    <s v="-2.244644"/>
    <x v="2"/>
    <x v="1"/>
    <x v="0"/>
    <x v="1549"/>
    <n v="9.7000000000000003E-3"/>
    <x v="8821"/>
    <n v="1.0999999999999996"/>
    <n v="15.185543999999995"/>
    <n v="3"/>
    <n v="165"/>
    <x v="135"/>
    <x v="7"/>
    <x v="23"/>
  </r>
  <r>
    <x v="0"/>
    <x v="56"/>
    <x v="2"/>
    <x v="2"/>
    <s v="-2.244644"/>
    <x v="2"/>
    <x v="1"/>
    <x v="0"/>
    <x v="3273"/>
    <n v="1.0200000000000001E-2"/>
    <x v="8822"/>
    <n v="0.28999999999999992"/>
    <n v="5.3036939999999992"/>
    <n v="1"/>
    <n v="73"/>
    <x v="125"/>
    <x v="40"/>
    <x v="24"/>
  </r>
  <r>
    <x v="0"/>
    <x v="57"/>
    <x v="2"/>
    <x v="2"/>
    <s v="-2.244644"/>
    <x v="2"/>
    <x v="1"/>
    <x v="0"/>
    <x v="6541"/>
    <n v="1.0599999999999998E-2"/>
    <x v="8823"/>
    <n v="1.0599999999999998"/>
    <n v="25.658529599999991"/>
    <n v="4"/>
    <n v="148"/>
    <x v="13"/>
    <x v="44"/>
    <x v="24"/>
  </r>
  <r>
    <x v="0"/>
    <x v="58"/>
    <x v="2"/>
    <x v="2"/>
    <s v="-2.244644"/>
    <x v="2"/>
    <x v="1"/>
    <x v="0"/>
    <x v="4356"/>
    <n v="1.0600000000000002E-2"/>
    <x v="8824"/>
    <n v="0.79999999999999982"/>
    <n v="15.029952"/>
    <n v="4"/>
    <n v="216"/>
    <x v="13"/>
    <x v="44"/>
    <x v="20"/>
  </r>
  <r>
    <x v="0"/>
    <x v="59"/>
    <x v="2"/>
    <x v="2"/>
    <s v="-2.244644"/>
    <x v="2"/>
    <x v="1"/>
    <x v="0"/>
    <x v="1745"/>
    <n v="8.199999999999999E-3"/>
    <x v="8825"/>
    <n v="0.14000000000000007"/>
    <n v="2.097855200000001"/>
    <n v="3"/>
    <n v="189"/>
    <x v="128"/>
    <x v="40"/>
    <x v="0"/>
  </r>
  <r>
    <x v="0"/>
    <x v="60"/>
    <x v="2"/>
    <x v="2"/>
    <s v="-2.244644"/>
    <x v="2"/>
    <x v="1"/>
    <x v="0"/>
    <x v="6542"/>
    <n v="4.6000000000000008E-3"/>
    <x v="8826"/>
    <n v="0.05"/>
    <n v="0.4037420000000001"/>
    <n v="1"/>
    <n v="49"/>
    <x v="138"/>
    <x v="12"/>
    <x v="25"/>
  </r>
  <r>
    <x v="0"/>
    <x v="61"/>
    <x v="2"/>
    <x v="2"/>
    <s v="-2.244644"/>
    <x v="2"/>
    <x v="1"/>
    <x v="0"/>
    <x v="6543"/>
    <n v="8.8000000000000023E-3"/>
    <x v="8827"/>
    <n v="0.46999999999999986"/>
    <n v="7.1147472"/>
    <n v="0"/>
    <n v="0"/>
    <x v="151"/>
    <x v="46"/>
    <x v="20"/>
  </r>
  <r>
    <x v="0"/>
    <x v="62"/>
    <x v="2"/>
    <x v="2"/>
    <s v="-2.244644"/>
    <x v="2"/>
    <x v="1"/>
    <x v="0"/>
    <x v="1308"/>
    <n v="5.9000000000000016E-3"/>
    <x v="8828"/>
    <n v="0.85999999999999976"/>
    <n v="7.3268560000000003"/>
    <n v="4"/>
    <n v="208"/>
    <x v="133"/>
    <x v="48"/>
    <x v="5"/>
  </r>
  <r>
    <x v="0"/>
    <x v="63"/>
    <x v="2"/>
    <x v="2"/>
    <s v="-2.244644"/>
    <x v="2"/>
    <x v="1"/>
    <x v="0"/>
    <x v="6544"/>
    <n v="8.400000000000003E-3"/>
    <x v="8829"/>
    <n v="0.04"/>
    <n v="0.63322560000000028"/>
    <n v="1"/>
    <n v="39"/>
    <x v="157"/>
    <x v="45"/>
    <x v="23"/>
  </r>
  <r>
    <x v="0"/>
    <x v="64"/>
    <x v="2"/>
    <x v="2"/>
    <s v="-2.244644"/>
    <x v="2"/>
    <x v="1"/>
    <x v="0"/>
    <x v="6545"/>
    <n v="5.1999999999999989E-3"/>
    <x v="8830"/>
    <n v="1.1799999999999997"/>
    <n v="8.9450607999999967"/>
    <n v="0"/>
    <n v="0"/>
    <x v="133"/>
    <x v="40"/>
    <x v="0"/>
  </r>
  <r>
    <x v="0"/>
    <x v="65"/>
    <x v="2"/>
    <x v="2"/>
    <s v="-2.244644"/>
    <x v="2"/>
    <x v="1"/>
    <x v="0"/>
    <x v="69"/>
    <n v="6.6000000000000026E-3"/>
    <x v="8831"/>
    <n v="0.02"/>
    <n v="0.17651040000000009"/>
    <n v="0"/>
    <n v="0"/>
    <x v="133"/>
    <x v="46"/>
    <x v="5"/>
  </r>
  <r>
    <x v="0"/>
    <x v="66"/>
    <x v="2"/>
    <x v="2"/>
    <s v="-2.244644"/>
    <x v="2"/>
    <x v="1"/>
    <x v="0"/>
    <x v="6546"/>
    <n v="7.5000000000000006E-3"/>
    <x v="8832"/>
    <n v="0.70999999999999985"/>
    <n v="12.405119999999998"/>
    <n v="1"/>
    <n v="51"/>
    <x v="127"/>
    <x v="46"/>
    <x v="20"/>
  </r>
  <r>
    <x v="0"/>
    <x v="67"/>
    <x v="2"/>
    <x v="2"/>
    <s v="-2.244644"/>
    <x v="2"/>
    <x v="1"/>
    <x v="0"/>
    <x v="1739"/>
    <n v="9.2999999999999992E-3"/>
    <x v="8833"/>
    <n v="1.1799999999999997"/>
    <n v="18.087346799999995"/>
    <n v="5"/>
    <n v="200"/>
    <x v="21"/>
    <x v="4"/>
    <x v="20"/>
  </r>
  <r>
    <x v="0"/>
    <x v="68"/>
    <x v="2"/>
    <x v="2"/>
    <s v="-2.244644"/>
    <x v="2"/>
    <x v="1"/>
    <x v="0"/>
    <x v="5237"/>
    <n v="1.1400000000000002E-2"/>
    <x v="8834"/>
    <n v="0"/>
    <n v="0"/>
    <n v="4"/>
    <n v="272"/>
    <x v="158"/>
    <x v="5"/>
    <x v="23"/>
  </r>
  <r>
    <x v="0"/>
    <x v="69"/>
    <x v="2"/>
    <x v="2"/>
    <s v="-2.244644"/>
    <x v="2"/>
    <x v="1"/>
    <x v="0"/>
    <x v="6547"/>
    <n v="1.2299999999999998E-2"/>
    <x v="8835"/>
    <n v="0.83999999999999975"/>
    <n v="15.183907199999997"/>
    <n v="3"/>
    <n v="207"/>
    <x v="129"/>
    <x v="40"/>
    <x v="25"/>
  </r>
  <r>
    <x v="0"/>
    <x v="70"/>
    <x v="2"/>
    <x v="2"/>
    <s v="-2.244644"/>
    <x v="2"/>
    <x v="1"/>
    <x v="0"/>
    <x v="6548"/>
    <n v="1.03E-2"/>
    <x v="8836"/>
    <n v="0.34999999999999981"/>
    <n v="4.3627709999999977"/>
    <n v="4"/>
    <n v="244"/>
    <x v="139"/>
    <x v="5"/>
    <x v="0"/>
  </r>
  <r>
    <x v="0"/>
    <x v="71"/>
    <x v="2"/>
    <x v="2"/>
    <s v="-2.244644"/>
    <x v="2"/>
    <x v="1"/>
    <x v="0"/>
    <x v="6549"/>
    <n v="1.1900000000000001E-2"/>
    <x v="8837"/>
    <n v="0.66999999999999982"/>
    <n v="9.9694391999999983"/>
    <n v="0"/>
    <n v="0"/>
    <x v="177"/>
    <x v="6"/>
    <x v="0"/>
  </r>
  <r>
    <x v="0"/>
    <x v="72"/>
    <x v="2"/>
    <x v="2"/>
    <s v="-2.244644"/>
    <x v="2"/>
    <x v="1"/>
    <x v="0"/>
    <x v="6550"/>
    <n v="9.5999999999999974E-3"/>
    <x v="8838"/>
    <n v="0.74999999999999989"/>
    <n v="10.162079999999996"/>
    <n v="1"/>
    <n v="68"/>
    <x v="143"/>
    <x v="8"/>
    <x v="24"/>
  </r>
  <r>
    <x v="0"/>
    <x v="73"/>
    <x v="2"/>
    <x v="2"/>
    <s v="-2.244644"/>
    <x v="2"/>
    <x v="1"/>
    <x v="0"/>
    <x v="6551"/>
    <n v="8.9000000000000017E-3"/>
    <x v="8839"/>
    <n v="0.72999999999999987"/>
    <n v="12.262437800000001"/>
    <n v="5"/>
    <n v="295"/>
    <x v="174"/>
    <x v="8"/>
    <x v="0"/>
  </r>
  <r>
    <x v="0"/>
    <x v="74"/>
    <x v="2"/>
    <x v="2"/>
    <s v="-2.244644"/>
    <x v="2"/>
    <x v="1"/>
    <x v="0"/>
    <x v="3151"/>
    <n v="6.1000000000000004E-3"/>
    <x v="8840"/>
    <n v="0.27999999999999992"/>
    <n v="1.8630864"/>
    <n v="3"/>
    <n v="102"/>
    <x v="130"/>
    <x v="5"/>
    <x v="20"/>
  </r>
  <r>
    <x v="0"/>
    <x v="75"/>
    <x v="2"/>
    <x v="2"/>
    <s v="-2.244644"/>
    <x v="2"/>
    <x v="1"/>
    <x v="0"/>
    <x v="6552"/>
    <n v="7.7000000000000028E-3"/>
    <x v="8841"/>
    <n v="0.42999999999999977"/>
    <n v="7.5232541999999993"/>
    <n v="1"/>
    <n v="32"/>
    <x v="152"/>
    <x v="48"/>
    <x v="23"/>
  </r>
  <r>
    <x v="0"/>
    <x v="76"/>
    <x v="2"/>
    <x v="2"/>
    <s v="-2.244644"/>
    <x v="2"/>
    <x v="1"/>
    <x v="0"/>
    <x v="6553"/>
    <n v="1.2E-2"/>
    <x v="8842"/>
    <n v="0.12000000000000005"/>
    <n v="3.3600960000000017"/>
    <n v="1"/>
    <n v="61"/>
    <x v="157"/>
    <x v="5"/>
    <x v="5"/>
  </r>
  <r>
    <x v="0"/>
    <x v="77"/>
    <x v="2"/>
    <x v="2"/>
    <s v="-2.244644"/>
    <x v="2"/>
    <x v="1"/>
    <x v="0"/>
    <x v="6554"/>
    <n v="7.9000000000000008E-3"/>
    <x v="8843"/>
    <n v="1.0899999999999996"/>
    <n v="12.358507199999998"/>
    <n v="3"/>
    <n v="117"/>
    <x v="146"/>
    <x v="23"/>
    <x v="24"/>
  </r>
  <r>
    <x v="0"/>
    <x v="78"/>
    <x v="2"/>
    <x v="2"/>
    <s v="-2.244644"/>
    <x v="2"/>
    <x v="1"/>
    <x v="0"/>
    <x v="6555"/>
    <n v="1.0000000000000002E-2"/>
    <x v="8844"/>
    <n v="0.49999999999999983"/>
    <n v="9.7369999999999983"/>
    <n v="4"/>
    <n v="228"/>
    <x v="161"/>
    <x v="4"/>
    <x v="20"/>
  </r>
  <r>
    <x v="0"/>
    <x v="79"/>
    <x v="2"/>
    <x v="2"/>
    <s v="-2.244644"/>
    <x v="2"/>
    <x v="1"/>
    <x v="0"/>
    <x v="6556"/>
    <n v="5.6000000000000017E-3"/>
    <x v="8845"/>
    <n v="4.0000000000000022E-2"/>
    <n v="0.4615744000000005"/>
    <n v="5"/>
    <n v="165"/>
    <x v="42"/>
    <x v="41"/>
    <x v="24"/>
  </r>
  <r>
    <x v="0"/>
    <x v="80"/>
    <x v="2"/>
    <x v="2"/>
    <s v="-2.244644"/>
    <x v="2"/>
    <x v="1"/>
    <x v="0"/>
    <x v="4241"/>
    <n v="7.1000000000000013E-3"/>
    <x v="8846"/>
    <n v="0.79999999999999971"/>
    <n v="12.473279999999997"/>
    <n v="2"/>
    <n v="110"/>
    <x v="143"/>
    <x v="5"/>
    <x v="0"/>
  </r>
  <r>
    <x v="0"/>
    <x v="81"/>
    <x v="2"/>
    <x v="2"/>
    <s v="-2.244644"/>
    <x v="2"/>
    <x v="1"/>
    <x v="0"/>
    <x v="1693"/>
    <n v="6.4000000000000003E-3"/>
    <x v="8847"/>
    <n v="0.98999999999999988"/>
    <n v="6.4247039999999993"/>
    <n v="0"/>
    <n v="0"/>
    <x v="141"/>
    <x v="41"/>
    <x v="20"/>
  </r>
  <r>
    <x v="0"/>
    <x v="82"/>
    <x v="2"/>
    <x v="2"/>
    <s v="-2.244644"/>
    <x v="2"/>
    <x v="1"/>
    <x v="0"/>
    <x v="6557"/>
    <n v="8.0000000000000019E-3"/>
    <x v="8848"/>
    <n v="0.57999999999999985"/>
    <n v="9.8340160000000001"/>
    <n v="5"/>
    <n v="340"/>
    <x v="176"/>
    <x v="4"/>
    <x v="0"/>
  </r>
  <r>
    <x v="0"/>
    <x v="83"/>
    <x v="2"/>
    <x v="2"/>
    <s v="-2.244644"/>
    <x v="2"/>
    <x v="1"/>
    <x v="0"/>
    <x v="6558"/>
    <n v="7.4000000000000012E-3"/>
    <x v="8849"/>
    <n v="0.30999999999999994"/>
    <n v="3.0927707999999998"/>
    <n v="1"/>
    <n v="66"/>
    <x v="172"/>
    <x v="48"/>
    <x v="21"/>
  </r>
  <r>
    <x v="0"/>
    <x v="84"/>
    <x v="2"/>
    <x v="2"/>
    <s v="-2.244644"/>
    <x v="2"/>
    <x v="1"/>
    <x v="0"/>
    <x v="6559"/>
    <n v="1.3399999999999999E-2"/>
    <x v="8850"/>
    <n v="0.17999999999999997"/>
    <n v="4.5263591999999981"/>
    <n v="5"/>
    <n v="320"/>
    <x v="129"/>
    <x v="41"/>
    <x v="5"/>
  </r>
  <r>
    <x v="0"/>
    <x v="85"/>
    <x v="2"/>
    <x v="2"/>
    <s v="-2.244644"/>
    <x v="2"/>
    <x v="1"/>
    <x v="0"/>
    <x v="6560"/>
    <n v="9.0000000000000011E-3"/>
    <x v="8851"/>
    <n v="0.06"/>
    <n v="0.53157600000000016"/>
    <n v="4"/>
    <n v="264"/>
    <x v="190"/>
    <x v="44"/>
    <x v="0"/>
  </r>
  <r>
    <x v="0"/>
    <x v="86"/>
    <x v="2"/>
    <x v="2"/>
    <s v="-2.244644"/>
    <x v="2"/>
    <x v="1"/>
    <x v="0"/>
    <x v="6561"/>
    <n v="6.7999999999999996E-3"/>
    <x v="8852"/>
    <n v="0.09"/>
    <n v="1.1345255999999999"/>
    <n v="2"/>
    <n v="158"/>
    <x v="142"/>
    <x v="5"/>
    <x v="0"/>
  </r>
  <r>
    <x v="0"/>
    <x v="87"/>
    <x v="2"/>
    <x v="2"/>
    <s v="-2.244644"/>
    <x v="2"/>
    <x v="1"/>
    <x v="0"/>
    <x v="5506"/>
    <n v="1.3000000000000001E-2"/>
    <x v="8853"/>
    <n v="0.21999999999999992"/>
    <n v="6.2542479999999987"/>
    <n v="2"/>
    <n v="126"/>
    <x v="135"/>
    <x v="48"/>
    <x v="20"/>
  </r>
  <r>
    <x v="0"/>
    <x v="88"/>
    <x v="2"/>
    <x v="2"/>
    <s v="-2.244644"/>
    <x v="2"/>
    <x v="1"/>
    <x v="0"/>
    <x v="6562"/>
    <n v="1.15E-2"/>
    <x v="8854"/>
    <n v="0.9099999999999997"/>
    <n v="12.346606999999995"/>
    <n v="1"/>
    <n v="46"/>
    <x v="142"/>
    <x v="7"/>
    <x v="20"/>
  </r>
  <r>
    <x v="0"/>
    <x v="89"/>
    <x v="2"/>
    <x v="2"/>
    <s v="-2.244644"/>
    <x v="2"/>
    <x v="1"/>
    <x v="0"/>
    <x v="6563"/>
    <n v="1.0600000000000002E-2"/>
    <x v="8855"/>
    <n v="0.5299999999999998"/>
    <n v="13.358480399999999"/>
    <n v="2"/>
    <n v="76"/>
    <x v="157"/>
    <x v="48"/>
    <x v="20"/>
  </r>
  <r>
    <x v="0"/>
    <x v="90"/>
    <x v="2"/>
    <x v="2"/>
    <s v="-2.244644"/>
    <x v="2"/>
    <x v="1"/>
    <x v="0"/>
    <x v="5823"/>
    <n v="1.04E-2"/>
    <x v="8856"/>
    <n v="0.75999999999999979"/>
    <n v="17.135871999999996"/>
    <n v="3"/>
    <n v="222"/>
    <x v="125"/>
    <x v="45"/>
    <x v="24"/>
  </r>
  <r>
    <x v="0"/>
    <x v="91"/>
    <x v="2"/>
    <x v="2"/>
    <s v="-2.244644"/>
    <x v="2"/>
    <x v="1"/>
    <x v="0"/>
    <x v="5837"/>
    <n v="1.1000000000000001E-2"/>
    <x v="8857"/>
    <n v="0.03"/>
    <n v="0.74962799999999996"/>
    <n v="2"/>
    <n v="126"/>
    <x v="21"/>
    <x v="48"/>
    <x v="23"/>
  </r>
  <r>
    <x v="1"/>
    <x v="92"/>
    <x v="2"/>
    <x v="2"/>
    <s v="-2.244644"/>
    <x v="2"/>
    <x v="1"/>
    <x v="0"/>
    <x v="6564"/>
    <n v="6.8000000000000005E-3"/>
    <x v="8858"/>
    <n v="9.0000000000000011E-2"/>
    <n v="0.8568612000000001"/>
    <n v="1"/>
    <n v="45"/>
    <x v="156"/>
    <x v="18"/>
    <x v="5"/>
  </r>
  <r>
    <x v="1"/>
    <x v="93"/>
    <x v="2"/>
    <x v="2"/>
    <s v="-2.244644"/>
    <x v="2"/>
    <x v="1"/>
    <x v="0"/>
    <x v="6565"/>
    <n v="8.7999999999999988E-3"/>
    <x v="8859"/>
    <n v="1.0099999999999998"/>
    <n v="7.5805751999999966"/>
    <n v="0"/>
    <n v="9"/>
    <x v="170"/>
    <x v="46"/>
    <x v="6"/>
  </r>
  <r>
    <x v="1"/>
    <x v="94"/>
    <x v="2"/>
    <x v="2"/>
    <s v="-2.244644"/>
    <x v="2"/>
    <x v="1"/>
    <x v="0"/>
    <x v="6566"/>
    <n v="8.6E-3"/>
    <x v="8860"/>
    <n v="0.4200000000000001"/>
    <n v="4.8476652000000007"/>
    <n v="2"/>
    <n v="52"/>
    <x v="176"/>
    <x v="48"/>
    <x v="27"/>
  </r>
  <r>
    <x v="1"/>
    <x v="95"/>
    <x v="2"/>
    <x v="2"/>
    <s v="-2.244644"/>
    <x v="2"/>
    <x v="1"/>
    <x v="0"/>
    <x v="6567"/>
    <n v="8.0000000000000002E-3"/>
    <x v="8861"/>
    <n v="0.80999999999999972"/>
    <n v="7.8155279999999969"/>
    <n v="4"/>
    <n v="231"/>
    <x v="127"/>
    <x v="12"/>
    <x v="24"/>
  </r>
  <r>
    <x v="1"/>
    <x v="96"/>
    <x v="2"/>
    <x v="2"/>
    <s v="-2.244644"/>
    <x v="2"/>
    <x v="1"/>
    <x v="0"/>
    <x v="4445"/>
    <n v="7.5000000000000023E-3"/>
    <x v="8862"/>
    <n v="0.43000000000000005"/>
    <n v="6.1168575000000018"/>
    <n v="0"/>
    <n v="22"/>
    <x v="135"/>
    <x v="4"/>
    <x v="27"/>
  </r>
  <r>
    <x v="1"/>
    <x v="97"/>
    <x v="2"/>
    <x v="2"/>
    <s v="-2.244644"/>
    <x v="2"/>
    <x v="1"/>
    <x v="0"/>
    <x v="6568"/>
    <n v="6.0999999999999995E-3"/>
    <x v="8863"/>
    <n v="0.72999999999999976"/>
    <n v="5.1739406999999975"/>
    <n v="0"/>
    <n v="46"/>
    <x v="165"/>
    <x v="44"/>
    <x v="26"/>
  </r>
  <r>
    <x v="1"/>
    <x v="98"/>
    <x v="2"/>
    <x v="2"/>
    <s v="-2.244644"/>
    <x v="2"/>
    <x v="1"/>
    <x v="0"/>
    <x v="6569"/>
    <n v="7.5000000000000015E-3"/>
    <x v="8864"/>
    <n v="0.85999999999999976"/>
    <n v="10.014914999999998"/>
    <n v="0"/>
    <n v="58"/>
    <x v="146"/>
    <x v="48"/>
    <x v="26"/>
  </r>
  <r>
    <x v="1"/>
    <x v="99"/>
    <x v="2"/>
    <x v="2"/>
    <s v="-2.244644"/>
    <x v="2"/>
    <x v="1"/>
    <x v="0"/>
    <x v="6570"/>
    <n v="7.2000000000000024E-3"/>
    <x v="8865"/>
    <n v="1.1699999999999997"/>
    <n v="7.9252992000000004"/>
    <n v="4"/>
    <n v="140"/>
    <x v="139"/>
    <x v="6"/>
    <x v="0"/>
  </r>
  <r>
    <x v="1"/>
    <x v="100"/>
    <x v="2"/>
    <x v="2"/>
    <s v="-2.244644"/>
    <x v="2"/>
    <x v="1"/>
    <x v="0"/>
    <x v="6571"/>
    <n v="9.6000000000000026E-3"/>
    <x v="8866"/>
    <n v="0.24000000000000007"/>
    <n v="1.8892800000000012"/>
    <n v="4"/>
    <n v="343"/>
    <x v="136"/>
    <x v="23"/>
    <x v="24"/>
  </r>
  <r>
    <x v="1"/>
    <x v="101"/>
    <x v="2"/>
    <x v="2"/>
    <s v="-2.244644"/>
    <x v="2"/>
    <x v="1"/>
    <x v="0"/>
    <x v="6572"/>
    <n v="5.2000000000000006E-3"/>
    <x v="8867"/>
    <n v="0.90999999999999981"/>
    <n v="9.2534259999999993"/>
    <n v="4"/>
    <n v="141"/>
    <x v="171"/>
    <x v="44"/>
    <x v="0"/>
  </r>
  <r>
    <x v="1"/>
    <x v="102"/>
    <x v="2"/>
    <x v="2"/>
    <s v="-2.244644"/>
    <x v="2"/>
    <x v="1"/>
    <x v="0"/>
    <x v="6573"/>
    <n v="4.3E-3"/>
    <x v="8868"/>
    <n v="0.32000000000000006"/>
    <n v="2.1971968000000004"/>
    <n v="3"/>
    <n v="212"/>
    <x v="164"/>
    <x v="23"/>
    <x v="25"/>
  </r>
  <r>
    <x v="1"/>
    <x v="103"/>
    <x v="2"/>
    <x v="2"/>
    <s v="-2.244644"/>
    <x v="2"/>
    <x v="1"/>
    <x v="0"/>
    <x v="6574"/>
    <n v="7.3000000000000001E-3"/>
    <x v="8869"/>
    <n v="0.71999999999999975"/>
    <n v="7.2317303999999973"/>
    <n v="0"/>
    <n v="32"/>
    <x v="139"/>
    <x v="18"/>
    <x v="23"/>
  </r>
  <r>
    <x v="1"/>
    <x v="104"/>
    <x v="2"/>
    <x v="2"/>
    <s v="-2.244644"/>
    <x v="2"/>
    <x v="1"/>
    <x v="0"/>
    <x v="6575"/>
    <n v="6.9000000000000008E-3"/>
    <x v="8870"/>
    <n v="0.37000000000000011"/>
    <n v="4.3408659000000016"/>
    <n v="1"/>
    <n v="78"/>
    <x v="123"/>
    <x v="42"/>
    <x v="20"/>
  </r>
  <r>
    <x v="1"/>
    <x v="105"/>
    <x v="2"/>
    <x v="2"/>
    <s v="-2.244644"/>
    <x v="2"/>
    <x v="1"/>
    <x v="0"/>
    <x v="358"/>
    <n v="9.7000000000000003E-3"/>
    <x v="8871"/>
    <n v="0.47"/>
    <n v="6.3379217999999984"/>
    <n v="1"/>
    <n v="108"/>
    <x v="176"/>
    <x v="7"/>
    <x v="22"/>
  </r>
  <r>
    <x v="1"/>
    <x v="106"/>
    <x v="2"/>
    <x v="2"/>
    <s v="-2.244644"/>
    <x v="2"/>
    <x v="1"/>
    <x v="0"/>
    <x v="6576"/>
    <n v="1.2E-2"/>
    <x v="8872"/>
    <n v="0.61999999999999988"/>
    <n v="11.389151999999997"/>
    <n v="2"/>
    <n v="144"/>
    <x v="46"/>
    <x v="44"/>
    <x v="3"/>
  </r>
  <r>
    <x v="1"/>
    <x v="107"/>
    <x v="2"/>
    <x v="2"/>
    <s v="-2.244644"/>
    <x v="2"/>
    <x v="1"/>
    <x v="0"/>
    <x v="6577"/>
    <n v="1.0800000000000001E-2"/>
    <x v="8873"/>
    <n v="0.58999999999999986"/>
    <n v="10.007863199999997"/>
    <n v="0"/>
    <n v="38"/>
    <x v="168"/>
    <x v="48"/>
    <x v="20"/>
  </r>
  <r>
    <x v="1"/>
    <x v="108"/>
    <x v="2"/>
    <x v="2"/>
    <s v="-2.244644"/>
    <x v="2"/>
    <x v="1"/>
    <x v="0"/>
    <x v="6578"/>
    <n v="5.8000000000000005E-3"/>
    <x v="8874"/>
    <n v="0.8999999999999998"/>
    <n v="9.3291839999999979"/>
    <n v="1"/>
    <n v="22"/>
    <x v="157"/>
    <x v="48"/>
    <x v="21"/>
  </r>
  <r>
    <x v="1"/>
    <x v="109"/>
    <x v="2"/>
    <x v="2"/>
    <s v="-2.244644"/>
    <x v="2"/>
    <x v="1"/>
    <x v="0"/>
    <x v="6579"/>
    <n v="9.3000000000000027E-3"/>
    <x v="8875"/>
    <n v="0.57999999999999996"/>
    <n v="6.599559000000002"/>
    <n v="3"/>
    <n v="257"/>
    <x v="173"/>
    <x v="23"/>
    <x v="0"/>
  </r>
  <r>
    <x v="1"/>
    <x v="110"/>
    <x v="2"/>
    <x v="2"/>
    <s v="-2.244644"/>
    <x v="2"/>
    <x v="1"/>
    <x v="0"/>
    <x v="1954"/>
    <n v="8.9000000000000017E-3"/>
    <x v="8876"/>
    <n v="0.37999999999999995"/>
    <n v="3.8108376000000002"/>
    <n v="2"/>
    <n v="176"/>
    <x v="159"/>
    <x v="8"/>
    <x v="20"/>
  </r>
  <r>
    <x v="1"/>
    <x v="111"/>
    <x v="2"/>
    <x v="2"/>
    <s v="-2.244644"/>
    <x v="2"/>
    <x v="1"/>
    <x v="0"/>
    <x v="6580"/>
    <n v="1.15E-2"/>
    <x v="8877"/>
    <n v="0.49999999999999983"/>
    <n v="10.851974999999998"/>
    <n v="0"/>
    <n v="3"/>
    <x v="162"/>
    <x v="6"/>
    <x v="0"/>
  </r>
  <r>
    <x v="1"/>
    <x v="112"/>
    <x v="2"/>
    <x v="2"/>
    <s v="-2.244644"/>
    <x v="2"/>
    <x v="1"/>
    <x v="0"/>
    <x v="6581"/>
    <n v="3.6999999999999993E-3"/>
    <x v="8878"/>
    <n v="1.1099999999999999"/>
    <n v="6.3584573999999972"/>
    <n v="4"/>
    <n v="134"/>
    <x v="177"/>
    <x v="43"/>
    <x v="3"/>
  </r>
  <r>
    <x v="1"/>
    <x v="113"/>
    <x v="2"/>
    <x v="2"/>
    <s v="-2.244644"/>
    <x v="2"/>
    <x v="1"/>
    <x v="0"/>
    <x v="6582"/>
    <n v="5.9000000000000025E-3"/>
    <x v="8879"/>
    <n v="0.57999999999999985"/>
    <n v="4.1074266000000001"/>
    <n v="3"/>
    <n v="217"/>
    <x v="184"/>
    <x v="8"/>
    <x v="20"/>
  </r>
  <r>
    <x v="1"/>
    <x v="114"/>
    <x v="2"/>
    <x v="2"/>
    <s v="-2.244644"/>
    <x v="2"/>
    <x v="1"/>
    <x v="0"/>
    <x v="6583"/>
    <n v="8.9000000000000034E-3"/>
    <x v="8880"/>
    <n v="0.14000000000000001"/>
    <n v="1.6931894000000007"/>
    <n v="3"/>
    <n v="148"/>
    <x v="146"/>
    <x v="13"/>
    <x v="0"/>
  </r>
  <r>
    <x v="1"/>
    <x v="115"/>
    <x v="2"/>
    <x v="2"/>
    <s v="-2.244644"/>
    <x v="2"/>
    <x v="1"/>
    <x v="0"/>
    <x v="6584"/>
    <n v="7.6000000000000017E-3"/>
    <x v="8881"/>
    <n v="1.2399999999999998"/>
    <n v="15.935041599999996"/>
    <n v="0"/>
    <n v="67"/>
    <x v="46"/>
    <x v="8"/>
    <x v="27"/>
  </r>
  <r>
    <x v="1"/>
    <x v="116"/>
    <x v="2"/>
    <x v="2"/>
    <s v="-2.244644"/>
    <x v="2"/>
    <x v="1"/>
    <x v="0"/>
    <x v="6585"/>
    <n v="7.9000000000000042E-3"/>
    <x v="8882"/>
    <n v="0.39000000000000007"/>
    <n v="4.8380943000000034"/>
    <n v="4"/>
    <n v="325"/>
    <x v="133"/>
    <x v="6"/>
    <x v="20"/>
  </r>
  <r>
    <x v="1"/>
    <x v="117"/>
    <x v="2"/>
    <x v="2"/>
    <s v="-2.244644"/>
    <x v="2"/>
    <x v="1"/>
    <x v="0"/>
    <x v="6586"/>
    <n v="5.4000000000000029E-3"/>
    <x v="8883"/>
    <n v="0.98999999999999966"/>
    <n v="10.496336400000001"/>
    <n v="4"/>
    <n v="211"/>
    <x v="172"/>
    <x v="46"/>
    <x v="24"/>
  </r>
  <r>
    <x v="1"/>
    <x v="118"/>
    <x v="2"/>
    <x v="2"/>
    <s v="-2.244644"/>
    <x v="2"/>
    <x v="1"/>
    <x v="0"/>
    <x v="6587"/>
    <n v="3.0000000000000001E-3"/>
    <x v="8884"/>
    <n v="1.1199999999999997"/>
    <n v="6.0980639999999982"/>
    <n v="0"/>
    <n v="26"/>
    <x v="21"/>
    <x v="43"/>
    <x v="23"/>
  </r>
  <r>
    <x v="1"/>
    <x v="119"/>
    <x v="2"/>
    <x v="2"/>
    <s v="-2.244644"/>
    <x v="2"/>
    <x v="1"/>
    <x v="0"/>
    <x v="6588"/>
    <n v="1.1000000000000003E-2"/>
    <x v="8885"/>
    <n v="0.20000000000000007"/>
    <n v="2.6679400000000011"/>
    <n v="2"/>
    <n v="165"/>
    <x v="149"/>
    <x v="52"/>
    <x v="0"/>
  </r>
  <r>
    <x v="1"/>
    <x v="120"/>
    <x v="2"/>
    <x v="2"/>
    <s v="-2.244644"/>
    <x v="2"/>
    <x v="1"/>
    <x v="0"/>
    <x v="6589"/>
    <n v="8.9000000000000017E-3"/>
    <x v="8886"/>
    <n v="0.73999999999999977"/>
    <n v="10.299845399999997"/>
    <n v="0"/>
    <n v="11"/>
    <x v="162"/>
    <x v="52"/>
    <x v="0"/>
  </r>
  <r>
    <x v="1"/>
    <x v="121"/>
    <x v="2"/>
    <x v="2"/>
    <s v="-2.244644"/>
    <x v="2"/>
    <x v="1"/>
    <x v="0"/>
    <x v="6590"/>
    <n v="1.0400000000000001E-2"/>
    <x v="8887"/>
    <n v="0.23000000000000004"/>
    <n v="3.4411312000000009"/>
    <n v="0"/>
    <n v="58"/>
    <x v="140"/>
    <x v="48"/>
    <x v="21"/>
  </r>
  <r>
    <x v="1"/>
    <x v="122"/>
    <x v="2"/>
    <x v="2"/>
    <s v="-2.244644"/>
    <x v="2"/>
    <x v="1"/>
    <x v="0"/>
    <x v="6591"/>
    <n v="9.3999999999999986E-3"/>
    <x v="8888"/>
    <n v="0.75999999999999979"/>
    <n v="10.278072799999995"/>
    <n v="2"/>
    <n v="102"/>
    <x v="131"/>
    <x v="41"/>
    <x v="20"/>
  </r>
  <r>
    <x v="1"/>
    <x v="123"/>
    <x v="2"/>
    <x v="2"/>
    <s v="-2.244644"/>
    <x v="2"/>
    <x v="1"/>
    <x v="0"/>
    <x v="6592"/>
    <n v="9.8999999999999991E-3"/>
    <x v="8889"/>
    <n v="0.95999999999999985"/>
    <n v="8.489923199999998"/>
    <n v="2"/>
    <n v="63"/>
    <x v="42"/>
    <x v="48"/>
    <x v="22"/>
  </r>
  <r>
    <x v="1"/>
    <x v="124"/>
    <x v="2"/>
    <x v="2"/>
    <s v="-2.244644"/>
    <x v="2"/>
    <x v="1"/>
    <x v="0"/>
    <x v="6593"/>
    <n v="9.7000000000000003E-3"/>
    <x v="8890"/>
    <n v="1.0099999999999998"/>
    <n v="8.6154817999999977"/>
    <n v="0"/>
    <n v="56"/>
    <x v="135"/>
    <x v="46"/>
    <x v="27"/>
  </r>
  <r>
    <x v="1"/>
    <x v="125"/>
    <x v="2"/>
    <x v="2"/>
    <s v="-2.244644"/>
    <x v="2"/>
    <x v="1"/>
    <x v="0"/>
    <x v="6594"/>
    <n v="4.3E-3"/>
    <x v="8891"/>
    <n v="0.91999999999999982"/>
    <n v="6.6666511999999978"/>
    <n v="1"/>
    <n v="84"/>
    <x v="185"/>
    <x v="41"/>
    <x v="5"/>
  </r>
  <r>
    <x v="1"/>
    <x v="126"/>
    <x v="2"/>
    <x v="2"/>
    <s v="-2.244644"/>
    <x v="2"/>
    <x v="1"/>
    <x v="0"/>
    <x v="3607"/>
    <n v="1.1100000000000002E-2"/>
    <x v="8892"/>
    <n v="1.2"/>
    <n v="11.000988000000001"/>
    <n v="2"/>
    <n v="70"/>
    <x v="145"/>
    <x v="26"/>
    <x v="3"/>
  </r>
  <r>
    <x v="1"/>
    <x v="127"/>
    <x v="2"/>
    <x v="2"/>
    <s v="-2.244644"/>
    <x v="2"/>
    <x v="1"/>
    <x v="0"/>
    <x v="6595"/>
    <n v="5.8000000000000005E-3"/>
    <x v="8893"/>
    <n v="1.3599999999999997"/>
    <n v="16.412561599999993"/>
    <n v="2"/>
    <n v="80"/>
    <x v="148"/>
    <x v="48"/>
    <x v="25"/>
  </r>
  <r>
    <x v="1"/>
    <x v="128"/>
    <x v="2"/>
    <x v="2"/>
    <s v="-2.244644"/>
    <x v="2"/>
    <x v="1"/>
    <x v="0"/>
    <x v="6596"/>
    <n v="1.09E-2"/>
    <x v="8894"/>
    <n v="0.20000000000000007"/>
    <n v="3.8215400000000006"/>
    <n v="0"/>
    <n v="36"/>
    <x v="174"/>
    <x v="5"/>
    <x v="0"/>
  </r>
  <r>
    <x v="1"/>
    <x v="129"/>
    <x v="2"/>
    <x v="2"/>
    <s v="-2.244644"/>
    <x v="2"/>
    <x v="1"/>
    <x v="0"/>
    <x v="6597"/>
    <n v="1.06E-2"/>
    <x v="8895"/>
    <n v="0.74999999999999978"/>
    <n v="11.656289999999995"/>
    <n v="0"/>
    <n v="18"/>
    <x v="146"/>
    <x v="23"/>
    <x v="23"/>
  </r>
  <r>
    <x v="1"/>
    <x v="130"/>
    <x v="2"/>
    <x v="2"/>
    <s v="-2.244644"/>
    <x v="2"/>
    <x v="1"/>
    <x v="0"/>
    <x v="6598"/>
    <n v="6.4000000000000003E-3"/>
    <x v="8896"/>
    <n v="1.3499999999999996"/>
    <n v="9.8279999999999976"/>
    <n v="4"/>
    <n v="328"/>
    <x v="164"/>
    <x v="12"/>
    <x v="24"/>
  </r>
  <r>
    <x v="1"/>
    <x v="131"/>
    <x v="2"/>
    <x v="2"/>
    <s v="-2.244644"/>
    <x v="2"/>
    <x v="1"/>
    <x v="0"/>
    <x v="6599"/>
    <n v="1.09E-2"/>
    <x v="8897"/>
    <n v="0.62999999999999978"/>
    <n v="8.9374004999999972"/>
    <n v="4"/>
    <n v="203"/>
    <x v="176"/>
    <x v="43"/>
    <x v="5"/>
  </r>
  <r>
    <x v="1"/>
    <x v="132"/>
    <x v="2"/>
    <x v="2"/>
    <s v="-2.244644"/>
    <x v="2"/>
    <x v="1"/>
    <x v="0"/>
    <x v="6600"/>
    <n v="6.7000000000000011E-3"/>
    <x v="8898"/>
    <n v="0.26000000000000006"/>
    <n v="2.5461072000000007"/>
    <n v="1"/>
    <n v="92"/>
    <x v="88"/>
    <x v="23"/>
    <x v="23"/>
  </r>
  <r>
    <x v="1"/>
    <x v="133"/>
    <x v="2"/>
    <x v="2"/>
    <s v="-2.244644"/>
    <x v="2"/>
    <x v="1"/>
    <x v="0"/>
    <x v="4566"/>
    <n v="1.1599999999999999E-2"/>
    <x v="8899"/>
    <n v="0.92999999999999983"/>
    <n v="13.754699999999996"/>
    <n v="4"/>
    <n v="345"/>
    <x v="150"/>
    <x v="42"/>
    <x v="3"/>
  </r>
  <r>
    <x v="1"/>
    <x v="134"/>
    <x v="2"/>
    <x v="2"/>
    <s v="-2.244644"/>
    <x v="2"/>
    <x v="1"/>
    <x v="0"/>
    <x v="6601"/>
    <n v="8.4000000000000012E-3"/>
    <x v="8900"/>
    <n v="0.26"/>
    <n v="4.4752344000000006"/>
    <n v="3"/>
    <n v="99"/>
    <x v="127"/>
    <x v="40"/>
    <x v="20"/>
  </r>
  <r>
    <x v="1"/>
    <x v="135"/>
    <x v="2"/>
    <x v="2"/>
    <s v="-2.244644"/>
    <x v="2"/>
    <x v="1"/>
    <x v="0"/>
    <x v="6602"/>
    <n v="1.1800000000000001E-2"/>
    <x v="8901"/>
    <n v="0.6399999999999999"/>
    <n v="16.193753600000001"/>
    <n v="4"/>
    <n v="145"/>
    <x v="170"/>
    <x v="48"/>
    <x v="3"/>
  </r>
  <r>
    <x v="1"/>
    <x v="136"/>
    <x v="2"/>
    <x v="2"/>
    <s v="-2.244644"/>
    <x v="2"/>
    <x v="1"/>
    <x v="0"/>
    <x v="1803"/>
    <n v="8.6999999999999994E-3"/>
    <x v="8902"/>
    <n v="1.1499999999999997"/>
    <n v="9.8129039999999961"/>
    <n v="2"/>
    <n v="89"/>
    <x v="133"/>
    <x v="13"/>
    <x v="0"/>
  </r>
  <r>
    <x v="1"/>
    <x v="137"/>
    <x v="2"/>
    <x v="2"/>
    <s v="-2.244644"/>
    <x v="2"/>
    <x v="1"/>
    <x v="0"/>
    <x v="6603"/>
    <n v="9.9000000000000025E-3"/>
    <x v="8903"/>
    <n v="0.69999999999999973"/>
    <n v="12.032559000000001"/>
    <n v="3"/>
    <n v="256"/>
    <x v="171"/>
    <x v="46"/>
    <x v="23"/>
  </r>
  <r>
    <x v="1"/>
    <x v="138"/>
    <x v="2"/>
    <x v="2"/>
    <s v="-2.244644"/>
    <x v="2"/>
    <x v="1"/>
    <x v="0"/>
    <x v="6604"/>
    <n v="1.2800000000000002E-2"/>
    <x v="8904"/>
    <n v="0.19000000000000006"/>
    <n v="5.4381952000000027"/>
    <n v="2"/>
    <n v="161"/>
    <x v="58"/>
    <x v="12"/>
    <x v="20"/>
  </r>
  <r>
    <x v="1"/>
    <x v="139"/>
    <x v="2"/>
    <x v="2"/>
    <s v="-2.244644"/>
    <x v="2"/>
    <x v="1"/>
    <x v="0"/>
    <x v="3868"/>
    <n v="7.5000000000000023E-3"/>
    <x v="8905"/>
    <n v="0.16000000000000003"/>
    <n v="2.0848800000000014"/>
    <n v="0"/>
    <n v="53"/>
    <x v="145"/>
    <x v="40"/>
    <x v="21"/>
  </r>
  <r>
    <x v="1"/>
    <x v="140"/>
    <x v="2"/>
    <x v="2"/>
    <s v="-2.244644"/>
    <x v="2"/>
    <x v="1"/>
    <x v="0"/>
    <x v="5917"/>
    <n v="6.700000000000002E-3"/>
    <x v="8906"/>
    <n v="0.80999999999999983"/>
    <n v="8.2685772000000011"/>
    <n v="0"/>
    <n v="27"/>
    <x v="42"/>
    <x v="41"/>
    <x v="0"/>
  </r>
  <r>
    <x v="1"/>
    <x v="141"/>
    <x v="2"/>
    <x v="2"/>
    <s v="-2.244644"/>
    <x v="2"/>
    <x v="1"/>
    <x v="0"/>
    <x v="6605"/>
    <n v="7.5000000000000015E-3"/>
    <x v="8907"/>
    <n v="0.60999999999999976"/>
    <n v="8.0643524999999983"/>
    <n v="3"/>
    <n v="135"/>
    <x v="172"/>
    <x v="6"/>
    <x v="22"/>
  </r>
  <r>
    <x v="1"/>
    <x v="142"/>
    <x v="2"/>
    <x v="2"/>
    <s v="-2.244644"/>
    <x v="2"/>
    <x v="1"/>
    <x v="0"/>
    <x v="6606"/>
    <n v="1.0200000000000001E-2"/>
    <x v="8908"/>
    <n v="0.85999999999999976"/>
    <n v="13.213263599999996"/>
    <n v="3"/>
    <n v="219"/>
    <x v="124"/>
    <x v="13"/>
    <x v="23"/>
  </r>
  <r>
    <x v="1"/>
    <x v="143"/>
    <x v="2"/>
    <x v="2"/>
    <s v="-2.244644"/>
    <x v="2"/>
    <x v="1"/>
    <x v="0"/>
    <x v="6607"/>
    <n v="4.5999999999999999E-3"/>
    <x v="8909"/>
    <n v="1.19"/>
    <n v="6.6771851999999994"/>
    <n v="0"/>
    <n v="40"/>
    <x v="45"/>
    <x v="18"/>
    <x v="0"/>
  </r>
  <r>
    <x v="1"/>
    <x v="144"/>
    <x v="2"/>
    <x v="2"/>
    <s v="-2.244644"/>
    <x v="2"/>
    <x v="1"/>
    <x v="0"/>
    <x v="6608"/>
    <n v="1.1300000000000001E-2"/>
    <x v="8910"/>
    <n v="0.66999999999999982"/>
    <n v="14.516635399999997"/>
    <n v="1"/>
    <n v="82"/>
    <x v="150"/>
    <x v="26"/>
    <x v="24"/>
  </r>
  <r>
    <x v="1"/>
    <x v="145"/>
    <x v="2"/>
    <x v="2"/>
    <s v="-2.244644"/>
    <x v="2"/>
    <x v="1"/>
    <x v="0"/>
    <x v="3997"/>
    <n v="1.0000000000000002E-2"/>
    <x v="8911"/>
    <n v="0.69999999999999973"/>
    <n v="8.745099999999999"/>
    <n v="2"/>
    <n v="139"/>
    <x v="162"/>
    <x v="44"/>
    <x v="24"/>
  </r>
  <r>
    <x v="1"/>
    <x v="146"/>
    <x v="2"/>
    <x v="2"/>
    <s v="-2.244644"/>
    <x v="2"/>
    <x v="1"/>
    <x v="0"/>
    <x v="6609"/>
    <n v="7.0999999999999995E-3"/>
    <x v="8912"/>
    <n v="1.2"/>
    <n v="7.6824839999999979"/>
    <n v="0"/>
    <n v="52"/>
    <x v="139"/>
    <x v="18"/>
    <x v="21"/>
  </r>
  <r>
    <x v="1"/>
    <x v="147"/>
    <x v="2"/>
    <x v="2"/>
    <s v="-2.244644"/>
    <x v="2"/>
    <x v="1"/>
    <x v="0"/>
    <x v="1367"/>
    <n v="5.5000000000000014E-3"/>
    <x v="8913"/>
    <n v="1.1499999999999999"/>
    <n v="8.3679750000000013"/>
    <n v="2"/>
    <n v="141"/>
    <x v="177"/>
    <x v="41"/>
    <x v="21"/>
  </r>
  <r>
    <x v="1"/>
    <x v="148"/>
    <x v="2"/>
    <x v="2"/>
    <s v="-2.244644"/>
    <x v="2"/>
    <x v="1"/>
    <x v="0"/>
    <x v="6610"/>
    <n v="1.0900000000000003E-2"/>
    <x v="8914"/>
    <n v="0.63999999999999979"/>
    <n v="9.2250623999999988"/>
    <n v="0"/>
    <n v="12"/>
    <x v="177"/>
    <x v="12"/>
    <x v="3"/>
  </r>
  <r>
    <x v="1"/>
    <x v="149"/>
    <x v="2"/>
    <x v="2"/>
    <s v="-2.244644"/>
    <x v="2"/>
    <x v="1"/>
    <x v="0"/>
    <x v="1356"/>
    <n v="7.1999999999999989E-3"/>
    <x v="8915"/>
    <n v="0.62999999999999989"/>
    <n v="4.7310479999999986"/>
    <n v="4"/>
    <n v="257"/>
    <x v="165"/>
    <x v="42"/>
    <x v="22"/>
  </r>
  <r>
    <x v="1"/>
    <x v="150"/>
    <x v="2"/>
    <x v="2"/>
    <s v="-2.244644"/>
    <x v="2"/>
    <x v="1"/>
    <x v="0"/>
    <x v="6611"/>
    <n v="8.0999999999999996E-3"/>
    <x v="8916"/>
    <n v="0.5199999999999998"/>
    <n v="7.6060295999999976"/>
    <n v="0"/>
    <n v="63"/>
    <x v="46"/>
    <x v="12"/>
    <x v="23"/>
  </r>
  <r>
    <x v="1"/>
    <x v="151"/>
    <x v="2"/>
    <x v="2"/>
    <s v="-2.244644"/>
    <x v="2"/>
    <x v="1"/>
    <x v="0"/>
    <x v="6612"/>
    <n v="5.2000000000000006E-3"/>
    <x v="8917"/>
    <n v="0.56999999999999984"/>
    <n v="5.5640207999999989"/>
    <n v="3"/>
    <n v="274"/>
    <x v="146"/>
    <x v="23"/>
    <x v="22"/>
  </r>
  <r>
    <x v="1"/>
    <x v="152"/>
    <x v="2"/>
    <x v="2"/>
    <s v="-2.244644"/>
    <x v="2"/>
    <x v="1"/>
    <x v="0"/>
    <x v="1167"/>
    <n v="1.0100000000000001E-2"/>
    <x v="8918"/>
    <n v="0.57999999999999985"/>
    <n v="7.7624357999999987"/>
    <n v="2"/>
    <n v="51"/>
    <x v="152"/>
    <x v="4"/>
    <x v="20"/>
  </r>
  <r>
    <x v="1"/>
    <x v="153"/>
    <x v="2"/>
    <x v="2"/>
    <s v="-2.244644"/>
    <x v="2"/>
    <x v="1"/>
    <x v="0"/>
    <x v="3035"/>
    <n v="8.8000000000000005E-3"/>
    <x v="8919"/>
    <n v="0.45999999999999996"/>
    <n v="4.9458463999999998"/>
    <n v="0"/>
    <n v="34"/>
    <x v="172"/>
    <x v="42"/>
    <x v="0"/>
  </r>
  <r>
    <x v="1"/>
    <x v="154"/>
    <x v="2"/>
    <x v="2"/>
    <s v="-2.244644"/>
    <x v="2"/>
    <x v="1"/>
    <x v="0"/>
    <x v="6613"/>
    <n v="6.4000000000000003E-3"/>
    <x v="8920"/>
    <n v="1.2499999999999996"/>
    <n v="8.7255999999999965"/>
    <n v="3"/>
    <n v="142"/>
    <x v="183"/>
    <x v="18"/>
    <x v="20"/>
  </r>
  <r>
    <x v="1"/>
    <x v="155"/>
    <x v="2"/>
    <x v="2"/>
    <s v="-2.244644"/>
    <x v="2"/>
    <x v="1"/>
    <x v="0"/>
    <x v="6614"/>
    <n v="4.7999999999999996E-3"/>
    <x v="8921"/>
    <n v="1.2899999999999996"/>
    <n v="6.7709519999999968"/>
    <n v="2"/>
    <n v="170"/>
    <x v="174"/>
    <x v="4"/>
    <x v="21"/>
  </r>
  <r>
    <x v="1"/>
    <x v="156"/>
    <x v="2"/>
    <x v="2"/>
    <s v="-2.244644"/>
    <x v="2"/>
    <x v="1"/>
    <x v="0"/>
    <x v="6615"/>
    <n v="1.03E-2"/>
    <x v="8922"/>
    <n v="0.39000000000000007"/>
    <n v="4.8308442000000005"/>
    <n v="3"/>
    <n v="224"/>
    <x v="127"/>
    <x v="40"/>
    <x v="22"/>
  </r>
  <r>
    <x v="1"/>
    <x v="157"/>
    <x v="2"/>
    <x v="2"/>
    <s v="-2.244644"/>
    <x v="2"/>
    <x v="1"/>
    <x v="0"/>
    <x v="6616"/>
    <n v="1.2800000000000002E-2"/>
    <x v="8923"/>
    <n v="0.7699999999999998"/>
    <n v="10.981555199999997"/>
    <n v="1"/>
    <n v="84"/>
    <x v="174"/>
    <x v="4"/>
    <x v="20"/>
  </r>
  <r>
    <x v="1"/>
    <x v="158"/>
    <x v="2"/>
    <x v="2"/>
    <s v="-2.244644"/>
    <x v="2"/>
    <x v="1"/>
    <x v="0"/>
    <x v="6617"/>
    <n v="9.4999999999999998E-3"/>
    <x v="8924"/>
    <n v="0.14000000000000001"/>
    <n v="2.554265"/>
    <n v="0"/>
    <n v="65"/>
    <x v="180"/>
    <x v="42"/>
    <x v="27"/>
  </r>
  <r>
    <x v="1"/>
    <x v="159"/>
    <x v="2"/>
    <x v="2"/>
    <s v="-2.244644"/>
    <x v="2"/>
    <x v="1"/>
    <x v="0"/>
    <x v="6618"/>
    <n v="8.9000000000000017E-3"/>
    <x v="8925"/>
    <n v="1.0799999999999998"/>
    <n v="19.015419600000001"/>
    <n v="0"/>
    <n v="38"/>
    <x v="167"/>
    <x v="45"/>
    <x v="24"/>
  </r>
  <r>
    <x v="1"/>
    <x v="160"/>
    <x v="2"/>
    <x v="2"/>
    <s v="-2.244644"/>
    <x v="2"/>
    <x v="1"/>
    <x v="0"/>
    <x v="6619"/>
    <n v="5.6000000000000008E-3"/>
    <x v="8926"/>
    <n v="0.26000000000000006"/>
    <n v="2.3694944000000007"/>
    <n v="1"/>
    <n v="82"/>
    <x v="153"/>
    <x v="7"/>
    <x v="24"/>
  </r>
  <r>
    <x v="1"/>
    <x v="161"/>
    <x v="2"/>
    <x v="2"/>
    <s v="-2.244644"/>
    <x v="2"/>
    <x v="1"/>
    <x v="0"/>
    <x v="6620"/>
    <n v="4.7999999999999987E-3"/>
    <x v="8927"/>
    <n v="0.64999999999999969"/>
    <n v="4.3698719999999964"/>
    <n v="0"/>
    <n v="32"/>
    <x v="165"/>
    <x v="4"/>
    <x v="27"/>
  </r>
  <r>
    <x v="1"/>
    <x v="162"/>
    <x v="2"/>
    <x v="2"/>
    <s v="-2.244644"/>
    <x v="2"/>
    <x v="1"/>
    <x v="0"/>
    <x v="6621"/>
    <n v="9.4999999999999998E-3"/>
    <x v="8928"/>
    <n v="8.0000000000000016E-2"/>
    <n v="0.83622800000000019"/>
    <n v="2"/>
    <n v="97"/>
    <x v="164"/>
    <x v="13"/>
    <x v="23"/>
  </r>
  <r>
    <x v="1"/>
    <x v="163"/>
    <x v="2"/>
    <x v="2"/>
    <s v="-2.244644"/>
    <x v="2"/>
    <x v="1"/>
    <x v="0"/>
    <x v="6622"/>
    <n v="9.300000000000001E-3"/>
    <x v="8929"/>
    <n v="1.0399999999999998"/>
    <n v="13.930581599999998"/>
    <n v="2"/>
    <n v="69"/>
    <x v="145"/>
    <x v="4"/>
    <x v="23"/>
  </r>
  <r>
    <x v="1"/>
    <x v="164"/>
    <x v="2"/>
    <x v="2"/>
    <s v="-2.244644"/>
    <x v="2"/>
    <x v="1"/>
    <x v="0"/>
    <x v="6623"/>
    <n v="9.0000000000000011E-3"/>
    <x v="8930"/>
    <n v="0.90999999999999981"/>
    <n v="5.7698549999999988"/>
    <n v="3"/>
    <n v="190"/>
    <x v="46"/>
    <x v="7"/>
    <x v="20"/>
  </r>
  <r>
    <x v="1"/>
    <x v="165"/>
    <x v="2"/>
    <x v="2"/>
    <s v="-2.244644"/>
    <x v="2"/>
    <x v="1"/>
    <x v="0"/>
    <x v="6624"/>
    <n v="8.1000000000000013E-3"/>
    <x v="8931"/>
    <n v="0.73999999999999977"/>
    <n v="10.668720599999997"/>
    <n v="0"/>
    <n v="54"/>
    <x v="157"/>
    <x v="23"/>
    <x v="3"/>
  </r>
  <r>
    <x v="1"/>
    <x v="166"/>
    <x v="2"/>
    <x v="2"/>
    <s v="-2.244644"/>
    <x v="2"/>
    <x v="1"/>
    <x v="0"/>
    <x v="6625"/>
    <n v="4.5000000000000005E-3"/>
    <x v="8932"/>
    <n v="1.0799999999999996"/>
    <n v="9.4468679999999985"/>
    <n v="4"/>
    <n v="300"/>
    <x v="158"/>
    <x v="40"/>
    <x v="25"/>
  </r>
  <r>
    <x v="1"/>
    <x v="167"/>
    <x v="2"/>
    <x v="2"/>
    <s v="-2.244644"/>
    <x v="2"/>
    <x v="1"/>
    <x v="0"/>
    <x v="6626"/>
    <n v="4.6000000000000008E-3"/>
    <x v="8933"/>
    <n v="0.38000000000000006"/>
    <n v="3.1782136000000007"/>
    <n v="4"/>
    <n v="198"/>
    <x v="136"/>
    <x v="12"/>
    <x v="0"/>
  </r>
  <r>
    <x v="1"/>
    <x v="168"/>
    <x v="2"/>
    <x v="2"/>
    <s v="-2.244644"/>
    <x v="2"/>
    <x v="1"/>
    <x v="0"/>
    <x v="6627"/>
    <n v="1.06E-2"/>
    <x v="8934"/>
    <n v="0.47"/>
    <n v="9.0532903999999998"/>
    <n v="1"/>
    <n v="132"/>
    <x v="97"/>
    <x v="42"/>
    <x v="23"/>
  </r>
  <r>
    <x v="1"/>
    <x v="169"/>
    <x v="2"/>
    <x v="2"/>
    <s v="-2.244644"/>
    <x v="2"/>
    <x v="1"/>
    <x v="0"/>
    <x v="6628"/>
    <n v="6.9000000000000034E-3"/>
    <x v="8935"/>
    <n v="1.2999999999999998"/>
    <n v="15.891252000000005"/>
    <n v="0"/>
    <n v="30"/>
    <x v="156"/>
    <x v="4"/>
    <x v="3"/>
  </r>
  <r>
    <x v="1"/>
    <x v="170"/>
    <x v="2"/>
    <x v="2"/>
    <s v="-2.244644"/>
    <x v="2"/>
    <x v="1"/>
    <x v="0"/>
    <x v="6629"/>
    <n v="6.3E-3"/>
    <x v="8936"/>
    <n v="1.17"/>
    <n v="9.6154694999999997"/>
    <n v="3"/>
    <n v="194"/>
    <x v="155"/>
    <x v="18"/>
    <x v="24"/>
  </r>
  <r>
    <x v="1"/>
    <x v="171"/>
    <x v="2"/>
    <x v="2"/>
    <s v="-2.244644"/>
    <x v="2"/>
    <x v="1"/>
    <x v="0"/>
    <x v="6630"/>
    <n v="5.7000000000000011E-3"/>
    <x v="8937"/>
    <n v="1.0799999999999996"/>
    <n v="10.640645999999997"/>
    <n v="0"/>
    <n v="31"/>
    <x v="21"/>
    <x v="44"/>
    <x v="21"/>
  </r>
  <r>
    <x v="1"/>
    <x v="172"/>
    <x v="2"/>
    <x v="2"/>
    <s v="-2.244644"/>
    <x v="2"/>
    <x v="1"/>
    <x v="0"/>
    <x v="6631"/>
    <n v="1.1100000000000002E-2"/>
    <x v="8938"/>
    <n v="0.53999999999999992"/>
    <n v="7.5800124000000002"/>
    <n v="2"/>
    <n v="76"/>
    <x v="155"/>
    <x v="41"/>
    <x v="3"/>
  </r>
  <r>
    <x v="1"/>
    <x v="173"/>
    <x v="2"/>
    <x v="2"/>
    <s v="-2.244644"/>
    <x v="2"/>
    <x v="1"/>
    <x v="0"/>
    <x v="6632"/>
    <n v="7.6000000000000026E-3"/>
    <x v="8939"/>
    <n v="1.19"/>
    <n v="17.721718000000003"/>
    <n v="0"/>
    <n v="58"/>
    <x v="171"/>
    <x v="41"/>
    <x v="3"/>
  </r>
  <r>
    <x v="1"/>
    <x v="174"/>
    <x v="2"/>
    <x v="2"/>
    <s v="-2.244644"/>
    <x v="2"/>
    <x v="1"/>
    <x v="0"/>
    <x v="6633"/>
    <n v="1.1300000000000001E-2"/>
    <x v="8940"/>
    <n v="0.49999999999999994"/>
    <n v="10.453064999999999"/>
    <n v="0"/>
    <n v="0"/>
    <x v="21"/>
    <x v="40"/>
    <x v="20"/>
  </r>
  <r>
    <x v="1"/>
    <x v="175"/>
    <x v="2"/>
    <x v="2"/>
    <s v="-2.244644"/>
    <x v="2"/>
    <x v="1"/>
    <x v="0"/>
    <x v="6634"/>
    <n v="8.6999999999999994E-3"/>
    <x v="8941"/>
    <n v="1.18"/>
    <n v="9.7670723999999964"/>
    <n v="0"/>
    <n v="21"/>
    <x v="180"/>
    <x v="12"/>
    <x v="20"/>
  </r>
  <r>
    <x v="1"/>
    <x v="176"/>
    <x v="2"/>
    <x v="2"/>
    <s v="-2.244644"/>
    <x v="2"/>
    <x v="1"/>
    <x v="0"/>
    <x v="6635"/>
    <n v="7.4000000000000012E-3"/>
    <x v="8942"/>
    <n v="0.60999999999999988"/>
    <n v="7.7311277999999986"/>
    <n v="2"/>
    <n v="49"/>
    <x v="123"/>
    <x v="44"/>
    <x v="0"/>
  </r>
  <r>
    <x v="1"/>
    <x v="177"/>
    <x v="2"/>
    <x v="2"/>
    <s v="-2.244644"/>
    <x v="2"/>
    <x v="1"/>
    <x v="0"/>
    <x v="6636"/>
    <n v="4.7000000000000002E-3"/>
    <x v="8943"/>
    <n v="0.67999999999999983"/>
    <n v="4.5527019999999983"/>
    <n v="0"/>
    <n v="14"/>
    <x v="13"/>
    <x v="48"/>
    <x v="21"/>
  </r>
  <r>
    <x v="1"/>
    <x v="178"/>
    <x v="2"/>
    <x v="2"/>
    <s v="-2.244644"/>
    <x v="2"/>
    <x v="1"/>
    <x v="0"/>
    <x v="6637"/>
    <n v="1.1900000000000001E-2"/>
    <x v="8944"/>
    <n v="1.0099999999999998"/>
    <n v="9.4301073999999971"/>
    <n v="0"/>
    <n v="13"/>
    <x v="151"/>
    <x v="45"/>
    <x v="23"/>
  </r>
  <r>
    <x v="1"/>
    <x v="179"/>
    <x v="2"/>
    <x v="2"/>
    <s v="-2.244644"/>
    <x v="2"/>
    <x v="1"/>
    <x v="0"/>
    <x v="6638"/>
    <n v="8.5000000000000006E-3"/>
    <x v="8945"/>
    <n v="0.32000000000000006"/>
    <n v="4.6378720000000007"/>
    <n v="2"/>
    <n v="209"/>
    <x v="185"/>
    <x v="46"/>
    <x v="23"/>
  </r>
  <r>
    <x v="1"/>
    <x v="180"/>
    <x v="2"/>
    <x v="2"/>
    <s v="-2.244644"/>
    <x v="2"/>
    <x v="1"/>
    <x v="0"/>
    <x v="6639"/>
    <n v="1.1000000000000003E-2"/>
    <x v="8946"/>
    <n v="0.59999999999999987"/>
    <n v="7.650059999999999"/>
    <n v="1"/>
    <n v="110"/>
    <x v="155"/>
    <x v="45"/>
    <x v="21"/>
  </r>
  <r>
    <x v="1"/>
    <x v="181"/>
    <x v="2"/>
    <x v="2"/>
    <s v="-2.244644"/>
    <x v="2"/>
    <x v="1"/>
    <x v="0"/>
    <x v="5347"/>
    <n v="9.0000000000000028E-3"/>
    <x v="8947"/>
    <n v="0.49999999999999994"/>
    <n v="5.9211000000000009"/>
    <n v="2"/>
    <n v="170"/>
    <x v="170"/>
    <x v="23"/>
    <x v="21"/>
  </r>
  <r>
    <x v="1"/>
    <x v="182"/>
    <x v="2"/>
    <x v="2"/>
    <s v="-2.244644"/>
    <x v="2"/>
    <x v="1"/>
    <x v="0"/>
    <x v="6640"/>
    <n v="7.6000000000000009E-3"/>
    <x v="8948"/>
    <n v="0.78999999999999981"/>
    <n v="8.9483615999999984"/>
    <n v="0"/>
    <n v="1"/>
    <x v="178"/>
    <x v="44"/>
    <x v="6"/>
  </r>
  <r>
    <x v="1"/>
    <x v="183"/>
    <x v="2"/>
    <x v="2"/>
    <s v="-2.244644"/>
    <x v="2"/>
    <x v="1"/>
    <x v="0"/>
    <x v="6641"/>
    <n v="4.7000000000000002E-3"/>
    <x v="8949"/>
    <n v="0.48999999999999994"/>
    <n v="3.6306794999999998"/>
    <n v="2"/>
    <n v="155"/>
    <x v="146"/>
    <x v="4"/>
    <x v="24"/>
  </r>
  <r>
    <x v="2"/>
    <x v="184"/>
    <x v="2"/>
    <x v="2"/>
    <s v="-2.244644"/>
    <x v="2"/>
    <x v="1"/>
    <x v="0"/>
    <x v="6367"/>
    <n v="9.0000000000000011E-3"/>
    <x v="8950"/>
    <n v="0.24000000000000005"/>
    <n v="4.7498400000000016"/>
    <n v="1"/>
    <n v="167"/>
    <x v="145"/>
    <x v="8"/>
    <x v="21"/>
  </r>
  <r>
    <x v="2"/>
    <x v="185"/>
    <x v="2"/>
    <x v="2"/>
    <s v="-2.244644"/>
    <x v="2"/>
    <x v="1"/>
    <x v="0"/>
    <x v="6642"/>
    <n v="1.2E-2"/>
    <x v="8951"/>
    <n v="0.89999999999999969"/>
    <n v="24.353999999999992"/>
    <n v="2"/>
    <n v="81"/>
    <x v="183"/>
    <x v="13"/>
    <x v="24"/>
  </r>
  <r>
    <x v="2"/>
    <x v="186"/>
    <x v="2"/>
    <x v="2"/>
    <s v="-2.244644"/>
    <x v="2"/>
    <x v="1"/>
    <x v="0"/>
    <x v="1242"/>
    <n v="7.3000000000000001E-3"/>
    <x v="8952"/>
    <n v="0.42999999999999994"/>
    <n v="6.8398809999999992"/>
    <n v="3"/>
    <n v="205"/>
    <x v="68"/>
    <x v="41"/>
    <x v="23"/>
  </r>
  <r>
    <x v="2"/>
    <x v="187"/>
    <x v="2"/>
    <x v="2"/>
    <s v="-2.244644"/>
    <x v="2"/>
    <x v="1"/>
    <x v="0"/>
    <x v="230"/>
    <n v="1.1000000000000001E-2"/>
    <x v="8953"/>
    <n v="0.97999999999999976"/>
    <n v="21.667799999999996"/>
    <n v="5"/>
    <n v="328"/>
    <x v="21"/>
    <x v="30"/>
    <x v="24"/>
  </r>
  <r>
    <x v="2"/>
    <x v="188"/>
    <x v="2"/>
    <x v="2"/>
    <s v="-2.244644"/>
    <x v="2"/>
    <x v="1"/>
    <x v="0"/>
    <x v="6643"/>
    <n v="1.1699999999999999E-2"/>
    <x v="8954"/>
    <n v="0.5299999999999998"/>
    <n v="13.877837999999993"/>
    <n v="6"/>
    <n v="417"/>
    <x v="187"/>
    <x v="23"/>
    <x v="20"/>
  </r>
  <r>
    <x v="2"/>
    <x v="189"/>
    <x v="2"/>
    <x v="2"/>
    <s v="-2.244644"/>
    <x v="2"/>
    <x v="1"/>
    <x v="0"/>
    <x v="1230"/>
    <n v="1.09E-2"/>
    <x v="8955"/>
    <n v="0.88999999999999968"/>
    <n v="16.967048999999992"/>
    <n v="3"/>
    <n v="276"/>
    <x v="180"/>
    <x v="45"/>
    <x v="5"/>
  </r>
  <r>
    <x v="2"/>
    <x v="190"/>
    <x v="2"/>
    <x v="2"/>
    <s v="-2.244644"/>
    <x v="2"/>
    <x v="1"/>
    <x v="0"/>
    <x v="6644"/>
    <n v="1.0200000000000001E-2"/>
    <x v="8956"/>
    <n v="0.73999999999999977"/>
    <n v="17.458523999999993"/>
    <n v="5"/>
    <n v="167"/>
    <x v="140"/>
    <x v="18"/>
    <x v="5"/>
  </r>
  <r>
    <x v="2"/>
    <x v="191"/>
    <x v="2"/>
    <x v="2"/>
    <s v="-2.244644"/>
    <x v="2"/>
    <x v="1"/>
    <x v="0"/>
    <x v="763"/>
    <n v="1.2300000000000002E-2"/>
    <x v="8957"/>
    <n v="0.19000000000000006"/>
    <n v="4.1528490000000016"/>
    <n v="3"/>
    <n v="316"/>
    <x v="136"/>
    <x v="7"/>
    <x v="27"/>
  </r>
  <r>
    <x v="2"/>
    <x v="192"/>
    <x v="2"/>
    <x v="2"/>
    <s v="-2.244644"/>
    <x v="2"/>
    <x v="1"/>
    <x v="0"/>
    <x v="6146"/>
    <n v="9.499999999999998E-3"/>
    <x v="8958"/>
    <n v="8.0000000000000057E-2"/>
    <n v="1.8703600000000011"/>
    <n v="4"/>
    <n v="332"/>
    <x v="134"/>
    <x v="13"/>
    <x v="27"/>
  </r>
  <r>
    <x v="2"/>
    <x v="193"/>
    <x v="2"/>
    <x v="2"/>
    <s v="-2.244644"/>
    <x v="2"/>
    <x v="1"/>
    <x v="0"/>
    <x v="6645"/>
    <n v="1.0100000000000001E-2"/>
    <x v="8959"/>
    <n v="1.0799999999999998"/>
    <n v="15.43482"/>
    <n v="6"/>
    <n v="560"/>
    <x v="125"/>
    <x v="45"/>
    <x v="20"/>
  </r>
  <r>
    <x v="2"/>
    <x v="194"/>
    <x v="2"/>
    <x v="2"/>
    <s v="-2.244644"/>
    <x v="2"/>
    <x v="1"/>
    <x v="0"/>
    <x v="3092"/>
    <n v="1.1100000000000002E-2"/>
    <x v="8960"/>
    <n v="0.36999999999999994"/>
    <n v="9.9348330000000011"/>
    <n v="6"/>
    <n v="204"/>
    <x v="51"/>
    <x v="47"/>
    <x v="5"/>
  </r>
  <r>
    <x v="2"/>
    <x v="195"/>
    <x v="2"/>
    <x v="2"/>
    <s v="-2.244644"/>
    <x v="2"/>
    <x v="1"/>
    <x v="0"/>
    <x v="1874"/>
    <n v="1.4200000000000001E-2"/>
    <x v="8961"/>
    <n v="0.58999999999999975"/>
    <n v="18.372953999999993"/>
    <n v="1"/>
    <n v="195"/>
    <x v="13"/>
    <x v="42"/>
    <x v="0"/>
  </r>
  <r>
    <x v="2"/>
    <x v="196"/>
    <x v="2"/>
    <x v="2"/>
    <s v="-2.244644"/>
    <x v="2"/>
    <x v="1"/>
    <x v="0"/>
    <x v="6461"/>
    <n v="1.3500000000000002E-2"/>
    <x v="8962"/>
    <n v="0.49999999999999983"/>
    <n v="17.205749999999995"/>
    <n v="3"/>
    <n v="240"/>
    <x v="131"/>
    <x v="52"/>
    <x v="6"/>
  </r>
  <r>
    <x v="2"/>
    <x v="197"/>
    <x v="2"/>
    <x v="2"/>
    <s v="-2.244644"/>
    <x v="2"/>
    <x v="1"/>
    <x v="0"/>
    <x v="4689"/>
    <n v="1.0700000000000001E-2"/>
    <x v="8963"/>
    <n v="0.42999999999999994"/>
    <n v="13.076042000000001"/>
    <n v="2"/>
    <n v="265"/>
    <x v="177"/>
    <x v="48"/>
    <x v="20"/>
  </r>
  <r>
    <x v="2"/>
    <x v="198"/>
    <x v="2"/>
    <x v="2"/>
    <s v="-2.244644"/>
    <x v="2"/>
    <x v="1"/>
    <x v="0"/>
    <x v="4490"/>
    <n v="7.8000000000000014E-3"/>
    <x v="8964"/>
    <n v="0.7799999999999998"/>
    <n v="14.595515999999998"/>
    <n v="6"/>
    <n v="225"/>
    <x v="46"/>
    <x v="18"/>
    <x v="0"/>
  </r>
  <r>
    <x v="2"/>
    <x v="199"/>
    <x v="2"/>
    <x v="2"/>
    <s v="-2.244644"/>
    <x v="2"/>
    <x v="1"/>
    <x v="0"/>
    <x v="1419"/>
    <n v="9.1000000000000022E-3"/>
    <x v="8965"/>
    <n v="3.0000000000000054E-2"/>
    <n v="0.51897300000000102"/>
    <n v="2"/>
    <n v="55"/>
    <x v="42"/>
    <x v="44"/>
    <x v="21"/>
  </r>
  <r>
    <x v="2"/>
    <x v="200"/>
    <x v="2"/>
    <x v="2"/>
    <s v="-2.244644"/>
    <x v="2"/>
    <x v="1"/>
    <x v="0"/>
    <x v="1643"/>
    <n v="7.1000000000000004E-3"/>
    <x v="8966"/>
    <n v="1.2299999999999998"/>
    <n v="16.802291999999998"/>
    <n v="2"/>
    <n v="211"/>
    <x v="156"/>
    <x v="45"/>
    <x v="20"/>
  </r>
  <r>
    <x v="2"/>
    <x v="201"/>
    <x v="2"/>
    <x v="2"/>
    <s v="-2.244644"/>
    <x v="2"/>
    <x v="1"/>
    <x v="0"/>
    <x v="2073"/>
    <n v="1.0699999999999999E-2"/>
    <x v="8967"/>
    <n v="0.58999999999999975"/>
    <n v="10.580587999999995"/>
    <n v="3"/>
    <n v="215"/>
    <x v="180"/>
    <x v="44"/>
    <x v="23"/>
  </r>
  <r>
    <x v="2"/>
    <x v="202"/>
    <x v="2"/>
    <x v="2"/>
    <s v="-2.244644"/>
    <x v="2"/>
    <x v="1"/>
    <x v="0"/>
    <x v="6646"/>
    <n v="9.4000000000000004E-3"/>
    <x v="8968"/>
    <n v="6.0000000000000026E-2"/>
    <n v="1.2532080000000005"/>
    <n v="4"/>
    <n v="382"/>
    <x v="51"/>
    <x v="46"/>
    <x v="3"/>
  </r>
  <r>
    <x v="2"/>
    <x v="203"/>
    <x v="2"/>
    <x v="2"/>
    <s v="-2.244644"/>
    <x v="2"/>
    <x v="1"/>
    <x v="0"/>
    <x v="6647"/>
    <n v="7.6000000000000026E-3"/>
    <x v="8969"/>
    <n v="0.74999999999999978"/>
    <n v="12.215100000000001"/>
    <n v="3"/>
    <n v="353"/>
    <x v="138"/>
    <x v="44"/>
    <x v="3"/>
  </r>
  <r>
    <x v="2"/>
    <x v="204"/>
    <x v="2"/>
    <x v="2"/>
    <s v="-2.244644"/>
    <x v="2"/>
    <x v="1"/>
    <x v="0"/>
    <x v="4919"/>
    <n v="1.0500000000000002E-2"/>
    <x v="8970"/>
    <n v="0.23000000000000004"/>
    <n v="6.4987650000000023"/>
    <n v="3"/>
    <n v="322"/>
    <x v="127"/>
    <x v="6"/>
    <x v="23"/>
  </r>
  <r>
    <x v="2"/>
    <x v="205"/>
    <x v="2"/>
    <x v="2"/>
    <s v="-2.244644"/>
    <x v="2"/>
    <x v="1"/>
    <x v="0"/>
    <x v="1211"/>
    <n v="8.9000000000000017E-3"/>
    <x v="8971"/>
    <n v="0.95999999999999974"/>
    <n v="14.157407999999998"/>
    <n v="3"/>
    <n v="318"/>
    <x v="171"/>
    <x v="47"/>
    <x v="24"/>
  </r>
  <r>
    <x v="2"/>
    <x v="206"/>
    <x v="2"/>
    <x v="2"/>
    <s v="-2.244644"/>
    <x v="2"/>
    <x v="1"/>
    <x v="0"/>
    <x v="2927"/>
    <n v="6.6000000000000017E-3"/>
    <x v="8972"/>
    <n v="1.1999999999999997"/>
    <n v="13.67784"/>
    <n v="5"/>
    <n v="383"/>
    <x v="167"/>
    <x v="12"/>
    <x v="5"/>
  </r>
  <r>
    <x v="2"/>
    <x v="207"/>
    <x v="2"/>
    <x v="2"/>
    <s v="-2.244644"/>
    <x v="2"/>
    <x v="1"/>
    <x v="0"/>
    <x v="227"/>
    <n v="1.1600000000000003E-2"/>
    <x v="8973"/>
    <n v="1.0299999999999998"/>
    <n v="22.175488000000001"/>
    <n v="6"/>
    <n v="524"/>
    <x v="158"/>
    <x v="4"/>
    <x v="24"/>
  </r>
  <r>
    <x v="2"/>
    <x v="208"/>
    <x v="2"/>
    <x v="2"/>
    <s v="-2.244644"/>
    <x v="2"/>
    <x v="1"/>
    <x v="0"/>
    <x v="763"/>
    <n v="1.2800000000000002E-2"/>
    <x v="8974"/>
    <n v="0.36999999999999994"/>
    <n v="8.4158720000000002"/>
    <n v="6"/>
    <n v="341"/>
    <x v="26"/>
    <x v="26"/>
    <x v="24"/>
  </r>
  <r>
    <x v="2"/>
    <x v="209"/>
    <x v="2"/>
    <x v="2"/>
    <s v="-2.244644"/>
    <x v="2"/>
    <x v="1"/>
    <x v="0"/>
    <x v="4279"/>
    <n v="8.2000000000000024E-3"/>
    <x v="8975"/>
    <n v="0.21000000000000008"/>
    <n v="4.2275100000000032"/>
    <n v="6"/>
    <n v="307"/>
    <x v="174"/>
    <x v="7"/>
    <x v="21"/>
  </r>
  <r>
    <x v="2"/>
    <x v="210"/>
    <x v="2"/>
    <x v="2"/>
    <s v="-2.244644"/>
    <x v="2"/>
    <x v="1"/>
    <x v="0"/>
    <x v="2314"/>
    <n v="1.3100000000000001E-2"/>
    <x v="8976"/>
    <n v="0.85999999999999988"/>
    <n v="17.349639999999997"/>
    <n v="4"/>
    <n v="249"/>
    <x v="46"/>
    <x v="18"/>
    <x v="20"/>
  </r>
  <r>
    <x v="2"/>
    <x v="211"/>
    <x v="2"/>
    <x v="2"/>
    <s v="-2.244644"/>
    <x v="2"/>
    <x v="1"/>
    <x v="0"/>
    <x v="3271"/>
    <n v="1.0800000000000001E-2"/>
    <x v="8977"/>
    <n v="0.42999999999999994"/>
    <n v="7.5929399999999996"/>
    <n v="4"/>
    <n v="206"/>
    <x v="152"/>
    <x v="43"/>
    <x v="20"/>
  </r>
  <r>
    <x v="2"/>
    <x v="212"/>
    <x v="2"/>
    <x v="2"/>
    <s v="-2.244644"/>
    <x v="2"/>
    <x v="1"/>
    <x v="0"/>
    <x v="6648"/>
    <n v="1.09E-2"/>
    <x v="8978"/>
    <n v="8.0000000000000057E-2"/>
    <n v="2.7197680000000024"/>
    <n v="3"/>
    <n v="330"/>
    <x v="185"/>
    <x v="8"/>
    <x v="22"/>
  </r>
  <r>
    <x v="2"/>
    <x v="213"/>
    <x v="2"/>
    <x v="2"/>
    <s v="-2.244644"/>
    <x v="2"/>
    <x v="1"/>
    <x v="0"/>
    <x v="3824"/>
    <n v="9.1000000000000004E-3"/>
    <x v="8979"/>
    <n v="1.2099999999999997"/>
    <n v="17.089071999999998"/>
    <n v="3"/>
    <n v="296"/>
    <x v="134"/>
    <x v="46"/>
    <x v="20"/>
  </r>
  <r>
    <x v="2"/>
    <x v="214"/>
    <x v="2"/>
    <x v="2"/>
    <s v="-2.244644"/>
    <x v="2"/>
    <x v="1"/>
    <x v="0"/>
    <x v="1423"/>
    <n v="5.2000000000000006E-3"/>
    <x v="8980"/>
    <n v="0.44999999999999984"/>
    <n v="4.0949999999999989"/>
    <n v="4"/>
    <n v="272"/>
    <x v="148"/>
    <x v="18"/>
    <x v="22"/>
  </r>
  <r>
    <x v="2"/>
    <x v="215"/>
    <x v="2"/>
    <x v="2"/>
    <s v="-2.244644"/>
    <x v="2"/>
    <x v="1"/>
    <x v="0"/>
    <x v="5252"/>
    <n v="1.3299999999999999E-2"/>
    <x v="8981"/>
    <n v="0.86999999999999988"/>
    <n v="23.685836999999996"/>
    <n v="6"/>
    <n v="367"/>
    <x v="125"/>
    <x v="8"/>
    <x v="22"/>
  </r>
  <r>
    <x v="2"/>
    <x v="216"/>
    <x v="2"/>
    <x v="2"/>
    <s v="-2.244644"/>
    <x v="2"/>
    <x v="1"/>
    <x v="0"/>
    <x v="6649"/>
    <n v="5.6000000000000008E-3"/>
    <x v="8982"/>
    <n v="0.26000000000000006"/>
    <n v="3.8307360000000017"/>
    <n v="4"/>
    <n v="319"/>
    <x v="156"/>
    <x v="40"/>
    <x v="24"/>
  </r>
  <r>
    <x v="2"/>
    <x v="217"/>
    <x v="2"/>
    <x v="2"/>
    <s v="-2.244644"/>
    <x v="2"/>
    <x v="1"/>
    <x v="0"/>
    <x v="3896"/>
    <n v="1.2500000000000001E-2"/>
    <x v="8983"/>
    <n v="0.55999999999999983"/>
    <n v="17.268999999999995"/>
    <n v="3"/>
    <n v="162"/>
    <x v="138"/>
    <x v="43"/>
    <x v="22"/>
  </r>
  <r>
    <x v="2"/>
    <x v="218"/>
    <x v="2"/>
    <x v="2"/>
    <s v="-2.244644"/>
    <x v="2"/>
    <x v="1"/>
    <x v="0"/>
    <x v="4748"/>
    <n v="8.2000000000000007E-3"/>
    <x v="8984"/>
    <n v="8.0000000000000057E-2"/>
    <n v="1.6445920000000012"/>
    <n v="5"/>
    <n v="236"/>
    <x v="185"/>
    <x v="6"/>
    <x v="20"/>
  </r>
  <r>
    <x v="2"/>
    <x v="219"/>
    <x v="2"/>
    <x v="2"/>
    <s v="-2.244644"/>
    <x v="2"/>
    <x v="1"/>
    <x v="0"/>
    <x v="3140"/>
    <n v="8.3000000000000018E-3"/>
    <x v="8985"/>
    <n v="0.99999999999999978"/>
    <n v="12.292299999999999"/>
    <n v="1"/>
    <n v="81"/>
    <x v="158"/>
    <x v="52"/>
    <x v="3"/>
  </r>
  <r>
    <x v="2"/>
    <x v="220"/>
    <x v="2"/>
    <x v="2"/>
    <s v="-2.244644"/>
    <x v="2"/>
    <x v="1"/>
    <x v="0"/>
    <x v="3120"/>
    <n v="1.0500000000000002E-2"/>
    <x v="8986"/>
    <n v="6.0000000000000026E-2"/>
    <n v="0.93744000000000061"/>
    <n v="2"/>
    <n v="207"/>
    <x v="76"/>
    <x v="8"/>
    <x v="6"/>
  </r>
  <r>
    <x v="2"/>
    <x v="221"/>
    <x v="2"/>
    <x v="2"/>
    <s v="-2.244644"/>
    <x v="2"/>
    <x v="1"/>
    <x v="0"/>
    <x v="4692"/>
    <n v="9.1000000000000004E-3"/>
    <x v="8987"/>
    <n v="0.38999999999999996"/>
    <n v="8.0136420000000008"/>
    <n v="5"/>
    <n v="217"/>
    <x v="180"/>
    <x v="44"/>
    <x v="0"/>
  </r>
  <r>
    <x v="2"/>
    <x v="222"/>
    <x v="2"/>
    <x v="2"/>
    <s v="-2.244644"/>
    <x v="2"/>
    <x v="1"/>
    <x v="0"/>
    <x v="6650"/>
    <n v="9.5000000000000015E-3"/>
    <x v="8988"/>
    <n v="0.69999999999999973"/>
    <n v="12.734749999999996"/>
    <n v="2"/>
    <n v="89"/>
    <x v="158"/>
    <x v="48"/>
    <x v="24"/>
  </r>
  <r>
    <x v="2"/>
    <x v="223"/>
    <x v="2"/>
    <x v="2"/>
    <s v="-2.244644"/>
    <x v="2"/>
    <x v="1"/>
    <x v="0"/>
    <x v="1867"/>
    <n v="1.3800000000000002E-2"/>
    <x v="8989"/>
    <n v="0.35999999999999993"/>
    <n v="11.02896"/>
    <n v="3"/>
    <n v="162"/>
    <x v="156"/>
    <x v="44"/>
    <x v="21"/>
  </r>
  <r>
    <x v="2"/>
    <x v="224"/>
    <x v="2"/>
    <x v="2"/>
    <s v="-2.244644"/>
    <x v="2"/>
    <x v="1"/>
    <x v="0"/>
    <x v="4302"/>
    <n v="9.7000000000000003E-3"/>
    <x v="8990"/>
    <n v="9.0000000000000066E-2"/>
    <n v="2.1903570000000014"/>
    <n v="2"/>
    <n v="174"/>
    <x v="177"/>
    <x v="46"/>
    <x v="3"/>
  </r>
  <r>
    <x v="2"/>
    <x v="225"/>
    <x v="2"/>
    <x v="2"/>
    <s v="-2.244644"/>
    <x v="2"/>
    <x v="1"/>
    <x v="0"/>
    <x v="6651"/>
    <n v="8.7999999999999988E-3"/>
    <x v="8991"/>
    <n v="0.53999999999999981"/>
    <n v="9.0573119999999943"/>
    <n v="6"/>
    <n v="228"/>
    <x v="159"/>
    <x v="46"/>
    <x v="21"/>
  </r>
  <r>
    <x v="2"/>
    <x v="226"/>
    <x v="2"/>
    <x v="2"/>
    <s v="-2.244644"/>
    <x v="2"/>
    <x v="1"/>
    <x v="0"/>
    <x v="1229"/>
    <n v="8.2000000000000007E-3"/>
    <x v="8992"/>
    <n v="0.68999999999999972"/>
    <n v="12.911555999999996"/>
    <n v="5"/>
    <n v="264"/>
    <x v="170"/>
    <x v="47"/>
    <x v="23"/>
  </r>
  <r>
    <x v="2"/>
    <x v="227"/>
    <x v="2"/>
    <x v="2"/>
    <s v="-2.244644"/>
    <x v="2"/>
    <x v="1"/>
    <x v="0"/>
    <x v="756"/>
    <n v="1.2799999999999999E-2"/>
    <x v="8993"/>
    <n v="9.0000000000000066E-2"/>
    <n v="2.3224320000000014"/>
    <n v="4"/>
    <n v="215"/>
    <x v="176"/>
    <x v="13"/>
    <x v="25"/>
  </r>
  <r>
    <x v="2"/>
    <x v="228"/>
    <x v="2"/>
    <x v="2"/>
    <s v="-2.244644"/>
    <x v="2"/>
    <x v="1"/>
    <x v="0"/>
    <x v="4015"/>
    <n v="7.6000000000000026E-3"/>
    <x v="8994"/>
    <n v="9.0000000000000066E-2"/>
    <n v="1.5985080000000016"/>
    <n v="5"/>
    <n v="332"/>
    <x v="45"/>
    <x v="6"/>
    <x v="24"/>
  </r>
  <r>
    <x v="2"/>
    <x v="229"/>
    <x v="2"/>
    <x v="2"/>
    <s v="-2.244644"/>
    <x v="2"/>
    <x v="1"/>
    <x v="0"/>
    <x v="273"/>
    <n v="1.3299999999999999E-2"/>
    <x v="8995"/>
    <n v="0.31999999999999995"/>
    <n v="7.4309759999999985"/>
    <n v="1"/>
    <n v="105"/>
    <x v="136"/>
    <x v="52"/>
    <x v="20"/>
  </r>
  <r>
    <x v="2"/>
    <x v="230"/>
    <x v="2"/>
    <x v="2"/>
    <s v="-2.244644"/>
    <x v="2"/>
    <x v="1"/>
    <x v="0"/>
    <x v="5058"/>
    <n v="1.2800000000000002E-2"/>
    <x v="8996"/>
    <n v="0.41999999999999993"/>
    <n v="12.671232"/>
    <n v="1"/>
    <n v="133"/>
    <x v="145"/>
    <x v="4"/>
    <x v="21"/>
  </r>
  <r>
    <x v="2"/>
    <x v="231"/>
    <x v="2"/>
    <x v="2"/>
    <s v="-2.244644"/>
    <x v="2"/>
    <x v="1"/>
    <x v="0"/>
    <x v="1256"/>
    <n v="9.4000000000000004E-3"/>
    <x v="8997"/>
    <n v="0.39999999999999997"/>
    <n v="7.9035199999999994"/>
    <n v="2"/>
    <n v="111"/>
    <x v="133"/>
    <x v="6"/>
    <x v="5"/>
  </r>
  <r>
    <x v="2"/>
    <x v="232"/>
    <x v="2"/>
    <x v="2"/>
    <s v="-2.244644"/>
    <x v="2"/>
    <x v="1"/>
    <x v="0"/>
    <x v="6293"/>
    <n v="1.26E-2"/>
    <x v="8998"/>
    <n v="0.28000000000000008"/>
    <n v="8.424864000000003"/>
    <n v="4"/>
    <n v="367"/>
    <x v="181"/>
    <x v="26"/>
    <x v="25"/>
  </r>
  <r>
    <x v="2"/>
    <x v="233"/>
    <x v="2"/>
    <x v="2"/>
    <s v="-2.244644"/>
    <x v="2"/>
    <x v="1"/>
    <x v="0"/>
    <x v="219"/>
    <n v="8.7999999999999988E-3"/>
    <x v="8999"/>
    <n v="0.82999999999999985"/>
    <n v="17.186311999999997"/>
    <n v="5"/>
    <n v="390"/>
    <x v="151"/>
    <x v="48"/>
    <x v="22"/>
  </r>
  <r>
    <x v="2"/>
    <x v="234"/>
    <x v="2"/>
    <x v="2"/>
    <s v="-2.244644"/>
    <x v="2"/>
    <x v="1"/>
    <x v="0"/>
    <x v="481"/>
    <n v="1.2399999999999998E-2"/>
    <x v="9000"/>
    <n v="0.37999999999999995"/>
    <n v="12.006175999999996"/>
    <n v="2"/>
    <n v="193"/>
    <x v="149"/>
    <x v="8"/>
    <x v="0"/>
  </r>
  <r>
    <x v="2"/>
    <x v="235"/>
    <x v="2"/>
    <x v="2"/>
    <s v="-2.244644"/>
    <x v="2"/>
    <x v="1"/>
    <x v="0"/>
    <x v="5086"/>
    <n v="7.5000000000000006E-3"/>
    <x v="9001"/>
    <n v="0.71999999999999975"/>
    <n v="14.925599999999996"/>
    <n v="4"/>
    <n v="341"/>
    <x v="21"/>
    <x v="41"/>
    <x v="0"/>
  </r>
  <r>
    <x v="2"/>
    <x v="236"/>
    <x v="2"/>
    <x v="2"/>
    <s v="-2.244644"/>
    <x v="2"/>
    <x v="1"/>
    <x v="0"/>
    <x v="6652"/>
    <n v="1.0900000000000003E-2"/>
    <x v="9002"/>
    <n v="0.17000000000000004"/>
    <n v="5.0531310000000031"/>
    <n v="5"/>
    <n v="374"/>
    <x v="162"/>
    <x v="46"/>
    <x v="5"/>
  </r>
  <r>
    <x v="2"/>
    <x v="237"/>
    <x v="2"/>
    <x v="2"/>
    <s v="-2.244644"/>
    <x v="2"/>
    <x v="1"/>
    <x v="0"/>
    <x v="6653"/>
    <n v="1.0100000000000001E-2"/>
    <x v="9003"/>
    <n v="0.78999999999999981"/>
    <n v="11.880730999999999"/>
    <n v="5"/>
    <n v="299"/>
    <x v="140"/>
    <x v="46"/>
    <x v="21"/>
  </r>
  <r>
    <x v="2"/>
    <x v="238"/>
    <x v="2"/>
    <x v="2"/>
    <s v="-2.244644"/>
    <x v="2"/>
    <x v="1"/>
    <x v="0"/>
    <x v="227"/>
    <n v="1.0600000000000002E-2"/>
    <x v="9004"/>
    <n v="0.91999999999999971"/>
    <n v="18.099711999999997"/>
    <n v="3"/>
    <n v="226"/>
    <x v="160"/>
    <x v="23"/>
    <x v="3"/>
  </r>
  <r>
    <x v="2"/>
    <x v="239"/>
    <x v="2"/>
    <x v="2"/>
    <s v="-2.244644"/>
    <x v="2"/>
    <x v="1"/>
    <x v="0"/>
    <x v="1455"/>
    <n v="8.3000000000000001E-3"/>
    <x v="9005"/>
    <n v="0.26000000000000006"/>
    <n v="3.1981560000000004"/>
    <n v="2"/>
    <n v="192"/>
    <x v="136"/>
    <x v="43"/>
    <x v="3"/>
  </r>
  <r>
    <x v="2"/>
    <x v="240"/>
    <x v="2"/>
    <x v="2"/>
    <s v="-2.244644"/>
    <x v="2"/>
    <x v="1"/>
    <x v="0"/>
    <x v="6654"/>
    <n v="1.4800000000000002E-2"/>
    <x v="9006"/>
    <n v="0.31999999999999995"/>
    <n v="11.844736000000001"/>
    <n v="6"/>
    <n v="472"/>
    <x v="155"/>
    <x v="41"/>
    <x v="24"/>
  </r>
  <r>
    <x v="2"/>
    <x v="241"/>
    <x v="2"/>
    <x v="2"/>
    <s v="-2.244644"/>
    <x v="2"/>
    <x v="1"/>
    <x v="0"/>
    <x v="4912"/>
    <n v="1.2199999999999999E-2"/>
    <x v="9007"/>
    <n v="0.74999999999999978"/>
    <n v="21.145649999999993"/>
    <n v="2"/>
    <n v="69"/>
    <x v="68"/>
    <x v="12"/>
    <x v="3"/>
  </r>
  <r>
    <x v="2"/>
    <x v="242"/>
    <x v="2"/>
    <x v="2"/>
    <s v="-2.244644"/>
    <x v="2"/>
    <x v="1"/>
    <x v="0"/>
    <x v="449"/>
    <n v="1.4099999999999998E-2"/>
    <x v="9008"/>
    <n v="0.26000000000000006"/>
    <n v="6.7197780000000007"/>
    <n v="2"/>
    <n v="222"/>
    <x v="51"/>
    <x v="43"/>
    <x v="24"/>
  </r>
  <r>
    <x v="2"/>
    <x v="243"/>
    <x v="2"/>
    <x v="2"/>
    <s v="-2.244644"/>
    <x v="2"/>
    <x v="1"/>
    <x v="0"/>
    <x v="6655"/>
    <n v="1.3099999999999997E-2"/>
    <x v="9009"/>
    <n v="0.7799999999999998"/>
    <n v="23.501399999999986"/>
    <n v="1"/>
    <n v="145"/>
    <x v="148"/>
    <x v="45"/>
    <x v="24"/>
  </r>
  <r>
    <x v="2"/>
    <x v="244"/>
    <x v="2"/>
    <x v="2"/>
    <s v="-2.244644"/>
    <x v="2"/>
    <x v="1"/>
    <x v="0"/>
    <x v="6656"/>
    <n v="5.7999999999999987E-3"/>
    <x v="9010"/>
    <n v="9.0000000000000066E-2"/>
    <n v="0.80596800000000035"/>
    <n v="2"/>
    <n v="203"/>
    <x v="149"/>
    <x v="7"/>
    <x v="3"/>
  </r>
  <r>
    <x v="2"/>
    <x v="245"/>
    <x v="2"/>
    <x v="2"/>
    <s v="-2.244644"/>
    <x v="2"/>
    <x v="1"/>
    <x v="0"/>
    <x v="753"/>
    <n v="1.1300000000000001E-2"/>
    <x v="9011"/>
    <n v="0.65999999999999981"/>
    <n v="16.452347999999997"/>
    <n v="1"/>
    <n v="92"/>
    <x v="140"/>
    <x v="26"/>
    <x v="20"/>
  </r>
  <r>
    <x v="2"/>
    <x v="246"/>
    <x v="2"/>
    <x v="2"/>
    <s v="-2.244644"/>
    <x v="2"/>
    <x v="1"/>
    <x v="0"/>
    <x v="6499"/>
    <n v="1.3299999999999999E-2"/>
    <x v="9012"/>
    <n v="1.0699999999999998"/>
    <n v="39.12101899999999"/>
    <n v="6"/>
    <n v="310"/>
    <x v="156"/>
    <x v="4"/>
    <x v="23"/>
  </r>
  <r>
    <x v="2"/>
    <x v="247"/>
    <x v="2"/>
    <x v="2"/>
    <s v="-2.244644"/>
    <x v="2"/>
    <x v="1"/>
    <x v="0"/>
    <x v="5241"/>
    <n v="7.3000000000000001E-3"/>
    <x v="9013"/>
    <n v="1.0199999999999998"/>
    <n v="22.419905999999994"/>
    <n v="6"/>
    <n v="424"/>
    <x v="136"/>
    <x v="44"/>
    <x v="25"/>
  </r>
  <r>
    <x v="2"/>
    <x v="248"/>
    <x v="2"/>
    <x v="2"/>
    <s v="-2.244644"/>
    <x v="2"/>
    <x v="1"/>
    <x v="0"/>
    <x v="190"/>
    <n v="8.5000000000000006E-3"/>
    <x v="9014"/>
    <n v="1.1799999999999997"/>
    <n v="23.700889999999994"/>
    <n v="6"/>
    <n v="481"/>
    <x v="146"/>
    <x v="52"/>
    <x v="0"/>
  </r>
  <r>
    <x v="2"/>
    <x v="249"/>
    <x v="2"/>
    <x v="2"/>
    <s v="-2.244644"/>
    <x v="2"/>
    <x v="1"/>
    <x v="0"/>
    <x v="4466"/>
    <n v="7.3000000000000001E-3"/>
    <x v="9015"/>
    <n v="0.4599999999999998"/>
    <n v="5.9604499999999971"/>
    <n v="2"/>
    <n v="79"/>
    <x v="180"/>
    <x v="6"/>
    <x v="23"/>
  </r>
  <r>
    <x v="2"/>
    <x v="250"/>
    <x v="2"/>
    <x v="2"/>
    <s v="-2.244644"/>
    <x v="2"/>
    <x v="1"/>
    <x v="0"/>
    <x v="6657"/>
    <n v="8.3000000000000001E-3"/>
    <x v="9016"/>
    <n v="0.80999999999999983"/>
    <n v="18.615986999999997"/>
    <n v="3"/>
    <n v="189"/>
    <x v="150"/>
    <x v="13"/>
    <x v="25"/>
  </r>
  <r>
    <x v="2"/>
    <x v="251"/>
    <x v="2"/>
    <x v="2"/>
    <s v="-2.244644"/>
    <x v="2"/>
    <x v="1"/>
    <x v="0"/>
    <x v="260"/>
    <n v="6.400000000000002E-3"/>
    <x v="9017"/>
    <n v="0.80999999999999983"/>
    <n v="11.228544000000001"/>
    <n v="5"/>
    <n v="264"/>
    <x v="138"/>
    <x v="48"/>
    <x v="25"/>
  </r>
  <r>
    <x v="2"/>
    <x v="252"/>
    <x v="2"/>
    <x v="2"/>
    <s v="-2.244644"/>
    <x v="2"/>
    <x v="1"/>
    <x v="0"/>
    <x v="475"/>
    <n v="1.2800000000000002E-2"/>
    <x v="9018"/>
    <n v="0.87999999999999967"/>
    <n v="21.953535999999996"/>
    <n v="5"/>
    <n v="219"/>
    <x v="172"/>
    <x v="23"/>
    <x v="20"/>
  </r>
  <r>
    <x v="2"/>
    <x v="253"/>
    <x v="2"/>
    <x v="2"/>
    <s v="-2.244644"/>
    <x v="2"/>
    <x v="1"/>
    <x v="0"/>
    <x v="6457"/>
    <n v="6.6000000000000008E-3"/>
    <x v="9019"/>
    <n v="0.32999999999999996"/>
    <n v="5.90238"/>
    <n v="1"/>
    <n v="98"/>
    <x v="58"/>
    <x v="47"/>
    <x v="25"/>
  </r>
  <r>
    <x v="2"/>
    <x v="254"/>
    <x v="2"/>
    <x v="2"/>
    <s v="-2.244644"/>
    <x v="2"/>
    <x v="1"/>
    <x v="0"/>
    <x v="4720"/>
    <n v="9.6000000000000009E-3"/>
    <x v="9020"/>
    <n v="0.30000000000000004"/>
    <n v="7.0444800000000019"/>
    <n v="2"/>
    <n v="114"/>
    <x v="68"/>
    <x v="23"/>
    <x v="24"/>
  </r>
  <r>
    <x v="2"/>
    <x v="255"/>
    <x v="2"/>
    <x v="2"/>
    <s v="-2.244644"/>
    <x v="2"/>
    <x v="1"/>
    <x v="0"/>
    <x v="2697"/>
    <n v="8.7000000000000029E-3"/>
    <x v="9021"/>
    <n v="0.14000000000000007"/>
    <n v="1.9853400000000017"/>
    <n v="2"/>
    <n v="123"/>
    <x v="160"/>
    <x v="4"/>
    <x v="24"/>
  </r>
  <r>
    <x v="2"/>
    <x v="256"/>
    <x v="2"/>
    <x v="2"/>
    <s v="-2.244644"/>
    <x v="2"/>
    <x v="1"/>
    <x v="0"/>
    <x v="3839"/>
    <n v="1.0800000000000001E-2"/>
    <x v="9022"/>
    <n v="1.1899999999999997"/>
    <n v="19.612151999999998"/>
    <n v="4"/>
    <n v="247"/>
    <x v="151"/>
    <x v="6"/>
    <x v="0"/>
  </r>
  <r>
    <x v="2"/>
    <x v="257"/>
    <x v="2"/>
    <x v="2"/>
    <s v="-2.244644"/>
    <x v="2"/>
    <x v="1"/>
    <x v="0"/>
    <x v="5451"/>
    <n v="1.1599999999999999E-2"/>
    <x v="9023"/>
    <n v="1.0299999999999998"/>
    <n v="25.353655999999994"/>
    <n v="1"/>
    <n v="50"/>
    <x v="167"/>
    <x v="8"/>
    <x v="5"/>
  </r>
  <r>
    <x v="2"/>
    <x v="258"/>
    <x v="2"/>
    <x v="2"/>
    <s v="-2.244644"/>
    <x v="2"/>
    <x v="1"/>
    <x v="0"/>
    <x v="1308"/>
    <n v="8.2999999999999984E-3"/>
    <x v="9024"/>
    <n v="1.2399999999999998"/>
    <n v="14.861647999999994"/>
    <n v="1"/>
    <n v="159"/>
    <x v="167"/>
    <x v="45"/>
    <x v="0"/>
  </r>
  <r>
    <x v="2"/>
    <x v="259"/>
    <x v="2"/>
    <x v="2"/>
    <s v="-2.244644"/>
    <x v="2"/>
    <x v="1"/>
    <x v="0"/>
    <x v="1435"/>
    <n v="1.4999999999999999E-2"/>
    <x v="9025"/>
    <n v="0.55999999999999983"/>
    <n v="13.801199999999996"/>
    <n v="5"/>
    <n v="377"/>
    <x v="157"/>
    <x v="41"/>
    <x v="20"/>
  </r>
  <r>
    <x v="2"/>
    <x v="260"/>
    <x v="2"/>
    <x v="2"/>
    <s v="-2.244644"/>
    <x v="2"/>
    <x v="1"/>
    <x v="0"/>
    <x v="521"/>
    <n v="9.2999999999999992E-3"/>
    <x v="9026"/>
    <n v="0.28000000000000008"/>
    <n v="6.2522040000000016"/>
    <n v="4"/>
    <n v="353"/>
    <x v="21"/>
    <x v="46"/>
    <x v="0"/>
  </r>
  <r>
    <x v="2"/>
    <x v="261"/>
    <x v="2"/>
    <x v="2"/>
    <s v="-2.244644"/>
    <x v="2"/>
    <x v="1"/>
    <x v="0"/>
    <x v="5270"/>
    <n v="9.1999999999999998E-3"/>
    <x v="9027"/>
    <n v="0.40999999999999992"/>
    <n v="9.1395559999999971"/>
    <n v="2"/>
    <n v="183"/>
    <x v="135"/>
    <x v="12"/>
    <x v="21"/>
  </r>
  <r>
    <x v="2"/>
    <x v="262"/>
    <x v="2"/>
    <x v="2"/>
    <s v="-2.244644"/>
    <x v="2"/>
    <x v="1"/>
    <x v="0"/>
    <x v="6658"/>
    <n v="8.9000000000000017E-3"/>
    <x v="9028"/>
    <n v="1.2199999999999998"/>
    <n v="25.407720000000001"/>
    <n v="1"/>
    <n v="34"/>
    <x v="184"/>
    <x v="41"/>
    <x v="24"/>
  </r>
  <r>
    <x v="2"/>
    <x v="263"/>
    <x v="2"/>
    <x v="2"/>
    <s v="-2.244644"/>
    <x v="2"/>
    <x v="1"/>
    <x v="0"/>
    <x v="6659"/>
    <n v="9.1999999999999998E-3"/>
    <x v="9029"/>
    <n v="0.6499999999999998"/>
    <n v="11.804519999999995"/>
    <n v="6"/>
    <n v="410"/>
    <x v="51"/>
    <x v="4"/>
    <x v="24"/>
  </r>
  <r>
    <x v="2"/>
    <x v="264"/>
    <x v="2"/>
    <x v="2"/>
    <s v="-2.244644"/>
    <x v="2"/>
    <x v="1"/>
    <x v="0"/>
    <x v="5962"/>
    <n v="9.2999999999999992E-3"/>
    <x v="9030"/>
    <n v="0.47999999999999982"/>
    <n v="12.463487999999995"/>
    <n v="6"/>
    <n v="350"/>
    <x v="26"/>
    <x v="52"/>
    <x v="22"/>
  </r>
  <r>
    <x v="2"/>
    <x v="265"/>
    <x v="2"/>
    <x v="2"/>
    <s v="-2.244644"/>
    <x v="2"/>
    <x v="1"/>
    <x v="0"/>
    <x v="2301"/>
    <n v="9.2999999999999992E-3"/>
    <x v="9031"/>
    <n v="0.18000000000000005"/>
    <n v="2.3502960000000002"/>
    <n v="5"/>
    <n v="292"/>
    <x v="149"/>
    <x v="43"/>
    <x v="0"/>
  </r>
  <r>
    <x v="2"/>
    <x v="266"/>
    <x v="2"/>
    <x v="2"/>
    <s v="-2.244644"/>
    <x v="2"/>
    <x v="1"/>
    <x v="0"/>
    <x v="448"/>
    <n v="8.6E-3"/>
    <x v="8872"/>
    <n v="0.67999999999999983"/>
    <n v="12.491327999999996"/>
    <n v="2"/>
    <n v="148"/>
    <x v="138"/>
    <x v="7"/>
    <x v="5"/>
  </r>
  <r>
    <x v="2"/>
    <x v="267"/>
    <x v="2"/>
    <x v="2"/>
    <s v="-2.244644"/>
    <x v="2"/>
    <x v="1"/>
    <x v="0"/>
    <x v="1876"/>
    <n v="9.1000000000000004E-3"/>
    <x v="9032"/>
    <n v="1.1099999999999999"/>
    <n v="17.343416999999999"/>
    <n v="1"/>
    <n v="127"/>
    <x v="151"/>
    <x v="7"/>
    <x v="20"/>
  </r>
  <r>
    <x v="2"/>
    <x v="268"/>
    <x v="2"/>
    <x v="2"/>
    <s v="-2.244644"/>
    <x v="2"/>
    <x v="1"/>
    <x v="0"/>
    <x v="6660"/>
    <n v="7.5000000000000006E-3"/>
    <x v="9033"/>
    <n v="7.0000000000000034E-2"/>
    <n v="1.2999000000000007"/>
    <n v="5"/>
    <n v="457"/>
    <x v="145"/>
    <x v="26"/>
    <x v="20"/>
  </r>
  <r>
    <x v="2"/>
    <x v="269"/>
    <x v="2"/>
    <x v="2"/>
    <s v="-2.244644"/>
    <x v="2"/>
    <x v="1"/>
    <x v="0"/>
    <x v="6661"/>
    <n v="7.9000000000000025E-3"/>
    <x v="9034"/>
    <n v="0.71999999999999975"/>
    <n v="10.756008"/>
    <n v="4"/>
    <n v="215"/>
    <x v="68"/>
    <x v="44"/>
    <x v="23"/>
  </r>
  <r>
    <x v="2"/>
    <x v="270"/>
    <x v="2"/>
    <x v="2"/>
    <s v="-2.244644"/>
    <x v="2"/>
    <x v="1"/>
    <x v="0"/>
    <x v="2501"/>
    <n v="1.0999999999999999E-2"/>
    <x v="9035"/>
    <n v="0.44999999999999984"/>
    <n v="9.7663499999999956"/>
    <n v="4"/>
    <n v="393"/>
    <x v="156"/>
    <x v="18"/>
    <x v="25"/>
  </r>
  <r>
    <x v="2"/>
    <x v="271"/>
    <x v="2"/>
    <x v="2"/>
    <s v="-2.244644"/>
    <x v="2"/>
    <x v="1"/>
    <x v="0"/>
    <x v="4463"/>
    <n v="7.9000000000000008E-3"/>
    <x v="9036"/>
    <n v="8.0000000000000057E-2"/>
    <n v="1.6223440000000013"/>
    <n v="6"/>
    <n v="324"/>
    <x v="148"/>
    <x v="7"/>
    <x v="23"/>
  </r>
  <r>
    <x v="2"/>
    <x v="272"/>
    <x v="2"/>
    <x v="2"/>
    <s v="-2.244644"/>
    <x v="2"/>
    <x v="1"/>
    <x v="0"/>
    <x v="4485"/>
    <n v="9.300000000000001E-3"/>
    <x v="9037"/>
    <n v="1.1599999999999997"/>
    <n v="22.234067999999994"/>
    <n v="5"/>
    <n v="285"/>
    <x v="97"/>
    <x v="44"/>
    <x v="24"/>
  </r>
  <r>
    <x v="2"/>
    <x v="273"/>
    <x v="2"/>
    <x v="2"/>
    <s v="-2.244644"/>
    <x v="2"/>
    <x v="1"/>
    <x v="0"/>
    <x v="731"/>
    <n v="8.100000000000003E-3"/>
    <x v="9038"/>
    <n v="0.70999999999999974"/>
    <n v="7.3210230000000003"/>
    <n v="6"/>
    <n v="373"/>
    <x v="152"/>
    <x v="13"/>
    <x v="20"/>
  </r>
  <r>
    <x v="2"/>
    <x v="274"/>
    <x v="2"/>
    <x v="2"/>
    <s v="-2.244644"/>
    <x v="2"/>
    <x v="1"/>
    <x v="0"/>
    <x v="6662"/>
    <n v="1.0000000000000002E-2"/>
    <x v="9039"/>
    <n v="0.29000000000000009"/>
    <n v="7.8909000000000038"/>
    <n v="3"/>
    <n v="213"/>
    <x v="131"/>
    <x v="43"/>
    <x v="24"/>
  </r>
  <r>
    <x v="0"/>
    <x v="0"/>
    <x v="0"/>
    <x v="0"/>
    <s v="-1.898575"/>
    <x v="2"/>
    <x v="1"/>
    <x v="1"/>
    <x v="6663"/>
    <n v="6.6E-3"/>
    <x v="9040"/>
    <n v="0.58999999999999975"/>
    <n v="2.5700399999999988"/>
    <n v="1"/>
    <n v="72"/>
    <x v="141"/>
    <x v="44"/>
    <x v="20"/>
  </r>
  <r>
    <x v="0"/>
    <x v="1"/>
    <x v="0"/>
    <x v="0"/>
    <s v="-1.898575"/>
    <x v="2"/>
    <x v="1"/>
    <x v="1"/>
    <x v="6664"/>
    <n v="5.8000000000000005E-3"/>
    <x v="9041"/>
    <n v="0.5199999999999998"/>
    <n v="4.3876767999999986"/>
    <n v="4"/>
    <n v="220"/>
    <x v="131"/>
    <x v="40"/>
    <x v="23"/>
  </r>
  <r>
    <x v="0"/>
    <x v="2"/>
    <x v="0"/>
    <x v="0"/>
    <s v="-1.898575"/>
    <x v="2"/>
    <x v="1"/>
    <x v="1"/>
    <x v="6665"/>
    <n v="2.1000000000000003E-3"/>
    <x v="9042"/>
    <n v="0.79999999999999971"/>
    <n v="1.5005759999999997"/>
    <n v="5"/>
    <n v="325"/>
    <x v="151"/>
    <x v="45"/>
    <x v="21"/>
  </r>
  <r>
    <x v="0"/>
    <x v="3"/>
    <x v="0"/>
    <x v="0"/>
    <s v="-1.898575"/>
    <x v="2"/>
    <x v="1"/>
    <x v="1"/>
    <x v="6666"/>
    <n v="4.7000000000000002E-3"/>
    <x v="9043"/>
    <n v="1.0000000000000023E-2"/>
    <n v="4.7827200000000118E-2"/>
    <n v="6"/>
    <n v="276"/>
    <x v="168"/>
    <x v="45"/>
    <x v="24"/>
  </r>
  <r>
    <x v="0"/>
    <x v="4"/>
    <x v="0"/>
    <x v="0"/>
    <s v="-1.898575"/>
    <x v="2"/>
    <x v="1"/>
    <x v="1"/>
    <x v="6667"/>
    <n v="5.6999999999999993E-3"/>
    <x v="9044"/>
    <n v="0.05"/>
    <n v="0.36525600000000003"/>
    <n v="4"/>
    <n v="308"/>
    <x v="42"/>
    <x v="40"/>
    <x v="24"/>
  </r>
  <r>
    <x v="0"/>
    <x v="5"/>
    <x v="0"/>
    <x v="0"/>
    <s v="-1.898575"/>
    <x v="2"/>
    <x v="1"/>
    <x v="1"/>
    <x v="1322"/>
    <n v="9.1999999999999998E-3"/>
    <x v="9045"/>
    <n v="1.0299999999999998"/>
    <n v="14.858367999999997"/>
    <n v="2"/>
    <n v="82"/>
    <x v="42"/>
    <x v="6"/>
    <x v="20"/>
  </r>
  <r>
    <x v="0"/>
    <x v="6"/>
    <x v="0"/>
    <x v="0"/>
    <s v="-1.898575"/>
    <x v="2"/>
    <x v="1"/>
    <x v="1"/>
    <x v="6668"/>
    <n v="4.4000000000000003E-3"/>
    <x v="9046"/>
    <n v="0.80999999999999972"/>
    <n v="4.2261911999999997"/>
    <n v="5"/>
    <n v="310"/>
    <x v="150"/>
    <x v="8"/>
    <x v="24"/>
  </r>
  <r>
    <x v="0"/>
    <x v="7"/>
    <x v="0"/>
    <x v="0"/>
    <s v="-1.898575"/>
    <x v="2"/>
    <x v="1"/>
    <x v="1"/>
    <x v="6669"/>
    <n v="2.0999999999999994E-3"/>
    <x v="9047"/>
    <n v="8.0000000000000043E-2"/>
    <n v="0.18594240000000009"/>
    <n v="1"/>
    <n v="42"/>
    <x v="45"/>
    <x v="44"/>
    <x v="0"/>
  </r>
  <r>
    <x v="0"/>
    <x v="8"/>
    <x v="0"/>
    <x v="0"/>
    <s v="-1.898575"/>
    <x v="2"/>
    <x v="1"/>
    <x v="1"/>
    <x v="6670"/>
    <n v="7.1999999999999998E-3"/>
    <x v="9048"/>
    <n v="6.0000000000000081E-2"/>
    <n v="0.45878400000000064"/>
    <n v="2"/>
    <n v="134"/>
    <x v="216"/>
    <x v="4"/>
    <x v="20"/>
  </r>
  <r>
    <x v="0"/>
    <x v="9"/>
    <x v="0"/>
    <x v="0"/>
    <s v="-1.898575"/>
    <x v="2"/>
    <x v="1"/>
    <x v="1"/>
    <x v="6671"/>
    <n v="5.5000000000000005E-3"/>
    <x v="9049"/>
    <n v="0.8999999999999998"/>
    <n v="7.24878"/>
    <n v="1"/>
    <n v="59"/>
    <x v="148"/>
    <x v="40"/>
    <x v="20"/>
  </r>
  <r>
    <x v="0"/>
    <x v="10"/>
    <x v="0"/>
    <x v="0"/>
    <s v="-1.898575"/>
    <x v="2"/>
    <x v="1"/>
    <x v="1"/>
    <x v="3270"/>
    <n v="5.8999999999999999E-3"/>
    <x v="9050"/>
    <n v="1.1499999999999997"/>
    <n v="10.014659999999996"/>
    <n v="2"/>
    <n v="104"/>
    <x v="139"/>
    <x v="48"/>
    <x v="20"/>
  </r>
  <r>
    <x v="0"/>
    <x v="11"/>
    <x v="0"/>
    <x v="0"/>
    <s v="-1.898575"/>
    <x v="2"/>
    <x v="1"/>
    <x v="1"/>
    <x v="349"/>
    <n v="5.1000000000000004E-3"/>
    <x v="9051"/>
    <n v="0.09"/>
    <n v="0.68868360000000006"/>
    <n v="2"/>
    <n v="96"/>
    <x v="26"/>
    <x v="23"/>
    <x v="24"/>
  </r>
  <r>
    <x v="0"/>
    <x v="12"/>
    <x v="0"/>
    <x v="0"/>
    <s v="-1.898575"/>
    <x v="2"/>
    <x v="1"/>
    <x v="1"/>
    <x v="6672"/>
    <n v="2.0999999999999994E-3"/>
    <x v="9052"/>
    <n v="0.37999999999999984"/>
    <n v="1.0948559999999992"/>
    <n v="2"/>
    <n v="92"/>
    <x v="215"/>
    <x v="41"/>
    <x v="25"/>
  </r>
  <r>
    <x v="0"/>
    <x v="13"/>
    <x v="0"/>
    <x v="0"/>
    <s v="-1.898575"/>
    <x v="2"/>
    <x v="1"/>
    <x v="1"/>
    <x v="6673"/>
    <n v="9.1000000000000004E-3"/>
    <x v="9053"/>
    <n v="0.81999999999999962"/>
    <n v="7.5112491999999973"/>
    <n v="3"/>
    <n v="183"/>
    <x v="162"/>
    <x v="7"/>
    <x v="25"/>
  </r>
  <r>
    <x v="0"/>
    <x v="14"/>
    <x v="0"/>
    <x v="0"/>
    <s v="-1.898575"/>
    <x v="2"/>
    <x v="1"/>
    <x v="1"/>
    <x v="6674"/>
    <n v="4.7999999999999987E-3"/>
    <x v="9054"/>
    <n v="2.9999999999999898E-2"/>
    <n v="0.12150719999999958"/>
    <n v="1"/>
    <n v="71"/>
    <x v="135"/>
    <x v="48"/>
    <x v="3"/>
  </r>
  <r>
    <x v="0"/>
    <x v="15"/>
    <x v="0"/>
    <x v="0"/>
    <s v="-1.898575"/>
    <x v="2"/>
    <x v="1"/>
    <x v="1"/>
    <x v="6675"/>
    <n v="3.1999999999999989E-3"/>
    <x v="9055"/>
    <n v="0.17000000000000007"/>
    <n v="0.54595840000000007"/>
    <n v="3"/>
    <n v="162"/>
    <x v="131"/>
    <x v="8"/>
    <x v="24"/>
  </r>
  <r>
    <x v="0"/>
    <x v="16"/>
    <x v="0"/>
    <x v="0"/>
    <s v="-1.898575"/>
    <x v="2"/>
    <x v="1"/>
    <x v="1"/>
    <x v="3309"/>
    <n v="9.5000000000000015E-3"/>
    <x v="9056"/>
    <n v="0.22000000000000008"/>
    <n v="1.4868260000000011"/>
    <n v="1"/>
    <n v="30"/>
    <x v="128"/>
    <x v="8"/>
    <x v="25"/>
  </r>
  <r>
    <x v="0"/>
    <x v="17"/>
    <x v="0"/>
    <x v="0"/>
    <s v="-1.898575"/>
    <x v="2"/>
    <x v="1"/>
    <x v="1"/>
    <x v="6676"/>
    <n v="8.7999999999999988E-3"/>
    <x v="9057"/>
    <n v="0.50999999999999979"/>
    <n v="7.9599167999999949"/>
    <n v="4"/>
    <n v="232"/>
    <x v="77"/>
    <x v="4"/>
    <x v="5"/>
  </r>
  <r>
    <x v="0"/>
    <x v="18"/>
    <x v="0"/>
    <x v="0"/>
    <s v="-1.898575"/>
    <x v="2"/>
    <x v="1"/>
    <x v="1"/>
    <x v="6677"/>
    <n v="3.0000000000000001E-3"/>
    <x v="9058"/>
    <n v="3.0000000000000054E-2"/>
    <n v="0.14099400000000029"/>
    <n v="3"/>
    <n v="120"/>
    <x v="2"/>
    <x v="5"/>
    <x v="0"/>
  </r>
  <r>
    <x v="0"/>
    <x v="19"/>
    <x v="0"/>
    <x v="0"/>
    <s v="-1.898575"/>
    <x v="2"/>
    <x v="1"/>
    <x v="1"/>
    <x v="6678"/>
    <n v="8.4999999999999971E-3"/>
    <x v="9059"/>
    <n v="0.31999999999999995"/>
    <n v="2.7782079999999985"/>
    <n v="4"/>
    <n v="156"/>
    <x v="157"/>
    <x v="4"/>
    <x v="25"/>
  </r>
  <r>
    <x v="0"/>
    <x v="20"/>
    <x v="0"/>
    <x v="0"/>
    <s v="-1.898575"/>
    <x v="2"/>
    <x v="1"/>
    <x v="1"/>
    <x v="6679"/>
    <n v="6.899999999999999E-3"/>
    <x v="9060"/>
    <n v="0.75999999999999979"/>
    <n v="2.9722991999999997"/>
    <n v="1"/>
    <n v="43"/>
    <x v="172"/>
    <x v="41"/>
    <x v="0"/>
  </r>
  <r>
    <x v="0"/>
    <x v="21"/>
    <x v="0"/>
    <x v="0"/>
    <s v="-1.898575"/>
    <x v="2"/>
    <x v="1"/>
    <x v="1"/>
    <x v="3111"/>
    <n v="5.1000000000000012E-3"/>
    <x v="9061"/>
    <n v="0.74999999999999989"/>
    <n v="4.2587550000000007"/>
    <n v="1"/>
    <n v="63"/>
    <x v="123"/>
    <x v="4"/>
    <x v="20"/>
  </r>
  <r>
    <x v="0"/>
    <x v="22"/>
    <x v="0"/>
    <x v="0"/>
    <s v="-1.898575"/>
    <x v="2"/>
    <x v="1"/>
    <x v="1"/>
    <x v="6680"/>
    <n v="6.4000000000000003E-3"/>
    <x v="9062"/>
    <n v="5.9999999999999901E-2"/>
    <n v="0.66708479999999903"/>
    <n v="4"/>
    <n v="240"/>
    <x v="113"/>
    <x v="40"/>
    <x v="20"/>
  </r>
  <r>
    <x v="0"/>
    <x v="23"/>
    <x v="0"/>
    <x v="0"/>
    <s v="-1.898575"/>
    <x v="2"/>
    <x v="1"/>
    <x v="1"/>
    <x v="6681"/>
    <n v="6.3E-3"/>
    <x v="9063"/>
    <n v="0.93999999999999972"/>
    <n v="5.2551827999999992"/>
    <n v="6"/>
    <n v="372"/>
    <x v="162"/>
    <x v="48"/>
    <x v="25"/>
  </r>
  <r>
    <x v="0"/>
    <x v="24"/>
    <x v="0"/>
    <x v="0"/>
    <s v="-1.898575"/>
    <x v="2"/>
    <x v="1"/>
    <x v="1"/>
    <x v="3132"/>
    <n v="3.4000000000000002E-3"/>
    <x v="9064"/>
    <n v="0.10000000000000006"/>
    <n v="0.35502800000000023"/>
    <n v="6"/>
    <n v="276"/>
    <x v="139"/>
    <x v="48"/>
    <x v="25"/>
  </r>
  <r>
    <x v="0"/>
    <x v="25"/>
    <x v="0"/>
    <x v="0"/>
    <s v="-1.898575"/>
    <x v="2"/>
    <x v="1"/>
    <x v="1"/>
    <x v="1197"/>
    <n v="4.0000000000000001E-3"/>
    <x v="9065"/>
    <n v="0.33999999999999986"/>
    <n v="2.0454399999999993"/>
    <n v="4"/>
    <n v="168"/>
    <x v="165"/>
    <x v="4"/>
    <x v="5"/>
  </r>
  <r>
    <x v="0"/>
    <x v="26"/>
    <x v="0"/>
    <x v="0"/>
    <s v="-1.898575"/>
    <x v="2"/>
    <x v="1"/>
    <x v="1"/>
    <x v="5686"/>
    <n v="3.1000000000000003E-3"/>
    <x v="9066"/>
    <n v="9.0000000000000052E-2"/>
    <n v="0.50180940000000029"/>
    <n v="4"/>
    <n v="308"/>
    <x v="124"/>
    <x v="23"/>
    <x v="20"/>
  </r>
  <r>
    <x v="0"/>
    <x v="27"/>
    <x v="0"/>
    <x v="0"/>
    <s v="-1.898575"/>
    <x v="2"/>
    <x v="1"/>
    <x v="1"/>
    <x v="6682"/>
    <n v="7.3000000000000009E-3"/>
    <x v="9067"/>
    <n v="0.98999999999999977"/>
    <n v="10.344727799999999"/>
    <n v="2"/>
    <n v="150"/>
    <x v="13"/>
    <x v="8"/>
    <x v="23"/>
  </r>
  <r>
    <x v="0"/>
    <x v="28"/>
    <x v="0"/>
    <x v="0"/>
    <s v="-1.898575"/>
    <x v="2"/>
    <x v="1"/>
    <x v="1"/>
    <x v="6683"/>
    <n v="4.7999999999999996E-3"/>
    <x v="9068"/>
    <n v="0.31999999999999984"/>
    <n v="2.1906431999999989"/>
    <n v="2"/>
    <n v="148"/>
    <x v="161"/>
    <x v="4"/>
    <x v="24"/>
  </r>
  <r>
    <x v="0"/>
    <x v="29"/>
    <x v="0"/>
    <x v="0"/>
    <s v="-1.898575"/>
    <x v="2"/>
    <x v="1"/>
    <x v="1"/>
    <x v="3327"/>
    <n v="6.7000000000000011E-3"/>
    <x v="9069"/>
    <n v="8.0000000000000016E-2"/>
    <n v="0.51809760000000027"/>
    <n v="3"/>
    <n v="222"/>
    <x v="45"/>
    <x v="40"/>
    <x v="24"/>
  </r>
  <r>
    <x v="0"/>
    <x v="30"/>
    <x v="0"/>
    <x v="0"/>
    <s v="-1.898575"/>
    <x v="2"/>
    <x v="1"/>
    <x v="1"/>
    <x v="6684"/>
    <n v="1.6000000000000007E-3"/>
    <x v="9070"/>
    <n v="7.0000000000000007E-2"/>
    <n v="0.13068160000000009"/>
    <n v="3"/>
    <n v="138"/>
    <x v="123"/>
    <x v="40"/>
    <x v="5"/>
  </r>
  <r>
    <x v="0"/>
    <x v="31"/>
    <x v="0"/>
    <x v="0"/>
    <s v="-1.898575"/>
    <x v="2"/>
    <x v="1"/>
    <x v="1"/>
    <x v="6685"/>
    <n v="8.0000000000000002E-3"/>
    <x v="9071"/>
    <n v="0.11"/>
    <n v="0.76524800000000015"/>
    <n v="2"/>
    <n v="114"/>
    <x v="125"/>
    <x v="41"/>
    <x v="23"/>
  </r>
  <r>
    <x v="0"/>
    <x v="32"/>
    <x v="0"/>
    <x v="0"/>
    <s v="-1.898575"/>
    <x v="2"/>
    <x v="1"/>
    <x v="1"/>
    <x v="1767"/>
    <n v="4.0000000000000018E-4"/>
    <x v="9072"/>
    <n v="0.2599999999999999"/>
    <n v="0.11232000000000002"/>
    <n v="6"/>
    <n v="402"/>
    <x v="46"/>
    <x v="23"/>
    <x v="0"/>
  </r>
  <r>
    <x v="0"/>
    <x v="33"/>
    <x v="0"/>
    <x v="0"/>
    <s v="-1.898575"/>
    <x v="2"/>
    <x v="1"/>
    <x v="1"/>
    <x v="855"/>
    <n v="5.1999999999999989E-3"/>
    <x v="9073"/>
    <n v="0.59999999999999976"/>
    <n v="3.9299519999999979"/>
    <n v="5"/>
    <n v="225"/>
    <x v="150"/>
    <x v="40"/>
    <x v="0"/>
  </r>
  <r>
    <x v="0"/>
    <x v="34"/>
    <x v="0"/>
    <x v="0"/>
    <s v="-1.898575"/>
    <x v="2"/>
    <x v="1"/>
    <x v="1"/>
    <x v="6686"/>
    <n v="8.0000000000000002E-3"/>
    <x v="9074"/>
    <n v="0.58999999999999986"/>
    <n v="6.8317279999999982"/>
    <n v="4"/>
    <n v="268"/>
    <x v="45"/>
    <x v="40"/>
    <x v="0"/>
  </r>
  <r>
    <x v="0"/>
    <x v="35"/>
    <x v="0"/>
    <x v="0"/>
    <s v="-1.898575"/>
    <x v="2"/>
    <x v="1"/>
    <x v="1"/>
    <x v="6687"/>
    <n v="3.3E-3"/>
    <x v="9075"/>
    <n v="0.44999999999999979"/>
    <n v="1.6005329999999995"/>
    <n v="3"/>
    <n v="222"/>
    <x v="215"/>
    <x v="48"/>
    <x v="20"/>
  </r>
  <r>
    <x v="0"/>
    <x v="36"/>
    <x v="0"/>
    <x v="0"/>
    <s v="-1.898575"/>
    <x v="2"/>
    <x v="1"/>
    <x v="1"/>
    <x v="6688"/>
    <n v="4.5000000000000005E-3"/>
    <x v="9076"/>
    <n v="0.93999999999999984"/>
    <n v="3.363696"/>
    <n v="3"/>
    <n v="198"/>
    <x v="45"/>
    <x v="41"/>
    <x v="24"/>
  </r>
  <r>
    <x v="0"/>
    <x v="37"/>
    <x v="0"/>
    <x v="0"/>
    <s v="-1.898575"/>
    <x v="2"/>
    <x v="1"/>
    <x v="1"/>
    <x v="6689"/>
    <n v="7.899999999999999E-3"/>
    <x v="9077"/>
    <n v="9.0000000000000066E-2"/>
    <n v="0.4452282000000003"/>
    <n v="2"/>
    <n v="80"/>
    <x v="173"/>
    <x v="45"/>
    <x v="24"/>
  </r>
  <r>
    <x v="0"/>
    <x v="38"/>
    <x v="0"/>
    <x v="0"/>
    <s v="-1.898575"/>
    <x v="2"/>
    <x v="1"/>
    <x v="1"/>
    <x v="6667"/>
    <n v="5.8000000000000005E-3"/>
    <x v="9078"/>
    <n v="0.61999999999999977"/>
    <n v="4.6086335999999992"/>
    <n v="5"/>
    <n v="385"/>
    <x v="190"/>
    <x v="8"/>
    <x v="5"/>
  </r>
  <r>
    <x v="0"/>
    <x v="39"/>
    <x v="0"/>
    <x v="0"/>
    <s v="-1.898575"/>
    <x v="2"/>
    <x v="1"/>
    <x v="1"/>
    <x v="5280"/>
    <n v="3.5999999999999999E-3"/>
    <x v="9079"/>
    <n v="0.19999999999999996"/>
    <n v="1.1141279999999998"/>
    <n v="1"/>
    <n v="70"/>
    <x v="134"/>
    <x v="48"/>
    <x v="5"/>
  </r>
  <r>
    <x v="0"/>
    <x v="40"/>
    <x v="0"/>
    <x v="0"/>
    <s v="-1.898575"/>
    <x v="2"/>
    <x v="1"/>
    <x v="1"/>
    <x v="6690"/>
    <n v="4.9999999999999984E-3"/>
    <x v="9080"/>
    <n v="0.43999999999999984"/>
    <n v="3.2023199999999976"/>
    <n v="5"/>
    <n v="390"/>
    <x v="138"/>
    <x v="8"/>
    <x v="20"/>
  </r>
  <r>
    <x v="0"/>
    <x v="41"/>
    <x v="0"/>
    <x v="0"/>
    <s v="-1.898575"/>
    <x v="2"/>
    <x v="1"/>
    <x v="1"/>
    <x v="6691"/>
    <n v="6.8000000000000005E-3"/>
    <x v="9081"/>
    <n v="0.15000000000000008"/>
    <n v="0.61240800000000051"/>
    <n v="2"/>
    <n v="78"/>
    <x v="165"/>
    <x v="8"/>
    <x v="5"/>
  </r>
  <r>
    <x v="0"/>
    <x v="42"/>
    <x v="0"/>
    <x v="0"/>
    <s v="-1.898575"/>
    <x v="2"/>
    <x v="1"/>
    <x v="1"/>
    <x v="6692"/>
    <n v="5.1999999999999998E-3"/>
    <x v="9082"/>
    <n v="0.08"/>
    <n v="0.79406080000000001"/>
    <n v="6"/>
    <n v="336"/>
    <x v="160"/>
    <x v="41"/>
    <x v="25"/>
  </r>
  <r>
    <x v="0"/>
    <x v="43"/>
    <x v="0"/>
    <x v="0"/>
    <s v="-1.898575"/>
    <x v="2"/>
    <x v="1"/>
    <x v="1"/>
    <x v="6693"/>
    <n v="3.0000000000000001E-3"/>
    <x v="9083"/>
    <n v="0.32999999999999985"/>
    <n v="1.3004639999999994"/>
    <n v="5"/>
    <n v="245"/>
    <x v="190"/>
    <x v="8"/>
    <x v="0"/>
  </r>
  <r>
    <x v="0"/>
    <x v="44"/>
    <x v="0"/>
    <x v="0"/>
    <s v="-1.898575"/>
    <x v="2"/>
    <x v="1"/>
    <x v="1"/>
    <x v="6694"/>
    <n v="9.3999999999999986E-3"/>
    <x v="9084"/>
    <n v="1.0499999999999996"/>
    <n v="16.480925999999993"/>
    <n v="1"/>
    <n v="75"/>
    <x v="160"/>
    <x v="4"/>
    <x v="24"/>
  </r>
  <r>
    <x v="0"/>
    <x v="45"/>
    <x v="0"/>
    <x v="0"/>
    <s v="-1.898575"/>
    <x v="2"/>
    <x v="1"/>
    <x v="1"/>
    <x v="6695"/>
    <n v="5.1000000000000012E-3"/>
    <x v="9085"/>
    <n v="0.84999999999999976"/>
    <n v="6.1452959999999992"/>
    <n v="6"/>
    <n v="282"/>
    <x v="126"/>
    <x v="48"/>
    <x v="24"/>
  </r>
  <r>
    <x v="0"/>
    <x v="46"/>
    <x v="0"/>
    <x v="0"/>
    <s v="-1.898575"/>
    <x v="2"/>
    <x v="1"/>
    <x v="1"/>
    <x v="6696"/>
    <n v="7.3000000000000001E-3"/>
    <x v="9086"/>
    <n v="0.6499999999999998"/>
    <n v="4.6425079999999994"/>
    <n v="1"/>
    <n v="47"/>
    <x v="162"/>
    <x v="45"/>
    <x v="5"/>
  </r>
  <r>
    <x v="0"/>
    <x v="47"/>
    <x v="0"/>
    <x v="0"/>
    <s v="-1.898575"/>
    <x v="2"/>
    <x v="1"/>
    <x v="1"/>
    <x v="6697"/>
    <n v="1.0899999999999996E-2"/>
    <x v="9087"/>
    <n v="0.82999999999999963"/>
    <n v="8.7249267999999951"/>
    <n v="2"/>
    <n v="136"/>
    <x v="50"/>
    <x v="40"/>
    <x v="24"/>
  </r>
  <r>
    <x v="0"/>
    <x v="48"/>
    <x v="0"/>
    <x v="0"/>
    <s v="-1.898575"/>
    <x v="2"/>
    <x v="1"/>
    <x v="1"/>
    <x v="6698"/>
    <n v="2.9999999999999983E-3"/>
    <x v="9088"/>
    <n v="0.18000000000000005"/>
    <n v="0.74185199999999996"/>
    <n v="4"/>
    <n v="192"/>
    <x v="26"/>
    <x v="6"/>
    <x v="20"/>
  </r>
  <r>
    <x v="0"/>
    <x v="49"/>
    <x v="0"/>
    <x v="0"/>
    <s v="-1.898575"/>
    <x v="2"/>
    <x v="1"/>
    <x v="1"/>
    <x v="6699"/>
    <n v="4.2999999999999991E-3"/>
    <x v="9089"/>
    <n v="1.1199999999999997"/>
    <n v="3.4318815999999988"/>
    <n v="2"/>
    <n v="134"/>
    <x v="133"/>
    <x v="40"/>
    <x v="20"/>
  </r>
  <r>
    <x v="0"/>
    <x v="50"/>
    <x v="0"/>
    <x v="0"/>
    <s v="-1.898575"/>
    <x v="2"/>
    <x v="1"/>
    <x v="1"/>
    <x v="6700"/>
    <n v="5.0999999999999995E-3"/>
    <x v="9090"/>
    <n v="0.49999999999999972"/>
    <n v="4.0045199999999967"/>
    <n v="2"/>
    <n v="140"/>
    <x v="113"/>
    <x v="45"/>
    <x v="24"/>
  </r>
  <r>
    <x v="0"/>
    <x v="51"/>
    <x v="0"/>
    <x v="0"/>
    <s v="-1.898575"/>
    <x v="2"/>
    <x v="1"/>
    <x v="1"/>
    <x v="6669"/>
    <n v="2.5000000000000005E-3"/>
    <x v="9091"/>
    <n v="1.0799999999999996"/>
    <n v="2.9883599999999997"/>
    <n v="5"/>
    <n v="325"/>
    <x v="145"/>
    <x v="41"/>
    <x v="24"/>
  </r>
  <r>
    <x v="0"/>
    <x v="52"/>
    <x v="0"/>
    <x v="0"/>
    <s v="-1.898575"/>
    <x v="2"/>
    <x v="1"/>
    <x v="1"/>
    <x v="1476"/>
    <n v="8.3999999999999977E-3"/>
    <x v="9092"/>
    <n v="0.42999999999999983"/>
    <n v="3.8005463999999978"/>
    <n v="6"/>
    <n v="474"/>
    <x v="173"/>
    <x v="48"/>
    <x v="3"/>
  </r>
  <r>
    <x v="0"/>
    <x v="53"/>
    <x v="0"/>
    <x v="0"/>
    <s v="-1.898575"/>
    <x v="2"/>
    <x v="1"/>
    <x v="1"/>
    <x v="6701"/>
    <n v="4.8999999999999981E-3"/>
    <x v="9093"/>
    <n v="0.33999999999999986"/>
    <n v="2.4243631999999984"/>
    <n v="2"/>
    <n v="82"/>
    <x v="77"/>
    <x v="41"/>
    <x v="20"/>
  </r>
  <r>
    <x v="0"/>
    <x v="54"/>
    <x v="0"/>
    <x v="0"/>
    <s v="-1.898575"/>
    <x v="2"/>
    <x v="1"/>
    <x v="1"/>
    <x v="6702"/>
    <n v="9.8999999999999991E-3"/>
    <x v="9094"/>
    <n v="0.7899999999999997"/>
    <n v="6.5320991999999976"/>
    <n v="6"/>
    <n v="402"/>
    <x v="163"/>
    <x v="48"/>
    <x v="20"/>
  </r>
  <r>
    <x v="0"/>
    <x v="55"/>
    <x v="0"/>
    <x v="0"/>
    <s v="-1.898575"/>
    <x v="2"/>
    <x v="1"/>
    <x v="1"/>
    <x v="6703"/>
    <n v="7.9999999999999984E-3"/>
    <x v="9095"/>
    <n v="1.1399999999999997"/>
    <n v="17.021567999999991"/>
    <n v="3"/>
    <n v="147"/>
    <x v="190"/>
    <x v="4"/>
    <x v="5"/>
  </r>
  <r>
    <x v="0"/>
    <x v="56"/>
    <x v="0"/>
    <x v="0"/>
    <s v="-1.898575"/>
    <x v="2"/>
    <x v="1"/>
    <x v="1"/>
    <x v="6704"/>
    <n v="2.7999999999999987E-3"/>
    <x v="9096"/>
    <n v="0.1"/>
    <n v="0.39586399999999988"/>
    <n v="2"/>
    <n v="78"/>
    <x v="151"/>
    <x v="5"/>
    <x v="20"/>
  </r>
  <r>
    <x v="0"/>
    <x v="57"/>
    <x v="0"/>
    <x v="0"/>
    <s v="-1.898575"/>
    <x v="2"/>
    <x v="1"/>
    <x v="1"/>
    <x v="6705"/>
    <n v="7.3999999999999995E-3"/>
    <x v="9097"/>
    <n v="0.55999999999999983"/>
    <n v="3.2762463999999993"/>
    <n v="2"/>
    <n v="92"/>
    <x v="111"/>
    <x v="4"/>
    <x v="20"/>
  </r>
  <r>
    <x v="0"/>
    <x v="58"/>
    <x v="0"/>
    <x v="0"/>
    <s v="-1.898575"/>
    <x v="2"/>
    <x v="1"/>
    <x v="1"/>
    <x v="6706"/>
    <n v="4.5000000000000014E-3"/>
    <x v="9098"/>
    <n v="0.58999999999999975"/>
    <n v="2.02311"/>
    <n v="1"/>
    <n v="44"/>
    <x v="144"/>
    <x v="48"/>
    <x v="24"/>
  </r>
  <r>
    <x v="0"/>
    <x v="59"/>
    <x v="0"/>
    <x v="0"/>
    <s v="-1.898575"/>
    <x v="2"/>
    <x v="1"/>
    <x v="1"/>
    <x v="6707"/>
    <n v="6.3000000000000009E-3"/>
    <x v="9099"/>
    <n v="9.9999999999999794E-3"/>
    <n v="7.3609199999999861E-2"/>
    <n v="4"/>
    <n v="132"/>
    <x v="46"/>
    <x v="40"/>
    <x v="0"/>
  </r>
  <r>
    <x v="0"/>
    <x v="60"/>
    <x v="0"/>
    <x v="0"/>
    <s v="-1.898575"/>
    <x v="2"/>
    <x v="1"/>
    <x v="1"/>
    <x v="1526"/>
    <n v="5.6999999999999993E-3"/>
    <x v="9100"/>
    <n v="0.93999999999999984"/>
    <n v="4.116015599999999"/>
    <n v="2"/>
    <n v="96"/>
    <x v="167"/>
    <x v="41"/>
    <x v="23"/>
  </r>
  <r>
    <x v="0"/>
    <x v="61"/>
    <x v="0"/>
    <x v="0"/>
    <s v="-1.898575"/>
    <x v="2"/>
    <x v="1"/>
    <x v="1"/>
    <x v="6708"/>
    <n v="2.5000000000000005E-3"/>
    <x v="9101"/>
    <n v="0.56999999999999973"/>
    <n v="2.256629999999999"/>
    <n v="6"/>
    <n v="240"/>
    <x v="127"/>
    <x v="48"/>
    <x v="20"/>
  </r>
  <r>
    <x v="0"/>
    <x v="62"/>
    <x v="0"/>
    <x v="0"/>
    <s v="-1.898575"/>
    <x v="2"/>
    <x v="1"/>
    <x v="1"/>
    <x v="6709"/>
    <n v="4.4000000000000003E-3"/>
    <x v="9102"/>
    <n v="0.67999999999999983"/>
    <n v="4.0374047999999991"/>
    <n v="3"/>
    <n v="210"/>
    <x v="142"/>
    <x v="8"/>
    <x v="5"/>
  </r>
  <r>
    <x v="0"/>
    <x v="63"/>
    <x v="0"/>
    <x v="0"/>
    <s v="-1.898575"/>
    <x v="2"/>
    <x v="1"/>
    <x v="1"/>
    <x v="6710"/>
    <n v="9.9999999999999395E-5"/>
    <x v="9103"/>
    <n v="0.7599999999999999"/>
    <n v="2.4547999999999844E-2"/>
    <n v="2"/>
    <n v="116"/>
    <x v="131"/>
    <x v="48"/>
    <x v="20"/>
  </r>
  <r>
    <x v="0"/>
    <x v="64"/>
    <x v="0"/>
    <x v="0"/>
    <s v="-1.898575"/>
    <x v="2"/>
    <x v="1"/>
    <x v="1"/>
    <x v="3098"/>
    <n v="6.3E-3"/>
    <x v="9104"/>
    <n v="0.49999999999999978"/>
    <n v="4.249349999999998"/>
    <n v="1"/>
    <n v="74"/>
    <x v="136"/>
    <x v="4"/>
    <x v="25"/>
  </r>
  <r>
    <x v="0"/>
    <x v="65"/>
    <x v="0"/>
    <x v="0"/>
    <s v="-1.898575"/>
    <x v="2"/>
    <x v="1"/>
    <x v="1"/>
    <x v="6711"/>
    <n v="2E-3"/>
    <x v="9105"/>
    <n v="0.26999999999999996"/>
    <n v="0.45889200000000008"/>
    <n v="1"/>
    <n v="77"/>
    <x v="150"/>
    <x v="8"/>
    <x v="0"/>
  </r>
  <r>
    <x v="0"/>
    <x v="66"/>
    <x v="0"/>
    <x v="0"/>
    <s v="-1.898575"/>
    <x v="2"/>
    <x v="1"/>
    <x v="1"/>
    <x v="2383"/>
    <n v="4.1999999999999989E-3"/>
    <x v="9106"/>
    <n v="0.26999999999999996"/>
    <n v="1.6408979999999993"/>
    <n v="2"/>
    <n v="110"/>
    <x v="146"/>
    <x v="4"/>
    <x v="0"/>
  </r>
  <r>
    <x v="0"/>
    <x v="67"/>
    <x v="0"/>
    <x v="0"/>
    <s v="-1.898575"/>
    <x v="2"/>
    <x v="1"/>
    <x v="1"/>
    <x v="6712"/>
    <n v="7.5000000000000006E-3"/>
    <x v="9107"/>
    <n v="0.74999999999999978"/>
    <n v="9.4297499999999985"/>
    <n v="1"/>
    <n v="45"/>
    <x v="13"/>
    <x v="45"/>
    <x v="20"/>
  </r>
  <r>
    <x v="0"/>
    <x v="68"/>
    <x v="0"/>
    <x v="0"/>
    <s v="-1.898575"/>
    <x v="2"/>
    <x v="1"/>
    <x v="1"/>
    <x v="1725"/>
    <n v="6.8000000000000005E-3"/>
    <x v="9108"/>
    <n v="0.3999999999999998"/>
    <n v="3.8292159999999988"/>
    <n v="5"/>
    <n v="240"/>
    <x v="142"/>
    <x v="6"/>
    <x v="20"/>
  </r>
  <r>
    <x v="0"/>
    <x v="69"/>
    <x v="0"/>
    <x v="0"/>
    <s v="-1.898575"/>
    <x v="2"/>
    <x v="1"/>
    <x v="1"/>
    <x v="6713"/>
    <n v="5.1000000000000012E-3"/>
    <x v="9109"/>
    <n v="0.75999999999999979"/>
    <n v="4.3465464000000003"/>
    <n v="1"/>
    <n v="36"/>
    <x v="126"/>
    <x v="48"/>
    <x v="24"/>
  </r>
  <r>
    <x v="0"/>
    <x v="70"/>
    <x v="0"/>
    <x v="0"/>
    <s v="-1.898575"/>
    <x v="2"/>
    <x v="1"/>
    <x v="1"/>
    <x v="2583"/>
    <n v="6.000000000000001E-3"/>
    <x v="9110"/>
    <n v="0.61999999999999988"/>
    <n v="2.5787040000000001"/>
    <n v="2"/>
    <n v="142"/>
    <x v="161"/>
    <x v="41"/>
    <x v="24"/>
  </r>
  <r>
    <x v="0"/>
    <x v="71"/>
    <x v="0"/>
    <x v="0"/>
    <s v="-1.898575"/>
    <x v="2"/>
    <x v="1"/>
    <x v="1"/>
    <x v="6714"/>
    <n v="8.0999999999999996E-3"/>
    <x v="9111"/>
    <n v="0.32999999999999985"/>
    <n v="2.4174611999999991"/>
    <n v="6"/>
    <n v="252"/>
    <x v="124"/>
    <x v="4"/>
    <x v="0"/>
  </r>
  <r>
    <x v="0"/>
    <x v="72"/>
    <x v="0"/>
    <x v="0"/>
    <s v="-1.898575"/>
    <x v="2"/>
    <x v="1"/>
    <x v="1"/>
    <x v="3298"/>
    <n v="3.4000000000000011E-3"/>
    <x v="9112"/>
    <n v="0.97999999999999987"/>
    <n v="3.6565368000000009"/>
    <n v="2"/>
    <n v="126"/>
    <x v="2"/>
    <x v="41"/>
    <x v="24"/>
  </r>
  <r>
    <x v="0"/>
    <x v="73"/>
    <x v="0"/>
    <x v="0"/>
    <s v="-1.898575"/>
    <x v="2"/>
    <x v="1"/>
    <x v="1"/>
    <x v="6715"/>
    <n v="6.6E-3"/>
    <x v="9113"/>
    <n v="0.12000000000000008"/>
    <n v="1.3460832000000007"/>
    <n v="5"/>
    <n v="170"/>
    <x v="216"/>
    <x v="4"/>
    <x v="5"/>
  </r>
  <r>
    <x v="0"/>
    <x v="74"/>
    <x v="0"/>
    <x v="0"/>
    <s v="-1.898575"/>
    <x v="2"/>
    <x v="1"/>
    <x v="1"/>
    <x v="2337"/>
    <n v="1.1599999999999999E-2"/>
    <x v="9114"/>
    <n v="0.56999999999999984"/>
    <n v="11.022203999999997"/>
    <n v="5"/>
    <n v="225"/>
    <x v="131"/>
    <x v="8"/>
    <x v="20"/>
  </r>
  <r>
    <x v="0"/>
    <x v="75"/>
    <x v="0"/>
    <x v="0"/>
    <s v="-1.898575"/>
    <x v="2"/>
    <x v="1"/>
    <x v="1"/>
    <x v="1754"/>
    <n v="6.499999999999998E-3"/>
    <x v="9115"/>
    <n v="0.3399999999999998"/>
    <n v="3.4241739999999972"/>
    <n v="4"/>
    <n v="168"/>
    <x v="189"/>
    <x v="4"/>
    <x v="24"/>
  </r>
  <r>
    <x v="0"/>
    <x v="76"/>
    <x v="0"/>
    <x v="0"/>
    <s v="-1.898575"/>
    <x v="2"/>
    <x v="1"/>
    <x v="1"/>
    <x v="5651"/>
    <n v="5.6999999999999993E-3"/>
    <x v="9116"/>
    <n v="0.37999999999999978"/>
    <n v="2.9583227999999986"/>
    <n v="1"/>
    <n v="59"/>
    <x v="140"/>
    <x v="4"/>
    <x v="24"/>
  </r>
  <r>
    <x v="0"/>
    <x v="77"/>
    <x v="0"/>
    <x v="0"/>
    <s v="-1.898575"/>
    <x v="2"/>
    <x v="1"/>
    <x v="1"/>
    <x v="6716"/>
    <n v="6.8000000000000005E-3"/>
    <x v="9117"/>
    <n v="1.1699999999999997"/>
    <n v="12.422498399999998"/>
    <n v="6"/>
    <n v="306"/>
    <x v="50"/>
    <x v="23"/>
    <x v="25"/>
  </r>
  <r>
    <x v="0"/>
    <x v="78"/>
    <x v="0"/>
    <x v="0"/>
    <s v="-1.898575"/>
    <x v="2"/>
    <x v="1"/>
    <x v="1"/>
    <x v="2793"/>
    <n v="9.3000000000000027E-3"/>
    <x v="9118"/>
    <n v="0.08"/>
    <n v="0.6806112000000003"/>
    <n v="6"/>
    <n v="318"/>
    <x v="134"/>
    <x v="40"/>
    <x v="24"/>
  </r>
  <r>
    <x v="0"/>
    <x v="79"/>
    <x v="0"/>
    <x v="0"/>
    <s v="-1.898575"/>
    <x v="2"/>
    <x v="1"/>
    <x v="1"/>
    <x v="2749"/>
    <n v="4.4000000000000003E-3"/>
    <x v="9119"/>
    <n v="0.72999999999999965"/>
    <n v="4.0484047999999984"/>
    <n v="6"/>
    <n v="462"/>
    <x v="172"/>
    <x v="6"/>
    <x v="24"/>
  </r>
  <r>
    <x v="0"/>
    <x v="80"/>
    <x v="0"/>
    <x v="0"/>
    <s v="-1.898575"/>
    <x v="2"/>
    <x v="1"/>
    <x v="1"/>
    <x v="3103"/>
    <n v="8.8999999999999982E-3"/>
    <x v="9120"/>
    <n v="0.3999999999999998"/>
    <n v="2.9491039999999984"/>
    <n v="4"/>
    <n v="128"/>
    <x v="113"/>
    <x v="48"/>
    <x v="23"/>
  </r>
  <r>
    <x v="0"/>
    <x v="81"/>
    <x v="0"/>
    <x v="0"/>
    <s v="-1.898575"/>
    <x v="2"/>
    <x v="1"/>
    <x v="1"/>
    <x v="6717"/>
    <n v="3.3E-3"/>
    <x v="9121"/>
    <n v="0.29999999999999982"/>
    <n v="1.514303999999999"/>
    <n v="4"/>
    <n v="276"/>
    <x v="213"/>
    <x v="44"/>
    <x v="0"/>
  </r>
  <r>
    <x v="0"/>
    <x v="82"/>
    <x v="0"/>
    <x v="0"/>
    <s v="-1.898575"/>
    <x v="2"/>
    <x v="1"/>
    <x v="1"/>
    <x v="6718"/>
    <n v="6.0999999999999995E-3"/>
    <x v="9122"/>
    <n v="0.33999999999999997"/>
    <n v="2.6688231999999998"/>
    <n v="4"/>
    <n v="168"/>
    <x v="13"/>
    <x v="45"/>
    <x v="20"/>
  </r>
  <r>
    <x v="0"/>
    <x v="83"/>
    <x v="0"/>
    <x v="0"/>
    <s v="-1.898575"/>
    <x v="2"/>
    <x v="1"/>
    <x v="1"/>
    <x v="215"/>
    <n v="5.7999999999999996E-3"/>
    <x v="9123"/>
    <n v="6.0000000000000081E-2"/>
    <n v="0.50982000000000072"/>
    <n v="5"/>
    <n v="165"/>
    <x v="51"/>
    <x v="7"/>
    <x v="20"/>
  </r>
  <r>
    <x v="0"/>
    <x v="84"/>
    <x v="0"/>
    <x v="0"/>
    <s v="-1.898575"/>
    <x v="2"/>
    <x v="1"/>
    <x v="1"/>
    <x v="6719"/>
    <n v="1E-3"/>
    <x v="9124"/>
    <n v="0.75999999999999968"/>
    <n v="0.62669599999999981"/>
    <n v="6"/>
    <n v="444"/>
    <x v="125"/>
    <x v="4"/>
    <x v="23"/>
  </r>
  <r>
    <x v="0"/>
    <x v="85"/>
    <x v="0"/>
    <x v="0"/>
    <s v="-1.898575"/>
    <x v="2"/>
    <x v="1"/>
    <x v="1"/>
    <x v="4922"/>
    <n v="2.8000000000000004E-3"/>
    <x v="9125"/>
    <n v="1.0000000000000064E-2"/>
    <n v="4.4598400000000302E-2"/>
    <n v="3"/>
    <n v="129"/>
    <x v="142"/>
    <x v="5"/>
    <x v="5"/>
  </r>
  <r>
    <x v="0"/>
    <x v="86"/>
    <x v="0"/>
    <x v="0"/>
    <s v="-1.898575"/>
    <x v="2"/>
    <x v="1"/>
    <x v="1"/>
    <x v="6720"/>
    <n v="8.0999999999999996E-3"/>
    <x v="9126"/>
    <n v="0.29999999999999982"/>
    <n v="1.8365939999999994"/>
    <n v="2"/>
    <n v="66"/>
    <x v="167"/>
    <x v="45"/>
    <x v="21"/>
  </r>
  <r>
    <x v="0"/>
    <x v="87"/>
    <x v="0"/>
    <x v="0"/>
    <s v="-1.898575"/>
    <x v="2"/>
    <x v="1"/>
    <x v="1"/>
    <x v="6721"/>
    <n v="4.9999999999999984E-3"/>
    <x v="9127"/>
    <n v="1.0499999999999998"/>
    <n v="6.9688499999999971"/>
    <n v="6"/>
    <n v="216"/>
    <x v="147"/>
    <x v="48"/>
    <x v="23"/>
  </r>
  <r>
    <x v="0"/>
    <x v="88"/>
    <x v="0"/>
    <x v="0"/>
    <s v="-1.898575"/>
    <x v="2"/>
    <x v="1"/>
    <x v="1"/>
    <x v="6722"/>
    <n v="6.8000000000000005E-3"/>
    <x v="9128"/>
    <n v="0.30999999999999994"/>
    <n v="2.4520255999999998"/>
    <n v="2"/>
    <n v="62"/>
    <x v="43"/>
    <x v="4"/>
    <x v="23"/>
  </r>
  <r>
    <x v="0"/>
    <x v="89"/>
    <x v="0"/>
    <x v="0"/>
    <s v="-1.898575"/>
    <x v="2"/>
    <x v="1"/>
    <x v="1"/>
    <x v="2927"/>
    <n v="3.1000000000000003E-3"/>
    <x v="9129"/>
    <n v="0.84999999999999976"/>
    <n v="4.5506449999999994"/>
    <n v="2"/>
    <n v="88"/>
    <x v="172"/>
    <x v="45"/>
    <x v="24"/>
  </r>
  <r>
    <x v="0"/>
    <x v="90"/>
    <x v="0"/>
    <x v="0"/>
    <s v="-1.898575"/>
    <x v="2"/>
    <x v="1"/>
    <x v="1"/>
    <x v="6723"/>
    <n v="3.899999999999999E-3"/>
    <x v="9130"/>
    <n v="1.0199999999999998"/>
    <n v="3.6669203999999991"/>
    <n v="2"/>
    <n v="76"/>
    <x v="173"/>
    <x v="40"/>
    <x v="24"/>
  </r>
  <r>
    <x v="0"/>
    <x v="91"/>
    <x v="0"/>
    <x v="0"/>
    <s v="-1.898575"/>
    <x v="2"/>
    <x v="1"/>
    <x v="1"/>
    <x v="2102"/>
    <n v="6.4000000000000012E-3"/>
    <x v="9131"/>
    <n v="0.82999999999999974"/>
    <n v="7.5855359999999994"/>
    <n v="3"/>
    <n v="180"/>
    <x v="147"/>
    <x v="40"/>
    <x v="23"/>
  </r>
  <r>
    <x v="1"/>
    <x v="92"/>
    <x v="0"/>
    <x v="0"/>
    <s v="-1.898575"/>
    <x v="2"/>
    <x v="1"/>
    <x v="1"/>
    <x v="6724"/>
    <n v="2E-3"/>
    <x v="9132"/>
    <n v="0.67999999999999972"/>
    <n v="0.95825599999999944"/>
    <n v="3"/>
    <n v="130"/>
    <x v="146"/>
    <x v="6"/>
    <x v="0"/>
  </r>
  <r>
    <x v="1"/>
    <x v="93"/>
    <x v="0"/>
    <x v="0"/>
    <s v="-1.898575"/>
    <x v="2"/>
    <x v="1"/>
    <x v="1"/>
    <x v="6725"/>
    <n v="3.8999999999999998E-3"/>
    <x v="9133"/>
    <n v="1.0999999999999999"/>
    <n v="0.157443"/>
    <n v="4"/>
    <n v="186"/>
    <x v="13"/>
    <x v="42"/>
    <x v="0"/>
  </r>
  <r>
    <x v="1"/>
    <x v="94"/>
    <x v="0"/>
    <x v="0"/>
    <s v="-1.898575"/>
    <x v="2"/>
    <x v="1"/>
    <x v="1"/>
    <x v="6726"/>
    <n v="6.4999999999999997E-3"/>
    <x v="9134"/>
    <n v="0.83999999999999975"/>
    <n v="4.0682459999999985"/>
    <n v="3"/>
    <n v="263"/>
    <x v="190"/>
    <x v="4"/>
    <x v="25"/>
  </r>
  <r>
    <x v="1"/>
    <x v="95"/>
    <x v="0"/>
    <x v="0"/>
    <s v="-1.898575"/>
    <x v="2"/>
    <x v="1"/>
    <x v="1"/>
    <x v="6727"/>
    <n v="2E-3"/>
    <x v="9135"/>
    <n v="0.61999999999999988"/>
    <n v="0.48793999999999993"/>
    <n v="3"/>
    <n v="274"/>
    <x v="150"/>
    <x v="8"/>
    <x v="0"/>
  </r>
  <r>
    <x v="1"/>
    <x v="96"/>
    <x v="0"/>
    <x v="0"/>
    <s v="-1.898575"/>
    <x v="2"/>
    <x v="1"/>
    <x v="1"/>
    <x v="1569"/>
    <n v="1.2999999999999999E-3"/>
    <x v="9136"/>
    <n v="0.19000000000000006"/>
    <n v="0.15689439999999999"/>
    <n v="0"/>
    <n v="32"/>
    <x v="45"/>
    <x v="6"/>
    <x v="3"/>
  </r>
  <r>
    <x v="1"/>
    <x v="97"/>
    <x v="0"/>
    <x v="0"/>
    <s v="-1.898575"/>
    <x v="2"/>
    <x v="1"/>
    <x v="1"/>
    <x v="6728"/>
    <n v="2.6999999999999993E-3"/>
    <x v="9137"/>
    <n v="0.51"/>
    <n v="0.74578319999999976"/>
    <n v="4"/>
    <n v="115"/>
    <x v="148"/>
    <x v="40"/>
    <x v="3"/>
  </r>
  <r>
    <x v="1"/>
    <x v="98"/>
    <x v="0"/>
    <x v="0"/>
    <s v="-1.898575"/>
    <x v="2"/>
    <x v="1"/>
    <x v="1"/>
    <x v="1178"/>
    <n v="5.1999999999999989E-3"/>
    <x v="9138"/>
    <n v="0.34000000000000008"/>
    <n v="1.3477463999999999"/>
    <n v="5"/>
    <n v="415"/>
    <x v="126"/>
    <x v="6"/>
    <x v="3"/>
  </r>
  <r>
    <x v="1"/>
    <x v="99"/>
    <x v="0"/>
    <x v="0"/>
    <s v="-1.898575"/>
    <x v="2"/>
    <x v="1"/>
    <x v="1"/>
    <x v="6729"/>
    <n v="1.2999999999999999E-3"/>
    <x v="9139"/>
    <n v="0.37000000000000005"/>
    <n v="0.31717139999999994"/>
    <n v="3"/>
    <n v="97"/>
    <x v="42"/>
    <x v="4"/>
    <x v="20"/>
  </r>
  <r>
    <x v="1"/>
    <x v="100"/>
    <x v="0"/>
    <x v="0"/>
    <s v="-1.898575"/>
    <x v="2"/>
    <x v="1"/>
    <x v="1"/>
    <x v="6730"/>
    <n v="3.1000000000000012E-3"/>
    <x v="9140"/>
    <n v="0.98999999999999988"/>
    <n v="1.6483599000000002"/>
    <n v="5"/>
    <n v="179"/>
    <x v="126"/>
    <x v="45"/>
    <x v="24"/>
  </r>
  <r>
    <x v="1"/>
    <x v="101"/>
    <x v="0"/>
    <x v="0"/>
    <s v="-1.898575"/>
    <x v="2"/>
    <x v="1"/>
    <x v="1"/>
    <x v="2849"/>
    <n v="1.1999999999999997E-3"/>
    <x v="9141"/>
    <n v="0.86999999999999988"/>
    <n v="0.66920399999999969"/>
    <n v="3"/>
    <n v="224"/>
    <x v="50"/>
    <x v="48"/>
    <x v="23"/>
  </r>
  <r>
    <x v="1"/>
    <x v="102"/>
    <x v="0"/>
    <x v="0"/>
    <s v="-1.898575"/>
    <x v="2"/>
    <x v="1"/>
    <x v="1"/>
    <x v="6731"/>
    <n v="7.899999999999999E-3"/>
    <x v="9142"/>
    <n v="0.42999999999999994"/>
    <n v="1.9356105999999995"/>
    <n v="2"/>
    <n v="93"/>
    <x v="150"/>
    <x v="4"/>
    <x v="21"/>
  </r>
  <r>
    <x v="1"/>
    <x v="103"/>
    <x v="0"/>
    <x v="0"/>
    <s v="-1.898575"/>
    <x v="2"/>
    <x v="1"/>
    <x v="1"/>
    <x v="6732"/>
    <n v="3.8000000000000004E-3"/>
    <x v="9143"/>
    <n v="0.24000000000000005"/>
    <n v="0.65390399999999993"/>
    <n v="1"/>
    <n v="35"/>
    <x v="146"/>
    <x v="4"/>
    <x v="22"/>
  </r>
  <r>
    <x v="1"/>
    <x v="104"/>
    <x v="0"/>
    <x v="0"/>
    <s v="-1.898575"/>
    <x v="2"/>
    <x v="1"/>
    <x v="1"/>
    <x v="6733"/>
    <n v="4.3999999999999994E-3"/>
    <x v="9144"/>
    <n v="0.45999999999999996"/>
    <n v="0.29894479999999957"/>
    <n v="0"/>
    <n v="20"/>
    <x v="168"/>
    <x v="45"/>
    <x v="25"/>
  </r>
  <r>
    <x v="1"/>
    <x v="105"/>
    <x v="0"/>
    <x v="0"/>
    <s v="-1.898575"/>
    <x v="2"/>
    <x v="1"/>
    <x v="1"/>
    <x v="6734"/>
    <n v="1.1999999999999997E-3"/>
    <x v="9145"/>
    <n v="1.3999999999999997"/>
    <n v="0.13843199999999972"/>
    <n v="4"/>
    <n v="331"/>
    <x v="50"/>
    <x v="7"/>
    <x v="5"/>
  </r>
  <r>
    <x v="1"/>
    <x v="106"/>
    <x v="0"/>
    <x v="0"/>
    <s v="-1.898575"/>
    <x v="2"/>
    <x v="1"/>
    <x v="1"/>
    <x v="6735"/>
    <n v="2.3E-3"/>
    <x v="9146"/>
    <n v="0.47"/>
    <n v="1.1228346999999996"/>
    <n v="1"/>
    <n v="50"/>
    <x v="146"/>
    <x v="41"/>
    <x v="25"/>
  </r>
  <r>
    <x v="1"/>
    <x v="107"/>
    <x v="0"/>
    <x v="0"/>
    <s v="-1.898575"/>
    <x v="2"/>
    <x v="1"/>
    <x v="1"/>
    <x v="6736"/>
    <n v="4.0000000000000001E-3"/>
    <x v="9147"/>
    <n v="0.66999999999999982"/>
    <n v="1.4112879999999994"/>
    <n v="3"/>
    <n v="169"/>
    <x v="158"/>
    <x v="7"/>
    <x v="25"/>
  </r>
  <r>
    <x v="1"/>
    <x v="108"/>
    <x v="0"/>
    <x v="0"/>
    <s v="-1.898575"/>
    <x v="2"/>
    <x v="1"/>
    <x v="1"/>
    <x v="6737"/>
    <n v="8.3000000000000018E-3"/>
    <x v="9148"/>
    <n v="1.1299999999999999"/>
    <n v="9.1792272999999991"/>
    <n v="4"/>
    <n v="203"/>
    <x v="58"/>
    <x v="41"/>
    <x v="23"/>
  </r>
  <r>
    <x v="1"/>
    <x v="109"/>
    <x v="0"/>
    <x v="0"/>
    <s v="-1.898575"/>
    <x v="2"/>
    <x v="1"/>
    <x v="1"/>
    <x v="6738"/>
    <n v="3.5000000000000005E-3"/>
    <x v="9149"/>
    <n v="0.62999999999999989"/>
    <n v="1.5640064999999999"/>
    <n v="4"/>
    <n v="275"/>
    <x v="151"/>
    <x v="12"/>
    <x v="0"/>
  </r>
  <r>
    <x v="1"/>
    <x v="110"/>
    <x v="0"/>
    <x v="0"/>
    <s v="-1.898575"/>
    <x v="2"/>
    <x v="1"/>
    <x v="1"/>
    <x v="4603"/>
    <n v="7.5000000000000006E-3"/>
    <x v="9150"/>
    <n v="0.48999999999999994"/>
    <n v="1.8194924999999995"/>
    <n v="4"/>
    <n v="171"/>
    <x v="123"/>
    <x v="13"/>
    <x v="5"/>
  </r>
  <r>
    <x v="1"/>
    <x v="111"/>
    <x v="0"/>
    <x v="0"/>
    <s v="-1.898575"/>
    <x v="2"/>
    <x v="1"/>
    <x v="1"/>
    <x v="6739"/>
    <n v="7.000000000000001E-3"/>
    <x v="9151"/>
    <n v="0.61999999999999977"/>
    <n v="4.1460019999999993"/>
    <n v="4"/>
    <n v="134"/>
    <x v="128"/>
    <x v="8"/>
    <x v="20"/>
  </r>
  <r>
    <x v="1"/>
    <x v="112"/>
    <x v="0"/>
    <x v="0"/>
    <s v="-1.898575"/>
    <x v="2"/>
    <x v="1"/>
    <x v="1"/>
    <x v="3397"/>
    <n v="3.6000000000000008E-3"/>
    <x v="9152"/>
    <n v="0.29000000000000004"/>
    <n v="0.4280400000000002"/>
    <n v="1"/>
    <n v="109"/>
    <x v="123"/>
    <x v="40"/>
    <x v="0"/>
  </r>
  <r>
    <x v="1"/>
    <x v="113"/>
    <x v="0"/>
    <x v="0"/>
    <s v="-1.898575"/>
    <x v="2"/>
    <x v="1"/>
    <x v="1"/>
    <x v="6740"/>
    <n v="7.1000000000000013E-3"/>
    <x v="9153"/>
    <n v="0.78999999999999981"/>
    <n v="2.9677218999999995"/>
    <n v="4"/>
    <n v="294"/>
    <x v="131"/>
    <x v="6"/>
    <x v="3"/>
  </r>
  <r>
    <x v="1"/>
    <x v="114"/>
    <x v="0"/>
    <x v="0"/>
    <s v="-1.898575"/>
    <x v="2"/>
    <x v="1"/>
    <x v="1"/>
    <x v="6741"/>
    <n v="4.5999999999999999E-3"/>
    <x v="9154"/>
    <n v="0.86999999999999977"/>
    <n v="0.33376679999999936"/>
    <n v="2"/>
    <n v="29"/>
    <x v="189"/>
    <x v="48"/>
    <x v="3"/>
  </r>
  <r>
    <x v="1"/>
    <x v="115"/>
    <x v="0"/>
    <x v="0"/>
    <s v="-1.898575"/>
    <x v="2"/>
    <x v="1"/>
    <x v="1"/>
    <x v="6742"/>
    <n v="4.3000000000000009E-3"/>
    <x v="9155"/>
    <n v="0.74999999999999978"/>
    <n v="0.58436999999999939"/>
    <n v="4"/>
    <n v="210"/>
    <x v="148"/>
    <x v="4"/>
    <x v="20"/>
  </r>
  <r>
    <x v="1"/>
    <x v="116"/>
    <x v="0"/>
    <x v="0"/>
    <s v="-1.898575"/>
    <x v="2"/>
    <x v="1"/>
    <x v="1"/>
    <x v="6743"/>
    <n v="5.8000000000000005E-3"/>
    <x v="9156"/>
    <n v="1.3399999999999999"/>
    <n v="7.0639708000000008"/>
    <n v="4"/>
    <n v="167"/>
    <x v="157"/>
    <x v="4"/>
    <x v="20"/>
  </r>
  <r>
    <x v="1"/>
    <x v="117"/>
    <x v="0"/>
    <x v="0"/>
    <s v="-1.898575"/>
    <x v="2"/>
    <x v="1"/>
    <x v="1"/>
    <x v="3047"/>
    <n v="5.7999999999999996E-3"/>
    <x v="9157"/>
    <n v="1.0799999999999998"/>
    <n v="3.9093623999999987"/>
    <n v="0"/>
    <n v="38"/>
    <x v="135"/>
    <x v="8"/>
    <x v="0"/>
  </r>
  <r>
    <x v="1"/>
    <x v="118"/>
    <x v="0"/>
    <x v="0"/>
    <s v="-1.898575"/>
    <x v="2"/>
    <x v="1"/>
    <x v="1"/>
    <x v="6744"/>
    <n v="7.3999999999999995E-3"/>
    <x v="9158"/>
    <n v="1.0199999999999996"/>
    <n v="2.604814799999998"/>
    <n v="5"/>
    <n v="305"/>
    <x v="190"/>
    <x v="40"/>
    <x v="0"/>
  </r>
  <r>
    <x v="1"/>
    <x v="119"/>
    <x v="0"/>
    <x v="0"/>
    <s v="-1.898575"/>
    <x v="2"/>
    <x v="1"/>
    <x v="1"/>
    <x v="6745"/>
    <n v="5.000000000000001E-3"/>
    <x v="9159"/>
    <n v="0.65999999999999981"/>
    <n v="2.5271399999999997"/>
    <n v="4"/>
    <n v="174"/>
    <x v="168"/>
    <x v="40"/>
    <x v="24"/>
  </r>
  <r>
    <x v="1"/>
    <x v="120"/>
    <x v="0"/>
    <x v="0"/>
    <s v="-1.898575"/>
    <x v="2"/>
    <x v="1"/>
    <x v="1"/>
    <x v="6746"/>
    <n v="6.9000000000000008E-3"/>
    <x v="9160"/>
    <n v="0.99999999999999967"/>
    <n v="1.9954799999999984"/>
    <n v="1"/>
    <n v="32"/>
    <x v="149"/>
    <x v="44"/>
    <x v="0"/>
  </r>
  <r>
    <x v="1"/>
    <x v="121"/>
    <x v="0"/>
    <x v="0"/>
    <s v="-1.898575"/>
    <x v="2"/>
    <x v="1"/>
    <x v="1"/>
    <x v="6747"/>
    <n v="6.1000000000000004E-3"/>
    <x v="9161"/>
    <n v="0.40000000000000008"/>
    <n v="0.44286000000000014"/>
    <n v="0"/>
    <n v="18"/>
    <x v="139"/>
    <x v="5"/>
    <x v="5"/>
  </r>
  <r>
    <x v="1"/>
    <x v="122"/>
    <x v="0"/>
    <x v="0"/>
    <s v="-1.898575"/>
    <x v="2"/>
    <x v="1"/>
    <x v="1"/>
    <x v="6748"/>
    <n v="5.1000000000000004E-3"/>
    <x v="9162"/>
    <n v="1.1299999999999999"/>
    <n v="4.3729643999999999"/>
    <n v="5"/>
    <n v="284"/>
    <x v="156"/>
    <x v="6"/>
    <x v="25"/>
  </r>
  <r>
    <x v="1"/>
    <x v="123"/>
    <x v="0"/>
    <x v="0"/>
    <s v="-1.898575"/>
    <x v="2"/>
    <x v="1"/>
    <x v="1"/>
    <x v="6749"/>
    <n v="4.1999999999999997E-3"/>
    <x v="9163"/>
    <n v="0.74999999999999978"/>
    <n v="2.5962299999999985"/>
    <n v="0"/>
    <n v="29"/>
    <x v="166"/>
    <x v="48"/>
    <x v="24"/>
  </r>
  <r>
    <x v="1"/>
    <x v="124"/>
    <x v="0"/>
    <x v="0"/>
    <s v="-1.898575"/>
    <x v="2"/>
    <x v="1"/>
    <x v="1"/>
    <x v="6750"/>
    <n v="4.9999999999999992E-3"/>
    <x v="9164"/>
    <n v="0.7699999999999998"/>
    <n v="3.1115699999999982"/>
    <n v="3"/>
    <n v="125"/>
    <x v="127"/>
    <x v="40"/>
    <x v="23"/>
  </r>
  <r>
    <x v="1"/>
    <x v="125"/>
    <x v="0"/>
    <x v="0"/>
    <s v="-1.898575"/>
    <x v="2"/>
    <x v="1"/>
    <x v="1"/>
    <x v="2278"/>
    <n v="9.0000000000000011E-3"/>
    <x v="9165"/>
    <n v="0.44999999999999996"/>
    <n v="6.1964999999999812E-2"/>
    <n v="5"/>
    <n v="342"/>
    <x v="158"/>
    <x v="6"/>
    <x v="24"/>
  </r>
  <r>
    <x v="1"/>
    <x v="126"/>
    <x v="0"/>
    <x v="0"/>
    <s v="-1.898575"/>
    <x v="2"/>
    <x v="1"/>
    <x v="1"/>
    <x v="6751"/>
    <n v="7.1999999999999989E-3"/>
    <x v="9166"/>
    <n v="0.75999999999999979"/>
    <n v="0.86457599999999957"/>
    <n v="0"/>
    <n v="8"/>
    <x v="136"/>
    <x v="23"/>
    <x v="24"/>
  </r>
  <r>
    <x v="1"/>
    <x v="127"/>
    <x v="0"/>
    <x v="0"/>
    <s v="-1.898575"/>
    <x v="2"/>
    <x v="1"/>
    <x v="1"/>
    <x v="6752"/>
    <n v="4.1999999999999997E-3"/>
    <x v="9167"/>
    <n v="0.90999999999999981"/>
    <n v="3.180286199999999"/>
    <n v="0"/>
    <n v="27"/>
    <x v="45"/>
    <x v="6"/>
    <x v="24"/>
  </r>
  <r>
    <x v="1"/>
    <x v="128"/>
    <x v="0"/>
    <x v="0"/>
    <s v="-1.898575"/>
    <x v="2"/>
    <x v="1"/>
    <x v="1"/>
    <x v="6753"/>
    <n v="1.4000000000000002E-3"/>
    <x v="9168"/>
    <n v="0.92999999999999972"/>
    <n v="0.72508379999999972"/>
    <n v="0"/>
    <n v="1"/>
    <x v="157"/>
    <x v="7"/>
    <x v="3"/>
  </r>
  <r>
    <x v="1"/>
    <x v="129"/>
    <x v="0"/>
    <x v="0"/>
    <s v="-1.898575"/>
    <x v="2"/>
    <x v="1"/>
    <x v="1"/>
    <x v="6754"/>
    <n v="0"/>
    <x v="9169"/>
    <n v="0.30000000000000004"/>
    <n v="0"/>
    <n v="0"/>
    <n v="13"/>
    <x v="162"/>
    <x v="41"/>
    <x v="0"/>
  </r>
  <r>
    <x v="1"/>
    <x v="130"/>
    <x v="0"/>
    <x v="0"/>
    <s v="-1.898575"/>
    <x v="2"/>
    <x v="1"/>
    <x v="1"/>
    <x v="6755"/>
    <n v="6.8000000000000005E-3"/>
    <x v="9170"/>
    <n v="0.71999999999999975"/>
    <n v="1.6426079999999994"/>
    <n v="2"/>
    <n v="62"/>
    <x v="173"/>
    <x v="45"/>
    <x v="20"/>
  </r>
  <r>
    <x v="1"/>
    <x v="131"/>
    <x v="0"/>
    <x v="0"/>
    <s v="-1.898575"/>
    <x v="2"/>
    <x v="1"/>
    <x v="1"/>
    <x v="6756"/>
    <n v="6.7000000000000002E-3"/>
    <x v="9171"/>
    <n v="0.92999999999999983"/>
    <n v="0.22930080000000122"/>
    <n v="4"/>
    <n v="291"/>
    <x v="157"/>
    <x v="41"/>
    <x v="5"/>
  </r>
  <r>
    <x v="1"/>
    <x v="132"/>
    <x v="0"/>
    <x v="0"/>
    <s v="-1.898575"/>
    <x v="2"/>
    <x v="1"/>
    <x v="1"/>
    <x v="6090"/>
    <n v="5.0000000000000044E-4"/>
    <x v="9172"/>
    <n v="0.7699999999999998"/>
    <n v="0.4563405000000002"/>
    <n v="5"/>
    <n v="378"/>
    <x v="13"/>
    <x v="8"/>
    <x v="22"/>
  </r>
  <r>
    <x v="1"/>
    <x v="133"/>
    <x v="0"/>
    <x v="0"/>
    <s v="-1.898575"/>
    <x v="2"/>
    <x v="1"/>
    <x v="1"/>
    <x v="6757"/>
    <n v="4.3E-3"/>
    <x v="9173"/>
    <n v="0.91999999999999982"/>
    <n v="1.8893855999999991"/>
    <n v="2"/>
    <n v="99"/>
    <x v="42"/>
    <x v="7"/>
    <x v="3"/>
  </r>
  <r>
    <x v="1"/>
    <x v="134"/>
    <x v="0"/>
    <x v="0"/>
    <s v="-1.898575"/>
    <x v="2"/>
    <x v="1"/>
    <x v="1"/>
    <x v="6758"/>
    <n v="4.7000000000000002E-3"/>
    <x v="9174"/>
    <n v="0.38999999999999996"/>
    <n v="0.21812699999999999"/>
    <n v="1"/>
    <n v="61"/>
    <x v="151"/>
    <x v="4"/>
    <x v="3"/>
  </r>
  <r>
    <x v="1"/>
    <x v="135"/>
    <x v="0"/>
    <x v="0"/>
    <s v="-1.898575"/>
    <x v="2"/>
    <x v="1"/>
    <x v="1"/>
    <x v="6759"/>
    <n v="7.5000000000000006E-3"/>
    <x v="9175"/>
    <n v="1.18"/>
    <n v="5.6781599999999992"/>
    <n v="5"/>
    <n v="181"/>
    <x v="160"/>
    <x v="45"/>
    <x v="3"/>
  </r>
  <r>
    <x v="1"/>
    <x v="136"/>
    <x v="0"/>
    <x v="0"/>
    <s v="-1.898575"/>
    <x v="2"/>
    <x v="1"/>
    <x v="1"/>
    <x v="6760"/>
    <n v="4.3E-3"/>
    <x v="9176"/>
    <n v="1.1599999999999999"/>
    <n v="1.6899343999999998"/>
    <n v="5"/>
    <n v="398"/>
    <x v="176"/>
    <x v="8"/>
    <x v="20"/>
  </r>
  <r>
    <x v="1"/>
    <x v="137"/>
    <x v="0"/>
    <x v="0"/>
    <s v="-1.898575"/>
    <x v="2"/>
    <x v="1"/>
    <x v="1"/>
    <x v="6761"/>
    <n v="5.5999999999999999E-3"/>
    <x v="9177"/>
    <n v="0.6599999999999997"/>
    <n v="2.0294735999999989"/>
    <n v="5"/>
    <n v="321"/>
    <x v="172"/>
    <x v="48"/>
    <x v="23"/>
  </r>
  <r>
    <x v="1"/>
    <x v="138"/>
    <x v="0"/>
    <x v="0"/>
    <s v="-1.898575"/>
    <x v="2"/>
    <x v="1"/>
    <x v="1"/>
    <x v="1586"/>
    <n v="7.000000000000001E-3"/>
    <x v="9178"/>
    <n v="1.2699999999999998"/>
    <n v="5.4691279999999978"/>
    <n v="5"/>
    <n v="206"/>
    <x v="46"/>
    <x v="5"/>
    <x v="25"/>
  </r>
  <r>
    <x v="1"/>
    <x v="139"/>
    <x v="0"/>
    <x v="0"/>
    <s v="-1.898575"/>
    <x v="2"/>
    <x v="1"/>
    <x v="1"/>
    <x v="6762"/>
    <n v="8.0999999999999996E-3"/>
    <x v="9179"/>
    <n v="0.92999999999999983"/>
    <n v="7.3424150999999966"/>
    <n v="3"/>
    <n v="128"/>
    <x v="173"/>
    <x v="45"/>
    <x v="0"/>
  </r>
  <r>
    <x v="1"/>
    <x v="140"/>
    <x v="0"/>
    <x v="0"/>
    <s v="-1.898575"/>
    <x v="2"/>
    <x v="1"/>
    <x v="1"/>
    <x v="6763"/>
    <n v="4.6999999999999993E-3"/>
    <x v="9180"/>
    <n v="0.54999999999999982"/>
    <n v="1.7852009999999989"/>
    <n v="3"/>
    <n v="211"/>
    <x v="43"/>
    <x v="4"/>
    <x v="21"/>
  </r>
  <r>
    <x v="1"/>
    <x v="141"/>
    <x v="0"/>
    <x v="0"/>
    <s v="-1.898575"/>
    <x v="2"/>
    <x v="1"/>
    <x v="1"/>
    <x v="6764"/>
    <n v="7.1999999999999998E-3"/>
    <x v="9181"/>
    <n v="0.98999999999999977"/>
    <n v="8.6113367999999966"/>
    <n v="4"/>
    <n v="327"/>
    <x v="88"/>
    <x v="6"/>
    <x v="0"/>
  </r>
  <r>
    <x v="1"/>
    <x v="142"/>
    <x v="0"/>
    <x v="0"/>
    <s v="-1.898575"/>
    <x v="2"/>
    <x v="1"/>
    <x v="1"/>
    <x v="6765"/>
    <n v="3.4999999999999996E-3"/>
    <x v="9182"/>
    <n v="0.68999999999999972"/>
    <n v="0.84549149999999929"/>
    <n v="1"/>
    <n v="63"/>
    <x v="21"/>
    <x v="45"/>
    <x v="21"/>
  </r>
  <r>
    <x v="1"/>
    <x v="143"/>
    <x v="0"/>
    <x v="0"/>
    <s v="-1.898575"/>
    <x v="2"/>
    <x v="1"/>
    <x v="1"/>
    <x v="6766"/>
    <n v="4.7000000000000002E-3"/>
    <x v="9183"/>
    <n v="0.7699999999999998"/>
    <n v="4.1354312999999987"/>
    <n v="1"/>
    <n v="28"/>
    <x v="126"/>
    <x v="8"/>
    <x v="20"/>
  </r>
  <r>
    <x v="1"/>
    <x v="144"/>
    <x v="0"/>
    <x v="0"/>
    <s v="-1.898575"/>
    <x v="2"/>
    <x v="1"/>
    <x v="1"/>
    <x v="6767"/>
    <n v="2.9000000000000007E-3"/>
    <x v="9184"/>
    <n v="0.54999999999999982"/>
    <n v="1.1423389999999995"/>
    <n v="5"/>
    <n v="202"/>
    <x v="42"/>
    <x v="4"/>
    <x v="22"/>
  </r>
  <r>
    <x v="1"/>
    <x v="145"/>
    <x v="0"/>
    <x v="0"/>
    <s v="-1.898575"/>
    <x v="2"/>
    <x v="1"/>
    <x v="1"/>
    <x v="6768"/>
    <n v="4.8000000000000004E-3"/>
    <x v="9185"/>
    <n v="0.24000000000000005"/>
    <n v="0.89994240000000003"/>
    <n v="2"/>
    <n v="89"/>
    <x v="160"/>
    <x v="4"/>
    <x v="3"/>
  </r>
  <r>
    <x v="1"/>
    <x v="146"/>
    <x v="0"/>
    <x v="0"/>
    <s v="-1.898575"/>
    <x v="2"/>
    <x v="1"/>
    <x v="1"/>
    <x v="6769"/>
    <n v="6.899999999999999E-3"/>
    <x v="9186"/>
    <n v="1.0999999999999996"/>
    <n v="6.8234099999999973"/>
    <n v="2"/>
    <n v="58"/>
    <x v="46"/>
    <x v="7"/>
    <x v="23"/>
  </r>
  <r>
    <x v="1"/>
    <x v="147"/>
    <x v="0"/>
    <x v="0"/>
    <s v="-1.898575"/>
    <x v="2"/>
    <x v="1"/>
    <x v="1"/>
    <x v="6770"/>
    <n v="4.4000000000000003E-3"/>
    <x v="9187"/>
    <n v="0.28000000000000003"/>
    <n v="0.41136479999999992"/>
    <n v="2"/>
    <n v="208"/>
    <x v="160"/>
    <x v="48"/>
    <x v="21"/>
  </r>
  <r>
    <x v="1"/>
    <x v="148"/>
    <x v="0"/>
    <x v="0"/>
    <s v="-1.898575"/>
    <x v="2"/>
    <x v="1"/>
    <x v="1"/>
    <x v="6771"/>
    <n v="2.5999999999999999E-3"/>
    <x v="9188"/>
    <n v="1.0899999999999999"/>
    <n v="0.34093019999999985"/>
    <n v="1"/>
    <n v="81"/>
    <x v="162"/>
    <x v="48"/>
    <x v="20"/>
  </r>
  <r>
    <x v="1"/>
    <x v="149"/>
    <x v="0"/>
    <x v="0"/>
    <s v="-1.898575"/>
    <x v="2"/>
    <x v="1"/>
    <x v="1"/>
    <x v="6772"/>
    <n v="4.6999999999999993E-3"/>
    <x v="9189"/>
    <n v="1.0499999999999998"/>
    <n v="4.251008999999998"/>
    <n v="5"/>
    <n v="430"/>
    <x v="173"/>
    <x v="45"/>
    <x v="20"/>
  </r>
  <r>
    <x v="1"/>
    <x v="150"/>
    <x v="0"/>
    <x v="0"/>
    <s v="-1.898575"/>
    <x v="2"/>
    <x v="1"/>
    <x v="1"/>
    <x v="6773"/>
    <n v="6.1000000000000013E-3"/>
    <x v="9190"/>
    <n v="1.21"/>
    <n v="3.1826871999999993"/>
    <n v="1"/>
    <n v="97"/>
    <x v="165"/>
    <x v="5"/>
    <x v="5"/>
  </r>
  <r>
    <x v="1"/>
    <x v="151"/>
    <x v="0"/>
    <x v="0"/>
    <s v="-1.898575"/>
    <x v="2"/>
    <x v="1"/>
    <x v="1"/>
    <x v="6774"/>
    <n v="3.1999999999999997E-3"/>
    <x v="9191"/>
    <n v="0.19000000000000006"/>
    <n v="0.4661536"/>
    <n v="1"/>
    <n v="51"/>
    <x v="125"/>
    <x v="13"/>
    <x v="21"/>
  </r>
  <r>
    <x v="1"/>
    <x v="152"/>
    <x v="0"/>
    <x v="0"/>
    <s v="-1.898575"/>
    <x v="2"/>
    <x v="1"/>
    <x v="1"/>
    <x v="6775"/>
    <n v="6.3E-3"/>
    <x v="9192"/>
    <n v="1.0399999999999998"/>
    <n v="1.1518415999999996"/>
    <n v="5"/>
    <n v="162"/>
    <x v="140"/>
    <x v="4"/>
    <x v="23"/>
  </r>
  <r>
    <x v="1"/>
    <x v="153"/>
    <x v="0"/>
    <x v="0"/>
    <s v="-1.898575"/>
    <x v="2"/>
    <x v="1"/>
    <x v="1"/>
    <x v="6776"/>
    <n v="6.6E-3"/>
    <x v="9193"/>
    <n v="1.3699999999999997"/>
    <n v="4.9007639999999988"/>
    <n v="4"/>
    <n v="140"/>
    <x v="162"/>
    <x v="41"/>
    <x v="0"/>
  </r>
  <r>
    <x v="1"/>
    <x v="154"/>
    <x v="0"/>
    <x v="0"/>
    <s v="-1.898575"/>
    <x v="2"/>
    <x v="1"/>
    <x v="1"/>
    <x v="1371"/>
    <n v="3.9999999999999992E-3"/>
    <x v="9194"/>
    <n v="0.14000000000000001"/>
    <n v="0.67698399999999992"/>
    <n v="2"/>
    <n v="93"/>
    <x v="135"/>
    <x v="41"/>
    <x v="23"/>
  </r>
  <r>
    <x v="1"/>
    <x v="155"/>
    <x v="0"/>
    <x v="0"/>
    <s v="-1.898575"/>
    <x v="2"/>
    <x v="1"/>
    <x v="1"/>
    <x v="6777"/>
    <n v="5.1999999999999998E-3"/>
    <x v="9195"/>
    <n v="0.43000000000000005"/>
    <n v="0.67929679999999992"/>
    <n v="5"/>
    <n v="387"/>
    <x v="148"/>
    <x v="8"/>
    <x v="22"/>
  </r>
  <r>
    <x v="1"/>
    <x v="156"/>
    <x v="0"/>
    <x v="0"/>
    <s v="-1.898575"/>
    <x v="2"/>
    <x v="1"/>
    <x v="1"/>
    <x v="6778"/>
    <n v="4.7999999999999996E-3"/>
    <x v="9196"/>
    <n v="1.0999999999999996"/>
    <n v="5.3819039999999978"/>
    <n v="1"/>
    <n v="13"/>
    <x v="146"/>
    <x v="41"/>
    <x v="0"/>
  </r>
  <r>
    <x v="1"/>
    <x v="157"/>
    <x v="0"/>
    <x v="0"/>
    <s v="-1.898575"/>
    <x v="2"/>
    <x v="1"/>
    <x v="1"/>
    <x v="6779"/>
    <n v="6.7000000000000002E-3"/>
    <x v="9197"/>
    <n v="0.52999999999999992"/>
    <n v="2.7708452999999995"/>
    <n v="4"/>
    <n v="234"/>
    <x v="134"/>
    <x v="4"/>
    <x v="21"/>
  </r>
  <r>
    <x v="1"/>
    <x v="158"/>
    <x v="0"/>
    <x v="0"/>
    <s v="-1.898575"/>
    <x v="2"/>
    <x v="1"/>
    <x v="1"/>
    <x v="6780"/>
    <n v="5.3E-3"/>
    <x v="9198"/>
    <n v="0.84999999999999976"/>
    <n v="2.4763984999999984"/>
    <n v="4"/>
    <n v="244"/>
    <x v="189"/>
    <x v="46"/>
    <x v="24"/>
  </r>
  <r>
    <x v="1"/>
    <x v="159"/>
    <x v="0"/>
    <x v="0"/>
    <s v="-1.898575"/>
    <x v="2"/>
    <x v="1"/>
    <x v="1"/>
    <x v="6781"/>
    <n v="3.8000000000000004E-3"/>
    <x v="9199"/>
    <n v="0.93999999999999984"/>
    <n v="2.7597271999999995"/>
    <n v="3"/>
    <n v="222"/>
    <x v="157"/>
    <x v="4"/>
    <x v="23"/>
  </r>
  <r>
    <x v="1"/>
    <x v="160"/>
    <x v="0"/>
    <x v="0"/>
    <s v="-1.898575"/>
    <x v="2"/>
    <x v="1"/>
    <x v="1"/>
    <x v="6782"/>
    <n v="4.5999999999999999E-3"/>
    <x v="9200"/>
    <n v="1.0699999999999998"/>
    <n v="0.54634199999999988"/>
    <n v="2"/>
    <n v="86"/>
    <x v="134"/>
    <x v="41"/>
    <x v="22"/>
  </r>
  <r>
    <x v="1"/>
    <x v="161"/>
    <x v="0"/>
    <x v="0"/>
    <s v="-1.898575"/>
    <x v="2"/>
    <x v="1"/>
    <x v="1"/>
    <x v="6783"/>
    <n v="8.8999999999999982E-3"/>
    <x v="9201"/>
    <n v="0.51"/>
    <n v="4.3342910999999988"/>
    <n v="5"/>
    <n v="173"/>
    <x v="176"/>
    <x v="4"/>
    <x v="25"/>
  </r>
  <r>
    <x v="1"/>
    <x v="162"/>
    <x v="0"/>
    <x v="0"/>
    <s v="-1.898575"/>
    <x v="2"/>
    <x v="1"/>
    <x v="1"/>
    <x v="6784"/>
    <n v="4.7000000000000002E-3"/>
    <x v="9202"/>
    <n v="0.15000000000000002"/>
    <n v="0.58493850000000003"/>
    <n v="5"/>
    <n v="385"/>
    <x v="153"/>
    <x v="48"/>
    <x v="3"/>
  </r>
  <r>
    <x v="1"/>
    <x v="163"/>
    <x v="0"/>
    <x v="0"/>
    <s v="-1.898575"/>
    <x v="2"/>
    <x v="1"/>
    <x v="1"/>
    <x v="6785"/>
    <n v="1.2999999999999999E-3"/>
    <x v="9203"/>
    <n v="0.60999999999999988"/>
    <n v="0.29277559999999991"/>
    <n v="1"/>
    <n v="97"/>
    <x v="158"/>
    <x v="8"/>
    <x v="20"/>
  </r>
  <r>
    <x v="1"/>
    <x v="164"/>
    <x v="0"/>
    <x v="0"/>
    <s v="-1.898575"/>
    <x v="2"/>
    <x v="1"/>
    <x v="1"/>
    <x v="6786"/>
    <n v="4.3000000000000009E-3"/>
    <x v="9204"/>
    <n v="1.3699999999999997"/>
    <n v="4.8630204999999984"/>
    <n v="5"/>
    <n v="339"/>
    <x v="148"/>
    <x v="4"/>
    <x v="25"/>
  </r>
  <r>
    <x v="1"/>
    <x v="165"/>
    <x v="0"/>
    <x v="0"/>
    <s v="-1.898575"/>
    <x v="2"/>
    <x v="1"/>
    <x v="1"/>
    <x v="6787"/>
    <n v="5.8999999999999999E-3"/>
    <x v="9205"/>
    <n v="0.7799999999999998"/>
    <n v="0.68661839999999896"/>
    <n v="4"/>
    <n v="163"/>
    <x v="134"/>
    <x v="6"/>
    <x v="22"/>
  </r>
  <r>
    <x v="1"/>
    <x v="166"/>
    <x v="0"/>
    <x v="0"/>
    <s v="-1.898575"/>
    <x v="2"/>
    <x v="1"/>
    <x v="1"/>
    <x v="6788"/>
    <n v="4.1999999999999997E-3"/>
    <x v="9206"/>
    <n v="0.57999999999999985"/>
    <n v="1.3704935999999994"/>
    <n v="3"/>
    <n v="106"/>
    <x v="173"/>
    <x v="6"/>
    <x v="0"/>
  </r>
  <r>
    <x v="1"/>
    <x v="167"/>
    <x v="0"/>
    <x v="0"/>
    <s v="-1.898575"/>
    <x v="2"/>
    <x v="1"/>
    <x v="1"/>
    <x v="2929"/>
    <n v="4.3E-3"/>
    <x v="9207"/>
    <n v="7.0000000000000021E-2"/>
    <n v="0.35247100000000015"/>
    <n v="1"/>
    <n v="18"/>
    <x v="161"/>
    <x v="41"/>
    <x v="27"/>
  </r>
  <r>
    <x v="1"/>
    <x v="168"/>
    <x v="0"/>
    <x v="0"/>
    <s v="-1.898575"/>
    <x v="2"/>
    <x v="1"/>
    <x v="1"/>
    <x v="6789"/>
    <n v="4.8000000000000004E-3"/>
    <x v="9208"/>
    <n v="1.19"/>
    <n v="6.1181231999999994"/>
    <n v="3"/>
    <n v="120"/>
    <x v="46"/>
    <x v="41"/>
    <x v="25"/>
  </r>
  <r>
    <x v="1"/>
    <x v="169"/>
    <x v="0"/>
    <x v="0"/>
    <s v="-1.898575"/>
    <x v="2"/>
    <x v="1"/>
    <x v="1"/>
    <x v="6790"/>
    <n v="4.0999999999999995E-3"/>
    <x v="9209"/>
    <n v="1.0099999999999998"/>
    <n v="2.268439799999999"/>
    <n v="1"/>
    <n v="53"/>
    <x v="177"/>
    <x v="7"/>
    <x v="20"/>
  </r>
  <r>
    <x v="1"/>
    <x v="170"/>
    <x v="0"/>
    <x v="0"/>
    <s v="-1.898575"/>
    <x v="2"/>
    <x v="1"/>
    <x v="1"/>
    <x v="6791"/>
    <n v="6.5999999999999991E-3"/>
    <x v="9210"/>
    <n v="0.80999999999999972"/>
    <n v="1.6406873999999987"/>
    <n v="2"/>
    <n v="70"/>
    <x v="139"/>
    <x v="4"/>
    <x v="24"/>
  </r>
  <r>
    <x v="1"/>
    <x v="171"/>
    <x v="0"/>
    <x v="0"/>
    <s v="-1.898575"/>
    <x v="2"/>
    <x v="1"/>
    <x v="1"/>
    <x v="6792"/>
    <n v="1E-3"/>
    <x v="9211"/>
    <n v="0.12000000000000002"/>
    <n v="5.1600000000000007E-2"/>
    <n v="0"/>
    <n v="2"/>
    <x v="139"/>
    <x v="5"/>
    <x v="23"/>
  </r>
  <r>
    <x v="1"/>
    <x v="172"/>
    <x v="0"/>
    <x v="0"/>
    <s v="-1.898575"/>
    <x v="2"/>
    <x v="1"/>
    <x v="1"/>
    <x v="6793"/>
    <n v="6.1999999999999989E-3"/>
    <x v="9212"/>
    <n v="0.6499999999999998"/>
    <n v="3.0732779999999984"/>
    <n v="0"/>
    <n v="48"/>
    <x v="148"/>
    <x v="7"/>
    <x v="27"/>
  </r>
  <r>
    <x v="1"/>
    <x v="173"/>
    <x v="0"/>
    <x v="0"/>
    <s v="-1.898575"/>
    <x v="2"/>
    <x v="1"/>
    <x v="1"/>
    <x v="6794"/>
    <n v="3.0999999999999995E-3"/>
    <x v="9213"/>
    <n v="1.2699999999999998"/>
    <n v="3.3255838999999985"/>
    <n v="3"/>
    <n v="166"/>
    <x v="133"/>
    <x v="8"/>
    <x v="24"/>
  </r>
  <r>
    <x v="1"/>
    <x v="174"/>
    <x v="0"/>
    <x v="0"/>
    <s v="-1.898575"/>
    <x v="2"/>
    <x v="1"/>
    <x v="1"/>
    <x v="6795"/>
    <n v="1E-3"/>
    <x v="9214"/>
    <n v="0.31000000000000005"/>
    <n v="0.179397"/>
    <n v="0"/>
    <n v="38"/>
    <x v="135"/>
    <x v="12"/>
    <x v="23"/>
  </r>
  <r>
    <x v="1"/>
    <x v="175"/>
    <x v="0"/>
    <x v="0"/>
    <s v="-1.898575"/>
    <x v="2"/>
    <x v="1"/>
    <x v="1"/>
    <x v="6796"/>
    <n v="7.8000000000000005E-3"/>
    <x v="9215"/>
    <n v="0.68999999999999972"/>
    <n v="0.14585220000000049"/>
    <n v="3"/>
    <n v="254"/>
    <x v="174"/>
    <x v="44"/>
    <x v="5"/>
  </r>
  <r>
    <x v="1"/>
    <x v="176"/>
    <x v="0"/>
    <x v="0"/>
    <s v="-1.898575"/>
    <x v="2"/>
    <x v="1"/>
    <x v="1"/>
    <x v="6797"/>
    <n v="6.1999999999999998E-3"/>
    <x v="9216"/>
    <n v="0.8999999999999998"/>
    <n v="1.9541159999999984"/>
    <n v="2"/>
    <n v="159"/>
    <x v="147"/>
    <x v="45"/>
    <x v="27"/>
  </r>
  <r>
    <x v="1"/>
    <x v="177"/>
    <x v="0"/>
    <x v="0"/>
    <s v="-1.898575"/>
    <x v="2"/>
    <x v="1"/>
    <x v="1"/>
    <x v="6798"/>
    <n v="3.6999999999999993E-3"/>
    <x v="9217"/>
    <n v="0.73999999999999977"/>
    <n v="0.29762059999999935"/>
    <n v="0"/>
    <n v="38"/>
    <x v="189"/>
    <x v="7"/>
    <x v="20"/>
  </r>
  <r>
    <x v="1"/>
    <x v="178"/>
    <x v="0"/>
    <x v="0"/>
    <s v="-1.898575"/>
    <x v="2"/>
    <x v="1"/>
    <x v="1"/>
    <x v="6799"/>
    <n v="4.1999999999999997E-3"/>
    <x v="9218"/>
    <n v="0.42999999999999994"/>
    <n v="0.58514399999999989"/>
    <n v="0"/>
    <n v="32"/>
    <x v="125"/>
    <x v="6"/>
    <x v="21"/>
  </r>
  <r>
    <x v="1"/>
    <x v="179"/>
    <x v="0"/>
    <x v="0"/>
    <s v="-1.898575"/>
    <x v="2"/>
    <x v="1"/>
    <x v="1"/>
    <x v="6800"/>
    <n v="6.0000000000000001E-3"/>
    <x v="9219"/>
    <n v="0.23000000000000009"/>
    <n v="1.3889700000000003"/>
    <n v="4"/>
    <n v="178"/>
    <x v="157"/>
    <x v="45"/>
    <x v="25"/>
  </r>
  <r>
    <x v="1"/>
    <x v="180"/>
    <x v="0"/>
    <x v="0"/>
    <s v="-1.898575"/>
    <x v="2"/>
    <x v="1"/>
    <x v="1"/>
    <x v="6801"/>
    <n v="4.4000000000000003E-3"/>
    <x v="9220"/>
    <n v="1.0199999999999998"/>
    <n v="0.38192879999999951"/>
    <n v="0"/>
    <n v="31"/>
    <x v="157"/>
    <x v="45"/>
    <x v="0"/>
  </r>
  <r>
    <x v="1"/>
    <x v="181"/>
    <x v="0"/>
    <x v="0"/>
    <s v="-1.898575"/>
    <x v="2"/>
    <x v="1"/>
    <x v="1"/>
    <x v="6802"/>
    <n v="3.3E-3"/>
    <x v="9221"/>
    <n v="0.8999999999999998"/>
    <n v="2.5182629999999993"/>
    <n v="0"/>
    <n v="1"/>
    <x v="124"/>
    <x v="7"/>
    <x v="24"/>
  </r>
  <r>
    <x v="1"/>
    <x v="182"/>
    <x v="0"/>
    <x v="0"/>
    <s v="-1.898575"/>
    <x v="2"/>
    <x v="1"/>
    <x v="1"/>
    <x v="6803"/>
    <n v="2.9999999999999992E-4"/>
    <x v="9222"/>
    <n v="0.61999999999999977"/>
    <n v="0.1156733999999999"/>
    <n v="2"/>
    <n v="113"/>
    <x v="68"/>
    <x v="44"/>
    <x v="20"/>
  </r>
  <r>
    <x v="1"/>
    <x v="183"/>
    <x v="0"/>
    <x v="0"/>
    <s v="-1.898575"/>
    <x v="2"/>
    <x v="1"/>
    <x v="1"/>
    <x v="6804"/>
    <n v="6.5999999999999991E-3"/>
    <x v="9223"/>
    <n v="1.2499999999999998"/>
    <n v="9.128624999999996"/>
    <n v="1"/>
    <n v="71"/>
    <x v="149"/>
    <x v="41"/>
    <x v="3"/>
  </r>
  <r>
    <x v="2"/>
    <x v="184"/>
    <x v="0"/>
    <x v="0"/>
    <s v="-1.898575"/>
    <x v="2"/>
    <x v="1"/>
    <x v="1"/>
    <x v="5236"/>
    <n v="8.5000000000000006E-3"/>
    <x v="9224"/>
    <n v="0.21000000000000008"/>
    <n v="4.2679350000000023"/>
    <n v="2"/>
    <n v="250"/>
    <x v="157"/>
    <x v="6"/>
    <x v="25"/>
  </r>
  <r>
    <x v="2"/>
    <x v="185"/>
    <x v="0"/>
    <x v="0"/>
    <s v="-1.898575"/>
    <x v="2"/>
    <x v="1"/>
    <x v="1"/>
    <x v="6301"/>
    <n v="8.4999999999999971E-3"/>
    <x v="9225"/>
    <n v="0.68999999999999972"/>
    <n v="14.09945999999999"/>
    <n v="3"/>
    <n v="137"/>
    <x v="135"/>
    <x v="42"/>
    <x v="24"/>
  </r>
  <r>
    <x v="2"/>
    <x v="186"/>
    <x v="0"/>
    <x v="0"/>
    <s v="-1.898575"/>
    <x v="2"/>
    <x v="1"/>
    <x v="1"/>
    <x v="1231"/>
    <n v="8.9999999999999976E-3"/>
    <x v="9226"/>
    <n v="1.0499999999999998"/>
    <n v="21.300299999999989"/>
    <n v="3"/>
    <n v="269"/>
    <x v="13"/>
    <x v="43"/>
    <x v="24"/>
  </r>
  <r>
    <x v="2"/>
    <x v="187"/>
    <x v="0"/>
    <x v="0"/>
    <s v="-1.898575"/>
    <x v="2"/>
    <x v="1"/>
    <x v="1"/>
    <x v="6805"/>
    <n v="9.9999999999999985E-3"/>
    <x v="9227"/>
    <n v="0.78999999999999981"/>
    <n v="12.576799999999995"/>
    <n v="2"/>
    <n v="150"/>
    <x v="135"/>
    <x v="23"/>
    <x v="25"/>
  </r>
  <r>
    <x v="2"/>
    <x v="188"/>
    <x v="0"/>
    <x v="0"/>
    <s v="-1.898575"/>
    <x v="2"/>
    <x v="1"/>
    <x v="1"/>
    <x v="549"/>
    <n v="8.7999999999999988E-3"/>
    <x v="9228"/>
    <n v="1.0299999999999998"/>
    <n v="10.686455999999996"/>
    <n v="7"/>
    <n v="525"/>
    <x v="152"/>
    <x v="45"/>
    <x v="23"/>
  </r>
  <r>
    <x v="2"/>
    <x v="189"/>
    <x v="0"/>
    <x v="0"/>
    <s v="-1.898575"/>
    <x v="2"/>
    <x v="1"/>
    <x v="1"/>
    <x v="2525"/>
    <n v="7.7000000000000011E-3"/>
    <x v="2736"/>
    <n v="0.85999999999999988"/>
    <n v="15.084916"/>
    <n v="7"/>
    <n v="395"/>
    <x v="141"/>
    <x v="5"/>
    <x v="22"/>
  </r>
  <r>
    <x v="2"/>
    <x v="190"/>
    <x v="0"/>
    <x v="0"/>
    <s v="-1.898575"/>
    <x v="2"/>
    <x v="1"/>
    <x v="1"/>
    <x v="6806"/>
    <n v="3.5000000000000005E-3"/>
    <x v="9229"/>
    <n v="0.88999999999999968"/>
    <n v="4.0619599999999991"/>
    <n v="6"/>
    <n v="472"/>
    <x v="171"/>
    <x v="45"/>
    <x v="20"/>
  </r>
  <r>
    <x v="2"/>
    <x v="191"/>
    <x v="0"/>
    <x v="0"/>
    <s v="-1.898575"/>
    <x v="2"/>
    <x v="1"/>
    <x v="1"/>
    <x v="5451"/>
    <n v="2.6000000000000007E-3"/>
    <x v="9230"/>
    <n v="1.1099999999999999"/>
    <n v="6.124092000000001"/>
    <n v="5"/>
    <n v="364"/>
    <x v="174"/>
    <x v="48"/>
    <x v="21"/>
  </r>
  <r>
    <x v="2"/>
    <x v="192"/>
    <x v="0"/>
    <x v="0"/>
    <s v="-1.898575"/>
    <x v="2"/>
    <x v="1"/>
    <x v="1"/>
    <x v="1201"/>
    <n v="8.0000000000000002E-3"/>
    <x v="9231"/>
    <n v="0.89999999999999969"/>
    <n v="14.983199999999995"/>
    <n v="7"/>
    <n v="259"/>
    <x v="160"/>
    <x v="45"/>
    <x v="20"/>
  </r>
  <r>
    <x v="2"/>
    <x v="193"/>
    <x v="0"/>
    <x v="0"/>
    <s v="-1.898575"/>
    <x v="2"/>
    <x v="1"/>
    <x v="1"/>
    <x v="6807"/>
    <n v="7.3000000000000001E-3"/>
    <x v="9232"/>
    <n v="0.61999999999999977"/>
    <n v="9.5679639999999964"/>
    <n v="7"/>
    <n v="272"/>
    <x v="136"/>
    <x v="41"/>
    <x v="23"/>
  </r>
  <r>
    <x v="2"/>
    <x v="194"/>
    <x v="0"/>
    <x v="0"/>
    <s v="-1.898575"/>
    <x v="2"/>
    <x v="1"/>
    <x v="1"/>
    <x v="5832"/>
    <n v="8.0999999999999996E-3"/>
    <x v="9233"/>
    <n v="0.87999999999999967"/>
    <n v="17.014535999999993"/>
    <n v="5"/>
    <n v="414"/>
    <x v="171"/>
    <x v="41"/>
    <x v="20"/>
  </r>
  <r>
    <x v="2"/>
    <x v="195"/>
    <x v="0"/>
    <x v="0"/>
    <s v="-1.898575"/>
    <x v="2"/>
    <x v="1"/>
    <x v="1"/>
    <x v="3663"/>
    <n v="6.1999999999999998E-3"/>
    <x v="9234"/>
    <n v="1.0099999999999998"/>
    <n v="10.037985999999997"/>
    <n v="4"/>
    <n v="400"/>
    <x v="124"/>
    <x v="52"/>
    <x v="5"/>
  </r>
  <r>
    <x v="2"/>
    <x v="196"/>
    <x v="0"/>
    <x v="0"/>
    <s v="-1.898575"/>
    <x v="2"/>
    <x v="1"/>
    <x v="1"/>
    <x v="6808"/>
    <n v="6.7000000000000011E-3"/>
    <x v="9235"/>
    <n v="0.48999999999999982"/>
    <n v="5.0492539999999995"/>
    <n v="3"/>
    <n v="293"/>
    <x v="162"/>
    <x v="7"/>
    <x v="21"/>
  </r>
  <r>
    <x v="2"/>
    <x v="197"/>
    <x v="0"/>
    <x v="0"/>
    <s v="-1.898575"/>
    <x v="2"/>
    <x v="1"/>
    <x v="1"/>
    <x v="523"/>
    <n v="8.8000000000000005E-3"/>
    <x v="9236"/>
    <n v="0.19000000000000006"/>
    <n v="4.0579440000000018"/>
    <n v="5"/>
    <n v="446"/>
    <x v="152"/>
    <x v="40"/>
    <x v="22"/>
  </r>
  <r>
    <x v="2"/>
    <x v="198"/>
    <x v="0"/>
    <x v="0"/>
    <s v="-1.898575"/>
    <x v="2"/>
    <x v="1"/>
    <x v="1"/>
    <x v="3252"/>
    <n v="7.0000000000000001E-3"/>
    <x v="9237"/>
    <n v="0.56999999999999973"/>
    <n v="4.532639999999998"/>
    <n v="2"/>
    <n v="131"/>
    <x v="152"/>
    <x v="46"/>
    <x v="20"/>
  </r>
  <r>
    <x v="2"/>
    <x v="199"/>
    <x v="0"/>
    <x v="0"/>
    <s v="-1.898575"/>
    <x v="2"/>
    <x v="1"/>
    <x v="1"/>
    <x v="1424"/>
    <n v="8.9999999999999993E-3"/>
    <x v="1179"/>
    <n v="0.9099999999999997"/>
    <n v="16.216199999999994"/>
    <n v="7"/>
    <n v="530"/>
    <x v="134"/>
    <x v="48"/>
    <x v="20"/>
  </r>
  <r>
    <x v="2"/>
    <x v="200"/>
    <x v="0"/>
    <x v="0"/>
    <s v="-1.898575"/>
    <x v="2"/>
    <x v="1"/>
    <x v="1"/>
    <x v="3478"/>
    <n v="1.04E-2"/>
    <x v="9238"/>
    <n v="0.17000000000000004"/>
    <n v="2.0579520000000002"/>
    <n v="4"/>
    <n v="370"/>
    <x v="151"/>
    <x v="45"/>
    <x v="23"/>
  </r>
  <r>
    <x v="2"/>
    <x v="201"/>
    <x v="0"/>
    <x v="0"/>
    <s v="-1.898575"/>
    <x v="2"/>
    <x v="1"/>
    <x v="1"/>
    <x v="4998"/>
    <n v="5.0000000000000001E-3"/>
    <x v="9239"/>
    <n v="0.5199999999999998"/>
    <n v="5.3325999999999985"/>
    <n v="6"/>
    <n v="406"/>
    <x v="167"/>
    <x v="5"/>
    <x v="5"/>
  </r>
  <r>
    <x v="2"/>
    <x v="202"/>
    <x v="0"/>
    <x v="0"/>
    <s v="-1.898575"/>
    <x v="2"/>
    <x v="1"/>
    <x v="1"/>
    <x v="2074"/>
    <n v="6.6E-3"/>
    <x v="9240"/>
    <n v="1.2499999999999998"/>
    <n v="16.565999999999999"/>
    <n v="4"/>
    <n v="219"/>
    <x v="172"/>
    <x v="41"/>
    <x v="24"/>
  </r>
  <r>
    <x v="2"/>
    <x v="203"/>
    <x v="0"/>
    <x v="0"/>
    <s v="-1.898575"/>
    <x v="2"/>
    <x v="1"/>
    <x v="1"/>
    <x v="2513"/>
    <n v="6.4999999999999997E-3"/>
    <x v="9241"/>
    <n v="0.38999999999999996"/>
    <n v="3.1357949999999994"/>
    <n v="3"/>
    <n v="239"/>
    <x v="174"/>
    <x v="41"/>
    <x v="20"/>
  </r>
  <r>
    <x v="2"/>
    <x v="204"/>
    <x v="0"/>
    <x v="0"/>
    <s v="-1.898575"/>
    <x v="2"/>
    <x v="1"/>
    <x v="1"/>
    <x v="6312"/>
    <n v="7.6E-3"/>
    <x v="9242"/>
    <n v="0.81999999999999984"/>
    <n v="13.342711999999997"/>
    <n v="7"/>
    <n v="478"/>
    <x v="129"/>
    <x v="4"/>
    <x v="27"/>
  </r>
  <r>
    <x v="2"/>
    <x v="205"/>
    <x v="0"/>
    <x v="0"/>
    <s v="-1.898575"/>
    <x v="2"/>
    <x v="1"/>
    <x v="1"/>
    <x v="580"/>
    <n v="4.4000000000000011E-3"/>
    <x v="9243"/>
    <n v="0.75999999999999979"/>
    <n v="3.8890720000000001"/>
    <n v="2"/>
    <n v="251"/>
    <x v="42"/>
    <x v="48"/>
    <x v="24"/>
  </r>
  <r>
    <x v="2"/>
    <x v="206"/>
    <x v="0"/>
    <x v="0"/>
    <s v="-1.898575"/>
    <x v="2"/>
    <x v="1"/>
    <x v="1"/>
    <x v="1451"/>
    <n v="4.3E-3"/>
    <x v="9244"/>
    <n v="0.53999999999999981"/>
    <n v="3.9427559999999988"/>
    <n v="6"/>
    <n v="337"/>
    <x v="131"/>
    <x v="4"/>
    <x v="3"/>
  </r>
  <r>
    <x v="2"/>
    <x v="207"/>
    <x v="0"/>
    <x v="0"/>
    <s v="-1.898575"/>
    <x v="2"/>
    <x v="1"/>
    <x v="1"/>
    <x v="6809"/>
    <n v="8.5000000000000006E-3"/>
    <x v="9245"/>
    <n v="0.97999999999999976"/>
    <n v="16.776619999999994"/>
    <n v="7"/>
    <n v="371"/>
    <x v="140"/>
    <x v="40"/>
    <x v="24"/>
  </r>
  <r>
    <x v="2"/>
    <x v="208"/>
    <x v="0"/>
    <x v="0"/>
    <s v="-1.898575"/>
    <x v="2"/>
    <x v="1"/>
    <x v="1"/>
    <x v="1909"/>
    <n v="1.14E-2"/>
    <x v="1478"/>
    <n v="0.89999999999999969"/>
    <n v="11.419379999999997"/>
    <n v="5"/>
    <n v="385"/>
    <x v="146"/>
    <x v="7"/>
    <x v="23"/>
  </r>
  <r>
    <x v="2"/>
    <x v="209"/>
    <x v="0"/>
    <x v="0"/>
    <s v="-1.898575"/>
    <x v="2"/>
    <x v="1"/>
    <x v="1"/>
    <x v="4052"/>
    <n v="4.1999999999999997E-3"/>
    <x v="9246"/>
    <n v="0.58999999999999975"/>
    <n v="6.2569499999999962"/>
    <n v="5"/>
    <n v="463"/>
    <x v="148"/>
    <x v="4"/>
    <x v="0"/>
  </r>
  <r>
    <x v="2"/>
    <x v="210"/>
    <x v="0"/>
    <x v="0"/>
    <s v="-1.898575"/>
    <x v="2"/>
    <x v="1"/>
    <x v="1"/>
    <x v="2090"/>
    <n v="7.0000000000000001E-3"/>
    <x v="9247"/>
    <n v="0.31000000000000005"/>
    <n v="4.6524800000000015"/>
    <n v="4"/>
    <n v="173"/>
    <x v="139"/>
    <x v="40"/>
    <x v="25"/>
  </r>
  <r>
    <x v="2"/>
    <x v="211"/>
    <x v="0"/>
    <x v="0"/>
    <s v="-1.898575"/>
    <x v="2"/>
    <x v="1"/>
    <x v="1"/>
    <x v="1058"/>
    <n v="4.5999999999999999E-3"/>
    <x v="9248"/>
    <n v="0.5199999999999998"/>
    <n v="3.7147759999999983"/>
    <n v="5"/>
    <n v="456"/>
    <x v="138"/>
    <x v="13"/>
    <x v="0"/>
  </r>
  <r>
    <x v="2"/>
    <x v="212"/>
    <x v="0"/>
    <x v="0"/>
    <s v="-1.898575"/>
    <x v="2"/>
    <x v="1"/>
    <x v="1"/>
    <x v="240"/>
    <n v="7.4000000000000012E-3"/>
    <x v="9249"/>
    <n v="0.26000000000000006"/>
    <n v="3.8249120000000012"/>
    <n v="4"/>
    <n v="344"/>
    <x v="128"/>
    <x v="45"/>
    <x v="25"/>
  </r>
  <r>
    <x v="2"/>
    <x v="213"/>
    <x v="0"/>
    <x v="0"/>
    <s v="-1.898575"/>
    <x v="2"/>
    <x v="1"/>
    <x v="1"/>
    <x v="4484"/>
    <n v="4.0999999999999995E-3"/>
    <x v="9250"/>
    <n v="0.7699999999999998"/>
    <n v="7.4221069999999978"/>
    <n v="4"/>
    <n v="167"/>
    <x v="45"/>
    <x v="41"/>
    <x v="0"/>
  </r>
  <r>
    <x v="2"/>
    <x v="214"/>
    <x v="0"/>
    <x v="0"/>
    <s v="-1.898575"/>
    <x v="2"/>
    <x v="1"/>
    <x v="1"/>
    <x v="3081"/>
    <n v="4.2999999999999991E-3"/>
    <x v="9251"/>
    <n v="0.55999999999999983"/>
    <n v="5.8418079999999968"/>
    <n v="7"/>
    <n v="454"/>
    <x v="136"/>
    <x v="45"/>
    <x v="0"/>
  </r>
  <r>
    <x v="2"/>
    <x v="215"/>
    <x v="0"/>
    <x v="0"/>
    <s v="-1.898575"/>
    <x v="2"/>
    <x v="1"/>
    <x v="1"/>
    <x v="2294"/>
    <n v="4.5999999999999999E-3"/>
    <x v="9252"/>
    <n v="3.0000000000000054E-2"/>
    <n v="0.19333800000000037"/>
    <n v="5"/>
    <n v="296"/>
    <x v="134"/>
    <x v="45"/>
    <x v="25"/>
  </r>
  <r>
    <x v="2"/>
    <x v="216"/>
    <x v="0"/>
    <x v="0"/>
    <s v="-1.898575"/>
    <x v="2"/>
    <x v="1"/>
    <x v="1"/>
    <x v="520"/>
    <n v="5.5999999999999999E-3"/>
    <x v="9253"/>
    <n v="3.0000000000000054E-2"/>
    <n v="0.35817600000000066"/>
    <n v="2"/>
    <n v="166"/>
    <x v="161"/>
    <x v="23"/>
    <x v="20"/>
  </r>
  <r>
    <x v="2"/>
    <x v="217"/>
    <x v="0"/>
    <x v="0"/>
    <s v="-1.898575"/>
    <x v="2"/>
    <x v="1"/>
    <x v="1"/>
    <x v="769"/>
    <n v="2.4000000000000002E-3"/>
    <x v="9254"/>
    <n v="0.31000000000000005"/>
    <n v="0.85857600000000012"/>
    <n v="3"/>
    <n v="180"/>
    <x v="151"/>
    <x v="40"/>
    <x v="25"/>
  </r>
  <r>
    <x v="2"/>
    <x v="218"/>
    <x v="0"/>
    <x v="0"/>
    <s v="-1.898575"/>
    <x v="2"/>
    <x v="1"/>
    <x v="1"/>
    <x v="5127"/>
    <n v="6.2999999999999974E-3"/>
    <x v="9255"/>
    <n v="0.18000000000000005"/>
    <n v="2.6036639999999998"/>
    <n v="4"/>
    <n v="321"/>
    <x v="153"/>
    <x v="8"/>
    <x v="25"/>
  </r>
  <r>
    <x v="2"/>
    <x v="219"/>
    <x v="0"/>
    <x v="0"/>
    <s v="-1.898575"/>
    <x v="2"/>
    <x v="1"/>
    <x v="1"/>
    <x v="6650"/>
    <n v="9.3999999999999986E-3"/>
    <x v="9256"/>
    <n v="1.0000000000000023E-2"/>
    <n v="0.18001000000000039"/>
    <n v="5"/>
    <n v="176"/>
    <x v="21"/>
    <x v="41"/>
    <x v="0"/>
  </r>
  <r>
    <x v="2"/>
    <x v="220"/>
    <x v="0"/>
    <x v="0"/>
    <s v="-1.898575"/>
    <x v="2"/>
    <x v="1"/>
    <x v="1"/>
    <x v="3274"/>
    <n v="7.899999999999999E-3"/>
    <x v="9257"/>
    <n v="0.55999999999999983"/>
    <n v="5.7865919999999971"/>
    <n v="6"/>
    <n v="437"/>
    <x v="160"/>
    <x v="45"/>
    <x v="25"/>
  </r>
  <r>
    <x v="2"/>
    <x v="221"/>
    <x v="0"/>
    <x v="0"/>
    <s v="-1.898575"/>
    <x v="2"/>
    <x v="1"/>
    <x v="1"/>
    <x v="462"/>
    <n v="9.4000000000000004E-3"/>
    <x v="9258"/>
    <n v="0.84999999999999987"/>
    <n v="14.429939999999998"/>
    <n v="6"/>
    <n v="352"/>
    <x v="138"/>
    <x v="40"/>
    <x v="23"/>
  </r>
  <r>
    <x v="2"/>
    <x v="222"/>
    <x v="0"/>
    <x v="0"/>
    <s v="-1.898575"/>
    <x v="2"/>
    <x v="1"/>
    <x v="1"/>
    <x v="1003"/>
    <n v="6.1999999999999989E-3"/>
    <x v="9259"/>
    <n v="5.0000000000000017E-2"/>
    <n v="0.55924000000000007"/>
    <n v="5"/>
    <n v="396"/>
    <x v="26"/>
    <x v="7"/>
    <x v="20"/>
  </r>
  <r>
    <x v="2"/>
    <x v="223"/>
    <x v="0"/>
    <x v="0"/>
    <s v="-1.898575"/>
    <x v="2"/>
    <x v="1"/>
    <x v="1"/>
    <x v="6810"/>
    <n v="4.8000000000000004E-3"/>
    <x v="9260"/>
    <n v="0.40999999999999992"/>
    <n v="4.5323039999999999"/>
    <n v="7"/>
    <n v="368"/>
    <x v="141"/>
    <x v="41"/>
    <x v="6"/>
  </r>
  <r>
    <x v="2"/>
    <x v="224"/>
    <x v="0"/>
    <x v="0"/>
    <s v="-1.898575"/>
    <x v="2"/>
    <x v="1"/>
    <x v="1"/>
    <x v="772"/>
    <n v="7.899999999999999E-3"/>
    <x v="9261"/>
    <n v="1.1599999999999997"/>
    <n v="19.43684399999999"/>
    <n v="5"/>
    <n v="353"/>
    <x v="162"/>
    <x v="41"/>
    <x v="0"/>
  </r>
  <r>
    <x v="2"/>
    <x v="225"/>
    <x v="0"/>
    <x v="0"/>
    <s v="-1.898575"/>
    <x v="2"/>
    <x v="1"/>
    <x v="1"/>
    <x v="457"/>
    <n v="5.1000000000000004E-3"/>
    <x v="9262"/>
    <n v="1.2099999999999997"/>
    <n v="14.656124999999998"/>
    <n v="6"/>
    <n v="350"/>
    <x v="123"/>
    <x v="6"/>
    <x v="5"/>
  </r>
  <r>
    <x v="2"/>
    <x v="226"/>
    <x v="0"/>
    <x v="0"/>
    <s v="-1.898575"/>
    <x v="2"/>
    <x v="1"/>
    <x v="1"/>
    <x v="223"/>
    <n v="6.0000000000000001E-3"/>
    <x v="9263"/>
    <n v="0.70999999999999974"/>
    <n v="7.7489399999999966"/>
    <n v="3"/>
    <n v="172"/>
    <x v="161"/>
    <x v="48"/>
    <x v="3"/>
  </r>
  <r>
    <x v="2"/>
    <x v="227"/>
    <x v="0"/>
    <x v="0"/>
    <s v="-1.898575"/>
    <x v="2"/>
    <x v="1"/>
    <x v="1"/>
    <x v="257"/>
    <n v="5.7000000000000011E-3"/>
    <x v="9264"/>
    <n v="1.1299999999999997"/>
    <n v="9.3909779999999987"/>
    <n v="2"/>
    <n v="81"/>
    <x v="123"/>
    <x v="40"/>
    <x v="20"/>
  </r>
  <r>
    <x v="2"/>
    <x v="228"/>
    <x v="0"/>
    <x v="0"/>
    <s v="-1.898575"/>
    <x v="2"/>
    <x v="1"/>
    <x v="1"/>
    <x v="6811"/>
    <n v="4.6999999999999993E-3"/>
    <x v="9265"/>
    <n v="0.19000000000000006"/>
    <n v="2.2199980000000004"/>
    <n v="2"/>
    <n v="202"/>
    <x v="130"/>
    <x v="45"/>
    <x v="24"/>
  </r>
  <r>
    <x v="2"/>
    <x v="229"/>
    <x v="0"/>
    <x v="0"/>
    <s v="-1.898575"/>
    <x v="2"/>
    <x v="1"/>
    <x v="1"/>
    <x v="2720"/>
    <n v="1.0099999999999998E-2"/>
    <x v="9266"/>
    <n v="1.0199999999999998"/>
    <n v="12.393305999999995"/>
    <n v="7"/>
    <n v="569"/>
    <x v="126"/>
    <x v="48"/>
    <x v="23"/>
  </r>
  <r>
    <x v="2"/>
    <x v="230"/>
    <x v="0"/>
    <x v="0"/>
    <s v="-1.898575"/>
    <x v="2"/>
    <x v="1"/>
    <x v="1"/>
    <x v="6467"/>
    <n v="5.3E-3"/>
    <x v="9267"/>
    <n v="0.17000000000000004"/>
    <n v="2.4345020000000006"/>
    <n v="5"/>
    <n v="360"/>
    <x v="58"/>
    <x v="46"/>
    <x v="3"/>
  </r>
  <r>
    <x v="2"/>
    <x v="231"/>
    <x v="0"/>
    <x v="0"/>
    <s v="-1.898575"/>
    <x v="2"/>
    <x v="1"/>
    <x v="1"/>
    <x v="710"/>
    <n v="8.4000000000000012E-3"/>
    <x v="9268"/>
    <n v="1.0299999999999998"/>
    <n v="17.961551999999998"/>
    <n v="3"/>
    <n v="192"/>
    <x v="170"/>
    <x v="4"/>
    <x v="24"/>
  </r>
  <r>
    <x v="2"/>
    <x v="232"/>
    <x v="0"/>
    <x v="0"/>
    <s v="-1.898575"/>
    <x v="2"/>
    <x v="1"/>
    <x v="1"/>
    <x v="5793"/>
    <n v="4.3999999999999985E-3"/>
    <x v="9269"/>
    <n v="0.75999999999999979"/>
    <n v="8.0155679999999947"/>
    <n v="3"/>
    <n v="137"/>
    <x v="126"/>
    <x v="4"/>
    <x v="25"/>
  </r>
  <r>
    <x v="2"/>
    <x v="233"/>
    <x v="0"/>
    <x v="0"/>
    <s v="-1.898575"/>
    <x v="2"/>
    <x v="1"/>
    <x v="1"/>
    <x v="1254"/>
    <n v="8.6999999999999994E-3"/>
    <x v="9270"/>
    <n v="0.5199999999999998"/>
    <n v="6.7136159999999965"/>
    <n v="2"/>
    <n v="71"/>
    <x v="146"/>
    <x v="7"/>
    <x v="20"/>
  </r>
  <r>
    <x v="2"/>
    <x v="234"/>
    <x v="0"/>
    <x v="0"/>
    <s v="-1.898575"/>
    <x v="2"/>
    <x v="1"/>
    <x v="1"/>
    <x v="1875"/>
    <n v="8.4000000000000012E-3"/>
    <x v="9271"/>
    <n v="0.63999999999999979"/>
    <n v="12.214271999999998"/>
    <n v="6"/>
    <n v="332"/>
    <x v="125"/>
    <x v="48"/>
    <x v="25"/>
  </r>
  <r>
    <x v="2"/>
    <x v="235"/>
    <x v="0"/>
    <x v="0"/>
    <s v="-1.898575"/>
    <x v="2"/>
    <x v="1"/>
    <x v="1"/>
    <x v="224"/>
    <n v="2.9000000000000007E-3"/>
    <x v="9272"/>
    <n v="0.5199999999999998"/>
    <n v="2.0116719999999995"/>
    <n v="2"/>
    <n v="124"/>
    <x v="149"/>
    <x v="45"/>
    <x v="24"/>
  </r>
  <r>
    <x v="2"/>
    <x v="236"/>
    <x v="0"/>
    <x v="0"/>
    <s v="-1.898575"/>
    <x v="2"/>
    <x v="1"/>
    <x v="1"/>
    <x v="273"/>
    <n v="6.2000000000000006E-3"/>
    <x v="9273"/>
    <n v="0.71999999999999975"/>
    <n v="7.7941439999999975"/>
    <n v="6"/>
    <n v="336"/>
    <x v="148"/>
    <x v="44"/>
    <x v="20"/>
  </r>
  <r>
    <x v="2"/>
    <x v="237"/>
    <x v="0"/>
    <x v="0"/>
    <s v="-1.898575"/>
    <x v="2"/>
    <x v="1"/>
    <x v="1"/>
    <x v="1871"/>
    <n v="2.3E-3"/>
    <x v="9274"/>
    <n v="0.82999999999999985"/>
    <n v="2.8978619999999995"/>
    <n v="2"/>
    <n v="88"/>
    <x v="136"/>
    <x v="41"/>
    <x v="21"/>
  </r>
  <r>
    <x v="2"/>
    <x v="238"/>
    <x v="0"/>
    <x v="0"/>
    <s v="-1.898575"/>
    <x v="2"/>
    <x v="1"/>
    <x v="1"/>
    <x v="6812"/>
    <n v="7.2999999999999992E-3"/>
    <x v="9275"/>
    <n v="0.5199999999999998"/>
    <n v="6.9163119999999969"/>
    <n v="4"/>
    <n v="149"/>
    <x v="155"/>
    <x v="41"/>
    <x v="5"/>
  </r>
  <r>
    <x v="2"/>
    <x v="239"/>
    <x v="0"/>
    <x v="0"/>
    <s v="-1.898575"/>
    <x v="2"/>
    <x v="1"/>
    <x v="1"/>
    <x v="967"/>
    <n v="6.7999999999999979E-3"/>
    <x v="9276"/>
    <n v="0.4599999999999998"/>
    <n v="5.8994079999999958"/>
    <n v="2"/>
    <n v="201"/>
    <x v="139"/>
    <x v="42"/>
    <x v="3"/>
  </r>
  <r>
    <x v="2"/>
    <x v="240"/>
    <x v="0"/>
    <x v="0"/>
    <s v="-1.898575"/>
    <x v="2"/>
    <x v="1"/>
    <x v="1"/>
    <x v="1661"/>
    <n v="1.01E-2"/>
    <x v="9277"/>
    <n v="0.35999999999999993"/>
    <n v="6.1157519999999987"/>
    <n v="3"/>
    <n v="232"/>
    <x v="45"/>
    <x v="8"/>
    <x v="20"/>
  </r>
  <r>
    <x v="2"/>
    <x v="241"/>
    <x v="0"/>
    <x v="0"/>
    <s v="-1.898575"/>
    <x v="2"/>
    <x v="1"/>
    <x v="1"/>
    <x v="1019"/>
    <n v="8.6E-3"/>
    <x v="9278"/>
    <n v="0.32999999999999996"/>
    <n v="5.114075999999999"/>
    <n v="6"/>
    <n v="208"/>
    <x v="143"/>
    <x v="40"/>
    <x v="5"/>
  </r>
  <r>
    <x v="2"/>
    <x v="242"/>
    <x v="0"/>
    <x v="0"/>
    <s v="-1.898575"/>
    <x v="2"/>
    <x v="1"/>
    <x v="1"/>
    <x v="2094"/>
    <n v="8.199999999999999E-3"/>
    <x v="9279"/>
    <n v="0.3"/>
    <n v="4.7994599999999989"/>
    <n v="5"/>
    <n v="329"/>
    <x v="149"/>
    <x v="5"/>
    <x v="24"/>
  </r>
  <r>
    <x v="2"/>
    <x v="243"/>
    <x v="0"/>
    <x v="0"/>
    <s v="-1.898575"/>
    <x v="2"/>
    <x v="1"/>
    <x v="1"/>
    <x v="4973"/>
    <n v="4.5999999999999999E-3"/>
    <x v="9280"/>
    <n v="0.92999999999999972"/>
    <n v="6.9645839999999977"/>
    <n v="3"/>
    <n v="206"/>
    <x v="156"/>
    <x v="40"/>
    <x v="24"/>
  </r>
  <r>
    <x v="2"/>
    <x v="244"/>
    <x v="0"/>
    <x v="0"/>
    <s v="-1.898575"/>
    <x v="2"/>
    <x v="1"/>
    <x v="1"/>
    <x v="740"/>
    <n v="1.0200000000000001E-2"/>
    <x v="9281"/>
    <n v="0.94999999999999973"/>
    <n v="20.600939999999994"/>
    <n v="5"/>
    <n v="203"/>
    <x v="21"/>
    <x v="43"/>
    <x v="21"/>
  </r>
  <r>
    <x v="2"/>
    <x v="245"/>
    <x v="0"/>
    <x v="0"/>
    <s v="-1.898575"/>
    <x v="2"/>
    <x v="1"/>
    <x v="1"/>
    <x v="6813"/>
    <n v="1.0799999999999999E-2"/>
    <x v="9282"/>
    <n v="1.2199999999999998"/>
    <n v="23.426927999999993"/>
    <n v="7"/>
    <n v="304"/>
    <x v="171"/>
    <x v="6"/>
    <x v="23"/>
  </r>
  <r>
    <x v="2"/>
    <x v="246"/>
    <x v="0"/>
    <x v="0"/>
    <s v="-1.898575"/>
    <x v="2"/>
    <x v="1"/>
    <x v="1"/>
    <x v="720"/>
    <n v="4.8000000000000004E-3"/>
    <x v="9283"/>
    <n v="0.27000000000000007"/>
    <n v="2.1228480000000007"/>
    <n v="7"/>
    <n v="266"/>
    <x v="125"/>
    <x v="4"/>
    <x v="0"/>
  </r>
  <r>
    <x v="2"/>
    <x v="247"/>
    <x v="0"/>
    <x v="0"/>
    <s v="-1.898575"/>
    <x v="2"/>
    <x v="1"/>
    <x v="1"/>
    <x v="2923"/>
    <n v="5.3999999999999994E-3"/>
    <x v="9284"/>
    <n v="0.80999999999999983"/>
    <n v="6.0711119999999976"/>
    <n v="5"/>
    <n v="354"/>
    <x v="124"/>
    <x v="7"/>
    <x v="25"/>
  </r>
  <r>
    <x v="2"/>
    <x v="248"/>
    <x v="0"/>
    <x v="0"/>
    <s v="-1.898575"/>
    <x v="2"/>
    <x v="1"/>
    <x v="1"/>
    <x v="360"/>
    <n v="7.0999999999999995E-3"/>
    <x v="9285"/>
    <n v="0.20000000000000007"/>
    <n v="1.6770200000000004"/>
    <n v="3"/>
    <n v="227"/>
    <x v="42"/>
    <x v="44"/>
    <x v="21"/>
  </r>
  <r>
    <x v="2"/>
    <x v="249"/>
    <x v="0"/>
    <x v="0"/>
    <s v="-1.898575"/>
    <x v="2"/>
    <x v="1"/>
    <x v="1"/>
    <x v="5810"/>
    <n v="6.0999999999999987E-3"/>
    <x v="9286"/>
    <n v="1.2399999999999998"/>
    <n v="17.843475999999992"/>
    <n v="2"/>
    <n v="248"/>
    <x v="128"/>
    <x v="8"/>
    <x v="25"/>
  </r>
  <r>
    <x v="2"/>
    <x v="250"/>
    <x v="0"/>
    <x v="0"/>
    <s v="-1.898575"/>
    <x v="2"/>
    <x v="1"/>
    <x v="1"/>
    <x v="3073"/>
    <n v="7.499999999999998E-3"/>
    <x v="9287"/>
    <n v="0.82999999999999985"/>
    <n v="12.418874999999995"/>
    <n v="4"/>
    <n v="276"/>
    <x v="150"/>
    <x v="42"/>
    <x v="25"/>
  </r>
  <r>
    <x v="2"/>
    <x v="251"/>
    <x v="0"/>
    <x v="0"/>
    <s v="-1.898575"/>
    <x v="2"/>
    <x v="1"/>
    <x v="1"/>
    <x v="2704"/>
    <n v="9.6999999999999968E-3"/>
    <x v="9288"/>
    <n v="0.42999999999999994"/>
    <n v="7.1991459999999963"/>
    <n v="6"/>
    <n v="337"/>
    <x v="140"/>
    <x v="48"/>
    <x v="3"/>
  </r>
  <r>
    <x v="2"/>
    <x v="252"/>
    <x v="0"/>
    <x v="0"/>
    <s v="-1.898575"/>
    <x v="2"/>
    <x v="1"/>
    <x v="1"/>
    <x v="999"/>
    <n v="4.1000000000000003E-3"/>
    <x v="9289"/>
    <n v="0.42999999999999994"/>
    <n v="2.9054239999999996"/>
    <n v="2"/>
    <n v="157"/>
    <x v="142"/>
    <x v="42"/>
    <x v="20"/>
  </r>
  <r>
    <x v="2"/>
    <x v="253"/>
    <x v="0"/>
    <x v="0"/>
    <s v="-1.898575"/>
    <x v="2"/>
    <x v="1"/>
    <x v="1"/>
    <x v="2320"/>
    <n v="1.09E-2"/>
    <x v="9290"/>
    <n v="1.0299999999999998"/>
    <n v="14.190927999999998"/>
    <n v="7"/>
    <n v="394"/>
    <x v="51"/>
    <x v="45"/>
    <x v="24"/>
  </r>
  <r>
    <x v="2"/>
    <x v="254"/>
    <x v="0"/>
    <x v="0"/>
    <s v="-1.898575"/>
    <x v="2"/>
    <x v="1"/>
    <x v="1"/>
    <x v="1854"/>
    <n v="7.7999999999999988E-3"/>
    <x v="9291"/>
    <n v="0.38999999999999996"/>
    <n v="7.3068839999999984"/>
    <n v="2"/>
    <n v="71"/>
    <x v="163"/>
    <x v="4"/>
    <x v="23"/>
  </r>
  <r>
    <x v="2"/>
    <x v="255"/>
    <x v="0"/>
    <x v="0"/>
    <s v="-1.898575"/>
    <x v="2"/>
    <x v="1"/>
    <x v="1"/>
    <x v="6814"/>
    <n v="8.0000000000000002E-3"/>
    <x v="9292"/>
    <n v="0.53999999999999981"/>
    <n v="9.5342399999999969"/>
    <n v="4"/>
    <n v="209"/>
    <x v="2"/>
    <x v="23"/>
    <x v="24"/>
  </r>
  <r>
    <x v="2"/>
    <x v="256"/>
    <x v="0"/>
    <x v="0"/>
    <s v="-1.898575"/>
    <x v="2"/>
    <x v="1"/>
    <x v="1"/>
    <x v="5272"/>
    <n v="5.4000000000000003E-3"/>
    <x v="9293"/>
    <n v="0.38999999999999996"/>
    <n v="4.266756"/>
    <n v="5"/>
    <n v="465"/>
    <x v="51"/>
    <x v="48"/>
    <x v="23"/>
  </r>
  <r>
    <x v="2"/>
    <x v="257"/>
    <x v="0"/>
    <x v="0"/>
    <s v="-1.898575"/>
    <x v="2"/>
    <x v="1"/>
    <x v="1"/>
    <x v="4566"/>
    <n v="1.0200000000000001E-2"/>
    <x v="9294"/>
    <n v="1.1899999999999997"/>
    <n v="15.475949999999997"/>
    <n v="6"/>
    <n v="266"/>
    <x v="2"/>
    <x v="8"/>
    <x v="3"/>
  </r>
  <r>
    <x v="2"/>
    <x v="258"/>
    <x v="0"/>
    <x v="0"/>
    <s v="-1.898575"/>
    <x v="2"/>
    <x v="1"/>
    <x v="1"/>
    <x v="4022"/>
    <n v="6.3999999999999986E-3"/>
    <x v="9295"/>
    <n v="0.98999999999999977"/>
    <n v="16.860095999999992"/>
    <n v="6"/>
    <n v="308"/>
    <x v="127"/>
    <x v="18"/>
    <x v="3"/>
  </r>
  <r>
    <x v="2"/>
    <x v="259"/>
    <x v="0"/>
    <x v="0"/>
    <s v="-1.898575"/>
    <x v="2"/>
    <x v="1"/>
    <x v="1"/>
    <x v="6815"/>
    <n v="6.000000000000001E-3"/>
    <x v="9296"/>
    <n v="0.58999999999999975"/>
    <n v="7.6039199999999978"/>
    <n v="7"/>
    <n v="386"/>
    <x v="133"/>
    <x v="48"/>
    <x v="22"/>
  </r>
  <r>
    <x v="2"/>
    <x v="260"/>
    <x v="0"/>
    <x v="0"/>
    <s v="-1.898575"/>
    <x v="2"/>
    <x v="1"/>
    <x v="1"/>
    <x v="6813"/>
    <n v="6.000000000000001E-3"/>
    <x v="9297"/>
    <n v="0.83999999999999986"/>
    <n v="8.9611199999999993"/>
    <n v="6"/>
    <n v="291"/>
    <x v="155"/>
    <x v="48"/>
    <x v="0"/>
  </r>
  <r>
    <x v="2"/>
    <x v="261"/>
    <x v="0"/>
    <x v="0"/>
    <s v="-1.898575"/>
    <x v="2"/>
    <x v="1"/>
    <x v="1"/>
    <x v="4453"/>
    <n v="3.3E-3"/>
    <x v="9298"/>
    <n v="0.46999999999999981"/>
    <n v="3.0694289999999991"/>
    <n v="4"/>
    <n v="118"/>
    <x v="127"/>
    <x v="45"/>
    <x v="24"/>
  </r>
  <r>
    <x v="2"/>
    <x v="262"/>
    <x v="0"/>
    <x v="0"/>
    <s v="-1.898575"/>
    <x v="2"/>
    <x v="1"/>
    <x v="1"/>
    <x v="5967"/>
    <n v="2.1000000000000003E-3"/>
    <x v="9299"/>
    <n v="0.69999999999999973"/>
    <n v="3.6705899999999989"/>
    <n v="6"/>
    <n v="350"/>
    <x v="50"/>
    <x v="18"/>
    <x v="3"/>
  </r>
  <r>
    <x v="2"/>
    <x v="263"/>
    <x v="0"/>
    <x v="0"/>
    <s v="-1.898575"/>
    <x v="2"/>
    <x v="1"/>
    <x v="1"/>
    <x v="6816"/>
    <n v="7.4999999999999989E-3"/>
    <x v="9300"/>
    <n v="0.7799999999999998"/>
    <n v="15.250949999999994"/>
    <n v="3"/>
    <n v="141"/>
    <x v="158"/>
    <x v="8"/>
    <x v="27"/>
  </r>
  <r>
    <x v="2"/>
    <x v="264"/>
    <x v="0"/>
    <x v="0"/>
    <s v="-1.898575"/>
    <x v="2"/>
    <x v="1"/>
    <x v="1"/>
    <x v="1312"/>
    <n v="9.1000000000000004E-3"/>
    <x v="9301"/>
    <n v="1.0399999999999998"/>
    <n v="12.908895999999997"/>
    <n v="3"/>
    <n v="243"/>
    <x v="183"/>
    <x v="46"/>
    <x v="21"/>
  </r>
  <r>
    <x v="2"/>
    <x v="265"/>
    <x v="0"/>
    <x v="0"/>
    <s v="-1.898575"/>
    <x v="2"/>
    <x v="1"/>
    <x v="1"/>
    <x v="1459"/>
    <n v="3.1000000000000003E-3"/>
    <x v="9302"/>
    <n v="0.79999999999999982"/>
    <n v="3.4174399999999996"/>
    <n v="5"/>
    <n v="461"/>
    <x v="160"/>
    <x v="40"/>
    <x v="20"/>
  </r>
  <r>
    <x v="2"/>
    <x v="266"/>
    <x v="0"/>
    <x v="0"/>
    <s v="-1.898575"/>
    <x v="2"/>
    <x v="1"/>
    <x v="1"/>
    <x v="6817"/>
    <n v="6.1999999999999998E-3"/>
    <x v="9303"/>
    <n v="0.99999999999999978"/>
    <n v="12.077599999999997"/>
    <n v="7"/>
    <n v="344"/>
    <x v="51"/>
    <x v="45"/>
    <x v="20"/>
  </r>
  <r>
    <x v="2"/>
    <x v="267"/>
    <x v="0"/>
    <x v="0"/>
    <s v="-1.898575"/>
    <x v="2"/>
    <x v="1"/>
    <x v="1"/>
    <x v="1009"/>
    <n v="8.0999999999999996E-3"/>
    <x v="9304"/>
    <n v="0.24000000000000005"/>
    <n v="3.0345840000000006"/>
    <n v="5"/>
    <n v="392"/>
    <x v="158"/>
    <x v="43"/>
    <x v="3"/>
  </r>
  <r>
    <x v="2"/>
    <x v="268"/>
    <x v="0"/>
    <x v="0"/>
    <s v="-1.898575"/>
    <x v="2"/>
    <x v="1"/>
    <x v="1"/>
    <x v="4530"/>
    <n v="8.7999999999999988E-3"/>
    <x v="9305"/>
    <n v="0.82999999999999985"/>
    <n v="11.043647999999997"/>
    <n v="4"/>
    <n v="336"/>
    <x v="160"/>
    <x v="43"/>
    <x v="20"/>
  </r>
  <r>
    <x v="2"/>
    <x v="269"/>
    <x v="0"/>
    <x v="0"/>
    <s v="-1.898575"/>
    <x v="2"/>
    <x v="1"/>
    <x v="1"/>
    <x v="2304"/>
    <n v="5.3E-3"/>
    <x v="9306"/>
    <n v="0.91999999999999971"/>
    <n v="6.8751599999999975"/>
    <n v="3"/>
    <n v="322"/>
    <x v="133"/>
    <x v="43"/>
    <x v="3"/>
  </r>
  <r>
    <x v="2"/>
    <x v="270"/>
    <x v="0"/>
    <x v="0"/>
    <s v="-1.898575"/>
    <x v="2"/>
    <x v="1"/>
    <x v="1"/>
    <x v="1429"/>
    <n v="6.4000000000000003E-3"/>
    <x v="9307"/>
    <n v="1.2499999999999998"/>
    <n v="12.215999999999998"/>
    <n v="3"/>
    <n v="247"/>
    <x v="174"/>
    <x v="44"/>
    <x v="24"/>
  </r>
  <r>
    <x v="2"/>
    <x v="271"/>
    <x v="0"/>
    <x v="0"/>
    <s v="-1.898575"/>
    <x v="2"/>
    <x v="1"/>
    <x v="1"/>
    <x v="6818"/>
    <n v="5.6999999999999976E-3"/>
    <x v="9308"/>
    <n v="0.17000000000000004"/>
    <n v="2.1705599999999996"/>
    <n v="3"/>
    <n v="204"/>
    <x v="177"/>
    <x v="48"/>
    <x v="0"/>
  </r>
  <r>
    <x v="2"/>
    <x v="272"/>
    <x v="0"/>
    <x v="0"/>
    <s v="-1.898575"/>
    <x v="2"/>
    <x v="1"/>
    <x v="1"/>
    <x v="4743"/>
    <n v="1.03E-2"/>
    <x v="9309"/>
    <n v="0.59999999999999976"/>
    <n v="13.373519999999996"/>
    <n v="5"/>
    <n v="340"/>
    <x v="129"/>
    <x v="7"/>
    <x v="23"/>
  </r>
  <r>
    <x v="2"/>
    <x v="273"/>
    <x v="0"/>
    <x v="0"/>
    <s v="-1.898575"/>
    <x v="2"/>
    <x v="1"/>
    <x v="1"/>
    <x v="1194"/>
    <n v="5.5000000000000005E-3"/>
    <x v="9310"/>
    <n v="0.84999999999999987"/>
    <n v="10.8834"/>
    <n v="4"/>
    <n v="192"/>
    <x v="155"/>
    <x v="40"/>
    <x v="24"/>
  </r>
  <r>
    <x v="2"/>
    <x v="274"/>
    <x v="0"/>
    <x v="0"/>
    <s v="-1.898575"/>
    <x v="2"/>
    <x v="1"/>
    <x v="1"/>
    <x v="6815"/>
    <n v="6.5999999999999991E-3"/>
    <x v="9311"/>
    <n v="1.2099999999999997"/>
    <n v="17.153927999999993"/>
    <n v="3"/>
    <n v="113"/>
    <x v="174"/>
    <x v="40"/>
    <x v="24"/>
  </r>
  <r>
    <x v="0"/>
    <x v="0"/>
    <x v="1"/>
    <x v="1"/>
    <s v="-0.12776"/>
    <x v="2"/>
    <x v="1"/>
    <x v="1"/>
    <x v="976"/>
    <n v="5.0000000000000001E-3"/>
    <x v="9312"/>
    <n v="1.0299999999999996"/>
    <n v="5.767999999999998"/>
    <n v="5"/>
    <n v="265"/>
    <x v="157"/>
    <x v="42"/>
    <x v="20"/>
  </r>
  <r>
    <x v="0"/>
    <x v="1"/>
    <x v="1"/>
    <x v="1"/>
    <s v="-0.12776"/>
    <x v="2"/>
    <x v="1"/>
    <x v="1"/>
    <x v="6819"/>
    <n v="8.3999999999999995E-3"/>
    <x v="9313"/>
    <n v="0.46999999999999975"/>
    <n v="4.2535751999999976"/>
    <n v="4"/>
    <n v="208"/>
    <x v="162"/>
    <x v="41"/>
    <x v="25"/>
  </r>
  <r>
    <x v="0"/>
    <x v="2"/>
    <x v="1"/>
    <x v="1"/>
    <s v="-0.12776"/>
    <x v="2"/>
    <x v="1"/>
    <x v="1"/>
    <x v="6820"/>
    <n v="9.3999999999999986E-3"/>
    <x v="9314"/>
    <n v="0.49999999999999972"/>
    <n v="8.5041799999999945"/>
    <n v="5"/>
    <n v="275"/>
    <x v="174"/>
    <x v="13"/>
    <x v="25"/>
  </r>
  <r>
    <x v="0"/>
    <x v="3"/>
    <x v="1"/>
    <x v="1"/>
    <s v="-0.12776"/>
    <x v="2"/>
    <x v="1"/>
    <x v="1"/>
    <x v="189"/>
    <n v="1.09E-2"/>
    <x v="9315"/>
    <n v="0.37999999999999978"/>
    <n v="5.7822319999999969"/>
    <n v="1"/>
    <n v="32"/>
    <x v="133"/>
    <x v="45"/>
    <x v="20"/>
  </r>
  <r>
    <x v="0"/>
    <x v="4"/>
    <x v="1"/>
    <x v="1"/>
    <s v="-0.12776"/>
    <x v="2"/>
    <x v="1"/>
    <x v="1"/>
    <x v="6821"/>
    <n v="4.7999999999999996E-3"/>
    <x v="9316"/>
    <n v="0.47999999999999976"/>
    <n v="3.4071551999999987"/>
    <n v="5"/>
    <n v="380"/>
    <x v="124"/>
    <x v="44"/>
    <x v="20"/>
  </r>
  <r>
    <x v="0"/>
    <x v="5"/>
    <x v="1"/>
    <x v="1"/>
    <s v="-0.12776"/>
    <x v="2"/>
    <x v="1"/>
    <x v="1"/>
    <x v="1291"/>
    <n v="9.8999999999999991E-3"/>
    <x v="9317"/>
    <n v="4.0000000000000063E-2"/>
    <n v="0.50656320000000077"/>
    <n v="1"/>
    <n v="58"/>
    <x v="126"/>
    <x v="6"/>
    <x v="23"/>
  </r>
  <r>
    <x v="0"/>
    <x v="6"/>
    <x v="1"/>
    <x v="1"/>
    <s v="-0.12776"/>
    <x v="2"/>
    <x v="1"/>
    <x v="1"/>
    <x v="6822"/>
    <n v="1.1200000000000002E-2"/>
    <x v="9318"/>
    <n v="0.53999999999999981"/>
    <n v="13.664851199999998"/>
    <n v="5"/>
    <n v="225"/>
    <x v="165"/>
    <x v="18"/>
    <x v="3"/>
  </r>
  <r>
    <x v="0"/>
    <x v="7"/>
    <x v="1"/>
    <x v="1"/>
    <s v="-0.12776"/>
    <x v="2"/>
    <x v="1"/>
    <x v="1"/>
    <x v="6823"/>
    <n v="7.3000000000000001E-3"/>
    <x v="9319"/>
    <n v="0.25999999999999995"/>
    <n v="3.9224067999999992"/>
    <n v="1"/>
    <n v="55"/>
    <x v="153"/>
    <x v="23"/>
    <x v="21"/>
  </r>
  <r>
    <x v="0"/>
    <x v="8"/>
    <x v="1"/>
    <x v="1"/>
    <s v="-0.12776"/>
    <x v="2"/>
    <x v="1"/>
    <x v="1"/>
    <x v="6824"/>
    <n v="5.0999999999999995E-3"/>
    <x v="9320"/>
    <n v="1.0399999999999996"/>
    <n v="8.9446655999999969"/>
    <n v="1"/>
    <n v="68"/>
    <x v="124"/>
    <x v="13"/>
    <x v="20"/>
  </r>
  <r>
    <x v="0"/>
    <x v="9"/>
    <x v="1"/>
    <x v="1"/>
    <s v="-0.12776"/>
    <x v="2"/>
    <x v="1"/>
    <x v="1"/>
    <x v="6825"/>
    <n v="6.8000000000000014E-3"/>
    <x v="9321"/>
    <n v="0.08"/>
    <n v="1.2368384000000001"/>
    <n v="1"/>
    <n v="41"/>
    <x v="140"/>
    <x v="40"/>
    <x v="0"/>
  </r>
  <r>
    <x v="0"/>
    <x v="10"/>
    <x v="1"/>
    <x v="1"/>
    <s v="-0.12776"/>
    <x v="2"/>
    <x v="1"/>
    <x v="1"/>
    <x v="2402"/>
    <n v="1.1699999999999999E-2"/>
    <x v="9322"/>
    <n v="0.94999999999999984"/>
    <n v="18.350864999999995"/>
    <n v="5"/>
    <n v="400"/>
    <x v="134"/>
    <x v="8"/>
    <x v="23"/>
  </r>
  <r>
    <x v="0"/>
    <x v="11"/>
    <x v="1"/>
    <x v="1"/>
    <s v="-0.12776"/>
    <x v="2"/>
    <x v="1"/>
    <x v="1"/>
    <x v="6826"/>
    <n v="7.5000000000000015E-3"/>
    <x v="9323"/>
    <n v="0"/>
    <n v="0"/>
    <n v="4"/>
    <n v="196"/>
    <x v="45"/>
    <x v="6"/>
    <x v="0"/>
  </r>
  <r>
    <x v="0"/>
    <x v="12"/>
    <x v="1"/>
    <x v="1"/>
    <s v="-0.12776"/>
    <x v="2"/>
    <x v="1"/>
    <x v="1"/>
    <x v="6827"/>
    <n v="5.0000000000000001E-3"/>
    <x v="9324"/>
    <n v="0.70999999999999985"/>
    <n v="7.6637399999999989"/>
    <n v="1"/>
    <n v="60"/>
    <x v="151"/>
    <x v="8"/>
    <x v="24"/>
  </r>
  <r>
    <x v="0"/>
    <x v="13"/>
    <x v="1"/>
    <x v="1"/>
    <s v="-0.12776"/>
    <x v="2"/>
    <x v="1"/>
    <x v="1"/>
    <x v="3485"/>
    <n v="8.8999999999999982E-3"/>
    <x v="9325"/>
    <n v="0.67999999999999983"/>
    <n v="8.1278359999999967"/>
    <n v="3"/>
    <n v="207"/>
    <x v="169"/>
    <x v="7"/>
    <x v="22"/>
  </r>
  <r>
    <x v="0"/>
    <x v="14"/>
    <x v="1"/>
    <x v="1"/>
    <s v="-0.12776"/>
    <x v="2"/>
    <x v="1"/>
    <x v="1"/>
    <x v="3171"/>
    <n v="5.1000000000000004E-3"/>
    <x v="9326"/>
    <n v="1.1399999999999997"/>
    <n v="8.4849515999999987"/>
    <n v="4"/>
    <n v="132"/>
    <x v="13"/>
    <x v="5"/>
    <x v="27"/>
  </r>
  <r>
    <x v="0"/>
    <x v="15"/>
    <x v="1"/>
    <x v="1"/>
    <s v="-0.12776"/>
    <x v="2"/>
    <x v="1"/>
    <x v="1"/>
    <x v="6828"/>
    <n v="5.000000000000001E-3"/>
    <x v="9327"/>
    <n v="0.54999999999999982"/>
    <n v="4.2718499999999997"/>
    <n v="5"/>
    <n v="360"/>
    <x v="142"/>
    <x v="6"/>
    <x v="5"/>
  </r>
  <r>
    <x v="0"/>
    <x v="16"/>
    <x v="1"/>
    <x v="1"/>
    <s v="-0.12776"/>
    <x v="2"/>
    <x v="1"/>
    <x v="1"/>
    <x v="4476"/>
    <n v="6.9000000000000016E-3"/>
    <x v="9328"/>
    <n v="1.0899999999999996"/>
    <n v="17.027543999999999"/>
    <n v="1"/>
    <n v="60"/>
    <x v="158"/>
    <x v="46"/>
    <x v="24"/>
  </r>
  <r>
    <x v="0"/>
    <x v="17"/>
    <x v="1"/>
    <x v="1"/>
    <s v="-0.12776"/>
    <x v="2"/>
    <x v="1"/>
    <x v="1"/>
    <x v="6829"/>
    <n v="5.1999999999999989E-3"/>
    <x v="9329"/>
    <n v="0.5299999999999998"/>
    <n v="6.995279199999997"/>
    <n v="3"/>
    <n v="162"/>
    <x v="151"/>
    <x v="45"/>
    <x v="20"/>
  </r>
  <r>
    <x v="0"/>
    <x v="18"/>
    <x v="1"/>
    <x v="1"/>
    <s v="-0.12776"/>
    <x v="2"/>
    <x v="1"/>
    <x v="1"/>
    <x v="6830"/>
    <n v="8.8000000000000005E-3"/>
    <x v="9330"/>
    <n v="0.94999999999999984"/>
    <n v="17.273432"/>
    <n v="4"/>
    <n v="140"/>
    <x v="171"/>
    <x v="45"/>
    <x v="23"/>
  </r>
  <r>
    <x v="0"/>
    <x v="19"/>
    <x v="1"/>
    <x v="1"/>
    <s v="-0.12776"/>
    <x v="2"/>
    <x v="1"/>
    <x v="1"/>
    <x v="6831"/>
    <n v="8.6999999999999994E-3"/>
    <x v="9331"/>
    <n v="0.58999999999999975"/>
    <n v="8.9252603999999973"/>
    <n v="2"/>
    <n v="154"/>
    <x v="138"/>
    <x v="7"/>
    <x v="20"/>
  </r>
  <r>
    <x v="0"/>
    <x v="20"/>
    <x v="1"/>
    <x v="1"/>
    <s v="-0.12776"/>
    <x v="2"/>
    <x v="1"/>
    <x v="1"/>
    <x v="6832"/>
    <n v="1.15E-2"/>
    <x v="9332"/>
    <n v="0.94999999999999984"/>
    <n v="15.115829999999997"/>
    <n v="4"/>
    <n v="204"/>
    <x v="138"/>
    <x v="40"/>
    <x v="3"/>
  </r>
  <r>
    <x v="0"/>
    <x v="21"/>
    <x v="1"/>
    <x v="1"/>
    <s v="-0.12776"/>
    <x v="2"/>
    <x v="1"/>
    <x v="1"/>
    <x v="6833"/>
    <n v="5.1999999999999989E-3"/>
    <x v="9333"/>
    <n v="0.55999999999999983"/>
    <n v="5.5956991999999968"/>
    <n v="2"/>
    <n v="158"/>
    <x v="164"/>
    <x v="7"/>
    <x v="20"/>
  </r>
  <r>
    <x v="0"/>
    <x v="22"/>
    <x v="1"/>
    <x v="1"/>
    <s v="-0.12776"/>
    <x v="2"/>
    <x v="1"/>
    <x v="1"/>
    <x v="206"/>
    <n v="7.6000000000000009E-3"/>
    <x v="9334"/>
    <n v="0.37999999999999984"/>
    <n v="4.3088959999999989"/>
    <n v="5"/>
    <n v="325"/>
    <x v="134"/>
    <x v="52"/>
    <x v="0"/>
  </r>
  <r>
    <x v="0"/>
    <x v="23"/>
    <x v="1"/>
    <x v="1"/>
    <s v="-0.12776"/>
    <x v="2"/>
    <x v="1"/>
    <x v="1"/>
    <x v="6834"/>
    <n v="7.7000000000000002E-3"/>
    <x v="9335"/>
    <n v="0.59999999999999976"/>
    <n v="5.2778879999999981"/>
    <n v="3"/>
    <n v="192"/>
    <x v="45"/>
    <x v="30"/>
    <x v="0"/>
  </r>
  <r>
    <x v="0"/>
    <x v="24"/>
    <x v="1"/>
    <x v="1"/>
    <s v="-0.12776"/>
    <x v="2"/>
    <x v="1"/>
    <x v="1"/>
    <x v="1260"/>
    <n v="8.3999999999999995E-3"/>
    <x v="9336"/>
    <n v="0.11"/>
    <n v="1.2631079999999999"/>
    <n v="1"/>
    <n v="54"/>
    <x v="26"/>
    <x v="46"/>
    <x v="23"/>
  </r>
  <r>
    <x v="0"/>
    <x v="25"/>
    <x v="1"/>
    <x v="1"/>
    <s v="-0.12776"/>
    <x v="2"/>
    <x v="1"/>
    <x v="1"/>
    <x v="6835"/>
    <n v="5.0000000000000001E-3"/>
    <x v="9337"/>
    <n v="0.31999999999999995"/>
    <n v="1.9062399999999999"/>
    <n v="2"/>
    <n v="92"/>
    <x v="150"/>
    <x v="48"/>
    <x v="20"/>
  </r>
  <r>
    <x v="0"/>
    <x v="26"/>
    <x v="1"/>
    <x v="1"/>
    <s v="-0.12776"/>
    <x v="2"/>
    <x v="1"/>
    <x v="1"/>
    <x v="6836"/>
    <n v="9.1000000000000004E-3"/>
    <x v="9338"/>
    <n v="0.11"/>
    <n v="1.3307294000000003"/>
    <n v="1"/>
    <n v="51"/>
    <x v="148"/>
    <x v="46"/>
    <x v="24"/>
  </r>
  <r>
    <x v="0"/>
    <x v="27"/>
    <x v="1"/>
    <x v="1"/>
    <s v="-0.12776"/>
    <x v="2"/>
    <x v="1"/>
    <x v="1"/>
    <x v="5338"/>
    <n v="7.9000000000000008E-3"/>
    <x v="9339"/>
    <n v="0.1800000000000001"/>
    <n v="2.9617416000000021"/>
    <n v="2"/>
    <n v="84"/>
    <x v="139"/>
    <x v="12"/>
    <x v="0"/>
  </r>
  <r>
    <x v="0"/>
    <x v="28"/>
    <x v="1"/>
    <x v="1"/>
    <s v="-0.12776"/>
    <x v="2"/>
    <x v="1"/>
    <x v="1"/>
    <x v="6837"/>
    <n v="1.1000000000000003E-3"/>
    <x v="9340"/>
    <n v="0.50999999999999979"/>
    <n v="1.1134728"/>
    <n v="1"/>
    <n v="75"/>
    <x v="173"/>
    <x v="41"/>
    <x v="6"/>
  </r>
  <r>
    <x v="0"/>
    <x v="29"/>
    <x v="1"/>
    <x v="1"/>
    <s v="-0.12776"/>
    <x v="2"/>
    <x v="1"/>
    <x v="1"/>
    <x v="1433"/>
    <n v="7.1000000000000004E-3"/>
    <x v="9341"/>
    <n v="1.0000000000000037E-2"/>
    <n v="0.12403700000000047"/>
    <n v="4"/>
    <n v="256"/>
    <x v="158"/>
    <x v="46"/>
    <x v="25"/>
  </r>
  <r>
    <x v="0"/>
    <x v="30"/>
    <x v="1"/>
    <x v="1"/>
    <s v="-0.12776"/>
    <x v="2"/>
    <x v="1"/>
    <x v="1"/>
    <x v="5663"/>
    <n v="7.5000000000000006E-3"/>
    <x v="9342"/>
    <n v="9.0000000000000024E-2"/>
    <n v="0.76531500000000041"/>
    <n v="3"/>
    <n v="231"/>
    <x v="162"/>
    <x v="7"/>
    <x v="23"/>
  </r>
  <r>
    <x v="0"/>
    <x v="31"/>
    <x v="1"/>
    <x v="1"/>
    <s v="-0.12776"/>
    <x v="2"/>
    <x v="1"/>
    <x v="1"/>
    <x v="6838"/>
    <n v="6.000000000000001E-3"/>
    <x v="9343"/>
    <n v="0.72999999999999987"/>
    <n v="10.158096"/>
    <n v="3"/>
    <n v="171"/>
    <x v="162"/>
    <x v="44"/>
    <x v="23"/>
  </r>
  <r>
    <x v="0"/>
    <x v="32"/>
    <x v="1"/>
    <x v="1"/>
    <s v="-0.12776"/>
    <x v="2"/>
    <x v="1"/>
    <x v="1"/>
    <x v="1098"/>
    <n v="9.2999999999999992E-3"/>
    <x v="9344"/>
    <n v="0.83999999999999975"/>
    <n v="11.019607199999996"/>
    <n v="5"/>
    <n v="260"/>
    <x v="153"/>
    <x v="6"/>
    <x v="21"/>
  </r>
  <r>
    <x v="0"/>
    <x v="33"/>
    <x v="1"/>
    <x v="1"/>
    <s v="-0.12776"/>
    <x v="2"/>
    <x v="1"/>
    <x v="1"/>
    <x v="6839"/>
    <n v="2.4000000000000002E-3"/>
    <x v="9345"/>
    <n v="0.68999999999999972"/>
    <n v="2.9337695999999998"/>
    <n v="2"/>
    <n v="74"/>
    <x v="158"/>
    <x v="44"/>
    <x v="3"/>
  </r>
  <r>
    <x v="0"/>
    <x v="34"/>
    <x v="1"/>
    <x v="1"/>
    <s v="-0.12776"/>
    <x v="2"/>
    <x v="1"/>
    <x v="1"/>
    <x v="6840"/>
    <n v="6.1999999999999998E-3"/>
    <x v="9346"/>
    <n v="0.7799999999999998"/>
    <n v="11.283355199999999"/>
    <n v="2"/>
    <n v="114"/>
    <x v="2"/>
    <x v="12"/>
    <x v="25"/>
  </r>
  <r>
    <x v="0"/>
    <x v="35"/>
    <x v="1"/>
    <x v="1"/>
    <s v="-0.12776"/>
    <x v="2"/>
    <x v="1"/>
    <x v="1"/>
    <x v="2571"/>
    <n v="8.8999999999999982E-3"/>
    <x v="9347"/>
    <n v="0.27999999999999992"/>
    <n v="2.665443199999999"/>
    <n v="1"/>
    <n v="69"/>
    <x v="125"/>
    <x v="6"/>
    <x v="22"/>
  </r>
  <r>
    <x v="0"/>
    <x v="36"/>
    <x v="1"/>
    <x v="1"/>
    <s v="-0.12776"/>
    <x v="2"/>
    <x v="1"/>
    <x v="1"/>
    <x v="6368"/>
    <n v="6.0000000000000001E-3"/>
    <x v="9348"/>
    <n v="0.74999999999999978"/>
    <n v="9.6335999999999977"/>
    <n v="4"/>
    <n v="172"/>
    <x v="159"/>
    <x v="7"/>
    <x v="27"/>
  </r>
  <r>
    <x v="0"/>
    <x v="37"/>
    <x v="1"/>
    <x v="1"/>
    <s v="-0.12776"/>
    <x v="2"/>
    <x v="1"/>
    <x v="1"/>
    <x v="69"/>
    <n v="8.8999999999999999E-3"/>
    <x v="9349"/>
    <n v="0.4599999999999998"/>
    <n v="5.4744967999999981"/>
    <n v="1"/>
    <n v="49"/>
    <x v="156"/>
    <x v="42"/>
    <x v="23"/>
  </r>
  <r>
    <x v="0"/>
    <x v="38"/>
    <x v="1"/>
    <x v="1"/>
    <s v="-0.12776"/>
    <x v="2"/>
    <x v="1"/>
    <x v="1"/>
    <x v="1900"/>
    <n v="7.3000000000000001E-3"/>
    <x v="9350"/>
    <n v="0.12000000000000008"/>
    <n v="1.7520000000000011"/>
    <n v="3"/>
    <n v="216"/>
    <x v="174"/>
    <x v="42"/>
    <x v="25"/>
  </r>
  <r>
    <x v="0"/>
    <x v="39"/>
    <x v="1"/>
    <x v="1"/>
    <s v="-0.12776"/>
    <x v="2"/>
    <x v="1"/>
    <x v="1"/>
    <x v="4788"/>
    <n v="8.0000000000000019E-3"/>
    <x v="9351"/>
    <n v="0.2400000000000001"/>
    <n v="3.1553280000000021"/>
    <n v="5"/>
    <n v="190"/>
    <x v="164"/>
    <x v="13"/>
    <x v="27"/>
  </r>
  <r>
    <x v="0"/>
    <x v="40"/>
    <x v="1"/>
    <x v="1"/>
    <s v="-0.12776"/>
    <x v="2"/>
    <x v="1"/>
    <x v="1"/>
    <x v="6841"/>
    <n v="5.0999999999999995E-3"/>
    <x v="9352"/>
    <n v="0.89999999999999969"/>
    <n v="5.7182219999999981"/>
    <n v="5"/>
    <n v="270"/>
    <x v="21"/>
    <x v="13"/>
    <x v="25"/>
  </r>
  <r>
    <x v="0"/>
    <x v="41"/>
    <x v="1"/>
    <x v="1"/>
    <s v="-0.12776"/>
    <x v="2"/>
    <x v="1"/>
    <x v="1"/>
    <x v="6842"/>
    <n v="8.3000000000000018E-3"/>
    <x v="9353"/>
    <n v="0.83999999999999975"/>
    <n v="16.130419199999999"/>
    <n v="1"/>
    <n v="52"/>
    <x v="153"/>
    <x v="7"/>
    <x v="24"/>
  </r>
  <r>
    <x v="0"/>
    <x v="42"/>
    <x v="1"/>
    <x v="1"/>
    <s v="-0.12776"/>
    <x v="2"/>
    <x v="1"/>
    <x v="1"/>
    <x v="2500"/>
    <n v="6.400000000000002E-3"/>
    <x v="9354"/>
    <n v="0.3"/>
    <n v="3.5788800000000012"/>
    <n v="3"/>
    <n v="216"/>
    <x v="168"/>
    <x v="43"/>
    <x v="23"/>
  </r>
  <r>
    <x v="0"/>
    <x v="43"/>
    <x v="1"/>
    <x v="1"/>
    <s v="-0.12776"/>
    <x v="2"/>
    <x v="1"/>
    <x v="1"/>
    <x v="6843"/>
    <n v="6.0999999999999995E-3"/>
    <x v="9355"/>
    <n v="0.41999999999999982"/>
    <n v="3.7932971999999987"/>
    <n v="5"/>
    <n v="320"/>
    <x v="174"/>
    <x v="44"/>
    <x v="25"/>
  </r>
  <r>
    <x v="0"/>
    <x v="44"/>
    <x v="1"/>
    <x v="1"/>
    <s v="-0.12776"/>
    <x v="2"/>
    <x v="1"/>
    <x v="1"/>
    <x v="6182"/>
    <n v="4.6000000000000008E-3"/>
    <x v="9356"/>
    <n v="0.97999999999999976"/>
    <n v="4.8001184000000006"/>
    <n v="4"/>
    <n v="168"/>
    <x v="50"/>
    <x v="7"/>
    <x v="0"/>
  </r>
  <r>
    <x v="0"/>
    <x v="45"/>
    <x v="1"/>
    <x v="1"/>
    <s v="-0.12776"/>
    <x v="2"/>
    <x v="1"/>
    <x v="1"/>
    <x v="346"/>
    <n v="7.3999999999999977E-3"/>
    <x v="9357"/>
    <n v="0.20000000000000007"/>
    <n v="2.2362799999999998"/>
    <n v="5"/>
    <n v="290"/>
    <x v="45"/>
    <x v="26"/>
    <x v="25"/>
  </r>
  <r>
    <x v="0"/>
    <x v="46"/>
    <x v="1"/>
    <x v="1"/>
    <s v="-0.12776"/>
    <x v="2"/>
    <x v="1"/>
    <x v="1"/>
    <x v="6844"/>
    <n v="6.6999999999999976E-3"/>
    <x v="9358"/>
    <n v="0.83999999999999975"/>
    <n v="8.5973327999999949"/>
    <n v="4"/>
    <n v="132"/>
    <x v="155"/>
    <x v="7"/>
    <x v="25"/>
  </r>
  <r>
    <x v="0"/>
    <x v="47"/>
    <x v="1"/>
    <x v="1"/>
    <s v="-0.12776"/>
    <x v="2"/>
    <x v="1"/>
    <x v="1"/>
    <x v="6548"/>
    <n v="7.2999999999999992E-3"/>
    <x v="9359"/>
    <n v="0.70999999999999985"/>
    <n v="6.2724665999999987"/>
    <n v="4"/>
    <n v="204"/>
    <x v="158"/>
    <x v="46"/>
    <x v="3"/>
  </r>
  <r>
    <x v="0"/>
    <x v="48"/>
    <x v="1"/>
    <x v="1"/>
    <s v="-0.12776"/>
    <x v="2"/>
    <x v="1"/>
    <x v="1"/>
    <x v="1331"/>
    <n v="6.9000000000000008E-3"/>
    <x v="9360"/>
    <n v="0.84999999999999976"/>
    <n v="6.9160079999999988"/>
    <n v="5"/>
    <n v="230"/>
    <x v="177"/>
    <x v="13"/>
    <x v="24"/>
  </r>
  <r>
    <x v="0"/>
    <x v="49"/>
    <x v="1"/>
    <x v="1"/>
    <s v="-0.12776"/>
    <x v="2"/>
    <x v="1"/>
    <x v="1"/>
    <x v="6845"/>
    <n v="1.1199999999999998E-2"/>
    <x v="9361"/>
    <n v="8.0000000000000029E-2"/>
    <n v="2.1851648000000004"/>
    <n v="2"/>
    <n v="106"/>
    <x v="149"/>
    <x v="8"/>
    <x v="22"/>
  </r>
  <r>
    <x v="0"/>
    <x v="50"/>
    <x v="1"/>
    <x v="1"/>
    <s v="-0.12776"/>
    <x v="2"/>
    <x v="1"/>
    <x v="1"/>
    <x v="4164"/>
    <n v="1.0800000000000001E-2"/>
    <x v="9362"/>
    <n v="0.16000000000000006"/>
    <n v="3.8976768000000015"/>
    <n v="2"/>
    <n v="118"/>
    <x v="154"/>
    <x v="6"/>
    <x v="0"/>
  </r>
  <r>
    <x v="0"/>
    <x v="51"/>
    <x v="1"/>
    <x v="1"/>
    <s v="-0.12776"/>
    <x v="2"/>
    <x v="1"/>
    <x v="1"/>
    <x v="6846"/>
    <n v="6.700000000000002E-3"/>
    <x v="9363"/>
    <n v="0.13"/>
    <n v="1.3545792000000005"/>
    <n v="1"/>
    <n v="38"/>
    <x v="148"/>
    <x v="43"/>
    <x v="0"/>
  </r>
  <r>
    <x v="0"/>
    <x v="52"/>
    <x v="1"/>
    <x v="1"/>
    <s v="-0.12776"/>
    <x v="2"/>
    <x v="1"/>
    <x v="1"/>
    <x v="4930"/>
    <n v="1.0499999999999999E-2"/>
    <x v="9364"/>
    <n v="0.31999999999999995"/>
    <n v="5.6232959999999999"/>
    <n v="2"/>
    <n v="72"/>
    <x v="164"/>
    <x v="46"/>
    <x v="24"/>
  </r>
  <r>
    <x v="0"/>
    <x v="53"/>
    <x v="1"/>
    <x v="1"/>
    <s v="-0.12776"/>
    <x v="2"/>
    <x v="1"/>
    <x v="1"/>
    <x v="5955"/>
    <n v="1.0100000000000003E-2"/>
    <x v="9365"/>
    <n v="0.15000000000000008"/>
    <n v="3.3678450000000031"/>
    <n v="4"/>
    <n v="164"/>
    <x v="164"/>
    <x v="5"/>
    <x v="21"/>
  </r>
  <r>
    <x v="0"/>
    <x v="54"/>
    <x v="1"/>
    <x v="1"/>
    <s v="-0.12776"/>
    <x v="2"/>
    <x v="1"/>
    <x v="1"/>
    <x v="768"/>
    <n v="4.8999999999999998E-3"/>
    <x v="9366"/>
    <n v="1.1699999999999997"/>
    <n v="9.6543719999999968"/>
    <n v="2"/>
    <n v="62"/>
    <x v="160"/>
    <x v="5"/>
    <x v="3"/>
  </r>
  <r>
    <x v="0"/>
    <x v="55"/>
    <x v="1"/>
    <x v="1"/>
    <s v="-0.12776"/>
    <x v="2"/>
    <x v="1"/>
    <x v="1"/>
    <x v="6847"/>
    <n v="7.6999999999999985E-3"/>
    <x v="9367"/>
    <n v="0.42999999999999983"/>
    <n v="4.6546037999999976"/>
    <n v="2"/>
    <n v="148"/>
    <x v="133"/>
    <x v="7"/>
    <x v="20"/>
  </r>
  <r>
    <x v="0"/>
    <x v="56"/>
    <x v="1"/>
    <x v="1"/>
    <s v="-0.12776"/>
    <x v="2"/>
    <x v="1"/>
    <x v="1"/>
    <x v="6848"/>
    <n v="6.4000000000000012E-3"/>
    <x v="9368"/>
    <n v="0.54999999999999982"/>
    <n v="5.6559359999999996"/>
    <n v="5"/>
    <n v="295"/>
    <x v="45"/>
    <x v="13"/>
    <x v="0"/>
  </r>
  <r>
    <x v="0"/>
    <x v="57"/>
    <x v="1"/>
    <x v="1"/>
    <s v="-0.12776"/>
    <x v="2"/>
    <x v="1"/>
    <x v="1"/>
    <x v="6371"/>
    <n v="5.9999999999999984E-3"/>
    <x v="9369"/>
    <n v="0.40999999999999981"/>
    <n v="5.3027759999999962"/>
    <n v="1"/>
    <n v="62"/>
    <x v="165"/>
    <x v="12"/>
    <x v="20"/>
  </r>
  <r>
    <x v="0"/>
    <x v="58"/>
    <x v="1"/>
    <x v="1"/>
    <s v="-0.12776"/>
    <x v="2"/>
    <x v="1"/>
    <x v="1"/>
    <x v="3491"/>
    <n v="1.1899999999999999E-2"/>
    <x v="9370"/>
    <n v="0.91999999999999982"/>
    <n v="13.717843999999996"/>
    <n v="2"/>
    <n v="104"/>
    <x v="139"/>
    <x v="41"/>
    <x v="21"/>
  </r>
  <r>
    <x v="0"/>
    <x v="59"/>
    <x v="1"/>
    <x v="1"/>
    <s v="-0.12776"/>
    <x v="2"/>
    <x v="1"/>
    <x v="1"/>
    <x v="6849"/>
    <n v="9.3999999999999986E-3"/>
    <x v="9371"/>
    <n v="1.1399999999999997"/>
    <n v="17.111308799999993"/>
    <n v="5"/>
    <n v="170"/>
    <x v="172"/>
    <x v="12"/>
    <x v="23"/>
  </r>
  <r>
    <x v="0"/>
    <x v="60"/>
    <x v="1"/>
    <x v="1"/>
    <s v="-0.12776"/>
    <x v="2"/>
    <x v="1"/>
    <x v="1"/>
    <x v="6850"/>
    <n v="5.7999999999999996E-3"/>
    <x v="9372"/>
    <n v="0.33999999999999986"/>
    <n v="4.5478263999999982"/>
    <n v="1"/>
    <n v="50"/>
    <x v="167"/>
    <x v="43"/>
    <x v="25"/>
  </r>
  <r>
    <x v="0"/>
    <x v="61"/>
    <x v="1"/>
    <x v="1"/>
    <s v="-0.12776"/>
    <x v="2"/>
    <x v="1"/>
    <x v="1"/>
    <x v="6851"/>
    <n v="4.1999999999999989E-3"/>
    <x v="9373"/>
    <n v="0.95999999999999974"/>
    <n v="7.1559935999999968"/>
    <n v="1"/>
    <n v="34"/>
    <x v="136"/>
    <x v="23"/>
    <x v="24"/>
  </r>
  <r>
    <x v="0"/>
    <x v="62"/>
    <x v="1"/>
    <x v="1"/>
    <s v="-0.12776"/>
    <x v="2"/>
    <x v="1"/>
    <x v="1"/>
    <x v="6852"/>
    <n v="8.3999999999999977E-3"/>
    <x v="9374"/>
    <n v="4.0000000000000063E-2"/>
    <n v="0.53182080000000076"/>
    <n v="1"/>
    <n v="59"/>
    <x v="155"/>
    <x v="12"/>
    <x v="24"/>
  </r>
  <r>
    <x v="0"/>
    <x v="63"/>
    <x v="1"/>
    <x v="1"/>
    <s v="-0.12776"/>
    <x v="2"/>
    <x v="1"/>
    <x v="1"/>
    <x v="3482"/>
    <n v="7.1999999999999989E-3"/>
    <x v="9375"/>
    <n v="1.0399999999999998"/>
    <n v="12.422591999999996"/>
    <n v="4"/>
    <n v="160"/>
    <x v="176"/>
    <x v="26"/>
    <x v="0"/>
  </r>
  <r>
    <x v="0"/>
    <x v="64"/>
    <x v="1"/>
    <x v="1"/>
    <s v="-0.12776"/>
    <x v="2"/>
    <x v="1"/>
    <x v="1"/>
    <x v="6853"/>
    <n v="8.199999999999999E-3"/>
    <x v="9376"/>
    <n v="0.95999999999999974"/>
    <n v="18.722764799999993"/>
    <n v="1"/>
    <n v="42"/>
    <x v="127"/>
    <x v="8"/>
    <x v="3"/>
  </r>
  <r>
    <x v="0"/>
    <x v="65"/>
    <x v="1"/>
    <x v="1"/>
    <s v="-0.12776"/>
    <x v="2"/>
    <x v="1"/>
    <x v="1"/>
    <x v="280"/>
    <n v="5.2999999999999992E-3"/>
    <x v="9377"/>
    <n v="1.0199999999999998"/>
    <n v="8.0073671999999974"/>
    <n v="1"/>
    <n v="36"/>
    <x v="157"/>
    <x v="48"/>
    <x v="0"/>
  </r>
  <r>
    <x v="0"/>
    <x v="66"/>
    <x v="1"/>
    <x v="1"/>
    <s v="-0.12776"/>
    <x v="2"/>
    <x v="1"/>
    <x v="1"/>
    <x v="6854"/>
    <n v="7.4999999999999989E-3"/>
    <x v="9378"/>
    <n v="0.61999999999999977"/>
    <n v="6.5974199999999978"/>
    <n v="4"/>
    <n v="176"/>
    <x v="176"/>
    <x v="42"/>
    <x v="23"/>
  </r>
  <r>
    <x v="0"/>
    <x v="67"/>
    <x v="1"/>
    <x v="1"/>
    <s v="-0.12776"/>
    <x v="2"/>
    <x v="1"/>
    <x v="1"/>
    <x v="6855"/>
    <n v="1.1900000000000001E-2"/>
    <x v="9379"/>
    <n v="0.32999999999999985"/>
    <n v="7.6584353999999975"/>
    <n v="5"/>
    <n v="195"/>
    <x v="21"/>
    <x v="12"/>
    <x v="25"/>
  </r>
  <r>
    <x v="0"/>
    <x v="68"/>
    <x v="1"/>
    <x v="1"/>
    <s v="-0.12776"/>
    <x v="2"/>
    <x v="1"/>
    <x v="1"/>
    <x v="5848"/>
    <n v="7.000000000000001E-3"/>
    <x v="9380"/>
    <n v="0.93999999999999984"/>
    <n v="14.845796"/>
    <n v="1"/>
    <n v="30"/>
    <x v="124"/>
    <x v="42"/>
    <x v="21"/>
  </r>
  <r>
    <x v="0"/>
    <x v="69"/>
    <x v="1"/>
    <x v="1"/>
    <s v="-0.12776"/>
    <x v="2"/>
    <x v="1"/>
    <x v="1"/>
    <x v="6856"/>
    <n v="8.8999999999999982E-3"/>
    <x v="9381"/>
    <n v="0.94999999999999984"/>
    <n v="16.803466999999994"/>
    <n v="1"/>
    <n v="77"/>
    <x v="51"/>
    <x v="41"/>
    <x v="20"/>
  </r>
  <r>
    <x v="0"/>
    <x v="70"/>
    <x v="1"/>
    <x v="1"/>
    <s v="-0.12776"/>
    <x v="2"/>
    <x v="1"/>
    <x v="1"/>
    <x v="6857"/>
    <n v="5.9000000000000007E-3"/>
    <x v="9382"/>
    <n v="0.1"/>
    <n v="0.75425600000000026"/>
    <n v="1"/>
    <n v="36"/>
    <x v="51"/>
    <x v="23"/>
    <x v="24"/>
  </r>
  <r>
    <x v="0"/>
    <x v="71"/>
    <x v="1"/>
    <x v="1"/>
    <s v="-0.12776"/>
    <x v="2"/>
    <x v="1"/>
    <x v="1"/>
    <x v="6858"/>
    <n v="7.7000000000000011E-3"/>
    <x v="9383"/>
    <n v="9.9999999999999395E-3"/>
    <n v="0.17164839999999901"/>
    <n v="3"/>
    <n v="204"/>
    <x v="133"/>
    <x v="52"/>
    <x v="24"/>
  </r>
  <r>
    <x v="0"/>
    <x v="72"/>
    <x v="1"/>
    <x v="1"/>
    <s v="-0.12776"/>
    <x v="2"/>
    <x v="1"/>
    <x v="1"/>
    <x v="3868"/>
    <n v="8.4000000000000012E-3"/>
    <x v="9384"/>
    <n v="1.0999999999999999"/>
    <n v="16.053576"/>
    <n v="1"/>
    <n v="59"/>
    <x v="26"/>
    <x v="4"/>
    <x v="24"/>
  </r>
  <r>
    <x v="0"/>
    <x v="73"/>
    <x v="1"/>
    <x v="1"/>
    <s v="-0.12776"/>
    <x v="2"/>
    <x v="1"/>
    <x v="1"/>
    <x v="480"/>
    <n v="5.1999999999999998E-3"/>
    <x v="9385"/>
    <n v="2.0000000000000046E-2"/>
    <n v="0.19094400000000045"/>
    <n v="3"/>
    <n v="195"/>
    <x v="157"/>
    <x v="13"/>
    <x v="23"/>
  </r>
  <r>
    <x v="0"/>
    <x v="74"/>
    <x v="1"/>
    <x v="1"/>
    <s v="-0.12776"/>
    <x v="2"/>
    <x v="1"/>
    <x v="1"/>
    <x v="6859"/>
    <n v="6.3999999999999994E-3"/>
    <x v="9386"/>
    <n v="0.16000000000000003"/>
    <n v="1.2398592000000004"/>
    <n v="1"/>
    <n v="39"/>
    <x v="165"/>
    <x v="4"/>
    <x v="25"/>
  </r>
  <r>
    <x v="0"/>
    <x v="75"/>
    <x v="1"/>
    <x v="1"/>
    <s v="-0.12776"/>
    <x v="2"/>
    <x v="1"/>
    <x v="1"/>
    <x v="6860"/>
    <n v="2.6000000000000007E-3"/>
    <x v="9387"/>
    <n v="9.9999999999999794E-3"/>
    <n v="3.072679999999995E-2"/>
    <n v="4"/>
    <n v="300"/>
    <x v="150"/>
    <x v="43"/>
    <x v="25"/>
  </r>
  <r>
    <x v="0"/>
    <x v="76"/>
    <x v="1"/>
    <x v="1"/>
    <s v="-0.12776"/>
    <x v="2"/>
    <x v="1"/>
    <x v="1"/>
    <x v="6861"/>
    <n v="6.000000000000001E-3"/>
    <x v="9388"/>
    <n v="1.0099999999999998"/>
    <n v="11.409768"/>
    <n v="2"/>
    <n v="150"/>
    <x v="13"/>
    <x v="42"/>
    <x v="24"/>
  </r>
  <r>
    <x v="0"/>
    <x v="77"/>
    <x v="1"/>
    <x v="1"/>
    <s v="-0.12776"/>
    <x v="2"/>
    <x v="1"/>
    <x v="1"/>
    <x v="6862"/>
    <n v="6.8999999999999981E-3"/>
    <x v="9389"/>
    <n v="0.18000000000000008"/>
    <n v="1.7104824000000003"/>
    <n v="1"/>
    <n v="41"/>
    <x v="160"/>
    <x v="44"/>
    <x v="23"/>
  </r>
  <r>
    <x v="0"/>
    <x v="78"/>
    <x v="1"/>
    <x v="1"/>
    <s v="-0.12776"/>
    <x v="2"/>
    <x v="1"/>
    <x v="1"/>
    <x v="1657"/>
    <n v="3.4000000000000011E-3"/>
    <x v="9390"/>
    <n v="0.41999999999999982"/>
    <n v="1.9392239999999996"/>
    <n v="2"/>
    <n v="80"/>
    <x v="142"/>
    <x v="48"/>
    <x v="20"/>
  </r>
  <r>
    <x v="0"/>
    <x v="79"/>
    <x v="1"/>
    <x v="1"/>
    <s v="-0.12776"/>
    <x v="2"/>
    <x v="1"/>
    <x v="1"/>
    <x v="6863"/>
    <n v="6.1000000000000004E-3"/>
    <x v="9391"/>
    <n v="1.0099999999999998"/>
    <n v="13.262168599999997"/>
    <n v="1"/>
    <n v="61"/>
    <x v="176"/>
    <x v="43"/>
    <x v="23"/>
  </r>
  <r>
    <x v="0"/>
    <x v="80"/>
    <x v="1"/>
    <x v="1"/>
    <s v="-0.12776"/>
    <x v="2"/>
    <x v="1"/>
    <x v="1"/>
    <x v="6864"/>
    <n v="9.4000000000000004E-3"/>
    <x v="9392"/>
    <n v="0.73999999999999988"/>
    <n v="15.452058399999999"/>
    <n v="4"/>
    <n v="276"/>
    <x v="140"/>
    <x v="4"/>
    <x v="20"/>
  </r>
  <r>
    <x v="0"/>
    <x v="81"/>
    <x v="1"/>
    <x v="1"/>
    <s v="-0.12776"/>
    <x v="2"/>
    <x v="1"/>
    <x v="1"/>
    <x v="6865"/>
    <n v="1.1399999999999997E-2"/>
    <x v="9393"/>
    <n v="0.98999999999999988"/>
    <n v="14.870433599999995"/>
    <n v="1"/>
    <n v="64"/>
    <x v="177"/>
    <x v="12"/>
    <x v="5"/>
  </r>
  <r>
    <x v="0"/>
    <x v="82"/>
    <x v="1"/>
    <x v="1"/>
    <s v="-0.12776"/>
    <x v="2"/>
    <x v="1"/>
    <x v="1"/>
    <x v="6866"/>
    <n v="6.1000000000000004E-3"/>
    <x v="9394"/>
    <n v="0.7899999999999997"/>
    <n v="11.518373799999997"/>
    <n v="5"/>
    <n v="380"/>
    <x v="151"/>
    <x v="46"/>
    <x v="27"/>
  </r>
  <r>
    <x v="0"/>
    <x v="83"/>
    <x v="1"/>
    <x v="1"/>
    <s v="-0.12776"/>
    <x v="2"/>
    <x v="1"/>
    <x v="1"/>
    <x v="6867"/>
    <n v="3.3E-3"/>
    <x v="9395"/>
    <n v="0.78999999999999981"/>
    <n v="4.3051997999999996"/>
    <n v="4"/>
    <n v="320"/>
    <x v="177"/>
    <x v="45"/>
    <x v="5"/>
  </r>
  <r>
    <x v="0"/>
    <x v="84"/>
    <x v="1"/>
    <x v="1"/>
    <s v="-0.12776"/>
    <x v="2"/>
    <x v="1"/>
    <x v="1"/>
    <x v="6868"/>
    <n v="5.6999999999999993E-3"/>
    <x v="9396"/>
    <n v="0.7599999999999999"/>
    <n v="7.9292927999999989"/>
    <n v="2"/>
    <n v="98"/>
    <x v="173"/>
    <x v="43"/>
    <x v="6"/>
  </r>
  <r>
    <x v="0"/>
    <x v="85"/>
    <x v="1"/>
    <x v="1"/>
    <s v="-0.12776"/>
    <x v="2"/>
    <x v="1"/>
    <x v="1"/>
    <x v="6869"/>
    <n v="9.7999999999999997E-3"/>
    <x v="9397"/>
    <n v="0.10000000000000007"/>
    <n v="1.6969680000000014"/>
    <n v="3"/>
    <n v="93"/>
    <x v="167"/>
    <x v="6"/>
    <x v="23"/>
  </r>
  <r>
    <x v="0"/>
    <x v="86"/>
    <x v="1"/>
    <x v="1"/>
    <s v="-0.12776"/>
    <x v="2"/>
    <x v="1"/>
    <x v="1"/>
    <x v="6870"/>
    <n v="7.7000000000000002E-3"/>
    <x v="9398"/>
    <n v="0.5299999999999998"/>
    <n v="7.736759799999998"/>
    <n v="3"/>
    <n v="153"/>
    <x v="46"/>
    <x v="46"/>
    <x v="26"/>
  </r>
  <r>
    <x v="0"/>
    <x v="87"/>
    <x v="1"/>
    <x v="1"/>
    <s v="-0.12776"/>
    <x v="2"/>
    <x v="1"/>
    <x v="1"/>
    <x v="4501"/>
    <n v="6.8000000000000005E-3"/>
    <x v="9399"/>
    <n v="0.54999999999999982"/>
    <n v="6.7918399999999979"/>
    <n v="1"/>
    <n v="46"/>
    <x v="142"/>
    <x v="13"/>
    <x v="24"/>
  </r>
  <r>
    <x v="0"/>
    <x v="88"/>
    <x v="1"/>
    <x v="1"/>
    <s v="-0.12776"/>
    <x v="2"/>
    <x v="1"/>
    <x v="1"/>
    <x v="4932"/>
    <n v="4.7000000000000002E-3"/>
    <x v="9400"/>
    <n v="0.53999999999999981"/>
    <n v="5.9145551999999979"/>
    <n v="2"/>
    <n v="64"/>
    <x v="172"/>
    <x v="41"/>
    <x v="25"/>
  </r>
  <r>
    <x v="0"/>
    <x v="89"/>
    <x v="1"/>
    <x v="1"/>
    <s v="-0.12776"/>
    <x v="2"/>
    <x v="1"/>
    <x v="1"/>
    <x v="2904"/>
    <n v="4.1000000000000003E-3"/>
    <x v="9401"/>
    <n v="0.37999999999999978"/>
    <n v="1.7714459999999992"/>
    <n v="1"/>
    <n v="45"/>
    <x v="149"/>
    <x v="6"/>
    <x v="25"/>
  </r>
  <r>
    <x v="0"/>
    <x v="90"/>
    <x v="1"/>
    <x v="1"/>
    <s v="-0.12776"/>
    <x v="2"/>
    <x v="1"/>
    <x v="1"/>
    <x v="6871"/>
    <n v="6.2999999999999992E-3"/>
    <x v="9402"/>
    <n v="0.11000000000000004"/>
    <n v="1.2580722000000004"/>
    <n v="4"/>
    <n v="260"/>
    <x v="145"/>
    <x v="13"/>
    <x v="20"/>
  </r>
  <r>
    <x v="0"/>
    <x v="91"/>
    <x v="1"/>
    <x v="1"/>
    <s v="-0.12776"/>
    <x v="2"/>
    <x v="1"/>
    <x v="1"/>
    <x v="347"/>
    <n v="5.3E-3"/>
    <x v="9403"/>
    <n v="0.66999999999999982"/>
    <n v="6.5757417999999985"/>
    <n v="1"/>
    <n v="32"/>
    <x v="168"/>
    <x v="23"/>
    <x v="27"/>
  </r>
  <r>
    <x v="1"/>
    <x v="92"/>
    <x v="1"/>
    <x v="1"/>
    <s v="-0.12776"/>
    <x v="2"/>
    <x v="1"/>
    <x v="1"/>
    <x v="2058"/>
    <n v="6.8999999999999999E-3"/>
    <x v="9404"/>
    <n v="0.20000000000000007"/>
    <n v="1.1981160000000002"/>
    <n v="4"/>
    <n v="307"/>
    <x v="173"/>
    <x v="13"/>
    <x v="24"/>
  </r>
  <r>
    <x v="1"/>
    <x v="93"/>
    <x v="1"/>
    <x v="1"/>
    <s v="-0.12776"/>
    <x v="2"/>
    <x v="1"/>
    <x v="1"/>
    <x v="6872"/>
    <n v="4.000000000000001E-3"/>
    <x v="9405"/>
    <n v="0.60999999999999976"/>
    <n v="2.3341039999999995"/>
    <n v="1"/>
    <n v="2"/>
    <x v="153"/>
    <x v="36"/>
    <x v="20"/>
  </r>
  <r>
    <x v="1"/>
    <x v="94"/>
    <x v="1"/>
    <x v="1"/>
    <s v="-0.12776"/>
    <x v="2"/>
    <x v="1"/>
    <x v="1"/>
    <x v="6873"/>
    <n v="7.7999999999999996E-3"/>
    <x v="9406"/>
    <n v="0.92999999999999994"/>
    <n v="6.8630093999999984"/>
    <n v="3"/>
    <n v="102"/>
    <x v="191"/>
    <x v="44"/>
    <x v="6"/>
  </r>
  <r>
    <x v="1"/>
    <x v="95"/>
    <x v="1"/>
    <x v="1"/>
    <s v="-0.12776"/>
    <x v="2"/>
    <x v="1"/>
    <x v="1"/>
    <x v="747"/>
    <n v="9.1999999999999998E-3"/>
    <x v="3598"/>
    <n v="0.82999999999999985"/>
    <n v="13.019379999999998"/>
    <n v="4"/>
    <n v="212"/>
    <x v="148"/>
    <x v="48"/>
    <x v="25"/>
  </r>
  <r>
    <x v="1"/>
    <x v="96"/>
    <x v="1"/>
    <x v="1"/>
    <s v="-0.12776"/>
    <x v="2"/>
    <x v="1"/>
    <x v="1"/>
    <x v="6264"/>
    <n v="7.8000000000000005E-3"/>
    <x v="9407"/>
    <n v="1.0899999999999999"/>
    <n v="9.6931301999999988"/>
    <n v="1"/>
    <n v="22"/>
    <x v="192"/>
    <x v="44"/>
    <x v="26"/>
  </r>
  <r>
    <x v="1"/>
    <x v="97"/>
    <x v="1"/>
    <x v="1"/>
    <s v="-0.12776"/>
    <x v="2"/>
    <x v="1"/>
    <x v="1"/>
    <x v="6874"/>
    <n v="2.6999999999999993E-3"/>
    <x v="9408"/>
    <n v="0.75999999999999979"/>
    <n v="3.2037875999999978"/>
    <n v="0"/>
    <n v="51"/>
    <x v="191"/>
    <x v="8"/>
    <x v="23"/>
  </r>
  <r>
    <x v="1"/>
    <x v="98"/>
    <x v="1"/>
    <x v="1"/>
    <s v="-0.12776"/>
    <x v="2"/>
    <x v="1"/>
    <x v="1"/>
    <x v="6875"/>
    <n v="4.9000000000000007E-3"/>
    <x v="9409"/>
    <n v="1.2299999999999998"/>
    <n v="5.8980221999999989"/>
    <n v="3"/>
    <n v="143"/>
    <x v="155"/>
    <x v="12"/>
    <x v="29"/>
  </r>
  <r>
    <x v="1"/>
    <x v="99"/>
    <x v="1"/>
    <x v="1"/>
    <s v="-0.12776"/>
    <x v="2"/>
    <x v="1"/>
    <x v="1"/>
    <x v="1958"/>
    <n v="4.4000000000000011E-3"/>
    <x v="9410"/>
    <n v="0.8899999999999999"/>
    <n v="5.2317760000000009"/>
    <n v="2"/>
    <n v="150"/>
    <x v="170"/>
    <x v="6"/>
    <x v="23"/>
  </r>
  <r>
    <x v="1"/>
    <x v="100"/>
    <x v="1"/>
    <x v="1"/>
    <s v="-0.12776"/>
    <x v="2"/>
    <x v="1"/>
    <x v="1"/>
    <x v="1823"/>
    <n v="4.1000000000000003E-3"/>
    <x v="9411"/>
    <n v="1.17"/>
    <n v="5.4172520999999998"/>
    <n v="2"/>
    <n v="206"/>
    <x v="170"/>
    <x v="43"/>
    <x v="21"/>
  </r>
  <r>
    <x v="1"/>
    <x v="101"/>
    <x v="1"/>
    <x v="1"/>
    <s v="-0.12776"/>
    <x v="2"/>
    <x v="1"/>
    <x v="1"/>
    <x v="6876"/>
    <n v="8.3999999999999977E-3"/>
    <x v="9412"/>
    <n v="0.37000000000000011"/>
    <n v="4.5510444000000003"/>
    <n v="0"/>
    <n v="8"/>
    <x v="155"/>
    <x v="42"/>
    <x v="20"/>
  </r>
  <r>
    <x v="1"/>
    <x v="102"/>
    <x v="1"/>
    <x v="1"/>
    <s v="-0.12776"/>
    <x v="2"/>
    <x v="1"/>
    <x v="1"/>
    <x v="6877"/>
    <n v="7.899999999999999E-3"/>
    <x v="9413"/>
    <n v="1.3699999999999997"/>
    <n v="18.917521699999991"/>
    <n v="0"/>
    <n v="21"/>
    <x v="151"/>
    <x v="26"/>
    <x v="3"/>
  </r>
  <r>
    <x v="1"/>
    <x v="103"/>
    <x v="1"/>
    <x v="1"/>
    <s v="-0.12776"/>
    <x v="2"/>
    <x v="1"/>
    <x v="1"/>
    <x v="6878"/>
    <n v="3.8999999999999998E-3"/>
    <x v="9414"/>
    <n v="1.1299999999999999"/>
    <n v="3.534854699999999"/>
    <n v="0"/>
    <n v="22"/>
    <x v="172"/>
    <x v="7"/>
    <x v="21"/>
  </r>
  <r>
    <x v="1"/>
    <x v="104"/>
    <x v="1"/>
    <x v="1"/>
    <s v="-0.12776"/>
    <x v="2"/>
    <x v="1"/>
    <x v="1"/>
    <x v="6879"/>
    <n v="7.3999999999999995E-3"/>
    <x v="9415"/>
    <n v="1.3699999999999997"/>
    <n v="12.036847399999996"/>
    <n v="0"/>
    <n v="1"/>
    <x v="135"/>
    <x v="18"/>
    <x v="21"/>
  </r>
  <r>
    <x v="1"/>
    <x v="105"/>
    <x v="1"/>
    <x v="1"/>
    <s v="-0.12776"/>
    <x v="2"/>
    <x v="1"/>
    <x v="1"/>
    <x v="6880"/>
    <n v="5.3E-3"/>
    <x v="9416"/>
    <n v="0.44000000000000006"/>
    <n v="3.1981047999999999"/>
    <n v="4"/>
    <n v="356"/>
    <x v="46"/>
    <x v="6"/>
    <x v="20"/>
  </r>
  <r>
    <x v="1"/>
    <x v="106"/>
    <x v="1"/>
    <x v="1"/>
    <s v="-0.12776"/>
    <x v="2"/>
    <x v="1"/>
    <x v="1"/>
    <x v="6881"/>
    <n v="7.4999999999999997E-3"/>
    <x v="9417"/>
    <n v="1.1499999999999999"/>
    <n v="11.185762499999997"/>
    <n v="3"/>
    <n v="245"/>
    <x v="185"/>
    <x v="7"/>
    <x v="22"/>
  </r>
  <r>
    <x v="1"/>
    <x v="107"/>
    <x v="1"/>
    <x v="1"/>
    <s v="-0.12776"/>
    <x v="2"/>
    <x v="1"/>
    <x v="1"/>
    <x v="6882"/>
    <n v="8.100000000000003E-3"/>
    <x v="9418"/>
    <n v="0.26000000000000006"/>
    <n v="1.7545086000000008"/>
    <n v="1"/>
    <n v="21"/>
    <x v="152"/>
    <x v="13"/>
    <x v="25"/>
  </r>
  <r>
    <x v="1"/>
    <x v="108"/>
    <x v="1"/>
    <x v="1"/>
    <s v="-0.12776"/>
    <x v="2"/>
    <x v="1"/>
    <x v="1"/>
    <x v="6883"/>
    <n v="3.5000000000000005E-3"/>
    <x v="9419"/>
    <n v="0.99999999999999967"/>
    <n v="3.8916499999999989"/>
    <n v="0"/>
    <n v="6"/>
    <x v="174"/>
    <x v="52"/>
    <x v="23"/>
  </r>
  <r>
    <x v="1"/>
    <x v="109"/>
    <x v="1"/>
    <x v="1"/>
    <s v="-0.12776"/>
    <x v="2"/>
    <x v="1"/>
    <x v="1"/>
    <x v="6884"/>
    <n v="3.0000000000000001E-3"/>
    <x v="9420"/>
    <n v="1.2599999999999998"/>
    <n v="3.6257759999999992"/>
    <n v="0"/>
    <n v="16"/>
    <x v="159"/>
    <x v="50"/>
    <x v="6"/>
  </r>
  <r>
    <x v="1"/>
    <x v="110"/>
    <x v="1"/>
    <x v="1"/>
    <s v="-0.12776"/>
    <x v="2"/>
    <x v="1"/>
    <x v="1"/>
    <x v="6885"/>
    <n v="7.1000000000000004E-3"/>
    <x v="9421"/>
    <n v="0.43999999999999995"/>
    <n v="5.4238887999999994"/>
    <n v="4"/>
    <n v="132"/>
    <x v="167"/>
    <x v="26"/>
    <x v="3"/>
  </r>
  <r>
    <x v="1"/>
    <x v="111"/>
    <x v="1"/>
    <x v="1"/>
    <s v="-0.12776"/>
    <x v="2"/>
    <x v="1"/>
    <x v="1"/>
    <x v="6886"/>
    <n v="8.8000000000000005E-3"/>
    <x v="9422"/>
    <n v="1.19"/>
    <n v="12.664836799999998"/>
    <n v="3"/>
    <n v="112"/>
    <x v="177"/>
    <x v="12"/>
    <x v="6"/>
  </r>
  <r>
    <x v="1"/>
    <x v="112"/>
    <x v="1"/>
    <x v="1"/>
    <s v="-0.12776"/>
    <x v="2"/>
    <x v="1"/>
    <x v="1"/>
    <x v="6887"/>
    <n v="9.1000000000000004E-3"/>
    <x v="9423"/>
    <n v="0.60999999999999988"/>
    <n v="5.7780358999999981"/>
    <n v="0"/>
    <n v="11"/>
    <x v="185"/>
    <x v="18"/>
    <x v="24"/>
  </r>
  <r>
    <x v="1"/>
    <x v="113"/>
    <x v="1"/>
    <x v="1"/>
    <s v="-0.12776"/>
    <x v="2"/>
    <x v="1"/>
    <x v="1"/>
    <x v="6888"/>
    <n v="8.0999999999999996E-3"/>
    <x v="9424"/>
    <n v="0.97999999999999976"/>
    <n v="6.0376427999999969"/>
    <n v="0"/>
    <n v="15"/>
    <x v="76"/>
    <x v="44"/>
    <x v="6"/>
  </r>
  <r>
    <x v="1"/>
    <x v="114"/>
    <x v="1"/>
    <x v="1"/>
    <s v="-0.12776"/>
    <x v="2"/>
    <x v="1"/>
    <x v="1"/>
    <x v="761"/>
    <n v="5.1999999999999989E-3"/>
    <x v="9425"/>
    <n v="0.22000000000000003"/>
    <n v="1.8269679999999997"/>
    <n v="3"/>
    <n v="180"/>
    <x v="136"/>
    <x v="46"/>
    <x v="21"/>
  </r>
  <r>
    <x v="1"/>
    <x v="115"/>
    <x v="1"/>
    <x v="1"/>
    <s v="-0.12776"/>
    <x v="2"/>
    <x v="1"/>
    <x v="1"/>
    <x v="6889"/>
    <n v="6.9000000000000016E-3"/>
    <x v="9426"/>
    <n v="0.62999999999999989"/>
    <n v="6.9295527000000003"/>
    <n v="0"/>
    <n v="14"/>
    <x v="76"/>
    <x v="43"/>
    <x v="27"/>
  </r>
  <r>
    <x v="1"/>
    <x v="116"/>
    <x v="1"/>
    <x v="1"/>
    <s v="-0.12776"/>
    <x v="2"/>
    <x v="1"/>
    <x v="1"/>
    <x v="5605"/>
    <n v="7.3999999999999986E-3"/>
    <x v="9427"/>
    <n v="0.82999999999999974"/>
    <n v="8.5822165999999953"/>
    <n v="2"/>
    <n v="129"/>
    <x v="58"/>
    <x v="13"/>
    <x v="21"/>
  </r>
  <r>
    <x v="1"/>
    <x v="117"/>
    <x v="1"/>
    <x v="1"/>
    <s v="-0.12776"/>
    <x v="2"/>
    <x v="1"/>
    <x v="1"/>
    <x v="6890"/>
    <n v="7.5999999999999991E-3"/>
    <x v="9428"/>
    <n v="0.86999999999999977"/>
    <n v="8.0963939999999965"/>
    <n v="0"/>
    <n v="7"/>
    <x v="159"/>
    <x v="45"/>
    <x v="24"/>
  </r>
  <r>
    <x v="1"/>
    <x v="118"/>
    <x v="1"/>
    <x v="1"/>
    <s v="-0.12776"/>
    <x v="2"/>
    <x v="1"/>
    <x v="1"/>
    <x v="6891"/>
    <n v="8.0999999999999996E-3"/>
    <x v="9429"/>
    <n v="0.49999999999999983"/>
    <n v="3.7806749999999987"/>
    <n v="0"/>
    <n v="16"/>
    <x v="184"/>
    <x v="42"/>
    <x v="7"/>
  </r>
  <r>
    <x v="1"/>
    <x v="119"/>
    <x v="1"/>
    <x v="1"/>
    <s v="-0.12776"/>
    <x v="2"/>
    <x v="1"/>
    <x v="1"/>
    <x v="5760"/>
    <n v="2.1999999999999997E-3"/>
    <x v="9430"/>
    <n v="0.99999999999999967"/>
    <n v="1.4847799999999991"/>
    <n v="0"/>
    <n v="16"/>
    <x v="183"/>
    <x v="47"/>
    <x v="6"/>
  </r>
  <r>
    <x v="1"/>
    <x v="120"/>
    <x v="1"/>
    <x v="1"/>
    <s v="-0.12776"/>
    <x v="2"/>
    <x v="1"/>
    <x v="1"/>
    <x v="6892"/>
    <n v="9.5999999999999992E-3"/>
    <x v="9431"/>
    <n v="0.7699999999999998"/>
    <n v="6.1020959999999977"/>
    <n v="0"/>
    <n v="30"/>
    <x v="114"/>
    <x v="13"/>
    <x v="6"/>
  </r>
  <r>
    <x v="1"/>
    <x v="121"/>
    <x v="1"/>
    <x v="1"/>
    <s v="-0.12776"/>
    <x v="2"/>
    <x v="1"/>
    <x v="1"/>
    <x v="6893"/>
    <n v="4.1999999999999997E-3"/>
    <x v="9432"/>
    <n v="0.56999999999999984"/>
    <n v="4.1904575999999985"/>
    <n v="2"/>
    <n v="138"/>
    <x v="146"/>
    <x v="23"/>
    <x v="25"/>
  </r>
  <r>
    <x v="1"/>
    <x v="122"/>
    <x v="1"/>
    <x v="1"/>
    <s v="-0.12776"/>
    <x v="2"/>
    <x v="1"/>
    <x v="1"/>
    <x v="6894"/>
    <n v="8.7999999999999988E-3"/>
    <x v="9433"/>
    <n v="0.41000000000000009"/>
    <n v="2.7785207999999999"/>
    <n v="2"/>
    <n v="37"/>
    <x v="135"/>
    <x v="8"/>
    <x v="6"/>
  </r>
  <r>
    <x v="1"/>
    <x v="123"/>
    <x v="1"/>
    <x v="1"/>
    <s v="-0.12776"/>
    <x v="2"/>
    <x v="1"/>
    <x v="1"/>
    <x v="6895"/>
    <n v="5.9000000000000007E-3"/>
    <x v="9434"/>
    <n v="0.41"/>
    <n v="4.2465544999999993"/>
    <n v="0"/>
    <n v="23"/>
    <x v="167"/>
    <x v="41"/>
    <x v="5"/>
  </r>
  <r>
    <x v="1"/>
    <x v="124"/>
    <x v="1"/>
    <x v="1"/>
    <s v="-0.12776"/>
    <x v="2"/>
    <x v="1"/>
    <x v="1"/>
    <x v="6896"/>
    <n v="7.9000000000000008E-3"/>
    <x v="9435"/>
    <n v="0.3600000000000001"/>
    <n v="3.1210056000000006"/>
    <n v="2"/>
    <n v="158"/>
    <x v="171"/>
    <x v="47"/>
    <x v="24"/>
  </r>
  <r>
    <x v="1"/>
    <x v="125"/>
    <x v="1"/>
    <x v="1"/>
    <s v="-0.12776"/>
    <x v="2"/>
    <x v="1"/>
    <x v="1"/>
    <x v="6897"/>
    <n v="3.9000000000000007E-3"/>
    <x v="9436"/>
    <n v="0.24000000000000005"/>
    <n v="0.91241280000000025"/>
    <n v="0"/>
    <n v="20"/>
    <x v="136"/>
    <x v="7"/>
    <x v="24"/>
  </r>
  <r>
    <x v="1"/>
    <x v="126"/>
    <x v="1"/>
    <x v="1"/>
    <s v="-0.12776"/>
    <x v="2"/>
    <x v="1"/>
    <x v="1"/>
    <x v="6898"/>
    <n v="6.4999999999999988E-3"/>
    <x v="9437"/>
    <n v="0.1"/>
    <n v="0.76803999999999983"/>
    <n v="2"/>
    <n v="139"/>
    <x v="76"/>
    <x v="42"/>
    <x v="26"/>
  </r>
  <r>
    <x v="1"/>
    <x v="127"/>
    <x v="1"/>
    <x v="1"/>
    <s v="-0.12776"/>
    <x v="2"/>
    <x v="1"/>
    <x v="1"/>
    <x v="6899"/>
    <n v="8.8000000000000023E-3"/>
    <x v="9438"/>
    <n v="0.42999999999999994"/>
    <n v="3.0869872000000003"/>
    <n v="0"/>
    <n v="47"/>
    <x v="176"/>
    <x v="13"/>
    <x v="7"/>
  </r>
  <r>
    <x v="1"/>
    <x v="128"/>
    <x v="1"/>
    <x v="1"/>
    <s v="-0.12776"/>
    <x v="2"/>
    <x v="1"/>
    <x v="1"/>
    <x v="6900"/>
    <n v="7.1999999999999981E-3"/>
    <x v="9439"/>
    <n v="0.65999999999999981"/>
    <n v="7.6421663999999945"/>
    <n v="0"/>
    <n v="32"/>
    <x v="51"/>
    <x v="30"/>
    <x v="21"/>
  </r>
  <r>
    <x v="1"/>
    <x v="129"/>
    <x v="1"/>
    <x v="1"/>
    <s v="-0.12776"/>
    <x v="2"/>
    <x v="1"/>
    <x v="1"/>
    <x v="6901"/>
    <n v="7.5000000000000015E-3"/>
    <x v="9440"/>
    <n v="0.27000000000000007"/>
    <n v="1.7056575000000005"/>
    <n v="2"/>
    <n v="85"/>
    <x v="156"/>
    <x v="52"/>
    <x v="23"/>
  </r>
  <r>
    <x v="1"/>
    <x v="130"/>
    <x v="1"/>
    <x v="1"/>
    <s v="-0.12776"/>
    <x v="2"/>
    <x v="1"/>
    <x v="1"/>
    <x v="6902"/>
    <n v="4.7999999999999987E-3"/>
    <x v="9441"/>
    <n v="0.6499999999999998"/>
    <n v="4.5239999999999974"/>
    <n v="0"/>
    <n v="28"/>
    <x v="58"/>
    <x v="41"/>
    <x v="25"/>
  </r>
  <r>
    <x v="1"/>
    <x v="131"/>
    <x v="1"/>
    <x v="1"/>
    <s v="-0.12776"/>
    <x v="2"/>
    <x v="1"/>
    <x v="1"/>
    <x v="6903"/>
    <n v="3.1999999999999997E-3"/>
    <x v="9442"/>
    <n v="0.44000000000000006"/>
    <n v="1.9527551999999999"/>
    <n v="0"/>
    <n v="12"/>
    <x v="152"/>
    <x v="52"/>
    <x v="7"/>
  </r>
  <r>
    <x v="1"/>
    <x v="132"/>
    <x v="1"/>
    <x v="1"/>
    <s v="-0.12776"/>
    <x v="2"/>
    <x v="1"/>
    <x v="1"/>
    <x v="4853"/>
    <n v="8.9999999999999976E-3"/>
    <x v="9443"/>
    <n v="0.8999999999999998"/>
    <n v="15.15590999999999"/>
    <n v="0"/>
    <n v="10"/>
    <x v="97"/>
    <x v="12"/>
    <x v="7"/>
  </r>
  <r>
    <x v="1"/>
    <x v="133"/>
    <x v="1"/>
    <x v="1"/>
    <s v="-0.12776"/>
    <x v="2"/>
    <x v="1"/>
    <x v="1"/>
    <x v="6904"/>
    <n v="9.7999999999999997E-3"/>
    <x v="9444"/>
    <n v="1.1399999999999999"/>
    <n v="11.862429599999999"/>
    <n v="3"/>
    <n v="264"/>
    <x v="175"/>
    <x v="12"/>
    <x v="3"/>
  </r>
  <r>
    <x v="1"/>
    <x v="134"/>
    <x v="1"/>
    <x v="1"/>
    <s v="-0.12776"/>
    <x v="2"/>
    <x v="1"/>
    <x v="1"/>
    <x v="6905"/>
    <n v="4.1999999999999997E-3"/>
    <x v="9445"/>
    <n v="7.0000000000000034E-2"/>
    <n v="0.33589500000000017"/>
    <n v="3"/>
    <n v="178"/>
    <x v="168"/>
    <x v="13"/>
    <x v="27"/>
  </r>
  <r>
    <x v="1"/>
    <x v="135"/>
    <x v="1"/>
    <x v="1"/>
    <s v="-0.12776"/>
    <x v="2"/>
    <x v="1"/>
    <x v="1"/>
    <x v="6906"/>
    <n v="1.0100000000000001E-2"/>
    <x v="9446"/>
    <n v="0.84999999999999987"/>
    <n v="8.5841414999999994"/>
    <n v="0"/>
    <n v="42"/>
    <x v="185"/>
    <x v="42"/>
    <x v="21"/>
  </r>
  <r>
    <x v="1"/>
    <x v="136"/>
    <x v="1"/>
    <x v="1"/>
    <s v="-0.12776"/>
    <x v="2"/>
    <x v="1"/>
    <x v="1"/>
    <x v="6907"/>
    <n v="1.0699999999999998E-2"/>
    <x v="9447"/>
    <n v="0.92999999999999994"/>
    <n v="12.302421299999995"/>
    <n v="3"/>
    <n v="143"/>
    <x v="140"/>
    <x v="49"/>
    <x v="3"/>
  </r>
  <r>
    <x v="1"/>
    <x v="137"/>
    <x v="1"/>
    <x v="1"/>
    <s v="-0.12776"/>
    <x v="2"/>
    <x v="1"/>
    <x v="1"/>
    <x v="6908"/>
    <n v="4.1999999999999989E-3"/>
    <x v="9448"/>
    <n v="0.31000000000000005"/>
    <n v="2.4904655999999994"/>
    <n v="4"/>
    <n v="251"/>
    <x v="159"/>
    <x v="12"/>
    <x v="6"/>
  </r>
  <r>
    <x v="1"/>
    <x v="138"/>
    <x v="1"/>
    <x v="1"/>
    <s v="-0.12776"/>
    <x v="2"/>
    <x v="1"/>
    <x v="1"/>
    <x v="6909"/>
    <n v="7.0000000000000001E-3"/>
    <x v="9449"/>
    <n v="0.44000000000000006"/>
    <n v="4.4610720000000006"/>
    <n v="4"/>
    <n v="350"/>
    <x v="157"/>
    <x v="26"/>
    <x v="0"/>
  </r>
  <r>
    <x v="1"/>
    <x v="139"/>
    <x v="1"/>
    <x v="1"/>
    <s v="-0.12776"/>
    <x v="2"/>
    <x v="1"/>
    <x v="1"/>
    <x v="1374"/>
    <n v="9.3999999999999986E-3"/>
    <x v="9450"/>
    <n v="0.83999999999999975"/>
    <n v="9.1972607999999969"/>
    <n v="3"/>
    <n v="101"/>
    <x v="185"/>
    <x v="42"/>
    <x v="25"/>
  </r>
  <r>
    <x v="1"/>
    <x v="140"/>
    <x v="1"/>
    <x v="1"/>
    <s v="-0.12776"/>
    <x v="2"/>
    <x v="1"/>
    <x v="1"/>
    <x v="6910"/>
    <n v="8.3000000000000018E-3"/>
    <x v="9451"/>
    <n v="0.7699999999999998"/>
    <n v="10.106727399999999"/>
    <n v="3"/>
    <n v="130"/>
    <x v="154"/>
    <x v="42"/>
    <x v="22"/>
  </r>
  <r>
    <x v="1"/>
    <x v="141"/>
    <x v="1"/>
    <x v="1"/>
    <s v="-0.12776"/>
    <x v="2"/>
    <x v="1"/>
    <x v="1"/>
    <x v="6911"/>
    <n v="8.2999999999999984E-3"/>
    <x v="9452"/>
    <n v="0.60999999999999988"/>
    <n v="7.1530063999999971"/>
    <n v="4"/>
    <n v="107"/>
    <x v="184"/>
    <x v="44"/>
    <x v="23"/>
  </r>
  <r>
    <x v="1"/>
    <x v="142"/>
    <x v="1"/>
    <x v="1"/>
    <s v="-0.12776"/>
    <x v="2"/>
    <x v="1"/>
    <x v="1"/>
    <x v="5882"/>
    <n v="8.0999999999999996E-3"/>
    <x v="9453"/>
    <n v="0.49"/>
    <n v="6.6552191999999994"/>
    <n v="2"/>
    <n v="106"/>
    <x v="167"/>
    <x v="42"/>
    <x v="27"/>
  </r>
  <r>
    <x v="1"/>
    <x v="143"/>
    <x v="1"/>
    <x v="1"/>
    <s v="-0.12776"/>
    <x v="2"/>
    <x v="1"/>
    <x v="1"/>
    <x v="6912"/>
    <n v="2.5000000000000005E-3"/>
    <x v="9454"/>
    <n v="0.8999999999999998"/>
    <n v="1.8785249999999996"/>
    <n v="2"/>
    <n v="148"/>
    <x v="124"/>
    <x v="6"/>
    <x v="23"/>
  </r>
  <r>
    <x v="1"/>
    <x v="144"/>
    <x v="1"/>
    <x v="1"/>
    <s v="-0.12776"/>
    <x v="2"/>
    <x v="1"/>
    <x v="1"/>
    <x v="6913"/>
    <n v="1.0500000000000001E-2"/>
    <x v="9455"/>
    <n v="0.38000000000000006"/>
    <n v="6.5922780000000003"/>
    <n v="4"/>
    <n v="302"/>
    <x v="174"/>
    <x v="47"/>
    <x v="27"/>
  </r>
  <r>
    <x v="1"/>
    <x v="145"/>
    <x v="1"/>
    <x v="1"/>
    <s v="-0.12776"/>
    <x v="2"/>
    <x v="1"/>
    <x v="1"/>
    <x v="6914"/>
    <n v="5.1999999999999989E-3"/>
    <x v="9456"/>
    <n v="1.1999999999999997"/>
    <n v="4.9645439999999974"/>
    <n v="0"/>
    <n v="4"/>
    <x v="160"/>
    <x v="13"/>
    <x v="24"/>
  </r>
  <r>
    <x v="1"/>
    <x v="146"/>
    <x v="1"/>
    <x v="1"/>
    <s v="-0.12776"/>
    <x v="2"/>
    <x v="1"/>
    <x v="1"/>
    <x v="5023"/>
    <n v="1.1899999999999997E-2"/>
    <x v="9457"/>
    <n v="1.3699999999999997"/>
    <n v="28.199299099999983"/>
    <n v="0"/>
    <n v="47"/>
    <x v="155"/>
    <x v="23"/>
    <x v="25"/>
  </r>
  <r>
    <x v="1"/>
    <x v="147"/>
    <x v="1"/>
    <x v="1"/>
    <s v="-0.12776"/>
    <x v="2"/>
    <x v="1"/>
    <x v="1"/>
    <x v="6915"/>
    <n v="7.1000000000000004E-3"/>
    <x v="9458"/>
    <n v="0.57999999999999985"/>
    <n v="7.4824059999999974"/>
    <n v="2"/>
    <n v="177"/>
    <x v="133"/>
    <x v="30"/>
    <x v="20"/>
  </r>
  <r>
    <x v="1"/>
    <x v="148"/>
    <x v="1"/>
    <x v="1"/>
    <s v="-0.12776"/>
    <x v="2"/>
    <x v="1"/>
    <x v="1"/>
    <x v="6916"/>
    <n v="8.5000000000000006E-3"/>
    <x v="9459"/>
    <n v="1.0999999999999999"/>
    <n v="10.486959999999998"/>
    <n v="1"/>
    <n v="41"/>
    <x v="171"/>
    <x v="23"/>
    <x v="5"/>
  </r>
  <r>
    <x v="1"/>
    <x v="149"/>
    <x v="1"/>
    <x v="1"/>
    <s v="-0.12776"/>
    <x v="2"/>
    <x v="1"/>
    <x v="1"/>
    <x v="1404"/>
    <n v="8.199999999999999E-3"/>
    <x v="9460"/>
    <n v="0.66999999999999971"/>
    <n v="5.0879933999999967"/>
    <n v="0"/>
    <n v="5"/>
    <x v="151"/>
    <x v="30"/>
    <x v="7"/>
  </r>
  <r>
    <x v="1"/>
    <x v="150"/>
    <x v="1"/>
    <x v="1"/>
    <s v="-0.12776"/>
    <x v="2"/>
    <x v="1"/>
    <x v="1"/>
    <x v="6917"/>
    <n v="5.2999999999999992E-3"/>
    <x v="9461"/>
    <n v="0.43999999999999995"/>
    <n v="2.7519931999999989"/>
    <n v="4"/>
    <n v="322"/>
    <x v="151"/>
    <x v="52"/>
    <x v="24"/>
  </r>
  <r>
    <x v="1"/>
    <x v="151"/>
    <x v="1"/>
    <x v="1"/>
    <s v="-0.12776"/>
    <x v="2"/>
    <x v="1"/>
    <x v="1"/>
    <x v="1786"/>
    <n v="8.8999999999999999E-3"/>
    <x v="9462"/>
    <n v="1.0699999999999998"/>
    <n v="10.140090399999998"/>
    <n v="0"/>
    <n v="16"/>
    <x v="170"/>
    <x v="23"/>
    <x v="7"/>
  </r>
  <r>
    <x v="1"/>
    <x v="152"/>
    <x v="1"/>
    <x v="1"/>
    <s v="-0.12776"/>
    <x v="2"/>
    <x v="1"/>
    <x v="1"/>
    <x v="6918"/>
    <n v="2.1999999999999997E-3"/>
    <x v="9463"/>
    <n v="0.36000000000000004"/>
    <n v="1.0728431999999999"/>
    <n v="2"/>
    <n v="172"/>
    <x v="140"/>
    <x v="12"/>
    <x v="27"/>
  </r>
  <r>
    <x v="1"/>
    <x v="153"/>
    <x v="1"/>
    <x v="1"/>
    <s v="-0.12776"/>
    <x v="2"/>
    <x v="1"/>
    <x v="1"/>
    <x v="6919"/>
    <n v="5.7999999999999996E-3"/>
    <x v="9464"/>
    <n v="1.23"/>
    <n v="6.6924053999999984"/>
    <n v="3"/>
    <n v="276"/>
    <x v="148"/>
    <x v="13"/>
    <x v="3"/>
  </r>
  <r>
    <x v="1"/>
    <x v="154"/>
    <x v="1"/>
    <x v="1"/>
    <s v="-0.12776"/>
    <x v="2"/>
    <x v="1"/>
    <x v="1"/>
    <x v="6920"/>
    <n v="7.3999999999999995E-3"/>
    <x v="9465"/>
    <n v="1.25"/>
    <n v="14.821274999999998"/>
    <n v="1"/>
    <n v="124"/>
    <x v="177"/>
    <x v="47"/>
    <x v="3"/>
  </r>
  <r>
    <x v="1"/>
    <x v="155"/>
    <x v="1"/>
    <x v="1"/>
    <s v="-0.12776"/>
    <x v="2"/>
    <x v="1"/>
    <x v="1"/>
    <x v="6921"/>
    <n v="5.1999999999999998E-3"/>
    <x v="9466"/>
    <n v="1.0499999999999998"/>
    <n v="9.0723359999999982"/>
    <n v="3"/>
    <n v="84"/>
    <x v="58"/>
    <x v="12"/>
    <x v="24"/>
  </r>
  <r>
    <x v="1"/>
    <x v="156"/>
    <x v="1"/>
    <x v="1"/>
    <s v="-0.12776"/>
    <x v="2"/>
    <x v="1"/>
    <x v="1"/>
    <x v="6922"/>
    <n v="9.8999999999999991E-3"/>
    <x v="9467"/>
    <n v="0.66999999999999982"/>
    <n v="11.095019099999996"/>
    <n v="3"/>
    <n v="222"/>
    <x v="176"/>
    <x v="18"/>
    <x v="21"/>
  </r>
  <r>
    <x v="1"/>
    <x v="157"/>
    <x v="1"/>
    <x v="1"/>
    <s v="-0.12776"/>
    <x v="2"/>
    <x v="1"/>
    <x v="1"/>
    <x v="4858"/>
    <n v="5.6999999999999993E-3"/>
    <x v="9468"/>
    <n v="0.24000000000000005"/>
    <n v="2.3623992"/>
    <n v="3"/>
    <n v="173"/>
    <x v="88"/>
    <x v="46"/>
    <x v="7"/>
  </r>
  <r>
    <x v="1"/>
    <x v="158"/>
    <x v="1"/>
    <x v="1"/>
    <s v="-0.12776"/>
    <x v="2"/>
    <x v="1"/>
    <x v="1"/>
    <x v="6923"/>
    <n v="4.1999999999999997E-3"/>
    <x v="9469"/>
    <n v="0.45999999999999996"/>
    <n v="1.5682043999999995"/>
    <n v="0"/>
    <n v="8"/>
    <x v="138"/>
    <x v="44"/>
    <x v="20"/>
  </r>
  <r>
    <x v="1"/>
    <x v="159"/>
    <x v="1"/>
    <x v="1"/>
    <s v="-0.12776"/>
    <x v="2"/>
    <x v="1"/>
    <x v="1"/>
    <x v="6924"/>
    <n v="6.4000000000000003E-3"/>
    <x v="9470"/>
    <n v="1.1999999999999997"/>
    <n v="12.119807999999997"/>
    <n v="0"/>
    <n v="41"/>
    <x v="176"/>
    <x v="46"/>
    <x v="6"/>
  </r>
  <r>
    <x v="1"/>
    <x v="160"/>
    <x v="1"/>
    <x v="1"/>
    <s v="-0.12776"/>
    <x v="2"/>
    <x v="1"/>
    <x v="1"/>
    <x v="6925"/>
    <n v="1.0000000000000002E-2"/>
    <x v="9471"/>
    <n v="0.53999999999999981"/>
    <n v="7.3126799999999985"/>
    <n v="2"/>
    <n v="92"/>
    <x v="88"/>
    <x v="52"/>
    <x v="25"/>
  </r>
  <r>
    <x v="1"/>
    <x v="161"/>
    <x v="1"/>
    <x v="1"/>
    <s v="-0.12776"/>
    <x v="2"/>
    <x v="1"/>
    <x v="1"/>
    <x v="6412"/>
    <n v="1.15E-2"/>
    <x v="9472"/>
    <n v="0.84999999999999987"/>
    <n v="10.532562499999997"/>
    <n v="0"/>
    <n v="10"/>
    <x v="172"/>
    <x v="18"/>
    <x v="0"/>
  </r>
  <r>
    <x v="1"/>
    <x v="162"/>
    <x v="1"/>
    <x v="1"/>
    <s v="-0.12776"/>
    <x v="2"/>
    <x v="1"/>
    <x v="1"/>
    <x v="6926"/>
    <n v="7.899999999999999E-3"/>
    <x v="9473"/>
    <n v="0.34000000000000008"/>
    <n v="3.2342126000000002"/>
    <n v="1"/>
    <n v="65"/>
    <x v="172"/>
    <x v="18"/>
    <x v="24"/>
  </r>
  <r>
    <x v="1"/>
    <x v="163"/>
    <x v="1"/>
    <x v="1"/>
    <s v="-0.12776"/>
    <x v="2"/>
    <x v="1"/>
    <x v="1"/>
    <x v="6927"/>
    <n v="1.2999999999999999E-3"/>
    <x v="9474"/>
    <n v="1.2899999999999998"/>
    <n v="2.2616021999999991"/>
    <n v="0"/>
    <n v="3"/>
    <x v="145"/>
    <x v="26"/>
    <x v="27"/>
  </r>
  <r>
    <x v="1"/>
    <x v="164"/>
    <x v="1"/>
    <x v="1"/>
    <s v="-0.12776"/>
    <x v="2"/>
    <x v="1"/>
    <x v="1"/>
    <x v="6928"/>
    <n v="6.3999999999999986E-3"/>
    <x v="9475"/>
    <n v="0.16000000000000009"/>
    <n v="1.7045504000000002"/>
    <n v="0"/>
    <n v="41"/>
    <x v="46"/>
    <x v="26"/>
    <x v="3"/>
  </r>
  <r>
    <x v="1"/>
    <x v="165"/>
    <x v="1"/>
    <x v="1"/>
    <s v="-0.12776"/>
    <x v="2"/>
    <x v="1"/>
    <x v="1"/>
    <x v="6929"/>
    <n v="4.8000000000000004E-3"/>
    <x v="9476"/>
    <n v="0.96999999999999986"/>
    <n v="4.4990927999999997"/>
    <n v="1"/>
    <n v="45"/>
    <x v="150"/>
    <x v="7"/>
    <x v="22"/>
  </r>
  <r>
    <x v="1"/>
    <x v="166"/>
    <x v="1"/>
    <x v="1"/>
    <s v="-0.12776"/>
    <x v="2"/>
    <x v="1"/>
    <x v="1"/>
    <x v="6930"/>
    <n v="5.6000000000000008E-3"/>
    <x v="9477"/>
    <n v="0.15000000000000002"/>
    <n v="1.1853240000000003"/>
    <n v="1"/>
    <n v="21"/>
    <x v="174"/>
    <x v="6"/>
    <x v="24"/>
  </r>
  <r>
    <x v="1"/>
    <x v="167"/>
    <x v="1"/>
    <x v="1"/>
    <s v="-0.12776"/>
    <x v="2"/>
    <x v="1"/>
    <x v="1"/>
    <x v="2024"/>
    <n v="5.3999999999999994E-3"/>
    <x v="9478"/>
    <n v="0.7799999999999998"/>
    <n v="5.8702643999999973"/>
    <n v="4"/>
    <n v="276"/>
    <x v="177"/>
    <x v="46"/>
    <x v="20"/>
  </r>
  <r>
    <x v="1"/>
    <x v="168"/>
    <x v="1"/>
    <x v="1"/>
    <s v="-0.12776"/>
    <x v="2"/>
    <x v="1"/>
    <x v="1"/>
    <x v="2955"/>
    <n v="7.3999999999999995E-3"/>
    <x v="9479"/>
    <n v="0.34000000000000008"/>
    <n v="2.4681960000000003"/>
    <n v="3"/>
    <n v="142"/>
    <x v="153"/>
    <x v="41"/>
    <x v="22"/>
  </r>
  <r>
    <x v="1"/>
    <x v="169"/>
    <x v="1"/>
    <x v="1"/>
    <s v="-0.12776"/>
    <x v="2"/>
    <x v="1"/>
    <x v="1"/>
    <x v="6931"/>
    <n v="6.9000000000000008E-3"/>
    <x v="9480"/>
    <n v="0.78999999999999981"/>
    <n v="8.1939431999999979"/>
    <n v="0"/>
    <n v="18"/>
    <x v="146"/>
    <x v="26"/>
    <x v="23"/>
  </r>
  <r>
    <x v="1"/>
    <x v="170"/>
    <x v="1"/>
    <x v="1"/>
    <s v="-0.12776"/>
    <x v="2"/>
    <x v="1"/>
    <x v="1"/>
    <x v="6932"/>
    <n v="9.6000000000000009E-3"/>
    <x v="9481"/>
    <n v="0.83999999999999975"/>
    <n v="6.4310399999999985"/>
    <n v="3"/>
    <n v="124"/>
    <x v="138"/>
    <x v="12"/>
    <x v="21"/>
  </r>
  <r>
    <x v="1"/>
    <x v="171"/>
    <x v="1"/>
    <x v="1"/>
    <s v="-0.12776"/>
    <x v="2"/>
    <x v="1"/>
    <x v="1"/>
    <x v="6933"/>
    <n v="7.3000000000000001E-3"/>
    <x v="9482"/>
    <n v="1.1199999999999997"/>
    <n v="7.1319247999999975"/>
    <n v="2"/>
    <n v="124"/>
    <x v="182"/>
    <x v="18"/>
    <x v="21"/>
  </r>
  <r>
    <x v="1"/>
    <x v="172"/>
    <x v="1"/>
    <x v="1"/>
    <s v="-0.12776"/>
    <x v="2"/>
    <x v="1"/>
    <x v="1"/>
    <x v="6934"/>
    <n v="1.0100000000000001E-2"/>
    <x v="9483"/>
    <n v="1.0999999999999999"/>
    <n v="11.56551"/>
    <n v="3"/>
    <n v="233"/>
    <x v="181"/>
    <x v="47"/>
    <x v="26"/>
  </r>
  <r>
    <x v="1"/>
    <x v="173"/>
    <x v="1"/>
    <x v="1"/>
    <s v="-0.12776"/>
    <x v="2"/>
    <x v="1"/>
    <x v="1"/>
    <x v="6935"/>
    <n v="9.3999999999999986E-3"/>
    <x v="9484"/>
    <n v="0.60999999999999988"/>
    <n v="5.295348999999999"/>
    <n v="0"/>
    <n v="27"/>
    <x v="133"/>
    <x v="6"/>
    <x v="21"/>
  </r>
  <r>
    <x v="1"/>
    <x v="174"/>
    <x v="1"/>
    <x v="1"/>
    <s v="-0.12776"/>
    <x v="2"/>
    <x v="1"/>
    <x v="1"/>
    <x v="6936"/>
    <n v="0.01"/>
    <x v="9485"/>
    <n v="0.47"/>
    <n v="6.6443899999999987"/>
    <n v="1"/>
    <n v="46"/>
    <x v="151"/>
    <x v="46"/>
    <x v="7"/>
  </r>
  <r>
    <x v="1"/>
    <x v="175"/>
    <x v="1"/>
    <x v="1"/>
    <s v="-0.12776"/>
    <x v="2"/>
    <x v="1"/>
    <x v="1"/>
    <x v="6937"/>
    <n v="8.6999999999999994E-3"/>
    <x v="9486"/>
    <n v="0.3600000000000001"/>
    <n v="2.4536088"/>
    <n v="3"/>
    <n v="229"/>
    <x v="148"/>
    <x v="18"/>
    <x v="27"/>
  </r>
  <r>
    <x v="1"/>
    <x v="176"/>
    <x v="1"/>
    <x v="1"/>
    <s v="-0.12776"/>
    <x v="2"/>
    <x v="1"/>
    <x v="1"/>
    <x v="5926"/>
    <n v="3.5000000000000005E-3"/>
    <x v="9487"/>
    <n v="0.54999999999999993"/>
    <n v="2.1615824999999997"/>
    <n v="3"/>
    <n v="126"/>
    <x v="124"/>
    <x v="23"/>
    <x v="27"/>
  </r>
  <r>
    <x v="1"/>
    <x v="177"/>
    <x v="1"/>
    <x v="1"/>
    <s v="-0.12776"/>
    <x v="2"/>
    <x v="1"/>
    <x v="1"/>
    <x v="6938"/>
    <n v="2.8999999999999998E-3"/>
    <x v="9488"/>
    <n v="0.84999999999999987"/>
    <n v="2.5273644999999991"/>
    <n v="2"/>
    <n v="132"/>
    <x v="171"/>
    <x v="52"/>
    <x v="3"/>
  </r>
  <r>
    <x v="1"/>
    <x v="178"/>
    <x v="1"/>
    <x v="1"/>
    <s v="-0.12776"/>
    <x v="2"/>
    <x v="1"/>
    <x v="1"/>
    <x v="6939"/>
    <n v="3.3E-3"/>
    <x v="9489"/>
    <n v="0.29000000000000004"/>
    <n v="1.1234223000000001"/>
    <n v="4"/>
    <n v="197"/>
    <x v="88"/>
    <x v="12"/>
    <x v="23"/>
  </r>
  <r>
    <x v="1"/>
    <x v="179"/>
    <x v="1"/>
    <x v="1"/>
    <s v="-0.12776"/>
    <x v="2"/>
    <x v="1"/>
    <x v="1"/>
    <x v="6940"/>
    <n v="5.0000000000000018E-3"/>
    <x v="9490"/>
    <n v="0.93999999999999984"/>
    <n v="3.2763700000000004"/>
    <n v="2"/>
    <n v="177"/>
    <x v="135"/>
    <x v="47"/>
    <x v="3"/>
  </r>
  <r>
    <x v="1"/>
    <x v="180"/>
    <x v="1"/>
    <x v="1"/>
    <s v="-0.12776"/>
    <x v="2"/>
    <x v="1"/>
    <x v="1"/>
    <x v="6941"/>
    <n v="7.3999999999999995E-3"/>
    <x v="9491"/>
    <n v="0.74999999999999978"/>
    <n v="6.4368899999999973"/>
    <n v="2"/>
    <n v="91"/>
    <x v="146"/>
    <x v="47"/>
    <x v="26"/>
  </r>
  <r>
    <x v="1"/>
    <x v="181"/>
    <x v="1"/>
    <x v="1"/>
    <s v="-0.12776"/>
    <x v="2"/>
    <x v="1"/>
    <x v="1"/>
    <x v="6942"/>
    <n v="5.9000000000000007E-3"/>
    <x v="9492"/>
    <n v="0.68999999999999984"/>
    <n v="6.4663763999999988"/>
    <n v="0"/>
    <n v="27"/>
    <x v="191"/>
    <x v="35"/>
    <x v="24"/>
  </r>
  <r>
    <x v="1"/>
    <x v="182"/>
    <x v="1"/>
    <x v="1"/>
    <s v="-0.12776"/>
    <x v="2"/>
    <x v="1"/>
    <x v="1"/>
    <x v="6943"/>
    <n v="4.8000000000000004E-3"/>
    <x v="9493"/>
    <n v="1.2399999999999998"/>
    <n v="8.8268159999999991"/>
    <n v="0"/>
    <n v="21"/>
    <x v="198"/>
    <x v="26"/>
    <x v="6"/>
  </r>
  <r>
    <x v="1"/>
    <x v="183"/>
    <x v="1"/>
    <x v="1"/>
    <s v="-0.12776"/>
    <x v="2"/>
    <x v="1"/>
    <x v="1"/>
    <x v="6944"/>
    <n v="1.4000000000000002E-3"/>
    <x v="9494"/>
    <n v="0.65999999999999981"/>
    <n v="0.9024707999999998"/>
    <n v="2"/>
    <n v="121"/>
    <x v="179"/>
    <x v="36"/>
    <x v="22"/>
  </r>
  <r>
    <x v="2"/>
    <x v="184"/>
    <x v="1"/>
    <x v="1"/>
    <s v="-0.12776"/>
    <x v="2"/>
    <x v="1"/>
    <x v="1"/>
    <x v="2336"/>
    <n v="5.3E-3"/>
    <x v="9495"/>
    <n v="0.56999999999999973"/>
    <n v="4.8215159999999981"/>
    <n v="4"/>
    <n v="275"/>
    <x v="124"/>
    <x v="55"/>
    <x v="22"/>
  </r>
  <r>
    <x v="2"/>
    <x v="185"/>
    <x v="1"/>
    <x v="1"/>
    <s v="-0.12776"/>
    <x v="2"/>
    <x v="1"/>
    <x v="1"/>
    <x v="5095"/>
    <n v="9.6000000000000009E-3"/>
    <x v="9496"/>
    <n v="0.62999999999999978"/>
    <n v="10.317887999999996"/>
    <n v="2"/>
    <n v="74"/>
    <x v="133"/>
    <x v="42"/>
    <x v="0"/>
  </r>
  <r>
    <x v="2"/>
    <x v="186"/>
    <x v="1"/>
    <x v="1"/>
    <s v="-0.12776"/>
    <x v="2"/>
    <x v="1"/>
    <x v="1"/>
    <x v="6945"/>
    <n v="7.2000000000000015E-3"/>
    <x v="9497"/>
    <n v="1.1199999999999999"/>
    <n v="15.176448000000002"/>
    <n v="4"/>
    <n v="202"/>
    <x v="178"/>
    <x v="6"/>
    <x v="25"/>
  </r>
  <r>
    <x v="2"/>
    <x v="187"/>
    <x v="1"/>
    <x v="1"/>
    <s v="-0.12776"/>
    <x v="2"/>
    <x v="1"/>
    <x v="1"/>
    <x v="2506"/>
    <n v="8.8000000000000023E-3"/>
    <x v="9498"/>
    <n v="1.1299999999999997"/>
    <n v="20.872455999999996"/>
    <n v="5"/>
    <n v="497"/>
    <x v="45"/>
    <x v="36"/>
    <x v="0"/>
  </r>
  <r>
    <x v="2"/>
    <x v="188"/>
    <x v="1"/>
    <x v="1"/>
    <s v="-0.12776"/>
    <x v="2"/>
    <x v="1"/>
    <x v="1"/>
    <x v="6946"/>
    <n v="6.1999999999999998E-3"/>
    <x v="9499"/>
    <n v="0.12000000000000004"/>
    <n v="2.1561120000000007"/>
    <n v="6"/>
    <n v="437"/>
    <x v="180"/>
    <x v="7"/>
    <x v="7"/>
  </r>
  <r>
    <x v="2"/>
    <x v="189"/>
    <x v="1"/>
    <x v="1"/>
    <s v="-0.12776"/>
    <x v="2"/>
    <x v="1"/>
    <x v="1"/>
    <x v="5277"/>
    <n v="9.9000000000000025E-3"/>
    <x v="9500"/>
    <n v="0.50999999999999979"/>
    <n v="14.233130999999998"/>
    <n v="4"/>
    <n v="373"/>
    <x v="191"/>
    <x v="12"/>
    <x v="22"/>
  </r>
  <r>
    <x v="2"/>
    <x v="190"/>
    <x v="1"/>
    <x v="1"/>
    <s v="-0.12776"/>
    <x v="2"/>
    <x v="1"/>
    <x v="1"/>
    <x v="970"/>
    <n v="8.2999999999999984E-3"/>
    <x v="9501"/>
    <n v="0.66999999999999982"/>
    <n v="9.4314559999999954"/>
    <n v="2"/>
    <n v="72"/>
    <x v="174"/>
    <x v="12"/>
    <x v="23"/>
  </r>
  <r>
    <x v="2"/>
    <x v="191"/>
    <x v="1"/>
    <x v="1"/>
    <s v="-0.12776"/>
    <x v="2"/>
    <x v="1"/>
    <x v="1"/>
    <x v="5263"/>
    <n v="9.499999999999998E-3"/>
    <x v="9502"/>
    <n v="1.1199999999999999"/>
    <n v="23.588879999999993"/>
    <n v="2"/>
    <n v="147"/>
    <x v="160"/>
    <x v="26"/>
    <x v="22"/>
  </r>
  <r>
    <x v="2"/>
    <x v="192"/>
    <x v="1"/>
    <x v="1"/>
    <s v="-0.12776"/>
    <x v="2"/>
    <x v="1"/>
    <x v="1"/>
    <x v="979"/>
    <n v="1.0200000000000001E-2"/>
    <x v="9503"/>
    <n v="0.17000000000000004"/>
    <n v="2.8160160000000007"/>
    <n v="4"/>
    <n v="196"/>
    <x v="167"/>
    <x v="23"/>
    <x v="22"/>
  </r>
  <r>
    <x v="2"/>
    <x v="193"/>
    <x v="1"/>
    <x v="1"/>
    <s v="-0.12776"/>
    <x v="2"/>
    <x v="1"/>
    <x v="1"/>
    <x v="5084"/>
    <n v="0.01"/>
    <x v="9504"/>
    <n v="0.70999999999999974"/>
    <n v="15.946599999999995"/>
    <n v="2"/>
    <n v="225"/>
    <x v="178"/>
    <x v="36"/>
    <x v="24"/>
  </r>
  <r>
    <x v="2"/>
    <x v="194"/>
    <x v="1"/>
    <x v="1"/>
    <s v="-0.12776"/>
    <x v="2"/>
    <x v="1"/>
    <x v="1"/>
    <x v="6306"/>
    <n v="7.4000000000000021E-3"/>
    <x v="9505"/>
    <n v="0.7699999999999998"/>
    <n v="14.182321999999999"/>
    <n v="5"/>
    <n v="161"/>
    <x v="184"/>
    <x v="46"/>
    <x v="21"/>
  </r>
  <r>
    <x v="2"/>
    <x v="195"/>
    <x v="1"/>
    <x v="1"/>
    <s v="-0.12776"/>
    <x v="2"/>
    <x v="1"/>
    <x v="1"/>
    <x v="4493"/>
    <n v="5.6000000000000017E-3"/>
    <x v="9506"/>
    <n v="0.6499999999999998"/>
    <n v="9.3366000000000007"/>
    <n v="5"/>
    <n v="292"/>
    <x v="150"/>
    <x v="52"/>
    <x v="29"/>
  </r>
  <r>
    <x v="2"/>
    <x v="196"/>
    <x v="1"/>
    <x v="1"/>
    <s v="-0.12776"/>
    <x v="2"/>
    <x v="1"/>
    <x v="1"/>
    <x v="6947"/>
    <n v="4.000000000000001E-3"/>
    <x v="9507"/>
    <n v="0.22000000000000003"/>
    <n v="2.349600000000001"/>
    <n v="2"/>
    <n v="272"/>
    <x v="155"/>
    <x v="50"/>
    <x v="20"/>
  </r>
  <r>
    <x v="2"/>
    <x v="197"/>
    <x v="1"/>
    <x v="1"/>
    <s v="-0.12776"/>
    <x v="2"/>
    <x v="1"/>
    <x v="1"/>
    <x v="466"/>
    <n v="1.0200000000000002E-2"/>
    <x v="9508"/>
    <n v="1.0000000000000023E-2"/>
    <n v="0.2363340000000006"/>
    <n v="2"/>
    <n v="96"/>
    <x v="151"/>
    <x v="58"/>
    <x v="22"/>
  </r>
  <r>
    <x v="2"/>
    <x v="198"/>
    <x v="1"/>
    <x v="1"/>
    <s v="-0.12776"/>
    <x v="2"/>
    <x v="1"/>
    <x v="1"/>
    <x v="4501"/>
    <n v="9.0000000000000011E-3"/>
    <x v="9509"/>
    <n v="0.62999999999999978"/>
    <n v="10.296719999999997"/>
    <n v="6"/>
    <n v="201"/>
    <x v="151"/>
    <x v="18"/>
    <x v="0"/>
  </r>
  <r>
    <x v="2"/>
    <x v="199"/>
    <x v="1"/>
    <x v="1"/>
    <s v="-0.12776"/>
    <x v="2"/>
    <x v="1"/>
    <x v="1"/>
    <x v="4239"/>
    <n v="1.0599999999999998E-2"/>
    <x v="9510"/>
    <n v="0.4599999999999998"/>
    <n v="14.354943999999991"/>
    <n v="5"/>
    <n v="256"/>
    <x v="177"/>
    <x v="18"/>
    <x v="3"/>
  </r>
  <r>
    <x v="2"/>
    <x v="200"/>
    <x v="1"/>
    <x v="1"/>
    <s v="-0.12776"/>
    <x v="2"/>
    <x v="1"/>
    <x v="1"/>
    <x v="5079"/>
    <n v="8.0999999999999996E-3"/>
    <x v="9511"/>
    <n v="0.27000000000000007"/>
    <n v="6.0579900000000011"/>
    <n v="2"/>
    <n v="173"/>
    <x v="167"/>
    <x v="26"/>
    <x v="22"/>
  </r>
  <r>
    <x v="2"/>
    <x v="201"/>
    <x v="1"/>
    <x v="1"/>
    <s v="-0.12776"/>
    <x v="2"/>
    <x v="1"/>
    <x v="1"/>
    <x v="199"/>
    <n v="9.9000000000000008E-3"/>
    <x v="9512"/>
    <n v="0.37999999999999995"/>
    <n v="7.6105260000000001"/>
    <n v="4"/>
    <n v="286"/>
    <x v="157"/>
    <x v="43"/>
    <x v="20"/>
  </r>
  <r>
    <x v="2"/>
    <x v="202"/>
    <x v="1"/>
    <x v="1"/>
    <s v="-0.12776"/>
    <x v="2"/>
    <x v="1"/>
    <x v="1"/>
    <x v="6948"/>
    <n v="5.4000000000000003E-3"/>
    <x v="9513"/>
    <n v="0.81999999999999984"/>
    <n v="15.002063999999999"/>
    <n v="5"/>
    <n v="419"/>
    <x v="146"/>
    <x v="12"/>
    <x v="22"/>
  </r>
  <r>
    <x v="2"/>
    <x v="203"/>
    <x v="1"/>
    <x v="1"/>
    <s v="-0.12776"/>
    <x v="2"/>
    <x v="1"/>
    <x v="1"/>
    <x v="3285"/>
    <n v="1.09E-2"/>
    <x v="9514"/>
    <n v="0.39999999999999997"/>
    <n v="6.5181999999999993"/>
    <n v="5"/>
    <n v="341"/>
    <x v="172"/>
    <x v="23"/>
    <x v="24"/>
  </r>
  <r>
    <x v="2"/>
    <x v="204"/>
    <x v="1"/>
    <x v="1"/>
    <s v="-0.12776"/>
    <x v="2"/>
    <x v="1"/>
    <x v="1"/>
    <x v="256"/>
    <n v="6.4000000000000012E-3"/>
    <x v="9515"/>
    <n v="0.35999999999999993"/>
    <n v="4.287744"/>
    <n v="3"/>
    <n v="305"/>
    <x v="124"/>
    <x v="23"/>
    <x v="27"/>
  </r>
  <r>
    <x v="2"/>
    <x v="205"/>
    <x v="1"/>
    <x v="1"/>
    <s v="-0.12776"/>
    <x v="2"/>
    <x v="1"/>
    <x v="1"/>
    <x v="996"/>
    <n v="4.3E-3"/>
    <x v="9516"/>
    <n v="0.35999999999999993"/>
    <n v="3.0743279999999991"/>
    <n v="3"/>
    <n v="277"/>
    <x v="145"/>
    <x v="47"/>
    <x v="21"/>
  </r>
  <r>
    <x v="2"/>
    <x v="206"/>
    <x v="1"/>
    <x v="1"/>
    <s v="-0.12776"/>
    <x v="2"/>
    <x v="1"/>
    <x v="1"/>
    <x v="2497"/>
    <n v="6.1000000000000004E-3"/>
    <x v="9517"/>
    <n v="0.87999999999999967"/>
    <n v="11.095655999999996"/>
    <n v="2"/>
    <n v="254"/>
    <x v="42"/>
    <x v="42"/>
    <x v="22"/>
  </r>
  <r>
    <x v="2"/>
    <x v="207"/>
    <x v="1"/>
    <x v="1"/>
    <s v="-0.12776"/>
    <x v="2"/>
    <x v="1"/>
    <x v="1"/>
    <x v="1258"/>
    <n v="8.5000000000000006E-3"/>
    <x v="9518"/>
    <n v="1.0000000000000023E-2"/>
    <n v="0.18912500000000043"/>
    <n v="2"/>
    <n v="99"/>
    <x v="138"/>
    <x v="7"/>
    <x v="24"/>
  </r>
  <r>
    <x v="2"/>
    <x v="208"/>
    <x v="1"/>
    <x v="1"/>
    <s v="-0.12776"/>
    <x v="2"/>
    <x v="1"/>
    <x v="1"/>
    <x v="6949"/>
    <n v="1.0499999999999999E-2"/>
    <x v="9519"/>
    <n v="1.2099999999999997"/>
    <n v="38.051474999999989"/>
    <n v="2"/>
    <n v="63"/>
    <x v="164"/>
    <x v="35"/>
    <x v="21"/>
  </r>
  <r>
    <x v="2"/>
    <x v="209"/>
    <x v="1"/>
    <x v="1"/>
    <s v="-0.12776"/>
    <x v="2"/>
    <x v="1"/>
    <x v="1"/>
    <x v="3655"/>
    <n v="1.2999999999999998E-2"/>
    <x v="9520"/>
    <n v="0.86999999999999988"/>
    <n v="22.789649999999995"/>
    <n v="6"/>
    <n v="364"/>
    <x v="156"/>
    <x v="41"/>
    <x v="27"/>
  </r>
  <r>
    <x v="2"/>
    <x v="210"/>
    <x v="1"/>
    <x v="1"/>
    <s v="-0.12776"/>
    <x v="2"/>
    <x v="1"/>
    <x v="1"/>
    <x v="4748"/>
    <n v="1.2E-2"/>
    <x v="6064"/>
    <n v="5.0000000000000017E-2"/>
    <n v="1.5042000000000004"/>
    <n v="2"/>
    <n v="143"/>
    <x v="145"/>
    <x v="7"/>
    <x v="21"/>
  </r>
  <r>
    <x v="2"/>
    <x v="211"/>
    <x v="1"/>
    <x v="1"/>
    <s v="-0.12776"/>
    <x v="2"/>
    <x v="1"/>
    <x v="1"/>
    <x v="4243"/>
    <n v="8.0000000000000002E-3"/>
    <x v="9521"/>
    <n v="0.9099999999999997"/>
    <n v="22.982959999999991"/>
    <n v="6"/>
    <n v="586"/>
    <x v="148"/>
    <x v="43"/>
    <x v="0"/>
  </r>
  <r>
    <x v="2"/>
    <x v="212"/>
    <x v="1"/>
    <x v="1"/>
    <s v="-0.12776"/>
    <x v="2"/>
    <x v="1"/>
    <x v="1"/>
    <x v="1661"/>
    <n v="9.1000000000000004E-3"/>
    <x v="9522"/>
    <n v="3.0000000000000054E-2"/>
    <n v="0.45918600000000087"/>
    <n v="4"/>
    <n v="171"/>
    <x v="186"/>
    <x v="7"/>
    <x v="26"/>
  </r>
  <r>
    <x v="2"/>
    <x v="213"/>
    <x v="1"/>
    <x v="1"/>
    <s v="-0.12776"/>
    <x v="2"/>
    <x v="1"/>
    <x v="1"/>
    <x v="5236"/>
    <n v="9.0000000000000011E-3"/>
    <x v="9523"/>
    <n v="1.0599999999999998"/>
    <n v="22.810139999999997"/>
    <n v="3"/>
    <n v="116"/>
    <x v="21"/>
    <x v="47"/>
    <x v="24"/>
  </r>
  <r>
    <x v="2"/>
    <x v="214"/>
    <x v="1"/>
    <x v="1"/>
    <s v="-0.12776"/>
    <x v="2"/>
    <x v="1"/>
    <x v="1"/>
    <x v="1643"/>
    <n v="7.9000000000000008E-3"/>
    <x v="9524"/>
    <n v="0.27000000000000007"/>
    <n v="4.1038920000000019"/>
    <n v="5"/>
    <n v="407"/>
    <x v="160"/>
    <x v="49"/>
    <x v="22"/>
  </r>
  <r>
    <x v="2"/>
    <x v="215"/>
    <x v="1"/>
    <x v="1"/>
    <s v="-0.12776"/>
    <x v="2"/>
    <x v="1"/>
    <x v="1"/>
    <x v="4057"/>
    <n v="6.199999999999998E-3"/>
    <x v="9525"/>
    <n v="0.35"/>
    <n v="4.4788799999999984"/>
    <n v="4"/>
    <n v="370"/>
    <x v="46"/>
    <x v="47"/>
    <x v="21"/>
  </r>
  <r>
    <x v="2"/>
    <x v="216"/>
    <x v="1"/>
    <x v="1"/>
    <s v="-0.12776"/>
    <x v="2"/>
    <x v="1"/>
    <x v="1"/>
    <x v="479"/>
    <n v="5.1999999999999998E-3"/>
    <x v="9526"/>
    <n v="1.0499999999999998"/>
    <n v="15.042299999999996"/>
    <n v="4"/>
    <n v="177"/>
    <x v="169"/>
    <x v="23"/>
    <x v="22"/>
  </r>
  <r>
    <x v="2"/>
    <x v="217"/>
    <x v="1"/>
    <x v="1"/>
    <s v="-0.12776"/>
    <x v="2"/>
    <x v="1"/>
    <x v="1"/>
    <x v="5058"/>
    <n v="9.7000000000000003E-3"/>
    <x v="9527"/>
    <n v="0.36999999999999994"/>
    <n v="8.4592729999999978"/>
    <n v="6"/>
    <n v="448"/>
    <x v="46"/>
    <x v="43"/>
    <x v="22"/>
  </r>
  <r>
    <x v="2"/>
    <x v="218"/>
    <x v="1"/>
    <x v="1"/>
    <s v="-0.12776"/>
    <x v="2"/>
    <x v="1"/>
    <x v="1"/>
    <x v="229"/>
    <n v="7.0000000000000001E-3"/>
    <x v="9528"/>
    <n v="0.85999999999999988"/>
    <n v="9.7222999999999988"/>
    <n v="6"/>
    <n v="231"/>
    <x v="174"/>
    <x v="30"/>
    <x v="23"/>
  </r>
  <r>
    <x v="2"/>
    <x v="219"/>
    <x v="1"/>
    <x v="1"/>
    <s v="-0.12776"/>
    <x v="2"/>
    <x v="1"/>
    <x v="1"/>
    <x v="6950"/>
    <n v="8.4000000000000012E-3"/>
    <x v="9529"/>
    <n v="0.98999999999999977"/>
    <n v="16.956323999999999"/>
    <n v="6"/>
    <n v="534"/>
    <x v="154"/>
    <x v="47"/>
    <x v="3"/>
  </r>
  <r>
    <x v="2"/>
    <x v="220"/>
    <x v="1"/>
    <x v="1"/>
    <s v="-0.12776"/>
    <x v="2"/>
    <x v="1"/>
    <x v="1"/>
    <x v="6951"/>
    <n v="6.7000000000000011E-3"/>
    <x v="9530"/>
    <n v="1.0599999999999998"/>
    <n v="21.51906"/>
    <n v="5"/>
    <n v="379"/>
    <x v="68"/>
    <x v="49"/>
    <x v="25"/>
  </r>
  <r>
    <x v="2"/>
    <x v="221"/>
    <x v="1"/>
    <x v="1"/>
    <s v="-0.12776"/>
    <x v="2"/>
    <x v="1"/>
    <x v="1"/>
    <x v="1883"/>
    <n v="7.4999999999999997E-3"/>
    <x v="9531"/>
    <n v="1.0299999999999998"/>
    <n v="11.973749999999997"/>
    <n v="2"/>
    <n v="104"/>
    <x v="185"/>
    <x v="26"/>
    <x v="21"/>
  </r>
  <r>
    <x v="2"/>
    <x v="222"/>
    <x v="1"/>
    <x v="1"/>
    <s v="-0.12776"/>
    <x v="2"/>
    <x v="1"/>
    <x v="1"/>
    <x v="3285"/>
    <n v="4.5000000000000014E-3"/>
    <x v="9532"/>
    <n v="0.40999999999999992"/>
    <n v="2.7582750000000003"/>
    <n v="3"/>
    <n v="220"/>
    <x v="152"/>
    <x v="12"/>
    <x v="20"/>
  </r>
  <r>
    <x v="2"/>
    <x v="223"/>
    <x v="1"/>
    <x v="1"/>
    <s v="-0.12776"/>
    <x v="2"/>
    <x v="1"/>
    <x v="1"/>
    <x v="6952"/>
    <n v="9.2999999999999992E-3"/>
    <x v="9533"/>
    <n v="0.24000000000000005"/>
    <n v="5.5308960000000003"/>
    <n v="2"/>
    <n v="233"/>
    <x v="152"/>
    <x v="8"/>
    <x v="23"/>
  </r>
  <r>
    <x v="2"/>
    <x v="224"/>
    <x v="1"/>
    <x v="1"/>
    <s v="-0.12776"/>
    <x v="2"/>
    <x v="1"/>
    <x v="1"/>
    <x v="6953"/>
    <n v="9.0999999999999987E-3"/>
    <x v="9534"/>
    <n v="0.60999999999999976"/>
    <n v="16.203368999999991"/>
    <n v="3"/>
    <n v="207"/>
    <x v="138"/>
    <x v="7"/>
    <x v="3"/>
  </r>
  <r>
    <x v="2"/>
    <x v="225"/>
    <x v="1"/>
    <x v="1"/>
    <s v="-0.12776"/>
    <x v="2"/>
    <x v="1"/>
    <x v="1"/>
    <x v="4302"/>
    <n v="8.9000000000000017E-3"/>
    <x v="9535"/>
    <n v="0.59999999999999976"/>
    <n v="13.398059999999997"/>
    <n v="4"/>
    <n v="239"/>
    <x v="149"/>
    <x v="43"/>
    <x v="27"/>
  </r>
  <r>
    <x v="2"/>
    <x v="226"/>
    <x v="1"/>
    <x v="1"/>
    <s v="-0.12776"/>
    <x v="2"/>
    <x v="1"/>
    <x v="1"/>
    <x v="6497"/>
    <n v="6.2000000000000006E-3"/>
    <x v="9536"/>
    <n v="0.71999999999999975"/>
    <n v="12.052799999999998"/>
    <n v="2"/>
    <n v="146"/>
    <x v="124"/>
    <x v="50"/>
    <x v="21"/>
  </r>
  <r>
    <x v="2"/>
    <x v="227"/>
    <x v="1"/>
    <x v="1"/>
    <s v="-0.12776"/>
    <x v="2"/>
    <x v="1"/>
    <x v="1"/>
    <x v="6954"/>
    <n v="1.0499999999999999E-2"/>
    <x v="9537"/>
    <n v="0.88999999999999968"/>
    <n v="27.90416999999999"/>
    <n v="2"/>
    <n v="234"/>
    <x v="169"/>
    <x v="30"/>
    <x v="24"/>
  </r>
  <r>
    <x v="2"/>
    <x v="228"/>
    <x v="1"/>
    <x v="1"/>
    <s v="-0.12776"/>
    <x v="2"/>
    <x v="1"/>
    <x v="1"/>
    <x v="2526"/>
    <n v="4.000000000000001E-3"/>
    <x v="9538"/>
    <n v="0.86999999999999988"/>
    <n v="7.4994000000000014"/>
    <n v="3"/>
    <n v="159"/>
    <x v="180"/>
    <x v="12"/>
    <x v="3"/>
  </r>
  <r>
    <x v="2"/>
    <x v="229"/>
    <x v="1"/>
    <x v="1"/>
    <s v="-0.12776"/>
    <x v="2"/>
    <x v="1"/>
    <x v="1"/>
    <x v="249"/>
    <n v="1.2E-2"/>
    <x v="9539"/>
    <n v="1.1999999999999997"/>
    <n v="27.287999999999997"/>
    <n v="6"/>
    <n v="471"/>
    <x v="191"/>
    <x v="35"/>
    <x v="3"/>
  </r>
  <r>
    <x v="2"/>
    <x v="230"/>
    <x v="1"/>
    <x v="1"/>
    <s v="-0.12776"/>
    <x v="2"/>
    <x v="1"/>
    <x v="1"/>
    <x v="6955"/>
    <n v="1.11E-2"/>
    <x v="9540"/>
    <n v="0.31999999999999995"/>
    <n v="11.142624"/>
    <n v="5"/>
    <n v="344"/>
    <x v="172"/>
    <x v="47"/>
    <x v="0"/>
  </r>
  <r>
    <x v="2"/>
    <x v="231"/>
    <x v="1"/>
    <x v="1"/>
    <s v="-0.12776"/>
    <x v="2"/>
    <x v="1"/>
    <x v="1"/>
    <x v="6956"/>
    <n v="7.0999999999999995E-3"/>
    <x v="9541"/>
    <n v="0.69999999999999973"/>
    <n v="11.853449999999995"/>
    <n v="4"/>
    <n v="301"/>
    <x v="170"/>
    <x v="13"/>
    <x v="0"/>
  </r>
  <r>
    <x v="2"/>
    <x v="232"/>
    <x v="1"/>
    <x v="1"/>
    <s v="-0.12776"/>
    <x v="2"/>
    <x v="1"/>
    <x v="1"/>
    <x v="5278"/>
    <n v="1.2499999999999997E-2"/>
    <x v="9542"/>
    <n v="0.40999999999999992"/>
    <n v="14.103999999999994"/>
    <n v="4"/>
    <n v="294"/>
    <x v="184"/>
    <x v="36"/>
    <x v="20"/>
  </r>
  <r>
    <x v="2"/>
    <x v="233"/>
    <x v="1"/>
    <x v="1"/>
    <s v="-0.12776"/>
    <x v="2"/>
    <x v="1"/>
    <x v="1"/>
    <x v="772"/>
    <n v="8.6E-3"/>
    <x v="9543"/>
    <n v="0.62999999999999978"/>
    <n v="11.491577999999997"/>
    <n v="6"/>
    <n v="320"/>
    <x v="149"/>
    <x v="30"/>
    <x v="25"/>
  </r>
  <r>
    <x v="2"/>
    <x v="234"/>
    <x v="1"/>
    <x v="1"/>
    <s v="-0.12776"/>
    <x v="2"/>
    <x v="1"/>
    <x v="1"/>
    <x v="4699"/>
    <n v="9.0999999999999987E-3"/>
    <x v="9544"/>
    <n v="0.98999999999999977"/>
    <n v="23.954930999999991"/>
    <n v="2"/>
    <n v="172"/>
    <x v="169"/>
    <x v="35"/>
    <x v="3"/>
  </r>
  <r>
    <x v="2"/>
    <x v="235"/>
    <x v="1"/>
    <x v="1"/>
    <s v="-0.12776"/>
    <x v="2"/>
    <x v="1"/>
    <x v="1"/>
    <x v="757"/>
    <n v="7.9000000000000008E-3"/>
    <x v="9545"/>
    <n v="0.50999999999999979"/>
    <n v="8.2997399999999963"/>
    <n v="4"/>
    <n v="208"/>
    <x v="124"/>
    <x v="26"/>
    <x v="27"/>
  </r>
  <r>
    <x v="2"/>
    <x v="236"/>
    <x v="1"/>
    <x v="1"/>
    <s v="-0.12776"/>
    <x v="2"/>
    <x v="1"/>
    <x v="1"/>
    <x v="526"/>
    <n v="5.7000000000000011E-3"/>
    <x v="9546"/>
    <n v="1.1999999999999997"/>
    <n v="13.65264"/>
    <n v="4"/>
    <n v="257"/>
    <x v="175"/>
    <x v="44"/>
    <x v="3"/>
  </r>
  <r>
    <x v="2"/>
    <x v="237"/>
    <x v="1"/>
    <x v="1"/>
    <s v="-0.12776"/>
    <x v="2"/>
    <x v="1"/>
    <x v="1"/>
    <x v="6957"/>
    <n v="6.5000000000000014E-3"/>
    <x v="9547"/>
    <n v="0.97999999999999976"/>
    <n v="16.925090000000001"/>
    <n v="2"/>
    <n v="190"/>
    <x v="173"/>
    <x v="42"/>
    <x v="24"/>
  </r>
  <r>
    <x v="2"/>
    <x v="238"/>
    <x v="1"/>
    <x v="1"/>
    <s v="-0.12776"/>
    <x v="2"/>
    <x v="1"/>
    <x v="1"/>
    <x v="6958"/>
    <n v="7.7000000000000002E-3"/>
    <x v="9548"/>
    <n v="0.39999999999999997"/>
    <n v="7.3581199999999987"/>
    <n v="4"/>
    <n v="341"/>
    <x v="46"/>
    <x v="50"/>
    <x v="0"/>
  </r>
  <r>
    <x v="2"/>
    <x v="239"/>
    <x v="1"/>
    <x v="1"/>
    <s v="-0.12776"/>
    <x v="2"/>
    <x v="1"/>
    <x v="1"/>
    <x v="6959"/>
    <n v="5.7000000000000011E-3"/>
    <x v="9549"/>
    <n v="0.56999999999999973"/>
    <n v="8.0022869999999973"/>
    <n v="6"/>
    <n v="452"/>
    <x v="185"/>
    <x v="52"/>
    <x v="3"/>
  </r>
  <r>
    <x v="2"/>
    <x v="240"/>
    <x v="1"/>
    <x v="1"/>
    <s v="-0.12776"/>
    <x v="2"/>
    <x v="1"/>
    <x v="1"/>
    <x v="5427"/>
    <n v="8.3999999999999977E-3"/>
    <x v="9550"/>
    <n v="1.1299999999999997"/>
    <n v="26.776931999999984"/>
    <n v="4"/>
    <n v="232"/>
    <x v="51"/>
    <x v="12"/>
    <x v="21"/>
  </r>
  <r>
    <x v="2"/>
    <x v="241"/>
    <x v="1"/>
    <x v="1"/>
    <s v="-0.12776"/>
    <x v="2"/>
    <x v="1"/>
    <x v="1"/>
    <x v="5806"/>
    <n v="7.700000000000002E-3"/>
    <x v="9551"/>
    <n v="0.29000000000000009"/>
    <n v="5.4596850000000039"/>
    <n v="2"/>
    <n v="172"/>
    <x v="168"/>
    <x v="44"/>
    <x v="5"/>
  </r>
  <r>
    <x v="2"/>
    <x v="242"/>
    <x v="1"/>
    <x v="1"/>
    <s v="-0.12776"/>
    <x v="2"/>
    <x v="1"/>
    <x v="1"/>
    <x v="6960"/>
    <n v="1.2E-2"/>
    <x v="9552"/>
    <n v="8.0000000000000057E-2"/>
    <n v="2.1619200000000016"/>
    <n v="2"/>
    <n v="201"/>
    <x v="183"/>
    <x v="44"/>
    <x v="24"/>
  </r>
  <r>
    <x v="2"/>
    <x v="243"/>
    <x v="1"/>
    <x v="1"/>
    <s v="-0.12776"/>
    <x v="2"/>
    <x v="1"/>
    <x v="1"/>
    <x v="1419"/>
    <n v="1.1100000000000002E-2"/>
    <x v="9553"/>
    <n v="1.2099999999999997"/>
    <n v="25.532331000000003"/>
    <n v="3"/>
    <n v="274"/>
    <x v="159"/>
    <x v="42"/>
    <x v="20"/>
  </r>
  <r>
    <x v="2"/>
    <x v="244"/>
    <x v="1"/>
    <x v="1"/>
    <s v="-0.12776"/>
    <x v="2"/>
    <x v="1"/>
    <x v="1"/>
    <x v="6961"/>
    <n v="5.5999999999999999E-3"/>
    <x v="9554"/>
    <n v="0.89999999999999969"/>
    <n v="11.521439999999997"/>
    <n v="2"/>
    <n v="209"/>
    <x v="180"/>
    <x v="44"/>
    <x v="3"/>
  </r>
  <r>
    <x v="2"/>
    <x v="245"/>
    <x v="1"/>
    <x v="1"/>
    <s v="-0.12776"/>
    <x v="2"/>
    <x v="1"/>
    <x v="1"/>
    <x v="6962"/>
    <n v="9.8000000000000014E-3"/>
    <x v="9555"/>
    <n v="0.47999999999999982"/>
    <n v="11.567135999999996"/>
    <n v="2"/>
    <n v="179"/>
    <x v="167"/>
    <x v="12"/>
    <x v="6"/>
  </r>
  <r>
    <x v="2"/>
    <x v="246"/>
    <x v="1"/>
    <x v="1"/>
    <s v="-0.12776"/>
    <x v="2"/>
    <x v="1"/>
    <x v="1"/>
    <x v="4233"/>
    <n v="1.2199999999999999E-2"/>
    <x v="9556"/>
    <n v="0.94999999999999973"/>
    <n v="31.49002999999999"/>
    <n v="3"/>
    <n v="187"/>
    <x v="178"/>
    <x v="43"/>
    <x v="6"/>
  </r>
  <r>
    <x v="2"/>
    <x v="247"/>
    <x v="1"/>
    <x v="1"/>
    <s v="-0.12776"/>
    <x v="2"/>
    <x v="1"/>
    <x v="1"/>
    <x v="6815"/>
    <n v="4.5000000000000014E-3"/>
    <x v="9557"/>
    <n v="0.66999999999999982"/>
    <n v="6.4762199999999996"/>
    <n v="6"/>
    <n v="340"/>
    <x v="124"/>
    <x v="43"/>
    <x v="21"/>
  </r>
  <r>
    <x v="2"/>
    <x v="248"/>
    <x v="1"/>
    <x v="1"/>
    <s v="-0.12776"/>
    <x v="2"/>
    <x v="1"/>
    <x v="1"/>
    <x v="1865"/>
    <n v="5.3E-3"/>
    <x v="9558"/>
    <n v="1.0699999999999998"/>
    <n v="11.767325"/>
    <n v="2"/>
    <n v="164"/>
    <x v="157"/>
    <x v="48"/>
    <x v="23"/>
  </r>
  <r>
    <x v="2"/>
    <x v="249"/>
    <x v="1"/>
    <x v="1"/>
    <s v="-0.12776"/>
    <x v="2"/>
    <x v="1"/>
    <x v="1"/>
    <x v="4051"/>
    <n v="1.0999999999999999E-2"/>
    <x v="9559"/>
    <n v="0.53999999999999981"/>
    <n v="15.645959999999993"/>
    <n v="2"/>
    <n v="107"/>
    <x v="176"/>
    <x v="35"/>
    <x v="26"/>
  </r>
  <r>
    <x v="2"/>
    <x v="250"/>
    <x v="1"/>
    <x v="1"/>
    <s v="-0.12776"/>
    <x v="2"/>
    <x v="1"/>
    <x v="1"/>
    <x v="6808"/>
    <n v="1.1199999999999998E-2"/>
    <x v="9560"/>
    <n v="6.0000000000000026E-2"/>
    <n v="1.0335360000000002"/>
    <n v="2"/>
    <n v="151"/>
    <x v="177"/>
    <x v="37"/>
    <x v="3"/>
  </r>
  <r>
    <x v="2"/>
    <x v="251"/>
    <x v="1"/>
    <x v="1"/>
    <s v="-0.12776"/>
    <x v="2"/>
    <x v="1"/>
    <x v="1"/>
    <x v="5977"/>
    <n v="7.0999999999999995E-3"/>
    <x v="9561"/>
    <n v="1.0000000000000023E-2"/>
    <n v="0.20107200000000044"/>
    <n v="4"/>
    <n v="390"/>
    <x v="150"/>
    <x v="44"/>
    <x v="23"/>
  </r>
  <r>
    <x v="2"/>
    <x v="252"/>
    <x v="1"/>
    <x v="1"/>
    <s v="-0.12776"/>
    <x v="2"/>
    <x v="1"/>
    <x v="1"/>
    <x v="6963"/>
    <n v="5.9000000000000016E-3"/>
    <x v="9562"/>
    <n v="0.62999999999999978"/>
    <n v="11.303396999999999"/>
    <n v="2"/>
    <n v="214"/>
    <x v="181"/>
    <x v="23"/>
    <x v="24"/>
  </r>
  <r>
    <x v="2"/>
    <x v="253"/>
    <x v="1"/>
    <x v="1"/>
    <s v="-0.12776"/>
    <x v="2"/>
    <x v="1"/>
    <x v="1"/>
    <x v="6964"/>
    <n v="9.7000000000000003E-3"/>
    <x v="9563"/>
    <n v="0.82999999999999985"/>
    <n v="18.782982999999998"/>
    <n v="2"/>
    <n v="198"/>
    <x v="114"/>
    <x v="13"/>
    <x v="3"/>
  </r>
  <r>
    <x v="2"/>
    <x v="254"/>
    <x v="1"/>
    <x v="1"/>
    <s v="-0.12776"/>
    <x v="2"/>
    <x v="1"/>
    <x v="1"/>
    <x v="1897"/>
    <n v="1.0599999999999998E-2"/>
    <x v="9564"/>
    <n v="1.1999999999999997"/>
    <n v="27.424319999999991"/>
    <n v="2"/>
    <n v="179"/>
    <x v="133"/>
    <x v="49"/>
    <x v="6"/>
  </r>
  <r>
    <x v="2"/>
    <x v="255"/>
    <x v="1"/>
    <x v="1"/>
    <s v="-0.12776"/>
    <x v="2"/>
    <x v="1"/>
    <x v="1"/>
    <x v="3078"/>
    <n v="6.3E-3"/>
    <x v="9565"/>
    <n v="0.92999999999999972"/>
    <n v="9.1576169999999966"/>
    <n v="2"/>
    <n v="156"/>
    <x v="186"/>
    <x v="18"/>
    <x v="0"/>
  </r>
  <r>
    <x v="2"/>
    <x v="256"/>
    <x v="1"/>
    <x v="1"/>
    <s v="-0.12776"/>
    <x v="2"/>
    <x v="1"/>
    <x v="1"/>
    <x v="6965"/>
    <n v="4.7000000000000002E-3"/>
    <x v="9566"/>
    <n v="0.5199999999999998"/>
    <n v="5.2741519999999982"/>
    <n v="3"/>
    <n v="246"/>
    <x v="156"/>
    <x v="42"/>
    <x v="0"/>
  </r>
  <r>
    <x v="2"/>
    <x v="257"/>
    <x v="1"/>
    <x v="1"/>
    <s v="-0.12776"/>
    <x v="2"/>
    <x v="1"/>
    <x v="1"/>
    <x v="6348"/>
    <n v="5.6000000000000017E-3"/>
    <x v="9567"/>
    <n v="0.96999999999999975"/>
    <n v="13.053096000000002"/>
    <n v="2"/>
    <n v="227"/>
    <x v="151"/>
    <x v="23"/>
    <x v="0"/>
  </r>
  <r>
    <x v="2"/>
    <x v="258"/>
    <x v="1"/>
    <x v="1"/>
    <s v="-0.12776"/>
    <x v="2"/>
    <x v="1"/>
    <x v="1"/>
    <x v="4285"/>
    <n v="9.9000000000000008E-3"/>
    <x v="9568"/>
    <n v="1.0899999999999999"/>
    <n v="27.365975999999996"/>
    <n v="2"/>
    <n v="174"/>
    <x v="156"/>
    <x v="42"/>
    <x v="21"/>
  </r>
  <r>
    <x v="2"/>
    <x v="259"/>
    <x v="1"/>
    <x v="1"/>
    <s v="-0.12776"/>
    <x v="2"/>
    <x v="1"/>
    <x v="1"/>
    <x v="6495"/>
    <n v="6.1999999999999998E-3"/>
    <x v="9569"/>
    <n v="0.67999999999999983"/>
    <n v="9.2161759999999973"/>
    <n v="5"/>
    <n v="286"/>
    <x v="152"/>
    <x v="52"/>
    <x v="3"/>
  </r>
  <r>
    <x v="2"/>
    <x v="260"/>
    <x v="1"/>
    <x v="1"/>
    <s v="-0.12776"/>
    <x v="2"/>
    <x v="1"/>
    <x v="1"/>
    <x v="5433"/>
    <n v="7.8000000000000005E-3"/>
    <x v="9570"/>
    <n v="0.27000000000000007"/>
    <n v="6.0336900000000018"/>
    <n v="5"/>
    <n v="165"/>
    <x v="51"/>
    <x v="52"/>
    <x v="25"/>
  </r>
  <r>
    <x v="2"/>
    <x v="261"/>
    <x v="1"/>
    <x v="1"/>
    <s v="-0.12776"/>
    <x v="2"/>
    <x v="1"/>
    <x v="1"/>
    <x v="513"/>
    <n v="1.2299999999999998E-2"/>
    <x v="9571"/>
    <n v="0.33999999999999997"/>
    <n v="7.3645019999999981"/>
    <n v="3"/>
    <n v="223"/>
    <x v="138"/>
    <x v="44"/>
    <x v="7"/>
  </r>
  <r>
    <x v="2"/>
    <x v="262"/>
    <x v="1"/>
    <x v="1"/>
    <s v="-0.12776"/>
    <x v="2"/>
    <x v="1"/>
    <x v="1"/>
    <x v="4687"/>
    <n v="8.5000000000000006E-3"/>
    <x v="9572"/>
    <n v="0.65999999999999981"/>
    <n v="14.479409999999996"/>
    <n v="6"/>
    <n v="388"/>
    <x v="185"/>
    <x v="26"/>
    <x v="29"/>
  </r>
  <r>
    <x v="2"/>
    <x v="263"/>
    <x v="1"/>
    <x v="1"/>
    <s v="-0.12776"/>
    <x v="2"/>
    <x v="1"/>
    <x v="1"/>
    <x v="2932"/>
    <n v="9.6000000000000009E-3"/>
    <x v="9573"/>
    <n v="0.73999999999999977"/>
    <n v="13.923839999999997"/>
    <n v="3"/>
    <n v="161"/>
    <x v="191"/>
    <x v="26"/>
    <x v="6"/>
  </r>
  <r>
    <x v="2"/>
    <x v="264"/>
    <x v="1"/>
    <x v="1"/>
    <s v="-0.12776"/>
    <x v="2"/>
    <x v="1"/>
    <x v="1"/>
    <x v="5244"/>
    <n v="1.1999999999999999E-2"/>
    <x v="9574"/>
    <n v="0.60999999999999976"/>
    <n v="12.231719999999992"/>
    <n v="4"/>
    <n v="325"/>
    <x v="159"/>
    <x v="43"/>
    <x v="23"/>
  </r>
  <r>
    <x v="2"/>
    <x v="265"/>
    <x v="1"/>
    <x v="1"/>
    <s v="-0.12776"/>
    <x v="2"/>
    <x v="1"/>
    <x v="1"/>
    <x v="1747"/>
    <n v="8.2999999999999984E-3"/>
    <x v="9575"/>
    <n v="0.74999999999999978"/>
    <n v="8.7834749999999957"/>
    <n v="2"/>
    <n v="174"/>
    <x v="145"/>
    <x v="41"/>
    <x v="3"/>
  </r>
  <r>
    <x v="2"/>
    <x v="266"/>
    <x v="1"/>
    <x v="1"/>
    <s v="-0.12776"/>
    <x v="2"/>
    <x v="1"/>
    <x v="1"/>
    <x v="6966"/>
    <n v="1.0500000000000001E-2"/>
    <x v="9576"/>
    <n v="0.94999999999999973"/>
    <n v="23.092124999999996"/>
    <n v="5"/>
    <n v="220"/>
    <x v="158"/>
    <x v="43"/>
    <x v="0"/>
  </r>
  <r>
    <x v="2"/>
    <x v="267"/>
    <x v="1"/>
    <x v="1"/>
    <s v="-0.12776"/>
    <x v="2"/>
    <x v="1"/>
    <x v="1"/>
    <x v="4299"/>
    <n v="8.4999999999999971E-3"/>
    <x v="9577"/>
    <n v="9.0000000000000066E-2"/>
    <n v="1.8972000000000007"/>
    <n v="3"/>
    <n v="251"/>
    <x v="164"/>
    <x v="44"/>
    <x v="3"/>
  </r>
  <r>
    <x v="2"/>
    <x v="268"/>
    <x v="1"/>
    <x v="1"/>
    <s v="-0.12776"/>
    <x v="2"/>
    <x v="1"/>
    <x v="1"/>
    <x v="5059"/>
    <n v="9.3999999999999986E-3"/>
    <x v="9578"/>
    <n v="1.1399999999999997"/>
    <n v="26.414939999999987"/>
    <n v="2"/>
    <n v="195"/>
    <x v="186"/>
    <x v="41"/>
    <x v="0"/>
  </r>
  <r>
    <x v="2"/>
    <x v="269"/>
    <x v="1"/>
    <x v="1"/>
    <s v="-0.12776"/>
    <x v="2"/>
    <x v="1"/>
    <x v="1"/>
    <x v="6967"/>
    <n v="6.7999999999999988E-3"/>
    <x v="9579"/>
    <n v="0.96999999999999975"/>
    <n v="16.588939999999994"/>
    <n v="5"/>
    <n v="311"/>
    <x v="165"/>
    <x v="12"/>
    <x v="0"/>
  </r>
  <r>
    <x v="2"/>
    <x v="270"/>
    <x v="1"/>
    <x v="1"/>
    <s v="-0.12776"/>
    <x v="2"/>
    <x v="1"/>
    <x v="1"/>
    <x v="471"/>
    <n v="6.2000000000000006E-3"/>
    <x v="9580"/>
    <n v="0.9099999999999997"/>
    <n v="12.073879999999997"/>
    <n v="2"/>
    <n v="186"/>
    <x v="183"/>
    <x v="47"/>
    <x v="6"/>
  </r>
  <r>
    <x v="2"/>
    <x v="271"/>
    <x v="1"/>
    <x v="1"/>
    <s v="-0.12776"/>
    <x v="2"/>
    <x v="1"/>
    <x v="1"/>
    <x v="1751"/>
    <n v="1.2200000000000001E-2"/>
    <x v="9581"/>
    <n v="4.0000000000000008E-2"/>
    <n v="0.78470400000000018"/>
    <n v="6"/>
    <n v="278"/>
    <x v="156"/>
    <x v="46"/>
    <x v="25"/>
  </r>
  <r>
    <x v="2"/>
    <x v="272"/>
    <x v="1"/>
    <x v="1"/>
    <s v="-0.12776"/>
    <x v="2"/>
    <x v="1"/>
    <x v="1"/>
    <x v="3079"/>
    <n v="7.6E-3"/>
    <x v="9582"/>
    <n v="0.94999999999999973"/>
    <n v="15.948979999999995"/>
    <n v="3"/>
    <n v="307"/>
    <x v="156"/>
    <x v="30"/>
    <x v="3"/>
  </r>
  <r>
    <x v="2"/>
    <x v="273"/>
    <x v="1"/>
    <x v="1"/>
    <s v="-0.12776"/>
    <x v="2"/>
    <x v="1"/>
    <x v="1"/>
    <x v="6968"/>
    <n v="8.3000000000000018E-3"/>
    <x v="9583"/>
    <n v="9.0000000000000066E-2"/>
    <n v="2.3067360000000021"/>
    <n v="6"/>
    <n v="461"/>
    <x v="45"/>
    <x v="23"/>
    <x v="25"/>
  </r>
  <r>
    <x v="2"/>
    <x v="274"/>
    <x v="1"/>
    <x v="1"/>
    <s v="-0.12776"/>
    <x v="2"/>
    <x v="1"/>
    <x v="1"/>
    <x v="3074"/>
    <n v="6.2000000000000015E-3"/>
    <x v="9584"/>
    <n v="1.2499999999999998"/>
    <n v="17.484000000000002"/>
    <n v="6"/>
    <n v="269"/>
    <x v="177"/>
    <x v="12"/>
    <x v="22"/>
  </r>
  <r>
    <x v="0"/>
    <x v="0"/>
    <x v="2"/>
    <x v="2"/>
    <s v="-2.244644"/>
    <x v="2"/>
    <x v="1"/>
    <x v="1"/>
    <x v="6969"/>
    <n v="4.2999999999999991E-3"/>
    <x v="9585"/>
    <n v="0.93999999999999972"/>
    <n v="7.5472223999999972"/>
    <n v="2"/>
    <n v="106"/>
    <x v="135"/>
    <x v="46"/>
    <x v="0"/>
  </r>
  <r>
    <x v="0"/>
    <x v="1"/>
    <x v="2"/>
    <x v="2"/>
    <s v="-2.244644"/>
    <x v="2"/>
    <x v="1"/>
    <x v="1"/>
    <x v="1234"/>
    <n v="4.8000000000000004E-3"/>
    <x v="9586"/>
    <n v="0.58999999999999975"/>
    <n v="5.6186879999999979"/>
    <n v="2"/>
    <n v="126"/>
    <x v="50"/>
    <x v="48"/>
    <x v="0"/>
  </r>
  <r>
    <x v="0"/>
    <x v="2"/>
    <x v="2"/>
    <x v="2"/>
    <s v="-2.244644"/>
    <x v="2"/>
    <x v="1"/>
    <x v="1"/>
    <x v="4765"/>
    <n v="6.9000000000000008E-3"/>
    <x v="9587"/>
    <n v="0.09"/>
    <n v="1.328319"/>
    <n v="4"/>
    <n v="168"/>
    <x v="21"/>
    <x v="6"/>
    <x v="5"/>
  </r>
  <r>
    <x v="0"/>
    <x v="3"/>
    <x v="2"/>
    <x v="2"/>
    <s v="-2.244644"/>
    <x v="2"/>
    <x v="1"/>
    <x v="1"/>
    <x v="6970"/>
    <n v="6.6E-3"/>
    <x v="9588"/>
    <n v="0.30999999999999994"/>
    <n v="4.1091863999999996"/>
    <n v="3"/>
    <n v="177"/>
    <x v="158"/>
    <x v="12"/>
    <x v="0"/>
  </r>
  <r>
    <x v="0"/>
    <x v="4"/>
    <x v="2"/>
    <x v="2"/>
    <s v="-2.244644"/>
    <x v="2"/>
    <x v="1"/>
    <x v="1"/>
    <x v="5679"/>
    <n v="3.0999999999999995E-3"/>
    <x v="9589"/>
    <n v="0.20999999999999994"/>
    <n v="0.71323559999999975"/>
    <n v="3"/>
    <n v="213"/>
    <x v="151"/>
    <x v="44"/>
    <x v="24"/>
  </r>
  <r>
    <x v="0"/>
    <x v="5"/>
    <x v="2"/>
    <x v="2"/>
    <s v="-2.244644"/>
    <x v="2"/>
    <x v="1"/>
    <x v="1"/>
    <x v="6971"/>
    <n v="7.0000000000000001E-3"/>
    <x v="9590"/>
    <n v="0.15000000000000008"/>
    <n v="1.6472400000000011"/>
    <n v="6"/>
    <n v="372"/>
    <x v="152"/>
    <x v="5"/>
    <x v="0"/>
  </r>
  <r>
    <x v="0"/>
    <x v="6"/>
    <x v="2"/>
    <x v="2"/>
    <s v="-2.244644"/>
    <x v="2"/>
    <x v="1"/>
    <x v="1"/>
    <x v="2354"/>
    <n v="8.8000000000000005E-3"/>
    <x v="9591"/>
    <n v="0.42999999999999983"/>
    <n v="6.040020799999998"/>
    <n v="4"/>
    <n v="304"/>
    <x v="26"/>
    <x v="46"/>
    <x v="0"/>
  </r>
  <r>
    <x v="0"/>
    <x v="7"/>
    <x v="2"/>
    <x v="2"/>
    <s v="-2.244644"/>
    <x v="2"/>
    <x v="1"/>
    <x v="1"/>
    <x v="6972"/>
    <n v="6.4000000000000003E-3"/>
    <x v="9592"/>
    <n v="0.48999999999999977"/>
    <n v="3.4194943999999987"/>
    <n v="5"/>
    <n v="230"/>
    <x v="45"/>
    <x v="6"/>
    <x v="20"/>
  </r>
  <r>
    <x v="0"/>
    <x v="8"/>
    <x v="2"/>
    <x v="2"/>
    <s v="-2.244644"/>
    <x v="2"/>
    <x v="1"/>
    <x v="1"/>
    <x v="6973"/>
    <n v="6.400000000000002E-3"/>
    <x v="9593"/>
    <n v="1.0299999999999998"/>
    <n v="7.0297088000000016"/>
    <n v="1"/>
    <n v="58"/>
    <x v="128"/>
    <x v="40"/>
    <x v="0"/>
  </r>
  <r>
    <x v="0"/>
    <x v="9"/>
    <x v="2"/>
    <x v="2"/>
    <s v="-2.244644"/>
    <x v="2"/>
    <x v="1"/>
    <x v="1"/>
    <x v="1959"/>
    <n v="3.0000000000000001E-3"/>
    <x v="9594"/>
    <n v="0.64999999999999969"/>
    <n v="2.725709999999999"/>
    <n v="5"/>
    <n v="255"/>
    <x v="168"/>
    <x v="4"/>
    <x v="23"/>
  </r>
  <r>
    <x v="0"/>
    <x v="10"/>
    <x v="2"/>
    <x v="2"/>
    <s v="-2.244644"/>
    <x v="2"/>
    <x v="1"/>
    <x v="1"/>
    <x v="6974"/>
    <n v="7.6000000000000009E-3"/>
    <x v="9595"/>
    <n v="0.29999999999999993"/>
    <n v="3.0191759999999999"/>
    <n v="5"/>
    <n v="255"/>
    <x v="148"/>
    <x v="8"/>
    <x v="5"/>
  </r>
  <r>
    <x v="0"/>
    <x v="11"/>
    <x v="2"/>
    <x v="2"/>
    <s v="-2.244644"/>
    <x v="2"/>
    <x v="1"/>
    <x v="1"/>
    <x v="6975"/>
    <n v="1.26E-2"/>
    <x v="9596"/>
    <n v="0.55999999999999983"/>
    <n v="11.497046399999999"/>
    <n v="1"/>
    <n v="41"/>
    <x v="148"/>
    <x v="40"/>
    <x v="5"/>
  </r>
  <r>
    <x v="0"/>
    <x v="12"/>
    <x v="2"/>
    <x v="2"/>
    <s v="-2.244644"/>
    <x v="2"/>
    <x v="1"/>
    <x v="1"/>
    <x v="6976"/>
    <n v="8.4000000000000012E-3"/>
    <x v="9597"/>
    <n v="0.56999999999999984"/>
    <n v="6.9933527999999994"/>
    <n v="4"/>
    <n v="168"/>
    <x v="157"/>
    <x v="43"/>
    <x v="0"/>
  </r>
  <r>
    <x v="0"/>
    <x v="13"/>
    <x v="2"/>
    <x v="2"/>
    <s v="-2.244644"/>
    <x v="2"/>
    <x v="1"/>
    <x v="1"/>
    <x v="6977"/>
    <n v="4.0000000000000001E-3"/>
    <x v="9598"/>
    <n v="0.68999999999999984"/>
    <n v="5.5934159999999977"/>
    <n v="6"/>
    <n v="258"/>
    <x v="123"/>
    <x v="41"/>
    <x v="23"/>
  </r>
  <r>
    <x v="0"/>
    <x v="14"/>
    <x v="2"/>
    <x v="2"/>
    <s v="-2.244644"/>
    <x v="2"/>
    <x v="1"/>
    <x v="1"/>
    <x v="2527"/>
    <n v="9.3999999999999986E-3"/>
    <x v="9599"/>
    <n v="9.9999999999999395E-3"/>
    <n v="0.13667599999999916"/>
    <n v="3"/>
    <n v="189"/>
    <x v="162"/>
    <x v="7"/>
    <x v="0"/>
  </r>
  <r>
    <x v="0"/>
    <x v="15"/>
    <x v="2"/>
    <x v="2"/>
    <s v="-2.244644"/>
    <x v="2"/>
    <x v="1"/>
    <x v="1"/>
    <x v="601"/>
    <n v="7.899999999999999E-3"/>
    <x v="9600"/>
    <n v="0.13000000000000006"/>
    <n v="1.2907336000000007"/>
    <n v="1"/>
    <n v="65"/>
    <x v="149"/>
    <x v="45"/>
    <x v="5"/>
  </r>
  <r>
    <x v="0"/>
    <x v="16"/>
    <x v="2"/>
    <x v="2"/>
    <s v="-2.244644"/>
    <x v="2"/>
    <x v="1"/>
    <x v="1"/>
    <x v="6978"/>
    <n v="7.000000000000001E-3"/>
    <x v="9601"/>
    <n v="0.85999999999999976"/>
    <n v="7.0698879999999997"/>
    <n v="2"/>
    <n v="114"/>
    <x v="58"/>
    <x v="23"/>
    <x v="5"/>
  </r>
  <r>
    <x v="0"/>
    <x v="17"/>
    <x v="2"/>
    <x v="2"/>
    <s v="-2.244644"/>
    <x v="2"/>
    <x v="1"/>
    <x v="1"/>
    <x v="32"/>
    <n v="7.8000000000000005E-3"/>
    <x v="9602"/>
    <n v="0.55999999999999983"/>
    <n v="7.0106399999999978"/>
    <n v="3"/>
    <n v="132"/>
    <x v="26"/>
    <x v="48"/>
    <x v="20"/>
  </r>
  <r>
    <x v="0"/>
    <x v="18"/>
    <x v="2"/>
    <x v="2"/>
    <s v="-2.244644"/>
    <x v="2"/>
    <x v="1"/>
    <x v="1"/>
    <x v="4588"/>
    <n v="7.6999999999999994E-3"/>
    <x v="9603"/>
    <n v="0.27999999999999992"/>
    <n v="3.672530399999999"/>
    <n v="1"/>
    <n v="71"/>
    <x v="2"/>
    <x v="48"/>
    <x v="24"/>
  </r>
  <r>
    <x v="0"/>
    <x v="19"/>
    <x v="2"/>
    <x v="2"/>
    <s v="-2.244644"/>
    <x v="2"/>
    <x v="1"/>
    <x v="1"/>
    <x v="6979"/>
    <n v="1.4000000000000002E-3"/>
    <x v="9604"/>
    <n v="0.8999999999999998"/>
    <n v="2.0258280000000002"/>
    <n v="3"/>
    <n v="180"/>
    <x v="151"/>
    <x v="5"/>
    <x v="23"/>
  </r>
  <r>
    <x v="0"/>
    <x v="20"/>
    <x v="2"/>
    <x v="2"/>
    <s v="-2.244644"/>
    <x v="2"/>
    <x v="1"/>
    <x v="1"/>
    <x v="2778"/>
    <n v="7.1999999999999998E-3"/>
    <x v="9605"/>
    <n v="0.16000000000000009"/>
    <n v="1.4061312000000008"/>
    <n v="4"/>
    <n v="320"/>
    <x v="160"/>
    <x v="44"/>
    <x v="5"/>
  </r>
  <r>
    <x v="0"/>
    <x v="21"/>
    <x v="2"/>
    <x v="2"/>
    <s v="-2.244644"/>
    <x v="2"/>
    <x v="1"/>
    <x v="1"/>
    <x v="6980"/>
    <n v="2.5999999999999999E-3"/>
    <x v="9606"/>
    <n v="0.60999999999999976"/>
    <n v="1.6589559999999992"/>
    <n v="4"/>
    <n v="136"/>
    <x v="45"/>
    <x v="40"/>
    <x v="25"/>
  </r>
  <r>
    <x v="0"/>
    <x v="22"/>
    <x v="2"/>
    <x v="2"/>
    <s v="-2.244644"/>
    <x v="2"/>
    <x v="1"/>
    <x v="1"/>
    <x v="6981"/>
    <n v="9.6000000000000009E-3"/>
    <x v="9607"/>
    <n v="0.18999999999999995"/>
    <n v="3.0158015999999996"/>
    <n v="2"/>
    <n v="78"/>
    <x v="167"/>
    <x v="44"/>
    <x v="5"/>
  </r>
  <r>
    <x v="0"/>
    <x v="23"/>
    <x v="2"/>
    <x v="2"/>
    <s v="-2.244644"/>
    <x v="2"/>
    <x v="1"/>
    <x v="1"/>
    <x v="2949"/>
    <n v="7.4999999999999989E-3"/>
    <x v="9608"/>
    <n v="0.4599999999999998"/>
    <n v="5.0866799999999976"/>
    <n v="5"/>
    <n v="310"/>
    <x v="142"/>
    <x v="5"/>
    <x v="25"/>
  </r>
  <r>
    <x v="0"/>
    <x v="24"/>
    <x v="2"/>
    <x v="2"/>
    <s v="-2.244644"/>
    <x v="2"/>
    <x v="1"/>
    <x v="1"/>
    <x v="6982"/>
    <n v="9.2999999999999992E-3"/>
    <x v="9609"/>
    <n v="0.65999999999999981"/>
    <n v="11.638875599999997"/>
    <n v="5"/>
    <n v="260"/>
    <x v="142"/>
    <x v="12"/>
    <x v="23"/>
  </r>
  <r>
    <x v="0"/>
    <x v="25"/>
    <x v="2"/>
    <x v="2"/>
    <s v="-2.244644"/>
    <x v="2"/>
    <x v="1"/>
    <x v="1"/>
    <x v="553"/>
    <n v="2.3E-3"/>
    <x v="9610"/>
    <n v="0.87999999999999978"/>
    <n v="3.305191999999999"/>
    <n v="5"/>
    <n v="370"/>
    <x v="143"/>
    <x v="6"/>
    <x v="23"/>
  </r>
  <r>
    <x v="0"/>
    <x v="26"/>
    <x v="2"/>
    <x v="2"/>
    <s v="-2.244644"/>
    <x v="2"/>
    <x v="1"/>
    <x v="1"/>
    <x v="1060"/>
    <n v="4.1999999999999989E-3"/>
    <x v="9611"/>
    <n v="0.72999999999999976"/>
    <n v="3.6191063999999979"/>
    <n v="1"/>
    <n v="65"/>
    <x v="128"/>
    <x v="23"/>
    <x v="23"/>
  </r>
  <r>
    <x v="0"/>
    <x v="27"/>
    <x v="2"/>
    <x v="2"/>
    <s v="-2.244644"/>
    <x v="2"/>
    <x v="1"/>
    <x v="1"/>
    <x v="1219"/>
    <n v="7.7999999999999988E-3"/>
    <x v="9612"/>
    <n v="7.0000000000000062E-2"/>
    <n v="1.0821720000000008"/>
    <n v="6"/>
    <n v="420"/>
    <x v="160"/>
    <x v="41"/>
    <x v="5"/>
  </r>
  <r>
    <x v="0"/>
    <x v="28"/>
    <x v="2"/>
    <x v="2"/>
    <s v="-2.244644"/>
    <x v="2"/>
    <x v="1"/>
    <x v="1"/>
    <x v="6983"/>
    <n v="7.9000000000000008E-3"/>
    <x v="9613"/>
    <n v="0.67999999999999983"/>
    <n v="5.5610943999999991"/>
    <n v="2"/>
    <n v="146"/>
    <x v="145"/>
    <x v="4"/>
    <x v="0"/>
  </r>
  <r>
    <x v="0"/>
    <x v="29"/>
    <x v="2"/>
    <x v="2"/>
    <s v="-2.244644"/>
    <x v="2"/>
    <x v="1"/>
    <x v="1"/>
    <x v="6984"/>
    <n v="1.6999999999999993E-3"/>
    <x v="9614"/>
    <n v="0.18000000000000005"/>
    <n v="0.65165759999999984"/>
    <n v="5"/>
    <n v="255"/>
    <x v="141"/>
    <x v="45"/>
    <x v="23"/>
  </r>
  <r>
    <x v="0"/>
    <x v="30"/>
    <x v="2"/>
    <x v="2"/>
    <s v="-2.244644"/>
    <x v="2"/>
    <x v="1"/>
    <x v="1"/>
    <x v="6985"/>
    <n v="6.8999999999999999E-3"/>
    <x v="9615"/>
    <n v="0.7599999999999999"/>
    <n v="11.292429599999998"/>
    <n v="2"/>
    <n v="136"/>
    <x v="168"/>
    <x v="41"/>
    <x v="25"/>
  </r>
  <r>
    <x v="0"/>
    <x v="31"/>
    <x v="2"/>
    <x v="2"/>
    <s v="-2.244644"/>
    <x v="2"/>
    <x v="1"/>
    <x v="1"/>
    <x v="6986"/>
    <n v="9.1000000000000004E-3"/>
    <x v="9616"/>
    <n v="0.48999999999999977"/>
    <n v="6.5520545999999973"/>
    <n v="4"/>
    <n v="152"/>
    <x v="50"/>
    <x v="46"/>
    <x v="23"/>
  </r>
  <r>
    <x v="0"/>
    <x v="32"/>
    <x v="2"/>
    <x v="2"/>
    <s v="-2.244644"/>
    <x v="2"/>
    <x v="1"/>
    <x v="1"/>
    <x v="6987"/>
    <n v="6.3999999999999994E-3"/>
    <x v="9617"/>
    <n v="0.71999999999999975"/>
    <n v="9.6058367999999952"/>
    <n v="5"/>
    <n v="370"/>
    <x v="68"/>
    <x v="41"/>
    <x v="24"/>
  </r>
  <r>
    <x v="0"/>
    <x v="33"/>
    <x v="2"/>
    <x v="2"/>
    <s v="-2.244644"/>
    <x v="2"/>
    <x v="1"/>
    <x v="1"/>
    <x v="6988"/>
    <n v="7.000000000000001E-3"/>
    <x v="9618"/>
    <n v="0.90999999999999981"/>
    <n v="10.705421999999999"/>
    <n v="5"/>
    <n v="330"/>
    <x v="172"/>
    <x v="8"/>
    <x v="20"/>
  </r>
  <r>
    <x v="0"/>
    <x v="34"/>
    <x v="2"/>
    <x v="2"/>
    <s v="-2.244644"/>
    <x v="2"/>
    <x v="1"/>
    <x v="1"/>
    <x v="1943"/>
    <n v="5.5000000000000005E-3"/>
    <x v="9619"/>
    <n v="0.16000000000000003"/>
    <n v="0.85624000000000022"/>
    <n v="1"/>
    <n v="56"/>
    <x v="190"/>
    <x v="5"/>
    <x v="5"/>
  </r>
  <r>
    <x v="0"/>
    <x v="35"/>
    <x v="2"/>
    <x v="2"/>
    <s v="-2.244644"/>
    <x v="2"/>
    <x v="1"/>
    <x v="1"/>
    <x v="3157"/>
    <n v="6.4999999999999988E-3"/>
    <x v="9620"/>
    <n v="0.95999999999999985"/>
    <n v="8.415263999999997"/>
    <n v="6"/>
    <n v="360"/>
    <x v="58"/>
    <x v="6"/>
    <x v="23"/>
  </r>
  <r>
    <x v="0"/>
    <x v="36"/>
    <x v="2"/>
    <x v="2"/>
    <s v="-2.244644"/>
    <x v="2"/>
    <x v="1"/>
    <x v="1"/>
    <x v="6989"/>
    <n v="6.000000000000001E-3"/>
    <x v="9621"/>
    <n v="1.1599999999999997"/>
    <n v="6.5535360000000011"/>
    <n v="2"/>
    <n v="100"/>
    <x v="131"/>
    <x v="7"/>
    <x v="23"/>
  </r>
  <r>
    <x v="0"/>
    <x v="37"/>
    <x v="2"/>
    <x v="2"/>
    <s v="-2.244644"/>
    <x v="2"/>
    <x v="1"/>
    <x v="1"/>
    <x v="6990"/>
    <n v="5.7999999999999996E-3"/>
    <x v="9622"/>
    <n v="0.60999999999999976"/>
    <n v="6.0492723999999978"/>
    <n v="4"/>
    <n v="276"/>
    <x v="190"/>
    <x v="48"/>
    <x v="20"/>
  </r>
  <r>
    <x v="0"/>
    <x v="38"/>
    <x v="2"/>
    <x v="2"/>
    <s v="-2.244644"/>
    <x v="2"/>
    <x v="1"/>
    <x v="1"/>
    <x v="6991"/>
    <n v="6.3E-3"/>
    <x v="9623"/>
    <n v="0.77999999999999969"/>
    <n v="4.4628947999999982"/>
    <n v="2"/>
    <n v="150"/>
    <x v="13"/>
    <x v="45"/>
    <x v="5"/>
  </r>
  <r>
    <x v="0"/>
    <x v="39"/>
    <x v="2"/>
    <x v="2"/>
    <s v="-2.244644"/>
    <x v="2"/>
    <x v="1"/>
    <x v="1"/>
    <x v="6992"/>
    <n v="1.09E-2"/>
    <x v="9624"/>
    <n v="0.76999999999999991"/>
    <n v="9.6318067999999997"/>
    <n v="6"/>
    <n v="390"/>
    <x v="150"/>
    <x v="4"/>
    <x v="25"/>
  </r>
  <r>
    <x v="0"/>
    <x v="40"/>
    <x v="2"/>
    <x v="2"/>
    <s v="-2.244644"/>
    <x v="2"/>
    <x v="1"/>
    <x v="1"/>
    <x v="6993"/>
    <n v="6.6E-3"/>
    <x v="9625"/>
    <n v="0.92999999999999983"/>
    <n v="7.1667287999999996"/>
    <n v="2"/>
    <n v="110"/>
    <x v="140"/>
    <x v="5"/>
    <x v="0"/>
  </r>
  <r>
    <x v="0"/>
    <x v="41"/>
    <x v="2"/>
    <x v="2"/>
    <s v="-2.244644"/>
    <x v="2"/>
    <x v="1"/>
    <x v="1"/>
    <x v="6994"/>
    <n v="6.5000000000000006E-3"/>
    <x v="9626"/>
    <n v="0.62999999999999978"/>
    <n v="7.8124409999999989"/>
    <n v="1"/>
    <n v="42"/>
    <x v="173"/>
    <x v="23"/>
    <x v="20"/>
  </r>
  <r>
    <x v="0"/>
    <x v="42"/>
    <x v="2"/>
    <x v="2"/>
    <s v="-2.244644"/>
    <x v="2"/>
    <x v="1"/>
    <x v="1"/>
    <x v="1862"/>
    <n v="5.9000000000000016E-3"/>
    <x v="9627"/>
    <n v="0.5299999999999998"/>
    <n v="6.2602539999999998"/>
    <n v="5"/>
    <n v="170"/>
    <x v="155"/>
    <x v="12"/>
    <x v="24"/>
  </r>
  <r>
    <x v="0"/>
    <x v="43"/>
    <x v="2"/>
    <x v="2"/>
    <s v="-2.244644"/>
    <x v="2"/>
    <x v="1"/>
    <x v="1"/>
    <x v="6995"/>
    <n v="4.2999999999999991E-3"/>
    <x v="9628"/>
    <n v="0.4599999999999998"/>
    <n v="2.5686307999999984"/>
    <n v="1"/>
    <n v="56"/>
    <x v="139"/>
    <x v="40"/>
    <x v="20"/>
  </r>
  <r>
    <x v="0"/>
    <x v="44"/>
    <x v="2"/>
    <x v="2"/>
    <s v="-2.244644"/>
    <x v="2"/>
    <x v="1"/>
    <x v="1"/>
    <x v="6996"/>
    <n v="5.3999999999999994E-3"/>
    <x v="9629"/>
    <n v="0.8999999999999998"/>
    <n v="5.8300559999999981"/>
    <n v="1"/>
    <n v="57"/>
    <x v="149"/>
    <x v="44"/>
    <x v="24"/>
  </r>
  <r>
    <x v="0"/>
    <x v="45"/>
    <x v="2"/>
    <x v="2"/>
    <s v="-2.244644"/>
    <x v="2"/>
    <x v="1"/>
    <x v="1"/>
    <x v="1649"/>
    <n v="6.9000000000000016E-3"/>
    <x v="9630"/>
    <n v="0.59999999999999976"/>
    <n v="8.4124799999999986"/>
    <n v="6"/>
    <n v="462"/>
    <x v="50"/>
    <x v="48"/>
    <x v="25"/>
  </r>
  <r>
    <x v="0"/>
    <x v="46"/>
    <x v="2"/>
    <x v="2"/>
    <s v="-2.244644"/>
    <x v="2"/>
    <x v="1"/>
    <x v="1"/>
    <x v="6997"/>
    <n v="1.7999999999999995E-3"/>
    <x v="9631"/>
    <n v="3.0000000000000054E-2"/>
    <n v="7.7209200000000131E-2"/>
    <n v="6"/>
    <n v="396"/>
    <x v="154"/>
    <x v="4"/>
    <x v="25"/>
  </r>
  <r>
    <x v="0"/>
    <x v="47"/>
    <x v="2"/>
    <x v="2"/>
    <s v="-2.244644"/>
    <x v="2"/>
    <x v="1"/>
    <x v="1"/>
    <x v="2570"/>
    <n v="9.6999999999999968E-3"/>
    <x v="9632"/>
    <n v="1.1099999999999997"/>
    <n v="14.513915999999991"/>
    <n v="2"/>
    <n v="96"/>
    <x v="148"/>
    <x v="8"/>
    <x v="21"/>
  </r>
  <r>
    <x v="0"/>
    <x v="48"/>
    <x v="2"/>
    <x v="2"/>
    <s v="-2.244644"/>
    <x v="2"/>
    <x v="1"/>
    <x v="1"/>
    <x v="6998"/>
    <n v="1.0100000000000001E-2"/>
    <x v="9633"/>
    <n v="0.54999999999999982"/>
    <n v="8.2869489999999999"/>
    <n v="5"/>
    <n v="255"/>
    <x v="129"/>
    <x v="45"/>
    <x v="23"/>
  </r>
  <r>
    <x v="0"/>
    <x v="49"/>
    <x v="2"/>
    <x v="2"/>
    <s v="-2.244644"/>
    <x v="2"/>
    <x v="1"/>
    <x v="1"/>
    <x v="5842"/>
    <n v="1.0200000000000001E-2"/>
    <x v="9634"/>
    <n v="0.11000000000000004"/>
    <n v="2.352385200000001"/>
    <n v="1"/>
    <n v="70"/>
    <x v="140"/>
    <x v="4"/>
    <x v="24"/>
  </r>
  <r>
    <x v="0"/>
    <x v="50"/>
    <x v="2"/>
    <x v="2"/>
    <s v="-2.244644"/>
    <x v="2"/>
    <x v="1"/>
    <x v="1"/>
    <x v="6999"/>
    <n v="2.3E-3"/>
    <x v="9635"/>
    <n v="0.36999999999999983"/>
    <n v="0.84691519999999954"/>
    <n v="5"/>
    <n v="195"/>
    <x v="50"/>
    <x v="5"/>
    <x v="3"/>
  </r>
  <r>
    <x v="0"/>
    <x v="51"/>
    <x v="2"/>
    <x v="2"/>
    <s v="-2.244644"/>
    <x v="2"/>
    <x v="1"/>
    <x v="1"/>
    <x v="518"/>
    <n v="6.6E-3"/>
    <x v="9636"/>
    <n v="1.1199999999999997"/>
    <n v="13.771295999999996"/>
    <n v="2"/>
    <n v="98"/>
    <x v="149"/>
    <x v="41"/>
    <x v="24"/>
  </r>
  <r>
    <x v="0"/>
    <x v="52"/>
    <x v="2"/>
    <x v="2"/>
    <s v="-2.244644"/>
    <x v="2"/>
    <x v="1"/>
    <x v="1"/>
    <x v="7000"/>
    <n v="1.0600000000000002E-2"/>
    <x v="9637"/>
    <n v="0.88999999999999968"/>
    <n v="18.966113599999996"/>
    <n v="3"/>
    <n v="120"/>
    <x v="136"/>
    <x v="44"/>
    <x v="21"/>
  </r>
  <r>
    <x v="0"/>
    <x v="53"/>
    <x v="2"/>
    <x v="2"/>
    <s v="-2.244644"/>
    <x v="2"/>
    <x v="1"/>
    <x v="1"/>
    <x v="802"/>
    <n v="4.7999999999999996E-3"/>
    <x v="9638"/>
    <n v="1.1399999999999997"/>
    <n v="7.0501247999999972"/>
    <n v="5"/>
    <n v="215"/>
    <x v="50"/>
    <x v="7"/>
    <x v="25"/>
  </r>
  <r>
    <x v="0"/>
    <x v="54"/>
    <x v="2"/>
    <x v="2"/>
    <s v="-2.244644"/>
    <x v="2"/>
    <x v="1"/>
    <x v="1"/>
    <x v="7001"/>
    <n v="5.5000000000000014E-3"/>
    <x v="9639"/>
    <n v="8.0000000000000016E-2"/>
    <n v="0.75345600000000035"/>
    <n v="6"/>
    <n v="264"/>
    <x v="145"/>
    <x v="8"/>
    <x v="23"/>
  </r>
  <r>
    <x v="0"/>
    <x v="55"/>
    <x v="2"/>
    <x v="2"/>
    <s v="-2.244644"/>
    <x v="2"/>
    <x v="1"/>
    <x v="1"/>
    <x v="7002"/>
    <n v="1.0599999999999998E-2"/>
    <x v="9640"/>
    <n v="0.90999999999999981"/>
    <n v="11.905093199999996"/>
    <n v="6"/>
    <n v="228"/>
    <x v="150"/>
    <x v="40"/>
    <x v="0"/>
  </r>
  <r>
    <x v="0"/>
    <x v="56"/>
    <x v="2"/>
    <x v="2"/>
    <s v="-2.244644"/>
    <x v="2"/>
    <x v="1"/>
    <x v="1"/>
    <x v="7003"/>
    <n v="5.7000000000000002E-3"/>
    <x v="9641"/>
    <n v="0.60999999999999976"/>
    <n v="5.831624399999999"/>
    <n v="5"/>
    <n v="150"/>
    <x v="145"/>
    <x v="44"/>
    <x v="20"/>
  </r>
  <r>
    <x v="0"/>
    <x v="57"/>
    <x v="2"/>
    <x v="2"/>
    <s v="-2.244644"/>
    <x v="2"/>
    <x v="1"/>
    <x v="1"/>
    <x v="7004"/>
    <n v="5.7000000000000002E-3"/>
    <x v="9642"/>
    <n v="0.72999999999999987"/>
    <n v="7.5205913999999998"/>
    <n v="3"/>
    <n v="147"/>
    <x v="150"/>
    <x v="7"/>
    <x v="23"/>
  </r>
  <r>
    <x v="0"/>
    <x v="58"/>
    <x v="2"/>
    <x v="2"/>
    <s v="-2.244644"/>
    <x v="2"/>
    <x v="1"/>
    <x v="1"/>
    <x v="2981"/>
    <n v="8.0000000000000002E-3"/>
    <x v="9643"/>
    <n v="0.37999999999999978"/>
    <n v="2.8752319999999991"/>
    <n v="6"/>
    <n v="474"/>
    <x v="50"/>
    <x v="48"/>
    <x v="20"/>
  </r>
  <r>
    <x v="0"/>
    <x v="59"/>
    <x v="2"/>
    <x v="2"/>
    <s v="-2.244644"/>
    <x v="2"/>
    <x v="1"/>
    <x v="1"/>
    <x v="7005"/>
    <n v="4.6000000000000008E-3"/>
    <x v="9644"/>
    <n v="0.11000000000000007"/>
    <n v="0.45226280000000041"/>
    <n v="1"/>
    <n v="46"/>
    <x v="145"/>
    <x v="23"/>
    <x v="0"/>
  </r>
  <r>
    <x v="0"/>
    <x v="60"/>
    <x v="2"/>
    <x v="2"/>
    <s v="-2.244644"/>
    <x v="2"/>
    <x v="1"/>
    <x v="1"/>
    <x v="7006"/>
    <n v="7.6999999999999994E-3"/>
    <x v="9645"/>
    <n v="0.96999999999999986"/>
    <n v="13.191747799999996"/>
    <n v="5"/>
    <n v="295"/>
    <x v="189"/>
    <x v="45"/>
    <x v="24"/>
  </r>
  <r>
    <x v="0"/>
    <x v="61"/>
    <x v="2"/>
    <x v="2"/>
    <s v="-2.244644"/>
    <x v="2"/>
    <x v="1"/>
    <x v="1"/>
    <x v="7007"/>
    <n v="8.2999999999999984E-3"/>
    <x v="9646"/>
    <n v="0.11000000000000007"/>
    <n v="1.0410026000000006"/>
    <n v="1"/>
    <n v="51"/>
    <x v="155"/>
    <x v="4"/>
    <x v="0"/>
  </r>
  <r>
    <x v="0"/>
    <x v="62"/>
    <x v="2"/>
    <x v="2"/>
    <s v="-2.244644"/>
    <x v="2"/>
    <x v="1"/>
    <x v="1"/>
    <x v="6806"/>
    <n v="9.1999999999999998E-3"/>
    <x v="9647"/>
    <n v="0.69999999999999973"/>
    <n v="8.3977599999999963"/>
    <n v="5"/>
    <n v="380"/>
    <x v="136"/>
    <x v="45"/>
    <x v="24"/>
  </r>
  <r>
    <x v="0"/>
    <x v="63"/>
    <x v="2"/>
    <x v="2"/>
    <s v="-2.244644"/>
    <x v="2"/>
    <x v="1"/>
    <x v="1"/>
    <x v="7008"/>
    <n v="7.1000000000000004E-3"/>
    <x v="9648"/>
    <n v="0.15000000000000008"/>
    <n v="1.690581000000001"/>
    <n v="3"/>
    <n v="213"/>
    <x v="139"/>
    <x v="7"/>
    <x v="24"/>
  </r>
  <r>
    <x v="0"/>
    <x v="64"/>
    <x v="2"/>
    <x v="2"/>
    <s v="-2.244644"/>
    <x v="2"/>
    <x v="1"/>
    <x v="1"/>
    <x v="7009"/>
    <n v="1.0000000000000002E-2"/>
    <x v="9649"/>
    <n v="0.54999999999999982"/>
    <n v="4.8300999999999998"/>
    <n v="2"/>
    <n v="134"/>
    <x v="152"/>
    <x v="45"/>
    <x v="23"/>
  </r>
  <r>
    <x v="0"/>
    <x v="65"/>
    <x v="2"/>
    <x v="2"/>
    <s v="-2.244644"/>
    <x v="2"/>
    <x v="1"/>
    <x v="1"/>
    <x v="2909"/>
    <n v="6.1999999999999998E-3"/>
    <x v="9650"/>
    <n v="0.62999999999999978"/>
    <n v="4.4176859999999989"/>
    <n v="4"/>
    <n v="204"/>
    <x v="167"/>
    <x v="8"/>
    <x v="24"/>
  </r>
  <r>
    <x v="0"/>
    <x v="66"/>
    <x v="2"/>
    <x v="2"/>
    <s v="-2.244644"/>
    <x v="2"/>
    <x v="1"/>
    <x v="1"/>
    <x v="5859"/>
    <n v="1.26E-2"/>
    <x v="9651"/>
    <n v="0.66999999999999982"/>
    <n v="15.477562799999998"/>
    <n v="4"/>
    <n v="292"/>
    <x v="138"/>
    <x v="40"/>
    <x v="23"/>
  </r>
  <r>
    <x v="0"/>
    <x v="67"/>
    <x v="2"/>
    <x v="2"/>
    <s v="-2.244644"/>
    <x v="2"/>
    <x v="1"/>
    <x v="1"/>
    <x v="7010"/>
    <n v="7.4000000000000012E-3"/>
    <x v="9652"/>
    <n v="1.0399999999999996"/>
    <n v="14.334569599999995"/>
    <n v="4"/>
    <n v="136"/>
    <x v="161"/>
    <x v="6"/>
    <x v="24"/>
  </r>
  <r>
    <x v="0"/>
    <x v="68"/>
    <x v="2"/>
    <x v="2"/>
    <s v="-2.244644"/>
    <x v="2"/>
    <x v="1"/>
    <x v="1"/>
    <x v="684"/>
    <n v="9.1999999999999998E-3"/>
    <x v="9653"/>
    <n v="0.8999999999999998"/>
    <n v="13.976639999999998"/>
    <n v="1"/>
    <n v="43"/>
    <x v="160"/>
    <x v="4"/>
    <x v="20"/>
  </r>
  <r>
    <x v="0"/>
    <x v="69"/>
    <x v="2"/>
    <x v="2"/>
    <s v="-2.244644"/>
    <x v="2"/>
    <x v="1"/>
    <x v="1"/>
    <x v="1491"/>
    <n v="7.899999999999999E-3"/>
    <x v="9654"/>
    <n v="0.56999999999999984"/>
    <n v="6.1429925999999977"/>
    <n v="6"/>
    <n v="312"/>
    <x v="126"/>
    <x v="5"/>
    <x v="24"/>
  </r>
  <r>
    <x v="0"/>
    <x v="70"/>
    <x v="2"/>
    <x v="2"/>
    <s v="-2.244644"/>
    <x v="2"/>
    <x v="1"/>
    <x v="1"/>
    <x v="7011"/>
    <n v="8.199999999999999E-3"/>
    <x v="9655"/>
    <n v="0.02"/>
    <n v="0.25397039999999999"/>
    <n v="3"/>
    <n v="141"/>
    <x v="150"/>
    <x v="46"/>
    <x v="0"/>
  </r>
  <r>
    <x v="0"/>
    <x v="71"/>
    <x v="2"/>
    <x v="2"/>
    <s v="-2.244644"/>
    <x v="2"/>
    <x v="1"/>
    <x v="1"/>
    <x v="1036"/>
    <n v="5.5000000000000023E-3"/>
    <x v="9656"/>
    <n v="0.35999999999999993"/>
    <n v="2.9276280000000008"/>
    <n v="1"/>
    <n v="46"/>
    <x v="42"/>
    <x v="41"/>
    <x v="20"/>
  </r>
  <r>
    <x v="0"/>
    <x v="72"/>
    <x v="2"/>
    <x v="2"/>
    <s v="-2.244644"/>
    <x v="2"/>
    <x v="1"/>
    <x v="1"/>
    <x v="6170"/>
    <n v="8.6E-3"/>
    <x v="9657"/>
    <n v="0.85999999999999976"/>
    <n v="13.729934399999996"/>
    <n v="5"/>
    <n v="185"/>
    <x v="50"/>
    <x v="48"/>
    <x v="20"/>
  </r>
  <r>
    <x v="0"/>
    <x v="73"/>
    <x v="2"/>
    <x v="2"/>
    <s v="-2.244644"/>
    <x v="2"/>
    <x v="1"/>
    <x v="1"/>
    <x v="5095"/>
    <n v="3.0999999999999995E-3"/>
    <x v="9658"/>
    <n v="0.04"/>
    <n v="0.21154399999999995"/>
    <n v="3"/>
    <n v="177"/>
    <x v="149"/>
    <x v="45"/>
    <x v="0"/>
  </r>
  <r>
    <x v="0"/>
    <x v="74"/>
    <x v="2"/>
    <x v="2"/>
    <s v="-2.244644"/>
    <x v="2"/>
    <x v="1"/>
    <x v="1"/>
    <x v="3545"/>
    <n v="3.6999999999999993E-3"/>
    <x v="9659"/>
    <n v="9.9999999999999395E-3"/>
    <n v="3.964919999999976E-2"/>
    <n v="6"/>
    <n v="276"/>
    <x v="46"/>
    <x v="46"/>
    <x v="20"/>
  </r>
  <r>
    <x v="0"/>
    <x v="75"/>
    <x v="2"/>
    <x v="2"/>
    <s v="-2.244644"/>
    <x v="2"/>
    <x v="1"/>
    <x v="1"/>
    <x v="7012"/>
    <n v="6.1000000000000004E-3"/>
    <x v="9660"/>
    <n v="0.37999999999999978"/>
    <n v="4.5071191999999982"/>
    <n v="6"/>
    <n v="216"/>
    <x v="130"/>
    <x v="13"/>
    <x v="0"/>
  </r>
  <r>
    <x v="0"/>
    <x v="76"/>
    <x v="2"/>
    <x v="2"/>
    <s v="-2.244644"/>
    <x v="2"/>
    <x v="1"/>
    <x v="1"/>
    <x v="1887"/>
    <n v="3.0000000000000001E-3"/>
    <x v="9661"/>
    <n v="0.5199999999999998"/>
    <n v="3.417959999999999"/>
    <n v="4"/>
    <n v="140"/>
    <x v="26"/>
    <x v="46"/>
    <x v="24"/>
  </r>
  <r>
    <x v="0"/>
    <x v="77"/>
    <x v="2"/>
    <x v="2"/>
    <s v="-2.244644"/>
    <x v="2"/>
    <x v="1"/>
    <x v="1"/>
    <x v="7013"/>
    <n v="6.3E-3"/>
    <x v="9662"/>
    <n v="0.20999999999999994"/>
    <n v="1.4105825999999997"/>
    <n v="5"/>
    <n v="325"/>
    <x v="173"/>
    <x v="4"/>
    <x v="0"/>
  </r>
  <r>
    <x v="0"/>
    <x v="78"/>
    <x v="2"/>
    <x v="2"/>
    <s v="-2.244644"/>
    <x v="2"/>
    <x v="1"/>
    <x v="1"/>
    <x v="7014"/>
    <n v="6.9999999999999984E-3"/>
    <x v="9663"/>
    <n v="0.67999999999999983"/>
    <n v="9.4419359999999948"/>
    <n v="1"/>
    <n v="45"/>
    <x v="139"/>
    <x v="6"/>
    <x v="5"/>
  </r>
  <r>
    <x v="0"/>
    <x v="79"/>
    <x v="2"/>
    <x v="2"/>
    <s v="-2.244644"/>
    <x v="2"/>
    <x v="1"/>
    <x v="1"/>
    <x v="7015"/>
    <n v="4.9999999999999984E-3"/>
    <x v="9664"/>
    <n v="0.37999999999999984"/>
    <n v="4.1302199999999978"/>
    <n v="6"/>
    <n v="246"/>
    <x v="136"/>
    <x v="40"/>
    <x v="3"/>
  </r>
  <r>
    <x v="0"/>
    <x v="80"/>
    <x v="2"/>
    <x v="2"/>
    <s v="-2.244644"/>
    <x v="2"/>
    <x v="1"/>
    <x v="1"/>
    <x v="2789"/>
    <n v="1.9000000000000006E-3"/>
    <x v="9665"/>
    <n v="1.0199999999999998"/>
    <n v="1.5128028000000004"/>
    <n v="1"/>
    <n v="48"/>
    <x v="147"/>
    <x v="41"/>
    <x v="5"/>
  </r>
  <r>
    <x v="0"/>
    <x v="81"/>
    <x v="2"/>
    <x v="2"/>
    <s v="-2.244644"/>
    <x v="2"/>
    <x v="1"/>
    <x v="1"/>
    <x v="7016"/>
    <n v="8.3999999999999977E-3"/>
    <x v="9666"/>
    <n v="0.26"/>
    <n v="2.1944832000000001"/>
    <n v="6"/>
    <n v="228"/>
    <x v="68"/>
    <x v="45"/>
    <x v="25"/>
  </r>
  <r>
    <x v="0"/>
    <x v="82"/>
    <x v="2"/>
    <x v="2"/>
    <s v="-2.244644"/>
    <x v="2"/>
    <x v="1"/>
    <x v="1"/>
    <x v="7017"/>
    <n v="5.2999999999999983E-3"/>
    <x v="9667"/>
    <n v="4.9999999999999899E-2"/>
    <n v="0.46549899999999883"/>
    <n v="1"/>
    <n v="49"/>
    <x v="46"/>
    <x v="44"/>
    <x v="0"/>
  </r>
  <r>
    <x v="0"/>
    <x v="83"/>
    <x v="2"/>
    <x v="2"/>
    <s v="-2.244644"/>
    <x v="2"/>
    <x v="1"/>
    <x v="1"/>
    <x v="7018"/>
    <n v="5.6999999999999993E-3"/>
    <x v="9668"/>
    <n v="0.53999999999999981"/>
    <n v="5.4129707999999974"/>
    <n v="4"/>
    <n v="164"/>
    <x v="123"/>
    <x v="40"/>
    <x v="23"/>
  </r>
  <r>
    <x v="0"/>
    <x v="84"/>
    <x v="2"/>
    <x v="2"/>
    <s v="-2.244644"/>
    <x v="2"/>
    <x v="1"/>
    <x v="1"/>
    <x v="7019"/>
    <n v="7.0000000000000019E-3"/>
    <x v="9669"/>
    <n v="0.86999999999999977"/>
    <n v="7.4505059999999999"/>
    <n v="4"/>
    <n v="320"/>
    <x v="131"/>
    <x v="23"/>
    <x v="3"/>
  </r>
  <r>
    <x v="0"/>
    <x v="85"/>
    <x v="2"/>
    <x v="2"/>
    <s v="-2.244644"/>
    <x v="2"/>
    <x v="1"/>
    <x v="1"/>
    <x v="7020"/>
    <n v="1.0200000000000001E-2"/>
    <x v="9670"/>
    <n v="0.48999999999999977"/>
    <n v="4.1043575999999984"/>
    <n v="6"/>
    <n v="354"/>
    <x v="124"/>
    <x v="8"/>
    <x v="23"/>
  </r>
  <r>
    <x v="0"/>
    <x v="86"/>
    <x v="2"/>
    <x v="2"/>
    <s v="-2.244644"/>
    <x v="2"/>
    <x v="1"/>
    <x v="1"/>
    <x v="7021"/>
    <n v="1.3000000000000001E-2"/>
    <x v="9671"/>
    <n v="0.31999999999999995"/>
    <n v="4.2506880000000002"/>
    <n v="5"/>
    <n v="385"/>
    <x v="134"/>
    <x v="8"/>
    <x v="24"/>
  </r>
  <r>
    <x v="0"/>
    <x v="87"/>
    <x v="2"/>
    <x v="2"/>
    <s v="-2.244644"/>
    <x v="2"/>
    <x v="1"/>
    <x v="1"/>
    <x v="7022"/>
    <n v="6.5000000000000006E-3"/>
    <x v="9672"/>
    <n v="0.79999999999999971"/>
    <n v="5.2083199999999996"/>
    <n v="1"/>
    <n v="62"/>
    <x v="125"/>
    <x v="41"/>
    <x v="23"/>
  </r>
  <r>
    <x v="0"/>
    <x v="88"/>
    <x v="2"/>
    <x v="2"/>
    <s v="-2.244644"/>
    <x v="2"/>
    <x v="1"/>
    <x v="1"/>
    <x v="737"/>
    <n v="6.8000000000000005E-3"/>
    <x v="9673"/>
    <n v="1.0499999999999996"/>
    <n v="15.051119999999996"/>
    <n v="4"/>
    <n v="300"/>
    <x v="133"/>
    <x v="7"/>
    <x v="0"/>
  </r>
  <r>
    <x v="0"/>
    <x v="89"/>
    <x v="2"/>
    <x v="2"/>
    <s v="-2.244644"/>
    <x v="2"/>
    <x v="1"/>
    <x v="1"/>
    <x v="7023"/>
    <n v="7.2999999999999992E-3"/>
    <x v="9674"/>
    <n v="0.28999999999999992"/>
    <n v="1.9340911999999997"/>
    <n v="5"/>
    <n v="205"/>
    <x v="145"/>
    <x v="48"/>
    <x v="3"/>
  </r>
  <r>
    <x v="0"/>
    <x v="90"/>
    <x v="2"/>
    <x v="2"/>
    <s v="-2.244644"/>
    <x v="2"/>
    <x v="1"/>
    <x v="1"/>
    <x v="2714"/>
    <n v="8.3000000000000001E-3"/>
    <x v="9675"/>
    <n v="5.0000000000000031E-2"/>
    <n v="0.53493500000000038"/>
    <n v="2"/>
    <n v="106"/>
    <x v="177"/>
    <x v="43"/>
    <x v="25"/>
  </r>
  <r>
    <x v="0"/>
    <x v="91"/>
    <x v="2"/>
    <x v="2"/>
    <s v="-2.244644"/>
    <x v="2"/>
    <x v="1"/>
    <x v="1"/>
    <x v="7024"/>
    <n v="6.1000000000000004E-3"/>
    <x v="9676"/>
    <n v="0.46999999999999981"/>
    <n v="4.7179351999999986"/>
    <n v="6"/>
    <n v="300"/>
    <x v="161"/>
    <x v="46"/>
    <x v="23"/>
  </r>
  <r>
    <x v="1"/>
    <x v="92"/>
    <x v="2"/>
    <x v="2"/>
    <s v="-2.244644"/>
    <x v="2"/>
    <x v="1"/>
    <x v="1"/>
    <x v="7025"/>
    <n v="6.3E-3"/>
    <x v="9677"/>
    <n v="1.1099999999999999"/>
    <n v="10.861527599999999"/>
    <n v="4"/>
    <n v="290"/>
    <x v="140"/>
    <x v="44"/>
    <x v="23"/>
  </r>
  <r>
    <x v="1"/>
    <x v="93"/>
    <x v="2"/>
    <x v="2"/>
    <s v="-2.244644"/>
    <x v="2"/>
    <x v="1"/>
    <x v="1"/>
    <x v="7026"/>
    <n v="2.7999999999999995E-3"/>
    <x v="9678"/>
    <n v="0.79999999999999971"/>
    <n v="2.1557759999999986"/>
    <n v="1"/>
    <n v="122"/>
    <x v="13"/>
    <x v="6"/>
    <x v="22"/>
  </r>
  <r>
    <x v="1"/>
    <x v="94"/>
    <x v="2"/>
    <x v="2"/>
    <s v="-2.244644"/>
    <x v="2"/>
    <x v="1"/>
    <x v="1"/>
    <x v="7027"/>
    <n v="5.6999999999999993E-3"/>
    <x v="9679"/>
    <n v="0.21000000000000002"/>
    <n v="1.0800531"/>
    <n v="0"/>
    <n v="30"/>
    <x v="26"/>
    <x v="6"/>
    <x v="26"/>
  </r>
  <r>
    <x v="1"/>
    <x v="95"/>
    <x v="2"/>
    <x v="2"/>
    <s v="-2.244644"/>
    <x v="2"/>
    <x v="1"/>
    <x v="1"/>
    <x v="7028"/>
    <n v="8.4000000000000012E-3"/>
    <x v="9680"/>
    <n v="1.2999999999999998"/>
    <n v="19.983599999999996"/>
    <n v="5"/>
    <n v="386"/>
    <x v="153"/>
    <x v="52"/>
    <x v="22"/>
  </r>
  <r>
    <x v="1"/>
    <x v="96"/>
    <x v="2"/>
    <x v="2"/>
    <s v="-2.244644"/>
    <x v="2"/>
    <x v="1"/>
    <x v="1"/>
    <x v="7029"/>
    <n v="6.7000000000000002E-3"/>
    <x v="9681"/>
    <n v="0.21000000000000002"/>
    <n v="1.5367253999999999"/>
    <n v="4"/>
    <n v="299"/>
    <x v="158"/>
    <x v="46"/>
    <x v="24"/>
  </r>
  <r>
    <x v="1"/>
    <x v="97"/>
    <x v="2"/>
    <x v="2"/>
    <s v="-2.244644"/>
    <x v="2"/>
    <x v="1"/>
    <x v="1"/>
    <x v="2054"/>
    <n v="7.3999999999999995E-3"/>
    <x v="9682"/>
    <n v="0.53999999999999981"/>
    <n v="4.7388563999999977"/>
    <n v="3"/>
    <n v="131"/>
    <x v="177"/>
    <x v="4"/>
    <x v="20"/>
  </r>
  <r>
    <x v="1"/>
    <x v="98"/>
    <x v="2"/>
    <x v="2"/>
    <s v="-2.244644"/>
    <x v="2"/>
    <x v="1"/>
    <x v="1"/>
    <x v="7030"/>
    <n v="6.1000000000000013E-3"/>
    <x v="9683"/>
    <n v="0.59999999999999987"/>
    <n v="5.4347339999999988"/>
    <n v="1"/>
    <n v="105"/>
    <x v="126"/>
    <x v="45"/>
    <x v="25"/>
  </r>
  <r>
    <x v="1"/>
    <x v="99"/>
    <x v="2"/>
    <x v="2"/>
    <s v="-2.244644"/>
    <x v="2"/>
    <x v="1"/>
    <x v="1"/>
    <x v="7031"/>
    <n v="6.9999999999999993E-3"/>
    <x v="9684"/>
    <n v="0.92999999999999994"/>
    <n v="6.2046809999999981"/>
    <n v="4"/>
    <n v="275"/>
    <x v="162"/>
    <x v="13"/>
    <x v="23"/>
  </r>
  <r>
    <x v="1"/>
    <x v="100"/>
    <x v="2"/>
    <x v="2"/>
    <s v="-2.244644"/>
    <x v="2"/>
    <x v="1"/>
    <x v="1"/>
    <x v="5728"/>
    <n v="7.5999999999999983E-3"/>
    <x v="9685"/>
    <n v="0.63999999999999968"/>
    <n v="3.7190143999999967"/>
    <n v="5"/>
    <n v="379"/>
    <x v="146"/>
    <x v="12"/>
    <x v="27"/>
  </r>
  <r>
    <x v="1"/>
    <x v="101"/>
    <x v="2"/>
    <x v="2"/>
    <s v="-2.244644"/>
    <x v="2"/>
    <x v="1"/>
    <x v="1"/>
    <x v="7032"/>
    <n v="5.1999999999999989E-3"/>
    <x v="9686"/>
    <n v="1.1199999999999999"/>
    <n v="9.5012735999999975"/>
    <n v="0"/>
    <n v="19"/>
    <x v="164"/>
    <x v="42"/>
    <x v="20"/>
  </r>
  <r>
    <x v="1"/>
    <x v="102"/>
    <x v="2"/>
    <x v="2"/>
    <s v="-2.244644"/>
    <x v="2"/>
    <x v="1"/>
    <x v="1"/>
    <x v="7033"/>
    <n v="8.7999999999999988E-3"/>
    <x v="9687"/>
    <n v="0.48999999999999994"/>
    <n v="6.2450695999999981"/>
    <n v="1"/>
    <n v="37"/>
    <x v="146"/>
    <x v="23"/>
    <x v="5"/>
  </r>
  <r>
    <x v="1"/>
    <x v="103"/>
    <x v="2"/>
    <x v="2"/>
    <s v="-2.244644"/>
    <x v="2"/>
    <x v="1"/>
    <x v="1"/>
    <x v="7034"/>
    <n v="9.9999999999999985E-3"/>
    <x v="9688"/>
    <n v="0.73999999999999977"/>
    <n v="7.576119999999996"/>
    <n v="1"/>
    <n v="123"/>
    <x v="127"/>
    <x v="41"/>
    <x v="25"/>
  </r>
  <r>
    <x v="1"/>
    <x v="104"/>
    <x v="2"/>
    <x v="2"/>
    <s v="-2.244644"/>
    <x v="2"/>
    <x v="1"/>
    <x v="1"/>
    <x v="174"/>
    <n v="6.3E-3"/>
    <x v="9689"/>
    <n v="0.25"/>
    <n v="1.49247"/>
    <n v="2"/>
    <n v="167"/>
    <x v="138"/>
    <x v="13"/>
    <x v="20"/>
  </r>
  <r>
    <x v="1"/>
    <x v="105"/>
    <x v="2"/>
    <x v="2"/>
    <s v="-2.244644"/>
    <x v="2"/>
    <x v="1"/>
    <x v="1"/>
    <x v="7035"/>
    <n v="4.3E-3"/>
    <x v="9690"/>
    <n v="0.64999999999999969"/>
    <n v="4.2478409999999984"/>
    <n v="1"/>
    <n v="30"/>
    <x v="13"/>
    <x v="18"/>
    <x v="24"/>
  </r>
  <r>
    <x v="1"/>
    <x v="106"/>
    <x v="2"/>
    <x v="2"/>
    <s v="-2.244644"/>
    <x v="2"/>
    <x v="1"/>
    <x v="1"/>
    <x v="7036"/>
    <n v="4.3E-3"/>
    <x v="9691"/>
    <n v="0.25000000000000006"/>
    <n v="1.2954825000000001"/>
    <n v="3"/>
    <n v="60"/>
    <x v="140"/>
    <x v="8"/>
    <x v="22"/>
  </r>
  <r>
    <x v="1"/>
    <x v="107"/>
    <x v="2"/>
    <x v="2"/>
    <s v="-2.244644"/>
    <x v="2"/>
    <x v="1"/>
    <x v="1"/>
    <x v="7037"/>
    <n v="4.3E-3"/>
    <x v="9692"/>
    <n v="0.19000000000000003"/>
    <n v="1.1554831000000001"/>
    <n v="5"/>
    <n v="166"/>
    <x v="180"/>
    <x v="42"/>
    <x v="23"/>
  </r>
  <r>
    <x v="1"/>
    <x v="108"/>
    <x v="2"/>
    <x v="2"/>
    <s v="-2.244644"/>
    <x v="2"/>
    <x v="1"/>
    <x v="1"/>
    <x v="7038"/>
    <n v="4.1000000000000003E-3"/>
    <x v="9693"/>
    <n v="1.1999999999999997"/>
    <n v="5.4907199999999996"/>
    <n v="4"/>
    <n v="203"/>
    <x v="174"/>
    <x v="13"/>
    <x v="5"/>
  </r>
  <r>
    <x v="1"/>
    <x v="109"/>
    <x v="2"/>
    <x v="2"/>
    <s v="-2.244644"/>
    <x v="2"/>
    <x v="1"/>
    <x v="1"/>
    <x v="7039"/>
    <n v="7.4999999999999997E-3"/>
    <x v="9694"/>
    <n v="0.5299999999999998"/>
    <n v="4.5640949999999973"/>
    <n v="2"/>
    <n v="173"/>
    <x v="159"/>
    <x v="45"/>
    <x v="0"/>
  </r>
  <r>
    <x v="1"/>
    <x v="110"/>
    <x v="2"/>
    <x v="2"/>
    <s v="-2.244644"/>
    <x v="2"/>
    <x v="1"/>
    <x v="1"/>
    <x v="7040"/>
    <n v="6.1999999999999998E-3"/>
    <x v="9695"/>
    <n v="0.68999999999999972"/>
    <n v="7.2208361999999973"/>
    <n v="2"/>
    <n v="171"/>
    <x v="154"/>
    <x v="6"/>
    <x v="24"/>
  </r>
  <r>
    <x v="1"/>
    <x v="111"/>
    <x v="2"/>
    <x v="2"/>
    <s v="-2.244644"/>
    <x v="2"/>
    <x v="1"/>
    <x v="1"/>
    <x v="7041"/>
    <n v="4.9000000000000007E-3"/>
    <x v="9696"/>
    <n v="1.2"/>
    <n v="8.4666119999999996"/>
    <n v="4"/>
    <n v="132"/>
    <x v="161"/>
    <x v="45"/>
    <x v="26"/>
  </r>
  <r>
    <x v="1"/>
    <x v="112"/>
    <x v="2"/>
    <x v="2"/>
    <s v="-2.244644"/>
    <x v="2"/>
    <x v="1"/>
    <x v="1"/>
    <x v="958"/>
    <n v="3.1999999999999997E-3"/>
    <x v="9697"/>
    <n v="0.20000000000000007"/>
    <n v="0.38214400000000004"/>
    <n v="2"/>
    <n v="63"/>
    <x v="153"/>
    <x v="44"/>
    <x v="22"/>
  </r>
  <r>
    <x v="1"/>
    <x v="113"/>
    <x v="2"/>
    <x v="2"/>
    <s v="-2.244644"/>
    <x v="2"/>
    <x v="1"/>
    <x v="1"/>
    <x v="4835"/>
    <n v="6.1000000000000004E-3"/>
    <x v="9698"/>
    <n v="0.7699999999999998"/>
    <n v="5.5006566999999986"/>
    <n v="4"/>
    <n v="163"/>
    <x v="181"/>
    <x v="40"/>
    <x v="0"/>
  </r>
  <r>
    <x v="1"/>
    <x v="114"/>
    <x v="2"/>
    <x v="2"/>
    <s v="-2.244644"/>
    <x v="2"/>
    <x v="1"/>
    <x v="1"/>
    <x v="7042"/>
    <n v="2.1999999999999997E-3"/>
    <x v="9699"/>
    <n v="0.38000000000000006"/>
    <n v="1.1115455999999999"/>
    <n v="1"/>
    <n v="42"/>
    <x v="178"/>
    <x v="12"/>
    <x v="20"/>
  </r>
  <r>
    <x v="1"/>
    <x v="115"/>
    <x v="2"/>
    <x v="2"/>
    <s v="-2.244644"/>
    <x v="2"/>
    <x v="1"/>
    <x v="1"/>
    <x v="1770"/>
    <n v="5.9000000000000016E-3"/>
    <x v="9700"/>
    <n v="0.90999999999999981"/>
    <n v="6.2656230000000006"/>
    <n v="3"/>
    <n v="78"/>
    <x v="169"/>
    <x v="4"/>
    <x v="7"/>
  </r>
  <r>
    <x v="1"/>
    <x v="116"/>
    <x v="2"/>
    <x v="2"/>
    <s v="-2.244644"/>
    <x v="2"/>
    <x v="1"/>
    <x v="1"/>
    <x v="7043"/>
    <n v="3.6000000000000008E-3"/>
    <x v="9701"/>
    <n v="0.25000000000000006"/>
    <n v="1.2483900000000003"/>
    <n v="0"/>
    <n v="8"/>
    <x v="133"/>
    <x v="18"/>
    <x v="3"/>
  </r>
  <r>
    <x v="1"/>
    <x v="117"/>
    <x v="2"/>
    <x v="2"/>
    <s v="-2.244644"/>
    <x v="2"/>
    <x v="1"/>
    <x v="1"/>
    <x v="7044"/>
    <n v="6.2000000000000006E-3"/>
    <x v="9702"/>
    <n v="0.92999999999999983"/>
    <n v="7.3568393999999993"/>
    <n v="3"/>
    <n v="249"/>
    <x v="45"/>
    <x v="6"/>
    <x v="22"/>
  </r>
  <r>
    <x v="1"/>
    <x v="118"/>
    <x v="2"/>
    <x v="2"/>
    <s v="-2.244644"/>
    <x v="2"/>
    <x v="1"/>
    <x v="1"/>
    <x v="3974"/>
    <n v="4.6999999999999993E-3"/>
    <x v="9703"/>
    <n v="0.30000000000000004"/>
    <n v="2.1244469999999995"/>
    <n v="1"/>
    <n v="69"/>
    <x v="171"/>
    <x v="42"/>
    <x v="5"/>
  </r>
  <r>
    <x v="1"/>
    <x v="119"/>
    <x v="2"/>
    <x v="2"/>
    <s v="-2.244644"/>
    <x v="2"/>
    <x v="1"/>
    <x v="1"/>
    <x v="7045"/>
    <n v="4.0000000000000001E-3"/>
    <x v="9704"/>
    <n v="0.91999999999999982"/>
    <n v="3.4069439999999993"/>
    <n v="4"/>
    <n v="135"/>
    <x v="88"/>
    <x v="46"/>
    <x v="27"/>
  </r>
  <r>
    <x v="1"/>
    <x v="120"/>
    <x v="2"/>
    <x v="2"/>
    <s v="-2.244644"/>
    <x v="2"/>
    <x v="1"/>
    <x v="1"/>
    <x v="7046"/>
    <n v="7.7000000000000002E-3"/>
    <x v="9705"/>
    <n v="0.5199999999999998"/>
    <n v="5.8854795999999974"/>
    <n v="4"/>
    <n v="174"/>
    <x v="21"/>
    <x v="45"/>
    <x v="20"/>
  </r>
  <r>
    <x v="1"/>
    <x v="121"/>
    <x v="2"/>
    <x v="2"/>
    <s v="-2.244644"/>
    <x v="2"/>
    <x v="1"/>
    <x v="1"/>
    <x v="7047"/>
    <n v="6.1000000000000013E-3"/>
    <x v="9706"/>
    <n v="0.37"/>
    <n v="3.0835134000000002"/>
    <n v="5"/>
    <n v="297"/>
    <x v="58"/>
    <x v="5"/>
    <x v="23"/>
  </r>
  <r>
    <x v="1"/>
    <x v="122"/>
    <x v="2"/>
    <x v="2"/>
    <s v="-2.244644"/>
    <x v="2"/>
    <x v="1"/>
    <x v="1"/>
    <x v="7048"/>
    <n v="6.0999999999999995E-3"/>
    <x v="9707"/>
    <n v="1.1199999999999999"/>
    <n v="6.6666655999999982"/>
    <n v="4"/>
    <n v="249"/>
    <x v="46"/>
    <x v="48"/>
    <x v="3"/>
  </r>
  <r>
    <x v="1"/>
    <x v="123"/>
    <x v="2"/>
    <x v="2"/>
    <s v="-2.244644"/>
    <x v="2"/>
    <x v="1"/>
    <x v="1"/>
    <x v="7049"/>
    <n v="2.5000000000000005E-3"/>
    <x v="9708"/>
    <n v="0.72999999999999976"/>
    <n v="2.0283049999999996"/>
    <n v="2"/>
    <n v="90"/>
    <x v="169"/>
    <x v="23"/>
    <x v="22"/>
  </r>
  <r>
    <x v="1"/>
    <x v="124"/>
    <x v="2"/>
    <x v="2"/>
    <s v="-2.244644"/>
    <x v="2"/>
    <x v="1"/>
    <x v="1"/>
    <x v="2633"/>
    <n v="5.9000000000000007E-3"/>
    <x v="9709"/>
    <n v="0.56999999999999984"/>
    <n v="2.2316867999999994"/>
    <n v="3"/>
    <n v="126"/>
    <x v="133"/>
    <x v="41"/>
    <x v="23"/>
  </r>
  <r>
    <x v="1"/>
    <x v="125"/>
    <x v="2"/>
    <x v="2"/>
    <s v="-2.244644"/>
    <x v="2"/>
    <x v="1"/>
    <x v="1"/>
    <x v="7050"/>
    <n v="7.6000000000000009E-3"/>
    <x v="9710"/>
    <n v="0.22000000000000003"/>
    <n v="2.5513048000000005"/>
    <n v="1"/>
    <n v="54"/>
    <x v="146"/>
    <x v="48"/>
    <x v="24"/>
  </r>
  <r>
    <x v="1"/>
    <x v="126"/>
    <x v="2"/>
    <x v="2"/>
    <s v="-2.244644"/>
    <x v="2"/>
    <x v="1"/>
    <x v="1"/>
    <x v="7051"/>
    <n v="6.6000000000000008E-3"/>
    <x v="9711"/>
    <n v="0.40999999999999992"/>
    <n v="4.0836245999999994"/>
    <n v="2"/>
    <n v="74"/>
    <x v="88"/>
    <x v="5"/>
    <x v="22"/>
  </r>
  <r>
    <x v="1"/>
    <x v="127"/>
    <x v="2"/>
    <x v="2"/>
    <s v="-2.244644"/>
    <x v="2"/>
    <x v="1"/>
    <x v="1"/>
    <x v="7052"/>
    <n v="3.7999999999999996E-3"/>
    <x v="9712"/>
    <n v="0.29000000000000004"/>
    <n v="1.4653293999999999"/>
    <n v="0"/>
    <n v="16"/>
    <x v="162"/>
    <x v="5"/>
    <x v="0"/>
  </r>
  <r>
    <x v="1"/>
    <x v="128"/>
    <x v="2"/>
    <x v="2"/>
    <s v="-2.244644"/>
    <x v="2"/>
    <x v="1"/>
    <x v="1"/>
    <x v="7053"/>
    <n v="8.8999999999999982E-3"/>
    <x v="9713"/>
    <n v="0.72999999999999976"/>
    <n v="9.0269317999999945"/>
    <n v="1"/>
    <n v="61"/>
    <x v="127"/>
    <x v="43"/>
    <x v="0"/>
  </r>
  <r>
    <x v="1"/>
    <x v="129"/>
    <x v="2"/>
    <x v="2"/>
    <s v="-2.244644"/>
    <x v="2"/>
    <x v="1"/>
    <x v="1"/>
    <x v="7054"/>
    <n v="5.1999999999999998E-3"/>
    <x v="9714"/>
    <n v="1.1099999999999999"/>
    <n v="7.4995595999999978"/>
    <n v="1"/>
    <n v="61"/>
    <x v="159"/>
    <x v="13"/>
    <x v="23"/>
  </r>
  <r>
    <x v="1"/>
    <x v="130"/>
    <x v="2"/>
    <x v="2"/>
    <s v="-2.244644"/>
    <x v="2"/>
    <x v="1"/>
    <x v="1"/>
    <x v="6101"/>
    <n v="9.9999999999999985E-3"/>
    <x v="9715"/>
    <n v="1.0099999999999998"/>
    <n v="13.933959999999995"/>
    <n v="5"/>
    <n v="134"/>
    <x v="142"/>
    <x v="40"/>
    <x v="23"/>
  </r>
  <r>
    <x v="1"/>
    <x v="131"/>
    <x v="2"/>
    <x v="2"/>
    <s v="-2.244644"/>
    <x v="2"/>
    <x v="1"/>
    <x v="1"/>
    <x v="7055"/>
    <n v="3.8000000000000004E-3"/>
    <x v="9716"/>
    <n v="0.79999999999999971"/>
    <n v="2.5785279999999986"/>
    <n v="0"/>
    <n v="10"/>
    <x v="26"/>
    <x v="13"/>
    <x v="20"/>
  </r>
  <r>
    <x v="1"/>
    <x v="132"/>
    <x v="2"/>
    <x v="2"/>
    <s v="-2.244644"/>
    <x v="2"/>
    <x v="1"/>
    <x v="1"/>
    <x v="7056"/>
    <n v="3.1999999999999997E-3"/>
    <x v="9717"/>
    <n v="0.35000000000000003"/>
    <n v="1.1552800000000001"/>
    <n v="3"/>
    <n v="203"/>
    <x v="136"/>
    <x v="8"/>
    <x v="21"/>
  </r>
  <r>
    <x v="1"/>
    <x v="133"/>
    <x v="2"/>
    <x v="2"/>
    <s v="-2.244644"/>
    <x v="2"/>
    <x v="1"/>
    <x v="1"/>
    <x v="3495"/>
    <n v="1.03E-2"/>
    <x v="9718"/>
    <n v="0.30000000000000004"/>
    <n v="2.6141400000000008"/>
    <n v="2"/>
    <n v="177"/>
    <x v="156"/>
    <x v="12"/>
    <x v="21"/>
  </r>
  <r>
    <x v="1"/>
    <x v="134"/>
    <x v="2"/>
    <x v="2"/>
    <s v="-2.244644"/>
    <x v="2"/>
    <x v="1"/>
    <x v="1"/>
    <x v="7057"/>
    <n v="3.7999999999999996E-3"/>
    <x v="9719"/>
    <n v="1.1099999999999999"/>
    <n v="7.9521953999999981"/>
    <n v="0"/>
    <n v="29"/>
    <x v="168"/>
    <x v="7"/>
    <x v="24"/>
  </r>
  <r>
    <x v="1"/>
    <x v="135"/>
    <x v="2"/>
    <x v="2"/>
    <s v="-2.244644"/>
    <x v="2"/>
    <x v="1"/>
    <x v="1"/>
    <x v="7058"/>
    <n v="5.3E-3"/>
    <x v="9720"/>
    <n v="8.0000000000000029E-2"/>
    <n v="0.69752240000000021"/>
    <n v="0"/>
    <n v="20"/>
    <x v="131"/>
    <x v="5"/>
    <x v="23"/>
  </r>
  <r>
    <x v="1"/>
    <x v="136"/>
    <x v="2"/>
    <x v="2"/>
    <s v="-2.244644"/>
    <x v="2"/>
    <x v="1"/>
    <x v="1"/>
    <x v="7059"/>
    <n v="5.7000000000000002E-3"/>
    <x v="9721"/>
    <n v="1.19"/>
    <n v="9.1604414999999992"/>
    <n v="0"/>
    <n v="9"/>
    <x v="156"/>
    <x v="45"/>
    <x v="22"/>
  </r>
  <r>
    <x v="1"/>
    <x v="137"/>
    <x v="2"/>
    <x v="2"/>
    <s v="-2.244644"/>
    <x v="2"/>
    <x v="1"/>
    <x v="1"/>
    <x v="3510"/>
    <n v="6.4000000000000003E-3"/>
    <x v="9722"/>
    <n v="1.1599999999999997"/>
    <n v="5.4982143999999984"/>
    <n v="0"/>
    <n v="36"/>
    <x v="162"/>
    <x v="48"/>
    <x v="21"/>
  </r>
  <r>
    <x v="1"/>
    <x v="138"/>
    <x v="2"/>
    <x v="2"/>
    <s v="-2.244644"/>
    <x v="2"/>
    <x v="1"/>
    <x v="1"/>
    <x v="3493"/>
    <n v="1.1999999999999997E-3"/>
    <x v="9723"/>
    <n v="0.59999999999999987"/>
    <n v="0.67175999999999969"/>
    <n v="4"/>
    <n v="310"/>
    <x v="76"/>
    <x v="42"/>
    <x v="20"/>
  </r>
  <r>
    <x v="1"/>
    <x v="139"/>
    <x v="2"/>
    <x v="2"/>
    <s v="-2.244644"/>
    <x v="2"/>
    <x v="1"/>
    <x v="1"/>
    <x v="7060"/>
    <n v="7.5999999999999991E-3"/>
    <x v="9724"/>
    <n v="0.41000000000000009"/>
    <n v="2.7224491999999998"/>
    <n v="0"/>
    <n v="30"/>
    <x v="167"/>
    <x v="5"/>
    <x v="0"/>
  </r>
  <r>
    <x v="1"/>
    <x v="140"/>
    <x v="2"/>
    <x v="2"/>
    <s v="-2.244644"/>
    <x v="2"/>
    <x v="1"/>
    <x v="1"/>
    <x v="7061"/>
    <n v="5.6000000000000008E-3"/>
    <x v="9725"/>
    <n v="1.1299999999999999"/>
    <n v="9.2249584000000002"/>
    <n v="4"/>
    <n v="317"/>
    <x v="157"/>
    <x v="41"/>
    <x v="25"/>
  </r>
  <r>
    <x v="1"/>
    <x v="141"/>
    <x v="2"/>
    <x v="2"/>
    <s v="-2.244644"/>
    <x v="2"/>
    <x v="1"/>
    <x v="1"/>
    <x v="7062"/>
    <n v="9.7000000000000003E-3"/>
    <x v="9726"/>
    <n v="0.43999999999999995"/>
    <n v="6.0097707999999992"/>
    <n v="4"/>
    <n v="104"/>
    <x v="149"/>
    <x v="5"/>
    <x v="23"/>
  </r>
  <r>
    <x v="1"/>
    <x v="142"/>
    <x v="2"/>
    <x v="2"/>
    <s v="-2.244644"/>
    <x v="2"/>
    <x v="1"/>
    <x v="1"/>
    <x v="3750"/>
    <n v="2E-3"/>
    <x v="9727"/>
    <n v="0.28000000000000003"/>
    <n v="0.45880799999999999"/>
    <n v="5"/>
    <n v="341"/>
    <x v="160"/>
    <x v="8"/>
    <x v="23"/>
  </r>
  <r>
    <x v="1"/>
    <x v="143"/>
    <x v="2"/>
    <x v="2"/>
    <s v="-2.244644"/>
    <x v="2"/>
    <x v="1"/>
    <x v="1"/>
    <x v="7063"/>
    <n v="4.4000000000000003E-3"/>
    <x v="9728"/>
    <n v="0.27000000000000007"/>
    <n v="1.4709816000000002"/>
    <n v="4"/>
    <n v="116"/>
    <x v="151"/>
    <x v="23"/>
    <x v="24"/>
  </r>
  <r>
    <x v="1"/>
    <x v="144"/>
    <x v="2"/>
    <x v="2"/>
    <s v="-2.244644"/>
    <x v="2"/>
    <x v="1"/>
    <x v="1"/>
    <x v="7064"/>
    <n v="2.6000000000000007E-3"/>
    <x v="9729"/>
    <n v="0.38000000000000012"/>
    <n v="1.0138856000000005"/>
    <n v="0"/>
    <n v="10"/>
    <x v="155"/>
    <x v="40"/>
    <x v="23"/>
  </r>
  <r>
    <x v="1"/>
    <x v="145"/>
    <x v="2"/>
    <x v="2"/>
    <s v="-2.244644"/>
    <x v="2"/>
    <x v="1"/>
    <x v="1"/>
    <x v="7065"/>
    <n v="3.7999999999999996E-3"/>
    <x v="9730"/>
    <n v="0.62999999999999978"/>
    <n v="2.4940691999999989"/>
    <n v="4"/>
    <n v="280"/>
    <x v="136"/>
    <x v="48"/>
    <x v="20"/>
  </r>
  <r>
    <x v="1"/>
    <x v="146"/>
    <x v="2"/>
    <x v="2"/>
    <s v="-2.244644"/>
    <x v="2"/>
    <x v="1"/>
    <x v="1"/>
    <x v="7066"/>
    <n v="7.4000000000000003E-3"/>
    <x v="9731"/>
    <n v="0.75999999999999979"/>
    <n v="6.7392391999999974"/>
    <n v="4"/>
    <n v="179"/>
    <x v="178"/>
    <x v="13"/>
    <x v="5"/>
  </r>
  <r>
    <x v="1"/>
    <x v="147"/>
    <x v="2"/>
    <x v="2"/>
    <s v="-2.244644"/>
    <x v="2"/>
    <x v="1"/>
    <x v="1"/>
    <x v="7067"/>
    <n v="4.1999999999999997E-3"/>
    <x v="9732"/>
    <n v="0.83999999999999986"/>
    <n v="3.1127543999999991"/>
    <n v="4"/>
    <n v="151"/>
    <x v="148"/>
    <x v="40"/>
    <x v="5"/>
  </r>
  <r>
    <x v="1"/>
    <x v="148"/>
    <x v="2"/>
    <x v="2"/>
    <s v="-2.244644"/>
    <x v="2"/>
    <x v="1"/>
    <x v="1"/>
    <x v="6111"/>
    <n v="6.2000000000000006E-3"/>
    <x v="9733"/>
    <n v="0.34000000000000008"/>
    <n v="3.538488800000001"/>
    <n v="3"/>
    <n v="160"/>
    <x v="135"/>
    <x v="6"/>
    <x v="20"/>
  </r>
  <r>
    <x v="1"/>
    <x v="149"/>
    <x v="2"/>
    <x v="2"/>
    <s v="-2.244644"/>
    <x v="2"/>
    <x v="1"/>
    <x v="1"/>
    <x v="1665"/>
    <n v="3.6000000000000008E-3"/>
    <x v="9076"/>
    <n v="1.1199999999999997"/>
    <n v="4.0078079999999998"/>
    <n v="4"/>
    <n v="261"/>
    <x v="176"/>
    <x v="42"/>
    <x v="24"/>
  </r>
  <r>
    <x v="1"/>
    <x v="150"/>
    <x v="2"/>
    <x v="2"/>
    <s v="-2.244644"/>
    <x v="2"/>
    <x v="1"/>
    <x v="1"/>
    <x v="7068"/>
    <n v="4.0999999999999995E-3"/>
    <x v="9734"/>
    <n v="0.82999999999999974"/>
    <n v="2.7543881999999984"/>
    <n v="5"/>
    <n v="198"/>
    <x v="177"/>
    <x v="5"/>
    <x v="0"/>
  </r>
  <r>
    <x v="1"/>
    <x v="151"/>
    <x v="2"/>
    <x v="2"/>
    <s v="-2.244644"/>
    <x v="2"/>
    <x v="1"/>
    <x v="1"/>
    <x v="7069"/>
    <n v="6.8000000000000005E-3"/>
    <x v="9735"/>
    <n v="1.2199999999999998"/>
    <n v="8.7871231999999964"/>
    <n v="5"/>
    <n v="432"/>
    <x v="68"/>
    <x v="7"/>
    <x v="25"/>
  </r>
  <r>
    <x v="1"/>
    <x v="152"/>
    <x v="2"/>
    <x v="2"/>
    <s v="-2.244644"/>
    <x v="2"/>
    <x v="1"/>
    <x v="1"/>
    <x v="7070"/>
    <n v="8.5000000000000006E-3"/>
    <x v="9736"/>
    <n v="1.1399999999999997"/>
    <n v="12.290795999999997"/>
    <n v="4"/>
    <n v="284"/>
    <x v="68"/>
    <x v="12"/>
    <x v="0"/>
  </r>
  <r>
    <x v="1"/>
    <x v="153"/>
    <x v="2"/>
    <x v="2"/>
    <s v="-2.244644"/>
    <x v="2"/>
    <x v="1"/>
    <x v="1"/>
    <x v="7071"/>
    <n v="3.9999999999999992E-3"/>
    <x v="9737"/>
    <n v="0.64999999999999969"/>
    <n v="2.8313999999999981"/>
    <n v="3"/>
    <n v="145"/>
    <x v="13"/>
    <x v="46"/>
    <x v="3"/>
  </r>
  <r>
    <x v="1"/>
    <x v="154"/>
    <x v="2"/>
    <x v="2"/>
    <s v="-2.244644"/>
    <x v="2"/>
    <x v="1"/>
    <x v="1"/>
    <x v="7072"/>
    <n v="6.1000000000000013E-3"/>
    <x v="9738"/>
    <n v="0.99999999999999967"/>
    <n v="9.1951399999999968"/>
    <n v="4"/>
    <n v="246"/>
    <x v="156"/>
    <x v="8"/>
    <x v="5"/>
  </r>
  <r>
    <x v="1"/>
    <x v="155"/>
    <x v="2"/>
    <x v="2"/>
    <s v="-2.244644"/>
    <x v="2"/>
    <x v="1"/>
    <x v="1"/>
    <x v="7073"/>
    <n v="4.3E-3"/>
    <x v="9739"/>
    <n v="1.2799999999999998"/>
    <n v="4.9436927999999982"/>
    <n v="0"/>
    <n v="30"/>
    <x v="183"/>
    <x v="23"/>
    <x v="25"/>
  </r>
  <r>
    <x v="1"/>
    <x v="156"/>
    <x v="2"/>
    <x v="2"/>
    <s v="-2.244644"/>
    <x v="2"/>
    <x v="1"/>
    <x v="1"/>
    <x v="7074"/>
    <n v="6.3E-3"/>
    <x v="9740"/>
    <n v="1.2599999999999998"/>
    <n v="8.9977229999999988"/>
    <n v="4"/>
    <n v="139"/>
    <x v="42"/>
    <x v="13"/>
    <x v="6"/>
  </r>
  <r>
    <x v="1"/>
    <x v="157"/>
    <x v="2"/>
    <x v="2"/>
    <s v="-2.244644"/>
    <x v="2"/>
    <x v="1"/>
    <x v="1"/>
    <x v="7075"/>
    <n v="3.0000000000000001E-3"/>
    <x v="9741"/>
    <n v="0.80999999999999972"/>
    <n v="2.8822229999999989"/>
    <n v="2"/>
    <n v="136"/>
    <x v="172"/>
    <x v="41"/>
    <x v="3"/>
  </r>
  <r>
    <x v="1"/>
    <x v="158"/>
    <x v="2"/>
    <x v="2"/>
    <s v="-2.244644"/>
    <x v="2"/>
    <x v="1"/>
    <x v="1"/>
    <x v="971"/>
    <n v="5.1000000000000004E-3"/>
    <x v="9742"/>
    <n v="0.60999999999999976"/>
    <n v="3.8576399999999991"/>
    <n v="1"/>
    <n v="75"/>
    <x v="150"/>
    <x v="41"/>
    <x v="27"/>
  </r>
  <r>
    <x v="1"/>
    <x v="159"/>
    <x v="2"/>
    <x v="2"/>
    <s v="-2.244644"/>
    <x v="2"/>
    <x v="1"/>
    <x v="1"/>
    <x v="7076"/>
    <n v="4.8000000000000004E-3"/>
    <x v="9743"/>
    <n v="0.34000000000000008"/>
    <n v="2.0680704000000003"/>
    <n v="2"/>
    <n v="96"/>
    <x v="76"/>
    <x v="41"/>
    <x v="3"/>
  </r>
  <r>
    <x v="1"/>
    <x v="160"/>
    <x v="2"/>
    <x v="2"/>
    <s v="-2.244644"/>
    <x v="2"/>
    <x v="1"/>
    <x v="1"/>
    <x v="7077"/>
    <n v="5.5999999999999999E-3"/>
    <x v="9744"/>
    <n v="0.99999999999999967"/>
    <n v="5.630239999999997"/>
    <n v="3"/>
    <n v="203"/>
    <x v="127"/>
    <x v="43"/>
    <x v="20"/>
  </r>
  <r>
    <x v="1"/>
    <x v="161"/>
    <x v="2"/>
    <x v="2"/>
    <s v="-2.244644"/>
    <x v="2"/>
    <x v="1"/>
    <x v="1"/>
    <x v="7078"/>
    <n v="8.0000000000000002E-3"/>
    <x v="9745"/>
    <n v="0.87999999999999978"/>
    <n v="10.608575999999998"/>
    <n v="1"/>
    <n v="52"/>
    <x v="167"/>
    <x v="23"/>
    <x v="24"/>
  </r>
  <r>
    <x v="1"/>
    <x v="162"/>
    <x v="2"/>
    <x v="2"/>
    <s v="-2.244644"/>
    <x v="2"/>
    <x v="1"/>
    <x v="1"/>
    <x v="3215"/>
    <n v="7.2999999999999992E-3"/>
    <x v="9746"/>
    <n v="1.19"/>
    <n v="12.017595799999997"/>
    <n v="3"/>
    <n v="209"/>
    <x v="169"/>
    <x v="4"/>
    <x v="25"/>
  </r>
  <r>
    <x v="1"/>
    <x v="163"/>
    <x v="2"/>
    <x v="2"/>
    <s v="-2.244644"/>
    <x v="2"/>
    <x v="1"/>
    <x v="1"/>
    <x v="1645"/>
    <n v="7.7000000000000002E-3"/>
    <x v="9747"/>
    <n v="1.2399999999999998"/>
    <n v="9.8153439999999978"/>
    <n v="2"/>
    <n v="171"/>
    <x v="46"/>
    <x v="7"/>
    <x v="22"/>
  </r>
  <r>
    <x v="1"/>
    <x v="164"/>
    <x v="2"/>
    <x v="2"/>
    <s v="-2.244644"/>
    <x v="2"/>
    <x v="1"/>
    <x v="1"/>
    <x v="7079"/>
    <n v="5.1999999999999998E-3"/>
    <x v="9748"/>
    <n v="0.55999999999999983"/>
    <n v="2.278057599999999"/>
    <n v="5"/>
    <n v="212"/>
    <x v="154"/>
    <x v="46"/>
    <x v="21"/>
  </r>
  <r>
    <x v="1"/>
    <x v="165"/>
    <x v="2"/>
    <x v="2"/>
    <s v="-2.244644"/>
    <x v="2"/>
    <x v="1"/>
    <x v="1"/>
    <x v="7080"/>
    <n v="1.03E-2"/>
    <x v="9749"/>
    <n v="1.2499999999999998"/>
    <n v="11.354462499999995"/>
    <n v="2"/>
    <n v="181"/>
    <x v="42"/>
    <x v="13"/>
    <x v="3"/>
  </r>
  <r>
    <x v="1"/>
    <x v="166"/>
    <x v="2"/>
    <x v="2"/>
    <s v="-2.244644"/>
    <x v="2"/>
    <x v="1"/>
    <x v="1"/>
    <x v="7081"/>
    <n v="5.4000000000000003E-3"/>
    <x v="9750"/>
    <n v="0.73999999999999977"/>
    <n v="5.5268675999999983"/>
    <n v="4"/>
    <n v="314"/>
    <x v="164"/>
    <x v="23"/>
    <x v="24"/>
  </r>
  <r>
    <x v="1"/>
    <x v="167"/>
    <x v="2"/>
    <x v="2"/>
    <s v="-2.244644"/>
    <x v="2"/>
    <x v="1"/>
    <x v="1"/>
    <x v="6079"/>
    <n v="2.4000000000000002E-3"/>
    <x v="9751"/>
    <n v="0.10000000000000002"/>
    <n v="0.39811200000000008"/>
    <n v="3"/>
    <n v="238"/>
    <x v="125"/>
    <x v="43"/>
    <x v="20"/>
  </r>
  <r>
    <x v="1"/>
    <x v="168"/>
    <x v="2"/>
    <x v="2"/>
    <s v="-2.244644"/>
    <x v="2"/>
    <x v="1"/>
    <x v="1"/>
    <x v="7082"/>
    <n v="8.6E-3"/>
    <x v="9752"/>
    <n v="0.75999999999999979"/>
    <n v="10.728190399999995"/>
    <n v="3"/>
    <n v="216"/>
    <x v="171"/>
    <x v="6"/>
    <x v="20"/>
  </r>
  <r>
    <x v="1"/>
    <x v="169"/>
    <x v="2"/>
    <x v="2"/>
    <s v="-2.244644"/>
    <x v="2"/>
    <x v="1"/>
    <x v="1"/>
    <x v="7083"/>
    <n v="2.3E-3"/>
    <x v="9753"/>
    <n v="0.28000000000000003"/>
    <n v="0.79366559999999997"/>
    <n v="2"/>
    <n v="175"/>
    <x v="21"/>
    <x v="46"/>
    <x v="25"/>
  </r>
  <r>
    <x v="1"/>
    <x v="170"/>
    <x v="2"/>
    <x v="2"/>
    <s v="-2.244644"/>
    <x v="2"/>
    <x v="1"/>
    <x v="1"/>
    <x v="1151"/>
    <n v="8.2999999999999984E-3"/>
    <x v="9754"/>
    <n v="1.0699999999999998"/>
    <n v="10.220254799999996"/>
    <n v="1"/>
    <n v="14"/>
    <x v="135"/>
    <x v="45"/>
    <x v="3"/>
  </r>
  <r>
    <x v="1"/>
    <x v="171"/>
    <x v="2"/>
    <x v="2"/>
    <s v="-2.244644"/>
    <x v="2"/>
    <x v="1"/>
    <x v="1"/>
    <x v="7084"/>
    <n v="5.1999999999999989E-3"/>
    <x v="9755"/>
    <n v="8.0000000000000029E-2"/>
    <n v="0.63177919999999999"/>
    <n v="5"/>
    <n v="124"/>
    <x v="159"/>
    <x v="41"/>
    <x v="21"/>
  </r>
  <r>
    <x v="1"/>
    <x v="172"/>
    <x v="2"/>
    <x v="2"/>
    <s v="-2.244644"/>
    <x v="2"/>
    <x v="1"/>
    <x v="1"/>
    <x v="7085"/>
    <n v="6.1000000000000013E-3"/>
    <x v="9756"/>
    <n v="0.79999999999999971"/>
    <n v="7.4249199999999993"/>
    <n v="4"/>
    <n v="301"/>
    <x v="154"/>
    <x v="6"/>
    <x v="21"/>
  </r>
  <r>
    <x v="1"/>
    <x v="173"/>
    <x v="2"/>
    <x v="2"/>
    <s v="-2.244644"/>
    <x v="2"/>
    <x v="1"/>
    <x v="1"/>
    <x v="4201"/>
    <n v="3.1999999999999989E-3"/>
    <x v="9757"/>
    <n v="1.18"/>
    <n v="6.6261247999999977"/>
    <n v="0"/>
    <n v="9"/>
    <x v="152"/>
    <x v="48"/>
    <x v="25"/>
  </r>
  <r>
    <x v="1"/>
    <x v="174"/>
    <x v="2"/>
    <x v="2"/>
    <s v="-2.244644"/>
    <x v="2"/>
    <x v="1"/>
    <x v="1"/>
    <x v="7086"/>
    <n v="8.0000000000000019E-3"/>
    <x v="9758"/>
    <n v="0.51999999999999991"/>
    <n v="5.4982719999999992"/>
    <n v="5"/>
    <n v="314"/>
    <x v="158"/>
    <x v="52"/>
    <x v="27"/>
  </r>
  <r>
    <x v="1"/>
    <x v="175"/>
    <x v="2"/>
    <x v="2"/>
    <s v="-2.244644"/>
    <x v="2"/>
    <x v="1"/>
    <x v="1"/>
    <x v="7087"/>
    <n v="9.5999999999999992E-3"/>
    <x v="9759"/>
    <n v="0.51"/>
    <n v="5.7469247999999995"/>
    <n v="1"/>
    <n v="73"/>
    <x v="88"/>
    <x v="46"/>
    <x v="24"/>
  </r>
  <r>
    <x v="1"/>
    <x v="176"/>
    <x v="2"/>
    <x v="2"/>
    <s v="-2.244644"/>
    <x v="2"/>
    <x v="1"/>
    <x v="1"/>
    <x v="3030"/>
    <n v="7.3000000000000001E-3"/>
    <x v="9760"/>
    <n v="0.97999999999999987"/>
    <n v="8.2829011999999995"/>
    <n v="4"/>
    <n v="190"/>
    <x v="167"/>
    <x v="45"/>
    <x v="3"/>
  </r>
  <r>
    <x v="1"/>
    <x v="177"/>
    <x v="2"/>
    <x v="2"/>
    <s v="-2.244644"/>
    <x v="2"/>
    <x v="1"/>
    <x v="1"/>
    <x v="2289"/>
    <n v="6.1999999999999998E-3"/>
    <x v="9761"/>
    <n v="0.35000000000000003"/>
    <n v="2.1417900000000003"/>
    <n v="1"/>
    <n v="47"/>
    <x v="165"/>
    <x v="18"/>
    <x v="21"/>
  </r>
  <r>
    <x v="1"/>
    <x v="178"/>
    <x v="2"/>
    <x v="2"/>
    <s v="-2.244644"/>
    <x v="2"/>
    <x v="1"/>
    <x v="1"/>
    <x v="7088"/>
    <n v="5.3E-3"/>
    <x v="9762"/>
    <n v="0.63999999999999979"/>
    <n v="5.4397503999999977"/>
    <n v="3"/>
    <n v="205"/>
    <x v="156"/>
    <x v="44"/>
    <x v="5"/>
  </r>
  <r>
    <x v="1"/>
    <x v="179"/>
    <x v="2"/>
    <x v="2"/>
    <s v="-2.244644"/>
    <x v="2"/>
    <x v="1"/>
    <x v="1"/>
    <x v="7089"/>
    <n v="3.5999999999999999E-3"/>
    <x v="9763"/>
    <n v="0.22000000000000006"/>
    <n v="1.3654872000000002"/>
    <n v="2"/>
    <n v="184"/>
    <x v="51"/>
    <x v="13"/>
    <x v="22"/>
  </r>
  <r>
    <x v="1"/>
    <x v="180"/>
    <x v="2"/>
    <x v="2"/>
    <s v="-2.244644"/>
    <x v="2"/>
    <x v="1"/>
    <x v="1"/>
    <x v="7090"/>
    <n v="5.3999999999999994E-3"/>
    <x v="9764"/>
    <n v="0.34000000000000008"/>
    <n v="2.4365556000000002"/>
    <n v="0"/>
    <n v="11"/>
    <x v="42"/>
    <x v="5"/>
    <x v="6"/>
  </r>
  <r>
    <x v="1"/>
    <x v="181"/>
    <x v="2"/>
    <x v="2"/>
    <s v="-2.244644"/>
    <x v="2"/>
    <x v="1"/>
    <x v="1"/>
    <x v="1818"/>
    <n v="9.3999999999999986E-3"/>
    <x v="9765"/>
    <n v="0.23000000000000004"/>
    <n v="2.9063765999999998"/>
    <n v="1"/>
    <n v="107"/>
    <x v="160"/>
    <x v="43"/>
    <x v="25"/>
  </r>
  <r>
    <x v="1"/>
    <x v="182"/>
    <x v="2"/>
    <x v="2"/>
    <s v="-2.244644"/>
    <x v="2"/>
    <x v="1"/>
    <x v="1"/>
    <x v="7091"/>
    <n v="4.0000000000000001E-3"/>
    <x v="9766"/>
    <n v="0.32000000000000006"/>
    <n v="1.141888"/>
    <n v="0"/>
    <n v="1"/>
    <x v="167"/>
    <x v="44"/>
    <x v="20"/>
  </r>
  <r>
    <x v="1"/>
    <x v="183"/>
    <x v="2"/>
    <x v="2"/>
    <s v="-2.244644"/>
    <x v="2"/>
    <x v="1"/>
    <x v="1"/>
    <x v="7092"/>
    <n v="5.5000000000000005E-3"/>
    <x v="9767"/>
    <n v="0.59999999999999987"/>
    <n v="5.6119799999999991"/>
    <n v="3"/>
    <n v="222"/>
    <x v="149"/>
    <x v="6"/>
    <x v="20"/>
  </r>
  <r>
    <x v="2"/>
    <x v="184"/>
    <x v="2"/>
    <x v="2"/>
    <s v="-2.244644"/>
    <x v="2"/>
    <x v="1"/>
    <x v="1"/>
    <x v="7093"/>
    <n v="8.2999999999999984E-3"/>
    <x v="9768"/>
    <n v="0.58999999999999975"/>
    <n v="10.655871999999993"/>
    <n v="4"/>
    <n v="287"/>
    <x v="151"/>
    <x v="6"/>
    <x v="20"/>
  </r>
  <r>
    <x v="2"/>
    <x v="185"/>
    <x v="2"/>
    <x v="2"/>
    <s v="-2.244644"/>
    <x v="2"/>
    <x v="1"/>
    <x v="1"/>
    <x v="7094"/>
    <n v="7.8000000000000005E-3"/>
    <x v="9769"/>
    <n v="1.1199999999999999"/>
    <n v="15.995615999999998"/>
    <n v="2"/>
    <n v="205"/>
    <x v="155"/>
    <x v="4"/>
    <x v="26"/>
  </r>
  <r>
    <x v="2"/>
    <x v="186"/>
    <x v="2"/>
    <x v="2"/>
    <s v="-2.244644"/>
    <x v="2"/>
    <x v="1"/>
    <x v="1"/>
    <x v="193"/>
    <n v="1.2699999999999999E-2"/>
    <x v="9770"/>
    <n v="0.70999999999999974"/>
    <n v="17.384775999999992"/>
    <n v="5"/>
    <n v="243"/>
    <x v="183"/>
    <x v="46"/>
    <x v="23"/>
  </r>
  <r>
    <x v="2"/>
    <x v="187"/>
    <x v="2"/>
    <x v="2"/>
    <s v="-2.244644"/>
    <x v="2"/>
    <x v="1"/>
    <x v="1"/>
    <x v="6304"/>
    <n v="6.2000000000000006E-3"/>
    <x v="9771"/>
    <n v="0.56999999999999973"/>
    <n v="8.3791139999999977"/>
    <n v="6"/>
    <n v="449"/>
    <x v="175"/>
    <x v="43"/>
    <x v="3"/>
  </r>
  <r>
    <x v="2"/>
    <x v="188"/>
    <x v="2"/>
    <x v="2"/>
    <s v="-2.244644"/>
    <x v="2"/>
    <x v="1"/>
    <x v="1"/>
    <x v="5234"/>
    <n v="8.9000000000000017E-3"/>
    <x v="9772"/>
    <n v="0.19000000000000006"/>
    <n v="4.4625490000000028"/>
    <n v="2"/>
    <n v="159"/>
    <x v="145"/>
    <x v="12"/>
    <x v="20"/>
  </r>
  <r>
    <x v="2"/>
    <x v="189"/>
    <x v="2"/>
    <x v="2"/>
    <s v="-2.244644"/>
    <x v="2"/>
    <x v="1"/>
    <x v="1"/>
    <x v="754"/>
    <n v="9.1000000000000004E-3"/>
    <x v="9773"/>
    <n v="1.2099999999999997"/>
    <n v="14.611596999999998"/>
    <n v="3"/>
    <n v="243"/>
    <x v="148"/>
    <x v="4"/>
    <x v="23"/>
  </r>
  <r>
    <x v="2"/>
    <x v="190"/>
    <x v="2"/>
    <x v="2"/>
    <s v="-2.244644"/>
    <x v="2"/>
    <x v="1"/>
    <x v="1"/>
    <x v="3097"/>
    <n v="1.1599999999999999E-2"/>
    <x v="6463"/>
    <n v="0.79999999999999982"/>
    <n v="17.928959999999993"/>
    <n v="4"/>
    <n v="265"/>
    <x v="159"/>
    <x v="45"/>
    <x v="0"/>
  </r>
  <r>
    <x v="2"/>
    <x v="191"/>
    <x v="2"/>
    <x v="2"/>
    <s v="-2.244644"/>
    <x v="2"/>
    <x v="1"/>
    <x v="1"/>
    <x v="4917"/>
    <n v="1.2100000000000001E-2"/>
    <x v="1903"/>
    <n v="0.14000000000000007"/>
    <n v="4.377296000000003"/>
    <n v="6"/>
    <n v="384"/>
    <x v="21"/>
    <x v="5"/>
    <x v="24"/>
  </r>
  <r>
    <x v="2"/>
    <x v="192"/>
    <x v="2"/>
    <x v="2"/>
    <s v="-2.244644"/>
    <x v="2"/>
    <x v="1"/>
    <x v="1"/>
    <x v="6481"/>
    <n v="9.1000000000000004E-3"/>
    <x v="9774"/>
    <n v="0.56999999999999973"/>
    <n v="11.509952999999996"/>
    <n v="5"/>
    <n v="263"/>
    <x v="157"/>
    <x v="18"/>
    <x v="6"/>
  </r>
  <r>
    <x v="2"/>
    <x v="193"/>
    <x v="2"/>
    <x v="2"/>
    <s v="-2.244644"/>
    <x v="2"/>
    <x v="1"/>
    <x v="1"/>
    <x v="1016"/>
    <n v="9.4000000000000004E-3"/>
    <x v="9775"/>
    <n v="0.68999999999999972"/>
    <n v="8.8209599999999977"/>
    <n v="5"/>
    <n v="168"/>
    <x v="51"/>
    <x v="46"/>
    <x v="24"/>
  </r>
  <r>
    <x v="2"/>
    <x v="194"/>
    <x v="2"/>
    <x v="2"/>
    <s v="-2.244644"/>
    <x v="2"/>
    <x v="1"/>
    <x v="1"/>
    <x v="1671"/>
    <n v="1.0200000000000001E-2"/>
    <x v="9776"/>
    <n v="0.23000000000000004"/>
    <n v="4.863258000000001"/>
    <n v="3"/>
    <n v="345"/>
    <x v="146"/>
    <x v="6"/>
    <x v="21"/>
  </r>
  <r>
    <x v="2"/>
    <x v="195"/>
    <x v="2"/>
    <x v="2"/>
    <s v="-2.244644"/>
    <x v="2"/>
    <x v="1"/>
    <x v="1"/>
    <x v="5631"/>
    <n v="1.0799999999999997E-2"/>
    <x v="9777"/>
    <n v="1.1699999999999997"/>
    <n v="33.321131999999977"/>
    <n v="7"/>
    <n v="452"/>
    <x v="164"/>
    <x v="12"/>
    <x v="20"/>
  </r>
  <r>
    <x v="2"/>
    <x v="196"/>
    <x v="2"/>
    <x v="2"/>
    <s v="-2.244644"/>
    <x v="2"/>
    <x v="1"/>
    <x v="1"/>
    <x v="1436"/>
    <n v="7.4000000000000012E-3"/>
    <x v="9778"/>
    <n v="0.5199999999999998"/>
    <n v="4.7830639999999987"/>
    <n v="5"/>
    <n v="241"/>
    <x v="148"/>
    <x v="5"/>
    <x v="0"/>
  </r>
  <r>
    <x v="2"/>
    <x v="197"/>
    <x v="2"/>
    <x v="2"/>
    <s v="-2.244644"/>
    <x v="2"/>
    <x v="1"/>
    <x v="1"/>
    <x v="2339"/>
    <n v="3.2000000000000006E-3"/>
    <x v="9779"/>
    <n v="0.82999999999999985"/>
    <n v="3.556384"/>
    <n v="3"/>
    <n v="90"/>
    <x v="46"/>
    <x v="6"/>
    <x v="20"/>
  </r>
  <r>
    <x v="2"/>
    <x v="198"/>
    <x v="2"/>
    <x v="2"/>
    <s v="-2.244644"/>
    <x v="2"/>
    <x v="1"/>
    <x v="1"/>
    <x v="7095"/>
    <n v="8.9000000000000017E-3"/>
    <x v="9780"/>
    <n v="0.73999999999999977"/>
    <n v="14.732882"/>
    <n v="5"/>
    <n v="269"/>
    <x v="26"/>
    <x v="40"/>
    <x v="3"/>
  </r>
  <r>
    <x v="2"/>
    <x v="199"/>
    <x v="2"/>
    <x v="2"/>
    <s v="-2.244644"/>
    <x v="2"/>
    <x v="1"/>
    <x v="1"/>
    <x v="7096"/>
    <n v="8.3999999999999995E-3"/>
    <x v="9781"/>
    <n v="0.30000000000000004"/>
    <n v="6.3579600000000003"/>
    <n v="6"/>
    <n v="586"/>
    <x v="174"/>
    <x v="6"/>
    <x v="0"/>
  </r>
  <r>
    <x v="2"/>
    <x v="200"/>
    <x v="2"/>
    <x v="2"/>
    <s v="-2.244644"/>
    <x v="2"/>
    <x v="1"/>
    <x v="1"/>
    <x v="6467"/>
    <n v="8.2000000000000007E-3"/>
    <x v="9782"/>
    <n v="0.60999999999999976"/>
    <n v="13.515403999999995"/>
    <n v="5"/>
    <n v="429"/>
    <x v="168"/>
    <x v="44"/>
    <x v="22"/>
  </r>
  <r>
    <x v="2"/>
    <x v="201"/>
    <x v="2"/>
    <x v="2"/>
    <s v="-2.244644"/>
    <x v="2"/>
    <x v="1"/>
    <x v="1"/>
    <x v="519"/>
    <n v="1.1099999999999999E-2"/>
    <x v="9783"/>
    <n v="0.49999999999999983"/>
    <n v="15.412349999999993"/>
    <n v="2"/>
    <n v="221"/>
    <x v="145"/>
    <x v="46"/>
    <x v="0"/>
  </r>
  <r>
    <x v="2"/>
    <x v="202"/>
    <x v="2"/>
    <x v="2"/>
    <s v="-2.244644"/>
    <x v="2"/>
    <x v="1"/>
    <x v="1"/>
    <x v="2340"/>
    <n v="1.04E-2"/>
    <x v="9784"/>
    <n v="0.18000000000000005"/>
    <n v="2.9540160000000011"/>
    <n v="3"/>
    <n v="227"/>
    <x v="182"/>
    <x v="13"/>
    <x v="25"/>
  </r>
  <r>
    <x v="2"/>
    <x v="203"/>
    <x v="2"/>
    <x v="2"/>
    <s v="-2.244644"/>
    <x v="2"/>
    <x v="1"/>
    <x v="1"/>
    <x v="6465"/>
    <n v="4.1000000000000003E-3"/>
    <x v="9785"/>
    <n v="5.0000000000000017E-2"/>
    <n v="0.44895000000000018"/>
    <n v="5"/>
    <n v="414"/>
    <x v="51"/>
    <x v="13"/>
    <x v="20"/>
  </r>
  <r>
    <x v="2"/>
    <x v="204"/>
    <x v="2"/>
    <x v="2"/>
    <s v="-2.244644"/>
    <x v="2"/>
    <x v="1"/>
    <x v="1"/>
    <x v="286"/>
    <n v="6.5000000000000006E-3"/>
    <x v="9786"/>
    <n v="0.84999999999999987"/>
    <n v="8.7405499999999989"/>
    <n v="2"/>
    <n v="202"/>
    <x v="45"/>
    <x v="49"/>
    <x v="23"/>
  </r>
  <r>
    <x v="2"/>
    <x v="205"/>
    <x v="2"/>
    <x v="2"/>
    <s v="-2.244644"/>
    <x v="2"/>
    <x v="1"/>
    <x v="1"/>
    <x v="1687"/>
    <n v="9.8999999999999991E-3"/>
    <x v="9787"/>
    <n v="0.53999999999999981"/>
    <n v="9.3020399999999963"/>
    <n v="6"/>
    <n v="323"/>
    <x v="185"/>
    <x v="52"/>
    <x v="3"/>
  </r>
  <r>
    <x v="2"/>
    <x v="206"/>
    <x v="2"/>
    <x v="2"/>
    <s v="-2.244644"/>
    <x v="2"/>
    <x v="1"/>
    <x v="1"/>
    <x v="1322"/>
    <n v="8.9000000000000017E-3"/>
    <x v="9788"/>
    <n v="1.2099999999999997"/>
    <n v="16.885791999999999"/>
    <n v="6"/>
    <n v="326"/>
    <x v="135"/>
    <x v="45"/>
    <x v="3"/>
  </r>
  <r>
    <x v="2"/>
    <x v="207"/>
    <x v="2"/>
    <x v="2"/>
    <s v="-2.244644"/>
    <x v="2"/>
    <x v="1"/>
    <x v="1"/>
    <x v="1862"/>
    <n v="3.4000000000000011E-3"/>
    <x v="9789"/>
    <n v="9.0000000000000066E-2"/>
    <n v="0.61261200000000071"/>
    <n v="5"/>
    <n v="462"/>
    <x v="176"/>
    <x v="46"/>
    <x v="5"/>
  </r>
  <r>
    <x v="2"/>
    <x v="208"/>
    <x v="2"/>
    <x v="2"/>
    <s v="-2.244644"/>
    <x v="2"/>
    <x v="1"/>
    <x v="1"/>
    <x v="4038"/>
    <n v="8.0999999999999996E-3"/>
    <x v="9790"/>
    <n v="1.2399999999999998"/>
    <n v="21.976271999999994"/>
    <n v="4"/>
    <n v="242"/>
    <x v="45"/>
    <x v="42"/>
    <x v="0"/>
  </r>
  <r>
    <x v="2"/>
    <x v="209"/>
    <x v="2"/>
    <x v="2"/>
    <s v="-2.244644"/>
    <x v="2"/>
    <x v="1"/>
    <x v="1"/>
    <x v="1219"/>
    <n v="9.4000000000000004E-3"/>
    <x v="9791"/>
    <n v="1.1699999999999997"/>
    <n v="21.798035999999996"/>
    <n v="4"/>
    <n v="315"/>
    <x v="176"/>
    <x v="13"/>
    <x v="3"/>
  </r>
  <r>
    <x v="2"/>
    <x v="210"/>
    <x v="2"/>
    <x v="2"/>
    <s v="-2.244644"/>
    <x v="2"/>
    <x v="1"/>
    <x v="1"/>
    <x v="1660"/>
    <n v="3.5000000000000005E-3"/>
    <x v="9792"/>
    <n v="0.7699999999999998"/>
    <n v="3.9508699999999997"/>
    <n v="2"/>
    <n v="81"/>
    <x v="158"/>
    <x v="43"/>
    <x v="20"/>
  </r>
  <r>
    <x v="2"/>
    <x v="211"/>
    <x v="2"/>
    <x v="2"/>
    <s v="-2.244644"/>
    <x v="2"/>
    <x v="1"/>
    <x v="1"/>
    <x v="7097"/>
    <n v="5.5000000000000005E-3"/>
    <x v="9793"/>
    <n v="0.91999999999999971"/>
    <n v="12.644939999999998"/>
    <n v="7"/>
    <n v="519"/>
    <x v="150"/>
    <x v="13"/>
    <x v="20"/>
  </r>
  <r>
    <x v="2"/>
    <x v="212"/>
    <x v="2"/>
    <x v="2"/>
    <s v="-2.244644"/>
    <x v="2"/>
    <x v="1"/>
    <x v="1"/>
    <x v="6472"/>
    <n v="5.7000000000000011E-3"/>
    <x v="9794"/>
    <n v="0.69999999999999973"/>
    <n v="9.915149999999997"/>
    <n v="5"/>
    <n v="357"/>
    <x v="45"/>
    <x v="5"/>
    <x v="0"/>
  </r>
  <r>
    <x v="2"/>
    <x v="213"/>
    <x v="2"/>
    <x v="2"/>
    <s v="-2.244644"/>
    <x v="2"/>
    <x v="1"/>
    <x v="1"/>
    <x v="1205"/>
    <n v="1.1799999999999998E-2"/>
    <x v="9795"/>
    <n v="0.29000000000000009"/>
    <n v="6.5805060000000006"/>
    <n v="5"/>
    <n v="376"/>
    <x v="176"/>
    <x v="12"/>
    <x v="5"/>
  </r>
  <r>
    <x v="2"/>
    <x v="214"/>
    <x v="2"/>
    <x v="2"/>
    <s v="-2.244644"/>
    <x v="2"/>
    <x v="1"/>
    <x v="1"/>
    <x v="1424"/>
    <n v="7.7000000000000011E-3"/>
    <x v="9796"/>
    <n v="1.0299999999999998"/>
    <n v="15.703379999999999"/>
    <n v="6"/>
    <n v="413"/>
    <x v="158"/>
    <x v="42"/>
    <x v="3"/>
  </r>
  <r>
    <x v="2"/>
    <x v="215"/>
    <x v="2"/>
    <x v="2"/>
    <s v="-2.244644"/>
    <x v="2"/>
    <x v="1"/>
    <x v="1"/>
    <x v="1014"/>
    <n v="1.09E-2"/>
    <x v="9797"/>
    <n v="0.46999999999999981"/>
    <n v="8.3812279999999966"/>
    <n v="6"/>
    <n v="318"/>
    <x v="152"/>
    <x v="41"/>
    <x v="21"/>
  </r>
  <r>
    <x v="2"/>
    <x v="216"/>
    <x v="2"/>
    <x v="2"/>
    <s v="-2.244644"/>
    <x v="2"/>
    <x v="1"/>
    <x v="1"/>
    <x v="1453"/>
    <n v="6.3E-3"/>
    <x v="9798"/>
    <n v="0.89999999999999969"/>
    <n v="7.268939999999998"/>
    <n v="2"/>
    <n v="143"/>
    <x v="172"/>
    <x v="23"/>
    <x v="24"/>
  </r>
  <r>
    <x v="2"/>
    <x v="217"/>
    <x v="2"/>
    <x v="2"/>
    <s v="-2.244644"/>
    <x v="2"/>
    <x v="1"/>
    <x v="1"/>
    <x v="3092"/>
    <n v="9.4000000000000004E-3"/>
    <x v="9799"/>
    <n v="0.43999999999999984"/>
    <n v="10.004983999999997"/>
    <n v="5"/>
    <n v="330"/>
    <x v="68"/>
    <x v="43"/>
    <x v="3"/>
  </r>
  <r>
    <x v="2"/>
    <x v="218"/>
    <x v="2"/>
    <x v="2"/>
    <s v="-2.244644"/>
    <x v="2"/>
    <x v="1"/>
    <x v="1"/>
    <x v="2918"/>
    <n v="7.2999999999999983E-3"/>
    <x v="9800"/>
    <n v="9.0000000000000066E-2"/>
    <n v="0.97236000000000045"/>
    <n v="7"/>
    <n v="465"/>
    <x v="172"/>
    <x v="43"/>
    <x v="20"/>
  </r>
  <r>
    <x v="2"/>
    <x v="219"/>
    <x v="2"/>
    <x v="2"/>
    <s v="-2.244644"/>
    <x v="2"/>
    <x v="1"/>
    <x v="1"/>
    <x v="456"/>
    <n v="1.0200000000000001E-2"/>
    <x v="9801"/>
    <n v="0.41999999999999993"/>
    <n v="6.7472999999999992"/>
    <n v="3"/>
    <n v="305"/>
    <x v="145"/>
    <x v="18"/>
    <x v="25"/>
  </r>
  <r>
    <x v="2"/>
    <x v="220"/>
    <x v="2"/>
    <x v="2"/>
    <s v="-2.244644"/>
    <x v="2"/>
    <x v="1"/>
    <x v="1"/>
    <x v="500"/>
    <n v="7.3000000000000001E-3"/>
    <x v="9802"/>
    <n v="0.31999999999999995"/>
    <n v="5.7091839999999996"/>
    <n v="2"/>
    <n v="183"/>
    <x v="168"/>
    <x v="12"/>
    <x v="20"/>
  </r>
  <r>
    <x v="2"/>
    <x v="221"/>
    <x v="2"/>
    <x v="2"/>
    <s v="-2.244644"/>
    <x v="2"/>
    <x v="1"/>
    <x v="1"/>
    <x v="770"/>
    <n v="1.0100000000000001E-2"/>
    <x v="9803"/>
    <n v="0.65999999999999981"/>
    <n v="13.205345999999997"/>
    <n v="3"/>
    <n v="212"/>
    <x v="184"/>
    <x v="43"/>
    <x v="20"/>
  </r>
  <r>
    <x v="2"/>
    <x v="222"/>
    <x v="2"/>
    <x v="2"/>
    <s v="-2.244644"/>
    <x v="2"/>
    <x v="1"/>
    <x v="1"/>
    <x v="2512"/>
    <n v="1.0199999999999999E-2"/>
    <x v="9804"/>
    <n v="1.1099999999999999"/>
    <n v="19.598381999999997"/>
    <n v="4"/>
    <n v="144"/>
    <x v="167"/>
    <x v="46"/>
    <x v="23"/>
  </r>
  <r>
    <x v="2"/>
    <x v="223"/>
    <x v="2"/>
    <x v="2"/>
    <s v="-2.244644"/>
    <x v="2"/>
    <x v="1"/>
    <x v="1"/>
    <x v="1231"/>
    <n v="6.7000000000000002E-3"/>
    <x v="9805"/>
    <n v="0.89999999999999969"/>
    <n v="13.591619999999995"/>
    <n v="2"/>
    <n v="102"/>
    <x v="150"/>
    <x v="45"/>
    <x v="22"/>
  </r>
  <r>
    <x v="2"/>
    <x v="224"/>
    <x v="2"/>
    <x v="2"/>
    <s v="-2.244644"/>
    <x v="2"/>
    <x v="1"/>
    <x v="1"/>
    <x v="3614"/>
    <n v="4.2999999999999991E-3"/>
    <x v="9806"/>
    <n v="0.10000000000000002"/>
    <n v="0.51643000000000006"/>
    <n v="6"/>
    <n v="589"/>
    <x v="175"/>
    <x v="12"/>
    <x v="24"/>
  </r>
  <r>
    <x v="2"/>
    <x v="225"/>
    <x v="2"/>
    <x v="2"/>
    <s v="-2.244644"/>
    <x v="2"/>
    <x v="1"/>
    <x v="1"/>
    <x v="226"/>
    <n v="7.4000000000000012E-3"/>
    <x v="9807"/>
    <n v="1.1199999999999999"/>
    <n v="17.371648"/>
    <n v="6"/>
    <n v="512"/>
    <x v="145"/>
    <x v="6"/>
    <x v="23"/>
  </r>
  <r>
    <x v="2"/>
    <x v="226"/>
    <x v="2"/>
    <x v="2"/>
    <s v="-2.244644"/>
    <x v="2"/>
    <x v="1"/>
    <x v="1"/>
    <x v="452"/>
    <n v="6.8000000000000005E-3"/>
    <x v="9808"/>
    <n v="1.1499999999999997"/>
    <n v="12.738779999999998"/>
    <n v="6"/>
    <n v="436"/>
    <x v="127"/>
    <x v="44"/>
    <x v="6"/>
  </r>
  <r>
    <x v="2"/>
    <x v="227"/>
    <x v="2"/>
    <x v="2"/>
    <s v="-2.244644"/>
    <x v="2"/>
    <x v="1"/>
    <x v="1"/>
    <x v="5958"/>
    <n v="1.11E-2"/>
    <x v="9809"/>
    <n v="0.22000000000000003"/>
    <n v="6.6984060000000012"/>
    <n v="7"/>
    <n v="296"/>
    <x v="178"/>
    <x v="8"/>
    <x v="24"/>
  </r>
  <r>
    <x v="2"/>
    <x v="228"/>
    <x v="2"/>
    <x v="2"/>
    <s v="-2.244644"/>
    <x v="2"/>
    <x v="1"/>
    <x v="1"/>
    <x v="1002"/>
    <n v="7.899999999999999E-3"/>
    <x v="9810"/>
    <n v="1.1899999999999997"/>
    <n v="13.340018999999996"/>
    <n v="7"/>
    <n v="531"/>
    <x v="136"/>
    <x v="26"/>
    <x v="24"/>
  </r>
  <r>
    <x v="2"/>
    <x v="229"/>
    <x v="2"/>
    <x v="2"/>
    <s v="-2.244644"/>
    <x v="2"/>
    <x v="1"/>
    <x v="1"/>
    <x v="5073"/>
    <n v="5.7999999999999987E-3"/>
    <x v="9811"/>
    <n v="1.0399999999999998"/>
    <n v="12.842127999999994"/>
    <n v="2"/>
    <n v="180"/>
    <x v="185"/>
    <x v="52"/>
    <x v="21"/>
  </r>
  <r>
    <x v="2"/>
    <x v="230"/>
    <x v="2"/>
    <x v="2"/>
    <s v="-2.244644"/>
    <x v="2"/>
    <x v="1"/>
    <x v="1"/>
    <x v="733"/>
    <n v="5.3E-3"/>
    <x v="9812"/>
    <n v="0.25000000000000006"/>
    <n v="2.4539000000000004"/>
    <n v="3"/>
    <n v="244"/>
    <x v="42"/>
    <x v="18"/>
    <x v="23"/>
  </r>
  <r>
    <x v="2"/>
    <x v="231"/>
    <x v="2"/>
    <x v="2"/>
    <s v="-2.244644"/>
    <x v="2"/>
    <x v="1"/>
    <x v="1"/>
    <x v="3102"/>
    <n v="8.0000000000000002E-3"/>
    <x v="9813"/>
    <n v="0.81999999999999984"/>
    <n v="13.861279999999997"/>
    <n v="3"/>
    <n v="182"/>
    <x v="26"/>
    <x v="44"/>
    <x v="25"/>
  </r>
  <r>
    <x v="2"/>
    <x v="232"/>
    <x v="2"/>
    <x v="2"/>
    <s v="-2.244644"/>
    <x v="2"/>
    <x v="1"/>
    <x v="1"/>
    <x v="7098"/>
    <n v="9.3999999999999986E-3"/>
    <x v="9814"/>
    <n v="0.7799999999999998"/>
    <n v="18.87256799999999"/>
    <n v="2"/>
    <n v="82"/>
    <x v="51"/>
    <x v="42"/>
    <x v="5"/>
  </r>
  <r>
    <x v="2"/>
    <x v="233"/>
    <x v="2"/>
    <x v="2"/>
    <s v="-2.244644"/>
    <x v="2"/>
    <x v="1"/>
    <x v="1"/>
    <x v="728"/>
    <n v="1.0999999999999999E-2"/>
    <x v="9815"/>
    <n v="0.62999999999999978"/>
    <n v="11.787929999999996"/>
    <n v="2"/>
    <n v="136"/>
    <x v="138"/>
    <x v="7"/>
    <x v="25"/>
  </r>
  <r>
    <x v="2"/>
    <x v="234"/>
    <x v="2"/>
    <x v="2"/>
    <s v="-2.244644"/>
    <x v="2"/>
    <x v="1"/>
    <x v="1"/>
    <x v="2544"/>
    <n v="1.0799999999999999E-2"/>
    <x v="9816"/>
    <n v="0.18000000000000005"/>
    <n v="2.6691120000000006"/>
    <n v="7"/>
    <n v="501"/>
    <x v="124"/>
    <x v="42"/>
    <x v="21"/>
  </r>
  <r>
    <x v="2"/>
    <x v="235"/>
    <x v="2"/>
    <x v="2"/>
    <s v="-2.244644"/>
    <x v="2"/>
    <x v="1"/>
    <x v="1"/>
    <x v="1863"/>
    <n v="9.7999999999999997E-3"/>
    <x v="9817"/>
    <n v="0.10000000000000002"/>
    <n v="2.1716800000000003"/>
    <n v="2"/>
    <n v="223"/>
    <x v="140"/>
    <x v="42"/>
    <x v="0"/>
  </r>
  <r>
    <x v="2"/>
    <x v="236"/>
    <x v="2"/>
    <x v="2"/>
    <s v="-2.244644"/>
    <x v="2"/>
    <x v="1"/>
    <x v="1"/>
    <x v="4248"/>
    <n v="7.6000000000000009E-3"/>
    <x v="9818"/>
    <n v="0.70999999999999974"/>
    <n v="13.241783999999996"/>
    <n v="6"/>
    <n v="308"/>
    <x v="177"/>
    <x v="13"/>
    <x v="3"/>
  </r>
  <r>
    <x v="2"/>
    <x v="237"/>
    <x v="2"/>
    <x v="2"/>
    <s v="-2.244644"/>
    <x v="2"/>
    <x v="1"/>
    <x v="1"/>
    <x v="521"/>
    <n v="1.1100000000000002E-2"/>
    <x v="9819"/>
    <n v="9.0000000000000066E-2"/>
    <n v="2.3985990000000021"/>
    <n v="5"/>
    <n v="228"/>
    <x v="176"/>
    <x v="6"/>
    <x v="21"/>
  </r>
  <r>
    <x v="2"/>
    <x v="238"/>
    <x v="2"/>
    <x v="2"/>
    <s v="-2.244644"/>
    <x v="2"/>
    <x v="1"/>
    <x v="1"/>
    <x v="1102"/>
    <n v="1.0799999999999999E-2"/>
    <x v="9820"/>
    <n v="6.0000000000000026E-2"/>
    <n v="0.82879200000000031"/>
    <n v="3"/>
    <n v="232"/>
    <x v="51"/>
    <x v="41"/>
    <x v="24"/>
  </r>
  <r>
    <x v="2"/>
    <x v="239"/>
    <x v="2"/>
    <x v="2"/>
    <s v="-2.244644"/>
    <x v="2"/>
    <x v="1"/>
    <x v="1"/>
    <x v="5058"/>
    <n v="6.2000000000000006E-3"/>
    <x v="9821"/>
    <n v="0.3"/>
    <n v="4.3840200000000005"/>
    <n v="7"/>
    <n v="551"/>
    <x v="135"/>
    <x v="18"/>
    <x v="24"/>
  </r>
  <r>
    <x v="2"/>
    <x v="240"/>
    <x v="2"/>
    <x v="2"/>
    <s v="-2.244644"/>
    <x v="2"/>
    <x v="1"/>
    <x v="1"/>
    <x v="7099"/>
    <n v="8.199999999999999E-3"/>
    <x v="9822"/>
    <n v="0.46999999999999981"/>
    <n v="9.2495999999999938"/>
    <n v="6"/>
    <n v="465"/>
    <x v="68"/>
    <x v="46"/>
    <x v="21"/>
  </r>
  <r>
    <x v="2"/>
    <x v="241"/>
    <x v="2"/>
    <x v="2"/>
    <s v="-2.244644"/>
    <x v="2"/>
    <x v="1"/>
    <x v="1"/>
    <x v="710"/>
    <n v="1.1299999999999998E-2"/>
    <x v="9823"/>
    <n v="0.7699999999999998"/>
    <n v="18.063275999999991"/>
    <n v="3"/>
    <n v="277"/>
    <x v="45"/>
    <x v="23"/>
    <x v="25"/>
  </r>
  <r>
    <x v="2"/>
    <x v="242"/>
    <x v="2"/>
    <x v="2"/>
    <s v="-2.244644"/>
    <x v="2"/>
    <x v="1"/>
    <x v="1"/>
    <x v="7100"/>
    <n v="1.1599999999999999E-2"/>
    <x v="9824"/>
    <n v="0.60999999999999976"/>
    <n v="17.704151999999993"/>
    <n v="3"/>
    <n v="141"/>
    <x v="169"/>
    <x v="41"/>
    <x v="24"/>
  </r>
  <r>
    <x v="2"/>
    <x v="243"/>
    <x v="2"/>
    <x v="2"/>
    <s v="-2.244644"/>
    <x v="2"/>
    <x v="1"/>
    <x v="1"/>
    <x v="1212"/>
    <n v="7.4999999999999989E-3"/>
    <x v="9825"/>
    <n v="0.7699999999999998"/>
    <n v="10.643324999999995"/>
    <n v="4"/>
    <n v="391"/>
    <x v="155"/>
    <x v="7"/>
    <x v="0"/>
  </r>
  <r>
    <x v="2"/>
    <x v="244"/>
    <x v="2"/>
    <x v="2"/>
    <s v="-2.244644"/>
    <x v="2"/>
    <x v="1"/>
    <x v="1"/>
    <x v="2107"/>
    <n v="8.8999999999999999E-3"/>
    <x v="9826"/>
    <n v="0.30000000000000004"/>
    <n v="5.0329500000000005"/>
    <n v="3"/>
    <n v="240"/>
    <x v="178"/>
    <x v="43"/>
    <x v="3"/>
  </r>
  <r>
    <x v="2"/>
    <x v="245"/>
    <x v="2"/>
    <x v="2"/>
    <s v="-2.244644"/>
    <x v="2"/>
    <x v="1"/>
    <x v="1"/>
    <x v="6475"/>
    <n v="9.6999999999999986E-3"/>
    <x v="9827"/>
    <n v="6.0000000000000026E-2"/>
    <n v="1.2577020000000003"/>
    <n v="7"/>
    <n v="536"/>
    <x v="58"/>
    <x v="5"/>
    <x v="23"/>
  </r>
  <r>
    <x v="2"/>
    <x v="246"/>
    <x v="2"/>
    <x v="2"/>
    <s v="-2.244644"/>
    <x v="2"/>
    <x v="1"/>
    <x v="1"/>
    <x v="188"/>
    <n v="9.1000000000000004E-3"/>
    <x v="9828"/>
    <n v="1.0999999999999999"/>
    <n v="17.427409999999998"/>
    <n v="2"/>
    <n v="130"/>
    <x v="68"/>
    <x v="43"/>
    <x v="3"/>
  </r>
  <r>
    <x v="2"/>
    <x v="247"/>
    <x v="2"/>
    <x v="2"/>
    <s v="-2.244644"/>
    <x v="2"/>
    <x v="1"/>
    <x v="1"/>
    <x v="7101"/>
    <n v="8.2999999999999984E-3"/>
    <x v="9829"/>
    <n v="0.23000000000000004"/>
    <n v="4.1902549999999996"/>
    <n v="2"/>
    <n v="109"/>
    <x v="51"/>
    <x v="12"/>
    <x v="5"/>
  </r>
  <r>
    <x v="2"/>
    <x v="248"/>
    <x v="2"/>
    <x v="2"/>
    <s v="-2.244644"/>
    <x v="2"/>
    <x v="1"/>
    <x v="1"/>
    <x v="6487"/>
    <n v="4.2999999999999991E-3"/>
    <x v="9830"/>
    <n v="0.84999999999999987"/>
    <n v="9.8867749999999965"/>
    <n v="4"/>
    <n v="238"/>
    <x v="157"/>
    <x v="7"/>
    <x v="25"/>
  </r>
  <r>
    <x v="2"/>
    <x v="249"/>
    <x v="2"/>
    <x v="2"/>
    <s v="-2.244644"/>
    <x v="2"/>
    <x v="1"/>
    <x v="1"/>
    <x v="5254"/>
    <n v="7.1000000000000013E-3"/>
    <x v="9831"/>
    <n v="3.0000000000000054E-2"/>
    <n v="0.34165200000000068"/>
    <n v="4"/>
    <n v="328"/>
    <x v="178"/>
    <x v="18"/>
    <x v="24"/>
  </r>
  <r>
    <x v="2"/>
    <x v="250"/>
    <x v="2"/>
    <x v="2"/>
    <s v="-2.244644"/>
    <x v="2"/>
    <x v="1"/>
    <x v="1"/>
    <x v="5802"/>
    <n v="7.9000000000000008E-3"/>
    <x v="9832"/>
    <n v="0.84999999999999987"/>
    <n v="11.509509999999999"/>
    <n v="4"/>
    <n v="235"/>
    <x v="157"/>
    <x v="7"/>
    <x v="20"/>
  </r>
  <r>
    <x v="2"/>
    <x v="251"/>
    <x v="2"/>
    <x v="2"/>
    <s v="-2.244644"/>
    <x v="2"/>
    <x v="1"/>
    <x v="1"/>
    <x v="1652"/>
    <n v="1.0200000000000001E-2"/>
    <x v="9833"/>
    <n v="1.1499999999999997"/>
    <n v="22.052399999999995"/>
    <n v="5"/>
    <n v="313"/>
    <x v="131"/>
    <x v="52"/>
    <x v="21"/>
  </r>
  <r>
    <x v="2"/>
    <x v="252"/>
    <x v="2"/>
    <x v="2"/>
    <s v="-2.244644"/>
    <x v="2"/>
    <x v="1"/>
    <x v="1"/>
    <x v="7100"/>
    <n v="9.1000000000000004E-3"/>
    <x v="9834"/>
    <n v="1.2299999999999998"/>
    <n v="28.004885999999996"/>
    <n v="4"/>
    <n v="190"/>
    <x v="167"/>
    <x v="49"/>
    <x v="22"/>
  </r>
  <r>
    <x v="2"/>
    <x v="253"/>
    <x v="2"/>
    <x v="2"/>
    <s v="-2.244644"/>
    <x v="2"/>
    <x v="1"/>
    <x v="1"/>
    <x v="200"/>
    <n v="3.2000000000000006E-3"/>
    <x v="9835"/>
    <n v="0.66999999999999982"/>
    <n v="4.0178560000000001"/>
    <n v="7"/>
    <n v="466"/>
    <x v="50"/>
    <x v="43"/>
    <x v="23"/>
  </r>
  <r>
    <x v="2"/>
    <x v="254"/>
    <x v="2"/>
    <x v="2"/>
    <s v="-2.244644"/>
    <x v="2"/>
    <x v="1"/>
    <x v="1"/>
    <x v="6672"/>
    <n v="1.0500000000000001E-2"/>
    <x v="9836"/>
    <n v="0.91999999999999971"/>
    <n v="13.253519999999996"/>
    <n v="3"/>
    <n v="279"/>
    <x v="131"/>
    <x v="6"/>
    <x v="20"/>
  </r>
  <r>
    <x v="2"/>
    <x v="255"/>
    <x v="2"/>
    <x v="2"/>
    <s v="-2.244644"/>
    <x v="2"/>
    <x v="1"/>
    <x v="1"/>
    <x v="995"/>
    <n v="8.4999999999999971E-3"/>
    <x v="9837"/>
    <n v="0.88999999999999968"/>
    <n v="14.842529999999991"/>
    <n v="3"/>
    <n v="273"/>
    <x v="148"/>
    <x v="48"/>
    <x v="5"/>
  </r>
  <r>
    <x v="2"/>
    <x v="256"/>
    <x v="2"/>
    <x v="2"/>
    <s v="-2.244644"/>
    <x v="2"/>
    <x v="1"/>
    <x v="1"/>
    <x v="1883"/>
    <n v="1.1099999999999999E-2"/>
    <x v="3387"/>
    <n v="0.19000000000000006"/>
    <n v="3.2689500000000007"/>
    <n v="7"/>
    <n v="340"/>
    <x v="174"/>
    <x v="52"/>
    <x v="3"/>
  </r>
  <r>
    <x v="2"/>
    <x v="257"/>
    <x v="2"/>
    <x v="2"/>
    <s v="-2.244644"/>
    <x v="2"/>
    <x v="1"/>
    <x v="1"/>
    <x v="1014"/>
    <n v="7.5000000000000006E-3"/>
    <x v="9838"/>
    <n v="0.11000000000000003"/>
    <n v="1.3497000000000006"/>
    <n v="4"/>
    <n v="267"/>
    <x v="185"/>
    <x v="6"/>
    <x v="6"/>
  </r>
  <r>
    <x v="2"/>
    <x v="258"/>
    <x v="2"/>
    <x v="2"/>
    <s v="-2.244644"/>
    <x v="2"/>
    <x v="1"/>
    <x v="1"/>
    <x v="2690"/>
    <n v="6.1000000000000004E-3"/>
    <x v="9839"/>
    <n v="1.0999999999999999"/>
    <n v="8.4747299999999992"/>
    <n v="5"/>
    <n v="320"/>
    <x v="133"/>
    <x v="23"/>
    <x v="20"/>
  </r>
  <r>
    <x v="2"/>
    <x v="259"/>
    <x v="2"/>
    <x v="2"/>
    <s v="-2.244644"/>
    <x v="2"/>
    <x v="1"/>
    <x v="1"/>
    <x v="189"/>
    <n v="9.1999999999999998E-3"/>
    <x v="9840"/>
    <n v="1.2399999999999998"/>
    <n v="15.925567999999997"/>
    <n v="6"/>
    <n v="320"/>
    <x v="134"/>
    <x v="13"/>
    <x v="23"/>
  </r>
  <r>
    <x v="2"/>
    <x v="260"/>
    <x v="2"/>
    <x v="2"/>
    <s v="-2.244644"/>
    <x v="2"/>
    <x v="1"/>
    <x v="1"/>
    <x v="5440"/>
    <n v="1.0999999999999998E-2"/>
    <x v="9841"/>
    <n v="0.14000000000000007"/>
    <n v="4.1795600000000013"/>
    <n v="7"/>
    <n v="542"/>
    <x v="26"/>
    <x v="6"/>
    <x v="25"/>
  </r>
  <r>
    <x v="2"/>
    <x v="261"/>
    <x v="2"/>
    <x v="2"/>
    <s v="-2.244644"/>
    <x v="2"/>
    <x v="1"/>
    <x v="1"/>
    <x v="4231"/>
    <n v="8.8000000000000023E-3"/>
    <x v="9842"/>
    <n v="0.26000000000000006"/>
    <n v="5.768048000000003"/>
    <n v="5"/>
    <n v="258"/>
    <x v="177"/>
    <x v="12"/>
    <x v="6"/>
  </r>
  <r>
    <x v="2"/>
    <x v="262"/>
    <x v="2"/>
    <x v="2"/>
    <s v="-2.244644"/>
    <x v="2"/>
    <x v="1"/>
    <x v="1"/>
    <x v="40"/>
    <n v="8.4999999999999971E-3"/>
    <x v="9843"/>
    <n v="1.0599999999999998"/>
    <n v="10.433579999999994"/>
    <n v="2"/>
    <n v="250"/>
    <x v="46"/>
    <x v="46"/>
    <x v="5"/>
  </r>
  <r>
    <x v="2"/>
    <x v="263"/>
    <x v="2"/>
    <x v="2"/>
    <s v="-2.244644"/>
    <x v="2"/>
    <x v="1"/>
    <x v="1"/>
    <x v="7102"/>
    <n v="4.7000000000000002E-3"/>
    <x v="9844"/>
    <n v="0.3"/>
    <n v="3.4855200000000002"/>
    <n v="2"/>
    <n v="143"/>
    <x v="50"/>
    <x v="52"/>
    <x v="0"/>
  </r>
  <r>
    <x v="2"/>
    <x v="264"/>
    <x v="2"/>
    <x v="2"/>
    <s v="-2.244644"/>
    <x v="2"/>
    <x v="1"/>
    <x v="1"/>
    <x v="4523"/>
    <n v="6.3E-3"/>
    <x v="9845"/>
    <n v="1.0799999999999998"/>
    <n v="15.683219999999997"/>
    <n v="4"/>
    <n v="251"/>
    <x v="68"/>
    <x v="8"/>
    <x v="6"/>
  </r>
  <r>
    <x v="2"/>
    <x v="265"/>
    <x v="2"/>
    <x v="2"/>
    <s v="-2.244644"/>
    <x v="2"/>
    <x v="1"/>
    <x v="1"/>
    <x v="4011"/>
    <n v="9.1000000000000004E-3"/>
    <x v="9846"/>
    <n v="0.36999999999999994"/>
    <n v="7.9023489999999992"/>
    <n v="2"/>
    <n v="73"/>
    <x v="145"/>
    <x v="44"/>
    <x v="24"/>
  </r>
  <r>
    <x v="2"/>
    <x v="266"/>
    <x v="2"/>
    <x v="2"/>
    <s v="-2.244644"/>
    <x v="2"/>
    <x v="1"/>
    <x v="1"/>
    <x v="5424"/>
    <n v="6.000000000000001E-3"/>
    <x v="9847"/>
    <n v="0.66999999999999982"/>
    <n v="7.9394999999999989"/>
    <n v="7"/>
    <n v="341"/>
    <x v="177"/>
    <x v="6"/>
    <x v="0"/>
  </r>
  <r>
    <x v="2"/>
    <x v="267"/>
    <x v="2"/>
    <x v="2"/>
    <s v="-2.244644"/>
    <x v="2"/>
    <x v="1"/>
    <x v="1"/>
    <x v="252"/>
    <n v="6.9000000000000008E-3"/>
    <x v="9848"/>
    <n v="0.91999999999999971"/>
    <n v="8.7602399999999978"/>
    <n v="3"/>
    <n v="262"/>
    <x v="182"/>
    <x v="43"/>
    <x v="24"/>
  </r>
  <r>
    <x v="2"/>
    <x v="268"/>
    <x v="2"/>
    <x v="2"/>
    <s v="-2.244644"/>
    <x v="2"/>
    <x v="1"/>
    <x v="1"/>
    <x v="1655"/>
    <n v="1.1599999999999999E-2"/>
    <x v="9849"/>
    <n v="2.0000000000000032E-2"/>
    <n v="0.37723200000000057"/>
    <n v="6"/>
    <n v="329"/>
    <x v="176"/>
    <x v="13"/>
    <x v="20"/>
  </r>
  <r>
    <x v="2"/>
    <x v="269"/>
    <x v="2"/>
    <x v="2"/>
    <s v="-2.244644"/>
    <x v="2"/>
    <x v="1"/>
    <x v="1"/>
    <x v="7103"/>
    <n v="1.1099999999999999E-2"/>
    <x v="9850"/>
    <n v="1.1699999999999997"/>
    <n v="35.402561999999989"/>
    <n v="5"/>
    <n v="448"/>
    <x v="136"/>
    <x v="45"/>
    <x v="20"/>
  </r>
  <r>
    <x v="2"/>
    <x v="270"/>
    <x v="2"/>
    <x v="2"/>
    <s v="-2.244644"/>
    <x v="2"/>
    <x v="1"/>
    <x v="1"/>
    <x v="4907"/>
    <n v="1.1999999999999997E-2"/>
    <x v="9851"/>
    <n v="0.24000000000000005"/>
    <n v="6.8601599999999996"/>
    <n v="4"/>
    <n v="365"/>
    <x v="183"/>
    <x v="43"/>
    <x v="23"/>
  </r>
  <r>
    <x v="2"/>
    <x v="271"/>
    <x v="2"/>
    <x v="2"/>
    <s v="-2.244644"/>
    <x v="2"/>
    <x v="1"/>
    <x v="1"/>
    <x v="6643"/>
    <n v="9.5000000000000015E-3"/>
    <x v="9852"/>
    <n v="0.80999999999999983"/>
    <n v="17.221409999999999"/>
    <n v="6"/>
    <n v="341"/>
    <x v="171"/>
    <x v="12"/>
    <x v="22"/>
  </r>
  <r>
    <x v="2"/>
    <x v="272"/>
    <x v="2"/>
    <x v="2"/>
    <s v="-2.244644"/>
    <x v="2"/>
    <x v="1"/>
    <x v="1"/>
    <x v="5270"/>
    <n v="1.26E-2"/>
    <x v="9853"/>
    <n v="0.31000000000000005"/>
    <n v="9.4642380000000017"/>
    <n v="3"/>
    <n v="232"/>
    <x v="133"/>
    <x v="7"/>
    <x v="25"/>
  </r>
  <r>
    <x v="2"/>
    <x v="273"/>
    <x v="2"/>
    <x v="2"/>
    <s v="-2.244644"/>
    <x v="2"/>
    <x v="1"/>
    <x v="1"/>
    <x v="6813"/>
    <n v="1.0699999999999999E-2"/>
    <x v="9854"/>
    <n v="0.87999999999999967"/>
    <n v="16.741647999999994"/>
    <n v="4"/>
    <n v="305"/>
    <x v="159"/>
    <x v="23"/>
    <x v="20"/>
  </r>
  <r>
    <x v="2"/>
    <x v="274"/>
    <x v="2"/>
    <x v="2"/>
    <s v="-2.244644"/>
    <x v="2"/>
    <x v="1"/>
    <x v="1"/>
    <x v="1446"/>
    <n v="5.6999999999999993E-3"/>
    <x v="9855"/>
    <n v="0.78999999999999981"/>
    <n v="7.2363209999999976"/>
    <n v="7"/>
    <n v="298"/>
    <x v="152"/>
    <x v="12"/>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1" dataPosition="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35">
  <location ref="A3:I7" firstHeaderRow="0" firstDataRow="1" firstDataCol="1"/>
  <pivotFields count="18">
    <pivotField showAll="0">
      <items count="4">
        <item sd="0" x="2"/>
        <item sd="0" x="0"/>
        <item sd="0" x="1"/>
        <item t="default"/>
      </items>
    </pivotField>
    <pivotField numFmtId="14" showAll="0">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axis="axisRow" showAll="0">
      <items count="4">
        <item x="0"/>
        <item x="1"/>
        <item x="2"/>
        <item t="default"/>
      </items>
    </pivotField>
    <pivotField showAll="0">
      <items count="4">
        <item x="1"/>
        <item x="0"/>
        <item x="2"/>
        <item t="default"/>
      </items>
    </pivotField>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dataField="1" showAll="0">
      <items count="7105">
        <item x="899"/>
        <item x="2234"/>
        <item x="3402"/>
        <item x="2237"/>
        <item x="2207"/>
        <item x="2258"/>
        <item x="2266"/>
        <item x="3413"/>
        <item x="3398"/>
        <item x="2871"/>
        <item x="944"/>
        <item x="2275"/>
        <item x="2282"/>
        <item x="2257"/>
        <item x="2224"/>
        <item x="3383"/>
        <item x="3427"/>
        <item x="2278"/>
        <item x="929"/>
        <item x="2214"/>
        <item x="3421"/>
        <item x="2875"/>
        <item x="2199"/>
        <item x="2867"/>
        <item x="954"/>
        <item x="3435"/>
        <item x="2262"/>
        <item x="2253"/>
        <item x="2854"/>
        <item x="5752"/>
        <item x="3294"/>
        <item x="2271"/>
        <item x="6796"/>
        <item x="2255"/>
        <item x="3423"/>
        <item x="5724"/>
        <item x="6725"/>
        <item x="6756"/>
        <item x="3395"/>
        <item x="3436"/>
        <item x="5707"/>
        <item x="2277"/>
        <item x="2252"/>
        <item x="904"/>
        <item x="6224"/>
        <item x="884"/>
        <item x="3432"/>
        <item x="933"/>
        <item x="920"/>
        <item x="2876"/>
        <item x="3417"/>
        <item x="2212"/>
        <item x="2219"/>
        <item x="2894"/>
        <item x="2216"/>
        <item x="3381"/>
        <item x="2231"/>
        <item x="3361"/>
        <item x="3299"/>
        <item x="3456"/>
        <item x="2882"/>
        <item x="2853"/>
        <item x="3440"/>
        <item x="2241"/>
        <item x="3356"/>
        <item x="2863"/>
        <item x="910"/>
        <item x="3372"/>
        <item x="952"/>
        <item x="2269"/>
        <item x="3375"/>
        <item x="3393"/>
        <item x="2826"/>
        <item x="3415"/>
        <item x="894"/>
        <item x="2823"/>
        <item x="1573"/>
        <item x="2836"/>
        <item x="2205"/>
        <item x="906"/>
        <item x="6734"/>
        <item x="5178"/>
        <item x="6741"/>
        <item x="941"/>
        <item x="2770"/>
        <item x="6801"/>
        <item x="3452"/>
        <item x="3394"/>
        <item x="3409"/>
        <item x="3392"/>
        <item x="888"/>
        <item x="3414"/>
        <item x="3378"/>
        <item x="3454"/>
        <item x="2841"/>
        <item x="3396"/>
        <item x="2236"/>
        <item x="2215"/>
        <item x="879"/>
        <item x="3428"/>
        <item x="2263"/>
        <item x="1559"/>
        <item x="3441"/>
        <item x="3429"/>
        <item x="919"/>
        <item x="874"/>
        <item x="2870"/>
        <item x="936"/>
        <item x="2230"/>
        <item x="1562"/>
        <item x="2228"/>
        <item x="5716"/>
        <item x="2884"/>
        <item x="6798"/>
        <item x="2898"/>
        <item x="915"/>
        <item x="897"/>
        <item x="6782"/>
        <item x="5729"/>
        <item x="3404"/>
        <item x="1575"/>
        <item x="2221"/>
        <item x="950"/>
        <item x="2843"/>
        <item x="2206"/>
        <item x="887"/>
        <item x="875"/>
        <item x="6758"/>
        <item x="1613"/>
        <item x="6771"/>
        <item x="2209"/>
        <item x="2845"/>
        <item x="927"/>
        <item x="3371"/>
        <item x="951"/>
        <item x="2200"/>
        <item x="2888"/>
        <item x="914"/>
        <item x="2268"/>
        <item x="2833"/>
        <item x="3382"/>
        <item x="3438"/>
        <item x="2817"/>
        <item x="1637"/>
        <item x="2203"/>
        <item x="2820"/>
        <item x="2256"/>
        <item x="2217"/>
        <item x="877"/>
        <item x="3320"/>
        <item x="2837"/>
        <item x="3388"/>
        <item x="3373"/>
        <item x="2283"/>
        <item x="2897"/>
        <item x="3374"/>
        <item x="2201"/>
        <item x="2838"/>
        <item x="3420"/>
        <item x="2900"/>
        <item x="2273"/>
        <item x="2892"/>
        <item x="2254"/>
        <item x="6733"/>
        <item x="6787"/>
        <item x="2218"/>
        <item x="2238"/>
        <item x="5219"/>
        <item x="6751"/>
        <item x="872"/>
        <item x="2251"/>
        <item x="2284"/>
        <item x="6263"/>
        <item x="2242"/>
        <item x="876"/>
        <item x="2265"/>
        <item x="3444"/>
        <item x="1591"/>
        <item x="1551"/>
        <item x="1560"/>
        <item x="6246"/>
        <item x="1557"/>
        <item x="942"/>
        <item x="2887"/>
        <item x="6775"/>
        <item x="2896"/>
        <item x="940"/>
        <item x="2891"/>
        <item x="2857"/>
        <item x="3385"/>
        <item x="6742"/>
        <item x="6747"/>
        <item x="3340"/>
        <item x="3400"/>
        <item x="2239"/>
        <item x="938"/>
        <item x="5777"/>
        <item x="3416"/>
        <item x="3445"/>
        <item x="3419"/>
        <item x="2856"/>
        <item x="2877"/>
        <item x="2270"/>
        <item x="1588"/>
        <item x="3410"/>
        <item x="1558"/>
        <item x="1634"/>
        <item x="3446"/>
        <item x="6248"/>
        <item x="1590"/>
        <item x="2885"/>
        <item x="2247"/>
        <item x="3407"/>
        <item x="1581"/>
        <item x="945"/>
        <item x="2225"/>
        <item x="2248"/>
        <item x="2827"/>
        <item x="2213"/>
        <item x="3399"/>
        <item x="935"/>
        <item x="911"/>
        <item x="2151"/>
        <item x="3401"/>
        <item x="4600"/>
        <item x="1568"/>
        <item x="3455"/>
        <item x="3295"/>
        <item x="2249"/>
        <item x="2243"/>
        <item x="3328"/>
        <item x="3433"/>
        <item x="3384"/>
        <item x="3431"/>
        <item x="3347"/>
        <item x="2821"/>
        <item x="1639"/>
        <item x="3370"/>
        <item x="916"/>
        <item x="6257"/>
        <item x="1611"/>
        <item x="105"/>
        <item x="2831"/>
        <item x="3443"/>
        <item x="2864"/>
        <item x="157"/>
        <item x="3448"/>
        <item x="2232"/>
        <item x="3406"/>
        <item x="1571"/>
        <item x="112"/>
        <item x="2868"/>
        <item x="2834"/>
        <item x="5731"/>
        <item x="3386"/>
        <item x="5744"/>
        <item x="925"/>
        <item x="2285"/>
        <item x="6228"/>
        <item x="3387"/>
        <item x="3439"/>
        <item x="1578"/>
        <item x="3773"/>
        <item x="2893"/>
        <item x="2181"/>
        <item x="5721"/>
        <item x="2848"/>
        <item x="1563"/>
        <item x="2879"/>
        <item x="3368"/>
        <item x="146"/>
        <item x="2267"/>
        <item x="5726"/>
        <item x="5745"/>
        <item x="3313"/>
        <item x="2204"/>
        <item x="3352"/>
        <item x="136"/>
        <item x="3762"/>
        <item x="3367"/>
        <item x="2773"/>
        <item x="5708"/>
        <item x="1594"/>
        <item x="3365"/>
        <item x="1626"/>
        <item x="934"/>
        <item x="2829"/>
        <item x="3390"/>
        <item x="2822"/>
        <item x="3403"/>
        <item x="2869"/>
        <item x="2168"/>
        <item x="1627"/>
        <item x="900"/>
        <item x="3425"/>
        <item x="6746"/>
        <item x="1598"/>
        <item x="3422"/>
        <item x="3380"/>
        <item x="1595"/>
        <item x="885"/>
        <item x="2842"/>
        <item x="2233"/>
        <item x="949"/>
        <item x="3334"/>
        <item x="5206"/>
        <item x="3437"/>
        <item x="2850"/>
        <item x="3412"/>
        <item x="2223"/>
        <item x="960"/>
        <item x="1640"/>
        <item x="2735"/>
        <item x="2220"/>
        <item x="922"/>
        <item x="1552"/>
        <item x="2124"/>
        <item x="2825"/>
        <item x="116"/>
        <item x="1630"/>
        <item x="5763"/>
        <item x="6777"/>
        <item x="3800"/>
        <item x="6791"/>
        <item x="3430"/>
        <item x="2872"/>
        <item x="2741"/>
        <item x="1606"/>
        <item x="2816"/>
        <item x="1570"/>
        <item x="3618"/>
        <item x="895"/>
        <item x="5746"/>
        <item x="1621"/>
        <item x="6250"/>
        <item x="3730"/>
        <item x="2840"/>
        <item x="3333"/>
        <item x="955"/>
        <item x="3379"/>
        <item x="3349"/>
        <item x="921"/>
        <item x="6710"/>
        <item x="178"/>
        <item x="6799"/>
        <item x="5184"/>
        <item x="931"/>
        <item x="3434"/>
        <item x="1596"/>
        <item x="878"/>
        <item x="3391"/>
        <item x="2188"/>
        <item x="908"/>
        <item x="3566"/>
        <item x="3453"/>
        <item x="2835"/>
        <item x="6770"/>
        <item x="6755"/>
        <item x="2180"/>
        <item x="3622"/>
        <item x="151"/>
        <item x="1600"/>
        <item x="6760"/>
        <item x="2250"/>
        <item x="1617"/>
        <item x="1625"/>
        <item x="2777"/>
        <item x="6744"/>
        <item x="114"/>
        <item x="1579"/>
        <item x="3426"/>
        <item x="2858"/>
        <item x="1636"/>
        <item x="3369"/>
        <item x="6765"/>
        <item x="6797"/>
        <item x="1553"/>
        <item x="902"/>
        <item x="891"/>
        <item x="937"/>
        <item x="5769"/>
        <item x="2883"/>
        <item x="3376"/>
        <item x="147"/>
        <item x="3812"/>
        <item x="3442"/>
        <item x="1612"/>
        <item x="2846"/>
        <item x="3565"/>
        <item x="3594"/>
        <item x="953"/>
        <item x="5767"/>
        <item x="4615"/>
        <item x="2881"/>
        <item x="118"/>
        <item x="6785"/>
        <item x="100"/>
        <item x="5775"/>
        <item x="2272"/>
        <item x="883"/>
        <item x="1602"/>
        <item x="166"/>
        <item x="909"/>
        <item x="6275"/>
        <item x="1584"/>
        <item x="4605"/>
        <item x="2260"/>
        <item x="1556"/>
        <item x="918"/>
        <item x="3451"/>
        <item x="3591"/>
        <item x="4611"/>
        <item x="3640"/>
        <item x="2818"/>
        <item x="3787"/>
        <item x="957"/>
        <item x="3688"/>
        <item x="2210"/>
        <item x="5740"/>
        <item x="2815"/>
        <item x="2852"/>
        <item x="3329"/>
        <item x="6727"/>
        <item x="2742"/>
        <item x="928"/>
        <item x="1587"/>
        <item x="5741"/>
        <item x="3353"/>
        <item x="2211"/>
        <item x="2771"/>
        <item x="2832"/>
        <item x="6285"/>
        <item x="1633"/>
        <item x="2179"/>
        <item x="125"/>
        <item x="3358"/>
        <item x="3355"/>
        <item x="3790"/>
        <item x="3359"/>
        <item x="3449"/>
        <item x="110"/>
        <item x="3389"/>
        <item x="3397"/>
        <item x="4674"/>
        <item x="2889"/>
        <item x="6211"/>
        <item x="5783"/>
        <item x="2196"/>
        <item x="2222"/>
        <item x="2489"/>
        <item x="2657"/>
        <item x="2276"/>
        <item x="2860"/>
        <item x="3297"/>
        <item x="886"/>
        <item x="3629"/>
        <item x="2750"/>
        <item x="1635"/>
        <item x="3424"/>
        <item x="131"/>
        <item x="126"/>
        <item x="3784"/>
        <item x="2156"/>
        <item x="2496"/>
        <item x="2118"/>
        <item x="2193"/>
        <item x="1516"/>
        <item x="130"/>
        <item x="5753"/>
        <item x="3685"/>
        <item x="5217"/>
        <item x="180"/>
        <item x="6261"/>
        <item x="1585"/>
        <item x="1577"/>
        <item x="4666"/>
        <item x="2828"/>
        <item x="6792"/>
        <item x="6773"/>
        <item x="3621"/>
        <item x="2162"/>
        <item x="2873"/>
        <item x="145"/>
        <item x="3772"/>
        <item x="2734"/>
        <item x="2851"/>
        <item x="2874"/>
        <item x="3764"/>
        <item x="4658"/>
        <item x="6231"/>
        <item x="6213"/>
        <item x="3039"/>
        <item x="108"/>
        <item x="3608"/>
        <item x="101"/>
        <item x="93"/>
        <item x="2681"/>
        <item x="2807"/>
        <item x="3758"/>
        <item x="2240"/>
        <item x="2748"/>
        <item x="2149"/>
        <item x="2202"/>
        <item x="3357"/>
        <item x="2866"/>
        <item x="6279"/>
        <item x="3755"/>
        <item x="3289"/>
        <item x="3346"/>
        <item x="4661"/>
        <item x="123"/>
        <item x="924"/>
        <item x="2766"/>
        <item x="3691"/>
        <item x="943"/>
        <item x="2480"/>
        <item x="173"/>
        <item x="1494"/>
        <item x="2186"/>
        <item x="2886"/>
        <item x="1555"/>
        <item x="3778"/>
        <item x="3583"/>
        <item x="2610"/>
        <item x="3575"/>
        <item x="3556"/>
        <item x="3411"/>
        <item x="939"/>
        <item x="2281"/>
        <item x="2244"/>
        <item x="2279"/>
        <item x="5788"/>
        <item x="107"/>
        <item x="2895"/>
        <item x="1616"/>
        <item x="2878"/>
        <item x="2899"/>
        <item x="6219"/>
        <item x="882"/>
        <item x="1582"/>
        <item x="1609"/>
        <item x="3738"/>
        <item x="3752"/>
        <item x="5163"/>
        <item x="2165"/>
        <item x="1567"/>
        <item x="3338"/>
        <item x="1604"/>
        <item x="893"/>
        <item x="1589"/>
        <item x="5792"/>
        <item x="4592"/>
        <item x="3585"/>
        <item x="3814"/>
        <item x="2116"/>
        <item x="2855"/>
        <item x="889"/>
        <item x="2147"/>
        <item x="129"/>
        <item x="104"/>
        <item x="3564"/>
        <item x="6757"/>
        <item x="169"/>
        <item x="2675"/>
        <item x="1629"/>
        <item x="2126"/>
        <item x="6754"/>
        <item x="3782"/>
        <item x="133"/>
        <item x="3586"/>
        <item x="6223"/>
        <item x="869"/>
        <item x="6273"/>
        <item x="3573"/>
        <item x="6242"/>
        <item x="2235"/>
        <item x="791"/>
        <item x="817"/>
        <item x="3290"/>
        <item x="5782"/>
        <item x="3808"/>
        <item x="92"/>
        <item x="3746"/>
        <item x="4603"/>
        <item x="3577"/>
        <item x="1619"/>
        <item x="881"/>
        <item x="1583"/>
        <item x="121"/>
        <item x="3190"/>
        <item x="857"/>
        <item x="2672"/>
        <item x="3807"/>
        <item x="2177"/>
        <item x="3641"/>
        <item x="3793"/>
        <item x="2612"/>
        <item x="5751"/>
        <item x="3152"/>
        <item x="1631"/>
        <item x="2811"/>
        <item x="103"/>
        <item x="90"/>
        <item x="3596"/>
        <item x="2649"/>
        <item x="3774"/>
        <item x="896"/>
        <item x="1623"/>
        <item x="5770"/>
        <item x="6230"/>
        <item x="2427"/>
        <item x="2646"/>
        <item x="789"/>
        <item x="2830"/>
        <item x="2115"/>
        <item x="2164"/>
        <item x="3377"/>
        <item x="2172"/>
        <item x="2865"/>
        <item x="2245"/>
        <item x="3736"/>
        <item x="119"/>
        <item x="5727"/>
        <item x="6222"/>
        <item x="5162"/>
        <item x="3405"/>
        <item x="5204"/>
        <item x="3705"/>
        <item x="3335"/>
        <item x="140"/>
        <item x="2659"/>
        <item x="2824"/>
        <item x="838"/>
        <item x="2189"/>
        <item x="4669"/>
        <item x="2166"/>
        <item x="2839"/>
        <item x="3362"/>
        <item x="6736"/>
        <item x="3783"/>
        <item x="840"/>
        <item x="807"/>
        <item x="6740"/>
        <item x="175"/>
        <item x="2658"/>
        <item x="3710"/>
        <item x="912"/>
        <item x="3958"/>
        <item x="2755"/>
        <item x="5719"/>
        <item x="4662"/>
        <item x="5167"/>
        <item x="901"/>
        <item x="2137"/>
        <item x="3680"/>
        <item x="3348"/>
        <item x="871"/>
        <item x="1504"/>
        <item x="3578"/>
        <item x="2880"/>
        <item x="2758"/>
        <item x="1483"/>
        <item x="3813"/>
        <item x="6730"/>
        <item x="5159"/>
        <item x="2783"/>
        <item x="2287"/>
        <item x="3818"/>
        <item x="115"/>
        <item x="1565"/>
        <item x="2737"/>
        <item x="5165"/>
        <item x="3360"/>
        <item x="2759"/>
        <item x="6728"/>
        <item x="6776"/>
        <item x="3450"/>
        <item x="5190"/>
        <item x="3249"/>
        <item x="3251"/>
        <item x="3192"/>
        <item x="2805"/>
        <item x="3954"/>
        <item x="5733"/>
        <item x="3588"/>
        <item x="2286"/>
        <item x="5188"/>
        <item x="3716"/>
        <item x="6790"/>
        <item x="4656"/>
        <item x="2654"/>
        <item x="6761"/>
        <item x="782"/>
        <item x="6780"/>
        <item x="2847"/>
        <item x="153"/>
        <item x="2197"/>
        <item x="3747"/>
        <item x="2745"/>
        <item x="2859"/>
        <item x="4676"/>
        <item x="2208"/>
        <item x="2611"/>
        <item x="5774"/>
        <item x="3343"/>
        <item x="3311"/>
        <item x="2259"/>
        <item x="2488"/>
        <item x="106"/>
        <item x="3584"/>
        <item x="3070"/>
        <item x="3408"/>
        <item x="6753"/>
        <item x="3930"/>
        <item x="3693"/>
        <item x="3804"/>
        <item x="2774"/>
        <item x="3342"/>
        <item x="1603"/>
        <item x="2143"/>
        <item x="1528"/>
        <item x="3601"/>
        <item x="111"/>
        <item x="2227"/>
        <item x="6788"/>
        <item x="785"/>
        <item x="3354"/>
        <item x="179"/>
        <item x="923"/>
        <item x="163"/>
        <item x="907"/>
        <item x="3021"/>
        <item x="2122"/>
        <item x="3418"/>
        <item x="2609"/>
        <item x="6679"/>
        <item x="2420"/>
        <item x="2606"/>
        <item x="4620"/>
        <item x="3211"/>
        <item x="3711"/>
        <item x="6731"/>
        <item x="2274"/>
        <item x="2663"/>
        <item x="3598"/>
        <item x="2791"/>
        <item x="5738"/>
        <item x="2543"/>
        <item x="3310"/>
        <item x="5779"/>
        <item x="2655"/>
        <item x="3686"/>
        <item x="124"/>
        <item x="3303"/>
        <item x="3350"/>
        <item x="4632"/>
        <item x="3331"/>
        <item x="2438"/>
        <item x="913"/>
        <item x="2636"/>
        <item x="3351"/>
        <item x="2004"/>
        <item x="3623"/>
        <item x="3038"/>
        <item x="6795"/>
        <item x="2456"/>
        <item x="5233"/>
        <item x="2133"/>
        <item x="2647"/>
        <item x="932"/>
        <item x="4606"/>
        <item x="3611"/>
        <item x="3794"/>
        <item x="2465"/>
        <item x="3630"/>
        <item x="819"/>
        <item x="3469"/>
        <item x="3009"/>
        <item x="801"/>
        <item x="1473"/>
        <item x="2650"/>
        <item x="2451"/>
        <item x="3600"/>
        <item x="2483"/>
        <item x="835"/>
        <item x="2140"/>
        <item x="3209"/>
        <item x="91"/>
        <item x="99"/>
        <item x="1548"/>
        <item x="3226"/>
        <item x="2796"/>
        <item x="5655"/>
        <item x="4667"/>
        <item x="1481"/>
        <item x="2229"/>
        <item x="2121"/>
        <item x="3306"/>
        <item x="2016"/>
        <item x="5215"/>
        <item x="3788"/>
        <item x="3626"/>
        <item x="5712"/>
        <item x="148"/>
        <item x="3763"/>
        <item x="958"/>
        <item x="1564"/>
        <item x="3562"/>
        <item x="5747"/>
        <item x="903"/>
        <item x="3823"/>
        <item x="3780"/>
        <item x="2739"/>
        <item x="1518"/>
        <item x="6691"/>
        <item x="3027"/>
        <item x="4626"/>
        <item x="814"/>
        <item x="2662"/>
        <item x="3066"/>
        <item x="138"/>
        <item x="1510"/>
        <item x="2631"/>
        <item x="3447"/>
        <item x="4637"/>
        <item x="2651"/>
        <item x="181"/>
        <item x="3301"/>
        <item x="2246"/>
        <item x="5755"/>
        <item x="3345"/>
        <item x="830"/>
        <item x="3700"/>
        <item x="3945"/>
        <item x="3572"/>
        <item x="2185"/>
        <item x="5749"/>
        <item x="3785"/>
        <item x="3844"/>
        <item x="815"/>
        <item x="2685"/>
        <item x="3316"/>
        <item x="3053"/>
        <item x="3332"/>
        <item x="2198"/>
        <item x="5732"/>
        <item x="165"/>
        <item x="1586"/>
        <item x="5743"/>
        <item x="3682"/>
        <item x="3576"/>
        <item x="5691"/>
        <item x="2175"/>
        <item x="3708"/>
        <item x="5160"/>
        <item x="3757"/>
        <item x="870"/>
        <item x="2538"/>
        <item x="3692"/>
        <item x="798"/>
        <item x="2226"/>
        <item x="1601"/>
        <item x="5170"/>
        <item x="3810"/>
        <item x="2648"/>
        <item x="3230"/>
        <item x="3701"/>
        <item x="6803"/>
        <item x="2125"/>
        <item x="946"/>
        <item x="3047"/>
        <item x="2167"/>
        <item x="4657"/>
        <item x="2129"/>
        <item x="6689"/>
        <item x="5737"/>
        <item x="2772"/>
        <item x="2171"/>
        <item x="2055"/>
        <item x="3296"/>
        <item x="3560"/>
        <item x="6237"/>
        <item x="3036"/>
        <item x="2187"/>
        <item x="137"/>
        <item x="164"/>
        <item x="2442"/>
        <item x="1622"/>
        <item x="144"/>
        <item x="1569"/>
        <item x="2652"/>
        <item x="2454"/>
        <item x="3181"/>
        <item x="4643"/>
        <item x="2844"/>
        <item x="2160"/>
        <item x="812"/>
        <item x="2849"/>
        <item x="2447"/>
        <item x="6759"/>
        <item x="850"/>
        <item x="3514"/>
        <item x="2144"/>
        <item x="3322"/>
        <item x="1469"/>
        <item x="5787"/>
        <item x="3593"/>
        <item x="3336"/>
        <item x="6254"/>
        <item x="3748"/>
        <item x="3326"/>
        <item x="6255"/>
        <item x="2492"/>
        <item x="3126"/>
        <item x="3475"/>
        <item x="156"/>
        <item x="5776"/>
        <item x="3300"/>
        <item x="3609"/>
        <item x="1801"/>
        <item x="3567"/>
        <item x="2416"/>
        <item x="2638"/>
        <item x="3638"/>
        <item x="5183"/>
        <item x="4678"/>
        <item x="1514"/>
        <item x="3528"/>
        <item x="5648"/>
        <item x="2464"/>
        <item x="3110"/>
        <item x="2553"/>
        <item x="3330"/>
        <item x="6729"/>
        <item x="5756"/>
        <item x="6663"/>
        <item x="5725"/>
        <item x="2627"/>
        <item x="3966"/>
        <item x="122"/>
        <item x="2761"/>
        <item x="3841"/>
        <item x="3721"/>
        <item x="4609"/>
        <item x="2633"/>
        <item x="172"/>
        <item x="97"/>
        <item x="2486"/>
        <item x="890"/>
        <item x="1592"/>
        <item x="2280"/>
        <item x="3202"/>
        <item x="3726"/>
        <item x="3571"/>
        <item x="1536"/>
        <item x="3719"/>
        <item x="2466"/>
        <item x="3561"/>
        <item x="3769"/>
        <item x="3068"/>
        <item x="1561"/>
        <item x="5220"/>
        <item x="3798"/>
        <item x="2467"/>
        <item x="2457"/>
        <item x="2890"/>
        <item x="3799"/>
        <item x="816"/>
        <item x="3579"/>
        <item x="1515"/>
        <item x="3723"/>
        <item x="3293"/>
        <item x="3597"/>
        <item x="2003"/>
        <item x="5760"/>
        <item x="3302"/>
        <item x="2797"/>
        <item x="2620"/>
        <item x="2605"/>
        <item x="3233"/>
        <item x="2261"/>
        <item x="1529"/>
        <item x="5666"/>
        <item x="5790"/>
        <item x="5750"/>
        <item x="1614"/>
        <item x="5720"/>
        <item x="6269"/>
        <item x="2744"/>
        <item x="3815"/>
        <item x="917"/>
        <item x="2128"/>
        <item x="3025"/>
        <item x="892"/>
        <item x="3231"/>
        <item x="3315"/>
        <item x="2150"/>
        <item x="3767"/>
        <item x="5164"/>
        <item x="2678"/>
        <item x="3592"/>
        <item x="793"/>
        <item x="3463"/>
        <item x="2552"/>
        <item x="3717"/>
        <item x="3563"/>
        <item x="3989"/>
        <item x="1837"/>
        <item x="5650"/>
        <item x="2157"/>
        <item x="1538"/>
        <item x="3937"/>
        <item x="1812"/>
        <item x="3850"/>
        <item x="3806"/>
        <item x="3182"/>
        <item x="1620"/>
        <item x="2667"/>
        <item x="2669"/>
        <item x="6763"/>
        <item x="2861"/>
        <item x="2792"/>
        <item x="779"/>
        <item x="159"/>
        <item x="2551"/>
        <item x="4610"/>
        <item x="2583"/>
        <item x="1789"/>
        <item x="3235"/>
        <item x="3502"/>
        <item x="3992"/>
        <item x="5192"/>
        <item x="3759"/>
        <item x="6385"/>
        <item x="1961"/>
        <item x="3476"/>
        <item x="6940"/>
        <item x="3605"/>
        <item x="2148"/>
        <item x="797"/>
        <item x="3697"/>
        <item x="3795"/>
        <item x="2765"/>
        <item x="780"/>
        <item x="1593"/>
        <item x="3532"/>
        <item x="2634"/>
        <item x="4665"/>
        <item x="3961"/>
        <item x="860"/>
        <item x="3162"/>
        <item x="3237"/>
        <item x="792"/>
        <item x="5196"/>
        <item x="2684"/>
        <item x="6623"/>
        <item x="6724"/>
        <item x="3189"/>
        <item x="2964"/>
        <item x="1850"/>
        <item x="3941"/>
        <item x="1530"/>
        <item x="3031"/>
        <item x="1137"/>
        <item x="3258"/>
        <item x="1113"/>
        <item x="1154"/>
        <item x="2961"/>
        <item x="4624"/>
        <item x="3822"/>
        <item x="2800"/>
        <item x="6738"/>
        <item x="3029"/>
        <item x="3112"/>
        <item x="3007"/>
        <item x="3926"/>
        <item x="3620"/>
        <item x="3309"/>
        <item x="1480"/>
        <item x="2378"/>
        <item x="150"/>
        <item x="3555"/>
        <item x="3775"/>
        <item x="3198"/>
        <item x="1169"/>
        <item x="6699"/>
        <item x="844"/>
        <item x="3847"/>
        <item x="3176"/>
        <item x="5189"/>
        <item x="1820"/>
        <item x="1192"/>
        <item x="833"/>
        <item x="3065"/>
        <item x="3471"/>
        <item x="1580"/>
        <item x="828"/>
        <item x="1777"/>
        <item x="959"/>
        <item x="3464"/>
        <item x="6767"/>
        <item x="5699"/>
        <item x="5231"/>
        <item x="4670"/>
        <item x="2428"/>
        <item x="1130"/>
        <item x="6732"/>
        <item x="3604"/>
        <item x="2578"/>
        <item x="3725"/>
        <item x="3488"/>
        <item x="3820"/>
        <item x="3673"/>
        <item x="930"/>
        <item x="2763"/>
        <item x="3770"/>
        <item x="3016"/>
        <item x="834"/>
        <item x="3819"/>
        <item x="3492"/>
        <item x="3731"/>
        <item x="2798"/>
        <item x="3816"/>
        <item x="809"/>
        <item x="94"/>
        <item x="3001"/>
        <item x="3792"/>
        <item x="1193"/>
        <item x="5781"/>
        <item x="5172"/>
        <item x="1615"/>
        <item x="46"/>
        <item x="2812"/>
        <item x="2163"/>
        <item x="1608"/>
        <item x="2455"/>
        <item x="5766"/>
        <item x="2806"/>
        <item x="98"/>
        <item x="6244"/>
        <item x="3777"/>
        <item x="2998"/>
        <item x="3636"/>
        <item x="6221"/>
        <item x="2484"/>
        <item x="3574"/>
        <item x="3603"/>
        <item x="2760"/>
        <item x="3558"/>
        <item x="2264"/>
        <item x="3337"/>
        <item x="811"/>
        <item x="1624"/>
        <item x="2757"/>
        <item x="3635"/>
        <item x="3228"/>
        <item x="3247"/>
        <item x="1117"/>
        <item x="799"/>
        <item x="4598"/>
        <item x="2537"/>
        <item x="5696"/>
        <item x="5709"/>
        <item x="6234"/>
        <item x="3224"/>
        <item x="3613"/>
        <item x="1121"/>
        <item x="2790"/>
        <item x="3534"/>
        <item x="2580"/>
        <item x="2780"/>
        <item x="1599"/>
        <item x="2135"/>
        <item x="3781"/>
        <item x="3510"/>
        <item x="1566"/>
        <item x="6260"/>
        <item x="1352"/>
        <item x="3017"/>
        <item x="2819"/>
        <item x="2146"/>
        <item x="956"/>
        <item x="2482"/>
        <item x="3363"/>
        <item x="6726"/>
        <item x="1554"/>
        <item x="3985"/>
        <item x="1391"/>
        <item x="2994"/>
        <item x="827"/>
        <item x="1605"/>
        <item x="2801"/>
        <item x="1376"/>
        <item x="3749"/>
        <item x="2983"/>
        <item x="2592"/>
        <item x="1388"/>
        <item x="168"/>
        <item x="2700"/>
        <item x="3977"/>
        <item x="2644"/>
        <item x="1402"/>
        <item x="3060"/>
        <item x="3366"/>
        <item x="3188"/>
        <item x="5179"/>
        <item x="2710"/>
        <item x="3143"/>
        <item x="6212"/>
        <item x="3590"/>
        <item x="1347"/>
        <item x="3511"/>
        <item x="3254"/>
        <item x="6720"/>
        <item x="5223"/>
        <item x="3219"/>
        <item x="3994"/>
        <item x="6239"/>
        <item x="2673"/>
        <item x="6748"/>
        <item x="3833"/>
        <item x="1522"/>
        <item x="142"/>
        <item x="1791"/>
        <item x="6232"/>
        <item x="2114"/>
        <item x="3821"/>
        <item x="2018"/>
        <item x="6888"/>
        <item x="2449"/>
        <item x="2159"/>
        <item x="6706"/>
        <item x="1178"/>
        <item x="2421"/>
        <item x="6793"/>
        <item x="3740"/>
        <item x="2643"/>
        <item x="1396"/>
        <item x="3706"/>
        <item x="3789"/>
        <item x="3539"/>
        <item x="3523"/>
        <item x="5728"/>
        <item x="3971"/>
        <item x="6745"/>
        <item x="3843"/>
        <item x="6774"/>
        <item x="3341"/>
        <item x="1351"/>
        <item x="5643"/>
        <item x="2762"/>
        <item x="1526"/>
        <item x="4650"/>
        <item x="3050"/>
        <item x="4673"/>
        <item x="898"/>
        <item x="2577"/>
        <item x="2575"/>
        <item x="2176"/>
        <item x="3633"/>
        <item x="6894"/>
        <item x="64"/>
        <item x="2469"/>
        <item x="3460"/>
        <item x="2425"/>
        <item x="1597"/>
        <item x="2333"/>
        <item x="3250"/>
        <item x="6781"/>
        <item x="1187"/>
        <item x="2430"/>
        <item x="851"/>
        <item x="2641"/>
        <item x="68"/>
        <item x="3735"/>
        <item x="2786"/>
        <item x="3324"/>
        <item x="5200"/>
        <item x="2424"/>
        <item x="2419"/>
        <item x="3119"/>
        <item x="135"/>
        <item x="3568"/>
        <item x="3548"/>
        <item x="2782"/>
        <item x="2687"/>
        <item x="5177"/>
        <item x="102"/>
        <item x="3496"/>
        <item x="4614"/>
        <item x="6779"/>
        <item x="5668"/>
        <item x="1368"/>
        <item x="2013"/>
        <item x="2789"/>
        <item x="6768"/>
        <item x="1125"/>
        <item x="3612"/>
        <item x="2178"/>
        <item x="7079"/>
        <item x="1781"/>
        <item x="3037"/>
        <item x="6937"/>
        <item x="3944"/>
        <item x="1359"/>
        <item x="1618"/>
        <item x="6637"/>
        <item x="3147"/>
        <item x="5780"/>
        <item x="1545"/>
        <item x="87"/>
        <item x="1343"/>
        <item x="3678"/>
        <item x="3637"/>
        <item x="3779"/>
        <item x="1610"/>
        <item x="3569"/>
        <item x="1141"/>
        <item x="3020"/>
        <item x="3617"/>
        <item x="5718"/>
        <item x="1497"/>
        <item x="1795"/>
        <item x="6705"/>
        <item x="6220"/>
        <item x="1156"/>
        <item x="832"/>
        <item x="2593"/>
        <item x="3718"/>
        <item x="1136"/>
        <item x="1641"/>
        <item x="3765"/>
        <item x="3619"/>
        <item x="6688"/>
        <item x="3712"/>
        <item x="6914"/>
        <item x="839"/>
        <item x="1796"/>
        <item x="6236"/>
        <item x="1989"/>
        <item x="6932"/>
        <item x="134"/>
        <item x="5644"/>
        <item x="3292"/>
        <item x="2640"/>
        <item x="1806"/>
        <item x="3210"/>
        <item x="5786"/>
        <item x="2472"/>
        <item x="3554"/>
        <item x="2788"/>
        <item x="5230"/>
        <item x="2192"/>
        <item x="1158"/>
        <item x="1533"/>
        <item x="3054"/>
        <item x="1175"/>
        <item x="2028"/>
        <item x="1379"/>
        <item x="3837"/>
        <item x="6878"/>
        <item x="1373"/>
        <item x="5211"/>
        <item x="2661"/>
        <item x="1177"/>
        <item x="1307"/>
        <item x="2712"/>
        <item x="1366"/>
        <item x="3216"/>
        <item x="5654"/>
        <item x="141"/>
        <item x="822"/>
        <item x="1489"/>
        <item x="152"/>
        <item x="3118"/>
        <item x="2664"/>
        <item x="5121"/>
        <item x="3753"/>
        <item x="30"/>
        <item x="3339"/>
        <item x="3040"/>
        <item x="6750"/>
        <item x="3581"/>
        <item x="143"/>
        <item x="5722"/>
        <item x="7068"/>
        <item x="1632"/>
        <item x="3551"/>
        <item x="2367"/>
        <item x="3689"/>
        <item x="2569"/>
        <item x="4655"/>
        <item x="3704"/>
        <item x="1163"/>
        <item x="6923"/>
        <item x="6227"/>
        <item x="1465"/>
        <item x="3627"/>
        <item x="6122"/>
        <item x="3473"/>
        <item x="2622"/>
        <item x="3325"/>
        <item x="2586"/>
        <item x="1938"/>
        <item x="1188"/>
        <item x="6115"/>
        <item x="2145"/>
        <item x="2414"/>
        <item x="3144"/>
        <item x="3161"/>
        <item x="3225"/>
        <item x="6266"/>
        <item x="3193"/>
        <item x="6899"/>
        <item x="1363"/>
        <item x="5205"/>
        <item x="3707"/>
        <item x="2120"/>
        <item x="2621"/>
        <item x="3048"/>
        <item x="849"/>
        <item x="5158"/>
        <item x="2603"/>
        <item x="3750"/>
        <item x="1638"/>
        <item x="3014"/>
        <item x="2535"/>
        <item x="1191"/>
        <item x="5222"/>
        <item x="6571"/>
        <item x="5872"/>
        <item x="7020"/>
        <item x="2439"/>
        <item x="1546"/>
        <item x="5789"/>
        <item x="3786"/>
        <item x="3304"/>
        <item x="643"/>
        <item x="3838"/>
        <item x="1851"/>
        <item x="5757"/>
        <item x="18"/>
        <item x="4629"/>
        <item x="6749"/>
        <item x="3314"/>
        <item x="6719"/>
        <item x="1520"/>
        <item x="4593"/>
        <item x="6786"/>
        <item x="6892"/>
        <item x="3950"/>
        <item x="2161"/>
        <item x="3607"/>
        <item x="2930"/>
        <item x="1990"/>
        <item x="4652"/>
        <item x="2738"/>
        <item x="1853"/>
        <item x="804"/>
        <item x="3248"/>
        <item x="3103"/>
        <item x="158"/>
        <item x="52"/>
        <item x="2459"/>
        <item x="1364"/>
        <item x="6784"/>
        <item x="1980"/>
        <item x="3768"/>
        <item x="6241"/>
        <item x="3606"/>
        <item x="867"/>
        <item x="6752"/>
        <item x="1780"/>
        <item x="176"/>
        <item x="1335"/>
        <item x="2347"/>
        <item x="2292"/>
        <item x="6882"/>
        <item x="2015"/>
        <item x="1168"/>
        <item x="2130"/>
        <item x="1537"/>
        <item x="880"/>
        <item x="2112"/>
        <item x="6912"/>
        <item x="1470"/>
        <item x="6702"/>
        <item x="2042"/>
        <item x="6210"/>
        <item x="947"/>
        <item x="3259"/>
        <item x="2978"/>
        <item x="1394"/>
        <item x="417"/>
        <item x="1153"/>
        <item x="3959"/>
        <item x="3"/>
        <item x="3973"/>
        <item x="1278"/>
        <item x="5784"/>
        <item x="6448"/>
        <item x="2590"/>
        <item x="3218"/>
        <item x="5772"/>
        <item x="2960"/>
        <item x="6901"/>
        <item x="81"/>
        <item x="2532"/>
        <item x="3538"/>
        <item x="6674"/>
        <item x="6238"/>
        <item x="5681"/>
        <item x="3114"/>
        <item x="6794"/>
        <item x="2032"/>
        <item x="2142"/>
        <item x="3055"/>
        <item x="3495"/>
        <item x="1975"/>
        <item x="160"/>
        <item x="3462"/>
        <item x="2461"/>
        <item x="5174"/>
        <item x="3760"/>
        <item x="1409"/>
        <item x="6802"/>
        <item x="7055"/>
        <item x="2768"/>
        <item x="2568"/>
        <item x="1280"/>
        <item x="96"/>
        <item x="1139"/>
        <item x="2127"/>
        <item x="6711"/>
        <item x="3484"/>
        <item x="2674"/>
        <item x="3734"/>
        <item x="3642"/>
        <item x="4597"/>
        <item x="3648"/>
        <item x="5133"/>
        <item x="6086"/>
        <item x="1144"/>
        <item x="5911"/>
        <item x="2614"/>
        <item x="1338"/>
        <item x="6565"/>
        <item x="3344"/>
        <item x="1377"/>
        <item x="3754"/>
        <item x="1488"/>
        <item x="6407"/>
        <item x="3684"/>
        <item x="2709"/>
        <item x="1574"/>
        <item x="5094"/>
        <item x="5893"/>
        <item x="2747"/>
        <item x="1468"/>
        <item x="805"/>
        <item x="3817"/>
        <item x="2775"/>
        <item x="3026"/>
        <item x="3201"/>
        <item x="2756"/>
        <item x="6119"/>
        <item x="5936"/>
        <item x="1389"/>
        <item x="1792"/>
        <item x="1502"/>
        <item x="167"/>
        <item x="2725"/>
        <item x="149"/>
        <item x="1642"/>
        <item x="1170"/>
        <item x="6772"/>
        <item x="786"/>
        <item x="420"/>
        <item x="848"/>
        <item x="5673"/>
        <item x="2370"/>
        <item x="48"/>
        <item x="5717"/>
        <item x="926"/>
        <item x="3811"/>
        <item x="2418"/>
        <item x="3479"/>
        <item x="824"/>
        <item x="6177"/>
        <item x="2011"/>
        <item x="6208"/>
        <item x="6249"/>
        <item x="2597"/>
        <item x="2764"/>
        <item x="1971"/>
        <item x="2781"/>
        <item x="3043"/>
        <item x="3589"/>
        <item x="2490"/>
        <item x="6095"/>
        <item x="66"/>
        <item x="2195"/>
        <item x="2058"/>
        <item x="1794"/>
        <item x="3929"/>
        <item x="2587"/>
        <item x="6283"/>
        <item x="6685"/>
        <item x="5885"/>
        <item x="3477"/>
        <item x="71"/>
        <item x="2776"/>
        <item x="1186"/>
        <item x="3791"/>
        <item x="843"/>
        <item x="6933"/>
        <item x="2999"/>
        <item x="2184"/>
        <item x="6200"/>
        <item x="3312"/>
        <item x="7060"/>
        <item x="5674"/>
        <item x="2665"/>
        <item x="3028"/>
        <item x="3206"/>
        <item x="3587"/>
        <item x="1114"/>
        <item x="2117"/>
        <item x="1628"/>
        <item x="3194"/>
        <item x="1407"/>
        <item x="3465"/>
        <item x="1124"/>
        <item x="2037"/>
        <item x="3109"/>
        <item x="2344"/>
        <item x="3069"/>
        <item x="2703"/>
        <item x="7009"/>
        <item x="12"/>
        <item x="1572"/>
        <item x="6265"/>
        <item x="3108"/>
        <item x="6593"/>
        <item x="1607"/>
        <item x="5672"/>
        <item x="3842"/>
        <item x="3676"/>
        <item x="4574"/>
        <item x="1976"/>
        <item x="1397"/>
        <item x="3745"/>
        <item x="2057"/>
        <item x="7080"/>
        <item x="7067"/>
        <item x="6120"/>
        <item x="2349"/>
        <item x="831"/>
        <item x="2170"/>
        <item x="6256"/>
        <item x="3797"/>
        <item x="5730"/>
        <item x="5734"/>
        <item x="1129"/>
        <item x="2958"/>
        <item x="2591"/>
        <item x="1361"/>
        <item x="6117"/>
        <item x="2862"/>
        <item x="5713"/>
        <item x="5929"/>
        <item x="2154"/>
        <item x="2495"/>
        <item x="6681"/>
        <item x="2443"/>
        <item x="2613"/>
        <item x="2785"/>
        <item x="3526"/>
        <item x="5768"/>
        <item x="3139"/>
        <item x="1181"/>
        <item x="3169"/>
        <item x="2139"/>
        <item x="5134"/>
        <item x="5657"/>
        <item x="6271"/>
        <item x="1399"/>
        <item x="7091"/>
        <item x="3177"/>
        <item x="6445"/>
        <item x="837"/>
        <item x="1166"/>
        <item x="6665"/>
        <item x="6592"/>
        <item x="5"/>
        <item x="7005"/>
        <item x="2705"/>
        <item x="3500"/>
        <item x="6192"/>
        <item x="3204"/>
        <item x="3756"/>
        <item x="44"/>
        <item x="6284"/>
        <item x="3679"/>
        <item x="1822"/>
        <item x="2334"/>
        <item x="5946"/>
        <item x="7073"/>
        <item x="2361"/>
        <item x="847"/>
        <item x="3323"/>
        <item x="6769"/>
        <item x="3217"/>
        <item x="4531"/>
        <item x="2635"/>
        <item x="1576"/>
        <item x="3136"/>
        <item x="1266"/>
        <item x="5771"/>
        <item x="905"/>
        <item x="6609"/>
        <item x="3582"/>
        <item x="3713"/>
        <item x="7027"/>
        <item x="2436"/>
        <item x="5758"/>
        <item x="2450"/>
        <item x="5221"/>
        <item x="1782"/>
        <item x="4675"/>
        <item x="5711"/>
        <item x="651"/>
        <item x="27"/>
        <item x="6714"/>
        <item x="2169"/>
        <item x="1519"/>
        <item x="3694"/>
        <item x="5759"/>
        <item x="2959"/>
        <item x="625"/>
        <item x="3199"/>
        <item x="6154"/>
        <item x="1772"/>
        <item x="3625"/>
        <item x="89"/>
        <item x="6991"/>
        <item x="1847"/>
        <item x="6743"/>
        <item x="873"/>
        <item x="3364"/>
        <item x="2458"/>
        <item x="5649"/>
        <item x="2617"/>
        <item x="3156"/>
        <item x="3988"/>
        <item x="1517"/>
        <item x="4639"/>
        <item x="3809"/>
        <item x="3624"/>
        <item x="2696"/>
        <item x="3776"/>
        <item x="3221"/>
        <item x="3699"/>
        <item x="3805"/>
        <item x="1477"/>
        <item x="2752"/>
        <item x="7023"/>
        <item x="6093"/>
        <item x="2190"/>
        <item x="2547"/>
        <item x="2793"/>
        <item x="1903"/>
        <item x="128"/>
        <item x="1839"/>
        <item x="6173"/>
        <item x="2291"/>
        <item x="3969"/>
        <item x="1108"/>
        <item x="170"/>
        <item x="5873"/>
        <item x="1842"/>
        <item x="3234"/>
        <item x="1128"/>
        <item x="177"/>
        <item x="3834"/>
        <item x="806"/>
        <item x="3172"/>
        <item x="3698"/>
        <item x="1370"/>
        <item x="1482"/>
        <item x="2452"/>
        <item x="2692"/>
        <item x="3148"/>
        <item x="3675"/>
        <item x="3830"/>
        <item x="2624"/>
        <item x="6253"/>
        <item x="1326"/>
        <item x="6723"/>
        <item x="2365"/>
        <item x="6259"/>
        <item x="2413"/>
        <item x="6126"/>
        <item x="6180"/>
        <item x="1919"/>
        <item x="3159"/>
        <item x="6935"/>
        <item x="6229"/>
        <item x="2295"/>
        <item x="2990"/>
        <item x="1981"/>
        <item x="2625"/>
        <item x="1111"/>
        <item x="1835"/>
        <item x="2799"/>
        <item x="1189"/>
        <item x="7045"/>
        <item x="678"/>
        <item x="1404"/>
        <item x="72"/>
        <item x="117"/>
        <item x="2715"/>
        <item x="3308"/>
        <item x="6100"/>
        <item x="2373"/>
        <item x="1183"/>
        <item x="2539"/>
        <item x="1774"/>
        <item x="2645"/>
        <item x="4659"/>
        <item x="1534"/>
        <item x="120"/>
        <item x="2407"/>
        <item x="3687"/>
        <item x="4612"/>
        <item x="139"/>
        <item x="3483"/>
        <item x="47"/>
        <item x="4607"/>
        <item x="1952"/>
        <item x="2426"/>
        <item x="162"/>
        <item x="5918"/>
        <item x="3493"/>
        <item x="1173"/>
        <item x="1852"/>
        <item x="6891"/>
        <item x="3739"/>
        <item x="2360"/>
        <item x="2619"/>
        <item x="2401"/>
        <item x="3305"/>
        <item x="1977"/>
        <item x="2813"/>
        <item x="2546"/>
        <item x="1267"/>
        <item x="1354"/>
        <item x="5229"/>
        <item x="2534"/>
        <item x="624"/>
        <item x="1287"/>
        <item x="3498"/>
        <item x="2152"/>
        <item x="4644"/>
        <item x="3993"/>
        <item x="2377"/>
        <item x="2607"/>
        <item x="1184"/>
        <item x="2925"/>
        <item x="6919"/>
        <item x="3928"/>
        <item x="2545"/>
        <item x="3107"/>
        <item x="3490"/>
        <item x="2585"/>
        <item x="356"/>
        <item x="3183"/>
        <item x="5105"/>
        <item x="700"/>
        <item x="6570"/>
        <item x="2666"/>
        <item x="788"/>
        <item x="6989"/>
        <item x="6251"/>
        <item x="3702"/>
        <item x="813"/>
        <item x="1375"/>
        <item x="1316"/>
        <item x="1384"/>
        <item x="5180"/>
        <item x="6158"/>
        <item x="171"/>
        <item x="3317"/>
        <item x="3008"/>
        <item x="5693"/>
        <item x="1289"/>
        <item x="2981"/>
        <item x="3480"/>
        <item x="6873"/>
        <item x="6054"/>
        <item x="2296"/>
        <item x="5201"/>
        <item x="1037"/>
        <item x="174"/>
        <item x="3062"/>
        <item x="2911"/>
        <item x="3208"/>
        <item x="1942"/>
        <item x="2677"/>
        <item x="1527"/>
        <item x="3005"/>
        <item x="1080"/>
        <item x="3972"/>
        <item x="841"/>
        <item x="1540"/>
        <item x="95"/>
        <item x="1414"/>
        <item x="2406"/>
        <item x="3826"/>
        <item x="1987"/>
        <item x="6634"/>
        <item x="2540"/>
        <item x="6258"/>
        <item x="2422"/>
        <item x="6178"/>
        <item x="3167"/>
        <item x="7031"/>
        <item x="2132"/>
        <item x="5695"/>
        <item x="1978"/>
        <item x="685"/>
        <item x="1145"/>
        <item x="6783"/>
        <item x="548"/>
        <item x="6739"/>
        <item x="2001"/>
        <item x="2686"/>
        <item x="2318"/>
        <item x="3241"/>
        <item x="5670"/>
        <item x="6872"/>
        <item x="2729"/>
        <item x="35"/>
        <item x="5764"/>
        <item x="3544"/>
        <item x="3033"/>
        <item x="3644"/>
        <item x="3761"/>
        <item x="6252"/>
        <item x="3257"/>
        <item x="2485"/>
        <item x="6216"/>
        <item x="1684"/>
        <item x="6884"/>
        <item x="1281"/>
        <item x="4636"/>
        <item x="3000"/>
        <item x="3537"/>
        <item x="2487"/>
        <item x="1829"/>
        <item x="3550"/>
        <item x="361"/>
        <item x="2808"/>
        <item x="14"/>
        <item x="7026"/>
        <item x="1994"/>
        <item x="5197"/>
        <item x="2481"/>
        <item x="1185"/>
        <item x="1492"/>
        <item x="6240"/>
        <item x="2688"/>
        <item x="3987"/>
        <item x="415"/>
        <item x="3728"/>
        <item x="821"/>
        <item x="6697"/>
        <item x="2393"/>
        <item x="790"/>
        <item x="1319"/>
        <item x="2626"/>
        <item x="3474"/>
        <item x="3741"/>
        <item x="1907"/>
        <item x="5169"/>
        <item x="6929"/>
        <item x="2582"/>
        <item x="6085"/>
        <item x="3327"/>
        <item x="441"/>
        <item x="948"/>
        <item x="5150"/>
        <item x="1305"/>
        <item x="3766"/>
        <item x="1513"/>
        <item x="638"/>
        <item x="1321"/>
        <item x="2437"/>
        <item x="2711"/>
        <item x="3634"/>
        <item x="2997"/>
        <item x="2967"/>
        <item x="6001"/>
        <item x="2423"/>
        <item x="53"/>
        <item x="368"/>
        <item x="2026"/>
        <item x="2810"/>
        <item x="1390"/>
        <item x="4527"/>
        <item x="3307"/>
        <item x="1943"/>
        <item x="3174"/>
        <item x="3964"/>
        <item x="3552"/>
        <item x="3173"/>
        <item x="1793"/>
        <item x="6762"/>
        <item x="6897"/>
        <item x="2707"/>
        <item x="132"/>
        <item x="1733"/>
        <item x="7048"/>
        <item x="3319"/>
        <item x="6944"/>
        <item x="3170"/>
        <item x="2317"/>
        <item x="5773"/>
        <item x="3318"/>
        <item x="2542"/>
        <item x="6696"/>
        <item x="6875"/>
        <item x="6737"/>
        <item x="4622"/>
        <item x="3533"/>
        <item x="3845"/>
        <item x="2431"/>
        <item x="1190"/>
        <item x="1295"/>
        <item x="1803"/>
        <item x="59"/>
        <item x="2955"/>
        <item x="6068"/>
        <item x="6159"/>
        <item x="2616"/>
        <item x="2670"/>
        <item x="2191"/>
        <item x="1944"/>
        <item x="3602"/>
        <item x="2579"/>
        <item x="6012"/>
        <item x="1681"/>
        <item x="2358"/>
        <item x="693"/>
        <item x="2595"/>
        <item x="3255"/>
        <item x="6560"/>
        <item x="3751"/>
        <item x="2023"/>
        <item x="1142"/>
        <item x="1337"/>
        <item x="113"/>
        <item x="2155"/>
        <item x="389"/>
        <item x="3166"/>
        <item x="2289"/>
        <item x="3796"/>
        <item x="2182"/>
        <item x="1277"/>
        <item x="3632"/>
        <item x="3260"/>
        <item x="1982"/>
        <item x="4604"/>
        <item x="1165"/>
        <item x="3709"/>
        <item x="3825"/>
        <item x="3507"/>
        <item x="5202"/>
        <item x="2598"/>
        <item x="3846"/>
        <item x="3063"/>
        <item x="3742"/>
        <item x="823"/>
        <item x="1303"/>
        <item x="2533"/>
        <item x="375"/>
        <item x="1828"/>
        <item x="1665"/>
        <item x="2434"/>
        <item x="1076"/>
        <item x="3220"/>
        <item x="7"/>
        <item x="6999"/>
        <item x="3729"/>
        <item x="3802"/>
        <item x="3703"/>
        <item x="1667"/>
        <item x="1500"/>
        <item x="6268"/>
        <item x="5168"/>
        <item x="2581"/>
        <item x="3116"/>
        <item x="1479"/>
        <item x="2311"/>
        <item x="2341"/>
        <item x="2134"/>
        <item x="680"/>
        <item x="1385"/>
        <item x="2136"/>
        <item x="808"/>
        <item x="6906"/>
        <item x="2706"/>
        <item x="2141"/>
        <item x="4646"/>
        <item x="1400"/>
        <item x="3666"/>
        <item x="3801"/>
        <item x="7022"/>
        <item x="9"/>
        <item x="3956"/>
        <item x="395"/>
        <item x="1123"/>
        <item x="2056"/>
        <item x="6235"/>
        <item x="6276"/>
        <item x="6675"/>
        <item x="383"/>
        <item x="1013"/>
        <item x="2576"/>
        <item x="7016"/>
        <item x="1127"/>
        <item x="7077"/>
        <item x="3722"/>
        <item x="1290"/>
        <item x="2415"/>
        <item x="2987"/>
        <item x="4617"/>
        <item x="6800"/>
        <item x="6673"/>
        <item x="3939"/>
        <item x="1904"/>
        <item x="2194"/>
        <item x="1807"/>
        <item x="5714"/>
        <item x="697"/>
        <item x="3720"/>
        <item x="2477"/>
        <item x="2717"/>
        <item x="642"/>
        <item x="1523"/>
        <item x="5754"/>
        <item x="4571"/>
        <item x="3599"/>
        <item x="1991"/>
        <item x="1334"/>
        <item x="3715"/>
        <item x="1427"/>
        <item x="1328"/>
        <item x="5739"/>
        <item x="31"/>
        <item x="442"/>
        <item x="3064"/>
        <item x="3516"/>
        <item x="1790"/>
        <item x="1285"/>
        <item x="2671"/>
        <item x="2372"/>
        <item x="2943"/>
        <item x="1693"/>
        <item x="5689"/>
        <item x="3012"/>
        <item x="2433"/>
        <item x="2698"/>
        <item x="2002"/>
        <item x="2985"/>
        <item x="425"/>
        <item x="3639"/>
        <item x="414"/>
        <item x="3681"/>
        <item x="5129"/>
        <item x="2007"/>
        <item x="5195"/>
        <item x="6666"/>
        <item x="1115"/>
        <item x="3517"/>
        <item x="1920"/>
        <item x="444"/>
        <item x="964"/>
        <item x="3570"/>
        <item x="1495"/>
        <item x="6778"/>
        <item x="3212"/>
        <item x="1688"/>
        <item x="1547"/>
        <item x="3610"/>
        <item x="2992"/>
        <item x="3459"/>
        <item x="1972"/>
        <item x="6678"/>
        <item x="1845"/>
        <item x="1799"/>
        <item x="7021"/>
        <item x="1927"/>
        <item x="1133"/>
        <item x="966"/>
        <item x="7034"/>
        <item x="991"/>
        <item x="3497"/>
        <item x="2392"/>
        <item x="2098"/>
        <item x="2746"/>
        <item x="6938"/>
        <item x="3486"/>
        <item x="7064"/>
        <item x="3733"/>
        <item x="1766"/>
        <item x="3559"/>
        <item x="1325"/>
        <item x="670"/>
        <item x="1645"/>
        <item x="2986"/>
        <item x="2033"/>
        <item x="1134"/>
        <item x="3803"/>
        <item x="416"/>
        <item x="980"/>
        <item x="3957"/>
        <item x="542"/>
        <item x="109"/>
        <item x="3291"/>
        <item x="7056"/>
        <item x="1838"/>
        <item x="3470"/>
        <item x="1800"/>
        <item x="2440"/>
        <item x="787"/>
        <item x="2713"/>
        <item x="853"/>
        <item x="3549"/>
        <item x="79"/>
        <item x="2974"/>
        <item x="1008"/>
        <item x="5213"/>
        <item x="6983"/>
        <item x="34"/>
        <item x="1670"/>
        <item x="3146"/>
        <item x="6270"/>
        <item x="2020"/>
        <item x="1150"/>
        <item x="1182"/>
        <item x="2769"/>
        <item x="2303"/>
        <item x="1848"/>
        <item x="854"/>
        <item x="6735"/>
        <item x="1161"/>
        <item x="3013"/>
        <item x="1317"/>
        <item x="2043"/>
        <item x="795"/>
        <item x="2005"/>
        <item x="5889"/>
        <item x="2312"/>
        <item x="3045"/>
        <item x="3057"/>
        <item x="6887"/>
        <item x="390"/>
        <item x="6934"/>
        <item x="1372"/>
        <item x="1269"/>
        <item x="7065"/>
        <item x="43"/>
        <item x="6537"/>
        <item x="1356"/>
        <item x="1809"/>
        <item x="5194"/>
        <item x="2701"/>
        <item x="3132"/>
        <item x="1410"/>
        <item x="1485"/>
        <item x="3521"/>
        <item x="6098"/>
        <item x="2305"/>
        <item x="3238"/>
        <item x="161"/>
        <item x="6980"/>
        <item x="2029"/>
        <item x="3160"/>
        <item x="5701"/>
        <item x="1001"/>
        <item x="2475"/>
        <item x="1840"/>
        <item x="3628"/>
        <item x="1011"/>
        <item x="6124"/>
        <item x="1797"/>
        <item x="1531"/>
        <item x="3504"/>
        <item x="418"/>
        <item x="5100"/>
        <item x="1274"/>
        <item x="3851"/>
        <item x="818"/>
        <item x="1179"/>
        <item x="1664"/>
        <item x="2390"/>
        <item x="4594"/>
        <item x="3503"/>
        <item x="6094"/>
        <item x="2695"/>
        <item x="1476"/>
        <item x="810"/>
        <item x="803"/>
        <item x="2599"/>
        <item x="2723"/>
        <item x="5791"/>
        <item x="5652"/>
        <item x="2051"/>
        <item x="1279"/>
        <item x="5900"/>
        <item x="599"/>
        <item x="5012"/>
        <item x="2574"/>
        <item x="6282"/>
        <item x="707"/>
        <item x="1162"/>
        <item x="2931"/>
        <item x="1345"/>
        <item x="2736"/>
        <item x="3981"/>
        <item x="6406"/>
        <item x="2290"/>
        <item x="1506"/>
        <item x="36"/>
        <item x="2921"/>
        <item x="5778"/>
        <item x="6398"/>
        <item x="7069"/>
        <item x="6203"/>
        <item x="51"/>
        <item x="3976"/>
        <item x="438"/>
        <item x="3982"/>
        <item x="1149"/>
        <item x="3104"/>
        <item x="1174"/>
        <item x="1960"/>
        <item x="6904"/>
        <item x="1126"/>
        <item x="6670"/>
        <item x="655"/>
        <item x="2470"/>
        <item x="38"/>
        <item x="5055"/>
        <item x="3002"/>
        <item x="6280"/>
        <item x="567"/>
        <item x="1836"/>
        <item x="3175"/>
        <item x="1004"/>
        <item x="683"/>
        <item x="1786"/>
        <item x="6182"/>
        <item x="3524"/>
        <item x="2494"/>
        <item x="3180"/>
        <item x="829"/>
        <item x="7013"/>
        <item x="6973"/>
        <item x="2660"/>
        <item x="56"/>
        <item x="1392"/>
        <item x="3019"/>
        <item x="3990"/>
        <item x="411"/>
        <item x="3828"/>
        <item x="5152"/>
        <item x="5173"/>
        <item x="2571"/>
        <item x="2310"/>
        <item x="1718"/>
        <item x="2656"/>
        <item x="973"/>
        <item x="6789"/>
        <item x="2550"/>
        <item x="434"/>
        <item x="1921"/>
        <item x="3545"/>
        <item x="4619"/>
        <item x="3466"/>
        <item x="424"/>
        <item x="3553"/>
        <item x="2639"/>
        <item x="2342"/>
        <item x="5368"/>
        <item x="5227"/>
        <item x="2448"/>
        <item x="4638"/>
        <item x="3531"/>
        <item x="3242"/>
        <item x="1450"/>
        <item x="6267"/>
        <item x="2174"/>
        <item x="3499"/>
        <item x="2039"/>
        <item x="1039"/>
        <item x="2478"/>
        <item x="2384"/>
        <item x="3245"/>
        <item x="5017"/>
        <item x="2628"/>
        <item x="2563"/>
        <item x="1912"/>
        <item x="2352"/>
        <item x="3184"/>
        <item x="566"/>
        <item x="861"/>
        <item x="6819"/>
        <item x="6412"/>
        <item x="1071"/>
        <item x="6687"/>
        <item x="3840"/>
        <item x="2369"/>
        <item x="2400"/>
        <item x="1843"/>
        <item x="5568"/>
        <item x="608"/>
        <item x="794"/>
        <item x="6007"/>
        <item x="687"/>
        <item x="1767"/>
        <item x="6005"/>
        <item x="3236"/>
        <item x="3643"/>
        <item x="3125"/>
        <item x="6105"/>
        <item x="2131"/>
        <item x="3978"/>
        <item x="5761"/>
        <item x="88"/>
        <item x="6038"/>
        <item x="5228"/>
        <item x="2460"/>
        <item x="1815"/>
        <item x="54"/>
        <item x="4810"/>
        <item x="2629"/>
        <item x="3006"/>
        <item x="6157"/>
        <item x="1306"/>
        <item x="5210"/>
        <item x="2554"/>
        <item x="3186"/>
        <item x="5216"/>
        <item x="2519"/>
        <item x="2676"/>
        <item x="3986"/>
        <item x="3631"/>
        <item x="1768"/>
        <item x="7071"/>
        <item x="1118"/>
        <item x="2683"/>
        <item x="6972"/>
        <item x="6613"/>
        <item x="2989"/>
        <item x="3151"/>
        <item x="2474"/>
        <item x="5386"/>
        <item x="5941"/>
        <item x="1085"/>
        <item x="3244"/>
        <item x="2970"/>
        <item x="1458"/>
        <item x="7029"/>
        <item x="3615"/>
        <item x="5710"/>
        <item x="6272"/>
        <item x="6614"/>
        <item x="539"/>
        <item x="2573"/>
        <item x="1049"/>
        <item x="2052"/>
        <item x="5143"/>
        <item x="377"/>
        <item x="1841"/>
        <item x="5679"/>
        <item x="6379"/>
        <item x="5157"/>
        <item x="689"/>
        <item x="783"/>
        <item x="3046"/>
        <item x="2479"/>
        <item x="2558"/>
        <item x="6896"/>
        <item x="3298"/>
        <item x="5054"/>
        <item x="2313"/>
        <item x="4851"/>
        <item x="626"/>
        <item x="4547"/>
        <item x="1155"/>
        <item x="2012"/>
        <item x="2804"/>
        <item x="154"/>
        <item x="3960"/>
        <item x="2733"/>
        <item x="5913"/>
        <item x="3122"/>
        <item x="6621"/>
        <item x="6023"/>
        <item x="1310"/>
        <item x="591"/>
        <item x="3458"/>
        <item x="3165"/>
        <item x="439"/>
        <item x="3995"/>
        <item x="2338"/>
        <item x="1814"/>
        <item x="1950"/>
        <item x="2920"/>
        <item x="1817"/>
        <item x="1350"/>
        <item x="3205"/>
        <item x="1992"/>
        <item x="3862"/>
        <item x="2977"/>
        <item x="3998"/>
        <item x="86"/>
        <item x="3659"/>
        <item x="155"/>
        <item x="1955"/>
        <item x="5048"/>
        <item x="6804"/>
        <item x="6669"/>
        <item x="3848"/>
        <item x="3004"/>
        <item x="2557"/>
        <item x="2476"/>
        <item x="6074"/>
        <item x="3158"/>
        <item x="3508"/>
        <item x="2371"/>
        <item x="4840"/>
        <item x="2364"/>
        <item x="5742"/>
        <item x="3154"/>
        <item x="4537"/>
        <item x="862"/>
        <item x="3616"/>
        <item x="5203"/>
        <item x="3683"/>
        <item x="2814"/>
        <item x="1785"/>
        <item x="4831"/>
        <item x="3505"/>
        <item x="3527"/>
        <item x="667"/>
        <item x="0"/>
        <item x="1381"/>
        <item x="33"/>
        <item x="408"/>
        <item x="7049"/>
        <item x="2536"/>
        <item x="2034"/>
        <item x="6883"/>
        <item x="1679"/>
        <item x="3557"/>
        <item x="2743"/>
        <item x="3131"/>
        <item x="702"/>
        <item x="1909"/>
        <item x="3111"/>
        <item x="4861"/>
        <item x="1539"/>
        <item x="3832"/>
        <item x="6616"/>
        <item x="1176"/>
        <item x="1970"/>
        <item x="1369"/>
        <item x="7038"/>
        <item x="428"/>
        <item x="5124"/>
        <item x="1830"/>
        <item x="2000"/>
        <item x="2560"/>
        <item x="2642"/>
        <item x="4584"/>
        <item x="976"/>
        <item x="1784"/>
        <item x="5680"/>
        <item x="5735"/>
        <item x="1296"/>
        <item x="3489"/>
        <item x="5212"/>
        <item x="6041"/>
        <item x="1143"/>
        <item x="6713"/>
        <item x="6916"/>
        <item x="357"/>
        <item x="5658"/>
        <item x="3042"/>
        <item x="6233"/>
        <item x="1043"/>
        <item x="3164"/>
        <item x="5926"/>
        <item x="1939"/>
        <item x="2588"/>
        <item x="1953"/>
        <item x="1663"/>
        <item x="1159"/>
        <item x="5995"/>
        <item x="5943"/>
        <item x="2395"/>
        <item x="5939"/>
        <item x="776"/>
        <item x="2463"/>
        <item x="3141"/>
        <item x="4841"/>
        <item x="2753"/>
        <item x="3286"/>
        <item x="5185"/>
        <item x="367"/>
        <item x="5690"/>
        <item x="1954"/>
        <item x="5736"/>
        <item x="2300"/>
        <item x="2173"/>
        <item x="63"/>
        <item x="4630"/>
        <item x="4833"/>
        <item x="5677"/>
        <item x="1823"/>
        <item x="6179"/>
        <item x="5209"/>
        <item x="532"/>
        <item x="1849"/>
        <item x="2909"/>
        <item x="2468"/>
        <item x="3105"/>
        <item x="1434"/>
        <item x="679"/>
        <item x="682"/>
        <item x="5110"/>
        <item x="127"/>
        <item x="3207"/>
        <item x="1091"/>
        <item x="4679"/>
        <item x="7074"/>
        <item x="6082"/>
        <item x="3737"/>
        <item x="5663"/>
        <item x="1925"/>
        <item x="3984"/>
        <item x="3196"/>
        <item x="1171"/>
        <item x="796"/>
        <item x="1109"/>
        <item x="2795"/>
        <item x="335"/>
        <item x="2637"/>
        <item x="3252"/>
        <item x="3044"/>
        <item x="2411"/>
        <item x="3041"/>
        <item x="842"/>
        <item x="2904"/>
        <item x="2432"/>
        <item x="39"/>
        <item x="6598"/>
        <item x="698"/>
        <item x="2602"/>
        <item x="635"/>
        <item x="5056"/>
        <item x="67"/>
        <item x="4647"/>
        <item x="2045"/>
        <item x="864"/>
        <item x="1348"/>
        <item x="2926"/>
        <item x="2630"/>
        <item x="1265"/>
        <item x="1844"/>
        <item x="2623"/>
        <item x="402"/>
        <item x="3695"/>
        <item x="1311"/>
        <item x="6264"/>
        <item x="5232"/>
        <item x="7007"/>
        <item x="2938"/>
        <item x="868"/>
        <item x="3253"/>
        <item x="435"/>
        <item x="1729"/>
        <item x="10"/>
        <item x="5915"/>
        <item x="1084"/>
        <item x="1653"/>
        <item x="6834"/>
        <item x="6905"/>
        <item x="6766"/>
        <item x="6106"/>
        <item x="3580"/>
        <item x="866"/>
        <item x="1349"/>
        <item x="865"/>
        <item x="1383"/>
        <item x="1682"/>
        <item x="1730"/>
        <item x="1940"/>
        <item x="5009"/>
        <item x="2511"/>
        <item x="4616"/>
        <item x="3732"/>
        <item x="618"/>
        <item x="381"/>
        <item x="3955"/>
        <item x="5198"/>
        <item x="49"/>
        <item x="6992"/>
        <item x="2556"/>
        <item x="3472"/>
        <item x="7039"/>
        <item x="557"/>
        <item x="1270"/>
        <item x="6446"/>
        <item x="2566"/>
        <item x="5001"/>
        <item x="2006"/>
        <item x="1750"/>
        <item x="1146"/>
        <item x="3052"/>
        <item x="1151"/>
        <item x="1499"/>
        <item x="2446"/>
        <item x="3525"/>
        <item x="3191"/>
        <item x="2025"/>
        <item x="1810"/>
        <item x="4999"/>
        <item x="2471"/>
        <item x="1984"/>
        <item x="2541"/>
        <item x="4587"/>
        <item x="1051"/>
        <item x="1292"/>
        <item x="769"/>
        <item x="3240"/>
        <item x="1937"/>
        <item x="3501"/>
        <item x="3461"/>
        <item x="2113"/>
        <item x="2017"/>
        <item x="602"/>
        <item x="2982"/>
        <item x="2379"/>
        <item x="6169"/>
        <item x="3030"/>
        <item x="40"/>
        <item x="1030"/>
        <item x="2691"/>
        <item x="6639"/>
        <item x="6941"/>
        <item x="2694"/>
        <item x="2966"/>
        <item x="3943"/>
        <item x="3003"/>
        <item x="673"/>
        <item x="2087"/>
        <item x="820"/>
        <item x="634"/>
        <item x="1264"/>
        <item x="1471"/>
        <item x="6568"/>
        <item x="1461"/>
        <item x="1965"/>
        <item x="826"/>
        <item x="580"/>
        <item x="6722"/>
        <item x="6421"/>
        <item x="2119"/>
        <item x="661"/>
        <item x="3478"/>
        <item x="5554"/>
        <item x="1374"/>
        <item x="6377"/>
        <item x="575"/>
        <item x="2754"/>
        <item x="2381"/>
        <item x="5365"/>
        <item x="1910"/>
        <item x="1083"/>
        <item x="1935"/>
        <item x="6684"/>
        <item x="1152"/>
        <item x="1770"/>
        <item x="3771"/>
        <item x="3947"/>
        <item x="6993"/>
        <item x="558"/>
        <item x="1313"/>
        <item x="1398"/>
        <item x="6707"/>
        <item x="1057"/>
        <item x="1452"/>
        <item x="5125"/>
        <item x="5057"/>
        <item x="2075"/>
        <item x="2053"/>
        <item x="6218"/>
        <item x="4572"/>
        <item x="5118"/>
        <item x="2929"/>
        <item x="4835"/>
        <item x="4589"/>
        <item x="2363"/>
        <item x="2153"/>
        <item x="2350"/>
        <item x="5675"/>
        <item x="3951"/>
        <item x="1988"/>
        <item x="5660"/>
        <item x="1273"/>
        <item x="1358"/>
        <item x="7087"/>
        <item x="6939"/>
        <item x="440"/>
        <item x="3836"/>
        <item x="6978"/>
        <item x="3925"/>
        <item x="2803"/>
        <item x="2030"/>
        <item x="3714"/>
        <item x="623"/>
        <item x="1962"/>
        <item x="5191"/>
        <item x="1380"/>
        <item x="433"/>
        <item x="2935"/>
        <item x="3530"/>
        <item x="5878"/>
        <item x="1908"/>
        <item x="5822"/>
        <item x="3058"/>
        <item x="3153"/>
        <item x="2784"/>
        <item x="1541"/>
        <item x="1299"/>
        <item x="1922"/>
        <item x="1132"/>
        <item x="2802"/>
        <item x="549"/>
        <item x="1331"/>
        <item x="2397"/>
        <item x="6562"/>
        <item x="1704"/>
        <item x="6917"/>
        <item x="3743"/>
        <item x="1060"/>
        <item x="5369"/>
        <item x="1503"/>
        <item x="360"/>
        <item x="5176"/>
        <item x="6898"/>
        <item x="6860"/>
        <item x="2912"/>
        <item x="1819"/>
        <item x="1408"/>
        <item x="6048"/>
        <item x="3991"/>
        <item x="4556"/>
        <item x="5122"/>
        <item x="2902"/>
        <item x="3200"/>
        <item x="3674"/>
        <item x="3214"/>
        <item x="2183"/>
        <item x="5025"/>
        <item x="825"/>
        <item x="1445"/>
        <item x="2062"/>
        <item x="6090"/>
        <item x="307"/>
        <item x="6668"/>
        <item x="2054"/>
        <item x="4526"/>
        <item x="7075"/>
        <item x="2404"/>
        <item x="3135"/>
        <item x="2138"/>
        <item x="371"/>
        <item x="3213"/>
        <item x="6879"/>
        <item x="5008"/>
        <item x="3595"/>
        <item x="664"/>
        <item x="3246"/>
        <item x="2942"/>
        <item x="6518"/>
        <item x="3197"/>
        <item x="646"/>
        <item x="1966"/>
        <item x="2604"/>
        <item x="2680"/>
        <item x="1012"/>
        <item x="6835"/>
        <item x="6418"/>
        <item x="3321"/>
        <item x="5214"/>
        <item x="781"/>
        <item x="2809"/>
        <item x="2973"/>
        <item x="619"/>
        <item x="6409"/>
        <item x="1430"/>
        <item x="5723"/>
        <item x="3049"/>
        <item x="5513"/>
        <item x="1355"/>
        <item x="2908"/>
        <item x="3023"/>
        <item x="5147"/>
        <item x="5820"/>
        <item x="4645"/>
        <item x="1415"/>
        <item x="5116"/>
        <item x="3934"/>
        <item x="6281"/>
        <item x="384"/>
        <item x="846"/>
        <item x="632"/>
        <item x="3264"/>
        <item x="5182"/>
        <item x="589"/>
        <item x="6225"/>
        <item x="2288"/>
        <item x="7066"/>
        <item x="1403"/>
        <item x="2429"/>
        <item x="1714"/>
        <item x="3239"/>
        <item x="5364"/>
        <item x="2615"/>
        <item x="3067"/>
        <item x="6996"/>
        <item x="2668"/>
        <item x="2293"/>
        <item x="6582"/>
        <item x="2531"/>
        <item x="4625"/>
        <item x="3614"/>
        <item x="2572"/>
        <item x="1346"/>
        <item x="2009"/>
        <item x="4660"/>
        <item x="1286"/>
        <item x="6615"/>
        <item x="2408"/>
        <item x="2720"/>
        <item x="5044"/>
        <item x="5115"/>
        <item x="987"/>
        <item x="6926"/>
        <item x="2038"/>
        <item x="858"/>
        <item x="6277"/>
        <item x="2299"/>
        <item x="7036"/>
        <item x="6507"/>
        <item x="663"/>
        <item x="5014"/>
        <item x="1760"/>
        <item x="6051"/>
        <item x="394"/>
        <item x="2503"/>
        <item x="6567"/>
        <item x="5947"/>
        <item x="1550"/>
        <item x="1783"/>
        <item x="2353"/>
        <item x="1666"/>
        <item x="2618"/>
        <item x="6243"/>
        <item x="1779"/>
        <item x="5994"/>
        <item x="1721"/>
        <item x="852"/>
        <item x="2331"/>
        <item x="6764"/>
        <item x="2751"/>
        <item x="6103"/>
        <item x="419"/>
        <item x="1371"/>
        <item x="3129"/>
        <item x="6886"/>
        <item x="2387"/>
        <item x="5910"/>
        <item x="6548"/>
        <item x="5186"/>
        <item x="5155"/>
        <item x="6859"/>
        <item x="1382"/>
        <item x="1284"/>
        <item x="4648"/>
        <item x="1045"/>
        <item x="13"/>
        <item x="1360"/>
        <item x="6588"/>
        <item x="2632"/>
        <item x="1466"/>
        <item x="3727"/>
        <item x="5387"/>
        <item x="3696"/>
        <item x="5225"/>
        <item x="1996"/>
        <item x="3913"/>
        <item x="6413"/>
        <item x="1979"/>
        <item x="5043"/>
        <item x="3872"/>
        <item x="2721"/>
        <item x="2435"/>
        <item x="2453"/>
        <item x="1041"/>
        <item x="975"/>
        <item x="2493"/>
        <item x="1995"/>
        <item x="3227"/>
        <item x="5923"/>
        <item x="5916"/>
        <item x="2323"/>
        <item x="703"/>
        <item x="4958"/>
        <item x="978"/>
        <item x="6215"/>
        <item x="4613"/>
        <item x="528"/>
        <item x="4562"/>
        <item x="5890"/>
        <item x="1668"/>
        <item x="2600"/>
        <item x="4992"/>
        <item x="1075"/>
        <item x="6607"/>
        <item x="2559"/>
        <item x="1669"/>
        <item x="1508"/>
        <item x="3232"/>
        <item x="2441"/>
        <item x="2778"/>
        <item x="1378"/>
        <item x="1804"/>
        <item x="2936"/>
        <item x="705"/>
        <item x="3035"/>
        <item x="836"/>
        <item x="2298"/>
        <item x="2473"/>
        <item x="6049"/>
        <item x="7019"/>
        <item x="6579"/>
        <item x="1073"/>
        <item x="2719"/>
        <item x="6890"/>
        <item x="2462"/>
        <item x="1997"/>
        <item x="1119"/>
        <item x="3106"/>
        <item x="6422"/>
        <item x="4985"/>
        <item x="2332"/>
        <item x="4640"/>
        <item x="1104"/>
        <item x="41"/>
        <item x="276"/>
        <item x="1271"/>
        <item x="2014"/>
        <item x="1544"/>
        <item x="2046"/>
        <item x="1703"/>
        <item x="1509"/>
        <item x="6060"/>
        <item x="536"/>
        <item x="1033"/>
        <item x="4976"/>
        <item x="2445"/>
        <item x="1172"/>
        <item x="1798"/>
        <item x="5884"/>
        <item x="1967"/>
        <item x="1963"/>
        <item x="3494"/>
        <item x="7083"/>
        <item x="2010"/>
        <item x="6431"/>
        <item x="758"/>
        <item x="5818"/>
        <item x="6390"/>
        <item x="6391"/>
        <item x="3018"/>
        <item x="560"/>
        <item x="7002"/>
        <item x="3010"/>
        <item x="407"/>
        <item x="3744"/>
        <item x="1525"/>
        <item x="372"/>
        <item x="5020"/>
        <item x="1901"/>
        <item x="4940"/>
        <item x="6063"/>
        <item x="2069"/>
        <item x="2594"/>
        <item x="6907"/>
        <item x="2386"/>
        <item x="6131"/>
        <item x="1327"/>
        <item x="2513"/>
        <item x="3168"/>
        <item x="1074"/>
        <item x="3222"/>
        <item x="3975"/>
        <item x="4949"/>
        <item x="546"/>
        <item x="401"/>
        <item x="2068"/>
        <item x="7063"/>
        <item x="6449"/>
        <item x="2682"/>
        <item x="2123"/>
        <item x="2561"/>
        <item x="2693"/>
        <item x="6505"/>
        <item x="4579"/>
        <item x="5989"/>
        <item x="4567"/>
        <item x="971"/>
        <item x="5403"/>
        <item x="859"/>
        <item x="4668"/>
        <item x="3203"/>
        <item x="1090"/>
        <item x="3145"/>
        <item x="1431"/>
        <item x="6066"/>
        <item x="74"/>
        <item x="1339"/>
        <item x="1813"/>
        <item x="1436"/>
        <item x="1031"/>
        <item x="6432"/>
        <item x="3677"/>
        <item x="2357"/>
        <item x="6504"/>
        <item x="1449"/>
        <item x="569"/>
        <item x="1093"/>
        <item x="6540"/>
        <item x="5187"/>
        <item x="6841"/>
        <item x="969"/>
        <item x="3024"/>
        <item x="4926"/>
        <item x="2019"/>
        <item x="3015"/>
        <item x="5175"/>
        <item x="1140"/>
        <item x="660"/>
        <item x="3529"/>
        <item x="2048"/>
        <item x="652"/>
        <item x="2589"/>
        <item x="3283"/>
        <item x="2050"/>
        <item x="636"/>
        <item x="1486"/>
        <item x="305"/>
        <item x="2101"/>
        <item x="1700"/>
        <item x="3997"/>
        <item x="1732"/>
        <item x="5218"/>
        <item x="3071"/>
        <item x="5518"/>
        <item x="1915"/>
        <item x="1487"/>
        <item x="6549"/>
        <item x="4540"/>
        <item x="5352"/>
        <item x="1748"/>
        <item x="2596"/>
        <item x="5667"/>
        <item x="4974"/>
        <item x="2417"/>
        <item x="1778"/>
        <item x="1067"/>
        <item x="3491"/>
        <item x="2548"/>
        <item x="2740"/>
        <item x="1928"/>
        <item x="1406"/>
        <item x="4602"/>
        <item x="15"/>
        <item x="3059"/>
        <item x="3522"/>
        <item x="1386"/>
        <item x="5862"/>
        <item x="4623"/>
        <item x="331"/>
        <item x="3672"/>
        <item x="1131"/>
        <item x="6008"/>
        <item x="5919"/>
        <item x="3185"/>
        <item x="601"/>
        <item x="5948"/>
        <item x="1462"/>
        <item x="396"/>
        <item x="4601"/>
        <item x="208"/>
        <item x="387"/>
        <item x="1521"/>
        <item x="1053"/>
        <item x="6516"/>
        <item x="1719"/>
        <item x="1138"/>
        <item x="541"/>
        <item x="6262"/>
        <item x="855"/>
        <item x="5611"/>
        <item x="6057"/>
        <item x="2749"/>
        <item x="977"/>
        <item x="1112"/>
        <item x="16"/>
        <item x="3223"/>
        <item x="593"/>
        <item x="5748"/>
        <item x="2106"/>
        <item x="1148"/>
        <item x="5145"/>
        <item x="1998"/>
        <item x="2690"/>
        <item x="3936"/>
        <item x="1066"/>
        <item x="3543"/>
        <item x="1120"/>
        <item x="6044"/>
        <item x="1973"/>
        <item x="2394"/>
        <item x="2320"/>
        <item x="2"/>
        <item x="6631"/>
        <item x="4653"/>
        <item x="5922"/>
        <item x="1496"/>
        <item x="5224"/>
        <item x="6112"/>
        <item x="1342"/>
        <item x="1010"/>
        <item x="319"/>
        <item x="5599"/>
        <item x="2158"/>
        <item x="2035"/>
        <item x="7076"/>
        <item x="784"/>
        <item x="2382"/>
        <item x="533"/>
        <item x="2356"/>
        <item x="2726"/>
        <item x="2491"/>
        <item x="7070"/>
        <item x="3724"/>
        <item x="1021"/>
        <item x="3946"/>
        <item x="1035"/>
        <item x="6128"/>
        <item x="863"/>
        <item x="1401"/>
        <item x="194"/>
        <item x="4627"/>
        <item x="3133"/>
        <item x="3128"/>
        <item x="2444"/>
        <item x="1826"/>
        <item x="5494"/>
        <item x="2779"/>
        <item x="6174"/>
        <item x="2086"/>
        <item x="3137"/>
        <item x="5005"/>
        <item x="4936"/>
        <item x="731"/>
        <item x="1811"/>
        <item x="1825"/>
        <item x="4857"/>
        <item x="4566"/>
        <item x="3547"/>
        <item x="5849"/>
        <item x="7044"/>
        <item x="2948"/>
        <item x="6396"/>
        <item x="2984"/>
        <item x="5706"/>
        <item x="1936"/>
        <item x="1147"/>
        <item x="5166"/>
        <item x="5809"/>
        <item x="2376"/>
        <item x="2375"/>
        <item x="5937"/>
        <item x="2716"/>
        <item x="6857"/>
        <item x="1102"/>
        <item x="1291"/>
        <item x="6226"/>
        <item x="5865"/>
        <item x="5408"/>
        <item x="2328"/>
        <item x="3130"/>
        <item x="1122"/>
        <item x="3051"/>
        <item x="2957"/>
        <item x="3056"/>
        <item x="2321"/>
        <item x="5895"/>
        <item x="1776"/>
        <item x="5478"/>
        <item x="1808"/>
        <item x="6667"/>
        <item x="1453"/>
        <item x="706"/>
        <item x="997"/>
        <item x="5019"/>
        <item x="1924"/>
        <item x="2679"/>
        <item x="1691"/>
        <item x="2044"/>
        <item x="1318"/>
        <item x="3011"/>
        <item x="4596"/>
        <item x="272"/>
        <item x="6183"/>
        <item x="6191"/>
        <item x="5045"/>
        <item x="1442"/>
        <item x="4991"/>
        <item x="6718"/>
        <item x="1501"/>
        <item x="5762"/>
        <item x="1330"/>
        <item x="6026"/>
        <item x="6055"/>
        <item x="802"/>
        <item x="2714"/>
        <item x="669"/>
        <item x="4575"/>
        <item x="3467"/>
        <item x="22"/>
        <item x="1395"/>
        <item x="3668"/>
        <item x="2410"/>
        <item x="6071"/>
        <item x="3022"/>
        <item x="1532"/>
        <item x="4995"/>
        <item x="6423"/>
        <item x="6171"/>
        <item x="1297"/>
        <item x="1353"/>
        <item x="586"/>
        <item x="1298"/>
        <item x="1644"/>
        <item x="1467"/>
        <item x="1411"/>
        <item x="578"/>
        <item x="556"/>
        <item x="5101"/>
        <item x="2523"/>
        <item x="3195"/>
        <item x="1775"/>
        <item x="2351"/>
        <item x="4829"/>
        <item x="2306"/>
        <item x="5567"/>
        <item x="4560"/>
        <item x="1"/>
        <item x="5374"/>
        <item x="4430"/>
        <item x="6881"/>
        <item x="6121"/>
        <item x="1416"/>
        <item x="4595"/>
        <item x="1094"/>
        <item x="2562"/>
        <item x="5934"/>
        <item x="1393"/>
        <item x="2730"/>
        <item x="6046"/>
        <item x="659"/>
        <item x="6995"/>
        <item x="699"/>
        <item x="77"/>
        <item x="364"/>
        <item x="7054"/>
        <item x="6014"/>
        <item x="2109"/>
        <item x="6077"/>
        <item x="5682"/>
        <item x="6167"/>
        <item x="6397"/>
        <item x="6153"/>
        <item x="5354"/>
        <item x="6599"/>
        <item x="1444"/>
        <item x="1262"/>
        <item x="675"/>
        <item x="3150"/>
        <item x="6214"/>
        <item x="2521"/>
        <item x="5120"/>
        <item x="6806"/>
        <item x="5207"/>
        <item x="11"/>
        <item x="856"/>
        <item x="6629"/>
        <item x="963"/>
        <item x="5560"/>
        <item x="2951"/>
        <item x="730"/>
        <item x="612"/>
        <item x="413"/>
        <item x="1135"/>
        <item x="2907"/>
        <item x="65"/>
        <item x="5226"/>
        <item x="3274"/>
        <item x="2653"/>
        <item x="2565"/>
        <item x="6447"/>
        <item x="587"/>
        <item x="405"/>
        <item x="3034"/>
        <item x="1068"/>
        <item x="1764"/>
        <item x="1454"/>
        <item x="6414"/>
        <item x="681"/>
        <item x="2509"/>
        <item x="1116"/>
        <item x="353"/>
        <item x="191"/>
        <item x="5765"/>
        <item x="1315"/>
        <item x="3277"/>
        <item x="2031"/>
        <item x="1512"/>
        <item x="6693"/>
        <item x="3962"/>
        <item x="1478"/>
        <item x="994"/>
        <item x="23"/>
        <item x="5347"/>
        <item x="388"/>
        <item x="3852"/>
        <item x="398"/>
        <item x="5850"/>
        <item x="6865"/>
        <item x="1816"/>
        <item x="243"/>
        <item x="3179"/>
        <item x="19"/>
        <item x="3155"/>
        <item x="2728"/>
        <item x="1064"/>
        <item x="6181"/>
        <item x="2326"/>
        <item x="1157"/>
        <item x="262"/>
        <item x="3519"/>
        <item x="1773"/>
        <item x="3922"/>
        <item x="7086"/>
        <item x="2316"/>
        <item x="6610"/>
        <item x="1367"/>
        <item x="5610"/>
        <item x="6029"/>
        <item x="1941"/>
        <item x="1097"/>
        <item x="1026"/>
        <item x="2608"/>
        <item x="6974"/>
        <item x="1357"/>
        <item x="2388"/>
        <item x="6393"/>
        <item x="3457"/>
        <item x="1167"/>
        <item x="5566"/>
        <item x="4414"/>
        <item x="432"/>
        <item x="559"/>
        <item x="3920"/>
        <item x="1948"/>
        <item x="754"/>
        <item x="7090"/>
        <item x="1268"/>
        <item x="6721"/>
        <item x="5908"/>
        <item x="3924"/>
        <item x="1107"/>
        <item x="961"/>
        <item x="2787"/>
        <item x="3535"/>
        <item x="6388"/>
        <item x="1263"/>
        <item x="1200"/>
        <item x="2036"/>
        <item x="1387"/>
        <item x="6836"/>
        <item x="7042"/>
        <item x="7052"/>
        <item x="4570"/>
        <item x="2524"/>
        <item x="2346"/>
        <item x="2027"/>
        <item x="2727"/>
        <item x="3949"/>
        <item x="1288"/>
        <item x="1821"/>
        <item x="5576"/>
        <item x="3905"/>
        <item x="5565"/>
        <item x="965"/>
        <item x="606"/>
        <item x="224"/>
        <item x="2794"/>
        <item x="6080"/>
        <item x="4989"/>
        <item x="2309"/>
        <item x="800"/>
        <item x="62"/>
        <item x="4860"/>
        <item x="1958"/>
        <item x="1728"/>
        <item x="8"/>
        <item x="69"/>
        <item x="2329"/>
        <item x="436"/>
        <item x="2567"/>
        <item x="1945"/>
        <item x="2339"/>
        <item x="6335"/>
        <item x="6189"/>
        <item x="5139"/>
        <item x="4997"/>
        <item x="3933"/>
        <item x="986"/>
        <item x="5161"/>
        <item x="1763"/>
        <item x="6519"/>
        <item x="719"/>
        <item x="4635"/>
        <item x="4161"/>
        <item x="3243"/>
        <item x="630"/>
        <item x="534"/>
        <item x="6566"/>
        <item x="629"/>
        <item x="3256"/>
        <item x="3485"/>
        <item x="1765"/>
        <item x="1344"/>
        <item x="1511"/>
        <item x="309"/>
        <item x="741"/>
        <item x="1818"/>
        <item x="1160"/>
        <item x="2499"/>
        <item x="2330"/>
        <item x="4986"/>
        <item x="777"/>
        <item x="3032"/>
        <item x="650"/>
        <item x="2570"/>
        <item x="2049"/>
        <item x="6558"/>
        <item x="6927"/>
        <item x="3157"/>
        <item x="1180"/>
        <item x="3098"/>
        <item x="691"/>
        <item x="6197"/>
        <item x="6709"/>
        <item x="6050"/>
        <item x="1484"/>
        <item x="2359"/>
        <item x="4222"/>
        <item x="5103"/>
        <item x="7059"/>
        <item x="315"/>
        <item x="5390"/>
        <item x="4528"/>
        <item x="3932"/>
        <item x="537"/>
        <item x="4550"/>
        <item x="5208"/>
        <item x="4663"/>
        <item x="764"/>
        <item x="4608"/>
        <item x="1048"/>
        <item x="1464"/>
        <item x="6925"/>
        <item x="3871"/>
        <item x="5016"/>
        <item x="6918"/>
        <item x="6104"/>
        <item x="845"/>
        <item x="6539"/>
        <item x="4165"/>
        <item x="1087"/>
        <item x="26"/>
        <item x="2965"/>
        <item x="5053"/>
        <item x="5819"/>
        <item x="2731"/>
        <item x="4555"/>
        <item x="1657"/>
        <item x="379"/>
        <item x="4621"/>
        <item x="6583"/>
        <item x="1000"/>
        <item x="3942"/>
        <item x="1717"/>
        <item x="5051"/>
        <item x="391"/>
        <item x="4634"/>
        <item x="3546"/>
        <item x="1016"/>
        <item x="1413"/>
        <item x="6190"/>
        <item x="1929"/>
        <item x="4953"/>
        <item x="1956"/>
        <item x="1993"/>
        <item x="2584"/>
        <item x="5033"/>
        <item x="4654"/>
        <item x="1738"/>
        <item x="4440"/>
        <item x="1723"/>
        <item x="4809"/>
        <item x="3099"/>
        <item x="4200"/>
        <item x="6528"/>
        <item x="5398"/>
        <item x="5935"/>
        <item x="1312"/>
        <item x="1491"/>
        <item x="4832"/>
        <item x="1923"/>
        <item x="1675"/>
        <item x="5477"/>
        <item x="5397"/>
        <item x="4923"/>
        <item x="1405"/>
        <item x="5651"/>
        <item x="529"/>
        <item x="7047"/>
        <item x="2564"/>
        <item x="6380"/>
        <item x="1260"/>
        <item x="5359"/>
        <item x="565"/>
        <item x="1498"/>
        <item x="386"/>
        <item x="213"/>
        <item x="1974"/>
        <item x="561"/>
        <item x="5047"/>
        <item x="715"/>
        <item x="370"/>
        <item x="6381"/>
        <item x="3276"/>
        <item x="2348"/>
        <item x="5616"/>
        <item x="1034"/>
        <item x="6880"/>
        <item x="5097"/>
        <item x="5659"/>
        <item x="3965"/>
        <item x="6672"/>
        <item x="6015"/>
        <item x="5920"/>
        <item x="4847"/>
        <item x="4220"/>
        <item x="645"/>
        <item x="29"/>
        <item x="2544"/>
        <item x="637"/>
        <item x="6698"/>
        <item x="2097"/>
        <item x="4172"/>
        <item x="4582"/>
        <item x="2063"/>
        <item x="3229"/>
        <item x="1999"/>
        <item x="1702"/>
        <item x="426"/>
        <item x="6574"/>
        <item x="1892"/>
        <item x="640"/>
        <item x="289"/>
        <item x="6387"/>
        <item x="2335"/>
        <item x="6862"/>
        <item x="3948"/>
        <item x="1459"/>
        <item x="3142"/>
        <item x="3061"/>
        <item x="1947"/>
        <item x="596"/>
        <item x="2315"/>
        <item x="4760"/>
        <item x="4213"/>
        <item x="6101"/>
        <item x="1095"/>
        <item x="252"/>
        <item x="2380"/>
        <item x="1437"/>
        <item x="1320"/>
        <item x="5571"/>
        <item x="527"/>
        <item x="1365"/>
        <item x="4179"/>
        <item x="3540"/>
        <item x="7081"/>
        <item x="3215"/>
        <item x="6832"/>
        <item x="5371"/>
        <item x="773"/>
        <item x="4564"/>
        <item x="397"/>
        <item x="4852"/>
        <item x="3661"/>
        <item x="1493"/>
        <item x="1213"/>
        <item x="6517"/>
        <item x="672"/>
        <item x="3895"/>
        <item x="6903"/>
        <item x="7043"/>
        <item x="2923"/>
        <item x="627"/>
        <item x="3866"/>
        <item x="1412"/>
        <item x="5684"/>
        <item x="7053"/>
        <item x="320"/>
        <item x="1222"/>
        <item x="358"/>
        <item x="1472"/>
        <item x="5887"/>
        <item x="1788"/>
        <item x="4451"/>
        <item x="751"/>
        <item x="4143"/>
        <item x="5485"/>
        <item x="1110"/>
        <item x="6217"/>
        <item x="2767"/>
        <item x="4970"/>
        <item x="2024"/>
        <item x="3968"/>
        <item x="5038"/>
        <item x="1746"/>
        <item x="1042"/>
        <item x="2327"/>
        <item x="4641"/>
        <item x="1082"/>
        <item x="690"/>
        <item x="80"/>
        <item x="189"/>
        <item x="5376"/>
        <item x="1106"/>
        <item x="1914"/>
        <item x="247"/>
        <item x="1164"/>
        <item x="5605"/>
        <item x="5601"/>
        <item x="4618"/>
        <item x="5474"/>
        <item x="692"/>
        <item x="1959"/>
        <item x="1674"/>
        <item x="6078"/>
        <item x="4951"/>
        <item x="1656"/>
        <item x="3855"/>
        <item x="1735"/>
        <item x="1362"/>
        <item x="6564"/>
        <item x="5349"/>
        <item x="6620"/>
        <item x="1720"/>
        <item x="2294"/>
        <item x="6426"/>
        <item x="3983"/>
        <item x="1678"/>
        <item x="1831"/>
        <item x="584"/>
        <item x="1463"/>
        <item x="1734"/>
        <item x="4416"/>
        <item x="2954"/>
        <item x="2301"/>
        <item x="1046"/>
        <item x="409"/>
        <item x="5899"/>
        <item x="1314"/>
        <item x="6185"/>
        <item x="568"/>
        <item x="3512"/>
        <item x="6847"/>
        <item x="2100"/>
        <item x="6278"/>
        <item x="2549"/>
        <item x="5945"/>
        <item x="3518"/>
        <item x="674"/>
        <item x="3520"/>
        <item x="5874"/>
        <item x="231"/>
        <item x="695"/>
        <item x="1926"/>
        <item x="4865"/>
        <item x="1725"/>
        <item x="5193"/>
        <item x="393"/>
        <item x="7062"/>
        <item x="5353"/>
        <item x="404"/>
        <item x="2971"/>
        <item x="592"/>
        <item x="5511"/>
        <item x="3953"/>
        <item x="2093"/>
        <item x="3117"/>
        <item x="4798"/>
        <item x="2304"/>
        <item x="1098"/>
        <item x="1747"/>
        <item x="6930"/>
        <item x="4805"/>
        <item x="6550"/>
        <item x="1323"/>
        <item x="5669"/>
        <item x="694"/>
        <item x="6110"/>
        <item x="5594"/>
        <item x="6911"/>
        <item x="5661"/>
        <item x="2083"/>
        <item x="6936"/>
        <item x="6704"/>
        <item x="1676"/>
        <item x="7037"/>
        <item x="2939"/>
        <item x="6645"/>
        <item x="6349"/>
        <item x="4642"/>
        <item x="3831"/>
        <item x="4182"/>
        <item x="42"/>
        <item x="631"/>
        <item x="21"/>
        <item x="633"/>
        <item x="530"/>
        <item x="6695"/>
        <item x="6247"/>
        <item x="3138"/>
        <item x="2919"/>
        <item x="5405"/>
        <item x="4439"/>
        <item x="2975"/>
        <item x="6854"/>
        <item x="1002"/>
        <item x="583"/>
        <item x="6032"/>
        <item x="614"/>
        <item x="749"/>
        <item x="4844"/>
        <item x="6092"/>
        <item x="4633"/>
        <item x="3149"/>
        <item x="3468"/>
        <item x="2555"/>
        <item x="5715"/>
        <item x="50"/>
        <item x="4977"/>
        <item x="6109"/>
        <item x="5572"/>
        <item x="1964"/>
        <item x="5843"/>
        <item x="1832"/>
        <item x="1549"/>
        <item x="5031"/>
        <item x="6034"/>
        <item x="1261"/>
        <item x="28"/>
        <item x="6636"/>
        <item x="4982"/>
        <item x="1294"/>
        <item x="540"/>
        <item x="344"/>
        <item x="1659"/>
        <item x="6683"/>
        <item x="4396"/>
        <item x="4993"/>
        <item x="5102"/>
        <item x="535"/>
        <item x="3541"/>
        <item x="2102"/>
        <item x="4856"/>
        <item x="287"/>
        <item x="283"/>
        <item x="1715"/>
        <item x="5583"/>
        <item x="6997"/>
        <item x="1677"/>
        <item x="4449"/>
        <item x="6363"/>
        <item x="1886"/>
        <item x="5897"/>
        <item x="4651"/>
        <item x="6682"/>
        <item x="4342"/>
        <item x="5360"/>
        <item x="3669"/>
        <item x="5646"/>
        <item x="5181"/>
        <item x="2941"/>
        <item x="5556"/>
        <item x="727"/>
        <item x="6417"/>
        <item x="1787"/>
        <item x="359"/>
        <item x="5007"/>
        <item x="4446"/>
        <item x="3827"/>
        <item x="6554"/>
        <item x="3893"/>
        <item x="5350"/>
        <item x="1245"/>
        <item x="1709"/>
        <item x="3163"/>
        <item x="4671"/>
        <item x="251"/>
        <item x="4628"/>
        <item x="1061"/>
        <item x="4411"/>
        <item x="3690"/>
        <item x="3647"/>
        <item x="5132"/>
        <item x="5502"/>
        <item x="6102"/>
        <item x="6590"/>
        <item x="73"/>
        <item x="6591"/>
        <item x="5553"/>
        <item x="1439"/>
        <item x="6384"/>
        <item x="3124"/>
        <item x="6006"/>
        <item x="7041"/>
        <item x="3187"/>
        <item x="6622"/>
        <item x="399"/>
        <item x="2988"/>
        <item x="1079"/>
        <item x="554"/>
        <item x="1505"/>
        <item x="362"/>
        <item x="5653"/>
        <item x="572"/>
        <item x="185"/>
        <item x="4121"/>
        <item x="5484"/>
        <item x="5325"/>
        <item x="3121"/>
        <item x="5412"/>
        <item x="1308"/>
        <item x="2956"/>
        <item x="5538"/>
        <item x="6444"/>
        <item x="1336"/>
        <item x="3653"/>
        <item x="1535"/>
        <item x="3282"/>
        <item x="1542"/>
        <item x="2385"/>
        <item x="2383"/>
        <item x="437"/>
        <item x="1918"/>
        <item x="6686"/>
        <item x="3940"/>
        <item x="1753"/>
        <item x="184"/>
        <item x="55"/>
        <item x="7033"/>
        <item x="6909"/>
        <item x="403"/>
        <item x="5237"/>
        <item x="5991"/>
        <item x="3938"/>
        <item x="1065"/>
        <item x="3935"/>
        <item x="6902"/>
        <item x="5389"/>
        <item x="5130"/>
        <item x="6402"/>
        <item x="5140"/>
        <item x="2924"/>
        <item x="3127"/>
        <item x="4786"/>
        <item x="5662"/>
        <item x="2021"/>
        <item x="2088"/>
        <item x="1930"/>
        <item x="4428"/>
        <item x="628"/>
        <item x="1743"/>
        <item x="3931"/>
        <item x="2041"/>
        <item x="1304"/>
        <item x="3835"/>
        <item x="4826"/>
        <item x="6165"/>
        <item x="1490"/>
        <item x="2527"/>
        <item x="4848"/>
        <item x="5924"/>
        <item x="6664"/>
        <item x="192"/>
        <item x="6701"/>
        <item x="6019"/>
        <item x="6690"/>
        <item x="6070"/>
        <item x="6072"/>
        <item x="5030"/>
        <item x="4314"/>
        <item x="7061"/>
        <item x="6545"/>
        <item x="257"/>
        <item x="341"/>
        <item x="336"/>
        <item x="677"/>
        <item x="412"/>
        <item x="3171"/>
        <item x="37"/>
        <item x="2110"/>
        <item x="4987"/>
        <item x="6976"/>
        <item x="5615"/>
        <item x="4804"/>
        <item x="1418"/>
        <item x="544"/>
        <item x="1983"/>
        <item x="6600"/>
        <item x="2040"/>
        <item x="2689"/>
        <item x="607"/>
        <item x="306"/>
        <item x="2095"/>
        <item x="6876"/>
        <item x="6671"/>
        <item x="6442"/>
        <item x="215"/>
        <item x="4843"/>
        <item x="5871"/>
        <item x="3536"/>
        <item x="84"/>
        <item x="5581"/>
        <item x="1660"/>
        <item x="6597"/>
        <item x="5142"/>
        <item x="5379"/>
        <item x="6113"/>
        <item x="4787"/>
        <item x="3263"/>
        <item x="6356"/>
        <item x="4944"/>
        <item x="2398"/>
        <item x="3881"/>
        <item x="6986"/>
        <item x="6547"/>
        <item x="7046"/>
        <item x="1103"/>
        <item x="1027"/>
        <item x="5907"/>
        <item x="1272"/>
        <item x="25"/>
        <item x="5612"/>
        <item x="1301"/>
        <item x="2071"/>
        <item x="1054"/>
        <item x="5785"/>
        <item x="1685"/>
        <item x="4649"/>
        <item x="58"/>
        <item x="2949"/>
        <item x="6004"/>
        <item x="4533"/>
        <item x="1220"/>
        <item x="1309"/>
        <item x="3270"/>
        <item x="6538"/>
        <item x="582"/>
        <item x="5346"/>
        <item x="1457"/>
        <item x="1036"/>
        <item x="6821"/>
        <item x="24"/>
        <item x="1986"/>
        <item x="1802"/>
        <item x="2918"/>
        <item x="1931"/>
        <item x="443"/>
        <item x="570"/>
        <item x="6843"/>
        <item x="3140"/>
        <item x="5022"/>
        <item x="280"/>
        <item x="5664"/>
        <item x="4412"/>
        <item x="704"/>
        <item x="5029"/>
        <item x="4672"/>
        <item x="1455"/>
        <item x="4431"/>
        <item x="2601"/>
        <item x="5925"/>
        <item x="3123"/>
        <item x="6943"/>
        <item x="4457"/>
        <item x="45"/>
        <item x="5171"/>
        <item x="1254"/>
        <item x="2403"/>
        <item x="2343"/>
        <item x="369"/>
        <item x="3898"/>
        <item x="7030"/>
        <item x="1096"/>
        <item x="3878"/>
        <item x="4864"/>
        <item x="2103"/>
        <item x="658"/>
        <item x="4170"/>
        <item x="4846"/>
        <item x="983"/>
        <item x="6383"/>
        <item x="4834"/>
        <item x="3120"/>
        <item x="6653"/>
        <item x="3506"/>
        <item x="355"/>
        <item x="1711"/>
        <item x="6069"/>
        <item x="5535"/>
        <item x="729"/>
        <item x="5902"/>
        <item x="4838"/>
        <item x="6640"/>
        <item x="5539"/>
        <item x="3113"/>
        <item x="2008"/>
        <item x="1024"/>
        <item x="3980"/>
        <item x="351"/>
        <item x="1985"/>
        <item x="6998"/>
        <item x="6438"/>
        <item x="206"/>
        <item x="5671"/>
        <item x="2699"/>
        <item x="5835"/>
        <item x="4144"/>
        <item x="5613"/>
        <item x="3285"/>
        <item x="5035"/>
        <item x="78"/>
        <item x="60"/>
        <item x="1474"/>
        <item x="4818"/>
        <item x="2324"/>
        <item x="365"/>
        <item x="4536"/>
        <item x="2022"/>
        <item x="5199"/>
        <item x="186"/>
        <item x="5361"/>
        <item x="1332"/>
        <item x="1056"/>
        <item x="1913"/>
        <item x="4793"/>
        <item x="6392"/>
        <item x="6376"/>
        <item x="1658"/>
        <item x="1833"/>
        <item x="6274"/>
        <item x="641"/>
        <item x="2089"/>
        <item x="349"/>
        <item x="1524"/>
        <item x="3093"/>
        <item x="4319"/>
        <item x="1302"/>
        <item x="993"/>
        <item x="3963"/>
        <item x="4961"/>
        <item x="76"/>
        <item x="4325"/>
        <item x="1020"/>
        <item x="6931"/>
        <item x="324"/>
        <item x="4867"/>
        <item x="406"/>
        <item x="1197"/>
        <item x="3996"/>
        <item x="1293"/>
        <item x="2507"/>
        <item x="4677"/>
        <item x="3863"/>
        <item x="1329"/>
        <item x="552"/>
        <item x="4721"/>
        <item x="6606"/>
        <item x="3974"/>
        <item x="7078"/>
        <item x="564"/>
        <item x="5131"/>
        <item x="7072"/>
        <item x="1475"/>
        <item x="4694"/>
        <item x="6509"/>
        <item x="5906"/>
        <item x="1834"/>
        <item x="613"/>
        <item x="1432"/>
        <item x="7051"/>
        <item x="4753"/>
        <item x="4443"/>
        <item x="346"/>
        <item x="4530"/>
        <item x="382"/>
        <item x="3265"/>
        <item x="4577"/>
        <item x="1063"/>
        <item x="6332"/>
        <item x="4929"/>
        <item x="2980"/>
        <item x="736"/>
        <item x="5698"/>
        <item x="5685"/>
        <item x="4158"/>
        <item x="1050"/>
        <item x="4364"/>
        <item x="1951"/>
        <item x="506"/>
        <item x="4410"/>
        <item x="6199"/>
        <item x="6042"/>
        <item x="3178"/>
        <item x="4631"/>
        <item x="1871"/>
        <item x="5592"/>
        <item x="4945"/>
        <item x="7084"/>
        <item x="61"/>
        <item x="7035"/>
        <item x="1227"/>
        <item x="3072"/>
        <item x="6020"/>
        <item x="7085"/>
        <item x="1340"/>
        <item x="5003"/>
        <item x="4101"/>
        <item x="2325"/>
        <item x="611"/>
        <item x="5917"/>
        <item x="4210"/>
        <item x="3869"/>
        <item x="639"/>
        <item x="4216"/>
        <item x="3281"/>
        <item x="4415"/>
        <item x="2409"/>
        <item x="5817"/>
        <item x="7050"/>
        <item x="3839"/>
        <item x="2952"/>
        <item x="1429"/>
        <item x="5880"/>
        <item x="2996"/>
        <item x="6844"/>
        <item x="1420"/>
        <item x="5540"/>
        <item x="4775"/>
        <item x="717"/>
        <item x="6320"/>
        <item x="6717"/>
        <item x="5570"/>
        <item x="1248"/>
        <item x="4664"/>
        <item x="6362"/>
        <item x="3542"/>
        <item x="3515"/>
        <item x="6576"/>
        <item x="713"/>
        <item x="6065"/>
        <item x="6327"/>
        <item x="686"/>
        <item x="244"/>
        <item x="5385"/>
        <item x="4839"/>
        <item x="1276"/>
        <item x="209"/>
        <item x="1827"/>
        <item x="6511"/>
        <item x="327"/>
        <item x="6350"/>
        <item x="1428"/>
        <item x="1072"/>
        <item x="6089"/>
        <item x="3487"/>
        <item x="1078"/>
        <item x="4204"/>
        <item x="1217"/>
        <item x="4372"/>
        <item x="3880"/>
        <item x="605"/>
        <item x="4215"/>
        <item x="6527"/>
        <item x="5562"/>
        <item x="6808"/>
        <item x="5034"/>
        <item x="1283"/>
        <item x="5692"/>
        <item x="4422"/>
        <item x="301"/>
        <item x="5363"/>
        <item x="2314"/>
        <item x="5106"/>
        <item x="6"/>
        <item x="743"/>
        <item x="2963"/>
        <item x="1911"/>
        <item x="1417"/>
        <item x="4994"/>
        <item x="4461"/>
        <item x="1646"/>
        <item x="4362"/>
        <item x="5314"/>
        <item x="4365"/>
        <item x="316"/>
        <item x="2396"/>
        <item x="6656"/>
        <item x="5299"/>
        <item x="5549"/>
        <item x="1898"/>
        <item x="2405"/>
        <item x="5898"/>
        <item x="671"/>
        <item x="5071"/>
        <item x="4578"/>
        <item x="2064"/>
        <item x="603"/>
        <item x="5280"/>
        <item x="5676"/>
        <item x="297"/>
        <item x="2722"/>
        <item x="6581"/>
        <item x="1934"/>
        <item x="7011"/>
        <item x="248"/>
        <item x="6411"/>
        <item x="6206"/>
        <item x="1754"/>
        <item x="1883"/>
        <item x="366"/>
        <item x="4770"/>
        <item x="6434"/>
        <item x="4581"/>
        <item x="990"/>
        <item x="3906"/>
        <item x="622"/>
        <item x="4307"/>
        <item x="4427"/>
        <item x="3824"/>
        <item x="1507"/>
        <item x="6569"/>
        <item x="4456"/>
        <item x="1058"/>
        <item x="7025"/>
        <item x="4385"/>
        <item x="6828"/>
        <item x="688"/>
        <item x="2995"/>
        <item x="5700"/>
        <item x="755"/>
        <item x="423"/>
        <item x="1275"/>
        <item x="5905"/>
        <item x="2302"/>
        <item x="6846"/>
        <item x="1969"/>
        <item x="421"/>
        <item x="239"/>
        <item x="4821"/>
        <item x="3970"/>
        <item x="3262"/>
        <item x="4772"/>
        <item x="5021"/>
        <item x="1341"/>
        <item x="220"/>
        <item x="1946"/>
        <item x="4211"/>
        <item x="5996"/>
        <item x="5821"/>
        <item x="615"/>
        <item x="1249"/>
        <item x="6338"/>
        <item x="3916"/>
        <item x="1333"/>
        <item x="6084"/>
        <item x="1009"/>
        <item x="6874"/>
        <item x="6716"/>
        <item x="4734"/>
        <item x="982"/>
        <item x="4436"/>
        <item x="5597"/>
        <item x="5348"/>
        <item x="3078"/>
        <item x="5316"/>
        <item x="6161"/>
        <item x="6589"/>
        <item x="3662"/>
        <item x="2047"/>
        <item x="573"/>
        <item x="2529"/>
        <item x="310"/>
        <item x="4343"/>
        <item x="5590"/>
        <item x="6677"/>
        <item x="665"/>
        <item x="3967"/>
        <item x="2732"/>
        <item x="1099"/>
        <item x="75"/>
        <item x="657"/>
        <item x="1322"/>
        <item x="6316"/>
        <item x="6971"/>
        <item x="2111"/>
        <item x="1824"/>
        <item x="4363"/>
        <item x="4751"/>
        <item x="2072"/>
        <item x="378"/>
        <item x="6585"/>
        <item x="6700"/>
        <item x="6577"/>
        <item x="212"/>
        <item x="1906"/>
        <item x="1696"/>
        <item x="5603"/>
        <item x="3288"/>
        <item x="621"/>
        <item x="5322"/>
        <item x="1543"/>
        <item x="5683"/>
        <item x="3279"/>
        <item x="1917"/>
        <item x="1654"/>
        <item x="294"/>
        <item x="427"/>
        <item x="456"/>
        <item x="1933"/>
        <item x="4438"/>
        <item x="2972"/>
        <item x="5598"/>
        <item x="2937"/>
        <item x="778"/>
        <item x="6641"/>
        <item x="497"/>
        <item x="6315"/>
        <item x="668"/>
        <item x="2340"/>
        <item x="6924"/>
        <item x="6031"/>
        <item x="4933"/>
        <item x="1456"/>
        <item x="1712"/>
        <item x="5870"/>
        <item x="1300"/>
        <item x="187"/>
        <item x="6910"/>
        <item x="1756"/>
        <item x="1846"/>
        <item x="338"/>
        <item x="6420"/>
        <item x="2412"/>
        <item x="286"/>
        <item x="4413"/>
        <item x="6067"/>
        <item x="1282"/>
        <item x="4193"/>
        <item x="6852"/>
        <item x="2099"/>
        <item x="410"/>
        <item x="1701"/>
        <item x="2944"/>
        <item x="6708"/>
        <item x="1905"/>
        <item x="1243"/>
        <item x="5879"/>
        <item x="3513"/>
        <item x="299"/>
        <item x="2516"/>
        <item x="270"/>
        <item x="2718"/>
        <item x="4142"/>
        <item x="7008"/>
        <item x="295"/>
        <item x="4755"/>
        <item x="550"/>
        <item x="70"/>
        <item x="6942"/>
        <item x="5373"/>
        <item x="4724"/>
        <item x="5114"/>
        <item x="696"/>
        <item x="3115"/>
        <item x="2391"/>
        <item x="3664"/>
        <item x="644"/>
        <item x="5938"/>
        <item x="3857"/>
        <item x="5940"/>
        <item x="5578"/>
        <item x="1957"/>
        <item x="2933"/>
        <item x="4585"/>
        <item x="17"/>
        <item x="4825"/>
        <item x="5141"/>
        <item x="6805"/>
        <item x="6156"/>
        <item x="2366"/>
        <item x="5420"/>
        <item x="4922"/>
        <item x="82"/>
        <item x="1968"/>
        <item x="4317"/>
        <item x="198"/>
        <item x="6889"/>
        <item x="1805"/>
        <item x="5998"/>
        <item x="343"/>
        <item x="1699"/>
        <item x="3266"/>
        <item x="6529"/>
        <item x="5606"/>
        <item x="2336"/>
        <item x="2354"/>
        <item x="6573"/>
        <item x="6849"/>
        <item x="761"/>
        <item x="4398"/>
        <item x="1324"/>
        <item x="6047"/>
        <item x="5380"/>
        <item x="609"/>
        <item x="4"/>
        <item x="6245"/>
        <item x="726"/>
        <item x="6040"/>
        <item x="4820"/>
        <item x="2901"/>
        <item x="5541"/>
        <item x="4320"/>
        <item x="3667"/>
        <item x="6920"/>
        <item x="374"/>
        <item x="6399"/>
        <item x="3663"/>
        <item x="3509"/>
        <item x="6091"/>
        <item x="597"/>
        <item x="7088"/>
        <item x="5254"/>
        <item x="6009"/>
        <item x="6435"/>
        <item x="32"/>
        <item x="3849"/>
        <item x="2976"/>
        <item x="6848"/>
        <item x="1446"/>
        <item x="616"/>
        <item x="1092"/>
        <item x="5375"/>
        <item x="6979"/>
        <item x="4807"/>
        <item x="1751"/>
        <item x="400"/>
        <item x="6900"/>
        <item x="4109"/>
        <item x="732"/>
        <item x="5370"/>
        <item x="1238"/>
        <item x="5551"/>
        <item x="429"/>
        <item x="2368"/>
        <item x="617"/>
        <item x="4402"/>
        <item x="1006"/>
        <item x="445"/>
        <item x="293"/>
        <item x="594"/>
        <item x="2085"/>
        <item x="3914"/>
        <item x="4822"/>
        <item x="4934"/>
        <item x="1069"/>
        <item x="1202"/>
        <item x="2374"/>
        <item x="6097"/>
        <item x="392"/>
        <item x="229"/>
        <item x="6129"/>
        <item x="2362"/>
        <item x="1870"/>
        <item x="6370"/>
        <item x="5525"/>
        <item x="454"/>
        <item x="998"/>
        <item x="4553"/>
        <item x="647"/>
        <item x="275"/>
        <item x="1101"/>
        <item x="654"/>
        <item x="748"/>
        <item x="4837"/>
        <item x="4738"/>
        <item x="3917"/>
        <item x="2345"/>
        <item x="2968"/>
        <item x="1722"/>
        <item x="752"/>
        <item x="4800"/>
        <item x="210"/>
        <item x="4177"/>
        <item x="1032"/>
        <item x="3645"/>
        <item x="5119"/>
        <item x="979"/>
        <item x="1885"/>
        <item x="422"/>
        <item x="1655"/>
        <item x="4956"/>
        <item x="6416"/>
        <item x="6619"/>
        <item x="4762"/>
        <item x="4973"/>
        <item x="6130"/>
        <item x="4569"/>
        <item x="4153"/>
        <item x="4790"/>
        <item x="5930"/>
        <item x="452"/>
        <item x="6975"/>
        <item x="2697"/>
        <item x="5039"/>
        <item x="373"/>
        <item x="7032"/>
        <item x="676"/>
        <item x="6123"/>
        <item x="4791"/>
        <item x="553"/>
        <item x="237"/>
        <item x="3952"/>
        <item x="5315"/>
        <item x="3271"/>
        <item x="4554"/>
        <item x="5516"/>
        <item x="1052"/>
        <item x="1014"/>
        <item x="3272"/>
        <item x="2979"/>
        <item x="6076"/>
        <item x="720"/>
        <item x="6062"/>
        <item x="1650"/>
        <item x="505"/>
        <item x="4539"/>
        <item x="3134"/>
        <item x="1762"/>
        <item x="7082"/>
        <item x="722"/>
        <item x="5046"/>
        <item x="328"/>
        <item x="581"/>
        <item x="1435"/>
        <item x="5875"/>
        <item x="4788"/>
        <item x="203"/>
        <item x="5528"/>
        <item x="653"/>
        <item x="6035"/>
        <item x="1707"/>
        <item x="1690"/>
        <item x="7058"/>
        <item x="1708"/>
        <item x="7024"/>
        <item x="4782"/>
        <item x="4151"/>
        <item x="4403"/>
        <item x="2355"/>
        <item x="345"/>
        <item x="4952"/>
        <item x="5577"/>
        <item x="1081"/>
        <item x="5544"/>
        <item x="6118"/>
        <item x="999"/>
        <item x="1739"/>
        <item x="6160"/>
        <item x="2530"/>
        <item x="1018"/>
        <item x="5383"/>
        <item x="571"/>
        <item x="2402"/>
        <item x="5932"/>
        <item x="4948"/>
        <item x="4599"/>
        <item x="6867"/>
        <item x="5647"/>
        <item x="2061"/>
        <item x="6913"/>
        <item x="1726"/>
        <item x="1070"/>
        <item x="5834"/>
        <item x="598"/>
        <item x="6981"/>
        <item x="5534"/>
        <item x="6378"/>
        <item x="6168"/>
        <item x="5099"/>
        <item x="1680"/>
        <item x="4729"/>
        <item x="1211"/>
        <item x="974"/>
        <item x="3918"/>
        <item x="6079"/>
        <item x="6164"/>
        <item x="3482"/>
        <item x="5697"/>
        <item x="6151"/>
        <item x="385"/>
        <item x="4146"/>
        <item x="3882"/>
        <item x="3870"/>
        <item x="3481"/>
        <item x="6073"/>
        <item x="363"/>
        <item x="6921"/>
        <item x="1007"/>
        <item x="4401"/>
        <item x="4731"/>
        <item x="723"/>
        <item x="3979"/>
        <item x="325"/>
        <item x="649"/>
        <item x="4814"/>
        <item x="709"/>
        <item x="6928"/>
        <item x="6096"/>
        <item x="1044"/>
        <item x="1731"/>
        <item x="712"/>
        <item x="1759"/>
        <item x="6357"/>
        <item x="4160"/>
        <item x="1694"/>
        <item x="4176"/>
        <item x="2337"/>
        <item x="4190"/>
        <item x="739"/>
        <item x="302"/>
        <item x="6419"/>
        <item x="1949"/>
        <item x="6166"/>
        <item x="20"/>
        <item x="6694"/>
        <item x="2724"/>
        <item x="3910"/>
        <item x="662"/>
        <item x="5244"/>
        <item x="5384"/>
        <item x="6508"/>
        <item x="4741"/>
        <item x="4028"/>
        <item x="610"/>
        <item x="6922"/>
        <item x="3829"/>
        <item x="5602"/>
        <item x="4930"/>
        <item x="648"/>
        <item x="1038"/>
        <item x="304"/>
        <item x="6440"/>
        <item x="253"/>
        <item x="620"/>
        <item x="2073"/>
        <item x="6712"/>
        <item x="6053"/>
        <item x="5882"/>
        <item x="3908"/>
        <item x="6292"/>
        <item x="6339"/>
        <item x="7003"/>
        <item x="551"/>
        <item x="1247"/>
        <item x="6405"/>
        <item x="6111"/>
        <item x="1028"/>
        <item x="5858"/>
        <item x="1422"/>
        <item x="5367"/>
        <item x="6988"/>
        <item x="196"/>
        <item x="4154"/>
        <item x="1661"/>
        <item x="6188"/>
        <item x="768"/>
        <item x="4394"/>
        <item x="5904"/>
        <item x="5153"/>
        <item x="1741"/>
        <item x="6594"/>
        <item x="1916"/>
        <item x="4209"/>
        <item x="1025"/>
        <item x="6824"/>
        <item x="725"/>
        <item x="6043"/>
        <item x="6061"/>
        <item x="7040"/>
        <item x="684"/>
        <item x="2917"/>
        <item x="1040"/>
        <item x="4419"/>
        <item x="2091"/>
        <item x="590"/>
        <item x="281"/>
        <item x="4590"/>
        <item x="6584"/>
        <item x="5903"/>
        <item x="2322"/>
        <item x="3658"/>
        <item x="290"/>
        <item x="312"/>
        <item x="6037"/>
        <item x="767"/>
        <item x="5407"/>
        <item x="348"/>
        <item x="476"/>
        <item x="2399"/>
        <item x="508"/>
        <item x="4333"/>
        <item x="970"/>
        <item x="3886"/>
        <item x="5475"/>
        <item x="3865"/>
        <item x="1451"/>
        <item x="4816"/>
        <item x="545"/>
        <item x="5357"/>
        <item x="4337"/>
        <item x="1724"/>
        <item x="2953"/>
        <item x="5620"/>
        <item x="6364"/>
        <item x="3907"/>
        <item x="1716"/>
        <item x="6715"/>
        <item x="2962"/>
        <item x="6107"/>
        <item x="604"/>
        <item x="6575"/>
        <item x="7092"/>
        <item x="728"/>
        <item x="5927"/>
        <item x="4075"/>
        <item x="1902"/>
        <item x="298"/>
        <item x="6308"/>
        <item x="431"/>
        <item x="3856"/>
        <item x="3927"/>
        <item x="463"/>
        <item x="5028"/>
        <item x="4588"/>
        <item x="6428"/>
        <item x="4789"/>
        <item x="511"/>
        <item x="747"/>
        <item x="6638"/>
        <item x="4776"/>
        <item x="5095"/>
        <item x="972"/>
        <item x="2946"/>
        <item x="5313"/>
        <item x="6186"/>
        <item x="1447"/>
        <item x="6201"/>
        <item x="5921"/>
        <item x="555"/>
        <item x="6087"/>
        <item x="6990"/>
        <item x="3670"/>
        <item x="5833"/>
        <item x="326"/>
        <item x="579"/>
        <item x="4163"/>
        <item x="334"/>
        <item x="6194"/>
        <item x="214"/>
        <item x="4148"/>
        <item x="7001"/>
        <item x="6635"/>
        <item x="724"/>
        <item x="4152"/>
        <item x="5802"/>
        <item x="6502"/>
        <item x="5486"/>
        <item x="3083"/>
        <item x="5665"/>
        <item x="5582"/>
        <item x="291"/>
        <item x="2066"/>
        <item x="5912"/>
        <item x="5704"/>
        <item x="5555"/>
        <item x="595"/>
        <item x="1876"/>
        <item x="4565"/>
        <item x="5909"/>
        <item x="5593"/>
        <item x="1855"/>
        <item x="5381"/>
        <item x="4139"/>
        <item x="242"/>
        <item x="3902"/>
        <item x="5579"/>
        <item x="6359"/>
        <item x="563"/>
        <item x="5881"/>
        <item x="1221"/>
        <item x="430"/>
        <item x="6543"/>
        <item x="6503"/>
        <item x="472"/>
        <item x="6353"/>
        <item x="6331"/>
        <item x="524"/>
        <item x="6512"/>
        <item x="4381"/>
        <item x="5999"/>
        <item x="5548"/>
        <item x="588"/>
        <item x="2915"/>
        <item x="1736"/>
        <item x="1932"/>
        <item x="4546"/>
        <item x="2934"/>
        <item x="7089"/>
        <item x="2991"/>
        <item x="5604"/>
        <item x="5703"/>
        <item x="962"/>
        <item x="4737"/>
        <item x="5411"/>
        <item x="4102"/>
        <item x="2704"/>
        <item x="4858"/>
        <item x="2927"/>
        <item x="5531"/>
        <item x="6176"/>
        <item x="4808"/>
        <item x="1697"/>
        <item x="6630"/>
        <item x="2307"/>
        <item x="5023"/>
        <item x="1868"/>
        <item x="5877"/>
        <item x="303"/>
        <item x="2512"/>
        <item x="6187"/>
        <item x="6869"/>
        <item x="4349"/>
        <item x="1740"/>
        <item x="6427"/>
        <item x="85"/>
        <item x="1742"/>
        <item x="1426"/>
        <item x="376"/>
        <item x="5944"/>
        <item x="5585"/>
        <item x="2104"/>
        <item x="83"/>
        <item x="4409"/>
        <item x="1062"/>
        <item x="1100"/>
        <item x="6443"/>
        <item x="2080"/>
        <item x="6885"/>
        <item x="6010"/>
        <item x="6603"/>
        <item x="1755"/>
        <item x="5366"/>
        <item x="2903"/>
        <item x="4221"/>
        <item x="6680"/>
        <item x="3868"/>
        <item x="2515"/>
        <item x="2945"/>
        <item x="3879"/>
        <item x="6831"/>
        <item x="6424"/>
        <item x="2308"/>
        <item x="1687"/>
        <item x="5392"/>
        <item x="3900"/>
        <item x="4355"/>
        <item x="5688"/>
        <item x="188"/>
        <item x="6401"/>
        <item x="5286"/>
        <item x="576"/>
        <item x="330"/>
        <item x="1203"/>
        <item x="984"/>
        <item x="5503"/>
        <item x="6355"/>
        <item x="2297"/>
        <item x="5004"/>
        <item x="6022"/>
        <item x="5914"/>
        <item x="1089"/>
        <item x="1889"/>
        <item x="4542"/>
        <item x="574"/>
        <item x="273"/>
        <item x="339"/>
        <item x="5584"/>
        <item x="1433"/>
        <item x="6877"/>
        <item x="4198"/>
        <item x="701"/>
        <item x="1230"/>
        <item x="1423"/>
        <item x="6893"/>
        <item x="380"/>
        <item x="332"/>
        <item x="4551"/>
        <item x="4120"/>
        <item x="300"/>
        <item x="4138"/>
        <item x="4561"/>
        <item x="6596"/>
        <item x="57"/>
        <item x="4225"/>
        <item x="4346"/>
        <item x="271"/>
        <item x="562"/>
        <item x="6114"/>
        <item x="4778"/>
        <item x="4201"/>
        <item x="656"/>
        <item x="202"/>
        <item x="6542"/>
        <item x="6895"/>
        <item x="5372"/>
        <item x="5931"/>
        <item x="7017"/>
        <item x="5481"/>
        <item x="4535"/>
        <item x="268"/>
        <item x="5687"/>
        <item x="7018"/>
        <item x="4137"/>
        <item x="1713"/>
        <item x="1894"/>
        <item x="288"/>
        <item x="6326"/>
        <item x="513"/>
        <item x="6329"/>
        <item x="4815"/>
        <item x="4716"/>
        <item x="5355"/>
        <item x="1059"/>
        <item x="6605"/>
        <item x="245"/>
        <item x="666"/>
        <item x="6162"/>
        <item x="1673"/>
        <item x="2105"/>
        <item x="6358"/>
        <item x="468"/>
        <item x="4855"/>
        <item x="7006"/>
        <item x="4379"/>
        <item x="6337"/>
        <item x="6441"/>
        <item x="6036"/>
        <item x="6404"/>
        <item x="5318"/>
        <item x="5040"/>
        <item x="5334"/>
        <item x="5326"/>
        <item x="3267"/>
        <item x="4988"/>
        <item x="3904"/>
        <item x="6628"/>
        <item x="5154"/>
        <item x="6839"/>
        <item x="2092"/>
        <item x="4356"/>
        <item x="1692"/>
        <item x="6676"/>
        <item x="2969"/>
        <item x="1441"/>
        <item x="6851"/>
        <item x="4466"/>
        <item x="5421"/>
        <item x="499"/>
        <item x="6366"/>
        <item x="763"/>
        <item x="4862"/>
        <item x="1055"/>
        <item x="6813"/>
        <item x="4745"/>
        <item x="6439"/>
        <item x="2906"/>
        <item x="5479"/>
        <item x="6624"/>
        <item x="2914"/>
        <item x="4434"/>
        <item x="3899"/>
        <item x="6536"/>
        <item x="4181"/>
        <item x="4996"/>
        <item x="4093"/>
        <item x="2528"/>
        <item x="5894"/>
        <item x="2950"/>
        <item x="4794"/>
        <item x="6127"/>
        <item x="1443"/>
        <item x="4780"/>
        <item x="4817"/>
        <item x="6099"/>
        <item x="4480"/>
        <item x="5279"/>
        <item x="6578"/>
        <item x="3646"/>
        <item x="6003"/>
        <item x="3075"/>
        <item x="5886"/>
        <item x="329"/>
        <item x="6318"/>
        <item x="5589"/>
        <item x="5303"/>
        <item x="1421"/>
        <item x="4203"/>
        <item x="5011"/>
        <item x="5487"/>
        <item x="5986"/>
        <item x="4538"/>
        <item x="5705"/>
        <item x="3273"/>
        <item x="4206"/>
        <item x="577"/>
        <item x="4173"/>
        <item x="3656"/>
        <item x="4854"/>
        <item x="321"/>
        <item x="5807"/>
        <item x="1705"/>
        <item x="1088"/>
        <item x="6193"/>
        <item x="4938"/>
        <item x="6347"/>
        <item x="6403"/>
        <item x="4795"/>
        <item x="318"/>
        <item x="5641"/>
        <item x="5146"/>
        <item x="5686"/>
        <item x="3287"/>
        <item x="5558"/>
        <item x="5901"/>
        <item x="1086"/>
        <item x="4727"/>
        <item x="4978"/>
        <item x="2510"/>
        <item x="6526"/>
        <item x="5108"/>
        <item x="1019"/>
        <item x="4371"/>
        <item x="6343"/>
        <item x="3261"/>
        <item x="5510"/>
        <item x="6333"/>
        <item x="543"/>
        <item x="1003"/>
        <item x="2993"/>
        <item x="6513"/>
        <item x="5026"/>
        <item x="718"/>
        <item x="5545"/>
        <item x="1698"/>
        <item x="6611"/>
        <item x="462"/>
        <item x="4740"/>
        <item x="1727"/>
        <item x="2070"/>
        <item x="4842"/>
        <item x="7004"/>
        <item x="3085"/>
        <item x="1105"/>
        <item x="6437"/>
        <item x="2077"/>
        <item x="4541"/>
        <item x="6820"/>
        <item x="5499"/>
        <item x="2505"/>
        <item x="6058"/>
        <item x="4089"/>
        <item x="3660"/>
        <item x="5853"/>
        <item x="6075"/>
        <item x="3269"/>
        <item x="4168"/>
        <item x="5512"/>
        <item x="250"/>
        <item x="6587"/>
        <item x="3652"/>
        <item x="6871"/>
        <item x="4501"/>
        <item x="1695"/>
        <item x="4545"/>
        <item x="4764"/>
        <item x="6915"/>
        <item x="204"/>
        <item x="6627"/>
        <item x="4937"/>
        <item x="1022"/>
        <item x="6626"/>
        <item x="223"/>
        <item x="4348"/>
        <item x="3284"/>
        <item x="6812"/>
        <item x="4773"/>
        <item x="6429"/>
        <item x="4950"/>
        <item x="4119"/>
        <item x="4849"/>
        <item x="495"/>
        <item x="5327"/>
        <item x="6207"/>
        <item x="4803"/>
        <item x="6303"/>
        <item x="2319"/>
        <item x="1771"/>
        <item x="1239"/>
        <item x="1745"/>
        <item x="5393"/>
        <item x="4212"/>
        <item x="2067"/>
        <item x="5573"/>
        <item x="6108"/>
        <item x="759"/>
        <item x="5358"/>
        <item x="538"/>
        <item x="7028"/>
        <item x="1246"/>
        <item x="4586"/>
        <item x="6868"/>
        <item x="7094"/>
        <item x="278"/>
        <item x="5382"/>
        <item x="1210"/>
        <item x="5096"/>
        <item x="5032"/>
        <item x="4580"/>
        <item x="5896"/>
        <item x="449"/>
        <item x="1710"/>
        <item x="5859"/>
        <item x="3915"/>
        <item x="3082"/>
        <item x="4077"/>
        <item x="5006"/>
        <item x="3268"/>
        <item x="5614"/>
        <item x="480"/>
        <item x="5883"/>
        <item x="5826"/>
        <item x="5891"/>
        <item x="5415"/>
        <item x="503"/>
        <item x="5561"/>
        <item x="5111"/>
        <item x="350"/>
        <item x="1425"/>
        <item x="493"/>
        <item x="5574"/>
        <item x="5645"/>
        <item x="182"/>
        <item x="4208"/>
        <item x="5888"/>
        <item x="1212"/>
        <item x="5037"/>
        <item x="2389"/>
        <item x="4324"/>
        <item x="2518"/>
        <item x="6081"/>
        <item x="317"/>
        <item x="4983"/>
        <item x="6286"/>
        <item x="5702"/>
        <item x="6025"/>
        <item x="1860"/>
        <item x="5550"/>
        <item x="6342"/>
        <item x="4850"/>
        <item x="2096"/>
        <item x="5104"/>
        <item x="760"/>
        <item x="4078"/>
        <item x="279"/>
        <item x="2702"/>
        <item x="6633"/>
        <item x="3876"/>
        <item x="5015"/>
        <item x="6145"/>
        <item x="347"/>
        <item x="733"/>
        <item x="3912"/>
        <item x="263"/>
        <item x="6336"/>
        <item x="6561"/>
        <item x="992"/>
        <item x="6125"/>
        <item x="4845"/>
        <item x="2508"/>
        <item x="5928"/>
        <item x="227"/>
        <item x="6325"/>
        <item x="6170"/>
        <item x="4174"/>
        <item x="205"/>
        <item x="5520"/>
        <item x="746"/>
        <item x="5041"/>
        <item x="3657"/>
        <item x="4214"/>
        <item x="333"/>
        <item x="4321"/>
        <item x="256"/>
        <item x="4924"/>
        <item x="5498"/>
        <item x="3671"/>
        <item x="5320"/>
        <item x="7010"/>
        <item x="6150"/>
        <item x="518"/>
        <item x="5504"/>
        <item x="6052"/>
        <item x="2500"/>
        <item x="4311"/>
        <item x="3890"/>
        <item x="4802"/>
        <item x="985"/>
        <item x="4573"/>
        <item x="5580"/>
        <item x="531"/>
        <item x="3649"/>
        <item x="6703"/>
        <item x="4207"/>
        <item x="6969"/>
        <item x="1005"/>
        <item x="4801"/>
        <item x="5801"/>
        <item x="6369"/>
        <item x="2916"/>
        <item x="4853"/>
        <item x="4354"/>
        <item x="5803"/>
        <item x="6083"/>
        <item x="5840"/>
        <item x="4478"/>
        <item x="5609"/>
        <item x="5587"/>
        <item x="4068"/>
        <item x="200"/>
        <item x="2708"/>
        <item x="5391"/>
        <item x="4080"/>
        <item x="1888"/>
        <item x="6559"/>
        <item x="5546"/>
        <item x="1752"/>
        <item x="6612"/>
        <item x="6430"/>
        <item x="3077"/>
        <item x="5563"/>
        <item x="1652"/>
        <item x="988"/>
        <item x="5377"/>
        <item x="4308"/>
        <item x="6175"/>
        <item x="322"/>
        <item x="6945"/>
        <item x="6861"/>
        <item x="4124"/>
        <item x="4828"/>
        <item x="4693"/>
        <item x="6530"/>
        <item x="6544"/>
        <item x="4384"/>
        <item x="2107"/>
        <item x="6196"/>
        <item x="7057"/>
        <item x="6021"/>
        <item x="967"/>
        <item x="4568"/>
        <item x="1869"/>
        <item x="6580"/>
        <item x="6551"/>
        <item x="6382"/>
        <item x="742"/>
        <item x="233"/>
        <item x="6202"/>
        <item x="5694"/>
        <item x="2522"/>
        <item x="2947"/>
        <item x="6661"/>
        <item x="1761"/>
        <item x="3665"/>
        <item x="6360"/>
        <item x="5093"/>
        <item x="4166"/>
        <item x="265"/>
        <item x="4194"/>
        <item x="249"/>
        <item x="6059"/>
        <item x="6870"/>
        <item x="217"/>
        <item x="5476"/>
        <item x="6982"/>
        <item x="4445"/>
        <item x="1769"/>
        <item x="6323"/>
        <item x="5993"/>
        <item x="1224"/>
        <item x="6163"/>
        <item x="4812"/>
        <item x="1029"/>
        <item x="2065"/>
        <item x="5869"/>
        <item x="269"/>
        <item x="284"/>
        <item x="1419"/>
        <item x="285"/>
        <item x="261"/>
        <item x="4071"/>
        <item x="4437"/>
        <item x="216"/>
        <item x="1899"/>
        <item x="5588"/>
        <item x="6056"/>
        <item x="6314"/>
        <item x="5656"/>
        <item x="4376"/>
        <item x="6651"/>
        <item x="4162"/>
        <item x="4185"/>
        <item x="968"/>
        <item x="6994"/>
        <item x="246"/>
        <item x="6692"/>
        <item x="3278"/>
        <item x="4175"/>
        <item x="6352"/>
        <item x="5851"/>
        <item x="1757"/>
        <item x="6088"/>
        <item x="2928"/>
        <item x="4191"/>
        <item x="5942"/>
        <item x="3650"/>
        <item x="4823"/>
        <item x="4347"/>
        <item x="274"/>
        <item x="6908"/>
        <item x="3909"/>
        <item x="5552"/>
        <item x="1683"/>
        <item x="5526"/>
        <item x="6033"/>
        <item x="5892"/>
        <item x="6650"/>
        <item x="5992"/>
        <item x="311"/>
        <item x="491"/>
        <item x="6395"/>
        <item x="4859"/>
        <item x="207"/>
        <item x="4733"/>
        <item x="6608"/>
        <item x="4358"/>
        <item x="4007"/>
        <item x="4072"/>
        <item x="5876"/>
        <item x="3901"/>
        <item x="5417"/>
        <item x="6617"/>
        <item x="6373"/>
        <item x="2922"/>
        <item x="5098"/>
        <item x="6833"/>
        <item x="1017"/>
        <item x="1077"/>
        <item x="4122"/>
        <item x="1205"/>
        <item x="6039"/>
        <item x="4395"/>
        <item x="6375"/>
        <item x="1643"/>
        <item x="6826"/>
        <item x="1047"/>
        <item x="5050"/>
        <item x="547"/>
        <item x="600"/>
        <item x="1251"/>
        <item x="342"/>
        <item x="4192"/>
        <item x="5547"/>
        <item x="5483"/>
        <item x="193"/>
        <item x="6147"/>
        <item x="4576"/>
        <item x="5933"/>
        <item x="5406"/>
        <item x="4946"/>
        <item x="2910"/>
        <item x="1236"/>
        <item x="5396"/>
        <item x="3860"/>
        <item x="3097"/>
        <item x="6116"/>
        <item x="6433"/>
        <item x="232"/>
        <item x="4796"/>
        <item x="337"/>
        <item x="2940"/>
        <item x="1023"/>
        <item x="2504"/>
        <item x="6408"/>
        <item x="585"/>
        <item x="2913"/>
        <item x="750"/>
        <item x="4377"/>
        <item x="4544"/>
        <item x="4058"/>
        <item x="5678"/>
        <item x="254"/>
        <item x="5500"/>
        <item x="1872"/>
        <item x="4583"/>
        <item x="1448"/>
        <item x="5827"/>
        <item x="5395"/>
        <item x="5123"/>
        <item x="313"/>
        <item x="4559"/>
        <item x="6389"/>
        <item x="6625"/>
        <item x="4171"/>
        <item x="7012"/>
        <item x="6209"/>
        <item x="6488"/>
        <item x="4361"/>
        <item x="5805"/>
        <item x="4836"/>
        <item x="6555"/>
        <item x="6817"/>
        <item x="4752"/>
        <item x="5036"/>
        <item x="4927"/>
        <item x="475"/>
        <item x="4390"/>
        <item x="5281"/>
        <item x="6024"/>
        <item x="4426"/>
        <item x="1460"/>
        <item x="5559"/>
        <item x="6855"/>
        <item x="4771"/>
        <item x="2094"/>
        <item x="6501"/>
        <item x="6346"/>
        <item x="259"/>
        <item x="5343"/>
        <item x="5495"/>
        <item x="5418"/>
        <item x="211"/>
        <item x="4797"/>
        <item x="989"/>
        <item x="4954"/>
        <item x="3654"/>
        <item x="5144"/>
        <item x="6572"/>
        <item x="2520"/>
        <item x="1686"/>
        <item x="1233"/>
        <item x="234"/>
        <item x="5990"/>
        <item x="6632"/>
        <item x="2932"/>
        <item x="6521"/>
        <item x="4806"/>
        <item x="3275"/>
        <item x="995"/>
        <item x="4746"/>
        <item x="5988"/>
        <item x="453"/>
        <item x="6586"/>
        <item x="5852"/>
        <item x="4529"/>
        <item x="4552"/>
        <item x="5960"/>
        <item x="3889"/>
        <item x="1737"/>
        <item x="774"/>
        <item x="6340"/>
        <item x="1706"/>
        <item x="314"/>
        <item x="4082"/>
        <item x="296"/>
        <item x="6013"/>
        <item x="6313"/>
        <item x="1015"/>
        <item x="6064"/>
        <item x="5052"/>
        <item x="738"/>
        <item x="5401"/>
        <item x="197"/>
        <item x="3874"/>
        <item x="4046"/>
        <item x="1749"/>
        <item x="2501"/>
        <item x="4389"/>
        <item x="308"/>
        <item x="5000"/>
        <item x="6659"/>
        <item x="6415"/>
        <item x="5424"/>
        <item x="4189"/>
        <item x="745"/>
        <item x="4205"/>
        <item x="5339"/>
        <item x="1438"/>
        <item x="5301"/>
        <item x="470"/>
        <item x="6618"/>
        <item x="5027"/>
        <item x="4453"/>
        <item x="5600"/>
        <item x="282"/>
        <item x="1424"/>
        <item x="4965"/>
        <item x="770"/>
        <item x="5413"/>
        <item x="4928"/>
        <item x="1219"/>
        <item x="4114"/>
        <item x="258"/>
        <item x="7014"/>
        <item x="1234"/>
        <item x="4532"/>
        <item x="4984"/>
        <item x="5135"/>
        <item x="6837"/>
        <item x="981"/>
        <item x="4866"/>
        <item x="4353"/>
        <item x="3884"/>
        <item x="4811"/>
        <item x="996"/>
        <item x="4921"/>
        <item x="3903"/>
        <item x="6856"/>
        <item x="240"/>
        <item x="6027"/>
        <item x="4525"/>
        <item x="323"/>
        <item x="1440"/>
        <item x="4827"/>
        <item x="4074"/>
        <item x="1858"/>
        <item x="6386"/>
        <item x="277"/>
        <item x="1672"/>
        <item x="5049"/>
        <item x="4462"/>
        <item x="4549"/>
        <item x="2059"/>
        <item x="3861"/>
        <item x="3090"/>
        <item x="3073"/>
        <item x="4942"/>
        <item x="6400"/>
        <item x="3892"/>
        <item x="526"/>
        <item x="5378"/>
        <item x="4863"/>
        <item x="5595"/>
        <item x="4543"/>
        <item x="3853"/>
        <item x="5491"/>
        <item x="3999"/>
        <item x="484"/>
        <item x="5866"/>
        <item x="4306"/>
        <item x="1900"/>
        <item x="4197"/>
        <item x="5847"/>
        <item x="6198"/>
        <item x="4406"/>
        <item x="1862"/>
        <item x="6522"/>
        <item x="6524"/>
        <item x="5013"/>
        <item x="5394"/>
        <item x="1214"/>
        <item x="446"/>
        <item x="4357"/>
        <item x="474"/>
        <item x="4563"/>
        <item x="4813"/>
        <item x="4975"/>
        <item x="1891"/>
        <item x="6520"/>
        <item x="775"/>
        <item x="4340"/>
        <item x="2074"/>
        <item x="6970"/>
        <item x="4459"/>
        <item x="1884"/>
        <item x="4094"/>
        <item x="230"/>
        <item x="7000"/>
        <item x="5575"/>
        <item x="1744"/>
        <item x="3089"/>
        <item x="221"/>
        <item x="4799"/>
        <item x="340"/>
        <item x="1255"/>
        <item x="5024"/>
        <item x="6809"/>
        <item x="4819"/>
        <item x="3655"/>
        <item x="6436"/>
        <item x="6334"/>
        <item x="4382"/>
        <item x="756"/>
        <item x="4971"/>
        <item x="6491"/>
        <item x="5564"/>
        <item x="5268"/>
        <item x="4187"/>
        <item x="465"/>
        <item x="5248"/>
        <item x="5416"/>
        <item x="716"/>
        <item x="6309"/>
        <item x="5404"/>
        <item x="199"/>
        <item x="3897"/>
        <item x="1648"/>
        <item x="6425"/>
        <item x="6148"/>
        <item x="5845"/>
        <item x="5272"/>
        <item x="4968"/>
        <item x="4990"/>
        <item x="6977"/>
        <item x="5002"/>
        <item x="6205"/>
        <item x="714"/>
        <item x="5290"/>
        <item x="2514"/>
        <item x="236"/>
        <item x="4458"/>
        <item x="1689"/>
        <item x="5867"/>
        <item x="1649"/>
        <item x="6533"/>
        <item x="1758"/>
        <item x="235"/>
        <item x="4217"/>
        <item x="5335"/>
        <item x="4698"/>
        <item x="5311"/>
        <item x="3883"/>
        <item x="734"/>
        <item x="5400"/>
        <item x="3087"/>
        <item x="5523"/>
        <item x="1651"/>
        <item x="4433"/>
        <item x="5836"/>
        <item x="6950"/>
        <item x="4725"/>
        <item x="4344"/>
        <item x="5062"/>
        <item x="6321"/>
        <item x="1252"/>
        <item x="5857"/>
        <item x="5076"/>
        <item x="4186"/>
        <item x="5957"/>
        <item x="6506"/>
        <item x="4359"/>
        <item x="4332"/>
        <item x="4400"/>
        <item x="6365"/>
        <item x="4482"/>
        <item x="5830"/>
        <item x="744"/>
        <item x="5308"/>
        <item x="4184"/>
        <item x="5252"/>
        <item x="4322"/>
        <item x="4328"/>
        <item x="1223"/>
        <item x="5148"/>
        <item x="5149"/>
        <item x="6601"/>
        <item x="4558"/>
        <item x="2517"/>
        <item x="4767"/>
        <item x="4998"/>
        <item x="6155"/>
        <item x="4830"/>
        <item x="3894"/>
        <item x="2498"/>
        <item x="3280"/>
        <item x="4824"/>
        <item x="4159"/>
        <item x="267"/>
        <item x="6184"/>
        <item x="2084"/>
        <item x="4141"/>
        <item x="2060"/>
        <item x="5342"/>
        <item x="266"/>
        <item x="3885"/>
        <item x="467"/>
        <item x="4073"/>
        <item x="5246"/>
        <item x="757"/>
        <item x="5018"/>
        <item x="4335"/>
        <item x="6556"/>
        <item x="4485"/>
        <item x="4557"/>
        <item x="6394"/>
        <item x="6351"/>
        <item x="255"/>
        <item x="5399"/>
        <item x="5107"/>
        <item x="3651"/>
        <item x="5505"/>
        <item x="4057"/>
        <item x="4393"/>
        <item x="4471"/>
        <item x="5064"/>
        <item x="6830"/>
        <item x="6823"/>
        <item x="2497"/>
        <item x="1890"/>
        <item x="5136"/>
        <item x="5282"/>
        <item x="2108"/>
        <item x="5536"/>
        <item x="460"/>
        <item x="4392"/>
        <item x="3911"/>
        <item x="5638"/>
        <item x="4079"/>
        <item x="4391"/>
        <item x="1671"/>
        <item x="4548"/>
        <item x="1647"/>
        <item x="4418"/>
        <item x="6011"/>
        <item x="5292"/>
        <item x="1865"/>
        <item x="710"/>
        <item x="5304"/>
        <item x="6016"/>
        <item x="721"/>
        <item x="2079"/>
        <item x="6045"/>
        <item x="765"/>
        <item x="6595"/>
        <item x="1201"/>
        <item x="735"/>
        <item x="5489"/>
        <item x="5338"/>
        <item x="4967"/>
        <item x="6987"/>
        <item x="5625"/>
        <item x="2905"/>
        <item x="5492"/>
        <item x="5042"/>
        <item x="6002"/>
        <item x="4085"/>
        <item x="5255"/>
        <item x="4713"/>
        <item x="4868"/>
        <item x="2081"/>
        <item x="5010"/>
        <item x="5607"/>
        <item x="4792"/>
        <item x="1662"/>
        <item x="4405"/>
        <item x="4972"/>
        <item x="4591"/>
        <item x="4423"/>
        <item x="2078"/>
        <item x="6514"/>
        <item x="477"/>
        <item x="5414"/>
        <item x="2502"/>
        <item x="6017"/>
        <item x="1207"/>
        <item x="4935"/>
        <item x="4125"/>
        <item x="226"/>
        <item x="4452"/>
        <item x="5842"/>
        <item x="4960"/>
        <item x="3875"/>
        <item x="5296"/>
        <item x="4180"/>
        <item x="766"/>
        <item x="4156"/>
        <item x="2506"/>
        <item x="3919"/>
        <item x="5337"/>
        <item x="4115"/>
        <item x="4947"/>
        <item x="1256"/>
        <item x="486"/>
        <item x="3921"/>
        <item x="4345"/>
        <item x="3873"/>
        <item x="5596"/>
        <item x="4188"/>
        <item x="4123"/>
        <item x="2082"/>
        <item x="4957"/>
        <item x="737"/>
        <item x="352"/>
        <item x="292"/>
        <item x="4499"/>
        <item x="1195"/>
        <item x="4149"/>
        <item x="4496"/>
        <item x="1873"/>
        <item x="4460"/>
        <item x="4785"/>
        <item x="3102"/>
        <item x="6410"/>
        <item x="6807"/>
        <item x="5861"/>
        <item x="4127"/>
        <item x="4511"/>
        <item x="4134"/>
        <item x="4506"/>
        <item x="6030"/>
        <item x="354"/>
        <item x="4943"/>
        <item x="6531"/>
        <item x="1204"/>
        <item x="6557"/>
        <item x="5507"/>
        <item x="2076"/>
        <item x="6204"/>
        <item x="772"/>
        <item x="4110"/>
        <item x="5362"/>
        <item x="5451"/>
        <item x="4150"/>
        <item x="4712"/>
        <item x="4888"/>
        <item x="4744"/>
        <item x="4380"/>
        <item x="740"/>
        <item x="5156"/>
        <item x="5402"/>
        <item x="4914"/>
        <item x="5997"/>
        <item x="195"/>
        <item x="5073"/>
        <item x="6984"/>
        <item x="1226"/>
        <item x="5569"/>
        <item x="4199"/>
        <item x="1218"/>
        <item x="6152"/>
        <item x="4736"/>
        <item x="520"/>
        <item x="1250"/>
        <item x="5265"/>
        <item x="238"/>
        <item x="4959"/>
        <item x="5542"/>
        <item x="448"/>
        <item x="5109"/>
        <item x="183"/>
        <item x="5586"/>
        <item x="4765"/>
        <item x="471"/>
        <item x="4329"/>
        <item x="6368"/>
        <item x="6312"/>
        <item x="4352"/>
        <item x="5151"/>
        <item x="6647"/>
        <item x="2090"/>
        <item x="6602"/>
        <item x="5975"/>
        <item x="5126"/>
        <item x="4534"/>
        <item x="1209"/>
        <item x="4758"/>
        <item x="5137"/>
        <item x="4722"/>
        <item x="4140"/>
        <item x="6815"/>
        <item x="4779"/>
        <item x="5799"/>
        <item x="3887"/>
        <item x="4899"/>
        <item x="4749"/>
        <item x="4876"/>
        <item x="6863"/>
        <item x="1228"/>
        <item x="6985"/>
        <item x="5388"/>
        <item x="4031"/>
        <item x="2526"/>
        <item x="6371"/>
        <item x="4757"/>
        <item x="1897"/>
        <item x="3891"/>
        <item x="6028"/>
        <item x="4060"/>
        <item x="6965"/>
        <item x="6827"/>
        <item x="3091"/>
        <item x="5825"/>
        <item x="5533"/>
        <item x="6475"/>
        <item x="5864"/>
        <item x="6374"/>
        <item x="711"/>
        <item x="4743"/>
        <item x="5543"/>
        <item x="4492"/>
        <item x="4421"/>
        <item x="5138"/>
        <item x="260"/>
        <item x="762"/>
        <item x="5823"/>
        <item x="241"/>
        <item x="4963"/>
        <item x="1244"/>
        <item x="5829"/>
        <item x="5831"/>
        <item x="1215"/>
        <item x="5253"/>
        <item x="4920"/>
        <item x="7015"/>
        <item x="222"/>
        <item x="4783"/>
        <item x="1225"/>
        <item x="5112"/>
        <item x="7093"/>
        <item x="4276"/>
        <item x="1859"/>
        <item x="5409"/>
        <item x="1242"/>
        <item x="5642"/>
        <item x="4681"/>
        <item x="4408"/>
        <item x="5808"/>
        <item x="4378"/>
        <item x="5069"/>
        <item x="6495"/>
        <item x="4218"/>
        <item x="5506"/>
        <item x="5537"/>
        <item x="4038"/>
        <item x="4388"/>
        <item x="5530"/>
        <item x="6465"/>
        <item x="6195"/>
        <item x="1887"/>
        <item x="4450"/>
        <item x="5410"/>
        <item x="1874"/>
        <item x="4368"/>
        <item x="7101"/>
        <item x="4241"/>
        <item x="4090"/>
        <item x="5332"/>
        <item x="4441"/>
        <item x="6367"/>
        <item x="3096"/>
        <item x="4350"/>
        <item x="483"/>
        <item x="6302"/>
        <item x="5619"/>
        <item x="4979"/>
        <item x="485"/>
        <item x="753"/>
        <item x="4155"/>
        <item x="6814"/>
        <item x="5522"/>
        <item x="4258"/>
        <item x="4387"/>
        <item x="5336"/>
        <item x="3079"/>
        <item x="1895"/>
        <item x="4777"/>
        <item x="6141"/>
        <item x="469"/>
        <item x="6018"/>
        <item x="4081"/>
        <item x="4939"/>
        <item x="264"/>
        <item x="4274"/>
        <item x="5297"/>
        <item x="4931"/>
        <item x="3923"/>
        <item x="5340"/>
        <item x="4417"/>
        <item x="4157"/>
        <item x="1863"/>
        <item x="4420"/>
        <item x="5263"/>
        <item x="5841"/>
        <item x="6144"/>
        <item x="5356"/>
        <item x="6481"/>
        <item x="4455"/>
        <item x="4447"/>
        <item x="4754"/>
        <item x="1867"/>
        <item x="496"/>
        <item x="6864"/>
        <item x="6646"/>
        <item x="6532"/>
        <item x="4196"/>
        <item x="5955"/>
        <item x="4386"/>
        <item x="5828"/>
        <item x="5496"/>
        <item x="1258"/>
        <item x="4277"/>
        <item x="5310"/>
        <item x="525"/>
        <item x="4330"/>
        <item x="6858"/>
        <item x="4980"/>
        <item x="5854"/>
        <item x="3086"/>
        <item x="4136"/>
        <item x="3864"/>
        <item x="4339"/>
        <item x="771"/>
        <item x="4334"/>
        <item x="6525"/>
        <item x="5473"/>
        <item x="514"/>
        <item x="6604"/>
        <item x="7095"/>
        <item x="5839"/>
        <item x="5517"/>
        <item x="6643"/>
        <item x="4768"/>
        <item x="5261"/>
        <item x="6818"/>
        <item x="1857"/>
        <item x="3888"/>
        <item x="4284"/>
        <item x="6372"/>
        <item x="6311"/>
        <item x="4906"/>
        <item x="1877"/>
        <item x="5868"/>
        <item x="5084"/>
        <item x="4341"/>
        <item x="4087"/>
        <item x="4351"/>
        <item x="5846"/>
        <item x="5856"/>
        <item x="4323"/>
        <item x="4881"/>
        <item x="4723"/>
        <item x="5860"/>
        <item x="6960"/>
        <item x="5439"/>
        <item x="1231"/>
        <item x="4964"/>
        <item x="4432"/>
        <item x="6642"/>
        <item x="4383"/>
        <item x="4164"/>
        <item x="3074"/>
        <item x="5848"/>
        <item x="4517"/>
        <item x="4692"/>
        <item x="4374"/>
        <item x="708"/>
        <item x="6822"/>
        <item x="3854"/>
        <item x="5258"/>
        <item x="4969"/>
        <item x="5636"/>
        <item x="218"/>
        <item x="5509"/>
        <item x="4476"/>
        <item x="6172"/>
        <item x="464"/>
        <item x="5490"/>
        <item x="5117"/>
        <item x="5623"/>
        <item x="4715"/>
        <item x="5508"/>
        <item x="5284"/>
        <item x="5351"/>
        <item x="201"/>
        <item x="5113"/>
        <item x="3858"/>
        <item x="4042"/>
        <item x="4448"/>
        <item x="6000"/>
        <item x="5837"/>
        <item x="1875"/>
        <item x="6552"/>
        <item x="6825"/>
        <item x="6345"/>
        <item x="3095"/>
        <item x="4435"/>
        <item x="4905"/>
        <item x="5514"/>
        <item x="4454"/>
        <item x="2525"/>
        <item x="1257"/>
        <item x="5812"/>
        <item x="1229"/>
        <item x="6534"/>
        <item x="6143"/>
        <item x="6541"/>
        <item x="4763"/>
        <item x="4732"/>
        <item x="4275"/>
        <item x="6961"/>
        <item x="4223"/>
        <item x="5275"/>
        <item x="5321"/>
        <item x="228"/>
        <item x="1866"/>
        <item x="5795"/>
        <item x="4884"/>
        <item x="4126"/>
        <item x="4326"/>
        <item x="4096"/>
        <item x="5488"/>
        <item x="5527"/>
        <item x="5127"/>
        <item x="3877"/>
        <item x="522"/>
        <item x="4310"/>
        <item x="5128"/>
        <item x="1198"/>
        <item x="1259"/>
        <item x="4425"/>
        <item x="5302"/>
        <item x="6655"/>
        <item x="5309"/>
        <item x="5974"/>
        <item x="4338"/>
        <item x="225"/>
        <item x="6341"/>
        <item x="6810"/>
        <item x="4399"/>
        <item x="1196"/>
        <item x="4523"/>
        <item x="6490"/>
        <item x="6850"/>
        <item x="6468"/>
        <item x="3867"/>
        <item x="5419"/>
        <item x="1235"/>
        <item x="4424"/>
        <item x="4912"/>
        <item x="5608"/>
        <item x="461"/>
        <item x="6644"/>
        <item x="6842"/>
        <item x="1879"/>
        <item x="6966"/>
        <item x="6289"/>
        <item x="466"/>
        <item x="4167"/>
        <item x="6307"/>
        <item x="5591"/>
        <item x="4226"/>
        <item x="4726"/>
        <item x="6838"/>
        <item x="4878"/>
        <item x="6135"/>
        <item x="5816"/>
        <item x="1199"/>
        <item x="5497"/>
        <item x="4702"/>
        <item x="4088"/>
        <item x="5305"/>
        <item x="5472"/>
        <item x="4091"/>
        <item x="6515"/>
        <item x="6310"/>
        <item x="1194"/>
        <item x="450"/>
        <item x="6510"/>
        <item x="6546"/>
        <item x="4113"/>
        <item x="4178"/>
        <item x="4932"/>
        <item x="4373"/>
        <item x="4202"/>
        <item x="6469"/>
        <item x="5532"/>
        <item x="6964"/>
        <item x="6840"/>
        <item x="6553"/>
        <item x="455"/>
        <item x="5628"/>
        <item x="4029"/>
        <item x="4015"/>
        <item x="4717"/>
        <item x="6658"/>
        <item x="482"/>
        <item x="5072"/>
        <item x="5493"/>
        <item x="4756"/>
        <item x="5838"/>
        <item x="5066"/>
        <item x="5824"/>
        <item x="1240"/>
        <item x="4941"/>
        <item x="5438"/>
        <item x="4011"/>
        <item x="4784"/>
        <item x="4232"/>
        <item x="5324"/>
        <item x="4040"/>
        <item x="5557"/>
        <item x="4522"/>
        <item x="6319"/>
        <item x="4484"/>
        <item x="3084"/>
        <item x="3859"/>
        <item x="6361"/>
        <item x="219"/>
        <item x="5480"/>
        <item x="4397"/>
        <item x="5058"/>
        <item x="3076"/>
        <item x="5810"/>
        <item x="3080"/>
        <item x="4224"/>
        <item x="494"/>
        <item x="190"/>
        <item x="4048"/>
        <item x="4955"/>
        <item x="4429"/>
        <item x="488"/>
        <item x="4515"/>
        <item x="5329"/>
        <item x="1232"/>
        <item x="4925"/>
        <item x="4766"/>
        <item x="4470"/>
        <item x="4407"/>
        <item x="6304"/>
        <item x="4962"/>
        <item x="4065"/>
        <item x="5952"/>
        <item x="4117"/>
        <item x="457"/>
        <item x="4981"/>
        <item x="4444"/>
        <item x="5306"/>
        <item x="5814"/>
        <item x="6563"/>
        <item x="5983"/>
        <item x="6853"/>
        <item x="4219"/>
        <item x="5074"/>
        <item x="4747"/>
        <item x="4909"/>
        <item x="1237"/>
        <item x="4907"/>
        <item x="447"/>
        <item x="6956"/>
        <item x="6134"/>
        <item x="5832"/>
        <item x="6293"/>
        <item x="6958"/>
        <item x="490"/>
        <item x="6866"/>
        <item x="5236"/>
        <item x="5482"/>
        <item x="5333"/>
        <item x="451"/>
        <item x="5524"/>
        <item x="5444"/>
        <item x="3101"/>
        <item x="4966"/>
        <item x="5793"/>
        <item x="4494"/>
        <item x="4442"/>
        <item x="4750"/>
        <item x="4490"/>
        <item x="7099"/>
        <item x="4112"/>
        <item x="521"/>
        <item x="1854"/>
        <item x="4735"/>
        <item x="6348"/>
        <item x="6301"/>
        <item x="5075"/>
        <item x="5471"/>
        <item x="5437"/>
        <item x="4781"/>
        <item x="5800"/>
        <item x="3094"/>
        <item x="4477"/>
        <item x="1216"/>
        <item x="5330"/>
        <item x="5969"/>
        <item x="4183"/>
        <item x="3092"/>
        <item x="4690"/>
        <item x="4195"/>
        <item x="5949"/>
        <item x="4169"/>
        <item x="5270"/>
        <item x="5298"/>
        <item x="4874"/>
        <item x="3081"/>
        <item x="4100"/>
        <item x="523"/>
        <item x="498"/>
        <item x="4510"/>
        <item x="4147"/>
        <item x="5639"/>
        <item x="4505"/>
        <item x="4116"/>
        <item x="4336"/>
        <item x="4495"/>
        <item x="6535"/>
        <item x="5267"/>
        <item x="502"/>
        <item x="1856"/>
        <item x="1241"/>
        <item x="4769"/>
        <item x="6845"/>
        <item x="4236"/>
        <item x="5519"/>
        <item x="6474"/>
        <item x="5804"/>
        <item x="4145"/>
        <item x="5287"/>
        <item x="500"/>
        <item x="5806"/>
        <item x="4720"/>
        <item x="1882"/>
        <item x="1864"/>
        <item x="5251"/>
        <item x="4761"/>
        <item x="4514"/>
        <item x="5515"/>
        <item x="4248"/>
        <item x="4404"/>
        <item x="4279"/>
        <item x="4107"/>
        <item x="459"/>
        <item x="6298"/>
        <item x="489"/>
        <item x="6962"/>
        <item x="5081"/>
        <item x="6146"/>
        <item x="3088"/>
        <item x="6959"/>
        <item x="515"/>
        <item x="6523"/>
        <item x="5059"/>
        <item x="1208"/>
        <item x="3896"/>
        <item x="1878"/>
        <item x="5266"/>
        <item x="4014"/>
        <item x="7102"/>
        <item x="1880"/>
        <item x="6139"/>
        <item x="6660"/>
        <item x="6952"/>
        <item x="4299"/>
        <item x="3100"/>
        <item x="4360"/>
        <item x="5289"/>
        <item x="4287"/>
        <item x="4318"/>
        <item x="5083"/>
        <item x="4870"/>
        <item x="6472"/>
        <item x="6811"/>
        <item x="1881"/>
        <item x="6306"/>
        <item x="5521"/>
        <item x="6354"/>
        <item x="4483"/>
        <item x="4697"/>
        <item x="4474"/>
        <item x="507"/>
        <item x="5319"/>
        <item x="4730"/>
        <item x="5967"/>
        <item x="4099"/>
        <item x="7097"/>
        <item x="4489"/>
        <item x="6654"/>
        <item x="7100"/>
        <item x="4507"/>
        <item x="4103"/>
        <item x="5855"/>
        <item x="4270"/>
        <item x="4748"/>
        <item x="5640"/>
        <item x="4083"/>
        <item x="4742"/>
        <item x="4302"/>
        <item x="4331"/>
        <item x="5985"/>
        <item x="4252"/>
        <item x="4739"/>
        <item x="458"/>
        <item x="5293"/>
        <item x="6967"/>
        <item x="1206"/>
        <item x="4375"/>
        <item x="6142"/>
        <item x="5627"/>
        <item x="4759"/>
        <item x="4231"/>
        <item x="7096"/>
        <item x="6132"/>
        <item x="4052"/>
        <item x="4251"/>
        <item x="5863"/>
        <item x="5982"/>
        <item x="4481"/>
        <item x="5245"/>
        <item x="4369"/>
        <item x="5432"/>
        <item x="5288"/>
        <item x="4128"/>
        <item x="6328"/>
        <item x="5501"/>
        <item x="4714"/>
        <item x="4285"/>
        <item x="5312"/>
        <item x="6140"/>
        <item x="6482"/>
        <item x="6829"/>
        <item x="6324"/>
        <item x="4705"/>
        <item x="5090"/>
        <item x="5797"/>
        <item x="4132"/>
        <item x="4010"/>
        <item x="5844"/>
        <item x="1253"/>
        <item x="5529"/>
        <item x="5971"/>
        <item x="481"/>
        <item x="5328"/>
        <item x="6461"/>
        <item x="4309"/>
        <item x="5243"/>
        <item x="6464"/>
        <item x="5317"/>
        <item x="5065"/>
        <item x="6344"/>
        <item x="4882"/>
        <item x="5307"/>
        <item x="5796"/>
        <item x="5951"/>
        <item x="487"/>
        <item x="5447"/>
        <item x="4498"/>
        <item x="4133"/>
        <item x="6330"/>
        <item x="6470"/>
        <item x="4316"/>
        <item x="4493"/>
        <item x="4885"/>
        <item x="4463"/>
        <item x="6476"/>
        <item x="4486"/>
        <item x="4521"/>
        <item x="6453"/>
        <item x="4684"/>
        <item x="5423"/>
        <item x="4370"/>
        <item x="7098"/>
        <item x="4312"/>
        <item x="5283"/>
        <item x="4688"/>
        <item x="4315"/>
        <item x="4687"/>
        <item x="501"/>
        <item x="5813"/>
        <item x="4917"/>
        <item x="4879"/>
        <item x="4774"/>
        <item x="4366"/>
        <item x="1861"/>
        <item x="504"/>
        <item x="5637"/>
        <item x="4069"/>
        <item x="5291"/>
        <item x="517"/>
        <item x="6295"/>
        <item x="516"/>
        <item x="5442"/>
        <item x="4244"/>
        <item x="4898"/>
        <item x="6816"/>
        <item x="4298"/>
        <item x="4084"/>
        <item x="5617"/>
        <item x="4327"/>
        <item x="4005"/>
        <item x="1896"/>
        <item x="509"/>
        <item x="5060"/>
        <item x="4130"/>
        <item x="4915"/>
        <item x="4728"/>
        <item x="4305"/>
        <item x="5634"/>
        <item x="6305"/>
        <item x="4111"/>
        <item x="4039"/>
        <item x="4004"/>
        <item x="4916"/>
        <item x="4893"/>
        <item x="5794"/>
        <item x="6649"/>
        <item x="4061"/>
        <item x="6317"/>
        <item x="4051"/>
        <item x="4104"/>
        <item x="6486"/>
        <item x="5631"/>
        <item x="478"/>
        <item x="5234"/>
        <item x="4257"/>
        <item x="4131"/>
        <item x="5088"/>
        <item x="5428"/>
        <item x="5063"/>
        <item x="4008"/>
        <item x="5070"/>
        <item x="5061"/>
        <item x="512"/>
        <item x="6957"/>
        <item x="4012"/>
        <item x="4699"/>
        <item x="4022"/>
        <item x="4680"/>
        <item x="6290"/>
        <item x="5294"/>
        <item x="5961"/>
        <item x="4020"/>
        <item x="4313"/>
        <item x="5457"/>
        <item x="5431"/>
        <item x="6947"/>
        <item x="4902"/>
        <item x="4129"/>
        <item x="1893"/>
        <item x="4230"/>
        <item x="510"/>
        <item x="4037"/>
        <item x="4041"/>
        <item x="5462"/>
        <item x="5964"/>
        <item x="4519"/>
        <item x="5260"/>
        <item x="5965"/>
        <item x="4097"/>
        <item x="4504"/>
        <item x="5469"/>
        <item x="5300"/>
        <item x="492"/>
        <item x="5956"/>
        <item x="4919"/>
        <item x="4278"/>
        <item x="5963"/>
        <item x="6297"/>
        <item x="4076"/>
        <item x="4067"/>
        <item x="5250"/>
        <item x="5345"/>
        <item x="5453"/>
        <item x="6497"/>
        <item x="6299"/>
        <item x="6467"/>
        <item x="5815"/>
        <item x="6487"/>
        <item x="6149"/>
        <item x="4891"/>
        <item x="5425"/>
        <item x="6457"/>
        <item x="5085"/>
        <item x="6300"/>
        <item x="4105"/>
        <item x="4696"/>
        <item x="5440"/>
        <item x="6460"/>
        <item x="4233"/>
        <item x="5344"/>
        <item x="4055"/>
        <item x="4367"/>
        <item x="4502"/>
        <item x="6662"/>
        <item x="6138"/>
        <item x="7103"/>
        <item x="6652"/>
        <item x="4686"/>
        <item x="4266"/>
        <item x="5452"/>
        <item x="6477"/>
        <item x="4053"/>
        <item x="5958"/>
        <item x="4018"/>
        <item x="5087"/>
        <item x="6499"/>
        <item x="5979"/>
        <item x="5089"/>
        <item x="5278"/>
        <item x="5273"/>
        <item x="5259"/>
        <item x="479"/>
        <item x="5626"/>
        <item x="4095"/>
        <item x="5077"/>
        <item x="6133"/>
        <item x="5959"/>
        <item x="6136"/>
        <item x="5086"/>
        <item x="4895"/>
        <item x="4019"/>
        <item x="5242"/>
        <item x="6657"/>
        <item x="5331"/>
        <item x="5079"/>
        <item x="4032"/>
        <item x="5984"/>
        <item x="4009"/>
        <item x="5080"/>
        <item x="519"/>
        <item x="4901"/>
        <item x="5274"/>
        <item x="4708"/>
        <item x="5973"/>
        <item x="4106"/>
        <item x="6137"/>
        <item x="4913"/>
        <item x="4086"/>
        <item x="5798"/>
        <item x="4245"/>
        <item x="5962"/>
        <item x="5271"/>
        <item x="4135"/>
        <item x="4695"/>
        <item x="4108"/>
        <item x="4240"/>
        <item x="473"/>
        <item x="5460"/>
        <item x="4710"/>
        <item x="5238"/>
        <item x="5630"/>
        <item x="5972"/>
        <item x="4092"/>
        <item x="5811"/>
        <item x="5341"/>
        <item x="5262"/>
        <item x="6479"/>
        <item x="4229"/>
        <item x="6484"/>
        <item x="4001"/>
        <item x="5277"/>
        <item x="5249"/>
        <item x="5427"/>
        <item x="4027"/>
        <item x="4304"/>
        <item x="6322"/>
        <item x="4118"/>
        <item x="4704"/>
        <item x="4508"/>
        <item x="4064"/>
        <item x="5323"/>
        <item x="5068"/>
        <item x="4709"/>
        <item x="5977"/>
        <item x="4098"/>
        <item x="5091"/>
        <item x="5256"/>
        <item x="5441"/>
        <item x="6498"/>
        <item x="4049"/>
        <item x="4003"/>
        <item x="6287"/>
        <item x="6291"/>
        <item x="5455"/>
        <item x="4689"/>
        <item x="4468"/>
        <item x="4016"/>
        <item x="5621"/>
        <item x="5422"/>
        <item x="5970"/>
        <item x="6294"/>
        <item x="4512"/>
        <item x="5078"/>
        <item x="4294"/>
        <item x="4070"/>
        <item x="5433"/>
        <item x="4062"/>
        <item x="4892"/>
        <item x="5285"/>
        <item x="4464"/>
        <item x="5235"/>
        <item x="6296"/>
        <item x="5622"/>
        <item x="4875"/>
        <item x="5443"/>
        <item x="6462"/>
        <item x="4701"/>
        <item x="5295"/>
        <item x="5968"/>
        <item x="4524"/>
        <item x="5426"/>
        <item x="4872"/>
        <item x="4889"/>
        <item x="6946"/>
        <item x="4273"/>
        <item x="4497"/>
        <item x="5092"/>
        <item x="4682"/>
        <item x="4255"/>
        <item x="5468"/>
        <item x="4246"/>
        <item x="4691"/>
        <item x="4700"/>
        <item x="6953"/>
        <item x="4703"/>
        <item x="5953"/>
        <item x="4718"/>
        <item x="4903"/>
        <item x="4280"/>
        <item x="5629"/>
        <item x="6492"/>
        <item x="6450"/>
        <item x="4295"/>
        <item x="4472"/>
        <item x="5082"/>
        <item x="5454"/>
        <item x="6459"/>
        <item x="4711"/>
        <item x="4239"/>
        <item x="4250"/>
        <item x="4467"/>
        <item x="5067"/>
        <item x="5981"/>
        <item x="6451"/>
        <item x="4023"/>
        <item x="4234"/>
        <item x="5449"/>
        <item x="4491"/>
        <item x="5240"/>
        <item x="4683"/>
        <item x="5954"/>
        <item x="6478"/>
        <item x="5632"/>
        <item x="5633"/>
        <item x="4513"/>
        <item x="4500"/>
        <item x="4719"/>
        <item x="4271"/>
        <item x="4238"/>
        <item x="6954"/>
        <item x="4685"/>
        <item x="4025"/>
        <item x="4707"/>
        <item x="6471"/>
        <item x="6949"/>
        <item x="4706"/>
        <item x="5257"/>
        <item x="4465"/>
        <item x="4282"/>
        <item x="4033"/>
        <item x="5976"/>
        <item x="6452"/>
        <item x="5618"/>
        <item x="4002"/>
        <item x="5241"/>
        <item x="5463"/>
        <item x="4044"/>
        <item x="4034"/>
        <item x="4894"/>
        <item x="4289"/>
        <item x="5264"/>
        <item x="6494"/>
        <item x="6489"/>
        <item x="6951"/>
        <item x="5247"/>
        <item x="4488"/>
        <item x="6485"/>
        <item x="6963"/>
        <item x="4897"/>
        <item x="4237"/>
        <item x="5269"/>
        <item x="4260"/>
        <item x="4050"/>
        <item x="6493"/>
        <item x="4017"/>
        <item x="4013"/>
        <item x="5624"/>
        <item x="5435"/>
        <item x="6288"/>
        <item x="5446"/>
        <item x="5239"/>
        <item x="5950"/>
        <item x="6968"/>
        <item x="6454"/>
        <item x="4066"/>
        <item x="4516"/>
        <item x="4918"/>
        <item x="4021"/>
        <item x="4030"/>
        <item x="5987"/>
        <item x="4520"/>
        <item x="6483"/>
        <item x="4056"/>
        <item x="4503"/>
        <item x="4887"/>
        <item x="4035"/>
        <item x="6648"/>
        <item x="5445"/>
        <item x="6456"/>
        <item x="4036"/>
        <item x="4911"/>
        <item x="4043"/>
        <item x="4301"/>
        <item x="5467"/>
        <item x="6955"/>
        <item x="4479"/>
        <item x="6455"/>
        <item x="4047"/>
        <item x="5434"/>
        <item x="4000"/>
        <item x="4045"/>
        <item x="4509"/>
        <item x="4054"/>
        <item x="4261"/>
        <item x="6480"/>
        <item x="4487"/>
        <item x="5464"/>
        <item x="4024"/>
        <item x="4243"/>
        <item x="4900"/>
        <item x="5276"/>
        <item x="5966"/>
        <item x="5458"/>
        <item x="4886"/>
        <item x="5978"/>
        <item x="4259"/>
        <item x="6500"/>
        <item x="4286"/>
        <item x="4871"/>
        <item x="4475"/>
        <item x="5980"/>
        <item x="4026"/>
        <item x="4910"/>
        <item x="4877"/>
        <item x="4469"/>
        <item x="4883"/>
        <item x="4242"/>
        <item x="4006"/>
        <item x="4300"/>
        <item x="5429"/>
        <item x="4291"/>
        <item x="4896"/>
        <item x="4269"/>
        <item x="4292"/>
        <item x="4908"/>
        <item x="4880"/>
        <item x="5450"/>
        <item x="4059"/>
        <item x="4904"/>
        <item x="5430"/>
        <item x="4267"/>
        <item x="6473"/>
        <item x="5635"/>
        <item x="5459"/>
        <item x="4264"/>
        <item x="4228"/>
        <item x="4063"/>
        <item x="4293"/>
        <item x="4268"/>
        <item x="5456"/>
        <item x="4473"/>
        <item x="4518"/>
        <item x="4288"/>
        <item x="4873"/>
        <item x="4890"/>
        <item x="4296"/>
        <item x="6458"/>
        <item x="5436"/>
        <item x="4283"/>
        <item x="5461"/>
        <item x="6948"/>
        <item x="4869"/>
        <item x="5466"/>
        <item x="4253"/>
        <item x="6466"/>
        <item x="6496"/>
        <item x="4249"/>
        <item x="6463"/>
        <item x="4235"/>
        <item x="4303"/>
        <item x="4290"/>
        <item x="5465"/>
        <item x="4254"/>
        <item x="4262"/>
        <item x="4227"/>
        <item x="4256"/>
        <item x="5470"/>
        <item x="4247"/>
        <item x="4281"/>
        <item x="4265"/>
        <item x="4272"/>
        <item x="5448"/>
        <item x="4297"/>
        <item x="4263"/>
        <item t="default"/>
      </items>
    </pivotField>
    <pivotField numFmtId="164" showAll="0"/>
    <pivotField dataField="1" numFmtId="1" showAll="0"/>
    <pivotField numFmtId="2" showAll="0"/>
    <pivotField dataField="1" numFmtId="1" showAll="0"/>
    <pivotField dataField="1" showAll="0"/>
    <pivotField dataField="1" numFmtId="2" showAll="0"/>
    <pivotField dataField="1" numFmtId="1" showAll="0">
      <items count="227">
        <item x="111"/>
        <item x="84"/>
        <item x="144"/>
        <item x="83"/>
        <item x="216"/>
        <item x="110"/>
        <item x="137"/>
        <item x="112"/>
        <item x="214"/>
        <item x="85"/>
        <item x="113"/>
        <item x="86"/>
        <item x="163"/>
        <item x="23"/>
        <item x="213"/>
        <item x="6"/>
        <item x="215"/>
        <item x="109"/>
        <item x="166"/>
        <item x="30"/>
        <item x="43"/>
        <item x="27"/>
        <item x="132"/>
        <item x="1"/>
        <item x="189"/>
        <item x="24"/>
        <item x="147"/>
        <item x="14"/>
        <item x="130"/>
        <item x="107"/>
        <item x="77"/>
        <item x="18"/>
        <item x="129"/>
        <item x="10"/>
        <item x="141"/>
        <item x="78"/>
        <item x="161"/>
        <item x="15"/>
        <item x="190"/>
        <item x="19"/>
        <item x="2"/>
        <item x="32"/>
        <item x="143"/>
        <item x="56"/>
        <item x="128"/>
        <item x="38"/>
        <item x="142"/>
        <item x="16"/>
        <item x="123"/>
        <item x="9"/>
        <item x="50"/>
        <item x="79"/>
        <item x="126"/>
        <item x="34"/>
        <item x="139"/>
        <item x="7"/>
        <item x="131"/>
        <item x="20"/>
        <item x="165"/>
        <item x="55"/>
        <item x="13"/>
        <item x="8"/>
        <item x="173"/>
        <item x="67"/>
        <item x="125"/>
        <item x="11"/>
        <item x="134"/>
        <item x="29"/>
        <item x="150"/>
        <item x="33"/>
        <item x="45"/>
        <item x="12"/>
        <item x="127"/>
        <item x="4"/>
        <item x="168"/>
        <item x="0"/>
        <item x="172"/>
        <item x="25"/>
        <item x="160"/>
        <item x="64"/>
        <item x="26"/>
        <item x="17"/>
        <item x="146"/>
        <item x="22"/>
        <item x="140"/>
        <item x="71"/>
        <item x="174"/>
        <item x="53"/>
        <item x="135"/>
        <item x="31"/>
        <item x="46"/>
        <item x="28"/>
        <item x="148"/>
        <item x="61"/>
        <item x="124"/>
        <item x="5"/>
        <item x="167"/>
        <item x="44"/>
        <item x="138"/>
        <item x="3"/>
        <item x="21"/>
        <item x="35"/>
        <item x="149"/>
        <item x="49"/>
        <item x="151"/>
        <item x="69"/>
        <item x="133"/>
        <item x="52"/>
        <item x="162"/>
        <item x="60"/>
        <item x="42"/>
        <item x="41"/>
        <item x="136"/>
        <item x="62"/>
        <item x="145"/>
        <item x="63"/>
        <item x="152"/>
        <item x="37"/>
        <item x="157"/>
        <item x="57"/>
        <item x="51"/>
        <item x="36"/>
        <item x="158"/>
        <item x="40"/>
        <item x="154"/>
        <item x="54"/>
        <item x="155"/>
        <item x="48"/>
        <item x="153"/>
        <item x="59"/>
        <item x="58"/>
        <item x="47"/>
        <item x="156"/>
        <item x="81"/>
        <item x="177"/>
        <item x="87"/>
        <item x="171"/>
        <item x="39"/>
        <item x="176"/>
        <item x="82"/>
        <item x="68"/>
        <item x="80"/>
        <item x="185"/>
        <item x="65"/>
        <item x="164"/>
        <item x="74"/>
        <item x="159"/>
        <item x="75"/>
        <item x="170"/>
        <item x="89"/>
        <item x="76"/>
        <item x="72"/>
        <item x="180"/>
        <item x="66"/>
        <item x="169"/>
        <item x="90"/>
        <item x="178"/>
        <item x="70"/>
        <item x="183"/>
        <item x="91"/>
        <item x="88"/>
        <item x="92"/>
        <item x="175"/>
        <item x="73"/>
        <item x="181"/>
        <item x="93"/>
        <item x="184"/>
        <item x="100"/>
        <item x="186"/>
        <item x="98"/>
        <item x="97"/>
        <item x="104"/>
        <item x="187"/>
        <item x="106"/>
        <item x="182"/>
        <item x="99"/>
        <item x="192"/>
        <item x="95"/>
        <item x="191"/>
        <item x="94"/>
        <item x="114"/>
        <item x="105"/>
        <item x="197"/>
        <item x="103"/>
        <item x="198"/>
        <item x="108"/>
        <item x="195"/>
        <item x="122"/>
        <item x="188"/>
        <item x="102"/>
        <item x="101"/>
        <item x="96"/>
        <item x="179"/>
        <item x="116"/>
        <item x="194"/>
        <item x="117"/>
        <item x="201"/>
        <item x="115"/>
        <item x="193"/>
        <item x="121"/>
        <item x="119"/>
        <item x="203"/>
        <item x="206"/>
        <item x="205"/>
        <item x="118"/>
        <item x="210"/>
        <item x="120"/>
        <item x="199"/>
        <item x="207"/>
        <item x="196"/>
        <item x="200"/>
        <item x="212"/>
        <item x="202"/>
        <item x="208"/>
        <item x="209"/>
        <item x="222"/>
        <item x="204"/>
        <item x="223"/>
        <item x="218"/>
        <item x="211"/>
        <item x="221"/>
        <item x="224"/>
        <item x="219"/>
        <item x="217"/>
        <item x="220"/>
        <item x="225"/>
        <item t="default"/>
      </items>
    </pivotField>
    <pivotField dataField="1" numFmtId="1" showAll="0">
      <items count="67">
        <item x="5"/>
        <item x="2"/>
        <item x="40"/>
        <item x="9"/>
        <item x="4"/>
        <item x="0"/>
        <item x="48"/>
        <item x="16"/>
        <item x="8"/>
        <item x="11"/>
        <item x="45"/>
        <item x="19"/>
        <item x="6"/>
        <item x="3"/>
        <item x="41"/>
        <item x="17"/>
        <item x="7"/>
        <item x="10"/>
        <item x="44"/>
        <item x="14"/>
        <item x="23"/>
        <item x="15"/>
        <item x="46"/>
        <item x="1"/>
        <item x="12"/>
        <item x="27"/>
        <item x="43"/>
        <item x="22"/>
        <item x="13"/>
        <item x="20"/>
        <item x="42"/>
        <item x="21"/>
        <item x="18"/>
        <item x="25"/>
        <item x="52"/>
        <item x="24"/>
        <item x="26"/>
        <item x="28"/>
        <item x="47"/>
        <item x="31"/>
        <item x="30"/>
        <item x="34"/>
        <item x="49"/>
        <item x="29"/>
        <item x="36"/>
        <item x="33"/>
        <item x="50"/>
        <item x="32"/>
        <item x="35"/>
        <item x="51"/>
        <item x="39"/>
        <item x="37"/>
        <item x="38"/>
        <item x="58"/>
        <item x="55"/>
        <item x="56"/>
        <item x="54"/>
        <item x="53"/>
        <item x="57"/>
        <item x="59"/>
        <item x="63"/>
        <item x="62"/>
        <item x="60"/>
        <item x="65"/>
        <item x="64"/>
        <item x="61"/>
        <item t="default"/>
      </items>
    </pivotField>
    <pivotField dataField="1" numFmtId="1" showAll="0">
      <items count="33">
        <item h="1" x="5"/>
        <item h="1" x="20"/>
        <item h="1" x="4"/>
        <item h="1" x="24"/>
        <item h="1" x="0"/>
        <item h="1" x="23"/>
        <item h="1" x="8"/>
        <item h="1" x="25"/>
        <item h="1" x="3"/>
        <item h="1" x="21"/>
        <item h="1" x="2"/>
        <item h="1" x="22"/>
        <item h="1" x="6"/>
        <item h="1" x="27"/>
        <item h="1" x="1"/>
        <item h="1" x="26"/>
        <item h="1" x="7"/>
        <item h="1" x="29"/>
        <item h="1" x="10"/>
        <item h="1" x="28"/>
        <item h="1" x="13"/>
        <item h="1" x="30"/>
        <item h="1" x="11"/>
        <item h="1" x="31"/>
        <item h="1" x="9"/>
        <item h="1" x="12"/>
        <item h="1" x="15"/>
        <item h="1" x="14"/>
        <item h="1" x="16"/>
        <item h="1" x="19"/>
        <item x="17"/>
        <item h="1" x="18"/>
        <item t="default"/>
      </items>
    </pivotField>
  </pivotFields>
  <rowFields count="1">
    <field x="2"/>
  </rowFields>
  <rowItems count="4">
    <i>
      <x/>
    </i>
    <i>
      <x v="1"/>
    </i>
    <i>
      <x v="2"/>
    </i>
    <i t="grand">
      <x/>
    </i>
  </rowItems>
  <colFields count="1">
    <field x="-2"/>
  </colFields>
  <colItems count="8">
    <i>
      <x/>
    </i>
    <i i="1">
      <x v="1"/>
    </i>
    <i i="2">
      <x v="2"/>
    </i>
    <i i="3">
      <x v="3"/>
    </i>
    <i i="4">
      <x v="4"/>
    </i>
    <i i="5">
      <x v="5"/>
    </i>
    <i i="6">
      <x v="6"/>
    </i>
    <i i="7">
      <x v="7"/>
    </i>
  </colItems>
  <dataFields count="8">
    <dataField name="Sum of Likes (Reactions)" fld="15" baseField="0" baseItem="0" numFmtId="4"/>
    <dataField name="Sum of Shares" fld="16" baseField="0" baseItem="0" numFmtId="4"/>
    <dataField name="Sum of Comments" fld="17" baseField="0" baseItem="0" numFmtId="4"/>
    <dataField name="Sum of Impressions" fld="8" baseField="0" baseItem="0" numFmtId="4"/>
    <dataField name="Sum of Clicks" fld="10" baseField="0" baseItem="0" numFmtId="4"/>
    <dataField name="Sum of Conversions" fld="13" baseField="0" baseItem="0" numFmtId="4"/>
    <dataField name="Sum of Spend, GBP" fld="12" baseField="0" baseItem="0" numFmtId="165"/>
    <dataField name="Sum of Total conversion value, GBP" fld="14" baseField="0" baseItem="0"/>
  </dataFields>
  <formats count="2">
    <format dxfId="13">
      <pivotArea outline="0" collapsedLevelsAreSubtotals="1" fieldPosition="0">
        <references count="1">
          <reference field="4294967294" count="6" selected="0">
            <x v="0"/>
            <x v="1"/>
            <x v="2"/>
            <x v="3"/>
            <x v="4"/>
            <x v="5"/>
          </reference>
        </references>
      </pivotArea>
    </format>
    <format dxfId="12">
      <pivotArea outline="0" collapsedLevelsAreSubtotals="1" fieldPosition="0">
        <references count="1">
          <reference field="4294967294" count="1" selected="0">
            <x v="6"/>
          </reference>
        </references>
      </pivotArea>
    </format>
  </formats>
  <chartFormats count="13">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14" format="5" series="1">
      <pivotArea type="data" outline="0" fieldPosition="0">
        <references count="1">
          <reference field="4294967294" count="1" selected="0">
            <x v="5"/>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29" format="3" series="1">
      <pivotArea type="data" outline="0" fieldPosition="0">
        <references count="1">
          <reference field="4294967294" count="1" selected="0">
            <x v="3"/>
          </reference>
        </references>
      </pivotArea>
    </chartFormat>
    <chartFormat chart="29" format="4" series="1">
      <pivotArea type="data" outline="0" fieldPosition="0">
        <references count="1">
          <reference field="4294967294" count="1" selected="0">
            <x v="4"/>
          </reference>
        </references>
      </pivotArea>
    </chartFormat>
    <chartFormat chart="29" format="5" series="1">
      <pivotArea type="data" outline="0" fieldPosition="0">
        <references count="1">
          <reference field="4294967294" count="1" selected="0">
            <x v="5"/>
          </reference>
        </references>
      </pivotArea>
    </chartFormat>
    <chartFormat chart="29"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Location" xr10:uid="{00000000-0013-0000-FFFF-FFFF01000000}" sourceName="City/Location">
  <pivotTables>
    <pivotTable tabId="15" name="PivotTable1"/>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000000-0013-0000-FFFF-FFFF03000000}" sourceName="Channel">
  <pivotTables>
    <pivotTable tabId="15"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 xr10:uid="{00000000-0013-0000-FFFF-FFFF04000000}" sourceName="Ad">
  <pivotTables>
    <pivotTable tabId="15" name="PivotTable1"/>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00000000-0013-0000-FFFF-FFFF02000000}" sourceName="Campaign">
  <pivotTables>
    <pivotTable tabId="15" name="PivotTable1"/>
  </pivotTables>
  <data>
    <tabular pivotCacheId="1">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942A8162-9829-4761-9F8B-2592F7EC4DBB}" sourceName="Device">
  <pivotTables>
    <pivotTable tabId="15"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Location 1" xr10:uid="{00000000-0014-0000-FFFF-FFFF01000000}" cache="Slicer_City_Location" caption="City/Location" style="SlicerStyleDark2" rowHeight="360000"/>
  <slicer name="Channel" xr10:uid="{00000000-0014-0000-FFFF-FFFF04000000}" cache="Slicer_Channel" caption="Channel" style="SlicerStyleDark4" rowHeight="360000"/>
  <slicer name="Ad" xr10:uid="{00000000-0014-0000-FFFF-FFFF05000000}" cache="Slicer_Ad" caption="Ad" style="SlicerStyleDark4" rowHeight="324000"/>
  <slicer name="Campaign" xr10:uid="{00000000-0014-0000-FFFF-FFFF02000000}" cache="Slicer_Campaign" caption="Campaign" style="SlicerStyleDark2" rowHeight="360000"/>
  <slicer name="Device" xr10:uid="{09CBF71F-E844-4C46-BEBD-4A0A5551666D}" cache="Slicer_Device" caption="Device" style="SlicerStyleDark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9902" totalsRowShown="0" headerRowDxfId="23">
  <autoFilter ref="A1:R9902" xr:uid="{00000000-0009-0000-0100-000001000000}"/>
  <tableColumns count="18">
    <tableColumn id="1" xr3:uid="{00000000-0010-0000-0000-000001000000}" name="Campaign"/>
    <tableColumn id="2" xr3:uid="{00000000-0010-0000-0000-000002000000}" name="Date" dataDxfId="22"/>
    <tableColumn id="3" xr3:uid="{00000000-0010-0000-0000-000003000000}" name="City/Location"/>
    <tableColumn id="4" xr3:uid="{00000000-0010-0000-0000-000004000000}" name="Latitude"/>
    <tableColumn id="5" xr3:uid="{00000000-0010-0000-0000-000005000000}" name="Longitude"/>
    <tableColumn id="6" xr3:uid="{00000000-0010-0000-0000-000006000000}" name="Channel"/>
    <tableColumn id="7" xr3:uid="{00000000-0010-0000-0000-000007000000}" name="Device"/>
    <tableColumn id="8" xr3:uid="{00000000-0010-0000-0000-000008000000}" name="Ad"/>
    <tableColumn id="9" xr3:uid="{00000000-0010-0000-0000-000009000000}" name="Impressions"/>
    <tableColumn id="10" xr3:uid="{00000000-0010-0000-0000-00000A000000}" name="CTR, %" dataDxfId="21" dataCellStyle="Percent"/>
    <tableColumn id="11" xr3:uid="{00000000-0010-0000-0000-00000B000000}" name="Clicks" dataDxfId="20"/>
    <tableColumn id="12" xr3:uid="{00000000-0010-0000-0000-00000C000000}" name="Daily Average CPC" dataDxfId="19"/>
    <tableColumn id="13" xr3:uid="{00000000-0010-0000-0000-00000D000000}" name="Spend, GBP" dataDxfId="18"/>
    <tableColumn id="14" xr3:uid="{00000000-0010-0000-0000-00000E000000}" name="Conversions"/>
    <tableColumn id="15" xr3:uid="{00000000-0010-0000-0000-00000F000000}" name="Total conversion value, GBP" dataDxfId="17"/>
    <tableColumn id="16" xr3:uid="{00000000-0010-0000-0000-000010000000}" name="Likes (Reactions)" dataDxfId="16"/>
    <tableColumn id="17" xr3:uid="{00000000-0010-0000-0000-000011000000}" name="Shares" dataDxfId="15"/>
    <tableColumn id="18" xr3:uid="{00000000-0010-0000-0000-000012000000}" name="Comments"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0:H13" totalsRowShown="0">
  <autoFilter ref="A10:H13" xr:uid="{00000000-0009-0000-0100-000002000000}"/>
  <tableColumns count="8">
    <tableColumn id="1" xr3:uid="{00000000-0010-0000-0100-000001000000}" name="Location">
      <calculatedColumnFormula>A4</calculatedColumnFormula>
    </tableColumn>
    <tableColumn id="2" xr3:uid="{00000000-0010-0000-0100-000002000000}" name="Likes" dataDxfId="11">
      <calculatedColumnFormula>B4</calculatedColumnFormula>
    </tableColumn>
    <tableColumn id="3" xr3:uid="{00000000-0010-0000-0100-000003000000}" name="Shares" dataDxfId="10">
      <calculatedColumnFormula>C4</calculatedColumnFormula>
    </tableColumn>
    <tableColumn id="4" xr3:uid="{00000000-0010-0000-0100-000004000000}" name="Comments" dataDxfId="9">
      <calculatedColumnFormula>D4</calculatedColumnFormula>
    </tableColumn>
    <tableColumn id="6" xr3:uid="{00000000-0010-0000-0100-000006000000}" name="Impressions" dataDxfId="8">
      <calculatedColumnFormula>E4</calculatedColumnFormula>
    </tableColumn>
    <tableColumn id="7" xr3:uid="{00000000-0010-0000-0100-000007000000}" name="Clicks" dataDxfId="7">
      <calculatedColumnFormula>F4</calculatedColumnFormula>
    </tableColumn>
    <tableColumn id="8" xr3:uid="{00000000-0010-0000-0100-000008000000}" name="Conversion" dataDxfId="6">
      <calculatedColumnFormula>G4</calculatedColumnFormula>
    </tableColumn>
    <tableColumn id="9" xr3:uid="{00000000-0010-0000-0100-000009000000}" name="Spend GBP" dataDxfId="5">
      <calculatedColumnFormula>H4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D16:E20" totalsRowShown="0">
  <autoFilter ref="D16:E20" xr:uid="{00000000-0009-0000-0100-000003000000}"/>
  <tableColumns count="2">
    <tableColumn id="1" xr3:uid="{00000000-0010-0000-0200-000001000000}" name="Location">
      <calculatedColumnFormula>A4</calculatedColumnFormula>
    </tableColumn>
    <tableColumn id="2" xr3:uid="{00000000-0010-0000-0200-000002000000}" name="Clicks"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G16:H20" totalsRowShown="0">
  <autoFilter ref="G16:H20" xr:uid="{00000000-0009-0000-0100-000004000000}"/>
  <tableColumns count="2">
    <tableColumn id="1" xr3:uid="{00000000-0010-0000-0300-000001000000}" name="Location">
      <calculatedColumnFormula>A4</calculatedColumnFormula>
    </tableColumn>
    <tableColumn id="2" xr3:uid="{00000000-0010-0000-0300-000002000000}" name="Conversion"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6" displayName="Table36" ref="D23:E27" totalsRowShown="0">
  <autoFilter ref="D23:E27" xr:uid="{00000000-0009-0000-0100-000005000000}"/>
  <tableColumns count="2">
    <tableColumn id="1" xr3:uid="{00000000-0010-0000-0400-000001000000}" name="Location">
      <calculatedColumnFormula>A11</calculatedColumnFormula>
    </tableColumn>
    <tableColumn id="2" xr3:uid="{00000000-0010-0000-0400-000002000000}" name="Shares" dataDxf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7" displayName="Table47" ref="G23:H27" totalsRowShown="0">
  <autoFilter ref="G23:H27" xr:uid="{00000000-0009-0000-0100-000006000000}"/>
  <tableColumns count="2">
    <tableColumn id="1" xr3:uid="{00000000-0010-0000-0500-000001000000}" name="Location">
      <calculatedColumnFormula>A11</calculatedColumnFormula>
    </tableColumn>
    <tableColumn id="2" xr3:uid="{00000000-0010-0000-0500-000002000000}" name="Comments" dataDxfId="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59867E-4484-4083-815F-658620209A61}" name="Table7" displayName="Table7" ref="A30:B34" totalsRowShown="0">
  <autoFilter ref="A30:B34" xr:uid="{C0928E9F-1C78-4FAF-98BB-649861D7535D}"/>
  <tableColumns count="2">
    <tableColumn id="1" xr3:uid="{5A6CBBFE-44C3-480F-84B7-8898BF1FE9CD}" name="Location">
      <calculatedColumnFormula>A4</calculatedColumnFormula>
    </tableColumn>
    <tableColumn id="2" xr3:uid="{8AD9BD20-D374-4EE3-8A14-26596B22D909}" name="Spend GBP"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EF0EB23-FA11-44A1-AF40-B221FB591C54}" sourceName="Date">
  <pivotTables>
    <pivotTable tabId="15" name="PivotTable1"/>
  </pivotTables>
  <state minimalRefreshVersion="6" lastRefreshVersion="6" pivotCacheId="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0E7ACEE-C8BF-4315-A925-A6E05BFE195A}" cache="NativeTimeline_Date" caption="Timeline" level="2" selectionLevel="2" scrollPosition="2023-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1002"/>
  <sheetViews>
    <sheetView topLeftCell="F1" workbookViewId="0">
      <selection activeCell="N5" sqref="N5"/>
    </sheetView>
  </sheetViews>
  <sheetFormatPr defaultRowHeight="14.4" x14ac:dyDescent="0.3"/>
  <cols>
    <col min="2" max="2" width="12.77734375" bestFit="1" customWidth="1"/>
    <col min="3" max="3" width="23.77734375" bestFit="1" customWidth="1"/>
    <col min="4" max="4" width="11.6640625" bestFit="1" customWidth="1"/>
    <col min="5" max="5" width="20.6640625" bestFit="1" customWidth="1"/>
    <col min="6" max="6" width="10.33203125" bestFit="1" customWidth="1"/>
    <col min="7" max="7" width="12.21875" bestFit="1" customWidth="1"/>
    <col min="8" max="8" width="11.6640625" bestFit="1" customWidth="1"/>
  </cols>
  <sheetData>
    <row r="2" spans="1:13" x14ac:dyDescent="0.3">
      <c r="A2" s="1" t="s">
        <v>0</v>
      </c>
      <c r="B2" s="2" t="s">
        <v>1</v>
      </c>
      <c r="C2" s="2" t="s">
        <v>2</v>
      </c>
      <c r="D2" s="2" t="s">
        <v>3</v>
      </c>
      <c r="E2" s="2" t="s">
        <v>4</v>
      </c>
      <c r="F2" s="2" t="s">
        <v>5</v>
      </c>
      <c r="G2" s="2" t="s">
        <v>6</v>
      </c>
      <c r="H2" s="2" t="s">
        <v>7</v>
      </c>
      <c r="I2" s="5" t="s">
        <v>24</v>
      </c>
      <c r="J2" s="5" t="s">
        <v>25</v>
      </c>
      <c r="K2" s="5" t="s">
        <v>26</v>
      </c>
      <c r="L2" s="5" t="s">
        <v>27</v>
      </c>
      <c r="M2" s="6" t="s">
        <v>28</v>
      </c>
    </row>
    <row r="3" spans="1:13" x14ac:dyDescent="0.3">
      <c r="A3" s="3" t="s">
        <v>8</v>
      </c>
      <c r="B3" s="4" t="s">
        <v>9</v>
      </c>
      <c r="C3" s="4" t="s">
        <v>10</v>
      </c>
      <c r="D3" s="4" t="s">
        <v>11</v>
      </c>
      <c r="E3" s="4" t="s">
        <v>12</v>
      </c>
      <c r="F3" s="4">
        <v>72</v>
      </c>
      <c r="G3" s="4">
        <v>72</v>
      </c>
      <c r="H3" s="4">
        <v>74</v>
      </c>
      <c r="I3" s="4">
        <f>SUM(F3:H3)</f>
        <v>218</v>
      </c>
      <c r="J3" s="4">
        <f>MIN(F3:H3)</f>
        <v>72</v>
      </c>
      <c r="K3" s="4">
        <f>MAX(F3:H3)</f>
        <v>74</v>
      </c>
      <c r="L3" s="4">
        <f>AVERAGE(F3:H3)</f>
        <v>72.666666666666671</v>
      </c>
      <c r="M3" s="7">
        <f>RANK(L3,$L$3:$L$1002,0)</f>
        <v>379</v>
      </c>
    </row>
    <row r="4" spans="1:13" x14ac:dyDescent="0.3">
      <c r="A4" s="3" t="s">
        <v>8</v>
      </c>
      <c r="B4" s="4" t="s">
        <v>13</v>
      </c>
      <c r="C4" s="4" t="s">
        <v>14</v>
      </c>
      <c r="D4" s="4" t="s">
        <v>11</v>
      </c>
      <c r="E4" s="4" t="s">
        <v>15</v>
      </c>
      <c r="F4" s="4">
        <v>69</v>
      </c>
      <c r="G4" s="4">
        <v>90</v>
      </c>
      <c r="H4" s="4">
        <v>88</v>
      </c>
      <c r="I4" s="4">
        <f t="shared" ref="I4:I67" si="0">SUM(F4:H4)</f>
        <v>247</v>
      </c>
      <c r="J4" s="4">
        <f t="shared" ref="J4:J67" si="1">MIN(F4:H4)</f>
        <v>69</v>
      </c>
      <c r="K4" s="4">
        <f t="shared" ref="K4:K67" si="2">MAX(F4:H4)</f>
        <v>90</v>
      </c>
      <c r="L4" s="4">
        <f t="shared" ref="L4:L67" si="3">AVERAGE(F4:H4)</f>
        <v>82.333333333333329</v>
      </c>
      <c r="M4" s="7">
        <f t="shared" ref="M4:M67" si="4">RANK(L4,$L$3:$L$1002,0)</f>
        <v>155</v>
      </c>
    </row>
    <row r="5" spans="1:13" x14ac:dyDescent="0.3">
      <c r="A5" s="3" t="s">
        <v>8</v>
      </c>
      <c r="B5" s="4" t="s">
        <v>9</v>
      </c>
      <c r="C5" s="4" t="s">
        <v>16</v>
      </c>
      <c r="D5" s="4" t="s">
        <v>11</v>
      </c>
      <c r="E5" s="4" t="s">
        <v>12</v>
      </c>
      <c r="F5" s="4">
        <v>90</v>
      </c>
      <c r="G5" s="4">
        <v>95</v>
      </c>
      <c r="H5" s="4">
        <v>93</v>
      </c>
      <c r="I5" s="4">
        <f t="shared" si="0"/>
        <v>278</v>
      </c>
      <c r="J5" s="4">
        <f t="shared" si="1"/>
        <v>90</v>
      </c>
      <c r="K5" s="4">
        <f t="shared" si="2"/>
        <v>95</v>
      </c>
      <c r="L5" s="4">
        <f t="shared" si="3"/>
        <v>92.666666666666671</v>
      </c>
      <c r="M5" s="7">
        <f t="shared" si="4"/>
        <v>31</v>
      </c>
    </row>
    <row r="6" spans="1:13" x14ac:dyDescent="0.3">
      <c r="A6" s="3" t="s">
        <v>17</v>
      </c>
      <c r="B6" s="4" t="s">
        <v>18</v>
      </c>
      <c r="C6" s="4" t="s">
        <v>19</v>
      </c>
      <c r="D6" s="4" t="s">
        <v>20</v>
      </c>
      <c r="E6" s="4" t="s">
        <v>12</v>
      </c>
      <c r="F6" s="4">
        <v>47</v>
      </c>
      <c r="G6" s="4">
        <v>57</v>
      </c>
      <c r="H6" s="4">
        <v>44</v>
      </c>
      <c r="I6" s="4">
        <f t="shared" si="0"/>
        <v>148</v>
      </c>
      <c r="J6" s="4">
        <f t="shared" si="1"/>
        <v>44</v>
      </c>
      <c r="K6" s="4">
        <f t="shared" si="2"/>
        <v>57</v>
      </c>
      <c r="L6" s="4">
        <f t="shared" si="3"/>
        <v>49.333333333333336</v>
      </c>
      <c r="M6" s="7">
        <f t="shared" si="4"/>
        <v>901</v>
      </c>
    </row>
    <row r="7" spans="1:13" x14ac:dyDescent="0.3">
      <c r="A7" s="3" t="s">
        <v>17</v>
      </c>
      <c r="B7" s="4" t="s">
        <v>13</v>
      </c>
      <c r="C7" s="4" t="s">
        <v>14</v>
      </c>
      <c r="D7" s="4" t="s">
        <v>11</v>
      </c>
      <c r="E7" s="4" t="s">
        <v>12</v>
      </c>
      <c r="F7" s="4">
        <v>76</v>
      </c>
      <c r="G7" s="4">
        <v>78</v>
      </c>
      <c r="H7" s="4">
        <v>75</v>
      </c>
      <c r="I7" s="4">
        <f t="shared" si="0"/>
        <v>229</v>
      </c>
      <c r="J7" s="4">
        <f t="shared" si="1"/>
        <v>75</v>
      </c>
      <c r="K7" s="4">
        <f t="shared" si="2"/>
        <v>78</v>
      </c>
      <c r="L7" s="4">
        <f t="shared" si="3"/>
        <v>76.333333333333329</v>
      </c>
      <c r="M7" s="7">
        <f t="shared" si="4"/>
        <v>282</v>
      </c>
    </row>
    <row r="8" spans="1:13" x14ac:dyDescent="0.3">
      <c r="A8" s="3" t="s">
        <v>8</v>
      </c>
      <c r="B8" s="4" t="s">
        <v>9</v>
      </c>
      <c r="C8" s="4" t="s">
        <v>19</v>
      </c>
      <c r="D8" s="4" t="s">
        <v>11</v>
      </c>
      <c r="E8" s="4" t="s">
        <v>12</v>
      </c>
      <c r="F8" s="4">
        <v>71</v>
      </c>
      <c r="G8" s="4">
        <v>83</v>
      </c>
      <c r="H8" s="4">
        <v>78</v>
      </c>
      <c r="I8" s="4">
        <f t="shared" si="0"/>
        <v>232</v>
      </c>
      <c r="J8" s="4">
        <f t="shared" si="1"/>
        <v>71</v>
      </c>
      <c r="K8" s="4">
        <f t="shared" si="2"/>
        <v>83</v>
      </c>
      <c r="L8" s="4">
        <f t="shared" si="3"/>
        <v>77.333333333333329</v>
      </c>
      <c r="M8" s="7">
        <f t="shared" si="4"/>
        <v>255</v>
      </c>
    </row>
    <row r="9" spans="1:13" x14ac:dyDescent="0.3">
      <c r="A9" s="3" t="s">
        <v>8</v>
      </c>
      <c r="B9" s="4" t="s">
        <v>9</v>
      </c>
      <c r="C9" s="4" t="s">
        <v>14</v>
      </c>
      <c r="D9" s="4" t="s">
        <v>11</v>
      </c>
      <c r="E9" s="4" t="s">
        <v>15</v>
      </c>
      <c r="F9" s="4">
        <v>88</v>
      </c>
      <c r="G9" s="4">
        <v>95</v>
      </c>
      <c r="H9" s="4">
        <v>92</v>
      </c>
      <c r="I9" s="4">
        <f t="shared" si="0"/>
        <v>275</v>
      </c>
      <c r="J9" s="4">
        <f t="shared" si="1"/>
        <v>88</v>
      </c>
      <c r="K9" s="4">
        <f t="shared" si="2"/>
        <v>95</v>
      </c>
      <c r="L9" s="4">
        <f t="shared" si="3"/>
        <v>91.666666666666671</v>
      </c>
      <c r="M9" s="7">
        <f t="shared" si="4"/>
        <v>37</v>
      </c>
    </row>
    <row r="10" spans="1:13" x14ac:dyDescent="0.3">
      <c r="A10" s="3" t="s">
        <v>17</v>
      </c>
      <c r="B10" s="4" t="s">
        <v>9</v>
      </c>
      <c r="C10" s="4" t="s">
        <v>14</v>
      </c>
      <c r="D10" s="4" t="s">
        <v>20</v>
      </c>
      <c r="E10" s="4" t="s">
        <v>12</v>
      </c>
      <c r="F10" s="4">
        <v>40</v>
      </c>
      <c r="G10" s="4">
        <v>43</v>
      </c>
      <c r="H10" s="4">
        <v>39</v>
      </c>
      <c r="I10" s="4">
        <f t="shared" si="0"/>
        <v>122</v>
      </c>
      <c r="J10" s="4">
        <f t="shared" si="1"/>
        <v>39</v>
      </c>
      <c r="K10" s="4">
        <f t="shared" si="2"/>
        <v>43</v>
      </c>
      <c r="L10" s="4">
        <f t="shared" si="3"/>
        <v>40.666666666666664</v>
      </c>
      <c r="M10" s="7">
        <f t="shared" si="4"/>
        <v>967</v>
      </c>
    </row>
    <row r="11" spans="1:13" x14ac:dyDescent="0.3">
      <c r="A11" s="3" t="s">
        <v>17</v>
      </c>
      <c r="B11" s="4" t="s">
        <v>21</v>
      </c>
      <c r="C11" s="4" t="s">
        <v>22</v>
      </c>
      <c r="D11" s="4" t="s">
        <v>20</v>
      </c>
      <c r="E11" s="4" t="s">
        <v>15</v>
      </c>
      <c r="F11" s="4">
        <v>64</v>
      </c>
      <c r="G11" s="4">
        <v>64</v>
      </c>
      <c r="H11" s="4">
        <v>67</v>
      </c>
      <c r="I11" s="4">
        <f t="shared" si="0"/>
        <v>195</v>
      </c>
      <c r="J11" s="4">
        <f t="shared" si="1"/>
        <v>64</v>
      </c>
      <c r="K11" s="4">
        <f t="shared" si="2"/>
        <v>67</v>
      </c>
      <c r="L11" s="4">
        <f t="shared" si="3"/>
        <v>65</v>
      </c>
      <c r="M11" s="7">
        <f t="shared" si="4"/>
        <v>593</v>
      </c>
    </row>
    <row r="12" spans="1:13" x14ac:dyDescent="0.3">
      <c r="A12" s="3" t="s">
        <v>8</v>
      </c>
      <c r="B12" s="4" t="s">
        <v>9</v>
      </c>
      <c r="C12" s="4" t="s">
        <v>22</v>
      </c>
      <c r="D12" s="4" t="s">
        <v>20</v>
      </c>
      <c r="E12" s="4" t="s">
        <v>12</v>
      </c>
      <c r="F12" s="4">
        <v>38</v>
      </c>
      <c r="G12" s="4">
        <v>60</v>
      </c>
      <c r="H12" s="4">
        <v>50</v>
      </c>
      <c r="I12" s="4">
        <f t="shared" si="0"/>
        <v>148</v>
      </c>
      <c r="J12" s="4">
        <f t="shared" si="1"/>
        <v>38</v>
      </c>
      <c r="K12" s="4">
        <f t="shared" si="2"/>
        <v>60</v>
      </c>
      <c r="L12" s="4">
        <f t="shared" si="3"/>
        <v>49.333333333333336</v>
      </c>
      <c r="M12" s="7">
        <f t="shared" si="4"/>
        <v>901</v>
      </c>
    </row>
    <row r="13" spans="1:13" x14ac:dyDescent="0.3">
      <c r="A13" s="3" t="s">
        <v>17</v>
      </c>
      <c r="B13" s="4" t="s">
        <v>13</v>
      </c>
      <c r="C13" s="4" t="s">
        <v>19</v>
      </c>
      <c r="D13" s="4" t="s">
        <v>11</v>
      </c>
      <c r="E13" s="4" t="s">
        <v>12</v>
      </c>
      <c r="F13" s="4">
        <v>58</v>
      </c>
      <c r="G13" s="4">
        <v>54</v>
      </c>
      <c r="H13" s="4">
        <v>52</v>
      </c>
      <c r="I13" s="4">
        <f t="shared" si="0"/>
        <v>164</v>
      </c>
      <c r="J13" s="4">
        <f t="shared" si="1"/>
        <v>52</v>
      </c>
      <c r="K13" s="4">
        <f t="shared" si="2"/>
        <v>58</v>
      </c>
      <c r="L13" s="4">
        <f t="shared" si="3"/>
        <v>54.666666666666664</v>
      </c>
      <c r="M13" s="7">
        <f t="shared" si="4"/>
        <v>810</v>
      </c>
    </row>
    <row r="14" spans="1:13" x14ac:dyDescent="0.3">
      <c r="A14" s="3" t="s">
        <v>17</v>
      </c>
      <c r="B14" s="4" t="s">
        <v>21</v>
      </c>
      <c r="C14" s="4" t="s">
        <v>19</v>
      </c>
      <c r="D14" s="4" t="s">
        <v>11</v>
      </c>
      <c r="E14" s="4" t="s">
        <v>12</v>
      </c>
      <c r="F14" s="4">
        <v>40</v>
      </c>
      <c r="G14" s="4">
        <v>52</v>
      </c>
      <c r="H14" s="4">
        <v>43</v>
      </c>
      <c r="I14" s="4">
        <f t="shared" si="0"/>
        <v>135</v>
      </c>
      <c r="J14" s="4">
        <f t="shared" si="1"/>
        <v>40</v>
      </c>
      <c r="K14" s="4">
        <f t="shared" si="2"/>
        <v>52</v>
      </c>
      <c r="L14" s="4">
        <f t="shared" si="3"/>
        <v>45</v>
      </c>
      <c r="M14" s="7">
        <f t="shared" si="4"/>
        <v>945</v>
      </c>
    </row>
    <row r="15" spans="1:13" x14ac:dyDescent="0.3">
      <c r="A15" s="3" t="s">
        <v>8</v>
      </c>
      <c r="B15" s="4" t="s">
        <v>9</v>
      </c>
      <c r="C15" s="4" t="s">
        <v>22</v>
      </c>
      <c r="D15" s="4" t="s">
        <v>11</v>
      </c>
      <c r="E15" s="4" t="s">
        <v>12</v>
      </c>
      <c r="F15" s="4">
        <v>65</v>
      </c>
      <c r="G15" s="4">
        <v>81</v>
      </c>
      <c r="H15" s="4">
        <v>73</v>
      </c>
      <c r="I15" s="4">
        <f t="shared" si="0"/>
        <v>219</v>
      </c>
      <c r="J15" s="4">
        <f t="shared" si="1"/>
        <v>65</v>
      </c>
      <c r="K15" s="4">
        <f t="shared" si="2"/>
        <v>81</v>
      </c>
      <c r="L15" s="4">
        <f t="shared" si="3"/>
        <v>73</v>
      </c>
      <c r="M15" s="7">
        <f t="shared" si="4"/>
        <v>367</v>
      </c>
    </row>
    <row r="16" spans="1:13" x14ac:dyDescent="0.3">
      <c r="A16" s="3" t="s">
        <v>17</v>
      </c>
      <c r="B16" s="4" t="s">
        <v>18</v>
      </c>
      <c r="C16" s="4" t="s">
        <v>14</v>
      </c>
      <c r="D16" s="4" t="s">
        <v>11</v>
      </c>
      <c r="E16" s="4" t="s">
        <v>15</v>
      </c>
      <c r="F16" s="4">
        <v>78</v>
      </c>
      <c r="G16" s="4">
        <v>72</v>
      </c>
      <c r="H16" s="4">
        <v>70</v>
      </c>
      <c r="I16" s="4">
        <f t="shared" si="0"/>
        <v>220</v>
      </c>
      <c r="J16" s="4">
        <f t="shared" si="1"/>
        <v>70</v>
      </c>
      <c r="K16" s="4">
        <f t="shared" si="2"/>
        <v>78</v>
      </c>
      <c r="L16" s="4">
        <f t="shared" si="3"/>
        <v>73.333333333333329</v>
      </c>
      <c r="M16" s="7">
        <f t="shared" si="4"/>
        <v>356</v>
      </c>
    </row>
    <row r="17" spans="1:13" x14ac:dyDescent="0.3">
      <c r="A17" s="3" t="s">
        <v>8</v>
      </c>
      <c r="B17" s="4" t="s">
        <v>18</v>
      </c>
      <c r="C17" s="4" t="s">
        <v>16</v>
      </c>
      <c r="D17" s="4" t="s">
        <v>11</v>
      </c>
      <c r="E17" s="4" t="s">
        <v>12</v>
      </c>
      <c r="F17" s="4">
        <v>50</v>
      </c>
      <c r="G17" s="4">
        <v>53</v>
      </c>
      <c r="H17" s="4">
        <v>58</v>
      </c>
      <c r="I17" s="4">
        <f t="shared" si="0"/>
        <v>161</v>
      </c>
      <c r="J17" s="4">
        <f t="shared" si="1"/>
        <v>50</v>
      </c>
      <c r="K17" s="4">
        <f t="shared" si="2"/>
        <v>58</v>
      </c>
      <c r="L17" s="4">
        <f t="shared" si="3"/>
        <v>53.666666666666664</v>
      </c>
      <c r="M17" s="7">
        <f t="shared" si="4"/>
        <v>830</v>
      </c>
    </row>
    <row r="18" spans="1:13" x14ac:dyDescent="0.3">
      <c r="A18" s="3" t="s">
        <v>8</v>
      </c>
      <c r="B18" s="4" t="s">
        <v>13</v>
      </c>
      <c r="C18" s="4" t="s">
        <v>23</v>
      </c>
      <c r="D18" s="4" t="s">
        <v>11</v>
      </c>
      <c r="E18" s="4" t="s">
        <v>12</v>
      </c>
      <c r="F18" s="4">
        <v>69</v>
      </c>
      <c r="G18" s="4">
        <v>75</v>
      </c>
      <c r="H18" s="4">
        <v>78</v>
      </c>
      <c r="I18" s="4">
        <f t="shared" si="0"/>
        <v>222</v>
      </c>
      <c r="J18" s="4">
        <f t="shared" si="1"/>
        <v>69</v>
      </c>
      <c r="K18" s="4">
        <f t="shared" si="2"/>
        <v>78</v>
      </c>
      <c r="L18" s="4">
        <f t="shared" si="3"/>
        <v>74</v>
      </c>
      <c r="M18" s="7">
        <f t="shared" si="4"/>
        <v>345</v>
      </c>
    </row>
    <row r="19" spans="1:13" x14ac:dyDescent="0.3">
      <c r="A19" s="3" t="s">
        <v>17</v>
      </c>
      <c r="B19" s="4" t="s">
        <v>13</v>
      </c>
      <c r="C19" s="4" t="s">
        <v>22</v>
      </c>
      <c r="D19" s="4" t="s">
        <v>11</v>
      </c>
      <c r="E19" s="4" t="s">
        <v>12</v>
      </c>
      <c r="F19" s="4">
        <v>88</v>
      </c>
      <c r="G19" s="4">
        <v>89</v>
      </c>
      <c r="H19" s="4">
        <v>86</v>
      </c>
      <c r="I19" s="4">
        <f t="shared" si="0"/>
        <v>263</v>
      </c>
      <c r="J19" s="4">
        <f t="shared" si="1"/>
        <v>86</v>
      </c>
      <c r="K19" s="4">
        <f t="shared" si="2"/>
        <v>89</v>
      </c>
      <c r="L19" s="4">
        <f t="shared" si="3"/>
        <v>87.666666666666671</v>
      </c>
      <c r="M19" s="7">
        <f t="shared" si="4"/>
        <v>76</v>
      </c>
    </row>
    <row r="20" spans="1:13" x14ac:dyDescent="0.3">
      <c r="A20" s="3" t="s">
        <v>8</v>
      </c>
      <c r="B20" s="4" t="s">
        <v>9</v>
      </c>
      <c r="C20" s="4" t="s">
        <v>23</v>
      </c>
      <c r="D20" s="4" t="s">
        <v>20</v>
      </c>
      <c r="E20" s="4" t="s">
        <v>12</v>
      </c>
      <c r="F20" s="4">
        <v>18</v>
      </c>
      <c r="G20" s="4">
        <v>32</v>
      </c>
      <c r="H20" s="4">
        <v>28</v>
      </c>
      <c r="I20" s="4">
        <f t="shared" si="0"/>
        <v>78</v>
      </c>
      <c r="J20" s="4">
        <f t="shared" si="1"/>
        <v>18</v>
      </c>
      <c r="K20" s="4">
        <f t="shared" si="2"/>
        <v>32</v>
      </c>
      <c r="L20" s="4">
        <f t="shared" si="3"/>
        <v>26</v>
      </c>
      <c r="M20" s="7">
        <f t="shared" si="4"/>
        <v>995</v>
      </c>
    </row>
    <row r="21" spans="1:13" x14ac:dyDescent="0.3">
      <c r="A21" s="3" t="s">
        <v>17</v>
      </c>
      <c r="B21" s="4" t="s">
        <v>13</v>
      </c>
      <c r="C21" s="4" t="s">
        <v>16</v>
      </c>
      <c r="D21" s="4" t="s">
        <v>20</v>
      </c>
      <c r="E21" s="4" t="s">
        <v>15</v>
      </c>
      <c r="F21" s="4">
        <v>46</v>
      </c>
      <c r="G21" s="4">
        <v>42</v>
      </c>
      <c r="H21" s="4">
        <v>46</v>
      </c>
      <c r="I21" s="4">
        <f t="shared" si="0"/>
        <v>134</v>
      </c>
      <c r="J21" s="4">
        <f t="shared" si="1"/>
        <v>42</v>
      </c>
      <c r="K21" s="4">
        <f t="shared" si="2"/>
        <v>46</v>
      </c>
      <c r="L21" s="4">
        <f t="shared" si="3"/>
        <v>44.666666666666664</v>
      </c>
      <c r="M21" s="7">
        <f t="shared" si="4"/>
        <v>947</v>
      </c>
    </row>
    <row r="22" spans="1:13" x14ac:dyDescent="0.3">
      <c r="A22" s="3" t="s">
        <v>8</v>
      </c>
      <c r="B22" s="4" t="s">
        <v>13</v>
      </c>
      <c r="C22" s="4" t="s">
        <v>19</v>
      </c>
      <c r="D22" s="4" t="s">
        <v>20</v>
      </c>
      <c r="E22" s="4" t="s">
        <v>12</v>
      </c>
      <c r="F22" s="4">
        <v>54</v>
      </c>
      <c r="G22" s="4">
        <v>58</v>
      </c>
      <c r="H22" s="4">
        <v>61</v>
      </c>
      <c r="I22" s="4">
        <f t="shared" si="0"/>
        <v>173</v>
      </c>
      <c r="J22" s="4">
        <f t="shared" si="1"/>
        <v>54</v>
      </c>
      <c r="K22" s="4">
        <f t="shared" si="2"/>
        <v>61</v>
      </c>
      <c r="L22" s="4">
        <f t="shared" si="3"/>
        <v>57.666666666666664</v>
      </c>
      <c r="M22" s="7">
        <f t="shared" si="4"/>
        <v>756</v>
      </c>
    </row>
    <row r="23" spans="1:13" x14ac:dyDescent="0.3">
      <c r="A23" s="3" t="s">
        <v>17</v>
      </c>
      <c r="B23" s="4" t="s">
        <v>21</v>
      </c>
      <c r="C23" s="4" t="s">
        <v>22</v>
      </c>
      <c r="D23" s="4" t="s">
        <v>11</v>
      </c>
      <c r="E23" s="4" t="s">
        <v>12</v>
      </c>
      <c r="F23" s="4">
        <v>66</v>
      </c>
      <c r="G23" s="4">
        <v>69</v>
      </c>
      <c r="H23" s="4">
        <v>63</v>
      </c>
      <c r="I23" s="4">
        <f t="shared" si="0"/>
        <v>198</v>
      </c>
      <c r="J23" s="4">
        <f t="shared" si="1"/>
        <v>63</v>
      </c>
      <c r="K23" s="4">
        <f t="shared" si="2"/>
        <v>69</v>
      </c>
      <c r="L23" s="4">
        <f t="shared" si="3"/>
        <v>66</v>
      </c>
      <c r="M23" s="7">
        <f t="shared" si="4"/>
        <v>562</v>
      </c>
    </row>
    <row r="24" spans="1:13" x14ac:dyDescent="0.3">
      <c r="A24" s="3" t="s">
        <v>8</v>
      </c>
      <c r="B24" s="4" t="s">
        <v>9</v>
      </c>
      <c r="C24" s="4" t="s">
        <v>14</v>
      </c>
      <c r="D24" s="4" t="s">
        <v>20</v>
      </c>
      <c r="E24" s="4" t="s">
        <v>15</v>
      </c>
      <c r="F24" s="4">
        <v>65</v>
      </c>
      <c r="G24" s="4">
        <v>75</v>
      </c>
      <c r="H24" s="4">
        <v>70</v>
      </c>
      <c r="I24" s="4">
        <f t="shared" si="0"/>
        <v>210</v>
      </c>
      <c r="J24" s="4">
        <f t="shared" si="1"/>
        <v>65</v>
      </c>
      <c r="K24" s="4">
        <f t="shared" si="2"/>
        <v>75</v>
      </c>
      <c r="L24" s="4">
        <f t="shared" si="3"/>
        <v>70</v>
      </c>
      <c r="M24" s="7">
        <f t="shared" si="4"/>
        <v>448</v>
      </c>
    </row>
    <row r="25" spans="1:13" x14ac:dyDescent="0.3">
      <c r="A25" s="3" t="s">
        <v>17</v>
      </c>
      <c r="B25" s="4" t="s">
        <v>21</v>
      </c>
      <c r="C25" s="4" t="s">
        <v>14</v>
      </c>
      <c r="D25" s="4" t="s">
        <v>11</v>
      </c>
      <c r="E25" s="4" t="s">
        <v>12</v>
      </c>
      <c r="F25" s="4">
        <v>44</v>
      </c>
      <c r="G25" s="4">
        <v>54</v>
      </c>
      <c r="H25" s="4">
        <v>53</v>
      </c>
      <c r="I25" s="4">
        <f t="shared" si="0"/>
        <v>151</v>
      </c>
      <c r="J25" s="4">
        <f t="shared" si="1"/>
        <v>44</v>
      </c>
      <c r="K25" s="4">
        <f t="shared" si="2"/>
        <v>54</v>
      </c>
      <c r="L25" s="4">
        <f t="shared" si="3"/>
        <v>50.333333333333336</v>
      </c>
      <c r="M25" s="7">
        <f t="shared" si="4"/>
        <v>884</v>
      </c>
    </row>
    <row r="26" spans="1:13" x14ac:dyDescent="0.3">
      <c r="A26" s="3" t="s">
        <v>8</v>
      </c>
      <c r="B26" s="4" t="s">
        <v>13</v>
      </c>
      <c r="C26" s="4" t="s">
        <v>23</v>
      </c>
      <c r="D26" s="4" t="s">
        <v>11</v>
      </c>
      <c r="E26" s="4" t="s">
        <v>12</v>
      </c>
      <c r="F26" s="4">
        <v>69</v>
      </c>
      <c r="G26" s="4">
        <v>73</v>
      </c>
      <c r="H26" s="4">
        <v>73</v>
      </c>
      <c r="I26" s="4">
        <f t="shared" si="0"/>
        <v>215</v>
      </c>
      <c r="J26" s="4">
        <f t="shared" si="1"/>
        <v>69</v>
      </c>
      <c r="K26" s="4">
        <f t="shared" si="2"/>
        <v>73</v>
      </c>
      <c r="L26" s="4">
        <f t="shared" si="3"/>
        <v>71.666666666666671</v>
      </c>
      <c r="M26" s="7">
        <f t="shared" si="4"/>
        <v>404</v>
      </c>
    </row>
    <row r="27" spans="1:13" x14ac:dyDescent="0.3">
      <c r="A27" s="3" t="s">
        <v>17</v>
      </c>
      <c r="B27" s="4" t="s">
        <v>21</v>
      </c>
      <c r="C27" s="4" t="s">
        <v>10</v>
      </c>
      <c r="D27" s="4" t="s">
        <v>20</v>
      </c>
      <c r="E27" s="4" t="s">
        <v>15</v>
      </c>
      <c r="F27" s="4">
        <v>74</v>
      </c>
      <c r="G27" s="4">
        <v>71</v>
      </c>
      <c r="H27" s="4">
        <v>80</v>
      </c>
      <c r="I27" s="4">
        <f t="shared" si="0"/>
        <v>225</v>
      </c>
      <c r="J27" s="4">
        <f t="shared" si="1"/>
        <v>71</v>
      </c>
      <c r="K27" s="4">
        <f t="shared" si="2"/>
        <v>80</v>
      </c>
      <c r="L27" s="4">
        <f t="shared" si="3"/>
        <v>75</v>
      </c>
      <c r="M27" s="7">
        <f t="shared" si="4"/>
        <v>314</v>
      </c>
    </row>
    <row r="28" spans="1:13" x14ac:dyDescent="0.3">
      <c r="A28" s="3" t="s">
        <v>17</v>
      </c>
      <c r="B28" s="4" t="s">
        <v>18</v>
      </c>
      <c r="C28" s="4" t="s">
        <v>16</v>
      </c>
      <c r="D28" s="4" t="s">
        <v>20</v>
      </c>
      <c r="E28" s="4" t="s">
        <v>12</v>
      </c>
      <c r="F28" s="4">
        <v>73</v>
      </c>
      <c r="G28" s="4">
        <v>74</v>
      </c>
      <c r="H28" s="4">
        <v>72</v>
      </c>
      <c r="I28" s="4">
        <f t="shared" si="0"/>
        <v>219</v>
      </c>
      <c r="J28" s="4">
        <f t="shared" si="1"/>
        <v>72</v>
      </c>
      <c r="K28" s="4">
        <f t="shared" si="2"/>
        <v>74</v>
      </c>
      <c r="L28" s="4">
        <f t="shared" si="3"/>
        <v>73</v>
      </c>
      <c r="M28" s="7">
        <f t="shared" si="4"/>
        <v>367</v>
      </c>
    </row>
    <row r="29" spans="1:13" x14ac:dyDescent="0.3">
      <c r="A29" s="3" t="s">
        <v>17</v>
      </c>
      <c r="B29" s="4" t="s">
        <v>9</v>
      </c>
      <c r="C29" s="4" t="s">
        <v>14</v>
      </c>
      <c r="D29" s="4" t="s">
        <v>11</v>
      </c>
      <c r="E29" s="4" t="s">
        <v>12</v>
      </c>
      <c r="F29" s="4">
        <v>69</v>
      </c>
      <c r="G29" s="4">
        <v>54</v>
      </c>
      <c r="H29" s="4">
        <v>55</v>
      </c>
      <c r="I29" s="4">
        <f t="shared" si="0"/>
        <v>178</v>
      </c>
      <c r="J29" s="4">
        <f t="shared" si="1"/>
        <v>54</v>
      </c>
      <c r="K29" s="4">
        <f t="shared" si="2"/>
        <v>69</v>
      </c>
      <c r="L29" s="4">
        <f t="shared" si="3"/>
        <v>59.333333333333336</v>
      </c>
      <c r="M29" s="7">
        <f t="shared" si="4"/>
        <v>721</v>
      </c>
    </row>
    <row r="30" spans="1:13" x14ac:dyDescent="0.3">
      <c r="A30" s="3" t="s">
        <v>8</v>
      </c>
      <c r="B30" s="4" t="s">
        <v>13</v>
      </c>
      <c r="C30" s="4" t="s">
        <v>10</v>
      </c>
      <c r="D30" s="4" t="s">
        <v>11</v>
      </c>
      <c r="E30" s="4" t="s">
        <v>12</v>
      </c>
      <c r="F30" s="4">
        <v>67</v>
      </c>
      <c r="G30" s="4">
        <v>69</v>
      </c>
      <c r="H30" s="4">
        <v>75</v>
      </c>
      <c r="I30" s="4">
        <f t="shared" si="0"/>
        <v>211</v>
      </c>
      <c r="J30" s="4">
        <f t="shared" si="1"/>
        <v>67</v>
      </c>
      <c r="K30" s="4">
        <f t="shared" si="2"/>
        <v>75</v>
      </c>
      <c r="L30" s="4">
        <f t="shared" si="3"/>
        <v>70.333333333333329</v>
      </c>
      <c r="M30" s="7">
        <f t="shared" si="4"/>
        <v>440</v>
      </c>
    </row>
    <row r="31" spans="1:13" x14ac:dyDescent="0.3">
      <c r="A31" s="3" t="s">
        <v>17</v>
      </c>
      <c r="B31" s="4" t="s">
        <v>13</v>
      </c>
      <c r="C31" s="4" t="s">
        <v>22</v>
      </c>
      <c r="D31" s="4" t="s">
        <v>11</v>
      </c>
      <c r="E31" s="4" t="s">
        <v>12</v>
      </c>
      <c r="F31" s="4">
        <v>70</v>
      </c>
      <c r="G31" s="4">
        <v>70</v>
      </c>
      <c r="H31" s="4">
        <v>65</v>
      </c>
      <c r="I31" s="4">
        <f t="shared" si="0"/>
        <v>205</v>
      </c>
      <c r="J31" s="4">
        <f t="shared" si="1"/>
        <v>65</v>
      </c>
      <c r="K31" s="4">
        <f t="shared" si="2"/>
        <v>70</v>
      </c>
      <c r="L31" s="4">
        <f t="shared" si="3"/>
        <v>68.333333333333329</v>
      </c>
      <c r="M31" s="7">
        <f t="shared" si="4"/>
        <v>499</v>
      </c>
    </row>
    <row r="32" spans="1:13" x14ac:dyDescent="0.3">
      <c r="A32" s="3" t="s">
        <v>8</v>
      </c>
      <c r="B32" s="4" t="s">
        <v>21</v>
      </c>
      <c r="C32" s="4" t="s">
        <v>16</v>
      </c>
      <c r="D32" s="4" t="s">
        <v>11</v>
      </c>
      <c r="E32" s="4" t="s">
        <v>12</v>
      </c>
      <c r="F32" s="4">
        <v>62</v>
      </c>
      <c r="G32" s="4">
        <v>70</v>
      </c>
      <c r="H32" s="4">
        <v>75</v>
      </c>
      <c r="I32" s="4">
        <f t="shared" si="0"/>
        <v>207</v>
      </c>
      <c r="J32" s="4">
        <f t="shared" si="1"/>
        <v>62</v>
      </c>
      <c r="K32" s="4">
        <f t="shared" si="2"/>
        <v>75</v>
      </c>
      <c r="L32" s="4">
        <f t="shared" si="3"/>
        <v>69</v>
      </c>
      <c r="M32" s="7">
        <f t="shared" si="4"/>
        <v>475</v>
      </c>
    </row>
    <row r="33" spans="1:13" x14ac:dyDescent="0.3">
      <c r="A33" s="3" t="s">
        <v>8</v>
      </c>
      <c r="B33" s="4" t="s">
        <v>21</v>
      </c>
      <c r="C33" s="4" t="s">
        <v>14</v>
      </c>
      <c r="D33" s="4" t="s">
        <v>11</v>
      </c>
      <c r="E33" s="4" t="s">
        <v>12</v>
      </c>
      <c r="F33" s="4">
        <v>69</v>
      </c>
      <c r="G33" s="4">
        <v>74</v>
      </c>
      <c r="H33" s="4">
        <v>74</v>
      </c>
      <c r="I33" s="4">
        <f t="shared" si="0"/>
        <v>217</v>
      </c>
      <c r="J33" s="4">
        <f t="shared" si="1"/>
        <v>69</v>
      </c>
      <c r="K33" s="4">
        <f t="shared" si="2"/>
        <v>74</v>
      </c>
      <c r="L33" s="4">
        <f t="shared" si="3"/>
        <v>72.333333333333329</v>
      </c>
      <c r="M33" s="7">
        <f t="shared" si="4"/>
        <v>389</v>
      </c>
    </row>
    <row r="34" spans="1:13" x14ac:dyDescent="0.3">
      <c r="A34" s="3" t="s">
        <v>8</v>
      </c>
      <c r="B34" s="4" t="s">
        <v>9</v>
      </c>
      <c r="C34" s="4" t="s">
        <v>14</v>
      </c>
      <c r="D34" s="4" t="s">
        <v>11</v>
      </c>
      <c r="E34" s="4" t="s">
        <v>12</v>
      </c>
      <c r="F34" s="4">
        <v>63</v>
      </c>
      <c r="G34" s="4">
        <v>65</v>
      </c>
      <c r="H34" s="4">
        <v>61</v>
      </c>
      <c r="I34" s="4">
        <f t="shared" si="0"/>
        <v>189</v>
      </c>
      <c r="J34" s="4">
        <f t="shared" si="1"/>
        <v>61</v>
      </c>
      <c r="K34" s="4">
        <f t="shared" si="2"/>
        <v>65</v>
      </c>
      <c r="L34" s="4">
        <f t="shared" si="3"/>
        <v>63</v>
      </c>
      <c r="M34" s="7">
        <f t="shared" si="4"/>
        <v>646</v>
      </c>
    </row>
    <row r="35" spans="1:13" x14ac:dyDescent="0.3">
      <c r="A35" s="3" t="s">
        <v>8</v>
      </c>
      <c r="B35" s="4" t="s">
        <v>29</v>
      </c>
      <c r="C35" s="4" t="s">
        <v>16</v>
      </c>
      <c r="D35" s="4" t="s">
        <v>20</v>
      </c>
      <c r="E35" s="4" t="s">
        <v>12</v>
      </c>
      <c r="F35" s="4">
        <v>56</v>
      </c>
      <c r="G35" s="4">
        <v>72</v>
      </c>
      <c r="H35" s="4">
        <v>65</v>
      </c>
      <c r="I35" s="4">
        <f t="shared" si="0"/>
        <v>193</v>
      </c>
      <c r="J35" s="4">
        <f t="shared" si="1"/>
        <v>56</v>
      </c>
      <c r="K35" s="4">
        <f t="shared" si="2"/>
        <v>72</v>
      </c>
      <c r="L35" s="4">
        <f t="shared" si="3"/>
        <v>64.333333333333329</v>
      </c>
      <c r="M35" s="7">
        <f t="shared" si="4"/>
        <v>613</v>
      </c>
    </row>
    <row r="36" spans="1:13" x14ac:dyDescent="0.3">
      <c r="A36" s="3" t="s">
        <v>17</v>
      </c>
      <c r="B36" s="4" t="s">
        <v>21</v>
      </c>
      <c r="C36" s="4" t="s">
        <v>14</v>
      </c>
      <c r="D36" s="4" t="s">
        <v>11</v>
      </c>
      <c r="E36" s="4" t="s">
        <v>12</v>
      </c>
      <c r="F36" s="4">
        <v>40</v>
      </c>
      <c r="G36" s="4">
        <v>42</v>
      </c>
      <c r="H36" s="4">
        <v>38</v>
      </c>
      <c r="I36" s="4">
        <f t="shared" si="0"/>
        <v>120</v>
      </c>
      <c r="J36" s="4">
        <f t="shared" si="1"/>
        <v>38</v>
      </c>
      <c r="K36" s="4">
        <f t="shared" si="2"/>
        <v>42</v>
      </c>
      <c r="L36" s="4">
        <f t="shared" si="3"/>
        <v>40</v>
      </c>
      <c r="M36" s="7">
        <f t="shared" si="4"/>
        <v>969</v>
      </c>
    </row>
    <row r="37" spans="1:13" x14ac:dyDescent="0.3">
      <c r="A37" s="3" t="s">
        <v>17</v>
      </c>
      <c r="B37" s="4" t="s">
        <v>29</v>
      </c>
      <c r="C37" s="4" t="s">
        <v>14</v>
      </c>
      <c r="D37" s="4" t="s">
        <v>11</v>
      </c>
      <c r="E37" s="4" t="s">
        <v>12</v>
      </c>
      <c r="F37" s="4">
        <v>97</v>
      </c>
      <c r="G37" s="4">
        <v>87</v>
      </c>
      <c r="H37" s="4">
        <v>82</v>
      </c>
      <c r="I37" s="4">
        <f t="shared" si="0"/>
        <v>266</v>
      </c>
      <c r="J37" s="4">
        <f t="shared" si="1"/>
        <v>82</v>
      </c>
      <c r="K37" s="4">
        <f t="shared" si="2"/>
        <v>97</v>
      </c>
      <c r="L37" s="4">
        <f t="shared" si="3"/>
        <v>88.666666666666671</v>
      </c>
      <c r="M37" s="7">
        <f t="shared" si="4"/>
        <v>64</v>
      </c>
    </row>
    <row r="38" spans="1:13" x14ac:dyDescent="0.3">
      <c r="A38" s="3" t="s">
        <v>17</v>
      </c>
      <c r="B38" s="4" t="s">
        <v>29</v>
      </c>
      <c r="C38" s="4" t="s">
        <v>19</v>
      </c>
      <c r="D38" s="4" t="s">
        <v>11</v>
      </c>
      <c r="E38" s="4" t="s">
        <v>15</v>
      </c>
      <c r="F38" s="4">
        <v>81</v>
      </c>
      <c r="G38" s="4">
        <v>81</v>
      </c>
      <c r="H38" s="4">
        <v>79</v>
      </c>
      <c r="I38" s="4">
        <f t="shared" si="0"/>
        <v>241</v>
      </c>
      <c r="J38" s="4">
        <f t="shared" si="1"/>
        <v>79</v>
      </c>
      <c r="K38" s="4">
        <f t="shared" si="2"/>
        <v>81</v>
      </c>
      <c r="L38" s="4">
        <f t="shared" si="3"/>
        <v>80.333333333333329</v>
      </c>
      <c r="M38" s="7">
        <f t="shared" si="4"/>
        <v>187</v>
      </c>
    </row>
    <row r="39" spans="1:13" x14ac:dyDescent="0.3">
      <c r="A39" s="3" t="s">
        <v>8</v>
      </c>
      <c r="B39" s="4" t="s">
        <v>21</v>
      </c>
      <c r="C39" s="4" t="s">
        <v>19</v>
      </c>
      <c r="D39" s="4" t="s">
        <v>11</v>
      </c>
      <c r="E39" s="4" t="s">
        <v>12</v>
      </c>
      <c r="F39" s="4">
        <v>74</v>
      </c>
      <c r="G39" s="4">
        <v>81</v>
      </c>
      <c r="H39" s="4">
        <v>83</v>
      </c>
      <c r="I39" s="4">
        <f t="shared" si="0"/>
        <v>238</v>
      </c>
      <c r="J39" s="4">
        <f t="shared" si="1"/>
        <v>74</v>
      </c>
      <c r="K39" s="4">
        <f t="shared" si="2"/>
        <v>83</v>
      </c>
      <c r="L39" s="4">
        <f t="shared" si="3"/>
        <v>79.333333333333329</v>
      </c>
      <c r="M39" s="7">
        <f t="shared" si="4"/>
        <v>207</v>
      </c>
    </row>
    <row r="40" spans="1:13" x14ac:dyDescent="0.3">
      <c r="A40" s="3" t="s">
        <v>8</v>
      </c>
      <c r="B40" s="4" t="s">
        <v>21</v>
      </c>
      <c r="C40" s="4" t="s">
        <v>23</v>
      </c>
      <c r="D40" s="4" t="s">
        <v>20</v>
      </c>
      <c r="E40" s="4" t="s">
        <v>12</v>
      </c>
      <c r="F40" s="4">
        <v>50</v>
      </c>
      <c r="G40" s="4">
        <v>64</v>
      </c>
      <c r="H40" s="4">
        <v>59</v>
      </c>
      <c r="I40" s="4">
        <f t="shared" si="0"/>
        <v>173</v>
      </c>
      <c r="J40" s="4">
        <f t="shared" si="1"/>
        <v>50</v>
      </c>
      <c r="K40" s="4">
        <f t="shared" si="2"/>
        <v>64</v>
      </c>
      <c r="L40" s="4">
        <f t="shared" si="3"/>
        <v>57.666666666666664</v>
      </c>
      <c r="M40" s="7">
        <f t="shared" si="4"/>
        <v>756</v>
      </c>
    </row>
    <row r="41" spans="1:13" x14ac:dyDescent="0.3">
      <c r="A41" s="3" t="s">
        <v>8</v>
      </c>
      <c r="B41" s="4" t="s">
        <v>21</v>
      </c>
      <c r="C41" s="4" t="s">
        <v>19</v>
      </c>
      <c r="D41" s="4" t="s">
        <v>20</v>
      </c>
      <c r="E41" s="4" t="s">
        <v>15</v>
      </c>
      <c r="F41" s="4">
        <v>75</v>
      </c>
      <c r="G41" s="4">
        <v>90</v>
      </c>
      <c r="H41" s="4">
        <v>88</v>
      </c>
      <c r="I41" s="4">
        <f t="shared" si="0"/>
        <v>253</v>
      </c>
      <c r="J41" s="4">
        <f t="shared" si="1"/>
        <v>75</v>
      </c>
      <c r="K41" s="4">
        <f t="shared" si="2"/>
        <v>90</v>
      </c>
      <c r="L41" s="4">
        <f t="shared" si="3"/>
        <v>84.333333333333329</v>
      </c>
      <c r="M41" s="7">
        <f t="shared" si="4"/>
        <v>121</v>
      </c>
    </row>
    <row r="42" spans="1:13" x14ac:dyDescent="0.3">
      <c r="A42" s="3" t="s">
        <v>17</v>
      </c>
      <c r="B42" s="4" t="s">
        <v>9</v>
      </c>
      <c r="C42" s="4" t="s">
        <v>19</v>
      </c>
      <c r="D42" s="4" t="s">
        <v>20</v>
      </c>
      <c r="E42" s="4" t="s">
        <v>12</v>
      </c>
      <c r="F42" s="4">
        <v>57</v>
      </c>
      <c r="G42" s="4">
        <v>56</v>
      </c>
      <c r="H42" s="4">
        <v>57</v>
      </c>
      <c r="I42" s="4">
        <f t="shared" si="0"/>
        <v>170</v>
      </c>
      <c r="J42" s="4">
        <f t="shared" si="1"/>
        <v>56</v>
      </c>
      <c r="K42" s="4">
        <f t="shared" si="2"/>
        <v>57</v>
      </c>
      <c r="L42" s="4">
        <f t="shared" si="3"/>
        <v>56.666666666666664</v>
      </c>
      <c r="M42" s="7">
        <f t="shared" si="4"/>
        <v>776</v>
      </c>
    </row>
    <row r="43" spans="1:13" x14ac:dyDescent="0.3">
      <c r="A43" s="3" t="s">
        <v>17</v>
      </c>
      <c r="B43" s="4" t="s">
        <v>13</v>
      </c>
      <c r="C43" s="4" t="s">
        <v>19</v>
      </c>
      <c r="D43" s="4" t="s">
        <v>20</v>
      </c>
      <c r="E43" s="4" t="s">
        <v>12</v>
      </c>
      <c r="F43" s="4">
        <v>55</v>
      </c>
      <c r="G43" s="4">
        <v>61</v>
      </c>
      <c r="H43" s="4">
        <v>54</v>
      </c>
      <c r="I43" s="4">
        <f t="shared" si="0"/>
        <v>170</v>
      </c>
      <c r="J43" s="4">
        <f t="shared" si="1"/>
        <v>54</v>
      </c>
      <c r="K43" s="4">
        <f t="shared" si="2"/>
        <v>61</v>
      </c>
      <c r="L43" s="4">
        <f t="shared" si="3"/>
        <v>56.666666666666664</v>
      </c>
      <c r="M43" s="7">
        <f t="shared" si="4"/>
        <v>776</v>
      </c>
    </row>
    <row r="44" spans="1:13" x14ac:dyDescent="0.3">
      <c r="A44" s="3" t="s">
        <v>8</v>
      </c>
      <c r="B44" s="4" t="s">
        <v>13</v>
      </c>
      <c r="C44" s="4" t="s">
        <v>19</v>
      </c>
      <c r="D44" s="4" t="s">
        <v>11</v>
      </c>
      <c r="E44" s="4" t="s">
        <v>12</v>
      </c>
      <c r="F44" s="4">
        <v>58</v>
      </c>
      <c r="G44" s="4">
        <v>73</v>
      </c>
      <c r="H44" s="4">
        <v>68</v>
      </c>
      <c r="I44" s="4">
        <f t="shared" si="0"/>
        <v>199</v>
      </c>
      <c r="J44" s="4">
        <f t="shared" si="1"/>
        <v>58</v>
      </c>
      <c r="K44" s="4">
        <f t="shared" si="2"/>
        <v>73</v>
      </c>
      <c r="L44" s="4">
        <f t="shared" si="3"/>
        <v>66.333333333333329</v>
      </c>
      <c r="M44" s="7">
        <f t="shared" si="4"/>
        <v>557</v>
      </c>
    </row>
    <row r="45" spans="1:13" x14ac:dyDescent="0.3">
      <c r="A45" s="3" t="s">
        <v>8</v>
      </c>
      <c r="B45" s="4" t="s">
        <v>9</v>
      </c>
      <c r="C45" s="4" t="s">
        <v>19</v>
      </c>
      <c r="D45" s="4" t="s">
        <v>11</v>
      </c>
      <c r="E45" s="4" t="s">
        <v>12</v>
      </c>
      <c r="F45" s="4">
        <v>53</v>
      </c>
      <c r="G45" s="4">
        <v>58</v>
      </c>
      <c r="H45" s="4">
        <v>65</v>
      </c>
      <c r="I45" s="4">
        <f t="shared" si="0"/>
        <v>176</v>
      </c>
      <c r="J45" s="4">
        <f t="shared" si="1"/>
        <v>53</v>
      </c>
      <c r="K45" s="4">
        <f t="shared" si="2"/>
        <v>65</v>
      </c>
      <c r="L45" s="4">
        <f t="shared" si="3"/>
        <v>58.666666666666664</v>
      </c>
      <c r="M45" s="7">
        <f t="shared" si="4"/>
        <v>736</v>
      </c>
    </row>
    <row r="46" spans="1:13" x14ac:dyDescent="0.3">
      <c r="A46" s="3" t="s">
        <v>17</v>
      </c>
      <c r="B46" s="4" t="s">
        <v>9</v>
      </c>
      <c r="C46" s="4" t="s">
        <v>14</v>
      </c>
      <c r="D46" s="4" t="s">
        <v>20</v>
      </c>
      <c r="E46" s="4" t="s">
        <v>15</v>
      </c>
      <c r="F46" s="4">
        <v>59</v>
      </c>
      <c r="G46" s="4">
        <v>65</v>
      </c>
      <c r="H46" s="4">
        <v>66</v>
      </c>
      <c r="I46" s="4">
        <f t="shared" si="0"/>
        <v>190</v>
      </c>
      <c r="J46" s="4">
        <f t="shared" si="1"/>
        <v>59</v>
      </c>
      <c r="K46" s="4">
        <f t="shared" si="2"/>
        <v>66</v>
      </c>
      <c r="L46" s="4">
        <f t="shared" si="3"/>
        <v>63.333333333333336</v>
      </c>
      <c r="M46" s="7">
        <f t="shared" si="4"/>
        <v>641</v>
      </c>
    </row>
    <row r="47" spans="1:13" x14ac:dyDescent="0.3">
      <c r="A47" s="3" t="s">
        <v>8</v>
      </c>
      <c r="B47" s="4" t="s">
        <v>29</v>
      </c>
      <c r="C47" s="4" t="s">
        <v>19</v>
      </c>
      <c r="D47" s="4" t="s">
        <v>20</v>
      </c>
      <c r="E47" s="4" t="s">
        <v>12</v>
      </c>
      <c r="F47" s="4">
        <v>50</v>
      </c>
      <c r="G47" s="4">
        <v>56</v>
      </c>
      <c r="H47" s="4">
        <v>54</v>
      </c>
      <c r="I47" s="4">
        <f t="shared" si="0"/>
        <v>160</v>
      </c>
      <c r="J47" s="4">
        <f t="shared" si="1"/>
        <v>50</v>
      </c>
      <c r="K47" s="4">
        <f t="shared" si="2"/>
        <v>56</v>
      </c>
      <c r="L47" s="4">
        <f t="shared" si="3"/>
        <v>53.333333333333336</v>
      </c>
      <c r="M47" s="7">
        <f t="shared" si="4"/>
        <v>837</v>
      </c>
    </row>
    <row r="48" spans="1:13" x14ac:dyDescent="0.3">
      <c r="A48" s="3" t="s">
        <v>17</v>
      </c>
      <c r="B48" s="4" t="s">
        <v>9</v>
      </c>
      <c r="C48" s="4" t="s">
        <v>19</v>
      </c>
      <c r="D48" s="4" t="s">
        <v>11</v>
      </c>
      <c r="E48" s="4" t="s">
        <v>12</v>
      </c>
      <c r="F48" s="4">
        <v>65</v>
      </c>
      <c r="G48" s="4">
        <v>54</v>
      </c>
      <c r="H48" s="4">
        <v>57</v>
      </c>
      <c r="I48" s="4">
        <f t="shared" si="0"/>
        <v>176</v>
      </c>
      <c r="J48" s="4">
        <f t="shared" si="1"/>
        <v>54</v>
      </c>
      <c r="K48" s="4">
        <f t="shared" si="2"/>
        <v>65</v>
      </c>
      <c r="L48" s="4">
        <f t="shared" si="3"/>
        <v>58.666666666666664</v>
      </c>
      <c r="M48" s="7">
        <f t="shared" si="4"/>
        <v>736</v>
      </c>
    </row>
    <row r="49" spans="1:13" x14ac:dyDescent="0.3">
      <c r="A49" s="3" t="s">
        <v>8</v>
      </c>
      <c r="B49" s="4" t="s">
        <v>18</v>
      </c>
      <c r="C49" s="4" t="s">
        <v>19</v>
      </c>
      <c r="D49" s="4" t="s">
        <v>11</v>
      </c>
      <c r="E49" s="4" t="s">
        <v>15</v>
      </c>
      <c r="F49" s="4">
        <v>55</v>
      </c>
      <c r="G49" s="4">
        <v>65</v>
      </c>
      <c r="H49" s="4">
        <v>62</v>
      </c>
      <c r="I49" s="4">
        <f t="shared" si="0"/>
        <v>182</v>
      </c>
      <c r="J49" s="4">
        <f t="shared" si="1"/>
        <v>55</v>
      </c>
      <c r="K49" s="4">
        <f t="shared" si="2"/>
        <v>65</v>
      </c>
      <c r="L49" s="4">
        <f t="shared" si="3"/>
        <v>60.666666666666664</v>
      </c>
      <c r="M49" s="7">
        <f t="shared" si="4"/>
        <v>693</v>
      </c>
    </row>
    <row r="50" spans="1:13" x14ac:dyDescent="0.3">
      <c r="A50" s="3" t="s">
        <v>8</v>
      </c>
      <c r="B50" s="4" t="s">
        <v>13</v>
      </c>
      <c r="C50" s="4" t="s">
        <v>22</v>
      </c>
      <c r="D50" s="4" t="s">
        <v>11</v>
      </c>
      <c r="E50" s="4" t="s">
        <v>12</v>
      </c>
      <c r="F50" s="4">
        <v>66</v>
      </c>
      <c r="G50" s="4">
        <v>71</v>
      </c>
      <c r="H50" s="4">
        <v>76</v>
      </c>
      <c r="I50" s="4">
        <f t="shared" si="0"/>
        <v>213</v>
      </c>
      <c r="J50" s="4">
        <f t="shared" si="1"/>
        <v>66</v>
      </c>
      <c r="K50" s="4">
        <f t="shared" si="2"/>
        <v>76</v>
      </c>
      <c r="L50" s="4">
        <f t="shared" si="3"/>
        <v>71</v>
      </c>
      <c r="M50" s="7">
        <f t="shared" si="4"/>
        <v>424</v>
      </c>
    </row>
    <row r="51" spans="1:13" x14ac:dyDescent="0.3">
      <c r="A51" s="3" t="s">
        <v>8</v>
      </c>
      <c r="B51" s="4" t="s">
        <v>21</v>
      </c>
      <c r="C51" s="4" t="s">
        <v>19</v>
      </c>
      <c r="D51" s="4" t="s">
        <v>20</v>
      </c>
      <c r="E51" s="4" t="s">
        <v>15</v>
      </c>
      <c r="F51" s="4">
        <v>57</v>
      </c>
      <c r="G51" s="4">
        <v>74</v>
      </c>
      <c r="H51" s="4">
        <v>76</v>
      </c>
      <c r="I51" s="4">
        <f t="shared" si="0"/>
        <v>207</v>
      </c>
      <c r="J51" s="4">
        <f t="shared" si="1"/>
        <v>57</v>
      </c>
      <c r="K51" s="4">
        <f t="shared" si="2"/>
        <v>76</v>
      </c>
      <c r="L51" s="4">
        <f t="shared" si="3"/>
        <v>69</v>
      </c>
      <c r="M51" s="7">
        <f t="shared" si="4"/>
        <v>475</v>
      </c>
    </row>
    <row r="52" spans="1:13" x14ac:dyDescent="0.3">
      <c r="A52" s="3" t="s">
        <v>17</v>
      </c>
      <c r="B52" s="4" t="s">
        <v>13</v>
      </c>
      <c r="C52" s="4" t="s">
        <v>22</v>
      </c>
      <c r="D52" s="4" t="s">
        <v>11</v>
      </c>
      <c r="E52" s="4" t="s">
        <v>15</v>
      </c>
      <c r="F52" s="4">
        <v>82</v>
      </c>
      <c r="G52" s="4">
        <v>84</v>
      </c>
      <c r="H52" s="4">
        <v>82</v>
      </c>
      <c r="I52" s="4">
        <f t="shared" si="0"/>
        <v>248</v>
      </c>
      <c r="J52" s="4">
        <f t="shared" si="1"/>
        <v>82</v>
      </c>
      <c r="K52" s="4">
        <f t="shared" si="2"/>
        <v>84</v>
      </c>
      <c r="L52" s="4">
        <f t="shared" si="3"/>
        <v>82.666666666666671</v>
      </c>
      <c r="M52" s="7">
        <f t="shared" si="4"/>
        <v>149</v>
      </c>
    </row>
    <row r="53" spans="1:13" x14ac:dyDescent="0.3">
      <c r="A53" s="3" t="s">
        <v>17</v>
      </c>
      <c r="B53" s="4" t="s">
        <v>29</v>
      </c>
      <c r="C53" s="4" t="s">
        <v>14</v>
      </c>
      <c r="D53" s="4" t="s">
        <v>11</v>
      </c>
      <c r="E53" s="4" t="s">
        <v>12</v>
      </c>
      <c r="F53" s="4">
        <v>53</v>
      </c>
      <c r="G53" s="4">
        <v>55</v>
      </c>
      <c r="H53" s="4">
        <v>48</v>
      </c>
      <c r="I53" s="4">
        <f t="shared" si="0"/>
        <v>156</v>
      </c>
      <c r="J53" s="4">
        <f t="shared" si="1"/>
        <v>48</v>
      </c>
      <c r="K53" s="4">
        <f t="shared" si="2"/>
        <v>55</v>
      </c>
      <c r="L53" s="4">
        <f t="shared" si="3"/>
        <v>52</v>
      </c>
      <c r="M53" s="7">
        <f t="shared" si="4"/>
        <v>855</v>
      </c>
    </row>
    <row r="54" spans="1:13" x14ac:dyDescent="0.3">
      <c r="A54" s="3" t="s">
        <v>17</v>
      </c>
      <c r="B54" s="4" t="s">
        <v>29</v>
      </c>
      <c r="C54" s="4" t="s">
        <v>19</v>
      </c>
      <c r="D54" s="4" t="s">
        <v>20</v>
      </c>
      <c r="E54" s="4" t="s">
        <v>15</v>
      </c>
      <c r="F54" s="4">
        <v>77</v>
      </c>
      <c r="G54" s="4">
        <v>69</v>
      </c>
      <c r="H54" s="4">
        <v>68</v>
      </c>
      <c r="I54" s="4">
        <f t="shared" si="0"/>
        <v>214</v>
      </c>
      <c r="J54" s="4">
        <f t="shared" si="1"/>
        <v>68</v>
      </c>
      <c r="K54" s="4">
        <f t="shared" si="2"/>
        <v>77</v>
      </c>
      <c r="L54" s="4">
        <f t="shared" si="3"/>
        <v>71.333333333333329</v>
      </c>
      <c r="M54" s="7">
        <f t="shared" si="4"/>
        <v>412</v>
      </c>
    </row>
    <row r="55" spans="1:13" x14ac:dyDescent="0.3">
      <c r="A55" s="3" t="s">
        <v>17</v>
      </c>
      <c r="B55" s="4" t="s">
        <v>13</v>
      </c>
      <c r="C55" s="4" t="s">
        <v>14</v>
      </c>
      <c r="D55" s="4" t="s">
        <v>11</v>
      </c>
      <c r="E55" s="4" t="s">
        <v>12</v>
      </c>
      <c r="F55" s="4">
        <v>53</v>
      </c>
      <c r="G55" s="4">
        <v>44</v>
      </c>
      <c r="H55" s="4">
        <v>42</v>
      </c>
      <c r="I55" s="4">
        <f t="shared" si="0"/>
        <v>139</v>
      </c>
      <c r="J55" s="4">
        <f t="shared" si="1"/>
        <v>42</v>
      </c>
      <c r="K55" s="4">
        <f t="shared" si="2"/>
        <v>53</v>
      </c>
      <c r="L55" s="4">
        <f t="shared" si="3"/>
        <v>46.333333333333336</v>
      </c>
      <c r="M55" s="7">
        <f t="shared" si="4"/>
        <v>934</v>
      </c>
    </row>
    <row r="56" spans="1:13" x14ac:dyDescent="0.3">
      <c r="A56" s="3" t="s">
        <v>17</v>
      </c>
      <c r="B56" s="4" t="s">
        <v>21</v>
      </c>
      <c r="C56" s="4" t="s">
        <v>22</v>
      </c>
      <c r="D56" s="4" t="s">
        <v>11</v>
      </c>
      <c r="E56" s="4" t="s">
        <v>12</v>
      </c>
      <c r="F56" s="4">
        <v>88</v>
      </c>
      <c r="G56" s="4">
        <v>78</v>
      </c>
      <c r="H56" s="4">
        <v>75</v>
      </c>
      <c r="I56" s="4">
        <f t="shared" si="0"/>
        <v>241</v>
      </c>
      <c r="J56" s="4">
        <f t="shared" si="1"/>
        <v>75</v>
      </c>
      <c r="K56" s="4">
        <f t="shared" si="2"/>
        <v>88</v>
      </c>
      <c r="L56" s="4">
        <f t="shared" si="3"/>
        <v>80.333333333333329</v>
      </c>
      <c r="M56" s="7">
        <f t="shared" si="4"/>
        <v>187</v>
      </c>
    </row>
    <row r="57" spans="1:13" x14ac:dyDescent="0.3">
      <c r="A57" s="3" t="s">
        <v>8</v>
      </c>
      <c r="B57" s="4" t="s">
        <v>13</v>
      </c>
      <c r="C57" s="4" t="s">
        <v>23</v>
      </c>
      <c r="D57" s="4" t="s">
        <v>20</v>
      </c>
      <c r="E57" s="4" t="s">
        <v>15</v>
      </c>
      <c r="F57" s="4">
        <v>71</v>
      </c>
      <c r="G57" s="4">
        <v>84</v>
      </c>
      <c r="H57" s="4">
        <v>87</v>
      </c>
      <c r="I57" s="4">
        <f t="shared" si="0"/>
        <v>242</v>
      </c>
      <c r="J57" s="4">
        <f t="shared" si="1"/>
        <v>71</v>
      </c>
      <c r="K57" s="4">
        <f t="shared" si="2"/>
        <v>87</v>
      </c>
      <c r="L57" s="4">
        <f t="shared" si="3"/>
        <v>80.666666666666671</v>
      </c>
      <c r="M57" s="7">
        <f t="shared" si="4"/>
        <v>180</v>
      </c>
    </row>
    <row r="58" spans="1:13" x14ac:dyDescent="0.3">
      <c r="A58" s="3" t="s">
        <v>8</v>
      </c>
      <c r="B58" s="4" t="s">
        <v>13</v>
      </c>
      <c r="C58" s="4" t="s">
        <v>22</v>
      </c>
      <c r="D58" s="4" t="s">
        <v>20</v>
      </c>
      <c r="E58" s="4" t="s">
        <v>12</v>
      </c>
      <c r="F58" s="4">
        <v>33</v>
      </c>
      <c r="G58" s="4">
        <v>41</v>
      </c>
      <c r="H58" s="4">
        <v>43</v>
      </c>
      <c r="I58" s="4">
        <f t="shared" si="0"/>
        <v>117</v>
      </c>
      <c r="J58" s="4">
        <f t="shared" si="1"/>
        <v>33</v>
      </c>
      <c r="K58" s="4">
        <f t="shared" si="2"/>
        <v>43</v>
      </c>
      <c r="L58" s="4">
        <f t="shared" si="3"/>
        <v>39</v>
      </c>
      <c r="M58" s="7">
        <f t="shared" si="4"/>
        <v>975</v>
      </c>
    </row>
    <row r="59" spans="1:13" x14ac:dyDescent="0.3">
      <c r="A59" s="3" t="s">
        <v>8</v>
      </c>
      <c r="B59" s="4" t="s">
        <v>29</v>
      </c>
      <c r="C59" s="4" t="s">
        <v>19</v>
      </c>
      <c r="D59" s="4" t="s">
        <v>11</v>
      </c>
      <c r="E59" s="4" t="s">
        <v>15</v>
      </c>
      <c r="F59" s="4">
        <v>82</v>
      </c>
      <c r="G59" s="4">
        <v>85</v>
      </c>
      <c r="H59" s="4">
        <v>86</v>
      </c>
      <c r="I59" s="4">
        <f t="shared" si="0"/>
        <v>253</v>
      </c>
      <c r="J59" s="4">
        <f t="shared" si="1"/>
        <v>82</v>
      </c>
      <c r="K59" s="4">
        <f t="shared" si="2"/>
        <v>86</v>
      </c>
      <c r="L59" s="4">
        <f t="shared" si="3"/>
        <v>84.333333333333329</v>
      </c>
      <c r="M59" s="7">
        <f t="shared" si="4"/>
        <v>121</v>
      </c>
    </row>
    <row r="60" spans="1:13" x14ac:dyDescent="0.3">
      <c r="A60" s="3" t="s">
        <v>17</v>
      </c>
      <c r="B60" s="4" t="s">
        <v>21</v>
      </c>
      <c r="C60" s="4" t="s">
        <v>19</v>
      </c>
      <c r="D60" s="4" t="s">
        <v>11</v>
      </c>
      <c r="E60" s="4" t="s">
        <v>12</v>
      </c>
      <c r="F60" s="4">
        <v>52</v>
      </c>
      <c r="G60" s="4">
        <v>55</v>
      </c>
      <c r="H60" s="4">
        <v>49</v>
      </c>
      <c r="I60" s="4">
        <f t="shared" si="0"/>
        <v>156</v>
      </c>
      <c r="J60" s="4">
        <f t="shared" si="1"/>
        <v>49</v>
      </c>
      <c r="K60" s="4">
        <f t="shared" si="2"/>
        <v>55</v>
      </c>
      <c r="L60" s="4">
        <f t="shared" si="3"/>
        <v>52</v>
      </c>
      <c r="M60" s="7">
        <f t="shared" si="4"/>
        <v>855</v>
      </c>
    </row>
    <row r="61" spans="1:13" x14ac:dyDescent="0.3">
      <c r="A61" s="3" t="s">
        <v>17</v>
      </c>
      <c r="B61" s="4" t="s">
        <v>21</v>
      </c>
      <c r="C61" s="4" t="s">
        <v>14</v>
      </c>
      <c r="D61" s="4" t="s">
        <v>11</v>
      </c>
      <c r="E61" s="4" t="s">
        <v>15</v>
      </c>
      <c r="F61" s="4">
        <v>58</v>
      </c>
      <c r="G61" s="4">
        <v>59</v>
      </c>
      <c r="H61" s="4">
        <v>58</v>
      </c>
      <c r="I61" s="4">
        <f t="shared" si="0"/>
        <v>175</v>
      </c>
      <c r="J61" s="4">
        <f t="shared" si="1"/>
        <v>58</v>
      </c>
      <c r="K61" s="4">
        <f t="shared" si="2"/>
        <v>59</v>
      </c>
      <c r="L61" s="4">
        <f t="shared" si="3"/>
        <v>58.333333333333336</v>
      </c>
      <c r="M61" s="7">
        <f t="shared" si="4"/>
        <v>745</v>
      </c>
    </row>
    <row r="62" spans="1:13" x14ac:dyDescent="0.3">
      <c r="A62" s="3" t="s">
        <v>8</v>
      </c>
      <c r="B62" s="4" t="s">
        <v>13</v>
      </c>
      <c r="C62" s="4" t="s">
        <v>23</v>
      </c>
      <c r="D62" s="4" t="s">
        <v>20</v>
      </c>
      <c r="E62" s="4" t="s">
        <v>12</v>
      </c>
      <c r="F62" s="4">
        <v>0</v>
      </c>
      <c r="G62" s="4">
        <v>17</v>
      </c>
      <c r="H62" s="4">
        <v>10</v>
      </c>
      <c r="I62" s="4">
        <f t="shared" si="0"/>
        <v>27</v>
      </c>
      <c r="J62" s="4">
        <f t="shared" si="1"/>
        <v>0</v>
      </c>
      <c r="K62" s="4">
        <f t="shared" si="2"/>
        <v>17</v>
      </c>
      <c r="L62" s="4">
        <f t="shared" si="3"/>
        <v>9</v>
      </c>
      <c r="M62" s="7">
        <f t="shared" si="4"/>
        <v>1000</v>
      </c>
    </row>
    <row r="63" spans="1:13" x14ac:dyDescent="0.3">
      <c r="A63" s="3" t="s">
        <v>17</v>
      </c>
      <c r="B63" s="4" t="s">
        <v>29</v>
      </c>
      <c r="C63" s="4" t="s">
        <v>10</v>
      </c>
      <c r="D63" s="4" t="s">
        <v>20</v>
      </c>
      <c r="E63" s="4" t="s">
        <v>15</v>
      </c>
      <c r="F63" s="4">
        <v>79</v>
      </c>
      <c r="G63" s="4">
        <v>74</v>
      </c>
      <c r="H63" s="4">
        <v>72</v>
      </c>
      <c r="I63" s="4">
        <f t="shared" si="0"/>
        <v>225</v>
      </c>
      <c r="J63" s="4">
        <f t="shared" si="1"/>
        <v>72</v>
      </c>
      <c r="K63" s="4">
        <f t="shared" si="2"/>
        <v>79</v>
      </c>
      <c r="L63" s="4">
        <f t="shared" si="3"/>
        <v>75</v>
      </c>
      <c r="M63" s="7">
        <f t="shared" si="4"/>
        <v>314</v>
      </c>
    </row>
    <row r="64" spans="1:13" x14ac:dyDescent="0.3">
      <c r="A64" s="3" t="s">
        <v>17</v>
      </c>
      <c r="B64" s="4" t="s">
        <v>18</v>
      </c>
      <c r="C64" s="4" t="s">
        <v>23</v>
      </c>
      <c r="D64" s="4" t="s">
        <v>20</v>
      </c>
      <c r="E64" s="4" t="s">
        <v>12</v>
      </c>
      <c r="F64" s="4">
        <v>39</v>
      </c>
      <c r="G64" s="4">
        <v>39</v>
      </c>
      <c r="H64" s="4">
        <v>34</v>
      </c>
      <c r="I64" s="4">
        <f t="shared" si="0"/>
        <v>112</v>
      </c>
      <c r="J64" s="4">
        <f t="shared" si="1"/>
        <v>34</v>
      </c>
      <c r="K64" s="4">
        <f t="shared" si="2"/>
        <v>39</v>
      </c>
      <c r="L64" s="4">
        <f t="shared" si="3"/>
        <v>37.333333333333336</v>
      </c>
      <c r="M64" s="7">
        <f t="shared" si="4"/>
        <v>982</v>
      </c>
    </row>
    <row r="65" spans="1:13" x14ac:dyDescent="0.3">
      <c r="A65" s="3" t="s">
        <v>17</v>
      </c>
      <c r="B65" s="4" t="s">
        <v>18</v>
      </c>
      <c r="C65" s="4" t="s">
        <v>19</v>
      </c>
      <c r="D65" s="4" t="s">
        <v>20</v>
      </c>
      <c r="E65" s="4" t="s">
        <v>12</v>
      </c>
      <c r="F65" s="4">
        <v>62</v>
      </c>
      <c r="G65" s="4">
        <v>61</v>
      </c>
      <c r="H65" s="4">
        <v>55</v>
      </c>
      <c r="I65" s="4">
        <f t="shared" si="0"/>
        <v>178</v>
      </c>
      <c r="J65" s="4">
        <f t="shared" si="1"/>
        <v>55</v>
      </c>
      <c r="K65" s="4">
        <f t="shared" si="2"/>
        <v>62</v>
      </c>
      <c r="L65" s="4">
        <f t="shared" si="3"/>
        <v>59.333333333333336</v>
      </c>
      <c r="M65" s="7">
        <f t="shared" si="4"/>
        <v>721</v>
      </c>
    </row>
    <row r="66" spans="1:13" x14ac:dyDescent="0.3">
      <c r="A66" s="3" t="s">
        <v>8</v>
      </c>
      <c r="B66" s="4" t="s">
        <v>13</v>
      </c>
      <c r="C66" s="4" t="s">
        <v>19</v>
      </c>
      <c r="D66" s="4" t="s">
        <v>11</v>
      </c>
      <c r="E66" s="4" t="s">
        <v>12</v>
      </c>
      <c r="F66" s="4">
        <v>69</v>
      </c>
      <c r="G66" s="4">
        <v>80</v>
      </c>
      <c r="H66" s="4">
        <v>71</v>
      </c>
      <c r="I66" s="4">
        <f t="shared" si="0"/>
        <v>220</v>
      </c>
      <c r="J66" s="4">
        <f t="shared" si="1"/>
        <v>69</v>
      </c>
      <c r="K66" s="4">
        <f t="shared" si="2"/>
        <v>80</v>
      </c>
      <c r="L66" s="4">
        <f t="shared" si="3"/>
        <v>73.333333333333329</v>
      </c>
      <c r="M66" s="7">
        <f t="shared" si="4"/>
        <v>356</v>
      </c>
    </row>
    <row r="67" spans="1:13" x14ac:dyDescent="0.3">
      <c r="A67" s="3" t="s">
        <v>8</v>
      </c>
      <c r="B67" s="4" t="s">
        <v>21</v>
      </c>
      <c r="C67" s="4" t="s">
        <v>23</v>
      </c>
      <c r="D67" s="4" t="s">
        <v>11</v>
      </c>
      <c r="E67" s="4" t="s">
        <v>12</v>
      </c>
      <c r="F67" s="4">
        <v>59</v>
      </c>
      <c r="G67" s="4">
        <v>58</v>
      </c>
      <c r="H67" s="4">
        <v>59</v>
      </c>
      <c r="I67" s="4">
        <f t="shared" si="0"/>
        <v>176</v>
      </c>
      <c r="J67" s="4">
        <f t="shared" si="1"/>
        <v>58</v>
      </c>
      <c r="K67" s="4">
        <f t="shared" si="2"/>
        <v>59</v>
      </c>
      <c r="L67" s="4">
        <f t="shared" si="3"/>
        <v>58.666666666666664</v>
      </c>
      <c r="M67" s="7">
        <f t="shared" si="4"/>
        <v>736</v>
      </c>
    </row>
    <row r="68" spans="1:13" x14ac:dyDescent="0.3">
      <c r="A68" s="3" t="s">
        <v>17</v>
      </c>
      <c r="B68" s="4" t="s">
        <v>9</v>
      </c>
      <c r="C68" s="4" t="s">
        <v>23</v>
      </c>
      <c r="D68" s="4" t="s">
        <v>11</v>
      </c>
      <c r="E68" s="4" t="s">
        <v>12</v>
      </c>
      <c r="F68" s="4">
        <v>67</v>
      </c>
      <c r="G68" s="4">
        <v>64</v>
      </c>
      <c r="H68" s="4">
        <v>61</v>
      </c>
      <c r="I68" s="4">
        <f t="shared" ref="I68:I131" si="5">SUM(F68:H68)</f>
        <v>192</v>
      </c>
      <c r="J68" s="4">
        <f t="shared" ref="J68:J131" si="6">MIN(F68:H68)</f>
        <v>61</v>
      </c>
      <c r="K68" s="4">
        <f t="shared" ref="K68:K131" si="7">MAX(F68:H68)</f>
        <v>67</v>
      </c>
      <c r="L68" s="4">
        <f t="shared" ref="L68:L131" si="8">AVERAGE(F68:H68)</f>
        <v>64</v>
      </c>
      <c r="M68" s="7">
        <f t="shared" ref="M68:M131" si="9">RANK(L68,$L$3:$L$1002,0)</f>
        <v>623</v>
      </c>
    </row>
    <row r="69" spans="1:13" x14ac:dyDescent="0.3">
      <c r="A69" s="3" t="s">
        <v>17</v>
      </c>
      <c r="B69" s="4" t="s">
        <v>21</v>
      </c>
      <c r="C69" s="4" t="s">
        <v>23</v>
      </c>
      <c r="D69" s="4" t="s">
        <v>20</v>
      </c>
      <c r="E69" s="4" t="s">
        <v>12</v>
      </c>
      <c r="F69" s="4">
        <v>45</v>
      </c>
      <c r="G69" s="4">
        <v>37</v>
      </c>
      <c r="H69" s="4">
        <v>37</v>
      </c>
      <c r="I69" s="4">
        <f t="shared" si="5"/>
        <v>119</v>
      </c>
      <c r="J69" s="4">
        <f t="shared" si="6"/>
        <v>37</v>
      </c>
      <c r="K69" s="4">
        <f t="shared" si="7"/>
        <v>45</v>
      </c>
      <c r="L69" s="4">
        <f t="shared" si="8"/>
        <v>39.666666666666664</v>
      </c>
      <c r="M69" s="7">
        <f t="shared" si="9"/>
        <v>971</v>
      </c>
    </row>
    <row r="70" spans="1:13" x14ac:dyDescent="0.3">
      <c r="A70" s="3" t="s">
        <v>8</v>
      </c>
      <c r="B70" s="4" t="s">
        <v>13</v>
      </c>
      <c r="C70" s="4" t="s">
        <v>14</v>
      </c>
      <c r="D70" s="4" t="s">
        <v>11</v>
      </c>
      <c r="E70" s="4" t="s">
        <v>12</v>
      </c>
      <c r="F70" s="4">
        <v>60</v>
      </c>
      <c r="G70" s="4">
        <v>72</v>
      </c>
      <c r="H70" s="4">
        <v>74</v>
      </c>
      <c r="I70" s="4">
        <f t="shared" si="5"/>
        <v>206</v>
      </c>
      <c r="J70" s="4">
        <f t="shared" si="6"/>
        <v>60</v>
      </c>
      <c r="K70" s="4">
        <f t="shared" si="7"/>
        <v>74</v>
      </c>
      <c r="L70" s="4">
        <f t="shared" si="8"/>
        <v>68.666666666666671</v>
      </c>
      <c r="M70" s="7">
        <f t="shared" si="9"/>
        <v>487</v>
      </c>
    </row>
    <row r="71" spans="1:13" x14ac:dyDescent="0.3">
      <c r="A71" s="3" t="s">
        <v>17</v>
      </c>
      <c r="B71" s="4" t="s">
        <v>9</v>
      </c>
      <c r="C71" s="4" t="s">
        <v>19</v>
      </c>
      <c r="D71" s="4" t="s">
        <v>20</v>
      </c>
      <c r="E71" s="4" t="s">
        <v>12</v>
      </c>
      <c r="F71" s="4">
        <v>61</v>
      </c>
      <c r="G71" s="4">
        <v>58</v>
      </c>
      <c r="H71" s="4">
        <v>56</v>
      </c>
      <c r="I71" s="4">
        <f t="shared" si="5"/>
        <v>175</v>
      </c>
      <c r="J71" s="4">
        <f t="shared" si="6"/>
        <v>56</v>
      </c>
      <c r="K71" s="4">
        <f t="shared" si="7"/>
        <v>61</v>
      </c>
      <c r="L71" s="4">
        <f t="shared" si="8"/>
        <v>58.333333333333336</v>
      </c>
      <c r="M71" s="7">
        <f t="shared" si="9"/>
        <v>745</v>
      </c>
    </row>
    <row r="72" spans="1:13" x14ac:dyDescent="0.3">
      <c r="A72" s="3" t="s">
        <v>8</v>
      </c>
      <c r="B72" s="4" t="s">
        <v>13</v>
      </c>
      <c r="C72" s="4" t="s">
        <v>19</v>
      </c>
      <c r="D72" s="4" t="s">
        <v>11</v>
      </c>
      <c r="E72" s="4" t="s">
        <v>12</v>
      </c>
      <c r="F72" s="4">
        <v>39</v>
      </c>
      <c r="G72" s="4">
        <v>64</v>
      </c>
      <c r="H72" s="4">
        <v>57</v>
      </c>
      <c r="I72" s="4">
        <f t="shared" si="5"/>
        <v>160</v>
      </c>
      <c r="J72" s="4">
        <f t="shared" si="6"/>
        <v>39</v>
      </c>
      <c r="K72" s="4">
        <f t="shared" si="7"/>
        <v>64</v>
      </c>
      <c r="L72" s="4">
        <f t="shared" si="8"/>
        <v>53.333333333333336</v>
      </c>
      <c r="M72" s="7">
        <f t="shared" si="9"/>
        <v>837</v>
      </c>
    </row>
    <row r="73" spans="1:13" x14ac:dyDescent="0.3">
      <c r="A73" s="3" t="s">
        <v>8</v>
      </c>
      <c r="B73" s="4" t="s">
        <v>21</v>
      </c>
      <c r="C73" s="4" t="s">
        <v>14</v>
      </c>
      <c r="D73" s="4" t="s">
        <v>20</v>
      </c>
      <c r="E73" s="4" t="s">
        <v>15</v>
      </c>
      <c r="F73" s="4">
        <v>58</v>
      </c>
      <c r="G73" s="4">
        <v>63</v>
      </c>
      <c r="H73" s="4">
        <v>73</v>
      </c>
      <c r="I73" s="4">
        <f t="shared" si="5"/>
        <v>194</v>
      </c>
      <c r="J73" s="4">
        <f t="shared" si="6"/>
        <v>58</v>
      </c>
      <c r="K73" s="4">
        <f t="shared" si="7"/>
        <v>73</v>
      </c>
      <c r="L73" s="4">
        <f t="shared" si="8"/>
        <v>64.666666666666671</v>
      </c>
      <c r="M73" s="7">
        <f t="shared" si="9"/>
        <v>602</v>
      </c>
    </row>
    <row r="74" spans="1:13" x14ac:dyDescent="0.3">
      <c r="A74" s="3" t="s">
        <v>17</v>
      </c>
      <c r="B74" s="4" t="s">
        <v>21</v>
      </c>
      <c r="C74" s="4" t="s">
        <v>14</v>
      </c>
      <c r="D74" s="4" t="s">
        <v>11</v>
      </c>
      <c r="E74" s="4" t="s">
        <v>15</v>
      </c>
      <c r="F74" s="4">
        <v>63</v>
      </c>
      <c r="G74" s="4">
        <v>55</v>
      </c>
      <c r="H74" s="4">
        <v>63</v>
      </c>
      <c r="I74" s="4">
        <f t="shared" si="5"/>
        <v>181</v>
      </c>
      <c r="J74" s="4">
        <f t="shared" si="6"/>
        <v>55</v>
      </c>
      <c r="K74" s="4">
        <f t="shared" si="7"/>
        <v>63</v>
      </c>
      <c r="L74" s="4">
        <f t="shared" si="8"/>
        <v>60.333333333333336</v>
      </c>
      <c r="M74" s="7">
        <f t="shared" si="9"/>
        <v>700</v>
      </c>
    </row>
    <row r="75" spans="1:13" x14ac:dyDescent="0.3">
      <c r="A75" s="3" t="s">
        <v>8</v>
      </c>
      <c r="B75" s="4" t="s">
        <v>18</v>
      </c>
      <c r="C75" s="4" t="s">
        <v>19</v>
      </c>
      <c r="D75" s="4" t="s">
        <v>20</v>
      </c>
      <c r="E75" s="4" t="s">
        <v>12</v>
      </c>
      <c r="F75" s="4">
        <v>41</v>
      </c>
      <c r="G75" s="4">
        <v>51</v>
      </c>
      <c r="H75" s="4">
        <v>48</v>
      </c>
      <c r="I75" s="4">
        <f t="shared" si="5"/>
        <v>140</v>
      </c>
      <c r="J75" s="4">
        <f t="shared" si="6"/>
        <v>41</v>
      </c>
      <c r="K75" s="4">
        <f t="shared" si="7"/>
        <v>51</v>
      </c>
      <c r="L75" s="4">
        <f t="shared" si="8"/>
        <v>46.666666666666664</v>
      </c>
      <c r="M75" s="7">
        <f t="shared" si="9"/>
        <v>930</v>
      </c>
    </row>
    <row r="76" spans="1:13" x14ac:dyDescent="0.3">
      <c r="A76" s="3" t="s">
        <v>17</v>
      </c>
      <c r="B76" s="4" t="s">
        <v>13</v>
      </c>
      <c r="C76" s="4" t="s">
        <v>23</v>
      </c>
      <c r="D76" s="4" t="s">
        <v>20</v>
      </c>
      <c r="E76" s="4" t="s">
        <v>12</v>
      </c>
      <c r="F76" s="4">
        <v>61</v>
      </c>
      <c r="G76" s="4">
        <v>57</v>
      </c>
      <c r="H76" s="4">
        <v>56</v>
      </c>
      <c r="I76" s="4">
        <f t="shared" si="5"/>
        <v>174</v>
      </c>
      <c r="J76" s="4">
        <f t="shared" si="6"/>
        <v>56</v>
      </c>
      <c r="K76" s="4">
        <f t="shared" si="7"/>
        <v>61</v>
      </c>
      <c r="L76" s="4">
        <f t="shared" si="8"/>
        <v>58</v>
      </c>
      <c r="M76" s="7">
        <f t="shared" si="9"/>
        <v>754</v>
      </c>
    </row>
    <row r="77" spans="1:13" x14ac:dyDescent="0.3">
      <c r="A77" s="3" t="s">
        <v>17</v>
      </c>
      <c r="B77" s="4" t="s">
        <v>13</v>
      </c>
      <c r="C77" s="4" t="s">
        <v>23</v>
      </c>
      <c r="D77" s="4" t="s">
        <v>11</v>
      </c>
      <c r="E77" s="4" t="s">
        <v>12</v>
      </c>
      <c r="F77" s="4">
        <v>49</v>
      </c>
      <c r="G77" s="4">
        <v>49</v>
      </c>
      <c r="H77" s="4">
        <v>41</v>
      </c>
      <c r="I77" s="4">
        <f t="shared" si="5"/>
        <v>139</v>
      </c>
      <c r="J77" s="4">
        <f t="shared" si="6"/>
        <v>41</v>
      </c>
      <c r="K77" s="4">
        <f t="shared" si="7"/>
        <v>49</v>
      </c>
      <c r="L77" s="4">
        <f t="shared" si="8"/>
        <v>46.333333333333336</v>
      </c>
      <c r="M77" s="7">
        <f t="shared" si="9"/>
        <v>934</v>
      </c>
    </row>
    <row r="78" spans="1:13" x14ac:dyDescent="0.3">
      <c r="A78" s="3" t="s">
        <v>17</v>
      </c>
      <c r="B78" s="4" t="s">
        <v>9</v>
      </c>
      <c r="C78" s="4" t="s">
        <v>19</v>
      </c>
      <c r="D78" s="4" t="s">
        <v>20</v>
      </c>
      <c r="E78" s="4" t="s">
        <v>12</v>
      </c>
      <c r="F78" s="4">
        <v>44</v>
      </c>
      <c r="G78" s="4">
        <v>41</v>
      </c>
      <c r="H78" s="4">
        <v>38</v>
      </c>
      <c r="I78" s="4">
        <f t="shared" si="5"/>
        <v>123</v>
      </c>
      <c r="J78" s="4">
        <f t="shared" si="6"/>
        <v>38</v>
      </c>
      <c r="K78" s="4">
        <f t="shared" si="7"/>
        <v>44</v>
      </c>
      <c r="L78" s="4">
        <f t="shared" si="8"/>
        <v>41</v>
      </c>
      <c r="M78" s="7">
        <f t="shared" si="9"/>
        <v>965</v>
      </c>
    </row>
    <row r="79" spans="1:13" x14ac:dyDescent="0.3">
      <c r="A79" s="3" t="s">
        <v>17</v>
      </c>
      <c r="B79" s="4" t="s">
        <v>29</v>
      </c>
      <c r="C79" s="4" t="s">
        <v>23</v>
      </c>
      <c r="D79" s="4" t="s">
        <v>11</v>
      </c>
      <c r="E79" s="4" t="s">
        <v>12</v>
      </c>
      <c r="F79" s="4">
        <v>30</v>
      </c>
      <c r="G79" s="4">
        <v>26</v>
      </c>
      <c r="H79" s="4">
        <v>22</v>
      </c>
      <c r="I79" s="4">
        <f t="shared" si="5"/>
        <v>78</v>
      </c>
      <c r="J79" s="4">
        <f t="shared" si="6"/>
        <v>22</v>
      </c>
      <c r="K79" s="4">
        <f t="shared" si="7"/>
        <v>30</v>
      </c>
      <c r="L79" s="4">
        <f t="shared" si="8"/>
        <v>26</v>
      </c>
      <c r="M79" s="7">
        <f t="shared" si="9"/>
        <v>995</v>
      </c>
    </row>
    <row r="80" spans="1:13" x14ac:dyDescent="0.3">
      <c r="A80" s="3" t="s">
        <v>17</v>
      </c>
      <c r="B80" s="4" t="s">
        <v>18</v>
      </c>
      <c r="C80" s="4" t="s">
        <v>10</v>
      </c>
      <c r="D80" s="4" t="s">
        <v>11</v>
      </c>
      <c r="E80" s="4" t="s">
        <v>15</v>
      </c>
      <c r="F80" s="4">
        <v>80</v>
      </c>
      <c r="G80" s="4">
        <v>78</v>
      </c>
      <c r="H80" s="4">
        <v>81</v>
      </c>
      <c r="I80" s="4">
        <f t="shared" si="5"/>
        <v>239</v>
      </c>
      <c r="J80" s="4">
        <f t="shared" si="6"/>
        <v>78</v>
      </c>
      <c r="K80" s="4">
        <f t="shared" si="7"/>
        <v>81</v>
      </c>
      <c r="L80" s="4">
        <f t="shared" si="8"/>
        <v>79.666666666666671</v>
      </c>
      <c r="M80" s="7">
        <f t="shared" si="9"/>
        <v>199</v>
      </c>
    </row>
    <row r="81" spans="1:13" x14ac:dyDescent="0.3">
      <c r="A81" s="3" t="s">
        <v>8</v>
      </c>
      <c r="B81" s="4" t="s">
        <v>21</v>
      </c>
      <c r="C81" s="4" t="s">
        <v>23</v>
      </c>
      <c r="D81" s="4" t="s">
        <v>11</v>
      </c>
      <c r="E81" s="4" t="s">
        <v>15</v>
      </c>
      <c r="F81" s="4">
        <v>61</v>
      </c>
      <c r="G81" s="4">
        <v>74</v>
      </c>
      <c r="H81" s="4">
        <v>72</v>
      </c>
      <c r="I81" s="4">
        <f t="shared" si="5"/>
        <v>207</v>
      </c>
      <c r="J81" s="4">
        <f t="shared" si="6"/>
        <v>61</v>
      </c>
      <c r="K81" s="4">
        <f t="shared" si="7"/>
        <v>74</v>
      </c>
      <c r="L81" s="4">
        <f t="shared" si="8"/>
        <v>69</v>
      </c>
      <c r="M81" s="7">
        <f t="shared" si="9"/>
        <v>475</v>
      </c>
    </row>
    <row r="82" spans="1:13" x14ac:dyDescent="0.3">
      <c r="A82" s="3" t="s">
        <v>8</v>
      </c>
      <c r="B82" s="4" t="s">
        <v>29</v>
      </c>
      <c r="C82" s="4" t="s">
        <v>16</v>
      </c>
      <c r="D82" s="4" t="s">
        <v>11</v>
      </c>
      <c r="E82" s="4" t="s">
        <v>12</v>
      </c>
      <c r="F82" s="4">
        <v>62</v>
      </c>
      <c r="G82" s="4">
        <v>68</v>
      </c>
      <c r="H82" s="4">
        <v>68</v>
      </c>
      <c r="I82" s="4">
        <f t="shared" si="5"/>
        <v>198</v>
      </c>
      <c r="J82" s="4">
        <f t="shared" si="6"/>
        <v>62</v>
      </c>
      <c r="K82" s="4">
        <f t="shared" si="7"/>
        <v>68</v>
      </c>
      <c r="L82" s="4">
        <f t="shared" si="8"/>
        <v>66</v>
      </c>
      <c r="M82" s="7">
        <f t="shared" si="9"/>
        <v>562</v>
      </c>
    </row>
    <row r="83" spans="1:13" x14ac:dyDescent="0.3">
      <c r="A83" s="3" t="s">
        <v>8</v>
      </c>
      <c r="B83" s="4" t="s">
        <v>9</v>
      </c>
      <c r="C83" s="4" t="s">
        <v>19</v>
      </c>
      <c r="D83" s="4" t="s">
        <v>11</v>
      </c>
      <c r="E83" s="4" t="s">
        <v>12</v>
      </c>
      <c r="F83" s="4">
        <v>47</v>
      </c>
      <c r="G83" s="4">
        <v>49</v>
      </c>
      <c r="H83" s="4">
        <v>50</v>
      </c>
      <c r="I83" s="4">
        <f t="shared" si="5"/>
        <v>146</v>
      </c>
      <c r="J83" s="4">
        <f t="shared" si="6"/>
        <v>47</v>
      </c>
      <c r="K83" s="4">
        <f t="shared" si="7"/>
        <v>50</v>
      </c>
      <c r="L83" s="4">
        <f t="shared" si="8"/>
        <v>48.666666666666664</v>
      </c>
      <c r="M83" s="7">
        <f t="shared" si="9"/>
        <v>911</v>
      </c>
    </row>
    <row r="84" spans="1:13" x14ac:dyDescent="0.3">
      <c r="A84" s="3" t="s">
        <v>17</v>
      </c>
      <c r="B84" s="4" t="s">
        <v>9</v>
      </c>
      <c r="C84" s="4" t="s">
        <v>22</v>
      </c>
      <c r="D84" s="4" t="s">
        <v>20</v>
      </c>
      <c r="E84" s="4" t="s">
        <v>12</v>
      </c>
      <c r="F84" s="4">
        <v>49</v>
      </c>
      <c r="G84" s="4">
        <v>45</v>
      </c>
      <c r="H84" s="4">
        <v>45</v>
      </c>
      <c r="I84" s="4">
        <f t="shared" si="5"/>
        <v>139</v>
      </c>
      <c r="J84" s="4">
        <f t="shared" si="6"/>
        <v>45</v>
      </c>
      <c r="K84" s="4">
        <f t="shared" si="7"/>
        <v>49</v>
      </c>
      <c r="L84" s="4">
        <f t="shared" si="8"/>
        <v>46.333333333333336</v>
      </c>
      <c r="M84" s="7">
        <f t="shared" si="9"/>
        <v>934</v>
      </c>
    </row>
    <row r="85" spans="1:13" x14ac:dyDescent="0.3">
      <c r="A85" s="3" t="s">
        <v>17</v>
      </c>
      <c r="B85" s="4" t="s">
        <v>18</v>
      </c>
      <c r="C85" s="4" t="s">
        <v>14</v>
      </c>
      <c r="D85" s="4" t="s">
        <v>20</v>
      </c>
      <c r="E85" s="4" t="s">
        <v>15</v>
      </c>
      <c r="F85" s="4">
        <v>50</v>
      </c>
      <c r="G85" s="4">
        <v>47</v>
      </c>
      <c r="H85" s="4">
        <v>54</v>
      </c>
      <c r="I85" s="4">
        <f t="shared" si="5"/>
        <v>151</v>
      </c>
      <c r="J85" s="4">
        <f t="shared" si="6"/>
        <v>47</v>
      </c>
      <c r="K85" s="4">
        <f t="shared" si="7"/>
        <v>54</v>
      </c>
      <c r="L85" s="4">
        <f t="shared" si="8"/>
        <v>50.333333333333336</v>
      </c>
      <c r="M85" s="7">
        <f t="shared" si="9"/>
        <v>884</v>
      </c>
    </row>
    <row r="86" spans="1:13" x14ac:dyDescent="0.3">
      <c r="A86" s="3" t="s">
        <v>17</v>
      </c>
      <c r="B86" s="4" t="s">
        <v>29</v>
      </c>
      <c r="C86" s="4" t="s">
        <v>19</v>
      </c>
      <c r="D86" s="4" t="s">
        <v>11</v>
      </c>
      <c r="E86" s="4" t="s">
        <v>12</v>
      </c>
      <c r="F86" s="4">
        <v>72</v>
      </c>
      <c r="G86" s="4">
        <v>64</v>
      </c>
      <c r="H86" s="4">
        <v>63</v>
      </c>
      <c r="I86" s="4">
        <f t="shared" si="5"/>
        <v>199</v>
      </c>
      <c r="J86" s="4">
        <f t="shared" si="6"/>
        <v>63</v>
      </c>
      <c r="K86" s="4">
        <f t="shared" si="7"/>
        <v>72</v>
      </c>
      <c r="L86" s="4">
        <f t="shared" si="8"/>
        <v>66.333333333333329</v>
      </c>
      <c r="M86" s="7">
        <f t="shared" si="9"/>
        <v>557</v>
      </c>
    </row>
    <row r="87" spans="1:13" x14ac:dyDescent="0.3">
      <c r="A87" s="3" t="s">
        <v>17</v>
      </c>
      <c r="B87" s="4" t="s">
        <v>21</v>
      </c>
      <c r="C87" s="4" t="s">
        <v>22</v>
      </c>
      <c r="D87" s="4" t="s">
        <v>20</v>
      </c>
      <c r="E87" s="4" t="s">
        <v>12</v>
      </c>
      <c r="F87" s="4">
        <v>42</v>
      </c>
      <c r="G87" s="4">
        <v>39</v>
      </c>
      <c r="H87" s="4">
        <v>34</v>
      </c>
      <c r="I87" s="4">
        <f t="shared" si="5"/>
        <v>115</v>
      </c>
      <c r="J87" s="4">
        <f t="shared" si="6"/>
        <v>34</v>
      </c>
      <c r="K87" s="4">
        <f t="shared" si="7"/>
        <v>42</v>
      </c>
      <c r="L87" s="4">
        <f t="shared" si="8"/>
        <v>38.333333333333336</v>
      </c>
      <c r="M87" s="7">
        <f t="shared" si="9"/>
        <v>978</v>
      </c>
    </row>
    <row r="88" spans="1:13" x14ac:dyDescent="0.3">
      <c r="A88" s="3" t="s">
        <v>8</v>
      </c>
      <c r="B88" s="4" t="s">
        <v>13</v>
      </c>
      <c r="C88" s="4" t="s">
        <v>14</v>
      </c>
      <c r="D88" s="4" t="s">
        <v>11</v>
      </c>
      <c r="E88" s="4" t="s">
        <v>12</v>
      </c>
      <c r="F88" s="4">
        <v>73</v>
      </c>
      <c r="G88" s="4">
        <v>80</v>
      </c>
      <c r="H88" s="4">
        <v>82</v>
      </c>
      <c r="I88" s="4">
        <f t="shared" si="5"/>
        <v>235</v>
      </c>
      <c r="J88" s="4">
        <f t="shared" si="6"/>
        <v>73</v>
      </c>
      <c r="K88" s="4">
        <f t="shared" si="7"/>
        <v>82</v>
      </c>
      <c r="L88" s="4">
        <f t="shared" si="8"/>
        <v>78.333333333333329</v>
      </c>
      <c r="M88" s="7">
        <f t="shared" si="9"/>
        <v>231</v>
      </c>
    </row>
    <row r="89" spans="1:13" x14ac:dyDescent="0.3">
      <c r="A89" s="3" t="s">
        <v>8</v>
      </c>
      <c r="B89" s="4" t="s">
        <v>13</v>
      </c>
      <c r="C89" s="4" t="s">
        <v>14</v>
      </c>
      <c r="D89" s="4" t="s">
        <v>20</v>
      </c>
      <c r="E89" s="4" t="s">
        <v>12</v>
      </c>
      <c r="F89" s="4">
        <v>76</v>
      </c>
      <c r="G89" s="4">
        <v>83</v>
      </c>
      <c r="H89" s="4">
        <v>88</v>
      </c>
      <c r="I89" s="4">
        <f t="shared" si="5"/>
        <v>247</v>
      </c>
      <c r="J89" s="4">
        <f t="shared" si="6"/>
        <v>76</v>
      </c>
      <c r="K89" s="4">
        <f t="shared" si="7"/>
        <v>88</v>
      </c>
      <c r="L89" s="4">
        <f t="shared" si="8"/>
        <v>82.333333333333329</v>
      </c>
      <c r="M89" s="7">
        <f t="shared" si="9"/>
        <v>155</v>
      </c>
    </row>
    <row r="90" spans="1:13" x14ac:dyDescent="0.3">
      <c r="A90" s="3" t="s">
        <v>8</v>
      </c>
      <c r="B90" s="4" t="s">
        <v>21</v>
      </c>
      <c r="C90" s="4" t="s">
        <v>19</v>
      </c>
      <c r="D90" s="4" t="s">
        <v>11</v>
      </c>
      <c r="E90" s="4" t="s">
        <v>12</v>
      </c>
      <c r="F90" s="4">
        <v>71</v>
      </c>
      <c r="G90" s="4">
        <v>71</v>
      </c>
      <c r="H90" s="4">
        <v>74</v>
      </c>
      <c r="I90" s="4">
        <f t="shared" si="5"/>
        <v>216</v>
      </c>
      <c r="J90" s="4">
        <f t="shared" si="6"/>
        <v>71</v>
      </c>
      <c r="K90" s="4">
        <f t="shared" si="7"/>
        <v>74</v>
      </c>
      <c r="L90" s="4">
        <f t="shared" si="8"/>
        <v>72</v>
      </c>
      <c r="M90" s="7">
        <f t="shared" si="9"/>
        <v>395</v>
      </c>
    </row>
    <row r="91" spans="1:13" x14ac:dyDescent="0.3">
      <c r="A91" s="3" t="s">
        <v>8</v>
      </c>
      <c r="B91" s="4" t="s">
        <v>18</v>
      </c>
      <c r="C91" s="4" t="s">
        <v>14</v>
      </c>
      <c r="D91" s="4" t="s">
        <v>11</v>
      </c>
      <c r="E91" s="4" t="s">
        <v>12</v>
      </c>
      <c r="F91" s="4">
        <v>58</v>
      </c>
      <c r="G91" s="4">
        <v>70</v>
      </c>
      <c r="H91" s="4">
        <v>67</v>
      </c>
      <c r="I91" s="4">
        <f t="shared" si="5"/>
        <v>195</v>
      </c>
      <c r="J91" s="4">
        <f t="shared" si="6"/>
        <v>58</v>
      </c>
      <c r="K91" s="4">
        <f t="shared" si="7"/>
        <v>70</v>
      </c>
      <c r="L91" s="4">
        <f t="shared" si="8"/>
        <v>65</v>
      </c>
      <c r="M91" s="7">
        <f t="shared" si="9"/>
        <v>593</v>
      </c>
    </row>
    <row r="92" spans="1:13" x14ac:dyDescent="0.3">
      <c r="A92" s="3" t="s">
        <v>8</v>
      </c>
      <c r="B92" s="4" t="s">
        <v>21</v>
      </c>
      <c r="C92" s="4" t="s">
        <v>23</v>
      </c>
      <c r="D92" s="4" t="s">
        <v>11</v>
      </c>
      <c r="E92" s="4" t="s">
        <v>12</v>
      </c>
      <c r="F92" s="4">
        <v>73</v>
      </c>
      <c r="G92" s="4">
        <v>86</v>
      </c>
      <c r="H92" s="4">
        <v>82</v>
      </c>
      <c r="I92" s="4">
        <f t="shared" si="5"/>
        <v>241</v>
      </c>
      <c r="J92" s="4">
        <f t="shared" si="6"/>
        <v>73</v>
      </c>
      <c r="K92" s="4">
        <f t="shared" si="7"/>
        <v>86</v>
      </c>
      <c r="L92" s="4">
        <f t="shared" si="8"/>
        <v>80.333333333333329</v>
      </c>
      <c r="M92" s="7">
        <f t="shared" si="9"/>
        <v>187</v>
      </c>
    </row>
    <row r="93" spans="1:13" x14ac:dyDescent="0.3">
      <c r="A93" s="3" t="s">
        <v>8</v>
      </c>
      <c r="B93" s="4" t="s">
        <v>13</v>
      </c>
      <c r="C93" s="4" t="s">
        <v>10</v>
      </c>
      <c r="D93" s="4" t="s">
        <v>11</v>
      </c>
      <c r="E93" s="4" t="s">
        <v>12</v>
      </c>
      <c r="F93" s="4">
        <v>65</v>
      </c>
      <c r="G93" s="4">
        <v>72</v>
      </c>
      <c r="H93" s="4">
        <v>74</v>
      </c>
      <c r="I93" s="4">
        <f t="shared" si="5"/>
        <v>211</v>
      </c>
      <c r="J93" s="4">
        <f t="shared" si="6"/>
        <v>65</v>
      </c>
      <c r="K93" s="4">
        <f t="shared" si="7"/>
        <v>74</v>
      </c>
      <c r="L93" s="4">
        <f t="shared" si="8"/>
        <v>70.333333333333329</v>
      </c>
      <c r="M93" s="7">
        <f t="shared" si="9"/>
        <v>440</v>
      </c>
    </row>
    <row r="94" spans="1:13" x14ac:dyDescent="0.3">
      <c r="A94" s="3" t="s">
        <v>17</v>
      </c>
      <c r="B94" s="4" t="s">
        <v>13</v>
      </c>
      <c r="C94" s="4" t="s">
        <v>22</v>
      </c>
      <c r="D94" s="4" t="s">
        <v>20</v>
      </c>
      <c r="E94" s="4" t="s">
        <v>12</v>
      </c>
      <c r="F94" s="4">
        <v>27</v>
      </c>
      <c r="G94" s="4">
        <v>34</v>
      </c>
      <c r="H94" s="4">
        <v>36</v>
      </c>
      <c r="I94" s="4">
        <f t="shared" si="5"/>
        <v>97</v>
      </c>
      <c r="J94" s="4">
        <f t="shared" si="6"/>
        <v>27</v>
      </c>
      <c r="K94" s="4">
        <f t="shared" si="7"/>
        <v>36</v>
      </c>
      <c r="L94" s="4">
        <f t="shared" si="8"/>
        <v>32.333333333333336</v>
      </c>
      <c r="M94" s="7">
        <f t="shared" si="9"/>
        <v>986</v>
      </c>
    </row>
    <row r="95" spans="1:13" x14ac:dyDescent="0.3">
      <c r="A95" s="3" t="s">
        <v>17</v>
      </c>
      <c r="B95" s="4" t="s">
        <v>13</v>
      </c>
      <c r="C95" s="4" t="s">
        <v>22</v>
      </c>
      <c r="D95" s="4" t="s">
        <v>11</v>
      </c>
      <c r="E95" s="4" t="s">
        <v>12</v>
      </c>
      <c r="F95" s="4">
        <v>71</v>
      </c>
      <c r="G95" s="4">
        <v>79</v>
      </c>
      <c r="H95" s="4">
        <v>71</v>
      </c>
      <c r="I95" s="4">
        <f t="shared" si="5"/>
        <v>221</v>
      </c>
      <c r="J95" s="4">
        <f t="shared" si="6"/>
        <v>71</v>
      </c>
      <c r="K95" s="4">
        <f t="shared" si="7"/>
        <v>79</v>
      </c>
      <c r="L95" s="4">
        <f t="shared" si="8"/>
        <v>73.666666666666671</v>
      </c>
      <c r="M95" s="7">
        <f t="shared" si="9"/>
        <v>351</v>
      </c>
    </row>
    <row r="96" spans="1:13" x14ac:dyDescent="0.3">
      <c r="A96" s="3" t="s">
        <v>17</v>
      </c>
      <c r="B96" s="4" t="s">
        <v>13</v>
      </c>
      <c r="C96" s="4" t="s">
        <v>19</v>
      </c>
      <c r="D96" s="4" t="s">
        <v>20</v>
      </c>
      <c r="E96" s="4" t="s">
        <v>15</v>
      </c>
      <c r="F96" s="4">
        <v>43</v>
      </c>
      <c r="G96" s="4">
        <v>45</v>
      </c>
      <c r="H96" s="4">
        <v>50</v>
      </c>
      <c r="I96" s="4">
        <f t="shared" si="5"/>
        <v>138</v>
      </c>
      <c r="J96" s="4">
        <f t="shared" si="6"/>
        <v>43</v>
      </c>
      <c r="K96" s="4">
        <f t="shared" si="7"/>
        <v>50</v>
      </c>
      <c r="L96" s="4">
        <f t="shared" si="8"/>
        <v>46</v>
      </c>
      <c r="M96" s="7">
        <f t="shared" si="9"/>
        <v>939</v>
      </c>
    </row>
    <row r="97" spans="1:13" x14ac:dyDescent="0.3">
      <c r="A97" s="3" t="s">
        <v>8</v>
      </c>
      <c r="B97" s="4" t="s">
        <v>9</v>
      </c>
      <c r="C97" s="4" t="s">
        <v>14</v>
      </c>
      <c r="D97" s="4" t="s">
        <v>11</v>
      </c>
      <c r="E97" s="4" t="s">
        <v>12</v>
      </c>
      <c r="F97" s="4">
        <v>79</v>
      </c>
      <c r="G97" s="4">
        <v>86</v>
      </c>
      <c r="H97" s="4">
        <v>92</v>
      </c>
      <c r="I97" s="4">
        <f t="shared" si="5"/>
        <v>257</v>
      </c>
      <c r="J97" s="4">
        <f t="shared" si="6"/>
        <v>79</v>
      </c>
      <c r="K97" s="4">
        <f t="shared" si="7"/>
        <v>92</v>
      </c>
      <c r="L97" s="4">
        <f t="shared" si="8"/>
        <v>85.666666666666671</v>
      </c>
      <c r="M97" s="7">
        <f t="shared" si="9"/>
        <v>103</v>
      </c>
    </row>
    <row r="98" spans="1:13" x14ac:dyDescent="0.3">
      <c r="A98" s="3" t="s">
        <v>17</v>
      </c>
      <c r="B98" s="4" t="s">
        <v>13</v>
      </c>
      <c r="C98" s="4" t="s">
        <v>19</v>
      </c>
      <c r="D98" s="4" t="s">
        <v>20</v>
      </c>
      <c r="E98" s="4" t="s">
        <v>15</v>
      </c>
      <c r="F98" s="4">
        <v>78</v>
      </c>
      <c r="G98" s="4">
        <v>81</v>
      </c>
      <c r="H98" s="4">
        <v>82</v>
      </c>
      <c r="I98" s="4">
        <f t="shared" si="5"/>
        <v>241</v>
      </c>
      <c r="J98" s="4">
        <f t="shared" si="6"/>
        <v>78</v>
      </c>
      <c r="K98" s="4">
        <f t="shared" si="7"/>
        <v>82</v>
      </c>
      <c r="L98" s="4">
        <f t="shared" si="8"/>
        <v>80.333333333333329</v>
      </c>
      <c r="M98" s="7">
        <f t="shared" si="9"/>
        <v>187</v>
      </c>
    </row>
    <row r="99" spans="1:13" x14ac:dyDescent="0.3">
      <c r="A99" s="3" t="s">
        <v>17</v>
      </c>
      <c r="B99" s="4" t="s">
        <v>9</v>
      </c>
      <c r="C99" s="4" t="s">
        <v>23</v>
      </c>
      <c r="D99" s="4" t="s">
        <v>11</v>
      </c>
      <c r="E99" s="4" t="s">
        <v>15</v>
      </c>
      <c r="F99" s="4">
        <v>65</v>
      </c>
      <c r="G99" s="4">
        <v>66</v>
      </c>
      <c r="H99" s="4">
        <v>62</v>
      </c>
      <c r="I99" s="4">
        <f t="shared" si="5"/>
        <v>193</v>
      </c>
      <c r="J99" s="4">
        <f t="shared" si="6"/>
        <v>62</v>
      </c>
      <c r="K99" s="4">
        <f t="shared" si="7"/>
        <v>66</v>
      </c>
      <c r="L99" s="4">
        <f t="shared" si="8"/>
        <v>64.333333333333329</v>
      </c>
      <c r="M99" s="7">
        <f t="shared" si="9"/>
        <v>613</v>
      </c>
    </row>
    <row r="100" spans="1:13" x14ac:dyDescent="0.3">
      <c r="A100" s="3" t="s">
        <v>8</v>
      </c>
      <c r="B100" s="4" t="s">
        <v>29</v>
      </c>
      <c r="C100" s="4" t="s">
        <v>14</v>
      </c>
      <c r="D100" s="4" t="s">
        <v>11</v>
      </c>
      <c r="E100" s="4" t="s">
        <v>15</v>
      </c>
      <c r="F100" s="4">
        <v>63</v>
      </c>
      <c r="G100" s="4">
        <v>72</v>
      </c>
      <c r="H100" s="4">
        <v>70</v>
      </c>
      <c r="I100" s="4">
        <f t="shared" si="5"/>
        <v>205</v>
      </c>
      <c r="J100" s="4">
        <f t="shared" si="6"/>
        <v>63</v>
      </c>
      <c r="K100" s="4">
        <f t="shared" si="7"/>
        <v>72</v>
      </c>
      <c r="L100" s="4">
        <f t="shared" si="8"/>
        <v>68.333333333333329</v>
      </c>
      <c r="M100" s="7">
        <f t="shared" si="9"/>
        <v>499</v>
      </c>
    </row>
    <row r="101" spans="1:13" x14ac:dyDescent="0.3">
      <c r="A101" s="3" t="s">
        <v>8</v>
      </c>
      <c r="B101" s="4" t="s">
        <v>21</v>
      </c>
      <c r="C101" s="4" t="s">
        <v>14</v>
      </c>
      <c r="D101" s="4" t="s">
        <v>20</v>
      </c>
      <c r="E101" s="4" t="s">
        <v>12</v>
      </c>
      <c r="F101" s="4">
        <v>58</v>
      </c>
      <c r="G101" s="4">
        <v>67</v>
      </c>
      <c r="H101" s="4">
        <v>62</v>
      </c>
      <c r="I101" s="4">
        <f t="shared" si="5"/>
        <v>187</v>
      </c>
      <c r="J101" s="4">
        <f t="shared" si="6"/>
        <v>58</v>
      </c>
      <c r="K101" s="4">
        <f t="shared" si="7"/>
        <v>67</v>
      </c>
      <c r="L101" s="4">
        <f t="shared" si="8"/>
        <v>62.333333333333336</v>
      </c>
      <c r="M101" s="7">
        <f t="shared" si="9"/>
        <v>657</v>
      </c>
    </row>
    <row r="102" spans="1:13" x14ac:dyDescent="0.3">
      <c r="A102" s="3" t="s">
        <v>8</v>
      </c>
      <c r="B102" s="4" t="s">
        <v>21</v>
      </c>
      <c r="C102" s="4" t="s">
        <v>10</v>
      </c>
      <c r="D102" s="4" t="s">
        <v>11</v>
      </c>
      <c r="E102" s="4" t="s">
        <v>12</v>
      </c>
      <c r="F102" s="4">
        <v>65</v>
      </c>
      <c r="G102" s="4">
        <v>67</v>
      </c>
      <c r="H102" s="4">
        <v>62</v>
      </c>
      <c r="I102" s="4">
        <f t="shared" si="5"/>
        <v>194</v>
      </c>
      <c r="J102" s="4">
        <f t="shared" si="6"/>
        <v>62</v>
      </c>
      <c r="K102" s="4">
        <f t="shared" si="7"/>
        <v>67</v>
      </c>
      <c r="L102" s="4">
        <f t="shared" si="8"/>
        <v>64.666666666666671</v>
      </c>
      <c r="M102" s="7">
        <f t="shared" si="9"/>
        <v>602</v>
      </c>
    </row>
    <row r="103" spans="1:13" x14ac:dyDescent="0.3">
      <c r="A103" s="3" t="s">
        <v>17</v>
      </c>
      <c r="B103" s="4" t="s">
        <v>9</v>
      </c>
      <c r="C103" s="4" t="s">
        <v>14</v>
      </c>
      <c r="D103" s="4" t="s">
        <v>11</v>
      </c>
      <c r="E103" s="4" t="s">
        <v>12</v>
      </c>
      <c r="F103" s="4">
        <v>79</v>
      </c>
      <c r="G103" s="4">
        <v>67</v>
      </c>
      <c r="H103" s="4">
        <v>67</v>
      </c>
      <c r="I103" s="4">
        <f t="shared" si="5"/>
        <v>213</v>
      </c>
      <c r="J103" s="4">
        <f t="shared" si="6"/>
        <v>67</v>
      </c>
      <c r="K103" s="4">
        <f t="shared" si="7"/>
        <v>79</v>
      </c>
      <c r="L103" s="4">
        <f t="shared" si="8"/>
        <v>71</v>
      </c>
      <c r="M103" s="7">
        <f t="shared" si="9"/>
        <v>424</v>
      </c>
    </row>
    <row r="104" spans="1:13" x14ac:dyDescent="0.3">
      <c r="A104" s="3" t="s">
        <v>17</v>
      </c>
      <c r="B104" s="4" t="s">
        <v>21</v>
      </c>
      <c r="C104" s="4" t="s">
        <v>10</v>
      </c>
      <c r="D104" s="4" t="s">
        <v>11</v>
      </c>
      <c r="E104" s="4" t="s">
        <v>15</v>
      </c>
      <c r="F104" s="4">
        <v>68</v>
      </c>
      <c r="G104" s="4">
        <v>74</v>
      </c>
      <c r="H104" s="4">
        <v>74</v>
      </c>
      <c r="I104" s="4">
        <f t="shared" si="5"/>
        <v>216</v>
      </c>
      <c r="J104" s="4">
        <f t="shared" si="6"/>
        <v>68</v>
      </c>
      <c r="K104" s="4">
        <f t="shared" si="7"/>
        <v>74</v>
      </c>
      <c r="L104" s="4">
        <f t="shared" si="8"/>
        <v>72</v>
      </c>
      <c r="M104" s="7">
        <f t="shared" si="9"/>
        <v>395</v>
      </c>
    </row>
    <row r="105" spans="1:13" x14ac:dyDescent="0.3">
      <c r="A105" s="3" t="s">
        <v>8</v>
      </c>
      <c r="B105" s="4" t="s">
        <v>21</v>
      </c>
      <c r="C105" s="4" t="s">
        <v>19</v>
      </c>
      <c r="D105" s="4" t="s">
        <v>11</v>
      </c>
      <c r="E105" s="4" t="s">
        <v>12</v>
      </c>
      <c r="F105" s="4">
        <v>85</v>
      </c>
      <c r="G105" s="4">
        <v>91</v>
      </c>
      <c r="H105" s="4">
        <v>89</v>
      </c>
      <c r="I105" s="4">
        <f t="shared" si="5"/>
        <v>265</v>
      </c>
      <c r="J105" s="4">
        <f t="shared" si="6"/>
        <v>85</v>
      </c>
      <c r="K105" s="4">
        <f t="shared" si="7"/>
        <v>91</v>
      </c>
      <c r="L105" s="4">
        <f t="shared" si="8"/>
        <v>88.333333333333329</v>
      </c>
      <c r="M105" s="7">
        <f t="shared" si="9"/>
        <v>69</v>
      </c>
    </row>
    <row r="106" spans="1:13" x14ac:dyDescent="0.3">
      <c r="A106" s="3" t="s">
        <v>17</v>
      </c>
      <c r="B106" s="4" t="s">
        <v>9</v>
      </c>
      <c r="C106" s="4" t="s">
        <v>22</v>
      </c>
      <c r="D106" s="4" t="s">
        <v>11</v>
      </c>
      <c r="E106" s="4" t="s">
        <v>15</v>
      </c>
      <c r="F106" s="4">
        <v>60</v>
      </c>
      <c r="G106" s="4">
        <v>44</v>
      </c>
      <c r="H106" s="4">
        <v>47</v>
      </c>
      <c r="I106" s="4">
        <f t="shared" si="5"/>
        <v>151</v>
      </c>
      <c r="J106" s="4">
        <f t="shared" si="6"/>
        <v>44</v>
      </c>
      <c r="K106" s="4">
        <f t="shared" si="7"/>
        <v>60</v>
      </c>
      <c r="L106" s="4">
        <f t="shared" si="8"/>
        <v>50.333333333333336</v>
      </c>
      <c r="M106" s="7">
        <f t="shared" si="9"/>
        <v>884</v>
      </c>
    </row>
    <row r="107" spans="1:13" x14ac:dyDescent="0.3">
      <c r="A107" s="3" t="s">
        <v>17</v>
      </c>
      <c r="B107" s="4" t="s">
        <v>13</v>
      </c>
      <c r="C107" s="4" t="s">
        <v>14</v>
      </c>
      <c r="D107" s="4" t="s">
        <v>11</v>
      </c>
      <c r="E107" s="4" t="s">
        <v>15</v>
      </c>
      <c r="F107" s="4">
        <v>98</v>
      </c>
      <c r="G107" s="4">
        <v>86</v>
      </c>
      <c r="H107" s="4">
        <v>90</v>
      </c>
      <c r="I107" s="4">
        <f t="shared" si="5"/>
        <v>274</v>
      </c>
      <c r="J107" s="4">
        <f t="shared" si="6"/>
        <v>86</v>
      </c>
      <c r="K107" s="4">
        <f t="shared" si="7"/>
        <v>98</v>
      </c>
      <c r="L107" s="4">
        <f t="shared" si="8"/>
        <v>91.333333333333329</v>
      </c>
      <c r="M107" s="7">
        <f t="shared" si="9"/>
        <v>43</v>
      </c>
    </row>
    <row r="108" spans="1:13" x14ac:dyDescent="0.3">
      <c r="A108" s="3" t="s">
        <v>8</v>
      </c>
      <c r="B108" s="4" t="s">
        <v>13</v>
      </c>
      <c r="C108" s="4" t="s">
        <v>14</v>
      </c>
      <c r="D108" s="4" t="s">
        <v>11</v>
      </c>
      <c r="E108" s="4" t="s">
        <v>12</v>
      </c>
      <c r="F108" s="4">
        <v>58</v>
      </c>
      <c r="G108" s="4">
        <v>67</v>
      </c>
      <c r="H108" s="4">
        <v>72</v>
      </c>
      <c r="I108" s="4">
        <f t="shared" si="5"/>
        <v>197</v>
      </c>
      <c r="J108" s="4">
        <f t="shared" si="6"/>
        <v>58</v>
      </c>
      <c r="K108" s="4">
        <f t="shared" si="7"/>
        <v>72</v>
      </c>
      <c r="L108" s="4">
        <f t="shared" si="8"/>
        <v>65.666666666666671</v>
      </c>
      <c r="M108" s="7">
        <f t="shared" si="9"/>
        <v>576</v>
      </c>
    </row>
    <row r="109" spans="1:13" x14ac:dyDescent="0.3">
      <c r="A109" s="3" t="s">
        <v>8</v>
      </c>
      <c r="B109" s="4" t="s">
        <v>21</v>
      </c>
      <c r="C109" s="4" t="s">
        <v>16</v>
      </c>
      <c r="D109" s="4" t="s">
        <v>11</v>
      </c>
      <c r="E109" s="4" t="s">
        <v>12</v>
      </c>
      <c r="F109" s="4">
        <v>87</v>
      </c>
      <c r="G109" s="4">
        <v>100</v>
      </c>
      <c r="H109" s="4">
        <v>100</v>
      </c>
      <c r="I109" s="4">
        <f t="shared" si="5"/>
        <v>287</v>
      </c>
      <c r="J109" s="4">
        <f t="shared" si="6"/>
        <v>87</v>
      </c>
      <c r="K109" s="4">
        <f t="shared" si="7"/>
        <v>100</v>
      </c>
      <c r="L109" s="4">
        <f t="shared" si="8"/>
        <v>95.666666666666671</v>
      </c>
      <c r="M109" s="7">
        <f t="shared" si="9"/>
        <v>21</v>
      </c>
    </row>
    <row r="110" spans="1:13" x14ac:dyDescent="0.3">
      <c r="A110" s="3" t="s">
        <v>17</v>
      </c>
      <c r="B110" s="4" t="s">
        <v>29</v>
      </c>
      <c r="C110" s="4" t="s">
        <v>19</v>
      </c>
      <c r="D110" s="4" t="s">
        <v>11</v>
      </c>
      <c r="E110" s="4" t="s">
        <v>15</v>
      </c>
      <c r="F110" s="4">
        <v>66</v>
      </c>
      <c r="G110" s="4">
        <v>63</v>
      </c>
      <c r="H110" s="4">
        <v>64</v>
      </c>
      <c r="I110" s="4">
        <f t="shared" si="5"/>
        <v>193</v>
      </c>
      <c r="J110" s="4">
        <f t="shared" si="6"/>
        <v>63</v>
      </c>
      <c r="K110" s="4">
        <f t="shared" si="7"/>
        <v>66</v>
      </c>
      <c r="L110" s="4">
        <f t="shared" si="8"/>
        <v>64.333333333333329</v>
      </c>
      <c r="M110" s="7">
        <f t="shared" si="9"/>
        <v>613</v>
      </c>
    </row>
    <row r="111" spans="1:13" x14ac:dyDescent="0.3">
      <c r="A111" s="3" t="s">
        <v>8</v>
      </c>
      <c r="B111" s="4" t="s">
        <v>9</v>
      </c>
      <c r="C111" s="4" t="s">
        <v>19</v>
      </c>
      <c r="D111" s="4" t="s">
        <v>20</v>
      </c>
      <c r="E111" s="4" t="s">
        <v>12</v>
      </c>
      <c r="F111" s="4">
        <v>52</v>
      </c>
      <c r="G111" s="4">
        <v>76</v>
      </c>
      <c r="H111" s="4">
        <v>70</v>
      </c>
      <c r="I111" s="4">
        <f t="shared" si="5"/>
        <v>198</v>
      </c>
      <c r="J111" s="4">
        <f t="shared" si="6"/>
        <v>52</v>
      </c>
      <c r="K111" s="4">
        <f t="shared" si="7"/>
        <v>76</v>
      </c>
      <c r="L111" s="4">
        <f t="shared" si="8"/>
        <v>66</v>
      </c>
      <c r="M111" s="7">
        <f t="shared" si="9"/>
        <v>562</v>
      </c>
    </row>
    <row r="112" spans="1:13" x14ac:dyDescent="0.3">
      <c r="A112" s="3" t="s">
        <v>8</v>
      </c>
      <c r="B112" s="4" t="s">
        <v>9</v>
      </c>
      <c r="C112" s="4" t="s">
        <v>23</v>
      </c>
      <c r="D112" s="4" t="s">
        <v>11</v>
      </c>
      <c r="E112" s="4" t="s">
        <v>12</v>
      </c>
      <c r="F112" s="4">
        <v>70</v>
      </c>
      <c r="G112" s="4">
        <v>64</v>
      </c>
      <c r="H112" s="4">
        <v>72</v>
      </c>
      <c r="I112" s="4">
        <f t="shared" si="5"/>
        <v>206</v>
      </c>
      <c r="J112" s="4">
        <f t="shared" si="6"/>
        <v>64</v>
      </c>
      <c r="K112" s="4">
        <f t="shared" si="7"/>
        <v>72</v>
      </c>
      <c r="L112" s="4">
        <f t="shared" si="8"/>
        <v>68.666666666666671</v>
      </c>
      <c r="M112" s="7">
        <f t="shared" si="9"/>
        <v>487</v>
      </c>
    </row>
    <row r="113" spans="1:13" x14ac:dyDescent="0.3">
      <c r="A113" s="3" t="s">
        <v>8</v>
      </c>
      <c r="B113" s="4" t="s">
        <v>21</v>
      </c>
      <c r="C113" s="4" t="s">
        <v>19</v>
      </c>
      <c r="D113" s="4" t="s">
        <v>20</v>
      </c>
      <c r="E113" s="4" t="s">
        <v>15</v>
      </c>
      <c r="F113" s="4">
        <v>77</v>
      </c>
      <c r="G113" s="4">
        <v>89</v>
      </c>
      <c r="H113" s="4">
        <v>98</v>
      </c>
      <c r="I113" s="4">
        <f t="shared" si="5"/>
        <v>264</v>
      </c>
      <c r="J113" s="4">
        <f t="shared" si="6"/>
        <v>77</v>
      </c>
      <c r="K113" s="4">
        <f t="shared" si="7"/>
        <v>98</v>
      </c>
      <c r="L113" s="4">
        <f t="shared" si="8"/>
        <v>88</v>
      </c>
      <c r="M113" s="7">
        <f t="shared" si="9"/>
        <v>74</v>
      </c>
    </row>
    <row r="114" spans="1:13" x14ac:dyDescent="0.3">
      <c r="A114" s="3" t="s">
        <v>17</v>
      </c>
      <c r="B114" s="4" t="s">
        <v>13</v>
      </c>
      <c r="C114" s="4" t="s">
        <v>22</v>
      </c>
      <c r="D114" s="4" t="s">
        <v>11</v>
      </c>
      <c r="E114" s="4" t="s">
        <v>12</v>
      </c>
      <c r="F114" s="4">
        <v>62</v>
      </c>
      <c r="G114" s="4">
        <v>55</v>
      </c>
      <c r="H114" s="4">
        <v>49</v>
      </c>
      <c r="I114" s="4">
        <f t="shared" si="5"/>
        <v>166</v>
      </c>
      <c r="J114" s="4">
        <f t="shared" si="6"/>
        <v>49</v>
      </c>
      <c r="K114" s="4">
        <f t="shared" si="7"/>
        <v>62</v>
      </c>
      <c r="L114" s="4">
        <f t="shared" si="8"/>
        <v>55.333333333333336</v>
      </c>
      <c r="M114" s="7">
        <f t="shared" si="9"/>
        <v>803</v>
      </c>
    </row>
    <row r="115" spans="1:13" x14ac:dyDescent="0.3">
      <c r="A115" s="3" t="s">
        <v>17</v>
      </c>
      <c r="B115" s="4" t="s">
        <v>18</v>
      </c>
      <c r="C115" s="4" t="s">
        <v>19</v>
      </c>
      <c r="D115" s="4" t="s">
        <v>11</v>
      </c>
      <c r="E115" s="4" t="s">
        <v>12</v>
      </c>
      <c r="F115" s="4">
        <v>54</v>
      </c>
      <c r="G115" s="4">
        <v>53</v>
      </c>
      <c r="H115" s="4">
        <v>47</v>
      </c>
      <c r="I115" s="4">
        <f t="shared" si="5"/>
        <v>154</v>
      </c>
      <c r="J115" s="4">
        <f t="shared" si="6"/>
        <v>47</v>
      </c>
      <c r="K115" s="4">
        <f t="shared" si="7"/>
        <v>54</v>
      </c>
      <c r="L115" s="4">
        <f t="shared" si="8"/>
        <v>51.333333333333336</v>
      </c>
      <c r="M115" s="7">
        <f t="shared" si="9"/>
        <v>870</v>
      </c>
    </row>
    <row r="116" spans="1:13" x14ac:dyDescent="0.3">
      <c r="A116" s="3" t="s">
        <v>8</v>
      </c>
      <c r="B116" s="4" t="s">
        <v>21</v>
      </c>
      <c r="C116" s="4" t="s">
        <v>14</v>
      </c>
      <c r="D116" s="4" t="s">
        <v>11</v>
      </c>
      <c r="E116" s="4" t="s">
        <v>12</v>
      </c>
      <c r="F116" s="4">
        <v>51</v>
      </c>
      <c r="G116" s="4">
        <v>58</v>
      </c>
      <c r="H116" s="4">
        <v>54</v>
      </c>
      <c r="I116" s="4">
        <f t="shared" si="5"/>
        <v>163</v>
      </c>
      <c r="J116" s="4">
        <f t="shared" si="6"/>
        <v>51</v>
      </c>
      <c r="K116" s="4">
        <f t="shared" si="7"/>
        <v>58</v>
      </c>
      <c r="L116" s="4">
        <f t="shared" si="8"/>
        <v>54.333333333333336</v>
      </c>
      <c r="M116" s="7">
        <f t="shared" si="9"/>
        <v>819</v>
      </c>
    </row>
    <row r="117" spans="1:13" x14ac:dyDescent="0.3">
      <c r="A117" s="3" t="s">
        <v>8</v>
      </c>
      <c r="B117" s="4" t="s">
        <v>29</v>
      </c>
      <c r="C117" s="4" t="s">
        <v>10</v>
      </c>
      <c r="D117" s="4" t="s">
        <v>11</v>
      </c>
      <c r="E117" s="4" t="s">
        <v>15</v>
      </c>
      <c r="F117" s="4">
        <v>99</v>
      </c>
      <c r="G117" s="4">
        <v>100</v>
      </c>
      <c r="H117" s="4">
        <v>100</v>
      </c>
      <c r="I117" s="4">
        <f t="shared" si="5"/>
        <v>299</v>
      </c>
      <c r="J117" s="4">
        <f t="shared" si="6"/>
        <v>99</v>
      </c>
      <c r="K117" s="4">
        <f t="shared" si="7"/>
        <v>100</v>
      </c>
      <c r="L117" s="4">
        <f t="shared" si="8"/>
        <v>99.666666666666671</v>
      </c>
      <c r="M117" s="7">
        <f t="shared" si="9"/>
        <v>4</v>
      </c>
    </row>
    <row r="118" spans="1:13" x14ac:dyDescent="0.3">
      <c r="A118" s="3" t="s">
        <v>17</v>
      </c>
      <c r="B118" s="4" t="s">
        <v>13</v>
      </c>
      <c r="C118" s="4" t="s">
        <v>22</v>
      </c>
      <c r="D118" s="4" t="s">
        <v>11</v>
      </c>
      <c r="E118" s="4" t="s">
        <v>12</v>
      </c>
      <c r="F118" s="4">
        <v>84</v>
      </c>
      <c r="G118" s="4">
        <v>77</v>
      </c>
      <c r="H118" s="4">
        <v>74</v>
      </c>
      <c r="I118" s="4">
        <f t="shared" si="5"/>
        <v>235</v>
      </c>
      <c r="J118" s="4">
        <f t="shared" si="6"/>
        <v>74</v>
      </c>
      <c r="K118" s="4">
        <f t="shared" si="7"/>
        <v>84</v>
      </c>
      <c r="L118" s="4">
        <f t="shared" si="8"/>
        <v>78.333333333333329</v>
      </c>
      <c r="M118" s="7">
        <f t="shared" si="9"/>
        <v>231</v>
      </c>
    </row>
    <row r="119" spans="1:13" x14ac:dyDescent="0.3">
      <c r="A119" s="3" t="s">
        <v>8</v>
      </c>
      <c r="B119" s="4" t="s">
        <v>9</v>
      </c>
      <c r="C119" s="4" t="s">
        <v>10</v>
      </c>
      <c r="D119" s="4" t="s">
        <v>20</v>
      </c>
      <c r="E119" s="4" t="s">
        <v>12</v>
      </c>
      <c r="F119" s="4">
        <v>75</v>
      </c>
      <c r="G119" s="4">
        <v>85</v>
      </c>
      <c r="H119" s="4">
        <v>82</v>
      </c>
      <c r="I119" s="4">
        <f t="shared" si="5"/>
        <v>242</v>
      </c>
      <c r="J119" s="4">
        <f t="shared" si="6"/>
        <v>75</v>
      </c>
      <c r="K119" s="4">
        <f t="shared" si="7"/>
        <v>85</v>
      </c>
      <c r="L119" s="4">
        <f t="shared" si="8"/>
        <v>80.666666666666671</v>
      </c>
      <c r="M119" s="7">
        <f t="shared" si="9"/>
        <v>180</v>
      </c>
    </row>
    <row r="120" spans="1:13" x14ac:dyDescent="0.3">
      <c r="A120" s="3" t="s">
        <v>8</v>
      </c>
      <c r="B120" s="4" t="s">
        <v>21</v>
      </c>
      <c r="C120" s="4" t="s">
        <v>10</v>
      </c>
      <c r="D120" s="4" t="s">
        <v>11</v>
      </c>
      <c r="E120" s="4" t="s">
        <v>12</v>
      </c>
      <c r="F120" s="4">
        <v>78</v>
      </c>
      <c r="G120" s="4">
        <v>82</v>
      </c>
      <c r="H120" s="4">
        <v>79</v>
      </c>
      <c r="I120" s="4">
        <f t="shared" si="5"/>
        <v>239</v>
      </c>
      <c r="J120" s="4">
        <f t="shared" si="6"/>
        <v>78</v>
      </c>
      <c r="K120" s="4">
        <f t="shared" si="7"/>
        <v>82</v>
      </c>
      <c r="L120" s="4">
        <f t="shared" si="8"/>
        <v>79.666666666666671</v>
      </c>
      <c r="M120" s="7">
        <f t="shared" si="9"/>
        <v>199</v>
      </c>
    </row>
    <row r="121" spans="1:13" x14ac:dyDescent="0.3">
      <c r="A121" s="3" t="s">
        <v>8</v>
      </c>
      <c r="B121" s="4" t="s">
        <v>21</v>
      </c>
      <c r="C121" s="4" t="s">
        <v>23</v>
      </c>
      <c r="D121" s="4" t="s">
        <v>11</v>
      </c>
      <c r="E121" s="4" t="s">
        <v>12</v>
      </c>
      <c r="F121" s="4">
        <v>51</v>
      </c>
      <c r="G121" s="4">
        <v>63</v>
      </c>
      <c r="H121" s="4">
        <v>61</v>
      </c>
      <c r="I121" s="4">
        <f t="shared" si="5"/>
        <v>175</v>
      </c>
      <c r="J121" s="4">
        <f t="shared" si="6"/>
        <v>51</v>
      </c>
      <c r="K121" s="4">
        <f t="shared" si="7"/>
        <v>63</v>
      </c>
      <c r="L121" s="4">
        <f t="shared" si="8"/>
        <v>58.333333333333336</v>
      </c>
      <c r="M121" s="7">
        <f t="shared" si="9"/>
        <v>745</v>
      </c>
    </row>
    <row r="122" spans="1:13" x14ac:dyDescent="0.3">
      <c r="A122" s="3" t="s">
        <v>8</v>
      </c>
      <c r="B122" s="4" t="s">
        <v>13</v>
      </c>
      <c r="C122" s="4" t="s">
        <v>14</v>
      </c>
      <c r="D122" s="4" t="s">
        <v>11</v>
      </c>
      <c r="E122" s="4" t="s">
        <v>12</v>
      </c>
      <c r="F122" s="4">
        <v>55</v>
      </c>
      <c r="G122" s="4">
        <v>69</v>
      </c>
      <c r="H122" s="4">
        <v>65</v>
      </c>
      <c r="I122" s="4">
        <f t="shared" si="5"/>
        <v>189</v>
      </c>
      <c r="J122" s="4">
        <f t="shared" si="6"/>
        <v>55</v>
      </c>
      <c r="K122" s="4">
        <f t="shared" si="7"/>
        <v>69</v>
      </c>
      <c r="L122" s="4">
        <f t="shared" si="8"/>
        <v>63</v>
      </c>
      <c r="M122" s="7">
        <f t="shared" si="9"/>
        <v>646</v>
      </c>
    </row>
    <row r="123" spans="1:13" x14ac:dyDescent="0.3">
      <c r="A123" s="3" t="s">
        <v>8</v>
      </c>
      <c r="B123" s="4" t="s">
        <v>13</v>
      </c>
      <c r="C123" s="4" t="s">
        <v>10</v>
      </c>
      <c r="D123" s="4" t="s">
        <v>11</v>
      </c>
      <c r="E123" s="4" t="s">
        <v>15</v>
      </c>
      <c r="F123" s="4">
        <v>79</v>
      </c>
      <c r="G123" s="4">
        <v>92</v>
      </c>
      <c r="H123" s="4">
        <v>89</v>
      </c>
      <c r="I123" s="4">
        <f t="shared" si="5"/>
        <v>260</v>
      </c>
      <c r="J123" s="4">
        <f t="shared" si="6"/>
        <v>79</v>
      </c>
      <c r="K123" s="4">
        <f t="shared" si="7"/>
        <v>92</v>
      </c>
      <c r="L123" s="4">
        <f t="shared" si="8"/>
        <v>86.666666666666671</v>
      </c>
      <c r="M123" s="7">
        <f t="shared" si="9"/>
        <v>89</v>
      </c>
    </row>
    <row r="124" spans="1:13" x14ac:dyDescent="0.3">
      <c r="A124" s="3" t="s">
        <v>17</v>
      </c>
      <c r="B124" s="4" t="s">
        <v>9</v>
      </c>
      <c r="C124" s="4" t="s">
        <v>19</v>
      </c>
      <c r="D124" s="4" t="s">
        <v>11</v>
      </c>
      <c r="E124" s="4" t="s">
        <v>15</v>
      </c>
      <c r="F124" s="4">
        <v>91</v>
      </c>
      <c r="G124" s="4">
        <v>89</v>
      </c>
      <c r="H124" s="4">
        <v>92</v>
      </c>
      <c r="I124" s="4">
        <f t="shared" si="5"/>
        <v>272</v>
      </c>
      <c r="J124" s="4">
        <f t="shared" si="6"/>
        <v>89</v>
      </c>
      <c r="K124" s="4">
        <f t="shared" si="7"/>
        <v>92</v>
      </c>
      <c r="L124" s="4">
        <f t="shared" si="8"/>
        <v>90.666666666666671</v>
      </c>
      <c r="M124" s="7">
        <f t="shared" si="9"/>
        <v>47</v>
      </c>
    </row>
    <row r="125" spans="1:13" x14ac:dyDescent="0.3">
      <c r="A125" s="3" t="s">
        <v>8</v>
      </c>
      <c r="B125" s="4" t="s">
        <v>13</v>
      </c>
      <c r="C125" s="4" t="s">
        <v>14</v>
      </c>
      <c r="D125" s="4" t="s">
        <v>11</v>
      </c>
      <c r="E125" s="4" t="s">
        <v>15</v>
      </c>
      <c r="F125" s="4">
        <v>88</v>
      </c>
      <c r="G125" s="4">
        <v>93</v>
      </c>
      <c r="H125" s="4">
        <v>93</v>
      </c>
      <c r="I125" s="4">
        <f t="shared" si="5"/>
        <v>274</v>
      </c>
      <c r="J125" s="4">
        <f t="shared" si="6"/>
        <v>88</v>
      </c>
      <c r="K125" s="4">
        <f t="shared" si="7"/>
        <v>93</v>
      </c>
      <c r="L125" s="4">
        <f t="shared" si="8"/>
        <v>91.333333333333329</v>
      </c>
      <c r="M125" s="7">
        <f t="shared" si="9"/>
        <v>43</v>
      </c>
    </row>
    <row r="126" spans="1:13" x14ac:dyDescent="0.3">
      <c r="A126" s="3" t="s">
        <v>17</v>
      </c>
      <c r="B126" s="4" t="s">
        <v>21</v>
      </c>
      <c r="C126" s="4" t="s">
        <v>22</v>
      </c>
      <c r="D126" s="4" t="s">
        <v>20</v>
      </c>
      <c r="E126" s="4" t="s">
        <v>12</v>
      </c>
      <c r="F126" s="4">
        <v>63</v>
      </c>
      <c r="G126" s="4">
        <v>57</v>
      </c>
      <c r="H126" s="4">
        <v>56</v>
      </c>
      <c r="I126" s="4">
        <f t="shared" si="5"/>
        <v>176</v>
      </c>
      <c r="J126" s="4">
        <f t="shared" si="6"/>
        <v>56</v>
      </c>
      <c r="K126" s="4">
        <f t="shared" si="7"/>
        <v>63</v>
      </c>
      <c r="L126" s="4">
        <f t="shared" si="8"/>
        <v>58.666666666666664</v>
      </c>
      <c r="M126" s="7">
        <f t="shared" si="9"/>
        <v>736</v>
      </c>
    </row>
    <row r="127" spans="1:13" x14ac:dyDescent="0.3">
      <c r="A127" s="3" t="s">
        <v>17</v>
      </c>
      <c r="B127" s="4" t="s">
        <v>29</v>
      </c>
      <c r="C127" s="4" t="s">
        <v>14</v>
      </c>
      <c r="D127" s="4" t="s">
        <v>11</v>
      </c>
      <c r="E127" s="4" t="s">
        <v>12</v>
      </c>
      <c r="F127" s="4">
        <v>83</v>
      </c>
      <c r="G127" s="4">
        <v>80</v>
      </c>
      <c r="H127" s="4">
        <v>73</v>
      </c>
      <c r="I127" s="4">
        <f t="shared" si="5"/>
        <v>236</v>
      </c>
      <c r="J127" s="4">
        <f t="shared" si="6"/>
        <v>73</v>
      </c>
      <c r="K127" s="4">
        <f t="shared" si="7"/>
        <v>83</v>
      </c>
      <c r="L127" s="4">
        <f t="shared" si="8"/>
        <v>78.666666666666671</v>
      </c>
      <c r="M127" s="7">
        <f t="shared" si="9"/>
        <v>222</v>
      </c>
    </row>
    <row r="128" spans="1:13" x14ac:dyDescent="0.3">
      <c r="A128" s="3" t="s">
        <v>8</v>
      </c>
      <c r="B128" s="4" t="s">
        <v>9</v>
      </c>
      <c r="C128" s="4" t="s">
        <v>22</v>
      </c>
      <c r="D128" s="4" t="s">
        <v>11</v>
      </c>
      <c r="E128" s="4" t="s">
        <v>12</v>
      </c>
      <c r="F128" s="4">
        <v>87</v>
      </c>
      <c r="G128" s="4">
        <v>95</v>
      </c>
      <c r="H128" s="4">
        <v>86</v>
      </c>
      <c r="I128" s="4">
        <f t="shared" si="5"/>
        <v>268</v>
      </c>
      <c r="J128" s="4">
        <f t="shared" si="6"/>
        <v>86</v>
      </c>
      <c r="K128" s="4">
        <f t="shared" si="7"/>
        <v>95</v>
      </c>
      <c r="L128" s="4">
        <f t="shared" si="8"/>
        <v>89.333333333333329</v>
      </c>
      <c r="M128" s="7">
        <f t="shared" si="9"/>
        <v>55</v>
      </c>
    </row>
    <row r="129" spans="1:13" x14ac:dyDescent="0.3">
      <c r="A129" s="3" t="s">
        <v>17</v>
      </c>
      <c r="B129" s="4" t="s">
        <v>9</v>
      </c>
      <c r="C129" s="4" t="s">
        <v>23</v>
      </c>
      <c r="D129" s="4" t="s">
        <v>11</v>
      </c>
      <c r="E129" s="4" t="s">
        <v>12</v>
      </c>
      <c r="F129" s="4">
        <v>72</v>
      </c>
      <c r="G129" s="4">
        <v>68</v>
      </c>
      <c r="H129" s="4">
        <v>67</v>
      </c>
      <c r="I129" s="4">
        <f t="shared" si="5"/>
        <v>207</v>
      </c>
      <c r="J129" s="4">
        <f t="shared" si="6"/>
        <v>67</v>
      </c>
      <c r="K129" s="4">
        <f t="shared" si="7"/>
        <v>72</v>
      </c>
      <c r="L129" s="4">
        <f t="shared" si="8"/>
        <v>69</v>
      </c>
      <c r="M129" s="7">
        <f t="shared" si="9"/>
        <v>475</v>
      </c>
    </row>
    <row r="130" spans="1:13" x14ac:dyDescent="0.3">
      <c r="A130" s="3" t="s">
        <v>17</v>
      </c>
      <c r="B130" s="4" t="s">
        <v>21</v>
      </c>
      <c r="C130" s="4" t="s">
        <v>14</v>
      </c>
      <c r="D130" s="4" t="s">
        <v>11</v>
      </c>
      <c r="E130" s="4" t="s">
        <v>15</v>
      </c>
      <c r="F130" s="4">
        <v>65</v>
      </c>
      <c r="G130" s="4">
        <v>77</v>
      </c>
      <c r="H130" s="4">
        <v>74</v>
      </c>
      <c r="I130" s="4">
        <f t="shared" si="5"/>
        <v>216</v>
      </c>
      <c r="J130" s="4">
        <f t="shared" si="6"/>
        <v>65</v>
      </c>
      <c r="K130" s="4">
        <f t="shared" si="7"/>
        <v>77</v>
      </c>
      <c r="L130" s="4">
        <f t="shared" si="8"/>
        <v>72</v>
      </c>
      <c r="M130" s="7">
        <f t="shared" si="9"/>
        <v>395</v>
      </c>
    </row>
    <row r="131" spans="1:13" x14ac:dyDescent="0.3">
      <c r="A131" s="3" t="s">
        <v>17</v>
      </c>
      <c r="B131" s="4" t="s">
        <v>21</v>
      </c>
      <c r="C131" s="4" t="s">
        <v>16</v>
      </c>
      <c r="D131" s="4" t="s">
        <v>11</v>
      </c>
      <c r="E131" s="4" t="s">
        <v>12</v>
      </c>
      <c r="F131" s="4">
        <v>82</v>
      </c>
      <c r="G131" s="4">
        <v>82</v>
      </c>
      <c r="H131" s="4">
        <v>74</v>
      </c>
      <c r="I131" s="4">
        <f t="shared" si="5"/>
        <v>238</v>
      </c>
      <c r="J131" s="4">
        <f t="shared" si="6"/>
        <v>74</v>
      </c>
      <c r="K131" s="4">
        <f t="shared" si="7"/>
        <v>82</v>
      </c>
      <c r="L131" s="4">
        <f t="shared" si="8"/>
        <v>79.333333333333329</v>
      </c>
      <c r="M131" s="7">
        <f t="shared" si="9"/>
        <v>207</v>
      </c>
    </row>
    <row r="132" spans="1:13" x14ac:dyDescent="0.3">
      <c r="A132" s="3" t="s">
        <v>8</v>
      </c>
      <c r="B132" s="4" t="s">
        <v>18</v>
      </c>
      <c r="C132" s="4" t="s">
        <v>10</v>
      </c>
      <c r="D132" s="4" t="s">
        <v>11</v>
      </c>
      <c r="E132" s="4" t="s">
        <v>12</v>
      </c>
      <c r="F132" s="4">
        <v>51</v>
      </c>
      <c r="G132" s="4">
        <v>49</v>
      </c>
      <c r="H132" s="4">
        <v>51</v>
      </c>
      <c r="I132" s="4">
        <f t="shared" ref="I132:I195" si="10">SUM(F132:H132)</f>
        <v>151</v>
      </c>
      <c r="J132" s="4">
        <f t="shared" ref="J132:J195" si="11">MIN(F132:H132)</f>
        <v>49</v>
      </c>
      <c r="K132" s="4">
        <f t="shared" ref="K132:K195" si="12">MAX(F132:H132)</f>
        <v>51</v>
      </c>
      <c r="L132" s="4">
        <f t="shared" ref="L132:L195" si="13">AVERAGE(F132:H132)</f>
        <v>50.333333333333336</v>
      </c>
      <c r="M132" s="7">
        <f t="shared" ref="M132:M195" si="14">RANK(L132,$L$3:$L$1002,0)</f>
        <v>884</v>
      </c>
    </row>
    <row r="133" spans="1:13" x14ac:dyDescent="0.3">
      <c r="A133" s="3" t="s">
        <v>17</v>
      </c>
      <c r="B133" s="4" t="s">
        <v>21</v>
      </c>
      <c r="C133" s="4" t="s">
        <v>16</v>
      </c>
      <c r="D133" s="4" t="s">
        <v>11</v>
      </c>
      <c r="E133" s="4" t="s">
        <v>12</v>
      </c>
      <c r="F133" s="4">
        <v>89</v>
      </c>
      <c r="G133" s="4">
        <v>84</v>
      </c>
      <c r="H133" s="4">
        <v>82</v>
      </c>
      <c r="I133" s="4">
        <f t="shared" si="10"/>
        <v>255</v>
      </c>
      <c r="J133" s="4">
        <f t="shared" si="11"/>
        <v>82</v>
      </c>
      <c r="K133" s="4">
        <f t="shared" si="12"/>
        <v>89</v>
      </c>
      <c r="L133" s="4">
        <f t="shared" si="13"/>
        <v>85</v>
      </c>
      <c r="M133" s="7">
        <f t="shared" si="14"/>
        <v>113</v>
      </c>
    </row>
    <row r="134" spans="1:13" x14ac:dyDescent="0.3">
      <c r="A134" s="3" t="s">
        <v>17</v>
      </c>
      <c r="B134" s="4" t="s">
        <v>13</v>
      </c>
      <c r="C134" s="4" t="s">
        <v>23</v>
      </c>
      <c r="D134" s="4" t="s">
        <v>20</v>
      </c>
      <c r="E134" s="4" t="s">
        <v>15</v>
      </c>
      <c r="F134" s="4">
        <v>53</v>
      </c>
      <c r="G134" s="4">
        <v>37</v>
      </c>
      <c r="H134" s="4">
        <v>40</v>
      </c>
      <c r="I134" s="4">
        <f t="shared" si="10"/>
        <v>130</v>
      </c>
      <c r="J134" s="4">
        <f t="shared" si="11"/>
        <v>37</v>
      </c>
      <c r="K134" s="4">
        <f t="shared" si="12"/>
        <v>53</v>
      </c>
      <c r="L134" s="4">
        <f t="shared" si="13"/>
        <v>43.333333333333336</v>
      </c>
      <c r="M134" s="7">
        <f t="shared" si="14"/>
        <v>956</v>
      </c>
    </row>
    <row r="135" spans="1:13" x14ac:dyDescent="0.3">
      <c r="A135" s="3" t="s">
        <v>17</v>
      </c>
      <c r="B135" s="4" t="s">
        <v>29</v>
      </c>
      <c r="C135" s="4" t="s">
        <v>14</v>
      </c>
      <c r="D135" s="4" t="s">
        <v>20</v>
      </c>
      <c r="E135" s="4" t="s">
        <v>15</v>
      </c>
      <c r="F135" s="4">
        <v>87</v>
      </c>
      <c r="G135" s="4">
        <v>74</v>
      </c>
      <c r="H135" s="4">
        <v>70</v>
      </c>
      <c r="I135" s="4">
        <f t="shared" si="10"/>
        <v>231</v>
      </c>
      <c r="J135" s="4">
        <f t="shared" si="11"/>
        <v>70</v>
      </c>
      <c r="K135" s="4">
        <f t="shared" si="12"/>
        <v>87</v>
      </c>
      <c r="L135" s="4">
        <f t="shared" si="13"/>
        <v>77</v>
      </c>
      <c r="M135" s="7">
        <f t="shared" si="14"/>
        <v>269</v>
      </c>
    </row>
    <row r="136" spans="1:13" x14ac:dyDescent="0.3">
      <c r="A136" s="3" t="s">
        <v>8</v>
      </c>
      <c r="B136" s="4" t="s">
        <v>13</v>
      </c>
      <c r="C136" s="4" t="s">
        <v>14</v>
      </c>
      <c r="D136" s="4" t="s">
        <v>11</v>
      </c>
      <c r="E136" s="4" t="s">
        <v>15</v>
      </c>
      <c r="F136" s="4">
        <v>75</v>
      </c>
      <c r="G136" s="4">
        <v>81</v>
      </c>
      <c r="H136" s="4">
        <v>84</v>
      </c>
      <c r="I136" s="4">
        <f t="shared" si="10"/>
        <v>240</v>
      </c>
      <c r="J136" s="4">
        <f t="shared" si="11"/>
        <v>75</v>
      </c>
      <c r="K136" s="4">
        <f t="shared" si="12"/>
        <v>84</v>
      </c>
      <c r="L136" s="4">
        <f t="shared" si="13"/>
        <v>80</v>
      </c>
      <c r="M136" s="7">
        <f t="shared" si="14"/>
        <v>195</v>
      </c>
    </row>
    <row r="137" spans="1:13" x14ac:dyDescent="0.3">
      <c r="A137" s="3" t="s">
        <v>17</v>
      </c>
      <c r="B137" s="4" t="s">
        <v>21</v>
      </c>
      <c r="C137" s="4" t="s">
        <v>10</v>
      </c>
      <c r="D137" s="4" t="s">
        <v>20</v>
      </c>
      <c r="E137" s="4" t="s">
        <v>15</v>
      </c>
      <c r="F137" s="4">
        <v>74</v>
      </c>
      <c r="G137" s="4">
        <v>79</v>
      </c>
      <c r="H137" s="4">
        <v>75</v>
      </c>
      <c r="I137" s="4">
        <f t="shared" si="10"/>
        <v>228</v>
      </c>
      <c r="J137" s="4">
        <f t="shared" si="11"/>
        <v>74</v>
      </c>
      <c r="K137" s="4">
        <f t="shared" si="12"/>
        <v>79</v>
      </c>
      <c r="L137" s="4">
        <f t="shared" si="13"/>
        <v>76</v>
      </c>
      <c r="M137" s="7">
        <f t="shared" si="14"/>
        <v>288</v>
      </c>
    </row>
    <row r="138" spans="1:13" x14ac:dyDescent="0.3">
      <c r="A138" s="3" t="s">
        <v>17</v>
      </c>
      <c r="B138" s="4" t="s">
        <v>13</v>
      </c>
      <c r="C138" s="4" t="s">
        <v>10</v>
      </c>
      <c r="D138" s="4" t="s">
        <v>11</v>
      </c>
      <c r="E138" s="4" t="s">
        <v>12</v>
      </c>
      <c r="F138" s="4">
        <v>58</v>
      </c>
      <c r="G138" s="4">
        <v>55</v>
      </c>
      <c r="H138" s="4">
        <v>48</v>
      </c>
      <c r="I138" s="4">
        <f t="shared" si="10"/>
        <v>161</v>
      </c>
      <c r="J138" s="4">
        <f t="shared" si="11"/>
        <v>48</v>
      </c>
      <c r="K138" s="4">
        <f t="shared" si="12"/>
        <v>58</v>
      </c>
      <c r="L138" s="4">
        <f t="shared" si="13"/>
        <v>53.666666666666664</v>
      </c>
      <c r="M138" s="7">
        <f t="shared" si="14"/>
        <v>830</v>
      </c>
    </row>
    <row r="139" spans="1:13" x14ac:dyDescent="0.3">
      <c r="A139" s="3" t="s">
        <v>17</v>
      </c>
      <c r="B139" s="4" t="s">
        <v>9</v>
      </c>
      <c r="C139" s="4" t="s">
        <v>23</v>
      </c>
      <c r="D139" s="4" t="s">
        <v>11</v>
      </c>
      <c r="E139" s="4" t="s">
        <v>15</v>
      </c>
      <c r="F139" s="4">
        <v>51</v>
      </c>
      <c r="G139" s="4">
        <v>54</v>
      </c>
      <c r="H139" s="4">
        <v>41</v>
      </c>
      <c r="I139" s="4">
        <f t="shared" si="10"/>
        <v>146</v>
      </c>
      <c r="J139" s="4">
        <f t="shared" si="11"/>
        <v>41</v>
      </c>
      <c r="K139" s="4">
        <f t="shared" si="12"/>
        <v>54</v>
      </c>
      <c r="L139" s="4">
        <f t="shared" si="13"/>
        <v>48.666666666666664</v>
      </c>
      <c r="M139" s="7">
        <f t="shared" si="14"/>
        <v>911</v>
      </c>
    </row>
    <row r="140" spans="1:13" x14ac:dyDescent="0.3">
      <c r="A140" s="3" t="s">
        <v>17</v>
      </c>
      <c r="B140" s="4" t="s">
        <v>29</v>
      </c>
      <c r="C140" s="4" t="s">
        <v>22</v>
      </c>
      <c r="D140" s="4" t="s">
        <v>11</v>
      </c>
      <c r="E140" s="4" t="s">
        <v>12</v>
      </c>
      <c r="F140" s="4">
        <v>70</v>
      </c>
      <c r="G140" s="4">
        <v>55</v>
      </c>
      <c r="H140" s="4">
        <v>56</v>
      </c>
      <c r="I140" s="4">
        <f t="shared" si="10"/>
        <v>181</v>
      </c>
      <c r="J140" s="4">
        <f t="shared" si="11"/>
        <v>55</v>
      </c>
      <c r="K140" s="4">
        <f t="shared" si="12"/>
        <v>70</v>
      </c>
      <c r="L140" s="4">
        <f t="shared" si="13"/>
        <v>60.333333333333336</v>
      </c>
      <c r="M140" s="7">
        <f t="shared" si="14"/>
        <v>700</v>
      </c>
    </row>
    <row r="141" spans="1:13" x14ac:dyDescent="0.3">
      <c r="A141" s="3" t="s">
        <v>8</v>
      </c>
      <c r="B141" s="4" t="s">
        <v>13</v>
      </c>
      <c r="C141" s="4" t="s">
        <v>19</v>
      </c>
      <c r="D141" s="4" t="s">
        <v>11</v>
      </c>
      <c r="E141" s="4" t="s">
        <v>12</v>
      </c>
      <c r="F141" s="4">
        <v>59</v>
      </c>
      <c r="G141" s="4">
        <v>66</v>
      </c>
      <c r="H141" s="4">
        <v>67</v>
      </c>
      <c r="I141" s="4">
        <f t="shared" si="10"/>
        <v>192</v>
      </c>
      <c r="J141" s="4">
        <f t="shared" si="11"/>
        <v>59</v>
      </c>
      <c r="K141" s="4">
        <f t="shared" si="12"/>
        <v>67</v>
      </c>
      <c r="L141" s="4">
        <f t="shared" si="13"/>
        <v>64</v>
      </c>
      <c r="M141" s="7">
        <f t="shared" si="14"/>
        <v>623</v>
      </c>
    </row>
    <row r="142" spans="1:13" x14ac:dyDescent="0.3">
      <c r="A142" s="3" t="s">
        <v>17</v>
      </c>
      <c r="B142" s="4" t="s">
        <v>21</v>
      </c>
      <c r="C142" s="4" t="s">
        <v>14</v>
      </c>
      <c r="D142" s="4" t="s">
        <v>11</v>
      </c>
      <c r="E142" s="4" t="s">
        <v>15</v>
      </c>
      <c r="F142" s="4">
        <v>71</v>
      </c>
      <c r="G142" s="4">
        <v>61</v>
      </c>
      <c r="H142" s="4">
        <v>69</v>
      </c>
      <c r="I142" s="4">
        <f t="shared" si="10"/>
        <v>201</v>
      </c>
      <c r="J142" s="4">
        <f t="shared" si="11"/>
        <v>61</v>
      </c>
      <c r="K142" s="4">
        <f t="shared" si="12"/>
        <v>71</v>
      </c>
      <c r="L142" s="4">
        <f t="shared" si="13"/>
        <v>67</v>
      </c>
      <c r="M142" s="7">
        <f t="shared" si="14"/>
        <v>540</v>
      </c>
    </row>
    <row r="143" spans="1:13" x14ac:dyDescent="0.3">
      <c r="A143" s="3" t="s">
        <v>8</v>
      </c>
      <c r="B143" s="4" t="s">
        <v>21</v>
      </c>
      <c r="C143" s="4" t="s">
        <v>23</v>
      </c>
      <c r="D143" s="4" t="s">
        <v>11</v>
      </c>
      <c r="E143" s="4" t="s">
        <v>12</v>
      </c>
      <c r="F143" s="4">
        <v>76</v>
      </c>
      <c r="G143" s="4">
        <v>72</v>
      </c>
      <c r="H143" s="4">
        <v>71</v>
      </c>
      <c r="I143" s="4">
        <f t="shared" si="10"/>
        <v>219</v>
      </c>
      <c r="J143" s="4">
        <f t="shared" si="11"/>
        <v>71</v>
      </c>
      <c r="K143" s="4">
        <f t="shared" si="12"/>
        <v>76</v>
      </c>
      <c r="L143" s="4">
        <f t="shared" si="13"/>
        <v>73</v>
      </c>
      <c r="M143" s="7">
        <f t="shared" si="14"/>
        <v>367</v>
      </c>
    </row>
    <row r="144" spans="1:13" x14ac:dyDescent="0.3">
      <c r="A144" s="3" t="s">
        <v>8</v>
      </c>
      <c r="B144" s="4" t="s">
        <v>13</v>
      </c>
      <c r="C144" s="4" t="s">
        <v>14</v>
      </c>
      <c r="D144" s="4" t="s">
        <v>20</v>
      </c>
      <c r="E144" s="4" t="s">
        <v>12</v>
      </c>
      <c r="F144" s="4">
        <v>59</v>
      </c>
      <c r="G144" s="4">
        <v>62</v>
      </c>
      <c r="H144" s="4">
        <v>64</v>
      </c>
      <c r="I144" s="4">
        <f t="shared" si="10"/>
        <v>185</v>
      </c>
      <c r="J144" s="4">
        <f t="shared" si="11"/>
        <v>59</v>
      </c>
      <c r="K144" s="4">
        <f t="shared" si="12"/>
        <v>64</v>
      </c>
      <c r="L144" s="4">
        <f t="shared" si="13"/>
        <v>61.666666666666664</v>
      </c>
      <c r="M144" s="7">
        <f t="shared" si="14"/>
        <v>671</v>
      </c>
    </row>
    <row r="145" spans="1:13" x14ac:dyDescent="0.3">
      <c r="A145" s="3" t="s">
        <v>8</v>
      </c>
      <c r="B145" s="4" t="s">
        <v>29</v>
      </c>
      <c r="C145" s="4" t="s">
        <v>14</v>
      </c>
      <c r="D145" s="4" t="s">
        <v>20</v>
      </c>
      <c r="E145" s="4" t="s">
        <v>15</v>
      </c>
      <c r="F145" s="4">
        <v>42</v>
      </c>
      <c r="G145" s="4">
        <v>55</v>
      </c>
      <c r="H145" s="4">
        <v>54</v>
      </c>
      <c r="I145" s="4">
        <f t="shared" si="10"/>
        <v>151</v>
      </c>
      <c r="J145" s="4">
        <f t="shared" si="11"/>
        <v>42</v>
      </c>
      <c r="K145" s="4">
        <f t="shared" si="12"/>
        <v>55</v>
      </c>
      <c r="L145" s="4">
        <f t="shared" si="13"/>
        <v>50.333333333333336</v>
      </c>
      <c r="M145" s="7">
        <f t="shared" si="14"/>
        <v>884</v>
      </c>
    </row>
    <row r="146" spans="1:13" x14ac:dyDescent="0.3">
      <c r="A146" s="3" t="s">
        <v>17</v>
      </c>
      <c r="B146" s="4" t="s">
        <v>18</v>
      </c>
      <c r="C146" s="4" t="s">
        <v>22</v>
      </c>
      <c r="D146" s="4" t="s">
        <v>11</v>
      </c>
      <c r="E146" s="4" t="s">
        <v>12</v>
      </c>
      <c r="F146" s="4">
        <v>57</v>
      </c>
      <c r="G146" s="4">
        <v>43</v>
      </c>
      <c r="H146" s="4">
        <v>47</v>
      </c>
      <c r="I146" s="4">
        <f t="shared" si="10"/>
        <v>147</v>
      </c>
      <c r="J146" s="4">
        <f t="shared" si="11"/>
        <v>43</v>
      </c>
      <c r="K146" s="4">
        <f t="shared" si="12"/>
        <v>57</v>
      </c>
      <c r="L146" s="4">
        <f t="shared" si="13"/>
        <v>49</v>
      </c>
      <c r="M146" s="7">
        <f t="shared" si="14"/>
        <v>905</v>
      </c>
    </row>
    <row r="147" spans="1:13" x14ac:dyDescent="0.3">
      <c r="A147" s="3" t="s">
        <v>17</v>
      </c>
      <c r="B147" s="4" t="s">
        <v>21</v>
      </c>
      <c r="C147" s="4" t="s">
        <v>14</v>
      </c>
      <c r="D147" s="4" t="s">
        <v>11</v>
      </c>
      <c r="E147" s="4" t="s">
        <v>12</v>
      </c>
      <c r="F147" s="4">
        <v>88</v>
      </c>
      <c r="G147" s="4">
        <v>73</v>
      </c>
      <c r="H147" s="4">
        <v>78</v>
      </c>
      <c r="I147" s="4">
        <f t="shared" si="10"/>
        <v>239</v>
      </c>
      <c r="J147" s="4">
        <f t="shared" si="11"/>
        <v>73</v>
      </c>
      <c r="K147" s="4">
        <f t="shared" si="12"/>
        <v>88</v>
      </c>
      <c r="L147" s="4">
        <f t="shared" si="13"/>
        <v>79.666666666666671</v>
      </c>
      <c r="M147" s="7">
        <f t="shared" si="14"/>
        <v>199</v>
      </c>
    </row>
    <row r="148" spans="1:13" x14ac:dyDescent="0.3">
      <c r="A148" s="3" t="s">
        <v>8</v>
      </c>
      <c r="B148" s="4" t="s">
        <v>13</v>
      </c>
      <c r="C148" s="4" t="s">
        <v>14</v>
      </c>
      <c r="D148" s="4" t="s">
        <v>20</v>
      </c>
      <c r="E148" s="4" t="s">
        <v>12</v>
      </c>
      <c r="F148" s="4">
        <v>22</v>
      </c>
      <c r="G148" s="4">
        <v>39</v>
      </c>
      <c r="H148" s="4">
        <v>33</v>
      </c>
      <c r="I148" s="4">
        <f t="shared" si="10"/>
        <v>94</v>
      </c>
      <c r="J148" s="4">
        <f t="shared" si="11"/>
        <v>22</v>
      </c>
      <c r="K148" s="4">
        <f t="shared" si="12"/>
        <v>39</v>
      </c>
      <c r="L148" s="4">
        <f t="shared" si="13"/>
        <v>31.333333333333332</v>
      </c>
      <c r="M148" s="7">
        <f t="shared" si="14"/>
        <v>988</v>
      </c>
    </row>
    <row r="149" spans="1:13" x14ac:dyDescent="0.3">
      <c r="A149" s="3" t="s">
        <v>17</v>
      </c>
      <c r="B149" s="4" t="s">
        <v>9</v>
      </c>
      <c r="C149" s="4" t="s">
        <v>23</v>
      </c>
      <c r="D149" s="4" t="s">
        <v>11</v>
      </c>
      <c r="E149" s="4" t="s">
        <v>12</v>
      </c>
      <c r="F149" s="4">
        <v>88</v>
      </c>
      <c r="G149" s="4">
        <v>84</v>
      </c>
      <c r="H149" s="4">
        <v>75</v>
      </c>
      <c r="I149" s="4">
        <f t="shared" si="10"/>
        <v>247</v>
      </c>
      <c r="J149" s="4">
        <f t="shared" si="11"/>
        <v>75</v>
      </c>
      <c r="K149" s="4">
        <f t="shared" si="12"/>
        <v>88</v>
      </c>
      <c r="L149" s="4">
        <f t="shared" si="13"/>
        <v>82.333333333333329</v>
      </c>
      <c r="M149" s="7">
        <f t="shared" si="14"/>
        <v>155</v>
      </c>
    </row>
    <row r="150" spans="1:13" x14ac:dyDescent="0.3">
      <c r="A150" s="3" t="s">
        <v>17</v>
      </c>
      <c r="B150" s="4" t="s">
        <v>13</v>
      </c>
      <c r="C150" s="4" t="s">
        <v>19</v>
      </c>
      <c r="D150" s="4" t="s">
        <v>20</v>
      </c>
      <c r="E150" s="4" t="s">
        <v>12</v>
      </c>
      <c r="F150" s="4">
        <v>73</v>
      </c>
      <c r="G150" s="4">
        <v>68</v>
      </c>
      <c r="H150" s="4">
        <v>66</v>
      </c>
      <c r="I150" s="4">
        <f t="shared" si="10"/>
        <v>207</v>
      </c>
      <c r="J150" s="4">
        <f t="shared" si="11"/>
        <v>66</v>
      </c>
      <c r="K150" s="4">
        <f t="shared" si="12"/>
        <v>73</v>
      </c>
      <c r="L150" s="4">
        <f t="shared" si="13"/>
        <v>69</v>
      </c>
      <c r="M150" s="7">
        <f t="shared" si="14"/>
        <v>475</v>
      </c>
    </row>
    <row r="151" spans="1:13" x14ac:dyDescent="0.3">
      <c r="A151" s="3" t="s">
        <v>8</v>
      </c>
      <c r="B151" s="4" t="s">
        <v>21</v>
      </c>
      <c r="C151" s="4" t="s">
        <v>10</v>
      </c>
      <c r="D151" s="4" t="s">
        <v>11</v>
      </c>
      <c r="E151" s="4" t="s">
        <v>15</v>
      </c>
      <c r="F151" s="4">
        <v>68</v>
      </c>
      <c r="G151" s="4">
        <v>75</v>
      </c>
      <c r="H151" s="4">
        <v>81</v>
      </c>
      <c r="I151" s="4">
        <f t="shared" si="10"/>
        <v>224</v>
      </c>
      <c r="J151" s="4">
        <f t="shared" si="11"/>
        <v>68</v>
      </c>
      <c r="K151" s="4">
        <f t="shared" si="12"/>
        <v>81</v>
      </c>
      <c r="L151" s="4">
        <f t="shared" si="13"/>
        <v>74.666666666666671</v>
      </c>
      <c r="M151" s="7">
        <f t="shared" si="14"/>
        <v>325</v>
      </c>
    </row>
    <row r="152" spans="1:13" x14ac:dyDescent="0.3">
      <c r="A152" s="3" t="s">
        <v>17</v>
      </c>
      <c r="B152" s="4" t="s">
        <v>29</v>
      </c>
      <c r="C152" s="4" t="s">
        <v>19</v>
      </c>
      <c r="D152" s="4" t="s">
        <v>20</v>
      </c>
      <c r="E152" s="4" t="s">
        <v>15</v>
      </c>
      <c r="F152" s="4">
        <v>100</v>
      </c>
      <c r="G152" s="4">
        <v>100</v>
      </c>
      <c r="H152" s="4">
        <v>93</v>
      </c>
      <c r="I152" s="4">
        <f t="shared" si="10"/>
        <v>293</v>
      </c>
      <c r="J152" s="4">
        <f t="shared" si="11"/>
        <v>93</v>
      </c>
      <c r="K152" s="4">
        <f t="shared" si="12"/>
        <v>100</v>
      </c>
      <c r="L152" s="4">
        <f t="shared" si="13"/>
        <v>97.666666666666671</v>
      </c>
      <c r="M152" s="7">
        <f t="shared" si="14"/>
        <v>9</v>
      </c>
    </row>
    <row r="153" spans="1:13" x14ac:dyDescent="0.3">
      <c r="A153" s="3" t="s">
        <v>17</v>
      </c>
      <c r="B153" s="4" t="s">
        <v>18</v>
      </c>
      <c r="C153" s="4" t="s">
        <v>23</v>
      </c>
      <c r="D153" s="4" t="s">
        <v>11</v>
      </c>
      <c r="E153" s="4" t="s">
        <v>15</v>
      </c>
      <c r="F153" s="4">
        <v>62</v>
      </c>
      <c r="G153" s="4">
        <v>67</v>
      </c>
      <c r="H153" s="4">
        <v>69</v>
      </c>
      <c r="I153" s="4">
        <f t="shared" si="10"/>
        <v>198</v>
      </c>
      <c r="J153" s="4">
        <f t="shared" si="11"/>
        <v>62</v>
      </c>
      <c r="K153" s="4">
        <f t="shared" si="12"/>
        <v>69</v>
      </c>
      <c r="L153" s="4">
        <f t="shared" si="13"/>
        <v>66</v>
      </c>
      <c r="M153" s="7">
        <f t="shared" si="14"/>
        <v>562</v>
      </c>
    </row>
    <row r="154" spans="1:13" x14ac:dyDescent="0.3">
      <c r="A154" s="3" t="s">
        <v>17</v>
      </c>
      <c r="B154" s="4" t="s">
        <v>18</v>
      </c>
      <c r="C154" s="4" t="s">
        <v>10</v>
      </c>
      <c r="D154" s="4" t="s">
        <v>11</v>
      </c>
      <c r="E154" s="4" t="s">
        <v>12</v>
      </c>
      <c r="F154" s="4">
        <v>77</v>
      </c>
      <c r="G154" s="4">
        <v>67</v>
      </c>
      <c r="H154" s="4">
        <v>68</v>
      </c>
      <c r="I154" s="4">
        <f t="shared" si="10"/>
        <v>212</v>
      </c>
      <c r="J154" s="4">
        <f t="shared" si="11"/>
        <v>67</v>
      </c>
      <c r="K154" s="4">
        <f t="shared" si="12"/>
        <v>77</v>
      </c>
      <c r="L154" s="4">
        <f t="shared" si="13"/>
        <v>70.666666666666671</v>
      </c>
      <c r="M154" s="7">
        <f t="shared" si="14"/>
        <v>435</v>
      </c>
    </row>
    <row r="155" spans="1:13" x14ac:dyDescent="0.3">
      <c r="A155" s="3" t="s">
        <v>8</v>
      </c>
      <c r="B155" s="4" t="s">
        <v>9</v>
      </c>
      <c r="C155" s="4" t="s">
        <v>19</v>
      </c>
      <c r="D155" s="4" t="s">
        <v>11</v>
      </c>
      <c r="E155" s="4" t="s">
        <v>15</v>
      </c>
      <c r="F155" s="4">
        <v>59</v>
      </c>
      <c r="G155" s="4">
        <v>70</v>
      </c>
      <c r="H155" s="4">
        <v>66</v>
      </c>
      <c r="I155" s="4">
        <f t="shared" si="10"/>
        <v>195</v>
      </c>
      <c r="J155" s="4">
        <f t="shared" si="11"/>
        <v>59</v>
      </c>
      <c r="K155" s="4">
        <f t="shared" si="12"/>
        <v>70</v>
      </c>
      <c r="L155" s="4">
        <f t="shared" si="13"/>
        <v>65</v>
      </c>
      <c r="M155" s="7">
        <f t="shared" si="14"/>
        <v>593</v>
      </c>
    </row>
    <row r="156" spans="1:13" x14ac:dyDescent="0.3">
      <c r="A156" s="3" t="s">
        <v>17</v>
      </c>
      <c r="B156" s="4" t="s">
        <v>21</v>
      </c>
      <c r="C156" s="4" t="s">
        <v>10</v>
      </c>
      <c r="D156" s="4" t="s">
        <v>11</v>
      </c>
      <c r="E156" s="4" t="s">
        <v>12</v>
      </c>
      <c r="F156" s="4">
        <v>54</v>
      </c>
      <c r="G156" s="4">
        <v>49</v>
      </c>
      <c r="H156" s="4">
        <v>47</v>
      </c>
      <c r="I156" s="4">
        <f t="shared" si="10"/>
        <v>150</v>
      </c>
      <c r="J156" s="4">
        <f t="shared" si="11"/>
        <v>47</v>
      </c>
      <c r="K156" s="4">
        <f t="shared" si="12"/>
        <v>54</v>
      </c>
      <c r="L156" s="4">
        <f t="shared" si="13"/>
        <v>50</v>
      </c>
      <c r="M156" s="7">
        <f t="shared" si="14"/>
        <v>892</v>
      </c>
    </row>
    <row r="157" spans="1:13" x14ac:dyDescent="0.3">
      <c r="A157" s="3" t="s">
        <v>17</v>
      </c>
      <c r="B157" s="4" t="s">
        <v>21</v>
      </c>
      <c r="C157" s="4" t="s">
        <v>23</v>
      </c>
      <c r="D157" s="4" t="s">
        <v>11</v>
      </c>
      <c r="E157" s="4" t="s">
        <v>12</v>
      </c>
      <c r="F157" s="4">
        <v>62</v>
      </c>
      <c r="G157" s="4">
        <v>67</v>
      </c>
      <c r="H157" s="4">
        <v>61</v>
      </c>
      <c r="I157" s="4">
        <f t="shared" si="10"/>
        <v>190</v>
      </c>
      <c r="J157" s="4">
        <f t="shared" si="11"/>
        <v>61</v>
      </c>
      <c r="K157" s="4">
        <f t="shared" si="12"/>
        <v>67</v>
      </c>
      <c r="L157" s="4">
        <f t="shared" si="13"/>
        <v>63.333333333333336</v>
      </c>
      <c r="M157" s="7">
        <f t="shared" si="14"/>
        <v>641</v>
      </c>
    </row>
    <row r="158" spans="1:13" x14ac:dyDescent="0.3">
      <c r="A158" s="3" t="s">
        <v>8</v>
      </c>
      <c r="B158" s="4" t="s">
        <v>13</v>
      </c>
      <c r="C158" s="4" t="s">
        <v>14</v>
      </c>
      <c r="D158" s="4" t="s">
        <v>11</v>
      </c>
      <c r="E158" s="4" t="s">
        <v>15</v>
      </c>
      <c r="F158" s="4">
        <v>70</v>
      </c>
      <c r="G158" s="4">
        <v>89</v>
      </c>
      <c r="H158" s="4">
        <v>88</v>
      </c>
      <c r="I158" s="4">
        <f t="shared" si="10"/>
        <v>247</v>
      </c>
      <c r="J158" s="4">
        <f t="shared" si="11"/>
        <v>70</v>
      </c>
      <c r="K158" s="4">
        <f t="shared" si="12"/>
        <v>89</v>
      </c>
      <c r="L158" s="4">
        <f t="shared" si="13"/>
        <v>82.333333333333329</v>
      </c>
      <c r="M158" s="7">
        <f t="shared" si="14"/>
        <v>155</v>
      </c>
    </row>
    <row r="159" spans="1:13" x14ac:dyDescent="0.3">
      <c r="A159" s="3" t="s">
        <v>8</v>
      </c>
      <c r="B159" s="4" t="s">
        <v>29</v>
      </c>
      <c r="C159" s="4" t="s">
        <v>22</v>
      </c>
      <c r="D159" s="4" t="s">
        <v>20</v>
      </c>
      <c r="E159" s="4" t="s">
        <v>15</v>
      </c>
      <c r="F159" s="4">
        <v>66</v>
      </c>
      <c r="G159" s="4">
        <v>74</v>
      </c>
      <c r="H159" s="4">
        <v>78</v>
      </c>
      <c r="I159" s="4">
        <f t="shared" si="10"/>
        <v>218</v>
      </c>
      <c r="J159" s="4">
        <f t="shared" si="11"/>
        <v>66</v>
      </c>
      <c r="K159" s="4">
        <f t="shared" si="12"/>
        <v>78</v>
      </c>
      <c r="L159" s="4">
        <f t="shared" si="13"/>
        <v>72.666666666666671</v>
      </c>
      <c r="M159" s="7">
        <f t="shared" si="14"/>
        <v>379</v>
      </c>
    </row>
    <row r="160" spans="1:13" x14ac:dyDescent="0.3">
      <c r="A160" s="3" t="s">
        <v>17</v>
      </c>
      <c r="B160" s="4" t="s">
        <v>9</v>
      </c>
      <c r="C160" s="4" t="s">
        <v>14</v>
      </c>
      <c r="D160" s="4" t="s">
        <v>20</v>
      </c>
      <c r="E160" s="4" t="s">
        <v>12</v>
      </c>
      <c r="F160" s="4">
        <v>60</v>
      </c>
      <c r="G160" s="4">
        <v>60</v>
      </c>
      <c r="H160" s="4">
        <v>60</v>
      </c>
      <c r="I160" s="4">
        <f t="shared" si="10"/>
        <v>180</v>
      </c>
      <c r="J160" s="4">
        <f t="shared" si="11"/>
        <v>60</v>
      </c>
      <c r="K160" s="4">
        <f t="shared" si="12"/>
        <v>60</v>
      </c>
      <c r="L160" s="4">
        <f t="shared" si="13"/>
        <v>60</v>
      </c>
      <c r="M160" s="7">
        <f t="shared" si="14"/>
        <v>708</v>
      </c>
    </row>
    <row r="161" spans="1:13" x14ac:dyDescent="0.3">
      <c r="A161" s="3" t="s">
        <v>8</v>
      </c>
      <c r="B161" s="4" t="s">
        <v>9</v>
      </c>
      <c r="C161" s="4" t="s">
        <v>19</v>
      </c>
      <c r="D161" s="4" t="s">
        <v>11</v>
      </c>
      <c r="E161" s="4" t="s">
        <v>15</v>
      </c>
      <c r="F161" s="4">
        <v>61</v>
      </c>
      <c r="G161" s="4">
        <v>86</v>
      </c>
      <c r="H161" s="4">
        <v>87</v>
      </c>
      <c r="I161" s="4">
        <f t="shared" si="10"/>
        <v>234</v>
      </c>
      <c r="J161" s="4">
        <f t="shared" si="11"/>
        <v>61</v>
      </c>
      <c r="K161" s="4">
        <f t="shared" si="12"/>
        <v>87</v>
      </c>
      <c r="L161" s="4">
        <f t="shared" si="13"/>
        <v>78</v>
      </c>
      <c r="M161" s="7">
        <f t="shared" si="14"/>
        <v>240</v>
      </c>
    </row>
    <row r="162" spans="1:13" x14ac:dyDescent="0.3">
      <c r="A162" s="3" t="s">
        <v>17</v>
      </c>
      <c r="B162" s="4" t="s">
        <v>21</v>
      </c>
      <c r="C162" s="4" t="s">
        <v>19</v>
      </c>
      <c r="D162" s="4" t="s">
        <v>20</v>
      </c>
      <c r="E162" s="4" t="s">
        <v>12</v>
      </c>
      <c r="F162" s="4">
        <v>66</v>
      </c>
      <c r="G162" s="4">
        <v>62</v>
      </c>
      <c r="H162" s="4">
        <v>64</v>
      </c>
      <c r="I162" s="4">
        <f t="shared" si="10"/>
        <v>192</v>
      </c>
      <c r="J162" s="4">
        <f t="shared" si="11"/>
        <v>62</v>
      </c>
      <c r="K162" s="4">
        <f t="shared" si="12"/>
        <v>66</v>
      </c>
      <c r="L162" s="4">
        <f t="shared" si="13"/>
        <v>64</v>
      </c>
      <c r="M162" s="7">
        <f t="shared" si="14"/>
        <v>623</v>
      </c>
    </row>
    <row r="163" spans="1:13" x14ac:dyDescent="0.3">
      <c r="A163" s="3" t="s">
        <v>17</v>
      </c>
      <c r="B163" s="4" t="s">
        <v>9</v>
      </c>
      <c r="C163" s="4" t="s">
        <v>19</v>
      </c>
      <c r="D163" s="4" t="s">
        <v>20</v>
      </c>
      <c r="E163" s="4" t="s">
        <v>15</v>
      </c>
      <c r="F163" s="4">
        <v>82</v>
      </c>
      <c r="G163" s="4">
        <v>78</v>
      </c>
      <c r="H163" s="4">
        <v>74</v>
      </c>
      <c r="I163" s="4">
        <f t="shared" si="10"/>
        <v>234</v>
      </c>
      <c r="J163" s="4">
        <f t="shared" si="11"/>
        <v>74</v>
      </c>
      <c r="K163" s="4">
        <f t="shared" si="12"/>
        <v>82</v>
      </c>
      <c r="L163" s="4">
        <f t="shared" si="13"/>
        <v>78</v>
      </c>
      <c r="M163" s="7">
        <f t="shared" si="14"/>
        <v>240</v>
      </c>
    </row>
    <row r="164" spans="1:13" x14ac:dyDescent="0.3">
      <c r="A164" s="3" t="s">
        <v>8</v>
      </c>
      <c r="B164" s="4" t="s">
        <v>29</v>
      </c>
      <c r="C164" s="4" t="s">
        <v>14</v>
      </c>
      <c r="D164" s="4" t="s">
        <v>20</v>
      </c>
      <c r="E164" s="4" t="s">
        <v>15</v>
      </c>
      <c r="F164" s="4">
        <v>75</v>
      </c>
      <c r="G164" s="4">
        <v>88</v>
      </c>
      <c r="H164" s="4">
        <v>85</v>
      </c>
      <c r="I164" s="4">
        <f t="shared" si="10"/>
        <v>248</v>
      </c>
      <c r="J164" s="4">
        <f t="shared" si="11"/>
        <v>75</v>
      </c>
      <c r="K164" s="4">
        <f t="shared" si="12"/>
        <v>88</v>
      </c>
      <c r="L164" s="4">
        <f t="shared" si="13"/>
        <v>82.666666666666671</v>
      </c>
      <c r="M164" s="7">
        <f t="shared" si="14"/>
        <v>149</v>
      </c>
    </row>
    <row r="165" spans="1:13" x14ac:dyDescent="0.3">
      <c r="A165" s="3" t="s">
        <v>17</v>
      </c>
      <c r="B165" s="4" t="s">
        <v>9</v>
      </c>
      <c r="C165" s="4" t="s">
        <v>16</v>
      </c>
      <c r="D165" s="4" t="s">
        <v>20</v>
      </c>
      <c r="E165" s="4" t="s">
        <v>12</v>
      </c>
      <c r="F165" s="4">
        <v>49</v>
      </c>
      <c r="G165" s="4">
        <v>53</v>
      </c>
      <c r="H165" s="4">
        <v>52</v>
      </c>
      <c r="I165" s="4">
        <f t="shared" si="10"/>
        <v>154</v>
      </c>
      <c r="J165" s="4">
        <f t="shared" si="11"/>
        <v>49</v>
      </c>
      <c r="K165" s="4">
        <f t="shared" si="12"/>
        <v>53</v>
      </c>
      <c r="L165" s="4">
        <f t="shared" si="13"/>
        <v>51.333333333333336</v>
      </c>
      <c r="M165" s="7">
        <f t="shared" si="14"/>
        <v>870</v>
      </c>
    </row>
    <row r="166" spans="1:13" x14ac:dyDescent="0.3">
      <c r="A166" s="3" t="s">
        <v>17</v>
      </c>
      <c r="B166" s="4" t="s">
        <v>13</v>
      </c>
      <c r="C166" s="4" t="s">
        <v>22</v>
      </c>
      <c r="D166" s="4" t="s">
        <v>11</v>
      </c>
      <c r="E166" s="4" t="s">
        <v>12</v>
      </c>
      <c r="F166" s="4">
        <v>52</v>
      </c>
      <c r="G166" s="4">
        <v>53</v>
      </c>
      <c r="H166" s="4">
        <v>49</v>
      </c>
      <c r="I166" s="4">
        <f t="shared" si="10"/>
        <v>154</v>
      </c>
      <c r="J166" s="4">
        <f t="shared" si="11"/>
        <v>49</v>
      </c>
      <c r="K166" s="4">
        <f t="shared" si="12"/>
        <v>53</v>
      </c>
      <c r="L166" s="4">
        <f t="shared" si="13"/>
        <v>51.333333333333336</v>
      </c>
      <c r="M166" s="7">
        <f t="shared" si="14"/>
        <v>870</v>
      </c>
    </row>
    <row r="167" spans="1:13" x14ac:dyDescent="0.3">
      <c r="A167" s="3" t="s">
        <v>8</v>
      </c>
      <c r="B167" s="4" t="s">
        <v>29</v>
      </c>
      <c r="C167" s="4" t="s">
        <v>16</v>
      </c>
      <c r="D167" s="4" t="s">
        <v>11</v>
      </c>
      <c r="E167" s="4" t="s">
        <v>12</v>
      </c>
      <c r="F167" s="4">
        <v>81</v>
      </c>
      <c r="G167" s="4">
        <v>92</v>
      </c>
      <c r="H167" s="4">
        <v>91</v>
      </c>
      <c r="I167" s="4">
        <f t="shared" si="10"/>
        <v>264</v>
      </c>
      <c r="J167" s="4">
        <f t="shared" si="11"/>
        <v>81</v>
      </c>
      <c r="K167" s="4">
        <f t="shared" si="12"/>
        <v>92</v>
      </c>
      <c r="L167" s="4">
        <f t="shared" si="13"/>
        <v>88</v>
      </c>
      <c r="M167" s="7">
        <f t="shared" si="14"/>
        <v>74</v>
      </c>
    </row>
    <row r="168" spans="1:13" x14ac:dyDescent="0.3">
      <c r="A168" s="3" t="s">
        <v>8</v>
      </c>
      <c r="B168" s="4" t="s">
        <v>13</v>
      </c>
      <c r="C168" s="4" t="s">
        <v>10</v>
      </c>
      <c r="D168" s="4" t="s">
        <v>11</v>
      </c>
      <c r="E168" s="4" t="s">
        <v>15</v>
      </c>
      <c r="F168" s="4">
        <v>96</v>
      </c>
      <c r="G168" s="4">
        <v>100</v>
      </c>
      <c r="H168" s="4">
        <v>100</v>
      </c>
      <c r="I168" s="4">
        <f t="shared" si="10"/>
        <v>296</v>
      </c>
      <c r="J168" s="4">
        <f t="shared" si="11"/>
        <v>96</v>
      </c>
      <c r="K168" s="4">
        <f t="shared" si="12"/>
        <v>100</v>
      </c>
      <c r="L168" s="4">
        <f t="shared" si="13"/>
        <v>98.666666666666671</v>
      </c>
      <c r="M168" s="7">
        <f t="shared" si="14"/>
        <v>7</v>
      </c>
    </row>
    <row r="169" spans="1:13" x14ac:dyDescent="0.3">
      <c r="A169" s="3" t="s">
        <v>17</v>
      </c>
      <c r="B169" s="4" t="s">
        <v>13</v>
      </c>
      <c r="C169" s="4" t="s">
        <v>22</v>
      </c>
      <c r="D169" s="4" t="s">
        <v>20</v>
      </c>
      <c r="E169" s="4" t="s">
        <v>15</v>
      </c>
      <c r="F169" s="4">
        <v>53</v>
      </c>
      <c r="G169" s="4">
        <v>51</v>
      </c>
      <c r="H169" s="4">
        <v>51</v>
      </c>
      <c r="I169" s="4">
        <f t="shared" si="10"/>
        <v>155</v>
      </c>
      <c r="J169" s="4">
        <f t="shared" si="11"/>
        <v>51</v>
      </c>
      <c r="K169" s="4">
        <f t="shared" si="12"/>
        <v>53</v>
      </c>
      <c r="L169" s="4">
        <f t="shared" si="13"/>
        <v>51.666666666666664</v>
      </c>
      <c r="M169" s="7">
        <f t="shared" si="14"/>
        <v>860</v>
      </c>
    </row>
    <row r="170" spans="1:13" x14ac:dyDescent="0.3">
      <c r="A170" s="3" t="s">
        <v>8</v>
      </c>
      <c r="B170" s="4" t="s">
        <v>9</v>
      </c>
      <c r="C170" s="4" t="s">
        <v>16</v>
      </c>
      <c r="D170" s="4" t="s">
        <v>20</v>
      </c>
      <c r="E170" s="4" t="s">
        <v>15</v>
      </c>
      <c r="F170" s="4">
        <v>58</v>
      </c>
      <c r="G170" s="4">
        <v>76</v>
      </c>
      <c r="H170" s="4">
        <v>78</v>
      </c>
      <c r="I170" s="4">
        <f t="shared" si="10"/>
        <v>212</v>
      </c>
      <c r="J170" s="4">
        <f t="shared" si="11"/>
        <v>58</v>
      </c>
      <c r="K170" s="4">
        <f t="shared" si="12"/>
        <v>78</v>
      </c>
      <c r="L170" s="4">
        <f t="shared" si="13"/>
        <v>70.666666666666671</v>
      </c>
      <c r="M170" s="7">
        <f t="shared" si="14"/>
        <v>435</v>
      </c>
    </row>
    <row r="171" spans="1:13" x14ac:dyDescent="0.3">
      <c r="A171" s="3" t="s">
        <v>8</v>
      </c>
      <c r="B171" s="4" t="s">
        <v>9</v>
      </c>
      <c r="C171" s="4" t="s">
        <v>22</v>
      </c>
      <c r="D171" s="4" t="s">
        <v>11</v>
      </c>
      <c r="E171" s="4" t="s">
        <v>15</v>
      </c>
      <c r="F171" s="4">
        <v>68</v>
      </c>
      <c r="G171" s="4">
        <v>83</v>
      </c>
      <c r="H171" s="4">
        <v>78</v>
      </c>
      <c r="I171" s="4">
        <f t="shared" si="10"/>
        <v>229</v>
      </c>
      <c r="J171" s="4">
        <f t="shared" si="11"/>
        <v>68</v>
      </c>
      <c r="K171" s="4">
        <f t="shared" si="12"/>
        <v>83</v>
      </c>
      <c r="L171" s="4">
        <f t="shared" si="13"/>
        <v>76.333333333333329</v>
      </c>
      <c r="M171" s="7">
        <f t="shared" si="14"/>
        <v>282</v>
      </c>
    </row>
    <row r="172" spans="1:13" x14ac:dyDescent="0.3">
      <c r="A172" s="3" t="s">
        <v>8</v>
      </c>
      <c r="B172" s="4" t="s">
        <v>13</v>
      </c>
      <c r="C172" s="4" t="s">
        <v>14</v>
      </c>
      <c r="D172" s="4" t="s">
        <v>20</v>
      </c>
      <c r="E172" s="4" t="s">
        <v>15</v>
      </c>
      <c r="F172" s="4">
        <v>67</v>
      </c>
      <c r="G172" s="4">
        <v>75</v>
      </c>
      <c r="H172" s="4">
        <v>70</v>
      </c>
      <c r="I172" s="4">
        <f t="shared" si="10"/>
        <v>212</v>
      </c>
      <c r="J172" s="4">
        <f t="shared" si="11"/>
        <v>67</v>
      </c>
      <c r="K172" s="4">
        <f t="shared" si="12"/>
        <v>75</v>
      </c>
      <c r="L172" s="4">
        <f t="shared" si="13"/>
        <v>70.666666666666671</v>
      </c>
      <c r="M172" s="7">
        <f t="shared" si="14"/>
        <v>435</v>
      </c>
    </row>
    <row r="173" spans="1:13" x14ac:dyDescent="0.3">
      <c r="A173" s="3" t="s">
        <v>17</v>
      </c>
      <c r="B173" s="4" t="s">
        <v>18</v>
      </c>
      <c r="C173" s="4" t="s">
        <v>22</v>
      </c>
      <c r="D173" s="4" t="s">
        <v>11</v>
      </c>
      <c r="E173" s="4" t="s">
        <v>15</v>
      </c>
      <c r="F173" s="4">
        <v>72</v>
      </c>
      <c r="G173" s="4">
        <v>73</v>
      </c>
      <c r="H173" s="4">
        <v>74</v>
      </c>
      <c r="I173" s="4">
        <f t="shared" si="10"/>
        <v>219</v>
      </c>
      <c r="J173" s="4">
        <f t="shared" si="11"/>
        <v>72</v>
      </c>
      <c r="K173" s="4">
        <f t="shared" si="12"/>
        <v>74</v>
      </c>
      <c r="L173" s="4">
        <f t="shared" si="13"/>
        <v>73</v>
      </c>
      <c r="M173" s="7">
        <f t="shared" si="14"/>
        <v>367</v>
      </c>
    </row>
    <row r="174" spans="1:13" x14ac:dyDescent="0.3">
      <c r="A174" s="3" t="s">
        <v>17</v>
      </c>
      <c r="B174" s="4" t="s">
        <v>29</v>
      </c>
      <c r="C174" s="4" t="s">
        <v>23</v>
      </c>
      <c r="D174" s="4" t="s">
        <v>11</v>
      </c>
      <c r="E174" s="4" t="s">
        <v>12</v>
      </c>
      <c r="F174" s="4">
        <v>94</v>
      </c>
      <c r="G174" s="4">
        <v>88</v>
      </c>
      <c r="H174" s="4">
        <v>78</v>
      </c>
      <c r="I174" s="4">
        <f t="shared" si="10"/>
        <v>260</v>
      </c>
      <c r="J174" s="4">
        <f t="shared" si="11"/>
        <v>78</v>
      </c>
      <c r="K174" s="4">
        <f t="shared" si="12"/>
        <v>94</v>
      </c>
      <c r="L174" s="4">
        <f t="shared" si="13"/>
        <v>86.666666666666671</v>
      </c>
      <c r="M174" s="7">
        <f t="shared" si="14"/>
        <v>89</v>
      </c>
    </row>
    <row r="175" spans="1:13" x14ac:dyDescent="0.3">
      <c r="A175" s="3" t="s">
        <v>8</v>
      </c>
      <c r="B175" s="4" t="s">
        <v>21</v>
      </c>
      <c r="C175" s="4" t="s">
        <v>14</v>
      </c>
      <c r="D175" s="4" t="s">
        <v>11</v>
      </c>
      <c r="E175" s="4" t="s">
        <v>12</v>
      </c>
      <c r="F175" s="4">
        <v>79</v>
      </c>
      <c r="G175" s="4">
        <v>86</v>
      </c>
      <c r="H175" s="4">
        <v>81</v>
      </c>
      <c r="I175" s="4">
        <f t="shared" si="10"/>
        <v>246</v>
      </c>
      <c r="J175" s="4">
        <f t="shared" si="11"/>
        <v>79</v>
      </c>
      <c r="K175" s="4">
        <f t="shared" si="12"/>
        <v>86</v>
      </c>
      <c r="L175" s="4">
        <f t="shared" si="13"/>
        <v>82</v>
      </c>
      <c r="M175" s="7">
        <f t="shared" si="14"/>
        <v>166</v>
      </c>
    </row>
    <row r="176" spans="1:13" x14ac:dyDescent="0.3">
      <c r="A176" s="3" t="s">
        <v>8</v>
      </c>
      <c r="B176" s="4" t="s">
        <v>13</v>
      </c>
      <c r="C176" s="4" t="s">
        <v>19</v>
      </c>
      <c r="D176" s="4" t="s">
        <v>11</v>
      </c>
      <c r="E176" s="4" t="s">
        <v>12</v>
      </c>
      <c r="F176" s="4">
        <v>63</v>
      </c>
      <c r="G176" s="4">
        <v>67</v>
      </c>
      <c r="H176" s="4">
        <v>70</v>
      </c>
      <c r="I176" s="4">
        <f t="shared" si="10"/>
        <v>200</v>
      </c>
      <c r="J176" s="4">
        <f t="shared" si="11"/>
        <v>63</v>
      </c>
      <c r="K176" s="4">
        <f t="shared" si="12"/>
        <v>70</v>
      </c>
      <c r="L176" s="4">
        <f t="shared" si="13"/>
        <v>66.666666666666671</v>
      </c>
      <c r="M176" s="7">
        <f t="shared" si="14"/>
        <v>549</v>
      </c>
    </row>
    <row r="177" spans="1:13" x14ac:dyDescent="0.3">
      <c r="A177" s="3" t="s">
        <v>8</v>
      </c>
      <c r="B177" s="4" t="s">
        <v>13</v>
      </c>
      <c r="C177" s="4" t="s">
        <v>10</v>
      </c>
      <c r="D177" s="4" t="s">
        <v>20</v>
      </c>
      <c r="E177" s="4" t="s">
        <v>15</v>
      </c>
      <c r="F177" s="4">
        <v>43</v>
      </c>
      <c r="G177" s="4">
        <v>51</v>
      </c>
      <c r="H177" s="4">
        <v>54</v>
      </c>
      <c r="I177" s="4">
        <f t="shared" si="10"/>
        <v>148</v>
      </c>
      <c r="J177" s="4">
        <f t="shared" si="11"/>
        <v>43</v>
      </c>
      <c r="K177" s="4">
        <f t="shared" si="12"/>
        <v>54</v>
      </c>
      <c r="L177" s="4">
        <f t="shared" si="13"/>
        <v>49.333333333333336</v>
      </c>
      <c r="M177" s="7">
        <f t="shared" si="14"/>
        <v>901</v>
      </c>
    </row>
    <row r="178" spans="1:13" x14ac:dyDescent="0.3">
      <c r="A178" s="3" t="s">
        <v>8</v>
      </c>
      <c r="B178" s="4" t="s">
        <v>13</v>
      </c>
      <c r="C178" s="4" t="s">
        <v>16</v>
      </c>
      <c r="D178" s="4" t="s">
        <v>11</v>
      </c>
      <c r="E178" s="4" t="s">
        <v>15</v>
      </c>
      <c r="F178" s="4">
        <v>81</v>
      </c>
      <c r="G178" s="4">
        <v>91</v>
      </c>
      <c r="H178" s="4">
        <v>87</v>
      </c>
      <c r="I178" s="4">
        <f t="shared" si="10"/>
        <v>259</v>
      </c>
      <c r="J178" s="4">
        <f t="shared" si="11"/>
        <v>81</v>
      </c>
      <c r="K178" s="4">
        <f t="shared" si="12"/>
        <v>91</v>
      </c>
      <c r="L178" s="4">
        <f t="shared" si="13"/>
        <v>86.333333333333329</v>
      </c>
      <c r="M178" s="7">
        <f t="shared" si="14"/>
        <v>93</v>
      </c>
    </row>
    <row r="179" spans="1:13" x14ac:dyDescent="0.3">
      <c r="A179" s="3" t="s">
        <v>8</v>
      </c>
      <c r="B179" s="4" t="s">
        <v>9</v>
      </c>
      <c r="C179" s="4" t="s">
        <v>22</v>
      </c>
      <c r="D179" s="4" t="s">
        <v>20</v>
      </c>
      <c r="E179" s="4" t="s">
        <v>15</v>
      </c>
      <c r="F179" s="4">
        <v>46</v>
      </c>
      <c r="G179" s="4">
        <v>54</v>
      </c>
      <c r="H179" s="4">
        <v>58</v>
      </c>
      <c r="I179" s="4">
        <f t="shared" si="10"/>
        <v>158</v>
      </c>
      <c r="J179" s="4">
        <f t="shared" si="11"/>
        <v>46</v>
      </c>
      <c r="K179" s="4">
        <f t="shared" si="12"/>
        <v>58</v>
      </c>
      <c r="L179" s="4">
        <f t="shared" si="13"/>
        <v>52.666666666666664</v>
      </c>
      <c r="M179" s="7">
        <f t="shared" si="14"/>
        <v>843</v>
      </c>
    </row>
    <row r="180" spans="1:13" x14ac:dyDescent="0.3">
      <c r="A180" s="3" t="s">
        <v>8</v>
      </c>
      <c r="B180" s="4" t="s">
        <v>13</v>
      </c>
      <c r="C180" s="4" t="s">
        <v>19</v>
      </c>
      <c r="D180" s="4" t="s">
        <v>11</v>
      </c>
      <c r="E180" s="4" t="s">
        <v>15</v>
      </c>
      <c r="F180" s="4">
        <v>71</v>
      </c>
      <c r="G180" s="4">
        <v>77</v>
      </c>
      <c r="H180" s="4">
        <v>77</v>
      </c>
      <c r="I180" s="4">
        <f t="shared" si="10"/>
        <v>225</v>
      </c>
      <c r="J180" s="4">
        <f t="shared" si="11"/>
        <v>71</v>
      </c>
      <c r="K180" s="4">
        <f t="shared" si="12"/>
        <v>77</v>
      </c>
      <c r="L180" s="4">
        <f t="shared" si="13"/>
        <v>75</v>
      </c>
      <c r="M180" s="7">
        <f t="shared" si="14"/>
        <v>314</v>
      </c>
    </row>
    <row r="181" spans="1:13" x14ac:dyDescent="0.3">
      <c r="A181" s="3" t="s">
        <v>8</v>
      </c>
      <c r="B181" s="4" t="s">
        <v>9</v>
      </c>
      <c r="C181" s="4" t="s">
        <v>16</v>
      </c>
      <c r="D181" s="4" t="s">
        <v>20</v>
      </c>
      <c r="E181" s="4" t="s">
        <v>15</v>
      </c>
      <c r="F181" s="4">
        <v>52</v>
      </c>
      <c r="G181" s="4">
        <v>70</v>
      </c>
      <c r="H181" s="4">
        <v>62</v>
      </c>
      <c r="I181" s="4">
        <f t="shared" si="10"/>
        <v>184</v>
      </c>
      <c r="J181" s="4">
        <f t="shared" si="11"/>
        <v>52</v>
      </c>
      <c r="K181" s="4">
        <f t="shared" si="12"/>
        <v>70</v>
      </c>
      <c r="L181" s="4">
        <f t="shared" si="13"/>
        <v>61.333333333333336</v>
      </c>
      <c r="M181" s="7">
        <f t="shared" si="14"/>
        <v>678</v>
      </c>
    </row>
    <row r="182" spans="1:13" x14ac:dyDescent="0.3">
      <c r="A182" s="3" t="s">
        <v>8</v>
      </c>
      <c r="B182" s="4" t="s">
        <v>21</v>
      </c>
      <c r="C182" s="4" t="s">
        <v>23</v>
      </c>
      <c r="D182" s="4" t="s">
        <v>11</v>
      </c>
      <c r="E182" s="4" t="s">
        <v>15</v>
      </c>
      <c r="F182" s="4">
        <v>97</v>
      </c>
      <c r="G182" s="4">
        <v>100</v>
      </c>
      <c r="H182" s="4">
        <v>100</v>
      </c>
      <c r="I182" s="4">
        <f t="shared" si="10"/>
        <v>297</v>
      </c>
      <c r="J182" s="4">
        <f t="shared" si="11"/>
        <v>97</v>
      </c>
      <c r="K182" s="4">
        <f t="shared" si="12"/>
        <v>100</v>
      </c>
      <c r="L182" s="4">
        <f t="shared" si="13"/>
        <v>99</v>
      </c>
      <c r="M182" s="7">
        <f t="shared" si="14"/>
        <v>5</v>
      </c>
    </row>
    <row r="183" spans="1:13" x14ac:dyDescent="0.3">
      <c r="A183" s="3" t="s">
        <v>17</v>
      </c>
      <c r="B183" s="4" t="s">
        <v>13</v>
      </c>
      <c r="C183" s="4" t="s">
        <v>16</v>
      </c>
      <c r="D183" s="4" t="s">
        <v>20</v>
      </c>
      <c r="E183" s="4" t="s">
        <v>15</v>
      </c>
      <c r="F183" s="4">
        <v>62</v>
      </c>
      <c r="G183" s="4">
        <v>68</v>
      </c>
      <c r="H183" s="4">
        <v>75</v>
      </c>
      <c r="I183" s="4">
        <f t="shared" si="10"/>
        <v>205</v>
      </c>
      <c r="J183" s="4">
        <f t="shared" si="11"/>
        <v>62</v>
      </c>
      <c r="K183" s="4">
        <f t="shared" si="12"/>
        <v>75</v>
      </c>
      <c r="L183" s="4">
        <f t="shared" si="13"/>
        <v>68.333333333333329</v>
      </c>
      <c r="M183" s="7">
        <f t="shared" si="14"/>
        <v>499</v>
      </c>
    </row>
    <row r="184" spans="1:13" x14ac:dyDescent="0.3">
      <c r="A184" s="3" t="s">
        <v>8</v>
      </c>
      <c r="B184" s="4" t="s">
        <v>13</v>
      </c>
      <c r="C184" s="4" t="s">
        <v>14</v>
      </c>
      <c r="D184" s="4" t="s">
        <v>20</v>
      </c>
      <c r="E184" s="4" t="s">
        <v>12</v>
      </c>
      <c r="F184" s="4">
        <v>46</v>
      </c>
      <c r="G184" s="4">
        <v>64</v>
      </c>
      <c r="H184" s="4">
        <v>66</v>
      </c>
      <c r="I184" s="4">
        <f t="shared" si="10"/>
        <v>176</v>
      </c>
      <c r="J184" s="4">
        <f t="shared" si="11"/>
        <v>46</v>
      </c>
      <c r="K184" s="4">
        <f t="shared" si="12"/>
        <v>66</v>
      </c>
      <c r="L184" s="4">
        <f t="shared" si="13"/>
        <v>58.666666666666664</v>
      </c>
      <c r="M184" s="7">
        <f t="shared" si="14"/>
        <v>736</v>
      </c>
    </row>
    <row r="185" spans="1:13" x14ac:dyDescent="0.3">
      <c r="A185" s="3" t="s">
        <v>8</v>
      </c>
      <c r="B185" s="4" t="s">
        <v>29</v>
      </c>
      <c r="C185" s="4" t="s">
        <v>22</v>
      </c>
      <c r="D185" s="4" t="s">
        <v>11</v>
      </c>
      <c r="E185" s="4" t="s">
        <v>12</v>
      </c>
      <c r="F185" s="4">
        <v>50</v>
      </c>
      <c r="G185" s="4">
        <v>50</v>
      </c>
      <c r="H185" s="4">
        <v>47</v>
      </c>
      <c r="I185" s="4">
        <f t="shared" si="10"/>
        <v>147</v>
      </c>
      <c r="J185" s="4">
        <f t="shared" si="11"/>
        <v>47</v>
      </c>
      <c r="K185" s="4">
        <f t="shared" si="12"/>
        <v>50</v>
      </c>
      <c r="L185" s="4">
        <f t="shared" si="13"/>
        <v>49</v>
      </c>
      <c r="M185" s="7">
        <f t="shared" si="14"/>
        <v>905</v>
      </c>
    </row>
    <row r="186" spans="1:13" x14ac:dyDescent="0.3">
      <c r="A186" s="3" t="s">
        <v>8</v>
      </c>
      <c r="B186" s="4" t="s">
        <v>21</v>
      </c>
      <c r="C186" s="4" t="s">
        <v>19</v>
      </c>
      <c r="D186" s="4" t="s">
        <v>11</v>
      </c>
      <c r="E186" s="4" t="s">
        <v>12</v>
      </c>
      <c r="F186" s="4">
        <v>65</v>
      </c>
      <c r="G186" s="4">
        <v>69</v>
      </c>
      <c r="H186" s="4">
        <v>70</v>
      </c>
      <c r="I186" s="4">
        <f t="shared" si="10"/>
        <v>204</v>
      </c>
      <c r="J186" s="4">
        <f t="shared" si="11"/>
        <v>65</v>
      </c>
      <c r="K186" s="4">
        <f t="shared" si="12"/>
        <v>70</v>
      </c>
      <c r="L186" s="4">
        <f t="shared" si="13"/>
        <v>68</v>
      </c>
      <c r="M186" s="7">
        <f t="shared" si="14"/>
        <v>512</v>
      </c>
    </row>
    <row r="187" spans="1:13" x14ac:dyDescent="0.3">
      <c r="A187" s="3" t="s">
        <v>17</v>
      </c>
      <c r="B187" s="4" t="s">
        <v>13</v>
      </c>
      <c r="C187" s="4" t="s">
        <v>23</v>
      </c>
      <c r="D187" s="4" t="s">
        <v>20</v>
      </c>
      <c r="E187" s="4" t="s">
        <v>15</v>
      </c>
      <c r="F187" s="4">
        <v>45</v>
      </c>
      <c r="G187" s="4">
        <v>52</v>
      </c>
      <c r="H187" s="4">
        <v>49</v>
      </c>
      <c r="I187" s="4">
        <f t="shared" si="10"/>
        <v>146</v>
      </c>
      <c r="J187" s="4">
        <f t="shared" si="11"/>
        <v>45</v>
      </c>
      <c r="K187" s="4">
        <f t="shared" si="12"/>
        <v>52</v>
      </c>
      <c r="L187" s="4">
        <f t="shared" si="13"/>
        <v>48.666666666666664</v>
      </c>
      <c r="M187" s="7">
        <f t="shared" si="14"/>
        <v>911</v>
      </c>
    </row>
    <row r="188" spans="1:13" x14ac:dyDescent="0.3">
      <c r="A188" s="3" t="s">
        <v>17</v>
      </c>
      <c r="B188" s="4" t="s">
        <v>13</v>
      </c>
      <c r="C188" s="4" t="s">
        <v>19</v>
      </c>
      <c r="D188" s="4" t="s">
        <v>20</v>
      </c>
      <c r="E188" s="4" t="s">
        <v>15</v>
      </c>
      <c r="F188" s="4">
        <v>65</v>
      </c>
      <c r="G188" s="4">
        <v>67</v>
      </c>
      <c r="H188" s="4">
        <v>65</v>
      </c>
      <c r="I188" s="4">
        <f t="shared" si="10"/>
        <v>197</v>
      </c>
      <c r="J188" s="4">
        <f t="shared" si="11"/>
        <v>65</v>
      </c>
      <c r="K188" s="4">
        <f t="shared" si="12"/>
        <v>67</v>
      </c>
      <c r="L188" s="4">
        <f t="shared" si="13"/>
        <v>65.666666666666671</v>
      </c>
      <c r="M188" s="7">
        <f t="shared" si="14"/>
        <v>576</v>
      </c>
    </row>
    <row r="189" spans="1:13" x14ac:dyDescent="0.3">
      <c r="A189" s="3" t="s">
        <v>17</v>
      </c>
      <c r="B189" s="4" t="s">
        <v>29</v>
      </c>
      <c r="C189" s="4" t="s">
        <v>22</v>
      </c>
      <c r="D189" s="4" t="s">
        <v>11</v>
      </c>
      <c r="E189" s="4" t="s">
        <v>12</v>
      </c>
      <c r="F189" s="4">
        <v>80</v>
      </c>
      <c r="G189" s="4">
        <v>76</v>
      </c>
      <c r="H189" s="4">
        <v>65</v>
      </c>
      <c r="I189" s="4">
        <f t="shared" si="10"/>
        <v>221</v>
      </c>
      <c r="J189" s="4">
        <f t="shared" si="11"/>
        <v>65</v>
      </c>
      <c r="K189" s="4">
        <f t="shared" si="12"/>
        <v>80</v>
      </c>
      <c r="L189" s="4">
        <f t="shared" si="13"/>
        <v>73.666666666666671</v>
      </c>
      <c r="M189" s="7">
        <f t="shared" si="14"/>
        <v>351</v>
      </c>
    </row>
    <row r="190" spans="1:13" x14ac:dyDescent="0.3">
      <c r="A190" s="3" t="s">
        <v>17</v>
      </c>
      <c r="B190" s="4" t="s">
        <v>21</v>
      </c>
      <c r="C190" s="4" t="s">
        <v>23</v>
      </c>
      <c r="D190" s="4" t="s">
        <v>11</v>
      </c>
      <c r="E190" s="4" t="s">
        <v>15</v>
      </c>
      <c r="F190" s="4">
        <v>62</v>
      </c>
      <c r="G190" s="4">
        <v>66</v>
      </c>
      <c r="H190" s="4">
        <v>68</v>
      </c>
      <c r="I190" s="4">
        <f t="shared" si="10"/>
        <v>196</v>
      </c>
      <c r="J190" s="4">
        <f t="shared" si="11"/>
        <v>62</v>
      </c>
      <c r="K190" s="4">
        <f t="shared" si="12"/>
        <v>68</v>
      </c>
      <c r="L190" s="4">
        <f t="shared" si="13"/>
        <v>65.333333333333329</v>
      </c>
      <c r="M190" s="7">
        <f t="shared" si="14"/>
        <v>584</v>
      </c>
    </row>
    <row r="191" spans="1:13" x14ac:dyDescent="0.3">
      <c r="A191" s="3" t="s">
        <v>17</v>
      </c>
      <c r="B191" s="4" t="s">
        <v>9</v>
      </c>
      <c r="C191" s="4" t="s">
        <v>23</v>
      </c>
      <c r="D191" s="4" t="s">
        <v>20</v>
      </c>
      <c r="E191" s="4" t="s">
        <v>12</v>
      </c>
      <c r="F191" s="4">
        <v>48</v>
      </c>
      <c r="G191" s="4">
        <v>52</v>
      </c>
      <c r="H191" s="4">
        <v>45</v>
      </c>
      <c r="I191" s="4">
        <f t="shared" si="10"/>
        <v>145</v>
      </c>
      <c r="J191" s="4">
        <f t="shared" si="11"/>
        <v>45</v>
      </c>
      <c r="K191" s="4">
        <f t="shared" si="12"/>
        <v>52</v>
      </c>
      <c r="L191" s="4">
        <f t="shared" si="13"/>
        <v>48.333333333333336</v>
      </c>
      <c r="M191" s="7">
        <f t="shared" si="14"/>
        <v>915</v>
      </c>
    </row>
    <row r="192" spans="1:13" x14ac:dyDescent="0.3">
      <c r="A192" s="3" t="s">
        <v>8</v>
      </c>
      <c r="B192" s="4" t="s">
        <v>13</v>
      </c>
      <c r="C192" s="4" t="s">
        <v>10</v>
      </c>
      <c r="D192" s="4" t="s">
        <v>11</v>
      </c>
      <c r="E192" s="4" t="s">
        <v>12</v>
      </c>
      <c r="F192" s="4">
        <v>77</v>
      </c>
      <c r="G192" s="4">
        <v>88</v>
      </c>
      <c r="H192" s="4">
        <v>87</v>
      </c>
      <c r="I192" s="4">
        <f t="shared" si="10"/>
        <v>252</v>
      </c>
      <c r="J192" s="4">
        <f t="shared" si="11"/>
        <v>77</v>
      </c>
      <c r="K192" s="4">
        <f t="shared" si="12"/>
        <v>88</v>
      </c>
      <c r="L192" s="4">
        <f t="shared" si="13"/>
        <v>84</v>
      </c>
      <c r="M192" s="7">
        <f t="shared" si="14"/>
        <v>123</v>
      </c>
    </row>
    <row r="193" spans="1:13" x14ac:dyDescent="0.3">
      <c r="A193" s="3" t="s">
        <v>8</v>
      </c>
      <c r="B193" s="4" t="s">
        <v>29</v>
      </c>
      <c r="C193" s="4" t="s">
        <v>19</v>
      </c>
      <c r="D193" s="4" t="s">
        <v>11</v>
      </c>
      <c r="E193" s="4" t="s">
        <v>12</v>
      </c>
      <c r="F193" s="4">
        <v>66</v>
      </c>
      <c r="G193" s="4">
        <v>65</v>
      </c>
      <c r="H193" s="4">
        <v>69</v>
      </c>
      <c r="I193" s="4">
        <f t="shared" si="10"/>
        <v>200</v>
      </c>
      <c r="J193" s="4">
        <f t="shared" si="11"/>
        <v>65</v>
      </c>
      <c r="K193" s="4">
        <f t="shared" si="12"/>
        <v>69</v>
      </c>
      <c r="L193" s="4">
        <f t="shared" si="13"/>
        <v>66.666666666666671</v>
      </c>
      <c r="M193" s="7">
        <f t="shared" si="14"/>
        <v>549</v>
      </c>
    </row>
    <row r="194" spans="1:13" x14ac:dyDescent="0.3">
      <c r="A194" s="3" t="s">
        <v>17</v>
      </c>
      <c r="B194" s="4" t="s">
        <v>21</v>
      </c>
      <c r="C194" s="4" t="s">
        <v>14</v>
      </c>
      <c r="D194" s="4" t="s">
        <v>11</v>
      </c>
      <c r="E194" s="4" t="s">
        <v>15</v>
      </c>
      <c r="F194" s="4">
        <v>76</v>
      </c>
      <c r="G194" s="4">
        <v>83</v>
      </c>
      <c r="H194" s="4">
        <v>79</v>
      </c>
      <c r="I194" s="4">
        <f t="shared" si="10"/>
        <v>238</v>
      </c>
      <c r="J194" s="4">
        <f t="shared" si="11"/>
        <v>76</v>
      </c>
      <c r="K194" s="4">
        <f t="shared" si="12"/>
        <v>83</v>
      </c>
      <c r="L194" s="4">
        <f t="shared" si="13"/>
        <v>79.333333333333329</v>
      </c>
      <c r="M194" s="7">
        <f t="shared" si="14"/>
        <v>207</v>
      </c>
    </row>
    <row r="195" spans="1:13" x14ac:dyDescent="0.3">
      <c r="A195" s="3" t="s">
        <v>8</v>
      </c>
      <c r="B195" s="4" t="s">
        <v>9</v>
      </c>
      <c r="C195" s="4" t="s">
        <v>23</v>
      </c>
      <c r="D195" s="4" t="s">
        <v>11</v>
      </c>
      <c r="E195" s="4" t="s">
        <v>12</v>
      </c>
      <c r="F195" s="4">
        <v>62</v>
      </c>
      <c r="G195" s="4">
        <v>64</v>
      </c>
      <c r="H195" s="4">
        <v>66</v>
      </c>
      <c r="I195" s="4">
        <f t="shared" si="10"/>
        <v>192</v>
      </c>
      <c r="J195" s="4">
        <f t="shared" si="11"/>
        <v>62</v>
      </c>
      <c r="K195" s="4">
        <f t="shared" si="12"/>
        <v>66</v>
      </c>
      <c r="L195" s="4">
        <f t="shared" si="13"/>
        <v>64</v>
      </c>
      <c r="M195" s="7">
        <f t="shared" si="14"/>
        <v>623</v>
      </c>
    </row>
    <row r="196" spans="1:13" x14ac:dyDescent="0.3">
      <c r="A196" s="3" t="s">
        <v>17</v>
      </c>
      <c r="B196" s="4" t="s">
        <v>21</v>
      </c>
      <c r="C196" s="4" t="s">
        <v>14</v>
      </c>
      <c r="D196" s="4" t="s">
        <v>11</v>
      </c>
      <c r="E196" s="4" t="s">
        <v>15</v>
      </c>
      <c r="F196" s="4">
        <v>77</v>
      </c>
      <c r="G196" s="4">
        <v>62</v>
      </c>
      <c r="H196" s="4">
        <v>62</v>
      </c>
      <c r="I196" s="4">
        <f t="shared" ref="I196:I259" si="15">SUM(F196:H196)</f>
        <v>201</v>
      </c>
      <c r="J196" s="4">
        <f t="shared" ref="J196:J259" si="16">MIN(F196:H196)</f>
        <v>62</v>
      </c>
      <c r="K196" s="4">
        <f t="shared" ref="K196:K259" si="17">MAX(F196:H196)</f>
        <v>77</v>
      </c>
      <c r="L196" s="4">
        <f t="shared" ref="L196:L259" si="18">AVERAGE(F196:H196)</f>
        <v>67</v>
      </c>
      <c r="M196" s="7">
        <f t="shared" ref="M196:M259" si="19">RANK(L196,$L$3:$L$1002,0)</f>
        <v>540</v>
      </c>
    </row>
    <row r="197" spans="1:13" x14ac:dyDescent="0.3">
      <c r="A197" s="3" t="s">
        <v>8</v>
      </c>
      <c r="B197" s="4" t="s">
        <v>13</v>
      </c>
      <c r="C197" s="4" t="s">
        <v>16</v>
      </c>
      <c r="D197" s="4" t="s">
        <v>11</v>
      </c>
      <c r="E197" s="4" t="s">
        <v>15</v>
      </c>
      <c r="F197" s="4">
        <v>69</v>
      </c>
      <c r="G197" s="4">
        <v>84</v>
      </c>
      <c r="H197" s="4">
        <v>85</v>
      </c>
      <c r="I197" s="4">
        <f t="shared" si="15"/>
        <v>238</v>
      </c>
      <c r="J197" s="4">
        <f t="shared" si="16"/>
        <v>69</v>
      </c>
      <c r="K197" s="4">
        <f t="shared" si="17"/>
        <v>85</v>
      </c>
      <c r="L197" s="4">
        <f t="shared" si="18"/>
        <v>79.333333333333329</v>
      </c>
      <c r="M197" s="7">
        <f t="shared" si="19"/>
        <v>207</v>
      </c>
    </row>
    <row r="198" spans="1:13" x14ac:dyDescent="0.3">
      <c r="A198" s="3" t="s">
        <v>17</v>
      </c>
      <c r="B198" s="4" t="s">
        <v>21</v>
      </c>
      <c r="C198" s="4" t="s">
        <v>19</v>
      </c>
      <c r="D198" s="4" t="s">
        <v>11</v>
      </c>
      <c r="E198" s="4" t="s">
        <v>12</v>
      </c>
      <c r="F198" s="4">
        <v>61</v>
      </c>
      <c r="G198" s="4">
        <v>55</v>
      </c>
      <c r="H198" s="4">
        <v>52</v>
      </c>
      <c r="I198" s="4">
        <f t="shared" si="15"/>
        <v>168</v>
      </c>
      <c r="J198" s="4">
        <f t="shared" si="16"/>
        <v>52</v>
      </c>
      <c r="K198" s="4">
        <f t="shared" si="17"/>
        <v>61</v>
      </c>
      <c r="L198" s="4">
        <f t="shared" si="18"/>
        <v>56</v>
      </c>
      <c r="M198" s="7">
        <f t="shared" si="19"/>
        <v>786</v>
      </c>
    </row>
    <row r="199" spans="1:13" x14ac:dyDescent="0.3">
      <c r="A199" s="3" t="s">
        <v>17</v>
      </c>
      <c r="B199" s="4" t="s">
        <v>13</v>
      </c>
      <c r="C199" s="4" t="s">
        <v>23</v>
      </c>
      <c r="D199" s="4" t="s">
        <v>20</v>
      </c>
      <c r="E199" s="4" t="s">
        <v>15</v>
      </c>
      <c r="F199" s="4">
        <v>59</v>
      </c>
      <c r="G199" s="4">
        <v>69</v>
      </c>
      <c r="H199" s="4">
        <v>65</v>
      </c>
      <c r="I199" s="4">
        <f t="shared" si="15"/>
        <v>193</v>
      </c>
      <c r="J199" s="4">
        <f t="shared" si="16"/>
        <v>59</v>
      </c>
      <c r="K199" s="4">
        <f t="shared" si="17"/>
        <v>69</v>
      </c>
      <c r="L199" s="4">
        <f t="shared" si="18"/>
        <v>64.333333333333329</v>
      </c>
      <c r="M199" s="7">
        <f t="shared" si="19"/>
        <v>613</v>
      </c>
    </row>
    <row r="200" spans="1:13" x14ac:dyDescent="0.3">
      <c r="A200" s="3" t="s">
        <v>17</v>
      </c>
      <c r="B200" s="4" t="s">
        <v>29</v>
      </c>
      <c r="C200" s="4" t="s">
        <v>22</v>
      </c>
      <c r="D200" s="4" t="s">
        <v>20</v>
      </c>
      <c r="E200" s="4" t="s">
        <v>12</v>
      </c>
      <c r="F200" s="4">
        <v>55</v>
      </c>
      <c r="G200" s="4">
        <v>56</v>
      </c>
      <c r="H200" s="4">
        <v>51</v>
      </c>
      <c r="I200" s="4">
        <f t="shared" si="15"/>
        <v>162</v>
      </c>
      <c r="J200" s="4">
        <f t="shared" si="16"/>
        <v>51</v>
      </c>
      <c r="K200" s="4">
        <f t="shared" si="17"/>
        <v>56</v>
      </c>
      <c r="L200" s="4">
        <f t="shared" si="18"/>
        <v>54</v>
      </c>
      <c r="M200" s="7">
        <f t="shared" si="19"/>
        <v>824</v>
      </c>
    </row>
    <row r="201" spans="1:13" x14ac:dyDescent="0.3">
      <c r="A201" s="3" t="s">
        <v>8</v>
      </c>
      <c r="B201" s="4" t="s">
        <v>9</v>
      </c>
      <c r="C201" s="4" t="s">
        <v>14</v>
      </c>
      <c r="D201" s="4" t="s">
        <v>20</v>
      </c>
      <c r="E201" s="4" t="s">
        <v>12</v>
      </c>
      <c r="F201" s="4">
        <v>45</v>
      </c>
      <c r="G201" s="4">
        <v>53</v>
      </c>
      <c r="H201" s="4">
        <v>55</v>
      </c>
      <c r="I201" s="4">
        <f t="shared" si="15"/>
        <v>153</v>
      </c>
      <c r="J201" s="4">
        <f t="shared" si="16"/>
        <v>45</v>
      </c>
      <c r="K201" s="4">
        <f t="shared" si="17"/>
        <v>55</v>
      </c>
      <c r="L201" s="4">
        <f t="shared" si="18"/>
        <v>51</v>
      </c>
      <c r="M201" s="7">
        <f t="shared" si="19"/>
        <v>876</v>
      </c>
    </row>
    <row r="202" spans="1:13" x14ac:dyDescent="0.3">
      <c r="A202" s="3" t="s">
        <v>8</v>
      </c>
      <c r="B202" s="4" t="s">
        <v>9</v>
      </c>
      <c r="C202" s="4" t="s">
        <v>10</v>
      </c>
      <c r="D202" s="4" t="s">
        <v>20</v>
      </c>
      <c r="E202" s="4" t="s">
        <v>12</v>
      </c>
      <c r="F202" s="4">
        <v>78</v>
      </c>
      <c r="G202" s="4">
        <v>79</v>
      </c>
      <c r="H202" s="4">
        <v>76</v>
      </c>
      <c r="I202" s="4">
        <f t="shared" si="15"/>
        <v>233</v>
      </c>
      <c r="J202" s="4">
        <f t="shared" si="16"/>
        <v>76</v>
      </c>
      <c r="K202" s="4">
        <f t="shared" si="17"/>
        <v>79</v>
      </c>
      <c r="L202" s="4">
        <f t="shared" si="18"/>
        <v>77.666666666666671</v>
      </c>
      <c r="M202" s="7">
        <f t="shared" si="19"/>
        <v>250</v>
      </c>
    </row>
    <row r="203" spans="1:13" x14ac:dyDescent="0.3">
      <c r="A203" s="3" t="s">
        <v>8</v>
      </c>
      <c r="B203" s="4" t="s">
        <v>13</v>
      </c>
      <c r="C203" s="4" t="s">
        <v>19</v>
      </c>
      <c r="D203" s="4" t="s">
        <v>11</v>
      </c>
      <c r="E203" s="4" t="s">
        <v>15</v>
      </c>
      <c r="F203" s="4">
        <v>67</v>
      </c>
      <c r="G203" s="4">
        <v>84</v>
      </c>
      <c r="H203" s="4">
        <v>86</v>
      </c>
      <c r="I203" s="4">
        <f t="shared" si="15"/>
        <v>237</v>
      </c>
      <c r="J203" s="4">
        <f t="shared" si="16"/>
        <v>67</v>
      </c>
      <c r="K203" s="4">
        <f t="shared" si="17"/>
        <v>86</v>
      </c>
      <c r="L203" s="4">
        <f t="shared" si="18"/>
        <v>79</v>
      </c>
      <c r="M203" s="7">
        <f t="shared" si="19"/>
        <v>215</v>
      </c>
    </row>
    <row r="204" spans="1:13" x14ac:dyDescent="0.3">
      <c r="A204" s="3" t="s">
        <v>8</v>
      </c>
      <c r="B204" s="4" t="s">
        <v>21</v>
      </c>
      <c r="C204" s="4" t="s">
        <v>14</v>
      </c>
      <c r="D204" s="4" t="s">
        <v>20</v>
      </c>
      <c r="E204" s="4" t="s">
        <v>12</v>
      </c>
      <c r="F204" s="4">
        <v>65</v>
      </c>
      <c r="G204" s="4">
        <v>81</v>
      </c>
      <c r="H204" s="4">
        <v>77</v>
      </c>
      <c r="I204" s="4">
        <f t="shared" si="15"/>
        <v>223</v>
      </c>
      <c r="J204" s="4">
        <f t="shared" si="16"/>
        <v>65</v>
      </c>
      <c r="K204" s="4">
        <f t="shared" si="17"/>
        <v>81</v>
      </c>
      <c r="L204" s="4">
        <f t="shared" si="18"/>
        <v>74.333333333333329</v>
      </c>
      <c r="M204" s="7">
        <f t="shared" si="19"/>
        <v>333</v>
      </c>
    </row>
    <row r="205" spans="1:13" x14ac:dyDescent="0.3">
      <c r="A205" s="3" t="s">
        <v>17</v>
      </c>
      <c r="B205" s="4" t="s">
        <v>13</v>
      </c>
      <c r="C205" s="4" t="s">
        <v>19</v>
      </c>
      <c r="D205" s="4" t="s">
        <v>11</v>
      </c>
      <c r="E205" s="4" t="s">
        <v>12</v>
      </c>
      <c r="F205" s="4">
        <v>69</v>
      </c>
      <c r="G205" s="4">
        <v>77</v>
      </c>
      <c r="H205" s="4">
        <v>69</v>
      </c>
      <c r="I205" s="4">
        <f t="shared" si="15"/>
        <v>215</v>
      </c>
      <c r="J205" s="4">
        <f t="shared" si="16"/>
        <v>69</v>
      </c>
      <c r="K205" s="4">
        <f t="shared" si="17"/>
        <v>77</v>
      </c>
      <c r="L205" s="4">
        <f t="shared" si="18"/>
        <v>71.666666666666671</v>
      </c>
      <c r="M205" s="7">
        <f t="shared" si="19"/>
        <v>404</v>
      </c>
    </row>
    <row r="206" spans="1:13" x14ac:dyDescent="0.3">
      <c r="A206" s="3" t="s">
        <v>8</v>
      </c>
      <c r="B206" s="4" t="s">
        <v>9</v>
      </c>
      <c r="C206" s="4" t="s">
        <v>19</v>
      </c>
      <c r="D206" s="4" t="s">
        <v>11</v>
      </c>
      <c r="E206" s="4" t="s">
        <v>12</v>
      </c>
      <c r="F206" s="4">
        <v>57</v>
      </c>
      <c r="G206" s="4">
        <v>69</v>
      </c>
      <c r="H206" s="4">
        <v>68</v>
      </c>
      <c r="I206" s="4">
        <f t="shared" si="15"/>
        <v>194</v>
      </c>
      <c r="J206" s="4">
        <f t="shared" si="16"/>
        <v>57</v>
      </c>
      <c r="K206" s="4">
        <f t="shared" si="17"/>
        <v>69</v>
      </c>
      <c r="L206" s="4">
        <f t="shared" si="18"/>
        <v>64.666666666666671</v>
      </c>
      <c r="M206" s="7">
        <f t="shared" si="19"/>
        <v>602</v>
      </c>
    </row>
    <row r="207" spans="1:13" x14ac:dyDescent="0.3">
      <c r="A207" s="3" t="s">
        <v>17</v>
      </c>
      <c r="B207" s="4" t="s">
        <v>13</v>
      </c>
      <c r="C207" s="4" t="s">
        <v>14</v>
      </c>
      <c r="D207" s="4" t="s">
        <v>11</v>
      </c>
      <c r="E207" s="4" t="s">
        <v>12</v>
      </c>
      <c r="F207" s="4">
        <v>59</v>
      </c>
      <c r="G207" s="4">
        <v>41</v>
      </c>
      <c r="H207" s="4">
        <v>42</v>
      </c>
      <c r="I207" s="4">
        <f t="shared" si="15"/>
        <v>142</v>
      </c>
      <c r="J207" s="4">
        <f t="shared" si="16"/>
        <v>41</v>
      </c>
      <c r="K207" s="4">
        <f t="shared" si="17"/>
        <v>59</v>
      </c>
      <c r="L207" s="4">
        <f t="shared" si="18"/>
        <v>47.333333333333336</v>
      </c>
      <c r="M207" s="7">
        <f t="shared" si="19"/>
        <v>927</v>
      </c>
    </row>
    <row r="208" spans="1:13" x14ac:dyDescent="0.3">
      <c r="A208" s="3" t="s">
        <v>17</v>
      </c>
      <c r="B208" s="4" t="s">
        <v>21</v>
      </c>
      <c r="C208" s="4" t="s">
        <v>23</v>
      </c>
      <c r="D208" s="4" t="s">
        <v>11</v>
      </c>
      <c r="E208" s="4" t="s">
        <v>15</v>
      </c>
      <c r="F208" s="4">
        <v>74</v>
      </c>
      <c r="G208" s="4">
        <v>71</v>
      </c>
      <c r="H208" s="4">
        <v>78</v>
      </c>
      <c r="I208" s="4">
        <f t="shared" si="15"/>
        <v>223</v>
      </c>
      <c r="J208" s="4">
        <f t="shared" si="16"/>
        <v>71</v>
      </c>
      <c r="K208" s="4">
        <f t="shared" si="17"/>
        <v>78</v>
      </c>
      <c r="L208" s="4">
        <f t="shared" si="18"/>
        <v>74.333333333333329</v>
      </c>
      <c r="M208" s="7">
        <f t="shared" si="19"/>
        <v>333</v>
      </c>
    </row>
    <row r="209" spans="1:13" x14ac:dyDescent="0.3">
      <c r="A209" s="3" t="s">
        <v>17</v>
      </c>
      <c r="B209" s="4" t="s">
        <v>29</v>
      </c>
      <c r="C209" s="4" t="s">
        <v>10</v>
      </c>
      <c r="D209" s="4" t="s">
        <v>11</v>
      </c>
      <c r="E209" s="4" t="s">
        <v>12</v>
      </c>
      <c r="F209" s="4">
        <v>82</v>
      </c>
      <c r="G209" s="4">
        <v>62</v>
      </c>
      <c r="H209" s="4">
        <v>62</v>
      </c>
      <c r="I209" s="4">
        <f t="shared" si="15"/>
        <v>206</v>
      </c>
      <c r="J209" s="4">
        <f t="shared" si="16"/>
        <v>62</v>
      </c>
      <c r="K209" s="4">
        <f t="shared" si="17"/>
        <v>82</v>
      </c>
      <c r="L209" s="4">
        <f t="shared" si="18"/>
        <v>68.666666666666671</v>
      </c>
      <c r="M209" s="7">
        <f t="shared" si="19"/>
        <v>487</v>
      </c>
    </row>
    <row r="210" spans="1:13" x14ac:dyDescent="0.3">
      <c r="A210" s="3" t="s">
        <v>17</v>
      </c>
      <c r="B210" s="4" t="s">
        <v>29</v>
      </c>
      <c r="C210" s="4" t="s">
        <v>22</v>
      </c>
      <c r="D210" s="4" t="s">
        <v>11</v>
      </c>
      <c r="E210" s="4" t="s">
        <v>15</v>
      </c>
      <c r="F210" s="4">
        <v>81</v>
      </c>
      <c r="G210" s="4">
        <v>80</v>
      </c>
      <c r="H210" s="4">
        <v>76</v>
      </c>
      <c r="I210" s="4">
        <f t="shared" si="15"/>
        <v>237</v>
      </c>
      <c r="J210" s="4">
        <f t="shared" si="16"/>
        <v>76</v>
      </c>
      <c r="K210" s="4">
        <f t="shared" si="17"/>
        <v>81</v>
      </c>
      <c r="L210" s="4">
        <f t="shared" si="18"/>
        <v>79</v>
      </c>
      <c r="M210" s="7">
        <f t="shared" si="19"/>
        <v>215</v>
      </c>
    </row>
    <row r="211" spans="1:13" x14ac:dyDescent="0.3">
      <c r="A211" s="3" t="s">
        <v>8</v>
      </c>
      <c r="B211" s="4" t="s">
        <v>9</v>
      </c>
      <c r="C211" s="4" t="s">
        <v>14</v>
      </c>
      <c r="D211" s="4" t="s">
        <v>20</v>
      </c>
      <c r="E211" s="4" t="s">
        <v>12</v>
      </c>
      <c r="F211" s="4">
        <v>74</v>
      </c>
      <c r="G211" s="4">
        <v>81</v>
      </c>
      <c r="H211" s="4">
        <v>76</v>
      </c>
      <c r="I211" s="4">
        <f t="shared" si="15"/>
        <v>231</v>
      </c>
      <c r="J211" s="4">
        <f t="shared" si="16"/>
        <v>74</v>
      </c>
      <c r="K211" s="4">
        <f t="shared" si="17"/>
        <v>81</v>
      </c>
      <c r="L211" s="4">
        <f t="shared" si="18"/>
        <v>77</v>
      </c>
      <c r="M211" s="7">
        <f t="shared" si="19"/>
        <v>269</v>
      </c>
    </row>
    <row r="212" spans="1:13" x14ac:dyDescent="0.3">
      <c r="A212" s="3" t="s">
        <v>8</v>
      </c>
      <c r="B212" s="4" t="s">
        <v>9</v>
      </c>
      <c r="C212" s="4" t="s">
        <v>14</v>
      </c>
      <c r="D212" s="4" t="s">
        <v>20</v>
      </c>
      <c r="E212" s="4" t="s">
        <v>12</v>
      </c>
      <c r="F212" s="4">
        <v>58</v>
      </c>
      <c r="G212" s="4">
        <v>61</v>
      </c>
      <c r="H212" s="4">
        <v>66</v>
      </c>
      <c r="I212" s="4">
        <f t="shared" si="15"/>
        <v>185</v>
      </c>
      <c r="J212" s="4">
        <f t="shared" si="16"/>
        <v>58</v>
      </c>
      <c r="K212" s="4">
        <f t="shared" si="17"/>
        <v>66</v>
      </c>
      <c r="L212" s="4">
        <f t="shared" si="18"/>
        <v>61.666666666666664</v>
      </c>
      <c r="M212" s="7">
        <f t="shared" si="19"/>
        <v>671</v>
      </c>
    </row>
    <row r="213" spans="1:13" x14ac:dyDescent="0.3">
      <c r="A213" s="3" t="s">
        <v>17</v>
      </c>
      <c r="B213" s="4" t="s">
        <v>21</v>
      </c>
      <c r="C213" s="4" t="s">
        <v>23</v>
      </c>
      <c r="D213" s="4" t="s">
        <v>20</v>
      </c>
      <c r="E213" s="4" t="s">
        <v>15</v>
      </c>
      <c r="F213" s="4">
        <v>80</v>
      </c>
      <c r="G213" s="4">
        <v>79</v>
      </c>
      <c r="H213" s="4">
        <v>79</v>
      </c>
      <c r="I213" s="4">
        <f t="shared" si="15"/>
        <v>238</v>
      </c>
      <c r="J213" s="4">
        <f t="shared" si="16"/>
        <v>79</v>
      </c>
      <c r="K213" s="4">
        <f t="shared" si="17"/>
        <v>80</v>
      </c>
      <c r="L213" s="4">
        <f t="shared" si="18"/>
        <v>79.333333333333329</v>
      </c>
      <c r="M213" s="7">
        <f t="shared" si="19"/>
        <v>207</v>
      </c>
    </row>
    <row r="214" spans="1:13" x14ac:dyDescent="0.3">
      <c r="A214" s="3" t="s">
        <v>17</v>
      </c>
      <c r="B214" s="4" t="s">
        <v>13</v>
      </c>
      <c r="C214" s="4" t="s">
        <v>14</v>
      </c>
      <c r="D214" s="4" t="s">
        <v>20</v>
      </c>
      <c r="E214" s="4" t="s">
        <v>12</v>
      </c>
      <c r="F214" s="4">
        <v>35</v>
      </c>
      <c r="G214" s="4">
        <v>28</v>
      </c>
      <c r="H214" s="4">
        <v>27</v>
      </c>
      <c r="I214" s="4">
        <f t="shared" si="15"/>
        <v>90</v>
      </c>
      <c r="J214" s="4">
        <f t="shared" si="16"/>
        <v>27</v>
      </c>
      <c r="K214" s="4">
        <f t="shared" si="17"/>
        <v>35</v>
      </c>
      <c r="L214" s="4">
        <f t="shared" si="18"/>
        <v>30</v>
      </c>
      <c r="M214" s="7">
        <f t="shared" si="19"/>
        <v>991</v>
      </c>
    </row>
    <row r="215" spans="1:13" x14ac:dyDescent="0.3">
      <c r="A215" s="3" t="s">
        <v>8</v>
      </c>
      <c r="B215" s="4" t="s">
        <v>13</v>
      </c>
      <c r="C215" s="4" t="s">
        <v>22</v>
      </c>
      <c r="D215" s="4" t="s">
        <v>20</v>
      </c>
      <c r="E215" s="4" t="s">
        <v>12</v>
      </c>
      <c r="F215" s="4">
        <v>42</v>
      </c>
      <c r="G215" s="4">
        <v>62</v>
      </c>
      <c r="H215" s="4">
        <v>60</v>
      </c>
      <c r="I215" s="4">
        <f t="shared" si="15"/>
        <v>164</v>
      </c>
      <c r="J215" s="4">
        <f t="shared" si="16"/>
        <v>42</v>
      </c>
      <c r="K215" s="4">
        <f t="shared" si="17"/>
        <v>62</v>
      </c>
      <c r="L215" s="4">
        <f t="shared" si="18"/>
        <v>54.666666666666664</v>
      </c>
      <c r="M215" s="7">
        <f t="shared" si="19"/>
        <v>810</v>
      </c>
    </row>
    <row r="216" spans="1:13" x14ac:dyDescent="0.3">
      <c r="A216" s="3" t="s">
        <v>17</v>
      </c>
      <c r="B216" s="4" t="s">
        <v>13</v>
      </c>
      <c r="C216" s="4" t="s">
        <v>19</v>
      </c>
      <c r="D216" s="4" t="s">
        <v>20</v>
      </c>
      <c r="E216" s="4" t="s">
        <v>15</v>
      </c>
      <c r="F216" s="4">
        <v>60</v>
      </c>
      <c r="G216" s="4">
        <v>51</v>
      </c>
      <c r="H216" s="4">
        <v>56</v>
      </c>
      <c r="I216" s="4">
        <f t="shared" si="15"/>
        <v>167</v>
      </c>
      <c r="J216" s="4">
        <f t="shared" si="16"/>
        <v>51</v>
      </c>
      <c r="K216" s="4">
        <f t="shared" si="17"/>
        <v>60</v>
      </c>
      <c r="L216" s="4">
        <f t="shared" si="18"/>
        <v>55.666666666666664</v>
      </c>
      <c r="M216" s="7">
        <f t="shared" si="19"/>
        <v>796</v>
      </c>
    </row>
    <row r="217" spans="1:13" x14ac:dyDescent="0.3">
      <c r="A217" s="3" t="s">
        <v>17</v>
      </c>
      <c r="B217" s="4" t="s">
        <v>29</v>
      </c>
      <c r="C217" s="4" t="s">
        <v>22</v>
      </c>
      <c r="D217" s="4" t="s">
        <v>11</v>
      </c>
      <c r="E217" s="4" t="s">
        <v>15</v>
      </c>
      <c r="F217" s="4">
        <v>87</v>
      </c>
      <c r="G217" s="4">
        <v>91</v>
      </c>
      <c r="H217" s="4">
        <v>81</v>
      </c>
      <c r="I217" s="4">
        <f t="shared" si="15"/>
        <v>259</v>
      </c>
      <c r="J217" s="4">
        <f t="shared" si="16"/>
        <v>81</v>
      </c>
      <c r="K217" s="4">
        <f t="shared" si="17"/>
        <v>91</v>
      </c>
      <c r="L217" s="4">
        <f t="shared" si="18"/>
        <v>86.333333333333329</v>
      </c>
      <c r="M217" s="7">
        <f t="shared" si="19"/>
        <v>93</v>
      </c>
    </row>
    <row r="218" spans="1:13" x14ac:dyDescent="0.3">
      <c r="A218" s="3" t="s">
        <v>17</v>
      </c>
      <c r="B218" s="4" t="s">
        <v>9</v>
      </c>
      <c r="C218" s="4" t="s">
        <v>23</v>
      </c>
      <c r="D218" s="4" t="s">
        <v>11</v>
      </c>
      <c r="E218" s="4" t="s">
        <v>15</v>
      </c>
      <c r="F218" s="4">
        <v>84</v>
      </c>
      <c r="G218" s="4">
        <v>83</v>
      </c>
      <c r="H218" s="4">
        <v>75</v>
      </c>
      <c r="I218" s="4">
        <f t="shared" si="15"/>
        <v>242</v>
      </c>
      <c r="J218" s="4">
        <f t="shared" si="16"/>
        <v>75</v>
      </c>
      <c r="K218" s="4">
        <f t="shared" si="17"/>
        <v>84</v>
      </c>
      <c r="L218" s="4">
        <f t="shared" si="18"/>
        <v>80.666666666666671</v>
      </c>
      <c r="M218" s="7">
        <f t="shared" si="19"/>
        <v>180</v>
      </c>
    </row>
    <row r="219" spans="1:13" x14ac:dyDescent="0.3">
      <c r="A219" s="3" t="s">
        <v>8</v>
      </c>
      <c r="B219" s="4" t="s">
        <v>29</v>
      </c>
      <c r="C219" s="4" t="s">
        <v>19</v>
      </c>
      <c r="D219" s="4" t="s">
        <v>20</v>
      </c>
      <c r="E219" s="4" t="s">
        <v>15</v>
      </c>
      <c r="F219" s="4">
        <v>83</v>
      </c>
      <c r="G219" s="4">
        <v>86</v>
      </c>
      <c r="H219" s="4">
        <v>88</v>
      </c>
      <c r="I219" s="4">
        <f t="shared" si="15"/>
        <v>257</v>
      </c>
      <c r="J219" s="4">
        <f t="shared" si="16"/>
        <v>83</v>
      </c>
      <c r="K219" s="4">
        <f t="shared" si="17"/>
        <v>88</v>
      </c>
      <c r="L219" s="4">
        <f t="shared" si="18"/>
        <v>85.666666666666671</v>
      </c>
      <c r="M219" s="7">
        <f t="shared" si="19"/>
        <v>103</v>
      </c>
    </row>
    <row r="220" spans="1:13" x14ac:dyDescent="0.3">
      <c r="A220" s="3" t="s">
        <v>8</v>
      </c>
      <c r="B220" s="4" t="s">
        <v>13</v>
      </c>
      <c r="C220" s="4" t="s">
        <v>22</v>
      </c>
      <c r="D220" s="4" t="s">
        <v>20</v>
      </c>
      <c r="E220" s="4" t="s">
        <v>12</v>
      </c>
      <c r="F220" s="4">
        <v>34</v>
      </c>
      <c r="G220" s="4">
        <v>42</v>
      </c>
      <c r="H220" s="4">
        <v>39</v>
      </c>
      <c r="I220" s="4">
        <f t="shared" si="15"/>
        <v>115</v>
      </c>
      <c r="J220" s="4">
        <f t="shared" si="16"/>
        <v>34</v>
      </c>
      <c r="K220" s="4">
        <f t="shared" si="17"/>
        <v>42</v>
      </c>
      <c r="L220" s="4">
        <f t="shared" si="18"/>
        <v>38.333333333333336</v>
      </c>
      <c r="M220" s="7">
        <f t="shared" si="19"/>
        <v>978</v>
      </c>
    </row>
    <row r="221" spans="1:13" x14ac:dyDescent="0.3">
      <c r="A221" s="3" t="s">
        <v>17</v>
      </c>
      <c r="B221" s="4" t="s">
        <v>9</v>
      </c>
      <c r="C221" s="4" t="s">
        <v>22</v>
      </c>
      <c r="D221" s="4" t="s">
        <v>20</v>
      </c>
      <c r="E221" s="4" t="s">
        <v>12</v>
      </c>
      <c r="F221" s="4">
        <v>66</v>
      </c>
      <c r="G221" s="4">
        <v>77</v>
      </c>
      <c r="H221" s="4">
        <v>70</v>
      </c>
      <c r="I221" s="4">
        <f t="shared" si="15"/>
        <v>213</v>
      </c>
      <c r="J221" s="4">
        <f t="shared" si="16"/>
        <v>66</v>
      </c>
      <c r="K221" s="4">
        <f t="shared" si="17"/>
        <v>77</v>
      </c>
      <c r="L221" s="4">
        <f t="shared" si="18"/>
        <v>71</v>
      </c>
      <c r="M221" s="7">
        <f t="shared" si="19"/>
        <v>424</v>
      </c>
    </row>
    <row r="222" spans="1:13" x14ac:dyDescent="0.3">
      <c r="A222" s="3" t="s">
        <v>17</v>
      </c>
      <c r="B222" s="4" t="s">
        <v>9</v>
      </c>
      <c r="C222" s="4" t="s">
        <v>23</v>
      </c>
      <c r="D222" s="4" t="s">
        <v>11</v>
      </c>
      <c r="E222" s="4" t="s">
        <v>15</v>
      </c>
      <c r="F222" s="4">
        <v>61</v>
      </c>
      <c r="G222" s="4">
        <v>56</v>
      </c>
      <c r="H222" s="4">
        <v>56</v>
      </c>
      <c r="I222" s="4">
        <f t="shared" si="15"/>
        <v>173</v>
      </c>
      <c r="J222" s="4">
        <f t="shared" si="16"/>
        <v>56</v>
      </c>
      <c r="K222" s="4">
        <f t="shared" si="17"/>
        <v>61</v>
      </c>
      <c r="L222" s="4">
        <f t="shared" si="18"/>
        <v>57.666666666666664</v>
      </c>
      <c r="M222" s="7">
        <f t="shared" si="19"/>
        <v>756</v>
      </c>
    </row>
    <row r="223" spans="1:13" x14ac:dyDescent="0.3">
      <c r="A223" s="3" t="s">
        <v>8</v>
      </c>
      <c r="B223" s="4" t="s">
        <v>21</v>
      </c>
      <c r="C223" s="4" t="s">
        <v>22</v>
      </c>
      <c r="D223" s="4" t="s">
        <v>11</v>
      </c>
      <c r="E223" s="4" t="s">
        <v>15</v>
      </c>
      <c r="F223" s="4">
        <v>56</v>
      </c>
      <c r="G223" s="4">
        <v>68</v>
      </c>
      <c r="H223" s="4">
        <v>74</v>
      </c>
      <c r="I223" s="4">
        <f t="shared" si="15"/>
        <v>198</v>
      </c>
      <c r="J223" s="4">
        <f t="shared" si="16"/>
        <v>56</v>
      </c>
      <c r="K223" s="4">
        <f t="shared" si="17"/>
        <v>74</v>
      </c>
      <c r="L223" s="4">
        <f t="shared" si="18"/>
        <v>66</v>
      </c>
      <c r="M223" s="7">
        <f t="shared" si="19"/>
        <v>562</v>
      </c>
    </row>
    <row r="224" spans="1:13" x14ac:dyDescent="0.3">
      <c r="A224" s="3" t="s">
        <v>17</v>
      </c>
      <c r="B224" s="4" t="s">
        <v>9</v>
      </c>
      <c r="C224" s="4" t="s">
        <v>19</v>
      </c>
      <c r="D224" s="4" t="s">
        <v>11</v>
      </c>
      <c r="E224" s="4" t="s">
        <v>12</v>
      </c>
      <c r="F224" s="4">
        <v>87</v>
      </c>
      <c r="G224" s="4">
        <v>85</v>
      </c>
      <c r="H224" s="4">
        <v>73</v>
      </c>
      <c r="I224" s="4">
        <f t="shared" si="15"/>
        <v>245</v>
      </c>
      <c r="J224" s="4">
        <f t="shared" si="16"/>
        <v>73</v>
      </c>
      <c r="K224" s="4">
        <f t="shared" si="17"/>
        <v>87</v>
      </c>
      <c r="L224" s="4">
        <f t="shared" si="18"/>
        <v>81.666666666666671</v>
      </c>
      <c r="M224" s="7">
        <f t="shared" si="19"/>
        <v>169</v>
      </c>
    </row>
    <row r="225" spans="1:13" x14ac:dyDescent="0.3">
      <c r="A225" s="3" t="s">
        <v>8</v>
      </c>
      <c r="B225" s="4" t="s">
        <v>13</v>
      </c>
      <c r="C225" s="4" t="s">
        <v>23</v>
      </c>
      <c r="D225" s="4" t="s">
        <v>20</v>
      </c>
      <c r="E225" s="4" t="s">
        <v>12</v>
      </c>
      <c r="F225" s="4">
        <v>55</v>
      </c>
      <c r="G225" s="4">
        <v>65</v>
      </c>
      <c r="H225" s="4">
        <v>62</v>
      </c>
      <c r="I225" s="4">
        <f t="shared" si="15"/>
        <v>182</v>
      </c>
      <c r="J225" s="4">
        <f t="shared" si="16"/>
        <v>55</v>
      </c>
      <c r="K225" s="4">
        <f t="shared" si="17"/>
        <v>65</v>
      </c>
      <c r="L225" s="4">
        <f t="shared" si="18"/>
        <v>60.666666666666664</v>
      </c>
      <c r="M225" s="7">
        <f t="shared" si="19"/>
        <v>693</v>
      </c>
    </row>
    <row r="226" spans="1:13" x14ac:dyDescent="0.3">
      <c r="A226" s="3" t="s">
        <v>17</v>
      </c>
      <c r="B226" s="4" t="s">
        <v>21</v>
      </c>
      <c r="C226" s="4" t="s">
        <v>23</v>
      </c>
      <c r="D226" s="4" t="s">
        <v>11</v>
      </c>
      <c r="E226" s="4" t="s">
        <v>12</v>
      </c>
      <c r="F226" s="4">
        <v>86</v>
      </c>
      <c r="G226" s="4">
        <v>80</v>
      </c>
      <c r="H226" s="4">
        <v>75</v>
      </c>
      <c r="I226" s="4">
        <f t="shared" si="15"/>
        <v>241</v>
      </c>
      <c r="J226" s="4">
        <f t="shared" si="16"/>
        <v>75</v>
      </c>
      <c r="K226" s="4">
        <f t="shared" si="17"/>
        <v>86</v>
      </c>
      <c r="L226" s="4">
        <f t="shared" si="18"/>
        <v>80.333333333333329</v>
      </c>
      <c r="M226" s="7">
        <f t="shared" si="19"/>
        <v>187</v>
      </c>
    </row>
    <row r="227" spans="1:13" x14ac:dyDescent="0.3">
      <c r="A227" s="3" t="s">
        <v>8</v>
      </c>
      <c r="B227" s="4" t="s">
        <v>9</v>
      </c>
      <c r="C227" s="4" t="s">
        <v>19</v>
      </c>
      <c r="D227" s="4" t="s">
        <v>11</v>
      </c>
      <c r="E227" s="4" t="s">
        <v>15</v>
      </c>
      <c r="F227" s="4">
        <v>52</v>
      </c>
      <c r="G227" s="4">
        <v>66</v>
      </c>
      <c r="H227" s="4">
        <v>73</v>
      </c>
      <c r="I227" s="4">
        <f t="shared" si="15"/>
        <v>191</v>
      </c>
      <c r="J227" s="4">
        <f t="shared" si="16"/>
        <v>52</v>
      </c>
      <c r="K227" s="4">
        <f t="shared" si="17"/>
        <v>73</v>
      </c>
      <c r="L227" s="4">
        <f t="shared" si="18"/>
        <v>63.666666666666664</v>
      </c>
      <c r="M227" s="7">
        <f t="shared" si="19"/>
        <v>632</v>
      </c>
    </row>
    <row r="228" spans="1:13" x14ac:dyDescent="0.3">
      <c r="A228" s="3" t="s">
        <v>8</v>
      </c>
      <c r="B228" s="4" t="s">
        <v>29</v>
      </c>
      <c r="C228" s="4" t="s">
        <v>16</v>
      </c>
      <c r="D228" s="4" t="s">
        <v>20</v>
      </c>
      <c r="E228" s="4" t="s">
        <v>12</v>
      </c>
      <c r="F228" s="4">
        <v>45</v>
      </c>
      <c r="G228" s="4">
        <v>56</v>
      </c>
      <c r="H228" s="4">
        <v>54</v>
      </c>
      <c r="I228" s="4">
        <f t="shared" si="15"/>
        <v>155</v>
      </c>
      <c r="J228" s="4">
        <f t="shared" si="16"/>
        <v>45</v>
      </c>
      <c r="K228" s="4">
        <f t="shared" si="17"/>
        <v>56</v>
      </c>
      <c r="L228" s="4">
        <f t="shared" si="18"/>
        <v>51.666666666666664</v>
      </c>
      <c r="M228" s="7">
        <f t="shared" si="19"/>
        <v>860</v>
      </c>
    </row>
    <row r="229" spans="1:13" x14ac:dyDescent="0.3">
      <c r="A229" s="3" t="s">
        <v>8</v>
      </c>
      <c r="B229" s="4" t="s">
        <v>13</v>
      </c>
      <c r="C229" s="4" t="s">
        <v>14</v>
      </c>
      <c r="D229" s="4" t="s">
        <v>11</v>
      </c>
      <c r="E229" s="4" t="s">
        <v>12</v>
      </c>
      <c r="F229" s="4">
        <v>72</v>
      </c>
      <c r="G229" s="4">
        <v>72</v>
      </c>
      <c r="H229" s="4">
        <v>71</v>
      </c>
      <c r="I229" s="4">
        <f t="shared" si="15"/>
        <v>215</v>
      </c>
      <c r="J229" s="4">
        <f t="shared" si="16"/>
        <v>71</v>
      </c>
      <c r="K229" s="4">
        <f t="shared" si="17"/>
        <v>72</v>
      </c>
      <c r="L229" s="4">
        <f t="shared" si="18"/>
        <v>71.666666666666671</v>
      </c>
      <c r="M229" s="7">
        <f t="shared" si="19"/>
        <v>404</v>
      </c>
    </row>
    <row r="230" spans="1:13" x14ac:dyDescent="0.3">
      <c r="A230" s="3" t="s">
        <v>17</v>
      </c>
      <c r="B230" s="4" t="s">
        <v>21</v>
      </c>
      <c r="C230" s="4" t="s">
        <v>22</v>
      </c>
      <c r="D230" s="4" t="s">
        <v>11</v>
      </c>
      <c r="E230" s="4" t="s">
        <v>12</v>
      </c>
      <c r="F230" s="4">
        <v>57</v>
      </c>
      <c r="G230" s="4">
        <v>50</v>
      </c>
      <c r="H230" s="4">
        <v>54</v>
      </c>
      <c r="I230" s="4">
        <f t="shared" si="15"/>
        <v>161</v>
      </c>
      <c r="J230" s="4">
        <f t="shared" si="16"/>
        <v>50</v>
      </c>
      <c r="K230" s="4">
        <f t="shared" si="17"/>
        <v>57</v>
      </c>
      <c r="L230" s="4">
        <f t="shared" si="18"/>
        <v>53.666666666666664</v>
      </c>
      <c r="M230" s="7">
        <f t="shared" si="19"/>
        <v>830</v>
      </c>
    </row>
    <row r="231" spans="1:13" x14ac:dyDescent="0.3">
      <c r="A231" s="3" t="s">
        <v>17</v>
      </c>
      <c r="B231" s="4" t="s">
        <v>18</v>
      </c>
      <c r="C231" s="4" t="s">
        <v>23</v>
      </c>
      <c r="D231" s="4" t="s">
        <v>20</v>
      </c>
      <c r="E231" s="4" t="s">
        <v>12</v>
      </c>
      <c r="F231" s="4">
        <v>68</v>
      </c>
      <c r="G231" s="4">
        <v>72</v>
      </c>
      <c r="H231" s="4">
        <v>64</v>
      </c>
      <c r="I231" s="4">
        <f t="shared" si="15"/>
        <v>204</v>
      </c>
      <c r="J231" s="4">
        <f t="shared" si="16"/>
        <v>64</v>
      </c>
      <c r="K231" s="4">
        <f t="shared" si="17"/>
        <v>72</v>
      </c>
      <c r="L231" s="4">
        <f t="shared" si="18"/>
        <v>68</v>
      </c>
      <c r="M231" s="7">
        <f t="shared" si="19"/>
        <v>512</v>
      </c>
    </row>
    <row r="232" spans="1:13" x14ac:dyDescent="0.3">
      <c r="A232" s="3" t="s">
        <v>8</v>
      </c>
      <c r="B232" s="4" t="s">
        <v>13</v>
      </c>
      <c r="C232" s="4" t="s">
        <v>14</v>
      </c>
      <c r="D232" s="4" t="s">
        <v>11</v>
      </c>
      <c r="E232" s="4" t="s">
        <v>15</v>
      </c>
      <c r="F232" s="4">
        <v>88</v>
      </c>
      <c r="G232" s="4">
        <v>95</v>
      </c>
      <c r="H232" s="4">
        <v>94</v>
      </c>
      <c r="I232" s="4">
        <f t="shared" si="15"/>
        <v>277</v>
      </c>
      <c r="J232" s="4">
        <f t="shared" si="16"/>
        <v>88</v>
      </c>
      <c r="K232" s="4">
        <f t="shared" si="17"/>
        <v>95</v>
      </c>
      <c r="L232" s="4">
        <f t="shared" si="18"/>
        <v>92.333333333333329</v>
      </c>
      <c r="M232" s="7">
        <f t="shared" si="19"/>
        <v>34</v>
      </c>
    </row>
    <row r="233" spans="1:13" x14ac:dyDescent="0.3">
      <c r="A233" s="3" t="s">
        <v>17</v>
      </c>
      <c r="B233" s="4" t="s">
        <v>21</v>
      </c>
      <c r="C233" s="4" t="s">
        <v>14</v>
      </c>
      <c r="D233" s="4" t="s">
        <v>11</v>
      </c>
      <c r="E233" s="4" t="s">
        <v>12</v>
      </c>
      <c r="F233" s="4">
        <v>76</v>
      </c>
      <c r="G233" s="4">
        <v>64</v>
      </c>
      <c r="H233" s="4">
        <v>66</v>
      </c>
      <c r="I233" s="4">
        <f t="shared" si="15"/>
        <v>206</v>
      </c>
      <c r="J233" s="4">
        <f t="shared" si="16"/>
        <v>64</v>
      </c>
      <c r="K233" s="4">
        <f t="shared" si="17"/>
        <v>76</v>
      </c>
      <c r="L233" s="4">
        <f t="shared" si="18"/>
        <v>68.666666666666671</v>
      </c>
      <c r="M233" s="7">
        <f t="shared" si="19"/>
        <v>487</v>
      </c>
    </row>
    <row r="234" spans="1:13" x14ac:dyDescent="0.3">
      <c r="A234" s="3" t="s">
        <v>17</v>
      </c>
      <c r="B234" s="4" t="s">
        <v>13</v>
      </c>
      <c r="C234" s="4" t="s">
        <v>19</v>
      </c>
      <c r="D234" s="4" t="s">
        <v>11</v>
      </c>
      <c r="E234" s="4" t="s">
        <v>12</v>
      </c>
      <c r="F234" s="4">
        <v>46</v>
      </c>
      <c r="G234" s="4">
        <v>43</v>
      </c>
      <c r="H234" s="4">
        <v>42</v>
      </c>
      <c r="I234" s="4">
        <f t="shared" si="15"/>
        <v>131</v>
      </c>
      <c r="J234" s="4">
        <f t="shared" si="16"/>
        <v>42</v>
      </c>
      <c r="K234" s="4">
        <f t="shared" si="17"/>
        <v>46</v>
      </c>
      <c r="L234" s="4">
        <f t="shared" si="18"/>
        <v>43.666666666666664</v>
      </c>
      <c r="M234" s="7">
        <f t="shared" si="19"/>
        <v>954</v>
      </c>
    </row>
    <row r="235" spans="1:13" x14ac:dyDescent="0.3">
      <c r="A235" s="3" t="s">
        <v>8</v>
      </c>
      <c r="B235" s="4" t="s">
        <v>9</v>
      </c>
      <c r="C235" s="4" t="s">
        <v>10</v>
      </c>
      <c r="D235" s="4" t="s">
        <v>11</v>
      </c>
      <c r="E235" s="4" t="s">
        <v>12</v>
      </c>
      <c r="F235" s="4">
        <v>67</v>
      </c>
      <c r="G235" s="4">
        <v>86</v>
      </c>
      <c r="H235" s="4">
        <v>83</v>
      </c>
      <c r="I235" s="4">
        <f t="shared" si="15"/>
        <v>236</v>
      </c>
      <c r="J235" s="4">
        <f t="shared" si="16"/>
        <v>67</v>
      </c>
      <c r="K235" s="4">
        <f t="shared" si="17"/>
        <v>86</v>
      </c>
      <c r="L235" s="4">
        <f t="shared" si="18"/>
        <v>78.666666666666671</v>
      </c>
      <c r="M235" s="7">
        <f t="shared" si="19"/>
        <v>222</v>
      </c>
    </row>
    <row r="236" spans="1:13" x14ac:dyDescent="0.3">
      <c r="A236" s="3" t="s">
        <v>17</v>
      </c>
      <c r="B236" s="4" t="s">
        <v>29</v>
      </c>
      <c r="C236" s="4" t="s">
        <v>23</v>
      </c>
      <c r="D236" s="4" t="s">
        <v>11</v>
      </c>
      <c r="E236" s="4" t="s">
        <v>12</v>
      </c>
      <c r="F236" s="4">
        <v>92</v>
      </c>
      <c r="G236" s="4">
        <v>87</v>
      </c>
      <c r="H236" s="4">
        <v>78</v>
      </c>
      <c r="I236" s="4">
        <f t="shared" si="15"/>
        <v>257</v>
      </c>
      <c r="J236" s="4">
        <f t="shared" si="16"/>
        <v>78</v>
      </c>
      <c r="K236" s="4">
        <f t="shared" si="17"/>
        <v>92</v>
      </c>
      <c r="L236" s="4">
        <f t="shared" si="18"/>
        <v>85.666666666666671</v>
      </c>
      <c r="M236" s="7">
        <f t="shared" si="19"/>
        <v>103</v>
      </c>
    </row>
    <row r="237" spans="1:13" x14ac:dyDescent="0.3">
      <c r="A237" s="3" t="s">
        <v>17</v>
      </c>
      <c r="B237" s="4" t="s">
        <v>13</v>
      </c>
      <c r="C237" s="4" t="s">
        <v>10</v>
      </c>
      <c r="D237" s="4" t="s">
        <v>11</v>
      </c>
      <c r="E237" s="4" t="s">
        <v>15</v>
      </c>
      <c r="F237" s="4">
        <v>83</v>
      </c>
      <c r="G237" s="4">
        <v>82</v>
      </c>
      <c r="H237" s="4">
        <v>84</v>
      </c>
      <c r="I237" s="4">
        <f t="shared" si="15"/>
        <v>249</v>
      </c>
      <c r="J237" s="4">
        <f t="shared" si="16"/>
        <v>82</v>
      </c>
      <c r="K237" s="4">
        <f t="shared" si="17"/>
        <v>84</v>
      </c>
      <c r="L237" s="4">
        <f t="shared" si="18"/>
        <v>83</v>
      </c>
      <c r="M237" s="7">
        <f t="shared" si="19"/>
        <v>140</v>
      </c>
    </row>
    <row r="238" spans="1:13" x14ac:dyDescent="0.3">
      <c r="A238" s="3" t="s">
        <v>17</v>
      </c>
      <c r="B238" s="4" t="s">
        <v>21</v>
      </c>
      <c r="C238" s="4" t="s">
        <v>19</v>
      </c>
      <c r="D238" s="4" t="s">
        <v>11</v>
      </c>
      <c r="E238" s="4" t="s">
        <v>12</v>
      </c>
      <c r="F238" s="4">
        <v>80</v>
      </c>
      <c r="G238" s="4">
        <v>75</v>
      </c>
      <c r="H238" s="4">
        <v>77</v>
      </c>
      <c r="I238" s="4">
        <f t="shared" si="15"/>
        <v>232</v>
      </c>
      <c r="J238" s="4">
        <f t="shared" si="16"/>
        <v>75</v>
      </c>
      <c r="K238" s="4">
        <f t="shared" si="17"/>
        <v>80</v>
      </c>
      <c r="L238" s="4">
        <f t="shared" si="18"/>
        <v>77.333333333333329</v>
      </c>
      <c r="M238" s="7">
        <f t="shared" si="19"/>
        <v>255</v>
      </c>
    </row>
    <row r="239" spans="1:13" x14ac:dyDescent="0.3">
      <c r="A239" s="3" t="s">
        <v>17</v>
      </c>
      <c r="B239" s="4" t="s">
        <v>21</v>
      </c>
      <c r="C239" s="4" t="s">
        <v>10</v>
      </c>
      <c r="D239" s="4" t="s">
        <v>20</v>
      </c>
      <c r="E239" s="4" t="s">
        <v>12</v>
      </c>
      <c r="F239" s="4">
        <v>63</v>
      </c>
      <c r="G239" s="4">
        <v>66</v>
      </c>
      <c r="H239" s="4">
        <v>67</v>
      </c>
      <c r="I239" s="4">
        <f t="shared" si="15"/>
        <v>196</v>
      </c>
      <c r="J239" s="4">
        <f t="shared" si="16"/>
        <v>63</v>
      </c>
      <c r="K239" s="4">
        <f t="shared" si="17"/>
        <v>67</v>
      </c>
      <c r="L239" s="4">
        <f t="shared" si="18"/>
        <v>65.333333333333329</v>
      </c>
      <c r="M239" s="7">
        <f t="shared" si="19"/>
        <v>584</v>
      </c>
    </row>
    <row r="240" spans="1:13" x14ac:dyDescent="0.3">
      <c r="A240" s="3" t="s">
        <v>8</v>
      </c>
      <c r="B240" s="4" t="s">
        <v>21</v>
      </c>
      <c r="C240" s="4" t="s">
        <v>23</v>
      </c>
      <c r="D240" s="4" t="s">
        <v>11</v>
      </c>
      <c r="E240" s="4" t="s">
        <v>15</v>
      </c>
      <c r="F240" s="4">
        <v>64</v>
      </c>
      <c r="G240" s="4">
        <v>60</v>
      </c>
      <c r="H240" s="4">
        <v>74</v>
      </c>
      <c r="I240" s="4">
        <f t="shared" si="15"/>
        <v>198</v>
      </c>
      <c r="J240" s="4">
        <f t="shared" si="16"/>
        <v>60</v>
      </c>
      <c r="K240" s="4">
        <f t="shared" si="17"/>
        <v>74</v>
      </c>
      <c r="L240" s="4">
        <f t="shared" si="18"/>
        <v>66</v>
      </c>
      <c r="M240" s="7">
        <f t="shared" si="19"/>
        <v>562</v>
      </c>
    </row>
    <row r="241" spans="1:13" x14ac:dyDescent="0.3">
      <c r="A241" s="3" t="s">
        <v>17</v>
      </c>
      <c r="B241" s="4" t="s">
        <v>9</v>
      </c>
      <c r="C241" s="4" t="s">
        <v>14</v>
      </c>
      <c r="D241" s="4" t="s">
        <v>11</v>
      </c>
      <c r="E241" s="4" t="s">
        <v>12</v>
      </c>
      <c r="F241" s="4">
        <v>54</v>
      </c>
      <c r="G241" s="4">
        <v>52</v>
      </c>
      <c r="H241" s="4">
        <v>51</v>
      </c>
      <c r="I241" s="4">
        <f t="shared" si="15"/>
        <v>157</v>
      </c>
      <c r="J241" s="4">
        <f t="shared" si="16"/>
        <v>51</v>
      </c>
      <c r="K241" s="4">
        <f t="shared" si="17"/>
        <v>54</v>
      </c>
      <c r="L241" s="4">
        <f t="shared" si="18"/>
        <v>52.333333333333336</v>
      </c>
      <c r="M241" s="7">
        <f t="shared" si="19"/>
        <v>850</v>
      </c>
    </row>
    <row r="242" spans="1:13" x14ac:dyDescent="0.3">
      <c r="A242" s="3" t="s">
        <v>17</v>
      </c>
      <c r="B242" s="4" t="s">
        <v>13</v>
      </c>
      <c r="C242" s="4" t="s">
        <v>19</v>
      </c>
      <c r="D242" s="4" t="s">
        <v>11</v>
      </c>
      <c r="E242" s="4" t="s">
        <v>12</v>
      </c>
      <c r="F242" s="4">
        <v>84</v>
      </c>
      <c r="G242" s="4">
        <v>80</v>
      </c>
      <c r="H242" s="4">
        <v>80</v>
      </c>
      <c r="I242" s="4">
        <f t="shared" si="15"/>
        <v>244</v>
      </c>
      <c r="J242" s="4">
        <f t="shared" si="16"/>
        <v>80</v>
      </c>
      <c r="K242" s="4">
        <f t="shared" si="17"/>
        <v>84</v>
      </c>
      <c r="L242" s="4">
        <f t="shared" si="18"/>
        <v>81.333333333333329</v>
      </c>
      <c r="M242" s="7">
        <f t="shared" si="19"/>
        <v>173</v>
      </c>
    </row>
    <row r="243" spans="1:13" x14ac:dyDescent="0.3">
      <c r="A243" s="3" t="s">
        <v>17</v>
      </c>
      <c r="B243" s="4" t="s">
        <v>21</v>
      </c>
      <c r="C243" s="4" t="s">
        <v>22</v>
      </c>
      <c r="D243" s="4" t="s">
        <v>20</v>
      </c>
      <c r="E243" s="4" t="s">
        <v>15</v>
      </c>
      <c r="F243" s="4">
        <v>73</v>
      </c>
      <c r="G243" s="4">
        <v>68</v>
      </c>
      <c r="H243" s="4">
        <v>66</v>
      </c>
      <c r="I243" s="4">
        <f t="shared" si="15"/>
        <v>207</v>
      </c>
      <c r="J243" s="4">
        <f t="shared" si="16"/>
        <v>66</v>
      </c>
      <c r="K243" s="4">
        <f t="shared" si="17"/>
        <v>73</v>
      </c>
      <c r="L243" s="4">
        <f t="shared" si="18"/>
        <v>69</v>
      </c>
      <c r="M243" s="7">
        <f t="shared" si="19"/>
        <v>475</v>
      </c>
    </row>
    <row r="244" spans="1:13" x14ac:dyDescent="0.3">
      <c r="A244" s="3" t="s">
        <v>8</v>
      </c>
      <c r="B244" s="4" t="s">
        <v>29</v>
      </c>
      <c r="C244" s="4" t="s">
        <v>10</v>
      </c>
      <c r="D244" s="4" t="s">
        <v>11</v>
      </c>
      <c r="E244" s="4" t="s">
        <v>12</v>
      </c>
      <c r="F244" s="4">
        <v>80</v>
      </c>
      <c r="G244" s="4">
        <v>83</v>
      </c>
      <c r="H244" s="4">
        <v>83</v>
      </c>
      <c r="I244" s="4">
        <f t="shared" si="15"/>
        <v>246</v>
      </c>
      <c r="J244" s="4">
        <f t="shared" si="16"/>
        <v>80</v>
      </c>
      <c r="K244" s="4">
        <f t="shared" si="17"/>
        <v>83</v>
      </c>
      <c r="L244" s="4">
        <f t="shared" si="18"/>
        <v>82</v>
      </c>
      <c r="M244" s="7">
        <f t="shared" si="19"/>
        <v>166</v>
      </c>
    </row>
    <row r="245" spans="1:13" x14ac:dyDescent="0.3">
      <c r="A245" s="3" t="s">
        <v>8</v>
      </c>
      <c r="B245" s="4" t="s">
        <v>21</v>
      </c>
      <c r="C245" s="4" t="s">
        <v>22</v>
      </c>
      <c r="D245" s="4" t="s">
        <v>11</v>
      </c>
      <c r="E245" s="4" t="s">
        <v>12</v>
      </c>
      <c r="F245" s="4">
        <v>56</v>
      </c>
      <c r="G245" s="4">
        <v>52</v>
      </c>
      <c r="H245" s="4">
        <v>55</v>
      </c>
      <c r="I245" s="4">
        <f t="shared" si="15"/>
        <v>163</v>
      </c>
      <c r="J245" s="4">
        <f t="shared" si="16"/>
        <v>52</v>
      </c>
      <c r="K245" s="4">
        <f t="shared" si="17"/>
        <v>56</v>
      </c>
      <c r="L245" s="4">
        <f t="shared" si="18"/>
        <v>54.333333333333336</v>
      </c>
      <c r="M245" s="7">
        <f t="shared" si="19"/>
        <v>819</v>
      </c>
    </row>
    <row r="246" spans="1:13" x14ac:dyDescent="0.3">
      <c r="A246" s="3" t="s">
        <v>17</v>
      </c>
      <c r="B246" s="4" t="s">
        <v>29</v>
      </c>
      <c r="C246" s="4" t="s">
        <v>14</v>
      </c>
      <c r="D246" s="4" t="s">
        <v>11</v>
      </c>
      <c r="E246" s="4" t="s">
        <v>12</v>
      </c>
      <c r="F246" s="4">
        <v>59</v>
      </c>
      <c r="G246" s="4">
        <v>51</v>
      </c>
      <c r="H246" s="4">
        <v>43</v>
      </c>
      <c r="I246" s="4">
        <f t="shared" si="15"/>
        <v>153</v>
      </c>
      <c r="J246" s="4">
        <f t="shared" si="16"/>
        <v>43</v>
      </c>
      <c r="K246" s="4">
        <f t="shared" si="17"/>
        <v>59</v>
      </c>
      <c r="L246" s="4">
        <f t="shared" si="18"/>
        <v>51</v>
      </c>
      <c r="M246" s="7">
        <f t="shared" si="19"/>
        <v>876</v>
      </c>
    </row>
    <row r="247" spans="1:13" x14ac:dyDescent="0.3">
      <c r="A247" s="3" t="s">
        <v>17</v>
      </c>
      <c r="B247" s="4" t="s">
        <v>21</v>
      </c>
      <c r="C247" s="4" t="s">
        <v>23</v>
      </c>
      <c r="D247" s="4" t="s">
        <v>11</v>
      </c>
      <c r="E247" s="4" t="s">
        <v>12</v>
      </c>
      <c r="F247" s="4">
        <v>75</v>
      </c>
      <c r="G247" s="4">
        <v>74</v>
      </c>
      <c r="H247" s="4">
        <v>69</v>
      </c>
      <c r="I247" s="4">
        <f t="shared" si="15"/>
        <v>218</v>
      </c>
      <c r="J247" s="4">
        <f t="shared" si="16"/>
        <v>69</v>
      </c>
      <c r="K247" s="4">
        <f t="shared" si="17"/>
        <v>75</v>
      </c>
      <c r="L247" s="4">
        <f t="shared" si="18"/>
        <v>72.666666666666671</v>
      </c>
      <c r="M247" s="7">
        <f t="shared" si="19"/>
        <v>379</v>
      </c>
    </row>
    <row r="248" spans="1:13" x14ac:dyDescent="0.3">
      <c r="A248" s="3" t="s">
        <v>17</v>
      </c>
      <c r="B248" s="4" t="s">
        <v>13</v>
      </c>
      <c r="C248" s="4" t="s">
        <v>19</v>
      </c>
      <c r="D248" s="4" t="s">
        <v>11</v>
      </c>
      <c r="E248" s="4" t="s">
        <v>12</v>
      </c>
      <c r="F248" s="4">
        <v>85</v>
      </c>
      <c r="G248" s="4">
        <v>76</v>
      </c>
      <c r="H248" s="4">
        <v>71</v>
      </c>
      <c r="I248" s="4">
        <f t="shared" si="15"/>
        <v>232</v>
      </c>
      <c r="J248" s="4">
        <f t="shared" si="16"/>
        <v>71</v>
      </c>
      <c r="K248" s="4">
        <f t="shared" si="17"/>
        <v>85</v>
      </c>
      <c r="L248" s="4">
        <f t="shared" si="18"/>
        <v>77.333333333333329</v>
      </c>
      <c r="M248" s="7">
        <f t="shared" si="19"/>
        <v>255</v>
      </c>
    </row>
    <row r="249" spans="1:13" x14ac:dyDescent="0.3">
      <c r="A249" s="3" t="s">
        <v>17</v>
      </c>
      <c r="B249" s="4" t="s">
        <v>29</v>
      </c>
      <c r="C249" s="4" t="s">
        <v>19</v>
      </c>
      <c r="D249" s="4" t="s">
        <v>11</v>
      </c>
      <c r="E249" s="4" t="s">
        <v>12</v>
      </c>
      <c r="F249" s="4">
        <v>89</v>
      </c>
      <c r="G249" s="4">
        <v>76</v>
      </c>
      <c r="H249" s="4">
        <v>74</v>
      </c>
      <c r="I249" s="4">
        <f t="shared" si="15"/>
        <v>239</v>
      </c>
      <c r="J249" s="4">
        <f t="shared" si="16"/>
        <v>74</v>
      </c>
      <c r="K249" s="4">
        <f t="shared" si="17"/>
        <v>89</v>
      </c>
      <c r="L249" s="4">
        <f t="shared" si="18"/>
        <v>79.666666666666671</v>
      </c>
      <c r="M249" s="7">
        <f t="shared" si="19"/>
        <v>199</v>
      </c>
    </row>
    <row r="250" spans="1:13" x14ac:dyDescent="0.3">
      <c r="A250" s="3" t="s">
        <v>8</v>
      </c>
      <c r="B250" s="4" t="s">
        <v>9</v>
      </c>
      <c r="C250" s="4" t="s">
        <v>22</v>
      </c>
      <c r="D250" s="4" t="s">
        <v>11</v>
      </c>
      <c r="E250" s="4" t="s">
        <v>15</v>
      </c>
      <c r="F250" s="4">
        <v>58</v>
      </c>
      <c r="G250" s="4">
        <v>70</v>
      </c>
      <c r="H250" s="4">
        <v>68</v>
      </c>
      <c r="I250" s="4">
        <f t="shared" si="15"/>
        <v>196</v>
      </c>
      <c r="J250" s="4">
        <f t="shared" si="16"/>
        <v>58</v>
      </c>
      <c r="K250" s="4">
        <f t="shared" si="17"/>
        <v>70</v>
      </c>
      <c r="L250" s="4">
        <f t="shared" si="18"/>
        <v>65.333333333333329</v>
      </c>
      <c r="M250" s="7">
        <f t="shared" si="19"/>
        <v>584</v>
      </c>
    </row>
    <row r="251" spans="1:13" x14ac:dyDescent="0.3">
      <c r="A251" s="3" t="s">
        <v>8</v>
      </c>
      <c r="B251" s="4" t="s">
        <v>9</v>
      </c>
      <c r="C251" s="4" t="s">
        <v>22</v>
      </c>
      <c r="D251" s="4" t="s">
        <v>11</v>
      </c>
      <c r="E251" s="4" t="s">
        <v>12</v>
      </c>
      <c r="F251" s="4">
        <v>65</v>
      </c>
      <c r="G251" s="4">
        <v>64</v>
      </c>
      <c r="H251" s="4">
        <v>62</v>
      </c>
      <c r="I251" s="4">
        <f t="shared" si="15"/>
        <v>191</v>
      </c>
      <c r="J251" s="4">
        <f t="shared" si="16"/>
        <v>62</v>
      </c>
      <c r="K251" s="4">
        <f t="shared" si="17"/>
        <v>65</v>
      </c>
      <c r="L251" s="4">
        <f t="shared" si="18"/>
        <v>63.666666666666664</v>
      </c>
      <c r="M251" s="7">
        <f t="shared" si="19"/>
        <v>632</v>
      </c>
    </row>
    <row r="252" spans="1:13" x14ac:dyDescent="0.3">
      <c r="A252" s="3" t="s">
        <v>17</v>
      </c>
      <c r="B252" s="4" t="s">
        <v>13</v>
      </c>
      <c r="C252" s="4" t="s">
        <v>22</v>
      </c>
      <c r="D252" s="4" t="s">
        <v>11</v>
      </c>
      <c r="E252" s="4" t="s">
        <v>12</v>
      </c>
      <c r="F252" s="4">
        <v>68</v>
      </c>
      <c r="G252" s="4">
        <v>60</v>
      </c>
      <c r="H252" s="4">
        <v>53</v>
      </c>
      <c r="I252" s="4">
        <f t="shared" si="15"/>
        <v>181</v>
      </c>
      <c r="J252" s="4">
        <f t="shared" si="16"/>
        <v>53</v>
      </c>
      <c r="K252" s="4">
        <f t="shared" si="17"/>
        <v>68</v>
      </c>
      <c r="L252" s="4">
        <f t="shared" si="18"/>
        <v>60.333333333333336</v>
      </c>
      <c r="M252" s="7">
        <f t="shared" si="19"/>
        <v>700</v>
      </c>
    </row>
    <row r="253" spans="1:13" x14ac:dyDescent="0.3">
      <c r="A253" s="3" t="s">
        <v>17</v>
      </c>
      <c r="B253" s="4" t="s">
        <v>18</v>
      </c>
      <c r="C253" s="4" t="s">
        <v>23</v>
      </c>
      <c r="D253" s="4" t="s">
        <v>11</v>
      </c>
      <c r="E253" s="4" t="s">
        <v>15</v>
      </c>
      <c r="F253" s="4">
        <v>47</v>
      </c>
      <c r="G253" s="4">
        <v>49</v>
      </c>
      <c r="H253" s="4">
        <v>49</v>
      </c>
      <c r="I253" s="4">
        <f t="shared" si="15"/>
        <v>145</v>
      </c>
      <c r="J253" s="4">
        <f t="shared" si="16"/>
        <v>47</v>
      </c>
      <c r="K253" s="4">
        <f t="shared" si="17"/>
        <v>49</v>
      </c>
      <c r="L253" s="4">
        <f t="shared" si="18"/>
        <v>48.333333333333336</v>
      </c>
      <c r="M253" s="7">
        <f t="shared" si="19"/>
        <v>915</v>
      </c>
    </row>
    <row r="254" spans="1:13" x14ac:dyDescent="0.3">
      <c r="A254" s="3" t="s">
        <v>8</v>
      </c>
      <c r="B254" s="4" t="s">
        <v>21</v>
      </c>
      <c r="C254" s="4" t="s">
        <v>14</v>
      </c>
      <c r="D254" s="4" t="s">
        <v>20</v>
      </c>
      <c r="E254" s="4" t="s">
        <v>12</v>
      </c>
      <c r="F254" s="4">
        <v>71</v>
      </c>
      <c r="G254" s="4">
        <v>83</v>
      </c>
      <c r="H254" s="4">
        <v>83</v>
      </c>
      <c r="I254" s="4">
        <f t="shared" si="15"/>
        <v>237</v>
      </c>
      <c r="J254" s="4">
        <f t="shared" si="16"/>
        <v>71</v>
      </c>
      <c r="K254" s="4">
        <f t="shared" si="17"/>
        <v>83</v>
      </c>
      <c r="L254" s="4">
        <f t="shared" si="18"/>
        <v>79</v>
      </c>
      <c r="M254" s="7">
        <f t="shared" si="19"/>
        <v>215</v>
      </c>
    </row>
    <row r="255" spans="1:13" x14ac:dyDescent="0.3">
      <c r="A255" s="3" t="s">
        <v>8</v>
      </c>
      <c r="B255" s="4" t="s">
        <v>9</v>
      </c>
      <c r="C255" s="4" t="s">
        <v>23</v>
      </c>
      <c r="D255" s="4" t="s">
        <v>11</v>
      </c>
      <c r="E255" s="4" t="s">
        <v>15</v>
      </c>
      <c r="F255" s="4">
        <v>60</v>
      </c>
      <c r="G255" s="4">
        <v>70</v>
      </c>
      <c r="H255" s="4">
        <v>70</v>
      </c>
      <c r="I255" s="4">
        <f t="shared" si="15"/>
        <v>200</v>
      </c>
      <c r="J255" s="4">
        <f t="shared" si="16"/>
        <v>60</v>
      </c>
      <c r="K255" s="4">
        <f t="shared" si="17"/>
        <v>70</v>
      </c>
      <c r="L255" s="4">
        <f t="shared" si="18"/>
        <v>66.666666666666671</v>
      </c>
      <c r="M255" s="7">
        <f t="shared" si="19"/>
        <v>549</v>
      </c>
    </row>
    <row r="256" spans="1:13" x14ac:dyDescent="0.3">
      <c r="A256" s="3" t="s">
        <v>17</v>
      </c>
      <c r="B256" s="4" t="s">
        <v>21</v>
      </c>
      <c r="C256" s="4" t="s">
        <v>16</v>
      </c>
      <c r="D256" s="4" t="s">
        <v>11</v>
      </c>
      <c r="E256" s="4" t="s">
        <v>12</v>
      </c>
      <c r="F256" s="4">
        <v>80</v>
      </c>
      <c r="G256" s="4">
        <v>80</v>
      </c>
      <c r="H256" s="4">
        <v>72</v>
      </c>
      <c r="I256" s="4">
        <f t="shared" si="15"/>
        <v>232</v>
      </c>
      <c r="J256" s="4">
        <f t="shared" si="16"/>
        <v>72</v>
      </c>
      <c r="K256" s="4">
        <f t="shared" si="17"/>
        <v>80</v>
      </c>
      <c r="L256" s="4">
        <f t="shared" si="18"/>
        <v>77.333333333333329</v>
      </c>
      <c r="M256" s="7">
        <f t="shared" si="19"/>
        <v>255</v>
      </c>
    </row>
    <row r="257" spans="1:13" x14ac:dyDescent="0.3">
      <c r="A257" s="3" t="s">
        <v>17</v>
      </c>
      <c r="B257" s="4" t="s">
        <v>21</v>
      </c>
      <c r="C257" s="4" t="s">
        <v>22</v>
      </c>
      <c r="D257" s="4" t="s">
        <v>11</v>
      </c>
      <c r="E257" s="4" t="s">
        <v>12</v>
      </c>
      <c r="F257" s="4">
        <v>54</v>
      </c>
      <c r="G257" s="4">
        <v>52</v>
      </c>
      <c r="H257" s="4">
        <v>52</v>
      </c>
      <c r="I257" s="4">
        <f t="shared" si="15"/>
        <v>158</v>
      </c>
      <c r="J257" s="4">
        <f t="shared" si="16"/>
        <v>52</v>
      </c>
      <c r="K257" s="4">
        <f t="shared" si="17"/>
        <v>54</v>
      </c>
      <c r="L257" s="4">
        <f t="shared" si="18"/>
        <v>52.666666666666664</v>
      </c>
      <c r="M257" s="7">
        <f t="shared" si="19"/>
        <v>843</v>
      </c>
    </row>
    <row r="258" spans="1:13" x14ac:dyDescent="0.3">
      <c r="A258" s="3" t="s">
        <v>8</v>
      </c>
      <c r="B258" s="4" t="s">
        <v>29</v>
      </c>
      <c r="C258" s="4" t="s">
        <v>14</v>
      </c>
      <c r="D258" s="4" t="s">
        <v>11</v>
      </c>
      <c r="E258" s="4" t="s">
        <v>12</v>
      </c>
      <c r="F258" s="4">
        <v>62</v>
      </c>
      <c r="G258" s="4">
        <v>73</v>
      </c>
      <c r="H258" s="4">
        <v>70</v>
      </c>
      <c r="I258" s="4">
        <f t="shared" si="15"/>
        <v>205</v>
      </c>
      <c r="J258" s="4">
        <f t="shared" si="16"/>
        <v>62</v>
      </c>
      <c r="K258" s="4">
        <f t="shared" si="17"/>
        <v>73</v>
      </c>
      <c r="L258" s="4">
        <f t="shared" si="18"/>
        <v>68.333333333333329</v>
      </c>
      <c r="M258" s="7">
        <f t="shared" si="19"/>
        <v>499</v>
      </c>
    </row>
    <row r="259" spans="1:13" x14ac:dyDescent="0.3">
      <c r="A259" s="3" t="s">
        <v>8</v>
      </c>
      <c r="B259" s="4" t="s">
        <v>13</v>
      </c>
      <c r="C259" s="4" t="s">
        <v>19</v>
      </c>
      <c r="D259" s="4" t="s">
        <v>20</v>
      </c>
      <c r="E259" s="4" t="s">
        <v>12</v>
      </c>
      <c r="F259" s="4">
        <v>64</v>
      </c>
      <c r="G259" s="4">
        <v>73</v>
      </c>
      <c r="H259" s="4">
        <v>68</v>
      </c>
      <c r="I259" s="4">
        <f t="shared" si="15"/>
        <v>205</v>
      </c>
      <c r="J259" s="4">
        <f t="shared" si="16"/>
        <v>64</v>
      </c>
      <c r="K259" s="4">
        <f t="shared" si="17"/>
        <v>73</v>
      </c>
      <c r="L259" s="4">
        <f t="shared" si="18"/>
        <v>68.333333333333329</v>
      </c>
      <c r="M259" s="7">
        <f t="shared" si="19"/>
        <v>499</v>
      </c>
    </row>
    <row r="260" spans="1:13" x14ac:dyDescent="0.3">
      <c r="A260" s="3" t="s">
        <v>17</v>
      </c>
      <c r="B260" s="4" t="s">
        <v>13</v>
      </c>
      <c r="C260" s="4" t="s">
        <v>19</v>
      </c>
      <c r="D260" s="4" t="s">
        <v>11</v>
      </c>
      <c r="E260" s="4" t="s">
        <v>15</v>
      </c>
      <c r="F260" s="4">
        <v>78</v>
      </c>
      <c r="G260" s="4">
        <v>77</v>
      </c>
      <c r="H260" s="4">
        <v>77</v>
      </c>
      <c r="I260" s="4">
        <f t="shared" ref="I260:I323" si="20">SUM(F260:H260)</f>
        <v>232</v>
      </c>
      <c r="J260" s="4">
        <f t="shared" ref="J260:J323" si="21">MIN(F260:H260)</f>
        <v>77</v>
      </c>
      <c r="K260" s="4">
        <f t="shared" ref="K260:K323" si="22">MAX(F260:H260)</f>
        <v>78</v>
      </c>
      <c r="L260" s="4">
        <f t="shared" ref="L260:L323" si="23">AVERAGE(F260:H260)</f>
        <v>77.333333333333329</v>
      </c>
      <c r="M260" s="7">
        <f t="shared" ref="M260:M323" si="24">RANK(L260,$L$3:$L$1002,0)</f>
        <v>255</v>
      </c>
    </row>
    <row r="261" spans="1:13" x14ac:dyDescent="0.3">
      <c r="A261" s="3" t="s">
        <v>8</v>
      </c>
      <c r="B261" s="4" t="s">
        <v>9</v>
      </c>
      <c r="C261" s="4" t="s">
        <v>14</v>
      </c>
      <c r="D261" s="4" t="s">
        <v>11</v>
      </c>
      <c r="E261" s="4" t="s">
        <v>12</v>
      </c>
      <c r="F261" s="4">
        <v>70</v>
      </c>
      <c r="G261" s="4">
        <v>75</v>
      </c>
      <c r="H261" s="4">
        <v>78</v>
      </c>
      <c r="I261" s="4">
        <f t="shared" si="20"/>
        <v>223</v>
      </c>
      <c r="J261" s="4">
        <f t="shared" si="21"/>
        <v>70</v>
      </c>
      <c r="K261" s="4">
        <f t="shared" si="22"/>
        <v>78</v>
      </c>
      <c r="L261" s="4">
        <f t="shared" si="23"/>
        <v>74.333333333333329</v>
      </c>
      <c r="M261" s="7">
        <f t="shared" si="24"/>
        <v>333</v>
      </c>
    </row>
    <row r="262" spans="1:13" x14ac:dyDescent="0.3">
      <c r="A262" s="3" t="s">
        <v>8</v>
      </c>
      <c r="B262" s="4" t="s">
        <v>13</v>
      </c>
      <c r="C262" s="4" t="s">
        <v>16</v>
      </c>
      <c r="D262" s="4" t="s">
        <v>20</v>
      </c>
      <c r="E262" s="4" t="s">
        <v>15</v>
      </c>
      <c r="F262" s="4">
        <v>65</v>
      </c>
      <c r="G262" s="4">
        <v>81</v>
      </c>
      <c r="H262" s="4">
        <v>81</v>
      </c>
      <c r="I262" s="4">
        <f t="shared" si="20"/>
        <v>227</v>
      </c>
      <c r="J262" s="4">
        <f t="shared" si="21"/>
        <v>65</v>
      </c>
      <c r="K262" s="4">
        <f t="shared" si="22"/>
        <v>81</v>
      </c>
      <c r="L262" s="4">
        <f t="shared" si="23"/>
        <v>75.666666666666671</v>
      </c>
      <c r="M262" s="7">
        <f t="shared" si="24"/>
        <v>297</v>
      </c>
    </row>
    <row r="263" spans="1:13" x14ac:dyDescent="0.3">
      <c r="A263" s="3" t="s">
        <v>8</v>
      </c>
      <c r="B263" s="4" t="s">
        <v>13</v>
      </c>
      <c r="C263" s="4" t="s">
        <v>23</v>
      </c>
      <c r="D263" s="4" t="s">
        <v>20</v>
      </c>
      <c r="E263" s="4" t="s">
        <v>15</v>
      </c>
      <c r="F263" s="4">
        <v>64</v>
      </c>
      <c r="G263" s="4">
        <v>79</v>
      </c>
      <c r="H263" s="4">
        <v>77</v>
      </c>
      <c r="I263" s="4">
        <f t="shared" si="20"/>
        <v>220</v>
      </c>
      <c r="J263" s="4">
        <f t="shared" si="21"/>
        <v>64</v>
      </c>
      <c r="K263" s="4">
        <f t="shared" si="22"/>
        <v>79</v>
      </c>
      <c r="L263" s="4">
        <f t="shared" si="23"/>
        <v>73.333333333333329</v>
      </c>
      <c r="M263" s="7">
        <f t="shared" si="24"/>
        <v>356</v>
      </c>
    </row>
    <row r="264" spans="1:13" x14ac:dyDescent="0.3">
      <c r="A264" s="3" t="s">
        <v>17</v>
      </c>
      <c r="B264" s="4" t="s">
        <v>13</v>
      </c>
      <c r="C264" s="4" t="s">
        <v>14</v>
      </c>
      <c r="D264" s="4" t="s">
        <v>11</v>
      </c>
      <c r="E264" s="4" t="s">
        <v>15</v>
      </c>
      <c r="F264" s="4">
        <v>79</v>
      </c>
      <c r="G264" s="4">
        <v>79</v>
      </c>
      <c r="H264" s="4">
        <v>78</v>
      </c>
      <c r="I264" s="4">
        <f t="shared" si="20"/>
        <v>236</v>
      </c>
      <c r="J264" s="4">
        <f t="shared" si="21"/>
        <v>78</v>
      </c>
      <c r="K264" s="4">
        <f t="shared" si="22"/>
        <v>79</v>
      </c>
      <c r="L264" s="4">
        <f t="shared" si="23"/>
        <v>78.666666666666671</v>
      </c>
      <c r="M264" s="7">
        <f t="shared" si="24"/>
        <v>222</v>
      </c>
    </row>
    <row r="265" spans="1:13" x14ac:dyDescent="0.3">
      <c r="A265" s="3" t="s">
        <v>8</v>
      </c>
      <c r="B265" s="4" t="s">
        <v>13</v>
      </c>
      <c r="C265" s="4" t="s">
        <v>23</v>
      </c>
      <c r="D265" s="4" t="s">
        <v>20</v>
      </c>
      <c r="E265" s="4" t="s">
        <v>12</v>
      </c>
      <c r="F265" s="4">
        <v>44</v>
      </c>
      <c r="G265" s="4">
        <v>50</v>
      </c>
      <c r="H265" s="4">
        <v>51</v>
      </c>
      <c r="I265" s="4">
        <f t="shared" si="20"/>
        <v>145</v>
      </c>
      <c r="J265" s="4">
        <f t="shared" si="21"/>
        <v>44</v>
      </c>
      <c r="K265" s="4">
        <f t="shared" si="22"/>
        <v>51</v>
      </c>
      <c r="L265" s="4">
        <f t="shared" si="23"/>
        <v>48.333333333333336</v>
      </c>
      <c r="M265" s="7">
        <f t="shared" si="24"/>
        <v>915</v>
      </c>
    </row>
    <row r="266" spans="1:13" x14ac:dyDescent="0.3">
      <c r="A266" s="3" t="s">
        <v>8</v>
      </c>
      <c r="B266" s="4" t="s">
        <v>29</v>
      </c>
      <c r="C266" s="4" t="s">
        <v>22</v>
      </c>
      <c r="D266" s="4" t="s">
        <v>11</v>
      </c>
      <c r="E266" s="4" t="s">
        <v>12</v>
      </c>
      <c r="F266" s="4">
        <v>99</v>
      </c>
      <c r="G266" s="4">
        <v>93</v>
      </c>
      <c r="H266" s="4">
        <v>90</v>
      </c>
      <c r="I266" s="4">
        <f t="shared" si="20"/>
        <v>282</v>
      </c>
      <c r="J266" s="4">
        <f t="shared" si="21"/>
        <v>90</v>
      </c>
      <c r="K266" s="4">
        <f t="shared" si="22"/>
        <v>99</v>
      </c>
      <c r="L266" s="4">
        <f t="shared" si="23"/>
        <v>94</v>
      </c>
      <c r="M266" s="7">
        <f t="shared" si="24"/>
        <v>23</v>
      </c>
    </row>
    <row r="267" spans="1:13" x14ac:dyDescent="0.3">
      <c r="A267" s="3" t="s">
        <v>17</v>
      </c>
      <c r="B267" s="4" t="s">
        <v>21</v>
      </c>
      <c r="C267" s="4" t="s">
        <v>22</v>
      </c>
      <c r="D267" s="4" t="s">
        <v>11</v>
      </c>
      <c r="E267" s="4" t="s">
        <v>12</v>
      </c>
      <c r="F267" s="4">
        <v>76</v>
      </c>
      <c r="G267" s="4">
        <v>73</v>
      </c>
      <c r="H267" s="4">
        <v>68</v>
      </c>
      <c r="I267" s="4">
        <f t="shared" si="20"/>
        <v>217</v>
      </c>
      <c r="J267" s="4">
        <f t="shared" si="21"/>
        <v>68</v>
      </c>
      <c r="K267" s="4">
        <f t="shared" si="22"/>
        <v>76</v>
      </c>
      <c r="L267" s="4">
        <f t="shared" si="23"/>
        <v>72.333333333333329</v>
      </c>
      <c r="M267" s="7">
        <f t="shared" si="24"/>
        <v>389</v>
      </c>
    </row>
    <row r="268" spans="1:13" x14ac:dyDescent="0.3">
      <c r="A268" s="3" t="s">
        <v>17</v>
      </c>
      <c r="B268" s="4" t="s">
        <v>21</v>
      </c>
      <c r="C268" s="4" t="s">
        <v>23</v>
      </c>
      <c r="D268" s="4" t="s">
        <v>20</v>
      </c>
      <c r="E268" s="4" t="s">
        <v>12</v>
      </c>
      <c r="F268" s="4">
        <v>59</v>
      </c>
      <c r="G268" s="4">
        <v>42</v>
      </c>
      <c r="H268" s="4">
        <v>41</v>
      </c>
      <c r="I268" s="4">
        <f t="shared" si="20"/>
        <v>142</v>
      </c>
      <c r="J268" s="4">
        <f t="shared" si="21"/>
        <v>41</v>
      </c>
      <c r="K268" s="4">
        <f t="shared" si="22"/>
        <v>59</v>
      </c>
      <c r="L268" s="4">
        <f t="shared" si="23"/>
        <v>47.333333333333336</v>
      </c>
      <c r="M268" s="7">
        <f t="shared" si="24"/>
        <v>927</v>
      </c>
    </row>
    <row r="269" spans="1:13" x14ac:dyDescent="0.3">
      <c r="A269" s="3" t="s">
        <v>8</v>
      </c>
      <c r="B269" s="4" t="s">
        <v>13</v>
      </c>
      <c r="C269" s="4" t="s">
        <v>10</v>
      </c>
      <c r="D269" s="4" t="s">
        <v>11</v>
      </c>
      <c r="E269" s="4" t="s">
        <v>12</v>
      </c>
      <c r="F269" s="4">
        <v>63</v>
      </c>
      <c r="G269" s="4">
        <v>75</v>
      </c>
      <c r="H269" s="4">
        <v>81</v>
      </c>
      <c r="I269" s="4">
        <f t="shared" si="20"/>
        <v>219</v>
      </c>
      <c r="J269" s="4">
        <f t="shared" si="21"/>
        <v>63</v>
      </c>
      <c r="K269" s="4">
        <f t="shared" si="22"/>
        <v>81</v>
      </c>
      <c r="L269" s="4">
        <f t="shared" si="23"/>
        <v>73</v>
      </c>
      <c r="M269" s="7">
        <f t="shared" si="24"/>
        <v>367</v>
      </c>
    </row>
    <row r="270" spans="1:13" x14ac:dyDescent="0.3">
      <c r="A270" s="3" t="s">
        <v>8</v>
      </c>
      <c r="B270" s="4" t="s">
        <v>21</v>
      </c>
      <c r="C270" s="4" t="s">
        <v>22</v>
      </c>
      <c r="D270" s="4" t="s">
        <v>11</v>
      </c>
      <c r="E270" s="4" t="s">
        <v>12</v>
      </c>
      <c r="F270" s="4">
        <v>69</v>
      </c>
      <c r="G270" s="4">
        <v>72</v>
      </c>
      <c r="H270" s="4">
        <v>77</v>
      </c>
      <c r="I270" s="4">
        <f t="shared" si="20"/>
        <v>218</v>
      </c>
      <c r="J270" s="4">
        <f t="shared" si="21"/>
        <v>69</v>
      </c>
      <c r="K270" s="4">
        <f t="shared" si="22"/>
        <v>77</v>
      </c>
      <c r="L270" s="4">
        <f t="shared" si="23"/>
        <v>72.666666666666671</v>
      </c>
      <c r="M270" s="7">
        <f t="shared" si="24"/>
        <v>379</v>
      </c>
    </row>
    <row r="271" spans="1:13" x14ac:dyDescent="0.3">
      <c r="A271" s="3" t="s">
        <v>8</v>
      </c>
      <c r="B271" s="4" t="s">
        <v>21</v>
      </c>
      <c r="C271" s="4" t="s">
        <v>19</v>
      </c>
      <c r="D271" s="4" t="s">
        <v>11</v>
      </c>
      <c r="E271" s="4" t="s">
        <v>15</v>
      </c>
      <c r="F271" s="4">
        <v>88</v>
      </c>
      <c r="G271" s="4">
        <v>92</v>
      </c>
      <c r="H271" s="4">
        <v>95</v>
      </c>
      <c r="I271" s="4">
        <f t="shared" si="20"/>
        <v>275</v>
      </c>
      <c r="J271" s="4">
        <f t="shared" si="21"/>
        <v>88</v>
      </c>
      <c r="K271" s="4">
        <f t="shared" si="22"/>
        <v>95</v>
      </c>
      <c r="L271" s="4">
        <f t="shared" si="23"/>
        <v>91.666666666666671</v>
      </c>
      <c r="M271" s="7">
        <f t="shared" si="24"/>
        <v>37</v>
      </c>
    </row>
    <row r="272" spans="1:13" x14ac:dyDescent="0.3">
      <c r="A272" s="3" t="s">
        <v>8</v>
      </c>
      <c r="B272" s="4" t="s">
        <v>29</v>
      </c>
      <c r="C272" s="4" t="s">
        <v>14</v>
      </c>
      <c r="D272" s="4" t="s">
        <v>20</v>
      </c>
      <c r="E272" s="4" t="s">
        <v>12</v>
      </c>
      <c r="F272" s="4">
        <v>71</v>
      </c>
      <c r="G272" s="4">
        <v>76</v>
      </c>
      <c r="H272" s="4">
        <v>70</v>
      </c>
      <c r="I272" s="4">
        <f t="shared" si="20"/>
        <v>217</v>
      </c>
      <c r="J272" s="4">
        <f t="shared" si="21"/>
        <v>70</v>
      </c>
      <c r="K272" s="4">
        <f t="shared" si="22"/>
        <v>76</v>
      </c>
      <c r="L272" s="4">
        <f t="shared" si="23"/>
        <v>72.333333333333329</v>
      </c>
      <c r="M272" s="7">
        <f t="shared" si="24"/>
        <v>389</v>
      </c>
    </row>
    <row r="273" spans="1:13" x14ac:dyDescent="0.3">
      <c r="A273" s="3" t="s">
        <v>17</v>
      </c>
      <c r="B273" s="4" t="s">
        <v>13</v>
      </c>
      <c r="C273" s="4" t="s">
        <v>10</v>
      </c>
      <c r="D273" s="4" t="s">
        <v>11</v>
      </c>
      <c r="E273" s="4" t="s">
        <v>12</v>
      </c>
      <c r="F273" s="4">
        <v>69</v>
      </c>
      <c r="G273" s="4">
        <v>63</v>
      </c>
      <c r="H273" s="4">
        <v>61</v>
      </c>
      <c r="I273" s="4">
        <f t="shared" si="20"/>
        <v>193</v>
      </c>
      <c r="J273" s="4">
        <f t="shared" si="21"/>
        <v>61</v>
      </c>
      <c r="K273" s="4">
        <f t="shared" si="22"/>
        <v>69</v>
      </c>
      <c r="L273" s="4">
        <f t="shared" si="23"/>
        <v>64.333333333333329</v>
      </c>
      <c r="M273" s="7">
        <f t="shared" si="24"/>
        <v>613</v>
      </c>
    </row>
    <row r="274" spans="1:13" x14ac:dyDescent="0.3">
      <c r="A274" s="3" t="s">
        <v>17</v>
      </c>
      <c r="B274" s="4" t="s">
        <v>13</v>
      </c>
      <c r="C274" s="4" t="s">
        <v>14</v>
      </c>
      <c r="D274" s="4" t="s">
        <v>11</v>
      </c>
      <c r="E274" s="4" t="s">
        <v>12</v>
      </c>
      <c r="F274" s="4">
        <v>58</v>
      </c>
      <c r="G274" s="4">
        <v>49</v>
      </c>
      <c r="H274" s="4">
        <v>42</v>
      </c>
      <c r="I274" s="4">
        <f t="shared" si="20"/>
        <v>149</v>
      </c>
      <c r="J274" s="4">
        <f t="shared" si="21"/>
        <v>42</v>
      </c>
      <c r="K274" s="4">
        <f t="shared" si="22"/>
        <v>58</v>
      </c>
      <c r="L274" s="4">
        <f t="shared" si="23"/>
        <v>49.666666666666664</v>
      </c>
      <c r="M274" s="7">
        <f t="shared" si="24"/>
        <v>898</v>
      </c>
    </row>
    <row r="275" spans="1:13" x14ac:dyDescent="0.3">
      <c r="A275" s="3" t="s">
        <v>8</v>
      </c>
      <c r="B275" s="4" t="s">
        <v>21</v>
      </c>
      <c r="C275" s="4" t="s">
        <v>19</v>
      </c>
      <c r="D275" s="4" t="s">
        <v>20</v>
      </c>
      <c r="E275" s="4" t="s">
        <v>12</v>
      </c>
      <c r="F275" s="4">
        <v>47</v>
      </c>
      <c r="G275" s="4">
        <v>53</v>
      </c>
      <c r="H275" s="4">
        <v>58</v>
      </c>
      <c r="I275" s="4">
        <f t="shared" si="20"/>
        <v>158</v>
      </c>
      <c r="J275" s="4">
        <f t="shared" si="21"/>
        <v>47</v>
      </c>
      <c r="K275" s="4">
        <f t="shared" si="22"/>
        <v>58</v>
      </c>
      <c r="L275" s="4">
        <f t="shared" si="23"/>
        <v>52.666666666666664</v>
      </c>
      <c r="M275" s="7">
        <f t="shared" si="24"/>
        <v>843</v>
      </c>
    </row>
    <row r="276" spans="1:13" x14ac:dyDescent="0.3">
      <c r="A276" s="3" t="s">
        <v>8</v>
      </c>
      <c r="B276" s="4" t="s">
        <v>21</v>
      </c>
      <c r="C276" s="4" t="s">
        <v>14</v>
      </c>
      <c r="D276" s="4" t="s">
        <v>11</v>
      </c>
      <c r="E276" s="4" t="s">
        <v>12</v>
      </c>
      <c r="F276" s="4">
        <v>65</v>
      </c>
      <c r="G276" s="4">
        <v>70</v>
      </c>
      <c r="H276" s="4">
        <v>71</v>
      </c>
      <c r="I276" s="4">
        <f t="shared" si="20"/>
        <v>206</v>
      </c>
      <c r="J276" s="4">
        <f t="shared" si="21"/>
        <v>65</v>
      </c>
      <c r="K276" s="4">
        <f t="shared" si="22"/>
        <v>71</v>
      </c>
      <c r="L276" s="4">
        <f t="shared" si="23"/>
        <v>68.666666666666671</v>
      </c>
      <c r="M276" s="7">
        <f t="shared" si="24"/>
        <v>487</v>
      </c>
    </row>
    <row r="277" spans="1:13" x14ac:dyDescent="0.3">
      <c r="A277" s="3" t="s">
        <v>17</v>
      </c>
      <c r="B277" s="4" t="s">
        <v>9</v>
      </c>
      <c r="C277" s="4" t="s">
        <v>14</v>
      </c>
      <c r="D277" s="4" t="s">
        <v>11</v>
      </c>
      <c r="E277" s="4" t="s">
        <v>15</v>
      </c>
      <c r="F277" s="4">
        <v>88</v>
      </c>
      <c r="G277" s="4">
        <v>85</v>
      </c>
      <c r="H277" s="4">
        <v>76</v>
      </c>
      <c r="I277" s="4">
        <f t="shared" si="20"/>
        <v>249</v>
      </c>
      <c r="J277" s="4">
        <f t="shared" si="21"/>
        <v>76</v>
      </c>
      <c r="K277" s="4">
        <f t="shared" si="22"/>
        <v>88</v>
      </c>
      <c r="L277" s="4">
        <f t="shared" si="23"/>
        <v>83</v>
      </c>
      <c r="M277" s="7">
        <f t="shared" si="24"/>
        <v>140</v>
      </c>
    </row>
    <row r="278" spans="1:13" x14ac:dyDescent="0.3">
      <c r="A278" s="3" t="s">
        <v>17</v>
      </c>
      <c r="B278" s="4" t="s">
        <v>13</v>
      </c>
      <c r="C278" s="4" t="s">
        <v>10</v>
      </c>
      <c r="D278" s="4" t="s">
        <v>11</v>
      </c>
      <c r="E278" s="4" t="s">
        <v>12</v>
      </c>
      <c r="F278" s="4">
        <v>83</v>
      </c>
      <c r="G278" s="4">
        <v>78</v>
      </c>
      <c r="H278" s="4">
        <v>73</v>
      </c>
      <c r="I278" s="4">
        <f t="shared" si="20"/>
        <v>234</v>
      </c>
      <c r="J278" s="4">
        <f t="shared" si="21"/>
        <v>73</v>
      </c>
      <c r="K278" s="4">
        <f t="shared" si="22"/>
        <v>83</v>
      </c>
      <c r="L278" s="4">
        <f t="shared" si="23"/>
        <v>78</v>
      </c>
      <c r="M278" s="7">
        <f t="shared" si="24"/>
        <v>240</v>
      </c>
    </row>
    <row r="279" spans="1:13" x14ac:dyDescent="0.3">
      <c r="A279" s="3" t="s">
        <v>8</v>
      </c>
      <c r="B279" s="4" t="s">
        <v>13</v>
      </c>
      <c r="C279" s="4" t="s">
        <v>23</v>
      </c>
      <c r="D279" s="4" t="s">
        <v>11</v>
      </c>
      <c r="E279" s="4" t="s">
        <v>15</v>
      </c>
      <c r="F279" s="4">
        <v>85</v>
      </c>
      <c r="G279" s="4">
        <v>92</v>
      </c>
      <c r="H279" s="4">
        <v>93</v>
      </c>
      <c r="I279" s="4">
        <f t="shared" si="20"/>
        <v>270</v>
      </c>
      <c r="J279" s="4">
        <f t="shared" si="21"/>
        <v>85</v>
      </c>
      <c r="K279" s="4">
        <f t="shared" si="22"/>
        <v>93</v>
      </c>
      <c r="L279" s="4">
        <f t="shared" si="23"/>
        <v>90</v>
      </c>
      <c r="M279" s="7">
        <f t="shared" si="24"/>
        <v>51</v>
      </c>
    </row>
    <row r="280" spans="1:13" x14ac:dyDescent="0.3">
      <c r="A280" s="3" t="s">
        <v>8</v>
      </c>
      <c r="B280" s="4" t="s">
        <v>29</v>
      </c>
      <c r="C280" s="4" t="s">
        <v>22</v>
      </c>
      <c r="D280" s="4" t="s">
        <v>11</v>
      </c>
      <c r="E280" s="4" t="s">
        <v>15</v>
      </c>
      <c r="F280" s="4">
        <v>59</v>
      </c>
      <c r="G280" s="4">
        <v>63</v>
      </c>
      <c r="H280" s="4">
        <v>75</v>
      </c>
      <c r="I280" s="4">
        <f t="shared" si="20"/>
        <v>197</v>
      </c>
      <c r="J280" s="4">
        <f t="shared" si="21"/>
        <v>59</v>
      </c>
      <c r="K280" s="4">
        <f t="shared" si="22"/>
        <v>75</v>
      </c>
      <c r="L280" s="4">
        <f t="shared" si="23"/>
        <v>65.666666666666671</v>
      </c>
      <c r="M280" s="7">
        <f t="shared" si="24"/>
        <v>576</v>
      </c>
    </row>
    <row r="281" spans="1:13" x14ac:dyDescent="0.3">
      <c r="A281" s="3" t="s">
        <v>8</v>
      </c>
      <c r="B281" s="4" t="s">
        <v>13</v>
      </c>
      <c r="C281" s="4" t="s">
        <v>23</v>
      </c>
      <c r="D281" s="4" t="s">
        <v>20</v>
      </c>
      <c r="E281" s="4" t="s">
        <v>12</v>
      </c>
      <c r="F281" s="4">
        <v>65</v>
      </c>
      <c r="G281" s="4">
        <v>86</v>
      </c>
      <c r="H281" s="4">
        <v>80</v>
      </c>
      <c r="I281" s="4">
        <f t="shared" si="20"/>
        <v>231</v>
      </c>
      <c r="J281" s="4">
        <f t="shared" si="21"/>
        <v>65</v>
      </c>
      <c r="K281" s="4">
        <f t="shared" si="22"/>
        <v>86</v>
      </c>
      <c r="L281" s="4">
        <f t="shared" si="23"/>
        <v>77</v>
      </c>
      <c r="M281" s="7">
        <f t="shared" si="24"/>
        <v>269</v>
      </c>
    </row>
    <row r="282" spans="1:13" x14ac:dyDescent="0.3">
      <c r="A282" s="3" t="s">
        <v>17</v>
      </c>
      <c r="B282" s="4" t="s">
        <v>9</v>
      </c>
      <c r="C282" s="4" t="s">
        <v>10</v>
      </c>
      <c r="D282" s="4" t="s">
        <v>20</v>
      </c>
      <c r="E282" s="4" t="s">
        <v>12</v>
      </c>
      <c r="F282" s="4">
        <v>73</v>
      </c>
      <c r="G282" s="4">
        <v>56</v>
      </c>
      <c r="H282" s="4">
        <v>57</v>
      </c>
      <c r="I282" s="4">
        <f t="shared" si="20"/>
        <v>186</v>
      </c>
      <c r="J282" s="4">
        <f t="shared" si="21"/>
        <v>56</v>
      </c>
      <c r="K282" s="4">
        <f t="shared" si="22"/>
        <v>73</v>
      </c>
      <c r="L282" s="4">
        <f t="shared" si="23"/>
        <v>62</v>
      </c>
      <c r="M282" s="7">
        <f t="shared" si="24"/>
        <v>665</v>
      </c>
    </row>
    <row r="283" spans="1:13" x14ac:dyDescent="0.3">
      <c r="A283" s="3" t="s">
        <v>17</v>
      </c>
      <c r="B283" s="4" t="s">
        <v>21</v>
      </c>
      <c r="C283" s="4" t="s">
        <v>22</v>
      </c>
      <c r="D283" s="4" t="s">
        <v>11</v>
      </c>
      <c r="E283" s="4" t="s">
        <v>12</v>
      </c>
      <c r="F283" s="4">
        <v>53</v>
      </c>
      <c r="G283" s="4">
        <v>52</v>
      </c>
      <c r="H283" s="4">
        <v>42</v>
      </c>
      <c r="I283" s="4">
        <f t="shared" si="20"/>
        <v>147</v>
      </c>
      <c r="J283" s="4">
        <f t="shared" si="21"/>
        <v>42</v>
      </c>
      <c r="K283" s="4">
        <f t="shared" si="22"/>
        <v>53</v>
      </c>
      <c r="L283" s="4">
        <f t="shared" si="23"/>
        <v>49</v>
      </c>
      <c r="M283" s="7">
        <f t="shared" si="24"/>
        <v>905</v>
      </c>
    </row>
    <row r="284" spans="1:13" x14ac:dyDescent="0.3">
      <c r="A284" s="3" t="s">
        <v>17</v>
      </c>
      <c r="B284" s="4" t="s">
        <v>21</v>
      </c>
      <c r="C284" s="4" t="s">
        <v>22</v>
      </c>
      <c r="D284" s="4" t="s">
        <v>11</v>
      </c>
      <c r="E284" s="4" t="s">
        <v>12</v>
      </c>
      <c r="F284" s="4">
        <v>45</v>
      </c>
      <c r="G284" s="4">
        <v>48</v>
      </c>
      <c r="H284" s="4">
        <v>46</v>
      </c>
      <c r="I284" s="4">
        <f t="shared" si="20"/>
        <v>139</v>
      </c>
      <c r="J284" s="4">
        <f t="shared" si="21"/>
        <v>45</v>
      </c>
      <c r="K284" s="4">
        <f t="shared" si="22"/>
        <v>48</v>
      </c>
      <c r="L284" s="4">
        <f t="shared" si="23"/>
        <v>46.333333333333336</v>
      </c>
      <c r="M284" s="7">
        <f t="shared" si="24"/>
        <v>934</v>
      </c>
    </row>
    <row r="285" spans="1:13" x14ac:dyDescent="0.3">
      <c r="A285" s="3" t="s">
        <v>8</v>
      </c>
      <c r="B285" s="4" t="s">
        <v>21</v>
      </c>
      <c r="C285" s="4" t="s">
        <v>10</v>
      </c>
      <c r="D285" s="4" t="s">
        <v>20</v>
      </c>
      <c r="E285" s="4" t="s">
        <v>12</v>
      </c>
      <c r="F285" s="4">
        <v>73</v>
      </c>
      <c r="G285" s="4">
        <v>79</v>
      </c>
      <c r="H285" s="4">
        <v>84</v>
      </c>
      <c r="I285" s="4">
        <f t="shared" si="20"/>
        <v>236</v>
      </c>
      <c r="J285" s="4">
        <f t="shared" si="21"/>
        <v>73</v>
      </c>
      <c r="K285" s="4">
        <f t="shared" si="22"/>
        <v>84</v>
      </c>
      <c r="L285" s="4">
        <f t="shared" si="23"/>
        <v>78.666666666666671</v>
      </c>
      <c r="M285" s="7">
        <f t="shared" si="24"/>
        <v>222</v>
      </c>
    </row>
    <row r="286" spans="1:13" x14ac:dyDescent="0.3">
      <c r="A286" s="3" t="s">
        <v>8</v>
      </c>
      <c r="B286" s="4" t="s">
        <v>21</v>
      </c>
      <c r="C286" s="4" t="s">
        <v>14</v>
      </c>
      <c r="D286" s="4" t="s">
        <v>20</v>
      </c>
      <c r="E286" s="4" t="s">
        <v>15</v>
      </c>
      <c r="F286" s="4">
        <v>70</v>
      </c>
      <c r="G286" s="4">
        <v>78</v>
      </c>
      <c r="H286" s="4">
        <v>78</v>
      </c>
      <c r="I286" s="4">
        <f t="shared" si="20"/>
        <v>226</v>
      </c>
      <c r="J286" s="4">
        <f t="shared" si="21"/>
        <v>70</v>
      </c>
      <c r="K286" s="4">
        <f t="shared" si="22"/>
        <v>78</v>
      </c>
      <c r="L286" s="4">
        <f t="shared" si="23"/>
        <v>75.333333333333329</v>
      </c>
      <c r="M286" s="7">
        <f t="shared" si="24"/>
        <v>307</v>
      </c>
    </row>
    <row r="287" spans="1:13" x14ac:dyDescent="0.3">
      <c r="A287" s="3" t="s">
        <v>8</v>
      </c>
      <c r="B287" s="4" t="s">
        <v>9</v>
      </c>
      <c r="C287" s="4" t="s">
        <v>23</v>
      </c>
      <c r="D287" s="4" t="s">
        <v>11</v>
      </c>
      <c r="E287" s="4" t="s">
        <v>12</v>
      </c>
      <c r="F287" s="4">
        <v>37</v>
      </c>
      <c r="G287" s="4">
        <v>46</v>
      </c>
      <c r="H287" s="4">
        <v>46</v>
      </c>
      <c r="I287" s="4">
        <f t="shared" si="20"/>
        <v>129</v>
      </c>
      <c r="J287" s="4">
        <f t="shared" si="21"/>
        <v>37</v>
      </c>
      <c r="K287" s="4">
        <f t="shared" si="22"/>
        <v>46</v>
      </c>
      <c r="L287" s="4">
        <f t="shared" si="23"/>
        <v>43</v>
      </c>
      <c r="M287" s="7">
        <f t="shared" si="24"/>
        <v>960</v>
      </c>
    </row>
    <row r="288" spans="1:13" x14ac:dyDescent="0.3">
      <c r="A288" s="3" t="s">
        <v>17</v>
      </c>
      <c r="B288" s="4" t="s">
        <v>9</v>
      </c>
      <c r="C288" s="4" t="s">
        <v>19</v>
      </c>
      <c r="D288" s="4" t="s">
        <v>11</v>
      </c>
      <c r="E288" s="4" t="s">
        <v>15</v>
      </c>
      <c r="F288" s="4">
        <v>81</v>
      </c>
      <c r="G288" s="4">
        <v>82</v>
      </c>
      <c r="H288" s="4">
        <v>82</v>
      </c>
      <c r="I288" s="4">
        <f t="shared" si="20"/>
        <v>245</v>
      </c>
      <c r="J288" s="4">
        <f t="shared" si="21"/>
        <v>81</v>
      </c>
      <c r="K288" s="4">
        <f t="shared" si="22"/>
        <v>82</v>
      </c>
      <c r="L288" s="4">
        <f t="shared" si="23"/>
        <v>81.666666666666671</v>
      </c>
      <c r="M288" s="7">
        <f t="shared" si="24"/>
        <v>169</v>
      </c>
    </row>
    <row r="289" spans="1:13" x14ac:dyDescent="0.3">
      <c r="A289" s="3" t="s">
        <v>17</v>
      </c>
      <c r="B289" s="4" t="s">
        <v>29</v>
      </c>
      <c r="C289" s="4" t="s">
        <v>19</v>
      </c>
      <c r="D289" s="4" t="s">
        <v>11</v>
      </c>
      <c r="E289" s="4" t="s">
        <v>15</v>
      </c>
      <c r="F289" s="4">
        <v>97</v>
      </c>
      <c r="G289" s="4">
        <v>82</v>
      </c>
      <c r="H289" s="4">
        <v>88</v>
      </c>
      <c r="I289" s="4">
        <f t="shared" si="20"/>
        <v>267</v>
      </c>
      <c r="J289" s="4">
        <f t="shared" si="21"/>
        <v>82</v>
      </c>
      <c r="K289" s="4">
        <f t="shared" si="22"/>
        <v>97</v>
      </c>
      <c r="L289" s="4">
        <f t="shared" si="23"/>
        <v>89</v>
      </c>
      <c r="M289" s="7">
        <f t="shared" si="24"/>
        <v>59</v>
      </c>
    </row>
    <row r="290" spans="1:13" x14ac:dyDescent="0.3">
      <c r="A290" s="3" t="s">
        <v>8</v>
      </c>
      <c r="B290" s="4" t="s">
        <v>9</v>
      </c>
      <c r="C290" s="4" t="s">
        <v>23</v>
      </c>
      <c r="D290" s="4" t="s">
        <v>11</v>
      </c>
      <c r="E290" s="4" t="s">
        <v>12</v>
      </c>
      <c r="F290" s="4">
        <v>67</v>
      </c>
      <c r="G290" s="4">
        <v>89</v>
      </c>
      <c r="H290" s="4">
        <v>82</v>
      </c>
      <c r="I290" s="4">
        <f t="shared" si="20"/>
        <v>238</v>
      </c>
      <c r="J290" s="4">
        <f t="shared" si="21"/>
        <v>67</v>
      </c>
      <c r="K290" s="4">
        <f t="shared" si="22"/>
        <v>89</v>
      </c>
      <c r="L290" s="4">
        <f t="shared" si="23"/>
        <v>79.333333333333329</v>
      </c>
      <c r="M290" s="7">
        <f t="shared" si="24"/>
        <v>207</v>
      </c>
    </row>
    <row r="291" spans="1:13" x14ac:dyDescent="0.3">
      <c r="A291" s="3" t="s">
        <v>17</v>
      </c>
      <c r="B291" s="4" t="s">
        <v>9</v>
      </c>
      <c r="C291" s="4" t="s">
        <v>10</v>
      </c>
      <c r="D291" s="4" t="s">
        <v>20</v>
      </c>
      <c r="E291" s="4" t="s">
        <v>12</v>
      </c>
      <c r="F291" s="4">
        <v>88</v>
      </c>
      <c r="G291" s="4">
        <v>75</v>
      </c>
      <c r="H291" s="4">
        <v>76</v>
      </c>
      <c r="I291" s="4">
        <f t="shared" si="20"/>
        <v>239</v>
      </c>
      <c r="J291" s="4">
        <f t="shared" si="21"/>
        <v>75</v>
      </c>
      <c r="K291" s="4">
        <f t="shared" si="22"/>
        <v>88</v>
      </c>
      <c r="L291" s="4">
        <f t="shared" si="23"/>
        <v>79.666666666666671</v>
      </c>
      <c r="M291" s="7">
        <f t="shared" si="24"/>
        <v>199</v>
      </c>
    </row>
    <row r="292" spans="1:13" x14ac:dyDescent="0.3">
      <c r="A292" s="3" t="s">
        <v>17</v>
      </c>
      <c r="B292" s="4" t="s">
        <v>29</v>
      </c>
      <c r="C292" s="4" t="s">
        <v>23</v>
      </c>
      <c r="D292" s="4" t="s">
        <v>11</v>
      </c>
      <c r="E292" s="4" t="s">
        <v>15</v>
      </c>
      <c r="F292" s="4">
        <v>77</v>
      </c>
      <c r="G292" s="4">
        <v>76</v>
      </c>
      <c r="H292" s="4">
        <v>77</v>
      </c>
      <c r="I292" s="4">
        <f t="shared" si="20"/>
        <v>230</v>
      </c>
      <c r="J292" s="4">
        <f t="shared" si="21"/>
        <v>76</v>
      </c>
      <c r="K292" s="4">
        <f t="shared" si="22"/>
        <v>77</v>
      </c>
      <c r="L292" s="4">
        <f t="shared" si="23"/>
        <v>76.666666666666671</v>
      </c>
      <c r="M292" s="7">
        <f t="shared" si="24"/>
        <v>277</v>
      </c>
    </row>
    <row r="293" spans="1:13" x14ac:dyDescent="0.3">
      <c r="A293" s="3" t="s">
        <v>17</v>
      </c>
      <c r="B293" s="4" t="s">
        <v>13</v>
      </c>
      <c r="C293" s="4" t="s">
        <v>19</v>
      </c>
      <c r="D293" s="4" t="s">
        <v>11</v>
      </c>
      <c r="E293" s="4" t="s">
        <v>12</v>
      </c>
      <c r="F293" s="4">
        <v>76</v>
      </c>
      <c r="G293" s="4">
        <v>70</v>
      </c>
      <c r="H293" s="4">
        <v>68</v>
      </c>
      <c r="I293" s="4">
        <f t="shared" si="20"/>
        <v>214</v>
      </c>
      <c r="J293" s="4">
        <f t="shared" si="21"/>
        <v>68</v>
      </c>
      <c r="K293" s="4">
        <f t="shared" si="22"/>
        <v>76</v>
      </c>
      <c r="L293" s="4">
        <f t="shared" si="23"/>
        <v>71.333333333333329</v>
      </c>
      <c r="M293" s="7">
        <f t="shared" si="24"/>
        <v>412</v>
      </c>
    </row>
    <row r="294" spans="1:13" x14ac:dyDescent="0.3">
      <c r="A294" s="3" t="s">
        <v>17</v>
      </c>
      <c r="B294" s="4" t="s">
        <v>21</v>
      </c>
      <c r="C294" s="4" t="s">
        <v>23</v>
      </c>
      <c r="D294" s="4" t="s">
        <v>11</v>
      </c>
      <c r="E294" s="4" t="s">
        <v>12</v>
      </c>
      <c r="F294" s="4">
        <v>86</v>
      </c>
      <c r="G294" s="4">
        <v>73</v>
      </c>
      <c r="H294" s="4">
        <v>70</v>
      </c>
      <c r="I294" s="4">
        <f t="shared" si="20"/>
        <v>229</v>
      </c>
      <c r="J294" s="4">
        <f t="shared" si="21"/>
        <v>70</v>
      </c>
      <c r="K294" s="4">
        <f t="shared" si="22"/>
        <v>86</v>
      </c>
      <c r="L294" s="4">
        <f t="shared" si="23"/>
        <v>76.333333333333329</v>
      </c>
      <c r="M294" s="7">
        <f t="shared" si="24"/>
        <v>282</v>
      </c>
    </row>
    <row r="295" spans="1:13" x14ac:dyDescent="0.3">
      <c r="A295" s="3" t="s">
        <v>17</v>
      </c>
      <c r="B295" s="4" t="s">
        <v>13</v>
      </c>
      <c r="C295" s="4" t="s">
        <v>23</v>
      </c>
      <c r="D295" s="4" t="s">
        <v>11</v>
      </c>
      <c r="E295" s="4" t="s">
        <v>15</v>
      </c>
      <c r="F295" s="4">
        <v>63</v>
      </c>
      <c r="G295" s="4">
        <v>60</v>
      </c>
      <c r="H295" s="4">
        <v>57</v>
      </c>
      <c r="I295" s="4">
        <f t="shared" si="20"/>
        <v>180</v>
      </c>
      <c r="J295" s="4">
        <f t="shared" si="21"/>
        <v>57</v>
      </c>
      <c r="K295" s="4">
        <f t="shared" si="22"/>
        <v>63</v>
      </c>
      <c r="L295" s="4">
        <f t="shared" si="23"/>
        <v>60</v>
      </c>
      <c r="M295" s="7">
        <f t="shared" si="24"/>
        <v>708</v>
      </c>
    </row>
    <row r="296" spans="1:13" x14ac:dyDescent="0.3">
      <c r="A296" s="3" t="s">
        <v>8</v>
      </c>
      <c r="B296" s="4" t="s">
        <v>29</v>
      </c>
      <c r="C296" s="4" t="s">
        <v>10</v>
      </c>
      <c r="D296" s="4" t="s">
        <v>11</v>
      </c>
      <c r="E296" s="4" t="s">
        <v>12</v>
      </c>
      <c r="F296" s="4">
        <v>65</v>
      </c>
      <c r="G296" s="4">
        <v>73</v>
      </c>
      <c r="H296" s="4">
        <v>75</v>
      </c>
      <c r="I296" s="4">
        <f t="shared" si="20"/>
        <v>213</v>
      </c>
      <c r="J296" s="4">
        <f t="shared" si="21"/>
        <v>65</v>
      </c>
      <c r="K296" s="4">
        <f t="shared" si="22"/>
        <v>75</v>
      </c>
      <c r="L296" s="4">
        <f t="shared" si="23"/>
        <v>71</v>
      </c>
      <c r="M296" s="7">
        <f t="shared" si="24"/>
        <v>424</v>
      </c>
    </row>
    <row r="297" spans="1:13" x14ac:dyDescent="0.3">
      <c r="A297" s="3" t="s">
        <v>17</v>
      </c>
      <c r="B297" s="4" t="s">
        <v>21</v>
      </c>
      <c r="C297" s="4" t="s">
        <v>22</v>
      </c>
      <c r="D297" s="4" t="s">
        <v>20</v>
      </c>
      <c r="E297" s="4" t="s">
        <v>15</v>
      </c>
      <c r="F297" s="4">
        <v>78</v>
      </c>
      <c r="G297" s="4">
        <v>77</v>
      </c>
      <c r="H297" s="4">
        <v>80</v>
      </c>
      <c r="I297" s="4">
        <f t="shared" si="20"/>
        <v>235</v>
      </c>
      <c r="J297" s="4">
        <f t="shared" si="21"/>
        <v>77</v>
      </c>
      <c r="K297" s="4">
        <f t="shared" si="22"/>
        <v>80</v>
      </c>
      <c r="L297" s="4">
        <f t="shared" si="23"/>
        <v>78.333333333333329</v>
      </c>
      <c r="M297" s="7">
        <f t="shared" si="24"/>
        <v>231</v>
      </c>
    </row>
    <row r="298" spans="1:13" x14ac:dyDescent="0.3">
      <c r="A298" s="3" t="s">
        <v>17</v>
      </c>
      <c r="B298" s="4" t="s">
        <v>9</v>
      </c>
      <c r="C298" s="4" t="s">
        <v>19</v>
      </c>
      <c r="D298" s="4" t="s">
        <v>20</v>
      </c>
      <c r="E298" s="4" t="s">
        <v>12</v>
      </c>
      <c r="F298" s="4">
        <v>67</v>
      </c>
      <c r="G298" s="4">
        <v>62</v>
      </c>
      <c r="H298" s="4">
        <v>60</v>
      </c>
      <c r="I298" s="4">
        <f t="shared" si="20"/>
        <v>189</v>
      </c>
      <c r="J298" s="4">
        <f t="shared" si="21"/>
        <v>60</v>
      </c>
      <c r="K298" s="4">
        <f t="shared" si="22"/>
        <v>67</v>
      </c>
      <c r="L298" s="4">
        <f t="shared" si="23"/>
        <v>63</v>
      </c>
      <c r="M298" s="7">
        <f t="shared" si="24"/>
        <v>646</v>
      </c>
    </row>
    <row r="299" spans="1:13" x14ac:dyDescent="0.3">
      <c r="A299" s="3" t="s">
        <v>17</v>
      </c>
      <c r="B299" s="4" t="s">
        <v>18</v>
      </c>
      <c r="C299" s="4" t="s">
        <v>23</v>
      </c>
      <c r="D299" s="4" t="s">
        <v>11</v>
      </c>
      <c r="E299" s="4" t="s">
        <v>15</v>
      </c>
      <c r="F299" s="4">
        <v>46</v>
      </c>
      <c r="G299" s="4">
        <v>41</v>
      </c>
      <c r="H299" s="4">
        <v>43</v>
      </c>
      <c r="I299" s="4">
        <f t="shared" si="20"/>
        <v>130</v>
      </c>
      <c r="J299" s="4">
        <f t="shared" si="21"/>
        <v>41</v>
      </c>
      <c r="K299" s="4">
        <f t="shared" si="22"/>
        <v>46</v>
      </c>
      <c r="L299" s="4">
        <f t="shared" si="23"/>
        <v>43.333333333333336</v>
      </c>
      <c r="M299" s="7">
        <f t="shared" si="24"/>
        <v>956</v>
      </c>
    </row>
    <row r="300" spans="1:13" x14ac:dyDescent="0.3">
      <c r="A300" s="3" t="s">
        <v>17</v>
      </c>
      <c r="B300" s="4" t="s">
        <v>29</v>
      </c>
      <c r="C300" s="4" t="s">
        <v>19</v>
      </c>
      <c r="D300" s="4" t="s">
        <v>11</v>
      </c>
      <c r="E300" s="4" t="s">
        <v>15</v>
      </c>
      <c r="F300" s="4">
        <v>71</v>
      </c>
      <c r="G300" s="4">
        <v>74</v>
      </c>
      <c r="H300" s="4">
        <v>68</v>
      </c>
      <c r="I300" s="4">
        <f t="shared" si="20"/>
        <v>213</v>
      </c>
      <c r="J300" s="4">
        <f t="shared" si="21"/>
        <v>68</v>
      </c>
      <c r="K300" s="4">
        <f t="shared" si="22"/>
        <v>74</v>
      </c>
      <c r="L300" s="4">
        <f t="shared" si="23"/>
        <v>71</v>
      </c>
      <c r="M300" s="7">
        <f t="shared" si="24"/>
        <v>424</v>
      </c>
    </row>
    <row r="301" spans="1:13" x14ac:dyDescent="0.3">
      <c r="A301" s="3" t="s">
        <v>17</v>
      </c>
      <c r="B301" s="4" t="s">
        <v>13</v>
      </c>
      <c r="C301" s="4" t="s">
        <v>22</v>
      </c>
      <c r="D301" s="4" t="s">
        <v>20</v>
      </c>
      <c r="E301" s="4" t="s">
        <v>15</v>
      </c>
      <c r="F301" s="4">
        <v>40</v>
      </c>
      <c r="G301" s="4">
        <v>46</v>
      </c>
      <c r="H301" s="4">
        <v>50</v>
      </c>
      <c r="I301" s="4">
        <f t="shared" si="20"/>
        <v>136</v>
      </c>
      <c r="J301" s="4">
        <f t="shared" si="21"/>
        <v>40</v>
      </c>
      <c r="K301" s="4">
        <f t="shared" si="22"/>
        <v>50</v>
      </c>
      <c r="L301" s="4">
        <f t="shared" si="23"/>
        <v>45.333333333333336</v>
      </c>
      <c r="M301" s="7">
        <f t="shared" si="24"/>
        <v>943</v>
      </c>
    </row>
    <row r="302" spans="1:13" x14ac:dyDescent="0.3">
      <c r="A302" s="3" t="s">
        <v>17</v>
      </c>
      <c r="B302" s="4" t="s">
        <v>21</v>
      </c>
      <c r="C302" s="4" t="s">
        <v>19</v>
      </c>
      <c r="D302" s="4" t="s">
        <v>20</v>
      </c>
      <c r="E302" s="4" t="s">
        <v>12</v>
      </c>
      <c r="F302" s="4">
        <v>90</v>
      </c>
      <c r="G302" s="4">
        <v>87</v>
      </c>
      <c r="H302" s="4">
        <v>75</v>
      </c>
      <c r="I302" s="4">
        <f t="shared" si="20"/>
        <v>252</v>
      </c>
      <c r="J302" s="4">
        <f t="shared" si="21"/>
        <v>75</v>
      </c>
      <c r="K302" s="4">
        <f t="shared" si="22"/>
        <v>90</v>
      </c>
      <c r="L302" s="4">
        <f t="shared" si="23"/>
        <v>84</v>
      </c>
      <c r="M302" s="7">
        <f t="shared" si="24"/>
        <v>123</v>
      </c>
    </row>
    <row r="303" spans="1:13" x14ac:dyDescent="0.3">
      <c r="A303" s="3" t="s">
        <v>17</v>
      </c>
      <c r="B303" s="4" t="s">
        <v>18</v>
      </c>
      <c r="C303" s="4" t="s">
        <v>14</v>
      </c>
      <c r="D303" s="4" t="s">
        <v>20</v>
      </c>
      <c r="E303" s="4" t="s">
        <v>15</v>
      </c>
      <c r="F303" s="4">
        <v>81</v>
      </c>
      <c r="G303" s="4">
        <v>78</v>
      </c>
      <c r="H303" s="4">
        <v>81</v>
      </c>
      <c r="I303" s="4">
        <f t="shared" si="20"/>
        <v>240</v>
      </c>
      <c r="J303" s="4">
        <f t="shared" si="21"/>
        <v>78</v>
      </c>
      <c r="K303" s="4">
        <f t="shared" si="22"/>
        <v>81</v>
      </c>
      <c r="L303" s="4">
        <f t="shared" si="23"/>
        <v>80</v>
      </c>
      <c r="M303" s="7">
        <f t="shared" si="24"/>
        <v>195</v>
      </c>
    </row>
    <row r="304" spans="1:13" x14ac:dyDescent="0.3">
      <c r="A304" s="3" t="s">
        <v>17</v>
      </c>
      <c r="B304" s="4" t="s">
        <v>21</v>
      </c>
      <c r="C304" s="4" t="s">
        <v>23</v>
      </c>
      <c r="D304" s="4" t="s">
        <v>20</v>
      </c>
      <c r="E304" s="4" t="s">
        <v>12</v>
      </c>
      <c r="F304" s="4">
        <v>56</v>
      </c>
      <c r="G304" s="4">
        <v>54</v>
      </c>
      <c r="H304" s="4">
        <v>52</v>
      </c>
      <c r="I304" s="4">
        <f t="shared" si="20"/>
        <v>162</v>
      </c>
      <c r="J304" s="4">
        <f t="shared" si="21"/>
        <v>52</v>
      </c>
      <c r="K304" s="4">
        <f t="shared" si="22"/>
        <v>56</v>
      </c>
      <c r="L304" s="4">
        <f t="shared" si="23"/>
        <v>54</v>
      </c>
      <c r="M304" s="7">
        <f t="shared" si="24"/>
        <v>824</v>
      </c>
    </row>
    <row r="305" spans="1:13" x14ac:dyDescent="0.3">
      <c r="A305" s="3" t="s">
        <v>8</v>
      </c>
      <c r="B305" s="4" t="s">
        <v>13</v>
      </c>
      <c r="C305" s="4" t="s">
        <v>19</v>
      </c>
      <c r="D305" s="4" t="s">
        <v>11</v>
      </c>
      <c r="E305" s="4" t="s">
        <v>15</v>
      </c>
      <c r="F305" s="4">
        <v>67</v>
      </c>
      <c r="G305" s="4">
        <v>84</v>
      </c>
      <c r="H305" s="4">
        <v>81</v>
      </c>
      <c r="I305" s="4">
        <f t="shared" si="20"/>
        <v>232</v>
      </c>
      <c r="J305" s="4">
        <f t="shared" si="21"/>
        <v>67</v>
      </c>
      <c r="K305" s="4">
        <f t="shared" si="22"/>
        <v>84</v>
      </c>
      <c r="L305" s="4">
        <f t="shared" si="23"/>
        <v>77.333333333333329</v>
      </c>
      <c r="M305" s="7">
        <f t="shared" si="24"/>
        <v>255</v>
      </c>
    </row>
    <row r="306" spans="1:13" x14ac:dyDescent="0.3">
      <c r="A306" s="3" t="s">
        <v>17</v>
      </c>
      <c r="B306" s="4" t="s">
        <v>9</v>
      </c>
      <c r="C306" s="4" t="s">
        <v>19</v>
      </c>
      <c r="D306" s="4" t="s">
        <v>11</v>
      </c>
      <c r="E306" s="4" t="s">
        <v>12</v>
      </c>
      <c r="F306" s="4">
        <v>80</v>
      </c>
      <c r="G306" s="4">
        <v>76</v>
      </c>
      <c r="H306" s="4">
        <v>64</v>
      </c>
      <c r="I306" s="4">
        <f t="shared" si="20"/>
        <v>220</v>
      </c>
      <c r="J306" s="4">
        <f t="shared" si="21"/>
        <v>64</v>
      </c>
      <c r="K306" s="4">
        <f t="shared" si="22"/>
        <v>80</v>
      </c>
      <c r="L306" s="4">
        <f t="shared" si="23"/>
        <v>73.333333333333329</v>
      </c>
      <c r="M306" s="7">
        <f t="shared" si="24"/>
        <v>356</v>
      </c>
    </row>
    <row r="307" spans="1:13" x14ac:dyDescent="0.3">
      <c r="A307" s="3" t="s">
        <v>8</v>
      </c>
      <c r="B307" s="4" t="s">
        <v>13</v>
      </c>
      <c r="C307" s="4" t="s">
        <v>19</v>
      </c>
      <c r="D307" s="4" t="s">
        <v>11</v>
      </c>
      <c r="E307" s="4" t="s">
        <v>15</v>
      </c>
      <c r="F307" s="4">
        <v>74</v>
      </c>
      <c r="G307" s="4">
        <v>75</v>
      </c>
      <c r="H307" s="4">
        <v>83</v>
      </c>
      <c r="I307" s="4">
        <f t="shared" si="20"/>
        <v>232</v>
      </c>
      <c r="J307" s="4">
        <f t="shared" si="21"/>
        <v>74</v>
      </c>
      <c r="K307" s="4">
        <f t="shared" si="22"/>
        <v>83</v>
      </c>
      <c r="L307" s="4">
        <f t="shared" si="23"/>
        <v>77.333333333333329</v>
      </c>
      <c r="M307" s="7">
        <f t="shared" si="24"/>
        <v>255</v>
      </c>
    </row>
    <row r="308" spans="1:13" x14ac:dyDescent="0.3">
      <c r="A308" s="3" t="s">
        <v>17</v>
      </c>
      <c r="B308" s="4" t="s">
        <v>18</v>
      </c>
      <c r="C308" s="4" t="s">
        <v>14</v>
      </c>
      <c r="D308" s="4" t="s">
        <v>11</v>
      </c>
      <c r="E308" s="4" t="s">
        <v>12</v>
      </c>
      <c r="F308" s="4">
        <v>69</v>
      </c>
      <c r="G308" s="4">
        <v>67</v>
      </c>
      <c r="H308" s="4">
        <v>69</v>
      </c>
      <c r="I308" s="4">
        <f t="shared" si="20"/>
        <v>205</v>
      </c>
      <c r="J308" s="4">
        <f t="shared" si="21"/>
        <v>67</v>
      </c>
      <c r="K308" s="4">
        <f t="shared" si="22"/>
        <v>69</v>
      </c>
      <c r="L308" s="4">
        <f t="shared" si="23"/>
        <v>68.333333333333329</v>
      </c>
      <c r="M308" s="7">
        <f t="shared" si="24"/>
        <v>499</v>
      </c>
    </row>
    <row r="309" spans="1:13" x14ac:dyDescent="0.3">
      <c r="A309" s="3" t="s">
        <v>17</v>
      </c>
      <c r="B309" s="4" t="s">
        <v>29</v>
      </c>
      <c r="C309" s="4" t="s">
        <v>14</v>
      </c>
      <c r="D309" s="4" t="s">
        <v>11</v>
      </c>
      <c r="E309" s="4" t="s">
        <v>15</v>
      </c>
      <c r="F309" s="4">
        <v>99</v>
      </c>
      <c r="G309" s="4">
        <v>87</v>
      </c>
      <c r="H309" s="4">
        <v>81</v>
      </c>
      <c r="I309" s="4">
        <f t="shared" si="20"/>
        <v>267</v>
      </c>
      <c r="J309" s="4">
        <f t="shared" si="21"/>
        <v>81</v>
      </c>
      <c r="K309" s="4">
        <f t="shared" si="22"/>
        <v>99</v>
      </c>
      <c r="L309" s="4">
        <f t="shared" si="23"/>
        <v>89</v>
      </c>
      <c r="M309" s="7">
        <f t="shared" si="24"/>
        <v>59</v>
      </c>
    </row>
    <row r="310" spans="1:13" x14ac:dyDescent="0.3">
      <c r="A310" s="3" t="s">
        <v>17</v>
      </c>
      <c r="B310" s="4" t="s">
        <v>13</v>
      </c>
      <c r="C310" s="4" t="s">
        <v>23</v>
      </c>
      <c r="D310" s="4" t="s">
        <v>11</v>
      </c>
      <c r="E310" s="4" t="s">
        <v>12</v>
      </c>
      <c r="F310" s="4">
        <v>51</v>
      </c>
      <c r="G310" s="4">
        <v>52</v>
      </c>
      <c r="H310" s="4">
        <v>44</v>
      </c>
      <c r="I310" s="4">
        <f t="shared" si="20"/>
        <v>147</v>
      </c>
      <c r="J310" s="4">
        <f t="shared" si="21"/>
        <v>44</v>
      </c>
      <c r="K310" s="4">
        <f t="shared" si="22"/>
        <v>52</v>
      </c>
      <c r="L310" s="4">
        <f t="shared" si="23"/>
        <v>49</v>
      </c>
      <c r="M310" s="7">
        <f t="shared" si="24"/>
        <v>905</v>
      </c>
    </row>
    <row r="311" spans="1:13" x14ac:dyDescent="0.3">
      <c r="A311" s="3" t="s">
        <v>8</v>
      </c>
      <c r="B311" s="4" t="s">
        <v>9</v>
      </c>
      <c r="C311" s="4" t="s">
        <v>19</v>
      </c>
      <c r="D311" s="4" t="s">
        <v>20</v>
      </c>
      <c r="E311" s="4" t="s">
        <v>12</v>
      </c>
      <c r="F311" s="4">
        <v>53</v>
      </c>
      <c r="G311" s="4">
        <v>71</v>
      </c>
      <c r="H311" s="4">
        <v>67</v>
      </c>
      <c r="I311" s="4">
        <f t="shared" si="20"/>
        <v>191</v>
      </c>
      <c r="J311" s="4">
        <f t="shared" si="21"/>
        <v>53</v>
      </c>
      <c r="K311" s="4">
        <f t="shared" si="22"/>
        <v>71</v>
      </c>
      <c r="L311" s="4">
        <f t="shared" si="23"/>
        <v>63.666666666666664</v>
      </c>
      <c r="M311" s="7">
        <f t="shared" si="24"/>
        <v>632</v>
      </c>
    </row>
    <row r="312" spans="1:13" x14ac:dyDescent="0.3">
      <c r="A312" s="3" t="s">
        <v>8</v>
      </c>
      <c r="B312" s="4" t="s">
        <v>21</v>
      </c>
      <c r="C312" s="4" t="s">
        <v>22</v>
      </c>
      <c r="D312" s="4" t="s">
        <v>20</v>
      </c>
      <c r="E312" s="4" t="s">
        <v>12</v>
      </c>
      <c r="F312" s="4">
        <v>49</v>
      </c>
      <c r="G312" s="4">
        <v>57</v>
      </c>
      <c r="H312" s="4">
        <v>52</v>
      </c>
      <c r="I312" s="4">
        <f t="shared" si="20"/>
        <v>158</v>
      </c>
      <c r="J312" s="4">
        <f t="shared" si="21"/>
        <v>49</v>
      </c>
      <c r="K312" s="4">
        <f t="shared" si="22"/>
        <v>57</v>
      </c>
      <c r="L312" s="4">
        <f t="shared" si="23"/>
        <v>52.666666666666664</v>
      </c>
      <c r="M312" s="7">
        <f t="shared" si="24"/>
        <v>843</v>
      </c>
    </row>
    <row r="313" spans="1:13" x14ac:dyDescent="0.3">
      <c r="A313" s="3" t="s">
        <v>8</v>
      </c>
      <c r="B313" s="4" t="s">
        <v>9</v>
      </c>
      <c r="C313" s="4" t="s">
        <v>19</v>
      </c>
      <c r="D313" s="4" t="s">
        <v>11</v>
      </c>
      <c r="E313" s="4" t="s">
        <v>12</v>
      </c>
      <c r="F313" s="4">
        <v>73</v>
      </c>
      <c r="G313" s="4">
        <v>76</v>
      </c>
      <c r="H313" s="4">
        <v>80</v>
      </c>
      <c r="I313" s="4">
        <f t="shared" si="20"/>
        <v>229</v>
      </c>
      <c r="J313" s="4">
        <f t="shared" si="21"/>
        <v>73</v>
      </c>
      <c r="K313" s="4">
        <f t="shared" si="22"/>
        <v>80</v>
      </c>
      <c r="L313" s="4">
        <f t="shared" si="23"/>
        <v>76.333333333333329</v>
      </c>
      <c r="M313" s="7">
        <f t="shared" si="24"/>
        <v>282</v>
      </c>
    </row>
    <row r="314" spans="1:13" x14ac:dyDescent="0.3">
      <c r="A314" s="3" t="s">
        <v>17</v>
      </c>
      <c r="B314" s="4" t="s">
        <v>9</v>
      </c>
      <c r="C314" s="4" t="s">
        <v>10</v>
      </c>
      <c r="D314" s="4" t="s">
        <v>11</v>
      </c>
      <c r="E314" s="4" t="s">
        <v>12</v>
      </c>
      <c r="F314" s="4">
        <v>66</v>
      </c>
      <c r="G314" s="4">
        <v>60</v>
      </c>
      <c r="H314" s="4">
        <v>57</v>
      </c>
      <c r="I314" s="4">
        <f t="shared" si="20"/>
        <v>183</v>
      </c>
      <c r="J314" s="4">
        <f t="shared" si="21"/>
        <v>57</v>
      </c>
      <c r="K314" s="4">
        <f t="shared" si="22"/>
        <v>66</v>
      </c>
      <c r="L314" s="4">
        <f t="shared" si="23"/>
        <v>61</v>
      </c>
      <c r="M314" s="7">
        <f t="shared" si="24"/>
        <v>687</v>
      </c>
    </row>
    <row r="315" spans="1:13" x14ac:dyDescent="0.3">
      <c r="A315" s="3" t="s">
        <v>17</v>
      </c>
      <c r="B315" s="4" t="s">
        <v>21</v>
      </c>
      <c r="C315" s="4" t="s">
        <v>10</v>
      </c>
      <c r="D315" s="4" t="s">
        <v>11</v>
      </c>
      <c r="E315" s="4" t="s">
        <v>15</v>
      </c>
      <c r="F315" s="4">
        <v>67</v>
      </c>
      <c r="G315" s="4">
        <v>61</v>
      </c>
      <c r="H315" s="4">
        <v>68</v>
      </c>
      <c r="I315" s="4">
        <f t="shared" si="20"/>
        <v>196</v>
      </c>
      <c r="J315" s="4">
        <f t="shared" si="21"/>
        <v>61</v>
      </c>
      <c r="K315" s="4">
        <f t="shared" si="22"/>
        <v>68</v>
      </c>
      <c r="L315" s="4">
        <f t="shared" si="23"/>
        <v>65.333333333333329</v>
      </c>
      <c r="M315" s="7">
        <f t="shared" si="24"/>
        <v>584</v>
      </c>
    </row>
    <row r="316" spans="1:13" x14ac:dyDescent="0.3">
      <c r="A316" s="3" t="s">
        <v>8</v>
      </c>
      <c r="B316" s="4" t="s">
        <v>13</v>
      </c>
      <c r="C316" s="4" t="s">
        <v>19</v>
      </c>
      <c r="D316" s="4" t="s">
        <v>20</v>
      </c>
      <c r="E316" s="4" t="s">
        <v>15</v>
      </c>
      <c r="F316" s="4">
        <v>68</v>
      </c>
      <c r="G316" s="4">
        <v>67</v>
      </c>
      <c r="H316" s="4">
        <v>69</v>
      </c>
      <c r="I316" s="4">
        <f t="shared" si="20"/>
        <v>204</v>
      </c>
      <c r="J316" s="4">
        <f t="shared" si="21"/>
        <v>67</v>
      </c>
      <c r="K316" s="4">
        <f t="shared" si="22"/>
        <v>69</v>
      </c>
      <c r="L316" s="4">
        <f t="shared" si="23"/>
        <v>68</v>
      </c>
      <c r="M316" s="7">
        <f t="shared" si="24"/>
        <v>512</v>
      </c>
    </row>
    <row r="317" spans="1:13" x14ac:dyDescent="0.3">
      <c r="A317" s="3" t="s">
        <v>8</v>
      </c>
      <c r="B317" s="4" t="s">
        <v>13</v>
      </c>
      <c r="C317" s="4" t="s">
        <v>10</v>
      </c>
      <c r="D317" s="4" t="s">
        <v>11</v>
      </c>
      <c r="E317" s="4" t="s">
        <v>15</v>
      </c>
      <c r="F317" s="4">
        <v>59</v>
      </c>
      <c r="G317" s="4">
        <v>64</v>
      </c>
      <c r="H317" s="4">
        <v>75</v>
      </c>
      <c r="I317" s="4">
        <f t="shared" si="20"/>
        <v>198</v>
      </c>
      <c r="J317" s="4">
        <f t="shared" si="21"/>
        <v>59</v>
      </c>
      <c r="K317" s="4">
        <f t="shared" si="22"/>
        <v>75</v>
      </c>
      <c r="L317" s="4">
        <f t="shared" si="23"/>
        <v>66</v>
      </c>
      <c r="M317" s="7">
        <f t="shared" si="24"/>
        <v>562</v>
      </c>
    </row>
    <row r="318" spans="1:13" x14ac:dyDescent="0.3">
      <c r="A318" s="3" t="s">
        <v>17</v>
      </c>
      <c r="B318" s="4" t="s">
        <v>13</v>
      </c>
      <c r="C318" s="4" t="s">
        <v>22</v>
      </c>
      <c r="D318" s="4" t="s">
        <v>11</v>
      </c>
      <c r="E318" s="4" t="s">
        <v>12</v>
      </c>
      <c r="F318" s="4">
        <v>71</v>
      </c>
      <c r="G318" s="4">
        <v>66</v>
      </c>
      <c r="H318" s="4">
        <v>65</v>
      </c>
      <c r="I318" s="4">
        <f t="shared" si="20"/>
        <v>202</v>
      </c>
      <c r="J318" s="4">
        <f t="shared" si="21"/>
        <v>65</v>
      </c>
      <c r="K318" s="4">
        <f t="shared" si="22"/>
        <v>71</v>
      </c>
      <c r="L318" s="4">
        <f t="shared" si="23"/>
        <v>67.333333333333329</v>
      </c>
      <c r="M318" s="7">
        <f t="shared" si="24"/>
        <v>534</v>
      </c>
    </row>
    <row r="319" spans="1:13" x14ac:dyDescent="0.3">
      <c r="A319" s="3" t="s">
        <v>8</v>
      </c>
      <c r="B319" s="4" t="s">
        <v>21</v>
      </c>
      <c r="C319" s="4" t="s">
        <v>16</v>
      </c>
      <c r="D319" s="4" t="s">
        <v>11</v>
      </c>
      <c r="E319" s="4" t="s">
        <v>15</v>
      </c>
      <c r="F319" s="4">
        <v>77</v>
      </c>
      <c r="G319" s="4">
        <v>82</v>
      </c>
      <c r="H319" s="4">
        <v>91</v>
      </c>
      <c r="I319" s="4">
        <f t="shared" si="20"/>
        <v>250</v>
      </c>
      <c r="J319" s="4">
        <f t="shared" si="21"/>
        <v>77</v>
      </c>
      <c r="K319" s="4">
        <f t="shared" si="22"/>
        <v>91</v>
      </c>
      <c r="L319" s="4">
        <f t="shared" si="23"/>
        <v>83.333333333333329</v>
      </c>
      <c r="M319" s="7">
        <f t="shared" si="24"/>
        <v>135</v>
      </c>
    </row>
    <row r="320" spans="1:13" x14ac:dyDescent="0.3">
      <c r="A320" s="3" t="s">
        <v>17</v>
      </c>
      <c r="B320" s="4" t="s">
        <v>13</v>
      </c>
      <c r="C320" s="4" t="s">
        <v>19</v>
      </c>
      <c r="D320" s="4" t="s">
        <v>11</v>
      </c>
      <c r="E320" s="4" t="s">
        <v>12</v>
      </c>
      <c r="F320" s="4">
        <v>83</v>
      </c>
      <c r="G320" s="4">
        <v>72</v>
      </c>
      <c r="H320" s="4">
        <v>78</v>
      </c>
      <c r="I320" s="4">
        <f t="shared" si="20"/>
        <v>233</v>
      </c>
      <c r="J320" s="4">
        <f t="shared" si="21"/>
        <v>72</v>
      </c>
      <c r="K320" s="4">
        <f t="shared" si="22"/>
        <v>83</v>
      </c>
      <c r="L320" s="4">
        <f t="shared" si="23"/>
        <v>77.666666666666671</v>
      </c>
      <c r="M320" s="7">
        <f t="shared" si="24"/>
        <v>250</v>
      </c>
    </row>
    <row r="321" spans="1:13" x14ac:dyDescent="0.3">
      <c r="A321" s="3" t="s">
        <v>17</v>
      </c>
      <c r="B321" s="4" t="s">
        <v>9</v>
      </c>
      <c r="C321" s="4" t="s">
        <v>10</v>
      </c>
      <c r="D321" s="4" t="s">
        <v>11</v>
      </c>
      <c r="E321" s="4" t="s">
        <v>12</v>
      </c>
      <c r="F321" s="4">
        <v>63</v>
      </c>
      <c r="G321" s="4">
        <v>71</v>
      </c>
      <c r="H321" s="4">
        <v>69</v>
      </c>
      <c r="I321" s="4">
        <f t="shared" si="20"/>
        <v>203</v>
      </c>
      <c r="J321" s="4">
        <f t="shared" si="21"/>
        <v>63</v>
      </c>
      <c r="K321" s="4">
        <f t="shared" si="22"/>
        <v>71</v>
      </c>
      <c r="L321" s="4">
        <f t="shared" si="23"/>
        <v>67.666666666666671</v>
      </c>
      <c r="M321" s="7">
        <f t="shared" si="24"/>
        <v>527</v>
      </c>
    </row>
    <row r="322" spans="1:13" x14ac:dyDescent="0.3">
      <c r="A322" s="3" t="s">
        <v>8</v>
      </c>
      <c r="B322" s="4" t="s">
        <v>21</v>
      </c>
      <c r="C322" s="4" t="s">
        <v>19</v>
      </c>
      <c r="D322" s="4" t="s">
        <v>20</v>
      </c>
      <c r="E322" s="4" t="s">
        <v>12</v>
      </c>
      <c r="F322" s="4">
        <v>56</v>
      </c>
      <c r="G322" s="4">
        <v>65</v>
      </c>
      <c r="H322" s="4">
        <v>63</v>
      </c>
      <c r="I322" s="4">
        <f t="shared" si="20"/>
        <v>184</v>
      </c>
      <c r="J322" s="4">
        <f t="shared" si="21"/>
        <v>56</v>
      </c>
      <c r="K322" s="4">
        <f t="shared" si="22"/>
        <v>65</v>
      </c>
      <c r="L322" s="4">
        <f t="shared" si="23"/>
        <v>61.333333333333336</v>
      </c>
      <c r="M322" s="7">
        <f t="shared" si="24"/>
        <v>678</v>
      </c>
    </row>
    <row r="323" spans="1:13" x14ac:dyDescent="0.3">
      <c r="A323" s="3" t="s">
        <v>8</v>
      </c>
      <c r="B323" s="4" t="s">
        <v>13</v>
      </c>
      <c r="C323" s="4" t="s">
        <v>22</v>
      </c>
      <c r="D323" s="4" t="s">
        <v>20</v>
      </c>
      <c r="E323" s="4" t="s">
        <v>15</v>
      </c>
      <c r="F323" s="4">
        <v>67</v>
      </c>
      <c r="G323" s="4">
        <v>79</v>
      </c>
      <c r="H323" s="4">
        <v>84</v>
      </c>
      <c r="I323" s="4">
        <f t="shared" si="20"/>
        <v>230</v>
      </c>
      <c r="J323" s="4">
        <f t="shared" si="21"/>
        <v>67</v>
      </c>
      <c r="K323" s="4">
        <f t="shared" si="22"/>
        <v>84</v>
      </c>
      <c r="L323" s="4">
        <f t="shared" si="23"/>
        <v>76.666666666666671</v>
      </c>
      <c r="M323" s="7">
        <f t="shared" si="24"/>
        <v>277</v>
      </c>
    </row>
    <row r="324" spans="1:13" x14ac:dyDescent="0.3">
      <c r="A324" s="3" t="s">
        <v>8</v>
      </c>
      <c r="B324" s="4" t="s">
        <v>29</v>
      </c>
      <c r="C324" s="4" t="s">
        <v>22</v>
      </c>
      <c r="D324" s="4" t="s">
        <v>11</v>
      </c>
      <c r="E324" s="4" t="s">
        <v>12</v>
      </c>
      <c r="F324" s="4">
        <v>75</v>
      </c>
      <c r="G324" s="4">
        <v>86</v>
      </c>
      <c r="H324" s="4">
        <v>79</v>
      </c>
      <c r="I324" s="4">
        <f t="shared" ref="I324:I387" si="25">SUM(F324:H324)</f>
        <v>240</v>
      </c>
      <c r="J324" s="4">
        <f t="shared" ref="J324:J387" si="26">MIN(F324:H324)</f>
        <v>75</v>
      </c>
      <c r="K324" s="4">
        <f t="shared" ref="K324:K387" si="27">MAX(F324:H324)</f>
        <v>86</v>
      </c>
      <c r="L324" s="4">
        <f t="shared" ref="L324:L387" si="28">AVERAGE(F324:H324)</f>
        <v>80</v>
      </c>
      <c r="M324" s="7">
        <f t="shared" ref="M324:M387" si="29">RANK(L324,$L$3:$L$1002,0)</f>
        <v>195</v>
      </c>
    </row>
    <row r="325" spans="1:13" x14ac:dyDescent="0.3">
      <c r="A325" s="3" t="s">
        <v>8</v>
      </c>
      <c r="B325" s="4" t="s">
        <v>13</v>
      </c>
      <c r="C325" s="4" t="s">
        <v>14</v>
      </c>
      <c r="D325" s="4" t="s">
        <v>11</v>
      </c>
      <c r="E325" s="4" t="s">
        <v>12</v>
      </c>
      <c r="F325" s="4">
        <v>71</v>
      </c>
      <c r="G325" s="4">
        <v>81</v>
      </c>
      <c r="H325" s="4">
        <v>80</v>
      </c>
      <c r="I325" s="4">
        <f t="shared" si="25"/>
        <v>232</v>
      </c>
      <c r="J325" s="4">
        <f t="shared" si="26"/>
        <v>71</v>
      </c>
      <c r="K325" s="4">
        <f t="shared" si="27"/>
        <v>81</v>
      </c>
      <c r="L325" s="4">
        <f t="shared" si="28"/>
        <v>77.333333333333329</v>
      </c>
      <c r="M325" s="7">
        <f t="shared" si="29"/>
        <v>255</v>
      </c>
    </row>
    <row r="326" spans="1:13" x14ac:dyDescent="0.3">
      <c r="A326" s="3" t="s">
        <v>8</v>
      </c>
      <c r="B326" s="4" t="s">
        <v>13</v>
      </c>
      <c r="C326" s="4" t="s">
        <v>23</v>
      </c>
      <c r="D326" s="4" t="s">
        <v>20</v>
      </c>
      <c r="E326" s="4" t="s">
        <v>12</v>
      </c>
      <c r="F326" s="4">
        <v>43</v>
      </c>
      <c r="G326" s="4">
        <v>53</v>
      </c>
      <c r="H326" s="4">
        <v>53</v>
      </c>
      <c r="I326" s="4">
        <f t="shared" si="25"/>
        <v>149</v>
      </c>
      <c r="J326" s="4">
        <f t="shared" si="26"/>
        <v>43</v>
      </c>
      <c r="K326" s="4">
        <f t="shared" si="27"/>
        <v>53</v>
      </c>
      <c r="L326" s="4">
        <f t="shared" si="28"/>
        <v>49.666666666666664</v>
      </c>
      <c r="M326" s="7">
        <f t="shared" si="29"/>
        <v>898</v>
      </c>
    </row>
    <row r="327" spans="1:13" x14ac:dyDescent="0.3">
      <c r="A327" s="3" t="s">
        <v>8</v>
      </c>
      <c r="B327" s="4" t="s">
        <v>13</v>
      </c>
      <c r="C327" s="4" t="s">
        <v>22</v>
      </c>
      <c r="D327" s="4" t="s">
        <v>20</v>
      </c>
      <c r="E327" s="4" t="s">
        <v>12</v>
      </c>
      <c r="F327" s="4">
        <v>41</v>
      </c>
      <c r="G327" s="4">
        <v>46</v>
      </c>
      <c r="H327" s="4">
        <v>43</v>
      </c>
      <c r="I327" s="4">
        <f t="shared" si="25"/>
        <v>130</v>
      </c>
      <c r="J327" s="4">
        <f t="shared" si="26"/>
        <v>41</v>
      </c>
      <c r="K327" s="4">
        <f t="shared" si="27"/>
        <v>46</v>
      </c>
      <c r="L327" s="4">
        <f t="shared" si="28"/>
        <v>43.333333333333336</v>
      </c>
      <c r="M327" s="7">
        <f t="shared" si="29"/>
        <v>956</v>
      </c>
    </row>
    <row r="328" spans="1:13" x14ac:dyDescent="0.3">
      <c r="A328" s="3" t="s">
        <v>8</v>
      </c>
      <c r="B328" s="4" t="s">
        <v>13</v>
      </c>
      <c r="C328" s="4" t="s">
        <v>14</v>
      </c>
      <c r="D328" s="4" t="s">
        <v>11</v>
      </c>
      <c r="E328" s="4" t="s">
        <v>12</v>
      </c>
      <c r="F328" s="4">
        <v>82</v>
      </c>
      <c r="G328" s="4">
        <v>90</v>
      </c>
      <c r="H328" s="4">
        <v>94</v>
      </c>
      <c r="I328" s="4">
        <f t="shared" si="25"/>
        <v>266</v>
      </c>
      <c r="J328" s="4">
        <f t="shared" si="26"/>
        <v>82</v>
      </c>
      <c r="K328" s="4">
        <f t="shared" si="27"/>
        <v>94</v>
      </c>
      <c r="L328" s="4">
        <f t="shared" si="28"/>
        <v>88.666666666666671</v>
      </c>
      <c r="M328" s="7">
        <f t="shared" si="29"/>
        <v>64</v>
      </c>
    </row>
    <row r="329" spans="1:13" x14ac:dyDescent="0.3">
      <c r="A329" s="3" t="s">
        <v>17</v>
      </c>
      <c r="B329" s="4" t="s">
        <v>13</v>
      </c>
      <c r="C329" s="4" t="s">
        <v>14</v>
      </c>
      <c r="D329" s="4" t="s">
        <v>11</v>
      </c>
      <c r="E329" s="4" t="s">
        <v>12</v>
      </c>
      <c r="F329" s="4">
        <v>61</v>
      </c>
      <c r="G329" s="4">
        <v>61</v>
      </c>
      <c r="H329" s="4">
        <v>62</v>
      </c>
      <c r="I329" s="4">
        <f t="shared" si="25"/>
        <v>184</v>
      </c>
      <c r="J329" s="4">
        <f t="shared" si="26"/>
        <v>61</v>
      </c>
      <c r="K329" s="4">
        <f t="shared" si="27"/>
        <v>62</v>
      </c>
      <c r="L329" s="4">
        <f t="shared" si="28"/>
        <v>61.333333333333336</v>
      </c>
      <c r="M329" s="7">
        <f t="shared" si="29"/>
        <v>678</v>
      </c>
    </row>
    <row r="330" spans="1:13" x14ac:dyDescent="0.3">
      <c r="A330" s="3" t="s">
        <v>17</v>
      </c>
      <c r="B330" s="4" t="s">
        <v>18</v>
      </c>
      <c r="C330" s="4" t="s">
        <v>14</v>
      </c>
      <c r="D330" s="4" t="s">
        <v>20</v>
      </c>
      <c r="E330" s="4" t="s">
        <v>12</v>
      </c>
      <c r="F330" s="4">
        <v>28</v>
      </c>
      <c r="G330" s="4">
        <v>23</v>
      </c>
      <c r="H330" s="4">
        <v>19</v>
      </c>
      <c r="I330" s="4">
        <f t="shared" si="25"/>
        <v>70</v>
      </c>
      <c r="J330" s="4">
        <f t="shared" si="26"/>
        <v>19</v>
      </c>
      <c r="K330" s="4">
        <f t="shared" si="27"/>
        <v>28</v>
      </c>
      <c r="L330" s="4">
        <f t="shared" si="28"/>
        <v>23.333333333333332</v>
      </c>
      <c r="M330" s="7">
        <f t="shared" si="29"/>
        <v>997</v>
      </c>
    </row>
    <row r="331" spans="1:13" x14ac:dyDescent="0.3">
      <c r="A331" s="3" t="s">
        <v>17</v>
      </c>
      <c r="B331" s="4" t="s">
        <v>13</v>
      </c>
      <c r="C331" s="4" t="s">
        <v>19</v>
      </c>
      <c r="D331" s="4" t="s">
        <v>11</v>
      </c>
      <c r="E331" s="4" t="s">
        <v>15</v>
      </c>
      <c r="F331" s="4">
        <v>82</v>
      </c>
      <c r="G331" s="4">
        <v>75</v>
      </c>
      <c r="H331" s="4">
        <v>77</v>
      </c>
      <c r="I331" s="4">
        <f t="shared" si="25"/>
        <v>234</v>
      </c>
      <c r="J331" s="4">
        <f t="shared" si="26"/>
        <v>75</v>
      </c>
      <c r="K331" s="4">
        <f t="shared" si="27"/>
        <v>82</v>
      </c>
      <c r="L331" s="4">
        <f t="shared" si="28"/>
        <v>78</v>
      </c>
      <c r="M331" s="7">
        <f t="shared" si="29"/>
        <v>240</v>
      </c>
    </row>
    <row r="332" spans="1:13" x14ac:dyDescent="0.3">
      <c r="A332" s="3" t="s">
        <v>8</v>
      </c>
      <c r="B332" s="4" t="s">
        <v>9</v>
      </c>
      <c r="C332" s="4" t="s">
        <v>23</v>
      </c>
      <c r="D332" s="4" t="s">
        <v>11</v>
      </c>
      <c r="E332" s="4" t="s">
        <v>12</v>
      </c>
      <c r="F332" s="4">
        <v>41</v>
      </c>
      <c r="G332" s="4">
        <v>55</v>
      </c>
      <c r="H332" s="4">
        <v>51</v>
      </c>
      <c r="I332" s="4">
        <f t="shared" si="25"/>
        <v>147</v>
      </c>
      <c r="J332" s="4">
        <f t="shared" si="26"/>
        <v>41</v>
      </c>
      <c r="K332" s="4">
        <f t="shared" si="27"/>
        <v>55</v>
      </c>
      <c r="L332" s="4">
        <f t="shared" si="28"/>
        <v>49</v>
      </c>
      <c r="M332" s="7">
        <f t="shared" si="29"/>
        <v>905</v>
      </c>
    </row>
    <row r="333" spans="1:13" x14ac:dyDescent="0.3">
      <c r="A333" s="3" t="s">
        <v>17</v>
      </c>
      <c r="B333" s="4" t="s">
        <v>13</v>
      </c>
      <c r="C333" s="4" t="s">
        <v>22</v>
      </c>
      <c r="D333" s="4" t="s">
        <v>11</v>
      </c>
      <c r="E333" s="4" t="s">
        <v>12</v>
      </c>
      <c r="F333" s="4">
        <v>71</v>
      </c>
      <c r="G333" s="4">
        <v>60</v>
      </c>
      <c r="H333" s="4">
        <v>61</v>
      </c>
      <c r="I333" s="4">
        <f t="shared" si="25"/>
        <v>192</v>
      </c>
      <c r="J333" s="4">
        <f t="shared" si="26"/>
        <v>60</v>
      </c>
      <c r="K333" s="4">
        <f t="shared" si="27"/>
        <v>71</v>
      </c>
      <c r="L333" s="4">
        <f t="shared" si="28"/>
        <v>64</v>
      </c>
      <c r="M333" s="7">
        <f t="shared" si="29"/>
        <v>623</v>
      </c>
    </row>
    <row r="334" spans="1:13" x14ac:dyDescent="0.3">
      <c r="A334" s="3" t="s">
        <v>17</v>
      </c>
      <c r="B334" s="4" t="s">
        <v>13</v>
      </c>
      <c r="C334" s="4" t="s">
        <v>19</v>
      </c>
      <c r="D334" s="4" t="s">
        <v>11</v>
      </c>
      <c r="E334" s="4" t="s">
        <v>12</v>
      </c>
      <c r="F334" s="4">
        <v>47</v>
      </c>
      <c r="G334" s="4">
        <v>37</v>
      </c>
      <c r="H334" s="4">
        <v>35</v>
      </c>
      <c r="I334" s="4">
        <f t="shared" si="25"/>
        <v>119</v>
      </c>
      <c r="J334" s="4">
        <f t="shared" si="26"/>
        <v>35</v>
      </c>
      <c r="K334" s="4">
        <f t="shared" si="27"/>
        <v>47</v>
      </c>
      <c r="L334" s="4">
        <f t="shared" si="28"/>
        <v>39.666666666666664</v>
      </c>
      <c r="M334" s="7">
        <f t="shared" si="29"/>
        <v>971</v>
      </c>
    </row>
    <row r="335" spans="1:13" x14ac:dyDescent="0.3">
      <c r="A335" s="3" t="s">
        <v>17</v>
      </c>
      <c r="B335" s="4" t="s">
        <v>29</v>
      </c>
      <c r="C335" s="4" t="s">
        <v>19</v>
      </c>
      <c r="D335" s="4" t="s">
        <v>11</v>
      </c>
      <c r="E335" s="4" t="s">
        <v>15</v>
      </c>
      <c r="F335" s="4">
        <v>62</v>
      </c>
      <c r="G335" s="4">
        <v>56</v>
      </c>
      <c r="H335" s="4">
        <v>53</v>
      </c>
      <c r="I335" s="4">
        <f t="shared" si="25"/>
        <v>171</v>
      </c>
      <c r="J335" s="4">
        <f t="shared" si="26"/>
        <v>53</v>
      </c>
      <c r="K335" s="4">
        <f t="shared" si="27"/>
        <v>62</v>
      </c>
      <c r="L335" s="4">
        <f t="shared" si="28"/>
        <v>57</v>
      </c>
      <c r="M335" s="7">
        <f t="shared" si="29"/>
        <v>772</v>
      </c>
    </row>
    <row r="336" spans="1:13" x14ac:dyDescent="0.3">
      <c r="A336" s="3" t="s">
        <v>17</v>
      </c>
      <c r="B336" s="4" t="s">
        <v>9</v>
      </c>
      <c r="C336" s="4" t="s">
        <v>19</v>
      </c>
      <c r="D336" s="4" t="s">
        <v>11</v>
      </c>
      <c r="E336" s="4" t="s">
        <v>12</v>
      </c>
      <c r="F336" s="4">
        <v>90</v>
      </c>
      <c r="G336" s="4">
        <v>78</v>
      </c>
      <c r="H336" s="4">
        <v>81</v>
      </c>
      <c r="I336" s="4">
        <f t="shared" si="25"/>
        <v>249</v>
      </c>
      <c r="J336" s="4">
        <f t="shared" si="26"/>
        <v>78</v>
      </c>
      <c r="K336" s="4">
        <f t="shared" si="27"/>
        <v>90</v>
      </c>
      <c r="L336" s="4">
        <f t="shared" si="28"/>
        <v>83</v>
      </c>
      <c r="M336" s="7">
        <f t="shared" si="29"/>
        <v>140</v>
      </c>
    </row>
    <row r="337" spans="1:13" x14ac:dyDescent="0.3">
      <c r="A337" s="3" t="s">
        <v>8</v>
      </c>
      <c r="B337" s="4" t="s">
        <v>13</v>
      </c>
      <c r="C337" s="4" t="s">
        <v>10</v>
      </c>
      <c r="D337" s="4" t="s">
        <v>11</v>
      </c>
      <c r="E337" s="4" t="s">
        <v>12</v>
      </c>
      <c r="F337" s="4">
        <v>83</v>
      </c>
      <c r="G337" s="4">
        <v>93</v>
      </c>
      <c r="H337" s="4">
        <v>95</v>
      </c>
      <c r="I337" s="4">
        <f t="shared" si="25"/>
        <v>271</v>
      </c>
      <c r="J337" s="4">
        <f t="shared" si="26"/>
        <v>83</v>
      </c>
      <c r="K337" s="4">
        <f t="shared" si="27"/>
        <v>95</v>
      </c>
      <c r="L337" s="4">
        <f t="shared" si="28"/>
        <v>90.333333333333329</v>
      </c>
      <c r="M337" s="7">
        <f t="shared" si="29"/>
        <v>48</v>
      </c>
    </row>
    <row r="338" spans="1:13" x14ac:dyDescent="0.3">
      <c r="A338" s="3" t="s">
        <v>8</v>
      </c>
      <c r="B338" s="4" t="s">
        <v>9</v>
      </c>
      <c r="C338" s="4" t="s">
        <v>14</v>
      </c>
      <c r="D338" s="4" t="s">
        <v>20</v>
      </c>
      <c r="E338" s="4" t="s">
        <v>12</v>
      </c>
      <c r="F338" s="4">
        <v>61</v>
      </c>
      <c r="G338" s="4">
        <v>68</v>
      </c>
      <c r="H338" s="4">
        <v>66</v>
      </c>
      <c r="I338" s="4">
        <f t="shared" si="25"/>
        <v>195</v>
      </c>
      <c r="J338" s="4">
        <f t="shared" si="26"/>
        <v>61</v>
      </c>
      <c r="K338" s="4">
        <f t="shared" si="27"/>
        <v>68</v>
      </c>
      <c r="L338" s="4">
        <f t="shared" si="28"/>
        <v>65</v>
      </c>
      <c r="M338" s="7">
        <f t="shared" si="29"/>
        <v>593</v>
      </c>
    </row>
    <row r="339" spans="1:13" x14ac:dyDescent="0.3">
      <c r="A339" s="3" t="s">
        <v>17</v>
      </c>
      <c r="B339" s="4" t="s">
        <v>21</v>
      </c>
      <c r="C339" s="4" t="s">
        <v>23</v>
      </c>
      <c r="D339" s="4" t="s">
        <v>11</v>
      </c>
      <c r="E339" s="4" t="s">
        <v>15</v>
      </c>
      <c r="F339" s="4">
        <v>76</v>
      </c>
      <c r="G339" s="4">
        <v>70</v>
      </c>
      <c r="H339" s="4">
        <v>69</v>
      </c>
      <c r="I339" s="4">
        <f t="shared" si="25"/>
        <v>215</v>
      </c>
      <c r="J339" s="4">
        <f t="shared" si="26"/>
        <v>69</v>
      </c>
      <c r="K339" s="4">
        <f t="shared" si="27"/>
        <v>76</v>
      </c>
      <c r="L339" s="4">
        <f t="shared" si="28"/>
        <v>71.666666666666671</v>
      </c>
      <c r="M339" s="7">
        <f t="shared" si="29"/>
        <v>404</v>
      </c>
    </row>
    <row r="340" spans="1:13" x14ac:dyDescent="0.3">
      <c r="A340" s="3" t="s">
        <v>17</v>
      </c>
      <c r="B340" s="4" t="s">
        <v>13</v>
      </c>
      <c r="C340" s="4" t="s">
        <v>19</v>
      </c>
      <c r="D340" s="4" t="s">
        <v>11</v>
      </c>
      <c r="E340" s="4" t="s">
        <v>12</v>
      </c>
      <c r="F340" s="4">
        <v>49</v>
      </c>
      <c r="G340" s="4">
        <v>51</v>
      </c>
      <c r="H340" s="4">
        <v>43</v>
      </c>
      <c r="I340" s="4">
        <f t="shared" si="25"/>
        <v>143</v>
      </c>
      <c r="J340" s="4">
        <f t="shared" si="26"/>
        <v>43</v>
      </c>
      <c r="K340" s="4">
        <f t="shared" si="27"/>
        <v>51</v>
      </c>
      <c r="L340" s="4">
        <f t="shared" si="28"/>
        <v>47.666666666666664</v>
      </c>
      <c r="M340" s="7">
        <f t="shared" si="29"/>
        <v>925</v>
      </c>
    </row>
    <row r="341" spans="1:13" x14ac:dyDescent="0.3">
      <c r="A341" s="3" t="s">
        <v>8</v>
      </c>
      <c r="B341" s="4" t="s">
        <v>9</v>
      </c>
      <c r="C341" s="4" t="s">
        <v>23</v>
      </c>
      <c r="D341" s="4" t="s">
        <v>20</v>
      </c>
      <c r="E341" s="4" t="s">
        <v>12</v>
      </c>
      <c r="F341" s="4">
        <v>24</v>
      </c>
      <c r="G341" s="4">
        <v>38</v>
      </c>
      <c r="H341" s="4">
        <v>27</v>
      </c>
      <c r="I341" s="4">
        <f t="shared" si="25"/>
        <v>89</v>
      </c>
      <c r="J341" s="4">
        <f t="shared" si="26"/>
        <v>24</v>
      </c>
      <c r="K341" s="4">
        <f t="shared" si="27"/>
        <v>38</v>
      </c>
      <c r="L341" s="4">
        <f t="shared" si="28"/>
        <v>29.666666666666668</v>
      </c>
      <c r="M341" s="7">
        <f t="shared" si="29"/>
        <v>992</v>
      </c>
    </row>
    <row r="342" spans="1:13" x14ac:dyDescent="0.3">
      <c r="A342" s="3" t="s">
        <v>8</v>
      </c>
      <c r="B342" s="4" t="s">
        <v>21</v>
      </c>
      <c r="C342" s="4" t="s">
        <v>23</v>
      </c>
      <c r="D342" s="4" t="s">
        <v>20</v>
      </c>
      <c r="E342" s="4" t="s">
        <v>15</v>
      </c>
      <c r="F342" s="4">
        <v>35</v>
      </c>
      <c r="G342" s="4">
        <v>55</v>
      </c>
      <c r="H342" s="4">
        <v>60</v>
      </c>
      <c r="I342" s="4">
        <f t="shared" si="25"/>
        <v>150</v>
      </c>
      <c r="J342" s="4">
        <f t="shared" si="26"/>
        <v>35</v>
      </c>
      <c r="K342" s="4">
        <f t="shared" si="27"/>
        <v>60</v>
      </c>
      <c r="L342" s="4">
        <f t="shared" si="28"/>
        <v>50</v>
      </c>
      <c r="M342" s="7">
        <f t="shared" si="29"/>
        <v>892</v>
      </c>
    </row>
    <row r="343" spans="1:13" x14ac:dyDescent="0.3">
      <c r="A343" s="3" t="s">
        <v>17</v>
      </c>
      <c r="B343" s="4" t="s">
        <v>13</v>
      </c>
      <c r="C343" s="4" t="s">
        <v>22</v>
      </c>
      <c r="D343" s="4" t="s">
        <v>20</v>
      </c>
      <c r="E343" s="4" t="s">
        <v>12</v>
      </c>
      <c r="F343" s="4">
        <v>58</v>
      </c>
      <c r="G343" s="4">
        <v>61</v>
      </c>
      <c r="H343" s="4">
        <v>52</v>
      </c>
      <c r="I343" s="4">
        <f t="shared" si="25"/>
        <v>171</v>
      </c>
      <c r="J343" s="4">
        <f t="shared" si="26"/>
        <v>52</v>
      </c>
      <c r="K343" s="4">
        <f t="shared" si="27"/>
        <v>61</v>
      </c>
      <c r="L343" s="4">
        <f t="shared" si="28"/>
        <v>57</v>
      </c>
      <c r="M343" s="7">
        <f t="shared" si="29"/>
        <v>772</v>
      </c>
    </row>
    <row r="344" spans="1:13" x14ac:dyDescent="0.3">
      <c r="A344" s="3" t="s">
        <v>8</v>
      </c>
      <c r="B344" s="4" t="s">
        <v>13</v>
      </c>
      <c r="C344" s="4" t="s">
        <v>22</v>
      </c>
      <c r="D344" s="4" t="s">
        <v>11</v>
      </c>
      <c r="E344" s="4" t="s">
        <v>12</v>
      </c>
      <c r="F344" s="4">
        <v>61</v>
      </c>
      <c r="G344" s="4">
        <v>73</v>
      </c>
      <c r="H344" s="4">
        <v>63</v>
      </c>
      <c r="I344" s="4">
        <f t="shared" si="25"/>
        <v>197</v>
      </c>
      <c r="J344" s="4">
        <f t="shared" si="26"/>
        <v>61</v>
      </c>
      <c r="K344" s="4">
        <f t="shared" si="27"/>
        <v>73</v>
      </c>
      <c r="L344" s="4">
        <f t="shared" si="28"/>
        <v>65.666666666666671</v>
      </c>
      <c r="M344" s="7">
        <f t="shared" si="29"/>
        <v>576</v>
      </c>
    </row>
    <row r="345" spans="1:13" x14ac:dyDescent="0.3">
      <c r="A345" s="3" t="s">
        <v>8</v>
      </c>
      <c r="B345" s="4" t="s">
        <v>9</v>
      </c>
      <c r="C345" s="4" t="s">
        <v>22</v>
      </c>
      <c r="D345" s="4" t="s">
        <v>11</v>
      </c>
      <c r="E345" s="4" t="s">
        <v>15</v>
      </c>
      <c r="F345" s="4">
        <v>69</v>
      </c>
      <c r="G345" s="4">
        <v>76</v>
      </c>
      <c r="H345" s="4">
        <v>74</v>
      </c>
      <c r="I345" s="4">
        <f t="shared" si="25"/>
        <v>219</v>
      </c>
      <c r="J345" s="4">
        <f t="shared" si="26"/>
        <v>69</v>
      </c>
      <c r="K345" s="4">
        <f t="shared" si="27"/>
        <v>76</v>
      </c>
      <c r="L345" s="4">
        <f t="shared" si="28"/>
        <v>73</v>
      </c>
      <c r="M345" s="7">
        <f t="shared" si="29"/>
        <v>367</v>
      </c>
    </row>
    <row r="346" spans="1:13" x14ac:dyDescent="0.3">
      <c r="A346" s="3" t="s">
        <v>17</v>
      </c>
      <c r="B346" s="4" t="s">
        <v>21</v>
      </c>
      <c r="C346" s="4" t="s">
        <v>19</v>
      </c>
      <c r="D346" s="4" t="s">
        <v>11</v>
      </c>
      <c r="E346" s="4" t="s">
        <v>15</v>
      </c>
      <c r="F346" s="4">
        <v>67</v>
      </c>
      <c r="G346" s="4">
        <v>72</v>
      </c>
      <c r="H346" s="4">
        <v>67</v>
      </c>
      <c r="I346" s="4">
        <f t="shared" si="25"/>
        <v>206</v>
      </c>
      <c r="J346" s="4">
        <f t="shared" si="26"/>
        <v>67</v>
      </c>
      <c r="K346" s="4">
        <f t="shared" si="27"/>
        <v>72</v>
      </c>
      <c r="L346" s="4">
        <f t="shared" si="28"/>
        <v>68.666666666666671</v>
      </c>
      <c r="M346" s="7">
        <f t="shared" si="29"/>
        <v>487</v>
      </c>
    </row>
    <row r="347" spans="1:13" x14ac:dyDescent="0.3">
      <c r="A347" s="3" t="s">
        <v>17</v>
      </c>
      <c r="B347" s="4" t="s">
        <v>21</v>
      </c>
      <c r="C347" s="4" t="s">
        <v>14</v>
      </c>
      <c r="D347" s="4" t="s">
        <v>11</v>
      </c>
      <c r="E347" s="4" t="s">
        <v>12</v>
      </c>
      <c r="F347" s="4">
        <v>79</v>
      </c>
      <c r="G347" s="4">
        <v>73</v>
      </c>
      <c r="H347" s="4">
        <v>67</v>
      </c>
      <c r="I347" s="4">
        <f t="shared" si="25"/>
        <v>219</v>
      </c>
      <c r="J347" s="4">
        <f t="shared" si="26"/>
        <v>67</v>
      </c>
      <c r="K347" s="4">
        <f t="shared" si="27"/>
        <v>79</v>
      </c>
      <c r="L347" s="4">
        <f t="shared" si="28"/>
        <v>73</v>
      </c>
      <c r="M347" s="7">
        <f t="shared" si="29"/>
        <v>367</v>
      </c>
    </row>
    <row r="348" spans="1:13" x14ac:dyDescent="0.3">
      <c r="A348" s="3" t="s">
        <v>8</v>
      </c>
      <c r="B348" s="4" t="s">
        <v>13</v>
      </c>
      <c r="C348" s="4" t="s">
        <v>22</v>
      </c>
      <c r="D348" s="4" t="s">
        <v>11</v>
      </c>
      <c r="E348" s="4" t="s">
        <v>12</v>
      </c>
      <c r="F348" s="4">
        <v>72</v>
      </c>
      <c r="G348" s="4">
        <v>80</v>
      </c>
      <c r="H348" s="4">
        <v>75</v>
      </c>
      <c r="I348" s="4">
        <f t="shared" si="25"/>
        <v>227</v>
      </c>
      <c r="J348" s="4">
        <f t="shared" si="26"/>
        <v>72</v>
      </c>
      <c r="K348" s="4">
        <f t="shared" si="27"/>
        <v>80</v>
      </c>
      <c r="L348" s="4">
        <f t="shared" si="28"/>
        <v>75.666666666666671</v>
      </c>
      <c r="M348" s="7">
        <f t="shared" si="29"/>
        <v>297</v>
      </c>
    </row>
    <row r="349" spans="1:13" x14ac:dyDescent="0.3">
      <c r="A349" s="3" t="s">
        <v>17</v>
      </c>
      <c r="B349" s="4" t="s">
        <v>9</v>
      </c>
      <c r="C349" s="4" t="s">
        <v>14</v>
      </c>
      <c r="D349" s="4" t="s">
        <v>11</v>
      </c>
      <c r="E349" s="4" t="s">
        <v>12</v>
      </c>
      <c r="F349" s="4">
        <v>62</v>
      </c>
      <c r="G349" s="4">
        <v>61</v>
      </c>
      <c r="H349" s="4">
        <v>57</v>
      </c>
      <c r="I349" s="4">
        <f t="shared" si="25"/>
        <v>180</v>
      </c>
      <c r="J349" s="4">
        <f t="shared" si="26"/>
        <v>57</v>
      </c>
      <c r="K349" s="4">
        <f t="shared" si="27"/>
        <v>62</v>
      </c>
      <c r="L349" s="4">
        <f t="shared" si="28"/>
        <v>60</v>
      </c>
      <c r="M349" s="7">
        <f t="shared" si="29"/>
        <v>708</v>
      </c>
    </row>
    <row r="350" spans="1:13" x14ac:dyDescent="0.3">
      <c r="A350" s="3" t="s">
        <v>8</v>
      </c>
      <c r="B350" s="4" t="s">
        <v>13</v>
      </c>
      <c r="C350" s="4" t="s">
        <v>10</v>
      </c>
      <c r="D350" s="4" t="s">
        <v>11</v>
      </c>
      <c r="E350" s="4" t="s">
        <v>15</v>
      </c>
      <c r="F350" s="4">
        <v>77</v>
      </c>
      <c r="G350" s="4">
        <v>94</v>
      </c>
      <c r="H350" s="4">
        <v>95</v>
      </c>
      <c r="I350" s="4">
        <f t="shared" si="25"/>
        <v>266</v>
      </c>
      <c r="J350" s="4">
        <f t="shared" si="26"/>
        <v>77</v>
      </c>
      <c r="K350" s="4">
        <f t="shared" si="27"/>
        <v>95</v>
      </c>
      <c r="L350" s="4">
        <f t="shared" si="28"/>
        <v>88.666666666666671</v>
      </c>
      <c r="M350" s="7">
        <f t="shared" si="29"/>
        <v>64</v>
      </c>
    </row>
    <row r="351" spans="1:13" x14ac:dyDescent="0.3">
      <c r="A351" s="3" t="s">
        <v>17</v>
      </c>
      <c r="B351" s="4" t="s">
        <v>21</v>
      </c>
      <c r="C351" s="4" t="s">
        <v>22</v>
      </c>
      <c r="D351" s="4" t="s">
        <v>20</v>
      </c>
      <c r="E351" s="4" t="s">
        <v>12</v>
      </c>
      <c r="F351" s="4">
        <v>75</v>
      </c>
      <c r="G351" s="4">
        <v>74</v>
      </c>
      <c r="H351" s="4">
        <v>66</v>
      </c>
      <c r="I351" s="4">
        <f t="shared" si="25"/>
        <v>215</v>
      </c>
      <c r="J351" s="4">
        <f t="shared" si="26"/>
        <v>66</v>
      </c>
      <c r="K351" s="4">
        <f t="shared" si="27"/>
        <v>75</v>
      </c>
      <c r="L351" s="4">
        <f t="shared" si="28"/>
        <v>71.666666666666671</v>
      </c>
      <c r="M351" s="7">
        <f t="shared" si="29"/>
        <v>404</v>
      </c>
    </row>
    <row r="352" spans="1:13" x14ac:dyDescent="0.3">
      <c r="A352" s="3" t="s">
        <v>17</v>
      </c>
      <c r="B352" s="4" t="s">
        <v>29</v>
      </c>
      <c r="C352" s="4" t="s">
        <v>19</v>
      </c>
      <c r="D352" s="4" t="s">
        <v>11</v>
      </c>
      <c r="E352" s="4" t="s">
        <v>12</v>
      </c>
      <c r="F352" s="4">
        <v>87</v>
      </c>
      <c r="G352" s="4">
        <v>74</v>
      </c>
      <c r="H352" s="4">
        <v>76</v>
      </c>
      <c r="I352" s="4">
        <f t="shared" si="25"/>
        <v>237</v>
      </c>
      <c r="J352" s="4">
        <f t="shared" si="26"/>
        <v>74</v>
      </c>
      <c r="K352" s="4">
        <f t="shared" si="27"/>
        <v>87</v>
      </c>
      <c r="L352" s="4">
        <f t="shared" si="28"/>
        <v>79</v>
      </c>
      <c r="M352" s="7">
        <f t="shared" si="29"/>
        <v>215</v>
      </c>
    </row>
    <row r="353" spans="1:13" x14ac:dyDescent="0.3">
      <c r="A353" s="3" t="s">
        <v>8</v>
      </c>
      <c r="B353" s="4" t="s">
        <v>9</v>
      </c>
      <c r="C353" s="4" t="s">
        <v>10</v>
      </c>
      <c r="D353" s="4" t="s">
        <v>11</v>
      </c>
      <c r="E353" s="4" t="s">
        <v>12</v>
      </c>
      <c r="F353" s="4">
        <v>52</v>
      </c>
      <c r="G353" s="4">
        <v>65</v>
      </c>
      <c r="H353" s="4">
        <v>69</v>
      </c>
      <c r="I353" s="4">
        <f t="shared" si="25"/>
        <v>186</v>
      </c>
      <c r="J353" s="4">
        <f t="shared" si="26"/>
        <v>52</v>
      </c>
      <c r="K353" s="4">
        <f t="shared" si="27"/>
        <v>69</v>
      </c>
      <c r="L353" s="4">
        <f t="shared" si="28"/>
        <v>62</v>
      </c>
      <c r="M353" s="7">
        <f t="shared" si="29"/>
        <v>665</v>
      </c>
    </row>
    <row r="354" spans="1:13" x14ac:dyDescent="0.3">
      <c r="A354" s="3" t="s">
        <v>17</v>
      </c>
      <c r="B354" s="4" t="s">
        <v>29</v>
      </c>
      <c r="C354" s="4" t="s">
        <v>14</v>
      </c>
      <c r="D354" s="4" t="s">
        <v>11</v>
      </c>
      <c r="E354" s="4" t="s">
        <v>12</v>
      </c>
      <c r="F354" s="4">
        <v>66</v>
      </c>
      <c r="G354" s="4">
        <v>57</v>
      </c>
      <c r="H354" s="4">
        <v>52</v>
      </c>
      <c r="I354" s="4">
        <f t="shared" si="25"/>
        <v>175</v>
      </c>
      <c r="J354" s="4">
        <f t="shared" si="26"/>
        <v>52</v>
      </c>
      <c r="K354" s="4">
        <f t="shared" si="27"/>
        <v>66</v>
      </c>
      <c r="L354" s="4">
        <f t="shared" si="28"/>
        <v>58.333333333333336</v>
      </c>
      <c r="M354" s="7">
        <f t="shared" si="29"/>
        <v>745</v>
      </c>
    </row>
    <row r="355" spans="1:13" x14ac:dyDescent="0.3">
      <c r="A355" s="3" t="s">
        <v>8</v>
      </c>
      <c r="B355" s="4" t="s">
        <v>13</v>
      </c>
      <c r="C355" s="4" t="s">
        <v>14</v>
      </c>
      <c r="D355" s="4" t="s">
        <v>11</v>
      </c>
      <c r="E355" s="4" t="s">
        <v>15</v>
      </c>
      <c r="F355" s="4">
        <v>63</v>
      </c>
      <c r="G355" s="4">
        <v>78</v>
      </c>
      <c r="H355" s="4">
        <v>80</v>
      </c>
      <c r="I355" s="4">
        <f t="shared" si="25"/>
        <v>221</v>
      </c>
      <c r="J355" s="4">
        <f t="shared" si="26"/>
        <v>63</v>
      </c>
      <c r="K355" s="4">
        <f t="shared" si="27"/>
        <v>80</v>
      </c>
      <c r="L355" s="4">
        <f t="shared" si="28"/>
        <v>73.666666666666671</v>
      </c>
      <c r="M355" s="7">
        <f t="shared" si="29"/>
        <v>351</v>
      </c>
    </row>
    <row r="356" spans="1:13" x14ac:dyDescent="0.3">
      <c r="A356" s="3" t="s">
        <v>8</v>
      </c>
      <c r="B356" s="4" t="s">
        <v>13</v>
      </c>
      <c r="C356" s="4" t="s">
        <v>19</v>
      </c>
      <c r="D356" s="4" t="s">
        <v>11</v>
      </c>
      <c r="E356" s="4" t="s">
        <v>12</v>
      </c>
      <c r="F356" s="4">
        <v>46</v>
      </c>
      <c r="G356" s="4">
        <v>58</v>
      </c>
      <c r="H356" s="4">
        <v>57</v>
      </c>
      <c r="I356" s="4">
        <f t="shared" si="25"/>
        <v>161</v>
      </c>
      <c r="J356" s="4">
        <f t="shared" si="26"/>
        <v>46</v>
      </c>
      <c r="K356" s="4">
        <f t="shared" si="27"/>
        <v>58</v>
      </c>
      <c r="L356" s="4">
        <f t="shared" si="28"/>
        <v>53.666666666666664</v>
      </c>
      <c r="M356" s="7">
        <f t="shared" si="29"/>
        <v>830</v>
      </c>
    </row>
    <row r="357" spans="1:13" x14ac:dyDescent="0.3">
      <c r="A357" s="3" t="s">
        <v>8</v>
      </c>
      <c r="B357" s="4" t="s">
        <v>13</v>
      </c>
      <c r="C357" s="4" t="s">
        <v>14</v>
      </c>
      <c r="D357" s="4" t="s">
        <v>11</v>
      </c>
      <c r="E357" s="4" t="s">
        <v>12</v>
      </c>
      <c r="F357" s="4">
        <v>59</v>
      </c>
      <c r="G357" s="4">
        <v>71</v>
      </c>
      <c r="H357" s="4">
        <v>70</v>
      </c>
      <c r="I357" s="4">
        <f t="shared" si="25"/>
        <v>200</v>
      </c>
      <c r="J357" s="4">
        <f t="shared" si="26"/>
        <v>59</v>
      </c>
      <c r="K357" s="4">
        <f t="shared" si="27"/>
        <v>71</v>
      </c>
      <c r="L357" s="4">
        <f t="shared" si="28"/>
        <v>66.666666666666671</v>
      </c>
      <c r="M357" s="7">
        <f t="shared" si="29"/>
        <v>549</v>
      </c>
    </row>
    <row r="358" spans="1:13" x14ac:dyDescent="0.3">
      <c r="A358" s="3" t="s">
        <v>8</v>
      </c>
      <c r="B358" s="4" t="s">
        <v>9</v>
      </c>
      <c r="C358" s="4" t="s">
        <v>10</v>
      </c>
      <c r="D358" s="4" t="s">
        <v>11</v>
      </c>
      <c r="E358" s="4" t="s">
        <v>12</v>
      </c>
      <c r="F358" s="4">
        <v>61</v>
      </c>
      <c r="G358" s="4">
        <v>72</v>
      </c>
      <c r="H358" s="4">
        <v>70</v>
      </c>
      <c r="I358" s="4">
        <f t="shared" si="25"/>
        <v>203</v>
      </c>
      <c r="J358" s="4">
        <f t="shared" si="26"/>
        <v>61</v>
      </c>
      <c r="K358" s="4">
        <f t="shared" si="27"/>
        <v>72</v>
      </c>
      <c r="L358" s="4">
        <f t="shared" si="28"/>
        <v>67.666666666666671</v>
      </c>
      <c r="M358" s="7">
        <f t="shared" si="29"/>
        <v>527</v>
      </c>
    </row>
    <row r="359" spans="1:13" x14ac:dyDescent="0.3">
      <c r="A359" s="3" t="s">
        <v>17</v>
      </c>
      <c r="B359" s="4" t="s">
        <v>18</v>
      </c>
      <c r="C359" s="4" t="s">
        <v>19</v>
      </c>
      <c r="D359" s="4" t="s">
        <v>11</v>
      </c>
      <c r="E359" s="4" t="s">
        <v>12</v>
      </c>
      <c r="F359" s="4">
        <v>63</v>
      </c>
      <c r="G359" s="4">
        <v>61</v>
      </c>
      <c r="H359" s="4">
        <v>61</v>
      </c>
      <c r="I359" s="4">
        <f t="shared" si="25"/>
        <v>185</v>
      </c>
      <c r="J359" s="4">
        <f t="shared" si="26"/>
        <v>61</v>
      </c>
      <c r="K359" s="4">
        <f t="shared" si="27"/>
        <v>63</v>
      </c>
      <c r="L359" s="4">
        <f t="shared" si="28"/>
        <v>61.666666666666664</v>
      </c>
      <c r="M359" s="7">
        <f t="shared" si="29"/>
        <v>671</v>
      </c>
    </row>
    <row r="360" spans="1:13" x14ac:dyDescent="0.3">
      <c r="A360" s="3" t="s">
        <v>8</v>
      </c>
      <c r="B360" s="4" t="s">
        <v>13</v>
      </c>
      <c r="C360" s="4" t="s">
        <v>14</v>
      </c>
      <c r="D360" s="4" t="s">
        <v>20</v>
      </c>
      <c r="E360" s="4" t="s">
        <v>15</v>
      </c>
      <c r="F360" s="4">
        <v>42</v>
      </c>
      <c r="G360" s="4">
        <v>66</v>
      </c>
      <c r="H360" s="4">
        <v>69</v>
      </c>
      <c r="I360" s="4">
        <f t="shared" si="25"/>
        <v>177</v>
      </c>
      <c r="J360" s="4">
        <f t="shared" si="26"/>
        <v>42</v>
      </c>
      <c r="K360" s="4">
        <f t="shared" si="27"/>
        <v>69</v>
      </c>
      <c r="L360" s="4">
        <f t="shared" si="28"/>
        <v>59</v>
      </c>
      <c r="M360" s="7">
        <f t="shared" si="29"/>
        <v>727</v>
      </c>
    </row>
    <row r="361" spans="1:13" x14ac:dyDescent="0.3">
      <c r="A361" s="3" t="s">
        <v>17</v>
      </c>
      <c r="B361" s="4" t="s">
        <v>21</v>
      </c>
      <c r="C361" s="4" t="s">
        <v>14</v>
      </c>
      <c r="D361" s="4" t="s">
        <v>20</v>
      </c>
      <c r="E361" s="4" t="s">
        <v>12</v>
      </c>
      <c r="F361" s="4">
        <v>59</v>
      </c>
      <c r="G361" s="4">
        <v>62</v>
      </c>
      <c r="H361" s="4">
        <v>61</v>
      </c>
      <c r="I361" s="4">
        <f t="shared" si="25"/>
        <v>182</v>
      </c>
      <c r="J361" s="4">
        <f t="shared" si="26"/>
        <v>59</v>
      </c>
      <c r="K361" s="4">
        <f t="shared" si="27"/>
        <v>62</v>
      </c>
      <c r="L361" s="4">
        <f t="shared" si="28"/>
        <v>60.666666666666664</v>
      </c>
      <c r="M361" s="7">
        <f t="shared" si="29"/>
        <v>693</v>
      </c>
    </row>
    <row r="362" spans="1:13" x14ac:dyDescent="0.3">
      <c r="A362" s="3" t="s">
        <v>8</v>
      </c>
      <c r="B362" s="4" t="s">
        <v>21</v>
      </c>
      <c r="C362" s="4" t="s">
        <v>14</v>
      </c>
      <c r="D362" s="4" t="s">
        <v>11</v>
      </c>
      <c r="E362" s="4" t="s">
        <v>12</v>
      </c>
      <c r="F362" s="4">
        <v>80</v>
      </c>
      <c r="G362" s="4">
        <v>90</v>
      </c>
      <c r="H362" s="4">
        <v>89</v>
      </c>
      <c r="I362" s="4">
        <f t="shared" si="25"/>
        <v>259</v>
      </c>
      <c r="J362" s="4">
        <f t="shared" si="26"/>
        <v>80</v>
      </c>
      <c r="K362" s="4">
        <f t="shared" si="27"/>
        <v>90</v>
      </c>
      <c r="L362" s="4">
        <f t="shared" si="28"/>
        <v>86.333333333333329</v>
      </c>
      <c r="M362" s="7">
        <f t="shared" si="29"/>
        <v>93</v>
      </c>
    </row>
    <row r="363" spans="1:13" x14ac:dyDescent="0.3">
      <c r="A363" s="3" t="s">
        <v>8</v>
      </c>
      <c r="B363" s="4" t="s">
        <v>9</v>
      </c>
      <c r="C363" s="4" t="s">
        <v>22</v>
      </c>
      <c r="D363" s="4" t="s">
        <v>11</v>
      </c>
      <c r="E363" s="4" t="s">
        <v>12</v>
      </c>
      <c r="F363" s="4">
        <v>58</v>
      </c>
      <c r="G363" s="4">
        <v>62</v>
      </c>
      <c r="H363" s="4">
        <v>59</v>
      </c>
      <c r="I363" s="4">
        <f t="shared" si="25"/>
        <v>179</v>
      </c>
      <c r="J363" s="4">
        <f t="shared" si="26"/>
        <v>58</v>
      </c>
      <c r="K363" s="4">
        <f t="shared" si="27"/>
        <v>62</v>
      </c>
      <c r="L363" s="4">
        <f t="shared" si="28"/>
        <v>59.666666666666664</v>
      </c>
      <c r="M363" s="7">
        <f t="shared" si="29"/>
        <v>716</v>
      </c>
    </row>
    <row r="364" spans="1:13" x14ac:dyDescent="0.3">
      <c r="A364" s="3" t="s">
        <v>17</v>
      </c>
      <c r="B364" s="4" t="s">
        <v>9</v>
      </c>
      <c r="C364" s="4" t="s">
        <v>23</v>
      </c>
      <c r="D364" s="4" t="s">
        <v>11</v>
      </c>
      <c r="E364" s="4" t="s">
        <v>15</v>
      </c>
      <c r="F364" s="4">
        <v>85</v>
      </c>
      <c r="G364" s="4">
        <v>84</v>
      </c>
      <c r="H364" s="4">
        <v>78</v>
      </c>
      <c r="I364" s="4">
        <f t="shared" si="25"/>
        <v>247</v>
      </c>
      <c r="J364" s="4">
        <f t="shared" si="26"/>
        <v>78</v>
      </c>
      <c r="K364" s="4">
        <f t="shared" si="27"/>
        <v>85</v>
      </c>
      <c r="L364" s="4">
        <f t="shared" si="28"/>
        <v>82.333333333333329</v>
      </c>
      <c r="M364" s="7">
        <f t="shared" si="29"/>
        <v>155</v>
      </c>
    </row>
    <row r="365" spans="1:13" x14ac:dyDescent="0.3">
      <c r="A365" s="3" t="s">
        <v>8</v>
      </c>
      <c r="B365" s="4" t="s">
        <v>13</v>
      </c>
      <c r="C365" s="4" t="s">
        <v>14</v>
      </c>
      <c r="D365" s="4" t="s">
        <v>11</v>
      </c>
      <c r="E365" s="4" t="s">
        <v>12</v>
      </c>
      <c r="F365" s="4">
        <v>52</v>
      </c>
      <c r="G365" s="4">
        <v>58</v>
      </c>
      <c r="H365" s="4">
        <v>58</v>
      </c>
      <c r="I365" s="4">
        <f t="shared" si="25"/>
        <v>168</v>
      </c>
      <c r="J365" s="4">
        <f t="shared" si="26"/>
        <v>52</v>
      </c>
      <c r="K365" s="4">
        <f t="shared" si="27"/>
        <v>58</v>
      </c>
      <c r="L365" s="4">
        <f t="shared" si="28"/>
        <v>56</v>
      </c>
      <c r="M365" s="7">
        <f t="shared" si="29"/>
        <v>786</v>
      </c>
    </row>
    <row r="366" spans="1:13" x14ac:dyDescent="0.3">
      <c r="A366" s="3" t="s">
        <v>8</v>
      </c>
      <c r="B366" s="4" t="s">
        <v>21</v>
      </c>
      <c r="C366" s="4" t="s">
        <v>23</v>
      </c>
      <c r="D366" s="4" t="s">
        <v>20</v>
      </c>
      <c r="E366" s="4" t="s">
        <v>12</v>
      </c>
      <c r="F366" s="4">
        <v>27</v>
      </c>
      <c r="G366" s="4">
        <v>34</v>
      </c>
      <c r="H366" s="4">
        <v>32</v>
      </c>
      <c r="I366" s="4">
        <f t="shared" si="25"/>
        <v>93</v>
      </c>
      <c r="J366" s="4">
        <f t="shared" si="26"/>
        <v>27</v>
      </c>
      <c r="K366" s="4">
        <f t="shared" si="27"/>
        <v>34</v>
      </c>
      <c r="L366" s="4">
        <f t="shared" si="28"/>
        <v>31</v>
      </c>
      <c r="M366" s="7">
        <f t="shared" si="29"/>
        <v>989</v>
      </c>
    </row>
    <row r="367" spans="1:13" x14ac:dyDescent="0.3">
      <c r="A367" s="3" t="s">
        <v>17</v>
      </c>
      <c r="B367" s="4" t="s">
        <v>13</v>
      </c>
      <c r="C367" s="4" t="s">
        <v>14</v>
      </c>
      <c r="D367" s="4" t="s">
        <v>11</v>
      </c>
      <c r="E367" s="4" t="s">
        <v>12</v>
      </c>
      <c r="F367" s="4">
        <v>59</v>
      </c>
      <c r="G367" s="4">
        <v>60</v>
      </c>
      <c r="H367" s="4">
        <v>58</v>
      </c>
      <c r="I367" s="4">
        <f t="shared" si="25"/>
        <v>177</v>
      </c>
      <c r="J367" s="4">
        <f t="shared" si="26"/>
        <v>58</v>
      </c>
      <c r="K367" s="4">
        <f t="shared" si="27"/>
        <v>60</v>
      </c>
      <c r="L367" s="4">
        <f t="shared" si="28"/>
        <v>59</v>
      </c>
      <c r="M367" s="7">
        <f t="shared" si="29"/>
        <v>727</v>
      </c>
    </row>
    <row r="368" spans="1:13" x14ac:dyDescent="0.3">
      <c r="A368" s="3" t="s">
        <v>17</v>
      </c>
      <c r="B368" s="4" t="s">
        <v>18</v>
      </c>
      <c r="C368" s="4" t="s">
        <v>10</v>
      </c>
      <c r="D368" s="4" t="s">
        <v>20</v>
      </c>
      <c r="E368" s="4" t="s">
        <v>15</v>
      </c>
      <c r="F368" s="4">
        <v>49</v>
      </c>
      <c r="G368" s="4">
        <v>58</v>
      </c>
      <c r="H368" s="4">
        <v>60</v>
      </c>
      <c r="I368" s="4">
        <f t="shared" si="25"/>
        <v>167</v>
      </c>
      <c r="J368" s="4">
        <f t="shared" si="26"/>
        <v>49</v>
      </c>
      <c r="K368" s="4">
        <f t="shared" si="27"/>
        <v>60</v>
      </c>
      <c r="L368" s="4">
        <f t="shared" si="28"/>
        <v>55.666666666666664</v>
      </c>
      <c r="M368" s="7">
        <f t="shared" si="29"/>
        <v>796</v>
      </c>
    </row>
    <row r="369" spans="1:13" x14ac:dyDescent="0.3">
      <c r="A369" s="3" t="s">
        <v>17</v>
      </c>
      <c r="B369" s="4" t="s">
        <v>13</v>
      </c>
      <c r="C369" s="4" t="s">
        <v>22</v>
      </c>
      <c r="D369" s="4" t="s">
        <v>11</v>
      </c>
      <c r="E369" s="4" t="s">
        <v>15</v>
      </c>
      <c r="F369" s="4">
        <v>69</v>
      </c>
      <c r="G369" s="4">
        <v>58</v>
      </c>
      <c r="H369" s="4">
        <v>53</v>
      </c>
      <c r="I369" s="4">
        <f t="shared" si="25"/>
        <v>180</v>
      </c>
      <c r="J369" s="4">
        <f t="shared" si="26"/>
        <v>53</v>
      </c>
      <c r="K369" s="4">
        <f t="shared" si="27"/>
        <v>69</v>
      </c>
      <c r="L369" s="4">
        <f t="shared" si="28"/>
        <v>60</v>
      </c>
      <c r="M369" s="7">
        <f t="shared" si="29"/>
        <v>708</v>
      </c>
    </row>
    <row r="370" spans="1:13" x14ac:dyDescent="0.3">
      <c r="A370" s="3" t="s">
        <v>17</v>
      </c>
      <c r="B370" s="4" t="s">
        <v>13</v>
      </c>
      <c r="C370" s="4" t="s">
        <v>10</v>
      </c>
      <c r="D370" s="4" t="s">
        <v>20</v>
      </c>
      <c r="E370" s="4" t="s">
        <v>12</v>
      </c>
      <c r="F370" s="4">
        <v>61</v>
      </c>
      <c r="G370" s="4">
        <v>66</v>
      </c>
      <c r="H370" s="4">
        <v>61</v>
      </c>
      <c r="I370" s="4">
        <f t="shared" si="25"/>
        <v>188</v>
      </c>
      <c r="J370" s="4">
        <f t="shared" si="26"/>
        <v>61</v>
      </c>
      <c r="K370" s="4">
        <f t="shared" si="27"/>
        <v>66</v>
      </c>
      <c r="L370" s="4">
        <f t="shared" si="28"/>
        <v>62.666666666666664</v>
      </c>
      <c r="M370" s="7">
        <f t="shared" si="29"/>
        <v>653</v>
      </c>
    </row>
    <row r="371" spans="1:13" x14ac:dyDescent="0.3">
      <c r="A371" s="3" t="s">
        <v>8</v>
      </c>
      <c r="B371" s="4" t="s">
        <v>18</v>
      </c>
      <c r="C371" s="4" t="s">
        <v>23</v>
      </c>
      <c r="D371" s="4" t="s">
        <v>20</v>
      </c>
      <c r="E371" s="4" t="s">
        <v>12</v>
      </c>
      <c r="F371" s="4">
        <v>44</v>
      </c>
      <c r="G371" s="4">
        <v>64</v>
      </c>
      <c r="H371" s="4">
        <v>58</v>
      </c>
      <c r="I371" s="4">
        <f t="shared" si="25"/>
        <v>166</v>
      </c>
      <c r="J371" s="4">
        <f t="shared" si="26"/>
        <v>44</v>
      </c>
      <c r="K371" s="4">
        <f t="shared" si="27"/>
        <v>64</v>
      </c>
      <c r="L371" s="4">
        <f t="shared" si="28"/>
        <v>55.333333333333336</v>
      </c>
      <c r="M371" s="7">
        <f t="shared" si="29"/>
        <v>803</v>
      </c>
    </row>
    <row r="372" spans="1:13" x14ac:dyDescent="0.3">
      <c r="A372" s="3" t="s">
        <v>8</v>
      </c>
      <c r="B372" s="4" t="s">
        <v>21</v>
      </c>
      <c r="C372" s="4" t="s">
        <v>23</v>
      </c>
      <c r="D372" s="4" t="s">
        <v>11</v>
      </c>
      <c r="E372" s="4" t="s">
        <v>12</v>
      </c>
      <c r="F372" s="4">
        <v>73</v>
      </c>
      <c r="G372" s="4">
        <v>84</v>
      </c>
      <c r="H372" s="4">
        <v>85</v>
      </c>
      <c r="I372" s="4">
        <f t="shared" si="25"/>
        <v>242</v>
      </c>
      <c r="J372" s="4">
        <f t="shared" si="26"/>
        <v>73</v>
      </c>
      <c r="K372" s="4">
        <f t="shared" si="27"/>
        <v>85</v>
      </c>
      <c r="L372" s="4">
        <f t="shared" si="28"/>
        <v>80.666666666666671</v>
      </c>
      <c r="M372" s="7">
        <f t="shared" si="29"/>
        <v>180</v>
      </c>
    </row>
    <row r="373" spans="1:13" x14ac:dyDescent="0.3">
      <c r="A373" s="3" t="s">
        <v>17</v>
      </c>
      <c r="B373" s="4" t="s">
        <v>29</v>
      </c>
      <c r="C373" s="4" t="s">
        <v>14</v>
      </c>
      <c r="D373" s="4" t="s">
        <v>11</v>
      </c>
      <c r="E373" s="4" t="s">
        <v>12</v>
      </c>
      <c r="F373" s="4">
        <v>84</v>
      </c>
      <c r="G373" s="4">
        <v>77</v>
      </c>
      <c r="H373" s="4">
        <v>71</v>
      </c>
      <c r="I373" s="4">
        <f t="shared" si="25"/>
        <v>232</v>
      </c>
      <c r="J373" s="4">
        <f t="shared" si="26"/>
        <v>71</v>
      </c>
      <c r="K373" s="4">
        <f t="shared" si="27"/>
        <v>84</v>
      </c>
      <c r="L373" s="4">
        <f t="shared" si="28"/>
        <v>77.333333333333329</v>
      </c>
      <c r="M373" s="7">
        <f t="shared" si="29"/>
        <v>255</v>
      </c>
    </row>
    <row r="374" spans="1:13" x14ac:dyDescent="0.3">
      <c r="A374" s="3" t="s">
        <v>8</v>
      </c>
      <c r="B374" s="4" t="s">
        <v>13</v>
      </c>
      <c r="C374" s="4" t="s">
        <v>14</v>
      </c>
      <c r="D374" s="4" t="s">
        <v>20</v>
      </c>
      <c r="E374" s="4" t="s">
        <v>15</v>
      </c>
      <c r="F374" s="4">
        <v>45</v>
      </c>
      <c r="G374" s="4">
        <v>73</v>
      </c>
      <c r="H374" s="4">
        <v>70</v>
      </c>
      <c r="I374" s="4">
        <f t="shared" si="25"/>
        <v>188</v>
      </c>
      <c r="J374" s="4">
        <f t="shared" si="26"/>
        <v>45</v>
      </c>
      <c r="K374" s="4">
        <f t="shared" si="27"/>
        <v>73</v>
      </c>
      <c r="L374" s="4">
        <f t="shared" si="28"/>
        <v>62.666666666666664</v>
      </c>
      <c r="M374" s="7">
        <f t="shared" si="29"/>
        <v>653</v>
      </c>
    </row>
    <row r="375" spans="1:13" x14ac:dyDescent="0.3">
      <c r="A375" s="3" t="s">
        <v>17</v>
      </c>
      <c r="B375" s="4" t="s">
        <v>21</v>
      </c>
      <c r="C375" s="4" t="s">
        <v>23</v>
      </c>
      <c r="D375" s="4" t="s">
        <v>11</v>
      </c>
      <c r="E375" s="4" t="s">
        <v>12</v>
      </c>
      <c r="F375" s="4">
        <v>74</v>
      </c>
      <c r="G375" s="4">
        <v>74</v>
      </c>
      <c r="H375" s="4">
        <v>72</v>
      </c>
      <c r="I375" s="4">
        <f t="shared" si="25"/>
        <v>220</v>
      </c>
      <c r="J375" s="4">
        <f t="shared" si="26"/>
        <v>72</v>
      </c>
      <c r="K375" s="4">
        <f t="shared" si="27"/>
        <v>74</v>
      </c>
      <c r="L375" s="4">
        <f t="shared" si="28"/>
        <v>73.333333333333329</v>
      </c>
      <c r="M375" s="7">
        <f t="shared" si="29"/>
        <v>356</v>
      </c>
    </row>
    <row r="376" spans="1:13" x14ac:dyDescent="0.3">
      <c r="A376" s="3" t="s">
        <v>8</v>
      </c>
      <c r="B376" s="4" t="s">
        <v>21</v>
      </c>
      <c r="C376" s="4" t="s">
        <v>14</v>
      </c>
      <c r="D376" s="4" t="s">
        <v>11</v>
      </c>
      <c r="E376" s="4" t="s">
        <v>15</v>
      </c>
      <c r="F376" s="4">
        <v>82</v>
      </c>
      <c r="G376" s="4">
        <v>97</v>
      </c>
      <c r="H376" s="4">
        <v>96</v>
      </c>
      <c r="I376" s="4">
        <f t="shared" si="25"/>
        <v>275</v>
      </c>
      <c r="J376" s="4">
        <f t="shared" si="26"/>
        <v>82</v>
      </c>
      <c r="K376" s="4">
        <f t="shared" si="27"/>
        <v>97</v>
      </c>
      <c r="L376" s="4">
        <f t="shared" si="28"/>
        <v>91.666666666666671</v>
      </c>
      <c r="M376" s="7">
        <f t="shared" si="29"/>
        <v>37</v>
      </c>
    </row>
    <row r="377" spans="1:13" x14ac:dyDescent="0.3">
      <c r="A377" s="3" t="s">
        <v>8</v>
      </c>
      <c r="B377" s="4" t="s">
        <v>21</v>
      </c>
      <c r="C377" s="4" t="s">
        <v>10</v>
      </c>
      <c r="D377" s="4" t="s">
        <v>11</v>
      </c>
      <c r="E377" s="4" t="s">
        <v>12</v>
      </c>
      <c r="F377" s="4">
        <v>59</v>
      </c>
      <c r="G377" s="4">
        <v>70</v>
      </c>
      <c r="H377" s="4">
        <v>73</v>
      </c>
      <c r="I377" s="4">
        <f t="shared" si="25"/>
        <v>202</v>
      </c>
      <c r="J377" s="4">
        <f t="shared" si="26"/>
        <v>59</v>
      </c>
      <c r="K377" s="4">
        <f t="shared" si="27"/>
        <v>73</v>
      </c>
      <c r="L377" s="4">
        <f t="shared" si="28"/>
        <v>67.333333333333329</v>
      </c>
      <c r="M377" s="7">
        <f t="shared" si="29"/>
        <v>534</v>
      </c>
    </row>
    <row r="378" spans="1:13" x14ac:dyDescent="0.3">
      <c r="A378" s="3" t="s">
        <v>17</v>
      </c>
      <c r="B378" s="4" t="s">
        <v>29</v>
      </c>
      <c r="C378" s="4" t="s">
        <v>19</v>
      </c>
      <c r="D378" s="4" t="s">
        <v>20</v>
      </c>
      <c r="E378" s="4" t="s">
        <v>12</v>
      </c>
      <c r="F378" s="4">
        <v>46</v>
      </c>
      <c r="G378" s="4">
        <v>43</v>
      </c>
      <c r="H378" s="4">
        <v>41</v>
      </c>
      <c r="I378" s="4">
        <f t="shared" si="25"/>
        <v>130</v>
      </c>
      <c r="J378" s="4">
        <f t="shared" si="26"/>
        <v>41</v>
      </c>
      <c r="K378" s="4">
        <f t="shared" si="27"/>
        <v>46</v>
      </c>
      <c r="L378" s="4">
        <f t="shared" si="28"/>
        <v>43.333333333333336</v>
      </c>
      <c r="M378" s="7">
        <f t="shared" si="29"/>
        <v>956</v>
      </c>
    </row>
    <row r="379" spans="1:13" x14ac:dyDescent="0.3">
      <c r="A379" s="3" t="s">
        <v>8</v>
      </c>
      <c r="B379" s="4" t="s">
        <v>21</v>
      </c>
      <c r="C379" s="4" t="s">
        <v>23</v>
      </c>
      <c r="D379" s="4" t="s">
        <v>11</v>
      </c>
      <c r="E379" s="4" t="s">
        <v>12</v>
      </c>
      <c r="F379" s="4">
        <v>80</v>
      </c>
      <c r="G379" s="4">
        <v>90</v>
      </c>
      <c r="H379" s="4">
        <v>82</v>
      </c>
      <c r="I379" s="4">
        <f t="shared" si="25"/>
        <v>252</v>
      </c>
      <c r="J379" s="4">
        <f t="shared" si="26"/>
        <v>80</v>
      </c>
      <c r="K379" s="4">
        <f t="shared" si="27"/>
        <v>90</v>
      </c>
      <c r="L379" s="4">
        <f t="shared" si="28"/>
        <v>84</v>
      </c>
      <c r="M379" s="7">
        <f t="shared" si="29"/>
        <v>123</v>
      </c>
    </row>
    <row r="380" spans="1:13" x14ac:dyDescent="0.3">
      <c r="A380" s="3" t="s">
        <v>8</v>
      </c>
      <c r="B380" s="4" t="s">
        <v>21</v>
      </c>
      <c r="C380" s="4" t="s">
        <v>16</v>
      </c>
      <c r="D380" s="4" t="s">
        <v>20</v>
      </c>
      <c r="E380" s="4" t="s">
        <v>15</v>
      </c>
      <c r="F380" s="4">
        <v>85</v>
      </c>
      <c r="G380" s="4">
        <v>95</v>
      </c>
      <c r="H380" s="4">
        <v>100</v>
      </c>
      <c r="I380" s="4">
        <f t="shared" si="25"/>
        <v>280</v>
      </c>
      <c r="J380" s="4">
        <f t="shared" si="26"/>
        <v>85</v>
      </c>
      <c r="K380" s="4">
        <f t="shared" si="27"/>
        <v>100</v>
      </c>
      <c r="L380" s="4">
        <f t="shared" si="28"/>
        <v>93.333333333333329</v>
      </c>
      <c r="M380" s="7">
        <f t="shared" si="29"/>
        <v>28</v>
      </c>
    </row>
    <row r="381" spans="1:13" x14ac:dyDescent="0.3">
      <c r="A381" s="3" t="s">
        <v>8</v>
      </c>
      <c r="B381" s="4" t="s">
        <v>18</v>
      </c>
      <c r="C381" s="4" t="s">
        <v>23</v>
      </c>
      <c r="D381" s="4" t="s">
        <v>11</v>
      </c>
      <c r="E381" s="4" t="s">
        <v>12</v>
      </c>
      <c r="F381" s="4">
        <v>71</v>
      </c>
      <c r="G381" s="4">
        <v>83</v>
      </c>
      <c r="H381" s="4">
        <v>77</v>
      </c>
      <c r="I381" s="4">
        <f t="shared" si="25"/>
        <v>231</v>
      </c>
      <c r="J381" s="4">
        <f t="shared" si="26"/>
        <v>71</v>
      </c>
      <c r="K381" s="4">
        <f t="shared" si="27"/>
        <v>83</v>
      </c>
      <c r="L381" s="4">
        <f t="shared" si="28"/>
        <v>77</v>
      </c>
      <c r="M381" s="7">
        <f t="shared" si="29"/>
        <v>269</v>
      </c>
    </row>
    <row r="382" spans="1:13" x14ac:dyDescent="0.3">
      <c r="A382" s="3" t="s">
        <v>17</v>
      </c>
      <c r="B382" s="4" t="s">
        <v>18</v>
      </c>
      <c r="C382" s="4" t="s">
        <v>10</v>
      </c>
      <c r="D382" s="4" t="s">
        <v>11</v>
      </c>
      <c r="E382" s="4" t="s">
        <v>12</v>
      </c>
      <c r="F382" s="4">
        <v>66</v>
      </c>
      <c r="G382" s="4">
        <v>64</v>
      </c>
      <c r="H382" s="4">
        <v>62</v>
      </c>
      <c r="I382" s="4">
        <f t="shared" si="25"/>
        <v>192</v>
      </c>
      <c r="J382" s="4">
        <f t="shared" si="26"/>
        <v>62</v>
      </c>
      <c r="K382" s="4">
        <f t="shared" si="27"/>
        <v>66</v>
      </c>
      <c r="L382" s="4">
        <f t="shared" si="28"/>
        <v>64</v>
      </c>
      <c r="M382" s="7">
        <f t="shared" si="29"/>
        <v>623</v>
      </c>
    </row>
    <row r="383" spans="1:13" x14ac:dyDescent="0.3">
      <c r="A383" s="3" t="s">
        <v>8</v>
      </c>
      <c r="B383" s="4" t="s">
        <v>9</v>
      </c>
      <c r="C383" s="4" t="s">
        <v>19</v>
      </c>
      <c r="D383" s="4" t="s">
        <v>11</v>
      </c>
      <c r="E383" s="4" t="s">
        <v>12</v>
      </c>
      <c r="F383" s="4">
        <v>80</v>
      </c>
      <c r="G383" s="4">
        <v>86</v>
      </c>
      <c r="H383" s="4">
        <v>83</v>
      </c>
      <c r="I383" s="4">
        <f t="shared" si="25"/>
        <v>249</v>
      </c>
      <c r="J383" s="4">
        <f t="shared" si="26"/>
        <v>80</v>
      </c>
      <c r="K383" s="4">
        <f t="shared" si="27"/>
        <v>86</v>
      </c>
      <c r="L383" s="4">
        <f t="shared" si="28"/>
        <v>83</v>
      </c>
      <c r="M383" s="7">
        <f t="shared" si="29"/>
        <v>140</v>
      </c>
    </row>
    <row r="384" spans="1:13" x14ac:dyDescent="0.3">
      <c r="A384" s="3" t="s">
        <v>17</v>
      </c>
      <c r="B384" s="4" t="s">
        <v>13</v>
      </c>
      <c r="C384" s="4" t="s">
        <v>19</v>
      </c>
      <c r="D384" s="4" t="s">
        <v>11</v>
      </c>
      <c r="E384" s="4" t="s">
        <v>15</v>
      </c>
      <c r="F384" s="4">
        <v>87</v>
      </c>
      <c r="G384" s="4">
        <v>100</v>
      </c>
      <c r="H384" s="4">
        <v>95</v>
      </c>
      <c r="I384" s="4">
        <f t="shared" si="25"/>
        <v>282</v>
      </c>
      <c r="J384" s="4">
        <f t="shared" si="26"/>
        <v>87</v>
      </c>
      <c r="K384" s="4">
        <f t="shared" si="27"/>
        <v>100</v>
      </c>
      <c r="L384" s="4">
        <f t="shared" si="28"/>
        <v>94</v>
      </c>
      <c r="M384" s="7">
        <f t="shared" si="29"/>
        <v>23</v>
      </c>
    </row>
    <row r="385" spans="1:13" x14ac:dyDescent="0.3">
      <c r="A385" s="3" t="s">
        <v>17</v>
      </c>
      <c r="B385" s="4" t="s">
        <v>13</v>
      </c>
      <c r="C385" s="4" t="s">
        <v>16</v>
      </c>
      <c r="D385" s="4" t="s">
        <v>20</v>
      </c>
      <c r="E385" s="4" t="s">
        <v>12</v>
      </c>
      <c r="F385" s="4">
        <v>79</v>
      </c>
      <c r="G385" s="4">
        <v>81</v>
      </c>
      <c r="H385" s="4">
        <v>71</v>
      </c>
      <c r="I385" s="4">
        <f t="shared" si="25"/>
        <v>231</v>
      </c>
      <c r="J385" s="4">
        <f t="shared" si="26"/>
        <v>71</v>
      </c>
      <c r="K385" s="4">
        <f t="shared" si="27"/>
        <v>81</v>
      </c>
      <c r="L385" s="4">
        <f t="shared" si="28"/>
        <v>77</v>
      </c>
      <c r="M385" s="7">
        <f t="shared" si="29"/>
        <v>269</v>
      </c>
    </row>
    <row r="386" spans="1:13" x14ac:dyDescent="0.3">
      <c r="A386" s="3" t="s">
        <v>8</v>
      </c>
      <c r="B386" s="4" t="s">
        <v>29</v>
      </c>
      <c r="C386" s="4" t="s">
        <v>23</v>
      </c>
      <c r="D386" s="4" t="s">
        <v>20</v>
      </c>
      <c r="E386" s="4" t="s">
        <v>12</v>
      </c>
      <c r="F386" s="4">
        <v>38</v>
      </c>
      <c r="G386" s="4">
        <v>49</v>
      </c>
      <c r="H386" s="4">
        <v>45</v>
      </c>
      <c r="I386" s="4">
        <f t="shared" si="25"/>
        <v>132</v>
      </c>
      <c r="J386" s="4">
        <f t="shared" si="26"/>
        <v>38</v>
      </c>
      <c r="K386" s="4">
        <f t="shared" si="27"/>
        <v>49</v>
      </c>
      <c r="L386" s="4">
        <f t="shared" si="28"/>
        <v>44</v>
      </c>
      <c r="M386" s="7">
        <f t="shared" si="29"/>
        <v>952</v>
      </c>
    </row>
    <row r="387" spans="1:13" x14ac:dyDescent="0.3">
      <c r="A387" s="3" t="s">
        <v>8</v>
      </c>
      <c r="B387" s="4" t="s">
        <v>18</v>
      </c>
      <c r="C387" s="4" t="s">
        <v>23</v>
      </c>
      <c r="D387" s="4" t="s">
        <v>20</v>
      </c>
      <c r="E387" s="4" t="s">
        <v>12</v>
      </c>
      <c r="F387" s="4">
        <v>38</v>
      </c>
      <c r="G387" s="4">
        <v>43</v>
      </c>
      <c r="H387" s="4">
        <v>43</v>
      </c>
      <c r="I387" s="4">
        <f t="shared" si="25"/>
        <v>124</v>
      </c>
      <c r="J387" s="4">
        <f t="shared" si="26"/>
        <v>38</v>
      </c>
      <c r="K387" s="4">
        <f t="shared" si="27"/>
        <v>43</v>
      </c>
      <c r="L387" s="4">
        <f t="shared" si="28"/>
        <v>41.333333333333336</v>
      </c>
      <c r="M387" s="7">
        <f t="shared" si="29"/>
        <v>964</v>
      </c>
    </row>
    <row r="388" spans="1:13" x14ac:dyDescent="0.3">
      <c r="A388" s="3" t="s">
        <v>8</v>
      </c>
      <c r="B388" s="4" t="s">
        <v>29</v>
      </c>
      <c r="C388" s="4" t="s">
        <v>14</v>
      </c>
      <c r="D388" s="4" t="s">
        <v>11</v>
      </c>
      <c r="E388" s="4" t="s">
        <v>12</v>
      </c>
      <c r="F388" s="4">
        <v>67</v>
      </c>
      <c r="G388" s="4">
        <v>76</v>
      </c>
      <c r="H388" s="4">
        <v>75</v>
      </c>
      <c r="I388" s="4">
        <f t="shared" ref="I388:I451" si="30">SUM(F388:H388)</f>
        <v>218</v>
      </c>
      <c r="J388" s="4">
        <f t="shared" ref="J388:J451" si="31">MIN(F388:H388)</f>
        <v>67</v>
      </c>
      <c r="K388" s="4">
        <f t="shared" ref="K388:K451" si="32">MAX(F388:H388)</f>
        <v>76</v>
      </c>
      <c r="L388" s="4">
        <f t="shared" ref="L388:L451" si="33">AVERAGE(F388:H388)</f>
        <v>72.666666666666671</v>
      </c>
      <c r="M388" s="7">
        <f t="shared" ref="M388:M451" si="34">RANK(L388,$L$3:$L$1002,0)</f>
        <v>379</v>
      </c>
    </row>
    <row r="389" spans="1:13" x14ac:dyDescent="0.3">
      <c r="A389" s="3" t="s">
        <v>8</v>
      </c>
      <c r="B389" s="4" t="s">
        <v>29</v>
      </c>
      <c r="C389" s="4" t="s">
        <v>10</v>
      </c>
      <c r="D389" s="4" t="s">
        <v>11</v>
      </c>
      <c r="E389" s="4" t="s">
        <v>12</v>
      </c>
      <c r="F389" s="4">
        <v>64</v>
      </c>
      <c r="G389" s="4">
        <v>73</v>
      </c>
      <c r="H389" s="4">
        <v>70</v>
      </c>
      <c r="I389" s="4">
        <f t="shared" si="30"/>
        <v>207</v>
      </c>
      <c r="J389" s="4">
        <f t="shared" si="31"/>
        <v>64</v>
      </c>
      <c r="K389" s="4">
        <f t="shared" si="32"/>
        <v>73</v>
      </c>
      <c r="L389" s="4">
        <f t="shared" si="33"/>
        <v>69</v>
      </c>
      <c r="M389" s="7">
        <f t="shared" si="34"/>
        <v>475</v>
      </c>
    </row>
    <row r="390" spans="1:13" x14ac:dyDescent="0.3">
      <c r="A390" s="3" t="s">
        <v>8</v>
      </c>
      <c r="B390" s="4" t="s">
        <v>13</v>
      </c>
      <c r="C390" s="4" t="s">
        <v>19</v>
      </c>
      <c r="D390" s="4" t="s">
        <v>20</v>
      </c>
      <c r="E390" s="4" t="s">
        <v>12</v>
      </c>
      <c r="F390" s="4">
        <v>57</v>
      </c>
      <c r="G390" s="4">
        <v>78</v>
      </c>
      <c r="H390" s="4">
        <v>67</v>
      </c>
      <c r="I390" s="4">
        <f t="shared" si="30"/>
        <v>202</v>
      </c>
      <c r="J390" s="4">
        <f t="shared" si="31"/>
        <v>57</v>
      </c>
      <c r="K390" s="4">
        <f t="shared" si="32"/>
        <v>78</v>
      </c>
      <c r="L390" s="4">
        <f t="shared" si="33"/>
        <v>67.333333333333329</v>
      </c>
      <c r="M390" s="7">
        <f t="shared" si="34"/>
        <v>534</v>
      </c>
    </row>
    <row r="391" spans="1:13" x14ac:dyDescent="0.3">
      <c r="A391" s="3" t="s">
        <v>8</v>
      </c>
      <c r="B391" s="4" t="s">
        <v>21</v>
      </c>
      <c r="C391" s="4" t="s">
        <v>22</v>
      </c>
      <c r="D391" s="4" t="s">
        <v>11</v>
      </c>
      <c r="E391" s="4" t="s">
        <v>12</v>
      </c>
      <c r="F391" s="4">
        <v>62</v>
      </c>
      <c r="G391" s="4">
        <v>64</v>
      </c>
      <c r="H391" s="4">
        <v>64</v>
      </c>
      <c r="I391" s="4">
        <f t="shared" si="30"/>
        <v>190</v>
      </c>
      <c r="J391" s="4">
        <f t="shared" si="31"/>
        <v>62</v>
      </c>
      <c r="K391" s="4">
        <f t="shared" si="32"/>
        <v>64</v>
      </c>
      <c r="L391" s="4">
        <f t="shared" si="33"/>
        <v>63.333333333333336</v>
      </c>
      <c r="M391" s="7">
        <f t="shared" si="34"/>
        <v>641</v>
      </c>
    </row>
    <row r="392" spans="1:13" x14ac:dyDescent="0.3">
      <c r="A392" s="3" t="s">
        <v>17</v>
      </c>
      <c r="B392" s="4" t="s">
        <v>21</v>
      </c>
      <c r="C392" s="4" t="s">
        <v>16</v>
      </c>
      <c r="D392" s="4" t="s">
        <v>11</v>
      </c>
      <c r="E392" s="4" t="s">
        <v>12</v>
      </c>
      <c r="F392" s="4">
        <v>73</v>
      </c>
      <c r="G392" s="4">
        <v>70</v>
      </c>
      <c r="H392" s="4">
        <v>75</v>
      </c>
      <c r="I392" s="4">
        <f t="shared" si="30"/>
        <v>218</v>
      </c>
      <c r="J392" s="4">
        <f t="shared" si="31"/>
        <v>70</v>
      </c>
      <c r="K392" s="4">
        <f t="shared" si="32"/>
        <v>75</v>
      </c>
      <c r="L392" s="4">
        <f t="shared" si="33"/>
        <v>72.666666666666671</v>
      </c>
      <c r="M392" s="7">
        <f t="shared" si="34"/>
        <v>379</v>
      </c>
    </row>
    <row r="393" spans="1:13" x14ac:dyDescent="0.3">
      <c r="A393" s="3" t="s">
        <v>17</v>
      </c>
      <c r="B393" s="4" t="s">
        <v>29</v>
      </c>
      <c r="C393" s="4" t="s">
        <v>23</v>
      </c>
      <c r="D393" s="4" t="s">
        <v>20</v>
      </c>
      <c r="E393" s="4" t="s">
        <v>15</v>
      </c>
      <c r="F393" s="4">
        <v>73</v>
      </c>
      <c r="G393" s="4">
        <v>67</v>
      </c>
      <c r="H393" s="4">
        <v>59</v>
      </c>
      <c r="I393" s="4">
        <f t="shared" si="30"/>
        <v>199</v>
      </c>
      <c r="J393" s="4">
        <f t="shared" si="31"/>
        <v>59</v>
      </c>
      <c r="K393" s="4">
        <f t="shared" si="32"/>
        <v>73</v>
      </c>
      <c r="L393" s="4">
        <f t="shared" si="33"/>
        <v>66.333333333333329</v>
      </c>
      <c r="M393" s="7">
        <f t="shared" si="34"/>
        <v>557</v>
      </c>
    </row>
    <row r="394" spans="1:13" x14ac:dyDescent="0.3">
      <c r="A394" s="3" t="s">
        <v>8</v>
      </c>
      <c r="B394" s="4" t="s">
        <v>21</v>
      </c>
      <c r="C394" s="4" t="s">
        <v>14</v>
      </c>
      <c r="D394" s="4" t="s">
        <v>11</v>
      </c>
      <c r="E394" s="4" t="s">
        <v>12</v>
      </c>
      <c r="F394" s="4">
        <v>77</v>
      </c>
      <c r="G394" s="4">
        <v>68</v>
      </c>
      <c r="H394" s="4">
        <v>77</v>
      </c>
      <c r="I394" s="4">
        <f t="shared" si="30"/>
        <v>222</v>
      </c>
      <c r="J394" s="4">
        <f t="shared" si="31"/>
        <v>68</v>
      </c>
      <c r="K394" s="4">
        <f t="shared" si="32"/>
        <v>77</v>
      </c>
      <c r="L394" s="4">
        <f t="shared" si="33"/>
        <v>74</v>
      </c>
      <c r="M394" s="7">
        <f t="shared" si="34"/>
        <v>345</v>
      </c>
    </row>
    <row r="395" spans="1:13" x14ac:dyDescent="0.3">
      <c r="A395" s="3" t="s">
        <v>17</v>
      </c>
      <c r="B395" s="4" t="s">
        <v>29</v>
      </c>
      <c r="C395" s="4" t="s">
        <v>14</v>
      </c>
      <c r="D395" s="4" t="s">
        <v>11</v>
      </c>
      <c r="E395" s="4" t="s">
        <v>12</v>
      </c>
      <c r="F395" s="4">
        <v>76</v>
      </c>
      <c r="G395" s="4">
        <v>67</v>
      </c>
      <c r="H395" s="4">
        <v>67</v>
      </c>
      <c r="I395" s="4">
        <f t="shared" si="30"/>
        <v>210</v>
      </c>
      <c r="J395" s="4">
        <f t="shared" si="31"/>
        <v>67</v>
      </c>
      <c r="K395" s="4">
        <f t="shared" si="32"/>
        <v>76</v>
      </c>
      <c r="L395" s="4">
        <f t="shared" si="33"/>
        <v>70</v>
      </c>
      <c r="M395" s="7">
        <f t="shared" si="34"/>
        <v>448</v>
      </c>
    </row>
    <row r="396" spans="1:13" x14ac:dyDescent="0.3">
      <c r="A396" s="3" t="s">
        <v>17</v>
      </c>
      <c r="B396" s="4" t="s">
        <v>13</v>
      </c>
      <c r="C396" s="4" t="s">
        <v>19</v>
      </c>
      <c r="D396" s="4" t="s">
        <v>11</v>
      </c>
      <c r="E396" s="4" t="s">
        <v>15</v>
      </c>
      <c r="F396" s="4">
        <v>57</v>
      </c>
      <c r="G396" s="4">
        <v>54</v>
      </c>
      <c r="H396" s="4">
        <v>56</v>
      </c>
      <c r="I396" s="4">
        <f t="shared" si="30"/>
        <v>167</v>
      </c>
      <c r="J396" s="4">
        <f t="shared" si="31"/>
        <v>54</v>
      </c>
      <c r="K396" s="4">
        <f t="shared" si="32"/>
        <v>57</v>
      </c>
      <c r="L396" s="4">
        <f t="shared" si="33"/>
        <v>55.666666666666664</v>
      </c>
      <c r="M396" s="7">
        <f t="shared" si="34"/>
        <v>796</v>
      </c>
    </row>
    <row r="397" spans="1:13" x14ac:dyDescent="0.3">
      <c r="A397" s="3" t="s">
        <v>8</v>
      </c>
      <c r="B397" s="4" t="s">
        <v>13</v>
      </c>
      <c r="C397" s="4" t="s">
        <v>23</v>
      </c>
      <c r="D397" s="4" t="s">
        <v>11</v>
      </c>
      <c r="E397" s="4" t="s">
        <v>15</v>
      </c>
      <c r="F397" s="4">
        <v>65</v>
      </c>
      <c r="G397" s="4">
        <v>74</v>
      </c>
      <c r="H397" s="4">
        <v>77</v>
      </c>
      <c r="I397" s="4">
        <f t="shared" si="30"/>
        <v>216</v>
      </c>
      <c r="J397" s="4">
        <f t="shared" si="31"/>
        <v>65</v>
      </c>
      <c r="K397" s="4">
        <f t="shared" si="32"/>
        <v>77</v>
      </c>
      <c r="L397" s="4">
        <f t="shared" si="33"/>
        <v>72</v>
      </c>
      <c r="M397" s="7">
        <f t="shared" si="34"/>
        <v>395</v>
      </c>
    </row>
    <row r="398" spans="1:13" x14ac:dyDescent="0.3">
      <c r="A398" s="3" t="s">
        <v>17</v>
      </c>
      <c r="B398" s="4" t="s">
        <v>18</v>
      </c>
      <c r="C398" s="4" t="s">
        <v>22</v>
      </c>
      <c r="D398" s="4" t="s">
        <v>20</v>
      </c>
      <c r="E398" s="4" t="s">
        <v>12</v>
      </c>
      <c r="F398" s="4">
        <v>48</v>
      </c>
      <c r="G398" s="4">
        <v>45</v>
      </c>
      <c r="H398" s="4">
        <v>41</v>
      </c>
      <c r="I398" s="4">
        <f t="shared" si="30"/>
        <v>134</v>
      </c>
      <c r="J398" s="4">
        <f t="shared" si="31"/>
        <v>41</v>
      </c>
      <c r="K398" s="4">
        <f t="shared" si="32"/>
        <v>48</v>
      </c>
      <c r="L398" s="4">
        <f t="shared" si="33"/>
        <v>44.666666666666664</v>
      </c>
      <c r="M398" s="7">
        <f t="shared" si="34"/>
        <v>947</v>
      </c>
    </row>
    <row r="399" spans="1:13" x14ac:dyDescent="0.3">
      <c r="A399" s="3" t="s">
        <v>8</v>
      </c>
      <c r="B399" s="4" t="s">
        <v>9</v>
      </c>
      <c r="C399" s="4" t="s">
        <v>22</v>
      </c>
      <c r="D399" s="4" t="s">
        <v>20</v>
      </c>
      <c r="E399" s="4" t="s">
        <v>12</v>
      </c>
      <c r="F399" s="4">
        <v>50</v>
      </c>
      <c r="G399" s="4">
        <v>67</v>
      </c>
      <c r="H399" s="4">
        <v>63</v>
      </c>
      <c r="I399" s="4">
        <f t="shared" si="30"/>
        <v>180</v>
      </c>
      <c r="J399" s="4">
        <f t="shared" si="31"/>
        <v>50</v>
      </c>
      <c r="K399" s="4">
        <f t="shared" si="32"/>
        <v>67</v>
      </c>
      <c r="L399" s="4">
        <f t="shared" si="33"/>
        <v>60</v>
      </c>
      <c r="M399" s="7">
        <f t="shared" si="34"/>
        <v>708</v>
      </c>
    </row>
    <row r="400" spans="1:13" x14ac:dyDescent="0.3">
      <c r="A400" s="3" t="s">
        <v>8</v>
      </c>
      <c r="B400" s="4" t="s">
        <v>13</v>
      </c>
      <c r="C400" s="4" t="s">
        <v>19</v>
      </c>
      <c r="D400" s="4" t="s">
        <v>11</v>
      </c>
      <c r="E400" s="4" t="s">
        <v>12</v>
      </c>
      <c r="F400" s="4">
        <v>85</v>
      </c>
      <c r="G400" s="4">
        <v>89</v>
      </c>
      <c r="H400" s="4">
        <v>95</v>
      </c>
      <c r="I400" s="4">
        <f t="shared" si="30"/>
        <v>269</v>
      </c>
      <c r="J400" s="4">
        <f t="shared" si="31"/>
        <v>85</v>
      </c>
      <c r="K400" s="4">
        <f t="shared" si="32"/>
        <v>95</v>
      </c>
      <c r="L400" s="4">
        <f t="shared" si="33"/>
        <v>89.666666666666671</v>
      </c>
      <c r="M400" s="7">
        <f t="shared" si="34"/>
        <v>53</v>
      </c>
    </row>
    <row r="401" spans="1:13" x14ac:dyDescent="0.3">
      <c r="A401" s="3" t="s">
        <v>17</v>
      </c>
      <c r="B401" s="4" t="s">
        <v>9</v>
      </c>
      <c r="C401" s="4" t="s">
        <v>23</v>
      </c>
      <c r="D401" s="4" t="s">
        <v>11</v>
      </c>
      <c r="E401" s="4" t="s">
        <v>12</v>
      </c>
      <c r="F401" s="4">
        <v>74</v>
      </c>
      <c r="G401" s="4">
        <v>63</v>
      </c>
      <c r="H401" s="4">
        <v>57</v>
      </c>
      <c r="I401" s="4">
        <f t="shared" si="30"/>
        <v>194</v>
      </c>
      <c r="J401" s="4">
        <f t="shared" si="31"/>
        <v>57</v>
      </c>
      <c r="K401" s="4">
        <f t="shared" si="32"/>
        <v>74</v>
      </c>
      <c r="L401" s="4">
        <f t="shared" si="33"/>
        <v>64.666666666666671</v>
      </c>
      <c r="M401" s="7">
        <f t="shared" si="34"/>
        <v>602</v>
      </c>
    </row>
    <row r="402" spans="1:13" x14ac:dyDescent="0.3">
      <c r="A402" s="3" t="s">
        <v>17</v>
      </c>
      <c r="B402" s="4" t="s">
        <v>21</v>
      </c>
      <c r="C402" s="4" t="s">
        <v>23</v>
      </c>
      <c r="D402" s="4" t="s">
        <v>11</v>
      </c>
      <c r="E402" s="4" t="s">
        <v>12</v>
      </c>
      <c r="F402" s="4">
        <v>60</v>
      </c>
      <c r="G402" s="4">
        <v>59</v>
      </c>
      <c r="H402" s="4">
        <v>54</v>
      </c>
      <c r="I402" s="4">
        <f t="shared" si="30"/>
        <v>173</v>
      </c>
      <c r="J402" s="4">
        <f t="shared" si="31"/>
        <v>54</v>
      </c>
      <c r="K402" s="4">
        <f t="shared" si="32"/>
        <v>60</v>
      </c>
      <c r="L402" s="4">
        <f t="shared" si="33"/>
        <v>57.666666666666664</v>
      </c>
      <c r="M402" s="7">
        <f t="shared" si="34"/>
        <v>756</v>
      </c>
    </row>
    <row r="403" spans="1:13" x14ac:dyDescent="0.3">
      <c r="A403" s="3" t="s">
        <v>8</v>
      </c>
      <c r="B403" s="4" t="s">
        <v>13</v>
      </c>
      <c r="C403" s="4" t="s">
        <v>23</v>
      </c>
      <c r="D403" s="4" t="s">
        <v>11</v>
      </c>
      <c r="E403" s="4" t="s">
        <v>15</v>
      </c>
      <c r="F403" s="4">
        <v>59</v>
      </c>
      <c r="G403" s="4">
        <v>54</v>
      </c>
      <c r="H403" s="4">
        <v>67</v>
      </c>
      <c r="I403" s="4">
        <f t="shared" si="30"/>
        <v>180</v>
      </c>
      <c r="J403" s="4">
        <f t="shared" si="31"/>
        <v>54</v>
      </c>
      <c r="K403" s="4">
        <f t="shared" si="32"/>
        <v>67</v>
      </c>
      <c r="L403" s="4">
        <f t="shared" si="33"/>
        <v>60</v>
      </c>
      <c r="M403" s="7">
        <f t="shared" si="34"/>
        <v>708</v>
      </c>
    </row>
    <row r="404" spans="1:13" x14ac:dyDescent="0.3">
      <c r="A404" s="3" t="s">
        <v>17</v>
      </c>
      <c r="B404" s="4" t="s">
        <v>18</v>
      </c>
      <c r="C404" s="4" t="s">
        <v>14</v>
      </c>
      <c r="D404" s="4" t="s">
        <v>11</v>
      </c>
      <c r="E404" s="4" t="s">
        <v>12</v>
      </c>
      <c r="F404" s="4">
        <v>53</v>
      </c>
      <c r="G404" s="4">
        <v>43</v>
      </c>
      <c r="H404" s="4">
        <v>43</v>
      </c>
      <c r="I404" s="4">
        <f t="shared" si="30"/>
        <v>139</v>
      </c>
      <c r="J404" s="4">
        <f t="shared" si="31"/>
        <v>43</v>
      </c>
      <c r="K404" s="4">
        <f t="shared" si="32"/>
        <v>53</v>
      </c>
      <c r="L404" s="4">
        <f t="shared" si="33"/>
        <v>46.333333333333336</v>
      </c>
      <c r="M404" s="7">
        <f t="shared" si="34"/>
        <v>934</v>
      </c>
    </row>
    <row r="405" spans="1:13" x14ac:dyDescent="0.3">
      <c r="A405" s="3" t="s">
        <v>8</v>
      </c>
      <c r="B405" s="4" t="s">
        <v>18</v>
      </c>
      <c r="C405" s="4" t="s">
        <v>14</v>
      </c>
      <c r="D405" s="4" t="s">
        <v>20</v>
      </c>
      <c r="E405" s="4" t="s">
        <v>12</v>
      </c>
      <c r="F405" s="4">
        <v>49</v>
      </c>
      <c r="G405" s="4">
        <v>65</v>
      </c>
      <c r="H405" s="4">
        <v>55</v>
      </c>
      <c r="I405" s="4">
        <f t="shared" si="30"/>
        <v>169</v>
      </c>
      <c r="J405" s="4">
        <f t="shared" si="31"/>
        <v>49</v>
      </c>
      <c r="K405" s="4">
        <f t="shared" si="32"/>
        <v>65</v>
      </c>
      <c r="L405" s="4">
        <f t="shared" si="33"/>
        <v>56.333333333333336</v>
      </c>
      <c r="M405" s="7">
        <f t="shared" si="34"/>
        <v>780</v>
      </c>
    </row>
    <row r="406" spans="1:13" x14ac:dyDescent="0.3">
      <c r="A406" s="3" t="s">
        <v>8</v>
      </c>
      <c r="B406" s="4" t="s">
        <v>21</v>
      </c>
      <c r="C406" s="4" t="s">
        <v>22</v>
      </c>
      <c r="D406" s="4" t="s">
        <v>11</v>
      </c>
      <c r="E406" s="4" t="s">
        <v>15</v>
      </c>
      <c r="F406" s="4">
        <v>88</v>
      </c>
      <c r="G406" s="4">
        <v>99</v>
      </c>
      <c r="H406" s="4">
        <v>100</v>
      </c>
      <c r="I406" s="4">
        <f t="shared" si="30"/>
        <v>287</v>
      </c>
      <c r="J406" s="4">
        <f t="shared" si="31"/>
        <v>88</v>
      </c>
      <c r="K406" s="4">
        <f t="shared" si="32"/>
        <v>100</v>
      </c>
      <c r="L406" s="4">
        <f t="shared" si="33"/>
        <v>95.666666666666671</v>
      </c>
      <c r="M406" s="7">
        <f t="shared" si="34"/>
        <v>21</v>
      </c>
    </row>
    <row r="407" spans="1:13" x14ac:dyDescent="0.3">
      <c r="A407" s="3" t="s">
        <v>8</v>
      </c>
      <c r="B407" s="4" t="s">
        <v>13</v>
      </c>
      <c r="C407" s="4" t="s">
        <v>22</v>
      </c>
      <c r="D407" s="4" t="s">
        <v>11</v>
      </c>
      <c r="E407" s="4" t="s">
        <v>12</v>
      </c>
      <c r="F407" s="4">
        <v>54</v>
      </c>
      <c r="G407" s="4">
        <v>59</v>
      </c>
      <c r="H407" s="4">
        <v>62</v>
      </c>
      <c r="I407" s="4">
        <f t="shared" si="30"/>
        <v>175</v>
      </c>
      <c r="J407" s="4">
        <f t="shared" si="31"/>
        <v>54</v>
      </c>
      <c r="K407" s="4">
        <f t="shared" si="32"/>
        <v>62</v>
      </c>
      <c r="L407" s="4">
        <f t="shared" si="33"/>
        <v>58.333333333333336</v>
      </c>
      <c r="M407" s="7">
        <f t="shared" si="34"/>
        <v>745</v>
      </c>
    </row>
    <row r="408" spans="1:13" x14ac:dyDescent="0.3">
      <c r="A408" s="3" t="s">
        <v>8</v>
      </c>
      <c r="B408" s="4" t="s">
        <v>13</v>
      </c>
      <c r="C408" s="4" t="s">
        <v>23</v>
      </c>
      <c r="D408" s="4" t="s">
        <v>11</v>
      </c>
      <c r="E408" s="4" t="s">
        <v>12</v>
      </c>
      <c r="F408" s="4">
        <v>63</v>
      </c>
      <c r="G408" s="4">
        <v>73</v>
      </c>
      <c r="H408" s="4">
        <v>68</v>
      </c>
      <c r="I408" s="4">
        <f t="shared" si="30"/>
        <v>204</v>
      </c>
      <c r="J408" s="4">
        <f t="shared" si="31"/>
        <v>63</v>
      </c>
      <c r="K408" s="4">
        <f t="shared" si="32"/>
        <v>73</v>
      </c>
      <c r="L408" s="4">
        <f t="shared" si="33"/>
        <v>68</v>
      </c>
      <c r="M408" s="7">
        <f t="shared" si="34"/>
        <v>512</v>
      </c>
    </row>
    <row r="409" spans="1:13" x14ac:dyDescent="0.3">
      <c r="A409" s="3" t="s">
        <v>17</v>
      </c>
      <c r="B409" s="4" t="s">
        <v>9</v>
      </c>
      <c r="C409" s="4" t="s">
        <v>19</v>
      </c>
      <c r="D409" s="4" t="s">
        <v>11</v>
      </c>
      <c r="E409" s="4" t="s">
        <v>15</v>
      </c>
      <c r="F409" s="4">
        <v>65</v>
      </c>
      <c r="G409" s="4">
        <v>65</v>
      </c>
      <c r="H409" s="4">
        <v>63</v>
      </c>
      <c r="I409" s="4">
        <f t="shared" si="30"/>
        <v>193</v>
      </c>
      <c r="J409" s="4">
        <f t="shared" si="31"/>
        <v>63</v>
      </c>
      <c r="K409" s="4">
        <f t="shared" si="32"/>
        <v>65</v>
      </c>
      <c r="L409" s="4">
        <f t="shared" si="33"/>
        <v>64.333333333333329</v>
      </c>
      <c r="M409" s="7">
        <f t="shared" si="34"/>
        <v>613</v>
      </c>
    </row>
    <row r="410" spans="1:13" x14ac:dyDescent="0.3">
      <c r="A410" s="3" t="s">
        <v>8</v>
      </c>
      <c r="B410" s="4" t="s">
        <v>9</v>
      </c>
      <c r="C410" s="4" t="s">
        <v>19</v>
      </c>
      <c r="D410" s="4" t="s">
        <v>11</v>
      </c>
      <c r="E410" s="4" t="s">
        <v>12</v>
      </c>
      <c r="F410" s="4">
        <v>82</v>
      </c>
      <c r="G410" s="4">
        <v>80</v>
      </c>
      <c r="H410" s="4">
        <v>77</v>
      </c>
      <c r="I410" s="4">
        <f t="shared" si="30"/>
        <v>239</v>
      </c>
      <c r="J410" s="4">
        <f t="shared" si="31"/>
        <v>77</v>
      </c>
      <c r="K410" s="4">
        <f t="shared" si="32"/>
        <v>82</v>
      </c>
      <c r="L410" s="4">
        <f t="shared" si="33"/>
        <v>79.666666666666671</v>
      </c>
      <c r="M410" s="7">
        <f t="shared" si="34"/>
        <v>199</v>
      </c>
    </row>
    <row r="411" spans="1:13" x14ac:dyDescent="0.3">
      <c r="A411" s="3" t="s">
        <v>8</v>
      </c>
      <c r="B411" s="4" t="s">
        <v>21</v>
      </c>
      <c r="C411" s="4" t="s">
        <v>22</v>
      </c>
      <c r="D411" s="4" t="s">
        <v>20</v>
      </c>
      <c r="E411" s="4" t="s">
        <v>15</v>
      </c>
      <c r="F411" s="4">
        <v>52</v>
      </c>
      <c r="G411" s="4">
        <v>57</v>
      </c>
      <c r="H411" s="4">
        <v>56</v>
      </c>
      <c r="I411" s="4">
        <f t="shared" si="30"/>
        <v>165</v>
      </c>
      <c r="J411" s="4">
        <f t="shared" si="31"/>
        <v>52</v>
      </c>
      <c r="K411" s="4">
        <f t="shared" si="32"/>
        <v>57</v>
      </c>
      <c r="L411" s="4">
        <f t="shared" si="33"/>
        <v>55</v>
      </c>
      <c r="M411" s="7">
        <f t="shared" si="34"/>
        <v>808</v>
      </c>
    </row>
    <row r="412" spans="1:13" x14ac:dyDescent="0.3">
      <c r="A412" s="3" t="s">
        <v>17</v>
      </c>
      <c r="B412" s="4" t="s">
        <v>21</v>
      </c>
      <c r="C412" s="4" t="s">
        <v>19</v>
      </c>
      <c r="D412" s="4" t="s">
        <v>11</v>
      </c>
      <c r="E412" s="4" t="s">
        <v>15</v>
      </c>
      <c r="F412" s="4">
        <v>87</v>
      </c>
      <c r="G412" s="4">
        <v>84</v>
      </c>
      <c r="H412" s="4">
        <v>85</v>
      </c>
      <c r="I412" s="4">
        <f t="shared" si="30"/>
        <v>256</v>
      </c>
      <c r="J412" s="4">
        <f t="shared" si="31"/>
        <v>84</v>
      </c>
      <c r="K412" s="4">
        <f t="shared" si="32"/>
        <v>87</v>
      </c>
      <c r="L412" s="4">
        <f t="shared" si="33"/>
        <v>85.333333333333329</v>
      </c>
      <c r="M412" s="7">
        <f t="shared" si="34"/>
        <v>109</v>
      </c>
    </row>
    <row r="413" spans="1:13" x14ac:dyDescent="0.3">
      <c r="A413" s="3" t="s">
        <v>8</v>
      </c>
      <c r="B413" s="4" t="s">
        <v>21</v>
      </c>
      <c r="C413" s="4" t="s">
        <v>16</v>
      </c>
      <c r="D413" s="4" t="s">
        <v>11</v>
      </c>
      <c r="E413" s="4" t="s">
        <v>15</v>
      </c>
      <c r="F413" s="4">
        <v>70</v>
      </c>
      <c r="G413" s="4">
        <v>71</v>
      </c>
      <c r="H413" s="4">
        <v>74</v>
      </c>
      <c r="I413" s="4">
        <f t="shared" si="30"/>
        <v>215</v>
      </c>
      <c r="J413" s="4">
        <f t="shared" si="31"/>
        <v>70</v>
      </c>
      <c r="K413" s="4">
        <f t="shared" si="32"/>
        <v>74</v>
      </c>
      <c r="L413" s="4">
        <f t="shared" si="33"/>
        <v>71.666666666666671</v>
      </c>
      <c r="M413" s="7">
        <f t="shared" si="34"/>
        <v>404</v>
      </c>
    </row>
    <row r="414" spans="1:13" x14ac:dyDescent="0.3">
      <c r="A414" s="3" t="s">
        <v>17</v>
      </c>
      <c r="B414" s="4" t="s">
        <v>29</v>
      </c>
      <c r="C414" s="4" t="s">
        <v>14</v>
      </c>
      <c r="D414" s="4" t="s">
        <v>11</v>
      </c>
      <c r="E414" s="4" t="s">
        <v>15</v>
      </c>
      <c r="F414" s="4">
        <v>84</v>
      </c>
      <c r="G414" s="4">
        <v>83</v>
      </c>
      <c r="H414" s="4">
        <v>78</v>
      </c>
      <c r="I414" s="4">
        <f t="shared" si="30"/>
        <v>245</v>
      </c>
      <c r="J414" s="4">
        <f t="shared" si="31"/>
        <v>78</v>
      </c>
      <c r="K414" s="4">
        <f t="shared" si="32"/>
        <v>84</v>
      </c>
      <c r="L414" s="4">
        <f t="shared" si="33"/>
        <v>81.666666666666671</v>
      </c>
      <c r="M414" s="7">
        <f t="shared" si="34"/>
        <v>169</v>
      </c>
    </row>
    <row r="415" spans="1:13" x14ac:dyDescent="0.3">
      <c r="A415" s="3" t="s">
        <v>17</v>
      </c>
      <c r="B415" s="4" t="s">
        <v>21</v>
      </c>
      <c r="C415" s="4" t="s">
        <v>19</v>
      </c>
      <c r="D415" s="4" t="s">
        <v>11</v>
      </c>
      <c r="E415" s="4" t="s">
        <v>12</v>
      </c>
      <c r="F415" s="4">
        <v>71</v>
      </c>
      <c r="G415" s="4">
        <v>66</v>
      </c>
      <c r="H415" s="4">
        <v>60</v>
      </c>
      <c r="I415" s="4">
        <f t="shared" si="30"/>
        <v>197</v>
      </c>
      <c r="J415" s="4">
        <f t="shared" si="31"/>
        <v>60</v>
      </c>
      <c r="K415" s="4">
        <f t="shared" si="32"/>
        <v>71</v>
      </c>
      <c r="L415" s="4">
        <f t="shared" si="33"/>
        <v>65.666666666666671</v>
      </c>
      <c r="M415" s="7">
        <f t="shared" si="34"/>
        <v>576</v>
      </c>
    </row>
    <row r="416" spans="1:13" x14ac:dyDescent="0.3">
      <c r="A416" s="3" t="s">
        <v>17</v>
      </c>
      <c r="B416" s="4" t="s">
        <v>9</v>
      </c>
      <c r="C416" s="4" t="s">
        <v>23</v>
      </c>
      <c r="D416" s="4" t="s">
        <v>11</v>
      </c>
      <c r="E416" s="4" t="s">
        <v>15</v>
      </c>
      <c r="F416" s="4">
        <v>63</v>
      </c>
      <c r="G416" s="4">
        <v>67</v>
      </c>
      <c r="H416" s="4">
        <v>67</v>
      </c>
      <c r="I416" s="4">
        <f t="shared" si="30"/>
        <v>197</v>
      </c>
      <c r="J416" s="4">
        <f t="shared" si="31"/>
        <v>63</v>
      </c>
      <c r="K416" s="4">
        <f t="shared" si="32"/>
        <v>67</v>
      </c>
      <c r="L416" s="4">
        <f t="shared" si="33"/>
        <v>65.666666666666671</v>
      </c>
      <c r="M416" s="7">
        <f t="shared" si="34"/>
        <v>576</v>
      </c>
    </row>
    <row r="417" spans="1:13" x14ac:dyDescent="0.3">
      <c r="A417" s="3" t="s">
        <v>8</v>
      </c>
      <c r="B417" s="4" t="s">
        <v>13</v>
      </c>
      <c r="C417" s="4" t="s">
        <v>10</v>
      </c>
      <c r="D417" s="4" t="s">
        <v>20</v>
      </c>
      <c r="E417" s="4" t="s">
        <v>15</v>
      </c>
      <c r="F417" s="4">
        <v>51</v>
      </c>
      <c r="G417" s="4">
        <v>72</v>
      </c>
      <c r="H417" s="4">
        <v>79</v>
      </c>
      <c r="I417" s="4">
        <f t="shared" si="30"/>
        <v>202</v>
      </c>
      <c r="J417" s="4">
        <f t="shared" si="31"/>
        <v>51</v>
      </c>
      <c r="K417" s="4">
        <f t="shared" si="32"/>
        <v>79</v>
      </c>
      <c r="L417" s="4">
        <f t="shared" si="33"/>
        <v>67.333333333333329</v>
      </c>
      <c r="M417" s="7">
        <f t="shared" si="34"/>
        <v>534</v>
      </c>
    </row>
    <row r="418" spans="1:13" x14ac:dyDescent="0.3">
      <c r="A418" s="3" t="s">
        <v>17</v>
      </c>
      <c r="B418" s="4" t="s">
        <v>29</v>
      </c>
      <c r="C418" s="4" t="s">
        <v>22</v>
      </c>
      <c r="D418" s="4" t="s">
        <v>11</v>
      </c>
      <c r="E418" s="4" t="s">
        <v>12</v>
      </c>
      <c r="F418" s="4">
        <v>84</v>
      </c>
      <c r="G418" s="4">
        <v>73</v>
      </c>
      <c r="H418" s="4">
        <v>69</v>
      </c>
      <c r="I418" s="4">
        <f t="shared" si="30"/>
        <v>226</v>
      </c>
      <c r="J418" s="4">
        <f t="shared" si="31"/>
        <v>69</v>
      </c>
      <c r="K418" s="4">
        <f t="shared" si="32"/>
        <v>84</v>
      </c>
      <c r="L418" s="4">
        <f t="shared" si="33"/>
        <v>75.333333333333329</v>
      </c>
      <c r="M418" s="7">
        <f t="shared" si="34"/>
        <v>307</v>
      </c>
    </row>
    <row r="419" spans="1:13" x14ac:dyDescent="0.3">
      <c r="A419" s="3" t="s">
        <v>17</v>
      </c>
      <c r="B419" s="4" t="s">
        <v>13</v>
      </c>
      <c r="C419" s="4" t="s">
        <v>10</v>
      </c>
      <c r="D419" s="4" t="s">
        <v>11</v>
      </c>
      <c r="E419" s="4" t="s">
        <v>15</v>
      </c>
      <c r="F419" s="4">
        <v>71</v>
      </c>
      <c r="G419" s="4">
        <v>74</v>
      </c>
      <c r="H419" s="4">
        <v>68</v>
      </c>
      <c r="I419" s="4">
        <f t="shared" si="30"/>
        <v>213</v>
      </c>
      <c r="J419" s="4">
        <f t="shared" si="31"/>
        <v>68</v>
      </c>
      <c r="K419" s="4">
        <f t="shared" si="32"/>
        <v>74</v>
      </c>
      <c r="L419" s="4">
        <f t="shared" si="33"/>
        <v>71</v>
      </c>
      <c r="M419" s="7">
        <f t="shared" si="34"/>
        <v>424</v>
      </c>
    </row>
    <row r="420" spans="1:13" x14ac:dyDescent="0.3">
      <c r="A420" s="3" t="s">
        <v>17</v>
      </c>
      <c r="B420" s="4" t="s">
        <v>13</v>
      </c>
      <c r="C420" s="4" t="s">
        <v>19</v>
      </c>
      <c r="D420" s="4" t="s">
        <v>11</v>
      </c>
      <c r="E420" s="4" t="s">
        <v>12</v>
      </c>
      <c r="F420" s="4">
        <v>74</v>
      </c>
      <c r="G420" s="4">
        <v>73</v>
      </c>
      <c r="H420" s="4">
        <v>67</v>
      </c>
      <c r="I420" s="4">
        <f t="shared" si="30"/>
        <v>214</v>
      </c>
      <c r="J420" s="4">
        <f t="shared" si="31"/>
        <v>67</v>
      </c>
      <c r="K420" s="4">
        <f t="shared" si="32"/>
        <v>74</v>
      </c>
      <c r="L420" s="4">
        <f t="shared" si="33"/>
        <v>71.333333333333329</v>
      </c>
      <c r="M420" s="7">
        <f t="shared" si="34"/>
        <v>412</v>
      </c>
    </row>
    <row r="421" spans="1:13" x14ac:dyDescent="0.3">
      <c r="A421" s="3" t="s">
        <v>17</v>
      </c>
      <c r="B421" s="4" t="s">
        <v>21</v>
      </c>
      <c r="C421" s="4" t="s">
        <v>14</v>
      </c>
      <c r="D421" s="4" t="s">
        <v>11</v>
      </c>
      <c r="E421" s="4" t="s">
        <v>12</v>
      </c>
      <c r="F421" s="4">
        <v>68</v>
      </c>
      <c r="G421" s="4">
        <v>59</v>
      </c>
      <c r="H421" s="4">
        <v>62</v>
      </c>
      <c r="I421" s="4">
        <f t="shared" si="30"/>
        <v>189</v>
      </c>
      <c r="J421" s="4">
        <f t="shared" si="31"/>
        <v>59</v>
      </c>
      <c r="K421" s="4">
        <f t="shared" si="32"/>
        <v>68</v>
      </c>
      <c r="L421" s="4">
        <f t="shared" si="33"/>
        <v>63</v>
      </c>
      <c r="M421" s="7">
        <f t="shared" si="34"/>
        <v>646</v>
      </c>
    </row>
    <row r="422" spans="1:13" x14ac:dyDescent="0.3">
      <c r="A422" s="3" t="s">
        <v>17</v>
      </c>
      <c r="B422" s="4" t="s">
        <v>29</v>
      </c>
      <c r="C422" s="4" t="s">
        <v>22</v>
      </c>
      <c r="D422" s="4" t="s">
        <v>20</v>
      </c>
      <c r="E422" s="4" t="s">
        <v>15</v>
      </c>
      <c r="F422" s="4">
        <v>57</v>
      </c>
      <c r="G422" s="4">
        <v>56</v>
      </c>
      <c r="H422" s="4">
        <v>54</v>
      </c>
      <c r="I422" s="4">
        <f t="shared" si="30"/>
        <v>167</v>
      </c>
      <c r="J422" s="4">
        <f t="shared" si="31"/>
        <v>54</v>
      </c>
      <c r="K422" s="4">
        <f t="shared" si="32"/>
        <v>57</v>
      </c>
      <c r="L422" s="4">
        <f t="shared" si="33"/>
        <v>55.666666666666664</v>
      </c>
      <c r="M422" s="7">
        <f t="shared" si="34"/>
        <v>796</v>
      </c>
    </row>
    <row r="423" spans="1:13" x14ac:dyDescent="0.3">
      <c r="A423" s="3" t="s">
        <v>8</v>
      </c>
      <c r="B423" s="4" t="s">
        <v>13</v>
      </c>
      <c r="C423" s="4" t="s">
        <v>19</v>
      </c>
      <c r="D423" s="4" t="s">
        <v>20</v>
      </c>
      <c r="E423" s="4" t="s">
        <v>15</v>
      </c>
      <c r="F423" s="4">
        <v>82</v>
      </c>
      <c r="G423" s="4">
        <v>93</v>
      </c>
      <c r="H423" s="4">
        <v>93</v>
      </c>
      <c r="I423" s="4">
        <f t="shared" si="30"/>
        <v>268</v>
      </c>
      <c r="J423" s="4">
        <f t="shared" si="31"/>
        <v>82</v>
      </c>
      <c r="K423" s="4">
        <f t="shared" si="32"/>
        <v>93</v>
      </c>
      <c r="L423" s="4">
        <f t="shared" si="33"/>
        <v>89.333333333333329</v>
      </c>
      <c r="M423" s="7">
        <f t="shared" si="34"/>
        <v>55</v>
      </c>
    </row>
    <row r="424" spans="1:13" x14ac:dyDescent="0.3">
      <c r="A424" s="3" t="s">
        <v>8</v>
      </c>
      <c r="B424" s="4" t="s">
        <v>21</v>
      </c>
      <c r="C424" s="4" t="s">
        <v>22</v>
      </c>
      <c r="D424" s="4" t="s">
        <v>11</v>
      </c>
      <c r="E424" s="4" t="s">
        <v>15</v>
      </c>
      <c r="F424" s="4">
        <v>57</v>
      </c>
      <c r="G424" s="4">
        <v>58</v>
      </c>
      <c r="H424" s="4">
        <v>64</v>
      </c>
      <c r="I424" s="4">
        <f t="shared" si="30"/>
        <v>179</v>
      </c>
      <c r="J424" s="4">
        <f t="shared" si="31"/>
        <v>57</v>
      </c>
      <c r="K424" s="4">
        <f t="shared" si="32"/>
        <v>64</v>
      </c>
      <c r="L424" s="4">
        <f t="shared" si="33"/>
        <v>59.666666666666664</v>
      </c>
      <c r="M424" s="7">
        <f t="shared" si="34"/>
        <v>716</v>
      </c>
    </row>
    <row r="425" spans="1:13" x14ac:dyDescent="0.3">
      <c r="A425" s="3" t="s">
        <v>8</v>
      </c>
      <c r="B425" s="4" t="s">
        <v>21</v>
      </c>
      <c r="C425" s="4" t="s">
        <v>16</v>
      </c>
      <c r="D425" s="4" t="s">
        <v>20</v>
      </c>
      <c r="E425" s="4" t="s">
        <v>15</v>
      </c>
      <c r="F425" s="4">
        <v>47</v>
      </c>
      <c r="G425" s="4">
        <v>58</v>
      </c>
      <c r="H425" s="4">
        <v>67</v>
      </c>
      <c r="I425" s="4">
        <f t="shared" si="30"/>
        <v>172</v>
      </c>
      <c r="J425" s="4">
        <f t="shared" si="31"/>
        <v>47</v>
      </c>
      <c r="K425" s="4">
        <f t="shared" si="32"/>
        <v>67</v>
      </c>
      <c r="L425" s="4">
        <f t="shared" si="33"/>
        <v>57.333333333333336</v>
      </c>
      <c r="M425" s="7">
        <f t="shared" si="34"/>
        <v>764</v>
      </c>
    </row>
    <row r="426" spans="1:13" x14ac:dyDescent="0.3">
      <c r="A426" s="3" t="s">
        <v>8</v>
      </c>
      <c r="B426" s="4" t="s">
        <v>18</v>
      </c>
      <c r="C426" s="4" t="s">
        <v>23</v>
      </c>
      <c r="D426" s="4" t="s">
        <v>11</v>
      </c>
      <c r="E426" s="4" t="s">
        <v>15</v>
      </c>
      <c r="F426" s="4">
        <v>59</v>
      </c>
      <c r="G426" s="4">
        <v>85</v>
      </c>
      <c r="H426" s="4">
        <v>80</v>
      </c>
      <c r="I426" s="4">
        <f t="shared" si="30"/>
        <v>224</v>
      </c>
      <c r="J426" s="4">
        <f t="shared" si="31"/>
        <v>59</v>
      </c>
      <c r="K426" s="4">
        <f t="shared" si="32"/>
        <v>85</v>
      </c>
      <c r="L426" s="4">
        <f t="shared" si="33"/>
        <v>74.666666666666671</v>
      </c>
      <c r="M426" s="7">
        <f t="shared" si="34"/>
        <v>325</v>
      </c>
    </row>
    <row r="427" spans="1:13" x14ac:dyDescent="0.3">
      <c r="A427" s="3" t="s">
        <v>17</v>
      </c>
      <c r="B427" s="4" t="s">
        <v>9</v>
      </c>
      <c r="C427" s="4" t="s">
        <v>14</v>
      </c>
      <c r="D427" s="4" t="s">
        <v>20</v>
      </c>
      <c r="E427" s="4" t="s">
        <v>12</v>
      </c>
      <c r="F427" s="4">
        <v>41</v>
      </c>
      <c r="G427" s="4">
        <v>39</v>
      </c>
      <c r="H427" s="4">
        <v>34</v>
      </c>
      <c r="I427" s="4">
        <f t="shared" si="30"/>
        <v>114</v>
      </c>
      <c r="J427" s="4">
        <f t="shared" si="31"/>
        <v>34</v>
      </c>
      <c r="K427" s="4">
        <f t="shared" si="32"/>
        <v>41</v>
      </c>
      <c r="L427" s="4">
        <f t="shared" si="33"/>
        <v>38</v>
      </c>
      <c r="M427" s="7">
        <f t="shared" si="34"/>
        <v>980</v>
      </c>
    </row>
    <row r="428" spans="1:13" x14ac:dyDescent="0.3">
      <c r="A428" s="3" t="s">
        <v>8</v>
      </c>
      <c r="B428" s="4" t="s">
        <v>13</v>
      </c>
      <c r="C428" s="4" t="s">
        <v>14</v>
      </c>
      <c r="D428" s="4" t="s">
        <v>20</v>
      </c>
      <c r="E428" s="4" t="s">
        <v>12</v>
      </c>
      <c r="F428" s="4">
        <v>62</v>
      </c>
      <c r="G428" s="4">
        <v>67</v>
      </c>
      <c r="H428" s="4">
        <v>62</v>
      </c>
      <c r="I428" s="4">
        <f t="shared" si="30"/>
        <v>191</v>
      </c>
      <c r="J428" s="4">
        <f t="shared" si="31"/>
        <v>62</v>
      </c>
      <c r="K428" s="4">
        <f t="shared" si="32"/>
        <v>67</v>
      </c>
      <c r="L428" s="4">
        <f t="shared" si="33"/>
        <v>63.666666666666664</v>
      </c>
      <c r="M428" s="7">
        <f t="shared" si="34"/>
        <v>632</v>
      </c>
    </row>
    <row r="429" spans="1:13" x14ac:dyDescent="0.3">
      <c r="A429" s="3" t="s">
        <v>17</v>
      </c>
      <c r="B429" s="4" t="s">
        <v>13</v>
      </c>
      <c r="C429" s="4" t="s">
        <v>10</v>
      </c>
      <c r="D429" s="4" t="s">
        <v>11</v>
      </c>
      <c r="E429" s="4" t="s">
        <v>12</v>
      </c>
      <c r="F429" s="4">
        <v>86</v>
      </c>
      <c r="G429" s="4">
        <v>83</v>
      </c>
      <c r="H429" s="4">
        <v>86</v>
      </c>
      <c r="I429" s="4">
        <f t="shared" si="30"/>
        <v>255</v>
      </c>
      <c r="J429" s="4">
        <f t="shared" si="31"/>
        <v>83</v>
      </c>
      <c r="K429" s="4">
        <f t="shared" si="32"/>
        <v>86</v>
      </c>
      <c r="L429" s="4">
        <f t="shared" si="33"/>
        <v>85</v>
      </c>
      <c r="M429" s="7">
        <f t="shared" si="34"/>
        <v>113</v>
      </c>
    </row>
    <row r="430" spans="1:13" x14ac:dyDescent="0.3">
      <c r="A430" s="3" t="s">
        <v>17</v>
      </c>
      <c r="B430" s="4" t="s">
        <v>13</v>
      </c>
      <c r="C430" s="4" t="s">
        <v>23</v>
      </c>
      <c r="D430" s="4" t="s">
        <v>20</v>
      </c>
      <c r="E430" s="4" t="s">
        <v>12</v>
      </c>
      <c r="F430" s="4">
        <v>69</v>
      </c>
      <c r="G430" s="4">
        <v>71</v>
      </c>
      <c r="H430" s="4">
        <v>65</v>
      </c>
      <c r="I430" s="4">
        <f t="shared" si="30"/>
        <v>205</v>
      </c>
      <c r="J430" s="4">
        <f t="shared" si="31"/>
        <v>65</v>
      </c>
      <c r="K430" s="4">
        <f t="shared" si="32"/>
        <v>71</v>
      </c>
      <c r="L430" s="4">
        <f t="shared" si="33"/>
        <v>68.333333333333329</v>
      </c>
      <c r="M430" s="7">
        <f t="shared" si="34"/>
        <v>499</v>
      </c>
    </row>
    <row r="431" spans="1:13" x14ac:dyDescent="0.3">
      <c r="A431" s="3" t="s">
        <v>17</v>
      </c>
      <c r="B431" s="4" t="s">
        <v>18</v>
      </c>
      <c r="C431" s="4" t="s">
        <v>23</v>
      </c>
      <c r="D431" s="4" t="s">
        <v>20</v>
      </c>
      <c r="E431" s="4" t="s">
        <v>12</v>
      </c>
      <c r="F431" s="4">
        <v>65</v>
      </c>
      <c r="G431" s="4">
        <v>59</v>
      </c>
      <c r="H431" s="4">
        <v>53</v>
      </c>
      <c r="I431" s="4">
        <f t="shared" si="30"/>
        <v>177</v>
      </c>
      <c r="J431" s="4">
        <f t="shared" si="31"/>
        <v>53</v>
      </c>
      <c r="K431" s="4">
        <f t="shared" si="32"/>
        <v>65</v>
      </c>
      <c r="L431" s="4">
        <f t="shared" si="33"/>
        <v>59</v>
      </c>
      <c r="M431" s="7">
        <f t="shared" si="34"/>
        <v>727</v>
      </c>
    </row>
    <row r="432" spans="1:13" x14ac:dyDescent="0.3">
      <c r="A432" s="3" t="s">
        <v>17</v>
      </c>
      <c r="B432" s="4" t="s">
        <v>13</v>
      </c>
      <c r="C432" s="4" t="s">
        <v>23</v>
      </c>
      <c r="D432" s="4" t="s">
        <v>20</v>
      </c>
      <c r="E432" s="4" t="s">
        <v>12</v>
      </c>
      <c r="F432" s="4">
        <v>68</v>
      </c>
      <c r="G432" s="4">
        <v>63</v>
      </c>
      <c r="H432" s="4">
        <v>54</v>
      </c>
      <c r="I432" s="4">
        <f t="shared" si="30"/>
        <v>185</v>
      </c>
      <c r="J432" s="4">
        <f t="shared" si="31"/>
        <v>54</v>
      </c>
      <c r="K432" s="4">
        <f t="shared" si="32"/>
        <v>68</v>
      </c>
      <c r="L432" s="4">
        <f t="shared" si="33"/>
        <v>61.666666666666664</v>
      </c>
      <c r="M432" s="7">
        <f t="shared" si="34"/>
        <v>671</v>
      </c>
    </row>
    <row r="433" spans="1:13" x14ac:dyDescent="0.3">
      <c r="A433" s="3" t="s">
        <v>17</v>
      </c>
      <c r="B433" s="4" t="s">
        <v>13</v>
      </c>
      <c r="C433" s="4" t="s">
        <v>19</v>
      </c>
      <c r="D433" s="4" t="s">
        <v>20</v>
      </c>
      <c r="E433" s="4" t="s">
        <v>12</v>
      </c>
      <c r="F433" s="4">
        <v>64</v>
      </c>
      <c r="G433" s="4">
        <v>66</v>
      </c>
      <c r="H433" s="4">
        <v>59</v>
      </c>
      <c r="I433" s="4">
        <f t="shared" si="30"/>
        <v>189</v>
      </c>
      <c r="J433" s="4">
        <f t="shared" si="31"/>
        <v>59</v>
      </c>
      <c r="K433" s="4">
        <f t="shared" si="32"/>
        <v>66</v>
      </c>
      <c r="L433" s="4">
        <f t="shared" si="33"/>
        <v>63</v>
      </c>
      <c r="M433" s="7">
        <f t="shared" si="34"/>
        <v>646</v>
      </c>
    </row>
    <row r="434" spans="1:13" x14ac:dyDescent="0.3">
      <c r="A434" s="3" t="s">
        <v>8</v>
      </c>
      <c r="B434" s="4" t="s">
        <v>13</v>
      </c>
      <c r="C434" s="4" t="s">
        <v>22</v>
      </c>
      <c r="D434" s="4" t="s">
        <v>11</v>
      </c>
      <c r="E434" s="4" t="s">
        <v>12</v>
      </c>
      <c r="F434" s="4">
        <v>61</v>
      </c>
      <c r="G434" s="4">
        <v>72</v>
      </c>
      <c r="H434" s="4">
        <v>70</v>
      </c>
      <c r="I434" s="4">
        <f t="shared" si="30"/>
        <v>203</v>
      </c>
      <c r="J434" s="4">
        <f t="shared" si="31"/>
        <v>61</v>
      </c>
      <c r="K434" s="4">
        <f t="shared" si="32"/>
        <v>72</v>
      </c>
      <c r="L434" s="4">
        <f t="shared" si="33"/>
        <v>67.666666666666671</v>
      </c>
      <c r="M434" s="7">
        <f t="shared" si="34"/>
        <v>527</v>
      </c>
    </row>
    <row r="435" spans="1:13" x14ac:dyDescent="0.3">
      <c r="A435" s="3" t="s">
        <v>17</v>
      </c>
      <c r="B435" s="4" t="s">
        <v>13</v>
      </c>
      <c r="C435" s="4" t="s">
        <v>22</v>
      </c>
      <c r="D435" s="4" t="s">
        <v>11</v>
      </c>
      <c r="E435" s="4" t="s">
        <v>12</v>
      </c>
      <c r="F435" s="4">
        <v>61</v>
      </c>
      <c r="G435" s="4">
        <v>56</v>
      </c>
      <c r="H435" s="4">
        <v>55</v>
      </c>
      <c r="I435" s="4">
        <f t="shared" si="30"/>
        <v>172</v>
      </c>
      <c r="J435" s="4">
        <f t="shared" si="31"/>
        <v>55</v>
      </c>
      <c r="K435" s="4">
        <f t="shared" si="32"/>
        <v>61</v>
      </c>
      <c r="L435" s="4">
        <f t="shared" si="33"/>
        <v>57.333333333333336</v>
      </c>
      <c r="M435" s="7">
        <f t="shared" si="34"/>
        <v>764</v>
      </c>
    </row>
    <row r="436" spans="1:13" x14ac:dyDescent="0.3">
      <c r="A436" s="3" t="s">
        <v>8</v>
      </c>
      <c r="B436" s="4" t="s">
        <v>18</v>
      </c>
      <c r="C436" s="4" t="s">
        <v>23</v>
      </c>
      <c r="D436" s="4" t="s">
        <v>20</v>
      </c>
      <c r="E436" s="4" t="s">
        <v>12</v>
      </c>
      <c r="F436" s="4">
        <v>47</v>
      </c>
      <c r="G436" s="4">
        <v>59</v>
      </c>
      <c r="H436" s="4">
        <v>50</v>
      </c>
      <c r="I436" s="4">
        <f t="shared" si="30"/>
        <v>156</v>
      </c>
      <c r="J436" s="4">
        <f t="shared" si="31"/>
        <v>47</v>
      </c>
      <c r="K436" s="4">
        <f t="shared" si="32"/>
        <v>59</v>
      </c>
      <c r="L436" s="4">
        <f t="shared" si="33"/>
        <v>52</v>
      </c>
      <c r="M436" s="7">
        <f t="shared" si="34"/>
        <v>855</v>
      </c>
    </row>
    <row r="437" spans="1:13" x14ac:dyDescent="0.3">
      <c r="A437" s="3" t="s">
        <v>17</v>
      </c>
      <c r="B437" s="4" t="s">
        <v>13</v>
      </c>
      <c r="C437" s="4" t="s">
        <v>23</v>
      </c>
      <c r="D437" s="4" t="s">
        <v>11</v>
      </c>
      <c r="E437" s="4" t="s">
        <v>12</v>
      </c>
      <c r="F437" s="4">
        <v>73</v>
      </c>
      <c r="G437" s="4">
        <v>66</v>
      </c>
      <c r="H437" s="4">
        <v>66</v>
      </c>
      <c r="I437" s="4">
        <f t="shared" si="30"/>
        <v>205</v>
      </c>
      <c r="J437" s="4">
        <f t="shared" si="31"/>
        <v>66</v>
      </c>
      <c r="K437" s="4">
        <f t="shared" si="32"/>
        <v>73</v>
      </c>
      <c r="L437" s="4">
        <f t="shared" si="33"/>
        <v>68.333333333333329</v>
      </c>
      <c r="M437" s="7">
        <f t="shared" si="34"/>
        <v>499</v>
      </c>
    </row>
    <row r="438" spans="1:13" x14ac:dyDescent="0.3">
      <c r="A438" s="3" t="s">
        <v>17</v>
      </c>
      <c r="B438" s="4" t="s">
        <v>13</v>
      </c>
      <c r="C438" s="4" t="s">
        <v>14</v>
      </c>
      <c r="D438" s="4" t="s">
        <v>20</v>
      </c>
      <c r="E438" s="4" t="s">
        <v>15</v>
      </c>
      <c r="F438" s="4">
        <v>50</v>
      </c>
      <c r="G438" s="4">
        <v>48</v>
      </c>
      <c r="H438" s="4">
        <v>53</v>
      </c>
      <c r="I438" s="4">
        <f t="shared" si="30"/>
        <v>151</v>
      </c>
      <c r="J438" s="4">
        <f t="shared" si="31"/>
        <v>48</v>
      </c>
      <c r="K438" s="4">
        <f t="shared" si="32"/>
        <v>53</v>
      </c>
      <c r="L438" s="4">
        <f t="shared" si="33"/>
        <v>50.333333333333336</v>
      </c>
      <c r="M438" s="7">
        <f t="shared" si="34"/>
        <v>884</v>
      </c>
    </row>
    <row r="439" spans="1:13" x14ac:dyDescent="0.3">
      <c r="A439" s="3" t="s">
        <v>17</v>
      </c>
      <c r="B439" s="4" t="s">
        <v>21</v>
      </c>
      <c r="C439" s="4" t="s">
        <v>19</v>
      </c>
      <c r="D439" s="4" t="s">
        <v>11</v>
      </c>
      <c r="E439" s="4" t="s">
        <v>12</v>
      </c>
      <c r="F439" s="4">
        <v>75</v>
      </c>
      <c r="G439" s="4">
        <v>68</v>
      </c>
      <c r="H439" s="4">
        <v>64</v>
      </c>
      <c r="I439" s="4">
        <f t="shared" si="30"/>
        <v>207</v>
      </c>
      <c r="J439" s="4">
        <f t="shared" si="31"/>
        <v>64</v>
      </c>
      <c r="K439" s="4">
        <f t="shared" si="32"/>
        <v>75</v>
      </c>
      <c r="L439" s="4">
        <f t="shared" si="33"/>
        <v>69</v>
      </c>
      <c r="M439" s="7">
        <f t="shared" si="34"/>
        <v>475</v>
      </c>
    </row>
    <row r="440" spans="1:13" x14ac:dyDescent="0.3">
      <c r="A440" s="3" t="s">
        <v>17</v>
      </c>
      <c r="B440" s="4" t="s">
        <v>21</v>
      </c>
      <c r="C440" s="4" t="s">
        <v>19</v>
      </c>
      <c r="D440" s="4" t="s">
        <v>20</v>
      </c>
      <c r="E440" s="4" t="s">
        <v>12</v>
      </c>
      <c r="F440" s="4">
        <v>75</v>
      </c>
      <c r="G440" s="4">
        <v>66</v>
      </c>
      <c r="H440" s="4">
        <v>73</v>
      </c>
      <c r="I440" s="4">
        <f t="shared" si="30"/>
        <v>214</v>
      </c>
      <c r="J440" s="4">
        <f t="shared" si="31"/>
        <v>66</v>
      </c>
      <c r="K440" s="4">
        <f t="shared" si="32"/>
        <v>75</v>
      </c>
      <c r="L440" s="4">
        <f t="shared" si="33"/>
        <v>71.333333333333329</v>
      </c>
      <c r="M440" s="7">
        <f t="shared" si="34"/>
        <v>412</v>
      </c>
    </row>
    <row r="441" spans="1:13" x14ac:dyDescent="0.3">
      <c r="A441" s="3" t="s">
        <v>17</v>
      </c>
      <c r="B441" s="4" t="s">
        <v>13</v>
      </c>
      <c r="C441" s="4" t="s">
        <v>22</v>
      </c>
      <c r="D441" s="4" t="s">
        <v>11</v>
      </c>
      <c r="E441" s="4" t="s">
        <v>12</v>
      </c>
      <c r="F441" s="4">
        <v>70</v>
      </c>
      <c r="G441" s="4">
        <v>56</v>
      </c>
      <c r="H441" s="4">
        <v>51</v>
      </c>
      <c r="I441" s="4">
        <f t="shared" si="30"/>
        <v>177</v>
      </c>
      <c r="J441" s="4">
        <f t="shared" si="31"/>
        <v>51</v>
      </c>
      <c r="K441" s="4">
        <f t="shared" si="32"/>
        <v>70</v>
      </c>
      <c r="L441" s="4">
        <f t="shared" si="33"/>
        <v>59</v>
      </c>
      <c r="M441" s="7">
        <f t="shared" si="34"/>
        <v>727</v>
      </c>
    </row>
    <row r="442" spans="1:13" x14ac:dyDescent="0.3">
      <c r="A442" s="3" t="s">
        <v>17</v>
      </c>
      <c r="B442" s="4" t="s">
        <v>21</v>
      </c>
      <c r="C442" s="4" t="s">
        <v>23</v>
      </c>
      <c r="D442" s="4" t="s">
        <v>11</v>
      </c>
      <c r="E442" s="4" t="s">
        <v>15</v>
      </c>
      <c r="F442" s="4">
        <v>89</v>
      </c>
      <c r="G442" s="4">
        <v>88</v>
      </c>
      <c r="H442" s="4">
        <v>82</v>
      </c>
      <c r="I442" s="4">
        <f t="shared" si="30"/>
        <v>259</v>
      </c>
      <c r="J442" s="4">
        <f t="shared" si="31"/>
        <v>82</v>
      </c>
      <c r="K442" s="4">
        <f t="shared" si="32"/>
        <v>89</v>
      </c>
      <c r="L442" s="4">
        <f t="shared" si="33"/>
        <v>86.333333333333329</v>
      </c>
      <c r="M442" s="7">
        <f t="shared" si="34"/>
        <v>93</v>
      </c>
    </row>
    <row r="443" spans="1:13" x14ac:dyDescent="0.3">
      <c r="A443" s="3" t="s">
        <v>8</v>
      </c>
      <c r="B443" s="4" t="s">
        <v>13</v>
      </c>
      <c r="C443" s="4" t="s">
        <v>14</v>
      </c>
      <c r="D443" s="4" t="s">
        <v>11</v>
      </c>
      <c r="E443" s="4" t="s">
        <v>15</v>
      </c>
      <c r="F443" s="4">
        <v>67</v>
      </c>
      <c r="G443" s="4">
        <v>81</v>
      </c>
      <c r="H443" s="4">
        <v>79</v>
      </c>
      <c r="I443" s="4">
        <f t="shared" si="30"/>
        <v>227</v>
      </c>
      <c r="J443" s="4">
        <f t="shared" si="31"/>
        <v>67</v>
      </c>
      <c r="K443" s="4">
        <f t="shared" si="32"/>
        <v>81</v>
      </c>
      <c r="L443" s="4">
        <f t="shared" si="33"/>
        <v>75.666666666666671</v>
      </c>
      <c r="M443" s="7">
        <f t="shared" si="34"/>
        <v>297</v>
      </c>
    </row>
    <row r="444" spans="1:13" x14ac:dyDescent="0.3">
      <c r="A444" s="3" t="s">
        <v>8</v>
      </c>
      <c r="B444" s="4" t="s">
        <v>21</v>
      </c>
      <c r="C444" s="4" t="s">
        <v>22</v>
      </c>
      <c r="D444" s="4" t="s">
        <v>11</v>
      </c>
      <c r="E444" s="4" t="s">
        <v>12</v>
      </c>
      <c r="F444" s="4">
        <v>78</v>
      </c>
      <c r="G444" s="4">
        <v>81</v>
      </c>
      <c r="H444" s="4">
        <v>80</v>
      </c>
      <c r="I444" s="4">
        <f t="shared" si="30"/>
        <v>239</v>
      </c>
      <c r="J444" s="4">
        <f t="shared" si="31"/>
        <v>78</v>
      </c>
      <c r="K444" s="4">
        <f t="shared" si="32"/>
        <v>81</v>
      </c>
      <c r="L444" s="4">
        <f t="shared" si="33"/>
        <v>79.666666666666671</v>
      </c>
      <c r="M444" s="7">
        <f t="shared" si="34"/>
        <v>199</v>
      </c>
    </row>
    <row r="445" spans="1:13" x14ac:dyDescent="0.3">
      <c r="A445" s="3" t="s">
        <v>8</v>
      </c>
      <c r="B445" s="4" t="s">
        <v>18</v>
      </c>
      <c r="C445" s="4" t="s">
        <v>23</v>
      </c>
      <c r="D445" s="4" t="s">
        <v>20</v>
      </c>
      <c r="E445" s="4" t="s">
        <v>12</v>
      </c>
      <c r="F445" s="4">
        <v>59</v>
      </c>
      <c r="G445" s="4">
        <v>73</v>
      </c>
      <c r="H445" s="4">
        <v>69</v>
      </c>
      <c r="I445" s="4">
        <f t="shared" si="30"/>
        <v>201</v>
      </c>
      <c r="J445" s="4">
        <f t="shared" si="31"/>
        <v>59</v>
      </c>
      <c r="K445" s="4">
        <f t="shared" si="32"/>
        <v>73</v>
      </c>
      <c r="L445" s="4">
        <f t="shared" si="33"/>
        <v>67</v>
      </c>
      <c r="M445" s="7">
        <f t="shared" si="34"/>
        <v>540</v>
      </c>
    </row>
    <row r="446" spans="1:13" x14ac:dyDescent="0.3">
      <c r="A446" s="3" t="s">
        <v>8</v>
      </c>
      <c r="B446" s="4" t="s">
        <v>9</v>
      </c>
      <c r="C446" s="4" t="s">
        <v>19</v>
      </c>
      <c r="D446" s="4" t="s">
        <v>11</v>
      </c>
      <c r="E446" s="4" t="s">
        <v>12</v>
      </c>
      <c r="F446" s="4">
        <v>73</v>
      </c>
      <c r="G446" s="4">
        <v>83</v>
      </c>
      <c r="H446" s="4">
        <v>76</v>
      </c>
      <c r="I446" s="4">
        <f t="shared" si="30"/>
        <v>232</v>
      </c>
      <c r="J446" s="4">
        <f t="shared" si="31"/>
        <v>73</v>
      </c>
      <c r="K446" s="4">
        <f t="shared" si="32"/>
        <v>83</v>
      </c>
      <c r="L446" s="4">
        <f t="shared" si="33"/>
        <v>77.333333333333329</v>
      </c>
      <c r="M446" s="7">
        <f t="shared" si="34"/>
        <v>255</v>
      </c>
    </row>
    <row r="447" spans="1:13" x14ac:dyDescent="0.3">
      <c r="A447" s="3" t="s">
        <v>17</v>
      </c>
      <c r="B447" s="4" t="s">
        <v>18</v>
      </c>
      <c r="C447" s="4" t="s">
        <v>23</v>
      </c>
      <c r="D447" s="4" t="s">
        <v>20</v>
      </c>
      <c r="E447" s="4" t="s">
        <v>12</v>
      </c>
      <c r="F447" s="4">
        <v>79</v>
      </c>
      <c r="G447" s="4">
        <v>82</v>
      </c>
      <c r="H447" s="4">
        <v>73</v>
      </c>
      <c r="I447" s="4">
        <f t="shared" si="30"/>
        <v>234</v>
      </c>
      <c r="J447" s="4">
        <f t="shared" si="31"/>
        <v>73</v>
      </c>
      <c r="K447" s="4">
        <f t="shared" si="32"/>
        <v>82</v>
      </c>
      <c r="L447" s="4">
        <f t="shared" si="33"/>
        <v>78</v>
      </c>
      <c r="M447" s="7">
        <f t="shared" si="34"/>
        <v>240</v>
      </c>
    </row>
    <row r="448" spans="1:13" x14ac:dyDescent="0.3">
      <c r="A448" s="3" t="s">
        <v>8</v>
      </c>
      <c r="B448" s="4" t="s">
        <v>13</v>
      </c>
      <c r="C448" s="4" t="s">
        <v>23</v>
      </c>
      <c r="D448" s="4" t="s">
        <v>11</v>
      </c>
      <c r="E448" s="4" t="s">
        <v>15</v>
      </c>
      <c r="F448" s="4">
        <v>67</v>
      </c>
      <c r="G448" s="4">
        <v>74</v>
      </c>
      <c r="H448" s="4">
        <v>77</v>
      </c>
      <c r="I448" s="4">
        <f t="shared" si="30"/>
        <v>218</v>
      </c>
      <c r="J448" s="4">
        <f t="shared" si="31"/>
        <v>67</v>
      </c>
      <c r="K448" s="4">
        <f t="shared" si="32"/>
        <v>77</v>
      </c>
      <c r="L448" s="4">
        <f t="shared" si="33"/>
        <v>72.666666666666671</v>
      </c>
      <c r="M448" s="7">
        <f t="shared" si="34"/>
        <v>379</v>
      </c>
    </row>
    <row r="449" spans="1:13" x14ac:dyDescent="0.3">
      <c r="A449" s="3" t="s">
        <v>17</v>
      </c>
      <c r="B449" s="4" t="s">
        <v>21</v>
      </c>
      <c r="C449" s="4" t="s">
        <v>14</v>
      </c>
      <c r="D449" s="4" t="s">
        <v>20</v>
      </c>
      <c r="E449" s="4" t="s">
        <v>12</v>
      </c>
      <c r="F449" s="4">
        <v>69</v>
      </c>
      <c r="G449" s="4">
        <v>66</v>
      </c>
      <c r="H449" s="4">
        <v>60</v>
      </c>
      <c r="I449" s="4">
        <f t="shared" si="30"/>
        <v>195</v>
      </c>
      <c r="J449" s="4">
        <f t="shared" si="31"/>
        <v>60</v>
      </c>
      <c r="K449" s="4">
        <f t="shared" si="32"/>
        <v>69</v>
      </c>
      <c r="L449" s="4">
        <f t="shared" si="33"/>
        <v>65</v>
      </c>
      <c r="M449" s="7">
        <f t="shared" si="34"/>
        <v>593</v>
      </c>
    </row>
    <row r="450" spans="1:13" x14ac:dyDescent="0.3">
      <c r="A450" s="3" t="s">
        <v>17</v>
      </c>
      <c r="B450" s="4" t="s">
        <v>13</v>
      </c>
      <c r="C450" s="4" t="s">
        <v>22</v>
      </c>
      <c r="D450" s="4" t="s">
        <v>11</v>
      </c>
      <c r="E450" s="4" t="s">
        <v>15</v>
      </c>
      <c r="F450" s="4">
        <v>86</v>
      </c>
      <c r="G450" s="4">
        <v>81</v>
      </c>
      <c r="H450" s="4">
        <v>80</v>
      </c>
      <c r="I450" s="4">
        <f t="shared" si="30"/>
        <v>247</v>
      </c>
      <c r="J450" s="4">
        <f t="shared" si="31"/>
        <v>80</v>
      </c>
      <c r="K450" s="4">
        <f t="shared" si="32"/>
        <v>86</v>
      </c>
      <c r="L450" s="4">
        <f t="shared" si="33"/>
        <v>82.333333333333329</v>
      </c>
      <c r="M450" s="7">
        <f t="shared" si="34"/>
        <v>155</v>
      </c>
    </row>
    <row r="451" spans="1:13" x14ac:dyDescent="0.3">
      <c r="A451" s="3" t="s">
        <v>17</v>
      </c>
      <c r="B451" s="4" t="s">
        <v>9</v>
      </c>
      <c r="C451" s="4" t="s">
        <v>22</v>
      </c>
      <c r="D451" s="4" t="s">
        <v>11</v>
      </c>
      <c r="E451" s="4" t="s">
        <v>12</v>
      </c>
      <c r="F451" s="4">
        <v>47</v>
      </c>
      <c r="G451" s="4">
        <v>46</v>
      </c>
      <c r="H451" s="4">
        <v>42</v>
      </c>
      <c r="I451" s="4">
        <f t="shared" si="30"/>
        <v>135</v>
      </c>
      <c r="J451" s="4">
        <f t="shared" si="31"/>
        <v>42</v>
      </c>
      <c r="K451" s="4">
        <f t="shared" si="32"/>
        <v>47</v>
      </c>
      <c r="L451" s="4">
        <f t="shared" si="33"/>
        <v>45</v>
      </c>
      <c r="M451" s="7">
        <f t="shared" si="34"/>
        <v>945</v>
      </c>
    </row>
    <row r="452" spans="1:13" x14ac:dyDescent="0.3">
      <c r="A452" s="3" t="s">
        <v>17</v>
      </c>
      <c r="B452" s="4" t="s">
        <v>9</v>
      </c>
      <c r="C452" s="4" t="s">
        <v>19</v>
      </c>
      <c r="D452" s="4" t="s">
        <v>11</v>
      </c>
      <c r="E452" s="4" t="s">
        <v>12</v>
      </c>
      <c r="F452" s="4">
        <v>81</v>
      </c>
      <c r="G452" s="4">
        <v>73</v>
      </c>
      <c r="H452" s="4">
        <v>72</v>
      </c>
      <c r="I452" s="4">
        <f t="shared" ref="I452:I515" si="35">SUM(F452:H452)</f>
        <v>226</v>
      </c>
      <c r="J452" s="4">
        <f t="shared" ref="J452:J515" si="36">MIN(F452:H452)</f>
        <v>72</v>
      </c>
      <c r="K452" s="4">
        <f t="shared" ref="K452:K515" si="37">MAX(F452:H452)</f>
        <v>81</v>
      </c>
      <c r="L452" s="4">
        <f t="shared" ref="L452:L515" si="38">AVERAGE(F452:H452)</f>
        <v>75.333333333333329</v>
      </c>
      <c r="M452" s="7">
        <f t="shared" ref="M452:M515" si="39">RANK(L452,$L$3:$L$1002,0)</f>
        <v>307</v>
      </c>
    </row>
    <row r="453" spans="1:13" x14ac:dyDescent="0.3">
      <c r="A453" s="3" t="s">
        <v>8</v>
      </c>
      <c r="B453" s="4" t="s">
        <v>13</v>
      </c>
      <c r="C453" s="4" t="s">
        <v>14</v>
      </c>
      <c r="D453" s="4" t="s">
        <v>20</v>
      </c>
      <c r="E453" s="4" t="s">
        <v>15</v>
      </c>
      <c r="F453" s="4">
        <v>64</v>
      </c>
      <c r="G453" s="4">
        <v>85</v>
      </c>
      <c r="H453" s="4">
        <v>85</v>
      </c>
      <c r="I453" s="4">
        <f t="shared" si="35"/>
        <v>234</v>
      </c>
      <c r="J453" s="4">
        <f t="shared" si="36"/>
        <v>64</v>
      </c>
      <c r="K453" s="4">
        <f t="shared" si="37"/>
        <v>85</v>
      </c>
      <c r="L453" s="4">
        <f t="shared" si="38"/>
        <v>78</v>
      </c>
      <c r="M453" s="7">
        <f t="shared" si="39"/>
        <v>240</v>
      </c>
    </row>
    <row r="454" spans="1:13" x14ac:dyDescent="0.3">
      <c r="A454" s="3" t="s">
        <v>8</v>
      </c>
      <c r="B454" s="4" t="s">
        <v>29</v>
      </c>
      <c r="C454" s="4" t="s">
        <v>14</v>
      </c>
      <c r="D454" s="4" t="s">
        <v>11</v>
      </c>
      <c r="E454" s="4" t="s">
        <v>12</v>
      </c>
      <c r="F454" s="4">
        <v>100</v>
      </c>
      <c r="G454" s="4">
        <v>92</v>
      </c>
      <c r="H454" s="4">
        <v>97</v>
      </c>
      <c r="I454" s="4">
        <f t="shared" si="35"/>
        <v>289</v>
      </c>
      <c r="J454" s="4">
        <f t="shared" si="36"/>
        <v>92</v>
      </c>
      <c r="K454" s="4">
        <f t="shared" si="37"/>
        <v>100</v>
      </c>
      <c r="L454" s="4">
        <f t="shared" si="38"/>
        <v>96.333333333333329</v>
      </c>
      <c r="M454" s="7">
        <f t="shared" si="39"/>
        <v>17</v>
      </c>
    </row>
    <row r="455" spans="1:13" x14ac:dyDescent="0.3">
      <c r="A455" s="3" t="s">
        <v>8</v>
      </c>
      <c r="B455" s="4" t="s">
        <v>13</v>
      </c>
      <c r="C455" s="4" t="s">
        <v>19</v>
      </c>
      <c r="D455" s="4" t="s">
        <v>20</v>
      </c>
      <c r="E455" s="4" t="s">
        <v>12</v>
      </c>
      <c r="F455" s="4">
        <v>65</v>
      </c>
      <c r="G455" s="4">
        <v>77</v>
      </c>
      <c r="H455" s="4">
        <v>74</v>
      </c>
      <c r="I455" s="4">
        <f t="shared" si="35"/>
        <v>216</v>
      </c>
      <c r="J455" s="4">
        <f t="shared" si="36"/>
        <v>65</v>
      </c>
      <c r="K455" s="4">
        <f t="shared" si="37"/>
        <v>77</v>
      </c>
      <c r="L455" s="4">
        <f t="shared" si="38"/>
        <v>72</v>
      </c>
      <c r="M455" s="7">
        <f t="shared" si="39"/>
        <v>395</v>
      </c>
    </row>
    <row r="456" spans="1:13" x14ac:dyDescent="0.3">
      <c r="A456" s="3" t="s">
        <v>17</v>
      </c>
      <c r="B456" s="4" t="s">
        <v>13</v>
      </c>
      <c r="C456" s="4" t="s">
        <v>14</v>
      </c>
      <c r="D456" s="4" t="s">
        <v>20</v>
      </c>
      <c r="E456" s="4" t="s">
        <v>12</v>
      </c>
      <c r="F456" s="4">
        <v>65</v>
      </c>
      <c r="G456" s="4">
        <v>58</v>
      </c>
      <c r="H456" s="4">
        <v>49</v>
      </c>
      <c r="I456" s="4">
        <f t="shared" si="35"/>
        <v>172</v>
      </c>
      <c r="J456" s="4">
        <f t="shared" si="36"/>
        <v>49</v>
      </c>
      <c r="K456" s="4">
        <f t="shared" si="37"/>
        <v>65</v>
      </c>
      <c r="L456" s="4">
        <f t="shared" si="38"/>
        <v>57.333333333333336</v>
      </c>
      <c r="M456" s="7">
        <f t="shared" si="39"/>
        <v>764</v>
      </c>
    </row>
    <row r="457" spans="1:13" x14ac:dyDescent="0.3">
      <c r="A457" s="3" t="s">
        <v>8</v>
      </c>
      <c r="B457" s="4" t="s">
        <v>13</v>
      </c>
      <c r="C457" s="4" t="s">
        <v>19</v>
      </c>
      <c r="D457" s="4" t="s">
        <v>20</v>
      </c>
      <c r="E457" s="4" t="s">
        <v>12</v>
      </c>
      <c r="F457" s="4">
        <v>53</v>
      </c>
      <c r="G457" s="4">
        <v>61</v>
      </c>
      <c r="H457" s="4">
        <v>62</v>
      </c>
      <c r="I457" s="4">
        <f t="shared" si="35"/>
        <v>176</v>
      </c>
      <c r="J457" s="4">
        <f t="shared" si="36"/>
        <v>53</v>
      </c>
      <c r="K457" s="4">
        <f t="shared" si="37"/>
        <v>62</v>
      </c>
      <c r="L457" s="4">
        <f t="shared" si="38"/>
        <v>58.666666666666664</v>
      </c>
      <c r="M457" s="7">
        <f t="shared" si="39"/>
        <v>736</v>
      </c>
    </row>
    <row r="458" spans="1:13" x14ac:dyDescent="0.3">
      <c r="A458" s="3" t="s">
        <v>17</v>
      </c>
      <c r="B458" s="4" t="s">
        <v>13</v>
      </c>
      <c r="C458" s="4" t="s">
        <v>10</v>
      </c>
      <c r="D458" s="4" t="s">
        <v>20</v>
      </c>
      <c r="E458" s="4" t="s">
        <v>12</v>
      </c>
      <c r="F458" s="4">
        <v>37</v>
      </c>
      <c r="G458" s="4">
        <v>56</v>
      </c>
      <c r="H458" s="4">
        <v>47</v>
      </c>
      <c r="I458" s="4">
        <f t="shared" si="35"/>
        <v>140</v>
      </c>
      <c r="J458" s="4">
        <f t="shared" si="36"/>
        <v>37</v>
      </c>
      <c r="K458" s="4">
        <f t="shared" si="37"/>
        <v>56</v>
      </c>
      <c r="L458" s="4">
        <f t="shared" si="38"/>
        <v>46.666666666666664</v>
      </c>
      <c r="M458" s="7">
        <f t="shared" si="39"/>
        <v>930</v>
      </c>
    </row>
    <row r="459" spans="1:13" x14ac:dyDescent="0.3">
      <c r="A459" s="3" t="s">
        <v>8</v>
      </c>
      <c r="B459" s="4" t="s">
        <v>21</v>
      </c>
      <c r="C459" s="4" t="s">
        <v>10</v>
      </c>
      <c r="D459" s="4" t="s">
        <v>11</v>
      </c>
      <c r="E459" s="4" t="s">
        <v>12</v>
      </c>
      <c r="F459" s="4">
        <v>79</v>
      </c>
      <c r="G459" s="4">
        <v>89</v>
      </c>
      <c r="H459" s="4">
        <v>89</v>
      </c>
      <c r="I459" s="4">
        <f t="shared" si="35"/>
        <v>257</v>
      </c>
      <c r="J459" s="4">
        <f t="shared" si="36"/>
        <v>79</v>
      </c>
      <c r="K459" s="4">
        <f t="shared" si="37"/>
        <v>89</v>
      </c>
      <c r="L459" s="4">
        <f t="shared" si="38"/>
        <v>85.666666666666671</v>
      </c>
      <c r="M459" s="7">
        <f t="shared" si="39"/>
        <v>103</v>
      </c>
    </row>
    <row r="460" spans="1:13" x14ac:dyDescent="0.3">
      <c r="A460" s="3" t="s">
        <v>17</v>
      </c>
      <c r="B460" s="4" t="s">
        <v>21</v>
      </c>
      <c r="C460" s="4" t="s">
        <v>19</v>
      </c>
      <c r="D460" s="4" t="s">
        <v>20</v>
      </c>
      <c r="E460" s="4" t="s">
        <v>12</v>
      </c>
      <c r="F460" s="4">
        <v>53</v>
      </c>
      <c r="G460" s="4">
        <v>54</v>
      </c>
      <c r="H460" s="4">
        <v>48</v>
      </c>
      <c r="I460" s="4">
        <f t="shared" si="35"/>
        <v>155</v>
      </c>
      <c r="J460" s="4">
        <f t="shared" si="36"/>
        <v>48</v>
      </c>
      <c r="K460" s="4">
        <f t="shared" si="37"/>
        <v>54</v>
      </c>
      <c r="L460" s="4">
        <f t="shared" si="38"/>
        <v>51.666666666666664</v>
      </c>
      <c r="M460" s="7">
        <f t="shared" si="39"/>
        <v>860</v>
      </c>
    </row>
    <row r="461" spans="1:13" x14ac:dyDescent="0.3">
      <c r="A461" s="3" t="s">
        <v>8</v>
      </c>
      <c r="B461" s="4" t="s">
        <v>29</v>
      </c>
      <c r="C461" s="4" t="s">
        <v>10</v>
      </c>
      <c r="D461" s="4" t="s">
        <v>11</v>
      </c>
      <c r="E461" s="4" t="s">
        <v>12</v>
      </c>
      <c r="F461" s="4">
        <v>100</v>
      </c>
      <c r="G461" s="4">
        <v>100</v>
      </c>
      <c r="H461" s="4">
        <v>100</v>
      </c>
      <c r="I461" s="4">
        <f t="shared" si="35"/>
        <v>300</v>
      </c>
      <c r="J461" s="4">
        <f t="shared" si="36"/>
        <v>100</v>
      </c>
      <c r="K461" s="4">
        <f t="shared" si="37"/>
        <v>100</v>
      </c>
      <c r="L461" s="4">
        <f t="shared" si="38"/>
        <v>100</v>
      </c>
      <c r="M461" s="7">
        <f t="shared" si="39"/>
        <v>1</v>
      </c>
    </row>
    <row r="462" spans="1:13" x14ac:dyDescent="0.3">
      <c r="A462" s="3" t="s">
        <v>17</v>
      </c>
      <c r="B462" s="4" t="s">
        <v>9</v>
      </c>
      <c r="C462" s="4" t="s">
        <v>22</v>
      </c>
      <c r="D462" s="4" t="s">
        <v>11</v>
      </c>
      <c r="E462" s="4" t="s">
        <v>15</v>
      </c>
      <c r="F462" s="4">
        <v>72</v>
      </c>
      <c r="G462" s="4">
        <v>65</v>
      </c>
      <c r="H462" s="4">
        <v>68</v>
      </c>
      <c r="I462" s="4">
        <f t="shared" si="35"/>
        <v>205</v>
      </c>
      <c r="J462" s="4">
        <f t="shared" si="36"/>
        <v>65</v>
      </c>
      <c r="K462" s="4">
        <f t="shared" si="37"/>
        <v>72</v>
      </c>
      <c r="L462" s="4">
        <f t="shared" si="38"/>
        <v>68.333333333333329</v>
      </c>
      <c r="M462" s="7">
        <f t="shared" si="39"/>
        <v>499</v>
      </c>
    </row>
    <row r="463" spans="1:13" x14ac:dyDescent="0.3">
      <c r="A463" s="3" t="s">
        <v>17</v>
      </c>
      <c r="B463" s="4" t="s">
        <v>13</v>
      </c>
      <c r="C463" s="4" t="s">
        <v>10</v>
      </c>
      <c r="D463" s="4" t="s">
        <v>20</v>
      </c>
      <c r="E463" s="4" t="s">
        <v>12</v>
      </c>
      <c r="F463" s="4">
        <v>53</v>
      </c>
      <c r="G463" s="4">
        <v>58</v>
      </c>
      <c r="H463" s="4">
        <v>55</v>
      </c>
      <c r="I463" s="4">
        <f t="shared" si="35"/>
        <v>166</v>
      </c>
      <c r="J463" s="4">
        <f t="shared" si="36"/>
        <v>53</v>
      </c>
      <c r="K463" s="4">
        <f t="shared" si="37"/>
        <v>58</v>
      </c>
      <c r="L463" s="4">
        <f t="shared" si="38"/>
        <v>55.333333333333336</v>
      </c>
      <c r="M463" s="7">
        <f t="shared" si="39"/>
        <v>803</v>
      </c>
    </row>
    <row r="464" spans="1:13" x14ac:dyDescent="0.3">
      <c r="A464" s="3" t="s">
        <v>17</v>
      </c>
      <c r="B464" s="4" t="s">
        <v>9</v>
      </c>
      <c r="C464" s="4" t="s">
        <v>14</v>
      </c>
      <c r="D464" s="4" t="s">
        <v>20</v>
      </c>
      <c r="E464" s="4" t="s">
        <v>12</v>
      </c>
      <c r="F464" s="4">
        <v>54</v>
      </c>
      <c r="G464" s="4">
        <v>54</v>
      </c>
      <c r="H464" s="4">
        <v>45</v>
      </c>
      <c r="I464" s="4">
        <f t="shared" si="35"/>
        <v>153</v>
      </c>
      <c r="J464" s="4">
        <f t="shared" si="36"/>
        <v>45</v>
      </c>
      <c r="K464" s="4">
        <f t="shared" si="37"/>
        <v>54</v>
      </c>
      <c r="L464" s="4">
        <f t="shared" si="38"/>
        <v>51</v>
      </c>
      <c r="M464" s="7">
        <f t="shared" si="39"/>
        <v>876</v>
      </c>
    </row>
    <row r="465" spans="1:13" x14ac:dyDescent="0.3">
      <c r="A465" s="3" t="s">
        <v>8</v>
      </c>
      <c r="B465" s="4" t="s">
        <v>29</v>
      </c>
      <c r="C465" s="4" t="s">
        <v>14</v>
      </c>
      <c r="D465" s="4" t="s">
        <v>11</v>
      </c>
      <c r="E465" s="4" t="s">
        <v>12</v>
      </c>
      <c r="F465" s="4">
        <v>71</v>
      </c>
      <c r="G465" s="4">
        <v>70</v>
      </c>
      <c r="H465" s="4">
        <v>76</v>
      </c>
      <c r="I465" s="4">
        <f t="shared" si="35"/>
        <v>217</v>
      </c>
      <c r="J465" s="4">
        <f t="shared" si="36"/>
        <v>70</v>
      </c>
      <c r="K465" s="4">
        <f t="shared" si="37"/>
        <v>76</v>
      </c>
      <c r="L465" s="4">
        <f t="shared" si="38"/>
        <v>72.333333333333329</v>
      </c>
      <c r="M465" s="7">
        <f t="shared" si="39"/>
        <v>389</v>
      </c>
    </row>
    <row r="466" spans="1:13" x14ac:dyDescent="0.3">
      <c r="A466" s="3" t="s">
        <v>8</v>
      </c>
      <c r="B466" s="4" t="s">
        <v>13</v>
      </c>
      <c r="C466" s="4" t="s">
        <v>14</v>
      </c>
      <c r="D466" s="4" t="s">
        <v>20</v>
      </c>
      <c r="E466" s="4" t="s">
        <v>12</v>
      </c>
      <c r="F466" s="4">
        <v>77</v>
      </c>
      <c r="G466" s="4">
        <v>90</v>
      </c>
      <c r="H466" s="4">
        <v>91</v>
      </c>
      <c r="I466" s="4">
        <f t="shared" si="35"/>
        <v>258</v>
      </c>
      <c r="J466" s="4">
        <f t="shared" si="36"/>
        <v>77</v>
      </c>
      <c r="K466" s="4">
        <f t="shared" si="37"/>
        <v>91</v>
      </c>
      <c r="L466" s="4">
        <f t="shared" si="38"/>
        <v>86</v>
      </c>
      <c r="M466" s="7">
        <f t="shared" si="39"/>
        <v>99</v>
      </c>
    </row>
    <row r="467" spans="1:13" x14ac:dyDescent="0.3">
      <c r="A467" s="3" t="s">
        <v>17</v>
      </c>
      <c r="B467" s="4" t="s">
        <v>18</v>
      </c>
      <c r="C467" s="4" t="s">
        <v>10</v>
      </c>
      <c r="D467" s="4" t="s">
        <v>11</v>
      </c>
      <c r="E467" s="4" t="s">
        <v>15</v>
      </c>
      <c r="F467" s="4">
        <v>75</v>
      </c>
      <c r="G467" s="4">
        <v>58</v>
      </c>
      <c r="H467" s="4">
        <v>62</v>
      </c>
      <c r="I467" s="4">
        <f t="shared" si="35"/>
        <v>195</v>
      </c>
      <c r="J467" s="4">
        <f t="shared" si="36"/>
        <v>58</v>
      </c>
      <c r="K467" s="4">
        <f t="shared" si="37"/>
        <v>75</v>
      </c>
      <c r="L467" s="4">
        <f t="shared" si="38"/>
        <v>65</v>
      </c>
      <c r="M467" s="7">
        <f t="shared" si="39"/>
        <v>593</v>
      </c>
    </row>
    <row r="468" spans="1:13" x14ac:dyDescent="0.3">
      <c r="A468" s="3" t="s">
        <v>8</v>
      </c>
      <c r="B468" s="4" t="s">
        <v>13</v>
      </c>
      <c r="C468" s="4" t="s">
        <v>14</v>
      </c>
      <c r="D468" s="4" t="s">
        <v>11</v>
      </c>
      <c r="E468" s="4" t="s">
        <v>12</v>
      </c>
      <c r="F468" s="4">
        <v>84</v>
      </c>
      <c r="G468" s="4">
        <v>87</v>
      </c>
      <c r="H468" s="4">
        <v>91</v>
      </c>
      <c r="I468" s="4">
        <f t="shared" si="35"/>
        <v>262</v>
      </c>
      <c r="J468" s="4">
        <f t="shared" si="36"/>
        <v>84</v>
      </c>
      <c r="K468" s="4">
        <f t="shared" si="37"/>
        <v>91</v>
      </c>
      <c r="L468" s="4">
        <f t="shared" si="38"/>
        <v>87.333333333333329</v>
      </c>
      <c r="M468" s="7">
        <f t="shared" si="39"/>
        <v>78</v>
      </c>
    </row>
    <row r="469" spans="1:13" x14ac:dyDescent="0.3">
      <c r="A469" s="3" t="s">
        <v>8</v>
      </c>
      <c r="B469" s="4" t="s">
        <v>21</v>
      </c>
      <c r="C469" s="4" t="s">
        <v>19</v>
      </c>
      <c r="D469" s="4" t="s">
        <v>20</v>
      </c>
      <c r="E469" s="4" t="s">
        <v>12</v>
      </c>
      <c r="F469" s="4">
        <v>26</v>
      </c>
      <c r="G469" s="4">
        <v>31</v>
      </c>
      <c r="H469" s="4">
        <v>38</v>
      </c>
      <c r="I469" s="4">
        <f t="shared" si="35"/>
        <v>95</v>
      </c>
      <c r="J469" s="4">
        <f t="shared" si="36"/>
        <v>26</v>
      </c>
      <c r="K469" s="4">
        <f t="shared" si="37"/>
        <v>38</v>
      </c>
      <c r="L469" s="4">
        <f t="shared" si="38"/>
        <v>31.666666666666668</v>
      </c>
      <c r="M469" s="7">
        <f t="shared" si="39"/>
        <v>987</v>
      </c>
    </row>
    <row r="470" spans="1:13" x14ac:dyDescent="0.3">
      <c r="A470" s="3" t="s">
        <v>17</v>
      </c>
      <c r="B470" s="4" t="s">
        <v>18</v>
      </c>
      <c r="C470" s="4" t="s">
        <v>22</v>
      </c>
      <c r="D470" s="4" t="s">
        <v>20</v>
      </c>
      <c r="E470" s="4" t="s">
        <v>15</v>
      </c>
      <c r="F470" s="4">
        <v>72</v>
      </c>
      <c r="G470" s="4">
        <v>67</v>
      </c>
      <c r="H470" s="4">
        <v>65</v>
      </c>
      <c r="I470" s="4">
        <f t="shared" si="35"/>
        <v>204</v>
      </c>
      <c r="J470" s="4">
        <f t="shared" si="36"/>
        <v>65</v>
      </c>
      <c r="K470" s="4">
        <f t="shared" si="37"/>
        <v>72</v>
      </c>
      <c r="L470" s="4">
        <f t="shared" si="38"/>
        <v>68</v>
      </c>
      <c r="M470" s="7">
        <f t="shared" si="39"/>
        <v>512</v>
      </c>
    </row>
    <row r="471" spans="1:13" x14ac:dyDescent="0.3">
      <c r="A471" s="3" t="s">
        <v>8</v>
      </c>
      <c r="B471" s="4" t="s">
        <v>18</v>
      </c>
      <c r="C471" s="4" t="s">
        <v>22</v>
      </c>
      <c r="D471" s="4" t="s">
        <v>20</v>
      </c>
      <c r="E471" s="4" t="s">
        <v>15</v>
      </c>
      <c r="F471" s="4">
        <v>77</v>
      </c>
      <c r="G471" s="4">
        <v>88</v>
      </c>
      <c r="H471" s="4">
        <v>85</v>
      </c>
      <c r="I471" s="4">
        <f t="shared" si="35"/>
        <v>250</v>
      </c>
      <c r="J471" s="4">
        <f t="shared" si="36"/>
        <v>77</v>
      </c>
      <c r="K471" s="4">
        <f t="shared" si="37"/>
        <v>88</v>
      </c>
      <c r="L471" s="4">
        <f t="shared" si="38"/>
        <v>83.333333333333329</v>
      </c>
      <c r="M471" s="7">
        <f t="shared" si="39"/>
        <v>135</v>
      </c>
    </row>
    <row r="472" spans="1:13" x14ac:dyDescent="0.3">
      <c r="A472" s="3" t="s">
        <v>17</v>
      </c>
      <c r="B472" s="4" t="s">
        <v>13</v>
      </c>
      <c r="C472" s="4" t="s">
        <v>14</v>
      </c>
      <c r="D472" s="4" t="s">
        <v>11</v>
      </c>
      <c r="E472" s="4" t="s">
        <v>12</v>
      </c>
      <c r="F472" s="4">
        <v>91</v>
      </c>
      <c r="G472" s="4">
        <v>74</v>
      </c>
      <c r="H472" s="4">
        <v>76</v>
      </c>
      <c r="I472" s="4">
        <f t="shared" si="35"/>
        <v>241</v>
      </c>
      <c r="J472" s="4">
        <f t="shared" si="36"/>
        <v>74</v>
      </c>
      <c r="K472" s="4">
        <f t="shared" si="37"/>
        <v>91</v>
      </c>
      <c r="L472" s="4">
        <f t="shared" si="38"/>
        <v>80.333333333333329</v>
      </c>
      <c r="M472" s="7">
        <f t="shared" si="39"/>
        <v>187</v>
      </c>
    </row>
    <row r="473" spans="1:13" x14ac:dyDescent="0.3">
      <c r="A473" s="3" t="s">
        <v>8</v>
      </c>
      <c r="B473" s="4" t="s">
        <v>13</v>
      </c>
      <c r="C473" s="4" t="s">
        <v>19</v>
      </c>
      <c r="D473" s="4" t="s">
        <v>11</v>
      </c>
      <c r="E473" s="4" t="s">
        <v>15</v>
      </c>
      <c r="F473" s="4">
        <v>83</v>
      </c>
      <c r="G473" s="4">
        <v>85</v>
      </c>
      <c r="H473" s="4">
        <v>90</v>
      </c>
      <c r="I473" s="4">
        <f t="shared" si="35"/>
        <v>258</v>
      </c>
      <c r="J473" s="4">
        <f t="shared" si="36"/>
        <v>83</v>
      </c>
      <c r="K473" s="4">
        <f t="shared" si="37"/>
        <v>90</v>
      </c>
      <c r="L473" s="4">
        <f t="shared" si="38"/>
        <v>86</v>
      </c>
      <c r="M473" s="7">
        <f t="shared" si="39"/>
        <v>99</v>
      </c>
    </row>
    <row r="474" spans="1:13" x14ac:dyDescent="0.3">
      <c r="A474" s="3" t="s">
        <v>8</v>
      </c>
      <c r="B474" s="4" t="s">
        <v>13</v>
      </c>
      <c r="C474" s="4" t="s">
        <v>22</v>
      </c>
      <c r="D474" s="4" t="s">
        <v>11</v>
      </c>
      <c r="E474" s="4" t="s">
        <v>12</v>
      </c>
      <c r="F474" s="4">
        <v>63</v>
      </c>
      <c r="G474" s="4">
        <v>69</v>
      </c>
      <c r="H474" s="4">
        <v>74</v>
      </c>
      <c r="I474" s="4">
        <f t="shared" si="35"/>
        <v>206</v>
      </c>
      <c r="J474" s="4">
        <f t="shared" si="36"/>
        <v>63</v>
      </c>
      <c r="K474" s="4">
        <f t="shared" si="37"/>
        <v>74</v>
      </c>
      <c r="L474" s="4">
        <f t="shared" si="38"/>
        <v>68.666666666666671</v>
      </c>
      <c r="M474" s="7">
        <f t="shared" si="39"/>
        <v>487</v>
      </c>
    </row>
    <row r="475" spans="1:13" x14ac:dyDescent="0.3">
      <c r="A475" s="3" t="s">
        <v>8</v>
      </c>
      <c r="B475" s="4" t="s">
        <v>13</v>
      </c>
      <c r="C475" s="4" t="s">
        <v>19</v>
      </c>
      <c r="D475" s="4" t="s">
        <v>11</v>
      </c>
      <c r="E475" s="4" t="s">
        <v>15</v>
      </c>
      <c r="F475" s="4">
        <v>68</v>
      </c>
      <c r="G475" s="4">
        <v>86</v>
      </c>
      <c r="H475" s="4">
        <v>84</v>
      </c>
      <c r="I475" s="4">
        <f t="shared" si="35"/>
        <v>238</v>
      </c>
      <c r="J475" s="4">
        <f t="shared" si="36"/>
        <v>68</v>
      </c>
      <c r="K475" s="4">
        <f t="shared" si="37"/>
        <v>86</v>
      </c>
      <c r="L475" s="4">
        <f t="shared" si="38"/>
        <v>79.333333333333329</v>
      </c>
      <c r="M475" s="7">
        <f t="shared" si="39"/>
        <v>207</v>
      </c>
    </row>
    <row r="476" spans="1:13" x14ac:dyDescent="0.3">
      <c r="A476" s="3" t="s">
        <v>8</v>
      </c>
      <c r="B476" s="4" t="s">
        <v>21</v>
      </c>
      <c r="C476" s="4" t="s">
        <v>23</v>
      </c>
      <c r="D476" s="4" t="s">
        <v>11</v>
      </c>
      <c r="E476" s="4" t="s">
        <v>12</v>
      </c>
      <c r="F476" s="4">
        <v>59</v>
      </c>
      <c r="G476" s="4">
        <v>67</v>
      </c>
      <c r="H476" s="4">
        <v>61</v>
      </c>
      <c r="I476" s="4">
        <f t="shared" si="35"/>
        <v>187</v>
      </c>
      <c r="J476" s="4">
        <f t="shared" si="36"/>
        <v>59</v>
      </c>
      <c r="K476" s="4">
        <f t="shared" si="37"/>
        <v>67</v>
      </c>
      <c r="L476" s="4">
        <f t="shared" si="38"/>
        <v>62.333333333333336</v>
      </c>
      <c r="M476" s="7">
        <f t="shared" si="39"/>
        <v>657</v>
      </c>
    </row>
    <row r="477" spans="1:13" x14ac:dyDescent="0.3">
      <c r="A477" s="3" t="s">
        <v>8</v>
      </c>
      <c r="B477" s="4" t="s">
        <v>9</v>
      </c>
      <c r="C477" s="4" t="s">
        <v>19</v>
      </c>
      <c r="D477" s="4" t="s">
        <v>11</v>
      </c>
      <c r="E477" s="4" t="s">
        <v>15</v>
      </c>
      <c r="F477" s="4">
        <v>90</v>
      </c>
      <c r="G477" s="4">
        <v>90</v>
      </c>
      <c r="H477" s="4">
        <v>91</v>
      </c>
      <c r="I477" s="4">
        <f t="shared" si="35"/>
        <v>271</v>
      </c>
      <c r="J477" s="4">
        <f t="shared" si="36"/>
        <v>90</v>
      </c>
      <c r="K477" s="4">
        <f t="shared" si="37"/>
        <v>91</v>
      </c>
      <c r="L477" s="4">
        <f t="shared" si="38"/>
        <v>90.333333333333329</v>
      </c>
      <c r="M477" s="7">
        <f t="shared" si="39"/>
        <v>48</v>
      </c>
    </row>
    <row r="478" spans="1:13" x14ac:dyDescent="0.3">
      <c r="A478" s="3" t="s">
        <v>8</v>
      </c>
      <c r="B478" s="4" t="s">
        <v>21</v>
      </c>
      <c r="C478" s="4" t="s">
        <v>10</v>
      </c>
      <c r="D478" s="4" t="s">
        <v>11</v>
      </c>
      <c r="E478" s="4" t="s">
        <v>15</v>
      </c>
      <c r="F478" s="4">
        <v>71</v>
      </c>
      <c r="G478" s="4">
        <v>76</v>
      </c>
      <c r="H478" s="4">
        <v>83</v>
      </c>
      <c r="I478" s="4">
        <f t="shared" si="35"/>
        <v>230</v>
      </c>
      <c r="J478" s="4">
        <f t="shared" si="36"/>
        <v>71</v>
      </c>
      <c r="K478" s="4">
        <f t="shared" si="37"/>
        <v>83</v>
      </c>
      <c r="L478" s="4">
        <f t="shared" si="38"/>
        <v>76.666666666666671</v>
      </c>
      <c r="M478" s="7">
        <f t="shared" si="39"/>
        <v>277</v>
      </c>
    </row>
    <row r="479" spans="1:13" x14ac:dyDescent="0.3">
      <c r="A479" s="3" t="s">
        <v>17</v>
      </c>
      <c r="B479" s="4" t="s">
        <v>29</v>
      </c>
      <c r="C479" s="4" t="s">
        <v>10</v>
      </c>
      <c r="D479" s="4" t="s">
        <v>11</v>
      </c>
      <c r="E479" s="4" t="s">
        <v>15</v>
      </c>
      <c r="F479" s="4">
        <v>76</v>
      </c>
      <c r="G479" s="4">
        <v>62</v>
      </c>
      <c r="H479" s="4">
        <v>66</v>
      </c>
      <c r="I479" s="4">
        <f t="shared" si="35"/>
        <v>204</v>
      </c>
      <c r="J479" s="4">
        <f t="shared" si="36"/>
        <v>62</v>
      </c>
      <c r="K479" s="4">
        <f t="shared" si="37"/>
        <v>76</v>
      </c>
      <c r="L479" s="4">
        <f t="shared" si="38"/>
        <v>68</v>
      </c>
      <c r="M479" s="7">
        <f t="shared" si="39"/>
        <v>512</v>
      </c>
    </row>
    <row r="480" spans="1:13" x14ac:dyDescent="0.3">
      <c r="A480" s="3" t="s">
        <v>17</v>
      </c>
      <c r="B480" s="4" t="s">
        <v>21</v>
      </c>
      <c r="C480" s="4" t="s">
        <v>19</v>
      </c>
      <c r="D480" s="4" t="s">
        <v>11</v>
      </c>
      <c r="E480" s="4" t="s">
        <v>12</v>
      </c>
      <c r="F480" s="4">
        <v>80</v>
      </c>
      <c r="G480" s="4">
        <v>68</v>
      </c>
      <c r="H480" s="4">
        <v>72</v>
      </c>
      <c r="I480" s="4">
        <f t="shared" si="35"/>
        <v>220</v>
      </c>
      <c r="J480" s="4">
        <f t="shared" si="36"/>
        <v>68</v>
      </c>
      <c r="K480" s="4">
        <f t="shared" si="37"/>
        <v>80</v>
      </c>
      <c r="L480" s="4">
        <f t="shared" si="38"/>
        <v>73.333333333333329</v>
      </c>
      <c r="M480" s="7">
        <f t="shared" si="39"/>
        <v>356</v>
      </c>
    </row>
    <row r="481" spans="1:13" x14ac:dyDescent="0.3">
      <c r="A481" s="3" t="s">
        <v>8</v>
      </c>
      <c r="B481" s="4" t="s">
        <v>21</v>
      </c>
      <c r="C481" s="4" t="s">
        <v>16</v>
      </c>
      <c r="D481" s="4" t="s">
        <v>11</v>
      </c>
      <c r="E481" s="4" t="s">
        <v>12</v>
      </c>
      <c r="F481" s="4">
        <v>55</v>
      </c>
      <c r="G481" s="4">
        <v>64</v>
      </c>
      <c r="H481" s="4">
        <v>70</v>
      </c>
      <c r="I481" s="4">
        <f t="shared" si="35"/>
        <v>189</v>
      </c>
      <c r="J481" s="4">
        <f t="shared" si="36"/>
        <v>55</v>
      </c>
      <c r="K481" s="4">
        <f t="shared" si="37"/>
        <v>70</v>
      </c>
      <c r="L481" s="4">
        <f t="shared" si="38"/>
        <v>63</v>
      </c>
      <c r="M481" s="7">
        <f t="shared" si="39"/>
        <v>646</v>
      </c>
    </row>
    <row r="482" spans="1:13" x14ac:dyDescent="0.3">
      <c r="A482" s="3" t="s">
        <v>17</v>
      </c>
      <c r="B482" s="4" t="s">
        <v>29</v>
      </c>
      <c r="C482" s="4" t="s">
        <v>19</v>
      </c>
      <c r="D482" s="4" t="s">
        <v>11</v>
      </c>
      <c r="E482" s="4" t="s">
        <v>12</v>
      </c>
      <c r="F482" s="4">
        <v>76</v>
      </c>
      <c r="G482" s="4">
        <v>71</v>
      </c>
      <c r="H482" s="4">
        <v>67</v>
      </c>
      <c r="I482" s="4">
        <f t="shared" si="35"/>
        <v>214</v>
      </c>
      <c r="J482" s="4">
        <f t="shared" si="36"/>
        <v>67</v>
      </c>
      <c r="K482" s="4">
        <f t="shared" si="37"/>
        <v>76</v>
      </c>
      <c r="L482" s="4">
        <f t="shared" si="38"/>
        <v>71.333333333333329</v>
      </c>
      <c r="M482" s="7">
        <f t="shared" si="39"/>
        <v>412</v>
      </c>
    </row>
    <row r="483" spans="1:13" x14ac:dyDescent="0.3">
      <c r="A483" s="3" t="s">
        <v>17</v>
      </c>
      <c r="B483" s="4" t="s">
        <v>9</v>
      </c>
      <c r="C483" s="4" t="s">
        <v>22</v>
      </c>
      <c r="D483" s="4" t="s">
        <v>11</v>
      </c>
      <c r="E483" s="4" t="s">
        <v>15</v>
      </c>
      <c r="F483" s="4">
        <v>73</v>
      </c>
      <c r="G483" s="4">
        <v>71</v>
      </c>
      <c r="H483" s="4">
        <v>68</v>
      </c>
      <c r="I483" s="4">
        <f t="shared" si="35"/>
        <v>212</v>
      </c>
      <c r="J483" s="4">
        <f t="shared" si="36"/>
        <v>68</v>
      </c>
      <c r="K483" s="4">
        <f t="shared" si="37"/>
        <v>73</v>
      </c>
      <c r="L483" s="4">
        <f t="shared" si="38"/>
        <v>70.666666666666671</v>
      </c>
      <c r="M483" s="7">
        <f t="shared" si="39"/>
        <v>435</v>
      </c>
    </row>
    <row r="484" spans="1:13" x14ac:dyDescent="0.3">
      <c r="A484" s="3" t="s">
        <v>8</v>
      </c>
      <c r="B484" s="4" t="s">
        <v>21</v>
      </c>
      <c r="C484" s="4" t="s">
        <v>19</v>
      </c>
      <c r="D484" s="4" t="s">
        <v>20</v>
      </c>
      <c r="E484" s="4" t="s">
        <v>12</v>
      </c>
      <c r="F484" s="4">
        <v>52</v>
      </c>
      <c r="G484" s="4">
        <v>59</v>
      </c>
      <c r="H484" s="4">
        <v>56</v>
      </c>
      <c r="I484" s="4">
        <f t="shared" si="35"/>
        <v>167</v>
      </c>
      <c r="J484" s="4">
        <f t="shared" si="36"/>
        <v>52</v>
      </c>
      <c r="K484" s="4">
        <f t="shared" si="37"/>
        <v>59</v>
      </c>
      <c r="L484" s="4">
        <f t="shared" si="38"/>
        <v>55.666666666666664</v>
      </c>
      <c r="M484" s="7">
        <f t="shared" si="39"/>
        <v>796</v>
      </c>
    </row>
    <row r="485" spans="1:13" x14ac:dyDescent="0.3">
      <c r="A485" s="3" t="s">
        <v>17</v>
      </c>
      <c r="B485" s="4" t="s">
        <v>13</v>
      </c>
      <c r="C485" s="4" t="s">
        <v>14</v>
      </c>
      <c r="D485" s="4" t="s">
        <v>20</v>
      </c>
      <c r="E485" s="4" t="s">
        <v>12</v>
      </c>
      <c r="F485" s="4">
        <v>68</v>
      </c>
      <c r="G485" s="4">
        <v>68</v>
      </c>
      <c r="H485" s="4">
        <v>61</v>
      </c>
      <c r="I485" s="4">
        <f t="shared" si="35"/>
        <v>197</v>
      </c>
      <c r="J485" s="4">
        <f t="shared" si="36"/>
        <v>61</v>
      </c>
      <c r="K485" s="4">
        <f t="shared" si="37"/>
        <v>68</v>
      </c>
      <c r="L485" s="4">
        <f t="shared" si="38"/>
        <v>65.666666666666671</v>
      </c>
      <c r="M485" s="7">
        <f t="shared" si="39"/>
        <v>576</v>
      </c>
    </row>
    <row r="486" spans="1:13" x14ac:dyDescent="0.3">
      <c r="A486" s="3" t="s">
        <v>17</v>
      </c>
      <c r="B486" s="4" t="s">
        <v>18</v>
      </c>
      <c r="C486" s="4" t="s">
        <v>22</v>
      </c>
      <c r="D486" s="4" t="s">
        <v>11</v>
      </c>
      <c r="E486" s="4" t="s">
        <v>12</v>
      </c>
      <c r="F486" s="4">
        <v>59</v>
      </c>
      <c r="G486" s="4">
        <v>52</v>
      </c>
      <c r="H486" s="4">
        <v>46</v>
      </c>
      <c r="I486" s="4">
        <f t="shared" si="35"/>
        <v>157</v>
      </c>
      <c r="J486" s="4">
        <f t="shared" si="36"/>
        <v>46</v>
      </c>
      <c r="K486" s="4">
        <f t="shared" si="37"/>
        <v>59</v>
      </c>
      <c r="L486" s="4">
        <f t="shared" si="38"/>
        <v>52.333333333333336</v>
      </c>
      <c r="M486" s="7">
        <f t="shared" si="39"/>
        <v>850</v>
      </c>
    </row>
    <row r="487" spans="1:13" x14ac:dyDescent="0.3">
      <c r="A487" s="3" t="s">
        <v>8</v>
      </c>
      <c r="B487" s="4" t="s">
        <v>9</v>
      </c>
      <c r="C487" s="4" t="s">
        <v>19</v>
      </c>
      <c r="D487" s="4" t="s">
        <v>11</v>
      </c>
      <c r="E487" s="4" t="s">
        <v>12</v>
      </c>
      <c r="F487" s="4">
        <v>49</v>
      </c>
      <c r="G487" s="4">
        <v>52</v>
      </c>
      <c r="H487" s="4">
        <v>54</v>
      </c>
      <c r="I487" s="4">
        <f t="shared" si="35"/>
        <v>155</v>
      </c>
      <c r="J487" s="4">
        <f t="shared" si="36"/>
        <v>49</v>
      </c>
      <c r="K487" s="4">
        <f t="shared" si="37"/>
        <v>54</v>
      </c>
      <c r="L487" s="4">
        <f t="shared" si="38"/>
        <v>51.666666666666664</v>
      </c>
      <c r="M487" s="7">
        <f t="shared" si="39"/>
        <v>860</v>
      </c>
    </row>
    <row r="488" spans="1:13" x14ac:dyDescent="0.3">
      <c r="A488" s="3" t="s">
        <v>17</v>
      </c>
      <c r="B488" s="4" t="s">
        <v>13</v>
      </c>
      <c r="C488" s="4" t="s">
        <v>22</v>
      </c>
      <c r="D488" s="4" t="s">
        <v>11</v>
      </c>
      <c r="E488" s="4" t="s">
        <v>12</v>
      </c>
      <c r="F488" s="4">
        <v>70</v>
      </c>
      <c r="G488" s="4">
        <v>74</v>
      </c>
      <c r="H488" s="4">
        <v>71</v>
      </c>
      <c r="I488" s="4">
        <f t="shared" si="35"/>
        <v>215</v>
      </c>
      <c r="J488" s="4">
        <f t="shared" si="36"/>
        <v>70</v>
      </c>
      <c r="K488" s="4">
        <f t="shared" si="37"/>
        <v>74</v>
      </c>
      <c r="L488" s="4">
        <f t="shared" si="38"/>
        <v>71.666666666666671</v>
      </c>
      <c r="M488" s="7">
        <f t="shared" si="39"/>
        <v>404</v>
      </c>
    </row>
    <row r="489" spans="1:13" x14ac:dyDescent="0.3">
      <c r="A489" s="3" t="s">
        <v>17</v>
      </c>
      <c r="B489" s="4" t="s">
        <v>21</v>
      </c>
      <c r="C489" s="4" t="s">
        <v>14</v>
      </c>
      <c r="D489" s="4" t="s">
        <v>20</v>
      </c>
      <c r="E489" s="4" t="s">
        <v>12</v>
      </c>
      <c r="F489" s="4">
        <v>61</v>
      </c>
      <c r="G489" s="4">
        <v>47</v>
      </c>
      <c r="H489" s="4">
        <v>56</v>
      </c>
      <c r="I489" s="4">
        <f t="shared" si="35"/>
        <v>164</v>
      </c>
      <c r="J489" s="4">
        <f t="shared" si="36"/>
        <v>47</v>
      </c>
      <c r="K489" s="4">
        <f t="shared" si="37"/>
        <v>61</v>
      </c>
      <c r="L489" s="4">
        <f t="shared" si="38"/>
        <v>54.666666666666664</v>
      </c>
      <c r="M489" s="7">
        <f t="shared" si="39"/>
        <v>810</v>
      </c>
    </row>
    <row r="490" spans="1:13" x14ac:dyDescent="0.3">
      <c r="A490" s="3" t="s">
        <v>8</v>
      </c>
      <c r="B490" s="4" t="s">
        <v>13</v>
      </c>
      <c r="C490" s="4" t="s">
        <v>19</v>
      </c>
      <c r="D490" s="4" t="s">
        <v>20</v>
      </c>
      <c r="E490" s="4" t="s">
        <v>12</v>
      </c>
      <c r="F490" s="4">
        <v>60</v>
      </c>
      <c r="G490" s="4">
        <v>75</v>
      </c>
      <c r="H490" s="4">
        <v>74</v>
      </c>
      <c r="I490" s="4">
        <f t="shared" si="35"/>
        <v>209</v>
      </c>
      <c r="J490" s="4">
        <f t="shared" si="36"/>
        <v>60</v>
      </c>
      <c r="K490" s="4">
        <f t="shared" si="37"/>
        <v>75</v>
      </c>
      <c r="L490" s="4">
        <f t="shared" si="38"/>
        <v>69.666666666666671</v>
      </c>
      <c r="M490" s="7">
        <f t="shared" si="39"/>
        <v>460</v>
      </c>
    </row>
    <row r="491" spans="1:13" x14ac:dyDescent="0.3">
      <c r="A491" s="3" t="s">
        <v>17</v>
      </c>
      <c r="B491" s="4" t="s">
        <v>9</v>
      </c>
      <c r="C491" s="4" t="s">
        <v>23</v>
      </c>
      <c r="D491" s="4" t="s">
        <v>11</v>
      </c>
      <c r="E491" s="4" t="s">
        <v>15</v>
      </c>
      <c r="F491" s="4">
        <v>64</v>
      </c>
      <c r="G491" s="4">
        <v>53</v>
      </c>
      <c r="H491" s="4">
        <v>57</v>
      </c>
      <c r="I491" s="4">
        <f t="shared" si="35"/>
        <v>174</v>
      </c>
      <c r="J491" s="4">
        <f t="shared" si="36"/>
        <v>53</v>
      </c>
      <c r="K491" s="4">
        <f t="shared" si="37"/>
        <v>64</v>
      </c>
      <c r="L491" s="4">
        <f t="shared" si="38"/>
        <v>58</v>
      </c>
      <c r="M491" s="7">
        <f t="shared" si="39"/>
        <v>754</v>
      </c>
    </row>
    <row r="492" spans="1:13" x14ac:dyDescent="0.3">
      <c r="A492" s="3" t="s">
        <v>17</v>
      </c>
      <c r="B492" s="4" t="s">
        <v>18</v>
      </c>
      <c r="C492" s="4" t="s">
        <v>19</v>
      </c>
      <c r="D492" s="4" t="s">
        <v>20</v>
      </c>
      <c r="E492" s="4" t="s">
        <v>15</v>
      </c>
      <c r="F492" s="4">
        <v>79</v>
      </c>
      <c r="G492" s="4">
        <v>82</v>
      </c>
      <c r="H492" s="4">
        <v>82</v>
      </c>
      <c r="I492" s="4">
        <f t="shared" si="35"/>
        <v>243</v>
      </c>
      <c r="J492" s="4">
        <f t="shared" si="36"/>
        <v>79</v>
      </c>
      <c r="K492" s="4">
        <f t="shared" si="37"/>
        <v>82</v>
      </c>
      <c r="L492" s="4">
        <f t="shared" si="38"/>
        <v>81</v>
      </c>
      <c r="M492" s="7">
        <f t="shared" si="39"/>
        <v>178</v>
      </c>
    </row>
    <row r="493" spans="1:13" x14ac:dyDescent="0.3">
      <c r="A493" s="3" t="s">
        <v>8</v>
      </c>
      <c r="B493" s="4" t="s">
        <v>18</v>
      </c>
      <c r="C493" s="4" t="s">
        <v>19</v>
      </c>
      <c r="D493" s="4" t="s">
        <v>20</v>
      </c>
      <c r="E493" s="4" t="s">
        <v>12</v>
      </c>
      <c r="F493" s="4">
        <v>65</v>
      </c>
      <c r="G493" s="4">
        <v>85</v>
      </c>
      <c r="H493" s="4">
        <v>76</v>
      </c>
      <c r="I493" s="4">
        <f t="shared" si="35"/>
        <v>226</v>
      </c>
      <c r="J493" s="4">
        <f t="shared" si="36"/>
        <v>65</v>
      </c>
      <c r="K493" s="4">
        <f t="shared" si="37"/>
        <v>85</v>
      </c>
      <c r="L493" s="4">
        <f t="shared" si="38"/>
        <v>75.333333333333329</v>
      </c>
      <c r="M493" s="7">
        <f t="shared" si="39"/>
        <v>307</v>
      </c>
    </row>
    <row r="494" spans="1:13" x14ac:dyDescent="0.3">
      <c r="A494" s="3" t="s">
        <v>8</v>
      </c>
      <c r="B494" s="4" t="s">
        <v>13</v>
      </c>
      <c r="C494" s="4" t="s">
        <v>19</v>
      </c>
      <c r="D494" s="4" t="s">
        <v>11</v>
      </c>
      <c r="E494" s="4" t="s">
        <v>12</v>
      </c>
      <c r="F494" s="4">
        <v>64</v>
      </c>
      <c r="G494" s="4">
        <v>64</v>
      </c>
      <c r="H494" s="4">
        <v>70</v>
      </c>
      <c r="I494" s="4">
        <f t="shared" si="35"/>
        <v>198</v>
      </c>
      <c r="J494" s="4">
        <f t="shared" si="36"/>
        <v>64</v>
      </c>
      <c r="K494" s="4">
        <f t="shared" si="37"/>
        <v>70</v>
      </c>
      <c r="L494" s="4">
        <f t="shared" si="38"/>
        <v>66</v>
      </c>
      <c r="M494" s="7">
        <f t="shared" si="39"/>
        <v>562</v>
      </c>
    </row>
    <row r="495" spans="1:13" x14ac:dyDescent="0.3">
      <c r="A495" s="3" t="s">
        <v>8</v>
      </c>
      <c r="B495" s="4" t="s">
        <v>13</v>
      </c>
      <c r="C495" s="4" t="s">
        <v>14</v>
      </c>
      <c r="D495" s="4" t="s">
        <v>11</v>
      </c>
      <c r="E495" s="4" t="s">
        <v>12</v>
      </c>
      <c r="F495" s="4">
        <v>83</v>
      </c>
      <c r="G495" s="4">
        <v>83</v>
      </c>
      <c r="H495" s="4">
        <v>90</v>
      </c>
      <c r="I495" s="4">
        <f t="shared" si="35"/>
        <v>256</v>
      </c>
      <c r="J495" s="4">
        <f t="shared" si="36"/>
        <v>83</v>
      </c>
      <c r="K495" s="4">
        <f t="shared" si="37"/>
        <v>90</v>
      </c>
      <c r="L495" s="4">
        <f t="shared" si="38"/>
        <v>85.333333333333329</v>
      </c>
      <c r="M495" s="7">
        <f t="shared" si="39"/>
        <v>109</v>
      </c>
    </row>
    <row r="496" spans="1:13" x14ac:dyDescent="0.3">
      <c r="A496" s="3" t="s">
        <v>8</v>
      </c>
      <c r="B496" s="4" t="s">
        <v>13</v>
      </c>
      <c r="C496" s="4" t="s">
        <v>10</v>
      </c>
      <c r="D496" s="4" t="s">
        <v>11</v>
      </c>
      <c r="E496" s="4" t="s">
        <v>12</v>
      </c>
      <c r="F496" s="4">
        <v>81</v>
      </c>
      <c r="G496" s="4">
        <v>88</v>
      </c>
      <c r="H496" s="4">
        <v>90</v>
      </c>
      <c r="I496" s="4">
        <f t="shared" si="35"/>
        <v>259</v>
      </c>
      <c r="J496" s="4">
        <f t="shared" si="36"/>
        <v>81</v>
      </c>
      <c r="K496" s="4">
        <f t="shared" si="37"/>
        <v>90</v>
      </c>
      <c r="L496" s="4">
        <f t="shared" si="38"/>
        <v>86.333333333333329</v>
      </c>
      <c r="M496" s="7">
        <f t="shared" si="39"/>
        <v>93</v>
      </c>
    </row>
    <row r="497" spans="1:13" x14ac:dyDescent="0.3">
      <c r="A497" s="3" t="s">
        <v>8</v>
      </c>
      <c r="B497" s="4" t="s">
        <v>9</v>
      </c>
      <c r="C497" s="4" t="s">
        <v>22</v>
      </c>
      <c r="D497" s="4" t="s">
        <v>11</v>
      </c>
      <c r="E497" s="4" t="s">
        <v>12</v>
      </c>
      <c r="F497" s="4">
        <v>54</v>
      </c>
      <c r="G497" s="4">
        <v>64</v>
      </c>
      <c r="H497" s="4">
        <v>68</v>
      </c>
      <c r="I497" s="4">
        <f t="shared" si="35"/>
        <v>186</v>
      </c>
      <c r="J497" s="4">
        <f t="shared" si="36"/>
        <v>54</v>
      </c>
      <c r="K497" s="4">
        <f t="shared" si="37"/>
        <v>68</v>
      </c>
      <c r="L497" s="4">
        <f t="shared" si="38"/>
        <v>62</v>
      </c>
      <c r="M497" s="7">
        <f t="shared" si="39"/>
        <v>665</v>
      </c>
    </row>
    <row r="498" spans="1:13" x14ac:dyDescent="0.3">
      <c r="A498" s="3" t="s">
        <v>17</v>
      </c>
      <c r="B498" s="4" t="s">
        <v>21</v>
      </c>
      <c r="C498" s="4" t="s">
        <v>22</v>
      </c>
      <c r="D498" s="4" t="s">
        <v>11</v>
      </c>
      <c r="E498" s="4" t="s">
        <v>15</v>
      </c>
      <c r="F498" s="4">
        <v>68</v>
      </c>
      <c r="G498" s="4">
        <v>64</v>
      </c>
      <c r="H498" s="4">
        <v>66</v>
      </c>
      <c r="I498" s="4">
        <f t="shared" si="35"/>
        <v>198</v>
      </c>
      <c r="J498" s="4">
        <f t="shared" si="36"/>
        <v>64</v>
      </c>
      <c r="K498" s="4">
        <f t="shared" si="37"/>
        <v>68</v>
      </c>
      <c r="L498" s="4">
        <f t="shared" si="38"/>
        <v>66</v>
      </c>
      <c r="M498" s="7">
        <f t="shared" si="39"/>
        <v>562</v>
      </c>
    </row>
    <row r="499" spans="1:13" x14ac:dyDescent="0.3">
      <c r="A499" s="3" t="s">
        <v>8</v>
      </c>
      <c r="B499" s="4" t="s">
        <v>13</v>
      </c>
      <c r="C499" s="4" t="s">
        <v>14</v>
      </c>
      <c r="D499" s="4" t="s">
        <v>11</v>
      </c>
      <c r="E499" s="4" t="s">
        <v>12</v>
      </c>
      <c r="F499" s="4">
        <v>54</v>
      </c>
      <c r="G499" s="4">
        <v>48</v>
      </c>
      <c r="H499" s="4">
        <v>52</v>
      </c>
      <c r="I499" s="4">
        <f t="shared" si="35"/>
        <v>154</v>
      </c>
      <c r="J499" s="4">
        <f t="shared" si="36"/>
        <v>48</v>
      </c>
      <c r="K499" s="4">
        <f t="shared" si="37"/>
        <v>54</v>
      </c>
      <c r="L499" s="4">
        <f t="shared" si="38"/>
        <v>51.333333333333336</v>
      </c>
      <c r="M499" s="7">
        <f t="shared" si="39"/>
        <v>870</v>
      </c>
    </row>
    <row r="500" spans="1:13" x14ac:dyDescent="0.3">
      <c r="A500" s="3" t="s">
        <v>8</v>
      </c>
      <c r="B500" s="4" t="s">
        <v>21</v>
      </c>
      <c r="C500" s="4" t="s">
        <v>14</v>
      </c>
      <c r="D500" s="4" t="s">
        <v>20</v>
      </c>
      <c r="E500" s="4" t="s">
        <v>15</v>
      </c>
      <c r="F500" s="4">
        <v>59</v>
      </c>
      <c r="G500" s="4">
        <v>78</v>
      </c>
      <c r="H500" s="4">
        <v>76</v>
      </c>
      <c r="I500" s="4">
        <f t="shared" si="35"/>
        <v>213</v>
      </c>
      <c r="J500" s="4">
        <f t="shared" si="36"/>
        <v>59</v>
      </c>
      <c r="K500" s="4">
        <f t="shared" si="37"/>
        <v>78</v>
      </c>
      <c r="L500" s="4">
        <f t="shared" si="38"/>
        <v>71</v>
      </c>
      <c r="M500" s="7">
        <f t="shared" si="39"/>
        <v>424</v>
      </c>
    </row>
    <row r="501" spans="1:13" x14ac:dyDescent="0.3">
      <c r="A501" s="3" t="s">
        <v>8</v>
      </c>
      <c r="B501" s="4" t="s">
        <v>9</v>
      </c>
      <c r="C501" s="4" t="s">
        <v>23</v>
      </c>
      <c r="D501" s="4" t="s">
        <v>11</v>
      </c>
      <c r="E501" s="4" t="s">
        <v>12</v>
      </c>
      <c r="F501" s="4">
        <v>66</v>
      </c>
      <c r="G501" s="4">
        <v>69</v>
      </c>
      <c r="H501" s="4">
        <v>68</v>
      </c>
      <c r="I501" s="4">
        <f t="shared" si="35"/>
        <v>203</v>
      </c>
      <c r="J501" s="4">
        <f t="shared" si="36"/>
        <v>66</v>
      </c>
      <c r="K501" s="4">
        <f t="shared" si="37"/>
        <v>69</v>
      </c>
      <c r="L501" s="4">
        <f t="shared" si="38"/>
        <v>67.666666666666671</v>
      </c>
      <c r="M501" s="7">
        <f t="shared" si="39"/>
        <v>527</v>
      </c>
    </row>
    <row r="502" spans="1:13" x14ac:dyDescent="0.3">
      <c r="A502" s="3" t="s">
        <v>17</v>
      </c>
      <c r="B502" s="4" t="s">
        <v>29</v>
      </c>
      <c r="C502" s="4" t="s">
        <v>14</v>
      </c>
      <c r="D502" s="4" t="s">
        <v>11</v>
      </c>
      <c r="E502" s="4" t="s">
        <v>12</v>
      </c>
      <c r="F502" s="4">
        <v>76</v>
      </c>
      <c r="G502" s="4">
        <v>71</v>
      </c>
      <c r="H502" s="4">
        <v>72</v>
      </c>
      <c r="I502" s="4">
        <f t="shared" si="35"/>
        <v>219</v>
      </c>
      <c r="J502" s="4">
        <f t="shared" si="36"/>
        <v>71</v>
      </c>
      <c r="K502" s="4">
        <f t="shared" si="37"/>
        <v>76</v>
      </c>
      <c r="L502" s="4">
        <f t="shared" si="38"/>
        <v>73</v>
      </c>
      <c r="M502" s="7">
        <f t="shared" si="39"/>
        <v>367</v>
      </c>
    </row>
    <row r="503" spans="1:13" x14ac:dyDescent="0.3">
      <c r="A503" s="3" t="s">
        <v>8</v>
      </c>
      <c r="B503" s="4" t="s">
        <v>21</v>
      </c>
      <c r="C503" s="4" t="s">
        <v>16</v>
      </c>
      <c r="D503" s="4" t="s">
        <v>11</v>
      </c>
      <c r="E503" s="4" t="s">
        <v>12</v>
      </c>
      <c r="F503" s="4">
        <v>74</v>
      </c>
      <c r="G503" s="4">
        <v>79</v>
      </c>
      <c r="H503" s="4">
        <v>82</v>
      </c>
      <c r="I503" s="4">
        <f t="shared" si="35"/>
        <v>235</v>
      </c>
      <c r="J503" s="4">
        <f t="shared" si="36"/>
        <v>74</v>
      </c>
      <c r="K503" s="4">
        <f t="shared" si="37"/>
        <v>82</v>
      </c>
      <c r="L503" s="4">
        <f t="shared" si="38"/>
        <v>78.333333333333329</v>
      </c>
      <c r="M503" s="7">
        <f t="shared" si="39"/>
        <v>231</v>
      </c>
    </row>
    <row r="504" spans="1:13" x14ac:dyDescent="0.3">
      <c r="A504" s="3" t="s">
        <v>8</v>
      </c>
      <c r="B504" s="4" t="s">
        <v>9</v>
      </c>
      <c r="C504" s="4" t="s">
        <v>19</v>
      </c>
      <c r="D504" s="4" t="s">
        <v>11</v>
      </c>
      <c r="E504" s="4" t="s">
        <v>15</v>
      </c>
      <c r="F504" s="4">
        <v>94</v>
      </c>
      <c r="G504" s="4">
        <v>87</v>
      </c>
      <c r="H504" s="4">
        <v>92</v>
      </c>
      <c r="I504" s="4">
        <f t="shared" si="35"/>
        <v>273</v>
      </c>
      <c r="J504" s="4">
        <f t="shared" si="36"/>
        <v>87</v>
      </c>
      <c r="K504" s="4">
        <f t="shared" si="37"/>
        <v>94</v>
      </c>
      <c r="L504" s="4">
        <f t="shared" si="38"/>
        <v>91</v>
      </c>
      <c r="M504" s="7">
        <f t="shared" si="39"/>
        <v>46</v>
      </c>
    </row>
    <row r="505" spans="1:13" x14ac:dyDescent="0.3">
      <c r="A505" s="3" t="s">
        <v>17</v>
      </c>
      <c r="B505" s="4" t="s">
        <v>13</v>
      </c>
      <c r="C505" s="4" t="s">
        <v>14</v>
      </c>
      <c r="D505" s="4" t="s">
        <v>20</v>
      </c>
      <c r="E505" s="4" t="s">
        <v>12</v>
      </c>
      <c r="F505" s="4">
        <v>63</v>
      </c>
      <c r="G505" s="4">
        <v>61</v>
      </c>
      <c r="H505" s="4">
        <v>54</v>
      </c>
      <c r="I505" s="4">
        <f t="shared" si="35"/>
        <v>178</v>
      </c>
      <c r="J505" s="4">
        <f t="shared" si="36"/>
        <v>54</v>
      </c>
      <c r="K505" s="4">
        <f t="shared" si="37"/>
        <v>63</v>
      </c>
      <c r="L505" s="4">
        <f t="shared" si="38"/>
        <v>59.333333333333336</v>
      </c>
      <c r="M505" s="7">
        <f t="shared" si="39"/>
        <v>721</v>
      </c>
    </row>
    <row r="506" spans="1:13" x14ac:dyDescent="0.3">
      <c r="A506" s="3" t="s">
        <v>8</v>
      </c>
      <c r="B506" s="4" t="s">
        <v>29</v>
      </c>
      <c r="C506" s="4" t="s">
        <v>19</v>
      </c>
      <c r="D506" s="4" t="s">
        <v>11</v>
      </c>
      <c r="E506" s="4" t="s">
        <v>15</v>
      </c>
      <c r="F506" s="4">
        <v>95</v>
      </c>
      <c r="G506" s="4">
        <v>89</v>
      </c>
      <c r="H506" s="4">
        <v>92</v>
      </c>
      <c r="I506" s="4">
        <f t="shared" si="35"/>
        <v>276</v>
      </c>
      <c r="J506" s="4">
        <f t="shared" si="36"/>
        <v>89</v>
      </c>
      <c r="K506" s="4">
        <f t="shared" si="37"/>
        <v>95</v>
      </c>
      <c r="L506" s="4">
        <f t="shared" si="38"/>
        <v>92</v>
      </c>
      <c r="M506" s="7">
        <f t="shared" si="39"/>
        <v>35</v>
      </c>
    </row>
    <row r="507" spans="1:13" x14ac:dyDescent="0.3">
      <c r="A507" s="3" t="s">
        <v>8</v>
      </c>
      <c r="B507" s="4" t="s">
        <v>21</v>
      </c>
      <c r="C507" s="4" t="s">
        <v>16</v>
      </c>
      <c r="D507" s="4" t="s">
        <v>20</v>
      </c>
      <c r="E507" s="4" t="s">
        <v>12</v>
      </c>
      <c r="F507" s="4">
        <v>40</v>
      </c>
      <c r="G507" s="4">
        <v>59</v>
      </c>
      <c r="H507" s="4">
        <v>54</v>
      </c>
      <c r="I507" s="4">
        <f t="shared" si="35"/>
        <v>153</v>
      </c>
      <c r="J507" s="4">
        <f t="shared" si="36"/>
        <v>40</v>
      </c>
      <c r="K507" s="4">
        <f t="shared" si="37"/>
        <v>59</v>
      </c>
      <c r="L507" s="4">
        <f t="shared" si="38"/>
        <v>51</v>
      </c>
      <c r="M507" s="7">
        <f t="shared" si="39"/>
        <v>876</v>
      </c>
    </row>
    <row r="508" spans="1:13" x14ac:dyDescent="0.3">
      <c r="A508" s="3" t="s">
        <v>8</v>
      </c>
      <c r="B508" s="4" t="s">
        <v>9</v>
      </c>
      <c r="C508" s="4" t="s">
        <v>23</v>
      </c>
      <c r="D508" s="4" t="s">
        <v>11</v>
      </c>
      <c r="E508" s="4" t="s">
        <v>12</v>
      </c>
      <c r="F508" s="4">
        <v>82</v>
      </c>
      <c r="G508" s="4">
        <v>82</v>
      </c>
      <c r="H508" s="4">
        <v>80</v>
      </c>
      <c r="I508" s="4">
        <f t="shared" si="35"/>
        <v>244</v>
      </c>
      <c r="J508" s="4">
        <f t="shared" si="36"/>
        <v>80</v>
      </c>
      <c r="K508" s="4">
        <f t="shared" si="37"/>
        <v>82</v>
      </c>
      <c r="L508" s="4">
        <f t="shared" si="38"/>
        <v>81.333333333333329</v>
      </c>
      <c r="M508" s="7">
        <f t="shared" si="39"/>
        <v>173</v>
      </c>
    </row>
    <row r="509" spans="1:13" x14ac:dyDescent="0.3">
      <c r="A509" s="3" t="s">
        <v>17</v>
      </c>
      <c r="B509" s="4" t="s">
        <v>18</v>
      </c>
      <c r="C509" s="4" t="s">
        <v>22</v>
      </c>
      <c r="D509" s="4" t="s">
        <v>11</v>
      </c>
      <c r="E509" s="4" t="s">
        <v>12</v>
      </c>
      <c r="F509" s="4">
        <v>68</v>
      </c>
      <c r="G509" s="4">
        <v>70</v>
      </c>
      <c r="H509" s="4">
        <v>66</v>
      </c>
      <c r="I509" s="4">
        <f t="shared" si="35"/>
        <v>204</v>
      </c>
      <c r="J509" s="4">
        <f t="shared" si="36"/>
        <v>66</v>
      </c>
      <c r="K509" s="4">
        <f t="shared" si="37"/>
        <v>70</v>
      </c>
      <c r="L509" s="4">
        <f t="shared" si="38"/>
        <v>68</v>
      </c>
      <c r="M509" s="7">
        <f t="shared" si="39"/>
        <v>512</v>
      </c>
    </row>
    <row r="510" spans="1:13" x14ac:dyDescent="0.3">
      <c r="A510" s="3" t="s">
        <v>17</v>
      </c>
      <c r="B510" s="4" t="s">
        <v>9</v>
      </c>
      <c r="C510" s="4" t="s">
        <v>10</v>
      </c>
      <c r="D510" s="4" t="s">
        <v>20</v>
      </c>
      <c r="E510" s="4" t="s">
        <v>12</v>
      </c>
      <c r="F510" s="4">
        <v>55</v>
      </c>
      <c r="G510" s="4">
        <v>59</v>
      </c>
      <c r="H510" s="4">
        <v>54</v>
      </c>
      <c r="I510" s="4">
        <f t="shared" si="35"/>
        <v>168</v>
      </c>
      <c r="J510" s="4">
        <f t="shared" si="36"/>
        <v>54</v>
      </c>
      <c r="K510" s="4">
        <f t="shared" si="37"/>
        <v>59</v>
      </c>
      <c r="L510" s="4">
        <f t="shared" si="38"/>
        <v>56</v>
      </c>
      <c r="M510" s="7">
        <f t="shared" si="39"/>
        <v>786</v>
      </c>
    </row>
    <row r="511" spans="1:13" x14ac:dyDescent="0.3">
      <c r="A511" s="3" t="s">
        <v>17</v>
      </c>
      <c r="B511" s="4" t="s">
        <v>13</v>
      </c>
      <c r="C511" s="4" t="s">
        <v>16</v>
      </c>
      <c r="D511" s="4" t="s">
        <v>11</v>
      </c>
      <c r="E511" s="4" t="s">
        <v>12</v>
      </c>
      <c r="F511" s="4">
        <v>79</v>
      </c>
      <c r="G511" s="4">
        <v>78</v>
      </c>
      <c r="H511" s="4">
        <v>77</v>
      </c>
      <c r="I511" s="4">
        <f t="shared" si="35"/>
        <v>234</v>
      </c>
      <c r="J511" s="4">
        <f t="shared" si="36"/>
        <v>77</v>
      </c>
      <c r="K511" s="4">
        <f t="shared" si="37"/>
        <v>79</v>
      </c>
      <c r="L511" s="4">
        <f t="shared" si="38"/>
        <v>78</v>
      </c>
      <c r="M511" s="7">
        <f t="shared" si="39"/>
        <v>240</v>
      </c>
    </row>
    <row r="512" spans="1:13" x14ac:dyDescent="0.3">
      <c r="A512" s="3" t="s">
        <v>8</v>
      </c>
      <c r="B512" s="4" t="s">
        <v>13</v>
      </c>
      <c r="C512" s="4" t="s">
        <v>10</v>
      </c>
      <c r="D512" s="4" t="s">
        <v>11</v>
      </c>
      <c r="E512" s="4" t="s">
        <v>12</v>
      </c>
      <c r="F512" s="4">
        <v>86</v>
      </c>
      <c r="G512" s="4">
        <v>92</v>
      </c>
      <c r="H512" s="4">
        <v>87</v>
      </c>
      <c r="I512" s="4">
        <f t="shared" si="35"/>
        <v>265</v>
      </c>
      <c r="J512" s="4">
        <f t="shared" si="36"/>
        <v>86</v>
      </c>
      <c r="K512" s="4">
        <f t="shared" si="37"/>
        <v>92</v>
      </c>
      <c r="L512" s="4">
        <f t="shared" si="38"/>
        <v>88.333333333333329</v>
      </c>
      <c r="M512" s="7">
        <f t="shared" si="39"/>
        <v>69</v>
      </c>
    </row>
    <row r="513" spans="1:13" x14ac:dyDescent="0.3">
      <c r="A513" s="3" t="s">
        <v>17</v>
      </c>
      <c r="B513" s="4" t="s">
        <v>21</v>
      </c>
      <c r="C513" s="4" t="s">
        <v>14</v>
      </c>
      <c r="D513" s="4" t="s">
        <v>11</v>
      </c>
      <c r="E513" s="4" t="s">
        <v>12</v>
      </c>
      <c r="F513" s="4">
        <v>76</v>
      </c>
      <c r="G513" s="4">
        <v>71</v>
      </c>
      <c r="H513" s="4">
        <v>73</v>
      </c>
      <c r="I513" s="4">
        <f t="shared" si="35"/>
        <v>220</v>
      </c>
      <c r="J513" s="4">
        <f t="shared" si="36"/>
        <v>71</v>
      </c>
      <c r="K513" s="4">
        <f t="shared" si="37"/>
        <v>76</v>
      </c>
      <c r="L513" s="4">
        <f t="shared" si="38"/>
        <v>73.333333333333329</v>
      </c>
      <c r="M513" s="7">
        <f t="shared" si="39"/>
        <v>356</v>
      </c>
    </row>
    <row r="514" spans="1:13" x14ac:dyDescent="0.3">
      <c r="A514" s="3" t="s">
        <v>17</v>
      </c>
      <c r="B514" s="4" t="s">
        <v>18</v>
      </c>
      <c r="C514" s="4" t="s">
        <v>23</v>
      </c>
      <c r="D514" s="4" t="s">
        <v>11</v>
      </c>
      <c r="E514" s="4" t="s">
        <v>12</v>
      </c>
      <c r="F514" s="4">
        <v>64</v>
      </c>
      <c r="G514" s="4">
        <v>50</v>
      </c>
      <c r="H514" s="4">
        <v>43</v>
      </c>
      <c r="I514" s="4">
        <f t="shared" si="35"/>
        <v>157</v>
      </c>
      <c r="J514" s="4">
        <f t="shared" si="36"/>
        <v>43</v>
      </c>
      <c r="K514" s="4">
        <f t="shared" si="37"/>
        <v>64</v>
      </c>
      <c r="L514" s="4">
        <f t="shared" si="38"/>
        <v>52.333333333333336</v>
      </c>
      <c r="M514" s="7">
        <f t="shared" si="39"/>
        <v>850</v>
      </c>
    </row>
    <row r="515" spans="1:13" x14ac:dyDescent="0.3">
      <c r="A515" s="3" t="s">
        <v>17</v>
      </c>
      <c r="B515" s="4" t="s">
        <v>21</v>
      </c>
      <c r="C515" s="4" t="s">
        <v>23</v>
      </c>
      <c r="D515" s="4" t="s">
        <v>20</v>
      </c>
      <c r="E515" s="4" t="s">
        <v>12</v>
      </c>
      <c r="F515" s="4">
        <v>62</v>
      </c>
      <c r="G515" s="4">
        <v>49</v>
      </c>
      <c r="H515" s="4">
        <v>52</v>
      </c>
      <c r="I515" s="4">
        <f t="shared" si="35"/>
        <v>163</v>
      </c>
      <c r="J515" s="4">
        <f t="shared" si="36"/>
        <v>49</v>
      </c>
      <c r="K515" s="4">
        <f t="shared" si="37"/>
        <v>62</v>
      </c>
      <c r="L515" s="4">
        <f t="shared" si="38"/>
        <v>54.333333333333336</v>
      </c>
      <c r="M515" s="7">
        <f t="shared" si="39"/>
        <v>819</v>
      </c>
    </row>
    <row r="516" spans="1:13" x14ac:dyDescent="0.3">
      <c r="A516" s="3" t="s">
        <v>8</v>
      </c>
      <c r="B516" s="4" t="s">
        <v>9</v>
      </c>
      <c r="C516" s="4" t="s">
        <v>23</v>
      </c>
      <c r="D516" s="4" t="s">
        <v>11</v>
      </c>
      <c r="E516" s="4" t="s">
        <v>15</v>
      </c>
      <c r="F516" s="4">
        <v>54</v>
      </c>
      <c r="G516" s="4">
        <v>61</v>
      </c>
      <c r="H516" s="4">
        <v>62</v>
      </c>
      <c r="I516" s="4">
        <f t="shared" ref="I516:I579" si="40">SUM(F516:H516)</f>
        <v>177</v>
      </c>
      <c r="J516" s="4">
        <f t="shared" ref="J516:J579" si="41">MIN(F516:H516)</f>
        <v>54</v>
      </c>
      <c r="K516" s="4">
        <f t="shared" ref="K516:K579" si="42">MAX(F516:H516)</f>
        <v>62</v>
      </c>
      <c r="L516" s="4">
        <f t="shared" ref="L516:L579" si="43">AVERAGE(F516:H516)</f>
        <v>59</v>
      </c>
      <c r="M516" s="7">
        <f t="shared" ref="M516:M579" si="44">RANK(L516,$L$3:$L$1002,0)</f>
        <v>727</v>
      </c>
    </row>
    <row r="517" spans="1:13" x14ac:dyDescent="0.3">
      <c r="A517" s="3" t="s">
        <v>8</v>
      </c>
      <c r="B517" s="4" t="s">
        <v>9</v>
      </c>
      <c r="C517" s="4" t="s">
        <v>16</v>
      </c>
      <c r="D517" s="4" t="s">
        <v>20</v>
      </c>
      <c r="E517" s="4" t="s">
        <v>15</v>
      </c>
      <c r="F517" s="4">
        <v>77</v>
      </c>
      <c r="G517" s="4">
        <v>97</v>
      </c>
      <c r="H517" s="4">
        <v>94</v>
      </c>
      <c r="I517" s="4">
        <f t="shared" si="40"/>
        <v>268</v>
      </c>
      <c r="J517" s="4">
        <f t="shared" si="41"/>
        <v>77</v>
      </c>
      <c r="K517" s="4">
        <f t="shared" si="42"/>
        <v>97</v>
      </c>
      <c r="L517" s="4">
        <f t="shared" si="43"/>
        <v>89.333333333333329</v>
      </c>
      <c r="M517" s="7">
        <f t="shared" si="44"/>
        <v>55</v>
      </c>
    </row>
    <row r="518" spans="1:13" x14ac:dyDescent="0.3">
      <c r="A518" s="3" t="s">
        <v>8</v>
      </c>
      <c r="B518" s="4" t="s">
        <v>13</v>
      </c>
      <c r="C518" s="4" t="s">
        <v>23</v>
      </c>
      <c r="D518" s="4" t="s">
        <v>11</v>
      </c>
      <c r="E518" s="4" t="s">
        <v>15</v>
      </c>
      <c r="F518" s="4">
        <v>76</v>
      </c>
      <c r="G518" s="4">
        <v>87</v>
      </c>
      <c r="H518" s="4">
        <v>85</v>
      </c>
      <c r="I518" s="4">
        <f t="shared" si="40"/>
        <v>248</v>
      </c>
      <c r="J518" s="4">
        <f t="shared" si="41"/>
        <v>76</v>
      </c>
      <c r="K518" s="4">
        <f t="shared" si="42"/>
        <v>87</v>
      </c>
      <c r="L518" s="4">
        <f t="shared" si="43"/>
        <v>82.666666666666671</v>
      </c>
      <c r="M518" s="7">
        <f t="shared" si="44"/>
        <v>149</v>
      </c>
    </row>
    <row r="519" spans="1:13" x14ac:dyDescent="0.3">
      <c r="A519" s="3" t="s">
        <v>8</v>
      </c>
      <c r="B519" s="4" t="s">
        <v>21</v>
      </c>
      <c r="C519" s="4" t="s">
        <v>14</v>
      </c>
      <c r="D519" s="4" t="s">
        <v>11</v>
      </c>
      <c r="E519" s="4" t="s">
        <v>12</v>
      </c>
      <c r="F519" s="4">
        <v>74</v>
      </c>
      <c r="G519" s="4">
        <v>89</v>
      </c>
      <c r="H519" s="4">
        <v>84</v>
      </c>
      <c r="I519" s="4">
        <f t="shared" si="40"/>
        <v>247</v>
      </c>
      <c r="J519" s="4">
        <f t="shared" si="41"/>
        <v>74</v>
      </c>
      <c r="K519" s="4">
        <f t="shared" si="42"/>
        <v>89</v>
      </c>
      <c r="L519" s="4">
        <f t="shared" si="43"/>
        <v>82.333333333333329</v>
      </c>
      <c r="M519" s="7">
        <f t="shared" si="44"/>
        <v>155</v>
      </c>
    </row>
    <row r="520" spans="1:13" x14ac:dyDescent="0.3">
      <c r="A520" s="3" t="s">
        <v>8</v>
      </c>
      <c r="B520" s="4" t="s">
        <v>29</v>
      </c>
      <c r="C520" s="4" t="s">
        <v>14</v>
      </c>
      <c r="D520" s="4" t="s">
        <v>11</v>
      </c>
      <c r="E520" s="4" t="s">
        <v>15</v>
      </c>
      <c r="F520" s="4">
        <v>66</v>
      </c>
      <c r="G520" s="4">
        <v>74</v>
      </c>
      <c r="H520" s="4">
        <v>73</v>
      </c>
      <c r="I520" s="4">
        <f t="shared" si="40"/>
        <v>213</v>
      </c>
      <c r="J520" s="4">
        <f t="shared" si="41"/>
        <v>66</v>
      </c>
      <c r="K520" s="4">
        <f t="shared" si="42"/>
        <v>74</v>
      </c>
      <c r="L520" s="4">
        <f t="shared" si="43"/>
        <v>71</v>
      </c>
      <c r="M520" s="7">
        <f t="shared" si="44"/>
        <v>424</v>
      </c>
    </row>
    <row r="521" spans="1:13" x14ac:dyDescent="0.3">
      <c r="A521" s="3" t="s">
        <v>8</v>
      </c>
      <c r="B521" s="4" t="s">
        <v>21</v>
      </c>
      <c r="C521" s="4" t="s">
        <v>23</v>
      </c>
      <c r="D521" s="4" t="s">
        <v>11</v>
      </c>
      <c r="E521" s="4" t="s">
        <v>15</v>
      </c>
      <c r="F521" s="4">
        <v>66</v>
      </c>
      <c r="G521" s="4">
        <v>78</v>
      </c>
      <c r="H521" s="4">
        <v>78</v>
      </c>
      <c r="I521" s="4">
        <f t="shared" si="40"/>
        <v>222</v>
      </c>
      <c r="J521" s="4">
        <f t="shared" si="41"/>
        <v>66</v>
      </c>
      <c r="K521" s="4">
        <f t="shared" si="42"/>
        <v>78</v>
      </c>
      <c r="L521" s="4">
        <f t="shared" si="43"/>
        <v>74</v>
      </c>
      <c r="M521" s="7">
        <f t="shared" si="44"/>
        <v>345</v>
      </c>
    </row>
    <row r="522" spans="1:13" x14ac:dyDescent="0.3">
      <c r="A522" s="3" t="s">
        <v>8</v>
      </c>
      <c r="B522" s="4" t="s">
        <v>9</v>
      </c>
      <c r="C522" s="4" t="s">
        <v>22</v>
      </c>
      <c r="D522" s="4" t="s">
        <v>20</v>
      </c>
      <c r="E522" s="4" t="s">
        <v>15</v>
      </c>
      <c r="F522" s="4">
        <v>67</v>
      </c>
      <c r="G522" s="4">
        <v>78</v>
      </c>
      <c r="H522" s="4">
        <v>79</v>
      </c>
      <c r="I522" s="4">
        <f t="shared" si="40"/>
        <v>224</v>
      </c>
      <c r="J522" s="4">
        <f t="shared" si="41"/>
        <v>67</v>
      </c>
      <c r="K522" s="4">
        <f t="shared" si="42"/>
        <v>79</v>
      </c>
      <c r="L522" s="4">
        <f t="shared" si="43"/>
        <v>74.666666666666671</v>
      </c>
      <c r="M522" s="7">
        <f t="shared" si="44"/>
        <v>325</v>
      </c>
    </row>
    <row r="523" spans="1:13" x14ac:dyDescent="0.3">
      <c r="A523" s="3" t="s">
        <v>17</v>
      </c>
      <c r="B523" s="4" t="s">
        <v>21</v>
      </c>
      <c r="C523" s="4" t="s">
        <v>14</v>
      </c>
      <c r="D523" s="4" t="s">
        <v>11</v>
      </c>
      <c r="E523" s="4" t="s">
        <v>12</v>
      </c>
      <c r="F523" s="4">
        <v>71</v>
      </c>
      <c r="G523" s="4">
        <v>49</v>
      </c>
      <c r="H523" s="4">
        <v>52</v>
      </c>
      <c r="I523" s="4">
        <f t="shared" si="40"/>
        <v>172</v>
      </c>
      <c r="J523" s="4">
        <f t="shared" si="41"/>
        <v>49</v>
      </c>
      <c r="K523" s="4">
        <f t="shared" si="42"/>
        <v>71</v>
      </c>
      <c r="L523" s="4">
        <f t="shared" si="43"/>
        <v>57.333333333333336</v>
      </c>
      <c r="M523" s="7">
        <f t="shared" si="44"/>
        <v>764</v>
      </c>
    </row>
    <row r="524" spans="1:13" x14ac:dyDescent="0.3">
      <c r="A524" s="3" t="s">
        <v>8</v>
      </c>
      <c r="B524" s="4" t="s">
        <v>13</v>
      </c>
      <c r="C524" s="4" t="s">
        <v>19</v>
      </c>
      <c r="D524" s="4" t="s">
        <v>11</v>
      </c>
      <c r="E524" s="4" t="s">
        <v>12</v>
      </c>
      <c r="F524" s="4">
        <v>91</v>
      </c>
      <c r="G524" s="4">
        <v>86</v>
      </c>
      <c r="H524" s="4">
        <v>84</v>
      </c>
      <c r="I524" s="4">
        <f t="shared" si="40"/>
        <v>261</v>
      </c>
      <c r="J524" s="4">
        <f t="shared" si="41"/>
        <v>84</v>
      </c>
      <c r="K524" s="4">
        <f t="shared" si="42"/>
        <v>91</v>
      </c>
      <c r="L524" s="4">
        <f t="shared" si="43"/>
        <v>87</v>
      </c>
      <c r="M524" s="7">
        <f t="shared" si="44"/>
        <v>83</v>
      </c>
    </row>
    <row r="525" spans="1:13" x14ac:dyDescent="0.3">
      <c r="A525" s="3" t="s">
        <v>17</v>
      </c>
      <c r="B525" s="4" t="s">
        <v>21</v>
      </c>
      <c r="C525" s="4" t="s">
        <v>10</v>
      </c>
      <c r="D525" s="4" t="s">
        <v>11</v>
      </c>
      <c r="E525" s="4" t="s">
        <v>12</v>
      </c>
      <c r="F525" s="4">
        <v>69</v>
      </c>
      <c r="G525" s="4">
        <v>58</v>
      </c>
      <c r="H525" s="4">
        <v>57</v>
      </c>
      <c r="I525" s="4">
        <f t="shared" si="40"/>
        <v>184</v>
      </c>
      <c r="J525" s="4">
        <f t="shared" si="41"/>
        <v>57</v>
      </c>
      <c r="K525" s="4">
        <f t="shared" si="42"/>
        <v>69</v>
      </c>
      <c r="L525" s="4">
        <f t="shared" si="43"/>
        <v>61.333333333333336</v>
      </c>
      <c r="M525" s="7">
        <f t="shared" si="44"/>
        <v>678</v>
      </c>
    </row>
    <row r="526" spans="1:13" x14ac:dyDescent="0.3">
      <c r="A526" s="3" t="s">
        <v>17</v>
      </c>
      <c r="B526" s="4" t="s">
        <v>13</v>
      </c>
      <c r="C526" s="4" t="s">
        <v>16</v>
      </c>
      <c r="D526" s="4" t="s">
        <v>20</v>
      </c>
      <c r="E526" s="4" t="s">
        <v>12</v>
      </c>
      <c r="F526" s="4">
        <v>54</v>
      </c>
      <c r="G526" s="4">
        <v>59</v>
      </c>
      <c r="H526" s="4">
        <v>50</v>
      </c>
      <c r="I526" s="4">
        <f t="shared" si="40"/>
        <v>163</v>
      </c>
      <c r="J526" s="4">
        <f t="shared" si="41"/>
        <v>50</v>
      </c>
      <c r="K526" s="4">
        <f t="shared" si="42"/>
        <v>59</v>
      </c>
      <c r="L526" s="4">
        <f t="shared" si="43"/>
        <v>54.333333333333336</v>
      </c>
      <c r="M526" s="7">
        <f t="shared" si="44"/>
        <v>819</v>
      </c>
    </row>
    <row r="527" spans="1:13" x14ac:dyDescent="0.3">
      <c r="A527" s="3" t="s">
        <v>17</v>
      </c>
      <c r="B527" s="4" t="s">
        <v>13</v>
      </c>
      <c r="C527" s="4" t="s">
        <v>22</v>
      </c>
      <c r="D527" s="4" t="s">
        <v>11</v>
      </c>
      <c r="E527" s="4" t="s">
        <v>15</v>
      </c>
      <c r="F527" s="4">
        <v>53</v>
      </c>
      <c r="G527" s="4">
        <v>52</v>
      </c>
      <c r="H527" s="4">
        <v>49</v>
      </c>
      <c r="I527" s="4">
        <f t="shared" si="40"/>
        <v>154</v>
      </c>
      <c r="J527" s="4">
        <f t="shared" si="41"/>
        <v>49</v>
      </c>
      <c r="K527" s="4">
        <f t="shared" si="42"/>
        <v>53</v>
      </c>
      <c r="L527" s="4">
        <f t="shared" si="43"/>
        <v>51.333333333333336</v>
      </c>
      <c r="M527" s="7">
        <f t="shared" si="44"/>
        <v>870</v>
      </c>
    </row>
    <row r="528" spans="1:13" x14ac:dyDescent="0.3">
      <c r="A528" s="3" t="s">
        <v>17</v>
      </c>
      <c r="B528" s="4" t="s">
        <v>29</v>
      </c>
      <c r="C528" s="4" t="s">
        <v>14</v>
      </c>
      <c r="D528" s="4" t="s">
        <v>11</v>
      </c>
      <c r="E528" s="4" t="s">
        <v>12</v>
      </c>
      <c r="F528" s="4">
        <v>68</v>
      </c>
      <c r="G528" s="4">
        <v>60</v>
      </c>
      <c r="H528" s="4">
        <v>59</v>
      </c>
      <c r="I528" s="4">
        <f t="shared" si="40"/>
        <v>187</v>
      </c>
      <c r="J528" s="4">
        <f t="shared" si="41"/>
        <v>59</v>
      </c>
      <c r="K528" s="4">
        <f t="shared" si="42"/>
        <v>68</v>
      </c>
      <c r="L528" s="4">
        <f t="shared" si="43"/>
        <v>62.333333333333336</v>
      </c>
      <c r="M528" s="7">
        <f t="shared" si="44"/>
        <v>657</v>
      </c>
    </row>
    <row r="529" spans="1:13" x14ac:dyDescent="0.3">
      <c r="A529" s="3" t="s">
        <v>17</v>
      </c>
      <c r="B529" s="4" t="s">
        <v>13</v>
      </c>
      <c r="C529" s="4" t="s">
        <v>23</v>
      </c>
      <c r="D529" s="4" t="s">
        <v>20</v>
      </c>
      <c r="E529" s="4" t="s">
        <v>15</v>
      </c>
      <c r="F529" s="4">
        <v>56</v>
      </c>
      <c r="G529" s="4">
        <v>61</v>
      </c>
      <c r="H529" s="4">
        <v>60</v>
      </c>
      <c r="I529" s="4">
        <f t="shared" si="40"/>
        <v>177</v>
      </c>
      <c r="J529" s="4">
        <f t="shared" si="41"/>
        <v>56</v>
      </c>
      <c r="K529" s="4">
        <f t="shared" si="42"/>
        <v>61</v>
      </c>
      <c r="L529" s="4">
        <f t="shared" si="43"/>
        <v>59</v>
      </c>
      <c r="M529" s="7">
        <f t="shared" si="44"/>
        <v>727</v>
      </c>
    </row>
    <row r="530" spans="1:13" x14ac:dyDescent="0.3">
      <c r="A530" s="3" t="s">
        <v>8</v>
      </c>
      <c r="B530" s="4" t="s">
        <v>13</v>
      </c>
      <c r="C530" s="4" t="s">
        <v>22</v>
      </c>
      <c r="D530" s="4" t="s">
        <v>20</v>
      </c>
      <c r="E530" s="4" t="s">
        <v>12</v>
      </c>
      <c r="F530" s="4">
        <v>36</v>
      </c>
      <c r="G530" s="4">
        <v>53</v>
      </c>
      <c r="H530" s="4">
        <v>43</v>
      </c>
      <c r="I530" s="4">
        <f t="shared" si="40"/>
        <v>132</v>
      </c>
      <c r="J530" s="4">
        <f t="shared" si="41"/>
        <v>36</v>
      </c>
      <c r="K530" s="4">
        <f t="shared" si="42"/>
        <v>53</v>
      </c>
      <c r="L530" s="4">
        <f t="shared" si="43"/>
        <v>44</v>
      </c>
      <c r="M530" s="7">
        <f t="shared" si="44"/>
        <v>952</v>
      </c>
    </row>
    <row r="531" spans="1:13" x14ac:dyDescent="0.3">
      <c r="A531" s="3" t="s">
        <v>8</v>
      </c>
      <c r="B531" s="4" t="s">
        <v>21</v>
      </c>
      <c r="C531" s="4" t="s">
        <v>10</v>
      </c>
      <c r="D531" s="4" t="s">
        <v>20</v>
      </c>
      <c r="E531" s="4" t="s">
        <v>12</v>
      </c>
      <c r="F531" s="4">
        <v>29</v>
      </c>
      <c r="G531" s="4">
        <v>41</v>
      </c>
      <c r="H531" s="4">
        <v>47</v>
      </c>
      <c r="I531" s="4">
        <f t="shared" si="40"/>
        <v>117</v>
      </c>
      <c r="J531" s="4">
        <f t="shared" si="41"/>
        <v>29</v>
      </c>
      <c r="K531" s="4">
        <f t="shared" si="42"/>
        <v>47</v>
      </c>
      <c r="L531" s="4">
        <f t="shared" si="43"/>
        <v>39</v>
      </c>
      <c r="M531" s="7">
        <f t="shared" si="44"/>
        <v>975</v>
      </c>
    </row>
    <row r="532" spans="1:13" x14ac:dyDescent="0.3">
      <c r="A532" s="3" t="s">
        <v>8</v>
      </c>
      <c r="B532" s="4" t="s">
        <v>13</v>
      </c>
      <c r="C532" s="4" t="s">
        <v>19</v>
      </c>
      <c r="D532" s="4" t="s">
        <v>11</v>
      </c>
      <c r="E532" s="4" t="s">
        <v>12</v>
      </c>
      <c r="F532" s="4">
        <v>62</v>
      </c>
      <c r="G532" s="4">
        <v>74</v>
      </c>
      <c r="H532" s="4">
        <v>70</v>
      </c>
      <c r="I532" s="4">
        <f t="shared" si="40"/>
        <v>206</v>
      </c>
      <c r="J532" s="4">
        <f t="shared" si="41"/>
        <v>62</v>
      </c>
      <c r="K532" s="4">
        <f t="shared" si="42"/>
        <v>74</v>
      </c>
      <c r="L532" s="4">
        <f t="shared" si="43"/>
        <v>68.666666666666671</v>
      </c>
      <c r="M532" s="7">
        <f t="shared" si="44"/>
        <v>487</v>
      </c>
    </row>
    <row r="533" spans="1:13" x14ac:dyDescent="0.3">
      <c r="A533" s="3" t="s">
        <v>8</v>
      </c>
      <c r="B533" s="4" t="s">
        <v>13</v>
      </c>
      <c r="C533" s="4" t="s">
        <v>19</v>
      </c>
      <c r="D533" s="4" t="s">
        <v>11</v>
      </c>
      <c r="E533" s="4" t="s">
        <v>15</v>
      </c>
      <c r="F533" s="4">
        <v>68</v>
      </c>
      <c r="G533" s="4">
        <v>67</v>
      </c>
      <c r="H533" s="4">
        <v>73</v>
      </c>
      <c r="I533" s="4">
        <f t="shared" si="40"/>
        <v>208</v>
      </c>
      <c r="J533" s="4">
        <f t="shared" si="41"/>
        <v>67</v>
      </c>
      <c r="K533" s="4">
        <f t="shared" si="42"/>
        <v>73</v>
      </c>
      <c r="L533" s="4">
        <f t="shared" si="43"/>
        <v>69.333333333333329</v>
      </c>
      <c r="M533" s="7">
        <f t="shared" si="44"/>
        <v>465</v>
      </c>
    </row>
    <row r="534" spans="1:13" x14ac:dyDescent="0.3">
      <c r="A534" s="3" t="s">
        <v>8</v>
      </c>
      <c r="B534" s="4" t="s">
        <v>13</v>
      </c>
      <c r="C534" s="4" t="s">
        <v>23</v>
      </c>
      <c r="D534" s="4" t="s">
        <v>11</v>
      </c>
      <c r="E534" s="4" t="s">
        <v>12</v>
      </c>
      <c r="F534" s="4">
        <v>47</v>
      </c>
      <c r="G534" s="4">
        <v>54</v>
      </c>
      <c r="H534" s="4">
        <v>53</v>
      </c>
      <c r="I534" s="4">
        <f t="shared" si="40"/>
        <v>154</v>
      </c>
      <c r="J534" s="4">
        <f t="shared" si="41"/>
        <v>47</v>
      </c>
      <c r="K534" s="4">
        <f t="shared" si="42"/>
        <v>54</v>
      </c>
      <c r="L534" s="4">
        <f t="shared" si="43"/>
        <v>51.333333333333336</v>
      </c>
      <c r="M534" s="7">
        <f t="shared" si="44"/>
        <v>870</v>
      </c>
    </row>
    <row r="535" spans="1:13" x14ac:dyDescent="0.3">
      <c r="A535" s="3" t="s">
        <v>17</v>
      </c>
      <c r="B535" s="4" t="s">
        <v>29</v>
      </c>
      <c r="C535" s="4" t="s">
        <v>19</v>
      </c>
      <c r="D535" s="4" t="s">
        <v>11</v>
      </c>
      <c r="E535" s="4" t="s">
        <v>15</v>
      </c>
      <c r="F535" s="4">
        <v>62</v>
      </c>
      <c r="G535" s="4">
        <v>61</v>
      </c>
      <c r="H535" s="4">
        <v>58</v>
      </c>
      <c r="I535" s="4">
        <f t="shared" si="40"/>
        <v>181</v>
      </c>
      <c r="J535" s="4">
        <f t="shared" si="41"/>
        <v>58</v>
      </c>
      <c r="K535" s="4">
        <f t="shared" si="42"/>
        <v>62</v>
      </c>
      <c r="L535" s="4">
        <f t="shared" si="43"/>
        <v>60.333333333333336</v>
      </c>
      <c r="M535" s="7">
        <f t="shared" si="44"/>
        <v>700</v>
      </c>
    </row>
    <row r="536" spans="1:13" x14ac:dyDescent="0.3">
      <c r="A536" s="3" t="s">
        <v>8</v>
      </c>
      <c r="B536" s="4" t="s">
        <v>29</v>
      </c>
      <c r="C536" s="4" t="s">
        <v>19</v>
      </c>
      <c r="D536" s="4" t="s">
        <v>11</v>
      </c>
      <c r="E536" s="4" t="s">
        <v>15</v>
      </c>
      <c r="F536" s="4">
        <v>79</v>
      </c>
      <c r="G536" s="4">
        <v>88</v>
      </c>
      <c r="H536" s="4">
        <v>94</v>
      </c>
      <c r="I536" s="4">
        <f t="shared" si="40"/>
        <v>261</v>
      </c>
      <c r="J536" s="4">
        <f t="shared" si="41"/>
        <v>79</v>
      </c>
      <c r="K536" s="4">
        <f t="shared" si="42"/>
        <v>94</v>
      </c>
      <c r="L536" s="4">
        <f t="shared" si="43"/>
        <v>87</v>
      </c>
      <c r="M536" s="7">
        <f t="shared" si="44"/>
        <v>83</v>
      </c>
    </row>
    <row r="537" spans="1:13" x14ac:dyDescent="0.3">
      <c r="A537" s="3" t="s">
        <v>17</v>
      </c>
      <c r="B537" s="4" t="s">
        <v>9</v>
      </c>
      <c r="C537" s="4" t="s">
        <v>22</v>
      </c>
      <c r="D537" s="4" t="s">
        <v>11</v>
      </c>
      <c r="E537" s="4" t="s">
        <v>15</v>
      </c>
      <c r="F537" s="4">
        <v>73</v>
      </c>
      <c r="G537" s="4">
        <v>69</v>
      </c>
      <c r="H537" s="4">
        <v>68</v>
      </c>
      <c r="I537" s="4">
        <f t="shared" si="40"/>
        <v>210</v>
      </c>
      <c r="J537" s="4">
        <f t="shared" si="41"/>
        <v>68</v>
      </c>
      <c r="K537" s="4">
        <f t="shared" si="42"/>
        <v>73</v>
      </c>
      <c r="L537" s="4">
        <f t="shared" si="43"/>
        <v>70</v>
      </c>
      <c r="M537" s="7">
        <f t="shared" si="44"/>
        <v>448</v>
      </c>
    </row>
    <row r="538" spans="1:13" x14ac:dyDescent="0.3">
      <c r="A538" s="3" t="s">
        <v>8</v>
      </c>
      <c r="B538" s="4" t="s">
        <v>13</v>
      </c>
      <c r="C538" s="4" t="s">
        <v>10</v>
      </c>
      <c r="D538" s="4" t="s">
        <v>20</v>
      </c>
      <c r="E538" s="4" t="s">
        <v>15</v>
      </c>
      <c r="F538" s="4">
        <v>66</v>
      </c>
      <c r="G538" s="4">
        <v>83</v>
      </c>
      <c r="H538" s="4">
        <v>83</v>
      </c>
      <c r="I538" s="4">
        <f t="shared" si="40"/>
        <v>232</v>
      </c>
      <c r="J538" s="4">
        <f t="shared" si="41"/>
        <v>66</v>
      </c>
      <c r="K538" s="4">
        <f t="shared" si="42"/>
        <v>83</v>
      </c>
      <c r="L538" s="4">
        <f t="shared" si="43"/>
        <v>77.333333333333329</v>
      </c>
      <c r="M538" s="7">
        <f t="shared" si="44"/>
        <v>255</v>
      </c>
    </row>
    <row r="539" spans="1:13" x14ac:dyDescent="0.3">
      <c r="A539" s="3" t="s">
        <v>17</v>
      </c>
      <c r="B539" s="4" t="s">
        <v>13</v>
      </c>
      <c r="C539" s="4" t="s">
        <v>19</v>
      </c>
      <c r="D539" s="4" t="s">
        <v>11</v>
      </c>
      <c r="E539" s="4" t="s">
        <v>15</v>
      </c>
      <c r="F539" s="4">
        <v>51</v>
      </c>
      <c r="G539" s="4">
        <v>60</v>
      </c>
      <c r="H539" s="4">
        <v>58</v>
      </c>
      <c r="I539" s="4">
        <f t="shared" si="40"/>
        <v>169</v>
      </c>
      <c r="J539" s="4">
        <f t="shared" si="41"/>
        <v>51</v>
      </c>
      <c r="K539" s="4">
        <f t="shared" si="42"/>
        <v>60</v>
      </c>
      <c r="L539" s="4">
        <f t="shared" si="43"/>
        <v>56.333333333333336</v>
      </c>
      <c r="M539" s="7">
        <f t="shared" si="44"/>
        <v>780</v>
      </c>
    </row>
    <row r="540" spans="1:13" x14ac:dyDescent="0.3">
      <c r="A540" s="3" t="s">
        <v>8</v>
      </c>
      <c r="B540" s="4" t="s">
        <v>21</v>
      </c>
      <c r="C540" s="4" t="s">
        <v>22</v>
      </c>
      <c r="D540" s="4" t="s">
        <v>11</v>
      </c>
      <c r="E540" s="4" t="s">
        <v>12</v>
      </c>
      <c r="F540" s="4">
        <v>51</v>
      </c>
      <c r="G540" s="4">
        <v>66</v>
      </c>
      <c r="H540" s="4">
        <v>62</v>
      </c>
      <c r="I540" s="4">
        <f t="shared" si="40"/>
        <v>179</v>
      </c>
      <c r="J540" s="4">
        <f t="shared" si="41"/>
        <v>51</v>
      </c>
      <c r="K540" s="4">
        <f t="shared" si="42"/>
        <v>66</v>
      </c>
      <c r="L540" s="4">
        <f t="shared" si="43"/>
        <v>59.666666666666664</v>
      </c>
      <c r="M540" s="7">
        <f t="shared" si="44"/>
        <v>716</v>
      </c>
    </row>
    <row r="541" spans="1:13" x14ac:dyDescent="0.3">
      <c r="A541" s="3" t="s">
        <v>17</v>
      </c>
      <c r="B541" s="4" t="s">
        <v>29</v>
      </c>
      <c r="C541" s="4" t="s">
        <v>10</v>
      </c>
      <c r="D541" s="4" t="s">
        <v>11</v>
      </c>
      <c r="E541" s="4" t="s">
        <v>15</v>
      </c>
      <c r="F541" s="4">
        <v>85</v>
      </c>
      <c r="G541" s="4">
        <v>66</v>
      </c>
      <c r="H541" s="4">
        <v>71</v>
      </c>
      <c r="I541" s="4">
        <f t="shared" si="40"/>
        <v>222</v>
      </c>
      <c r="J541" s="4">
        <f t="shared" si="41"/>
        <v>66</v>
      </c>
      <c r="K541" s="4">
        <f t="shared" si="42"/>
        <v>85</v>
      </c>
      <c r="L541" s="4">
        <f t="shared" si="43"/>
        <v>74</v>
      </c>
      <c r="M541" s="7">
        <f t="shared" si="44"/>
        <v>345</v>
      </c>
    </row>
    <row r="542" spans="1:13" x14ac:dyDescent="0.3">
      <c r="A542" s="3" t="s">
        <v>17</v>
      </c>
      <c r="B542" s="4" t="s">
        <v>18</v>
      </c>
      <c r="C542" s="4" t="s">
        <v>19</v>
      </c>
      <c r="D542" s="4" t="s">
        <v>11</v>
      </c>
      <c r="E542" s="4" t="s">
        <v>15</v>
      </c>
      <c r="F542" s="4">
        <v>97</v>
      </c>
      <c r="G542" s="4">
        <v>92</v>
      </c>
      <c r="H542" s="4">
        <v>86</v>
      </c>
      <c r="I542" s="4">
        <f t="shared" si="40"/>
        <v>275</v>
      </c>
      <c r="J542" s="4">
        <f t="shared" si="41"/>
        <v>86</v>
      </c>
      <c r="K542" s="4">
        <f t="shared" si="42"/>
        <v>97</v>
      </c>
      <c r="L542" s="4">
        <f t="shared" si="43"/>
        <v>91.666666666666671</v>
      </c>
      <c r="M542" s="7">
        <f t="shared" si="44"/>
        <v>37</v>
      </c>
    </row>
    <row r="543" spans="1:13" x14ac:dyDescent="0.3">
      <c r="A543" s="3" t="s">
        <v>17</v>
      </c>
      <c r="B543" s="4" t="s">
        <v>13</v>
      </c>
      <c r="C543" s="4" t="s">
        <v>22</v>
      </c>
      <c r="D543" s="4" t="s">
        <v>11</v>
      </c>
      <c r="E543" s="4" t="s">
        <v>15</v>
      </c>
      <c r="F543" s="4">
        <v>75</v>
      </c>
      <c r="G543" s="4">
        <v>69</v>
      </c>
      <c r="H543" s="4">
        <v>68</v>
      </c>
      <c r="I543" s="4">
        <f t="shared" si="40"/>
        <v>212</v>
      </c>
      <c r="J543" s="4">
        <f t="shared" si="41"/>
        <v>68</v>
      </c>
      <c r="K543" s="4">
        <f t="shared" si="42"/>
        <v>75</v>
      </c>
      <c r="L543" s="4">
        <f t="shared" si="43"/>
        <v>70.666666666666671</v>
      </c>
      <c r="M543" s="7">
        <f t="shared" si="44"/>
        <v>435</v>
      </c>
    </row>
    <row r="544" spans="1:13" x14ac:dyDescent="0.3">
      <c r="A544" s="3" t="s">
        <v>17</v>
      </c>
      <c r="B544" s="4" t="s">
        <v>21</v>
      </c>
      <c r="C544" s="4" t="s">
        <v>19</v>
      </c>
      <c r="D544" s="4" t="s">
        <v>20</v>
      </c>
      <c r="E544" s="4" t="s">
        <v>15</v>
      </c>
      <c r="F544" s="4">
        <v>79</v>
      </c>
      <c r="G544" s="4">
        <v>82</v>
      </c>
      <c r="H544" s="4">
        <v>80</v>
      </c>
      <c r="I544" s="4">
        <f t="shared" si="40"/>
        <v>241</v>
      </c>
      <c r="J544" s="4">
        <f t="shared" si="41"/>
        <v>79</v>
      </c>
      <c r="K544" s="4">
        <f t="shared" si="42"/>
        <v>82</v>
      </c>
      <c r="L544" s="4">
        <f t="shared" si="43"/>
        <v>80.333333333333329</v>
      </c>
      <c r="M544" s="7">
        <f t="shared" si="44"/>
        <v>187</v>
      </c>
    </row>
    <row r="545" spans="1:13" x14ac:dyDescent="0.3">
      <c r="A545" s="3" t="s">
        <v>8</v>
      </c>
      <c r="B545" s="4" t="s">
        <v>13</v>
      </c>
      <c r="C545" s="4" t="s">
        <v>19</v>
      </c>
      <c r="D545" s="4" t="s">
        <v>11</v>
      </c>
      <c r="E545" s="4" t="s">
        <v>12</v>
      </c>
      <c r="F545" s="4">
        <v>81</v>
      </c>
      <c r="G545" s="4">
        <v>77</v>
      </c>
      <c r="H545" s="4">
        <v>79</v>
      </c>
      <c r="I545" s="4">
        <f t="shared" si="40"/>
        <v>237</v>
      </c>
      <c r="J545" s="4">
        <f t="shared" si="41"/>
        <v>77</v>
      </c>
      <c r="K545" s="4">
        <f t="shared" si="42"/>
        <v>81</v>
      </c>
      <c r="L545" s="4">
        <f t="shared" si="43"/>
        <v>79</v>
      </c>
      <c r="M545" s="7">
        <f t="shared" si="44"/>
        <v>215</v>
      </c>
    </row>
    <row r="546" spans="1:13" x14ac:dyDescent="0.3">
      <c r="A546" s="3" t="s">
        <v>8</v>
      </c>
      <c r="B546" s="4" t="s">
        <v>21</v>
      </c>
      <c r="C546" s="4" t="s">
        <v>19</v>
      </c>
      <c r="D546" s="4" t="s">
        <v>11</v>
      </c>
      <c r="E546" s="4" t="s">
        <v>12</v>
      </c>
      <c r="F546" s="4">
        <v>82</v>
      </c>
      <c r="G546" s="4">
        <v>95</v>
      </c>
      <c r="H546" s="4">
        <v>89</v>
      </c>
      <c r="I546" s="4">
        <f t="shared" si="40"/>
        <v>266</v>
      </c>
      <c r="J546" s="4">
        <f t="shared" si="41"/>
        <v>82</v>
      </c>
      <c r="K546" s="4">
        <f t="shared" si="42"/>
        <v>95</v>
      </c>
      <c r="L546" s="4">
        <f t="shared" si="43"/>
        <v>88.666666666666671</v>
      </c>
      <c r="M546" s="7">
        <f t="shared" si="44"/>
        <v>64</v>
      </c>
    </row>
    <row r="547" spans="1:13" x14ac:dyDescent="0.3">
      <c r="A547" s="3" t="s">
        <v>8</v>
      </c>
      <c r="B547" s="4" t="s">
        <v>21</v>
      </c>
      <c r="C547" s="4" t="s">
        <v>16</v>
      </c>
      <c r="D547" s="4" t="s">
        <v>11</v>
      </c>
      <c r="E547" s="4" t="s">
        <v>12</v>
      </c>
      <c r="F547" s="4">
        <v>64</v>
      </c>
      <c r="G547" s="4">
        <v>63</v>
      </c>
      <c r="H547" s="4">
        <v>66</v>
      </c>
      <c r="I547" s="4">
        <f t="shared" si="40"/>
        <v>193</v>
      </c>
      <c r="J547" s="4">
        <f t="shared" si="41"/>
        <v>63</v>
      </c>
      <c r="K547" s="4">
        <f t="shared" si="42"/>
        <v>66</v>
      </c>
      <c r="L547" s="4">
        <f t="shared" si="43"/>
        <v>64.333333333333329</v>
      </c>
      <c r="M547" s="7">
        <f t="shared" si="44"/>
        <v>613</v>
      </c>
    </row>
    <row r="548" spans="1:13" x14ac:dyDescent="0.3">
      <c r="A548" s="3" t="s">
        <v>17</v>
      </c>
      <c r="B548" s="4" t="s">
        <v>29</v>
      </c>
      <c r="C548" s="4" t="s">
        <v>23</v>
      </c>
      <c r="D548" s="4" t="s">
        <v>20</v>
      </c>
      <c r="E548" s="4" t="s">
        <v>15</v>
      </c>
      <c r="F548" s="4">
        <v>78</v>
      </c>
      <c r="G548" s="4">
        <v>83</v>
      </c>
      <c r="H548" s="4">
        <v>80</v>
      </c>
      <c r="I548" s="4">
        <f t="shared" si="40"/>
        <v>241</v>
      </c>
      <c r="J548" s="4">
        <f t="shared" si="41"/>
        <v>78</v>
      </c>
      <c r="K548" s="4">
        <f t="shared" si="42"/>
        <v>83</v>
      </c>
      <c r="L548" s="4">
        <f t="shared" si="43"/>
        <v>80.333333333333329</v>
      </c>
      <c r="M548" s="7">
        <f t="shared" si="44"/>
        <v>187</v>
      </c>
    </row>
    <row r="549" spans="1:13" x14ac:dyDescent="0.3">
      <c r="A549" s="3" t="s">
        <v>8</v>
      </c>
      <c r="B549" s="4" t="s">
        <v>18</v>
      </c>
      <c r="C549" s="4" t="s">
        <v>23</v>
      </c>
      <c r="D549" s="4" t="s">
        <v>11</v>
      </c>
      <c r="E549" s="4" t="s">
        <v>15</v>
      </c>
      <c r="F549" s="4">
        <v>92</v>
      </c>
      <c r="G549" s="4">
        <v>100</v>
      </c>
      <c r="H549" s="4">
        <v>97</v>
      </c>
      <c r="I549" s="4">
        <f t="shared" si="40"/>
        <v>289</v>
      </c>
      <c r="J549" s="4">
        <f t="shared" si="41"/>
        <v>92</v>
      </c>
      <c r="K549" s="4">
        <f t="shared" si="42"/>
        <v>100</v>
      </c>
      <c r="L549" s="4">
        <f t="shared" si="43"/>
        <v>96.333333333333329</v>
      </c>
      <c r="M549" s="7">
        <f t="shared" si="44"/>
        <v>17</v>
      </c>
    </row>
    <row r="550" spans="1:13" x14ac:dyDescent="0.3">
      <c r="A550" s="3" t="s">
        <v>17</v>
      </c>
      <c r="B550" s="4" t="s">
        <v>13</v>
      </c>
      <c r="C550" s="4" t="s">
        <v>22</v>
      </c>
      <c r="D550" s="4" t="s">
        <v>11</v>
      </c>
      <c r="E550" s="4" t="s">
        <v>15</v>
      </c>
      <c r="F550" s="4">
        <v>72</v>
      </c>
      <c r="G550" s="4">
        <v>67</v>
      </c>
      <c r="H550" s="4">
        <v>64</v>
      </c>
      <c r="I550" s="4">
        <f t="shared" si="40"/>
        <v>203</v>
      </c>
      <c r="J550" s="4">
        <f t="shared" si="41"/>
        <v>64</v>
      </c>
      <c r="K550" s="4">
        <f t="shared" si="42"/>
        <v>72</v>
      </c>
      <c r="L550" s="4">
        <f t="shared" si="43"/>
        <v>67.666666666666671</v>
      </c>
      <c r="M550" s="7">
        <f t="shared" si="44"/>
        <v>527</v>
      </c>
    </row>
    <row r="551" spans="1:13" x14ac:dyDescent="0.3">
      <c r="A551" s="3" t="s">
        <v>8</v>
      </c>
      <c r="B551" s="4" t="s">
        <v>13</v>
      </c>
      <c r="C551" s="4" t="s">
        <v>22</v>
      </c>
      <c r="D551" s="4" t="s">
        <v>20</v>
      </c>
      <c r="E551" s="4" t="s">
        <v>12</v>
      </c>
      <c r="F551" s="4">
        <v>62</v>
      </c>
      <c r="G551" s="4">
        <v>67</v>
      </c>
      <c r="H551" s="4">
        <v>64</v>
      </c>
      <c r="I551" s="4">
        <f t="shared" si="40"/>
        <v>193</v>
      </c>
      <c r="J551" s="4">
        <f t="shared" si="41"/>
        <v>62</v>
      </c>
      <c r="K551" s="4">
        <f t="shared" si="42"/>
        <v>67</v>
      </c>
      <c r="L551" s="4">
        <f t="shared" si="43"/>
        <v>64.333333333333329</v>
      </c>
      <c r="M551" s="7">
        <f t="shared" si="44"/>
        <v>613</v>
      </c>
    </row>
    <row r="552" spans="1:13" x14ac:dyDescent="0.3">
      <c r="A552" s="3" t="s">
        <v>17</v>
      </c>
      <c r="B552" s="4" t="s">
        <v>13</v>
      </c>
      <c r="C552" s="4" t="s">
        <v>16</v>
      </c>
      <c r="D552" s="4" t="s">
        <v>11</v>
      </c>
      <c r="E552" s="4" t="s">
        <v>12</v>
      </c>
      <c r="F552" s="4">
        <v>79</v>
      </c>
      <c r="G552" s="4">
        <v>72</v>
      </c>
      <c r="H552" s="4">
        <v>69</v>
      </c>
      <c r="I552" s="4">
        <f t="shared" si="40"/>
        <v>220</v>
      </c>
      <c r="J552" s="4">
        <f t="shared" si="41"/>
        <v>69</v>
      </c>
      <c r="K552" s="4">
        <f t="shared" si="42"/>
        <v>79</v>
      </c>
      <c r="L552" s="4">
        <f t="shared" si="43"/>
        <v>73.333333333333329</v>
      </c>
      <c r="M552" s="7">
        <f t="shared" si="44"/>
        <v>356</v>
      </c>
    </row>
    <row r="553" spans="1:13" x14ac:dyDescent="0.3">
      <c r="A553" s="3" t="s">
        <v>17</v>
      </c>
      <c r="B553" s="4" t="s">
        <v>13</v>
      </c>
      <c r="C553" s="4" t="s">
        <v>23</v>
      </c>
      <c r="D553" s="4" t="s">
        <v>20</v>
      </c>
      <c r="E553" s="4" t="s">
        <v>12</v>
      </c>
      <c r="F553" s="4">
        <v>79</v>
      </c>
      <c r="G553" s="4">
        <v>76</v>
      </c>
      <c r="H553" s="4">
        <v>65</v>
      </c>
      <c r="I553" s="4">
        <f t="shared" si="40"/>
        <v>220</v>
      </c>
      <c r="J553" s="4">
        <f t="shared" si="41"/>
        <v>65</v>
      </c>
      <c r="K553" s="4">
        <f t="shared" si="42"/>
        <v>79</v>
      </c>
      <c r="L553" s="4">
        <f t="shared" si="43"/>
        <v>73.333333333333329</v>
      </c>
      <c r="M553" s="7">
        <f t="shared" si="44"/>
        <v>356</v>
      </c>
    </row>
    <row r="554" spans="1:13" x14ac:dyDescent="0.3">
      <c r="A554" s="3" t="s">
        <v>17</v>
      </c>
      <c r="B554" s="4" t="s">
        <v>9</v>
      </c>
      <c r="C554" s="4" t="s">
        <v>10</v>
      </c>
      <c r="D554" s="4" t="s">
        <v>20</v>
      </c>
      <c r="E554" s="4" t="s">
        <v>15</v>
      </c>
      <c r="F554" s="4">
        <v>87</v>
      </c>
      <c r="G554" s="4">
        <v>90</v>
      </c>
      <c r="H554" s="4">
        <v>88</v>
      </c>
      <c r="I554" s="4">
        <f t="shared" si="40"/>
        <v>265</v>
      </c>
      <c r="J554" s="4">
        <f t="shared" si="41"/>
        <v>87</v>
      </c>
      <c r="K554" s="4">
        <f t="shared" si="42"/>
        <v>90</v>
      </c>
      <c r="L554" s="4">
        <f t="shared" si="43"/>
        <v>88.333333333333329</v>
      </c>
      <c r="M554" s="7">
        <f t="shared" si="44"/>
        <v>69</v>
      </c>
    </row>
    <row r="555" spans="1:13" x14ac:dyDescent="0.3">
      <c r="A555" s="3" t="s">
        <v>8</v>
      </c>
      <c r="B555" s="4" t="s">
        <v>9</v>
      </c>
      <c r="C555" s="4" t="s">
        <v>19</v>
      </c>
      <c r="D555" s="4" t="s">
        <v>11</v>
      </c>
      <c r="E555" s="4" t="s">
        <v>12</v>
      </c>
      <c r="F555" s="4">
        <v>40</v>
      </c>
      <c r="G555" s="4">
        <v>48</v>
      </c>
      <c r="H555" s="4">
        <v>50</v>
      </c>
      <c r="I555" s="4">
        <f t="shared" si="40"/>
        <v>138</v>
      </c>
      <c r="J555" s="4">
        <f t="shared" si="41"/>
        <v>40</v>
      </c>
      <c r="K555" s="4">
        <f t="shared" si="42"/>
        <v>50</v>
      </c>
      <c r="L555" s="4">
        <f t="shared" si="43"/>
        <v>46</v>
      </c>
      <c r="M555" s="7">
        <f t="shared" si="44"/>
        <v>939</v>
      </c>
    </row>
    <row r="556" spans="1:13" x14ac:dyDescent="0.3">
      <c r="A556" s="3" t="s">
        <v>17</v>
      </c>
      <c r="B556" s="4" t="s">
        <v>21</v>
      </c>
      <c r="C556" s="4" t="s">
        <v>14</v>
      </c>
      <c r="D556" s="4" t="s">
        <v>20</v>
      </c>
      <c r="E556" s="4" t="s">
        <v>12</v>
      </c>
      <c r="F556" s="4">
        <v>77</v>
      </c>
      <c r="G556" s="4">
        <v>62</v>
      </c>
      <c r="H556" s="4">
        <v>64</v>
      </c>
      <c r="I556" s="4">
        <f t="shared" si="40"/>
        <v>203</v>
      </c>
      <c r="J556" s="4">
        <f t="shared" si="41"/>
        <v>62</v>
      </c>
      <c r="K556" s="4">
        <f t="shared" si="42"/>
        <v>77</v>
      </c>
      <c r="L556" s="4">
        <f t="shared" si="43"/>
        <v>67.666666666666671</v>
      </c>
      <c r="M556" s="7">
        <f t="shared" si="44"/>
        <v>527</v>
      </c>
    </row>
    <row r="557" spans="1:13" x14ac:dyDescent="0.3">
      <c r="A557" s="3" t="s">
        <v>17</v>
      </c>
      <c r="B557" s="4" t="s">
        <v>29</v>
      </c>
      <c r="C557" s="4" t="s">
        <v>19</v>
      </c>
      <c r="D557" s="4" t="s">
        <v>11</v>
      </c>
      <c r="E557" s="4" t="s">
        <v>12</v>
      </c>
      <c r="F557" s="4">
        <v>53</v>
      </c>
      <c r="G557" s="4">
        <v>45</v>
      </c>
      <c r="H557" s="4">
        <v>40</v>
      </c>
      <c r="I557" s="4">
        <f t="shared" si="40"/>
        <v>138</v>
      </c>
      <c r="J557" s="4">
        <f t="shared" si="41"/>
        <v>40</v>
      </c>
      <c r="K557" s="4">
        <f t="shared" si="42"/>
        <v>53</v>
      </c>
      <c r="L557" s="4">
        <f t="shared" si="43"/>
        <v>46</v>
      </c>
      <c r="M557" s="7">
        <f t="shared" si="44"/>
        <v>939</v>
      </c>
    </row>
    <row r="558" spans="1:13" x14ac:dyDescent="0.3">
      <c r="A558" s="3" t="s">
        <v>8</v>
      </c>
      <c r="B558" s="4" t="s">
        <v>13</v>
      </c>
      <c r="C558" s="4" t="s">
        <v>14</v>
      </c>
      <c r="D558" s="4" t="s">
        <v>20</v>
      </c>
      <c r="E558" s="4" t="s">
        <v>12</v>
      </c>
      <c r="F558" s="4">
        <v>32</v>
      </c>
      <c r="G558" s="4">
        <v>39</v>
      </c>
      <c r="H558" s="4">
        <v>33</v>
      </c>
      <c r="I558" s="4">
        <f t="shared" si="40"/>
        <v>104</v>
      </c>
      <c r="J558" s="4">
        <f t="shared" si="41"/>
        <v>32</v>
      </c>
      <c r="K558" s="4">
        <f t="shared" si="42"/>
        <v>39</v>
      </c>
      <c r="L558" s="4">
        <f t="shared" si="43"/>
        <v>34.666666666666664</v>
      </c>
      <c r="M558" s="7">
        <f t="shared" si="44"/>
        <v>983</v>
      </c>
    </row>
    <row r="559" spans="1:13" x14ac:dyDescent="0.3">
      <c r="A559" s="3" t="s">
        <v>8</v>
      </c>
      <c r="B559" s="4" t="s">
        <v>13</v>
      </c>
      <c r="C559" s="4" t="s">
        <v>19</v>
      </c>
      <c r="D559" s="4" t="s">
        <v>11</v>
      </c>
      <c r="E559" s="4" t="s">
        <v>15</v>
      </c>
      <c r="F559" s="4">
        <v>55</v>
      </c>
      <c r="G559" s="4">
        <v>72</v>
      </c>
      <c r="H559" s="4">
        <v>79</v>
      </c>
      <c r="I559" s="4">
        <f t="shared" si="40"/>
        <v>206</v>
      </c>
      <c r="J559" s="4">
        <f t="shared" si="41"/>
        <v>55</v>
      </c>
      <c r="K559" s="4">
        <f t="shared" si="42"/>
        <v>79</v>
      </c>
      <c r="L559" s="4">
        <f t="shared" si="43"/>
        <v>68.666666666666671</v>
      </c>
      <c r="M559" s="7">
        <f t="shared" si="44"/>
        <v>487</v>
      </c>
    </row>
    <row r="560" spans="1:13" x14ac:dyDescent="0.3">
      <c r="A560" s="3" t="s">
        <v>17</v>
      </c>
      <c r="B560" s="4" t="s">
        <v>13</v>
      </c>
      <c r="C560" s="4" t="s">
        <v>16</v>
      </c>
      <c r="D560" s="4" t="s">
        <v>20</v>
      </c>
      <c r="E560" s="4" t="s">
        <v>12</v>
      </c>
      <c r="F560" s="4">
        <v>61</v>
      </c>
      <c r="G560" s="4">
        <v>67</v>
      </c>
      <c r="H560" s="4">
        <v>66</v>
      </c>
      <c r="I560" s="4">
        <f t="shared" si="40"/>
        <v>194</v>
      </c>
      <c r="J560" s="4">
        <f t="shared" si="41"/>
        <v>61</v>
      </c>
      <c r="K560" s="4">
        <f t="shared" si="42"/>
        <v>67</v>
      </c>
      <c r="L560" s="4">
        <f t="shared" si="43"/>
        <v>64.666666666666671</v>
      </c>
      <c r="M560" s="7">
        <f t="shared" si="44"/>
        <v>602</v>
      </c>
    </row>
    <row r="561" spans="1:13" x14ac:dyDescent="0.3">
      <c r="A561" s="3" t="s">
        <v>8</v>
      </c>
      <c r="B561" s="4" t="s">
        <v>9</v>
      </c>
      <c r="C561" s="4" t="s">
        <v>19</v>
      </c>
      <c r="D561" s="4" t="s">
        <v>20</v>
      </c>
      <c r="E561" s="4" t="s">
        <v>12</v>
      </c>
      <c r="F561" s="4">
        <v>53</v>
      </c>
      <c r="G561" s="4">
        <v>70</v>
      </c>
      <c r="H561" s="4">
        <v>70</v>
      </c>
      <c r="I561" s="4">
        <f t="shared" si="40"/>
        <v>193</v>
      </c>
      <c r="J561" s="4">
        <f t="shared" si="41"/>
        <v>53</v>
      </c>
      <c r="K561" s="4">
        <f t="shared" si="42"/>
        <v>70</v>
      </c>
      <c r="L561" s="4">
        <f t="shared" si="43"/>
        <v>64.333333333333329</v>
      </c>
      <c r="M561" s="7">
        <f t="shared" si="44"/>
        <v>613</v>
      </c>
    </row>
    <row r="562" spans="1:13" x14ac:dyDescent="0.3">
      <c r="A562" s="3" t="s">
        <v>17</v>
      </c>
      <c r="B562" s="4" t="s">
        <v>21</v>
      </c>
      <c r="C562" s="4" t="s">
        <v>23</v>
      </c>
      <c r="D562" s="4" t="s">
        <v>11</v>
      </c>
      <c r="E562" s="4" t="s">
        <v>12</v>
      </c>
      <c r="F562" s="4">
        <v>73</v>
      </c>
      <c r="G562" s="4">
        <v>66</v>
      </c>
      <c r="H562" s="4">
        <v>62</v>
      </c>
      <c r="I562" s="4">
        <f t="shared" si="40"/>
        <v>201</v>
      </c>
      <c r="J562" s="4">
        <f t="shared" si="41"/>
        <v>62</v>
      </c>
      <c r="K562" s="4">
        <f t="shared" si="42"/>
        <v>73</v>
      </c>
      <c r="L562" s="4">
        <f t="shared" si="43"/>
        <v>67</v>
      </c>
      <c r="M562" s="7">
        <f t="shared" si="44"/>
        <v>540</v>
      </c>
    </row>
    <row r="563" spans="1:13" x14ac:dyDescent="0.3">
      <c r="A563" s="3" t="s">
        <v>8</v>
      </c>
      <c r="B563" s="4" t="s">
        <v>21</v>
      </c>
      <c r="C563" s="4" t="s">
        <v>14</v>
      </c>
      <c r="D563" s="4" t="s">
        <v>11</v>
      </c>
      <c r="E563" s="4" t="s">
        <v>15</v>
      </c>
      <c r="F563" s="4">
        <v>74</v>
      </c>
      <c r="G563" s="4">
        <v>75</v>
      </c>
      <c r="H563" s="4">
        <v>79</v>
      </c>
      <c r="I563" s="4">
        <f t="shared" si="40"/>
        <v>228</v>
      </c>
      <c r="J563" s="4">
        <f t="shared" si="41"/>
        <v>74</v>
      </c>
      <c r="K563" s="4">
        <f t="shared" si="42"/>
        <v>79</v>
      </c>
      <c r="L563" s="4">
        <f t="shared" si="43"/>
        <v>76</v>
      </c>
      <c r="M563" s="7">
        <f t="shared" si="44"/>
        <v>288</v>
      </c>
    </row>
    <row r="564" spans="1:13" x14ac:dyDescent="0.3">
      <c r="A564" s="3" t="s">
        <v>8</v>
      </c>
      <c r="B564" s="4" t="s">
        <v>13</v>
      </c>
      <c r="C564" s="4" t="s">
        <v>14</v>
      </c>
      <c r="D564" s="4" t="s">
        <v>11</v>
      </c>
      <c r="E564" s="4" t="s">
        <v>12</v>
      </c>
      <c r="F564" s="4">
        <v>63</v>
      </c>
      <c r="G564" s="4">
        <v>74</v>
      </c>
      <c r="H564" s="4">
        <v>74</v>
      </c>
      <c r="I564" s="4">
        <f t="shared" si="40"/>
        <v>211</v>
      </c>
      <c r="J564" s="4">
        <f t="shared" si="41"/>
        <v>63</v>
      </c>
      <c r="K564" s="4">
        <f t="shared" si="42"/>
        <v>74</v>
      </c>
      <c r="L564" s="4">
        <f t="shared" si="43"/>
        <v>70.333333333333329</v>
      </c>
      <c r="M564" s="7">
        <f t="shared" si="44"/>
        <v>440</v>
      </c>
    </row>
    <row r="565" spans="1:13" x14ac:dyDescent="0.3">
      <c r="A565" s="3" t="s">
        <v>17</v>
      </c>
      <c r="B565" s="4" t="s">
        <v>13</v>
      </c>
      <c r="C565" s="4" t="s">
        <v>10</v>
      </c>
      <c r="D565" s="4" t="s">
        <v>11</v>
      </c>
      <c r="E565" s="4" t="s">
        <v>15</v>
      </c>
      <c r="F565" s="4">
        <v>96</v>
      </c>
      <c r="G565" s="4">
        <v>90</v>
      </c>
      <c r="H565" s="4">
        <v>92</v>
      </c>
      <c r="I565" s="4">
        <f t="shared" si="40"/>
        <v>278</v>
      </c>
      <c r="J565" s="4">
        <f t="shared" si="41"/>
        <v>90</v>
      </c>
      <c r="K565" s="4">
        <f t="shared" si="42"/>
        <v>96</v>
      </c>
      <c r="L565" s="4">
        <f t="shared" si="43"/>
        <v>92.666666666666671</v>
      </c>
      <c r="M565" s="7">
        <f t="shared" si="44"/>
        <v>31</v>
      </c>
    </row>
    <row r="566" spans="1:13" x14ac:dyDescent="0.3">
      <c r="A566" s="3" t="s">
        <v>8</v>
      </c>
      <c r="B566" s="4" t="s">
        <v>21</v>
      </c>
      <c r="C566" s="4" t="s">
        <v>14</v>
      </c>
      <c r="D566" s="4" t="s">
        <v>20</v>
      </c>
      <c r="E566" s="4" t="s">
        <v>15</v>
      </c>
      <c r="F566" s="4">
        <v>63</v>
      </c>
      <c r="G566" s="4">
        <v>80</v>
      </c>
      <c r="H566" s="4">
        <v>80</v>
      </c>
      <c r="I566" s="4">
        <f t="shared" si="40"/>
        <v>223</v>
      </c>
      <c r="J566" s="4">
        <f t="shared" si="41"/>
        <v>63</v>
      </c>
      <c r="K566" s="4">
        <f t="shared" si="42"/>
        <v>80</v>
      </c>
      <c r="L566" s="4">
        <f t="shared" si="43"/>
        <v>74.333333333333329</v>
      </c>
      <c r="M566" s="7">
        <f t="shared" si="44"/>
        <v>333</v>
      </c>
    </row>
    <row r="567" spans="1:13" x14ac:dyDescent="0.3">
      <c r="A567" s="3" t="s">
        <v>17</v>
      </c>
      <c r="B567" s="4" t="s">
        <v>9</v>
      </c>
      <c r="C567" s="4" t="s">
        <v>10</v>
      </c>
      <c r="D567" s="4" t="s">
        <v>20</v>
      </c>
      <c r="E567" s="4" t="s">
        <v>12</v>
      </c>
      <c r="F567" s="4">
        <v>48</v>
      </c>
      <c r="G567" s="4">
        <v>51</v>
      </c>
      <c r="H567" s="4">
        <v>46</v>
      </c>
      <c r="I567" s="4">
        <f t="shared" si="40"/>
        <v>145</v>
      </c>
      <c r="J567" s="4">
        <f t="shared" si="41"/>
        <v>46</v>
      </c>
      <c r="K567" s="4">
        <f t="shared" si="42"/>
        <v>51</v>
      </c>
      <c r="L567" s="4">
        <f t="shared" si="43"/>
        <v>48.333333333333336</v>
      </c>
      <c r="M567" s="7">
        <f t="shared" si="44"/>
        <v>915</v>
      </c>
    </row>
    <row r="568" spans="1:13" x14ac:dyDescent="0.3">
      <c r="A568" s="3" t="s">
        <v>17</v>
      </c>
      <c r="B568" s="4" t="s">
        <v>9</v>
      </c>
      <c r="C568" s="4" t="s">
        <v>19</v>
      </c>
      <c r="D568" s="4" t="s">
        <v>11</v>
      </c>
      <c r="E568" s="4" t="s">
        <v>12</v>
      </c>
      <c r="F568" s="4">
        <v>48</v>
      </c>
      <c r="G568" s="4">
        <v>43</v>
      </c>
      <c r="H568" s="4">
        <v>45</v>
      </c>
      <c r="I568" s="4">
        <f t="shared" si="40"/>
        <v>136</v>
      </c>
      <c r="J568" s="4">
        <f t="shared" si="41"/>
        <v>43</v>
      </c>
      <c r="K568" s="4">
        <f t="shared" si="42"/>
        <v>48</v>
      </c>
      <c r="L568" s="4">
        <f t="shared" si="43"/>
        <v>45.333333333333336</v>
      </c>
      <c r="M568" s="7">
        <f t="shared" si="44"/>
        <v>943</v>
      </c>
    </row>
    <row r="569" spans="1:13" x14ac:dyDescent="0.3">
      <c r="A569" s="3" t="s">
        <v>8</v>
      </c>
      <c r="B569" s="4" t="s">
        <v>29</v>
      </c>
      <c r="C569" s="4" t="s">
        <v>10</v>
      </c>
      <c r="D569" s="4" t="s">
        <v>20</v>
      </c>
      <c r="E569" s="4" t="s">
        <v>15</v>
      </c>
      <c r="F569" s="4">
        <v>92</v>
      </c>
      <c r="G569" s="4">
        <v>100</v>
      </c>
      <c r="H569" s="4">
        <v>100</v>
      </c>
      <c r="I569" s="4">
        <f t="shared" si="40"/>
        <v>292</v>
      </c>
      <c r="J569" s="4">
        <f t="shared" si="41"/>
        <v>92</v>
      </c>
      <c r="K569" s="4">
        <f t="shared" si="42"/>
        <v>100</v>
      </c>
      <c r="L569" s="4">
        <f t="shared" si="43"/>
        <v>97.333333333333329</v>
      </c>
      <c r="M569" s="7">
        <f t="shared" si="44"/>
        <v>12</v>
      </c>
    </row>
    <row r="570" spans="1:13" x14ac:dyDescent="0.3">
      <c r="A570" s="3" t="s">
        <v>8</v>
      </c>
      <c r="B570" s="4" t="s">
        <v>21</v>
      </c>
      <c r="C570" s="4" t="s">
        <v>16</v>
      </c>
      <c r="D570" s="4" t="s">
        <v>20</v>
      </c>
      <c r="E570" s="4" t="s">
        <v>15</v>
      </c>
      <c r="F570" s="4">
        <v>61</v>
      </c>
      <c r="G570" s="4">
        <v>71</v>
      </c>
      <c r="H570" s="4">
        <v>78</v>
      </c>
      <c r="I570" s="4">
        <f t="shared" si="40"/>
        <v>210</v>
      </c>
      <c r="J570" s="4">
        <f t="shared" si="41"/>
        <v>61</v>
      </c>
      <c r="K570" s="4">
        <f t="shared" si="42"/>
        <v>78</v>
      </c>
      <c r="L570" s="4">
        <f t="shared" si="43"/>
        <v>70</v>
      </c>
      <c r="M570" s="7">
        <f t="shared" si="44"/>
        <v>448</v>
      </c>
    </row>
    <row r="571" spans="1:13" x14ac:dyDescent="0.3">
      <c r="A571" s="3" t="s">
        <v>17</v>
      </c>
      <c r="B571" s="4" t="s">
        <v>9</v>
      </c>
      <c r="C571" s="4" t="s">
        <v>22</v>
      </c>
      <c r="D571" s="4" t="s">
        <v>20</v>
      </c>
      <c r="E571" s="4" t="s">
        <v>12</v>
      </c>
      <c r="F571" s="4">
        <v>63</v>
      </c>
      <c r="G571" s="4">
        <v>48</v>
      </c>
      <c r="H571" s="4">
        <v>47</v>
      </c>
      <c r="I571" s="4">
        <f t="shared" si="40"/>
        <v>158</v>
      </c>
      <c r="J571" s="4">
        <f t="shared" si="41"/>
        <v>47</v>
      </c>
      <c r="K571" s="4">
        <f t="shared" si="42"/>
        <v>63</v>
      </c>
      <c r="L571" s="4">
        <f t="shared" si="43"/>
        <v>52.666666666666664</v>
      </c>
      <c r="M571" s="7">
        <f t="shared" si="44"/>
        <v>843</v>
      </c>
    </row>
    <row r="572" spans="1:13" x14ac:dyDescent="0.3">
      <c r="A572" s="3" t="s">
        <v>17</v>
      </c>
      <c r="B572" s="4" t="s">
        <v>21</v>
      </c>
      <c r="C572" s="4" t="s">
        <v>10</v>
      </c>
      <c r="D572" s="4" t="s">
        <v>20</v>
      </c>
      <c r="E572" s="4" t="s">
        <v>12</v>
      </c>
      <c r="F572" s="4">
        <v>68</v>
      </c>
      <c r="G572" s="4">
        <v>68</v>
      </c>
      <c r="H572" s="4">
        <v>67</v>
      </c>
      <c r="I572" s="4">
        <f t="shared" si="40"/>
        <v>203</v>
      </c>
      <c r="J572" s="4">
        <f t="shared" si="41"/>
        <v>67</v>
      </c>
      <c r="K572" s="4">
        <f t="shared" si="42"/>
        <v>68</v>
      </c>
      <c r="L572" s="4">
        <f t="shared" si="43"/>
        <v>67.666666666666671</v>
      </c>
      <c r="M572" s="7">
        <f t="shared" si="44"/>
        <v>527</v>
      </c>
    </row>
    <row r="573" spans="1:13" x14ac:dyDescent="0.3">
      <c r="A573" s="3" t="s">
        <v>17</v>
      </c>
      <c r="B573" s="4" t="s">
        <v>9</v>
      </c>
      <c r="C573" s="4" t="s">
        <v>14</v>
      </c>
      <c r="D573" s="4" t="s">
        <v>11</v>
      </c>
      <c r="E573" s="4" t="s">
        <v>15</v>
      </c>
      <c r="F573" s="4">
        <v>71</v>
      </c>
      <c r="G573" s="4">
        <v>75</v>
      </c>
      <c r="H573" s="4">
        <v>70</v>
      </c>
      <c r="I573" s="4">
        <f t="shared" si="40"/>
        <v>216</v>
      </c>
      <c r="J573" s="4">
        <f t="shared" si="41"/>
        <v>70</v>
      </c>
      <c r="K573" s="4">
        <f t="shared" si="42"/>
        <v>75</v>
      </c>
      <c r="L573" s="4">
        <f t="shared" si="43"/>
        <v>72</v>
      </c>
      <c r="M573" s="7">
        <f t="shared" si="44"/>
        <v>395</v>
      </c>
    </row>
    <row r="574" spans="1:13" x14ac:dyDescent="0.3">
      <c r="A574" s="3" t="s">
        <v>17</v>
      </c>
      <c r="B574" s="4" t="s">
        <v>18</v>
      </c>
      <c r="C574" s="4" t="s">
        <v>10</v>
      </c>
      <c r="D574" s="4" t="s">
        <v>11</v>
      </c>
      <c r="E574" s="4" t="s">
        <v>12</v>
      </c>
      <c r="F574" s="4">
        <v>91</v>
      </c>
      <c r="G574" s="4">
        <v>96</v>
      </c>
      <c r="H574" s="4">
        <v>92</v>
      </c>
      <c r="I574" s="4">
        <f t="shared" si="40"/>
        <v>279</v>
      </c>
      <c r="J574" s="4">
        <f t="shared" si="41"/>
        <v>91</v>
      </c>
      <c r="K574" s="4">
        <f t="shared" si="42"/>
        <v>96</v>
      </c>
      <c r="L574" s="4">
        <f t="shared" si="43"/>
        <v>93</v>
      </c>
      <c r="M574" s="7">
        <f t="shared" si="44"/>
        <v>30</v>
      </c>
    </row>
    <row r="575" spans="1:13" x14ac:dyDescent="0.3">
      <c r="A575" s="3" t="s">
        <v>8</v>
      </c>
      <c r="B575" s="4" t="s">
        <v>13</v>
      </c>
      <c r="C575" s="4" t="s">
        <v>14</v>
      </c>
      <c r="D575" s="4" t="s">
        <v>11</v>
      </c>
      <c r="E575" s="4" t="s">
        <v>12</v>
      </c>
      <c r="F575" s="4">
        <v>53</v>
      </c>
      <c r="G575" s="4">
        <v>62</v>
      </c>
      <c r="H575" s="4">
        <v>56</v>
      </c>
      <c r="I575" s="4">
        <f t="shared" si="40"/>
        <v>171</v>
      </c>
      <c r="J575" s="4">
        <f t="shared" si="41"/>
        <v>53</v>
      </c>
      <c r="K575" s="4">
        <f t="shared" si="42"/>
        <v>62</v>
      </c>
      <c r="L575" s="4">
        <f t="shared" si="43"/>
        <v>57</v>
      </c>
      <c r="M575" s="7">
        <f t="shared" si="44"/>
        <v>772</v>
      </c>
    </row>
    <row r="576" spans="1:13" x14ac:dyDescent="0.3">
      <c r="A576" s="3" t="s">
        <v>8</v>
      </c>
      <c r="B576" s="4" t="s">
        <v>13</v>
      </c>
      <c r="C576" s="4" t="s">
        <v>22</v>
      </c>
      <c r="D576" s="4" t="s">
        <v>20</v>
      </c>
      <c r="E576" s="4" t="s">
        <v>15</v>
      </c>
      <c r="F576" s="4">
        <v>50</v>
      </c>
      <c r="G576" s="4">
        <v>66</v>
      </c>
      <c r="H576" s="4">
        <v>64</v>
      </c>
      <c r="I576" s="4">
        <f t="shared" si="40"/>
        <v>180</v>
      </c>
      <c r="J576" s="4">
        <f t="shared" si="41"/>
        <v>50</v>
      </c>
      <c r="K576" s="4">
        <f t="shared" si="42"/>
        <v>66</v>
      </c>
      <c r="L576" s="4">
        <f t="shared" si="43"/>
        <v>60</v>
      </c>
      <c r="M576" s="7">
        <f t="shared" si="44"/>
        <v>708</v>
      </c>
    </row>
    <row r="577" spans="1:13" x14ac:dyDescent="0.3">
      <c r="A577" s="3" t="s">
        <v>8</v>
      </c>
      <c r="B577" s="4" t="s">
        <v>29</v>
      </c>
      <c r="C577" s="4" t="s">
        <v>22</v>
      </c>
      <c r="D577" s="4" t="s">
        <v>11</v>
      </c>
      <c r="E577" s="4" t="s">
        <v>12</v>
      </c>
      <c r="F577" s="4">
        <v>74</v>
      </c>
      <c r="G577" s="4">
        <v>81</v>
      </c>
      <c r="H577" s="4">
        <v>71</v>
      </c>
      <c r="I577" s="4">
        <f t="shared" si="40"/>
        <v>226</v>
      </c>
      <c r="J577" s="4">
        <f t="shared" si="41"/>
        <v>71</v>
      </c>
      <c r="K577" s="4">
        <f t="shared" si="42"/>
        <v>81</v>
      </c>
      <c r="L577" s="4">
        <f t="shared" si="43"/>
        <v>75.333333333333329</v>
      </c>
      <c r="M577" s="7">
        <f t="shared" si="44"/>
        <v>307</v>
      </c>
    </row>
    <row r="578" spans="1:13" x14ac:dyDescent="0.3">
      <c r="A578" s="3" t="s">
        <v>17</v>
      </c>
      <c r="B578" s="4" t="s">
        <v>18</v>
      </c>
      <c r="C578" s="4" t="s">
        <v>19</v>
      </c>
      <c r="D578" s="4" t="s">
        <v>20</v>
      </c>
      <c r="E578" s="4" t="s">
        <v>15</v>
      </c>
      <c r="F578" s="4">
        <v>40</v>
      </c>
      <c r="G578" s="4">
        <v>55</v>
      </c>
      <c r="H578" s="4">
        <v>53</v>
      </c>
      <c r="I578" s="4">
        <f t="shared" si="40"/>
        <v>148</v>
      </c>
      <c r="J578" s="4">
        <f t="shared" si="41"/>
        <v>40</v>
      </c>
      <c r="K578" s="4">
        <f t="shared" si="42"/>
        <v>55</v>
      </c>
      <c r="L578" s="4">
        <f t="shared" si="43"/>
        <v>49.333333333333336</v>
      </c>
      <c r="M578" s="7">
        <f t="shared" si="44"/>
        <v>901</v>
      </c>
    </row>
    <row r="579" spans="1:13" x14ac:dyDescent="0.3">
      <c r="A579" s="3" t="s">
        <v>17</v>
      </c>
      <c r="B579" s="4" t="s">
        <v>18</v>
      </c>
      <c r="C579" s="4" t="s">
        <v>14</v>
      </c>
      <c r="D579" s="4" t="s">
        <v>11</v>
      </c>
      <c r="E579" s="4" t="s">
        <v>15</v>
      </c>
      <c r="F579" s="4">
        <v>61</v>
      </c>
      <c r="G579" s="4">
        <v>51</v>
      </c>
      <c r="H579" s="4">
        <v>52</v>
      </c>
      <c r="I579" s="4">
        <f t="shared" si="40"/>
        <v>164</v>
      </c>
      <c r="J579" s="4">
        <f t="shared" si="41"/>
        <v>51</v>
      </c>
      <c r="K579" s="4">
        <f t="shared" si="42"/>
        <v>61</v>
      </c>
      <c r="L579" s="4">
        <f t="shared" si="43"/>
        <v>54.666666666666664</v>
      </c>
      <c r="M579" s="7">
        <f t="shared" si="44"/>
        <v>810</v>
      </c>
    </row>
    <row r="580" spans="1:13" x14ac:dyDescent="0.3">
      <c r="A580" s="3" t="s">
        <v>8</v>
      </c>
      <c r="B580" s="4" t="s">
        <v>9</v>
      </c>
      <c r="C580" s="4" t="s">
        <v>22</v>
      </c>
      <c r="D580" s="4" t="s">
        <v>11</v>
      </c>
      <c r="E580" s="4" t="s">
        <v>12</v>
      </c>
      <c r="F580" s="4">
        <v>81</v>
      </c>
      <c r="G580" s="4">
        <v>91</v>
      </c>
      <c r="H580" s="4">
        <v>89</v>
      </c>
      <c r="I580" s="4">
        <f t="shared" ref="I580:I643" si="45">SUM(F580:H580)</f>
        <v>261</v>
      </c>
      <c r="J580" s="4">
        <f t="shared" ref="J580:J643" si="46">MIN(F580:H580)</f>
        <v>81</v>
      </c>
      <c r="K580" s="4">
        <f t="shared" ref="K580:K643" si="47">MAX(F580:H580)</f>
        <v>91</v>
      </c>
      <c r="L580" s="4">
        <f t="shared" ref="L580:L643" si="48">AVERAGE(F580:H580)</f>
        <v>87</v>
      </c>
      <c r="M580" s="7">
        <f t="shared" ref="M580:M643" si="49">RANK(L580,$L$3:$L$1002,0)</f>
        <v>83</v>
      </c>
    </row>
    <row r="581" spans="1:13" x14ac:dyDescent="0.3">
      <c r="A581" s="3" t="s">
        <v>8</v>
      </c>
      <c r="B581" s="4" t="s">
        <v>9</v>
      </c>
      <c r="C581" s="4" t="s">
        <v>14</v>
      </c>
      <c r="D581" s="4" t="s">
        <v>20</v>
      </c>
      <c r="E581" s="4" t="s">
        <v>15</v>
      </c>
      <c r="F581" s="4">
        <v>48</v>
      </c>
      <c r="G581" s="4">
        <v>56</v>
      </c>
      <c r="H581" s="4">
        <v>58</v>
      </c>
      <c r="I581" s="4">
        <f t="shared" si="45"/>
        <v>162</v>
      </c>
      <c r="J581" s="4">
        <f t="shared" si="46"/>
        <v>48</v>
      </c>
      <c r="K581" s="4">
        <f t="shared" si="47"/>
        <v>58</v>
      </c>
      <c r="L581" s="4">
        <f t="shared" si="48"/>
        <v>54</v>
      </c>
      <c r="M581" s="7">
        <f t="shared" si="49"/>
        <v>824</v>
      </c>
    </row>
    <row r="582" spans="1:13" x14ac:dyDescent="0.3">
      <c r="A582" s="3" t="s">
        <v>8</v>
      </c>
      <c r="B582" s="4" t="s">
        <v>21</v>
      </c>
      <c r="C582" s="4" t="s">
        <v>16</v>
      </c>
      <c r="D582" s="4" t="s">
        <v>11</v>
      </c>
      <c r="E582" s="4" t="s">
        <v>12</v>
      </c>
      <c r="F582" s="4">
        <v>53</v>
      </c>
      <c r="G582" s="4">
        <v>61</v>
      </c>
      <c r="H582" s="4">
        <v>68</v>
      </c>
      <c r="I582" s="4">
        <f t="shared" si="45"/>
        <v>182</v>
      </c>
      <c r="J582" s="4">
        <f t="shared" si="46"/>
        <v>53</v>
      </c>
      <c r="K582" s="4">
        <f t="shared" si="47"/>
        <v>68</v>
      </c>
      <c r="L582" s="4">
        <f t="shared" si="48"/>
        <v>60.666666666666664</v>
      </c>
      <c r="M582" s="7">
        <f t="shared" si="49"/>
        <v>693</v>
      </c>
    </row>
    <row r="583" spans="1:13" x14ac:dyDescent="0.3">
      <c r="A583" s="3" t="s">
        <v>8</v>
      </c>
      <c r="B583" s="4" t="s">
        <v>21</v>
      </c>
      <c r="C583" s="4" t="s">
        <v>23</v>
      </c>
      <c r="D583" s="4" t="s">
        <v>11</v>
      </c>
      <c r="E583" s="4" t="s">
        <v>12</v>
      </c>
      <c r="F583" s="4">
        <v>81</v>
      </c>
      <c r="G583" s="4">
        <v>97</v>
      </c>
      <c r="H583" s="4">
        <v>96</v>
      </c>
      <c r="I583" s="4">
        <f t="shared" si="45"/>
        <v>274</v>
      </c>
      <c r="J583" s="4">
        <f t="shared" si="46"/>
        <v>81</v>
      </c>
      <c r="K583" s="4">
        <f t="shared" si="47"/>
        <v>97</v>
      </c>
      <c r="L583" s="4">
        <f t="shared" si="48"/>
        <v>91.333333333333329</v>
      </c>
      <c r="M583" s="7">
        <f t="shared" si="49"/>
        <v>43</v>
      </c>
    </row>
    <row r="584" spans="1:13" x14ac:dyDescent="0.3">
      <c r="A584" s="3" t="s">
        <v>8</v>
      </c>
      <c r="B584" s="4" t="s">
        <v>29</v>
      </c>
      <c r="C584" s="4" t="s">
        <v>23</v>
      </c>
      <c r="D584" s="4" t="s">
        <v>11</v>
      </c>
      <c r="E584" s="4" t="s">
        <v>12</v>
      </c>
      <c r="F584" s="4">
        <v>77</v>
      </c>
      <c r="G584" s="4">
        <v>79</v>
      </c>
      <c r="H584" s="4">
        <v>80</v>
      </c>
      <c r="I584" s="4">
        <f t="shared" si="45"/>
        <v>236</v>
      </c>
      <c r="J584" s="4">
        <f t="shared" si="46"/>
        <v>77</v>
      </c>
      <c r="K584" s="4">
        <f t="shared" si="47"/>
        <v>80</v>
      </c>
      <c r="L584" s="4">
        <f t="shared" si="48"/>
        <v>78.666666666666671</v>
      </c>
      <c r="M584" s="7">
        <f t="shared" si="49"/>
        <v>222</v>
      </c>
    </row>
    <row r="585" spans="1:13" x14ac:dyDescent="0.3">
      <c r="A585" s="3" t="s">
        <v>8</v>
      </c>
      <c r="B585" s="4" t="s">
        <v>21</v>
      </c>
      <c r="C585" s="4" t="s">
        <v>10</v>
      </c>
      <c r="D585" s="4" t="s">
        <v>20</v>
      </c>
      <c r="E585" s="4" t="s">
        <v>12</v>
      </c>
      <c r="F585" s="4">
        <v>63</v>
      </c>
      <c r="G585" s="4">
        <v>73</v>
      </c>
      <c r="H585" s="4">
        <v>78</v>
      </c>
      <c r="I585" s="4">
        <f t="shared" si="45"/>
        <v>214</v>
      </c>
      <c r="J585" s="4">
        <f t="shared" si="46"/>
        <v>63</v>
      </c>
      <c r="K585" s="4">
        <f t="shared" si="47"/>
        <v>78</v>
      </c>
      <c r="L585" s="4">
        <f t="shared" si="48"/>
        <v>71.333333333333329</v>
      </c>
      <c r="M585" s="7">
        <f t="shared" si="49"/>
        <v>412</v>
      </c>
    </row>
    <row r="586" spans="1:13" x14ac:dyDescent="0.3">
      <c r="A586" s="3" t="s">
        <v>8</v>
      </c>
      <c r="B586" s="4" t="s">
        <v>21</v>
      </c>
      <c r="C586" s="4" t="s">
        <v>19</v>
      </c>
      <c r="D586" s="4" t="s">
        <v>11</v>
      </c>
      <c r="E586" s="4" t="s">
        <v>15</v>
      </c>
      <c r="F586" s="4">
        <v>73</v>
      </c>
      <c r="G586" s="4">
        <v>75</v>
      </c>
      <c r="H586" s="4">
        <v>80</v>
      </c>
      <c r="I586" s="4">
        <f t="shared" si="45"/>
        <v>228</v>
      </c>
      <c r="J586" s="4">
        <f t="shared" si="46"/>
        <v>73</v>
      </c>
      <c r="K586" s="4">
        <f t="shared" si="47"/>
        <v>80</v>
      </c>
      <c r="L586" s="4">
        <f t="shared" si="48"/>
        <v>76</v>
      </c>
      <c r="M586" s="7">
        <f t="shared" si="49"/>
        <v>288</v>
      </c>
    </row>
    <row r="587" spans="1:13" x14ac:dyDescent="0.3">
      <c r="A587" s="3" t="s">
        <v>8</v>
      </c>
      <c r="B587" s="4" t="s">
        <v>21</v>
      </c>
      <c r="C587" s="4" t="s">
        <v>14</v>
      </c>
      <c r="D587" s="4" t="s">
        <v>11</v>
      </c>
      <c r="E587" s="4" t="s">
        <v>12</v>
      </c>
      <c r="F587" s="4">
        <v>69</v>
      </c>
      <c r="G587" s="4">
        <v>77</v>
      </c>
      <c r="H587" s="4">
        <v>77</v>
      </c>
      <c r="I587" s="4">
        <f t="shared" si="45"/>
        <v>223</v>
      </c>
      <c r="J587" s="4">
        <f t="shared" si="46"/>
        <v>69</v>
      </c>
      <c r="K587" s="4">
        <f t="shared" si="47"/>
        <v>77</v>
      </c>
      <c r="L587" s="4">
        <f t="shared" si="48"/>
        <v>74.333333333333329</v>
      </c>
      <c r="M587" s="7">
        <f t="shared" si="49"/>
        <v>333</v>
      </c>
    </row>
    <row r="588" spans="1:13" x14ac:dyDescent="0.3">
      <c r="A588" s="3" t="s">
        <v>8</v>
      </c>
      <c r="B588" s="4" t="s">
        <v>13</v>
      </c>
      <c r="C588" s="4" t="s">
        <v>19</v>
      </c>
      <c r="D588" s="4" t="s">
        <v>11</v>
      </c>
      <c r="E588" s="4" t="s">
        <v>12</v>
      </c>
      <c r="F588" s="4">
        <v>65</v>
      </c>
      <c r="G588" s="4">
        <v>76</v>
      </c>
      <c r="H588" s="4">
        <v>76</v>
      </c>
      <c r="I588" s="4">
        <f t="shared" si="45"/>
        <v>217</v>
      </c>
      <c r="J588" s="4">
        <f t="shared" si="46"/>
        <v>65</v>
      </c>
      <c r="K588" s="4">
        <f t="shared" si="47"/>
        <v>76</v>
      </c>
      <c r="L588" s="4">
        <f t="shared" si="48"/>
        <v>72.333333333333329</v>
      </c>
      <c r="M588" s="7">
        <f t="shared" si="49"/>
        <v>389</v>
      </c>
    </row>
    <row r="589" spans="1:13" x14ac:dyDescent="0.3">
      <c r="A589" s="3" t="s">
        <v>8</v>
      </c>
      <c r="B589" s="4" t="s">
        <v>18</v>
      </c>
      <c r="C589" s="4" t="s">
        <v>22</v>
      </c>
      <c r="D589" s="4" t="s">
        <v>11</v>
      </c>
      <c r="E589" s="4" t="s">
        <v>12</v>
      </c>
      <c r="F589" s="4">
        <v>55</v>
      </c>
      <c r="G589" s="4">
        <v>73</v>
      </c>
      <c r="H589" s="4">
        <v>73</v>
      </c>
      <c r="I589" s="4">
        <f t="shared" si="45"/>
        <v>201</v>
      </c>
      <c r="J589" s="4">
        <f t="shared" si="46"/>
        <v>55</v>
      </c>
      <c r="K589" s="4">
        <f t="shared" si="47"/>
        <v>73</v>
      </c>
      <c r="L589" s="4">
        <f t="shared" si="48"/>
        <v>67</v>
      </c>
      <c r="M589" s="7">
        <f t="shared" si="49"/>
        <v>540</v>
      </c>
    </row>
    <row r="590" spans="1:13" x14ac:dyDescent="0.3">
      <c r="A590" s="3" t="s">
        <v>8</v>
      </c>
      <c r="B590" s="4" t="s">
        <v>13</v>
      </c>
      <c r="C590" s="4" t="s">
        <v>10</v>
      </c>
      <c r="D590" s="4" t="s">
        <v>20</v>
      </c>
      <c r="E590" s="4" t="s">
        <v>12</v>
      </c>
      <c r="F590" s="4">
        <v>44</v>
      </c>
      <c r="G590" s="4">
        <v>63</v>
      </c>
      <c r="H590" s="4">
        <v>62</v>
      </c>
      <c r="I590" s="4">
        <f t="shared" si="45"/>
        <v>169</v>
      </c>
      <c r="J590" s="4">
        <f t="shared" si="46"/>
        <v>44</v>
      </c>
      <c r="K590" s="4">
        <f t="shared" si="47"/>
        <v>63</v>
      </c>
      <c r="L590" s="4">
        <f t="shared" si="48"/>
        <v>56.333333333333336</v>
      </c>
      <c r="M590" s="7">
        <f t="shared" si="49"/>
        <v>780</v>
      </c>
    </row>
    <row r="591" spans="1:13" x14ac:dyDescent="0.3">
      <c r="A591" s="3" t="s">
        <v>8</v>
      </c>
      <c r="B591" s="4" t="s">
        <v>13</v>
      </c>
      <c r="C591" s="4" t="s">
        <v>14</v>
      </c>
      <c r="D591" s="4" t="s">
        <v>11</v>
      </c>
      <c r="E591" s="4" t="s">
        <v>12</v>
      </c>
      <c r="F591" s="4">
        <v>54</v>
      </c>
      <c r="G591" s="4">
        <v>64</v>
      </c>
      <c r="H591" s="4">
        <v>65</v>
      </c>
      <c r="I591" s="4">
        <f t="shared" si="45"/>
        <v>183</v>
      </c>
      <c r="J591" s="4">
        <f t="shared" si="46"/>
        <v>54</v>
      </c>
      <c r="K591" s="4">
        <f t="shared" si="47"/>
        <v>65</v>
      </c>
      <c r="L591" s="4">
        <f t="shared" si="48"/>
        <v>61</v>
      </c>
      <c r="M591" s="7">
        <f t="shared" si="49"/>
        <v>687</v>
      </c>
    </row>
    <row r="592" spans="1:13" x14ac:dyDescent="0.3">
      <c r="A592" s="3" t="s">
        <v>8</v>
      </c>
      <c r="B592" s="4" t="s">
        <v>18</v>
      </c>
      <c r="C592" s="4" t="s">
        <v>23</v>
      </c>
      <c r="D592" s="4" t="s">
        <v>11</v>
      </c>
      <c r="E592" s="4" t="s">
        <v>12</v>
      </c>
      <c r="F592" s="4">
        <v>48</v>
      </c>
      <c r="G592" s="4">
        <v>66</v>
      </c>
      <c r="H592" s="4">
        <v>65</v>
      </c>
      <c r="I592" s="4">
        <f t="shared" si="45"/>
        <v>179</v>
      </c>
      <c r="J592" s="4">
        <f t="shared" si="46"/>
        <v>48</v>
      </c>
      <c r="K592" s="4">
        <f t="shared" si="47"/>
        <v>66</v>
      </c>
      <c r="L592" s="4">
        <f t="shared" si="48"/>
        <v>59.666666666666664</v>
      </c>
      <c r="M592" s="7">
        <f t="shared" si="49"/>
        <v>716</v>
      </c>
    </row>
    <row r="593" spans="1:13" x14ac:dyDescent="0.3">
      <c r="A593" s="3" t="s">
        <v>17</v>
      </c>
      <c r="B593" s="4" t="s">
        <v>13</v>
      </c>
      <c r="C593" s="4" t="s">
        <v>14</v>
      </c>
      <c r="D593" s="4" t="s">
        <v>20</v>
      </c>
      <c r="E593" s="4" t="s">
        <v>12</v>
      </c>
      <c r="F593" s="4">
        <v>58</v>
      </c>
      <c r="G593" s="4">
        <v>57</v>
      </c>
      <c r="H593" s="4">
        <v>54</v>
      </c>
      <c r="I593" s="4">
        <f t="shared" si="45"/>
        <v>169</v>
      </c>
      <c r="J593" s="4">
        <f t="shared" si="46"/>
        <v>54</v>
      </c>
      <c r="K593" s="4">
        <f t="shared" si="47"/>
        <v>58</v>
      </c>
      <c r="L593" s="4">
        <f t="shared" si="48"/>
        <v>56.333333333333336</v>
      </c>
      <c r="M593" s="7">
        <f t="shared" si="49"/>
        <v>780</v>
      </c>
    </row>
    <row r="594" spans="1:13" x14ac:dyDescent="0.3">
      <c r="A594" s="3" t="s">
        <v>17</v>
      </c>
      <c r="B594" s="4" t="s">
        <v>18</v>
      </c>
      <c r="C594" s="4" t="s">
        <v>23</v>
      </c>
      <c r="D594" s="4" t="s">
        <v>11</v>
      </c>
      <c r="E594" s="4" t="s">
        <v>12</v>
      </c>
      <c r="F594" s="4">
        <v>71</v>
      </c>
      <c r="G594" s="4">
        <v>62</v>
      </c>
      <c r="H594" s="4">
        <v>50</v>
      </c>
      <c r="I594" s="4">
        <f t="shared" si="45"/>
        <v>183</v>
      </c>
      <c r="J594" s="4">
        <f t="shared" si="46"/>
        <v>50</v>
      </c>
      <c r="K594" s="4">
        <f t="shared" si="47"/>
        <v>71</v>
      </c>
      <c r="L594" s="4">
        <f t="shared" si="48"/>
        <v>61</v>
      </c>
      <c r="M594" s="7">
        <f t="shared" si="49"/>
        <v>687</v>
      </c>
    </row>
    <row r="595" spans="1:13" x14ac:dyDescent="0.3">
      <c r="A595" s="3" t="s">
        <v>17</v>
      </c>
      <c r="B595" s="4" t="s">
        <v>29</v>
      </c>
      <c r="C595" s="4" t="s">
        <v>10</v>
      </c>
      <c r="D595" s="4" t="s">
        <v>11</v>
      </c>
      <c r="E595" s="4" t="s">
        <v>12</v>
      </c>
      <c r="F595" s="4">
        <v>68</v>
      </c>
      <c r="G595" s="4">
        <v>68</v>
      </c>
      <c r="H595" s="4">
        <v>64</v>
      </c>
      <c r="I595" s="4">
        <f t="shared" si="45"/>
        <v>200</v>
      </c>
      <c r="J595" s="4">
        <f t="shared" si="46"/>
        <v>64</v>
      </c>
      <c r="K595" s="4">
        <f t="shared" si="47"/>
        <v>68</v>
      </c>
      <c r="L595" s="4">
        <f t="shared" si="48"/>
        <v>66.666666666666671</v>
      </c>
      <c r="M595" s="7">
        <f t="shared" si="49"/>
        <v>549</v>
      </c>
    </row>
    <row r="596" spans="1:13" x14ac:dyDescent="0.3">
      <c r="A596" s="3" t="s">
        <v>8</v>
      </c>
      <c r="B596" s="4" t="s">
        <v>29</v>
      </c>
      <c r="C596" s="4" t="s">
        <v>22</v>
      </c>
      <c r="D596" s="4" t="s">
        <v>11</v>
      </c>
      <c r="E596" s="4" t="s">
        <v>12</v>
      </c>
      <c r="F596" s="4">
        <v>74</v>
      </c>
      <c r="G596" s="4">
        <v>76</v>
      </c>
      <c r="H596" s="4">
        <v>73</v>
      </c>
      <c r="I596" s="4">
        <f t="shared" si="45"/>
        <v>223</v>
      </c>
      <c r="J596" s="4">
        <f t="shared" si="46"/>
        <v>73</v>
      </c>
      <c r="K596" s="4">
        <f t="shared" si="47"/>
        <v>76</v>
      </c>
      <c r="L596" s="4">
        <f t="shared" si="48"/>
        <v>74.333333333333329</v>
      </c>
      <c r="M596" s="7">
        <f t="shared" si="49"/>
        <v>333</v>
      </c>
    </row>
    <row r="597" spans="1:13" x14ac:dyDescent="0.3">
      <c r="A597" s="3" t="s">
        <v>8</v>
      </c>
      <c r="B597" s="4" t="s">
        <v>13</v>
      </c>
      <c r="C597" s="4" t="s">
        <v>10</v>
      </c>
      <c r="D597" s="4" t="s">
        <v>11</v>
      </c>
      <c r="E597" s="4" t="s">
        <v>15</v>
      </c>
      <c r="F597" s="4">
        <v>92</v>
      </c>
      <c r="G597" s="4">
        <v>100</v>
      </c>
      <c r="H597" s="4">
        <v>99</v>
      </c>
      <c r="I597" s="4">
        <f t="shared" si="45"/>
        <v>291</v>
      </c>
      <c r="J597" s="4">
        <f t="shared" si="46"/>
        <v>92</v>
      </c>
      <c r="K597" s="4">
        <f t="shared" si="47"/>
        <v>100</v>
      </c>
      <c r="L597" s="4">
        <f t="shared" si="48"/>
        <v>97</v>
      </c>
      <c r="M597" s="7">
        <f t="shared" si="49"/>
        <v>14</v>
      </c>
    </row>
    <row r="598" spans="1:13" x14ac:dyDescent="0.3">
      <c r="A598" s="3" t="s">
        <v>8</v>
      </c>
      <c r="B598" s="4" t="s">
        <v>13</v>
      </c>
      <c r="C598" s="4" t="s">
        <v>10</v>
      </c>
      <c r="D598" s="4" t="s">
        <v>11</v>
      </c>
      <c r="E598" s="4" t="s">
        <v>15</v>
      </c>
      <c r="F598" s="4">
        <v>56</v>
      </c>
      <c r="G598" s="4">
        <v>79</v>
      </c>
      <c r="H598" s="4">
        <v>72</v>
      </c>
      <c r="I598" s="4">
        <f t="shared" si="45"/>
        <v>207</v>
      </c>
      <c r="J598" s="4">
        <f t="shared" si="46"/>
        <v>56</v>
      </c>
      <c r="K598" s="4">
        <f t="shared" si="47"/>
        <v>79</v>
      </c>
      <c r="L598" s="4">
        <f t="shared" si="48"/>
        <v>69</v>
      </c>
      <c r="M598" s="7">
        <f t="shared" si="49"/>
        <v>475</v>
      </c>
    </row>
    <row r="599" spans="1:13" x14ac:dyDescent="0.3">
      <c r="A599" s="3" t="s">
        <v>17</v>
      </c>
      <c r="B599" s="4" t="s">
        <v>9</v>
      </c>
      <c r="C599" s="4" t="s">
        <v>22</v>
      </c>
      <c r="D599" s="4" t="s">
        <v>20</v>
      </c>
      <c r="E599" s="4" t="s">
        <v>12</v>
      </c>
      <c r="F599" s="4">
        <v>30</v>
      </c>
      <c r="G599" s="4">
        <v>24</v>
      </c>
      <c r="H599" s="4">
        <v>15</v>
      </c>
      <c r="I599" s="4">
        <f t="shared" si="45"/>
        <v>69</v>
      </c>
      <c r="J599" s="4">
        <f t="shared" si="46"/>
        <v>15</v>
      </c>
      <c r="K599" s="4">
        <f t="shared" si="47"/>
        <v>30</v>
      </c>
      <c r="L599" s="4">
        <f t="shared" si="48"/>
        <v>23</v>
      </c>
      <c r="M599" s="7">
        <f t="shared" si="49"/>
        <v>998</v>
      </c>
    </row>
    <row r="600" spans="1:13" x14ac:dyDescent="0.3">
      <c r="A600" s="3" t="s">
        <v>17</v>
      </c>
      <c r="B600" s="4" t="s">
        <v>18</v>
      </c>
      <c r="C600" s="4" t="s">
        <v>23</v>
      </c>
      <c r="D600" s="4" t="s">
        <v>11</v>
      </c>
      <c r="E600" s="4" t="s">
        <v>12</v>
      </c>
      <c r="F600" s="4">
        <v>53</v>
      </c>
      <c r="G600" s="4">
        <v>54</v>
      </c>
      <c r="H600" s="4">
        <v>48</v>
      </c>
      <c r="I600" s="4">
        <f t="shared" si="45"/>
        <v>155</v>
      </c>
      <c r="J600" s="4">
        <f t="shared" si="46"/>
        <v>48</v>
      </c>
      <c r="K600" s="4">
        <f t="shared" si="47"/>
        <v>54</v>
      </c>
      <c r="L600" s="4">
        <f t="shared" si="48"/>
        <v>51.666666666666664</v>
      </c>
      <c r="M600" s="7">
        <f t="shared" si="49"/>
        <v>860</v>
      </c>
    </row>
    <row r="601" spans="1:13" x14ac:dyDescent="0.3">
      <c r="A601" s="3" t="s">
        <v>8</v>
      </c>
      <c r="B601" s="4" t="s">
        <v>21</v>
      </c>
      <c r="C601" s="4" t="s">
        <v>22</v>
      </c>
      <c r="D601" s="4" t="s">
        <v>11</v>
      </c>
      <c r="E601" s="4" t="s">
        <v>12</v>
      </c>
      <c r="F601" s="4">
        <v>69</v>
      </c>
      <c r="G601" s="4">
        <v>77</v>
      </c>
      <c r="H601" s="4">
        <v>73</v>
      </c>
      <c r="I601" s="4">
        <f t="shared" si="45"/>
        <v>219</v>
      </c>
      <c r="J601" s="4">
        <f t="shared" si="46"/>
        <v>69</v>
      </c>
      <c r="K601" s="4">
        <f t="shared" si="47"/>
        <v>77</v>
      </c>
      <c r="L601" s="4">
        <f t="shared" si="48"/>
        <v>73</v>
      </c>
      <c r="M601" s="7">
        <f t="shared" si="49"/>
        <v>367</v>
      </c>
    </row>
    <row r="602" spans="1:13" x14ac:dyDescent="0.3">
      <c r="A602" s="3" t="s">
        <v>8</v>
      </c>
      <c r="B602" s="4" t="s">
        <v>21</v>
      </c>
      <c r="C602" s="4" t="s">
        <v>23</v>
      </c>
      <c r="D602" s="4" t="s">
        <v>11</v>
      </c>
      <c r="E602" s="4" t="s">
        <v>12</v>
      </c>
      <c r="F602" s="4">
        <v>65</v>
      </c>
      <c r="G602" s="4">
        <v>82</v>
      </c>
      <c r="H602" s="4">
        <v>81</v>
      </c>
      <c r="I602" s="4">
        <f t="shared" si="45"/>
        <v>228</v>
      </c>
      <c r="J602" s="4">
        <f t="shared" si="46"/>
        <v>65</v>
      </c>
      <c r="K602" s="4">
        <f t="shared" si="47"/>
        <v>82</v>
      </c>
      <c r="L602" s="4">
        <f t="shared" si="48"/>
        <v>76</v>
      </c>
      <c r="M602" s="7">
        <f t="shared" si="49"/>
        <v>288</v>
      </c>
    </row>
    <row r="603" spans="1:13" x14ac:dyDescent="0.3">
      <c r="A603" s="3" t="s">
        <v>8</v>
      </c>
      <c r="B603" s="4" t="s">
        <v>21</v>
      </c>
      <c r="C603" s="4" t="s">
        <v>16</v>
      </c>
      <c r="D603" s="4" t="s">
        <v>11</v>
      </c>
      <c r="E603" s="4" t="s">
        <v>12</v>
      </c>
      <c r="F603" s="4">
        <v>54</v>
      </c>
      <c r="G603" s="4">
        <v>60</v>
      </c>
      <c r="H603" s="4">
        <v>63</v>
      </c>
      <c r="I603" s="4">
        <f t="shared" si="45"/>
        <v>177</v>
      </c>
      <c r="J603" s="4">
        <f t="shared" si="46"/>
        <v>54</v>
      </c>
      <c r="K603" s="4">
        <f t="shared" si="47"/>
        <v>63</v>
      </c>
      <c r="L603" s="4">
        <f t="shared" si="48"/>
        <v>59</v>
      </c>
      <c r="M603" s="7">
        <f t="shared" si="49"/>
        <v>727</v>
      </c>
    </row>
    <row r="604" spans="1:13" x14ac:dyDescent="0.3">
      <c r="A604" s="3" t="s">
        <v>8</v>
      </c>
      <c r="B604" s="4" t="s">
        <v>13</v>
      </c>
      <c r="C604" s="4" t="s">
        <v>22</v>
      </c>
      <c r="D604" s="4" t="s">
        <v>11</v>
      </c>
      <c r="E604" s="4" t="s">
        <v>12</v>
      </c>
      <c r="F604" s="4">
        <v>29</v>
      </c>
      <c r="G604" s="4">
        <v>29</v>
      </c>
      <c r="H604" s="4">
        <v>30</v>
      </c>
      <c r="I604" s="4">
        <f t="shared" si="45"/>
        <v>88</v>
      </c>
      <c r="J604" s="4">
        <f t="shared" si="46"/>
        <v>29</v>
      </c>
      <c r="K604" s="4">
        <f t="shared" si="47"/>
        <v>30</v>
      </c>
      <c r="L604" s="4">
        <f t="shared" si="48"/>
        <v>29.333333333333332</v>
      </c>
      <c r="M604" s="7">
        <f t="shared" si="49"/>
        <v>994</v>
      </c>
    </row>
    <row r="605" spans="1:13" x14ac:dyDescent="0.3">
      <c r="A605" s="3" t="s">
        <v>8</v>
      </c>
      <c r="B605" s="4" t="s">
        <v>29</v>
      </c>
      <c r="C605" s="4" t="s">
        <v>14</v>
      </c>
      <c r="D605" s="4" t="s">
        <v>11</v>
      </c>
      <c r="E605" s="4" t="s">
        <v>12</v>
      </c>
      <c r="F605" s="4">
        <v>76</v>
      </c>
      <c r="G605" s="4">
        <v>78</v>
      </c>
      <c r="H605" s="4">
        <v>80</v>
      </c>
      <c r="I605" s="4">
        <f t="shared" si="45"/>
        <v>234</v>
      </c>
      <c r="J605" s="4">
        <f t="shared" si="46"/>
        <v>76</v>
      </c>
      <c r="K605" s="4">
        <f t="shared" si="47"/>
        <v>80</v>
      </c>
      <c r="L605" s="4">
        <f t="shared" si="48"/>
        <v>78</v>
      </c>
      <c r="M605" s="7">
        <f t="shared" si="49"/>
        <v>240</v>
      </c>
    </row>
    <row r="606" spans="1:13" x14ac:dyDescent="0.3">
      <c r="A606" s="3" t="s">
        <v>17</v>
      </c>
      <c r="B606" s="4" t="s">
        <v>21</v>
      </c>
      <c r="C606" s="4" t="s">
        <v>22</v>
      </c>
      <c r="D606" s="4" t="s">
        <v>20</v>
      </c>
      <c r="E606" s="4" t="s">
        <v>12</v>
      </c>
      <c r="F606" s="4">
        <v>60</v>
      </c>
      <c r="G606" s="4">
        <v>57</v>
      </c>
      <c r="H606" s="4">
        <v>51</v>
      </c>
      <c r="I606" s="4">
        <f t="shared" si="45"/>
        <v>168</v>
      </c>
      <c r="J606" s="4">
        <f t="shared" si="46"/>
        <v>51</v>
      </c>
      <c r="K606" s="4">
        <f t="shared" si="47"/>
        <v>60</v>
      </c>
      <c r="L606" s="4">
        <f t="shared" si="48"/>
        <v>56</v>
      </c>
      <c r="M606" s="7">
        <f t="shared" si="49"/>
        <v>786</v>
      </c>
    </row>
    <row r="607" spans="1:13" x14ac:dyDescent="0.3">
      <c r="A607" s="3" t="s">
        <v>17</v>
      </c>
      <c r="B607" s="4" t="s">
        <v>21</v>
      </c>
      <c r="C607" s="4" t="s">
        <v>16</v>
      </c>
      <c r="D607" s="4" t="s">
        <v>20</v>
      </c>
      <c r="E607" s="4" t="s">
        <v>15</v>
      </c>
      <c r="F607" s="4">
        <v>84</v>
      </c>
      <c r="G607" s="4">
        <v>89</v>
      </c>
      <c r="H607" s="4">
        <v>90</v>
      </c>
      <c r="I607" s="4">
        <f t="shared" si="45"/>
        <v>263</v>
      </c>
      <c r="J607" s="4">
        <f t="shared" si="46"/>
        <v>84</v>
      </c>
      <c r="K607" s="4">
        <f t="shared" si="47"/>
        <v>90</v>
      </c>
      <c r="L607" s="4">
        <f t="shared" si="48"/>
        <v>87.666666666666671</v>
      </c>
      <c r="M607" s="7">
        <f t="shared" si="49"/>
        <v>76</v>
      </c>
    </row>
    <row r="608" spans="1:13" x14ac:dyDescent="0.3">
      <c r="A608" s="3" t="s">
        <v>17</v>
      </c>
      <c r="B608" s="4" t="s">
        <v>13</v>
      </c>
      <c r="C608" s="4" t="s">
        <v>23</v>
      </c>
      <c r="D608" s="4" t="s">
        <v>11</v>
      </c>
      <c r="E608" s="4" t="s">
        <v>12</v>
      </c>
      <c r="F608" s="4">
        <v>75</v>
      </c>
      <c r="G608" s="4">
        <v>72</v>
      </c>
      <c r="H608" s="4">
        <v>62</v>
      </c>
      <c r="I608" s="4">
        <f t="shared" si="45"/>
        <v>209</v>
      </c>
      <c r="J608" s="4">
        <f t="shared" si="46"/>
        <v>62</v>
      </c>
      <c r="K608" s="4">
        <f t="shared" si="47"/>
        <v>75</v>
      </c>
      <c r="L608" s="4">
        <f t="shared" si="48"/>
        <v>69.666666666666671</v>
      </c>
      <c r="M608" s="7">
        <f t="shared" si="49"/>
        <v>460</v>
      </c>
    </row>
    <row r="609" spans="1:13" x14ac:dyDescent="0.3">
      <c r="A609" s="3" t="s">
        <v>8</v>
      </c>
      <c r="B609" s="4" t="s">
        <v>13</v>
      </c>
      <c r="C609" s="4" t="s">
        <v>19</v>
      </c>
      <c r="D609" s="4" t="s">
        <v>11</v>
      </c>
      <c r="E609" s="4" t="s">
        <v>12</v>
      </c>
      <c r="F609" s="4">
        <v>85</v>
      </c>
      <c r="G609" s="4">
        <v>84</v>
      </c>
      <c r="H609" s="4">
        <v>82</v>
      </c>
      <c r="I609" s="4">
        <f t="shared" si="45"/>
        <v>251</v>
      </c>
      <c r="J609" s="4">
        <f t="shared" si="46"/>
        <v>82</v>
      </c>
      <c r="K609" s="4">
        <f t="shared" si="47"/>
        <v>85</v>
      </c>
      <c r="L609" s="4">
        <f t="shared" si="48"/>
        <v>83.666666666666671</v>
      </c>
      <c r="M609" s="7">
        <f t="shared" si="49"/>
        <v>131</v>
      </c>
    </row>
    <row r="610" spans="1:13" x14ac:dyDescent="0.3">
      <c r="A610" s="3" t="s">
        <v>8</v>
      </c>
      <c r="B610" s="4" t="s">
        <v>13</v>
      </c>
      <c r="C610" s="4" t="s">
        <v>16</v>
      </c>
      <c r="D610" s="4" t="s">
        <v>20</v>
      </c>
      <c r="E610" s="4" t="s">
        <v>12</v>
      </c>
      <c r="F610" s="4">
        <v>40</v>
      </c>
      <c r="G610" s="4">
        <v>58</v>
      </c>
      <c r="H610" s="4">
        <v>54</v>
      </c>
      <c r="I610" s="4">
        <f t="shared" si="45"/>
        <v>152</v>
      </c>
      <c r="J610" s="4">
        <f t="shared" si="46"/>
        <v>40</v>
      </c>
      <c r="K610" s="4">
        <f t="shared" si="47"/>
        <v>58</v>
      </c>
      <c r="L610" s="4">
        <f t="shared" si="48"/>
        <v>50.666666666666664</v>
      </c>
      <c r="M610" s="7">
        <f t="shared" si="49"/>
        <v>881</v>
      </c>
    </row>
    <row r="611" spans="1:13" x14ac:dyDescent="0.3">
      <c r="A611" s="3" t="s">
        <v>8</v>
      </c>
      <c r="B611" s="4" t="s">
        <v>29</v>
      </c>
      <c r="C611" s="4" t="s">
        <v>14</v>
      </c>
      <c r="D611" s="4" t="s">
        <v>11</v>
      </c>
      <c r="E611" s="4" t="s">
        <v>12</v>
      </c>
      <c r="F611" s="4">
        <v>61</v>
      </c>
      <c r="G611" s="4">
        <v>64</v>
      </c>
      <c r="H611" s="4">
        <v>62</v>
      </c>
      <c r="I611" s="4">
        <f t="shared" si="45"/>
        <v>187</v>
      </c>
      <c r="J611" s="4">
        <f t="shared" si="46"/>
        <v>61</v>
      </c>
      <c r="K611" s="4">
        <f t="shared" si="47"/>
        <v>64</v>
      </c>
      <c r="L611" s="4">
        <f t="shared" si="48"/>
        <v>62.333333333333336</v>
      </c>
      <c r="M611" s="7">
        <f t="shared" si="49"/>
        <v>657</v>
      </c>
    </row>
    <row r="612" spans="1:13" x14ac:dyDescent="0.3">
      <c r="A612" s="3" t="s">
        <v>8</v>
      </c>
      <c r="B612" s="4" t="s">
        <v>9</v>
      </c>
      <c r="C612" s="4" t="s">
        <v>19</v>
      </c>
      <c r="D612" s="4" t="s">
        <v>11</v>
      </c>
      <c r="E612" s="4" t="s">
        <v>12</v>
      </c>
      <c r="F612" s="4">
        <v>58</v>
      </c>
      <c r="G612" s="4">
        <v>63</v>
      </c>
      <c r="H612" s="4">
        <v>65</v>
      </c>
      <c r="I612" s="4">
        <f t="shared" si="45"/>
        <v>186</v>
      </c>
      <c r="J612" s="4">
        <f t="shared" si="46"/>
        <v>58</v>
      </c>
      <c r="K612" s="4">
        <f t="shared" si="47"/>
        <v>65</v>
      </c>
      <c r="L612" s="4">
        <f t="shared" si="48"/>
        <v>62</v>
      </c>
      <c r="M612" s="7">
        <f t="shared" si="49"/>
        <v>665</v>
      </c>
    </row>
    <row r="613" spans="1:13" x14ac:dyDescent="0.3">
      <c r="A613" s="3" t="s">
        <v>17</v>
      </c>
      <c r="B613" s="4" t="s">
        <v>21</v>
      </c>
      <c r="C613" s="4" t="s">
        <v>14</v>
      </c>
      <c r="D613" s="4" t="s">
        <v>20</v>
      </c>
      <c r="E613" s="4" t="s">
        <v>15</v>
      </c>
      <c r="F613" s="4">
        <v>69</v>
      </c>
      <c r="G613" s="4">
        <v>60</v>
      </c>
      <c r="H613" s="4">
        <v>63</v>
      </c>
      <c r="I613" s="4">
        <f t="shared" si="45"/>
        <v>192</v>
      </c>
      <c r="J613" s="4">
        <f t="shared" si="46"/>
        <v>60</v>
      </c>
      <c r="K613" s="4">
        <f t="shared" si="47"/>
        <v>69</v>
      </c>
      <c r="L613" s="4">
        <f t="shared" si="48"/>
        <v>64</v>
      </c>
      <c r="M613" s="7">
        <f t="shared" si="49"/>
        <v>623</v>
      </c>
    </row>
    <row r="614" spans="1:13" x14ac:dyDescent="0.3">
      <c r="A614" s="3" t="s">
        <v>8</v>
      </c>
      <c r="B614" s="4" t="s">
        <v>13</v>
      </c>
      <c r="C614" s="4" t="s">
        <v>14</v>
      </c>
      <c r="D614" s="4" t="s">
        <v>11</v>
      </c>
      <c r="E614" s="4" t="s">
        <v>12</v>
      </c>
      <c r="F614" s="4">
        <v>58</v>
      </c>
      <c r="G614" s="4">
        <v>59</v>
      </c>
      <c r="H614" s="4">
        <v>66</v>
      </c>
      <c r="I614" s="4">
        <f t="shared" si="45"/>
        <v>183</v>
      </c>
      <c r="J614" s="4">
        <f t="shared" si="46"/>
        <v>58</v>
      </c>
      <c r="K614" s="4">
        <f t="shared" si="47"/>
        <v>66</v>
      </c>
      <c r="L614" s="4">
        <f t="shared" si="48"/>
        <v>61</v>
      </c>
      <c r="M614" s="7">
        <f t="shared" si="49"/>
        <v>687</v>
      </c>
    </row>
    <row r="615" spans="1:13" x14ac:dyDescent="0.3">
      <c r="A615" s="3" t="s">
        <v>17</v>
      </c>
      <c r="B615" s="4" t="s">
        <v>13</v>
      </c>
      <c r="C615" s="4" t="s">
        <v>10</v>
      </c>
      <c r="D615" s="4" t="s">
        <v>11</v>
      </c>
      <c r="E615" s="4" t="s">
        <v>15</v>
      </c>
      <c r="F615" s="4">
        <v>94</v>
      </c>
      <c r="G615" s="4">
        <v>90</v>
      </c>
      <c r="H615" s="4">
        <v>91</v>
      </c>
      <c r="I615" s="4">
        <f t="shared" si="45"/>
        <v>275</v>
      </c>
      <c r="J615" s="4">
        <f t="shared" si="46"/>
        <v>90</v>
      </c>
      <c r="K615" s="4">
        <f t="shared" si="47"/>
        <v>94</v>
      </c>
      <c r="L615" s="4">
        <f t="shared" si="48"/>
        <v>91.666666666666671</v>
      </c>
      <c r="M615" s="7">
        <f t="shared" si="49"/>
        <v>37</v>
      </c>
    </row>
    <row r="616" spans="1:13" x14ac:dyDescent="0.3">
      <c r="A616" s="3" t="s">
        <v>8</v>
      </c>
      <c r="B616" s="4" t="s">
        <v>13</v>
      </c>
      <c r="C616" s="4" t="s">
        <v>19</v>
      </c>
      <c r="D616" s="4" t="s">
        <v>11</v>
      </c>
      <c r="E616" s="4" t="s">
        <v>12</v>
      </c>
      <c r="F616" s="4">
        <v>65</v>
      </c>
      <c r="G616" s="4">
        <v>77</v>
      </c>
      <c r="H616" s="4">
        <v>74</v>
      </c>
      <c r="I616" s="4">
        <f t="shared" si="45"/>
        <v>216</v>
      </c>
      <c r="J616" s="4">
        <f t="shared" si="46"/>
        <v>65</v>
      </c>
      <c r="K616" s="4">
        <f t="shared" si="47"/>
        <v>77</v>
      </c>
      <c r="L616" s="4">
        <f t="shared" si="48"/>
        <v>72</v>
      </c>
      <c r="M616" s="7">
        <f t="shared" si="49"/>
        <v>395</v>
      </c>
    </row>
    <row r="617" spans="1:13" x14ac:dyDescent="0.3">
      <c r="A617" s="3" t="s">
        <v>8</v>
      </c>
      <c r="B617" s="4" t="s">
        <v>18</v>
      </c>
      <c r="C617" s="4" t="s">
        <v>19</v>
      </c>
      <c r="D617" s="4" t="s">
        <v>11</v>
      </c>
      <c r="E617" s="4" t="s">
        <v>12</v>
      </c>
      <c r="F617" s="4">
        <v>82</v>
      </c>
      <c r="G617" s="4">
        <v>93</v>
      </c>
      <c r="H617" s="4">
        <v>93</v>
      </c>
      <c r="I617" s="4">
        <f t="shared" si="45"/>
        <v>268</v>
      </c>
      <c r="J617" s="4">
        <f t="shared" si="46"/>
        <v>82</v>
      </c>
      <c r="K617" s="4">
        <f t="shared" si="47"/>
        <v>93</v>
      </c>
      <c r="L617" s="4">
        <f t="shared" si="48"/>
        <v>89.333333333333329</v>
      </c>
      <c r="M617" s="7">
        <f t="shared" si="49"/>
        <v>55</v>
      </c>
    </row>
    <row r="618" spans="1:13" x14ac:dyDescent="0.3">
      <c r="A618" s="3" t="s">
        <v>8</v>
      </c>
      <c r="B618" s="4" t="s">
        <v>13</v>
      </c>
      <c r="C618" s="4" t="s">
        <v>22</v>
      </c>
      <c r="D618" s="4" t="s">
        <v>11</v>
      </c>
      <c r="E618" s="4" t="s">
        <v>12</v>
      </c>
      <c r="F618" s="4">
        <v>60</v>
      </c>
      <c r="G618" s="4">
        <v>68</v>
      </c>
      <c r="H618" s="4">
        <v>72</v>
      </c>
      <c r="I618" s="4">
        <f t="shared" si="45"/>
        <v>200</v>
      </c>
      <c r="J618" s="4">
        <f t="shared" si="46"/>
        <v>60</v>
      </c>
      <c r="K618" s="4">
        <f t="shared" si="47"/>
        <v>72</v>
      </c>
      <c r="L618" s="4">
        <f t="shared" si="48"/>
        <v>66.666666666666671</v>
      </c>
      <c r="M618" s="7">
        <f t="shared" si="49"/>
        <v>549</v>
      </c>
    </row>
    <row r="619" spans="1:13" x14ac:dyDescent="0.3">
      <c r="A619" s="3" t="s">
        <v>8</v>
      </c>
      <c r="B619" s="4" t="s">
        <v>29</v>
      </c>
      <c r="C619" s="4" t="s">
        <v>10</v>
      </c>
      <c r="D619" s="4" t="s">
        <v>11</v>
      </c>
      <c r="E619" s="4" t="s">
        <v>12</v>
      </c>
      <c r="F619" s="4">
        <v>37</v>
      </c>
      <c r="G619" s="4">
        <v>45</v>
      </c>
      <c r="H619" s="4">
        <v>38</v>
      </c>
      <c r="I619" s="4">
        <f t="shared" si="45"/>
        <v>120</v>
      </c>
      <c r="J619" s="4">
        <f t="shared" si="46"/>
        <v>37</v>
      </c>
      <c r="K619" s="4">
        <f t="shared" si="47"/>
        <v>45</v>
      </c>
      <c r="L619" s="4">
        <f t="shared" si="48"/>
        <v>40</v>
      </c>
      <c r="M619" s="7">
        <f t="shared" si="49"/>
        <v>969</v>
      </c>
    </row>
    <row r="620" spans="1:13" x14ac:dyDescent="0.3">
      <c r="A620" s="3" t="s">
        <v>17</v>
      </c>
      <c r="B620" s="4" t="s">
        <v>21</v>
      </c>
      <c r="C620" s="4" t="s">
        <v>10</v>
      </c>
      <c r="D620" s="4" t="s">
        <v>11</v>
      </c>
      <c r="E620" s="4" t="s">
        <v>12</v>
      </c>
      <c r="F620" s="4">
        <v>88</v>
      </c>
      <c r="G620" s="4">
        <v>78</v>
      </c>
      <c r="H620" s="4">
        <v>83</v>
      </c>
      <c r="I620" s="4">
        <f t="shared" si="45"/>
        <v>249</v>
      </c>
      <c r="J620" s="4">
        <f t="shared" si="46"/>
        <v>78</v>
      </c>
      <c r="K620" s="4">
        <f t="shared" si="47"/>
        <v>88</v>
      </c>
      <c r="L620" s="4">
        <f t="shared" si="48"/>
        <v>83</v>
      </c>
      <c r="M620" s="7">
        <f t="shared" si="49"/>
        <v>140</v>
      </c>
    </row>
    <row r="621" spans="1:13" x14ac:dyDescent="0.3">
      <c r="A621" s="3" t="s">
        <v>17</v>
      </c>
      <c r="B621" s="4" t="s">
        <v>21</v>
      </c>
      <c r="C621" s="4" t="s">
        <v>16</v>
      </c>
      <c r="D621" s="4" t="s">
        <v>11</v>
      </c>
      <c r="E621" s="4" t="s">
        <v>12</v>
      </c>
      <c r="F621" s="4">
        <v>95</v>
      </c>
      <c r="G621" s="4">
        <v>81</v>
      </c>
      <c r="H621" s="4">
        <v>84</v>
      </c>
      <c r="I621" s="4">
        <f t="shared" si="45"/>
        <v>260</v>
      </c>
      <c r="J621" s="4">
        <f t="shared" si="46"/>
        <v>81</v>
      </c>
      <c r="K621" s="4">
        <f t="shared" si="47"/>
        <v>95</v>
      </c>
      <c r="L621" s="4">
        <f t="shared" si="48"/>
        <v>86.666666666666671</v>
      </c>
      <c r="M621" s="7">
        <f t="shared" si="49"/>
        <v>89</v>
      </c>
    </row>
    <row r="622" spans="1:13" x14ac:dyDescent="0.3">
      <c r="A622" s="3" t="s">
        <v>17</v>
      </c>
      <c r="B622" s="4" t="s">
        <v>13</v>
      </c>
      <c r="C622" s="4" t="s">
        <v>19</v>
      </c>
      <c r="D622" s="4" t="s">
        <v>20</v>
      </c>
      <c r="E622" s="4" t="s">
        <v>15</v>
      </c>
      <c r="F622" s="4">
        <v>65</v>
      </c>
      <c r="G622" s="4">
        <v>73</v>
      </c>
      <c r="H622" s="4">
        <v>68</v>
      </c>
      <c r="I622" s="4">
        <f t="shared" si="45"/>
        <v>206</v>
      </c>
      <c r="J622" s="4">
        <f t="shared" si="46"/>
        <v>65</v>
      </c>
      <c r="K622" s="4">
        <f t="shared" si="47"/>
        <v>73</v>
      </c>
      <c r="L622" s="4">
        <f t="shared" si="48"/>
        <v>68.666666666666671</v>
      </c>
      <c r="M622" s="7">
        <f t="shared" si="49"/>
        <v>487</v>
      </c>
    </row>
    <row r="623" spans="1:13" x14ac:dyDescent="0.3">
      <c r="A623" s="3" t="s">
        <v>8</v>
      </c>
      <c r="B623" s="4" t="s">
        <v>13</v>
      </c>
      <c r="C623" s="4" t="s">
        <v>22</v>
      </c>
      <c r="D623" s="4" t="s">
        <v>20</v>
      </c>
      <c r="E623" s="4" t="s">
        <v>12</v>
      </c>
      <c r="F623" s="4">
        <v>35</v>
      </c>
      <c r="G623" s="4">
        <v>61</v>
      </c>
      <c r="H623" s="4">
        <v>54</v>
      </c>
      <c r="I623" s="4">
        <f t="shared" si="45"/>
        <v>150</v>
      </c>
      <c r="J623" s="4">
        <f t="shared" si="46"/>
        <v>35</v>
      </c>
      <c r="K623" s="4">
        <f t="shared" si="47"/>
        <v>61</v>
      </c>
      <c r="L623" s="4">
        <f t="shared" si="48"/>
        <v>50</v>
      </c>
      <c r="M623" s="7">
        <f t="shared" si="49"/>
        <v>892</v>
      </c>
    </row>
    <row r="624" spans="1:13" x14ac:dyDescent="0.3">
      <c r="A624" s="3" t="s">
        <v>17</v>
      </c>
      <c r="B624" s="4" t="s">
        <v>9</v>
      </c>
      <c r="C624" s="4" t="s">
        <v>10</v>
      </c>
      <c r="D624" s="4" t="s">
        <v>20</v>
      </c>
      <c r="E624" s="4" t="s">
        <v>12</v>
      </c>
      <c r="F624" s="4">
        <v>62</v>
      </c>
      <c r="G624" s="4">
        <v>63</v>
      </c>
      <c r="H624" s="4">
        <v>56</v>
      </c>
      <c r="I624" s="4">
        <f t="shared" si="45"/>
        <v>181</v>
      </c>
      <c r="J624" s="4">
        <f t="shared" si="46"/>
        <v>56</v>
      </c>
      <c r="K624" s="4">
        <f t="shared" si="47"/>
        <v>63</v>
      </c>
      <c r="L624" s="4">
        <f t="shared" si="48"/>
        <v>60.333333333333336</v>
      </c>
      <c r="M624" s="7">
        <f t="shared" si="49"/>
        <v>700</v>
      </c>
    </row>
    <row r="625" spans="1:13" x14ac:dyDescent="0.3">
      <c r="A625" s="3" t="s">
        <v>17</v>
      </c>
      <c r="B625" s="4" t="s">
        <v>13</v>
      </c>
      <c r="C625" s="4" t="s">
        <v>22</v>
      </c>
      <c r="D625" s="4" t="s">
        <v>20</v>
      </c>
      <c r="E625" s="4" t="s">
        <v>15</v>
      </c>
      <c r="F625" s="4">
        <v>58</v>
      </c>
      <c r="G625" s="4">
        <v>51</v>
      </c>
      <c r="H625" s="4">
        <v>52</v>
      </c>
      <c r="I625" s="4">
        <f t="shared" si="45"/>
        <v>161</v>
      </c>
      <c r="J625" s="4">
        <f t="shared" si="46"/>
        <v>51</v>
      </c>
      <c r="K625" s="4">
        <f t="shared" si="47"/>
        <v>58</v>
      </c>
      <c r="L625" s="4">
        <f t="shared" si="48"/>
        <v>53.666666666666664</v>
      </c>
      <c r="M625" s="7">
        <f t="shared" si="49"/>
        <v>830</v>
      </c>
    </row>
    <row r="626" spans="1:13" x14ac:dyDescent="0.3">
      <c r="A626" s="3" t="s">
        <v>17</v>
      </c>
      <c r="B626" s="4" t="s">
        <v>18</v>
      </c>
      <c r="C626" s="4" t="s">
        <v>14</v>
      </c>
      <c r="D626" s="4" t="s">
        <v>11</v>
      </c>
      <c r="E626" s="4" t="s">
        <v>15</v>
      </c>
      <c r="F626" s="4">
        <v>100</v>
      </c>
      <c r="G626" s="4">
        <v>96</v>
      </c>
      <c r="H626" s="4">
        <v>86</v>
      </c>
      <c r="I626" s="4">
        <f t="shared" si="45"/>
        <v>282</v>
      </c>
      <c r="J626" s="4">
        <f t="shared" si="46"/>
        <v>86</v>
      </c>
      <c r="K626" s="4">
        <f t="shared" si="47"/>
        <v>100</v>
      </c>
      <c r="L626" s="4">
        <f t="shared" si="48"/>
        <v>94</v>
      </c>
      <c r="M626" s="7">
        <f t="shared" si="49"/>
        <v>23</v>
      </c>
    </row>
    <row r="627" spans="1:13" x14ac:dyDescent="0.3">
      <c r="A627" s="3" t="s">
        <v>8</v>
      </c>
      <c r="B627" s="4" t="s">
        <v>29</v>
      </c>
      <c r="C627" s="4" t="s">
        <v>10</v>
      </c>
      <c r="D627" s="4" t="s">
        <v>20</v>
      </c>
      <c r="E627" s="4" t="s">
        <v>12</v>
      </c>
      <c r="F627" s="4">
        <v>61</v>
      </c>
      <c r="G627" s="4">
        <v>58</v>
      </c>
      <c r="H627" s="4">
        <v>62</v>
      </c>
      <c r="I627" s="4">
        <f t="shared" si="45"/>
        <v>181</v>
      </c>
      <c r="J627" s="4">
        <f t="shared" si="46"/>
        <v>58</v>
      </c>
      <c r="K627" s="4">
        <f t="shared" si="47"/>
        <v>62</v>
      </c>
      <c r="L627" s="4">
        <f t="shared" si="48"/>
        <v>60.333333333333336</v>
      </c>
      <c r="M627" s="7">
        <f t="shared" si="49"/>
        <v>700</v>
      </c>
    </row>
    <row r="628" spans="1:13" x14ac:dyDescent="0.3">
      <c r="A628" s="3" t="s">
        <v>17</v>
      </c>
      <c r="B628" s="4" t="s">
        <v>21</v>
      </c>
      <c r="C628" s="4" t="s">
        <v>14</v>
      </c>
      <c r="D628" s="4" t="s">
        <v>11</v>
      </c>
      <c r="E628" s="4" t="s">
        <v>15</v>
      </c>
      <c r="F628" s="4">
        <v>100</v>
      </c>
      <c r="G628" s="4">
        <v>97</v>
      </c>
      <c r="H628" s="4">
        <v>99</v>
      </c>
      <c r="I628" s="4">
        <f t="shared" si="45"/>
        <v>296</v>
      </c>
      <c r="J628" s="4">
        <f t="shared" si="46"/>
        <v>97</v>
      </c>
      <c r="K628" s="4">
        <f t="shared" si="47"/>
        <v>100</v>
      </c>
      <c r="L628" s="4">
        <f t="shared" si="48"/>
        <v>98.666666666666671</v>
      </c>
      <c r="M628" s="7">
        <f t="shared" si="49"/>
        <v>7</v>
      </c>
    </row>
    <row r="629" spans="1:13" x14ac:dyDescent="0.3">
      <c r="A629" s="3" t="s">
        <v>17</v>
      </c>
      <c r="B629" s="4" t="s">
        <v>9</v>
      </c>
      <c r="C629" s="4" t="s">
        <v>19</v>
      </c>
      <c r="D629" s="4" t="s">
        <v>20</v>
      </c>
      <c r="E629" s="4" t="s">
        <v>15</v>
      </c>
      <c r="F629" s="4">
        <v>69</v>
      </c>
      <c r="G629" s="4">
        <v>70</v>
      </c>
      <c r="H629" s="4">
        <v>63</v>
      </c>
      <c r="I629" s="4">
        <f t="shared" si="45"/>
        <v>202</v>
      </c>
      <c r="J629" s="4">
        <f t="shared" si="46"/>
        <v>63</v>
      </c>
      <c r="K629" s="4">
        <f t="shared" si="47"/>
        <v>70</v>
      </c>
      <c r="L629" s="4">
        <f t="shared" si="48"/>
        <v>67.333333333333329</v>
      </c>
      <c r="M629" s="7">
        <f t="shared" si="49"/>
        <v>534</v>
      </c>
    </row>
    <row r="630" spans="1:13" x14ac:dyDescent="0.3">
      <c r="A630" s="3" t="s">
        <v>17</v>
      </c>
      <c r="B630" s="4" t="s">
        <v>21</v>
      </c>
      <c r="C630" s="4" t="s">
        <v>19</v>
      </c>
      <c r="D630" s="4" t="s">
        <v>11</v>
      </c>
      <c r="E630" s="4" t="s">
        <v>12</v>
      </c>
      <c r="F630" s="4">
        <v>61</v>
      </c>
      <c r="G630" s="4">
        <v>48</v>
      </c>
      <c r="H630" s="4">
        <v>46</v>
      </c>
      <c r="I630" s="4">
        <f t="shared" si="45"/>
        <v>155</v>
      </c>
      <c r="J630" s="4">
        <f t="shared" si="46"/>
        <v>46</v>
      </c>
      <c r="K630" s="4">
        <f t="shared" si="47"/>
        <v>61</v>
      </c>
      <c r="L630" s="4">
        <f t="shared" si="48"/>
        <v>51.666666666666664</v>
      </c>
      <c r="M630" s="7">
        <f t="shared" si="49"/>
        <v>860</v>
      </c>
    </row>
    <row r="631" spans="1:13" x14ac:dyDescent="0.3">
      <c r="A631" s="3" t="s">
        <v>17</v>
      </c>
      <c r="B631" s="4" t="s">
        <v>21</v>
      </c>
      <c r="C631" s="4" t="s">
        <v>14</v>
      </c>
      <c r="D631" s="4" t="s">
        <v>20</v>
      </c>
      <c r="E631" s="4" t="s">
        <v>12</v>
      </c>
      <c r="F631" s="4">
        <v>49</v>
      </c>
      <c r="G631" s="4">
        <v>57</v>
      </c>
      <c r="H631" s="4">
        <v>46</v>
      </c>
      <c r="I631" s="4">
        <f t="shared" si="45"/>
        <v>152</v>
      </c>
      <c r="J631" s="4">
        <f t="shared" si="46"/>
        <v>46</v>
      </c>
      <c r="K631" s="4">
        <f t="shared" si="47"/>
        <v>57</v>
      </c>
      <c r="L631" s="4">
        <f t="shared" si="48"/>
        <v>50.666666666666664</v>
      </c>
      <c r="M631" s="7">
        <f t="shared" si="49"/>
        <v>881</v>
      </c>
    </row>
    <row r="632" spans="1:13" x14ac:dyDescent="0.3">
      <c r="A632" s="3" t="s">
        <v>8</v>
      </c>
      <c r="B632" s="4" t="s">
        <v>13</v>
      </c>
      <c r="C632" s="4" t="s">
        <v>23</v>
      </c>
      <c r="D632" s="4" t="s">
        <v>11</v>
      </c>
      <c r="E632" s="4" t="s">
        <v>15</v>
      </c>
      <c r="F632" s="4">
        <v>44</v>
      </c>
      <c r="G632" s="4">
        <v>51</v>
      </c>
      <c r="H632" s="4">
        <v>55</v>
      </c>
      <c r="I632" s="4">
        <f t="shared" si="45"/>
        <v>150</v>
      </c>
      <c r="J632" s="4">
        <f t="shared" si="46"/>
        <v>44</v>
      </c>
      <c r="K632" s="4">
        <f t="shared" si="47"/>
        <v>55</v>
      </c>
      <c r="L632" s="4">
        <f t="shared" si="48"/>
        <v>50</v>
      </c>
      <c r="M632" s="7">
        <f t="shared" si="49"/>
        <v>892</v>
      </c>
    </row>
    <row r="633" spans="1:13" x14ac:dyDescent="0.3">
      <c r="A633" s="3" t="s">
        <v>17</v>
      </c>
      <c r="B633" s="4" t="s">
        <v>21</v>
      </c>
      <c r="C633" s="4" t="s">
        <v>14</v>
      </c>
      <c r="D633" s="4" t="s">
        <v>11</v>
      </c>
      <c r="E633" s="4" t="s">
        <v>12</v>
      </c>
      <c r="F633" s="4">
        <v>67</v>
      </c>
      <c r="G633" s="4">
        <v>64</v>
      </c>
      <c r="H633" s="4">
        <v>70</v>
      </c>
      <c r="I633" s="4">
        <f t="shared" si="45"/>
        <v>201</v>
      </c>
      <c r="J633" s="4">
        <f t="shared" si="46"/>
        <v>64</v>
      </c>
      <c r="K633" s="4">
        <f t="shared" si="47"/>
        <v>70</v>
      </c>
      <c r="L633" s="4">
        <f t="shared" si="48"/>
        <v>67</v>
      </c>
      <c r="M633" s="7">
        <f t="shared" si="49"/>
        <v>540</v>
      </c>
    </row>
    <row r="634" spans="1:13" x14ac:dyDescent="0.3">
      <c r="A634" s="3" t="s">
        <v>17</v>
      </c>
      <c r="B634" s="4" t="s">
        <v>9</v>
      </c>
      <c r="C634" s="4" t="s">
        <v>22</v>
      </c>
      <c r="D634" s="4" t="s">
        <v>11</v>
      </c>
      <c r="E634" s="4" t="s">
        <v>12</v>
      </c>
      <c r="F634" s="4">
        <v>79</v>
      </c>
      <c r="G634" s="4">
        <v>60</v>
      </c>
      <c r="H634" s="4">
        <v>65</v>
      </c>
      <c r="I634" s="4">
        <f t="shared" si="45"/>
        <v>204</v>
      </c>
      <c r="J634" s="4">
        <f t="shared" si="46"/>
        <v>60</v>
      </c>
      <c r="K634" s="4">
        <f t="shared" si="47"/>
        <v>79</v>
      </c>
      <c r="L634" s="4">
        <f t="shared" si="48"/>
        <v>68</v>
      </c>
      <c r="M634" s="7">
        <f t="shared" si="49"/>
        <v>512</v>
      </c>
    </row>
    <row r="635" spans="1:13" x14ac:dyDescent="0.3">
      <c r="A635" s="3" t="s">
        <v>8</v>
      </c>
      <c r="B635" s="4" t="s">
        <v>9</v>
      </c>
      <c r="C635" s="4" t="s">
        <v>10</v>
      </c>
      <c r="D635" s="4" t="s">
        <v>11</v>
      </c>
      <c r="E635" s="4" t="s">
        <v>15</v>
      </c>
      <c r="F635" s="4">
        <v>66</v>
      </c>
      <c r="G635" s="4">
        <v>74</v>
      </c>
      <c r="H635" s="4">
        <v>81</v>
      </c>
      <c r="I635" s="4">
        <f t="shared" si="45"/>
        <v>221</v>
      </c>
      <c r="J635" s="4">
        <f t="shared" si="46"/>
        <v>66</v>
      </c>
      <c r="K635" s="4">
        <f t="shared" si="47"/>
        <v>81</v>
      </c>
      <c r="L635" s="4">
        <f t="shared" si="48"/>
        <v>73.666666666666671</v>
      </c>
      <c r="M635" s="7">
        <f t="shared" si="49"/>
        <v>351</v>
      </c>
    </row>
    <row r="636" spans="1:13" x14ac:dyDescent="0.3">
      <c r="A636" s="3" t="s">
        <v>8</v>
      </c>
      <c r="B636" s="4" t="s">
        <v>13</v>
      </c>
      <c r="C636" s="4" t="s">
        <v>22</v>
      </c>
      <c r="D636" s="4" t="s">
        <v>11</v>
      </c>
      <c r="E636" s="4" t="s">
        <v>12</v>
      </c>
      <c r="F636" s="4">
        <v>75</v>
      </c>
      <c r="G636" s="4">
        <v>88</v>
      </c>
      <c r="H636" s="4">
        <v>85</v>
      </c>
      <c r="I636" s="4">
        <f t="shared" si="45"/>
        <v>248</v>
      </c>
      <c r="J636" s="4">
        <f t="shared" si="46"/>
        <v>75</v>
      </c>
      <c r="K636" s="4">
        <f t="shared" si="47"/>
        <v>88</v>
      </c>
      <c r="L636" s="4">
        <f t="shared" si="48"/>
        <v>82.666666666666671</v>
      </c>
      <c r="M636" s="7">
        <f t="shared" si="49"/>
        <v>149</v>
      </c>
    </row>
    <row r="637" spans="1:13" x14ac:dyDescent="0.3">
      <c r="A637" s="3" t="s">
        <v>17</v>
      </c>
      <c r="B637" s="4" t="s">
        <v>21</v>
      </c>
      <c r="C637" s="4" t="s">
        <v>23</v>
      </c>
      <c r="D637" s="4" t="s">
        <v>11</v>
      </c>
      <c r="E637" s="4" t="s">
        <v>12</v>
      </c>
      <c r="F637" s="4">
        <v>84</v>
      </c>
      <c r="G637" s="4">
        <v>84</v>
      </c>
      <c r="H637" s="4">
        <v>80</v>
      </c>
      <c r="I637" s="4">
        <f t="shared" si="45"/>
        <v>248</v>
      </c>
      <c r="J637" s="4">
        <f t="shared" si="46"/>
        <v>80</v>
      </c>
      <c r="K637" s="4">
        <f t="shared" si="47"/>
        <v>84</v>
      </c>
      <c r="L637" s="4">
        <f t="shared" si="48"/>
        <v>82.666666666666671</v>
      </c>
      <c r="M637" s="7">
        <f t="shared" si="49"/>
        <v>149</v>
      </c>
    </row>
    <row r="638" spans="1:13" x14ac:dyDescent="0.3">
      <c r="A638" s="3" t="s">
        <v>17</v>
      </c>
      <c r="B638" s="4" t="s">
        <v>18</v>
      </c>
      <c r="C638" s="4" t="s">
        <v>22</v>
      </c>
      <c r="D638" s="4" t="s">
        <v>11</v>
      </c>
      <c r="E638" s="4" t="s">
        <v>12</v>
      </c>
      <c r="F638" s="4">
        <v>71</v>
      </c>
      <c r="G638" s="4">
        <v>74</v>
      </c>
      <c r="H638" s="4">
        <v>64</v>
      </c>
      <c r="I638" s="4">
        <f t="shared" si="45"/>
        <v>209</v>
      </c>
      <c r="J638" s="4">
        <f t="shared" si="46"/>
        <v>64</v>
      </c>
      <c r="K638" s="4">
        <f t="shared" si="47"/>
        <v>74</v>
      </c>
      <c r="L638" s="4">
        <f t="shared" si="48"/>
        <v>69.666666666666671</v>
      </c>
      <c r="M638" s="7">
        <f t="shared" si="49"/>
        <v>460</v>
      </c>
    </row>
    <row r="639" spans="1:13" x14ac:dyDescent="0.3">
      <c r="A639" s="3" t="s">
        <v>8</v>
      </c>
      <c r="B639" s="4" t="s">
        <v>9</v>
      </c>
      <c r="C639" s="4" t="s">
        <v>22</v>
      </c>
      <c r="D639" s="4" t="s">
        <v>20</v>
      </c>
      <c r="E639" s="4" t="s">
        <v>15</v>
      </c>
      <c r="F639" s="4">
        <v>67</v>
      </c>
      <c r="G639" s="4">
        <v>80</v>
      </c>
      <c r="H639" s="4">
        <v>81</v>
      </c>
      <c r="I639" s="4">
        <f t="shared" si="45"/>
        <v>228</v>
      </c>
      <c r="J639" s="4">
        <f t="shared" si="46"/>
        <v>67</v>
      </c>
      <c r="K639" s="4">
        <f t="shared" si="47"/>
        <v>81</v>
      </c>
      <c r="L639" s="4">
        <f t="shared" si="48"/>
        <v>76</v>
      </c>
      <c r="M639" s="7">
        <f t="shared" si="49"/>
        <v>288</v>
      </c>
    </row>
    <row r="640" spans="1:13" x14ac:dyDescent="0.3">
      <c r="A640" s="3" t="s">
        <v>8</v>
      </c>
      <c r="B640" s="4" t="s">
        <v>21</v>
      </c>
      <c r="C640" s="4" t="s">
        <v>23</v>
      </c>
      <c r="D640" s="4" t="s">
        <v>11</v>
      </c>
      <c r="E640" s="4" t="s">
        <v>15</v>
      </c>
      <c r="F640" s="4">
        <v>80</v>
      </c>
      <c r="G640" s="4">
        <v>92</v>
      </c>
      <c r="H640" s="4">
        <v>88</v>
      </c>
      <c r="I640" s="4">
        <f t="shared" si="45"/>
        <v>260</v>
      </c>
      <c r="J640" s="4">
        <f t="shared" si="46"/>
        <v>80</v>
      </c>
      <c r="K640" s="4">
        <f t="shared" si="47"/>
        <v>92</v>
      </c>
      <c r="L640" s="4">
        <f t="shared" si="48"/>
        <v>86.666666666666671</v>
      </c>
      <c r="M640" s="7">
        <f t="shared" si="49"/>
        <v>89</v>
      </c>
    </row>
    <row r="641" spans="1:13" x14ac:dyDescent="0.3">
      <c r="A641" s="3" t="s">
        <v>17</v>
      </c>
      <c r="B641" s="4" t="s">
        <v>29</v>
      </c>
      <c r="C641" s="4" t="s">
        <v>14</v>
      </c>
      <c r="D641" s="4" t="s">
        <v>11</v>
      </c>
      <c r="E641" s="4" t="s">
        <v>12</v>
      </c>
      <c r="F641" s="4">
        <v>86</v>
      </c>
      <c r="G641" s="4">
        <v>76</v>
      </c>
      <c r="H641" s="4">
        <v>74</v>
      </c>
      <c r="I641" s="4">
        <f t="shared" si="45"/>
        <v>236</v>
      </c>
      <c r="J641" s="4">
        <f t="shared" si="46"/>
        <v>74</v>
      </c>
      <c r="K641" s="4">
        <f t="shared" si="47"/>
        <v>86</v>
      </c>
      <c r="L641" s="4">
        <f t="shared" si="48"/>
        <v>78.666666666666671</v>
      </c>
      <c r="M641" s="7">
        <f t="shared" si="49"/>
        <v>222</v>
      </c>
    </row>
    <row r="642" spans="1:13" x14ac:dyDescent="0.3">
      <c r="A642" s="3" t="s">
        <v>8</v>
      </c>
      <c r="B642" s="4" t="s">
        <v>21</v>
      </c>
      <c r="C642" s="4" t="s">
        <v>19</v>
      </c>
      <c r="D642" s="4" t="s">
        <v>11</v>
      </c>
      <c r="E642" s="4" t="s">
        <v>12</v>
      </c>
      <c r="F642" s="4">
        <v>76</v>
      </c>
      <c r="G642" s="4">
        <v>74</v>
      </c>
      <c r="H642" s="4">
        <v>73</v>
      </c>
      <c r="I642" s="4">
        <f t="shared" si="45"/>
        <v>223</v>
      </c>
      <c r="J642" s="4">
        <f t="shared" si="46"/>
        <v>73</v>
      </c>
      <c r="K642" s="4">
        <f t="shared" si="47"/>
        <v>76</v>
      </c>
      <c r="L642" s="4">
        <f t="shared" si="48"/>
        <v>74.333333333333329</v>
      </c>
      <c r="M642" s="7">
        <f t="shared" si="49"/>
        <v>333</v>
      </c>
    </row>
    <row r="643" spans="1:13" x14ac:dyDescent="0.3">
      <c r="A643" s="3" t="s">
        <v>17</v>
      </c>
      <c r="B643" s="4" t="s">
        <v>21</v>
      </c>
      <c r="C643" s="4" t="s">
        <v>22</v>
      </c>
      <c r="D643" s="4" t="s">
        <v>11</v>
      </c>
      <c r="E643" s="4" t="s">
        <v>12</v>
      </c>
      <c r="F643" s="4">
        <v>41</v>
      </c>
      <c r="G643" s="4">
        <v>52</v>
      </c>
      <c r="H643" s="4">
        <v>51</v>
      </c>
      <c r="I643" s="4">
        <f t="shared" si="45"/>
        <v>144</v>
      </c>
      <c r="J643" s="4">
        <f t="shared" si="46"/>
        <v>41</v>
      </c>
      <c r="K643" s="4">
        <f t="shared" si="47"/>
        <v>52</v>
      </c>
      <c r="L643" s="4">
        <f t="shared" si="48"/>
        <v>48</v>
      </c>
      <c r="M643" s="7">
        <f t="shared" si="49"/>
        <v>921</v>
      </c>
    </row>
    <row r="644" spans="1:13" x14ac:dyDescent="0.3">
      <c r="A644" s="3" t="s">
        <v>8</v>
      </c>
      <c r="B644" s="4" t="s">
        <v>21</v>
      </c>
      <c r="C644" s="4" t="s">
        <v>19</v>
      </c>
      <c r="D644" s="4" t="s">
        <v>20</v>
      </c>
      <c r="E644" s="4" t="s">
        <v>15</v>
      </c>
      <c r="F644" s="4">
        <v>74</v>
      </c>
      <c r="G644" s="4">
        <v>88</v>
      </c>
      <c r="H644" s="4">
        <v>90</v>
      </c>
      <c r="I644" s="4">
        <f t="shared" ref="I644:I707" si="50">SUM(F644:H644)</f>
        <v>252</v>
      </c>
      <c r="J644" s="4">
        <f t="shared" ref="J644:J707" si="51">MIN(F644:H644)</f>
        <v>74</v>
      </c>
      <c r="K644" s="4">
        <f t="shared" ref="K644:K707" si="52">MAX(F644:H644)</f>
        <v>90</v>
      </c>
      <c r="L644" s="4">
        <f t="shared" ref="L644:L707" si="53">AVERAGE(F644:H644)</f>
        <v>84</v>
      </c>
      <c r="M644" s="7">
        <f t="shared" ref="M644:M707" si="54">RANK(L644,$L$3:$L$1002,0)</f>
        <v>123</v>
      </c>
    </row>
    <row r="645" spans="1:13" x14ac:dyDescent="0.3">
      <c r="A645" s="3" t="s">
        <v>8</v>
      </c>
      <c r="B645" s="4" t="s">
        <v>9</v>
      </c>
      <c r="C645" s="4" t="s">
        <v>23</v>
      </c>
      <c r="D645" s="4" t="s">
        <v>20</v>
      </c>
      <c r="E645" s="4" t="s">
        <v>12</v>
      </c>
      <c r="F645" s="4">
        <v>72</v>
      </c>
      <c r="G645" s="4">
        <v>81</v>
      </c>
      <c r="H645" s="4">
        <v>79</v>
      </c>
      <c r="I645" s="4">
        <f t="shared" si="50"/>
        <v>232</v>
      </c>
      <c r="J645" s="4">
        <f t="shared" si="51"/>
        <v>72</v>
      </c>
      <c r="K645" s="4">
        <f t="shared" si="52"/>
        <v>81</v>
      </c>
      <c r="L645" s="4">
        <f t="shared" si="53"/>
        <v>77.333333333333329</v>
      </c>
      <c r="M645" s="7">
        <f t="shared" si="54"/>
        <v>255</v>
      </c>
    </row>
    <row r="646" spans="1:13" x14ac:dyDescent="0.3">
      <c r="A646" s="3" t="s">
        <v>8</v>
      </c>
      <c r="B646" s="4" t="s">
        <v>29</v>
      </c>
      <c r="C646" s="4" t="s">
        <v>22</v>
      </c>
      <c r="D646" s="4" t="s">
        <v>11</v>
      </c>
      <c r="E646" s="4" t="s">
        <v>15</v>
      </c>
      <c r="F646" s="4">
        <v>74</v>
      </c>
      <c r="G646" s="4">
        <v>79</v>
      </c>
      <c r="H646" s="4">
        <v>80</v>
      </c>
      <c r="I646" s="4">
        <f t="shared" si="50"/>
        <v>233</v>
      </c>
      <c r="J646" s="4">
        <f t="shared" si="51"/>
        <v>74</v>
      </c>
      <c r="K646" s="4">
        <f t="shared" si="52"/>
        <v>80</v>
      </c>
      <c r="L646" s="4">
        <f t="shared" si="53"/>
        <v>77.666666666666671</v>
      </c>
      <c r="M646" s="7">
        <f t="shared" si="54"/>
        <v>250</v>
      </c>
    </row>
    <row r="647" spans="1:13" x14ac:dyDescent="0.3">
      <c r="A647" s="3" t="s">
        <v>17</v>
      </c>
      <c r="B647" s="4" t="s">
        <v>9</v>
      </c>
      <c r="C647" s="4" t="s">
        <v>22</v>
      </c>
      <c r="D647" s="4" t="s">
        <v>11</v>
      </c>
      <c r="E647" s="4" t="s">
        <v>12</v>
      </c>
      <c r="F647" s="4">
        <v>70</v>
      </c>
      <c r="G647" s="4">
        <v>65</v>
      </c>
      <c r="H647" s="4">
        <v>60</v>
      </c>
      <c r="I647" s="4">
        <f t="shared" si="50"/>
        <v>195</v>
      </c>
      <c r="J647" s="4">
        <f t="shared" si="51"/>
        <v>60</v>
      </c>
      <c r="K647" s="4">
        <f t="shared" si="52"/>
        <v>70</v>
      </c>
      <c r="L647" s="4">
        <f t="shared" si="53"/>
        <v>65</v>
      </c>
      <c r="M647" s="7">
        <f t="shared" si="54"/>
        <v>593</v>
      </c>
    </row>
    <row r="648" spans="1:13" x14ac:dyDescent="0.3">
      <c r="A648" s="3" t="s">
        <v>8</v>
      </c>
      <c r="B648" s="4" t="s">
        <v>9</v>
      </c>
      <c r="C648" s="4" t="s">
        <v>10</v>
      </c>
      <c r="D648" s="4" t="s">
        <v>11</v>
      </c>
      <c r="E648" s="4" t="s">
        <v>15</v>
      </c>
      <c r="F648" s="4">
        <v>65</v>
      </c>
      <c r="G648" s="4">
        <v>81</v>
      </c>
      <c r="H648" s="4">
        <v>81</v>
      </c>
      <c r="I648" s="4">
        <f t="shared" si="50"/>
        <v>227</v>
      </c>
      <c r="J648" s="4">
        <f t="shared" si="51"/>
        <v>65</v>
      </c>
      <c r="K648" s="4">
        <f t="shared" si="52"/>
        <v>81</v>
      </c>
      <c r="L648" s="4">
        <f t="shared" si="53"/>
        <v>75.666666666666671</v>
      </c>
      <c r="M648" s="7">
        <f t="shared" si="54"/>
        <v>297</v>
      </c>
    </row>
    <row r="649" spans="1:13" x14ac:dyDescent="0.3">
      <c r="A649" s="3" t="s">
        <v>8</v>
      </c>
      <c r="B649" s="4" t="s">
        <v>21</v>
      </c>
      <c r="C649" s="4" t="s">
        <v>19</v>
      </c>
      <c r="D649" s="4" t="s">
        <v>11</v>
      </c>
      <c r="E649" s="4" t="s">
        <v>12</v>
      </c>
      <c r="F649" s="4">
        <v>59</v>
      </c>
      <c r="G649" s="4">
        <v>70</v>
      </c>
      <c r="H649" s="4">
        <v>65</v>
      </c>
      <c r="I649" s="4">
        <f t="shared" si="50"/>
        <v>194</v>
      </c>
      <c r="J649" s="4">
        <f t="shared" si="51"/>
        <v>59</v>
      </c>
      <c r="K649" s="4">
        <f t="shared" si="52"/>
        <v>70</v>
      </c>
      <c r="L649" s="4">
        <f t="shared" si="53"/>
        <v>64.666666666666671</v>
      </c>
      <c r="M649" s="7">
        <f t="shared" si="54"/>
        <v>602</v>
      </c>
    </row>
    <row r="650" spans="1:13" x14ac:dyDescent="0.3">
      <c r="A650" s="3" t="s">
        <v>8</v>
      </c>
      <c r="B650" s="4" t="s">
        <v>29</v>
      </c>
      <c r="C650" s="4" t="s">
        <v>22</v>
      </c>
      <c r="D650" s="4" t="s">
        <v>20</v>
      </c>
      <c r="E650" s="4" t="s">
        <v>12</v>
      </c>
      <c r="F650" s="4">
        <v>64</v>
      </c>
      <c r="G650" s="4">
        <v>62</v>
      </c>
      <c r="H650" s="4">
        <v>68</v>
      </c>
      <c r="I650" s="4">
        <f t="shared" si="50"/>
        <v>194</v>
      </c>
      <c r="J650" s="4">
        <f t="shared" si="51"/>
        <v>62</v>
      </c>
      <c r="K650" s="4">
        <f t="shared" si="52"/>
        <v>68</v>
      </c>
      <c r="L650" s="4">
        <f t="shared" si="53"/>
        <v>64.666666666666671</v>
      </c>
      <c r="M650" s="7">
        <f t="shared" si="54"/>
        <v>602</v>
      </c>
    </row>
    <row r="651" spans="1:13" x14ac:dyDescent="0.3">
      <c r="A651" s="3" t="s">
        <v>8</v>
      </c>
      <c r="B651" s="4" t="s">
        <v>9</v>
      </c>
      <c r="C651" s="4" t="s">
        <v>22</v>
      </c>
      <c r="D651" s="4" t="s">
        <v>11</v>
      </c>
      <c r="E651" s="4" t="s">
        <v>12</v>
      </c>
      <c r="F651" s="4">
        <v>50</v>
      </c>
      <c r="G651" s="4">
        <v>53</v>
      </c>
      <c r="H651" s="4">
        <v>55</v>
      </c>
      <c r="I651" s="4">
        <f t="shared" si="50"/>
        <v>158</v>
      </c>
      <c r="J651" s="4">
        <f t="shared" si="51"/>
        <v>50</v>
      </c>
      <c r="K651" s="4">
        <f t="shared" si="52"/>
        <v>55</v>
      </c>
      <c r="L651" s="4">
        <f t="shared" si="53"/>
        <v>52.666666666666664</v>
      </c>
      <c r="M651" s="7">
        <f t="shared" si="54"/>
        <v>843</v>
      </c>
    </row>
    <row r="652" spans="1:13" x14ac:dyDescent="0.3">
      <c r="A652" s="3" t="s">
        <v>8</v>
      </c>
      <c r="B652" s="4" t="s">
        <v>21</v>
      </c>
      <c r="C652" s="4" t="s">
        <v>14</v>
      </c>
      <c r="D652" s="4" t="s">
        <v>11</v>
      </c>
      <c r="E652" s="4" t="s">
        <v>15</v>
      </c>
      <c r="F652" s="4">
        <v>69</v>
      </c>
      <c r="G652" s="4">
        <v>79</v>
      </c>
      <c r="H652" s="4">
        <v>81</v>
      </c>
      <c r="I652" s="4">
        <f t="shared" si="50"/>
        <v>229</v>
      </c>
      <c r="J652" s="4">
        <f t="shared" si="51"/>
        <v>69</v>
      </c>
      <c r="K652" s="4">
        <f t="shared" si="52"/>
        <v>81</v>
      </c>
      <c r="L652" s="4">
        <f t="shared" si="53"/>
        <v>76.333333333333329</v>
      </c>
      <c r="M652" s="7">
        <f t="shared" si="54"/>
        <v>282</v>
      </c>
    </row>
    <row r="653" spans="1:13" x14ac:dyDescent="0.3">
      <c r="A653" s="3" t="s">
        <v>17</v>
      </c>
      <c r="B653" s="4" t="s">
        <v>13</v>
      </c>
      <c r="C653" s="4" t="s">
        <v>23</v>
      </c>
      <c r="D653" s="4" t="s">
        <v>20</v>
      </c>
      <c r="E653" s="4" t="s">
        <v>15</v>
      </c>
      <c r="F653" s="4">
        <v>51</v>
      </c>
      <c r="G653" s="4">
        <v>56</v>
      </c>
      <c r="H653" s="4">
        <v>53</v>
      </c>
      <c r="I653" s="4">
        <f t="shared" si="50"/>
        <v>160</v>
      </c>
      <c r="J653" s="4">
        <f t="shared" si="51"/>
        <v>51</v>
      </c>
      <c r="K653" s="4">
        <f t="shared" si="52"/>
        <v>56</v>
      </c>
      <c r="L653" s="4">
        <f t="shared" si="53"/>
        <v>53.333333333333336</v>
      </c>
      <c r="M653" s="7">
        <f t="shared" si="54"/>
        <v>837</v>
      </c>
    </row>
    <row r="654" spans="1:13" x14ac:dyDescent="0.3">
      <c r="A654" s="3" t="s">
        <v>8</v>
      </c>
      <c r="B654" s="4" t="s">
        <v>18</v>
      </c>
      <c r="C654" s="4" t="s">
        <v>22</v>
      </c>
      <c r="D654" s="4" t="s">
        <v>11</v>
      </c>
      <c r="E654" s="4" t="s">
        <v>15</v>
      </c>
      <c r="F654" s="4">
        <v>68</v>
      </c>
      <c r="G654" s="4">
        <v>80</v>
      </c>
      <c r="H654" s="4">
        <v>76</v>
      </c>
      <c r="I654" s="4">
        <f t="shared" si="50"/>
        <v>224</v>
      </c>
      <c r="J654" s="4">
        <f t="shared" si="51"/>
        <v>68</v>
      </c>
      <c r="K654" s="4">
        <f t="shared" si="52"/>
        <v>80</v>
      </c>
      <c r="L654" s="4">
        <f t="shared" si="53"/>
        <v>74.666666666666671</v>
      </c>
      <c r="M654" s="7">
        <f t="shared" si="54"/>
        <v>325</v>
      </c>
    </row>
    <row r="655" spans="1:13" x14ac:dyDescent="0.3">
      <c r="A655" s="3" t="s">
        <v>8</v>
      </c>
      <c r="B655" s="4" t="s">
        <v>21</v>
      </c>
      <c r="C655" s="4" t="s">
        <v>14</v>
      </c>
      <c r="D655" s="4" t="s">
        <v>11</v>
      </c>
      <c r="E655" s="4" t="s">
        <v>15</v>
      </c>
      <c r="F655" s="4">
        <v>85</v>
      </c>
      <c r="G655" s="4">
        <v>86</v>
      </c>
      <c r="H655" s="4">
        <v>98</v>
      </c>
      <c r="I655" s="4">
        <f t="shared" si="50"/>
        <v>269</v>
      </c>
      <c r="J655" s="4">
        <f t="shared" si="51"/>
        <v>85</v>
      </c>
      <c r="K655" s="4">
        <f t="shared" si="52"/>
        <v>98</v>
      </c>
      <c r="L655" s="4">
        <f t="shared" si="53"/>
        <v>89.666666666666671</v>
      </c>
      <c r="M655" s="7">
        <f t="shared" si="54"/>
        <v>53</v>
      </c>
    </row>
    <row r="656" spans="1:13" x14ac:dyDescent="0.3">
      <c r="A656" s="3" t="s">
        <v>8</v>
      </c>
      <c r="B656" s="4" t="s">
        <v>18</v>
      </c>
      <c r="C656" s="4" t="s">
        <v>19</v>
      </c>
      <c r="D656" s="4" t="s">
        <v>11</v>
      </c>
      <c r="E656" s="4" t="s">
        <v>15</v>
      </c>
      <c r="F656" s="4">
        <v>65</v>
      </c>
      <c r="G656" s="4">
        <v>70</v>
      </c>
      <c r="H656" s="4">
        <v>74</v>
      </c>
      <c r="I656" s="4">
        <f t="shared" si="50"/>
        <v>209</v>
      </c>
      <c r="J656" s="4">
        <f t="shared" si="51"/>
        <v>65</v>
      </c>
      <c r="K656" s="4">
        <f t="shared" si="52"/>
        <v>74</v>
      </c>
      <c r="L656" s="4">
        <f t="shared" si="53"/>
        <v>69.666666666666671</v>
      </c>
      <c r="M656" s="7">
        <f t="shared" si="54"/>
        <v>460</v>
      </c>
    </row>
    <row r="657" spans="1:13" x14ac:dyDescent="0.3">
      <c r="A657" s="3" t="s">
        <v>8</v>
      </c>
      <c r="B657" s="4" t="s">
        <v>9</v>
      </c>
      <c r="C657" s="4" t="s">
        <v>23</v>
      </c>
      <c r="D657" s="4" t="s">
        <v>11</v>
      </c>
      <c r="E657" s="4" t="s">
        <v>12</v>
      </c>
      <c r="F657" s="4">
        <v>73</v>
      </c>
      <c r="G657" s="4">
        <v>79</v>
      </c>
      <c r="H657" s="4">
        <v>79</v>
      </c>
      <c r="I657" s="4">
        <f t="shared" si="50"/>
        <v>231</v>
      </c>
      <c r="J657" s="4">
        <f t="shared" si="51"/>
        <v>73</v>
      </c>
      <c r="K657" s="4">
        <f t="shared" si="52"/>
        <v>79</v>
      </c>
      <c r="L657" s="4">
        <f t="shared" si="53"/>
        <v>77</v>
      </c>
      <c r="M657" s="7">
        <f t="shared" si="54"/>
        <v>269</v>
      </c>
    </row>
    <row r="658" spans="1:13" x14ac:dyDescent="0.3">
      <c r="A658" s="3" t="s">
        <v>8</v>
      </c>
      <c r="B658" s="4" t="s">
        <v>9</v>
      </c>
      <c r="C658" s="4" t="s">
        <v>14</v>
      </c>
      <c r="D658" s="4" t="s">
        <v>11</v>
      </c>
      <c r="E658" s="4" t="s">
        <v>12</v>
      </c>
      <c r="F658" s="4">
        <v>62</v>
      </c>
      <c r="G658" s="4">
        <v>67</v>
      </c>
      <c r="H658" s="4">
        <v>67</v>
      </c>
      <c r="I658" s="4">
        <f t="shared" si="50"/>
        <v>196</v>
      </c>
      <c r="J658" s="4">
        <f t="shared" si="51"/>
        <v>62</v>
      </c>
      <c r="K658" s="4">
        <f t="shared" si="52"/>
        <v>67</v>
      </c>
      <c r="L658" s="4">
        <f t="shared" si="53"/>
        <v>65.333333333333329</v>
      </c>
      <c r="M658" s="7">
        <f t="shared" si="54"/>
        <v>584</v>
      </c>
    </row>
    <row r="659" spans="1:13" x14ac:dyDescent="0.3">
      <c r="A659" s="3" t="s">
        <v>17</v>
      </c>
      <c r="B659" s="4" t="s">
        <v>13</v>
      </c>
      <c r="C659" s="4" t="s">
        <v>19</v>
      </c>
      <c r="D659" s="4" t="s">
        <v>20</v>
      </c>
      <c r="E659" s="4" t="s">
        <v>12</v>
      </c>
      <c r="F659" s="4">
        <v>77</v>
      </c>
      <c r="G659" s="4">
        <v>67</v>
      </c>
      <c r="H659" s="4">
        <v>64</v>
      </c>
      <c r="I659" s="4">
        <f t="shared" si="50"/>
        <v>208</v>
      </c>
      <c r="J659" s="4">
        <f t="shared" si="51"/>
        <v>64</v>
      </c>
      <c r="K659" s="4">
        <f t="shared" si="52"/>
        <v>77</v>
      </c>
      <c r="L659" s="4">
        <f t="shared" si="53"/>
        <v>69.333333333333329</v>
      </c>
      <c r="M659" s="7">
        <f t="shared" si="54"/>
        <v>465</v>
      </c>
    </row>
    <row r="660" spans="1:13" x14ac:dyDescent="0.3">
      <c r="A660" s="3" t="s">
        <v>17</v>
      </c>
      <c r="B660" s="4" t="s">
        <v>21</v>
      </c>
      <c r="C660" s="4" t="s">
        <v>23</v>
      </c>
      <c r="D660" s="4" t="s">
        <v>11</v>
      </c>
      <c r="E660" s="4" t="s">
        <v>12</v>
      </c>
      <c r="F660" s="4">
        <v>69</v>
      </c>
      <c r="G660" s="4">
        <v>66</v>
      </c>
      <c r="H660" s="4">
        <v>61</v>
      </c>
      <c r="I660" s="4">
        <f t="shared" si="50"/>
        <v>196</v>
      </c>
      <c r="J660" s="4">
        <f t="shared" si="51"/>
        <v>61</v>
      </c>
      <c r="K660" s="4">
        <f t="shared" si="52"/>
        <v>69</v>
      </c>
      <c r="L660" s="4">
        <f t="shared" si="53"/>
        <v>65.333333333333329</v>
      </c>
      <c r="M660" s="7">
        <f t="shared" si="54"/>
        <v>584</v>
      </c>
    </row>
    <row r="661" spans="1:13" x14ac:dyDescent="0.3">
      <c r="A661" s="3" t="s">
        <v>8</v>
      </c>
      <c r="B661" s="4" t="s">
        <v>21</v>
      </c>
      <c r="C661" s="4" t="s">
        <v>19</v>
      </c>
      <c r="D661" s="4" t="s">
        <v>20</v>
      </c>
      <c r="E661" s="4" t="s">
        <v>12</v>
      </c>
      <c r="F661" s="4">
        <v>43</v>
      </c>
      <c r="G661" s="4">
        <v>60</v>
      </c>
      <c r="H661" s="4">
        <v>58</v>
      </c>
      <c r="I661" s="4">
        <f t="shared" si="50"/>
        <v>161</v>
      </c>
      <c r="J661" s="4">
        <f t="shared" si="51"/>
        <v>43</v>
      </c>
      <c r="K661" s="4">
        <f t="shared" si="52"/>
        <v>60</v>
      </c>
      <c r="L661" s="4">
        <f t="shared" si="53"/>
        <v>53.666666666666664</v>
      </c>
      <c r="M661" s="7">
        <f t="shared" si="54"/>
        <v>830</v>
      </c>
    </row>
    <row r="662" spans="1:13" x14ac:dyDescent="0.3">
      <c r="A662" s="3" t="s">
        <v>17</v>
      </c>
      <c r="B662" s="4" t="s">
        <v>21</v>
      </c>
      <c r="C662" s="4" t="s">
        <v>19</v>
      </c>
      <c r="D662" s="4" t="s">
        <v>11</v>
      </c>
      <c r="E662" s="4" t="s">
        <v>12</v>
      </c>
      <c r="F662" s="4">
        <v>90</v>
      </c>
      <c r="G662" s="4">
        <v>87</v>
      </c>
      <c r="H662" s="4">
        <v>85</v>
      </c>
      <c r="I662" s="4">
        <f t="shared" si="50"/>
        <v>262</v>
      </c>
      <c r="J662" s="4">
        <f t="shared" si="51"/>
        <v>85</v>
      </c>
      <c r="K662" s="4">
        <f t="shared" si="52"/>
        <v>90</v>
      </c>
      <c r="L662" s="4">
        <f t="shared" si="53"/>
        <v>87.333333333333329</v>
      </c>
      <c r="M662" s="7">
        <f t="shared" si="54"/>
        <v>78</v>
      </c>
    </row>
    <row r="663" spans="1:13" x14ac:dyDescent="0.3">
      <c r="A663" s="3" t="s">
        <v>17</v>
      </c>
      <c r="B663" s="4" t="s">
        <v>13</v>
      </c>
      <c r="C663" s="4" t="s">
        <v>14</v>
      </c>
      <c r="D663" s="4" t="s">
        <v>20</v>
      </c>
      <c r="E663" s="4" t="s">
        <v>12</v>
      </c>
      <c r="F663" s="4">
        <v>74</v>
      </c>
      <c r="G663" s="4">
        <v>77</v>
      </c>
      <c r="H663" s="4">
        <v>73</v>
      </c>
      <c r="I663" s="4">
        <f t="shared" si="50"/>
        <v>224</v>
      </c>
      <c r="J663" s="4">
        <f t="shared" si="51"/>
        <v>73</v>
      </c>
      <c r="K663" s="4">
        <f t="shared" si="52"/>
        <v>77</v>
      </c>
      <c r="L663" s="4">
        <f t="shared" si="53"/>
        <v>74.666666666666671</v>
      </c>
      <c r="M663" s="7">
        <f t="shared" si="54"/>
        <v>325</v>
      </c>
    </row>
    <row r="664" spans="1:13" x14ac:dyDescent="0.3">
      <c r="A664" s="3" t="s">
        <v>17</v>
      </c>
      <c r="B664" s="4" t="s">
        <v>13</v>
      </c>
      <c r="C664" s="4" t="s">
        <v>23</v>
      </c>
      <c r="D664" s="4" t="s">
        <v>11</v>
      </c>
      <c r="E664" s="4" t="s">
        <v>12</v>
      </c>
      <c r="F664" s="4">
        <v>73</v>
      </c>
      <c r="G664" s="4">
        <v>66</v>
      </c>
      <c r="H664" s="4">
        <v>63</v>
      </c>
      <c r="I664" s="4">
        <f t="shared" si="50"/>
        <v>202</v>
      </c>
      <c r="J664" s="4">
        <f t="shared" si="51"/>
        <v>63</v>
      </c>
      <c r="K664" s="4">
        <f t="shared" si="52"/>
        <v>73</v>
      </c>
      <c r="L664" s="4">
        <f t="shared" si="53"/>
        <v>67.333333333333329</v>
      </c>
      <c r="M664" s="7">
        <f t="shared" si="54"/>
        <v>534</v>
      </c>
    </row>
    <row r="665" spans="1:13" x14ac:dyDescent="0.3">
      <c r="A665" s="3" t="s">
        <v>8</v>
      </c>
      <c r="B665" s="4" t="s">
        <v>21</v>
      </c>
      <c r="C665" s="4" t="s">
        <v>14</v>
      </c>
      <c r="D665" s="4" t="s">
        <v>20</v>
      </c>
      <c r="E665" s="4" t="s">
        <v>12</v>
      </c>
      <c r="F665" s="4">
        <v>55</v>
      </c>
      <c r="G665" s="4">
        <v>71</v>
      </c>
      <c r="H665" s="4">
        <v>69</v>
      </c>
      <c r="I665" s="4">
        <f t="shared" si="50"/>
        <v>195</v>
      </c>
      <c r="J665" s="4">
        <f t="shared" si="51"/>
        <v>55</v>
      </c>
      <c r="K665" s="4">
        <f t="shared" si="52"/>
        <v>71</v>
      </c>
      <c r="L665" s="4">
        <f t="shared" si="53"/>
        <v>65</v>
      </c>
      <c r="M665" s="7">
        <f t="shared" si="54"/>
        <v>593</v>
      </c>
    </row>
    <row r="666" spans="1:13" x14ac:dyDescent="0.3">
      <c r="A666" s="3" t="s">
        <v>8</v>
      </c>
      <c r="B666" s="4" t="s">
        <v>13</v>
      </c>
      <c r="C666" s="4" t="s">
        <v>22</v>
      </c>
      <c r="D666" s="4" t="s">
        <v>11</v>
      </c>
      <c r="E666" s="4" t="s">
        <v>12</v>
      </c>
      <c r="F666" s="4">
        <v>65</v>
      </c>
      <c r="G666" s="4">
        <v>69</v>
      </c>
      <c r="H666" s="4">
        <v>67</v>
      </c>
      <c r="I666" s="4">
        <f t="shared" si="50"/>
        <v>201</v>
      </c>
      <c r="J666" s="4">
        <f t="shared" si="51"/>
        <v>65</v>
      </c>
      <c r="K666" s="4">
        <f t="shared" si="52"/>
        <v>69</v>
      </c>
      <c r="L666" s="4">
        <f t="shared" si="53"/>
        <v>67</v>
      </c>
      <c r="M666" s="7">
        <f t="shared" si="54"/>
        <v>540</v>
      </c>
    </row>
    <row r="667" spans="1:13" x14ac:dyDescent="0.3">
      <c r="A667" s="3" t="s">
        <v>17</v>
      </c>
      <c r="B667" s="4" t="s">
        <v>21</v>
      </c>
      <c r="C667" s="4" t="s">
        <v>19</v>
      </c>
      <c r="D667" s="4" t="s">
        <v>11</v>
      </c>
      <c r="E667" s="4" t="s">
        <v>12</v>
      </c>
      <c r="F667" s="4">
        <v>80</v>
      </c>
      <c r="G667" s="4">
        <v>63</v>
      </c>
      <c r="H667" s="4">
        <v>63</v>
      </c>
      <c r="I667" s="4">
        <f t="shared" si="50"/>
        <v>206</v>
      </c>
      <c r="J667" s="4">
        <f t="shared" si="51"/>
        <v>63</v>
      </c>
      <c r="K667" s="4">
        <f t="shared" si="52"/>
        <v>80</v>
      </c>
      <c r="L667" s="4">
        <f t="shared" si="53"/>
        <v>68.666666666666671</v>
      </c>
      <c r="M667" s="7">
        <f t="shared" si="54"/>
        <v>487</v>
      </c>
    </row>
    <row r="668" spans="1:13" x14ac:dyDescent="0.3">
      <c r="A668" s="3" t="s">
        <v>8</v>
      </c>
      <c r="B668" s="4" t="s">
        <v>13</v>
      </c>
      <c r="C668" s="4" t="s">
        <v>23</v>
      </c>
      <c r="D668" s="4" t="s">
        <v>20</v>
      </c>
      <c r="E668" s="4" t="s">
        <v>15</v>
      </c>
      <c r="F668" s="4">
        <v>50</v>
      </c>
      <c r="G668" s="4">
        <v>60</v>
      </c>
      <c r="H668" s="4">
        <v>60</v>
      </c>
      <c r="I668" s="4">
        <f t="shared" si="50"/>
        <v>170</v>
      </c>
      <c r="J668" s="4">
        <f t="shared" si="51"/>
        <v>50</v>
      </c>
      <c r="K668" s="4">
        <f t="shared" si="52"/>
        <v>60</v>
      </c>
      <c r="L668" s="4">
        <f t="shared" si="53"/>
        <v>56.666666666666664</v>
      </c>
      <c r="M668" s="7">
        <f t="shared" si="54"/>
        <v>776</v>
      </c>
    </row>
    <row r="669" spans="1:13" x14ac:dyDescent="0.3">
      <c r="A669" s="3" t="s">
        <v>8</v>
      </c>
      <c r="B669" s="4" t="s">
        <v>13</v>
      </c>
      <c r="C669" s="4" t="s">
        <v>14</v>
      </c>
      <c r="D669" s="4" t="s">
        <v>20</v>
      </c>
      <c r="E669" s="4" t="s">
        <v>15</v>
      </c>
      <c r="F669" s="4">
        <v>63</v>
      </c>
      <c r="G669" s="4">
        <v>73</v>
      </c>
      <c r="H669" s="4">
        <v>71</v>
      </c>
      <c r="I669" s="4">
        <f t="shared" si="50"/>
        <v>207</v>
      </c>
      <c r="J669" s="4">
        <f t="shared" si="51"/>
        <v>63</v>
      </c>
      <c r="K669" s="4">
        <f t="shared" si="52"/>
        <v>73</v>
      </c>
      <c r="L669" s="4">
        <f t="shared" si="53"/>
        <v>69</v>
      </c>
      <c r="M669" s="7">
        <f t="shared" si="54"/>
        <v>475</v>
      </c>
    </row>
    <row r="670" spans="1:13" x14ac:dyDescent="0.3">
      <c r="A670" s="3" t="s">
        <v>8</v>
      </c>
      <c r="B670" s="4" t="s">
        <v>9</v>
      </c>
      <c r="C670" s="4" t="s">
        <v>10</v>
      </c>
      <c r="D670" s="4" t="s">
        <v>20</v>
      </c>
      <c r="E670" s="4" t="s">
        <v>12</v>
      </c>
      <c r="F670" s="4">
        <v>77</v>
      </c>
      <c r="G670" s="4">
        <v>85</v>
      </c>
      <c r="H670" s="4">
        <v>87</v>
      </c>
      <c r="I670" s="4">
        <f t="shared" si="50"/>
        <v>249</v>
      </c>
      <c r="J670" s="4">
        <f t="shared" si="51"/>
        <v>77</v>
      </c>
      <c r="K670" s="4">
        <f t="shared" si="52"/>
        <v>87</v>
      </c>
      <c r="L670" s="4">
        <f t="shared" si="53"/>
        <v>83</v>
      </c>
      <c r="M670" s="7">
        <f t="shared" si="54"/>
        <v>140</v>
      </c>
    </row>
    <row r="671" spans="1:13" x14ac:dyDescent="0.3">
      <c r="A671" s="3" t="s">
        <v>17</v>
      </c>
      <c r="B671" s="4" t="s">
        <v>13</v>
      </c>
      <c r="C671" s="4" t="s">
        <v>14</v>
      </c>
      <c r="D671" s="4" t="s">
        <v>11</v>
      </c>
      <c r="E671" s="4" t="s">
        <v>12</v>
      </c>
      <c r="F671" s="4">
        <v>73</v>
      </c>
      <c r="G671" s="4">
        <v>74</v>
      </c>
      <c r="H671" s="4">
        <v>61</v>
      </c>
      <c r="I671" s="4">
        <f t="shared" si="50"/>
        <v>208</v>
      </c>
      <c r="J671" s="4">
        <f t="shared" si="51"/>
        <v>61</v>
      </c>
      <c r="K671" s="4">
        <f t="shared" si="52"/>
        <v>74</v>
      </c>
      <c r="L671" s="4">
        <f t="shared" si="53"/>
        <v>69.333333333333329</v>
      </c>
      <c r="M671" s="7">
        <f t="shared" si="54"/>
        <v>465</v>
      </c>
    </row>
    <row r="672" spans="1:13" x14ac:dyDescent="0.3">
      <c r="A672" s="3" t="s">
        <v>17</v>
      </c>
      <c r="B672" s="4" t="s">
        <v>21</v>
      </c>
      <c r="C672" s="4" t="s">
        <v>19</v>
      </c>
      <c r="D672" s="4" t="s">
        <v>11</v>
      </c>
      <c r="E672" s="4" t="s">
        <v>15</v>
      </c>
      <c r="F672" s="4">
        <v>81</v>
      </c>
      <c r="G672" s="4">
        <v>72</v>
      </c>
      <c r="H672" s="4">
        <v>77</v>
      </c>
      <c r="I672" s="4">
        <f t="shared" si="50"/>
        <v>230</v>
      </c>
      <c r="J672" s="4">
        <f t="shared" si="51"/>
        <v>72</v>
      </c>
      <c r="K672" s="4">
        <f t="shared" si="52"/>
        <v>81</v>
      </c>
      <c r="L672" s="4">
        <f t="shared" si="53"/>
        <v>76.666666666666671</v>
      </c>
      <c r="M672" s="7">
        <f t="shared" si="54"/>
        <v>277</v>
      </c>
    </row>
    <row r="673" spans="1:13" x14ac:dyDescent="0.3">
      <c r="A673" s="3" t="s">
        <v>8</v>
      </c>
      <c r="B673" s="4" t="s">
        <v>13</v>
      </c>
      <c r="C673" s="4" t="s">
        <v>22</v>
      </c>
      <c r="D673" s="4" t="s">
        <v>20</v>
      </c>
      <c r="E673" s="4" t="s">
        <v>12</v>
      </c>
      <c r="F673" s="4">
        <v>66</v>
      </c>
      <c r="G673" s="4">
        <v>76</v>
      </c>
      <c r="H673" s="4">
        <v>68</v>
      </c>
      <c r="I673" s="4">
        <f t="shared" si="50"/>
        <v>210</v>
      </c>
      <c r="J673" s="4">
        <f t="shared" si="51"/>
        <v>66</v>
      </c>
      <c r="K673" s="4">
        <f t="shared" si="52"/>
        <v>76</v>
      </c>
      <c r="L673" s="4">
        <f t="shared" si="53"/>
        <v>70</v>
      </c>
      <c r="M673" s="7">
        <f t="shared" si="54"/>
        <v>448</v>
      </c>
    </row>
    <row r="674" spans="1:13" x14ac:dyDescent="0.3">
      <c r="A674" s="3" t="s">
        <v>17</v>
      </c>
      <c r="B674" s="4" t="s">
        <v>21</v>
      </c>
      <c r="C674" s="4" t="s">
        <v>19</v>
      </c>
      <c r="D674" s="4" t="s">
        <v>20</v>
      </c>
      <c r="E674" s="4" t="s">
        <v>12</v>
      </c>
      <c r="F674" s="4">
        <v>52</v>
      </c>
      <c r="G674" s="4">
        <v>57</v>
      </c>
      <c r="H674" s="4">
        <v>50</v>
      </c>
      <c r="I674" s="4">
        <f t="shared" si="50"/>
        <v>159</v>
      </c>
      <c r="J674" s="4">
        <f t="shared" si="51"/>
        <v>50</v>
      </c>
      <c r="K674" s="4">
        <f t="shared" si="52"/>
        <v>57</v>
      </c>
      <c r="L674" s="4">
        <f t="shared" si="53"/>
        <v>53</v>
      </c>
      <c r="M674" s="7">
        <f t="shared" si="54"/>
        <v>841</v>
      </c>
    </row>
    <row r="675" spans="1:13" x14ac:dyDescent="0.3">
      <c r="A675" s="3" t="s">
        <v>8</v>
      </c>
      <c r="B675" s="4" t="s">
        <v>13</v>
      </c>
      <c r="C675" s="4" t="s">
        <v>14</v>
      </c>
      <c r="D675" s="4" t="s">
        <v>11</v>
      </c>
      <c r="E675" s="4" t="s">
        <v>12</v>
      </c>
      <c r="F675" s="4">
        <v>69</v>
      </c>
      <c r="G675" s="4">
        <v>78</v>
      </c>
      <c r="H675" s="4">
        <v>76</v>
      </c>
      <c r="I675" s="4">
        <f t="shared" si="50"/>
        <v>223</v>
      </c>
      <c r="J675" s="4">
        <f t="shared" si="51"/>
        <v>69</v>
      </c>
      <c r="K675" s="4">
        <f t="shared" si="52"/>
        <v>78</v>
      </c>
      <c r="L675" s="4">
        <f t="shared" si="53"/>
        <v>74.333333333333329</v>
      </c>
      <c r="M675" s="7">
        <f t="shared" si="54"/>
        <v>333</v>
      </c>
    </row>
    <row r="676" spans="1:13" x14ac:dyDescent="0.3">
      <c r="A676" s="3" t="s">
        <v>8</v>
      </c>
      <c r="B676" s="4" t="s">
        <v>13</v>
      </c>
      <c r="C676" s="4" t="s">
        <v>19</v>
      </c>
      <c r="D676" s="4" t="s">
        <v>11</v>
      </c>
      <c r="E676" s="4" t="s">
        <v>15</v>
      </c>
      <c r="F676" s="4">
        <v>65</v>
      </c>
      <c r="G676" s="4">
        <v>84</v>
      </c>
      <c r="H676" s="4">
        <v>84</v>
      </c>
      <c r="I676" s="4">
        <f t="shared" si="50"/>
        <v>233</v>
      </c>
      <c r="J676" s="4">
        <f t="shared" si="51"/>
        <v>65</v>
      </c>
      <c r="K676" s="4">
        <f t="shared" si="52"/>
        <v>84</v>
      </c>
      <c r="L676" s="4">
        <f t="shared" si="53"/>
        <v>77.666666666666671</v>
      </c>
      <c r="M676" s="7">
        <f t="shared" si="54"/>
        <v>250</v>
      </c>
    </row>
    <row r="677" spans="1:13" x14ac:dyDescent="0.3">
      <c r="A677" s="3" t="s">
        <v>8</v>
      </c>
      <c r="B677" s="4" t="s">
        <v>21</v>
      </c>
      <c r="C677" s="4" t="s">
        <v>22</v>
      </c>
      <c r="D677" s="4" t="s">
        <v>11</v>
      </c>
      <c r="E677" s="4" t="s">
        <v>15</v>
      </c>
      <c r="F677" s="4">
        <v>69</v>
      </c>
      <c r="G677" s="4">
        <v>77</v>
      </c>
      <c r="H677" s="4">
        <v>78</v>
      </c>
      <c r="I677" s="4">
        <f t="shared" si="50"/>
        <v>224</v>
      </c>
      <c r="J677" s="4">
        <f t="shared" si="51"/>
        <v>69</v>
      </c>
      <c r="K677" s="4">
        <f t="shared" si="52"/>
        <v>78</v>
      </c>
      <c r="L677" s="4">
        <f t="shared" si="53"/>
        <v>74.666666666666671</v>
      </c>
      <c r="M677" s="7">
        <f t="shared" si="54"/>
        <v>325</v>
      </c>
    </row>
    <row r="678" spans="1:13" x14ac:dyDescent="0.3">
      <c r="A678" s="3" t="s">
        <v>8</v>
      </c>
      <c r="B678" s="4" t="s">
        <v>9</v>
      </c>
      <c r="C678" s="4" t="s">
        <v>14</v>
      </c>
      <c r="D678" s="4" t="s">
        <v>11</v>
      </c>
      <c r="E678" s="4" t="s">
        <v>15</v>
      </c>
      <c r="F678" s="4">
        <v>50</v>
      </c>
      <c r="G678" s="4">
        <v>64</v>
      </c>
      <c r="H678" s="4">
        <v>66</v>
      </c>
      <c r="I678" s="4">
        <f t="shared" si="50"/>
        <v>180</v>
      </c>
      <c r="J678" s="4">
        <f t="shared" si="51"/>
        <v>50</v>
      </c>
      <c r="K678" s="4">
        <f t="shared" si="52"/>
        <v>66</v>
      </c>
      <c r="L678" s="4">
        <f t="shared" si="53"/>
        <v>60</v>
      </c>
      <c r="M678" s="7">
        <f t="shared" si="54"/>
        <v>708</v>
      </c>
    </row>
    <row r="679" spans="1:13" x14ac:dyDescent="0.3">
      <c r="A679" s="3" t="s">
        <v>8</v>
      </c>
      <c r="B679" s="4" t="s">
        <v>29</v>
      </c>
      <c r="C679" s="4" t="s">
        <v>14</v>
      </c>
      <c r="D679" s="4" t="s">
        <v>11</v>
      </c>
      <c r="E679" s="4" t="s">
        <v>15</v>
      </c>
      <c r="F679" s="4">
        <v>73</v>
      </c>
      <c r="G679" s="4">
        <v>78</v>
      </c>
      <c r="H679" s="4">
        <v>76</v>
      </c>
      <c r="I679" s="4">
        <f t="shared" si="50"/>
        <v>227</v>
      </c>
      <c r="J679" s="4">
        <f t="shared" si="51"/>
        <v>73</v>
      </c>
      <c r="K679" s="4">
        <f t="shared" si="52"/>
        <v>78</v>
      </c>
      <c r="L679" s="4">
        <f t="shared" si="53"/>
        <v>75.666666666666671</v>
      </c>
      <c r="M679" s="7">
        <f t="shared" si="54"/>
        <v>297</v>
      </c>
    </row>
    <row r="680" spans="1:13" x14ac:dyDescent="0.3">
      <c r="A680" s="3" t="s">
        <v>8</v>
      </c>
      <c r="B680" s="4" t="s">
        <v>13</v>
      </c>
      <c r="C680" s="4" t="s">
        <v>23</v>
      </c>
      <c r="D680" s="4" t="s">
        <v>11</v>
      </c>
      <c r="E680" s="4" t="s">
        <v>15</v>
      </c>
      <c r="F680" s="4">
        <v>70</v>
      </c>
      <c r="G680" s="4">
        <v>82</v>
      </c>
      <c r="H680" s="4">
        <v>76</v>
      </c>
      <c r="I680" s="4">
        <f t="shared" si="50"/>
        <v>228</v>
      </c>
      <c r="J680" s="4">
        <f t="shared" si="51"/>
        <v>70</v>
      </c>
      <c r="K680" s="4">
        <f t="shared" si="52"/>
        <v>82</v>
      </c>
      <c r="L680" s="4">
        <f t="shared" si="53"/>
        <v>76</v>
      </c>
      <c r="M680" s="7">
        <f t="shared" si="54"/>
        <v>288</v>
      </c>
    </row>
    <row r="681" spans="1:13" x14ac:dyDescent="0.3">
      <c r="A681" s="3" t="s">
        <v>17</v>
      </c>
      <c r="B681" s="4" t="s">
        <v>21</v>
      </c>
      <c r="C681" s="4" t="s">
        <v>19</v>
      </c>
      <c r="D681" s="4" t="s">
        <v>20</v>
      </c>
      <c r="E681" s="4" t="s">
        <v>12</v>
      </c>
      <c r="F681" s="4">
        <v>81</v>
      </c>
      <c r="G681" s="4">
        <v>75</v>
      </c>
      <c r="H681" s="4">
        <v>78</v>
      </c>
      <c r="I681" s="4">
        <f t="shared" si="50"/>
        <v>234</v>
      </c>
      <c r="J681" s="4">
        <f t="shared" si="51"/>
        <v>75</v>
      </c>
      <c r="K681" s="4">
        <f t="shared" si="52"/>
        <v>81</v>
      </c>
      <c r="L681" s="4">
        <f t="shared" si="53"/>
        <v>78</v>
      </c>
      <c r="M681" s="7">
        <f t="shared" si="54"/>
        <v>240</v>
      </c>
    </row>
    <row r="682" spans="1:13" x14ac:dyDescent="0.3">
      <c r="A682" s="3" t="s">
        <v>17</v>
      </c>
      <c r="B682" s="4" t="s">
        <v>21</v>
      </c>
      <c r="C682" s="4" t="s">
        <v>14</v>
      </c>
      <c r="D682" s="4" t="s">
        <v>20</v>
      </c>
      <c r="E682" s="4" t="s">
        <v>12</v>
      </c>
      <c r="F682" s="4">
        <v>63</v>
      </c>
      <c r="G682" s="4">
        <v>61</v>
      </c>
      <c r="H682" s="4">
        <v>60</v>
      </c>
      <c r="I682" s="4">
        <f t="shared" si="50"/>
        <v>184</v>
      </c>
      <c r="J682" s="4">
        <f t="shared" si="51"/>
        <v>60</v>
      </c>
      <c r="K682" s="4">
        <f t="shared" si="52"/>
        <v>63</v>
      </c>
      <c r="L682" s="4">
        <f t="shared" si="53"/>
        <v>61.333333333333336</v>
      </c>
      <c r="M682" s="7">
        <f t="shared" si="54"/>
        <v>678</v>
      </c>
    </row>
    <row r="683" spans="1:13" x14ac:dyDescent="0.3">
      <c r="A683" s="3" t="s">
        <v>8</v>
      </c>
      <c r="B683" s="4" t="s">
        <v>21</v>
      </c>
      <c r="C683" s="4" t="s">
        <v>22</v>
      </c>
      <c r="D683" s="4" t="s">
        <v>11</v>
      </c>
      <c r="E683" s="4" t="s">
        <v>12</v>
      </c>
      <c r="F683" s="4">
        <v>67</v>
      </c>
      <c r="G683" s="4">
        <v>72</v>
      </c>
      <c r="H683" s="4">
        <v>74</v>
      </c>
      <c r="I683" s="4">
        <f t="shared" si="50"/>
        <v>213</v>
      </c>
      <c r="J683" s="4">
        <f t="shared" si="51"/>
        <v>67</v>
      </c>
      <c r="K683" s="4">
        <f t="shared" si="52"/>
        <v>74</v>
      </c>
      <c r="L683" s="4">
        <f t="shared" si="53"/>
        <v>71</v>
      </c>
      <c r="M683" s="7">
        <f t="shared" si="54"/>
        <v>424</v>
      </c>
    </row>
    <row r="684" spans="1:13" x14ac:dyDescent="0.3">
      <c r="A684" s="3" t="s">
        <v>17</v>
      </c>
      <c r="B684" s="4" t="s">
        <v>9</v>
      </c>
      <c r="C684" s="4" t="s">
        <v>22</v>
      </c>
      <c r="D684" s="4" t="s">
        <v>11</v>
      </c>
      <c r="E684" s="4" t="s">
        <v>12</v>
      </c>
      <c r="F684" s="4">
        <v>60</v>
      </c>
      <c r="G684" s="4">
        <v>68</v>
      </c>
      <c r="H684" s="4">
        <v>60</v>
      </c>
      <c r="I684" s="4">
        <f t="shared" si="50"/>
        <v>188</v>
      </c>
      <c r="J684" s="4">
        <f t="shared" si="51"/>
        <v>60</v>
      </c>
      <c r="K684" s="4">
        <f t="shared" si="52"/>
        <v>68</v>
      </c>
      <c r="L684" s="4">
        <f t="shared" si="53"/>
        <v>62.666666666666664</v>
      </c>
      <c r="M684" s="7">
        <f t="shared" si="54"/>
        <v>653</v>
      </c>
    </row>
    <row r="685" spans="1:13" x14ac:dyDescent="0.3">
      <c r="A685" s="3" t="s">
        <v>17</v>
      </c>
      <c r="B685" s="4" t="s">
        <v>9</v>
      </c>
      <c r="C685" s="4" t="s">
        <v>22</v>
      </c>
      <c r="D685" s="4" t="s">
        <v>11</v>
      </c>
      <c r="E685" s="4" t="s">
        <v>12</v>
      </c>
      <c r="F685" s="4">
        <v>62</v>
      </c>
      <c r="G685" s="4">
        <v>55</v>
      </c>
      <c r="H685" s="4">
        <v>54</v>
      </c>
      <c r="I685" s="4">
        <f t="shared" si="50"/>
        <v>171</v>
      </c>
      <c r="J685" s="4">
        <f t="shared" si="51"/>
        <v>54</v>
      </c>
      <c r="K685" s="4">
        <f t="shared" si="52"/>
        <v>62</v>
      </c>
      <c r="L685" s="4">
        <f t="shared" si="53"/>
        <v>57</v>
      </c>
      <c r="M685" s="7">
        <f t="shared" si="54"/>
        <v>772</v>
      </c>
    </row>
    <row r="686" spans="1:13" x14ac:dyDescent="0.3">
      <c r="A686" s="3" t="s">
        <v>8</v>
      </c>
      <c r="B686" s="4" t="s">
        <v>13</v>
      </c>
      <c r="C686" s="4" t="s">
        <v>23</v>
      </c>
      <c r="D686" s="4" t="s">
        <v>20</v>
      </c>
      <c r="E686" s="4" t="s">
        <v>15</v>
      </c>
      <c r="F686" s="4">
        <v>29</v>
      </c>
      <c r="G686" s="4">
        <v>40</v>
      </c>
      <c r="H686" s="4">
        <v>44</v>
      </c>
      <c r="I686" s="4">
        <f t="shared" si="50"/>
        <v>113</v>
      </c>
      <c r="J686" s="4">
        <f t="shared" si="51"/>
        <v>29</v>
      </c>
      <c r="K686" s="4">
        <f t="shared" si="52"/>
        <v>44</v>
      </c>
      <c r="L686" s="4">
        <f t="shared" si="53"/>
        <v>37.666666666666664</v>
      </c>
      <c r="M686" s="7">
        <f t="shared" si="54"/>
        <v>981</v>
      </c>
    </row>
    <row r="687" spans="1:13" x14ac:dyDescent="0.3">
      <c r="A687" s="3" t="s">
        <v>17</v>
      </c>
      <c r="B687" s="4" t="s">
        <v>9</v>
      </c>
      <c r="C687" s="4" t="s">
        <v>14</v>
      </c>
      <c r="D687" s="4" t="s">
        <v>11</v>
      </c>
      <c r="E687" s="4" t="s">
        <v>15</v>
      </c>
      <c r="F687" s="4">
        <v>62</v>
      </c>
      <c r="G687" s="4">
        <v>66</v>
      </c>
      <c r="H687" s="4">
        <v>68</v>
      </c>
      <c r="I687" s="4">
        <f t="shared" si="50"/>
        <v>196</v>
      </c>
      <c r="J687" s="4">
        <f t="shared" si="51"/>
        <v>62</v>
      </c>
      <c r="K687" s="4">
        <f t="shared" si="52"/>
        <v>68</v>
      </c>
      <c r="L687" s="4">
        <f t="shared" si="53"/>
        <v>65.333333333333329</v>
      </c>
      <c r="M687" s="7">
        <f t="shared" si="54"/>
        <v>584</v>
      </c>
    </row>
    <row r="688" spans="1:13" x14ac:dyDescent="0.3">
      <c r="A688" s="3" t="s">
        <v>8</v>
      </c>
      <c r="B688" s="4" t="s">
        <v>29</v>
      </c>
      <c r="C688" s="4" t="s">
        <v>16</v>
      </c>
      <c r="D688" s="4" t="s">
        <v>11</v>
      </c>
      <c r="E688" s="4" t="s">
        <v>15</v>
      </c>
      <c r="F688" s="4">
        <v>94</v>
      </c>
      <c r="G688" s="4">
        <v>99</v>
      </c>
      <c r="H688" s="4">
        <v>100</v>
      </c>
      <c r="I688" s="4">
        <f t="shared" si="50"/>
        <v>293</v>
      </c>
      <c r="J688" s="4">
        <f t="shared" si="51"/>
        <v>94</v>
      </c>
      <c r="K688" s="4">
        <f t="shared" si="52"/>
        <v>100</v>
      </c>
      <c r="L688" s="4">
        <f t="shared" si="53"/>
        <v>97.666666666666671</v>
      </c>
      <c r="M688" s="7">
        <f t="shared" si="54"/>
        <v>9</v>
      </c>
    </row>
    <row r="689" spans="1:13" x14ac:dyDescent="0.3">
      <c r="A689" s="3" t="s">
        <v>17</v>
      </c>
      <c r="B689" s="4" t="s">
        <v>29</v>
      </c>
      <c r="C689" s="4" t="s">
        <v>14</v>
      </c>
      <c r="D689" s="4" t="s">
        <v>11</v>
      </c>
      <c r="E689" s="4" t="s">
        <v>15</v>
      </c>
      <c r="F689" s="4">
        <v>85</v>
      </c>
      <c r="G689" s="4">
        <v>75</v>
      </c>
      <c r="H689" s="4">
        <v>68</v>
      </c>
      <c r="I689" s="4">
        <f t="shared" si="50"/>
        <v>228</v>
      </c>
      <c r="J689" s="4">
        <f t="shared" si="51"/>
        <v>68</v>
      </c>
      <c r="K689" s="4">
        <f t="shared" si="52"/>
        <v>85</v>
      </c>
      <c r="L689" s="4">
        <f t="shared" si="53"/>
        <v>76</v>
      </c>
      <c r="M689" s="7">
        <f t="shared" si="54"/>
        <v>288</v>
      </c>
    </row>
    <row r="690" spans="1:13" x14ac:dyDescent="0.3">
      <c r="A690" s="3" t="s">
        <v>17</v>
      </c>
      <c r="B690" s="4" t="s">
        <v>21</v>
      </c>
      <c r="C690" s="4" t="s">
        <v>19</v>
      </c>
      <c r="D690" s="4" t="s">
        <v>20</v>
      </c>
      <c r="E690" s="4" t="s">
        <v>12</v>
      </c>
      <c r="F690" s="4">
        <v>77</v>
      </c>
      <c r="G690" s="4">
        <v>78</v>
      </c>
      <c r="H690" s="4">
        <v>73</v>
      </c>
      <c r="I690" s="4">
        <f t="shared" si="50"/>
        <v>228</v>
      </c>
      <c r="J690" s="4">
        <f t="shared" si="51"/>
        <v>73</v>
      </c>
      <c r="K690" s="4">
        <f t="shared" si="52"/>
        <v>78</v>
      </c>
      <c r="L690" s="4">
        <f t="shared" si="53"/>
        <v>76</v>
      </c>
      <c r="M690" s="7">
        <f t="shared" si="54"/>
        <v>288</v>
      </c>
    </row>
    <row r="691" spans="1:13" x14ac:dyDescent="0.3">
      <c r="A691" s="3" t="s">
        <v>17</v>
      </c>
      <c r="B691" s="4" t="s">
        <v>18</v>
      </c>
      <c r="C691" s="4" t="s">
        <v>22</v>
      </c>
      <c r="D691" s="4" t="s">
        <v>20</v>
      </c>
      <c r="E691" s="4" t="s">
        <v>12</v>
      </c>
      <c r="F691" s="4">
        <v>53</v>
      </c>
      <c r="G691" s="4">
        <v>58</v>
      </c>
      <c r="H691" s="4">
        <v>44</v>
      </c>
      <c r="I691" s="4">
        <f t="shared" si="50"/>
        <v>155</v>
      </c>
      <c r="J691" s="4">
        <f t="shared" si="51"/>
        <v>44</v>
      </c>
      <c r="K691" s="4">
        <f t="shared" si="52"/>
        <v>58</v>
      </c>
      <c r="L691" s="4">
        <f t="shared" si="53"/>
        <v>51.666666666666664</v>
      </c>
      <c r="M691" s="7">
        <f t="shared" si="54"/>
        <v>860</v>
      </c>
    </row>
    <row r="692" spans="1:13" x14ac:dyDescent="0.3">
      <c r="A692" s="3" t="s">
        <v>17</v>
      </c>
      <c r="B692" s="4" t="s">
        <v>29</v>
      </c>
      <c r="C692" s="4" t="s">
        <v>14</v>
      </c>
      <c r="D692" s="4" t="s">
        <v>20</v>
      </c>
      <c r="E692" s="4" t="s">
        <v>12</v>
      </c>
      <c r="F692" s="4">
        <v>93</v>
      </c>
      <c r="G692" s="4">
        <v>90</v>
      </c>
      <c r="H692" s="4">
        <v>83</v>
      </c>
      <c r="I692" s="4">
        <f t="shared" si="50"/>
        <v>266</v>
      </c>
      <c r="J692" s="4">
        <f t="shared" si="51"/>
        <v>83</v>
      </c>
      <c r="K692" s="4">
        <f t="shared" si="52"/>
        <v>93</v>
      </c>
      <c r="L692" s="4">
        <f t="shared" si="53"/>
        <v>88.666666666666671</v>
      </c>
      <c r="M692" s="7">
        <f t="shared" si="54"/>
        <v>64</v>
      </c>
    </row>
    <row r="693" spans="1:13" x14ac:dyDescent="0.3">
      <c r="A693" s="3" t="s">
        <v>8</v>
      </c>
      <c r="B693" s="4" t="s">
        <v>13</v>
      </c>
      <c r="C693" s="4" t="s">
        <v>19</v>
      </c>
      <c r="D693" s="4" t="s">
        <v>11</v>
      </c>
      <c r="E693" s="4" t="s">
        <v>12</v>
      </c>
      <c r="F693" s="4">
        <v>49</v>
      </c>
      <c r="G693" s="4">
        <v>53</v>
      </c>
      <c r="H693" s="4">
        <v>53</v>
      </c>
      <c r="I693" s="4">
        <f t="shared" si="50"/>
        <v>155</v>
      </c>
      <c r="J693" s="4">
        <f t="shared" si="51"/>
        <v>49</v>
      </c>
      <c r="K693" s="4">
        <f t="shared" si="52"/>
        <v>53</v>
      </c>
      <c r="L693" s="4">
        <f t="shared" si="53"/>
        <v>51.666666666666664</v>
      </c>
      <c r="M693" s="7">
        <f t="shared" si="54"/>
        <v>860</v>
      </c>
    </row>
    <row r="694" spans="1:13" x14ac:dyDescent="0.3">
      <c r="A694" s="3" t="s">
        <v>8</v>
      </c>
      <c r="B694" s="4" t="s">
        <v>29</v>
      </c>
      <c r="C694" s="4" t="s">
        <v>19</v>
      </c>
      <c r="D694" s="4" t="s">
        <v>20</v>
      </c>
      <c r="E694" s="4" t="s">
        <v>12</v>
      </c>
      <c r="F694" s="4">
        <v>73</v>
      </c>
      <c r="G694" s="4">
        <v>76</v>
      </c>
      <c r="H694" s="4">
        <v>78</v>
      </c>
      <c r="I694" s="4">
        <f t="shared" si="50"/>
        <v>227</v>
      </c>
      <c r="J694" s="4">
        <f t="shared" si="51"/>
        <v>73</v>
      </c>
      <c r="K694" s="4">
        <f t="shared" si="52"/>
        <v>78</v>
      </c>
      <c r="L694" s="4">
        <f t="shared" si="53"/>
        <v>75.666666666666671</v>
      </c>
      <c r="M694" s="7">
        <f t="shared" si="54"/>
        <v>297</v>
      </c>
    </row>
    <row r="695" spans="1:13" x14ac:dyDescent="0.3">
      <c r="A695" s="3" t="s">
        <v>8</v>
      </c>
      <c r="B695" s="4" t="s">
        <v>13</v>
      </c>
      <c r="C695" s="4" t="s">
        <v>10</v>
      </c>
      <c r="D695" s="4" t="s">
        <v>20</v>
      </c>
      <c r="E695" s="4" t="s">
        <v>15</v>
      </c>
      <c r="F695" s="4">
        <v>66</v>
      </c>
      <c r="G695" s="4">
        <v>74</v>
      </c>
      <c r="H695" s="4">
        <v>81</v>
      </c>
      <c r="I695" s="4">
        <f t="shared" si="50"/>
        <v>221</v>
      </c>
      <c r="J695" s="4">
        <f t="shared" si="51"/>
        <v>66</v>
      </c>
      <c r="K695" s="4">
        <f t="shared" si="52"/>
        <v>81</v>
      </c>
      <c r="L695" s="4">
        <f t="shared" si="53"/>
        <v>73.666666666666671</v>
      </c>
      <c r="M695" s="7">
        <f t="shared" si="54"/>
        <v>351</v>
      </c>
    </row>
    <row r="696" spans="1:13" x14ac:dyDescent="0.3">
      <c r="A696" s="3" t="s">
        <v>8</v>
      </c>
      <c r="B696" s="4" t="s">
        <v>21</v>
      </c>
      <c r="C696" s="4" t="s">
        <v>19</v>
      </c>
      <c r="D696" s="4" t="s">
        <v>11</v>
      </c>
      <c r="E696" s="4" t="s">
        <v>12</v>
      </c>
      <c r="F696" s="4">
        <v>77</v>
      </c>
      <c r="G696" s="4">
        <v>77</v>
      </c>
      <c r="H696" s="4">
        <v>73</v>
      </c>
      <c r="I696" s="4">
        <f t="shared" si="50"/>
        <v>227</v>
      </c>
      <c r="J696" s="4">
        <f t="shared" si="51"/>
        <v>73</v>
      </c>
      <c r="K696" s="4">
        <f t="shared" si="52"/>
        <v>77</v>
      </c>
      <c r="L696" s="4">
        <f t="shared" si="53"/>
        <v>75.666666666666671</v>
      </c>
      <c r="M696" s="7">
        <f t="shared" si="54"/>
        <v>297</v>
      </c>
    </row>
    <row r="697" spans="1:13" x14ac:dyDescent="0.3">
      <c r="A697" s="3" t="s">
        <v>8</v>
      </c>
      <c r="B697" s="4" t="s">
        <v>13</v>
      </c>
      <c r="C697" s="4" t="s">
        <v>23</v>
      </c>
      <c r="D697" s="4" t="s">
        <v>11</v>
      </c>
      <c r="E697" s="4" t="s">
        <v>12</v>
      </c>
      <c r="F697" s="4">
        <v>49</v>
      </c>
      <c r="G697" s="4">
        <v>63</v>
      </c>
      <c r="H697" s="4">
        <v>56</v>
      </c>
      <c r="I697" s="4">
        <f t="shared" si="50"/>
        <v>168</v>
      </c>
      <c r="J697" s="4">
        <f t="shared" si="51"/>
        <v>49</v>
      </c>
      <c r="K697" s="4">
        <f t="shared" si="52"/>
        <v>63</v>
      </c>
      <c r="L697" s="4">
        <f t="shared" si="53"/>
        <v>56</v>
      </c>
      <c r="M697" s="7">
        <f t="shared" si="54"/>
        <v>786</v>
      </c>
    </row>
    <row r="698" spans="1:13" x14ac:dyDescent="0.3">
      <c r="A698" s="3" t="s">
        <v>8</v>
      </c>
      <c r="B698" s="4" t="s">
        <v>21</v>
      </c>
      <c r="C698" s="4" t="s">
        <v>14</v>
      </c>
      <c r="D698" s="4" t="s">
        <v>20</v>
      </c>
      <c r="E698" s="4" t="s">
        <v>12</v>
      </c>
      <c r="F698" s="4">
        <v>79</v>
      </c>
      <c r="G698" s="4">
        <v>89</v>
      </c>
      <c r="H698" s="4">
        <v>86</v>
      </c>
      <c r="I698" s="4">
        <f t="shared" si="50"/>
        <v>254</v>
      </c>
      <c r="J698" s="4">
        <f t="shared" si="51"/>
        <v>79</v>
      </c>
      <c r="K698" s="4">
        <f t="shared" si="52"/>
        <v>89</v>
      </c>
      <c r="L698" s="4">
        <f t="shared" si="53"/>
        <v>84.666666666666671</v>
      </c>
      <c r="M698" s="7">
        <f t="shared" si="54"/>
        <v>117</v>
      </c>
    </row>
    <row r="699" spans="1:13" x14ac:dyDescent="0.3">
      <c r="A699" s="3" t="s">
        <v>8</v>
      </c>
      <c r="B699" s="4" t="s">
        <v>13</v>
      </c>
      <c r="C699" s="4" t="s">
        <v>19</v>
      </c>
      <c r="D699" s="4" t="s">
        <v>11</v>
      </c>
      <c r="E699" s="4" t="s">
        <v>15</v>
      </c>
      <c r="F699" s="4">
        <v>75</v>
      </c>
      <c r="G699" s="4">
        <v>82</v>
      </c>
      <c r="H699" s="4">
        <v>90</v>
      </c>
      <c r="I699" s="4">
        <f t="shared" si="50"/>
        <v>247</v>
      </c>
      <c r="J699" s="4">
        <f t="shared" si="51"/>
        <v>75</v>
      </c>
      <c r="K699" s="4">
        <f t="shared" si="52"/>
        <v>90</v>
      </c>
      <c r="L699" s="4">
        <f t="shared" si="53"/>
        <v>82.333333333333329</v>
      </c>
      <c r="M699" s="7">
        <f t="shared" si="54"/>
        <v>155</v>
      </c>
    </row>
    <row r="700" spans="1:13" x14ac:dyDescent="0.3">
      <c r="A700" s="3" t="s">
        <v>8</v>
      </c>
      <c r="B700" s="4" t="s">
        <v>18</v>
      </c>
      <c r="C700" s="4" t="s">
        <v>10</v>
      </c>
      <c r="D700" s="4" t="s">
        <v>11</v>
      </c>
      <c r="E700" s="4" t="s">
        <v>12</v>
      </c>
      <c r="F700" s="4">
        <v>59</v>
      </c>
      <c r="G700" s="4">
        <v>72</v>
      </c>
      <c r="H700" s="4">
        <v>70</v>
      </c>
      <c r="I700" s="4">
        <f t="shared" si="50"/>
        <v>201</v>
      </c>
      <c r="J700" s="4">
        <f t="shared" si="51"/>
        <v>59</v>
      </c>
      <c r="K700" s="4">
        <f t="shared" si="52"/>
        <v>72</v>
      </c>
      <c r="L700" s="4">
        <f t="shared" si="53"/>
        <v>67</v>
      </c>
      <c r="M700" s="7">
        <f t="shared" si="54"/>
        <v>540</v>
      </c>
    </row>
    <row r="701" spans="1:13" x14ac:dyDescent="0.3">
      <c r="A701" s="3" t="s">
        <v>8</v>
      </c>
      <c r="B701" s="4" t="s">
        <v>21</v>
      </c>
      <c r="C701" s="4" t="s">
        <v>19</v>
      </c>
      <c r="D701" s="4" t="s">
        <v>11</v>
      </c>
      <c r="E701" s="4" t="s">
        <v>15</v>
      </c>
      <c r="F701" s="4">
        <v>57</v>
      </c>
      <c r="G701" s="4">
        <v>78</v>
      </c>
      <c r="H701" s="4">
        <v>79</v>
      </c>
      <c r="I701" s="4">
        <f t="shared" si="50"/>
        <v>214</v>
      </c>
      <c r="J701" s="4">
        <f t="shared" si="51"/>
        <v>57</v>
      </c>
      <c r="K701" s="4">
        <f t="shared" si="52"/>
        <v>79</v>
      </c>
      <c r="L701" s="4">
        <f t="shared" si="53"/>
        <v>71.333333333333329</v>
      </c>
      <c r="M701" s="7">
        <f t="shared" si="54"/>
        <v>412</v>
      </c>
    </row>
    <row r="702" spans="1:13" x14ac:dyDescent="0.3">
      <c r="A702" s="3" t="s">
        <v>17</v>
      </c>
      <c r="B702" s="4" t="s">
        <v>13</v>
      </c>
      <c r="C702" s="4" t="s">
        <v>22</v>
      </c>
      <c r="D702" s="4" t="s">
        <v>20</v>
      </c>
      <c r="E702" s="4" t="s">
        <v>12</v>
      </c>
      <c r="F702" s="4">
        <v>66</v>
      </c>
      <c r="G702" s="4">
        <v>66</v>
      </c>
      <c r="H702" s="4">
        <v>59</v>
      </c>
      <c r="I702" s="4">
        <f t="shared" si="50"/>
        <v>191</v>
      </c>
      <c r="J702" s="4">
        <f t="shared" si="51"/>
        <v>59</v>
      </c>
      <c r="K702" s="4">
        <f t="shared" si="52"/>
        <v>66</v>
      </c>
      <c r="L702" s="4">
        <f t="shared" si="53"/>
        <v>63.666666666666664</v>
      </c>
      <c r="M702" s="7">
        <f t="shared" si="54"/>
        <v>632</v>
      </c>
    </row>
    <row r="703" spans="1:13" x14ac:dyDescent="0.3">
      <c r="A703" s="3" t="s">
        <v>8</v>
      </c>
      <c r="B703" s="4" t="s">
        <v>29</v>
      </c>
      <c r="C703" s="4" t="s">
        <v>10</v>
      </c>
      <c r="D703" s="4" t="s">
        <v>11</v>
      </c>
      <c r="E703" s="4" t="s">
        <v>15</v>
      </c>
      <c r="F703" s="4">
        <v>79</v>
      </c>
      <c r="G703" s="4">
        <v>81</v>
      </c>
      <c r="H703" s="4">
        <v>82</v>
      </c>
      <c r="I703" s="4">
        <f t="shared" si="50"/>
        <v>242</v>
      </c>
      <c r="J703" s="4">
        <f t="shared" si="51"/>
        <v>79</v>
      </c>
      <c r="K703" s="4">
        <f t="shared" si="52"/>
        <v>82</v>
      </c>
      <c r="L703" s="4">
        <f t="shared" si="53"/>
        <v>80.666666666666671</v>
      </c>
      <c r="M703" s="7">
        <f t="shared" si="54"/>
        <v>180</v>
      </c>
    </row>
    <row r="704" spans="1:13" x14ac:dyDescent="0.3">
      <c r="A704" s="3" t="s">
        <v>8</v>
      </c>
      <c r="B704" s="4" t="s">
        <v>9</v>
      </c>
      <c r="C704" s="4" t="s">
        <v>23</v>
      </c>
      <c r="D704" s="4" t="s">
        <v>11</v>
      </c>
      <c r="E704" s="4" t="s">
        <v>12</v>
      </c>
      <c r="F704" s="4">
        <v>57</v>
      </c>
      <c r="G704" s="4">
        <v>67</v>
      </c>
      <c r="H704" s="4">
        <v>72</v>
      </c>
      <c r="I704" s="4">
        <f t="shared" si="50"/>
        <v>196</v>
      </c>
      <c r="J704" s="4">
        <f t="shared" si="51"/>
        <v>57</v>
      </c>
      <c r="K704" s="4">
        <f t="shared" si="52"/>
        <v>72</v>
      </c>
      <c r="L704" s="4">
        <f t="shared" si="53"/>
        <v>65.333333333333329</v>
      </c>
      <c r="M704" s="7">
        <f t="shared" si="54"/>
        <v>584</v>
      </c>
    </row>
    <row r="705" spans="1:13" x14ac:dyDescent="0.3">
      <c r="A705" s="3" t="s">
        <v>17</v>
      </c>
      <c r="B705" s="4" t="s">
        <v>18</v>
      </c>
      <c r="C705" s="4" t="s">
        <v>10</v>
      </c>
      <c r="D705" s="4" t="s">
        <v>11</v>
      </c>
      <c r="E705" s="4" t="s">
        <v>15</v>
      </c>
      <c r="F705" s="4">
        <v>87</v>
      </c>
      <c r="G705" s="4">
        <v>84</v>
      </c>
      <c r="H705" s="4">
        <v>87</v>
      </c>
      <c r="I705" s="4">
        <f t="shared" si="50"/>
        <v>258</v>
      </c>
      <c r="J705" s="4">
        <f t="shared" si="51"/>
        <v>84</v>
      </c>
      <c r="K705" s="4">
        <f t="shared" si="52"/>
        <v>87</v>
      </c>
      <c r="L705" s="4">
        <f t="shared" si="53"/>
        <v>86</v>
      </c>
      <c r="M705" s="7">
        <f t="shared" si="54"/>
        <v>99</v>
      </c>
    </row>
    <row r="706" spans="1:13" x14ac:dyDescent="0.3">
      <c r="A706" s="3" t="s">
        <v>8</v>
      </c>
      <c r="B706" s="4" t="s">
        <v>21</v>
      </c>
      <c r="C706" s="4" t="s">
        <v>14</v>
      </c>
      <c r="D706" s="4" t="s">
        <v>11</v>
      </c>
      <c r="E706" s="4" t="s">
        <v>12</v>
      </c>
      <c r="F706" s="4">
        <v>63</v>
      </c>
      <c r="G706" s="4">
        <v>64</v>
      </c>
      <c r="H706" s="4">
        <v>67</v>
      </c>
      <c r="I706" s="4">
        <f t="shared" si="50"/>
        <v>194</v>
      </c>
      <c r="J706" s="4">
        <f t="shared" si="51"/>
        <v>63</v>
      </c>
      <c r="K706" s="4">
        <f t="shared" si="52"/>
        <v>67</v>
      </c>
      <c r="L706" s="4">
        <f t="shared" si="53"/>
        <v>64.666666666666671</v>
      </c>
      <c r="M706" s="7">
        <f t="shared" si="54"/>
        <v>602</v>
      </c>
    </row>
    <row r="707" spans="1:13" x14ac:dyDescent="0.3">
      <c r="A707" s="3" t="s">
        <v>8</v>
      </c>
      <c r="B707" s="4" t="s">
        <v>9</v>
      </c>
      <c r="C707" s="4" t="s">
        <v>23</v>
      </c>
      <c r="D707" s="4" t="s">
        <v>20</v>
      </c>
      <c r="E707" s="4" t="s">
        <v>15</v>
      </c>
      <c r="F707" s="4">
        <v>59</v>
      </c>
      <c r="G707" s="4">
        <v>63</v>
      </c>
      <c r="H707" s="4">
        <v>64</v>
      </c>
      <c r="I707" s="4">
        <f t="shared" si="50"/>
        <v>186</v>
      </c>
      <c r="J707" s="4">
        <f t="shared" si="51"/>
        <v>59</v>
      </c>
      <c r="K707" s="4">
        <f t="shared" si="52"/>
        <v>64</v>
      </c>
      <c r="L707" s="4">
        <f t="shared" si="53"/>
        <v>62</v>
      </c>
      <c r="M707" s="7">
        <f t="shared" si="54"/>
        <v>665</v>
      </c>
    </row>
    <row r="708" spans="1:13" x14ac:dyDescent="0.3">
      <c r="A708" s="3" t="s">
        <v>17</v>
      </c>
      <c r="B708" s="4" t="s">
        <v>18</v>
      </c>
      <c r="C708" s="4" t="s">
        <v>10</v>
      </c>
      <c r="D708" s="4" t="s">
        <v>20</v>
      </c>
      <c r="E708" s="4" t="s">
        <v>12</v>
      </c>
      <c r="F708" s="4">
        <v>62</v>
      </c>
      <c r="G708" s="4">
        <v>72</v>
      </c>
      <c r="H708" s="4">
        <v>65</v>
      </c>
      <c r="I708" s="4">
        <f t="shared" ref="I708:I771" si="55">SUM(F708:H708)</f>
        <v>199</v>
      </c>
      <c r="J708" s="4">
        <f t="shared" ref="J708:J771" si="56">MIN(F708:H708)</f>
        <v>62</v>
      </c>
      <c r="K708" s="4">
        <f t="shared" ref="K708:K771" si="57">MAX(F708:H708)</f>
        <v>72</v>
      </c>
      <c r="L708" s="4">
        <f t="shared" ref="L708:L771" si="58">AVERAGE(F708:H708)</f>
        <v>66.333333333333329</v>
      </c>
      <c r="M708" s="7">
        <f t="shared" ref="M708:M771" si="59">RANK(L708,$L$3:$L$1002,0)</f>
        <v>557</v>
      </c>
    </row>
    <row r="709" spans="1:13" x14ac:dyDescent="0.3">
      <c r="A709" s="3" t="s">
        <v>17</v>
      </c>
      <c r="B709" s="4" t="s">
        <v>21</v>
      </c>
      <c r="C709" s="4" t="s">
        <v>22</v>
      </c>
      <c r="D709" s="4" t="s">
        <v>11</v>
      </c>
      <c r="E709" s="4" t="s">
        <v>12</v>
      </c>
      <c r="F709" s="4">
        <v>46</v>
      </c>
      <c r="G709" s="4">
        <v>34</v>
      </c>
      <c r="H709" s="4">
        <v>36</v>
      </c>
      <c r="I709" s="4">
        <f t="shared" si="55"/>
        <v>116</v>
      </c>
      <c r="J709" s="4">
        <f t="shared" si="56"/>
        <v>34</v>
      </c>
      <c r="K709" s="4">
        <f t="shared" si="57"/>
        <v>46</v>
      </c>
      <c r="L709" s="4">
        <f t="shared" si="58"/>
        <v>38.666666666666664</v>
      </c>
      <c r="M709" s="7">
        <f t="shared" si="59"/>
        <v>977</v>
      </c>
    </row>
    <row r="710" spans="1:13" x14ac:dyDescent="0.3">
      <c r="A710" s="3" t="s">
        <v>17</v>
      </c>
      <c r="B710" s="4" t="s">
        <v>13</v>
      </c>
      <c r="C710" s="4" t="s">
        <v>14</v>
      </c>
      <c r="D710" s="4" t="s">
        <v>11</v>
      </c>
      <c r="E710" s="4" t="s">
        <v>12</v>
      </c>
      <c r="F710" s="4">
        <v>66</v>
      </c>
      <c r="G710" s="4">
        <v>59</v>
      </c>
      <c r="H710" s="4">
        <v>52</v>
      </c>
      <c r="I710" s="4">
        <f t="shared" si="55"/>
        <v>177</v>
      </c>
      <c r="J710" s="4">
        <f t="shared" si="56"/>
        <v>52</v>
      </c>
      <c r="K710" s="4">
        <f t="shared" si="57"/>
        <v>66</v>
      </c>
      <c r="L710" s="4">
        <f t="shared" si="58"/>
        <v>59</v>
      </c>
      <c r="M710" s="7">
        <f t="shared" si="59"/>
        <v>727</v>
      </c>
    </row>
    <row r="711" spans="1:13" x14ac:dyDescent="0.3">
      <c r="A711" s="3" t="s">
        <v>17</v>
      </c>
      <c r="B711" s="4" t="s">
        <v>21</v>
      </c>
      <c r="C711" s="4" t="s">
        <v>22</v>
      </c>
      <c r="D711" s="4" t="s">
        <v>11</v>
      </c>
      <c r="E711" s="4" t="s">
        <v>12</v>
      </c>
      <c r="F711" s="4">
        <v>89</v>
      </c>
      <c r="G711" s="4">
        <v>87</v>
      </c>
      <c r="H711" s="4">
        <v>79</v>
      </c>
      <c r="I711" s="4">
        <f t="shared" si="55"/>
        <v>255</v>
      </c>
      <c r="J711" s="4">
        <f t="shared" si="56"/>
        <v>79</v>
      </c>
      <c r="K711" s="4">
        <f t="shared" si="57"/>
        <v>89</v>
      </c>
      <c r="L711" s="4">
        <f t="shared" si="58"/>
        <v>85</v>
      </c>
      <c r="M711" s="7">
        <f t="shared" si="59"/>
        <v>113</v>
      </c>
    </row>
    <row r="712" spans="1:13" x14ac:dyDescent="0.3">
      <c r="A712" s="3" t="s">
        <v>8</v>
      </c>
      <c r="B712" s="4" t="s">
        <v>21</v>
      </c>
      <c r="C712" s="4" t="s">
        <v>19</v>
      </c>
      <c r="D712" s="4" t="s">
        <v>20</v>
      </c>
      <c r="E712" s="4" t="s">
        <v>15</v>
      </c>
      <c r="F712" s="4">
        <v>42</v>
      </c>
      <c r="G712" s="4">
        <v>61</v>
      </c>
      <c r="H712" s="4">
        <v>58</v>
      </c>
      <c r="I712" s="4">
        <f t="shared" si="55"/>
        <v>161</v>
      </c>
      <c r="J712" s="4">
        <f t="shared" si="56"/>
        <v>42</v>
      </c>
      <c r="K712" s="4">
        <f t="shared" si="57"/>
        <v>61</v>
      </c>
      <c r="L712" s="4">
        <f t="shared" si="58"/>
        <v>53.666666666666664</v>
      </c>
      <c r="M712" s="7">
        <f t="shared" si="59"/>
        <v>830</v>
      </c>
    </row>
    <row r="713" spans="1:13" x14ac:dyDescent="0.3">
      <c r="A713" s="3" t="s">
        <v>17</v>
      </c>
      <c r="B713" s="4" t="s">
        <v>13</v>
      </c>
      <c r="C713" s="4" t="s">
        <v>14</v>
      </c>
      <c r="D713" s="4" t="s">
        <v>11</v>
      </c>
      <c r="E713" s="4" t="s">
        <v>15</v>
      </c>
      <c r="F713" s="4">
        <v>93</v>
      </c>
      <c r="G713" s="4">
        <v>84</v>
      </c>
      <c r="H713" s="4">
        <v>90</v>
      </c>
      <c r="I713" s="4">
        <f t="shared" si="55"/>
        <v>267</v>
      </c>
      <c r="J713" s="4">
        <f t="shared" si="56"/>
        <v>84</v>
      </c>
      <c r="K713" s="4">
        <f t="shared" si="57"/>
        <v>93</v>
      </c>
      <c r="L713" s="4">
        <f t="shared" si="58"/>
        <v>89</v>
      </c>
      <c r="M713" s="7">
        <f t="shared" si="59"/>
        <v>59</v>
      </c>
    </row>
    <row r="714" spans="1:13" x14ac:dyDescent="0.3">
      <c r="A714" s="3" t="s">
        <v>8</v>
      </c>
      <c r="B714" s="4" t="s">
        <v>29</v>
      </c>
      <c r="C714" s="4" t="s">
        <v>23</v>
      </c>
      <c r="D714" s="4" t="s">
        <v>11</v>
      </c>
      <c r="E714" s="4" t="s">
        <v>15</v>
      </c>
      <c r="F714" s="4">
        <v>80</v>
      </c>
      <c r="G714" s="4">
        <v>85</v>
      </c>
      <c r="H714" s="4">
        <v>85</v>
      </c>
      <c r="I714" s="4">
        <f t="shared" si="55"/>
        <v>250</v>
      </c>
      <c r="J714" s="4">
        <f t="shared" si="56"/>
        <v>80</v>
      </c>
      <c r="K714" s="4">
        <f t="shared" si="57"/>
        <v>85</v>
      </c>
      <c r="L714" s="4">
        <f t="shared" si="58"/>
        <v>83.333333333333329</v>
      </c>
      <c r="M714" s="7">
        <f t="shared" si="59"/>
        <v>135</v>
      </c>
    </row>
    <row r="715" spans="1:13" x14ac:dyDescent="0.3">
      <c r="A715" s="3" t="s">
        <v>8</v>
      </c>
      <c r="B715" s="4" t="s">
        <v>21</v>
      </c>
      <c r="C715" s="4" t="s">
        <v>14</v>
      </c>
      <c r="D715" s="4" t="s">
        <v>11</v>
      </c>
      <c r="E715" s="4" t="s">
        <v>12</v>
      </c>
      <c r="F715" s="4">
        <v>98</v>
      </c>
      <c r="G715" s="4">
        <v>100</v>
      </c>
      <c r="H715" s="4">
        <v>99</v>
      </c>
      <c r="I715" s="4">
        <f t="shared" si="55"/>
        <v>297</v>
      </c>
      <c r="J715" s="4">
        <f t="shared" si="56"/>
        <v>98</v>
      </c>
      <c r="K715" s="4">
        <f t="shared" si="57"/>
        <v>100</v>
      </c>
      <c r="L715" s="4">
        <f t="shared" si="58"/>
        <v>99</v>
      </c>
      <c r="M715" s="7">
        <f t="shared" si="59"/>
        <v>5</v>
      </c>
    </row>
    <row r="716" spans="1:13" x14ac:dyDescent="0.3">
      <c r="A716" s="3" t="s">
        <v>17</v>
      </c>
      <c r="B716" s="4" t="s">
        <v>21</v>
      </c>
      <c r="C716" s="4" t="s">
        <v>16</v>
      </c>
      <c r="D716" s="4" t="s">
        <v>11</v>
      </c>
      <c r="E716" s="4" t="s">
        <v>12</v>
      </c>
      <c r="F716" s="4">
        <v>81</v>
      </c>
      <c r="G716" s="4">
        <v>81</v>
      </c>
      <c r="H716" s="4">
        <v>84</v>
      </c>
      <c r="I716" s="4">
        <f t="shared" si="55"/>
        <v>246</v>
      </c>
      <c r="J716" s="4">
        <f t="shared" si="56"/>
        <v>81</v>
      </c>
      <c r="K716" s="4">
        <f t="shared" si="57"/>
        <v>84</v>
      </c>
      <c r="L716" s="4">
        <f t="shared" si="58"/>
        <v>82</v>
      </c>
      <c r="M716" s="7">
        <f t="shared" si="59"/>
        <v>166</v>
      </c>
    </row>
    <row r="717" spans="1:13" x14ac:dyDescent="0.3">
      <c r="A717" s="3" t="s">
        <v>8</v>
      </c>
      <c r="B717" s="4" t="s">
        <v>9</v>
      </c>
      <c r="C717" s="4" t="s">
        <v>23</v>
      </c>
      <c r="D717" s="4" t="s">
        <v>11</v>
      </c>
      <c r="E717" s="4" t="s">
        <v>15</v>
      </c>
      <c r="F717" s="4">
        <v>60</v>
      </c>
      <c r="G717" s="4">
        <v>70</v>
      </c>
      <c r="H717" s="4">
        <v>74</v>
      </c>
      <c r="I717" s="4">
        <f t="shared" si="55"/>
        <v>204</v>
      </c>
      <c r="J717" s="4">
        <f t="shared" si="56"/>
        <v>60</v>
      </c>
      <c r="K717" s="4">
        <f t="shared" si="57"/>
        <v>74</v>
      </c>
      <c r="L717" s="4">
        <f t="shared" si="58"/>
        <v>68</v>
      </c>
      <c r="M717" s="7">
        <f t="shared" si="59"/>
        <v>512</v>
      </c>
    </row>
    <row r="718" spans="1:13" x14ac:dyDescent="0.3">
      <c r="A718" s="3" t="s">
        <v>8</v>
      </c>
      <c r="B718" s="4" t="s">
        <v>9</v>
      </c>
      <c r="C718" s="4" t="s">
        <v>19</v>
      </c>
      <c r="D718" s="4" t="s">
        <v>20</v>
      </c>
      <c r="E718" s="4" t="s">
        <v>15</v>
      </c>
      <c r="F718" s="4">
        <v>76</v>
      </c>
      <c r="G718" s="4">
        <v>94</v>
      </c>
      <c r="H718" s="4">
        <v>87</v>
      </c>
      <c r="I718" s="4">
        <f t="shared" si="55"/>
        <v>257</v>
      </c>
      <c r="J718" s="4">
        <f t="shared" si="56"/>
        <v>76</v>
      </c>
      <c r="K718" s="4">
        <f t="shared" si="57"/>
        <v>94</v>
      </c>
      <c r="L718" s="4">
        <f t="shared" si="58"/>
        <v>85.666666666666671</v>
      </c>
      <c r="M718" s="7">
        <f t="shared" si="59"/>
        <v>103</v>
      </c>
    </row>
    <row r="719" spans="1:13" x14ac:dyDescent="0.3">
      <c r="A719" s="3" t="s">
        <v>17</v>
      </c>
      <c r="B719" s="4" t="s">
        <v>13</v>
      </c>
      <c r="C719" s="4" t="s">
        <v>19</v>
      </c>
      <c r="D719" s="4" t="s">
        <v>11</v>
      </c>
      <c r="E719" s="4" t="s">
        <v>15</v>
      </c>
      <c r="F719" s="4">
        <v>73</v>
      </c>
      <c r="G719" s="4">
        <v>78</v>
      </c>
      <c r="H719" s="4">
        <v>72</v>
      </c>
      <c r="I719" s="4">
        <f t="shared" si="55"/>
        <v>223</v>
      </c>
      <c r="J719" s="4">
        <f t="shared" si="56"/>
        <v>72</v>
      </c>
      <c r="K719" s="4">
        <f t="shared" si="57"/>
        <v>78</v>
      </c>
      <c r="L719" s="4">
        <f t="shared" si="58"/>
        <v>74.333333333333329</v>
      </c>
      <c r="M719" s="7">
        <f t="shared" si="59"/>
        <v>333</v>
      </c>
    </row>
    <row r="720" spans="1:13" x14ac:dyDescent="0.3">
      <c r="A720" s="3" t="s">
        <v>8</v>
      </c>
      <c r="B720" s="4" t="s">
        <v>13</v>
      </c>
      <c r="C720" s="4" t="s">
        <v>19</v>
      </c>
      <c r="D720" s="4" t="s">
        <v>11</v>
      </c>
      <c r="E720" s="4" t="s">
        <v>15</v>
      </c>
      <c r="F720" s="4">
        <v>96</v>
      </c>
      <c r="G720" s="4">
        <v>96</v>
      </c>
      <c r="H720" s="4">
        <v>99</v>
      </c>
      <c r="I720" s="4">
        <f t="shared" si="55"/>
        <v>291</v>
      </c>
      <c r="J720" s="4">
        <f t="shared" si="56"/>
        <v>96</v>
      </c>
      <c r="K720" s="4">
        <f t="shared" si="57"/>
        <v>99</v>
      </c>
      <c r="L720" s="4">
        <f t="shared" si="58"/>
        <v>97</v>
      </c>
      <c r="M720" s="7">
        <f t="shared" si="59"/>
        <v>14</v>
      </c>
    </row>
    <row r="721" spans="1:13" x14ac:dyDescent="0.3">
      <c r="A721" s="3" t="s">
        <v>8</v>
      </c>
      <c r="B721" s="4" t="s">
        <v>13</v>
      </c>
      <c r="C721" s="4" t="s">
        <v>22</v>
      </c>
      <c r="D721" s="4" t="s">
        <v>11</v>
      </c>
      <c r="E721" s="4" t="s">
        <v>12</v>
      </c>
      <c r="F721" s="4">
        <v>76</v>
      </c>
      <c r="G721" s="4">
        <v>76</v>
      </c>
      <c r="H721" s="4">
        <v>74</v>
      </c>
      <c r="I721" s="4">
        <f t="shared" si="55"/>
        <v>226</v>
      </c>
      <c r="J721" s="4">
        <f t="shared" si="56"/>
        <v>74</v>
      </c>
      <c r="K721" s="4">
        <f t="shared" si="57"/>
        <v>76</v>
      </c>
      <c r="L721" s="4">
        <f t="shared" si="58"/>
        <v>75.333333333333329</v>
      </c>
      <c r="M721" s="7">
        <f t="shared" si="59"/>
        <v>307</v>
      </c>
    </row>
    <row r="722" spans="1:13" x14ac:dyDescent="0.3">
      <c r="A722" s="3" t="s">
        <v>17</v>
      </c>
      <c r="B722" s="4" t="s">
        <v>29</v>
      </c>
      <c r="C722" s="4" t="s">
        <v>19</v>
      </c>
      <c r="D722" s="4" t="s">
        <v>20</v>
      </c>
      <c r="E722" s="4" t="s">
        <v>15</v>
      </c>
      <c r="F722" s="4">
        <v>91</v>
      </c>
      <c r="G722" s="4">
        <v>73</v>
      </c>
      <c r="H722" s="4">
        <v>80</v>
      </c>
      <c r="I722" s="4">
        <f t="shared" si="55"/>
        <v>244</v>
      </c>
      <c r="J722" s="4">
        <f t="shared" si="56"/>
        <v>73</v>
      </c>
      <c r="K722" s="4">
        <f t="shared" si="57"/>
        <v>91</v>
      </c>
      <c r="L722" s="4">
        <f t="shared" si="58"/>
        <v>81.333333333333329</v>
      </c>
      <c r="M722" s="7">
        <f t="shared" si="59"/>
        <v>173</v>
      </c>
    </row>
    <row r="723" spans="1:13" x14ac:dyDescent="0.3">
      <c r="A723" s="3" t="s">
        <v>8</v>
      </c>
      <c r="B723" s="4" t="s">
        <v>13</v>
      </c>
      <c r="C723" s="4" t="s">
        <v>14</v>
      </c>
      <c r="D723" s="4" t="s">
        <v>20</v>
      </c>
      <c r="E723" s="4" t="s">
        <v>12</v>
      </c>
      <c r="F723" s="4">
        <v>62</v>
      </c>
      <c r="G723" s="4">
        <v>72</v>
      </c>
      <c r="H723" s="4">
        <v>70</v>
      </c>
      <c r="I723" s="4">
        <f t="shared" si="55"/>
        <v>204</v>
      </c>
      <c r="J723" s="4">
        <f t="shared" si="56"/>
        <v>62</v>
      </c>
      <c r="K723" s="4">
        <f t="shared" si="57"/>
        <v>72</v>
      </c>
      <c r="L723" s="4">
        <f t="shared" si="58"/>
        <v>68</v>
      </c>
      <c r="M723" s="7">
        <f t="shared" si="59"/>
        <v>512</v>
      </c>
    </row>
    <row r="724" spans="1:13" x14ac:dyDescent="0.3">
      <c r="A724" s="3" t="s">
        <v>17</v>
      </c>
      <c r="B724" s="4" t="s">
        <v>21</v>
      </c>
      <c r="C724" s="4" t="s">
        <v>23</v>
      </c>
      <c r="D724" s="4" t="s">
        <v>20</v>
      </c>
      <c r="E724" s="4" t="s">
        <v>15</v>
      </c>
      <c r="F724" s="4">
        <v>55</v>
      </c>
      <c r="G724" s="4">
        <v>59</v>
      </c>
      <c r="H724" s="4">
        <v>59</v>
      </c>
      <c r="I724" s="4">
        <f t="shared" si="55"/>
        <v>173</v>
      </c>
      <c r="J724" s="4">
        <f t="shared" si="56"/>
        <v>55</v>
      </c>
      <c r="K724" s="4">
        <f t="shared" si="57"/>
        <v>59</v>
      </c>
      <c r="L724" s="4">
        <f t="shared" si="58"/>
        <v>57.666666666666664</v>
      </c>
      <c r="M724" s="7">
        <f t="shared" si="59"/>
        <v>756</v>
      </c>
    </row>
    <row r="725" spans="1:13" x14ac:dyDescent="0.3">
      <c r="A725" s="3" t="s">
        <v>8</v>
      </c>
      <c r="B725" s="4" t="s">
        <v>9</v>
      </c>
      <c r="C725" s="4" t="s">
        <v>23</v>
      </c>
      <c r="D725" s="4" t="s">
        <v>20</v>
      </c>
      <c r="E725" s="4" t="s">
        <v>15</v>
      </c>
      <c r="F725" s="4">
        <v>74</v>
      </c>
      <c r="G725" s="4">
        <v>90</v>
      </c>
      <c r="H725" s="4">
        <v>88</v>
      </c>
      <c r="I725" s="4">
        <f t="shared" si="55"/>
        <v>252</v>
      </c>
      <c r="J725" s="4">
        <f t="shared" si="56"/>
        <v>74</v>
      </c>
      <c r="K725" s="4">
        <f t="shared" si="57"/>
        <v>90</v>
      </c>
      <c r="L725" s="4">
        <f t="shared" si="58"/>
        <v>84</v>
      </c>
      <c r="M725" s="7">
        <f t="shared" si="59"/>
        <v>123</v>
      </c>
    </row>
    <row r="726" spans="1:13" x14ac:dyDescent="0.3">
      <c r="A726" s="3" t="s">
        <v>17</v>
      </c>
      <c r="B726" s="4" t="s">
        <v>13</v>
      </c>
      <c r="C726" s="4" t="s">
        <v>22</v>
      </c>
      <c r="D726" s="4" t="s">
        <v>11</v>
      </c>
      <c r="E726" s="4" t="s">
        <v>12</v>
      </c>
      <c r="F726" s="4">
        <v>50</v>
      </c>
      <c r="G726" s="4">
        <v>48</v>
      </c>
      <c r="H726" s="4">
        <v>42</v>
      </c>
      <c r="I726" s="4">
        <f t="shared" si="55"/>
        <v>140</v>
      </c>
      <c r="J726" s="4">
        <f t="shared" si="56"/>
        <v>42</v>
      </c>
      <c r="K726" s="4">
        <f t="shared" si="57"/>
        <v>50</v>
      </c>
      <c r="L726" s="4">
        <f t="shared" si="58"/>
        <v>46.666666666666664</v>
      </c>
      <c r="M726" s="7">
        <f t="shared" si="59"/>
        <v>930</v>
      </c>
    </row>
    <row r="727" spans="1:13" x14ac:dyDescent="0.3">
      <c r="A727" s="3" t="s">
        <v>17</v>
      </c>
      <c r="B727" s="4" t="s">
        <v>9</v>
      </c>
      <c r="C727" s="4" t="s">
        <v>14</v>
      </c>
      <c r="D727" s="4" t="s">
        <v>11</v>
      </c>
      <c r="E727" s="4" t="s">
        <v>12</v>
      </c>
      <c r="F727" s="4">
        <v>47</v>
      </c>
      <c r="G727" s="4">
        <v>43</v>
      </c>
      <c r="H727" s="4">
        <v>41</v>
      </c>
      <c r="I727" s="4">
        <f t="shared" si="55"/>
        <v>131</v>
      </c>
      <c r="J727" s="4">
        <f t="shared" si="56"/>
        <v>41</v>
      </c>
      <c r="K727" s="4">
        <f t="shared" si="57"/>
        <v>47</v>
      </c>
      <c r="L727" s="4">
        <f t="shared" si="58"/>
        <v>43.666666666666664</v>
      </c>
      <c r="M727" s="7">
        <f t="shared" si="59"/>
        <v>954</v>
      </c>
    </row>
    <row r="728" spans="1:13" x14ac:dyDescent="0.3">
      <c r="A728" s="3" t="s">
        <v>17</v>
      </c>
      <c r="B728" s="4" t="s">
        <v>29</v>
      </c>
      <c r="C728" s="4" t="s">
        <v>14</v>
      </c>
      <c r="D728" s="4" t="s">
        <v>11</v>
      </c>
      <c r="E728" s="4" t="s">
        <v>15</v>
      </c>
      <c r="F728" s="4">
        <v>81</v>
      </c>
      <c r="G728" s="4">
        <v>74</v>
      </c>
      <c r="H728" s="4">
        <v>71</v>
      </c>
      <c r="I728" s="4">
        <f t="shared" si="55"/>
        <v>226</v>
      </c>
      <c r="J728" s="4">
        <f t="shared" si="56"/>
        <v>71</v>
      </c>
      <c r="K728" s="4">
        <f t="shared" si="57"/>
        <v>81</v>
      </c>
      <c r="L728" s="4">
        <f t="shared" si="58"/>
        <v>75.333333333333329</v>
      </c>
      <c r="M728" s="7">
        <f t="shared" si="59"/>
        <v>307</v>
      </c>
    </row>
    <row r="729" spans="1:13" x14ac:dyDescent="0.3">
      <c r="A729" s="3" t="s">
        <v>8</v>
      </c>
      <c r="B729" s="4" t="s">
        <v>29</v>
      </c>
      <c r="C729" s="4" t="s">
        <v>19</v>
      </c>
      <c r="D729" s="4" t="s">
        <v>11</v>
      </c>
      <c r="E729" s="4" t="s">
        <v>15</v>
      </c>
      <c r="F729" s="4">
        <v>65</v>
      </c>
      <c r="G729" s="4">
        <v>75</v>
      </c>
      <c r="H729" s="4">
        <v>77</v>
      </c>
      <c r="I729" s="4">
        <f t="shared" si="55"/>
        <v>217</v>
      </c>
      <c r="J729" s="4">
        <f t="shared" si="56"/>
        <v>65</v>
      </c>
      <c r="K729" s="4">
        <f t="shared" si="57"/>
        <v>77</v>
      </c>
      <c r="L729" s="4">
        <f t="shared" si="58"/>
        <v>72.333333333333329</v>
      </c>
      <c r="M729" s="7">
        <f t="shared" si="59"/>
        <v>389</v>
      </c>
    </row>
    <row r="730" spans="1:13" x14ac:dyDescent="0.3">
      <c r="A730" s="3" t="s">
        <v>17</v>
      </c>
      <c r="B730" s="4" t="s">
        <v>29</v>
      </c>
      <c r="C730" s="4" t="s">
        <v>23</v>
      </c>
      <c r="D730" s="4" t="s">
        <v>11</v>
      </c>
      <c r="E730" s="4" t="s">
        <v>15</v>
      </c>
      <c r="F730" s="4">
        <v>68</v>
      </c>
      <c r="G730" s="4">
        <v>51</v>
      </c>
      <c r="H730" s="4">
        <v>57</v>
      </c>
      <c r="I730" s="4">
        <f t="shared" si="55"/>
        <v>176</v>
      </c>
      <c r="J730" s="4">
        <f t="shared" si="56"/>
        <v>51</v>
      </c>
      <c r="K730" s="4">
        <f t="shared" si="57"/>
        <v>68</v>
      </c>
      <c r="L730" s="4">
        <f t="shared" si="58"/>
        <v>58.666666666666664</v>
      </c>
      <c r="M730" s="7">
        <f t="shared" si="59"/>
        <v>736</v>
      </c>
    </row>
    <row r="731" spans="1:13" x14ac:dyDescent="0.3">
      <c r="A731" s="3" t="s">
        <v>8</v>
      </c>
      <c r="B731" s="4" t="s">
        <v>21</v>
      </c>
      <c r="C731" s="4" t="s">
        <v>22</v>
      </c>
      <c r="D731" s="4" t="s">
        <v>20</v>
      </c>
      <c r="E731" s="4" t="s">
        <v>12</v>
      </c>
      <c r="F731" s="4">
        <v>73</v>
      </c>
      <c r="G731" s="4">
        <v>92</v>
      </c>
      <c r="H731" s="4">
        <v>84</v>
      </c>
      <c r="I731" s="4">
        <f t="shared" si="55"/>
        <v>249</v>
      </c>
      <c r="J731" s="4">
        <f t="shared" si="56"/>
        <v>73</v>
      </c>
      <c r="K731" s="4">
        <f t="shared" si="57"/>
        <v>92</v>
      </c>
      <c r="L731" s="4">
        <f t="shared" si="58"/>
        <v>83</v>
      </c>
      <c r="M731" s="7">
        <f t="shared" si="59"/>
        <v>140</v>
      </c>
    </row>
    <row r="732" spans="1:13" x14ac:dyDescent="0.3">
      <c r="A732" s="3" t="s">
        <v>17</v>
      </c>
      <c r="B732" s="4" t="s">
        <v>13</v>
      </c>
      <c r="C732" s="4" t="s">
        <v>14</v>
      </c>
      <c r="D732" s="4" t="s">
        <v>11</v>
      </c>
      <c r="E732" s="4" t="s">
        <v>12</v>
      </c>
      <c r="F732" s="4">
        <v>53</v>
      </c>
      <c r="G732" s="4">
        <v>39</v>
      </c>
      <c r="H732" s="4">
        <v>37</v>
      </c>
      <c r="I732" s="4">
        <f t="shared" si="55"/>
        <v>129</v>
      </c>
      <c r="J732" s="4">
        <f t="shared" si="56"/>
        <v>37</v>
      </c>
      <c r="K732" s="4">
        <f t="shared" si="57"/>
        <v>53</v>
      </c>
      <c r="L732" s="4">
        <f t="shared" si="58"/>
        <v>43</v>
      </c>
      <c r="M732" s="7">
        <f t="shared" si="59"/>
        <v>960</v>
      </c>
    </row>
    <row r="733" spans="1:13" x14ac:dyDescent="0.3">
      <c r="A733" s="3" t="s">
        <v>8</v>
      </c>
      <c r="B733" s="4" t="s">
        <v>9</v>
      </c>
      <c r="C733" s="4" t="s">
        <v>19</v>
      </c>
      <c r="D733" s="4" t="s">
        <v>20</v>
      </c>
      <c r="E733" s="4" t="s">
        <v>15</v>
      </c>
      <c r="F733" s="4">
        <v>68</v>
      </c>
      <c r="G733" s="4">
        <v>77</v>
      </c>
      <c r="H733" s="4">
        <v>80</v>
      </c>
      <c r="I733" s="4">
        <f t="shared" si="55"/>
        <v>225</v>
      </c>
      <c r="J733" s="4">
        <f t="shared" si="56"/>
        <v>68</v>
      </c>
      <c r="K733" s="4">
        <f t="shared" si="57"/>
        <v>80</v>
      </c>
      <c r="L733" s="4">
        <f t="shared" si="58"/>
        <v>75</v>
      </c>
      <c r="M733" s="7">
        <f t="shared" si="59"/>
        <v>314</v>
      </c>
    </row>
    <row r="734" spans="1:13" x14ac:dyDescent="0.3">
      <c r="A734" s="3" t="s">
        <v>17</v>
      </c>
      <c r="B734" s="4" t="s">
        <v>18</v>
      </c>
      <c r="C734" s="4" t="s">
        <v>23</v>
      </c>
      <c r="D734" s="4" t="s">
        <v>20</v>
      </c>
      <c r="E734" s="4" t="s">
        <v>12</v>
      </c>
      <c r="F734" s="4">
        <v>55</v>
      </c>
      <c r="G734" s="4">
        <v>46</v>
      </c>
      <c r="H734" s="4">
        <v>43</v>
      </c>
      <c r="I734" s="4">
        <f t="shared" si="55"/>
        <v>144</v>
      </c>
      <c r="J734" s="4">
        <f t="shared" si="56"/>
        <v>43</v>
      </c>
      <c r="K734" s="4">
        <f t="shared" si="57"/>
        <v>55</v>
      </c>
      <c r="L734" s="4">
        <f t="shared" si="58"/>
        <v>48</v>
      </c>
      <c r="M734" s="7">
        <f t="shared" si="59"/>
        <v>921</v>
      </c>
    </row>
    <row r="735" spans="1:13" x14ac:dyDescent="0.3">
      <c r="A735" s="3" t="s">
        <v>8</v>
      </c>
      <c r="B735" s="4" t="s">
        <v>13</v>
      </c>
      <c r="C735" s="4" t="s">
        <v>14</v>
      </c>
      <c r="D735" s="4" t="s">
        <v>11</v>
      </c>
      <c r="E735" s="4" t="s">
        <v>15</v>
      </c>
      <c r="F735" s="4">
        <v>87</v>
      </c>
      <c r="G735" s="4">
        <v>89</v>
      </c>
      <c r="H735" s="4">
        <v>94</v>
      </c>
      <c r="I735" s="4">
        <f t="shared" si="55"/>
        <v>270</v>
      </c>
      <c r="J735" s="4">
        <f t="shared" si="56"/>
        <v>87</v>
      </c>
      <c r="K735" s="4">
        <f t="shared" si="57"/>
        <v>94</v>
      </c>
      <c r="L735" s="4">
        <f t="shared" si="58"/>
        <v>90</v>
      </c>
      <c r="M735" s="7">
        <f t="shared" si="59"/>
        <v>51</v>
      </c>
    </row>
    <row r="736" spans="1:13" x14ac:dyDescent="0.3">
      <c r="A736" s="3" t="s">
        <v>17</v>
      </c>
      <c r="B736" s="4" t="s">
        <v>21</v>
      </c>
      <c r="C736" s="4" t="s">
        <v>23</v>
      </c>
      <c r="D736" s="4" t="s">
        <v>11</v>
      </c>
      <c r="E736" s="4" t="s">
        <v>12</v>
      </c>
      <c r="F736" s="4">
        <v>55</v>
      </c>
      <c r="G736" s="4">
        <v>47</v>
      </c>
      <c r="H736" s="4">
        <v>44</v>
      </c>
      <c r="I736" s="4">
        <f t="shared" si="55"/>
        <v>146</v>
      </c>
      <c r="J736" s="4">
        <f t="shared" si="56"/>
        <v>44</v>
      </c>
      <c r="K736" s="4">
        <f t="shared" si="57"/>
        <v>55</v>
      </c>
      <c r="L736" s="4">
        <f t="shared" si="58"/>
        <v>48.666666666666664</v>
      </c>
      <c r="M736" s="7">
        <f t="shared" si="59"/>
        <v>911</v>
      </c>
    </row>
    <row r="737" spans="1:13" x14ac:dyDescent="0.3">
      <c r="A737" s="3" t="s">
        <v>8</v>
      </c>
      <c r="B737" s="4" t="s">
        <v>29</v>
      </c>
      <c r="C737" s="4" t="s">
        <v>14</v>
      </c>
      <c r="D737" s="4" t="s">
        <v>20</v>
      </c>
      <c r="E737" s="4" t="s">
        <v>12</v>
      </c>
      <c r="F737" s="4">
        <v>53</v>
      </c>
      <c r="G737" s="4">
        <v>58</v>
      </c>
      <c r="H737" s="4">
        <v>57</v>
      </c>
      <c r="I737" s="4">
        <f t="shared" si="55"/>
        <v>168</v>
      </c>
      <c r="J737" s="4">
        <f t="shared" si="56"/>
        <v>53</v>
      </c>
      <c r="K737" s="4">
        <f t="shared" si="57"/>
        <v>58</v>
      </c>
      <c r="L737" s="4">
        <f t="shared" si="58"/>
        <v>56</v>
      </c>
      <c r="M737" s="7">
        <f t="shared" si="59"/>
        <v>786</v>
      </c>
    </row>
    <row r="738" spans="1:13" x14ac:dyDescent="0.3">
      <c r="A738" s="3" t="s">
        <v>17</v>
      </c>
      <c r="B738" s="4" t="s">
        <v>13</v>
      </c>
      <c r="C738" s="4" t="s">
        <v>16</v>
      </c>
      <c r="D738" s="4" t="s">
        <v>11</v>
      </c>
      <c r="E738" s="4" t="s">
        <v>12</v>
      </c>
      <c r="F738" s="4">
        <v>67</v>
      </c>
      <c r="G738" s="4">
        <v>57</v>
      </c>
      <c r="H738" s="4">
        <v>59</v>
      </c>
      <c r="I738" s="4">
        <f t="shared" si="55"/>
        <v>183</v>
      </c>
      <c r="J738" s="4">
        <f t="shared" si="56"/>
        <v>57</v>
      </c>
      <c r="K738" s="4">
        <f t="shared" si="57"/>
        <v>67</v>
      </c>
      <c r="L738" s="4">
        <f t="shared" si="58"/>
        <v>61</v>
      </c>
      <c r="M738" s="7">
        <f t="shared" si="59"/>
        <v>687</v>
      </c>
    </row>
    <row r="739" spans="1:13" x14ac:dyDescent="0.3">
      <c r="A739" s="3" t="s">
        <v>17</v>
      </c>
      <c r="B739" s="4" t="s">
        <v>13</v>
      </c>
      <c r="C739" s="4" t="s">
        <v>19</v>
      </c>
      <c r="D739" s="4" t="s">
        <v>11</v>
      </c>
      <c r="E739" s="4" t="s">
        <v>12</v>
      </c>
      <c r="F739" s="4">
        <v>92</v>
      </c>
      <c r="G739" s="4">
        <v>79</v>
      </c>
      <c r="H739" s="4">
        <v>84</v>
      </c>
      <c r="I739" s="4">
        <f t="shared" si="55"/>
        <v>255</v>
      </c>
      <c r="J739" s="4">
        <f t="shared" si="56"/>
        <v>79</v>
      </c>
      <c r="K739" s="4">
        <f t="shared" si="57"/>
        <v>92</v>
      </c>
      <c r="L739" s="4">
        <f t="shared" si="58"/>
        <v>85</v>
      </c>
      <c r="M739" s="7">
        <f t="shared" si="59"/>
        <v>113</v>
      </c>
    </row>
    <row r="740" spans="1:13" x14ac:dyDescent="0.3">
      <c r="A740" s="3" t="s">
        <v>8</v>
      </c>
      <c r="B740" s="4" t="s">
        <v>9</v>
      </c>
      <c r="C740" s="4" t="s">
        <v>14</v>
      </c>
      <c r="D740" s="4" t="s">
        <v>20</v>
      </c>
      <c r="E740" s="4" t="s">
        <v>15</v>
      </c>
      <c r="F740" s="4">
        <v>53</v>
      </c>
      <c r="G740" s="4">
        <v>66</v>
      </c>
      <c r="H740" s="4">
        <v>73</v>
      </c>
      <c r="I740" s="4">
        <f t="shared" si="55"/>
        <v>192</v>
      </c>
      <c r="J740" s="4">
        <f t="shared" si="56"/>
        <v>53</v>
      </c>
      <c r="K740" s="4">
        <f t="shared" si="57"/>
        <v>73</v>
      </c>
      <c r="L740" s="4">
        <f t="shared" si="58"/>
        <v>64</v>
      </c>
      <c r="M740" s="7">
        <f t="shared" si="59"/>
        <v>623</v>
      </c>
    </row>
    <row r="741" spans="1:13" x14ac:dyDescent="0.3">
      <c r="A741" s="3" t="s">
        <v>17</v>
      </c>
      <c r="B741" s="4" t="s">
        <v>21</v>
      </c>
      <c r="C741" s="4" t="s">
        <v>19</v>
      </c>
      <c r="D741" s="4" t="s">
        <v>11</v>
      </c>
      <c r="E741" s="4" t="s">
        <v>12</v>
      </c>
      <c r="F741" s="4">
        <v>81</v>
      </c>
      <c r="G741" s="4">
        <v>71</v>
      </c>
      <c r="H741" s="4">
        <v>73</v>
      </c>
      <c r="I741" s="4">
        <f t="shared" si="55"/>
        <v>225</v>
      </c>
      <c r="J741" s="4">
        <f t="shared" si="56"/>
        <v>71</v>
      </c>
      <c r="K741" s="4">
        <f t="shared" si="57"/>
        <v>81</v>
      </c>
      <c r="L741" s="4">
        <f t="shared" si="58"/>
        <v>75</v>
      </c>
      <c r="M741" s="7">
        <f t="shared" si="59"/>
        <v>314</v>
      </c>
    </row>
    <row r="742" spans="1:13" x14ac:dyDescent="0.3">
      <c r="A742" s="3" t="s">
        <v>17</v>
      </c>
      <c r="B742" s="4" t="s">
        <v>13</v>
      </c>
      <c r="C742" s="4" t="s">
        <v>22</v>
      </c>
      <c r="D742" s="4" t="s">
        <v>20</v>
      </c>
      <c r="E742" s="4" t="s">
        <v>12</v>
      </c>
      <c r="F742" s="4">
        <v>61</v>
      </c>
      <c r="G742" s="4">
        <v>60</v>
      </c>
      <c r="H742" s="4">
        <v>55</v>
      </c>
      <c r="I742" s="4">
        <f t="shared" si="55"/>
        <v>176</v>
      </c>
      <c r="J742" s="4">
        <f t="shared" si="56"/>
        <v>55</v>
      </c>
      <c r="K742" s="4">
        <f t="shared" si="57"/>
        <v>61</v>
      </c>
      <c r="L742" s="4">
        <f t="shared" si="58"/>
        <v>58.666666666666664</v>
      </c>
      <c r="M742" s="7">
        <f t="shared" si="59"/>
        <v>736</v>
      </c>
    </row>
    <row r="743" spans="1:13" x14ac:dyDescent="0.3">
      <c r="A743" s="3" t="s">
        <v>17</v>
      </c>
      <c r="B743" s="4" t="s">
        <v>21</v>
      </c>
      <c r="C743" s="4" t="s">
        <v>10</v>
      </c>
      <c r="D743" s="4" t="s">
        <v>11</v>
      </c>
      <c r="E743" s="4" t="s">
        <v>12</v>
      </c>
      <c r="F743" s="4">
        <v>80</v>
      </c>
      <c r="G743" s="4">
        <v>73</v>
      </c>
      <c r="H743" s="4">
        <v>72</v>
      </c>
      <c r="I743" s="4">
        <f t="shared" si="55"/>
        <v>225</v>
      </c>
      <c r="J743" s="4">
        <f t="shared" si="56"/>
        <v>72</v>
      </c>
      <c r="K743" s="4">
        <f t="shared" si="57"/>
        <v>80</v>
      </c>
      <c r="L743" s="4">
        <f t="shared" si="58"/>
        <v>75</v>
      </c>
      <c r="M743" s="7">
        <f t="shared" si="59"/>
        <v>314</v>
      </c>
    </row>
    <row r="744" spans="1:13" x14ac:dyDescent="0.3">
      <c r="A744" s="3" t="s">
        <v>8</v>
      </c>
      <c r="B744" s="4" t="s">
        <v>18</v>
      </c>
      <c r="C744" s="4" t="s">
        <v>19</v>
      </c>
      <c r="D744" s="4" t="s">
        <v>20</v>
      </c>
      <c r="E744" s="4" t="s">
        <v>12</v>
      </c>
      <c r="F744" s="4">
        <v>37</v>
      </c>
      <c r="G744" s="4">
        <v>57</v>
      </c>
      <c r="H744" s="4">
        <v>56</v>
      </c>
      <c r="I744" s="4">
        <f t="shared" si="55"/>
        <v>150</v>
      </c>
      <c r="J744" s="4">
        <f t="shared" si="56"/>
        <v>37</v>
      </c>
      <c r="K744" s="4">
        <f t="shared" si="57"/>
        <v>57</v>
      </c>
      <c r="L744" s="4">
        <f t="shared" si="58"/>
        <v>50</v>
      </c>
      <c r="M744" s="7">
        <f t="shared" si="59"/>
        <v>892</v>
      </c>
    </row>
    <row r="745" spans="1:13" x14ac:dyDescent="0.3">
      <c r="A745" s="3" t="s">
        <v>8</v>
      </c>
      <c r="B745" s="4" t="s">
        <v>13</v>
      </c>
      <c r="C745" s="4" t="s">
        <v>22</v>
      </c>
      <c r="D745" s="4" t="s">
        <v>11</v>
      </c>
      <c r="E745" s="4" t="s">
        <v>12</v>
      </c>
      <c r="F745" s="4">
        <v>81</v>
      </c>
      <c r="G745" s="4">
        <v>84</v>
      </c>
      <c r="H745" s="4">
        <v>82</v>
      </c>
      <c r="I745" s="4">
        <f t="shared" si="55"/>
        <v>247</v>
      </c>
      <c r="J745" s="4">
        <f t="shared" si="56"/>
        <v>81</v>
      </c>
      <c r="K745" s="4">
        <f t="shared" si="57"/>
        <v>84</v>
      </c>
      <c r="L745" s="4">
        <f t="shared" si="58"/>
        <v>82.333333333333329</v>
      </c>
      <c r="M745" s="7">
        <f t="shared" si="59"/>
        <v>155</v>
      </c>
    </row>
    <row r="746" spans="1:13" x14ac:dyDescent="0.3">
      <c r="A746" s="3" t="s">
        <v>8</v>
      </c>
      <c r="B746" s="4" t="s">
        <v>13</v>
      </c>
      <c r="C746" s="4" t="s">
        <v>19</v>
      </c>
      <c r="D746" s="4" t="s">
        <v>11</v>
      </c>
      <c r="E746" s="4" t="s">
        <v>15</v>
      </c>
      <c r="F746" s="4">
        <v>59</v>
      </c>
      <c r="G746" s="4">
        <v>73</v>
      </c>
      <c r="H746" s="4">
        <v>72</v>
      </c>
      <c r="I746" s="4">
        <f t="shared" si="55"/>
        <v>204</v>
      </c>
      <c r="J746" s="4">
        <f t="shared" si="56"/>
        <v>59</v>
      </c>
      <c r="K746" s="4">
        <f t="shared" si="57"/>
        <v>73</v>
      </c>
      <c r="L746" s="4">
        <f t="shared" si="58"/>
        <v>68</v>
      </c>
      <c r="M746" s="7">
        <f t="shared" si="59"/>
        <v>512</v>
      </c>
    </row>
    <row r="747" spans="1:13" x14ac:dyDescent="0.3">
      <c r="A747" s="3" t="s">
        <v>17</v>
      </c>
      <c r="B747" s="4" t="s">
        <v>9</v>
      </c>
      <c r="C747" s="4" t="s">
        <v>14</v>
      </c>
      <c r="D747" s="4" t="s">
        <v>20</v>
      </c>
      <c r="E747" s="4" t="s">
        <v>12</v>
      </c>
      <c r="F747" s="4">
        <v>55</v>
      </c>
      <c r="G747" s="4">
        <v>55</v>
      </c>
      <c r="H747" s="4">
        <v>47</v>
      </c>
      <c r="I747" s="4">
        <f t="shared" si="55"/>
        <v>157</v>
      </c>
      <c r="J747" s="4">
        <f t="shared" si="56"/>
        <v>47</v>
      </c>
      <c r="K747" s="4">
        <f t="shared" si="57"/>
        <v>55</v>
      </c>
      <c r="L747" s="4">
        <f t="shared" si="58"/>
        <v>52.333333333333336</v>
      </c>
      <c r="M747" s="7">
        <f t="shared" si="59"/>
        <v>850</v>
      </c>
    </row>
    <row r="748" spans="1:13" x14ac:dyDescent="0.3">
      <c r="A748" s="3" t="s">
        <v>17</v>
      </c>
      <c r="B748" s="4" t="s">
        <v>21</v>
      </c>
      <c r="C748" s="4" t="s">
        <v>19</v>
      </c>
      <c r="D748" s="4" t="s">
        <v>11</v>
      </c>
      <c r="E748" s="4" t="s">
        <v>12</v>
      </c>
      <c r="F748" s="4">
        <v>72</v>
      </c>
      <c r="G748" s="4">
        <v>79</v>
      </c>
      <c r="H748" s="4">
        <v>74</v>
      </c>
      <c r="I748" s="4">
        <f t="shared" si="55"/>
        <v>225</v>
      </c>
      <c r="J748" s="4">
        <f t="shared" si="56"/>
        <v>72</v>
      </c>
      <c r="K748" s="4">
        <f t="shared" si="57"/>
        <v>79</v>
      </c>
      <c r="L748" s="4">
        <f t="shared" si="58"/>
        <v>75</v>
      </c>
      <c r="M748" s="7">
        <f t="shared" si="59"/>
        <v>314</v>
      </c>
    </row>
    <row r="749" spans="1:13" x14ac:dyDescent="0.3">
      <c r="A749" s="3" t="s">
        <v>17</v>
      </c>
      <c r="B749" s="4" t="s">
        <v>21</v>
      </c>
      <c r="C749" s="4" t="s">
        <v>22</v>
      </c>
      <c r="D749" s="4" t="s">
        <v>11</v>
      </c>
      <c r="E749" s="4" t="s">
        <v>12</v>
      </c>
      <c r="F749" s="4">
        <v>69</v>
      </c>
      <c r="G749" s="4">
        <v>75</v>
      </c>
      <c r="H749" s="4">
        <v>71</v>
      </c>
      <c r="I749" s="4">
        <f t="shared" si="55"/>
        <v>215</v>
      </c>
      <c r="J749" s="4">
        <f t="shared" si="56"/>
        <v>69</v>
      </c>
      <c r="K749" s="4">
        <f t="shared" si="57"/>
        <v>75</v>
      </c>
      <c r="L749" s="4">
        <f t="shared" si="58"/>
        <v>71.666666666666671</v>
      </c>
      <c r="M749" s="7">
        <f t="shared" si="59"/>
        <v>404</v>
      </c>
    </row>
    <row r="750" spans="1:13" x14ac:dyDescent="0.3">
      <c r="A750" s="3" t="s">
        <v>17</v>
      </c>
      <c r="B750" s="4" t="s">
        <v>13</v>
      </c>
      <c r="C750" s="4" t="s">
        <v>14</v>
      </c>
      <c r="D750" s="4" t="s">
        <v>11</v>
      </c>
      <c r="E750" s="4" t="s">
        <v>12</v>
      </c>
      <c r="F750" s="4">
        <v>69</v>
      </c>
      <c r="G750" s="4">
        <v>64</v>
      </c>
      <c r="H750" s="4">
        <v>68</v>
      </c>
      <c r="I750" s="4">
        <f t="shared" si="55"/>
        <v>201</v>
      </c>
      <c r="J750" s="4">
        <f t="shared" si="56"/>
        <v>64</v>
      </c>
      <c r="K750" s="4">
        <f t="shared" si="57"/>
        <v>69</v>
      </c>
      <c r="L750" s="4">
        <f t="shared" si="58"/>
        <v>67</v>
      </c>
      <c r="M750" s="7">
        <f t="shared" si="59"/>
        <v>540</v>
      </c>
    </row>
    <row r="751" spans="1:13" x14ac:dyDescent="0.3">
      <c r="A751" s="3" t="s">
        <v>8</v>
      </c>
      <c r="B751" s="4" t="s">
        <v>13</v>
      </c>
      <c r="C751" s="4" t="s">
        <v>10</v>
      </c>
      <c r="D751" s="4" t="s">
        <v>20</v>
      </c>
      <c r="E751" s="4" t="s">
        <v>12</v>
      </c>
      <c r="F751" s="4">
        <v>50</v>
      </c>
      <c r="G751" s="4">
        <v>60</v>
      </c>
      <c r="H751" s="4">
        <v>59</v>
      </c>
      <c r="I751" s="4">
        <f t="shared" si="55"/>
        <v>169</v>
      </c>
      <c r="J751" s="4">
        <f t="shared" si="56"/>
        <v>50</v>
      </c>
      <c r="K751" s="4">
        <f t="shared" si="57"/>
        <v>60</v>
      </c>
      <c r="L751" s="4">
        <f t="shared" si="58"/>
        <v>56.333333333333336</v>
      </c>
      <c r="M751" s="7">
        <f t="shared" si="59"/>
        <v>780</v>
      </c>
    </row>
    <row r="752" spans="1:13" x14ac:dyDescent="0.3">
      <c r="A752" s="3" t="s">
        <v>17</v>
      </c>
      <c r="B752" s="4" t="s">
        <v>9</v>
      </c>
      <c r="C752" s="4" t="s">
        <v>14</v>
      </c>
      <c r="D752" s="4" t="s">
        <v>11</v>
      </c>
      <c r="E752" s="4" t="s">
        <v>15</v>
      </c>
      <c r="F752" s="4">
        <v>87</v>
      </c>
      <c r="G752" s="4">
        <v>84</v>
      </c>
      <c r="H752" s="4">
        <v>86</v>
      </c>
      <c r="I752" s="4">
        <f t="shared" si="55"/>
        <v>257</v>
      </c>
      <c r="J752" s="4">
        <f t="shared" si="56"/>
        <v>84</v>
      </c>
      <c r="K752" s="4">
        <f t="shared" si="57"/>
        <v>87</v>
      </c>
      <c r="L752" s="4">
        <f t="shared" si="58"/>
        <v>85.666666666666671</v>
      </c>
      <c r="M752" s="7">
        <f t="shared" si="59"/>
        <v>103</v>
      </c>
    </row>
    <row r="753" spans="1:13" x14ac:dyDescent="0.3">
      <c r="A753" s="3" t="s">
        <v>17</v>
      </c>
      <c r="B753" s="4" t="s">
        <v>21</v>
      </c>
      <c r="C753" s="4" t="s">
        <v>23</v>
      </c>
      <c r="D753" s="4" t="s">
        <v>11</v>
      </c>
      <c r="E753" s="4" t="s">
        <v>15</v>
      </c>
      <c r="F753" s="4">
        <v>71</v>
      </c>
      <c r="G753" s="4">
        <v>69</v>
      </c>
      <c r="H753" s="4">
        <v>68</v>
      </c>
      <c r="I753" s="4">
        <f t="shared" si="55"/>
        <v>208</v>
      </c>
      <c r="J753" s="4">
        <f t="shared" si="56"/>
        <v>68</v>
      </c>
      <c r="K753" s="4">
        <f t="shared" si="57"/>
        <v>71</v>
      </c>
      <c r="L753" s="4">
        <f t="shared" si="58"/>
        <v>69.333333333333329</v>
      </c>
      <c r="M753" s="7">
        <f t="shared" si="59"/>
        <v>465</v>
      </c>
    </row>
    <row r="754" spans="1:13" x14ac:dyDescent="0.3">
      <c r="A754" s="3" t="s">
        <v>17</v>
      </c>
      <c r="B754" s="4" t="s">
        <v>29</v>
      </c>
      <c r="C754" s="4" t="s">
        <v>14</v>
      </c>
      <c r="D754" s="4" t="s">
        <v>11</v>
      </c>
      <c r="E754" s="4" t="s">
        <v>12</v>
      </c>
      <c r="F754" s="4">
        <v>68</v>
      </c>
      <c r="G754" s="4">
        <v>72</v>
      </c>
      <c r="H754" s="4">
        <v>65</v>
      </c>
      <c r="I754" s="4">
        <f t="shared" si="55"/>
        <v>205</v>
      </c>
      <c r="J754" s="4">
        <f t="shared" si="56"/>
        <v>65</v>
      </c>
      <c r="K754" s="4">
        <f t="shared" si="57"/>
        <v>72</v>
      </c>
      <c r="L754" s="4">
        <f t="shared" si="58"/>
        <v>68.333333333333329</v>
      </c>
      <c r="M754" s="7">
        <f t="shared" si="59"/>
        <v>499</v>
      </c>
    </row>
    <row r="755" spans="1:13" x14ac:dyDescent="0.3">
      <c r="A755" s="3" t="s">
        <v>17</v>
      </c>
      <c r="B755" s="4" t="s">
        <v>13</v>
      </c>
      <c r="C755" s="4" t="s">
        <v>16</v>
      </c>
      <c r="D755" s="4" t="s">
        <v>20</v>
      </c>
      <c r="E755" s="4" t="s">
        <v>15</v>
      </c>
      <c r="F755" s="4">
        <v>79</v>
      </c>
      <c r="G755" s="4">
        <v>77</v>
      </c>
      <c r="H755" s="4">
        <v>75</v>
      </c>
      <c r="I755" s="4">
        <f t="shared" si="55"/>
        <v>231</v>
      </c>
      <c r="J755" s="4">
        <f t="shared" si="56"/>
        <v>75</v>
      </c>
      <c r="K755" s="4">
        <f t="shared" si="57"/>
        <v>79</v>
      </c>
      <c r="L755" s="4">
        <f t="shared" si="58"/>
        <v>77</v>
      </c>
      <c r="M755" s="7">
        <f t="shared" si="59"/>
        <v>269</v>
      </c>
    </row>
    <row r="756" spans="1:13" x14ac:dyDescent="0.3">
      <c r="A756" s="3" t="s">
        <v>8</v>
      </c>
      <c r="B756" s="4" t="s">
        <v>13</v>
      </c>
      <c r="C756" s="4" t="s">
        <v>23</v>
      </c>
      <c r="D756" s="4" t="s">
        <v>11</v>
      </c>
      <c r="E756" s="4" t="s">
        <v>15</v>
      </c>
      <c r="F756" s="4">
        <v>77</v>
      </c>
      <c r="G756" s="4">
        <v>90</v>
      </c>
      <c r="H756" s="4">
        <v>85</v>
      </c>
      <c r="I756" s="4">
        <f t="shared" si="55"/>
        <v>252</v>
      </c>
      <c r="J756" s="4">
        <f t="shared" si="56"/>
        <v>77</v>
      </c>
      <c r="K756" s="4">
        <f t="shared" si="57"/>
        <v>90</v>
      </c>
      <c r="L756" s="4">
        <f t="shared" si="58"/>
        <v>84</v>
      </c>
      <c r="M756" s="7">
        <f t="shared" si="59"/>
        <v>123</v>
      </c>
    </row>
    <row r="757" spans="1:13" x14ac:dyDescent="0.3">
      <c r="A757" s="3" t="s">
        <v>17</v>
      </c>
      <c r="B757" s="4" t="s">
        <v>13</v>
      </c>
      <c r="C757" s="4" t="s">
        <v>19</v>
      </c>
      <c r="D757" s="4" t="s">
        <v>20</v>
      </c>
      <c r="E757" s="4" t="s">
        <v>12</v>
      </c>
      <c r="F757" s="4">
        <v>58</v>
      </c>
      <c r="G757" s="4">
        <v>55</v>
      </c>
      <c r="H757" s="4">
        <v>53</v>
      </c>
      <c r="I757" s="4">
        <f t="shared" si="55"/>
        <v>166</v>
      </c>
      <c r="J757" s="4">
        <f t="shared" si="56"/>
        <v>53</v>
      </c>
      <c r="K757" s="4">
        <f t="shared" si="57"/>
        <v>58</v>
      </c>
      <c r="L757" s="4">
        <f t="shared" si="58"/>
        <v>55.333333333333336</v>
      </c>
      <c r="M757" s="7">
        <f t="shared" si="59"/>
        <v>803</v>
      </c>
    </row>
    <row r="758" spans="1:13" x14ac:dyDescent="0.3">
      <c r="A758" s="3" t="s">
        <v>8</v>
      </c>
      <c r="B758" s="4" t="s">
        <v>29</v>
      </c>
      <c r="C758" s="4" t="s">
        <v>19</v>
      </c>
      <c r="D758" s="4" t="s">
        <v>11</v>
      </c>
      <c r="E758" s="4" t="s">
        <v>12</v>
      </c>
      <c r="F758" s="4">
        <v>84</v>
      </c>
      <c r="G758" s="4">
        <v>95</v>
      </c>
      <c r="H758" s="4">
        <v>92</v>
      </c>
      <c r="I758" s="4">
        <f t="shared" si="55"/>
        <v>271</v>
      </c>
      <c r="J758" s="4">
        <f t="shared" si="56"/>
        <v>84</v>
      </c>
      <c r="K758" s="4">
        <f t="shared" si="57"/>
        <v>95</v>
      </c>
      <c r="L758" s="4">
        <f t="shared" si="58"/>
        <v>90.333333333333329</v>
      </c>
      <c r="M758" s="7">
        <f t="shared" si="59"/>
        <v>48</v>
      </c>
    </row>
    <row r="759" spans="1:13" x14ac:dyDescent="0.3">
      <c r="A759" s="3" t="s">
        <v>17</v>
      </c>
      <c r="B759" s="4" t="s">
        <v>21</v>
      </c>
      <c r="C759" s="4" t="s">
        <v>14</v>
      </c>
      <c r="D759" s="4" t="s">
        <v>11</v>
      </c>
      <c r="E759" s="4" t="s">
        <v>12</v>
      </c>
      <c r="F759" s="4">
        <v>55</v>
      </c>
      <c r="G759" s="4">
        <v>58</v>
      </c>
      <c r="H759" s="4">
        <v>52</v>
      </c>
      <c r="I759" s="4">
        <f t="shared" si="55"/>
        <v>165</v>
      </c>
      <c r="J759" s="4">
        <f t="shared" si="56"/>
        <v>52</v>
      </c>
      <c r="K759" s="4">
        <f t="shared" si="57"/>
        <v>58</v>
      </c>
      <c r="L759" s="4">
        <f t="shared" si="58"/>
        <v>55</v>
      </c>
      <c r="M759" s="7">
        <f t="shared" si="59"/>
        <v>808</v>
      </c>
    </row>
    <row r="760" spans="1:13" x14ac:dyDescent="0.3">
      <c r="A760" s="3" t="s">
        <v>17</v>
      </c>
      <c r="B760" s="4" t="s">
        <v>29</v>
      </c>
      <c r="C760" s="4" t="s">
        <v>10</v>
      </c>
      <c r="D760" s="4" t="s">
        <v>20</v>
      </c>
      <c r="E760" s="4" t="s">
        <v>15</v>
      </c>
      <c r="F760" s="4">
        <v>70</v>
      </c>
      <c r="G760" s="4">
        <v>68</v>
      </c>
      <c r="H760" s="4">
        <v>72</v>
      </c>
      <c r="I760" s="4">
        <f t="shared" si="55"/>
        <v>210</v>
      </c>
      <c r="J760" s="4">
        <f t="shared" si="56"/>
        <v>68</v>
      </c>
      <c r="K760" s="4">
        <f t="shared" si="57"/>
        <v>72</v>
      </c>
      <c r="L760" s="4">
        <f t="shared" si="58"/>
        <v>70</v>
      </c>
      <c r="M760" s="7">
        <f t="shared" si="59"/>
        <v>448</v>
      </c>
    </row>
    <row r="761" spans="1:13" x14ac:dyDescent="0.3">
      <c r="A761" s="3" t="s">
        <v>8</v>
      </c>
      <c r="B761" s="4" t="s">
        <v>21</v>
      </c>
      <c r="C761" s="4" t="s">
        <v>14</v>
      </c>
      <c r="D761" s="4" t="s">
        <v>20</v>
      </c>
      <c r="E761" s="4" t="s">
        <v>15</v>
      </c>
      <c r="F761" s="4">
        <v>52</v>
      </c>
      <c r="G761" s="4">
        <v>59</v>
      </c>
      <c r="H761" s="4">
        <v>65</v>
      </c>
      <c r="I761" s="4">
        <f t="shared" si="55"/>
        <v>176</v>
      </c>
      <c r="J761" s="4">
        <f t="shared" si="56"/>
        <v>52</v>
      </c>
      <c r="K761" s="4">
        <f t="shared" si="57"/>
        <v>65</v>
      </c>
      <c r="L761" s="4">
        <f t="shared" si="58"/>
        <v>58.666666666666664</v>
      </c>
      <c r="M761" s="7">
        <f t="shared" si="59"/>
        <v>736</v>
      </c>
    </row>
    <row r="762" spans="1:13" x14ac:dyDescent="0.3">
      <c r="A762" s="3" t="s">
        <v>17</v>
      </c>
      <c r="B762" s="4" t="s">
        <v>9</v>
      </c>
      <c r="C762" s="4" t="s">
        <v>14</v>
      </c>
      <c r="D762" s="4" t="s">
        <v>11</v>
      </c>
      <c r="E762" s="4" t="s">
        <v>15</v>
      </c>
      <c r="F762" s="4">
        <v>69</v>
      </c>
      <c r="G762" s="4">
        <v>77</v>
      </c>
      <c r="H762" s="4">
        <v>77</v>
      </c>
      <c r="I762" s="4">
        <f t="shared" si="55"/>
        <v>223</v>
      </c>
      <c r="J762" s="4">
        <f t="shared" si="56"/>
        <v>69</v>
      </c>
      <c r="K762" s="4">
        <f t="shared" si="57"/>
        <v>77</v>
      </c>
      <c r="L762" s="4">
        <f t="shared" si="58"/>
        <v>74.333333333333329</v>
      </c>
      <c r="M762" s="7">
        <f t="shared" si="59"/>
        <v>333</v>
      </c>
    </row>
    <row r="763" spans="1:13" x14ac:dyDescent="0.3">
      <c r="A763" s="3" t="s">
        <v>8</v>
      </c>
      <c r="B763" s="4" t="s">
        <v>13</v>
      </c>
      <c r="C763" s="4" t="s">
        <v>22</v>
      </c>
      <c r="D763" s="4" t="s">
        <v>20</v>
      </c>
      <c r="E763" s="4" t="s">
        <v>12</v>
      </c>
      <c r="F763" s="4">
        <v>53</v>
      </c>
      <c r="G763" s="4">
        <v>72</v>
      </c>
      <c r="H763" s="4">
        <v>64</v>
      </c>
      <c r="I763" s="4">
        <f t="shared" si="55"/>
        <v>189</v>
      </c>
      <c r="J763" s="4">
        <f t="shared" si="56"/>
        <v>53</v>
      </c>
      <c r="K763" s="4">
        <f t="shared" si="57"/>
        <v>72</v>
      </c>
      <c r="L763" s="4">
        <f t="shared" si="58"/>
        <v>63</v>
      </c>
      <c r="M763" s="7">
        <f t="shared" si="59"/>
        <v>646</v>
      </c>
    </row>
    <row r="764" spans="1:13" x14ac:dyDescent="0.3">
      <c r="A764" s="3" t="s">
        <v>8</v>
      </c>
      <c r="B764" s="4" t="s">
        <v>21</v>
      </c>
      <c r="C764" s="4" t="s">
        <v>23</v>
      </c>
      <c r="D764" s="4" t="s">
        <v>11</v>
      </c>
      <c r="E764" s="4" t="s">
        <v>12</v>
      </c>
      <c r="F764" s="4">
        <v>48</v>
      </c>
      <c r="G764" s="4">
        <v>58</v>
      </c>
      <c r="H764" s="4">
        <v>54</v>
      </c>
      <c r="I764" s="4">
        <f t="shared" si="55"/>
        <v>160</v>
      </c>
      <c r="J764" s="4">
        <f t="shared" si="56"/>
        <v>48</v>
      </c>
      <c r="K764" s="4">
        <f t="shared" si="57"/>
        <v>58</v>
      </c>
      <c r="L764" s="4">
        <f t="shared" si="58"/>
        <v>53.333333333333336</v>
      </c>
      <c r="M764" s="7">
        <f t="shared" si="59"/>
        <v>837</v>
      </c>
    </row>
    <row r="765" spans="1:13" x14ac:dyDescent="0.3">
      <c r="A765" s="3" t="s">
        <v>17</v>
      </c>
      <c r="B765" s="4" t="s">
        <v>21</v>
      </c>
      <c r="C765" s="4" t="s">
        <v>23</v>
      </c>
      <c r="D765" s="4" t="s">
        <v>11</v>
      </c>
      <c r="E765" s="4" t="s">
        <v>15</v>
      </c>
      <c r="F765" s="4">
        <v>78</v>
      </c>
      <c r="G765" s="4">
        <v>81</v>
      </c>
      <c r="H765" s="4">
        <v>86</v>
      </c>
      <c r="I765" s="4">
        <f t="shared" si="55"/>
        <v>245</v>
      </c>
      <c r="J765" s="4">
        <f t="shared" si="56"/>
        <v>78</v>
      </c>
      <c r="K765" s="4">
        <f t="shared" si="57"/>
        <v>86</v>
      </c>
      <c r="L765" s="4">
        <f t="shared" si="58"/>
        <v>81.666666666666671</v>
      </c>
      <c r="M765" s="7">
        <f t="shared" si="59"/>
        <v>169</v>
      </c>
    </row>
    <row r="766" spans="1:13" x14ac:dyDescent="0.3">
      <c r="A766" s="3" t="s">
        <v>8</v>
      </c>
      <c r="B766" s="4" t="s">
        <v>9</v>
      </c>
      <c r="C766" s="4" t="s">
        <v>22</v>
      </c>
      <c r="D766" s="4" t="s">
        <v>11</v>
      </c>
      <c r="E766" s="4" t="s">
        <v>12</v>
      </c>
      <c r="F766" s="4">
        <v>62</v>
      </c>
      <c r="G766" s="4">
        <v>62</v>
      </c>
      <c r="H766" s="4">
        <v>63</v>
      </c>
      <c r="I766" s="4">
        <f t="shared" si="55"/>
        <v>187</v>
      </c>
      <c r="J766" s="4">
        <f t="shared" si="56"/>
        <v>62</v>
      </c>
      <c r="K766" s="4">
        <f t="shared" si="57"/>
        <v>63</v>
      </c>
      <c r="L766" s="4">
        <f t="shared" si="58"/>
        <v>62.333333333333336</v>
      </c>
      <c r="M766" s="7">
        <f t="shared" si="59"/>
        <v>657</v>
      </c>
    </row>
    <row r="767" spans="1:13" x14ac:dyDescent="0.3">
      <c r="A767" s="3" t="s">
        <v>17</v>
      </c>
      <c r="B767" s="4" t="s">
        <v>21</v>
      </c>
      <c r="C767" s="4" t="s">
        <v>14</v>
      </c>
      <c r="D767" s="4" t="s">
        <v>11</v>
      </c>
      <c r="E767" s="4" t="s">
        <v>12</v>
      </c>
      <c r="F767" s="4">
        <v>60</v>
      </c>
      <c r="G767" s="4">
        <v>63</v>
      </c>
      <c r="H767" s="4">
        <v>59</v>
      </c>
      <c r="I767" s="4">
        <f t="shared" si="55"/>
        <v>182</v>
      </c>
      <c r="J767" s="4">
        <f t="shared" si="56"/>
        <v>59</v>
      </c>
      <c r="K767" s="4">
        <f t="shared" si="57"/>
        <v>63</v>
      </c>
      <c r="L767" s="4">
        <f t="shared" si="58"/>
        <v>60.666666666666664</v>
      </c>
      <c r="M767" s="7">
        <f t="shared" si="59"/>
        <v>693</v>
      </c>
    </row>
    <row r="768" spans="1:13" x14ac:dyDescent="0.3">
      <c r="A768" s="3" t="s">
        <v>8</v>
      </c>
      <c r="B768" s="4" t="s">
        <v>9</v>
      </c>
      <c r="C768" s="4" t="s">
        <v>22</v>
      </c>
      <c r="D768" s="4" t="s">
        <v>11</v>
      </c>
      <c r="E768" s="4" t="s">
        <v>12</v>
      </c>
      <c r="F768" s="4">
        <v>74</v>
      </c>
      <c r="G768" s="4">
        <v>72</v>
      </c>
      <c r="H768" s="4">
        <v>72</v>
      </c>
      <c r="I768" s="4">
        <f t="shared" si="55"/>
        <v>218</v>
      </c>
      <c r="J768" s="4">
        <f t="shared" si="56"/>
        <v>72</v>
      </c>
      <c r="K768" s="4">
        <f t="shared" si="57"/>
        <v>74</v>
      </c>
      <c r="L768" s="4">
        <f t="shared" si="58"/>
        <v>72.666666666666671</v>
      </c>
      <c r="M768" s="7">
        <f t="shared" si="59"/>
        <v>379</v>
      </c>
    </row>
    <row r="769" spans="1:13" x14ac:dyDescent="0.3">
      <c r="A769" s="3" t="s">
        <v>8</v>
      </c>
      <c r="B769" s="4" t="s">
        <v>13</v>
      </c>
      <c r="C769" s="4" t="s">
        <v>22</v>
      </c>
      <c r="D769" s="4" t="s">
        <v>11</v>
      </c>
      <c r="E769" s="4" t="s">
        <v>15</v>
      </c>
      <c r="F769" s="4">
        <v>58</v>
      </c>
      <c r="G769" s="4">
        <v>75</v>
      </c>
      <c r="H769" s="4">
        <v>77</v>
      </c>
      <c r="I769" s="4">
        <f t="shared" si="55"/>
        <v>210</v>
      </c>
      <c r="J769" s="4">
        <f t="shared" si="56"/>
        <v>58</v>
      </c>
      <c r="K769" s="4">
        <f t="shared" si="57"/>
        <v>77</v>
      </c>
      <c r="L769" s="4">
        <f t="shared" si="58"/>
        <v>70</v>
      </c>
      <c r="M769" s="7">
        <f t="shared" si="59"/>
        <v>448</v>
      </c>
    </row>
    <row r="770" spans="1:13" x14ac:dyDescent="0.3">
      <c r="A770" s="3" t="s">
        <v>17</v>
      </c>
      <c r="B770" s="4" t="s">
        <v>9</v>
      </c>
      <c r="C770" s="4" t="s">
        <v>22</v>
      </c>
      <c r="D770" s="4" t="s">
        <v>11</v>
      </c>
      <c r="E770" s="4" t="s">
        <v>15</v>
      </c>
      <c r="F770" s="4">
        <v>76</v>
      </c>
      <c r="G770" s="4">
        <v>62</v>
      </c>
      <c r="H770" s="4">
        <v>60</v>
      </c>
      <c r="I770" s="4">
        <f t="shared" si="55"/>
        <v>198</v>
      </c>
      <c r="J770" s="4">
        <f t="shared" si="56"/>
        <v>60</v>
      </c>
      <c r="K770" s="4">
        <f t="shared" si="57"/>
        <v>76</v>
      </c>
      <c r="L770" s="4">
        <f t="shared" si="58"/>
        <v>66</v>
      </c>
      <c r="M770" s="7">
        <f t="shared" si="59"/>
        <v>562</v>
      </c>
    </row>
    <row r="771" spans="1:13" x14ac:dyDescent="0.3">
      <c r="A771" s="3" t="s">
        <v>8</v>
      </c>
      <c r="B771" s="4" t="s">
        <v>21</v>
      </c>
      <c r="C771" s="4" t="s">
        <v>23</v>
      </c>
      <c r="D771" s="4" t="s">
        <v>11</v>
      </c>
      <c r="E771" s="4" t="s">
        <v>12</v>
      </c>
      <c r="F771" s="4">
        <v>68</v>
      </c>
      <c r="G771" s="4">
        <v>71</v>
      </c>
      <c r="H771" s="4">
        <v>75</v>
      </c>
      <c r="I771" s="4">
        <f t="shared" si="55"/>
        <v>214</v>
      </c>
      <c r="J771" s="4">
        <f t="shared" si="56"/>
        <v>68</v>
      </c>
      <c r="K771" s="4">
        <f t="shared" si="57"/>
        <v>75</v>
      </c>
      <c r="L771" s="4">
        <f t="shared" si="58"/>
        <v>71.333333333333329</v>
      </c>
      <c r="M771" s="7">
        <f t="shared" si="59"/>
        <v>412</v>
      </c>
    </row>
    <row r="772" spans="1:13" x14ac:dyDescent="0.3">
      <c r="A772" s="3" t="s">
        <v>17</v>
      </c>
      <c r="B772" s="4" t="s">
        <v>18</v>
      </c>
      <c r="C772" s="4" t="s">
        <v>14</v>
      </c>
      <c r="D772" s="4" t="s">
        <v>20</v>
      </c>
      <c r="E772" s="4" t="s">
        <v>12</v>
      </c>
      <c r="F772" s="4">
        <v>58</v>
      </c>
      <c r="G772" s="4">
        <v>60</v>
      </c>
      <c r="H772" s="4">
        <v>57</v>
      </c>
      <c r="I772" s="4">
        <f t="shared" ref="I772:I835" si="60">SUM(F772:H772)</f>
        <v>175</v>
      </c>
      <c r="J772" s="4">
        <f t="shared" ref="J772:J835" si="61">MIN(F772:H772)</f>
        <v>57</v>
      </c>
      <c r="K772" s="4">
        <f t="shared" ref="K772:K835" si="62">MAX(F772:H772)</f>
        <v>60</v>
      </c>
      <c r="L772" s="4">
        <f t="shared" ref="L772:L835" si="63">AVERAGE(F772:H772)</f>
        <v>58.333333333333336</v>
      </c>
      <c r="M772" s="7">
        <f t="shared" ref="M772:M835" si="64">RANK(L772,$L$3:$L$1002,0)</f>
        <v>745</v>
      </c>
    </row>
    <row r="773" spans="1:13" x14ac:dyDescent="0.3">
      <c r="A773" s="3" t="s">
        <v>17</v>
      </c>
      <c r="B773" s="4" t="s">
        <v>9</v>
      </c>
      <c r="C773" s="4" t="s">
        <v>22</v>
      </c>
      <c r="D773" s="4" t="s">
        <v>11</v>
      </c>
      <c r="E773" s="4" t="s">
        <v>12</v>
      </c>
      <c r="F773" s="4">
        <v>52</v>
      </c>
      <c r="G773" s="4">
        <v>48</v>
      </c>
      <c r="H773" s="4">
        <v>49</v>
      </c>
      <c r="I773" s="4">
        <f t="shared" si="60"/>
        <v>149</v>
      </c>
      <c r="J773" s="4">
        <f t="shared" si="61"/>
        <v>48</v>
      </c>
      <c r="K773" s="4">
        <f t="shared" si="62"/>
        <v>52</v>
      </c>
      <c r="L773" s="4">
        <f t="shared" si="63"/>
        <v>49.666666666666664</v>
      </c>
      <c r="M773" s="7">
        <f t="shared" si="64"/>
        <v>898</v>
      </c>
    </row>
    <row r="774" spans="1:13" x14ac:dyDescent="0.3">
      <c r="A774" s="3" t="s">
        <v>17</v>
      </c>
      <c r="B774" s="4" t="s">
        <v>21</v>
      </c>
      <c r="C774" s="4" t="s">
        <v>10</v>
      </c>
      <c r="D774" s="4" t="s">
        <v>11</v>
      </c>
      <c r="E774" s="4" t="s">
        <v>12</v>
      </c>
      <c r="F774" s="4">
        <v>75</v>
      </c>
      <c r="G774" s="4">
        <v>73</v>
      </c>
      <c r="H774" s="4">
        <v>74</v>
      </c>
      <c r="I774" s="4">
        <f t="shared" si="60"/>
        <v>222</v>
      </c>
      <c r="J774" s="4">
        <f t="shared" si="61"/>
        <v>73</v>
      </c>
      <c r="K774" s="4">
        <f t="shared" si="62"/>
        <v>75</v>
      </c>
      <c r="L774" s="4">
        <f t="shared" si="63"/>
        <v>74</v>
      </c>
      <c r="M774" s="7">
        <f t="shared" si="64"/>
        <v>345</v>
      </c>
    </row>
    <row r="775" spans="1:13" x14ac:dyDescent="0.3">
      <c r="A775" s="3" t="s">
        <v>8</v>
      </c>
      <c r="B775" s="4" t="s">
        <v>9</v>
      </c>
      <c r="C775" s="4" t="s">
        <v>23</v>
      </c>
      <c r="D775" s="4" t="s">
        <v>20</v>
      </c>
      <c r="E775" s="4" t="s">
        <v>15</v>
      </c>
      <c r="F775" s="4">
        <v>52</v>
      </c>
      <c r="G775" s="4">
        <v>67</v>
      </c>
      <c r="H775" s="4">
        <v>72</v>
      </c>
      <c r="I775" s="4">
        <f t="shared" si="60"/>
        <v>191</v>
      </c>
      <c r="J775" s="4">
        <f t="shared" si="61"/>
        <v>52</v>
      </c>
      <c r="K775" s="4">
        <f t="shared" si="62"/>
        <v>72</v>
      </c>
      <c r="L775" s="4">
        <f t="shared" si="63"/>
        <v>63.666666666666664</v>
      </c>
      <c r="M775" s="7">
        <f t="shared" si="64"/>
        <v>632</v>
      </c>
    </row>
    <row r="776" spans="1:13" x14ac:dyDescent="0.3">
      <c r="A776" s="3" t="s">
        <v>8</v>
      </c>
      <c r="B776" s="4" t="s">
        <v>13</v>
      </c>
      <c r="C776" s="4" t="s">
        <v>10</v>
      </c>
      <c r="D776" s="4" t="s">
        <v>20</v>
      </c>
      <c r="E776" s="4" t="s">
        <v>12</v>
      </c>
      <c r="F776" s="4">
        <v>62</v>
      </c>
      <c r="G776" s="4">
        <v>78</v>
      </c>
      <c r="H776" s="4">
        <v>79</v>
      </c>
      <c r="I776" s="4">
        <f t="shared" si="60"/>
        <v>219</v>
      </c>
      <c r="J776" s="4">
        <f t="shared" si="61"/>
        <v>62</v>
      </c>
      <c r="K776" s="4">
        <f t="shared" si="62"/>
        <v>79</v>
      </c>
      <c r="L776" s="4">
        <f t="shared" si="63"/>
        <v>73</v>
      </c>
      <c r="M776" s="7">
        <f t="shared" si="64"/>
        <v>367</v>
      </c>
    </row>
    <row r="777" spans="1:13" x14ac:dyDescent="0.3">
      <c r="A777" s="3" t="s">
        <v>17</v>
      </c>
      <c r="B777" s="4" t="s">
        <v>9</v>
      </c>
      <c r="C777" s="4" t="s">
        <v>14</v>
      </c>
      <c r="D777" s="4" t="s">
        <v>11</v>
      </c>
      <c r="E777" s="4" t="s">
        <v>12</v>
      </c>
      <c r="F777" s="4">
        <v>66</v>
      </c>
      <c r="G777" s="4">
        <v>65</v>
      </c>
      <c r="H777" s="4">
        <v>60</v>
      </c>
      <c r="I777" s="4">
        <f t="shared" si="60"/>
        <v>191</v>
      </c>
      <c r="J777" s="4">
        <f t="shared" si="61"/>
        <v>60</v>
      </c>
      <c r="K777" s="4">
        <f t="shared" si="62"/>
        <v>66</v>
      </c>
      <c r="L777" s="4">
        <f t="shared" si="63"/>
        <v>63.666666666666664</v>
      </c>
      <c r="M777" s="7">
        <f t="shared" si="64"/>
        <v>632</v>
      </c>
    </row>
    <row r="778" spans="1:13" x14ac:dyDescent="0.3">
      <c r="A778" s="3" t="s">
        <v>8</v>
      </c>
      <c r="B778" s="4" t="s">
        <v>9</v>
      </c>
      <c r="C778" s="4" t="s">
        <v>23</v>
      </c>
      <c r="D778" s="4" t="s">
        <v>20</v>
      </c>
      <c r="E778" s="4" t="s">
        <v>12</v>
      </c>
      <c r="F778" s="4">
        <v>49</v>
      </c>
      <c r="G778" s="4">
        <v>58</v>
      </c>
      <c r="H778" s="4">
        <v>55</v>
      </c>
      <c r="I778" s="4">
        <f t="shared" si="60"/>
        <v>162</v>
      </c>
      <c r="J778" s="4">
        <f t="shared" si="61"/>
        <v>49</v>
      </c>
      <c r="K778" s="4">
        <f t="shared" si="62"/>
        <v>58</v>
      </c>
      <c r="L778" s="4">
        <f t="shared" si="63"/>
        <v>54</v>
      </c>
      <c r="M778" s="7">
        <f t="shared" si="64"/>
        <v>824</v>
      </c>
    </row>
    <row r="779" spans="1:13" x14ac:dyDescent="0.3">
      <c r="A779" s="3" t="s">
        <v>8</v>
      </c>
      <c r="B779" s="4" t="s">
        <v>9</v>
      </c>
      <c r="C779" s="4" t="s">
        <v>22</v>
      </c>
      <c r="D779" s="4" t="s">
        <v>11</v>
      </c>
      <c r="E779" s="4" t="s">
        <v>12</v>
      </c>
      <c r="F779" s="4">
        <v>66</v>
      </c>
      <c r="G779" s="4">
        <v>72</v>
      </c>
      <c r="H779" s="4">
        <v>70</v>
      </c>
      <c r="I779" s="4">
        <f t="shared" si="60"/>
        <v>208</v>
      </c>
      <c r="J779" s="4">
        <f t="shared" si="61"/>
        <v>66</v>
      </c>
      <c r="K779" s="4">
        <f t="shared" si="62"/>
        <v>72</v>
      </c>
      <c r="L779" s="4">
        <f t="shared" si="63"/>
        <v>69.333333333333329</v>
      </c>
      <c r="M779" s="7">
        <f t="shared" si="64"/>
        <v>465</v>
      </c>
    </row>
    <row r="780" spans="1:13" x14ac:dyDescent="0.3">
      <c r="A780" s="3" t="s">
        <v>8</v>
      </c>
      <c r="B780" s="4" t="s">
        <v>13</v>
      </c>
      <c r="C780" s="4" t="s">
        <v>14</v>
      </c>
      <c r="D780" s="4" t="s">
        <v>20</v>
      </c>
      <c r="E780" s="4" t="s">
        <v>12</v>
      </c>
      <c r="F780" s="4">
        <v>35</v>
      </c>
      <c r="G780" s="4">
        <v>44</v>
      </c>
      <c r="H780" s="4">
        <v>43</v>
      </c>
      <c r="I780" s="4">
        <f t="shared" si="60"/>
        <v>122</v>
      </c>
      <c r="J780" s="4">
        <f t="shared" si="61"/>
        <v>35</v>
      </c>
      <c r="K780" s="4">
        <f t="shared" si="62"/>
        <v>44</v>
      </c>
      <c r="L780" s="4">
        <f t="shared" si="63"/>
        <v>40.666666666666664</v>
      </c>
      <c r="M780" s="7">
        <f t="shared" si="64"/>
        <v>967</v>
      </c>
    </row>
    <row r="781" spans="1:13" x14ac:dyDescent="0.3">
      <c r="A781" s="3" t="s">
        <v>8</v>
      </c>
      <c r="B781" s="4" t="s">
        <v>18</v>
      </c>
      <c r="C781" s="4" t="s">
        <v>14</v>
      </c>
      <c r="D781" s="4" t="s">
        <v>11</v>
      </c>
      <c r="E781" s="4" t="s">
        <v>15</v>
      </c>
      <c r="F781" s="4">
        <v>72</v>
      </c>
      <c r="G781" s="4">
        <v>79</v>
      </c>
      <c r="H781" s="4">
        <v>82</v>
      </c>
      <c r="I781" s="4">
        <f t="shared" si="60"/>
        <v>233</v>
      </c>
      <c r="J781" s="4">
        <f t="shared" si="61"/>
        <v>72</v>
      </c>
      <c r="K781" s="4">
        <f t="shared" si="62"/>
        <v>82</v>
      </c>
      <c r="L781" s="4">
        <f t="shared" si="63"/>
        <v>77.666666666666671</v>
      </c>
      <c r="M781" s="7">
        <f t="shared" si="64"/>
        <v>250</v>
      </c>
    </row>
    <row r="782" spans="1:13" x14ac:dyDescent="0.3">
      <c r="A782" s="3" t="s">
        <v>17</v>
      </c>
      <c r="B782" s="4" t="s">
        <v>29</v>
      </c>
      <c r="C782" s="4" t="s">
        <v>19</v>
      </c>
      <c r="D782" s="4" t="s">
        <v>11</v>
      </c>
      <c r="E782" s="4" t="s">
        <v>15</v>
      </c>
      <c r="F782" s="4">
        <v>94</v>
      </c>
      <c r="G782" s="4">
        <v>85</v>
      </c>
      <c r="H782" s="4">
        <v>82</v>
      </c>
      <c r="I782" s="4">
        <f t="shared" si="60"/>
        <v>261</v>
      </c>
      <c r="J782" s="4">
        <f t="shared" si="61"/>
        <v>82</v>
      </c>
      <c r="K782" s="4">
        <f t="shared" si="62"/>
        <v>94</v>
      </c>
      <c r="L782" s="4">
        <f t="shared" si="63"/>
        <v>87</v>
      </c>
      <c r="M782" s="7">
        <f t="shared" si="64"/>
        <v>83</v>
      </c>
    </row>
    <row r="783" spans="1:13" x14ac:dyDescent="0.3">
      <c r="A783" s="3" t="s">
        <v>8</v>
      </c>
      <c r="B783" s="4" t="s">
        <v>21</v>
      </c>
      <c r="C783" s="4" t="s">
        <v>19</v>
      </c>
      <c r="D783" s="4" t="s">
        <v>20</v>
      </c>
      <c r="E783" s="4" t="s">
        <v>12</v>
      </c>
      <c r="F783" s="4">
        <v>46</v>
      </c>
      <c r="G783" s="4">
        <v>56</v>
      </c>
      <c r="H783" s="4">
        <v>57</v>
      </c>
      <c r="I783" s="4">
        <f t="shared" si="60"/>
        <v>159</v>
      </c>
      <c r="J783" s="4">
        <f t="shared" si="61"/>
        <v>46</v>
      </c>
      <c r="K783" s="4">
        <f t="shared" si="62"/>
        <v>57</v>
      </c>
      <c r="L783" s="4">
        <f t="shared" si="63"/>
        <v>53</v>
      </c>
      <c r="M783" s="7">
        <f t="shared" si="64"/>
        <v>841</v>
      </c>
    </row>
    <row r="784" spans="1:13" x14ac:dyDescent="0.3">
      <c r="A784" s="3" t="s">
        <v>8</v>
      </c>
      <c r="B784" s="4" t="s">
        <v>9</v>
      </c>
      <c r="C784" s="4" t="s">
        <v>16</v>
      </c>
      <c r="D784" s="4" t="s">
        <v>11</v>
      </c>
      <c r="E784" s="4" t="s">
        <v>12</v>
      </c>
      <c r="F784" s="4">
        <v>77</v>
      </c>
      <c r="G784" s="4">
        <v>90</v>
      </c>
      <c r="H784" s="4">
        <v>84</v>
      </c>
      <c r="I784" s="4">
        <f t="shared" si="60"/>
        <v>251</v>
      </c>
      <c r="J784" s="4">
        <f t="shared" si="61"/>
        <v>77</v>
      </c>
      <c r="K784" s="4">
        <f t="shared" si="62"/>
        <v>90</v>
      </c>
      <c r="L784" s="4">
        <f t="shared" si="63"/>
        <v>83.666666666666671</v>
      </c>
      <c r="M784" s="7">
        <f t="shared" si="64"/>
        <v>131</v>
      </c>
    </row>
    <row r="785" spans="1:13" x14ac:dyDescent="0.3">
      <c r="A785" s="3" t="s">
        <v>8</v>
      </c>
      <c r="B785" s="4" t="s">
        <v>9</v>
      </c>
      <c r="C785" s="4" t="s">
        <v>22</v>
      </c>
      <c r="D785" s="4" t="s">
        <v>20</v>
      </c>
      <c r="E785" s="4" t="s">
        <v>15</v>
      </c>
      <c r="F785" s="4">
        <v>76</v>
      </c>
      <c r="G785" s="4">
        <v>85</v>
      </c>
      <c r="H785" s="4">
        <v>82</v>
      </c>
      <c r="I785" s="4">
        <f t="shared" si="60"/>
        <v>243</v>
      </c>
      <c r="J785" s="4">
        <f t="shared" si="61"/>
        <v>76</v>
      </c>
      <c r="K785" s="4">
        <f t="shared" si="62"/>
        <v>85</v>
      </c>
      <c r="L785" s="4">
        <f t="shared" si="63"/>
        <v>81</v>
      </c>
      <c r="M785" s="7">
        <f t="shared" si="64"/>
        <v>178</v>
      </c>
    </row>
    <row r="786" spans="1:13" x14ac:dyDescent="0.3">
      <c r="A786" s="3" t="s">
        <v>8</v>
      </c>
      <c r="B786" s="4" t="s">
        <v>13</v>
      </c>
      <c r="C786" s="4" t="s">
        <v>19</v>
      </c>
      <c r="D786" s="4" t="s">
        <v>11</v>
      </c>
      <c r="E786" s="4" t="s">
        <v>15</v>
      </c>
      <c r="F786" s="4">
        <v>52</v>
      </c>
      <c r="G786" s="4">
        <v>59</v>
      </c>
      <c r="H786" s="4">
        <v>62</v>
      </c>
      <c r="I786" s="4">
        <f t="shared" si="60"/>
        <v>173</v>
      </c>
      <c r="J786" s="4">
        <f t="shared" si="61"/>
        <v>52</v>
      </c>
      <c r="K786" s="4">
        <f t="shared" si="62"/>
        <v>62</v>
      </c>
      <c r="L786" s="4">
        <f t="shared" si="63"/>
        <v>57.666666666666664</v>
      </c>
      <c r="M786" s="7">
        <f t="shared" si="64"/>
        <v>756</v>
      </c>
    </row>
    <row r="787" spans="1:13" x14ac:dyDescent="0.3">
      <c r="A787" s="3" t="s">
        <v>17</v>
      </c>
      <c r="B787" s="4" t="s">
        <v>13</v>
      </c>
      <c r="C787" s="4" t="s">
        <v>10</v>
      </c>
      <c r="D787" s="4" t="s">
        <v>11</v>
      </c>
      <c r="E787" s="4" t="s">
        <v>15</v>
      </c>
      <c r="F787" s="4">
        <v>91</v>
      </c>
      <c r="G787" s="4">
        <v>81</v>
      </c>
      <c r="H787" s="4">
        <v>79</v>
      </c>
      <c r="I787" s="4">
        <f t="shared" si="60"/>
        <v>251</v>
      </c>
      <c r="J787" s="4">
        <f t="shared" si="61"/>
        <v>79</v>
      </c>
      <c r="K787" s="4">
        <f t="shared" si="62"/>
        <v>91</v>
      </c>
      <c r="L787" s="4">
        <f t="shared" si="63"/>
        <v>83.666666666666671</v>
      </c>
      <c r="M787" s="7">
        <f t="shared" si="64"/>
        <v>131</v>
      </c>
    </row>
    <row r="788" spans="1:13" x14ac:dyDescent="0.3">
      <c r="A788" s="3" t="s">
        <v>8</v>
      </c>
      <c r="B788" s="4" t="s">
        <v>9</v>
      </c>
      <c r="C788" s="4" t="s">
        <v>23</v>
      </c>
      <c r="D788" s="4" t="s">
        <v>11</v>
      </c>
      <c r="E788" s="4" t="s">
        <v>15</v>
      </c>
      <c r="F788" s="4">
        <v>32</v>
      </c>
      <c r="G788" s="4">
        <v>51</v>
      </c>
      <c r="H788" s="4">
        <v>44</v>
      </c>
      <c r="I788" s="4">
        <f t="shared" si="60"/>
        <v>127</v>
      </c>
      <c r="J788" s="4">
        <f t="shared" si="61"/>
        <v>32</v>
      </c>
      <c r="K788" s="4">
        <f t="shared" si="62"/>
        <v>51</v>
      </c>
      <c r="L788" s="4">
        <f t="shared" si="63"/>
        <v>42.333333333333336</v>
      </c>
      <c r="M788" s="7">
        <f t="shared" si="64"/>
        <v>962</v>
      </c>
    </row>
    <row r="789" spans="1:13" x14ac:dyDescent="0.3">
      <c r="A789" s="3" t="s">
        <v>8</v>
      </c>
      <c r="B789" s="4" t="s">
        <v>29</v>
      </c>
      <c r="C789" s="4" t="s">
        <v>23</v>
      </c>
      <c r="D789" s="4" t="s">
        <v>20</v>
      </c>
      <c r="E789" s="4" t="s">
        <v>12</v>
      </c>
      <c r="F789" s="4">
        <v>72</v>
      </c>
      <c r="G789" s="4">
        <v>79</v>
      </c>
      <c r="H789" s="4">
        <v>77</v>
      </c>
      <c r="I789" s="4">
        <f t="shared" si="60"/>
        <v>228</v>
      </c>
      <c r="J789" s="4">
        <f t="shared" si="61"/>
        <v>72</v>
      </c>
      <c r="K789" s="4">
        <f t="shared" si="62"/>
        <v>79</v>
      </c>
      <c r="L789" s="4">
        <f t="shared" si="63"/>
        <v>76</v>
      </c>
      <c r="M789" s="7">
        <f t="shared" si="64"/>
        <v>288</v>
      </c>
    </row>
    <row r="790" spans="1:13" x14ac:dyDescent="0.3">
      <c r="A790" s="3" t="s">
        <v>8</v>
      </c>
      <c r="B790" s="4" t="s">
        <v>9</v>
      </c>
      <c r="C790" s="4" t="s">
        <v>14</v>
      </c>
      <c r="D790" s="4" t="s">
        <v>11</v>
      </c>
      <c r="E790" s="4" t="s">
        <v>12</v>
      </c>
      <c r="F790" s="4">
        <v>19</v>
      </c>
      <c r="G790" s="4">
        <v>38</v>
      </c>
      <c r="H790" s="4">
        <v>32</v>
      </c>
      <c r="I790" s="4">
        <f t="shared" si="60"/>
        <v>89</v>
      </c>
      <c r="J790" s="4">
        <f t="shared" si="61"/>
        <v>19</v>
      </c>
      <c r="K790" s="4">
        <f t="shared" si="62"/>
        <v>38</v>
      </c>
      <c r="L790" s="4">
        <f t="shared" si="63"/>
        <v>29.666666666666668</v>
      </c>
      <c r="M790" s="7">
        <f t="shared" si="64"/>
        <v>992</v>
      </c>
    </row>
    <row r="791" spans="1:13" x14ac:dyDescent="0.3">
      <c r="A791" s="3" t="s">
        <v>17</v>
      </c>
      <c r="B791" s="4" t="s">
        <v>13</v>
      </c>
      <c r="C791" s="4" t="s">
        <v>19</v>
      </c>
      <c r="D791" s="4" t="s">
        <v>20</v>
      </c>
      <c r="E791" s="4" t="s">
        <v>12</v>
      </c>
      <c r="F791" s="4">
        <v>68</v>
      </c>
      <c r="G791" s="4">
        <v>65</v>
      </c>
      <c r="H791" s="4">
        <v>61</v>
      </c>
      <c r="I791" s="4">
        <f t="shared" si="60"/>
        <v>194</v>
      </c>
      <c r="J791" s="4">
        <f t="shared" si="61"/>
        <v>61</v>
      </c>
      <c r="K791" s="4">
        <f t="shared" si="62"/>
        <v>68</v>
      </c>
      <c r="L791" s="4">
        <f t="shared" si="63"/>
        <v>64.666666666666671</v>
      </c>
      <c r="M791" s="7">
        <f t="shared" si="64"/>
        <v>602</v>
      </c>
    </row>
    <row r="792" spans="1:13" x14ac:dyDescent="0.3">
      <c r="A792" s="3" t="s">
        <v>8</v>
      </c>
      <c r="B792" s="4" t="s">
        <v>13</v>
      </c>
      <c r="C792" s="4" t="s">
        <v>16</v>
      </c>
      <c r="D792" s="4" t="s">
        <v>20</v>
      </c>
      <c r="E792" s="4" t="s">
        <v>12</v>
      </c>
      <c r="F792" s="4">
        <v>52</v>
      </c>
      <c r="G792" s="4">
        <v>65</v>
      </c>
      <c r="H792" s="4">
        <v>61</v>
      </c>
      <c r="I792" s="4">
        <f t="shared" si="60"/>
        <v>178</v>
      </c>
      <c r="J792" s="4">
        <f t="shared" si="61"/>
        <v>52</v>
      </c>
      <c r="K792" s="4">
        <f t="shared" si="62"/>
        <v>65</v>
      </c>
      <c r="L792" s="4">
        <f t="shared" si="63"/>
        <v>59.333333333333336</v>
      </c>
      <c r="M792" s="7">
        <f t="shared" si="64"/>
        <v>721</v>
      </c>
    </row>
    <row r="793" spans="1:13" x14ac:dyDescent="0.3">
      <c r="A793" s="3" t="s">
        <v>8</v>
      </c>
      <c r="B793" s="4" t="s">
        <v>9</v>
      </c>
      <c r="C793" s="4" t="s">
        <v>22</v>
      </c>
      <c r="D793" s="4" t="s">
        <v>11</v>
      </c>
      <c r="E793" s="4" t="s">
        <v>12</v>
      </c>
      <c r="F793" s="4">
        <v>48</v>
      </c>
      <c r="G793" s="4">
        <v>62</v>
      </c>
      <c r="H793" s="4">
        <v>60</v>
      </c>
      <c r="I793" s="4">
        <f t="shared" si="60"/>
        <v>170</v>
      </c>
      <c r="J793" s="4">
        <f t="shared" si="61"/>
        <v>48</v>
      </c>
      <c r="K793" s="4">
        <f t="shared" si="62"/>
        <v>62</v>
      </c>
      <c r="L793" s="4">
        <f t="shared" si="63"/>
        <v>56.666666666666664</v>
      </c>
      <c r="M793" s="7">
        <f t="shared" si="64"/>
        <v>776</v>
      </c>
    </row>
    <row r="794" spans="1:13" x14ac:dyDescent="0.3">
      <c r="A794" s="3" t="s">
        <v>8</v>
      </c>
      <c r="B794" s="4" t="s">
        <v>21</v>
      </c>
      <c r="C794" s="4" t="s">
        <v>14</v>
      </c>
      <c r="D794" s="4" t="s">
        <v>20</v>
      </c>
      <c r="E794" s="4" t="s">
        <v>12</v>
      </c>
      <c r="F794" s="4">
        <v>60</v>
      </c>
      <c r="G794" s="4">
        <v>66</v>
      </c>
      <c r="H794" s="4">
        <v>70</v>
      </c>
      <c r="I794" s="4">
        <f t="shared" si="60"/>
        <v>196</v>
      </c>
      <c r="J794" s="4">
        <f t="shared" si="61"/>
        <v>60</v>
      </c>
      <c r="K794" s="4">
        <f t="shared" si="62"/>
        <v>70</v>
      </c>
      <c r="L794" s="4">
        <f t="shared" si="63"/>
        <v>65.333333333333329</v>
      </c>
      <c r="M794" s="7">
        <f t="shared" si="64"/>
        <v>584</v>
      </c>
    </row>
    <row r="795" spans="1:13" x14ac:dyDescent="0.3">
      <c r="A795" s="3" t="s">
        <v>17</v>
      </c>
      <c r="B795" s="4" t="s">
        <v>21</v>
      </c>
      <c r="C795" s="4" t="s">
        <v>22</v>
      </c>
      <c r="D795" s="4" t="s">
        <v>20</v>
      </c>
      <c r="E795" s="4" t="s">
        <v>12</v>
      </c>
      <c r="F795" s="4">
        <v>66</v>
      </c>
      <c r="G795" s="4">
        <v>74</v>
      </c>
      <c r="H795" s="4">
        <v>69</v>
      </c>
      <c r="I795" s="4">
        <f t="shared" si="60"/>
        <v>209</v>
      </c>
      <c r="J795" s="4">
        <f t="shared" si="61"/>
        <v>66</v>
      </c>
      <c r="K795" s="4">
        <f t="shared" si="62"/>
        <v>74</v>
      </c>
      <c r="L795" s="4">
        <f t="shared" si="63"/>
        <v>69.666666666666671</v>
      </c>
      <c r="M795" s="7">
        <f t="shared" si="64"/>
        <v>460</v>
      </c>
    </row>
    <row r="796" spans="1:13" x14ac:dyDescent="0.3">
      <c r="A796" s="3" t="s">
        <v>17</v>
      </c>
      <c r="B796" s="4" t="s">
        <v>29</v>
      </c>
      <c r="C796" s="4" t="s">
        <v>23</v>
      </c>
      <c r="D796" s="4" t="s">
        <v>11</v>
      </c>
      <c r="E796" s="4" t="s">
        <v>15</v>
      </c>
      <c r="F796" s="4">
        <v>89</v>
      </c>
      <c r="G796" s="4">
        <v>84</v>
      </c>
      <c r="H796" s="4">
        <v>77</v>
      </c>
      <c r="I796" s="4">
        <f t="shared" si="60"/>
        <v>250</v>
      </c>
      <c r="J796" s="4">
        <f t="shared" si="61"/>
        <v>77</v>
      </c>
      <c r="K796" s="4">
        <f t="shared" si="62"/>
        <v>89</v>
      </c>
      <c r="L796" s="4">
        <f t="shared" si="63"/>
        <v>83.333333333333329</v>
      </c>
      <c r="M796" s="7">
        <f t="shared" si="64"/>
        <v>135</v>
      </c>
    </row>
    <row r="797" spans="1:13" x14ac:dyDescent="0.3">
      <c r="A797" s="3" t="s">
        <v>8</v>
      </c>
      <c r="B797" s="4" t="s">
        <v>9</v>
      </c>
      <c r="C797" s="4" t="s">
        <v>22</v>
      </c>
      <c r="D797" s="4" t="s">
        <v>11</v>
      </c>
      <c r="E797" s="4" t="s">
        <v>12</v>
      </c>
      <c r="F797" s="4">
        <v>42</v>
      </c>
      <c r="G797" s="4">
        <v>52</v>
      </c>
      <c r="H797" s="4">
        <v>51</v>
      </c>
      <c r="I797" s="4">
        <f t="shared" si="60"/>
        <v>145</v>
      </c>
      <c r="J797" s="4">
        <f t="shared" si="61"/>
        <v>42</v>
      </c>
      <c r="K797" s="4">
        <f t="shared" si="62"/>
        <v>52</v>
      </c>
      <c r="L797" s="4">
        <f t="shared" si="63"/>
        <v>48.333333333333336</v>
      </c>
      <c r="M797" s="7">
        <f t="shared" si="64"/>
        <v>915</v>
      </c>
    </row>
    <row r="798" spans="1:13" x14ac:dyDescent="0.3">
      <c r="A798" s="3" t="s">
        <v>8</v>
      </c>
      <c r="B798" s="4" t="s">
        <v>29</v>
      </c>
      <c r="C798" s="4" t="s">
        <v>19</v>
      </c>
      <c r="D798" s="4" t="s">
        <v>20</v>
      </c>
      <c r="E798" s="4" t="s">
        <v>15</v>
      </c>
      <c r="F798" s="4">
        <v>57</v>
      </c>
      <c r="G798" s="4">
        <v>68</v>
      </c>
      <c r="H798" s="4">
        <v>73</v>
      </c>
      <c r="I798" s="4">
        <f t="shared" si="60"/>
        <v>198</v>
      </c>
      <c r="J798" s="4">
        <f t="shared" si="61"/>
        <v>57</v>
      </c>
      <c r="K798" s="4">
        <f t="shared" si="62"/>
        <v>73</v>
      </c>
      <c r="L798" s="4">
        <f t="shared" si="63"/>
        <v>66</v>
      </c>
      <c r="M798" s="7">
        <f t="shared" si="64"/>
        <v>562</v>
      </c>
    </row>
    <row r="799" spans="1:13" x14ac:dyDescent="0.3">
      <c r="A799" s="3" t="s">
        <v>17</v>
      </c>
      <c r="B799" s="4" t="s">
        <v>21</v>
      </c>
      <c r="C799" s="4" t="s">
        <v>22</v>
      </c>
      <c r="D799" s="4" t="s">
        <v>11</v>
      </c>
      <c r="E799" s="4" t="s">
        <v>12</v>
      </c>
      <c r="F799" s="4">
        <v>70</v>
      </c>
      <c r="G799" s="4">
        <v>70</v>
      </c>
      <c r="H799" s="4">
        <v>70</v>
      </c>
      <c r="I799" s="4">
        <f t="shared" si="60"/>
        <v>210</v>
      </c>
      <c r="J799" s="4">
        <f t="shared" si="61"/>
        <v>70</v>
      </c>
      <c r="K799" s="4">
        <f t="shared" si="62"/>
        <v>70</v>
      </c>
      <c r="L799" s="4">
        <f t="shared" si="63"/>
        <v>70</v>
      </c>
      <c r="M799" s="7">
        <f t="shared" si="64"/>
        <v>448</v>
      </c>
    </row>
    <row r="800" spans="1:13" x14ac:dyDescent="0.3">
      <c r="A800" s="3" t="s">
        <v>8</v>
      </c>
      <c r="B800" s="4" t="s">
        <v>29</v>
      </c>
      <c r="C800" s="4" t="s">
        <v>19</v>
      </c>
      <c r="D800" s="4" t="s">
        <v>20</v>
      </c>
      <c r="E800" s="4" t="s">
        <v>12</v>
      </c>
      <c r="F800" s="4">
        <v>70</v>
      </c>
      <c r="G800" s="4">
        <v>84</v>
      </c>
      <c r="H800" s="4">
        <v>81</v>
      </c>
      <c r="I800" s="4">
        <f t="shared" si="60"/>
        <v>235</v>
      </c>
      <c r="J800" s="4">
        <f t="shared" si="61"/>
        <v>70</v>
      </c>
      <c r="K800" s="4">
        <f t="shared" si="62"/>
        <v>84</v>
      </c>
      <c r="L800" s="4">
        <f t="shared" si="63"/>
        <v>78.333333333333329</v>
      </c>
      <c r="M800" s="7">
        <f t="shared" si="64"/>
        <v>231</v>
      </c>
    </row>
    <row r="801" spans="1:13" x14ac:dyDescent="0.3">
      <c r="A801" s="3" t="s">
        <v>17</v>
      </c>
      <c r="B801" s="4" t="s">
        <v>29</v>
      </c>
      <c r="C801" s="4" t="s">
        <v>14</v>
      </c>
      <c r="D801" s="4" t="s">
        <v>11</v>
      </c>
      <c r="E801" s="4" t="s">
        <v>12</v>
      </c>
      <c r="F801" s="4">
        <v>69</v>
      </c>
      <c r="G801" s="4">
        <v>60</v>
      </c>
      <c r="H801" s="4">
        <v>54</v>
      </c>
      <c r="I801" s="4">
        <f t="shared" si="60"/>
        <v>183</v>
      </c>
      <c r="J801" s="4">
        <f t="shared" si="61"/>
        <v>54</v>
      </c>
      <c r="K801" s="4">
        <f t="shared" si="62"/>
        <v>69</v>
      </c>
      <c r="L801" s="4">
        <f t="shared" si="63"/>
        <v>61</v>
      </c>
      <c r="M801" s="7">
        <f t="shared" si="64"/>
        <v>687</v>
      </c>
    </row>
    <row r="802" spans="1:13" x14ac:dyDescent="0.3">
      <c r="A802" s="3" t="s">
        <v>8</v>
      </c>
      <c r="B802" s="4" t="s">
        <v>13</v>
      </c>
      <c r="C802" s="4" t="s">
        <v>19</v>
      </c>
      <c r="D802" s="4" t="s">
        <v>11</v>
      </c>
      <c r="E802" s="4" t="s">
        <v>12</v>
      </c>
      <c r="F802" s="4">
        <v>52</v>
      </c>
      <c r="G802" s="4">
        <v>55</v>
      </c>
      <c r="H802" s="4">
        <v>57</v>
      </c>
      <c r="I802" s="4">
        <f t="shared" si="60"/>
        <v>164</v>
      </c>
      <c r="J802" s="4">
        <f t="shared" si="61"/>
        <v>52</v>
      </c>
      <c r="K802" s="4">
        <f t="shared" si="62"/>
        <v>57</v>
      </c>
      <c r="L802" s="4">
        <f t="shared" si="63"/>
        <v>54.666666666666664</v>
      </c>
      <c r="M802" s="7">
        <f t="shared" si="64"/>
        <v>810</v>
      </c>
    </row>
    <row r="803" spans="1:13" x14ac:dyDescent="0.3">
      <c r="A803" s="3" t="s">
        <v>17</v>
      </c>
      <c r="B803" s="4" t="s">
        <v>13</v>
      </c>
      <c r="C803" s="4" t="s">
        <v>23</v>
      </c>
      <c r="D803" s="4" t="s">
        <v>11</v>
      </c>
      <c r="E803" s="4" t="s">
        <v>15</v>
      </c>
      <c r="F803" s="4">
        <v>67</v>
      </c>
      <c r="G803" s="4">
        <v>73</v>
      </c>
      <c r="H803" s="4">
        <v>68</v>
      </c>
      <c r="I803" s="4">
        <f t="shared" si="60"/>
        <v>208</v>
      </c>
      <c r="J803" s="4">
        <f t="shared" si="61"/>
        <v>67</v>
      </c>
      <c r="K803" s="4">
        <f t="shared" si="62"/>
        <v>73</v>
      </c>
      <c r="L803" s="4">
        <f t="shared" si="63"/>
        <v>69.333333333333329</v>
      </c>
      <c r="M803" s="7">
        <f t="shared" si="64"/>
        <v>465</v>
      </c>
    </row>
    <row r="804" spans="1:13" x14ac:dyDescent="0.3">
      <c r="A804" s="3" t="s">
        <v>17</v>
      </c>
      <c r="B804" s="4" t="s">
        <v>13</v>
      </c>
      <c r="C804" s="4" t="s">
        <v>23</v>
      </c>
      <c r="D804" s="4" t="s">
        <v>11</v>
      </c>
      <c r="E804" s="4" t="s">
        <v>15</v>
      </c>
      <c r="F804" s="4">
        <v>76</v>
      </c>
      <c r="G804" s="4">
        <v>80</v>
      </c>
      <c r="H804" s="4">
        <v>73</v>
      </c>
      <c r="I804" s="4">
        <f t="shared" si="60"/>
        <v>229</v>
      </c>
      <c r="J804" s="4">
        <f t="shared" si="61"/>
        <v>73</v>
      </c>
      <c r="K804" s="4">
        <f t="shared" si="62"/>
        <v>80</v>
      </c>
      <c r="L804" s="4">
        <f t="shared" si="63"/>
        <v>76.333333333333329</v>
      </c>
      <c r="M804" s="7">
        <f t="shared" si="64"/>
        <v>282</v>
      </c>
    </row>
    <row r="805" spans="1:13" x14ac:dyDescent="0.3">
      <c r="A805" s="3" t="s">
        <v>8</v>
      </c>
      <c r="B805" s="4" t="s">
        <v>29</v>
      </c>
      <c r="C805" s="4" t="s">
        <v>19</v>
      </c>
      <c r="D805" s="4" t="s">
        <v>11</v>
      </c>
      <c r="E805" s="4" t="s">
        <v>12</v>
      </c>
      <c r="F805" s="4">
        <v>87</v>
      </c>
      <c r="G805" s="4">
        <v>94</v>
      </c>
      <c r="H805" s="4">
        <v>95</v>
      </c>
      <c r="I805" s="4">
        <f t="shared" si="60"/>
        <v>276</v>
      </c>
      <c r="J805" s="4">
        <f t="shared" si="61"/>
        <v>87</v>
      </c>
      <c r="K805" s="4">
        <f t="shared" si="62"/>
        <v>95</v>
      </c>
      <c r="L805" s="4">
        <f t="shared" si="63"/>
        <v>92</v>
      </c>
      <c r="M805" s="7">
        <f t="shared" si="64"/>
        <v>35</v>
      </c>
    </row>
    <row r="806" spans="1:13" x14ac:dyDescent="0.3">
      <c r="A806" s="3" t="s">
        <v>8</v>
      </c>
      <c r="B806" s="4" t="s">
        <v>9</v>
      </c>
      <c r="C806" s="4" t="s">
        <v>14</v>
      </c>
      <c r="D806" s="4" t="s">
        <v>11</v>
      </c>
      <c r="E806" s="4" t="s">
        <v>12</v>
      </c>
      <c r="F806" s="4">
        <v>82</v>
      </c>
      <c r="G806" s="4">
        <v>85</v>
      </c>
      <c r="H806" s="4">
        <v>87</v>
      </c>
      <c r="I806" s="4">
        <f t="shared" si="60"/>
        <v>254</v>
      </c>
      <c r="J806" s="4">
        <f t="shared" si="61"/>
        <v>82</v>
      </c>
      <c r="K806" s="4">
        <f t="shared" si="62"/>
        <v>87</v>
      </c>
      <c r="L806" s="4">
        <f t="shared" si="63"/>
        <v>84.666666666666671</v>
      </c>
      <c r="M806" s="7">
        <f t="shared" si="64"/>
        <v>117</v>
      </c>
    </row>
    <row r="807" spans="1:13" x14ac:dyDescent="0.3">
      <c r="A807" s="3" t="s">
        <v>8</v>
      </c>
      <c r="B807" s="4" t="s">
        <v>13</v>
      </c>
      <c r="C807" s="4" t="s">
        <v>14</v>
      </c>
      <c r="D807" s="4" t="s">
        <v>11</v>
      </c>
      <c r="E807" s="4" t="s">
        <v>12</v>
      </c>
      <c r="F807" s="4">
        <v>73</v>
      </c>
      <c r="G807" s="4">
        <v>76</v>
      </c>
      <c r="H807" s="4">
        <v>78</v>
      </c>
      <c r="I807" s="4">
        <f t="shared" si="60"/>
        <v>227</v>
      </c>
      <c r="J807" s="4">
        <f t="shared" si="61"/>
        <v>73</v>
      </c>
      <c r="K807" s="4">
        <f t="shared" si="62"/>
        <v>78</v>
      </c>
      <c r="L807" s="4">
        <f t="shared" si="63"/>
        <v>75.666666666666671</v>
      </c>
      <c r="M807" s="7">
        <f t="shared" si="64"/>
        <v>297</v>
      </c>
    </row>
    <row r="808" spans="1:13" x14ac:dyDescent="0.3">
      <c r="A808" s="3" t="s">
        <v>17</v>
      </c>
      <c r="B808" s="4" t="s">
        <v>18</v>
      </c>
      <c r="C808" s="4" t="s">
        <v>14</v>
      </c>
      <c r="D808" s="4" t="s">
        <v>20</v>
      </c>
      <c r="E808" s="4" t="s">
        <v>12</v>
      </c>
      <c r="F808" s="4">
        <v>75</v>
      </c>
      <c r="G808" s="4">
        <v>81</v>
      </c>
      <c r="H808" s="4">
        <v>74</v>
      </c>
      <c r="I808" s="4">
        <f t="shared" si="60"/>
        <v>230</v>
      </c>
      <c r="J808" s="4">
        <f t="shared" si="61"/>
        <v>74</v>
      </c>
      <c r="K808" s="4">
        <f t="shared" si="62"/>
        <v>81</v>
      </c>
      <c r="L808" s="4">
        <f t="shared" si="63"/>
        <v>76.666666666666671</v>
      </c>
      <c r="M808" s="7">
        <f t="shared" si="64"/>
        <v>277</v>
      </c>
    </row>
    <row r="809" spans="1:13" x14ac:dyDescent="0.3">
      <c r="A809" s="3" t="s">
        <v>8</v>
      </c>
      <c r="B809" s="4" t="s">
        <v>21</v>
      </c>
      <c r="C809" s="4" t="s">
        <v>14</v>
      </c>
      <c r="D809" s="4" t="s">
        <v>20</v>
      </c>
      <c r="E809" s="4" t="s">
        <v>12</v>
      </c>
      <c r="F809" s="4">
        <v>64</v>
      </c>
      <c r="G809" s="4">
        <v>74</v>
      </c>
      <c r="H809" s="4">
        <v>75</v>
      </c>
      <c r="I809" s="4">
        <f t="shared" si="60"/>
        <v>213</v>
      </c>
      <c r="J809" s="4">
        <f t="shared" si="61"/>
        <v>64</v>
      </c>
      <c r="K809" s="4">
        <f t="shared" si="62"/>
        <v>75</v>
      </c>
      <c r="L809" s="4">
        <f t="shared" si="63"/>
        <v>71</v>
      </c>
      <c r="M809" s="7">
        <f t="shared" si="64"/>
        <v>424</v>
      </c>
    </row>
    <row r="810" spans="1:13" x14ac:dyDescent="0.3">
      <c r="A810" s="3" t="s">
        <v>8</v>
      </c>
      <c r="B810" s="4" t="s">
        <v>29</v>
      </c>
      <c r="C810" s="4" t="s">
        <v>22</v>
      </c>
      <c r="D810" s="4" t="s">
        <v>20</v>
      </c>
      <c r="E810" s="4" t="s">
        <v>12</v>
      </c>
      <c r="F810" s="4">
        <v>41</v>
      </c>
      <c r="G810" s="4">
        <v>45</v>
      </c>
      <c r="H810" s="4">
        <v>40</v>
      </c>
      <c r="I810" s="4">
        <f t="shared" si="60"/>
        <v>126</v>
      </c>
      <c r="J810" s="4">
        <f t="shared" si="61"/>
        <v>40</v>
      </c>
      <c r="K810" s="4">
        <f t="shared" si="62"/>
        <v>45</v>
      </c>
      <c r="L810" s="4">
        <f t="shared" si="63"/>
        <v>42</v>
      </c>
      <c r="M810" s="7">
        <f t="shared" si="64"/>
        <v>963</v>
      </c>
    </row>
    <row r="811" spans="1:13" x14ac:dyDescent="0.3">
      <c r="A811" s="3" t="s">
        <v>17</v>
      </c>
      <c r="B811" s="4" t="s">
        <v>13</v>
      </c>
      <c r="C811" s="4" t="s">
        <v>22</v>
      </c>
      <c r="D811" s="4" t="s">
        <v>11</v>
      </c>
      <c r="E811" s="4" t="s">
        <v>12</v>
      </c>
      <c r="F811" s="4">
        <v>90</v>
      </c>
      <c r="G811" s="4">
        <v>75</v>
      </c>
      <c r="H811" s="4">
        <v>69</v>
      </c>
      <c r="I811" s="4">
        <f t="shared" si="60"/>
        <v>234</v>
      </c>
      <c r="J811" s="4">
        <f t="shared" si="61"/>
        <v>69</v>
      </c>
      <c r="K811" s="4">
        <f t="shared" si="62"/>
        <v>90</v>
      </c>
      <c r="L811" s="4">
        <f t="shared" si="63"/>
        <v>78</v>
      </c>
      <c r="M811" s="7">
        <f t="shared" si="64"/>
        <v>240</v>
      </c>
    </row>
    <row r="812" spans="1:13" x14ac:dyDescent="0.3">
      <c r="A812" s="3" t="s">
        <v>17</v>
      </c>
      <c r="B812" s="4" t="s">
        <v>9</v>
      </c>
      <c r="C812" s="4" t="s">
        <v>10</v>
      </c>
      <c r="D812" s="4" t="s">
        <v>11</v>
      </c>
      <c r="E812" s="4" t="s">
        <v>12</v>
      </c>
      <c r="F812" s="4">
        <v>59</v>
      </c>
      <c r="G812" s="4">
        <v>54</v>
      </c>
      <c r="H812" s="4">
        <v>51</v>
      </c>
      <c r="I812" s="4">
        <f t="shared" si="60"/>
        <v>164</v>
      </c>
      <c r="J812" s="4">
        <f t="shared" si="61"/>
        <v>51</v>
      </c>
      <c r="K812" s="4">
        <f t="shared" si="62"/>
        <v>59</v>
      </c>
      <c r="L812" s="4">
        <f t="shared" si="63"/>
        <v>54.666666666666664</v>
      </c>
      <c r="M812" s="7">
        <f t="shared" si="64"/>
        <v>810</v>
      </c>
    </row>
    <row r="813" spans="1:13" x14ac:dyDescent="0.3">
      <c r="A813" s="3" t="s">
        <v>17</v>
      </c>
      <c r="B813" s="4" t="s">
        <v>18</v>
      </c>
      <c r="C813" s="4" t="s">
        <v>23</v>
      </c>
      <c r="D813" s="4" t="s">
        <v>11</v>
      </c>
      <c r="E813" s="4" t="s">
        <v>12</v>
      </c>
      <c r="F813" s="4">
        <v>51</v>
      </c>
      <c r="G813" s="4">
        <v>31</v>
      </c>
      <c r="H813" s="4">
        <v>36</v>
      </c>
      <c r="I813" s="4">
        <f t="shared" si="60"/>
        <v>118</v>
      </c>
      <c r="J813" s="4">
        <f t="shared" si="61"/>
        <v>31</v>
      </c>
      <c r="K813" s="4">
        <f t="shared" si="62"/>
        <v>51</v>
      </c>
      <c r="L813" s="4">
        <f t="shared" si="63"/>
        <v>39.333333333333336</v>
      </c>
      <c r="M813" s="7">
        <f t="shared" si="64"/>
        <v>974</v>
      </c>
    </row>
    <row r="814" spans="1:13" x14ac:dyDescent="0.3">
      <c r="A814" s="3" t="s">
        <v>17</v>
      </c>
      <c r="B814" s="4" t="s">
        <v>18</v>
      </c>
      <c r="C814" s="4" t="s">
        <v>22</v>
      </c>
      <c r="D814" s="4" t="s">
        <v>20</v>
      </c>
      <c r="E814" s="4" t="s">
        <v>12</v>
      </c>
      <c r="F814" s="4">
        <v>45</v>
      </c>
      <c r="G814" s="4">
        <v>47</v>
      </c>
      <c r="H814" s="4">
        <v>49</v>
      </c>
      <c r="I814" s="4">
        <f t="shared" si="60"/>
        <v>141</v>
      </c>
      <c r="J814" s="4">
        <f t="shared" si="61"/>
        <v>45</v>
      </c>
      <c r="K814" s="4">
        <f t="shared" si="62"/>
        <v>49</v>
      </c>
      <c r="L814" s="4">
        <f t="shared" si="63"/>
        <v>47</v>
      </c>
      <c r="M814" s="7">
        <f t="shared" si="64"/>
        <v>929</v>
      </c>
    </row>
    <row r="815" spans="1:13" x14ac:dyDescent="0.3">
      <c r="A815" s="3" t="s">
        <v>8</v>
      </c>
      <c r="B815" s="4" t="s">
        <v>13</v>
      </c>
      <c r="C815" s="4" t="s">
        <v>16</v>
      </c>
      <c r="D815" s="4" t="s">
        <v>11</v>
      </c>
      <c r="E815" s="4" t="s">
        <v>15</v>
      </c>
      <c r="F815" s="4">
        <v>54</v>
      </c>
      <c r="G815" s="4">
        <v>64</v>
      </c>
      <c r="H815" s="4">
        <v>67</v>
      </c>
      <c r="I815" s="4">
        <f t="shared" si="60"/>
        <v>185</v>
      </c>
      <c r="J815" s="4">
        <f t="shared" si="61"/>
        <v>54</v>
      </c>
      <c r="K815" s="4">
        <f t="shared" si="62"/>
        <v>67</v>
      </c>
      <c r="L815" s="4">
        <f t="shared" si="63"/>
        <v>61.666666666666664</v>
      </c>
      <c r="M815" s="7">
        <f t="shared" si="64"/>
        <v>671</v>
      </c>
    </row>
    <row r="816" spans="1:13" x14ac:dyDescent="0.3">
      <c r="A816" s="3" t="s">
        <v>17</v>
      </c>
      <c r="B816" s="4" t="s">
        <v>29</v>
      </c>
      <c r="C816" s="4" t="s">
        <v>23</v>
      </c>
      <c r="D816" s="4" t="s">
        <v>11</v>
      </c>
      <c r="E816" s="4" t="s">
        <v>15</v>
      </c>
      <c r="F816" s="4">
        <v>87</v>
      </c>
      <c r="G816" s="4">
        <v>84</v>
      </c>
      <c r="H816" s="4">
        <v>76</v>
      </c>
      <c r="I816" s="4">
        <f t="shared" si="60"/>
        <v>247</v>
      </c>
      <c r="J816" s="4">
        <f t="shared" si="61"/>
        <v>76</v>
      </c>
      <c r="K816" s="4">
        <f t="shared" si="62"/>
        <v>87</v>
      </c>
      <c r="L816" s="4">
        <f t="shared" si="63"/>
        <v>82.333333333333329</v>
      </c>
      <c r="M816" s="7">
        <f t="shared" si="64"/>
        <v>155</v>
      </c>
    </row>
    <row r="817" spans="1:13" x14ac:dyDescent="0.3">
      <c r="A817" s="3" t="s">
        <v>8</v>
      </c>
      <c r="B817" s="4" t="s">
        <v>13</v>
      </c>
      <c r="C817" s="4" t="s">
        <v>22</v>
      </c>
      <c r="D817" s="4" t="s">
        <v>11</v>
      </c>
      <c r="E817" s="4" t="s">
        <v>12</v>
      </c>
      <c r="F817" s="4">
        <v>72</v>
      </c>
      <c r="G817" s="4">
        <v>80</v>
      </c>
      <c r="H817" s="4">
        <v>83</v>
      </c>
      <c r="I817" s="4">
        <f t="shared" si="60"/>
        <v>235</v>
      </c>
      <c r="J817" s="4">
        <f t="shared" si="61"/>
        <v>72</v>
      </c>
      <c r="K817" s="4">
        <f t="shared" si="62"/>
        <v>83</v>
      </c>
      <c r="L817" s="4">
        <f t="shared" si="63"/>
        <v>78.333333333333329</v>
      </c>
      <c r="M817" s="7">
        <f t="shared" si="64"/>
        <v>231</v>
      </c>
    </row>
    <row r="818" spans="1:13" x14ac:dyDescent="0.3">
      <c r="A818" s="3" t="s">
        <v>17</v>
      </c>
      <c r="B818" s="4" t="s">
        <v>9</v>
      </c>
      <c r="C818" s="4" t="s">
        <v>23</v>
      </c>
      <c r="D818" s="4" t="s">
        <v>11</v>
      </c>
      <c r="E818" s="4" t="s">
        <v>15</v>
      </c>
      <c r="F818" s="4">
        <v>94</v>
      </c>
      <c r="G818" s="4">
        <v>86</v>
      </c>
      <c r="H818" s="4">
        <v>87</v>
      </c>
      <c r="I818" s="4">
        <f t="shared" si="60"/>
        <v>267</v>
      </c>
      <c r="J818" s="4">
        <f t="shared" si="61"/>
        <v>86</v>
      </c>
      <c r="K818" s="4">
        <f t="shared" si="62"/>
        <v>94</v>
      </c>
      <c r="L818" s="4">
        <f t="shared" si="63"/>
        <v>89</v>
      </c>
      <c r="M818" s="7">
        <f t="shared" si="64"/>
        <v>59</v>
      </c>
    </row>
    <row r="819" spans="1:13" x14ac:dyDescent="0.3">
      <c r="A819" s="3" t="s">
        <v>8</v>
      </c>
      <c r="B819" s="4" t="s">
        <v>18</v>
      </c>
      <c r="C819" s="4" t="s">
        <v>10</v>
      </c>
      <c r="D819" s="4" t="s">
        <v>11</v>
      </c>
      <c r="E819" s="4" t="s">
        <v>12</v>
      </c>
      <c r="F819" s="4">
        <v>45</v>
      </c>
      <c r="G819" s="4">
        <v>59</v>
      </c>
      <c r="H819" s="4">
        <v>64</v>
      </c>
      <c r="I819" s="4">
        <f t="shared" si="60"/>
        <v>168</v>
      </c>
      <c r="J819" s="4">
        <f t="shared" si="61"/>
        <v>45</v>
      </c>
      <c r="K819" s="4">
        <f t="shared" si="62"/>
        <v>64</v>
      </c>
      <c r="L819" s="4">
        <f t="shared" si="63"/>
        <v>56</v>
      </c>
      <c r="M819" s="7">
        <f t="shared" si="64"/>
        <v>786</v>
      </c>
    </row>
    <row r="820" spans="1:13" x14ac:dyDescent="0.3">
      <c r="A820" s="3" t="s">
        <v>17</v>
      </c>
      <c r="B820" s="4" t="s">
        <v>21</v>
      </c>
      <c r="C820" s="4" t="s">
        <v>10</v>
      </c>
      <c r="D820" s="4" t="s">
        <v>20</v>
      </c>
      <c r="E820" s="4" t="s">
        <v>15</v>
      </c>
      <c r="F820" s="4">
        <v>61</v>
      </c>
      <c r="G820" s="4">
        <v>70</v>
      </c>
      <c r="H820" s="4">
        <v>76</v>
      </c>
      <c r="I820" s="4">
        <f t="shared" si="60"/>
        <v>207</v>
      </c>
      <c r="J820" s="4">
        <f t="shared" si="61"/>
        <v>61</v>
      </c>
      <c r="K820" s="4">
        <f t="shared" si="62"/>
        <v>76</v>
      </c>
      <c r="L820" s="4">
        <f t="shared" si="63"/>
        <v>69</v>
      </c>
      <c r="M820" s="7">
        <f t="shared" si="64"/>
        <v>475</v>
      </c>
    </row>
    <row r="821" spans="1:13" x14ac:dyDescent="0.3">
      <c r="A821" s="3" t="s">
        <v>8</v>
      </c>
      <c r="B821" s="4" t="s">
        <v>9</v>
      </c>
      <c r="C821" s="4" t="s">
        <v>22</v>
      </c>
      <c r="D821" s="4" t="s">
        <v>20</v>
      </c>
      <c r="E821" s="4" t="s">
        <v>12</v>
      </c>
      <c r="F821" s="4">
        <v>60</v>
      </c>
      <c r="G821" s="4">
        <v>72</v>
      </c>
      <c r="H821" s="4">
        <v>68</v>
      </c>
      <c r="I821" s="4">
        <f t="shared" si="60"/>
        <v>200</v>
      </c>
      <c r="J821" s="4">
        <f t="shared" si="61"/>
        <v>60</v>
      </c>
      <c r="K821" s="4">
        <f t="shared" si="62"/>
        <v>72</v>
      </c>
      <c r="L821" s="4">
        <f t="shared" si="63"/>
        <v>66.666666666666671</v>
      </c>
      <c r="M821" s="7">
        <f t="shared" si="64"/>
        <v>549</v>
      </c>
    </row>
    <row r="822" spans="1:13" x14ac:dyDescent="0.3">
      <c r="A822" s="3" t="s">
        <v>8</v>
      </c>
      <c r="B822" s="4" t="s">
        <v>13</v>
      </c>
      <c r="C822" s="4" t="s">
        <v>23</v>
      </c>
      <c r="D822" s="4" t="s">
        <v>11</v>
      </c>
      <c r="E822" s="4" t="s">
        <v>12</v>
      </c>
      <c r="F822" s="4">
        <v>77</v>
      </c>
      <c r="G822" s="4">
        <v>91</v>
      </c>
      <c r="H822" s="4">
        <v>88</v>
      </c>
      <c r="I822" s="4">
        <f t="shared" si="60"/>
        <v>256</v>
      </c>
      <c r="J822" s="4">
        <f t="shared" si="61"/>
        <v>77</v>
      </c>
      <c r="K822" s="4">
        <f t="shared" si="62"/>
        <v>91</v>
      </c>
      <c r="L822" s="4">
        <f t="shared" si="63"/>
        <v>85.333333333333329</v>
      </c>
      <c r="M822" s="7">
        <f t="shared" si="64"/>
        <v>109</v>
      </c>
    </row>
    <row r="823" spans="1:13" x14ac:dyDescent="0.3">
      <c r="A823" s="3" t="s">
        <v>8</v>
      </c>
      <c r="B823" s="4" t="s">
        <v>18</v>
      </c>
      <c r="C823" s="4" t="s">
        <v>23</v>
      </c>
      <c r="D823" s="4" t="s">
        <v>11</v>
      </c>
      <c r="E823" s="4" t="s">
        <v>15</v>
      </c>
      <c r="F823" s="4">
        <v>85</v>
      </c>
      <c r="G823" s="4">
        <v>90</v>
      </c>
      <c r="H823" s="4">
        <v>92</v>
      </c>
      <c r="I823" s="4">
        <f t="shared" si="60"/>
        <v>267</v>
      </c>
      <c r="J823" s="4">
        <f t="shared" si="61"/>
        <v>85</v>
      </c>
      <c r="K823" s="4">
        <f t="shared" si="62"/>
        <v>92</v>
      </c>
      <c r="L823" s="4">
        <f t="shared" si="63"/>
        <v>89</v>
      </c>
      <c r="M823" s="7">
        <f t="shared" si="64"/>
        <v>59</v>
      </c>
    </row>
    <row r="824" spans="1:13" x14ac:dyDescent="0.3">
      <c r="A824" s="3" t="s">
        <v>8</v>
      </c>
      <c r="B824" s="4" t="s">
        <v>21</v>
      </c>
      <c r="C824" s="4" t="s">
        <v>10</v>
      </c>
      <c r="D824" s="4" t="s">
        <v>20</v>
      </c>
      <c r="E824" s="4" t="s">
        <v>12</v>
      </c>
      <c r="F824" s="4">
        <v>78</v>
      </c>
      <c r="G824" s="4">
        <v>90</v>
      </c>
      <c r="H824" s="4">
        <v>93</v>
      </c>
      <c r="I824" s="4">
        <f t="shared" si="60"/>
        <v>261</v>
      </c>
      <c r="J824" s="4">
        <f t="shared" si="61"/>
        <v>78</v>
      </c>
      <c r="K824" s="4">
        <f t="shared" si="62"/>
        <v>93</v>
      </c>
      <c r="L824" s="4">
        <f t="shared" si="63"/>
        <v>87</v>
      </c>
      <c r="M824" s="7">
        <f t="shared" si="64"/>
        <v>83</v>
      </c>
    </row>
    <row r="825" spans="1:13" x14ac:dyDescent="0.3">
      <c r="A825" s="3" t="s">
        <v>17</v>
      </c>
      <c r="B825" s="4" t="s">
        <v>29</v>
      </c>
      <c r="C825" s="4" t="s">
        <v>14</v>
      </c>
      <c r="D825" s="4" t="s">
        <v>20</v>
      </c>
      <c r="E825" s="4" t="s">
        <v>15</v>
      </c>
      <c r="F825" s="4">
        <v>49</v>
      </c>
      <c r="G825" s="4">
        <v>52</v>
      </c>
      <c r="H825" s="4">
        <v>51</v>
      </c>
      <c r="I825" s="4">
        <f t="shared" si="60"/>
        <v>152</v>
      </c>
      <c r="J825" s="4">
        <f t="shared" si="61"/>
        <v>49</v>
      </c>
      <c r="K825" s="4">
        <f t="shared" si="62"/>
        <v>52</v>
      </c>
      <c r="L825" s="4">
        <f t="shared" si="63"/>
        <v>50.666666666666664</v>
      </c>
      <c r="M825" s="7">
        <f t="shared" si="64"/>
        <v>881</v>
      </c>
    </row>
    <row r="826" spans="1:13" x14ac:dyDescent="0.3">
      <c r="A826" s="3" t="s">
        <v>8</v>
      </c>
      <c r="B826" s="4" t="s">
        <v>9</v>
      </c>
      <c r="C826" s="4" t="s">
        <v>22</v>
      </c>
      <c r="D826" s="4" t="s">
        <v>20</v>
      </c>
      <c r="E826" s="4" t="s">
        <v>12</v>
      </c>
      <c r="F826" s="4">
        <v>71</v>
      </c>
      <c r="G826" s="4">
        <v>87</v>
      </c>
      <c r="H826" s="4">
        <v>82</v>
      </c>
      <c r="I826" s="4">
        <f t="shared" si="60"/>
        <v>240</v>
      </c>
      <c r="J826" s="4">
        <f t="shared" si="61"/>
        <v>71</v>
      </c>
      <c r="K826" s="4">
        <f t="shared" si="62"/>
        <v>87</v>
      </c>
      <c r="L826" s="4">
        <f t="shared" si="63"/>
        <v>80</v>
      </c>
      <c r="M826" s="7">
        <f t="shared" si="64"/>
        <v>195</v>
      </c>
    </row>
    <row r="827" spans="1:13" x14ac:dyDescent="0.3">
      <c r="A827" s="3" t="s">
        <v>8</v>
      </c>
      <c r="B827" s="4" t="s">
        <v>13</v>
      </c>
      <c r="C827" s="4" t="s">
        <v>23</v>
      </c>
      <c r="D827" s="4" t="s">
        <v>20</v>
      </c>
      <c r="E827" s="4" t="s">
        <v>12</v>
      </c>
      <c r="F827" s="4">
        <v>48</v>
      </c>
      <c r="G827" s="4">
        <v>58</v>
      </c>
      <c r="H827" s="4">
        <v>52</v>
      </c>
      <c r="I827" s="4">
        <f t="shared" si="60"/>
        <v>158</v>
      </c>
      <c r="J827" s="4">
        <f t="shared" si="61"/>
        <v>48</v>
      </c>
      <c r="K827" s="4">
        <f t="shared" si="62"/>
        <v>58</v>
      </c>
      <c r="L827" s="4">
        <f t="shared" si="63"/>
        <v>52.666666666666664</v>
      </c>
      <c r="M827" s="7">
        <f t="shared" si="64"/>
        <v>843</v>
      </c>
    </row>
    <row r="828" spans="1:13" x14ac:dyDescent="0.3">
      <c r="A828" s="3" t="s">
        <v>17</v>
      </c>
      <c r="B828" s="4" t="s">
        <v>13</v>
      </c>
      <c r="C828" s="4" t="s">
        <v>22</v>
      </c>
      <c r="D828" s="4" t="s">
        <v>11</v>
      </c>
      <c r="E828" s="4" t="s">
        <v>12</v>
      </c>
      <c r="F828" s="4">
        <v>62</v>
      </c>
      <c r="G828" s="4">
        <v>67</v>
      </c>
      <c r="H828" s="4">
        <v>58</v>
      </c>
      <c r="I828" s="4">
        <f t="shared" si="60"/>
        <v>187</v>
      </c>
      <c r="J828" s="4">
        <f t="shared" si="61"/>
        <v>58</v>
      </c>
      <c r="K828" s="4">
        <f t="shared" si="62"/>
        <v>67</v>
      </c>
      <c r="L828" s="4">
        <f t="shared" si="63"/>
        <v>62.333333333333336</v>
      </c>
      <c r="M828" s="7">
        <f t="shared" si="64"/>
        <v>657</v>
      </c>
    </row>
    <row r="829" spans="1:13" x14ac:dyDescent="0.3">
      <c r="A829" s="3" t="s">
        <v>8</v>
      </c>
      <c r="B829" s="4" t="s">
        <v>13</v>
      </c>
      <c r="C829" s="4" t="s">
        <v>19</v>
      </c>
      <c r="D829" s="4" t="s">
        <v>20</v>
      </c>
      <c r="E829" s="4" t="s">
        <v>15</v>
      </c>
      <c r="F829" s="4">
        <v>56</v>
      </c>
      <c r="G829" s="4">
        <v>68</v>
      </c>
      <c r="H829" s="4">
        <v>70</v>
      </c>
      <c r="I829" s="4">
        <f t="shared" si="60"/>
        <v>194</v>
      </c>
      <c r="J829" s="4">
        <f t="shared" si="61"/>
        <v>56</v>
      </c>
      <c r="K829" s="4">
        <f t="shared" si="62"/>
        <v>70</v>
      </c>
      <c r="L829" s="4">
        <f t="shared" si="63"/>
        <v>64.666666666666671</v>
      </c>
      <c r="M829" s="7">
        <f t="shared" si="64"/>
        <v>602</v>
      </c>
    </row>
    <row r="830" spans="1:13" x14ac:dyDescent="0.3">
      <c r="A830" s="3" t="s">
        <v>8</v>
      </c>
      <c r="B830" s="4" t="s">
        <v>13</v>
      </c>
      <c r="C830" s="4" t="s">
        <v>23</v>
      </c>
      <c r="D830" s="4" t="s">
        <v>11</v>
      </c>
      <c r="E830" s="4" t="s">
        <v>12</v>
      </c>
      <c r="F830" s="4">
        <v>65</v>
      </c>
      <c r="G830" s="4">
        <v>69</v>
      </c>
      <c r="H830" s="4">
        <v>76</v>
      </c>
      <c r="I830" s="4">
        <f t="shared" si="60"/>
        <v>210</v>
      </c>
      <c r="J830" s="4">
        <f t="shared" si="61"/>
        <v>65</v>
      </c>
      <c r="K830" s="4">
        <f t="shared" si="62"/>
        <v>76</v>
      </c>
      <c r="L830" s="4">
        <f t="shared" si="63"/>
        <v>70</v>
      </c>
      <c r="M830" s="7">
        <f t="shared" si="64"/>
        <v>448</v>
      </c>
    </row>
    <row r="831" spans="1:13" x14ac:dyDescent="0.3">
      <c r="A831" s="3" t="s">
        <v>8</v>
      </c>
      <c r="B831" s="4" t="s">
        <v>21</v>
      </c>
      <c r="C831" s="4" t="s">
        <v>23</v>
      </c>
      <c r="D831" s="4" t="s">
        <v>20</v>
      </c>
      <c r="E831" s="4" t="s">
        <v>15</v>
      </c>
      <c r="F831" s="4">
        <v>69</v>
      </c>
      <c r="G831" s="4">
        <v>86</v>
      </c>
      <c r="H831" s="4">
        <v>81</v>
      </c>
      <c r="I831" s="4">
        <f t="shared" si="60"/>
        <v>236</v>
      </c>
      <c r="J831" s="4">
        <f t="shared" si="61"/>
        <v>69</v>
      </c>
      <c r="K831" s="4">
        <f t="shared" si="62"/>
        <v>86</v>
      </c>
      <c r="L831" s="4">
        <f t="shared" si="63"/>
        <v>78.666666666666671</v>
      </c>
      <c r="M831" s="7">
        <f t="shared" si="64"/>
        <v>222</v>
      </c>
    </row>
    <row r="832" spans="1:13" x14ac:dyDescent="0.3">
      <c r="A832" s="3" t="s">
        <v>17</v>
      </c>
      <c r="B832" s="4" t="s">
        <v>9</v>
      </c>
      <c r="C832" s="4" t="s">
        <v>23</v>
      </c>
      <c r="D832" s="4" t="s">
        <v>11</v>
      </c>
      <c r="E832" s="4" t="s">
        <v>12</v>
      </c>
      <c r="F832" s="4">
        <v>68</v>
      </c>
      <c r="G832" s="4">
        <v>54</v>
      </c>
      <c r="H832" s="4">
        <v>53</v>
      </c>
      <c r="I832" s="4">
        <f t="shared" si="60"/>
        <v>175</v>
      </c>
      <c r="J832" s="4">
        <f t="shared" si="61"/>
        <v>53</v>
      </c>
      <c r="K832" s="4">
        <f t="shared" si="62"/>
        <v>68</v>
      </c>
      <c r="L832" s="4">
        <f t="shared" si="63"/>
        <v>58.333333333333336</v>
      </c>
      <c r="M832" s="7">
        <f t="shared" si="64"/>
        <v>745</v>
      </c>
    </row>
    <row r="833" spans="1:13" x14ac:dyDescent="0.3">
      <c r="A833" s="3" t="s">
        <v>8</v>
      </c>
      <c r="B833" s="4" t="s">
        <v>18</v>
      </c>
      <c r="C833" s="4" t="s">
        <v>14</v>
      </c>
      <c r="D833" s="4" t="s">
        <v>20</v>
      </c>
      <c r="E833" s="4" t="s">
        <v>12</v>
      </c>
      <c r="F833" s="4">
        <v>61</v>
      </c>
      <c r="G833" s="4">
        <v>60</v>
      </c>
      <c r="H833" s="4">
        <v>57</v>
      </c>
      <c r="I833" s="4">
        <f t="shared" si="60"/>
        <v>178</v>
      </c>
      <c r="J833" s="4">
        <f t="shared" si="61"/>
        <v>57</v>
      </c>
      <c r="K833" s="4">
        <f t="shared" si="62"/>
        <v>61</v>
      </c>
      <c r="L833" s="4">
        <f t="shared" si="63"/>
        <v>59.333333333333336</v>
      </c>
      <c r="M833" s="7">
        <f t="shared" si="64"/>
        <v>721</v>
      </c>
    </row>
    <row r="834" spans="1:13" x14ac:dyDescent="0.3">
      <c r="A834" s="3" t="s">
        <v>8</v>
      </c>
      <c r="B834" s="4" t="s">
        <v>13</v>
      </c>
      <c r="C834" s="4" t="s">
        <v>10</v>
      </c>
      <c r="D834" s="4" t="s">
        <v>20</v>
      </c>
      <c r="E834" s="4" t="s">
        <v>15</v>
      </c>
      <c r="F834" s="4">
        <v>74</v>
      </c>
      <c r="G834" s="4">
        <v>86</v>
      </c>
      <c r="H834" s="4">
        <v>89</v>
      </c>
      <c r="I834" s="4">
        <f t="shared" si="60"/>
        <v>249</v>
      </c>
      <c r="J834" s="4">
        <f t="shared" si="61"/>
        <v>74</v>
      </c>
      <c r="K834" s="4">
        <f t="shared" si="62"/>
        <v>89</v>
      </c>
      <c r="L834" s="4">
        <f t="shared" si="63"/>
        <v>83</v>
      </c>
      <c r="M834" s="7">
        <f t="shared" si="64"/>
        <v>140</v>
      </c>
    </row>
    <row r="835" spans="1:13" x14ac:dyDescent="0.3">
      <c r="A835" s="3" t="s">
        <v>17</v>
      </c>
      <c r="B835" s="4" t="s">
        <v>18</v>
      </c>
      <c r="C835" s="4" t="s">
        <v>10</v>
      </c>
      <c r="D835" s="4" t="s">
        <v>11</v>
      </c>
      <c r="E835" s="4" t="s">
        <v>12</v>
      </c>
      <c r="F835" s="4">
        <v>64</v>
      </c>
      <c r="G835" s="4">
        <v>60</v>
      </c>
      <c r="H835" s="4">
        <v>58</v>
      </c>
      <c r="I835" s="4">
        <f t="shared" si="60"/>
        <v>182</v>
      </c>
      <c r="J835" s="4">
        <f t="shared" si="61"/>
        <v>58</v>
      </c>
      <c r="K835" s="4">
        <f t="shared" si="62"/>
        <v>64</v>
      </c>
      <c r="L835" s="4">
        <f t="shared" si="63"/>
        <v>60.666666666666664</v>
      </c>
      <c r="M835" s="7">
        <f t="shared" si="64"/>
        <v>693</v>
      </c>
    </row>
    <row r="836" spans="1:13" x14ac:dyDescent="0.3">
      <c r="A836" s="3" t="s">
        <v>8</v>
      </c>
      <c r="B836" s="4" t="s">
        <v>9</v>
      </c>
      <c r="C836" s="4" t="s">
        <v>22</v>
      </c>
      <c r="D836" s="4" t="s">
        <v>11</v>
      </c>
      <c r="E836" s="4" t="s">
        <v>15</v>
      </c>
      <c r="F836" s="4">
        <v>77</v>
      </c>
      <c r="G836" s="4">
        <v>82</v>
      </c>
      <c r="H836" s="4">
        <v>89</v>
      </c>
      <c r="I836" s="4">
        <f t="shared" ref="I836:I899" si="65">SUM(F836:H836)</f>
        <v>248</v>
      </c>
      <c r="J836" s="4">
        <f t="shared" ref="J836:J899" si="66">MIN(F836:H836)</f>
        <v>77</v>
      </c>
      <c r="K836" s="4">
        <f t="shared" ref="K836:K899" si="67">MAX(F836:H836)</f>
        <v>89</v>
      </c>
      <c r="L836" s="4">
        <f t="shared" ref="L836:L899" si="68">AVERAGE(F836:H836)</f>
        <v>82.666666666666671</v>
      </c>
      <c r="M836" s="7">
        <f t="shared" ref="M836:M899" si="69">RANK(L836,$L$3:$L$1002,0)</f>
        <v>149</v>
      </c>
    </row>
    <row r="837" spans="1:13" x14ac:dyDescent="0.3">
      <c r="A837" s="3" t="s">
        <v>17</v>
      </c>
      <c r="B837" s="4" t="s">
        <v>9</v>
      </c>
      <c r="C837" s="4" t="s">
        <v>14</v>
      </c>
      <c r="D837" s="4" t="s">
        <v>11</v>
      </c>
      <c r="E837" s="4" t="s">
        <v>12</v>
      </c>
      <c r="F837" s="4">
        <v>58</v>
      </c>
      <c r="G837" s="4">
        <v>50</v>
      </c>
      <c r="H837" s="4">
        <v>45</v>
      </c>
      <c r="I837" s="4">
        <f t="shared" si="65"/>
        <v>153</v>
      </c>
      <c r="J837" s="4">
        <f t="shared" si="66"/>
        <v>45</v>
      </c>
      <c r="K837" s="4">
        <f t="shared" si="67"/>
        <v>58</v>
      </c>
      <c r="L837" s="4">
        <f t="shared" si="68"/>
        <v>51</v>
      </c>
      <c r="M837" s="7">
        <f t="shared" si="69"/>
        <v>876</v>
      </c>
    </row>
    <row r="838" spans="1:13" x14ac:dyDescent="0.3">
      <c r="A838" s="3" t="s">
        <v>8</v>
      </c>
      <c r="B838" s="4" t="s">
        <v>13</v>
      </c>
      <c r="C838" s="4" t="s">
        <v>22</v>
      </c>
      <c r="D838" s="4" t="s">
        <v>11</v>
      </c>
      <c r="E838" s="4" t="s">
        <v>15</v>
      </c>
      <c r="F838" s="4">
        <v>60</v>
      </c>
      <c r="G838" s="4">
        <v>64</v>
      </c>
      <c r="H838" s="4">
        <v>74</v>
      </c>
      <c r="I838" s="4">
        <f t="shared" si="65"/>
        <v>198</v>
      </c>
      <c r="J838" s="4">
        <f t="shared" si="66"/>
        <v>60</v>
      </c>
      <c r="K838" s="4">
        <f t="shared" si="67"/>
        <v>74</v>
      </c>
      <c r="L838" s="4">
        <f t="shared" si="68"/>
        <v>66</v>
      </c>
      <c r="M838" s="7">
        <f t="shared" si="69"/>
        <v>562</v>
      </c>
    </row>
    <row r="839" spans="1:13" x14ac:dyDescent="0.3">
      <c r="A839" s="3" t="s">
        <v>17</v>
      </c>
      <c r="B839" s="4" t="s">
        <v>29</v>
      </c>
      <c r="C839" s="4" t="s">
        <v>22</v>
      </c>
      <c r="D839" s="4" t="s">
        <v>11</v>
      </c>
      <c r="E839" s="4" t="s">
        <v>12</v>
      </c>
      <c r="F839" s="4">
        <v>73</v>
      </c>
      <c r="G839" s="4">
        <v>64</v>
      </c>
      <c r="H839" s="4">
        <v>57</v>
      </c>
      <c r="I839" s="4">
        <f t="shared" si="65"/>
        <v>194</v>
      </c>
      <c r="J839" s="4">
        <f t="shared" si="66"/>
        <v>57</v>
      </c>
      <c r="K839" s="4">
        <f t="shared" si="67"/>
        <v>73</v>
      </c>
      <c r="L839" s="4">
        <f t="shared" si="68"/>
        <v>64.666666666666671</v>
      </c>
      <c r="M839" s="7">
        <f t="shared" si="69"/>
        <v>602</v>
      </c>
    </row>
    <row r="840" spans="1:13" x14ac:dyDescent="0.3">
      <c r="A840" s="3" t="s">
        <v>8</v>
      </c>
      <c r="B840" s="4" t="s">
        <v>18</v>
      </c>
      <c r="C840" s="4" t="s">
        <v>22</v>
      </c>
      <c r="D840" s="4" t="s">
        <v>11</v>
      </c>
      <c r="E840" s="4" t="s">
        <v>15</v>
      </c>
      <c r="F840" s="4">
        <v>75</v>
      </c>
      <c r="G840" s="4">
        <v>82</v>
      </c>
      <c r="H840" s="4">
        <v>79</v>
      </c>
      <c r="I840" s="4">
        <f t="shared" si="65"/>
        <v>236</v>
      </c>
      <c r="J840" s="4">
        <f t="shared" si="66"/>
        <v>75</v>
      </c>
      <c r="K840" s="4">
        <f t="shared" si="67"/>
        <v>82</v>
      </c>
      <c r="L840" s="4">
        <f t="shared" si="68"/>
        <v>78.666666666666671</v>
      </c>
      <c r="M840" s="7">
        <f t="shared" si="69"/>
        <v>222</v>
      </c>
    </row>
    <row r="841" spans="1:13" x14ac:dyDescent="0.3">
      <c r="A841" s="3" t="s">
        <v>17</v>
      </c>
      <c r="B841" s="4" t="s">
        <v>9</v>
      </c>
      <c r="C841" s="4" t="s">
        <v>19</v>
      </c>
      <c r="D841" s="4" t="s">
        <v>20</v>
      </c>
      <c r="E841" s="4" t="s">
        <v>15</v>
      </c>
      <c r="F841" s="4">
        <v>58</v>
      </c>
      <c r="G841" s="4">
        <v>57</v>
      </c>
      <c r="H841" s="4">
        <v>53</v>
      </c>
      <c r="I841" s="4">
        <f t="shared" si="65"/>
        <v>168</v>
      </c>
      <c r="J841" s="4">
        <f t="shared" si="66"/>
        <v>53</v>
      </c>
      <c r="K841" s="4">
        <f t="shared" si="67"/>
        <v>58</v>
      </c>
      <c r="L841" s="4">
        <f t="shared" si="68"/>
        <v>56</v>
      </c>
      <c r="M841" s="7">
        <f t="shared" si="69"/>
        <v>786</v>
      </c>
    </row>
    <row r="842" spans="1:13" x14ac:dyDescent="0.3">
      <c r="A842" s="3" t="s">
        <v>8</v>
      </c>
      <c r="B842" s="4" t="s">
        <v>13</v>
      </c>
      <c r="C842" s="4" t="s">
        <v>19</v>
      </c>
      <c r="D842" s="4" t="s">
        <v>11</v>
      </c>
      <c r="E842" s="4" t="s">
        <v>12</v>
      </c>
      <c r="F842" s="4">
        <v>66</v>
      </c>
      <c r="G842" s="4">
        <v>77</v>
      </c>
      <c r="H842" s="4">
        <v>73</v>
      </c>
      <c r="I842" s="4">
        <f t="shared" si="65"/>
        <v>216</v>
      </c>
      <c r="J842" s="4">
        <f t="shared" si="66"/>
        <v>66</v>
      </c>
      <c r="K842" s="4">
        <f t="shared" si="67"/>
        <v>77</v>
      </c>
      <c r="L842" s="4">
        <f t="shared" si="68"/>
        <v>72</v>
      </c>
      <c r="M842" s="7">
        <f t="shared" si="69"/>
        <v>395</v>
      </c>
    </row>
    <row r="843" spans="1:13" x14ac:dyDescent="0.3">
      <c r="A843" s="3" t="s">
        <v>8</v>
      </c>
      <c r="B843" s="4" t="s">
        <v>21</v>
      </c>
      <c r="C843" s="4" t="s">
        <v>22</v>
      </c>
      <c r="D843" s="4" t="s">
        <v>20</v>
      </c>
      <c r="E843" s="4" t="s">
        <v>12</v>
      </c>
      <c r="F843" s="4">
        <v>39</v>
      </c>
      <c r="G843" s="4">
        <v>52</v>
      </c>
      <c r="H843" s="4">
        <v>46</v>
      </c>
      <c r="I843" s="4">
        <f t="shared" si="65"/>
        <v>137</v>
      </c>
      <c r="J843" s="4">
        <f t="shared" si="66"/>
        <v>39</v>
      </c>
      <c r="K843" s="4">
        <f t="shared" si="67"/>
        <v>52</v>
      </c>
      <c r="L843" s="4">
        <f t="shared" si="68"/>
        <v>45.666666666666664</v>
      </c>
      <c r="M843" s="7">
        <f t="shared" si="69"/>
        <v>942</v>
      </c>
    </row>
    <row r="844" spans="1:13" x14ac:dyDescent="0.3">
      <c r="A844" s="3" t="s">
        <v>17</v>
      </c>
      <c r="B844" s="4" t="s">
        <v>13</v>
      </c>
      <c r="C844" s="4" t="s">
        <v>23</v>
      </c>
      <c r="D844" s="4" t="s">
        <v>11</v>
      </c>
      <c r="E844" s="4" t="s">
        <v>12</v>
      </c>
      <c r="F844" s="4">
        <v>64</v>
      </c>
      <c r="G844" s="4">
        <v>58</v>
      </c>
      <c r="H844" s="4">
        <v>51</v>
      </c>
      <c r="I844" s="4">
        <f t="shared" si="65"/>
        <v>173</v>
      </c>
      <c r="J844" s="4">
        <f t="shared" si="66"/>
        <v>51</v>
      </c>
      <c r="K844" s="4">
        <f t="shared" si="67"/>
        <v>64</v>
      </c>
      <c r="L844" s="4">
        <f t="shared" si="68"/>
        <v>57.666666666666664</v>
      </c>
      <c r="M844" s="7">
        <f t="shared" si="69"/>
        <v>756</v>
      </c>
    </row>
    <row r="845" spans="1:13" x14ac:dyDescent="0.3">
      <c r="A845" s="3" t="s">
        <v>8</v>
      </c>
      <c r="B845" s="4" t="s">
        <v>9</v>
      </c>
      <c r="C845" s="4" t="s">
        <v>22</v>
      </c>
      <c r="D845" s="4" t="s">
        <v>20</v>
      </c>
      <c r="E845" s="4" t="s">
        <v>15</v>
      </c>
      <c r="F845" s="4">
        <v>23</v>
      </c>
      <c r="G845" s="4">
        <v>44</v>
      </c>
      <c r="H845" s="4">
        <v>36</v>
      </c>
      <c r="I845" s="4">
        <f t="shared" si="65"/>
        <v>103</v>
      </c>
      <c r="J845" s="4">
        <f t="shared" si="66"/>
        <v>23</v>
      </c>
      <c r="K845" s="4">
        <f t="shared" si="67"/>
        <v>44</v>
      </c>
      <c r="L845" s="4">
        <f t="shared" si="68"/>
        <v>34.333333333333336</v>
      </c>
      <c r="M845" s="7">
        <f t="shared" si="69"/>
        <v>985</v>
      </c>
    </row>
    <row r="846" spans="1:13" x14ac:dyDescent="0.3">
      <c r="A846" s="3" t="s">
        <v>17</v>
      </c>
      <c r="B846" s="4" t="s">
        <v>9</v>
      </c>
      <c r="C846" s="4" t="s">
        <v>14</v>
      </c>
      <c r="D846" s="4" t="s">
        <v>20</v>
      </c>
      <c r="E846" s="4" t="s">
        <v>15</v>
      </c>
      <c r="F846" s="4">
        <v>74</v>
      </c>
      <c r="G846" s="4">
        <v>77</v>
      </c>
      <c r="H846" s="4">
        <v>76</v>
      </c>
      <c r="I846" s="4">
        <f t="shared" si="65"/>
        <v>227</v>
      </c>
      <c r="J846" s="4">
        <f t="shared" si="66"/>
        <v>74</v>
      </c>
      <c r="K846" s="4">
        <f t="shared" si="67"/>
        <v>77</v>
      </c>
      <c r="L846" s="4">
        <f t="shared" si="68"/>
        <v>75.666666666666671</v>
      </c>
      <c r="M846" s="7">
        <f t="shared" si="69"/>
        <v>297</v>
      </c>
    </row>
    <row r="847" spans="1:13" x14ac:dyDescent="0.3">
      <c r="A847" s="3" t="s">
        <v>8</v>
      </c>
      <c r="B847" s="4" t="s">
        <v>21</v>
      </c>
      <c r="C847" s="4" t="s">
        <v>23</v>
      </c>
      <c r="D847" s="4" t="s">
        <v>20</v>
      </c>
      <c r="E847" s="4" t="s">
        <v>15</v>
      </c>
      <c r="F847" s="4">
        <v>40</v>
      </c>
      <c r="G847" s="4">
        <v>65</v>
      </c>
      <c r="H847" s="4">
        <v>64</v>
      </c>
      <c r="I847" s="4">
        <f t="shared" si="65"/>
        <v>169</v>
      </c>
      <c r="J847" s="4">
        <f t="shared" si="66"/>
        <v>40</v>
      </c>
      <c r="K847" s="4">
        <f t="shared" si="67"/>
        <v>65</v>
      </c>
      <c r="L847" s="4">
        <f t="shared" si="68"/>
        <v>56.333333333333336</v>
      </c>
      <c r="M847" s="7">
        <f t="shared" si="69"/>
        <v>780</v>
      </c>
    </row>
    <row r="848" spans="1:13" x14ac:dyDescent="0.3">
      <c r="A848" s="3" t="s">
        <v>17</v>
      </c>
      <c r="B848" s="4" t="s">
        <v>29</v>
      </c>
      <c r="C848" s="4" t="s">
        <v>16</v>
      </c>
      <c r="D848" s="4" t="s">
        <v>11</v>
      </c>
      <c r="E848" s="4" t="s">
        <v>12</v>
      </c>
      <c r="F848" s="4">
        <v>90</v>
      </c>
      <c r="G848" s="4">
        <v>85</v>
      </c>
      <c r="H848" s="4">
        <v>84</v>
      </c>
      <c r="I848" s="4">
        <f t="shared" si="65"/>
        <v>259</v>
      </c>
      <c r="J848" s="4">
        <f t="shared" si="66"/>
        <v>84</v>
      </c>
      <c r="K848" s="4">
        <f t="shared" si="67"/>
        <v>90</v>
      </c>
      <c r="L848" s="4">
        <f t="shared" si="68"/>
        <v>86.333333333333329</v>
      </c>
      <c r="M848" s="7">
        <f t="shared" si="69"/>
        <v>93</v>
      </c>
    </row>
    <row r="849" spans="1:13" x14ac:dyDescent="0.3">
      <c r="A849" s="3" t="s">
        <v>17</v>
      </c>
      <c r="B849" s="4" t="s">
        <v>13</v>
      </c>
      <c r="C849" s="4" t="s">
        <v>16</v>
      </c>
      <c r="D849" s="4" t="s">
        <v>11</v>
      </c>
      <c r="E849" s="4" t="s">
        <v>15</v>
      </c>
      <c r="F849" s="4">
        <v>91</v>
      </c>
      <c r="G849" s="4">
        <v>85</v>
      </c>
      <c r="H849" s="4">
        <v>85</v>
      </c>
      <c r="I849" s="4">
        <f t="shared" si="65"/>
        <v>261</v>
      </c>
      <c r="J849" s="4">
        <f t="shared" si="66"/>
        <v>85</v>
      </c>
      <c r="K849" s="4">
        <f t="shared" si="67"/>
        <v>91</v>
      </c>
      <c r="L849" s="4">
        <f t="shared" si="68"/>
        <v>87</v>
      </c>
      <c r="M849" s="7">
        <f t="shared" si="69"/>
        <v>83</v>
      </c>
    </row>
    <row r="850" spans="1:13" x14ac:dyDescent="0.3">
      <c r="A850" s="3" t="s">
        <v>17</v>
      </c>
      <c r="B850" s="4" t="s">
        <v>21</v>
      </c>
      <c r="C850" s="4" t="s">
        <v>22</v>
      </c>
      <c r="D850" s="4" t="s">
        <v>11</v>
      </c>
      <c r="E850" s="4" t="s">
        <v>12</v>
      </c>
      <c r="F850" s="4">
        <v>64</v>
      </c>
      <c r="G850" s="4">
        <v>54</v>
      </c>
      <c r="H850" s="4">
        <v>50</v>
      </c>
      <c r="I850" s="4">
        <f t="shared" si="65"/>
        <v>168</v>
      </c>
      <c r="J850" s="4">
        <f t="shared" si="66"/>
        <v>50</v>
      </c>
      <c r="K850" s="4">
        <f t="shared" si="67"/>
        <v>64</v>
      </c>
      <c r="L850" s="4">
        <f t="shared" si="68"/>
        <v>56</v>
      </c>
      <c r="M850" s="7">
        <f t="shared" si="69"/>
        <v>786</v>
      </c>
    </row>
    <row r="851" spans="1:13" x14ac:dyDescent="0.3">
      <c r="A851" s="3" t="s">
        <v>8</v>
      </c>
      <c r="B851" s="4" t="s">
        <v>13</v>
      </c>
      <c r="C851" s="4" t="s">
        <v>22</v>
      </c>
      <c r="D851" s="4" t="s">
        <v>11</v>
      </c>
      <c r="E851" s="4" t="s">
        <v>12</v>
      </c>
      <c r="F851" s="4">
        <v>59</v>
      </c>
      <c r="G851" s="4">
        <v>72</v>
      </c>
      <c r="H851" s="4">
        <v>68</v>
      </c>
      <c r="I851" s="4">
        <f t="shared" si="65"/>
        <v>199</v>
      </c>
      <c r="J851" s="4">
        <f t="shared" si="66"/>
        <v>59</v>
      </c>
      <c r="K851" s="4">
        <f t="shared" si="67"/>
        <v>72</v>
      </c>
      <c r="L851" s="4">
        <f t="shared" si="68"/>
        <v>66.333333333333329</v>
      </c>
      <c r="M851" s="7">
        <f t="shared" si="69"/>
        <v>557</v>
      </c>
    </row>
    <row r="852" spans="1:13" x14ac:dyDescent="0.3">
      <c r="A852" s="3" t="s">
        <v>17</v>
      </c>
      <c r="B852" s="4" t="s">
        <v>21</v>
      </c>
      <c r="C852" s="4" t="s">
        <v>19</v>
      </c>
      <c r="D852" s="4" t="s">
        <v>11</v>
      </c>
      <c r="E852" s="4" t="s">
        <v>12</v>
      </c>
      <c r="F852" s="4">
        <v>80</v>
      </c>
      <c r="G852" s="4">
        <v>75</v>
      </c>
      <c r="H852" s="4">
        <v>69</v>
      </c>
      <c r="I852" s="4">
        <f t="shared" si="65"/>
        <v>224</v>
      </c>
      <c r="J852" s="4">
        <f t="shared" si="66"/>
        <v>69</v>
      </c>
      <c r="K852" s="4">
        <f t="shared" si="67"/>
        <v>80</v>
      </c>
      <c r="L852" s="4">
        <f t="shared" si="68"/>
        <v>74.666666666666671</v>
      </c>
      <c r="M852" s="7">
        <f t="shared" si="69"/>
        <v>325</v>
      </c>
    </row>
    <row r="853" spans="1:13" x14ac:dyDescent="0.3">
      <c r="A853" s="3" t="s">
        <v>17</v>
      </c>
      <c r="B853" s="4" t="s">
        <v>13</v>
      </c>
      <c r="C853" s="4" t="s">
        <v>16</v>
      </c>
      <c r="D853" s="4" t="s">
        <v>11</v>
      </c>
      <c r="E853" s="4" t="s">
        <v>12</v>
      </c>
      <c r="F853" s="4">
        <v>71</v>
      </c>
      <c r="G853" s="4">
        <v>67</v>
      </c>
      <c r="H853" s="4">
        <v>67</v>
      </c>
      <c r="I853" s="4">
        <f t="shared" si="65"/>
        <v>205</v>
      </c>
      <c r="J853" s="4">
        <f t="shared" si="66"/>
        <v>67</v>
      </c>
      <c r="K853" s="4">
        <f t="shared" si="67"/>
        <v>71</v>
      </c>
      <c r="L853" s="4">
        <f t="shared" si="68"/>
        <v>68.333333333333329</v>
      </c>
      <c r="M853" s="7">
        <f t="shared" si="69"/>
        <v>499</v>
      </c>
    </row>
    <row r="854" spans="1:13" x14ac:dyDescent="0.3">
      <c r="A854" s="3" t="s">
        <v>8</v>
      </c>
      <c r="B854" s="4" t="s">
        <v>18</v>
      </c>
      <c r="C854" s="4" t="s">
        <v>22</v>
      </c>
      <c r="D854" s="4" t="s">
        <v>11</v>
      </c>
      <c r="E854" s="4" t="s">
        <v>12</v>
      </c>
      <c r="F854" s="4">
        <v>61</v>
      </c>
      <c r="G854" s="4">
        <v>68</v>
      </c>
      <c r="H854" s="4">
        <v>63</v>
      </c>
      <c r="I854" s="4">
        <f t="shared" si="65"/>
        <v>192</v>
      </c>
      <c r="J854" s="4">
        <f t="shared" si="66"/>
        <v>61</v>
      </c>
      <c r="K854" s="4">
        <f t="shared" si="67"/>
        <v>68</v>
      </c>
      <c r="L854" s="4">
        <f t="shared" si="68"/>
        <v>64</v>
      </c>
      <c r="M854" s="7">
        <f t="shared" si="69"/>
        <v>623</v>
      </c>
    </row>
    <row r="855" spans="1:13" x14ac:dyDescent="0.3">
      <c r="A855" s="3" t="s">
        <v>8</v>
      </c>
      <c r="B855" s="4" t="s">
        <v>29</v>
      </c>
      <c r="C855" s="4" t="s">
        <v>14</v>
      </c>
      <c r="D855" s="4" t="s">
        <v>11</v>
      </c>
      <c r="E855" s="4" t="s">
        <v>12</v>
      </c>
      <c r="F855" s="4">
        <v>87</v>
      </c>
      <c r="G855" s="4">
        <v>85</v>
      </c>
      <c r="H855" s="4">
        <v>93</v>
      </c>
      <c r="I855" s="4">
        <f t="shared" si="65"/>
        <v>265</v>
      </c>
      <c r="J855" s="4">
        <f t="shared" si="66"/>
        <v>85</v>
      </c>
      <c r="K855" s="4">
        <f t="shared" si="67"/>
        <v>93</v>
      </c>
      <c r="L855" s="4">
        <f t="shared" si="68"/>
        <v>88.333333333333329</v>
      </c>
      <c r="M855" s="7">
        <f t="shared" si="69"/>
        <v>69</v>
      </c>
    </row>
    <row r="856" spans="1:13" x14ac:dyDescent="0.3">
      <c r="A856" s="3" t="s">
        <v>17</v>
      </c>
      <c r="B856" s="4" t="s">
        <v>29</v>
      </c>
      <c r="C856" s="4" t="s">
        <v>23</v>
      </c>
      <c r="D856" s="4" t="s">
        <v>11</v>
      </c>
      <c r="E856" s="4" t="s">
        <v>12</v>
      </c>
      <c r="F856" s="4">
        <v>82</v>
      </c>
      <c r="G856" s="4">
        <v>67</v>
      </c>
      <c r="H856" s="4">
        <v>61</v>
      </c>
      <c r="I856" s="4">
        <f t="shared" si="65"/>
        <v>210</v>
      </c>
      <c r="J856" s="4">
        <f t="shared" si="66"/>
        <v>61</v>
      </c>
      <c r="K856" s="4">
        <f t="shared" si="67"/>
        <v>82</v>
      </c>
      <c r="L856" s="4">
        <f t="shared" si="68"/>
        <v>70</v>
      </c>
      <c r="M856" s="7">
        <f t="shared" si="69"/>
        <v>448</v>
      </c>
    </row>
    <row r="857" spans="1:13" x14ac:dyDescent="0.3">
      <c r="A857" s="3" t="s">
        <v>17</v>
      </c>
      <c r="B857" s="4" t="s">
        <v>13</v>
      </c>
      <c r="C857" s="4" t="s">
        <v>23</v>
      </c>
      <c r="D857" s="4" t="s">
        <v>11</v>
      </c>
      <c r="E857" s="4" t="s">
        <v>12</v>
      </c>
      <c r="F857" s="4">
        <v>62</v>
      </c>
      <c r="G857" s="4">
        <v>64</v>
      </c>
      <c r="H857" s="4">
        <v>55</v>
      </c>
      <c r="I857" s="4">
        <f t="shared" si="65"/>
        <v>181</v>
      </c>
      <c r="J857" s="4">
        <f t="shared" si="66"/>
        <v>55</v>
      </c>
      <c r="K857" s="4">
        <f t="shared" si="67"/>
        <v>64</v>
      </c>
      <c r="L857" s="4">
        <f t="shared" si="68"/>
        <v>60.333333333333336</v>
      </c>
      <c r="M857" s="7">
        <f t="shared" si="69"/>
        <v>700</v>
      </c>
    </row>
    <row r="858" spans="1:13" x14ac:dyDescent="0.3">
      <c r="A858" s="3" t="s">
        <v>8</v>
      </c>
      <c r="B858" s="4" t="s">
        <v>9</v>
      </c>
      <c r="C858" s="4" t="s">
        <v>10</v>
      </c>
      <c r="D858" s="4" t="s">
        <v>11</v>
      </c>
      <c r="E858" s="4" t="s">
        <v>12</v>
      </c>
      <c r="F858" s="4">
        <v>97</v>
      </c>
      <c r="G858" s="4">
        <v>97</v>
      </c>
      <c r="H858" s="4">
        <v>96</v>
      </c>
      <c r="I858" s="4">
        <f t="shared" si="65"/>
        <v>290</v>
      </c>
      <c r="J858" s="4">
        <f t="shared" si="66"/>
        <v>96</v>
      </c>
      <c r="K858" s="4">
        <f t="shared" si="67"/>
        <v>97</v>
      </c>
      <c r="L858" s="4">
        <f t="shared" si="68"/>
        <v>96.666666666666671</v>
      </c>
      <c r="M858" s="7">
        <f t="shared" si="69"/>
        <v>16</v>
      </c>
    </row>
    <row r="859" spans="1:13" x14ac:dyDescent="0.3">
      <c r="A859" s="3" t="s">
        <v>17</v>
      </c>
      <c r="B859" s="4" t="s">
        <v>9</v>
      </c>
      <c r="C859" s="4" t="s">
        <v>14</v>
      </c>
      <c r="D859" s="4" t="s">
        <v>20</v>
      </c>
      <c r="E859" s="4" t="s">
        <v>12</v>
      </c>
      <c r="F859" s="4">
        <v>75</v>
      </c>
      <c r="G859" s="4">
        <v>68</v>
      </c>
      <c r="H859" s="4">
        <v>65</v>
      </c>
      <c r="I859" s="4">
        <f t="shared" si="65"/>
        <v>208</v>
      </c>
      <c r="J859" s="4">
        <f t="shared" si="66"/>
        <v>65</v>
      </c>
      <c r="K859" s="4">
        <f t="shared" si="67"/>
        <v>75</v>
      </c>
      <c r="L859" s="4">
        <f t="shared" si="68"/>
        <v>69.333333333333329</v>
      </c>
      <c r="M859" s="7">
        <f t="shared" si="69"/>
        <v>465</v>
      </c>
    </row>
    <row r="860" spans="1:13" x14ac:dyDescent="0.3">
      <c r="A860" s="3" t="s">
        <v>8</v>
      </c>
      <c r="B860" s="4" t="s">
        <v>13</v>
      </c>
      <c r="C860" s="4" t="s">
        <v>10</v>
      </c>
      <c r="D860" s="4" t="s">
        <v>11</v>
      </c>
      <c r="E860" s="4" t="s">
        <v>12</v>
      </c>
      <c r="F860" s="4">
        <v>65</v>
      </c>
      <c r="G860" s="4">
        <v>79</v>
      </c>
      <c r="H860" s="4">
        <v>81</v>
      </c>
      <c r="I860" s="4">
        <f t="shared" si="65"/>
        <v>225</v>
      </c>
      <c r="J860" s="4">
        <f t="shared" si="66"/>
        <v>65</v>
      </c>
      <c r="K860" s="4">
        <f t="shared" si="67"/>
        <v>81</v>
      </c>
      <c r="L860" s="4">
        <f t="shared" si="68"/>
        <v>75</v>
      </c>
      <c r="M860" s="7">
        <f t="shared" si="69"/>
        <v>314</v>
      </c>
    </row>
    <row r="861" spans="1:13" x14ac:dyDescent="0.3">
      <c r="A861" s="3" t="s">
        <v>17</v>
      </c>
      <c r="B861" s="4" t="s">
        <v>9</v>
      </c>
      <c r="C861" s="4" t="s">
        <v>22</v>
      </c>
      <c r="D861" s="4" t="s">
        <v>11</v>
      </c>
      <c r="E861" s="4" t="s">
        <v>15</v>
      </c>
      <c r="F861" s="4">
        <v>52</v>
      </c>
      <c r="G861" s="4">
        <v>49</v>
      </c>
      <c r="H861" s="4">
        <v>46</v>
      </c>
      <c r="I861" s="4">
        <f t="shared" si="65"/>
        <v>147</v>
      </c>
      <c r="J861" s="4">
        <f t="shared" si="66"/>
        <v>46</v>
      </c>
      <c r="K861" s="4">
        <f t="shared" si="67"/>
        <v>52</v>
      </c>
      <c r="L861" s="4">
        <f t="shared" si="68"/>
        <v>49</v>
      </c>
      <c r="M861" s="7">
        <f t="shared" si="69"/>
        <v>905</v>
      </c>
    </row>
    <row r="862" spans="1:13" x14ac:dyDescent="0.3">
      <c r="A862" s="3" t="s">
        <v>17</v>
      </c>
      <c r="B862" s="4" t="s">
        <v>13</v>
      </c>
      <c r="C862" s="4" t="s">
        <v>19</v>
      </c>
      <c r="D862" s="4" t="s">
        <v>20</v>
      </c>
      <c r="E862" s="4" t="s">
        <v>12</v>
      </c>
      <c r="F862" s="4">
        <v>87</v>
      </c>
      <c r="G862" s="4">
        <v>73</v>
      </c>
      <c r="H862" s="4">
        <v>72</v>
      </c>
      <c r="I862" s="4">
        <f t="shared" si="65"/>
        <v>232</v>
      </c>
      <c r="J862" s="4">
        <f t="shared" si="66"/>
        <v>72</v>
      </c>
      <c r="K862" s="4">
        <f t="shared" si="67"/>
        <v>87</v>
      </c>
      <c r="L862" s="4">
        <f t="shared" si="68"/>
        <v>77.333333333333329</v>
      </c>
      <c r="M862" s="7">
        <f t="shared" si="69"/>
        <v>255</v>
      </c>
    </row>
    <row r="863" spans="1:13" x14ac:dyDescent="0.3">
      <c r="A863" s="3" t="s">
        <v>8</v>
      </c>
      <c r="B863" s="4" t="s">
        <v>13</v>
      </c>
      <c r="C863" s="4" t="s">
        <v>19</v>
      </c>
      <c r="D863" s="4" t="s">
        <v>11</v>
      </c>
      <c r="E863" s="4" t="s">
        <v>12</v>
      </c>
      <c r="F863" s="4">
        <v>53</v>
      </c>
      <c r="G863" s="4">
        <v>62</v>
      </c>
      <c r="H863" s="4">
        <v>53</v>
      </c>
      <c r="I863" s="4">
        <f t="shared" si="65"/>
        <v>168</v>
      </c>
      <c r="J863" s="4">
        <f t="shared" si="66"/>
        <v>53</v>
      </c>
      <c r="K863" s="4">
        <f t="shared" si="67"/>
        <v>62</v>
      </c>
      <c r="L863" s="4">
        <f t="shared" si="68"/>
        <v>56</v>
      </c>
      <c r="M863" s="7">
        <f t="shared" si="69"/>
        <v>786</v>
      </c>
    </row>
    <row r="864" spans="1:13" x14ac:dyDescent="0.3">
      <c r="A864" s="3" t="s">
        <v>8</v>
      </c>
      <c r="B864" s="4" t="s">
        <v>29</v>
      </c>
      <c r="C864" s="4" t="s">
        <v>16</v>
      </c>
      <c r="D864" s="4" t="s">
        <v>20</v>
      </c>
      <c r="E864" s="4" t="s">
        <v>12</v>
      </c>
      <c r="F864" s="4">
        <v>81</v>
      </c>
      <c r="G864" s="4">
        <v>86</v>
      </c>
      <c r="H864" s="4">
        <v>87</v>
      </c>
      <c r="I864" s="4">
        <f t="shared" si="65"/>
        <v>254</v>
      </c>
      <c r="J864" s="4">
        <f t="shared" si="66"/>
        <v>81</v>
      </c>
      <c r="K864" s="4">
        <f t="shared" si="67"/>
        <v>87</v>
      </c>
      <c r="L864" s="4">
        <f t="shared" si="68"/>
        <v>84.666666666666671</v>
      </c>
      <c r="M864" s="7">
        <f t="shared" si="69"/>
        <v>117</v>
      </c>
    </row>
    <row r="865" spans="1:13" x14ac:dyDescent="0.3">
      <c r="A865" s="3" t="s">
        <v>17</v>
      </c>
      <c r="B865" s="4" t="s">
        <v>21</v>
      </c>
      <c r="C865" s="4" t="s">
        <v>10</v>
      </c>
      <c r="D865" s="4" t="s">
        <v>20</v>
      </c>
      <c r="E865" s="4" t="s">
        <v>15</v>
      </c>
      <c r="F865" s="4">
        <v>39</v>
      </c>
      <c r="G865" s="4">
        <v>42</v>
      </c>
      <c r="H865" s="4">
        <v>38</v>
      </c>
      <c r="I865" s="4">
        <f t="shared" si="65"/>
        <v>119</v>
      </c>
      <c r="J865" s="4">
        <f t="shared" si="66"/>
        <v>38</v>
      </c>
      <c r="K865" s="4">
        <f t="shared" si="67"/>
        <v>42</v>
      </c>
      <c r="L865" s="4">
        <f t="shared" si="68"/>
        <v>39.666666666666664</v>
      </c>
      <c r="M865" s="7">
        <f t="shared" si="69"/>
        <v>971</v>
      </c>
    </row>
    <row r="866" spans="1:13" x14ac:dyDescent="0.3">
      <c r="A866" s="3" t="s">
        <v>8</v>
      </c>
      <c r="B866" s="4" t="s">
        <v>13</v>
      </c>
      <c r="C866" s="4" t="s">
        <v>14</v>
      </c>
      <c r="D866" s="4" t="s">
        <v>11</v>
      </c>
      <c r="E866" s="4" t="s">
        <v>15</v>
      </c>
      <c r="F866" s="4">
        <v>71</v>
      </c>
      <c r="G866" s="4">
        <v>71</v>
      </c>
      <c r="H866" s="4">
        <v>80</v>
      </c>
      <c r="I866" s="4">
        <f t="shared" si="65"/>
        <v>222</v>
      </c>
      <c r="J866" s="4">
        <f t="shared" si="66"/>
        <v>71</v>
      </c>
      <c r="K866" s="4">
        <f t="shared" si="67"/>
        <v>80</v>
      </c>
      <c r="L866" s="4">
        <f t="shared" si="68"/>
        <v>74</v>
      </c>
      <c r="M866" s="7">
        <f t="shared" si="69"/>
        <v>345</v>
      </c>
    </row>
    <row r="867" spans="1:13" x14ac:dyDescent="0.3">
      <c r="A867" s="3" t="s">
        <v>17</v>
      </c>
      <c r="B867" s="4" t="s">
        <v>13</v>
      </c>
      <c r="C867" s="4" t="s">
        <v>19</v>
      </c>
      <c r="D867" s="4" t="s">
        <v>11</v>
      </c>
      <c r="E867" s="4" t="s">
        <v>12</v>
      </c>
      <c r="F867" s="4">
        <v>97</v>
      </c>
      <c r="G867" s="4">
        <v>93</v>
      </c>
      <c r="H867" s="4">
        <v>91</v>
      </c>
      <c r="I867" s="4">
        <f t="shared" si="65"/>
        <v>281</v>
      </c>
      <c r="J867" s="4">
        <f t="shared" si="66"/>
        <v>91</v>
      </c>
      <c r="K867" s="4">
        <f t="shared" si="67"/>
        <v>97</v>
      </c>
      <c r="L867" s="4">
        <f t="shared" si="68"/>
        <v>93.666666666666671</v>
      </c>
      <c r="M867" s="7">
        <f t="shared" si="69"/>
        <v>27</v>
      </c>
    </row>
    <row r="868" spans="1:13" x14ac:dyDescent="0.3">
      <c r="A868" s="3" t="s">
        <v>17</v>
      </c>
      <c r="B868" s="4" t="s">
        <v>21</v>
      </c>
      <c r="C868" s="4" t="s">
        <v>14</v>
      </c>
      <c r="D868" s="4" t="s">
        <v>11</v>
      </c>
      <c r="E868" s="4" t="s">
        <v>15</v>
      </c>
      <c r="F868" s="4">
        <v>82</v>
      </c>
      <c r="G868" s="4">
        <v>82</v>
      </c>
      <c r="H868" s="4">
        <v>88</v>
      </c>
      <c r="I868" s="4">
        <f t="shared" si="65"/>
        <v>252</v>
      </c>
      <c r="J868" s="4">
        <f t="shared" si="66"/>
        <v>82</v>
      </c>
      <c r="K868" s="4">
        <f t="shared" si="67"/>
        <v>88</v>
      </c>
      <c r="L868" s="4">
        <f t="shared" si="68"/>
        <v>84</v>
      </c>
      <c r="M868" s="7">
        <f t="shared" si="69"/>
        <v>123</v>
      </c>
    </row>
    <row r="869" spans="1:13" x14ac:dyDescent="0.3">
      <c r="A869" s="3" t="s">
        <v>17</v>
      </c>
      <c r="B869" s="4" t="s">
        <v>13</v>
      </c>
      <c r="C869" s="4" t="s">
        <v>22</v>
      </c>
      <c r="D869" s="4" t="s">
        <v>20</v>
      </c>
      <c r="E869" s="4" t="s">
        <v>12</v>
      </c>
      <c r="F869" s="4">
        <v>59</v>
      </c>
      <c r="G869" s="4">
        <v>53</v>
      </c>
      <c r="H869" s="4">
        <v>52</v>
      </c>
      <c r="I869" s="4">
        <f t="shared" si="65"/>
        <v>164</v>
      </c>
      <c r="J869" s="4">
        <f t="shared" si="66"/>
        <v>52</v>
      </c>
      <c r="K869" s="4">
        <f t="shared" si="67"/>
        <v>59</v>
      </c>
      <c r="L869" s="4">
        <f t="shared" si="68"/>
        <v>54.666666666666664</v>
      </c>
      <c r="M869" s="7">
        <f t="shared" si="69"/>
        <v>810</v>
      </c>
    </row>
    <row r="870" spans="1:13" x14ac:dyDescent="0.3">
      <c r="A870" s="3" t="s">
        <v>17</v>
      </c>
      <c r="B870" s="4" t="s">
        <v>9</v>
      </c>
      <c r="C870" s="4" t="s">
        <v>19</v>
      </c>
      <c r="D870" s="4" t="s">
        <v>11</v>
      </c>
      <c r="E870" s="4" t="s">
        <v>12</v>
      </c>
      <c r="F870" s="4">
        <v>61</v>
      </c>
      <c r="G870" s="4">
        <v>42</v>
      </c>
      <c r="H870" s="4">
        <v>41</v>
      </c>
      <c r="I870" s="4">
        <f t="shared" si="65"/>
        <v>144</v>
      </c>
      <c r="J870" s="4">
        <f t="shared" si="66"/>
        <v>41</v>
      </c>
      <c r="K870" s="4">
        <f t="shared" si="67"/>
        <v>61</v>
      </c>
      <c r="L870" s="4">
        <f t="shared" si="68"/>
        <v>48</v>
      </c>
      <c r="M870" s="7">
        <f t="shared" si="69"/>
        <v>921</v>
      </c>
    </row>
    <row r="871" spans="1:13" x14ac:dyDescent="0.3">
      <c r="A871" s="3" t="s">
        <v>17</v>
      </c>
      <c r="B871" s="4" t="s">
        <v>29</v>
      </c>
      <c r="C871" s="4" t="s">
        <v>19</v>
      </c>
      <c r="D871" s="4" t="s">
        <v>20</v>
      </c>
      <c r="E871" s="4" t="s">
        <v>15</v>
      </c>
      <c r="F871" s="4">
        <v>78</v>
      </c>
      <c r="G871" s="4">
        <v>74</v>
      </c>
      <c r="H871" s="4">
        <v>72</v>
      </c>
      <c r="I871" s="4">
        <f t="shared" si="65"/>
        <v>224</v>
      </c>
      <c r="J871" s="4">
        <f t="shared" si="66"/>
        <v>72</v>
      </c>
      <c r="K871" s="4">
        <f t="shared" si="67"/>
        <v>78</v>
      </c>
      <c r="L871" s="4">
        <f t="shared" si="68"/>
        <v>74.666666666666671</v>
      </c>
      <c r="M871" s="7">
        <f t="shared" si="69"/>
        <v>325</v>
      </c>
    </row>
    <row r="872" spans="1:13" x14ac:dyDescent="0.3">
      <c r="A872" s="3" t="s">
        <v>17</v>
      </c>
      <c r="B872" s="4" t="s">
        <v>13</v>
      </c>
      <c r="C872" s="4" t="s">
        <v>19</v>
      </c>
      <c r="D872" s="4" t="s">
        <v>20</v>
      </c>
      <c r="E872" s="4" t="s">
        <v>12</v>
      </c>
      <c r="F872" s="4">
        <v>49</v>
      </c>
      <c r="G872" s="4">
        <v>51</v>
      </c>
      <c r="H872" s="4">
        <v>51</v>
      </c>
      <c r="I872" s="4">
        <f t="shared" si="65"/>
        <v>151</v>
      </c>
      <c r="J872" s="4">
        <f t="shared" si="66"/>
        <v>49</v>
      </c>
      <c r="K872" s="4">
        <f t="shared" si="67"/>
        <v>51</v>
      </c>
      <c r="L872" s="4">
        <f t="shared" si="68"/>
        <v>50.333333333333336</v>
      </c>
      <c r="M872" s="7">
        <f t="shared" si="69"/>
        <v>884</v>
      </c>
    </row>
    <row r="873" spans="1:13" x14ac:dyDescent="0.3">
      <c r="A873" s="3" t="s">
        <v>17</v>
      </c>
      <c r="B873" s="4" t="s">
        <v>9</v>
      </c>
      <c r="C873" s="4" t="s">
        <v>22</v>
      </c>
      <c r="D873" s="4" t="s">
        <v>11</v>
      </c>
      <c r="E873" s="4" t="s">
        <v>12</v>
      </c>
      <c r="F873" s="4">
        <v>59</v>
      </c>
      <c r="G873" s="4">
        <v>58</v>
      </c>
      <c r="H873" s="4">
        <v>47</v>
      </c>
      <c r="I873" s="4">
        <f t="shared" si="65"/>
        <v>164</v>
      </c>
      <c r="J873" s="4">
        <f t="shared" si="66"/>
        <v>47</v>
      </c>
      <c r="K873" s="4">
        <f t="shared" si="67"/>
        <v>59</v>
      </c>
      <c r="L873" s="4">
        <f t="shared" si="68"/>
        <v>54.666666666666664</v>
      </c>
      <c r="M873" s="7">
        <f t="shared" si="69"/>
        <v>810</v>
      </c>
    </row>
    <row r="874" spans="1:13" x14ac:dyDescent="0.3">
      <c r="A874" s="3" t="s">
        <v>8</v>
      </c>
      <c r="B874" s="4" t="s">
        <v>13</v>
      </c>
      <c r="C874" s="4" t="s">
        <v>14</v>
      </c>
      <c r="D874" s="4" t="s">
        <v>11</v>
      </c>
      <c r="E874" s="4" t="s">
        <v>15</v>
      </c>
      <c r="F874" s="4">
        <v>70</v>
      </c>
      <c r="G874" s="4">
        <v>72</v>
      </c>
      <c r="H874" s="4">
        <v>76</v>
      </c>
      <c r="I874" s="4">
        <f t="shared" si="65"/>
        <v>218</v>
      </c>
      <c r="J874" s="4">
        <f t="shared" si="66"/>
        <v>70</v>
      </c>
      <c r="K874" s="4">
        <f t="shared" si="67"/>
        <v>76</v>
      </c>
      <c r="L874" s="4">
        <f t="shared" si="68"/>
        <v>72.666666666666671</v>
      </c>
      <c r="M874" s="7">
        <f t="shared" si="69"/>
        <v>379</v>
      </c>
    </row>
    <row r="875" spans="1:13" x14ac:dyDescent="0.3">
      <c r="A875" s="3" t="s">
        <v>17</v>
      </c>
      <c r="B875" s="4" t="s">
        <v>9</v>
      </c>
      <c r="C875" s="4" t="s">
        <v>19</v>
      </c>
      <c r="D875" s="4" t="s">
        <v>11</v>
      </c>
      <c r="E875" s="4" t="s">
        <v>15</v>
      </c>
      <c r="F875" s="4">
        <v>82</v>
      </c>
      <c r="G875" s="4">
        <v>84</v>
      </c>
      <c r="H875" s="4">
        <v>78</v>
      </c>
      <c r="I875" s="4">
        <f t="shared" si="65"/>
        <v>244</v>
      </c>
      <c r="J875" s="4">
        <f t="shared" si="66"/>
        <v>78</v>
      </c>
      <c r="K875" s="4">
        <f t="shared" si="67"/>
        <v>84</v>
      </c>
      <c r="L875" s="4">
        <f t="shared" si="68"/>
        <v>81.333333333333329</v>
      </c>
      <c r="M875" s="7">
        <f t="shared" si="69"/>
        <v>173</v>
      </c>
    </row>
    <row r="876" spans="1:13" x14ac:dyDescent="0.3">
      <c r="A876" s="3" t="s">
        <v>17</v>
      </c>
      <c r="B876" s="4" t="s">
        <v>29</v>
      </c>
      <c r="C876" s="4" t="s">
        <v>19</v>
      </c>
      <c r="D876" s="4" t="s">
        <v>20</v>
      </c>
      <c r="E876" s="4" t="s">
        <v>12</v>
      </c>
      <c r="F876" s="4">
        <v>90</v>
      </c>
      <c r="G876" s="4">
        <v>90</v>
      </c>
      <c r="H876" s="4">
        <v>82</v>
      </c>
      <c r="I876" s="4">
        <f t="shared" si="65"/>
        <v>262</v>
      </c>
      <c r="J876" s="4">
        <f t="shared" si="66"/>
        <v>82</v>
      </c>
      <c r="K876" s="4">
        <f t="shared" si="67"/>
        <v>90</v>
      </c>
      <c r="L876" s="4">
        <f t="shared" si="68"/>
        <v>87.333333333333329</v>
      </c>
      <c r="M876" s="7">
        <f t="shared" si="69"/>
        <v>78</v>
      </c>
    </row>
    <row r="877" spans="1:13" x14ac:dyDescent="0.3">
      <c r="A877" s="3" t="s">
        <v>8</v>
      </c>
      <c r="B877" s="4" t="s">
        <v>13</v>
      </c>
      <c r="C877" s="4" t="s">
        <v>10</v>
      </c>
      <c r="D877" s="4" t="s">
        <v>20</v>
      </c>
      <c r="E877" s="4" t="s">
        <v>12</v>
      </c>
      <c r="F877" s="4">
        <v>43</v>
      </c>
      <c r="G877" s="4">
        <v>62</v>
      </c>
      <c r="H877" s="4">
        <v>61</v>
      </c>
      <c r="I877" s="4">
        <f t="shared" si="65"/>
        <v>166</v>
      </c>
      <c r="J877" s="4">
        <f t="shared" si="66"/>
        <v>43</v>
      </c>
      <c r="K877" s="4">
        <f t="shared" si="67"/>
        <v>62</v>
      </c>
      <c r="L877" s="4">
        <f t="shared" si="68"/>
        <v>55.333333333333336</v>
      </c>
      <c r="M877" s="7">
        <f t="shared" si="69"/>
        <v>803</v>
      </c>
    </row>
    <row r="878" spans="1:13" x14ac:dyDescent="0.3">
      <c r="A878" s="3" t="s">
        <v>17</v>
      </c>
      <c r="B878" s="4" t="s">
        <v>13</v>
      </c>
      <c r="C878" s="4" t="s">
        <v>14</v>
      </c>
      <c r="D878" s="4" t="s">
        <v>20</v>
      </c>
      <c r="E878" s="4" t="s">
        <v>12</v>
      </c>
      <c r="F878" s="4">
        <v>80</v>
      </c>
      <c r="G878" s="4">
        <v>64</v>
      </c>
      <c r="H878" s="4">
        <v>66</v>
      </c>
      <c r="I878" s="4">
        <f t="shared" si="65"/>
        <v>210</v>
      </c>
      <c r="J878" s="4">
        <f t="shared" si="66"/>
        <v>64</v>
      </c>
      <c r="K878" s="4">
        <f t="shared" si="67"/>
        <v>80</v>
      </c>
      <c r="L878" s="4">
        <f t="shared" si="68"/>
        <v>70</v>
      </c>
      <c r="M878" s="7">
        <f t="shared" si="69"/>
        <v>448</v>
      </c>
    </row>
    <row r="879" spans="1:13" x14ac:dyDescent="0.3">
      <c r="A879" s="3" t="s">
        <v>17</v>
      </c>
      <c r="B879" s="4" t="s">
        <v>21</v>
      </c>
      <c r="C879" s="4" t="s">
        <v>14</v>
      </c>
      <c r="D879" s="4" t="s">
        <v>11</v>
      </c>
      <c r="E879" s="4" t="s">
        <v>12</v>
      </c>
      <c r="F879" s="4">
        <v>81</v>
      </c>
      <c r="G879" s="4">
        <v>82</v>
      </c>
      <c r="H879" s="4">
        <v>84</v>
      </c>
      <c r="I879" s="4">
        <f t="shared" si="65"/>
        <v>247</v>
      </c>
      <c r="J879" s="4">
        <f t="shared" si="66"/>
        <v>81</v>
      </c>
      <c r="K879" s="4">
        <f t="shared" si="67"/>
        <v>84</v>
      </c>
      <c r="L879" s="4">
        <f t="shared" si="68"/>
        <v>82.333333333333329</v>
      </c>
      <c r="M879" s="7">
        <f t="shared" si="69"/>
        <v>155</v>
      </c>
    </row>
    <row r="880" spans="1:13" x14ac:dyDescent="0.3">
      <c r="A880" s="3" t="s">
        <v>17</v>
      </c>
      <c r="B880" s="4" t="s">
        <v>13</v>
      </c>
      <c r="C880" s="4" t="s">
        <v>23</v>
      </c>
      <c r="D880" s="4" t="s">
        <v>11</v>
      </c>
      <c r="E880" s="4" t="s">
        <v>12</v>
      </c>
      <c r="F880" s="4">
        <v>57</v>
      </c>
      <c r="G880" s="4">
        <v>61</v>
      </c>
      <c r="H880" s="4">
        <v>54</v>
      </c>
      <c r="I880" s="4">
        <f t="shared" si="65"/>
        <v>172</v>
      </c>
      <c r="J880" s="4">
        <f t="shared" si="66"/>
        <v>54</v>
      </c>
      <c r="K880" s="4">
        <f t="shared" si="67"/>
        <v>61</v>
      </c>
      <c r="L880" s="4">
        <f t="shared" si="68"/>
        <v>57.333333333333336</v>
      </c>
      <c r="M880" s="7">
        <f t="shared" si="69"/>
        <v>764</v>
      </c>
    </row>
    <row r="881" spans="1:13" x14ac:dyDescent="0.3">
      <c r="A881" s="3" t="s">
        <v>8</v>
      </c>
      <c r="B881" s="4" t="s">
        <v>21</v>
      </c>
      <c r="C881" s="4" t="s">
        <v>23</v>
      </c>
      <c r="D881" s="4" t="s">
        <v>11</v>
      </c>
      <c r="E881" s="4" t="s">
        <v>12</v>
      </c>
      <c r="F881" s="4">
        <v>59</v>
      </c>
      <c r="G881" s="4">
        <v>72</v>
      </c>
      <c r="H881" s="4">
        <v>80</v>
      </c>
      <c r="I881" s="4">
        <f t="shared" si="65"/>
        <v>211</v>
      </c>
      <c r="J881" s="4">
        <f t="shared" si="66"/>
        <v>59</v>
      </c>
      <c r="K881" s="4">
        <f t="shared" si="67"/>
        <v>80</v>
      </c>
      <c r="L881" s="4">
        <f t="shared" si="68"/>
        <v>70.333333333333329</v>
      </c>
      <c r="M881" s="7">
        <f t="shared" si="69"/>
        <v>440</v>
      </c>
    </row>
    <row r="882" spans="1:13" x14ac:dyDescent="0.3">
      <c r="A882" s="3" t="s">
        <v>8</v>
      </c>
      <c r="B882" s="4" t="s">
        <v>21</v>
      </c>
      <c r="C882" s="4" t="s">
        <v>19</v>
      </c>
      <c r="D882" s="4" t="s">
        <v>11</v>
      </c>
      <c r="E882" s="4" t="s">
        <v>12</v>
      </c>
      <c r="F882" s="4">
        <v>64</v>
      </c>
      <c r="G882" s="4">
        <v>76</v>
      </c>
      <c r="H882" s="4">
        <v>74</v>
      </c>
      <c r="I882" s="4">
        <f t="shared" si="65"/>
        <v>214</v>
      </c>
      <c r="J882" s="4">
        <f t="shared" si="66"/>
        <v>64</v>
      </c>
      <c r="K882" s="4">
        <f t="shared" si="67"/>
        <v>76</v>
      </c>
      <c r="L882" s="4">
        <f t="shared" si="68"/>
        <v>71.333333333333329</v>
      </c>
      <c r="M882" s="7">
        <f t="shared" si="69"/>
        <v>412</v>
      </c>
    </row>
    <row r="883" spans="1:13" x14ac:dyDescent="0.3">
      <c r="A883" s="3" t="s">
        <v>17</v>
      </c>
      <c r="B883" s="4" t="s">
        <v>13</v>
      </c>
      <c r="C883" s="4" t="s">
        <v>10</v>
      </c>
      <c r="D883" s="4" t="s">
        <v>11</v>
      </c>
      <c r="E883" s="4" t="s">
        <v>15</v>
      </c>
      <c r="F883" s="4">
        <v>63</v>
      </c>
      <c r="G883" s="4">
        <v>64</v>
      </c>
      <c r="H883" s="4">
        <v>66</v>
      </c>
      <c r="I883" s="4">
        <f t="shared" si="65"/>
        <v>193</v>
      </c>
      <c r="J883" s="4">
        <f t="shared" si="66"/>
        <v>63</v>
      </c>
      <c r="K883" s="4">
        <f t="shared" si="67"/>
        <v>66</v>
      </c>
      <c r="L883" s="4">
        <f t="shared" si="68"/>
        <v>64.333333333333329</v>
      </c>
      <c r="M883" s="7">
        <f t="shared" si="69"/>
        <v>613</v>
      </c>
    </row>
    <row r="884" spans="1:13" x14ac:dyDescent="0.3">
      <c r="A884" s="3" t="s">
        <v>8</v>
      </c>
      <c r="B884" s="4" t="s">
        <v>29</v>
      </c>
      <c r="C884" s="4" t="s">
        <v>10</v>
      </c>
      <c r="D884" s="4" t="s">
        <v>11</v>
      </c>
      <c r="E884" s="4" t="s">
        <v>15</v>
      </c>
      <c r="F884" s="4">
        <v>71</v>
      </c>
      <c r="G884" s="4">
        <v>70</v>
      </c>
      <c r="H884" s="4">
        <v>70</v>
      </c>
      <c r="I884" s="4">
        <f t="shared" si="65"/>
        <v>211</v>
      </c>
      <c r="J884" s="4">
        <f t="shared" si="66"/>
        <v>70</v>
      </c>
      <c r="K884" s="4">
        <f t="shared" si="67"/>
        <v>71</v>
      </c>
      <c r="L884" s="4">
        <f t="shared" si="68"/>
        <v>70.333333333333329</v>
      </c>
      <c r="M884" s="7">
        <f t="shared" si="69"/>
        <v>440</v>
      </c>
    </row>
    <row r="885" spans="1:13" x14ac:dyDescent="0.3">
      <c r="A885" s="3" t="s">
        <v>8</v>
      </c>
      <c r="B885" s="4" t="s">
        <v>9</v>
      </c>
      <c r="C885" s="4" t="s">
        <v>22</v>
      </c>
      <c r="D885" s="4" t="s">
        <v>20</v>
      </c>
      <c r="E885" s="4" t="s">
        <v>12</v>
      </c>
      <c r="F885" s="4">
        <v>64</v>
      </c>
      <c r="G885" s="4">
        <v>73</v>
      </c>
      <c r="H885" s="4">
        <v>71</v>
      </c>
      <c r="I885" s="4">
        <f t="shared" si="65"/>
        <v>208</v>
      </c>
      <c r="J885" s="4">
        <f t="shared" si="66"/>
        <v>64</v>
      </c>
      <c r="K885" s="4">
        <f t="shared" si="67"/>
        <v>73</v>
      </c>
      <c r="L885" s="4">
        <f t="shared" si="68"/>
        <v>69.333333333333329</v>
      </c>
      <c r="M885" s="7">
        <f t="shared" si="69"/>
        <v>465</v>
      </c>
    </row>
    <row r="886" spans="1:13" x14ac:dyDescent="0.3">
      <c r="A886" s="3" t="s">
        <v>17</v>
      </c>
      <c r="B886" s="4" t="s">
        <v>21</v>
      </c>
      <c r="C886" s="4" t="s">
        <v>10</v>
      </c>
      <c r="D886" s="4" t="s">
        <v>20</v>
      </c>
      <c r="E886" s="4" t="s">
        <v>12</v>
      </c>
      <c r="F886" s="4">
        <v>55</v>
      </c>
      <c r="G886" s="4">
        <v>46</v>
      </c>
      <c r="H886" s="4">
        <v>44</v>
      </c>
      <c r="I886" s="4">
        <f t="shared" si="65"/>
        <v>145</v>
      </c>
      <c r="J886" s="4">
        <f t="shared" si="66"/>
        <v>44</v>
      </c>
      <c r="K886" s="4">
        <f t="shared" si="67"/>
        <v>55</v>
      </c>
      <c r="L886" s="4">
        <f t="shared" si="68"/>
        <v>48.333333333333336</v>
      </c>
      <c r="M886" s="7">
        <f t="shared" si="69"/>
        <v>915</v>
      </c>
    </row>
    <row r="887" spans="1:13" x14ac:dyDescent="0.3">
      <c r="A887" s="3" t="s">
        <v>8</v>
      </c>
      <c r="B887" s="4" t="s">
        <v>29</v>
      </c>
      <c r="C887" s="4" t="s">
        <v>19</v>
      </c>
      <c r="D887" s="4" t="s">
        <v>11</v>
      </c>
      <c r="E887" s="4" t="s">
        <v>12</v>
      </c>
      <c r="F887" s="4">
        <v>51</v>
      </c>
      <c r="G887" s="4">
        <v>51</v>
      </c>
      <c r="H887" s="4">
        <v>54</v>
      </c>
      <c r="I887" s="4">
        <f t="shared" si="65"/>
        <v>156</v>
      </c>
      <c r="J887" s="4">
        <f t="shared" si="66"/>
        <v>51</v>
      </c>
      <c r="K887" s="4">
        <f t="shared" si="67"/>
        <v>54</v>
      </c>
      <c r="L887" s="4">
        <f t="shared" si="68"/>
        <v>52</v>
      </c>
      <c r="M887" s="7">
        <f t="shared" si="69"/>
        <v>855</v>
      </c>
    </row>
    <row r="888" spans="1:13" x14ac:dyDescent="0.3">
      <c r="A888" s="3" t="s">
        <v>8</v>
      </c>
      <c r="B888" s="4" t="s">
        <v>13</v>
      </c>
      <c r="C888" s="4" t="s">
        <v>19</v>
      </c>
      <c r="D888" s="4" t="s">
        <v>11</v>
      </c>
      <c r="E888" s="4" t="s">
        <v>15</v>
      </c>
      <c r="F888" s="4">
        <v>62</v>
      </c>
      <c r="G888" s="4">
        <v>76</v>
      </c>
      <c r="H888" s="4">
        <v>80</v>
      </c>
      <c r="I888" s="4">
        <f t="shared" si="65"/>
        <v>218</v>
      </c>
      <c r="J888" s="4">
        <f t="shared" si="66"/>
        <v>62</v>
      </c>
      <c r="K888" s="4">
        <f t="shared" si="67"/>
        <v>80</v>
      </c>
      <c r="L888" s="4">
        <f t="shared" si="68"/>
        <v>72.666666666666671</v>
      </c>
      <c r="M888" s="7">
        <f t="shared" si="69"/>
        <v>379</v>
      </c>
    </row>
    <row r="889" spans="1:13" x14ac:dyDescent="0.3">
      <c r="A889" s="3" t="s">
        <v>8</v>
      </c>
      <c r="B889" s="4" t="s">
        <v>29</v>
      </c>
      <c r="C889" s="4" t="s">
        <v>19</v>
      </c>
      <c r="D889" s="4" t="s">
        <v>11</v>
      </c>
      <c r="E889" s="4" t="s">
        <v>15</v>
      </c>
      <c r="F889" s="4">
        <v>93</v>
      </c>
      <c r="G889" s="4">
        <v>100</v>
      </c>
      <c r="H889" s="4">
        <v>95</v>
      </c>
      <c r="I889" s="4">
        <f t="shared" si="65"/>
        <v>288</v>
      </c>
      <c r="J889" s="4">
        <f t="shared" si="66"/>
        <v>93</v>
      </c>
      <c r="K889" s="4">
        <f t="shared" si="67"/>
        <v>100</v>
      </c>
      <c r="L889" s="4">
        <f t="shared" si="68"/>
        <v>96</v>
      </c>
      <c r="M889" s="7">
        <f t="shared" si="69"/>
        <v>20</v>
      </c>
    </row>
    <row r="890" spans="1:13" x14ac:dyDescent="0.3">
      <c r="A890" s="3" t="s">
        <v>17</v>
      </c>
      <c r="B890" s="4" t="s">
        <v>13</v>
      </c>
      <c r="C890" s="4" t="s">
        <v>22</v>
      </c>
      <c r="D890" s="4" t="s">
        <v>20</v>
      </c>
      <c r="E890" s="4" t="s">
        <v>12</v>
      </c>
      <c r="F890" s="4">
        <v>54</v>
      </c>
      <c r="G890" s="4">
        <v>72</v>
      </c>
      <c r="H890" s="4">
        <v>59</v>
      </c>
      <c r="I890" s="4">
        <f t="shared" si="65"/>
        <v>185</v>
      </c>
      <c r="J890" s="4">
        <f t="shared" si="66"/>
        <v>54</v>
      </c>
      <c r="K890" s="4">
        <f t="shared" si="67"/>
        <v>72</v>
      </c>
      <c r="L890" s="4">
        <f t="shared" si="68"/>
        <v>61.666666666666664</v>
      </c>
      <c r="M890" s="7">
        <f t="shared" si="69"/>
        <v>671</v>
      </c>
    </row>
    <row r="891" spans="1:13" x14ac:dyDescent="0.3">
      <c r="A891" s="3" t="s">
        <v>8</v>
      </c>
      <c r="B891" s="4" t="s">
        <v>21</v>
      </c>
      <c r="C891" s="4" t="s">
        <v>14</v>
      </c>
      <c r="D891" s="4" t="s">
        <v>20</v>
      </c>
      <c r="E891" s="4" t="s">
        <v>12</v>
      </c>
      <c r="F891" s="4">
        <v>69</v>
      </c>
      <c r="G891" s="4">
        <v>65</v>
      </c>
      <c r="H891" s="4">
        <v>74</v>
      </c>
      <c r="I891" s="4">
        <f t="shared" si="65"/>
        <v>208</v>
      </c>
      <c r="J891" s="4">
        <f t="shared" si="66"/>
        <v>65</v>
      </c>
      <c r="K891" s="4">
        <f t="shared" si="67"/>
        <v>74</v>
      </c>
      <c r="L891" s="4">
        <f t="shared" si="68"/>
        <v>69.333333333333329</v>
      </c>
      <c r="M891" s="7">
        <f t="shared" si="69"/>
        <v>465</v>
      </c>
    </row>
    <row r="892" spans="1:13" x14ac:dyDescent="0.3">
      <c r="A892" s="3" t="s">
        <v>17</v>
      </c>
      <c r="B892" s="4" t="s">
        <v>21</v>
      </c>
      <c r="C892" s="4" t="s">
        <v>22</v>
      </c>
      <c r="D892" s="4" t="s">
        <v>20</v>
      </c>
      <c r="E892" s="4" t="s">
        <v>12</v>
      </c>
      <c r="F892" s="4">
        <v>44</v>
      </c>
      <c r="G892" s="4">
        <v>51</v>
      </c>
      <c r="H892" s="4">
        <v>48</v>
      </c>
      <c r="I892" s="4">
        <f t="shared" si="65"/>
        <v>143</v>
      </c>
      <c r="J892" s="4">
        <f t="shared" si="66"/>
        <v>44</v>
      </c>
      <c r="K892" s="4">
        <f t="shared" si="67"/>
        <v>51</v>
      </c>
      <c r="L892" s="4">
        <f t="shared" si="68"/>
        <v>47.666666666666664</v>
      </c>
      <c r="M892" s="7">
        <f t="shared" si="69"/>
        <v>925</v>
      </c>
    </row>
    <row r="893" spans="1:13" x14ac:dyDescent="0.3">
      <c r="A893" s="3" t="s">
        <v>8</v>
      </c>
      <c r="B893" s="4" t="s">
        <v>29</v>
      </c>
      <c r="C893" s="4" t="s">
        <v>14</v>
      </c>
      <c r="D893" s="4" t="s">
        <v>11</v>
      </c>
      <c r="E893" s="4" t="s">
        <v>15</v>
      </c>
      <c r="F893" s="4">
        <v>86</v>
      </c>
      <c r="G893" s="4">
        <v>85</v>
      </c>
      <c r="H893" s="4">
        <v>91</v>
      </c>
      <c r="I893" s="4">
        <f t="shared" si="65"/>
        <v>262</v>
      </c>
      <c r="J893" s="4">
        <f t="shared" si="66"/>
        <v>85</v>
      </c>
      <c r="K893" s="4">
        <f t="shared" si="67"/>
        <v>91</v>
      </c>
      <c r="L893" s="4">
        <f t="shared" si="68"/>
        <v>87.333333333333329</v>
      </c>
      <c r="M893" s="7">
        <f t="shared" si="69"/>
        <v>78</v>
      </c>
    </row>
    <row r="894" spans="1:13" x14ac:dyDescent="0.3">
      <c r="A894" s="3" t="s">
        <v>8</v>
      </c>
      <c r="B894" s="4" t="s">
        <v>29</v>
      </c>
      <c r="C894" s="4" t="s">
        <v>19</v>
      </c>
      <c r="D894" s="4" t="s">
        <v>11</v>
      </c>
      <c r="E894" s="4" t="s">
        <v>12</v>
      </c>
      <c r="F894" s="4">
        <v>85</v>
      </c>
      <c r="G894" s="4">
        <v>92</v>
      </c>
      <c r="H894" s="4">
        <v>85</v>
      </c>
      <c r="I894" s="4">
        <f t="shared" si="65"/>
        <v>262</v>
      </c>
      <c r="J894" s="4">
        <f t="shared" si="66"/>
        <v>85</v>
      </c>
      <c r="K894" s="4">
        <f t="shared" si="67"/>
        <v>92</v>
      </c>
      <c r="L894" s="4">
        <f t="shared" si="68"/>
        <v>87.333333333333329</v>
      </c>
      <c r="M894" s="7">
        <f t="shared" si="69"/>
        <v>78</v>
      </c>
    </row>
    <row r="895" spans="1:13" x14ac:dyDescent="0.3">
      <c r="A895" s="3" t="s">
        <v>8</v>
      </c>
      <c r="B895" s="4" t="s">
        <v>18</v>
      </c>
      <c r="C895" s="4" t="s">
        <v>16</v>
      </c>
      <c r="D895" s="4" t="s">
        <v>20</v>
      </c>
      <c r="E895" s="4" t="s">
        <v>12</v>
      </c>
      <c r="F895" s="4">
        <v>50</v>
      </c>
      <c r="G895" s="4">
        <v>67</v>
      </c>
      <c r="H895" s="4">
        <v>73</v>
      </c>
      <c r="I895" s="4">
        <f t="shared" si="65"/>
        <v>190</v>
      </c>
      <c r="J895" s="4">
        <f t="shared" si="66"/>
        <v>50</v>
      </c>
      <c r="K895" s="4">
        <f t="shared" si="67"/>
        <v>73</v>
      </c>
      <c r="L895" s="4">
        <f t="shared" si="68"/>
        <v>63.333333333333336</v>
      </c>
      <c r="M895" s="7">
        <f t="shared" si="69"/>
        <v>641</v>
      </c>
    </row>
    <row r="896" spans="1:13" x14ac:dyDescent="0.3">
      <c r="A896" s="3" t="s">
        <v>17</v>
      </c>
      <c r="B896" s="4" t="s">
        <v>21</v>
      </c>
      <c r="C896" s="4" t="s">
        <v>23</v>
      </c>
      <c r="D896" s="4" t="s">
        <v>11</v>
      </c>
      <c r="E896" s="4" t="s">
        <v>15</v>
      </c>
      <c r="F896" s="4">
        <v>88</v>
      </c>
      <c r="G896" s="4">
        <v>74</v>
      </c>
      <c r="H896" s="4">
        <v>75</v>
      </c>
      <c r="I896" s="4">
        <f t="shared" si="65"/>
        <v>237</v>
      </c>
      <c r="J896" s="4">
        <f t="shared" si="66"/>
        <v>74</v>
      </c>
      <c r="K896" s="4">
        <f t="shared" si="67"/>
        <v>88</v>
      </c>
      <c r="L896" s="4">
        <f t="shared" si="68"/>
        <v>79</v>
      </c>
      <c r="M896" s="7">
        <f t="shared" si="69"/>
        <v>215</v>
      </c>
    </row>
    <row r="897" spans="1:13" x14ac:dyDescent="0.3">
      <c r="A897" s="3" t="s">
        <v>8</v>
      </c>
      <c r="B897" s="4" t="s">
        <v>29</v>
      </c>
      <c r="C897" s="4" t="s">
        <v>19</v>
      </c>
      <c r="D897" s="4" t="s">
        <v>11</v>
      </c>
      <c r="E897" s="4" t="s">
        <v>12</v>
      </c>
      <c r="F897" s="4">
        <v>59</v>
      </c>
      <c r="G897" s="4">
        <v>62</v>
      </c>
      <c r="H897" s="4">
        <v>69</v>
      </c>
      <c r="I897" s="4">
        <f t="shared" si="65"/>
        <v>190</v>
      </c>
      <c r="J897" s="4">
        <f t="shared" si="66"/>
        <v>59</v>
      </c>
      <c r="K897" s="4">
        <f t="shared" si="67"/>
        <v>69</v>
      </c>
      <c r="L897" s="4">
        <f t="shared" si="68"/>
        <v>63.333333333333336</v>
      </c>
      <c r="M897" s="7">
        <f t="shared" si="69"/>
        <v>641</v>
      </c>
    </row>
    <row r="898" spans="1:13" x14ac:dyDescent="0.3">
      <c r="A898" s="3" t="s">
        <v>8</v>
      </c>
      <c r="B898" s="4" t="s">
        <v>29</v>
      </c>
      <c r="C898" s="4" t="s">
        <v>23</v>
      </c>
      <c r="D898" s="4" t="s">
        <v>20</v>
      </c>
      <c r="E898" s="4" t="s">
        <v>12</v>
      </c>
      <c r="F898" s="4">
        <v>32</v>
      </c>
      <c r="G898" s="4">
        <v>34</v>
      </c>
      <c r="H898" s="4">
        <v>38</v>
      </c>
      <c r="I898" s="4">
        <f t="shared" si="65"/>
        <v>104</v>
      </c>
      <c r="J898" s="4">
        <f t="shared" si="66"/>
        <v>32</v>
      </c>
      <c r="K898" s="4">
        <f t="shared" si="67"/>
        <v>38</v>
      </c>
      <c r="L898" s="4">
        <f t="shared" si="68"/>
        <v>34.666666666666664</v>
      </c>
      <c r="M898" s="7">
        <f t="shared" si="69"/>
        <v>983</v>
      </c>
    </row>
    <row r="899" spans="1:13" x14ac:dyDescent="0.3">
      <c r="A899" s="3" t="s">
        <v>17</v>
      </c>
      <c r="B899" s="4" t="s">
        <v>9</v>
      </c>
      <c r="C899" s="4" t="s">
        <v>22</v>
      </c>
      <c r="D899" s="4" t="s">
        <v>20</v>
      </c>
      <c r="E899" s="4" t="s">
        <v>12</v>
      </c>
      <c r="F899" s="4">
        <v>36</v>
      </c>
      <c r="G899" s="4">
        <v>29</v>
      </c>
      <c r="H899" s="4">
        <v>27</v>
      </c>
      <c r="I899" s="4">
        <f t="shared" si="65"/>
        <v>92</v>
      </c>
      <c r="J899" s="4">
        <f t="shared" si="66"/>
        <v>27</v>
      </c>
      <c r="K899" s="4">
        <f t="shared" si="67"/>
        <v>36</v>
      </c>
      <c r="L899" s="4">
        <f t="shared" si="68"/>
        <v>30.666666666666668</v>
      </c>
      <c r="M899" s="7">
        <f t="shared" si="69"/>
        <v>990</v>
      </c>
    </row>
    <row r="900" spans="1:13" x14ac:dyDescent="0.3">
      <c r="A900" s="3" t="s">
        <v>8</v>
      </c>
      <c r="B900" s="4" t="s">
        <v>9</v>
      </c>
      <c r="C900" s="4" t="s">
        <v>23</v>
      </c>
      <c r="D900" s="4" t="s">
        <v>20</v>
      </c>
      <c r="E900" s="4" t="s">
        <v>15</v>
      </c>
      <c r="F900" s="4">
        <v>63</v>
      </c>
      <c r="G900" s="4">
        <v>78</v>
      </c>
      <c r="H900" s="4">
        <v>79</v>
      </c>
      <c r="I900" s="4">
        <f t="shared" ref="I900:I963" si="70">SUM(F900:H900)</f>
        <v>220</v>
      </c>
      <c r="J900" s="4">
        <f t="shared" ref="J900:J963" si="71">MIN(F900:H900)</f>
        <v>63</v>
      </c>
      <c r="K900" s="4">
        <f t="shared" ref="K900:K963" si="72">MAX(F900:H900)</f>
        <v>79</v>
      </c>
      <c r="L900" s="4">
        <f t="shared" ref="L900:L963" si="73">AVERAGE(F900:H900)</f>
        <v>73.333333333333329</v>
      </c>
      <c r="M900" s="7">
        <f t="shared" ref="M900:M963" si="74">RANK(L900,$L$3:$L$1002,0)</f>
        <v>356</v>
      </c>
    </row>
    <row r="901" spans="1:13" x14ac:dyDescent="0.3">
      <c r="A901" s="3" t="s">
        <v>17</v>
      </c>
      <c r="B901" s="4" t="s">
        <v>21</v>
      </c>
      <c r="C901" s="4" t="s">
        <v>19</v>
      </c>
      <c r="D901" s="4" t="s">
        <v>11</v>
      </c>
      <c r="E901" s="4" t="s">
        <v>15</v>
      </c>
      <c r="F901" s="4">
        <v>67</v>
      </c>
      <c r="G901" s="4">
        <v>54</v>
      </c>
      <c r="H901" s="4">
        <v>63</v>
      </c>
      <c r="I901" s="4">
        <f t="shared" si="70"/>
        <v>184</v>
      </c>
      <c r="J901" s="4">
        <f t="shared" si="71"/>
        <v>54</v>
      </c>
      <c r="K901" s="4">
        <f t="shared" si="72"/>
        <v>67</v>
      </c>
      <c r="L901" s="4">
        <f t="shared" si="73"/>
        <v>61.333333333333336</v>
      </c>
      <c r="M901" s="7">
        <f t="shared" si="74"/>
        <v>678</v>
      </c>
    </row>
    <row r="902" spans="1:13" x14ac:dyDescent="0.3">
      <c r="A902" s="3" t="s">
        <v>8</v>
      </c>
      <c r="B902" s="4" t="s">
        <v>21</v>
      </c>
      <c r="C902" s="4" t="s">
        <v>23</v>
      </c>
      <c r="D902" s="4" t="s">
        <v>11</v>
      </c>
      <c r="E902" s="4" t="s">
        <v>15</v>
      </c>
      <c r="F902" s="4">
        <v>65</v>
      </c>
      <c r="G902" s="4">
        <v>78</v>
      </c>
      <c r="H902" s="4">
        <v>82</v>
      </c>
      <c r="I902" s="4">
        <f t="shared" si="70"/>
        <v>225</v>
      </c>
      <c r="J902" s="4">
        <f t="shared" si="71"/>
        <v>65</v>
      </c>
      <c r="K902" s="4">
        <f t="shared" si="72"/>
        <v>82</v>
      </c>
      <c r="L902" s="4">
        <f t="shared" si="73"/>
        <v>75</v>
      </c>
      <c r="M902" s="7">
        <f t="shared" si="74"/>
        <v>314</v>
      </c>
    </row>
    <row r="903" spans="1:13" x14ac:dyDescent="0.3">
      <c r="A903" s="3" t="s">
        <v>17</v>
      </c>
      <c r="B903" s="4" t="s">
        <v>21</v>
      </c>
      <c r="C903" s="4" t="s">
        <v>16</v>
      </c>
      <c r="D903" s="4" t="s">
        <v>11</v>
      </c>
      <c r="E903" s="4" t="s">
        <v>12</v>
      </c>
      <c r="F903" s="4">
        <v>85</v>
      </c>
      <c r="G903" s="4">
        <v>84</v>
      </c>
      <c r="H903" s="4">
        <v>89</v>
      </c>
      <c r="I903" s="4">
        <f t="shared" si="70"/>
        <v>258</v>
      </c>
      <c r="J903" s="4">
        <f t="shared" si="71"/>
        <v>84</v>
      </c>
      <c r="K903" s="4">
        <f t="shared" si="72"/>
        <v>89</v>
      </c>
      <c r="L903" s="4">
        <f t="shared" si="73"/>
        <v>86</v>
      </c>
      <c r="M903" s="7">
        <f t="shared" si="74"/>
        <v>99</v>
      </c>
    </row>
    <row r="904" spans="1:13" x14ac:dyDescent="0.3">
      <c r="A904" s="3" t="s">
        <v>8</v>
      </c>
      <c r="B904" s="4" t="s">
        <v>13</v>
      </c>
      <c r="C904" s="4" t="s">
        <v>16</v>
      </c>
      <c r="D904" s="4" t="s">
        <v>11</v>
      </c>
      <c r="E904" s="4" t="s">
        <v>12</v>
      </c>
      <c r="F904" s="4">
        <v>73</v>
      </c>
      <c r="G904" s="4">
        <v>78</v>
      </c>
      <c r="H904" s="4">
        <v>74</v>
      </c>
      <c r="I904" s="4">
        <f t="shared" si="70"/>
        <v>225</v>
      </c>
      <c r="J904" s="4">
        <f t="shared" si="71"/>
        <v>73</v>
      </c>
      <c r="K904" s="4">
        <f t="shared" si="72"/>
        <v>78</v>
      </c>
      <c r="L904" s="4">
        <f t="shared" si="73"/>
        <v>75</v>
      </c>
      <c r="M904" s="7">
        <f t="shared" si="74"/>
        <v>314</v>
      </c>
    </row>
    <row r="905" spans="1:13" x14ac:dyDescent="0.3">
      <c r="A905" s="3" t="s">
        <v>8</v>
      </c>
      <c r="B905" s="4" t="s">
        <v>18</v>
      </c>
      <c r="C905" s="4" t="s">
        <v>22</v>
      </c>
      <c r="D905" s="4" t="s">
        <v>20</v>
      </c>
      <c r="E905" s="4" t="s">
        <v>15</v>
      </c>
      <c r="F905" s="4">
        <v>34</v>
      </c>
      <c r="G905" s="4">
        <v>48</v>
      </c>
      <c r="H905" s="4">
        <v>41</v>
      </c>
      <c r="I905" s="4">
        <f t="shared" si="70"/>
        <v>123</v>
      </c>
      <c r="J905" s="4">
        <f t="shared" si="71"/>
        <v>34</v>
      </c>
      <c r="K905" s="4">
        <f t="shared" si="72"/>
        <v>48</v>
      </c>
      <c r="L905" s="4">
        <f t="shared" si="73"/>
        <v>41</v>
      </c>
      <c r="M905" s="7">
        <f t="shared" si="74"/>
        <v>965</v>
      </c>
    </row>
    <row r="906" spans="1:13" x14ac:dyDescent="0.3">
      <c r="A906" s="3" t="s">
        <v>8</v>
      </c>
      <c r="B906" s="4" t="s">
        <v>21</v>
      </c>
      <c r="C906" s="4" t="s">
        <v>10</v>
      </c>
      <c r="D906" s="4" t="s">
        <v>20</v>
      </c>
      <c r="E906" s="4" t="s">
        <v>15</v>
      </c>
      <c r="F906" s="4">
        <v>93</v>
      </c>
      <c r="G906" s="4">
        <v>100</v>
      </c>
      <c r="H906" s="4">
        <v>100</v>
      </c>
      <c r="I906" s="4">
        <f t="shared" si="70"/>
        <v>293</v>
      </c>
      <c r="J906" s="4">
        <f t="shared" si="71"/>
        <v>93</v>
      </c>
      <c r="K906" s="4">
        <f t="shared" si="72"/>
        <v>100</v>
      </c>
      <c r="L906" s="4">
        <f t="shared" si="73"/>
        <v>97.666666666666671</v>
      </c>
      <c r="M906" s="7">
        <f t="shared" si="74"/>
        <v>9</v>
      </c>
    </row>
    <row r="907" spans="1:13" x14ac:dyDescent="0.3">
      <c r="A907" s="3" t="s">
        <v>8</v>
      </c>
      <c r="B907" s="4" t="s">
        <v>21</v>
      </c>
      <c r="C907" s="4" t="s">
        <v>23</v>
      </c>
      <c r="D907" s="4" t="s">
        <v>20</v>
      </c>
      <c r="E907" s="4" t="s">
        <v>12</v>
      </c>
      <c r="F907" s="4">
        <v>67</v>
      </c>
      <c r="G907" s="4">
        <v>84</v>
      </c>
      <c r="H907" s="4">
        <v>84</v>
      </c>
      <c r="I907" s="4">
        <f t="shared" si="70"/>
        <v>235</v>
      </c>
      <c r="J907" s="4">
        <f t="shared" si="71"/>
        <v>67</v>
      </c>
      <c r="K907" s="4">
        <f t="shared" si="72"/>
        <v>84</v>
      </c>
      <c r="L907" s="4">
        <f t="shared" si="73"/>
        <v>78.333333333333329</v>
      </c>
      <c r="M907" s="7">
        <f t="shared" si="74"/>
        <v>231</v>
      </c>
    </row>
    <row r="908" spans="1:13" x14ac:dyDescent="0.3">
      <c r="A908" s="3" t="s">
        <v>17</v>
      </c>
      <c r="B908" s="4" t="s">
        <v>21</v>
      </c>
      <c r="C908" s="4" t="s">
        <v>14</v>
      </c>
      <c r="D908" s="4" t="s">
        <v>11</v>
      </c>
      <c r="E908" s="4" t="s">
        <v>12</v>
      </c>
      <c r="F908" s="4">
        <v>88</v>
      </c>
      <c r="G908" s="4">
        <v>77</v>
      </c>
      <c r="H908" s="4">
        <v>77</v>
      </c>
      <c r="I908" s="4">
        <f t="shared" si="70"/>
        <v>242</v>
      </c>
      <c r="J908" s="4">
        <f t="shared" si="71"/>
        <v>77</v>
      </c>
      <c r="K908" s="4">
        <f t="shared" si="72"/>
        <v>88</v>
      </c>
      <c r="L908" s="4">
        <f t="shared" si="73"/>
        <v>80.666666666666671</v>
      </c>
      <c r="M908" s="7">
        <f t="shared" si="74"/>
        <v>180</v>
      </c>
    </row>
    <row r="909" spans="1:13" x14ac:dyDescent="0.3">
      <c r="A909" s="3" t="s">
        <v>17</v>
      </c>
      <c r="B909" s="4" t="s">
        <v>9</v>
      </c>
      <c r="C909" s="4" t="s">
        <v>22</v>
      </c>
      <c r="D909" s="4" t="s">
        <v>11</v>
      </c>
      <c r="E909" s="4" t="s">
        <v>12</v>
      </c>
      <c r="F909" s="4">
        <v>57</v>
      </c>
      <c r="G909" s="4">
        <v>48</v>
      </c>
      <c r="H909" s="4">
        <v>51</v>
      </c>
      <c r="I909" s="4">
        <f t="shared" si="70"/>
        <v>156</v>
      </c>
      <c r="J909" s="4">
        <f t="shared" si="71"/>
        <v>48</v>
      </c>
      <c r="K909" s="4">
        <f t="shared" si="72"/>
        <v>57</v>
      </c>
      <c r="L909" s="4">
        <f t="shared" si="73"/>
        <v>52</v>
      </c>
      <c r="M909" s="7">
        <f t="shared" si="74"/>
        <v>855</v>
      </c>
    </row>
    <row r="910" spans="1:13" x14ac:dyDescent="0.3">
      <c r="A910" s="3" t="s">
        <v>8</v>
      </c>
      <c r="B910" s="4" t="s">
        <v>21</v>
      </c>
      <c r="C910" s="4" t="s">
        <v>14</v>
      </c>
      <c r="D910" s="4" t="s">
        <v>11</v>
      </c>
      <c r="E910" s="4" t="s">
        <v>15</v>
      </c>
      <c r="F910" s="4">
        <v>79</v>
      </c>
      <c r="G910" s="4">
        <v>84</v>
      </c>
      <c r="H910" s="4">
        <v>91</v>
      </c>
      <c r="I910" s="4">
        <f t="shared" si="70"/>
        <v>254</v>
      </c>
      <c r="J910" s="4">
        <f t="shared" si="71"/>
        <v>79</v>
      </c>
      <c r="K910" s="4">
        <f t="shared" si="72"/>
        <v>91</v>
      </c>
      <c r="L910" s="4">
        <f t="shared" si="73"/>
        <v>84.666666666666671</v>
      </c>
      <c r="M910" s="7">
        <f t="shared" si="74"/>
        <v>117</v>
      </c>
    </row>
    <row r="911" spans="1:13" x14ac:dyDescent="0.3">
      <c r="A911" s="3" t="s">
        <v>8</v>
      </c>
      <c r="B911" s="4" t="s">
        <v>13</v>
      </c>
      <c r="C911" s="4" t="s">
        <v>10</v>
      </c>
      <c r="D911" s="4" t="s">
        <v>20</v>
      </c>
      <c r="E911" s="4" t="s">
        <v>12</v>
      </c>
      <c r="F911" s="4">
        <v>67</v>
      </c>
      <c r="G911" s="4">
        <v>75</v>
      </c>
      <c r="H911" s="4">
        <v>72</v>
      </c>
      <c r="I911" s="4">
        <f t="shared" si="70"/>
        <v>214</v>
      </c>
      <c r="J911" s="4">
        <f t="shared" si="71"/>
        <v>67</v>
      </c>
      <c r="K911" s="4">
        <f t="shared" si="72"/>
        <v>75</v>
      </c>
      <c r="L911" s="4">
        <f t="shared" si="73"/>
        <v>71.333333333333329</v>
      </c>
      <c r="M911" s="7">
        <f t="shared" si="74"/>
        <v>412</v>
      </c>
    </row>
    <row r="912" spans="1:13" x14ac:dyDescent="0.3">
      <c r="A912" s="3" t="s">
        <v>17</v>
      </c>
      <c r="B912" s="4" t="s">
        <v>29</v>
      </c>
      <c r="C912" s="4" t="s">
        <v>10</v>
      </c>
      <c r="D912" s="4" t="s">
        <v>11</v>
      </c>
      <c r="E912" s="4" t="s">
        <v>15</v>
      </c>
      <c r="F912" s="4">
        <v>70</v>
      </c>
      <c r="G912" s="4">
        <v>64</v>
      </c>
      <c r="H912" s="4">
        <v>70</v>
      </c>
      <c r="I912" s="4">
        <f t="shared" si="70"/>
        <v>204</v>
      </c>
      <c r="J912" s="4">
        <f t="shared" si="71"/>
        <v>64</v>
      </c>
      <c r="K912" s="4">
        <f t="shared" si="72"/>
        <v>70</v>
      </c>
      <c r="L912" s="4">
        <f t="shared" si="73"/>
        <v>68</v>
      </c>
      <c r="M912" s="7">
        <f t="shared" si="74"/>
        <v>512</v>
      </c>
    </row>
    <row r="913" spans="1:13" x14ac:dyDescent="0.3">
      <c r="A913" s="3" t="s">
        <v>17</v>
      </c>
      <c r="B913" s="4" t="s">
        <v>21</v>
      </c>
      <c r="C913" s="4" t="s">
        <v>10</v>
      </c>
      <c r="D913" s="4" t="s">
        <v>20</v>
      </c>
      <c r="E913" s="4" t="s">
        <v>12</v>
      </c>
      <c r="F913" s="4">
        <v>50</v>
      </c>
      <c r="G913" s="4">
        <v>42</v>
      </c>
      <c r="H913" s="4">
        <v>48</v>
      </c>
      <c r="I913" s="4">
        <f t="shared" si="70"/>
        <v>140</v>
      </c>
      <c r="J913" s="4">
        <f t="shared" si="71"/>
        <v>42</v>
      </c>
      <c r="K913" s="4">
        <f t="shared" si="72"/>
        <v>50</v>
      </c>
      <c r="L913" s="4">
        <f t="shared" si="73"/>
        <v>46.666666666666664</v>
      </c>
      <c r="M913" s="7">
        <f t="shared" si="74"/>
        <v>930</v>
      </c>
    </row>
    <row r="914" spans="1:13" x14ac:dyDescent="0.3">
      <c r="A914" s="3" t="s">
        <v>8</v>
      </c>
      <c r="B914" s="4" t="s">
        <v>18</v>
      </c>
      <c r="C914" s="4" t="s">
        <v>14</v>
      </c>
      <c r="D914" s="4" t="s">
        <v>11</v>
      </c>
      <c r="E914" s="4" t="s">
        <v>12</v>
      </c>
      <c r="F914" s="4">
        <v>69</v>
      </c>
      <c r="G914" s="4">
        <v>84</v>
      </c>
      <c r="H914" s="4">
        <v>82</v>
      </c>
      <c r="I914" s="4">
        <f t="shared" si="70"/>
        <v>235</v>
      </c>
      <c r="J914" s="4">
        <f t="shared" si="71"/>
        <v>69</v>
      </c>
      <c r="K914" s="4">
        <f t="shared" si="72"/>
        <v>84</v>
      </c>
      <c r="L914" s="4">
        <f t="shared" si="73"/>
        <v>78.333333333333329</v>
      </c>
      <c r="M914" s="7">
        <f t="shared" si="74"/>
        <v>231</v>
      </c>
    </row>
    <row r="915" spans="1:13" x14ac:dyDescent="0.3">
      <c r="A915" s="3" t="s">
        <v>8</v>
      </c>
      <c r="B915" s="4" t="s">
        <v>13</v>
      </c>
      <c r="C915" s="4" t="s">
        <v>10</v>
      </c>
      <c r="D915" s="4" t="s">
        <v>11</v>
      </c>
      <c r="E915" s="4" t="s">
        <v>15</v>
      </c>
      <c r="F915" s="4">
        <v>52</v>
      </c>
      <c r="G915" s="4">
        <v>61</v>
      </c>
      <c r="H915" s="4">
        <v>66</v>
      </c>
      <c r="I915" s="4">
        <f t="shared" si="70"/>
        <v>179</v>
      </c>
      <c r="J915" s="4">
        <f t="shared" si="71"/>
        <v>52</v>
      </c>
      <c r="K915" s="4">
        <f t="shared" si="72"/>
        <v>66</v>
      </c>
      <c r="L915" s="4">
        <f t="shared" si="73"/>
        <v>59.666666666666664</v>
      </c>
      <c r="M915" s="7">
        <f t="shared" si="74"/>
        <v>716</v>
      </c>
    </row>
    <row r="916" spans="1:13" x14ac:dyDescent="0.3">
      <c r="A916" s="3" t="s">
        <v>8</v>
      </c>
      <c r="B916" s="4" t="s">
        <v>13</v>
      </c>
      <c r="C916" s="4" t="s">
        <v>10</v>
      </c>
      <c r="D916" s="4" t="s">
        <v>20</v>
      </c>
      <c r="E916" s="4" t="s">
        <v>15</v>
      </c>
      <c r="F916" s="4">
        <v>47</v>
      </c>
      <c r="G916" s="4">
        <v>62</v>
      </c>
      <c r="H916" s="4">
        <v>66</v>
      </c>
      <c r="I916" s="4">
        <f t="shared" si="70"/>
        <v>175</v>
      </c>
      <c r="J916" s="4">
        <f t="shared" si="71"/>
        <v>47</v>
      </c>
      <c r="K916" s="4">
        <f t="shared" si="72"/>
        <v>66</v>
      </c>
      <c r="L916" s="4">
        <f t="shared" si="73"/>
        <v>58.333333333333336</v>
      </c>
      <c r="M916" s="7">
        <f t="shared" si="74"/>
        <v>745</v>
      </c>
    </row>
    <row r="917" spans="1:13" x14ac:dyDescent="0.3">
      <c r="A917" s="3" t="s">
        <v>8</v>
      </c>
      <c r="B917" s="4" t="s">
        <v>9</v>
      </c>
      <c r="C917" s="4" t="s">
        <v>19</v>
      </c>
      <c r="D917" s="4" t="s">
        <v>20</v>
      </c>
      <c r="E917" s="4" t="s">
        <v>12</v>
      </c>
      <c r="F917" s="4">
        <v>46</v>
      </c>
      <c r="G917" s="4">
        <v>61</v>
      </c>
      <c r="H917" s="4">
        <v>55</v>
      </c>
      <c r="I917" s="4">
        <f t="shared" si="70"/>
        <v>162</v>
      </c>
      <c r="J917" s="4">
        <f t="shared" si="71"/>
        <v>46</v>
      </c>
      <c r="K917" s="4">
        <f t="shared" si="72"/>
        <v>61</v>
      </c>
      <c r="L917" s="4">
        <f t="shared" si="73"/>
        <v>54</v>
      </c>
      <c r="M917" s="7">
        <f t="shared" si="74"/>
        <v>824</v>
      </c>
    </row>
    <row r="918" spans="1:13" x14ac:dyDescent="0.3">
      <c r="A918" s="3" t="s">
        <v>8</v>
      </c>
      <c r="B918" s="4" t="s">
        <v>29</v>
      </c>
      <c r="C918" s="4" t="s">
        <v>14</v>
      </c>
      <c r="D918" s="4" t="s">
        <v>11</v>
      </c>
      <c r="E918" s="4" t="s">
        <v>12</v>
      </c>
      <c r="F918" s="4">
        <v>68</v>
      </c>
      <c r="G918" s="4">
        <v>70</v>
      </c>
      <c r="H918" s="4">
        <v>66</v>
      </c>
      <c r="I918" s="4">
        <f t="shared" si="70"/>
        <v>204</v>
      </c>
      <c r="J918" s="4">
        <f t="shared" si="71"/>
        <v>66</v>
      </c>
      <c r="K918" s="4">
        <f t="shared" si="72"/>
        <v>70</v>
      </c>
      <c r="L918" s="4">
        <f t="shared" si="73"/>
        <v>68</v>
      </c>
      <c r="M918" s="7">
        <f t="shared" si="74"/>
        <v>512</v>
      </c>
    </row>
    <row r="919" spans="1:13" x14ac:dyDescent="0.3">
      <c r="A919" s="3" t="s">
        <v>17</v>
      </c>
      <c r="B919" s="4" t="s">
        <v>29</v>
      </c>
      <c r="C919" s="4" t="s">
        <v>10</v>
      </c>
      <c r="D919" s="4" t="s">
        <v>11</v>
      </c>
      <c r="E919" s="4" t="s">
        <v>15</v>
      </c>
      <c r="F919" s="4">
        <v>100</v>
      </c>
      <c r="G919" s="4">
        <v>100</v>
      </c>
      <c r="H919" s="4">
        <v>100</v>
      </c>
      <c r="I919" s="4">
        <f t="shared" si="70"/>
        <v>300</v>
      </c>
      <c r="J919" s="4">
        <f t="shared" si="71"/>
        <v>100</v>
      </c>
      <c r="K919" s="4">
        <f t="shared" si="72"/>
        <v>100</v>
      </c>
      <c r="L919" s="4">
        <f t="shared" si="73"/>
        <v>100</v>
      </c>
      <c r="M919" s="7">
        <f t="shared" si="74"/>
        <v>1</v>
      </c>
    </row>
    <row r="920" spans="1:13" x14ac:dyDescent="0.3">
      <c r="A920" s="3" t="s">
        <v>8</v>
      </c>
      <c r="B920" s="4" t="s">
        <v>13</v>
      </c>
      <c r="C920" s="4" t="s">
        <v>22</v>
      </c>
      <c r="D920" s="4" t="s">
        <v>11</v>
      </c>
      <c r="E920" s="4" t="s">
        <v>12</v>
      </c>
      <c r="F920" s="4">
        <v>44</v>
      </c>
      <c r="G920" s="4">
        <v>61</v>
      </c>
      <c r="H920" s="4">
        <v>52</v>
      </c>
      <c r="I920" s="4">
        <f t="shared" si="70"/>
        <v>157</v>
      </c>
      <c r="J920" s="4">
        <f t="shared" si="71"/>
        <v>44</v>
      </c>
      <c r="K920" s="4">
        <f t="shared" si="72"/>
        <v>61</v>
      </c>
      <c r="L920" s="4">
        <f t="shared" si="73"/>
        <v>52.333333333333336</v>
      </c>
      <c r="M920" s="7">
        <f t="shared" si="74"/>
        <v>850</v>
      </c>
    </row>
    <row r="921" spans="1:13" x14ac:dyDescent="0.3">
      <c r="A921" s="3" t="s">
        <v>8</v>
      </c>
      <c r="B921" s="4" t="s">
        <v>13</v>
      </c>
      <c r="C921" s="4" t="s">
        <v>19</v>
      </c>
      <c r="D921" s="4" t="s">
        <v>11</v>
      </c>
      <c r="E921" s="4" t="s">
        <v>15</v>
      </c>
      <c r="F921" s="4">
        <v>57</v>
      </c>
      <c r="G921" s="4">
        <v>77</v>
      </c>
      <c r="H921" s="4">
        <v>80</v>
      </c>
      <c r="I921" s="4">
        <f t="shared" si="70"/>
        <v>214</v>
      </c>
      <c r="J921" s="4">
        <f t="shared" si="71"/>
        <v>57</v>
      </c>
      <c r="K921" s="4">
        <f t="shared" si="72"/>
        <v>80</v>
      </c>
      <c r="L921" s="4">
        <f t="shared" si="73"/>
        <v>71.333333333333329</v>
      </c>
      <c r="M921" s="7">
        <f t="shared" si="74"/>
        <v>412</v>
      </c>
    </row>
    <row r="922" spans="1:13" x14ac:dyDescent="0.3">
      <c r="A922" s="3" t="s">
        <v>17</v>
      </c>
      <c r="B922" s="4" t="s">
        <v>9</v>
      </c>
      <c r="C922" s="4" t="s">
        <v>14</v>
      </c>
      <c r="D922" s="4" t="s">
        <v>11</v>
      </c>
      <c r="E922" s="4" t="s">
        <v>15</v>
      </c>
      <c r="F922" s="4">
        <v>91</v>
      </c>
      <c r="G922" s="4">
        <v>96</v>
      </c>
      <c r="H922" s="4">
        <v>91</v>
      </c>
      <c r="I922" s="4">
        <f t="shared" si="70"/>
        <v>278</v>
      </c>
      <c r="J922" s="4">
        <f t="shared" si="71"/>
        <v>91</v>
      </c>
      <c r="K922" s="4">
        <f t="shared" si="72"/>
        <v>96</v>
      </c>
      <c r="L922" s="4">
        <f t="shared" si="73"/>
        <v>92.666666666666671</v>
      </c>
      <c r="M922" s="7">
        <f t="shared" si="74"/>
        <v>31</v>
      </c>
    </row>
    <row r="923" spans="1:13" x14ac:dyDescent="0.3">
      <c r="A923" s="3" t="s">
        <v>17</v>
      </c>
      <c r="B923" s="4" t="s">
        <v>21</v>
      </c>
      <c r="C923" s="4" t="s">
        <v>22</v>
      </c>
      <c r="D923" s="4" t="s">
        <v>20</v>
      </c>
      <c r="E923" s="4" t="s">
        <v>12</v>
      </c>
      <c r="F923" s="4">
        <v>69</v>
      </c>
      <c r="G923" s="4">
        <v>70</v>
      </c>
      <c r="H923" s="4">
        <v>67</v>
      </c>
      <c r="I923" s="4">
        <f t="shared" si="70"/>
        <v>206</v>
      </c>
      <c r="J923" s="4">
        <f t="shared" si="71"/>
        <v>67</v>
      </c>
      <c r="K923" s="4">
        <f t="shared" si="72"/>
        <v>70</v>
      </c>
      <c r="L923" s="4">
        <f t="shared" si="73"/>
        <v>68.666666666666671</v>
      </c>
      <c r="M923" s="7">
        <f t="shared" si="74"/>
        <v>487</v>
      </c>
    </row>
    <row r="924" spans="1:13" x14ac:dyDescent="0.3">
      <c r="A924" s="3" t="s">
        <v>8</v>
      </c>
      <c r="B924" s="4" t="s">
        <v>13</v>
      </c>
      <c r="C924" s="4" t="s">
        <v>22</v>
      </c>
      <c r="D924" s="4" t="s">
        <v>20</v>
      </c>
      <c r="E924" s="4" t="s">
        <v>12</v>
      </c>
      <c r="F924" s="4">
        <v>35</v>
      </c>
      <c r="G924" s="4">
        <v>53</v>
      </c>
      <c r="H924" s="4">
        <v>46</v>
      </c>
      <c r="I924" s="4">
        <f t="shared" si="70"/>
        <v>134</v>
      </c>
      <c r="J924" s="4">
        <f t="shared" si="71"/>
        <v>35</v>
      </c>
      <c r="K924" s="4">
        <f t="shared" si="72"/>
        <v>53</v>
      </c>
      <c r="L924" s="4">
        <f t="shared" si="73"/>
        <v>44.666666666666664</v>
      </c>
      <c r="M924" s="7">
        <f t="shared" si="74"/>
        <v>947</v>
      </c>
    </row>
    <row r="925" spans="1:13" x14ac:dyDescent="0.3">
      <c r="A925" s="3" t="s">
        <v>17</v>
      </c>
      <c r="B925" s="4" t="s">
        <v>21</v>
      </c>
      <c r="C925" s="4" t="s">
        <v>22</v>
      </c>
      <c r="D925" s="4" t="s">
        <v>11</v>
      </c>
      <c r="E925" s="4" t="s">
        <v>12</v>
      </c>
      <c r="F925" s="4">
        <v>72</v>
      </c>
      <c r="G925" s="4">
        <v>66</v>
      </c>
      <c r="H925" s="4">
        <v>66</v>
      </c>
      <c r="I925" s="4">
        <f t="shared" si="70"/>
        <v>204</v>
      </c>
      <c r="J925" s="4">
        <f t="shared" si="71"/>
        <v>66</v>
      </c>
      <c r="K925" s="4">
        <f t="shared" si="72"/>
        <v>72</v>
      </c>
      <c r="L925" s="4">
        <f t="shared" si="73"/>
        <v>68</v>
      </c>
      <c r="M925" s="7">
        <f t="shared" si="74"/>
        <v>512</v>
      </c>
    </row>
    <row r="926" spans="1:13" x14ac:dyDescent="0.3">
      <c r="A926" s="3" t="s">
        <v>8</v>
      </c>
      <c r="B926" s="4" t="s">
        <v>9</v>
      </c>
      <c r="C926" s="4" t="s">
        <v>19</v>
      </c>
      <c r="D926" s="4" t="s">
        <v>20</v>
      </c>
      <c r="E926" s="4" t="s">
        <v>12</v>
      </c>
      <c r="F926" s="4">
        <v>54</v>
      </c>
      <c r="G926" s="4">
        <v>65</v>
      </c>
      <c r="H926" s="4">
        <v>65</v>
      </c>
      <c r="I926" s="4">
        <f t="shared" si="70"/>
        <v>184</v>
      </c>
      <c r="J926" s="4">
        <f t="shared" si="71"/>
        <v>54</v>
      </c>
      <c r="K926" s="4">
        <f t="shared" si="72"/>
        <v>65</v>
      </c>
      <c r="L926" s="4">
        <f t="shared" si="73"/>
        <v>61.333333333333336</v>
      </c>
      <c r="M926" s="7">
        <f t="shared" si="74"/>
        <v>678</v>
      </c>
    </row>
    <row r="927" spans="1:13" x14ac:dyDescent="0.3">
      <c r="A927" s="3" t="s">
        <v>17</v>
      </c>
      <c r="B927" s="4" t="s">
        <v>21</v>
      </c>
      <c r="C927" s="4" t="s">
        <v>22</v>
      </c>
      <c r="D927" s="4" t="s">
        <v>20</v>
      </c>
      <c r="E927" s="4" t="s">
        <v>12</v>
      </c>
      <c r="F927" s="4">
        <v>74</v>
      </c>
      <c r="G927" s="4">
        <v>70</v>
      </c>
      <c r="H927" s="4">
        <v>69</v>
      </c>
      <c r="I927" s="4">
        <f t="shared" si="70"/>
        <v>213</v>
      </c>
      <c r="J927" s="4">
        <f t="shared" si="71"/>
        <v>69</v>
      </c>
      <c r="K927" s="4">
        <f t="shared" si="72"/>
        <v>74</v>
      </c>
      <c r="L927" s="4">
        <f t="shared" si="73"/>
        <v>71</v>
      </c>
      <c r="M927" s="7">
        <f t="shared" si="74"/>
        <v>424</v>
      </c>
    </row>
    <row r="928" spans="1:13" x14ac:dyDescent="0.3">
      <c r="A928" s="3" t="s">
        <v>17</v>
      </c>
      <c r="B928" s="4" t="s">
        <v>29</v>
      </c>
      <c r="C928" s="4" t="s">
        <v>23</v>
      </c>
      <c r="D928" s="4" t="s">
        <v>11</v>
      </c>
      <c r="E928" s="4" t="s">
        <v>15</v>
      </c>
      <c r="F928" s="4">
        <v>74</v>
      </c>
      <c r="G928" s="4">
        <v>64</v>
      </c>
      <c r="H928" s="4">
        <v>60</v>
      </c>
      <c r="I928" s="4">
        <f t="shared" si="70"/>
        <v>198</v>
      </c>
      <c r="J928" s="4">
        <f t="shared" si="71"/>
        <v>60</v>
      </c>
      <c r="K928" s="4">
        <f t="shared" si="72"/>
        <v>74</v>
      </c>
      <c r="L928" s="4">
        <f t="shared" si="73"/>
        <v>66</v>
      </c>
      <c r="M928" s="7">
        <f t="shared" si="74"/>
        <v>562</v>
      </c>
    </row>
    <row r="929" spans="1:13" x14ac:dyDescent="0.3">
      <c r="A929" s="3" t="s">
        <v>17</v>
      </c>
      <c r="B929" s="4" t="s">
        <v>29</v>
      </c>
      <c r="C929" s="4" t="s">
        <v>19</v>
      </c>
      <c r="D929" s="4" t="s">
        <v>20</v>
      </c>
      <c r="E929" s="4" t="s">
        <v>12</v>
      </c>
      <c r="F929" s="4">
        <v>64</v>
      </c>
      <c r="G929" s="4">
        <v>56</v>
      </c>
      <c r="H929" s="4">
        <v>52</v>
      </c>
      <c r="I929" s="4">
        <f t="shared" si="70"/>
        <v>172</v>
      </c>
      <c r="J929" s="4">
        <f t="shared" si="71"/>
        <v>52</v>
      </c>
      <c r="K929" s="4">
        <f t="shared" si="72"/>
        <v>64</v>
      </c>
      <c r="L929" s="4">
        <f t="shared" si="73"/>
        <v>57.333333333333336</v>
      </c>
      <c r="M929" s="7">
        <f t="shared" si="74"/>
        <v>764</v>
      </c>
    </row>
    <row r="930" spans="1:13" x14ac:dyDescent="0.3">
      <c r="A930" s="3" t="s">
        <v>8</v>
      </c>
      <c r="B930" s="4" t="s">
        <v>21</v>
      </c>
      <c r="C930" s="4" t="s">
        <v>22</v>
      </c>
      <c r="D930" s="4" t="s">
        <v>20</v>
      </c>
      <c r="E930" s="4" t="s">
        <v>15</v>
      </c>
      <c r="F930" s="4">
        <v>65</v>
      </c>
      <c r="G930" s="4">
        <v>61</v>
      </c>
      <c r="H930" s="4">
        <v>71</v>
      </c>
      <c r="I930" s="4">
        <f t="shared" si="70"/>
        <v>197</v>
      </c>
      <c r="J930" s="4">
        <f t="shared" si="71"/>
        <v>61</v>
      </c>
      <c r="K930" s="4">
        <f t="shared" si="72"/>
        <v>71</v>
      </c>
      <c r="L930" s="4">
        <f t="shared" si="73"/>
        <v>65.666666666666671</v>
      </c>
      <c r="M930" s="7">
        <f t="shared" si="74"/>
        <v>576</v>
      </c>
    </row>
    <row r="931" spans="1:13" x14ac:dyDescent="0.3">
      <c r="A931" s="3" t="s">
        <v>17</v>
      </c>
      <c r="B931" s="4" t="s">
        <v>29</v>
      </c>
      <c r="C931" s="4" t="s">
        <v>19</v>
      </c>
      <c r="D931" s="4" t="s">
        <v>20</v>
      </c>
      <c r="E931" s="4" t="s">
        <v>15</v>
      </c>
      <c r="F931" s="4">
        <v>46</v>
      </c>
      <c r="G931" s="4">
        <v>43</v>
      </c>
      <c r="H931" s="4">
        <v>44</v>
      </c>
      <c r="I931" s="4">
        <f t="shared" si="70"/>
        <v>133</v>
      </c>
      <c r="J931" s="4">
        <f t="shared" si="71"/>
        <v>43</v>
      </c>
      <c r="K931" s="4">
        <f t="shared" si="72"/>
        <v>46</v>
      </c>
      <c r="L931" s="4">
        <f t="shared" si="73"/>
        <v>44.333333333333336</v>
      </c>
      <c r="M931" s="7">
        <f t="shared" si="74"/>
        <v>951</v>
      </c>
    </row>
    <row r="932" spans="1:13" x14ac:dyDescent="0.3">
      <c r="A932" s="3" t="s">
        <v>8</v>
      </c>
      <c r="B932" s="4" t="s">
        <v>13</v>
      </c>
      <c r="C932" s="4" t="s">
        <v>23</v>
      </c>
      <c r="D932" s="4" t="s">
        <v>20</v>
      </c>
      <c r="E932" s="4" t="s">
        <v>12</v>
      </c>
      <c r="F932" s="4">
        <v>48</v>
      </c>
      <c r="G932" s="4">
        <v>56</v>
      </c>
      <c r="H932" s="4">
        <v>51</v>
      </c>
      <c r="I932" s="4">
        <f t="shared" si="70"/>
        <v>155</v>
      </c>
      <c r="J932" s="4">
        <f t="shared" si="71"/>
        <v>48</v>
      </c>
      <c r="K932" s="4">
        <f t="shared" si="72"/>
        <v>56</v>
      </c>
      <c r="L932" s="4">
        <f t="shared" si="73"/>
        <v>51.666666666666664</v>
      </c>
      <c r="M932" s="7">
        <f t="shared" si="74"/>
        <v>860</v>
      </c>
    </row>
    <row r="933" spans="1:13" x14ac:dyDescent="0.3">
      <c r="A933" s="3" t="s">
        <v>17</v>
      </c>
      <c r="B933" s="4" t="s">
        <v>13</v>
      </c>
      <c r="C933" s="4" t="s">
        <v>14</v>
      </c>
      <c r="D933" s="4" t="s">
        <v>20</v>
      </c>
      <c r="E933" s="4" t="s">
        <v>15</v>
      </c>
      <c r="F933" s="4">
        <v>67</v>
      </c>
      <c r="G933" s="4">
        <v>74</v>
      </c>
      <c r="H933" s="4">
        <v>70</v>
      </c>
      <c r="I933" s="4">
        <f t="shared" si="70"/>
        <v>211</v>
      </c>
      <c r="J933" s="4">
        <f t="shared" si="71"/>
        <v>67</v>
      </c>
      <c r="K933" s="4">
        <f t="shared" si="72"/>
        <v>74</v>
      </c>
      <c r="L933" s="4">
        <f t="shared" si="73"/>
        <v>70.333333333333329</v>
      </c>
      <c r="M933" s="7">
        <f t="shared" si="74"/>
        <v>440</v>
      </c>
    </row>
    <row r="934" spans="1:13" x14ac:dyDescent="0.3">
      <c r="A934" s="3" t="s">
        <v>17</v>
      </c>
      <c r="B934" s="4" t="s">
        <v>21</v>
      </c>
      <c r="C934" s="4" t="s">
        <v>14</v>
      </c>
      <c r="D934" s="4" t="s">
        <v>20</v>
      </c>
      <c r="E934" s="4" t="s">
        <v>12</v>
      </c>
      <c r="F934" s="4">
        <v>62</v>
      </c>
      <c r="G934" s="4">
        <v>57</v>
      </c>
      <c r="H934" s="4">
        <v>62</v>
      </c>
      <c r="I934" s="4">
        <f t="shared" si="70"/>
        <v>181</v>
      </c>
      <c r="J934" s="4">
        <f t="shared" si="71"/>
        <v>57</v>
      </c>
      <c r="K934" s="4">
        <f t="shared" si="72"/>
        <v>62</v>
      </c>
      <c r="L934" s="4">
        <f t="shared" si="73"/>
        <v>60.333333333333336</v>
      </c>
      <c r="M934" s="7">
        <f t="shared" si="74"/>
        <v>700</v>
      </c>
    </row>
    <row r="935" spans="1:13" x14ac:dyDescent="0.3">
      <c r="A935" s="3" t="s">
        <v>17</v>
      </c>
      <c r="B935" s="4" t="s">
        <v>21</v>
      </c>
      <c r="C935" s="4" t="s">
        <v>19</v>
      </c>
      <c r="D935" s="4" t="s">
        <v>20</v>
      </c>
      <c r="E935" s="4" t="s">
        <v>15</v>
      </c>
      <c r="F935" s="4">
        <v>61</v>
      </c>
      <c r="G935" s="4">
        <v>71</v>
      </c>
      <c r="H935" s="4">
        <v>73</v>
      </c>
      <c r="I935" s="4">
        <f t="shared" si="70"/>
        <v>205</v>
      </c>
      <c r="J935" s="4">
        <f t="shared" si="71"/>
        <v>61</v>
      </c>
      <c r="K935" s="4">
        <f t="shared" si="72"/>
        <v>73</v>
      </c>
      <c r="L935" s="4">
        <f t="shared" si="73"/>
        <v>68.333333333333329</v>
      </c>
      <c r="M935" s="7">
        <f t="shared" si="74"/>
        <v>499</v>
      </c>
    </row>
    <row r="936" spans="1:13" x14ac:dyDescent="0.3">
      <c r="A936" s="3" t="s">
        <v>17</v>
      </c>
      <c r="B936" s="4" t="s">
        <v>13</v>
      </c>
      <c r="C936" s="4" t="s">
        <v>10</v>
      </c>
      <c r="D936" s="4" t="s">
        <v>20</v>
      </c>
      <c r="E936" s="4" t="s">
        <v>15</v>
      </c>
      <c r="F936" s="4">
        <v>70</v>
      </c>
      <c r="G936" s="4">
        <v>75</v>
      </c>
      <c r="H936" s="4">
        <v>74</v>
      </c>
      <c r="I936" s="4">
        <f t="shared" si="70"/>
        <v>219</v>
      </c>
      <c r="J936" s="4">
        <f t="shared" si="71"/>
        <v>70</v>
      </c>
      <c r="K936" s="4">
        <f t="shared" si="72"/>
        <v>75</v>
      </c>
      <c r="L936" s="4">
        <f t="shared" si="73"/>
        <v>73</v>
      </c>
      <c r="M936" s="7">
        <f t="shared" si="74"/>
        <v>367</v>
      </c>
    </row>
    <row r="937" spans="1:13" x14ac:dyDescent="0.3">
      <c r="A937" s="3" t="s">
        <v>17</v>
      </c>
      <c r="B937" s="4" t="s">
        <v>13</v>
      </c>
      <c r="C937" s="4" t="s">
        <v>19</v>
      </c>
      <c r="D937" s="4" t="s">
        <v>11</v>
      </c>
      <c r="E937" s="4" t="s">
        <v>15</v>
      </c>
      <c r="F937" s="4">
        <v>98</v>
      </c>
      <c r="G937" s="4">
        <v>87</v>
      </c>
      <c r="H937" s="4">
        <v>90</v>
      </c>
      <c r="I937" s="4">
        <f t="shared" si="70"/>
        <v>275</v>
      </c>
      <c r="J937" s="4">
        <f t="shared" si="71"/>
        <v>87</v>
      </c>
      <c r="K937" s="4">
        <f t="shared" si="72"/>
        <v>98</v>
      </c>
      <c r="L937" s="4">
        <f t="shared" si="73"/>
        <v>91.666666666666671</v>
      </c>
      <c r="M937" s="7">
        <f t="shared" si="74"/>
        <v>37</v>
      </c>
    </row>
    <row r="938" spans="1:13" x14ac:dyDescent="0.3">
      <c r="A938" s="3" t="s">
        <v>17</v>
      </c>
      <c r="B938" s="4" t="s">
        <v>21</v>
      </c>
      <c r="C938" s="4" t="s">
        <v>14</v>
      </c>
      <c r="D938" s="4" t="s">
        <v>20</v>
      </c>
      <c r="E938" s="4" t="s">
        <v>12</v>
      </c>
      <c r="F938" s="4">
        <v>70</v>
      </c>
      <c r="G938" s="4">
        <v>63</v>
      </c>
      <c r="H938" s="4">
        <v>58</v>
      </c>
      <c r="I938" s="4">
        <f t="shared" si="70"/>
        <v>191</v>
      </c>
      <c r="J938" s="4">
        <f t="shared" si="71"/>
        <v>58</v>
      </c>
      <c r="K938" s="4">
        <f t="shared" si="72"/>
        <v>70</v>
      </c>
      <c r="L938" s="4">
        <f t="shared" si="73"/>
        <v>63.666666666666664</v>
      </c>
      <c r="M938" s="7">
        <f t="shared" si="74"/>
        <v>632</v>
      </c>
    </row>
    <row r="939" spans="1:13" x14ac:dyDescent="0.3">
      <c r="A939" s="3" t="s">
        <v>17</v>
      </c>
      <c r="B939" s="4" t="s">
        <v>18</v>
      </c>
      <c r="C939" s="4" t="s">
        <v>19</v>
      </c>
      <c r="D939" s="4" t="s">
        <v>11</v>
      </c>
      <c r="E939" s="4" t="s">
        <v>12</v>
      </c>
      <c r="F939" s="4">
        <v>67</v>
      </c>
      <c r="G939" s="4">
        <v>57</v>
      </c>
      <c r="H939" s="4">
        <v>53</v>
      </c>
      <c r="I939" s="4">
        <f t="shared" si="70"/>
        <v>177</v>
      </c>
      <c r="J939" s="4">
        <f t="shared" si="71"/>
        <v>53</v>
      </c>
      <c r="K939" s="4">
        <f t="shared" si="72"/>
        <v>67</v>
      </c>
      <c r="L939" s="4">
        <f t="shared" si="73"/>
        <v>59</v>
      </c>
      <c r="M939" s="7">
        <f t="shared" si="74"/>
        <v>727</v>
      </c>
    </row>
    <row r="940" spans="1:13" x14ac:dyDescent="0.3">
      <c r="A940" s="3" t="s">
        <v>8</v>
      </c>
      <c r="B940" s="4" t="s">
        <v>29</v>
      </c>
      <c r="C940" s="4" t="s">
        <v>22</v>
      </c>
      <c r="D940" s="4" t="s">
        <v>20</v>
      </c>
      <c r="E940" s="4" t="s">
        <v>12</v>
      </c>
      <c r="F940" s="4">
        <v>57</v>
      </c>
      <c r="G940" s="4">
        <v>58</v>
      </c>
      <c r="H940" s="4">
        <v>57</v>
      </c>
      <c r="I940" s="4">
        <f t="shared" si="70"/>
        <v>172</v>
      </c>
      <c r="J940" s="4">
        <f t="shared" si="71"/>
        <v>57</v>
      </c>
      <c r="K940" s="4">
        <f t="shared" si="72"/>
        <v>58</v>
      </c>
      <c r="L940" s="4">
        <f t="shared" si="73"/>
        <v>57.333333333333336</v>
      </c>
      <c r="M940" s="7">
        <f t="shared" si="74"/>
        <v>764</v>
      </c>
    </row>
    <row r="941" spans="1:13" x14ac:dyDescent="0.3">
      <c r="A941" s="3" t="s">
        <v>17</v>
      </c>
      <c r="B941" s="4" t="s">
        <v>21</v>
      </c>
      <c r="C941" s="4" t="s">
        <v>14</v>
      </c>
      <c r="D941" s="4" t="s">
        <v>11</v>
      </c>
      <c r="E941" s="4" t="s">
        <v>15</v>
      </c>
      <c r="F941" s="4">
        <v>85</v>
      </c>
      <c r="G941" s="4">
        <v>81</v>
      </c>
      <c r="H941" s="4">
        <v>85</v>
      </c>
      <c r="I941" s="4">
        <f t="shared" si="70"/>
        <v>251</v>
      </c>
      <c r="J941" s="4">
        <f t="shared" si="71"/>
        <v>81</v>
      </c>
      <c r="K941" s="4">
        <f t="shared" si="72"/>
        <v>85</v>
      </c>
      <c r="L941" s="4">
        <f t="shared" si="73"/>
        <v>83.666666666666671</v>
      </c>
      <c r="M941" s="7">
        <f t="shared" si="74"/>
        <v>131</v>
      </c>
    </row>
    <row r="942" spans="1:13" x14ac:dyDescent="0.3">
      <c r="A942" s="3" t="s">
        <v>17</v>
      </c>
      <c r="B942" s="4" t="s">
        <v>21</v>
      </c>
      <c r="C942" s="4" t="s">
        <v>23</v>
      </c>
      <c r="D942" s="4" t="s">
        <v>11</v>
      </c>
      <c r="E942" s="4" t="s">
        <v>15</v>
      </c>
      <c r="F942" s="4">
        <v>77</v>
      </c>
      <c r="G942" s="4">
        <v>68</v>
      </c>
      <c r="H942" s="4">
        <v>69</v>
      </c>
      <c r="I942" s="4">
        <f t="shared" si="70"/>
        <v>214</v>
      </c>
      <c r="J942" s="4">
        <f t="shared" si="71"/>
        <v>68</v>
      </c>
      <c r="K942" s="4">
        <f t="shared" si="72"/>
        <v>77</v>
      </c>
      <c r="L942" s="4">
        <f t="shared" si="73"/>
        <v>71.333333333333329</v>
      </c>
      <c r="M942" s="7">
        <f t="shared" si="74"/>
        <v>412</v>
      </c>
    </row>
    <row r="943" spans="1:13" x14ac:dyDescent="0.3">
      <c r="A943" s="3" t="s">
        <v>17</v>
      </c>
      <c r="B943" s="4" t="s">
        <v>13</v>
      </c>
      <c r="C943" s="4" t="s">
        <v>16</v>
      </c>
      <c r="D943" s="4" t="s">
        <v>20</v>
      </c>
      <c r="E943" s="4" t="s">
        <v>15</v>
      </c>
      <c r="F943" s="4">
        <v>72</v>
      </c>
      <c r="G943" s="4">
        <v>66</v>
      </c>
      <c r="H943" s="4">
        <v>72</v>
      </c>
      <c r="I943" s="4">
        <f t="shared" si="70"/>
        <v>210</v>
      </c>
      <c r="J943" s="4">
        <f t="shared" si="71"/>
        <v>66</v>
      </c>
      <c r="K943" s="4">
        <f t="shared" si="72"/>
        <v>72</v>
      </c>
      <c r="L943" s="4">
        <f t="shared" si="73"/>
        <v>70</v>
      </c>
      <c r="M943" s="7">
        <f t="shared" si="74"/>
        <v>448</v>
      </c>
    </row>
    <row r="944" spans="1:13" x14ac:dyDescent="0.3">
      <c r="A944" s="3" t="s">
        <v>8</v>
      </c>
      <c r="B944" s="4" t="s">
        <v>21</v>
      </c>
      <c r="C944" s="4" t="s">
        <v>16</v>
      </c>
      <c r="D944" s="4" t="s">
        <v>11</v>
      </c>
      <c r="E944" s="4" t="s">
        <v>12</v>
      </c>
      <c r="F944" s="4">
        <v>78</v>
      </c>
      <c r="G944" s="4">
        <v>91</v>
      </c>
      <c r="H944" s="4">
        <v>96</v>
      </c>
      <c r="I944" s="4">
        <f t="shared" si="70"/>
        <v>265</v>
      </c>
      <c r="J944" s="4">
        <f t="shared" si="71"/>
        <v>78</v>
      </c>
      <c r="K944" s="4">
        <f t="shared" si="72"/>
        <v>96</v>
      </c>
      <c r="L944" s="4">
        <f t="shared" si="73"/>
        <v>88.333333333333329</v>
      </c>
      <c r="M944" s="7">
        <f t="shared" si="74"/>
        <v>69</v>
      </c>
    </row>
    <row r="945" spans="1:13" x14ac:dyDescent="0.3">
      <c r="A945" s="3" t="s">
        <v>17</v>
      </c>
      <c r="B945" s="4" t="s">
        <v>13</v>
      </c>
      <c r="C945" s="4" t="s">
        <v>22</v>
      </c>
      <c r="D945" s="4" t="s">
        <v>11</v>
      </c>
      <c r="E945" s="4" t="s">
        <v>12</v>
      </c>
      <c r="F945" s="4">
        <v>81</v>
      </c>
      <c r="G945" s="4">
        <v>66</v>
      </c>
      <c r="H945" s="4">
        <v>64</v>
      </c>
      <c r="I945" s="4">
        <f t="shared" si="70"/>
        <v>211</v>
      </c>
      <c r="J945" s="4">
        <f t="shared" si="71"/>
        <v>64</v>
      </c>
      <c r="K945" s="4">
        <f t="shared" si="72"/>
        <v>81</v>
      </c>
      <c r="L945" s="4">
        <f t="shared" si="73"/>
        <v>70.333333333333329</v>
      </c>
      <c r="M945" s="7">
        <f t="shared" si="74"/>
        <v>440</v>
      </c>
    </row>
    <row r="946" spans="1:13" x14ac:dyDescent="0.3">
      <c r="A946" s="3" t="s">
        <v>17</v>
      </c>
      <c r="B946" s="4" t="s">
        <v>18</v>
      </c>
      <c r="C946" s="4" t="s">
        <v>23</v>
      </c>
      <c r="D946" s="4" t="s">
        <v>20</v>
      </c>
      <c r="E946" s="4" t="s">
        <v>15</v>
      </c>
      <c r="F946" s="4">
        <v>61</v>
      </c>
      <c r="G946" s="4">
        <v>62</v>
      </c>
      <c r="H946" s="4">
        <v>61</v>
      </c>
      <c r="I946" s="4">
        <f t="shared" si="70"/>
        <v>184</v>
      </c>
      <c r="J946" s="4">
        <f t="shared" si="71"/>
        <v>61</v>
      </c>
      <c r="K946" s="4">
        <f t="shared" si="72"/>
        <v>62</v>
      </c>
      <c r="L946" s="4">
        <f t="shared" si="73"/>
        <v>61.333333333333336</v>
      </c>
      <c r="M946" s="7">
        <f t="shared" si="74"/>
        <v>678</v>
      </c>
    </row>
    <row r="947" spans="1:13" x14ac:dyDescent="0.3">
      <c r="A947" s="3" t="s">
        <v>8</v>
      </c>
      <c r="B947" s="4" t="s">
        <v>9</v>
      </c>
      <c r="C947" s="4" t="s">
        <v>22</v>
      </c>
      <c r="D947" s="4" t="s">
        <v>11</v>
      </c>
      <c r="E947" s="4" t="s">
        <v>12</v>
      </c>
      <c r="F947" s="4">
        <v>58</v>
      </c>
      <c r="G947" s="4">
        <v>68</v>
      </c>
      <c r="H947" s="4">
        <v>61</v>
      </c>
      <c r="I947" s="4">
        <f t="shared" si="70"/>
        <v>187</v>
      </c>
      <c r="J947" s="4">
        <f t="shared" si="71"/>
        <v>58</v>
      </c>
      <c r="K947" s="4">
        <f t="shared" si="72"/>
        <v>68</v>
      </c>
      <c r="L947" s="4">
        <f t="shared" si="73"/>
        <v>62.333333333333336</v>
      </c>
      <c r="M947" s="7">
        <f t="shared" si="74"/>
        <v>657</v>
      </c>
    </row>
    <row r="948" spans="1:13" x14ac:dyDescent="0.3">
      <c r="A948" s="3" t="s">
        <v>8</v>
      </c>
      <c r="B948" s="4" t="s">
        <v>13</v>
      </c>
      <c r="C948" s="4" t="s">
        <v>19</v>
      </c>
      <c r="D948" s="4" t="s">
        <v>11</v>
      </c>
      <c r="E948" s="4" t="s">
        <v>12</v>
      </c>
      <c r="F948" s="4">
        <v>54</v>
      </c>
      <c r="G948" s="4">
        <v>61</v>
      </c>
      <c r="H948" s="4">
        <v>58</v>
      </c>
      <c r="I948" s="4">
        <f t="shared" si="70"/>
        <v>173</v>
      </c>
      <c r="J948" s="4">
        <f t="shared" si="71"/>
        <v>54</v>
      </c>
      <c r="K948" s="4">
        <f t="shared" si="72"/>
        <v>61</v>
      </c>
      <c r="L948" s="4">
        <f t="shared" si="73"/>
        <v>57.666666666666664</v>
      </c>
      <c r="M948" s="7">
        <f t="shared" si="74"/>
        <v>756</v>
      </c>
    </row>
    <row r="949" spans="1:13" x14ac:dyDescent="0.3">
      <c r="A949" s="3" t="s">
        <v>17</v>
      </c>
      <c r="B949" s="4" t="s">
        <v>9</v>
      </c>
      <c r="C949" s="4" t="s">
        <v>22</v>
      </c>
      <c r="D949" s="4" t="s">
        <v>11</v>
      </c>
      <c r="E949" s="4" t="s">
        <v>12</v>
      </c>
      <c r="F949" s="4">
        <v>82</v>
      </c>
      <c r="G949" s="4">
        <v>82</v>
      </c>
      <c r="H949" s="4">
        <v>80</v>
      </c>
      <c r="I949" s="4">
        <f t="shared" si="70"/>
        <v>244</v>
      </c>
      <c r="J949" s="4">
        <f t="shared" si="71"/>
        <v>80</v>
      </c>
      <c r="K949" s="4">
        <f t="shared" si="72"/>
        <v>82</v>
      </c>
      <c r="L949" s="4">
        <f t="shared" si="73"/>
        <v>81.333333333333329</v>
      </c>
      <c r="M949" s="7">
        <f t="shared" si="74"/>
        <v>173</v>
      </c>
    </row>
    <row r="950" spans="1:13" x14ac:dyDescent="0.3">
      <c r="A950" s="3" t="s">
        <v>8</v>
      </c>
      <c r="B950" s="4" t="s">
        <v>21</v>
      </c>
      <c r="C950" s="4" t="s">
        <v>14</v>
      </c>
      <c r="D950" s="4" t="s">
        <v>20</v>
      </c>
      <c r="E950" s="4" t="s">
        <v>12</v>
      </c>
      <c r="F950" s="4">
        <v>49</v>
      </c>
      <c r="G950" s="4">
        <v>58</v>
      </c>
      <c r="H950" s="4">
        <v>60</v>
      </c>
      <c r="I950" s="4">
        <f t="shared" si="70"/>
        <v>167</v>
      </c>
      <c r="J950" s="4">
        <f t="shared" si="71"/>
        <v>49</v>
      </c>
      <c r="K950" s="4">
        <f t="shared" si="72"/>
        <v>60</v>
      </c>
      <c r="L950" s="4">
        <f t="shared" si="73"/>
        <v>55.666666666666664</v>
      </c>
      <c r="M950" s="7">
        <f t="shared" si="74"/>
        <v>796</v>
      </c>
    </row>
    <row r="951" spans="1:13" x14ac:dyDescent="0.3">
      <c r="A951" s="3" t="s">
        <v>17</v>
      </c>
      <c r="B951" s="4" t="s">
        <v>9</v>
      </c>
      <c r="C951" s="4" t="s">
        <v>23</v>
      </c>
      <c r="D951" s="4" t="s">
        <v>20</v>
      </c>
      <c r="E951" s="4" t="s">
        <v>15</v>
      </c>
      <c r="F951" s="4">
        <v>49</v>
      </c>
      <c r="G951" s="4">
        <v>50</v>
      </c>
      <c r="H951" s="4">
        <v>52</v>
      </c>
      <c r="I951" s="4">
        <f t="shared" si="70"/>
        <v>151</v>
      </c>
      <c r="J951" s="4">
        <f t="shared" si="71"/>
        <v>49</v>
      </c>
      <c r="K951" s="4">
        <f t="shared" si="72"/>
        <v>52</v>
      </c>
      <c r="L951" s="4">
        <f t="shared" si="73"/>
        <v>50.333333333333336</v>
      </c>
      <c r="M951" s="7">
        <f t="shared" si="74"/>
        <v>884</v>
      </c>
    </row>
    <row r="952" spans="1:13" x14ac:dyDescent="0.3">
      <c r="A952" s="3" t="s">
        <v>8</v>
      </c>
      <c r="B952" s="4" t="s">
        <v>29</v>
      </c>
      <c r="C952" s="4" t="s">
        <v>22</v>
      </c>
      <c r="D952" s="4" t="s">
        <v>20</v>
      </c>
      <c r="E952" s="4" t="s">
        <v>15</v>
      </c>
      <c r="F952" s="4">
        <v>57</v>
      </c>
      <c r="G952" s="4">
        <v>75</v>
      </c>
      <c r="H952" s="4">
        <v>73</v>
      </c>
      <c r="I952" s="4">
        <f t="shared" si="70"/>
        <v>205</v>
      </c>
      <c r="J952" s="4">
        <f t="shared" si="71"/>
        <v>57</v>
      </c>
      <c r="K952" s="4">
        <f t="shared" si="72"/>
        <v>75</v>
      </c>
      <c r="L952" s="4">
        <f t="shared" si="73"/>
        <v>68.333333333333329</v>
      </c>
      <c r="M952" s="7">
        <f t="shared" si="74"/>
        <v>499</v>
      </c>
    </row>
    <row r="953" spans="1:13" x14ac:dyDescent="0.3">
      <c r="A953" s="3" t="s">
        <v>17</v>
      </c>
      <c r="B953" s="4" t="s">
        <v>29</v>
      </c>
      <c r="C953" s="4" t="s">
        <v>22</v>
      </c>
      <c r="D953" s="4" t="s">
        <v>11</v>
      </c>
      <c r="E953" s="4" t="s">
        <v>12</v>
      </c>
      <c r="F953" s="4">
        <v>94</v>
      </c>
      <c r="G953" s="4">
        <v>73</v>
      </c>
      <c r="H953" s="4">
        <v>71</v>
      </c>
      <c r="I953" s="4">
        <f t="shared" si="70"/>
        <v>238</v>
      </c>
      <c r="J953" s="4">
        <f t="shared" si="71"/>
        <v>71</v>
      </c>
      <c r="K953" s="4">
        <f t="shared" si="72"/>
        <v>94</v>
      </c>
      <c r="L953" s="4">
        <f t="shared" si="73"/>
        <v>79.333333333333329</v>
      </c>
      <c r="M953" s="7">
        <f t="shared" si="74"/>
        <v>207</v>
      </c>
    </row>
    <row r="954" spans="1:13" x14ac:dyDescent="0.3">
      <c r="A954" s="3" t="s">
        <v>8</v>
      </c>
      <c r="B954" s="4" t="s">
        <v>21</v>
      </c>
      <c r="C954" s="4" t="s">
        <v>14</v>
      </c>
      <c r="D954" s="4" t="s">
        <v>11</v>
      </c>
      <c r="E954" s="4" t="s">
        <v>15</v>
      </c>
      <c r="F954" s="4">
        <v>75</v>
      </c>
      <c r="G954" s="4">
        <v>77</v>
      </c>
      <c r="H954" s="4">
        <v>83</v>
      </c>
      <c r="I954" s="4">
        <f t="shared" si="70"/>
        <v>235</v>
      </c>
      <c r="J954" s="4">
        <f t="shared" si="71"/>
        <v>75</v>
      </c>
      <c r="K954" s="4">
        <f t="shared" si="72"/>
        <v>83</v>
      </c>
      <c r="L954" s="4">
        <f t="shared" si="73"/>
        <v>78.333333333333329</v>
      </c>
      <c r="M954" s="7">
        <f t="shared" si="74"/>
        <v>231</v>
      </c>
    </row>
    <row r="955" spans="1:13" x14ac:dyDescent="0.3">
      <c r="A955" s="3" t="s">
        <v>8</v>
      </c>
      <c r="B955" s="4" t="s">
        <v>29</v>
      </c>
      <c r="C955" s="4" t="s">
        <v>23</v>
      </c>
      <c r="D955" s="4" t="s">
        <v>20</v>
      </c>
      <c r="E955" s="4" t="s">
        <v>12</v>
      </c>
      <c r="F955" s="4">
        <v>74</v>
      </c>
      <c r="G955" s="4">
        <v>74</v>
      </c>
      <c r="H955" s="4">
        <v>72</v>
      </c>
      <c r="I955" s="4">
        <f t="shared" si="70"/>
        <v>220</v>
      </c>
      <c r="J955" s="4">
        <f t="shared" si="71"/>
        <v>72</v>
      </c>
      <c r="K955" s="4">
        <f t="shared" si="72"/>
        <v>74</v>
      </c>
      <c r="L955" s="4">
        <f t="shared" si="73"/>
        <v>73.333333333333329</v>
      </c>
      <c r="M955" s="7">
        <f t="shared" si="74"/>
        <v>356</v>
      </c>
    </row>
    <row r="956" spans="1:13" x14ac:dyDescent="0.3">
      <c r="A956" s="3" t="s">
        <v>17</v>
      </c>
      <c r="B956" s="4" t="s">
        <v>13</v>
      </c>
      <c r="C956" s="4" t="s">
        <v>22</v>
      </c>
      <c r="D956" s="4" t="s">
        <v>11</v>
      </c>
      <c r="E956" s="4" t="s">
        <v>15</v>
      </c>
      <c r="F956" s="4">
        <v>58</v>
      </c>
      <c r="G956" s="4">
        <v>52</v>
      </c>
      <c r="H956" s="4">
        <v>54</v>
      </c>
      <c r="I956" s="4">
        <f t="shared" si="70"/>
        <v>164</v>
      </c>
      <c r="J956" s="4">
        <f t="shared" si="71"/>
        <v>52</v>
      </c>
      <c r="K956" s="4">
        <f t="shared" si="72"/>
        <v>58</v>
      </c>
      <c r="L956" s="4">
        <f t="shared" si="73"/>
        <v>54.666666666666664</v>
      </c>
      <c r="M956" s="7">
        <f t="shared" si="74"/>
        <v>810</v>
      </c>
    </row>
    <row r="957" spans="1:13" x14ac:dyDescent="0.3">
      <c r="A957" s="3" t="s">
        <v>8</v>
      </c>
      <c r="B957" s="4" t="s">
        <v>13</v>
      </c>
      <c r="C957" s="4" t="s">
        <v>14</v>
      </c>
      <c r="D957" s="4" t="s">
        <v>11</v>
      </c>
      <c r="E957" s="4" t="s">
        <v>12</v>
      </c>
      <c r="F957" s="4">
        <v>62</v>
      </c>
      <c r="G957" s="4">
        <v>69</v>
      </c>
      <c r="H957" s="4">
        <v>69</v>
      </c>
      <c r="I957" s="4">
        <f t="shared" si="70"/>
        <v>200</v>
      </c>
      <c r="J957" s="4">
        <f t="shared" si="71"/>
        <v>62</v>
      </c>
      <c r="K957" s="4">
        <f t="shared" si="72"/>
        <v>69</v>
      </c>
      <c r="L957" s="4">
        <f t="shared" si="73"/>
        <v>66.666666666666671</v>
      </c>
      <c r="M957" s="7">
        <f t="shared" si="74"/>
        <v>549</v>
      </c>
    </row>
    <row r="958" spans="1:13" x14ac:dyDescent="0.3">
      <c r="A958" s="3" t="s">
        <v>17</v>
      </c>
      <c r="B958" s="4" t="s">
        <v>29</v>
      </c>
      <c r="C958" s="4" t="s">
        <v>19</v>
      </c>
      <c r="D958" s="4" t="s">
        <v>11</v>
      </c>
      <c r="E958" s="4" t="s">
        <v>12</v>
      </c>
      <c r="F958" s="4">
        <v>72</v>
      </c>
      <c r="G958" s="4">
        <v>57</v>
      </c>
      <c r="H958" s="4">
        <v>62</v>
      </c>
      <c r="I958" s="4">
        <f t="shared" si="70"/>
        <v>191</v>
      </c>
      <c r="J958" s="4">
        <f t="shared" si="71"/>
        <v>57</v>
      </c>
      <c r="K958" s="4">
        <f t="shared" si="72"/>
        <v>72</v>
      </c>
      <c r="L958" s="4">
        <f t="shared" si="73"/>
        <v>63.666666666666664</v>
      </c>
      <c r="M958" s="7">
        <f t="shared" si="74"/>
        <v>632</v>
      </c>
    </row>
    <row r="959" spans="1:13" x14ac:dyDescent="0.3">
      <c r="A959" s="3" t="s">
        <v>17</v>
      </c>
      <c r="B959" s="4" t="s">
        <v>13</v>
      </c>
      <c r="C959" s="4" t="s">
        <v>14</v>
      </c>
      <c r="D959" s="4" t="s">
        <v>11</v>
      </c>
      <c r="E959" s="4" t="s">
        <v>12</v>
      </c>
      <c r="F959" s="4">
        <v>84</v>
      </c>
      <c r="G959" s="4">
        <v>87</v>
      </c>
      <c r="H959" s="4">
        <v>81</v>
      </c>
      <c r="I959" s="4">
        <f t="shared" si="70"/>
        <v>252</v>
      </c>
      <c r="J959" s="4">
        <f t="shared" si="71"/>
        <v>81</v>
      </c>
      <c r="K959" s="4">
        <f t="shared" si="72"/>
        <v>87</v>
      </c>
      <c r="L959" s="4">
        <f t="shared" si="73"/>
        <v>84</v>
      </c>
      <c r="M959" s="7">
        <f t="shared" si="74"/>
        <v>123</v>
      </c>
    </row>
    <row r="960" spans="1:13" x14ac:dyDescent="0.3">
      <c r="A960" s="3" t="s">
        <v>8</v>
      </c>
      <c r="B960" s="4" t="s">
        <v>21</v>
      </c>
      <c r="C960" s="4" t="s">
        <v>16</v>
      </c>
      <c r="D960" s="4" t="s">
        <v>11</v>
      </c>
      <c r="E960" s="4" t="s">
        <v>12</v>
      </c>
      <c r="F960" s="4">
        <v>92</v>
      </c>
      <c r="G960" s="4">
        <v>100</v>
      </c>
      <c r="H960" s="4">
        <v>100</v>
      </c>
      <c r="I960" s="4">
        <f t="shared" si="70"/>
        <v>292</v>
      </c>
      <c r="J960" s="4">
        <f t="shared" si="71"/>
        <v>92</v>
      </c>
      <c r="K960" s="4">
        <f t="shared" si="72"/>
        <v>100</v>
      </c>
      <c r="L960" s="4">
        <f t="shared" si="73"/>
        <v>97.333333333333329</v>
      </c>
      <c r="M960" s="7">
        <f t="shared" si="74"/>
        <v>12</v>
      </c>
    </row>
    <row r="961" spans="1:13" x14ac:dyDescent="0.3">
      <c r="A961" s="3" t="s">
        <v>8</v>
      </c>
      <c r="B961" s="4" t="s">
        <v>21</v>
      </c>
      <c r="C961" s="4" t="s">
        <v>22</v>
      </c>
      <c r="D961" s="4" t="s">
        <v>11</v>
      </c>
      <c r="E961" s="4" t="s">
        <v>12</v>
      </c>
      <c r="F961" s="4">
        <v>45</v>
      </c>
      <c r="G961" s="4">
        <v>63</v>
      </c>
      <c r="H961" s="4">
        <v>59</v>
      </c>
      <c r="I961" s="4">
        <f t="shared" si="70"/>
        <v>167</v>
      </c>
      <c r="J961" s="4">
        <f t="shared" si="71"/>
        <v>45</v>
      </c>
      <c r="K961" s="4">
        <f t="shared" si="72"/>
        <v>63</v>
      </c>
      <c r="L961" s="4">
        <f t="shared" si="73"/>
        <v>55.666666666666664</v>
      </c>
      <c r="M961" s="7">
        <f t="shared" si="74"/>
        <v>796</v>
      </c>
    </row>
    <row r="962" spans="1:13" x14ac:dyDescent="0.3">
      <c r="A962" s="3" t="s">
        <v>17</v>
      </c>
      <c r="B962" s="4" t="s">
        <v>13</v>
      </c>
      <c r="C962" s="4" t="s">
        <v>22</v>
      </c>
      <c r="D962" s="4" t="s">
        <v>11</v>
      </c>
      <c r="E962" s="4" t="s">
        <v>12</v>
      </c>
      <c r="F962" s="4">
        <v>75</v>
      </c>
      <c r="G962" s="4">
        <v>81</v>
      </c>
      <c r="H962" s="4">
        <v>71</v>
      </c>
      <c r="I962" s="4">
        <f t="shared" si="70"/>
        <v>227</v>
      </c>
      <c r="J962" s="4">
        <f t="shared" si="71"/>
        <v>71</v>
      </c>
      <c r="K962" s="4">
        <f t="shared" si="72"/>
        <v>81</v>
      </c>
      <c r="L962" s="4">
        <f t="shared" si="73"/>
        <v>75.666666666666671</v>
      </c>
      <c r="M962" s="7">
        <f t="shared" si="74"/>
        <v>297</v>
      </c>
    </row>
    <row r="963" spans="1:13" x14ac:dyDescent="0.3">
      <c r="A963" s="3" t="s">
        <v>8</v>
      </c>
      <c r="B963" s="4" t="s">
        <v>18</v>
      </c>
      <c r="C963" s="4" t="s">
        <v>14</v>
      </c>
      <c r="D963" s="4" t="s">
        <v>11</v>
      </c>
      <c r="E963" s="4" t="s">
        <v>12</v>
      </c>
      <c r="F963" s="4">
        <v>56</v>
      </c>
      <c r="G963" s="4">
        <v>58</v>
      </c>
      <c r="H963" s="4">
        <v>64</v>
      </c>
      <c r="I963" s="4">
        <f t="shared" si="70"/>
        <v>178</v>
      </c>
      <c r="J963" s="4">
        <f t="shared" si="71"/>
        <v>56</v>
      </c>
      <c r="K963" s="4">
        <f t="shared" si="72"/>
        <v>64</v>
      </c>
      <c r="L963" s="4">
        <f t="shared" si="73"/>
        <v>59.333333333333336</v>
      </c>
      <c r="M963" s="7">
        <f t="shared" si="74"/>
        <v>721</v>
      </c>
    </row>
    <row r="964" spans="1:13" x14ac:dyDescent="0.3">
      <c r="A964" s="3" t="s">
        <v>8</v>
      </c>
      <c r="B964" s="4" t="s">
        <v>21</v>
      </c>
      <c r="C964" s="4" t="s">
        <v>23</v>
      </c>
      <c r="D964" s="4" t="s">
        <v>20</v>
      </c>
      <c r="E964" s="4" t="s">
        <v>12</v>
      </c>
      <c r="F964" s="4">
        <v>48</v>
      </c>
      <c r="G964" s="4">
        <v>54</v>
      </c>
      <c r="H964" s="4">
        <v>53</v>
      </c>
      <c r="I964" s="4">
        <f t="shared" ref="I964:I1002" si="75">SUM(F964:H964)</f>
        <v>155</v>
      </c>
      <c r="J964" s="4">
        <f t="shared" ref="J964:J1002" si="76">MIN(F964:H964)</f>
        <v>48</v>
      </c>
      <c r="K964" s="4">
        <f t="shared" ref="K964:K1002" si="77">MAX(F964:H964)</f>
        <v>54</v>
      </c>
      <c r="L964" s="4">
        <f t="shared" ref="L964:L1002" si="78">AVERAGE(F964:H964)</f>
        <v>51.666666666666664</v>
      </c>
      <c r="M964" s="7">
        <f t="shared" ref="M964:M1002" si="79">RANK(L964,$L$3:$L$1002,0)</f>
        <v>860</v>
      </c>
    </row>
    <row r="965" spans="1:13" x14ac:dyDescent="0.3">
      <c r="A965" s="3" t="s">
        <v>8</v>
      </c>
      <c r="B965" s="4" t="s">
        <v>29</v>
      </c>
      <c r="C965" s="4" t="s">
        <v>19</v>
      </c>
      <c r="D965" s="4" t="s">
        <v>11</v>
      </c>
      <c r="E965" s="4" t="s">
        <v>12</v>
      </c>
      <c r="F965" s="4">
        <v>100</v>
      </c>
      <c r="G965" s="4">
        <v>100</v>
      </c>
      <c r="H965" s="4">
        <v>100</v>
      </c>
      <c r="I965" s="4">
        <f t="shared" si="75"/>
        <v>300</v>
      </c>
      <c r="J965" s="4">
        <f t="shared" si="76"/>
        <v>100</v>
      </c>
      <c r="K965" s="4">
        <f t="shared" si="77"/>
        <v>100</v>
      </c>
      <c r="L965" s="4">
        <f t="shared" si="78"/>
        <v>100</v>
      </c>
      <c r="M965" s="7">
        <f t="shared" si="79"/>
        <v>1</v>
      </c>
    </row>
    <row r="966" spans="1:13" x14ac:dyDescent="0.3">
      <c r="A966" s="3" t="s">
        <v>8</v>
      </c>
      <c r="B966" s="4" t="s">
        <v>13</v>
      </c>
      <c r="C966" s="4" t="s">
        <v>23</v>
      </c>
      <c r="D966" s="4" t="s">
        <v>20</v>
      </c>
      <c r="E966" s="4" t="s">
        <v>15</v>
      </c>
      <c r="F966" s="4">
        <v>65</v>
      </c>
      <c r="G966" s="4">
        <v>76</v>
      </c>
      <c r="H966" s="4">
        <v>75</v>
      </c>
      <c r="I966" s="4">
        <f t="shared" si="75"/>
        <v>216</v>
      </c>
      <c r="J966" s="4">
        <f t="shared" si="76"/>
        <v>65</v>
      </c>
      <c r="K966" s="4">
        <f t="shared" si="77"/>
        <v>76</v>
      </c>
      <c r="L966" s="4">
        <f t="shared" si="78"/>
        <v>72</v>
      </c>
      <c r="M966" s="7">
        <f t="shared" si="79"/>
        <v>395</v>
      </c>
    </row>
    <row r="967" spans="1:13" x14ac:dyDescent="0.3">
      <c r="A967" s="3" t="s">
        <v>17</v>
      </c>
      <c r="B967" s="4" t="s">
        <v>21</v>
      </c>
      <c r="C967" s="4" t="s">
        <v>14</v>
      </c>
      <c r="D967" s="4" t="s">
        <v>11</v>
      </c>
      <c r="E967" s="4" t="s">
        <v>12</v>
      </c>
      <c r="F967" s="4">
        <v>72</v>
      </c>
      <c r="G967" s="4">
        <v>57</v>
      </c>
      <c r="H967" s="4">
        <v>58</v>
      </c>
      <c r="I967" s="4">
        <f t="shared" si="75"/>
        <v>187</v>
      </c>
      <c r="J967" s="4">
        <f t="shared" si="76"/>
        <v>57</v>
      </c>
      <c r="K967" s="4">
        <f t="shared" si="77"/>
        <v>72</v>
      </c>
      <c r="L967" s="4">
        <f t="shared" si="78"/>
        <v>62.333333333333336</v>
      </c>
      <c r="M967" s="7">
        <f t="shared" si="79"/>
        <v>657</v>
      </c>
    </row>
    <row r="968" spans="1:13" x14ac:dyDescent="0.3">
      <c r="A968" s="3" t="s">
        <v>8</v>
      </c>
      <c r="B968" s="4" t="s">
        <v>21</v>
      </c>
      <c r="C968" s="4" t="s">
        <v>14</v>
      </c>
      <c r="D968" s="4" t="s">
        <v>11</v>
      </c>
      <c r="E968" s="4" t="s">
        <v>12</v>
      </c>
      <c r="F968" s="4">
        <v>62</v>
      </c>
      <c r="G968" s="4">
        <v>70</v>
      </c>
      <c r="H968" s="4">
        <v>72</v>
      </c>
      <c r="I968" s="4">
        <f t="shared" si="75"/>
        <v>204</v>
      </c>
      <c r="J968" s="4">
        <f t="shared" si="76"/>
        <v>62</v>
      </c>
      <c r="K968" s="4">
        <f t="shared" si="77"/>
        <v>72</v>
      </c>
      <c r="L968" s="4">
        <f t="shared" si="78"/>
        <v>68</v>
      </c>
      <c r="M968" s="7">
        <f t="shared" si="79"/>
        <v>512</v>
      </c>
    </row>
    <row r="969" spans="1:13" x14ac:dyDescent="0.3">
      <c r="A969" s="3" t="s">
        <v>17</v>
      </c>
      <c r="B969" s="4" t="s">
        <v>18</v>
      </c>
      <c r="C969" s="4" t="s">
        <v>23</v>
      </c>
      <c r="D969" s="4" t="s">
        <v>11</v>
      </c>
      <c r="E969" s="4" t="s">
        <v>15</v>
      </c>
      <c r="F969" s="4">
        <v>66</v>
      </c>
      <c r="G969" s="4">
        <v>68</v>
      </c>
      <c r="H969" s="4">
        <v>64</v>
      </c>
      <c r="I969" s="4">
        <f t="shared" si="75"/>
        <v>198</v>
      </c>
      <c r="J969" s="4">
        <f t="shared" si="76"/>
        <v>64</v>
      </c>
      <c r="K969" s="4">
        <f t="shared" si="77"/>
        <v>68</v>
      </c>
      <c r="L969" s="4">
        <f t="shared" si="78"/>
        <v>66</v>
      </c>
      <c r="M969" s="7">
        <f t="shared" si="79"/>
        <v>562</v>
      </c>
    </row>
    <row r="970" spans="1:13" x14ac:dyDescent="0.3">
      <c r="A970" s="3" t="s">
        <v>17</v>
      </c>
      <c r="B970" s="4" t="s">
        <v>13</v>
      </c>
      <c r="C970" s="4" t="s">
        <v>14</v>
      </c>
      <c r="D970" s="4" t="s">
        <v>11</v>
      </c>
      <c r="E970" s="4" t="s">
        <v>12</v>
      </c>
      <c r="F970" s="4">
        <v>63</v>
      </c>
      <c r="G970" s="4">
        <v>63</v>
      </c>
      <c r="H970" s="4">
        <v>60</v>
      </c>
      <c r="I970" s="4">
        <f t="shared" si="75"/>
        <v>186</v>
      </c>
      <c r="J970" s="4">
        <f t="shared" si="76"/>
        <v>60</v>
      </c>
      <c r="K970" s="4">
        <f t="shared" si="77"/>
        <v>63</v>
      </c>
      <c r="L970" s="4">
        <f t="shared" si="78"/>
        <v>62</v>
      </c>
      <c r="M970" s="7">
        <f t="shared" si="79"/>
        <v>665</v>
      </c>
    </row>
    <row r="971" spans="1:13" x14ac:dyDescent="0.3">
      <c r="A971" s="3" t="s">
        <v>8</v>
      </c>
      <c r="B971" s="4" t="s">
        <v>29</v>
      </c>
      <c r="C971" s="4" t="s">
        <v>19</v>
      </c>
      <c r="D971" s="4" t="s">
        <v>11</v>
      </c>
      <c r="E971" s="4" t="s">
        <v>12</v>
      </c>
      <c r="F971" s="4">
        <v>68</v>
      </c>
      <c r="G971" s="4">
        <v>76</v>
      </c>
      <c r="H971" s="4">
        <v>67</v>
      </c>
      <c r="I971" s="4">
        <f t="shared" si="75"/>
        <v>211</v>
      </c>
      <c r="J971" s="4">
        <f t="shared" si="76"/>
        <v>67</v>
      </c>
      <c r="K971" s="4">
        <f t="shared" si="77"/>
        <v>76</v>
      </c>
      <c r="L971" s="4">
        <f t="shared" si="78"/>
        <v>70.333333333333329</v>
      </c>
      <c r="M971" s="7">
        <f t="shared" si="79"/>
        <v>440</v>
      </c>
    </row>
    <row r="972" spans="1:13" x14ac:dyDescent="0.3">
      <c r="A972" s="3" t="s">
        <v>8</v>
      </c>
      <c r="B972" s="4" t="s">
        <v>9</v>
      </c>
      <c r="C972" s="4" t="s">
        <v>10</v>
      </c>
      <c r="D972" s="4" t="s">
        <v>11</v>
      </c>
      <c r="E972" s="4" t="s">
        <v>12</v>
      </c>
      <c r="F972" s="4">
        <v>75</v>
      </c>
      <c r="G972" s="4">
        <v>84</v>
      </c>
      <c r="H972" s="4">
        <v>80</v>
      </c>
      <c r="I972" s="4">
        <f t="shared" si="75"/>
        <v>239</v>
      </c>
      <c r="J972" s="4">
        <f t="shared" si="76"/>
        <v>75</v>
      </c>
      <c r="K972" s="4">
        <f t="shared" si="77"/>
        <v>84</v>
      </c>
      <c r="L972" s="4">
        <f t="shared" si="78"/>
        <v>79.666666666666671</v>
      </c>
      <c r="M972" s="7">
        <f t="shared" si="79"/>
        <v>199</v>
      </c>
    </row>
    <row r="973" spans="1:13" x14ac:dyDescent="0.3">
      <c r="A973" s="3" t="s">
        <v>8</v>
      </c>
      <c r="B973" s="4" t="s">
        <v>21</v>
      </c>
      <c r="C973" s="4" t="s">
        <v>10</v>
      </c>
      <c r="D973" s="4" t="s">
        <v>11</v>
      </c>
      <c r="E973" s="4" t="s">
        <v>12</v>
      </c>
      <c r="F973" s="4">
        <v>89</v>
      </c>
      <c r="G973" s="4">
        <v>100</v>
      </c>
      <c r="H973" s="4">
        <v>100</v>
      </c>
      <c r="I973" s="4">
        <f t="shared" si="75"/>
        <v>289</v>
      </c>
      <c r="J973" s="4">
        <f t="shared" si="76"/>
        <v>89</v>
      </c>
      <c r="K973" s="4">
        <f t="shared" si="77"/>
        <v>100</v>
      </c>
      <c r="L973" s="4">
        <f t="shared" si="78"/>
        <v>96.333333333333329</v>
      </c>
      <c r="M973" s="7">
        <f t="shared" si="79"/>
        <v>17</v>
      </c>
    </row>
    <row r="974" spans="1:13" x14ac:dyDescent="0.3">
      <c r="A974" s="3" t="s">
        <v>17</v>
      </c>
      <c r="B974" s="4" t="s">
        <v>13</v>
      </c>
      <c r="C974" s="4" t="s">
        <v>23</v>
      </c>
      <c r="D974" s="4" t="s">
        <v>11</v>
      </c>
      <c r="E974" s="4" t="s">
        <v>15</v>
      </c>
      <c r="F974" s="4">
        <v>78</v>
      </c>
      <c r="G974" s="4">
        <v>72</v>
      </c>
      <c r="H974" s="4">
        <v>69</v>
      </c>
      <c r="I974" s="4">
        <f t="shared" si="75"/>
        <v>219</v>
      </c>
      <c r="J974" s="4">
        <f t="shared" si="76"/>
        <v>69</v>
      </c>
      <c r="K974" s="4">
        <f t="shared" si="77"/>
        <v>78</v>
      </c>
      <c r="L974" s="4">
        <f t="shared" si="78"/>
        <v>73</v>
      </c>
      <c r="M974" s="7">
        <f t="shared" si="79"/>
        <v>367</v>
      </c>
    </row>
    <row r="975" spans="1:13" x14ac:dyDescent="0.3">
      <c r="A975" s="3" t="s">
        <v>8</v>
      </c>
      <c r="B975" s="4" t="s">
        <v>18</v>
      </c>
      <c r="C975" s="4" t="s">
        <v>22</v>
      </c>
      <c r="D975" s="4" t="s">
        <v>20</v>
      </c>
      <c r="E975" s="4" t="s">
        <v>15</v>
      </c>
      <c r="F975" s="4">
        <v>53</v>
      </c>
      <c r="G975" s="4">
        <v>50</v>
      </c>
      <c r="H975" s="4">
        <v>60</v>
      </c>
      <c r="I975" s="4">
        <f t="shared" si="75"/>
        <v>163</v>
      </c>
      <c r="J975" s="4">
        <f t="shared" si="76"/>
        <v>50</v>
      </c>
      <c r="K975" s="4">
        <f t="shared" si="77"/>
        <v>60</v>
      </c>
      <c r="L975" s="4">
        <f t="shared" si="78"/>
        <v>54.333333333333336</v>
      </c>
      <c r="M975" s="7">
        <f t="shared" si="79"/>
        <v>819</v>
      </c>
    </row>
    <row r="976" spans="1:13" x14ac:dyDescent="0.3">
      <c r="A976" s="3" t="s">
        <v>8</v>
      </c>
      <c r="B976" s="4" t="s">
        <v>21</v>
      </c>
      <c r="C976" s="4" t="s">
        <v>14</v>
      </c>
      <c r="D976" s="4" t="s">
        <v>20</v>
      </c>
      <c r="E976" s="4" t="s">
        <v>12</v>
      </c>
      <c r="F976" s="4">
        <v>49</v>
      </c>
      <c r="G976" s="4">
        <v>65</v>
      </c>
      <c r="H976" s="4">
        <v>61</v>
      </c>
      <c r="I976" s="4">
        <f t="shared" si="75"/>
        <v>175</v>
      </c>
      <c r="J976" s="4">
        <f t="shared" si="76"/>
        <v>49</v>
      </c>
      <c r="K976" s="4">
        <f t="shared" si="77"/>
        <v>65</v>
      </c>
      <c r="L976" s="4">
        <f t="shared" si="78"/>
        <v>58.333333333333336</v>
      </c>
      <c r="M976" s="7">
        <f t="shared" si="79"/>
        <v>745</v>
      </c>
    </row>
    <row r="977" spans="1:13" x14ac:dyDescent="0.3">
      <c r="A977" s="3" t="s">
        <v>8</v>
      </c>
      <c r="B977" s="4" t="s">
        <v>18</v>
      </c>
      <c r="C977" s="4" t="s">
        <v>14</v>
      </c>
      <c r="D977" s="4" t="s">
        <v>11</v>
      </c>
      <c r="E977" s="4" t="s">
        <v>12</v>
      </c>
      <c r="F977" s="4">
        <v>54</v>
      </c>
      <c r="G977" s="4">
        <v>63</v>
      </c>
      <c r="H977" s="4">
        <v>67</v>
      </c>
      <c r="I977" s="4">
        <f t="shared" si="75"/>
        <v>184</v>
      </c>
      <c r="J977" s="4">
        <f t="shared" si="76"/>
        <v>54</v>
      </c>
      <c r="K977" s="4">
        <f t="shared" si="77"/>
        <v>67</v>
      </c>
      <c r="L977" s="4">
        <f t="shared" si="78"/>
        <v>61.333333333333336</v>
      </c>
      <c r="M977" s="7">
        <f t="shared" si="79"/>
        <v>678</v>
      </c>
    </row>
    <row r="978" spans="1:13" x14ac:dyDescent="0.3">
      <c r="A978" s="3" t="s">
        <v>8</v>
      </c>
      <c r="B978" s="4" t="s">
        <v>13</v>
      </c>
      <c r="C978" s="4" t="s">
        <v>14</v>
      </c>
      <c r="D978" s="4" t="s">
        <v>11</v>
      </c>
      <c r="E978" s="4" t="s">
        <v>15</v>
      </c>
      <c r="F978" s="4">
        <v>64</v>
      </c>
      <c r="G978" s="4">
        <v>82</v>
      </c>
      <c r="H978" s="4">
        <v>77</v>
      </c>
      <c r="I978" s="4">
        <f t="shared" si="75"/>
        <v>223</v>
      </c>
      <c r="J978" s="4">
        <f t="shared" si="76"/>
        <v>64</v>
      </c>
      <c r="K978" s="4">
        <f t="shared" si="77"/>
        <v>82</v>
      </c>
      <c r="L978" s="4">
        <f t="shared" si="78"/>
        <v>74.333333333333329</v>
      </c>
      <c r="M978" s="7">
        <f t="shared" si="79"/>
        <v>333</v>
      </c>
    </row>
    <row r="979" spans="1:13" x14ac:dyDescent="0.3">
      <c r="A979" s="3" t="s">
        <v>17</v>
      </c>
      <c r="B979" s="4" t="s">
        <v>9</v>
      </c>
      <c r="C979" s="4" t="s">
        <v>14</v>
      </c>
      <c r="D979" s="4" t="s">
        <v>20</v>
      </c>
      <c r="E979" s="4" t="s">
        <v>15</v>
      </c>
      <c r="F979" s="4">
        <v>60</v>
      </c>
      <c r="G979" s="4">
        <v>62</v>
      </c>
      <c r="H979" s="4">
        <v>60</v>
      </c>
      <c r="I979" s="4">
        <f t="shared" si="75"/>
        <v>182</v>
      </c>
      <c r="J979" s="4">
        <f t="shared" si="76"/>
        <v>60</v>
      </c>
      <c r="K979" s="4">
        <f t="shared" si="77"/>
        <v>62</v>
      </c>
      <c r="L979" s="4">
        <f t="shared" si="78"/>
        <v>60.666666666666664</v>
      </c>
      <c r="M979" s="7">
        <f t="shared" si="79"/>
        <v>693</v>
      </c>
    </row>
    <row r="980" spans="1:13" x14ac:dyDescent="0.3">
      <c r="A980" s="3" t="s">
        <v>17</v>
      </c>
      <c r="B980" s="4" t="s">
        <v>13</v>
      </c>
      <c r="C980" s="4" t="s">
        <v>19</v>
      </c>
      <c r="D980" s="4" t="s">
        <v>11</v>
      </c>
      <c r="E980" s="4" t="s">
        <v>12</v>
      </c>
      <c r="F980" s="4">
        <v>62</v>
      </c>
      <c r="G980" s="4">
        <v>65</v>
      </c>
      <c r="H980" s="4">
        <v>58</v>
      </c>
      <c r="I980" s="4">
        <f t="shared" si="75"/>
        <v>185</v>
      </c>
      <c r="J980" s="4">
        <f t="shared" si="76"/>
        <v>58</v>
      </c>
      <c r="K980" s="4">
        <f t="shared" si="77"/>
        <v>65</v>
      </c>
      <c r="L980" s="4">
        <f t="shared" si="78"/>
        <v>61.666666666666664</v>
      </c>
      <c r="M980" s="7">
        <f t="shared" si="79"/>
        <v>671</v>
      </c>
    </row>
    <row r="981" spans="1:13" x14ac:dyDescent="0.3">
      <c r="A981" s="3" t="s">
        <v>17</v>
      </c>
      <c r="B981" s="4" t="s">
        <v>21</v>
      </c>
      <c r="C981" s="4" t="s">
        <v>22</v>
      </c>
      <c r="D981" s="4" t="s">
        <v>11</v>
      </c>
      <c r="E981" s="4" t="s">
        <v>15</v>
      </c>
      <c r="F981" s="4">
        <v>55</v>
      </c>
      <c r="G981" s="4">
        <v>41</v>
      </c>
      <c r="H981" s="4">
        <v>48</v>
      </c>
      <c r="I981" s="4">
        <f t="shared" si="75"/>
        <v>144</v>
      </c>
      <c r="J981" s="4">
        <f t="shared" si="76"/>
        <v>41</v>
      </c>
      <c r="K981" s="4">
        <f t="shared" si="77"/>
        <v>55</v>
      </c>
      <c r="L981" s="4">
        <f t="shared" si="78"/>
        <v>48</v>
      </c>
      <c r="M981" s="7">
        <f t="shared" si="79"/>
        <v>921</v>
      </c>
    </row>
    <row r="982" spans="1:13" x14ac:dyDescent="0.3">
      <c r="A982" s="3" t="s">
        <v>8</v>
      </c>
      <c r="B982" s="4" t="s">
        <v>13</v>
      </c>
      <c r="C982" s="4" t="s">
        <v>19</v>
      </c>
      <c r="D982" s="4" t="s">
        <v>11</v>
      </c>
      <c r="E982" s="4" t="s">
        <v>12</v>
      </c>
      <c r="F982" s="4">
        <v>91</v>
      </c>
      <c r="G982" s="4">
        <v>95</v>
      </c>
      <c r="H982" s="4">
        <v>94</v>
      </c>
      <c r="I982" s="4">
        <f t="shared" si="75"/>
        <v>280</v>
      </c>
      <c r="J982" s="4">
        <f t="shared" si="76"/>
        <v>91</v>
      </c>
      <c r="K982" s="4">
        <f t="shared" si="77"/>
        <v>95</v>
      </c>
      <c r="L982" s="4">
        <f t="shared" si="78"/>
        <v>93.333333333333329</v>
      </c>
      <c r="M982" s="7">
        <f t="shared" si="79"/>
        <v>28</v>
      </c>
    </row>
    <row r="983" spans="1:13" x14ac:dyDescent="0.3">
      <c r="A983" s="3" t="s">
        <v>8</v>
      </c>
      <c r="B983" s="4" t="s">
        <v>9</v>
      </c>
      <c r="C983" s="4" t="s">
        <v>22</v>
      </c>
      <c r="D983" s="4" t="s">
        <v>20</v>
      </c>
      <c r="E983" s="4" t="s">
        <v>12</v>
      </c>
      <c r="F983" s="4">
        <v>8</v>
      </c>
      <c r="G983" s="4">
        <v>24</v>
      </c>
      <c r="H983" s="4">
        <v>23</v>
      </c>
      <c r="I983" s="4">
        <f t="shared" si="75"/>
        <v>55</v>
      </c>
      <c r="J983" s="4">
        <f t="shared" si="76"/>
        <v>8</v>
      </c>
      <c r="K983" s="4">
        <f t="shared" si="77"/>
        <v>24</v>
      </c>
      <c r="L983" s="4">
        <f t="shared" si="78"/>
        <v>18.333333333333332</v>
      </c>
      <c r="M983" s="7">
        <f t="shared" si="79"/>
        <v>999</v>
      </c>
    </row>
    <row r="984" spans="1:13" x14ac:dyDescent="0.3">
      <c r="A984" s="3" t="s">
        <v>17</v>
      </c>
      <c r="B984" s="4" t="s">
        <v>21</v>
      </c>
      <c r="C984" s="4" t="s">
        <v>23</v>
      </c>
      <c r="D984" s="4" t="s">
        <v>11</v>
      </c>
      <c r="E984" s="4" t="s">
        <v>12</v>
      </c>
      <c r="F984" s="4">
        <v>81</v>
      </c>
      <c r="G984" s="4">
        <v>78</v>
      </c>
      <c r="H984" s="4">
        <v>78</v>
      </c>
      <c r="I984" s="4">
        <f t="shared" si="75"/>
        <v>237</v>
      </c>
      <c r="J984" s="4">
        <f t="shared" si="76"/>
        <v>78</v>
      </c>
      <c r="K984" s="4">
        <f t="shared" si="77"/>
        <v>81</v>
      </c>
      <c r="L984" s="4">
        <f t="shared" si="78"/>
        <v>79</v>
      </c>
      <c r="M984" s="7">
        <f t="shared" si="79"/>
        <v>215</v>
      </c>
    </row>
    <row r="985" spans="1:13" x14ac:dyDescent="0.3">
      <c r="A985" s="3" t="s">
        <v>17</v>
      </c>
      <c r="B985" s="4" t="s">
        <v>9</v>
      </c>
      <c r="C985" s="4" t="s">
        <v>23</v>
      </c>
      <c r="D985" s="4" t="s">
        <v>11</v>
      </c>
      <c r="E985" s="4" t="s">
        <v>15</v>
      </c>
      <c r="F985" s="4">
        <v>79</v>
      </c>
      <c r="G985" s="4">
        <v>85</v>
      </c>
      <c r="H985" s="4">
        <v>86</v>
      </c>
      <c r="I985" s="4">
        <f t="shared" si="75"/>
        <v>250</v>
      </c>
      <c r="J985" s="4">
        <f t="shared" si="76"/>
        <v>79</v>
      </c>
      <c r="K985" s="4">
        <f t="shared" si="77"/>
        <v>86</v>
      </c>
      <c r="L985" s="4">
        <f t="shared" si="78"/>
        <v>83.333333333333329</v>
      </c>
      <c r="M985" s="7">
        <f t="shared" si="79"/>
        <v>135</v>
      </c>
    </row>
    <row r="986" spans="1:13" x14ac:dyDescent="0.3">
      <c r="A986" s="3" t="s">
        <v>8</v>
      </c>
      <c r="B986" s="4" t="s">
        <v>18</v>
      </c>
      <c r="C986" s="4" t="s">
        <v>14</v>
      </c>
      <c r="D986" s="4" t="s">
        <v>11</v>
      </c>
      <c r="E986" s="4" t="s">
        <v>15</v>
      </c>
      <c r="F986" s="4">
        <v>78</v>
      </c>
      <c r="G986" s="4">
        <v>87</v>
      </c>
      <c r="H986" s="4">
        <v>91</v>
      </c>
      <c r="I986" s="4">
        <f t="shared" si="75"/>
        <v>256</v>
      </c>
      <c r="J986" s="4">
        <f t="shared" si="76"/>
        <v>78</v>
      </c>
      <c r="K986" s="4">
        <f t="shared" si="77"/>
        <v>91</v>
      </c>
      <c r="L986" s="4">
        <f t="shared" si="78"/>
        <v>85.333333333333329</v>
      </c>
      <c r="M986" s="7">
        <f t="shared" si="79"/>
        <v>109</v>
      </c>
    </row>
    <row r="987" spans="1:13" x14ac:dyDescent="0.3">
      <c r="A987" s="3" t="s">
        <v>8</v>
      </c>
      <c r="B987" s="4" t="s">
        <v>13</v>
      </c>
      <c r="C987" s="4" t="s">
        <v>23</v>
      </c>
      <c r="D987" s="4" t="s">
        <v>11</v>
      </c>
      <c r="E987" s="4" t="s">
        <v>12</v>
      </c>
      <c r="F987" s="4">
        <v>74</v>
      </c>
      <c r="G987" s="4">
        <v>75</v>
      </c>
      <c r="H987" s="4">
        <v>82</v>
      </c>
      <c r="I987" s="4">
        <f t="shared" si="75"/>
        <v>231</v>
      </c>
      <c r="J987" s="4">
        <f t="shared" si="76"/>
        <v>74</v>
      </c>
      <c r="K987" s="4">
        <f t="shared" si="77"/>
        <v>82</v>
      </c>
      <c r="L987" s="4">
        <f t="shared" si="78"/>
        <v>77</v>
      </c>
      <c r="M987" s="7">
        <f t="shared" si="79"/>
        <v>269</v>
      </c>
    </row>
    <row r="988" spans="1:13" x14ac:dyDescent="0.3">
      <c r="A988" s="3" t="s">
        <v>17</v>
      </c>
      <c r="B988" s="4" t="s">
        <v>18</v>
      </c>
      <c r="C988" s="4" t="s">
        <v>22</v>
      </c>
      <c r="D988" s="4" t="s">
        <v>11</v>
      </c>
      <c r="E988" s="4" t="s">
        <v>12</v>
      </c>
      <c r="F988" s="4">
        <v>57</v>
      </c>
      <c r="G988" s="4">
        <v>51</v>
      </c>
      <c r="H988" s="4">
        <v>54</v>
      </c>
      <c r="I988" s="4">
        <f t="shared" si="75"/>
        <v>162</v>
      </c>
      <c r="J988" s="4">
        <f t="shared" si="76"/>
        <v>51</v>
      </c>
      <c r="K988" s="4">
        <f t="shared" si="77"/>
        <v>57</v>
      </c>
      <c r="L988" s="4">
        <f t="shared" si="78"/>
        <v>54</v>
      </c>
      <c r="M988" s="7">
        <f t="shared" si="79"/>
        <v>824</v>
      </c>
    </row>
    <row r="989" spans="1:13" x14ac:dyDescent="0.3">
      <c r="A989" s="3" t="s">
        <v>8</v>
      </c>
      <c r="B989" s="4" t="s">
        <v>13</v>
      </c>
      <c r="C989" s="4" t="s">
        <v>19</v>
      </c>
      <c r="D989" s="4" t="s">
        <v>11</v>
      </c>
      <c r="E989" s="4" t="s">
        <v>12</v>
      </c>
      <c r="F989" s="4">
        <v>40</v>
      </c>
      <c r="G989" s="4">
        <v>59</v>
      </c>
      <c r="H989" s="4">
        <v>51</v>
      </c>
      <c r="I989" s="4">
        <f t="shared" si="75"/>
        <v>150</v>
      </c>
      <c r="J989" s="4">
        <f t="shared" si="76"/>
        <v>40</v>
      </c>
      <c r="K989" s="4">
        <f t="shared" si="77"/>
        <v>59</v>
      </c>
      <c r="L989" s="4">
        <f t="shared" si="78"/>
        <v>50</v>
      </c>
      <c r="M989" s="7">
        <f t="shared" si="79"/>
        <v>892</v>
      </c>
    </row>
    <row r="990" spans="1:13" x14ac:dyDescent="0.3">
      <c r="A990" s="3" t="s">
        <v>17</v>
      </c>
      <c r="B990" s="4" t="s">
        <v>29</v>
      </c>
      <c r="C990" s="4" t="s">
        <v>23</v>
      </c>
      <c r="D990" s="4" t="s">
        <v>11</v>
      </c>
      <c r="E990" s="4" t="s">
        <v>15</v>
      </c>
      <c r="F990" s="4">
        <v>81</v>
      </c>
      <c r="G990" s="4">
        <v>75</v>
      </c>
      <c r="H990" s="4">
        <v>76</v>
      </c>
      <c r="I990" s="4">
        <f t="shared" si="75"/>
        <v>232</v>
      </c>
      <c r="J990" s="4">
        <f t="shared" si="76"/>
        <v>75</v>
      </c>
      <c r="K990" s="4">
        <f t="shared" si="77"/>
        <v>81</v>
      </c>
      <c r="L990" s="4">
        <f t="shared" si="78"/>
        <v>77.333333333333329</v>
      </c>
      <c r="M990" s="7">
        <f t="shared" si="79"/>
        <v>255</v>
      </c>
    </row>
    <row r="991" spans="1:13" x14ac:dyDescent="0.3">
      <c r="A991" s="3" t="s">
        <v>8</v>
      </c>
      <c r="B991" s="4" t="s">
        <v>18</v>
      </c>
      <c r="C991" s="4" t="s">
        <v>23</v>
      </c>
      <c r="D991" s="4" t="s">
        <v>20</v>
      </c>
      <c r="E991" s="4" t="s">
        <v>12</v>
      </c>
      <c r="F991" s="4">
        <v>44</v>
      </c>
      <c r="G991" s="4">
        <v>45</v>
      </c>
      <c r="H991" s="4">
        <v>45</v>
      </c>
      <c r="I991" s="4">
        <f t="shared" si="75"/>
        <v>134</v>
      </c>
      <c r="J991" s="4">
        <f t="shared" si="76"/>
        <v>44</v>
      </c>
      <c r="K991" s="4">
        <f t="shared" si="77"/>
        <v>45</v>
      </c>
      <c r="L991" s="4">
        <f t="shared" si="78"/>
        <v>44.666666666666664</v>
      </c>
      <c r="M991" s="7">
        <f t="shared" si="79"/>
        <v>947</v>
      </c>
    </row>
    <row r="992" spans="1:13" x14ac:dyDescent="0.3">
      <c r="A992" s="3" t="s">
        <v>8</v>
      </c>
      <c r="B992" s="4" t="s">
        <v>21</v>
      </c>
      <c r="C992" s="4" t="s">
        <v>14</v>
      </c>
      <c r="D992" s="4" t="s">
        <v>20</v>
      </c>
      <c r="E992" s="4" t="s">
        <v>15</v>
      </c>
      <c r="F992" s="4">
        <v>67</v>
      </c>
      <c r="G992" s="4">
        <v>86</v>
      </c>
      <c r="H992" s="4">
        <v>83</v>
      </c>
      <c r="I992" s="4">
        <f t="shared" si="75"/>
        <v>236</v>
      </c>
      <c r="J992" s="4">
        <f t="shared" si="76"/>
        <v>67</v>
      </c>
      <c r="K992" s="4">
        <f t="shared" si="77"/>
        <v>86</v>
      </c>
      <c r="L992" s="4">
        <f t="shared" si="78"/>
        <v>78.666666666666671</v>
      </c>
      <c r="M992" s="7">
        <f t="shared" si="79"/>
        <v>222</v>
      </c>
    </row>
    <row r="993" spans="1:13" x14ac:dyDescent="0.3">
      <c r="A993" s="3" t="s">
        <v>17</v>
      </c>
      <c r="B993" s="4" t="s">
        <v>29</v>
      </c>
      <c r="C993" s="4" t="s">
        <v>22</v>
      </c>
      <c r="D993" s="4" t="s">
        <v>20</v>
      </c>
      <c r="E993" s="4" t="s">
        <v>15</v>
      </c>
      <c r="F993" s="4">
        <v>86</v>
      </c>
      <c r="G993" s="4">
        <v>81</v>
      </c>
      <c r="H993" s="4">
        <v>75</v>
      </c>
      <c r="I993" s="4">
        <f t="shared" si="75"/>
        <v>242</v>
      </c>
      <c r="J993" s="4">
        <f t="shared" si="76"/>
        <v>75</v>
      </c>
      <c r="K993" s="4">
        <f t="shared" si="77"/>
        <v>86</v>
      </c>
      <c r="L993" s="4">
        <f t="shared" si="78"/>
        <v>80.666666666666671</v>
      </c>
      <c r="M993" s="7">
        <f t="shared" si="79"/>
        <v>180</v>
      </c>
    </row>
    <row r="994" spans="1:13" x14ac:dyDescent="0.3">
      <c r="A994" s="3" t="s">
        <v>8</v>
      </c>
      <c r="B994" s="4" t="s">
        <v>9</v>
      </c>
      <c r="C994" s="4" t="s">
        <v>23</v>
      </c>
      <c r="D994" s="4" t="s">
        <v>11</v>
      </c>
      <c r="E994" s="4" t="s">
        <v>15</v>
      </c>
      <c r="F994" s="4">
        <v>65</v>
      </c>
      <c r="G994" s="4">
        <v>82</v>
      </c>
      <c r="H994" s="4">
        <v>78</v>
      </c>
      <c r="I994" s="4">
        <f t="shared" si="75"/>
        <v>225</v>
      </c>
      <c r="J994" s="4">
        <f t="shared" si="76"/>
        <v>65</v>
      </c>
      <c r="K994" s="4">
        <f t="shared" si="77"/>
        <v>82</v>
      </c>
      <c r="L994" s="4">
        <f t="shared" si="78"/>
        <v>75</v>
      </c>
      <c r="M994" s="7">
        <f t="shared" si="79"/>
        <v>314</v>
      </c>
    </row>
    <row r="995" spans="1:13" x14ac:dyDescent="0.3">
      <c r="A995" s="3" t="s">
        <v>8</v>
      </c>
      <c r="B995" s="4" t="s">
        <v>21</v>
      </c>
      <c r="C995" s="4" t="s">
        <v>19</v>
      </c>
      <c r="D995" s="4" t="s">
        <v>20</v>
      </c>
      <c r="E995" s="4" t="s">
        <v>12</v>
      </c>
      <c r="F995" s="4">
        <v>55</v>
      </c>
      <c r="G995" s="4">
        <v>76</v>
      </c>
      <c r="H995" s="4">
        <v>76</v>
      </c>
      <c r="I995" s="4">
        <f t="shared" si="75"/>
        <v>207</v>
      </c>
      <c r="J995" s="4">
        <f t="shared" si="76"/>
        <v>55</v>
      </c>
      <c r="K995" s="4">
        <f t="shared" si="77"/>
        <v>76</v>
      </c>
      <c r="L995" s="4">
        <f t="shared" si="78"/>
        <v>69</v>
      </c>
      <c r="M995" s="7">
        <f t="shared" si="79"/>
        <v>475</v>
      </c>
    </row>
    <row r="996" spans="1:13" x14ac:dyDescent="0.3">
      <c r="A996" s="3" t="s">
        <v>8</v>
      </c>
      <c r="B996" s="4" t="s">
        <v>21</v>
      </c>
      <c r="C996" s="4" t="s">
        <v>10</v>
      </c>
      <c r="D996" s="4" t="s">
        <v>20</v>
      </c>
      <c r="E996" s="4" t="s">
        <v>12</v>
      </c>
      <c r="F996" s="4">
        <v>62</v>
      </c>
      <c r="G996" s="4">
        <v>72</v>
      </c>
      <c r="H996" s="4">
        <v>74</v>
      </c>
      <c r="I996" s="4">
        <f t="shared" si="75"/>
        <v>208</v>
      </c>
      <c r="J996" s="4">
        <f t="shared" si="76"/>
        <v>62</v>
      </c>
      <c r="K996" s="4">
        <f t="shared" si="77"/>
        <v>74</v>
      </c>
      <c r="L996" s="4">
        <f t="shared" si="78"/>
        <v>69.333333333333329</v>
      </c>
      <c r="M996" s="7">
        <f t="shared" si="79"/>
        <v>465</v>
      </c>
    </row>
    <row r="997" spans="1:13" x14ac:dyDescent="0.3">
      <c r="A997" s="3" t="s">
        <v>17</v>
      </c>
      <c r="B997" s="4" t="s">
        <v>18</v>
      </c>
      <c r="C997" s="4" t="s">
        <v>22</v>
      </c>
      <c r="D997" s="4" t="s">
        <v>11</v>
      </c>
      <c r="E997" s="4" t="s">
        <v>12</v>
      </c>
      <c r="F997" s="4">
        <v>63</v>
      </c>
      <c r="G997" s="4">
        <v>63</v>
      </c>
      <c r="H997" s="4">
        <v>62</v>
      </c>
      <c r="I997" s="4">
        <f t="shared" si="75"/>
        <v>188</v>
      </c>
      <c r="J997" s="4">
        <f t="shared" si="76"/>
        <v>62</v>
      </c>
      <c r="K997" s="4">
        <f t="shared" si="77"/>
        <v>63</v>
      </c>
      <c r="L997" s="4">
        <f t="shared" si="78"/>
        <v>62.666666666666664</v>
      </c>
      <c r="M997" s="7">
        <f t="shared" si="79"/>
        <v>653</v>
      </c>
    </row>
    <row r="998" spans="1:13" x14ac:dyDescent="0.3">
      <c r="A998" s="3" t="s">
        <v>8</v>
      </c>
      <c r="B998" s="4" t="s">
        <v>29</v>
      </c>
      <c r="C998" s="4" t="s">
        <v>16</v>
      </c>
      <c r="D998" s="4" t="s">
        <v>11</v>
      </c>
      <c r="E998" s="4" t="s">
        <v>15</v>
      </c>
      <c r="F998" s="4">
        <v>88</v>
      </c>
      <c r="G998" s="4">
        <v>99</v>
      </c>
      <c r="H998" s="4">
        <v>95</v>
      </c>
      <c r="I998" s="4">
        <f t="shared" si="75"/>
        <v>282</v>
      </c>
      <c r="J998" s="4">
        <f t="shared" si="76"/>
        <v>88</v>
      </c>
      <c r="K998" s="4">
        <f t="shared" si="77"/>
        <v>99</v>
      </c>
      <c r="L998" s="4">
        <f t="shared" si="78"/>
        <v>94</v>
      </c>
      <c r="M998" s="7">
        <f t="shared" si="79"/>
        <v>23</v>
      </c>
    </row>
    <row r="999" spans="1:13" x14ac:dyDescent="0.3">
      <c r="A999" s="3" t="s">
        <v>17</v>
      </c>
      <c r="B999" s="4" t="s">
        <v>13</v>
      </c>
      <c r="C999" s="4" t="s">
        <v>22</v>
      </c>
      <c r="D999" s="4" t="s">
        <v>20</v>
      </c>
      <c r="E999" s="4" t="s">
        <v>12</v>
      </c>
      <c r="F999" s="4">
        <v>62</v>
      </c>
      <c r="G999" s="4">
        <v>55</v>
      </c>
      <c r="H999" s="4">
        <v>55</v>
      </c>
      <c r="I999" s="4">
        <f t="shared" si="75"/>
        <v>172</v>
      </c>
      <c r="J999" s="4">
        <f t="shared" si="76"/>
        <v>55</v>
      </c>
      <c r="K999" s="4">
        <f t="shared" si="77"/>
        <v>62</v>
      </c>
      <c r="L999" s="4">
        <f t="shared" si="78"/>
        <v>57.333333333333336</v>
      </c>
      <c r="M999" s="7">
        <f t="shared" si="79"/>
        <v>764</v>
      </c>
    </row>
    <row r="1000" spans="1:13" x14ac:dyDescent="0.3">
      <c r="A1000" s="3" t="s">
        <v>8</v>
      </c>
      <c r="B1000" s="4" t="s">
        <v>13</v>
      </c>
      <c r="C1000" s="4" t="s">
        <v>22</v>
      </c>
      <c r="D1000" s="4" t="s">
        <v>20</v>
      </c>
      <c r="E1000" s="4" t="s">
        <v>15</v>
      </c>
      <c r="F1000" s="4">
        <v>59</v>
      </c>
      <c r="G1000" s="4">
        <v>71</v>
      </c>
      <c r="H1000" s="4">
        <v>65</v>
      </c>
      <c r="I1000" s="4">
        <f t="shared" si="75"/>
        <v>195</v>
      </c>
      <c r="J1000" s="4">
        <f t="shared" si="76"/>
        <v>59</v>
      </c>
      <c r="K1000" s="4">
        <f t="shared" si="77"/>
        <v>71</v>
      </c>
      <c r="L1000" s="4">
        <f t="shared" si="78"/>
        <v>65</v>
      </c>
      <c r="M1000" s="7">
        <f t="shared" si="79"/>
        <v>593</v>
      </c>
    </row>
    <row r="1001" spans="1:13" x14ac:dyDescent="0.3">
      <c r="A1001" s="3" t="s">
        <v>8</v>
      </c>
      <c r="B1001" s="4" t="s">
        <v>21</v>
      </c>
      <c r="C1001" s="4" t="s">
        <v>14</v>
      </c>
      <c r="D1001" s="4" t="s">
        <v>11</v>
      </c>
      <c r="E1001" s="4" t="s">
        <v>15</v>
      </c>
      <c r="F1001" s="4">
        <v>68</v>
      </c>
      <c r="G1001" s="4">
        <v>78</v>
      </c>
      <c r="H1001" s="4">
        <v>77</v>
      </c>
      <c r="I1001" s="4">
        <f t="shared" si="75"/>
        <v>223</v>
      </c>
      <c r="J1001" s="4">
        <f t="shared" si="76"/>
        <v>68</v>
      </c>
      <c r="K1001" s="4">
        <f t="shared" si="77"/>
        <v>78</v>
      </c>
      <c r="L1001" s="4">
        <f t="shared" si="78"/>
        <v>74.333333333333329</v>
      </c>
      <c r="M1001" s="7">
        <f t="shared" si="79"/>
        <v>333</v>
      </c>
    </row>
    <row r="1002" spans="1:13" x14ac:dyDescent="0.3">
      <c r="A1002" s="8" t="s">
        <v>8</v>
      </c>
      <c r="B1002" s="9" t="s">
        <v>21</v>
      </c>
      <c r="C1002" s="9" t="s">
        <v>14</v>
      </c>
      <c r="D1002" s="9" t="s">
        <v>20</v>
      </c>
      <c r="E1002" s="9" t="s">
        <v>12</v>
      </c>
      <c r="F1002" s="9">
        <v>77</v>
      </c>
      <c r="G1002" s="9">
        <v>86</v>
      </c>
      <c r="H1002" s="9">
        <v>86</v>
      </c>
      <c r="I1002" s="4">
        <f t="shared" si="75"/>
        <v>249</v>
      </c>
      <c r="J1002" s="4">
        <f t="shared" si="76"/>
        <v>77</v>
      </c>
      <c r="K1002" s="4">
        <f t="shared" si="77"/>
        <v>86</v>
      </c>
      <c r="L1002" s="4">
        <f t="shared" si="78"/>
        <v>83</v>
      </c>
      <c r="M1002" s="7">
        <f t="shared" si="79"/>
        <v>140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M1003"/>
  <sheetViews>
    <sheetView topLeftCell="G1" zoomScale="80" zoomScaleNormal="80" workbookViewId="0">
      <selection activeCell="M4" sqref="M4"/>
    </sheetView>
  </sheetViews>
  <sheetFormatPr defaultRowHeight="14.4" x14ac:dyDescent="0.3"/>
  <cols>
    <col min="1" max="1" width="3.6640625" customWidth="1"/>
    <col min="2" max="2" width="7.33203125" bestFit="1" customWidth="1"/>
    <col min="3" max="3" width="13.5546875" bestFit="1" customWidth="1"/>
    <col min="4" max="4" width="18.6640625" customWidth="1"/>
    <col min="5" max="5" width="17.5546875" customWidth="1"/>
    <col min="6" max="6" width="18.6640625" customWidth="1"/>
    <col min="7" max="7" width="15.88671875" customWidth="1"/>
    <col min="8" max="8" width="11.109375" customWidth="1"/>
    <col min="9" max="9" width="17.44140625" customWidth="1"/>
    <col min="10" max="10" width="40.77734375" bestFit="1" customWidth="1"/>
    <col min="11" max="11" width="31.109375" bestFit="1" customWidth="1"/>
    <col min="12" max="12" width="16.5546875" bestFit="1" customWidth="1"/>
    <col min="13" max="13" width="15.44140625" bestFit="1" customWidth="1"/>
  </cols>
  <sheetData>
    <row r="3" spans="2:13" x14ac:dyDescent="0.3">
      <c r="B3" s="1" t="s">
        <v>0</v>
      </c>
      <c r="C3" s="2" t="s">
        <v>1</v>
      </c>
      <c r="D3" s="2" t="s">
        <v>30</v>
      </c>
      <c r="E3" s="2" t="s">
        <v>31</v>
      </c>
      <c r="F3" s="2" t="s">
        <v>32</v>
      </c>
      <c r="G3" s="2" t="s">
        <v>33</v>
      </c>
      <c r="H3" s="2" t="s">
        <v>34</v>
      </c>
      <c r="I3" s="5" t="s">
        <v>35</v>
      </c>
      <c r="J3" s="5" t="s">
        <v>36</v>
      </c>
      <c r="K3" s="5" t="s">
        <v>37</v>
      </c>
      <c r="L3" s="5" t="s">
        <v>38</v>
      </c>
      <c r="M3" s="6" t="s">
        <v>39</v>
      </c>
    </row>
    <row r="4" spans="2:13" x14ac:dyDescent="0.3">
      <c r="B4" s="3" t="s">
        <v>8</v>
      </c>
      <c r="C4" s="4" t="s">
        <v>9</v>
      </c>
      <c r="D4" t="s">
        <v>40</v>
      </c>
      <c r="E4" t="s">
        <v>41</v>
      </c>
      <c r="F4" t="s">
        <v>42</v>
      </c>
      <c r="G4" t="s">
        <v>43</v>
      </c>
      <c r="H4" t="s">
        <v>44</v>
      </c>
      <c r="I4" s="4" t="str">
        <f>TRIM(E4)</f>
        <v>United States</v>
      </c>
      <c r="J4" s="4" t="str">
        <f>CONCATENATE("'",F4,","," ",G4," ","(",I4,")","'")</f>
        <v>'Henderson, Kentucky (United States)'</v>
      </c>
      <c r="K4" s="4" t="str">
        <f>SUBSTITUTE(J4,"United States","US",1)</f>
        <v>'Henderson, Kentucky (US)'</v>
      </c>
      <c r="L4" s="4" t="str">
        <f>RIGHT(D4,6)</f>
        <v>152156</v>
      </c>
      <c r="M4" s="7" t="str">
        <f>MID(D4,4,4)</f>
        <v>2016</v>
      </c>
    </row>
    <row r="5" spans="2:13" x14ac:dyDescent="0.3">
      <c r="B5" s="3" t="s">
        <v>8</v>
      </c>
      <c r="C5" s="4" t="s">
        <v>13</v>
      </c>
      <c r="D5" t="s">
        <v>45</v>
      </c>
      <c r="E5" t="s">
        <v>46</v>
      </c>
      <c r="F5" t="s">
        <v>42</v>
      </c>
      <c r="G5" t="s">
        <v>43</v>
      </c>
      <c r="H5" t="s">
        <v>44</v>
      </c>
      <c r="I5" s="4" t="str">
        <f t="shared" ref="I5:I68" si="0">TRIM(E5)</f>
        <v>United States</v>
      </c>
      <c r="J5" s="4" t="str">
        <f t="shared" ref="J5:J68" si="1">CONCATENATE("'",F5,","," ",G5," ","(",I5,")","'")</f>
        <v>'Henderson, Kentucky (United States)'</v>
      </c>
      <c r="K5" s="4" t="str">
        <f t="shared" ref="K5:K68" si="2">SUBSTITUTE(J5,"United States","US",1)</f>
        <v>'Henderson, Kentucky (US)'</v>
      </c>
      <c r="L5" s="4" t="str">
        <f t="shared" ref="L5:L68" si="3">RIGHT(D5,6)</f>
        <v>138688</v>
      </c>
      <c r="M5" s="7" t="str">
        <f t="shared" ref="M5:M68" si="4">MID(D5,4,4)</f>
        <v>2016</v>
      </c>
    </row>
    <row r="6" spans="2:13" x14ac:dyDescent="0.3">
      <c r="B6" s="3" t="s">
        <v>8</v>
      </c>
      <c r="C6" s="4" t="s">
        <v>9</v>
      </c>
      <c r="D6" t="s">
        <v>47</v>
      </c>
      <c r="E6" t="s">
        <v>48</v>
      </c>
      <c r="F6" t="s">
        <v>49</v>
      </c>
      <c r="G6" t="s">
        <v>50</v>
      </c>
      <c r="H6" t="s">
        <v>51</v>
      </c>
      <c r="I6" s="4" t="str">
        <f t="shared" si="0"/>
        <v>United States</v>
      </c>
      <c r="J6" s="4" t="str">
        <f t="shared" si="1"/>
        <v>'Los Angeles, California (United States)'</v>
      </c>
      <c r="K6" s="4" t="str">
        <f t="shared" si="2"/>
        <v>'Los Angeles, California (US)'</v>
      </c>
      <c r="L6" s="4" t="str">
        <f t="shared" si="3"/>
        <v>108966</v>
      </c>
      <c r="M6" s="7" t="str">
        <f t="shared" si="4"/>
        <v>2015</v>
      </c>
    </row>
    <row r="7" spans="2:13" x14ac:dyDescent="0.3">
      <c r="B7" s="3" t="s">
        <v>17</v>
      </c>
      <c r="C7" s="4" t="s">
        <v>18</v>
      </c>
      <c r="D7" t="s">
        <v>52</v>
      </c>
      <c r="E7" t="s">
        <v>48</v>
      </c>
      <c r="F7" t="s">
        <v>53</v>
      </c>
      <c r="G7" t="s">
        <v>54</v>
      </c>
      <c r="H7" t="s">
        <v>44</v>
      </c>
      <c r="I7" s="4" t="str">
        <f t="shared" si="0"/>
        <v>United States</v>
      </c>
      <c r="J7" s="4" t="str">
        <f t="shared" si="1"/>
        <v>'Fort Lauderdale, Florida (United States)'</v>
      </c>
      <c r="K7" s="4" t="str">
        <f t="shared" si="2"/>
        <v>'Fort Lauderdale, Florida (US)'</v>
      </c>
      <c r="L7" s="4" t="str">
        <f t="shared" si="3"/>
        <v>115812</v>
      </c>
      <c r="M7" s="7" t="str">
        <f t="shared" si="4"/>
        <v>2014</v>
      </c>
    </row>
    <row r="8" spans="2:13" x14ac:dyDescent="0.3">
      <c r="B8" s="3" t="s">
        <v>17</v>
      </c>
      <c r="C8" s="4" t="s">
        <v>13</v>
      </c>
      <c r="D8" t="s">
        <v>55</v>
      </c>
      <c r="E8" t="s">
        <v>48</v>
      </c>
      <c r="F8" t="s">
        <v>53</v>
      </c>
      <c r="G8" t="s">
        <v>54</v>
      </c>
      <c r="H8" t="s">
        <v>44</v>
      </c>
      <c r="I8" s="4" t="str">
        <f t="shared" si="0"/>
        <v>United States</v>
      </c>
      <c r="J8" s="4" t="str">
        <f t="shared" si="1"/>
        <v>'Fort Lauderdale, Florida (United States)'</v>
      </c>
      <c r="K8" s="4" t="str">
        <f t="shared" si="2"/>
        <v>'Fort Lauderdale, Florida (US)'</v>
      </c>
      <c r="L8" s="4" t="str">
        <f t="shared" si="3"/>
        <v>114412</v>
      </c>
      <c r="M8" s="7" t="str">
        <f t="shared" si="4"/>
        <v>2017</v>
      </c>
    </row>
    <row r="9" spans="2:13" x14ac:dyDescent="0.3">
      <c r="B9" s="3" t="s">
        <v>8</v>
      </c>
      <c r="C9" s="4" t="s">
        <v>9</v>
      </c>
      <c r="D9" t="s">
        <v>56</v>
      </c>
      <c r="E9" t="s">
        <v>57</v>
      </c>
      <c r="F9" t="s">
        <v>49</v>
      </c>
      <c r="G9" t="s">
        <v>50</v>
      </c>
      <c r="H9" t="s">
        <v>51</v>
      </c>
      <c r="I9" s="4" t="str">
        <f t="shared" si="0"/>
        <v>United States</v>
      </c>
      <c r="J9" s="4" t="str">
        <f t="shared" si="1"/>
        <v>'Los Angeles, California (United States)'</v>
      </c>
      <c r="K9" s="4" t="str">
        <f t="shared" si="2"/>
        <v>'Los Angeles, California (US)'</v>
      </c>
      <c r="L9" s="4" t="str">
        <f t="shared" si="3"/>
        <v>161389</v>
      </c>
      <c r="M9" s="7" t="str">
        <f t="shared" si="4"/>
        <v>2016</v>
      </c>
    </row>
    <row r="10" spans="2:13" x14ac:dyDescent="0.3">
      <c r="B10" s="3" t="s">
        <v>8</v>
      </c>
      <c r="C10" s="4" t="s">
        <v>9</v>
      </c>
      <c r="D10" t="s">
        <v>58</v>
      </c>
      <c r="E10" t="s">
        <v>48</v>
      </c>
      <c r="F10" t="s">
        <v>49</v>
      </c>
      <c r="G10" t="s">
        <v>50</v>
      </c>
      <c r="H10" t="s">
        <v>51</v>
      </c>
      <c r="I10" s="4" t="str">
        <f t="shared" si="0"/>
        <v>United States</v>
      </c>
      <c r="J10" s="4" t="str">
        <f t="shared" si="1"/>
        <v>'Los Angeles, California (United States)'</v>
      </c>
      <c r="K10" s="4" t="str">
        <f t="shared" si="2"/>
        <v>'Los Angeles, California (US)'</v>
      </c>
      <c r="L10" s="4" t="str">
        <f t="shared" si="3"/>
        <v>118983</v>
      </c>
      <c r="M10" s="7" t="str">
        <f t="shared" si="4"/>
        <v>2015</v>
      </c>
    </row>
    <row r="11" spans="2:13" x14ac:dyDescent="0.3">
      <c r="B11" s="3" t="s">
        <v>17</v>
      </c>
      <c r="C11" s="4" t="s">
        <v>9</v>
      </c>
      <c r="D11" t="s">
        <v>59</v>
      </c>
      <c r="E11" t="s">
        <v>48</v>
      </c>
      <c r="F11" t="s">
        <v>49</v>
      </c>
      <c r="G11" t="s">
        <v>50</v>
      </c>
      <c r="H11" t="s">
        <v>51</v>
      </c>
      <c r="I11" s="4" t="str">
        <f t="shared" si="0"/>
        <v>United States</v>
      </c>
      <c r="J11" s="4" t="str">
        <f t="shared" si="1"/>
        <v>'Los Angeles, California (United States)'</v>
      </c>
      <c r="K11" s="4" t="str">
        <f t="shared" si="2"/>
        <v>'Los Angeles, California (US)'</v>
      </c>
      <c r="L11" s="4" t="str">
        <f t="shared" si="3"/>
        <v>105893</v>
      </c>
      <c r="M11" s="7" t="str">
        <f t="shared" si="4"/>
        <v>2014</v>
      </c>
    </row>
    <row r="12" spans="2:13" x14ac:dyDescent="0.3">
      <c r="B12" s="3" t="s">
        <v>17</v>
      </c>
      <c r="C12" s="4" t="s">
        <v>21</v>
      </c>
      <c r="D12" t="s">
        <v>60</v>
      </c>
      <c r="E12" t="s">
        <v>61</v>
      </c>
      <c r="F12" t="s">
        <v>49</v>
      </c>
      <c r="G12" t="s">
        <v>50</v>
      </c>
      <c r="H12" t="s">
        <v>51</v>
      </c>
      <c r="I12" s="4" t="str">
        <f t="shared" si="0"/>
        <v>United States</v>
      </c>
      <c r="J12" s="4" t="str">
        <f t="shared" si="1"/>
        <v>'Los Angeles, California (United States)'</v>
      </c>
      <c r="K12" s="4" t="str">
        <f t="shared" si="2"/>
        <v>'Los Angeles, California (US)'</v>
      </c>
      <c r="L12" s="4" t="str">
        <f t="shared" si="3"/>
        <v>167164</v>
      </c>
      <c r="M12" s="7" t="str">
        <f t="shared" si="4"/>
        <v>2014</v>
      </c>
    </row>
    <row r="13" spans="2:13" x14ac:dyDescent="0.3">
      <c r="B13" s="3" t="s">
        <v>8</v>
      </c>
      <c r="C13" s="4" t="s">
        <v>9</v>
      </c>
      <c r="D13" t="s">
        <v>62</v>
      </c>
      <c r="E13" t="s">
        <v>48</v>
      </c>
      <c r="F13" t="s">
        <v>49</v>
      </c>
      <c r="G13" t="s">
        <v>50</v>
      </c>
      <c r="H13" t="s">
        <v>51</v>
      </c>
      <c r="I13" s="4" t="str">
        <f t="shared" si="0"/>
        <v>United States</v>
      </c>
      <c r="J13" s="4" t="str">
        <f t="shared" si="1"/>
        <v>'Los Angeles, California (United States)'</v>
      </c>
      <c r="K13" s="4" t="str">
        <f t="shared" si="2"/>
        <v>'Los Angeles, California (US)'</v>
      </c>
      <c r="L13" s="4" t="str">
        <f t="shared" si="3"/>
        <v>143336</v>
      </c>
      <c r="M13" s="7" t="str">
        <f t="shared" si="4"/>
        <v>2014</v>
      </c>
    </row>
    <row r="14" spans="2:13" x14ac:dyDescent="0.3">
      <c r="B14" s="3" t="s">
        <v>17</v>
      </c>
      <c r="C14" s="4" t="s">
        <v>13</v>
      </c>
      <c r="D14" t="s">
        <v>63</v>
      </c>
      <c r="E14" t="s">
        <v>48</v>
      </c>
      <c r="F14" t="s">
        <v>49</v>
      </c>
      <c r="G14" t="s">
        <v>50</v>
      </c>
      <c r="H14" t="s">
        <v>51</v>
      </c>
      <c r="I14" s="4" t="str">
        <f t="shared" si="0"/>
        <v>United States</v>
      </c>
      <c r="J14" s="4" t="str">
        <f t="shared" si="1"/>
        <v>'Los Angeles, California (United States)'</v>
      </c>
      <c r="K14" s="4" t="str">
        <f t="shared" si="2"/>
        <v>'Los Angeles, California (US)'</v>
      </c>
      <c r="L14" s="4" t="str">
        <f t="shared" si="3"/>
        <v>137330</v>
      </c>
      <c r="M14" s="7" t="str">
        <f t="shared" si="4"/>
        <v>2016</v>
      </c>
    </row>
    <row r="15" spans="2:13" x14ac:dyDescent="0.3">
      <c r="B15" s="3" t="s">
        <v>17</v>
      </c>
      <c r="C15" s="4" t="s">
        <v>21</v>
      </c>
      <c r="D15" t="s">
        <v>64</v>
      </c>
      <c r="E15" t="s">
        <v>65</v>
      </c>
      <c r="F15" t="s">
        <v>49</v>
      </c>
      <c r="G15" t="s">
        <v>50</v>
      </c>
      <c r="H15" t="s">
        <v>51</v>
      </c>
      <c r="I15" s="4" t="str">
        <f t="shared" si="0"/>
        <v>United States</v>
      </c>
      <c r="J15" s="4" t="str">
        <f t="shared" si="1"/>
        <v>'Los Angeles, California (United States)'</v>
      </c>
      <c r="K15" s="4" t="str">
        <f t="shared" si="2"/>
        <v>'Los Angeles, California (US)'</v>
      </c>
      <c r="L15" s="4" t="str">
        <f t="shared" si="3"/>
        <v>156909</v>
      </c>
      <c r="M15" s="7" t="str">
        <f t="shared" si="4"/>
        <v>2017</v>
      </c>
    </row>
    <row r="16" spans="2:13" x14ac:dyDescent="0.3">
      <c r="B16" s="3" t="s">
        <v>8</v>
      </c>
      <c r="C16" s="4" t="s">
        <v>9</v>
      </c>
      <c r="D16" t="s">
        <v>66</v>
      </c>
      <c r="E16" t="s">
        <v>48</v>
      </c>
      <c r="F16" t="s">
        <v>67</v>
      </c>
      <c r="G16" t="s">
        <v>68</v>
      </c>
      <c r="H16" t="s">
        <v>44</v>
      </c>
      <c r="I16" s="4" t="str">
        <f t="shared" si="0"/>
        <v>United States</v>
      </c>
      <c r="J16" s="4" t="str">
        <f t="shared" si="1"/>
        <v>'Concord, North Carolina (United States)'</v>
      </c>
      <c r="K16" s="4" t="str">
        <f t="shared" si="2"/>
        <v>'Concord, North Carolina (US)'</v>
      </c>
      <c r="L16" s="4" t="str">
        <f t="shared" si="3"/>
        <v>106320</v>
      </c>
      <c r="M16" s="7" t="str">
        <f t="shared" si="4"/>
        <v>2015</v>
      </c>
    </row>
    <row r="17" spans="2:13" x14ac:dyDescent="0.3">
      <c r="B17" s="3" t="s">
        <v>17</v>
      </c>
      <c r="C17" s="4" t="s">
        <v>18</v>
      </c>
      <c r="D17" t="s">
        <v>69</v>
      </c>
      <c r="E17" t="s">
        <v>48</v>
      </c>
      <c r="F17" t="s">
        <v>70</v>
      </c>
      <c r="G17" t="s">
        <v>71</v>
      </c>
      <c r="H17" t="s">
        <v>51</v>
      </c>
      <c r="I17" s="4" t="str">
        <f t="shared" si="0"/>
        <v>United States</v>
      </c>
      <c r="J17" s="4" t="str">
        <f t="shared" si="1"/>
        <v>'Seattle, Washington (United States)'</v>
      </c>
      <c r="K17" s="4" t="str">
        <f t="shared" si="2"/>
        <v>'Seattle, Washington (US)'</v>
      </c>
      <c r="L17" s="4" t="str">
        <f t="shared" si="3"/>
        <v>121755</v>
      </c>
      <c r="M17" s="7" t="str">
        <f t="shared" si="4"/>
        <v>2016</v>
      </c>
    </row>
    <row r="18" spans="2:13" x14ac:dyDescent="0.3">
      <c r="B18" s="3" t="s">
        <v>8</v>
      </c>
      <c r="C18" s="4" t="s">
        <v>18</v>
      </c>
      <c r="D18" t="s">
        <v>72</v>
      </c>
      <c r="E18" t="s">
        <v>48</v>
      </c>
      <c r="F18" t="s">
        <v>73</v>
      </c>
      <c r="G18" t="s">
        <v>74</v>
      </c>
      <c r="H18" t="s">
        <v>75</v>
      </c>
      <c r="I18" s="4" t="str">
        <f t="shared" si="0"/>
        <v>United States</v>
      </c>
      <c r="J18" s="4" t="str">
        <f t="shared" si="1"/>
        <v>'Fort Worth, Texas (United States)'</v>
      </c>
      <c r="K18" s="4" t="str">
        <f t="shared" si="2"/>
        <v>'Fort Worth, Texas (US)'</v>
      </c>
      <c r="L18" s="4" t="str">
        <f t="shared" si="3"/>
        <v>150630</v>
      </c>
      <c r="M18" s="7" t="str">
        <f t="shared" si="4"/>
        <v>2015</v>
      </c>
    </row>
    <row r="19" spans="2:13" x14ac:dyDescent="0.3">
      <c r="B19" s="3" t="s">
        <v>8</v>
      </c>
      <c r="C19" s="4" t="s">
        <v>13</v>
      </c>
      <c r="D19" t="s">
        <v>76</v>
      </c>
      <c r="E19" t="s">
        <v>77</v>
      </c>
      <c r="F19" t="s">
        <v>73</v>
      </c>
      <c r="G19" t="s">
        <v>74</v>
      </c>
      <c r="H19" t="s">
        <v>75</v>
      </c>
      <c r="I19" s="4" t="str">
        <f t="shared" si="0"/>
        <v>United States</v>
      </c>
      <c r="J19" s="4" t="str">
        <f t="shared" si="1"/>
        <v>'Fort Worth, Texas (United States)'</v>
      </c>
      <c r="K19" s="4" t="str">
        <f t="shared" si="2"/>
        <v>'Fort Worth, Texas (US)'</v>
      </c>
      <c r="L19" s="4" t="str">
        <f t="shared" si="3"/>
        <v>107727</v>
      </c>
      <c r="M19" s="7" t="str">
        <f t="shared" si="4"/>
        <v>2017</v>
      </c>
    </row>
    <row r="20" spans="2:13" x14ac:dyDescent="0.3">
      <c r="B20" s="3" t="s">
        <v>17</v>
      </c>
      <c r="C20" s="4" t="s">
        <v>13</v>
      </c>
      <c r="D20" t="s">
        <v>78</v>
      </c>
      <c r="E20" t="s">
        <v>48</v>
      </c>
      <c r="F20" t="s">
        <v>79</v>
      </c>
      <c r="G20" t="s">
        <v>80</v>
      </c>
      <c r="H20" t="s">
        <v>75</v>
      </c>
      <c r="I20" s="4" t="str">
        <f t="shared" si="0"/>
        <v>United States</v>
      </c>
      <c r="J20" s="4" t="str">
        <f t="shared" si="1"/>
        <v>'Madison, Wisconsin (United States)'</v>
      </c>
      <c r="K20" s="4" t="str">
        <f t="shared" si="2"/>
        <v>'Madison, Wisconsin (US)'</v>
      </c>
      <c r="L20" s="4" t="str">
        <f t="shared" si="3"/>
        <v>117590</v>
      </c>
      <c r="M20" s="7" t="str">
        <f t="shared" si="4"/>
        <v>2016</v>
      </c>
    </row>
    <row r="21" spans="2:13" x14ac:dyDescent="0.3">
      <c r="B21" s="3" t="s">
        <v>8</v>
      </c>
      <c r="C21" s="4" t="s">
        <v>9</v>
      </c>
      <c r="D21" t="s">
        <v>81</v>
      </c>
      <c r="E21" t="s">
        <v>48</v>
      </c>
      <c r="F21" t="s">
        <v>82</v>
      </c>
      <c r="G21" t="s">
        <v>83</v>
      </c>
      <c r="H21" t="s">
        <v>51</v>
      </c>
      <c r="I21" s="4" t="str">
        <f t="shared" si="0"/>
        <v>United States</v>
      </c>
      <c r="J21" s="4" t="str">
        <f t="shared" si="1"/>
        <v>'West Jordan, Utah (United States)'</v>
      </c>
      <c r="K21" s="4" t="str">
        <f t="shared" si="2"/>
        <v>'West Jordan, Utah (US)'</v>
      </c>
      <c r="L21" s="4" t="str">
        <f t="shared" si="3"/>
        <v>117415</v>
      </c>
      <c r="M21" s="7" t="str">
        <f t="shared" si="4"/>
        <v>2015</v>
      </c>
    </row>
    <row r="22" spans="2:13" x14ac:dyDescent="0.3">
      <c r="B22" s="3" t="s">
        <v>17</v>
      </c>
      <c r="C22" s="4" t="s">
        <v>13</v>
      </c>
      <c r="D22" t="s">
        <v>84</v>
      </c>
      <c r="E22" t="s">
        <v>85</v>
      </c>
      <c r="F22" t="s">
        <v>86</v>
      </c>
      <c r="G22" t="s">
        <v>50</v>
      </c>
      <c r="H22" t="s">
        <v>51</v>
      </c>
      <c r="I22" s="4" t="str">
        <f t="shared" si="0"/>
        <v>United States</v>
      </c>
      <c r="J22" s="4" t="str">
        <f t="shared" si="1"/>
        <v>'San Francisco, California (United States)'</v>
      </c>
      <c r="K22" s="4" t="str">
        <f t="shared" si="2"/>
        <v>'San Francisco, California (US)'</v>
      </c>
      <c r="L22" s="4" t="str">
        <f t="shared" si="3"/>
        <v>120999</v>
      </c>
      <c r="M22" s="7" t="str">
        <f t="shared" si="4"/>
        <v>2017</v>
      </c>
    </row>
    <row r="23" spans="2:13" x14ac:dyDescent="0.3">
      <c r="B23" s="3" t="s">
        <v>8</v>
      </c>
      <c r="C23" s="4" t="s">
        <v>13</v>
      </c>
      <c r="D23" t="s">
        <v>87</v>
      </c>
      <c r="E23" t="s">
        <v>48</v>
      </c>
      <c r="F23" t="s">
        <v>86</v>
      </c>
      <c r="G23" t="s">
        <v>50</v>
      </c>
      <c r="H23" t="s">
        <v>51</v>
      </c>
      <c r="I23" s="4" t="str">
        <f t="shared" si="0"/>
        <v>United States</v>
      </c>
      <c r="J23" s="4" t="str">
        <f t="shared" si="1"/>
        <v>'San Francisco, California (United States)'</v>
      </c>
      <c r="K23" s="4" t="str">
        <f t="shared" si="2"/>
        <v>'San Francisco, California (US)'</v>
      </c>
      <c r="L23" s="4" t="str">
        <f t="shared" si="3"/>
        <v>101343</v>
      </c>
      <c r="M23" s="7" t="str">
        <f t="shared" si="4"/>
        <v>2016</v>
      </c>
    </row>
    <row r="24" spans="2:13" x14ac:dyDescent="0.3">
      <c r="B24" s="3" t="s">
        <v>17</v>
      </c>
      <c r="C24" s="4" t="s">
        <v>21</v>
      </c>
      <c r="D24" t="s">
        <v>88</v>
      </c>
      <c r="E24" t="s">
        <v>48</v>
      </c>
      <c r="F24" t="s">
        <v>86</v>
      </c>
      <c r="G24" t="s">
        <v>50</v>
      </c>
      <c r="H24" t="s">
        <v>51</v>
      </c>
      <c r="I24" s="4" t="str">
        <f t="shared" si="0"/>
        <v>United States</v>
      </c>
      <c r="J24" s="4" t="str">
        <f t="shared" si="1"/>
        <v>'San Francisco, California (United States)'</v>
      </c>
      <c r="K24" s="4" t="str">
        <f t="shared" si="2"/>
        <v>'San Francisco, California (US)'</v>
      </c>
      <c r="L24" s="4" t="str">
        <f t="shared" si="3"/>
        <v>139619</v>
      </c>
      <c r="M24" s="7" t="str">
        <f t="shared" si="4"/>
        <v>2017</v>
      </c>
    </row>
    <row r="25" spans="2:13" x14ac:dyDescent="0.3">
      <c r="B25" s="3" t="s">
        <v>8</v>
      </c>
      <c r="C25" s="4" t="s">
        <v>9</v>
      </c>
      <c r="D25" t="s">
        <v>89</v>
      </c>
      <c r="E25" t="s">
        <v>48</v>
      </c>
      <c r="F25" t="s">
        <v>90</v>
      </c>
      <c r="G25" t="s">
        <v>91</v>
      </c>
      <c r="H25" t="s">
        <v>75</v>
      </c>
      <c r="I25" s="4" t="str">
        <f t="shared" si="0"/>
        <v>United States</v>
      </c>
      <c r="J25" s="4" t="str">
        <f t="shared" si="1"/>
        <v>'Fremont, Nebraska (United States)'</v>
      </c>
      <c r="K25" s="4" t="str">
        <f t="shared" si="2"/>
        <v>'Fremont, Nebraska (US)'</v>
      </c>
      <c r="L25" s="4" t="str">
        <f t="shared" si="3"/>
        <v>118255</v>
      </c>
      <c r="M25" s="7" t="str">
        <f t="shared" si="4"/>
        <v>2016</v>
      </c>
    </row>
    <row r="26" spans="2:13" x14ac:dyDescent="0.3">
      <c r="B26" s="3" t="s">
        <v>17</v>
      </c>
      <c r="C26" s="4" t="s">
        <v>21</v>
      </c>
      <c r="D26" t="s">
        <v>92</v>
      </c>
      <c r="E26" t="s">
        <v>48</v>
      </c>
      <c r="F26" t="s">
        <v>90</v>
      </c>
      <c r="G26" t="s">
        <v>91</v>
      </c>
      <c r="H26" t="s">
        <v>75</v>
      </c>
      <c r="I26" s="4" t="str">
        <f t="shared" si="0"/>
        <v>United States</v>
      </c>
      <c r="J26" s="4" t="str">
        <f t="shared" si="1"/>
        <v>'Fremont, Nebraska (United States)'</v>
      </c>
      <c r="K26" s="4" t="str">
        <f t="shared" si="2"/>
        <v>'Fremont, Nebraska (US)'</v>
      </c>
      <c r="L26" s="4" t="str">
        <f t="shared" si="3"/>
        <v>146703</v>
      </c>
      <c r="M26" s="7" t="str">
        <f t="shared" si="4"/>
        <v>2014</v>
      </c>
    </row>
    <row r="27" spans="2:13" x14ac:dyDescent="0.3">
      <c r="B27" s="3" t="s">
        <v>8</v>
      </c>
      <c r="C27" s="4" t="s">
        <v>13</v>
      </c>
      <c r="D27" t="s">
        <v>93</v>
      </c>
      <c r="E27" t="s">
        <v>41</v>
      </c>
      <c r="F27" t="s">
        <v>94</v>
      </c>
      <c r="G27" t="s">
        <v>95</v>
      </c>
      <c r="H27" t="s">
        <v>96</v>
      </c>
      <c r="I27" s="4" t="str">
        <f t="shared" si="0"/>
        <v>United States</v>
      </c>
      <c r="J27" s="4" t="str">
        <f t="shared" si="1"/>
        <v>'Philadelphia, Pennsylvania (United States)'</v>
      </c>
      <c r="K27" s="4" t="str">
        <f t="shared" si="2"/>
        <v>'Philadelphia, Pennsylvania (US)'</v>
      </c>
      <c r="L27" s="4" t="str">
        <f t="shared" si="3"/>
        <v>169194</v>
      </c>
      <c r="M27" s="7" t="str">
        <f t="shared" si="4"/>
        <v>2016</v>
      </c>
    </row>
    <row r="28" spans="2:13" x14ac:dyDescent="0.3">
      <c r="B28" s="3" t="s">
        <v>17</v>
      </c>
      <c r="C28" s="4" t="s">
        <v>21</v>
      </c>
      <c r="D28" t="s">
        <v>97</v>
      </c>
      <c r="E28" t="s">
        <v>46</v>
      </c>
      <c r="F28" t="s">
        <v>98</v>
      </c>
      <c r="G28" t="s">
        <v>83</v>
      </c>
      <c r="H28" t="s">
        <v>51</v>
      </c>
      <c r="I28" s="4" t="str">
        <f t="shared" si="0"/>
        <v>United States</v>
      </c>
      <c r="J28" s="4" t="str">
        <f t="shared" si="1"/>
        <v>'Orem, Utah (United States)'</v>
      </c>
      <c r="K28" s="4" t="str">
        <f t="shared" si="2"/>
        <v>'Orem, Utah (US)'</v>
      </c>
      <c r="L28" s="4" t="str">
        <f t="shared" si="3"/>
        <v>115742</v>
      </c>
      <c r="M28" s="7" t="str">
        <f t="shared" si="4"/>
        <v>2015</v>
      </c>
    </row>
    <row r="29" spans="2:13" x14ac:dyDescent="0.3">
      <c r="B29" s="3" t="s">
        <v>17</v>
      </c>
      <c r="C29" s="4" t="s">
        <v>18</v>
      </c>
      <c r="D29" t="s">
        <v>99</v>
      </c>
      <c r="E29" t="s">
        <v>48</v>
      </c>
      <c r="F29" t="s">
        <v>49</v>
      </c>
      <c r="G29" t="s">
        <v>50</v>
      </c>
      <c r="H29" t="s">
        <v>51</v>
      </c>
      <c r="I29" s="4" t="str">
        <f t="shared" si="0"/>
        <v>United States</v>
      </c>
      <c r="J29" s="4" t="str">
        <f t="shared" si="1"/>
        <v>'Los Angeles, California (United States)'</v>
      </c>
      <c r="K29" s="4" t="str">
        <f t="shared" si="2"/>
        <v>'Los Angeles, California (US)'</v>
      </c>
      <c r="L29" s="4" t="str">
        <f t="shared" si="3"/>
        <v>105816</v>
      </c>
      <c r="M29" s="7" t="str">
        <f t="shared" si="4"/>
        <v>2016</v>
      </c>
    </row>
    <row r="30" spans="2:13" x14ac:dyDescent="0.3">
      <c r="B30" s="3" t="s">
        <v>17</v>
      </c>
      <c r="C30" s="4" t="s">
        <v>9</v>
      </c>
      <c r="D30" t="s">
        <v>100</v>
      </c>
      <c r="E30" t="s">
        <v>48</v>
      </c>
      <c r="F30" t="s">
        <v>49</v>
      </c>
      <c r="G30" t="s">
        <v>50</v>
      </c>
      <c r="H30" t="s">
        <v>51</v>
      </c>
      <c r="I30" s="4" t="str">
        <f t="shared" si="0"/>
        <v>United States</v>
      </c>
      <c r="J30" s="4" t="str">
        <f t="shared" si="1"/>
        <v>'Los Angeles, California (United States)'</v>
      </c>
      <c r="K30" s="4" t="str">
        <f t="shared" si="2"/>
        <v>'Los Angeles, California (US)'</v>
      </c>
      <c r="L30" s="4" t="str">
        <f t="shared" si="3"/>
        <v>111682</v>
      </c>
      <c r="M30" s="7" t="str">
        <f t="shared" si="4"/>
        <v>2016</v>
      </c>
    </row>
    <row r="31" spans="2:13" x14ac:dyDescent="0.3">
      <c r="B31" s="3" t="s">
        <v>8</v>
      </c>
      <c r="C31" s="4" t="s">
        <v>13</v>
      </c>
      <c r="D31" t="s">
        <v>101</v>
      </c>
      <c r="E31" t="s">
        <v>48</v>
      </c>
      <c r="F31" t="s">
        <v>94</v>
      </c>
      <c r="G31" t="s">
        <v>95</v>
      </c>
      <c r="H31" t="s">
        <v>96</v>
      </c>
      <c r="I31" s="4" t="str">
        <f t="shared" si="0"/>
        <v>United States</v>
      </c>
      <c r="J31" s="4" t="str">
        <f t="shared" si="1"/>
        <v>'Philadelphia, Pennsylvania (United States)'</v>
      </c>
      <c r="K31" s="4" t="str">
        <f t="shared" si="2"/>
        <v>'Philadelphia, Pennsylvania (US)'</v>
      </c>
      <c r="L31" s="4" t="str">
        <f t="shared" si="3"/>
        <v>135545</v>
      </c>
      <c r="M31" s="7" t="str">
        <f t="shared" si="4"/>
        <v>2015</v>
      </c>
    </row>
    <row r="32" spans="2:13" x14ac:dyDescent="0.3">
      <c r="B32" s="3" t="s">
        <v>17</v>
      </c>
      <c r="C32" s="4" t="s">
        <v>13</v>
      </c>
      <c r="D32" t="s">
        <v>102</v>
      </c>
      <c r="E32" t="s">
        <v>57</v>
      </c>
      <c r="F32" t="s">
        <v>94</v>
      </c>
      <c r="G32" t="s">
        <v>95</v>
      </c>
      <c r="H32" t="s">
        <v>96</v>
      </c>
      <c r="I32" s="4" t="str">
        <f t="shared" si="0"/>
        <v>United States</v>
      </c>
      <c r="J32" s="4" t="str">
        <f t="shared" si="1"/>
        <v>'Philadelphia, Pennsylvania (United States)'</v>
      </c>
      <c r="K32" s="4" t="str">
        <f t="shared" si="2"/>
        <v>'Philadelphia, Pennsylvania (US)'</v>
      </c>
      <c r="L32" s="4" t="str">
        <f t="shared" si="3"/>
        <v>164175</v>
      </c>
      <c r="M32" s="7" t="str">
        <f t="shared" si="4"/>
        <v>2015</v>
      </c>
    </row>
    <row r="33" spans="2:13" x14ac:dyDescent="0.3">
      <c r="B33" s="3" t="s">
        <v>8</v>
      </c>
      <c r="C33" s="4" t="s">
        <v>21</v>
      </c>
      <c r="D33" t="s">
        <v>103</v>
      </c>
      <c r="E33" t="s">
        <v>48</v>
      </c>
      <c r="F33" t="s">
        <v>94</v>
      </c>
      <c r="G33" t="s">
        <v>95</v>
      </c>
      <c r="H33" t="s">
        <v>96</v>
      </c>
      <c r="I33" s="4" t="str">
        <f t="shared" si="0"/>
        <v>United States</v>
      </c>
      <c r="J33" s="4" t="str">
        <f t="shared" si="1"/>
        <v>'Philadelphia, Pennsylvania (United States)'</v>
      </c>
      <c r="K33" s="4" t="str">
        <f t="shared" si="2"/>
        <v>'Philadelphia, Pennsylvania (US)'</v>
      </c>
      <c r="L33" s="4" t="str">
        <f t="shared" si="3"/>
        <v>106376</v>
      </c>
      <c r="M33" s="7" t="str">
        <f t="shared" si="4"/>
        <v>2014</v>
      </c>
    </row>
    <row r="34" spans="2:13" x14ac:dyDescent="0.3">
      <c r="B34" s="3" t="s">
        <v>8</v>
      </c>
      <c r="C34" s="4" t="s">
        <v>21</v>
      </c>
      <c r="D34" t="s">
        <v>104</v>
      </c>
      <c r="E34" t="s">
        <v>48</v>
      </c>
      <c r="F34" t="s">
        <v>94</v>
      </c>
      <c r="G34" t="s">
        <v>95</v>
      </c>
      <c r="H34" t="s">
        <v>96</v>
      </c>
      <c r="I34" s="4" t="str">
        <f t="shared" si="0"/>
        <v>United States</v>
      </c>
      <c r="J34" s="4" t="str">
        <f t="shared" si="1"/>
        <v>'Philadelphia, Pennsylvania (United States)'</v>
      </c>
      <c r="K34" s="4" t="str">
        <f t="shared" si="2"/>
        <v>'Philadelphia, Pennsylvania (US)'</v>
      </c>
      <c r="L34" s="4" t="str">
        <f t="shared" si="3"/>
        <v>119823</v>
      </c>
      <c r="M34" s="7" t="str">
        <f t="shared" si="4"/>
        <v>2016</v>
      </c>
    </row>
    <row r="35" spans="2:13" x14ac:dyDescent="0.3">
      <c r="B35" s="3" t="s">
        <v>8</v>
      </c>
      <c r="C35" s="4" t="s">
        <v>9</v>
      </c>
      <c r="D35" t="s">
        <v>105</v>
      </c>
      <c r="E35" t="s">
        <v>61</v>
      </c>
      <c r="F35" t="s">
        <v>94</v>
      </c>
      <c r="G35" t="s">
        <v>95</v>
      </c>
      <c r="H35" t="s">
        <v>96</v>
      </c>
      <c r="I35" s="4" t="str">
        <f t="shared" si="0"/>
        <v>United States</v>
      </c>
      <c r="J35" s="4" t="str">
        <f t="shared" si="1"/>
        <v>'Philadelphia, Pennsylvania (United States)'</v>
      </c>
      <c r="K35" s="4" t="str">
        <f t="shared" si="2"/>
        <v>'Philadelphia, Pennsylvania (US)'</v>
      </c>
      <c r="L35" s="4" t="str">
        <f t="shared" si="3"/>
        <v>106075</v>
      </c>
      <c r="M35" s="7" t="str">
        <f t="shared" si="4"/>
        <v>2016</v>
      </c>
    </row>
    <row r="36" spans="2:13" x14ac:dyDescent="0.3">
      <c r="B36" s="3" t="s">
        <v>8</v>
      </c>
      <c r="C36" s="4" t="s">
        <v>29</v>
      </c>
      <c r="D36" t="s">
        <v>106</v>
      </c>
      <c r="E36" t="s">
        <v>48</v>
      </c>
      <c r="F36" t="s">
        <v>94</v>
      </c>
      <c r="G36" t="s">
        <v>95</v>
      </c>
      <c r="H36" t="s">
        <v>96</v>
      </c>
      <c r="I36" s="4" t="str">
        <f t="shared" si="0"/>
        <v>United States</v>
      </c>
      <c r="J36" s="4" t="str">
        <f t="shared" si="1"/>
        <v>'Philadelphia, Pennsylvania (United States)'</v>
      </c>
      <c r="K36" s="4" t="str">
        <f t="shared" si="2"/>
        <v>'Philadelphia, Pennsylvania (US)'</v>
      </c>
      <c r="L36" s="4" t="str">
        <f t="shared" si="3"/>
        <v>114440</v>
      </c>
      <c r="M36" s="7" t="str">
        <f t="shared" si="4"/>
        <v>2017</v>
      </c>
    </row>
    <row r="37" spans="2:13" x14ac:dyDescent="0.3">
      <c r="B37" s="3" t="s">
        <v>17</v>
      </c>
      <c r="C37" s="4" t="s">
        <v>21</v>
      </c>
      <c r="D37" t="s">
        <v>107</v>
      </c>
      <c r="E37" t="s">
        <v>48</v>
      </c>
      <c r="F37" t="s">
        <v>94</v>
      </c>
      <c r="G37" t="s">
        <v>95</v>
      </c>
      <c r="H37" t="s">
        <v>96</v>
      </c>
      <c r="I37" s="4" t="str">
        <f t="shared" si="0"/>
        <v>United States</v>
      </c>
      <c r="J37" s="4" t="str">
        <f t="shared" si="1"/>
        <v>'Philadelphia, Pennsylvania (United States)'</v>
      </c>
      <c r="K37" s="4" t="str">
        <f t="shared" si="2"/>
        <v>'Philadelphia, Pennsylvania (US)'</v>
      </c>
      <c r="L37" s="4" t="str">
        <f t="shared" si="3"/>
        <v>134026</v>
      </c>
      <c r="M37" s="7" t="str">
        <f t="shared" si="4"/>
        <v>2015</v>
      </c>
    </row>
    <row r="38" spans="2:13" x14ac:dyDescent="0.3">
      <c r="B38" s="3" t="s">
        <v>17</v>
      </c>
      <c r="C38" s="4" t="s">
        <v>29</v>
      </c>
      <c r="D38" t="s">
        <v>108</v>
      </c>
      <c r="E38" t="s">
        <v>65</v>
      </c>
      <c r="F38" t="s">
        <v>109</v>
      </c>
      <c r="G38" t="s">
        <v>74</v>
      </c>
      <c r="H38" t="s">
        <v>75</v>
      </c>
      <c r="I38" s="4" t="str">
        <f t="shared" si="0"/>
        <v>United States</v>
      </c>
      <c r="J38" s="4" t="str">
        <f t="shared" si="1"/>
        <v>'Houston, Texas (United States)'</v>
      </c>
      <c r="K38" s="4" t="str">
        <f t="shared" si="2"/>
        <v>'Houston, Texas (US)'</v>
      </c>
      <c r="L38" s="4" t="str">
        <f t="shared" si="3"/>
        <v>118038</v>
      </c>
      <c r="M38" s="7" t="str">
        <f t="shared" si="4"/>
        <v>2017</v>
      </c>
    </row>
    <row r="39" spans="2:13" x14ac:dyDescent="0.3">
      <c r="B39" s="3" t="s">
        <v>17</v>
      </c>
      <c r="C39" s="4" t="s">
        <v>29</v>
      </c>
      <c r="D39" t="s">
        <v>110</v>
      </c>
      <c r="E39" t="s">
        <v>48</v>
      </c>
      <c r="F39" t="s">
        <v>111</v>
      </c>
      <c r="G39" t="s">
        <v>74</v>
      </c>
      <c r="H39" t="s">
        <v>75</v>
      </c>
      <c r="I39" s="4" t="str">
        <f t="shared" si="0"/>
        <v>United States</v>
      </c>
      <c r="J39" s="4" t="str">
        <f t="shared" si="1"/>
        <v>'Richardson, Texas (United States)'</v>
      </c>
      <c r="K39" s="4" t="str">
        <f t="shared" si="2"/>
        <v>'Richardson, Texas (US)'</v>
      </c>
      <c r="L39" s="4" t="str">
        <f t="shared" si="3"/>
        <v>147606</v>
      </c>
      <c r="M39" s="7" t="str">
        <f t="shared" si="4"/>
        <v>2014</v>
      </c>
    </row>
    <row r="40" spans="2:13" x14ac:dyDescent="0.3">
      <c r="B40" s="3" t="s">
        <v>8</v>
      </c>
      <c r="C40" s="4" t="s">
        <v>21</v>
      </c>
      <c r="D40" t="s">
        <v>112</v>
      </c>
      <c r="E40" t="s">
        <v>48</v>
      </c>
      <c r="F40" t="s">
        <v>111</v>
      </c>
      <c r="G40" t="s">
        <v>74</v>
      </c>
      <c r="H40" t="s">
        <v>75</v>
      </c>
      <c r="I40" s="4" t="str">
        <f t="shared" si="0"/>
        <v>United States</v>
      </c>
      <c r="J40" s="4" t="str">
        <f t="shared" si="1"/>
        <v>'Richardson, Texas (United States)'</v>
      </c>
      <c r="K40" s="4" t="str">
        <f t="shared" si="2"/>
        <v>'Richardson, Texas (US)'</v>
      </c>
      <c r="L40" s="4" t="str">
        <f t="shared" si="3"/>
        <v>127208</v>
      </c>
      <c r="M40" s="7" t="str">
        <f t="shared" si="4"/>
        <v>2016</v>
      </c>
    </row>
    <row r="41" spans="2:13" x14ac:dyDescent="0.3">
      <c r="B41" s="3" t="s">
        <v>8</v>
      </c>
      <c r="C41" s="4" t="s">
        <v>21</v>
      </c>
      <c r="D41" t="s">
        <v>113</v>
      </c>
      <c r="E41" t="s">
        <v>48</v>
      </c>
      <c r="F41" t="s">
        <v>109</v>
      </c>
      <c r="G41" t="s">
        <v>74</v>
      </c>
      <c r="H41" t="s">
        <v>75</v>
      </c>
      <c r="I41" s="4" t="str">
        <f t="shared" si="0"/>
        <v>United States</v>
      </c>
      <c r="J41" s="4" t="str">
        <f t="shared" si="1"/>
        <v>'Houston, Texas (United States)'</v>
      </c>
      <c r="K41" s="4" t="str">
        <f t="shared" si="2"/>
        <v>'Houston, Texas (US)'</v>
      </c>
      <c r="L41" s="4" t="str">
        <f t="shared" si="3"/>
        <v>139451</v>
      </c>
      <c r="M41" s="7" t="str">
        <f t="shared" si="4"/>
        <v>2014</v>
      </c>
    </row>
    <row r="42" spans="2:13" x14ac:dyDescent="0.3">
      <c r="B42" s="3" t="s">
        <v>8</v>
      </c>
      <c r="C42" s="4" t="s">
        <v>21</v>
      </c>
      <c r="D42" t="s">
        <v>114</v>
      </c>
      <c r="E42" t="s">
        <v>77</v>
      </c>
      <c r="F42" t="s">
        <v>109</v>
      </c>
      <c r="G42" t="s">
        <v>74</v>
      </c>
      <c r="H42" t="s">
        <v>75</v>
      </c>
      <c r="I42" s="4" t="str">
        <f t="shared" si="0"/>
        <v>United States</v>
      </c>
      <c r="J42" s="4" t="str">
        <f t="shared" si="1"/>
        <v>'Houston, Texas (United States)'</v>
      </c>
      <c r="K42" s="4" t="str">
        <f t="shared" si="2"/>
        <v>'Houston, Texas (US)'</v>
      </c>
      <c r="L42" s="4" t="str">
        <f t="shared" si="3"/>
        <v>149734</v>
      </c>
      <c r="M42" s="7" t="str">
        <f t="shared" si="4"/>
        <v>2015</v>
      </c>
    </row>
    <row r="43" spans="2:13" x14ac:dyDescent="0.3">
      <c r="B43" s="3" t="s">
        <v>17</v>
      </c>
      <c r="C43" s="4" t="s">
        <v>9</v>
      </c>
      <c r="D43" t="s">
        <v>115</v>
      </c>
      <c r="E43" t="s">
        <v>48</v>
      </c>
      <c r="F43" t="s">
        <v>109</v>
      </c>
      <c r="G43" t="s">
        <v>74</v>
      </c>
      <c r="H43" t="s">
        <v>75</v>
      </c>
      <c r="I43" s="4" t="str">
        <f t="shared" si="0"/>
        <v>United States</v>
      </c>
      <c r="J43" s="4" t="str">
        <f t="shared" si="1"/>
        <v>'Houston, Texas (United States)'</v>
      </c>
      <c r="K43" s="4" t="str">
        <f t="shared" si="2"/>
        <v>'Houston, Texas (US)'</v>
      </c>
      <c r="L43" s="4" t="str">
        <f t="shared" si="3"/>
        <v>119662</v>
      </c>
      <c r="M43" s="7" t="str">
        <f t="shared" si="4"/>
        <v>2017</v>
      </c>
    </row>
    <row r="44" spans="2:13" x14ac:dyDescent="0.3">
      <c r="B44" s="3" t="s">
        <v>17</v>
      </c>
      <c r="C44" s="4" t="s">
        <v>13</v>
      </c>
      <c r="D44" t="s">
        <v>116</v>
      </c>
      <c r="E44" t="s">
        <v>48</v>
      </c>
      <c r="F44" t="s">
        <v>109</v>
      </c>
      <c r="G44" t="s">
        <v>74</v>
      </c>
      <c r="H44" t="s">
        <v>75</v>
      </c>
      <c r="I44" s="4" t="str">
        <f t="shared" si="0"/>
        <v>United States</v>
      </c>
      <c r="J44" s="4" t="str">
        <f t="shared" si="1"/>
        <v>'Houston, Texas (United States)'</v>
      </c>
      <c r="K44" s="4" t="str">
        <f t="shared" si="2"/>
        <v>'Houston, Texas (US)'</v>
      </c>
      <c r="L44" s="4" t="str">
        <f t="shared" si="3"/>
        <v>140088</v>
      </c>
      <c r="M44" s="7" t="str">
        <f t="shared" si="4"/>
        <v>2017</v>
      </c>
    </row>
    <row r="45" spans="2:13" x14ac:dyDescent="0.3">
      <c r="B45" s="3" t="s">
        <v>8</v>
      </c>
      <c r="C45" s="4" t="s">
        <v>13</v>
      </c>
      <c r="D45" t="s">
        <v>117</v>
      </c>
      <c r="E45" t="s">
        <v>85</v>
      </c>
      <c r="F45" t="s">
        <v>118</v>
      </c>
      <c r="G45" t="s">
        <v>119</v>
      </c>
      <c r="H45" t="s">
        <v>75</v>
      </c>
      <c r="I45" s="4" t="str">
        <f t="shared" si="0"/>
        <v>United States</v>
      </c>
      <c r="J45" s="4" t="str">
        <f t="shared" si="1"/>
        <v>'Naperville, Illinois (United States)'</v>
      </c>
      <c r="K45" s="4" t="str">
        <f t="shared" si="2"/>
        <v>'Naperville, Illinois (US)'</v>
      </c>
      <c r="L45" s="4" t="str">
        <f t="shared" si="3"/>
        <v>155558</v>
      </c>
      <c r="M45" s="7" t="str">
        <f t="shared" si="4"/>
        <v>2017</v>
      </c>
    </row>
    <row r="46" spans="2:13" x14ac:dyDescent="0.3">
      <c r="B46" s="3" t="s">
        <v>8</v>
      </c>
      <c r="C46" s="4" t="s">
        <v>9</v>
      </c>
      <c r="D46" t="s">
        <v>120</v>
      </c>
      <c r="E46" t="s">
        <v>48</v>
      </c>
      <c r="F46" t="s">
        <v>49</v>
      </c>
      <c r="G46" t="s">
        <v>50</v>
      </c>
      <c r="H46" t="s">
        <v>51</v>
      </c>
      <c r="I46" s="4" t="str">
        <f t="shared" si="0"/>
        <v>United States</v>
      </c>
      <c r="J46" s="4" t="str">
        <f t="shared" si="1"/>
        <v>'Los Angeles, California (United States)'</v>
      </c>
      <c r="K46" s="4" t="str">
        <f t="shared" si="2"/>
        <v>'Los Angeles, California (US)'</v>
      </c>
      <c r="L46" s="4" t="str">
        <f t="shared" si="3"/>
        <v>159695</v>
      </c>
      <c r="M46" s="7" t="str">
        <f t="shared" si="4"/>
        <v>2016</v>
      </c>
    </row>
    <row r="47" spans="2:13" x14ac:dyDescent="0.3">
      <c r="B47" s="3" t="s">
        <v>17</v>
      </c>
      <c r="C47" s="4" t="s">
        <v>9</v>
      </c>
      <c r="D47" t="s">
        <v>121</v>
      </c>
      <c r="E47" t="s">
        <v>48</v>
      </c>
      <c r="F47" t="s">
        <v>122</v>
      </c>
      <c r="G47" t="s">
        <v>54</v>
      </c>
      <c r="H47" t="s">
        <v>44</v>
      </c>
      <c r="I47" s="4" t="str">
        <f t="shared" si="0"/>
        <v>United States</v>
      </c>
      <c r="J47" s="4" t="str">
        <f t="shared" si="1"/>
        <v>'Melbourne, Florida (United States)'</v>
      </c>
      <c r="K47" s="4" t="str">
        <f t="shared" si="2"/>
        <v>'Melbourne, Florida (US)'</v>
      </c>
      <c r="L47" s="4" t="str">
        <f t="shared" si="3"/>
        <v>109806</v>
      </c>
      <c r="M47" s="7" t="str">
        <f t="shared" si="4"/>
        <v>2016</v>
      </c>
    </row>
    <row r="48" spans="2:13" x14ac:dyDescent="0.3">
      <c r="B48" s="3" t="s">
        <v>8</v>
      </c>
      <c r="C48" s="4" t="s">
        <v>29</v>
      </c>
      <c r="D48" t="s">
        <v>123</v>
      </c>
      <c r="E48" t="s">
        <v>48</v>
      </c>
      <c r="F48" t="s">
        <v>124</v>
      </c>
      <c r="G48" t="s">
        <v>125</v>
      </c>
      <c r="H48" t="s">
        <v>75</v>
      </c>
      <c r="I48" s="4" t="str">
        <f t="shared" si="0"/>
        <v>United States</v>
      </c>
      <c r="J48" s="4" t="str">
        <f t="shared" si="1"/>
        <v>'Eagan, Minnesota (United States)'</v>
      </c>
      <c r="K48" s="4" t="str">
        <f t="shared" si="2"/>
        <v>'Eagan, Minnesota (US)'</v>
      </c>
      <c r="L48" s="4" t="str">
        <f t="shared" si="3"/>
        <v>149587</v>
      </c>
      <c r="M48" s="7" t="str">
        <f t="shared" si="4"/>
        <v>2015</v>
      </c>
    </row>
    <row r="49" spans="2:13" x14ac:dyDescent="0.3">
      <c r="B49" s="3" t="s">
        <v>17</v>
      </c>
      <c r="C49" s="4" t="s">
        <v>9</v>
      </c>
      <c r="D49" t="s">
        <v>126</v>
      </c>
      <c r="E49" t="s">
        <v>48</v>
      </c>
      <c r="F49" t="s">
        <v>124</v>
      </c>
      <c r="G49" t="s">
        <v>125</v>
      </c>
      <c r="H49" t="s">
        <v>75</v>
      </c>
      <c r="I49" s="4" t="str">
        <f t="shared" si="0"/>
        <v>United States</v>
      </c>
      <c r="J49" s="4" t="str">
        <f t="shared" si="1"/>
        <v>'Eagan, Minnesota (United States)'</v>
      </c>
      <c r="K49" s="4" t="str">
        <f t="shared" si="2"/>
        <v>'Eagan, Minnesota (US)'</v>
      </c>
      <c r="L49" s="4" t="str">
        <f t="shared" si="3"/>
        <v>109484</v>
      </c>
      <c r="M49" s="7" t="str">
        <f t="shared" si="4"/>
        <v>2017</v>
      </c>
    </row>
    <row r="50" spans="2:13" x14ac:dyDescent="0.3">
      <c r="B50" s="3" t="s">
        <v>8</v>
      </c>
      <c r="C50" s="4" t="s">
        <v>18</v>
      </c>
      <c r="D50" t="s">
        <v>127</v>
      </c>
      <c r="E50" t="s">
        <v>48</v>
      </c>
      <c r="F50" t="s">
        <v>128</v>
      </c>
      <c r="G50" t="s">
        <v>129</v>
      </c>
      <c r="H50" t="s">
        <v>75</v>
      </c>
      <c r="I50" s="4" t="str">
        <f t="shared" si="0"/>
        <v>United States</v>
      </c>
      <c r="J50" s="4" t="str">
        <f t="shared" si="1"/>
        <v>'Westland, Michigan (United States)'</v>
      </c>
      <c r="K50" s="4" t="str">
        <f t="shared" si="2"/>
        <v>'Westland, Michigan (US)'</v>
      </c>
      <c r="L50" s="4" t="str">
        <f t="shared" si="3"/>
        <v>161018</v>
      </c>
      <c r="M50" s="7" t="str">
        <f t="shared" si="4"/>
        <v>2017</v>
      </c>
    </row>
    <row r="51" spans="2:13" x14ac:dyDescent="0.3">
      <c r="B51" s="3" t="s">
        <v>8</v>
      </c>
      <c r="C51" s="4" t="s">
        <v>13</v>
      </c>
      <c r="D51" t="s">
        <v>130</v>
      </c>
      <c r="E51" t="s">
        <v>48</v>
      </c>
      <c r="F51" t="s">
        <v>131</v>
      </c>
      <c r="G51" t="s">
        <v>132</v>
      </c>
      <c r="H51" t="s">
        <v>96</v>
      </c>
      <c r="I51" s="4" t="str">
        <f t="shared" si="0"/>
        <v>United States</v>
      </c>
      <c r="J51" s="4" t="str">
        <f t="shared" si="1"/>
        <v>'Dover, Delaware (United States)'</v>
      </c>
      <c r="K51" s="4" t="str">
        <f t="shared" si="2"/>
        <v>'Dover, Delaware (US)'</v>
      </c>
      <c r="L51" s="4" t="str">
        <f t="shared" si="3"/>
        <v>157833</v>
      </c>
      <c r="M51" s="7" t="str">
        <f t="shared" si="4"/>
        <v>2017</v>
      </c>
    </row>
    <row r="52" spans="2:13" x14ac:dyDescent="0.3">
      <c r="B52" s="3" t="s">
        <v>8</v>
      </c>
      <c r="C52" s="4" t="s">
        <v>21</v>
      </c>
      <c r="D52" t="s">
        <v>133</v>
      </c>
      <c r="E52" t="s">
        <v>48</v>
      </c>
      <c r="F52" t="s">
        <v>131</v>
      </c>
      <c r="G52" t="s">
        <v>132</v>
      </c>
      <c r="H52" t="s">
        <v>96</v>
      </c>
      <c r="I52" s="4" t="str">
        <f t="shared" si="0"/>
        <v>United States</v>
      </c>
      <c r="J52" s="4" t="str">
        <f t="shared" si="1"/>
        <v>'Dover, Delaware (United States)'</v>
      </c>
      <c r="K52" s="4" t="str">
        <f t="shared" si="2"/>
        <v>'Dover, Delaware (US)'</v>
      </c>
      <c r="L52" s="4" t="str">
        <f t="shared" si="3"/>
        <v>149223</v>
      </c>
      <c r="M52" s="7" t="str">
        <f t="shared" si="4"/>
        <v>2016</v>
      </c>
    </row>
    <row r="53" spans="2:13" x14ac:dyDescent="0.3">
      <c r="B53" s="3" t="s">
        <v>17</v>
      </c>
      <c r="C53" s="4" t="s">
        <v>13</v>
      </c>
      <c r="D53" t="s">
        <v>134</v>
      </c>
      <c r="E53" t="s">
        <v>48</v>
      </c>
      <c r="F53" t="s">
        <v>135</v>
      </c>
      <c r="G53" t="s">
        <v>136</v>
      </c>
      <c r="H53" t="s">
        <v>75</v>
      </c>
      <c r="I53" s="4" t="str">
        <f t="shared" si="0"/>
        <v>United States</v>
      </c>
      <c r="J53" s="4" t="str">
        <f t="shared" si="1"/>
        <v>'New Albany, Indiana (United States)'</v>
      </c>
      <c r="K53" s="4" t="str">
        <f t="shared" si="2"/>
        <v>'New Albany, Indiana (US)'</v>
      </c>
      <c r="L53" s="4" t="str">
        <f t="shared" si="3"/>
        <v>158568</v>
      </c>
      <c r="M53" s="7" t="str">
        <f t="shared" si="4"/>
        <v>2016</v>
      </c>
    </row>
    <row r="54" spans="2:13" x14ac:dyDescent="0.3">
      <c r="B54" s="3" t="s">
        <v>17</v>
      </c>
      <c r="C54" s="4" t="s">
        <v>29</v>
      </c>
      <c r="D54" t="s">
        <v>137</v>
      </c>
      <c r="E54" t="s">
        <v>48</v>
      </c>
      <c r="F54" t="s">
        <v>135</v>
      </c>
      <c r="G54" t="s">
        <v>136</v>
      </c>
      <c r="H54" t="s">
        <v>75</v>
      </c>
      <c r="I54" s="4" t="str">
        <f t="shared" si="0"/>
        <v>United States</v>
      </c>
      <c r="J54" s="4" t="str">
        <f t="shared" si="1"/>
        <v>'New Albany, Indiana (United States)'</v>
      </c>
      <c r="K54" s="4" t="str">
        <f t="shared" si="2"/>
        <v>'New Albany, Indiana (US)'</v>
      </c>
      <c r="L54" s="4" t="str">
        <f t="shared" si="3"/>
        <v>129903</v>
      </c>
      <c r="M54" s="7" t="str">
        <f t="shared" si="4"/>
        <v>2016</v>
      </c>
    </row>
    <row r="55" spans="2:13" x14ac:dyDescent="0.3">
      <c r="B55" s="3" t="s">
        <v>17</v>
      </c>
      <c r="C55" s="4" t="s">
        <v>29</v>
      </c>
      <c r="D55" t="s">
        <v>138</v>
      </c>
      <c r="E55" t="s">
        <v>41</v>
      </c>
      <c r="F55" t="s">
        <v>135</v>
      </c>
      <c r="G55" t="s">
        <v>136</v>
      </c>
      <c r="H55" t="s">
        <v>75</v>
      </c>
      <c r="I55" s="4" t="str">
        <f t="shared" si="0"/>
        <v>United States</v>
      </c>
      <c r="J55" s="4" t="str">
        <f t="shared" si="1"/>
        <v>'New Albany, Indiana (United States)'</v>
      </c>
      <c r="K55" s="4" t="str">
        <f t="shared" si="2"/>
        <v>'New Albany, Indiana (US)'</v>
      </c>
      <c r="L55" s="4" t="str">
        <f t="shared" si="3"/>
        <v>156867</v>
      </c>
      <c r="M55" s="7" t="str">
        <f t="shared" si="4"/>
        <v>2015</v>
      </c>
    </row>
    <row r="56" spans="2:13" x14ac:dyDescent="0.3">
      <c r="B56" s="3" t="s">
        <v>17</v>
      </c>
      <c r="C56" s="4" t="s">
        <v>13</v>
      </c>
      <c r="D56" t="s">
        <v>139</v>
      </c>
      <c r="E56" t="s">
        <v>46</v>
      </c>
      <c r="F56" t="s">
        <v>135</v>
      </c>
      <c r="G56" t="s">
        <v>136</v>
      </c>
      <c r="H56" t="s">
        <v>75</v>
      </c>
      <c r="I56" s="4" t="str">
        <f t="shared" si="0"/>
        <v>United States</v>
      </c>
      <c r="J56" s="4" t="str">
        <f t="shared" si="1"/>
        <v>'New Albany, Indiana (United States)'</v>
      </c>
      <c r="K56" s="4" t="str">
        <f t="shared" si="2"/>
        <v>'New Albany, Indiana (US)'</v>
      </c>
      <c r="L56" s="4" t="str">
        <f t="shared" si="3"/>
        <v>119004</v>
      </c>
      <c r="M56" s="7" t="str">
        <f t="shared" si="4"/>
        <v>2017</v>
      </c>
    </row>
    <row r="57" spans="2:13" x14ac:dyDescent="0.3">
      <c r="B57" s="3" t="s">
        <v>17</v>
      </c>
      <c r="C57" s="4" t="s">
        <v>21</v>
      </c>
      <c r="D57" t="s">
        <v>140</v>
      </c>
      <c r="E57" t="s">
        <v>48</v>
      </c>
      <c r="F57" t="s">
        <v>141</v>
      </c>
      <c r="G57" t="s">
        <v>142</v>
      </c>
      <c r="H57" t="s">
        <v>96</v>
      </c>
      <c r="I57" s="4" t="str">
        <f t="shared" si="0"/>
        <v>United States</v>
      </c>
      <c r="J57" s="4" t="str">
        <f t="shared" si="1"/>
        <v>'New York City, New York (United States)'</v>
      </c>
      <c r="K57" s="4" t="str">
        <f t="shared" si="2"/>
        <v>'New York City, New York (US)'</v>
      </c>
      <c r="L57" s="4" t="str">
        <f t="shared" si="3"/>
        <v>129476</v>
      </c>
      <c r="M57" s="7" t="str">
        <f t="shared" si="4"/>
        <v>2015</v>
      </c>
    </row>
    <row r="58" spans="2:13" x14ac:dyDescent="0.3">
      <c r="B58" s="3" t="s">
        <v>8</v>
      </c>
      <c r="C58" s="4" t="s">
        <v>13</v>
      </c>
      <c r="D58" t="s">
        <v>143</v>
      </c>
      <c r="E58" t="s">
        <v>48</v>
      </c>
      <c r="F58" t="s">
        <v>141</v>
      </c>
      <c r="G58" t="s">
        <v>142</v>
      </c>
      <c r="H58" t="s">
        <v>96</v>
      </c>
      <c r="I58" s="4" t="str">
        <f t="shared" si="0"/>
        <v>United States</v>
      </c>
      <c r="J58" s="4" t="str">
        <f t="shared" si="1"/>
        <v>'New York City, New York (United States)'</v>
      </c>
      <c r="K58" s="4" t="str">
        <f t="shared" si="2"/>
        <v>'New York City, New York (US)'</v>
      </c>
      <c r="L58" s="4" t="str">
        <f t="shared" si="3"/>
        <v>146780</v>
      </c>
      <c r="M58" s="7" t="str">
        <f t="shared" si="4"/>
        <v>2017</v>
      </c>
    </row>
    <row r="59" spans="2:13" x14ac:dyDescent="0.3">
      <c r="B59" s="3" t="s">
        <v>8</v>
      </c>
      <c r="C59" s="4" t="s">
        <v>13</v>
      </c>
      <c r="D59" t="s">
        <v>144</v>
      </c>
      <c r="E59" t="s">
        <v>48</v>
      </c>
      <c r="F59" t="s">
        <v>145</v>
      </c>
      <c r="G59" t="s">
        <v>142</v>
      </c>
      <c r="H59" t="s">
        <v>96</v>
      </c>
      <c r="I59" s="4" t="str">
        <f t="shared" si="0"/>
        <v>United States</v>
      </c>
      <c r="J59" s="4" t="str">
        <f t="shared" si="1"/>
        <v>'Troy, New York (United States)'</v>
      </c>
      <c r="K59" s="4" t="str">
        <f t="shared" si="2"/>
        <v>'Troy, New York (US)'</v>
      </c>
      <c r="L59" s="4" t="str">
        <f t="shared" si="3"/>
        <v>128867</v>
      </c>
      <c r="M59" s="7" t="str">
        <f t="shared" si="4"/>
        <v>2016</v>
      </c>
    </row>
    <row r="60" spans="2:13" x14ac:dyDescent="0.3">
      <c r="B60" s="3" t="s">
        <v>8</v>
      </c>
      <c r="C60" s="4" t="s">
        <v>29</v>
      </c>
      <c r="D60" t="s">
        <v>146</v>
      </c>
      <c r="E60" t="s">
        <v>57</v>
      </c>
      <c r="F60" t="s">
        <v>145</v>
      </c>
      <c r="G60" t="s">
        <v>142</v>
      </c>
      <c r="H60" t="s">
        <v>96</v>
      </c>
      <c r="I60" s="4" t="str">
        <f t="shared" si="0"/>
        <v>United States</v>
      </c>
      <c r="J60" s="4" t="str">
        <f t="shared" si="1"/>
        <v>'Troy, New York (United States)'</v>
      </c>
      <c r="K60" s="4" t="str">
        <f t="shared" si="2"/>
        <v>'Troy, New York (US)'</v>
      </c>
      <c r="L60" s="4" t="str">
        <f t="shared" si="3"/>
        <v>115259</v>
      </c>
      <c r="M60" s="7" t="str">
        <f t="shared" si="4"/>
        <v>2014</v>
      </c>
    </row>
    <row r="61" spans="2:13" x14ac:dyDescent="0.3">
      <c r="B61" s="3" t="s">
        <v>17</v>
      </c>
      <c r="C61" s="4" t="s">
        <v>21</v>
      </c>
      <c r="D61" t="s">
        <v>147</v>
      </c>
      <c r="E61" t="s">
        <v>48</v>
      </c>
      <c r="F61" t="s">
        <v>145</v>
      </c>
      <c r="G61" t="s">
        <v>142</v>
      </c>
      <c r="H61" t="s">
        <v>96</v>
      </c>
      <c r="I61" s="4" t="str">
        <f t="shared" si="0"/>
        <v>United States</v>
      </c>
      <c r="J61" s="4" t="str">
        <f t="shared" si="1"/>
        <v>'Troy, New York (United States)'</v>
      </c>
      <c r="K61" s="4" t="str">
        <f t="shared" si="2"/>
        <v>'Troy, New York (US)'</v>
      </c>
      <c r="L61" s="4" t="str">
        <f t="shared" si="3"/>
        <v>110457</v>
      </c>
      <c r="M61" s="7" t="str">
        <f t="shared" si="4"/>
        <v>2015</v>
      </c>
    </row>
    <row r="62" spans="2:13" x14ac:dyDescent="0.3">
      <c r="B62" s="3" t="s">
        <v>17</v>
      </c>
      <c r="C62" s="4" t="s">
        <v>21</v>
      </c>
      <c r="D62" t="s">
        <v>148</v>
      </c>
      <c r="E62" t="s">
        <v>48</v>
      </c>
      <c r="F62" t="s">
        <v>145</v>
      </c>
      <c r="G62" t="s">
        <v>142</v>
      </c>
      <c r="H62" t="s">
        <v>96</v>
      </c>
      <c r="I62" s="4" t="str">
        <f t="shared" si="0"/>
        <v>United States</v>
      </c>
      <c r="J62" s="4" t="str">
        <f t="shared" si="1"/>
        <v>'Troy, New York (United States)'</v>
      </c>
      <c r="K62" s="4" t="str">
        <f t="shared" si="2"/>
        <v>'Troy, New York (US)'</v>
      </c>
      <c r="L62" s="4" t="str">
        <f t="shared" si="3"/>
        <v>136476</v>
      </c>
      <c r="M62" s="7" t="str">
        <f t="shared" si="4"/>
        <v>2015</v>
      </c>
    </row>
    <row r="63" spans="2:13" x14ac:dyDescent="0.3">
      <c r="B63" s="3" t="s">
        <v>8</v>
      </c>
      <c r="C63" s="4" t="s">
        <v>13</v>
      </c>
      <c r="D63" t="s">
        <v>149</v>
      </c>
      <c r="E63" t="s">
        <v>61</v>
      </c>
      <c r="F63" t="s">
        <v>145</v>
      </c>
      <c r="G63" t="s">
        <v>142</v>
      </c>
      <c r="H63" t="s">
        <v>96</v>
      </c>
      <c r="I63" s="4" t="str">
        <f t="shared" si="0"/>
        <v>United States</v>
      </c>
      <c r="J63" s="4" t="str">
        <f t="shared" si="1"/>
        <v>'Troy, New York (United States)'</v>
      </c>
      <c r="K63" s="4" t="str">
        <f t="shared" si="2"/>
        <v>'Troy, New York (US)'</v>
      </c>
      <c r="L63" s="4" t="str">
        <f t="shared" si="3"/>
        <v>103730</v>
      </c>
      <c r="M63" s="7" t="str">
        <f t="shared" si="4"/>
        <v>2016</v>
      </c>
    </row>
    <row r="64" spans="2:13" x14ac:dyDescent="0.3">
      <c r="B64" s="3" t="s">
        <v>17</v>
      </c>
      <c r="C64" s="4" t="s">
        <v>29</v>
      </c>
      <c r="D64" t="s">
        <v>150</v>
      </c>
      <c r="E64" t="s">
        <v>48</v>
      </c>
      <c r="F64" t="s">
        <v>145</v>
      </c>
      <c r="G64" t="s">
        <v>142</v>
      </c>
      <c r="H64" t="s">
        <v>96</v>
      </c>
      <c r="I64" s="4" t="str">
        <f t="shared" si="0"/>
        <v>United States</v>
      </c>
      <c r="J64" s="4" t="str">
        <f t="shared" si="1"/>
        <v>'Troy, New York (United States)'</v>
      </c>
      <c r="K64" s="4" t="str">
        <f t="shared" si="2"/>
        <v>'Troy, New York (US)'</v>
      </c>
      <c r="L64" s="4" t="str">
        <f t="shared" si="3"/>
        <v>152030</v>
      </c>
      <c r="M64" s="7" t="str">
        <f t="shared" si="4"/>
        <v>2014</v>
      </c>
    </row>
    <row r="65" spans="2:13" x14ac:dyDescent="0.3">
      <c r="B65" s="3" t="s">
        <v>17</v>
      </c>
      <c r="C65" s="4" t="s">
        <v>18</v>
      </c>
      <c r="D65" t="s">
        <v>151</v>
      </c>
      <c r="E65" t="s">
        <v>48</v>
      </c>
      <c r="F65" t="s">
        <v>145</v>
      </c>
      <c r="G65" t="s">
        <v>142</v>
      </c>
      <c r="H65" t="s">
        <v>96</v>
      </c>
      <c r="I65" s="4" t="str">
        <f t="shared" si="0"/>
        <v>United States</v>
      </c>
      <c r="J65" s="4" t="str">
        <f t="shared" si="1"/>
        <v>'Troy, New York (United States)'</v>
      </c>
      <c r="K65" s="4" t="str">
        <f t="shared" si="2"/>
        <v>'Troy, New York (US)'</v>
      </c>
      <c r="L65" s="4" t="str">
        <f t="shared" si="3"/>
        <v>134614</v>
      </c>
      <c r="M65" s="7" t="str">
        <f t="shared" si="4"/>
        <v>2014</v>
      </c>
    </row>
    <row r="66" spans="2:13" x14ac:dyDescent="0.3">
      <c r="B66" s="3" t="s">
        <v>17</v>
      </c>
      <c r="C66" s="4" t="s">
        <v>18</v>
      </c>
      <c r="D66" t="s">
        <v>152</v>
      </c>
      <c r="E66" t="s">
        <v>65</v>
      </c>
      <c r="F66" t="s">
        <v>49</v>
      </c>
      <c r="G66" t="s">
        <v>50</v>
      </c>
      <c r="H66" t="s">
        <v>51</v>
      </c>
      <c r="I66" s="4" t="str">
        <f t="shared" si="0"/>
        <v>United States</v>
      </c>
      <c r="J66" s="4" t="str">
        <f t="shared" si="1"/>
        <v>'Los Angeles, California (United States)'</v>
      </c>
      <c r="K66" s="4" t="str">
        <f t="shared" si="2"/>
        <v>'Los Angeles, California (US)'</v>
      </c>
      <c r="L66" s="4" t="str">
        <f t="shared" si="3"/>
        <v>107272</v>
      </c>
      <c r="M66" s="7" t="str">
        <f t="shared" si="4"/>
        <v>2017</v>
      </c>
    </row>
    <row r="67" spans="2:13" x14ac:dyDescent="0.3">
      <c r="B67" s="3" t="s">
        <v>8</v>
      </c>
      <c r="C67" s="4" t="s">
        <v>13</v>
      </c>
      <c r="D67" t="s">
        <v>153</v>
      </c>
      <c r="E67" t="s">
        <v>48</v>
      </c>
      <c r="F67" t="s">
        <v>49</v>
      </c>
      <c r="G67" t="s">
        <v>50</v>
      </c>
      <c r="H67" t="s">
        <v>51</v>
      </c>
      <c r="I67" s="4" t="str">
        <f t="shared" si="0"/>
        <v>United States</v>
      </c>
      <c r="J67" s="4" t="str">
        <f t="shared" si="1"/>
        <v>'Los Angeles, California (United States)'</v>
      </c>
      <c r="K67" s="4" t="str">
        <f t="shared" si="2"/>
        <v>'Los Angeles, California (US)'</v>
      </c>
      <c r="L67" s="4" t="str">
        <f t="shared" si="3"/>
        <v>125969</v>
      </c>
      <c r="M67" s="7" t="str">
        <f t="shared" si="4"/>
        <v>2016</v>
      </c>
    </row>
    <row r="68" spans="2:13" x14ac:dyDescent="0.3">
      <c r="B68" s="3" t="s">
        <v>8</v>
      </c>
      <c r="C68" s="4" t="s">
        <v>21</v>
      </c>
      <c r="D68" t="s">
        <v>154</v>
      </c>
      <c r="E68" t="s">
        <v>48</v>
      </c>
      <c r="F68" t="s">
        <v>49</v>
      </c>
      <c r="G68" t="s">
        <v>50</v>
      </c>
      <c r="H68" t="s">
        <v>51</v>
      </c>
      <c r="I68" s="4" t="str">
        <f t="shared" si="0"/>
        <v>United States</v>
      </c>
      <c r="J68" s="4" t="str">
        <f t="shared" si="1"/>
        <v>'Los Angeles, California (United States)'</v>
      </c>
      <c r="K68" s="4" t="str">
        <f t="shared" si="2"/>
        <v>'Los Angeles, California (US)'</v>
      </c>
      <c r="L68" s="4" t="str">
        <f t="shared" si="3"/>
        <v>164147</v>
      </c>
      <c r="M68" s="7" t="str">
        <f t="shared" si="4"/>
        <v>2017</v>
      </c>
    </row>
    <row r="69" spans="2:13" x14ac:dyDescent="0.3">
      <c r="B69" s="3" t="s">
        <v>17</v>
      </c>
      <c r="C69" s="4" t="s">
        <v>9</v>
      </c>
      <c r="D69" t="s">
        <v>155</v>
      </c>
      <c r="E69" t="s">
        <v>48</v>
      </c>
      <c r="F69" t="s">
        <v>49</v>
      </c>
      <c r="G69" t="s">
        <v>50</v>
      </c>
      <c r="H69" t="s">
        <v>51</v>
      </c>
      <c r="I69" s="4" t="str">
        <f t="shared" ref="I69:I132" si="5">TRIM(E69)</f>
        <v>United States</v>
      </c>
      <c r="J69" s="4" t="str">
        <f t="shared" ref="J69:J132" si="6">CONCATENATE("'",F69,","," ",G69," ","(",I69,")","'")</f>
        <v>'Los Angeles, California (United States)'</v>
      </c>
      <c r="K69" s="4" t="str">
        <f t="shared" ref="K69:K132" si="7">SUBSTITUTE(J69,"United States","US",1)</f>
        <v>'Los Angeles, California (US)'</v>
      </c>
      <c r="L69" s="4" t="str">
        <f t="shared" ref="L69:L132" si="8">RIGHT(D69,6)</f>
        <v>145583</v>
      </c>
      <c r="M69" s="7" t="str">
        <f t="shared" ref="M69:M132" si="9">MID(D69,4,4)</f>
        <v>2016</v>
      </c>
    </row>
    <row r="70" spans="2:13" x14ac:dyDescent="0.3">
      <c r="B70" s="3" t="s">
        <v>17</v>
      </c>
      <c r="C70" s="4" t="s">
        <v>21</v>
      </c>
      <c r="D70" t="s">
        <v>156</v>
      </c>
      <c r="E70" t="s">
        <v>77</v>
      </c>
      <c r="F70" t="s">
        <v>157</v>
      </c>
      <c r="G70" t="s">
        <v>119</v>
      </c>
      <c r="H70" t="s">
        <v>75</v>
      </c>
      <c r="I70" s="4" t="str">
        <f t="shared" si="5"/>
        <v>United States</v>
      </c>
      <c r="J70" s="4" t="str">
        <f t="shared" si="6"/>
        <v>'Chicago, Illinois (United States)'</v>
      </c>
      <c r="K70" s="4" t="str">
        <f t="shared" si="7"/>
        <v>'Chicago, Illinois (US)'</v>
      </c>
      <c r="L70" s="4" t="str">
        <f t="shared" si="8"/>
        <v>110366</v>
      </c>
      <c r="M70" s="7" t="str">
        <f t="shared" si="9"/>
        <v>2016</v>
      </c>
    </row>
    <row r="71" spans="2:13" x14ac:dyDescent="0.3">
      <c r="B71" s="3" t="s">
        <v>8</v>
      </c>
      <c r="C71" s="4" t="s">
        <v>13</v>
      </c>
      <c r="D71" t="s">
        <v>158</v>
      </c>
      <c r="E71" t="s">
        <v>48</v>
      </c>
      <c r="F71" t="s">
        <v>159</v>
      </c>
      <c r="G71" t="s">
        <v>160</v>
      </c>
      <c r="H71" t="s">
        <v>51</v>
      </c>
      <c r="I71" s="4" t="str">
        <f t="shared" si="5"/>
        <v>United States</v>
      </c>
      <c r="J71" s="4" t="str">
        <f t="shared" si="6"/>
        <v>'Gilbert, Arizona (United States)'</v>
      </c>
      <c r="K71" s="4" t="str">
        <f t="shared" si="7"/>
        <v>'Gilbert, Arizona (US)'</v>
      </c>
      <c r="L71" s="4" t="str">
        <f t="shared" si="8"/>
        <v>106180</v>
      </c>
      <c r="M71" s="7" t="str">
        <f t="shared" si="9"/>
        <v>2017</v>
      </c>
    </row>
    <row r="72" spans="2:13" x14ac:dyDescent="0.3">
      <c r="B72" s="3" t="s">
        <v>17</v>
      </c>
      <c r="C72" s="4" t="s">
        <v>9</v>
      </c>
      <c r="D72" t="s">
        <v>161</v>
      </c>
      <c r="E72" t="s">
        <v>48</v>
      </c>
      <c r="F72" t="s">
        <v>159</v>
      </c>
      <c r="G72" t="s">
        <v>160</v>
      </c>
      <c r="H72" t="s">
        <v>51</v>
      </c>
      <c r="I72" s="4" t="str">
        <f t="shared" si="5"/>
        <v>United States</v>
      </c>
      <c r="J72" s="4" t="str">
        <f t="shared" si="6"/>
        <v>'Gilbert, Arizona (United States)'</v>
      </c>
      <c r="K72" s="4" t="str">
        <f t="shared" si="7"/>
        <v>'Gilbert, Arizona (US)'</v>
      </c>
      <c r="L72" s="4" t="str">
        <f t="shared" si="8"/>
        <v>155376</v>
      </c>
      <c r="M72" s="7" t="str">
        <f t="shared" si="9"/>
        <v>2017</v>
      </c>
    </row>
    <row r="73" spans="2:13" x14ac:dyDescent="0.3">
      <c r="B73" s="3" t="s">
        <v>8</v>
      </c>
      <c r="C73" s="4" t="s">
        <v>13</v>
      </c>
      <c r="D73" t="s">
        <v>162</v>
      </c>
      <c r="E73" t="s">
        <v>85</v>
      </c>
      <c r="F73" t="s">
        <v>163</v>
      </c>
      <c r="G73" t="s">
        <v>164</v>
      </c>
      <c r="H73" t="s">
        <v>44</v>
      </c>
      <c r="I73" s="4" t="str">
        <f t="shared" si="5"/>
        <v>United States</v>
      </c>
      <c r="J73" s="4" t="str">
        <f t="shared" si="6"/>
        <v>'Springfield, Virginia (United States)'</v>
      </c>
      <c r="K73" s="4" t="str">
        <f t="shared" si="7"/>
        <v>'Springfield, Virginia (US)'</v>
      </c>
      <c r="L73" s="4" t="str">
        <f t="shared" si="8"/>
        <v>110744</v>
      </c>
      <c r="M73" s="7" t="str">
        <f t="shared" si="9"/>
        <v>2015</v>
      </c>
    </row>
    <row r="74" spans="2:13" x14ac:dyDescent="0.3">
      <c r="B74" s="3" t="s">
        <v>8</v>
      </c>
      <c r="C74" s="4" t="s">
        <v>21</v>
      </c>
      <c r="D74" t="s">
        <v>165</v>
      </c>
      <c r="E74" t="s">
        <v>48</v>
      </c>
      <c r="F74" t="s">
        <v>141</v>
      </c>
      <c r="G74" t="s">
        <v>142</v>
      </c>
      <c r="H74" t="s">
        <v>96</v>
      </c>
      <c r="I74" s="4" t="str">
        <f t="shared" si="5"/>
        <v>United States</v>
      </c>
      <c r="J74" s="4" t="str">
        <f t="shared" si="6"/>
        <v>'New York City, New York (United States)'</v>
      </c>
      <c r="K74" s="4" t="str">
        <f t="shared" si="7"/>
        <v>'New York City, New York (US)'</v>
      </c>
      <c r="L74" s="4" t="str">
        <f t="shared" si="8"/>
        <v>110072</v>
      </c>
      <c r="M74" s="7" t="str">
        <f t="shared" si="9"/>
        <v>2014</v>
      </c>
    </row>
    <row r="75" spans="2:13" x14ac:dyDescent="0.3">
      <c r="B75" s="3" t="s">
        <v>17</v>
      </c>
      <c r="C75" s="4" t="s">
        <v>21</v>
      </c>
      <c r="D75" t="s">
        <v>166</v>
      </c>
      <c r="E75" t="s">
        <v>48</v>
      </c>
      <c r="F75" t="s">
        <v>167</v>
      </c>
      <c r="G75" t="s">
        <v>129</v>
      </c>
      <c r="H75" t="s">
        <v>75</v>
      </c>
      <c r="I75" s="4" t="str">
        <f t="shared" si="5"/>
        <v>United States</v>
      </c>
      <c r="J75" s="4" t="str">
        <f t="shared" si="6"/>
        <v>'Jackson, Michigan (United States)'</v>
      </c>
      <c r="K75" s="4" t="str">
        <f t="shared" si="7"/>
        <v>'Jackson, Michigan (US)'</v>
      </c>
      <c r="L75" s="4" t="str">
        <f t="shared" si="8"/>
        <v>114489</v>
      </c>
      <c r="M75" s="7" t="str">
        <f t="shared" si="9"/>
        <v>2016</v>
      </c>
    </row>
    <row r="76" spans="2:13" x14ac:dyDescent="0.3">
      <c r="B76" s="3" t="s">
        <v>8</v>
      </c>
      <c r="C76" s="4" t="s">
        <v>18</v>
      </c>
      <c r="D76" t="s">
        <v>168</v>
      </c>
      <c r="E76" t="s">
        <v>48</v>
      </c>
      <c r="F76" t="s">
        <v>169</v>
      </c>
      <c r="G76" t="s">
        <v>170</v>
      </c>
      <c r="H76" t="s">
        <v>44</v>
      </c>
      <c r="I76" s="4" t="str">
        <f t="shared" si="5"/>
        <v>United States</v>
      </c>
      <c r="J76" s="4" t="str">
        <f t="shared" si="6"/>
        <v>'Memphis, Tennessee (United States)'</v>
      </c>
      <c r="K76" s="4" t="str">
        <f t="shared" si="7"/>
        <v>'Memphis, Tennessee (US)'</v>
      </c>
      <c r="L76" s="4" t="str">
        <f t="shared" si="8"/>
        <v>158834</v>
      </c>
      <c r="M76" s="7" t="str">
        <f t="shared" si="9"/>
        <v>2016</v>
      </c>
    </row>
    <row r="77" spans="2:13" x14ac:dyDescent="0.3">
      <c r="B77" s="3" t="s">
        <v>17</v>
      </c>
      <c r="C77" s="4" t="s">
        <v>13</v>
      </c>
      <c r="D77" t="s">
        <v>171</v>
      </c>
      <c r="E77" t="s">
        <v>48</v>
      </c>
      <c r="F77" t="s">
        <v>169</v>
      </c>
      <c r="G77" t="s">
        <v>170</v>
      </c>
      <c r="H77" t="s">
        <v>44</v>
      </c>
      <c r="I77" s="4" t="str">
        <f t="shared" si="5"/>
        <v>United States</v>
      </c>
      <c r="J77" s="4" t="str">
        <f t="shared" si="6"/>
        <v>'Memphis, Tennessee (United States)'</v>
      </c>
      <c r="K77" s="4" t="str">
        <f t="shared" si="7"/>
        <v>'Memphis, Tennessee (US)'</v>
      </c>
      <c r="L77" s="4" t="str">
        <f t="shared" si="8"/>
        <v>124919</v>
      </c>
      <c r="M77" s="7" t="str">
        <f t="shared" si="9"/>
        <v>2015</v>
      </c>
    </row>
    <row r="78" spans="2:13" x14ac:dyDescent="0.3">
      <c r="B78" s="3" t="s">
        <v>17</v>
      </c>
      <c r="C78" s="4" t="s">
        <v>13</v>
      </c>
      <c r="D78" t="s">
        <v>172</v>
      </c>
      <c r="E78" t="s">
        <v>48</v>
      </c>
      <c r="F78" t="s">
        <v>169</v>
      </c>
      <c r="G78" t="s">
        <v>170</v>
      </c>
      <c r="H78" t="s">
        <v>44</v>
      </c>
      <c r="I78" s="4" t="str">
        <f t="shared" si="5"/>
        <v>United States</v>
      </c>
      <c r="J78" s="4" t="str">
        <f t="shared" si="6"/>
        <v>'Memphis, Tennessee (United States)'</v>
      </c>
      <c r="K78" s="4" t="str">
        <f t="shared" si="7"/>
        <v>'Memphis, Tennessee (US)'</v>
      </c>
      <c r="L78" s="4" t="str">
        <f t="shared" si="8"/>
        <v>118948</v>
      </c>
      <c r="M78" s="7" t="str">
        <f t="shared" si="9"/>
        <v>2015</v>
      </c>
    </row>
    <row r="79" spans="2:13" x14ac:dyDescent="0.3">
      <c r="B79" s="3" t="s">
        <v>17</v>
      </c>
      <c r="C79" s="4" t="s">
        <v>9</v>
      </c>
      <c r="D79" t="s">
        <v>173</v>
      </c>
      <c r="E79" t="s">
        <v>48</v>
      </c>
      <c r="F79" t="s">
        <v>109</v>
      </c>
      <c r="G79" t="s">
        <v>74</v>
      </c>
      <c r="H79" t="s">
        <v>75</v>
      </c>
      <c r="I79" s="4" t="str">
        <f t="shared" si="5"/>
        <v>United States</v>
      </c>
      <c r="J79" s="4" t="str">
        <f t="shared" si="6"/>
        <v>'Houston, Texas (United States)'</v>
      </c>
      <c r="K79" s="4" t="str">
        <f t="shared" si="7"/>
        <v>'Houston, Texas (US)'</v>
      </c>
      <c r="L79" s="4" t="str">
        <f t="shared" si="8"/>
        <v>104269</v>
      </c>
      <c r="M79" s="7" t="str">
        <f t="shared" si="9"/>
        <v>2014</v>
      </c>
    </row>
    <row r="80" spans="2:13" x14ac:dyDescent="0.3">
      <c r="B80" s="3" t="s">
        <v>17</v>
      </c>
      <c r="C80" s="4" t="s">
        <v>29</v>
      </c>
      <c r="D80" t="s">
        <v>174</v>
      </c>
      <c r="E80" t="s">
        <v>48</v>
      </c>
      <c r="F80" t="s">
        <v>109</v>
      </c>
      <c r="G80" t="s">
        <v>74</v>
      </c>
      <c r="H80" t="s">
        <v>75</v>
      </c>
      <c r="I80" s="4" t="str">
        <f t="shared" si="5"/>
        <v>United States</v>
      </c>
      <c r="J80" s="4" t="str">
        <f t="shared" si="6"/>
        <v>'Houston, Texas (United States)'</v>
      </c>
      <c r="K80" s="4" t="str">
        <f t="shared" si="7"/>
        <v>'Houston, Texas (US)'</v>
      </c>
      <c r="L80" s="4" t="str">
        <f t="shared" si="8"/>
        <v>114104</v>
      </c>
      <c r="M80" s="7" t="str">
        <f t="shared" si="9"/>
        <v>2016</v>
      </c>
    </row>
    <row r="81" spans="2:13" x14ac:dyDescent="0.3">
      <c r="B81" s="3" t="s">
        <v>17</v>
      </c>
      <c r="C81" s="4" t="s">
        <v>18</v>
      </c>
      <c r="D81" t="s">
        <v>175</v>
      </c>
      <c r="E81" t="s">
        <v>48</v>
      </c>
      <c r="F81" t="s">
        <v>109</v>
      </c>
      <c r="G81" t="s">
        <v>74</v>
      </c>
      <c r="H81" t="s">
        <v>75</v>
      </c>
      <c r="I81" s="4" t="str">
        <f t="shared" si="5"/>
        <v>United States</v>
      </c>
      <c r="J81" s="4" t="str">
        <f t="shared" si="6"/>
        <v>'Houston, Texas (United States)'</v>
      </c>
      <c r="K81" s="4" t="str">
        <f t="shared" si="7"/>
        <v>'Houston, Texas (US)'</v>
      </c>
      <c r="L81" s="4" t="str">
        <f t="shared" si="8"/>
        <v>162733</v>
      </c>
      <c r="M81" s="7" t="str">
        <f t="shared" si="9"/>
        <v>2016</v>
      </c>
    </row>
    <row r="82" spans="2:13" x14ac:dyDescent="0.3">
      <c r="B82" s="3" t="s">
        <v>8</v>
      </c>
      <c r="C82" s="4" t="s">
        <v>21</v>
      </c>
      <c r="D82" t="s">
        <v>176</v>
      </c>
      <c r="E82" t="s">
        <v>48</v>
      </c>
      <c r="F82" t="s">
        <v>109</v>
      </c>
      <c r="G82" t="s">
        <v>74</v>
      </c>
      <c r="H82" t="s">
        <v>75</v>
      </c>
      <c r="I82" s="4" t="str">
        <f t="shared" si="5"/>
        <v>United States</v>
      </c>
      <c r="J82" s="4" t="str">
        <f t="shared" si="6"/>
        <v>'Houston, Texas (United States)'</v>
      </c>
      <c r="K82" s="4" t="str">
        <f t="shared" si="7"/>
        <v>'Houston, Texas (US)'</v>
      </c>
      <c r="L82" s="4" t="str">
        <f t="shared" si="8"/>
        <v>119697</v>
      </c>
      <c r="M82" s="7" t="str">
        <f t="shared" si="9"/>
        <v>2015</v>
      </c>
    </row>
    <row r="83" spans="2:13" x14ac:dyDescent="0.3">
      <c r="B83" s="3" t="s">
        <v>8</v>
      </c>
      <c r="C83" s="4" t="s">
        <v>29</v>
      </c>
      <c r="D83" t="s">
        <v>177</v>
      </c>
      <c r="E83" t="s">
        <v>48</v>
      </c>
      <c r="F83" t="s">
        <v>178</v>
      </c>
      <c r="G83" t="s">
        <v>179</v>
      </c>
      <c r="H83" t="s">
        <v>44</v>
      </c>
      <c r="I83" s="4" t="str">
        <f t="shared" si="5"/>
        <v>United States</v>
      </c>
      <c r="J83" s="4" t="str">
        <f t="shared" si="6"/>
        <v>'Decatur, Alabama (United States)'</v>
      </c>
      <c r="K83" s="4" t="str">
        <f t="shared" si="7"/>
        <v>'Decatur, Alabama (US)'</v>
      </c>
      <c r="L83" s="4" t="str">
        <f t="shared" si="8"/>
        <v>154508</v>
      </c>
      <c r="M83" s="7" t="str">
        <f t="shared" si="9"/>
        <v>2016</v>
      </c>
    </row>
    <row r="84" spans="2:13" x14ac:dyDescent="0.3">
      <c r="B84" s="3" t="s">
        <v>8</v>
      </c>
      <c r="C84" s="4" t="s">
        <v>9</v>
      </c>
      <c r="D84" t="s">
        <v>180</v>
      </c>
      <c r="E84" t="s">
        <v>48</v>
      </c>
      <c r="F84" t="s">
        <v>178</v>
      </c>
      <c r="G84" t="s">
        <v>179</v>
      </c>
      <c r="H84" t="s">
        <v>44</v>
      </c>
      <c r="I84" s="4" t="str">
        <f t="shared" si="5"/>
        <v>United States</v>
      </c>
      <c r="J84" s="4" t="str">
        <f t="shared" si="6"/>
        <v>'Decatur, Alabama (United States)'</v>
      </c>
      <c r="K84" s="4" t="str">
        <f t="shared" si="7"/>
        <v>'Decatur, Alabama (US)'</v>
      </c>
      <c r="L84" s="4" t="str">
        <f t="shared" si="8"/>
        <v>113817</v>
      </c>
      <c r="M84" s="7" t="str">
        <f t="shared" si="9"/>
        <v>2016</v>
      </c>
    </row>
    <row r="85" spans="2:13" x14ac:dyDescent="0.3">
      <c r="B85" s="3" t="s">
        <v>17</v>
      </c>
      <c r="C85" s="4" t="s">
        <v>9</v>
      </c>
      <c r="D85" t="s">
        <v>181</v>
      </c>
      <c r="E85" t="s">
        <v>48</v>
      </c>
      <c r="F85" t="s">
        <v>86</v>
      </c>
      <c r="G85" t="s">
        <v>50</v>
      </c>
      <c r="H85" t="s">
        <v>51</v>
      </c>
      <c r="I85" s="4" t="str">
        <f t="shared" si="5"/>
        <v>United States</v>
      </c>
      <c r="J85" s="4" t="str">
        <f t="shared" si="6"/>
        <v>'San Francisco, California (United States)'</v>
      </c>
      <c r="K85" s="4" t="str">
        <f t="shared" si="7"/>
        <v>'San Francisco, California (US)'</v>
      </c>
      <c r="L85" s="4" t="str">
        <f t="shared" si="8"/>
        <v>139892</v>
      </c>
      <c r="M85" s="7" t="str">
        <f t="shared" si="9"/>
        <v>2014</v>
      </c>
    </row>
    <row r="86" spans="2:13" x14ac:dyDescent="0.3">
      <c r="B86" s="3" t="s">
        <v>17</v>
      </c>
      <c r="C86" s="4" t="s">
        <v>18</v>
      </c>
      <c r="D86" t="s">
        <v>182</v>
      </c>
      <c r="E86" t="s">
        <v>41</v>
      </c>
      <c r="F86" t="s">
        <v>86</v>
      </c>
      <c r="G86" t="s">
        <v>50</v>
      </c>
      <c r="H86" t="s">
        <v>51</v>
      </c>
      <c r="I86" s="4" t="str">
        <f t="shared" si="5"/>
        <v>United States</v>
      </c>
      <c r="J86" s="4" t="str">
        <f t="shared" si="6"/>
        <v>'San Francisco, California (United States)'</v>
      </c>
      <c r="K86" s="4" t="str">
        <f t="shared" si="7"/>
        <v>'San Francisco, California (US)'</v>
      </c>
      <c r="L86" s="4" t="str">
        <f t="shared" si="8"/>
        <v>118962</v>
      </c>
      <c r="M86" s="7" t="str">
        <f t="shared" si="9"/>
        <v>2014</v>
      </c>
    </row>
    <row r="87" spans="2:13" x14ac:dyDescent="0.3">
      <c r="B87" s="3" t="s">
        <v>17</v>
      </c>
      <c r="C87" s="4" t="s">
        <v>29</v>
      </c>
      <c r="D87" t="s">
        <v>183</v>
      </c>
      <c r="E87" t="s">
        <v>46</v>
      </c>
      <c r="F87" t="s">
        <v>184</v>
      </c>
      <c r="G87" t="s">
        <v>68</v>
      </c>
      <c r="H87" t="s">
        <v>44</v>
      </c>
      <c r="I87" s="4" t="str">
        <f t="shared" si="5"/>
        <v>United States</v>
      </c>
      <c r="J87" s="4" t="str">
        <f t="shared" si="6"/>
        <v>'Durham, North Carolina (United States)'</v>
      </c>
      <c r="K87" s="4" t="str">
        <f t="shared" si="7"/>
        <v>'Durham, North Carolina (US)'</v>
      </c>
      <c r="L87" s="4" t="str">
        <f t="shared" si="8"/>
        <v>100853</v>
      </c>
      <c r="M87" s="7" t="str">
        <f t="shared" si="9"/>
        <v>2014</v>
      </c>
    </row>
    <row r="88" spans="2:13" x14ac:dyDescent="0.3">
      <c r="B88" s="3" t="s">
        <v>17</v>
      </c>
      <c r="C88" s="4" t="s">
        <v>21</v>
      </c>
      <c r="D88" t="s">
        <v>185</v>
      </c>
      <c r="E88" t="s">
        <v>48</v>
      </c>
      <c r="F88" t="s">
        <v>157</v>
      </c>
      <c r="G88" t="s">
        <v>119</v>
      </c>
      <c r="H88" t="s">
        <v>75</v>
      </c>
      <c r="I88" s="4" t="str">
        <f t="shared" si="5"/>
        <v>United States</v>
      </c>
      <c r="J88" s="4" t="str">
        <f t="shared" si="6"/>
        <v>'Chicago, Illinois (United States)'</v>
      </c>
      <c r="K88" s="4" t="str">
        <f t="shared" si="7"/>
        <v>'Chicago, Illinois (US)'</v>
      </c>
      <c r="L88" s="4" t="str">
        <f t="shared" si="8"/>
        <v>152366</v>
      </c>
      <c r="M88" s="7" t="str">
        <f t="shared" si="9"/>
        <v>2017</v>
      </c>
    </row>
    <row r="89" spans="2:13" x14ac:dyDescent="0.3">
      <c r="B89" s="3" t="s">
        <v>8</v>
      </c>
      <c r="C89" s="4" t="s">
        <v>13</v>
      </c>
      <c r="D89" t="s">
        <v>186</v>
      </c>
      <c r="E89" t="s">
        <v>48</v>
      </c>
      <c r="F89" t="s">
        <v>187</v>
      </c>
      <c r="G89" t="s">
        <v>188</v>
      </c>
      <c r="H89" t="s">
        <v>44</v>
      </c>
      <c r="I89" s="4" t="str">
        <f t="shared" si="5"/>
        <v>United States</v>
      </c>
      <c r="J89" s="4" t="str">
        <f t="shared" si="6"/>
        <v>'Columbia, South Carolina (United States)'</v>
      </c>
      <c r="K89" s="4" t="str">
        <f t="shared" si="7"/>
        <v>'Columbia, South Carolina (US)'</v>
      </c>
      <c r="L89" s="4" t="str">
        <f t="shared" si="8"/>
        <v>101511</v>
      </c>
      <c r="M89" s="7" t="str">
        <f t="shared" si="9"/>
        <v>2015</v>
      </c>
    </row>
    <row r="90" spans="2:13" x14ac:dyDescent="0.3">
      <c r="B90" s="3" t="s">
        <v>8</v>
      </c>
      <c r="C90" s="4" t="s">
        <v>13</v>
      </c>
      <c r="D90" t="s">
        <v>189</v>
      </c>
      <c r="E90" t="s">
        <v>48</v>
      </c>
      <c r="F90" t="s">
        <v>190</v>
      </c>
      <c r="G90" t="s">
        <v>125</v>
      </c>
      <c r="H90" t="s">
        <v>75</v>
      </c>
      <c r="I90" s="4" t="str">
        <f t="shared" si="5"/>
        <v>United States</v>
      </c>
      <c r="J90" s="4" t="str">
        <f t="shared" si="6"/>
        <v>'Rochester, Minnesota (United States)'</v>
      </c>
      <c r="K90" s="4" t="str">
        <f t="shared" si="7"/>
        <v>'Rochester, Minnesota (US)'</v>
      </c>
      <c r="L90" s="4" t="str">
        <f t="shared" si="8"/>
        <v>137225</v>
      </c>
      <c r="M90" s="7" t="str">
        <f t="shared" si="9"/>
        <v>2015</v>
      </c>
    </row>
    <row r="91" spans="2:13" x14ac:dyDescent="0.3">
      <c r="B91" s="3" t="s">
        <v>8</v>
      </c>
      <c r="C91" s="4" t="s">
        <v>21</v>
      </c>
      <c r="D91" t="s">
        <v>191</v>
      </c>
      <c r="E91" t="s">
        <v>57</v>
      </c>
      <c r="F91" t="s">
        <v>190</v>
      </c>
      <c r="G91" t="s">
        <v>125</v>
      </c>
      <c r="H91" t="s">
        <v>75</v>
      </c>
      <c r="I91" s="4" t="str">
        <f t="shared" si="5"/>
        <v>United States</v>
      </c>
      <c r="J91" s="4" t="str">
        <f t="shared" si="6"/>
        <v>'Rochester, Minnesota (United States)'</v>
      </c>
      <c r="K91" s="4" t="str">
        <f t="shared" si="7"/>
        <v>'Rochester, Minnesota (US)'</v>
      </c>
      <c r="L91" s="4" t="str">
        <f t="shared" si="8"/>
        <v>166191</v>
      </c>
      <c r="M91" s="7" t="str">
        <f t="shared" si="9"/>
        <v>2014</v>
      </c>
    </row>
    <row r="92" spans="2:13" x14ac:dyDescent="0.3">
      <c r="B92" s="3" t="s">
        <v>8</v>
      </c>
      <c r="C92" s="4" t="s">
        <v>18</v>
      </c>
      <c r="D92" t="s">
        <v>192</v>
      </c>
      <c r="E92" t="s">
        <v>48</v>
      </c>
      <c r="F92" t="s">
        <v>109</v>
      </c>
      <c r="G92" t="s">
        <v>74</v>
      </c>
      <c r="H92" t="s">
        <v>75</v>
      </c>
      <c r="I92" s="4" t="str">
        <f t="shared" si="5"/>
        <v>United States</v>
      </c>
      <c r="J92" s="4" t="str">
        <f t="shared" si="6"/>
        <v>'Houston, Texas (United States)'</v>
      </c>
      <c r="K92" s="4" t="str">
        <f t="shared" si="7"/>
        <v>'Houston, Texas (US)'</v>
      </c>
      <c r="L92" s="4" t="str">
        <f t="shared" si="8"/>
        <v>158274</v>
      </c>
      <c r="M92" s="7" t="str">
        <f t="shared" si="9"/>
        <v>2014</v>
      </c>
    </row>
    <row r="93" spans="2:13" x14ac:dyDescent="0.3">
      <c r="B93" s="3" t="s">
        <v>8</v>
      </c>
      <c r="C93" s="4" t="s">
        <v>21</v>
      </c>
      <c r="D93" t="s">
        <v>193</v>
      </c>
      <c r="E93" t="s">
        <v>48</v>
      </c>
      <c r="F93" t="s">
        <v>49</v>
      </c>
      <c r="G93" t="s">
        <v>50</v>
      </c>
      <c r="H93" t="s">
        <v>51</v>
      </c>
      <c r="I93" s="4" t="str">
        <f t="shared" si="5"/>
        <v>United States</v>
      </c>
      <c r="J93" s="4" t="str">
        <f t="shared" si="6"/>
        <v>'Los Angeles, California (United States)'</v>
      </c>
      <c r="K93" s="4" t="str">
        <f t="shared" si="7"/>
        <v>'Los Angeles, California (US)'</v>
      </c>
      <c r="L93" s="4" t="str">
        <f t="shared" si="8"/>
        <v>105018</v>
      </c>
      <c r="M93" s="7" t="str">
        <f t="shared" si="9"/>
        <v>2016</v>
      </c>
    </row>
    <row r="94" spans="2:13" x14ac:dyDescent="0.3">
      <c r="B94" s="3" t="s">
        <v>8</v>
      </c>
      <c r="C94" s="4" t="s">
        <v>13</v>
      </c>
      <c r="D94" t="s">
        <v>194</v>
      </c>
      <c r="E94" t="s">
        <v>61</v>
      </c>
      <c r="F94" t="s">
        <v>49</v>
      </c>
      <c r="G94" t="s">
        <v>50</v>
      </c>
      <c r="H94" t="s">
        <v>51</v>
      </c>
      <c r="I94" s="4" t="str">
        <f t="shared" si="5"/>
        <v>United States</v>
      </c>
      <c r="J94" s="4" t="str">
        <f t="shared" si="6"/>
        <v>'Los Angeles, California (United States)'</v>
      </c>
      <c r="K94" s="4" t="str">
        <f t="shared" si="7"/>
        <v>'Los Angeles, California (US)'</v>
      </c>
      <c r="L94" s="4" t="str">
        <f t="shared" si="8"/>
        <v>123260</v>
      </c>
      <c r="M94" s="7" t="str">
        <f t="shared" si="9"/>
        <v>2014</v>
      </c>
    </row>
    <row r="95" spans="2:13" x14ac:dyDescent="0.3">
      <c r="B95" s="3" t="s">
        <v>17</v>
      </c>
      <c r="C95" s="4" t="s">
        <v>13</v>
      </c>
      <c r="D95" t="s">
        <v>195</v>
      </c>
      <c r="E95" t="s">
        <v>48</v>
      </c>
      <c r="F95" t="s">
        <v>49</v>
      </c>
      <c r="G95" t="s">
        <v>50</v>
      </c>
      <c r="H95" t="s">
        <v>51</v>
      </c>
      <c r="I95" s="4" t="str">
        <f t="shared" si="5"/>
        <v>United States</v>
      </c>
      <c r="J95" s="4" t="str">
        <f t="shared" si="6"/>
        <v>'Los Angeles, California (United States)'</v>
      </c>
      <c r="K95" s="4" t="str">
        <f t="shared" si="7"/>
        <v>'Los Angeles, California (US)'</v>
      </c>
      <c r="L95" s="4" t="str">
        <f t="shared" si="8"/>
        <v>157000</v>
      </c>
      <c r="M95" s="7" t="str">
        <f t="shared" si="9"/>
        <v>2016</v>
      </c>
    </row>
    <row r="96" spans="2:13" x14ac:dyDescent="0.3">
      <c r="B96" s="3" t="s">
        <v>17</v>
      </c>
      <c r="C96" s="4" t="s">
        <v>13</v>
      </c>
      <c r="D96" t="s">
        <v>196</v>
      </c>
      <c r="E96" t="s">
        <v>48</v>
      </c>
      <c r="F96" t="s">
        <v>197</v>
      </c>
      <c r="G96" t="s">
        <v>125</v>
      </c>
      <c r="H96" t="s">
        <v>75</v>
      </c>
      <c r="I96" s="4" t="str">
        <f t="shared" si="5"/>
        <v>United States</v>
      </c>
      <c r="J96" s="4" t="str">
        <f t="shared" si="6"/>
        <v>'Minneapolis, Minnesota (United States)'</v>
      </c>
      <c r="K96" s="4" t="str">
        <f t="shared" si="7"/>
        <v>'Minneapolis, Minnesota (US)'</v>
      </c>
      <c r="L96" s="4" t="str">
        <f t="shared" si="8"/>
        <v>102281</v>
      </c>
      <c r="M96" s="7" t="str">
        <f t="shared" si="9"/>
        <v>2015</v>
      </c>
    </row>
    <row r="97" spans="2:13" x14ac:dyDescent="0.3">
      <c r="B97" s="3" t="s">
        <v>17</v>
      </c>
      <c r="C97" s="4" t="s">
        <v>13</v>
      </c>
      <c r="D97" t="s">
        <v>198</v>
      </c>
      <c r="E97" t="s">
        <v>65</v>
      </c>
      <c r="F97" t="s">
        <v>197</v>
      </c>
      <c r="G97" t="s">
        <v>125</v>
      </c>
      <c r="H97" t="s">
        <v>75</v>
      </c>
      <c r="I97" s="4" t="str">
        <f t="shared" si="5"/>
        <v>United States</v>
      </c>
      <c r="J97" s="4" t="str">
        <f t="shared" si="6"/>
        <v>'Minneapolis, Minnesota (United States)'</v>
      </c>
      <c r="K97" s="4" t="str">
        <f t="shared" si="7"/>
        <v>'Minneapolis, Minnesota (US)'</v>
      </c>
      <c r="L97" s="4" t="str">
        <f t="shared" si="8"/>
        <v>131457</v>
      </c>
      <c r="M97" s="7" t="str">
        <f t="shared" si="9"/>
        <v>2015</v>
      </c>
    </row>
    <row r="98" spans="2:13" x14ac:dyDescent="0.3">
      <c r="B98" s="3" t="s">
        <v>8</v>
      </c>
      <c r="C98" s="4" t="s">
        <v>9</v>
      </c>
      <c r="D98" t="s">
        <v>199</v>
      </c>
      <c r="E98" t="s">
        <v>48</v>
      </c>
      <c r="F98" t="s">
        <v>197</v>
      </c>
      <c r="G98" t="s">
        <v>125</v>
      </c>
      <c r="H98" t="s">
        <v>75</v>
      </c>
      <c r="I98" s="4" t="str">
        <f t="shared" si="5"/>
        <v>United States</v>
      </c>
      <c r="J98" s="4" t="str">
        <f t="shared" si="6"/>
        <v>'Minneapolis, Minnesota (United States)'</v>
      </c>
      <c r="K98" s="4" t="str">
        <f t="shared" si="7"/>
        <v>'Minneapolis, Minnesota (US)'</v>
      </c>
      <c r="L98" s="4" t="str">
        <f t="shared" si="8"/>
        <v>140004</v>
      </c>
      <c r="M98" s="7" t="str">
        <f t="shared" si="9"/>
        <v>2014</v>
      </c>
    </row>
    <row r="99" spans="2:13" x14ac:dyDescent="0.3">
      <c r="B99" s="3" t="s">
        <v>17</v>
      </c>
      <c r="C99" s="4" t="s">
        <v>13</v>
      </c>
      <c r="D99" t="s">
        <v>200</v>
      </c>
      <c r="E99" t="s">
        <v>48</v>
      </c>
      <c r="F99" t="s">
        <v>201</v>
      </c>
      <c r="G99" t="s">
        <v>202</v>
      </c>
      <c r="H99" t="s">
        <v>51</v>
      </c>
      <c r="I99" s="4" t="str">
        <f t="shared" si="5"/>
        <v>United States</v>
      </c>
      <c r="J99" s="4" t="str">
        <f t="shared" si="6"/>
        <v>'Portland, Oregon (United States)'</v>
      </c>
      <c r="K99" s="4" t="str">
        <f t="shared" si="7"/>
        <v>'Portland, Oregon (US)'</v>
      </c>
      <c r="L99" s="4" t="str">
        <f t="shared" si="8"/>
        <v>107720</v>
      </c>
      <c r="M99" s="7" t="str">
        <f t="shared" si="9"/>
        <v>2017</v>
      </c>
    </row>
    <row r="100" spans="2:13" x14ac:dyDescent="0.3">
      <c r="B100" s="3" t="s">
        <v>17</v>
      </c>
      <c r="C100" s="4" t="s">
        <v>9</v>
      </c>
      <c r="D100" t="s">
        <v>203</v>
      </c>
      <c r="E100" t="s">
        <v>48</v>
      </c>
      <c r="F100" t="s">
        <v>141</v>
      </c>
      <c r="G100" t="s">
        <v>142</v>
      </c>
      <c r="H100" t="s">
        <v>96</v>
      </c>
      <c r="I100" s="4" t="str">
        <f t="shared" si="5"/>
        <v>United States</v>
      </c>
      <c r="J100" s="4" t="str">
        <f t="shared" si="6"/>
        <v>'New York City, New York (United States)'</v>
      </c>
      <c r="K100" s="4" t="str">
        <f t="shared" si="7"/>
        <v>'New York City, New York (US)'</v>
      </c>
      <c r="L100" s="4" t="str">
        <f t="shared" si="8"/>
        <v>124303</v>
      </c>
      <c r="M100" s="7" t="str">
        <f t="shared" si="9"/>
        <v>2017</v>
      </c>
    </row>
    <row r="101" spans="2:13" x14ac:dyDescent="0.3">
      <c r="B101" s="3" t="s">
        <v>8</v>
      </c>
      <c r="C101" s="4" t="s">
        <v>29</v>
      </c>
      <c r="D101" t="s">
        <v>204</v>
      </c>
      <c r="E101" t="s">
        <v>77</v>
      </c>
      <c r="F101" t="s">
        <v>86</v>
      </c>
      <c r="G101" t="s">
        <v>50</v>
      </c>
      <c r="H101" t="s">
        <v>51</v>
      </c>
      <c r="I101" s="4" t="str">
        <f t="shared" si="5"/>
        <v>United States</v>
      </c>
      <c r="J101" s="4" t="str">
        <f t="shared" si="6"/>
        <v>'San Francisco, California (United States)'</v>
      </c>
      <c r="K101" s="4" t="str">
        <f t="shared" si="7"/>
        <v>'San Francisco, California (US)'</v>
      </c>
      <c r="L101" s="4" t="str">
        <f t="shared" si="8"/>
        <v>105074</v>
      </c>
      <c r="M101" s="7" t="str">
        <f t="shared" si="9"/>
        <v>2017</v>
      </c>
    </row>
    <row r="102" spans="2:13" x14ac:dyDescent="0.3">
      <c r="B102" s="3" t="s">
        <v>8</v>
      </c>
      <c r="C102" s="4" t="s">
        <v>21</v>
      </c>
      <c r="D102" t="s">
        <v>205</v>
      </c>
      <c r="E102" t="s">
        <v>48</v>
      </c>
      <c r="F102" t="s">
        <v>206</v>
      </c>
      <c r="G102" t="s">
        <v>125</v>
      </c>
      <c r="H102" t="s">
        <v>75</v>
      </c>
      <c r="I102" s="4" t="str">
        <f t="shared" si="5"/>
        <v>United States</v>
      </c>
      <c r="J102" s="4" t="str">
        <f t="shared" si="6"/>
        <v>'Saint Paul, Minnesota (United States)'</v>
      </c>
      <c r="K102" s="4" t="str">
        <f t="shared" si="7"/>
        <v>'Saint Paul, Minnesota (US)'</v>
      </c>
      <c r="L102" s="4" t="str">
        <f t="shared" si="8"/>
        <v>133690</v>
      </c>
      <c r="M102" s="7" t="str">
        <f t="shared" si="9"/>
        <v>2014</v>
      </c>
    </row>
    <row r="103" spans="2:13" x14ac:dyDescent="0.3">
      <c r="B103" s="3" t="s">
        <v>8</v>
      </c>
      <c r="C103" s="4" t="s">
        <v>21</v>
      </c>
      <c r="D103" t="s">
        <v>207</v>
      </c>
      <c r="E103" t="s">
        <v>48</v>
      </c>
      <c r="F103" t="s">
        <v>157</v>
      </c>
      <c r="G103" t="s">
        <v>119</v>
      </c>
      <c r="H103" t="s">
        <v>75</v>
      </c>
      <c r="I103" s="4" t="str">
        <f t="shared" si="5"/>
        <v>United States</v>
      </c>
      <c r="J103" s="4" t="str">
        <f t="shared" si="6"/>
        <v>'Chicago, Illinois (United States)'</v>
      </c>
      <c r="K103" s="4" t="str">
        <f t="shared" si="7"/>
        <v>'Chicago, Illinois (US)'</v>
      </c>
      <c r="L103" s="4" t="str">
        <f t="shared" si="8"/>
        <v>116701</v>
      </c>
      <c r="M103" s="7" t="str">
        <f t="shared" si="9"/>
        <v>2017</v>
      </c>
    </row>
    <row r="104" spans="2:13" x14ac:dyDescent="0.3">
      <c r="B104" s="3" t="s">
        <v>17</v>
      </c>
      <c r="C104" s="4" t="s">
        <v>9</v>
      </c>
      <c r="D104" t="s">
        <v>208</v>
      </c>
      <c r="E104" t="s">
        <v>85</v>
      </c>
      <c r="F104" t="s">
        <v>157</v>
      </c>
      <c r="G104" t="s">
        <v>119</v>
      </c>
      <c r="H104" t="s">
        <v>75</v>
      </c>
      <c r="I104" s="4" t="str">
        <f t="shared" si="5"/>
        <v>United States</v>
      </c>
      <c r="J104" s="4" t="str">
        <f t="shared" si="6"/>
        <v>'Chicago, Illinois (United States)'</v>
      </c>
      <c r="K104" s="4" t="str">
        <f t="shared" si="7"/>
        <v>'Chicago, Illinois (US)'</v>
      </c>
      <c r="L104" s="4" t="str">
        <f t="shared" si="8"/>
        <v>126382</v>
      </c>
      <c r="M104" s="7" t="str">
        <f t="shared" si="9"/>
        <v>2017</v>
      </c>
    </row>
    <row r="105" spans="2:13" x14ac:dyDescent="0.3">
      <c r="B105" s="3" t="s">
        <v>17</v>
      </c>
      <c r="C105" s="4" t="s">
        <v>21</v>
      </c>
      <c r="D105" t="s">
        <v>209</v>
      </c>
      <c r="E105" t="s">
        <v>48</v>
      </c>
      <c r="F105" t="s">
        <v>157</v>
      </c>
      <c r="G105" t="s">
        <v>119</v>
      </c>
      <c r="H105" t="s">
        <v>75</v>
      </c>
      <c r="I105" s="4" t="str">
        <f t="shared" si="5"/>
        <v>United States</v>
      </c>
      <c r="J105" s="4" t="str">
        <f t="shared" si="6"/>
        <v>'Chicago, Illinois (United States)'</v>
      </c>
      <c r="K105" s="4" t="str">
        <f t="shared" si="7"/>
        <v>'Chicago, Illinois (US)'</v>
      </c>
      <c r="L105" s="4" t="str">
        <f t="shared" si="8"/>
        <v>108329</v>
      </c>
      <c r="M105" s="7" t="str">
        <f t="shared" si="9"/>
        <v>2017</v>
      </c>
    </row>
    <row r="106" spans="2:13" x14ac:dyDescent="0.3">
      <c r="B106" s="3" t="s">
        <v>8</v>
      </c>
      <c r="C106" s="4" t="s">
        <v>21</v>
      </c>
      <c r="D106" t="s">
        <v>210</v>
      </c>
      <c r="E106" t="s">
        <v>48</v>
      </c>
      <c r="F106" t="s">
        <v>190</v>
      </c>
      <c r="G106" t="s">
        <v>125</v>
      </c>
      <c r="H106" t="s">
        <v>75</v>
      </c>
      <c r="I106" s="4" t="str">
        <f t="shared" si="5"/>
        <v>United States</v>
      </c>
      <c r="J106" s="4" t="str">
        <f t="shared" si="6"/>
        <v>'Rochester, Minnesota (United States)'</v>
      </c>
      <c r="K106" s="4" t="str">
        <f t="shared" si="7"/>
        <v>'Rochester, Minnesota (US)'</v>
      </c>
      <c r="L106" s="4" t="str">
        <f t="shared" si="8"/>
        <v>135860</v>
      </c>
      <c r="M106" s="7" t="str">
        <f t="shared" si="9"/>
        <v>2017</v>
      </c>
    </row>
    <row r="107" spans="2:13" x14ac:dyDescent="0.3">
      <c r="B107" s="3" t="s">
        <v>17</v>
      </c>
      <c r="C107" s="4" t="s">
        <v>9</v>
      </c>
      <c r="D107" t="s">
        <v>211</v>
      </c>
      <c r="E107" t="s">
        <v>48</v>
      </c>
      <c r="F107" t="s">
        <v>212</v>
      </c>
      <c r="G107" t="s">
        <v>213</v>
      </c>
      <c r="H107" t="s">
        <v>51</v>
      </c>
      <c r="I107" s="4" t="str">
        <f t="shared" si="5"/>
        <v>United States</v>
      </c>
      <c r="J107" s="4" t="str">
        <f t="shared" si="6"/>
        <v>'Aurora, Colorado (United States)'</v>
      </c>
      <c r="K107" s="4" t="str">
        <f t="shared" si="7"/>
        <v>'Aurora, Colorado (US)'</v>
      </c>
      <c r="L107" s="4" t="str">
        <f t="shared" si="8"/>
        <v>101007</v>
      </c>
      <c r="M107" s="7" t="str">
        <f t="shared" si="9"/>
        <v>2015</v>
      </c>
    </row>
    <row r="108" spans="2:13" x14ac:dyDescent="0.3">
      <c r="B108" s="3" t="s">
        <v>17</v>
      </c>
      <c r="C108" s="4" t="s">
        <v>13</v>
      </c>
      <c r="D108" t="s">
        <v>214</v>
      </c>
      <c r="E108" t="s">
        <v>48</v>
      </c>
      <c r="F108" t="s">
        <v>212</v>
      </c>
      <c r="G108" t="s">
        <v>213</v>
      </c>
      <c r="H108" t="s">
        <v>51</v>
      </c>
      <c r="I108" s="4" t="str">
        <f t="shared" si="5"/>
        <v>United States</v>
      </c>
      <c r="J108" s="4" t="str">
        <f t="shared" si="6"/>
        <v>'Aurora, Colorado (United States)'</v>
      </c>
      <c r="K108" s="4" t="str">
        <f t="shared" si="7"/>
        <v>'Aurora, Colorado (US)'</v>
      </c>
      <c r="L108" s="4" t="str">
        <f t="shared" si="8"/>
        <v>146262</v>
      </c>
      <c r="M108" s="7" t="str">
        <f t="shared" si="9"/>
        <v>2015</v>
      </c>
    </row>
    <row r="109" spans="2:13" x14ac:dyDescent="0.3">
      <c r="B109" s="3" t="s">
        <v>8</v>
      </c>
      <c r="C109" s="4" t="s">
        <v>13</v>
      </c>
      <c r="D109" t="s">
        <v>215</v>
      </c>
      <c r="E109" t="s">
        <v>48</v>
      </c>
      <c r="F109" t="s">
        <v>212</v>
      </c>
      <c r="G109" t="s">
        <v>213</v>
      </c>
      <c r="H109" t="s">
        <v>51</v>
      </c>
      <c r="I109" s="4" t="str">
        <f t="shared" si="5"/>
        <v>United States</v>
      </c>
      <c r="J109" s="4" t="str">
        <f t="shared" si="6"/>
        <v>'Aurora, Colorado (United States)'</v>
      </c>
      <c r="K109" s="4" t="str">
        <f t="shared" si="7"/>
        <v>'Aurora, Colorado (US)'</v>
      </c>
      <c r="L109" s="4" t="str">
        <f t="shared" si="8"/>
        <v>130162</v>
      </c>
      <c r="M109" s="7" t="str">
        <f t="shared" si="9"/>
        <v>2016</v>
      </c>
    </row>
    <row r="110" spans="2:13" x14ac:dyDescent="0.3">
      <c r="B110" s="3" t="s">
        <v>8</v>
      </c>
      <c r="C110" s="4" t="s">
        <v>21</v>
      </c>
      <c r="D110" t="s">
        <v>216</v>
      </c>
      <c r="E110" t="s">
        <v>48</v>
      </c>
      <c r="F110" t="s">
        <v>217</v>
      </c>
      <c r="G110" t="s">
        <v>68</v>
      </c>
      <c r="H110" t="s">
        <v>44</v>
      </c>
      <c r="I110" s="4" t="str">
        <f t="shared" si="5"/>
        <v>United States</v>
      </c>
      <c r="J110" s="4" t="str">
        <f t="shared" si="6"/>
        <v>'Charlotte, North Carolina (United States)'</v>
      </c>
      <c r="K110" s="4" t="str">
        <f t="shared" si="7"/>
        <v>'Charlotte, North Carolina (US)'</v>
      </c>
      <c r="L110" s="4" t="str">
        <f t="shared" si="8"/>
        <v>169397</v>
      </c>
      <c r="M110" s="7" t="str">
        <f t="shared" si="9"/>
        <v>2015</v>
      </c>
    </row>
    <row r="111" spans="2:13" x14ac:dyDescent="0.3">
      <c r="B111" s="3" t="s">
        <v>17</v>
      </c>
      <c r="C111" s="4" t="s">
        <v>29</v>
      </c>
      <c r="D111" t="s">
        <v>218</v>
      </c>
      <c r="E111" t="s">
        <v>48</v>
      </c>
      <c r="F111" t="s">
        <v>217</v>
      </c>
      <c r="G111" t="s">
        <v>68</v>
      </c>
      <c r="H111" t="s">
        <v>44</v>
      </c>
      <c r="I111" s="4" t="str">
        <f t="shared" si="5"/>
        <v>United States</v>
      </c>
      <c r="J111" s="4" t="str">
        <f t="shared" si="6"/>
        <v>'Charlotte, North Carolina (United States)'</v>
      </c>
      <c r="K111" s="4" t="str">
        <f t="shared" si="7"/>
        <v>'Charlotte, North Carolina (US)'</v>
      </c>
      <c r="L111" s="4" t="str">
        <f t="shared" si="8"/>
        <v>163055</v>
      </c>
      <c r="M111" s="7" t="str">
        <f t="shared" si="9"/>
        <v>2015</v>
      </c>
    </row>
    <row r="112" spans="2:13" x14ac:dyDescent="0.3">
      <c r="B112" s="3" t="s">
        <v>8</v>
      </c>
      <c r="C112" s="4" t="s">
        <v>9</v>
      </c>
      <c r="D112" t="s">
        <v>219</v>
      </c>
      <c r="E112" t="s">
        <v>48</v>
      </c>
      <c r="F112" t="s">
        <v>217</v>
      </c>
      <c r="G112" t="s">
        <v>68</v>
      </c>
      <c r="H112" t="s">
        <v>44</v>
      </c>
      <c r="I112" s="4" t="str">
        <f t="shared" si="5"/>
        <v>United States</v>
      </c>
      <c r="J112" s="4" t="str">
        <f t="shared" si="6"/>
        <v>'Charlotte, North Carolina (United States)'</v>
      </c>
      <c r="K112" s="4" t="str">
        <f t="shared" si="7"/>
        <v>'Charlotte, North Carolina (US)'</v>
      </c>
      <c r="L112" s="4" t="str">
        <f t="shared" si="8"/>
        <v>145436</v>
      </c>
      <c r="M112" s="7" t="str">
        <f t="shared" si="9"/>
        <v>2015</v>
      </c>
    </row>
    <row r="113" spans="2:13" x14ac:dyDescent="0.3">
      <c r="B113" s="3" t="s">
        <v>8</v>
      </c>
      <c r="C113" s="4" t="s">
        <v>9</v>
      </c>
      <c r="D113" t="s">
        <v>220</v>
      </c>
      <c r="E113" t="s">
        <v>48</v>
      </c>
      <c r="F113" t="s">
        <v>221</v>
      </c>
      <c r="G113" t="s">
        <v>119</v>
      </c>
      <c r="H113" t="s">
        <v>75</v>
      </c>
      <c r="I113" s="4" t="str">
        <f t="shared" si="5"/>
        <v>United States</v>
      </c>
      <c r="J113" s="4" t="str">
        <f t="shared" si="6"/>
        <v>'Orland Park, Illinois (United States)'</v>
      </c>
      <c r="K113" s="4" t="str">
        <f t="shared" si="7"/>
        <v>'Orland Park, Illinois (US)'</v>
      </c>
      <c r="L113" s="4" t="str">
        <f t="shared" si="8"/>
        <v>156216</v>
      </c>
      <c r="M113" s="7" t="str">
        <f t="shared" si="9"/>
        <v>2014</v>
      </c>
    </row>
    <row r="114" spans="2:13" x14ac:dyDescent="0.3">
      <c r="B114" s="3" t="s">
        <v>8</v>
      </c>
      <c r="C114" s="4" t="s">
        <v>21</v>
      </c>
      <c r="D114" t="s">
        <v>222</v>
      </c>
      <c r="E114" t="s">
        <v>48</v>
      </c>
      <c r="F114" t="s">
        <v>141</v>
      </c>
      <c r="G114" t="s">
        <v>142</v>
      </c>
      <c r="H114" t="s">
        <v>96</v>
      </c>
      <c r="I114" s="4" t="str">
        <f t="shared" si="5"/>
        <v>United States</v>
      </c>
      <c r="J114" s="4" t="str">
        <f t="shared" si="6"/>
        <v>'New York City, New York (United States)'</v>
      </c>
      <c r="K114" s="4" t="str">
        <f t="shared" si="7"/>
        <v>'New York City, New York (US)'</v>
      </c>
      <c r="L114" s="4" t="str">
        <f t="shared" si="8"/>
        <v>100930</v>
      </c>
      <c r="M114" s="7" t="str">
        <f t="shared" si="9"/>
        <v>2017</v>
      </c>
    </row>
    <row r="115" spans="2:13" x14ac:dyDescent="0.3">
      <c r="B115" s="3" t="s">
        <v>17</v>
      </c>
      <c r="C115" s="4" t="s">
        <v>13</v>
      </c>
      <c r="D115" t="s">
        <v>223</v>
      </c>
      <c r="E115" t="s">
        <v>48</v>
      </c>
      <c r="F115" t="s">
        <v>224</v>
      </c>
      <c r="G115" t="s">
        <v>225</v>
      </c>
      <c r="H115" t="s">
        <v>75</v>
      </c>
      <c r="I115" s="4" t="str">
        <f t="shared" si="5"/>
        <v>United States</v>
      </c>
      <c r="J115" s="4" t="str">
        <f t="shared" si="6"/>
        <v>'Urbandale, Iowa (United States)'</v>
      </c>
      <c r="K115" s="4" t="str">
        <f t="shared" si="7"/>
        <v>'Urbandale, Iowa (US)'</v>
      </c>
      <c r="L115" s="4" t="str">
        <f t="shared" si="8"/>
        <v>160514</v>
      </c>
      <c r="M115" s="7" t="str">
        <f t="shared" si="9"/>
        <v>2017</v>
      </c>
    </row>
    <row r="116" spans="2:13" x14ac:dyDescent="0.3">
      <c r="B116" s="3" t="s">
        <v>17</v>
      </c>
      <c r="C116" s="4" t="s">
        <v>18</v>
      </c>
      <c r="D116" t="s">
        <v>226</v>
      </c>
      <c r="E116" t="s">
        <v>48</v>
      </c>
      <c r="F116" t="s">
        <v>224</v>
      </c>
      <c r="G116" t="s">
        <v>225</v>
      </c>
      <c r="H116" t="s">
        <v>75</v>
      </c>
      <c r="I116" s="4" t="str">
        <f t="shared" si="5"/>
        <v>United States</v>
      </c>
      <c r="J116" s="4" t="str">
        <f t="shared" si="6"/>
        <v>'Urbandale, Iowa (United States)'</v>
      </c>
      <c r="K116" s="4" t="str">
        <f t="shared" si="7"/>
        <v>'Urbandale, Iowa (US)'</v>
      </c>
      <c r="L116" s="4" t="str">
        <f t="shared" si="8"/>
        <v>157749</v>
      </c>
      <c r="M116" s="7" t="str">
        <f t="shared" si="9"/>
        <v>2016</v>
      </c>
    </row>
    <row r="117" spans="2:13" x14ac:dyDescent="0.3">
      <c r="B117" s="3" t="s">
        <v>8</v>
      </c>
      <c r="C117" s="4" t="s">
        <v>21</v>
      </c>
      <c r="D117" t="s">
        <v>227</v>
      </c>
      <c r="E117" t="s">
        <v>48</v>
      </c>
      <c r="F117" t="s">
        <v>228</v>
      </c>
      <c r="G117" t="s">
        <v>229</v>
      </c>
      <c r="H117" t="s">
        <v>96</v>
      </c>
      <c r="I117" s="4" t="str">
        <f t="shared" si="5"/>
        <v>United States</v>
      </c>
      <c r="J117" s="4" t="str">
        <f t="shared" si="6"/>
        <v>'Columbus, Ohio (United States)'</v>
      </c>
      <c r="K117" s="4" t="str">
        <f t="shared" si="7"/>
        <v>'Columbus, Ohio (US)'</v>
      </c>
      <c r="L117" s="4" t="str">
        <f t="shared" si="8"/>
        <v>131926</v>
      </c>
      <c r="M117" s="7" t="str">
        <f t="shared" si="9"/>
        <v>2014</v>
      </c>
    </row>
    <row r="118" spans="2:13" x14ac:dyDescent="0.3">
      <c r="B118" s="3" t="s">
        <v>8</v>
      </c>
      <c r="C118" s="4" t="s">
        <v>29</v>
      </c>
      <c r="D118" t="s">
        <v>230</v>
      </c>
      <c r="E118" t="s">
        <v>48</v>
      </c>
      <c r="F118" t="s">
        <v>228</v>
      </c>
      <c r="G118" t="s">
        <v>229</v>
      </c>
      <c r="H118" t="s">
        <v>96</v>
      </c>
      <c r="I118" s="4" t="str">
        <f t="shared" si="5"/>
        <v>United States</v>
      </c>
      <c r="J118" s="4" t="str">
        <f t="shared" si="6"/>
        <v>'Columbus, Ohio (United States)'</v>
      </c>
      <c r="K118" s="4" t="str">
        <f t="shared" si="7"/>
        <v>'Columbus, Ohio (US)'</v>
      </c>
      <c r="L118" s="4" t="str">
        <f t="shared" si="8"/>
        <v>154739</v>
      </c>
      <c r="M118" s="7" t="str">
        <f t="shared" si="9"/>
        <v>2016</v>
      </c>
    </row>
    <row r="119" spans="2:13" x14ac:dyDescent="0.3">
      <c r="B119" s="3" t="s">
        <v>17</v>
      </c>
      <c r="C119" s="4" t="s">
        <v>13</v>
      </c>
      <c r="D119" t="s">
        <v>231</v>
      </c>
      <c r="E119" t="s">
        <v>48</v>
      </c>
      <c r="F119" t="s">
        <v>228</v>
      </c>
      <c r="G119" t="s">
        <v>229</v>
      </c>
      <c r="H119" t="s">
        <v>96</v>
      </c>
      <c r="I119" s="4" t="str">
        <f t="shared" si="5"/>
        <v>United States</v>
      </c>
      <c r="J119" s="4" t="str">
        <f t="shared" si="6"/>
        <v>'Columbus, Ohio (United States)'</v>
      </c>
      <c r="K119" s="4" t="str">
        <f t="shared" si="7"/>
        <v>'Columbus, Ohio (US)'</v>
      </c>
      <c r="L119" s="4" t="str">
        <f t="shared" si="8"/>
        <v>145625</v>
      </c>
      <c r="M119" s="7" t="str">
        <f t="shared" si="9"/>
        <v>2016</v>
      </c>
    </row>
    <row r="120" spans="2:13" x14ac:dyDescent="0.3">
      <c r="B120" s="3" t="s">
        <v>8</v>
      </c>
      <c r="C120" s="4" t="s">
        <v>9</v>
      </c>
      <c r="D120" t="s">
        <v>232</v>
      </c>
      <c r="E120" t="s">
        <v>48</v>
      </c>
      <c r="F120" t="s">
        <v>228</v>
      </c>
      <c r="G120" t="s">
        <v>229</v>
      </c>
      <c r="H120" t="s">
        <v>96</v>
      </c>
      <c r="I120" s="4" t="str">
        <f t="shared" si="5"/>
        <v>United States</v>
      </c>
      <c r="J120" s="4" t="str">
        <f t="shared" si="6"/>
        <v>'Columbus, Ohio (United States)'</v>
      </c>
      <c r="K120" s="4" t="str">
        <f t="shared" si="7"/>
        <v>'Columbus, Ohio (US)'</v>
      </c>
      <c r="L120" s="4" t="str">
        <f t="shared" si="8"/>
        <v>146941</v>
      </c>
      <c r="M120" s="7" t="str">
        <f t="shared" si="9"/>
        <v>2016</v>
      </c>
    </row>
    <row r="121" spans="2:13" x14ac:dyDescent="0.3">
      <c r="B121" s="3" t="s">
        <v>8</v>
      </c>
      <c r="C121" s="4" t="s">
        <v>21</v>
      </c>
      <c r="D121" t="s">
        <v>233</v>
      </c>
      <c r="E121" t="s">
        <v>48</v>
      </c>
      <c r="F121" t="s">
        <v>70</v>
      </c>
      <c r="G121" t="s">
        <v>71</v>
      </c>
      <c r="H121" t="s">
        <v>51</v>
      </c>
      <c r="I121" s="4" t="str">
        <f t="shared" si="5"/>
        <v>United States</v>
      </c>
      <c r="J121" s="4" t="str">
        <f t="shared" si="6"/>
        <v>'Seattle, Washington (United States)'</v>
      </c>
      <c r="K121" s="4" t="str">
        <f t="shared" si="7"/>
        <v>'Seattle, Washington (US)'</v>
      </c>
      <c r="L121" s="4" t="str">
        <f t="shared" si="8"/>
        <v>159982</v>
      </c>
      <c r="M121" s="7" t="str">
        <f t="shared" si="9"/>
        <v>2015</v>
      </c>
    </row>
    <row r="122" spans="2:13" x14ac:dyDescent="0.3">
      <c r="B122" s="3" t="s">
        <v>8</v>
      </c>
      <c r="C122" s="4" t="s">
        <v>21</v>
      </c>
      <c r="D122" t="s">
        <v>234</v>
      </c>
      <c r="E122" t="s">
        <v>48</v>
      </c>
      <c r="F122" t="s">
        <v>235</v>
      </c>
      <c r="G122" t="s">
        <v>170</v>
      </c>
      <c r="H122" t="s">
        <v>44</v>
      </c>
      <c r="I122" s="4" t="str">
        <f t="shared" si="5"/>
        <v>United States</v>
      </c>
      <c r="J122" s="4" t="str">
        <f t="shared" si="6"/>
        <v>'Bristol, Tennessee (United States)'</v>
      </c>
      <c r="K122" s="4" t="str">
        <f t="shared" si="7"/>
        <v>'Bristol, Tennessee (US)'</v>
      </c>
      <c r="L122" s="4" t="str">
        <f t="shared" si="8"/>
        <v>163139</v>
      </c>
      <c r="M122" s="7" t="str">
        <f t="shared" si="9"/>
        <v>2017</v>
      </c>
    </row>
    <row r="123" spans="2:13" x14ac:dyDescent="0.3">
      <c r="B123" s="3" t="s">
        <v>8</v>
      </c>
      <c r="C123" s="4" t="s">
        <v>13</v>
      </c>
      <c r="D123" t="s">
        <v>236</v>
      </c>
      <c r="E123" t="s">
        <v>48</v>
      </c>
      <c r="F123" t="s">
        <v>237</v>
      </c>
      <c r="G123" t="s">
        <v>132</v>
      </c>
      <c r="H123" t="s">
        <v>96</v>
      </c>
      <c r="I123" s="4" t="str">
        <f t="shared" si="5"/>
        <v>United States</v>
      </c>
      <c r="J123" s="4" t="str">
        <f t="shared" si="6"/>
        <v>'Wilmington, Delaware (United States)'</v>
      </c>
      <c r="K123" s="4" t="str">
        <f t="shared" si="7"/>
        <v>'Wilmington, Delaware (US)'</v>
      </c>
      <c r="L123" s="4" t="str">
        <f t="shared" si="8"/>
        <v>155299</v>
      </c>
      <c r="M123" s="7" t="str">
        <f t="shared" si="9"/>
        <v>2017</v>
      </c>
    </row>
    <row r="124" spans="2:13" x14ac:dyDescent="0.3">
      <c r="B124" s="3" t="s">
        <v>8</v>
      </c>
      <c r="C124" s="4" t="s">
        <v>13</v>
      </c>
      <c r="D124" t="s">
        <v>238</v>
      </c>
      <c r="E124" t="s">
        <v>48</v>
      </c>
      <c r="F124" t="s">
        <v>237</v>
      </c>
      <c r="G124" t="s">
        <v>132</v>
      </c>
      <c r="H124" t="s">
        <v>96</v>
      </c>
      <c r="I124" s="4" t="str">
        <f t="shared" si="5"/>
        <v>United States</v>
      </c>
      <c r="J124" s="4" t="str">
        <f t="shared" si="6"/>
        <v>'Wilmington, Delaware (United States)'</v>
      </c>
      <c r="K124" s="4" t="str">
        <f t="shared" si="7"/>
        <v>'Wilmington, Delaware (US)'</v>
      </c>
      <c r="L124" s="4" t="str">
        <f t="shared" si="8"/>
        <v>106992</v>
      </c>
      <c r="M124" s="7" t="str">
        <f t="shared" si="9"/>
        <v>2014</v>
      </c>
    </row>
    <row r="125" spans="2:13" x14ac:dyDescent="0.3">
      <c r="B125" s="3" t="s">
        <v>17</v>
      </c>
      <c r="C125" s="4" t="s">
        <v>9</v>
      </c>
      <c r="D125" t="s">
        <v>239</v>
      </c>
      <c r="E125" t="s">
        <v>48</v>
      </c>
      <c r="F125" t="s">
        <v>237</v>
      </c>
      <c r="G125" t="s">
        <v>132</v>
      </c>
      <c r="H125" t="s">
        <v>96</v>
      </c>
      <c r="I125" s="4" t="str">
        <f t="shared" si="5"/>
        <v>United States</v>
      </c>
      <c r="J125" s="4" t="str">
        <f t="shared" si="6"/>
        <v>'Wilmington, Delaware (United States)'</v>
      </c>
      <c r="K125" s="4" t="str">
        <f t="shared" si="7"/>
        <v>'Wilmington, Delaware (US)'</v>
      </c>
      <c r="L125" s="4" t="str">
        <f t="shared" si="8"/>
        <v>125318</v>
      </c>
      <c r="M125" s="7" t="str">
        <f t="shared" si="9"/>
        <v>2016</v>
      </c>
    </row>
    <row r="126" spans="2:13" x14ac:dyDescent="0.3">
      <c r="B126" s="3" t="s">
        <v>8</v>
      </c>
      <c r="C126" s="4" t="s">
        <v>13</v>
      </c>
      <c r="D126" t="s">
        <v>240</v>
      </c>
      <c r="E126" t="s">
        <v>48</v>
      </c>
      <c r="F126" t="s">
        <v>237</v>
      </c>
      <c r="G126" t="s">
        <v>132</v>
      </c>
      <c r="H126" t="s">
        <v>96</v>
      </c>
      <c r="I126" s="4" t="str">
        <f t="shared" si="5"/>
        <v>United States</v>
      </c>
      <c r="J126" s="4" t="str">
        <f t="shared" si="6"/>
        <v>'Wilmington, Delaware (United States)'</v>
      </c>
      <c r="K126" s="4" t="str">
        <f t="shared" si="7"/>
        <v>'Wilmington, Delaware (US)'</v>
      </c>
      <c r="L126" s="4" t="str">
        <f t="shared" si="8"/>
        <v>155040</v>
      </c>
      <c r="M126" s="7" t="str">
        <f t="shared" si="9"/>
        <v>2015</v>
      </c>
    </row>
    <row r="127" spans="2:13" x14ac:dyDescent="0.3">
      <c r="B127" s="3" t="s">
        <v>17</v>
      </c>
      <c r="C127" s="4" t="s">
        <v>21</v>
      </c>
      <c r="D127" t="s">
        <v>241</v>
      </c>
      <c r="E127" t="s">
        <v>48</v>
      </c>
      <c r="F127" t="s">
        <v>237</v>
      </c>
      <c r="G127" t="s">
        <v>132</v>
      </c>
      <c r="H127" t="s">
        <v>96</v>
      </c>
      <c r="I127" s="4" t="str">
        <f t="shared" si="5"/>
        <v>United States</v>
      </c>
      <c r="J127" s="4" t="str">
        <f t="shared" si="6"/>
        <v>'Wilmington, Delaware (United States)'</v>
      </c>
      <c r="K127" s="4" t="str">
        <f t="shared" si="7"/>
        <v>'Wilmington, Delaware (US)'</v>
      </c>
      <c r="L127" s="4" t="str">
        <f t="shared" si="8"/>
        <v>136826</v>
      </c>
      <c r="M127" s="7" t="str">
        <f t="shared" si="9"/>
        <v>2017</v>
      </c>
    </row>
    <row r="128" spans="2:13" x14ac:dyDescent="0.3">
      <c r="B128" s="3" t="s">
        <v>17</v>
      </c>
      <c r="C128" s="4" t="s">
        <v>29</v>
      </c>
      <c r="D128" t="s">
        <v>242</v>
      </c>
      <c r="E128" t="s">
        <v>41</v>
      </c>
      <c r="F128" t="s">
        <v>109</v>
      </c>
      <c r="G128" t="s">
        <v>74</v>
      </c>
      <c r="H128" t="s">
        <v>75</v>
      </c>
      <c r="I128" s="4" t="str">
        <f t="shared" si="5"/>
        <v>United States</v>
      </c>
      <c r="J128" s="4" t="str">
        <f t="shared" si="6"/>
        <v>'Houston, Texas (United States)'</v>
      </c>
      <c r="K128" s="4" t="str">
        <f t="shared" si="7"/>
        <v>'Houston, Texas (US)'</v>
      </c>
      <c r="L128" s="4" t="str">
        <f t="shared" si="8"/>
        <v>111010</v>
      </c>
      <c r="M128" s="7" t="str">
        <f t="shared" si="9"/>
        <v>2016</v>
      </c>
    </row>
    <row r="129" spans="2:13" x14ac:dyDescent="0.3">
      <c r="B129" s="3" t="s">
        <v>8</v>
      </c>
      <c r="C129" s="4" t="s">
        <v>9</v>
      </c>
      <c r="D129" t="s">
        <v>243</v>
      </c>
      <c r="E129" t="s">
        <v>46</v>
      </c>
      <c r="F129" t="s">
        <v>244</v>
      </c>
      <c r="G129" t="s">
        <v>119</v>
      </c>
      <c r="H129" t="s">
        <v>75</v>
      </c>
      <c r="I129" s="4" t="str">
        <f t="shared" si="5"/>
        <v>United States</v>
      </c>
      <c r="J129" s="4" t="str">
        <f t="shared" si="6"/>
        <v>'Bloomington, Illinois (United States)'</v>
      </c>
      <c r="K129" s="4" t="str">
        <f t="shared" si="7"/>
        <v>'Bloomington, Illinois (US)'</v>
      </c>
      <c r="L129" s="4" t="str">
        <f t="shared" si="8"/>
        <v>145366</v>
      </c>
      <c r="M129" s="7" t="str">
        <f t="shared" si="9"/>
        <v>2017</v>
      </c>
    </row>
    <row r="130" spans="2:13" x14ac:dyDescent="0.3">
      <c r="B130" s="3" t="s">
        <v>17</v>
      </c>
      <c r="C130" s="4" t="s">
        <v>9</v>
      </c>
      <c r="D130" t="s">
        <v>245</v>
      </c>
      <c r="E130" t="s">
        <v>48</v>
      </c>
      <c r="F130" t="s">
        <v>246</v>
      </c>
      <c r="G130" t="s">
        <v>160</v>
      </c>
      <c r="H130" t="s">
        <v>51</v>
      </c>
      <c r="I130" s="4" t="str">
        <f t="shared" si="5"/>
        <v>United States</v>
      </c>
      <c r="J130" s="4" t="str">
        <f t="shared" si="6"/>
        <v>'Phoenix, Arizona (United States)'</v>
      </c>
      <c r="K130" s="4" t="str">
        <f t="shared" si="7"/>
        <v>'Phoenix, Arizona (US)'</v>
      </c>
      <c r="L130" s="4" t="str">
        <f t="shared" si="8"/>
        <v>163979</v>
      </c>
      <c r="M130" s="7" t="str">
        <f t="shared" si="9"/>
        <v>2017</v>
      </c>
    </row>
    <row r="131" spans="2:13" x14ac:dyDescent="0.3">
      <c r="B131" s="3" t="s">
        <v>17</v>
      </c>
      <c r="C131" s="4" t="s">
        <v>21</v>
      </c>
      <c r="D131" t="s">
        <v>247</v>
      </c>
      <c r="E131" t="s">
        <v>48</v>
      </c>
      <c r="F131" t="s">
        <v>246</v>
      </c>
      <c r="G131" t="s">
        <v>160</v>
      </c>
      <c r="H131" t="s">
        <v>51</v>
      </c>
      <c r="I131" s="4" t="str">
        <f t="shared" si="5"/>
        <v>United States</v>
      </c>
      <c r="J131" s="4" t="str">
        <f t="shared" si="6"/>
        <v>'Phoenix, Arizona (United States)'</v>
      </c>
      <c r="K131" s="4" t="str">
        <f t="shared" si="7"/>
        <v>'Phoenix, Arizona (US)'</v>
      </c>
      <c r="L131" s="4" t="str">
        <f t="shared" si="8"/>
        <v>155334</v>
      </c>
      <c r="M131" s="7" t="str">
        <f t="shared" si="9"/>
        <v>2015</v>
      </c>
    </row>
    <row r="132" spans="2:13" x14ac:dyDescent="0.3">
      <c r="B132" s="3" t="s">
        <v>17</v>
      </c>
      <c r="C132" s="4" t="s">
        <v>21</v>
      </c>
      <c r="D132" t="s">
        <v>248</v>
      </c>
      <c r="E132" t="s">
        <v>48</v>
      </c>
      <c r="F132" t="s">
        <v>49</v>
      </c>
      <c r="G132" t="s">
        <v>50</v>
      </c>
      <c r="H132" t="s">
        <v>51</v>
      </c>
      <c r="I132" s="4" t="str">
        <f t="shared" si="5"/>
        <v>United States</v>
      </c>
      <c r="J132" s="4" t="str">
        <f t="shared" si="6"/>
        <v>'Los Angeles, California (United States)'</v>
      </c>
      <c r="K132" s="4" t="str">
        <f t="shared" si="7"/>
        <v>'Los Angeles, California (US)'</v>
      </c>
      <c r="L132" s="4" t="str">
        <f t="shared" si="8"/>
        <v>118136</v>
      </c>
      <c r="M132" s="7" t="str">
        <f t="shared" si="9"/>
        <v>2017</v>
      </c>
    </row>
    <row r="133" spans="2:13" x14ac:dyDescent="0.3">
      <c r="B133" s="3" t="s">
        <v>8</v>
      </c>
      <c r="C133" s="4" t="s">
        <v>18</v>
      </c>
      <c r="D133" t="s">
        <v>249</v>
      </c>
      <c r="E133" t="s">
        <v>57</v>
      </c>
      <c r="F133" t="s">
        <v>49</v>
      </c>
      <c r="G133" t="s">
        <v>50</v>
      </c>
      <c r="H133" t="s">
        <v>51</v>
      </c>
      <c r="I133" s="4" t="str">
        <f t="shared" ref="I133:I196" si="10">TRIM(E133)</f>
        <v>United States</v>
      </c>
      <c r="J133" s="4" t="str">
        <f t="shared" ref="J133:J196" si="11">CONCATENATE("'",F133,","," ",G133," ","(",I133,")","'")</f>
        <v>'Los Angeles, California (United States)'</v>
      </c>
      <c r="K133" s="4" t="str">
        <f t="shared" ref="K133:K196" si="12">SUBSTITUTE(J133,"United States","US",1)</f>
        <v>'Los Angeles, California (US)'</v>
      </c>
      <c r="L133" s="4" t="str">
        <f t="shared" ref="L133:L196" si="13">RIGHT(D133,6)</f>
        <v>132976</v>
      </c>
      <c r="M133" s="7" t="str">
        <f t="shared" ref="M133:M196" si="14">MID(D133,4,4)</f>
        <v>2017</v>
      </c>
    </row>
    <row r="134" spans="2:13" x14ac:dyDescent="0.3">
      <c r="B134" s="3" t="s">
        <v>17</v>
      </c>
      <c r="C134" s="4" t="s">
        <v>21</v>
      </c>
      <c r="D134" t="s">
        <v>250</v>
      </c>
      <c r="E134" t="s">
        <v>48</v>
      </c>
      <c r="F134" t="s">
        <v>228</v>
      </c>
      <c r="G134" t="s">
        <v>229</v>
      </c>
      <c r="H134" t="s">
        <v>96</v>
      </c>
      <c r="I134" s="4" t="str">
        <f t="shared" si="10"/>
        <v>United States</v>
      </c>
      <c r="J134" s="4" t="str">
        <f t="shared" si="11"/>
        <v>'Columbus, Ohio (United States)'</v>
      </c>
      <c r="K134" s="4" t="str">
        <f t="shared" si="12"/>
        <v>'Columbus, Ohio (US)'</v>
      </c>
      <c r="L134" s="4" t="str">
        <f t="shared" si="13"/>
        <v>161991</v>
      </c>
      <c r="M134" s="7" t="str">
        <f t="shared" si="14"/>
        <v>2015</v>
      </c>
    </row>
    <row r="135" spans="2:13" x14ac:dyDescent="0.3">
      <c r="B135" s="3" t="s">
        <v>17</v>
      </c>
      <c r="C135" s="4" t="s">
        <v>13</v>
      </c>
      <c r="D135" t="s">
        <v>251</v>
      </c>
      <c r="E135" t="s">
        <v>48</v>
      </c>
      <c r="F135" t="s">
        <v>228</v>
      </c>
      <c r="G135" t="s">
        <v>229</v>
      </c>
      <c r="H135" t="s">
        <v>96</v>
      </c>
      <c r="I135" s="4" t="str">
        <f t="shared" si="10"/>
        <v>United States</v>
      </c>
      <c r="J135" s="4" t="str">
        <f t="shared" si="11"/>
        <v>'Columbus, Ohio (United States)'</v>
      </c>
      <c r="K135" s="4" t="str">
        <f t="shared" si="12"/>
        <v>'Columbus, Ohio (US)'</v>
      </c>
      <c r="L135" s="4" t="str">
        <f t="shared" si="13"/>
        <v>130890</v>
      </c>
      <c r="M135" s="7" t="str">
        <f t="shared" si="14"/>
        <v>2015</v>
      </c>
    </row>
    <row r="136" spans="2:13" x14ac:dyDescent="0.3">
      <c r="B136" s="3" t="s">
        <v>17</v>
      </c>
      <c r="C136" s="4" t="s">
        <v>29</v>
      </c>
      <c r="D136" t="s">
        <v>252</v>
      </c>
      <c r="E136" t="s">
        <v>61</v>
      </c>
      <c r="F136" t="s">
        <v>228</v>
      </c>
      <c r="G136" t="s">
        <v>229</v>
      </c>
      <c r="H136" t="s">
        <v>96</v>
      </c>
      <c r="I136" s="4" t="str">
        <f t="shared" si="10"/>
        <v>United States</v>
      </c>
      <c r="J136" s="4" t="str">
        <f t="shared" si="11"/>
        <v>'Columbus, Ohio (United States)'</v>
      </c>
      <c r="K136" s="4" t="str">
        <f t="shared" si="12"/>
        <v>'Columbus, Ohio (US)'</v>
      </c>
      <c r="L136" s="4" t="str">
        <f t="shared" si="13"/>
        <v>130883</v>
      </c>
      <c r="M136" s="7" t="str">
        <f t="shared" si="14"/>
        <v>2015</v>
      </c>
    </row>
    <row r="137" spans="2:13" x14ac:dyDescent="0.3">
      <c r="B137" s="3" t="s">
        <v>8</v>
      </c>
      <c r="C137" s="4" t="s">
        <v>13</v>
      </c>
      <c r="D137" t="s">
        <v>253</v>
      </c>
      <c r="E137" t="s">
        <v>48</v>
      </c>
      <c r="F137" t="s">
        <v>254</v>
      </c>
      <c r="G137" t="s">
        <v>50</v>
      </c>
      <c r="H137" t="s">
        <v>51</v>
      </c>
      <c r="I137" s="4" t="str">
        <f t="shared" si="10"/>
        <v>United States</v>
      </c>
      <c r="J137" s="4" t="str">
        <f t="shared" si="11"/>
        <v>'Roseville, California (United States)'</v>
      </c>
      <c r="K137" s="4" t="str">
        <f t="shared" si="12"/>
        <v>'Roseville, California (US)'</v>
      </c>
      <c r="L137" s="4" t="str">
        <f t="shared" si="13"/>
        <v>112697</v>
      </c>
      <c r="M137" s="7" t="str">
        <f t="shared" si="14"/>
        <v>2016</v>
      </c>
    </row>
    <row r="138" spans="2:13" x14ac:dyDescent="0.3">
      <c r="B138" s="3" t="s">
        <v>17</v>
      </c>
      <c r="C138" s="4" t="s">
        <v>21</v>
      </c>
      <c r="D138" t="s">
        <v>255</v>
      </c>
      <c r="E138" t="s">
        <v>48</v>
      </c>
      <c r="F138" t="s">
        <v>254</v>
      </c>
      <c r="G138" t="s">
        <v>50</v>
      </c>
      <c r="H138" t="s">
        <v>51</v>
      </c>
      <c r="I138" s="4" t="str">
        <f t="shared" si="10"/>
        <v>United States</v>
      </c>
      <c r="J138" s="4" t="str">
        <f t="shared" si="11"/>
        <v>'Roseville, California (United States)'</v>
      </c>
      <c r="K138" s="4" t="str">
        <f t="shared" si="12"/>
        <v>'Roseville, California (US)'</v>
      </c>
      <c r="L138" s="4" t="str">
        <f t="shared" si="13"/>
        <v>110772</v>
      </c>
      <c r="M138" s="7" t="str">
        <f t="shared" si="14"/>
        <v>2016</v>
      </c>
    </row>
    <row r="139" spans="2:13" x14ac:dyDescent="0.3">
      <c r="B139" s="3" t="s">
        <v>17</v>
      </c>
      <c r="C139" s="4" t="s">
        <v>13</v>
      </c>
      <c r="D139" t="s">
        <v>256</v>
      </c>
      <c r="E139" t="s">
        <v>65</v>
      </c>
      <c r="F139" t="s">
        <v>254</v>
      </c>
      <c r="G139" t="s">
        <v>50</v>
      </c>
      <c r="H139" t="s">
        <v>51</v>
      </c>
      <c r="I139" s="4" t="str">
        <f t="shared" si="10"/>
        <v>United States</v>
      </c>
      <c r="J139" s="4" t="str">
        <f t="shared" si="11"/>
        <v>'Roseville, California (United States)'</v>
      </c>
      <c r="K139" s="4" t="str">
        <f t="shared" si="12"/>
        <v>'Roseville, California (US)'</v>
      </c>
      <c r="L139" s="4" t="str">
        <f t="shared" si="13"/>
        <v>111451</v>
      </c>
      <c r="M139" s="7" t="str">
        <f t="shared" si="14"/>
        <v>2014</v>
      </c>
    </row>
    <row r="140" spans="2:13" x14ac:dyDescent="0.3">
      <c r="B140" s="3" t="s">
        <v>17</v>
      </c>
      <c r="C140" s="4" t="s">
        <v>9</v>
      </c>
      <c r="D140" t="s">
        <v>257</v>
      </c>
      <c r="E140" t="s">
        <v>48</v>
      </c>
      <c r="F140" t="s">
        <v>254</v>
      </c>
      <c r="G140" t="s">
        <v>50</v>
      </c>
      <c r="H140" t="s">
        <v>51</v>
      </c>
      <c r="I140" s="4" t="str">
        <f t="shared" si="10"/>
        <v>United States</v>
      </c>
      <c r="J140" s="4" t="str">
        <f t="shared" si="11"/>
        <v>'Roseville, California (United States)'</v>
      </c>
      <c r="K140" s="4" t="str">
        <f t="shared" si="12"/>
        <v>'Roseville, California (US)'</v>
      </c>
      <c r="L140" s="4" t="str">
        <f t="shared" si="13"/>
        <v>142545</v>
      </c>
      <c r="M140" s="7" t="str">
        <f t="shared" si="14"/>
        <v>2016</v>
      </c>
    </row>
    <row r="141" spans="2:13" x14ac:dyDescent="0.3">
      <c r="B141" s="3" t="s">
        <v>17</v>
      </c>
      <c r="C141" s="4" t="s">
        <v>29</v>
      </c>
      <c r="D141" t="s">
        <v>258</v>
      </c>
      <c r="E141" t="s">
        <v>48</v>
      </c>
      <c r="F141" t="s">
        <v>254</v>
      </c>
      <c r="G141" t="s">
        <v>50</v>
      </c>
      <c r="H141" t="s">
        <v>51</v>
      </c>
      <c r="I141" s="4" t="str">
        <f t="shared" si="10"/>
        <v>United States</v>
      </c>
      <c r="J141" s="4" t="str">
        <f t="shared" si="11"/>
        <v>'Roseville, California (United States)'</v>
      </c>
      <c r="K141" s="4" t="str">
        <f t="shared" si="12"/>
        <v>'Roseville, California (US)'</v>
      </c>
      <c r="L141" s="4" t="str">
        <f t="shared" si="13"/>
        <v>152380</v>
      </c>
      <c r="M141" s="7" t="str">
        <f t="shared" si="14"/>
        <v>2017</v>
      </c>
    </row>
    <row r="142" spans="2:13" x14ac:dyDescent="0.3">
      <c r="B142" s="3" t="s">
        <v>8</v>
      </c>
      <c r="C142" s="4" t="s">
        <v>13</v>
      </c>
      <c r="D142" t="s">
        <v>259</v>
      </c>
      <c r="E142" t="s">
        <v>48</v>
      </c>
      <c r="F142" t="s">
        <v>254</v>
      </c>
      <c r="G142" t="s">
        <v>50</v>
      </c>
      <c r="H142" t="s">
        <v>51</v>
      </c>
      <c r="I142" s="4" t="str">
        <f t="shared" si="10"/>
        <v>United States</v>
      </c>
      <c r="J142" s="4" t="str">
        <f t="shared" si="11"/>
        <v>'Roseville, California (United States)'</v>
      </c>
      <c r="K142" s="4" t="str">
        <f t="shared" si="12"/>
        <v>'Roseville, California (US)'</v>
      </c>
      <c r="L142" s="4" t="str">
        <f t="shared" si="13"/>
        <v>144253</v>
      </c>
      <c r="M142" s="7" t="str">
        <f t="shared" si="14"/>
        <v>2015</v>
      </c>
    </row>
    <row r="143" spans="2:13" x14ac:dyDescent="0.3">
      <c r="B143" s="3" t="s">
        <v>17</v>
      </c>
      <c r="C143" s="4" t="s">
        <v>21</v>
      </c>
      <c r="D143" t="s">
        <v>260</v>
      </c>
      <c r="E143" t="s">
        <v>77</v>
      </c>
      <c r="F143" t="s">
        <v>254</v>
      </c>
      <c r="G143" t="s">
        <v>50</v>
      </c>
      <c r="H143" t="s">
        <v>51</v>
      </c>
      <c r="I143" s="4" t="str">
        <f t="shared" si="10"/>
        <v>United States</v>
      </c>
      <c r="J143" s="4" t="str">
        <f t="shared" si="11"/>
        <v>'Roseville, California (United States)'</v>
      </c>
      <c r="K143" s="4" t="str">
        <f t="shared" si="12"/>
        <v>'Roseville, California (US)'</v>
      </c>
      <c r="L143" s="4" t="str">
        <f t="shared" si="13"/>
        <v>130960</v>
      </c>
      <c r="M143" s="7" t="str">
        <f t="shared" si="14"/>
        <v>2014</v>
      </c>
    </row>
    <row r="144" spans="2:13" x14ac:dyDescent="0.3">
      <c r="B144" s="3" t="s">
        <v>8</v>
      </c>
      <c r="C144" s="4" t="s">
        <v>21</v>
      </c>
      <c r="D144" t="s">
        <v>261</v>
      </c>
      <c r="E144" t="s">
        <v>48</v>
      </c>
      <c r="F144" t="s">
        <v>94</v>
      </c>
      <c r="G144" t="s">
        <v>95</v>
      </c>
      <c r="H144" t="s">
        <v>96</v>
      </c>
      <c r="I144" s="4" t="str">
        <f t="shared" si="10"/>
        <v>United States</v>
      </c>
      <c r="J144" s="4" t="str">
        <f t="shared" si="11"/>
        <v>'Philadelphia, Pennsylvania (United States)'</v>
      </c>
      <c r="K144" s="4" t="str">
        <f t="shared" si="12"/>
        <v>'Philadelphia, Pennsylvania (US)'</v>
      </c>
      <c r="L144" s="4" t="str">
        <f t="shared" si="13"/>
        <v>111003</v>
      </c>
      <c r="M144" s="7" t="str">
        <f t="shared" si="14"/>
        <v>2014</v>
      </c>
    </row>
    <row r="145" spans="2:13" x14ac:dyDescent="0.3">
      <c r="B145" s="3" t="s">
        <v>8</v>
      </c>
      <c r="C145" s="4" t="s">
        <v>13</v>
      </c>
      <c r="D145" t="s">
        <v>262</v>
      </c>
      <c r="E145" t="s">
        <v>48</v>
      </c>
      <c r="F145" t="s">
        <v>86</v>
      </c>
      <c r="G145" t="s">
        <v>50</v>
      </c>
      <c r="H145" t="s">
        <v>51</v>
      </c>
      <c r="I145" s="4" t="str">
        <f t="shared" si="10"/>
        <v>United States</v>
      </c>
      <c r="J145" s="4" t="str">
        <f t="shared" si="11"/>
        <v>'San Francisco, California (United States)'</v>
      </c>
      <c r="K145" s="4" t="str">
        <f t="shared" si="12"/>
        <v>'San Francisco, California (US)'</v>
      </c>
      <c r="L145" s="4" t="str">
        <f t="shared" si="13"/>
        <v>126774</v>
      </c>
      <c r="M145" s="7" t="str">
        <f t="shared" si="14"/>
        <v>2017</v>
      </c>
    </row>
    <row r="146" spans="2:13" x14ac:dyDescent="0.3">
      <c r="B146" s="3" t="s">
        <v>8</v>
      </c>
      <c r="C146" s="4" t="s">
        <v>29</v>
      </c>
      <c r="D146" t="s">
        <v>263</v>
      </c>
      <c r="E146" t="s">
        <v>85</v>
      </c>
      <c r="F146" t="s">
        <v>86</v>
      </c>
      <c r="G146" t="s">
        <v>50</v>
      </c>
      <c r="H146" t="s">
        <v>51</v>
      </c>
      <c r="I146" s="4" t="str">
        <f t="shared" si="10"/>
        <v>United States</v>
      </c>
      <c r="J146" s="4" t="str">
        <f t="shared" si="11"/>
        <v>'San Francisco, California (United States)'</v>
      </c>
      <c r="K146" s="4" t="str">
        <f t="shared" si="12"/>
        <v>'San Francisco, California (US)'</v>
      </c>
      <c r="L146" s="4" t="str">
        <f t="shared" si="13"/>
        <v>142902</v>
      </c>
      <c r="M146" s="7" t="str">
        <f t="shared" si="14"/>
        <v>2016</v>
      </c>
    </row>
    <row r="147" spans="2:13" x14ac:dyDescent="0.3">
      <c r="B147" s="3" t="s">
        <v>17</v>
      </c>
      <c r="C147" s="4" t="s">
        <v>18</v>
      </c>
      <c r="D147" t="s">
        <v>264</v>
      </c>
      <c r="E147" t="s">
        <v>48</v>
      </c>
      <c r="F147" t="s">
        <v>86</v>
      </c>
      <c r="G147" t="s">
        <v>50</v>
      </c>
      <c r="H147" t="s">
        <v>51</v>
      </c>
      <c r="I147" s="4" t="str">
        <f t="shared" si="10"/>
        <v>United States</v>
      </c>
      <c r="J147" s="4" t="str">
        <f t="shared" si="11"/>
        <v>'San Francisco, California (United States)'</v>
      </c>
      <c r="K147" s="4" t="str">
        <f t="shared" si="12"/>
        <v>'San Francisco, California (US)'</v>
      </c>
      <c r="L147" s="4" t="str">
        <f t="shared" si="13"/>
        <v>120887</v>
      </c>
      <c r="M147" s="7" t="str">
        <f t="shared" si="14"/>
        <v>2014</v>
      </c>
    </row>
    <row r="148" spans="2:13" x14ac:dyDescent="0.3">
      <c r="B148" s="3" t="s">
        <v>17</v>
      </c>
      <c r="C148" s="4" t="s">
        <v>21</v>
      </c>
      <c r="D148" t="s">
        <v>265</v>
      </c>
      <c r="E148" t="s">
        <v>48</v>
      </c>
      <c r="F148" t="s">
        <v>266</v>
      </c>
      <c r="G148" t="s">
        <v>267</v>
      </c>
      <c r="H148" t="s">
        <v>75</v>
      </c>
      <c r="I148" s="4" t="str">
        <f t="shared" si="10"/>
        <v>United States</v>
      </c>
      <c r="J148" s="4" t="str">
        <f t="shared" si="11"/>
        <v>'Independence, Missouri (United States)'</v>
      </c>
      <c r="K148" s="4" t="str">
        <f t="shared" si="12"/>
        <v>'Independence, Missouri (US)'</v>
      </c>
      <c r="L148" s="4" t="str">
        <f t="shared" si="13"/>
        <v>167850</v>
      </c>
      <c r="M148" s="7" t="str">
        <f t="shared" si="14"/>
        <v>2014</v>
      </c>
    </row>
    <row r="149" spans="2:13" x14ac:dyDescent="0.3">
      <c r="B149" s="3" t="s">
        <v>8</v>
      </c>
      <c r="C149" s="4" t="s">
        <v>13</v>
      </c>
      <c r="D149" t="s">
        <v>268</v>
      </c>
      <c r="E149" t="s">
        <v>48</v>
      </c>
      <c r="F149" t="s">
        <v>269</v>
      </c>
      <c r="G149" t="s">
        <v>50</v>
      </c>
      <c r="H149" t="s">
        <v>51</v>
      </c>
      <c r="I149" s="4" t="str">
        <f t="shared" si="10"/>
        <v>United States</v>
      </c>
      <c r="J149" s="4" t="str">
        <f t="shared" si="11"/>
        <v>'Pasadena, California (United States)'</v>
      </c>
      <c r="K149" s="4" t="str">
        <f t="shared" si="12"/>
        <v>'Pasadena, California (US)'</v>
      </c>
      <c r="L149" s="4" t="str">
        <f t="shared" si="13"/>
        <v>164259</v>
      </c>
      <c r="M149" s="7" t="str">
        <f t="shared" si="14"/>
        <v>2014</v>
      </c>
    </row>
    <row r="150" spans="2:13" x14ac:dyDescent="0.3">
      <c r="B150" s="3" t="s">
        <v>17</v>
      </c>
      <c r="C150" s="4" t="s">
        <v>9</v>
      </c>
      <c r="D150" t="s">
        <v>270</v>
      </c>
      <c r="E150" t="s">
        <v>48</v>
      </c>
      <c r="F150" t="s">
        <v>271</v>
      </c>
      <c r="G150" t="s">
        <v>229</v>
      </c>
      <c r="H150" t="s">
        <v>96</v>
      </c>
      <c r="I150" s="4" t="str">
        <f t="shared" si="10"/>
        <v>United States</v>
      </c>
      <c r="J150" s="4" t="str">
        <f t="shared" si="11"/>
        <v>'Newark, Ohio (United States)'</v>
      </c>
      <c r="K150" s="4" t="str">
        <f t="shared" si="12"/>
        <v>'Newark, Ohio (US)'</v>
      </c>
      <c r="L150" s="4" t="str">
        <f t="shared" si="13"/>
        <v>164973</v>
      </c>
      <c r="M150" s="7" t="str">
        <f t="shared" si="14"/>
        <v>2014</v>
      </c>
    </row>
    <row r="151" spans="2:13" x14ac:dyDescent="0.3">
      <c r="B151" s="3" t="s">
        <v>17</v>
      </c>
      <c r="C151" s="4" t="s">
        <v>13</v>
      </c>
      <c r="D151" t="s">
        <v>272</v>
      </c>
      <c r="E151" t="s">
        <v>48</v>
      </c>
      <c r="F151" t="s">
        <v>273</v>
      </c>
      <c r="G151" t="s">
        <v>80</v>
      </c>
      <c r="H151" t="s">
        <v>75</v>
      </c>
      <c r="I151" s="4" t="str">
        <f t="shared" si="10"/>
        <v>United States</v>
      </c>
      <c r="J151" s="4" t="str">
        <f t="shared" si="11"/>
        <v>'Franklin, Wisconsin (United States)'</v>
      </c>
      <c r="K151" s="4" t="str">
        <f t="shared" si="12"/>
        <v>'Franklin, Wisconsin (US)'</v>
      </c>
      <c r="L151" s="4" t="str">
        <f t="shared" si="13"/>
        <v>156601</v>
      </c>
      <c r="M151" s="7" t="str">
        <f t="shared" si="14"/>
        <v>2014</v>
      </c>
    </row>
    <row r="152" spans="2:13" x14ac:dyDescent="0.3">
      <c r="B152" s="3" t="s">
        <v>8</v>
      </c>
      <c r="C152" s="4" t="s">
        <v>21</v>
      </c>
      <c r="D152" t="s">
        <v>274</v>
      </c>
      <c r="E152" t="s">
        <v>48</v>
      </c>
      <c r="F152" t="s">
        <v>273</v>
      </c>
      <c r="G152" t="s">
        <v>80</v>
      </c>
      <c r="H152" t="s">
        <v>75</v>
      </c>
      <c r="I152" s="4" t="str">
        <f t="shared" si="10"/>
        <v>United States</v>
      </c>
      <c r="J152" s="4" t="str">
        <f t="shared" si="11"/>
        <v>'Franklin, Wisconsin (United States)'</v>
      </c>
      <c r="K152" s="4" t="str">
        <f t="shared" si="12"/>
        <v>'Franklin, Wisconsin (US)'</v>
      </c>
      <c r="L152" s="4" t="str">
        <f t="shared" si="13"/>
        <v>162138</v>
      </c>
      <c r="M152" s="7" t="str">
        <f t="shared" si="14"/>
        <v>2016</v>
      </c>
    </row>
    <row r="153" spans="2:13" x14ac:dyDescent="0.3">
      <c r="B153" s="3" t="s">
        <v>17</v>
      </c>
      <c r="C153" s="4" t="s">
        <v>29</v>
      </c>
      <c r="D153" t="s">
        <v>275</v>
      </c>
      <c r="E153" t="s">
        <v>48</v>
      </c>
      <c r="F153" t="s">
        <v>273</v>
      </c>
      <c r="G153" t="s">
        <v>80</v>
      </c>
      <c r="H153" t="s">
        <v>75</v>
      </c>
      <c r="I153" s="4" t="str">
        <f t="shared" si="10"/>
        <v>United States</v>
      </c>
      <c r="J153" s="4" t="str">
        <f t="shared" si="11"/>
        <v>'Franklin, Wisconsin (United States)'</v>
      </c>
      <c r="K153" s="4" t="str">
        <f t="shared" si="12"/>
        <v>'Franklin, Wisconsin (US)'</v>
      </c>
      <c r="L153" s="4" t="str">
        <f t="shared" si="13"/>
        <v>153339</v>
      </c>
      <c r="M153" s="7" t="str">
        <f t="shared" si="14"/>
        <v>2017</v>
      </c>
    </row>
    <row r="154" spans="2:13" x14ac:dyDescent="0.3">
      <c r="B154" s="3" t="s">
        <v>17</v>
      </c>
      <c r="C154" s="4" t="s">
        <v>18</v>
      </c>
      <c r="D154" t="s">
        <v>276</v>
      </c>
      <c r="E154" t="s">
        <v>48</v>
      </c>
      <c r="F154" t="s">
        <v>273</v>
      </c>
      <c r="G154" t="s">
        <v>80</v>
      </c>
      <c r="H154" t="s">
        <v>75</v>
      </c>
      <c r="I154" s="4" t="str">
        <f t="shared" si="10"/>
        <v>United States</v>
      </c>
      <c r="J154" s="4" t="str">
        <f t="shared" si="11"/>
        <v>'Franklin, Wisconsin (United States)'</v>
      </c>
      <c r="K154" s="4" t="str">
        <f t="shared" si="12"/>
        <v>'Franklin, Wisconsin (US)'</v>
      </c>
      <c r="L154" s="4" t="str">
        <f t="shared" si="13"/>
        <v>141544</v>
      </c>
      <c r="M154" s="7" t="str">
        <f t="shared" si="14"/>
        <v>2016</v>
      </c>
    </row>
    <row r="155" spans="2:13" x14ac:dyDescent="0.3">
      <c r="B155" s="3" t="s">
        <v>17</v>
      </c>
      <c r="C155" s="4" t="s">
        <v>18</v>
      </c>
      <c r="D155" t="s">
        <v>277</v>
      </c>
      <c r="E155" t="s">
        <v>48</v>
      </c>
      <c r="F155" t="s">
        <v>278</v>
      </c>
      <c r="G155" t="s">
        <v>160</v>
      </c>
      <c r="H155" t="s">
        <v>51</v>
      </c>
      <c r="I155" s="4" t="str">
        <f t="shared" si="10"/>
        <v>United States</v>
      </c>
      <c r="J155" s="4" t="str">
        <f t="shared" si="11"/>
        <v>'Scottsdale, Arizona (United States)'</v>
      </c>
      <c r="K155" s="4" t="str">
        <f t="shared" si="12"/>
        <v>'Scottsdale, Arizona (US)'</v>
      </c>
      <c r="L155" s="4" t="str">
        <f t="shared" si="13"/>
        <v>150147</v>
      </c>
      <c r="M155" s="7" t="str">
        <f t="shared" si="14"/>
        <v>2016</v>
      </c>
    </row>
    <row r="156" spans="2:13" x14ac:dyDescent="0.3">
      <c r="B156" s="3" t="s">
        <v>8</v>
      </c>
      <c r="C156" s="4" t="s">
        <v>9</v>
      </c>
      <c r="D156" t="s">
        <v>279</v>
      </c>
      <c r="E156" t="s">
        <v>48</v>
      </c>
      <c r="F156" t="s">
        <v>278</v>
      </c>
      <c r="G156" t="s">
        <v>160</v>
      </c>
      <c r="H156" t="s">
        <v>51</v>
      </c>
      <c r="I156" s="4" t="str">
        <f t="shared" si="10"/>
        <v>United States</v>
      </c>
      <c r="J156" s="4" t="str">
        <f t="shared" si="11"/>
        <v>'Scottsdale, Arizona (United States)'</v>
      </c>
      <c r="K156" s="4" t="str">
        <f t="shared" si="12"/>
        <v>'Scottsdale, Arizona (US)'</v>
      </c>
      <c r="L156" s="4" t="str">
        <f t="shared" si="13"/>
        <v>137946</v>
      </c>
      <c r="M156" s="7" t="str">
        <f t="shared" si="14"/>
        <v>2015</v>
      </c>
    </row>
    <row r="157" spans="2:13" x14ac:dyDescent="0.3">
      <c r="B157" s="3" t="s">
        <v>17</v>
      </c>
      <c r="C157" s="4" t="s">
        <v>21</v>
      </c>
      <c r="D157" t="s">
        <v>280</v>
      </c>
      <c r="E157" t="s">
        <v>48</v>
      </c>
      <c r="F157" t="s">
        <v>281</v>
      </c>
      <c r="G157" t="s">
        <v>50</v>
      </c>
      <c r="H157" t="s">
        <v>51</v>
      </c>
      <c r="I157" s="4" t="str">
        <f t="shared" si="10"/>
        <v>United States</v>
      </c>
      <c r="J157" s="4" t="str">
        <f t="shared" si="11"/>
        <v>'San Jose, California (United States)'</v>
      </c>
      <c r="K157" s="4" t="str">
        <f t="shared" si="12"/>
        <v>'San Jose, California (US)'</v>
      </c>
      <c r="L157" s="4" t="str">
        <f t="shared" si="13"/>
        <v>129924</v>
      </c>
      <c r="M157" s="7" t="str">
        <f t="shared" si="14"/>
        <v>2014</v>
      </c>
    </row>
    <row r="158" spans="2:13" x14ac:dyDescent="0.3">
      <c r="B158" s="3" t="s">
        <v>17</v>
      </c>
      <c r="C158" s="4" t="s">
        <v>21</v>
      </c>
      <c r="D158" t="s">
        <v>282</v>
      </c>
      <c r="E158" t="s">
        <v>48</v>
      </c>
      <c r="F158" t="s">
        <v>281</v>
      </c>
      <c r="G158" t="s">
        <v>50</v>
      </c>
      <c r="H158" t="s">
        <v>51</v>
      </c>
      <c r="I158" s="4" t="str">
        <f t="shared" si="10"/>
        <v>United States</v>
      </c>
      <c r="J158" s="4" t="str">
        <f t="shared" si="11"/>
        <v>'San Jose, California (United States)'</v>
      </c>
      <c r="K158" s="4" t="str">
        <f t="shared" si="12"/>
        <v>'San Jose, California (US)'</v>
      </c>
      <c r="L158" s="4" t="str">
        <f t="shared" si="13"/>
        <v>128167</v>
      </c>
      <c r="M158" s="7" t="str">
        <f t="shared" si="14"/>
        <v>2015</v>
      </c>
    </row>
    <row r="159" spans="2:13" x14ac:dyDescent="0.3">
      <c r="B159" s="3" t="s">
        <v>8</v>
      </c>
      <c r="C159" s="4" t="s">
        <v>13</v>
      </c>
      <c r="D159" t="s">
        <v>283</v>
      </c>
      <c r="E159" t="s">
        <v>48</v>
      </c>
      <c r="F159" t="s">
        <v>281</v>
      </c>
      <c r="G159" t="s">
        <v>50</v>
      </c>
      <c r="H159" t="s">
        <v>51</v>
      </c>
      <c r="I159" s="4" t="str">
        <f t="shared" si="10"/>
        <v>United States</v>
      </c>
      <c r="J159" s="4" t="str">
        <f t="shared" si="11"/>
        <v>'San Jose, California (United States)'</v>
      </c>
      <c r="K159" s="4" t="str">
        <f t="shared" si="12"/>
        <v>'San Jose, California (US)'</v>
      </c>
      <c r="L159" s="4" t="str">
        <f t="shared" si="13"/>
        <v>122336</v>
      </c>
      <c r="M159" s="7" t="str">
        <f t="shared" si="14"/>
        <v>2014</v>
      </c>
    </row>
    <row r="160" spans="2:13" x14ac:dyDescent="0.3">
      <c r="B160" s="3" t="s">
        <v>8</v>
      </c>
      <c r="C160" s="4" t="s">
        <v>29</v>
      </c>
      <c r="D160" t="s">
        <v>284</v>
      </c>
      <c r="E160" t="s">
        <v>48</v>
      </c>
      <c r="F160" t="s">
        <v>70</v>
      </c>
      <c r="G160" t="s">
        <v>71</v>
      </c>
      <c r="H160" t="s">
        <v>51</v>
      </c>
      <c r="I160" s="4" t="str">
        <f t="shared" si="10"/>
        <v>United States</v>
      </c>
      <c r="J160" s="4" t="str">
        <f t="shared" si="11"/>
        <v>'Seattle, Washington (United States)'</v>
      </c>
      <c r="K160" s="4" t="str">
        <f t="shared" si="12"/>
        <v>'Seattle, Washington (US)'</v>
      </c>
      <c r="L160" s="4" t="str">
        <f t="shared" si="13"/>
        <v>120712</v>
      </c>
      <c r="M160" s="7" t="str">
        <f t="shared" si="14"/>
        <v>2015</v>
      </c>
    </row>
    <row r="161" spans="2:13" x14ac:dyDescent="0.3">
      <c r="B161" s="3" t="s">
        <v>17</v>
      </c>
      <c r="C161" s="4" t="s">
        <v>9</v>
      </c>
      <c r="D161" t="s">
        <v>285</v>
      </c>
      <c r="E161" t="s">
        <v>48</v>
      </c>
      <c r="F161" t="s">
        <v>70</v>
      </c>
      <c r="G161" t="s">
        <v>71</v>
      </c>
      <c r="H161" t="s">
        <v>51</v>
      </c>
      <c r="I161" s="4" t="str">
        <f t="shared" si="10"/>
        <v>United States</v>
      </c>
      <c r="J161" s="4" t="str">
        <f t="shared" si="11"/>
        <v>'Seattle, Washington (United States)'</v>
      </c>
      <c r="K161" s="4" t="str">
        <f t="shared" si="12"/>
        <v>'Seattle, Washington (US)'</v>
      </c>
      <c r="L161" s="4" t="str">
        <f t="shared" si="13"/>
        <v>169901</v>
      </c>
      <c r="M161" s="7" t="str">
        <f t="shared" si="14"/>
        <v>2017</v>
      </c>
    </row>
    <row r="162" spans="2:13" x14ac:dyDescent="0.3">
      <c r="B162" s="3" t="s">
        <v>8</v>
      </c>
      <c r="C162" s="4" t="s">
        <v>9</v>
      </c>
      <c r="D162" t="s">
        <v>286</v>
      </c>
      <c r="E162" t="s">
        <v>48</v>
      </c>
      <c r="F162" t="s">
        <v>287</v>
      </c>
      <c r="G162" t="s">
        <v>288</v>
      </c>
      <c r="H162" t="s">
        <v>75</v>
      </c>
      <c r="I162" s="4" t="str">
        <f t="shared" si="10"/>
        <v>United States</v>
      </c>
      <c r="J162" s="4" t="str">
        <f t="shared" si="11"/>
        <v>'Edmond, Oklahoma (United States)'</v>
      </c>
      <c r="K162" s="4" t="str">
        <f t="shared" si="12"/>
        <v>'Edmond, Oklahoma (US)'</v>
      </c>
      <c r="L162" s="4" t="str">
        <f t="shared" si="13"/>
        <v>134306</v>
      </c>
      <c r="M162" s="7" t="str">
        <f t="shared" si="14"/>
        <v>2017</v>
      </c>
    </row>
    <row r="163" spans="2:13" x14ac:dyDescent="0.3">
      <c r="B163" s="3" t="s">
        <v>17</v>
      </c>
      <c r="C163" s="4" t="s">
        <v>21</v>
      </c>
      <c r="D163" t="s">
        <v>289</v>
      </c>
      <c r="E163" t="s">
        <v>48</v>
      </c>
      <c r="F163" t="s">
        <v>287</v>
      </c>
      <c r="G163" t="s">
        <v>288</v>
      </c>
      <c r="H163" t="s">
        <v>75</v>
      </c>
      <c r="I163" s="4" t="str">
        <f t="shared" si="10"/>
        <v>United States</v>
      </c>
      <c r="J163" s="4" t="str">
        <f t="shared" si="11"/>
        <v>'Edmond, Oklahoma (United States)'</v>
      </c>
      <c r="K163" s="4" t="str">
        <f t="shared" si="12"/>
        <v>'Edmond, Oklahoma (US)'</v>
      </c>
      <c r="L163" s="4" t="str">
        <f t="shared" si="13"/>
        <v>129714</v>
      </c>
      <c r="M163" s="7" t="str">
        <f t="shared" si="14"/>
        <v>2016</v>
      </c>
    </row>
    <row r="164" spans="2:13" x14ac:dyDescent="0.3">
      <c r="B164" s="3" t="s">
        <v>17</v>
      </c>
      <c r="C164" s="4" t="s">
        <v>9</v>
      </c>
      <c r="D164" t="s">
        <v>290</v>
      </c>
      <c r="E164" t="s">
        <v>48</v>
      </c>
      <c r="F164" t="s">
        <v>49</v>
      </c>
      <c r="G164" t="s">
        <v>50</v>
      </c>
      <c r="H164" t="s">
        <v>51</v>
      </c>
      <c r="I164" s="4" t="str">
        <f t="shared" si="10"/>
        <v>United States</v>
      </c>
      <c r="J164" s="4" t="str">
        <f t="shared" si="11"/>
        <v>'Los Angeles, California (United States)'</v>
      </c>
      <c r="K164" s="4" t="str">
        <f t="shared" si="12"/>
        <v>'Los Angeles, California (US)'</v>
      </c>
      <c r="L164" s="4" t="str">
        <f t="shared" si="13"/>
        <v>138520</v>
      </c>
      <c r="M164" s="7" t="str">
        <f t="shared" si="14"/>
        <v>2016</v>
      </c>
    </row>
    <row r="165" spans="2:13" x14ac:dyDescent="0.3">
      <c r="B165" s="3" t="s">
        <v>8</v>
      </c>
      <c r="C165" s="4" t="s">
        <v>29</v>
      </c>
      <c r="D165" t="s">
        <v>291</v>
      </c>
      <c r="E165" t="s">
        <v>48</v>
      </c>
      <c r="F165" t="s">
        <v>94</v>
      </c>
      <c r="G165" t="s">
        <v>95</v>
      </c>
      <c r="H165" t="s">
        <v>96</v>
      </c>
      <c r="I165" s="4" t="str">
        <f t="shared" si="10"/>
        <v>United States</v>
      </c>
      <c r="J165" s="4" t="str">
        <f t="shared" si="11"/>
        <v>'Philadelphia, Pennsylvania (United States)'</v>
      </c>
      <c r="K165" s="4" t="str">
        <f t="shared" si="12"/>
        <v>'Philadelphia, Pennsylvania (US)'</v>
      </c>
      <c r="L165" s="4" t="str">
        <f t="shared" si="13"/>
        <v>130001</v>
      </c>
      <c r="M165" s="7" t="str">
        <f t="shared" si="14"/>
        <v>2016</v>
      </c>
    </row>
    <row r="166" spans="2:13" x14ac:dyDescent="0.3">
      <c r="B166" s="3" t="s">
        <v>17</v>
      </c>
      <c r="C166" s="4" t="s">
        <v>9</v>
      </c>
      <c r="D166" t="s">
        <v>292</v>
      </c>
      <c r="E166" t="s">
        <v>48</v>
      </c>
      <c r="F166" t="s">
        <v>293</v>
      </c>
      <c r="G166" t="s">
        <v>294</v>
      </c>
      <c r="H166" t="s">
        <v>51</v>
      </c>
      <c r="I166" s="4" t="str">
        <f t="shared" si="10"/>
        <v>United States</v>
      </c>
      <c r="J166" s="4" t="str">
        <f t="shared" si="11"/>
        <v>'Carlsbad, New Mexico (United States)'</v>
      </c>
      <c r="K166" s="4" t="str">
        <f t="shared" si="12"/>
        <v>'Carlsbad, New Mexico (US)'</v>
      </c>
      <c r="L166" s="4" t="str">
        <f t="shared" si="13"/>
        <v>155698</v>
      </c>
      <c r="M166" s="7" t="str">
        <f t="shared" si="14"/>
        <v>2017</v>
      </c>
    </row>
    <row r="167" spans="2:13" x14ac:dyDescent="0.3">
      <c r="B167" s="3" t="s">
        <v>17</v>
      </c>
      <c r="C167" s="4" t="s">
        <v>13</v>
      </c>
      <c r="D167" t="s">
        <v>295</v>
      </c>
      <c r="E167" t="s">
        <v>48</v>
      </c>
      <c r="F167" t="s">
        <v>70</v>
      </c>
      <c r="G167" t="s">
        <v>71</v>
      </c>
      <c r="H167" t="s">
        <v>51</v>
      </c>
      <c r="I167" s="4" t="str">
        <f t="shared" si="10"/>
        <v>United States</v>
      </c>
      <c r="J167" s="4" t="str">
        <f t="shared" si="11"/>
        <v>'Seattle, Washington (United States)'</v>
      </c>
      <c r="K167" s="4" t="str">
        <f t="shared" si="12"/>
        <v>'Seattle, Washington (US)'</v>
      </c>
      <c r="L167" s="4" t="str">
        <f t="shared" si="13"/>
        <v>144904</v>
      </c>
      <c r="M167" s="7" t="str">
        <f t="shared" si="14"/>
        <v>2017</v>
      </c>
    </row>
    <row r="168" spans="2:13" x14ac:dyDescent="0.3">
      <c r="B168" s="3" t="s">
        <v>8</v>
      </c>
      <c r="C168" s="4" t="s">
        <v>29</v>
      </c>
      <c r="D168" t="s">
        <v>296</v>
      </c>
      <c r="E168" t="s">
        <v>48</v>
      </c>
      <c r="F168" t="s">
        <v>297</v>
      </c>
      <c r="G168" t="s">
        <v>74</v>
      </c>
      <c r="H168" t="s">
        <v>75</v>
      </c>
      <c r="I168" s="4" t="str">
        <f t="shared" si="10"/>
        <v>United States</v>
      </c>
      <c r="J168" s="4" t="str">
        <f t="shared" si="11"/>
        <v>'San Antonio, Texas (United States)'</v>
      </c>
      <c r="K168" s="4" t="str">
        <f t="shared" si="12"/>
        <v>'San Antonio, Texas (US)'</v>
      </c>
      <c r="L168" s="4" t="str">
        <f t="shared" si="13"/>
        <v>123344</v>
      </c>
      <c r="M168" s="7" t="str">
        <f t="shared" si="14"/>
        <v>2014</v>
      </c>
    </row>
    <row r="169" spans="2:13" x14ac:dyDescent="0.3">
      <c r="B169" s="3" t="s">
        <v>8</v>
      </c>
      <c r="C169" s="4" t="s">
        <v>13</v>
      </c>
      <c r="D169" t="s">
        <v>298</v>
      </c>
      <c r="E169" t="s">
        <v>48</v>
      </c>
      <c r="F169" t="s">
        <v>297</v>
      </c>
      <c r="G169" t="s">
        <v>74</v>
      </c>
      <c r="H169" t="s">
        <v>75</v>
      </c>
      <c r="I169" s="4" t="str">
        <f t="shared" si="10"/>
        <v>United States</v>
      </c>
      <c r="J169" s="4" t="str">
        <f t="shared" si="11"/>
        <v>'San Antonio, Texas (United States)'</v>
      </c>
      <c r="K169" s="4" t="str">
        <f t="shared" si="12"/>
        <v>'San Antonio, Texas (US)'</v>
      </c>
      <c r="L169" s="4" t="str">
        <f t="shared" si="13"/>
        <v>155516</v>
      </c>
      <c r="M169" s="7" t="str">
        <f t="shared" si="14"/>
        <v>2016</v>
      </c>
    </row>
    <row r="170" spans="2:13" x14ac:dyDescent="0.3">
      <c r="B170" s="3" t="s">
        <v>17</v>
      </c>
      <c r="C170" s="4" t="s">
        <v>13</v>
      </c>
      <c r="D170" t="s">
        <v>299</v>
      </c>
      <c r="E170" t="s">
        <v>48</v>
      </c>
      <c r="F170" t="s">
        <v>297</v>
      </c>
      <c r="G170" t="s">
        <v>74</v>
      </c>
      <c r="H170" t="s">
        <v>75</v>
      </c>
      <c r="I170" s="4" t="str">
        <f t="shared" si="10"/>
        <v>United States</v>
      </c>
      <c r="J170" s="4" t="str">
        <f t="shared" si="11"/>
        <v>'San Antonio, Texas (United States)'</v>
      </c>
      <c r="K170" s="4" t="str">
        <f t="shared" si="12"/>
        <v>'San Antonio, Texas (US)'</v>
      </c>
      <c r="L170" s="4" t="str">
        <f t="shared" si="13"/>
        <v>104745</v>
      </c>
      <c r="M170" s="7" t="str">
        <f t="shared" si="14"/>
        <v>2017</v>
      </c>
    </row>
    <row r="171" spans="2:13" x14ac:dyDescent="0.3">
      <c r="B171" s="3" t="s">
        <v>8</v>
      </c>
      <c r="C171" s="4" t="s">
        <v>9</v>
      </c>
      <c r="D171" t="s">
        <v>300</v>
      </c>
      <c r="E171" t="s">
        <v>48</v>
      </c>
      <c r="F171" t="s">
        <v>297</v>
      </c>
      <c r="G171" t="s">
        <v>74</v>
      </c>
      <c r="H171" t="s">
        <v>75</v>
      </c>
      <c r="I171" s="4" t="str">
        <f t="shared" si="10"/>
        <v>United States</v>
      </c>
      <c r="J171" s="4" t="str">
        <f t="shared" si="11"/>
        <v>'San Antonio, Texas (United States)'</v>
      </c>
      <c r="K171" s="4" t="str">
        <f t="shared" si="12"/>
        <v>'San Antonio, Texas (US)'</v>
      </c>
      <c r="L171" s="4" t="str">
        <f t="shared" si="13"/>
        <v>119137</v>
      </c>
      <c r="M171" s="7" t="str">
        <f t="shared" si="14"/>
        <v>2014</v>
      </c>
    </row>
    <row r="172" spans="2:13" x14ac:dyDescent="0.3">
      <c r="B172" s="3" t="s">
        <v>8</v>
      </c>
      <c r="C172" s="4" t="s">
        <v>9</v>
      </c>
      <c r="D172" t="s">
        <v>301</v>
      </c>
      <c r="E172" t="s">
        <v>48</v>
      </c>
      <c r="F172" t="s">
        <v>297</v>
      </c>
      <c r="G172" t="s">
        <v>74</v>
      </c>
      <c r="H172" t="s">
        <v>75</v>
      </c>
      <c r="I172" s="4" t="str">
        <f t="shared" si="10"/>
        <v>United States</v>
      </c>
      <c r="J172" s="4" t="str">
        <f t="shared" si="11"/>
        <v>'San Antonio, Texas (United States)'</v>
      </c>
      <c r="K172" s="4" t="str">
        <f t="shared" si="12"/>
        <v>'San Antonio, Texas (US)'</v>
      </c>
      <c r="L172" s="4" t="str">
        <f t="shared" si="13"/>
        <v>134656</v>
      </c>
      <c r="M172" s="7" t="str">
        <f t="shared" si="14"/>
        <v>2016</v>
      </c>
    </row>
    <row r="173" spans="2:13" x14ac:dyDescent="0.3">
      <c r="B173" s="3" t="s">
        <v>8</v>
      </c>
      <c r="C173" s="4" t="s">
        <v>13</v>
      </c>
      <c r="D173" t="s">
        <v>302</v>
      </c>
      <c r="E173" t="s">
        <v>48</v>
      </c>
      <c r="F173" t="s">
        <v>297</v>
      </c>
      <c r="G173" t="s">
        <v>74</v>
      </c>
      <c r="H173" t="s">
        <v>75</v>
      </c>
      <c r="I173" s="4" t="str">
        <f t="shared" si="10"/>
        <v>United States</v>
      </c>
      <c r="J173" s="4" t="str">
        <f t="shared" si="11"/>
        <v>'San Antonio, Texas (United States)'</v>
      </c>
      <c r="K173" s="4" t="str">
        <f t="shared" si="12"/>
        <v>'San Antonio, Texas (US)'</v>
      </c>
      <c r="L173" s="4" t="str">
        <f t="shared" si="13"/>
        <v>134481</v>
      </c>
      <c r="M173" s="7" t="str">
        <f t="shared" si="14"/>
        <v>2017</v>
      </c>
    </row>
    <row r="174" spans="2:13" x14ac:dyDescent="0.3">
      <c r="B174" s="3" t="s">
        <v>17</v>
      </c>
      <c r="C174" s="4" t="s">
        <v>18</v>
      </c>
      <c r="D174" t="s">
        <v>303</v>
      </c>
      <c r="E174" t="s">
        <v>48</v>
      </c>
      <c r="F174" t="s">
        <v>297</v>
      </c>
      <c r="G174" t="s">
        <v>74</v>
      </c>
      <c r="H174" t="s">
        <v>75</v>
      </c>
      <c r="I174" s="4" t="str">
        <f t="shared" si="10"/>
        <v>United States</v>
      </c>
      <c r="J174" s="4" t="str">
        <f t="shared" si="11"/>
        <v>'San Antonio, Texas (United States)'</v>
      </c>
      <c r="K174" s="4" t="str">
        <f t="shared" si="12"/>
        <v>'San Antonio, Texas (US)'</v>
      </c>
      <c r="L174" s="4" t="str">
        <f t="shared" si="13"/>
        <v>130792</v>
      </c>
      <c r="M174" s="7" t="str">
        <f t="shared" si="14"/>
        <v>2015</v>
      </c>
    </row>
    <row r="175" spans="2:13" x14ac:dyDescent="0.3">
      <c r="B175" s="3" t="s">
        <v>17</v>
      </c>
      <c r="C175" s="4" t="s">
        <v>29</v>
      </c>
      <c r="D175" t="s">
        <v>304</v>
      </c>
      <c r="E175" t="s">
        <v>48</v>
      </c>
      <c r="F175" t="s">
        <v>49</v>
      </c>
      <c r="G175" t="s">
        <v>50</v>
      </c>
      <c r="H175" t="s">
        <v>51</v>
      </c>
      <c r="I175" s="4" t="str">
        <f t="shared" si="10"/>
        <v>United States</v>
      </c>
      <c r="J175" s="4" t="str">
        <f t="shared" si="11"/>
        <v>'Los Angeles, California (United States)'</v>
      </c>
      <c r="K175" s="4" t="str">
        <f t="shared" si="12"/>
        <v>'Los Angeles, California (US)'</v>
      </c>
      <c r="L175" s="4" t="str">
        <f t="shared" si="13"/>
        <v>134775</v>
      </c>
      <c r="M175" s="7" t="str">
        <f t="shared" si="14"/>
        <v>2016</v>
      </c>
    </row>
    <row r="176" spans="2:13" x14ac:dyDescent="0.3">
      <c r="B176" s="3" t="s">
        <v>8</v>
      </c>
      <c r="C176" s="4" t="s">
        <v>21</v>
      </c>
      <c r="D176" t="s">
        <v>305</v>
      </c>
      <c r="E176" t="s">
        <v>48</v>
      </c>
      <c r="F176" t="s">
        <v>49</v>
      </c>
      <c r="G176" t="s">
        <v>50</v>
      </c>
      <c r="H176" t="s">
        <v>51</v>
      </c>
      <c r="I176" s="4" t="str">
        <f t="shared" si="10"/>
        <v>United States</v>
      </c>
      <c r="J176" s="4" t="str">
        <f t="shared" si="11"/>
        <v>'Los Angeles, California (United States)'</v>
      </c>
      <c r="K176" s="4" t="str">
        <f t="shared" si="12"/>
        <v>'Los Angeles, California (US)'</v>
      </c>
      <c r="L176" s="4" t="str">
        <f t="shared" si="13"/>
        <v>125395</v>
      </c>
      <c r="M176" s="7" t="str">
        <f t="shared" si="14"/>
        <v>2015</v>
      </c>
    </row>
    <row r="177" spans="2:13" x14ac:dyDescent="0.3">
      <c r="B177" s="3" t="s">
        <v>8</v>
      </c>
      <c r="C177" s="4" t="s">
        <v>13</v>
      </c>
      <c r="D177" t="s">
        <v>306</v>
      </c>
      <c r="E177" t="s">
        <v>48</v>
      </c>
      <c r="F177" t="s">
        <v>49</v>
      </c>
      <c r="G177" t="s">
        <v>50</v>
      </c>
      <c r="H177" t="s">
        <v>51</v>
      </c>
      <c r="I177" s="4" t="str">
        <f t="shared" si="10"/>
        <v>United States</v>
      </c>
      <c r="J177" s="4" t="str">
        <f t="shared" si="11"/>
        <v>'Los Angeles, California (United States)'</v>
      </c>
      <c r="K177" s="4" t="str">
        <f t="shared" si="12"/>
        <v>'Los Angeles, California (US)'</v>
      </c>
      <c r="L177" s="4" t="str">
        <f t="shared" si="13"/>
        <v>168935</v>
      </c>
      <c r="M177" s="7" t="str">
        <f t="shared" si="14"/>
        <v>2015</v>
      </c>
    </row>
    <row r="178" spans="2:13" x14ac:dyDescent="0.3">
      <c r="B178" s="3" t="s">
        <v>8</v>
      </c>
      <c r="C178" s="4" t="s">
        <v>13</v>
      </c>
      <c r="D178" t="s">
        <v>307</v>
      </c>
      <c r="E178" t="s">
        <v>48</v>
      </c>
      <c r="F178" t="s">
        <v>157</v>
      </c>
      <c r="G178" t="s">
        <v>119</v>
      </c>
      <c r="H178" t="s">
        <v>75</v>
      </c>
      <c r="I178" s="4" t="str">
        <f t="shared" si="10"/>
        <v>United States</v>
      </c>
      <c r="J178" s="4" t="str">
        <f t="shared" si="11"/>
        <v>'Chicago, Illinois (United States)'</v>
      </c>
      <c r="K178" s="4" t="str">
        <f t="shared" si="12"/>
        <v>'Chicago, Illinois (US)'</v>
      </c>
      <c r="L178" s="4" t="str">
        <f t="shared" si="13"/>
        <v>122756</v>
      </c>
      <c r="M178" s="7" t="str">
        <f t="shared" si="14"/>
        <v>2015</v>
      </c>
    </row>
    <row r="179" spans="2:13" x14ac:dyDescent="0.3">
      <c r="B179" s="3" t="s">
        <v>8</v>
      </c>
      <c r="C179" s="4" t="s">
        <v>13</v>
      </c>
      <c r="D179" t="s">
        <v>308</v>
      </c>
      <c r="E179" t="s">
        <v>48</v>
      </c>
      <c r="F179" t="s">
        <v>157</v>
      </c>
      <c r="G179" t="s">
        <v>119</v>
      </c>
      <c r="H179" t="s">
        <v>75</v>
      </c>
      <c r="I179" s="4" t="str">
        <f t="shared" si="10"/>
        <v>United States</v>
      </c>
      <c r="J179" s="4" t="str">
        <f t="shared" si="11"/>
        <v>'Chicago, Illinois (United States)'</v>
      </c>
      <c r="K179" s="4" t="str">
        <f t="shared" si="12"/>
        <v>'Chicago, Illinois (US)'</v>
      </c>
      <c r="L179" s="4" t="str">
        <f t="shared" si="13"/>
        <v>115973</v>
      </c>
      <c r="M179" s="7" t="str">
        <f t="shared" si="14"/>
        <v>2014</v>
      </c>
    </row>
    <row r="180" spans="2:13" x14ac:dyDescent="0.3">
      <c r="B180" s="3" t="s">
        <v>8</v>
      </c>
      <c r="C180" s="4" t="s">
        <v>9</v>
      </c>
      <c r="D180" t="s">
        <v>309</v>
      </c>
      <c r="E180" t="s">
        <v>48</v>
      </c>
      <c r="F180" t="s">
        <v>109</v>
      </c>
      <c r="G180" t="s">
        <v>74</v>
      </c>
      <c r="H180" t="s">
        <v>75</v>
      </c>
      <c r="I180" s="4" t="str">
        <f t="shared" si="10"/>
        <v>United States</v>
      </c>
      <c r="J180" s="4" t="str">
        <f t="shared" si="11"/>
        <v>'Houston, Texas (United States)'</v>
      </c>
      <c r="K180" s="4" t="str">
        <f t="shared" si="12"/>
        <v>'Houston, Texas (US)'</v>
      </c>
      <c r="L180" s="4" t="str">
        <f t="shared" si="13"/>
        <v>101798</v>
      </c>
      <c r="M180" s="7" t="str">
        <f t="shared" si="14"/>
        <v>2017</v>
      </c>
    </row>
    <row r="181" spans="2:13" x14ac:dyDescent="0.3">
      <c r="B181" s="3" t="s">
        <v>8</v>
      </c>
      <c r="C181" s="4" t="s">
        <v>13</v>
      </c>
      <c r="D181" t="s">
        <v>310</v>
      </c>
      <c r="E181" t="s">
        <v>48</v>
      </c>
      <c r="F181" t="s">
        <v>271</v>
      </c>
      <c r="G181" t="s">
        <v>229</v>
      </c>
      <c r="H181" t="s">
        <v>96</v>
      </c>
      <c r="I181" s="4" t="str">
        <f t="shared" si="10"/>
        <v>United States</v>
      </c>
      <c r="J181" s="4" t="str">
        <f t="shared" si="11"/>
        <v>'Newark, Ohio (United States)'</v>
      </c>
      <c r="K181" s="4" t="str">
        <f t="shared" si="12"/>
        <v>'Newark, Ohio (US)'</v>
      </c>
      <c r="L181" s="4" t="str">
        <f t="shared" si="13"/>
        <v>135972</v>
      </c>
      <c r="M181" s="7" t="str">
        <f t="shared" si="14"/>
        <v>2014</v>
      </c>
    </row>
    <row r="182" spans="2:13" x14ac:dyDescent="0.3">
      <c r="B182" s="3" t="s">
        <v>8</v>
      </c>
      <c r="C182" s="4" t="s">
        <v>9</v>
      </c>
      <c r="D182" t="s">
        <v>311</v>
      </c>
      <c r="E182" t="s">
        <v>48</v>
      </c>
      <c r="F182" t="s">
        <v>271</v>
      </c>
      <c r="G182" t="s">
        <v>229</v>
      </c>
      <c r="H182" t="s">
        <v>96</v>
      </c>
      <c r="I182" s="4" t="str">
        <f t="shared" si="10"/>
        <v>United States</v>
      </c>
      <c r="J182" s="4" t="str">
        <f t="shared" si="11"/>
        <v>'Newark, Ohio (United States)'</v>
      </c>
      <c r="K182" s="4" t="str">
        <f t="shared" si="12"/>
        <v>'Newark, Ohio (US)'</v>
      </c>
      <c r="L182" s="4" t="str">
        <f t="shared" si="13"/>
        <v>134971</v>
      </c>
      <c r="M182" s="7" t="str">
        <f t="shared" si="14"/>
        <v>2014</v>
      </c>
    </row>
    <row r="183" spans="2:13" x14ac:dyDescent="0.3">
      <c r="B183" s="3" t="s">
        <v>8</v>
      </c>
      <c r="C183" s="4" t="s">
        <v>21</v>
      </c>
      <c r="D183" t="s">
        <v>312</v>
      </c>
      <c r="E183" t="s">
        <v>48</v>
      </c>
      <c r="F183" t="s">
        <v>141</v>
      </c>
      <c r="G183" t="s">
        <v>142</v>
      </c>
      <c r="H183" t="s">
        <v>96</v>
      </c>
      <c r="I183" s="4" t="str">
        <f t="shared" si="10"/>
        <v>United States</v>
      </c>
      <c r="J183" s="4" t="str">
        <f t="shared" si="11"/>
        <v>'New York City, New York (United States)'</v>
      </c>
      <c r="K183" s="4" t="str">
        <f t="shared" si="12"/>
        <v>'New York City, New York (US)'</v>
      </c>
      <c r="L183" s="4" t="str">
        <f t="shared" si="13"/>
        <v>102946</v>
      </c>
      <c r="M183" s="7" t="str">
        <f t="shared" si="14"/>
        <v>2017</v>
      </c>
    </row>
    <row r="184" spans="2:13" x14ac:dyDescent="0.3">
      <c r="B184" s="3" t="s">
        <v>17</v>
      </c>
      <c r="C184" s="4" t="s">
        <v>13</v>
      </c>
      <c r="D184" t="s">
        <v>313</v>
      </c>
      <c r="E184" t="s">
        <v>48</v>
      </c>
      <c r="F184" t="s">
        <v>178</v>
      </c>
      <c r="G184" t="s">
        <v>119</v>
      </c>
      <c r="H184" t="s">
        <v>75</v>
      </c>
      <c r="I184" s="4" t="str">
        <f t="shared" si="10"/>
        <v>United States</v>
      </c>
      <c r="J184" s="4" t="str">
        <f t="shared" si="11"/>
        <v>'Decatur, Illinois (United States)'</v>
      </c>
      <c r="K184" s="4" t="str">
        <f t="shared" si="12"/>
        <v>'Decatur, Illinois (US)'</v>
      </c>
      <c r="L184" s="4" t="str">
        <f t="shared" si="13"/>
        <v>165603</v>
      </c>
      <c r="M184" s="7" t="str">
        <f t="shared" si="14"/>
        <v>2017</v>
      </c>
    </row>
    <row r="185" spans="2:13" x14ac:dyDescent="0.3">
      <c r="B185" s="3" t="s">
        <v>8</v>
      </c>
      <c r="C185" s="4" t="s">
        <v>13</v>
      </c>
      <c r="D185" t="s">
        <v>314</v>
      </c>
      <c r="E185" t="s">
        <v>48</v>
      </c>
      <c r="F185" t="s">
        <v>178</v>
      </c>
      <c r="G185" t="s">
        <v>119</v>
      </c>
      <c r="H185" t="s">
        <v>75</v>
      </c>
      <c r="I185" s="4" t="str">
        <f t="shared" si="10"/>
        <v>United States</v>
      </c>
      <c r="J185" s="4" t="str">
        <f t="shared" si="11"/>
        <v>'Decatur, Illinois (United States)'</v>
      </c>
      <c r="K185" s="4" t="str">
        <f t="shared" si="12"/>
        <v>'Decatur, Illinois (US)'</v>
      </c>
      <c r="L185" s="4" t="str">
        <f t="shared" si="13"/>
        <v>122259</v>
      </c>
      <c r="M185" s="7" t="str">
        <f t="shared" si="14"/>
        <v>2015</v>
      </c>
    </row>
    <row r="186" spans="2:13" x14ac:dyDescent="0.3">
      <c r="B186" s="3" t="s">
        <v>8</v>
      </c>
      <c r="C186" s="4" t="s">
        <v>29</v>
      </c>
      <c r="D186" t="s">
        <v>315</v>
      </c>
      <c r="E186" t="s">
        <v>48</v>
      </c>
      <c r="F186" t="s">
        <v>316</v>
      </c>
      <c r="G186" t="s">
        <v>317</v>
      </c>
      <c r="H186" t="s">
        <v>44</v>
      </c>
      <c r="I186" s="4" t="str">
        <f t="shared" si="10"/>
        <v>United States</v>
      </c>
      <c r="J186" s="4" t="str">
        <f t="shared" si="11"/>
        <v>'Monroe, Louisiana (United States)'</v>
      </c>
      <c r="K186" s="4" t="str">
        <f t="shared" si="12"/>
        <v>'Monroe, Louisiana (US)'</v>
      </c>
      <c r="L186" s="4" t="str">
        <f t="shared" si="13"/>
        <v>108987</v>
      </c>
      <c r="M186" s="7" t="str">
        <f t="shared" si="14"/>
        <v>2016</v>
      </c>
    </row>
    <row r="187" spans="2:13" x14ac:dyDescent="0.3">
      <c r="B187" s="3" t="s">
        <v>8</v>
      </c>
      <c r="C187" s="4" t="s">
        <v>21</v>
      </c>
      <c r="D187" t="s">
        <v>318</v>
      </c>
      <c r="E187" t="s">
        <v>48</v>
      </c>
      <c r="F187" t="s">
        <v>316</v>
      </c>
      <c r="G187" t="s">
        <v>317</v>
      </c>
      <c r="H187" t="s">
        <v>44</v>
      </c>
      <c r="I187" s="4" t="str">
        <f t="shared" si="10"/>
        <v>United States</v>
      </c>
      <c r="J187" s="4" t="str">
        <f t="shared" si="11"/>
        <v>'Monroe, Louisiana (United States)'</v>
      </c>
      <c r="K187" s="4" t="str">
        <f t="shared" si="12"/>
        <v>'Monroe, Louisiana (US)'</v>
      </c>
      <c r="L187" s="4" t="str">
        <f t="shared" si="13"/>
        <v>113166</v>
      </c>
      <c r="M187" s="7" t="str">
        <f t="shared" si="14"/>
        <v>2014</v>
      </c>
    </row>
    <row r="188" spans="2:13" x14ac:dyDescent="0.3">
      <c r="B188" s="3" t="s">
        <v>17</v>
      </c>
      <c r="C188" s="4" t="s">
        <v>13</v>
      </c>
      <c r="D188" t="s">
        <v>319</v>
      </c>
      <c r="E188" t="s">
        <v>48</v>
      </c>
      <c r="F188" t="s">
        <v>316</v>
      </c>
      <c r="G188" t="s">
        <v>317</v>
      </c>
      <c r="H188" t="s">
        <v>44</v>
      </c>
      <c r="I188" s="4" t="str">
        <f t="shared" si="10"/>
        <v>United States</v>
      </c>
      <c r="J188" s="4" t="str">
        <f t="shared" si="11"/>
        <v>'Monroe, Louisiana (United States)'</v>
      </c>
      <c r="K188" s="4" t="str">
        <f t="shared" si="12"/>
        <v>'Monroe, Louisiana (US)'</v>
      </c>
      <c r="L188" s="4" t="str">
        <f t="shared" si="13"/>
        <v>155208</v>
      </c>
      <c r="M188" s="7" t="str">
        <f t="shared" si="14"/>
        <v>2014</v>
      </c>
    </row>
    <row r="189" spans="2:13" x14ac:dyDescent="0.3">
      <c r="B189" s="3" t="s">
        <v>17</v>
      </c>
      <c r="C189" s="4" t="s">
        <v>13</v>
      </c>
      <c r="D189" t="s">
        <v>320</v>
      </c>
      <c r="E189" t="s">
        <v>48</v>
      </c>
      <c r="F189" t="s">
        <v>321</v>
      </c>
      <c r="G189" t="s">
        <v>322</v>
      </c>
      <c r="H189" t="s">
        <v>96</v>
      </c>
      <c r="I189" s="4" t="str">
        <f t="shared" si="10"/>
        <v>United States</v>
      </c>
      <c r="J189" s="4" t="str">
        <f t="shared" si="11"/>
        <v>'Fairfield, Connecticut (United States)'</v>
      </c>
      <c r="K189" s="4" t="str">
        <f t="shared" si="12"/>
        <v>'Fairfield, Connecticut (US)'</v>
      </c>
      <c r="L189" s="4" t="str">
        <f t="shared" si="13"/>
        <v>117933</v>
      </c>
      <c r="M189" s="7" t="str">
        <f t="shared" si="14"/>
        <v>2017</v>
      </c>
    </row>
    <row r="190" spans="2:13" x14ac:dyDescent="0.3">
      <c r="B190" s="3" t="s">
        <v>17</v>
      </c>
      <c r="C190" s="4" t="s">
        <v>29</v>
      </c>
      <c r="D190" t="s">
        <v>323</v>
      </c>
      <c r="E190" t="s">
        <v>48</v>
      </c>
      <c r="F190" t="s">
        <v>49</v>
      </c>
      <c r="G190" t="s">
        <v>50</v>
      </c>
      <c r="H190" t="s">
        <v>51</v>
      </c>
      <c r="I190" s="4" t="str">
        <f t="shared" si="10"/>
        <v>United States</v>
      </c>
      <c r="J190" s="4" t="str">
        <f t="shared" si="11"/>
        <v>'Los Angeles, California (United States)'</v>
      </c>
      <c r="K190" s="4" t="str">
        <f t="shared" si="12"/>
        <v>'Los Angeles, California (US)'</v>
      </c>
      <c r="L190" s="4" t="str">
        <f t="shared" si="13"/>
        <v>117457</v>
      </c>
      <c r="M190" s="7" t="str">
        <f t="shared" si="14"/>
        <v>2017</v>
      </c>
    </row>
    <row r="191" spans="2:13" x14ac:dyDescent="0.3">
      <c r="B191" s="3" t="s">
        <v>17</v>
      </c>
      <c r="C191" s="4" t="s">
        <v>21</v>
      </c>
      <c r="D191" t="s">
        <v>324</v>
      </c>
      <c r="E191" t="s">
        <v>48</v>
      </c>
      <c r="F191" t="s">
        <v>325</v>
      </c>
      <c r="G191" t="s">
        <v>74</v>
      </c>
      <c r="H191" t="s">
        <v>75</v>
      </c>
      <c r="I191" s="4" t="str">
        <f t="shared" si="10"/>
        <v>United States</v>
      </c>
      <c r="J191" s="4" t="str">
        <f t="shared" si="11"/>
        <v>'Grand Prairie, Texas (United States)'</v>
      </c>
      <c r="K191" s="4" t="str">
        <f t="shared" si="12"/>
        <v>'Grand Prairie, Texas (US)'</v>
      </c>
      <c r="L191" s="4" t="str">
        <f t="shared" si="13"/>
        <v>142636</v>
      </c>
      <c r="M191" s="7" t="str">
        <f t="shared" si="14"/>
        <v>2017</v>
      </c>
    </row>
    <row r="192" spans="2:13" x14ac:dyDescent="0.3">
      <c r="B192" s="3" t="s">
        <v>17</v>
      </c>
      <c r="C192" s="4" t="s">
        <v>9</v>
      </c>
      <c r="D192" t="s">
        <v>326</v>
      </c>
      <c r="E192" t="s">
        <v>48</v>
      </c>
      <c r="F192" t="s">
        <v>325</v>
      </c>
      <c r="G192" t="s">
        <v>74</v>
      </c>
      <c r="H192" t="s">
        <v>75</v>
      </c>
      <c r="I192" s="4" t="str">
        <f t="shared" si="10"/>
        <v>United States</v>
      </c>
      <c r="J192" s="4" t="str">
        <f t="shared" si="11"/>
        <v>'Grand Prairie, Texas (United States)'</v>
      </c>
      <c r="K192" s="4" t="str">
        <f t="shared" si="12"/>
        <v>'Grand Prairie, Texas (US)'</v>
      </c>
      <c r="L192" s="4" t="str">
        <f t="shared" si="13"/>
        <v>122105</v>
      </c>
      <c r="M192" s="7" t="str">
        <f t="shared" si="14"/>
        <v>2017</v>
      </c>
    </row>
    <row r="193" spans="2:13" x14ac:dyDescent="0.3">
      <c r="B193" s="3" t="s">
        <v>8</v>
      </c>
      <c r="C193" s="4" t="s">
        <v>13</v>
      </c>
      <c r="D193" t="s">
        <v>327</v>
      </c>
      <c r="E193" t="s">
        <v>48</v>
      </c>
      <c r="F193" t="s">
        <v>141</v>
      </c>
      <c r="G193" t="s">
        <v>142</v>
      </c>
      <c r="H193" t="s">
        <v>96</v>
      </c>
      <c r="I193" s="4" t="str">
        <f t="shared" si="10"/>
        <v>United States</v>
      </c>
      <c r="J193" s="4" t="str">
        <f t="shared" si="11"/>
        <v>'New York City, New York (United States)'</v>
      </c>
      <c r="K193" s="4" t="str">
        <f t="shared" si="12"/>
        <v>'New York City, New York (US)'</v>
      </c>
      <c r="L193" s="4" t="str">
        <f t="shared" si="13"/>
        <v>148796</v>
      </c>
      <c r="M193" s="7" t="str">
        <f t="shared" si="14"/>
        <v>2016</v>
      </c>
    </row>
    <row r="194" spans="2:13" x14ac:dyDescent="0.3">
      <c r="B194" s="3" t="s">
        <v>8</v>
      </c>
      <c r="C194" s="4" t="s">
        <v>29</v>
      </c>
      <c r="D194" t="s">
        <v>328</v>
      </c>
      <c r="E194" t="s">
        <v>48</v>
      </c>
      <c r="F194" t="s">
        <v>141</v>
      </c>
      <c r="G194" t="s">
        <v>142</v>
      </c>
      <c r="H194" t="s">
        <v>96</v>
      </c>
      <c r="I194" s="4" t="str">
        <f t="shared" si="10"/>
        <v>United States</v>
      </c>
      <c r="J194" s="4" t="str">
        <f t="shared" si="11"/>
        <v>'New York City, New York (United States)'</v>
      </c>
      <c r="K194" s="4" t="str">
        <f t="shared" si="12"/>
        <v>'New York City, New York (US)'</v>
      </c>
      <c r="L194" s="4" t="str">
        <f t="shared" si="13"/>
        <v>154816</v>
      </c>
      <c r="M194" s="7" t="str">
        <f t="shared" si="14"/>
        <v>2017</v>
      </c>
    </row>
    <row r="195" spans="2:13" x14ac:dyDescent="0.3">
      <c r="B195" s="3" t="s">
        <v>17</v>
      </c>
      <c r="C195" s="4" t="s">
        <v>21</v>
      </c>
      <c r="D195" t="s">
        <v>329</v>
      </c>
      <c r="E195" t="s">
        <v>48</v>
      </c>
      <c r="F195" t="s">
        <v>141</v>
      </c>
      <c r="G195" t="s">
        <v>142</v>
      </c>
      <c r="H195" t="s">
        <v>96</v>
      </c>
      <c r="I195" s="4" t="str">
        <f t="shared" si="10"/>
        <v>United States</v>
      </c>
      <c r="J195" s="4" t="str">
        <f t="shared" si="11"/>
        <v>'New York City, New York (United States)'</v>
      </c>
      <c r="K195" s="4" t="str">
        <f t="shared" si="12"/>
        <v>'New York City, New York (US)'</v>
      </c>
      <c r="L195" s="4" t="str">
        <f t="shared" si="13"/>
        <v>110478</v>
      </c>
      <c r="M195" s="7" t="str">
        <f t="shared" si="14"/>
        <v>2017</v>
      </c>
    </row>
    <row r="196" spans="2:13" x14ac:dyDescent="0.3">
      <c r="B196" s="3" t="s">
        <v>8</v>
      </c>
      <c r="C196" s="4" t="s">
        <v>9</v>
      </c>
      <c r="D196" t="s">
        <v>330</v>
      </c>
      <c r="E196" t="s">
        <v>48</v>
      </c>
      <c r="F196" t="s">
        <v>141</v>
      </c>
      <c r="G196" t="s">
        <v>142</v>
      </c>
      <c r="H196" t="s">
        <v>96</v>
      </c>
      <c r="I196" s="4" t="str">
        <f t="shared" si="10"/>
        <v>United States</v>
      </c>
      <c r="J196" s="4" t="str">
        <f t="shared" si="11"/>
        <v>'New York City, New York (United States)'</v>
      </c>
      <c r="K196" s="4" t="str">
        <f t="shared" si="12"/>
        <v>'New York City, New York (US)'</v>
      </c>
      <c r="L196" s="4" t="str">
        <f t="shared" si="13"/>
        <v>142048</v>
      </c>
      <c r="M196" s="7" t="str">
        <f t="shared" si="14"/>
        <v>2014</v>
      </c>
    </row>
    <row r="197" spans="2:13" x14ac:dyDescent="0.3">
      <c r="B197" s="3" t="s">
        <v>17</v>
      </c>
      <c r="C197" s="4" t="s">
        <v>21</v>
      </c>
      <c r="D197" t="s">
        <v>331</v>
      </c>
      <c r="E197" t="s">
        <v>48</v>
      </c>
      <c r="F197" t="s">
        <v>141</v>
      </c>
      <c r="G197" t="s">
        <v>142</v>
      </c>
      <c r="H197" t="s">
        <v>96</v>
      </c>
      <c r="I197" s="4" t="str">
        <f t="shared" ref="I197:I260" si="15">TRIM(E197)</f>
        <v>United States</v>
      </c>
      <c r="J197" s="4" t="str">
        <f t="shared" ref="J197:J258" si="16">CONCATENATE("'",F197,","," ",G197," ","(",I197,")","'")</f>
        <v>'New York City, New York (United States)'</v>
      </c>
      <c r="K197" s="4" t="str">
        <f t="shared" ref="K197:K260" si="17">SUBSTITUTE(J197,"United States","US",1)</f>
        <v>'New York City, New York (US)'</v>
      </c>
      <c r="L197" s="4" t="str">
        <f t="shared" ref="L197:L260" si="18">RIGHT(D197,6)</f>
        <v>125388</v>
      </c>
      <c r="M197" s="7" t="str">
        <f t="shared" ref="M197:M260" si="19">MID(D197,4,4)</f>
        <v>2017</v>
      </c>
    </row>
    <row r="198" spans="2:13" x14ac:dyDescent="0.3">
      <c r="B198" s="3" t="s">
        <v>8</v>
      </c>
      <c r="C198" s="4" t="s">
        <v>13</v>
      </c>
      <c r="D198" t="s">
        <v>332</v>
      </c>
      <c r="E198" t="s">
        <v>48</v>
      </c>
      <c r="F198" t="s">
        <v>333</v>
      </c>
      <c r="G198" t="s">
        <v>50</v>
      </c>
      <c r="H198" t="s">
        <v>51</v>
      </c>
      <c r="I198" s="4" t="str">
        <f t="shared" si="15"/>
        <v>United States</v>
      </c>
      <c r="J198" s="4" t="str">
        <f t="shared" si="16"/>
        <v>'Redlands, California (United States)'</v>
      </c>
      <c r="K198" s="4" t="str">
        <f t="shared" si="17"/>
        <v>'Redlands, California (US)'</v>
      </c>
      <c r="L198" s="4" t="str">
        <f t="shared" si="18"/>
        <v>155705</v>
      </c>
      <c r="M198" s="7" t="str">
        <f t="shared" si="19"/>
        <v>2017</v>
      </c>
    </row>
    <row r="199" spans="2:13" x14ac:dyDescent="0.3">
      <c r="B199" s="3" t="s">
        <v>17</v>
      </c>
      <c r="C199" s="4" t="s">
        <v>21</v>
      </c>
      <c r="D199" t="s">
        <v>334</v>
      </c>
      <c r="E199" t="s">
        <v>48</v>
      </c>
      <c r="F199" t="s">
        <v>335</v>
      </c>
      <c r="G199" t="s">
        <v>229</v>
      </c>
      <c r="H199" t="s">
        <v>96</v>
      </c>
      <c r="I199" s="4" t="str">
        <f t="shared" si="15"/>
        <v>United States</v>
      </c>
      <c r="J199" s="4" t="str">
        <f t="shared" si="16"/>
        <v>'Hamilton, Ohio (United States)'</v>
      </c>
      <c r="K199" s="4" t="str">
        <f t="shared" si="17"/>
        <v>'Hamilton, Ohio (US)'</v>
      </c>
      <c r="L199" s="4" t="str">
        <f t="shared" si="18"/>
        <v>149160</v>
      </c>
      <c r="M199" s="7" t="str">
        <f t="shared" si="19"/>
        <v>2017</v>
      </c>
    </row>
    <row r="200" spans="2:13" x14ac:dyDescent="0.3">
      <c r="B200" s="3" t="s">
        <v>17</v>
      </c>
      <c r="C200" s="4" t="s">
        <v>13</v>
      </c>
      <c r="D200" t="s">
        <v>336</v>
      </c>
      <c r="E200" t="s">
        <v>48</v>
      </c>
      <c r="F200" t="s">
        <v>335</v>
      </c>
      <c r="G200" t="s">
        <v>229</v>
      </c>
      <c r="H200" t="s">
        <v>96</v>
      </c>
      <c r="I200" s="4" t="str">
        <f t="shared" si="15"/>
        <v>United States</v>
      </c>
      <c r="J200" s="4" t="str">
        <f t="shared" si="16"/>
        <v>'Hamilton, Ohio (United States)'</v>
      </c>
      <c r="K200" s="4" t="str">
        <f t="shared" si="17"/>
        <v>'Hamilton, Ohio (US)'</v>
      </c>
      <c r="L200" s="4" t="str">
        <f t="shared" si="18"/>
        <v>101476</v>
      </c>
      <c r="M200" s="7" t="str">
        <f t="shared" si="19"/>
        <v>2014</v>
      </c>
    </row>
    <row r="201" spans="2:13" x14ac:dyDescent="0.3">
      <c r="B201" s="3" t="s">
        <v>17</v>
      </c>
      <c r="C201" s="4" t="s">
        <v>29</v>
      </c>
      <c r="D201" t="s">
        <v>337</v>
      </c>
      <c r="E201" t="s">
        <v>48</v>
      </c>
      <c r="F201" t="s">
        <v>338</v>
      </c>
      <c r="G201" t="s">
        <v>339</v>
      </c>
      <c r="H201" t="s">
        <v>96</v>
      </c>
      <c r="I201" s="4" t="str">
        <f t="shared" si="15"/>
        <v>United States</v>
      </c>
      <c r="J201" s="4" t="str">
        <f t="shared" si="16"/>
        <v>'Westfield, New Jersey (United States)'</v>
      </c>
      <c r="K201" s="4" t="str">
        <f t="shared" si="17"/>
        <v>'Westfield, New Jersey (US)'</v>
      </c>
      <c r="L201" s="4" t="str">
        <f t="shared" si="18"/>
        <v>152275</v>
      </c>
      <c r="M201" s="7" t="str">
        <f t="shared" si="19"/>
        <v>2017</v>
      </c>
    </row>
    <row r="202" spans="2:13" x14ac:dyDescent="0.3">
      <c r="B202" s="3" t="s">
        <v>8</v>
      </c>
      <c r="C202" s="4" t="s">
        <v>9</v>
      </c>
      <c r="D202" t="s">
        <v>340</v>
      </c>
      <c r="E202" t="s">
        <v>48</v>
      </c>
      <c r="F202" t="s">
        <v>94</v>
      </c>
      <c r="G202" t="s">
        <v>95</v>
      </c>
      <c r="H202" t="s">
        <v>96</v>
      </c>
      <c r="I202" s="4" t="str">
        <f t="shared" si="15"/>
        <v>United States</v>
      </c>
      <c r="J202" s="4" t="str">
        <f t="shared" si="16"/>
        <v>'Philadelphia, Pennsylvania (United States)'</v>
      </c>
      <c r="K202" s="4" t="str">
        <f t="shared" si="17"/>
        <v>'Philadelphia, Pennsylvania (US)'</v>
      </c>
      <c r="L202" s="4" t="str">
        <f t="shared" si="18"/>
        <v>123750</v>
      </c>
      <c r="M202" s="7" t="str">
        <f t="shared" si="19"/>
        <v>2016</v>
      </c>
    </row>
    <row r="203" spans="2:13" x14ac:dyDescent="0.3">
      <c r="B203" s="3" t="s">
        <v>8</v>
      </c>
      <c r="C203" s="4" t="s">
        <v>9</v>
      </c>
      <c r="D203" t="s">
        <v>341</v>
      </c>
      <c r="E203" t="s">
        <v>48</v>
      </c>
      <c r="F203" t="s">
        <v>94</v>
      </c>
      <c r="G203" t="s">
        <v>95</v>
      </c>
      <c r="H203" t="s">
        <v>96</v>
      </c>
      <c r="I203" s="4" t="str">
        <f t="shared" si="15"/>
        <v>United States</v>
      </c>
      <c r="J203" s="4" t="str">
        <f t="shared" si="16"/>
        <v>'Philadelphia, Pennsylvania (United States)'</v>
      </c>
      <c r="K203" s="4" t="str">
        <f t="shared" si="17"/>
        <v>'Philadelphia, Pennsylvania (US)'</v>
      </c>
      <c r="L203" s="4" t="str">
        <f t="shared" si="18"/>
        <v>127369</v>
      </c>
      <c r="M203" s="7" t="str">
        <f t="shared" si="19"/>
        <v>2016</v>
      </c>
    </row>
    <row r="204" spans="2:13" x14ac:dyDescent="0.3">
      <c r="B204" s="3" t="s">
        <v>8</v>
      </c>
      <c r="C204" s="4" t="s">
        <v>13</v>
      </c>
      <c r="D204" t="s">
        <v>342</v>
      </c>
      <c r="E204" t="s">
        <v>48</v>
      </c>
      <c r="F204" t="s">
        <v>343</v>
      </c>
      <c r="G204" t="s">
        <v>229</v>
      </c>
      <c r="H204" t="s">
        <v>96</v>
      </c>
      <c r="I204" s="4" t="str">
        <f t="shared" si="15"/>
        <v>United States</v>
      </c>
      <c r="J204" s="4" t="str">
        <f t="shared" si="16"/>
        <v>'Akron, Ohio (United States)'</v>
      </c>
      <c r="K204" s="4" t="str">
        <f t="shared" si="17"/>
        <v>'Akron, Ohio (US)'</v>
      </c>
      <c r="L204" s="4" t="str">
        <f t="shared" si="18"/>
        <v>150574</v>
      </c>
      <c r="M204" s="7" t="str">
        <f t="shared" si="19"/>
        <v>2014</v>
      </c>
    </row>
    <row r="205" spans="2:13" x14ac:dyDescent="0.3">
      <c r="B205" s="3" t="s">
        <v>8</v>
      </c>
      <c r="C205" s="4" t="s">
        <v>21</v>
      </c>
      <c r="D205" t="s">
        <v>344</v>
      </c>
      <c r="E205" t="s">
        <v>48</v>
      </c>
      <c r="F205" t="s">
        <v>345</v>
      </c>
      <c r="G205" t="s">
        <v>213</v>
      </c>
      <c r="H205" t="s">
        <v>51</v>
      </c>
      <c r="I205" s="4" t="str">
        <f t="shared" si="15"/>
        <v>United States</v>
      </c>
      <c r="J205" s="4" t="str">
        <f t="shared" si="16"/>
        <v>'Denver, Colorado (United States)'</v>
      </c>
      <c r="K205" s="4" t="str">
        <f t="shared" si="17"/>
        <v>'Denver, Colorado (US)'</v>
      </c>
      <c r="L205" s="4" t="str">
        <f t="shared" si="18"/>
        <v>147375</v>
      </c>
      <c r="M205" s="7" t="str">
        <f t="shared" si="19"/>
        <v>2016</v>
      </c>
    </row>
    <row r="206" spans="2:13" x14ac:dyDescent="0.3">
      <c r="B206" s="3" t="s">
        <v>17</v>
      </c>
      <c r="C206" s="4" t="s">
        <v>13</v>
      </c>
      <c r="D206" t="s">
        <v>346</v>
      </c>
      <c r="E206" t="s">
        <v>48</v>
      </c>
      <c r="F206" t="s">
        <v>345</v>
      </c>
      <c r="G206" t="s">
        <v>213</v>
      </c>
      <c r="H206" t="s">
        <v>51</v>
      </c>
      <c r="I206" s="4" t="str">
        <f t="shared" si="15"/>
        <v>United States</v>
      </c>
      <c r="J206" s="4" t="str">
        <f t="shared" si="16"/>
        <v>'Denver, Colorado (United States)'</v>
      </c>
      <c r="K206" s="4" t="str">
        <f t="shared" si="17"/>
        <v>'Denver, Colorado (US)'</v>
      </c>
      <c r="L206" s="4" t="str">
        <f t="shared" si="18"/>
        <v>130043</v>
      </c>
      <c r="M206" s="7" t="str">
        <f t="shared" si="19"/>
        <v>2017</v>
      </c>
    </row>
    <row r="207" spans="2:13" x14ac:dyDescent="0.3">
      <c r="B207" s="3" t="s">
        <v>8</v>
      </c>
      <c r="C207" s="4" t="s">
        <v>9</v>
      </c>
      <c r="D207" t="s">
        <v>347</v>
      </c>
      <c r="E207" t="s">
        <v>48</v>
      </c>
      <c r="F207" t="s">
        <v>348</v>
      </c>
      <c r="G207" t="s">
        <v>74</v>
      </c>
      <c r="H207" t="s">
        <v>75</v>
      </c>
      <c r="I207" s="4" t="str">
        <f t="shared" si="15"/>
        <v>United States</v>
      </c>
      <c r="J207" s="4" t="str">
        <f t="shared" si="16"/>
        <v>'Dallas, Texas (United States)'</v>
      </c>
      <c r="K207" s="4" t="str">
        <f t="shared" si="17"/>
        <v>'Dallas, Texas (US)'</v>
      </c>
      <c r="L207" s="4" t="str">
        <f t="shared" si="18"/>
        <v>157252</v>
      </c>
      <c r="M207" s="7" t="str">
        <f t="shared" si="19"/>
        <v>2017</v>
      </c>
    </row>
    <row r="208" spans="2:13" x14ac:dyDescent="0.3">
      <c r="B208" s="3" t="s">
        <v>17</v>
      </c>
      <c r="C208" s="4" t="s">
        <v>13</v>
      </c>
      <c r="D208" t="s">
        <v>349</v>
      </c>
      <c r="E208" t="s">
        <v>48</v>
      </c>
      <c r="F208" t="s">
        <v>273</v>
      </c>
      <c r="G208" t="s">
        <v>170</v>
      </c>
      <c r="H208" t="s">
        <v>44</v>
      </c>
      <c r="I208" s="4" t="str">
        <f t="shared" si="15"/>
        <v>United States</v>
      </c>
      <c r="J208" s="4" t="str">
        <f t="shared" si="16"/>
        <v>'Franklin, Tennessee (United States)'</v>
      </c>
      <c r="K208" s="4" t="str">
        <f t="shared" si="17"/>
        <v>'Franklin, Tennessee (US)'</v>
      </c>
      <c r="L208" s="4" t="str">
        <f t="shared" si="18"/>
        <v>115756</v>
      </c>
      <c r="M208" s="7" t="str">
        <f t="shared" si="19"/>
        <v>2016</v>
      </c>
    </row>
    <row r="209" spans="2:13" x14ac:dyDescent="0.3">
      <c r="B209" s="3" t="s">
        <v>17</v>
      </c>
      <c r="C209" s="4" t="s">
        <v>21</v>
      </c>
      <c r="D209" t="s">
        <v>350</v>
      </c>
      <c r="E209" t="s">
        <v>48</v>
      </c>
      <c r="F209" t="s">
        <v>351</v>
      </c>
      <c r="G209" t="s">
        <v>50</v>
      </c>
      <c r="H209" t="s">
        <v>51</v>
      </c>
      <c r="I209" s="4" t="str">
        <f t="shared" si="15"/>
        <v>United States</v>
      </c>
      <c r="J209" s="4" t="str">
        <f t="shared" si="16"/>
        <v>'Whittier, California (United States)'</v>
      </c>
      <c r="K209" s="4" t="str">
        <f t="shared" si="17"/>
        <v>'Whittier, California (US)'</v>
      </c>
      <c r="L209" s="4" t="str">
        <f t="shared" si="18"/>
        <v>154214</v>
      </c>
      <c r="M209" s="7" t="str">
        <f t="shared" si="19"/>
        <v>2017</v>
      </c>
    </row>
    <row r="210" spans="2:13" x14ac:dyDescent="0.3">
      <c r="B210" s="3" t="s">
        <v>17</v>
      </c>
      <c r="C210" s="4" t="s">
        <v>29</v>
      </c>
      <c r="D210" t="s">
        <v>352</v>
      </c>
      <c r="E210" t="s">
        <v>48</v>
      </c>
      <c r="F210" t="s">
        <v>353</v>
      </c>
      <c r="G210" t="s">
        <v>129</v>
      </c>
      <c r="H210" t="s">
        <v>75</v>
      </c>
      <c r="I210" s="4" t="str">
        <f t="shared" si="15"/>
        <v>United States</v>
      </c>
      <c r="J210" s="4" t="str">
        <f t="shared" si="16"/>
        <v>'Saginaw, Michigan (United States)'</v>
      </c>
      <c r="K210" s="4" t="str">
        <f t="shared" si="17"/>
        <v>'Saginaw, Michigan (US)'</v>
      </c>
      <c r="L210" s="4" t="str">
        <f t="shared" si="18"/>
        <v>166674</v>
      </c>
      <c r="M210" s="7" t="str">
        <f t="shared" si="19"/>
        <v>2016</v>
      </c>
    </row>
    <row r="211" spans="2:13" x14ac:dyDescent="0.3">
      <c r="B211" s="3" t="s">
        <v>17</v>
      </c>
      <c r="C211" s="4" t="s">
        <v>29</v>
      </c>
      <c r="D211" t="s">
        <v>354</v>
      </c>
      <c r="E211" t="s">
        <v>48</v>
      </c>
      <c r="F211" t="s">
        <v>353</v>
      </c>
      <c r="G211" t="s">
        <v>129</v>
      </c>
      <c r="H211" t="s">
        <v>75</v>
      </c>
      <c r="I211" s="4" t="str">
        <f t="shared" si="15"/>
        <v>United States</v>
      </c>
      <c r="J211" s="4" t="str">
        <f t="shared" si="16"/>
        <v>'Saginaw, Michigan (United States)'</v>
      </c>
      <c r="K211" s="4" t="str">
        <f t="shared" si="17"/>
        <v>'Saginaw, Michigan (US)'</v>
      </c>
      <c r="L211" s="4" t="str">
        <f t="shared" si="18"/>
        <v>147277</v>
      </c>
      <c r="M211" s="7" t="str">
        <f t="shared" si="19"/>
        <v>2017</v>
      </c>
    </row>
    <row r="212" spans="2:13" x14ac:dyDescent="0.3">
      <c r="B212" s="3" t="s">
        <v>8</v>
      </c>
      <c r="C212" s="4" t="s">
        <v>9</v>
      </c>
      <c r="D212" t="s">
        <v>355</v>
      </c>
      <c r="E212" t="s">
        <v>48</v>
      </c>
      <c r="F212" t="s">
        <v>353</v>
      </c>
      <c r="G212" t="s">
        <v>129</v>
      </c>
      <c r="H212" t="s">
        <v>75</v>
      </c>
      <c r="I212" s="4" t="str">
        <f t="shared" si="15"/>
        <v>United States</v>
      </c>
      <c r="J212" s="4" t="str">
        <f t="shared" si="16"/>
        <v>'Saginaw, Michigan (United States)'</v>
      </c>
      <c r="K212" s="4" t="str">
        <f t="shared" si="17"/>
        <v>'Saginaw, Michigan (US)'</v>
      </c>
      <c r="L212" s="4" t="str">
        <f t="shared" si="18"/>
        <v>100153</v>
      </c>
      <c r="M212" s="7" t="str">
        <f t="shared" si="19"/>
        <v>2016</v>
      </c>
    </row>
    <row r="213" spans="2:13" x14ac:dyDescent="0.3">
      <c r="B213" s="3" t="s">
        <v>8</v>
      </c>
      <c r="C213" s="4" t="s">
        <v>9</v>
      </c>
      <c r="D213" t="s">
        <v>356</v>
      </c>
      <c r="E213" t="s">
        <v>48</v>
      </c>
      <c r="F213" t="s">
        <v>353</v>
      </c>
      <c r="G213" t="s">
        <v>129</v>
      </c>
      <c r="H213" t="s">
        <v>75</v>
      </c>
      <c r="I213" s="4" t="str">
        <f t="shared" si="15"/>
        <v>United States</v>
      </c>
      <c r="J213" s="4" t="str">
        <f t="shared" si="16"/>
        <v>'Saginaw, Michigan (United States)'</v>
      </c>
      <c r="K213" s="4" t="str">
        <f t="shared" si="17"/>
        <v>'Saginaw, Michigan (US)'</v>
      </c>
      <c r="L213" s="4" t="str">
        <f t="shared" si="18"/>
        <v>110674</v>
      </c>
      <c r="M213" s="7" t="str">
        <f t="shared" si="19"/>
        <v>2014</v>
      </c>
    </row>
    <row r="214" spans="2:13" x14ac:dyDescent="0.3">
      <c r="B214" s="3" t="s">
        <v>17</v>
      </c>
      <c r="C214" s="4" t="s">
        <v>21</v>
      </c>
      <c r="D214" t="s">
        <v>357</v>
      </c>
      <c r="E214" t="s">
        <v>48</v>
      </c>
      <c r="F214" t="s">
        <v>353</v>
      </c>
      <c r="G214" t="s">
        <v>129</v>
      </c>
      <c r="H214" t="s">
        <v>75</v>
      </c>
      <c r="I214" s="4" t="str">
        <f t="shared" si="15"/>
        <v>United States</v>
      </c>
      <c r="J214" s="4" t="str">
        <f t="shared" si="16"/>
        <v>'Saginaw, Michigan (United States)'</v>
      </c>
      <c r="K214" s="4" t="str">
        <f t="shared" si="17"/>
        <v>'Saginaw, Michigan (US)'</v>
      </c>
      <c r="L214" s="4" t="str">
        <f t="shared" si="18"/>
        <v>157945</v>
      </c>
      <c r="M214" s="7" t="str">
        <f t="shared" si="19"/>
        <v>2016</v>
      </c>
    </row>
    <row r="215" spans="2:13" x14ac:dyDescent="0.3">
      <c r="B215" s="3" t="s">
        <v>17</v>
      </c>
      <c r="C215" s="4" t="s">
        <v>13</v>
      </c>
      <c r="D215" t="s">
        <v>358</v>
      </c>
      <c r="E215" t="s">
        <v>48</v>
      </c>
      <c r="F215" t="s">
        <v>348</v>
      </c>
      <c r="G215" t="s">
        <v>74</v>
      </c>
      <c r="H215" t="s">
        <v>75</v>
      </c>
      <c r="I215" s="4" t="str">
        <f t="shared" si="15"/>
        <v>United States</v>
      </c>
      <c r="J215" s="4" t="str">
        <f t="shared" si="16"/>
        <v>'Dallas, Texas (United States)'</v>
      </c>
      <c r="K215" s="4" t="str">
        <f t="shared" si="17"/>
        <v>'Dallas, Texas (US)'</v>
      </c>
      <c r="L215" s="4" t="str">
        <f t="shared" si="18"/>
        <v>109638</v>
      </c>
      <c r="M215" s="7" t="str">
        <f t="shared" si="19"/>
        <v>2015</v>
      </c>
    </row>
    <row r="216" spans="2:13" x14ac:dyDescent="0.3">
      <c r="B216" s="3" t="s">
        <v>8</v>
      </c>
      <c r="C216" s="4" t="s">
        <v>13</v>
      </c>
      <c r="D216" t="s">
        <v>359</v>
      </c>
      <c r="E216" t="s">
        <v>48</v>
      </c>
      <c r="F216" t="s">
        <v>360</v>
      </c>
      <c r="G216" t="s">
        <v>229</v>
      </c>
      <c r="H216" t="s">
        <v>96</v>
      </c>
      <c r="I216" s="4" t="str">
        <f t="shared" si="15"/>
        <v>United States</v>
      </c>
      <c r="J216" s="4" t="str">
        <f t="shared" si="16"/>
        <v>'Medina, Ohio (United States)'</v>
      </c>
      <c r="K216" s="4" t="str">
        <f t="shared" si="17"/>
        <v>'Medina, Ohio (US)'</v>
      </c>
      <c r="L216" s="4" t="str">
        <f t="shared" si="18"/>
        <v>109869</v>
      </c>
      <c r="M216" s="7" t="str">
        <f t="shared" si="19"/>
        <v>2016</v>
      </c>
    </row>
    <row r="217" spans="2:13" x14ac:dyDescent="0.3">
      <c r="B217" s="3" t="s">
        <v>17</v>
      </c>
      <c r="C217" s="4" t="s">
        <v>13</v>
      </c>
      <c r="D217" t="s">
        <v>361</v>
      </c>
      <c r="E217" t="s">
        <v>48</v>
      </c>
      <c r="F217" t="s">
        <v>360</v>
      </c>
      <c r="G217" t="s">
        <v>229</v>
      </c>
      <c r="H217" t="s">
        <v>96</v>
      </c>
      <c r="I217" s="4" t="str">
        <f t="shared" si="15"/>
        <v>United States</v>
      </c>
      <c r="J217" s="4" t="str">
        <f t="shared" si="16"/>
        <v>'Medina, Ohio (United States)'</v>
      </c>
      <c r="K217" s="4" t="str">
        <f t="shared" si="17"/>
        <v>'Medina, Ohio (US)'</v>
      </c>
      <c r="L217" s="4" t="str">
        <f t="shared" si="18"/>
        <v>101399</v>
      </c>
      <c r="M217" s="7" t="str">
        <f t="shared" si="19"/>
        <v>2015</v>
      </c>
    </row>
    <row r="218" spans="2:13" x14ac:dyDescent="0.3">
      <c r="B218" s="3" t="s">
        <v>17</v>
      </c>
      <c r="C218" s="4" t="s">
        <v>29</v>
      </c>
      <c r="D218" t="s">
        <v>362</v>
      </c>
      <c r="E218" t="s">
        <v>48</v>
      </c>
      <c r="F218" t="s">
        <v>360</v>
      </c>
      <c r="G218" t="s">
        <v>229</v>
      </c>
      <c r="H218" t="s">
        <v>96</v>
      </c>
      <c r="I218" s="4" t="str">
        <f t="shared" si="15"/>
        <v>United States</v>
      </c>
      <c r="J218" s="4" t="str">
        <f t="shared" si="16"/>
        <v>'Medina, Ohio (United States)'</v>
      </c>
      <c r="K218" s="4" t="str">
        <f t="shared" si="17"/>
        <v>'Medina, Ohio (US)'</v>
      </c>
      <c r="L218" s="4" t="str">
        <f t="shared" si="18"/>
        <v>154907</v>
      </c>
      <c r="M218" s="7" t="str">
        <f t="shared" si="19"/>
        <v>2017</v>
      </c>
    </row>
    <row r="219" spans="2:13" x14ac:dyDescent="0.3">
      <c r="B219" s="3" t="s">
        <v>17</v>
      </c>
      <c r="C219" s="4" t="s">
        <v>9</v>
      </c>
      <c r="D219" t="s">
        <v>363</v>
      </c>
      <c r="E219" t="s">
        <v>48</v>
      </c>
      <c r="F219" t="s">
        <v>360</v>
      </c>
      <c r="G219" t="s">
        <v>229</v>
      </c>
      <c r="H219" t="s">
        <v>96</v>
      </c>
      <c r="I219" s="4" t="str">
        <f t="shared" si="15"/>
        <v>United States</v>
      </c>
      <c r="J219" s="4" t="str">
        <f t="shared" si="16"/>
        <v>'Medina, Ohio (United States)'</v>
      </c>
      <c r="K219" s="4" t="str">
        <f t="shared" si="17"/>
        <v>'Medina, Ohio (US)'</v>
      </c>
      <c r="L219" s="4" t="str">
        <f t="shared" si="18"/>
        <v>100419</v>
      </c>
      <c r="M219" s="7" t="str">
        <f t="shared" si="19"/>
        <v>2016</v>
      </c>
    </row>
    <row r="220" spans="2:13" x14ac:dyDescent="0.3">
      <c r="B220" s="3" t="s">
        <v>8</v>
      </c>
      <c r="C220" s="4" t="s">
        <v>29</v>
      </c>
      <c r="D220" t="s">
        <v>364</v>
      </c>
      <c r="E220" t="s">
        <v>48</v>
      </c>
      <c r="F220" t="s">
        <v>360</v>
      </c>
      <c r="G220" t="s">
        <v>229</v>
      </c>
      <c r="H220" t="s">
        <v>96</v>
      </c>
      <c r="I220" s="4" t="str">
        <f t="shared" si="15"/>
        <v>United States</v>
      </c>
      <c r="J220" s="4" t="str">
        <f t="shared" si="16"/>
        <v>'Medina, Ohio (United States)'</v>
      </c>
      <c r="K220" s="4" t="str">
        <f t="shared" si="17"/>
        <v>'Medina, Ohio (US)'</v>
      </c>
      <c r="L220" s="4" t="str">
        <f t="shared" si="18"/>
        <v>154144</v>
      </c>
      <c r="M220" s="7" t="str">
        <f t="shared" si="19"/>
        <v>2015</v>
      </c>
    </row>
    <row r="221" spans="2:13" x14ac:dyDescent="0.3">
      <c r="B221" s="3" t="s">
        <v>8</v>
      </c>
      <c r="C221" s="4" t="s">
        <v>13</v>
      </c>
      <c r="D221" t="s">
        <v>365</v>
      </c>
      <c r="E221" t="s">
        <v>48</v>
      </c>
      <c r="F221" t="s">
        <v>49</v>
      </c>
      <c r="G221" t="s">
        <v>50</v>
      </c>
      <c r="H221" t="s">
        <v>51</v>
      </c>
      <c r="I221" s="4" t="str">
        <f t="shared" si="15"/>
        <v>United States</v>
      </c>
      <c r="J221" s="4" t="str">
        <f t="shared" si="16"/>
        <v>'Los Angeles, California (United States)'</v>
      </c>
      <c r="K221" s="4" t="str">
        <f t="shared" si="17"/>
        <v>'Los Angeles, California (US)'</v>
      </c>
      <c r="L221" s="4" t="str">
        <f t="shared" si="18"/>
        <v>144666</v>
      </c>
      <c r="M221" s="7" t="str">
        <f t="shared" si="19"/>
        <v>2014</v>
      </c>
    </row>
    <row r="222" spans="2:13" x14ac:dyDescent="0.3">
      <c r="B222" s="3" t="s">
        <v>17</v>
      </c>
      <c r="C222" s="4" t="s">
        <v>9</v>
      </c>
      <c r="D222" t="s">
        <v>366</v>
      </c>
      <c r="E222" t="s">
        <v>48</v>
      </c>
      <c r="F222" t="s">
        <v>49</v>
      </c>
      <c r="G222" t="s">
        <v>50</v>
      </c>
      <c r="H222" t="s">
        <v>51</v>
      </c>
      <c r="I222" s="4" t="str">
        <f t="shared" si="15"/>
        <v>United States</v>
      </c>
      <c r="J222" s="4" t="str">
        <f t="shared" si="16"/>
        <v>'Los Angeles, California (United States)'</v>
      </c>
      <c r="K222" s="4" t="str">
        <f t="shared" si="17"/>
        <v>'Los Angeles, California (US)'</v>
      </c>
      <c r="L222" s="4" t="str">
        <f t="shared" si="18"/>
        <v>103891</v>
      </c>
      <c r="M222" s="7" t="str">
        <f t="shared" si="19"/>
        <v>2016</v>
      </c>
    </row>
    <row r="223" spans="2:13" x14ac:dyDescent="0.3">
      <c r="B223" s="3" t="s">
        <v>17</v>
      </c>
      <c r="C223" s="4" t="s">
        <v>9</v>
      </c>
      <c r="D223" t="s">
        <v>367</v>
      </c>
      <c r="E223" t="s">
        <v>48</v>
      </c>
      <c r="F223" t="s">
        <v>368</v>
      </c>
      <c r="G223" t="s">
        <v>229</v>
      </c>
      <c r="H223" t="s">
        <v>96</v>
      </c>
      <c r="I223" s="4" t="str">
        <f t="shared" si="15"/>
        <v>United States</v>
      </c>
      <c r="J223" s="4" t="str">
        <f t="shared" si="16"/>
        <v>'Dublin, Ohio (United States)'</v>
      </c>
      <c r="K223" s="4" t="str">
        <f t="shared" si="17"/>
        <v>'Dublin, Ohio (US)'</v>
      </c>
      <c r="L223" s="4" t="str">
        <f t="shared" si="18"/>
        <v>152632</v>
      </c>
      <c r="M223" s="7" t="str">
        <f t="shared" si="19"/>
        <v>2016</v>
      </c>
    </row>
    <row r="224" spans="2:13" x14ac:dyDescent="0.3">
      <c r="B224" s="3" t="s">
        <v>8</v>
      </c>
      <c r="C224" s="4" t="s">
        <v>21</v>
      </c>
      <c r="D224" t="s">
        <v>369</v>
      </c>
      <c r="E224" t="s">
        <v>48</v>
      </c>
      <c r="F224" t="s">
        <v>368</v>
      </c>
      <c r="G224" t="s">
        <v>229</v>
      </c>
      <c r="H224" t="s">
        <v>96</v>
      </c>
      <c r="I224" s="4" t="str">
        <f t="shared" si="15"/>
        <v>United States</v>
      </c>
      <c r="J224" s="4" t="str">
        <f t="shared" si="16"/>
        <v>'Dublin, Ohio (United States)'</v>
      </c>
      <c r="K224" s="4" t="str">
        <f t="shared" si="17"/>
        <v>'Dublin, Ohio (US)'</v>
      </c>
      <c r="L224" s="4" t="str">
        <f t="shared" si="18"/>
        <v>100790</v>
      </c>
      <c r="M224" s="7" t="str">
        <f t="shared" si="19"/>
        <v>2016</v>
      </c>
    </row>
    <row r="225" spans="2:13" x14ac:dyDescent="0.3">
      <c r="B225" s="3" t="s">
        <v>17</v>
      </c>
      <c r="C225" s="4" t="s">
        <v>9</v>
      </c>
      <c r="D225" t="s">
        <v>370</v>
      </c>
      <c r="E225" t="s">
        <v>48</v>
      </c>
      <c r="F225" t="s">
        <v>368</v>
      </c>
      <c r="G225" t="s">
        <v>229</v>
      </c>
      <c r="H225" t="s">
        <v>96</v>
      </c>
      <c r="I225" s="4" t="str">
        <f t="shared" si="15"/>
        <v>United States</v>
      </c>
      <c r="J225" s="4" t="str">
        <f t="shared" si="16"/>
        <v>'Dublin, Ohio (United States)'</v>
      </c>
      <c r="K225" s="4" t="str">
        <f t="shared" si="17"/>
        <v>'Dublin, Ohio (US)'</v>
      </c>
      <c r="L225" s="4" t="str">
        <f t="shared" si="18"/>
        <v>134677</v>
      </c>
      <c r="M225" s="7" t="str">
        <f t="shared" si="19"/>
        <v>2014</v>
      </c>
    </row>
    <row r="226" spans="2:13" x14ac:dyDescent="0.3">
      <c r="B226" s="3" t="s">
        <v>8</v>
      </c>
      <c r="C226" s="4" t="s">
        <v>13</v>
      </c>
      <c r="D226" t="s">
        <v>371</v>
      </c>
      <c r="E226" t="s">
        <v>48</v>
      </c>
      <c r="F226" t="s">
        <v>368</v>
      </c>
      <c r="G226" t="s">
        <v>229</v>
      </c>
      <c r="H226" t="s">
        <v>96</v>
      </c>
      <c r="I226" s="4" t="str">
        <f t="shared" si="15"/>
        <v>United States</v>
      </c>
      <c r="J226" s="4" t="str">
        <f t="shared" si="16"/>
        <v>'Dublin, Ohio (United States)'</v>
      </c>
      <c r="K226" s="4" t="str">
        <f t="shared" si="17"/>
        <v>'Dublin, Ohio (US)'</v>
      </c>
      <c r="L226" s="4" t="str">
        <f t="shared" si="18"/>
        <v>127691</v>
      </c>
      <c r="M226" s="7" t="str">
        <f t="shared" si="19"/>
        <v>2014</v>
      </c>
    </row>
    <row r="227" spans="2:13" x14ac:dyDescent="0.3">
      <c r="B227" s="3" t="s">
        <v>17</v>
      </c>
      <c r="C227" s="4" t="s">
        <v>21</v>
      </c>
      <c r="D227" t="s">
        <v>372</v>
      </c>
      <c r="E227" t="s">
        <v>48</v>
      </c>
      <c r="F227" t="s">
        <v>368</v>
      </c>
      <c r="G227" t="s">
        <v>229</v>
      </c>
      <c r="H227" t="s">
        <v>96</v>
      </c>
      <c r="I227" s="4" t="str">
        <f t="shared" si="15"/>
        <v>United States</v>
      </c>
      <c r="J227" s="4" t="str">
        <f t="shared" si="16"/>
        <v>'Dublin, Ohio (United States)'</v>
      </c>
      <c r="K227" s="4" t="str">
        <f t="shared" si="17"/>
        <v>'Dublin, Ohio (US)'</v>
      </c>
      <c r="L227" s="4" t="str">
        <f t="shared" si="18"/>
        <v>140963</v>
      </c>
      <c r="M227" s="7" t="str">
        <f t="shared" si="19"/>
        <v>2017</v>
      </c>
    </row>
    <row r="228" spans="2:13" x14ac:dyDescent="0.3">
      <c r="B228" s="3" t="s">
        <v>8</v>
      </c>
      <c r="C228" s="4" t="s">
        <v>9</v>
      </c>
      <c r="D228" t="s">
        <v>373</v>
      </c>
      <c r="E228" t="s">
        <v>48</v>
      </c>
      <c r="F228" t="s">
        <v>368</v>
      </c>
      <c r="G228" t="s">
        <v>229</v>
      </c>
      <c r="H228" t="s">
        <v>96</v>
      </c>
      <c r="I228" s="4" t="str">
        <f t="shared" si="15"/>
        <v>United States</v>
      </c>
      <c r="J228" s="4" t="str">
        <f t="shared" si="16"/>
        <v>'Dublin, Ohio (United States)'</v>
      </c>
      <c r="K228" s="4" t="str">
        <f t="shared" si="17"/>
        <v>'Dublin, Ohio (US)'</v>
      </c>
      <c r="L228" s="4" t="str">
        <f t="shared" si="18"/>
        <v>154627</v>
      </c>
      <c r="M228" s="7" t="str">
        <f t="shared" si="19"/>
        <v>2014</v>
      </c>
    </row>
    <row r="229" spans="2:13" x14ac:dyDescent="0.3">
      <c r="B229" s="3" t="s">
        <v>8</v>
      </c>
      <c r="C229" s="4" t="s">
        <v>29</v>
      </c>
      <c r="D229" t="s">
        <v>374</v>
      </c>
      <c r="E229" t="s">
        <v>48</v>
      </c>
      <c r="F229" t="s">
        <v>375</v>
      </c>
      <c r="G229" t="s">
        <v>129</v>
      </c>
      <c r="H229" t="s">
        <v>75</v>
      </c>
      <c r="I229" s="4" t="str">
        <f t="shared" si="15"/>
        <v>United States</v>
      </c>
      <c r="J229" s="4" t="str">
        <f t="shared" si="16"/>
        <v>'Detroit, Michigan (United States)'</v>
      </c>
      <c r="K229" s="4" t="str">
        <f t="shared" si="17"/>
        <v>'Detroit, Michigan (US)'</v>
      </c>
      <c r="L229" s="4" t="str">
        <f t="shared" si="18"/>
        <v>133753</v>
      </c>
      <c r="M229" s="7" t="str">
        <f t="shared" si="19"/>
        <v>2014</v>
      </c>
    </row>
    <row r="230" spans="2:13" x14ac:dyDescent="0.3">
      <c r="B230" s="3" t="s">
        <v>8</v>
      </c>
      <c r="C230" s="4" t="s">
        <v>13</v>
      </c>
      <c r="D230" t="s">
        <v>376</v>
      </c>
      <c r="E230" t="s">
        <v>48</v>
      </c>
      <c r="F230" t="s">
        <v>375</v>
      </c>
      <c r="G230" t="s">
        <v>129</v>
      </c>
      <c r="H230" t="s">
        <v>75</v>
      </c>
      <c r="I230" s="4" t="str">
        <f t="shared" si="15"/>
        <v>United States</v>
      </c>
      <c r="J230" s="4" t="str">
        <f t="shared" si="16"/>
        <v>'Detroit, Michigan (United States)'</v>
      </c>
      <c r="K230" s="4" t="str">
        <f t="shared" si="17"/>
        <v>'Detroit, Michigan (US)'</v>
      </c>
      <c r="L230" s="4" t="str">
        <f t="shared" si="18"/>
        <v>113362</v>
      </c>
      <c r="M230" s="7" t="str">
        <f t="shared" si="19"/>
        <v>2014</v>
      </c>
    </row>
    <row r="231" spans="2:13" x14ac:dyDescent="0.3">
      <c r="B231" s="3" t="s">
        <v>17</v>
      </c>
      <c r="C231" s="4" t="s">
        <v>21</v>
      </c>
      <c r="D231" t="s">
        <v>377</v>
      </c>
      <c r="E231" t="s">
        <v>48</v>
      </c>
      <c r="F231" t="s">
        <v>375</v>
      </c>
      <c r="G231" t="s">
        <v>129</v>
      </c>
      <c r="H231" t="s">
        <v>75</v>
      </c>
      <c r="I231" s="4" t="str">
        <f t="shared" si="15"/>
        <v>United States</v>
      </c>
      <c r="J231" s="4" t="str">
        <f t="shared" si="16"/>
        <v>'Detroit, Michigan (United States)'</v>
      </c>
      <c r="K231" s="4" t="str">
        <f t="shared" si="17"/>
        <v>'Detroit, Michigan (US)'</v>
      </c>
      <c r="L231" s="4" t="str">
        <f t="shared" si="18"/>
        <v>169166</v>
      </c>
      <c r="M231" s="7" t="str">
        <f t="shared" si="19"/>
        <v>2016</v>
      </c>
    </row>
    <row r="232" spans="2:13" x14ac:dyDescent="0.3">
      <c r="B232" s="3" t="s">
        <v>17</v>
      </c>
      <c r="C232" s="4" t="s">
        <v>18</v>
      </c>
      <c r="D232" t="s">
        <v>378</v>
      </c>
      <c r="E232" t="s">
        <v>48</v>
      </c>
      <c r="F232" t="s">
        <v>187</v>
      </c>
      <c r="G232" t="s">
        <v>170</v>
      </c>
      <c r="H232" t="s">
        <v>44</v>
      </c>
      <c r="I232" s="4" t="str">
        <f t="shared" si="15"/>
        <v>United States</v>
      </c>
      <c r="J232" s="4" t="str">
        <f t="shared" si="16"/>
        <v>'Columbia, Tennessee (United States)'</v>
      </c>
      <c r="K232" s="4" t="str">
        <f t="shared" si="17"/>
        <v>'Columbia, Tennessee (US)'</v>
      </c>
      <c r="L232" s="4" t="str">
        <f t="shared" si="18"/>
        <v>120929</v>
      </c>
      <c r="M232" s="7" t="str">
        <f t="shared" si="19"/>
        <v>2016</v>
      </c>
    </row>
    <row r="233" spans="2:13" x14ac:dyDescent="0.3">
      <c r="B233" s="3" t="s">
        <v>8</v>
      </c>
      <c r="C233" s="4" t="s">
        <v>13</v>
      </c>
      <c r="D233" t="s">
        <v>379</v>
      </c>
      <c r="E233" t="s">
        <v>48</v>
      </c>
      <c r="F233" t="s">
        <v>187</v>
      </c>
      <c r="G233" t="s">
        <v>170</v>
      </c>
      <c r="H233" t="s">
        <v>44</v>
      </c>
      <c r="I233" s="4" t="str">
        <f t="shared" si="15"/>
        <v>United States</v>
      </c>
      <c r="J233" s="4" t="str">
        <f t="shared" si="16"/>
        <v>'Columbia, Tennessee (United States)'</v>
      </c>
      <c r="K233" s="4" t="str">
        <f t="shared" si="17"/>
        <v>'Columbia, Tennessee (US)'</v>
      </c>
      <c r="L233" s="4" t="str">
        <f t="shared" si="18"/>
        <v>134782</v>
      </c>
      <c r="M233" s="7" t="str">
        <f t="shared" si="19"/>
        <v>2015</v>
      </c>
    </row>
    <row r="234" spans="2:13" x14ac:dyDescent="0.3">
      <c r="B234" s="3" t="s">
        <v>17</v>
      </c>
      <c r="C234" s="4" t="s">
        <v>21</v>
      </c>
      <c r="D234" t="s">
        <v>380</v>
      </c>
      <c r="E234" t="s">
        <v>48</v>
      </c>
      <c r="F234" t="s">
        <v>217</v>
      </c>
      <c r="G234" t="s">
        <v>68</v>
      </c>
      <c r="H234" t="s">
        <v>44</v>
      </c>
      <c r="I234" s="4" t="str">
        <f t="shared" si="15"/>
        <v>United States</v>
      </c>
      <c r="J234" s="4" t="str">
        <f t="shared" si="16"/>
        <v>'Charlotte, North Carolina (United States)'</v>
      </c>
      <c r="K234" s="4" t="str">
        <f t="shared" si="17"/>
        <v>'Charlotte, North Carolina (US)'</v>
      </c>
      <c r="L234" s="4" t="str">
        <f t="shared" si="18"/>
        <v>126158</v>
      </c>
      <c r="M234" s="7" t="str">
        <f t="shared" si="19"/>
        <v>2016</v>
      </c>
    </row>
    <row r="235" spans="2:13" x14ac:dyDescent="0.3">
      <c r="B235" s="3" t="s">
        <v>17</v>
      </c>
      <c r="C235" s="4" t="s">
        <v>13</v>
      </c>
      <c r="D235" t="s">
        <v>381</v>
      </c>
      <c r="E235" t="s">
        <v>48</v>
      </c>
      <c r="F235" t="s">
        <v>382</v>
      </c>
      <c r="G235" t="s">
        <v>54</v>
      </c>
      <c r="H235" t="s">
        <v>44</v>
      </c>
      <c r="I235" s="4" t="str">
        <f t="shared" si="15"/>
        <v>United States</v>
      </c>
      <c r="J235" s="4" t="str">
        <f t="shared" si="16"/>
        <v>'Tampa, Florida (United States)'</v>
      </c>
      <c r="K235" s="4" t="str">
        <f t="shared" si="17"/>
        <v>'Tampa, Florida (US)'</v>
      </c>
      <c r="L235" s="4" t="str">
        <f t="shared" si="18"/>
        <v>105578</v>
      </c>
      <c r="M235" s="7" t="str">
        <f t="shared" si="19"/>
        <v>2016</v>
      </c>
    </row>
    <row r="236" spans="2:13" x14ac:dyDescent="0.3">
      <c r="B236" s="3" t="s">
        <v>8</v>
      </c>
      <c r="C236" s="4" t="s">
        <v>9</v>
      </c>
      <c r="D236" t="s">
        <v>383</v>
      </c>
      <c r="E236" t="s">
        <v>48</v>
      </c>
      <c r="F236" t="s">
        <v>382</v>
      </c>
      <c r="G236" t="s">
        <v>54</v>
      </c>
      <c r="H236" t="s">
        <v>44</v>
      </c>
      <c r="I236" s="4" t="str">
        <f t="shared" si="15"/>
        <v>United States</v>
      </c>
      <c r="J236" s="4" t="str">
        <f t="shared" si="16"/>
        <v>'Tampa, Florida (United States)'</v>
      </c>
      <c r="K236" s="4" t="str">
        <f t="shared" si="17"/>
        <v>'Tampa, Florida (US)'</v>
      </c>
      <c r="L236" s="4" t="str">
        <f t="shared" si="18"/>
        <v>134978</v>
      </c>
      <c r="M236" s="7" t="str">
        <f t="shared" si="19"/>
        <v>2017</v>
      </c>
    </row>
    <row r="237" spans="2:13" x14ac:dyDescent="0.3">
      <c r="B237" s="3" t="s">
        <v>17</v>
      </c>
      <c r="C237" s="4" t="s">
        <v>29</v>
      </c>
      <c r="D237" t="s">
        <v>384</v>
      </c>
      <c r="E237" t="s">
        <v>48</v>
      </c>
      <c r="F237" t="s">
        <v>382</v>
      </c>
      <c r="G237" t="s">
        <v>54</v>
      </c>
      <c r="H237" t="s">
        <v>44</v>
      </c>
      <c r="I237" s="4" t="str">
        <f t="shared" si="15"/>
        <v>United States</v>
      </c>
      <c r="J237" s="4" t="str">
        <f t="shared" si="16"/>
        <v>'Tampa, Florida (United States)'</v>
      </c>
      <c r="K237" s="4" t="str">
        <f t="shared" si="17"/>
        <v>'Tampa, Florida (US)'</v>
      </c>
      <c r="L237" s="4" t="str">
        <f t="shared" si="18"/>
        <v>145352</v>
      </c>
      <c r="M237" s="7" t="str">
        <f t="shared" si="19"/>
        <v>2015</v>
      </c>
    </row>
    <row r="238" spans="2:13" x14ac:dyDescent="0.3">
      <c r="B238" s="3" t="s">
        <v>17</v>
      </c>
      <c r="C238" s="4" t="s">
        <v>13</v>
      </c>
      <c r="D238" t="s">
        <v>385</v>
      </c>
      <c r="E238" t="s">
        <v>48</v>
      </c>
      <c r="F238" t="s">
        <v>382</v>
      </c>
      <c r="G238" t="s">
        <v>54</v>
      </c>
      <c r="H238" t="s">
        <v>44</v>
      </c>
      <c r="I238" s="4" t="str">
        <f t="shared" si="15"/>
        <v>United States</v>
      </c>
      <c r="J238" s="4" t="str">
        <f t="shared" si="16"/>
        <v>'Tampa, Florida (United States)'</v>
      </c>
      <c r="K238" s="4" t="str">
        <f t="shared" si="17"/>
        <v>'Tampa, Florida (US)'</v>
      </c>
      <c r="L238" s="4" t="str">
        <f t="shared" si="18"/>
        <v>135307</v>
      </c>
      <c r="M238" s="7" t="str">
        <f t="shared" si="19"/>
        <v>2017</v>
      </c>
    </row>
    <row r="239" spans="2:13" x14ac:dyDescent="0.3">
      <c r="B239" s="3" t="s">
        <v>17</v>
      </c>
      <c r="C239" s="4" t="s">
        <v>21</v>
      </c>
      <c r="D239" t="s">
        <v>386</v>
      </c>
      <c r="E239" t="s">
        <v>48</v>
      </c>
      <c r="F239" t="s">
        <v>382</v>
      </c>
      <c r="G239" t="s">
        <v>54</v>
      </c>
      <c r="H239" t="s">
        <v>44</v>
      </c>
      <c r="I239" s="4" t="str">
        <f t="shared" si="15"/>
        <v>United States</v>
      </c>
      <c r="J239" s="4" t="str">
        <f t="shared" si="16"/>
        <v>'Tampa, Florida (United States)'</v>
      </c>
      <c r="K239" s="4" t="str">
        <f t="shared" si="17"/>
        <v>'Tampa, Florida (US)'</v>
      </c>
      <c r="L239" s="4" t="str">
        <f t="shared" si="18"/>
        <v>106341</v>
      </c>
      <c r="M239" s="7" t="str">
        <f t="shared" si="19"/>
        <v>2016</v>
      </c>
    </row>
    <row r="240" spans="2:13" x14ac:dyDescent="0.3">
      <c r="B240" s="3" t="s">
        <v>17</v>
      </c>
      <c r="C240" s="4" t="s">
        <v>21</v>
      </c>
      <c r="D240" t="s">
        <v>387</v>
      </c>
      <c r="E240" t="s">
        <v>48</v>
      </c>
      <c r="F240" t="s">
        <v>388</v>
      </c>
      <c r="G240" t="s">
        <v>50</v>
      </c>
      <c r="H240" t="s">
        <v>51</v>
      </c>
      <c r="I240" s="4" t="str">
        <f t="shared" si="15"/>
        <v>United States</v>
      </c>
      <c r="J240" s="4" t="str">
        <f t="shared" si="16"/>
        <v>'Santa Clara, California (United States)'</v>
      </c>
      <c r="K240" s="4" t="str">
        <f t="shared" si="17"/>
        <v>'Santa Clara, California (US)'</v>
      </c>
      <c r="L240" s="4" t="str">
        <f t="shared" si="18"/>
        <v>163405</v>
      </c>
      <c r="M240" s="7" t="str">
        <f t="shared" si="19"/>
        <v>2017</v>
      </c>
    </row>
    <row r="241" spans="2:13" x14ac:dyDescent="0.3">
      <c r="B241" s="3" t="s">
        <v>8</v>
      </c>
      <c r="C241" s="4" t="s">
        <v>21</v>
      </c>
      <c r="D241" t="s">
        <v>389</v>
      </c>
      <c r="E241" t="s">
        <v>48</v>
      </c>
      <c r="F241" t="s">
        <v>157</v>
      </c>
      <c r="G241" t="s">
        <v>119</v>
      </c>
      <c r="H241" t="s">
        <v>75</v>
      </c>
      <c r="I241" s="4" t="str">
        <f t="shared" si="15"/>
        <v>United States</v>
      </c>
      <c r="J241" s="4" t="str">
        <f t="shared" si="16"/>
        <v>'Chicago, Illinois (United States)'</v>
      </c>
      <c r="K241" s="4" t="str">
        <f t="shared" si="17"/>
        <v>'Chicago, Illinois (US)'</v>
      </c>
      <c r="L241" s="4" t="str">
        <f t="shared" si="18"/>
        <v>127432</v>
      </c>
      <c r="M241" s="7" t="str">
        <f t="shared" si="19"/>
        <v>2017</v>
      </c>
    </row>
    <row r="242" spans="2:13" x14ac:dyDescent="0.3">
      <c r="B242" s="3" t="s">
        <v>17</v>
      </c>
      <c r="C242" s="4" t="s">
        <v>9</v>
      </c>
      <c r="D242" t="s">
        <v>390</v>
      </c>
      <c r="E242" t="s">
        <v>48</v>
      </c>
      <c r="F242" t="s">
        <v>157</v>
      </c>
      <c r="G242" t="s">
        <v>119</v>
      </c>
      <c r="H242" t="s">
        <v>75</v>
      </c>
      <c r="I242" s="4" t="str">
        <f t="shared" si="15"/>
        <v>United States</v>
      </c>
      <c r="J242" s="4" t="str">
        <f t="shared" si="16"/>
        <v>'Chicago, Illinois (United States)'</v>
      </c>
      <c r="K242" s="4" t="str">
        <f t="shared" si="17"/>
        <v>'Chicago, Illinois (US)'</v>
      </c>
      <c r="L242" s="4" t="str">
        <f t="shared" si="18"/>
        <v>157812</v>
      </c>
      <c r="M242" s="7" t="str">
        <f t="shared" si="19"/>
        <v>2015</v>
      </c>
    </row>
    <row r="243" spans="2:13" x14ac:dyDescent="0.3">
      <c r="B243" s="3" t="s">
        <v>17</v>
      </c>
      <c r="C243" s="4" t="s">
        <v>13</v>
      </c>
      <c r="D243" t="s">
        <v>391</v>
      </c>
      <c r="E243" t="s">
        <v>48</v>
      </c>
      <c r="F243" t="s">
        <v>157</v>
      </c>
      <c r="G243" t="s">
        <v>119</v>
      </c>
      <c r="H243" t="s">
        <v>75</v>
      </c>
      <c r="I243" s="4" t="str">
        <f t="shared" si="15"/>
        <v>United States</v>
      </c>
      <c r="J243" s="4" t="str">
        <f t="shared" si="16"/>
        <v>'Chicago, Illinois (United States)'</v>
      </c>
      <c r="K243" s="4" t="str">
        <f t="shared" si="17"/>
        <v>'Chicago, Illinois (US)'</v>
      </c>
      <c r="L243" s="4" t="str">
        <f t="shared" si="18"/>
        <v>145142</v>
      </c>
      <c r="M243" s="7" t="str">
        <f t="shared" si="19"/>
        <v>2017</v>
      </c>
    </row>
    <row r="244" spans="2:13" x14ac:dyDescent="0.3">
      <c r="B244" s="3" t="s">
        <v>17</v>
      </c>
      <c r="C244" s="4" t="s">
        <v>21</v>
      </c>
      <c r="D244" t="s">
        <v>392</v>
      </c>
      <c r="E244" t="s">
        <v>48</v>
      </c>
      <c r="F244" t="s">
        <v>157</v>
      </c>
      <c r="G244" t="s">
        <v>119</v>
      </c>
      <c r="H244" t="s">
        <v>75</v>
      </c>
      <c r="I244" s="4" t="str">
        <f t="shared" si="15"/>
        <v>United States</v>
      </c>
      <c r="J244" s="4" t="str">
        <f t="shared" si="16"/>
        <v>'Chicago, Illinois (United States)'</v>
      </c>
      <c r="K244" s="4" t="str">
        <f t="shared" si="17"/>
        <v>'Chicago, Illinois (US)'</v>
      </c>
      <c r="L244" s="4" t="str">
        <f t="shared" si="18"/>
        <v>139486</v>
      </c>
      <c r="M244" s="7" t="str">
        <f t="shared" si="19"/>
        <v>2016</v>
      </c>
    </row>
    <row r="245" spans="2:13" x14ac:dyDescent="0.3">
      <c r="B245" s="3" t="s">
        <v>8</v>
      </c>
      <c r="C245" s="4" t="s">
        <v>29</v>
      </c>
      <c r="D245" t="s">
        <v>393</v>
      </c>
      <c r="E245" t="s">
        <v>48</v>
      </c>
      <c r="F245" t="s">
        <v>157</v>
      </c>
      <c r="G245" t="s">
        <v>119</v>
      </c>
      <c r="H245" t="s">
        <v>75</v>
      </c>
      <c r="I245" s="4" t="str">
        <f t="shared" si="15"/>
        <v>United States</v>
      </c>
      <c r="J245" s="4" t="str">
        <f t="shared" si="16"/>
        <v>'Chicago, Illinois (United States)'</v>
      </c>
      <c r="K245" s="4" t="str">
        <f t="shared" si="17"/>
        <v>'Chicago, Illinois (US)'</v>
      </c>
      <c r="L245" s="4" t="str">
        <f t="shared" si="18"/>
        <v>158792</v>
      </c>
      <c r="M245" s="7" t="str">
        <f t="shared" si="19"/>
        <v>2015</v>
      </c>
    </row>
    <row r="246" spans="2:13" x14ac:dyDescent="0.3">
      <c r="B246" s="3" t="s">
        <v>8</v>
      </c>
      <c r="C246" s="4" t="s">
        <v>21</v>
      </c>
      <c r="D246" t="s">
        <v>394</v>
      </c>
      <c r="E246" t="s">
        <v>48</v>
      </c>
      <c r="F246" t="s">
        <v>157</v>
      </c>
      <c r="G246" t="s">
        <v>119</v>
      </c>
      <c r="H246" t="s">
        <v>75</v>
      </c>
      <c r="I246" s="4" t="str">
        <f t="shared" si="15"/>
        <v>United States</v>
      </c>
      <c r="J246" s="4" t="str">
        <f t="shared" si="16"/>
        <v>'Chicago, Illinois (United States)'</v>
      </c>
      <c r="K246" s="4" t="str">
        <f t="shared" si="17"/>
        <v>'Chicago, Illinois (US)'</v>
      </c>
      <c r="L246" s="4" t="str">
        <f t="shared" si="18"/>
        <v>113558</v>
      </c>
      <c r="M246" s="7" t="str">
        <f t="shared" si="19"/>
        <v>2017</v>
      </c>
    </row>
    <row r="247" spans="2:13" x14ac:dyDescent="0.3">
      <c r="B247" s="3" t="s">
        <v>17</v>
      </c>
      <c r="C247" s="4" t="s">
        <v>29</v>
      </c>
      <c r="D247" t="s">
        <v>395</v>
      </c>
      <c r="E247" t="s">
        <v>48</v>
      </c>
      <c r="F247" t="s">
        <v>157</v>
      </c>
      <c r="G247" t="s">
        <v>119</v>
      </c>
      <c r="H247" t="s">
        <v>75</v>
      </c>
      <c r="I247" s="4" t="str">
        <f t="shared" si="15"/>
        <v>United States</v>
      </c>
      <c r="J247" s="4" t="str">
        <f t="shared" si="16"/>
        <v>'Chicago, Illinois (United States)'</v>
      </c>
      <c r="K247" s="4" t="str">
        <f t="shared" si="17"/>
        <v>'Chicago, Illinois (US)'</v>
      </c>
      <c r="L247" s="4" t="str">
        <f t="shared" si="18"/>
        <v>138303</v>
      </c>
      <c r="M247" s="7" t="str">
        <f t="shared" si="19"/>
        <v>2015</v>
      </c>
    </row>
    <row r="248" spans="2:13" x14ac:dyDescent="0.3">
      <c r="B248" s="3" t="s">
        <v>17</v>
      </c>
      <c r="C248" s="4" t="s">
        <v>21</v>
      </c>
      <c r="D248" t="s">
        <v>396</v>
      </c>
      <c r="E248" t="s">
        <v>48</v>
      </c>
      <c r="F248" t="s">
        <v>397</v>
      </c>
      <c r="G248" t="s">
        <v>125</v>
      </c>
      <c r="H248" t="s">
        <v>75</v>
      </c>
      <c r="I248" s="4" t="str">
        <f t="shared" si="15"/>
        <v>United States</v>
      </c>
      <c r="J248" s="4" t="str">
        <f t="shared" si="16"/>
        <v>'Lakeville, Minnesota (United States)'</v>
      </c>
      <c r="K248" s="4" t="str">
        <f t="shared" si="17"/>
        <v>'Lakeville, Minnesota (US)'</v>
      </c>
      <c r="L248" s="4" t="str">
        <f t="shared" si="18"/>
        <v>102848</v>
      </c>
      <c r="M248" s="7" t="str">
        <f t="shared" si="19"/>
        <v>2015</v>
      </c>
    </row>
    <row r="249" spans="2:13" x14ac:dyDescent="0.3">
      <c r="B249" s="3" t="s">
        <v>17</v>
      </c>
      <c r="C249" s="4" t="s">
        <v>13</v>
      </c>
      <c r="D249" t="s">
        <v>398</v>
      </c>
      <c r="E249" t="s">
        <v>48</v>
      </c>
      <c r="F249" t="s">
        <v>397</v>
      </c>
      <c r="G249" t="s">
        <v>125</v>
      </c>
      <c r="H249" t="s">
        <v>75</v>
      </c>
      <c r="I249" s="4" t="str">
        <f t="shared" si="15"/>
        <v>United States</v>
      </c>
      <c r="J249" s="4" t="str">
        <f t="shared" si="16"/>
        <v>'Lakeville, Minnesota (United States)'</v>
      </c>
      <c r="K249" s="4" t="str">
        <f t="shared" si="17"/>
        <v>'Lakeville, Minnesota (US)'</v>
      </c>
      <c r="L249" s="4" t="str">
        <f t="shared" si="18"/>
        <v>129441</v>
      </c>
      <c r="M249" s="7" t="str">
        <f t="shared" si="19"/>
        <v>2017</v>
      </c>
    </row>
    <row r="250" spans="2:13" x14ac:dyDescent="0.3">
      <c r="B250" s="3" t="s">
        <v>17</v>
      </c>
      <c r="C250" s="4" t="s">
        <v>29</v>
      </c>
      <c r="D250" t="s">
        <v>399</v>
      </c>
      <c r="E250" t="s">
        <v>48</v>
      </c>
      <c r="F250" t="s">
        <v>397</v>
      </c>
      <c r="G250" t="s">
        <v>125</v>
      </c>
      <c r="H250" t="s">
        <v>75</v>
      </c>
      <c r="I250" s="4" t="str">
        <f t="shared" si="15"/>
        <v>United States</v>
      </c>
      <c r="J250" s="4" t="str">
        <f t="shared" si="16"/>
        <v>'Lakeville, Minnesota (United States)'</v>
      </c>
      <c r="K250" s="4" t="str">
        <f t="shared" si="17"/>
        <v>'Lakeville, Minnesota (US)'</v>
      </c>
      <c r="L250" s="4" t="str">
        <f t="shared" si="18"/>
        <v>168753</v>
      </c>
      <c r="M250" s="7" t="str">
        <f t="shared" si="19"/>
        <v>2016</v>
      </c>
    </row>
    <row r="251" spans="2:13" x14ac:dyDescent="0.3">
      <c r="B251" s="3" t="s">
        <v>8</v>
      </c>
      <c r="C251" s="4" t="s">
        <v>9</v>
      </c>
      <c r="D251" t="s">
        <v>400</v>
      </c>
      <c r="E251" t="s">
        <v>48</v>
      </c>
      <c r="F251" t="s">
        <v>397</v>
      </c>
      <c r="G251" t="s">
        <v>125</v>
      </c>
      <c r="H251" t="s">
        <v>75</v>
      </c>
      <c r="I251" s="4" t="str">
        <f t="shared" si="15"/>
        <v>United States</v>
      </c>
      <c r="J251" s="4" t="str">
        <f t="shared" si="16"/>
        <v>'Lakeville, Minnesota (United States)'</v>
      </c>
      <c r="K251" s="4" t="str">
        <f t="shared" si="17"/>
        <v>'Lakeville, Minnesota (US)'</v>
      </c>
      <c r="L251" s="4" t="str">
        <f t="shared" si="18"/>
        <v>126613</v>
      </c>
      <c r="M251" s="7" t="str">
        <f t="shared" si="19"/>
        <v>2016</v>
      </c>
    </row>
    <row r="252" spans="2:13" x14ac:dyDescent="0.3">
      <c r="B252" s="3" t="s">
        <v>8</v>
      </c>
      <c r="C252" s="4" t="s">
        <v>9</v>
      </c>
      <c r="D252" t="s">
        <v>401</v>
      </c>
      <c r="E252" t="s">
        <v>48</v>
      </c>
      <c r="F252" t="s">
        <v>397</v>
      </c>
      <c r="G252" t="s">
        <v>125</v>
      </c>
      <c r="H252" t="s">
        <v>75</v>
      </c>
      <c r="I252" s="4" t="str">
        <f t="shared" si="15"/>
        <v>United States</v>
      </c>
      <c r="J252" s="4" t="str">
        <f t="shared" si="16"/>
        <v>'Lakeville, Minnesota (United States)'</v>
      </c>
      <c r="K252" s="4" t="str">
        <f t="shared" si="17"/>
        <v>'Lakeville, Minnesota (US)'</v>
      </c>
      <c r="L252" s="4" t="str">
        <f t="shared" si="18"/>
        <v>122637</v>
      </c>
      <c r="M252" s="7" t="str">
        <f t="shared" si="19"/>
        <v>2017</v>
      </c>
    </row>
    <row r="253" spans="2:13" x14ac:dyDescent="0.3">
      <c r="B253" s="3" t="s">
        <v>17</v>
      </c>
      <c r="C253" s="4" t="s">
        <v>13</v>
      </c>
      <c r="D253" t="s">
        <v>402</v>
      </c>
      <c r="E253" t="s">
        <v>48</v>
      </c>
      <c r="F253" t="s">
        <v>86</v>
      </c>
      <c r="G253" t="s">
        <v>50</v>
      </c>
      <c r="H253" t="s">
        <v>51</v>
      </c>
      <c r="I253" s="4" t="str">
        <f t="shared" si="15"/>
        <v>United States</v>
      </c>
      <c r="J253" s="4" t="str">
        <f t="shared" si="16"/>
        <v>'San Francisco, California (United States)'</v>
      </c>
      <c r="K253" s="4" t="str">
        <f t="shared" si="17"/>
        <v>'San Francisco, California (US)'</v>
      </c>
      <c r="L253" s="4" t="str">
        <f t="shared" si="18"/>
        <v>147851</v>
      </c>
      <c r="M253" s="7" t="str">
        <f t="shared" si="19"/>
        <v>2015</v>
      </c>
    </row>
    <row r="254" spans="2:13" x14ac:dyDescent="0.3">
      <c r="B254" s="3" t="s">
        <v>17</v>
      </c>
      <c r="C254" s="4" t="s">
        <v>18</v>
      </c>
      <c r="D254" t="s">
        <v>403</v>
      </c>
      <c r="E254" t="s">
        <v>48</v>
      </c>
      <c r="F254" t="s">
        <v>404</v>
      </c>
      <c r="G254" t="s">
        <v>50</v>
      </c>
      <c r="H254" t="s">
        <v>51</v>
      </c>
      <c r="I254" s="4" t="str">
        <f t="shared" si="15"/>
        <v>United States</v>
      </c>
      <c r="J254" s="4" t="str">
        <f t="shared" si="16"/>
        <v>'San Diego, California (United States)'</v>
      </c>
      <c r="K254" s="4" t="str">
        <f t="shared" si="17"/>
        <v>'San Diego, California (US)'</v>
      </c>
      <c r="L254" s="4" t="str">
        <f t="shared" si="18"/>
        <v>134894</v>
      </c>
      <c r="M254" s="7" t="str">
        <f t="shared" si="19"/>
        <v>2015</v>
      </c>
    </row>
    <row r="255" spans="2:13" x14ac:dyDescent="0.3">
      <c r="B255" s="3" t="s">
        <v>8</v>
      </c>
      <c r="C255" s="4" t="s">
        <v>21</v>
      </c>
      <c r="D255" t="s">
        <v>405</v>
      </c>
      <c r="E255" t="s">
        <v>48</v>
      </c>
      <c r="F255" t="s">
        <v>404</v>
      </c>
      <c r="G255" t="s">
        <v>50</v>
      </c>
      <c r="H255" t="s">
        <v>51</v>
      </c>
      <c r="I255" s="4" t="str">
        <f t="shared" si="15"/>
        <v>United States</v>
      </c>
      <c r="J255" s="4" t="str">
        <f t="shared" si="16"/>
        <v>'San Diego, California (United States)'</v>
      </c>
      <c r="K255" s="4" t="str">
        <f t="shared" si="17"/>
        <v>'San Diego, California (US)'</v>
      </c>
      <c r="L255" s="4" t="str">
        <f t="shared" si="18"/>
        <v>140795</v>
      </c>
      <c r="M255" s="7" t="str">
        <f t="shared" si="19"/>
        <v>2014</v>
      </c>
    </row>
    <row r="256" spans="2:13" x14ac:dyDescent="0.3">
      <c r="B256" s="3" t="s">
        <v>8</v>
      </c>
      <c r="C256" s="4" t="s">
        <v>9</v>
      </c>
      <c r="D256" t="s">
        <v>406</v>
      </c>
      <c r="E256" t="s">
        <v>48</v>
      </c>
      <c r="F256" t="s">
        <v>141</v>
      </c>
      <c r="G256" t="s">
        <v>142</v>
      </c>
      <c r="H256" t="s">
        <v>96</v>
      </c>
      <c r="I256" s="4" t="str">
        <f t="shared" si="15"/>
        <v>United States</v>
      </c>
      <c r="J256" s="4" t="str">
        <f t="shared" si="16"/>
        <v>'New York City, New York (United States)'</v>
      </c>
      <c r="K256" s="4" t="str">
        <f t="shared" si="17"/>
        <v>'New York City, New York (US)'</v>
      </c>
      <c r="L256" s="4" t="str">
        <f t="shared" si="18"/>
        <v>136924</v>
      </c>
      <c r="M256" s="7" t="str">
        <f t="shared" si="19"/>
        <v>2016</v>
      </c>
    </row>
    <row r="257" spans="2:13" x14ac:dyDescent="0.3">
      <c r="B257" s="3" t="s">
        <v>17</v>
      </c>
      <c r="C257" s="4" t="s">
        <v>21</v>
      </c>
      <c r="D257" t="s">
        <v>407</v>
      </c>
      <c r="E257" t="s">
        <v>48</v>
      </c>
      <c r="F257" t="s">
        <v>141</v>
      </c>
      <c r="G257" t="s">
        <v>142</v>
      </c>
      <c r="H257" t="s">
        <v>96</v>
      </c>
      <c r="I257" s="4" t="str">
        <f t="shared" si="15"/>
        <v>United States</v>
      </c>
      <c r="J257" s="4" t="str">
        <f t="shared" si="16"/>
        <v>'New York City, New York (United States)'</v>
      </c>
      <c r="K257" s="4" t="str">
        <f t="shared" si="17"/>
        <v>'New York City, New York (US)'</v>
      </c>
      <c r="L257" s="4" t="str">
        <f t="shared" si="18"/>
        <v>120161</v>
      </c>
      <c r="M257" s="7" t="str">
        <f t="shared" si="19"/>
        <v>2015</v>
      </c>
    </row>
    <row r="258" spans="2:13" x14ac:dyDescent="0.3">
      <c r="B258" s="3" t="s">
        <v>17</v>
      </c>
      <c r="C258" s="4" t="s">
        <v>21</v>
      </c>
      <c r="D258" t="s">
        <v>408</v>
      </c>
      <c r="E258" t="s">
        <v>48</v>
      </c>
      <c r="F258" t="s">
        <v>157</v>
      </c>
      <c r="G258" t="s">
        <v>119</v>
      </c>
      <c r="H258" t="s">
        <v>75</v>
      </c>
      <c r="I258" s="4" t="str">
        <f t="shared" si="15"/>
        <v>United States</v>
      </c>
      <c r="J258" s="4" t="str">
        <f t="shared" si="16"/>
        <v>'Chicago, Illinois (United States)'</v>
      </c>
      <c r="K258" s="4" t="str">
        <f t="shared" si="17"/>
        <v>'Chicago, Illinois (US)'</v>
      </c>
      <c r="L258" s="4" t="str">
        <f t="shared" si="18"/>
        <v>103849</v>
      </c>
      <c r="M258" s="7" t="str">
        <f t="shared" si="19"/>
        <v>2014</v>
      </c>
    </row>
    <row r="259" spans="2:13" x14ac:dyDescent="0.3">
      <c r="B259" s="3" t="s">
        <v>8</v>
      </c>
      <c r="C259" s="4" t="s">
        <v>29</v>
      </c>
      <c r="D259" t="s">
        <v>409</v>
      </c>
      <c r="E259" t="s">
        <v>48</v>
      </c>
      <c r="F259" t="s">
        <v>157</v>
      </c>
      <c r="G259" t="s">
        <v>119</v>
      </c>
      <c r="H259" t="s">
        <v>75</v>
      </c>
      <c r="I259" s="4" t="str">
        <f t="shared" si="15"/>
        <v>United States</v>
      </c>
      <c r="J259" s="4" t="str">
        <f>CONCATENATE(F259,","," ",G259," ","(",I259,")")</f>
        <v>Chicago, Illinois (United States)</v>
      </c>
      <c r="K259" s="4" t="str">
        <f t="shared" si="17"/>
        <v>Chicago, Illinois (US)</v>
      </c>
      <c r="L259" s="4" t="str">
        <f t="shared" si="18"/>
        <v>162929</v>
      </c>
      <c r="M259" s="7" t="str">
        <f t="shared" si="19"/>
        <v>2017</v>
      </c>
    </row>
    <row r="260" spans="2:13" x14ac:dyDescent="0.3">
      <c r="B260" s="3" t="s">
        <v>8</v>
      </c>
      <c r="C260" s="4" t="s">
        <v>13</v>
      </c>
      <c r="D260" t="s">
        <v>410</v>
      </c>
      <c r="E260" t="s">
        <v>48</v>
      </c>
      <c r="F260" t="s">
        <v>157</v>
      </c>
      <c r="G260" t="s">
        <v>119</v>
      </c>
      <c r="H260" t="s">
        <v>75</v>
      </c>
      <c r="I260" s="4" t="str">
        <f t="shared" si="15"/>
        <v>United States</v>
      </c>
      <c r="J260" s="4" t="str">
        <f t="shared" ref="J260:J323" si="20">CONCATENATE(F260,","," ",G260," ","(",I260,")")</f>
        <v>Chicago, Illinois (United States)</v>
      </c>
      <c r="K260" s="4" t="str">
        <f t="shared" si="17"/>
        <v>Chicago, Illinois (US)</v>
      </c>
      <c r="L260" s="4" t="str">
        <f t="shared" si="18"/>
        <v>113173</v>
      </c>
      <c r="M260" s="7" t="str">
        <f t="shared" si="19"/>
        <v>2015</v>
      </c>
    </row>
    <row r="261" spans="2:13" x14ac:dyDescent="0.3">
      <c r="B261" s="3" t="s">
        <v>17</v>
      </c>
      <c r="C261" s="4" t="s">
        <v>13</v>
      </c>
      <c r="D261" t="s">
        <v>411</v>
      </c>
      <c r="E261" t="s">
        <v>48</v>
      </c>
      <c r="F261" t="s">
        <v>157</v>
      </c>
      <c r="G261" t="s">
        <v>119</v>
      </c>
      <c r="H261" t="s">
        <v>75</v>
      </c>
      <c r="I261" s="4" t="str">
        <f t="shared" ref="I261:I324" si="21">TRIM(E261)</f>
        <v>United States</v>
      </c>
      <c r="J261" s="4" t="str">
        <f t="shared" si="20"/>
        <v>Chicago, Illinois (United States)</v>
      </c>
      <c r="K261" s="4" t="str">
        <f t="shared" ref="K261:K324" si="22">SUBSTITUTE(J261,"United States","US",1)</f>
        <v>Chicago, Illinois (US)</v>
      </c>
      <c r="L261" s="4" t="str">
        <f t="shared" ref="L261:L324" si="23">RIGHT(D261,6)</f>
        <v>136406</v>
      </c>
      <c r="M261" s="7" t="str">
        <f t="shared" ref="M261:M324" si="24">MID(D261,4,4)</f>
        <v>2016</v>
      </c>
    </row>
    <row r="262" spans="2:13" x14ac:dyDescent="0.3">
      <c r="B262" s="3" t="s">
        <v>8</v>
      </c>
      <c r="C262" s="4" t="s">
        <v>9</v>
      </c>
      <c r="D262" t="s">
        <v>412</v>
      </c>
      <c r="E262" t="s">
        <v>48</v>
      </c>
      <c r="F262" t="s">
        <v>141</v>
      </c>
      <c r="G262" t="s">
        <v>142</v>
      </c>
      <c r="H262" t="s">
        <v>96</v>
      </c>
      <c r="I262" s="4" t="str">
        <f t="shared" si="21"/>
        <v>United States</v>
      </c>
      <c r="J262" s="4" t="str">
        <f t="shared" si="20"/>
        <v>New York City, New York (United States)</v>
      </c>
      <c r="K262" s="4" t="str">
        <f t="shared" si="22"/>
        <v>New York City, New York (US)</v>
      </c>
      <c r="L262" s="4" t="str">
        <f t="shared" si="23"/>
        <v>112774</v>
      </c>
      <c r="M262" s="7" t="str">
        <f t="shared" si="24"/>
        <v>2017</v>
      </c>
    </row>
    <row r="263" spans="2:13" x14ac:dyDescent="0.3">
      <c r="B263" s="3" t="s">
        <v>8</v>
      </c>
      <c r="C263" s="4" t="s">
        <v>13</v>
      </c>
      <c r="D263" t="s">
        <v>413</v>
      </c>
      <c r="E263" t="s">
        <v>48</v>
      </c>
      <c r="F263" t="s">
        <v>141</v>
      </c>
      <c r="G263" t="s">
        <v>142</v>
      </c>
      <c r="H263" t="s">
        <v>96</v>
      </c>
      <c r="I263" s="4" t="str">
        <f t="shared" si="21"/>
        <v>United States</v>
      </c>
      <c r="J263" s="4" t="str">
        <f t="shared" si="20"/>
        <v>New York City, New York (United States)</v>
      </c>
      <c r="K263" s="4" t="str">
        <f t="shared" si="22"/>
        <v>New York City, New York (US)</v>
      </c>
      <c r="L263" s="4" t="str">
        <f t="shared" si="23"/>
        <v>101945</v>
      </c>
      <c r="M263" s="7" t="str">
        <f t="shared" si="24"/>
        <v>2017</v>
      </c>
    </row>
    <row r="264" spans="2:13" x14ac:dyDescent="0.3">
      <c r="B264" s="3" t="s">
        <v>8</v>
      </c>
      <c r="C264" s="4" t="s">
        <v>13</v>
      </c>
      <c r="D264" t="s">
        <v>414</v>
      </c>
      <c r="E264" t="s">
        <v>48</v>
      </c>
      <c r="F264" t="s">
        <v>141</v>
      </c>
      <c r="G264" t="s">
        <v>142</v>
      </c>
      <c r="H264" t="s">
        <v>96</v>
      </c>
      <c r="I264" s="4" t="str">
        <f t="shared" si="21"/>
        <v>United States</v>
      </c>
      <c r="J264" s="4" t="str">
        <f t="shared" si="20"/>
        <v>New York City, New York (United States)</v>
      </c>
      <c r="K264" s="4" t="str">
        <f t="shared" si="22"/>
        <v>New York City, New York (US)</v>
      </c>
      <c r="L264" s="4" t="str">
        <f t="shared" si="23"/>
        <v>100650</v>
      </c>
      <c r="M264" s="7" t="str">
        <f t="shared" si="24"/>
        <v>2017</v>
      </c>
    </row>
    <row r="265" spans="2:13" x14ac:dyDescent="0.3">
      <c r="B265" s="3" t="s">
        <v>17</v>
      </c>
      <c r="C265" s="4" t="s">
        <v>13</v>
      </c>
      <c r="D265" t="s">
        <v>415</v>
      </c>
      <c r="E265" t="s">
        <v>48</v>
      </c>
      <c r="F265" t="s">
        <v>269</v>
      </c>
      <c r="G265" t="s">
        <v>74</v>
      </c>
      <c r="H265" t="s">
        <v>75</v>
      </c>
      <c r="I265" s="4" t="str">
        <f t="shared" si="21"/>
        <v>United States</v>
      </c>
      <c r="J265" s="4" t="str">
        <f t="shared" si="20"/>
        <v>Pasadena, Texas (United States)</v>
      </c>
      <c r="K265" s="4" t="str">
        <f t="shared" si="22"/>
        <v>Pasadena, Texas (US)</v>
      </c>
      <c r="L265" s="4" t="str">
        <f t="shared" si="23"/>
        <v>155852</v>
      </c>
      <c r="M265" s="7" t="str">
        <f t="shared" si="24"/>
        <v>2014</v>
      </c>
    </row>
    <row r="266" spans="2:13" x14ac:dyDescent="0.3">
      <c r="B266" s="3" t="s">
        <v>8</v>
      </c>
      <c r="C266" s="4" t="s">
        <v>13</v>
      </c>
      <c r="D266" t="s">
        <v>416</v>
      </c>
      <c r="E266" t="s">
        <v>48</v>
      </c>
      <c r="F266" t="s">
        <v>109</v>
      </c>
      <c r="G266" t="s">
        <v>74</v>
      </c>
      <c r="H266" t="s">
        <v>75</v>
      </c>
      <c r="I266" s="4" t="str">
        <f t="shared" si="21"/>
        <v>United States</v>
      </c>
      <c r="J266" s="4" t="str">
        <f t="shared" si="20"/>
        <v>Houston, Texas (United States)</v>
      </c>
      <c r="K266" s="4" t="str">
        <f t="shared" si="22"/>
        <v>Houston, Texas (US)</v>
      </c>
      <c r="L266" s="4" t="str">
        <f t="shared" si="23"/>
        <v>113243</v>
      </c>
      <c r="M266" s="7" t="str">
        <f t="shared" si="24"/>
        <v>2016</v>
      </c>
    </row>
    <row r="267" spans="2:13" x14ac:dyDescent="0.3">
      <c r="B267" s="3" t="s">
        <v>8</v>
      </c>
      <c r="C267" s="4" t="s">
        <v>29</v>
      </c>
      <c r="D267" t="s">
        <v>417</v>
      </c>
      <c r="E267" t="s">
        <v>48</v>
      </c>
      <c r="F267" t="s">
        <v>109</v>
      </c>
      <c r="G267" t="s">
        <v>74</v>
      </c>
      <c r="H267" t="s">
        <v>75</v>
      </c>
      <c r="I267" s="4" t="str">
        <f t="shared" si="21"/>
        <v>United States</v>
      </c>
      <c r="J267" s="4" t="str">
        <f t="shared" si="20"/>
        <v>Houston, Texas (United States)</v>
      </c>
      <c r="K267" s="4" t="str">
        <f t="shared" si="22"/>
        <v>Houston, Texas (US)</v>
      </c>
      <c r="L267" s="4" t="str">
        <f t="shared" si="23"/>
        <v>118731</v>
      </c>
      <c r="M267" s="7" t="str">
        <f t="shared" si="24"/>
        <v>2017</v>
      </c>
    </row>
    <row r="268" spans="2:13" x14ac:dyDescent="0.3">
      <c r="B268" s="3" t="s">
        <v>17</v>
      </c>
      <c r="C268" s="4" t="s">
        <v>21</v>
      </c>
      <c r="D268" t="s">
        <v>418</v>
      </c>
      <c r="E268" t="s">
        <v>48</v>
      </c>
      <c r="F268" t="s">
        <v>157</v>
      </c>
      <c r="G268" t="s">
        <v>119</v>
      </c>
      <c r="H268" t="s">
        <v>75</v>
      </c>
      <c r="I268" s="4" t="str">
        <f t="shared" si="21"/>
        <v>United States</v>
      </c>
      <c r="J268" s="4" t="str">
        <f t="shared" si="20"/>
        <v>Chicago, Illinois (United States)</v>
      </c>
      <c r="K268" s="4" t="str">
        <f t="shared" si="22"/>
        <v>Chicago, Illinois (US)</v>
      </c>
      <c r="L268" s="4" t="str">
        <f t="shared" si="23"/>
        <v>145576</v>
      </c>
      <c r="M268" s="7" t="str">
        <f t="shared" si="24"/>
        <v>2014</v>
      </c>
    </row>
    <row r="269" spans="2:13" x14ac:dyDescent="0.3">
      <c r="B269" s="3" t="s">
        <v>17</v>
      </c>
      <c r="C269" s="4" t="s">
        <v>21</v>
      </c>
      <c r="D269" t="s">
        <v>419</v>
      </c>
      <c r="E269" t="s">
        <v>48</v>
      </c>
      <c r="F269" t="s">
        <v>420</v>
      </c>
      <c r="G269" t="s">
        <v>50</v>
      </c>
      <c r="H269" t="s">
        <v>51</v>
      </c>
      <c r="I269" s="4" t="str">
        <f t="shared" si="21"/>
        <v>United States</v>
      </c>
      <c r="J269" s="4" t="str">
        <f t="shared" si="20"/>
        <v>Brentwood, California (United States)</v>
      </c>
      <c r="K269" s="4" t="str">
        <f t="shared" si="22"/>
        <v>Brentwood, California (US)</v>
      </c>
      <c r="L269" s="4" t="str">
        <f t="shared" si="23"/>
        <v>130736</v>
      </c>
      <c r="M269" s="7" t="str">
        <f t="shared" si="24"/>
        <v>2015</v>
      </c>
    </row>
    <row r="270" spans="2:13" x14ac:dyDescent="0.3">
      <c r="B270" s="3" t="s">
        <v>8</v>
      </c>
      <c r="C270" s="4" t="s">
        <v>13</v>
      </c>
      <c r="D270" t="s">
        <v>421</v>
      </c>
      <c r="E270" t="s">
        <v>48</v>
      </c>
      <c r="F270" t="s">
        <v>422</v>
      </c>
      <c r="G270" t="s">
        <v>68</v>
      </c>
      <c r="H270" t="s">
        <v>44</v>
      </c>
      <c r="I270" s="4" t="str">
        <f t="shared" si="21"/>
        <v>United States</v>
      </c>
      <c r="J270" s="4" t="str">
        <f t="shared" si="20"/>
        <v>Chapel Hill, North Carolina (United States)</v>
      </c>
      <c r="K270" s="4" t="str">
        <f t="shared" si="22"/>
        <v>Chapel Hill, North Carolina (US)</v>
      </c>
      <c r="L270" s="4" t="str">
        <f t="shared" si="23"/>
        <v>137099</v>
      </c>
      <c r="M270" s="7" t="str">
        <f t="shared" si="24"/>
        <v>2017</v>
      </c>
    </row>
    <row r="271" spans="2:13" x14ac:dyDescent="0.3">
      <c r="B271" s="3" t="s">
        <v>8</v>
      </c>
      <c r="C271" s="4" t="s">
        <v>21</v>
      </c>
      <c r="D271" t="s">
        <v>423</v>
      </c>
      <c r="E271" t="s">
        <v>48</v>
      </c>
      <c r="F271" t="s">
        <v>424</v>
      </c>
      <c r="G271" t="s">
        <v>339</v>
      </c>
      <c r="H271" t="s">
        <v>96</v>
      </c>
      <c r="I271" s="4" t="str">
        <f t="shared" si="21"/>
        <v>United States</v>
      </c>
      <c r="J271" s="4" t="str">
        <f t="shared" si="20"/>
        <v>Morristown, New Jersey (United States)</v>
      </c>
      <c r="K271" s="4" t="str">
        <f t="shared" si="22"/>
        <v>Morristown, New Jersey (US)</v>
      </c>
      <c r="L271" s="4" t="str">
        <f t="shared" si="23"/>
        <v>156951</v>
      </c>
      <c r="M271" s="7" t="str">
        <f t="shared" si="24"/>
        <v>2017</v>
      </c>
    </row>
    <row r="272" spans="2:13" x14ac:dyDescent="0.3">
      <c r="B272" s="3" t="s">
        <v>8</v>
      </c>
      <c r="C272" s="4" t="s">
        <v>21</v>
      </c>
      <c r="D272" t="s">
        <v>425</v>
      </c>
      <c r="E272" t="s">
        <v>48</v>
      </c>
      <c r="F272" t="s">
        <v>426</v>
      </c>
      <c r="G272" t="s">
        <v>229</v>
      </c>
      <c r="H272" t="s">
        <v>96</v>
      </c>
      <c r="I272" s="4" t="str">
        <f t="shared" si="21"/>
        <v>United States</v>
      </c>
      <c r="J272" s="4" t="str">
        <f t="shared" si="20"/>
        <v>Cincinnati, Ohio (United States)</v>
      </c>
      <c r="K272" s="4" t="str">
        <f t="shared" si="22"/>
        <v>Cincinnati, Ohio (US)</v>
      </c>
      <c r="L272" s="4" t="str">
        <f t="shared" si="23"/>
        <v>164826</v>
      </c>
      <c r="M272" s="7" t="str">
        <f t="shared" si="24"/>
        <v>2017</v>
      </c>
    </row>
    <row r="273" spans="2:13" x14ac:dyDescent="0.3">
      <c r="B273" s="3" t="s">
        <v>8</v>
      </c>
      <c r="C273" s="4" t="s">
        <v>29</v>
      </c>
      <c r="D273" t="s">
        <v>427</v>
      </c>
      <c r="E273" t="s">
        <v>48</v>
      </c>
      <c r="F273" t="s">
        <v>426</v>
      </c>
      <c r="G273" t="s">
        <v>229</v>
      </c>
      <c r="H273" t="s">
        <v>96</v>
      </c>
      <c r="I273" s="4" t="str">
        <f t="shared" si="21"/>
        <v>United States</v>
      </c>
      <c r="J273" s="4" t="str">
        <f t="shared" si="20"/>
        <v>Cincinnati, Ohio (United States)</v>
      </c>
      <c r="K273" s="4" t="str">
        <f t="shared" si="22"/>
        <v>Cincinnati, Ohio (US)</v>
      </c>
      <c r="L273" s="4" t="str">
        <f t="shared" si="23"/>
        <v>127250</v>
      </c>
      <c r="M273" s="7" t="str">
        <f t="shared" si="24"/>
        <v>2016</v>
      </c>
    </row>
    <row r="274" spans="2:13" x14ac:dyDescent="0.3">
      <c r="B274" s="3" t="s">
        <v>17</v>
      </c>
      <c r="C274" s="4" t="s">
        <v>13</v>
      </c>
      <c r="D274" t="s">
        <v>428</v>
      </c>
      <c r="E274" t="s">
        <v>48</v>
      </c>
      <c r="F274" t="s">
        <v>86</v>
      </c>
      <c r="G274" t="s">
        <v>50</v>
      </c>
      <c r="H274" t="s">
        <v>51</v>
      </c>
      <c r="I274" s="4" t="str">
        <f t="shared" si="21"/>
        <v>United States</v>
      </c>
      <c r="J274" s="4" t="str">
        <f t="shared" si="20"/>
        <v>San Francisco, California (United States)</v>
      </c>
      <c r="K274" s="4" t="str">
        <f t="shared" si="22"/>
        <v>San Francisco, California (US)</v>
      </c>
      <c r="L274" s="4" t="str">
        <f t="shared" si="23"/>
        <v>149713</v>
      </c>
      <c r="M274" s="7" t="str">
        <f t="shared" si="24"/>
        <v>2015</v>
      </c>
    </row>
    <row r="275" spans="2:13" x14ac:dyDescent="0.3">
      <c r="B275" s="3" t="s">
        <v>17</v>
      </c>
      <c r="C275" s="4" t="s">
        <v>13</v>
      </c>
      <c r="D275" t="s">
        <v>429</v>
      </c>
      <c r="E275" t="s">
        <v>48</v>
      </c>
      <c r="F275" t="s">
        <v>86</v>
      </c>
      <c r="G275" t="s">
        <v>50</v>
      </c>
      <c r="H275" t="s">
        <v>51</v>
      </c>
      <c r="I275" s="4" t="str">
        <f t="shared" si="21"/>
        <v>United States</v>
      </c>
      <c r="J275" s="4" t="str">
        <f t="shared" si="20"/>
        <v>San Francisco, California (United States)</v>
      </c>
      <c r="K275" s="4" t="str">
        <f t="shared" si="22"/>
        <v>San Francisco, California (US)</v>
      </c>
      <c r="L275" s="4" t="str">
        <f t="shared" si="23"/>
        <v>118640</v>
      </c>
      <c r="M275" s="7" t="str">
        <f t="shared" si="24"/>
        <v>2017</v>
      </c>
    </row>
    <row r="276" spans="2:13" x14ac:dyDescent="0.3">
      <c r="B276" s="3" t="s">
        <v>8</v>
      </c>
      <c r="C276" s="4" t="s">
        <v>21</v>
      </c>
      <c r="D276" t="s">
        <v>430</v>
      </c>
      <c r="E276" t="s">
        <v>48</v>
      </c>
      <c r="F276" t="s">
        <v>86</v>
      </c>
      <c r="G276" t="s">
        <v>50</v>
      </c>
      <c r="H276" t="s">
        <v>51</v>
      </c>
      <c r="I276" s="4" t="str">
        <f t="shared" si="21"/>
        <v>United States</v>
      </c>
      <c r="J276" s="4" t="str">
        <f t="shared" si="20"/>
        <v>San Francisco, California (United States)</v>
      </c>
      <c r="K276" s="4" t="str">
        <f t="shared" si="22"/>
        <v>San Francisco, California (US)</v>
      </c>
      <c r="L276" s="4" t="str">
        <f t="shared" si="23"/>
        <v>132906</v>
      </c>
      <c r="M276" s="7" t="str">
        <f t="shared" si="24"/>
        <v>2015</v>
      </c>
    </row>
    <row r="277" spans="2:13" x14ac:dyDescent="0.3">
      <c r="B277" s="3" t="s">
        <v>8</v>
      </c>
      <c r="C277" s="4" t="s">
        <v>21</v>
      </c>
      <c r="D277" t="s">
        <v>431</v>
      </c>
      <c r="E277" t="s">
        <v>48</v>
      </c>
      <c r="F277" t="s">
        <v>86</v>
      </c>
      <c r="G277" t="s">
        <v>50</v>
      </c>
      <c r="H277" t="s">
        <v>51</v>
      </c>
      <c r="I277" s="4" t="str">
        <f t="shared" si="21"/>
        <v>United States</v>
      </c>
      <c r="J277" s="4" t="str">
        <f t="shared" si="20"/>
        <v>San Francisco, California (United States)</v>
      </c>
      <c r="K277" s="4" t="str">
        <f t="shared" si="22"/>
        <v>San Francisco, California (US)</v>
      </c>
      <c r="L277" s="4" t="str">
        <f t="shared" si="23"/>
        <v>145233</v>
      </c>
      <c r="M277" s="7" t="str">
        <f t="shared" si="24"/>
        <v>2017</v>
      </c>
    </row>
    <row r="278" spans="2:13" x14ac:dyDescent="0.3">
      <c r="B278" s="3" t="s">
        <v>17</v>
      </c>
      <c r="C278" s="4" t="s">
        <v>9</v>
      </c>
      <c r="D278" t="s">
        <v>432</v>
      </c>
      <c r="E278" t="s">
        <v>48</v>
      </c>
      <c r="F278" t="s">
        <v>433</v>
      </c>
      <c r="G278" t="s">
        <v>50</v>
      </c>
      <c r="H278" t="s">
        <v>51</v>
      </c>
      <c r="I278" s="4" t="str">
        <f t="shared" si="21"/>
        <v>United States</v>
      </c>
      <c r="J278" s="4" t="str">
        <f t="shared" si="20"/>
        <v>Inglewood, California (United States)</v>
      </c>
      <c r="K278" s="4" t="str">
        <f t="shared" si="22"/>
        <v>Inglewood, California (US)</v>
      </c>
      <c r="L278" s="4" t="str">
        <f t="shared" si="23"/>
        <v>128139</v>
      </c>
      <c r="M278" s="7" t="str">
        <f t="shared" si="24"/>
        <v>2015</v>
      </c>
    </row>
    <row r="279" spans="2:13" x14ac:dyDescent="0.3">
      <c r="B279" s="3" t="s">
        <v>17</v>
      </c>
      <c r="C279" s="4" t="s">
        <v>13</v>
      </c>
      <c r="D279" t="s">
        <v>434</v>
      </c>
      <c r="E279" t="s">
        <v>48</v>
      </c>
      <c r="F279" t="s">
        <v>433</v>
      </c>
      <c r="G279" t="s">
        <v>50</v>
      </c>
      <c r="H279" t="s">
        <v>51</v>
      </c>
      <c r="I279" s="4" t="str">
        <f t="shared" si="21"/>
        <v>United States</v>
      </c>
      <c r="J279" s="4" t="str">
        <f t="shared" si="20"/>
        <v>Inglewood, California (United States)</v>
      </c>
      <c r="K279" s="4" t="str">
        <f t="shared" si="22"/>
        <v>Inglewood, California (US)</v>
      </c>
      <c r="L279" s="4" t="str">
        <f t="shared" si="23"/>
        <v>156986</v>
      </c>
      <c r="M279" s="7" t="str">
        <f t="shared" si="24"/>
        <v>2016</v>
      </c>
    </row>
    <row r="280" spans="2:13" x14ac:dyDescent="0.3">
      <c r="B280" s="3" t="s">
        <v>8</v>
      </c>
      <c r="C280" s="4" t="s">
        <v>13</v>
      </c>
      <c r="D280" t="s">
        <v>435</v>
      </c>
      <c r="E280" t="s">
        <v>48</v>
      </c>
      <c r="F280" t="s">
        <v>94</v>
      </c>
      <c r="G280" t="s">
        <v>95</v>
      </c>
      <c r="H280" t="s">
        <v>96</v>
      </c>
      <c r="I280" s="4" t="str">
        <f t="shared" si="21"/>
        <v>United States</v>
      </c>
      <c r="J280" s="4" t="str">
        <f t="shared" si="20"/>
        <v>Philadelphia, Pennsylvania (United States)</v>
      </c>
      <c r="K280" s="4" t="str">
        <f t="shared" si="22"/>
        <v>Philadelphia, Pennsylvania (US)</v>
      </c>
      <c r="L280" s="4" t="str">
        <f t="shared" si="23"/>
        <v>135405</v>
      </c>
      <c r="M280" s="7" t="str">
        <f t="shared" si="24"/>
        <v>2014</v>
      </c>
    </row>
    <row r="281" spans="2:13" x14ac:dyDescent="0.3">
      <c r="B281" s="3" t="s">
        <v>8</v>
      </c>
      <c r="C281" s="4" t="s">
        <v>29</v>
      </c>
      <c r="D281" t="s">
        <v>436</v>
      </c>
      <c r="E281" t="s">
        <v>48</v>
      </c>
      <c r="F281" t="s">
        <v>94</v>
      </c>
      <c r="G281" t="s">
        <v>95</v>
      </c>
      <c r="H281" t="s">
        <v>96</v>
      </c>
      <c r="I281" s="4" t="str">
        <f t="shared" si="21"/>
        <v>United States</v>
      </c>
      <c r="J281" s="4" t="str">
        <f t="shared" si="20"/>
        <v>Philadelphia, Pennsylvania (United States)</v>
      </c>
      <c r="K281" s="4" t="str">
        <f t="shared" si="22"/>
        <v>Philadelphia, Pennsylvania (US)</v>
      </c>
      <c r="L281" s="4" t="str">
        <f t="shared" si="23"/>
        <v>131450</v>
      </c>
      <c r="M281" s="7" t="str">
        <f t="shared" si="24"/>
        <v>2014</v>
      </c>
    </row>
    <row r="282" spans="2:13" x14ac:dyDescent="0.3">
      <c r="B282" s="3" t="s">
        <v>8</v>
      </c>
      <c r="C282" s="4" t="s">
        <v>13</v>
      </c>
      <c r="D282" t="s">
        <v>437</v>
      </c>
      <c r="E282" t="s">
        <v>48</v>
      </c>
      <c r="F282" t="s">
        <v>94</v>
      </c>
      <c r="G282" t="s">
        <v>95</v>
      </c>
      <c r="H282" t="s">
        <v>96</v>
      </c>
      <c r="I282" s="4" t="str">
        <f t="shared" si="21"/>
        <v>United States</v>
      </c>
      <c r="J282" s="4" t="str">
        <f t="shared" si="20"/>
        <v>Philadelphia, Pennsylvania (United States)</v>
      </c>
      <c r="K282" s="4" t="str">
        <f t="shared" si="22"/>
        <v>Philadelphia, Pennsylvania (US)</v>
      </c>
      <c r="L282" s="4" t="str">
        <f t="shared" si="23"/>
        <v>120180</v>
      </c>
      <c r="M282" s="7" t="str">
        <f t="shared" si="24"/>
        <v>2016</v>
      </c>
    </row>
    <row r="283" spans="2:13" x14ac:dyDescent="0.3">
      <c r="B283" s="3" t="s">
        <v>17</v>
      </c>
      <c r="C283" s="4" t="s">
        <v>9</v>
      </c>
      <c r="D283" t="s">
        <v>438</v>
      </c>
      <c r="E283" t="s">
        <v>48</v>
      </c>
      <c r="F283" t="s">
        <v>94</v>
      </c>
      <c r="G283" t="s">
        <v>95</v>
      </c>
      <c r="H283" t="s">
        <v>96</v>
      </c>
      <c r="I283" s="4" t="str">
        <f t="shared" si="21"/>
        <v>United States</v>
      </c>
      <c r="J283" s="4" t="str">
        <f t="shared" si="20"/>
        <v>Philadelphia, Pennsylvania (United States)</v>
      </c>
      <c r="K283" s="4" t="str">
        <f t="shared" si="22"/>
        <v>Philadelphia, Pennsylvania (US)</v>
      </c>
      <c r="L283" s="4" t="str">
        <f t="shared" si="23"/>
        <v>100720</v>
      </c>
      <c r="M283" s="7" t="str">
        <f t="shared" si="24"/>
        <v>2016</v>
      </c>
    </row>
    <row r="284" spans="2:13" x14ac:dyDescent="0.3">
      <c r="B284" s="3" t="s">
        <v>17</v>
      </c>
      <c r="C284" s="4" t="s">
        <v>21</v>
      </c>
      <c r="D284" t="s">
        <v>439</v>
      </c>
      <c r="E284" t="s">
        <v>48</v>
      </c>
      <c r="F284" t="s">
        <v>109</v>
      </c>
      <c r="G284" t="s">
        <v>74</v>
      </c>
      <c r="H284" t="s">
        <v>75</v>
      </c>
      <c r="I284" s="4" t="str">
        <f t="shared" si="21"/>
        <v>United States</v>
      </c>
      <c r="J284" s="4" t="str">
        <f t="shared" si="20"/>
        <v>Houston, Texas (United States)</v>
      </c>
      <c r="K284" s="4" t="str">
        <f t="shared" si="22"/>
        <v>Houston, Texas (US)</v>
      </c>
      <c r="L284" s="4" t="str">
        <f t="shared" si="23"/>
        <v>149958</v>
      </c>
      <c r="M284" s="7" t="str">
        <f t="shared" si="24"/>
        <v>2014</v>
      </c>
    </row>
    <row r="285" spans="2:13" x14ac:dyDescent="0.3">
      <c r="B285" s="3" t="s">
        <v>17</v>
      </c>
      <c r="C285" s="4" t="s">
        <v>21</v>
      </c>
      <c r="D285" t="s">
        <v>440</v>
      </c>
      <c r="E285" t="s">
        <v>48</v>
      </c>
      <c r="F285" t="s">
        <v>109</v>
      </c>
      <c r="G285" t="s">
        <v>74</v>
      </c>
      <c r="H285" t="s">
        <v>75</v>
      </c>
      <c r="I285" s="4" t="str">
        <f t="shared" si="21"/>
        <v>United States</v>
      </c>
      <c r="J285" s="4" t="str">
        <f t="shared" si="20"/>
        <v>Houston, Texas (United States)</v>
      </c>
      <c r="K285" s="4" t="str">
        <f t="shared" si="22"/>
        <v>Houston, Texas (US)</v>
      </c>
      <c r="L285" s="4" t="str">
        <f t="shared" si="23"/>
        <v>105767</v>
      </c>
      <c r="M285" s="7" t="str">
        <f t="shared" si="24"/>
        <v>2014</v>
      </c>
    </row>
    <row r="286" spans="2:13" x14ac:dyDescent="0.3">
      <c r="B286" s="3" t="s">
        <v>8</v>
      </c>
      <c r="C286" s="4" t="s">
        <v>21</v>
      </c>
      <c r="D286" t="s">
        <v>441</v>
      </c>
      <c r="E286" t="s">
        <v>48</v>
      </c>
      <c r="F286" t="s">
        <v>49</v>
      </c>
      <c r="G286" t="s">
        <v>50</v>
      </c>
      <c r="H286" t="s">
        <v>51</v>
      </c>
      <c r="I286" s="4" t="str">
        <f t="shared" si="21"/>
        <v>United States</v>
      </c>
      <c r="J286" s="4" t="str">
        <f t="shared" si="20"/>
        <v>Los Angeles, California (United States)</v>
      </c>
      <c r="K286" s="4" t="str">
        <f t="shared" si="22"/>
        <v>Los Angeles, California (US)</v>
      </c>
      <c r="L286" s="4" t="str">
        <f t="shared" si="23"/>
        <v>161816</v>
      </c>
      <c r="M286" s="7" t="str">
        <f t="shared" si="24"/>
        <v>2016</v>
      </c>
    </row>
    <row r="287" spans="2:13" x14ac:dyDescent="0.3">
      <c r="B287" s="3" t="s">
        <v>8</v>
      </c>
      <c r="C287" s="4" t="s">
        <v>21</v>
      </c>
      <c r="D287" t="s">
        <v>442</v>
      </c>
      <c r="E287" t="s">
        <v>48</v>
      </c>
      <c r="F287" t="s">
        <v>201</v>
      </c>
      <c r="G287" t="s">
        <v>202</v>
      </c>
      <c r="H287" t="s">
        <v>51</v>
      </c>
      <c r="I287" s="4" t="str">
        <f t="shared" si="21"/>
        <v>United States</v>
      </c>
      <c r="J287" s="4" t="str">
        <f t="shared" si="20"/>
        <v>Portland, Oregon (United States)</v>
      </c>
      <c r="K287" s="4" t="str">
        <f t="shared" si="22"/>
        <v>Portland, Oregon (US)</v>
      </c>
      <c r="L287" s="4" t="str">
        <f t="shared" si="23"/>
        <v>121223</v>
      </c>
      <c r="M287" s="7" t="str">
        <f t="shared" si="24"/>
        <v>2016</v>
      </c>
    </row>
    <row r="288" spans="2:13" x14ac:dyDescent="0.3">
      <c r="B288" s="3" t="s">
        <v>8</v>
      </c>
      <c r="C288" s="4" t="s">
        <v>9</v>
      </c>
      <c r="D288" t="s">
        <v>443</v>
      </c>
      <c r="E288" t="s">
        <v>48</v>
      </c>
      <c r="F288" t="s">
        <v>201</v>
      </c>
      <c r="G288" t="s">
        <v>202</v>
      </c>
      <c r="H288" t="s">
        <v>51</v>
      </c>
      <c r="I288" s="4" t="str">
        <f t="shared" si="21"/>
        <v>United States</v>
      </c>
      <c r="J288" s="4" t="str">
        <f t="shared" si="20"/>
        <v>Portland, Oregon (United States)</v>
      </c>
      <c r="K288" s="4" t="str">
        <f t="shared" si="22"/>
        <v>Portland, Oregon (US)</v>
      </c>
      <c r="L288" s="4" t="str">
        <f t="shared" si="23"/>
        <v>138611</v>
      </c>
      <c r="M288" s="7" t="str">
        <f t="shared" si="24"/>
        <v>2017</v>
      </c>
    </row>
    <row r="289" spans="2:13" x14ac:dyDescent="0.3">
      <c r="B289" s="3" t="s">
        <v>17</v>
      </c>
      <c r="C289" s="4" t="s">
        <v>9</v>
      </c>
      <c r="D289" t="s">
        <v>444</v>
      </c>
      <c r="E289" t="s">
        <v>48</v>
      </c>
      <c r="F289" t="s">
        <v>201</v>
      </c>
      <c r="G289" t="s">
        <v>202</v>
      </c>
      <c r="H289" t="s">
        <v>51</v>
      </c>
      <c r="I289" s="4" t="str">
        <f t="shared" si="21"/>
        <v>United States</v>
      </c>
      <c r="J289" s="4" t="str">
        <f t="shared" si="20"/>
        <v>Portland, Oregon (United States)</v>
      </c>
      <c r="K289" s="4" t="str">
        <f t="shared" si="22"/>
        <v>Portland, Oregon (US)</v>
      </c>
      <c r="L289" s="4" t="str">
        <f t="shared" si="23"/>
        <v>117947</v>
      </c>
      <c r="M289" s="7" t="str">
        <f t="shared" si="24"/>
        <v>2017</v>
      </c>
    </row>
    <row r="290" spans="2:13" x14ac:dyDescent="0.3">
      <c r="B290" s="3" t="s">
        <v>17</v>
      </c>
      <c r="C290" s="4" t="s">
        <v>29</v>
      </c>
      <c r="D290" t="s">
        <v>445</v>
      </c>
      <c r="E290" t="s">
        <v>48</v>
      </c>
      <c r="F290" t="s">
        <v>446</v>
      </c>
      <c r="G290" t="s">
        <v>54</v>
      </c>
      <c r="H290" t="s">
        <v>44</v>
      </c>
      <c r="I290" s="4" t="str">
        <f t="shared" si="21"/>
        <v>United States</v>
      </c>
      <c r="J290" s="4" t="str">
        <f t="shared" si="20"/>
        <v>Tamarac, Florida (United States)</v>
      </c>
      <c r="K290" s="4" t="str">
        <f t="shared" si="22"/>
        <v>Tamarac, Florida (US)</v>
      </c>
      <c r="L290" s="4" t="str">
        <f t="shared" si="23"/>
        <v>111171</v>
      </c>
      <c r="M290" s="7" t="str">
        <f t="shared" si="24"/>
        <v>2014</v>
      </c>
    </row>
    <row r="291" spans="2:13" x14ac:dyDescent="0.3">
      <c r="B291" s="3" t="s">
        <v>8</v>
      </c>
      <c r="C291" s="4" t="s">
        <v>9</v>
      </c>
      <c r="D291" t="s">
        <v>447</v>
      </c>
      <c r="E291" t="s">
        <v>48</v>
      </c>
      <c r="F291" t="s">
        <v>446</v>
      </c>
      <c r="G291" t="s">
        <v>54</v>
      </c>
      <c r="H291" t="s">
        <v>44</v>
      </c>
      <c r="I291" s="4" t="str">
        <f t="shared" si="21"/>
        <v>United States</v>
      </c>
      <c r="J291" s="4" t="str">
        <f t="shared" si="20"/>
        <v>Tamarac, Florida (United States)</v>
      </c>
      <c r="K291" s="4" t="str">
        <f t="shared" si="22"/>
        <v>Tamarac, Florida (US)</v>
      </c>
      <c r="L291" s="4" t="str">
        <f t="shared" si="23"/>
        <v>138009</v>
      </c>
      <c r="M291" s="7" t="str">
        <f t="shared" si="24"/>
        <v>2015</v>
      </c>
    </row>
    <row r="292" spans="2:13" x14ac:dyDescent="0.3">
      <c r="B292" s="3" t="s">
        <v>17</v>
      </c>
      <c r="C292" s="4" t="s">
        <v>9</v>
      </c>
      <c r="D292" t="s">
        <v>448</v>
      </c>
      <c r="E292" t="s">
        <v>48</v>
      </c>
      <c r="F292" t="s">
        <v>446</v>
      </c>
      <c r="G292" t="s">
        <v>54</v>
      </c>
      <c r="H292" t="s">
        <v>44</v>
      </c>
      <c r="I292" s="4" t="str">
        <f t="shared" si="21"/>
        <v>United States</v>
      </c>
      <c r="J292" s="4" t="str">
        <f t="shared" si="20"/>
        <v>Tamarac, Florida (United States)</v>
      </c>
      <c r="K292" s="4" t="str">
        <f t="shared" si="22"/>
        <v>Tamarac, Florida (US)</v>
      </c>
      <c r="L292" s="4" t="str">
        <f t="shared" si="23"/>
        <v>163020</v>
      </c>
      <c r="M292" s="7" t="str">
        <f t="shared" si="24"/>
        <v>2017</v>
      </c>
    </row>
    <row r="293" spans="2:13" x14ac:dyDescent="0.3">
      <c r="B293" s="3" t="s">
        <v>17</v>
      </c>
      <c r="C293" s="4" t="s">
        <v>29</v>
      </c>
      <c r="D293" t="s">
        <v>449</v>
      </c>
      <c r="E293" t="s">
        <v>48</v>
      </c>
      <c r="F293" t="s">
        <v>228</v>
      </c>
      <c r="G293" t="s">
        <v>229</v>
      </c>
      <c r="H293" t="s">
        <v>96</v>
      </c>
      <c r="I293" s="4" t="str">
        <f t="shared" si="21"/>
        <v>United States</v>
      </c>
      <c r="J293" s="4" t="str">
        <f t="shared" si="20"/>
        <v>Columbus, Ohio (United States)</v>
      </c>
      <c r="K293" s="4" t="str">
        <f t="shared" si="22"/>
        <v>Columbus, Ohio (US)</v>
      </c>
      <c r="L293" s="4" t="str">
        <f t="shared" si="23"/>
        <v>153787</v>
      </c>
      <c r="M293" s="7" t="str">
        <f t="shared" si="24"/>
        <v>2017</v>
      </c>
    </row>
    <row r="294" spans="2:13" x14ac:dyDescent="0.3">
      <c r="B294" s="3" t="s">
        <v>17</v>
      </c>
      <c r="C294" s="4" t="s">
        <v>13</v>
      </c>
      <c r="D294" t="s">
        <v>450</v>
      </c>
      <c r="E294" t="s">
        <v>48</v>
      </c>
      <c r="F294" t="s">
        <v>228</v>
      </c>
      <c r="G294" t="s">
        <v>229</v>
      </c>
      <c r="H294" t="s">
        <v>96</v>
      </c>
      <c r="I294" s="4" t="str">
        <f t="shared" si="21"/>
        <v>United States</v>
      </c>
      <c r="J294" s="4" t="str">
        <f t="shared" si="20"/>
        <v>Columbus, Ohio (United States)</v>
      </c>
      <c r="K294" s="4" t="str">
        <f t="shared" si="22"/>
        <v>Columbus, Ohio (US)</v>
      </c>
      <c r="L294" s="4" t="str">
        <f t="shared" si="23"/>
        <v>133431</v>
      </c>
      <c r="M294" s="7" t="str">
        <f t="shared" si="24"/>
        <v>2017</v>
      </c>
    </row>
    <row r="295" spans="2:13" x14ac:dyDescent="0.3">
      <c r="B295" s="3" t="s">
        <v>17</v>
      </c>
      <c r="C295" s="4" t="s">
        <v>21</v>
      </c>
      <c r="D295" t="s">
        <v>451</v>
      </c>
      <c r="E295" t="s">
        <v>48</v>
      </c>
      <c r="F295" t="s">
        <v>228</v>
      </c>
      <c r="G295" t="s">
        <v>229</v>
      </c>
      <c r="H295" t="s">
        <v>96</v>
      </c>
      <c r="I295" s="4" t="str">
        <f t="shared" si="21"/>
        <v>United States</v>
      </c>
      <c r="J295" s="4" t="str">
        <f t="shared" si="20"/>
        <v>Columbus, Ohio (United States)</v>
      </c>
      <c r="K295" s="4" t="str">
        <f t="shared" si="22"/>
        <v>Columbus, Ohio (US)</v>
      </c>
      <c r="L295" s="4" t="str">
        <f t="shared" si="23"/>
        <v>135720</v>
      </c>
      <c r="M295" s="7" t="str">
        <f t="shared" si="24"/>
        <v>2016</v>
      </c>
    </row>
    <row r="296" spans="2:13" x14ac:dyDescent="0.3">
      <c r="B296" s="3" t="s">
        <v>17</v>
      </c>
      <c r="C296" s="4" t="s">
        <v>13</v>
      </c>
      <c r="D296" t="s">
        <v>452</v>
      </c>
      <c r="E296" t="s">
        <v>48</v>
      </c>
      <c r="F296" t="s">
        <v>228</v>
      </c>
      <c r="G296" t="s">
        <v>229</v>
      </c>
      <c r="H296" t="s">
        <v>96</v>
      </c>
      <c r="I296" s="4" t="str">
        <f t="shared" si="21"/>
        <v>United States</v>
      </c>
      <c r="J296" s="4" t="str">
        <f t="shared" si="20"/>
        <v>Columbus, Ohio (United States)</v>
      </c>
      <c r="K296" s="4" t="str">
        <f t="shared" si="22"/>
        <v>Columbus, Ohio (US)</v>
      </c>
      <c r="L296" s="4" t="str">
        <f t="shared" si="23"/>
        <v>144694</v>
      </c>
      <c r="M296" s="7" t="str">
        <f t="shared" si="24"/>
        <v>2017</v>
      </c>
    </row>
    <row r="297" spans="2:13" x14ac:dyDescent="0.3">
      <c r="B297" s="3" t="s">
        <v>8</v>
      </c>
      <c r="C297" s="4" t="s">
        <v>29</v>
      </c>
      <c r="D297" t="s">
        <v>453</v>
      </c>
      <c r="E297" t="s">
        <v>48</v>
      </c>
      <c r="F297" t="s">
        <v>454</v>
      </c>
      <c r="G297" t="s">
        <v>213</v>
      </c>
      <c r="H297" t="s">
        <v>51</v>
      </c>
      <c r="I297" s="4" t="str">
        <f t="shared" si="21"/>
        <v>United States</v>
      </c>
      <c r="J297" s="4" t="str">
        <f t="shared" si="20"/>
        <v>Colorado Springs, Colorado (United States)</v>
      </c>
      <c r="K297" s="4" t="str">
        <f t="shared" si="22"/>
        <v>Colorado Springs, Colorado (US)</v>
      </c>
      <c r="L297" s="4" t="str">
        <f t="shared" si="23"/>
        <v>168004</v>
      </c>
      <c r="M297" s="7" t="str">
        <f t="shared" si="24"/>
        <v>2015</v>
      </c>
    </row>
    <row r="298" spans="2:13" x14ac:dyDescent="0.3">
      <c r="B298" s="3" t="s">
        <v>17</v>
      </c>
      <c r="C298" s="4" t="s">
        <v>21</v>
      </c>
      <c r="D298" t="s">
        <v>455</v>
      </c>
      <c r="E298" t="s">
        <v>48</v>
      </c>
      <c r="F298" t="s">
        <v>454</v>
      </c>
      <c r="G298" t="s">
        <v>213</v>
      </c>
      <c r="H298" t="s">
        <v>51</v>
      </c>
      <c r="I298" s="4" t="str">
        <f t="shared" si="21"/>
        <v>United States</v>
      </c>
      <c r="J298" s="4" t="str">
        <f t="shared" si="20"/>
        <v>Colorado Springs, Colorado (United States)</v>
      </c>
      <c r="K298" s="4" t="str">
        <f t="shared" si="22"/>
        <v>Colorado Springs, Colorado (US)</v>
      </c>
      <c r="L298" s="4" t="str">
        <f t="shared" si="23"/>
        <v>123470</v>
      </c>
      <c r="M298" s="7" t="str">
        <f t="shared" si="24"/>
        <v>2016</v>
      </c>
    </row>
    <row r="299" spans="2:13" x14ac:dyDescent="0.3">
      <c r="B299" s="3" t="s">
        <v>17</v>
      </c>
      <c r="C299" s="4" t="s">
        <v>9</v>
      </c>
      <c r="D299" t="s">
        <v>456</v>
      </c>
      <c r="E299" t="s">
        <v>48</v>
      </c>
      <c r="F299" t="s">
        <v>454</v>
      </c>
      <c r="G299" t="s">
        <v>213</v>
      </c>
      <c r="H299" t="s">
        <v>51</v>
      </c>
      <c r="I299" s="4" t="str">
        <f t="shared" si="21"/>
        <v>United States</v>
      </c>
      <c r="J299" s="4" t="str">
        <f t="shared" si="20"/>
        <v>Colorado Springs, Colorado (United States)</v>
      </c>
      <c r="K299" s="4" t="str">
        <f t="shared" si="22"/>
        <v>Colorado Springs, Colorado (US)</v>
      </c>
      <c r="L299" s="4" t="str">
        <f t="shared" si="23"/>
        <v>115917</v>
      </c>
      <c r="M299" s="7" t="str">
        <f t="shared" si="24"/>
        <v>2016</v>
      </c>
    </row>
    <row r="300" spans="2:13" x14ac:dyDescent="0.3">
      <c r="B300" s="3" t="s">
        <v>17</v>
      </c>
      <c r="C300" s="4" t="s">
        <v>18</v>
      </c>
      <c r="D300" t="s">
        <v>457</v>
      </c>
      <c r="E300" t="s">
        <v>48</v>
      </c>
      <c r="F300" t="s">
        <v>454</v>
      </c>
      <c r="G300" t="s">
        <v>213</v>
      </c>
      <c r="H300" t="s">
        <v>51</v>
      </c>
      <c r="I300" s="4" t="str">
        <f t="shared" si="21"/>
        <v>United States</v>
      </c>
      <c r="J300" s="4" t="str">
        <f t="shared" si="20"/>
        <v>Colorado Springs, Colorado (United States)</v>
      </c>
      <c r="K300" s="4" t="str">
        <f t="shared" si="22"/>
        <v>Colorado Springs, Colorado (US)</v>
      </c>
      <c r="L300" s="4" t="str">
        <f t="shared" si="23"/>
        <v>147067</v>
      </c>
      <c r="M300" s="7" t="str">
        <f t="shared" si="24"/>
        <v>2016</v>
      </c>
    </row>
    <row r="301" spans="2:13" x14ac:dyDescent="0.3">
      <c r="B301" s="3" t="s">
        <v>17</v>
      </c>
      <c r="C301" s="4" t="s">
        <v>29</v>
      </c>
      <c r="D301" t="s">
        <v>458</v>
      </c>
      <c r="E301" t="s">
        <v>48</v>
      </c>
      <c r="F301" t="s">
        <v>454</v>
      </c>
      <c r="G301" t="s">
        <v>213</v>
      </c>
      <c r="H301" t="s">
        <v>51</v>
      </c>
      <c r="I301" s="4" t="str">
        <f t="shared" si="21"/>
        <v>United States</v>
      </c>
      <c r="J301" s="4" t="str">
        <f t="shared" si="20"/>
        <v>Colorado Springs, Colorado (United States)</v>
      </c>
      <c r="K301" s="4" t="str">
        <f t="shared" si="22"/>
        <v>Colorado Springs, Colorado (US)</v>
      </c>
      <c r="L301" s="4" t="str">
        <f t="shared" si="23"/>
        <v>167913</v>
      </c>
      <c r="M301" s="7" t="str">
        <f t="shared" si="24"/>
        <v>2017</v>
      </c>
    </row>
    <row r="302" spans="2:13" x14ac:dyDescent="0.3">
      <c r="B302" s="3" t="s">
        <v>17</v>
      </c>
      <c r="C302" s="4" t="s">
        <v>13</v>
      </c>
      <c r="D302" t="s">
        <v>459</v>
      </c>
      <c r="E302" t="s">
        <v>48</v>
      </c>
      <c r="F302" t="s">
        <v>460</v>
      </c>
      <c r="G302" t="s">
        <v>339</v>
      </c>
      <c r="H302" t="s">
        <v>96</v>
      </c>
      <c r="I302" s="4" t="str">
        <f t="shared" si="21"/>
        <v>United States</v>
      </c>
      <c r="J302" s="4" t="str">
        <f t="shared" si="20"/>
        <v>Belleville, New Jersey (United States)</v>
      </c>
      <c r="K302" s="4" t="str">
        <f t="shared" si="22"/>
        <v>Belleville, New Jersey (US)</v>
      </c>
      <c r="L302" s="4" t="str">
        <f t="shared" si="23"/>
        <v>106103</v>
      </c>
      <c r="M302" s="7" t="str">
        <f t="shared" si="24"/>
        <v>2017</v>
      </c>
    </row>
    <row r="303" spans="2:13" x14ac:dyDescent="0.3">
      <c r="B303" s="3" t="s">
        <v>17</v>
      </c>
      <c r="C303" s="4" t="s">
        <v>21</v>
      </c>
      <c r="D303" t="s">
        <v>461</v>
      </c>
      <c r="E303" t="s">
        <v>48</v>
      </c>
      <c r="F303" t="s">
        <v>460</v>
      </c>
      <c r="G303" t="s">
        <v>339</v>
      </c>
      <c r="H303" t="s">
        <v>96</v>
      </c>
      <c r="I303" s="4" t="str">
        <f t="shared" si="21"/>
        <v>United States</v>
      </c>
      <c r="J303" s="4" t="str">
        <f t="shared" si="20"/>
        <v>Belleville, New Jersey (United States)</v>
      </c>
      <c r="K303" s="4" t="str">
        <f t="shared" si="22"/>
        <v>Belleville, New Jersey (US)</v>
      </c>
      <c r="L303" s="4" t="str">
        <f t="shared" si="23"/>
        <v>127719</v>
      </c>
      <c r="M303" s="7" t="str">
        <f t="shared" si="24"/>
        <v>2017</v>
      </c>
    </row>
    <row r="304" spans="2:13" x14ac:dyDescent="0.3">
      <c r="B304" s="3" t="s">
        <v>17</v>
      </c>
      <c r="C304" s="4" t="s">
        <v>18</v>
      </c>
      <c r="D304" t="s">
        <v>462</v>
      </c>
      <c r="E304" t="s">
        <v>48</v>
      </c>
      <c r="F304" t="s">
        <v>460</v>
      </c>
      <c r="G304" t="s">
        <v>339</v>
      </c>
      <c r="H304" t="s">
        <v>96</v>
      </c>
      <c r="I304" s="4" t="str">
        <f t="shared" si="21"/>
        <v>United States</v>
      </c>
      <c r="J304" s="4" t="str">
        <f t="shared" si="20"/>
        <v>Belleville, New Jersey (United States)</v>
      </c>
      <c r="K304" s="4" t="str">
        <f t="shared" si="22"/>
        <v>Belleville, New Jersey (US)</v>
      </c>
      <c r="L304" s="4" t="str">
        <f t="shared" si="23"/>
        <v>126221</v>
      </c>
      <c r="M304" s="7" t="str">
        <f t="shared" si="24"/>
        <v>2017</v>
      </c>
    </row>
    <row r="305" spans="2:13" x14ac:dyDescent="0.3">
      <c r="B305" s="3" t="s">
        <v>17</v>
      </c>
      <c r="C305" s="4" t="s">
        <v>21</v>
      </c>
      <c r="D305" t="s">
        <v>463</v>
      </c>
      <c r="E305" t="s">
        <v>48</v>
      </c>
      <c r="F305" t="s">
        <v>460</v>
      </c>
      <c r="G305" t="s">
        <v>339</v>
      </c>
      <c r="H305" t="s">
        <v>96</v>
      </c>
      <c r="I305" s="4" t="str">
        <f t="shared" si="21"/>
        <v>United States</v>
      </c>
      <c r="J305" s="4" t="str">
        <f t="shared" si="20"/>
        <v>Belleville, New Jersey (United States)</v>
      </c>
      <c r="K305" s="4" t="str">
        <f t="shared" si="22"/>
        <v>Belleville, New Jersey (US)</v>
      </c>
      <c r="L305" s="4" t="str">
        <f t="shared" si="23"/>
        <v>103947</v>
      </c>
      <c r="M305" s="7" t="str">
        <f t="shared" si="24"/>
        <v>2016</v>
      </c>
    </row>
    <row r="306" spans="2:13" x14ac:dyDescent="0.3">
      <c r="B306" s="3" t="s">
        <v>8</v>
      </c>
      <c r="C306" s="4" t="s">
        <v>13</v>
      </c>
      <c r="D306" t="s">
        <v>464</v>
      </c>
      <c r="E306" t="s">
        <v>48</v>
      </c>
      <c r="F306" t="s">
        <v>460</v>
      </c>
      <c r="G306" t="s">
        <v>339</v>
      </c>
      <c r="H306" t="s">
        <v>96</v>
      </c>
      <c r="I306" s="4" t="str">
        <f t="shared" si="21"/>
        <v>United States</v>
      </c>
      <c r="J306" s="4" t="str">
        <f t="shared" si="20"/>
        <v>Belleville, New Jersey (United States)</v>
      </c>
      <c r="K306" s="4" t="str">
        <f t="shared" si="22"/>
        <v>Belleville, New Jersey (US)</v>
      </c>
      <c r="L306" s="4" t="str">
        <f t="shared" si="23"/>
        <v>160745</v>
      </c>
      <c r="M306" s="7" t="str">
        <f t="shared" si="24"/>
        <v>2016</v>
      </c>
    </row>
    <row r="307" spans="2:13" x14ac:dyDescent="0.3">
      <c r="B307" s="3" t="s">
        <v>17</v>
      </c>
      <c r="C307" s="4" t="s">
        <v>9</v>
      </c>
      <c r="D307" t="s">
        <v>465</v>
      </c>
      <c r="E307" t="s">
        <v>48</v>
      </c>
      <c r="F307" t="s">
        <v>157</v>
      </c>
      <c r="G307" t="s">
        <v>119</v>
      </c>
      <c r="H307" t="s">
        <v>75</v>
      </c>
      <c r="I307" s="4" t="str">
        <f t="shared" si="21"/>
        <v>United States</v>
      </c>
      <c r="J307" s="4" t="str">
        <f t="shared" si="20"/>
        <v>Chicago, Illinois (United States)</v>
      </c>
      <c r="K307" s="4" t="str">
        <f t="shared" si="22"/>
        <v>Chicago, Illinois (US)</v>
      </c>
      <c r="L307" s="4" t="str">
        <f t="shared" si="23"/>
        <v>132661</v>
      </c>
      <c r="M307" s="7" t="str">
        <f t="shared" si="24"/>
        <v>2016</v>
      </c>
    </row>
    <row r="308" spans="2:13" x14ac:dyDescent="0.3">
      <c r="B308" s="3" t="s">
        <v>8</v>
      </c>
      <c r="C308" s="4" t="s">
        <v>13</v>
      </c>
      <c r="D308" t="s">
        <v>466</v>
      </c>
      <c r="E308" t="s">
        <v>48</v>
      </c>
      <c r="F308" t="s">
        <v>141</v>
      </c>
      <c r="G308" t="s">
        <v>142</v>
      </c>
      <c r="H308" t="s">
        <v>96</v>
      </c>
      <c r="I308" s="4" t="str">
        <f t="shared" si="21"/>
        <v>United States</v>
      </c>
      <c r="J308" s="4" t="str">
        <f t="shared" si="20"/>
        <v>New York City, New York (United States)</v>
      </c>
      <c r="K308" s="4" t="str">
        <f t="shared" si="22"/>
        <v>New York City, New York (US)</v>
      </c>
      <c r="L308" s="4" t="str">
        <f t="shared" si="23"/>
        <v>140844</v>
      </c>
      <c r="M308" s="7" t="str">
        <f t="shared" si="24"/>
        <v>2017</v>
      </c>
    </row>
    <row r="309" spans="2:13" x14ac:dyDescent="0.3">
      <c r="B309" s="3" t="s">
        <v>17</v>
      </c>
      <c r="C309" s="4" t="s">
        <v>18</v>
      </c>
      <c r="D309" t="s">
        <v>467</v>
      </c>
      <c r="E309" t="s">
        <v>48</v>
      </c>
      <c r="F309" t="s">
        <v>468</v>
      </c>
      <c r="G309" t="s">
        <v>129</v>
      </c>
      <c r="H309" t="s">
        <v>75</v>
      </c>
      <c r="I309" s="4" t="str">
        <f t="shared" si="21"/>
        <v>United States</v>
      </c>
      <c r="J309" s="4" t="str">
        <f t="shared" si="20"/>
        <v>Taylor, Michigan (United States)</v>
      </c>
      <c r="K309" s="4" t="str">
        <f t="shared" si="22"/>
        <v>Taylor, Michigan (US)</v>
      </c>
      <c r="L309" s="4" t="str">
        <f t="shared" si="23"/>
        <v>137239</v>
      </c>
      <c r="M309" s="7" t="str">
        <f t="shared" si="24"/>
        <v>2016</v>
      </c>
    </row>
    <row r="310" spans="2:13" x14ac:dyDescent="0.3">
      <c r="B310" s="3" t="s">
        <v>17</v>
      </c>
      <c r="C310" s="4" t="s">
        <v>29</v>
      </c>
      <c r="D310" t="s">
        <v>469</v>
      </c>
      <c r="E310" t="s">
        <v>48</v>
      </c>
      <c r="F310" t="s">
        <v>470</v>
      </c>
      <c r="G310" t="s">
        <v>339</v>
      </c>
      <c r="H310" t="s">
        <v>96</v>
      </c>
      <c r="I310" s="4" t="str">
        <f t="shared" si="21"/>
        <v>United States</v>
      </c>
      <c r="J310" s="4" t="str">
        <f t="shared" si="20"/>
        <v>Lakewood, New Jersey (United States)</v>
      </c>
      <c r="K310" s="4" t="str">
        <f t="shared" si="22"/>
        <v>Lakewood, New Jersey (US)</v>
      </c>
      <c r="L310" s="4" t="str">
        <f t="shared" si="23"/>
        <v>156097</v>
      </c>
      <c r="M310" s="7" t="str">
        <f t="shared" si="24"/>
        <v>2016</v>
      </c>
    </row>
    <row r="311" spans="2:13" x14ac:dyDescent="0.3">
      <c r="B311" s="3" t="s">
        <v>17</v>
      </c>
      <c r="C311" s="4" t="s">
        <v>13</v>
      </c>
      <c r="D311" t="s">
        <v>471</v>
      </c>
      <c r="E311" t="s">
        <v>48</v>
      </c>
      <c r="F311" t="s">
        <v>470</v>
      </c>
      <c r="G311" t="s">
        <v>339</v>
      </c>
      <c r="H311" t="s">
        <v>96</v>
      </c>
      <c r="I311" s="4" t="str">
        <f t="shared" si="21"/>
        <v>United States</v>
      </c>
      <c r="J311" s="4" t="str">
        <f t="shared" si="20"/>
        <v>Lakewood, New Jersey (United States)</v>
      </c>
      <c r="K311" s="4" t="str">
        <f t="shared" si="22"/>
        <v>Lakewood, New Jersey (US)</v>
      </c>
      <c r="L311" s="4" t="str">
        <f t="shared" si="23"/>
        <v>146563</v>
      </c>
      <c r="M311" s="7" t="str">
        <f t="shared" si="24"/>
        <v>2015</v>
      </c>
    </row>
    <row r="312" spans="2:13" x14ac:dyDescent="0.3">
      <c r="B312" s="3" t="s">
        <v>8</v>
      </c>
      <c r="C312" s="4" t="s">
        <v>9</v>
      </c>
      <c r="D312" t="s">
        <v>472</v>
      </c>
      <c r="E312" t="s">
        <v>48</v>
      </c>
      <c r="F312" t="s">
        <v>473</v>
      </c>
      <c r="G312" t="s">
        <v>164</v>
      </c>
      <c r="H312" t="s">
        <v>44</v>
      </c>
      <c r="I312" s="4" t="str">
        <f t="shared" si="21"/>
        <v>United States</v>
      </c>
      <c r="J312" s="4" t="str">
        <f t="shared" si="20"/>
        <v>Arlington, Virginia (United States)</v>
      </c>
      <c r="K312" s="4" t="str">
        <f t="shared" si="22"/>
        <v>Arlington, Virginia (US)</v>
      </c>
      <c r="L312" s="4" t="str">
        <f t="shared" si="23"/>
        <v>123666</v>
      </c>
      <c r="M312" s="7" t="str">
        <f t="shared" si="24"/>
        <v>2016</v>
      </c>
    </row>
    <row r="313" spans="2:13" x14ac:dyDescent="0.3">
      <c r="B313" s="3" t="s">
        <v>8</v>
      </c>
      <c r="C313" s="4" t="s">
        <v>21</v>
      </c>
      <c r="D313" t="s">
        <v>474</v>
      </c>
      <c r="E313" t="s">
        <v>48</v>
      </c>
      <c r="F313" t="s">
        <v>475</v>
      </c>
      <c r="G313" t="s">
        <v>213</v>
      </c>
      <c r="H313" t="s">
        <v>51</v>
      </c>
      <c r="I313" s="4" t="str">
        <f t="shared" si="21"/>
        <v>United States</v>
      </c>
      <c r="J313" s="4" t="str">
        <f t="shared" si="20"/>
        <v>Arvada, Colorado (United States)</v>
      </c>
      <c r="K313" s="4" t="str">
        <f t="shared" si="22"/>
        <v>Arvada, Colorado (US)</v>
      </c>
      <c r="L313" s="4" t="str">
        <f t="shared" si="23"/>
        <v>143308</v>
      </c>
      <c r="M313" s="7" t="str">
        <f t="shared" si="24"/>
        <v>2016</v>
      </c>
    </row>
    <row r="314" spans="2:13" x14ac:dyDescent="0.3">
      <c r="B314" s="3" t="s">
        <v>8</v>
      </c>
      <c r="C314" s="4" t="s">
        <v>9</v>
      </c>
      <c r="D314" t="s">
        <v>476</v>
      </c>
      <c r="E314" t="s">
        <v>48</v>
      </c>
      <c r="F314" t="s">
        <v>475</v>
      </c>
      <c r="G314" t="s">
        <v>213</v>
      </c>
      <c r="H314" t="s">
        <v>51</v>
      </c>
      <c r="I314" s="4" t="str">
        <f t="shared" si="21"/>
        <v>United States</v>
      </c>
      <c r="J314" s="4" t="str">
        <f t="shared" si="20"/>
        <v>Arvada, Colorado (United States)</v>
      </c>
      <c r="K314" s="4" t="str">
        <f t="shared" si="22"/>
        <v>Arvada, Colorado (US)</v>
      </c>
      <c r="L314" s="4" t="str">
        <f t="shared" si="23"/>
        <v>132682</v>
      </c>
      <c r="M314" s="7" t="str">
        <f t="shared" si="24"/>
        <v>2017</v>
      </c>
    </row>
    <row r="315" spans="2:13" x14ac:dyDescent="0.3">
      <c r="B315" s="3" t="s">
        <v>17</v>
      </c>
      <c r="C315" s="4" t="s">
        <v>9</v>
      </c>
      <c r="D315" t="s">
        <v>477</v>
      </c>
      <c r="E315" t="s">
        <v>48</v>
      </c>
      <c r="F315" t="s">
        <v>475</v>
      </c>
      <c r="G315" t="s">
        <v>213</v>
      </c>
      <c r="H315" t="s">
        <v>51</v>
      </c>
      <c r="I315" s="4" t="str">
        <f t="shared" si="21"/>
        <v>United States</v>
      </c>
      <c r="J315" s="4" t="str">
        <f t="shared" si="20"/>
        <v>Arvada, Colorado (United States)</v>
      </c>
      <c r="K315" s="4" t="str">
        <f t="shared" si="22"/>
        <v>Arvada, Colorado (US)</v>
      </c>
      <c r="L315" s="4" t="str">
        <f t="shared" si="23"/>
        <v>156314</v>
      </c>
      <c r="M315" s="7" t="str">
        <f t="shared" si="24"/>
        <v>2014</v>
      </c>
    </row>
    <row r="316" spans="2:13" x14ac:dyDescent="0.3">
      <c r="B316" s="3" t="s">
        <v>17</v>
      </c>
      <c r="C316" s="4" t="s">
        <v>21</v>
      </c>
      <c r="D316" t="s">
        <v>478</v>
      </c>
      <c r="E316" t="s">
        <v>48</v>
      </c>
      <c r="F316" t="s">
        <v>475</v>
      </c>
      <c r="G316" t="s">
        <v>213</v>
      </c>
      <c r="H316" t="s">
        <v>51</v>
      </c>
      <c r="I316" s="4" t="str">
        <f t="shared" si="21"/>
        <v>United States</v>
      </c>
      <c r="J316" s="4" t="str">
        <f t="shared" si="20"/>
        <v>Arvada, Colorado (United States)</v>
      </c>
      <c r="K316" s="4" t="str">
        <f t="shared" si="22"/>
        <v>Arvada, Colorado (US)</v>
      </c>
      <c r="L316" s="4" t="str">
        <f t="shared" si="23"/>
        <v>106663</v>
      </c>
      <c r="M316" s="7" t="str">
        <f t="shared" si="24"/>
        <v>2017</v>
      </c>
    </row>
    <row r="317" spans="2:13" x14ac:dyDescent="0.3">
      <c r="B317" s="3" t="s">
        <v>8</v>
      </c>
      <c r="C317" s="4" t="s">
        <v>13</v>
      </c>
      <c r="D317" t="s">
        <v>479</v>
      </c>
      <c r="E317" t="s">
        <v>48</v>
      </c>
      <c r="F317" t="s">
        <v>480</v>
      </c>
      <c r="G317" t="s">
        <v>339</v>
      </c>
      <c r="H317" t="s">
        <v>96</v>
      </c>
      <c r="I317" s="4" t="str">
        <f t="shared" si="21"/>
        <v>United States</v>
      </c>
      <c r="J317" s="4" t="str">
        <f t="shared" si="20"/>
        <v>Hackensack, New Jersey (United States)</v>
      </c>
      <c r="K317" s="4" t="str">
        <f t="shared" si="22"/>
        <v>Hackensack, New Jersey (US)</v>
      </c>
      <c r="L317" s="4" t="str">
        <f t="shared" si="23"/>
        <v>111178</v>
      </c>
      <c r="M317" s="7" t="str">
        <f t="shared" si="24"/>
        <v>2017</v>
      </c>
    </row>
    <row r="318" spans="2:13" x14ac:dyDescent="0.3">
      <c r="B318" s="3" t="s">
        <v>8</v>
      </c>
      <c r="C318" s="4" t="s">
        <v>13</v>
      </c>
      <c r="D318" t="s">
        <v>481</v>
      </c>
      <c r="E318" t="s">
        <v>48</v>
      </c>
      <c r="F318" t="s">
        <v>482</v>
      </c>
      <c r="G318" t="s">
        <v>54</v>
      </c>
      <c r="H318" t="s">
        <v>44</v>
      </c>
      <c r="I318" s="4" t="str">
        <f t="shared" si="21"/>
        <v>United States</v>
      </c>
      <c r="J318" s="4" t="str">
        <f t="shared" si="20"/>
        <v>Saint Petersburg, Florida (United States)</v>
      </c>
      <c r="K318" s="4" t="str">
        <f t="shared" si="22"/>
        <v>Saint Petersburg, Florida (US)</v>
      </c>
      <c r="L318" s="4" t="str">
        <f t="shared" si="23"/>
        <v>130351</v>
      </c>
      <c r="M318" s="7" t="str">
        <f t="shared" si="24"/>
        <v>2017</v>
      </c>
    </row>
    <row r="319" spans="2:13" x14ac:dyDescent="0.3">
      <c r="B319" s="3" t="s">
        <v>17</v>
      </c>
      <c r="C319" s="4" t="s">
        <v>13</v>
      </c>
      <c r="D319" t="s">
        <v>483</v>
      </c>
      <c r="E319" t="s">
        <v>48</v>
      </c>
      <c r="F319" t="s">
        <v>482</v>
      </c>
      <c r="G319" t="s">
        <v>54</v>
      </c>
      <c r="H319" t="s">
        <v>44</v>
      </c>
      <c r="I319" s="4" t="str">
        <f t="shared" si="21"/>
        <v>United States</v>
      </c>
      <c r="J319" s="4" t="str">
        <f t="shared" si="20"/>
        <v>Saint Petersburg, Florida (United States)</v>
      </c>
      <c r="K319" s="4" t="str">
        <f t="shared" si="22"/>
        <v>Saint Petersburg, Florida (US)</v>
      </c>
      <c r="L319" s="4" t="str">
        <f t="shared" si="23"/>
        <v>119438</v>
      </c>
      <c r="M319" s="7" t="str">
        <f t="shared" si="24"/>
        <v>2017</v>
      </c>
    </row>
    <row r="320" spans="2:13" x14ac:dyDescent="0.3">
      <c r="B320" s="3" t="s">
        <v>8</v>
      </c>
      <c r="C320" s="4" t="s">
        <v>21</v>
      </c>
      <c r="D320" t="s">
        <v>484</v>
      </c>
      <c r="E320" t="s">
        <v>48</v>
      </c>
      <c r="F320" t="s">
        <v>94</v>
      </c>
      <c r="G320" t="s">
        <v>95</v>
      </c>
      <c r="H320" t="s">
        <v>96</v>
      </c>
      <c r="I320" s="4" t="str">
        <f t="shared" si="21"/>
        <v>United States</v>
      </c>
      <c r="J320" s="4" t="str">
        <f t="shared" si="20"/>
        <v>Philadelphia, Pennsylvania (United States)</v>
      </c>
      <c r="K320" s="4" t="str">
        <f t="shared" si="22"/>
        <v>Philadelphia, Pennsylvania (US)</v>
      </c>
      <c r="L320" s="4" t="str">
        <f t="shared" si="23"/>
        <v>164511</v>
      </c>
      <c r="M320" s="7" t="str">
        <f t="shared" si="24"/>
        <v>2016</v>
      </c>
    </row>
    <row r="321" spans="2:13" x14ac:dyDescent="0.3">
      <c r="B321" s="3" t="s">
        <v>17</v>
      </c>
      <c r="C321" s="4" t="s">
        <v>13</v>
      </c>
      <c r="D321" t="s">
        <v>485</v>
      </c>
      <c r="E321" t="s">
        <v>48</v>
      </c>
      <c r="F321" t="s">
        <v>141</v>
      </c>
      <c r="G321" t="s">
        <v>142</v>
      </c>
      <c r="H321" t="s">
        <v>96</v>
      </c>
      <c r="I321" s="4" t="str">
        <f t="shared" si="21"/>
        <v>United States</v>
      </c>
      <c r="J321" s="4" t="str">
        <f t="shared" si="20"/>
        <v>New York City, New York (United States)</v>
      </c>
      <c r="K321" s="4" t="str">
        <f t="shared" si="22"/>
        <v>New York City, New York (US)</v>
      </c>
      <c r="L321" s="4" t="str">
        <f t="shared" si="23"/>
        <v>168116</v>
      </c>
      <c r="M321" s="7" t="str">
        <f t="shared" si="24"/>
        <v>2017</v>
      </c>
    </row>
    <row r="322" spans="2:13" x14ac:dyDescent="0.3">
      <c r="B322" s="3" t="s">
        <v>17</v>
      </c>
      <c r="C322" s="4" t="s">
        <v>9</v>
      </c>
      <c r="D322" t="s">
        <v>486</v>
      </c>
      <c r="E322" t="s">
        <v>48</v>
      </c>
      <c r="F322" t="s">
        <v>141</v>
      </c>
      <c r="G322" t="s">
        <v>142</v>
      </c>
      <c r="H322" t="s">
        <v>96</v>
      </c>
      <c r="I322" s="4" t="str">
        <f t="shared" si="21"/>
        <v>United States</v>
      </c>
      <c r="J322" s="4" t="str">
        <f t="shared" si="20"/>
        <v>New York City, New York (United States)</v>
      </c>
      <c r="K322" s="4" t="str">
        <f t="shared" si="22"/>
        <v>New York City, New York (US)</v>
      </c>
      <c r="L322" s="4" t="str">
        <f t="shared" si="23"/>
        <v>157784</v>
      </c>
      <c r="M322" s="7" t="str">
        <f t="shared" si="24"/>
        <v>2014</v>
      </c>
    </row>
    <row r="323" spans="2:13" x14ac:dyDescent="0.3">
      <c r="B323" s="3" t="s">
        <v>8</v>
      </c>
      <c r="C323" s="4" t="s">
        <v>21</v>
      </c>
      <c r="D323" t="s">
        <v>487</v>
      </c>
      <c r="E323" t="s">
        <v>48</v>
      </c>
      <c r="F323" t="s">
        <v>141</v>
      </c>
      <c r="G323" t="s">
        <v>142</v>
      </c>
      <c r="H323" t="s">
        <v>96</v>
      </c>
      <c r="I323" s="4" t="str">
        <f t="shared" si="21"/>
        <v>United States</v>
      </c>
      <c r="J323" s="4" t="str">
        <f t="shared" si="20"/>
        <v>New York City, New York (United States)</v>
      </c>
      <c r="K323" s="4" t="str">
        <f t="shared" si="22"/>
        <v>New York City, New York (US)</v>
      </c>
      <c r="L323" s="4" t="str">
        <f t="shared" si="23"/>
        <v>161480</v>
      </c>
      <c r="M323" s="7" t="str">
        <f t="shared" si="24"/>
        <v>2017</v>
      </c>
    </row>
    <row r="324" spans="2:13" x14ac:dyDescent="0.3">
      <c r="B324" s="3" t="s">
        <v>8</v>
      </c>
      <c r="C324" s="4" t="s">
        <v>13</v>
      </c>
      <c r="D324" t="s">
        <v>488</v>
      </c>
      <c r="E324" t="s">
        <v>48</v>
      </c>
      <c r="F324" t="s">
        <v>141</v>
      </c>
      <c r="G324" t="s">
        <v>142</v>
      </c>
      <c r="H324" t="s">
        <v>96</v>
      </c>
      <c r="I324" s="4" t="str">
        <f t="shared" si="21"/>
        <v>United States</v>
      </c>
      <c r="J324" s="4" t="str">
        <f t="shared" ref="J324:J387" si="25">CONCATENATE(F324,","," ",G324," ","(",I324,")")</f>
        <v>New York City, New York (United States)</v>
      </c>
      <c r="K324" s="4" t="str">
        <f t="shared" si="22"/>
        <v>New York City, New York (US)</v>
      </c>
      <c r="L324" s="4" t="str">
        <f t="shared" si="23"/>
        <v>117135</v>
      </c>
      <c r="M324" s="7" t="str">
        <f t="shared" si="24"/>
        <v>2014</v>
      </c>
    </row>
    <row r="325" spans="2:13" x14ac:dyDescent="0.3">
      <c r="B325" s="3" t="s">
        <v>8</v>
      </c>
      <c r="C325" s="4" t="s">
        <v>29</v>
      </c>
      <c r="D325" t="s">
        <v>489</v>
      </c>
      <c r="E325" t="s">
        <v>48</v>
      </c>
      <c r="F325" t="s">
        <v>141</v>
      </c>
      <c r="G325" t="s">
        <v>142</v>
      </c>
      <c r="H325" t="s">
        <v>96</v>
      </c>
      <c r="I325" s="4" t="str">
        <f t="shared" ref="I325:I388" si="26">TRIM(E325)</f>
        <v>United States</v>
      </c>
      <c r="J325" s="4" t="str">
        <f t="shared" si="25"/>
        <v>New York City, New York (United States)</v>
      </c>
      <c r="K325" s="4" t="str">
        <f t="shared" ref="K325:K388" si="27">SUBSTITUTE(J325,"United States","US",1)</f>
        <v>New York City, New York (US)</v>
      </c>
      <c r="L325" s="4" t="str">
        <f t="shared" ref="L325:L388" si="28">RIGHT(D325,6)</f>
        <v>131534</v>
      </c>
      <c r="M325" s="7" t="str">
        <f t="shared" ref="M325:M388" si="29">MID(D325,4,4)</f>
        <v>2015</v>
      </c>
    </row>
    <row r="326" spans="2:13" x14ac:dyDescent="0.3">
      <c r="B326" s="3" t="s">
        <v>8</v>
      </c>
      <c r="C326" s="4" t="s">
        <v>13</v>
      </c>
      <c r="D326" t="s">
        <v>490</v>
      </c>
      <c r="E326" t="s">
        <v>48</v>
      </c>
      <c r="F326" t="s">
        <v>491</v>
      </c>
      <c r="G326" t="s">
        <v>50</v>
      </c>
      <c r="H326" t="s">
        <v>51</v>
      </c>
      <c r="I326" s="4" t="str">
        <f t="shared" si="26"/>
        <v>United States</v>
      </c>
      <c r="J326" s="4" t="str">
        <f t="shared" si="25"/>
        <v>Long Beach, California (United States)</v>
      </c>
      <c r="K326" s="4" t="str">
        <f t="shared" si="27"/>
        <v>Long Beach, California (US)</v>
      </c>
      <c r="L326" s="4" t="str">
        <f t="shared" si="28"/>
        <v>119291</v>
      </c>
      <c r="M326" s="7" t="str">
        <f t="shared" si="29"/>
        <v>2015</v>
      </c>
    </row>
    <row r="327" spans="2:13" x14ac:dyDescent="0.3">
      <c r="B327" s="3" t="s">
        <v>8</v>
      </c>
      <c r="C327" s="4" t="s">
        <v>13</v>
      </c>
      <c r="D327" t="s">
        <v>492</v>
      </c>
      <c r="E327" t="s">
        <v>48</v>
      </c>
      <c r="F327" t="s">
        <v>493</v>
      </c>
      <c r="G327" t="s">
        <v>50</v>
      </c>
      <c r="H327" t="s">
        <v>51</v>
      </c>
      <c r="I327" s="4" t="str">
        <f t="shared" si="26"/>
        <v>United States</v>
      </c>
      <c r="J327" s="4" t="str">
        <f t="shared" si="25"/>
        <v>Hesperia, California (United States)</v>
      </c>
      <c r="K327" s="4" t="str">
        <f t="shared" si="27"/>
        <v>Hesperia, California (US)</v>
      </c>
      <c r="L327" s="4" t="str">
        <f t="shared" si="28"/>
        <v>114552</v>
      </c>
      <c r="M327" s="7" t="str">
        <f t="shared" si="29"/>
        <v>2017</v>
      </c>
    </row>
    <row r="328" spans="2:13" x14ac:dyDescent="0.3">
      <c r="B328" s="3" t="s">
        <v>8</v>
      </c>
      <c r="C328" s="4" t="s">
        <v>13</v>
      </c>
      <c r="D328" t="s">
        <v>494</v>
      </c>
      <c r="E328" t="s">
        <v>48</v>
      </c>
      <c r="F328" t="s">
        <v>493</v>
      </c>
      <c r="G328" t="s">
        <v>50</v>
      </c>
      <c r="H328" t="s">
        <v>51</v>
      </c>
      <c r="I328" s="4" t="str">
        <f t="shared" si="26"/>
        <v>United States</v>
      </c>
      <c r="J328" s="4" t="str">
        <f t="shared" si="25"/>
        <v>Hesperia, California (United States)</v>
      </c>
      <c r="K328" s="4" t="str">
        <f t="shared" si="27"/>
        <v>Hesperia, California (US)</v>
      </c>
      <c r="L328" s="4" t="str">
        <f t="shared" si="28"/>
        <v>163755</v>
      </c>
      <c r="M328" s="7" t="str">
        <f t="shared" si="29"/>
        <v>2016</v>
      </c>
    </row>
    <row r="329" spans="2:13" x14ac:dyDescent="0.3">
      <c r="B329" s="3" t="s">
        <v>8</v>
      </c>
      <c r="C329" s="4" t="s">
        <v>13</v>
      </c>
      <c r="D329" t="s">
        <v>495</v>
      </c>
      <c r="E329" t="s">
        <v>48</v>
      </c>
      <c r="F329" t="s">
        <v>496</v>
      </c>
      <c r="G329" t="s">
        <v>170</v>
      </c>
      <c r="H329" t="s">
        <v>44</v>
      </c>
      <c r="I329" s="4" t="str">
        <f t="shared" si="26"/>
        <v>United States</v>
      </c>
      <c r="J329" s="4" t="str">
        <f t="shared" si="25"/>
        <v>Murfreesboro, Tennessee (United States)</v>
      </c>
      <c r="K329" s="4" t="str">
        <f t="shared" si="27"/>
        <v>Murfreesboro, Tennessee (US)</v>
      </c>
      <c r="L329" s="4" t="str">
        <f t="shared" si="28"/>
        <v>142027</v>
      </c>
      <c r="M329" s="7" t="str">
        <f t="shared" si="29"/>
        <v>2015</v>
      </c>
    </row>
    <row r="330" spans="2:13" x14ac:dyDescent="0.3">
      <c r="B330" s="3" t="s">
        <v>17</v>
      </c>
      <c r="C330" s="4" t="s">
        <v>13</v>
      </c>
      <c r="D330" t="s">
        <v>497</v>
      </c>
      <c r="E330" t="s">
        <v>48</v>
      </c>
      <c r="F330" t="s">
        <v>94</v>
      </c>
      <c r="G330" t="s">
        <v>95</v>
      </c>
      <c r="H330" t="s">
        <v>96</v>
      </c>
      <c r="I330" s="4" t="str">
        <f t="shared" si="26"/>
        <v>United States</v>
      </c>
      <c r="J330" s="4" t="str">
        <f t="shared" si="25"/>
        <v>Philadelphia, Pennsylvania (United States)</v>
      </c>
      <c r="K330" s="4" t="str">
        <f t="shared" si="27"/>
        <v>Philadelphia, Pennsylvania (US)</v>
      </c>
      <c r="L330" s="4" t="str">
        <f t="shared" si="28"/>
        <v>138527</v>
      </c>
      <c r="M330" s="7" t="str">
        <f t="shared" si="29"/>
        <v>2014</v>
      </c>
    </row>
    <row r="331" spans="2:13" x14ac:dyDescent="0.3">
      <c r="B331" s="3" t="s">
        <v>17</v>
      </c>
      <c r="C331" s="4" t="s">
        <v>18</v>
      </c>
      <c r="D331" t="s">
        <v>498</v>
      </c>
      <c r="E331" t="s">
        <v>48</v>
      </c>
      <c r="F331" t="s">
        <v>94</v>
      </c>
      <c r="G331" t="s">
        <v>95</v>
      </c>
      <c r="H331" t="s">
        <v>96</v>
      </c>
      <c r="I331" s="4" t="str">
        <f t="shared" si="26"/>
        <v>United States</v>
      </c>
      <c r="J331" s="4" t="str">
        <f t="shared" si="25"/>
        <v>Philadelphia, Pennsylvania (United States)</v>
      </c>
      <c r="K331" s="4" t="str">
        <f t="shared" si="27"/>
        <v>Philadelphia, Pennsylvania (US)</v>
      </c>
      <c r="L331" s="4" t="str">
        <f t="shared" si="28"/>
        <v>112158</v>
      </c>
      <c r="M331" s="7" t="str">
        <f t="shared" si="29"/>
        <v>2014</v>
      </c>
    </row>
    <row r="332" spans="2:13" x14ac:dyDescent="0.3">
      <c r="B332" s="3" t="s">
        <v>17</v>
      </c>
      <c r="C332" s="4" t="s">
        <v>13</v>
      </c>
      <c r="D332" t="s">
        <v>499</v>
      </c>
      <c r="E332" t="s">
        <v>48</v>
      </c>
      <c r="F332" t="s">
        <v>94</v>
      </c>
      <c r="G332" t="s">
        <v>95</v>
      </c>
      <c r="H332" t="s">
        <v>96</v>
      </c>
      <c r="I332" s="4" t="str">
        <f t="shared" si="26"/>
        <v>United States</v>
      </c>
      <c r="J332" s="4" t="str">
        <f t="shared" si="25"/>
        <v>Philadelphia, Pennsylvania (United States)</v>
      </c>
      <c r="K332" s="4" t="str">
        <f t="shared" si="27"/>
        <v>Philadelphia, Pennsylvania (US)</v>
      </c>
      <c r="L332" s="4" t="str">
        <f t="shared" si="28"/>
        <v>113887</v>
      </c>
      <c r="M332" s="7" t="str">
        <f t="shared" si="29"/>
        <v>2014</v>
      </c>
    </row>
    <row r="333" spans="2:13" x14ac:dyDescent="0.3">
      <c r="B333" s="3" t="s">
        <v>8</v>
      </c>
      <c r="C333" s="4" t="s">
        <v>9</v>
      </c>
      <c r="D333" t="s">
        <v>500</v>
      </c>
      <c r="E333" t="s">
        <v>48</v>
      </c>
      <c r="F333" t="s">
        <v>94</v>
      </c>
      <c r="G333" t="s">
        <v>95</v>
      </c>
      <c r="H333" t="s">
        <v>96</v>
      </c>
      <c r="I333" s="4" t="str">
        <f t="shared" si="26"/>
        <v>United States</v>
      </c>
      <c r="J333" s="4" t="str">
        <f t="shared" si="25"/>
        <v>Philadelphia, Pennsylvania (United States)</v>
      </c>
      <c r="K333" s="4" t="str">
        <f t="shared" si="27"/>
        <v>Philadelphia, Pennsylvania (US)</v>
      </c>
      <c r="L333" s="4" t="str">
        <f t="shared" si="28"/>
        <v>146136</v>
      </c>
      <c r="M333" s="7" t="str">
        <f t="shared" si="29"/>
        <v>2017</v>
      </c>
    </row>
    <row r="334" spans="2:13" x14ac:dyDescent="0.3">
      <c r="B334" s="3" t="s">
        <v>17</v>
      </c>
      <c r="C334" s="4" t="s">
        <v>13</v>
      </c>
      <c r="D334" t="s">
        <v>501</v>
      </c>
      <c r="E334" t="s">
        <v>48</v>
      </c>
      <c r="F334" t="s">
        <v>94</v>
      </c>
      <c r="G334" t="s">
        <v>95</v>
      </c>
      <c r="H334" t="s">
        <v>96</v>
      </c>
      <c r="I334" s="4" t="str">
        <f t="shared" si="26"/>
        <v>United States</v>
      </c>
      <c r="J334" s="4" t="str">
        <f t="shared" si="25"/>
        <v>Philadelphia, Pennsylvania (United States)</v>
      </c>
      <c r="K334" s="4" t="str">
        <f t="shared" si="27"/>
        <v>Philadelphia, Pennsylvania (US)</v>
      </c>
      <c r="L334" s="4" t="str">
        <f t="shared" si="28"/>
        <v>100048</v>
      </c>
      <c r="M334" s="7" t="str">
        <f t="shared" si="29"/>
        <v>2017</v>
      </c>
    </row>
    <row r="335" spans="2:13" x14ac:dyDescent="0.3">
      <c r="B335" s="3" t="s">
        <v>17</v>
      </c>
      <c r="C335" s="4" t="s">
        <v>13</v>
      </c>
      <c r="D335" t="s">
        <v>502</v>
      </c>
      <c r="E335" t="s">
        <v>48</v>
      </c>
      <c r="F335" t="s">
        <v>94</v>
      </c>
      <c r="G335" t="s">
        <v>95</v>
      </c>
      <c r="H335" t="s">
        <v>96</v>
      </c>
      <c r="I335" s="4" t="str">
        <f t="shared" si="26"/>
        <v>United States</v>
      </c>
      <c r="J335" s="4" t="str">
        <f t="shared" si="25"/>
        <v>Philadelphia, Pennsylvania (United States)</v>
      </c>
      <c r="K335" s="4" t="str">
        <f t="shared" si="27"/>
        <v>Philadelphia, Pennsylvania (US)</v>
      </c>
      <c r="L335" s="4" t="str">
        <f t="shared" si="28"/>
        <v>153150</v>
      </c>
      <c r="M335" s="7" t="str">
        <f t="shared" si="29"/>
        <v>2014</v>
      </c>
    </row>
    <row r="336" spans="2:13" x14ac:dyDescent="0.3">
      <c r="B336" s="3" t="s">
        <v>17</v>
      </c>
      <c r="C336" s="4" t="s">
        <v>29</v>
      </c>
      <c r="D336" t="s">
        <v>503</v>
      </c>
      <c r="E336" t="s">
        <v>48</v>
      </c>
      <c r="F336" t="s">
        <v>94</v>
      </c>
      <c r="G336" t="s">
        <v>95</v>
      </c>
      <c r="H336" t="s">
        <v>96</v>
      </c>
      <c r="I336" s="4" t="str">
        <f t="shared" si="26"/>
        <v>United States</v>
      </c>
      <c r="J336" s="4" t="str">
        <f t="shared" si="25"/>
        <v>Philadelphia, Pennsylvania (United States)</v>
      </c>
      <c r="K336" s="4" t="str">
        <f t="shared" si="27"/>
        <v>Philadelphia, Pennsylvania (US)</v>
      </c>
      <c r="L336" s="4" t="str">
        <f t="shared" si="28"/>
        <v>130092</v>
      </c>
      <c r="M336" s="7" t="str">
        <f t="shared" si="29"/>
        <v>2014</v>
      </c>
    </row>
    <row r="337" spans="2:13" x14ac:dyDescent="0.3">
      <c r="B337" s="3" t="s">
        <v>17</v>
      </c>
      <c r="C337" s="4" t="s">
        <v>9</v>
      </c>
      <c r="D337" t="s">
        <v>504</v>
      </c>
      <c r="E337" t="s">
        <v>48</v>
      </c>
      <c r="F337" t="s">
        <v>94</v>
      </c>
      <c r="G337" t="s">
        <v>95</v>
      </c>
      <c r="H337" t="s">
        <v>96</v>
      </c>
      <c r="I337" s="4" t="str">
        <f t="shared" si="26"/>
        <v>United States</v>
      </c>
      <c r="J337" s="4" t="str">
        <f t="shared" si="25"/>
        <v>Philadelphia, Pennsylvania (United States)</v>
      </c>
      <c r="K337" s="4" t="str">
        <f t="shared" si="27"/>
        <v>Philadelphia, Pennsylvania (US)</v>
      </c>
      <c r="L337" s="4" t="str">
        <f t="shared" si="28"/>
        <v>108910</v>
      </c>
      <c r="M337" s="7" t="str">
        <f t="shared" si="29"/>
        <v>2017</v>
      </c>
    </row>
    <row r="338" spans="2:13" x14ac:dyDescent="0.3">
      <c r="B338" s="3" t="s">
        <v>8</v>
      </c>
      <c r="C338" s="4" t="s">
        <v>13</v>
      </c>
      <c r="D338" t="s">
        <v>505</v>
      </c>
      <c r="E338" t="s">
        <v>48</v>
      </c>
      <c r="F338" t="s">
        <v>49</v>
      </c>
      <c r="G338" t="s">
        <v>50</v>
      </c>
      <c r="H338" t="s">
        <v>51</v>
      </c>
      <c r="I338" s="4" t="str">
        <f t="shared" si="26"/>
        <v>United States</v>
      </c>
      <c r="J338" s="4" t="str">
        <f t="shared" si="25"/>
        <v>Los Angeles, California (United States)</v>
      </c>
      <c r="K338" s="4" t="str">
        <f t="shared" si="27"/>
        <v>Los Angeles, California (US)</v>
      </c>
      <c r="L338" s="4" t="str">
        <f t="shared" si="28"/>
        <v>104472</v>
      </c>
      <c r="M338" s="7" t="str">
        <f t="shared" si="29"/>
        <v>2014</v>
      </c>
    </row>
    <row r="339" spans="2:13" x14ac:dyDescent="0.3">
      <c r="B339" s="3" t="s">
        <v>8</v>
      </c>
      <c r="C339" s="4" t="s">
        <v>9</v>
      </c>
      <c r="D339" t="s">
        <v>506</v>
      </c>
      <c r="E339" t="s">
        <v>48</v>
      </c>
      <c r="F339" t="s">
        <v>49</v>
      </c>
      <c r="G339" t="s">
        <v>50</v>
      </c>
      <c r="H339" t="s">
        <v>51</v>
      </c>
      <c r="I339" s="4" t="str">
        <f t="shared" si="26"/>
        <v>United States</v>
      </c>
      <c r="J339" s="4" t="str">
        <f t="shared" si="25"/>
        <v>Los Angeles, California (United States)</v>
      </c>
      <c r="K339" s="4" t="str">
        <f t="shared" si="27"/>
        <v>Los Angeles, California (US)</v>
      </c>
      <c r="L339" s="4" t="str">
        <f t="shared" si="28"/>
        <v>112942</v>
      </c>
      <c r="M339" s="7" t="str">
        <f t="shared" si="29"/>
        <v>2016</v>
      </c>
    </row>
    <row r="340" spans="2:13" x14ac:dyDescent="0.3">
      <c r="B340" s="3" t="s">
        <v>17</v>
      </c>
      <c r="C340" s="4" t="s">
        <v>21</v>
      </c>
      <c r="D340" t="s">
        <v>507</v>
      </c>
      <c r="E340" t="s">
        <v>48</v>
      </c>
      <c r="F340" t="s">
        <v>49</v>
      </c>
      <c r="G340" t="s">
        <v>50</v>
      </c>
      <c r="H340" t="s">
        <v>51</v>
      </c>
      <c r="I340" s="4" t="str">
        <f t="shared" si="26"/>
        <v>United States</v>
      </c>
      <c r="J340" s="4" t="str">
        <f t="shared" si="25"/>
        <v>Los Angeles, California (United States)</v>
      </c>
      <c r="K340" s="4" t="str">
        <f t="shared" si="27"/>
        <v>Los Angeles, California (US)</v>
      </c>
      <c r="L340" s="4" t="str">
        <f t="shared" si="28"/>
        <v>142335</v>
      </c>
      <c r="M340" s="7" t="str">
        <f t="shared" si="29"/>
        <v>2016</v>
      </c>
    </row>
    <row r="341" spans="2:13" x14ac:dyDescent="0.3">
      <c r="B341" s="3" t="s">
        <v>17</v>
      </c>
      <c r="C341" s="4" t="s">
        <v>13</v>
      </c>
      <c r="D341" t="s">
        <v>508</v>
      </c>
      <c r="E341" t="s">
        <v>48</v>
      </c>
      <c r="F341" t="s">
        <v>86</v>
      </c>
      <c r="G341" t="s">
        <v>50</v>
      </c>
      <c r="H341" t="s">
        <v>51</v>
      </c>
      <c r="I341" s="4" t="str">
        <f t="shared" si="26"/>
        <v>United States</v>
      </c>
      <c r="J341" s="4" t="str">
        <f t="shared" si="25"/>
        <v>San Francisco, California (United States)</v>
      </c>
      <c r="K341" s="4" t="str">
        <f t="shared" si="27"/>
        <v>San Francisco, California (US)</v>
      </c>
      <c r="L341" s="4" t="str">
        <f t="shared" si="28"/>
        <v>117429</v>
      </c>
      <c r="M341" s="7" t="str">
        <f t="shared" si="29"/>
        <v>2014</v>
      </c>
    </row>
    <row r="342" spans="2:13" x14ac:dyDescent="0.3">
      <c r="B342" s="3" t="s">
        <v>8</v>
      </c>
      <c r="C342" s="4" t="s">
        <v>9</v>
      </c>
      <c r="D342" t="s">
        <v>509</v>
      </c>
      <c r="E342" t="s">
        <v>48</v>
      </c>
      <c r="F342" t="s">
        <v>86</v>
      </c>
      <c r="G342" t="s">
        <v>50</v>
      </c>
      <c r="H342" t="s">
        <v>51</v>
      </c>
      <c r="I342" s="4" t="str">
        <f t="shared" si="26"/>
        <v>United States</v>
      </c>
      <c r="J342" s="4" t="str">
        <f t="shared" si="25"/>
        <v>San Francisco, California (United States)</v>
      </c>
      <c r="K342" s="4" t="str">
        <f t="shared" si="27"/>
        <v>San Francisco, California (US)</v>
      </c>
      <c r="L342" s="4" t="str">
        <f t="shared" si="28"/>
        <v>114713</v>
      </c>
      <c r="M342" s="7" t="str">
        <f t="shared" si="29"/>
        <v>2016</v>
      </c>
    </row>
    <row r="343" spans="2:13" x14ac:dyDescent="0.3">
      <c r="B343" s="3" t="s">
        <v>8</v>
      </c>
      <c r="C343" s="4" t="s">
        <v>21</v>
      </c>
      <c r="D343" t="s">
        <v>510</v>
      </c>
      <c r="E343" t="s">
        <v>48</v>
      </c>
      <c r="F343" t="s">
        <v>511</v>
      </c>
      <c r="G343" t="s">
        <v>83</v>
      </c>
      <c r="H343" t="s">
        <v>51</v>
      </c>
      <c r="I343" s="4" t="str">
        <f t="shared" si="26"/>
        <v>United States</v>
      </c>
      <c r="J343" s="4" t="str">
        <f t="shared" si="25"/>
        <v>Layton, Utah (United States)</v>
      </c>
      <c r="K343" s="4" t="str">
        <f t="shared" si="27"/>
        <v>Layton, Utah (US)</v>
      </c>
      <c r="L343" s="4" t="str">
        <f t="shared" si="28"/>
        <v>144113</v>
      </c>
      <c r="M343" s="7" t="str">
        <f t="shared" si="29"/>
        <v>2017</v>
      </c>
    </row>
    <row r="344" spans="2:13" x14ac:dyDescent="0.3">
      <c r="B344" s="3" t="s">
        <v>17</v>
      </c>
      <c r="C344" s="4" t="s">
        <v>13</v>
      </c>
      <c r="D344" t="s">
        <v>512</v>
      </c>
      <c r="E344" t="s">
        <v>48</v>
      </c>
      <c r="F344" t="s">
        <v>94</v>
      </c>
      <c r="G344" t="s">
        <v>95</v>
      </c>
      <c r="H344" t="s">
        <v>96</v>
      </c>
      <c r="I344" s="4" t="str">
        <f t="shared" si="26"/>
        <v>United States</v>
      </c>
      <c r="J344" s="4" t="str">
        <f t="shared" si="25"/>
        <v>Philadelphia, Pennsylvania (United States)</v>
      </c>
      <c r="K344" s="4" t="str">
        <f t="shared" si="27"/>
        <v>Philadelphia, Pennsylvania (US)</v>
      </c>
      <c r="L344" s="4" t="str">
        <f t="shared" si="28"/>
        <v>150861</v>
      </c>
      <c r="M344" s="7" t="str">
        <f t="shared" si="29"/>
        <v>2016</v>
      </c>
    </row>
    <row r="345" spans="2:13" x14ac:dyDescent="0.3">
      <c r="B345" s="3" t="s">
        <v>8</v>
      </c>
      <c r="C345" s="4" t="s">
        <v>13</v>
      </c>
      <c r="D345" t="s">
        <v>513</v>
      </c>
      <c r="E345" t="s">
        <v>48</v>
      </c>
      <c r="F345" t="s">
        <v>94</v>
      </c>
      <c r="G345" t="s">
        <v>95</v>
      </c>
      <c r="H345" t="s">
        <v>96</v>
      </c>
      <c r="I345" s="4" t="str">
        <f t="shared" si="26"/>
        <v>United States</v>
      </c>
      <c r="J345" s="4" t="str">
        <f t="shared" si="25"/>
        <v>Philadelphia, Pennsylvania (United States)</v>
      </c>
      <c r="K345" s="4" t="str">
        <f t="shared" si="27"/>
        <v>Philadelphia, Pennsylvania (US)</v>
      </c>
      <c r="L345" s="4" t="str">
        <f t="shared" si="28"/>
        <v>131954</v>
      </c>
      <c r="M345" s="7" t="str">
        <f t="shared" si="29"/>
        <v>2017</v>
      </c>
    </row>
    <row r="346" spans="2:13" x14ac:dyDescent="0.3">
      <c r="B346" s="3" t="s">
        <v>8</v>
      </c>
      <c r="C346" s="4" t="s">
        <v>9</v>
      </c>
      <c r="D346" t="s">
        <v>514</v>
      </c>
      <c r="E346" t="s">
        <v>48</v>
      </c>
      <c r="F346" t="s">
        <v>94</v>
      </c>
      <c r="G346" t="s">
        <v>95</v>
      </c>
      <c r="H346" t="s">
        <v>96</v>
      </c>
      <c r="I346" s="4" t="str">
        <f t="shared" si="26"/>
        <v>United States</v>
      </c>
      <c r="J346" s="4" t="str">
        <f t="shared" si="25"/>
        <v>Philadelphia, Pennsylvania (United States)</v>
      </c>
      <c r="K346" s="4" t="str">
        <f t="shared" si="27"/>
        <v>Philadelphia, Pennsylvania (US)</v>
      </c>
      <c r="L346" s="4" t="str">
        <f t="shared" si="28"/>
        <v>132500</v>
      </c>
      <c r="M346" s="7" t="str">
        <f t="shared" si="29"/>
        <v>2014</v>
      </c>
    </row>
    <row r="347" spans="2:13" x14ac:dyDescent="0.3">
      <c r="B347" s="3" t="s">
        <v>17</v>
      </c>
      <c r="C347" s="4" t="s">
        <v>21</v>
      </c>
      <c r="D347" t="s">
        <v>515</v>
      </c>
      <c r="E347" t="s">
        <v>48</v>
      </c>
      <c r="F347" t="s">
        <v>94</v>
      </c>
      <c r="G347" t="s">
        <v>95</v>
      </c>
      <c r="H347" t="s">
        <v>96</v>
      </c>
      <c r="I347" s="4" t="str">
        <f t="shared" si="26"/>
        <v>United States</v>
      </c>
      <c r="J347" s="4" t="str">
        <f t="shared" si="25"/>
        <v>Philadelphia, Pennsylvania (United States)</v>
      </c>
      <c r="K347" s="4" t="str">
        <f t="shared" si="27"/>
        <v>Philadelphia, Pennsylvania (US)</v>
      </c>
      <c r="L347" s="4" t="str">
        <f t="shared" si="28"/>
        <v>112326</v>
      </c>
      <c r="M347" s="7" t="str">
        <f t="shared" si="29"/>
        <v>2014</v>
      </c>
    </row>
    <row r="348" spans="2:13" x14ac:dyDescent="0.3">
      <c r="B348" s="3" t="s">
        <v>17</v>
      </c>
      <c r="C348" s="4" t="s">
        <v>21</v>
      </c>
      <c r="D348" t="s">
        <v>516</v>
      </c>
      <c r="E348" t="s">
        <v>48</v>
      </c>
      <c r="F348" t="s">
        <v>517</v>
      </c>
      <c r="G348" t="s">
        <v>74</v>
      </c>
      <c r="H348" t="s">
        <v>75</v>
      </c>
      <c r="I348" s="4" t="str">
        <f t="shared" si="26"/>
        <v>United States</v>
      </c>
      <c r="J348" s="4" t="str">
        <f t="shared" si="25"/>
        <v>Austin, Texas (United States)</v>
      </c>
      <c r="K348" s="4" t="str">
        <f t="shared" si="27"/>
        <v>Austin, Texas (US)</v>
      </c>
      <c r="L348" s="4" t="str">
        <f t="shared" si="28"/>
        <v>146710</v>
      </c>
      <c r="M348" s="7" t="str">
        <f t="shared" si="29"/>
        <v>2016</v>
      </c>
    </row>
    <row r="349" spans="2:13" x14ac:dyDescent="0.3">
      <c r="B349" s="3" t="s">
        <v>8</v>
      </c>
      <c r="C349" s="4" t="s">
        <v>13</v>
      </c>
      <c r="D349" t="s">
        <v>518</v>
      </c>
      <c r="E349" t="s">
        <v>48</v>
      </c>
      <c r="F349" t="s">
        <v>86</v>
      </c>
      <c r="G349" t="s">
        <v>50</v>
      </c>
      <c r="H349" t="s">
        <v>51</v>
      </c>
      <c r="I349" s="4" t="str">
        <f t="shared" si="26"/>
        <v>United States</v>
      </c>
      <c r="J349" s="4" t="str">
        <f t="shared" si="25"/>
        <v>San Francisco, California (United States)</v>
      </c>
      <c r="K349" s="4" t="str">
        <f t="shared" si="27"/>
        <v>San Francisco, California (US)</v>
      </c>
      <c r="L349" s="4" t="str">
        <f t="shared" si="28"/>
        <v>124429</v>
      </c>
      <c r="M349" s="7" t="str">
        <f t="shared" si="29"/>
        <v>2014</v>
      </c>
    </row>
    <row r="350" spans="2:13" x14ac:dyDescent="0.3">
      <c r="B350" s="3" t="s">
        <v>17</v>
      </c>
      <c r="C350" s="4" t="s">
        <v>9</v>
      </c>
      <c r="D350" t="s">
        <v>519</v>
      </c>
      <c r="E350" t="s">
        <v>48</v>
      </c>
      <c r="F350" t="s">
        <v>520</v>
      </c>
      <c r="G350" t="s">
        <v>521</v>
      </c>
      <c r="H350" t="s">
        <v>96</v>
      </c>
      <c r="I350" s="4" t="str">
        <f t="shared" si="26"/>
        <v>United States</v>
      </c>
      <c r="J350" s="4" t="str">
        <f t="shared" si="25"/>
        <v>Lowell, Massachusetts (United States)</v>
      </c>
      <c r="K350" s="4" t="str">
        <f t="shared" si="27"/>
        <v>Lowell, Massachusetts (US)</v>
      </c>
      <c r="L350" s="4" t="str">
        <f t="shared" si="28"/>
        <v>150889</v>
      </c>
      <c r="M350" s="7" t="str">
        <f t="shared" si="29"/>
        <v>2016</v>
      </c>
    </row>
    <row r="351" spans="2:13" x14ac:dyDescent="0.3">
      <c r="B351" s="3" t="s">
        <v>8</v>
      </c>
      <c r="C351" s="4" t="s">
        <v>13</v>
      </c>
      <c r="D351" t="s">
        <v>522</v>
      </c>
      <c r="E351" t="s">
        <v>48</v>
      </c>
      <c r="F351" t="s">
        <v>520</v>
      </c>
      <c r="G351" t="s">
        <v>521</v>
      </c>
      <c r="H351" t="s">
        <v>96</v>
      </c>
      <c r="I351" s="4" t="str">
        <f t="shared" si="26"/>
        <v>United States</v>
      </c>
      <c r="J351" s="4" t="str">
        <f t="shared" si="25"/>
        <v>Lowell, Massachusetts (United States)</v>
      </c>
      <c r="K351" s="4" t="str">
        <f t="shared" si="27"/>
        <v>Lowell, Massachusetts (US)</v>
      </c>
      <c r="L351" s="4" t="str">
        <f t="shared" si="28"/>
        <v>126074</v>
      </c>
      <c r="M351" s="7" t="str">
        <f t="shared" si="29"/>
        <v>2017</v>
      </c>
    </row>
    <row r="352" spans="2:13" x14ac:dyDescent="0.3">
      <c r="B352" s="3" t="s">
        <v>17</v>
      </c>
      <c r="C352" s="4" t="s">
        <v>21</v>
      </c>
      <c r="D352" t="s">
        <v>523</v>
      </c>
      <c r="E352" t="s">
        <v>48</v>
      </c>
      <c r="F352" t="s">
        <v>520</v>
      </c>
      <c r="G352" t="s">
        <v>521</v>
      </c>
      <c r="H352" t="s">
        <v>96</v>
      </c>
      <c r="I352" s="4" t="str">
        <f t="shared" si="26"/>
        <v>United States</v>
      </c>
      <c r="J352" s="4" t="str">
        <f t="shared" si="25"/>
        <v>Lowell, Massachusetts (United States)</v>
      </c>
      <c r="K352" s="4" t="str">
        <f t="shared" si="27"/>
        <v>Lowell, Massachusetts (US)</v>
      </c>
      <c r="L352" s="4" t="str">
        <f t="shared" si="28"/>
        <v>110499</v>
      </c>
      <c r="M352" s="7" t="str">
        <f t="shared" si="29"/>
        <v>2016</v>
      </c>
    </row>
    <row r="353" spans="2:13" x14ac:dyDescent="0.3">
      <c r="B353" s="3" t="s">
        <v>17</v>
      </c>
      <c r="C353" s="4" t="s">
        <v>29</v>
      </c>
      <c r="D353" t="s">
        <v>524</v>
      </c>
      <c r="E353" t="s">
        <v>48</v>
      </c>
      <c r="F353" t="s">
        <v>141</v>
      </c>
      <c r="G353" t="s">
        <v>142</v>
      </c>
      <c r="H353" t="s">
        <v>96</v>
      </c>
      <c r="I353" s="4" t="str">
        <f t="shared" si="26"/>
        <v>United States</v>
      </c>
      <c r="J353" s="4" t="str">
        <f t="shared" si="25"/>
        <v>New York City, New York (United States)</v>
      </c>
      <c r="K353" s="4" t="str">
        <f t="shared" si="27"/>
        <v>New York City, New York (US)</v>
      </c>
      <c r="L353" s="4" t="str">
        <f t="shared" si="28"/>
        <v>135272</v>
      </c>
      <c r="M353" s="7" t="str">
        <f t="shared" si="29"/>
        <v>2015</v>
      </c>
    </row>
    <row r="354" spans="2:13" x14ac:dyDescent="0.3">
      <c r="B354" s="3" t="s">
        <v>8</v>
      </c>
      <c r="C354" s="4" t="s">
        <v>9</v>
      </c>
      <c r="D354" t="s">
        <v>525</v>
      </c>
      <c r="E354" t="s">
        <v>48</v>
      </c>
      <c r="F354" t="s">
        <v>141</v>
      </c>
      <c r="G354" t="s">
        <v>142</v>
      </c>
      <c r="H354" t="s">
        <v>96</v>
      </c>
      <c r="I354" s="4" t="str">
        <f t="shared" si="26"/>
        <v>United States</v>
      </c>
      <c r="J354" s="4" t="str">
        <f t="shared" si="25"/>
        <v>New York City, New York (United States)</v>
      </c>
      <c r="K354" s="4" t="str">
        <f t="shared" si="27"/>
        <v>New York City, New York (US)</v>
      </c>
      <c r="L354" s="4" t="str">
        <f t="shared" si="28"/>
        <v>140928</v>
      </c>
      <c r="M354" s="7" t="str">
        <f t="shared" si="29"/>
        <v>2016</v>
      </c>
    </row>
    <row r="355" spans="2:13" x14ac:dyDescent="0.3">
      <c r="B355" s="3" t="s">
        <v>17</v>
      </c>
      <c r="C355" s="4" t="s">
        <v>29</v>
      </c>
      <c r="D355" t="s">
        <v>526</v>
      </c>
      <c r="E355" t="s">
        <v>48</v>
      </c>
      <c r="F355" t="s">
        <v>141</v>
      </c>
      <c r="G355" t="s">
        <v>142</v>
      </c>
      <c r="H355" t="s">
        <v>96</v>
      </c>
      <c r="I355" s="4" t="str">
        <f t="shared" si="26"/>
        <v>United States</v>
      </c>
      <c r="J355" s="4" t="str">
        <f t="shared" si="25"/>
        <v>New York City, New York (United States)</v>
      </c>
      <c r="K355" s="4" t="str">
        <f t="shared" si="27"/>
        <v>New York City, New York (US)</v>
      </c>
      <c r="L355" s="4" t="str">
        <f t="shared" si="28"/>
        <v>106803</v>
      </c>
      <c r="M355" s="7" t="str">
        <f t="shared" si="29"/>
        <v>2014</v>
      </c>
    </row>
    <row r="356" spans="2:13" x14ac:dyDescent="0.3">
      <c r="B356" s="3" t="s">
        <v>8</v>
      </c>
      <c r="C356" s="4" t="s">
        <v>13</v>
      </c>
      <c r="D356" t="s">
        <v>527</v>
      </c>
      <c r="E356" t="s">
        <v>48</v>
      </c>
      <c r="F356" t="s">
        <v>141</v>
      </c>
      <c r="G356" t="s">
        <v>142</v>
      </c>
      <c r="H356" t="s">
        <v>96</v>
      </c>
      <c r="I356" s="4" t="str">
        <f t="shared" si="26"/>
        <v>United States</v>
      </c>
      <c r="J356" s="4" t="str">
        <f t="shared" si="25"/>
        <v>New York City, New York (United States)</v>
      </c>
      <c r="K356" s="4" t="str">
        <f t="shared" si="27"/>
        <v>New York City, New York (US)</v>
      </c>
      <c r="L356" s="4" t="str">
        <f t="shared" si="28"/>
        <v>117240</v>
      </c>
      <c r="M356" s="7" t="str">
        <f t="shared" si="29"/>
        <v>2017</v>
      </c>
    </row>
    <row r="357" spans="2:13" x14ac:dyDescent="0.3">
      <c r="B357" s="3" t="s">
        <v>8</v>
      </c>
      <c r="C357" s="4" t="s">
        <v>13</v>
      </c>
      <c r="D357" t="s">
        <v>528</v>
      </c>
      <c r="E357" t="s">
        <v>48</v>
      </c>
      <c r="F357" t="s">
        <v>141</v>
      </c>
      <c r="G357" t="s">
        <v>142</v>
      </c>
      <c r="H357" t="s">
        <v>96</v>
      </c>
      <c r="I357" s="4" t="str">
        <f t="shared" si="26"/>
        <v>United States</v>
      </c>
      <c r="J357" s="4" t="str">
        <f t="shared" si="25"/>
        <v>New York City, New York (United States)</v>
      </c>
      <c r="K357" s="4" t="str">
        <f t="shared" si="27"/>
        <v>New York City, New York (US)</v>
      </c>
      <c r="L357" s="4" t="str">
        <f t="shared" si="28"/>
        <v>133333</v>
      </c>
      <c r="M357" s="7" t="str">
        <f t="shared" si="29"/>
        <v>2017</v>
      </c>
    </row>
    <row r="358" spans="2:13" x14ac:dyDescent="0.3">
      <c r="B358" s="3" t="s">
        <v>8</v>
      </c>
      <c r="C358" s="4" t="s">
        <v>13</v>
      </c>
      <c r="D358" t="s">
        <v>529</v>
      </c>
      <c r="E358" t="s">
        <v>48</v>
      </c>
      <c r="F358" t="s">
        <v>141</v>
      </c>
      <c r="G358" t="s">
        <v>142</v>
      </c>
      <c r="H358" t="s">
        <v>96</v>
      </c>
      <c r="I358" s="4" t="str">
        <f t="shared" si="26"/>
        <v>United States</v>
      </c>
      <c r="J358" s="4" t="str">
        <f t="shared" si="25"/>
        <v>New York City, New York (United States)</v>
      </c>
      <c r="K358" s="4" t="str">
        <f t="shared" si="27"/>
        <v>New York City, New York (US)</v>
      </c>
      <c r="L358" s="4" t="str">
        <f t="shared" si="28"/>
        <v>112319</v>
      </c>
      <c r="M358" s="7" t="str">
        <f t="shared" si="29"/>
        <v>2015</v>
      </c>
    </row>
    <row r="359" spans="2:13" x14ac:dyDescent="0.3">
      <c r="B359" s="3" t="s">
        <v>8</v>
      </c>
      <c r="C359" s="4" t="s">
        <v>9</v>
      </c>
      <c r="D359" t="s">
        <v>530</v>
      </c>
      <c r="E359" t="s">
        <v>48</v>
      </c>
      <c r="F359" t="s">
        <v>141</v>
      </c>
      <c r="G359" t="s">
        <v>142</v>
      </c>
      <c r="H359" t="s">
        <v>96</v>
      </c>
      <c r="I359" s="4" t="str">
        <f t="shared" si="26"/>
        <v>United States</v>
      </c>
      <c r="J359" s="4" t="str">
        <f t="shared" si="25"/>
        <v>New York City, New York (United States)</v>
      </c>
      <c r="K359" s="4" t="str">
        <f t="shared" si="27"/>
        <v>New York City, New York (US)</v>
      </c>
      <c r="L359" s="4" t="str">
        <f t="shared" si="28"/>
        <v>126046</v>
      </c>
      <c r="M359" s="7" t="str">
        <f t="shared" si="29"/>
        <v>2017</v>
      </c>
    </row>
    <row r="360" spans="2:13" x14ac:dyDescent="0.3">
      <c r="B360" s="3" t="s">
        <v>17</v>
      </c>
      <c r="C360" s="4" t="s">
        <v>18</v>
      </c>
      <c r="D360" t="s">
        <v>531</v>
      </c>
      <c r="E360" t="s">
        <v>48</v>
      </c>
      <c r="F360" t="s">
        <v>141</v>
      </c>
      <c r="G360" t="s">
        <v>142</v>
      </c>
      <c r="H360" t="s">
        <v>96</v>
      </c>
      <c r="I360" s="4" t="str">
        <f t="shared" si="26"/>
        <v>United States</v>
      </c>
      <c r="J360" s="4" t="str">
        <f t="shared" si="25"/>
        <v>New York City, New York (United States)</v>
      </c>
      <c r="K360" s="4" t="str">
        <f t="shared" si="27"/>
        <v>New York City, New York (US)</v>
      </c>
      <c r="L360" s="4" t="str">
        <f t="shared" si="28"/>
        <v>114923</v>
      </c>
      <c r="M360" s="7" t="str">
        <f t="shared" si="29"/>
        <v>2015</v>
      </c>
    </row>
    <row r="361" spans="2:13" x14ac:dyDescent="0.3">
      <c r="B361" s="3" t="s">
        <v>8</v>
      </c>
      <c r="C361" s="4" t="s">
        <v>13</v>
      </c>
      <c r="D361" t="s">
        <v>532</v>
      </c>
      <c r="E361" t="s">
        <v>48</v>
      </c>
      <c r="F361" t="s">
        <v>141</v>
      </c>
      <c r="G361" t="s">
        <v>142</v>
      </c>
      <c r="H361" t="s">
        <v>96</v>
      </c>
      <c r="I361" s="4" t="str">
        <f t="shared" si="26"/>
        <v>United States</v>
      </c>
      <c r="J361" s="4" t="str">
        <f t="shared" si="25"/>
        <v>New York City, New York (United States)</v>
      </c>
      <c r="K361" s="4" t="str">
        <f t="shared" si="27"/>
        <v>New York City, New York (US)</v>
      </c>
      <c r="L361" s="4" t="str">
        <f t="shared" si="28"/>
        <v>162775</v>
      </c>
      <c r="M361" s="7" t="str">
        <f t="shared" si="29"/>
        <v>2014</v>
      </c>
    </row>
    <row r="362" spans="2:13" x14ac:dyDescent="0.3">
      <c r="B362" s="3" t="s">
        <v>17</v>
      </c>
      <c r="C362" s="4" t="s">
        <v>21</v>
      </c>
      <c r="D362" t="s">
        <v>533</v>
      </c>
      <c r="E362" t="s">
        <v>48</v>
      </c>
      <c r="F362" t="s">
        <v>217</v>
      </c>
      <c r="G362" t="s">
        <v>68</v>
      </c>
      <c r="H362" t="s">
        <v>44</v>
      </c>
      <c r="I362" s="4" t="str">
        <f t="shared" si="26"/>
        <v>United States</v>
      </c>
      <c r="J362" s="4" t="str">
        <f t="shared" si="25"/>
        <v>Charlotte, North Carolina (United States)</v>
      </c>
      <c r="K362" s="4" t="str">
        <f t="shared" si="27"/>
        <v>Charlotte, North Carolina (US)</v>
      </c>
      <c r="L362" s="4" t="str">
        <f t="shared" si="28"/>
        <v>106810</v>
      </c>
      <c r="M362" s="7" t="str">
        <f t="shared" si="29"/>
        <v>2014</v>
      </c>
    </row>
    <row r="363" spans="2:13" x14ac:dyDescent="0.3">
      <c r="B363" s="3" t="s">
        <v>8</v>
      </c>
      <c r="C363" s="4" t="s">
        <v>21</v>
      </c>
      <c r="D363" t="s">
        <v>534</v>
      </c>
      <c r="E363" t="s">
        <v>48</v>
      </c>
      <c r="F363" t="s">
        <v>228</v>
      </c>
      <c r="G363" t="s">
        <v>535</v>
      </c>
      <c r="H363" t="s">
        <v>44</v>
      </c>
      <c r="I363" s="4" t="str">
        <f t="shared" si="26"/>
        <v>United States</v>
      </c>
      <c r="J363" s="4" t="str">
        <f t="shared" si="25"/>
        <v>Columbus, Georgia (United States)</v>
      </c>
      <c r="K363" s="4" t="str">
        <f t="shared" si="27"/>
        <v>Columbus, Georgia (US)</v>
      </c>
      <c r="L363" s="4" t="str">
        <f t="shared" si="28"/>
        <v>157245</v>
      </c>
      <c r="M363" s="7" t="str">
        <f t="shared" si="29"/>
        <v>2016</v>
      </c>
    </row>
    <row r="364" spans="2:13" x14ac:dyDescent="0.3">
      <c r="B364" s="3" t="s">
        <v>8</v>
      </c>
      <c r="C364" s="4" t="s">
        <v>9</v>
      </c>
      <c r="D364" t="s">
        <v>536</v>
      </c>
      <c r="E364" t="s">
        <v>48</v>
      </c>
      <c r="F364" t="s">
        <v>228</v>
      </c>
      <c r="G364" t="s">
        <v>535</v>
      </c>
      <c r="H364" t="s">
        <v>44</v>
      </c>
      <c r="I364" s="4" t="str">
        <f t="shared" si="26"/>
        <v>United States</v>
      </c>
      <c r="J364" s="4" t="str">
        <f t="shared" si="25"/>
        <v>Columbus, Georgia (United States)</v>
      </c>
      <c r="K364" s="4" t="str">
        <f t="shared" si="27"/>
        <v>Columbus, Georgia (US)</v>
      </c>
      <c r="L364" s="4" t="str">
        <f t="shared" si="28"/>
        <v>104220</v>
      </c>
      <c r="M364" s="7" t="str">
        <f t="shared" si="29"/>
        <v>2017</v>
      </c>
    </row>
    <row r="365" spans="2:13" x14ac:dyDescent="0.3">
      <c r="B365" s="3" t="s">
        <v>17</v>
      </c>
      <c r="C365" s="4" t="s">
        <v>9</v>
      </c>
      <c r="D365" t="s">
        <v>537</v>
      </c>
      <c r="E365" t="s">
        <v>48</v>
      </c>
      <c r="F365" t="s">
        <v>141</v>
      </c>
      <c r="G365" t="s">
        <v>142</v>
      </c>
      <c r="H365" t="s">
        <v>96</v>
      </c>
      <c r="I365" s="4" t="str">
        <f t="shared" si="26"/>
        <v>United States</v>
      </c>
      <c r="J365" s="4" t="str">
        <f t="shared" si="25"/>
        <v>New York City, New York (United States)</v>
      </c>
      <c r="K365" s="4" t="str">
        <f t="shared" si="27"/>
        <v>New York City, New York (US)</v>
      </c>
      <c r="L365" s="4" t="str">
        <f t="shared" si="28"/>
        <v>165974</v>
      </c>
      <c r="M365" s="7" t="str">
        <f t="shared" si="29"/>
        <v>2014</v>
      </c>
    </row>
    <row r="366" spans="2:13" x14ac:dyDescent="0.3">
      <c r="B366" s="3" t="s">
        <v>8</v>
      </c>
      <c r="C366" s="4" t="s">
        <v>13</v>
      </c>
      <c r="D366" t="s">
        <v>538</v>
      </c>
      <c r="E366" t="s">
        <v>48</v>
      </c>
      <c r="F366" t="s">
        <v>141</v>
      </c>
      <c r="G366" t="s">
        <v>142</v>
      </c>
      <c r="H366" t="s">
        <v>96</v>
      </c>
      <c r="I366" s="4" t="str">
        <f t="shared" si="26"/>
        <v>United States</v>
      </c>
      <c r="J366" s="4" t="str">
        <f t="shared" si="25"/>
        <v>New York City, New York (United States)</v>
      </c>
      <c r="K366" s="4" t="str">
        <f t="shared" si="27"/>
        <v>New York City, New York (US)</v>
      </c>
      <c r="L366" s="4" t="str">
        <f t="shared" si="28"/>
        <v>144267</v>
      </c>
      <c r="M366" s="7" t="str">
        <f t="shared" si="29"/>
        <v>2015</v>
      </c>
    </row>
    <row r="367" spans="2:13" x14ac:dyDescent="0.3">
      <c r="B367" s="3" t="s">
        <v>8</v>
      </c>
      <c r="C367" s="4" t="s">
        <v>21</v>
      </c>
      <c r="D367" t="s">
        <v>539</v>
      </c>
      <c r="E367" t="s">
        <v>48</v>
      </c>
      <c r="F367" t="s">
        <v>141</v>
      </c>
      <c r="G367" t="s">
        <v>142</v>
      </c>
      <c r="H367" t="s">
        <v>96</v>
      </c>
      <c r="I367" s="4" t="str">
        <f t="shared" si="26"/>
        <v>United States</v>
      </c>
      <c r="J367" s="4" t="str">
        <f t="shared" si="25"/>
        <v>New York City, New York (United States)</v>
      </c>
      <c r="K367" s="4" t="str">
        <f t="shared" si="27"/>
        <v>New York City, New York (US)</v>
      </c>
      <c r="L367" s="4" t="str">
        <f t="shared" si="28"/>
        <v>157014</v>
      </c>
      <c r="M367" s="7" t="str">
        <f t="shared" si="29"/>
        <v>2015</v>
      </c>
    </row>
    <row r="368" spans="2:13" x14ac:dyDescent="0.3">
      <c r="B368" s="3" t="s">
        <v>17</v>
      </c>
      <c r="C368" s="4" t="s">
        <v>13</v>
      </c>
      <c r="D368" t="s">
        <v>540</v>
      </c>
      <c r="E368" t="s">
        <v>48</v>
      </c>
      <c r="F368" t="s">
        <v>141</v>
      </c>
      <c r="G368" t="s">
        <v>142</v>
      </c>
      <c r="H368" t="s">
        <v>96</v>
      </c>
      <c r="I368" s="4" t="str">
        <f t="shared" si="26"/>
        <v>United States</v>
      </c>
      <c r="J368" s="4" t="str">
        <f t="shared" si="25"/>
        <v>New York City, New York (United States)</v>
      </c>
      <c r="K368" s="4" t="str">
        <f t="shared" si="27"/>
        <v>New York City, New York (US)</v>
      </c>
      <c r="L368" s="4" t="str">
        <f t="shared" si="28"/>
        <v>154921</v>
      </c>
      <c r="M368" s="7" t="str">
        <f t="shared" si="29"/>
        <v>2015</v>
      </c>
    </row>
    <row r="369" spans="2:13" x14ac:dyDescent="0.3">
      <c r="B369" s="3" t="s">
        <v>17</v>
      </c>
      <c r="C369" s="4" t="s">
        <v>18</v>
      </c>
      <c r="D369" t="s">
        <v>541</v>
      </c>
      <c r="E369" t="s">
        <v>48</v>
      </c>
      <c r="F369" t="s">
        <v>86</v>
      </c>
      <c r="G369" t="s">
        <v>50</v>
      </c>
      <c r="H369" t="s">
        <v>51</v>
      </c>
      <c r="I369" s="4" t="str">
        <f t="shared" si="26"/>
        <v>United States</v>
      </c>
      <c r="J369" s="4" t="str">
        <f t="shared" si="25"/>
        <v>San Francisco, California (United States)</v>
      </c>
      <c r="K369" s="4" t="str">
        <f t="shared" si="27"/>
        <v>San Francisco, California (US)</v>
      </c>
      <c r="L369" s="4" t="str">
        <f t="shared" si="28"/>
        <v>129567</v>
      </c>
      <c r="M369" s="7" t="str">
        <f t="shared" si="29"/>
        <v>2017</v>
      </c>
    </row>
    <row r="370" spans="2:13" x14ac:dyDescent="0.3">
      <c r="B370" s="3" t="s">
        <v>17</v>
      </c>
      <c r="C370" s="4" t="s">
        <v>13</v>
      </c>
      <c r="D370" t="s">
        <v>542</v>
      </c>
      <c r="E370" t="s">
        <v>48</v>
      </c>
      <c r="F370" t="s">
        <v>543</v>
      </c>
      <c r="G370" t="s">
        <v>322</v>
      </c>
      <c r="H370" t="s">
        <v>96</v>
      </c>
      <c r="I370" s="4" t="str">
        <f t="shared" si="26"/>
        <v>United States</v>
      </c>
      <c r="J370" s="4" t="str">
        <f t="shared" si="25"/>
        <v>Manchester, Connecticut (United States)</v>
      </c>
      <c r="K370" s="4" t="str">
        <f t="shared" si="27"/>
        <v>Manchester, Connecticut (US)</v>
      </c>
      <c r="L370" s="4" t="str">
        <f t="shared" si="28"/>
        <v>154620</v>
      </c>
      <c r="M370" s="7" t="str">
        <f t="shared" si="29"/>
        <v>2015</v>
      </c>
    </row>
    <row r="371" spans="2:13" x14ac:dyDescent="0.3">
      <c r="B371" s="3" t="s">
        <v>17</v>
      </c>
      <c r="C371" s="4" t="s">
        <v>13</v>
      </c>
      <c r="D371" t="s">
        <v>544</v>
      </c>
      <c r="E371" t="s">
        <v>48</v>
      </c>
      <c r="F371" t="s">
        <v>543</v>
      </c>
      <c r="G371" t="s">
        <v>322</v>
      </c>
      <c r="H371" t="s">
        <v>96</v>
      </c>
      <c r="I371" s="4" t="str">
        <f t="shared" si="26"/>
        <v>United States</v>
      </c>
      <c r="J371" s="4" t="str">
        <f t="shared" si="25"/>
        <v>Manchester, Connecticut (United States)</v>
      </c>
      <c r="K371" s="4" t="str">
        <f t="shared" si="27"/>
        <v>Manchester, Connecticut (US)</v>
      </c>
      <c r="L371" s="4" t="str">
        <f t="shared" si="28"/>
        <v>115938</v>
      </c>
      <c r="M371" s="7" t="str">
        <f t="shared" si="29"/>
        <v>2015</v>
      </c>
    </row>
    <row r="372" spans="2:13" x14ac:dyDescent="0.3">
      <c r="B372" s="3" t="s">
        <v>8</v>
      </c>
      <c r="C372" s="4" t="s">
        <v>18</v>
      </c>
      <c r="D372" t="s">
        <v>545</v>
      </c>
      <c r="E372" t="s">
        <v>48</v>
      </c>
      <c r="F372" t="s">
        <v>543</v>
      </c>
      <c r="G372" t="s">
        <v>322</v>
      </c>
      <c r="H372" t="s">
        <v>96</v>
      </c>
      <c r="I372" s="4" t="str">
        <f t="shared" si="26"/>
        <v>United States</v>
      </c>
      <c r="J372" s="4" t="str">
        <f t="shared" si="25"/>
        <v>Manchester, Connecticut (United States)</v>
      </c>
      <c r="K372" s="4" t="str">
        <f t="shared" si="27"/>
        <v>Manchester, Connecticut (US)</v>
      </c>
      <c r="L372" s="4" t="str">
        <f t="shared" si="28"/>
        <v>105256</v>
      </c>
      <c r="M372" s="7" t="str">
        <f t="shared" si="29"/>
        <v>2016</v>
      </c>
    </row>
    <row r="373" spans="2:13" x14ac:dyDescent="0.3">
      <c r="B373" s="3" t="s">
        <v>8</v>
      </c>
      <c r="C373" s="4" t="s">
        <v>21</v>
      </c>
      <c r="D373" t="s">
        <v>546</v>
      </c>
      <c r="E373" t="s">
        <v>48</v>
      </c>
      <c r="F373" t="s">
        <v>543</v>
      </c>
      <c r="G373" t="s">
        <v>322</v>
      </c>
      <c r="H373" t="s">
        <v>96</v>
      </c>
      <c r="I373" s="4" t="str">
        <f t="shared" si="26"/>
        <v>United States</v>
      </c>
      <c r="J373" s="4" t="str">
        <f t="shared" si="25"/>
        <v>Manchester, Connecticut (United States)</v>
      </c>
      <c r="K373" s="4" t="str">
        <f t="shared" si="27"/>
        <v>Manchester, Connecticut (US)</v>
      </c>
      <c r="L373" s="4" t="str">
        <f t="shared" si="28"/>
        <v>156433</v>
      </c>
      <c r="M373" s="7" t="str">
        <f t="shared" si="29"/>
        <v>2014</v>
      </c>
    </row>
    <row r="374" spans="2:13" x14ac:dyDescent="0.3">
      <c r="B374" s="3" t="s">
        <v>17</v>
      </c>
      <c r="C374" s="4" t="s">
        <v>29</v>
      </c>
      <c r="D374" t="s">
        <v>547</v>
      </c>
      <c r="E374" t="s">
        <v>48</v>
      </c>
      <c r="F374" t="s">
        <v>548</v>
      </c>
      <c r="G374" t="s">
        <v>74</v>
      </c>
      <c r="H374" t="s">
        <v>75</v>
      </c>
      <c r="I374" s="4" t="str">
        <f t="shared" si="26"/>
        <v>United States</v>
      </c>
      <c r="J374" s="4" t="str">
        <f t="shared" si="25"/>
        <v>Harlingen, Texas (United States)</v>
      </c>
      <c r="K374" s="4" t="str">
        <f t="shared" si="27"/>
        <v>Harlingen, Texas (US)</v>
      </c>
      <c r="L374" s="4" t="str">
        <f t="shared" si="28"/>
        <v>151428</v>
      </c>
      <c r="M374" s="7" t="str">
        <f t="shared" si="29"/>
        <v>2017</v>
      </c>
    </row>
    <row r="375" spans="2:13" x14ac:dyDescent="0.3">
      <c r="B375" s="3" t="s">
        <v>8</v>
      </c>
      <c r="C375" s="4" t="s">
        <v>13</v>
      </c>
      <c r="D375" t="s">
        <v>549</v>
      </c>
      <c r="E375" t="s">
        <v>48</v>
      </c>
      <c r="F375" t="s">
        <v>548</v>
      </c>
      <c r="G375" t="s">
        <v>74</v>
      </c>
      <c r="H375" t="s">
        <v>75</v>
      </c>
      <c r="I375" s="4" t="str">
        <f t="shared" si="26"/>
        <v>United States</v>
      </c>
      <c r="J375" s="4" t="str">
        <f t="shared" si="25"/>
        <v>Harlingen, Texas (United States)</v>
      </c>
      <c r="K375" s="4" t="str">
        <f t="shared" si="27"/>
        <v>Harlingen, Texas (US)</v>
      </c>
      <c r="L375" s="4" t="str">
        <f t="shared" si="28"/>
        <v>124653</v>
      </c>
      <c r="M375" s="7" t="str">
        <f t="shared" si="29"/>
        <v>2015</v>
      </c>
    </row>
    <row r="376" spans="2:13" x14ac:dyDescent="0.3">
      <c r="B376" s="3" t="s">
        <v>17</v>
      </c>
      <c r="C376" s="4" t="s">
        <v>21</v>
      </c>
      <c r="D376" t="s">
        <v>550</v>
      </c>
      <c r="E376" t="s">
        <v>48</v>
      </c>
      <c r="F376" t="s">
        <v>551</v>
      </c>
      <c r="G376" t="s">
        <v>160</v>
      </c>
      <c r="H376" t="s">
        <v>51</v>
      </c>
      <c r="I376" s="4" t="str">
        <f t="shared" si="26"/>
        <v>United States</v>
      </c>
      <c r="J376" s="4" t="str">
        <f t="shared" si="25"/>
        <v>Tucson, Arizona (United States)</v>
      </c>
      <c r="K376" s="4" t="str">
        <f t="shared" si="27"/>
        <v>Tucson, Arizona (US)</v>
      </c>
      <c r="L376" s="4" t="str">
        <f t="shared" si="28"/>
        <v>101910</v>
      </c>
      <c r="M376" s="7" t="str">
        <f t="shared" si="29"/>
        <v>2015</v>
      </c>
    </row>
    <row r="377" spans="2:13" x14ac:dyDescent="0.3">
      <c r="B377" s="3" t="s">
        <v>8</v>
      </c>
      <c r="C377" s="4" t="s">
        <v>21</v>
      </c>
      <c r="D377" t="s">
        <v>552</v>
      </c>
      <c r="E377" t="s">
        <v>48</v>
      </c>
      <c r="F377" t="s">
        <v>551</v>
      </c>
      <c r="G377" t="s">
        <v>160</v>
      </c>
      <c r="H377" t="s">
        <v>51</v>
      </c>
      <c r="I377" s="4" t="str">
        <f t="shared" si="26"/>
        <v>United States</v>
      </c>
      <c r="J377" s="4" t="str">
        <f t="shared" si="25"/>
        <v>Tucson, Arizona (United States)</v>
      </c>
      <c r="K377" s="4" t="str">
        <f t="shared" si="27"/>
        <v>Tucson, Arizona (US)</v>
      </c>
      <c r="L377" s="4" t="str">
        <f t="shared" si="28"/>
        <v>105809</v>
      </c>
      <c r="M377" s="7" t="str">
        <f t="shared" si="29"/>
        <v>2017</v>
      </c>
    </row>
    <row r="378" spans="2:13" x14ac:dyDescent="0.3">
      <c r="B378" s="3" t="s">
        <v>8</v>
      </c>
      <c r="C378" s="4" t="s">
        <v>21</v>
      </c>
      <c r="D378" t="s">
        <v>553</v>
      </c>
      <c r="E378" t="s">
        <v>48</v>
      </c>
      <c r="F378" t="s">
        <v>551</v>
      </c>
      <c r="G378" t="s">
        <v>160</v>
      </c>
      <c r="H378" t="s">
        <v>51</v>
      </c>
      <c r="I378" s="4" t="str">
        <f t="shared" si="26"/>
        <v>United States</v>
      </c>
      <c r="J378" s="4" t="str">
        <f t="shared" si="25"/>
        <v>Tucson, Arizona (United States)</v>
      </c>
      <c r="K378" s="4" t="str">
        <f t="shared" si="27"/>
        <v>Tucson, Arizona (US)</v>
      </c>
      <c r="L378" s="4" t="str">
        <f t="shared" si="28"/>
        <v>136133</v>
      </c>
      <c r="M378" s="7" t="str">
        <f t="shared" si="29"/>
        <v>2016</v>
      </c>
    </row>
    <row r="379" spans="2:13" x14ac:dyDescent="0.3">
      <c r="B379" s="3" t="s">
        <v>17</v>
      </c>
      <c r="C379" s="4" t="s">
        <v>29</v>
      </c>
      <c r="D379" t="s">
        <v>554</v>
      </c>
      <c r="E379" t="s">
        <v>48</v>
      </c>
      <c r="F379" t="s">
        <v>551</v>
      </c>
      <c r="G379" t="s">
        <v>160</v>
      </c>
      <c r="H379" t="s">
        <v>51</v>
      </c>
      <c r="I379" s="4" t="str">
        <f t="shared" si="26"/>
        <v>United States</v>
      </c>
      <c r="J379" s="4" t="str">
        <f t="shared" si="25"/>
        <v>Tucson, Arizona (United States)</v>
      </c>
      <c r="K379" s="4" t="str">
        <f t="shared" si="27"/>
        <v>Tucson, Arizona (US)</v>
      </c>
      <c r="L379" s="4" t="str">
        <f t="shared" si="28"/>
        <v>115504</v>
      </c>
      <c r="M379" s="7" t="str">
        <f t="shared" si="29"/>
        <v>2016</v>
      </c>
    </row>
    <row r="380" spans="2:13" x14ac:dyDescent="0.3">
      <c r="B380" s="3" t="s">
        <v>8</v>
      </c>
      <c r="C380" s="4" t="s">
        <v>21</v>
      </c>
      <c r="D380" t="s">
        <v>555</v>
      </c>
      <c r="E380" t="s">
        <v>48</v>
      </c>
      <c r="F380" t="s">
        <v>556</v>
      </c>
      <c r="G380" t="s">
        <v>119</v>
      </c>
      <c r="H380" t="s">
        <v>75</v>
      </c>
      <c r="I380" s="4" t="str">
        <f t="shared" si="26"/>
        <v>United States</v>
      </c>
      <c r="J380" s="4" t="str">
        <f t="shared" si="25"/>
        <v>Quincy, Illinois (United States)</v>
      </c>
      <c r="K380" s="4" t="str">
        <f t="shared" si="27"/>
        <v>Quincy, Illinois (US)</v>
      </c>
      <c r="L380" s="4" t="str">
        <f t="shared" si="28"/>
        <v>135783</v>
      </c>
      <c r="M380" s="7" t="str">
        <f t="shared" si="29"/>
        <v>2017</v>
      </c>
    </row>
    <row r="381" spans="2:13" x14ac:dyDescent="0.3">
      <c r="B381" s="3" t="s">
        <v>8</v>
      </c>
      <c r="C381" s="4" t="s">
        <v>21</v>
      </c>
      <c r="D381" t="s">
        <v>557</v>
      </c>
      <c r="E381" t="s">
        <v>48</v>
      </c>
      <c r="F381" t="s">
        <v>273</v>
      </c>
      <c r="G381" t="s">
        <v>521</v>
      </c>
      <c r="H381" t="s">
        <v>96</v>
      </c>
      <c r="I381" s="4" t="str">
        <f t="shared" si="26"/>
        <v>United States</v>
      </c>
      <c r="J381" s="4" t="str">
        <f t="shared" si="25"/>
        <v>Franklin, Massachusetts (United States)</v>
      </c>
      <c r="K381" s="4" t="str">
        <f t="shared" si="27"/>
        <v>Franklin, Massachusetts (US)</v>
      </c>
      <c r="L381" s="4" t="str">
        <f t="shared" si="28"/>
        <v>134313</v>
      </c>
      <c r="M381" s="7" t="str">
        <f t="shared" si="29"/>
        <v>2014</v>
      </c>
    </row>
    <row r="382" spans="2:13" x14ac:dyDescent="0.3">
      <c r="B382" s="3" t="s">
        <v>8</v>
      </c>
      <c r="C382" s="4" t="s">
        <v>18</v>
      </c>
      <c r="D382" t="s">
        <v>558</v>
      </c>
      <c r="E382" t="s">
        <v>48</v>
      </c>
      <c r="F382" t="s">
        <v>109</v>
      </c>
      <c r="G382" t="s">
        <v>74</v>
      </c>
      <c r="H382" t="s">
        <v>75</v>
      </c>
      <c r="I382" s="4" t="str">
        <f t="shared" si="26"/>
        <v>United States</v>
      </c>
      <c r="J382" s="4" t="str">
        <f t="shared" si="25"/>
        <v>Houston, Texas (United States)</v>
      </c>
      <c r="K382" s="4" t="str">
        <f t="shared" si="27"/>
        <v>Houston, Texas (US)</v>
      </c>
      <c r="L382" s="4" t="str">
        <f t="shared" si="28"/>
        <v>140921</v>
      </c>
      <c r="M382" s="7" t="str">
        <f t="shared" si="29"/>
        <v>2015</v>
      </c>
    </row>
    <row r="383" spans="2:13" x14ac:dyDescent="0.3">
      <c r="B383" s="3" t="s">
        <v>17</v>
      </c>
      <c r="C383" s="4" t="s">
        <v>18</v>
      </c>
      <c r="D383" t="s">
        <v>559</v>
      </c>
      <c r="E383" t="s">
        <v>48</v>
      </c>
      <c r="F383" t="s">
        <v>109</v>
      </c>
      <c r="G383" t="s">
        <v>74</v>
      </c>
      <c r="H383" t="s">
        <v>75</v>
      </c>
      <c r="I383" s="4" t="str">
        <f t="shared" si="26"/>
        <v>United States</v>
      </c>
      <c r="J383" s="4" t="str">
        <f t="shared" si="25"/>
        <v>Houston, Texas (United States)</v>
      </c>
      <c r="K383" s="4" t="str">
        <f t="shared" si="27"/>
        <v>Houston, Texas (US)</v>
      </c>
      <c r="L383" s="4" t="str">
        <f t="shared" si="28"/>
        <v>151995</v>
      </c>
      <c r="M383" s="7" t="str">
        <f t="shared" si="29"/>
        <v>2014</v>
      </c>
    </row>
    <row r="384" spans="2:13" x14ac:dyDescent="0.3">
      <c r="B384" s="3" t="s">
        <v>8</v>
      </c>
      <c r="C384" s="4" t="s">
        <v>9</v>
      </c>
      <c r="D384" t="s">
        <v>560</v>
      </c>
      <c r="E384" t="s">
        <v>48</v>
      </c>
      <c r="F384" t="s">
        <v>109</v>
      </c>
      <c r="G384" t="s">
        <v>74</v>
      </c>
      <c r="H384" t="s">
        <v>75</v>
      </c>
      <c r="I384" s="4" t="str">
        <f t="shared" si="26"/>
        <v>United States</v>
      </c>
      <c r="J384" s="4" t="str">
        <f t="shared" si="25"/>
        <v>Houston, Texas (United States)</v>
      </c>
      <c r="K384" s="4" t="str">
        <f t="shared" si="27"/>
        <v>Houston, Texas (US)</v>
      </c>
      <c r="L384" s="4" t="str">
        <f t="shared" si="28"/>
        <v>143686</v>
      </c>
      <c r="M384" s="7" t="str">
        <f t="shared" si="29"/>
        <v>2017</v>
      </c>
    </row>
    <row r="385" spans="2:13" x14ac:dyDescent="0.3">
      <c r="B385" s="3" t="s">
        <v>17</v>
      </c>
      <c r="C385" s="4" t="s">
        <v>13</v>
      </c>
      <c r="D385" t="s">
        <v>561</v>
      </c>
      <c r="E385" t="s">
        <v>48</v>
      </c>
      <c r="F385" t="s">
        <v>86</v>
      </c>
      <c r="G385" t="s">
        <v>50</v>
      </c>
      <c r="H385" t="s">
        <v>51</v>
      </c>
      <c r="I385" s="4" t="str">
        <f t="shared" si="26"/>
        <v>United States</v>
      </c>
      <c r="J385" s="4" t="str">
        <f t="shared" si="25"/>
        <v>San Francisco, California (United States)</v>
      </c>
      <c r="K385" s="4" t="str">
        <f t="shared" si="27"/>
        <v>San Francisco, California (US)</v>
      </c>
      <c r="L385" s="4" t="str">
        <f t="shared" si="28"/>
        <v>106565</v>
      </c>
      <c r="M385" s="7" t="str">
        <f t="shared" si="29"/>
        <v>2015</v>
      </c>
    </row>
    <row r="386" spans="2:13" x14ac:dyDescent="0.3">
      <c r="B386" s="3" t="s">
        <v>17</v>
      </c>
      <c r="C386" s="4" t="s">
        <v>13</v>
      </c>
      <c r="D386" t="s">
        <v>562</v>
      </c>
      <c r="E386" t="s">
        <v>48</v>
      </c>
      <c r="F386" t="s">
        <v>86</v>
      </c>
      <c r="G386" t="s">
        <v>50</v>
      </c>
      <c r="H386" t="s">
        <v>51</v>
      </c>
      <c r="I386" s="4" t="str">
        <f t="shared" si="26"/>
        <v>United States</v>
      </c>
      <c r="J386" s="4" t="str">
        <f t="shared" si="25"/>
        <v>San Francisco, California (United States)</v>
      </c>
      <c r="K386" s="4" t="str">
        <f t="shared" si="27"/>
        <v>San Francisco, California (US)</v>
      </c>
      <c r="L386" s="4" t="str">
        <f t="shared" si="28"/>
        <v>149370</v>
      </c>
      <c r="M386" s="7" t="str">
        <f t="shared" si="29"/>
        <v>2016</v>
      </c>
    </row>
    <row r="387" spans="2:13" x14ac:dyDescent="0.3">
      <c r="B387" s="3" t="s">
        <v>8</v>
      </c>
      <c r="C387" s="4" t="s">
        <v>29</v>
      </c>
      <c r="D387" t="s">
        <v>563</v>
      </c>
      <c r="E387" t="s">
        <v>48</v>
      </c>
      <c r="F387" t="s">
        <v>468</v>
      </c>
      <c r="G387" t="s">
        <v>129</v>
      </c>
      <c r="H387" t="s">
        <v>75</v>
      </c>
      <c r="I387" s="4" t="str">
        <f t="shared" si="26"/>
        <v>United States</v>
      </c>
      <c r="J387" s="4" t="str">
        <f t="shared" si="25"/>
        <v>Taylor, Michigan (United States)</v>
      </c>
      <c r="K387" s="4" t="str">
        <f t="shared" si="27"/>
        <v>Taylor, Michigan (US)</v>
      </c>
      <c r="L387" s="4" t="str">
        <f t="shared" si="28"/>
        <v>140858</v>
      </c>
      <c r="M387" s="7" t="str">
        <f t="shared" si="29"/>
        <v>2014</v>
      </c>
    </row>
    <row r="388" spans="2:13" x14ac:dyDescent="0.3">
      <c r="B388" s="3" t="s">
        <v>8</v>
      </c>
      <c r="C388" s="4" t="s">
        <v>18</v>
      </c>
      <c r="D388" t="s">
        <v>564</v>
      </c>
      <c r="E388" t="s">
        <v>48</v>
      </c>
      <c r="F388" t="s">
        <v>565</v>
      </c>
      <c r="G388" t="s">
        <v>54</v>
      </c>
      <c r="H388" t="s">
        <v>44</v>
      </c>
      <c r="I388" s="4" t="str">
        <f t="shared" si="26"/>
        <v>United States</v>
      </c>
      <c r="J388" s="4" t="str">
        <f t="shared" ref="J388:J451" si="30">CONCATENATE(F388,","," ",G388," ","(",I388,")")</f>
        <v>Pembroke Pines, Florida (United States)</v>
      </c>
      <c r="K388" s="4" t="str">
        <f t="shared" si="27"/>
        <v>Pembroke Pines, Florida (US)</v>
      </c>
      <c r="L388" s="4" t="str">
        <f t="shared" si="28"/>
        <v>101434</v>
      </c>
      <c r="M388" s="7" t="str">
        <f t="shared" si="29"/>
        <v>2017</v>
      </c>
    </row>
    <row r="389" spans="2:13" x14ac:dyDescent="0.3">
      <c r="B389" s="3" t="s">
        <v>8</v>
      </c>
      <c r="C389" s="4" t="s">
        <v>29</v>
      </c>
      <c r="D389" t="s">
        <v>566</v>
      </c>
      <c r="E389" t="s">
        <v>48</v>
      </c>
      <c r="F389" t="s">
        <v>565</v>
      </c>
      <c r="G389" t="s">
        <v>54</v>
      </c>
      <c r="H389" t="s">
        <v>44</v>
      </c>
      <c r="I389" s="4" t="str">
        <f t="shared" ref="I389:I452" si="31">TRIM(E389)</f>
        <v>United States</v>
      </c>
      <c r="J389" s="4" t="str">
        <f t="shared" si="30"/>
        <v>Pembroke Pines, Florida (United States)</v>
      </c>
      <c r="K389" s="4" t="str">
        <f t="shared" ref="K389:K452" si="32">SUBSTITUTE(J389,"United States","US",1)</f>
        <v>Pembroke Pines, Florida (US)</v>
      </c>
      <c r="L389" s="4" t="str">
        <f t="shared" ref="L389:L452" si="33">RIGHT(D389,6)</f>
        <v>102071</v>
      </c>
      <c r="M389" s="7" t="str">
        <f t="shared" ref="M389:M452" si="34">MID(D389,4,4)</f>
        <v>2014</v>
      </c>
    </row>
    <row r="390" spans="2:13" x14ac:dyDescent="0.3">
      <c r="B390" s="3" t="s">
        <v>8</v>
      </c>
      <c r="C390" s="4" t="s">
        <v>29</v>
      </c>
      <c r="D390" t="s">
        <v>567</v>
      </c>
      <c r="E390" t="s">
        <v>48</v>
      </c>
      <c r="F390" t="s">
        <v>94</v>
      </c>
      <c r="G390" t="s">
        <v>95</v>
      </c>
      <c r="H390" t="s">
        <v>96</v>
      </c>
      <c r="I390" s="4" t="str">
        <f t="shared" si="31"/>
        <v>United States</v>
      </c>
      <c r="J390" s="4" t="str">
        <f t="shared" si="30"/>
        <v>Philadelphia, Pennsylvania (United States)</v>
      </c>
      <c r="K390" s="4" t="str">
        <f t="shared" si="32"/>
        <v>Philadelphia, Pennsylvania (US)</v>
      </c>
      <c r="L390" s="4" t="str">
        <f t="shared" si="33"/>
        <v>126956</v>
      </c>
      <c r="M390" s="7" t="str">
        <f t="shared" si="34"/>
        <v>2017</v>
      </c>
    </row>
    <row r="391" spans="2:13" x14ac:dyDescent="0.3">
      <c r="B391" s="3" t="s">
        <v>8</v>
      </c>
      <c r="C391" s="4" t="s">
        <v>13</v>
      </c>
      <c r="D391" t="s">
        <v>568</v>
      </c>
      <c r="E391" t="s">
        <v>48</v>
      </c>
      <c r="F391" t="s">
        <v>94</v>
      </c>
      <c r="G391" t="s">
        <v>95</v>
      </c>
      <c r="H391" t="s">
        <v>96</v>
      </c>
      <c r="I391" s="4" t="str">
        <f t="shared" si="31"/>
        <v>United States</v>
      </c>
      <c r="J391" s="4" t="str">
        <f t="shared" si="30"/>
        <v>Philadelphia, Pennsylvania (United States)</v>
      </c>
      <c r="K391" s="4" t="str">
        <f t="shared" si="32"/>
        <v>Philadelphia, Pennsylvania (US)</v>
      </c>
      <c r="L391" s="4" t="str">
        <f t="shared" si="33"/>
        <v>129462</v>
      </c>
      <c r="M391" s="7" t="str">
        <f t="shared" si="34"/>
        <v>2017</v>
      </c>
    </row>
    <row r="392" spans="2:13" x14ac:dyDescent="0.3">
      <c r="B392" s="3" t="s">
        <v>8</v>
      </c>
      <c r="C392" s="4" t="s">
        <v>21</v>
      </c>
      <c r="D392" t="s">
        <v>569</v>
      </c>
      <c r="E392" t="s">
        <v>48</v>
      </c>
      <c r="F392" t="s">
        <v>426</v>
      </c>
      <c r="G392" t="s">
        <v>229</v>
      </c>
      <c r="H392" t="s">
        <v>96</v>
      </c>
      <c r="I392" s="4" t="str">
        <f t="shared" si="31"/>
        <v>United States</v>
      </c>
      <c r="J392" s="4" t="str">
        <f t="shared" si="30"/>
        <v>Cincinnati, Ohio (United States)</v>
      </c>
      <c r="K392" s="4" t="str">
        <f t="shared" si="32"/>
        <v>Cincinnati, Ohio (US)</v>
      </c>
      <c r="L392" s="4" t="str">
        <f t="shared" si="33"/>
        <v>165316</v>
      </c>
      <c r="M392" s="7" t="str">
        <f t="shared" si="34"/>
        <v>2016</v>
      </c>
    </row>
    <row r="393" spans="2:13" x14ac:dyDescent="0.3">
      <c r="B393" s="3" t="s">
        <v>17</v>
      </c>
      <c r="C393" s="4" t="s">
        <v>21</v>
      </c>
      <c r="D393" t="s">
        <v>570</v>
      </c>
      <c r="E393" t="s">
        <v>48</v>
      </c>
      <c r="F393" t="s">
        <v>141</v>
      </c>
      <c r="G393" t="s">
        <v>142</v>
      </c>
      <c r="H393" t="s">
        <v>96</v>
      </c>
      <c r="I393" s="4" t="str">
        <f t="shared" si="31"/>
        <v>United States</v>
      </c>
      <c r="J393" s="4" t="str">
        <f t="shared" si="30"/>
        <v>New York City, New York (United States)</v>
      </c>
      <c r="K393" s="4" t="str">
        <f t="shared" si="32"/>
        <v>New York City, New York (US)</v>
      </c>
      <c r="L393" s="4" t="str">
        <f t="shared" si="33"/>
        <v>115987</v>
      </c>
      <c r="M393" s="7" t="str">
        <f t="shared" si="34"/>
        <v>2014</v>
      </c>
    </row>
    <row r="394" spans="2:13" x14ac:dyDescent="0.3">
      <c r="B394" s="3" t="s">
        <v>17</v>
      </c>
      <c r="C394" s="4" t="s">
        <v>29</v>
      </c>
      <c r="D394" t="s">
        <v>571</v>
      </c>
      <c r="E394" t="s">
        <v>48</v>
      </c>
      <c r="F394" t="s">
        <v>141</v>
      </c>
      <c r="G394" t="s">
        <v>142</v>
      </c>
      <c r="H394" t="s">
        <v>96</v>
      </c>
      <c r="I394" s="4" t="str">
        <f t="shared" si="31"/>
        <v>United States</v>
      </c>
      <c r="J394" s="4" t="str">
        <f t="shared" si="30"/>
        <v>New York City, New York (United States)</v>
      </c>
      <c r="K394" s="4" t="str">
        <f t="shared" si="32"/>
        <v>New York City, New York (US)</v>
      </c>
      <c r="L394" s="4" t="str">
        <f t="shared" si="33"/>
        <v>156083</v>
      </c>
      <c r="M394" s="7" t="str">
        <f t="shared" si="34"/>
        <v>2017</v>
      </c>
    </row>
    <row r="395" spans="2:13" x14ac:dyDescent="0.3">
      <c r="B395" s="3" t="s">
        <v>8</v>
      </c>
      <c r="C395" s="4" t="s">
        <v>21</v>
      </c>
      <c r="D395" t="s">
        <v>572</v>
      </c>
      <c r="E395" t="s">
        <v>48</v>
      </c>
      <c r="F395" t="s">
        <v>573</v>
      </c>
      <c r="G395" t="s">
        <v>71</v>
      </c>
      <c r="H395" t="s">
        <v>51</v>
      </c>
      <c r="I395" s="4" t="str">
        <f t="shared" si="31"/>
        <v>United States</v>
      </c>
      <c r="J395" s="4" t="str">
        <f t="shared" si="30"/>
        <v>Des Moines, Washington (United States)</v>
      </c>
      <c r="K395" s="4" t="str">
        <f t="shared" si="32"/>
        <v>Des Moines, Washington (US)</v>
      </c>
      <c r="L395" s="4" t="str">
        <f t="shared" si="33"/>
        <v>137547</v>
      </c>
      <c r="M395" s="7" t="str">
        <f t="shared" si="34"/>
        <v>2016</v>
      </c>
    </row>
    <row r="396" spans="2:13" x14ac:dyDescent="0.3">
      <c r="B396" s="3" t="s">
        <v>17</v>
      </c>
      <c r="C396" s="4" t="s">
        <v>29</v>
      </c>
      <c r="D396" t="s">
        <v>574</v>
      </c>
      <c r="E396" t="s">
        <v>48</v>
      </c>
      <c r="F396" t="s">
        <v>573</v>
      </c>
      <c r="G396" t="s">
        <v>71</v>
      </c>
      <c r="H396" t="s">
        <v>51</v>
      </c>
      <c r="I396" s="4" t="str">
        <f t="shared" si="31"/>
        <v>United States</v>
      </c>
      <c r="J396" s="4" t="str">
        <f t="shared" si="30"/>
        <v>Des Moines, Washington (United States)</v>
      </c>
      <c r="K396" s="4" t="str">
        <f t="shared" si="32"/>
        <v>Des Moines, Washington (US)</v>
      </c>
      <c r="L396" s="4" t="str">
        <f t="shared" si="33"/>
        <v>100454</v>
      </c>
      <c r="M396" s="7" t="str">
        <f t="shared" si="34"/>
        <v>2015</v>
      </c>
    </row>
    <row r="397" spans="2:13" x14ac:dyDescent="0.3">
      <c r="B397" s="3" t="s">
        <v>17</v>
      </c>
      <c r="C397" s="4" t="s">
        <v>13</v>
      </c>
      <c r="D397" t="s">
        <v>575</v>
      </c>
      <c r="E397" t="s">
        <v>48</v>
      </c>
      <c r="F397" t="s">
        <v>576</v>
      </c>
      <c r="G397" t="s">
        <v>119</v>
      </c>
      <c r="H397" t="s">
        <v>75</v>
      </c>
      <c r="I397" s="4" t="str">
        <f t="shared" si="31"/>
        <v>United States</v>
      </c>
      <c r="J397" s="4" t="str">
        <f t="shared" si="30"/>
        <v>Peoria, Illinois (United States)</v>
      </c>
      <c r="K397" s="4" t="str">
        <f t="shared" si="32"/>
        <v>Peoria, Illinois (US)</v>
      </c>
      <c r="L397" s="4" t="str">
        <f t="shared" si="33"/>
        <v>161669</v>
      </c>
      <c r="M397" s="7" t="str">
        <f t="shared" si="34"/>
        <v>2016</v>
      </c>
    </row>
    <row r="398" spans="2:13" x14ac:dyDescent="0.3">
      <c r="B398" s="3" t="s">
        <v>8</v>
      </c>
      <c r="C398" s="4" t="s">
        <v>13</v>
      </c>
      <c r="D398" t="s">
        <v>577</v>
      </c>
      <c r="E398" t="s">
        <v>48</v>
      </c>
      <c r="F398" t="s">
        <v>578</v>
      </c>
      <c r="G398" t="s">
        <v>579</v>
      </c>
      <c r="H398" t="s">
        <v>51</v>
      </c>
      <c r="I398" s="4" t="str">
        <f t="shared" si="31"/>
        <v>United States</v>
      </c>
      <c r="J398" s="4" t="str">
        <f t="shared" si="30"/>
        <v>Las Vegas, Nevada (United States)</v>
      </c>
      <c r="K398" s="4" t="str">
        <f t="shared" si="32"/>
        <v>Las Vegas, Nevada (US)</v>
      </c>
      <c r="L398" s="4" t="str">
        <f t="shared" si="33"/>
        <v>114300</v>
      </c>
      <c r="M398" s="7" t="str">
        <f t="shared" si="34"/>
        <v>2015</v>
      </c>
    </row>
    <row r="399" spans="2:13" x14ac:dyDescent="0.3">
      <c r="B399" s="3" t="s">
        <v>17</v>
      </c>
      <c r="C399" s="4" t="s">
        <v>18</v>
      </c>
      <c r="D399" t="s">
        <v>580</v>
      </c>
      <c r="E399" t="s">
        <v>48</v>
      </c>
      <c r="F399" t="s">
        <v>581</v>
      </c>
      <c r="G399" t="s">
        <v>582</v>
      </c>
      <c r="H399" t="s">
        <v>96</v>
      </c>
      <c r="I399" s="4" t="str">
        <f t="shared" si="31"/>
        <v>United States</v>
      </c>
      <c r="J399" s="4" t="str">
        <f t="shared" si="30"/>
        <v>Warwick, Rhode Island (United States)</v>
      </c>
      <c r="K399" s="4" t="str">
        <f t="shared" si="32"/>
        <v>Warwick, Rhode Island (US)</v>
      </c>
      <c r="L399" s="4" t="str">
        <f t="shared" si="33"/>
        <v>107503</v>
      </c>
      <c r="M399" s="7" t="str">
        <f t="shared" si="34"/>
        <v>2017</v>
      </c>
    </row>
    <row r="400" spans="2:13" x14ac:dyDescent="0.3">
      <c r="B400" s="3" t="s">
        <v>8</v>
      </c>
      <c r="C400" s="4" t="s">
        <v>9</v>
      </c>
      <c r="D400" t="s">
        <v>583</v>
      </c>
      <c r="E400" t="s">
        <v>48</v>
      </c>
      <c r="F400" t="s">
        <v>581</v>
      </c>
      <c r="G400" t="s">
        <v>582</v>
      </c>
      <c r="H400" t="s">
        <v>96</v>
      </c>
      <c r="I400" s="4" t="str">
        <f t="shared" si="31"/>
        <v>United States</v>
      </c>
      <c r="J400" s="4" t="str">
        <f t="shared" si="30"/>
        <v>Warwick, Rhode Island (United States)</v>
      </c>
      <c r="K400" s="4" t="str">
        <f t="shared" si="32"/>
        <v>Warwick, Rhode Island (US)</v>
      </c>
      <c r="L400" s="4" t="str">
        <f t="shared" si="33"/>
        <v>107755</v>
      </c>
      <c r="M400" s="7" t="str">
        <f t="shared" si="34"/>
        <v>2014</v>
      </c>
    </row>
    <row r="401" spans="2:13" x14ac:dyDescent="0.3">
      <c r="B401" s="3" t="s">
        <v>8</v>
      </c>
      <c r="C401" s="4" t="s">
        <v>13</v>
      </c>
      <c r="D401" t="s">
        <v>584</v>
      </c>
      <c r="E401" t="s">
        <v>48</v>
      </c>
      <c r="F401" t="s">
        <v>167</v>
      </c>
      <c r="G401" t="s">
        <v>129</v>
      </c>
      <c r="H401" t="s">
        <v>75</v>
      </c>
      <c r="I401" s="4" t="str">
        <f t="shared" si="31"/>
        <v>United States</v>
      </c>
      <c r="J401" s="4" t="str">
        <f t="shared" si="30"/>
        <v>Jackson, Michigan (United States)</v>
      </c>
      <c r="K401" s="4" t="str">
        <f t="shared" si="32"/>
        <v>Jackson, Michigan (US)</v>
      </c>
      <c r="L401" s="4" t="str">
        <f t="shared" si="33"/>
        <v>152534</v>
      </c>
      <c r="M401" s="7" t="str">
        <f t="shared" si="34"/>
        <v>2016</v>
      </c>
    </row>
    <row r="402" spans="2:13" x14ac:dyDescent="0.3">
      <c r="B402" s="3" t="s">
        <v>17</v>
      </c>
      <c r="C402" s="4" t="s">
        <v>9</v>
      </c>
      <c r="D402" t="s">
        <v>585</v>
      </c>
      <c r="E402" t="s">
        <v>48</v>
      </c>
      <c r="F402" t="s">
        <v>109</v>
      </c>
      <c r="G402" t="s">
        <v>74</v>
      </c>
      <c r="H402" t="s">
        <v>75</v>
      </c>
      <c r="I402" s="4" t="str">
        <f t="shared" si="31"/>
        <v>United States</v>
      </c>
      <c r="J402" s="4" t="str">
        <f t="shared" si="30"/>
        <v>Houston, Texas (United States)</v>
      </c>
      <c r="K402" s="4" t="str">
        <f t="shared" si="32"/>
        <v>Houston, Texas (US)</v>
      </c>
      <c r="L402" s="4" t="str">
        <f t="shared" si="33"/>
        <v>113747</v>
      </c>
      <c r="M402" s="7" t="str">
        <f t="shared" si="34"/>
        <v>2016</v>
      </c>
    </row>
    <row r="403" spans="2:13" x14ac:dyDescent="0.3">
      <c r="B403" s="3" t="s">
        <v>17</v>
      </c>
      <c r="C403" s="4" t="s">
        <v>21</v>
      </c>
      <c r="D403" t="s">
        <v>586</v>
      </c>
      <c r="E403" t="s">
        <v>48</v>
      </c>
      <c r="F403" t="s">
        <v>109</v>
      </c>
      <c r="G403" t="s">
        <v>74</v>
      </c>
      <c r="H403" t="s">
        <v>75</v>
      </c>
      <c r="I403" s="4" t="str">
        <f t="shared" si="31"/>
        <v>United States</v>
      </c>
      <c r="J403" s="4" t="str">
        <f t="shared" si="30"/>
        <v>Houston, Texas (United States)</v>
      </c>
      <c r="K403" s="4" t="str">
        <f t="shared" si="32"/>
        <v>Houston, Texas (US)</v>
      </c>
      <c r="L403" s="4" t="str">
        <f t="shared" si="33"/>
        <v>123274</v>
      </c>
      <c r="M403" s="7" t="str">
        <f t="shared" si="34"/>
        <v>2016</v>
      </c>
    </row>
    <row r="404" spans="2:13" x14ac:dyDescent="0.3">
      <c r="B404" s="3" t="s">
        <v>8</v>
      </c>
      <c r="C404" s="4" t="s">
        <v>13</v>
      </c>
      <c r="D404" t="s">
        <v>587</v>
      </c>
      <c r="E404" t="s">
        <v>48</v>
      </c>
      <c r="F404" t="s">
        <v>109</v>
      </c>
      <c r="G404" t="s">
        <v>74</v>
      </c>
      <c r="H404" t="s">
        <v>75</v>
      </c>
      <c r="I404" s="4" t="str">
        <f t="shared" si="31"/>
        <v>United States</v>
      </c>
      <c r="J404" s="4" t="str">
        <f t="shared" si="30"/>
        <v>Houston, Texas (United States)</v>
      </c>
      <c r="K404" s="4" t="str">
        <f t="shared" si="32"/>
        <v>Houston, Texas (US)</v>
      </c>
      <c r="L404" s="4" t="str">
        <f t="shared" si="33"/>
        <v>125612</v>
      </c>
      <c r="M404" s="7" t="str">
        <f t="shared" si="34"/>
        <v>2014</v>
      </c>
    </row>
    <row r="405" spans="2:13" x14ac:dyDescent="0.3">
      <c r="B405" s="3" t="s">
        <v>17</v>
      </c>
      <c r="C405" s="4" t="s">
        <v>18</v>
      </c>
      <c r="D405" t="s">
        <v>588</v>
      </c>
      <c r="E405" t="s">
        <v>48</v>
      </c>
      <c r="F405" t="s">
        <v>109</v>
      </c>
      <c r="G405" t="s">
        <v>74</v>
      </c>
      <c r="H405" t="s">
        <v>75</v>
      </c>
      <c r="I405" s="4" t="str">
        <f t="shared" si="31"/>
        <v>United States</v>
      </c>
      <c r="J405" s="4" t="str">
        <f t="shared" si="30"/>
        <v>Houston, Texas (United States)</v>
      </c>
      <c r="K405" s="4" t="str">
        <f t="shared" si="32"/>
        <v>Houston, Texas (US)</v>
      </c>
      <c r="L405" s="4" t="str">
        <f t="shared" si="33"/>
        <v>161984</v>
      </c>
      <c r="M405" s="7" t="str">
        <f t="shared" si="34"/>
        <v>2017</v>
      </c>
    </row>
    <row r="406" spans="2:13" x14ac:dyDescent="0.3">
      <c r="B406" s="3" t="s">
        <v>8</v>
      </c>
      <c r="C406" s="4" t="s">
        <v>18</v>
      </c>
      <c r="D406" t="s">
        <v>589</v>
      </c>
      <c r="E406" t="s">
        <v>48</v>
      </c>
      <c r="F406" t="s">
        <v>590</v>
      </c>
      <c r="G406" t="s">
        <v>54</v>
      </c>
      <c r="H406" t="s">
        <v>44</v>
      </c>
      <c r="I406" s="4" t="str">
        <f t="shared" si="31"/>
        <v>United States</v>
      </c>
      <c r="J406" s="4" t="str">
        <f t="shared" si="30"/>
        <v>Miami, Florida (United States)</v>
      </c>
      <c r="K406" s="4" t="str">
        <f t="shared" si="32"/>
        <v>Miami, Florida (US)</v>
      </c>
      <c r="L406" s="4" t="str">
        <f t="shared" si="33"/>
        <v>133851</v>
      </c>
      <c r="M406" s="7" t="str">
        <f t="shared" si="34"/>
        <v>2014</v>
      </c>
    </row>
    <row r="407" spans="2:13" x14ac:dyDescent="0.3">
      <c r="B407" s="3" t="s">
        <v>8</v>
      </c>
      <c r="C407" s="4" t="s">
        <v>21</v>
      </c>
      <c r="D407" t="s">
        <v>591</v>
      </c>
      <c r="E407" t="s">
        <v>48</v>
      </c>
      <c r="F407" t="s">
        <v>237</v>
      </c>
      <c r="G407" t="s">
        <v>68</v>
      </c>
      <c r="H407" t="s">
        <v>44</v>
      </c>
      <c r="I407" s="4" t="str">
        <f t="shared" si="31"/>
        <v>United States</v>
      </c>
      <c r="J407" s="4" t="str">
        <f t="shared" si="30"/>
        <v>Wilmington, North Carolina (United States)</v>
      </c>
      <c r="K407" s="4" t="str">
        <f t="shared" si="32"/>
        <v>Wilmington, North Carolina (US)</v>
      </c>
      <c r="L407" s="4" t="str">
        <f t="shared" si="33"/>
        <v>134474</v>
      </c>
      <c r="M407" s="7" t="str">
        <f t="shared" si="34"/>
        <v>2016</v>
      </c>
    </row>
    <row r="408" spans="2:13" x14ac:dyDescent="0.3">
      <c r="B408" s="3" t="s">
        <v>8</v>
      </c>
      <c r="C408" s="4" t="s">
        <v>13</v>
      </c>
      <c r="D408" t="s">
        <v>592</v>
      </c>
      <c r="E408" t="s">
        <v>48</v>
      </c>
      <c r="F408" t="s">
        <v>141</v>
      </c>
      <c r="G408" t="s">
        <v>142</v>
      </c>
      <c r="H408" t="s">
        <v>96</v>
      </c>
      <c r="I408" s="4" t="str">
        <f t="shared" si="31"/>
        <v>United States</v>
      </c>
      <c r="J408" s="4" t="str">
        <f t="shared" si="30"/>
        <v>New York City, New York (United States)</v>
      </c>
      <c r="K408" s="4" t="str">
        <f t="shared" si="32"/>
        <v>New York City, New York (US)</v>
      </c>
      <c r="L408" s="4" t="str">
        <f t="shared" si="33"/>
        <v>149020</v>
      </c>
      <c r="M408" s="7" t="str">
        <f t="shared" si="34"/>
        <v>2014</v>
      </c>
    </row>
    <row r="409" spans="2:13" x14ac:dyDescent="0.3">
      <c r="B409" s="3" t="s">
        <v>8</v>
      </c>
      <c r="C409" s="4" t="s">
        <v>13</v>
      </c>
      <c r="D409" t="s">
        <v>593</v>
      </c>
      <c r="E409" t="s">
        <v>48</v>
      </c>
      <c r="F409" t="s">
        <v>86</v>
      </c>
      <c r="G409" t="s">
        <v>50</v>
      </c>
      <c r="H409" t="s">
        <v>51</v>
      </c>
      <c r="I409" s="4" t="str">
        <f t="shared" si="31"/>
        <v>United States</v>
      </c>
      <c r="J409" s="4" t="str">
        <f t="shared" si="30"/>
        <v>San Francisco, California (United States)</v>
      </c>
      <c r="K409" s="4" t="str">
        <f t="shared" si="32"/>
        <v>San Francisco, California (US)</v>
      </c>
      <c r="L409" s="4" t="str">
        <f t="shared" si="33"/>
        <v>134362</v>
      </c>
      <c r="M409" s="7" t="str">
        <f t="shared" si="34"/>
        <v>2016</v>
      </c>
    </row>
    <row r="410" spans="2:13" x14ac:dyDescent="0.3">
      <c r="B410" s="3" t="s">
        <v>17</v>
      </c>
      <c r="C410" s="4" t="s">
        <v>9</v>
      </c>
      <c r="D410" t="s">
        <v>594</v>
      </c>
      <c r="E410" t="s">
        <v>48</v>
      </c>
      <c r="F410" t="s">
        <v>86</v>
      </c>
      <c r="G410" t="s">
        <v>50</v>
      </c>
      <c r="H410" t="s">
        <v>51</v>
      </c>
      <c r="I410" s="4" t="str">
        <f t="shared" si="31"/>
        <v>United States</v>
      </c>
      <c r="J410" s="4" t="str">
        <f t="shared" si="30"/>
        <v>San Francisco, California (United States)</v>
      </c>
      <c r="K410" s="4" t="str">
        <f t="shared" si="32"/>
        <v>San Francisco, California (US)</v>
      </c>
      <c r="L410" s="4" t="str">
        <f t="shared" si="33"/>
        <v>136742</v>
      </c>
      <c r="M410" s="7" t="str">
        <f t="shared" si="34"/>
        <v>2014</v>
      </c>
    </row>
    <row r="411" spans="2:13" x14ac:dyDescent="0.3">
      <c r="B411" s="3" t="s">
        <v>8</v>
      </c>
      <c r="C411" s="4" t="s">
        <v>9</v>
      </c>
      <c r="D411" t="s">
        <v>595</v>
      </c>
      <c r="E411" t="s">
        <v>48</v>
      </c>
      <c r="F411" t="s">
        <v>86</v>
      </c>
      <c r="G411" t="s">
        <v>50</v>
      </c>
      <c r="H411" t="s">
        <v>51</v>
      </c>
      <c r="I411" s="4" t="str">
        <f t="shared" si="31"/>
        <v>United States</v>
      </c>
      <c r="J411" s="4" t="str">
        <f t="shared" si="30"/>
        <v>San Francisco, California (United States)</v>
      </c>
      <c r="K411" s="4" t="str">
        <f t="shared" si="32"/>
        <v>San Francisco, California (US)</v>
      </c>
      <c r="L411" s="4" t="str">
        <f t="shared" si="33"/>
        <v>158099</v>
      </c>
      <c r="M411" s="7" t="str">
        <f t="shared" si="34"/>
        <v>2016</v>
      </c>
    </row>
    <row r="412" spans="2:13" x14ac:dyDescent="0.3">
      <c r="B412" s="3" t="s">
        <v>8</v>
      </c>
      <c r="C412" s="4" t="s">
        <v>21</v>
      </c>
      <c r="D412" t="s">
        <v>596</v>
      </c>
      <c r="E412" t="s">
        <v>48</v>
      </c>
      <c r="F412" t="s">
        <v>86</v>
      </c>
      <c r="G412" t="s">
        <v>50</v>
      </c>
      <c r="H412" t="s">
        <v>51</v>
      </c>
      <c r="I412" s="4" t="str">
        <f t="shared" si="31"/>
        <v>United States</v>
      </c>
      <c r="J412" s="4" t="str">
        <f t="shared" si="30"/>
        <v>San Francisco, California (United States)</v>
      </c>
      <c r="K412" s="4" t="str">
        <f t="shared" si="32"/>
        <v>San Francisco, California (US)</v>
      </c>
      <c r="L412" s="4" t="str">
        <f t="shared" si="33"/>
        <v>131128</v>
      </c>
      <c r="M412" s="7" t="str">
        <f t="shared" si="34"/>
        <v>2015</v>
      </c>
    </row>
    <row r="413" spans="2:13" x14ac:dyDescent="0.3">
      <c r="B413" s="3" t="s">
        <v>17</v>
      </c>
      <c r="C413" s="4" t="s">
        <v>21</v>
      </c>
      <c r="D413" t="s">
        <v>597</v>
      </c>
      <c r="E413" t="s">
        <v>48</v>
      </c>
      <c r="F413" t="s">
        <v>86</v>
      </c>
      <c r="G413" t="s">
        <v>50</v>
      </c>
      <c r="H413" t="s">
        <v>51</v>
      </c>
      <c r="I413" s="4" t="str">
        <f t="shared" si="31"/>
        <v>United States</v>
      </c>
      <c r="J413" s="4" t="str">
        <f t="shared" si="30"/>
        <v>San Francisco, California (United States)</v>
      </c>
      <c r="K413" s="4" t="str">
        <f t="shared" si="32"/>
        <v>San Francisco, California (US)</v>
      </c>
      <c r="L413" s="4" t="str">
        <f t="shared" si="33"/>
        <v>148488</v>
      </c>
      <c r="M413" s="7" t="str">
        <f t="shared" si="34"/>
        <v>2014</v>
      </c>
    </row>
    <row r="414" spans="2:13" x14ac:dyDescent="0.3">
      <c r="B414" s="3" t="s">
        <v>8</v>
      </c>
      <c r="C414" s="4" t="s">
        <v>21</v>
      </c>
      <c r="D414" t="s">
        <v>598</v>
      </c>
      <c r="E414" t="s">
        <v>48</v>
      </c>
      <c r="F414" t="s">
        <v>86</v>
      </c>
      <c r="G414" t="s">
        <v>50</v>
      </c>
      <c r="H414" t="s">
        <v>51</v>
      </c>
      <c r="I414" s="4" t="str">
        <f t="shared" si="31"/>
        <v>United States</v>
      </c>
      <c r="J414" s="4" t="str">
        <f t="shared" si="30"/>
        <v>San Francisco, California (United States)</v>
      </c>
      <c r="K414" s="4" t="str">
        <f t="shared" si="32"/>
        <v>San Francisco, California (US)</v>
      </c>
      <c r="L414" s="4" t="str">
        <f t="shared" si="33"/>
        <v>114636</v>
      </c>
      <c r="M414" s="7" t="str">
        <f t="shared" si="34"/>
        <v>2017</v>
      </c>
    </row>
    <row r="415" spans="2:13" x14ac:dyDescent="0.3">
      <c r="B415" s="3" t="s">
        <v>17</v>
      </c>
      <c r="C415" s="4" t="s">
        <v>29</v>
      </c>
      <c r="D415" t="s">
        <v>599</v>
      </c>
      <c r="E415" t="s">
        <v>48</v>
      </c>
      <c r="F415" t="s">
        <v>86</v>
      </c>
      <c r="G415" t="s">
        <v>50</v>
      </c>
      <c r="H415" t="s">
        <v>51</v>
      </c>
      <c r="I415" s="4" t="str">
        <f t="shared" si="31"/>
        <v>United States</v>
      </c>
      <c r="J415" s="4" t="str">
        <f t="shared" si="30"/>
        <v>San Francisco, California (United States)</v>
      </c>
      <c r="K415" s="4" t="str">
        <f t="shared" si="32"/>
        <v>San Francisco, California (US)</v>
      </c>
      <c r="L415" s="4" t="str">
        <f t="shared" si="33"/>
        <v>116736</v>
      </c>
      <c r="M415" s="7" t="str">
        <f t="shared" si="34"/>
        <v>2016</v>
      </c>
    </row>
    <row r="416" spans="2:13" x14ac:dyDescent="0.3">
      <c r="B416" s="3" t="s">
        <v>17</v>
      </c>
      <c r="C416" s="4" t="s">
        <v>21</v>
      </c>
      <c r="D416" t="s">
        <v>600</v>
      </c>
      <c r="E416" t="s">
        <v>48</v>
      </c>
      <c r="F416" t="s">
        <v>86</v>
      </c>
      <c r="G416" t="s">
        <v>50</v>
      </c>
      <c r="H416" t="s">
        <v>51</v>
      </c>
      <c r="I416" s="4" t="str">
        <f t="shared" si="31"/>
        <v>United States</v>
      </c>
      <c r="J416" s="4" t="str">
        <f t="shared" si="30"/>
        <v>San Francisco, California (United States)</v>
      </c>
      <c r="K416" s="4" t="str">
        <f t="shared" si="32"/>
        <v>San Francisco, California (US)</v>
      </c>
      <c r="L416" s="4" t="str">
        <f t="shared" si="33"/>
        <v>158638</v>
      </c>
      <c r="M416" s="7" t="str">
        <f t="shared" si="34"/>
        <v>2014</v>
      </c>
    </row>
    <row r="417" spans="2:13" x14ac:dyDescent="0.3">
      <c r="B417" s="3" t="s">
        <v>17</v>
      </c>
      <c r="C417" s="4" t="s">
        <v>9</v>
      </c>
      <c r="D417" t="s">
        <v>601</v>
      </c>
      <c r="E417" t="s">
        <v>48</v>
      </c>
      <c r="F417" t="s">
        <v>86</v>
      </c>
      <c r="G417" t="s">
        <v>50</v>
      </c>
      <c r="H417" t="s">
        <v>51</v>
      </c>
      <c r="I417" s="4" t="str">
        <f t="shared" si="31"/>
        <v>United States</v>
      </c>
      <c r="J417" s="4" t="str">
        <f t="shared" si="30"/>
        <v>San Francisco, California (United States)</v>
      </c>
      <c r="K417" s="4" t="str">
        <f t="shared" si="32"/>
        <v>San Francisco, California (US)</v>
      </c>
      <c r="L417" s="4" t="str">
        <f t="shared" si="33"/>
        <v>111689</v>
      </c>
      <c r="M417" s="7" t="str">
        <f t="shared" si="34"/>
        <v>2017</v>
      </c>
    </row>
    <row r="418" spans="2:13" x14ac:dyDescent="0.3">
      <c r="B418" s="3" t="s">
        <v>8</v>
      </c>
      <c r="C418" s="4" t="s">
        <v>13</v>
      </c>
      <c r="D418" t="s">
        <v>602</v>
      </c>
      <c r="E418" t="s">
        <v>48</v>
      </c>
      <c r="F418" t="s">
        <v>70</v>
      </c>
      <c r="G418" t="s">
        <v>71</v>
      </c>
      <c r="H418" t="s">
        <v>51</v>
      </c>
      <c r="I418" s="4" t="str">
        <f t="shared" si="31"/>
        <v>United States</v>
      </c>
      <c r="J418" s="4" t="str">
        <f t="shared" si="30"/>
        <v>Seattle, Washington (United States)</v>
      </c>
      <c r="K418" s="4" t="str">
        <f t="shared" si="32"/>
        <v>Seattle, Washington (US)</v>
      </c>
      <c r="L418" s="4" t="str">
        <f t="shared" si="33"/>
        <v>129098</v>
      </c>
      <c r="M418" s="7" t="str">
        <f t="shared" si="34"/>
        <v>2015</v>
      </c>
    </row>
    <row r="419" spans="2:13" x14ac:dyDescent="0.3">
      <c r="B419" s="3" t="s">
        <v>17</v>
      </c>
      <c r="C419" s="4" t="s">
        <v>29</v>
      </c>
      <c r="D419" t="s">
        <v>603</v>
      </c>
      <c r="E419" t="s">
        <v>48</v>
      </c>
      <c r="F419" t="s">
        <v>70</v>
      </c>
      <c r="G419" t="s">
        <v>71</v>
      </c>
      <c r="H419" t="s">
        <v>51</v>
      </c>
      <c r="I419" s="4" t="str">
        <f t="shared" si="31"/>
        <v>United States</v>
      </c>
      <c r="J419" s="4" t="str">
        <f t="shared" si="30"/>
        <v>Seattle, Washington (United States)</v>
      </c>
      <c r="K419" s="4" t="str">
        <f t="shared" si="32"/>
        <v>Seattle, Washington (US)</v>
      </c>
      <c r="L419" s="4" t="str">
        <f t="shared" si="33"/>
        <v>123463</v>
      </c>
      <c r="M419" s="7" t="str">
        <f t="shared" si="34"/>
        <v>2017</v>
      </c>
    </row>
    <row r="420" spans="2:13" x14ac:dyDescent="0.3">
      <c r="B420" s="3" t="s">
        <v>17</v>
      </c>
      <c r="C420" s="4" t="s">
        <v>13</v>
      </c>
      <c r="D420" t="s">
        <v>604</v>
      </c>
      <c r="E420" t="s">
        <v>48</v>
      </c>
      <c r="F420" t="s">
        <v>605</v>
      </c>
      <c r="G420" t="s">
        <v>50</v>
      </c>
      <c r="H420" t="s">
        <v>51</v>
      </c>
      <c r="I420" s="4" t="str">
        <f t="shared" si="31"/>
        <v>United States</v>
      </c>
      <c r="J420" s="4" t="str">
        <f t="shared" si="30"/>
        <v>Huntington Beach, California (United States)</v>
      </c>
      <c r="K420" s="4" t="str">
        <f t="shared" si="32"/>
        <v>Huntington Beach, California (US)</v>
      </c>
      <c r="L420" s="4" t="str">
        <f t="shared" si="33"/>
        <v>165148</v>
      </c>
      <c r="M420" s="7" t="str">
        <f t="shared" si="34"/>
        <v>2016</v>
      </c>
    </row>
    <row r="421" spans="2:13" x14ac:dyDescent="0.3">
      <c r="B421" s="3" t="s">
        <v>17</v>
      </c>
      <c r="C421" s="4" t="s">
        <v>13</v>
      </c>
      <c r="D421" t="s">
        <v>606</v>
      </c>
      <c r="E421" t="s">
        <v>48</v>
      </c>
      <c r="F421" t="s">
        <v>49</v>
      </c>
      <c r="G421" t="s">
        <v>50</v>
      </c>
      <c r="H421" t="s">
        <v>51</v>
      </c>
      <c r="I421" s="4" t="str">
        <f t="shared" si="31"/>
        <v>United States</v>
      </c>
      <c r="J421" s="4" t="str">
        <f t="shared" si="30"/>
        <v>Los Angeles, California (United States)</v>
      </c>
      <c r="K421" s="4" t="str">
        <f t="shared" si="32"/>
        <v>Los Angeles, California (US)</v>
      </c>
      <c r="L421" s="4" t="str">
        <f t="shared" si="33"/>
        <v>134061</v>
      </c>
      <c r="M421" s="7" t="str">
        <f t="shared" si="34"/>
        <v>2014</v>
      </c>
    </row>
    <row r="422" spans="2:13" x14ac:dyDescent="0.3">
      <c r="B422" s="3" t="s">
        <v>17</v>
      </c>
      <c r="C422" s="4" t="s">
        <v>21</v>
      </c>
      <c r="D422" t="s">
        <v>607</v>
      </c>
      <c r="E422" t="s">
        <v>48</v>
      </c>
      <c r="F422" t="s">
        <v>608</v>
      </c>
      <c r="G422" t="s">
        <v>43</v>
      </c>
      <c r="H422" t="s">
        <v>44</v>
      </c>
      <c r="I422" s="4" t="str">
        <f t="shared" si="31"/>
        <v>United States</v>
      </c>
      <c r="J422" s="4" t="str">
        <f t="shared" si="30"/>
        <v>Richmond, Kentucky (United States)</v>
      </c>
      <c r="K422" s="4" t="str">
        <f t="shared" si="32"/>
        <v>Richmond, Kentucky (US)</v>
      </c>
      <c r="L422" s="4" t="str">
        <f t="shared" si="33"/>
        <v>143602</v>
      </c>
      <c r="M422" s="7" t="str">
        <f t="shared" si="34"/>
        <v>2015</v>
      </c>
    </row>
    <row r="423" spans="2:13" x14ac:dyDescent="0.3">
      <c r="B423" s="3" t="s">
        <v>17</v>
      </c>
      <c r="C423" s="4" t="s">
        <v>29</v>
      </c>
      <c r="D423" t="s">
        <v>609</v>
      </c>
      <c r="E423" t="s">
        <v>48</v>
      </c>
      <c r="F423" t="s">
        <v>49</v>
      </c>
      <c r="G423" t="s">
        <v>50</v>
      </c>
      <c r="H423" t="s">
        <v>51</v>
      </c>
      <c r="I423" s="4" t="str">
        <f t="shared" si="31"/>
        <v>United States</v>
      </c>
      <c r="J423" s="4" t="str">
        <f t="shared" si="30"/>
        <v>Los Angeles, California (United States)</v>
      </c>
      <c r="K423" s="4" t="str">
        <f t="shared" si="32"/>
        <v>Los Angeles, California (US)</v>
      </c>
      <c r="L423" s="4" t="str">
        <f t="shared" si="33"/>
        <v>115364</v>
      </c>
      <c r="M423" s="7" t="str">
        <f t="shared" si="34"/>
        <v>2017</v>
      </c>
    </row>
    <row r="424" spans="2:13" x14ac:dyDescent="0.3">
      <c r="B424" s="3" t="s">
        <v>8</v>
      </c>
      <c r="C424" s="4" t="s">
        <v>13</v>
      </c>
      <c r="D424" t="s">
        <v>610</v>
      </c>
      <c r="E424" t="s">
        <v>48</v>
      </c>
      <c r="F424" t="s">
        <v>49</v>
      </c>
      <c r="G424" t="s">
        <v>50</v>
      </c>
      <c r="H424" t="s">
        <v>51</v>
      </c>
      <c r="I424" s="4" t="str">
        <f t="shared" si="31"/>
        <v>United States</v>
      </c>
      <c r="J424" s="4" t="str">
        <f t="shared" si="30"/>
        <v>Los Angeles, California (United States)</v>
      </c>
      <c r="K424" s="4" t="str">
        <f t="shared" si="32"/>
        <v>Los Angeles, California (US)</v>
      </c>
      <c r="L424" s="4" t="str">
        <f t="shared" si="33"/>
        <v>150707</v>
      </c>
      <c r="M424" s="7" t="str">
        <f t="shared" si="34"/>
        <v>2017</v>
      </c>
    </row>
    <row r="425" spans="2:13" x14ac:dyDescent="0.3">
      <c r="B425" s="3" t="s">
        <v>8</v>
      </c>
      <c r="C425" s="4" t="s">
        <v>21</v>
      </c>
      <c r="D425" t="s">
        <v>611</v>
      </c>
      <c r="E425" t="s">
        <v>48</v>
      </c>
      <c r="F425" t="s">
        <v>612</v>
      </c>
      <c r="G425" t="s">
        <v>213</v>
      </c>
      <c r="H425" t="s">
        <v>51</v>
      </c>
      <c r="I425" s="4" t="str">
        <f t="shared" si="31"/>
        <v>United States</v>
      </c>
      <c r="J425" s="4" t="str">
        <f t="shared" si="30"/>
        <v>Louisville, Colorado (United States)</v>
      </c>
      <c r="K425" s="4" t="str">
        <f t="shared" si="32"/>
        <v>Louisville, Colorado (US)</v>
      </c>
      <c r="L425" s="4" t="str">
        <f t="shared" si="33"/>
        <v>104976</v>
      </c>
      <c r="M425" s="7" t="str">
        <f t="shared" si="34"/>
        <v>2014</v>
      </c>
    </row>
    <row r="426" spans="2:13" x14ac:dyDescent="0.3">
      <c r="B426" s="3" t="s">
        <v>8</v>
      </c>
      <c r="C426" s="4" t="s">
        <v>21</v>
      </c>
      <c r="D426" t="s">
        <v>613</v>
      </c>
      <c r="E426" t="s">
        <v>48</v>
      </c>
      <c r="F426" t="s">
        <v>614</v>
      </c>
      <c r="G426" t="s">
        <v>521</v>
      </c>
      <c r="H426" t="s">
        <v>96</v>
      </c>
      <c r="I426" s="4" t="str">
        <f t="shared" si="31"/>
        <v>United States</v>
      </c>
      <c r="J426" s="4" t="str">
        <f t="shared" si="30"/>
        <v>Lawrence, Massachusetts (United States)</v>
      </c>
      <c r="K426" s="4" t="str">
        <f t="shared" si="32"/>
        <v>Lawrence, Massachusetts (US)</v>
      </c>
      <c r="L426" s="4" t="str">
        <f t="shared" si="33"/>
        <v>132934</v>
      </c>
      <c r="M426" s="7" t="str">
        <f t="shared" si="34"/>
        <v>2017</v>
      </c>
    </row>
    <row r="427" spans="2:13" x14ac:dyDescent="0.3">
      <c r="B427" s="3" t="s">
        <v>8</v>
      </c>
      <c r="C427" s="4" t="s">
        <v>18</v>
      </c>
      <c r="D427" t="s">
        <v>615</v>
      </c>
      <c r="E427" t="s">
        <v>48</v>
      </c>
      <c r="F427" t="s">
        <v>614</v>
      </c>
      <c r="G427" t="s">
        <v>521</v>
      </c>
      <c r="H427" t="s">
        <v>96</v>
      </c>
      <c r="I427" s="4" t="str">
        <f t="shared" si="31"/>
        <v>United States</v>
      </c>
      <c r="J427" s="4" t="str">
        <f t="shared" si="30"/>
        <v>Lawrence, Massachusetts (United States)</v>
      </c>
      <c r="K427" s="4" t="str">
        <f t="shared" si="32"/>
        <v>Lawrence, Massachusetts (US)</v>
      </c>
      <c r="L427" s="4" t="str">
        <f t="shared" si="33"/>
        <v>133256</v>
      </c>
      <c r="M427" s="7" t="str">
        <f t="shared" si="34"/>
        <v>2017</v>
      </c>
    </row>
    <row r="428" spans="2:13" x14ac:dyDescent="0.3">
      <c r="B428" s="3" t="s">
        <v>17</v>
      </c>
      <c r="C428" s="4" t="s">
        <v>9</v>
      </c>
      <c r="D428" t="s">
        <v>616</v>
      </c>
      <c r="E428" t="s">
        <v>48</v>
      </c>
      <c r="F428" t="s">
        <v>167</v>
      </c>
      <c r="G428" t="s">
        <v>617</v>
      </c>
      <c r="H428" t="s">
        <v>44</v>
      </c>
      <c r="I428" s="4" t="str">
        <f t="shared" si="31"/>
        <v>United States</v>
      </c>
      <c r="J428" s="4" t="str">
        <f t="shared" si="30"/>
        <v>Jackson, Mississippi (United States)</v>
      </c>
      <c r="K428" s="4" t="str">
        <f t="shared" si="32"/>
        <v>Jackson, Mississippi (US)</v>
      </c>
      <c r="L428" s="4" t="str">
        <f t="shared" si="33"/>
        <v>105494</v>
      </c>
      <c r="M428" s="7" t="str">
        <f t="shared" si="34"/>
        <v>2016</v>
      </c>
    </row>
    <row r="429" spans="2:13" x14ac:dyDescent="0.3">
      <c r="B429" s="3" t="s">
        <v>8</v>
      </c>
      <c r="C429" s="4" t="s">
        <v>13</v>
      </c>
      <c r="D429" t="s">
        <v>618</v>
      </c>
      <c r="E429" t="s">
        <v>48</v>
      </c>
      <c r="F429" t="s">
        <v>619</v>
      </c>
      <c r="G429" t="s">
        <v>129</v>
      </c>
      <c r="H429" t="s">
        <v>75</v>
      </c>
      <c r="I429" s="4" t="str">
        <f t="shared" si="31"/>
        <v>United States</v>
      </c>
      <c r="J429" s="4" t="str">
        <f t="shared" si="30"/>
        <v>Canton, Michigan (United States)</v>
      </c>
      <c r="K429" s="4" t="str">
        <f t="shared" si="32"/>
        <v>Canton, Michigan (US)</v>
      </c>
      <c r="L429" s="4" t="str">
        <f t="shared" si="33"/>
        <v>140634</v>
      </c>
      <c r="M429" s="7" t="str">
        <f t="shared" si="34"/>
        <v>2016</v>
      </c>
    </row>
    <row r="430" spans="2:13" x14ac:dyDescent="0.3">
      <c r="B430" s="3" t="s">
        <v>17</v>
      </c>
      <c r="C430" s="4" t="s">
        <v>13</v>
      </c>
      <c r="D430" t="s">
        <v>620</v>
      </c>
      <c r="E430" t="s">
        <v>48</v>
      </c>
      <c r="F430" t="s">
        <v>619</v>
      </c>
      <c r="G430" t="s">
        <v>129</v>
      </c>
      <c r="H430" t="s">
        <v>75</v>
      </c>
      <c r="I430" s="4" t="str">
        <f t="shared" si="31"/>
        <v>United States</v>
      </c>
      <c r="J430" s="4" t="str">
        <f t="shared" si="30"/>
        <v>Canton, Michigan (United States)</v>
      </c>
      <c r="K430" s="4" t="str">
        <f t="shared" si="32"/>
        <v>Canton, Michigan (US)</v>
      </c>
      <c r="L430" s="4" t="str">
        <f t="shared" si="33"/>
        <v>144407</v>
      </c>
      <c r="M430" s="7" t="str">
        <f t="shared" si="34"/>
        <v>2014</v>
      </c>
    </row>
    <row r="431" spans="2:13" x14ac:dyDescent="0.3">
      <c r="B431" s="3" t="s">
        <v>17</v>
      </c>
      <c r="C431" s="4" t="s">
        <v>13</v>
      </c>
      <c r="D431" t="s">
        <v>621</v>
      </c>
      <c r="E431" t="s">
        <v>48</v>
      </c>
      <c r="F431" t="s">
        <v>622</v>
      </c>
      <c r="G431" t="s">
        <v>142</v>
      </c>
      <c r="H431" t="s">
        <v>96</v>
      </c>
      <c r="I431" s="4" t="str">
        <f t="shared" si="31"/>
        <v>United States</v>
      </c>
      <c r="J431" s="4" t="str">
        <f t="shared" si="30"/>
        <v>New Rochelle, New York (United States)</v>
      </c>
      <c r="K431" s="4" t="str">
        <f t="shared" si="32"/>
        <v>New Rochelle, New York (US)</v>
      </c>
      <c r="L431" s="4" t="str">
        <f t="shared" si="33"/>
        <v>160983</v>
      </c>
      <c r="M431" s="7" t="str">
        <f t="shared" si="34"/>
        <v>2017</v>
      </c>
    </row>
    <row r="432" spans="2:13" x14ac:dyDescent="0.3">
      <c r="B432" s="3" t="s">
        <v>17</v>
      </c>
      <c r="C432" s="4" t="s">
        <v>18</v>
      </c>
      <c r="D432" t="s">
        <v>623</v>
      </c>
      <c r="E432" t="s">
        <v>48</v>
      </c>
      <c r="F432" t="s">
        <v>297</v>
      </c>
      <c r="G432" t="s">
        <v>74</v>
      </c>
      <c r="H432" t="s">
        <v>75</v>
      </c>
      <c r="I432" s="4" t="str">
        <f t="shared" si="31"/>
        <v>United States</v>
      </c>
      <c r="J432" s="4" t="str">
        <f t="shared" si="30"/>
        <v>San Antonio, Texas (United States)</v>
      </c>
      <c r="K432" s="4" t="str">
        <f t="shared" si="32"/>
        <v>San Antonio, Texas (US)</v>
      </c>
      <c r="L432" s="4" t="str">
        <f t="shared" si="33"/>
        <v>114622</v>
      </c>
      <c r="M432" s="7" t="str">
        <f t="shared" si="34"/>
        <v>2016</v>
      </c>
    </row>
    <row r="433" spans="2:13" x14ac:dyDescent="0.3">
      <c r="B433" s="3" t="s">
        <v>17</v>
      </c>
      <c r="C433" s="4" t="s">
        <v>13</v>
      </c>
      <c r="D433" t="s">
        <v>624</v>
      </c>
      <c r="E433" t="s">
        <v>48</v>
      </c>
      <c r="F433" t="s">
        <v>625</v>
      </c>
      <c r="G433" t="s">
        <v>68</v>
      </c>
      <c r="H433" t="s">
        <v>44</v>
      </c>
      <c r="I433" s="4" t="str">
        <f t="shared" si="31"/>
        <v>United States</v>
      </c>
      <c r="J433" s="4" t="str">
        <f t="shared" si="30"/>
        <v>Gastonia, North Carolina (United States)</v>
      </c>
      <c r="K433" s="4" t="str">
        <f t="shared" si="32"/>
        <v>Gastonia, North Carolina (US)</v>
      </c>
      <c r="L433" s="4" t="str">
        <f t="shared" si="33"/>
        <v>150959</v>
      </c>
      <c r="M433" s="7" t="str">
        <f t="shared" si="34"/>
        <v>2017</v>
      </c>
    </row>
    <row r="434" spans="2:13" x14ac:dyDescent="0.3">
      <c r="B434" s="3" t="s">
        <v>17</v>
      </c>
      <c r="C434" s="4" t="s">
        <v>13</v>
      </c>
      <c r="D434" t="s">
        <v>626</v>
      </c>
      <c r="E434" t="s">
        <v>48</v>
      </c>
      <c r="F434" t="s">
        <v>625</v>
      </c>
      <c r="G434" t="s">
        <v>68</v>
      </c>
      <c r="H434" t="s">
        <v>44</v>
      </c>
      <c r="I434" s="4" t="str">
        <f t="shared" si="31"/>
        <v>United States</v>
      </c>
      <c r="J434" s="4" t="str">
        <f t="shared" si="30"/>
        <v>Gastonia, North Carolina (United States)</v>
      </c>
      <c r="K434" s="4" t="str">
        <f t="shared" si="32"/>
        <v>Gastonia, North Carolina (US)</v>
      </c>
      <c r="L434" s="4" t="str">
        <f t="shared" si="33"/>
        <v>132353</v>
      </c>
      <c r="M434" s="7" t="str">
        <f t="shared" si="34"/>
        <v>2017</v>
      </c>
    </row>
    <row r="435" spans="2:13" x14ac:dyDescent="0.3">
      <c r="B435" s="3" t="s">
        <v>8</v>
      </c>
      <c r="C435" s="4" t="s">
        <v>13</v>
      </c>
      <c r="D435" t="s">
        <v>627</v>
      </c>
      <c r="E435" t="s">
        <v>48</v>
      </c>
      <c r="F435" t="s">
        <v>625</v>
      </c>
      <c r="G435" t="s">
        <v>68</v>
      </c>
      <c r="H435" t="s">
        <v>44</v>
      </c>
      <c r="I435" s="4" t="str">
        <f t="shared" si="31"/>
        <v>United States</v>
      </c>
      <c r="J435" s="4" t="str">
        <f t="shared" si="30"/>
        <v>Gastonia, North Carolina (United States)</v>
      </c>
      <c r="K435" s="4" t="str">
        <f t="shared" si="32"/>
        <v>Gastonia, North Carolina (US)</v>
      </c>
      <c r="L435" s="4" t="str">
        <f t="shared" si="33"/>
        <v>130477</v>
      </c>
      <c r="M435" s="7" t="str">
        <f t="shared" si="34"/>
        <v>2016</v>
      </c>
    </row>
    <row r="436" spans="2:13" x14ac:dyDescent="0.3">
      <c r="B436" s="3" t="s">
        <v>17</v>
      </c>
      <c r="C436" s="4" t="s">
        <v>13</v>
      </c>
      <c r="D436" t="s">
        <v>628</v>
      </c>
      <c r="E436" t="s">
        <v>48</v>
      </c>
      <c r="F436" t="s">
        <v>625</v>
      </c>
      <c r="G436" t="s">
        <v>68</v>
      </c>
      <c r="H436" t="s">
        <v>44</v>
      </c>
      <c r="I436" s="4" t="str">
        <f t="shared" si="31"/>
        <v>United States</v>
      </c>
      <c r="J436" s="4" t="str">
        <f t="shared" si="30"/>
        <v>Gastonia, North Carolina (United States)</v>
      </c>
      <c r="K436" s="4" t="str">
        <f t="shared" si="32"/>
        <v>Gastonia, North Carolina (US)</v>
      </c>
      <c r="L436" s="4" t="str">
        <f t="shared" si="33"/>
        <v>143259</v>
      </c>
      <c r="M436" s="7" t="str">
        <f t="shared" si="34"/>
        <v>2017</v>
      </c>
    </row>
    <row r="437" spans="2:13" x14ac:dyDescent="0.3">
      <c r="B437" s="3" t="s">
        <v>8</v>
      </c>
      <c r="C437" s="4" t="s">
        <v>18</v>
      </c>
      <c r="D437" t="s">
        <v>629</v>
      </c>
      <c r="E437" t="s">
        <v>48</v>
      </c>
      <c r="F437" t="s">
        <v>520</v>
      </c>
      <c r="G437" t="s">
        <v>521</v>
      </c>
      <c r="H437" t="s">
        <v>96</v>
      </c>
      <c r="I437" s="4" t="str">
        <f t="shared" si="31"/>
        <v>United States</v>
      </c>
      <c r="J437" s="4" t="str">
        <f t="shared" si="30"/>
        <v>Lowell, Massachusetts (United States)</v>
      </c>
      <c r="K437" s="4" t="str">
        <f t="shared" si="32"/>
        <v>Lowell, Massachusetts (US)</v>
      </c>
      <c r="L437" s="4" t="str">
        <f t="shared" si="33"/>
        <v>137596</v>
      </c>
      <c r="M437" s="7" t="str">
        <f t="shared" si="34"/>
        <v>2017</v>
      </c>
    </row>
    <row r="438" spans="2:13" x14ac:dyDescent="0.3">
      <c r="B438" s="3" t="s">
        <v>17</v>
      </c>
      <c r="C438" s="4" t="s">
        <v>13</v>
      </c>
      <c r="D438" t="s">
        <v>630</v>
      </c>
      <c r="E438" t="s">
        <v>48</v>
      </c>
      <c r="F438" t="s">
        <v>631</v>
      </c>
      <c r="G438" t="s">
        <v>54</v>
      </c>
      <c r="H438" t="s">
        <v>44</v>
      </c>
      <c r="I438" s="4" t="str">
        <f t="shared" si="31"/>
        <v>United States</v>
      </c>
      <c r="J438" s="4" t="str">
        <f t="shared" si="30"/>
        <v>Jacksonville, Florida (United States)</v>
      </c>
      <c r="K438" s="4" t="str">
        <f t="shared" si="32"/>
        <v>Jacksonville, Florida (US)</v>
      </c>
      <c r="L438" s="4" t="str">
        <f t="shared" si="33"/>
        <v>133627</v>
      </c>
      <c r="M438" s="7" t="str">
        <f t="shared" si="34"/>
        <v>2015</v>
      </c>
    </row>
    <row r="439" spans="2:13" x14ac:dyDescent="0.3">
      <c r="B439" s="3" t="s">
        <v>17</v>
      </c>
      <c r="C439" s="4" t="s">
        <v>13</v>
      </c>
      <c r="D439" t="s">
        <v>632</v>
      </c>
      <c r="E439" t="s">
        <v>48</v>
      </c>
      <c r="F439" t="s">
        <v>631</v>
      </c>
      <c r="G439" t="s">
        <v>54</v>
      </c>
      <c r="H439" t="s">
        <v>44</v>
      </c>
      <c r="I439" s="4" t="str">
        <f t="shared" si="31"/>
        <v>United States</v>
      </c>
      <c r="J439" s="4" t="str">
        <f t="shared" si="30"/>
        <v>Jacksonville, Florida (United States)</v>
      </c>
      <c r="K439" s="4" t="str">
        <f t="shared" si="32"/>
        <v>Jacksonville, Florida (US)</v>
      </c>
      <c r="L439" s="4" t="str">
        <f t="shared" si="33"/>
        <v>102519</v>
      </c>
      <c r="M439" s="7" t="str">
        <f t="shared" si="34"/>
        <v>2017</v>
      </c>
    </row>
    <row r="440" spans="2:13" x14ac:dyDescent="0.3">
      <c r="B440" s="3" t="s">
        <v>17</v>
      </c>
      <c r="C440" s="4" t="s">
        <v>21</v>
      </c>
      <c r="D440" t="s">
        <v>633</v>
      </c>
      <c r="E440" t="s">
        <v>48</v>
      </c>
      <c r="F440" t="s">
        <v>157</v>
      </c>
      <c r="G440" t="s">
        <v>119</v>
      </c>
      <c r="H440" t="s">
        <v>75</v>
      </c>
      <c r="I440" s="4" t="str">
        <f t="shared" si="31"/>
        <v>United States</v>
      </c>
      <c r="J440" s="4" t="str">
        <f t="shared" si="30"/>
        <v>Chicago, Illinois (United States)</v>
      </c>
      <c r="K440" s="4" t="str">
        <f t="shared" si="32"/>
        <v>Chicago, Illinois (US)</v>
      </c>
      <c r="L440" s="4" t="str">
        <f t="shared" si="33"/>
        <v>141215</v>
      </c>
      <c r="M440" s="7" t="str">
        <f t="shared" si="34"/>
        <v>2014</v>
      </c>
    </row>
    <row r="441" spans="2:13" x14ac:dyDescent="0.3">
      <c r="B441" s="3" t="s">
        <v>17</v>
      </c>
      <c r="C441" s="4" t="s">
        <v>21</v>
      </c>
      <c r="D441" t="s">
        <v>634</v>
      </c>
      <c r="E441" t="s">
        <v>48</v>
      </c>
      <c r="F441" t="s">
        <v>157</v>
      </c>
      <c r="G441" t="s">
        <v>119</v>
      </c>
      <c r="H441" t="s">
        <v>75</v>
      </c>
      <c r="I441" s="4" t="str">
        <f t="shared" si="31"/>
        <v>United States</v>
      </c>
      <c r="J441" s="4" t="str">
        <f t="shared" si="30"/>
        <v>Chicago, Illinois (United States)</v>
      </c>
      <c r="K441" s="4" t="str">
        <f t="shared" si="32"/>
        <v>Chicago, Illinois (US)</v>
      </c>
      <c r="L441" s="4" t="str">
        <f t="shared" si="33"/>
        <v>165218</v>
      </c>
      <c r="M441" s="7" t="str">
        <f t="shared" si="34"/>
        <v>2016</v>
      </c>
    </row>
    <row r="442" spans="2:13" x14ac:dyDescent="0.3">
      <c r="B442" s="3" t="s">
        <v>17</v>
      </c>
      <c r="C442" s="4" t="s">
        <v>13</v>
      </c>
      <c r="D442" t="s">
        <v>635</v>
      </c>
      <c r="E442" t="s">
        <v>48</v>
      </c>
      <c r="F442" t="s">
        <v>109</v>
      </c>
      <c r="G442" t="s">
        <v>74</v>
      </c>
      <c r="H442" t="s">
        <v>75</v>
      </c>
      <c r="I442" s="4" t="str">
        <f t="shared" si="31"/>
        <v>United States</v>
      </c>
      <c r="J442" s="4" t="str">
        <f t="shared" si="30"/>
        <v>Houston, Texas (United States)</v>
      </c>
      <c r="K442" s="4" t="str">
        <f t="shared" si="32"/>
        <v>Houston, Texas (US)</v>
      </c>
      <c r="L442" s="4" t="str">
        <f t="shared" si="33"/>
        <v>138296</v>
      </c>
      <c r="M442" s="7" t="str">
        <f t="shared" si="34"/>
        <v>2014</v>
      </c>
    </row>
    <row r="443" spans="2:13" x14ac:dyDescent="0.3">
      <c r="B443" s="3" t="s">
        <v>17</v>
      </c>
      <c r="C443" s="4" t="s">
        <v>21</v>
      </c>
      <c r="D443" t="s">
        <v>636</v>
      </c>
      <c r="E443" t="s">
        <v>48</v>
      </c>
      <c r="F443" t="s">
        <v>141</v>
      </c>
      <c r="G443" t="s">
        <v>142</v>
      </c>
      <c r="H443" t="s">
        <v>96</v>
      </c>
      <c r="I443" s="4" t="str">
        <f t="shared" si="31"/>
        <v>United States</v>
      </c>
      <c r="J443" s="4" t="str">
        <f t="shared" si="30"/>
        <v>New York City, New York (United States)</v>
      </c>
      <c r="K443" s="4" t="str">
        <f t="shared" si="32"/>
        <v>New York City, New York (US)</v>
      </c>
      <c r="L443" s="4" t="str">
        <f t="shared" si="33"/>
        <v>111164</v>
      </c>
      <c r="M443" s="7" t="str">
        <f t="shared" si="34"/>
        <v>2015</v>
      </c>
    </row>
    <row r="444" spans="2:13" x14ac:dyDescent="0.3">
      <c r="B444" s="3" t="s">
        <v>8</v>
      </c>
      <c r="C444" s="4" t="s">
        <v>13</v>
      </c>
      <c r="D444" t="s">
        <v>637</v>
      </c>
      <c r="E444" t="s">
        <v>48</v>
      </c>
      <c r="F444" t="s">
        <v>375</v>
      </c>
      <c r="G444" t="s">
        <v>129</v>
      </c>
      <c r="H444" t="s">
        <v>75</v>
      </c>
      <c r="I444" s="4" t="str">
        <f t="shared" si="31"/>
        <v>United States</v>
      </c>
      <c r="J444" s="4" t="str">
        <f t="shared" si="30"/>
        <v>Detroit, Michigan (United States)</v>
      </c>
      <c r="K444" s="4" t="str">
        <f t="shared" si="32"/>
        <v>Detroit, Michigan (US)</v>
      </c>
      <c r="L444" s="4" t="str">
        <f t="shared" si="33"/>
        <v>149797</v>
      </c>
      <c r="M444" s="7" t="str">
        <f t="shared" si="34"/>
        <v>2016</v>
      </c>
    </row>
    <row r="445" spans="2:13" x14ac:dyDescent="0.3">
      <c r="B445" s="3" t="s">
        <v>8</v>
      </c>
      <c r="C445" s="4" t="s">
        <v>21</v>
      </c>
      <c r="D445" t="s">
        <v>638</v>
      </c>
      <c r="E445" t="s">
        <v>48</v>
      </c>
      <c r="F445" t="s">
        <v>375</v>
      </c>
      <c r="G445" t="s">
        <v>129</v>
      </c>
      <c r="H445" t="s">
        <v>75</v>
      </c>
      <c r="I445" s="4" t="str">
        <f t="shared" si="31"/>
        <v>United States</v>
      </c>
      <c r="J445" s="4" t="str">
        <f t="shared" si="30"/>
        <v>Detroit, Michigan (United States)</v>
      </c>
      <c r="K445" s="4" t="str">
        <f t="shared" si="32"/>
        <v>Detroit, Michigan (US)</v>
      </c>
      <c r="L445" s="4" t="str">
        <f t="shared" si="33"/>
        <v>132962</v>
      </c>
      <c r="M445" s="7" t="str">
        <f t="shared" si="34"/>
        <v>2014</v>
      </c>
    </row>
    <row r="446" spans="2:13" x14ac:dyDescent="0.3">
      <c r="B446" s="3" t="s">
        <v>8</v>
      </c>
      <c r="C446" s="4" t="s">
        <v>18</v>
      </c>
      <c r="D446" t="s">
        <v>639</v>
      </c>
      <c r="E446" t="s">
        <v>48</v>
      </c>
      <c r="F446" t="s">
        <v>375</v>
      </c>
      <c r="G446" t="s">
        <v>129</v>
      </c>
      <c r="H446" t="s">
        <v>75</v>
      </c>
      <c r="I446" s="4" t="str">
        <f t="shared" si="31"/>
        <v>United States</v>
      </c>
      <c r="J446" s="4" t="str">
        <f t="shared" si="30"/>
        <v>Detroit, Michigan (United States)</v>
      </c>
      <c r="K446" s="4" t="str">
        <f t="shared" si="32"/>
        <v>Detroit, Michigan (US)</v>
      </c>
      <c r="L446" s="4" t="str">
        <f t="shared" si="33"/>
        <v>115091</v>
      </c>
      <c r="M446" s="7" t="str">
        <f t="shared" si="34"/>
        <v>2015</v>
      </c>
    </row>
    <row r="447" spans="2:13" x14ac:dyDescent="0.3">
      <c r="B447" s="3" t="s">
        <v>8</v>
      </c>
      <c r="C447" s="4" t="s">
        <v>9</v>
      </c>
      <c r="D447" t="s">
        <v>640</v>
      </c>
      <c r="E447" t="s">
        <v>48</v>
      </c>
      <c r="F447" t="s">
        <v>375</v>
      </c>
      <c r="G447" t="s">
        <v>129</v>
      </c>
      <c r="H447" t="s">
        <v>75</v>
      </c>
      <c r="I447" s="4" t="str">
        <f t="shared" si="31"/>
        <v>United States</v>
      </c>
      <c r="J447" s="4" t="str">
        <f t="shared" si="30"/>
        <v>Detroit, Michigan (United States)</v>
      </c>
      <c r="K447" s="4" t="str">
        <f t="shared" si="32"/>
        <v>Detroit, Michigan (US)</v>
      </c>
      <c r="L447" s="4" t="str">
        <f t="shared" si="33"/>
        <v>144932</v>
      </c>
      <c r="M447" s="7" t="str">
        <f t="shared" si="34"/>
        <v>2017</v>
      </c>
    </row>
    <row r="448" spans="2:13" x14ac:dyDescent="0.3">
      <c r="B448" s="3" t="s">
        <v>17</v>
      </c>
      <c r="C448" s="4" t="s">
        <v>18</v>
      </c>
      <c r="D448" t="s">
        <v>641</v>
      </c>
      <c r="E448" t="s">
        <v>48</v>
      </c>
      <c r="F448" t="s">
        <v>375</v>
      </c>
      <c r="G448" t="s">
        <v>129</v>
      </c>
      <c r="H448" t="s">
        <v>75</v>
      </c>
      <c r="I448" s="4" t="str">
        <f t="shared" si="31"/>
        <v>United States</v>
      </c>
      <c r="J448" s="4" t="str">
        <f t="shared" si="30"/>
        <v>Detroit, Michigan (United States)</v>
      </c>
      <c r="K448" s="4" t="str">
        <f t="shared" si="32"/>
        <v>Detroit, Michigan (US)</v>
      </c>
      <c r="L448" s="4" t="str">
        <f t="shared" si="33"/>
        <v>114216</v>
      </c>
      <c r="M448" s="7" t="str">
        <f t="shared" si="34"/>
        <v>2017</v>
      </c>
    </row>
    <row r="449" spans="2:13" x14ac:dyDescent="0.3">
      <c r="B449" s="3" t="s">
        <v>8</v>
      </c>
      <c r="C449" s="4" t="s">
        <v>13</v>
      </c>
      <c r="D449" t="s">
        <v>642</v>
      </c>
      <c r="E449" t="s">
        <v>48</v>
      </c>
      <c r="F449" t="s">
        <v>375</v>
      </c>
      <c r="G449" t="s">
        <v>129</v>
      </c>
      <c r="H449" t="s">
        <v>75</v>
      </c>
      <c r="I449" s="4" t="str">
        <f t="shared" si="31"/>
        <v>United States</v>
      </c>
      <c r="J449" s="4" t="str">
        <f t="shared" si="30"/>
        <v>Detroit, Michigan (United States)</v>
      </c>
      <c r="K449" s="4" t="str">
        <f t="shared" si="32"/>
        <v>Detroit, Michigan (US)</v>
      </c>
      <c r="L449" s="4" t="str">
        <f t="shared" si="33"/>
        <v>140081</v>
      </c>
      <c r="M449" s="7" t="str">
        <f t="shared" si="34"/>
        <v>2016</v>
      </c>
    </row>
    <row r="450" spans="2:13" x14ac:dyDescent="0.3">
      <c r="B450" s="3" t="s">
        <v>17</v>
      </c>
      <c r="C450" s="4" t="s">
        <v>21</v>
      </c>
      <c r="D450" t="s">
        <v>643</v>
      </c>
      <c r="E450" t="s">
        <v>48</v>
      </c>
      <c r="F450" t="s">
        <v>228</v>
      </c>
      <c r="G450" t="s">
        <v>136</v>
      </c>
      <c r="H450" t="s">
        <v>75</v>
      </c>
      <c r="I450" s="4" t="str">
        <f t="shared" si="31"/>
        <v>United States</v>
      </c>
      <c r="J450" s="4" t="str">
        <f t="shared" si="30"/>
        <v>Columbus, Indiana (United States)</v>
      </c>
      <c r="K450" s="4" t="str">
        <f t="shared" si="32"/>
        <v>Columbus, Indiana (US)</v>
      </c>
      <c r="L450" s="4" t="str">
        <f t="shared" si="33"/>
        <v>111745</v>
      </c>
      <c r="M450" s="7" t="str">
        <f t="shared" si="34"/>
        <v>2017</v>
      </c>
    </row>
    <row r="451" spans="2:13" x14ac:dyDescent="0.3">
      <c r="B451" s="3" t="s">
        <v>17</v>
      </c>
      <c r="C451" s="4" t="s">
        <v>13</v>
      </c>
      <c r="D451" t="s">
        <v>644</v>
      </c>
      <c r="E451" t="s">
        <v>48</v>
      </c>
      <c r="F451" t="s">
        <v>645</v>
      </c>
      <c r="G451" t="s">
        <v>142</v>
      </c>
      <c r="H451" t="s">
        <v>96</v>
      </c>
      <c r="I451" s="4" t="str">
        <f t="shared" si="31"/>
        <v>United States</v>
      </c>
      <c r="J451" s="4" t="str">
        <f t="shared" si="30"/>
        <v>Auburn, New York (United States)</v>
      </c>
      <c r="K451" s="4" t="str">
        <f t="shared" si="32"/>
        <v>Auburn, New York (US)</v>
      </c>
      <c r="L451" s="4" t="str">
        <f t="shared" si="33"/>
        <v>148250</v>
      </c>
      <c r="M451" s="7" t="str">
        <f t="shared" si="34"/>
        <v>2015</v>
      </c>
    </row>
    <row r="452" spans="2:13" x14ac:dyDescent="0.3">
      <c r="B452" s="3" t="s">
        <v>17</v>
      </c>
      <c r="C452" s="4" t="s">
        <v>9</v>
      </c>
      <c r="D452" t="s">
        <v>646</v>
      </c>
      <c r="E452" t="s">
        <v>48</v>
      </c>
      <c r="F452" t="s">
        <v>645</v>
      </c>
      <c r="G452" t="s">
        <v>142</v>
      </c>
      <c r="H452" t="s">
        <v>96</v>
      </c>
      <c r="I452" s="4" t="str">
        <f t="shared" si="31"/>
        <v>United States</v>
      </c>
      <c r="J452" s="4" t="str">
        <f t="shared" ref="J452:J515" si="35">CONCATENATE(F452,","," ",G452," ","(",I452,")")</f>
        <v>Auburn, New York (United States)</v>
      </c>
      <c r="K452" s="4" t="str">
        <f t="shared" si="32"/>
        <v>Auburn, New York (US)</v>
      </c>
      <c r="L452" s="4" t="str">
        <f t="shared" si="33"/>
        <v>105760</v>
      </c>
      <c r="M452" s="7" t="str">
        <f t="shared" si="34"/>
        <v>2016</v>
      </c>
    </row>
    <row r="453" spans="2:13" x14ac:dyDescent="0.3">
      <c r="B453" s="3" t="s">
        <v>17</v>
      </c>
      <c r="C453" s="4" t="s">
        <v>9</v>
      </c>
      <c r="D453" t="s">
        <v>647</v>
      </c>
      <c r="E453" t="s">
        <v>48</v>
      </c>
      <c r="F453" t="s">
        <v>645</v>
      </c>
      <c r="G453" t="s">
        <v>142</v>
      </c>
      <c r="H453" t="s">
        <v>96</v>
      </c>
      <c r="I453" s="4" t="str">
        <f t="shared" ref="I453:I516" si="36">TRIM(E453)</f>
        <v>United States</v>
      </c>
      <c r="J453" s="4" t="str">
        <f t="shared" si="35"/>
        <v>Auburn, New York (United States)</v>
      </c>
      <c r="K453" s="4" t="str">
        <f t="shared" ref="K453:K516" si="37">SUBSTITUTE(J453,"United States","US",1)</f>
        <v>Auburn, New York (US)</v>
      </c>
      <c r="L453" s="4" t="str">
        <f t="shared" ref="L453:L516" si="38">RIGHT(D453,6)</f>
        <v>142958</v>
      </c>
      <c r="M453" s="7" t="str">
        <f t="shared" ref="M453:M516" si="39">MID(D453,4,4)</f>
        <v>2016</v>
      </c>
    </row>
    <row r="454" spans="2:13" x14ac:dyDescent="0.3">
      <c r="B454" s="3" t="s">
        <v>8</v>
      </c>
      <c r="C454" s="4" t="s">
        <v>13</v>
      </c>
      <c r="D454" t="s">
        <v>648</v>
      </c>
      <c r="E454" t="s">
        <v>48</v>
      </c>
      <c r="F454" t="s">
        <v>645</v>
      </c>
      <c r="G454" t="s">
        <v>142</v>
      </c>
      <c r="H454" t="s">
        <v>96</v>
      </c>
      <c r="I454" s="4" t="str">
        <f t="shared" si="36"/>
        <v>United States</v>
      </c>
      <c r="J454" s="4" t="str">
        <f t="shared" si="35"/>
        <v>Auburn, New York (United States)</v>
      </c>
      <c r="K454" s="4" t="str">
        <f t="shared" si="37"/>
        <v>Auburn, New York (US)</v>
      </c>
      <c r="L454" s="4" t="str">
        <f t="shared" si="38"/>
        <v>120880</v>
      </c>
      <c r="M454" s="7" t="str">
        <f t="shared" si="39"/>
        <v>2015</v>
      </c>
    </row>
    <row r="455" spans="2:13" x14ac:dyDescent="0.3">
      <c r="B455" s="3" t="s">
        <v>8</v>
      </c>
      <c r="C455" s="4" t="s">
        <v>29</v>
      </c>
      <c r="D455" t="s">
        <v>649</v>
      </c>
      <c r="E455" t="s">
        <v>48</v>
      </c>
      <c r="F455" t="s">
        <v>645</v>
      </c>
      <c r="G455" t="s">
        <v>142</v>
      </c>
      <c r="H455" t="s">
        <v>96</v>
      </c>
      <c r="I455" s="4" t="str">
        <f t="shared" si="36"/>
        <v>United States</v>
      </c>
      <c r="J455" s="4" t="str">
        <f t="shared" si="35"/>
        <v>Auburn, New York (United States)</v>
      </c>
      <c r="K455" s="4" t="str">
        <f t="shared" si="37"/>
        <v>Auburn, New York (US)</v>
      </c>
      <c r="L455" s="4" t="str">
        <f t="shared" si="38"/>
        <v>140200</v>
      </c>
      <c r="M455" s="7" t="str">
        <f t="shared" si="39"/>
        <v>2015</v>
      </c>
    </row>
    <row r="456" spans="2:13" x14ac:dyDescent="0.3">
      <c r="B456" s="3" t="s">
        <v>8</v>
      </c>
      <c r="C456" s="4" t="s">
        <v>13</v>
      </c>
      <c r="D456" t="s">
        <v>650</v>
      </c>
      <c r="E456" t="s">
        <v>48</v>
      </c>
      <c r="F456" t="s">
        <v>645</v>
      </c>
      <c r="G456" t="s">
        <v>142</v>
      </c>
      <c r="H456" t="s">
        <v>96</v>
      </c>
      <c r="I456" s="4" t="str">
        <f t="shared" si="36"/>
        <v>United States</v>
      </c>
      <c r="J456" s="4" t="str">
        <f t="shared" si="35"/>
        <v>Auburn, New York (United States)</v>
      </c>
      <c r="K456" s="4" t="str">
        <f t="shared" si="37"/>
        <v>Auburn, New York (US)</v>
      </c>
      <c r="L456" s="4" t="str">
        <f t="shared" si="38"/>
        <v>110576</v>
      </c>
      <c r="M456" s="7" t="str">
        <f t="shared" si="39"/>
        <v>2017</v>
      </c>
    </row>
    <row r="457" spans="2:13" x14ac:dyDescent="0.3">
      <c r="B457" s="3" t="s">
        <v>17</v>
      </c>
      <c r="C457" s="4" t="s">
        <v>13</v>
      </c>
      <c r="D457" t="s">
        <v>651</v>
      </c>
      <c r="E457" t="s">
        <v>48</v>
      </c>
      <c r="F457" t="s">
        <v>343</v>
      </c>
      <c r="G457" t="s">
        <v>229</v>
      </c>
      <c r="H457" t="s">
        <v>96</v>
      </c>
      <c r="I457" s="4" t="str">
        <f t="shared" si="36"/>
        <v>United States</v>
      </c>
      <c r="J457" s="4" t="str">
        <f t="shared" si="35"/>
        <v>Akron, Ohio (United States)</v>
      </c>
      <c r="K457" s="4" t="str">
        <f t="shared" si="37"/>
        <v>Akron, Ohio (US)</v>
      </c>
      <c r="L457" s="4" t="str">
        <f t="shared" si="38"/>
        <v>131156</v>
      </c>
      <c r="M457" s="7" t="str">
        <f t="shared" si="39"/>
        <v>2017</v>
      </c>
    </row>
    <row r="458" spans="2:13" x14ac:dyDescent="0.3">
      <c r="B458" s="3" t="s">
        <v>8</v>
      </c>
      <c r="C458" s="4" t="s">
        <v>13</v>
      </c>
      <c r="D458" t="s">
        <v>652</v>
      </c>
      <c r="E458" t="s">
        <v>48</v>
      </c>
      <c r="F458" t="s">
        <v>343</v>
      </c>
      <c r="G458" t="s">
        <v>229</v>
      </c>
      <c r="H458" t="s">
        <v>96</v>
      </c>
      <c r="I458" s="4" t="str">
        <f t="shared" si="36"/>
        <v>United States</v>
      </c>
      <c r="J458" s="4" t="str">
        <f t="shared" si="35"/>
        <v>Akron, Ohio (United States)</v>
      </c>
      <c r="K458" s="4" t="str">
        <f t="shared" si="37"/>
        <v>Akron, Ohio (US)</v>
      </c>
      <c r="L458" s="4" t="str">
        <f t="shared" si="38"/>
        <v>136539</v>
      </c>
      <c r="M458" s="7" t="str">
        <f t="shared" si="39"/>
        <v>2017</v>
      </c>
    </row>
    <row r="459" spans="2:13" x14ac:dyDescent="0.3">
      <c r="B459" s="3" t="s">
        <v>17</v>
      </c>
      <c r="C459" s="4" t="s">
        <v>13</v>
      </c>
      <c r="D459" t="s">
        <v>653</v>
      </c>
      <c r="E459" t="s">
        <v>48</v>
      </c>
      <c r="F459" t="s">
        <v>654</v>
      </c>
      <c r="G459" t="s">
        <v>288</v>
      </c>
      <c r="H459" t="s">
        <v>75</v>
      </c>
      <c r="I459" s="4" t="str">
        <f t="shared" si="36"/>
        <v>United States</v>
      </c>
      <c r="J459" s="4" t="str">
        <f t="shared" si="35"/>
        <v>Norman, Oklahoma (United States)</v>
      </c>
      <c r="K459" s="4" t="str">
        <f t="shared" si="37"/>
        <v>Norman, Oklahoma (US)</v>
      </c>
      <c r="L459" s="4" t="str">
        <f t="shared" si="38"/>
        <v>119305</v>
      </c>
      <c r="M459" s="7" t="str">
        <f t="shared" si="39"/>
        <v>2017</v>
      </c>
    </row>
    <row r="460" spans="2:13" x14ac:dyDescent="0.3">
      <c r="B460" s="3" t="s">
        <v>8</v>
      </c>
      <c r="C460" s="4" t="s">
        <v>21</v>
      </c>
      <c r="D460" t="s">
        <v>655</v>
      </c>
      <c r="E460" t="s">
        <v>48</v>
      </c>
      <c r="F460" t="s">
        <v>67</v>
      </c>
      <c r="G460" t="s">
        <v>50</v>
      </c>
      <c r="H460" t="s">
        <v>51</v>
      </c>
      <c r="I460" s="4" t="str">
        <f t="shared" si="36"/>
        <v>United States</v>
      </c>
      <c r="J460" s="4" t="str">
        <f t="shared" si="35"/>
        <v>Concord, California (United States)</v>
      </c>
      <c r="K460" s="4" t="str">
        <f t="shared" si="37"/>
        <v>Concord, California (US)</v>
      </c>
      <c r="L460" s="4" t="str">
        <f t="shared" si="38"/>
        <v>102414</v>
      </c>
      <c r="M460" s="7" t="str">
        <f t="shared" si="39"/>
        <v>2017</v>
      </c>
    </row>
    <row r="461" spans="2:13" x14ac:dyDescent="0.3">
      <c r="B461" s="3" t="s">
        <v>17</v>
      </c>
      <c r="C461" s="4" t="s">
        <v>21</v>
      </c>
      <c r="D461" t="s">
        <v>656</v>
      </c>
      <c r="E461" t="s">
        <v>48</v>
      </c>
      <c r="F461" t="s">
        <v>178</v>
      </c>
      <c r="G461" t="s">
        <v>119</v>
      </c>
      <c r="H461" t="s">
        <v>75</v>
      </c>
      <c r="I461" s="4" t="str">
        <f t="shared" si="36"/>
        <v>United States</v>
      </c>
      <c r="J461" s="4" t="str">
        <f t="shared" si="35"/>
        <v>Decatur, Illinois (United States)</v>
      </c>
      <c r="K461" s="4" t="str">
        <f t="shared" si="37"/>
        <v>Decatur, Illinois (US)</v>
      </c>
      <c r="L461" s="4" t="str">
        <f t="shared" si="38"/>
        <v>112571</v>
      </c>
      <c r="M461" s="7" t="str">
        <f t="shared" si="39"/>
        <v>2015</v>
      </c>
    </row>
    <row r="462" spans="2:13" x14ac:dyDescent="0.3">
      <c r="B462" s="3" t="s">
        <v>8</v>
      </c>
      <c r="C462" s="4" t="s">
        <v>29</v>
      </c>
      <c r="D462" t="s">
        <v>657</v>
      </c>
      <c r="E462" t="s">
        <v>48</v>
      </c>
      <c r="F462" t="s">
        <v>178</v>
      </c>
      <c r="G462" t="s">
        <v>119</v>
      </c>
      <c r="H462" t="s">
        <v>75</v>
      </c>
      <c r="I462" s="4" t="str">
        <f t="shared" si="36"/>
        <v>United States</v>
      </c>
      <c r="J462" s="4" t="str">
        <f t="shared" si="35"/>
        <v>Decatur, Illinois (United States)</v>
      </c>
      <c r="K462" s="4" t="str">
        <f t="shared" si="37"/>
        <v>Decatur, Illinois (US)</v>
      </c>
      <c r="L462" s="4" t="str">
        <f t="shared" si="38"/>
        <v>152142</v>
      </c>
      <c r="M462" s="7" t="str">
        <f t="shared" si="39"/>
        <v>2017</v>
      </c>
    </row>
    <row r="463" spans="2:13" x14ac:dyDescent="0.3">
      <c r="B463" s="3" t="s">
        <v>17</v>
      </c>
      <c r="C463" s="4" t="s">
        <v>9</v>
      </c>
      <c r="D463" t="s">
        <v>658</v>
      </c>
      <c r="E463" t="s">
        <v>48</v>
      </c>
      <c r="F463" t="s">
        <v>70</v>
      </c>
      <c r="G463" t="s">
        <v>71</v>
      </c>
      <c r="H463" t="s">
        <v>51</v>
      </c>
      <c r="I463" s="4" t="str">
        <f t="shared" si="36"/>
        <v>United States</v>
      </c>
      <c r="J463" s="4" t="str">
        <f t="shared" si="35"/>
        <v>Seattle, Washington (United States)</v>
      </c>
      <c r="K463" s="4" t="str">
        <f t="shared" si="37"/>
        <v>Seattle, Washington (US)</v>
      </c>
      <c r="L463" s="4" t="str">
        <f t="shared" si="38"/>
        <v>160059</v>
      </c>
      <c r="M463" s="7" t="str">
        <f t="shared" si="39"/>
        <v>2015</v>
      </c>
    </row>
    <row r="464" spans="2:13" x14ac:dyDescent="0.3">
      <c r="B464" s="3" t="s">
        <v>17</v>
      </c>
      <c r="C464" s="4" t="s">
        <v>13</v>
      </c>
      <c r="D464" t="s">
        <v>659</v>
      </c>
      <c r="E464" t="s">
        <v>48</v>
      </c>
      <c r="F464" t="s">
        <v>70</v>
      </c>
      <c r="G464" t="s">
        <v>71</v>
      </c>
      <c r="H464" t="s">
        <v>51</v>
      </c>
      <c r="I464" s="4" t="str">
        <f t="shared" si="36"/>
        <v>United States</v>
      </c>
      <c r="J464" s="4" t="str">
        <f t="shared" si="35"/>
        <v>Seattle, Washington (United States)</v>
      </c>
      <c r="K464" s="4" t="str">
        <f t="shared" si="37"/>
        <v>Seattle, Washington (US)</v>
      </c>
      <c r="L464" s="4" t="str">
        <f t="shared" si="38"/>
        <v>120859</v>
      </c>
      <c r="M464" s="7" t="str">
        <f t="shared" si="39"/>
        <v>2016</v>
      </c>
    </row>
    <row r="465" spans="2:13" x14ac:dyDescent="0.3">
      <c r="B465" s="3" t="s">
        <v>17</v>
      </c>
      <c r="C465" s="4" t="s">
        <v>9</v>
      </c>
      <c r="D465" t="s">
        <v>660</v>
      </c>
      <c r="E465" t="s">
        <v>48</v>
      </c>
      <c r="F465" t="s">
        <v>70</v>
      </c>
      <c r="G465" t="s">
        <v>71</v>
      </c>
      <c r="H465" t="s">
        <v>51</v>
      </c>
      <c r="I465" s="4" t="str">
        <f t="shared" si="36"/>
        <v>United States</v>
      </c>
      <c r="J465" s="4" t="str">
        <f t="shared" si="35"/>
        <v>Seattle, Washington (United States)</v>
      </c>
      <c r="K465" s="4" t="str">
        <f t="shared" si="37"/>
        <v>Seattle, Washington (US)</v>
      </c>
      <c r="L465" s="4" t="str">
        <f t="shared" si="38"/>
        <v>127488</v>
      </c>
      <c r="M465" s="7" t="str">
        <f t="shared" si="39"/>
        <v>2014</v>
      </c>
    </row>
    <row r="466" spans="2:13" x14ac:dyDescent="0.3">
      <c r="B466" s="3" t="s">
        <v>8</v>
      </c>
      <c r="C466" s="4" t="s">
        <v>29</v>
      </c>
      <c r="D466" t="s">
        <v>661</v>
      </c>
      <c r="E466" t="s">
        <v>48</v>
      </c>
      <c r="F466" t="s">
        <v>246</v>
      </c>
      <c r="G466" t="s">
        <v>160</v>
      </c>
      <c r="H466" t="s">
        <v>51</v>
      </c>
      <c r="I466" s="4" t="str">
        <f t="shared" si="36"/>
        <v>United States</v>
      </c>
      <c r="J466" s="4" t="str">
        <f t="shared" si="35"/>
        <v>Phoenix, Arizona (United States)</v>
      </c>
      <c r="K466" s="4" t="str">
        <f t="shared" si="37"/>
        <v>Phoenix, Arizona (US)</v>
      </c>
      <c r="L466" s="4" t="str">
        <f t="shared" si="38"/>
        <v>135279</v>
      </c>
      <c r="M466" s="7" t="str">
        <f t="shared" si="39"/>
        <v>2017</v>
      </c>
    </row>
    <row r="467" spans="2:13" x14ac:dyDescent="0.3">
      <c r="B467" s="3" t="s">
        <v>8</v>
      </c>
      <c r="C467" s="4" t="s">
        <v>13</v>
      </c>
      <c r="D467" t="s">
        <v>662</v>
      </c>
      <c r="E467" t="s">
        <v>48</v>
      </c>
      <c r="F467" t="s">
        <v>246</v>
      </c>
      <c r="G467" t="s">
        <v>160</v>
      </c>
      <c r="H467" t="s">
        <v>51</v>
      </c>
      <c r="I467" s="4" t="str">
        <f t="shared" si="36"/>
        <v>United States</v>
      </c>
      <c r="J467" s="4" t="str">
        <f t="shared" si="35"/>
        <v>Phoenix, Arizona (United States)</v>
      </c>
      <c r="K467" s="4" t="str">
        <f t="shared" si="37"/>
        <v>Phoenix, Arizona (US)</v>
      </c>
      <c r="L467" s="4" t="str">
        <f t="shared" si="38"/>
        <v>115791</v>
      </c>
      <c r="M467" s="7" t="str">
        <f t="shared" si="39"/>
        <v>2014</v>
      </c>
    </row>
    <row r="468" spans="2:13" x14ac:dyDescent="0.3">
      <c r="B468" s="3" t="s">
        <v>17</v>
      </c>
      <c r="C468" s="4" t="s">
        <v>18</v>
      </c>
      <c r="D468" t="s">
        <v>663</v>
      </c>
      <c r="E468" t="s">
        <v>48</v>
      </c>
      <c r="F468" t="s">
        <v>246</v>
      </c>
      <c r="G468" t="s">
        <v>160</v>
      </c>
      <c r="H468" t="s">
        <v>51</v>
      </c>
      <c r="I468" s="4" t="str">
        <f t="shared" si="36"/>
        <v>United States</v>
      </c>
      <c r="J468" s="4" t="str">
        <f t="shared" si="35"/>
        <v>Phoenix, Arizona (United States)</v>
      </c>
      <c r="K468" s="4" t="str">
        <f t="shared" si="37"/>
        <v>Phoenix, Arizona (US)</v>
      </c>
      <c r="L468" s="4" t="str">
        <f t="shared" si="38"/>
        <v>103247</v>
      </c>
      <c r="M468" s="7" t="str">
        <f t="shared" si="39"/>
        <v>2017</v>
      </c>
    </row>
    <row r="469" spans="2:13" x14ac:dyDescent="0.3">
      <c r="B469" s="3" t="s">
        <v>8</v>
      </c>
      <c r="C469" s="4" t="s">
        <v>13</v>
      </c>
      <c r="D469" t="s">
        <v>664</v>
      </c>
      <c r="E469" t="s">
        <v>48</v>
      </c>
      <c r="F469" t="s">
        <v>246</v>
      </c>
      <c r="G469" t="s">
        <v>160</v>
      </c>
      <c r="H469" t="s">
        <v>51</v>
      </c>
      <c r="I469" s="4" t="str">
        <f t="shared" si="36"/>
        <v>United States</v>
      </c>
      <c r="J469" s="4" t="str">
        <f t="shared" si="35"/>
        <v>Phoenix, Arizona (United States)</v>
      </c>
      <c r="K469" s="4" t="str">
        <f t="shared" si="37"/>
        <v>Phoenix, Arizona (US)</v>
      </c>
      <c r="L469" s="4" t="str">
        <f t="shared" si="38"/>
        <v>100209</v>
      </c>
      <c r="M469" s="7" t="str">
        <f t="shared" si="39"/>
        <v>2017</v>
      </c>
    </row>
    <row r="470" spans="2:13" x14ac:dyDescent="0.3">
      <c r="B470" s="3" t="s">
        <v>8</v>
      </c>
      <c r="C470" s="4" t="s">
        <v>21</v>
      </c>
      <c r="D470" t="s">
        <v>665</v>
      </c>
      <c r="E470" t="s">
        <v>48</v>
      </c>
      <c r="F470" t="s">
        <v>246</v>
      </c>
      <c r="G470" t="s">
        <v>160</v>
      </c>
      <c r="H470" t="s">
        <v>51</v>
      </c>
      <c r="I470" s="4" t="str">
        <f t="shared" si="36"/>
        <v>United States</v>
      </c>
      <c r="J470" s="4" t="str">
        <f t="shared" si="35"/>
        <v>Phoenix, Arizona (United States)</v>
      </c>
      <c r="K470" s="4" t="str">
        <f t="shared" si="37"/>
        <v>Phoenix, Arizona (US)</v>
      </c>
      <c r="L470" s="4" t="str">
        <f t="shared" si="38"/>
        <v>159366</v>
      </c>
      <c r="M470" s="7" t="str">
        <f t="shared" si="39"/>
        <v>2017</v>
      </c>
    </row>
    <row r="471" spans="2:13" x14ac:dyDescent="0.3">
      <c r="B471" s="3" t="s">
        <v>17</v>
      </c>
      <c r="C471" s="4" t="s">
        <v>18</v>
      </c>
      <c r="D471" t="s">
        <v>666</v>
      </c>
      <c r="E471" t="s">
        <v>48</v>
      </c>
      <c r="F471" t="s">
        <v>667</v>
      </c>
      <c r="G471" t="s">
        <v>119</v>
      </c>
      <c r="H471" t="s">
        <v>75</v>
      </c>
      <c r="I471" s="4" t="str">
        <f t="shared" si="36"/>
        <v>United States</v>
      </c>
      <c r="J471" s="4" t="str">
        <f t="shared" si="35"/>
        <v>Park Ridge, Illinois (United States)</v>
      </c>
      <c r="K471" s="4" t="str">
        <f t="shared" si="37"/>
        <v>Park Ridge, Illinois (US)</v>
      </c>
      <c r="L471" s="4" t="str">
        <f t="shared" si="38"/>
        <v>145499</v>
      </c>
      <c r="M471" s="7" t="str">
        <f t="shared" si="39"/>
        <v>2016</v>
      </c>
    </row>
    <row r="472" spans="2:13" x14ac:dyDescent="0.3">
      <c r="B472" s="3" t="s">
        <v>8</v>
      </c>
      <c r="C472" s="4" t="s">
        <v>18</v>
      </c>
      <c r="D472" t="s">
        <v>668</v>
      </c>
      <c r="E472" t="s">
        <v>48</v>
      </c>
      <c r="F472" t="s">
        <v>669</v>
      </c>
      <c r="G472" t="s">
        <v>74</v>
      </c>
      <c r="H472" t="s">
        <v>75</v>
      </c>
      <c r="I472" s="4" t="str">
        <f t="shared" si="36"/>
        <v>United States</v>
      </c>
      <c r="J472" s="4" t="str">
        <f t="shared" si="35"/>
        <v>Amarillo, Texas (United States)</v>
      </c>
      <c r="K472" s="4" t="str">
        <f t="shared" si="37"/>
        <v>Amarillo, Texas (US)</v>
      </c>
      <c r="L472" s="4" t="str">
        <f t="shared" si="38"/>
        <v>157035</v>
      </c>
      <c r="M472" s="7" t="str">
        <f t="shared" si="39"/>
        <v>2015</v>
      </c>
    </row>
    <row r="473" spans="2:13" x14ac:dyDescent="0.3">
      <c r="B473" s="3" t="s">
        <v>17</v>
      </c>
      <c r="C473" s="4" t="s">
        <v>13</v>
      </c>
      <c r="D473" t="s">
        <v>670</v>
      </c>
      <c r="E473" t="s">
        <v>48</v>
      </c>
      <c r="F473" t="s">
        <v>157</v>
      </c>
      <c r="G473" t="s">
        <v>119</v>
      </c>
      <c r="H473" t="s">
        <v>75</v>
      </c>
      <c r="I473" s="4" t="str">
        <f t="shared" si="36"/>
        <v>United States</v>
      </c>
      <c r="J473" s="4" t="str">
        <f t="shared" si="35"/>
        <v>Chicago, Illinois (United States)</v>
      </c>
      <c r="K473" s="4" t="str">
        <f t="shared" si="37"/>
        <v>Chicago, Illinois (US)</v>
      </c>
      <c r="L473" s="4" t="str">
        <f t="shared" si="38"/>
        <v>144939</v>
      </c>
      <c r="M473" s="7" t="str">
        <f t="shared" si="39"/>
        <v>2016</v>
      </c>
    </row>
    <row r="474" spans="2:13" x14ac:dyDescent="0.3">
      <c r="B474" s="3" t="s">
        <v>8</v>
      </c>
      <c r="C474" s="4" t="s">
        <v>13</v>
      </c>
      <c r="D474" t="s">
        <v>671</v>
      </c>
      <c r="E474" t="s">
        <v>48</v>
      </c>
      <c r="F474" t="s">
        <v>672</v>
      </c>
      <c r="G474" t="s">
        <v>142</v>
      </c>
      <c r="H474" t="s">
        <v>96</v>
      </c>
      <c r="I474" s="4" t="str">
        <f t="shared" si="36"/>
        <v>United States</v>
      </c>
      <c r="J474" s="4" t="str">
        <f t="shared" si="35"/>
        <v>Lindenhurst, New York (United States)</v>
      </c>
      <c r="K474" s="4" t="str">
        <f t="shared" si="37"/>
        <v>Lindenhurst, New York (US)</v>
      </c>
      <c r="L474" s="4" t="str">
        <f t="shared" si="38"/>
        <v>163419</v>
      </c>
      <c r="M474" s="7" t="str">
        <f t="shared" si="39"/>
        <v>2014</v>
      </c>
    </row>
    <row r="475" spans="2:13" x14ac:dyDescent="0.3">
      <c r="B475" s="3" t="s">
        <v>8</v>
      </c>
      <c r="C475" s="4" t="s">
        <v>13</v>
      </c>
      <c r="D475" t="s">
        <v>673</v>
      </c>
      <c r="E475" t="s">
        <v>48</v>
      </c>
      <c r="F475" t="s">
        <v>86</v>
      </c>
      <c r="G475" t="s">
        <v>50</v>
      </c>
      <c r="H475" t="s">
        <v>51</v>
      </c>
      <c r="I475" s="4" t="str">
        <f t="shared" si="36"/>
        <v>United States</v>
      </c>
      <c r="J475" s="4" t="str">
        <f t="shared" si="35"/>
        <v>San Francisco, California (United States)</v>
      </c>
      <c r="K475" s="4" t="str">
        <f t="shared" si="37"/>
        <v>San Francisco, California (US)</v>
      </c>
      <c r="L475" s="4" t="str">
        <f t="shared" si="38"/>
        <v>100314</v>
      </c>
      <c r="M475" s="7" t="str">
        <f t="shared" si="39"/>
        <v>2017</v>
      </c>
    </row>
    <row r="476" spans="2:13" x14ac:dyDescent="0.3">
      <c r="B476" s="3" t="s">
        <v>8</v>
      </c>
      <c r="C476" s="4" t="s">
        <v>13</v>
      </c>
      <c r="D476" t="s">
        <v>674</v>
      </c>
      <c r="E476" t="s">
        <v>48</v>
      </c>
      <c r="F476" t="s">
        <v>86</v>
      </c>
      <c r="G476" t="s">
        <v>50</v>
      </c>
      <c r="H476" t="s">
        <v>51</v>
      </c>
      <c r="I476" s="4" t="str">
        <f t="shared" si="36"/>
        <v>United States</v>
      </c>
      <c r="J476" s="4" t="str">
        <f t="shared" si="35"/>
        <v>San Francisco, California (United States)</v>
      </c>
      <c r="K476" s="4" t="str">
        <f t="shared" si="37"/>
        <v>San Francisco, California (US)</v>
      </c>
      <c r="L476" s="4" t="str">
        <f t="shared" si="38"/>
        <v>146829</v>
      </c>
      <c r="M476" s="7" t="str">
        <f t="shared" si="39"/>
        <v>2015</v>
      </c>
    </row>
    <row r="477" spans="2:13" x14ac:dyDescent="0.3">
      <c r="B477" s="3" t="s">
        <v>8</v>
      </c>
      <c r="C477" s="4" t="s">
        <v>21</v>
      </c>
      <c r="D477" t="s">
        <v>675</v>
      </c>
      <c r="E477" t="s">
        <v>48</v>
      </c>
      <c r="F477" t="s">
        <v>86</v>
      </c>
      <c r="G477" t="s">
        <v>50</v>
      </c>
      <c r="H477" t="s">
        <v>51</v>
      </c>
      <c r="I477" s="4" t="str">
        <f t="shared" si="36"/>
        <v>United States</v>
      </c>
      <c r="J477" s="4" t="str">
        <f t="shared" si="35"/>
        <v>San Francisco, California (United States)</v>
      </c>
      <c r="K477" s="4" t="str">
        <f t="shared" si="37"/>
        <v>San Francisco, California (US)</v>
      </c>
      <c r="L477" s="4" t="str">
        <f t="shared" si="38"/>
        <v>167899</v>
      </c>
      <c r="M477" s="7" t="str">
        <f t="shared" si="39"/>
        <v>2017</v>
      </c>
    </row>
    <row r="478" spans="2:13" x14ac:dyDescent="0.3">
      <c r="B478" s="3" t="s">
        <v>8</v>
      </c>
      <c r="C478" s="4" t="s">
        <v>9</v>
      </c>
      <c r="D478" t="s">
        <v>676</v>
      </c>
      <c r="E478" t="s">
        <v>48</v>
      </c>
      <c r="F478" t="s">
        <v>86</v>
      </c>
      <c r="G478" t="s">
        <v>50</v>
      </c>
      <c r="H478" t="s">
        <v>51</v>
      </c>
      <c r="I478" s="4" t="str">
        <f t="shared" si="36"/>
        <v>United States</v>
      </c>
      <c r="J478" s="4" t="str">
        <f t="shared" si="35"/>
        <v>San Francisco, California (United States)</v>
      </c>
      <c r="K478" s="4" t="str">
        <f t="shared" si="37"/>
        <v>San Francisco, California (US)</v>
      </c>
      <c r="L478" s="4" t="str">
        <f t="shared" si="38"/>
        <v>153549</v>
      </c>
      <c r="M478" s="7" t="str">
        <f t="shared" si="39"/>
        <v>2015</v>
      </c>
    </row>
    <row r="479" spans="2:13" x14ac:dyDescent="0.3">
      <c r="B479" s="3" t="s">
        <v>8</v>
      </c>
      <c r="C479" s="4" t="s">
        <v>21</v>
      </c>
      <c r="D479" t="s">
        <v>677</v>
      </c>
      <c r="E479" t="s">
        <v>48</v>
      </c>
      <c r="F479" t="s">
        <v>86</v>
      </c>
      <c r="G479" t="s">
        <v>50</v>
      </c>
      <c r="H479" t="s">
        <v>51</v>
      </c>
      <c r="I479" s="4" t="str">
        <f t="shared" si="36"/>
        <v>United States</v>
      </c>
      <c r="J479" s="4" t="str">
        <f t="shared" si="35"/>
        <v>San Francisco, California (United States)</v>
      </c>
      <c r="K479" s="4" t="str">
        <f t="shared" si="37"/>
        <v>San Francisco, California (US)</v>
      </c>
      <c r="L479" s="4" t="str">
        <f t="shared" si="38"/>
        <v>110023</v>
      </c>
      <c r="M479" s="7" t="str">
        <f t="shared" si="39"/>
        <v>2016</v>
      </c>
    </row>
    <row r="480" spans="2:13" x14ac:dyDescent="0.3">
      <c r="B480" s="3" t="s">
        <v>17</v>
      </c>
      <c r="C480" s="4" t="s">
        <v>29</v>
      </c>
      <c r="D480" t="s">
        <v>678</v>
      </c>
      <c r="E480" t="s">
        <v>48</v>
      </c>
      <c r="F480" t="s">
        <v>86</v>
      </c>
      <c r="G480" t="s">
        <v>50</v>
      </c>
      <c r="H480" t="s">
        <v>51</v>
      </c>
      <c r="I480" s="4" t="str">
        <f t="shared" si="36"/>
        <v>United States</v>
      </c>
      <c r="J480" s="4" t="str">
        <f t="shared" si="35"/>
        <v>San Francisco, California (United States)</v>
      </c>
      <c r="K480" s="4" t="str">
        <f t="shared" si="37"/>
        <v>San Francisco, California (US)</v>
      </c>
      <c r="L480" s="4" t="str">
        <f t="shared" si="38"/>
        <v>105585</v>
      </c>
      <c r="M480" s="7" t="str">
        <f t="shared" si="39"/>
        <v>2016</v>
      </c>
    </row>
    <row r="481" spans="2:13" x14ac:dyDescent="0.3">
      <c r="B481" s="3" t="s">
        <v>17</v>
      </c>
      <c r="C481" s="4" t="s">
        <v>21</v>
      </c>
      <c r="D481" t="s">
        <v>679</v>
      </c>
      <c r="E481" t="s">
        <v>48</v>
      </c>
      <c r="F481" t="s">
        <v>49</v>
      </c>
      <c r="G481" t="s">
        <v>50</v>
      </c>
      <c r="H481" t="s">
        <v>51</v>
      </c>
      <c r="I481" s="4" t="str">
        <f t="shared" si="36"/>
        <v>United States</v>
      </c>
      <c r="J481" s="4" t="str">
        <f t="shared" si="35"/>
        <v>Los Angeles, California (United States)</v>
      </c>
      <c r="K481" s="4" t="str">
        <f t="shared" si="37"/>
        <v>Los Angeles, California (US)</v>
      </c>
      <c r="L481" s="4" t="str">
        <f t="shared" si="38"/>
        <v>117639</v>
      </c>
      <c r="M481" s="7" t="str">
        <f t="shared" si="39"/>
        <v>2014</v>
      </c>
    </row>
    <row r="482" spans="2:13" x14ac:dyDescent="0.3">
      <c r="B482" s="3" t="s">
        <v>8</v>
      </c>
      <c r="C482" s="4" t="s">
        <v>21</v>
      </c>
      <c r="D482" t="s">
        <v>680</v>
      </c>
      <c r="E482" t="s">
        <v>48</v>
      </c>
      <c r="F482" t="s">
        <v>145</v>
      </c>
      <c r="G482" t="s">
        <v>142</v>
      </c>
      <c r="H482" t="s">
        <v>96</v>
      </c>
      <c r="I482" s="4" t="str">
        <f t="shared" si="36"/>
        <v>United States</v>
      </c>
      <c r="J482" s="4" t="str">
        <f t="shared" si="35"/>
        <v>Troy, New York (United States)</v>
      </c>
      <c r="K482" s="4" t="str">
        <f t="shared" si="37"/>
        <v>Troy, New York (US)</v>
      </c>
      <c r="L482" s="4" t="str">
        <f t="shared" si="38"/>
        <v>162537</v>
      </c>
      <c r="M482" s="7" t="str">
        <f t="shared" si="39"/>
        <v>2015</v>
      </c>
    </row>
    <row r="483" spans="2:13" x14ac:dyDescent="0.3">
      <c r="B483" s="3" t="s">
        <v>17</v>
      </c>
      <c r="C483" s="4" t="s">
        <v>29</v>
      </c>
      <c r="D483" t="s">
        <v>681</v>
      </c>
      <c r="E483" t="s">
        <v>48</v>
      </c>
      <c r="F483" t="s">
        <v>141</v>
      </c>
      <c r="G483" t="s">
        <v>142</v>
      </c>
      <c r="H483" t="s">
        <v>96</v>
      </c>
      <c r="I483" s="4" t="str">
        <f t="shared" si="36"/>
        <v>United States</v>
      </c>
      <c r="J483" s="4" t="str">
        <f t="shared" si="35"/>
        <v>New York City, New York (United States)</v>
      </c>
      <c r="K483" s="4" t="str">
        <f t="shared" si="37"/>
        <v>New York City, New York (US)</v>
      </c>
      <c r="L483" s="4" t="str">
        <f t="shared" si="38"/>
        <v>155488</v>
      </c>
      <c r="M483" s="7" t="str">
        <f t="shared" si="39"/>
        <v>2016</v>
      </c>
    </row>
    <row r="484" spans="2:13" x14ac:dyDescent="0.3">
      <c r="B484" s="3" t="s">
        <v>17</v>
      </c>
      <c r="C484" s="4" t="s">
        <v>9</v>
      </c>
      <c r="D484" t="s">
        <v>682</v>
      </c>
      <c r="E484" t="s">
        <v>48</v>
      </c>
      <c r="F484" t="s">
        <v>141</v>
      </c>
      <c r="G484" t="s">
        <v>142</v>
      </c>
      <c r="H484" t="s">
        <v>96</v>
      </c>
      <c r="I484" s="4" t="str">
        <f t="shared" si="36"/>
        <v>United States</v>
      </c>
      <c r="J484" s="4" t="str">
        <f t="shared" si="35"/>
        <v>New York City, New York (United States)</v>
      </c>
      <c r="K484" s="4" t="str">
        <f t="shared" si="37"/>
        <v>New York City, New York (US)</v>
      </c>
      <c r="L484" s="4" t="str">
        <f t="shared" si="38"/>
        <v>124891</v>
      </c>
      <c r="M484" s="7" t="str">
        <f t="shared" si="39"/>
        <v>2015</v>
      </c>
    </row>
    <row r="485" spans="2:13" x14ac:dyDescent="0.3">
      <c r="B485" s="3" t="s">
        <v>8</v>
      </c>
      <c r="C485" s="4" t="s">
        <v>21</v>
      </c>
      <c r="D485" t="s">
        <v>683</v>
      </c>
      <c r="E485" t="s">
        <v>48</v>
      </c>
      <c r="F485" t="s">
        <v>404</v>
      </c>
      <c r="G485" t="s">
        <v>50</v>
      </c>
      <c r="H485" t="s">
        <v>51</v>
      </c>
      <c r="I485" s="4" t="str">
        <f t="shared" si="36"/>
        <v>United States</v>
      </c>
      <c r="J485" s="4" t="str">
        <f t="shared" si="35"/>
        <v>San Diego, California (United States)</v>
      </c>
      <c r="K485" s="4" t="str">
        <f t="shared" si="37"/>
        <v>San Diego, California (US)</v>
      </c>
      <c r="L485" s="4" t="str">
        <f t="shared" si="38"/>
        <v>126445</v>
      </c>
      <c r="M485" s="7" t="str">
        <f t="shared" si="39"/>
        <v>2015</v>
      </c>
    </row>
    <row r="486" spans="2:13" x14ac:dyDescent="0.3">
      <c r="B486" s="3" t="s">
        <v>17</v>
      </c>
      <c r="C486" s="4" t="s">
        <v>13</v>
      </c>
      <c r="D486" t="s">
        <v>684</v>
      </c>
      <c r="E486" t="s">
        <v>48</v>
      </c>
      <c r="F486" t="s">
        <v>141</v>
      </c>
      <c r="G486" t="s">
        <v>142</v>
      </c>
      <c r="H486" t="s">
        <v>96</v>
      </c>
      <c r="I486" s="4" t="str">
        <f t="shared" si="36"/>
        <v>United States</v>
      </c>
      <c r="J486" s="4" t="str">
        <f t="shared" si="35"/>
        <v>New York City, New York (United States)</v>
      </c>
      <c r="K486" s="4" t="str">
        <f t="shared" si="37"/>
        <v>New York City, New York (US)</v>
      </c>
      <c r="L486" s="4" t="str">
        <f t="shared" si="38"/>
        <v>111199</v>
      </c>
      <c r="M486" s="7" t="str">
        <f t="shared" si="39"/>
        <v>2015</v>
      </c>
    </row>
    <row r="487" spans="2:13" x14ac:dyDescent="0.3">
      <c r="B487" s="3" t="s">
        <v>17</v>
      </c>
      <c r="C487" s="4" t="s">
        <v>18</v>
      </c>
      <c r="D487" t="s">
        <v>685</v>
      </c>
      <c r="E487" t="s">
        <v>48</v>
      </c>
      <c r="F487" t="s">
        <v>141</v>
      </c>
      <c r="G487" t="s">
        <v>142</v>
      </c>
      <c r="H487" t="s">
        <v>96</v>
      </c>
      <c r="I487" s="4" t="str">
        <f t="shared" si="36"/>
        <v>United States</v>
      </c>
      <c r="J487" s="4" t="str">
        <f t="shared" si="35"/>
        <v>New York City, New York (United States)</v>
      </c>
      <c r="K487" s="4" t="str">
        <f t="shared" si="37"/>
        <v>New York City, New York (US)</v>
      </c>
      <c r="L487" s="4" t="str">
        <f t="shared" si="38"/>
        <v>105312</v>
      </c>
      <c r="M487" s="7" t="str">
        <f t="shared" si="39"/>
        <v>2015</v>
      </c>
    </row>
    <row r="488" spans="2:13" x14ac:dyDescent="0.3">
      <c r="B488" s="3" t="s">
        <v>8</v>
      </c>
      <c r="C488" s="4" t="s">
        <v>9</v>
      </c>
      <c r="D488" t="s">
        <v>686</v>
      </c>
      <c r="E488" t="s">
        <v>48</v>
      </c>
      <c r="F488" t="s">
        <v>49</v>
      </c>
      <c r="G488" t="s">
        <v>50</v>
      </c>
      <c r="H488" t="s">
        <v>51</v>
      </c>
      <c r="I488" s="4" t="str">
        <f t="shared" si="36"/>
        <v>United States</v>
      </c>
      <c r="J488" s="4" t="str">
        <f t="shared" si="35"/>
        <v>Los Angeles, California (United States)</v>
      </c>
      <c r="K488" s="4" t="str">
        <f t="shared" si="37"/>
        <v>Los Angeles, California (US)</v>
      </c>
      <c r="L488" s="4" t="str">
        <f t="shared" si="38"/>
        <v>106705</v>
      </c>
      <c r="M488" s="7" t="str">
        <f t="shared" si="39"/>
        <v>2017</v>
      </c>
    </row>
    <row r="489" spans="2:13" x14ac:dyDescent="0.3">
      <c r="B489" s="3" t="s">
        <v>17</v>
      </c>
      <c r="C489" s="4" t="s">
        <v>13</v>
      </c>
      <c r="D489" t="s">
        <v>687</v>
      </c>
      <c r="E489" t="s">
        <v>48</v>
      </c>
      <c r="F489" t="s">
        <v>49</v>
      </c>
      <c r="G489" t="s">
        <v>50</v>
      </c>
      <c r="H489" t="s">
        <v>51</v>
      </c>
      <c r="I489" s="4" t="str">
        <f t="shared" si="36"/>
        <v>United States</v>
      </c>
      <c r="J489" s="4" t="str">
        <f t="shared" si="35"/>
        <v>Los Angeles, California (United States)</v>
      </c>
      <c r="K489" s="4" t="str">
        <f t="shared" si="37"/>
        <v>Los Angeles, California (US)</v>
      </c>
      <c r="L489" s="4" t="str">
        <f t="shared" si="38"/>
        <v>135034</v>
      </c>
      <c r="M489" s="7" t="str">
        <f t="shared" si="39"/>
        <v>2017</v>
      </c>
    </row>
    <row r="490" spans="2:13" x14ac:dyDescent="0.3">
      <c r="B490" s="3" t="s">
        <v>17</v>
      </c>
      <c r="C490" s="4" t="s">
        <v>21</v>
      </c>
      <c r="D490" t="s">
        <v>688</v>
      </c>
      <c r="E490" t="s">
        <v>48</v>
      </c>
      <c r="F490" t="s">
        <v>49</v>
      </c>
      <c r="G490" t="s">
        <v>50</v>
      </c>
      <c r="H490" t="s">
        <v>51</v>
      </c>
      <c r="I490" s="4" t="str">
        <f t="shared" si="36"/>
        <v>United States</v>
      </c>
      <c r="J490" s="4" t="str">
        <f t="shared" si="35"/>
        <v>Los Angeles, California (United States)</v>
      </c>
      <c r="K490" s="4" t="str">
        <f t="shared" si="37"/>
        <v>Los Angeles, California (US)</v>
      </c>
      <c r="L490" s="4" t="str">
        <f t="shared" si="38"/>
        <v>158540</v>
      </c>
      <c r="M490" s="7" t="str">
        <f t="shared" si="39"/>
        <v>2014</v>
      </c>
    </row>
    <row r="491" spans="2:13" x14ac:dyDescent="0.3">
      <c r="B491" s="3" t="s">
        <v>8</v>
      </c>
      <c r="C491" s="4" t="s">
        <v>13</v>
      </c>
      <c r="D491" t="s">
        <v>689</v>
      </c>
      <c r="E491" t="s">
        <v>48</v>
      </c>
      <c r="F491" t="s">
        <v>157</v>
      </c>
      <c r="G491" t="s">
        <v>119</v>
      </c>
      <c r="H491" t="s">
        <v>75</v>
      </c>
      <c r="I491" s="4" t="str">
        <f t="shared" si="36"/>
        <v>United States</v>
      </c>
      <c r="J491" s="4" t="str">
        <f t="shared" si="35"/>
        <v>Chicago, Illinois (United States)</v>
      </c>
      <c r="K491" s="4" t="str">
        <f t="shared" si="37"/>
        <v>Chicago, Illinois (US)</v>
      </c>
      <c r="L491" s="4" t="str">
        <f t="shared" si="38"/>
        <v>118437</v>
      </c>
      <c r="M491" s="7" t="str">
        <f t="shared" si="39"/>
        <v>2017</v>
      </c>
    </row>
    <row r="492" spans="2:13" x14ac:dyDescent="0.3">
      <c r="B492" s="3" t="s">
        <v>17</v>
      </c>
      <c r="C492" s="4" t="s">
        <v>9</v>
      </c>
      <c r="D492" t="s">
        <v>690</v>
      </c>
      <c r="E492" t="s">
        <v>48</v>
      </c>
      <c r="F492" t="s">
        <v>691</v>
      </c>
      <c r="G492" t="s">
        <v>74</v>
      </c>
      <c r="H492" t="s">
        <v>75</v>
      </c>
      <c r="I492" s="4" t="str">
        <f t="shared" si="36"/>
        <v>United States</v>
      </c>
      <c r="J492" s="4" t="str">
        <f t="shared" si="35"/>
        <v>Huntsville, Texas (United States)</v>
      </c>
      <c r="K492" s="4" t="str">
        <f t="shared" si="37"/>
        <v>Huntsville, Texas (US)</v>
      </c>
      <c r="L492" s="4" t="str">
        <f t="shared" si="38"/>
        <v>126214</v>
      </c>
      <c r="M492" s="7" t="str">
        <f t="shared" si="39"/>
        <v>2015</v>
      </c>
    </row>
    <row r="493" spans="2:13" x14ac:dyDescent="0.3">
      <c r="B493" s="3" t="s">
        <v>17</v>
      </c>
      <c r="C493" s="4" t="s">
        <v>18</v>
      </c>
      <c r="D493" t="s">
        <v>692</v>
      </c>
      <c r="E493" t="s">
        <v>48</v>
      </c>
      <c r="F493" t="s">
        <v>691</v>
      </c>
      <c r="G493" t="s">
        <v>74</v>
      </c>
      <c r="H493" t="s">
        <v>75</v>
      </c>
      <c r="I493" s="4" t="str">
        <f t="shared" si="36"/>
        <v>United States</v>
      </c>
      <c r="J493" s="4" t="str">
        <f t="shared" si="35"/>
        <v>Huntsville, Texas (United States)</v>
      </c>
      <c r="K493" s="4" t="str">
        <f t="shared" si="37"/>
        <v>Huntsville, Texas (US)</v>
      </c>
      <c r="L493" s="4" t="str">
        <f t="shared" si="38"/>
        <v>133025</v>
      </c>
      <c r="M493" s="7" t="str">
        <f t="shared" si="39"/>
        <v>2015</v>
      </c>
    </row>
    <row r="494" spans="2:13" x14ac:dyDescent="0.3">
      <c r="B494" s="3" t="s">
        <v>8</v>
      </c>
      <c r="C494" s="4" t="s">
        <v>18</v>
      </c>
      <c r="D494" t="s">
        <v>693</v>
      </c>
      <c r="E494" t="s">
        <v>48</v>
      </c>
      <c r="F494" t="s">
        <v>691</v>
      </c>
      <c r="G494" t="s">
        <v>74</v>
      </c>
      <c r="H494" t="s">
        <v>75</v>
      </c>
      <c r="I494" s="4" t="str">
        <f t="shared" si="36"/>
        <v>United States</v>
      </c>
      <c r="J494" s="4" t="str">
        <f t="shared" si="35"/>
        <v>Huntsville, Texas (United States)</v>
      </c>
      <c r="K494" s="4" t="str">
        <f t="shared" si="37"/>
        <v>Huntsville, Texas (US)</v>
      </c>
      <c r="L494" s="4" t="str">
        <f t="shared" si="38"/>
        <v>108665</v>
      </c>
      <c r="M494" s="7" t="str">
        <f t="shared" si="39"/>
        <v>2015</v>
      </c>
    </row>
    <row r="495" spans="2:13" x14ac:dyDescent="0.3">
      <c r="B495" s="3" t="s">
        <v>8</v>
      </c>
      <c r="C495" s="4" t="s">
        <v>13</v>
      </c>
      <c r="D495" t="s">
        <v>694</v>
      </c>
      <c r="E495" t="s">
        <v>48</v>
      </c>
      <c r="F495" t="s">
        <v>190</v>
      </c>
      <c r="G495" t="s">
        <v>142</v>
      </c>
      <c r="H495" t="s">
        <v>96</v>
      </c>
      <c r="I495" s="4" t="str">
        <f t="shared" si="36"/>
        <v>United States</v>
      </c>
      <c r="J495" s="4" t="str">
        <f t="shared" si="35"/>
        <v>Rochester, New York (United States)</v>
      </c>
      <c r="K495" s="4" t="str">
        <f t="shared" si="37"/>
        <v>Rochester, New York (US)</v>
      </c>
      <c r="L495" s="4" t="str">
        <f t="shared" si="38"/>
        <v>124450</v>
      </c>
      <c r="M495" s="7" t="str">
        <f t="shared" si="39"/>
        <v>2015</v>
      </c>
    </row>
    <row r="496" spans="2:13" x14ac:dyDescent="0.3">
      <c r="B496" s="3" t="s">
        <v>8</v>
      </c>
      <c r="C496" s="4" t="s">
        <v>13</v>
      </c>
      <c r="D496" t="s">
        <v>695</v>
      </c>
      <c r="E496" t="s">
        <v>48</v>
      </c>
      <c r="F496" t="s">
        <v>190</v>
      </c>
      <c r="G496" t="s">
        <v>142</v>
      </c>
      <c r="H496" t="s">
        <v>96</v>
      </c>
      <c r="I496" s="4" t="str">
        <f t="shared" si="36"/>
        <v>United States</v>
      </c>
      <c r="J496" s="4" t="str">
        <f t="shared" si="35"/>
        <v>Rochester, New York (United States)</v>
      </c>
      <c r="K496" s="4" t="str">
        <f t="shared" si="37"/>
        <v>Rochester, New York (US)</v>
      </c>
      <c r="L496" s="4" t="str">
        <f t="shared" si="38"/>
        <v>167269</v>
      </c>
      <c r="M496" s="7" t="str">
        <f t="shared" si="39"/>
        <v>2015</v>
      </c>
    </row>
    <row r="497" spans="2:13" x14ac:dyDescent="0.3">
      <c r="B497" s="3" t="s">
        <v>8</v>
      </c>
      <c r="C497" s="4" t="s">
        <v>13</v>
      </c>
      <c r="D497" t="s">
        <v>696</v>
      </c>
      <c r="E497" t="s">
        <v>48</v>
      </c>
      <c r="F497" t="s">
        <v>70</v>
      </c>
      <c r="G497" t="s">
        <v>71</v>
      </c>
      <c r="H497" t="s">
        <v>51</v>
      </c>
      <c r="I497" s="4" t="str">
        <f t="shared" si="36"/>
        <v>United States</v>
      </c>
      <c r="J497" s="4" t="str">
        <f t="shared" si="35"/>
        <v>Seattle, Washington (United States)</v>
      </c>
      <c r="K497" s="4" t="str">
        <f t="shared" si="37"/>
        <v>Seattle, Washington (US)</v>
      </c>
      <c r="L497" s="4" t="str">
        <f t="shared" si="38"/>
        <v>106964</v>
      </c>
      <c r="M497" s="7" t="str">
        <f t="shared" si="39"/>
        <v>2017</v>
      </c>
    </row>
    <row r="498" spans="2:13" x14ac:dyDescent="0.3">
      <c r="B498" s="3" t="s">
        <v>8</v>
      </c>
      <c r="C498" s="4" t="s">
        <v>9</v>
      </c>
      <c r="D498" t="s">
        <v>697</v>
      </c>
      <c r="E498" t="s">
        <v>48</v>
      </c>
      <c r="F498" t="s">
        <v>169</v>
      </c>
      <c r="G498" t="s">
        <v>170</v>
      </c>
      <c r="H498" t="s">
        <v>44</v>
      </c>
      <c r="I498" s="4" t="str">
        <f t="shared" si="36"/>
        <v>United States</v>
      </c>
      <c r="J498" s="4" t="str">
        <f t="shared" si="35"/>
        <v>Memphis, Tennessee (United States)</v>
      </c>
      <c r="K498" s="4" t="str">
        <f t="shared" si="37"/>
        <v>Memphis, Tennessee (US)</v>
      </c>
      <c r="L498" s="4" t="str">
        <f t="shared" si="38"/>
        <v>126529</v>
      </c>
      <c r="M498" s="7" t="str">
        <f t="shared" si="39"/>
        <v>2016</v>
      </c>
    </row>
    <row r="499" spans="2:13" x14ac:dyDescent="0.3">
      <c r="B499" s="3" t="s">
        <v>17</v>
      </c>
      <c r="C499" s="4" t="s">
        <v>21</v>
      </c>
      <c r="D499" t="s">
        <v>698</v>
      </c>
      <c r="E499" t="s">
        <v>48</v>
      </c>
      <c r="F499" t="s">
        <v>699</v>
      </c>
      <c r="G499" t="s">
        <v>700</v>
      </c>
      <c r="H499" t="s">
        <v>44</v>
      </c>
      <c r="I499" s="4" t="str">
        <f t="shared" si="36"/>
        <v>United States</v>
      </c>
      <c r="J499" s="4" t="str">
        <f t="shared" si="35"/>
        <v>Fayetteville, Arkansas (United States)</v>
      </c>
      <c r="K499" s="4" t="str">
        <f t="shared" si="37"/>
        <v>Fayetteville, Arkansas (US)</v>
      </c>
      <c r="L499" s="4" t="str">
        <f t="shared" si="38"/>
        <v>163552</v>
      </c>
      <c r="M499" s="7" t="str">
        <f t="shared" si="39"/>
        <v>2014</v>
      </c>
    </row>
    <row r="500" spans="2:13" x14ac:dyDescent="0.3">
      <c r="B500" s="3" t="s">
        <v>8</v>
      </c>
      <c r="C500" s="4" t="s">
        <v>13</v>
      </c>
      <c r="D500" t="s">
        <v>701</v>
      </c>
      <c r="E500" t="s">
        <v>48</v>
      </c>
      <c r="F500" t="s">
        <v>702</v>
      </c>
      <c r="G500" t="s">
        <v>50</v>
      </c>
      <c r="H500" t="s">
        <v>51</v>
      </c>
      <c r="I500" s="4" t="str">
        <f t="shared" si="36"/>
        <v>United States</v>
      </c>
      <c r="J500" s="4" t="str">
        <f t="shared" si="35"/>
        <v>Costa Mesa, California (United States)</v>
      </c>
      <c r="K500" s="4" t="str">
        <f t="shared" si="37"/>
        <v>Costa Mesa, California (US)</v>
      </c>
      <c r="L500" s="4" t="str">
        <f t="shared" si="38"/>
        <v>109820</v>
      </c>
      <c r="M500" s="7" t="str">
        <f t="shared" si="39"/>
        <v>2016</v>
      </c>
    </row>
    <row r="501" spans="2:13" x14ac:dyDescent="0.3">
      <c r="B501" s="3" t="s">
        <v>8</v>
      </c>
      <c r="C501" s="4" t="s">
        <v>21</v>
      </c>
      <c r="D501" t="s">
        <v>703</v>
      </c>
      <c r="E501" t="s">
        <v>48</v>
      </c>
      <c r="F501" t="s">
        <v>702</v>
      </c>
      <c r="G501" t="s">
        <v>50</v>
      </c>
      <c r="H501" t="s">
        <v>51</v>
      </c>
      <c r="I501" s="4" t="str">
        <f t="shared" si="36"/>
        <v>United States</v>
      </c>
      <c r="J501" s="4" t="str">
        <f t="shared" si="35"/>
        <v>Costa Mesa, California (United States)</v>
      </c>
      <c r="K501" s="4" t="str">
        <f t="shared" si="37"/>
        <v>Costa Mesa, California (US)</v>
      </c>
      <c r="L501" s="4" t="str">
        <f t="shared" si="38"/>
        <v>113061</v>
      </c>
      <c r="M501" s="7" t="str">
        <f t="shared" si="39"/>
        <v>2016</v>
      </c>
    </row>
    <row r="502" spans="2:13" x14ac:dyDescent="0.3">
      <c r="B502" s="3" t="s">
        <v>8</v>
      </c>
      <c r="C502" s="4" t="s">
        <v>9</v>
      </c>
      <c r="D502" t="s">
        <v>704</v>
      </c>
      <c r="E502" t="s">
        <v>48</v>
      </c>
      <c r="F502" t="s">
        <v>702</v>
      </c>
      <c r="G502" t="s">
        <v>50</v>
      </c>
      <c r="H502" t="s">
        <v>51</v>
      </c>
      <c r="I502" s="4" t="str">
        <f t="shared" si="36"/>
        <v>United States</v>
      </c>
      <c r="J502" s="4" t="str">
        <f t="shared" si="35"/>
        <v>Costa Mesa, California (United States)</v>
      </c>
      <c r="K502" s="4" t="str">
        <f t="shared" si="37"/>
        <v>Costa Mesa, California (US)</v>
      </c>
      <c r="L502" s="4" t="str">
        <f t="shared" si="38"/>
        <v>127418</v>
      </c>
      <c r="M502" s="7" t="str">
        <f t="shared" si="39"/>
        <v>2015</v>
      </c>
    </row>
    <row r="503" spans="2:13" x14ac:dyDescent="0.3">
      <c r="B503" s="3" t="s">
        <v>17</v>
      </c>
      <c r="C503" s="4" t="s">
        <v>29</v>
      </c>
      <c r="D503" t="s">
        <v>705</v>
      </c>
      <c r="E503" t="s">
        <v>48</v>
      </c>
      <c r="F503" t="s">
        <v>702</v>
      </c>
      <c r="G503" t="s">
        <v>50</v>
      </c>
      <c r="H503" t="s">
        <v>51</v>
      </c>
      <c r="I503" s="4" t="str">
        <f t="shared" si="36"/>
        <v>United States</v>
      </c>
      <c r="J503" s="4" t="str">
        <f t="shared" si="35"/>
        <v>Costa Mesa, California (United States)</v>
      </c>
      <c r="K503" s="4" t="str">
        <f t="shared" si="37"/>
        <v>Costa Mesa, California (US)</v>
      </c>
      <c r="L503" s="4" t="str">
        <f t="shared" si="38"/>
        <v>121818</v>
      </c>
      <c r="M503" s="7" t="str">
        <f t="shared" si="39"/>
        <v>2017</v>
      </c>
    </row>
    <row r="504" spans="2:13" x14ac:dyDescent="0.3">
      <c r="B504" s="3" t="s">
        <v>8</v>
      </c>
      <c r="C504" s="4" t="s">
        <v>21</v>
      </c>
      <c r="D504" t="s">
        <v>706</v>
      </c>
      <c r="E504" t="s">
        <v>48</v>
      </c>
      <c r="F504" t="s">
        <v>707</v>
      </c>
      <c r="G504" t="s">
        <v>213</v>
      </c>
      <c r="H504" t="s">
        <v>51</v>
      </c>
      <c r="I504" s="4" t="str">
        <f t="shared" si="36"/>
        <v>United States</v>
      </c>
      <c r="J504" s="4" t="str">
        <f t="shared" si="35"/>
        <v>Parker, Colorado (United States)</v>
      </c>
      <c r="K504" s="4" t="str">
        <f t="shared" si="37"/>
        <v>Parker, Colorado (US)</v>
      </c>
      <c r="L504" s="4" t="str">
        <f t="shared" si="38"/>
        <v>127670</v>
      </c>
      <c r="M504" s="7" t="str">
        <f t="shared" si="39"/>
        <v>2016</v>
      </c>
    </row>
    <row r="505" spans="2:13" x14ac:dyDescent="0.3">
      <c r="B505" s="3" t="s">
        <v>8</v>
      </c>
      <c r="C505" s="4" t="s">
        <v>9</v>
      </c>
      <c r="D505" t="s">
        <v>708</v>
      </c>
      <c r="E505" t="s">
        <v>48</v>
      </c>
      <c r="F505" t="s">
        <v>707</v>
      </c>
      <c r="G505" t="s">
        <v>213</v>
      </c>
      <c r="H505" t="s">
        <v>51</v>
      </c>
      <c r="I505" s="4" t="str">
        <f t="shared" si="36"/>
        <v>United States</v>
      </c>
      <c r="J505" s="4" t="str">
        <f t="shared" si="35"/>
        <v>Parker, Colorado (United States)</v>
      </c>
      <c r="K505" s="4" t="str">
        <f t="shared" si="37"/>
        <v>Parker, Colorado (US)</v>
      </c>
      <c r="L505" s="4" t="str">
        <f t="shared" si="38"/>
        <v>102981</v>
      </c>
      <c r="M505" s="7" t="str">
        <f t="shared" si="39"/>
        <v>2016</v>
      </c>
    </row>
    <row r="506" spans="2:13" x14ac:dyDescent="0.3">
      <c r="B506" s="3" t="s">
        <v>17</v>
      </c>
      <c r="C506" s="4" t="s">
        <v>13</v>
      </c>
      <c r="D506" t="s">
        <v>709</v>
      </c>
      <c r="E506" t="s">
        <v>48</v>
      </c>
      <c r="F506" t="s">
        <v>707</v>
      </c>
      <c r="G506" t="s">
        <v>213</v>
      </c>
      <c r="H506" t="s">
        <v>51</v>
      </c>
      <c r="I506" s="4" t="str">
        <f t="shared" si="36"/>
        <v>United States</v>
      </c>
      <c r="J506" s="4" t="str">
        <f t="shared" si="35"/>
        <v>Parker, Colorado (United States)</v>
      </c>
      <c r="K506" s="4" t="str">
        <f t="shared" si="37"/>
        <v>Parker, Colorado (US)</v>
      </c>
      <c r="L506" s="4" t="str">
        <f t="shared" si="38"/>
        <v>115651</v>
      </c>
      <c r="M506" s="7" t="str">
        <f t="shared" si="39"/>
        <v>2017</v>
      </c>
    </row>
    <row r="507" spans="2:13" x14ac:dyDescent="0.3">
      <c r="B507" s="3" t="s">
        <v>8</v>
      </c>
      <c r="C507" s="4" t="s">
        <v>29</v>
      </c>
      <c r="D507" t="s">
        <v>710</v>
      </c>
      <c r="E507" t="s">
        <v>48</v>
      </c>
      <c r="F507" t="s">
        <v>707</v>
      </c>
      <c r="G507" t="s">
        <v>213</v>
      </c>
      <c r="H507" t="s">
        <v>51</v>
      </c>
      <c r="I507" s="4" t="str">
        <f t="shared" si="36"/>
        <v>United States</v>
      </c>
      <c r="J507" s="4" t="str">
        <f t="shared" si="35"/>
        <v>Parker, Colorado (United States)</v>
      </c>
      <c r="K507" s="4" t="str">
        <f t="shared" si="37"/>
        <v>Parker, Colorado (US)</v>
      </c>
      <c r="L507" s="4" t="str">
        <f t="shared" si="38"/>
        <v>152702</v>
      </c>
      <c r="M507" s="7" t="str">
        <f t="shared" si="39"/>
        <v>2017</v>
      </c>
    </row>
    <row r="508" spans="2:13" x14ac:dyDescent="0.3">
      <c r="B508" s="3" t="s">
        <v>8</v>
      </c>
      <c r="C508" s="4" t="s">
        <v>21</v>
      </c>
      <c r="D508" t="s">
        <v>711</v>
      </c>
      <c r="E508" t="s">
        <v>48</v>
      </c>
      <c r="F508" t="s">
        <v>707</v>
      </c>
      <c r="G508" t="s">
        <v>213</v>
      </c>
      <c r="H508" t="s">
        <v>51</v>
      </c>
      <c r="I508" s="4" t="str">
        <f t="shared" si="36"/>
        <v>United States</v>
      </c>
      <c r="J508" s="4" t="str">
        <f t="shared" si="35"/>
        <v>Parker, Colorado (United States)</v>
      </c>
      <c r="K508" s="4" t="str">
        <f t="shared" si="37"/>
        <v>Parker, Colorado (US)</v>
      </c>
      <c r="L508" s="4" t="str">
        <f t="shared" si="38"/>
        <v>169103</v>
      </c>
      <c r="M508" s="7" t="str">
        <f t="shared" si="39"/>
        <v>2016</v>
      </c>
    </row>
    <row r="509" spans="2:13" x14ac:dyDescent="0.3">
      <c r="B509" s="3" t="s">
        <v>8</v>
      </c>
      <c r="C509" s="4" t="s">
        <v>9</v>
      </c>
      <c r="D509" t="s">
        <v>712</v>
      </c>
      <c r="E509" t="s">
        <v>48</v>
      </c>
      <c r="F509" t="s">
        <v>141</v>
      </c>
      <c r="G509" t="s">
        <v>142</v>
      </c>
      <c r="H509" t="s">
        <v>96</v>
      </c>
      <c r="I509" s="4" t="str">
        <f t="shared" si="36"/>
        <v>United States</v>
      </c>
      <c r="J509" s="4" t="str">
        <f t="shared" si="35"/>
        <v>New York City, New York (United States)</v>
      </c>
      <c r="K509" s="4" t="str">
        <f t="shared" si="37"/>
        <v>New York City, New York (US)</v>
      </c>
      <c r="L509" s="4" t="str">
        <f t="shared" si="38"/>
        <v>139192</v>
      </c>
      <c r="M509" s="7" t="str">
        <f t="shared" si="39"/>
        <v>2014</v>
      </c>
    </row>
    <row r="510" spans="2:13" x14ac:dyDescent="0.3">
      <c r="B510" s="3" t="s">
        <v>17</v>
      </c>
      <c r="C510" s="4" t="s">
        <v>18</v>
      </c>
      <c r="D510" t="s">
        <v>713</v>
      </c>
      <c r="E510" t="s">
        <v>48</v>
      </c>
      <c r="F510" t="s">
        <v>714</v>
      </c>
      <c r="G510" t="s">
        <v>535</v>
      </c>
      <c r="H510" t="s">
        <v>44</v>
      </c>
      <c r="I510" s="4" t="str">
        <f t="shared" si="36"/>
        <v>United States</v>
      </c>
      <c r="J510" s="4" t="str">
        <f t="shared" si="35"/>
        <v>Atlanta, Georgia (United States)</v>
      </c>
      <c r="K510" s="4" t="str">
        <f t="shared" si="37"/>
        <v>Atlanta, Georgia (US)</v>
      </c>
      <c r="L510" s="4" t="str">
        <f t="shared" si="38"/>
        <v>153500</v>
      </c>
      <c r="M510" s="7" t="str">
        <f t="shared" si="39"/>
        <v>2015</v>
      </c>
    </row>
    <row r="511" spans="2:13" x14ac:dyDescent="0.3">
      <c r="B511" s="3" t="s">
        <v>17</v>
      </c>
      <c r="C511" s="4" t="s">
        <v>9</v>
      </c>
      <c r="D511" t="s">
        <v>715</v>
      </c>
      <c r="E511" t="s">
        <v>48</v>
      </c>
      <c r="F511" t="s">
        <v>714</v>
      </c>
      <c r="G511" t="s">
        <v>535</v>
      </c>
      <c r="H511" t="s">
        <v>44</v>
      </c>
      <c r="I511" s="4" t="str">
        <f t="shared" si="36"/>
        <v>United States</v>
      </c>
      <c r="J511" s="4" t="str">
        <f t="shared" si="35"/>
        <v>Atlanta, Georgia (United States)</v>
      </c>
      <c r="K511" s="4" t="str">
        <f t="shared" si="37"/>
        <v>Atlanta, Georgia (US)</v>
      </c>
      <c r="L511" s="4" t="str">
        <f t="shared" si="38"/>
        <v>110667</v>
      </c>
      <c r="M511" s="7" t="str">
        <f t="shared" si="39"/>
        <v>2015</v>
      </c>
    </row>
    <row r="512" spans="2:13" x14ac:dyDescent="0.3">
      <c r="B512" s="3" t="s">
        <v>17</v>
      </c>
      <c r="C512" s="4" t="s">
        <v>13</v>
      </c>
      <c r="D512" t="s">
        <v>716</v>
      </c>
      <c r="E512" t="s">
        <v>48</v>
      </c>
      <c r="F512" t="s">
        <v>714</v>
      </c>
      <c r="G512" t="s">
        <v>535</v>
      </c>
      <c r="H512" t="s">
        <v>44</v>
      </c>
      <c r="I512" s="4" t="str">
        <f t="shared" si="36"/>
        <v>United States</v>
      </c>
      <c r="J512" s="4" t="str">
        <f t="shared" si="35"/>
        <v>Atlanta, Georgia (United States)</v>
      </c>
      <c r="K512" s="4" t="str">
        <f t="shared" si="37"/>
        <v>Atlanta, Georgia (US)</v>
      </c>
      <c r="L512" s="4" t="str">
        <f t="shared" si="38"/>
        <v>167150</v>
      </c>
      <c r="M512" s="7" t="str">
        <f t="shared" si="39"/>
        <v>2017</v>
      </c>
    </row>
    <row r="513" spans="2:13" x14ac:dyDescent="0.3">
      <c r="B513" s="3" t="s">
        <v>8</v>
      </c>
      <c r="C513" s="4" t="s">
        <v>13</v>
      </c>
      <c r="D513" t="s">
        <v>717</v>
      </c>
      <c r="E513" t="s">
        <v>48</v>
      </c>
      <c r="F513" t="s">
        <v>714</v>
      </c>
      <c r="G513" t="s">
        <v>535</v>
      </c>
      <c r="H513" t="s">
        <v>44</v>
      </c>
      <c r="I513" s="4" t="str">
        <f t="shared" si="36"/>
        <v>United States</v>
      </c>
      <c r="J513" s="4" t="str">
        <f t="shared" si="35"/>
        <v>Atlanta, Georgia (United States)</v>
      </c>
      <c r="K513" s="4" t="str">
        <f t="shared" si="37"/>
        <v>Atlanta, Georgia (US)</v>
      </c>
      <c r="L513" s="4" t="str">
        <f t="shared" si="38"/>
        <v>105284</v>
      </c>
      <c r="M513" s="7" t="str">
        <f t="shared" si="39"/>
        <v>2016</v>
      </c>
    </row>
    <row r="514" spans="2:13" x14ac:dyDescent="0.3">
      <c r="B514" s="3" t="s">
        <v>17</v>
      </c>
      <c r="C514" s="4" t="s">
        <v>21</v>
      </c>
      <c r="D514" t="s">
        <v>718</v>
      </c>
      <c r="E514" t="s">
        <v>48</v>
      </c>
      <c r="F514" t="s">
        <v>719</v>
      </c>
      <c r="G514" t="s">
        <v>267</v>
      </c>
      <c r="H514" t="s">
        <v>75</v>
      </c>
      <c r="I514" s="4" t="str">
        <f t="shared" si="36"/>
        <v>United States</v>
      </c>
      <c r="J514" s="4" t="str">
        <f t="shared" si="35"/>
        <v>Gladstone, Missouri (United States)</v>
      </c>
      <c r="K514" s="4" t="str">
        <f t="shared" si="37"/>
        <v>Gladstone, Missouri (US)</v>
      </c>
      <c r="L514" s="4" t="str">
        <f t="shared" si="38"/>
        <v>125374</v>
      </c>
      <c r="M514" s="7" t="str">
        <f t="shared" si="39"/>
        <v>2015</v>
      </c>
    </row>
    <row r="515" spans="2:13" x14ac:dyDescent="0.3">
      <c r="B515" s="3" t="s">
        <v>17</v>
      </c>
      <c r="C515" s="4" t="s">
        <v>18</v>
      </c>
      <c r="D515" t="s">
        <v>720</v>
      </c>
      <c r="E515" t="s">
        <v>48</v>
      </c>
      <c r="F515" t="s">
        <v>719</v>
      </c>
      <c r="G515" t="s">
        <v>267</v>
      </c>
      <c r="H515" t="s">
        <v>75</v>
      </c>
      <c r="I515" s="4" t="str">
        <f t="shared" si="36"/>
        <v>United States</v>
      </c>
      <c r="J515" s="4" t="str">
        <f t="shared" si="35"/>
        <v>Gladstone, Missouri (United States)</v>
      </c>
      <c r="K515" s="4" t="str">
        <f t="shared" si="37"/>
        <v>Gladstone, Missouri (US)</v>
      </c>
      <c r="L515" s="4" t="str">
        <f t="shared" si="38"/>
        <v>161263</v>
      </c>
      <c r="M515" s="7" t="str">
        <f t="shared" si="39"/>
        <v>2015</v>
      </c>
    </row>
    <row r="516" spans="2:13" x14ac:dyDescent="0.3">
      <c r="B516" s="3" t="s">
        <v>17</v>
      </c>
      <c r="C516" s="4" t="s">
        <v>21</v>
      </c>
      <c r="D516" t="s">
        <v>721</v>
      </c>
      <c r="E516" t="s">
        <v>48</v>
      </c>
      <c r="F516" t="s">
        <v>271</v>
      </c>
      <c r="G516" t="s">
        <v>229</v>
      </c>
      <c r="H516" t="s">
        <v>96</v>
      </c>
      <c r="I516" s="4" t="str">
        <f t="shared" si="36"/>
        <v>United States</v>
      </c>
      <c r="J516" s="4" t="str">
        <f t="shared" ref="J516:J579" si="40">CONCATENATE(F516,","," ",G516," ","(",I516,")")</f>
        <v>Newark, Ohio (United States)</v>
      </c>
      <c r="K516" s="4" t="str">
        <f t="shared" si="37"/>
        <v>Newark, Ohio (US)</v>
      </c>
      <c r="L516" s="4" t="str">
        <f t="shared" si="38"/>
        <v>157686</v>
      </c>
      <c r="M516" s="7" t="str">
        <f t="shared" si="39"/>
        <v>2016</v>
      </c>
    </row>
    <row r="517" spans="2:13" x14ac:dyDescent="0.3">
      <c r="B517" s="3" t="s">
        <v>8</v>
      </c>
      <c r="C517" s="4" t="s">
        <v>9</v>
      </c>
      <c r="D517" t="s">
        <v>722</v>
      </c>
      <c r="E517" t="s">
        <v>48</v>
      </c>
      <c r="F517" t="s">
        <v>49</v>
      </c>
      <c r="G517" t="s">
        <v>50</v>
      </c>
      <c r="H517" t="s">
        <v>51</v>
      </c>
      <c r="I517" s="4" t="str">
        <f t="shared" ref="I517:I580" si="41">TRIM(E517)</f>
        <v>United States</v>
      </c>
      <c r="J517" s="4" t="str">
        <f t="shared" si="40"/>
        <v>Los Angeles, California (United States)</v>
      </c>
      <c r="K517" s="4" t="str">
        <f t="shared" ref="K517:K580" si="42">SUBSTITUTE(J517,"United States","US",1)</f>
        <v>Los Angeles, California (US)</v>
      </c>
      <c r="L517" s="4" t="str">
        <f t="shared" ref="L517:L580" si="43">RIGHT(D517,6)</f>
        <v>139955</v>
      </c>
      <c r="M517" s="7" t="str">
        <f t="shared" ref="M517:M580" si="44">MID(D517,4,4)</f>
        <v>2017</v>
      </c>
    </row>
    <row r="518" spans="2:13" x14ac:dyDescent="0.3">
      <c r="B518" s="3" t="s">
        <v>8</v>
      </c>
      <c r="C518" s="4" t="s">
        <v>9</v>
      </c>
      <c r="D518" t="s">
        <v>723</v>
      </c>
      <c r="E518" t="s">
        <v>48</v>
      </c>
      <c r="F518" t="s">
        <v>49</v>
      </c>
      <c r="G518" t="s">
        <v>50</v>
      </c>
      <c r="H518" t="s">
        <v>51</v>
      </c>
      <c r="I518" s="4" t="str">
        <f t="shared" si="41"/>
        <v>United States</v>
      </c>
      <c r="J518" s="4" t="str">
        <f t="shared" si="40"/>
        <v>Los Angeles, California (United States)</v>
      </c>
      <c r="K518" s="4" t="str">
        <f t="shared" si="42"/>
        <v>Los Angeles, California (US)</v>
      </c>
      <c r="L518" s="4" t="str">
        <f t="shared" si="43"/>
        <v>150161</v>
      </c>
      <c r="M518" s="7" t="str">
        <f t="shared" si="44"/>
        <v>2015</v>
      </c>
    </row>
    <row r="519" spans="2:13" x14ac:dyDescent="0.3">
      <c r="B519" s="3" t="s">
        <v>8</v>
      </c>
      <c r="C519" s="4" t="s">
        <v>13</v>
      </c>
      <c r="D519" t="s">
        <v>724</v>
      </c>
      <c r="E519" t="s">
        <v>48</v>
      </c>
      <c r="F519" t="s">
        <v>725</v>
      </c>
      <c r="G519" t="s">
        <v>726</v>
      </c>
      <c r="H519" t="s">
        <v>51</v>
      </c>
      <c r="I519" s="4" t="str">
        <f t="shared" si="41"/>
        <v>United States</v>
      </c>
      <c r="J519" s="4" t="str">
        <f t="shared" si="40"/>
        <v>Great Falls, Montana (United States)</v>
      </c>
      <c r="K519" s="4" t="str">
        <f t="shared" si="42"/>
        <v>Great Falls, Montana (US)</v>
      </c>
      <c r="L519" s="4" t="str">
        <f t="shared" si="43"/>
        <v>144652</v>
      </c>
      <c r="M519" s="7" t="str">
        <f t="shared" si="44"/>
        <v>2015</v>
      </c>
    </row>
    <row r="520" spans="2:13" x14ac:dyDescent="0.3">
      <c r="B520" s="3" t="s">
        <v>8</v>
      </c>
      <c r="C520" s="4" t="s">
        <v>21</v>
      </c>
      <c r="D520" t="s">
        <v>727</v>
      </c>
      <c r="E520" t="s">
        <v>48</v>
      </c>
      <c r="F520" t="s">
        <v>725</v>
      </c>
      <c r="G520" t="s">
        <v>726</v>
      </c>
      <c r="H520" t="s">
        <v>51</v>
      </c>
      <c r="I520" s="4" t="str">
        <f t="shared" si="41"/>
        <v>United States</v>
      </c>
      <c r="J520" s="4" t="str">
        <f t="shared" si="40"/>
        <v>Great Falls, Montana (United States)</v>
      </c>
      <c r="K520" s="4" t="str">
        <f t="shared" si="42"/>
        <v>Great Falls, Montana (US)</v>
      </c>
      <c r="L520" s="4" t="str">
        <f t="shared" si="43"/>
        <v>152814</v>
      </c>
      <c r="M520" s="7" t="str">
        <f t="shared" si="44"/>
        <v>2016</v>
      </c>
    </row>
    <row r="521" spans="2:13" x14ac:dyDescent="0.3">
      <c r="B521" s="3" t="s">
        <v>8</v>
      </c>
      <c r="C521" s="4" t="s">
        <v>29</v>
      </c>
      <c r="D521" t="s">
        <v>728</v>
      </c>
      <c r="E521" t="s">
        <v>48</v>
      </c>
      <c r="F521" t="s">
        <v>725</v>
      </c>
      <c r="G521" t="s">
        <v>726</v>
      </c>
      <c r="H521" t="s">
        <v>51</v>
      </c>
      <c r="I521" s="4" t="str">
        <f t="shared" si="41"/>
        <v>United States</v>
      </c>
      <c r="J521" s="4" t="str">
        <f t="shared" si="40"/>
        <v>Great Falls, Montana (United States)</v>
      </c>
      <c r="K521" s="4" t="str">
        <f t="shared" si="42"/>
        <v>Great Falls, Montana (US)</v>
      </c>
      <c r="L521" s="4" t="str">
        <f t="shared" si="43"/>
        <v>106943</v>
      </c>
      <c r="M521" s="7" t="str">
        <f t="shared" si="44"/>
        <v>2017</v>
      </c>
    </row>
    <row r="522" spans="2:13" x14ac:dyDescent="0.3">
      <c r="B522" s="3" t="s">
        <v>8</v>
      </c>
      <c r="C522" s="4" t="s">
        <v>21</v>
      </c>
      <c r="D522" t="s">
        <v>729</v>
      </c>
      <c r="E522" t="s">
        <v>48</v>
      </c>
      <c r="F522" t="s">
        <v>725</v>
      </c>
      <c r="G522" t="s">
        <v>726</v>
      </c>
      <c r="H522" t="s">
        <v>51</v>
      </c>
      <c r="I522" s="4" t="str">
        <f t="shared" si="41"/>
        <v>United States</v>
      </c>
      <c r="J522" s="4" t="str">
        <f t="shared" si="40"/>
        <v>Great Falls, Montana (United States)</v>
      </c>
      <c r="K522" s="4" t="str">
        <f t="shared" si="42"/>
        <v>Great Falls, Montana (US)</v>
      </c>
      <c r="L522" s="4" t="str">
        <f t="shared" si="43"/>
        <v>134348</v>
      </c>
      <c r="M522" s="7" t="str">
        <f t="shared" si="44"/>
        <v>2016</v>
      </c>
    </row>
    <row r="523" spans="2:13" x14ac:dyDescent="0.3">
      <c r="B523" s="3" t="s">
        <v>8</v>
      </c>
      <c r="C523" s="4" t="s">
        <v>9</v>
      </c>
      <c r="D523" t="s">
        <v>730</v>
      </c>
      <c r="E523" t="s">
        <v>48</v>
      </c>
      <c r="F523" t="s">
        <v>109</v>
      </c>
      <c r="G523" t="s">
        <v>74</v>
      </c>
      <c r="H523" t="s">
        <v>75</v>
      </c>
      <c r="I523" s="4" t="str">
        <f t="shared" si="41"/>
        <v>United States</v>
      </c>
      <c r="J523" s="4" t="str">
        <f t="shared" si="40"/>
        <v>Houston, Texas (United States)</v>
      </c>
      <c r="K523" s="4" t="str">
        <f t="shared" si="42"/>
        <v>Houston, Texas (US)</v>
      </c>
      <c r="L523" s="4" t="str">
        <f t="shared" si="43"/>
        <v>161781</v>
      </c>
      <c r="M523" s="7" t="str">
        <f t="shared" si="44"/>
        <v>2016</v>
      </c>
    </row>
    <row r="524" spans="2:13" x14ac:dyDescent="0.3">
      <c r="B524" s="3" t="s">
        <v>17</v>
      </c>
      <c r="C524" s="4" t="s">
        <v>21</v>
      </c>
      <c r="D524" t="s">
        <v>731</v>
      </c>
      <c r="E524" t="s">
        <v>48</v>
      </c>
      <c r="F524" t="s">
        <v>109</v>
      </c>
      <c r="G524" t="s">
        <v>74</v>
      </c>
      <c r="H524" t="s">
        <v>75</v>
      </c>
      <c r="I524" s="4" t="str">
        <f t="shared" si="41"/>
        <v>United States</v>
      </c>
      <c r="J524" s="4" t="str">
        <f t="shared" si="40"/>
        <v>Houston, Texas (United States)</v>
      </c>
      <c r="K524" s="4" t="str">
        <f t="shared" si="42"/>
        <v>Houston, Texas (US)</v>
      </c>
      <c r="L524" s="4" t="str">
        <f t="shared" si="43"/>
        <v>132521</v>
      </c>
      <c r="M524" s="7" t="str">
        <f t="shared" si="44"/>
        <v>2017</v>
      </c>
    </row>
    <row r="525" spans="2:13" x14ac:dyDescent="0.3">
      <c r="B525" s="3" t="s">
        <v>8</v>
      </c>
      <c r="C525" s="4" t="s">
        <v>13</v>
      </c>
      <c r="D525" t="s">
        <v>732</v>
      </c>
      <c r="E525" t="s">
        <v>48</v>
      </c>
      <c r="F525" t="s">
        <v>109</v>
      </c>
      <c r="G525" t="s">
        <v>74</v>
      </c>
      <c r="H525" t="s">
        <v>75</v>
      </c>
      <c r="I525" s="4" t="str">
        <f t="shared" si="41"/>
        <v>United States</v>
      </c>
      <c r="J525" s="4" t="str">
        <f t="shared" si="40"/>
        <v>Houston, Texas (United States)</v>
      </c>
      <c r="K525" s="4" t="str">
        <f t="shared" si="42"/>
        <v>Houston, Texas (US)</v>
      </c>
      <c r="L525" s="4" t="str">
        <f t="shared" si="43"/>
        <v>110016</v>
      </c>
      <c r="M525" s="7" t="str">
        <f t="shared" si="44"/>
        <v>2015</v>
      </c>
    </row>
    <row r="526" spans="2:13" x14ac:dyDescent="0.3">
      <c r="B526" s="3" t="s">
        <v>17</v>
      </c>
      <c r="C526" s="4" t="s">
        <v>21</v>
      </c>
      <c r="D526" t="s">
        <v>733</v>
      </c>
      <c r="E526" t="s">
        <v>48</v>
      </c>
      <c r="F526" t="s">
        <v>375</v>
      </c>
      <c r="G526" t="s">
        <v>129</v>
      </c>
      <c r="H526" t="s">
        <v>75</v>
      </c>
      <c r="I526" s="4" t="str">
        <f t="shared" si="41"/>
        <v>United States</v>
      </c>
      <c r="J526" s="4" t="str">
        <f t="shared" si="40"/>
        <v>Detroit, Michigan (United States)</v>
      </c>
      <c r="K526" s="4" t="str">
        <f t="shared" si="42"/>
        <v>Detroit, Michigan (US)</v>
      </c>
      <c r="L526" s="4" t="str">
        <f t="shared" si="43"/>
        <v>143819</v>
      </c>
      <c r="M526" s="7" t="str">
        <f t="shared" si="44"/>
        <v>2016</v>
      </c>
    </row>
    <row r="527" spans="2:13" x14ac:dyDescent="0.3">
      <c r="B527" s="3" t="s">
        <v>17</v>
      </c>
      <c r="C527" s="4" t="s">
        <v>13</v>
      </c>
      <c r="D527" t="s">
        <v>734</v>
      </c>
      <c r="E527" t="s">
        <v>48</v>
      </c>
      <c r="F527" t="s">
        <v>49</v>
      </c>
      <c r="G527" t="s">
        <v>50</v>
      </c>
      <c r="H527" t="s">
        <v>51</v>
      </c>
      <c r="I527" s="4" t="str">
        <f t="shared" si="41"/>
        <v>United States</v>
      </c>
      <c r="J527" s="4" t="str">
        <f t="shared" si="40"/>
        <v>Los Angeles, California (United States)</v>
      </c>
      <c r="K527" s="4" t="str">
        <f t="shared" si="42"/>
        <v>Los Angeles, California (US)</v>
      </c>
      <c r="L527" s="4" t="str">
        <f t="shared" si="43"/>
        <v>167584</v>
      </c>
      <c r="M527" s="7" t="str">
        <f t="shared" si="44"/>
        <v>2016</v>
      </c>
    </row>
    <row r="528" spans="2:13" x14ac:dyDescent="0.3">
      <c r="B528" s="3" t="s">
        <v>17</v>
      </c>
      <c r="C528" s="4" t="s">
        <v>13</v>
      </c>
      <c r="D528" t="s">
        <v>735</v>
      </c>
      <c r="E528" t="s">
        <v>48</v>
      </c>
      <c r="F528" t="s">
        <v>49</v>
      </c>
      <c r="G528" t="s">
        <v>50</v>
      </c>
      <c r="H528" t="s">
        <v>51</v>
      </c>
      <c r="I528" s="4" t="str">
        <f t="shared" si="41"/>
        <v>United States</v>
      </c>
      <c r="J528" s="4" t="str">
        <f t="shared" si="40"/>
        <v>Los Angeles, California (United States)</v>
      </c>
      <c r="K528" s="4" t="str">
        <f t="shared" si="42"/>
        <v>Los Angeles, California (US)</v>
      </c>
      <c r="L528" s="4" t="str">
        <f t="shared" si="43"/>
        <v>166163</v>
      </c>
      <c r="M528" s="7" t="str">
        <f t="shared" si="44"/>
        <v>2016</v>
      </c>
    </row>
    <row r="529" spans="2:13" x14ac:dyDescent="0.3">
      <c r="B529" s="3" t="s">
        <v>17</v>
      </c>
      <c r="C529" s="4" t="s">
        <v>29</v>
      </c>
      <c r="D529" t="s">
        <v>736</v>
      </c>
      <c r="E529" t="s">
        <v>48</v>
      </c>
      <c r="F529" t="s">
        <v>614</v>
      </c>
      <c r="G529" t="s">
        <v>521</v>
      </c>
      <c r="H529" t="s">
        <v>96</v>
      </c>
      <c r="I529" s="4" t="str">
        <f t="shared" si="41"/>
        <v>United States</v>
      </c>
      <c r="J529" s="4" t="str">
        <f t="shared" si="40"/>
        <v>Lawrence, Massachusetts (United States)</v>
      </c>
      <c r="K529" s="4" t="str">
        <f t="shared" si="42"/>
        <v>Lawrence, Massachusetts (US)</v>
      </c>
      <c r="L529" s="4" t="str">
        <f t="shared" si="43"/>
        <v>158407</v>
      </c>
      <c r="M529" s="7" t="str">
        <f t="shared" si="44"/>
        <v>2017</v>
      </c>
    </row>
    <row r="530" spans="2:13" x14ac:dyDescent="0.3">
      <c r="B530" s="3" t="s">
        <v>17</v>
      </c>
      <c r="C530" s="4" t="s">
        <v>13</v>
      </c>
      <c r="D530" t="s">
        <v>737</v>
      </c>
      <c r="E530" t="s">
        <v>48</v>
      </c>
      <c r="F530" t="s">
        <v>738</v>
      </c>
      <c r="G530" t="s">
        <v>54</v>
      </c>
      <c r="H530" t="s">
        <v>44</v>
      </c>
      <c r="I530" s="4" t="str">
        <f t="shared" si="41"/>
        <v>United States</v>
      </c>
      <c r="J530" s="4" t="str">
        <f t="shared" si="40"/>
        <v>Lakeland, Florida (United States)</v>
      </c>
      <c r="K530" s="4" t="str">
        <f t="shared" si="42"/>
        <v>Lakeland, Florida (US)</v>
      </c>
      <c r="L530" s="4" t="str">
        <f t="shared" si="43"/>
        <v>143490</v>
      </c>
      <c r="M530" s="7" t="str">
        <f t="shared" si="44"/>
        <v>2015</v>
      </c>
    </row>
    <row r="531" spans="2:13" x14ac:dyDescent="0.3">
      <c r="B531" s="3" t="s">
        <v>8</v>
      </c>
      <c r="C531" s="4" t="s">
        <v>13</v>
      </c>
      <c r="D531" t="s">
        <v>739</v>
      </c>
      <c r="E531" t="s">
        <v>48</v>
      </c>
      <c r="F531" t="s">
        <v>738</v>
      </c>
      <c r="G531" t="s">
        <v>54</v>
      </c>
      <c r="H531" t="s">
        <v>44</v>
      </c>
      <c r="I531" s="4" t="str">
        <f t="shared" si="41"/>
        <v>United States</v>
      </c>
      <c r="J531" s="4" t="str">
        <f t="shared" si="40"/>
        <v>Lakeland, Florida (United States)</v>
      </c>
      <c r="K531" s="4" t="str">
        <f t="shared" si="42"/>
        <v>Lakeland, Florida (US)</v>
      </c>
      <c r="L531" s="4" t="str">
        <f t="shared" si="43"/>
        <v>165085</v>
      </c>
      <c r="M531" s="7" t="str">
        <f t="shared" si="44"/>
        <v>2015</v>
      </c>
    </row>
    <row r="532" spans="2:13" x14ac:dyDescent="0.3">
      <c r="B532" s="3" t="s">
        <v>8</v>
      </c>
      <c r="C532" s="4" t="s">
        <v>21</v>
      </c>
      <c r="D532" t="s">
        <v>740</v>
      </c>
      <c r="E532" t="s">
        <v>48</v>
      </c>
      <c r="F532" t="s">
        <v>94</v>
      </c>
      <c r="G532" t="s">
        <v>95</v>
      </c>
      <c r="H532" t="s">
        <v>96</v>
      </c>
      <c r="I532" s="4" t="str">
        <f t="shared" si="41"/>
        <v>United States</v>
      </c>
      <c r="J532" s="4" t="str">
        <f t="shared" si="40"/>
        <v>Philadelphia, Pennsylvania (United States)</v>
      </c>
      <c r="K532" s="4" t="str">
        <f t="shared" si="42"/>
        <v>Philadelphia, Pennsylvania (US)</v>
      </c>
      <c r="L532" s="4" t="str">
        <f t="shared" si="43"/>
        <v>160423</v>
      </c>
      <c r="M532" s="7" t="str">
        <f t="shared" si="44"/>
        <v>2017</v>
      </c>
    </row>
    <row r="533" spans="2:13" x14ac:dyDescent="0.3">
      <c r="B533" s="3" t="s">
        <v>8</v>
      </c>
      <c r="C533" s="4" t="s">
        <v>13</v>
      </c>
      <c r="D533" t="s">
        <v>741</v>
      </c>
      <c r="E533" t="s">
        <v>48</v>
      </c>
      <c r="F533" t="s">
        <v>94</v>
      </c>
      <c r="G533" t="s">
        <v>95</v>
      </c>
      <c r="H533" t="s">
        <v>96</v>
      </c>
      <c r="I533" s="4" t="str">
        <f t="shared" si="41"/>
        <v>United States</v>
      </c>
      <c r="J533" s="4" t="str">
        <f t="shared" si="40"/>
        <v>Philadelphia, Pennsylvania (United States)</v>
      </c>
      <c r="K533" s="4" t="str">
        <f t="shared" si="42"/>
        <v>Philadelphia, Pennsylvania (US)</v>
      </c>
      <c r="L533" s="4" t="str">
        <f t="shared" si="43"/>
        <v>159338</v>
      </c>
      <c r="M533" s="7" t="str">
        <f t="shared" si="44"/>
        <v>2014</v>
      </c>
    </row>
    <row r="534" spans="2:13" x14ac:dyDescent="0.3">
      <c r="B534" s="3" t="s">
        <v>8</v>
      </c>
      <c r="C534" s="4" t="s">
        <v>13</v>
      </c>
      <c r="D534" t="s">
        <v>742</v>
      </c>
      <c r="E534" t="s">
        <v>48</v>
      </c>
      <c r="F534" t="s">
        <v>94</v>
      </c>
      <c r="G534" t="s">
        <v>95</v>
      </c>
      <c r="H534" t="s">
        <v>96</v>
      </c>
      <c r="I534" s="4" t="str">
        <f t="shared" si="41"/>
        <v>United States</v>
      </c>
      <c r="J534" s="4" t="str">
        <f t="shared" si="40"/>
        <v>Philadelphia, Pennsylvania (United States)</v>
      </c>
      <c r="K534" s="4" t="str">
        <f t="shared" si="42"/>
        <v>Philadelphia, Pennsylvania (US)</v>
      </c>
      <c r="L534" s="4" t="str">
        <f t="shared" si="43"/>
        <v>107216</v>
      </c>
      <c r="M534" s="7" t="str">
        <f t="shared" si="44"/>
        <v>2016</v>
      </c>
    </row>
    <row r="535" spans="2:13" x14ac:dyDescent="0.3">
      <c r="B535" s="3" t="s">
        <v>8</v>
      </c>
      <c r="C535" s="4" t="s">
        <v>13</v>
      </c>
      <c r="D535" t="s">
        <v>743</v>
      </c>
      <c r="E535" t="s">
        <v>48</v>
      </c>
      <c r="F535" t="s">
        <v>49</v>
      </c>
      <c r="G535" t="s">
        <v>50</v>
      </c>
      <c r="H535" t="s">
        <v>51</v>
      </c>
      <c r="I535" s="4" t="str">
        <f t="shared" si="41"/>
        <v>United States</v>
      </c>
      <c r="J535" s="4" t="str">
        <f t="shared" si="40"/>
        <v>Los Angeles, California (United States)</v>
      </c>
      <c r="K535" s="4" t="str">
        <f t="shared" si="42"/>
        <v>Los Angeles, California (US)</v>
      </c>
      <c r="L535" s="4" t="str">
        <f t="shared" si="43"/>
        <v>145863</v>
      </c>
      <c r="M535" s="7" t="str">
        <f t="shared" si="44"/>
        <v>2017</v>
      </c>
    </row>
    <row r="536" spans="2:13" x14ac:dyDescent="0.3">
      <c r="B536" s="3" t="s">
        <v>17</v>
      </c>
      <c r="C536" s="4" t="s">
        <v>29</v>
      </c>
      <c r="D536" t="s">
        <v>744</v>
      </c>
      <c r="E536" t="s">
        <v>48</v>
      </c>
      <c r="F536" t="s">
        <v>49</v>
      </c>
      <c r="G536" t="s">
        <v>50</v>
      </c>
      <c r="H536" t="s">
        <v>51</v>
      </c>
      <c r="I536" s="4" t="str">
        <f t="shared" si="41"/>
        <v>United States</v>
      </c>
      <c r="J536" s="4" t="str">
        <f t="shared" si="40"/>
        <v>Los Angeles, California (United States)</v>
      </c>
      <c r="K536" s="4" t="str">
        <f t="shared" si="42"/>
        <v>Los Angeles, California (US)</v>
      </c>
      <c r="L536" s="4" t="str">
        <f t="shared" si="43"/>
        <v>112340</v>
      </c>
      <c r="M536" s="7" t="str">
        <f t="shared" si="44"/>
        <v>2016</v>
      </c>
    </row>
    <row r="537" spans="2:13" x14ac:dyDescent="0.3">
      <c r="B537" s="3" t="s">
        <v>8</v>
      </c>
      <c r="C537" s="4" t="s">
        <v>29</v>
      </c>
      <c r="D537" t="s">
        <v>745</v>
      </c>
      <c r="E537" t="s">
        <v>48</v>
      </c>
      <c r="F537" t="s">
        <v>746</v>
      </c>
      <c r="G537" t="s">
        <v>179</v>
      </c>
      <c r="H537" t="s">
        <v>44</v>
      </c>
      <c r="I537" s="4" t="str">
        <f t="shared" si="41"/>
        <v>United States</v>
      </c>
      <c r="J537" s="4" t="str">
        <f t="shared" si="40"/>
        <v>Montgomery, Alabama (United States)</v>
      </c>
      <c r="K537" s="4" t="str">
        <f t="shared" si="42"/>
        <v>Montgomery, Alabama (US)</v>
      </c>
      <c r="L537" s="4" t="str">
        <f t="shared" si="43"/>
        <v>110156</v>
      </c>
      <c r="M537" s="7" t="str">
        <f t="shared" si="44"/>
        <v>2016</v>
      </c>
    </row>
    <row r="538" spans="2:13" x14ac:dyDescent="0.3">
      <c r="B538" s="3" t="s">
        <v>17</v>
      </c>
      <c r="C538" s="4" t="s">
        <v>9</v>
      </c>
      <c r="D538" t="s">
        <v>747</v>
      </c>
      <c r="E538" t="s">
        <v>48</v>
      </c>
      <c r="F538" t="s">
        <v>746</v>
      </c>
      <c r="G538" t="s">
        <v>179</v>
      </c>
      <c r="H538" t="s">
        <v>44</v>
      </c>
      <c r="I538" s="4" t="str">
        <f t="shared" si="41"/>
        <v>United States</v>
      </c>
      <c r="J538" s="4" t="str">
        <f t="shared" si="40"/>
        <v>Montgomery, Alabama (United States)</v>
      </c>
      <c r="K538" s="4" t="str">
        <f t="shared" si="42"/>
        <v>Montgomery, Alabama (US)</v>
      </c>
      <c r="L538" s="4" t="str">
        <f t="shared" si="43"/>
        <v>140585</v>
      </c>
      <c r="M538" s="7" t="str">
        <f t="shared" si="44"/>
        <v>2017</v>
      </c>
    </row>
    <row r="539" spans="2:13" x14ac:dyDescent="0.3">
      <c r="B539" s="3" t="s">
        <v>8</v>
      </c>
      <c r="C539" s="4" t="s">
        <v>13</v>
      </c>
      <c r="D539" t="s">
        <v>748</v>
      </c>
      <c r="E539" t="s">
        <v>48</v>
      </c>
      <c r="F539" t="s">
        <v>749</v>
      </c>
      <c r="G539" t="s">
        <v>160</v>
      </c>
      <c r="H539" t="s">
        <v>51</v>
      </c>
      <c r="I539" s="4" t="str">
        <f t="shared" si="41"/>
        <v>United States</v>
      </c>
      <c r="J539" s="4" t="str">
        <f t="shared" si="40"/>
        <v>Mesa, Arizona (United States)</v>
      </c>
      <c r="K539" s="4" t="str">
        <f t="shared" si="42"/>
        <v>Mesa, Arizona (US)</v>
      </c>
      <c r="L539" s="4" t="str">
        <f t="shared" si="43"/>
        <v>144855</v>
      </c>
      <c r="M539" s="7" t="str">
        <f t="shared" si="44"/>
        <v>2016</v>
      </c>
    </row>
    <row r="540" spans="2:13" x14ac:dyDescent="0.3">
      <c r="B540" s="3" t="s">
        <v>17</v>
      </c>
      <c r="C540" s="4" t="s">
        <v>13</v>
      </c>
      <c r="D540" t="s">
        <v>750</v>
      </c>
      <c r="E540" t="s">
        <v>48</v>
      </c>
      <c r="F540" t="s">
        <v>157</v>
      </c>
      <c r="G540" t="s">
        <v>119</v>
      </c>
      <c r="H540" t="s">
        <v>75</v>
      </c>
      <c r="I540" s="4" t="str">
        <f t="shared" si="41"/>
        <v>United States</v>
      </c>
      <c r="J540" s="4" t="str">
        <f t="shared" si="40"/>
        <v>Chicago, Illinois (United States)</v>
      </c>
      <c r="K540" s="4" t="str">
        <f t="shared" si="42"/>
        <v>Chicago, Illinois (US)</v>
      </c>
      <c r="L540" s="4" t="str">
        <f t="shared" si="43"/>
        <v>142755</v>
      </c>
      <c r="M540" s="7" t="str">
        <f t="shared" si="44"/>
        <v>2015</v>
      </c>
    </row>
    <row r="541" spans="2:13" x14ac:dyDescent="0.3">
      <c r="B541" s="3" t="s">
        <v>8</v>
      </c>
      <c r="C541" s="4" t="s">
        <v>21</v>
      </c>
      <c r="D541" t="s">
        <v>751</v>
      </c>
      <c r="E541" t="s">
        <v>48</v>
      </c>
      <c r="F541" t="s">
        <v>141</v>
      </c>
      <c r="G541" t="s">
        <v>142</v>
      </c>
      <c r="H541" t="s">
        <v>96</v>
      </c>
      <c r="I541" s="4" t="str">
        <f t="shared" si="41"/>
        <v>United States</v>
      </c>
      <c r="J541" s="4" t="str">
        <f t="shared" si="40"/>
        <v>New York City, New York (United States)</v>
      </c>
      <c r="K541" s="4" t="str">
        <f t="shared" si="42"/>
        <v>New York City, New York (US)</v>
      </c>
      <c r="L541" s="4" t="str">
        <f t="shared" si="43"/>
        <v>147627</v>
      </c>
      <c r="M541" s="7" t="str">
        <f t="shared" si="44"/>
        <v>2014</v>
      </c>
    </row>
    <row r="542" spans="2:13" x14ac:dyDescent="0.3">
      <c r="B542" s="3" t="s">
        <v>17</v>
      </c>
      <c r="C542" s="4" t="s">
        <v>29</v>
      </c>
      <c r="D542" t="s">
        <v>752</v>
      </c>
      <c r="E542" t="s">
        <v>48</v>
      </c>
      <c r="F542" t="s">
        <v>42</v>
      </c>
      <c r="G542" t="s">
        <v>43</v>
      </c>
      <c r="H542" t="s">
        <v>44</v>
      </c>
      <c r="I542" s="4" t="str">
        <f t="shared" si="41"/>
        <v>United States</v>
      </c>
      <c r="J542" s="4" t="str">
        <f t="shared" si="40"/>
        <v>Henderson, Kentucky (United States)</v>
      </c>
      <c r="K542" s="4" t="str">
        <f t="shared" si="42"/>
        <v>Henderson, Kentucky (US)</v>
      </c>
      <c r="L542" s="4" t="str">
        <f t="shared" si="43"/>
        <v>105970</v>
      </c>
      <c r="M542" s="7" t="str">
        <f t="shared" si="44"/>
        <v>2015</v>
      </c>
    </row>
    <row r="543" spans="2:13" x14ac:dyDescent="0.3">
      <c r="B543" s="3" t="s">
        <v>17</v>
      </c>
      <c r="C543" s="4" t="s">
        <v>18</v>
      </c>
      <c r="D543" t="s">
        <v>753</v>
      </c>
      <c r="E543" t="s">
        <v>48</v>
      </c>
      <c r="F543" t="s">
        <v>42</v>
      </c>
      <c r="G543" t="s">
        <v>43</v>
      </c>
      <c r="H543" t="s">
        <v>44</v>
      </c>
      <c r="I543" s="4" t="str">
        <f t="shared" si="41"/>
        <v>United States</v>
      </c>
      <c r="J543" s="4" t="str">
        <f t="shared" si="40"/>
        <v>Henderson, Kentucky (United States)</v>
      </c>
      <c r="K543" s="4" t="str">
        <f t="shared" si="42"/>
        <v>Henderson, Kentucky (US)</v>
      </c>
      <c r="L543" s="4" t="str">
        <f t="shared" si="43"/>
        <v>112102</v>
      </c>
      <c r="M543" s="7" t="str">
        <f t="shared" si="44"/>
        <v>2016</v>
      </c>
    </row>
    <row r="544" spans="2:13" x14ac:dyDescent="0.3">
      <c r="B544" s="3" t="s">
        <v>17</v>
      </c>
      <c r="C544" s="4" t="s">
        <v>13</v>
      </c>
      <c r="D544" t="s">
        <v>754</v>
      </c>
      <c r="E544" t="s">
        <v>48</v>
      </c>
      <c r="F544" t="s">
        <v>755</v>
      </c>
      <c r="G544" t="s">
        <v>80</v>
      </c>
      <c r="H544" t="s">
        <v>75</v>
      </c>
      <c r="I544" s="4" t="str">
        <f t="shared" si="41"/>
        <v>United States</v>
      </c>
      <c r="J544" s="4" t="str">
        <f t="shared" si="40"/>
        <v>Green Bay, Wisconsin (United States)</v>
      </c>
      <c r="K544" s="4" t="str">
        <f t="shared" si="42"/>
        <v>Green Bay, Wisconsin (US)</v>
      </c>
      <c r="L544" s="4" t="str">
        <f t="shared" si="43"/>
        <v>114776</v>
      </c>
      <c r="M544" s="7" t="str">
        <f t="shared" si="44"/>
        <v>2016</v>
      </c>
    </row>
    <row r="545" spans="2:13" x14ac:dyDescent="0.3">
      <c r="B545" s="3" t="s">
        <v>17</v>
      </c>
      <c r="C545" s="4" t="s">
        <v>21</v>
      </c>
      <c r="D545" t="s">
        <v>756</v>
      </c>
      <c r="E545" t="s">
        <v>48</v>
      </c>
      <c r="F545" t="s">
        <v>551</v>
      </c>
      <c r="G545" t="s">
        <v>160</v>
      </c>
      <c r="H545" t="s">
        <v>51</v>
      </c>
      <c r="I545" s="4" t="str">
        <f t="shared" si="41"/>
        <v>United States</v>
      </c>
      <c r="J545" s="4" t="str">
        <f t="shared" si="40"/>
        <v>Tucson, Arizona (United States)</v>
      </c>
      <c r="K545" s="4" t="str">
        <f t="shared" si="42"/>
        <v>Tucson, Arizona (US)</v>
      </c>
      <c r="L545" s="4" t="str">
        <f t="shared" si="43"/>
        <v>134908</v>
      </c>
      <c r="M545" s="7" t="str">
        <f t="shared" si="44"/>
        <v>2016</v>
      </c>
    </row>
    <row r="546" spans="2:13" x14ac:dyDescent="0.3">
      <c r="B546" s="3" t="s">
        <v>8</v>
      </c>
      <c r="C546" s="4" t="s">
        <v>13</v>
      </c>
      <c r="D546" t="s">
        <v>757</v>
      </c>
      <c r="E546" t="s">
        <v>48</v>
      </c>
      <c r="F546" t="s">
        <v>163</v>
      </c>
      <c r="G546" t="s">
        <v>229</v>
      </c>
      <c r="H546" t="s">
        <v>96</v>
      </c>
      <c r="I546" s="4" t="str">
        <f t="shared" si="41"/>
        <v>United States</v>
      </c>
      <c r="J546" s="4" t="str">
        <f t="shared" si="40"/>
        <v>Springfield, Ohio (United States)</v>
      </c>
      <c r="K546" s="4" t="str">
        <f t="shared" si="42"/>
        <v>Springfield, Ohio (US)</v>
      </c>
      <c r="L546" s="4" t="str">
        <f t="shared" si="43"/>
        <v>148803</v>
      </c>
      <c r="M546" s="7" t="str">
        <f t="shared" si="44"/>
        <v>2016</v>
      </c>
    </row>
    <row r="547" spans="2:13" x14ac:dyDescent="0.3">
      <c r="B547" s="3" t="s">
        <v>8</v>
      </c>
      <c r="C547" s="4" t="s">
        <v>21</v>
      </c>
      <c r="D547" t="s">
        <v>758</v>
      </c>
      <c r="E547" t="s">
        <v>48</v>
      </c>
      <c r="F547" t="s">
        <v>73</v>
      </c>
      <c r="G547" t="s">
        <v>74</v>
      </c>
      <c r="H547" t="s">
        <v>75</v>
      </c>
      <c r="I547" s="4" t="str">
        <f t="shared" si="41"/>
        <v>United States</v>
      </c>
      <c r="J547" s="4" t="str">
        <f t="shared" si="40"/>
        <v>Fort Worth, Texas (United States)</v>
      </c>
      <c r="K547" s="4" t="str">
        <f t="shared" si="42"/>
        <v>Fort Worth, Texas (US)</v>
      </c>
      <c r="L547" s="4" t="str">
        <f t="shared" si="43"/>
        <v>152170</v>
      </c>
      <c r="M547" s="7" t="str">
        <f t="shared" si="44"/>
        <v>2016</v>
      </c>
    </row>
    <row r="548" spans="2:13" x14ac:dyDescent="0.3">
      <c r="B548" s="3" t="s">
        <v>8</v>
      </c>
      <c r="C548" s="4" t="s">
        <v>21</v>
      </c>
      <c r="D548" t="s">
        <v>759</v>
      </c>
      <c r="E548" t="s">
        <v>48</v>
      </c>
      <c r="F548" t="s">
        <v>73</v>
      </c>
      <c r="G548" t="s">
        <v>74</v>
      </c>
      <c r="H548" t="s">
        <v>75</v>
      </c>
      <c r="I548" s="4" t="str">
        <f t="shared" si="41"/>
        <v>United States</v>
      </c>
      <c r="J548" s="4" t="str">
        <f t="shared" si="40"/>
        <v>Fort Worth, Texas (United States)</v>
      </c>
      <c r="K548" s="4" t="str">
        <f t="shared" si="42"/>
        <v>Fort Worth, Texas (US)</v>
      </c>
      <c r="L548" s="4" t="str">
        <f t="shared" si="43"/>
        <v>146969</v>
      </c>
      <c r="M548" s="7" t="str">
        <f t="shared" si="44"/>
        <v>2014</v>
      </c>
    </row>
    <row r="549" spans="2:13" x14ac:dyDescent="0.3">
      <c r="B549" s="3" t="s">
        <v>17</v>
      </c>
      <c r="C549" s="4" t="s">
        <v>29</v>
      </c>
      <c r="D549" t="s">
        <v>760</v>
      </c>
      <c r="E549" t="s">
        <v>48</v>
      </c>
      <c r="F549" t="s">
        <v>73</v>
      </c>
      <c r="G549" t="s">
        <v>74</v>
      </c>
      <c r="H549" t="s">
        <v>75</v>
      </c>
      <c r="I549" s="4" t="str">
        <f t="shared" si="41"/>
        <v>United States</v>
      </c>
      <c r="J549" s="4" t="str">
        <f t="shared" si="40"/>
        <v>Fort Worth, Texas (United States)</v>
      </c>
      <c r="K549" s="4" t="str">
        <f t="shared" si="42"/>
        <v>Fort Worth, Texas (US)</v>
      </c>
      <c r="L549" s="4" t="str">
        <f t="shared" si="43"/>
        <v>112452</v>
      </c>
      <c r="M549" s="7" t="str">
        <f t="shared" si="44"/>
        <v>2015</v>
      </c>
    </row>
    <row r="550" spans="2:13" x14ac:dyDescent="0.3">
      <c r="B550" s="3" t="s">
        <v>8</v>
      </c>
      <c r="C550" s="4" t="s">
        <v>18</v>
      </c>
      <c r="D550" t="s">
        <v>761</v>
      </c>
      <c r="E550" t="s">
        <v>48</v>
      </c>
      <c r="F550" t="s">
        <v>141</v>
      </c>
      <c r="G550" t="s">
        <v>142</v>
      </c>
      <c r="H550" t="s">
        <v>96</v>
      </c>
      <c r="I550" s="4" t="str">
        <f t="shared" si="41"/>
        <v>United States</v>
      </c>
      <c r="J550" s="4" t="str">
        <f t="shared" si="40"/>
        <v>New York City, New York (United States)</v>
      </c>
      <c r="K550" s="4" t="str">
        <f t="shared" si="42"/>
        <v>New York City, New York (US)</v>
      </c>
      <c r="L550" s="4" t="str">
        <f t="shared" si="43"/>
        <v>113971</v>
      </c>
      <c r="M550" s="7" t="str">
        <f t="shared" si="44"/>
        <v>2015</v>
      </c>
    </row>
    <row r="551" spans="2:13" x14ac:dyDescent="0.3">
      <c r="B551" s="3" t="s">
        <v>17</v>
      </c>
      <c r="C551" s="4" t="s">
        <v>13</v>
      </c>
      <c r="D551" t="s">
        <v>762</v>
      </c>
      <c r="E551" t="s">
        <v>48</v>
      </c>
      <c r="F551" t="s">
        <v>141</v>
      </c>
      <c r="G551" t="s">
        <v>142</v>
      </c>
      <c r="H551" t="s">
        <v>96</v>
      </c>
      <c r="I551" s="4" t="str">
        <f t="shared" si="41"/>
        <v>United States</v>
      </c>
      <c r="J551" s="4" t="str">
        <f t="shared" si="40"/>
        <v>New York City, New York (United States)</v>
      </c>
      <c r="K551" s="4" t="str">
        <f t="shared" si="42"/>
        <v>New York City, New York (US)</v>
      </c>
      <c r="L551" s="4" t="str">
        <f t="shared" si="43"/>
        <v>160395</v>
      </c>
      <c r="M551" s="7" t="str">
        <f t="shared" si="44"/>
        <v>2017</v>
      </c>
    </row>
    <row r="552" spans="2:13" x14ac:dyDescent="0.3">
      <c r="B552" s="3" t="s">
        <v>8</v>
      </c>
      <c r="C552" s="4" t="s">
        <v>13</v>
      </c>
      <c r="D552" t="s">
        <v>763</v>
      </c>
      <c r="E552" t="s">
        <v>48</v>
      </c>
      <c r="F552" t="s">
        <v>157</v>
      </c>
      <c r="G552" t="s">
        <v>119</v>
      </c>
      <c r="H552" t="s">
        <v>75</v>
      </c>
      <c r="I552" s="4" t="str">
        <f t="shared" si="41"/>
        <v>United States</v>
      </c>
      <c r="J552" s="4" t="str">
        <f t="shared" si="40"/>
        <v>Chicago, Illinois (United States)</v>
      </c>
      <c r="K552" s="4" t="str">
        <f t="shared" si="42"/>
        <v>Chicago, Illinois (US)</v>
      </c>
      <c r="L552" s="4" t="str">
        <f t="shared" si="43"/>
        <v>136567</v>
      </c>
      <c r="M552" s="7" t="str">
        <f t="shared" si="44"/>
        <v>2014</v>
      </c>
    </row>
    <row r="553" spans="2:13" x14ac:dyDescent="0.3">
      <c r="B553" s="3" t="s">
        <v>17</v>
      </c>
      <c r="C553" s="4" t="s">
        <v>13</v>
      </c>
      <c r="D553" t="s">
        <v>764</v>
      </c>
      <c r="E553" t="s">
        <v>48</v>
      </c>
      <c r="F553" t="s">
        <v>157</v>
      </c>
      <c r="G553" t="s">
        <v>119</v>
      </c>
      <c r="H553" t="s">
        <v>75</v>
      </c>
      <c r="I553" s="4" t="str">
        <f t="shared" si="41"/>
        <v>United States</v>
      </c>
      <c r="J553" s="4" t="str">
        <f t="shared" si="40"/>
        <v>Chicago, Illinois (United States)</v>
      </c>
      <c r="K553" s="4" t="str">
        <f t="shared" si="42"/>
        <v>Chicago, Illinois (US)</v>
      </c>
      <c r="L553" s="4" t="str">
        <f t="shared" si="43"/>
        <v>149314</v>
      </c>
      <c r="M553" s="7" t="str">
        <f t="shared" si="44"/>
        <v>2016</v>
      </c>
    </row>
    <row r="554" spans="2:13" x14ac:dyDescent="0.3">
      <c r="B554" s="3" t="s">
        <v>17</v>
      </c>
      <c r="C554" s="4" t="s">
        <v>13</v>
      </c>
      <c r="D554" t="s">
        <v>765</v>
      </c>
      <c r="E554" t="s">
        <v>48</v>
      </c>
      <c r="F554" t="s">
        <v>157</v>
      </c>
      <c r="G554" t="s">
        <v>119</v>
      </c>
      <c r="H554" t="s">
        <v>75</v>
      </c>
      <c r="I554" s="4" t="str">
        <f t="shared" si="41"/>
        <v>United States</v>
      </c>
      <c r="J554" s="4" t="str">
        <f t="shared" si="40"/>
        <v>Chicago, Illinois (United States)</v>
      </c>
      <c r="K554" s="4" t="str">
        <f t="shared" si="42"/>
        <v>Chicago, Illinois (US)</v>
      </c>
      <c r="L554" s="4" t="str">
        <f t="shared" si="43"/>
        <v>147039</v>
      </c>
      <c r="M554" s="7" t="str">
        <f t="shared" si="44"/>
        <v>2017</v>
      </c>
    </row>
    <row r="555" spans="2:13" x14ac:dyDescent="0.3">
      <c r="B555" s="3" t="s">
        <v>17</v>
      </c>
      <c r="C555" s="4" t="s">
        <v>9</v>
      </c>
      <c r="D555" t="s">
        <v>766</v>
      </c>
      <c r="E555" t="s">
        <v>48</v>
      </c>
      <c r="F555" t="s">
        <v>86</v>
      </c>
      <c r="G555" t="s">
        <v>50</v>
      </c>
      <c r="H555" t="s">
        <v>51</v>
      </c>
      <c r="I555" s="4" t="str">
        <f t="shared" si="41"/>
        <v>United States</v>
      </c>
      <c r="J555" s="4" t="str">
        <f t="shared" si="40"/>
        <v>San Francisco, California (United States)</v>
      </c>
      <c r="K555" s="4" t="str">
        <f t="shared" si="42"/>
        <v>San Francisco, California (US)</v>
      </c>
      <c r="L555" s="4" t="str">
        <f t="shared" si="43"/>
        <v>126522</v>
      </c>
      <c r="M555" s="7" t="str">
        <f t="shared" si="44"/>
        <v>2014</v>
      </c>
    </row>
    <row r="556" spans="2:13" x14ac:dyDescent="0.3">
      <c r="B556" s="3" t="s">
        <v>8</v>
      </c>
      <c r="C556" s="4" t="s">
        <v>9</v>
      </c>
      <c r="D556" t="s">
        <v>767</v>
      </c>
      <c r="E556" t="s">
        <v>48</v>
      </c>
      <c r="F556" t="s">
        <v>631</v>
      </c>
      <c r="G556" t="s">
        <v>54</v>
      </c>
      <c r="H556" t="s">
        <v>44</v>
      </c>
      <c r="I556" s="4" t="str">
        <f t="shared" si="41"/>
        <v>United States</v>
      </c>
      <c r="J556" s="4" t="str">
        <f t="shared" si="40"/>
        <v>Jacksonville, Florida (United States)</v>
      </c>
      <c r="K556" s="4" t="str">
        <f t="shared" si="42"/>
        <v>Jacksonville, Florida (US)</v>
      </c>
      <c r="L556" s="4" t="str">
        <f t="shared" si="43"/>
        <v>127964</v>
      </c>
      <c r="M556" s="7" t="str">
        <f t="shared" si="44"/>
        <v>2014</v>
      </c>
    </row>
    <row r="557" spans="2:13" x14ac:dyDescent="0.3">
      <c r="B557" s="3" t="s">
        <v>17</v>
      </c>
      <c r="C557" s="4" t="s">
        <v>21</v>
      </c>
      <c r="D557" t="s">
        <v>768</v>
      </c>
      <c r="E557" t="s">
        <v>48</v>
      </c>
      <c r="F557" t="s">
        <v>109</v>
      </c>
      <c r="G557" t="s">
        <v>74</v>
      </c>
      <c r="H557" t="s">
        <v>75</v>
      </c>
      <c r="I557" s="4" t="str">
        <f t="shared" si="41"/>
        <v>United States</v>
      </c>
      <c r="J557" s="4" t="str">
        <f t="shared" si="40"/>
        <v>Houston, Texas (United States)</v>
      </c>
      <c r="K557" s="4" t="str">
        <f t="shared" si="42"/>
        <v>Houston, Texas (US)</v>
      </c>
      <c r="L557" s="4" t="str">
        <f t="shared" si="43"/>
        <v>117709</v>
      </c>
      <c r="M557" s="7" t="str">
        <f t="shared" si="44"/>
        <v>2014</v>
      </c>
    </row>
    <row r="558" spans="2:13" x14ac:dyDescent="0.3">
      <c r="B558" s="3" t="s">
        <v>17</v>
      </c>
      <c r="C558" s="4" t="s">
        <v>29</v>
      </c>
      <c r="D558" t="s">
        <v>769</v>
      </c>
      <c r="E558" t="s">
        <v>48</v>
      </c>
      <c r="F558" t="s">
        <v>770</v>
      </c>
      <c r="G558" t="s">
        <v>50</v>
      </c>
      <c r="H558" t="s">
        <v>51</v>
      </c>
      <c r="I558" s="4" t="str">
        <f t="shared" si="41"/>
        <v>United States</v>
      </c>
      <c r="J558" s="4" t="str">
        <f t="shared" si="40"/>
        <v>Anaheim, California (United States)</v>
      </c>
      <c r="K558" s="4" t="str">
        <f t="shared" si="42"/>
        <v>Anaheim, California (US)</v>
      </c>
      <c r="L558" s="4" t="str">
        <f t="shared" si="43"/>
        <v>125416</v>
      </c>
      <c r="M558" s="7" t="str">
        <f t="shared" si="44"/>
        <v>2015</v>
      </c>
    </row>
    <row r="559" spans="2:13" x14ac:dyDescent="0.3">
      <c r="B559" s="3" t="s">
        <v>8</v>
      </c>
      <c r="C559" s="4" t="s">
        <v>13</v>
      </c>
      <c r="D559" t="s">
        <v>771</v>
      </c>
      <c r="E559" t="s">
        <v>48</v>
      </c>
      <c r="F559" t="s">
        <v>237</v>
      </c>
      <c r="G559" t="s">
        <v>68</v>
      </c>
      <c r="H559" t="s">
        <v>44</v>
      </c>
      <c r="I559" s="4" t="str">
        <f t="shared" si="41"/>
        <v>United States</v>
      </c>
      <c r="J559" s="4" t="str">
        <f t="shared" si="40"/>
        <v>Wilmington, North Carolina (United States)</v>
      </c>
      <c r="K559" s="4" t="str">
        <f t="shared" si="42"/>
        <v>Wilmington, North Carolina (US)</v>
      </c>
      <c r="L559" s="4" t="str">
        <f t="shared" si="43"/>
        <v>145226</v>
      </c>
      <c r="M559" s="7" t="str">
        <f t="shared" si="44"/>
        <v>2017</v>
      </c>
    </row>
    <row r="560" spans="2:13" x14ac:dyDescent="0.3">
      <c r="B560" s="3" t="s">
        <v>8</v>
      </c>
      <c r="C560" s="4" t="s">
        <v>13</v>
      </c>
      <c r="D560" t="s">
        <v>772</v>
      </c>
      <c r="E560" t="s">
        <v>48</v>
      </c>
      <c r="F560" t="s">
        <v>49</v>
      </c>
      <c r="G560" t="s">
        <v>50</v>
      </c>
      <c r="H560" t="s">
        <v>51</v>
      </c>
      <c r="I560" s="4" t="str">
        <f t="shared" si="41"/>
        <v>United States</v>
      </c>
      <c r="J560" s="4" t="str">
        <f t="shared" si="40"/>
        <v>Los Angeles, California (United States)</v>
      </c>
      <c r="K560" s="4" t="str">
        <f t="shared" si="42"/>
        <v>Los Angeles, California (US)</v>
      </c>
      <c r="L560" s="4" t="str">
        <f t="shared" si="43"/>
        <v>100279</v>
      </c>
      <c r="M560" s="7" t="str">
        <f t="shared" si="44"/>
        <v>2014</v>
      </c>
    </row>
    <row r="561" spans="2:13" x14ac:dyDescent="0.3">
      <c r="B561" s="3" t="s">
        <v>17</v>
      </c>
      <c r="C561" s="4" t="s">
        <v>13</v>
      </c>
      <c r="D561" t="s">
        <v>773</v>
      </c>
      <c r="E561" t="s">
        <v>48</v>
      </c>
      <c r="F561" t="s">
        <v>49</v>
      </c>
      <c r="G561" t="s">
        <v>50</v>
      </c>
      <c r="H561" t="s">
        <v>51</v>
      </c>
      <c r="I561" s="4" t="str">
        <f t="shared" si="41"/>
        <v>United States</v>
      </c>
      <c r="J561" s="4" t="str">
        <f t="shared" si="40"/>
        <v>Los Angeles, California (United States)</v>
      </c>
      <c r="K561" s="4" t="str">
        <f t="shared" si="42"/>
        <v>Los Angeles, California (US)</v>
      </c>
      <c r="L561" s="4" t="str">
        <f t="shared" si="43"/>
        <v>158064</v>
      </c>
      <c r="M561" s="7" t="str">
        <f t="shared" si="44"/>
        <v>2014</v>
      </c>
    </row>
    <row r="562" spans="2:13" x14ac:dyDescent="0.3">
      <c r="B562" s="3" t="s">
        <v>8</v>
      </c>
      <c r="C562" s="4" t="s">
        <v>9</v>
      </c>
      <c r="D562" t="s">
        <v>774</v>
      </c>
      <c r="E562" t="s">
        <v>48</v>
      </c>
      <c r="F562" t="s">
        <v>49</v>
      </c>
      <c r="G562" t="s">
        <v>50</v>
      </c>
      <c r="H562" t="s">
        <v>51</v>
      </c>
      <c r="I562" s="4" t="str">
        <f t="shared" si="41"/>
        <v>United States</v>
      </c>
      <c r="J562" s="4" t="str">
        <f t="shared" si="40"/>
        <v>Los Angeles, California (United States)</v>
      </c>
      <c r="K562" s="4" t="str">
        <f t="shared" si="42"/>
        <v>Los Angeles, California (US)</v>
      </c>
      <c r="L562" s="4" t="str">
        <f t="shared" si="43"/>
        <v>104430</v>
      </c>
      <c r="M562" s="7" t="str">
        <f t="shared" si="44"/>
        <v>2015</v>
      </c>
    </row>
    <row r="563" spans="2:13" x14ac:dyDescent="0.3">
      <c r="B563" s="3" t="s">
        <v>17</v>
      </c>
      <c r="C563" s="4" t="s">
        <v>21</v>
      </c>
      <c r="D563" t="s">
        <v>775</v>
      </c>
      <c r="E563" t="s">
        <v>48</v>
      </c>
      <c r="F563" t="s">
        <v>86</v>
      </c>
      <c r="G563" t="s">
        <v>50</v>
      </c>
      <c r="H563" t="s">
        <v>51</v>
      </c>
      <c r="I563" s="4" t="str">
        <f t="shared" si="41"/>
        <v>United States</v>
      </c>
      <c r="J563" s="4" t="str">
        <f t="shared" si="40"/>
        <v>San Francisco, California (United States)</v>
      </c>
      <c r="K563" s="4" t="str">
        <f t="shared" si="42"/>
        <v>San Francisco, California (US)</v>
      </c>
      <c r="L563" s="4" t="str">
        <f t="shared" si="43"/>
        <v>132080</v>
      </c>
      <c r="M563" s="7" t="str">
        <f t="shared" si="44"/>
        <v>2015</v>
      </c>
    </row>
    <row r="564" spans="2:13" x14ac:dyDescent="0.3">
      <c r="B564" s="3" t="s">
        <v>8</v>
      </c>
      <c r="C564" s="4" t="s">
        <v>21</v>
      </c>
      <c r="D564" t="s">
        <v>776</v>
      </c>
      <c r="E564" t="s">
        <v>48</v>
      </c>
      <c r="F564" t="s">
        <v>86</v>
      </c>
      <c r="G564" t="s">
        <v>50</v>
      </c>
      <c r="H564" t="s">
        <v>51</v>
      </c>
      <c r="I564" s="4" t="str">
        <f t="shared" si="41"/>
        <v>United States</v>
      </c>
      <c r="J564" s="4" t="str">
        <f t="shared" si="40"/>
        <v>San Francisco, California (United States)</v>
      </c>
      <c r="K564" s="4" t="str">
        <f t="shared" si="42"/>
        <v>San Francisco, California (US)</v>
      </c>
      <c r="L564" s="4" t="str">
        <f t="shared" si="43"/>
        <v>161207</v>
      </c>
      <c r="M564" s="7" t="str">
        <f t="shared" si="44"/>
        <v>2016</v>
      </c>
    </row>
    <row r="565" spans="2:13" x14ac:dyDescent="0.3">
      <c r="B565" s="3" t="s">
        <v>8</v>
      </c>
      <c r="C565" s="4" t="s">
        <v>13</v>
      </c>
      <c r="D565" t="s">
        <v>777</v>
      </c>
      <c r="E565" t="s">
        <v>48</v>
      </c>
      <c r="F565" t="s">
        <v>382</v>
      </c>
      <c r="G565" t="s">
        <v>54</v>
      </c>
      <c r="H565" t="s">
        <v>44</v>
      </c>
      <c r="I565" s="4" t="str">
        <f t="shared" si="41"/>
        <v>United States</v>
      </c>
      <c r="J565" s="4" t="str">
        <f t="shared" si="40"/>
        <v>Tampa, Florida (United States)</v>
      </c>
      <c r="K565" s="4" t="str">
        <f t="shared" si="42"/>
        <v>Tampa, Florida (US)</v>
      </c>
      <c r="L565" s="4" t="str">
        <f t="shared" si="43"/>
        <v>120243</v>
      </c>
      <c r="M565" s="7" t="str">
        <f t="shared" si="44"/>
        <v>2014</v>
      </c>
    </row>
    <row r="566" spans="2:13" x14ac:dyDescent="0.3">
      <c r="B566" s="3" t="s">
        <v>17</v>
      </c>
      <c r="C566" s="4" t="s">
        <v>13</v>
      </c>
      <c r="D566" t="s">
        <v>778</v>
      </c>
      <c r="E566" t="s">
        <v>48</v>
      </c>
      <c r="F566" t="s">
        <v>382</v>
      </c>
      <c r="G566" t="s">
        <v>54</v>
      </c>
      <c r="H566" t="s">
        <v>44</v>
      </c>
      <c r="I566" s="4" t="str">
        <f t="shared" si="41"/>
        <v>United States</v>
      </c>
      <c r="J566" s="4" t="str">
        <f t="shared" si="40"/>
        <v>Tampa, Florida (United States)</v>
      </c>
      <c r="K566" s="4" t="str">
        <f t="shared" si="42"/>
        <v>Tampa, Florida (US)</v>
      </c>
      <c r="L566" s="4" t="str">
        <f t="shared" si="43"/>
        <v>113621</v>
      </c>
      <c r="M566" s="7" t="str">
        <f t="shared" si="44"/>
        <v>2016</v>
      </c>
    </row>
    <row r="567" spans="2:13" x14ac:dyDescent="0.3">
      <c r="B567" s="3" t="s">
        <v>8</v>
      </c>
      <c r="C567" s="4" t="s">
        <v>21</v>
      </c>
      <c r="D567" t="s">
        <v>779</v>
      </c>
      <c r="E567" t="s">
        <v>48</v>
      </c>
      <c r="F567" t="s">
        <v>70</v>
      </c>
      <c r="G567" t="s">
        <v>71</v>
      </c>
      <c r="H567" t="s">
        <v>51</v>
      </c>
      <c r="I567" s="4" t="str">
        <f t="shared" si="41"/>
        <v>United States</v>
      </c>
      <c r="J567" s="4" t="str">
        <f t="shared" si="40"/>
        <v>Seattle, Washington (United States)</v>
      </c>
      <c r="K567" s="4" t="str">
        <f t="shared" si="42"/>
        <v>Seattle, Washington (US)</v>
      </c>
      <c r="L567" s="4" t="str">
        <f t="shared" si="43"/>
        <v>168081</v>
      </c>
      <c r="M567" s="7" t="str">
        <f t="shared" si="44"/>
        <v>2016</v>
      </c>
    </row>
    <row r="568" spans="2:13" x14ac:dyDescent="0.3">
      <c r="B568" s="3" t="s">
        <v>17</v>
      </c>
      <c r="C568" s="4" t="s">
        <v>9</v>
      </c>
      <c r="D568" t="s">
        <v>780</v>
      </c>
      <c r="E568" t="s">
        <v>48</v>
      </c>
      <c r="F568" t="s">
        <v>70</v>
      </c>
      <c r="G568" t="s">
        <v>71</v>
      </c>
      <c r="H568" t="s">
        <v>51</v>
      </c>
      <c r="I568" s="4" t="str">
        <f t="shared" si="41"/>
        <v>United States</v>
      </c>
      <c r="J568" s="4" t="str">
        <f t="shared" si="40"/>
        <v>Seattle, Washington (United States)</v>
      </c>
      <c r="K568" s="4" t="str">
        <f t="shared" si="42"/>
        <v>Seattle, Washington (US)</v>
      </c>
      <c r="L568" s="4" t="str">
        <f t="shared" si="43"/>
        <v>128146</v>
      </c>
      <c r="M568" s="7" t="str">
        <f t="shared" si="44"/>
        <v>2014</v>
      </c>
    </row>
    <row r="569" spans="2:13" x14ac:dyDescent="0.3">
      <c r="B569" s="3" t="s">
        <v>17</v>
      </c>
      <c r="C569" s="4" t="s">
        <v>9</v>
      </c>
      <c r="D569" t="s">
        <v>781</v>
      </c>
      <c r="E569" t="s">
        <v>48</v>
      </c>
      <c r="F569" t="s">
        <v>49</v>
      </c>
      <c r="G569" t="s">
        <v>50</v>
      </c>
      <c r="H569" t="s">
        <v>51</v>
      </c>
      <c r="I569" s="4" t="str">
        <f t="shared" si="41"/>
        <v>United States</v>
      </c>
      <c r="J569" s="4" t="str">
        <f t="shared" si="40"/>
        <v>Los Angeles, California (United States)</v>
      </c>
      <c r="K569" s="4" t="str">
        <f t="shared" si="42"/>
        <v>Los Angeles, California (US)</v>
      </c>
      <c r="L569" s="4" t="str">
        <f t="shared" si="43"/>
        <v>138779</v>
      </c>
      <c r="M569" s="7" t="str">
        <f t="shared" si="44"/>
        <v>2017</v>
      </c>
    </row>
    <row r="570" spans="2:13" x14ac:dyDescent="0.3">
      <c r="B570" s="3" t="s">
        <v>8</v>
      </c>
      <c r="C570" s="4" t="s">
        <v>29</v>
      </c>
      <c r="D570" t="s">
        <v>782</v>
      </c>
      <c r="E570" t="s">
        <v>48</v>
      </c>
      <c r="F570" t="s">
        <v>70</v>
      </c>
      <c r="G570" t="s">
        <v>71</v>
      </c>
      <c r="H570" t="s">
        <v>51</v>
      </c>
      <c r="I570" s="4" t="str">
        <f t="shared" si="41"/>
        <v>United States</v>
      </c>
      <c r="J570" s="4" t="str">
        <f t="shared" si="40"/>
        <v>Seattle, Washington (United States)</v>
      </c>
      <c r="K570" s="4" t="str">
        <f t="shared" si="42"/>
        <v>Seattle, Washington (US)</v>
      </c>
      <c r="L570" s="4" t="str">
        <f t="shared" si="43"/>
        <v>127131</v>
      </c>
      <c r="M570" s="7" t="str">
        <f t="shared" si="44"/>
        <v>2014</v>
      </c>
    </row>
    <row r="571" spans="2:13" x14ac:dyDescent="0.3">
      <c r="B571" s="3" t="s">
        <v>8</v>
      </c>
      <c r="C571" s="4" t="s">
        <v>21</v>
      </c>
      <c r="D571" t="s">
        <v>783</v>
      </c>
      <c r="E571" t="s">
        <v>48</v>
      </c>
      <c r="F571" t="s">
        <v>70</v>
      </c>
      <c r="G571" t="s">
        <v>71</v>
      </c>
      <c r="H571" t="s">
        <v>51</v>
      </c>
      <c r="I571" s="4" t="str">
        <f t="shared" si="41"/>
        <v>United States</v>
      </c>
      <c r="J571" s="4" t="str">
        <f t="shared" si="40"/>
        <v>Seattle, Washington (United States)</v>
      </c>
      <c r="K571" s="4" t="str">
        <f t="shared" si="42"/>
        <v>Seattle, Washington (US)</v>
      </c>
      <c r="L571" s="4" t="str">
        <f t="shared" si="43"/>
        <v>117212</v>
      </c>
      <c r="M571" s="7" t="str">
        <f t="shared" si="44"/>
        <v>2017</v>
      </c>
    </row>
    <row r="572" spans="2:13" x14ac:dyDescent="0.3">
      <c r="B572" s="3" t="s">
        <v>17</v>
      </c>
      <c r="C572" s="4" t="s">
        <v>9</v>
      </c>
      <c r="D572" t="s">
        <v>784</v>
      </c>
      <c r="E572" t="s">
        <v>48</v>
      </c>
      <c r="F572" t="s">
        <v>70</v>
      </c>
      <c r="G572" t="s">
        <v>71</v>
      </c>
      <c r="H572" t="s">
        <v>51</v>
      </c>
      <c r="I572" s="4" t="str">
        <f t="shared" si="41"/>
        <v>United States</v>
      </c>
      <c r="J572" s="4" t="str">
        <f t="shared" si="40"/>
        <v>Seattle, Washington (United States)</v>
      </c>
      <c r="K572" s="4" t="str">
        <f t="shared" si="42"/>
        <v>Seattle, Washington (US)</v>
      </c>
      <c r="L572" s="4" t="str">
        <f t="shared" si="43"/>
        <v>130519</v>
      </c>
      <c r="M572" s="7" t="str">
        <f t="shared" si="44"/>
        <v>2015</v>
      </c>
    </row>
    <row r="573" spans="2:13" x14ac:dyDescent="0.3">
      <c r="B573" s="3" t="s">
        <v>17</v>
      </c>
      <c r="C573" s="4" t="s">
        <v>21</v>
      </c>
      <c r="D573" t="s">
        <v>785</v>
      </c>
      <c r="E573" t="s">
        <v>48</v>
      </c>
      <c r="F573" t="s">
        <v>70</v>
      </c>
      <c r="G573" t="s">
        <v>71</v>
      </c>
      <c r="H573" t="s">
        <v>51</v>
      </c>
      <c r="I573" s="4" t="str">
        <f t="shared" si="41"/>
        <v>United States</v>
      </c>
      <c r="J573" s="4" t="str">
        <f t="shared" si="40"/>
        <v>Seattle, Washington (United States)</v>
      </c>
      <c r="K573" s="4" t="str">
        <f t="shared" si="42"/>
        <v>Seattle, Washington (US)</v>
      </c>
      <c r="L573" s="4" t="str">
        <f t="shared" si="43"/>
        <v>130946</v>
      </c>
      <c r="M573" s="7" t="str">
        <f t="shared" si="44"/>
        <v>2016</v>
      </c>
    </row>
    <row r="574" spans="2:13" x14ac:dyDescent="0.3">
      <c r="B574" s="3" t="s">
        <v>17</v>
      </c>
      <c r="C574" s="4" t="s">
        <v>9</v>
      </c>
      <c r="D574" t="s">
        <v>786</v>
      </c>
      <c r="E574" t="s">
        <v>48</v>
      </c>
      <c r="F574" t="s">
        <v>141</v>
      </c>
      <c r="G574" t="s">
        <v>142</v>
      </c>
      <c r="H574" t="s">
        <v>96</v>
      </c>
      <c r="I574" s="4" t="str">
        <f t="shared" si="41"/>
        <v>United States</v>
      </c>
      <c r="J574" s="4" t="str">
        <f t="shared" si="40"/>
        <v>New York City, New York (United States)</v>
      </c>
      <c r="K574" s="4" t="str">
        <f t="shared" si="42"/>
        <v>New York City, New York (US)</v>
      </c>
      <c r="L574" s="4" t="str">
        <f t="shared" si="43"/>
        <v>114727</v>
      </c>
      <c r="M574" s="7" t="str">
        <f t="shared" si="44"/>
        <v>2016</v>
      </c>
    </row>
    <row r="575" spans="2:13" x14ac:dyDescent="0.3">
      <c r="B575" s="3" t="s">
        <v>17</v>
      </c>
      <c r="C575" s="4" t="s">
        <v>18</v>
      </c>
      <c r="D575" t="s">
        <v>787</v>
      </c>
      <c r="E575" t="s">
        <v>48</v>
      </c>
      <c r="F575" t="s">
        <v>141</v>
      </c>
      <c r="G575" t="s">
        <v>142</v>
      </c>
      <c r="H575" t="s">
        <v>96</v>
      </c>
      <c r="I575" s="4" t="str">
        <f t="shared" si="41"/>
        <v>United States</v>
      </c>
      <c r="J575" s="4" t="str">
        <f t="shared" si="40"/>
        <v>New York City, New York (United States)</v>
      </c>
      <c r="K575" s="4" t="str">
        <f t="shared" si="42"/>
        <v>New York City, New York (US)</v>
      </c>
      <c r="L575" s="4" t="str">
        <f t="shared" si="43"/>
        <v>133235</v>
      </c>
      <c r="M575" s="7" t="str">
        <f t="shared" si="44"/>
        <v>2017</v>
      </c>
    </row>
    <row r="576" spans="2:13" x14ac:dyDescent="0.3">
      <c r="B576" s="3" t="s">
        <v>8</v>
      </c>
      <c r="C576" s="4" t="s">
        <v>13</v>
      </c>
      <c r="D576" t="s">
        <v>788</v>
      </c>
      <c r="E576" t="s">
        <v>48</v>
      </c>
      <c r="F576" t="s">
        <v>141</v>
      </c>
      <c r="G576" t="s">
        <v>142</v>
      </c>
      <c r="H576" t="s">
        <v>96</v>
      </c>
      <c r="I576" s="4" t="str">
        <f t="shared" si="41"/>
        <v>United States</v>
      </c>
      <c r="J576" s="4" t="str">
        <f t="shared" si="40"/>
        <v>New York City, New York (United States)</v>
      </c>
      <c r="K576" s="4" t="str">
        <f t="shared" si="42"/>
        <v>New York City, New York (US)</v>
      </c>
      <c r="L576" s="4" t="str">
        <f t="shared" si="43"/>
        <v>137050</v>
      </c>
      <c r="M576" s="7" t="str">
        <f t="shared" si="44"/>
        <v>2016</v>
      </c>
    </row>
    <row r="577" spans="2:13" x14ac:dyDescent="0.3">
      <c r="B577" s="3" t="s">
        <v>8</v>
      </c>
      <c r="C577" s="4" t="s">
        <v>13</v>
      </c>
      <c r="D577" t="s">
        <v>789</v>
      </c>
      <c r="E577" t="s">
        <v>48</v>
      </c>
      <c r="F577" t="s">
        <v>141</v>
      </c>
      <c r="G577" t="s">
        <v>142</v>
      </c>
      <c r="H577" t="s">
        <v>96</v>
      </c>
      <c r="I577" s="4" t="str">
        <f t="shared" si="41"/>
        <v>United States</v>
      </c>
      <c r="J577" s="4" t="str">
        <f t="shared" si="40"/>
        <v>New York City, New York (United States)</v>
      </c>
      <c r="K577" s="4" t="str">
        <f t="shared" si="42"/>
        <v>New York City, New York (US)</v>
      </c>
      <c r="L577" s="4" t="str">
        <f t="shared" si="43"/>
        <v>118087</v>
      </c>
      <c r="M577" s="7" t="str">
        <f t="shared" si="44"/>
        <v>2017</v>
      </c>
    </row>
    <row r="578" spans="2:13" x14ac:dyDescent="0.3">
      <c r="B578" s="3" t="s">
        <v>8</v>
      </c>
      <c r="C578" s="4" t="s">
        <v>29</v>
      </c>
      <c r="D578" t="s">
        <v>790</v>
      </c>
      <c r="E578" t="s">
        <v>48</v>
      </c>
      <c r="F578" t="s">
        <v>791</v>
      </c>
      <c r="G578" t="s">
        <v>71</v>
      </c>
      <c r="H578" t="s">
        <v>51</v>
      </c>
      <c r="I578" s="4" t="str">
        <f t="shared" si="41"/>
        <v>United States</v>
      </c>
      <c r="J578" s="4" t="str">
        <f t="shared" si="40"/>
        <v>Marysville, Washington (United States)</v>
      </c>
      <c r="K578" s="4" t="str">
        <f t="shared" si="42"/>
        <v>Marysville, Washington (US)</v>
      </c>
      <c r="L578" s="4" t="str">
        <f t="shared" si="43"/>
        <v>110184</v>
      </c>
      <c r="M578" s="7" t="str">
        <f t="shared" si="44"/>
        <v>2014</v>
      </c>
    </row>
    <row r="579" spans="2:13" x14ac:dyDescent="0.3">
      <c r="B579" s="3" t="s">
        <v>17</v>
      </c>
      <c r="C579" s="4" t="s">
        <v>18</v>
      </c>
      <c r="D579" t="s">
        <v>792</v>
      </c>
      <c r="E579" t="s">
        <v>48</v>
      </c>
      <c r="F579" t="s">
        <v>491</v>
      </c>
      <c r="G579" t="s">
        <v>50</v>
      </c>
      <c r="H579" t="s">
        <v>51</v>
      </c>
      <c r="I579" s="4" t="str">
        <f t="shared" si="41"/>
        <v>United States</v>
      </c>
      <c r="J579" s="4" t="str">
        <f t="shared" si="40"/>
        <v>Long Beach, California (United States)</v>
      </c>
      <c r="K579" s="4" t="str">
        <f t="shared" si="42"/>
        <v>Long Beach, California (US)</v>
      </c>
      <c r="L579" s="4" t="str">
        <f t="shared" si="43"/>
        <v>126004</v>
      </c>
      <c r="M579" s="7" t="str">
        <f t="shared" si="44"/>
        <v>2016</v>
      </c>
    </row>
    <row r="580" spans="2:13" x14ac:dyDescent="0.3">
      <c r="B580" s="3" t="s">
        <v>17</v>
      </c>
      <c r="C580" s="4" t="s">
        <v>18</v>
      </c>
      <c r="D580" t="s">
        <v>793</v>
      </c>
      <c r="E580" t="s">
        <v>48</v>
      </c>
      <c r="F580" t="s">
        <v>491</v>
      </c>
      <c r="G580" t="s">
        <v>50</v>
      </c>
      <c r="H580" t="s">
        <v>51</v>
      </c>
      <c r="I580" s="4" t="str">
        <f t="shared" si="41"/>
        <v>United States</v>
      </c>
      <c r="J580" s="4" t="str">
        <f t="shared" ref="J580:J643" si="45">CONCATENATE(F580,","," ",G580," ","(",I580,")")</f>
        <v>Long Beach, California (United States)</v>
      </c>
      <c r="K580" s="4" t="str">
        <f t="shared" si="42"/>
        <v>Long Beach, California (US)</v>
      </c>
      <c r="L580" s="4" t="str">
        <f t="shared" si="43"/>
        <v>100013</v>
      </c>
      <c r="M580" s="7" t="str">
        <f t="shared" si="44"/>
        <v>2017</v>
      </c>
    </row>
    <row r="581" spans="2:13" x14ac:dyDescent="0.3">
      <c r="B581" s="3" t="s">
        <v>8</v>
      </c>
      <c r="C581" s="4" t="s">
        <v>9</v>
      </c>
      <c r="D581" t="s">
        <v>794</v>
      </c>
      <c r="E581" t="s">
        <v>48</v>
      </c>
      <c r="F581" t="s">
        <v>491</v>
      </c>
      <c r="G581" t="s">
        <v>50</v>
      </c>
      <c r="H581" t="s">
        <v>51</v>
      </c>
      <c r="I581" s="4" t="str">
        <f t="shared" ref="I581:I644" si="46">TRIM(E581)</f>
        <v>United States</v>
      </c>
      <c r="J581" s="4" t="str">
        <f t="shared" si="45"/>
        <v>Long Beach, California (United States)</v>
      </c>
      <c r="K581" s="4" t="str">
        <f t="shared" ref="K581:K644" si="47">SUBSTITUTE(J581,"United States","US",1)</f>
        <v>Long Beach, California (US)</v>
      </c>
      <c r="L581" s="4" t="str">
        <f t="shared" ref="L581:L644" si="48">RIGHT(D581,6)</f>
        <v>132570</v>
      </c>
      <c r="M581" s="7" t="str">
        <f t="shared" ref="M581:M644" si="49">MID(D581,4,4)</f>
        <v>2015</v>
      </c>
    </row>
    <row r="582" spans="2:13" x14ac:dyDescent="0.3">
      <c r="B582" s="3" t="s">
        <v>8</v>
      </c>
      <c r="C582" s="4" t="s">
        <v>9</v>
      </c>
      <c r="D582" t="s">
        <v>795</v>
      </c>
      <c r="E582" t="s">
        <v>48</v>
      </c>
      <c r="F582" t="s">
        <v>157</v>
      </c>
      <c r="G582" t="s">
        <v>119</v>
      </c>
      <c r="H582" t="s">
        <v>75</v>
      </c>
      <c r="I582" s="4" t="str">
        <f t="shared" si="46"/>
        <v>United States</v>
      </c>
      <c r="J582" s="4" t="str">
        <f t="shared" si="45"/>
        <v>Chicago, Illinois (United States)</v>
      </c>
      <c r="K582" s="4" t="str">
        <f t="shared" si="47"/>
        <v>Chicago, Illinois (US)</v>
      </c>
      <c r="L582" s="4" t="str">
        <f t="shared" si="48"/>
        <v>153682</v>
      </c>
      <c r="M582" s="7" t="str">
        <f t="shared" si="49"/>
        <v>2016</v>
      </c>
    </row>
    <row r="583" spans="2:13" x14ac:dyDescent="0.3">
      <c r="B583" s="3" t="s">
        <v>8</v>
      </c>
      <c r="C583" s="4" t="s">
        <v>21</v>
      </c>
      <c r="D583" t="s">
        <v>796</v>
      </c>
      <c r="E583" t="s">
        <v>48</v>
      </c>
      <c r="F583" t="s">
        <v>157</v>
      </c>
      <c r="G583" t="s">
        <v>119</v>
      </c>
      <c r="H583" t="s">
        <v>75</v>
      </c>
      <c r="I583" s="4" t="str">
        <f t="shared" si="46"/>
        <v>United States</v>
      </c>
      <c r="J583" s="4" t="str">
        <f t="shared" si="45"/>
        <v>Chicago, Illinois (United States)</v>
      </c>
      <c r="K583" s="4" t="str">
        <f t="shared" si="47"/>
        <v>Chicago, Illinois (US)</v>
      </c>
      <c r="L583" s="4" t="str">
        <f t="shared" si="48"/>
        <v>144344</v>
      </c>
      <c r="M583" s="7" t="str">
        <f t="shared" si="49"/>
        <v>2016</v>
      </c>
    </row>
    <row r="584" spans="2:13" x14ac:dyDescent="0.3">
      <c r="B584" s="3" t="s">
        <v>8</v>
      </c>
      <c r="C584" s="4" t="s">
        <v>21</v>
      </c>
      <c r="D584" t="s">
        <v>797</v>
      </c>
      <c r="E584" t="s">
        <v>48</v>
      </c>
      <c r="F584" t="s">
        <v>49</v>
      </c>
      <c r="G584" t="s">
        <v>50</v>
      </c>
      <c r="H584" t="s">
        <v>51</v>
      </c>
      <c r="I584" s="4" t="str">
        <f t="shared" si="46"/>
        <v>United States</v>
      </c>
      <c r="J584" s="4" t="str">
        <f t="shared" si="45"/>
        <v>Los Angeles, California (United States)</v>
      </c>
      <c r="K584" s="4" t="str">
        <f t="shared" si="47"/>
        <v>Los Angeles, California (US)</v>
      </c>
      <c r="L584" s="4" t="str">
        <f t="shared" si="48"/>
        <v>127012</v>
      </c>
      <c r="M584" s="7" t="str">
        <f t="shared" si="49"/>
        <v>2014</v>
      </c>
    </row>
    <row r="585" spans="2:13" x14ac:dyDescent="0.3">
      <c r="B585" s="3" t="s">
        <v>8</v>
      </c>
      <c r="C585" s="4" t="s">
        <v>29</v>
      </c>
      <c r="D585" t="s">
        <v>798</v>
      </c>
      <c r="E585" t="s">
        <v>48</v>
      </c>
      <c r="F585" t="s">
        <v>345</v>
      </c>
      <c r="G585" t="s">
        <v>213</v>
      </c>
      <c r="H585" t="s">
        <v>51</v>
      </c>
      <c r="I585" s="4" t="str">
        <f t="shared" si="46"/>
        <v>United States</v>
      </c>
      <c r="J585" s="4" t="str">
        <f t="shared" si="45"/>
        <v>Denver, Colorado (United States)</v>
      </c>
      <c r="K585" s="4" t="str">
        <f t="shared" si="47"/>
        <v>Denver, Colorado (US)</v>
      </c>
      <c r="L585" s="4" t="str">
        <f t="shared" si="48"/>
        <v>128727</v>
      </c>
      <c r="M585" s="7" t="str">
        <f t="shared" si="49"/>
        <v>2016</v>
      </c>
    </row>
    <row r="586" spans="2:13" x14ac:dyDescent="0.3">
      <c r="B586" s="3" t="s">
        <v>8</v>
      </c>
      <c r="C586" s="4" t="s">
        <v>21</v>
      </c>
      <c r="D586" t="s">
        <v>799</v>
      </c>
      <c r="E586" t="s">
        <v>48</v>
      </c>
      <c r="F586" t="s">
        <v>345</v>
      </c>
      <c r="G586" t="s">
        <v>213</v>
      </c>
      <c r="H586" t="s">
        <v>51</v>
      </c>
      <c r="I586" s="4" t="str">
        <f t="shared" si="46"/>
        <v>United States</v>
      </c>
      <c r="J586" s="4" t="str">
        <f t="shared" si="45"/>
        <v>Denver, Colorado (United States)</v>
      </c>
      <c r="K586" s="4" t="str">
        <f t="shared" si="47"/>
        <v>Denver, Colorado (US)</v>
      </c>
      <c r="L586" s="4" t="str">
        <f t="shared" si="48"/>
        <v>162859</v>
      </c>
      <c r="M586" s="7" t="str">
        <f t="shared" si="49"/>
        <v>2016</v>
      </c>
    </row>
    <row r="587" spans="2:13" x14ac:dyDescent="0.3">
      <c r="B587" s="3" t="s">
        <v>8</v>
      </c>
      <c r="C587" s="4" t="s">
        <v>21</v>
      </c>
      <c r="D587" t="s">
        <v>800</v>
      </c>
      <c r="E587" t="s">
        <v>48</v>
      </c>
      <c r="F587" t="s">
        <v>345</v>
      </c>
      <c r="G587" t="s">
        <v>213</v>
      </c>
      <c r="H587" t="s">
        <v>51</v>
      </c>
      <c r="I587" s="4" t="str">
        <f t="shared" si="46"/>
        <v>United States</v>
      </c>
      <c r="J587" s="4" t="str">
        <f t="shared" si="45"/>
        <v>Denver, Colorado (United States)</v>
      </c>
      <c r="K587" s="4" t="str">
        <f t="shared" si="47"/>
        <v>Denver, Colorado (US)</v>
      </c>
      <c r="L587" s="4" t="str">
        <f t="shared" si="48"/>
        <v>133641</v>
      </c>
      <c r="M587" s="7" t="str">
        <f t="shared" si="49"/>
        <v>2017</v>
      </c>
    </row>
    <row r="588" spans="2:13" x14ac:dyDescent="0.3">
      <c r="B588" s="3" t="s">
        <v>8</v>
      </c>
      <c r="C588" s="4" t="s">
        <v>21</v>
      </c>
      <c r="D588" t="s">
        <v>801</v>
      </c>
      <c r="E588" t="s">
        <v>48</v>
      </c>
      <c r="F588" t="s">
        <v>345</v>
      </c>
      <c r="G588" t="s">
        <v>213</v>
      </c>
      <c r="H588" t="s">
        <v>51</v>
      </c>
      <c r="I588" s="4" t="str">
        <f t="shared" si="46"/>
        <v>United States</v>
      </c>
      <c r="J588" s="4" t="str">
        <f t="shared" si="45"/>
        <v>Denver, Colorado (United States)</v>
      </c>
      <c r="K588" s="4" t="str">
        <f t="shared" si="47"/>
        <v>Denver, Colorado (US)</v>
      </c>
      <c r="L588" s="4" t="str">
        <f t="shared" si="48"/>
        <v>168494</v>
      </c>
      <c r="M588" s="7" t="str">
        <f t="shared" si="49"/>
        <v>2014</v>
      </c>
    </row>
    <row r="589" spans="2:13" x14ac:dyDescent="0.3">
      <c r="B589" s="3" t="s">
        <v>8</v>
      </c>
      <c r="C589" s="4" t="s">
        <v>13</v>
      </c>
      <c r="D589" t="s">
        <v>802</v>
      </c>
      <c r="E589" t="s">
        <v>48</v>
      </c>
      <c r="F589" t="s">
        <v>345</v>
      </c>
      <c r="G589" t="s">
        <v>213</v>
      </c>
      <c r="H589" t="s">
        <v>51</v>
      </c>
      <c r="I589" s="4" t="str">
        <f t="shared" si="46"/>
        <v>United States</v>
      </c>
      <c r="J589" s="4" t="str">
        <f t="shared" si="45"/>
        <v>Denver, Colorado (United States)</v>
      </c>
      <c r="K589" s="4" t="str">
        <f t="shared" si="47"/>
        <v>Denver, Colorado (US)</v>
      </c>
      <c r="L589" s="4" t="str">
        <f t="shared" si="48"/>
        <v>115602</v>
      </c>
      <c r="M589" s="7" t="str">
        <f t="shared" si="49"/>
        <v>2017</v>
      </c>
    </row>
    <row r="590" spans="2:13" x14ac:dyDescent="0.3">
      <c r="B590" s="3" t="s">
        <v>8</v>
      </c>
      <c r="C590" s="4" t="s">
        <v>18</v>
      </c>
      <c r="D590" t="s">
        <v>803</v>
      </c>
      <c r="E590" t="s">
        <v>48</v>
      </c>
      <c r="F590" t="s">
        <v>608</v>
      </c>
      <c r="G590" t="s">
        <v>43</v>
      </c>
      <c r="H590" t="s">
        <v>44</v>
      </c>
      <c r="I590" s="4" t="str">
        <f t="shared" si="46"/>
        <v>United States</v>
      </c>
      <c r="J590" s="4" t="str">
        <f t="shared" si="45"/>
        <v>Richmond, Kentucky (United States)</v>
      </c>
      <c r="K590" s="4" t="str">
        <f t="shared" si="47"/>
        <v>Richmond, Kentucky (US)</v>
      </c>
      <c r="L590" s="4" t="str">
        <f t="shared" si="48"/>
        <v>154956</v>
      </c>
      <c r="M590" s="7" t="str">
        <f t="shared" si="49"/>
        <v>2015</v>
      </c>
    </row>
    <row r="591" spans="2:13" x14ac:dyDescent="0.3">
      <c r="B591" s="3" t="s">
        <v>8</v>
      </c>
      <c r="C591" s="4" t="s">
        <v>13</v>
      </c>
      <c r="D591" t="s">
        <v>804</v>
      </c>
      <c r="E591" t="s">
        <v>48</v>
      </c>
      <c r="F591" t="s">
        <v>608</v>
      </c>
      <c r="G591" t="s">
        <v>43</v>
      </c>
      <c r="H591" t="s">
        <v>44</v>
      </c>
      <c r="I591" s="4" t="str">
        <f t="shared" si="46"/>
        <v>United States</v>
      </c>
      <c r="J591" s="4" t="str">
        <f t="shared" si="45"/>
        <v>Richmond, Kentucky (United States)</v>
      </c>
      <c r="K591" s="4" t="str">
        <f t="shared" si="47"/>
        <v>Richmond, Kentucky (US)</v>
      </c>
      <c r="L591" s="4" t="str">
        <f t="shared" si="48"/>
        <v>144638</v>
      </c>
      <c r="M591" s="7" t="str">
        <f t="shared" si="49"/>
        <v>2017</v>
      </c>
    </row>
    <row r="592" spans="2:13" x14ac:dyDescent="0.3">
      <c r="B592" s="3" t="s">
        <v>8</v>
      </c>
      <c r="C592" s="4" t="s">
        <v>13</v>
      </c>
      <c r="D592" t="s">
        <v>805</v>
      </c>
      <c r="E592" t="s">
        <v>48</v>
      </c>
      <c r="F592" t="s">
        <v>806</v>
      </c>
      <c r="G592" t="s">
        <v>202</v>
      </c>
      <c r="H592" t="s">
        <v>51</v>
      </c>
      <c r="I592" s="4" t="str">
        <f t="shared" si="46"/>
        <v>United States</v>
      </c>
      <c r="J592" s="4" t="str">
        <f t="shared" si="45"/>
        <v>Salem, Oregon (United States)</v>
      </c>
      <c r="K592" s="4" t="str">
        <f t="shared" si="47"/>
        <v>Salem, Oregon (US)</v>
      </c>
      <c r="L592" s="4" t="str">
        <f t="shared" si="48"/>
        <v>168620</v>
      </c>
      <c r="M592" s="7" t="str">
        <f t="shared" si="49"/>
        <v>2016</v>
      </c>
    </row>
    <row r="593" spans="2:13" x14ac:dyDescent="0.3">
      <c r="B593" s="3" t="s">
        <v>8</v>
      </c>
      <c r="C593" s="4" t="s">
        <v>18</v>
      </c>
      <c r="D593" t="s">
        <v>807</v>
      </c>
      <c r="E593" t="s">
        <v>48</v>
      </c>
      <c r="F593" t="s">
        <v>806</v>
      </c>
      <c r="G593" t="s">
        <v>202</v>
      </c>
      <c r="H593" t="s">
        <v>51</v>
      </c>
      <c r="I593" s="4" t="str">
        <f t="shared" si="46"/>
        <v>United States</v>
      </c>
      <c r="J593" s="4" t="str">
        <f t="shared" si="45"/>
        <v>Salem, Oregon (United States)</v>
      </c>
      <c r="K593" s="4" t="str">
        <f t="shared" si="47"/>
        <v>Salem, Oregon (US)</v>
      </c>
      <c r="L593" s="4" t="str">
        <f t="shared" si="48"/>
        <v>117079</v>
      </c>
      <c r="M593" s="7" t="str">
        <f t="shared" si="49"/>
        <v>2017</v>
      </c>
    </row>
    <row r="594" spans="2:13" x14ac:dyDescent="0.3">
      <c r="B594" s="3" t="s">
        <v>17</v>
      </c>
      <c r="C594" s="4" t="s">
        <v>13</v>
      </c>
      <c r="D594" t="s">
        <v>808</v>
      </c>
      <c r="E594" t="s">
        <v>48</v>
      </c>
      <c r="F594" t="s">
        <v>806</v>
      </c>
      <c r="G594" t="s">
        <v>202</v>
      </c>
      <c r="H594" t="s">
        <v>51</v>
      </c>
      <c r="I594" s="4" t="str">
        <f t="shared" si="46"/>
        <v>United States</v>
      </c>
      <c r="J594" s="4" t="str">
        <f t="shared" si="45"/>
        <v>Salem, Oregon (United States)</v>
      </c>
      <c r="K594" s="4" t="str">
        <f t="shared" si="47"/>
        <v>Salem, Oregon (US)</v>
      </c>
      <c r="L594" s="4" t="str">
        <f t="shared" si="48"/>
        <v>144393</v>
      </c>
      <c r="M594" s="7" t="str">
        <f t="shared" si="49"/>
        <v>2016</v>
      </c>
    </row>
    <row r="595" spans="2:13" x14ac:dyDescent="0.3">
      <c r="B595" s="3" t="s">
        <v>17</v>
      </c>
      <c r="C595" s="4" t="s">
        <v>18</v>
      </c>
      <c r="D595" t="s">
        <v>809</v>
      </c>
      <c r="E595" t="s">
        <v>48</v>
      </c>
      <c r="F595" t="s">
        <v>806</v>
      </c>
      <c r="G595" t="s">
        <v>202</v>
      </c>
      <c r="H595" t="s">
        <v>51</v>
      </c>
      <c r="I595" s="4" t="str">
        <f t="shared" si="46"/>
        <v>United States</v>
      </c>
      <c r="J595" s="4" t="str">
        <f t="shared" si="45"/>
        <v>Salem, Oregon (United States)</v>
      </c>
      <c r="K595" s="4" t="str">
        <f t="shared" si="47"/>
        <v>Salem, Oregon (US)</v>
      </c>
      <c r="L595" s="4" t="str">
        <f t="shared" si="48"/>
        <v>105053</v>
      </c>
      <c r="M595" s="7" t="str">
        <f t="shared" si="49"/>
        <v>2017</v>
      </c>
    </row>
    <row r="596" spans="2:13" x14ac:dyDescent="0.3">
      <c r="B596" s="3" t="s">
        <v>17</v>
      </c>
      <c r="C596" s="4" t="s">
        <v>29</v>
      </c>
      <c r="D596" t="s">
        <v>810</v>
      </c>
      <c r="E596" t="s">
        <v>48</v>
      </c>
      <c r="F596" t="s">
        <v>811</v>
      </c>
      <c r="G596" t="s">
        <v>74</v>
      </c>
      <c r="H596" t="s">
        <v>75</v>
      </c>
      <c r="I596" s="4" t="str">
        <f t="shared" si="46"/>
        <v>United States</v>
      </c>
      <c r="J596" s="4" t="str">
        <f t="shared" si="45"/>
        <v>Laredo, Texas (United States)</v>
      </c>
      <c r="K596" s="4" t="str">
        <f t="shared" si="47"/>
        <v>Laredo, Texas (US)</v>
      </c>
      <c r="L596" s="4" t="str">
        <f t="shared" si="48"/>
        <v>155992</v>
      </c>
      <c r="M596" s="7" t="str">
        <f t="shared" si="49"/>
        <v>2016</v>
      </c>
    </row>
    <row r="597" spans="2:13" x14ac:dyDescent="0.3">
      <c r="B597" s="3" t="s">
        <v>8</v>
      </c>
      <c r="C597" s="4" t="s">
        <v>29</v>
      </c>
      <c r="D597" t="s">
        <v>812</v>
      </c>
      <c r="E597" t="s">
        <v>48</v>
      </c>
      <c r="F597" t="s">
        <v>811</v>
      </c>
      <c r="G597" t="s">
        <v>74</v>
      </c>
      <c r="H597" t="s">
        <v>75</v>
      </c>
      <c r="I597" s="4" t="str">
        <f t="shared" si="46"/>
        <v>United States</v>
      </c>
      <c r="J597" s="4" t="str">
        <f t="shared" si="45"/>
        <v>Laredo, Texas (United States)</v>
      </c>
      <c r="K597" s="4" t="str">
        <f t="shared" si="47"/>
        <v>Laredo, Texas (US)</v>
      </c>
      <c r="L597" s="4" t="str">
        <f t="shared" si="48"/>
        <v>110380</v>
      </c>
      <c r="M597" s="7" t="str">
        <f t="shared" si="49"/>
        <v>2017</v>
      </c>
    </row>
    <row r="598" spans="2:13" x14ac:dyDescent="0.3">
      <c r="B598" s="3" t="s">
        <v>8</v>
      </c>
      <c r="C598" s="4" t="s">
        <v>13</v>
      </c>
      <c r="D598" t="s">
        <v>813</v>
      </c>
      <c r="E598" t="s">
        <v>48</v>
      </c>
      <c r="F598" t="s">
        <v>404</v>
      </c>
      <c r="G598" t="s">
        <v>50</v>
      </c>
      <c r="H598" t="s">
        <v>51</v>
      </c>
      <c r="I598" s="4" t="str">
        <f t="shared" si="46"/>
        <v>United States</v>
      </c>
      <c r="J598" s="4" t="str">
        <f t="shared" si="45"/>
        <v>San Diego, California (United States)</v>
      </c>
      <c r="K598" s="4" t="str">
        <f t="shared" si="47"/>
        <v>San Diego, California (US)</v>
      </c>
      <c r="L598" s="4" t="str">
        <f t="shared" si="48"/>
        <v>167738</v>
      </c>
      <c r="M598" s="7" t="str">
        <f t="shared" si="49"/>
        <v>2014</v>
      </c>
    </row>
    <row r="599" spans="2:13" x14ac:dyDescent="0.3">
      <c r="B599" s="3" t="s">
        <v>8</v>
      </c>
      <c r="C599" s="4" t="s">
        <v>13</v>
      </c>
      <c r="D599" t="s">
        <v>814</v>
      </c>
      <c r="E599" t="s">
        <v>48</v>
      </c>
      <c r="F599" t="s">
        <v>404</v>
      </c>
      <c r="G599" t="s">
        <v>50</v>
      </c>
      <c r="H599" t="s">
        <v>51</v>
      </c>
      <c r="I599" s="4" t="str">
        <f t="shared" si="46"/>
        <v>United States</v>
      </c>
      <c r="J599" s="4" t="str">
        <f t="shared" si="45"/>
        <v>San Diego, California (United States)</v>
      </c>
      <c r="K599" s="4" t="str">
        <f t="shared" si="47"/>
        <v>San Diego, California (US)</v>
      </c>
      <c r="L599" s="4" t="str">
        <f t="shared" si="48"/>
        <v>121412</v>
      </c>
      <c r="M599" s="7" t="str">
        <f t="shared" si="49"/>
        <v>2017</v>
      </c>
    </row>
    <row r="600" spans="2:13" x14ac:dyDescent="0.3">
      <c r="B600" s="3" t="s">
        <v>17</v>
      </c>
      <c r="C600" s="4" t="s">
        <v>9</v>
      </c>
      <c r="D600" t="s">
        <v>815</v>
      </c>
      <c r="E600" t="s">
        <v>48</v>
      </c>
      <c r="F600" t="s">
        <v>404</v>
      </c>
      <c r="G600" t="s">
        <v>50</v>
      </c>
      <c r="H600" t="s">
        <v>51</v>
      </c>
      <c r="I600" s="4" t="str">
        <f t="shared" si="46"/>
        <v>United States</v>
      </c>
      <c r="J600" s="4" t="str">
        <f t="shared" si="45"/>
        <v>San Diego, California (United States)</v>
      </c>
      <c r="K600" s="4" t="str">
        <f t="shared" si="47"/>
        <v>San Diego, California (US)</v>
      </c>
      <c r="L600" s="4" t="str">
        <f t="shared" si="48"/>
        <v>100426</v>
      </c>
      <c r="M600" s="7" t="str">
        <f t="shared" si="49"/>
        <v>2017</v>
      </c>
    </row>
    <row r="601" spans="2:13" x14ac:dyDescent="0.3">
      <c r="B601" s="3" t="s">
        <v>17</v>
      </c>
      <c r="C601" s="4" t="s">
        <v>18</v>
      </c>
      <c r="D601" t="s">
        <v>816</v>
      </c>
      <c r="E601" t="s">
        <v>48</v>
      </c>
      <c r="F601" t="s">
        <v>404</v>
      </c>
      <c r="G601" t="s">
        <v>50</v>
      </c>
      <c r="H601" t="s">
        <v>51</v>
      </c>
      <c r="I601" s="4" t="str">
        <f t="shared" si="46"/>
        <v>United States</v>
      </c>
      <c r="J601" s="4" t="str">
        <f t="shared" si="45"/>
        <v>San Diego, California (United States)</v>
      </c>
      <c r="K601" s="4" t="str">
        <f t="shared" si="47"/>
        <v>San Diego, California (US)</v>
      </c>
      <c r="L601" s="4" t="str">
        <f t="shared" si="48"/>
        <v>103646</v>
      </c>
      <c r="M601" s="7" t="str">
        <f t="shared" si="49"/>
        <v>2016</v>
      </c>
    </row>
    <row r="602" spans="2:13" x14ac:dyDescent="0.3">
      <c r="B602" s="3" t="s">
        <v>8</v>
      </c>
      <c r="C602" s="4" t="s">
        <v>21</v>
      </c>
      <c r="D602" t="s">
        <v>817</v>
      </c>
      <c r="E602" t="s">
        <v>48</v>
      </c>
      <c r="F602" t="s">
        <v>94</v>
      </c>
      <c r="G602" t="s">
        <v>95</v>
      </c>
      <c r="H602" t="s">
        <v>96</v>
      </c>
      <c r="I602" s="4" t="str">
        <f t="shared" si="46"/>
        <v>United States</v>
      </c>
      <c r="J602" s="4" t="str">
        <f t="shared" si="45"/>
        <v>Philadelphia, Pennsylvania (United States)</v>
      </c>
      <c r="K602" s="4" t="str">
        <f t="shared" si="47"/>
        <v>Philadelphia, Pennsylvania (US)</v>
      </c>
      <c r="L602" s="4" t="str">
        <f t="shared" si="48"/>
        <v>119186</v>
      </c>
      <c r="M602" s="7" t="str">
        <f t="shared" si="49"/>
        <v>2016</v>
      </c>
    </row>
    <row r="603" spans="2:13" x14ac:dyDescent="0.3">
      <c r="B603" s="3" t="s">
        <v>8</v>
      </c>
      <c r="C603" s="4" t="s">
        <v>21</v>
      </c>
      <c r="D603" t="s">
        <v>818</v>
      </c>
      <c r="E603" t="s">
        <v>48</v>
      </c>
      <c r="F603" t="s">
        <v>94</v>
      </c>
      <c r="G603" t="s">
        <v>95</v>
      </c>
      <c r="H603" t="s">
        <v>96</v>
      </c>
      <c r="I603" s="4" t="str">
        <f t="shared" si="46"/>
        <v>United States</v>
      </c>
      <c r="J603" s="4" t="str">
        <f t="shared" si="45"/>
        <v>Philadelphia, Pennsylvania (United States)</v>
      </c>
      <c r="K603" s="4" t="str">
        <f t="shared" si="47"/>
        <v>Philadelphia, Pennsylvania (US)</v>
      </c>
      <c r="L603" s="4" t="str">
        <f t="shared" si="48"/>
        <v>148698</v>
      </c>
      <c r="M603" s="7" t="str">
        <f t="shared" si="49"/>
        <v>2016</v>
      </c>
    </row>
    <row r="604" spans="2:13" x14ac:dyDescent="0.3">
      <c r="B604" s="3" t="s">
        <v>8</v>
      </c>
      <c r="C604" s="4" t="s">
        <v>21</v>
      </c>
      <c r="D604" t="s">
        <v>819</v>
      </c>
      <c r="E604" t="s">
        <v>48</v>
      </c>
      <c r="F604" t="s">
        <v>94</v>
      </c>
      <c r="G604" t="s">
        <v>95</v>
      </c>
      <c r="H604" t="s">
        <v>96</v>
      </c>
      <c r="I604" s="4" t="str">
        <f t="shared" si="46"/>
        <v>United States</v>
      </c>
      <c r="J604" s="4" t="str">
        <f t="shared" si="45"/>
        <v>Philadelphia, Pennsylvania (United States)</v>
      </c>
      <c r="K604" s="4" t="str">
        <f t="shared" si="47"/>
        <v>Philadelphia, Pennsylvania (US)</v>
      </c>
      <c r="L604" s="4" t="str">
        <f t="shared" si="48"/>
        <v>163293</v>
      </c>
      <c r="M604" s="7" t="str">
        <f t="shared" si="49"/>
        <v>2014</v>
      </c>
    </row>
    <row r="605" spans="2:13" x14ac:dyDescent="0.3">
      <c r="B605" s="3" t="s">
        <v>8</v>
      </c>
      <c r="C605" s="4" t="s">
        <v>13</v>
      </c>
      <c r="D605" t="s">
        <v>820</v>
      </c>
      <c r="E605" t="s">
        <v>48</v>
      </c>
      <c r="F605" t="s">
        <v>94</v>
      </c>
      <c r="G605" t="s">
        <v>95</v>
      </c>
      <c r="H605" t="s">
        <v>96</v>
      </c>
      <c r="I605" s="4" t="str">
        <f t="shared" si="46"/>
        <v>United States</v>
      </c>
      <c r="J605" s="4" t="str">
        <f t="shared" si="45"/>
        <v>Philadelphia, Pennsylvania (United States)</v>
      </c>
      <c r="K605" s="4" t="str">
        <f t="shared" si="47"/>
        <v>Philadelphia, Pennsylvania (US)</v>
      </c>
      <c r="L605" s="4" t="str">
        <f t="shared" si="48"/>
        <v>160815</v>
      </c>
      <c r="M605" s="7" t="str">
        <f t="shared" si="49"/>
        <v>2016</v>
      </c>
    </row>
    <row r="606" spans="2:13" x14ac:dyDescent="0.3">
      <c r="B606" s="3" t="s">
        <v>8</v>
      </c>
      <c r="C606" s="4" t="s">
        <v>29</v>
      </c>
      <c r="D606" t="s">
        <v>821</v>
      </c>
      <c r="E606" t="s">
        <v>48</v>
      </c>
      <c r="F606" t="s">
        <v>382</v>
      </c>
      <c r="G606" t="s">
        <v>54</v>
      </c>
      <c r="H606" t="s">
        <v>44</v>
      </c>
      <c r="I606" s="4" t="str">
        <f t="shared" si="46"/>
        <v>United States</v>
      </c>
      <c r="J606" s="4" t="str">
        <f t="shared" si="45"/>
        <v>Tampa, Florida (United States)</v>
      </c>
      <c r="K606" s="4" t="str">
        <f t="shared" si="47"/>
        <v>Tampa, Florida (US)</v>
      </c>
      <c r="L606" s="4" t="str">
        <f t="shared" si="48"/>
        <v>122154</v>
      </c>
      <c r="M606" s="7" t="str">
        <f t="shared" si="49"/>
        <v>2017</v>
      </c>
    </row>
    <row r="607" spans="2:13" x14ac:dyDescent="0.3">
      <c r="B607" s="3" t="s">
        <v>17</v>
      </c>
      <c r="C607" s="4" t="s">
        <v>21</v>
      </c>
      <c r="D607" t="s">
        <v>822</v>
      </c>
      <c r="E607" t="s">
        <v>48</v>
      </c>
      <c r="F607" t="s">
        <v>382</v>
      </c>
      <c r="G607" t="s">
        <v>54</v>
      </c>
      <c r="H607" t="s">
        <v>44</v>
      </c>
      <c r="I607" s="4" t="str">
        <f t="shared" si="46"/>
        <v>United States</v>
      </c>
      <c r="J607" s="4" t="str">
        <f t="shared" si="45"/>
        <v>Tampa, Florida (United States)</v>
      </c>
      <c r="K607" s="4" t="str">
        <f t="shared" si="47"/>
        <v>Tampa, Florida (US)</v>
      </c>
      <c r="L607" s="4" t="str">
        <f t="shared" si="48"/>
        <v>149692</v>
      </c>
      <c r="M607" s="7" t="str">
        <f t="shared" si="49"/>
        <v>2015</v>
      </c>
    </row>
    <row r="608" spans="2:13" x14ac:dyDescent="0.3">
      <c r="B608" s="3" t="s">
        <v>17</v>
      </c>
      <c r="C608" s="4" t="s">
        <v>21</v>
      </c>
      <c r="D608" t="s">
        <v>823</v>
      </c>
      <c r="E608" t="s">
        <v>48</v>
      </c>
      <c r="F608" t="s">
        <v>382</v>
      </c>
      <c r="G608" t="s">
        <v>54</v>
      </c>
      <c r="H608" t="s">
        <v>44</v>
      </c>
      <c r="I608" s="4" t="str">
        <f t="shared" si="46"/>
        <v>United States</v>
      </c>
      <c r="J608" s="4" t="str">
        <f t="shared" si="45"/>
        <v>Tampa, Florida (United States)</v>
      </c>
      <c r="K608" s="4" t="str">
        <f t="shared" si="47"/>
        <v>Tampa, Florida (US)</v>
      </c>
      <c r="L608" s="4" t="str">
        <f t="shared" si="48"/>
        <v>119445</v>
      </c>
      <c r="M608" s="7" t="str">
        <f t="shared" si="49"/>
        <v>2016</v>
      </c>
    </row>
    <row r="609" spans="2:13" x14ac:dyDescent="0.3">
      <c r="B609" s="3" t="s">
        <v>17</v>
      </c>
      <c r="C609" s="4" t="s">
        <v>13</v>
      </c>
      <c r="D609" t="s">
        <v>824</v>
      </c>
      <c r="E609" t="s">
        <v>48</v>
      </c>
      <c r="F609" t="s">
        <v>382</v>
      </c>
      <c r="G609" t="s">
        <v>54</v>
      </c>
      <c r="H609" t="s">
        <v>44</v>
      </c>
      <c r="I609" s="4" t="str">
        <f t="shared" si="46"/>
        <v>United States</v>
      </c>
      <c r="J609" s="4" t="str">
        <f t="shared" si="45"/>
        <v>Tampa, Florida (United States)</v>
      </c>
      <c r="K609" s="4" t="str">
        <f t="shared" si="47"/>
        <v>Tampa, Florida (US)</v>
      </c>
      <c r="L609" s="4" t="str">
        <f t="shared" si="48"/>
        <v>124268</v>
      </c>
      <c r="M609" s="7" t="str">
        <f t="shared" si="49"/>
        <v>2015</v>
      </c>
    </row>
    <row r="610" spans="2:13" x14ac:dyDescent="0.3">
      <c r="B610" s="3" t="s">
        <v>8</v>
      </c>
      <c r="C610" s="4" t="s">
        <v>13</v>
      </c>
      <c r="D610" t="s">
        <v>825</v>
      </c>
      <c r="E610" t="s">
        <v>48</v>
      </c>
      <c r="F610" t="s">
        <v>382</v>
      </c>
      <c r="G610" t="s">
        <v>54</v>
      </c>
      <c r="H610" t="s">
        <v>44</v>
      </c>
      <c r="I610" s="4" t="str">
        <f t="shared" si="46"/>
        <v>United States</v>
      </c>
      <c r="J610" s="4" t="str">
        <f t="shared" si="45"/>
        <v>Tampa, Florida (United States)</v>
      </c>
      <c r="K610" s="4" t="str">
        <f t="shared" si="47"/>
        <v>Tampa, Florida (US)</v>
      </c>
      <c r="L610" s="4" t="str">
        <f t="shared" si="48"/>
        <v>154711</v>
      </c>
      <c r="M610" s="7" t="str">
        <f t="shared" si="49"/>
        <v>2016</v>
      </c>
    </row>
    <row r="611" spans="2:13" x14ac:dyDescent="0.3">
      <c r="B611" s="3" t="s">
        <v>8</v>
      </c>
      <c r="C611" s="4" t="s">
        <v>13</v>
      </c>
      <c r="D611" t="s">
        <v>826</v>
      </c>
      <c r="E611" t="s">
        <v>48</v>
      </c>
      <c r="F611" t="s">
        <v>94</v>
      </c>
      <c r="G611" t="s">
        <v>95</v>
      </c>
      <c r="H611" t="s">
        <v>96</v>
      </c>
      <c r="I611" s="4" t="str">
        <f t="shared" si="46"/>
        <v>United States</v>
      </c>
      <c r="J611" s="4" t="str">
        <f t="shared" si="45"/>
        <v>Philadelphia, Pennsylvania (United States)</v>
      </c>
      <c r="K611" s="4" t="str">
        <f t="shared" si="47"/>
        <v>Philadelphia, Pennsylvania (US)</v>
      </c>
      <c r="L611" s="4" t="str">
        <f t="shared" si="48"/>
        <v>163384</v>
      </c>
      <c r="M611" s="7" t="str">
        <f t="shared" si="49"/>
        <v>2016</v>
      </c>
    </row>
    <row r="612" spans="2:13" x14ac:dyDescent="0.3">
      <c r="B612" s="3" t="s">
        <v>8</v>
      </c>
      <c r="C612" s="4" t="s">
        <v>29</v>
      </c>
      <c r="D612" t="s">
        <v>827</v>
      </c>
      <c r="E612" t="s">
        <v>48</v>
      </c>
      <c r="F612" t="s">
        <v>94</v>
      </c>
      <c r="G612" t="s">
        <v>95</v>
      </c>
      <c r="H612" t="s">
        <v>96</v>
      </c>
      <c r="I612" s="4" t="str">
        <f t="shared" si="46"/>
        <v>United States</v>
      </c>
      <c r="J612" s="4" t="str">
        <f t="shared" si="45"/>
        <v>Philadelphia, Pennsylvania (United States)</v>
      </c>
      <c r="K612" s="4" t="str">
        <f t="shared" si="47"/>
        <v>Philadelphia, Pennsylvania (US)</v>
      </c>
      <c r="L612" s="4" t="str">
        <f t="shared" si="48"/>
        <v>101707</v>
      </c>
      <c r="M612" s="7" t="str">
        <f t="shared" si="49"/>
        <v>2015</v>
      </c>
    </row>
    <row r="613" spans="2:13" x14ac:dyDescent="0.3">
      <c r="B613" s="3" t="s">
        <v>8</v>
      </c>
      <c r="C613" s="4" t="s">
        <v>9</v>
      </c>
      <c r="D613" t="s">
        <v>828</v>
      </c>
      <c r="E613" t="s">
        <v>48</v>
      </c>
      <c r="F613" t="s">
        <v>94</v>
      </c>
      <c r="G613" t="s">
        <v>95</v>
      </c>
      <c r="H613" t="s">
        <v>96</v>
      </c>
      <c r="I613" s="4" t="str">
        <f t="shared" si="46"/>
        <v>United States</v>
      </c>
      <c r="J613" s="4" t="str">
        <f t="shared" si="45"/>
        <v>Philadelphia, Pennsylvania (United States)</v>
      </c>
      <c r="K613" s="4" t="str">
        <f t="shared" si="47"/>
        <v>Philadelphia, Pennsylvania (US)</v>
      </c>
      <c r="L613" s="4" t="str">
        <f t="shared" si="48"/>
        <v>138898</v>
      </c>
      <c r="M613" s="7" t="str">
        <f t="shared" si="49"/>
        <v>2015</v>
      </c>
    </row>
    <row r="614" spans="2:13" x14ac:dyDescent="0.3">
      <c r="B614" s="3" t="s">
        <v>17</v>
      </c>
      <c r="C614" s="4" t="s">
        <v>21</v>
      </c>
      <c r="D614" t="s">
        <v>829</v>
      </c>
      <c r="E614" t="s">
        <v>48</v>
      </c>
      <c r="F614" t="s">
        <v>348</v>
      </c>
      <c r="G614" t="s">
        <v>74</v>
      </c>
      <c r="H614" t="s">
        <v>75</v>
      </c>
      <c r="I614" s="4" t="str">
        <f t="shared" si="46"/>
        <v>United States</v>
      </c>
      <c r="J614" s="4" t="str">
        <f t="shared" si="45"/>
        <v>Dallas, Texas (United States)</v>
      </c>
      <c r="K614" s="4" t="str">
        <f t="shared" si="47"/>
        <v>Dallas, Texas (US)</v>
      </c>
      <c r="L614" s="4" t="str">
        <f t="shared" si="48"/>
        <v>115427</v>
      </c>
      <c r="M614" s="7" t="str">
        <f t="shared" si="49"/>
        <v>2017</v>
      </c>
    </row>
    <row r="615" spans="2:13" x14ac:dyDescent="0.3">
      <c r="B615" s="3" t="s">
        <v>8</v>
      </c>
      <c r="C615" s="4" t="s">
        <v>13</v>
      </c>
      <c r="D615" t="s">
        <v>830</v>
      </c>
      <c r="E615" t="s">
        <v>48</v>
      </c>
      <c r="F615" t="s">
        <v>348</v>
      </c>
      <c r="G615" t="s">
        <v>74</v>
      </c>
      <c r="H615" t="s">
        <v>75</v>
      </c>
      <c r="I615" s="4" t="str">
        <f t="shared" si="46"/>
        <v>United States</v>
      </c>
      <c r="J615" s="4" t="str">
        <f t="shared" si="45"/>
        <v>Dallas, Texas (United States)</v>
      </c>
      <c r="K615" s="4" t="str">
        <f t="shared" si="47"/>
        <v>Dallas, Texas (US)</v>
      </c>
      <c r="L615" s="4" t="str">
        <f t="shared" si="48"/>
        <v>134425</v>
      </c>
      <c r="M615" s="7" t="str">
        <f t="shared" si="49"/>
        <v>2016</v>
      </c>
    </row>
    <row r="616" spans="2:13" x14ac:dyDescent="0.3">
      <c r="B616" s="3" t="s">
        <v>17</v>
      </c>
      <c r="C616" s="4" t="s">
        <v>13</v>
      </c>
      <c r="D616" t="s">
        <v>831</v>
      </c>
      <c r="E616" t="s">
        <v>48</v>
      </c>
      <c r="F616" t="s">
        <v>94</v>
      </c>
      <c r="G616" t="s">
        <v>95</v>
      </c>
      <c r="H616" t="s">
        <v>96</v>
      </c>
      <c r="I616" s="4" t="str">
        <f t="shared" si="46"/>
        <v>United States</v>
      </c>
      <c r="J616" s="4" t="str">
        <f t="shared" si="45"/>
        <v>Philadelphia, Pennsylvania (United States)</v>
      </c>
      <c r="K616" s="4" t="str">
        <f t="shared" si="47"/>
        <v>Philadelphia, Pennsylvania (US)</v>
      </c>
      <c r="L616" s="4" t="str">
        <f t="shared" si="48"/>
        <v>121391</v>
      </c>
      <c r="M616" s="7" t="str">
        <f t="shared" si="49"/>
        <v>2015</v>
      </c>
    </row>
    <row r="617" spans="2:13" x14ac:dyDescent="0.3">
      <c r="B617" s="3" t="s">
        <v>8</v>
      </c>
      <c r="C617" s="4" t="s">
        <v>13</v>
      </c>
      <c r="D617" t="s">
        <v>832</v>
      </c>
      <c r="E617" t="s">
        <v>48</v>
      </c>
      <c r="F617" t="s">
        <v>94</v>
      </c>
      <c r="G617" t="s">
        <v>95</v>
      </c>
      <c r="H617" t="s">
        <v>96</v>
      </c>
      <c r="I617" s="4" t="str">
        <f t="shared" si="46"/>
        <v>United States</v>
      </c>
      <c r="J617" s="4" t="str">
        <f t="shared" si="45"/>
        <v>Philadelphia, Pennsylvania (United States)</v>
      </c>
      <c r="K617" s="4" t="str">
        <f t="shared" si="47"/>
        <v>Philadelphia, Pennsylvania (US)</v>
      </c>
      <c r="L617" s="4" t="str">
        <f t="shared" si="48"/>
        <v>137043</v>
      </c>
      <c r="M617" s="7" t="str">
        <f t="shared" si="49"/>
        <v>2016</v>
      </c>
    </row>
    <row r="618" spans="2:13" x14ac:dyDescent="0.3">
      <c r="B618" s="3" t="s">
        <v>8</v>
      </c>
      <c r="C618" s="4" t="s">
        <v>18</v>
      </c>
      <c r="D618" t="s">
        <v>833</v>
      </c>
      <c r="E618" t="s">
        <v>48</v>
      </c>
      <c r="F618" t="s">
        <v>834</v>
      </c>
      <c r="G618" t="s">
        <v>229</v>
      </c>
      <c r="H618" t="s">
        <v>96</v>
      </c>
      <c r="I618" s="4" t="str">
        <f t="shared" si="46"/>
        <v>United States</v>
      </c>
      <c r="J618" s="4" t="str">
        <f t="shared" si="45"/>
        <v>Grove City, Ohio (United States)</v>
      </c>
      <c r="K618" s="4" t="str">
        <f t="shared" si="47"/>
        <v>Grove City, Ohio (US)</v>
      </c>
      <c r="L618" s="4" t="str">
        <f t="shared" si="48"/>
        <v>115847</v>
      </c>
      <c r="M618" s="7" t="str">
        <f t="shared" si="49"/>
        <v>2015</v>
      </c>
    </row>
    <row r="619" spans="2:13" x14ac:dyDescent="0.3">
      <c r="B619" s="3" t="s">
        <v>8</v>
      </c>
      <c r="C619" s="4" t="s">
        <v>13</v>
      </c>
      <c r="D619" t="s">
        <v>835</v>
      </c>
      <c r="E619" t="s">
        <v>48</v>
      </c>
      <c r="F619" t="s">
        <v>834</v>
      </c>
      <c r="G619" t="s">
        <v>229</v>
      </c>
      <c r="H619" t="s">
        <v>96</v>
      </c>
      <c r="I619" s="4" t="str">
        <f t="shared" si="46"/>
        <v>United States</v>
      </c>
      <c r="J619" s="4" t="str">
        <f t="shared" si="45"/>
        <v>Grove City, Ohio (United States)</v>
      </c>
      <c r="K619" s="4" t="str">
        <f t="shared" si="47"/>
        <v>Grove City, Ohio (US)</v>
      </c>
      <c r="L619" s="4" t="str">
        <f t="shared" si="48"/>
        <v>126179</v>
      </c>
      <c r="M619" s="7" t="str">
        <f t="shared" si="49"/>
        <v>2017</v>
      </c>
    </row>
    <row r="620" spans="2:13" x14ac:dyDescent="0.3">
      <c r="B620" s="3" t="s">
        <v>8</v>
      </c>
      <c r="C620" s="4" t="s">
        <v>29</v>
      </c>
      <c r="D620" t="s">
        <v>836</v>
      </c>
      <c r="E620" t="s">
        <v>48</v>
      </c>
      <c r="F620" t="s">
        <v>141</v>
      </c>
      <c r="G620" t="s">
        <v>142</v>
      </c>
      <c r="H620" t="s">
        <v>96</v>
      </c>
      <c r="I620" s="4" t="str">
        <f t="shared" si="46"/>
        <v>United States</v>
      </c>
      <c r="J620" s="4" t="str">
        <f t="shared" si="45"/>
        <v>New York City, New York (United States)</v>
      </c>
      <c r="K620" s="4" t="str">
        <f t="shared" si="47"/>
        <v>New York City, New York (US)</v>
      </c>
      <c r="L620" s="4" t="str">
        <f t="shared" si="48"/>
        <v>101966</v>
      </c>
      <c r="M620" s="7" t="str">
        <f t="shared" si="49"/>
        <v>2016</v>
      </c>
    </row>
    <row r="621" spans="2:13" x14ac:dyDescent="0.3">
      <c r="B621" s="3" t="s">
        <v>17</v>
      </c>
      <c r="C621" s="4" t="s">
        <v>21</v>
      </c>
      <c r="D621" t="s">
        <v>837</v>
      </c>
      <c r="E621" t="s">
        <v>48</v>
      </c>
      <c r="F621" t="s">
        <v>141</v>
      </c>
      <c r="G621" t="s">
        <v>142</v>
      </c>
      <c r="H621" t="s">
        <v>96</v>
      </c>
      <c r="I621" s="4" t="str">
        <f t="shared" si="46"/>
        <v>United States</v>
      </c>
      <c r="J621" s="4" t="str">
        <f t="shared" si="45"/>
        <v>New York City, New York (United States)</v>
      </c>
      <c r="K621" s="4" t="str">
        <f t="shared" si="47"/>
        <v>New York City, New York (US)</v>
      </c>
      <c r="L621" s="4" t="str">
        <f t="shared" si="48"/>
        <v>141397</v>
      </c>
      <c r="M621" s="7" t="str">
        <f t="shared" si="49"/>
        <v>2016</v>
      </c>
    </row>
    <row r="622" spans="2:13" x14ac:dyDescent="0.3">
      <c r="B622" s="3" t="s">
        <v>17</v>
      </c>
      <c r="C622" s="4" t="s">
        <v>21</v>
      </c>
      <c r="D622" t="s">
        <v>838</v>
      </c>
      <c r="E622" t="s">
        <v>48</v>
      </c>
      <c r="F622" t="s">
        <v>141</v>
      </c>
      <c r="G622" t="s">
        <v>142</v>
      </c>
      <c r="H622" t="s">
        <v>96</v>
      </c>
      <c r="I622" s="4" t="str">
        <f t="shared" si="46"/>
        <v>United States</v>
      </c>
      <c r="J622" s="4" t="str">
        <f t="shared" si="45"/>
        <v>New York City, New York (United States)</v>
      </c>
      <c r="K622" s="4" t="str">
        <f t="shared" si="47"/>
        <v>New York City, New York (US)</v>
      </c>
      <c r="L622" s="4" t="str">
        <f t="shared" si="48"/>
        <v>141082</v>
      </c>
      <c r="M622" s="7" t="str">
        <f t="shared" si="49"/>
        <v>2016</v>
      </c>
    </row>
    <row r="623" spans="2:13" x14ac:dyDescent="0.3">
      <c r="B623" s="3" t="s">
        <v>17</v>
      </c>
      <c r="C623" s="4" t="s">
        <v>13</v>
      </c>
      <c r="D623" t="s">
        <v>839</v>
      </c>
      <c r="E623" t="s">
        <v>48</v>
      </c>
      <c r="F623" t="s">
        <v>141</v>
      </c>
      <c r="G623" t="s">
        <v>142</v>
      </c>
      <c r="H623" t="s">
        <v>96</v>
      </c>
      <c r="I623" s="4" t="str">
        <f t="shared" si="46"/>
        <v>United States</v>
      </c>
      <c r="J623" s="4" t="str">
        <f t="shared" si="45"/>
        <v>New York City, New York (United States)</v>
      </c>
      <c r="K623" s="4" t="str">
        <f t="shared" si="47"/>
        <v>New York City, New York (US)</v>
      </c>
      <c r="L623" s="4" t="str">
        <f t="shared" si="48"/>
        <v>134488</v>
      </c>
      <c r="M623" s="7" t="str">
        <f t="shared" si="49"/>
        <v>2016</v>
      </c>
    </row>
    <row r="624" spans="2:13" x14ac:dyDescent="0.3">
      <c r="B624" s="3" t="s">
        <v>8</v>
      </c>
      <c r="C624" s="4" t="s">
        <v>13</v>
      </c>
      <c r="D624" t="s">
        <v>840</v>
      </c>
      <c r="E624" t="s">
        <v>48</v>
      </c>
      <c r="F624" t="s">
        <v>141</v>
      </c>
      <c r="G624" t="s">
        <v>142</v>
      </c>
      <c r="H624" t="s">
        <v>96</v>
      </c>
      <c r="I624" s="4" t="str">
        <f t="shared" si="46"/>
        <v>United States</v>
      </c>
      <c r="J624" s="4" t="str">
        <f t="shared" si="45"/>
        <v>New York City, New York (United States)</v>
      </c>
      <c r="K624" s="4" t="str">
        <f t="shared" si="47"/>
        <v>New York City, New York (US)</v>
      </c>
      <c r="L624" s="4" t="str">
        <f t="shared" si="48"/>
        <v>145919</v>
      </c>
      <c r="M624" s="7" t="str">
        <f t="shared" si="49"/>
        <v>2016</v>
      </c>
    </row>
    <row r="625" spans="2:13" x14ac:dyDescent="0.3">
      <c r="B625" s="3" t="s">
        <v>17</v>
      </c>
      <c r="C625" s="4" t="s">
        <v>9</v>
      </c>
      <c r="D625" t="s">
        <v>841</v>
      </c>
      <c r="E625" t="s">
        <v>48</v>
      </c>
      <c r="F625" t="s">
        <v>157</v>
      </c>
      <c r="G625" t="s">
        <v>119</v>
      </c>
      <c r="H625" t="s">
        <v>75</v>
      </c>
      <c r="I625" s="4" t="str">
        <f t="shared" si="46"/>
        <v>United States</v>
      </c>
      <c r="J625" s="4" t="str">
        <f t="shared" si="45"/>
        <v>Chicago, Illinois (United States)</v>
      </c>
      <c r="K625" s="4" t="str">
        <f t="shared" si="47"/>
        <v>Chicago, Illinois (US)</v>
      </c>
      <c r="L625" s="4" t="str">
        <f t="shared" si="48"/>
        <v>157651</v>
      </c>
      <c r="M625" s="7" t="str">
        <f t="shared" si="49"/>
        <v>2017</v>
      </c>
    </row>
    <row r="626" spans="2:13" x14ac:dyDescent="0.3">
      <c r="B626" s="3" t="s">
        <v>17</v>
      </c>
      <c r="C626" s="4" t="s">
        <v>13</v>
      </c>
      <c r="D626" t="s">
        <v>842</v>
      </c>
      <c r="E626" t="s">
        <v>48</v>
      </c>
      <c r="F626" t="s">
        <v>843</v>
      </c>
      <c r="G626" t="s">
        <v>129</v>
      </c>
      <c r="H626" t="s">
        <v>75</v>
      </c>
      <c r="I626" s="4" t="str">
        <f t="shared" si="46"/>
        <v>United States</v>
      </c>
      <c r="J626" s="4" t="str">
        <f t="shared" si="45"/>
        <v>Dearborn, Michigan (United States)</v>
      </c>
      <c r="K626" s="4" t="str">
        <f t="shared" si="47"/>
        <v>Dearborn, Michigan (US)</v>
      </c>
      <c r="L626" s="4" t="str">
        <f t="shared" si="48"/>
        <v>160773</v>
      </c>
      <c r="M626" s="7" t="str">
        <f t="shared" si="49"/>
        <v>2014</v>
      </c>
    </row>
    <row r="627" spans="2:13" x14ac:dyDescent="0.3">
      <c r="B627" s="3" t="s">
        <v>17</v>
      </c>
      <c r="C627" s="4" t="s">
        <v>18</v>
      </c>
      <c r="D627" t="s">
        <v>844</v>
      </c>
      <c r="E627" t="s">
        <v>48</v>
      </c>
      <c r="F627" t="s">
        <v>843</v>
      </c>
      <c r="G627" t="s">
        <v>129</v>
      </c>
      <c r="H627" t="s">
        <v>75</v>
      </c>
      <c r="I627" s="4" t="str">
        <f t="shared" si="46"/>
        <v>United States</v>
      </c>
      <c r="J627" s="4" t="str">
        <f t="shared" si="45"/>
        <v>Dearborn, Michigan (United States)</v>
      </c>
      <c r="K627" s="4" t="str">
        <f t="shared" si="47"/>
        <v>Dearborn, Michigan (US)</v>
      </c>
      <c r="L627" s="4" t="str">
        <f t="shared" si="48"/>
        <v>167703</v>
      </c>
      <c r="M627" s="7" t="str">
        <f t="shared" si="49"/>
        <v>2017</v>
      </c>
    </row>
    <row r="628" spans="2:13" x14ac:dyDescent="0.3">
      <c r="B628" s="3" t="s">
        <v>8</v>
      </c>
      <c r="C628" s="4" t="s">
        <v>29</v>
      </c>
      <c r="D628" t="s">
        <v>845</v>
      </c>
      <c r="E628" t="s">
        <v>48</v>
      </c>
      <c r="F628" t="s">
        <v>843</v>
      </c>
      <c r="G628" t="s">
        <v>129</v>
      </c>
      <c r="H628" t="s">
        <v>75</v>
      </c>
      <c r="I628" s="4" t="str">
        <f t="shared" si="46"/>
        <v>United States</v>
      </c>
      <c r="J628" s="4" t="str">
        <f t="shared" si="45"/>
        <v>Dearborn, Michigan (United States)</v>
      </c>
      <c r="K628" s="4" t="str">
        <f t="shared" si="47"/>
        <v>Dearborn, Michigan (US)</v>
      </c>
      <c r="L628" s="4" t="str">
        <f t="shared" si="48"/>
        <v>121804</v>
      </c>
      <c r="M628" s="7" t="str">
        <f t="shared" si="49"/>
        <v>2017</v>
      </c>
    </row>
    <row r="629" spans="2:13" x14ac:dyDescent="0.3">
      <c r="B629" s="3" t="s">
        <v>17</v>
      </c>
      <c r="C629" s="4" t="s">
        <v>21</v>
      </c>
      <c r="D629" t="s">
        <v>846</v>
      </c>
      <c r="E629" t="s">
        <v>48</v>
      </c>
      <c r="F629" t="s">
        <v>843</v>
      </c>
      <c r="G629" t="s">
        <v>129</v>
      </c>
      <c r="H629" t="s">
        <v>75</v>
      </c>
      <c r="I629" s="4" t="str">
        <f t="shared" si="46"/>
        <v>United States</v>
      </c>
      <c r="J629" s="4" t="str">
        <f t="shared" si="45"/>
        <v>Dearborn, Michigan (United States)</v>
      </c>
      <c r="K629" s="4" t="str">
        <f t="shared" si="47"/>
        <v>Dearborn, Michigan (US)</v>
      </c>
      <c r="L629" s="4" t="str">
        <f t="shared" si="48"/>
        <v>162635</v>
      </c>
      <c r="M629" s="7" t="str">
        <f t="shared" si="49"/>
        <v>2017</v>
      </c>
    </row>
    <row r="630" spans="2:13" x14ac:dyDescent="0.3">
      <c r="B630" s="3" t="s">
        <v>17</v>
      </c>
      <c r="C630" s="4" t="s">
        <v>9</v>
      </c>
      <c r="D630" t="s">
        <v>847</v>
      </c>
      <c r="E630" t="s">
        <v>48</v>
      </c>
      <c r="F630" t="s">
        <v>141</v>
      </c>
      <c r="G630" t="s">
        <v>142</v>
      </c>
      <c r="H630" t="s">
        <v>96</v>
      </c>
      <c r="I630" s="4" t="str">
        <f t="shared" si="46"/>
        <v>United States</v>
      </c>
      <c r="J630" s="4" t="str">
        <f t="shared" si="45"/>
        <v>New York City, New York (United States)</v>
      </c>
      <c r="K630" s="4" t="str">
        <f t="shared" si="47"/>
        <v>New York City, New York (US)</v>
      </c>
      <c r="L630" s="4" t="str">
        <f t="shared" si="48"/>
        <v>107153</v>
      </c>
      <c r="M630" s="7" t="str">
        <f t="shared" si="49"/>
        <v>2014</v>
      </c>
    </row>
    <row r="631" spans="2:13" x14ac:dyDescent="0.3">
      <c r="B631" s="3" t="s">
        <v>17</v>
      </c>
      <c r="C631" s="4" t="s">
        <v>21</v>
      </c>
      <c r="D631" t="s">
        <v>848</v>
      </c>
      <c r="E631" t="s">
        <v>48</v>
      </c>
      <c r="F631" t="s">
        <v>70</v>
      </c>
      <c r="G631" t="s">
        <v>71</v>
      </c>
      <c r="H631" t="s">
        <v>51</v>
      </c>
      <c r="I631" s="4" t="str">
        <f t="shared" si="46"/>
        <v>United States</v>
      </c>
      <c r="J631" s="4" t="str">
        <f t="shared" si="45"/>
        <v>Seattle, Washington (United States)</v>
      </c>
      <c r="K631" s="4" t="str">
        <f t="shared" si="47"/>
        <v>Seattle, Washington (US)</v>
      </c>
      <c r="L631" s="4" t="str">
        <f t="shared" si="48"/>
        <v>117058</v>
      </c>
      <c r="M631" s="7" t="str">
        <f t="shared" si="49"/>
        <v>2014</v>
      </c>
    </row>
    <row r="632" spans="2:13" x14ac:dyDescent="0.3">
      <c r="B632" s="3" t="s">
        <v>17</v>
      </c>
      <c r="C632" s="4" t="s">
        <v>21</v>
      </c>
      <c r="D632" t="s">
        <v>849</v>
      </c>
      <c r="E632" t="s">
        <v>48</v>
      </c>
      <c r="F632" t="s">
        <v>86</v>
      </c>
      <c r="G632" t="s">
        <v>50</v>
      </c>
      <c r="H632" t="s">
        <v>51</v>
      </c>
      <c r="I632" s="4" t="str">
        <f t="shared" si="46"/>
        <v>United States</v>
      </c>
      <c r="J632" s="4" t="str">
        <f t="shared" si="45"/>
        <v>San Francisco, California (United States)</v>
      </c>
      <c r="K632" s="4" t="str">
        <f t="shared" si="47"/>
        <v>San Francisco, California (US)</v>
      </c>
      <c r="L632" s="4" t="str">
        <f t="shared" si="48"/>
        <v>120439</v>
      </c>
      <c r="M632" s="7" t="str">
        <f t="shared" si="49"/>
        <v>2015</v>
      </c>
    </row>
    <row r="633" spans="2:13" x14ac:dyDescent="0.3">
      <c r="B633" s="3" t="s">
        <v>8</v>
      </c>
      <c r="C633" s="4" t="s">
        <v>13</v>
      </c>
      <c r="D633" t="s">
        <v>850</v>
      </c>
      <c r="E633" t="s">
        <v>48</v>
      </c>
      <c r="F633" t="s">
        <v>86</v>
      </c>
      <c r="G633" t="s">
        <v>50</v>
      </c>
      <c r="H633" t="s">
        <v>51</v>
      </c>
      <c r="I633" s="4" t="str">
        <f t="shared" si="46"/>
        <v>United States</v>
      </c>
      <c r="J633" s="4" t="str">
        <f t="shared" si="45"/>
        <v>San Francisco, California (United States)</v>
      </c>
      <c r="K633" s="4" t="str">
        <f t="shared" si="47"/>
        <v>San Francisco, California (US)</v>
      </c>
      <c r="L633" s="4" t="str">
        <f t="shared" si="48"/>
        <v>128258</v>
      </c>
      <c r="M633" s="7" t="str">
        <f t="shared" si="49"/>
        <v>2016</v>
      </c>
    </row>
    <row r="634" spans="2:13" x14ac:dyDescent="0.3">
      <c r="B634" s="3" t="s">
        <v>17</v>
      </c>
      <c r="C634" s="4" t="s">
        <v>21</v>
      </c>
      <c r="D634" t="s">
        <v>851</v>
      </c>
      <c r="E634" t="s">
        <v>48</v>
      </c>
      <c r="F634" t="s">
        <v>212</v>
      </c>
      <c r="G634" t="s">
        <v>213</v>
      </c>
      <c r="H634" t="s">
        <v>51</v>
      </c>
      <c r="I634" s="4" t="str">
        <f t="shared" si="46"/>
        <v>United States</v>
      </c>
      <c r="J634" s="4" t="str">
        <f t="shared" si="45"/>
        <v>Aurora, Colorado (United States)</v>
      </c>
      <c r="K634" s="4" t="str">
        <f t="shared" si="47"/>
        <v>Aurora, Colorado (US)</v>
      </c>
      <c r="L634" s="4" t="str">
        <f t="shared" si="48"/>
        <v>106033</v>
      </c>
      <c r="M634" s="7" t="str">
        <f t="shared" si="49"/>
        <v>2017</v>
      </c>
    </row>
    <row r="635" spans="2:13" x14ac:dyDescent="0.3">
      <c r="B635" s="3" t="s">
        <v>17</v>
      </c>
      <c r="C635" s="4" t="s">
        <v>9</v>
      </c>
      <c r="D635" t="s">
        <v>852</v>
      </c>
      <c r="E635" t="s">
        <v>48</v>
      </c>
      <c r="F635" t="s">
        <v>212</v>
      </c>
      <c r="G635" t="s">
        <v>213</v>
      </c>
      <c r="H635" t="s">
        <v>51</v>
      </c>
      <c r="I635" s="4" t="str">
        <f t="shared" si="46"/>
        <v>United States</v>
      </c>
      <c r="J635" s="4" t="str">
        <f t="shared" si="45"/>
        <v>Aurora, Colorado (United States)</v>
      </c>
      <c r="K635" s="4" t="str">
        <f t="shared" si="47"/>
        <v>Aurora, Colorado (US)</v>
      </c>
      <c r="L635" s="4" t="str">
        <f t="shared" si="48"/>
        <v>142762</v>
      </c>
      <c r="M635" s="7" t="str">
        <f t="shared" si="49"/>
        <v>2016</v>
      </c>
    </row>
    <row r="636" spans="2:13" x14ac:dyDescent="0.3">
      <c r="B636" s="3" t="s">
        <v>8</v>
      </c>
      <c r="C636" s="4" t="s">
        <v>9</v>
      </c>
      <c r="D636" t="s">
        <v>853</v>
      </c>
      <c r="E636" t="s">
        <v>48</v>
      </c>
      <c r="F636" t="s">
        <v>212</v>
      </c>
      <c r="G636" t="s">
        <v>213</v>
      </c>
      <c r="H636" t="s">
        <v>51</v>
      </c>
      <c r="I636" s="4" t="str">
        <f t="shared" si="46"/>
        <v>United States</v>
      </c>
      <c r="J636" s="4" t="str">
        <f t="shared" si="45"/>
        <v>Aurora, Colorado (United States)</v>
      </c>
      <c r="K636" s="4" t="str">
        <f t="shared" si="47"/>
        <v>Aurora, Colorado (US)</v>
      </c>
      <c r="L636" s="4" t="str">
        <f t="shared" si="48"/>
        <v>127705</v>
      </c>
      <c r="M636" s="7" t="str">
        <f t="shared" si="49"/>
        <v>2017</v>
      </c>
    </row>
    <row r="637" spans="2:13" x14ac:dyDescent="0.3">
      <c r="B637" s="3" t="s">
        <v>8</v>
      </c>
      <c r="C637" s="4" t="s">
        <v>13</v>
      </c>
      <c r="D637" t="s">
        <v>854</v>
      </c>
      <c r="E637" t="s">
        <v>48</v>
      </c>
      <c r="F637" t="s">
        <v>590</v>
      </c>
      <c r="G637" t="s">
        <v>54</v>
      </c>
      <c r="H637" t="s">
        <v>44</v>
      </c>
      <c r="I637" s="4" t="str">
        <f t="shared" si="46"/>
        <v>United States</v>
      </c>
      <c r="J637" s="4" t="str">
        <f t="shared" si="45"/>
        <v>Miami, Florida (United States)</v>
      </c>
      <c r="K637" s="4" t="str">
        <f t="shared" si="47"/>
        <v>Miami, Florida (US)</v>
      </c>
      <c r="L637" s="4" t="str">
        <f t="shared" si="48"/>
        <v>122567</v>
      </c>
      <c r="M637" s="7" t="str">
        <f t="shared" si="49"/>
        <v>2014</v>
      </c>
    </row>
    <row r="638" spans="2:13" x14ac:dyDescent="0.3">
      <c r="B638" s="3" t="s">
        <v>17</v>
      </c>
      <c r="C638" s="4" t="s">
        <v>21</v>
      </c>
      <c r="D638" t="s">
        <v>855</v>
      </c>
      <c r="E638" t="s">
        <v>48</v>
      </c>
      <c r="F638" t="s">
        <v>590</v>
      </c>
      <c r="G638" t="s">
        <v>54</v>
      </c>
      <c r="H638" t="s">
        <v>44</v>
      </c>
      <c r="I638" s="4" t="str">
        <f t="shared" si="46"/>
        <v>United States</v>
      </c>
      <c r="J638" s="4" t="str">
        <f t="shared" si="45"/>
        <v>Miami, Florida (United States)</v>
      </c>
      <c r="K638" s="4" t="str">
        <f t="shared" si="47"/>
        <v>Miami, Florida (US)</v>
      </c>
      <c r="L638" s="4" t="str">
        <f t="shared" si="48"/>
        <v>121664</v>
      </c>
      <c r="M638" s="7" t="str">
        <f t="shared" si="49"/>
        <v>2014</v>
      </c>
    </row>
    <row r="639" spans="2:13" x14ac:dyDescent="0.3">
      <c r="B639" s="3" t="s">
        <v>17</v>
      </c>
      <c r="C639" s="4" t="s">
        <v>18</v>
      </c>
      <c r="D639" t="s">
        <v>856</v>
      </c>
      <c r="E639" t="s">
        <v>48</v>
      </c>
      <c r="F639" t="s">
        <v>857</v>
      </c>
      <c r="G639" t="s">
        <v>535</v>
      </c>
      <c r="H639" t="s">
        <v>44</v>
      </c>
      <c r="I639" s="4" t="str">
        <f t="shared" si="46"/>
        <v>United States</v>
      </c>
      <c r="J639" s="4" t="str">
        <f t="shared" si="45"/>
        <v>Warner Robins, Georgia (United States)</v>
      </c>
      <c r="K639" s="4" t="str">
        <f t="shared" si="47"/>
        <v>Warner Robins, Georgia (US)</v>
      </c>
      <c r="L639" s="4" t="str">
        <f t="shared" si="48"/>
        <v>122133</v>
      </c>
      <c r="M639" s="7" t="str">
        <f t="shared" si="49"/>
        <v>2016</v>
      </c>
    </row>
    <row r="640" spans="2:13" x14ac:dyDescent="0.3">
      <c r="B640" s="3" t="s">
        <v>8</v>
      </c>
      <c r="C640" s="4" t="s">
        <v>9</v>
      </c>
      <c r="D640" t="s">
        <v>858</v>
      </c>
      <c r="E640" t="s">
        <v>48</v>
      </c>
      <c r="F640" t="s">
        <v>212</v>
      </c>
      <c r="G640" t="s">
        <v>213</v>
      </c>
      <c r="H640" t="s">
        <v>51</v>
      </c>
      <c r="I640" s="4" t="str">
        <f t="shared" si="46"/>
        <v>United States</v>
      </c>
      <c r="J640" s="4" t="str">
        <f t="shared" si="45"/>
        <v>Aurora, Colorado (United States)</v>
      </c>
      <c r="K640" s="4" t="str">
        <f t="shared" si="47"/>
        <v>Aurora, Colorado (US)</v>
      </c>
      <c r="L640" s="4" t="str">
        <f t="shared" si="48"/>
        <v>123281</v>
      </c>
      <c r="M640" s="7" t="str">
        <f t="shared" si="49"/>
        <v>2017</v>
      </c>
    </row>
    <row r="641" spans="2:13" x14ac:dyDescent="0.3">
      <c r="B641" s="3" t="s">
        <v>8</v>
      </c>
      <c r="C641" s="4" t="s">
        <v>21</v>
      </c>
      <c r="D641" t="s">
        <v>859</v>
      </c>
      <c r="E641" t="s">
        <v>48</v>
      </c>
      <c r="F641" t="s">
        <v>212</v>
      </c>
      <c r="G641" t="s">
        <v>213</v>
      </c>
      <c r="H641" t="s">
        <v>51</v>
      </c>
      <c r="I641" s="4" t="str">
        <f t="shared" si="46"/>
        <v>United States</v>
      </c>
      <c r="J641" s="4" t="str">
        <f t="shared" si="45"/>
        <v>Aurora, Colorado (United States)</v>
      </c>
      <c r="K641" s="4" t="str">
        <f t="shared" si="47"/>
        <v>Aurora, Colorado (US)</v>
      </c>
      <c r="L641" s="4" t="str">
        <f t="shared" si="48"/>
        <v>100524</v>
      </c>
      <c r="M641" s="7" t="str">
        <f t="shared" si="49"/>
        <v>2017</v>
      </c>
    </row>
    <row r="642" spans="2:13" x14ac:dyDescent="0.3">
      <c r="B642" s="3" t="s">
        <v>17</v>
      </c>
      <c r="C642" s="4" t="s">
        <v>29</v>
      </c>
      <c r="D642" t="s">
        <v>860</v>
      </c>
      <c r="E642" t="s">
        <v>48</v>
      </c>
      <c r="F642" t="s">
        <v>861</v>
      </c>
      <c r="G642" t="s">
        <v>50</v>
      </c>
      <c r="H642" t="s">
        <v>51</v>
      </c>
      <c r="I642" s="4" t="str">
        <f t="shared" si="46"/>
        <v>United States</v>
      </c>
      <c r="J642" s="4" t="str">
        <f t="shared" si="45"/>
        <v>Vallejo, California (United States)</v>
      </c>
      <c r="K642" s="4" t="str">
        <f t="shared" si="47"/>
        <v>Vallejo, California (US)</v>
      </c>
      <c r="L642" s="4" t="str">
        <f t="shared" si="48"/>
        <v>113481</v>
      </c>
      <c r="M642" s="7" t="str">
        <f t="shared" si="49"/>
        <v>2017</v>
      </c>
    </row>
    <row r="643" spans="2:13" x14ac:dyDescent="0.3">
      <c r="B643" s="3" t="s">
        <v>8</v>
      </c>
      <c r="C643" s="4" t="s">
        <v>21</v>
      </c>
      <c r="D643" t="s">
        <v>862</v>
      </c>
      <c r="E643" t="s">
        <v>48</v>
      </c>
      <c r="F643" t="s">
        <v>861</v>
      </c>
      <c r="G643" t="s">
        <v>50</v>
      </c>
      <c r="H643" t="s">
        <v>51</v>
      </c>
      <c r="I643" s="4" t="str">
        <f t="shared" si="46"/>
        <v>United States</v>
      </c>
      <c r="J643" s="4" t="str">
        <f t="shared" si="45"/>
        <v>Vallejo, California (United States)</v>
      </c>
      <c r="K643" s="4" t="str">
        <f t="shared" si="47"/>
        <v>Vallejo, California (US)</v>
      </c>
      <c r="L643" s="4" t="str">
        <f t="shared" si="48"/>
        <v>131758</v>
      </c>
      <c r="M643" s="7" t="str">
        <f t="shared" si="49"/>
        <v>2015</v>
      </c>
    </row>
    <row r="644" spans="2:13" x14ac:dyDescent="0.3">
      <c r="B644" s="3" t="s">
        <v>17</v>
      </c>
      <c r="C644" s="4" t="s">
        <v>21</v>
      </c>
      <c r="D644" t="s">
        <v>863</v>
      </c>
      <c r="E644" t="s">
        <v>48</v>
      </c>
      <c r="F644" t="s">
        <v>197</v>
      </c>
      <c r="G644" t="s">
        <v>125</v>
      </c>
      <c r="H644" t="s">
        <v>75</v>
      </c>
      <c r="I644" s="4" t="str">
        <f t="shared" si="46"/>
        <v>United States</v>
      </c>
      <c r="J644" s="4" t="str">
        <f t="shared" ref="J644:J707" si="50">CONCATENATE(F644,","," ",G644," ","(",I644,")")</f>
        <v>Minneapolis, Minnesota (United States)</v>
      </c>
      <c r="K644" s="4" t="str">
        <f t="shared" si="47"/>
        <v>Minneapolis, Minnesota (US)</v>
      </c>
      <c r="L644" s="4" t="str">
        <f t="shared" si="48"/>
        <v>118339</v>
      </c>
      <c r="M644" s="7" t="str">
        <f t="shared" si="49"/>
        <v>2014</v>
      </c>
    </row>
    <row r="645" spans="2:13" x14ac:dyDescent="0.3">
      <c r="B645" s="3" t="s">
        <v>8</v>
      </c>
      <c r="C645" s="4" t="s">
        <v>21</v>
      </c>
      <c r="D645" t="s">
        <v>864</v>
      </c>
      <c r="E645" t="s">
        <v>48</v>
      </c>
      <c r="F645" t="s">
        <v>865</v>
      </c>
      <c r="G645" t="s">
        <v>50</v>
      </c>
      <c r="H645" t="s">
        <v>51</v>
      </c>
      <c r="I645" s="4" t="str">
        <f t="shared" ref="I645:I708" si="51">TRIM(E645)</f>
        <v>United States</v>
      </c>
      <c r="J645" s="4" t="str">
        <f t="shared" si="50"/>
        <v>Mission Viejo, California (United States)</v>
      </c>
      <c r="K645" s="4" t="str">
        <f t="shared" ref="K645:K708" si="52">SUBSTITUTE(J645,"United States","US",1)</f>
        <v>Mission Viejo, California (US)</v>
      </c>
      <c r="L645" s="4" t="str">
        <f t="shared" ref="L645:L708" si="53">RIGHT(D645,6)</f>
        <v>153976</v>
      </c>
      <c r="M645" s="7" t="str">
        <f t="shared" ref="M645:M708" si="54">MID(D645,4,4)</f>
        <v>2014</v>
      </c>
    </row>
    <row r="646" spans="2:13" x14ac:dyDescent="0.3">
      <c r="B646" s="3" t="s">
        <v>8</v>
      </c>
      <c r="C646" s="4" t="s">
        <v>9</v>
      </c>
      <c r="D646" t="s">
        <v>866</v>
      </c>
      <c r="E646" t="s">
        <v>48</v>
      </c>
      <c r="F646" t="s">
        <v>865</v>
      </c>
      <c r="G646" t="s">
        <v>50</v>
      </c>
      <c r="H646" t="s">
        <v>51</v>
      </c>
      <c r="I646" s="4" t="str">
        <f t="shared" si="51"/>
        <v>United States</v>
      </c>
      <c r="J646" s="4" t="str">
        <f t="shared" si="50"/>
        <v>Mission Viejo, California (United States)</v>
      </c>
      <c r="K646" s="4" t="str">
        <f t="shared" si="52"/>
        <v>Mission Viejo, California (US)</v>
      </c>
      <c r="L646" s="4" t="str">
        <f t="shared" si="53"/>
        <v>162901</v>
      </c>
      <c r="M646" s="7" t="str">
        <f t="shared" si="54"/>
        <v>2016</v>
      </c>
    </row>
    <row r="647" spans="2:13" x14ac:dyDescent="0.3">
      <c r="B647" s="3" t="s">
        <v>8</v>
      </c>
      <c r="C647" s="4" t="s">
        <v>29</v>
      </c>
      <c r="D647" t="s">
        <v>867</v>
      </c>
      <c r="E647" t="s">
        <v>48</v>
      </c>
      <c r="F647" t="s">
        <v>868</v>
      </c>
      <c r="G647" t="s">
        <v>129</v>
      </c>
      <c r="H647" t="s">
        <v>75</v>
      </c>
      <c r="I647" s="4" t="str">
        <f t="shared" si="51"/>
        <v>United States</v>
      </c>
      <c r="J647" s="4" t="str">
        <f t="shared" si="50"/>
        <v>Rochester Hills, Michigan (United States)</v>
      </c>
      <c r="K647" s="4" t="str">
        <f t="shared" si="52"/>
        <v>Rochester Hills, Michigan (US)</v>
      </c>
      <c r="L647" s="4" t="str">
        <f t="shared" si="53"/>
        <v>162978</v>
      </c>
      <c r="M647" s="7" t="str">
        <f t="shared" si="54"/>
        <v>2017</v>
      </c>
    </row>
    <row r="648" spans="2:13" x14ac:dyDescent="0.3">
      <c r="B648" s="3" t="s">
        <v>17</v>
      </c>
      <c r="C648" s="4" t="s">
        <v>9</v>
      </c>
      <c r="D648" t="s">
        <v>869</v>
      </c>
      <c r="E648" t="s">
        <v>48</v>
      </c>
      <c r="F648" t="s">
        <v>870</v>
      </c>
      <c r="G648" t="s">
        <v>339</v>
      </c>
      <c r="H648" t="s">
        <v>96</v>
      </c>
      <c r="I648" s="4" t="str">
        <f t="shared" si="51"/>
        <v>United States</v>
      </c>
      <c r="J648" s="4" t="str">
        <f t="shared" si="50"/>
        <v>Plainfield, New Jersey (United States)</v>
      </c>
      <c r="K648" s="4" t="str">
        <f t="shared" si="52"/>
        <v>Plainfield, New Jersey (US)</v>
      </c>
      <c r="L648" s="4" t="str">
        <f t="shared" si="53"/>
        <v>160444</v>
      </c>
      <c r="M648" s="7" t="str">
        <f t="shared" si="54"/>
        <v>2014</v>
      </c>
    </row>
    <row r="649" spans="2:13" x14ac:dyDescent="0.3">
      <c r="B649" s="3" t="s">
        <v>8</v>
      </c>
      <c r="C649" s="4" t="s">
        <v>9</v>
      </c>
      <c r="D649" t="s">
        <v>871</v>
      </c>
      <c r="E649" t="s">
        <v>48</v>
      </c>
      <c r="F649" t="s">
        <v>228</v>
      </c>
      <c r="G649" t="s">
        <v>136</v>
      </c>
      <c r="H649" t="s">
        <v>75</v>
      </c>
      <c r="I649" s="4" t="str">
        <f t="shared" si="51"/>
        <v>United States</v>
      </c>
      <c r="J649" s="4" t="str">
        <f t="shared" si="50"/>
        <v>Columbus, Indiana (United States)</v>
      </c>
      <c r="K649" s="4" t="str">
        <f t="shared" si="52"/>
        <v>Columbus, Indiana (US)</v>
      </c>
      <c r="L649" s="4" t="str">
        <f t="shared" si="53"/>
        <v>145247</v>
      </c>
      <c r="M649" s="7" t="str">
        <f t="shared" si="54"/>
        <v>2016</v>
      </c>
    </row>
    <row r="650" spans="2:13" x14ac:dyDescent="0.3">
      <c r="B650" s="3" t="s">
        <v>8</v>
      </c>
      <c r="C650" s="4" t="s">
        <v>21</v>
      </c>
      <c r="D650" t="s">
        <v>872</v>
      </c>
      <c r="E650" t="s">
        <v>48</v>
      </c>
      <c r="F650" t="s">
        <v>873</v>
      </c>
      <c r="G650" t="s">
        <v>160</v>
      </c>
      <c r="H650" t="s">
        <v>51</v>
      </c>
      <c r="I650" s="4" t="str">
        <f t="shared" si="51"/>
        <v>United States</v>
      </c>
      <c r="J650" s="4" t="str">
        <f t="shared" si="50"/>
        <v>Sierra Vista, Arizona (United States)</v>
      </c>
      <c r="K650" s="4" t="str">
        <f t="shared" si="52"/>
        <v>Sierra Vista, Arizona (US)</v>
      </c>
      <c r="L650" s="4" t="str">
        <f t="shared" si="53"/>
        <v>160045</v>
      </c>
      <c r="M650" s="7" t="str">
        <f t="shared" si="54"/>
        <v>2017</v>
      </c>
    </row>
    <row r="651" spans="2:13" x14ac:dyDescent="0.3">
      <c r="B651" s="3" t="s">
        <v>8</v>
      </c>
      <c r="C651" s="4" t="s">
        <v>29</v>
      </c>
      <c r="D651" t="s">
        <v>874</v>
      </c>
      <c r="E651" t="s">
        <v>48</v>
      </c>
      <c r="F651" t="s">
        <v>873</v>
      </c>
      <c r="G651" t="s">
        <v>160</v>
      </c>
      <c r="H651" t="s">
        <v>51</v>
      </c>
      <c r="I651" s="4" t="str">
        <f t="shared" si="51"/>
        <v>United States</v>
      </c>
      <c r="J651" s="4" t="str">
        <f t="shared" si="50"/>
        <v>Sierra Vista, Arizona (United States)</v>
      </c>
      <c r="K651" s="4" t="str">
        <f t="shared" si="52"/>
        <v>Sierra Vista, Arizona (US)</v>
      </c>
      <c r="L651" s="4" t="str">
        <f t="shared" si="53"/>
        <v>151925</v>
      </c>
      <c r="M651" s="7" t="str">
        <f t="shared" si="54"/>
        <v>2014</v>
      </c>
    </row>
    <row r="652" spans="2:13" x14ac:dyDescent="0.3">
      <c r="B652" s="3" t="s">
        <v>8</v>
      </c>
      <c r="C652" s="4" t="s">
        <v>9</v>
      </c>
      <c r="D652" t="s">
        <v>875</v>
      </c>
      <c r="E652" t="s">
        <v>48</v>
      </c>
      <c r="F652" t="s">
        <v>876</v>
      </c>
      <c r="G652" t="s">
        <v>71</v>
      </c>
      <c r="H652" t="s">
        <v>51</v>
      </c>
      <c r="I652" s="4" t="str">
        <f t="shared" si="51"/>
        <v>United States</v>
      </c>
      <c r="J652" s="4" t="str">
        <f t="shared" si="50"/>
        <v>Vancouver, Washington (United States)</v>
      </c>
      <c r="K652" s="4" t="str">
        <f t="shared" si="52"/>
        <v>Vancouver, Washington (US)</v>
      </c>
      <c r="L652" s="4" t="str">
        <f t="shared" si="53"/>
        <v>125199</v>
      </c>
      <c r="M652" s="7" t="str">
        <f t="shared" si="54"/>
        <v>2017</v>
      </c>
    </row>
    <row r="653" spans="2:13" x14ac:dyDescent="0.3">
      <c r="B653" s="3" t="s">
        <v>8</v>
      </c>
      <c r="C653" s="4" t="s">
        <v>21</v>
      </c>
      <c r="D653" t="s">
        <v>877</v>
      </c>
      <c r="E653" t="s">
        <v>48</v>
      </c>
      <c r="F653" t="s">
        <v>876</v>
      </c>
      <c r="G653" t="s">
        <v>71</v>
      </c>
      <c r="H653" t="s">
        <v>51</v>
      </c>
      <c r="I653" s="4" t="str">
        <f t="shared" si="51"/>
        <v>United States</v>
      </c>
      <c r="J653" s="4" t="str">
        <f t="shared" si="50"/>
        <v>Vancouver, Washington (United States)</v>
      </c>
      <c r="K653" s="4" t="str">
        <f t="shared" si="52"/>
        <v>Vancouver, Washington (US)</v>
      </c>
      <c r="L653" s="4" t="str">
        <f t="shared" si="53"/>
        <v>155425</v>
      </c>
      <c r="M653" s="7" t="str">
        <f t="shared" si="54"/>
        <v>2017</v>
      </c>
    </row>
    <row r="654" spans="2:13" x14ac:dyDescent="0.3">
      <c r="B654" s="3" t="s">
        <v>17</v>
      </c>
      <c r="C654" s="4" t="s">
        <v>13</v>
      </c>
      <c r="D654" t="s">
        <v>878</v>
      </c>
      <c r="E654" t="s">
        <v>48</v>
      </c>
      <c r="F654" t="s">
        <v>876</v>
      </c>
      <c r="G654" t="s">
        <v>71</v>
      </c>
      <c r="H654" t="s">
        <v>51</v>
      </c>
      <c r="I654" s="4" t="str">
        <f t="shared" si="51"/>
        <v>United States</v>
      </c>
      <c r="J654" s="4" t="str">
        <f t="shared" si="50"/>
        <v>Vancouver, Washington (United States)</v>
      </c>
      <c r="K654" s="4" t="str">
        <f t="shared" si="52"/>
        <v>Vancouver, Washington (US)</v>
      </c>
      <c r="L654" s="4" t="str">
        <f t="shared" si="53"/>
        <v>133249</v>
      </c>
      <c r="M654" s="7" t="str">
        <f t="shared" si="54"/>
        <v>2017</v>
      </c>
    </row>
    <row r="655" spans="2:13" x14ac:dyDescent="0.3">
      <c r="B655" s="3" t="s">
        <v>8</v>
      </c>
      <c r="C655" s="4" t="s">
        <v>18</v>
      </c>
      <c r="D655" t="s">
        <v>879</v>
      </c>
      <c r="E655" t="s">
        <v>48</v>
      </c>
      <c r="F655" t="s">
        <v>141</v>
      </c>
      <c r="G655" t="s">
        <v>142</v>
      </c>
      <c r="H655" t="s">
        <v>96</v>
      </c>
      <c r="I655" s="4" t="str">
        <f t="shared" si="51"/>
        <v>United States</v>
      </c>
      <c r="J655" s="4" t="str">
        <f t="shared" si="50"/>
        <v>New York City, New York (United States)</v>
      </c>
      <c r="K655" s="4" t="str">
        <f t="shared" si="52"/>
        <v>New York City, New York (US)</v>
      </c>
      <c r="L655" s="4" t="str">
        <f t="shared" si="53"/>
        <v>103471</v>
      </c>
      <c r="M655" s="7" t="str">
        <f t="shared" si="54"/>
        <v>2015</v>
      </c>
    </row>
    <row r="656" spans="2:13" x14ac:dyDescent="0.3">
      <c r="B656" s="3" t="s">
        <v>8</v>
      </c>
      <c r="C656" s="4" t="s">
        <v>21</v>
      </c>
      <c r="D656" t="s">
        <v>880</v>
      </c>
      <c r="E656" t="s">
        <v>48</v>
      </c>
      <c r="F656" t="s">
        <v>141</v>
      </c>
      <c r="G656" t="s">
        <v>142</v>
      </c>
      <c r="H656" t="s">
        <v>96</v>
      </c>
      <c r="I656" s="4" t="str">
        <f t="shared" si="51"/>
        <v>United States</v>
      </c>
      <c r="J656" s="4" t="str">
        <f t="shared" si="50"/>
        <v>New York City, New York (United States)</v>
      </c>
      <c r="K656" s="4" t="str">
        <f t="shared" si="52"/>
        <v>New York City, New York (US)</v>
      </c>
      <c r="L656" s="4" t="str">
        <f t="shared" si="53"/>
        <v>136672</v>
      </c>
      <c r="M656" s="7" t="str">
        <f t="shared" si="54"/>
        <v>2017</v>
      </c>
    </row>
    <row r="657" spans="2:13" x14ac:dyDescent="0.3">
      <c r="B657" s="3" t="s">
        <v>8</v>
      </c>
      <c r="C657" s="4" t="s">
        <v>18</v>
      </c>
      <c r="D657" t="s">
        <v>881</v>
      </c>
      <c r="E657" t="s">
        <v>48</v>
      </c>
      <c r="F657" t="s">
        <v>141</v>
      </c>
      <c r="G657" t="s">
        <v>142</v>
      </c>
      <c r="H657" t="s">
        <v>96</v>
      </c>
      <c r="I657" s="4" t="str">
        <f t="shared" si="51"/>
        <v>United States</v>
      </c>
      <c r="J657" s="4" t="str">
        <f t="shared" si="50"/>
        <v>New York City, New York (United States)</v>
      </c>
      <c r="K657" s="4" t="str">
        <f t="shared" si="52"/>
        <v>New York City, New York (US)</v>
      </c>
      <c r="L657" s="4" t="str">
        <f t="shared" si="53"/>
        <v>157021</v>
      </c>
      <c r="M657" s="7" t="str">
        <f t="shared" si="54"/>
        <v>2014</v>
      </c>
    </row>
    <row r="658" spans="2:13" x14ac:dyDescent="0.3">
      <c r="B658" s="3" t="s">
        <v>8</v>
      </c>
      <c r="C658" s="4" t="s">
        <v>9</v>
      </c>
      <c r="D658" t="s">
        <v>882</v>
      </c>
      <c r="E658" t="s">
        <v>48</v>
      </c>
      <c r="F658" t="s">
        <v>228</v>
      </c>
      <c r="G658" t="s">
        <v>229</v>
      </c>
      <c r="H658" t="s">
        <v>96</v>
      </c>
      <c r="I658" s="4" t="str">
        <f t="shared" si="51"/>
        <v>United States</v>
      </c>
      <c r="J658" s="4" t="str">
        <f t="shared" si="50"/>
        <v>Columbus, Ohio (United States)</v>
      </c>
      <c r="K658" s="4" t="str">
        <f t="shared" si="52"/>
        <v>Columbus, Ohio (US)</v>
      </c>
      <c r="L658" s="4" t="str">
        <f t="shared" si="53"/>
        <v>120362</v>
      </c>
      <c r="M658" s="7" t="str">
        <f t="shared" si="54"/>
        <v>2015</v>
      </c>
    </row>
    <row r="659" spans="2:13" x14ac:dyDescent="0.3">
      <c r="B659" s="3" t="s">
        <v>8</v>
      </c>
      <c r="C659" s="4" t="s">
        <v>9</v>
      </c>
      <c r="D659" t="s">
        <v>883</v>
      </c>
      <c r="E659" t="s">
        <v>48</v>
      </c>
      <c r="F659" t="s">
        <v>228</v>
      </c>
      <c r="G659" t="s">
        <v>229</v>
      </c>
      <c r="H659" t="s">
        <v>96</v>
      </c>
      <c r="I659" s="4" t="str">
        <f t="shared" si="51"/>
        <v>United States</v>
      </c>
      <c r="J659" s="4" t="str">
        <f t="shared" si="50"/>
        <v>Columbus, Ohio (United States)</v>
      </c>
      <c r="K659" s="4" t="str">
        <f t="shared" si="52"/>
        <v>Columbus, Ohio (US)</v>
      </c>
      <c r="L659" s="4" t="str">
        <f t="shared" si="53"/>
        <v>126361</v>
      </c>
      <c r="M659" s="7" t="str">
        <f t="shared" si="54"/>
        <v>2014</v>
      </c>
    </row>
    <row r="660" spans="2:13" x14ac:dyDescent="0.3">
      <c r="B660" s="3" t="s">
        <v>17</v>
      </c>
      <c r="C660" s="4" t="s">
        <v>13</v>
      </c>
      <c r="D660" t="s">
        <v>884</v>
      </c>
      <c r="E660" t="s">
        <v>48</v>
      </c>
      <c r="F660" t="s">
        <v>228</v>
      </c>
      <c r="G660" t="s">
        <v>229</v>
      </c>
      <c r="H660" t="s">
        <v>96</v>
      </c>
      <c r="I660" s="4" t="str">
        <f t="shared" si="51"/>
        <v>United States</v>
      </c>
      <c r="J660" s="4" t="str">
        <f t="shared" si="50"/>
        <v>Columbus, Ohio (United States)</v>
      </c>
      <c r="K660" s="4" t="str">
        <f t="shared" si="52"/>
        <v>Columbus, Ohio (US)</v>
      </c>
      <c r="L660" s="4" t="str">
        <f t="shared" si="53"/>
        <v>100566</v>
      </c>
      <c r="M660" s="7" t="str">
        <f t="shared" si="54"/>
        <v>2016</v>
      </c>
    </row>
    <row r="661" spans="2:13" x14ac:dyDescent="0.3">
      <c r="B661" s="3" t="s">
        <v>17</v>
      </c>
      <c r="C661" s="4" t="s">
        <v>21</v>
      </c>
      <c r="D661" t="s">
        <v>885</v>
      </c>
      <c r="E661" t="s">
        <v>48</v>
      </c>
      <c r="F661" t="s">
        <v>212</v>
      </c>
      <c r="G661" t="s">
        <v>119</v>
      </c>
      <c r="H661" t="s">
        <v>75</v>
      </c>
      <c r="I661" s="4" t="str">
        <f t="shared" si="51"/>
        <v>United States</v>
      </c>
      <c r="J661" s="4" t="str">
        <f t="shared" si="50"/>
        <v>Aurora, Illinois (United States)</v>
      </c>
      <c r="K661" s="4" t="str">
        <f t="shared" si="52"/>
        <v>Aurora, Illinois (US)</v>
      </c>
      <c r="L661" s="4" t="str">
        <f t="shared" si="53"/>
        <v>108504</v>
      </c>
      <c r="M661" s="7" t="str">
        <f t="shared" si="54"/>
        <v>2016</v>
      </c>
    </row>
    <row r="662" spans="2:13" x14ac:dyDescent="0.3">
      <c r="B662" s="3" t="s">
        <v>8</v>
      </c>
      <c r="C662" s="4" t="s">
        <v>21</v>
      </c>
      <c r="D662" t="s">
        <v>886</v>
      </c>
      <c r="E662" t="s">
        <v>48</v>
      </c>
      <c r="F662" t="s">
        <v>212</v>
      </c>
      <c r="G662" t="s">
        <v>119</v>
      </c>
      <c r="H662" t="s">
        <v>75</v>
      </c>
      <c r="I662" s="4" t="str">
        <f t="shared" si="51"/>
        <v>United States</v>
      </c>
      <c r="J662" s="4" t="str">
        <f t="shared" si="50"/>
        <v>Aurora, Illinois (United States)</v>
      </c>
      <c r="K662" s="4" t="str">
        <f t="shared" si="52"/>
        <v>Aurora, Illinois (US)</v>
      </c>
      <c r="L662" s="4" t="str">
        <f t="shared" si="53"/>
        <v>124828</v>
      </c>
      <c r="M662" s="7" t="str">
        <f t="shared" si="54"/>
        <v>2017</v>
      </c>
    </row>
    <row r="663" spans="2:13" x14ac:dyDescent="0.3">
      <c r="B663" s="3" t="s">
        <v>17</v>
      </c>
      <c r="C663" s="4" t="s">
        <v>21</v>
      </c>
      <c r="D663" t="s">
        <v>887</v>
      </c>
      <c r="E663" t="s">
        <v>48</v>
      </c>
      <c r="F663" t="s">
        <v>473</v>
      </c>
      <c r="G663" t="s">
        <v>74</v>
      </c>
      <c r="H663" t="s">
        <v>75</v>
      </c>
      <c r="I663" s="4" t="str">
        <f t="shared" si="51"/>
        <v>United States</v>
      </c>
      <c r="J663" s="4" t="str">
        <f t="shared" si="50"/>
        <v>Arlington, Texas (United States)</v>
      </c>
      <c r="K663" s="4" t="str">
        <f t="shared" si="52"/>
        <v>Arlington, Texas (US)</v>
      </c>
      <c r="L663" s="4" t="str">
        <f t="shared" si="53"/>
        <v>117247</v>
      </c>
      <c r="M663" s="7" t="str">
        <f t="shared" si="54"/>
        <v>2017</v>
      </c>
    </row>
    <row r="664" spans="2:13" x14ac:dyDescent="0.3">
      <c r="B664" s="3" t="s">
        <v>17</v>
      </c>
      <c r="C664" s="4" t="s">
        <v>13</v>
      </c>
      <c r="D664" t="s">
        <v>888</v>
      </c>
      <c r="E664" t="s">
        <v>48</v>
      </c>
      <c r="F664" t="s">
        <v>473</v>
      </c>
      <c r="G664" t="s">
        <v>74</v>
      </c>
      <c r="H664" t="s">
        <v>75</v>
      </c>
      <c r="I664" s="4" t="str">
        <f t="shared" si="51"/>
        <v>United States</v>
      </c>
      <c r="J664" s="4" t="str">
        <f t="shared" si="50"/>
        <v>Arlington, Texas (United States)</v>
      </c>
      <c r="K664" s="4" t="str">
        <f t="shared" si="52"/>
        <v>Arlington, Texas (US)</v>
      </c>
      <c r="L664" s="4" t="str">
        <f t="shared" si="53"/>
        <v>124485</v>
      </c>
      <c r="M664" s="7" t="str">
        <f t="shared" si="54"/>
        <v>2016</v>
      </c>
    </row>
    <row r="665" spans="2:13" x14ac:dyDescent="0.3">
      <c r="B665" s="3" t="s">
        <v>17</v>
      </c>
      <c r="C665" s="4" t="s">
        <v>13</v>
      </c>
      <c r="D665" t="s">
        <v>889</v>
      </c>
      <c r="E665" t="s">
        <v>48</v>
      </c>
      <c r="F665" t="s">
        <v>473</v>
      </c>
      <c r="G665" t="s">
        <v>74</v>
      </c>
      <c r="H665" t="s">
        <v>75</v>
      </c>
      <c r="I665" s="4" t="str">
        <f t="shared" si="51"/>
        <v>United States</v>
      </c>
      <c r="J665" s="4" t="str">
        <f t="shared" si="50"/>
        <v>Arlington, Texas (United States)</v>
      </c>
      <c r="K665" s="4" t="str">
        <f t="shared" si="52"/>
        <v>Arlington, Texas (US)</v>
      </c>
      <c r="L665" s="4" t="str">
        <f t="shared" si="53"/>
        <v>159212</v>
      </c>
      <c r="M665" s="7" t="str">
        <f t="shared" si="54"/>
        <v>2016</v>
      </c>
    </row>
    <row r="666" spans="2:13" x14ac:dyDescent="0.3">
      <c r="B666" s="3" t="s">
        <v>8</v>
      </c>
      <c r="C666" s="4" t="s">
        <v>21</v>
      </c>
      <c r="D666" t="s">
        <v>890</v>
      </c>
      <c r="E666" t="s">
        <v>48</v>
      </c>
      <c r="F666" t="s">
        <v>473</v>
      </c>
      <c r="G666" t="s">
        <v>74</v>
      </c>
      <c r="H666" t="s">
        <v>75</v>
      </c>
      <c r="I666" s="4" t="str">
        <f t="shared" si="51"/>
        <v>United States</v>
      </c>
      <c r="J666" s="4" t="str">
        <f t="shared" si="50"/>
        <v>Arlington, Texas (United States)</v>
      </c>
      <c r="K666" s="4" t="str">
        <f t="shared" si="52"/>
        <v>Arlington, Texas (US)</v>
      </c>
      <c r="L666" s="4" t="str">
        <f t="shared" si="53"/>
        <v>161396</v>
      </c>
      <c r="M666" s="7" t="str">
        <f t="shared" si="54"/>
        <v>2016</v>
      </c>
    </row>
    <row r="667" spans="2:13" x14ac:dyDescent="0.3">
      <c r="B667" s="3" t="s">
        <v>8</v>
      </c>
      <c r="C667" s="4" t="s">
        <v>13</v>
      </c>
      <c r="D667" t="s">
        <v>891</v>
      </c>
      <c r="E667" t="s">
        <v>48</v>
      </c>
      <c r="F667" t="s">
        <v>141</v>
      </c>
      <c r="G667" t="s">
        <v>142</v>
      </c>
      <c r="H667" t="s">
        <v>96</v>
      </c>
      <c r="I667" s="4" t="str">
        <f t="shared" si="51"/>
        <v>United States</v>
      </c>
      <c r="J667" s="4" t="str">
        <f t="shared" si="50"/>
        <v>New York City, New York (United States)</v>
      </c>
      <c r="K667" s="4" t="str">
        <f t="shared" si="52"/>
        <v>New York City, New York (US)</v>
      </c>
      <c r="L667" s="4" t="str">
        <f t="shared" si="53"/>
        <v>118486</v>
      </c>
      <c r="M667" s="7" t="str">
        <f t="shared" si="54"/>
        <v>2014</v>
      </c>
    </row>
    <row r="668" spans="2:13" x14ac:dyDescent="0.3">
      <c r="B668" s="3" t="s">
        <v>17</v>
      </c>
      <c r="C668" s="4" t="s">
        <v>21</v>
      </c>
      <c r="D668" t="s">
        <v>892</v>
      </c>
      <c r="E668" t="s">
        <v>48</v>
      </c>
      <c r="F668" t="s">
        <v>612</v>
      </c>
      <c r="G668" t="s">
        <v>43</v>
      </c>
      <c r="H668" t="s">
        <v>44</v>
      </c>
      <c r="I668" s="4" t="str">
        <f t="shared" si="51"/>
        <v>United States</v>
      </c>
      <c r="J668" s="4" t="str">
        <f t="shared" si="50"/>
        <v>Louisville, Kentucky (United States)</v>
      </c>
      <c r="K668" s="4" t="str">
        <f t="shared" si="52"/>
        <v>Louisville, Kentucky (US)</v>
      </c>
      <c r="L668" s="4" t="str">
        <f t="shared" si="53"/>
        <v>130407</v>
      </c>
      <c r="M668" s="7" t="str">
        <f t="shared" si="54"/>
        <v>2016</v>
      </c>
    </row>
    <row r="669" spans="2:13" x14ac:dyDescent="0.3">
      <c r="B669" s="3" t="s">
        <v>8</v>
      </c>
      <c r="C669" s="4" t="s">
        <v>13</v>
      </c>
      <c r="D669" t="s">
        <v>893</v>
      </c>
      <c r="E669" t="s">
        <v>48</v>
      </c>
      <c r="F669" t="s">
        <v>348</v>
      </c>
      <c r="G669" t="s">
        <v>74</v>
      </c>
      <c r="H669" t="s">
        <v>75</v>
      </c>
      <c r="I669" s="4" t="str">
        <f t="shared" si="51"/>
        <v>United States</v>
      </c>
      <c r="J669" s="4" t="str">
        <f t="shared" si="50"/>
        <v>Dallas, Texas (United States)</v>
      </c>
      <c r="K669" s="4" t="str">
        <f t="shared" si="52"/>
        <v>Dallas, Texas (US)</v>
      </c>
      <c r="L669" s="4" t="str">
        <f t="shared" si="53"/>
        <v>122245</v>
      </c>
      <c r="M669" s="7" t="str">
        <f t="shared" si="54"/>
        <v>2016</v>
      </c>
    </row>
    <row r="670" spans="2:13" x14ac:dyDescent="0.3">
      <c r="B670" s="3" t="s">
        <v>8</v>
      </c>
      <c r="C670" s="4" t="s">
        <v>13</v>
      </c>
      <c r="D670" t="s">
        <v>894</v>
      </c>
      <c r="E670" t="s">
        <v>48</v>
      </c>
      <c r="F670" t="s">
        <v>348</v>
      </c>
      <c r="G670" t="s">
        <v>74</v>
      </c>
      <c r="H670" t="s">
        <v>75</v>
      </c>
      <c r="I670" s="4" t="str">
        <f t="shared" si="51"/>
        <v>United States</v>
      </c>
      <c r="J670" s="4" t="str">
        <f t="shared" si="50"/>
        <v>Dallas, Texas (United States)</v>
      </c>
      <c r="K670" s="4" t="str">
        <f t="shared" si="52"/>
        <v>Dallas, Texas (US)</v>
      </c>
      <c r="L670" s="4" t="str">
        <f t="shared" si="53"/>
        <v>105144</v>
      </c>
      <c r="M670" s="7" t="str">
        <f t="shared" si="54"/>
        <v>2017</v>
      </c>
    </row>
    <row r="671" spans="2:13" x14ac:dyDescent="0.3">
      <c r="B671" s="3" t="s">
        <v>8</v>
      </c>
      <c r="C671" s="4" t="s">
        <v>9</v>
      </c>
      <c r="D671" t="s">
        <v>895</v>
      </c>
      <c r="E671" t="s">
        <v>48</v>
      </c>
      <c r="F671" t="s">
        <v>348</v>
      </c>
      <c r="G671" t="s">
        <v>74</v>
      </c>
      <c r="H671" t="s">
        <v>75</v>
      </c>
      <c r="I671" s="4" t="str">
        <f t="shared" si="51"/>
        <v>United States</v>
      </c>
      <c r="J671" s="4" t="str">
        <f t="shared" si="50"/>
        <v>Dallas, Texas (United States)</v>
      </c>
      <c r="K671" s="4" t="str">
        <f t="shared" si="52"/>
        <v>Dallas, Texas (US)</v>
      </c>
      <c r="L671" s="4" t="str">
        <f t="shared" si="53"/>
        <v>136329</v>
      </c>
      <c r="M671" s="7" t="str">
        <f t="shared" si="54"/>
        <v>2016</v>
      </c>
    </row>
    <row r="672" spans="2:13" x14ac:dyDescent="0.3">
      <c r="B672" s="3" t="s">
        <v>17</v>
      </c>
      <c r="C672" s="4" t="s">
        <v>13</v>
      </c>
      <c r="D672" t="s">
        <v>896</v>
      </c>
      <c r="E672" t="s">
        <v>48</v>
      </c>
      <c r="F672" t="s">
        <v>897</v>
      </c>
      <c r="G672" t="s">
        <v>229</v>
      </c>
      <c r="H672" t="s">
        <v>96</v>
      </c>
      <c r="I672" s="4" t="str">
        <f t="shared" si="51"/>
        <v>United States</v>
      </c>
      <c r="J672" s="4" t="str">
        <f t="shared" si="50"/>
        <v>Cleveland, Ohio (United States)</v>
      </c>
      <c r="K672" s="4" t="str">
        <f t="shared" si="52"/>
        <v>Cleveland, Ohio (US)</v>
      </c>
      <c r="L672" s="4" t="str">
        <f t="shared" si="53"/>
        <v>146640</v>
      </c>
      <c r="M672" s="7" t="str">
        <f t="shared" si="54"/>
        <v>2014</v>
      </c>
    </row>
    <row r="673" spans="2:13" x14ac:dyDescent="0.3">
      <c r="B673" s="3" t="s">
        <v>17</v>
      </c>
      <c r="C673" s="4" t="s">
        <v>21</v>
      </c>
      <c r="D673" t="s">
        <v>898</v>
      </c>
      <c r="E673" t="s">
        <v>48</v>
      </c>
      <c r="F673" t="s">
        <v>157</v>
      </c>
      <c r="G673" t="s">
        <v>119</v>
      </c>
      <c r="H673" t="s">
        <v>75</v>
      </c>
      <c r="I673" s="4" t="str">
        <f t="shared" si="51"/>
        <v>United States</v>
      </c>
      <c r="J673" s="4" t="str">
        <f t="shared" si="50"/>
        <v>Chicago, Illinois (United States)</v>
      </c>
      <c r="K673" s="4" t="str">
        <f t="shared" si="52"/>
        <v>Chicago, Illinois (US)</v>
      </c>
      <c r="L673" s="4" t="str">
        <f t="shared" si="53"/>
        <v>115994</v>
      </c>
      <c r="M673" s="7" t="str">
        <f t="shared" si="54"/>
        <v>2017</v>
      </c>
    </row>
    <row r="674" spans="2:13" x14ac:dyDescent="0.3">
      <c r="B674" s="3" t="s">
        <v>8</v>
      </c>
      <c r="C674" s="4" t="s">
        <v>13</v>
      </c>
      <c r="D674" t="s">
        <v>899</v>
      </c>
      <c r="E674" t="s">
        <v>48</v>
      </c>
      <c r="F674" t="s">
        <v>157</v>
      </c>
      <c r="G674" t="s">
        <v>119</v>
      </c>
      <c r="H674" t="s">
        <v>75</v>
      </c>
      <c r="I674" s="4" t="str">
        <f t="shared" si="51"/>
        <v>United States</v>
      </c>
      <c r="J674" s="4" t="str">
        <f t="shared" si="50"/>
        <v>Chicago, Illinois (United States)</v>
      </c>
      <c r="K674" s="4" t="str">
        <f t="shared" si="52"/>
        <v>Chicago, Illinois (US)</v>
      </c>
      <c r="L674" s="4" t="str">
        <f t="shared" si="53"/>
        <v>126697</v>
      </c>
      <c r="M674" s="7" t="str">
        <f t="shared" si="54"/>
        <v>2015</v>
      </c>
    </row>
    <row r="675" spans="2:13" x14ac:dyDescent="0.3">
      <c r="B675" s="3" t="s">
        <v>17</v>
      </c>
      <c r="C675" s="4" t="s">
        <v>21</v>
      </c>
      <c r="D675" t="s">
        <v>900</v>
      </c>
      <c r="E675" t="s">
        <v>48</v>
      </c>
      <c r="F675" t="s">
        <v>157</v>
      </c>
      <c r="G675" t="s">
        <v>119</v>
      </c>
      <c r="H675" t="s">
        <v>75</v>
      </c>
      <c r="I675" s="4" t="str">
        <f t="shared" si="51"/>
        <v>United States</v>
      </c>
      <c r="J675" s="4" t="str">
        <f t="shared" si="50"/>
        <v>Chicago, Illinois (United States)</v>
      </c>
      <c r="K675" s="4" t="str">
        <f t="shared" si="52"/>
        <v>Chicago, Illinois (US)</v>
      </c>
      <c r="L675" s="4" t="str">
        <f t="shared" si="53"/>
        <v>124800</v>
      </c>
      <c r="M675" s="7" t="str">
        <f t="shared" si="54"/>
        <v>2015</v>
      </c>
    </row>
    <row r="676" spans="2:13" x14ac:dyDescent="0.3">
      <c r="B676" s="3" t="s">
        <v>8</v>
      </c>
      <c r="C676" s="4" t="s">
        <v>13</v>
      </c>
      <c r="D676" t="s">
        <v>901</v>
      </c>
      <c r="E676" t="s">
        <v>48</v>
      </c>
      <c r="F676" t="s">
        <v>556</v>
      </c>
      <c r="G676" t="s">
        <v>119</v>
      </c>
      <c r="H676" t="s">
        <v>75</v>
      </c>
      <c r="I676" s="4" t="str">
        <f t="shared" si="51"/>
        <v>United States</v>
      </c>
      <c r="J676" s="4" t="str">
        <f t="shared" si="50"/>
        <v>Quincy, Illinois (United States)</v>
      </c>
      <c r="K676" s="4" t="str">
        <f t="shared" si="52"/>
        <v>Quincy, Illinois (US)</v>
      </c>
      <c r="L676" s="4" t="str">
        <f t="shared" si="53"/>
        <v>164448</v>
      </c>
      <c r="M676" s="7" t="str">
        <f t="shared" si="54"/>
        <v>2015</v>
      </c>
    </row>
    <row r="677" spans="2:13" x14ac:dyDescent="0.3">
      <c r="B677" s="3" t="s">
        <v>8</v>
      </c>
      <c r="C677" s="4" t="s">
        <v>13</v>
      </c>
      <c r="D677" t="s">
        <v>902</v>
      </c>
      <c r="E677" t="s">
        <v>48</v>
      </c>
      <c r="F677" t="s">
        <v>228</v>
      </c>
      <c r="G677" t="s">
        <v>136</v>
      </c>
      <c r="H677" t="s">
        <v>75</v>
      </c>
      <c r="I677" s="4" t="str">
        <f t="shared" si="51"/>
        <v>United States</v>
      </c>
      <c r="J677" s="4" t="str">
        <f t="shared" si="50"/>
        <v>Columbus, Indiana (United States)</v>
      </c>
      <c r="K677" s="4" t="str">
        <f t="shared" si="52"/>
        <v>Columbus, Indiana (US)</v>
      </c>
      <c r="L677" s="4" t="str">
        <f t="shared" si="53"/>
        <v>122700</v>
      </c>
      <c r="M677" s="7" t="str">
        <f t="shared" si="54"/>
        <v>2017</v>
      </c>
    </row>
    <row r="678" spans="2:13" x14ac:dyDescent="0.3">
      <c r="B678" s="3" t="s">
        <v>8</v>
      </c>
      <c r="C678" s="4" t="s">
        <v>21</v>
      </c>
      <c r="D678" t="s">
        <v>903</v>
      </c>
      <c r="E678" t="s">
        <v>48</v>
      </c>
      <c r="F678" t="s">
        <v>228</v>
      </c>
      <c r="G678" t="s">
        <v>136</v>
      </c>
      <c r="H678" t="s">
        <v>75</v>
      </c>
      <c r="I678" s="4" t="str">
        <f t="shared" si="51"/>
        <v>United States</v>
      </c>
      <c r="J678" s="4" t="str">
        <f t="shared" si="50"/>
        <v>Columbus, Indiana (United States)</v>
      </c>
      <c r="K678" s="4" t="str">
        <f t="shared" si="52"/>
        <v>Columbus, Indiana (US)</v>
      </c>
      <c r="L678" s="4" t="str">
        <f t="shared" si="53"/>
        <v>120768</v>
      </c>
      <c r="M678" s="7" t="str">
        <f t="shared" si="54"/>
        <v>2014</v>
      </c>
    </row>
    <row r="679" spans="2:13" x14ac:dyDescent="0.3">
      <c r="B679" s="3" t="s">
        <v>8</v>
      </c>
      <c r="C679" s="4" t="s">
        <v>9</v>
      </c>
      <c r="D679" t="s">
        <v>904</v>
      </c>
      <c r="E679" t="s">
        <v>48</v>
      </c>
      <c r="F679" t="s">
        <v>228</v>
      </c>
      <c r="G679" t="s">
        <v>136</v>
      </c>
      <c r="H679" t="s">
        <v>75</v>
      </c>
      <c r="I679" s="4" t="str">
        <f t="shared" si="51"/>
        <v>United States</v>
      </c>
      <c r="J679" s="4" t="str">
        <f t="shared" si="50"/>
        <v>Columbus, Indiana (United States)</v>
      </c>
      <c r="K679" s="4" t="str">
        <f t="shared" si="52"/>
        <v>Columbus, Indiana (US)</v>
      </c>
      <c r="L679" s="4" t="str">
        <f t="shared" si="53"/>
        <v>153129</v>
      </c>
      <c r="M679" s="7" t="str">
        <f t="shared" si="54"/>
        <v>2016</v>
      </c>
    </row>
    <row r="680" spans="2:13" x14ac:dyDescent="0.3">
      <c r="B680" s="3" t="s">
        <v>8</v>
      </c>
      <c r="C680" s="4" t="s">
        <v>29</v>
      </c>
      <c r="D680" t="s">
        <v>905</v>
      </c>
      <c r="E680" t="s">
        <v>48</v>
      </c>
      <c r="F680" t="s">
        <v>906</v>
      </c>
      <c r="G680" t="s">
        <v>74</v>
      </c>
      <c r="H680" t="s">
        <v>75</v>
      </c>
      <c r="I680" s="4" t="str">
        <f t="shared" si="51"/>
        <v>United States</v>
      </c>
      <c r="J680" s="4" t="str">
        <f t="shared" si="50"/>
        <v>Tyler, Texas (United States)</v>
      </c>
      <c r="K680" s="4" t="str">
        <f t="shared" si="52"/>
        <v>Tyler, Texas (US)</v>
      </c>
      <c r="L680" s="4" t="str">
        <f t="shared" si="53"/>
        <v>106852</v>
      </c>
      <c r="M680" s="7" t="str">
        <f t="shared" si="54"/>
        <v>2017</v>
      </c>
    </row>
    <row r="681" spans="2:13" x14ac:dyDescent="0.3">
      <c r="B681" s="3" t="s">
        <v>8</v>
      </c>
      <c r="C681" s="4" t="s">
        <v>13</v>
      </c>
      <c r="D681" t="s">
        <v>907</v>
      </c>
      <c r="E681" t="s">
        <v>48</v>
      </c>
      <c r="F681" t="s">
        <v>906</v>
      </c>
      <c r="G681" t="s">
        <v>74</v>
      </c>
      <c r="H681" t="s">
        <v>75</v>
      </c>
      <c r="I681" s="4" t="str">
        <f t="shared" si="51"/>
        <v>United States</v>
      </c>
      <c r="J681" s="4" t="str">
        <f t="shared" si="50"/>
        <v>Tyler, Texas (United States)</v>
      </c>
      <c r="K681" s="4" t="str">
        <f t="shared" si="52"/>
        <v>Tyler, Texas (US)</v>
      </c>
      <c r="L681" s="4" t="str">
        <f t="shared" si="53"/>
        <v>139731</v>
      </c>
      <c r="M681" s="7" t="str">
        <f t="shared" si="54"/>
        <v>2015</v>
      </c>
    </row>
    <row r="682" spans="2:13" x14ac:dyDescent="0.3">
      <c r="B682" s="3" t="s">
        <v>17</v>
      </c>
      <c r="C682" s="4" t="s">
        <v>21</v>
      </c>
      <c r="D682" t="s">
        <v>908</v>
      </c>
      <c r="E682" t="s">
        <v>48</v>
      </c>
      <c r="F682" t="s">
        <v>906</v>
      </c>
      <c r="G682" t="s">
        <v>74</v>
      </c>
      <c r="H682" t="s">
        <v>75</v>
      </c>
      <c r="I682" s="4" t="str">
        <f t="shared" si="51"/>
        <v>United States</v>
      </c>
      <c r="J682" s="4" t="str">
        <f t="shared" si="50"/>
        <v>Tyler, Texas (United States)</v>
      </c>
      <c r="K682" s="4" t="str">
        <f t="shared" si="52"/>
        <v>Tyler, Texas (US)</v>
      </c>
      <c r="L682" s="4" t="str">
        <f t="shared" si="53"/>
        <v>122735</v>
      </c>
      <c r="M682" s="7" t="str">
        <f t="shared" si="54"/>
        <v>2017</v>
      </c>
    </row>
    <row r="683" spans="2:13" x14ac:dyDescent="0.3">
      <c r="B683" s="3" t="s">
        <v>17</v>
      </c>
      <c r="C683" s="4" t="s">
        <v>21</v>
      </c>
      <c r="D683" t="s">
        <v>909</v>
      </c>
      <c r="E683" t="s">
        <v>48</v>
      </c>
      <c r="F683" t="s">
        <v>906</v>
      </c>
      <c r="G683" t="s">
        <v>74</v>
      </c>
      <c r="H683" t="s">
        <v>75</v>
      </c>
      <c r="I683" s="4" t="str">
        <f t="shared" si="51"/>
        <v>United States</v>
      </c>
      <c r="J683" s="4" t="str">
        <f t="shared" si="50"/>
        <v>Tyler, Texas (United States)</v>
      </c>
      <c r="K683" s="4" t="str">
        <f t="shared" si="52"/>
        <v>Tyler, Texas (US)</v>
      </c>
      <c r="L683" s="4" t="str">
        <f t="shared" si="53"/>
        <v>128160</v>
      </c>
      <c r="M683" s="7" t="str">
        <f t="shared" si="54"/>
        <v>2017</v>
      </c>
    </row>
    <row r="684" spans="2:13" x14ac:dyDescent="0.3">
      <c r="B684" s="3" t="s">
        <v>8</v>
      </c>
      <c r="C684" s="4" t="s">
        <v>21</v>
      </c>
      <c r="D684" t="s">
        <v>910</v>
      </c>
      <c r="E684" t="s">
        <v>48</v>
      </c>
      <c r="F684" t="s">
        <v>141</v>
      </c>
      <c r="G684" t="s">
        <v>142</v>
      </c>
      <c r="H684" t="s">
        <v>96</v>
      </c>
      <c r="I684" s="4" t="str">
        <f t="shared" si="51"/>
        <v>United States</v>
      </c>
      <c r="J684" s="4" t="str">
        <f t="shared" si="50"/>
        <v>New York City, New York (United States)</v>
      </c>
      <c r="K684" s="4" t="str">
        <f t="shared" si="52"/>
        <v>New York City, New York (US)</v>
      </c>
      <c r="L684" s="4" t="str">
        <f t="shared" si="53"/>
        <v>117695</v>
      </c>
      <c r="M684" s="7" t="str">
        <f t="shared" si="54"/>
        <v>2017</v>
      </c>
    </row>
    <row r="685" spans="2:13" x14ac:dyDescent="0.3">
      <c r="B685" s="3" t="s">
        <v>17</v>
      </c>
      <c r="C685" s="4" t="s">
        <v>9</v>
      </c>
      <c r="D685" t="s">
        <v>911</v>
      </c>
      <c r="E685" t="s">
        <v>48</v>
      </c>
      <c r="F685" t="s">
        <v>141</v>
      </c>
      <c r="G685" t="s">
        <v>142</v>
      </c>
      <c r="H685" t="s">
        <v>96</v>
      </c>
      <c r="I685" s="4" t="str">
        <f t="shared" si="51"/>
        <v>United States</v>
      </c>
      <c r="J685" s="4" t="str">
        <f t="shared" si="50"/>
        <v>New York City, New York (United States)</v>
      </c>
      <c r="K685" s="4" t="str">
        <f t="shared" si="52"/>
        <v>New York City, New York (US)</v>
      </c>
      <c r="L685" s="4" t="str">
        <f t="shared" si="53"/>
        <v>166135</v>
      </c>
      <c r="M685" s="7" t="str">
        <f t="shared" si="54"/>
        <v>2015</v>
      </c>
    </row>
    <row r="686" spans="2:13" x14ac:dyDescent="0.3">
      <c r="B686" s="3" t="s">
        <v>17</v>
      </c>
      <c r="C686" s="4" t="s">
        <v>9</v>
      </c>
      <c r="D686" t="s">
        <v>912</v>
      </c>
      <c r="E686" t="s">
        <v>48</v>
      </c>
      <c r="F686" t="s">
        <v>141</v>
      </c>
      <c r="G686" t="s">
        <v>142</v>
      </c>
      <c r="H686" t="s">
        <v>96</v>
      </c>
      <c r="I686" s="4" t="str">
        <f t="shared" si="51"/>
        <v>United States</v>
      </c>
      <c r="J686" s="4" t="str">
        <f t="shared" si="50"/>
        <v>New York City, New York (United States)</v>
      </c>
      <c r="K686" s="4" t="str">
        <f t="shared" si="52"/>
        <v>New York City, New York (US)</v>
      </c>
      <c r="L686" s="4" t="str">
        <f t="shared" si="53"/>
        <v>133725</v>
      </c>
      <c r="M686" s="7" t="str">
        <f t="shared" si="54"/>
        <v>2016</v>
      </c>
    </row>
    <row r="687" spans="2:13" x14ac:dyDescent="0.3">
      <c r="B687" s="3" t="s">
        <v>8</v>
      </c>
      <c r="C687" s="4" t="s">
        <v>13</v>
      </c>
      <c r="D687" t="s">
        <v>913</v>
      </c>
      <c r="E687" t="s">
        <v>48</v>
      </c>
      <c r="F687" t="s">
        <v>914</v>
      </c>
      <c r="G687" t="s">
        <v>68</v>
      </c>
      <c r="H687" t="s">
        <v>44</v>
      </c>
      <c r="I687" s="4" t="str">
        <f t="shared" si="51"/>
        <v>United States</v>
      </c>
      <c r="J687" s="4" t="str">
        <f t="shared" si="50"/>
        <v>Burlington, North Carolina (United States)</v>
      </c>
      <c r="K687" s="4" t="str">
        <f t="shared" si="52"/>
        <v>Burlington, North Carolina (US)</v>
      </c>
      <c r="L687" s="4" t="str">
        <f t="shared" si="53"/>
        <v>102337</v>
      </c>
      <c r="M687" s="7" t="str">
        <f t="shared" si="54"/>
        <v>2017</v>
      </c>
    </row>
    <row r="688" spans="2:13" x14ac:dyDescent="0.3">
      <c r="B688" s="3" t="s">
        <v>17</v>
      </c>
      <c r="C688" s="4" t="s">
        <v>9</v>
      </c>
      <c r="D688" t="s">
        <v>915</v>
      </c>
      <c r="E688" t="s">
        <v>48</v>
      </c>
      <c r="F688" t="s">
        <v>914</v>
      </c>
      <c r="G688" t="s">
        <v>68</v>
      </c>
      <c r="H688" t="s">
        <v>44</v>
      </c>
      <c r="I688" s="4" t="str">
        <f t="shared" si="51"/>
        <v>United States</v>
      </c>
      <c r="J688" s="4" t="str">
        <f t="shared" si="50"/>
        <v>Burlington, North Carolina (United States)</v>
      </c>
      <c r="K688" s="4" t="str">
        <f t="shared" si="52"/>
        <v>Burlington, North Carolina (US)</v>
      </c>
      <c r="L688" s="4" t="str">
        <f t="shared" si="53"/>
        <v>112564</v>
      </c>
      <c r="M688" s="7" t="str">
        <f t="shared" si="54"/>
        <v>2014</v>
      </c>
    </row>
    <row r="689" spans="2:13" x14ac:dyDescent="0.3">
      <c r="B689" s="3" t="s">
        <v>8</v>
      </c>
      <c r="C689" s="4" t="s">
        <v>29</v>
      </c>
      <c r="D689" t="s">
        <v>916</v>
      </c>
      <c r="E689" t="s">
        <v>48</v>
      </c>
      <c r="F689" t="s">
        <v>167</v>
      </c>
      <c r="G689" t="s">
        <v>617</v>
      </c>
      <c r="H689" t="s">
        <v>44</v>
      </c>
      <c r="I689" s="4" t="str">
        <f t="shared" si="51"/>
        <v>United States</v>
      </c>
      <c r="J689" s="4" t="str">
        <f t="shared" si="50"/>
        <v>Jackson, Mississippi (United States)</v>
      </c>
      <c r="K689" s="4" t="str">
        <f t="shared" si="52"/>
        <v>Jackson, Mississippi (US)</v>
      </c>
      <c r="L689" s="4" t="str">
        <f t="shared" si="53"/>
        <v>145821</v>
      </c>
      <c r="M689" s="7" t="str">
        <f t="shared" si="54"/>
        <v>2015</v>
      </c>
    </row>
    <row r="690" spans="2:13" x14ac:dyDescent="0.3">
      <c r="B690" s="3" t="s">
        <v>17</v>
      </c>
      <c r="C690" s="4" t="s">
        <v>29</v>
      </c>
      <c r="D690" t="s">
        <v>917</v>
      </c>
      <c r="E690" t="s">
        <v>48</v>
      </c>
      <c r="F690" t="s">
        <v>167</v>
      </c>
      <c r="G690" t="s">
        <v>617</v>
      </c>
      <c r="H690" t="s">
        <v>44</v>
      </c>
      <c r="I690" s="4" t="str">
        <f t="shared" si="51"/>
        <v>United States</v>
      </c>
      <c r="J690" s="4" t="str">
        <f t="shared" si="50"/>
        <v>Jackson, Mississippi (United States)</v>
      </c>
      <c r="K690" s="4" t="str">
        <f t="shared" si="52"/>
        <v>Jackson, Mississippi (US)</v>
      </c>
      <c r="L690" s="4" t="str">
        <f t="shared" si="53"/>
        <v>160150</v>
      </c>
      <c r="M690" s="7" t="str">
        <f t="shared" si="54"/>
        <v>2015</v>
      </c>
    </row>
    <row r="691" spans="2:13" x14ac:dyDescent="0.3">
      <c r="B691" s="3" t="s">
        <v>17</v>
      </c>
      <c r="C691" s="4" t="s">
        <v>21</v>
      </c>
      <c r="D691" t="s">
        <v>918</v>
      </c>
      <c r="E691" t="s">
        <v>48</v>
      </c>
      <c r="F691" t="s">
        <v>167</v>
      </c>
      <c r="G691" t="s">
        <v>617</v>
      </c>
      <c r="H691" t="s">
        <v>44</v>
      </c>
      <c r="I691" s="4" t="str">
        <f t="shared" si="51"/>
        <v>United States</v>
      </c>
      <c r="J691" s="4" t="str">
        <f t="shared" si="50"/>
        <v>Jackson, Mississippi (United States)</v>
      </c>
      <c r="K691" s="4" t="str">
        <f t="shared" si="52"/>
        <v>Jackson, Mississippi (US)</v>
      </c>
      <c r="L691" s="4" t="str">
        <f t="shared" si="53"/>
        <v>133711</v>
      </c>
      <c r="M691" s="7" t="str">
        <f t="shared" si="54"/>
        <v>2016</v>
      </c>
    </row>
    <row r="692" spans="2:13" x14ac:dyDescent="0.3">
      <c r="B692" s="3" t="s">
        <v>17</v>
      </c>
      <c r="C692" s="4" t="s">
        <v>18</v>
      </c>
      <c r="D692" t="s">
        <v>919</v>
      </c>
      <c r="E692" t="s">
        <v>48</v>
      </c>
      <c r="F692" t="s">
        <v>141</v>
      </c>
      <c r="G692" t="s">
        <v>142</v>
      </c>
      <c r="H692" t="s">
        <v>96</v>
      </c>
      <c r="I692" s="4" t="str">
        <f t="shared" si="51"/>
        <v>United States</v>
      </c>
      <c r="J692" s="4" t="str">
        <f t="shared" si="50"/>
        <v>New York City, New York (United States)</v>
      </c>
      <c r="K692" s="4" t="str">
        <f t="shared" si="52"/>
        <v>New York City, New York (US)</v>
      </c>
      <c r="L692" s="4" t="str">
        <f t="shared" si="53"/>
        <v>148474</v>
      </c>
      <c r="M692" s="7" t="str">
        <f t="shared" si="54"/>
        <v>2017</v>
      </c>
    </row>
    <row r="693" spans="2:13" x14ac:dyDescent="0.3">
      <c r="B693" s="3" t="s">
        <v>17</v>
      </c>
      <c r="C693" s="4" t="s">
        <v>29</v>
      </c>
      <c r="D693" t="s">
        <v>920</v>
      </c>
      <c r="E693" t="s">
        <v>48</v>
      </c>
      <c r="F693" t="s">
        <v>921</v>
      </c>
      <c r="G693" t="s">
        <v>164</v>
      </c>
      <c r="H693" t="s">
        <v>44</v>
      </c>
      <c r="I693" s="4" t="str">
        <f t="shared" si="51"/>
        <v>United States</v>
      </c>
      <c r="J693" s="4" t="str">
        <f t="shared" si="50"/>
        <v>Waynesboro, Virginia (United States)</v>
      </c>
      <c r="K693" s="4" t="str">
        <f t="shared" si="52"/>
        <v>Waynesboro, Virginia (US)</v>
      </c>
      <c r="L693" s="4" t="str">
        <f t="shared" si="53"/>
        <v>111297</v>
      </c>
      <c r="M693" s="7" t="str">
        <f t="shared" si="54"/>
        <v>2015</v>
      </c>
    </row>
    <row r="694" spans="2:13" x14ac:dyDescent="0.3">
      <c r="B694" s="3" t="s">
        <v>8</v>
      </c>
      <c r="C694" s="4" t="s">
        <v>13</v>
      </c>
      <c r="D694" t="s">
        <v>922</v>
      </c>
      <c r="E694" t="s">
        <v>48</v>
      </c>
      <c r="F694" t="s">
        <v>921</v>
      </c>
      <c r="G694" t="s">
        <v>164</v>
      </c>
      <c r="H694" t="s">
        <v>44</v>
      </c>
      <c r="I694" s="4" t="str">
        <f t="shared" si="51"/>
        <v>United States</v>
      </c>
      <c r="J694" s="4" t="str">
        <f t="shared" si="50"/>
        <v>Waynesboro, Virginia (United States)</v>
      </c>
      <c r="K694" s="4" t="str">
        <f t="shared" si="52"/>
        <v>Waynesboro, Virginia (US)</v>
      </c>
      <c r="L694" s="4" t="str">
        <f t="shared" si="53"/>
        <v>123722</v>
      </c>
      <c r="M694" s="7" t="str">
        <f t="shared" si="54"/>
        <v>2016</v>
      </c>
    </row>
    <row r="695" spans="2:13" x14ac:dyDescent="0.3">
      <c r="B695" s="3" t="s">
        <v>8</v>
      </c>
      <c r="C695" s="4" t="s">
        <v>29</v>
      </c>
      <c r="D695" t="s">
        <v>923</v>
      </c>
      <c r="E695" t="s">
        <v>48</v>
      </c>
      <c r="F695" t="s">
        <v>921</v>
      </c>
      <c r="G695" t="s">
        <v>164</v>
      </c>
      <c r="H695" t="s">
        <v>44</v>
      </c>
      <c r="I695" s="4" t="str">
        <f t="shared" si="51"/>
        <v>United States</v>
      </c>
      <c r="J695" s="4" t="str">
        <f t="shared" si="50"/>
        <v>Waynesboro, Virginia (United States)</v>
      </c>
      <c r="K695" s="4" t="str">
        <f t="shared" si="52"/>
        <v>Waynesboro, Virginia (US)</v>
      </c>
      <c r="L695" s="4" t="str">
        <f t="shared" si="53"/>
        <v>155271</v>
      </c>
      <c r="M695" s="7" t="str">
        <f t="shared" si="54"/>
        <v>2014</v>
      </c>
    </row>
    <row r="696" spans="2:13" x14ac:dyDescent="0.3">
      <c r="B696" s="3" t="s">
        <v>8</v>
      </c>
      <c r="C696" s="4" t="s">
        <v>13</v>
      </c>
      <c r="D696" t="s">
        <v>924</v>
      </c>
      <c r="E696" t="s">
        <v>48</v>
      </c>
      <c r="F696" t="s">
        <v>49</v>
      </c>
      <c r="G696" t="s">
        <v>50</v>
      </c>
      <c r="H696" t="s">
        <v>51</v>
      </c>
      <c r="I696" s="4" t="str">
        <f t="shared" si="51"/>
        <v>United States</v>
      </c>
      <c r="J696" s="4" t="str">
        <f t="shared" si="50"/>
        <v>Los Angeles, California (United States)</v>
      </c>
      <c r="K696" s="4" t="str">
        <f t="shared" si="52"/>
        <v>Los Angeles, California (US)</v>
      </c>
      <c r="L696" s="4" t="str">
        <f t="shared" si="53"/>
        <v>119907</v>
      </c>
      <c r="M696" s="7" t="str">
        <f t="shared" si="54"/>
        <v>2015</v>
      </c>
    </row>
    <row r="697" spans="2:13" x14ac:dyDescent="0.3">
      <c r="B697" s="3" t="s">
        <v>8</v>
      </c>
      <c r="C697" s="4" t="s">
        <v>21</v>
      </c>
      <c r="D697" t="s">
        <v>925</v>
      </c>
      <c r="E697" t="s">
        <v>48</v>
      </c>
      <c r="F697" t="s">
        <v>49</v>
      </c>
      <c r="G697" t="s">
        <v>50</v>
      </c>
      <c r="H697" t="s">
        <v>51</v>
      </c>
      <c r="I697" s="4" t="str">
        <f t="shared" si="51"/>
        <v>United States</v>
      </c>
      <c r="J697" s="4" t="str">
        <f t="shared" si="50"/>
        <v>Los Angeles, California (United States)</v>
      </c>
      <c r="K697" s="4" t="str">
        <f t="shared" si="52"/>
        <v>Los Angeles, California (US)</v>
      </c>
      <c r="L697" s="4" t="str">
        <f t="shared" si="53"/>
        <v>128902</v>
      </c>
      <c r="M697" s="7" t="str">
        <f t="shared" si="54"/>
        <v>2016</v>
      </c>
    </row>
    <row r="698" spans="2:13" x14ac:dyDescent="0.3">
      <c r="B698" s="3" t="s">
        <v>8</v>
      </c>
      <c r="C698" s="4" t="s">
        <v>13</v>
      </c>
      <c r="D698" t="s">
        <v>926</v>
      </c>
      <c r="E698" t="s">
        <v>48</v>
      </c>
      <c r="F698" t="s">
        <v>927</v>
      </c>
      <c r="G698" t="s">
        <v>95</v>
      </c>
      <c r="H698" t="s">
        <v>96</v>
      </c>
      <c r="I698" s="4" t="str">
        <f t="shared" si="51"/>
        <v>United States</v>
      </c>
      <c r="J698" s="4" t="str">
        <f t="shared" si="50"/>
        <v>Chester, Pennsylvania (United States)</v>
      </c>
      <c r="K698" s="4" t="str">
        <f t="shared" si="52"/>
        <v>Chester, Pennsylvania (US)</v>
      </c>
      <c r="L698" s="4" t="str">
        <f t="shared" si="53"/>
        <v>152289</v>
      </c>
      <c r="M698" s="7" t="str">
        <f t="shared" si="54"/>
        <v>2016</v>
      </c>
    </row>
    <row r="699" spans="2:13" x14ac:dyDescent="0.3">
      <c r="B699" s="3" t="s">
        <v>8</v>
      </c>
      <c r="C699" s="4" t="s">
        <v>21</v>
      </c>
      <c r="D699" t="s">
        <v>928</v>
      </c>
      <c r="E699" t="s">
        <v>48</v>
      </c>
      <c r="F699" t="s">
        <v>927</v>
      </c>
      <c r="G699" t="s">
        <v>95</v>
      </c>
      <c r="H699" t="s">
        <v>96</v>
      </c>
      <c r="I699" s="4" t="str">
        <f t="shared" si="51"/>
        <v>United States</v>
      </c>
      <c r="J699" s="4" t="str">
        <f t="shared" si="50"/>
        <v>Chester, Pennsylvania (United States)</v>
      </c>
      <c r="K699" s="4" t="str">
        <f t="shared" si="52"/>
        <v>Chester, Pennsylvania (US)</v>
      </c>
      <c r="L699" s="4" t="str">
        <f t="shared" si="53"/>
        <v>104794</v>
      </c>
      <c r="M699" s="7" t="str">
        <f t="shared" si="54"/>
        <v>2016</v>
      </c>
    </row>
    <row r="700" spans="2:13" x14ac:dyDescent="0.3">
      <c r="B700" s="3" t="s">
        <v>8</v>
      </c>
      <c r="C700" s="4" t="s">
        <v>13</v>
      </c>
      <c r="D700" t="s">
        <v>929</v>
      </c>
      <c r="E700" t="s">
        <v>48</v>
      </c>
      <c r="F700" t="s">
        <v>927</v>
      </c>
      <c r="G700" t="s">
        <v>95</v>
      </c>
      <c r="H700" t="s">
        <v>96</v>
      </c>
      <c r="I700" s="4" t="str">
        <f t="shared" si="51"/>
        <v>United States</v>
      </c>
      <c r="J700" s="4" t="str">
        <f t="shared" si="50"/>
        <v>Chester, Pennsylvania (United States)</v>
      </c>
      <c r="K700" s="4" t="str">
        <f t="shared" si="52"/>
        <v>Chester, Pennsylvania (US)</v>
      </c>
      <c r="L700" s="4" t="str">
        <f t="shared" si="53"/>
        <v>151708</v>
      </c>
      <c r="M700" s="7" t="str">
        <f t="shared" si="54"/>
        <v>2014</v>
      </c>
    </row>
    <row r="701" spans="2:13" x14ac:dyDescent="0.3">
      <c r="B701" s="3" t="s">
        <v>8</v>
      </c>
      <c r="C701" s="4" t="s">
        <v>18</v>
      </c>
      <c r="D701" t="s">
        <v>930</v>
      </c>
      <c r="E701" t="s">
        <v>48</v>
      </c>
      <c r="F701" t="s">
        <v>927</v>
      </c>
      <c r="G701" t="s">
        <v>95</v>
      </c>
      <c r="H701" t="s">
        <v>96</v>
      </c>
      <c r="I701" s="4" t="str">
        <f t="shared" si="51"/>
        <v>United States</v>
      </c>
      <c r="J701" s="4" t="str">
        <f t="shared" si="50"/>
        <v>Chester, Pennsylvania (United States)</v>
      </c>
      <c r="K701" s="4" t="str">
        <f t="shared" si="52"/>
        <v>Chester, Pennsylvania (US)</v>
      </c>
      <c r="L701" s="4" t="str">
        <f t="shared" si="53"/>
        <v>100769</v>
      </c>
      <c r="M701" s="7" t="str">
        <f t="shared" si="54"/>
        <v>2015</v>
      </c>
    </row>
    <row r="702" spans="2:13" x14ac:dyDescent="0.3">
      <c r="B702" s="3" t="s">
        <v>8</v>
      </c>
      <c r="C702" s="4" t="s">
        <v>21</v>
      </c>
      <c r="D702" t="s">
        <v>931</v>
      </c>
      <c r="E702" t="s">
        <v>48</v>
      </c>
      <c r="F702" t="s">
        <v>927</v>
      </c>
      <c r="G702" t="s">
        <v>95</v>
      </c>
      <c r="H702" t="s">
        <v>96</v>
      </c>
      <c r="I702" s="4" t="str">
        <f t="shared" si="51"/>
        <v>United States</v>
      </c>
      <c r="J702" s="4" t="str">
        <f t="shared" si="50"/>
        <v>Chester, Pennsylvania (United States)</v>
      </c>
      <c r="K702" s="4" t="str">
        <f t="shared" si="52"/>
        <v>Chester, Pennsylvania (US)</v>
      </c>
      <c r="L702" s="4" t="str">
        <f t="shared" si="53"/>
        <v>139199</v>
      </c>
      <c r="M702" s="7" t="str">
        <f t="shared" si="54"/>
        <v>2017</v>
      </c>
    </row>
    <row r="703" spans="2:13" x14ac:dyDescent="0.3">
      <c r="B703" s="3" t="s">
        <v>17</v>
      </c>
      <c r="C703" s="4" t="s">
        <v>13</v>
      </c>
      <c r="D703" t="s">
        <v>932</v>
      </c>
      <c r="E703" t="s">
        <v>48</v>
      </c>
      <c r="F703" t="s">
        <v>927</v>
      </c>
      <c r="G703" t="s">
        <v>95</v>
      </c>
      <c r="H703" t="s">
        <v>96</v>
      </c>
      <c r="I703" s="4" t="str">
        <f t="shared" si="51"/>
        <v>United States</v>
      </c>
      <c r="J703" s="4" t="str">
        <f t="shared" si="50"/>
        <v>Chester, Pennsylvania (United States)</v>
      </c>
      <c r="K703" s="4" t="str">
        <f t="shared" si="52"/>
        <v>Chester, Pennsylvania (US)</v>
      </c>
      <c r="L703" s="4" t="str">
        <f t="shared" si="53"/>
        <v>161466</v>
      </c>
      <c r="M703" s="7" t="str">
        <f t="shared" si="54"/>
        <v>2015</v>
      </c>
    </row>
    <row r="704" spans="2:13" x14ac:dyDescent="0.3">
      <c r="B704" s="3" t="s">
        <v>8</v>
      </c>
      <c r="C704" s="4" t="s">
        <v>29</v>
      </c>
      <c r="D704" t="s">
        <v>933</v>
      </c>
      <c r="E704" t="s">
        <v>48</v>
      </c>
      <c r="F704" t="s">
        <v>927</v>
      </c>
      <c r="G704" t="s">
        <v>95</v>
      </c>
      <c r="H704" t="s">
        <v>96</v>
      </c>
      <c r="I704" s="4" t="str">
        <f t="shared" si="51"/>
        <v>United States</v>
      </c>
      <c r="J704" s="4" t="str">
        <f t="shared" si="50"/>
        <v>Chester, Pennsylvania (United States)</v>
      </c>
      <c r="K704" s="4" t="str">
        <f t="shared" si="52"/>
        <v>Chester, Pennsylvania (US)</v>
      </c>
      <c r="L704" s="4" t="str">
        <f t="shared" si="53"/>
        <v>164959</v>
      </c>
      <c r="M704" s="7" t="str">
        <f t="shared" si="54"/>
        <v>2017</v>
      </c>
    </row>
    <row r="705" spans="2:13" x14ac:dyDescent="0.3">
      <c r="B705" s="3" t="s">
        <v>8</v>
      </c>
      <c r="C705" s="4" t="s">
        <v>9</v>
      </c>
      <c r="D705" t="s">
        <v>934</v>
      </c>
      <c r="E705" t="s">
        <v>48</v>
      </c>
      <c r="F705" t="s">
        <v>897</v>
      </c>
      <c r="G705" t="s">
        <v>229</v>
      </c>
      <c r="H705" t="s">
        <v>96</v>
      </c>
      <c r="I705" s="4" t="str">
        <f t="shared" si="51"/>
        <v>United States</v>
      </c>
      <c r="J705" s="4" t="str">
        <f t="shared" si="50"/>
        <v>Cleveland, Ohio (United States)</v>
      </c>
      <c r="K705" s="4" t="str">
        <f t="shared" si="52"/>
        <v>Cleveland, Ohio (US)</v>
      </c>
      <c r="L705" s="4" t="str">
        <f t="shared" si="53"/>
        <v>105676</v>
      </c>
      <c r="M705" s="7" t="str">
        <f t="shared" si="54"/>
        <v>2015</v>
      </c>
    </row>
    <row r="706" spans="2:13" x14ac:dyDescent="0.3">
      <c r="B706" s="3" t="s">
        <v>17</v>
      </c>
      <c r="C706" s="4" t="s">
        <v>18</v>
      </c>
      <c r="D706" t="s">
        <v>935</v>
      </c>
      <c r="E706" t="s">
        <v>48</v>
      </c>
      <c r="F706" t="s">
        <v>70</v>
      </c>
      <c r="G706" t="s">
        <v>71</v>
      </c>
      <c r="H706" t="s">
        <v>51</v>
      </c>
      <c r="I706" s="4" t="str">
        <f t="shared" si="51"/>
        <v>United States</v>
      </c>
      <c r="J706" s="4" t="str">
        <f t="shared" si="50"/>
        <v>Seattle, Washington (United States)</v>
      </c>
      <c r="K706" s="4" t="str">
        <f t="shared" si="52"/>
        <v>Seattle, Washington (US)</v>
      </c>
      <c r="L706" s="4" t="str">
        <f t="shared" si="53"/>
        <v>113138</v>
      </c>
      <c r="M706" s="7" t="str">
        <f t="shared" si="54"/>
        <v>2016</v>
      </c>
    </row>
    <row r="707" spans="2:13" x14ac:dyDescent="0.3">
      <c r="B707" s="3" t="s">
        <v>8</v>
      </c>
      <c r="C707" s="4" t="s">
        <v>21</v>
      </c>
      <c r="D707" t="s">
        <v>936</v>
      </c>
      <c r="E707" t="s">
        <v>48</v>
      </c>
      <c r="F707" t="s">
        <v>491</v>
      </c>
      <c r="G707" t="s">
        <v>50</v>
      </c>
      <c r="H707" t="s">
        <v>51</v>
      </c>
      <c r="I707" s="4" t="str">
        <f t="shared" si="51"/>
        <v>United States</v>
      </c>
      <c r="J707" s="4" t="str">
        <f t="shared" si="50"/>
        <v>Long Beach, California (United States)</v>
      </c>
      <c r="K707" s="4" t="str">
        <f t="shared" si="52"/>
        <v>Long Beach, California (US)</v>
      </c>
      <c r="L707" s="4" t="str">
        <f t="shared" si="53"/>
        <v>104955</v>
      </c>
      <c r="M707" s="7" t="str">
        <f t="shared" si="54"/>
        <v>2017</v>
      </c>
    </row>
    <row r="708" spans="2:13" x14ac:dyDescent="0.3">
      <c r="B708" s="3" t="s">
        <v>8</v>
      </c>
      <c r="C708" s="4" t="s">
        <v>9</v>
      </c>
      <c r="D708" t="s">
        <v>937</v>
      </c>
      <c r="E708" t="s">
        <v>48</v>
      </c>
      <c r="F708" t="s">
        <v>938</v>
      </c>
      <c r="G708" t="s">
        <v>68</v>
      </c>
      <c r="H708" t="s">
        <v>44</v>
      </c>
      <c r="I708" s="4" t="str">
        <f t="shared" si="51"/>
        <v>United States</v>
      </c>
      <c r="J708" s="4" t="str">
        <f t="shared" ref="J708:J771" si="55">CONCATENATE(F708,","," ",G708," ","(",I708,")")</f>
        <v>Cary, North Carolina (United States)</v>
      </c>
      <c r="K708" s="4" t="str">
        <f t="shared" si="52"/>
        <v>Cary, North Carolina (US)</v>
      </c>
      <c r="L708" s="4" t="str">
        <f t="shared" si="53"/>
        <v>121958</v>
      </c>
      <c r="M708" s="7" t="str">
        <f t="shared" si="54"/>
        <v>2016</v>
      </c>
    </row>
    <row r="709" spans="2:13" x14ac:dyDescent="0.3">
      <c r="B709" s="3" t="s">
        <v>17</v>
      </c>
      <c r="C709" s="4" t="s">
        <v>18</v>
      </c>
      <c r="D709" t="s">
        <v>939</v>
      </c>
      <c r="E709" t="s">
        <v>48</v>
      </c>
      <c r="F709" t="s">
        <v>938</v>
      </c>
      <c r="G709" t="s">
        <v>68</v>
      </c>
      <c r="H709" t="s">
        <v>44</v>
      </c>
      <c r="I709" s="4" t="str">
        <f t="shared" ref="I709:I772" si="56">TRIM(E709)</f>
        <v>United States</v>
      </c>
      <c r="J709" s="4" t="str">
        <f t="shared" si="55"/>
        <v>Cary, North Carolina (United States)</v>
      </c>
      <c r="K709" s="4" t="str">
        <f t="shared" ref="K709:K772" si="57">SUBSTITUTE(J709,"United States","US",1)</f>
        <v>Cary, North Carolina (US)</v>
      </c>
      <c r="L709" s="4" t="str">
        <f t="shared" ref="L709:L772" si="58">RIGHT(D709,6)</f>
        <v>121468</v>
      </c>
      <c r="M709" s="7" t="str">
        <f t="shared" ref="M709:M772" si="59">MID(D709,4,4)</f>
        <v>2017</v>
      </c>
    </row>
    <row r="710" spans="2:13" x14ac:dyDescent="0.3">
      <c r="B710" s="3" t="s">
        <v>17</v>
      </c>
      <c r="C710" s="4" t="s">
        <v>21</v>
      </c>
      <c r="D710" t="s">
        <v>940</v>
      </c>
      <c r="E710" t="s">
        <v>48</v>
      </c>
      <c r="F710" t="s">
        <v>938</v>
      </c>
      <c r="G710" t="s">
        <v>68</v>
      </c>
      <c r="H710" t="s">
        <v>44</v>
      </c>
      <c r="I710" s="4" t="str">
        <f t="shared" si="56"/>
        <v>United States</v>
      </c>
      <c r="J710" s="4" t="str">
        <f t="shared" si="55"/>
        <v>Cary, North Carolina (United States)</v>
      </c>
      <c r="K710" s="4" t="str">
        <f t="shared" si="57"/>
        <v>Cary, North Carolina (US)</v>
      </c>
      <c r="L710" s="4" t="str">
        <f t="shared" si="58"/>
        <v>108455</v>
      </c>
      <c r="M710" s="7" t="str">
        <f t="shared" si="59"/>
        <v>2016</v>
      </c>
    </row>
    <row r="711" spans="2:13" x14ac:dyDescent="0.3">
      <c r="B711" s="3" t="s">
        <v>17</v>
      </c>
      <c r="C711" s="4" t="s">
        <v>13</v>
      </c>
      <c r="D711" t="s">
        <v>941</v>
      </c>
      <c r="E711" t="s">
        <v>48</v>
      </c>
      <c r="F711" t="s">
        <v>141</v>
      </c>
      <c r="G711" t="s">
        <v>142</v>
      </c>
      <c r="H711" t="s">
        <v>96</v>
      </c>
      <c r="I711" s="4" t="str">
        <f t="shared" si="56"/>
        <v>United States</v>
      </c>
      <c r="J711" s="4" t="str">
        <f t="shared" si="55"/>
        <v>New York City, New York (United States)</v>
      </c>
      <c r="K711" s="4" t="str">
        <f t="shared" si="57"/>
        <v>New York City, New York (US)</v>
      </c>
      <c r="L711" s="4" t="str">
        <f t="shared" si="58"/>
        <v>101210</v>
      </c>
      <c r="M711" s="7" t="str">
        <f t="shared" si="59"/>
        <v>2017</v>
      </c>
    </row>
    <row r="712" spans="2:13" x14ac:dyDescent="0.3">
      <c r="B712" s="3" t="s">
        <v>17</v>
      </c>
      <c r="C712" s="4" t="s">
        <v>21</v>
      </c>
      <c r="D712" t="s">
        <v>942</v>
      </c>
      <c r="E712" t="s">
        <v>48</v>
      </c>
      <c r="F712" t="s">
        <v>141</v>
      </c>
      <c r="G712" t="s">
        <v>142</v>
      </c>
      <c r="H712" t="s">
        <v>96</v>
      </c>
      <c r="I712" s="4" t="str">
        <f t="shared" si="56"/>
        <v>United States</v>
      </c>
      <c r="J712" s="4" t="str">
        <f t="shared" si="55"/>
        <v>New York City, New York (United States)</v>
      </c>
      <c r="K712" s="4" t="str">
        <f t="shared" si="57"/>
        <v>New York City, New York (US)</v>
      </c>
      <c r="L712" s="4" t="str">
        <f t="shared" si="58"/>
        <v>108098</v>
      </c>
      <c r="M712" s="7" t="str">
        <f t="shared" si="59"/>
        <v>2016</v>
      </c>
    </row>
    <row r="713" spans="2:13" x14ac:dyDescent="0.3">
      <c r="B713" s="3" t="s">
        <v>8</v>
      </c>
      <c r="C713" s="4" t="s">
        <v>21</v>
      </c>
      <c r="D713" t="s">
        <v>943</v>
      </c>
      <c r="E713" t="s">
        <v>48</v>
      </c>
      <c r="F713" t="s">
        <v>141</v>
      </c>
      <c r="G713" t="s">
        <v>142</v>
      </c>
      <c r="H713" t="s">
        <v>96</v>
      </c>
      <c r="I713" s="4" t="str">
        <f t="shared" si="56"/>
        <v>United States</v>
      </c>
      <c r="J713" s="4" t="str">
        <f t="shared" si="55"/>
        <v>New York City, New York (United States)</v>
      </c>
      <c r="K713" s="4" t="str">
        <f t="shared" si="57"/>
        <v>New York City, New York (US)</v>
      </c>
      <c r="L713" s="4" t="str">
        <f t="shared" si="58"/>
        <v>119032</v>
      </c>
      <c r="M713" s="7" t="str">
        <f t="shared" si="59"/>
        <v>2014</v>
      </c>
    </row>
    <row r="714" spans="2:13" x14ac:dyDescent="0.3">
      <c r="B714" s="3" t="s">
        <v>17</v>
      </c>
      <c r="C714" s="4" t="s">
        <v>13</v>
      </c>
      <c r="D714" t="s">
        <v>944</v>
      </c>
      <c r="E714" t="s">
        <v>48</v>
      </c>
      <c r="F714" t="s">
        <v>141</v>
      </c>
      <c r="G714" t="s">
        <v>142</v>
      </c>
      <c r="H714" t="s">
        <v>96</v>
      </c>
      <c r="I714" s="4" t="str">
        <f t="shared" si="56"/>
        <v>United States</v>
      </c>
      <c r="J714" s="4" t="str">
        <f t="shared" si="55"/>
        <v>New York City, New York (United States)</v>
      </c>
      <c r="K714" s="4" t="str">
        <f t="shared" si="57"/>
        <v>New York City, New York (US)</v>
      </c>
      <c r="L714" s="4" t="str">
        <f t="shared" si="58"/>
        <v>140410</v>
      </c>
      <c r="M714" s="7" t="str">
        <f t="shared" si="59"/>
        <v>2015</v>
      </c>
    </row>
    <row r="715" spans="2:13" x14ac:dyDescent="0.3">
      <c r="B715" s="3" t="s">
        <v>8</v>
      </c>
      <c r="C715" s="4" t="s">
        <v>29</v>
      </c>
      <c r="D715" t="s">
        <v>945</v>
      </c>
      <c r="E715" t="s">
        <v>48</v>
      </c>
      <c r="F715" t="s">
        <v>946</v>
      </c>
      <c r="G715" t="s">
        <v>54</v>
      </c>
      <c r="H715" t="s">
        <v>44</v>
      </c>
      <c r="I715" s="4" t="str">
        <f t="shared" si="56"/>
        <v>United States</v>
      </c>
      <c r="J715" s="4" t="str">
        <f t="shared" si="55"/>
        <v>Palm Coast, Florida (United States)</v>
      </c>
      <c r="K715" s="4" t="str">
        <f t="shared" si="57"/>
        <v>Palm Coast, Florida (US)</v>
      </c>
      <c r="L715" s="4" t="str">
        <f t="shared" si="58"/>
        <v>136280</v>
      </c>
      <c r="M715" s="7" t="str">
        <f t="shared" si="59"/>
        <v>2014</v>
      </c>
    </row>
    <row r="716" spans="2:13" x14ac:dyDescent="0.3">
      <c r="B716" s="3" t="s">
        <v>8</v>
      </c>
      <c r="C716" s="4" t="s">
        <v>21</v>
      </c>
      <c r="D716" t="s">
        <v>947</v>
      </c>
      <c r="E716" t="s">
        <v>48</v>
      </c>
      <c r="F716" t="s">
        <v>948</v>
      </c>
      <c r="G716" t="s">
        <v>142</v>
      </c>
      <c r="H716" t="s">
        <v>96</v>
      </c>
      <c r="I716" s="4" t="str">
        <f t="shared" si="56"/>
        <v>United States</v>
      </c>
      <c r="J716" s="4" t="str">
        <f t="shared" si="55"/>
        <v>Mount Vernon, New York (United States)</v>
      </c>
      <c r="K716" s="4" t="str">
        <f t="shared" si="57"/>
        <v>Mount Vernon, New York (US)</v>
      </c>
      <c r="L716" s="4" t="str">
        <f t="shared" si="58"/>
        <v>151911</v>
      </c>
      <c r="M716" s="7" t="str">
        <f t="shared" si="59"/>
        <v>2017</v>
      </c>
    </row>
    <row r="717" spans="2:13" x14ac:dyDescent="0.3">
      <c r="B717" s="3" t="s">
        <v>17</v>
      </c>
      <c r="C717" s="4" t="s">
        <v>21</v>
      </c>
      <c r="D717" t="s">
        <v>949</v>
      </c>
      <c r="E717" t="s">
        <v>48</v>
      </c>
      <c r="F717" t="s">
        <v>948</v>
      </c>
      <c r="G717" t="s">
        <v>142</v>
      </c>
      <c r="H717" t="s">
        <v>96</v>
      </c>
      <c r="I717" s="4" t="str">
        <f t="shared" si="56"/>
        <v>United States</v>
      </c>
      <c r="J717" s="4" t="str">
        <f t="shared" si="55"/>
        <v>Mount Vernon, New York (United States)</v>
      </c>
      <c r="K717" s="4" t="str">
        <f t="shared" si="57"/>
        <v>Mount Vernon, New York (US)</v>
      </c>
      <c r="L717" s="4" t="str">
        <f t="shared" si="58"/>
        <v>166436</v>
      </c>
      <c r="M717" s="7" t="str">
        <f t="shared" si="59"/>
        <v>2017</v>
      </c>
    </row>
    <row r="718" spans="2:13" x14ac:dyDescent="0.3">
      <c r="B718" s="3" t="s">
        <v>8</v>
      </c>
      <c r="C718" s="4" t="s">
        <v>9</v>
      </c>
      <c r="D718" t="s">
        <v>950</v>
      </c>
      <c r="E718" t="s">
        <v>48</v>
      </c>
      <c r="F718" t="s">
        <v>948</v>
      </c>
      <c r="G718" t="s">
        <v>142</v>
      </c>
      <c r="H718" t="s">
        <v>96</v>
      </c>
      <c r="I718" s="4" t="str">
        <f t="shared" si="56"/>
        <v>United States</v>
      </c>
      <c r="J718" s="4" t="str">
        <f t="shared" si="55"/>
        <v>Mount Vernon, New York (United States)</v>
      </c>
      <c r="K718" s="4" t="str">
        <f t="shared" si="57"/>
        <v>Mount Vernon, New York (US)</v>
      </c>
      <c r="L718" s="4" t="str">
        <f t="shared" si="58"/>
        <v>139661</v>
      </c>
      <c r="M718" s="7" t="str">
        <f t="shared" si="59"/>
        <v>2017</v>
      </c>
    </row>
    <row r="719" spans="2:13" x14ac:dyDescent="0.3">
      <c r="B719" s="3" t="s">
        <v>8</v>
      </c>
      <c r="C719" s="4" t="s">
        <v>9</v>
      </c>
      <c r="D719" t="s">
        <v>951</v>
      </c>
      <c r="E719" t="s">
        <v>48</v>
      </c>
      <c r="F719" t="s">
        <v>70</v>
      </c>
      <c r="G719" t="s">
        <v>71</v>
      </c>
      <c r="H719" t="s">
        <v>51</v>
      </c>
      <c r="I719" s="4" t="str">
        <f t="shared" si="56"/>
        <v>United States</v>
      </c>
      <c r="J719" s="4" t="str">
        <f t="shared" si="55"/>
        <v>Seattle, Washington (United States)</v>
      </c>
      <c r="K719" s="4" t="str">
        <f t="shared" si="57"/>
        <v>Seattle, Washington (US)</v>
      </c>
      <c r="L719" s="4" t="str">
        <f t="shared" si="58"/>
        <v>123925</v>
      </c>
      <c r="M719" s="7" t="str">
        <f t="shared" si="59"/>
        <v>2014</v>
      </c>
    </row>
    <row r="720" spans="2:13" x14ac:dyDescent="0.3">
      <c r="B720" s="3" t="s">
        <v>17</v>
      </c>
      <c r="C720" s="4" t="s">
        <v>13</v>
      </c>
      <c r="D720" t="s">
        <v>952</v>
      </c>
      <c r="E720" t="s">
        <v>48</v>
      </c>
      <c r="F720" t="s">
        <v>131</v>
      </c>
      <c r="G720" t="s">
        <v>132</v>
      </c>
      <c r="H720" t="s">
        <v>96</v>
      </c>
      <c r="I720" s="4" t="str">
        <f t="shared" si="56"/>
        <v>United States</v>
      </c>
      <c r="J720" s="4" t="str">
        <f t="shared" si="55"/>
        <v>Dover, Delaware (United States)</v>
      </c>
      <c r="K720" s="4" t="str">
        <f t="shared" si="57"/>
        <v>Dover, Delaware (US)</v>
      </c>
      <c r="L720" s="4" t="str">
        <f t="shared" si="58"/>
        <v>152485</v>
      </c>
      <c r="M720" s="7" t="str">
        <f t="shared" si="59"/>
        <v>2017</v>
      </c>
    </row>
    <row r="721" spans="2:13" x14ac:dyDescent="0.3">
      <c r="B721" s="3" t="s">
        <v>8</v>
      </c>
      <c r="C721" s="4" t="s">
        <v>13</v>
      </c>
      <c r="D721" t="s">
        <v>953</v>
      </c>
      <c r="E721" t="s">
        <v>48</v>
      </c>
      <c r="F721" t="s">
        <v>271</v>
      </c>
      <c r="G721" t="s">
        <v>229</v>
      </c>
      <c r="H721" t="s">
        <v>96</v>
      </c>
      <c r="I721" s="4" t="str">
        <f t="shared" si="56"/>
        <v>United States</v>
      </c>
      <c r="J721" s="4" t="str">
        <f t="shared" si="55"/>
        <v>Newark, Ohio (United States)</v>
      </c>
      <c r="K721" s="4" t="str">
        <f t="shared" si="57"/>
        <v>Newark, Ohio (US)</v>
      </c>
      <c r="L721" s="4" t="str">
        <f t="shared" si="58"/>
        <v>141586</v>
      </c>
      <c r="M721" s="7" t="str">
        <f t="shared" si="59"/>
        <v>2016</v>
      </c>
    </row>
    <row r="722" spans="2:13" x14ac:dyDescent="0.3">
      <c r="B722" s="3" t="s">
        <v>8</v>
      </c>
      <c r="C722" s="4" t="s">
        <v>13</v>
      </c>
      <c r="D722" t="s">
        <v>954</v>
      </c>
      <c r="E722" t="s">
        <v>48</v>
      </c>
      <c r="F722" t="s">
        <v>98</v>
      </c>
      <c r="G722" t="s">
        <v>83</v>
      </c>
      <c r="H722" t="s">
        <v>51</v>
      </c>
      <c r="I722" s="4" t="str">
        <f t="shared" si="56"/>
        <v>United States</v>
      </c>
      <c r="J722" s="4" t="str">
        <f t="shared" si="55"/>
        <v>Orem, Utah (United States)</v>
      </c>
      <c r="K722" s="4" t="str">
        <f t="shared" si="57"/>
        <v>Orem, Utah (US)</v>
      </c>
      <c r="L722" s="4" t="str">
        <f t="shared" si="58"/>
        <v>130386</v>
      </c>
      <c r="M722" s="7" t="str">
        <f t="shared" si="59"/>
        <v>2017</v>
      </c>
    </row>
    <row r="723" spans="2:13" x14ac:dyDescent="0.3">
      <c r="B723" s="3" t="s">
        <v>17</v>
      </c>
      <c r="C723" s="4" t="s">
        <v>29</v>
      </c>
      <c r="D723" t="s">
        <v>955</v>
      </c>
      <c r="E723" t="s">
        <v>48</v>
      </c>
      <c r="F723" t="s">
        <v>98</v>
      </c>
      <c r="G723" t="s">
        <v>83</v>
      </c>
      <c r="H723" t="s">
        <v>51</v>
      </c>
      <c r="I723" s="4" t="str">
        <f t="shared" si="56"/>
        <v>United States</v>
      </c>
      <c r="J723" s="4" t="str">
        <f t="shared" si="55"/>
        <v>Orem, Utah (United States)</v>
      </c>
      <c r="K723" s="4" t="str">
        <f t="shared" si="57"/>
        <v>Orem, Utah (US)</v>
      </c>
      <c r="L723" s="4" t="str">
        <f t="shared" si="58"/>
        <v>100468</v>
      </c>
      <c r="M723" s="7" t="str">
        <f t="shared" si="59"/>
        <v>2016</v>
      </c>
    </row>
    <row r="724" spans="2:13" x14ac:dyDescent="0.3">
      <c r="B724" s="3" t="s">
        <v>8</v>
      </c>
      <c r="C724" s="4" t="s">
        <v>13</v>
      </c>
      <c r="D724" t="s">
        <v>956</v>
      </c>
      <c r="E724" t="s">
        <v>48</v>
      </c>
      <c r="F724" t="s">
        <v>49</v>
      </c>
      <c r="G724" t="s">
        <v>50</v>
      </c>
      <c r="H724" t="s">
        <v>51</v>
      </c>
      <c r="I724" s="4" t="str">
        <f t="shared" si="56"/>
        <v>United States</v>
      </c>
      <c r="J724" s="4" t="str">
        <f t="shared" si="55"/>
        <v>Los Angeles, California (United States)</v>
      </c>
      <c r="K724" s="4" t="str">
        <f t="shared" si="57"/>
        <v>Los Angeles, California (US)</v>
      </c>
      <c r="L724" s="4" t="str">
        <f t="shared" si="58"/>
        <v>153388</v>
      </c>
      <c r="M724" s="7" t="str">
        <f t="shared" si="59"/>
        <v>2015</v>
      </c>
    </row>
    <row r="725" spans="2:13" x14ac:dyDescent="0.3">
      <c r="B725" s="3" t="s">
        <v>17</v>
      </c>
      <c r="C725" s="4" t="s">
        <v>21</v>
      </c>
      <c r="D725" t="s">
        <v>957</v>
      </c>
      <c r="E725" t="s">
        <v>48</v>
      </c>
      <c r="F725" t="s">
        <v>375</v>
      </c>
      <c r="G725" t="s">
        <v>129</v>
      </c>
      <c r="H725" t="s">
        <v>75</v>
      </c>
      <c r="I725" s="4" t="str">
        <f t="shared" si="56"/>
        <v>United States</v>
      </c>
      <c r="J725" s="4" t="str">
        <f t="shared" si="55"/>
        <v>Detroit, Michigan (United States)</v>
      </c>
      <c r="K725" s="4" t="str">
        <f t="shared" si="57"/>
        <v>Detroit, Michigan (US)</v>
      </c>
      <c r="L725" s="4" t="str">
        <f t="shared" si="58"/>
        <v>154935</v>
      </c>
      <c r="M725" s="7" t="str">
        <f t="shared" si="59"/>
        <v>2017</v>
      </c>
    </row>
    <row r="726" spans="2:13" x14ac:dyDescent="0.3">
      <c r="B726" s="3" t="s">
        <v>8</v>
      </c>
      <c r="C726" s="4" t="s">
        <v>9</v>
      </c>
      <c r="D726" t="s">
        <v>958</v>
      </c>
      <c r="E726" t="s">
        <v>48</v>
      </c>
      <c r="F726" t="s">
        <v>375</v>
      </c>
      <c r="G726" t="s">
        <v>129</v>
      </c>
      <c r="H726" t="s">
        <v>75</v>
      </c>
      <c r="I726" s="4" t="str">
        <f t="shared" si="56"/>
        <v>United States</v>
      </c>
      <c r="J726" s="4" t="str">
        <f t="shared" si="55"/>
        <v>Detroit, Michigan (United States)</v>
      </c>
      <c r="K726" s="4" t="str">
        <f t="shared" si="57"/>
        <v>Detroit, Michigan (US)</v>
      </c>
      <c r="L726" s="4" t="str">
        <f t="shared" si="58"/>
        <v>134208</v>
      </c>
      <c r="M726" s="7" t="str">
        <f t="shared" si="59"/>
        <v>2016</v>
      </c>
    </row>
    <row r="727" spans="2:13" x14ac:dyDescent="0.3">
      <c r="B727" s="3" t="s">
        <v>17</v>
      </c>
      <c r="C727" s="4" t="s">
        <v>13</v>
      </c>
      <c r="D727" t="s">
        <v>959</v>
      </c>
      <c r="E727" t="s">
        <v>48</v>
      </c>
      <c r="F727" t="s">
        <v>94</v>
      </c>
      <c r="G727" t="s">
        <v>95</v>
      </c>
      <c r="H727" t="s">
        <v>96</v>
      </c>
      <c r="I727" s="4" t="str">
        <f t="shared" si="56"/>
        <v>United States</v>
      </c>
      <c r="J727" s="4" t="str">
        <f t="shared" si="55"/>
        <v>Philadelphia, Pennsylvania (United States)</v>
      </c>
      <c r="K727" s="4" t="str">
        <f t="shared" si="57"/>
        <v>Philadelphia, Pennsylvania (US)</v>
      </c>
      <c r="L727" s="4" t="str">
        <f t="shared" si="58"/>
        <v>108294</v>
      </c>
      <c r="M727" s="7" t="str">
        <f t="shared" si="59"/>
        <v>2017</v>
      </c>
    </row>
    <row r="728" spans="2:13" x14ac:dyDescent="0.3">
      <c r="B728" s="3" t="s">
        <v>17</v>
      </c>
      <c r="C728" s="4" t="s">
        <v>9</v>
      </c>
      <c r="D728" t="s">
        <v>960</v>
      </c>
      <c r="E728" t="s">
        <v>48</v>
      </c>
      <c r="F728" t="s">
        <v>961</v>
      </c>
      <c r="G728" t="s">
        <v>54</v>
      </c>
      <c r="H728" t="s">
        <v>44</v>
      </c>
      <c r="I728" s="4" t="str">
        <f t="shared" si="56"/>
        <v>United States</v>
      </c>
      <c r="J728" s="4" t="str">
        <f t="shared" si="55"/>
        <v>Hialeah, Florida (United States)</v>
      </c>
      <c r="K728" s="4" t="str">
        <f t="shared" si="57"/>
        <v>Hialeah, Florida (US)</v>
      </c>
      <c r="L728" s="4" t="str">
        <f t="shared" si="58"/>
        <v>103611</v>
      </c>
      <c r="M728" s="7" t="str">
        <f t="shared" si="59"/>
        <v>2017</v>
      </c>
    </row>
    <row r="729" spans="2:13" x14ac:dyDescent="0.3">
      <c r="B729" s="3" t="s">
        <v>17</v>
      </c>
      <c r="C729" s="4" t="s">
        <v>29</v>
      </c>
      <c r="D729" t="s">
        <v>962</v>
      </c>
      <c r="E729" t="s">
        <v>48</v>
      </c>
      <c r="F729" t="s">
        <v>517</v>
      </c>
      <c r="G729" t="s">
        <v>74</v>
      </c>
      <c r="H729" t="s">
        <v>75</v>
      </c>
      <c r="I729" s="4" t="str">
        <f t="shared" si="56"/>
        <v>United States</v>
      </c>
      <c r="J729" s="4" t="str">
        <f t="shared" si="55"/>
        <v>Austin, Texas (United States)</v>
      </c>
      <c r="K729" s="4" t="str">
        <f t="shared" si="57"/>
        <v>Austin, Texas (US)</v>
      </c>
      <c r="L729" s="4" t="str">
        <f t="shared" si="58"/>
        <v>100384</v>
      </c>
      <c r="M729" s="7" t="str">
        <f t="shared" si="59"/>
        <v>2017</v>
      </c>
    </row>
    <row r="730" spans="2:13" x14ac:dyDescent="0.3">
      <c r="B730" s="3" t="s">
        <v>8</v>
      </c>
      <c r="C730" s="4" t="s">
        <v>29</v>
      </c>
      <c r="D730" t="s">
        <v>963</v>
      </c>
      <c r="E730" t="s">
        <v>48</v>
      </c>
      <c r="F730" t="s">
        <v>517</v>
      </c>
      <c r="G730" t="s">
        <v>74</v>
      </c>
      <c r="H730" t="s">
        <v>75</v>
      </c>
      <c r="I730" s="4" t="str">
        <f t="shared" si="56"/>
        <v>United States</v>
      </c>
      <c r="J730" s="4" t="str">
        <f t="shared" si="55"/>
        <v>Austin, Texas (United States)</v>
      </c>
      <c r="K730" s="4" t="str">
        <f t="shared" si="57"/>
        <v>Austin, Texas (US)</v>
      </c>
      <c r="L730" s="4" t="str">
        <f t="shared" si="58"/>
        <v>112809</v>
      </c>
      <c r="M730" s="7" t="str">
        <f t="shared" si="59"/>
        <v>2017</v>
      </c>
    </row>
    <row r="731" spans="2:13" x14ac:dyDescent="0.3">
      <c r="B731" s="3" t="s">
        <v>17</v>
      </c>
      <c r="C731" s="4" t="s">
        <v>29</v>
      </c>
      <c r="D731" t="s">
        <v>964</v>
      </c>
      <c r="E731" t="s">
        <v>48</v>
      </c>
      <c r="F731" t="s">
        <v>965</v>
      </c>
      <c r="G731" t="s">
        <v>142</v>
      </c>
      <c r="H731" t="s">
        <v>96</v>
      </c>
      <c r="I731" s="4" t="str">
        <f t="shared" si="56"/>
        <v>United States</v>
      </c>
      <c r="J731" s="4" t="str">
        <f t="shared" si="55"/>
        <v>Oceanside, New York (United States)</v>
      </c>
      <c r="K731" s="4" t="str">
        <f t="shared" si="57"/>
        <v>Oceanside, New York (US)</v>
      </c>
      <c r="L731" s="4" t="str">
        <f t="shared" si="58"/>
        <v>160759</v>
      </c>
      <c r="M731" s="7" t="str">
        <f t="shared" si="59"/>
        <v>2017</v>
      </c>
    </row>
    <row r="732" spans="2:13" x14ac:dyDescent="0.3">
      <c r="B732" s="3" t="s">
        <v>8</v>
      </c>
      <c r="C732" s="4" t="s">
        <v>21</v>
      </c>
      <c r="D732" t="s">
        <v>966</v>
      </c>
      <c r="E732" t="s">
        <v>48</v>
      </c>
      <c r="F732" t="s">
        <v>965</v>
      </c>
      <c r="G732" t="s">
        <v>142</v>
      </c>
      <c r="H732" t="s">
        <v>96</v>
      </c>
      <c r="I732" s="4" t="str">
        <f t="shared" si="56"/>
        <v>United States</v>
      </c>
      <c r="J732" s="4" t="str">
        <f t="shared" si="55"/>
        <v>Oceanside, New York (United States)</v>
      </c>
      <c r="K732" s="4" t="str">
        <f t="shared" si="57"/>
        <v>Oceanside, New York (US)</v>
      </c>
      <c r="L732" s="4" t="str">
        <f t="shared" si="58"/>
        <v>148446</v>
      </c>
      <c r="M732" s="7" t="str">
        <f t="shared" si="59"/>
        <v>2017</v>
      </c>
    </row>
    <row r="733" spans="2:13" x14ac:dyDescent="0.3">
      <c r="B733" s="3" t="s">
        <v>17</v>
      </c>
      <c r="C733" s="4" t="s">
        <v>13</v>
      </c>
      <c r="D733" t="s">
        <v>967</v>
      </c>
      <c r="E733" t="s">
        <v>48</v>
      </c>
      <c r="F733" t="s">
        <v>965</v>
      </c>
      <c r="G733" t="s">
        <v>142</v>
      </c>
      <c r="H733" t="s">
        <v>96</v>
      </c>
      <c r="I733" s="4" t="str">
        <f t="shared" si="56"/>
        <v>United States</v>
      </c>
      <c r="J733" s="4" t="str">
        <f t="shared" si="55"/>
        <v>Oceanside, New York (United States)</v>
      </c>
      <c r="K733" s="4" t="str">
        <f t="shared" si="57"/>
        <v>Oceanside, New York (US)</v>
      </c>
      <c r="L733" s="4" t="str">
        <f t="shared" si="58"/>
        <v>111059</v>
      </c>
      <c r="M733" s="7" t="str">
        <f t="shared" si="59"/>
        <v>2014</v>
      </c>
    </row>
    <row r="734" spans="2:13" x14ac:dyDescent="0.3">
      <c r="B734" s="3" t="s">
        <v>8</v>
      </c>
      <c r="C734" s="4" t="s">
        <v>9</v>
      </c>
      <c r="D734" t="s">
        <v>968</v>
      </c>
      <c r="E734" t="s">
        <v>48</v>
      </c>
      <c r="F734" t="s">
        <v>965</v>
      </c>
      <c r="G734" t="s">
        <v>142</v>
      </c>
      <c r="H734" t="s">
        <v>96</v>
      </c>
      <c r="I734" s="4" t="str">
        <f t="shared" si="56"/>
        <v>United States</v>
      </c>
      <c r="J734" s="4" t="str">
        <f t="shared" si="55"/>
        <v>Oceanside, New York (United States)</v>
      </c>
      <c r="K734" s="4" t="str">
        <f t="shared" si="57"/>
        <v>Oceanside, New York (US)</v>
      </c>
      <c r="L734" s="4" t="str">
        <f t="shared" si="58"/>
        <v>116204</v>
      </c>
      <c r="M734" s="7" t="str">
        <f t="shared" si="59"/>
        <v>2017</v>
      </c>
    </row>
    <row r="735" spans="2:13" x14ac:dyDescent="0.3">
      <c r="B735" s="3" t="s">
        <v>17</v>
      </c>
      <c r="C735" s="4" t="s">
        <v>18</v>
      </c>
      <c r="D735" t="s">
        <v>969</v>
      </c>
      <c r="E735" t="s">
        <v>48</v>
      </c>
      <c r="F735" t="s">
        <v>965</v>
      </c>
      <c r="G735" t="s">
        <v>142</v>
      </c>
      <c r="H735" t="s">
        <v>96</v>
      </c>
      <c r="I735" s="4" t="str">
        <f t="shared" si="56"/>
        <v>United States</v>
      </c>
      <c r="J735" s="4" t="str">
        <f t="shared" si="55"/>
        <v>Oceanside, New York (United States)</v>
      </c>
      <c r="K735" s="4" t="str">
        <f t="shared" si="57"/>
        <v>Oceanside, New York (US)</v>
      </c>
      <c r="L735" s="4" t="str">
        <f t="shared" si="58"/>
        <v>109946</v>
      </c>
      <c r="M735" s="7" t="str">
        <f t="shared" si="59"/>
        <v>2017</v>
      </c>
    </row>
    <row r="736" spans="2:13" x14ac:dyDescent="0.3">
      <c r="B736" s="3" t="s">
        <v>8</v>
      </c>
      <c r="C736" s="4" t="s">
        <v>13</v>
      </c>
      <c r="D736" t="s">
        <v>970</v>
      </c>
      <c r="E736" t="s">
        <v>48</v>
      </c>
      <c r="F736" t="s">
        <v>70</v>
      </c>
      <c r="G736" t="s">
        <v>71</v>
      </c>
      <c r="H736" t="s">
        <v>51</v>
      </c>
      <c r="I736" s="4" t="str">
        <f t="shared" si="56"/>
        <v>United States</v>
      </c>
      <c r="J736" s="4" t="str">
        <f t="shared" si="55"/>
        <v>Seattle, Washington (United States)</v>
      </c>
      <c r="K736" s="4" t="str">
        <f t="shared" si="57"/>
        <v>Seattle, Washington (US)</v>
      </c>
      <c r="L736" s="4" t="str">
        <f t="shared" si="58"/>
        <v>144806</v>
      </c>
      <c r="M736" s="7" t="str">
        <f t="shared" si="59"/>
        <v>2015</v>
      </c>
    </row>
    <row r="737" spans="2:13" x14ac:dyDescent="0.3">
      <c r="B737" s="3" t="s">
        <v>17</v>
      </c>
      <c r="C737" s="4" t="s">
        <v>21</v>
      </c>
      <c r="D737" t="s">
        <v>971</v>
      </c>
      <c r="E737" t="s">
        <v>48</v>
      </c>
      <c r="F737" t="s">
        <v>70</v>
      </c>
      <c r="G737" t="s">
        <v>71</v>
      </c>
      <c r="H737" t="s">
        <v>51</v>
      </c>
      <c r="I737" s="4" t="str">
        <f t="shared" si="56"/>
        <v>United States</v>
      </c>
      <c r="J737" s="4" t="str">
        <f t="shared" si="55"/>
        <v>Seattle, Washington (United States)</v>
      </c>
      <c r="K737" s="4" t="str">
        <f t="shared" si="57"/>
        <v>Seattle, Washington (US)</v>
      </c>
      <c r="L737" s="4" t="str">
        <f t="shared" si="58"/>
        <v>122392</v>
      </c>
      <c r="M737" s="7" t="str">
        <f t="shared" si="59"/>
        <v>2016</v>
      </c>
    </row>
    <row r="738" spans="2:13" x14ac:dyDescent="0.3">
      <c r="B738" s="3" t="s">
        <v>8</v>
      </c>
      <c r="C738" s="4" t="s">
        <v>29</v>
      </c>
      <c r="D738" t="s">
        <v>972</v>
      </c>
      <c r="E738" t="s">
        <v>48</v>
      </c>
      <c r="F738" t="s">
        <v>70</v>
      </c>
      <c r="G738" t="s">
        <v>71</v>
      </c>
      <c r="H738" t="s">
        <v>51</v>
      </c>
      <c r="I738" s="4" t="str">
        <f t="shared" si="56"/>
        <v>United States</v>
      </c>
      <c r="J738" s="4" t="str">
        <f t="shared" si="55"/>
        <v>Seattle, Washington (United States)</v>
      </c>
      <c r="K738" s="4" t="str">
        <f t="shared" si="57"/>
        <v>Seattle, Washington (US)</v>
      </c>
      <c r="L738" s="4" t="str">
        <f t="shared" si="58"/>
        <v>148432</v>
      </c>
      <c r="M738" s="7" t="str">
        <f t="shared" si="59"/>
        <v>2015</v>
      </c>
    </row>
    <row r="739" spans="2:13" x14ac:dyDescent="0.3">
      <c r="B739" s="3" t="s">
        <v>17</v>
      </c>
      <c r="C739" s="4" t="s">
        <v>13</v>
      </c>
      <c r="D739" t="s">
        <v>973</v>
      </c>
      <c r="E739" t="s">
        <v>48</v>
      </c>
      <c r="F739" t="s">
        <v>70</v>
      </c>
      <c r="G739" t="s">
        <v>71</v>
      </c>
      <c r="H739" t="s">
        <v>51</v>
      </c>
      <c r="I739" s="4" t="str">
        <f t="shared" si="56"/>
        <v>United States</v>
      </c>
      <c r="J739" s="4" t="str">
        <f t="shared" si="55"/>
        <v>Seattle, Washington (United States)</v>
      </c>
      <c r="K739" s="4" t="str">
        <f t="shared" si="57"/>
        <v>Seattle, Washington (US)</v>
      </c>
      <c r="L739" s="4" t="str">
        <f t="shared" si="58"/>
        <v>103793</v>
      </c>
      <c r="M739" s="7" t="str">
        <f t="shared" si="59"/>
        <v>2015</v>
      </c>
    </row>
    <row r="740" spans="2:13" x14ac:dyDescent="0.3">
      <c r="B740" s="3" t="s">
        <v>17</v>
      </c>
      <c r="C740" s="4" t="s">
        <v>13</v>
      </c>
      <c r="D740" t="s">
        <v>974</v>
      </c>
      <c r="E740" t="s">
        <v>48</v>
      </c>
      <c r="F740" t="s">
        <v>70</v>
      </c>
      <c r="G740" t="s">
        <v>71</v>
      </c>
      <c r="H740" t="s">
        <v>51</v>
      </c>
      <c r="I740" s="4" t="str">
        <f t="shared" si="56"/>
        <v>United States</v>
      </c>
      <c r="J740" s="4" t="str">
        <f t="shared" si="55"/>
        <v>Seattle, Washington (United States)</v>
      </c>
      <c r="K740" s="4" t="str">
        <f t="shared" si="57"/>
        <v>Seattle, Washington (US)</v>
      </c>
      <c r="L740" s="4" t="str">
        <f t="shared" si="58"/>
        <v>159884</v>
      </c>
      <c r="M740" s="7" t="str">
        <f t="shared" si="59"/>
        <v>2017</v>
      </c>
    </row>
    <row r="741" spans="2:13" x14ac:dyDescent="0.3">
      <c r="B741" s="3" t="s">
        <v>8</v>
      </c>
      <c r="C741" s="4" t="s">
        <v>9</v>
      </c>
      <c r="D741" t="s">
        <v>975</v>
      </c>
      <c r="E741" t="s">
        <v>48</v>
      </c>
      <c r="F741" t="s">
        <v>70</v>
      </c>
      <c r="G741" t="s">
        <v>71</v>
      </c>
      <c r="H741" t="s">
        <v>51</v>
      </c>
      <c r="I741" s="4" t="str">
        <f t="shared" si="56"/>
        <v>United States</v>
      </c>
      <c r="J741" s="4" t="str">
        <f t="shared" si="55"/>
        <v>Seattle, Washington (United States)</v>
      </c>
      <c r="K741" s="4" t="str">
        <f t="shared" si="57"/>
        <v>Seattle, Washington (US)</v>
      </c>
      <c r="L741" s="4" t="str">
        <f t="shared" si="58"/>
        <v>139885</v>
      </c>
      <c r="M741" s="7" t="str">
        <f t="shared" si="59"/>
        <v>2016</v>
      </c>
    </row>
    <row r="742" spans="2:13" x14ac:dyDescent="0.3">
      <c r="B742" s="3" t="s">
        <v>17</v>
      </c>
      <c r="C742" s="4" t="s">
        <v>21</v>
      </c>
      <c r="D742" t="s">
        <v>976</v>
      </c>
      <c r="E742" t="s">
        <v>48</v>
      </c>
      <c r="F742" t="s">
        <v>86</v>
      </c>
      <c r="G742" t="s">
        <v>50</v>
      </c>
      <c r="H742" t="s">
        <v>51</v>
      </c>
      <c r="I742" s="4" t="str">
        <f t="shared" si="56"/>
        <v>United States</v>
      </c>
      <c r="J742" s="4" t="str">
        <f t="shared" si="55"/>
        <v>San Francisco, California (United States)</v>
      </c>
      <c r="K742" s="4" t="str">
        <f t="shared" si="57"/>
        <v>San Francisco, California (US)</v>
      </c>
      <c r="L742" s="4" t="str">
        <f t="shared" si="58"/>
        <v>124086</v>
      </c>
      <c r="M742" s="7" t="str">
        <f t="shared" si="59"/>
        <v>2017</v>
      </c>
    </row>
    <row r="743" spans="2:13" x14ac:dyDescent="0.3">
      <c r="B743" s="3" t="s">
        <v>17</v>
      </c>
      <c r="C743" s="4" t="s">
        <v>13</v>
      </c>
      <c r="D743" t="s">
        <v>977</v>
      </c>
      <c r="E743" t="s">
        <v>48</v>
      </c>
      <c r="F743" t="s">
        <v>118</v>
      </c>
      <c r="G743" t="s">
        <v>119</v>
      </c>
      <c r="H743" t="s">
        <v>75</v>
      </c>
      <c r="I743" s="4" t="str">
        <f t="shared" si="56"/>
        <v>United States</v>
      </c>
      <c r="J743" s="4" t="str">
        <f t="shared" si="55"/>
        <v>Naperville, Illinois (United States)</v>
      </c>
      <c r="K743" s="4" t="str">
        <f t="shared" si="57"/>
        <v>Naperville, Illinois (US)</v>
      </c>
      <c r="L743" s="4" t="str">
        <f t="shared" si="58"/>
        <v>112389</v>
      </c>
      <c r="M743" s="7" t="str">
        <f t="shared" si="59"/>
        <v>2016</v>
      </c>
    </row>
    <row r="744" spans="2:13" x14ac:dyDescent="0.3">
      <c r="B744" s="3" t="s">
        <v>17</v>
      </c>
      <c r="C744" s="4" t="s">
        <v>21</v>
      </c>
      <c r="D744" t="s">
        <v>978</v>
      </c>
      <c r="E744" t="s">
        <v>48</v>
      </c>
      <c r="F744" t="s">
        <v>118</v>
      </c>
      <c r="G744" t="s">
        <v>119</v>
      </c>
      <c r="H744" t="s">
        <v>75</v>
      </c>
      <c r="I744" s="4" t="str">
        <f t="shared" si="56"/>
        <v>United States</v>
      </c>
      <c r="J744" s="4" t="str">
        <f t="shared" si="55"/>
        <v>Naperville, Illinois (United States)</v>
      </c>
      <c r="K744" s="4" t="str">
        <f t="shared" si="57"/>
        <v>Naperville, Illinois (US)</v>
      </c>
      <c r="L744" s="4" t="str">
        <f t="shared" si="58"/>
        <v>121888</v>
      </c>
      <c r="M744" s="7" t="str">
        <f t="shared" si="59"/>
        <v>2017</v>
      </c>
    </row>
    <row r="745" spans="2:13" x14ac:dyDescent="0.3">
      <c r="B745" s="3" t="s">
        <v>8</v>
      </c>
      <c r="C745" s="4" t="s">
        <v>18</v>
      </c>
      <c r="D745" t="s">
        <v>979</v>
      </c>
      <c r="E745" t="s">
        <v>48</v>
      </c>
      <c r="F745" t="s">
        <v>118</v>
      </c>
      <c r="G745" t="s">
        <v>119</v>
      </c>
      <c r="H745" t="s">
        <v>75</v>
      </c>
      <c r="I745" s="4" t="str">
        <f t="shared" si="56"/>
        <v>United States</v>
      </c>
      <c r="J745" s="4" t="str">
        <f t="shared" si="55"/>
        <v>Naperville, Illinois (United States)</v>
      </c>
      <c r="K745" s="4" t="str">
        <f t="shared" si="57"/>
        <v>Naperville, Illinois (US)</v>
      </c>
      <c r="L745" s="4" t="str">
        <f t="shared" si="58"/>
        <v>166884</v>
      </c>
      <c r="M745" s="7" t="str">
        <f t="shared" si="59"/>
        <v>2014</v>
      </c>
    </row>
    <row r="746" spans="2:13" x14ac:dyDescent="0.3">
      <c r="B746" s="3" t="s">
        <v>8</v>
      </c>
      <c r="C746" s="4" t="s">
        <v>13</v>
      </c>
      <c r="D746" t="s">
        <v>980</v>
      </c>
      <c r="E746" t="s">
        <v>48</v>
      </c>
      <c r="F746" t="s">
        <v>348</v>
      </c>
      <c r="G746" t="s">
        <v>74</v>
      </c>
      <c r="H746" t="s">
        <v>75</v>
      </c>
      <c r="I746" s="4" t="str">
        <f t="shared" si="56"/>
        <v>United States</v>
      </c>
      <c r="J746" s="4" t="str">
        <f t="shared" si="55"/>
        <v>Dallas, Texas (United States)</v>
      </c>
      <c r="K746" s="4" t="str">
        <f t="shared" si="57"/>
        <v>Dallas, Texas (US)</v>
      </c>
      <c r="L746" s="4" t="str">
        <f t="shared" si="58"/>
        <v>107181</v>
      </c>
      <c r="M746" s="7" t="str">
        <f t="shared" si="59"/>
        <v>2014</v>
      </c>
    </row>
    <row r="747" spans="2:13" x14ac:dyDescent="0.3">
      <c r="B747" s="3" t="s">
        <v>8</v>
      </c>
      <c r="C747" s="4" t="s">
        <v>13</v>
      </c>
      <c r="D747" t="s">
        <v>981</v>
      </c>
      <c r="E747" t="s">
        <v>48</v>
      </c>
      <c r="F747" t="s">
        <v>348</v>
      </c>
      <c r="G747" t="s">
        <v>74</v>
      </c>
      <c r="H747" t="s">
        <v>75</v>
      </c>
      <c r="I747" s="4" t="str">
        <f t="shared" si="56"/>
        <v>United States</v>
      </c>
      <c r="J747" s="4" t="str">
        <f t="shared" si="55"/>
        <v>Dallas, Texas (United States)</v>
      </c>
      <c r="K747" s="4" t="str">
        <f t="shared" si="57"/>
        <v>Dallas, Texas (US)</v>
      </c>
      <c r="L747" s="4" t="str">
        <f t="shared" si="58"/>
        <v>150245</v>
      </c>
      <c r="M747" s="7" t="str">
        <f t="shared" si="59"/>
        <v>2014</v>
      </c>
    </row>
    <row r="748" spans="2:13" x14ac:dyDescent="0.3">
      <c r="B748" s="3" t="s">
        <v>17</v>
      </c>
      <c r="C748" s="4" t="s">
        <v>9</v>
      </c>
      <c r="D748" t="s">
        <v>982</v>
      </c>
      <c r="E748" t="s">
        <v>48</v>
      </c>
      <c r="F748" t="s">
        <v>348</v>
      </c>
      <c r="G748" t="s">
        <v>74</v>
      </c>
      <c r="H748" t="s">
        <v>75</v>
      </c>
      <c r="I748" s="4" t="str">
        <f t="shared" si="56"/>
        <v>United States</v>
      </c>
      <c r="J748" s="4" t="str">
        <f t="shared" si="55"/>
        <v>Dallas, Texas (United States)</v>
      </c>
      <c r="K748" s="4" t="str">
        <f t="shared" si="57"/>
        <v>Dallas, Texas (US)</v>
      </c>
      <c r="L748" s="4" t="str">
        <f t="shared" si="58"/>
        <v>111395</v>
      </c>
      <c r="M748" s="7" t="str">
        <f t="shared" si="59"/>
        <v>2015</v>
      </c>
    </row>
    <row r="749" spans="2:13" x14ac:dyDescent="0.3">
      <c r="B749" s="3" t="s">
        <v>17</v>
      </c>
      <c r="C749" s="4" t="s">
        <v>21</v>
      </c>
      <c r="D749" t="s">
        <v>983</v>
      </c>
      <c r="E749" t="s">
        <v>48</v>
      </c>
      <c r="F749" t="s">
        <v>348</v>
      </c>
      <c r="G749" t="s">
        <v>74</v>
      </c>
      <c r="H749" t="s">
        <v>75</v>
      </c>
      <c r="I749" s="4" t="str">
        <f t="shared" si="56"/>
        <v>United States</v>
      </c>
      <c r="J749" s="4" t="str">
        <f t="shared" si="55"/>
        <v>Dallas, Texas (United States)</v>
      </c>
      <c r="K749" s="4" t="str">
        <f t="shared" si="57"/>
        <v>Dallas, Texas (US)</v>
      </c>
      <c r="L749" s="4" t="str">
        <f t="shared" si="58"/>
        <v>134278</v>
      </c>
      <c r="M749" s="7" t="str">
        <f t="shared" si="59"/>
        <v>2014</v>
      </c>
    </row>
    <row r="750" spans="2:13" x14ac:dyDescent="0.3">
      <c r="B750" s="3" t="s">
        <v>17</v>
      </c>
      <c r="C750" s="4" t="s">
        <v>21</v>
      </c>
      <c r="D750" t="s">
        <v>984</v>
      </c>
      <c r="E750" t="s">
        <v>48</v>
      </c>
      <c r="F750" t="s">
        <v>404</v>
      </c>
      <c r="G750" t="s">
        <v>50</v>
      </c>
      <c r="H750" t="s">
        <v>51</v>
      </c>
      <c r="I750" s="4" t="str">
        <f t="shared" si="56"/>
        <v>United States</v>
      </c>
      <c r="J750" s="4" t="str">
        <f t="shared" si="55"/>
        <v>San Diego, California (United States)</v>
      </c>
      <c r="K750" s="4" t="str">
        <f t="shared" si="57"/>
        <v>San Diego, California (US)</v>
      </c>
      <c r="L750" s="4" t="str">
        <f t="shared" si="58"/>
        <v>124926</v>
      </c>
      <c r="M750" s="7" t="str">
        <f t="shared" si="59"/>
        <v>2017</v>
      </c>
    </row>
    <row r="751" spans="2:13" x14ac:dyDescent="0.3">
      <c r="B751" s="3" t="s">
        <v>17</v>
      </c>
      <c r="C751" s="4" t="s">
        <v>13</v>
      </c>
      <c r="D751" t="s">
        <v>985</v>
      </c>
      <c r="E751" t="s">
        <v>48</v>
      </c>
      <c r="F751" t="s">
        <v>404</v>
      </c>
      <c r="G751" t="s">
        <v>50</v>
      </c>
      <c r="H751" t="s">
        <v>51</v>
      </c>
      <c r="I751" s="4" t="str">
        <f t="shared" si="56"/>
        <v>United States</v>
      </c>
      <c r="J751" s="4" t="str">
        <f t="shared" si="55"/>
        <v>San Diego, California (United States)</v>
      </c>
      <c r="K751" s="4" t="str">
        <f t="shared" si="57"/>
        <v>San Diego, California (US)</v>
      </c>
      <c r="L751" s="4" t="str">
        <f t="shared" si="58"/>
        <v>159345</v>
      </c>
      <c r="M751" s="7" t="str">
        <f t="shared" si="59"/>
        <v>2016</v>
      </c>
    </row>
    <row r="752" spans="2:13" x14ac:dyDescent="0.3">
      <c r="B752" s="3" t="s">
        <v>8</v>
      </c>
      <c r="C752" s="4" t="s">
        <v>13</v>
      </c>
      <c r="D752" t="s">
        <v>986</v>
      </c>
      <c r="E752" t="s">
        <v>48</v>
      </c>
      <c r="F752" t="s">
        <v>987</v>
      </c>
      <c r="G752" t="s">
        <v>119</v>
      </c>
      <c r="H752" t="s">
        <v>75</v>
      </c>
      <c r="I752" s="4" t="str">
        <f t="shared" si="56"/>
        <v>United States</v>
      </c>
      <c r="J752" s="4" t="str">
        <f t="shared" si="55"/>
        <v>Evanston, Illinois (United States)</v>
      </c>
      <c r="K752" s="4" t="str">
        <f t="shared" si="57"/>
        <v>Evanston, Illinois (US)</v>
      </c>
      <c r="L752" s="4" t="str">
        <f t="shared" si="58"/>
        <v>130274</v>
      </c>
      <c r="M752" s="7" t="str">
        <f t="shared" si="59"/>
        <v>2014</v>
      </c>
    </row>
    <row r="753" spans="2:13" x14ac:dyDescent="0.3">
      <c r="B753" s="3" t="s">
        <v>17</v>
      </c>
      <c r="C753" s="4" t="s">
        <v>9</v>
      </c>
      <c r="D753" t="s">
        <v>988</v>
      </c>
      <c r="E753" t="s">
        <v>48</v>
      </c>
      <c r="F753" t="s">
        <v>989</v>
      </c>
      <c r="G753" t="s">
        <v>129</v>
      </c>
      <c r="H753" t="s">
        <v>75</v>
      </c>
      <c r="I753" s="4" t="str">
        <f t="shared" si="56"/>
        <v>United States</v>
      </c>
      <c r="J753" s="4" t="str">
        <f t="shared" si="55"/>
        <v>Trenton, Michigan (United States)</v>
      </c>
      <c r="K753" s="4" t="str">
        <f t="shared" si="57"/>
        <v>Trenton, Michigan (US)</v>
      </c>
      <c r="L753" s="4" t="str">
        <f t="shared" si="58"/>
        <v>158386</v>
      </c>
      <c r="M753" s="7" t="str">
        <f t="shared" si="59"/>
        <v>2017</v>
      </c>
    </row>
    <row r="754" spans="2:13" x14ac:dyDescent="0.3">
      <c r="B754" s="3" t="s">
        <v>17</v>
      </c>
      <c r="C754" s="4" t="s">
        <v>21</v>
      </c>
      <c r="D754" t="s">
        <v>990</v>
      </c>
      <c r="E754" t="s">
        <v>48</v>
      </c>
      <c r="F754" t="s">
        <v>989</v>
      </c>
      <c r="G754" t="s">
        <v>129</v>
      </c>
      <c r="H754" t="s">
        <v>75</v>
      </c>
      <c r="I754" s="4" t="str">
        <f t="shared" si="56"/>
        <v>United States</v>
      </c>
      <c r="J754" s="4" t="str">
        <f t="shared" si="55"/>
        <v>Trenton, Michigan (United States)</v>
      </c>
      <c r="K754" s="4" t="str">
        <f t="shared" si="57"/>
        <v>Trenton, Michigan (US)</v>
      </c>
      <c r="L754" s="4" t="str">
        <f t="shared" si="58"/>
        <v>111507</v>
      </c>
      <c r="M754" s="7" t="str">
        <f t="shared" si="59"/>
        <v>2015</v>
      </c>
    </row>
    <row r="755" spans="2:13" x14ac:dyDescent="0.3">
      <c r="B755" s="3" t="s">
        <v>17</v>
      </c>
      <c r="C755" s="4" t="s">
        <v>29</v>
      </c>
      <c r="D755" t="s">
        <v>991</v>
      </c>
      <c r="E755" t="s">
        <v>48</v>
      </c>
      <c r="F755" t="s">
        <v>989</v>
      </c>
      <c r="G755" t="s">
        <v>129</v>
      </c>
      <c r="H755" t="s">
        <v>75</v>
      </c>
      <c r="I755" s="4" t="str">
        <f t="shared" si="56"/>
        <v>United States</v>
      </c>
      <c r="J755" s="4" t="str">
        <f t="shared" si="55"/>
        <v>Trenton, Michigan (United States)</v>
      </c>
      <c r="K755" s="4" t="str">
        <f t="shared" si="57"/>
        <v>Trenton, Michigan (US)</v>
      </c>
      <c r="L755" s="4" t="str">
        <f t="shared" si="58"/>
        <v>120761</v>
      </c>
      <c r="M755" s="7" t="str">
        <f t="shared" si="59"/>
        <v>2017</v>
      </c>
    </row>
    <row r="756" spans="2:13" x14ac:dyDescent="0.3">
      <c r="B756" s="3" t="s">
        <v>17</v>
      </c>
      <c r="C756" s="4" t="s">
        <v>13</v>
      </c>
      <c r="D756" t="s">
        <v>992</v>
      </c>
      <c r="E756" t="s">
        <v>48</v>
      </c>
      <c r="F756" t="s">
        <v>989</v>
      </c>
      <c r="G756" t="s">
        <v>129</v>
      </c>
      <c r="H756" t="s">
        <v>75</v>
      </c>
      <c r="I756" s="4" t="str">
        <f t="shared" si="56"/>
        <v>United States</v>
      </c>
      <c r="J756" s="4" t="str">
        <f t="shared" si="55"/>
        <v>Trenton, Michigan (United States)</v>
      </c>
      <c r="K756" s="4" t="str">
        <f t="shared" si="57"/>
        <v>Trenton, Michigan (US)</v>
      </c>
      <c r="L756" s="4" t="str">
        <f t="shared" si="58"/>
        <v>109176</v>
      </c>
      <c r="M756" s="7" t="str">
        <f t="shared" si="59"/>
        <v>2016</v>
      </c>
    </row>
    <row r="757" spans="2:13" x14ac:dyDescent="0.3">
      <c r="B757" s="3" t="s">
        <v>8</v>
      </c>
      <c r="C757" s="4" t="s">
        <v>13</v>
      </c>
      <c r="D757" t="s">
        <v>993</v>
      </c>
      <c r="E757" t="s">
        <v>48</v>
      </c>
      <c r="F757" t="s">
        <v>86</v>
      </c>
      <c r="G757" t="s">
        <v>50</v>
      </c>
      <c r="H757" t="s">
        <v>51</v>
      </c>
      <c r="I757" s="4" t="str">
        <f t="shared" si="56"/>
        <v>United States</v>
      </c>
      <c r="J757" s="4" t="str">
        <f t="shared" si="55"/>
        <v>San Francisco, California (United States)</v>
      </c>
      <c r="K757" s="4" t="str">
        <f t="shared" si="57"/>
        <v>San Francisco, California (US)</v>
      </c>
      <c r="L757" s="4" t="str">
        <f t="shared" si="58"/>
        <v>112116</v>
      </c>
      <c r="M757" s="7" t="str">
        <f t="shared" si="59"/>
        <v>2015</v>
      </c>
    </row>
    <row r="758" spans="2:13" x14ac:dyDescent="0.3">
      <c r="B758" s="3" t="s">
        <v>17</v>
      </c>
      <c r="C758" s="4" t="s">
        <v>13</v>
      </c>
      <c r="D758" t="s">
        <v>994</v>
      </c>
      <c r="E758" t="s">
        <v>48</v>
      </c>
      <c r="F758" t="s">
        <v>49</v>
      </c>
      <c r="G758" t="s">
        <v>50</v>
      </c>
      <c r="H758" t="s">
        <v>51</v>
      </c>
      <c r="I758" s="4" t="str">
        <f t="shared" si="56"/>
        <v>United States</v>
      </c>
      <c r="J758" s="4" t="str">
        <f t="shared" si="55"/>
        <v>Los Angeles, California (United States)</v>
      </c>
      <c r="K758" s="4" t="str">
        <f t="shared" si="57"/>
        <v>Los Angeles, California (US)</v>
      </c>
      <c r="L758" s="4" t="str">
        <f t="shared" si="58"/>
        <v>126809</v>
      </c>
      <c r="M758" s="7" t="str">
        <f t="shared" si="59"/>
        <v>2016</v>
      </c>
    </row>
    <row r="759" spans="2:13" x14ac:dyDescent="0.3">
      <c r="B759" s="3" t="s">
        <v>8</v>
      </c>
      <c r="C759" s="4" t="s">
        <v>29</v>
      </c>
      <c r="D759" t="s">
        <v>995</v>
      </c>
      <c r="E759" t="s">
        <v>48</v>
      </c>
      <c r="F759" t="s">
        <v>631</v>
      </c>
      <c r="G759" t="s">
        <v>54</v>
      </c>
      <c r="H759" t="s">
        <v>44</v>
      </c>
      <c r="I759" s="4" t="str">
        <f t="shared" si="56"/>
        <v>United States</v>
      </c>
      <c r="J759" s="4" t="str">
        <f t="shared" si="55"/>
        <v>Jacksonville, Florida (United States)</v>
      </c>
      <c r="K759" s="4" t="str">
        <f t="shared" si="57"/>
        <v>Jacksonville, Florida (US)</v>
      </c>
      <c r="L759" s="4" t="str">
        <f t="shared" si="58"/>
        <v>105172</v>
      </c>
      <c r="M759" s="7" t="str">
        <f t="shared" si="59"/>
        <v>2014</v>
      </c>
    </row>
    <row r="760" spans="2:13" x14ac:dyDescent="0.3">
      <c r="B760" s="3" t="s">
        <v>17</v>
      </c>
      <c r="C760" s="4" t="s">
        <v>21</v>
      </c>
      <c r="D760" t="s">
        <v>996</v>
      </c>
      <c r="E760" t="s">
        <v>48</v>
      </c>
      <c r="F760" t="s">
        <v>997</v>
      </c>
      <c r="G760" t="s">
        <v>125</v>
      </c>
      <c r="H760" t="s">
        <v>75</v>
      </c>
      <c r="I760" s="4" t="str">
        <f t="shared" si="56"/>
        <v>United States</v>
      </c>
      <c r="J760" s="4" t="str">
        <f t="shared" si="55"/>
        <v>Cottage Grove, Minnesota (United States)</v>
      </c>
      <c r="K760" s="4" t="str">
        <f t="shared" si="57"/>
        <v>Cottage Grove, Minnesota (US)</v>
      </c>
      <c r="L760" s="4" t="str">
        <f t="shared" si="58"/>
        <v>107293</v>
      </c>
      <c r="M760" s="7" t="str">
        <f t="shared" si="59"/>
        <v>2017</v>
      </c>
    </row>
    <row r="761" spans="2:13" x14ac:dyDescent="0.3">
      <c r="B761" s="3" t="s">
        <v>17</v>
      </c>
      <c r="C761" s="4" t="s">
        <v>29</v>
      </c>
      <c r="D761" t="s">
        <v>998</v>
      </c>
      <c r="E761" t="s">
        <v>48</v>
      </c>
      <c r="F761" t="s">
        <v>997</v>
      </c>
      <c r="G761" t="s">
        <v>125</v>
      </c>
      <c r="H761" t="s">
        <v>75</v>
      </c>
      <c r="I761" s="4" t="str">
        <f t="shared" si="56"/>
        <v>United States</v>
      </c>
      <c r="J761" s="4" t="str">
        <f t="shared" si="55"/>
        <v>Cottage Grove, Minnesota (United States)</v>
      </c>
      <c r="K761" s="4" t="str">
        <f t="shared" si="57"/>
        <v>Cottage Grove, Minnesota (US)</v>
      </c>
      <c r="L761" s="4" t="str">
        <f t="shared" si="58"/>
        <v>102890</v>
      </c>
      <c r="M761" s="7" t="str">
        <f t="shared" si="59"/>
        <v>2017</v>
      </c>
    </row>
    <row r="762" spans="2:13" x14ac:dyDescent="0.3">
      <c r="B762" s="3" t="s">
        <v>8</v>
      </c>
      <c r="C762" s="4" t="s">
        <v>21</v>
      </c>
      <c r="D762" t="s">
        <v>999</v>
      </c>
      <c r="E762" t="s">
        <v>48</v>
      </c>
      <c r="F762" t="s">
        <v>141</v>
      </c>
      <c r="G762" t="s">
        <v>142</v>
      </c>
      <c r="H762" t="s">
        <v>96</v>
      </c>
      <c r="I762" s="4" t="str">
        <f t="shared" si="56"/>
        <v>United States</v>
      </c>
      <c r="J762" s="4" t="str">
        <f t="shared" si="55"/>
        <v>New York City, New York (United States)</v>
      </c>
      <c r="K762" s="4" t="str">
        <f t="shared" si="57"/>
        <v>New York City, New York (US)</v>
      </c>
      <c r="L762" s="4" t="str">
        <f t="shared" si="58"/>
        <v>158554</v>
      </c>
      <c r="M762" s="7" t="str">
        <f t="shared" si="59"/>
        <v>2015</v>
      </c>
    </row>
    <row r="763" spans="2:13" x14ac:dyDescent="0.3">
      <c r="B763" s="3" t="s">
        <v>17</v>
      </c>
      <c r="C763" s="4" t="s">
        <v>9</v>
      </c>
      <c r="D763" t="s">
        <v>1000</v>
      </c>
      <c r="E763" t="s">
        <v>48</v>
      </c>
      <c r="F763" t="s">
        <v>755</v>
      </c>
      <c r="G763" t="s">
        <v>80</v>
      </c>
      <c r="H763" t="s">
        <v>75</v>
      </c>
      <c r="I763" s="4" t="str">
        <f t="shared" si="56"/>
        <v>United States</v>
      </c>
      <c r="J763" s="4" t="str">
        <f t="shared" si="55"/>
        <v>Green Bay, Wisconsin (United States)</v>
      </c>
      <c r="K763" s="4" t="str">
        <f t="shared" si="57"/>
        <v>Green Bay, Wisconsin (US)</v>
      </c>
      <c r="L763" s="4" t="str">
        <f t="shared" si="58"/>
        <v>116239</v>
      </c>
      <c r="M763" s="7" t="str">
        <f t="shared" si="59"/>
        <v>2014</v>
      </c>
    </row>
    <row r="764" spans="2:13" x14ac:dyDescent="0.3">
      <c r="B764" s="3" t="s">
        <v>8</v>
      </c>
      <c r="C764" s="4" t="s">
        <v>13</v>
      </c>
      <c r="D764" t="s">
        <v>1001</v>
      </c>
      <c r="E764" t="s">
        <v>48</v>
      </c>
      <c r="F764" t="s">
        <v>49</v>
      </c>
      <c r="G764" t="s">
        <v>50</v>
      </c>
      <c r="H764" t="s">
        <v>51</v>
      </c>
      <c r="I764" s="4" t="str">
        <f t="shared" si="56"/>
        <v>United States</v>
      </c>
      <c r="J764" s="4" t="str">
        <f t="shared" si="55"/>
        <v>Los Angeles, California (United States)</v>
      </c>
      <c r="K764" s="4" t="str">
        <f t="shared" si="57"/>
        <v>Los Angeles, California (US)</v>
      </c>
      <c r="L764" s="4" t="str">
        <f t="shared" si="58"/>
        <v>132101</v>
      </c>
      <c r="M764" s="7" t="str">
        <f t="shared" si="59"/>
        <v>2015</v>
      </c>
    </row>
    <row r="765" spans="2:13" x14ac:dyDescent="0.3">
      <c r="B765" s="3" t="s">
        <v>8</v>
      </c>
      <c r="C765" s="4" t="s">
        <v>21</v>
      </c>
      <c r="D765" t="s">
        <v>1002</v>
      </c>
      <c r="E765" t="s">
        <v>48</v>
      </c>
      <c r="F765" t="s">
        <v>714</v>
      </c>
      <c r="G765" t="s">
        <v>535</v>
      </c>
      <c r="H765" t="s">
        <v>44</v>
      </c>
      <c r="I765" s="4" t="str">
        <f t="shared" si="56"/>
        <v>United States</v>
      </c>
      <c r="J765" s="4" t="str">
        <f t="shared" si="55"/>
        <v>Atlanta, Georgia (United States)</v>
      </c>
      <c r="K765" s="4" t="str">
        <f t="shared" si="57"/>
        <v>Atlanta, Georgia (US)</v>
      </c>
      <c r="L765" s="4" t="str">
        <f t="shared" si="58"/>
        <v>129112</v>
      </c>
      <c r="M765" s="7" t="str">
        <f t="shared" si="59"/>
        <v>2015</v>
      </c>
    </row>
    <row r="766" spans="2:13" x14ac:dyDescent="0.3">
      <c r="B766" s="3" t="s">
        <v>17</v>
      </c>
      <c r="C766" s="4" t="s">
        <v>21</v>
      </c>
      <c r="D766" t="s">
        <v>1003</v>
      </c>
      <c r="E766" t="s">
        <v>48</v>
      </c>
      <c r="F766" t="s">
        <v>228</v>
      </c>
      <c r="G766" t="s">
        <v>229</v>
      </c>
      <c r="H766" t="s">
        <v>96</v>
      </c>
      <c r="I766" s="4" t="str">
        <f t="shared" si="56"/>
        <v>United States</v>
      </c>
      <c r="J766" s="4" t="str">
        <f t="shared" si="55"/>
        <v>Columbus, Ohio (United States)</v>
      </c>
      <c r="K766" s="4" t="str">
        <f t="shared" si="57"/>
        <v>Columbus, Ohio (US)</v>
      </c>
      <c r="L766" s="4" t="str">
        <f t="shared" si="58"/>
        <v>152002</v>
      </c>
      <c r="M766" s="7" t="str">
        <f t="shared" si="59"/>
        <v>2017</v>
      </c>
    </row>
    <row r="767" spans="2:13" x14ac:dyDescent="0.3">
      <c r="B767" s="3" t="s">
        <v>8</v>
      </c>
      <c r="C767" s="4" t="s">
        <v>9</v>
      </c>
      <c r="D767" t="s">
        <v>1004</v>
      </c>
      <c r="E767" t="s">
        <v>48</v>
      </c>
      <c r="F767" t="s">
        <v>1005</v>
      </c>
      <c r="G767" t="s">
        <v>317</v>
      </c>
      <c r="H767" t="s">
        <v>44</v>
      </c>
      <c r="I767" s="4" t="str">
        <f t="shared" si="56"/>
        <v>United States</v>
      </c>
      <c r="J767" s="4" t="str">
        <f t="shared" si="55"/>
        <v>Bossier City, Louisiana (United States)</v>
      </c>
      <c r="K767" s="4" t="str">
        <f t="shared" si="57"/>
        <v>Bossier City, Louisiana (US)</v>
      </c>
      <c r="L767" s="4" t="str">
        <f t="shared" si="58"/>
        <v>165029</v>
      </c>
      <c r="M767" s="7" t="str">
        <f t="shared" si="59"/>
        <v>2017</v>
      </c>
    </row>
    <row r="768" spans="2:13" x14ac:dyDescent="0.3">
      <c r="B768" s="3" t="s">
        <v>17</v>
      </c>
      <c r="C768" s="4" t="s">
        <v>21</v>
      </c>
      <c r="D768" t="s">
        <v>1006</v>
      </c>
      <c r="E768" t="s">
        <v>48</v>
      </c>
      <c r="F768" t="s">
        <v>1005</v>
      </c>
      <c r="G768" t="s">
        <v>317</v>
      </c>
      <c r="H768" t="s">
        <v>44</v>
      </c>
      <c r="I768" s="4" t="str">
        <f t="shared" si="56"/>
        <v>United States</v>
      </c>
      <c r="J768" s="4" t="str">
        <f t="shared" si="55"/>
        <v>Bossier City, Louisiana (United States)</v>
      </c>
      <c r="K768" s="4" t="str">
        <f t="shared" si="57"/>
        <v>Bossier City, Louisiana (US)</v>
      </c>
      <c r="L768" s="4" t="str">
        <f t="shared" si="58"/>
        <v>157385</v>
      </c>
      <c r="M768" s="7" t="str">
        <f t="shared" si="59"/>
        <v>2014</v>
      </c>
    </row>
    <row r="769" spans="2:13" x14ac:dyDescent="0.3">
      <c r="B769" s="3" t="s">
        <v>8</v>
      </c>
      <c r="C769" s="4" t="s">
        <v>9</v>
      </c>
      <c r="D769" t="s">
        <v>1007</v>
      </c>
      <c r="E769" t="s">
        <v>48</v>
      </c>
      <c r="F769" t="s">
        <v>1005</v>
      </c>
      <c r="G769" t="s">
        <v>317</v>
      </c>
      <c r="H769" t="s">
        <v>44</v>
      </c>
      <c r="I769" s="4" t="str">
        <f t="shared" si="56"/>
        <v>United States</v>
      </c>
      <c r="J769" s="4" t="str">
        <f t="shared" si="55"/>
        <v>Bossier City, Louisiana (United States)</v>
      </c>
      <c r="K769" s="4" t="str">
        <f t="shared" si="57"/>
        <v>Bossier City, Louisiana (US)</v>
      </c>
      <c r="L769" s="4" t="str">
        <f t="shared" si="58"/>
        <v>101602</v>
      </c>
      <c r="M769" s="7" t="str">
        <f t="shared" si="59"/>
        <v>2014</v>
      </c>
    </row>
    <row r="770" spans="2:13" x14ac:dyDescent="0.3">
      <c r="B770" s="3" t="s">
        <v>8</v>
      </c>
      <c r="C770" s="4" t="s">
        <v>13</v>
      </c>
      <c r="D770" t="s">
        <v>1008</v>
      </c>
      <c r="E770" t="s">
        <v>48</v>
      </c>
      <c r="F770" t="s">
        <v>1005</v>
      </c>
      <c r="G770" t="s">
        <v>317</v>
      </c>
      <c r="H770" t="s">
        <v>44</v>
      </c>
      <c r="I770" s="4" t="str">
        <f t="shared" si="56"/>
        <v>United States</v>
      </c>
      <c r="J770" s="4" t="str">
        <f t="shared" si="55"/>
        <v>Bossier City, Louisiana (United States)</v>
      </c>
      <c r="K770" s="4" t="str">
        <f t="shared" si="57"/>
        <v>Bossier City, Louisiana (US)</v>
      </c>
      <c r="L770" s="4" t="str">
        <f t="shared" si="58"/>
        <v>109057</v>
      </c>
      <c r="M770" s="7" t="str">
        <f t="shared" si="59"/>
        <v>2016</v>
      </c>
    </row>
    <row r="771" spans="2:13" x14ac:dyDescent="0.3">
      <c r="B771" s="3" t="s">
        <v>17</v>
      </c>
      <c r="C771" s="4" t="s">
        <v>9</v>
      </c>
      <c r="D771" t="s">
        <v>1009</v>
      </c>
      <c r="E771" t="s">
        <v>48</v>
      </c>
      <c r="F771" t="s">
        <v>1005</v>
      </c>
      <c r="G771" t="s">
        <v>317</v>
      </c>
      <c r="H771" t="s">
        <v>44</v>
      </c>
      <c r="I771" s="4" t="str">
        <f t="shared" si="56"/>
        <v>United States</v>
      </c>
      <c r="J771" s="4" t="str">
        <f t="shared" si="55"/>
        <v>Bossier City, Louisiana (United States)</v>
      </c>
      <c r="K771" s="4" t="str">
        <f t="shared" si="57"/>
        <v>Bossier City, Louisiana (US)</v>
      </c>
      <c r="L771" s="4" t="str">
        <f t="shared" si="58"/>
        <v>154403</v>
      </c>
      <c r="M771" s="7" t="str">
        <f t="shared" si="59"/>
        <v>2016</v>
      </c>
    </row>
    <row r="772" spans="2:13" x14ac:dyDescent="0.3">
      <c r="B772" s="3" t="s">
        <v>8</v>
      </c>
      <c r="C772" s="4" t="s">
        <v>21</v>
      </c>
      <c r="D772" t="s">
        <v>1010</v>
      </c>
      <c r="E772" t="s">
        <v>48</v>
      </c>
      <c r="F772" t="s">
        <v>482</v>
      </c>
      <c r="G772" t="s">
        <v>54</v>
      </c>
      <c r="H772" t="s">
        <v>44</v>
      </c>
      <c r="I772" s="4" t="str">
        <f t="shared" si="56"/>
        <v>United States</v>
      </c>
      <c r="J772" s="4" t="str">
        <f t="shared" ref="J772:J835" si="60">CONCATENATE(F772,","," ",G772," ","(",I772,")")</f>
        <v>Saint Petersburg, Florida (United States)</v>
      </c>
      <c r="K772" s="4" t="str">
        <f t="shared" si="57"/>
        <v>Saint Petersburg, Florida (US)</v>
      </c>
      <c r="L772" s="4" t="str">
        <f t="shared" si="58"/>
        <v>102456</v>
      </c>
      <c r="M772" s="7" t="str">
        <f t="shared" si="59"/>
        <v>2016</v>
      </c>
    </row>
    <row r="773" spans="2:13" x14ac:dyDescent="0.3">
      <c r="B773" s="3" t="s">
        <v>17</v>
      </c>
      <c r="C773" s="4" t="s">
        <v>18</v>
      </c>
      <c r="D773" t="s">
        <v>1011</v>
      </c>
      <c r="E773" t="s">
        <v>48</v>
      </c>
      <c r="F773" t="s">
        <v>473</v>
      </c>
      <c r="G773" t="s">
        <v>164</v>
      </c>
      <c r="H773" t="s">
        <v>44</v>
      </c>
      <c r="I773" s="4" t="str">
        <f t="shared" ref="I773:I836" si="61">TRIM(E773)</f>
        <v>United States</v>
      </c>
      <c r="J773" s="4" t="str">
        <f t="shared" si="60"/>
        <v>Arlington, Virginia (United States)</v>
      </c>
      <c r="K773" s="4" t="str">
        <f t="shared" ref="K773:K836" si="62">SUBSTITUTE(J773,"United States","US",1)</f>
        <v>Arlington, Virginia (US)</v>
      </c>
      <c r="L773" s="4" t="str">
        <f t="shared" ref="L773:L836" si="63">RIGHT(D773,6)</f>
        <v>131338</v>
      </c>
      <c r="M773" s="7" t="str">
        <f t="shared" ref="M773:M836" si="64">MID(D773,4,4)</f>
        <v>2015</v>
      </c>
    </row>
    <row r="774" spans="2:13" x14ac:dyDescent="0.3">
      <c r="B774" s="3" t="s">
        <v>17</v>
      </c>
      <c r="C774" s="4" t="s">
        <v>9</v>
      </c>
      <c r="D774" t="s">
        <v>1012</v>
      </c>
      <c r="E774" t="s">
        <v>48</v>
      </c>
      <c r="F774" t="s">
        <v>573</v>
      </c>
      <c r="G774" t="s">
        <v>225</v>
      </c>
      <c r="H774" t="s">
        <v>75</v>
      </c>
      <c r="I774" s="4" t="str">
        <f t="shared" si="61"/>
        <v>United States</v>
      </c>
      <c r="J774" s="4" t="str">
        <f t="shared" si="60"/>
        <v>Des Moines, Iowa (United States)</v>
      </c>
      <c r="K774" s="4" t="str">
        <f t="shared" si="62"/>
        <v>Des Moines, Iowa (US)</v>
      </c>
      <c r="L774" s="4" t="str">
        <f t="shared" si="63"/>
        <v>109911</v>
      </c>
      <c r="M774" s="7" t="str">
        <f t="shared" si="64"/>
        <v>2016</v>
      </c>
    </row>
    <row r="775" spans="2:13" x14ac:dyDescent="0.3">
      <c r="B775" s="3" t="s">
        <v>17</v>
      </c>
      <c r="C775" s="4" t="s">
        <v>21</v>
      </c>
      <c r="D775" t="s">
        <v>1013</v>
      </c>
      <c r="E775" t="s">
        <v>48</v>
      </c>
      <c r="F775" t="s">
        <v>573</v>
      </c>
      <c r="G775" t="s">
        <v>225</v>
      </c>
      <c r="H775" t="s">
        <v>75</v>
      </c>
      <c r="I775" s="4" t="str">
        <f t="shared" si="61"/>
        <v>United States</v>
      </c>
      <c r="J775" s="4" t="str">
        <f t="shared" si="60"/>
        <v>Des Moines, Iowa (United States)</v>
      </c>
      <c r="K775" s="4" t="str">
        <f t="shared" si="62"/>
        <v>Des Moines, Iowa (US)</v>
      </c>
      <c r="L775" s="4" t="str">
        <f t="shared" si="63"/>
        <v>132423</v>
      </c>
      <c r="M775" s="7" t="str">
        <f t="shared" si="64"/>
        <v>2016</v>
      </c>
    </row>
    <row r="776" spans="2:13" x14ac:dyDescent="0.3">
      <c r="B776" s="3" t="s">
        <v>8</v>
      </c>
      <c r="C776" s="4" t="s">
        <v>9</v>
      </c>
      <c r="D776" t="s">
        <v>1014</v>
      </c>
      <c r="E776" t="s">
        <v>48</v>
      </c>
      <c r="F776" t="s">
        <v>573</v>
      </c>
      <c r="G776" t="s">
        <v>225</v>
      </c>
      <c r="H776" t="s">
        <v>75</v>
      </c>
      <c r="I776" s="4" t="str">
        <f t="shared" si="61"/>
        <v>United States</v>
      </c>
      <c r="J776" s="4" t="str">
        <f t="shared" si="60"/>
        <v>Des Moines, Iowa (United States)</v>
      </c>
      <c r="K776" s="4" t="str">
        <f t="shared" si="62"/>
        <v>Des Moines, Iowa (US)</v>
      </c>
      <c r="L776" s="4" t="str">
        <f t="shared" si="63"/>
        <v>122826</v>
      </c>
      <c r="M776" s="7" t="str">
        <f t="shared" si="64"/>
        <v>2015</v>
      </c>
    </row>
    <row r="777" spans="2:13" x14ac:dyDescent="0.3">
      <c r="B777" s="3" t="s">
        <v>8</v>
      </c>
      <c r="C777" s="4" t="s">
        <v>13</v>
      </c>
      <c r="D777" t="s">
        <v>1015</v>
      </c>
      <c r="E777" t="s">
        <v>48</v>
      </c>
      <c r="F777" t="s">
        <v>573</v>
      </c>
      <c r="G777" t="s">
        <v>225</v>
      </c>
      <c r="H777" t="s">
        <v>75</v>
      </c>
      <c r="I777" s="4" t="str">
        <f t="shared" si="61"/>
        <v>United States</v>
      </c>
      <c r="J777" s="4" t="str">
        <f t="shared" si="60"/>
        <v>Des Moines, Iowa (United States)</v>
      </c>
      <c r="K777" s="4" t="str">
        <f t="shared" si="62"/>
        <v>Des Moines, Iowa (US)</v>
      </c>
      <c r="L777" s="4" t="str">
        <f t="shared" si="63"/>
        <v>117317</v>
      </c>
      <c r="M777" s="7" t="str">
        <f t="shared" si="64"/>
        <v>2014</v>
      </c>
    </row>
    <row r="778" spans="2:13" x14ac:dyDescent="0.3">
      <c r="B778" s="3" t="s">
        <v>17</v>
      </c>
      <c r="C778" s="4" t="s">
        <v>9</v>
      </c>
      <c r="D778" t="s">
        <v>1016</v>
      </c>
      <c r="E778" t="s">
        <v>48</v>
      </c>
      <c r="F778" t="s">
        <v>573</v>
      </c>
      <c r="G778" t="s">
        <v>225</v>
      </c>
      <c r="H778" t="s">
        <v>75</v>
      </c>
      <c r="I778" s="4" t="str">
        <f t="shared" si="61"/>
        <v>United States</v>
      </c>
      <c r="J778" s="4" t="str">
        <f t="shared" si="60"/>
        <v>Des Moines, Iowa (United States)</v>
      </c>
      <c r="K778" s="4" t="str">
        <f t="shared" si="62"/>
        <v>Des Moines, Iowa (US)</v>
      </c>
      <c r="L778" s="4" t="str">
        <f t="shared" si="63"/>
        <v>118423</v>
      </c>
      <c r="M778" s="7" t="str">
        <f t="shared" si="64"/>
        <v>2015</v>
      </c>
    </row>
    <row r="779" spans="2:13" x14ac:dyDescent="0.3">
      <c r="B779" s="3" t="s">
        <v>8</v>
      </c>
      <c r="C779" s="4" t="s">
        <v>9</v>
      </c>
      <c r="D779" t="s">
        <v>1017</v>
      </c>
      <c r="E779" t="s">
        <v>48</v>
      </c>
      <c r="F779" t="s">
        <v>573</v>
      </c>
      <c r="G779" t="s">
        <v>225</v>
      </c>
      <c r="H779" t="s">
        <v>75</v>
      </c>
      <c r="I779" s="4" t="str">
        <f t="shared" si="61"/>
        <v>United States</v>
      </c>
      <c r="J779" s="4" t="str">
        <f t="shared" si="60"/>
        <v>Des Moines, Iowa (United States)</v>
      </c>
      <c r="K779" s="4" t="str">
        <f t="shared" si="62"/>
        <v>Des Moines, Iowa (US)</v>
      </c>
      <c r="L779" s="4" t="str">
        <f t="shared" si="63"/>
        <v>149181</v>
      </c>
      <c r="M779" s="7" t="str">
        <f t="shared" si="64"/>
        <v>2017</v>
      </c>
    </row>
    <row r="780" spans="2:13" x14ac:dyDescent="0.3">
      <c r="B780" s="3" t="s">
        <v>8</v>
      </c>
      <c r="C780" s="4" t="s">
        <v>9</v>
      </c>
      <c r="D780" t="s">
        <v>1018</v>
      </c>
      <c r="E780" t="s">
        <v>48</v>
      </c>
      <c r="F780" t="s">
        <v>426</v>
      </c>
      <c r="G780" t="s">
        <v>229</v>
      </c>
      <c r="H780" t="s">
        <v>96</v>
      </c>
      <c r="I780" s="4" t="str">
        <f t="shared" si="61"/>
        <v>United States</v>
      </c>
      <c r="J780" s="4" t="str">
        <f t="shared" si="60"/>
        <v>Cincinnati, Ohio (United States)</v>
      </c>
      <c r="K780" s="4" t="str">
        <f t="shared" si="62"/>
        <v>Cincinnati, Ohio (US)</v>
      </c>
      <c r="L780" s="4" t="str">
        <f t="shared" si="63"/>
        <v>132234</v>
      </c>
      <c r="M780" s="7" t="str">
        <f t="shared" si="64"/>
        <v>2017</v>
      </c>
    </row>
    <row r="781" spans="2:13" x14ac:dyDescent="0.3">
      <c r="B781" s="3" t="s">
        <v>8</v>
      </c>
      <c r="C781" s="4" t="s">
        <v>13</v>
      </c>
      <c r="D781" t="s">
        <v>1019</v>
      </c>
      <c r="E781" t="s">
        <v>48</v>
      </c>
      <c r="F781" t="s">
        <v>86</v>
      </c>
      <c r="G781" t="s">
        <v>50</v>
      </c>
      <c r="H781" t="s">
        <v>51</v>
      </c>
      <c r="I781" s="4" t="str">
        <f t="shared" si="61"/>
        <v>United States</v>
      </c>
      <c r="J781" s="4" t="str">
        <f t="shared" si="60"/>
        <v>San Francisco, California (United States)</v>
      </c>
      <c r="K781" s="4" t="str">
        <f t="shared" si="62"/>
        <v>San Francisco, California (US)</v>
      </c>
      <c r="L781" s="4" t="str">
        <f t="shared" si="63"/>
        <v>158876</v>
      </c>
      <c r="M781" s="7" t="str">
        <f t="shared" si="64"/>
        <v>2017</v>
      </c>
    </row>
    <row r="782" spans="2:13" x14ac:dyDescent="0.3">
      <c r="B782" s="3" t="s">
        <v>8</v>
      </c>
      <c r="C782" s="4" t="s">
        <v>18</v>
      </c>
      <c r="D782" t="s">
        <v>1020</v>
      </c>
      <c r="E782" t="s">
        <v>48</v>
      </c>
      <c r="F782" t="s">
        <v>86</v>
      </c>
      <c r="G782" t="s">
        <v>50</v>
      </c>
      <c r="H782" t="s">
        <v>51</v>
      </c>
      <c r="I782" s="4" t="str">
        <f t="shared" si="61"/>
        <v>United States</v>
      </c>
      <c r="J782" s="4" t="str">
        <f t="shared" si="60"/>
        <v>San Francisco, California (United States)</v>
      </c>
      <c r="K782" s="4" t="str">
        <f t="shared" si="62"/>
        <v>San Francisco, California (US)</v>
      </c>
      <c r="L782" s="4" t="str">
        <f t="shared" si="63"/>
        <v>164672</v>
      </c>
      <c r="M782" s="7" t="str">
        <f t="shared" si="64"/>
        <v>2016</v>
      </c>
    </row>
    <row r="783" spans="2:13" x14ac:dyDescent="0.3">
      <c r="B783" s="3" t="s">
        <v>17</v>
      </c>
      <c r="C783" s="4" t="s">
        <v>29</v>
      </c>
      <c r="D783" t="s">
        <v>1021</v>
      </c>
      <c r="E783" t="s">
        <v>48</v>
      </c>
      <c r="F783" t="s">
        <v>86</v>
      </c>
      <c r="G783" t="s">
        <v>50</v>
      </c>
      <c r="H783" t="s">
        <v>51</v>
      </c>
      <c r="I783" s="4" t="str">
        <f t="shared" si="61"/>
        <v>United States</v>
      </c>
      <c r="J783" s="4" t="str">
        <f t="shared" si="60"/>
        <v>San Francisco, California (United States)</v>
      </c>
      <c r="K783" s="4" t="str">
        <f t="shared" si="62"/>
        <v>San Francisco, California (US)</v>
      </c>
      <c r="L783" s="4" t="str">
        <f t="shared" si="63"/>
        <v>132857</v>
      </c>
      <c r="M783" s="7" t="str">
        <f t="shared" si="64"/>
        <v>2016</v>
      </c>
    </row>
    <row r="784" spans="2:13" x14ac:dyDescent="0.3">
      <c r="B784" s="3" t="s">
        <v>8</v>
      </c>
      <c r="C784" s="4" t="s">
        <v>21</v>
      </c>
      <c r="D784" t="s">
        <v>1022</v>
      </c>
      <c r="E784" t="s">
        <v>48</v>
      </c>
      <c r="F784" t="s">
        <v>86</v>
      </c>
      <c r="G784" t="s">
        <v>50</v>
      </c>
      <c r="H784" t="s">
        <v>51</v>
      </c>
      <c r="I784" s="4" t="str">
        <f t="shared" si="61"/>
        <v>United States</v>
      </c>
      <c r="J784" s="4" t="str">
        <f t="shared" si="60"/>
        <v>San Francisco, California (United States)</v>
      </c>
      <c r="K784" s="4" t="str">
        <f t="shared" si="62"/>
        <v>San Francisco, California (US)</v>
      </c>
      <c r="L784" s="4" t="str">
        <f t="shared" si="63"/>
        <v>116645</v>
      </c>
      <c r="M784" s="7" t="str">
        <f t="shared" si="64"/>
        <v>2017</v>
      </c>
    </row>
    <row r="785" spans="2:13" x14ac:dyDescent="0.3">
      <c r="B785" s="3" t="s">
        <v>8</v>
      </c>
      <c r="C785" s="4" t="s">
        <v>9</v>
      </c>
      <c r="D785" t="s">
        <v>1023</v>
      </c>
      <c r="E785" t="s">
        <v>48</v>
      </c>
      <c r="F785" t="s">
        <v>228</v>
      </c>
      <c r="G785" t="s">
        <v>229</v>
      </c>
      <c r="H785" t="s">
        <v>96</v>
      </c>
      <c r="I785" s="4" t="str">
        <f t="shared" si="61"/>
        <v>United States</v>
      </c>
      <c r="J785" s="4" t="str">
        <f t="shared" si="60"/>
        <v>Columbus, Ohio (United States)</v>
      </c>
      <c r="K785" s="4" t="str">
        <f t="shared" si="62"/>
        <v>Columbus, Ohio (US)</v>
      </c>
      <c r="L785" s="4" t="str">
        <f t="shared" si="63"/>
        <v>115819</v>
      </c>
      <c r="M785" s="7" t="str">
        <f t="shared" si="64"/>
        <v>2016</v>
      </c>
    </row>
    <row r="786" spans="2:13" x14ac:dyDescent="0.3">
      <c r="B786" s="3" t="s">
        <v>8</v>
      </c>
      <c r="C786" s="4" t="s">
        <v>9</v>
      </c>
      <c r="D786" t="s">
        <v>1024</v>
      </c>
      <c r="E786" t="s">
        <v>48</v>
      </c>
      <c r="F786" t="s">
        <v>228</v>
      </c>
      <c r="G786" t="s">
        <v>229</v>
      </c>
      <c r="H786" t="s">
        <v>96</v>
      </c>
      <c r="I786" s="4" t="str">
        <f t="shared" si="61"/>
        <v>United States</v>
      </c>
      <c r="J786" s="4" t="str">
        <f t="shared" si="60"/>
        <v>Columbus, Ohio (United States)</v>
      </c>
      <c r="K786" s="4" t="str">
        <f t="shared" si="62"/>
        <v>Columbus, Ohio (US)</v>
      </c>
      <c r="L786" s="4" t="str">
        <f t="shared" si="63"/>
        <v>156349</v>
      </c>
      <c r="M786" s="7" t="str">
        <f t="shared" si="64"/>
        <v>2014</v>
      </c>
    </row>
    <row r="787" spans="2:13" x14ac:dyDescent="0.3">
      <c r="B787" s="3" t="s">
        <v>8</v>
      </c>
      <c r="C787" s="4" t="s">
        <v>13</v>
      </c>
      <c r="D787" t="s">
        <v>1025</v>
      </c>
      <c r="E787" t="s">
        <v>48</v>
      </c>
      <c r="F787" t="s">
        <v>228</v>
      </c>
      <c r="G787" t="s">
        <v>229</v>
      </c>
      <c r="H787" t="s">
        <v>96</v>
      </c>
      <c r="I787" s="4" t="str">
        <f t="shared" si="61"/>
        <v>United States</v>
      </c>
      <c r="J787" s="4" t="str">
        <f t="shared" si="60"/>
        <v>Columbus, Ohio (United States)</v>
      </c>
      <c r="K787" s="4" t="str">
        <f t="shared" si="62"/>
        <v>Columbus, Ohio (US)</v>
      </c>
      <c r="L787" s="4" t="str">
        <f t="shared" si="63"/>
        <v>138380</v>
      </c>
      <c r="M787" s="7" t="str">
        <f t="shared" si="64"/>
        <v>2017</v>
      </c>
    </row>
    <row r="788" spans="2:13" x14ac:dyDescent="0.3">
      <c r="B788" s="3" t="s">
        <v>17</v>
      </c>
      <c r="C788" s="4" t="s">
        <v>13</v>
      </c>
      <c r="D788" t="s">
        <v>1026</v>
      </c>
      <c r="E788" t="s">
        <v>48</v>
      </c>
      <c r="F788" t="s">
        <v>228</v>
      </c>
      <c r="G788" t="s">
        <v>229</v>
      </c>
      <c r="H788" t="s">
        <v>96</v>
      </c>
      <c r="I788" s="4" t="str">
        <f t="shared" si="61"/>
        <v>United States</v>
      </c>
      <c r="J788" s="4" t="str">
        <f t="shared" si="60"/>
        <v>Columbus, Ohio (United States)</v>
      </c>
      <c r="K788" s="4" t="str">
        <f t="shared" si="62"/>
        <v>Columbus, Ohio (US)</v>
      </c>
      <c r="L788" s="4" t="str">
        <f t="shared" si="63"/>
        <v>113509</v>
      </c>
      <c r="M788" s="7" t="str">
        <f t="shared" si="64"/>
        <v>2016</v>
      </c>
    </row>
    <row r="789" spans="2:13" x14ac:dyDescent="0.3">
      <c r="B789" s="3" t="s">
        <v>8</v>
      </c>
      <c r="C789" s="4" t="s">
        <v>9</v>
      </c>
      <c r="D789" t="s">
        <v>1027</v>
      </c>
      <c r="E789" t="s">
        <v>48</v>
      </c>
      <c r="F789" t="s">
        <v>187</v>
      </c>
      <c r="G789" t="s">
        <v>188</v>
      </c>
      <c r="H789" t="s">
        <v>44</v>
      </c>
      <c r="I789" s="4" t="str">
        <f t="shared" si="61"/>
        <v>United States</v>
      </c>
      <c r="J789" s="4" t="str">
        <f t="shared" si="60"/>
        <v>Columbia, South Carolina (United States)</v>
      </c>
      <c r="K789" s="4" t="str">
        <f t="shared" si="62"/>
        <v>Columbia, South Carolina (US)</v>
      </c>
      <c r="L789" s="4" t="str">
        <f t="shared" si="63"/>
        <v>130022</v>
      </c>
      <c r="M789" s="7" t="str">
        <f t="shared" si="64"/>
        <v>2015</v>
      </c>
    </row>
    <row r="790" spans="2:13" x14ac:dyDescent="0.3">
      <c r="B790" s="3" t="s">
        <v>8</v>
      </c>
      <c r="C790" s="4" t="s">
        <v>29</v>
      </c>
      <c r="D790" t="s">
        <v>1028</v>
      </c>
      <c r="E790" t="s">
        <v>48</v>
      </c>
      <c r="F790" t="s">
        <v>1029</v>
      </c>
      <c r="G790" t="s">
        <v>50</v>
      </c>
      <c r="H790" t="s">
        <v>51</v>
      </c>
      <c r="I790" s="4" t="str">
        <f t="shared" si="61"/>
        <v>United States</v>
      </c>
      <c r="J790" s="4" t="str">
        <f t="shared" si="60"/>
        <v>Lancaster, California (United States)</v>
      </c>
      <c r="K790" s="4" t="str">
        <f t="shared" si="62"/>
        <v>Lancaster, California (US)</v>
      </c>
      <c r="L790" s="4" t="str">
        <f t="shared" si="63"/>
        <v>118780</v>
      </c>
      <c r="M790" s="7" t="str">
        <f t="shared" si="64"/>
        <v>2016</v>
      </c>
    </row>
    <row r="791" spans="2:13" x14ac:dyDescent="0.3">
      <c r="B791" s="3" t="s">
        <v>8</v>
      </c>
      <c r="C791" s="4" t="s">
        <v>9</v>
      </c>
      <c r="D791" t="s">
        <v>1030</v>
      </c>
      <c r="E791" t="s">
        <v>48</v>
      </c>
      <c r="F791" t="s">
        <v>1029</v>
      </c>
      <c r="G791" t="s">
        <v>50</v>
      </c>
      <c r="H791" t="s">
        <v>51</v>
      </c>
      <c r="I791" s="4" t="str">
        <f t="shared" si="61"/>
        <v>United States</v>
      </c>
      <c r="J791" s="4" t="str">
        <f t="shared" si="60"/>
        <v>Lancaster, California (United States)</v>
      </c>
      <c r="K791" s="4" t="str">
        <f t="shared" si="62"/>
        <v>Lancaster, California (US)</v>
      </c>
      <c r="L791" s="4" t="str">
        <f t="shared" si="63"/>
        <v>108560</v>
      </c>
      <c r="M791" s="7" t="str">
        <f t="shared" si="64"/>
        <v>2017</v>
      </c>
    </row>
    <row r="792" spans="2:13" x14ac:dyDescent="0.3">
      <c r="B792" s="3" t="s">
        <v>17</v>
      </c>
      <c r="C792" s="4" t="s">
        <v>13</v>
      </c>
      <c r="D792" t="s">
        <v>1031</v>
      </c>
      <c r="E792" t="s">
        <v>48</v>
      </c>
      <c r="F792" t="s">
        <v>608</v>
      </c>
      <c r="G792" t="s">
        <v>164</v>
      </c>
      <c r="H792" t="s">
        <v>44</v>
      </c>
      <c r="I792" s="4" t="str">
        <f t="shared" si="61"/>
        <v>United States</v>
      </c>
      <c r="J792" s="4" t="str">
        <f t="shared" si="60"/>
        <v>Richmond, Virginia (United States)</v>
      </c>
      <c r="K792" s="4" t="str">
        <f t="shared" si="62"/>
        <v>Richmond, Virginia (US)</v>
      </c>
      <c r="L792" s="4" t="str">
        <f t="shared" si="63"/>
        <v>157084</v>
      </c>
      <c r="M792" s="7" t="str">
        <f t="shared" si="64"/>
        <v>2015</v>
      </c>
    </row>
    <row r="793" spans="2:13" x14ac:dyDescent="0.3">
      <c r="B793" s="3" t="s">
        <v>8</v>
      </c>
      <c r="C793" s="4" t="s">
        <v>13</v>
      </c>
      <c r="D793" t="s">
        <v>1032</v>
      </c>
      <c r="E793" t="s">
        <v>48</v>
      </c>
      <c r="F793" t="s">
        <v>608</v>
      </c>
      <c r="G793" t="s">
        <v>164</v>
      </c>
      <c r="H793" t="s">
        <v>44</v>
      </c>
      <c r="I793" s="4" t="str">
        <f t="shared" si="61"/>
        <v>United States</v>
      </c>
      <c r="J793" s="4" t="str">
        <f t="shared" si="60"/>
        <v>Richmond, Virginia (United States)</v>
      </c>
      <c r="K793" s="4" t="str">
        <f t="shared" si="62"/>
        <v>Richmond, Virginia (US)</v>
      </c>
      <c r="L793" s="4" t="str">
        <f t="shared" si="63"/>
        <v>164539</v>
      </c>
      <c r="M793" s="7" t="str">
        <f t="shared" si="64"/>
        <v>2015</v>
      </c>
    </row>
    <row r="794" spans="2:13" x14ac:dyDescent="0.3">
      <c r="B794" s="3" t="s">
        <v>8</v>
      </c>
      <c r="C794" s="4" t="s">
        <v>9</v>
      </c>
      <c r="D794" t="s">
        <v>1033</v>
      </c>
      <c r="E794" t="s">
        <v>48</v>
      </c>
      <c r="F794" t="s">
        <v>608</v>
      </c>
      <c r="G794" t="s">
        <v>164</v>
      </c>
      <c r="H794" t="s">
        <v>44</v>
      </c>
      <c r="I794" s="4" t="str">
        <f t="shared" si="61"/>
        <v>United States</v>
      </c>
      <c r="J794" s="4" t="str">
        <f t="shared" si="60"/>
        <v>Richmond, Virginia (United States)</v>
      </c>
      <c r="K794" s="4" t="str">
        <f t="shared" si="62"/>
        <v>Richmond, Virginia (US)</v>
      </c>
      <c r="L794" s="4" t="str">
        <f t="shared" si="63"/>
        <v>143119</v>
      </c>
      <c r="M794" s="7" t="str">
        <f t="shared" si="64"/>
        <v>2015</v>
      </c>
    </row>
    <row r="795" spans="2:13" x14ac:dyDescent="0.3">
      <c r="B795" s="3" t="s">
        <v>8</v>
      </c>
      <c r="C795" s="4" t="s">
        <v>21</v>
      </c>
      <c r="D795" t="s">
        <v>1034</v>
      </c>
      <c r="E795" t="s">
        <v>48</v>
      </c>
      <c r="F795" t="s">
        <v>608</v>
      </c>
      <c r="G795" t="s">
        <v>164</v>
      </c>
      <c r="H795" t="s">
        <v>44</v>
      </c>
      <c r="I795" s="4" t="str">
        <f t="shared" si="61"/>
        <v>United States</v>
      </c>
      <c r="J795" s="4" t="str">
        <f t="shared" si="60"/>
        <v>Richmond, Virginia (United States)</v>
      </c>
      <c r="K795" s="4" t="str">
        <f t="shared" si="62"/>
        <v>Richmond, Virginia (US)</v>
      </c>
      <c r="L795" s="4" t="str">
        <f t="shared" si="63"/>
        <v>101049</v>
      </c>
      <c r="M795" s="7" t="str">
        <f t="shared" si="64"/>
        <v>2017</v>
      </c>
    </row>
    <row r="796" spans="2:13" x14ac:dyDescent="0.3">
      <c r="B796" s="3" t="s">
        <v>17</v>
      </c>
      <c r="C796" s="4" t="s">
        <v>21</v>
      </c>
      <c r="D796" t="s">
        <v>1035</v>
      </c>
      <c r="E796" t="s">
        <v>48</v>
      </c>
      <c r="F796" t="s">
        <v>1036</v>
      </c>
      <c r="G796" t="s">
        <v>68</v>
      </c>
      <c r="H796" t="s">
        <v>44</v>
      </c>
      <c r="I796" s="4" t="str">
        <f t="shared" si="61"/>
        <v>United States</v>
      </c>
      <c r="J796" s="4" t="str">
        <f t="shared" si="60"/>
        <v>Asheville, North Carolina (United States)</v>
      </c>
      <c r="K796" s="4" t="str">
        <f t="shared" si="62"/>
        <v>Asheville, North Carolina (US)</v>
      </c>
      <c r="L796" s="4" t="str">
        <f t="shared" si="63"/>
        <v>106530</v>
      </c>
      <c r="M796" s="7" t="str">
        <f t="shared" si="64"/>
        <v>2016</v>
      </c>
    </row>
    <row r="797" spans="2:13" x14ac:dyDescent="0.3">
      <c r="B797" s="3" t="s">
        <v>17</v>
      </c>
      <c r="C797" s="4" t="s">
        <v>29</v>
      </c>
      <c r="D797" t="s">
        <v>1037</v>
      </c>
      <c r="E797" t="s">
        <v>48</v>
      </c>
      <c r="F797" t="s">
        <v>86</v>
      </c>
      <c r="G797" t="s">
        <v>50</v>
      </c>
      <c r="H797" t="s">
        <v>51</v>
      </c>
      <c r="I797" s="4" t="str">
        <f t="shared" si="61"/>
        <v>United States</v>
      </c>
      <c r="J797" s="4" t="str">
        <f t="shared" si="60"/>
        <v>San Francisco, California (United States)</v>
      </c>
      <c r="K797" s="4" t="str">
        <f t="shared" si="62"/>
        <v>San Francisco, California (US)</v>
      </c>
      <c r="L797" s="4" t="str">
        <f t="shared" si="63"/>
        <v>168984</v>
      </c>
      <c r="M797" s="7" t="str">
        <f t="shared" si="64"/>
        <v>2014</v>
      </c>
    </row>
    <row r="798" spans="2:13" x14ac:dyDescent="0.3">
      <c r="B798" s="3" t="s">
        <v>8</v>
      </c>
      <c r="C798" s="4" t="s">
        <v>9</v>
      </c>
      <c r="D798" t="s">
        <v>1038</v>
      </c>
      <c r="E798" t="s">
        <v>48</v>
      </c>
      <c r="F798" t="s">
        <v>86</v>
      </c>
      <c r="G798" t="s">
        <v>50</v>
      </c>
      <c r="H798" t="s">
        <v>51</v>
      </c>
      <c r="I798" s="4" t="str">
        <f t="shared" si="61"/>
        <v>United States</v>
      </c>
      <c r="J798" s="4" t="str">
        <f t="shared" si="60"/>
        <v>San Francisco, California (United States)</v>
      </c>
      <c r="K798" s="4" t="str">
        <f t="shared" si="62"/>
        <v>San Francisco, California (US)</v>
      </c>
      <c r="L798" s="4" t="str">
        <f t="shared" si="63"/>
        <v>157266</v>
      </c>
      <c r="M798" s="7" t="str">
        <f t="shared" si="64"/>
        <v>2016</v>
      </c>
    </row>
    <row r="799" spans="2:13" x14ac:dyDescent="0.3">
      <c r="B799" s="3" t="s">
        <v>8</v>
      </c>
      <c r="C799" s="4" t="s">
        <v>29</v>
      </c>
      <c r="D799" t="s">
        <v>1039</v>
      </c>
      <c r="E799" t="s">
        <v>48</v>
      </c>
      <c r="F799" t="s">
        <v>190</v>
      </c>
      <c r="G799" t="s">
        <v>125</v>
      </c>
      <c r="H799" t="s">
        <v>75</v>
      </c>
      <c r="I799" s="4" t="str">
        <f t="shared" si="61"/>
        <v>United States</v>
      </c>
      <c r="J799" s="4" t="str">
        <f t="shared" si="60"/>
        <v>Rochester, Minnesota (United States)</v>
      </c>
      <c r="K799" s="4" t="str">
        <f t="shared" si="62"/>
        <v>Rochester, Minnesota (US)</v>
      </c>
      <c r="L799" s="4" t="str">
        <f t="shared" si="63"/>
        <v>134712</v>
      </c>
      <c r="M799" s="7" t="str">
        <f t="shared" si="64"/>
        <v>2014</v>
      </c>
    </row>
    <row r="800" spans="2:13" x14ac:dyDescent="0.3">
      <c r="B800" s="3" t="s">
        <v>17</v>
      </c>
      <c r="C800" s="4" t="s">
        <v>21</v>
      </c>
      <c r="D800" t="s">
        <v>1040</v>
      </c>
      <c r="E800" t="s">
        <v>48</v>
      </c>
      <c r="F800" t="s">
        <v>190</v>
      </c>
      <c r="G800" t="s">
        <v>142</v>
      </c>
      <c r="H800" t="s">
        <v>96</v>
      </c>
      <c r="I800" s="4" t="str">
        <f t="shared" si="61"/>
        <v>United States</v>
      </c>
      <c r="J800" s="4" t="str">
        <f t="shared" si="60"/>
        <v>Rochester, New York (United States)</v>
      </c>
      <c r="K800" s="4" t="str">
        <f t="shared" si="62"/>
        <v>Rochester, New York (US)</v>
      </c>
      <c r="L800" s="4" t="str">
        <f t="shared" si="63"/>
        <v>111829</v>
      </c>
      <c r="M800" s="7" t="str">
        <f t="shared" si="64"/>
        <v>2015</v>
      </c>
    </row>
    <row r="801" spans="2:13" x14ac:dyDescent="0.3">
      <c r="B801" s="3" t="s">
        <v>8</v>
      </c>
      <c r="C801" s="4" t="s">
        <v>29</v>
      </c>
      <c r="D801" t="s">
        <v>1041</v>
      </c>
      <c r="E801" t="s">
        <v>48</v>
      </c>
      <c r="F801" t="s">
        <v>190</v>
      </c>
      <c r="G801" t="s">
        <v>142</v>
      </c>
      <c r="H801" t="s">
        <v>96</v>
      </c>
      <c r="I801" s="4" t="str">
        <f t="shared" si="61"/>
        <v>United States</v>
      </c>
      <c r="J801" s="4" t="str">
        <f t="shared" si="60"/>
        <v>Rochester, New York (United States)</v>
      </c>
      <c r="K801" s="4" t="str">
        <f t="shared" si="62"/>
        <v>Rochester, New York (US)</v>
      </c>
      <c r="L801" s="4" t="str">
        <f t="shared" si="63"/>
        <v>105221</v>
      </c>
      <c r="M801" s="7" t="str">
        <f t="shared" si="64"/>
        <v>2015</v>
      </c>
    </row>
    <row r="802" spans="2:13" x14ac:dyDescent="0.3">
      <c r="B802" s="3" t="s">
        <v>17</v>
      </c>
      <c r="C802" s="4" t="s">
        <v>29</v>
      </c>
      <c r="D802" t="s">
        <v>1042</v>
      </c>
      <c r="E802" t="s">
        <v>48</v>
      </c>
      <c r="F802" t="s">
        <v>190</v>
      </c>
      <c r="G802" t="s">
        <v>142</v>
      </c>
      <c r="H802" t="s">
        <v>96</v>
      </c>
      <c r="I802" s="4" t="str">
        <f t="shared" si="61"/>
        <v>United States</v>
      </c>
      <c r="J802" s="4" t="str">
        <f t="shared" si="60"/>
        <v>Rochester, New York (United States)</v>
      </c>
      <c r="K802" s="4" t="str">
        <f t="shared" si="62"/>
        <v>Rochester, New York (US)</v>
      </c>
      <c r="L802" s="4" t="str">
        <f t="shared" si="63"/>
        <v>120341</v>
      </c>
      <c r="M802" s="7" t="str">
        <f t="shared" si="64"/>
        <v>2015</v>
      </c>
    </row>
    <row r="803" spans="2:13" x14ac:dyDescent="0.3">
      <c r="B803" s="3" t="s">
        <v>8</v>
      </c>
      <c r="C803" s="4" t="s">
        <v>13</v>
      </c>
      <c r="D803" t="s">
        <v>1043</v>
      </c>
      <c r="E803" t="s">
        <v>48</v>
      </c>
      <c r="F803" t="s">
        <v>1044</v>
      </c>
      <c r="G803" t="s">
        <v>50</v>
      </c>
      <c r="H803" t="s">
        <v>51</v>
      </c>
      <c r="I803" s="4" t="str">
        <f t="shared" si="61"/>
        <v>United States</v>
      </c>
      <c r="J803" s="4" t="str">
        <f t="shared" si="60"/>
        <v>Lake Elsinore, California (United States)</v>
      </c>
      <c r="K803" s="4" t="str">
        <f t="shared" si="62"/>
        <v>Lake Elsinore, California (US)</v>
      </c>
      <c r="L803" s="4" t="str">
        <f t="shared" si="63"/>
        <v>135699</v>
      </c>
      <c r="M803" s="7" t="str">
        <f t="shared" si="64"/>
        <v>2014</v>
      </c>
    </row>
    <row r="804" spans="2:13" x14ac:dyDescent="0.3">
      <c r="B804" s="3" t="s">
        <v>17</v>
      </c>
      <c r="C804" s="4" t="s">
        <v>13</v>
      </c>
      <c r="D804" t="s">
        <v>1045</v>
      </c>
      <c r="E804" t="s">
        <v>48</v>
      </c>
      <c r="F804" t="s">
        <v>404</v>
      </c>
      <c r="G804" t="s">
        <v>50</v>
      </c>
      <c r="H804" t="s">
        <v>51</v>
      </c>
      <c r="I804" s="4" t="str">
        <f t="shared" si="61"/>
        <v>United States</v>
      </c>
      <c r="J804" s="4" t="str">
        <f t="shared" si="60"/>
        <v>San Diego, California (United States)</v>
      </c>
      <c r="K804" s="4" t="str">
        <f t="shared" si="62"/>
        <v>San Diego, California (US)</v>
      </c>
      <c r="L804" s="4" t="str">
        <f t="shared" si="63"/>
        <v>132444</v>
      </c>
      <c r="M804" s="7" t="str">
        <f t="shared" si="64"/>
        <v>2017</v>
      </c>
    </row>
    <row r="805" spans="2:13" x14ac:dyDescent="0.3">
      <c r="B805" s="3" t="s">
        <v>17</v>
      </c>
      <c r="C805" s="4" t="s">
        <v>13</v>
      </c>
      <c r="D805" t="s">
        <v>1046</v>
      </c>
      <c r="E805" t="s">
        <v>48</v>
      </c>
      <c r="F805" t="s">
        <v>404</v>
      </c>
      <c r="G805" t="s">
        <v>50</v>
      </c>
      <c r="H805" t="s">
        <v>51</v>
      </c>
      <c r="I805" s="4" t="str">
        <f t="shared" si="61"/>
        <v>United States</v>
      </c>
      <c r="J805" s="4" t="str">
        <f t="shared" si="60"/>
        <v>San Diego, California (United States)</v>
      </c>
      <c r="K805" s="4" t="str">
        <f t="shared" si="62"/>
        <v>San Diego, California (US)</v>
      </c>
      <c r="L805" s="4" t="str">
        <f t="shared" si="63"/>
        <v>127159</v>
      </c>
      <c r="M805" s="7" t="str">
        <f t="shared" si="64"/>
        <v>2014</v>
      </c>
    </row>
    <row r="806" spans="2:13" x14ac:dyDescent="0.3">
      <c r="B806" s="3" t="s">
        <v>8</v>
      </c>
      <c r="C806" s="4" t="s">
        <v>29</v>
      </c>
      <c r="D806" t="s">
        <v>1047</v>
      </c>
      <c r="E806" t="s">
        <v>48</v>
      </c>
      <c r="F806" t="s">
        <v>141</v>
      </c>
      <c r="G806" t="s">
        <v>142</v>
      </c>
      <c r="H806" t="s">
        <v>96</v>
      </c>
      <c r="I806" s="4" t="str">
        <f t="shared" si="61"/>
        <v>United States</v>
      </c>
      <c r="J806" s="4" t="str">
        <f t="shared" si="60"/>
        <v>New York City, New York (United States)</v>
      </c>
      <c r="K806" s="4" t="str">
        <f t="shared" si="62"/>
        <v>New York City, New York (US)</v>
      </c>
      <c r="L806" s="4" t="str">
        <f t="shared" si="63"/>
        <v>161809</v>
      </c>
      <c r="M806" s="7" t="str">
        <f t="shared" si="64"/>
        <v>2017</v>
      </c>
    </row>
    <row r="807" spans="2:13" x14ac:dyDescent="0.3">
      <c r="B807" s="3" t="s">
        <v>8</v>
      </c>
      <c r="C807" s="4" t="s">
        <v>9</v>
      </c>
      <c r="D807" t="s">
        <v>1048</v>
      </c>
      <c r="E807" t="s">
        <v>48</v>
      </c>
      <c r="F807" t="s">
        <v>316</v>
      </c>
      <c r="G807" t="s">
        <v>317</v>
      </c>
      <c r="H807" t="s">
        <v>44</v>
      </c>
      <c r="I807" s="4" t="str">
        <f t="shared" si="61"/>
        <v>United States</v>
      </c>
      <c r="J807" s="4" t="str">
        <f t="shared" si="60"/>
        <v>Monroe, Louisiana (United States)</v>
      </c>
      <c r="K807" s="4" t="str">
        <f t="shared" si="62"/>
        <v>Monroe, Louisiana (US)</v>
      </c>
      <c r="L807" s="4" t="str">
        <f t="shared" si="63"/>
        <v>127285</v>
      </c>
      <c r="M807" s="7" t="str">
        <f t="shared" si="64"/>
        <v>2017</v>
      </c>
    </row>
    <row r="808" spans="2:13" x14ac:dyDescent="0.3">
      <c r="B808" s="3" t="s">
        <v>8</v>
      </c>
      <c r="C808" s="4" t="s">
        <v>13</v>
      </c>
      <c r="D808" t="s">
        <v>1049</v>
      </c>
      <c r="E808" t="s">
        <v>48</v>
      </c>
      <c r="F808" t="s">
        <v>86</v>
      </c>
      <c r="G808" t="s">
        <v>50</v>
      </c>
      <c r="H808" t="s">
        <v>51</v>
      </c>
      <c r="I808" s="4" t="str">
        <f t="shared" si="61"/>
        <v>United States</v>
      </c>
      <c r="J808" s="4" t="str">
        <f t="shared" si="60"/>
        <v>San Francisco, California (United States)</v>
      </c>
      <c r="K808" s="4" t="str">
        <f t="shared" si="62"/>
        <v>San Francisco, California (US)</v>
      </c>
      <c r="L808" s="4" t="str">
        <f t="shared" si="63"/>
        <v>144526</v>
      </c>
      <c r="M808" s="7" t="str">
        <f t="shared" si="64"/>
        <v>2017</v>
      </c>
    </row>
    <row r="809" spans="2:13" x14ac:dyDescent="0.3">
      <c r="B809" s="3" t="s">
        <v>17</v>
      </c>
      <c r="C809" s="4" t="s">
        <v>18</v>
      </c>
      <c r="D809" t="s">
        <v>1050</v>
      </c>
      <c r="E809" t="s">
        <v>48</v>
      </c>
      <c r="F809" t="s">
        <v>345</v>
      </c>
      <c r="G809" t="s">
        <v>213</v>
      </c>
      <c r="H809" t="s">
        <v>51</v>
      </c>
      <c r="I809" s="4" t="str">
        <f t="shared" si="61"/>
        <v>United States</v>
      </c>
      <c r="J809" s="4" t="str">
        <f t="shared" si="60"/>
        <v>Denver, Colorado (United States)</v>
      </c>
      <c r="K809" s="4" t="str">
        <f t="shared" si="62"/>
        <v>Denver, Colorado (US)</v>
      </c>
      <c r="L809" s="4" t="str">
        <f t="shared" si="63"/>
        <v>128531</v>
      </c>
      <c r="M809" s="7" t="str">
        <f t="shared" si="64"/>
        <v>2016</v>
      </c>
    </row>
    <row r="810" spans="2:13" x14ac:dyDescent="0.3">
      <c r="B810" s="3" t="s">
        <v>8</v>
      </c>
      <c r="C810" s="4" t="s">
        <v>21</v>
      </c>
      <c r="D810" t="s">
        <v>1051</v>
      </c>
      <c r="E810" t="s">
        <v>48</v>
      </c>
      <c r="F810" t="s">
        <v>345</v>
      </c>
      <c r="G810" t="s">
        <v>213</v>
      </c>
      <c r="H810" t="s">
        <v>51</v>
      </c>
      <c r="I810" s="4" t="str">
        <f t="shared" si="61"/>
        <v>United States</v>
      </c>
      <c r="J810" s="4" t="str">
        <f t="shared" si="60"/>
        <v>Denver, Colorado (United States)</v>
      </c>
      <c r="K810" s="4" t="str">
        <f t="shared" si="62"/>
        <v>Denver, Colorado (US)</v>
      </c>
      <c r="L810" s="4" t="str">
        <f t="shared" si="63"/>
        <v>157154</v>
      </c>
      <c r="M810" s="7" t="str">
        <f t="shared" si="64"/>
        <v>2015</v>
      </c>
    </row>
    <row r="811" spans="2:13" x14ac:dyDescent="0.3">
      <c r="B811" s="3" t="s">
        <v>8</v>
      </c>
      <c r="C811" s="4" t="s">
        <v>29</v>
      </c>
      <c r="D811" t="s">
        <v>1052</v>
      </c>
      <c r="E811" t="s">
        <v>48</v>
      </c>
      <c r="F811" t="s">
        <v>1053</v>
      </c>
      <c r="G811" t="s">
        <v>91</v>
      </c>
      <c r="H811" t="s">
        <v>75</v>
      </c>
      <c r="I811" s="4" t="str">
        <f t="shared" si="61"/>
        <v>United States</v>
      </c>
      <c r="J811" s="4" t="str">
        <f t="shared" si="60"/>
        <v>Omaha, Nebraska (United States)</v>
      </c>
      <c r="K811" s="4" t="str">
        <f t="shared" si="62"/>
        <v>Omaha, Nebraska (US)</v>
      </c>
      <c r="L811" s="4" t="str">
        <f t="shared" si="63"/>
        <v>159457</v>
      </c>
      <c r="M811" s="7" t="str">
        <f t="shared" si="64"/>
        <v>2017</v>
      </c>
    </row>
    <row r="812" spans="2:13" x14ac:dyDescent="0.3">
      <c r="B812" s="3" t="s">
        <v>17</v>
      </c>
      <c r="C812" s="4" t="s">
        <v>13</v>
      </c>
      <c r="D812" t="s">
        <v>1054</v>
      </c>
      <c r="E812" t="s">
        <v>48</v>
      </c>
      <c r="F812" t="s">
        <v>1053</v>
      </c>
      <c r="G812" t="s">
        <v>91</v>
      </c>
      <c r="H812" t="s">
        <v>75</v>
      </c>
      <c r="I812" s="4" t="str">
        <f t="shared" si="61"/>
        <v>United States</v>
      </c>
      <c r="J812" s="4" t="str">
        <f t="shared" si="60"/>
        <v>Omaha, Nebraska (United States)</v>
      </c>
      <c r="K812" s="4" t="str">
        <f t="shared" si="62"/>
        <v>Omaha, Nebraska (US)</v>
      </c>
      <c r="L812" s="4" t="str">
        <f t="shared" si="63"/>
        <v>107615</v>
      </c>
      <c r="M812" s="7" t="str">
        <f t="shared" si="64"/>
        <v>2016</v>
      </c>
    </row>
    <row r="813" spans="2:13" x14ac:dyDescent="0.3">
      <c r="B813" s="3" t="s">
        <v>17</v>
      </c>
      <c r="C813" s="4" t="s">
        <v>9</v>
      </c>
      <c r="D813" t="s">
        <v>1055</v>
      </c>
      <c r="E813" t="s">
        <v>48</v>
      </c>
      <c r="F813" t="s">
        <v>1056</v>
      </c>
      <c r="G813" t="s">
        <v>71</v>
      </c>
      <c r="H813" t="s">
        <v>51</v>
      </c>
      <c r="I813" s="4" t="str">
        <f t="shared" si="61"/>
        <v>United States</v>
      </c>
      <c r="J813" s="4" t="str">
        <f t="shared" si="60"/>
        <v>Edmonds, Washington (United States)</v>
      </c>
      <c r="K813" s="4" t="str">
        <f t="shared" si="62"/>
        <v>Edmonds, Washington (US)</v>
      </c>
      <c r="L813" s="4" t="str">
        <f t="shared" si="63"/>
        <v>111647</v>
      </c>
      <c r="M813" s="7" t="str">
        <f t="shared" si="64"/>
        <v>2017</v>
      </c>
    </row>
    <row r="814" spans="2:13" x14ac:dyDescent="0.3">
      <c r="B814" s="3" t="s">
        <v>17</v>
      </c>
      <c r="C814" s="4" t="s">
        <v>18</v>
      </c>
      <c r="D814" t="s">
        <v>1057</v>
      </c>
      <c r="E814" t="s">
        <v>48</v>
      </c>
      <c r="F814" t="s">
        <v>1056</v>
      </c>
      <c r="G814" t="s">
        <v>71</v>
      </c>
      <c r="H814" t="s">
        <v>51</v>
      </c>
      <c r="I814" s="4" t="str">
        <f t="shared" si="61"/>
        <v>United States</v>
      </c>
      <c r="J814" s="4" t="str">
        <f t="shared" si="60"/>
        <v>Edmonds, Washington (United States)</v>
      </c>
      <c r="K814" s="4" t="str">
        <f t="shared" si="62"/>
        <v>Edmonds, Washington (US)</v>
      </c>
      <c r="L814" s="4" t="str">
        <f t="shared" si="63"/>
        <v>150560</v>
      </c>
      <c r="M814" s="7" t="str">
        <f t="shared" si="64"/>
        <v>2015</v>
      </c>
    </row>
    <row r="815" spans="2:13" x14ac:dyDescent="0.3">
      <c r="B815" s="3" t="s">
        <v>17</v>
      </c>
      <c r="C815" s="4" t="s">
        <v>18</v>
      </c>
      <c r="D815" t="s">
        <v>1058</v>
      </c>
      <c r="E815" t="s">
        <v>48</v>
      </c>
      <c r="F815" t="s">
        <v>1056</v>
      </c>
      <c r="G815" t="s">
        <v>71</v>
      </c>
      <c r="H815" t="s">
        <v>51</v>
      </c>
      <c r="I815" s="4" t="str">
        <f t="shared" si="61"/>
        <v>United States</v>
      </c>
      <c r="J815" s="4" t="str">
        <f t="shared" si="60"/>
        <v>Edmonds, Washington (United States)</v>
      </c>
      <c r="K815" s="4" t="str">
        <f t="shared" si="62"/>
        <v>Edmonds, Washington (US)</v>
      </c>
      <c r="L815" s="4" t="str">
        <f t="shared" si="63"/>
        <v>143077</v>
      </c>
      <c r="M815" s="7" t="str">
        <f t="shared" si="64"/>
        <v>2015</v>
      </c>
    </row>
    <row r="816" spans="2:13" x14ac:dyDescent="0.3">
      <c r="B816" s="3" t="s">
        <v>8</v>
      </c>
      <c r="C816" s="4" t="s">
        <v>13</v>
      </c>
      <c r="D816" t="s">
        <v>1059</v>
      </c>
      <c r="E816" t="s">
        <v>48</v>
      </c>
      <c r="F816" t="s">
        <v>1056</v>
      </c>
      <c r="G816" t="s">
        <v>71</v>
      </c>
      <c r="H816" t="s">
        <v>51</v>
      </c>
      <c r="I816" s="4" t="str">
        <f t="shared" si="61"/>
        <v>United States</v>
      </c>
      <c r="J816" s="4" t="str">
        <f t="shared" si="60"/>
        <v>Edmonds, Washington (United States)</v>
      </c>
      <c r="K816" s="4" t="str">
        <f t="shared" si="62"/>
        <v>Edmonds, Washington (US)</v>
      </c>
      <c r="L816" s="4" t="str">
        <f t="shared" si="63"/>
        <v>122728</v>
      </c>
      <c r="M816" s="7" t="str">
        <f t="shared" si="64"/>
        <v>2016</v>
      </c>
    </row>
    <row r="817" spans="2:13" x14ac:dyDescent="0.3">
      <c r="B817" s="3" t="s">
        <v>17</v>
      </c>
      <c r="C817" s="4" t="s">
        <v>29</v>
      </c>
      <c r="D817" t="s">
        <v>1060</v>
      </c>
      <c r="E817" t="s">
        <v>48</v>
      </c>
      <c r="F817" t="s">
        <v>1061</v>
      </c>
      <c r="G817" t="s">
        <v>50</v>
      </c>
      <c r="H817" t="s">
        <v>51</v>
      </c>
      <c r="I817" s="4" t="str">
        <f t="shared" si="61"/>
        <v>United States</v>
      </c>
      <c r="J817" s="4" t="str">
        <f t="shared" si="60"/>
        <v>Santa Ana, California (United States)</v>
      </c>
      <c r="K817" s="4" t="str">
        <f t="shared" si="62"/>
        <v>Santa Ana, California (US)</v>
      </c>
      <c r="L817" s="4" t="str">
        <f t="shared" si="63"/>
        <v>122882</v>
      </c>
      <c r="M817" s="7" t="str">
        <f t="shared" si="64"/>
        <v>2014</v>
      </c>
    </row>
    <row r="818" spans="2:13" x14ac:dyDescent="0.3">
      <c r="B818" s="3" t="s">
        <v>8</v>
      </c>
      <c r="C818" s="4" t="s">
        <v>13</v>
      </c>
      <c r="D818" t="s">
        <v>1062</v>
      </c>
      <c r="E818" t="s">
        <v>48</v>
      </c>
      <c r="F818" t="s">
        <v>1061</v>
      </c>
      <c r="G818" t="s">
        <v>50</v>
      </c>
      <c r="H818" t="s">
        <v>51</v>
      </c>
      <c r="I818" s="4" t="str">
        <f t="shared" si="61"/>
        <v>United States</v>
      </c>
      <c r="J818" s="4" t="str">
        <f t="shared" si="60"/>
        <v>Santa Ana, California (United States)</v>
      </c>
      <c r="K818" s="4" t="str">
        <f t="shared" si="62"/>
        <v>Santa Ana, California (US)</v>
      </c>
      <c r="L818" s="4" t="str">
        <f t="shared" si="63"/>
        <v>101497</v>
      </c>
      <c r="M818" s="7" t="str">
        <f t="shared" si="64"/>
        <v>2016</v>
      </c>
    </row>
    <row r="819" spans="2:13" x14ac:dyDescent="0.3">
      <c r="B819" s="3" t="s">
        <v>17</v>
      </c>
      <c r="C819" s="4" t="s">
        <v>9</v>
      </c>
      <c r="D819" t="s">
        <v>1063</v>
      </c>
      <c r="E819" t="s">
        <v>48</v>
      </c>
      <c r="F819" t="s">
        <v>1064</v>
      </c>
      <c r="G819" t="s">
        <v>80</v>
      </c>
      <c r="H819" t="s">
        <v>75</v>
      </c>
      <c r="I819" s="4" t="str">
        <f t="shared" si="61"/>
        <v>United States</v>
      </c>
      <c r="J819" s="4" t="str">
        <f t="shared" si="60"/>
        <v>Milwaukee, Wisconsin (United States)</v>
      </c>
      <c r="K819" s="4" t="str">
        <f t="shared" si="62"/>
        <v>Milwaukee, Wisconsin (US)</v>
      </c>
      <c r="L819" s="4" t="str">
        <f t="shared" si="63"/>
        <v>147585</v>
      </c>
      <c r="M819" s="7" t="str">
        <f t="shared" si="64"/>
        <v>2016</v>
      </c>
    </row>
    <row r="820" spans="2:13" x14ac:dyDescent="0.3">
      <c r="B820" s="3" t="s">
        <v>8</v>
      </c>
      <c r="C820" s="4" t="s">
        <v>18</v>
      </c>
      <c r="D820" t="s">
        <v>1065</v>
      </c>
      <c r="E820" t="s">
        <v>48</v>
      </c>
      <c r="F820" t="s">
        <v>94</v>
      </c>
      <c r="G820" t="s">
        <v>95</v>
      </c>
      <c r="H820" t="s">
        <v>96</v>
      </c>
      <c r="I820" s="4" t="str">
        <f t="shared" si="61"/>
        <v>United States</v>
      </c>
      <c r="J820" s="4" t="str">
        <f t="shared" si="60"/>
        <v>Philadelphia, Pennsylvania (United States)</v>
      </c>
      <c r="K820" s="4" t="str">
        <f t="shared" si="62"/>
        <v>Philadelphia, Pennsylvania (US)</v>
      </c>
      <c r="L820" s="4" t="str">
        <f t="shared" si="63"/>
        <v>149489</v>
      </c>
      <c r="M820" s="7" t="str">
        <f t="shared" si="64"/>
        <v>2017</v>
      </c>
    </row>
    <row r="821" spans="2:13" x14ac:dyDescent="0.3">
      <c r="B821" s="3" t="s">
        <v>17</v>
      </c>
      <c r="C821" s="4" t="s">
        <v>21</v>
      </c>
      <c r="D821" t="s">
        <v>1066</v>
      </c>
      <c r="E821" t="s">
        <v>48</v>
      </c>
      <c r="F821" t="s">
        <v>94</v>
      </c>
      <c r="G821" t="s">
        <v>95</v>
      </c>
      <c r="H821" t="s">
        <v>96</v>
      </c>
      <c r="I821" s="4" t="str">
        <f t="shared" si="61"/>
        <v>United States</v>
      </c>
      <c r="J821" s="4" t="str">
        <f t="shared" si="60"/>
        <v>Philadelphia, Pennsylvania (United States)</v>
      </c>
      <c r="K821" s="4" t="str">
        <f t="shared" si="62"/>
        <v>Philadelphia, Pennsylvania (US)</v>
      </c>
      <c r="L821" s="4" t="str">
        <f t="shared" si="63"/>
        <v>143798</v>
      </c>
      <c r="M821" s="7" t="str">
        <f t="shared" si="64"/>
        <v>2017</v>
      </c>
    </row>
    <row r="822" spans="2:13" x14ac:dyDescent="0.3">
      <c r="B822" s="3" t="s">
        <v>8</v>
      </c>
      <c r="C822" s="4" t="s">
        <v>9</v>
      </c>
      <c r="D822" t="s">
        <v>1067</v>
      </c>
      <c r="E822" t="s">
        <v>48</v>
      </c>
      <c r="F822" t="s">
        <v>94</v>
      </c>
      <c r="G822" t="s">
        <v>95</v>
      </c>
      <c r="H822" t="s">
        <v>96</v>
      </c>
      <c r="I822" s="4" t="str">
        <f t="shared" si="61"/>
        <v>United States</v>
      </c>
      <c r="J822" s="4" t="str">
        <f t="shared" si="60"/>
        <v>Philadelphia, Pennsylvania (United States)</v>
      </c>
      <c r="K822" s="4" t="str">
        <f t="shared" si="62"/>
        <v>Philadelphia, Pennsylvania (US)</v>
      </c>
      <c r="L822" s="4" t="str">
        <f t="shared" si="63"/>
        <v>142839</v>
      </c>
      <c r="M822" s="7" t="str">
        <f t="shared" si="64"/>
        <v>2014</v>
      </c>
    </row>
    <row r="823" spans="2:13" x14ac:dyDescent="0.3">
      <c r="B823" s="3" t="s">
        <v>8</v>
      </c>
      <c r="C823" s="4" t="s">
        <v>13</v>
      </c>
      <c r="D823" t="s">
        <v>1068</v>
      </c>
      <c r="E823" t="s">
        <v>48</v>
      </c>
      <c r="F823" t="s">
        <v>94</v>
      </c>
      <c r="G823" t="s">
        <v>95</v>
      </c>
      <c r="H823" t="s">
        <v>96</v>
      </c>
      <c r="I823" s="4" t="str">
        <f t="shared" si="61"/>
        <v>United States</v>
      </c>
      <c r="J823" s="4" t="str">
        <f t="shared" si="60"/>
        <v>Philadelphia, Pennsylvania (United States)</v>
      </c>
      <c r="K823" s="4" t="str">
        <f t="shared" si="62"/>
        <v>Philadelphia, Pennsylvania (US)</v>
      </c>
      <c r="L823" s="4" t="str">
        <f t="shared" si="63"/>
        <v>129833</v>
      </c>
      <c r="M823" s="7" t="str">
        <f t="shared" si="64"/>
        <v>2017</v>
      </c>
    </row>
    <row r="824" spans="2:13" x14ac:dyDescent="0.3">
      <c r="B824" s="3" t="s">
        <v>8</v>
      </c>
      <c r="C824" s="4" t="s">
        <v>18</v>
      </c>
      <c r="D824" t="s">
        <v>1069</v>
      </c>
      <c r="E824" t="s">
        <v>48</v>
      </c>
      <c r="F824" t="s">
        <v>94</v>
      </c>
      <c r="G824" t="s">
        <v>95</v>
      </c>
      <c r="H824" t="s">
        <v>96</v>
      </c>
      <c r="I824" s="4" t="str">
        <f t="shared" si="61"/>
        <v>United States</v>
      </c>
      <c r="J824" s="4" t="str">
        <f t="shared" si="60"/>
        <v>Philadelphia, Pennsylvania (United States)</v>
      </c>
      <c r="K824" s="4" t="str">
        <f t="shared" si="62"/>
        <v>Philadelphia, Pennsylvania (US)</v>
      </c>
      <c r="L824" s="4" t="str">
        <f t="shared" si="63"/>
        <v>154361</v>
      </c>
      <c r="M824" s="7" t="str">
        <f t="shared" si="64"/>
        <v>2016</v>
      </c>
    </row>
    <row r="825" spans="2:13" x14ac:dyDescent="0.3">
      <c r="B825" s="3" t="s">
        <v>8</v>
      </c>
      <c r="C825" s="4" t="s">
        <v>21</v>
      </c>
      <c r="D825" t="s">
        <v>1070</v>
      </c>
      <c r="E825" t="s">
        <v>48</v>
      </c>
      <c r="F825" t="s">
        <v>94</v>
      </c>
      <c r="G825" t="s">
        <v>95</v>
      </c>
      <c r="H825" t="s">
        <v>96</v>
      </c>
      <c r="I825" s="4" t="str">
        <f t="shared" si="61"/>
        <v>United States</v>
      </c>
      <c r="J825" s="4" t="str">
        <f t="shared" si="60"/>
        <v>Philadelphia, Pennsylvania (United States)</v>
      </c>
      <c r="K825" s="4" t="str">
        <f t="shared" si="62"/>
        <v>Philadelphia, Pennsylvania (US)</v>
      </c>
      <c r="L825" s="4" t="str">
        <f t="shared" si="63"/>
        <v>158708</v>
      </c>
      <c r="M825" s="7" t="str">
        <f t="shared" si="64"/>
        <v>2016</v>
      </c>
    </row>
    <row r="826" spans="2:13" x14ac:dyDescent="0.3">
      <c r="B826" s="3" t="s">
        <v>17</v>
      </c>
      <c r="C826" s="4" t="s">
        <v>29</v>
      </c>
      <c r="D826" t="s">
        <v>1071</v>
      </c>
      <c r="E826" t="s">
        <v>48</v>
      </c>
      <c r="F826" t="s">
        <v>460</v>
      </c>
      <c r="G826" t="s">
        <v>339</v>
      </c>
      <c r="H826" t="s">
        <v>96</v>
      </c>
      <c r="I826" s="4" t="str">
        <f t="shared" si="61"/>
        <v>United States</v>
      </c>
      <c r="J826" s="4" t="str">
        <f t="shared" si="60"/>
        <v>Belleville, New Jersey (United States)</v>
      </c>
      <c r="K826" s="4" t="str">
        <f t="shared" si="62"/>
        <v>Belleville, New Jersey (US)</v>
      </c>
      <c r="L826" s="4" t="str">
        <f t="shared" si="63"/>
        <v>156335</v>
      </c>
      <c r="M826" s="7" t="str">
        <f t="shared" si="64"/>
        <v>2015</v>
      </c>
    </row>
    <row r="827" spans="2:13" x14ac:dyDescent="0.3">
      <c r="B827" s="3" t="s">
        <v>8</v>
      </c>
      <c r="C827" s="4" t="s">
        <v>9</v>
      </c>
      <c r="D827" t="s">
        <v>1072</v>
      </c>
      <c r="E827" t="s">
        <v>48</v>
      </c>
      <c r="F827" t="s">
        <v>460</v>
      </c>
      <c r="G827" t="s">
        <v>339</v>
      </c>
      <c r="H827" t="s">
        <v>96</v>
      </c>
      <c r="I827" s="4" t="str">
        <f t="shared" si="61"/>
        <v>United States</v>
      </c>
      <c r="J827" s="4" t="str">
        <f t="shared" si="60"/>
        <v>Belleville, New Jersey (United States)</v>
      </c>
      <c r="K827" s="4" t="str">
        <f t="shared" si="62"/>
        <v>Belleville, New Jersey (US)</v>
      </c>
      <c r="L827" s="4" t="str">
        <f t="shared" si="63"/>
        <v>148376</v>
      </c>
      <c r="M827" s="7" t="str">
        <f t="shared" si="64"/>
        <v>2015</v>
      </c>
    </row>
    <row r="828" spans="2:13" x14ac:dyDescent="0.3">
      <c r="B828" s="3" t="s">
        <v>8</v>
      </c>
      <c r="C828" s="4" t="s">
        <v>13</v>
      </c>
      <c r="D828" t="s">
        <v>1073</v>
      </c>
      <c r="E828" t="s">
        <v>48</v>
      </c>
      <c r="F828" t="s">
        <v>86</v>
      </c>
      <c r="G828" t="s">
        <v>50</v>
      </c>
      <c r="H828" t="s">
        <v>51</v>
      </c>
      <c r="I828" s="4" t="str">
        <f t="shared" si="61"/>
        <v>United States</v>
      </c>
      <c r="J828" s="4" t="str">
        <f t="shared" si="60"/>
        <v>San Francisco, California (United States)</v>
      </c>
      <c r="K828" s="4" t="str">
        <f t="shared" si="62"/>
        <v>San Francisco, California (US)</v>
      </c>
      <c r="L828" s="4" t="str">
        <f t="shared" si="63"/>
        <v>135657</v>
      </c>
      <c r="M828" s="7" t="str">
        <f t="shared" si="64"/>
        <v>2014</v>
      </c>
    </row>
    <row r="829" spans="2:13" x14ac:dyDescent="0.3">
      <c r="B829" s="3" t="s">
        <v>17</v>
      </c>
      <c r="C829" s="4" t="s">
        <v>13</v>
      </c>
      <c r="D829" t="s">
        <v>1074</v>
      </c>
      <c r="E829" t="s">
        <v>48</v>
      </c>
      <c r="F829" t="s">
        <v>86</v>
      </c>
      <c r="G829" t="s">
        <v>50</v>
      </c>
      <c r="H829" t="s">
        <v>51</v>
      </c>
      <c r="I829" s="4" t="str">
        <f t="shared" si="61"/>
        <v>United States</v>
      </c>
      <c r="J829" s="4" t="str">
        <f t="shared" si="60"/>
        <v>San Francisco, California (United States)</v>
      </c>
      <c r="K829" s="4" t="str">
        <f t="shared" si="62"/>
        <v>San Francisco, California (US)</v>
      </c>
      <c r="L829" s="4" t="str">
        <f t="shared" si="63"/>
        <v>114069</v>
      </c>
      <c r="M829" s="7" t="str">
        <f t="shared" si="64"/>
        <v>2015</v>
      </c>
    </row>
    <row r="830" spans="2:13" x14ac:dyDescent="0.3">
      <c r="B830" s="3" t="s">
        <v>8</v>
      </c>
      <c r="C830" s="4" t="s">
        <v>13</v>
      </c>
      <c r="D830" t="s">
        <v>1075</v>
      </c>
      <c r="E830" t="s">
        <v>48</v>
      </c>
      <c r="F830" t="s">
        <v>397</v>
      </c>
      <c r="G830" t="s">
        <v>125</v>
      </c>
      <c r="H830" t="s">
        <v>75</v>
      </c>
      <c r="I830" s="4" t="str">
        <f t="shared" si="61"/>
        <v>United States</v>
      </c>
      <c r="J830" s="4" t="str">
        <f t="shared" si="60"/>
        <v>Lakeville, Minnesota (United States)</v>
      </c>
      <c r="K830" s="4" t="str">
        <f t="shared" si="62"/>
        <v>Lakeville, Minnesota (US)</v>
      </c>
      <c r="L830" s="4" t="str">
        <f t="shared" si="63"/>
        <v>139857</v>
      </c>
      <c r="M830" s="7" t="str">
        <f t="shared" si="64"/>
        <v>2014</v>
      </c>
    </row>
    <row r="831" spans="2:13" x14ac:dyDescent="0.3">
      <c r="B831" s="3" t="s">
        <v>8</v>
      </c>
      <c r="C831" s="4" t="s">
        <v>13</v>
      </c>
      <c r="D831" t="s">
        <v>1076</v>
      </c>
      <c r="E831" t="s">
        <v>48</v>
      </c>
      <c r="F831" t="s">
        <v>397</v>
      </c>
      <c r="G831" t="s">
        <v>125</v>
      </c>
      <c r="H831" t="s">
        <v>75</v>
      </c>
      <c r="I831" s="4" t="str">
        <f t="shared" si="61"/>
        <v>United States</v>
      </c>
      <c r="J831" s="4" t="str">
        <f t="shared" si="60"/>
        <v>Lakeville, Minnesota (United States)</v>
      </c>
      <c r="K831" s="4" t="str">
        <f t="shared" si="62"/>
        <v>Lakeville, Minnesota (US)</v>
      </c>
      <c r="L831" s="4" t="str">
        <f t="shared" si="63"/>
        <v>106306</v>
      </c>
      <c r="M831" s="7" t="str">
        <f t="shared" si="64"/>
        <v>2016</v>
      </c>
    </row>
    <row r="832" spans="2:13" x14ac:dyDescent="0.3">
      <c r="B832" s="3" t="s">
        <v>8</v>
      </c>
      <c r="C832" s="4" t="s">
        <v>21</v>
      </c>
      <c r="D832" t="s">
        <v>1077</v>
      </c>
      <c r="E832" t="s">
        <v>48</v>
      </c>
      <c r="F832" t="s">
        <v>397</v>
      </c>
      <c r="G832" t="s">
        <v>125</v>
      </c>
      <c r="H832" t="s">
        <v>75</v>
      </c>
      <c r="I832" s="4" t="str">
        <f t="shared" si="61"/>
        <v>United States</v>
      </c>
      <c r="J832" s="4" t="str">
        <f t="shared" si="60"/>
        <v>Lakeville, Minnesota (United States)</v>
      </c>
      <c r="K832" s="4" t="str">
        <f t="shared" si="62"/>
        <v>Lakeville, Minnesota (US)</v>
      </c>
      <c r="L832" s="4" t="str">
        <f t="shared" si="63"/>
        <v>100545</v>
      </c>
      <c r="M832" s="7" t="str">
        <f t="shared" si="64"/>
        <v>2015</v>
      </c>
    </row>
    <row r="833" spans="2:13" x14ac:dyDescent="0.3">
      <c r="B833" s="3" t="s">
        <v>17</v>
      </c>
      <c r="C833" s="4" t="s">
        <v>9</v>
      </c>
      <c r="D833" t="s">
        <v>1078</v>
      </c>
      <c r="E833" t="s">
        <v>48</v>
      </c>
      <c r="F833" t="s">
        <v>1079</v>
      </c>
      <c r="G833" t="s">
        <v>43</v>
      </c>
      <c r="H833" t="s">
        <v>44</v>
      </c>
      <c r="I833" s="4" t="str">
        <f t="shared" si="61"/>
        <v>United States</v>
      </c>
      <c r="J833" s="4" t="str">
        <f t="shared" si="60"/>
        <v>Florence, Kentucky (United States)</v>
      </c>
      <c r="K833" s="4" t="str">
        <f t="shared" si="62"/>
        <v>Florence, Kentucky (US)</v>
      </c>
      <c r="L833" s="4" t="str">
        <f t="shared" si="63"/>
        <v>123491</v>
      </c>
      <c r="M833" s="7" t="str">
        <f t="shared" si="64"/>
        <v>2017</v>
      </c>
    </row>
    <row r="834" spans="2:13" x14ac:dyDescent="0.3">
      <c r="B834" s="3" t="s">
        <v>8</v>
      </c>
      <c r="C834" s="4" t="s">
        <v>18</v>
      </c>
      <c r="D834" t="s">
        <v>1080</v>
      </c>
      <c r="E834" t="s">
        <v>48</v>
      </c>
      <c r="F834" t="s">
        <v>1079</v>
      </c>
      <c r="G834" t="s">
        <v>43</v>
      </c>
      <c r="H834" t="s">
        <v>44</v>
      </c>
      <c r="I834" s="4" t="str">
        <f t="shared" si="61"/>
        <v>United States</v>
      </c>
      <c r="J834" s="4" t="str">
        <f t="shared" si="60"/>
        <v>Florence, Kentucky (United States)</v>
      </c>
      <c r="K834" s="4" t="str">
        <f t="shared" si="62"/>
        <v>Florence, Kentucky (US)</v>
      </c>
      <c r="L834" s="4" t="str">
        <f t="shared" si="63"/>
        <v>145401</v>
      </c>
      <c r="M834" s="7" t="str">
        <f t="shared" si="64"/>
        <v>2015</v>
      </c>
    </row>
    <row r="835" spans="2:13" x14ac:dyDescent="0.3">
      <c r="B835" s="3" t="s">
        <v>8</v>
      </c>
      <c r="C835" s="4" t="s">
        <v>13</v>
      </c>
      <c r="D835" t="s">
        <v>1081</v>
      </c>
      <c r="E835" t="s">
        <v>48</v>
      </c>
      <c r="F835" t="s">
        <v>1079</v>
      </c>
      <c r="G835" t="s">
        <v>43</v>
      </c>
      <c r="H835" t="s">
        <v>44</v>
      </c>
      <c r="I835" s="4" t="str">
        <f t="shared" si="61"/>
        <v>United States</v>
      </c>
      <c r="J835" s="4" t="str">
        <f t="shared" si="60"/>
        <v>Florence, Kentucky (United States)</v>
      </c>
      <c r="K835" s="4" t="str">
        <f t="shared" si="62"/>
        <v>Florence, Kentucky (US)</v>
      </c>
      <c r="L835" s="4" t="str">
        <f t="shared" si="63"/>
        <v>124968</v>
      </c>
      <c r="M835" s="7" t="str">
        <f t="shared" si="64"/>
        <v>2017</v>
      </c>
    </row>
    <row r="836" spans="2:13" x14ac:dyDescent="0.3">
      <c r="B836" s="3" t="s">
        <v>17</v>
      </c>
      <c r="C836" s="4" t="s">
        <v>18</v>
      </c>
      <c r="D836" t="s">
        <v>1082</v>
      </c>
      <c r="E836" t="s">
        <v>48</v>
      </c>
      <c r="F836" t="s">
        <v>1079</v>
      </c>
      <c r="G836" t="s">
        <v>43</v>
      </c>
      <c r="H836" t="s">
        <v>44</v>
      </c>
      <c r="I836" s="4" t="str">
        <f t="shared" si="61"/>
        <v>United States</v>
      </c>
      <c r="J836" s="4" t="str">
        <f t="shared" ref="J836:J899" si="65">CONCATENATE(F836,","," ",G836," ","(",I836,")")</f>
        <v>Florence, Kentucky (United States)</v>
      </c>
      <c r="K836" s="4" t="str">
        <f t="shared" si="62"/>
        <v>Florence, Kentucky (US)</v>
      </c>
      <c r="L836" s="4" t="str">
        <f t="shared" si="63"/>
        <v>104003</v>
      </c>
      <c r="M836" s="7" t="str">
        <f t="shared" si="64"/>
        <v>2017</v>
      </c>
    </row>
    <row r="837" spans="2:13" x14ac:dyDescent="0.3">
      <c r="B837" s="3" t="s">
        <v>8</v>
      </c>
      <c r="C837" s="4" t="s">
        <v>9</v>
      </c>
      <c r="D837" t="s">
        <v>1083</v>
      </c>
      <c r="E837" t="s">
        <v>48</v>
      </c>
      <c r="F837" t="s">
        <v>382</v>
      </c>
      <c r="G837" t="s">
        <v>54</v>
      </c>
      <c r="H837" t="s">
        <v>44</v>
      </c>
      <c r="I837" s="4" t="str">
        <f t="shared" ref="I837:I900" si="66">TRIM(E837)</f>
        <v>United States</v>
      </c>
      <c r="J837" s="4" t="str">
        <f t="shared" si="65"/>
        <v>Tampa, Florida (United States)</v>
      </c>
      <c r="K837" s="4" t="str">
        <f t="shared" ref="K837:K900" si="67">SUBSTITUTE(J837,"United States","US",1)</f>
        <v>Tampa, Florida (US)</v>
      </c>
      <c r="L837" s="4" t="str">
        <f t="shared" ref="L837:L900" si="68">RIGHT(D837,6)</f>
        <v>154788</v>
      </c>
      <c r="M837" s="7" t="str">
        <f t="shared" ref="M837:M900" si="69">MID(D837,4,4)</f>
        <v>2016</v>
      </c>
    </row>
    <row r="838" spans="2:13" x14ac:dyDescent="0.3">
      <c r="B838" s="3" t="s">
        <v>17</v>
      </c>
      <c r="C838" s="4" t="s">
        <v>9</v>
      </c>
      <c r="D838" t="s">
        <v>1084</v>
      </c>
      <c r="E838" t="s">
        <v>48</v>
      </c>
      <c r="F838" t="s">
        <v>382</v>
      </c>
      <c r="G838" t="s">
        <v>54</v>
      </c>
      <c r="H838" t="s">
        <v>44</v>
      </c>
      <c r="I838" s="4" t="str">
        <f t="shared" si="66"/>
        <v>United States</v>
      </c>
      <c r="J838" s="4" t="str">
        <f t="shared" si="65"/>
        <v>Tampa, Florida (United States)</v>
      </c>
      <c r="K838" s="4" t="str">
        <f t="shared" si="67"/>
        <v>Tampa, Florida (US)</v>
      </c>
      <c r="L838" s="4" t="str">
        <f t="shared" si="68"/>
        <v>169943</v>
      </c>
      <c r="M838" s="7" t="str">
        <f t="shared" si="69"/>
        <v>2016</v>
      </c>
    </row>
    <row r="839" spans="2:13" x14ac:dyDescent="0.3">
      <c r="B839" s="3" t="s">
        <v>8</v>
      </c>
      <c r="C839" s="4" t="s">
        <v>13</v>
      </c>
      <c r="D839" t="s">
        <v>1085</v>
      </c>
      <c r="E839" t="s">
        <v>48</v>
      </c>
      <c r="F839" t="s">
        <v>382</v>
      </c>
      <c r="G839" t="s">
        <v>54</v>
      </c>
      <c r="H839" t="s">
        <v>44</v>
      </c>
      <c r="I839" s="4" t="str">
        <f t="shared" si="66"/>
        <v>United States</v>
      </c>
      <c r="J839" s="4" t="str">
        <f t="shared" si="65"/>
        <v>Tampa, Florida (United States)</v>
      </c>
      <c r="K839" s="4" t="str">
        <f t="shared" si="67"/>
        <v>Tampa, Florida (US)</v>
      </c>
      <c r="L839" s="4" t="str">
        <f t="shared" si="68"/>
        <v>123218</v>
      </c>
      <c r="M839" s="7" t="str">
        <f t="shared" si="69"/>
        <v>2015</v>
      </c>
    </row>
    <row r="840" spans="2:13" x14ac:dyDescent="0.3">
      <c r="B840" s="3" t="s">
        <v>17</v>
      </c>
      <c r="C840" s="4" t="s">
        <v>29</v>
      </c>
      <c r="D840" t="s">
        <v>1086</v>
      </c>
      <c r="E840" t="s">
        <v>48</v>
      </c>
      <c r="F840" t="s">
        <v>906</v>
      </c>
      <c r="G840" t="s">
        <v>74</v>
      </c>
      <c r="H840" t="s">
        <v>75</v>
      </c>
      <c r="I840" s="4" t="str">
        <f t="shared" si="66"/>
        <v>United States</v>
      </c>
      <c r="J840" s="4" t="str">
        <f t="shared" si="65"/>
        <v>Tyler, Texas (United States)</v>
      </c>
      <c r="K840" s="4" t="str">
        <f t="shared" si="67"/>
        <v>Tyler, Texas (US)</v>
      </c>
      <c r="L840" s="4" t="str">
        <f t="shared" si="68"/>
        <v>127453</v>
      </c>
      <c r="M840" s="7" t="str">
        <f t="shared" si="69"/>
        <v>2015</v>
      </c>
    </row>
    <row r="841" spans="2:13" x14ac:dyDescent="0.3">
      <c r="B841" s="3" t="s">
        <v>8</v>
      </c>
      <c r="C841" s="4" t="s">
        <v>18</v>
      </c>
      <c r="D841" t="s">
        <v>1087</v>
      </c>
      <c r="E841" t="s">
        <v>48</v>
      </c>
      <c r="F841" t="s">
        <v>187</v>
      </c>
      <c r="G841" t="s">
        <v>170</v>
      </c>
      <c r="H841" t="s">
        <v>44</v>
      </c>
      <c r="I841" s="4" t="str">
        <f t="shared" si="66"/>
        <v>United States</v>
      </c>
      <c r="J841" s="4" t="str">
        <f t="shared" si="65"/>
        <v>Columbia, Tennessee (United States)</v>
      </c>
      <c r="K841" s="4" t="str">
        <f t="shared" si="67"/>
        <v>Columbia, Tennessee (US)</v>
      </c>
      <c r="L841" s="4" t="str">
        <f t="shared" si="68"/>
        <v>164056</v>
      </c>
      <c r="M841" s="7" t="str">
        <f t="shared" si="69"/>
        <v>2017</v>
      </c>
    </row>
    <row r="842" spans="2:13" x14ac:dyDescent="0.3">
      <c r="B842" s="3" t="s">
        <v>17</v>
      </c>
      <c r="C842" s="4" t="s">
        <v>9</v>
      </c>
      <c r="D842" t="s">
        <v>1088</v>
      </c>
      <c r="E842" t="s">
        <v>48</v>
      </c>
      <c r="F842" t="s">
        <v>73</v>
      </c>
      <c r="G842" t="s">
        <v>74</v>
      </c>
      <c r="H842" t="s">
        <v>75</v>
      </c>
      <c r="I842" s="4" t="str">
        <f t="shared" si="66"/>
        <v>United States</v>
      </c>
      <c r="J842" s="4" t="str">
        <f t="shared" si="65"/>
        <v>Fort Worth, Texas (United States)</v>
      </c>
      <c r="K842" s="4" t="str">
        <f t="shared" si="67"/>
        <v>Fort Worth, Texas (US)</v>
      </c>
      <c r="L842" s="4" t="str">
        <f t="shared" si="68"/>
        <v>106894</v>
      </c>
      <c r="M842" s="7" t="str">
        <f t="shared" si="69"/>
        <v>2016</v>
      </c>
    </row>
    <row r="843" spans="2:13" x14ac:dyDescent="0.3">
      <c r="B843" s="3" t="s">
        <v>8</v>
      </c>
      <c r="C843" s="4" t="s">
        <v>13</v>
      </c>
      <c r="D843" t="s">
        <v>1089</v>
      </c>
      <c r="E843" t="s">
        <v>48</v>
      </c>
      <c r="F843" t="s">
        <v>141</v>
      </c>
      <c r="G843" t="s">
        <v>142</v>
      </c>
      <c r="H843" t="s">
        <v>96</v>
      </c>
      <c r="I843" s="4" t="str">
        <f t="shared" si="66"/>
        <v>United States</v>
      </c>
      <c r="J843" s="4" t="str">
        <f t="shared" si="65"/>
        <v>New York City, New York (United States)</v>
      </c>
      <c r="K843" s="4" t="str">
        <f t="shared" si="67"/>
        <v>New York City, New York (US)</v>
      </c>
      <c r="L843" s="4" t="str">
        <f t="shared" si="68"/>
        <v>125136</v>
      </c>
      <c r="M843" s="7" t="str">
        <f t="shared" si="69"/>
        <v>2014</v>
      </c>
    </row>
    <row r="844" spans="2:13" x14ac:dyDescent="0.3">
      <c r="B844" s="3" t="s">
        <v>8</v>
      </c>
      <c r="C844" s="4" t="s">
        <v>21</v>
      </c>
      <c r="D844" t="s">
        <v>1090</v>
      </c>
      <c r="E844" t="s">
        <v>48</v>
      </c>
      <c r="F844" t="s">
        <v>141</v>
      </c>
      <c r="G844" t="s">
        <v>142</v>
      </c>
      <c r="H844" t="s">
        <v>96</v>
      </c>
      <c r="I844" s="4" t="str">
        <f t="shared" si="66"/>
        <v>United States</v>
      </c>
      <c r="J844" s="4" t="str">
        <f t="shared" si="65"/>
        <v>New York City, New York (United States)</v>
      </c>
      <c r="K844" s="4" t="str">
        <f t="shared" si="67"/>
        <v>New York City, New York (US)</v>
      </c>
      <c r="L844" s="4" t="str">
        <f t="shared" si="68"/>
        <v>131149</v>
      </c>
      <c r="M844" s="7" t="str">
        <f t="shared" si="69"/>
        <v>2016</v>
      </c>
    </row>
    <row r="845" spans="2:13" x14ac:dyDescent="0.3">
      <c r="B845" s="3" t="s">
        <v>17</v>
      </c>
      <c r="C845" s="4" t="s">
        <v>13</v>
      </c>
      <c r="D845" t="s">
        <v>1091</v>
      </c>
      <c r="E845" t="s">
        <v>48</v>
      </c>
      <c r="F845" t="s">
        <v>141</v>
      </c>
      <c r="G845" t="s">
        <v>142</v>
      </c>
      <c r="H845" t="s">
        <v>96</v>
      </c>
      <c r="I845" s="4" t="str">
        <f t="shared" si="66"/>
        <v>United States</v>
      </c>
      <c r="J845" s="4" t="str">
        <f t="shared" si="65"/>
        <v>New York City, New York (United States)</v>
      </c>
      <c r="K845" s="4" t="str">
        <f t="shared" si="67"/>
        <v>New York City, New York (US)</v>
      </c>
      <c r="L845" s="4" t="str">
        <f t="shared" si="68"/>
        <v>101483</v>
      </c>
      <c r="M845" s="7" t="str">
        <f t="shared" si="69"/>
        <v>2017</v>
      </c>
    </row>
    <row r="846" spans="2:13" x14ac:dyDescent="0.3">
      <c r="B846" s="3" t="s">
        <v>8</v>
      </c>
      <c r="C846" s="4" t="s">
        <v>9</v>
      </c>
      <c r="D846" t="s">
        <v>1092</v>
      </c>
      <c r="E846" t="s">
        <v>48</v>
      </c>
      <c r="F846" t="s">
        <v>49</v>
      </c>
      <c r="G846" t="s">
        <v>50</v>
      </c>
      <c r="H846" t="s">
        <v>51</v>
      </c>
      <c r="I846" s="4" t="str">
        <f t="shared" si="66"/>
        <v>United States</v>
      </c>
      <c r="J846" s="4" t="str">
        <f t="shared" si="65"/>
        <v>Los Angeles, California (United States)</v>
      </c>
      <c r="K846" s="4" t="str">
        <f t="shared" si="67"/>
        <v>Los Angeles, California (US)</v>
      </c>
      <c r="L846" s="4" t="str">
        <f t="shared" si="68"/>
        <v>130204</v>
      </c>
      <c r="M846" s="7" t="str">
        <f t="shared" si="69"/>
        <v>2015</v>
      </c>
    </row>
    <row r="847" spans="2:13" x14ac:dyDescent="0.3">
      <c r="B847" s="3" t="s">
        <v>17</v>
      </c>
      <c r="C847" s="4" t="s">
        <v>9</v>
      </c>
      <c r="D847" t="s">
        <v>1093</v>
      </c>
      <c r="E847" t="s">
        <v>48</v>
      </c>
      <c r="F847" t="s">
        <v>49</v>
      </c>
      <c r="G847" t="s">
        <v>50</v>
      </c>
      <c r="H847" t="s">
        <v>51</v>
      </c>
      <c r="I847" s="4" t="str">
        <f t="shared" si="66"/>
        <v>United States</v>
      </c>
      <c r="J847" s="4" t="str">
        <f t="shared" si="65"/>
        <v>Los Angeles, California (United States)</v>
      </c>
      <c r="K847" s="4" t="str">
        <f t="shared" si="67"/>
        <v>Los Angeles, California (US)</v>
      </c>
      <c r="L847" s="4" t="str">
        <f t="shared" si="68"/>
        <v>110527</v>
      </c>
      <c r="M847" s="7" t="str">
        <f t="shared" si="69"/>
        <v>2014</v>
      </c>
    </row>
    <row r="848" spans="2:13" x14ac:dyDescent="0.3">
      <c r="B848" s="3" t="s">
        <v>8</v>
      </c>
      <c r="C848" s="4" t="s">
        <v>21</v>
      </c>
      <c r="D848" t="s">
        <v>1094</v>
      </c>
      <c r="E848" t="s">
        <v>48</v>
      </c>
      <c r="F848" t="s">
        <v>49</v>
      </c>
      <c r="G848" t="s">
        <v>50</v>
      </c>
      <c r="H848" t="s">
        <v>51</v>
      </c>
      <c r="I848" s="4" t="str">
        <f t="shared" si="66"/>
        <v>United States</v>
      </c>
      <c r="J848" s="4" t="str">
        <f t="shared" si="65"/>
        <v>Los Angeles, California (United States)</v>
      </c>
      <c r="K848" s="4" t="str">
        <f t="shared" si="67"/>
        <v>Los Angeles, California (US)</v>
      </c>
      <c r="L848" s="4" t="str">
        <f t="shared" si="68"/>
        <v>152807</v>
      </c>
      <c r="M848" s="7" t="str">
        <f t="shared" si="69"/>
        <v>2017</v>
      </c>
    </row>
    <row r="849" spans="2:13" x14ac:dyDescent="0.3">
      <c r="B849" s="3" t="s">
        <v>17</v>
      </c>
      <c r="C849" s="4" t="s">
        <v>29</v>
      </c>
      <c r="D849" t="s">
        <v>1095</v>
      </c>
      <c r="E849" t="s">
        <v>48</v>
      </c>
      <c r="F849" t="s">
        <v>49</v>
      </c>
      <c r="G849" t="s">
        <v>50</v>
      </c>
      <c r="H849" t="s">
        <v>51</v>
      </c>
      <c r="I849" s="4" t="str">
        <f t="shared" si="66"/>
        <v>United States</v>
      </c>
      <c r="J849" s="4" t="str">
        <f t="shared" si="65"/>
        <v>Los Angeles, California (United States)</v>
      </c>
      <c r="K849" s="4" t="str">
        <f t="shared" si="67"/>
        <v>Los Angeles, California (US)</v>
      </c>
      <c r="L849" s="4" t="str">
        <f t="shared" si="68"/>
        <v>133270</v>
      </c>
      <c r="M849" s="7" t="str">
        <f t="shared" si="69"/>
        <v>2014</v>
      </c>
    </row>
    <row r="850" spans="2:13" x14ac:dyDescent="0.3">
      <c r="B850" s="3" t="s">
        <v>17</v>
      </c>
      <c r="C850" s="4" t="s">
        <v>13</v>
      </c>
      <c r="D850" t="s">
        <v>1096</v>
      </c>
      <c r="E850" t="s">
        <v>48</v>
      </c>
      <c r="F850" t="s">
        <v>612</v>
      </c>
      <c r="G850" t="s">
        <v>43</v>
      </c>
      <c r="H850" t="s">
        <v>44</v>
      </c>
      <c r="I850" s="4" t="str">
        <f t="shared" si="66"/>
        <v>United States</v>
      </c>
      <c r="J850" s="4" t="str">
        <f t="shared" si="65"/>
        <v>Louisville, Kentucky (United States)</v>
      </c>
      <c r="K850" s="4" t="str">
        <f t="shared" si="67"/>
        <v>Louisville, Kentucky (US)</v>
      </c>
      <c r="L850" s="4" t="str">
        <f t="shared" si="68"/>
        <v>155670</v>
      </c>
      <c r="M850" s="7" t="str">
        <f t="shared" si="69"/>
        <v>2016</v>
      </c>
    </row>
    <row r="851" spans="2:13" x14ac:dyDescent="0.3">
      <c r="B851" s="3" t="s">
        <v>17</v>
      </c>
      <c r="C851" s="4" t="s">
        <v>21</v>
      </c>
      <c r="D851" t="s">
        <v>1097</v>
      </c>
      <c r="E851" t="s">
        <v>48</v>
      </c>
      <c r="F851" t="s">
        <v>612</v>
      </c>
      <c r="G851" t="s">
        <v>43</v>
      </c>
      <c r="H851" t="s">
        <v>44</v>
      </c>
      <c r="I851" s="4" t="str">
        <f t="shared" si="66"/>
        <v>United States</v>
      </c>
      <c r="J851" s="4" t="str">
        <f t="shared" si="65"/>
        <v>Louisville, Kentucky (United States)</v>
      </c>
      <c r="K851" s="4" t="str">
        <f t="shared" si="67"/>
        <v>Louisville, Kentucky (US)</v>
      </c>
      <c r="L851" s="4" t="str">
        <f t="shared" si="68"/>
        <v>157406</v>
      </c>
      <c r="M851" s="7" t="str">
        <f t="shared" si="69"/>
        <v>2014</v>
      </c>
    </row>
    <row r="852" spans="2:13" x14ac:dyDescent="0.3">
      <c r="B852" s="3" t="s">
        <v>8</v>
      </c>
      <c r="C852" s="4" t="s">
        <v>13</v>
      </c>
      <c r="D852" t="s">
        <v>1098</v>
      </c>
      <c r="E852" t="s">
        <v>48</v>
      </c>
      <c r="F852" t="s">
        <v>1099</v>
      </c>
      <c r="G852" t="s">
        <v>229</v>
      </c>
      <c r="H852" t="s">
        <v>96</v>
      </c>
      <c r="I852" s="4" t="str">
        <f t="shared" si="66"/>
        <v>United States</v>
      </c>
      <c r="J852" s="4" t="str">
        <f t="shared" si="65"/>
        <v>Lorain, Ohio (United States)</v>
      </c>
      <c r="K852" s="4" t="str">
        <f t="shared" si="67"/>
        <v>Lorain, Ohio (US)</v>
      </c>
      <c r="L852" s="4" t="str">
        <f t="shared" si="68"/>
        <v>139094</v>
      </c>
      <c r="M852" s="7" t="str">
        <f t="shared" si="69"/>
        <v>2015</v>
      </c>
    </row>
    <row r="853" spans="2:13" x14ac:dyDescent="0.3">
      <c r="B853" s="3" t="s">
        <v>17</v>
      </c>
      <c r="C853" s="4" t="s">
        <v>21</v>
      </c>
      <c r="D853" t="s">
        <v>1100</v>
      </c>
      <c r="E853" t="s">
        <v>48</v>
      </c>
      <c r="F853" t="s">
        <v>1101</v>
      </c>
      <c r="G853" t="s">
        <v>339</v>
      </c>
      <c r="H853" t="s">
        <v>96</v>
      </c>
      <c r="I853" s="4" t="str">
        <f t="shared" si="66"/>
        <v>United States</v>
      </c>
      <c r="J853" s="4" t="str">
        <f t="shared" si="65"/>
        <v>Linden, New Jersey (United States)</v>
      </c>
      <c r="K853" s="4" t="str">
        <f t="shared" si="67"/>
        <v>Linden, New Jersey (US)</v>
      </c>
      <c r="L853" s="4" t="str">
        <f t="shared" si="68"/>
        <v>168837</v>
      </c>
      <c r="M853" s="7" t="str">
        <f t="shared" si="69"/>
        <v>2017</v>
      </c>
    </row>
    <row r="854" spans="2:13" x14ac:dyDescent="0.3">
      <c r="B854" s="3" t="s">
        <v>17</v>
      </c>
      <c r="C854" s="4" t="s">
        <v>13</v>
      </c>
      <c r="D854" t="s">
        <v>1102</v>
      </c>
      <c r="E854" t="s">
        <v>48</v>
      </c>
      <c r="F854" t="s">
        <v>1103</v>
      </c>
      <c r="G854" t="s">
        <v>50</v>
      </c>
      <c r="H854" t="s">
        <v>51</v>
      </c>
      <c r="I854" s="4" t="str">
        <f t="shared" si="66"/>
        <v>United States</v>
      </c>
      <c r="J854" s="4" t="str">
        <f t="shared" si="65"/>
        <v>Salinas, California (United States)</v>
      </c>
      <c r="K854" s="4" t="str">
        <f t="shared" si="67"/>
        <v>Salinas, California (US)</v>
      </c>
      <c r="L854" s="4" t="str">
        <f t="shared" si="68"/>
        <v>116715</v>
      </c>
      <c r="M854" s="7" t="str">
        <f t="shared" si="69"/>
        <v>2017</v>
      </c>
    </row>
    <row r="855" spans="2:13" x14ac:dyDescent="0.3">
      <c r="B855" s="3" t="s">
        <v>8</v>
      </c>
      <c r="C855" s="4" t="s">
        <v>18</v>
      </c>
      <c r="D855" t="s">
        <v>1104</v>
      </c>
      <c r="E855" t="s">
        <v>48</v>
      </c>
      <c r="F855" t="s">
        <v>1103</v>
      </c>
      <c r="G855" t="s">
        <v>50</v>
      </c>
      <c r="H855" t="s">
        <v>51</v>
      </c>
      <c r="I855" s="4" t="str">
        <f t="shared" si="66"/>
        <v>United States</v>
      </c>
      <c r="J855" s="4" t="str">
        <f t="shared" si="65"/>
        <v>Salinas, California (United States)</v>
      </c>
      <c r="K855" s="4" t="str">
        <f t="shared" si="67"/>
        <v>Salinas, California (US)</v>
      </c>
      <c r="L855" s="4" t="str">
        <f t="shared" si="68"/>
        <v>135622</v>
      </c>
      <c r="M855" s="7" t="str">
        <f t="shared" si="69"/>
        <v>2015</v>
      </c>
    </row>
    <row r="856" spans="2:13" x14ac:dyDescent="0.3">
      <c r="B856" s="3" t="s">
        <v>8</v>
      </c>
      <c r="C856" s="4" t="s">
        <v>29</v>
      </c>
      <c r="D856" t="s">
        <v>1105</v>
      </c>
      <c r="E856" t="s">
        <v>48</v>
      </c>
      <c r="F856" t="s">
        <v>167</v>
      </c>
      <c r="G856" t="s">
        <v>617</v>
      </c>
      <c r="H856" t="s">
        <v>44</v>
      </c>
      <c r="I856" s="4" t="str">
        <f t="shared" si="66"/>
        <v>United States</v>
      </c>
      <c r="J856" s="4" t="str">
        <f t="shared" si="65"/>
        <v>Jackson, Mississippi (United States)</v>
      </c>
      <c r="K856" s="4" t="str">
        <f t="shared" si="67"/>
        <v>Jackson, Mississippi (US)</v>
      </c>
      <c r="L856" s="4" t="str">
        <f t="shared" si="68"/>
        <v>107349</v>
      </c>
      <c r="M856" s="7" t="str">
        <f t="shared" si="69"/>
        <v>2015</v>
      </c>
    </row>
    <row r="857" spans="2:13" x14ac:dyDescent="0.3">
      <c r="B857" s="3" t="s">
        <v>17</v>
      </c>
      <c r="C857" s="4" t="s">
        <v>29</v>
      </c>
      <c r="D857" t="s">
        <v>1106</v>
      </c>
      <c r="E857" t="s">
        <v>48</v>
      </c>
      <c r="F857" t="s">
        <v>141</v>
      </c>
      <c r="G857" t="s">
        <v>142</v>
      </c>
      <c r="H857" t="s">
        <v>96</v>
      </c>
      <c r="I857" s="4" t="str">
        <f t="shared" si="66"/>
        <v>United States</v>
      </c>
      <c r="J857" s="4" t="str">
        <f t="shared" si="65"/>
        <v>New York City, New York (United States)</v>
      </c>
      <c r="K857" s="4" t="str">
        <f t="shared" si="67"/>
        <v>New York City, New York (US)</v>
      </c>
      <c r="L857" s="4" t="str">
        <f t="shared" si="68"/>
        <v>139017</v>
      </c>
      <c r="M857" s="7" t="str">
        <f t="shared" si="69"/>
        <v>2014</v>
      </c>
    </row>
    <row r="858" spans="2:13" x14ac:dyDescent="0.3">
      <c r="B858" s="3" t="s">
        <v>17</v>
      </c>
      <c r="C858" s="4" t="s">
        <v>13</v>
      </c>
      <c r="D858" t="s">
        <v>1107</v>
      </c>
      <c r="E858" t="s">
        <v>48</v>
      </c>
      <c r="F858" t="s">
        <v>141</v>
      </c>
      <c r="G858" t="s">
        <v>142</v>
      </c>
      <c r="H858" t="s">
        <v>96</v>
      </c>
      <c r="I858" s="4" t="str">
        <f t="shared" si="66"/>
        <v>United States</v>
      </c>
      <c r="J858" s="4" t="str">
        <f t="shared" si="65"/>
        <v>New York City, New York (United States)</v>
      </c>
      <c r="K858" s="4" t="str">
        <f t="shared" si="67"/>
        <v>New York City, New York (US)</v>
      </c>
      <c r="L858" s="4" t="str">
        <f t="shared" si="68"/>
        <v>141817</v>
      </c>
      <c r="M858" s="7" t="str">
        <f t="shared" si="69"/>
        <v>2014</v>
      </c>
    </row>
    <row r="859" spans="2:13" x14ac:dyDescent="0.3">
      <c r="B859" s="3" t="s">
        <v>8</v>
      </c>
      <c r="C859" s="4" t="s">
        <v>9</v>
      </c>
      <c r="D859" t="s">
        <v>1108</v>
      </c>
      <c r="E859" t="s">
        <v>48</v>
      </c>
      <c r="F859" t="s">
        <v>141</v>
      </c>
      <c r="G859" t="s">
        <v>142</v>
      </c>
      <c r="H859" t="s">
        <v>96</v>
      </c>
      <c r="I859" s="4" t="str">
        <f t="shared" si="66"/>
        <v>United States</v>
      </c>
      <c r="J859" s="4" t="str">
        <f t="shared" si="65"/>
        <v>New York City, New York (United States)</v>
      </c>
      <c r="K859" s="4" t="str">
        <f t="shared" si="67"/>
        <v>New York City, New York (US)</v>
      </c>
      <c r="L859" s="4" t="str">
        <f t="shared" si="68"/>
        <v>130785</v>
      </c>
      <c r="M859" s="7" t="str">
        <f t="shared" si="69"/>
        <v>2015</v>
      </c>
    </row>
    <row r="860" spans="2:13" x14ac:dyDescent="0.3">
      <c r="B860" s="3" t="s">
        <v>17</v>
      </c>
      <c r="C860" s="4" t="s">
        <v>9</v>
      </c>
      <c r="D860" t="s">
        <v>1109</v>
      </c>
      <c r="E860" t="s">
        <v>48</v>
      </c>
      <c r="F860" t="s">
        <v>141</v>
      </c>
      <c r="G860" t="s">
        <v>142</v>
      </c>
      <c r="H860" t="s">
        <v>96</v>
      </c>
      <c r="I860" s="4" t="str">
        <f t="shared" si="66"/>
        <v>United States</v>
      </c>
      <c r="J860" s="4" t="str">
        <f t="shared" si="65"/>
        <v>New York City, New York (United States)</v>
      </c>
      <c r="K860" s="4" t="str">
        <f t="shared" si="67"/>
        <v>New York City, New York (US)</v>
      </c>
      <c r="L860" s="4" t="str">
        <f t="shared" si="68"/>
        <v>110254</v>
      </c>
      <c r="M860" s="7" t="str">
        <f t="shared" si="69"/>
        <v>2016</v>
      </c>
    </row>
    <row r="861" spans="2:13" x14ac:dyDescent="0.3">
      <c r="B861" s="3" t="s">
        <v>8</v>
      </c>
      <c r="C861" s="4" t="s">
        <v>13</v>
      </c>
      <c r="D861" t="s">
        <v>1110</v>
      </c>
      <c r="E861" t="s">
        <v>48</v>
      </c>
      <c r="F861" t="s">
        <v>141</v>
      </c>
      <c r="G861" t="s">
        <v>142</v>
      </c>
      <c r="H861" t="s">
        <v>96</v>
      </c>
      <c r="I861" s="4" t="str">
        <f t="shared" si="66"/>
        <v>United States</v>
      </c>
      <c r="J861" s="4" t="str">
        <f t="shared" si="65"/>
        <v>New York City, New York (United States)</v>
      </c>
      <c r="K861" s="4" t="str">
        <f t="shared" si="67"/>
        <v>New York City, New York (US)</v>
      </c>
      <c r="L861" s="4" t="str">
        <f t="shared" si="68"/>
        <v>158057</v>
      </c>
      <c r="M861" s="7" t="str">
        <f t="shared" si="69"/>
        <v>2014</v>
      </c>
    </row>
    <row r="862" spans="2:13" x14ac:dyDescent="0.3">
      <c r="B862" s="3" t="s">
        <v>17</v>
      </c>
      <c r="C862" s="4" t="s">
        <v>9</v>
      </c>
      <c r="D862" t="s">
        <v>1111</v>
      </c>
      <c r="E862" t="s">
        <v>48</v>
      </c>
      <c r="F862" t="s">
        <v>1112</v>
      </c>
      <c r="G862" t="s">
        <v>339</v>
      </c>
      <c r="H862" t="s">
        <v>96</v>
      </c>
      <c r="I862" s="4" t="str">
        <f t="shared" si="66"/>
        <v>United States</v>
      </c>
      <c r="J862" s="4" t="str">
        <f t="shared" si="65"/>
        <v>New Brunswick, New Jersey (United States)</v>
      </c>
      <c r="K862" s="4" t="str">
        <f t="shared" si="67"/>
        <v>New Brunswick, New Jersey (US)</v>
      </c>
      <c r="L862" s="4" t="str">
        <f t="shared" si="68"/>
        <v>146024</v>
      </c>
      <c r="M862" s="7" t="str">
        <f t="shared" si="69"/>
        <v>2017</v>
      </c>
    </row>
    <row r="863" spans="2:13" x14ac:dyDescent="0.3">
      <c r="B863" s="3" t="s">
        <v>17</v>
      </c>
      <c r="C863" s="4" t="s">
        <v>13</v>
      </c>
      <c r="D863" t="s">
        <v>1113</v>
      </c>
      <c r="E863" t="s">
        <v>48</v>
      </c>
      <c r="F863" t="s">
        <v>1112</v>
      </c>
      <c r="G863" t="s">
        <v>339</v>
      </c>
      <c r="H863" t="s">
        <v>96</v>
      </c>
      <c r="I863" s="4" t="str">
        <f t="shared" si="66"/>
        <v>United States</v>
      </c>
      <c r="J863" s="4" t="str">
        <f t="shared" si="65"/>
        <v>New Brunswick, New Jersey (United States)</v>
      </c>
      <c r="K863" s="4" t="str">
        <f t="shared" si="67"/>
        <v>New Brunswick, New Jersey (US)</v>
      </c>
      <c r="L863" s="4" t="str">
        <f t="shared" si="68"/>
        <v>129686</v>
      </c>
      <c r="M863" s="7" t="str">
        <f t="shared" si="69"/>
        <v>2016</v>
      </c>
    </row>
    <row r="864" spans="2:13" x14ac:dyDescent="0.3">
      <c r="B864" s="3" t="s">
        <v>8</v>
      </c>
      <c r="C864" s="4" t="s">
        <v>13</v>
      </c>
      <c r="D864" t="s">
        <v>1114</v>
      </c>
      <c r="E864" t="s">
        <v>48</v>
      </c>
      <c r="F864" t="s">
        <v>86</v>
      </c>
      <c r="G864" t="s">
        <v>50</v>
      </c>
      <c r="H864" t="s">
        <v>51</v>
      </c>
      <c r="I864" s="4" t="str">
        <f t="shared" si="66"/>
        <v>United States</v>
      </c>
      <c r="J864" s="4" t="str">
        <f t="shared" si="65"/>
        <v>San Francisco, California (United States)</v>
      </c>
      <c r="K864" s="4" t="str">
        <f t="shared" si="67"/>
        <v>San Francisco, California (US)</v>
      </c>
      <c r="L864" s="4" t="str">
        <f t="shared" si="68"/>
        <v>118976</v>
      </c>
      <c r="M864" s="7" t="str">
        <f t="shared" si="69"/>
        <v>2014</v>
      </c>
    </row>
    <row r="865" spans="2:13" x14ac:dyDescent="0.3">
      <c r="B865" s="3" t="s">
        <v>8</v>
      </c>
      <c r="C865" s="4" t="s">
        <v>29</v>
      </c>
      <c r="D865" t="s">
        <v>1115</v>
      </c>
      <c r="E865" t="s">
        <v>48</v>
      </c>
      <c r="F865" t="s">
        <v>86</v>
      </c>
      <c r="G865" t="s">
        <v>50</v>
      </c>
      <c r="H865" t="s">
        <v>51</v>
      </c>
      <c r="I865" s="4" t="str">
        <f t="shared" si="66"/>
        <v>United States</v>
      </c>
      <c r="J865" s="4" t="str">
        <f t="shared" si="65"/>
        <v>San Francisco, California (United States)</v>
      </c>
      <c r="K865" s="4" t="str">
        <f t="shared" si="67"/>
        <v>San Francisco, California (US)</v>
      </c>
      <c r="L865" s="4" t="str">
        <f t="shared" si="68"/>
        <v>105347</v>
      </c>
      <c r="M865" s="7" t="str">
        <f t="shared" si="69"/>
        <v>2015</v>
      </c>
    </row>
    <row r="866" spans="2:13" x14ac:dyDescent="0.3">
      <c r="B866" s="3" t="s">
        <v>17</v>
      </c>
      <c r="C866" s="4" t="s">
        <v>21</v>
      </c>
      <c r="D866" t="s">
        <v>1116</v>
      </c>
      <c r="E866" t="s">
        <v>48</v>
      </c>
      <c r="F866" t="s">
        <v>631</v>
      </c>
      <c r="G866" t="s">
        <v>54</v>
      </c>
      <c r="H866" t="s">
        <v>44</v>
      </c>
      <c r="I866" s="4" t="str">
        <f t="shared" si="66"/>
        <v>United States</v>
      </c>
      <c r="J866" s="4" t="str">
        <f t="shared" si="65"/>
        <v>Jacksonville, Florida (United States)</v>
      </c>
      <c r="K866" s="4" t="str">
        <f t="shared" si="67"/>
        <v>Jacksonville, Florida (US)</v>
      </c>
      <c r="L866" s="4" t="str">
        <f t="shared" si="68"/>
        <v>124667</v>
      </c>
      <c r="M866" s="7" t="str">
        <f t="shared" si="69"/>
        <v>2016</v>
      </c>
    </row>
    <row r="867" spans="2:13" x14ac:dyDescent="0.3">
      <c r="B867" s="3" t="s">
        <v>8</v>
      </c>
      <c r="C867" s="4" t="s">
        <v>13</v>
      </c>
      <c r="D867" t="s">
        <v>1117</v>
      </c>
      <c r="E867" t="s">
        <v>48</v>
      </c>
      <c r="F867" t="s">
        <v>631</v>
      </c>
      <c r="G867" t="s">
        <v>54</v>
      </c>
      <c r="H867" t="s">
        <v>44</v>
      </c>
      <c r="I867" s="4" t="str">
        <f t="shared" si="66"/>
        <v>United States</v>
      </c>
      <c r="J867" s="4" t="str">
        <f t="shared" si="65"/>
        <v>Jacksonville, Florida (United States)</v>
      </c>
      <c r="K867" s="4" t="str">
        <f t="shared" si="67"/>
        <v>Jacksonville, Florida (US)</v>
      </c>
      <c r="L867" s="4" t="str">
        <f t="shared" si="68"/>
        <v>111094</v>
      </c>
      <c r="M867" s="7" t="str">
        <f t="shared" si="69"/>
        <v>2015</v>
      </c>
    </row>
    <row r="868" spans="2:13" x14ac:dyDescent="0.3">
      <c r="B868" s="3" t="s">
        <v>17</v>
      </c>
      <c r="C868" s="4" t="s">
        <v>13</v>
      </c>
      <c r="D868" t="s">
        <v>1118</v>
      </c>
      <c r="E868" t="s">
        <v>48</v>
      </c>
      <c r="F868" t="s">
        <v>631</v>
      </c>
      <c r="G868" t="s">
        <v>54</v>
      </c>
      <c r="H868" t="s">
        <v>44</v>
      </c>
      <c r="I868" s="4" t="str">
        <f t="shared" si="66"/>
        <v>United States</v>
      </c>
      <c r="J868" s="4" t="str">
        <f t="shared" si="65"/>
        <v>Jacksonville, Florida (United States)</v>
      </c>
      <c r="K868" s="4" t="str">
        <f t="shared" si="67"/>
        <v>Jacksonville, Florida (US)</v>
      </c>
      <c r="L868" s="4" t="str">
        <f t="shared" si="68"/>
        <v>166317</v>
      </c>
      <c r="M868" s="7" t="str">
        <f t="shared" si="69"/>
        <v>2017</v>
      </c>
    </row>
    <row r="869" spans="2:13" x14ac:dyDescent="0.3">
      <c r="B869" s="3" t="s">
        <v>17</v>
      </c>
      <c r="C869" s="4" t="s">
        <v>21</v>
      </c>
      <c r="D869" t="s">
        <v>1119</v>
      </c>
      <c r="E869" t="s">
        <v>48</v>
      </c>
      <c r="F869" t="s">
        <v>163</v>
      </c>
      <c r="G869" t="s">
        <v>164</v>
      </c>
      <c r="H869" t="s">
        <v>44</v>
      </c>
      <c r="I869" s="4" t="str">
        <f t="shared" si="66"/>
        <v>United States</v>
      </c>
      <c r="J869" s="4" t="str">
        <f t="shared" si="65"/>
        <v>Springfield, Virginia (United States)</v>
      </c>
      <c r="K869" s="4" t="str">
        <f t="shared" si="67"/>
        <v>Springfield, Virginia (US)</v>
      </c>
      <c r="L869" s="4" t="str">
        <f t="shared" si="68"/>
        <v>154326</v>
      </c>
      <c r="M869" s="7" t="str">
        <f t="shared" si="69"/>
        <v>2015</v>
      </c>
    </row>
    <row r="870" spans="2:13" x14ac:dyDescent="0.3">
      <c r="B870" s="3" t="s">
        <v>17</v>
      </c>
      <c r="C870" s="4" t="s">
        <v>13</v>
      </c>
      <c r="D870" t="s">
        <v>1120</v>
      </c>
      <c r="E870" t="s">
        <v>48</v>
      </c>
      <c r="F870" t="s">
        <v>163</v>
      </c>
      <c r="G870" t="s">
        <v>164</v>
      </c>
      <c r="H870" t="s">
        <v>44</v>
      </c>
      <c r="I870" s="4" t="str">
        <f t="shared" si="66"/>
        <v>United States</v>
      </c>
      <c r="J870" s="4" t="str">
        <f t="shared" si="65"/>
        <v>Springfield, Virginia (United States)</v>
      </c>
      <c r="K870" s="4" t="str">
        <f t="shared" si="67"/>
        <v>Springfield, Virginia (US)</v>
      </c>
      <c r="L870" s="4" t="str">
        <f t="shared" si="68"/>
        <v>102008</v>
      </c>
      <c r="M870" s="7" t="str">
        <f t="shared" si="69"/>
        <v>2014</v>
      </c>
    </row>
    <row r="871" spans="2:13" x14ac:dyDescent="0.3">
      <c r="B871" s="3" t="s">
        <v>17</v>
      </c>
      <c r="C871" s="4" t="s">
        <v>9</v>
      </c>
      <c r="D871" t="s">
        <v>1121</v>
      </c>
      <c r="E871" t="s">
        <v>48</v>
      </c>
      <c r="F871" t="s">
        <v>94</v>
      </c>
      <c r="G871" t="s">
        <v>95</v>
      </c>
      <c r="H871" t="s">
        <v>96</v>
      </c>
      <c r="I871" s="4" t="str">
        <f t="shared" si="66"/>
        <v>United States</v>
      </c>
      <c r="J871" s="4" t="str">
        <f t="shared" si="65"/>
        <v>Philadelphia, Pennsylvania (United States)</v>
      </c>
      <c r="K871" s="4" t="str">
        <f t="shared" si="67"/>
        <v>Philadelphia, Pennsylvania (US)</v>
      </c>
      <c r="L871" s="4" t="str">
        <f t="shared" si="68"/>
        <v>120474</v>
      </c>
      <c r="M871" s="7" t="str">
        <f t="shared" si="69"/>
        <v>2014</v>
      </c>
    </row>
    <row r="872" spans="2:13" x14ac:dyDescent="0.3">
      <c r="B872" s="3" t="s">
        <v>17</v>
      </c>
      <c r="C872" s="4" t="s">
        <v>29</v>
      </c>
      <c r="D872" t="s">
        <v>1122</v>
      </c>
      <c r="E872" t="s">
        <v>48</v>
      </c>
      <c r="F872" t="s">
        <v>1029</v>
      </c>
      <c r="G872" t="s">
        <v>95</v>
      </c>
      <c r="H872" t="s">
        <v>96</v>
      </c>
      <c r="I872" s="4" t="str">
        <f t="shared" si="66"/>
        <v>United States</v>
      </c>
      <c r="J872" s="4" t="str">
        <f t="shared" si="65"/>
        <v>Lancaster, Pennsylvania (United States)</v>
      </c>
      <c r="K872" s="4" t="str">
        <f t="shared" si="67"/>
        <v>Lancaster, Pennsylvania (US)</v>
      </c>
      <c r="L872" s="4" t="str">
        <f t="shared" si="68"/>
        <v>104773</v>
      </c>
      <c r="M872" s="7" t="str">
        <f t="shared" si="69"/>
        <v>2014</v>
      </c>
    </row>
    <row r="873" spans="2:13" x14ac:dyDescent="0.3">
      <c r="B873" s="3" t="s">
        <v>17</v>
      </c>
      <c r="C873" s="4" t="s">
        <v>13</v>
      </c>
      <c r="D873" t="s">
        <v>1123</v>
      </c>
      <c r="E873" t="s">
        <v>48</v>
      </c>
      <c r="F873" t="s">
        <v>94</v>
      </c>
      <c r="G873" t="s">
        <v>95</v>
      </c>
      <c r="H873" t="s">
        <v>96</v>
      </c>
      <c r="I873" s="4" t="str">
        <f t="shared" si="66"/>
        <v>United States</v>
      </c>
      <c r="J873" s="4" t="str">
        <f t="shared" si="65"/>
        <v>Philadelphia, Pennsylvania (United States)</v>
      </c>
      <c r="K873" s="4" t="str">
        <f t="shared" si="67"/>
        <v>Philadelphia, Pennsylvania (US)</v>
      </c>
      <c r="L873" s="4" t="str">
        <f t="shared" si="68"/>
        <v>140774</v>
      </c>
      <c r="M873" s="7" t="str">
        <f t="shared" si="69"/>
        <v>2016</v>
      </c>
    </row>
    <row r="874" spans="2:13" x14ac:dyDescent="0.3">
      <c r="B874" s="3" t="s">
        <v>17</v>
      </c>
      <c r="C874" s="4" t="s">
        <v>9</v>
      </c>
      <c r="D874" t="s">
        <v>1124</v>
      </c>
      <c r="E874" t="s">
        <v>48</v>
      </c>
      <c r="F874" t="s">
        <v>94</v>
      </c>
      <c r="G874" t="s">
        <v>95</v>
      </c>
      <c r="H874" t="s">
        <v>96</v>
      </c>
      <c r="I874" s="4" t="str">
        <f t="shared" si="66"/>
        <v>United States</v>
      </c>
      <c r="J874" s="4" t="str">
        <f t="shared" si="65"/>
        <v>Philadelphia, Pennsylvania (United States)</v>
      </c>
      <c r="K874" s="4" t="str">
        <f t="shared" si="67"/>
        <v>Philadelphia, Pennsylvania (US)</v>
      </c>
      <c r="L874" s="4" t="str">
        <f t="shared" si="68"/>
        <v>139465</v>
      </c>
      <c r="M874" s="7" t="str">
        <f t="shared" si="69"/>
        <v>2017</v>
      </c>
    </row>
    <row r="875" spans="2:13" x14ac:dyDescent="0.3">
      <c r="B875" s="3" t="s">
        <v>8</v>
      </c>
      <c r="C875" s="4" t="s">
        <v>13</v>
      </c>
      <c r="D875" t="s">
        <v>1125</v>
      </c>
      <c r="E875" t="s">
        <v>48</v>
      </c>
      <c r="F875" t="s">
        <v>67</v>
      </c>
      <c r="G875" t="s">
        <v>1126</v>
      </c>
      <c r="H875" t="s">
        <v>96</v>
      </c>
      <c r="I875" s="4" t="str">
        <f t="shared" si="66"/>
        <v>United States</v>
      </c>
      <c r="J875" s="4" t="str">
        <f t="shared" si="65"/>
        <v>Concord, New Hampshire (United States)</v>
      </c>
      <c r="K875" s="4" t="str">
        <f t="shared" si="67"/>
        <v>Concord, New Hampshire (US)</v>
      </c>
      <c r="L875" s="4" t="str">
        <f t="shared" si="68"/>
        <v>100965</v>
      </c>
      <c r="M875" s="7" t="str">
        <f t="shared" si="69"/>
        <v>2016</v>
      </c>
    </row>
    <row r="876" spans="2:13" x14ac:dyDescent="0.3">
      <c r="B876" s="3" t="s">
        <v>17</v>
      </c>
      <c r="C876" s="4" t="s">
        <v>9</v>
      </c>
      <c r="D876" t="s">
        <v>1127</v>
      </c>
      <c r="E876" t="s">
        <v>48</v>
      </c>
      <c r="F876" t="s">
        <v>141</v>
      </c>
      <c r="G876" t="s">
        <v>142</v>
      </c>
      <c r="H876" t="s">
        <v>96</v>
      </c>
      <c r="I876" s="4" t="str">
        <f t="shared" si="66"/>
        <v>United States</v>
      </c>
      <c r="J876" s="4" t="str">
        <f t="shared" si="65"/>
        <v>New York City, New York (United States)</v>
      </c>
      <c r="K876" s="4" t="str">
        <f t="shared" si="67"/>
        <v>New York City, New York (US)</v>
      </c>
      <c r="L876" s="4" t="str">
        <f t="shared" si="68"/>
        <v>121034</v>
      </c>
      <c r="M876" s="7" t="str">
        <f t="shared" si="69"/>
        <v>2016</v>
      </c>
    </row>
    <row r="877" spans="2:13" x14ac:dyDescent="0.3">
      <c r="B877" s="3" t="s">
        <v>17</v>
      </c>
      <c r="C877" s="4" t="s">
        <v>29</v>
      </c>
      <c r="D877" t="s">
        <v>1128</v>
      </c>
      <c r="E877" t="s">
        <v>48</v>
      </c>
      <c r="F877" t="s">
        <v>141</v>
      </c>
      <c r="G877" t="s">
        <v>142</v>
      </c>
      <c r="H877" t="s">
        <v>96</v>
      </c>
      <c r="I877" s="4" t="str">
        <f t="shared" si="66"/>
        <v>United States</v>
      </c>
      <c r="J877" s="4" t="str">
        <f t="shared" si="65"/>
        <v>New York City, New York (United States)</v>
      </c>
      <c r="K877" s="4" t="str">
        <f t="shared" si="67"/>
        <v>New York City, New York (US)</v>
      </c>
      <c r="L877" s="4" t="str">
        <f t="shared" si="68"/>
        <v>149461</v>
      </c>
      <c r="M877" s="7" t="str">
        <f t="shared" si="69"/>
        <v>2016</v>
      </c>
    </row>
    <row r="878" spans="2:13" x14ac:dyDescent="0.3">
      <c r="B878" s="3" t="s">
        <v>8</v>
      </c>
      <c r="C878" s="4" t="s">
        <v>13</v>
      </c>
      <c r="D878" t="s">
        <v>1129</v>
      </c>
      <c r="E878" t="s">
        <v>48</v>
      </c>
      <c r="F878" t="s">
        <v>217</v>
      </c>
      <c r="G878" t="s">
        <v>68</v>
      </c>
      <c r="H878" t="s">
        <v>44</v>
      </c>
      <c r="I878" s="4" t="str">
        <f t="shared" si="66"/>
        <v>United States</v>
      </c>
      <c r="J878" s="4" t="str">
        <f t="shared" si="65"/>
        <v>Charlotte, North Carolina (United States)</v>
      </c>
      <c r="K878" s="4" t="str">
        <f t="shared" si="67"/>
        <v>Charlotte, North Carolina (US)</v>
      </c>
      <c r="L878" s="4" t="str">
        <f t="shared" si="68"/>
        <v>158379</v>
      </c>
      <c r="M878" s="7" t="str">
        <f t="shared" si="69"/>
        <v>2017</v>
      </c>
    </row>
    <row r="879" spans="2:13" x14ac:dyDescent="0.3">
      <c r="B879" s="3" t="s">
        <v>17</v>
      </c>
      <c r="C879" s="4" t="s">
        <v>13</v>
      </c>
      <c r="D879" t="s">
        <v>1130</v>
      </c>
      <c r="E879" t="s">
        <v>48</v>
      </c>
      <c r="F879" t="s">
        <v>67</v>
      </c>
      <c r="G879" t="s">
        <v>1126</v>
      </c>
      <c r="H879" t="s">
        <v>96</v>
      </c>
      <c r="I879" s="4" t="str">
        <f t="shared" si="66"/>
        <v>United States</v>
      </c>
      <c r="J879" s="4" t="str">
        <f t="shared" si="65"/>
        <v>Concord, New Hampshire (United States)</v>
      </c>
      <c r="K879" s="4" t="str">
        <f t="shared" si="67"/>
        <v>Concord, New Hampshire (US)</v>
      </c>
      <c r="L879" s="4" t="str">
        <f t="shared" si="68"/>
        <v>116729</v>
      </c>
      <c r="M879" s="7" t="str">
        <f t="shared" si="69"/>
        <v>2016</v>
      </c>
    </row>
    <row r="880" spans="2:13" x14ac:dyDescent="0.3">
      <c r="B880" s="3" t="s">
        <v>17</v>
      </c>
      <c r="C880" s="4" t="s">
        <v>21</v>
      </c>
      <c r="D880" t="s">
        <v>1131</v>
      </c>
      <c r="E880" t="s">
        <v>48</v>
      </c>
      <c r="F880" t="s">
        <v>67</v>
      </c>
      <c r="G880" t="s">
        <v>1126</v>
      </c>
      <c r="H880" t="s">
        <v>96</v>
      </c>
      <c r="I880" s="4" t="str">
        <f t="shared" si="66"/>
        <v>United States</v>
      </c>
      <c r="J880" s="4" t="str">
        <f t="shared" si="65"/>
        <v>Concord, New Hampshire (United States)</v>
      </c>
      <c r="K880" s="4" t="str">
        <f t="shared" si="67"/>
        <v>Concord, New Hampshire (US)</v>
      </c>
      <c r="L880" s="4" t="str">
        <f t="shared" si="68"/>
        <v>164938</v>
      </c>
      <c r="M880" s="7" t="str">
        <f t="shared" si="69"/>
        <v>2016</v>
      </c>
    </row>
    <row r="881" spans="2:13" x14ac:dyDescent="0.3">
      <c r="B881" s="3" t="s">
        <v>17</v>
      </c>
      <c r="C881" s="4" t="s">
        <v>13</v>
      </c>
      <c r="D881" t="s">
        <v>1132</v>
      </c>
      <c r="E881" t="s">
        <v>48</v>
      </c>
      <c r="F881" t="s">
        <v>67</v>
      </c>
      <c r="G881" t="s">
        <v>1126</v>
      </c>
      <c r="H881" t="s">
        <v>96</v>
      </c>
      <c r="I881" s="4" t="str">
        <f t="shared" si="66"/>
        <v>United States</v>
      </c>
      <c r="J881" s="4" t="str">
        <f t="shared" si="65"/>
        <v>Concord, New Hampshire (United States)</v>
      </c>
      <c r="K881" s="4" t="str">
        <f t="shared" si="67"/>
        <v>Concord, New Hampshire (US)</v>
      </c>
      <c r="L881" s="4" t="str">
        <f t="shared" si="68"/>
        <v>165484</v>
      </c>
      <c r="M881" s="7" t="str">
        <f t="shared" si="69"/>
        <v>2016</v>
      </c>
    </row>
    <row r="882" spans="2:13" x14ac:dyDescent="0.3">
      <c r="B882" s="3" t="s">
        <v>8</v>
      </c>
      <c r="C882" s="4" t="s">
        <v>21</v>
      </c>
      <c r="D882" t="s">
        <v>1133</v>
      </c>
      <c r="E882" t="s">
        <v>48</v>
      </c>
      <c r="F882" t="s">
        <v>94</v>
      </c>
      <c r="G882" t="s">
        <v>95</v>
      </c>
      <c r="H882" t="s">
        <v>96</v>
      </c>
      <c r="I882" s="4" t="str">
        <f t="shared" si="66"/>
        <v>United States</v>
      </c>
      <c r="J882" s="4" t="str">
        <f t="shared" si="65"/>
        <v>Philadelphia, Pennsylvania (United States)</v>
      </c>
      <c r="K882" s="4" t="str">
        <f t="shared" si="67"/>
        <v>Philadelphia, Pennsylvania (US)</v>
      </c>
      <c r="L882" s="4" t="str">
        <f t="shared" si="68"/>
        <v>132612</v>
      </c>
      <c r="M882" s="7" t="str">
        <f t="shared" si="69"/>
        <v>2014</v>
      </c>
    </row>
    <row r="883" spans="2:13" x14ac:dyDescent="0.3">
      <c r="B883" s="3" t="s">
        <v>8</v>
      </c>
      <c r="C883" s="4" t="s">
        <v>21</v>
      </c>
      <c r="D883" t="s">
        <v>1134</v>
      </c>
      <c r="E883" t="s">
        <v>48</v>
      </c>
      <c r="F883" t="s">
        <v>141</v>
      </c>
      <c r="G883" t="s">
        <v>142</v>
      </c>
      <c r="H883" t="s">
        <v>96</v>
      </c>
      <c r="I883" s="4" t="str">
        <f t="shared" si="66"/>
        <v>United States</v>
      </c>
      <c r="J883" s="4" t="str">
        <f t="shared" si="65"/>
        <v>New York City, New York (United States)</v>
      </c>
      <c r="K883" s="4" t="str">
        <f t="shared" si="67"/>
        <v>New York City, New York (US)</v>
      </c>
      <c r="L883" s="4" t="str">
        <f t="shared" si="68"/>
        <v>161193</v>
      </c>
      <c r="M883" s="7" t="str">
        <f t="shared" si="69"/>
        <v>2017</v>
      </c>
    </row>
    <row r="884" spans="2:13" x14ac:dyDescent="0.3">
      <c r="B884" s="3" t="s">
        <v>17</v>
      </c>
      <c r="C884" s="4" t="s">
        <v>13</v>
      </c>
      <c r="D884" t="s">
        <v>1135</v>
      </c>
      <c r="E884" t="s">
        <v>48</v>
      </c>
      <c r="F884" t="s">
        <v>141</v>
      </c>
      <c r="G884" t="s">
        <v>142</v>
      </c>
      <c r="H884" t="s">
        <v>96</v>
      </c>
      <c r="I884" s="4" t="str">
        <f t="shared" si="66"/>
        <v>United States</v>
      </c>
      <c r="J884" s="4" t="str">
        <f t="shared" si="65"/>
        <v>New York City, New York (United States)</v>
      </c>
      <c r="K884" s="4" t="str">
        <f t="shared" si="67"/>
        <v>New York City, New York (US)</v>
      </c>
      <c r="L884" s="4" t="str">
        <f t="shared" si="68"/>
        <v>131597</v>
      </c>
      <c r="M884" s="7" t="str">
        <f t="shared" si="69"/>
        <v>2015</v>
      </c>
    </row>
    <row r="885" spans="2:13" x14ac:dyDescent="0.3">
      <c r="B885" s="3" t="s">
        <v>8</v>
      </c>
      <c r="C885" s="4" t="s">
        <v>29</v>
      </c>
      <c r="D885" t="s">
        <v>1136</v>
      </c>
      <c r="E885" t="s">
        <v>48</v>
      </c>
      <c r="F885" t="s">
        <v>163</v>
      </c>
      <c r="G885" t="s">
        <v>164</v>
      </c>
      <c r="H885" t="s">
        <v>44</v>
      </c>
      <c r="I885" s="4" t="str">
        <f t="shared" si="66"/>
        <v>United States</v>
      </c>
      <c r="J885" s="4" t="str">
        <f t="shared" si="65"/>
        <v>Springfield, Virginia (United States)</v>
      </c>
      <c r="K885" s="4" t="str">
        <f t="shared" si="67"/>
        <v>Springfield, Virginia (US)</v>
      </c>
      <c r="L885" s="4" t="str">
        <f t="shared" si="68"/>
        <v>164833</v>
      </c>
      <c r="M885" s="7" t="str">
        <f t="shared" si="69"/>
        <v>2015</v>
      </c>
    </row>
    <row r="886" spans="2:13" x14ac:dyDescent="0.3">
      <c r="B886" s="3" t="s">
        <v>8</v>
      </c>
      <c r="C886" s="4" t="s">
        <v>9</v>
      </c>
      <c r="D886" t="s">
        <v>1137</v>
      </c>
      <c r="E886" t="s">
        <v>48</v>
      </c>
      <c r="F886" t="s">
        <v>86</v>
      </c>
      <c r="G886" t="s">
        <v>50</v>
      </c>
      <c r="H886" t="s">
        <v>51</v>
      </c>
      <c r="I886" s="4" t="str">
        <f t="shared" si="66"/>
        <v>United States</v>
      </c>
      <c r="J886" s="4" t="str">
        <f t="shared" si="65"/>
        <v>San Francisco, California (United States)</v>
      </c>
      <c r="K886" s="4" t="str">
        <f t="shared" si="67"/>
        <v>San Francisco, California (US)</v>
      </c>
      <c r="L886" s="4" t="str">
        <f t="shared" si="68"/>
        <v>125423</v>
      </c>
      <c r="M886" s="7" t="str">
        <f t="shared" si="69"/>
        <v>2015</v>
      </c>
    </row>
    <row r="887" spans="2:13" x14ac:dyDescent="0.3">
      <c r="B887" s="3" t="s">
        <v>17</v>
      </c>
      <c r="C887" s="4" t="s">
        <v>21</v>
      </c>
      <c r="D887" t="s">
        <v>1138</v>
      </c>
      <c r="E887" t="s">
        <v>48</v>
      </c>
      <c r="F887" t="s">
        <v>375</v>
      </c>
      <c r="G887" t="s">
        <v>129</v>
      </c>
      <c r="H887" t="s">
        <v>75</v>
      </c>
      <c r="I887" s="4" t="str">
        <f t="shared" si="66"/>
        <v>United States</v>
      </c>
      <c r="J887" s="4" t="str">
        <f t="shared" si="65"/>
        <v>Detroit, Michigan (United States)</v>
      </c>
      <c r="K887" s="4" t="str">
        <f t="shared" si="67"/>
        <v>Detroit, Michigan (US)</v>
      </c>
      <c r="L887" s="4" t="str">
        <f t="shared" si="68"/>
        <v>130379</v>
      </c>
      <c r="M887" s="7" t="str">
        <f t="shared" si="69"/>
        <v>2014</v>
      </c>
    </row>
    <row r="888" spans="2:13" x14ac:dyDescent="0.3">
      <c r="B888" s="3" t="s">
        <v>8</v>
      </c>
      <c r="C888" s="4" t="s">
        <v>29</v>
      </c>
      <c r="D888" t="s">
        <v>1139</v>
      </c>
      <c r="E888" t="s">
        <v>48</v>
      </c>
      <c r="F888" t="s">
        <v>190</v>
      </c>
      <c r="G888" t="s">
        <v>142</v>
      </c>
      <c r="H888" t="s">
        <v>96</v>
      </c>
      <c r="I888" s="4" t="str">
        <f t="shared" si="66"/>
        <v>United States</v>
      </c>
      <c r="J888" s="4" t="str">
        <f t="shared" si="65"/>
        <v>Rochester, New York (United States)</v>
      </c>
      <c r="K888" s="4" t="str">
        <f t="shared" si="67"/>
        <v>Rochester, New York (US)</v>
      </c>
      <c r="L888" s="4" t="str">
        <f t="shared" si="68"/>
        <v>168956</v>
      </c>
      <c r="M888" s="7" t="str">
        <f t="shared" si="69"/>
        <v>2016</v>
      </c>
    </row>
    <row r="889" spans="2:13" x14ac:dyDescent="0.3">
      <c r="B889" s="3" t="s">
        <v>8</v>
      </c>
      <c r="C889" s="4" t="s">
        <v>13</v>
      </c>
      <c r="D889" t="s">
        <v>1140</v>
      </c>
      <c r="E889" t="s">
        <v>48</v>
      </c>
      <c r="F889" t="s">
        <v>49</v>
      </c>
      <c r="G889" t="s">
        <v>50</v>
      </c>
      <c r="H889" t="s">
        <v>51</v>
      </c>
      <c r="I889" s="4" t="str">
        <f t="shared" si="66"/>
        <v>United States</v>
      </c>
      <c r="J889" s="4" t="str">
        <f t="shared" si="65"/>
        <v>Los Angeles, California (United States)</v>
      </c>
      <c r="K889" s="4" t="str">
        <f t="shared" si="67"/>
        <v>Los Angeles, California (US)</v>
      </c>
      <c r="L889" s="4" t="str">
        <f t="shared" si="68"/>
        <v>167507</v>
      </c>
      <c r="M889" s="7" t="str">
        <f t="shared" si="69"/>
        <v>2016</v>
      </c>
    </row>
    <row r="890" spans="2:13" x14ac:dyDescent="0.3">
      <c r="B890" s="3" t="s">
        <v>8</v>
      </c>
      <c r="C890" s="4" t="s">
        <v>29</v>
      </c>
      <c r="D890" t="s">
        <v>1141</v>
      </c>
      <c r="E890" t="s">
        <v>48</v>
      </c>
      <c r="F890" t="s">
        <v>404</v>
      </c>
      <c r="G890" t="s">
        <v>50</v>
      </c>
      <c r="H890" t="s">
        <v>51</v>
      </c>
      <c r="I890" s="4" t="str">
        <f t="shared" si="66"/>
        <v>United States</v>
      </c>
      <c r="J890" s="4" t="str">
        <f t="shared" si="65"/>
        <v>San Diego, California (United States)</v>
      </c>
      <c r="K890" s="4" t="str">
        <f t="shared" si="67"/>
        <v>San Diego, California (US)</v>
      </c>
      <c r="L890" s="4" t="str">
        <f t="shared" si="68"/>
        <v>109344</v>
      </c>
      <c r="M890" s="7" t="str">
        <f t="shared" si="69"/>
        <v>2016</v>
      </c>
    </row>
    <row r="891" spans="2:13" x14ac:dyDescent="0.3">
      <c r="B891" s="3" t="s">
        <v>17</v>
      </c>
      <c r="C891" s="4" t="s">
        <v>13</v>
      </c>
      <c r="D891" t="s">
        <v>1142</v>
      </c>
      <c r="E891" t="s">
        <v>48</v>
      </c>
      <c r="F891" t="s">
        <v>187</v>
      </c>
      <c r="G891" t="s">
        <v>1143</v>
      </c>
      <c r="H891" t="s">
        <v>96</v>
      </c>
      <c r="I891" s="4" t="str">
        <f t="shared" si="66"/>
        <v>United States</v>
      </c>
      <c r="J891" s="4" t="str">
        <f t="shared" si="65"/>
        <v>Columbia, Maryland (United States)</v>
      </c>
      <c r="K891" s="4" t="str">
        <f t="shared" si="67"/>
        <v>Columbia, Maryland (US)</v>
      </c>
      <c r="L891" s="4" t="str">
        <f t="shared" si="68"/>
        <v>140851</v>
      </c>
      <c r="M891" s="7" t="str">
        <f t="shared" si="69"/>
        <v>2015</v>
      </c>
    </row>
    <row r="892" spans="2:13" x14ac:dyDescent="0.3">
      <c r="B892" s="3" t="s">
        <v>8</v>
      </c>
      <c r="C892" s="4" t="s">
        <v>21</v>
      </c>
      <c r="D892" t="s">
        <v>1144</v>
      </c>
      <c r="E892" t="s">
        <v>48</v>
      </c>
      <c r="F892" t="s">
        <v>86</v>
      </c>
      <c r="G892" t="s">
        <v>50</v>
      </c>
      <c r="H892" t="s">
        <v>51</v>
      </c>
      <c r="I892" s="4" t="str">
        <f t="shared" si="66"/>
        <v>United States</v>
      </c>
      <c r="J892" s="4" t="str">
        <f t="shared" si="65"/>
        <v>San Francisco, California (United States)</v>
      </c>
      <c r="K892" s="4" t="str">
        <f t="shared" si="67"/>
        <v>San Francisco, California (US)</v>
      </c>
      <c r="L892" s="4" t="str">
        <f t="shared" si="68"/>
        <v>103373</v>
      </c>
      <c r="M892" s="7" t="str">
        <f t="shared" si="69"/>
        <v>2014</v>
      </c>
    </row>
    <row r="893" spans="2:13" x14ac:dyDescent="0.3">
      <c r="B893" s="3" t="s">
        <v>17</v>
      </c>
      <c r="C893" s="4" t="s">
        <v>21</v>
      </c>
      <c r="D893" t="s">
        <v>1145</v>
      </c>
      <c r="E893" t="s">
        <v>48</v>
      </c>
      <c r="F893" t="s">
        <v>622</v>
      </c>
      <c r="G893" t="s">
        <v>142</v>
      </c>
      <c r="H893" t="s">
        <v>96</v>
      </c>
      <c r="I893" s="4" t="str">
        <f t="shared" si="66"/>
        <v>United States</v>
      </c>
      <c r="J893" s="4" t="str">
        <f t="shared" si="65"/>
        <v>New Rochelle, New York (United States)</v>
      </c>
      <c r="K893" s="4" t="str">
        <f t="shared" si="67"/>
        <v>New Rochelle, New York (US)</v>
      </c>
      <c r="L893" s="4" t="str">
        <f t="shared" si="68"/>
        <v>145884</v>
      </c>
      <c r="M893" s="7" t="str">
        <f t="shared" si="69"/>
        <v>2017</v>
      </c>
    </row>
    <row r="894" spans="2:13" x14ac:dyDescent="0.3">
      <c r="B894" s="3" t="s">
        <v>8</v>
      </c>
      <c r="C894" s="4" t="s">
        <v>29</v>
      </c>
      <c r="D894" t="s">
        <v>1146</v>
      </c>
      <c r="E894" t="s">
        <v>48</v>
      </c>
      <c r="F894" t="s">
        <v>622</v>
      </c>
      <c r="G894" t="s">
        <v>142</v>
      </c>
      <c r="H894" t="s">
        <v>96</v>
      </c>
      <c r="I894" s="4" t="str">
        <f t="shared" si="66"/>
        <v>United States</v>
      </c>
      <c r="J894" s="4" t="str">
        <f t="shared" si="65"/>
        <v>New Rochelle, New York (United States)</v>
      </c>
      <c r="K894" s="4" t="str">
        <f t="shared" si="67"/>
        <v>New Rochelle, New York (US)</v>
      </c>
      <c r="L894" s="4" t="str">
        <f t="shared" si="68"/>
        <v>131422</v>
      </c>
      <c r="M894" s="7" t="str">
        <f t="shared" si="69"/>
        <v>2015</v>
      </c>
    </row>
    <row r="895" spans="2:13" x14ac:dyDescent="0.3">
      <c r="B895" s="3" t="s">
        <v>8</v>
      </c>
      <c r="C895" s="4" t="s">
        <v>29</v>
      </c>
      <c r="D895" t="s">
        <v>1147</v>
      </c>
      <c r="E895" t="s">
        <v>48</v>
      </c>
      <c r="F895" t="s">
        <v>375</v>
      </c>
      <c r="G895" t="s">
        <v>129</v>
      </c>
      <c r="H895" t="s">
        <v>75</v>
      </c>
      <c r="I895" s="4" t="str">
        <f t="shared" si="66"/>
        <v>United States</v>
      </c>
      <c r="J895" s="4" t="str">
        <f t="shared" si="65"/>
        <v>Detroit, Michigan (United States)</v>
      </c>
      <c r="K895" s="4" t="str">
        <f t="shared" si="67"/>
        <v>Detroit, Michigan (US)</v>
      </c>
      <c r="L895" s="4" t="str">
        <f t="shared" si="68"/>
        <v>162691</v>
      </c>
      <c r="M895" s="7" t="str">
        <f t="shared" si="69"/>
        <v>2017</v>
      </c>
    </row>
    <row r="896" spans="2:13" x14ac:dyDescent="0.3">
      <c r="B896" s="3" t="s">
        <v>8</v>
      </c>
      <c r="C896" s="4" t="s">
        <v>18</v>
      </c>
      <c r="D896" t="s">
        <v>1148</v>
      </c>
      <c r="E896" t="s">
        <v>48</v>
      </c>
      <c r="F896" t="s">
        <v>375</v>
      </c>
      <c r="G896" t="s">
        <v>129</v>
      </c>
      <c r="H896" t="s">
        <v>75</v>
      </c>
      <c r="I896" s="4" t="str">
        <f t="shared" si="66"/>
        <v>United States</v>
      </c>
      <c r="J896" s="4" t="str">
        <f t="shared" si="65"/>
        <v>Detroit, Michigan (United States)</v>
      </c>
      <c r="K896" s="4" t="str">
        <f t="shared" si="67"/>
        <v>Detroit, Michigan (US)</v>
      </c>
      <c r="L896" s="4" t="str">
        <f t="shared" si="68"/>
        <v>141278</v>
      </c>
      <c r="M896" s="7" t="str">
        <f t="shared" si="69"/>
        <v>2014</v>
      </c>
    </row>
    <row r="897" spans="2:13" x14ac:dyDescent="0.3">
      <c r="B897" s="3" t="s">
        <v>17</v>
      </c>
      <c r="C897" s="4" t="s">
        <v>21</v>
      </c>
      <c r="D897" t="s">
        <v>1149</v>
      </c>
      <c r="E897" t="s">
        <v>48</v>
      </c>
      <c r="F897" t="s">
        <v>375</v>
      </c>
      <c r="G897" t="s">
        <v>129</v>
      </c>
      <c r="H897" t="s">
        <v>75</v>
      </c>
      <c r="I897" s="4" t="str">
        <f t="shared" si="66"/>
        <v>United States</v>
      </c>
      <c r="J897" s="4" t="str">
        <f t="shared" si="65"/>
        <v>Detroit, Michigan (United States)</v>
      </c>
      <c r="K897" s="4" t="str">
        <f t="shared" si="67"/>
        <v>Detroit, Michigan (US)</v>
      </c>
      <c r="L897" s="4" t="str">
        <f t="shared" si="68"/>
        <v>122693</v>
      </c>
      <c r="M897" s="7" t="str">
        <f t="shared" si="69"/>
        <v>2017</v>
      </c>
    </row>
    <row r="898" spans="2:13" x14ac:dyDescent="0.3">
      <c r="B898" s="3" t="s">
        <v>8</v>
      </c>
      <c r="C898" s="4" t="s">
        <v>29</v>
      </c>
      <c r="D898" t="s">
        <v>1150</v>
      </c>
      <c r="E898" t="s">
        <v>48</v>
      </c>
      <c r="F898" t="s">
        <v>86</v>
      </c>
      <c r="G898" t="s">
        <v>50</v>
      </c>
      <c r="H898" t="s">
        <v>51</v>
      </c>
      <c r="I898" s="4" t="str">
        <f t="shared" si="66"/>
        <v>United States</v>
      </c>
      <c r="J898" s="4" t="str">
        <f t="shared" si="65"/>
        <v>San Francisco, California (United States)</v>
      </c>
      <c r="K898" s="4" t="str">
        <f t="shared" si="67"/>
        <v>San Francisco, California (US)</v>
      </c>
      <c r="L898" s="4" t="str">
        <f t="shared" si="68"/>
        <v>117345</v>
      </c>
      <c r="M898" s="7" t="str">
        <f t="shared" si="69"/>
        <v>2014</v>
      </c>
    </row>
    <row r="899" spans="2:13" x14ac:dyDescent="0.3">
      <c r="B899" s="3" t="s">
        <v>8</v>
      </c>
      <c r="C899" s="4" t="s">
        <v>29</v>
      </c>
      <c r="D899" t="s">
        <v>1151</v>
      </c>
      <c r="E899" t="s">
        <v>48</v>
      </c>
      <c r="F899" t="s">
        <v>86</v>
      </c>
      <c r="G899" t="s">
        <v>50</v>
      </c>
      <c r="H899" t="s">
        <v>51</v>
      </c>
      <c r="I899" s="4" t="str">
        <f t="shared" si="66"/>
        <v>United States</v>
      </c>
      <c r="J899" s="4" t="str">
        <f t="shared" si="65"/>
        <v>San Francisco, California (United States)</v>
      </c>
      <c r="K899" s="4" t="str">
        <f t="shared" si="67"/>
        <v>San Francisco, California (US)</v>
      </c>
      <c r="L899" s="4" t="str">
        <f t="shared" si="68"/>
        <v>157763</v>
      </c>
      <c r="M899" s="7" t="str">
        <f t="shared" si="69"/>
        <v>2016</v>
      </c>
    </row>
    <row r="900" spans="2:13" x14ac:dyDescent="0.3">
      <c r="B900" s="3" t="s">
        <v>17</v>
      </c>
      <c r="C900" s="4" t="s">
        <v>9</v>
      </c>
      <c r="D900" t="s">
        <v>1152</v>
      </c>
      <c r="E900" t="s">
        <v>48</v>
      </c>
      <c r="F900" t="s">
        <v>109</v>
      </c>
      <c r="G900" t="s">
        <v>74</v>
      </c>
      <c r="H900" t="s">
        <v>75</v>
      </c>
      <c r="I900" s="4" t="str">
        <f t="shared" si="66"/>
        <v>United States</v>
      </c>
      <c r="J900" s="4" t="str">
        <f t="shared" ref="J900:J963" si="70">CONCATENATE(F900,","," ",G900," ","(",I900,")")</f>
        <v>Houston, Texas (United States)</v>
      </c>
      <c r="K900" s="4" t="str">
        <f t="shared" si="67"/>
        <v>Houston, Texas (US)</v>
      </c>
      <c r="L900" s="4" t="str">
        <f t="shared" si="68"/>
        <v>135391</v>
      </c>
      <c r="M900" s="7" t="str">
        <f t="shared" si="69"/>
        <v>2015</v>
      </c>
    </row>
    <row r="901" spans="2:13" x14ac:dyDescent="0.3">
      <c r="B901" s="3" t="s">
        <v>8</v>
      </c>
      <c r="C901" s="4" t="s">
        <v>9</v>
      </c>
      <c r="D901" t="s">
        <v>1153</v>
      </c>
      <c r="E901" t="s">
        <v>48</v>
      </c>
      <c r="F901" t="s">
        <v>375</v>
      </c>
      <c r="G901" t="s">
        <v>129</v>
      </c>
      <c r="H901" t="s">
        <v>75</v>
      </c>
      <c r="I901" s="4" t="str">
        <f t="shared" ref="I901:I964" si="71">TRIM(E901)</f>
        <v>United States</v>
      </c>
      <c r="J901" s="4" t="str">
        <f t="shared" si="70"/>
        <v>Detroit, Michigan (United States)</v>
      </c>
      <c r="K901" s="4" t="str">
        <f t="shared" ref="K901:K964" si="72">SUBSTITUTE(J901,"United States","US",1)</f>
        <v>Detroit, Michigan (US)</v>
      </c>
      <c r="L901" s="4" t="str">
        <f t="shared" ref="L901:L964" si="73">RIGHT(D901,6)</f>
        <v>113852</v>
      </c>
      <c r="M901" s="7" t="str">
        <f t="shared" ref="M901:M964" si="74">MID(D901,4,4)</f>
        <v>2017</v>
      </c>
    </row>
    <row r="902" spans="2:13" x14ac:dyDescent="0.3">
      <c r="B902" s="3" t="s">
        <v>17</v>
      </c>
      <c r="C902" s="4" t="s">
        <v>21</v>
      </c>
      <c r="D902" t="s">
        <v>1154</v>
      </c>
      <c r="E902" t="s">
        <v>48</v>
      </c>
      <c r="F902" t="s">
        <v>645</v>
      </c>
      <c r="G902" t="s">
        <v>142</v>
      </c>
      <c r="H902" t="s">
        <v>96</v>
      </c>
      <c r="I902" s="4" t="str">
        <f t="shared" si="71"/>
        <v>United States</v>
      </c>
      <c r="J902" s="4" t="str">
        <f t="shared" si="70"/>
        <v>Auburn, New York (United States)</v>
      </c>
      <c r="K902" s="4" t="str">
        <f t="shared" si="72"/>
        <v>Auburn, New York (US)</v>
      </c>
      <c r="L902" s="4" t="str">
        <f t="shared" si="73"/>
        <v>158512</v>
      </c>
      <c r="M902" s="7" t="str">
        <f t="shared" si="74"/>
        <v>2017</v>
      </c>
    </row>
    <row r="903" spans="2:13" x14ac:dyDescent="0.3">
      <c r="B903" s="3" t="s">
        <v>8</v>
      </c>
      <c r="C903" s="4" t="s">
        <v>21</v>
      </c>
      <c r="D903" t="s">
        <v>1155</v>
      </c>
      <c r="E903" t="s">
        <v>48</v>
      </c>
      <c r="F903" t="s">
        <v>163</v>
      </c>
      <c r="G903" t="s">
        <v>229</v>
      </c>
      <c r="H903" t="s">
        <v>96</v>
      </c>
      <c r="I903" s="4" t="str">
        <f t="shared" si="71"/>
        <v>United States</v>
      </c>
      <c r="J903" s="4" t="str">
        <f t="shared" si="70"/>
        <v>Springfield, Ohio (United States)</v>
      </c>
      <c r="K903" s="4" t="str">
        <f t="shared" si="72"/>
        <v>Springfield, Ohio (US)</v>
      </c>
      <c r="L903" s="4" t="str">
        <f t="shared" si="73"/>
        <v>128370</v>
      </c>
      <c r="M903" s="7" t="str">
        <f t="shared" si="74"/>
        <v>2017</v>
      </c>
    </row>
    <row r="904" spans="2:13" x14ac:dyDescent="0.3">
      <c r="B904" s="3" t="s">
        <v>17</v>
      </c>
      <c r="C904" s="4" t="s">
        <v>21</v>
      </c>
      <c r="D904" t="s">
        <v>1156</v>
      </c>
      <c r="E904" t="s">
        <v>48</v>
      </c>
      <c r="F904" t="s">
        <v>1157</v>
      </c>
      <c r="G904" t="s">
        <v>74</v>
      </c>
      <c r="H904" t="s">
        <v>75</v>
      </c>
      <c r="I904" s="4" t="str">
        <f t="shared" si="71"/>
        <v>United States</v>
      </c>
      <c r="J904" s="4" t="str">
        <f t="shared" si="70"/>
        <v>Garland, Texas (United States)</v>
      </c>
      <c r="K904" s="4" t="str">
        <f t="shared" si="72"/>
        <v>Garland, Texas (US)</v>
      </c>
      <c r="L904" s="4" t="str">
        <f t="shared" si="73"/>
        <v>160472</v>
      </c>
      <c r="M904" s="7" t="str">
        <f t="shared" si="74"/>
        <v>2015</v>
      </c>
    </row>
    <row r="905" spans="2:13" x14ac:dyDescent="0.3">
      <c r="B905" s="3" t="s">
        <v>8</v>
      </c>
      <c r="C905" s="4" t="s">
        <v>13</v>
      </c>
      <c r="D905" t="s">
        <v>1158</v>
      </c>
      <c r="E905" t="s">
        <v>48</v>
      </c>
      <c r="F905" t="s">
        <v>1157</v>
      </c>
      <c r="G905" t="s">
        <v>74</v>
      </c>
      <c r="H905" t="s">
        <v>75</v>
      </c>
      <c r="I905" s="4" t="str">
        <f t="shared" si="71"/>
        <v>United States</v>
      </c>
      <c r="J905" s="4" t="str">
        <f t="shared" si="70"/>
        <v>Garland, Texas (United States)</v>
      </c>
      <c r="K905" s="4" t="str">
        <f t="shared" si="72"/>
        <v>Garland, Texas (US)</v>
      </c>
      <c r="L905" s="4" t="str">
        <f t="shared" si="73"/>
        <v>114643</v>
      </c>
      <c r="M905" s="7" t="str">
        <f t="shared" si="74"/>
        <v>2014</v>
      </c>
    </row>
    <row r="906" spans="2:13" x14ac:dyDescent="0.3">
      <c r="B906" s="3" t="s">
        <v>8</v>
      </c>
      <c r="C906" s="4" t="s">
        <v>18</v>
      </c>
      <c r="D906" t="s">
        <v>1159</v>
      </c>
      <c r="E906" t="s">
        <v>48</v>
      </c>
      <c r="F906" t="s">
        <v>157</v>
      </c>
      <c r="G906" t="s">
        <v>119</v>
      </c>
      <c r="H906" t="s">
        <v>75</v>
      </c>
      <c r="I906" s="4" t="str">
        <f t="shared" si="71"/>
        <v>United States</v>
      </c>
      <c r="J906" s="4" t="str">
        <f t="shared" si="70"/>
        <v>Chicago, Illinois (United States)</v>
      </c>
      <c r="K906" s="4" t="str">
        <f t="shared" si="72"/>
        <v>Chicago, Illinois (US)</v>
      </c>
      <c r="L906" s="4" t="str">
        <f t="shared" si="73"/>
        <v>158218</v>
      </c>
      <c r="M906" s="7" t="str">
        <f t="shared" si="74"/>
        <v>2017</v>
      </c>
    </row>
    <row r="907" spans="2:13" x14ac:dyDescent="0.3">
      <c r="B907" s="3" t="s">
        <v>8</v>
      </c>
      <c r="C907" s="4" t="s">
        <v>21</v>
      </c>
      <c r="D907" t="s">
        <v>1160</v>
      </c>
      <c r="E907" t="s">
        <v>48</v>
      </c>
      <c r="F907" t="s">
        <v>49</v>
      </c>
      <c r="G907" t="s">
        <v>50</v>
      </c>
      <c r="H907" t="s">
        <v>51</v>
      </c>
      <c r="I907" s="4" t="str">
        <f t="shared" si="71"/>
        <v>United States</v>
      </c>
      <c r="J907" s="4" t="str">
        <f t="shared" si="70"/>
        <v>Los Angeles, California (United States)</v>
      </c>
      <c r="K907" s="4" t="str">
        <f t="shared" si="72"/>
        <v>Los Angeles, California (US)</v>
      </c>
      <c r="L907" s="4" t="str">
        <f t="shared" si="73"/>
        <v>121608</v>
      </c>
      <c r="M907" s="7" t="str">
        <f t="shared" si="74"/>
        <v>2015</v>
      </c>
    </row>
    <row r="908" spans="2:13" x14ac:dyDescent="0.3">
      <c r="B908" s="3" t="s">
        <v>8</v>
      </c>
      <c r="C908" s="4" t="s">
        <v>21</v>
      </c>
      <c r="D908" t="s">
        <v>1161</v>
      </c>
      <c r="E908" t="s">
        <v>48</v>
      </c>
      <c r="F908" t="s">
        <v>49</v>
      </c>
      <c r="G908" t="s">
        <v>50</v>
      </c>
      <c r="H908" t="s">
        <v>51</v>
      </c>
      <c r="I908" s="4" t="str">
        <f t="shared" si="71"/>
        <v>United States</v>
      </c>
      <c r="J908" s="4" t="str">
        <f t="shared" si="70"/>
        <v>Los Angeles, California (United States)</v>
      </c>
      <c r="K908" s="4" t="str">
        <f t="shared" si="72"/>
        <v>Los Angeles, California (US)</v>
      </c>
      <c r="L908" s="4" t="str">
        <f t="shared" si="73"/>
        <v>121251</v>
      </c>
      <c r="M908" s="7" t="str">
        <f t="shared" si="74"/>
        <v>2017</v>
      </c>
    </row>
    <row r="909" spans="2:13" x14ac:dyDescent="0.3">
      <c r="B909" s="3" t="s">
        <v>17</v>
      </c>
      <c r="C909" s="4" t="s">
        <v>21</v>
      </c>
      <c r="D909" t="s">
        <v>1162</v>
      </c>
      <c r="E909" t="s">
        <v>48</v>
      </c>
      <c r="F909" t="s">
        <v>49</v>
      </c>
      <c r="G909" t="s">
        <v>50</v>
      </c>
      <c r="H909" t="s">
        <v>51</v>
      </c>
      <c r="I909" s="4" t="str">
        <f t="shared" si="71"/>
        <v>United States</v>
      </c>
      <c r="J909" s="4" t="str">
        <f t="shared" si="70"/>
        <v>Los Angeles, California (United States)</v>
      </c>
      <c r="K909" s="4" t="str">
        <f t="shared" si="72"/>
        <v>Los Angeles, California (US)</v>
      </c>
      <c r="L909" s="4" t="str">
        <f t="shared" si="73"/>
        <v>151078</v>
      </c>
      <c r="M909" s="7" t="str">
        <f t="shared" si="74"/>
        <v>2014</v>
      </c>
    </row>
    <row r="910" spans="2:13" x14ac:dyDescent="0.3">
      <c r="B910" s="3" t="s">
        <v>17</v>
      </c>
      <c r="C910" s="4" t="s">
        <v>9</v>
      </c>
      <c r="D910" t="s">
        <v>1163</v>
      </c>
      <c r="E910" t="s">
        <v>48</v>
      </c>
      <c r="F910" t="s">
        <v>141</v>
      </c>
      <c r="G910" t="s">
        <v>142</v>
      </c>
      <c r="H910" t="s">
        <v>96</v>
      </c>
      <c r="I910" s="4" t="str">
        <f t="shared" si="71"/>
        <v>United States</v>
      </c>
      <c r="J910" s="4" t="str">
        <f t="shared" si="70"/>
        <v>New York City, New York (United States)</v>
      </c>
      <c r="K910" s="4" t="str">
        <f t="shared" si="72"/>
        <v>New York City, New York (US)</v>
      </c>
      <c r="L910" s="4" t="str">
        <f t="shared" si="73"/>
        <v>100839</v>
      </c>
      <c r="M910" s="7" t="str">
        <f t="shared" si="74"/>
        <v>2016</v>
      </c>
    </row>
    <row r="911" spans="2:13" x14ac:dyDescent="0.3">
      <c r="B911" s="3" t="s">
        <v>8</v>
      </c>
      <c r="C911" s="4" t="s">
        <v>21</v>
      </c>
      <c r="D911" t="s">
        <v>1164</v>
      </c>
      <c r="E911" t="s">
        <v>48</v>
      </c>
      <c r="F911" t="s">
        <v>141</v>
      </c>
      <c r="G911" t="s">
        <v>142</v>
      </c>
      <c r="H911" t="s">
        <v>96</v>
      </c>
      <c r="I911" s="4" t="str">
        <f t="shared" si="71"/>
        <v>United States</v>
      </c>
      <c r="J911" s="4" t="str">
        <f t="shared" si="70"/>
        <v>New York City, New York (United States)</v>
      </c>
      <c r="K911" s="4" t="str">
        <f t="shared" si="72"/>
        <v>New York City, New York (US)</v>
      </c>
      <c r="L911" s="4" t="str">
        <f t="shared" si="73"/>
        <v>116659</v>
      </c>
      <c r="M911" s="7" t="str">
        <f t="shared" si="74"/>
        <v>2017</v>
      </c>
    </row>
    <row r="912" spans="2:13" x14ac:dyDescent="0.3">
      <c r="B912" s="3" t="s">
        <v>8</v>
      </c>
      <c r="C912" s="4" t="s">
        <v>13</v>
      </c>
      <c r="D912" t="s">
        <v>1165</v>
      </c>
      <c r="E912" t="s">
        <v>48</v>
      </c>
      <c r="F912" t="s">
        <v>141</v>
      </c>
      <c r="G912" t="s">
        <v>142</v>
      </c>
      <c r="H912" t="s">
        <v>96</v>
      </c>
      <c r="I912" s="4" t="str">
        <f t="shared" si="71"/>
        <v>United States</v>
      </c>
      <c r="J912" s="4" t="str">
        <f t="shared" si="70"/>
        <v>New York City, New York (United States)</v>
      </c>
      <c r="K912" s="4" t="str">
        <f t="shared" si="72"/>
        <v>New York City, New York (US)</v>
      </c>
      <c r="L912" s="4" t="str">
        <f t="shared" si="73"/>
        <v>118857</v>
      </c>
      <c r="M912" s="7" t="str">
        <f t="shared" si="74"/>
        <v>2017</v>
      </c>
    </row>
    <row r="913" spans="2:13" x14ac:dyDescent="0.3">
      <c r="B913" s="3" t="s">
        <v>17</v>
      </c>
      <c r="C913" s="4" t="s">
        <v>29</v>
      </c>
      <c r="D913" t="s">
        <v>1166</v>
      </c>
      <c r="E913" t="s">
        <v>48</v>
      </c>
      <c r="F913" t="s">
        <v>167</v>
      </c>
      <c r="G913" t="s">
        <v>129</v>
      </c>
      <c r="H913" t="s">
        <v>75</v>
      </c>
      <c r="I913" s="4" t="str">
        <f t="shared" si="71"/>
        <v>United States</v>
      </c>
      <c r="J913" s="4" t="str">
        <f t="shared" si="70"/>
        <v>Jackson, Michigan (United States)</v>
      </c>
      <c r="K913" s="4" t="str">
        <f t="shared" si="72"/>
        <v>Jackson, Michigan (US)</v>
      </c>
      <c r="L913" s="4" t="str">
        <f t="shared" si="73"/>
        <v>127110</v>
      </c>
      <c r="M913" s="7" t="str">
        <f t="shared" si="74"/>
        <v>2015</v>
      </c>
    </row>
    <row r="914" spans="2:13" x14ac:dyDescent="0.3">
      <c r="B914" s="3" t="s">
        <v>17</v>
      </c>
      <c r="C914" s="4" t="s">
        <v>21</v>
      </c>
      <c r="D914" t="s">
        <v>1167</v>
      </c>
      <c r="E914" t="s">
        <v>48</v>
      </c>
      <c r="F914" t="s">
        <v>167</v>
      </c>
      <c r="G914" t="s">
        <v>129</v>
      </c>
      <c r="H914" t="s">
        <v>75</v>
      </c>
      <c r="I914" s="4" t="str">
        <f t="shared" si="71"/>
        <v>United States</v>
      </c>
      <c r="J914" s="4" t="str">
        <f t="shared" si="70"/>
        <v>Jackson, Michigan (United States)</v>
      </c>
      <c r="K914" s="4" t="str">
        <f t="shared" si="72"/>
        <v>Jackson, Michigan (US)</v>
      </c>
      <c r="L914" s="4" t="str">
        <f t="shared" si="73"/>
        <v>148201</v>
      </c>
      <c r="M914" s="7" t="str">
        <f t="shared" si="74"/>
        <v>2016</v>
      </c>
    </row>
    <row r="915" spans="2:13" x14ac:dyDescent="0.3">
      <c r="B915" s="3" t="s">
        <v>8</v>
      </c>
      <c r="C915" s="4" t="s">
        <v>18</v>
      </c>
      <c r="D915" t="s">
        <v>1168</v>
      </c>
      <c r="E915" t="s">
        <v>48</v>
      </c>
      <c r="F915" t="s">
        <v>167</v>
      </c>
      <c r="G915" t="s">
        <v>129</v>
      </c>
      <c r="H915" t="s">
        <v>75</v>
      </c>
      <c r="I915" s="4" t="str">
        <f t="shared" si="71"/>
        <v>United States</v>
      </c>
      <c r="J915" s="4" t="str">
        <f t="shared" si="70"/>
        <v>Jackson, Michigan (United States)</v>
      </c>
      <c r="K915" s="4" t="str">
        <f t="shared" si="72"/>
        <v>Jackson, Michigan (US)</v>
      </c>
      <c r="L915" s="4" t="str">
        <f t="shared" si="73"/>
        <v>116932</v>
      </c>
      <c r="M915" s="7" t="str">
        <f t="shared" si="74"/>
        <v>2014</v>
      </c>
    </row>
    <row r="916" spans="2:13" x14ac:dyDescent="0.3">
      <c r="B916" s="3" t="s">
        <v>8</v>
      </c>
      <c r="C916" s="4" t="s">
        <v>13</v>
      </c>
      <c r="D916" t="s">
        <v>1169</v>
      </c>
      <c r="E916" t="s">
        <v>48</v>
      </c>
      <c r="F916" t="s">
        <v>1170</v>
      </c>
      <c r="G916" t="s">
        <v>322</v>
      </c>
      <c r="H916" t="s">
        <v>96</v>
      </c>
      <c r="I916" s="4" t="str">
        <f t="shared" si="71"/>
        <v>United States</v>
      </c>
      <c r="J916" s="4" t="str">
        <f t="shared" si="70"/>
        <v>Norwich, Connecticut (United States)</v>
      </c>
      <c r="K916" s="4" t="str">
        <f t="shared" si="72"/>
        <v>Norwich, Connecticut (US)</v>
      </c>
      <c r="L916" s="4" t="str">
        <f t="shared" si="73"/>
        <v>142888</v>
      </c>
      <c r="M916" s="7" t="str">
        <f t="shared" si="74"/>
        <v>2017</v>
      </c>
    </row>
    <row r="917" spans="2:13" x14ac:dyDescent="0.3">
      <c r="B917" s="3" t="s">
        <v>8</v>
      </c>
      <c r="C917" s="4" t="s">
        <v>13</v>
      </c>
      <c r="D917" t="s">
        <v>1171</v>
      </c>
      <c r="E917" t="s">
        <v>48</v>
      </c>
      <c r="F917" t="s">
        <v>1064</v>
      </c>
      <c r="G917" t="s">
        <v>80</v>
      </c>
      <c r="H917" t="s">
        <v>75</v>
      </c>
      <c r="I917" s="4" t="str">
        <f t="shared" si="71"/>
        <v>United States</v>
      </c>
      <c r="J917" s="4" t="str">
        <f t="shared" si="70"/>
        <v>Milwaukee, Wisconsin (United States)</v>
      </c>
      <c r="K917" s="4" t="str">
        <f t="shared" si="72"/>
        <v>Milwaukee, Wisconsin (US)</v>
      </c>
      <c r="L917" s="4" t="str">
        <f t="shared" si="73"/>
        <v>147914</v>
      </c>
      <c r="M917" s="7" t="str">
        <f t="shared" si="74"/>
        <v>2014</v>
      </c>
    </row>
    <row r="918" spans="2:13" x14ac:dyDescent="0.3">
      <c r="B918" s="3" t="s">
        <v>8</v>
      </c>
      <c r="C918" s="4" t="s">
        <v>9</v>
      </c>
      <c r="D918" t="s">
        <v>1172</v>
      </c>
      <c r="E918" t="s">
        <v>48</v>
      </c>
      <c r="F918" t="s">
        <v>1064</v>
      </c>
      <c r="G918" t="s">
        <v>80</v>
      </c>
      <c r="H918" t="s">
        <v>75</v>
      </c>
      <c r="I918" s="4" t="str">
        <f t="shared" si="71"/>
        <v>United States</v>
      </c>
      <c r="J918" s="4" t="str">
        <f t="shared" si="70"/>
        <v>Milwaukee, Wisconsin (United States)</v>
      </c>
      <c r="K918" s="4" t="str">
        <f t="shared" si="72"/>
        <v>Milwaukee, Wisconsin (US)</v>
      </c>
      <c r="L918" s="4" t="str">
        <f t="shared" si="73"/>
        <v>112977</v>
      </c>
      <c r="M918" s="7" t="str">
        <f t="shared" si="74"/>
        <v>2016</v>
      </c>
    </row>
    <row r="919" spans="2:13" x14ac:dyDescent="0.3">
      <c r="B919" s="3" t="s">
        <v>8</v>
      </c>
      <c r="C919" s="4" t="s">
        <v>29</v>
      </c>
      <c r="D919" t="s">
        <v>1173</v>
      </c>
      <c r="E919" t="s">
        <v>48</v>
      </c>
      <c r="F919" t="s">
        <v>297</v>
      </c>
      <c r="G919" t="s">
        <v>74</v>
      </c>
      <c r="H919" t="s">
        <v>75</v>
      </c>
      <c r="I919" s="4" t="str">
        <f t="shared" si="71"/>
        <v>United States</v>
      </c>
      <c r="J919" s="4" t="str">
        <f t="shared" si="70"/>
        <v>San Antonio, Texas (United States)</v>
      </c>
      <c r="K919" s="4" t="str">
        <f t="shared" si="72"/>
        <v>San Antonio, Texas (US)</v>
      </c>
      <c r="L919" s="4" t="str">
        <f t="shared" si="73"/>
        <v>112039</v>
      </c>
      <c r="M919" s="7" t="str">
        <f t="shared" si="74"/>
        <v>2017</v>
      </c>
    </row>
    <row r="920" spans="2:13" x14ac:dyDescent="0.3">
      <c r="B920" s="3" t="s">
        <v>17</v>
      </c>
      <c r="C920" s="4" t="s">
        <v>29</v>
      </c>
      <c r="D920" t="s">
        <v>1174</v>
      </c>
      <c r="E920" t="s">
        <v>48</v>
      </c>
      <c r="F920" t="s">
        <v>297</v>
      </c>
      <c r="G920" t="s">
        <v>74</v>
      </c>
      <c r="H920" t="s">
        <v>75</v>
      </c>
      <c r="I920" s="4" t="str">
        <f t="shared" si="71"/>
        <v>United States</v>
      </c>
      <c r="J920" s="4" t="str">
        <f t="shared" si="70"/>
        <v>San Antonio, Texas (United States)</v>
      </c>
      <c r="K920" s="4" t="str">
        <f t="shared" si="72"/>
        <v>San Antonio, Texas (US)</v>
      </c>
      <c r="L920" s="4" t="str">
        <f t="shared" si="73"/>
        <v>118885</v>
      </c>
      <c r="M920" s="7" t="str">
        <f t="shared" si="74"/>
        <v>2017</v>
      </c>
    </row>
    <row r="921" spans="2:13" x14ac:dyDescent="0.3">
      <c r="B921" s="3" t="s">
        <v>8</v>
      </c>
      <c r="C921" s="4" t="s">
        <v>13</v>
      </c>
      <c r="D921" t="s">
        <v>1175</v>
      </c>
      <c r="E921" t="s">
        <v>48</v>
      </c>
      <c r="F921" t="s">
        <v>297</v>
      </c>
      <c r="G921" t="s">
        <v>74</v>
      </c>
      <c r="H921" t="s">
        <v>75</v>
      </c>
      <c r="I921" s="4" t="str">
        <f t="shared" si="71"/>
        <v>United States</v>
      </c>
      <c r="J921" s="4" t="str">
        <f t="shared" si="70"/>
        <v>San Antonio, Texas (United States)</v>
      </c>
      <c r="K921" s="4" t="str">
        <f t="shared" si="72"/>
        <v>San Antonio, Texas (US)</v>
      </c>
      <c r="L921" s="4" t="str">
        <f t="shared" si="73"/>
        <v>166611</v>
      </c>
      <c r="M921" s="7" t="str">
        <f t="shared" si="74"/>
        <v>2017</v>
      </c>
    </row>
    <row r="922" spans="2:13" x14ac:dyDescent="0.3">
      <c r="B922" s="3" t="s">
        <v>8</v>
      </c>
      <c r="C922" s="4" t="s">
        <v>13</v>
      </c>
      <c r="D922" t="s">
        <v>1176</v>
      </c>
      <c r="E922" t="s">
        <v>48</v>
      </c>
      <c r="F922" t="s">
        <v>348</v>
      </c>
      <c r="G922" t="s">
        <v>74</v>
      </c>
      <c r="H922" t="s">
        <v>75</v>
      </c>
      <c r="I922" s="4" t="str">
        <f t="shared" si="71"/>
        <v>United States</v>
      </c>
      <c r="J922" s="4" t="str">
        <f t="shared" si="70"/>
        <v>Dallas, Texas (United States)</v>
      </c>
      <c r="K922" s="4" t="str">
        <f t="shared" si="72"/>
        <v>Dallas, Texas (US)</v>
      </c>
      <c r="L922" s="4" t="str">
        <f t="shared" si="73"/>
        <v>109512</v>
      </c>
      <c r="M922" s="7" t="str">
        <f t="shared" si="74"/>
        <v>2015</v>
      </c>
    </row>
    <row r="923" spans="2:13" x14ac:dyDescent="0.3">
      <c r="B923" s="3" t="s">
        <v>17</v>
      </c>
      <c r="C923" s="4" t="s">
        <v>9</v>
      </c>
      <c r="D923" t="s">
        <v>1177</v>
      </c>
      <c r="E923" t="s">
        <v>48</v>
      </c>
      <c r="F923" t="s">
        <v>348</v>
      </c>
      <c r="G923" t="s">
        <v>74</v>
      </c>
      <c r="H923" t="s">
        <v>75</v>
      </c>
      <c r="I923" s="4" t="str">
        <f t="shared" si="71"/>
        <v>United States</v>
      </c>
      <c r="J923" s="4" t="str">
        <f t="shared" si="70"/>
        <v>Dallas, Texas (United States)</v>
      </c>
      <c r="K923" s="4" t="str">
        <f t="shared" si="72"/>
        <v>Dallas, Texas (US)</v>
      </c>
      <c r="L923" s="4" t="str">
        <f t="shared" si="73"/>
        <v>118570</v>
      </c>
      <c r="M923" s="7" t="str">
        <f t="shared" si="74"/>
        <v>2016</v>
      </c>
    </row>
    <row r="924" spans="2:13" x14ac:dyDescent="0.3">
      <c r="B924" s="3" t="s">
        <v>17</v>
      </c>
      <c r="C924" s="4" t="s">
        <v>21</v>
      </c>
      <c r="D924" t="s">
        <v>1178</v>
      </c>
      <c r="E924" t="s">
        <v>48</v>
      </c>
      <c r="F924" t="s">
        <v>1179</v>
      </c>
      <c r="G924" t="s">
        <v>164</v>
      </c>
      <c r="H924" t="s">
        <v>44</v>
      </c>
      <c r="I924" s="4" t="str">
        <f t="shared" si="71"/>
        <v>United States</v>
      </c>
      <c r="J924" s="4" t="str">
        <f t="shared" si="70"/>
        <v>Alexandria, Virginia (United States)</v>
      </c>
      <c r="K924" s="4" t="str">
        <f t="shared" si="72"/>
        <v>Alexandria, Virginia (US)</v>
      </c>
      <c r="L924" s="4" t="str">
        <f t="shared" si="73"/>
        <v>154718</v>
      </c>
      <c r="M924" s="7" t="str">
        <f t="shared" si="74"/>
        <v>2017</v>
      </c>
    </row>
    <row r="925" spans="2:13" x14ac:dyDescent="0.3">
      <c r="B925" s="3" t="s">
        <v>8</v>
      </c>
      <c r="C925" s="4" t="s">
        <v>13</v>
      </c>
      <c r="D925" t="s">
        <v>1180</v>
      </c>
      <c r="E925" t="s">
        <v>48</v>
      </c>
      <c r="F925" t="s">
        <v>141</v>
      </c>
      <c r="G925" t="s">
        <v>142</v>
      </c>
      <c r="H925" t="s">
        <v>96</v>
      </c>
      <c r="I925" s="4" t="str">
        <f t="shared" si="71"/>
        <v>United States</v>
      </c>
      <c r="J925" s="4" t="str">
        <f t="shared" si="70"/>
        <v>New York City, New York (United States)</v>
      </c>
      <c r="K925" s="4" t="str">
        <f t="shared" si="72"/>
        <v>New York City, New York (US)</v>
      </c>
      <c r="L925" s="4" t="str">
        <f t="shared" si="73"/>
        <v>147578</v>
      </c>
      <c r="M925" s="7" t="str">
        <f t="shared" si="74"/>
        <v>2016</v>
      </c>
    </row>
    <row r="926" spans="2:13" x14ac:dyDescent="0.3">
      <c r="B926" s="3" t="s">
        <v>17</v>
      </c>
      <c r="C926" s="4" t="s">
        <v>21</v>
      </c>
      <c r="D926" t="s">
        <v>1181</v>
      </c>
      <c r="E926" t="s">
        <v>48</v>
      </c>
      <c r="F926" t="s">
        <v>141</v>
      </c>
      <c r="G926" t="s">
        <v>142</v>
      </c>
      <c r="H926" t="s">
        <v>96</v>
      </c>
      <c r="I926" s="4" t="str">
        <f t="shared" si="71"/>
        <v>United States</v>
      </c>
      <c r="J926" s="4" t="str">
        <f t="shared" si="70"/>
        <v>New York City, New York (United States)</v>
      </c>
      <c r="K926" s="4" t="str">
        <f t="shared" si="72"/>
        <v>New York City, New York (US)</v>
      </c>
      <c r="L926" s="4" t="str">
        <f t="shared" si="73"/>
        <v>140165</v>
      </c>
      <c r="M926" s="7" t="str">
        <f t="shared" si="74"/>
        <v>2014</v>
      </c>
    </row>
    <row r="927" spans="2:13" x14ac:dyDescent="0.3">
      <c r="B927" s="3" t="s">
        <v>8</v>
      </c>
      <c r="C927" s="4" t="s">
        <v>9</v>
      </c>
      <c r="D927" t="s">
        <v>1182</v>
      </c>
      <c r="E927" t="s">
        <v>48</v>
      </c>
      <c r="F927" t="s">
        <v>141</v>
      </c>
      <c r="G927" t="s">
        <v>142</v>
      </c>
      <c r="H927" t="s">
        <v>96</v>
      </c>
      <c r="I927" s="4" t="str">
        <f t="shared" si="71"/>
        <v>United States</v>
      </c>
      <c r="J927" s="4" t="str">
        <f t="shared" si="70"/>
        <v>New York City, New York (United States)</v>
      </c>
      <c r="K927" s="4" t="str">
        <f t="shared" si="72"/>
        <v>New York City, New York (US)</v>
      </c>
      <c r="L927" s="4" t="str">
        <f t="shared" si="73"/>
        <v>142587</v>
      </c>
      <c r="M927" s="7" t="str">
        <f t="shared" si="74"/>
        <v>2014</v>
      </c>
    </row>
    <row r="928" spans="2:13" x14ac:dyDescent="0.3">
      <c r="B928" s="3" t="s">
        <v>17</v>
      </c>
      <c r="C928" s="4" t="s">
        <v>21</v>
      </c>
      <c r="D928" t="s">
        <v>1183</v>
      </c>
      <c r="E928" t="s">
        <v>48</v>
      </c>
      <c r="F928" t="s">
        <v>141</v>
      </c>
      <c r="G928" t="s">
        <v>142</v>
      </c>
      <c r="H928" t="s">
        <v>96</v>
      </c>
      <c r="I928" s="4" t="str">
        <f t="shared" si="71"/>
        <v>United States</v>
      </c>
      <c r="J928" s="4" t="str">
        <f t="shared" si="70"/>
        <v>New York City, New York (United States)</v>
      </c>
      <c r="K928" s="4" t="str">
        <f t="shared" si="72"/>
        <v>New York City, New York (US)</v>
      </c>
      <c r="L928" s="4" t="str">
        <f t="shared" si="73"/>
        <v>157623</v>
      </c>
      <c r="M928" s="7" t="str">
        <f t="shared" si="74"/>
        <v>2014</v>
      </c>
    </row>
    <row r="929" spans="2:13" x14ac:dyDescent="0.3">
      <c r="B929" s="3" t="s">
        <v>17</v>
      </c>
      <c r="C929" s="4" t="s">
        <v>29</v>
      </c>
      <c r="D929" t="s">
        <v>1184</v>
      </c>
      <c r="E929" t="s">
        <v>48</v>
      </c>
      <c r="F929" t="s">
        <v>94</v>
      </c>
      <c r="G929" t="s">
        <v>95</v>
      </c>
      <c r="H929" t="s">
        <v>96</v>
      </c>
      <c r="I929" s="4" t="str">
        <f t="shared" si="71"/>
        <v>United States</v>
      </c>
      <c r="J929" s="4" t="str">
        <f t="shared" si="70"/>
        <v>Philadelphia, Pennsylvania (United States)</v>
      </c>
      <c r="K929" s="4" t="str">
        <f t="shared" si="72"/>
        <v>Philadelphia, Pennsylvania (US)</v>
      </c>
      <c r="L929" s="4" t="str">
        <f t="shared" si="73"/>
        <v>145310</v>
      </c>
      <c r="M929" s="7" t="str">
        <f t="shared" si="74"/>
        <v>2017</v>
      </c>
    </row>
    <row r="930" spans="2:13" x14ac:dyDescent="0.3">
      <c r="B930" s="3" t="s">
        <v>17</v>
      </c>
      <c r="C930" s="4" t="s">
        <v>29</v>
      </c>
      <c r="D930" t="s">
        <v>1185</v>
      </c>
      <c r="E930" t="s">
        <v>48</v>
      </c>
      <c r="F930" t="s">
        <v>94</v>
      </c>
      <c r="G930" t="s">
        <v>95</v>
      </c>
      <c r="H930" t="s">
        <v>96</v>
      </c>
      <c r="I930" s="4" t="str">
        <f t="shared" si="71"/>
        <v>United States</v>
      </c>
      <c r="J930" s="4" t="str">
        <f t="shared" si="70"/>
        <v>Philadelphia, Pennsylvania (United States)</v>
      </c>
      <c r="K930" s="4" t="str">
        <f t="shared" si="72"/>
        <v>Philadelphia, Pennsylvania (US)</v>
      </c>
      <c r="L930" s="4" t="str">
        <f t="shared" si="73"/>
        <v>100083</v>
      </c>
      <c r="M930" s="7" t="str">
        <f t="shared" si="74"/>
        <v>2016</v>
      </c>
    </row>
    <row r="931" spans="2:13" x14ac:dyDescent="0.3">
      <c r="B931" s="3" t="s">
        <v>8</v>
      </c>
      <c r="C931" s="4" t="s">
        <v>21</v>
      </c>
      <c r="D931" t="s">
        <v>1186</v>
      </c>
      <c r="E931" t="s">
        <v>48</v>
      </c>
      <c r="F931" t="s">
        <v>163</v>
      </c>
      <c r="G931" t="s">
        <v>164</v>
      </c>
      <c r="H931" t="s">
        <v>44</v>
      </c>
      <c r="I931" s="4" t="str">
        <f t="shared" si="71"/>
        <v>United States</v>
      </c>
      <c r="J931" s="4" t="str">
        <f t="shared" si="70"/>
        <v>Springfield, Virginia (United States)</v>
      </c>
      <c r="K931" s="4" t="str">
        <f t="shared" si="72"/>
        <v>Springfield, Virginia (US)</v>
      </c>
      <c r="L931" s="4" t="str">
        <f t="shared" si="73"/>
        <v>108063</v>
      </c>
      <c r="M931" s="7" t="str">
        <f t="shared" si="74"/>
        <v>2017</v>
      </c>
    </row>
    <row r="932" spans="2:13" x14ac:dyDescent="0.3">
      <c r="B932" s="3" t="s">
        <v>17</v>
      </c>
      <c r="C932" s="4" t="s">
        <v>29</v>
      </c>
      <c r="D932" t="s">
        <v>1187</v>
      </c>
      <c r="E932" t="s">
        <v>48</v>
      </c>
      <c r="F932" t="s">
        <v>163</v>
      </c>
      <c r="G932" t="s">
        <v>164</v>
      </c>
      <c r="H932" t="s">
        <v>44</v>
      </c>
      <c r="I932" s="4" t="str">
        <f t="shared" si="71"/>
        <v>United States</v>
      </c>
      <c r="J932" s="4" t="str">
        <f t="shared" si="70"/>
        <v>Springfield, Virginia (United States)</v>
      </c>
      <c r="K932" s="4" t="str">
        <f t="shared" si="72"/>
        <v>Springfield, Virginia (US)</v>
      </c>
      <c r="L932" s="4" t="str">
        <f t="shared" si="73"/>
        <v>109197</v>
      </c>
      <c r="M932" s="7" t="str">
        <f t="shared" si="74"/>
        <v>2015</v>
      </c>
    </row>
    <row r="933" spans="2:13" x14ac:dyDescent="0.3">
      <c r="B933" s="3" t="s">
        <v>8</v>
      </c>
      <c r="C933" s="4" t="s">
        <v>13</v>
      </c>
      <c r="D933" t="s">
        <v>1188</v>
      </c>
      <c r="E933" t="s">
        <v>48</v>
      </c>
      <c r="F933" t="s">
        <v>1189</v>
      </c>
      <c r="G933" t="s">
        <v>229</v>
      </c>
      <c r="H933" t="s">
        <v>96</v>
      </c>
      <c r="I933" s="4" t="str">
        <f t="shared" si="71"/>
        <v>United States</v>
      </c>
      <c r="J933" s="4" t="str">
        <f t="shared" si="70"/>
        <v>Toledo, Ohio (United States)</v>
      </c>
      <c r="K933" s="4" t="str">
        <f t="shared" si="72"/>
        <v>Toledo, Ohio (US)</v>
      </c>
      <c r="L933" s="4" t="str">
        <f t="shared" si="73"/>
        <v>141789</v>
      </c>
      <c r="M933" s="7" t="str">
        <f t="shared" si="74"/>
        <v>2017</v>
      </c>
    </row>
    <row r="934" spans="2:13" x14ac:dyDescent="0.3">
      <c r="B934" s="3" t="s">
        <v>17</v>
      </c>
      <c r="C934" s="4" t="s">
        <v>13</v>
      </c>
      <c r="D934" t="s">
        <v>1190</v>
      </c>
      <c r="E934" t="s">
        <v>48</v>
      </c>
      <c r="F934" t="s">
        <v>1189</v>
      </c>
      <c r="G934" t="s">
        <v>229</v>
      </c>
      <c r="H934" t="s">
        <v>96</v>
      </c>
      <c r="I934" s="4" t="str">
        <f t="shared" si="71"/>
        <v>United States</v>
      </c>
      <c r="J934" s="4" t="str">
        <f t="shared" si="70"/>
        <v>Toledo, Ohio (United States)</v>
      </c>
      <c r="K934" s="4" t="str">
        <f t="shared" si="72"/>
        <v>Toledo, Ohio (US)</v>
      </c>
      <c r="L934" s="4" t="str">
        <f t="shared" si="73"/>
        <v>169775</v>
      </c>
      <c r="M934" s="7" t="str">
        <f t="shared" si="74"/>
        <v>2014</v>
      </c>
    </row>
    <row r="935" spans="2:13" x14ac:dyDescent="0.3">
      <c r="B935" s="3" t="s">
        <v>17</v>
      </c>
      <c r="C935" s="4" t="s">
        <v>21</v>
      </c>
      <c r="D935" t="s">
        <v>1191</v>
      </c>
      <c r="E935" t="s">
        <v>48</v>
      </c>
      <c r="F935" t="s">
        <v>1189</v>
      </c>
      <c r="G935" t="s">
        <v>229</v>
      </c>
      <c r="H935" t="s">
        <v>96</v>
      </c>
      <c r="I935" s="4" t="str">
        <f t="shared" si="71"/>
        <v>United States</v>
      </c>
      <c r="J935" s="4" t="str">
        <f t="shared" si="70"/>
        <v>Toledo, Ohio (United States)</v>
      </c>
      <c r="K935" s="4" t="str">
        <f t="shared" si="72"/>
        <v>Toledo, Ohio (US)</v>
      </c>
      <c r="L935" s="4" t="str">
        <f t="shared" si="73"/>
        <v>140543</v>
      </c>
      <c r="M935" s="7" t="str">
        <f t="shared" si="74"/>
        <v>2016</v>
      </c>
    </row>
    <row r="936" spans="2:13" x14ac:dyDescent="0.3">
      <c r="B936" s="3" t="s">
        <v>17</v>
      </c>
      <c r="C936" s="4" t="s">
        <v>21</v>
      </c>
      <c r="D936" t="s">
        <v>1192</v>
      </c>
      <c r="E936" t="s">
        <v>48</v>
      </c>
      <c r="F936" t="s">
        <v>94</v>
      </c>
      <c r="G936" t="s">
        <v>95</v>
      </c>
      <c r="H936" t="s">
        <v>96</v>
      </c>
      <c r="I936" s="4" t="str">
        <f t="shared" si="71"/>
        <v>United States</v>
      </c>
      <c r="J936" s="4" t="str">
        <f t="shared" si="70"/>
        <v>Philadelphia, Pennsylvania (United States)</v>
      </c>
      <c r="K936" s="4" t="str">
        <f t="shared" si="72"/>
        <v>Philadelphia, Pennsylvania (US)</v>
      </c>
      <c r="L936" s="4" t="str">
        <f t="shared" si="73"/>
        <v>151141</v>
      </c>
      <c r="M936" s="7" t="str">
        <f t="shared" si="74"/>
        <v>2016</v>
      </c>
    </row>
    <row r="937" spans="2:13" x14ac:dyDescent="0.3">
      <c r="B937" s="3" t="s">
        <v>17</v>
      </c>
      <c r="C937" s="4" t="s">
        <v>13</v>
      </c>
      <c r="D937" t="s">
        <v>1193</v>
      </c>
      <c r="E937" t="s">
        <v>48</v>
      </c>
      <c r="F937" t="s">
        <v>94</v>
      </c>
      <c r="G937" t="s">
        <v>95</v>
      </c>
      <c r="H937" t="s">
        <v>96</v>
      </c>
      <c r="I937" s="4" t="str">
        <f t="shared" si="71"/>
        <v>United States</v>
      </c>
      <c r="J937" s="4" t="str">
        <f t="shared" si="70"/>
        <v>Philadelphia, Pennsylvania (United States)</v>
      </c>
      <c r="K937" s="4" t="str">
        <f t="shared" si="72"/>
        <v>Philadelphia, Pennsylvania (US)</v>
      </c>
      <c r="L937" s="4" t="str">
        <f t="shared" si="73"/>
        <v>167094</v>
      </c>
      <c r="M937" s="7" t="str">
        <f t="shared" si="74"/>
        <v>2017</v>
      </c>
    </row>
    <row r="938" spans="2:13" x14ac:dyDescent="0.3">
      <c r="B938" s="3" t="s">
        <v>17</v>
      </c>
      <c r="C938" s="4" t="s">
        <v>13</v>
      </c>
      <c r="D938" t="s">
        <v>1194</v>
      </c>
      <c r="E938" t="s">
        <v>48</v>
      </c>
      <c r="F938" t="s">
        <v>94</v>
      </c>
      <c r="G938" t="s">
        <v>95</v>
      </c>
      <c r="H938" t="s">
        <v>96</v>
      </c>
      <c r="I938" s="4" t="str">
        <f t="shared" si="71"/>
        <v>United States</v>
      </c>
      <c r="J938" s="4" t="str">
        <f t="shared" si="70"/>
        <v>Philadelphia, Pennsylvania (United States)</v>
      </c>
      <c r="K938" s="4" t="str">
        <f t="shared" si="72"/>
        <v>Philadelphia, Pennsylvania (US)</v>
      </c>
      <c r="L938" s="4" t="str">
        <f t="shared" si="73"/>
        <v>154410</v>
      </c>
      <c r="M938" s="7" t="str">
        <f t="shared" si="74"/>
        <v>2017</v>
      </c>
    </row>
    <row r="939" spans="2:13" x14ac:dyDescent="0.3">
      <c r="B939" s="3" t="s">
        <v>17</v>
      </c>
      <c r="C939" s="4" t="s">
        <v>21</v>
      </c>
      <c r="D939" t="s">
        <v>1195</v>
      </c>
      <c r="E939" t="s">
        <v>48</v>
      </c>
      <c r="F939" t="s">
        <v>94</v>
      </c>
      <c r="G939" t="s">
        <v>95</v>
      </c>
      <c r="H939" t="s">
        <v>96</v>
      </c>
      <c r="I939" s="4" t="str">
        <f t="shared" si="71"/>
        <v>United States</v>
      </c>
      <c r="J939" s="4" t="str">
        <f t="shared" si="70"/>
        <v>Philadelphia, Pennsylvania (United States)</v>
      </c>
      <c r="K939" s="4" t="str">
        <f t="shared" si="72"/>
        <v>Philadelphia, Pennsylvania (US)</v>
      </c>
      <c r="L939" s="4" t="str">
        <f t="shared" si="73"/>
        <v>150567</v>
      </c>
      <c r="M939" s="7" t="str">
        <f t="shared" si="74"/>
        <v>2016</v>
      </c>
    </row>
    <row r="940" spans="2:13" x14ac:dyDescent="0.3">
      <c r="B940" s="3" t="s">
        <v>17</v>
      </c>
      <c r="C940" s="4" t="s">
        <v>18</v>
      </c>
      <c r="D940" t="s">
        <v>1196</v>
      </c>
      <c r="E940" t="s">
        <v>48</v>
      </c>
      <c r="F940" t="s">
        <v>94</v>
      </c>
      <c r="G940" t="s">
        <v>95</v>
      </c>
      <c r="H940" t="s">
        <v>96</v>
      </c>
      <c r="I940" s="4" t="str">
        <f t="shared" si="71"/>
        <v>United States</v>
      </c>
      <c r="J940" s="4" t="str">
        <f t="shared" si="70"/>
        <v>Philadelphia, Pennsylvania (United States)</v>
      </c>
      <c r="K940" s="4" t="str">
        <f t="shared" si="72"/>
        <v>Philadelphia, Pennsylvania (US)</v>
      </c>
      <c r="L940" s="4" t="str">
        <f t="shared" si="73"/>
        <v>157959</v>
      </c>
      <c r="M940" s="7" t="str">
        <f t="shared" si="74"/>
        <v>2015</v>
      </c>
    </row>
    <row r="941" spans="2:13" x14ac:dyDescent="0.3">
      <c r="B941" s="3" t="s">
        <v>8</v>
      </c>
      <c r="C941" s="4" t="s">
        <v>29</v>
      </c>
      <c r="D941" t="s">
        <v>1197</v>
      </c>
      <c r="E941" t="s">
        <v>48</v>
      </c>
      <c r="F941" t="s">
        <v>1198</v>
      </c>
      <c r="G941" t="s">
        <v>294</v>
      </c>
      <c r="H941" t="s">
        <v>51</v>
      </c>
      <c r="I941" s="4" t="str">
        <f t="shared" si="71"/>
        <v>United States</v>
      </c>
      <c r="J941" s="4" t="str">
        <f t="shared" si="70"/>
        <v>Farmington, New Mexico (United States)</v>
      </c>
      <c r="K941" s="4" t="str">
        <f t="shared" si="72"/>
        <v>Farmington, New Mexico (US)</v>
      </c>
      <c r="L941" s="4" t="str">
        <f t="shared" si="73"/>
        <v>105886</v>
      </c>
      <c r="M941" s="7" t="str">
        <f t="shared" si="74"/>
        <v>2017</v>
      </c>
    </row>
    <row r="942" spans="2:13" x14ac:dyDescent="0.3">
      <c r="B942" s="3" t="s">
        <v>17</v>
      </c>
      <c r="C942" s="4" t="s">
        <v>21</v>
      </c>
      <c r="D942" t="s">
        <v>1199</v>
      </c>
      <c r="E942" t="s">
        <v>48</v>
      </c>
      <c r="F942" t="s">
        <v>1200</v>
      </c>
      <c r="G942" t="s">
        <v>50</v>
      </c>
      <c r="H942" t="s">
        <v>51</v>
      </c>
      <c r="I942" s="4" t="str">
        <f t="shared" si="71"/>
        <v>United States</v>
      </c>
      <c r="J942" s="4" t="str">
        <f t="shared" si="70"/>
        <v>Riverside, California (United States)</v>
      </c>
      <c r="K942" s="4" t="str">
        <f t="shared" si="72"/>
        <v>Riverside, California (US)</v>
      </c>
      <c r="L942" s="4" t="str">
        <f t="shared" si="73"/>
        <v>105963</v>
      </c>
      <c r="M942" s="7" t="str">
        <f t="shared" si="74"/>
        <v>2016</v>
      </c>
    </row>
    <row r="943" spans="2:13" x14ac:dyDescent="0.3">
      <c r="B943" s="3" t="s">
        <v>17</v>
      </c>
      <c r="C943" s="4" t="s">
        <v>21</v>
      </c>
      <c r="D943" t="s">
        <v>1201</v>
      </c>
      <c r="E943" t="s">
        <v>48</v>
      </c>
      <c r="F943" t="s">
        <v>1200</v>
      </c>
      <c r="G943" t="s">
        <v>50</v>
      </c>
      <c r="H943" t="s">
        <v>51</v>
      </c>
      <c r="I943" s="4" t="str">
        <f t="shared" si="71"/>
        <v>United States</v>
      </c>
      <c r="J943" s="4" t="str">
        <f t="shared" si="70"/>
        <v>Riverside, California (United States)</v>
      </c>
      <c r="K943" s="4" t="str">
        <f t="shared" si="72"/>
        <v>Riverside, California (US)</v>
      </c>
      <c r="L943" s="4" t="str">
        <f t="shared" si="73"/>
        <v>121503</v>
      </c>
      <c r="M943" s="7" t="str">
        <f t="shared" si="74"/>
        <v>2017</v>
      </c>
    </row>
    <row r="944" spans="2:13" x14ac:dyDescent="0.3">
      <c r="B944" s="3" t="s">
        <v>17</v>
      </c>
      <c r="C944" s="4" t="s">
        <v>13</v>
      </c>
      <c r="D944" t="s">
        <v>1202</v>
      </c>
      <c r="E944" t="s">
        <v>48</v>
      </c>
      <c r="F944" t="s">
        <v>86</v>
      </c>
      <c r="G944" t="s">
        <v>50</v>
      </c>
      <c r="H944" t="s">
        <v>51</v>
      </c>
      <c r="I944" s="4" t="str">
        <f t="shared" si="71"/>
        <v>United States</v>
      </c>
      <c r="J944" s="4" t="str">
        <f t="shared" si="70"/>
        <v>San Francisco, California (United States)</v>
      </c>
      <c r="K944" s="4" t="str">
        <f t="shared" si="72"/>
        <v>San Francisco, California (US)</v>
      </c>
      <c r="L944" s="4" t="str">
        <f t="shared" si="73"/>
        <v>103366</v>
      </c>
      <c r="M944" s="7" t="str">
        <f t="shared" si="74"/>
        <v>2014</v>
      </c>
    </row>
    <row r="945" spans="2:13" x14ac:dyDescent="0.3">
      <c r="B945" s="3" t="s">
        <v>8</v>
      </c>
      <c r="C945" s="4" t="s">
        <v>21</v>
      </c>
      <c r="D945" t="s">
        <v>1203</v>
      </c>
      <c r="E945" t="s">
        <v>48</v>
      </c>
      <c r="F945" t="s">
        <v>1204</v>
      </c>
      <c r="G945" t="s">
        <v>50</v>
      </c>
      <c r="H945" t="s">
        <v>51</v>
      </c>
      <c r="I945" s="4" t="str">
        <f t="shared" si="71"/>
        <v>United States</v>
      </c>
      <c r="J945" s="4" t="str">
        <f t="shared" si="70"/>
        <v>Torrance, California (United States)</v>
      </c>
      <c r="K945" s="4" t="str">
        <f t="shared" si="72"/>
        <v>Torrance, California (US)</v>
      </c>
      <c r="L945" s="4" t="str">
        <f t="shared" si="73"/>
        <v>124597</v>
      </c>
      <c r="M945" s="7" t="str">
        <f t="shared" si="74"/>
        <v>2017</v>
      </c>
    </row>
    <row r="946" spans="2:13" x14ac:dyDescent="0.3">
      <c r="B946" s="3" t="s">
        <v>17</v>
      </c>
      <c r="C946" s="4" t="s">
        <v>13</v>
      </c>
      <c r="D946" t="s">
        <v>1205</v>
      </c>
      <c r="E946" t="s">
        <v>48</v>
      </c>
      <c r="F946" t="s">
        <v>1204</v>
      </c>
      <c r="G946" t="s">
        <v>50</v>
      </c>
      <c r="H946" t="s">
        <v>51</v>
      </c>
      <c r="I946" s="4" t="str">
        <f t="shared" si="71"/>
        <v>United States</v>
      </c>
      <c r="J946" s="4" t="str">
        <f t="shared" si="70"/>
        <v>Torrance, California (United States)</v>
      </c>
      <c r="K946" s="4" t="str">
        <f t="shared" si="72"/>
        <v>Torrance, California (US)</v>
      </c>
      <c r="L946" s="4" t="str">
        <f t="shared" si="73"/>
        <v>105634</v>
      </c>
      <c r="M946" s="7" t="str">
        <f t="shared" si="74"/>
        <v>2015</v>
      </c>
    </row>
    <row r="947" spans="2:13" x14ac:dyDescent="0.3">
      <c r="B947" s="3" t="s">
        <v>17</v>
      </c>
      <c r="C947" s="4" t="s">
        <v>18</v>
      </c>
      <c r="D947" t="s">
        <v>1206</v>
      </c>
      <c r="E947" t="s">
        <v>48</v>
      </c>
      <c r="F947" t="s">
        <v>70</v>
      </c>
      <c r="G947" t="s">
        <v>71</v>
      </c>
      <c r="H947" t="s">
        <v>51</v>
      </c>
      <c r="I947" s="4" t="str">
        <f t="shared" si="71"/>
        <v>United States</v>
      </c>
      <c r="J947" s="4" t="str">
        <f t="shared" si="70"/>
        <v>Seattle, Washington (United States)</v>
      </c>
      <c r="K947" s="4" t="str">
        <f t="shared" si="72"/>
        <v>Seattle, Washington (US)</v>
      </c>
      <c r="L947" s="4" t="str">
        <f t="shared" si="73"/>
        <v>123673</v>
      </c>
      <c r="M947" s="7" t="str">
        <f t="shared" si="74"/>
        <v>2015</v>
      </c>
    </row>
    <row r="948" spans="2:13" x14ac:dyDescent="0.3">
      <c r="B948" s="3" t="s">
        <v>8</v>
      </c>
      <c r="C948" s="4" t="s">
        <v>9</v>
      </c>
      <c r="D948" t="s">
        <v>1207</v>
      </c>
      <c r="E948" t="s">
        <v>48</v>
      </c>
      <c r="F948" t="s">
        <v>70</v>
      </c>
      <c r="G948" t="s">
        <v>71</v>
      </c>
      <c r="H948" t="s">
        <v>51</v>
      </c>
      <c r="I948" s="4" t="str">
        <f t="shared" si="71"/>
        <v>United States</v>
      </c>
      <c r="J948" s="4" t="str">
        <f t="shared" si="70"/>
        <v>Seattle, Washington (United States)</v>
      </c>
      <c r="K948" s="4" t="str">
        <f t="shared" si="72"/>
        <v>Seattle, Washington (US)</v>
      </c>
      <c r="L948" s="4" t="str">
        <f t="shared" si="73"/>
        <v>111423</v>
      </c>
      <c r="M948" s="7" t="str">
        <f t="shared" si="74"/>
        <v>2017</v>
      </c>
    </row>
    <row r="949" spans="2:13" x14ac:dyDescent="0.3">
      <c r="B949" s="3" t="s">
        <v>8</v>
      </c>
      <c r="C949" s="4" t="s">
        <v>13</v>
      </c>
      <c r="D949" t="s">
        <v>1208</v>
      </c>
      <c r="E949" t="s">
        <v>48</v>
      </c>
      <c r="F949" t="s">
        <v>70</v>
      </c>
      <c r="G949" t="s">
        <v>71</v>
      </c>
      <c r="H949" t="s">
        <v>51</v>
      </c>
      <c r="I949" s="4" t="str">
        <f t="shared" si="71"/>
        <v>United States</v>
      </c>
      <c r="J949" s="4" t="str">
        <f t="shared" si="70"/>
        <v>Seattle, Washington (United States)</v>
      </c>
      <c r="K949" s="4" t="str">
        <f t="shared" si="72"/>
        <v>Seattle, Washington (US)</v>
      </c>
      <c r="L949" s="4" t="str">
        <f t="shared" si="73"/>
        <v>125178</v>
      </c>
      <c r="M949" s="7" t="str">
        <f t="shared" si="74"/>
        <v>2015</v>
      </c>
    </row>
    <row r="950" spans="2:13" x14ac:dyDescent="0.3">
      <c r="B950" s="3" t="s">
        <v>17</v>
      </c>
      <c r="C950" s="4" t="s">
        <v>9</v>
      </c>
      <c r="D950" t="s">
        <v>1209</v>
      </c>
      <c r="E950" t="s">
        <v>48</v>
      </c>
      <c r="F950" t="s">
        <v>749</v>
      </c>
      <c r="G950" t="s">
        <v>160</v>
      </c>
      <c r="H950" t="s">
        <v>51</v>
      </c>
      <c r="I950" s="4" t="str">
        <f t="shared" si="71"/>
        <v>United States</v>
      </c>
      <c r="J950" s="4" t="str">
        <f t="shared" si="70"/>
        <v>Mesa, Arizona (United States)</v>
      </c>
      <c r="K950" s="4" t="str">
        <f t="shared" si="72"/>
        <v>Mesa, Arizona (US)</v>
      </c>
      <c r="L950" s="4" t="str">
        <f t="shared" si="73"/>
        <v>156685</v>
      </c>
      <c r="M950" s="7" t="str">
        <f t="shared" si="74"/>
        <v>2016</v>
      </c>
    </row>
    <row r="951" spans="2:13" x14ac:dyDescent="0.3">
      <c r="B951" s="3" t="s">
        <v>8</v>
      </c>
      <c r="C951" s="4" t="s">
        <v>21</v>
      </c>
      <c r="D951" t="s">
        <v>1210</v>
      </c>
      <c r="E951" t="s">
        <v>48</v>
      </c>
      <c r="F951" t="s">
        <v>94</v>
      </c>
      <c r="G951" t="s">
        <v>95</v>
      </c>
      <c r="H951" t="s">
        <v>96</v>
      </c>
      <c r="I951" s="4" t="str">
        <f t="shared" si="71"/>
        <v>United States</v>
      </c>
      <c r="J951" s="4" t="str">
        <f t="shared" si="70"/>
        <v>Philadelphia, Pennsylvania (United States)</v>
      </c>
      <c r="K951" s="4" t="str">
        <f t="shared" si="72"/>
        <v>Philadelphia, Pennsylvania (US)</v>
      </c>
      <c r="L951" s="4" t="str">
        <f t="shared" si="73"/>
        <v>126865</v>
      </c>
      <c r="M951" s="7" t="str">
        <f t="shared" si="74"/>
        <v>2017</v>
      </c>
    </row>
    <row r="952" spans="2:13" x14ac:dyDescent="0.3">
      <c r="B952" s="3" t="s">
        <v>17</v>
      </c>
      <c r="C952" s="4" t="s">
        <v>9</v>
      </c>
      <c r="D952" t="s">
        <v>1211</v>
      </c>
      <c r="E952" t="s">
        <v>48</v>
      </c>
      <c r="F952" t="s">
        <v>94</v>
      </c>
      <c r="G952" t="s">
        <v>95</v>
      </c>
      <c r="H952" t="s">
        <v>96</v>
      </c>
      <c r="I952" s="4" t="str">
        <f t="shared" si="71"/>
        <v>United States</v>
      </c>
      <c r="J952" s="4" t="str">
        <f t="shared" si="70"/>
        <v>Philadelphia, Pennsylvania (United States)</v>
      </c>
      <c r="K952" s="4" t="str">
        <f t="shared" si="72"/>
        <v>Philadelphia, Pennsylvania (US)</v>
      </c>
      <c r="L952" s="4" t="str">
        <f t="shared" si="73"/>
        <v>102834</v>
      </c>
      <c r="M952" s="7" t="str">
        <f t="shared" si="74"/>
        <v>2017</v>
      </c>
    </row>
    <row r="953" spans="2:13" x14ac:dyDescent="0.3">
      <c r="B953" s="3" t="s">
        <v>8</v>
      </c>
      <c r="C953" s="4" t="s">
        <v>29</v>
      </c>
      <c r="D953" t="s">
        <v>1212</v>
      </c>
      <c r="E953" t="s">
        <v>48</v>
      </c>
      <c r="F953" t="s">
        <v>94</v>
      </c>
      <c r="G953" t="s">
        <v>95</v>
      </c>
      <c r="H953" t="s">
        <v>96</v>
      </c>
      <c r="I953" s="4" t="str">
        <f t="shared" si="71"/>
        <v>United States</v>
      </c>
      <c r="J953" s="4" t="str">
        <f t="shared" si="70"/>
        <v>Philadelphia, Pennsylvania (United States)</v>
      </c>
      <c r="K953" s="4" t="str">
        <f t="shared" si="72"/>
        <v>Philadelphia, Pennsylvania (US)</v>
      </c>
      <c r="L953" s="4" t="str">
        <f t="shared" si="73"/>
        <v>139710</v>
      </c>
      <c r="M953" s="7" t="str">
        <f t="shared" si="74"/>
        <v>2016</v>
      </c>
    </row>
    <row r="954" spans="2:13" x14ac:dyDescent="0.3">
      <c r="B954" s="3" t="s">
        <v>17</v>
      </c>
      <c r="C954" s="4" t="s">
        <v>29</v>
      </c>
      <c r="D954" t="s">
        <v>1213</v>
      </c>
      <c r="E954" t="s">
        <v>48</v>
      </c>
      <c r="F954" t="s">
        <v>94</v>
      </c>
      <c r="G954" t="s">
        <v>95</v>
      </c>
      <c r="H954" t="s">
        <v>96</v>
      </c>
      <c r="I954" s="4" t="str">
        <f t="shared" si="71"/>
        <v>United States</v>
      </c>
      <c r="J954" s="4" t="str">
        <f t="shared" si="70"/>
        <v>Philadelphia, Pennsylvania (United States)</v>
      </c>
      <c r="K954" s="4" t="str">
        <f t="shared" si="72"/>
        <v>Philadelphia, Pennsylvania (US)</v>
      </c>
      <c r="L954" s="4" t="str">
        <f t="shared" si="73"/>
        <v>121538</v>
      </c>
      <c r="M954" s="7" t="str">
        <f t="shared" si="74"/>
        <v>2017</v>
      </c>
    </row>
    <row r="955" spans="2:13" x14ac:dyDescent="0.3">
      <c r="B955" s="3" t="s">
        <v>8</v>
      </c>
      <c r="C955" s="4" t="s">
        <v>21</v>
      </c>
      <c r="D955" t="s">
        <v>1214</v>
      </c>
      <c r="E955" t="s">
        <v>48</v>
      </c>
      <c r="F955" t="s">
        <v>94</v>
      </c>
      <c r="G955" t="s">
        <v>95</v>
      </c>
      <c r="H955" t="s">
        <v>96</v>
      </c>
      <c r="I955" s="4" t="str">
        <f t="shared" si="71"/>
        <v>United States</v>
      </c>
      <c r="J955" s="4" t="str">
        <f t="shared" si="70"/>
        <v>Philadelphia, Pennsylvania (United States)</v>
      </c>
      <c r="K955" s="4" t="str">
        <f t="shared" si="72"/>
        <v>Philadelphia, Pennsylvania (US)</v>
      </c>
      <c r="L955" s="4" t="str">
        <f t="shared" si="73"/>
        <v>101539</v>
      </c>
      <c r="M955" s="7" t="str">
        <f t="shared" si="74"/>
        <v>2017</v>
      </c>
    </row>
    <row r="956" spans="2:13" x14ac:dyDescent="0.3">
      <c r="B956" s="3" t="s">
        <v>8</v>
      </c>
      <c r="C956" s="4" t="s">
        <v>29</v>
      </c>
      <c r="D956" t="s">
        <v>1215</v>
      </c>
      <c r="E956" t="s">
        <v>48</v>
      </c>
      <c r="F956" t="s">
        <v>94</v>
      </c>
      <c r="G956" t="s">
        <v>95</v>
      </c>
      <c r="H956" t="s">
        <v>96</v>
      </c>
      <c r="I956" s="4" t="str">
        <f t="shared" si="71"/>
        <v>United States</v>
      </c>
      <c r="J956" s="4" t="str">
        <f t="shared" si="70"/>
        <v>Philadelphia, Pennsylvania (United States)</v>
      </c>
      <c r="K956" s="4" t="str">
        <f t="shared" si="72"/>
        <v>Philadelphia, Pennsylvania (US)</v>
      </c>
      <c r="L956" s="4" t="str">
        <f t="shared" si="73"/>
        <v>152121</v>
      </c>
      <c r="M956" s="7" t="str">
        <f t="shared" si="74"/>
        <v>2016</v>
      </c>
    </row>
    <row r="957" spans="2:13" x14ac:dyDescent="0.3">
      <c r="B957" s="3" t="s">
        <v>17</v>
      </c>
      <c r="C957" s="4" t="s">
        <v>13</v>
      </c>
      <c r="D957" t="s">
        <v>1216</v>
      </c>
      <c r="E957" t="s">
        <v>48</v>
      </c>
      <c r="F957" t="s">
        <v>1217</v>
      </c>
      <c r="G957" t="s">
        <v>74</v>
      </c>
      <c r="H957" t="s">
        <v>75</v>
      </c>
      <c r="I957" s="4" t="str">
        <f t="shared" si="71"/>
        <v>United States</v>
      </c>
      <c r="J957" s="4" t="str">
        <f t="shared" si="70"/>
        <v>Round Rock, Texas (United States)</v>
      </c>
      <c r="K957" s="4" t="str">
        <f t="shared" si="72"/>
        <v>Round Rock, Texas (US)</v>
      </c>
      <c r="L957" s="4" t="str">
        <f t="shared" si="73"/>
        <v>161200</v>
      </c>
      <c r="M957" s="7" t="str">
        <f t="shared" si="74"/>
        <v>2017</v>
      </c>
    </row>
    <row r="958" spans="2:13" x14ac:dyDescent="0.3">
      <c r="B958" s="3" t="s">
        <v>8</v>
      </c>
      <c r="C958" s="4" t="s">
        <v>13</v>
      </c>
      <c r="D958" t="s">
        <v>1218</v>
      </c>
      <c r="E958" t="s">
        <v>48</v>
      </c>
      <c r="F958" t="s">
        <v>1217</v>
      </c>
      <c r="G958" t="s">
        <v>74</v>
      </c>
      <c r="H958" t="s">
        <v>75</v>
      </c>
      <c r="I958" s="4" t="str">
        <f t="shared" si="71"/>
        <v>United States</v>
      </c>
      <c r="J958" s="4" t="str">
        <f t="shared" si="70"/>
        <v>Round Rock, Texas (United States)</v>
      </c>
      <c r="K958" s="4" t="str">
        <f t="shared" si="72"/>
        <v>Round Rock, Texas (US)</v>
      </c>
      <c r="L958" s="4" t="str">
        <f t="shared" si="73"/>
        <v>101245</v>
      </c>
      <c r="M958" s="7" t="str">
        <f t="shared" si="74"/>
        <v>2017</v>
      </c>
    </row>
    <row r="959" spans="2:13" x14ac:dyDescent="0.3">
      <c r="B959" s="3" t="s">
        <v>17</v>
      </c>
      <c r="C959" s="4" t="s">
        <v>29</v>
      </c>
      <c r="D959" t="s">
        <v>1219</v>
      </c>
      <c r="E959" t="s">
        <v>48</v>
      </c>
      <c r="F959" t="s">
        <v>167</v>
      </c>
      <c r="G959" t="s">
        <v>617</v>
      </c>
      <c r="H959" t="s">
        <v>44</v>
      </c>
      <c r="I959" s="4" t="str">
        <f t="shared" si="71"/>
        <v>United States</v>
      </c>
      <c r="J959" s="4" t="str">
        <f t="shared" si="70"/>
        <v>Jackson, Mississippi (United States)</v>
      </c>
      <c r="K959" s="4" t="str">
        <f t="shared" si="72"/>
        <v>Jackson, Mississippi (US)</v>
      </c>
      <c r="L959" s="4" t="str">
        <f t="shared" si="73"/>
        <v>141768</v>
      </c>
      <c r="M959" s="7" t="str">
        <f t="shared" si="74"/>
        <v>2015</v>
      </c>
    </row>
    <row r="960" spans="2:13" x14ac:dyDescent="0.3">
      <c r="B960" s="3" t="s">
        <v>17</v>
      </c>
      <c r="C960" s="4" t="s">
        <v>13</v>
      </c>
      <c r="D960" t="s">
        <v>1220</v>
      </c>
      <c r="E960" t="s">
        <v>48</v>
      </c>
      <c r="F960" t="s">
        <v>246</v>
      </c>
      <c r="G960" t="s">
        <v>160</v>
      </c>
      <c r="H960" t="s">
        <v>51</v>
      </c>
      <c r="I960" s="4" t="str">
        <f t="shared" si="71"/>
        <v>United States</v>
      </c>
      <c r="J960" s="4" t="str">
        <f t="shared" si="70"/>
        <v>Phoenix, Arizona (United States)</v>
      </c>
      <c r="K960" s="4" t="str">
        <f t="shared" si="72"/>
        <v>Phoenix, Arizona (US)</v>
      </c>
      <c r="L960" s="4" t="str">
        <f t="shared" si="73"/>
        <v>112109</v>
      </c>
      <c r="M960" s="7" t="str">
        <f t="shared" si="74"/>
        <v>2016</v>
      </c>
    </row>
    <row r="961" spans="2:13" x14ac:dyDescent="0.3">
      <c r="B961" s="3" t="s">
        <v>8</v>
      </c>
      <c r="C961" s="4" t="s">
        <v>21</v>
      </c>
      <c r="D961" t="s">
        <v>1221</v>
      </c>
      <c r="E961" t="s">
        <v>48</v>
      </c>
      <c r="F961" t="s">
        <v>246</v>
      </c>
      <c r="G961" t="s">
        <v>160</v>
      </c>
      <c r="H961" t="s">
        <v>51</v>
      </c>
      <c r="I961" s="4" t="str">
        <f t="shared" si="71"/>
        <v>United States</v>
      </c>
      <c r="J961" s="4" t="str">
        <f t="shared" si="70"/>
        <v>Phoenix, Arizona (United States)</v>
      </c>
      <c r="K961" s="4" t="str">
        <f t="shared" si="72"/>
        <v>Phoenix, Arizona (US)</v>
      </c>
      <c r="L961" s="4" t="str">
        <f t="shared" si="73"/>
        <v>144064</v>
      </c>
      <c r="M961" s="7" t="str">
        <f t="shared" si="74"/>
        <v>2017</v>
      </c>
    </row>
    <row r="962" spans="2:13" x14ac:dyDescent="0.3">
      <c r="B962" s="3" t="s">
        <v>8</v>
      </c>
      <c r="C962" s="4" t="s">
        <v>21</v>
      </c>
      <c r="D962" t="s">
        <v>1222</v>
      </c>
      <c r="E962" t="s">
        <v>48</v>
      </c>
      <c r="F962" t="s">
        <v>246</v>
      </c>
      <c r="G962" t="s">
        <v>160</v>
      </c>
      <c r="H962" t="s">
        <v>51</v>
      </c>
      <c r="I962" s="4" t="str">
        <f t="shared" si="71"/>
        <v>United States</v>
      </c>
      <c r="J962" s="4" t="str">
        <f t="shared" si="70"/>
        <v>Phoenix, Arizona (United States)</v>
      </c>
      <c r="K962" s="4" t="str">
        <f t="shared" si="72"/>
        <v>Phoenix, Arizona (US)</v>
      </c>
      <c r="L962" s="4" t="str">
        <f t="shared" si="73"/>
        <v>108581</v>
      </c>
      <c r="M962" s="7" t="str">
        <f t="shared" si="74"/>
        <v>2016</v>
      </c>
    </row>
    <row r="963" spans="2:13" x14ac:dyDescent="0.3">
      <c r="B963" s="3" t="s">
        <v>17</v>
      </c>
      <c r="C963" s="4" t="s">
        <v>13</v>
      </c>
      <c r="D963" t="s">
        <v>1223</v>
      </c>
      <c r="E963" t="s">
        <v>48</v>
      </c>
      <c r="F963" t="s">
        <v>965</v>
      </c>
      <c r="G963" t="s">
        <v>50</v>
      </c>
      <c r="H963" t="s">
        <v>51</v>
      </c>
      <c r="I963" s="4" t="str">
        <f t="shared" si="71"/>
        <v>United States</v>
      </c>
      <c r="J963" s="4" t="str">
        <f t="shared" si="70"/>
        <v>Oceanside, California (United States)</v>
      </c>
      <c r="K963" s="4" t="str">
        <f t="shared" si="72"/>
        <v>Oceanside, California (US)</v>
      </c>
      <c r="L963" s="4" t="str">
        <f t="shared" si="73"/>
        <v>157987</v>
      </c>
      <c r="M963" s="7" t="str">
        <f t="shared" si="74"/>
        <v>2017</v>
      </c>
    </row>
    <row r="964" spans="2:13" x14ac:dyDescent="0.3">
      <c r="B964" s="3" t="s">
        <v>8</v>
      </c>
      <c r="C964" s="4" t="s">
        <v>18</v>
      </c>
      <c r="D964" t="s">
        <v>1224</v>
      </c>
      <c r="E964" t="s">
        <v>48</v>
      </c>
      <c r="F964" t="s">
        <v>86</v>
      </c>
      <c r="G964" t="s">
        <v>50</v>
      </c>
      <c r="H964" t="s">
        <v>51</v>
      </c>
      <c r="I964" s="4" t="str">
        <f t="shared" si="71"/>
        <v>United States</v>
      </c>
      <c r="J964" s="4" t="str">
        <f t="shared" ref="J964:J1003" si="75">CONCATENATE(F964,","," ",G964," ","(",I964,")")</f>
        <v>San Francisco, California (United States)</v>
      </c>
      <c r="K964" s="4" t="str">
        <f t="shared" si="72"/>
        <v>San Francisco, California (US)</v>
      </c>
      <c r="L964" s="4" t="str">
        <f t="shared" si="73"/>
        <v>110905</v>
      </c>
      <c r="M964" s="7" t="str">
        <f t="shared" si="74"/>
        <v>2017</v>
      </c>
    </row>
    <row r="965" spans="2:13" x14ac:dyDescent="0.3">
      <c r="B965" s="3" t="s">
        <v>8</v>
      </c>
      <c r="C965" s="4" t="s">
        <v>21</v>
      </c>
      <c r="D965" t="s">
        <v>1225</v>
      </c>
      <c r="E965" t="s">
        <v>48</v>
      </c>
      <c r="F965" t="s">
        <v>699</v>
      </c>
      <c r="G965" t="s">
        <v>700</v>
      </c>
      <c r="H965" t="s">
        <v>44</v>
      </c>
      <c r="I965" s="4" t="str">
        <f t="shared" ref="I965:I1003" si="76">TRIM(E965)</f>
        <v>United States</v>
      </c>
      <c r="J965" s="4" t="str">
        <f t="shared" si="75"/>
        <v>Fayetteville, Arkansas (United States)</v>
      </c>
      <c r="K965" s="4" t="str">
        <f t="shared" ref="K965:K1003" si="77">SUBSTITUTE(J965,"United States","US",1)</f>
        <v>Fayetteville, Arkansas (US)</v>
      </c>
      <c r="L965" s="4" t="str">
        <f t="shared" ref="L965:L1003" si="78">RIGHT(D965,6)</f>
        <v>165841</v>
      </c>
      <c r="M965" s="7" t="str">
        <f t="shared" ref="M965:M1003" si="79">MID(D965,4,4)</f>
        <v>2017</v>
      </c>
    </row>
    <row r="966" spans="2:13" x14ac:dyDescent="0.3">
      <c r="B966" s="3" t="s">
        <v>8</v>
      </c>
      <c r="C966" s="4" t="s">
        <v>29</v>
      </c>
      <c r="D966" t="s">
        <v>1226</v>
      </c>
      <c r="E966" t="s">
        <v>48</v>
      </c>
      <c r="F966" t="s">
        <v>86</v>
      </c>
      <c r="G966" t="s">
        <v>50</v>
      </c>
      <c r="H966" t="s">
        <v>51</v>
      </c>
      <c r="I966" s="4" t="str">
        <f t="shared" si="76"/>
        <v>United States</v>
      </c>
      <c r="J966" s="4" t="str">
        <f t="shared" si="75"/>
        <v>San Francisco, California (United States)</v>
      </c>
      <c r="K966" s="4" t="str">
        <f t="shared" si="77"/>
        <v>San Francisco, California (US)</v>
      </c>
      <c r="L966" s="4" t="str">
        <f t="shared" si="78"/>
        <v>117485</v>
      </c>
      <c r="M966" s="7" t="str">
        <f t="shared" si="79"/>
        <v>2017</v>
      </c>
    </row>
    <row r="967" spans="2:13" x14ac:dyDescent="0.3">
      <c r="B967" s="3" t="s">
        <v>8</v>
      </c>
      <c r="C967" s="4" t="s">
        <v>13</v>
      </c>
      <c r="D967" t="s">
        <v>1227</v>
      </c>
      <c r="E967" t="s">
        <v>48</v>
      </c>
      <c r="F967" t="s">
        <v>1228</v>
      </c>
      <c r="G967" t="s">
        <v>54</v>
      </c>
      <c r="H967" t="s">
        <v>44</v>
      </c>
      <c r="I967" s="4" t="str">
        <f t="shared" si="76"/>
        <v>United States</v>
      </c>
      <c r="J967" s="4" t="str">
        <f t="shared" si="75"/>
        <v>Boca Raton, Florida (United States)</v>
      </c>
      <c r="K967" s="4" t="str">
        <f t="shared" si="77"/>
        <v>Boca Raton, Florida (US)</v>
      </c>
      <c r="L967" s="4" t="str">
        <f t="shared" si="78"/>
        <v>140242</v>
      </c>
      <c r="M967" s="7" t="str">
        <f t="shared" si="79"/>
        <v>2017</v>
      </c>
    </row>
    <row r="968" spans="2:13" x14ac:dyDescent="0.3">
      <c r="B968" s="3" t="s">
        <v>17</v>
      </c>
      <c r="C968" s="4" t="s">
        <v>21</v>
      </c>
      <c r="D968" t="s">
        <v>1229</v>
      </c>
      <c r="E968" t="s">
        <v>48</v>
      </c>
      <c r="F968" t="s">
        <v>141</v>
      </c>
      <c r="G968" t="s">
        <v>142</v>
      </c>
      <c r="H968" t="s">
        <v>96</v>
      </c>
      <c r="I968" s="4" t="str">
        <f t="shared" si="76"/>
        <v>United States</v>
      </c>
      <c r="J968" s="4" t="str">
        <f t="shared" si="75"/>
        <v>New York City, New York (United States)</v>
      </c>
      <c r="K968" s="4" t="str">
        <f t="shared" si="77"/>
        <v>New York City, New York (US)</v>
      </c>
      <c r="L968" s="4" t="str">
        <f t="shared" si="78"/>
        <v>148950</v>
      </c>
      <c r="M968" s="7" t="str">
        <f t="shared" si="79"/>
        <v>2014</v>
      </c>
    </row>
    <row r="969" spans="2:13" x14ac:dyDescent="0.3">
      <c r="B969" s="3" t="s">
        <v>8</v>
      </c>
      <c r="C969" s="4" t="s">
        <v>21</v>
      </c>
      <c r="D969" t="s">
        <v>1230</v>
      </c>
      <c r="E969" t="s">
        <v>48</v>
      </c>
      <c r="F969" t="s">
        <v>141</v>
      </c>
      <c r="G969" t="s">
        <v>142</v>
      </c>
      <c r="H969" t="s">
        <v>96</v>
      </c>
      <c r="I969" s="4" t="str">
        <f t="shared" si="76"/>
        <v>United States</v>
      </c>
      <c r="J969" s="4" t="str">
        <f t="shared" si="75"/>
        <v>New York City, New York (United States)</v>
      </c>
      <c r="K969" s="4" t="str">
        <f t="shared" si="77"/>
        <v>New York City, New York (US)</v>
      </c>
      <c r="L969" s="4" t="str">
        <f t="shared" si="78"/>
        <v>110408</v>
      </c>
      <c r="M969" s="7" t="str">
        <f t="shared" si="79"/>
        <v>2014</v>
      </c>
    </row>
    <row r="970" spans="2:13" x14ac:dyDescent="0.3">
      <c r="B970" s="3" t="s">
        <v>17</v>
      </c>
      <c r="C970" s="4" t="s">
        <v>18</v>
      </c>
      <c r="D970" t="s">
        <v>1231</v>
      </c>
      <c r="E970" t="s">
        <v>48</v>
      </c>
      <c r="F970" t="s">
        <v>141</v>
      </c>
      <c r="G970" t="s">
        <v>142</v>
      </c>
      <c r="H970" t="s">
        <v>96</v>
      </c>
      <c r="I970" s="4" t="str">
        <f t="shared" si="76"/>
        <v>United States</v>
      </c>
      <c r="J970" s="4" t="str">
        <f t="shared" si="75"/>
        <v>New York City, New York (United States)</v>
      </c>
      <c r="K970" s="4" t="str">
        <f t="shared" si="77"/>
        <v>New York City, New York (US)</v>
      </c>
      <c r="L970" s="4" t="str">
        <f t="shared" si="78"/>
        <v>109939</v>
      </c>
      <c r="M970" s="7" t="str">
        <f t="shared" si="79"/>
        <v>2015</v>
      </c>
    </row>
    <row r="971" spans="2:13" x14ac:dyDescent="0.3">
      <c r="B971" s="3" t="s">
        <v>17</v>
      </c>
      <c r="C971" s="4" t="s">
        <v>13</v>
      </c>
      <c r="D971" t="s">
        <v>1232</v>
      </c>
      <c r="E971" t="s">
        <v>48</v>
      </c>
      <c r="F971" t="s">
        <v>141</v>
      </c>
      <c r="G971" t="s">
        <v>142</v>
      </c>
      <c r="H971" t="s">
        <v>96</v>
      </c>
      <c r="I971" s="4" t="str">
        <f t="shared" si="76"/>
        <v>United States</v>
      </c>
      <c r="J971" s="4" t="str">
        <f t="shared" si="75"/>
        <v>New York City, New York (United States)</v>
      </c>
      <c r="K971" s="4" t="str">
        <f t="shared" si="77"/>
        <v>New York City, New York (US)</v>
      </c>
      <c r="L971" s="4" t="str">
        <f t="shared" si="78"/>
        <v>112669</v>
      </c>
      <c r="M971" s="7" t="str">
        <f t="shared" si="79"/>
        <v>2016</v>
      </c>
    </row>
    <row r="972" spans="2:13" x14ac:dyDescent="0.3">
      <c r="B972" s="3" t="s">
        <v>8</v>
      </c>
      <c r="C972" s="4" t="s">
        <v>29</v>
      </c>
      <c r="D972" t="s">
        <v>1233</v>
      </c>
      <c r="E972" t="s">
        <v>48</v>
      </c>
      <c r="F972" t="s">
        <v>141</v>
      </c>
      <c r="G972" t="s">
        <v>142</v>
      </c>
      <c r="H972" t="s">
        <v>96</v>
      </c>
      <c r="I972" s="4" t="str">
        <f t="shared" si="76"/>
        <v>United States</v>
      </c>
      <c r="J972" s="4" t="str">
        <f t="shared" si="75"/>
        <v>New York City, New York (United States)</v>
      </c>
      <c r="K972" s="4" t="str">
        <f t="shared" si="77"/>
        <v>New York City, New York (US)</v>
      </c>
      <c r="L972" s="4" t="str">
        <f t="shared" si="78"/>
        <v>119592</v>
      </c>
      <c r="M972" s="7" t="str">
        <f t="shared" si="79"/>
        <v>2015</v>
      </c>
    </row>
    <row r="973" spans="2:13" x14ac:dyDescent="0.3">
      <c r="B973" s="3" t="s">
        <v>8</v>
      </c>
      <c r="C973" s="4" t="s">
        <v>9</v>
      </c>
      <c r="D973" t="s">
        <v>1234</v>
      </c>
      <c r="E973" t="s">
        <v>48</v>
      </c>
      <c r="F973" t="s">
        <v>141</v>
      </c>
      <c r="G973" t="s">
        <v>142</v>
      </c>
      <c r="H973" t="s">
        <v>96</v>
      </c>
      <c r="I973" s="4" t="str">
        <f t="shared" si="76"/>
        <v>United States</v>
      </c>
      <c r="J973" s="4" t="str">
        <f t="shared" si="75"/>
        <v>New York City, New York (United States)</v>
      </c>
      <c r="K973" s="4" t="str">
        <f t="shared" si="77"/>
        <v>New York City, New York (US)</v>
      </c>
      <c r="L973" s="4" t="str">
        <f t="shared" si="78"/>
        <v>122749</v>
      </c>
      <c r="M973" s="7" t="str">
        <f t="shared" si="79"/>
        <v>2014</v>
      </c>
    </row>
    <row r="974" spans="2:13" x14ac:dyDescent="0.3">
      <c r="B974" s="3" t="s">
        <v>8</v>
      </c>
      <c r="C974" s="4" t="s">
        <v>21</v>
      </c>
      <c r="D974" t="s">
        <v>1235</v>
      </c>
      <c r="E974" t="s">
        <v>48</v>
      </c>
      <c r="F974" t="s">
        <v>94</v>
      </c>
      <c r="G974" t="s">
        <v>95</v>
      </c>
      <c r="H974" t="s">
        <v>96</v>
      </c>
      <c r="I974" s="4" t="str">
        <f t="shared" si="76"/>
        <v>United States</v>
      </c>
      <c r="J974" s="4" t="str">
        <f t="shared" si="75"/>
        <v>Philadelphia, Pennsylvania (United States)</v>
      </c>
      <c r="K974" s="4" t="str">
        <f t="shared" si="77"/>
        <v>Philadelphia, Pennsylvania (US)</v>
      </c>
      <c r="L974" s="4" t="str">
        <f t="shared" si="78"/>
        <v>164721</v>
      </c>
      <c r="M974" s="7" t="str">
        <f t="shared" si="79"/>
        <v>2014</v>
      </c>
    </row>
    <row r="975" spans="2:13" x14ac:dyDescent="0.3">
      <c r="B975" s="3" t="s">
        <v>17</v>
      </c>
      <c r="C975" s="4" t="s">
        <v>13</v>
      </c>
      <c r="D975" t="s">
        <v>1236</v>
      </c>
      <c r="E975" t="s">
        <v>48</v>
      </c>
      <c r="F975" t="s">
        <v>94</v>
      </c>
      <c r="G975" t="s">
        <v>95</v>
      </c>
      <c r="H975" t="s">
        <v>96</v>
      </c>
      <c r="I975" s="4" t="str">
        <f t="shared" si="76"/>
        <v>United States</v>
      </c>
      <c r="J975" s="4" t="str">
        <f t="shared" si="75"/>
        <v>Philadelphia, Pennsylvania (United States)</v>
      </c>
      <c r="K975" s="4" t="str">
        <f t="shared" si="77"/>
        <v>Philadelphia, Pennsylvania (US)</v>
      </c>
      <c r="L975" s="4" t="str">
        <f t="shared" si="78"/>
        <v>147417</v>
      </c>
      <c r="M975" s="7" t="str">
        <f t="shared" si="79"/>
        <v>2016</v>
      </c>
    </row>
    <row r="976" spans="2:13" x14ac:dyDescent="0.3">
      <c r="B976" s="3" t="s">
        <v>8</v>
      </c>
      <c r="C976" s="4" t="s">
        <v>18</v>
      </c>
      <c r="D976" t="s">
        <v>1237</v>
      </c>
      <c r="E976" t="s">
        <v>48</v>
      </c>
      <c r="F976" t="s">
        <v>94</v>
      </c>
      <c r="G976" t="s">
        <v>95</v>
      </c>
      <c r="H976" t="s">
        <v>96</v>
      </c>
      <c r="I976" s="4" t="str">
        <f t="shared" si="76"/>
        <v>United States</v>
      </c>
      <c r="J976" s="4" t="str">
        <f t="shared" si="75"/>
        <v>Philadelphia, Pennsylvania (United States)</v>
      </c>
      <c r="K976" s="4" t="str">
        <f t="shared" si="77"/>
        <v>Philadelphia, Pennsylvania (US)</v>
      </c>
      <c r="L976" s="4" t="str">
        <f t="shared" si="78"/>
        <v>127509</v>
      </c>
      <c r="M976" s="7" t="str">
        <f t="shared" si="79"/>
        <v>2015</v>
      </c>
    </row>
    <row r="977" spans="2:13" x14ac:dyDescent="0.3">
      <c r="B977" s="3" t="s">
        <v>8</v>
      </c>
      <c r="C977" s="4" t="s">
        <v>21</v>
      </c>
      <c r="D977" t="s">
        <v>1238</v>
      </c>
      <c r="E977" t="s">
        <v>48</v>
      </c>
      <c r="F977" t="s">
        <v>94</v>
      </c>
      <c r="G977" t="s">
        <v>95</v>
      </c>
      <c r="H977" t="s">
        <v>96</v>
      </c>
      <c r="I977" s="4" t="str">
        <f t="shared" si="76"/>
        <v>United States</v>
      </c>
      <c r="J977" s="4" t="str">
        <f t="shared" si="75"/>
        <v>Philadelphia, Pennsylvania (United States)</v>
      </c>
      <c r="K977" s="4" t="str">
        <f t="shared" si="77"/>
        <v>Philadelphia, Pennsylvania (US)</v>
      </c>
      <c r="L977" s="4" t="str">
        <f t="shared" si="78"/>
        <v>111374</v>
      </c>
      <c r="M977" s="7" t="str">
        <f t="shared" si="79"/>
        <v>2017</v>
      </c>
    </row>
    <row r="978" spans="2:13" x14ac:dyDescent="0.3">
      <c r="B978" s="3" t="s">
        <v>8</v>
      </c>
      <c r="C978" s="4" t="s">
        <v>18</v>
      </c>
      <c r="D978" t="s">
        <v>1239</v>
      </c>
      <c r="E978" t="s">
        <v>48</v>
      </c>
      <c r="F978" t="s">
        <v>141</v>
      </c>
      <c r="G978" t="s">
        <v>142</v>
      </c>
      <c r="H978" t="s">
        <v>96</v>
      </c>
      <c r="I978" s="4" t="str">
        <f t="shared" si="76"/>
        <v>United States</v>
      </c>
      <c r="J978" s="4" t="str">
        <f t="shared" si="75"/>
        <v>New York City, New York (United States)</v>
      </c>
      <c r="K978" s="4" t="str">
        <f t="shared" si="77"/>
        <v>New York City, New York (US)</v>
      </c>
      <c r="L978" s="4" t="str">
        <f t="shared" si="78"/>
        <v>133648</v>
      </c>
      <c r="M978" s="7" t="str">
        <f t="shared" si="79"/>
        <v>2017</v>
      </c>
    </row>
    <row r="979" spans="2:13" x14ac:dyDescent="0.3">
      <c r="B979" s="3" t="s">
        <v>8</v>
      </c>
      <c r="C979" s="4" t="s">
        <v>13</v>
      </c>
      <c r="D979" t="s">
        <v>1240</v>
      </c>
      <c r="E979" t="s">
        <v>48</v>
      </c>
      <c r="F979" t="s">
        <v>141</v>
      </c>
      <c r="G979" t="s">
        <v>142</v>
      </c>
      <c r="H979" t="s">
        <v>96</v>
      </c>
      <c r="I979" s="4" t="str">
        <f t="shared" si="76"/>
        <v>United States</v>
      </c>
      <c r="J979" s="4" t="str">
        <f t="shared" si="75"/>
        <v>New York City, New York (United States)</v>
      </c>
      <c r="K979" s="4" t="str">
        <f t="shared" si="77"/>
        <v>New York City, New York (US)</v>
      </c>
      <c r="L979" s="4" t="str">
        <f t="shared" si="78"/>
        <v>147221</v>
      </c>
      <c r="M979" s="7" t="str">
        <f t="shared" si="79"/>
        <v>2017</v>
      </c>
    </row>
    <row r="980" spans="2:13" x14ac:dyDescent="0.3">
      <c r="B980" s="3" t="s">
        <v>17</v>
      </c>
      <c r="C980" s="4" t="s">
        <v>9</v>
      </c>
      <c r="D980" t="s">
        <v>1241</v>
      </c>
      <c r="E980" t="s">
        <v>48</v>
      </c>
      <c r="F980" t="s">
        <v>201</v>
      </c>
      <c r="G980" t="s">
        <v>202</v>
      </c>
      <c r="H980" t="s">
        <v>51</v>
      </c>
      <c r="I980" s="4" t="str">
        <f t="shared" si="76"/>
        <v>United States</v>
      </c>
      <c r="J980" s="4" t="str">
        <f t="shared" si="75"/>
        <v>Portland, Oregon (United States)</v>
      </c>
      <c r="K980" s="4" t="str">
        <f t="shared" si="77"/>
        <v>Portland, Oregon (US)</v>
      </c>
      <c r="L980" s="4" t="str">
        <f t="shared" si="78"/>
        <v>131905</v>
      </c>
      <c r="M980" s="7" t="str">
        <f t="shared" si="79"/>
        <v>2014</v>
      </c>
    </row>
    <row r="981" spans="2:13" x14ac:dyDescent="0.3">
      <c r="B981" s="3" t="s">
        <v>17</v>
      </c>
      <c r="C981" s="4" t="s">
        <v>13</v>
      </c>
      <c r="D981" t="s">
        <v>1242</v>
      </c>
      <c r="E981" t="s">
        <v>48</v>
      </c>
      <c r="F981" t="s">
        <v>375</v>
      </c>
      <c r="G981" t="s">
        <v>129</v>
      </c>
      <c r="H981" t="s">
        <v>75</v>
      </c>
      <c r="I981" s="4" t="str">
        <f t="shared" si="76"/>
        <v>United States</v>
      </c>
      <c r="J981" s="4" t="str">
        <f t="shared" si="75"/>
        <v>Detroit, Michigan (United States)</v>
      </c>
      <c r="K981" s="4" t="str">
        <f t="shared" si="77"/>
        <v>Detroit, Michigan (US)</v>
      </c>
      <c r="L981" s="4" t="str">
        <f t="shared" si="78"/>
        <v>166128</v>
      </c>
      <c r="M981" s="7" t="str">
        <f t="shared" si="79"/>
        <v>2017</v>
      </c>
    </row>
    <row r="982" spans="2:13" x14ac:dyDescent="0.3">
      <c r="B982" s="3" t="s">
        <v>17</v>
      </c>
      <c r="C982" s="4" t="s">
        <v>21</v>
      </c>
      <c r="D982" t="s">
        <v>1243</v>
      </c>
      <c r="E982" t="s">
        <v>48</v>
      </c>
      <c r="F982" t="s">
        <v>237</v>
      </c>
      <c r="G982" t="s">
        <v>68</v>
      </c>
      <c r="H982" t="s">
        <v>44</v>
      </c>
      <c r="I982" s="4" t="str">
        <f t="shared" si="76"/>
        <v>United States</v>
      </c>
      <c r="J982" s="4" t="str">
        <f t="shared" si="75"/>
        <v>Wilmington, North Carolina (United States)</v>
      </c>
      <c r="K982" s="4" t="str">
        <f t="shared" si="77"/>
        <v>Wilmington, North Carolina (US)</v>
      </c>
      <c r="L982" s="4" t="str">
        <f t="shared" si="78"/>
        <v>163510</v>
      </c>
      <c r="M982" s="7" t="str">
        <f t="shared" si="79"/>
        <v>2017</v>
      </c>
    </row>
    <row r="983" spans="2:13" x14ac:dyDescent="0.3">
      <c r="B983" s="3" t="s">
        <v>8</v>
      </c>
      <c r="C983" s="4" t="s">
        <v>13</v>
      </c>
      <c r="D983" t="s">
        <v>1244</v>
      </c>
      <c r="E983" t="s">
        <v>48</v>
      </c>
      <c r="F983" t="s">
        <v>228</v>
      </c>
      <c r="G983" t="s">
        <v>136</v>
      </c>
      <c r="H983" t="s">
        <v>75</v>
      </c>
      <c r="I983" s="4" t="str">
        <f t="shared" si="76"/>
        <v>United States</v>
      </c>
      <c r="J983" s="4" t="str">
        <f t="shared" si="75"/>
        <v>Columbus, Indiana (United States)</v>
      </c>
      <c r="K983" s="4" t="str">
        <f t="shared" si="77"/>
        <v>Columbus, Indiana (US)</v>
      </c>
      <c r="L983" s="4" t="str">
        <f t="shared" si="78"/>
        <v>143028</v>
      </c>
      <c r="M983" s="7" t="str">
        <f t="shared" si="79"/>
        <v>2017</v>
      </c>
    </row>
    <row r="984" spans="2:13" x14ac:dyDescent="0.3">
      <c r="B984" s="3" t="s">
        <v>8</v>
      </c>
      <c r="C984" s="4" t="s">
        <v>9</v>
      </c>
      <c r="D984" t="s">
        <v>1245</v>
      </c>
      <c r="E984" t="s">
        <v>48</v>
      </c>
      <c r="F984" t="s">
        <v>141</v>
      </c>
      <c r="G984" t="s">
        <v>142</v>
      </c>
      <c r="H984" t="s">
        <v>96</v>
      </c>
      <c r="I984" s="4" t="str">
        <f t="shared" si="76"/>
        <v>United States</v>
      </c>
      <c r="J984" s="4" t="str">
        <f t="shared" si="75"/>
        <v>New York City, New York (United States)</v>
      </c>
      <c r="K984" s="4" t="str">
        <f t="shared" si="77"/>
        <v>New York City, New York (US)</v>
      </c>
      <c r="L984" s="4" t="str">
        <f t="shared" si="78"/>
        <v>111150</v>
      </c>
      <c r="M984" s="7" t="str">
        <f t="shared" si="79"/>
        <v>2014</v>
      </c>
    </row>
    <row r="985" spans="2:13" x14ac:dyDescent="0.3">
      <c r="B985" s="3" t="s">
        <v>17</v>
      </c>
      <c r="C985" s="4" t="s">
        <v>21</v>
      </c>
      <c r="D985" t="s">
        <v>1246</v>
      </c>
      <c r="E985" t="s">
        <v>48</v>
      </c>
      <c r="F985" t="s">
        <v>612</v>
      </c>
      <c r="G985" t="s">
        <v>213</v>
      </c>
      <c r="H985" t="s">
        <v>51</v>
      </c>
      <c r="I985" s="4" t="str">
        <f t="shared" si="76"/>
        <v>United States</v>
      </c>
      <c r="J985" s="4" t="str">
        <f t="shared" si="75"/>
        <v>Louisville, Colorado (United States)</v>
      </c>
      <c r="K985" s="4" t="str">
        <f t="shared" si="77"/>
        <v>Louisville, Colorado (US)</v>
      </c>
      <c r="L985" s="4" t="str">
        <f t="shared" si="78"/>
        <v>165386</v>
      </c>
      <c r="M985" s="7" t="str">
        <f t="shared" si="79"/>
        <v>2017</v>
      </c>
    </row>
    <row r="986" spans="2:13" x14ac:dyDescent="0.3">
      <c r="B986" s="3" t="s">
        <v>17</v>
      </c>
      <c r="C986" s="4" t="s">
        <v>9</v>
      </c>
      <c r="D986" t="s">
        <v>1247</v>
      </c>
      <c r="E986" t="s">
        <v>48</v>
      </c>
      <c r="F986" t="s">
        <v>612</v>
      </c>
      <c r="G986" t="s">
        <v>213</v>
      </c>
      <c r="H986" t="s">
        <v>51</v>
      </c>
      <c r="I986" s="4" t="str">
        <f t="shared" si="76"/>
        <v>United States</v>
      </c>
      <c r="J986" s="4" t="str">
        <f t="shared" si="75"/>
        <v>Louisville, Colorado (United States)</v>
      </c>
      <c r="K986" s="4" t="str">
        <f t="shared" si="77"/>
        <v>Louisville, Colorado (US)</v>
      </c>
      <c r="L986" s="4" t="str">
        <f t="shared" si="78"/>
        <v>116407</v>
      </c>
      <c r="M986" s="7" t="str">
        <f t="shared" si="79"/>
        <v>2014</v>
      </c>
    </row>
    <row r="987" spans="2:13" x14ac:dyDescent="0.3">
      <c r="B987" s="3" t="s">
        <v>8</v>
      </c>
      <c r="C987" s="4" t="s">
        <v>18</v>
      </c>
      <c r="D987" t="s">
        <v>1248</v>
      </c>
      <c r="E987" t="s">
        <v>48</v>
      </c>
      <c r="F987" t="s">
        <v>612</v>
      </c>
      <c r="G987" t="s">
        <v>213</v>
      </c>
      <c r="H987" t="s">
        <v>51</v>
      </c>
      <c r="I987" s="4" t="str">
        <f t="shared" si="76"/>
        <v>United States</v>
      </c>
      <c r="J987" s="4" t="str">
        <f t="shared" si="75"/>
        <v>Louisville, Colorado (United States)</v>
      </c>
      <c r="K987" s="4" t="str">
        <f t="shared" si="77"/>
        <v>Louisville, Colorado (US)</v>
      </c>
      <c r="L987" s="4" t="str">
        <f t="shared" si="78"/>
        <v>155761</v>
      </c>
      <c r="M987" s="7" t="str">
        <f t="shared" si="79"/>
        <v>2015</v>
      </c>
    </row>
    <row r="988" spans="2:13" x14ac:dyDescent="0.3">
      <c r="B988" s="3" t="s">
        <v>8</v>
      </c>
      <c r="C988" s="4" t="s">
        <v>13</v>
      </c>
      <c r="D988" t="s">
        <v>1249</v>
      </c>
      <c r="E988" t="s">
        <v>48</v>
      </c>
      <c r="F988" t="s">
        <v>269</v>
      </c>
      <c r="G988" t="s">
        <v>74</v>
      </c>
      <c r="H988" t="s">
        <v>75</v>
      </c>
      <c r="I988" s="4" t="str">
        <f t="shared" si="76"/>
        <v>United States</v>
      </c>
      <c r="J988" s="4" t="str">
        <f t="shared" si="75"/>
        <v>Pasadena, Texas (United States)</v>
      </c>
      <c r="K988" s="4" t="str">
        <f t="shared" si="77"/>
        <v>Pasadena, Texas (US)</v>
      </c>
      <c r="L988" s="4" t="str">
        <f t="shared" si="78"/>
        <v>145905</v>
      </c>
      <c r="M988" s="7" t="str">
        <f t="shared" si="79"/>
        <v>2016</v>
      </c>
    </row>
    <row r="989" spans="2:13" x14ac:dyDescent="0.3">
      <c r="B989" s="3" t="s">
        <v>17</v>
      </c>
      <c r="C989" s="4" t="s">
        <v>18</v>
      </c>
      <c r="D989" t="s">
        <v>1250</v>
      </c>
      <c r="E989" t="s">
        <v>48</v>
      </c>
      <c r="F989" t="s">
        <v>269</v>
      </c>
      <c r="G989" t="s">
        <v>74</v>
      </c>
      <c r="H989" t="s">
        <v>75</v>
      </c>
      <c r="I989" s="4" t="str">
        <f t="shared" si="76"/>
        <v>United States</v>
      </c>
      <c r="J989" s="4" t="str">
        <f t="shared" si="75"/>
        <v>Pasadena, Texas (United States)</v>
      </c>
      <c r="K989" s="4" t="str">
        <f t="shared" si="77"/>
        <v>Pasadena, Texas (US)</v>
      </c>
      <c r="L989" s="4" t="str">
        <f t="shared" si="78"/>
        <v>113110</v>
      </c>
      <c r="M989" s="7" t="str">
        <f t="shared" si="79"/>
        <v>2015</v>
      </c>
    </row>
    <row r="990" spans="2:13" x14ac:dyDescent="0.3">
      <c r="B990" s="3" t="s">
        <v>8</v>
      </c>
      <c r="C990" s="4" t="s">
        <v>13</v>
      </c>
      <c r="D990" t="s">
        <v>1251</v>
      </c>
      <c r="E990" t="s">
        <v>48</v>
      </c>
      <c r="F990" t="s">
        <v>269</v>
      </c>
      <c r="G990" t="s">
        <v>74</v>
      </c>
      <c r="H990" t="s">
        <v>75</v>
      </c>
      <c r="I990" s="4" t="str">
        <f t="shared" si="76"/>
        <v>United States</v>
      </c>
      <c r="J990" s="4" t="str">
        <f t="shared" si="75"/>
        <v>Pasadena, Texas (United States)</v>
      </c>
      <c r="K990" s="4" t="str">
        <f t="shared" si="77"/>
        <v>Pasadena, Texas (US)</v>
      </c>
      <c r="L990" s="4" t="str">
        <f t="shared" si="78"/>
        <v>168354</v>
      </c>
      <c r="M990" s="7" t="str">
        <f t="shared" si="79"/>
        <v>2016</v>
      </c>
    </row>
    <row r="991" spans="2:13" x14ac:dyDescent="0.3">
      <c r="B991" s="3" t="s">
        <v>17</v>
      </c>
      <c r="C991" s="4" t="s">
        <v>29</v>
      </c>
      <c r="D991" t="s">
        <v>1252</v>
      </c>
      <c r="E991" t="s">
        <v>48</v>
      </c>
      <c r="F991" t="s">
        <v>109</v>
      </c>
      <c r="G991" t="s">
        <v>74</v>
      </c>
      <c r="H991" t="s">
        <v>75</v>
      </c>
      <c r="I991" s="4" t="str">
        <f t="shared" si="76"/>
        <v>United States</v>
      </c>
      <c r="J991" s="4" t="str">
        <f t="shared" si="75"/>
        <v>Houston, Texas (United States)</v>
      </c>
      <c r="K991" s="4" t="str">
        <f t="shared" si="77"/>
        <v>Houston, Texas (US)</v>
      </c>
      <c r="L991" s="4" t="str">
        <f t="shared" si="78"/>
        <v>111241</v>
      </c>
      <c r="M991" s="7" t="str">
        <f t="shared" si="79"/>
        <v>2017</v>
      </c>
    </row>
    <row r="992" spans="2:13" x14ac:dyDescent="0.3">
      <c r="B992" s="3" t="s">
        <v>8</v>
      </c>
      <c r="C992" s="4" t="s">
        <v>18</v>
      </c>
      <c r="D992" t="s">
        <v>1253</v>
      </c>
      <c r="E992" t="s">
        <v>48</v>
      </c>
      <c r="F992" t="s">
        <v>645</v>
      </c>
      <c r="G992" t="s">
        <v>142</v>
      </c>
      <c r="H992" t="s">
        <v>96</v>
      </c>
      <c r="I992" s="4" t="str">
        <f t="shared" si="76"/>
        <v>United States</v>
      </c>
      <c r="J992" s="4" t="str">
        <f t="shared" si="75"/>
        <v>Auburn, New York (United States)</v>
      </c>
      <c r="K992" s="4" t="str">
        <f t="shared" si="77"/>
        <v>Auburn, New York (US)</v>
      </c>
      <c r="L992" s="4" t="str">
        <f t="shared" si="78"/>
        <v>114237</v>
      </c>
      <c r="M992" s="7" t="str">
        <f t="shared" si="79"/>
        <v>2015</v>
      </c>
    </row>
    <row r="993" spans="2:13" x14ac:dyDescent="0.3">
      <c r="B993" s="3" t="s">
        <v>8</v>
      </c>
      <c r="C993" s="4" t="s">
        <v>21</v>
      </c>
      <c r="D993" t="s">
        <v>1254</v>
      </c>
      <c r="E993" t="s">
        <v>48</v>
      </c>
      <c r="F993" t="s">
        <v>645</v>
      </c>
      <c r="G993" t="s">
        <v>142</v>
      </c>
      <c r="H993" t="s">
        <v>96</v>
      </c>
      <c r="I993" s="4" t="str">
        <f t="shared" si="76"/>
        <v>United States</v>
      </c>
      <c r="J993" s="4" t="str">
        <f t="shared" si="75"/>
        <v>Auburn, New York (United States)</v>
      </c>
      <c r="K993" s="4" t="str">
        <f t="shared" si="77"/>
        <v>Auburn, New York (US)</v>
      </c>
      <c r="L993" s="4" t="str">
        <f t="shared" si="78"/>
        <v>113516</v>
      </c>
      <c r="M993" s="7" t="str">
        <f t="shared" si="79"/>
        <v>2016</v>
      </c>
    </row>
    <row r="994" spans="2:13" x14ac:dyDescent="0.3">
      <c r="B994" s="3" t="s">
        <v>17</v>
      </c>
      <c r="C994" s="4" t="s">
        <v>29</v>
      </c>
      <c r="D994" t="s">
        <v>1255</v>
      </c>
      <c r="E994" t="s">
        <v>48</v>
      </c>
      <c r="F994" t="s">
        <v>631</v>
      </c>
      <c r="G994" t="s">
        <v>54</v>
      </c>
      <c r="H994" t="s">
        <v>44</v>
      </c>
      <c r="I994" s="4" t="str">
        <f t="shared" si="76"/>
        <v>United States</v>
      </c>
      <c r="J994" s="4" t="str">
        <f t="shared" si="75"/>
        <v>Jacksonville, Florida (United States)</v>
      </c>
      <c r="K994" s="4" t="str">
        <f t="shared" si="77"/>
        <v>Jacksonville, Florida (US)</v>
      </c>
      <c r="L994" s="4" t="str">
        <f t="shared" si="78"/>
        <v>117961</v>
      </c>
      <c r="M994" s="7" t="str">
        <f t="shared" si="79"/>
        <v>2015</v>
      </c>
    </row>
    <row r="995" spans="2:13" x14ac:dyDescent="0.3">
      <c r="B995" s="3" t="s">
        <v>8</v>
      </c>
      <c r="C995" s="4" t="s">
        <v>9</v>
      </c>
      <c r="D995" t="s">
        <v>1256</v>
      </c>
      <c r="E995" t="s">
        <v>48</v>
      </c>
      <c r="F995" t="s">
        <v>141</v>
      </c>
      <c r="G995" t="s">
        <v>142</v>
      </c>
      <c r="H995" t="s">
        <v>96</v>
      </c>
      <c r="I995" s="4" t="str">
        <f t="shared" si="76"/>
        <v>United States</v>
      </c>
      <c r="J995" s="4" t="str">
        <f t="shared" si="75"/>
        <v>New York City, New York (United States)</v>
      </c>
      <c r="K995" s="4" t="str">
        <f t="shared" si="77"/>
        <v>New York City, New York (US)</v>
      </c>
      <c r="L995" s="4" t="str">
        <f t="shared" si="78"/>
        <v>128923</v>
      </c>
      <c r="M995" s="7" t="str">
        <f t="shared" si="79"/>
        <v>2016</v>
      </c>
    </row>
    <row r="996" spans="2:13" x14ac:dyDescent="0.3">
      <c r="B996" s="3" t="s">
        <v>8</v>
      </c>
      <c r="C996" s="4" t="s">
        <v>21</v>
      </c>
      <c r="D996" t="s">
        <v>1257</v>
      </c>
      <c r="E996" t="s">
        <v>48</v>
      </c>
      <c r="F996" t="s">
        <v>281</v>
      </c>
      <c r="G996" t="s">
        <v>50</v>
      </c>
      <c r="H996" t="s">
        <v>51</v>
      </c>
      <c r="I996" s="4" t="str">
        <f t="shared" si="76"/>
        <v>United States</v>
      </c>
      <c r="J996" s="4" t="str">
        <f t="shared" si="75"/>
        <v>San Jose, California (United States)</v>
      </c>
      <c r="K996" s="4" t="str">
        <f t="shared" si="77"/>
        <v>San Jose, California (US)</v>
      </c>
      <c r="L996" s="4" t="str">
        <f t="shared" si="78"/>
        <v>162481</v>
      </c>
      <c r="M996" s="7" t="str">
        <f t="shared" si="79"/>
        <v>2017</v>
      </c>
    </row>
    <row r="997" spans="2:13" x14ac:dyDescent="0.3">
      <c r="B997" s="3" t="s">
        <v>8</v>
      </c>
      <c r="C997" s="4" t="s">
        <v>21</v>
      </c>
      <c r="D997" t="s">
        <v>1258</v>
      </c>
      <c r="E997" t="s">
        <v>48</v>
      </c>
      <c r="F997" t="s">
        <v>281</v>
      </c>
      <c r="G997" t="s">
        <v>50</v>
      </c>
      <c r="H997" t="s">
        <v>51</v>
      </c>
      <c r="I997" s="4" t="str">
        <f t="shared" si="76"/>
        <v>United States</v>
      </c>
      <c r="J997" s="4" t="str">
        <f t="shared" si="75"/>
        <v>San Jose, California (United States)</v>
      </c>
      <c r="K997" s="4" t="str">
        <f t="shared" si="77"/>
        <v>San Jose, California (US)</v>
      </c>
      <c r="L997" s="4" t="str">
        <f t="shared" si="78"/>
        <v>119214</v>
      </c>
      <c r="M997" s="7" t="str">
        <f t="shared" si="79"/>
        <v>2015</v>
      </c>
    </row>
    <row r="998" spans="2:13" x14ac:dyDescent="0.3">
      <c r="B998" s="3" t="s">
        <v>17</v>
      </c>
      <c r="C998" s="4" t="s">
        <v>18</v>
      </c>
      <c r="D998" t="s">
        <v>1259</v>
      </c>
      <c r="E998" t="s">
        <v>48</v>
      </c>
      <c r="F998" t="s">
        <v>1260</v>
      </c>
      <c r="G998" t="s">
        <v>164</v>
      </c>
      <c r="H998" t="s">
        <v>44</v>
      </c>
      <c r="I998" s="4" t="str">
        <f t="shared" si="76"/>
        <v>United States</v>
      </c>
      <c r="J998" s="4" t="str">
        <f t="shared" si="75"/>
        <v>Virginia Beach, Virginia (United States)</v>
      </c>
      <c r="K998" s="4" t="str">
        <f t="shared" si="77"/>
        <v>Virginia Beach, Virginia (US)</v>
      </c>
      <c r="L998" s="4" t="str">
        <f t="shared" si="78"/>
        <v>122287</v>
      </c>
      <c r="M998" s="7" t="str">
        <f t="shared" si="79"/>
        <v>2015</v>
      </c>
    </row>
    <row r="999" spans="2:13" x14ac:dyDescent="0.3">
      <c r="B999" s="3" t="s">
        <v>8</v>
      </c>
      <c r="C999" s="4" t="s">
        <v>29</v>
      </c>
      <c r="D999" t="s">
        <v>1261</v>
      </c>
      <c r="E999" t="s">
        <v>48</v>
      </c>
      <c r="F999" t="s">
        <v>1260</v>
      </c>
      <c r="G999" t="s">
        <v>164</v>
      </c>
      <c r="H999" t="s">
        <v>44</v>
      </c>
      <c r="I999" s="4" t="str">
        <f t="shared" si="76"/>
        <v>United States</v>
      </c>
      <c r="J999" s="4" t="str">
        <f t="shared" si="75"/>
        <v>Virginia Beach, Virginia (United States)</v>
      </c>
      <c r="K999" s="4" t="str">
        <f t="shared" si="77"/>
        <v>Virginia Beach, Virginia (US)</v>
      </c>
      <c r="L999" s="4" t="str">
        <f t="shared" si="78"/>
        <v>104493</v>
      </c>
      <c r="M999" s="7" t="str">
        <f t="shared" si="79"/>
        <v>2015</v>
      </c>
    </row>
    <row r="1000" spans="2:13" x14ac:dyDescent="0.3">
      <c r="B1000" s="3" t="s">
        <v>17</v>
      </c>
      <c r="C1000" s="4" t="s">
        <v>13</v>
      </c>
      <c r="D1000" t="s">
        <v>1262</v>
      </c>
      <c r="E1000" t="s">
        <v>48</v>
      </c>
      <c r="F1000" t="s">
        <v>42</v>
      </c>
      <c r="G1000" t="s">
        <v>43</v>
      </c>
      <c r="H1000" t="s">
        <v>44</v>
      </c>
      <c r="I1000" s="4" t="str">
        <f t="shared" si="76"/>
        <v>United States</v>
      </c>
      <c r="J1000" s="4" t="str">
        <f t="shared" si="75"/>
        <v>Henderson, Kentucky (United States)</v>
      </c>
      <c r="K1000" s="4" t="str">
        <f t="shared" si="77"/>
        <v>Henderson, Kentucky (US)</v>
      </c>
      <c r="L1000" s="4" t="str">
        <f t="shared" si="78"/>
        <v>158946</v>
      </c>
      <c r="M1000" s="7" t="str">
        <f t="shared" si="79"/>
        <v>2017</v>
      </c>
    </row>
    <row r="1001" spans="2:13" x14ac:dyDescent="0.3">
      <c r="B1001" s="3" t="s">
        <v>8</v>
      </c>
      <c r="C1001" s="4" t="s">
        <v>13</v>
      </c>
      <c r="D1001" t="s">
        <v>1263</v>
      </c>
      <c r="E1001" t="s">
        <v>48</v>
      </c>
      <c r="F1001" t="s">
        <v>42</v>
      </c>
      <c r="G1001" t="s">
        <v>43</v>
      </c>
      <c r="H1001" t="s">
        <v>44</v>
      </c>
      <c r="I1001" s="4" t="str">
        <f t="shared" si="76"/>
        <v>United States</v>
      </c>
      <c r="J1001" s="4" t="str">
        <f t="shared" si="75"/>
        <v>Henderson, Kentucky (United States)</v>
      </c>
      <c r="K1001" s="4" t="str">
        <f t="shared" si="77"/>
        <v>Henderson, Kentucky (US)</v>
      </c>
      <c r="L1001" s="4" t="str">
        <f t="shared" si="78"/>
        <v>129168</v>
      </c>
      <c r="M1001" s="7" t="str">
        <f t="shared" si="79"/>
        <v>2014</v>
      </c>
    </row>
    <row r="1002" spans="2:13" x14ac:dyDescent="0.3">
      <c r="B1002" s="3" t="s">
        <v>8</v>
      </c>
      <c r="C1002" s="4" t="s">
        <v>21</v>
      </c>
      <c r="D1002" t="s">
        <v>1264</v>
      </c>
      <c r="E1002" t="s">
        <v>48</v>
      </c>
      <c r="F1002" t="s">
        <v>42</v>
      </c>
      <c r="G1002" t="s">
        <v>43</v>
      </c>
      <c r="H1002" t="s">
        <v>44</v>
      </c>
      <c r="I1002" s="4" t="str">
        <f t="shared" si="76"/>
        <v>United States</v>
      </c>
      <c r="J1002" s="4" t="str">
        <f t="shared" si="75"/>
        <v>Henderson, Kentucky (United States)</v>
      </c>
      <c r="K1002" s="4" t="str">
        <f t="shared" si="77"/>
        <v>Henderson, Kentucky (US)</v>
      </c>
      <c r="L1002" s="4" t="str">
        <f t="shared" si="78"/>
        <v>131835</v>
      </c>
      <c r="M1002" s="7" t="str">
        <f t="shared" si="79"/>
        <v>2016</v>
      </c>
    </row>
    <row r="1003" spans="2:13" x14ac:dyDescent="0.3">
      <c r="B1003" s="8" t="s">
        <v>8</v>
      </c>
      <c r="C1003" s="9" t="s">
        <v>21</v>
      </c>
      <c r="D1003" t="s">
        <v>1265</v>
      </c>
      <c r="E1003" t="s">
        <v>48</v>
      </c>
      <c r="F1003" t="s">
        <v>42</v>
      </c>
      <c r="G1003" t="s">
        <v>43</v>
      </c>
      <c r="H1003" t="s">
        <v>44</v>
      </c>
      <c r="I1003" s="4" t="str">
        <f t="shared" si="76"/>
        <v>United States</v>
      </c>
      <c r="J1003" s="4" t="str">
        <f t="shared" si="75"/>
        <v>Henderson, Kentucky (United States)</v>
      </c>
      <c r="K1003" s="4" t="str">
        <f t="shared" si="77"/>
        <v>Henderson, Kentucky (US)</v>
      </c>
      <c r="L1003" s="4" t="str">
        <f t="shared" si="78"/>
        <v>142237</v>
      </c>
      <c r="M1003" s="7" t="str">
        <f t="shared" si="79"/>
        <v>2015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P1003"/>
  <sheetViews>
    <sheetView topLeftCell="D1" zoomScale="60" zoomScaleNormal="60" workbookViewId="0">
      <selection activeCell="O10" sqref="O10"/>
    </sheetView>
  </sheetViews>
  <sheetFormatPr defaultRowHeight="14.4" x14ac:dyDescent="0.3"/>
  <cols>
    <col min="1" max="1" width="3.6640625" customWidth="1"/>
    <col min="2" max="2" width="7.33203125" bestFit="1" customWidth="1"/>
    <col min="3" max="3" width="13.5546875" bestFit="1" customWidth="1"/>
    <col min="4" max="4" width="17.44140625" customWidth="1"/>
    <col min="5" max="5" width="12.88671875" bestFit="1" customWidth="1"/>
    <col min="6" max="6" width="21.33203125" bestFit="1" customWidth="1"/>
    <col min="7" max="7" width="10.77734375" customWidth="1"/>
    <col min="8" max="8" width="12.44140625" bestFit="1" customWidth="1"/>
    <col min="9" max="9" width="12.109375" bestFit="1" customWidth="1"/>
    <col min="10" max="10" width="8" bestFit="1" customWidth="1"/>
    <col min="11" max="11" width="9.6640625" bestFit="1" customWidth="1"/>
    <col min="12" max="12" width="14.77734375" customWidth="1"/>
    <col min="13" max="13" width="11" bestFit="1" customWidth="1"/>
    <col min="14" max="14" width="5.33203125" customWidth="1"/>
  </cols>
  <sheetData>
    <row r="3" spans="2:16" ht="15" thickBot="1" x14ac:dyDescent="0.35">
      <c r="B3" s="1" t="s">
        <v>0</v>
      </c>
      <c r="C3" s="2" t="s">
        <v>1</v>
      </c>
      <c r="D3" s="2" t="s">
        <v>2</v>
      </c>
      <c r="E3" s="2" t="s">
        <v>3</v>
      </c>
      <c r="F3" s="2" t="s">
        <v>4</v>
      </c>
      <c r="G3" s="2" t="s">
        <v>5</v>
      </c>
      <c r="H3" s="2" t="s">
        <v>6</v>
      </c>
      <c r="I3" s="2" t="s">
        <v>7</v>
      </c>
      <c r="J3" s="10" t="s">
        <v>1922</v>
      </c>
      <c r="K3" s="10" t="s">
        <v>1923</v>
      </c>
      <c r="L3" s="10" t="s">
        <v>1924</v>
      </c>
    </row>
    <row r="4" spans="2:16" x14ac:dyDescent="0.3">
      <c r="B4" s="3" t="s">
        <v>8</v>
      </c>
      <c r="C4" s="4" t="s">
        <v>9</v>
      </c>
      <c r="D4" s="4" t="s">
        <v>10</v>
      </c>
      <c r="E4" s="4" t="s">
        <v>11</v>
      </c>
      <c r="F4" s="4" t="s">
        <v>12</v>
      </c>
      <c r="G4" s="4">
        <v>72</v>
      </c>
      <c r="H4" s="4">
        <v>72</v>
      </c>
      <c r="I4" s="4">
        <v>74</v>
      </c>
      <c r="J4" t="str">
        <f>IF(OR((G4&lt;35),(H4&lt;35),(I4&lt;35)),"TRUE","FALSE")</f>
        <v>FALSE</v>
      </c>
      <c r="K4" t="str">
        <f>IF(AND(G4&gt;75,H4&gt;75,I4&gt;75),"A",IF(J4="TRUE","C","B"))</f>
        <v>B</v>
      </c>
      <c r="L4" t="str">
        <f>IF(AND(F4="none",J4="TRUE"),"Repeat Course", "In Progress")</f>
        <v>In Progress</v>
      </c>
      <c r="O4" s="56" t="s">
        <v>1925</v>
      </c>
      <c r="P4" s="57"/>
    </row>
    <row r="5" spans="2:16" x14ac:dyDescent="0.3">
      <c r="B5" s="3" t="s">
        <v>8</v>
      </c>
      <c r="C5" s="4" t="s">
        <v>13</v>
      </c>
      <c r="D5" s="4" t="s">
        <v>14</v>
      </c>
      <c r="E5" s="4" t="s">
        <v>11</v>
      </c>
      <c r="F5" s="4" t="s">
        <v>15</v>
      </c>
      <c r="G5" s="4">
        <v>69</v>
      </c>
      <c r="H5" s="4">
        <v>90</v>
      </c>
      <c r="I5" s="4">
        <v>88</v>
      </c>
      <c r="J5" t="str">
        <f t="shared" ref="J5:J68" si="0">IF(OR((G5&lt;35),(H5&lt;35),(I5&lt;35)),"TRUE","FALSE")</f>
        <v>FALSE</v>
      </c>
      <c r="K5" t="str">
        <f t="shared" ref="K5:K68" si="1">IF(AND(G5&gt;75,H5&gt;75,I5&gt;75),"A",IF(J5="TRUE","C","B"))</f>
        <v>B</v>
      </c>
      <c r="L5" t="str">
        <f t="shared" ref="L5:L68" si="2">IF(AND(F5="none",J5="TRUE"),"Repeat Course", "In Progress")</f>
        <v>In Progress</v>
      </c>
      <c r="O5" s="12" t="str">
        <f>"A"</f>
        <v>A</v>
      </c>
      <c r="P5" s="16">
        <f>COUNTIF($K$4:$K$1003,O5)</f>
        <v>188</v>
      </c>
    </row>
    <row r="6" spans="2:16" x14ac:dyDescent="0.3">
      <c r="B6" s="3" t="s">
        <v>8</v>
      </c>
      <c r="C6" s="4" t="s">
        <v>9</v>
      </c>
      <c r="D6" s="4" t="s">
        <v>16</v>
      </c>
      <c r="E6" s="4" t="s">
        <v>11</v>
      </c>
      <c r="F6" s="4" t="s">
        <v>12</v>
      </c>
      <c r="G6" s="4">
        <v>90</v>
      </c>
      <c r="H6" s="4">
        <v>95</v>
      </c>
      <c r="I6" s="4">
        <v>93</v>
      </c>
      <c r="J6" t="str">
        <f t="shared" si="0"/>
        <v>FALSE</v>
      </c>
      <c r="K6" t="str">
        <f t="shared" si="1"/>
        <v>A</v>
      </c>
      <c r="L6" t="str">
        <f t="shared" si="2"/>
        <v>In Progress</v>
      </c>
      <c r="O6" s="12" t="str">
        <f>"B"</f>
        <v>B</v>
      </c>
      <c r="P6" s="16">
        <f>COUNTIF($K$4:$K$1003,O6)</f>
        <v>783</v>
      </c>
    </row>
    <row r="7" spans="2:16" ht="15" thickBot="1" x14ac:dyDescent="0.35">
      <c r="B7" s="3" t="s">
        <v>17</v>
      </c>
      <c r="C7" s="4" t="s">
        <v>18</v>
      </c>
      <c r="D7" s="4" t="s">
        <v>19</v>
      </c>
      <c r="E7" s="4" t="s">
        <v>20</v>
      </c>
      <c r="F7" s="4" t="s">
        <v>12</v>
      </c>
      <c r="G7" s="4">
        <v>47</v>
      </c>
      <c r="H7" s="4">
        <v>57</v>
      </c>
      <c r="I7" s="4">
        <v>44</v>
      </c>
      <c r="J7" t="str">
        <f t="shared" si="0"/>
        <v>FALSE</v>
      </c>
      <c r="K7" t="str">
        <f t="shared" si="1"/>
        <v>B</v>
      </c>
      <c r="L7" t="str">
        <f t="shared" si="2"/>
        <v>In Progress</v>
      </c>
      <c r="O7" s="14" t="str">
        <f>"C"</f>
        <v>C</v>
      </c>
      <c r="P7" s="15">
        <f>COUNTIF($K$4:$K$1003,O7)</f>
        <v>29</v>
      </c>
    </row>
    <row r="8" spans="2:16" x14ac:dyDescent="0.3">
      <c r="B8" s="3" t="s">
        <v>17</v>
      </c>
      <c r="C8" s="4" t="s">
        <v>13</v>
      </c>
      <c r="D8" s="4" t="s">
        <v>14</v>
      </c>
      <c r="E8" s="4" t="s">
        <v>11</v>
      </c>
      <c r="F8" s="4" t="s">
        <v>12</v>
      </c>
      <c r="G8" s="4">
        <v>76</v>
      </c>
      <c r="H8" s="4">
        <v>78</v>
      </c>
      <c r="I8" s="4">
        <v>75</v>
      </c>
      <c r="J8" t="str">
        <f t="shared" si="0"/>
        <v>FALSE</v>
      </c>
      <c r="K8" t="str">
        <f t="shared" si="1"/>
        <v>B</v>
      </c>
      <c r="L8" t="str">
        <f t="shared" si="2"/>
        <v>In Progress</v>
      </c>
    </row>
    <row r="9" spans="2:16" x14ac:dyDescent="0.3">
      <c r="B9" s="3" t="s">
        <v>8</v>
      </c>
      <c r="C9" s="4" t="s">
        <v>9</v>
      </c>
      <c r="D9" s="4" t="s">
        <v>19</v>
      </c>
      <c r="E9" s="4" t="s">
        <v>11</v>
      </c>
      <c r="F9" s="4" t="s">
        <v>12</v>
      </c>
      <c r="G9" s="4">
        <v>71</v>
      </c>
      <c r="H9" s="4">
        <v>83</v>
      </c>
      <c r="I9" s="4">
        <v>78</v>
      </c>
      <c r="J9" t="str">
        <f t="shared" si="0"/>
        <v>FALSE</v>
      </c>
      <c r="K9" t="str">
        <f t="shared" si="1"/>
        <v>B</v>
      </c>
      <c r="L9" t="str">
        <f t="shared" si="2"/>
        <v>In Progress</v>
      </c>
    </row>
    <row r="10" spans="2:16" x14ac:dyDescent="0.3">
      <c r="B10" s="3" t="s">
        <v>8</v>
      </c>
      <c r="C10" s="4" t="s">
        <v>9</v>
      </c>
      <c r="D10" s="4" t="s">
        <v>14</v>
      </c>
      <c r="E10" s="4" t="s">
        <v>11</v>
      </c>
      <c r="F10" s="4" t="s">
        <v>15</v>
      </c>
      <c r="G10" s="4">
        <v>88</v>
      </c>
      <c r="H10" s="4">
        <v>95</v>
      </c>
      <c r="I10" s="4">
        <v>92</v>
      </c>
      <c r="J10" t="str">
        <f t="shared" si="0"/>
        <v>FALSE</v>
      </c>
      <c r="K10" t="str">
        <f t="shared" si="1"/>
        <v>A</v>
      </c>
      <c r="L10" t="str">
        <f t="shared" si="2"/>
        <v>In Progress</v>
      </c>
    </row>
    <row r="11" spans="2:16" x14ac:dyDescent="0.3">
      <c r="B11" s="3" t="s">
        <v>17</v>
      </c>
      <c r="C11" s="4" t="s">
        <v>9</v>
      </c>
      <c r="D11" s="4" t="s">
        <v>14</v>
      </c>
      <c r="E11" s="4" t="s">
        <v>20</v>
      </c>
      <c r="F11" s="4" t="s">
        <v>12</v>
      </c>
      <c r="G11" s="4">
        <v>40</v>
      </c>
      <c r="H11" s="4">
        <v>43</v>
      </c>
      <c r="I11" s="4">
        <v>39</v>
      </c>
      <c r="J11" t="str">
        <f t="shared" si="0"/>
        <v>FALSE</v>
      </c>
      <c r="K11" t="str">
        <f t="shared" si="1"/>
        <v>B</v>
      </c>
      <c r="L11" t="str">
        <f t="shared" si="2"/>
        <v>In Progress</v>
      </c>
    </row>
    <row r="12" spans="2:16" x14ac:dyDescent="0.3">
      <c r="B12" s="3" t="s">
        <v>17</v>
      </c>
      <c r="C12" s="4" t="s">
        <v>21</v>
      </c>
      <c r="D12" s="4" t="s">
        <v>22</v>
      </c>
      <c r="E12" s="4" t="s">
        <v>20</v>
      </c>
      <c r="F12" s="4" t="s">
        <v>15</v>
      </c>
      <c r="G12" s="4">
        <v>64</v>
      </c>
      <c r="H12" s="4">
        <v>64</v>
      </c>
      <c r="I12" s="4">
        <v>67</v>
      </c>
      <c r="J12" t="str">
        <f t="shared" si="0"/>
        <v>FALSE</v>
      </c>
      <c r="K12" t="str">
        <f t="shared" si="1"/>
        <v>B</v>
      </c>
      <c r="L12" t="str">
        <f t="shared" si="2"/>
        <v>In Progress</v>
      </c>
    </row>
    <row r="13" spans="2:16" x14ac:dyDescent="0.3">
      <c r="B13" s="3" t="s">
        <v>8</v>
      </c>
      <c r="C13" s="4" t="s">
        <v>9</v>
      </c>
      <c r="D13" s="4" t="s">
        <v>22</v>
      </c>
      <c r="E13" s="4" t="s">
        <v>20</v>
      </c>
      <c r="F13" s="4" t="s">
        <v>12</v>
      </c>
      <c r="G13" s="4">
        <v>38</v>
      </c>
      <c r="H13" s="4">
        <v>60</v>
      </c>
      <c r="I13" s="4">
        <v>50</v>
      </c>
      <c r="J13" t="str">
        <f t="shared" si="0"/>
        <v>FALSE</v>
      </c>
      <c r="K13" t="str">
        <f t="shared" si="1"/>
        <v>B</v>
      </c>
      <c r="L13" t="str">
        <f t="shared" si="2"/>
        <v>In Progress</v>
      </c>
    </row>
    <row r="14" spans="2:16" x14ac:dyDescent="0.3">
      <c r="B14" s="3" t="s">
        <v>17</v>
      </c>
      <c r="C14" s="4" t="s">
        <v>13</v>
      </c>
      <c r="D14" s="4" t="s">
        <v>19</v>
      </c>
      <c r="E14" s="4" t="s">
        <v>11</v>
      </c>
      <c r="F14" s="4" t="s">
        <v>12</v>
      </c>
      <c r="G14" s="4">
        <v>58</v>
      </c>
      <c r="H14" s="4">
        <v>54</v>
      </c>
      <c r="I14" s="4">
        <v>52</v>
      </c>
      <c r="J14" t="str">
        <f t="shared" si="0"/>
        <v>FALSE</v>
      </c>
      <c r="K14" t="str">
        <f t="shared" si="1"/>
        <v>B</v>
      </c>
      <c r="L14" t="str">
        <f t="shared" si="2"/>
        <v>In Progress</v>
      </c>
    </row>
    <row r="15" spans="2:16" x14ac:dyDescent="0.3">
      <c r="B15" s="3" t="s">
        <v>17</v>
      </c>
      <c r="C15" s="4" t="s">
        <v>21</v>
      </c>
      <c r="D15" s="4" t="s">
        <v>19</v>
      </c>
      <c r="E15" s="4" t="s">
        <v>11</v>
      </c>
      <c r="F15" s="4" t="s">
        <v>12</v>
      </c>
      <c r="G15" s="4">
        <v>40</v>
      </c>
      <c r="H15" s="4">
        <v>52</v>
      </c>
      <c r="I15" s="4">
        <v>43</v>
      </c>
      <c r="J15" t="str">
        <f t="shared" si="0"/>
        <v>FALSE</v>
      </c>
      <c r="K15" t="str">
        <f t="shared" si="1"/>
        <v>B</v>
      </c>
      <c r="L15" t="str">
        <f t="shared" si="2"/>
        <v>In Progress</v>
      </c>
    </row>
    <row r="16" spans="2:16" x14ac:dyDescent="0.3">
      <c r="B16" s="3" t="s">
        <v>8</v>
      </c>
      <c r="C16" s="4" t="s">
        <v>9</v>
      </c>
      <c r="D16" s="4" t="s">
        <v>22</v>
      </c>
      <c r="E16" s="4" t="s">
        <v>11</v>
      </c>
      <c r="F16" s="4" t="s">
        <v>12</v>
      </c>
      <c r="G16" s="4">
        <v>65</v>
      </c>
      <c r="H16" s="4">
        <v>81</v>
      </c>
      <c r="I16" s="4">
        <v>73</v>
      </c>
      <c r="J16" t="str">
        <f t="shared" si="0"/>
        <v>FALSE</v>
      </c>
      <c r="K16" t="str">
        <f t="shared" si="1"/>
        <v>B</v>
      </c>
      <c r="L16" t="str">
        <f t="shared" si="2"/>
        <v>In Progress</v>
      </c>
    </row>
    <row r="17" spans="2:12" x14ac:dyDescent="0.3">
      <c r="B17" s="3" t="s">
        <v>17</v>
      </c>
      <c r="C17" s="4" t="s">
        <v>18</v>
      </c>
      <c r="D17" s="4" t="s">
        <v>14</v>
      </c>
      <c r="E17" s="4" t="s">
        <v>11</v>
      </c>
      <c r="F17" s="4" t="s">
        <v>15</v>
      </c>
      <c r="G17" s="4">
        <v>78</v>
      </c>
      <c r="H17" s="4">
        <v>72</v>
      </c>
      <c r="I17" s="4">
        <v>70</v>
      </c>
      <c r="J17" t="str">
        <f t="shared" si="0"/>
        <v>FALSE</v>
      </c>
      <c r="K17" t="str">
        <f t="shared" si="1"/>
        <v>B</v>
      </c>
      <c r="L17" t="str">
        <f t="shared" si="2"/>
        <v>In Progress</v>
      </c>
    </row>
    <row r="18" spans="2:12" x14ac:dyDescent="0.3">
      <c r="B18" s="3" t="s">
        <v>8</v>
      </c>
      <c r="C18" s="4" t="s">
        <v>18</v>
      </c>
      <c r="D18" s="4" t="s">
        <v>16</v>
      </c>
      <c r="E18" s="4" t="s">
        <v>11</v>
      </c>
      <c r="F18" s="4" t="s">
        <v>12</v>
      </c>
      <c r="G18" s="4">
        <v>50</v>
      </c>
      <c r="H18" s="4">
        <v>53</v>
      </c>
      <c r="I18" s="4">
        <v>58</v>
      </c>
      <c r="J18" t="str">
        <f t="shared" si="0"/>
        <v>FALSE</v>
      </c>
      <c r="K18" t="str">
        <f t="shared" si="1"/>
        <v>B</v>
      </c>
      <c r="L18" t="str">
        <f t="shared" si="2"/>
        <v>In Progress</v>
      </c>
    </row>
    <row r="19" spans="2:12" x14ac:dyDescent="0.3">
      <c r="B19" s="3" t="s">
        <v>8</v>
      </c>
      <c r="C19" s="4" t="s">
        <v>13</v>
      </c>
      <c r="D19" s="4" t="s">
        <v>23</v>
      </c>
      <c r="E19" s="4" t="s">
        <v>11</v>
      </c>
      <c r="F19" s="4" t="s">
        <v>12</v>
      </c>
      <c r="G19" s="4">
        <v>69</v>
      </c>
      <c r="H19" s="4">
        <v>75</v>
      </c>
      <c r="I19" s="4">
        <v>78</v>
      </c>
      <c r="J19" t="str">
        <f t="shared" si="0"/>
        <v>FALSE</v>
      </c>
      <c r="K19" t="str">
        <f t="shared" si="1"/>
        <v>B</v>
      </c>
      <c r="L19" t="str">
        <f t="shared" si="2"/>
        <v>In Progress</v>
      </c>
    </row>
    <row r="20" spans="2:12" x14ac:dyDescent="0.3">
      <c r="B20" s="3" t="s">
        <v>17</v>
      </c>
      <c r="C20" s="4" t="s">
        <v>13</v>
      </c>
      <c r="D20" s="4" t="s">
        <v>22</v>
      </c>
      <c r="E20" s="4" t="s">
        <v>11</v>
      </c>
      <c r="F20" s="4" t="s">
        <v>12</v>
      </c>
      <c r="G20" s="4">
        <v>88</v>
      </c>
      <c r="H20" s="4">
        <v>89</v>
      </c>
      <c r="I20" s="4">
        <v>86</v>
      </c>
      <c r="J20" t="str">
        <f t="shared" si="0"/>
        <v>FALSE</v>
      </c>
      <c r="K20" t="str">
        <f t="shared" si="1"/>
        <v>A</v>
      </c>
      <c r="L20" t="str">
        <f t="shared" si="2"/>
        <v>In Progress</v>
      </c>
    </row>
    <row r="21" spans="2:12" x14ac:dyDescent="0.3">
      <c r="B21" s="3" t="s">
        <v>8</v>
      </c>
      <c r="C21" s="4" t="s">
        <v>9</v>
      </c>
      <c r="D21" s="4" t="s">
        <v>23</v>
      </c>
      <c r="E21" s="4" t="s">
        <v>20</v>
      </c>
      <c r="F21" s="4" t="s">
        <v>12</v>
      </c>
      <c r="G21" s="4">
        <v>18</v>
      </c>
      <c r="H21" s="4">
        <v>32</v>
      </c>
      <c r="I21" s="4">
        <v>28</v>
      </c>
      <c r="J21" t="str">
        <f t="shared" si="0"/>
        <v>TRUE</v>
      </c>
      <c r="K21" t="str">
        <f t="shared" si="1"/>
        <v>C</v>
      </c>
      <c r="L21" t="str">
        <f t="shared" si="2"/>
        <v>Repeat Course</v>
      </c>
    </row>
    <row r="22" spans="2:12" x14ac:dyDescent="0.3">
      <c r="B22" s="3" t="s">
        <v>17</v>
      </c>
      <c r="C22" s="4" t="s">
        <v>13</v>
      </c>
      <c r="D22" s="4" t="s">
        <v>16</v>
      </c>
      <c r="E22" s="4" t="s">
        <v>20</v>
      </c>
      <c r="F22" s="4" t="s">
        <v>15</v>
      </c>
      <c r="G22" s="4">
        <v>46</v>
      </c>
      <c r="H22" s="4">
        <v>42</v>
      </c>
      <c r="I22" s="4">
        <v>46</v>
      </c>
      <c r="J22" t="str">
        <f t="shared" si="0"/>
        <v>FALSE</v>
      </c>
      <c r="K22" t="str">
        <f t="shared" si="1"/>
        <v>B</v>
      </c>
      <c r="L22" t="str">
        <f t="shared" si="2"/>
        <v>In Progress</v>
      </c>
    </row>
    <row r="23" spans="2:12" x14ac:dyDescent="0.3">
      <c r="B23" s="3" t="s">
        <v>8</v>
      </c>
      <c r="C23" s="4" t="s">
        <v>13</v>
      </c>
      <c r="D23" s="4" t="s">
        <v>19</v>
      </c>
      <c r="E23" s="4" t="s">
        <v>20</v>
      </c>
      <c r="F23" s="4" t="s">
        <v>12</v>
      </c>
      <c r="G23" s="4">
        <v>54</v>
      </c>
      <c r="H23" s="4">
        <v>58</v>
      </c>
      <c r="I23" s="4">
        <v>61</v>
      </c>
      <c r="J23" t="str">
        <f t="shared" si="0"/>
        <v>FALSE</v>
      </c>
      <c r="K23" t="str">
        <f t="shared" si="1"/>
        <v>B</v>
      </c>
      <c r="L23" t="str">
        <f t="shared" si="2"/>
        <v>In Progress</v>
      </c>
    </row>
    <row r="24" spans="2:12" x14ac:dyDescent="0.3">
      <c r="B24" s="3" t="s">
        <v>17</v>
      </c>
      <c r="C24" s="4" t="s">
        <v>21</v>
      </c>
      <c r="D24" s="4" t="s">
        <v>22</v>
      </c>
      <c r="E24" s="4" t="s">
        <v>11</v>
      </c>
      <c r="F24" s="4" t="s">
        <v>12</v>
      </c>
      <c r="G24" s="4">
        <v>66</v>
      </c>
      <c r="H24" s="4">
        <v>69</v>
      </c>
      <c r="I24" s="4">
        <v>63</v>
      </c>
      <c r="J24" t="str">
        <f t="shared" si="0"/>
        <v>FALSE</v>
      </c>
      <c r="K24" t="str">
        <f t="shared" si="1"/>
        <v>B</v>
      </c>
      <c r="L24" t="str">
        <f t="shared" si="2"/>
        <v>In Progress</v>
      </c>
    </row>
    <row r="25" spans="2:12" x14ac:dyDescent="0.3">
      <c r="B25" s="3" t="s">
        <v>8</v>
      </c>
      <c r="C25" s="4" t="s">
        <v>9</v>
      </c>
      <c r="D25" s="4" t="s">
        <v>14</v>
      </c>
      <c r="E25" s="4" t="s">
        <v>20</v>
      </c>
      <c r="F25" s="4" t="s">
        <v>15</v>
      </c>
      <c r="G25" s="4">
        <v>65</v>
      </c>
      <c r="H25" s="4">
        <v>75</v>
      </c>
      <c r="I25" s="4">
        <v>70</v>
      </c>
      <c r="J25" t="str">
        <f t="shared" si="0"/>
        <v>FALSE</v>
      </c>
      <c r="K25" t="str">
        <f t="shared" si="1"/>
        <v>B</v>
      </c>
      <c r="L25" t="str">
        <f t="shared" si="2"/>
        <v>In Progress</v>
      </c>
    </row>
    <row r="26" spans="2:12" x14ac:dyDescent="0.3">
      <c r="B26" s="3" t="s">
        <v>17</v>
      </c>
      <c r="C26" s="4" t="s">
        <v>21</v>
      </c>
      <c r="D26" s="4" t="s">
        <v>14</v>
      </c>
      <c r="E26" s="4" t="s">
        <v>11</v>
      </c>
      <c r="F26" s="4" t="s">
        <v>12</v>
      </c>
      <c r="G26" s="4">
        <v>44</v>
      </c>
      <c r="H26" s="4">
        <v>54</v>
      </c>
      <c r="I26" s="4">
        <v>53</v>
      </c>
      <c r="J26" t="str">
        <f t="shared" si="0"/>
        <v>FALSE</v>
      </c>
      <c r="K26" t="str">
        <f t="shared" si="1"/>
        <v>B</v>
      </c>
      <c r="L26" t="str">
        <f t="shared" si="2"/>
        <v>In Progress</v>
      </c>
    </row>
    <row r="27" spans="2:12" x14ac:dyDescent="0.3">
      <c r="B27" s="3" t="s">
        <v>8</v>
      </c>
      <c r="C27" s="4" t="s">
        <v>13</v>
      </c>
      <c r="D27" s="4" t="s">
        <v>23</v>
      </c>
      <c r="E27" s="4" t="s">
        <v>11</v>
      </c>
      <c r="F27" s="4" t="s">
        <v>12</v>
      </c>
      <c r="G27" s="4">
        <v>69</v>
      </c>
      <c r="H27" s="4">
        <v>73</v>
      </c>
      <c r="I27" s="4">
        <v>73</v>
      </c>
      <c r="J27" t="str">
        <f t="shared" si="0"/>
        <v>FALSE</v>
      </c>
      <c r="K27" t="str">
        <f t="shared" si="1"/>
        <v>B</v>
      </c>
      <c r="L27" t="str">
        <f t="shared" si="2"/>
        <v>In Progress</v>
      </c>
    </row>
    <row r="28" spans="2:12" x14ac:dyDescent="0.3">
      <c r="B28" s="3" t="s">
        <v>17</v>
      </c>
      <c r="C28" s="4" t="s">
        <v>21</v>
      </c>
      <c r="D28" s="4" t="s">
        <v>10</v>
      </c>
      <c r="E28" s="4" t="s">
        <v>20</v>
      </c>
      <c r="F28" s="4" t="s">
        <v>15</v>
      </c>
      <c r="G28" s="4">
        <v>74</v>
      </c>
      <c r="H28" s="4">
        <v>71</v>
      </c>
      <c r="I28" s="4">
        <v>80</v>
      </c>
      <c r="J28" t="str">
        <f t="shared" si="0"/>
        <v>FALSE</v>
      </c>
      <c r="K28" t="str">
        <f t="shared" si="1"/>
        <v>B</v>
      </c>
      <c r="L28" t="str">
        <f t="shared" si="2"/>
        <v>In Progress</v>
      </c>
    </row>
    <row r="29" spans="2:12" x14ac:dyDescent="0.3">
      <c r="B29" s="3" t="s">
        <v>17</v>
      </c>
      <c r="C29" s="4" t="s">
        <v>18</v>
      </c>
      <c r="D29" s="4" t="s">
        <v>16</v>
      </c>
      <c r="E29" s="4" t="s">
        <v>20</v>
      </c>
      <c r="F29" s="4" t="s">
        <v>12</v>
      </c>
      <c r="G29" s="4">
        <v>73</v>
      </c>
      <c r="H29" s="4">
        <v>74</v>
      </c>
      <c r="I29" s="4">
        <v>72</v>
      </c>
      <c r="J29" t="str">
        <f t="shared" si="0"/>
        <v>FALSE</v>
      </c>
      <c r="K29" t="str">
        <f t="shared" si="1"/>
        <v>B</v>
      </c>
      <c r="L29" t="str">
        <f t="shared" si="2"/>
        <v>In Progress</v>
      </c>
    </row>
    <row r="30" spans="2:12" x14ac:dyDescent="0.3">
      <c r="B30" s="3" t="s">
        <v>17</v>
      </c>
      <c r="C30" s="4" t="s">
        <v>9</v>
      </c>
      <c r="D30" s="4" t="s">
        <v>14</v>
      </c>
      <c r="E30" s="4" t="s">
        <v>11</v>
      </c>
      <c r="F30" s="4" t="s">
        <v>12</v>
      </c>
      <c r="G30" s="4">
        <v>69</v>
      </c>
      <c r="H30" s="4">
        <v>54</v>
      </c>
      <c r="I30" s="4">
        <v>55</v>
      </c>
      <c r="J30" t="str">
        <f t="shared" si="0"/>
        <v>FALSE</v>
      </c>
      <c r="K30" t="str">
        <f t="shared" si="1"/>
        <v>B</v>
      </c>
      <c r="L30" t="str">
        <f t="shared" si="2"/>
        <v>In Progress</v>
      </c>
    </row>
    <row r="31" spans="2:12" x14ac:dyDescent="0.3">
      <c r="B31" s="3" t="s">
        <v>8</v>
      </c>
      <c r="C31" s="4" t="s">
        <v>13</v>
      </c>
      <c r="D31" s="4" t="s">
        <v>10</v>
      </c>
      <c r="E31" s="4" t="s">
        <v>11</v>
      </c>
      <c r="F31" s="4" t="s">
        <v>12</v>
      </c>
      <c r="G31" s="4">
        <v>67</v>
      </c>
      <c r="H31" s="4">
        <v>69</v>
      </c>
      <c r="I31" s="4">
        <v>75</v>
      </c>
      <c r="J31" t="str">
        <f t="shared" si="0"/>
        <v>FALSE</v>
      </c>
      <c r="K31" t="str">
        <f t="shared" si="1"/>
        <v>B</v>
      </c>
      <c r="L31" t="str">
        <f t="shared" si="2"/>
        <v>In Progress</v>
      </c>
    </row>
    <row r="32" spans="2:12" x14ac:dyDescent="0.3">
      <c r="B32" s="3" t="s">
        <v>17</v>
      </c>
      <c r="C32" s="4" t="s">
        <v>13</v>
      </c>
      <c r="D32" s="4" t="s">
        <v>22</v>
      </c>
      <c r="E32" s="4" t="s">
        <v>11</v>
      </c>
      <c r="F32" s="4" t="s">
        <v>12</v>
      </c>
      <c r="G32" s="4">
        <v>70</v>
      </c>
      <c r="H32" s="4">
        <v>70</v>
      </c>
      <c r="I32" s="4">
        <v>65</v>
      </c>
      <c r="J32" t="str">
        <f t="shared" si="0"/>
        <v>FALSE</v>
      </c>
      <c r="K32" t="str">
        <f t="shared" si="1"/>
        <v>B</v>
      </c>
      <c r="L32" t="str">
        <f t="shared" si="2"/>
        <v>In Progress</v>
      </c>
    </row>
    <row r="33" spans="2:12" x14ac:dyDescent="0.3">
      <c r="B33" s="3" t="s">
        <v>8</v>
      </c>
      <c r="C33" s="4" t="s">
        <v>21</v>
      </c>
      <c r="D33" s="4" t="s">
        <v>16</v>
      </c>
      <c r="E33" s="4" t="s">
        <v>11</v>
      </c>
      <c r="F33" s="4" t="s">
        <v>12</v>
      </c>
      <c r="G33" s="4">
        <v>62</v>
      </c>
      <c r="H33" s="4">
        <v>70</v>
      </c>
      <c r="I33" s="4">
        <v>75</v>
      </c>
      <c r="J33" t="str">
        <f t="shared" si="0"/>
        <v>FALSE</v>
      </c>
      <c r="K33" t="str">
        <f t="shared" si="1"/>
        <v>B</v>
      </c>
      <c r="L33" t="str">
        <f t="shared" si="2"/>
        <v>In Progress</v>
      </c>
    </row>
    <row r="34" spans="2:12" x14ac:dyDescent="0.3">
      <c r="B34" s="3" t="s">
        <v>8</v>
      </c>
      <c r="C34" s="4" t="s">
        <v>21</v>
      </c>
      <c r="D34" s="4" t="s">
        <v>14</v>
      </c>
      <c r="E34" s="4" t="s">
        <v>11</v>
      </c>
      <c r="F34" s="4" t="s">
        <v>12</v>
      </c>
      <c r="G34" s="4">
        <v>69</v>
      </c>
      <c r="H34" s="4">
        <v>74</v>
      </c>
      <c r="I34" s="4">
        <v>74</v>
      </c>
      <c r="J34" t="str">
        <f t="shared" si="0"/>
        <v>FALSE</v>
      </c>
      <c r="K34" t="str">
        <f t="shared" si="1"/>
        <v>B</v>
      </c>
      <c r="L34" t="str">
        <f t="shared" si="2"/>
        <v>In Progress</v>
      </c>
    </row>
    <row r="35" spans="2:12" x14ac:dyDescent="0.3">
      <c r="B35" s="3" t="s">
        <v>8</v>
      </c>
      <c r="C35" s="4" t="s">
        <v>9</v>
      </c>
      <c r="D35" s="4" t="s">
        <v>14</v>
      </c>
      <c r="E35" s="4" t="s">
        <v>11</v>
      </c>
      <c r="F35" s="4" t="s">
        <v>12</v>
      </c>
      <c r="G35" s="4">
        <v>63</v>
      </c>
      <c r="H35" s="4">
        <v>65</v>
      </c>
      <c r="I35" s="4">
        <v>61</v>
      </c>
      <c r="J35" t="str">
        <f t="shared" si="0"/>
        <v>FALSE</v>
      </c>
      <c r="K35" t="str">
        <f t="shared" si="1"/>
        <v>B</v>
      </c>
      <c r="L35" t="str">
        <f t="shared" si="2"/>
        <v>In Progress</v>
      </c>
    </row>
    <row r="36" spans="2:12" x14ac:dyDescent="0.3">
      <c r="B36" s="3" t="s">
        <v>8</v>
      </c>
      <c r="C36" s="4" t="s">
        <v>29</v>
      </c>
      <c r="D36" s="4" t="s">
        <v>16</v>
      </c>
      <c r="E36" s="4" t="s">
        <v>20</v>
      </c>
      <c r="F36" s="4" t="s">
        <v>12</v>
      </c>
      <c r="G36" s="4">
        <v>56</v>
      </c>
      <c r="H36" s="4">
        <v>72</v>
      </c>
      <c r="I36" s="4">
        <v>65</v>
      </c>
      <c r="J36" t="str">
        <f t="shared" si="0"/>
        <v>FALSE</v>
      </c>
      <c r="K36" t="str">
        <f t="shared" si="1"/>
        <v>B</v>
      </c>
      <c r="L36" t="str">
        <f t="shared" si="2"/>
        <v>In Progress</v>
      </c>
    </row>
    <row r="37" spans="2:12" x14ac:dyDescent="0.3">
      <c r="B37" s="3" t="s">
        <v>17</v>
      </c>
      <c r="C37" s="4" t="s">
        <v>21</v>
      </c>
      <c r="D37" s="4" t="s">
        <v>14</v>
      </c>
      <c r="E37" s="4" t="s">
        <v>11</v>
      </c>
      <c r="F37" s="4" t="s">
        <v>12</v>
      </c>
      <c r="G37" s="4">
        <v>40</v>
      </c>
      <c r="H37" s="4">
        <v>42</v>
      </c>
      <c r="I37" s="4">
        <v>38</v>
      </c>
      <c r="J37" t="str">
        <f t="shared" si="0"/>
        <v>FALSE</v>
      </c>
      <c r="K37" t="str">
        <f t="shared" si="1"/>
        <v>B</v>
      </c>
      <c r="L37" t="str">
        <f t="shared" si="2"/>
        <v>In Progress</v>
      </c>
    </row>
    <row r="38" spans="2:12" x14ac:dyDescent="0.3">
      <c r="B38" s="3" t="s">
        <v>17</v>
      </c>
      <c r="C38" s="4" t="s">
        <v>29</v>
      </c>
      <c r="D38" s="4" t="s">
        <v>14</v>
      </c>
      <c r="E38" s="4" t="s">
        <v>11</v>
      </c>
      <c r="F38" s="4" t="s">
        <v>12</v>
      </c>
      <c r="G38" s="4">
        <v>97</v>
      </c>
      <c r="H38" s="4">
        <v>87</v>
      </c>
      <c r="I38" s="4">
        <v>82</v>
      </c>
      <c r="J38" t="str">
        <f t="shared" si="0"/>
        <v>FALSE</v>
      </c>
      <c r="K38" t="str">
        <f t="shared" si="1"/>
        <v>A</v>
      </c>
      <c r="L38" t="str">
        <f t="shared" si="2"/>
        <v>In Progress</v>
      </c>
    </row>
    <row r="39" spans="2:12" x14ac:dyDescent="0.3">
      <c r="B39" s="3" t="s">
        <v>17</v>
      </c>
      <c r="C39" s="4" t="s">
        <v>29</v>
      </c>
      <c r="D39" s="4" t="s">
        <v>19</v>
      </c>
      <c r="E39" s="4" t="s">
        <v>11</v>
      </c>
      <c r="F39" s="4" t="s">
        <v>15</v>
      </c>
      <c r="G39" s="4">
        <v>81</v>
      </c>
      <c r="H39" s="4">
        <v>81</v>
      </c>
      <c r="I39" s="4">
        <v>79</v>
      </c>
      <c r="J39" t="str">
        <f t="shared" si="0"/>
        <v>FALSE</v>
      </c>
      <c r="K39" t="str">
        <f t="shared" si="1"/>
        <v>A</v>
      </c>
      <c r="L39" t="str">
        <f t="shared" si="2"/>
        <v>In Progress</v>
      </c>
    </row>
    <row r="40" spans="2:12" x14ac:dyDescent="0.3">
      <c r="B40" s="3" t="s">
        <v>8</v>
      </c>
      <c r="C40" s="4" t="s">
        <v>21</v>
      </c>
      <c r="D40" s="4" t="s">
        <v>19</v>
      </c>
      <c r="E40" s="4" t="s">
        <v>11</v>
      </c>
      <c r="F40" s="4" t="s">
        <v>12</v>
      </c>
      <c r="G40" s="4">
        <v>74</v>
      </c>
      <c r="H40" s="4">
        <v>81</v>
      </c>
      <c r="I40" s="4">
        <v>83</v>
      </c>
      <c r="J40" t="str">
        <f t="shared" si="0"/>
        <v>FALSE</v>
      </c>
      <c r="K40" t="str">
        <f t="shared" si="1"/>
        <v>B</v>
      </c>
      <c r="L40" t="str">
        <f t="shared" si="2"/>
        <v>In Progress</v>
      </c>
    </row>
    <row r="41" spans="2:12" x14ac:dyDescent="0.3">
      <c r="B41" s="3" t="s">
        <v>8</v>
      </c>
      <c r="C41" s="4" t="s">
        <v>21</v>
      </c>
      <c r="D41" s="4" t="s">
        <v>23</v>
      </c>
      <c r="E41" s="4" t="s">
        <v>20</v>
      </c>
      <c r="F41" s="4" t="s">
        <v>12</v>
      </c>
      <c r="G41" s="4">
        <v>50</v>
      </c>
      <c r="H41" s="4">
        <v>64</v>
      </c>
      <c r="I41" s="4">
        <v>59</v>
      </c>
      <c r="J41" t="str">
        <f t="shared" si="0"/>
        <v>FALSE</v>
      </c>
      <c r="K41" t="str">
        <f t="shared" si="1"/>
        <v>B</v>
      </c>
      <c r="L41" t="str">
        <f t="shared" si="2"/>
        <v>In Progress</v>
      </c>
    </row>
    <row r="42" spans="2:12" x14ac:dyDescent="0.3">
      <c r="B42" s="3" t="s">
        <v>8</v>
      </c>
      <c r="C42" s="4" t="s">
        <v>21</v>
      </c>
      <c r="D42" s="4" t="s">
        <v>19</v>
      </c>
      <c r="E42" s="4" t="s">
        <v>20</v>
      </c>
      <c r="F42" s="4" t="s">
        <v>15</v>
      </c>
      <c r="G42" s="4">
        <v>75</v>
      </c>
      <c r="H42" s="4">
        <v>90</v>
      </c>
      <c r="I42" s="4">
        <v>88</v>
      </c>
      <c r="J42" t="str">
        <f t="shared" si="0"/>
        <v>FALSE</v>
      </c>
      <c r="K42" t="str">
        <f t="shared" si="1"/>
        <v>B</v>
      </c>
      <c r="L42" t="str">
        <f t="shared" si="2"/>
        <v>In Progress</v>
      </c>
    </row>
    <row r="43" spans="2:12" x14ac:dyDescent="0.3">
      <c r="B43" s="3" t="s">
        <v>17</v>
      </c>
      <c r="C43" s="4" t="s">
        <v>9</v>
      </c>
      <c r="D43" s="4" t="s">
        <v>19</v>
      </c>
      <c r="E43" s="4" t="s">
        <v>20</v>
      </c>
      <c r="F43" s="4" t="s">
        <v>12</v>
      </c>
      <c r="G43" s="4">
        <v>57</v>
      </c>
      <c r="H43" s="4">
        <v>56</v>
      </c>
      <c r="I43" s="4">
        <v>57</v>
      </c>
      <c r="J43" t="str">
        <f t="shared" si="0"/>
        <v>FALSE</v>
      </c>
      <c r="K43" t="str">
        <f t="shared" si="1"/>
        <v>B</v>
      </c>
      <c r="L43" t="str">
        <f t="shared" si="2"/>
        <v>In Progress</v>
      </c>
    </row>
    <row r="44" spans="2:12" x14ac:dyDescent="0.3">
      <c r="B44" s="3" t="s">
        <v>17</v>
      </c>
      <c r="C44" s="4" t="s">
        <v>13</v>
      </c>
      <c r="D44" s="4" t="s">
        <v>19</v>
      </c>
      <c r="E44" s="4" t="s">
        <v>20</v>
      </c>
      <c r="F44" s="4" t="s">
        <v>12</v>
      </c>
      <c r="G44" s="4">
        <v>55</v>
      </c>
      <c r="H44" s="4">
        <v>61</v>
      </c>
      <c r="I44" s="4">
        <v>54</v>
      </c>
      <c r="J44" t="str">
        <f t="shared" si="0"/>
        <v>FALSE</v>
      </c>
      <c r="K44" t="str">
        <f t="shared" si="1"/>
        <v>B</v>
      </c>
      <c r="L44" t="str">
        <f t="shared" si="2"/>
        <v>In Progress</v>
      </c>
    </row>
    <row r="45" spans="2:12" x14ac:dyDescent="0.3">
      <c r="B45" s="3" t="s">
        <v>8</v>
      </c>
      <c r="C45" s="4" t="s">
        <v>13</v>
      </c>
      <c r="D45" s="4" t="s">
        <v>19</v>
      </c>
      <c r="E45" s="4" t="s">
        <v>11</v>
      </c>
      <c r="F45" s="4" t="s">
        <v>12</v>
      </c>
      <c r="G45" s="4">
        <v>58</v>
      </c>
      <c r="H45" s="4">
        <v>73</v>
      </c>
      <c r="I45" s="4">
        <v>68</v>
      </c>
      <c r="J45" t="str">
        <f t="shared" si="0"/>
        <v>FALSE</v>
      </c>
      <c r="K45" t="str">
        <f t="shared" si="1"/>
        <v>B</v>
      </c>
      <c r="L45" t="str">
        <f t="shared" si="2"/>
        <v>In Progress</v>
      </c>
    </row>
    <row r="46" spans="2:12" x14ac:dyDescent="0.3">
      <c r="B46" s="3" t="s">
        <v>8</v>
      </c>
      <c r="C46" s="4" t="s">
        <v>9</v>
      </c>
      <c r="D46" s="4" t="s">
        <v>19</v>
      </c>
      <c r="E46" s="4" t="s">
        <v>11</v>
      </c>
      <c r="F46" s="4" t="s">
        <v>12</v>
      </c>
      <c r="G46" s="4">
        <v>53</v>
      </c>
      <c r="H46" s="4">
        <v>58</v>
      </c>
      <c r="I46" s="4">
        <v>65</v>
      </c>
      <c r="J46" t="str">
        <f t="shared" si="0"/>
        <v>FALSE</v>
      </c>
      <c r="K46" t="str">
        <f t="shared" si="1"/>
        <v>B</v>
      </c>
      <c r="L46" t="str">
        <f t="shared" si="2"/>
        <v>In Progress</v>
      </c>
    </row>
    <row r="47" spans="2:12" x14ac:dyDescent="0.3">
      <c r="B47" s="3" t="s">
        <v>17</v>
      </c>
      <c r="C47" s="4" t="s">
        <v>9</v>
      </c>
      <c r="D47" s="4" t="s">
        <v>14</v>
      </c>
      <c r="E47" s="4" t="s">
        <v>20</v>
      </c>
      <c r="F47" s="4" t="s">
        <v>15</v>
      </c>
      <c r="G47" s="4">
        <v>59</v>
      </c>
      <c r="H47" s="4">
        <v>65</v>
      </c>
      <c r="I47" s="4">
        <v>66</v>
      </c>
      <c r="J47" t="str">
        <f t="shared" si="0"/>
        <v>FALSE</v>
      </c>
      <c r="K47" t="str">
        <f t="shared" si="1"/>
        <v>B</v>
      </c>
      <c r="L47" t="str">
        <f t="shared" si="2"/>
        <v>In Progress</v>
      </c>
    </row>
    <row r="48" spans="2:12" x14ac:dyDescent="0.3">
      <c r="B48" s="3" t="s">
        <v>8</v>
      </c>
      <c r="C48" s="4" t="s">
        <v>29</v>
      </c>
      <c r="D48" s="4" t="s">
        <v>19</v>
      </c>
      <c r="E48" s="4" t="s">
        <v>20</v>
      </c>
      <c r="F48" s="4" t="s">
        <v>12</v>
      </c>
      <c r="G48" s="4">
        <v>50</v>
      </c>
      <c r="H48" s="4">
        <v>56</v>
      </c>
      <c r="I48" s="4">
        <v>54</v>
      </c>
      <c r="J48" t="str">
        <f t="shared" si="0"/>
        <v>FALSE</v>
      </c>
      <c r="K48" t="str">
        <f t="shared" si="1"/>
        <v>B</v>
      </c>
      <c r="L48" t="str">
        <f t="shared" si="2"/>
        <v>In Progress</v>
      </c>
    </row>
    <row r="49" spans="2:12" x14ac:dyDescent="0.3">
      <c r="B49" s="3" t="s">
        <v>17</v>
      </c>
      <c r="C49" s="4" t="s">
        <v>9</v>
      </c>
      <c r="D49" s="4" t="s">
        <v>19</v>
      </c>
      <c r="E49" s="4" t="s">
        <v>11</v>
      </c>
      <c r="F49" s="4" t="s">
        <v>12</v>
      </c>
      <c r="G49" s="4">
        <v>65</v>
      </c>
      <c r="H49" s="4">
        <v>54</v>
      </c>
      <c r="I49" s="4">
        <v>57</v>
      </c>
      <c r="J49" t="str">
        <f t="shared" si="0"/>
        <v>FALSE</v>
      </c>
      <c r="K49" t="str">
        <f t="shared" si="1"/>
        <v>B</v>
      </c>
      <c r="L49" t="str">
        <f t="shared" si="2"/>
        <v>In Progress</v>
      </c>
    </row>
    <row r="50" spans="2:12" x14ac:dyDescent="0.3">
      <c r="B50" s="3" t="s">
        <v>8</v>
      </c>
      <c r="C50" s="4" t="s">
        <v>18</v>
      </c>
      <c r="D50" s="4" t="s">
        <v>19</v>
      </c>
      <c r="E50" s="4" t="s">
        <v>11</v>
      </c>
      <c r="F50" s="4" t="s">
        <v>15</v>
      </c>
      <c r="G50" s="4">
        <v>55</v>
      </c>
      <c r="H50" s="4">
        <v>65</v>
      </c>
      <c r="I50" s="4">
        <v>62</v>
      </c>
      <c r="J50" t="str">
        <f t="shared" si="0"/>
        <v>FALSE</v>
      </c>
      <c r="K50" t="str">
        <f t="shared" si="1"/>
        <v>B</v>
      </c>
      <c r="L50" t="str">
        <f t="shared" si="2"/>
        <v>In Progress</v>
      </c>
    </row>
    <row r="51" spans="2:12" x14ac:dyDescent="0.3">
      <c r="B51" s="3" t="s">
        <v>8</v>
      </c>
      <c r="C51" s="4" t="s">
        <v>13</v>
      </c>
      <c r="D51" s="4" t="s">
        <v>22</v>
      </c>
      <c r="E51" s="4" t="s">
        <v>11</v>
      </c>
      <c r="F51" s="4" t="s">
        <v>12</v>
      </c>
      <c r="G51" s="4">
        <v>66</v>
      </c>
      <c r="H51" s="4">
        <v>71</v>
      </c>
      <c r="I51" s="4">
        <v>76</v>
      </c>
      <c r="J51" t="str">
        <f t="shared" si="0"/>
        <v>FALSE</v>
      </c>
      <c r="K51" t="str">
        <f t="shared" si="1"/>
        <v>B</v>
      </c>
      <c r="L51" t="str">
        <f t="shared" si="2"/>
        <v>In Progress</v>
      </c>
    </row>
    <row r="52" spans="2:12" x14ac:dyDescent="0.3">
      <c r="B52" s="3" t="s">
        <v>8</v>
      </c>
      <c r="C52" s="4" t="s">
        <v>21</v>
      </c>
      <c r="D52" s="4" t="s">
        <v>19</v>
      </c>
      <c r="E52" s="4" t="s">
        <v>20</v>
      </c>
      <c r="F52" s="4" t="s">
        <v>15</v>
      </c>
      <c r="G52" s="4">
        <v>57</v>
      </c>
      <c r="H52" s="4">
        <v>74</v>
      </c>
      <c r="I52" s="4">
        <v>76</v>
      </c>
      <c r="J52" t="str">
        <f t="shared" si="0"/>
        <v>FALSE</v>
      </c>
      <c r="K52" t="str">
        <f t="shared" si="1"/>
        <v>B</v>
      </c>
      <c r="L52" t="str">
        <f t="shared" si="2"/>
        <v>In Progress</v>
      </c>
    </row>
    <row r="53" spans="2:12" x14ac:dyDescent="0.3">
      <c r="B53" s="3" t="s">
        <v>17</v>
      </c>
      <c r="C53" s="4" t="s">
        <v>13</v>
      </c>
      <c r="D53" s="4" t="s">
        <v>22</v>
      </c>
      <c r="E53" s="4" t="s">
        <v>11</v>
      </c>
      <c r="F53" s="4" t="s">
        <v>15</v>
      </c>
      <c r="G53" s="4">
        <v>82</v>
      </c>
      <c r="H53" s="4">
        <v>84</v>
      </c>
      <c r="I53" s="4">
        <v>82</v>
      </c>
      <c r="J53" t="str">
        <f t="shared" si="0"/>
        <v>FALSE</v>
      </c>
      <c r="K53" t="str">
        <f t="shared" si="1"/>
        <v>A</v>
      </c>
      <c r="L53" t="str">
        <f t="shared" si="2"/>
        <v>In Progress</v>
      </c>
    </row>
    <row r="54" spans="2:12" x14ac:dyDescent="0.3">
      <c r="B54" s="3" t="s">
        <v>17</v>
      </c>
      <c r="C54" s="4" t="s">
        <v>29</v>
      </c>
      <c r="D54" s="4" t="s">
        <v>14</v>
      </c>
      <c r="E54" s="4" t="s">
        <v>11</v>
      </c>
      <c r="F54" s="4" t="s">
        <v>12</v>
      </c>
      <c r="G54" s="4">
        <v>53</v>
      </c>
      <c r="H54" s="4">
        <v>55</v>
      </c>
      <c r="I54" s="4">
        <v>48</v>
      </c>
      <c r="J54" t="str">
        <f t="shared" si="0"/>
        <v>FALSE</v>
      </c>
      <c r="K54" t="str">
        <f t="shared" si="1"/>
        <v>B</v>
      </c>
      <c r="L54" t="str">
        <f t="shared" si="2"/>
        <v>In Progress</v>
      </c>
    </row>
    <row r="55" spans="2:12" x14ac:dyDescent="0.3">
      <c r="B55" s="3" t="s">
        <v>17</v>
      </c>
      <c r="C55" s="4" t="s">
        <v>29</v>
      </c>
      <c r="D55" s="4" t="s">
        <v>19</v>
      </c>
      <c r="E55" s="4" t="s">
        <v>20</v>
      </c>
      <c r="F55" s="4" t="s">
        <v>15</v>
      </c>
      <c r="G55" s="4">
        <v>77</v>
      </c>
      <c r="H55" s="4">
        <v>69</v>
      </c>
      <c r="I55" s="4">
        <v>68</v>
      </c>
      <c r="J55" t="str">
        <f t="shared" si="0"/>
        <v>FALSE</v>
      </c>
      <c r="K55" t="str">
        <f t="shared" si="1"/>
        <v>B</v>
      </c>
      <c r="L55" t="str">
        <f t="shared" si="2"/>
        <v>In Progress</v>
      </c>
    </row>
    <row r="56" spans="2:12" x14ac:dyDescent="0.3">
      <c r="B56" s="3" t="s">
        <v>17</v>
      </c>
      <c r="C56" s="4" t="s">
        <v>13</v>
      </c>
      <c r="D56" s="4" t="s">
        <v>14</v>
      </c>
      <c r="E56" s="4" t="s">
        <v>11</v>
      </c>
      <c r="F56" s="4" t="s">
        <v>12</v>
      </c>
      <c r="G56" s="4">
        <v>53</v>
      </c>
      <c r="H56" s="4">
        <v>44</v>
      </c>
      <c r="I56" s="4">
        <v>42</v>
      </c>
      <c r="J56" t="str">
        <f t="shared" si="0"/>
        <v>FALSE</v>
      </c>
      <c r="K56" t="str">
        <f t="shared" si="1"/>
        <v>B</v>
      </c>
      <c r="L56" t="str">
        <f t="shared" si="2"/>
        <v>In Progress</v>
      </c>
    </row>
    <row r="57" spans="2:12" x14ac:dyDescent="0.3">
      <c r="B57" s="3" t="s">
        <v>17</v>
      </c>
      <c r="C57" s="4" t="s">
        <v>21</v>
      </c>
      <c r="D57" s="4" t="s">
        <v>22</v>
      </c>
      <c r="E57" s="4" t="s">
        <v>11</v>
      </c>
      <c r="F57" s="4" t="s">
        <v>12</v>
      </c>
      <c r="G57" s="4">
        <v>88</v>
      </c>
      <c r="H57" s="4">
        <v>78</v>
      </c>
      <c r="I57" s="4">
        <v>75</v>
      </c>
      <c r="J57" t="str">
        <f t="shared" si="0"/>
        <v>FALSE</v>
      </c>
      <c r="K57" t="str">
        <f t="shared" si="1"/>
        <v>B</v>
      </c>
      <c r="L57" t="str">
        <f t="shared" si="2"/>
        <v>In Progress</v>
      </c>
    </row>
    <row r="58" spans="2:12" x14ac:dyDescent="0.3">
      <c r="B58" s="3" t="s">
        <v>8</v>
      </c>
      <c r="C58" s="4" t="s">
        <v>13</v>
      </c>
      <c r="D58" s="4" t="s">
        <v>23</v>
      </c>
      <c r="E58" s="4" t="s">
        <v>20</v>
      </c>
      <c r="F58" s="4" t="s">
        <v>15</v>
      </c>
      <c r="G58" s="4">
        <v>71</v>
      </c>
      <c r="H58" s="4">
        <v>84</v>
      </c>
      <c r="I58" s="4">
        <v>87</v>
      </c>
      <c r="J58" t="str">
        <f t="shared" si="0"/>
        <v>FALSE</v>
      </c>
      <c r="K58" t="str">
        <f t="shared" si="1"/>
        <v>B</v>
      </c>
      <c r="L58" t="str">
        <f t="shared" si="2"/>
        <v>In Progress</v>
      </c>
    </row>
    <row r="59" spans="2:12" x14ac:dyDescent="0.3">
      <c r="B59" s="3" t="s">
        <v>8</v>
      </c>
      <c r="C59" s="4" t="s">
        <v>13</v>
      </c>
      <c r="D59" s="4" t="s">
        <v>22</v>
      </c>
      <c r="E59" s="4" t="s">
        <v>20</v>
      </c>
      <c r="F59" s="4" t="s">
        <v>12</v>
      </c>
      <c r="G59" s="4">
        <v>33</v>
      </c>
      <c r="H59" s="4">
        <v>41</v>
      </c>
      <c r="I59" s="4">
        <v>43</v>
      </c>
      <c r="J59" t="str">
        <f t="shared" si="0"/>
        <v>TRUE</v>
      </c>
      <c r="K59" t="str">
        <f t="shared" si="1"/>
        <v>C</v>
      </c>
      <c r="L59" t="str">
        <f t="shared" si="2"/>
        <v>Repeat Course</v>
      </c>
    </row>
    <row r="60" spans="2:12" x14ac:dyDescent="0.3">
      <c r="B60" s="3" t="s">
        <v>8</v>
      </c>
      <c r="C60" s="4" t="s">
        <v>29</v>
      </c>
      <c r="D60" s="4" t="s">
        <v>19</v>
      </c>
      <c r="E60" s="4" t="s">
        <v>11</v>
      </c>
      <c r="F60" s="4" t="s">
        <v>15</v>
      </c>
      <c r="G60" s="4">
        <v>82</v>
      </c>
      <c r="H60" s="4">
        <v>85</v>
      </c>
      <c r="I60" s="4">
        <v>86</v>
      </c>
      <c r="J60" t="str">
        <f t="shared" si="0"/>
        <v>FALSE</v>
      </c>
      <c r="K60" t="str">
        <f t="shared" si="1"/>
        <v>A</v>
      </c>
      <c r="L60" t="str">
        <f t="shared" si="2"/>
        <v>In Progress</v>
      </c>
    </row>
    <row r="61" spans="2:12" x14ac:dyDescent="0.3">
      <c r="B61" s="3" t="s">
        <v>17</v>
      </c>
      <c r="C61" s="4" t="s">
        <v>21</v>
      </c>
      <c r="D61" s="4" t="s">
        <v>19</v>
      </c>
      <c r="E61" s="4" t="s">
        <v>11</v>
      </c>
      <c r="F61" s="4" t="s">
        <v>12</v>
      </c>
      <c r="G61" s="4">
        <v>52</v>
      </c>
      <c r="H61" s="4">
        <v>55</v>
      </c>
      <c r="I61" s="4">
        <v>49</v>
      </c>
      <c r="J61" t="str">
        <f t="shared" si="0"/>
        <v>FALSE</v>
      </c>
      <c r="K61" t="str">
        <f t="shared" si="1"/>
        <v>B</v>
      </c>
      <c r="L61" t="str">
        <f t="shared" si="2"/>
        <v>In Progress</v>
      </c>
    </row>
    <row r="62" spans="2:12" x14ac:dyDescent="0.3">
      <c r="B62" s="3" t="s">
        <v>17</v>
      </c>
      <c r="C62" s="4" t="s">
        <v>21</v>
      </c>
      <c r="D62" s="4" t="s">
        <v>14</v>
      </c>
      <c r="E62" s="4" t="s">
        <v>11</v>
      </c>
      <c r="F62" s="4" t="s">
        <v>15</v>
      </c>
      <c r="G62" s="4">
        <v>58</v>
      </c>
      <c r="H62" s="4">
        <v>59</v>
      </c>
      <c r="I62" s="4">
        <v>58</v>
      </c>
      <c r="J62" t="str">
        <f t="shared" si="0"/>
        <v>FALSE</v>
      </c>
      <c r="K62" t="str">
        <f t="shared" si="1"/>
        <v>B</v>
      </c>
      <c r="L62" t="str">
        <f t="shared" si="2"/>
        <v>In Progress</v>
      </c>
    </row>
    <row r="63" spans="2:12" x14ac:dyDescent="0.3">
      <c r="B63" s="3" t="s">
        <v>8</v>
      </c>
      <c r="C63" s="4" t="s">
        <v>13</v>
      </c>
      <c r="D63" s="4" t="s">
        <v>23</v>
      </c>
      <c r="E63" s="4" t="s">
        <v>20</v>
      </c>
      <c r="F63" s="4" t="s">
        <v>12</v>
      </c>
      <c r="G63" s="4">
        <v>0</v>
      </c>
      <c r="H63" s="4">
        <v>17</v>
      </c>
      <c r="I63" s="4">
        <v>10</v>
      </c>
      <c r="J63" t="str">
        <f t="shared" si="0"/>
        <v>TRUE</v>
      </c>
      <c r="K63" t="str">
        <f t="shared" si="1"/>
        <v>C</v>
      </c>
      <c r="L63" t="str">
        <f t="shared" si="2"/>
        <v>Repeat Course</v>
      </c>
    </row>
    <row r="64" spans="2:12" x14ac:dyDescent="0.3">
      <c r="B64" s="3" t="s">
        <v>17</v>
      </c>
      <c r="C64" s="4" t="s">
        <v>29</v>
      </c>
      <c r="D64" s="4" t="s">
        <v>10</v>
      </c>
      <c r="E64" s="4" t="s">
        <v>20</v>
      </c>
      <c r="F64" s="4" t="s">
        <v>15</v>
      </c>
      <c r="G64" s="4">
        <v>79</v>
      </c>
      <c r="H64" s="4">
        <v>74</v>
      </c>
      <c r="I64" s="4">
        <v>72</v>
      </c>
      <c r="J64" t="str">
        <f t="shared" si="0"/>
        <v>FALSE</v>
      </c>
      <c r="K64" t="str">
        <f t="shared" si="1"/>
        <v>B</v>
      </c>
      <c r="L64" t="str">
        <f t="shared" si="2"/>
        <v>In Progress</v>
      </c>
    </row>
    <row r="65" spans="2:12" x14ac:dyDescent="0.3">
      <c r="B65" s="3" t="s">
        <v>17</v>
      </c>
      <c r="C65" s="4" t="s">
        <v>18</v>
      </c>
      <c r="D65" s="4" t="s">
        <v>23</v>
      </c>
      <c r="E65" s="4" t="s">
        <v>20</v>
      </c>
      <c r="F65" s="4" t="s">
        <v>12</v>
      </c>
      <c r="G65" s="4">
        <v>39</v>
      </c>
      <c r="H65" s="4">
        <v>39</v>
      </c>
      <c r="I65" s="4">
        <v>34</v>
      </c>
      <c r="J65" t="str">
        <f t="shared" si="0"/>
        <v>TRUE</v>
      </c>
      <c r="K65" t="str">
        <f t="shared" si="1"/>
        <v>C</v>
      </c>
      <c r="L65" t="str">
        <f t="shared" si="2"/>
        <v>Repeat Course</v>
      </c>
    </row>
    <row r="66" spans="2:12" x14ac:dyDescent="0.3">
      <c r="B66" s="3" t="s">
        <v>17</v>
      </c>
      <c r="C66" s="4" t="s">
        <v>18</v>
      </c>
      <c r="D66" s="4" t="s">
        <v>19</v>
      </c>
      <c r="E66" s="4" t="s">
        <v>20</v>
      </c>
      <c r="F66" s="4" t="s">
        <v>12</v>
      </c>
      <c r="G66" s="4">
        <v>62</v>
      </c>
      <c r="H66" s="4">
        <v>61</v>
      </c>
      <c r="I66" s="4">
        <v>55</v>
      </c>
      <c r="J66" t="str">
        <f t="shared" si="0"/>
        <v>FALSE</v>
      </c>
      <c r="K66" t="str">
        <f t="shared" si="1"/>
        <v>B</v>
      </c>
      <c r="L66" t="str">
        <f t="shared" si="2"/>
        <v>In Progress</v>
      </c>
    </row>
    <row r="67" spans="2:12" x14ac:dyDescent="0.3">
      <c r="B67" s="3" t="s">
        <v>8</v>
      </c>
      <c r="C67" s="4" t="s">
        <v>13</v>
      </c>
      <c r="D67" s="4" t="s">
        <v>19</v>
      </c>
      <c r="E67" s="4" t="s">
        <v>11</v>
      </c>
      <c r="F67" s="4" t="s">
        <v>12</v>
      </c>
      <c r="G67" s="4">
        <v>69</v>
      </c>
      <c r="H67" s="4">
        <v>80</v>
      </c>
      <c r="I67" s="4">
        <v>71</v>
      </c>
      <c r="J67" t="str">
        <f t="shared" si="0"/>
        <v>FALSE</v>
      </c>
      <c r="K67" t="str">
        <f t="shared" si="1"/>
        <v>B</v>
      </c>
      <c r="L67" t="str">
        <f t="shared" si="2"/>
        <v>In Progress</v>
      </c>
    </row>
    <row r="68" spans="2:12" x14ac:dyDescent="0.3">
      <c r="B68" s="3" t="s">
        <v>8</v>
      </c>
      <c r="C68" s="4" t="s">
        <v>21</v>
      </c>
      <c r="D68" s="4" t="s">
        <v>23</v>
      </c>
      <c r="E68" s="4" t="s">
        <v>11</v>
      </c>
      <c r="F68" s="4" t="s">
        <v>12</v>
      </c>
      <c r="G68" s="4">
        <v>59</v>
      </c>
      <c r="H68" s="4">
        <v>58</v>
      </c>
      <c r="I68" s="4">
        <v>59</v>
      </c>
      <c r="J68" t="str">
        <f t="shared" si="0"/>
        <v>FALSE</v>
      </c>
      <c r="K68" t="str">
        <f t="shared" si="1"/>
        <v>B</v>
      </c>
      <c r="L68" t="str">
        <f t="shared" si="2"/>
        <v>In Progress</v>
      </c>
    </row>
    <row r="69" spans="2:12" x14ac:dyDescent="0.3">
      <c r="B69" s="3" t="s">
        <v>17</v>
      </c>
      <c r="C69" s="4" t="s">
        <v>9</v>
      </c>
      <c r="D69" s="4" t="s">
        <v>23</v>
      </c>
      <c r="E69" s="4" t="s">
        <v>11</v>
      </c>
      <c r="F69" s="4" t="s">
        <v>12</v>
      </c>
      <c r="G69" s="4">
        <v>67</v>
      </c>
      <c r="H69" s="4">
        <v>64</v>
      </c>
      <c r="I69" s="4">
        <v>61</v>
      </c>
      <c r="J69" t="str">
        <f t="shared" ref="J69:J132" si="3">IF(OR((G69&lt;35),(H69&lt;35),(I69&lt;35)),"TRUE","FALSE")</f>
        <v>FALSE</v>
      </c>
      <c r="K69" t="str">
        <f t="shared" ref="K69:K132" si="4">IF(AND(G69&gt;75,H69&gt;75,I69&gt;75),"A",IF(J69="TRUE","C","B"))</f>
        <v>B</v>
      </c>
      <c r="L69" t="str">
        <f t="shared" ref="L69:L132" si="5">IF(AND(F69="none",J69="TRUE"),"Repeat Course", "In Progress")</f>
        <v>In Progress</v>
      </c>
    </row>
    <row r="70" spans="2:12" x14ac:dyDescent="0.3">
      <c r="B70" s="3" t="s">
        <v>17</v>
      </c>
      <c r="C70" s="4" t="s">
        <v>21</v>
      </c>
      <c r="D70" s="4" t="s">
        <v>23</v>
      </c>
      <c r="E70" s="4" t="s">
        <v>20</v>
      </c>
      <c r="F70" s="4" t="s">
        <v>12</v>
      </c>
      <c r="G70" s="4">
        <v>45</v>
      </c>
      <c r="H70" s="4">
        <v>37</v>
      </c>
      <c r="I70" s="4">
        <v>37</v>
      </c>
      <c r="J70" t="str">
        <f t="shared" si="3"/>
        <v>FALSE</v>
      </c>
      <c r="K70" t="str">
        <f t="shared" si="4"/>
        <v>B</v>
      </c>
      <c r="L70" t="str">
        <f t="shared" si="5"/>
        <v>In Progress</v>
      </c>
    </row>
    <row r="71" spans="2:12" x14ac:dyDescent="0.3">
      <c r="B71" s="3" t="s">
        <v>8</v>
      </c>
      <c r="C71" s="4" t="s">
        <v>13</v>
      </c>
      <c r="D71" s="4" t="s">
        <v>14</v>
      </c>
      <c r="E71" s="4" t="s">
        <v>11</v>
      </c>
      <c r="F71" s="4" t="s">
        <v>12</v>
      </c>
      <c r="G71" s="4">
        <v>60</v>
      </c>
      <c r="H71" s="4">
        <v>72</v>
      </c>
      <c r="I71" s="4">
        <v>74</v>
      </c>
      <c r="J71" t="str">
        <f t="shared" si="3"/>
        <v>FALSE</v>
      </c>
      <c r="K71" t="str">
        <f t="shared" si="4"/>
        <v>B</v>
      </c>
      <c r="L71" t="str">
        <f t="shared" si="5"/>
        <v>In Progress</v>
      </c>
    </row>
    <row r="72" spans="2:12" x14ac:dyDescent="0.3">
      <c r="B72" s="3" t="s">
        <v>17</v>
      </c>
      <c r="C72" s="4" t="s">
        <v>9</v>
      </c>
      <c r="D72" s="4" t="s">
        <v>19</v>
      </c>
      <c r="E72" s="4" t="s">
        <v>20</v>
      </c>
      <c r="F72" s="4" t="s">
        <v>12</v>
      </c>
      <c r="G72" s="4">
        <v>61</v>
      </c>
      <c r="H72" s="4">
        <v>58</v>
      </c>
      <c r="I72" s="4">
        <v>56</v>
      </c>
      <c r="J72" t="str">
        <f t="shared" si="3"/>
        <v>FALSE</v>
      </c>
      <c r="K72" t="str">
        <f t="shared" si="4"/>
        <v>B</v>
      </c>
      <c r="L72" t="str">
        <f t="shared" si="5"/>
        <v>In Progress</v>
      </c>
    </row>
    <row r="73" spans="2:12" x14ac:dyDescent="0.3">
      <c r="B73" s="3" t="s">
        <v>8</v>
      </c>
      <c r="C73" s="4" t="s">
        <v>13</v>
      </c>
      <c r="D73" s="4" t="s">
        <v>19</v>
      </c>
      <c r="E73" s="4" t="s">
        <v>11</v>
      </c>
      <c r="F73" s="4" t="s">
        <v>12</v>
      </c>
      <c r="G73" s="4">
        <v>39</v>
      </c>
      <c r="H73" s="4">
        <v>64</v>
      </c>
      <c r="I73" s="4">
        <v>57</v>
      </c>
      <c r="J73" t="str">
        <f t="shared" si="3"/>
        <v>FALSE</v>
      </c>
      <c r="K73" t="str">
        <f t="shared" si="4"/>
        <v>B</v>
      </c>
      <c r="L73" t="str">
        <f t="shared" si="5"/>
        <v>In Progress</v>
      </c>
    </row>
    <row r="74" spans="2:12" x14ac:dyDescent="0.3">
      <c r="B74" s="3" t="s">
        <v>8</v>
      </c>
      <c r="C74" s="4" t="s">
        <v>21</v>
      </c>
      <c r="D74" s="4" t="s">
        <v>14</v>
      </c>
      <c r="E74" s="4" t="s">
        <v>20</v>
      </c>
      <c r="F74" s="4" t="s">
        <v>15</v>
      </c>
      <c r="G74" s="4">
        <v>58</v>
      </c>
      <c r="H74" s="4">
        <v>63</v>
      </c>
      <c r="I74" s="4">
        <v>73</v>
      </c>
      <c r="J74" t="str">
        <f t="shared" si="3"/>
        <v>FALSE</v>
      </c>
      <c r="K74" t="str">
        <f t="shared" si="4"/>
        <v>B</v>
      </c>
      <c r="L74" t="str">
        <f t="shared" si="5"/>
        <v>In Progress</v>
      </c>
    </row>
    <row r="75" spans="2:12" x14ac:dyDescent="0.3">
      <c r="B75" s="3" t="s">
        <v>17</v>
      </c>
      <c r="C75" s="4" t="s">
        <v>21</v>
      </c>
      <c r="D75" s="4" t="s">
        <v>14</v>
      </c>
      <c r="E75" s="4" t="s">
        <v>11</v>
      </c>
      <c r="F75" s="4" t="s">
        <v>15</v>
      </c>
      <c r="G75" s="4">
        <v>63</v>
      </c>
      <c r="H75" s="4">
        <v>55</v>
      </c>
      <c r="I75" s="4">
        <v>63</v>
      </c>
      <c r="J75" t="str">
        <f t="shared" si="3"/>
        <v>FALSE</v>
      </c>
      <c r="K75" t="str">
        <f t="shared" si="4"/>
        <v>B</v>
      </c>
      <c r="L75" t="str">
        <f t="shared" si="5"/>
        <v>In Progress</v>
      </c>
    </row>
    <row r="76" spans="2:12" x14ac:dyDescent="0.3">
      <c r="B76" s="3" t="s">
        <v>8</v>
      </c>
      <c r="C76" s="4" t="s">
        <v>18</v>
      </c>
      <c r="D76" s="4" t="s">
        <v>19</v>
      </c>
      <c r="E76" s="4" t="s">
        <v>20</v>
      </c>
      <c r="F76" s="4" t="s">
        <v>12</v>
      </c>
      <c r="G76" s="4">
        <v>41</v>
      </c>
      <c r="H76" s="4">
        <v>51</v>
      </c>
      <c r="I76" s="4">
        <v>48</v>
      </c>
      <c r="J76" t="str">
        <f t="shared" si="3"/>
        <v>FALSE</v>
      </c>
      <c r="K76" t="str">
        <f t="shared" si="4"/>
        <v>B</v>
      </c>
      <c r="L76" t="str">
        <f t="shared" si="5"/>
        <v>In Progress</v>
      </c>
    </row>
    <row r="77" spans="2:12" x14ac:dyDescent="0.3">
      <c r="B77" s="3" t="s">
        <v>17</v>
      </c>
      <c r="C77" s="4" t="s">
        <v>13</v>
      </c>
      <c r="D77" s="4" t="s">
        <v>23</v>
      </c>
      <c r="E77" s="4" t="s">
        <v>20</v>
      </c>
      <c r="F77" s="4" t="s">
        <v>12</v>
      </c>
      <c r="G77" s="4">
        <v>61</v>
      </c>
      <c r="H77" s="4">
        <v>57</v>
      </c>
      <c r="I77" s="4">
        <v>56</v>
      </c>
      <c r="J77" t="str">
        <f t="shared" si="3"/>
        <v>FALSE</v>
      </c>
      <c r="K77" t="str">
        <f t="shared" si="4"/>
        <v>B</v>
      </c>
      <c r="L77" t="str">
        <f t="shared" si="5"/>
        <v>In Progress</v>
      </c>
    </row>
    <row r="78" spans="2:12" x14ac:dyDescent="0.3">
      <c r="B78" s="3" t="s">
        <v>17</v>
      </c>
      <c r="C78" s="4" t="s">
        <v>13</v>
      </c>
      <c r="D78" s="4" t="s">
        <v>23</v>
      </c>
      <c r="E78" s="4" t="s">
        <v>11</v>
      </c>
      <c r="F78" s="4" t="s">
        <v>12</v>
      </c>
      <c r="G78" s="4">
        <v>49</v>
      </c>
      <c r="H78" s="4">
        <v>49</v>
      </c>
      <c r="I78" s="4">
        <v>41</v>
      </c>
      <c r="J78" t="str">
        <f t="shared" si="3"/>
        <v>FALSE</v>
      </c>
      <c r="K78" t="str">
        <f t="shared" si="4"/>
        <v>B</v>
      </c>
      <c r="L78" t="str">
        <f t="shared" si="5"/>
        <v>In Progress</v>
      </c>
    </row>
    <row r="79" spans="2:12" x14ac:dyDescent="0.3">
      <c r="B79" s="3" t="s">
        <v>17</v>
      </c>
      <c r="C79" s="4" t="s">
        <v>9</v>
      </c>
      <c r="D79" s="4" t="s">
        <v>19</v>
      </c>
      <c r="E79" s="4" t="s">
        <v>20</v>
      </c>
      <c r="F79" s="4" t="s">
        <v>12</v>
      </c>
      <c r="G79" s="4">
        <v>44</v>
      </c>
      <c r="H79" s="4">
        <v>41</v>
      </c>
      <c r="I79" s="4">
        <v>38</v>
      </c>
      <c r="J79" t="str">
        <f t="shared" si="3"/>
        <v>FALSE</v>
      </c>
      <c r="K79" t="str">
        <f t="shared" si="4"/>
        <v>B</v>
      </c>
      <c r="L79" t="str">
        <f t="shared" si="5"/>
        <v>In Progress</v>
      </c>
    </row>
    <row r="80" spans="2:12" x14ac:dyDescent="0.3">
      <c r="B80" s="3" t="s">
        <v>17</v>
      </c>
      <c r="C80" s="4" t="s">
        <v>29</v>
      </c>
      <c r="D80" s="4" t="s">
        <v>23</v>
      </c>
      <c r="E80" s="4" t="s">
        <v>11</v>
      </c>
      <c r="F80" s="4" t="s">
        <v>12</v>
      </c>
      <c r="G80" s="4">
        <v>30</v>
      </c>
      <c r="H80" s="4">
        <v>26</v>
      </c>
      <c r="I80" s="4">
        <v>22</v>
      </c>
      <c r="J80" t="str">
        <f t="shared" si="3"/>
        <v>TRUE</v>
      </c>
      <c r="K80" t="str">
        <f t="shared" si="4"/>
        <v>C</v>
      </c>
      <c r="L80" t="str">
        <f t="shared" si="5"/>
        <v>Repeat Course</v>
      </c>
    </row>
    <row r="81" spans="2:12" x14ac:dyDescent="0.3">
      <c r="B81" s="3" t="s">
        <v>17</v>
      </c>
      <c r="C81" s="4" t="s">
        <v>18</v>
      </c>
      <c r="D81" s="4" t="s">
        <v>10</v>
      </c>
      <c r="E81" s="4" t="s">
        <v>11</v>
      </c>
      <c r="F81" s="4" t="s">
        <v>15</v>
      </c>
      <c r="G81" s="4">
        <v>80</v>
      </c>
      <c r="H81" s="4">
        <v>78</v>
      </c>
      <c r="I81" s="4">
        <v>81</v>
      </c>
      <c r="J81" t="str">
        <f t="shared" si="3"/>
        <v>FALSE</v>
      </c>
      <c r="K81" t="str">
        <f t="shared" si="4"/>
        <v>A</v>
      </c>
      <c r="L81" t="str">
        <f t="shared" si="5"/>
        <v>In Progress</v>
      </c>
    </row>
    <row r="82" spans="2:12" x14ac:dyDescent="0.3">
      <c r="B82" s="3" t="s">
        <v>8</v>
      </c>
      <c r="C82" s="4" t="s">
        <v>21</v>
      </c>
      <c r="D82" s="4" t="s">
        <v>23</v>
      </c>
      <c r="E82" s="4" t="s">
        <v>11</v>
      </c>
      <c r="F82" s="4" t="s">
        <v>15</v>
      </c>
      <c r="G82" s="4">
        <v>61</v>
      </c>
      <c r="H82" s="4">
        <v>74</v>
      </c>
      <c r="I82" s="4">
        <v>72</v>
      </c>
      <c r="J82" t="str">
        <f t="shared" si="3"/>
        <v>FALSE</v>
      </c>
      <c r="K82" t="str">
        <f t="shared" si="4"/>
        <v>B</v>
      </c>
      <c r="L82" t="str">
        <f t="shared" si="5"/>
        <v>In Progress</v>
      </c>
    </row>
    <row r="83" spans="2:12" x14ac:dyDescent="0.3">
      <c r="B83" s="3" t="s">
        <v>8</v>
      </c>
      <c r="C83" s="4" t="s">
        <v>29</v>
      </c>
      <c r="D83" s="4" t="s">
        <v>16</v>
      </c>
      <c r="E83" s="4" t="s">
        <v>11</v>
      </c>
      <c r="F83" s="4" t="s">
        <v>12</v>
      </c>
      <c r="G83" s="4">
        <v>62</v>
      </c>
      <c r="H83" s="4">
        <v>68</v>
      </c>
      <c r="I83" s="4">
        <v>68</v>
      </c>
      <c r="J83" t="str">
        <f t="shared" si="3"/>
        <v>FALSE</v>
      </c>
      <c r="K83" t="str">
        <f t="shared" si="4"/>
        <v>B</v>
      </c>
      <c r="L83" t="str">
        <f t="shared" si="5"/>
        <v>In Progress</v>
      </c>
    </row>
    <row r="84" spans="2:12" x14ac:dyDescent="0.3">
      <c r="B84" s="3" t="s">
        <v>8</v>
      </c>
      <c r="C84" s="4" t="s">
        <v>9</v>
      </c>
      <c r="D84" s="4" t="s">
        <v>19</v>
      </c>
      <c r="E84" s="4" t="s">
        <v>11</v>
      </c>
      <c r="F84" s="4" t="s">
        <v>12</v>
      </c>
      <c r="G84" s="4">
        <v>47</v>
      </c>
      <c r="H84" s="4">
        <v>49</v>
      </c>
      <c r="I84" s="4">
        <v>50</v>
      </c>
      <c r="J84" t="str">
        <f t="shared" si="3"/>
        <v>FALSE</v>
      </c>
      <c r="K84" t="str">
        <f t="shared" si="4"/>
        <v>B</v>
      </c>
      <c r="L84" t="str">
        <f t="shared" si="5"/>
        <v>In Progress</v>
      </c>
    </row>
    <row r="85" spans="2:12" x14ac:dyDescent="0.3">
      <c r="B85" s="3" t="s">
        <v>17</v>
      </c>
      <c r="C85" s="4" t="s">
        <v>9</v>
      </c>
      <c r="D85" s="4" t="s">
        <v>22</v>
      </c>
      <c r="E85" s="4" t="s">
        <v>20</v>
      </c>
      <c r="F85" s="4" t="s">
        <v>12</v>
      </c>
      <c r="G85" s="4">
        <v>49</v>
      </c>
      <c r="H85" s="4">
        <v>45</v>
      </c>
      <c r="I85" s="4">
        <v>45</v>
      </c>
      <c r="J85" t="str">
        <f t="shared" si="3"/>
        <v>FALSE</v>
      </c>
      <c r="K85" t="str">
        <f t="shared" si="4"/>
        <v>B</v>
      </c>
      <c r="L85" t="str">
        <f t="shared" si="5"/>
        <v>In Progress</v>
      </c>
    </row>
    <row r="86" spans="2:12" x14ac:dyDescent="0.3">
      <c r="B86" s="3" t="s">
        <v>17</v>
      </c>
      <c r="C86" s="4" t="s">
        <v>18</v>
      </c>
      <c r="D86" s="4" t="s">
        <v>14</v>
      </c>
      <c r="E86" s="4" t="s">
        <v>20</v>
      </c>
      <c r="F86" s="4" t="s">
        <v>15</v>
      </c>
      <c r="G86" s="4">
        <v>50</v>
      </c>
      <c r="H86" s="4">
        <v>47</v>
      </c>
      <c r="I86" s="4">
        <v>54</v>
      </c>
      <c r="J86" t="str">
        <f t="shared" si="3"/>
        <v>FALSE</v>
      </c>
      <c r="K86" t="str">
        <f t="shared" si="4"/>
        <v>B</v>
      </c>
      <c r="L86" t="str">
        <f t="shared" si="5"/>
        <v>In Progress</v>
      </c>
    </row>
    <row r="87" spans="2:12" x14ac:dyDescent="0.3">
      <c r="B87" s="3" t="s">
        <v>17</v>
      </c>
      <c r="C87" s="4" t="s">
        <v>29</v>
      </c>
      <c r="D87" s="4" t="s">
        <v>19</v>
      </c>
      <c r="E87" s="4" t="s">
        <v>11</v>
      </c>
      <c r="F87" s="4" t="s">
        <v>12</v>
      </c>
      <c r="G87" s="4">
        <v>72</v>
      </c>
      <c r="H87" s="4">
        <v>64</v>
      </c>
      <c r="I87" s="4">
        <v>63</v>
      </c>
      <c r="J87" t="str">
        <f t="shared" si="3"/>
        <v>FALSE</v>
      </c>
      <c r="K87" t="str">
        <f t="shared" si="4"/>
        <v>B</v>
      </c>
      <c r="L87" t="str">
        <f t="shared" si="5"/>
        <v>In Progress</v>
      </c>
    </row>
    <row r="88" spans="2:12" x14ac:dyDescent="0.3">
      <c r="B88" s="3" t="s">
        <v>17</v>
      </c>
      <c r="C88" s="4" t="s">
        <v>21</v>
      </c>
      <c r="D88" s="4" t="s">
        <v>22</v>
      </c>
      <c r="E88" s="4" t="s">
        <v>20</v>
      </c>
      <c r="F88" s="4" t="s">
        <v>12</v>
      </c>
      <c r="G88" s="4">
        <v>42</v>
      </c>
      <c r="H88" s="4">
        <v>39</v>
      </c>
      <c r="I88" s="4">
        <v>34</v>
      </c>
      <c r="J88" t="str">
        <f t="shared" si="3"/>
        <v>TRUE</v>
      </c>
      <c r="K88" t="str">
        <f t="shared" si="4"/>
        <v>C</v>
      </c>
      <c r="L88" t="str">
        <f t="shared" si="5"/>
        <v>Repeat Course</v>
      </c>
    </row>
    <row r="89" spans="2:12" x14ac:dyDescent="0.3">
      <c r="B89" s="3" t="s">
        <v>8</v>
      </c>
      <c r="C89" s="4" t="s">
        <v>13</v>
      </c>
      <c r="D89" s="4" t="s">
        <v>14</v>
      </c>
      <c r="E89" s="4" t="s">
        <v>11</v>
      </c>
      <c r="F89" s="4" t="s">
        <v>12</v>
      </c>
      <c r="G89" s="4">
        <v>73</v>
      </c>
      <c r="H89" s="4">
        <v>80</v>
      </c>
      <c r="I89" s="4">
        <v>82</v>
      </c>
      <c r="J89" t="str">
        <f t="shared" si="3"/>
        <v>FALSE</v>
      </c>
      <c r="K89" t="str">
        <f t="shared" si="4"/>
        <v>B</v>
      </c>
      <c r="L89" t="str">
        <f t="shared" si="5"/>
        <v>In Progress</v>
      </c>
    </row>
    <row r="90" spans="2:12" x14ac:dyDescent="0.3">
      <c r="B90" s="3" t="s">
        <v>8</v>
      </c>
      <c r="C90" s="4" t="s">
        <v>13</v>
      </c>
      <c r="D90" s="4" t="s">
        <v>14</v>
      </c>
      <c r="E90" s="4" t="s">
        <v>20</v>
      </c>
      <c r="F90" s="4" t="s">
        <v>12</v>
      </c>
      <c r="G90" s="4">
        <v>76</v>
      </c>
      <c r="H90" s="4">
        <v>83</v>
      </c>
      <c r="I90" s="4">
        <v>88</v>
      </c>
      <c r="J90" t="str">
        <f t="shared" si="3"/>
        <v>FALSE</v>
      </c>
      <c r="K90" t="str">
        <f t="shared" si="4"/>
        <v>A</v>
      </c>
      <c r="L90" t="str">
        <f t="shared" si="5"/>
        <v>In Progress</v>
      </c>
    </row>
    <row r="91" spans="2:12" x14ac:dyDescent="0.3">
      <c r="B91" s="3" t="s">
        <v>8</v>
      </c>
      <c r="C91" s="4" t="s">
        <v>21</v>
      </c>
      <c r="D91" s="4" t="s">
        <v>19</v>
      </c>
      <c r="E91" s="4" t="s">
        <v>11</v>
      </c>
      <c r="F91" s="4" t="s">
        <v>12</v>
      </c>
      <c r="G91" s="4">
        <v>71</v>
      </c>
      <c r="H91" s="4">
        <v>71</v>
      </c>
      <c r="I91" s="4">
        <v>74</v>
      </c>
      <c r="J91" t="str">
        <f t="shared" si="3"/>
        <v>FALSE</v>
      </c>
      <c r="K91" t="str">
        <f t="shared" si="4"/>
        <v>B</v>
      </c>
      <c r="L91" t="str">
        <f t="shared" si="5"/>
        <v>In Progress</v>
      </c>
    </row>
    <row r="92" spans="2:12" x14ac:dyDescent="0.3">
      <c r="B92" s="3" t="s">
        <v>8</v>
      </c>
      <c r="C92" s="4" t="s">
        <v>18</v>
      </c>
      <c r="D92" s="4" t="s">
        <v>14</v>
      </c>
      <c r="E92" s="4" t="s">
        <v>11</v>
      </c>
      <c r="F92" s="4" t="s">
        <v>12</v>
      </c>
      <c r="G92" s="4">
        <v>58</v>
      </c>
      <c r="H92" s="4">
        <v>70</v>
      </c>
      <c r="I92" s="4">
        <v>67</v>
      </c>
      <c r="J92" t="str">
        <f t="shared" si="3"/>
        <v>FALSE</v>
      </c>
      <c r="K92" t="str">
        <f t="shared" si="4"/>
        <v>B</v>
      </c>
      <c r="L92" t="str">
        <f t="shared" si="5"/>
        <v>In Progress</v>
      </c>
    </row>
    <row r="93" spans="2:12" x14ac:dyDescent="0.3">
      <c r="B93" s="3" t="s">
        <v>8</v>
      </c>
      <c r="C93" s="4" t="s">
        <v>21</v>
      </c>
      <c r="D93" s="4" t="s">
        <v>23</v>
      </c>
      <c r="E93" s="4" t="s">
        <v>11</v>
      </c>
      <c r="F93" s="4" t="s">
        <v>12</v>
      </c>
      <c r="G93" s="4">
        <v>73</v>
      </c>
      <c r="H93" s="4">
        <v>86</v>
      </c>
      <c r="I93" s="4">
        <v>82</v>
      </c>
      <c r="J93" t="str">
        <f t="shared" si="3"/>
        <v>FALSE</v>
      </c>
      <c r="K93" t="str">
        <f t="shared" si="4"/>
        <v>B</v>
      </c>
      <c r="L93" t="str">
        <f t="shared" si="5"/>
        <v>In Progress</v>
      </c>
    </row>
    <row r="94" spans="2:12" x14ac:dyDescent="0.3">
      <c r="B94" s="3" t="s">
        <v>8</v>
      </c>
      <c r="C94" s="4" t="s">
        <v>13</v>
      </c>
      <c r="D94" s="4" t="s">
        <v>10</v>
      </c>
      <c r="E94" s="4" t="s">
        <v>11</v>
      </c>
      <c r="F94" s="4" t="s">
        <v>12</v>
      </c>
      <c r="G94" s="4">
        <v>65</v>
      </c>
      <c r="H94" s="4">
        <v>72</v>
      </c>
      <c r="I94" s="4">
        <v>74</v>
      </c>
      <c r="J94" t="str">
        <f t="shared" si="3"/>
        <v>FALSE</v>
      </c>
      <c r="K94" t="str">
        <f t="shared" si="4"/>
        <v>B</v>
      </c>
      <c r="L94" t="str">
        <f t="shared" si="5"/>
        <v>In Progress</v>
      </c>
    </row>
    <row r="95" spans="2:12" x14ac:dyDescent="0.3">
      <c r="B95" s="3" t="s">
        <v>17</v>
      </c>
      <c r="C95" s="4" t="s">
        <v>13</v>
      </c>
      <c r="D95" s="4" t="s">
        <v>22</v>
      </c>
      <c r="E95" s="4" t="s">
        <v>20</v>
      </c>
      <c r="F95" s="4" t="s">
        <v>12</v>
      </c>
      <c r="G95" s="4">
        <v>27</v>
      </c>
      <c r="H95" s="4">
        <v>34</v>
      </c>
      <c r="I95" s="4">
        <v>36</v>
      </c>
      <c r="J95" t="str">
        <f t="shared" si="3"/>
        <v>TRUE</v>
      </c>
      <c r="K95" t="str">
        <f t="shared" si="4"/>
        <v>C</v>
      </c>
      <c r="L95" t="str">
        <f t="shared" si="5"/>
        <v>Repeat Course</v>
      </c>
    </row>
    <row r="96" spans="2:12" x14ac:dyDescent="0.3">
      <c r="B96" s="3" t="s">
        <v>17</v>
      </c>
      <c r="C96" s="4" t="s">
        <v>13</v>
      </c>
      <c r="D96" s="4" t="s">
        <v>22</v>
      </c>
      <c r="E96" s="4" t="s">
        <v>11</v>
      </c>
      <c r="F96" s="4" t="s">
        <v>12</v>
      </c>
      <c r="G96" s="4">
        <v>71</v>
      </c>
      <c r="H96" s="4">
        <v>79</v>
      </c>
      <c r="I96" s="4">
        <v>71</v>
      </c>
      <c r="J96" t="str">
        <f t="shared" si="3"/>
        <v>FALSE</v>
      </c>
      <c r="K96" t="str">
        <f t="shared" si="4"/>
        <v>B</v>
      </c>
      <c r="L96" t="str">
        <f t="shared" si="5"/>
        <v>In Progress</v>
      </c>
    </row>
    <row r="97" spans="2:12" x14ac:dyDescent="0.3">
      <c r="B97" s="3" t="s">
        <v>17</v>
      </c>
      <c r="C97" s="4" t="s">
        <v>13</v>
      </c>
      <c r="D97" s="4" t="s">
        <v>19</v>
      </c>
      <c r="E97" s="4" t="s">
        <v>20</v>
      </c>
      <c r="F97" s="4" t="s">
        <v>15</v>
      </c>
      <c r="G97" s="4">
        <v>43</v>
      </c>
      <c r="H97" s="4">
        <v>45</v>
      </c>
      <c r="I97" s="4">
        <v>50</v>
      </c>
      <c r="J97" t="str">
        <f t="shared" si="3"/>
        <v>FALSE</v>
      </c>
      <c r="K97" t="str">
        <f t="shared" si="4"/>
        <v>B</v>
      </c>
      <c r="L97" t="str">
        <f t="shared" si="5"/>
        <v>In Progress</v>
      </c>
    </row>
    <row r="98" spans="2:12" x14ac:dyDescent="0.3">
      <c r="B98" s="3" t="s">
        <v>8</v>
      </c>
      <c r="C98" s="4" t="s">
        <v>9</v>
      </c>
      <c r="D98" s="4" t="s">
        <v>14</v>
      </c>
      <c r="E98" s="4" t="s">
        <v>11</v>
      </c>
      <c r="F98" s="4" t="s">
        <v>12</v>
      </c>
      <c r="G98" s="4">
        <v>79</v>
      </c>
      <c r="H98" s="4">
        <v>86</v>
      </c>
      <c r="I98" s="4">
        <v>92</v>
      </c>
      <c r="J98" t="str">
        <f t="shared" si="3"/>
        <v>FALSE</v>
      </c>
      <c r="K98" t="str">
        <f t="shared" si="4"/>
        <v>A</v>
      </c>
      <c r="L98" t="str">
        <f t="shared" si="5"/>
        <v>In Progress</v>
      </c>
    </row>
    <row r="99" spans="2:12" x14ac:dyDescent="0.3">
      <c r="B99" s="3" t="s">
        <v>17</v>
      </c>
      <c r="C99" s="4" t="s">
        <v>13</v>
      </c>
      <c r="D99" s="4" t="s">
        <v>19</v>
      </c>
      <c r="E99" s="4" t="s">
        <v>20</v>
      </c>
      <c r="F99" s="4" t="s">
        <v>15</v>
      </c>
      <c r="G99" s="4">
        <v>78</v>
      </c>
      <c r="H99" s="4">
        <v>81</v>
      </c>
      <c r="I99" s="4">
        <v>82</v>
      </c>
      <c r="J99" t="str">
        <f t="shared" si="3"/>
        <v>FALSE</v>
      </c>
      <c r="K99" t="str">
        <f t="shared" si="4"/>
        <v>A</v>
      </c>
      <c r="L99" t="str">
        <f t="shared" si="5"/>
        <v>In Progress</v>
      </c>
    </row>
    <row r="100" spans="2:12" x14ac:dyDescent="0.3">
      <c r="B100" s="3" t="s">
        <v>17</v>
      </c>
      <c r="C100" s="4" t="s">
        <v>9</v>
      </c>
      <c r="D100" s="4" t="s">
        <v>23</v>
      </c>
      <c r="E100" s="4" t="s">
        <v>11</v>
      </c>
      <c r="F100" s="4" t="s">
        <v>15</v>
      </c>
      <c r="G100" s="4">
        <v>65</v>
      </c>
      <c r="H100" s="4">
        <v>66</v>
      </c>
      <c r="I100" s="4">
        <v>62</v>
      </c>
      <c r="J100" t="str">
        <f t="shared" si="3"/>
        <v>FALSE</v>
      </c>
      <c r="K100" t="str">
        <f t="shared" si="4"/>
        <v>B</v>
      </c>
      <c r="L100" t="str">
        <f t="shared" si="5"/>
        <v>In Progress</v>
      </c>
    </row>
    <row r="101" spans="2:12" x14ac:dyDescent="0.3">
      <c r="B101" s="3" t="s">
        <v>8</v>
      </c>
      <c r="C101" s="4" t="s">
        <v>29</v>
      </c>
      <c r="D101" s="4" t="s">
        <v>14</v>
      </c>
      <c r="E101" s="4" t="s">
        <v>11</v>
      </c>
      <c r="F101" s="4" t="s">
        <v>15</v>
      </c>
      <c r="G101" s="4">
        <v>63</v>
      </c>
      <c r="H101" s="4">
        <v>72</v>
      </c>
      <c r="I101" s="4">
        <v>70</v>
      </c>
      <c r="J101" t="str">
        <f t="shared" si="3"/>
        <v>FALSE</v>
      </c>
      <c r="K101" t="str">
        <f t="shared" si="4"/>
        <v>B</v>
      </c>
      <c r="L101" t="str">
        <f t="shared" si="5"/>
        <v>In Progress</v>
      </c>
    </row>
    <row r="102" spans="2:12" x14ac:dyDescent="0.3">
      <c r="B102" s="3" t="s">
        <v>8</v>
      </c>
      <c r="C102" s="4" t="s">
        <v>21</v>
      </c>
      <c r="D102" s="4" t="s">
        <v>14</v>
      </c>
      <c r="E102" s="4" t="s">
        <v>20</v>
      </c>
      <c r="F102" s="4" t="s">
        <v>12</v>
      </c>
      <c r="G102" s="4">
        <v>58</v>
      </c>
      <c r="H102" s="4">
        <v>67</v>
      </c>
      <c r="I102" s="4">
        <v>62</v>
      </c>
      <c r="J102" t="str">
        <f t="shared" si="3"/>
        <v>FALSE</v>
      </c>
      <c r="K102" t="str">
        <f t="shared" si="4"/>
        <v>B</v>
      </c>
      <c r="L102" t="str">
        <f t="shared" si="5"/>
        <v>In Progress</v>
      </c>
    </row>
    <row r="103" spans="2:12" x14ac:dyDescent="0.3">
      <c r="B103" s="3" t="s">
        <v>8</v>
      </c>
      <c r="C103" s="4" t="s">
        <v>21</v>
      </c>
      <c r="D103" s="4" t="s">
        <v>10</v>
      </c>
      <c r="E103" s="4" t="s">
        <v>11</v>
      </c>
      <c r="F103" s="4" t="s">
        <v>12</v>
      </c>
      <c r="G103" s="4">
        <v>65</v>
      </c>
      <c r="H103" s="4">
        <v>67</v>
      </c>
      <c r="I103" s="4">
        <v>62</v>
      </c>
      <c r="J103" t="str">
        <f t="shared" si="3"/>
        <v>FALSE</v>
      </c>
      <c r="K103" t="str">
        <f t="shared" si="4"/>
        <v>B</v>
      </c>
      <c r="L103" t="str">
        <f t="shared" si="5"/>
        <v>In Progress</v>
      </c>
    </row>
    <row r="104" spans="2:12" x14ac:dyDescent="0.3">
      <c r="B104" s="3" t="s">
        <v>17</v>
      </c>
      <c r="C104" s="4" t="s">
        <v>9</v>
      </c>
      <c r="D104" s="4" t="s">
        <v>14</v>
      </c>
      <c r="E104" s="4" t="s">
        <v>11</v>
      </c>
      <c r="F104" s="4" t="s">
        <v>12</v>
      </c>
      <c r="G104" s="4">
        <v>79</v>
      </c>
      <c r="H104" s="4">
        <v>67</v>
      </c>
      <c r="I104" s="4">
        <v>67</v>
      </c>
      <c r="J104" t="str">
        <f t="shared" si="3"/>
        <v>FALSE</v>
      </c>
      <c r="K104" t="str">
        <f t="shared" si="4"/>
        <v>B</v>
      </c>
      <c r="L104" t="str">
        <f t="shared" si="5"/>
        <v>In Progress</v>
      </c>
    </row>
    <row r="105" spans="2:12" x14ac:dyDescent="0.3">
      <c r="B105" s="3" t="s">
        <v>17</v>
      </c>
      <c r="C105" s="4" t="s">
        <v>21</v>
      </c>
      <c r="D105" s="4" t="s">
        <v>10</v>
      </c>
      <c r="E105" s="4" t="s">
        <v>11</v>
      </c>
      <c r="F105" s="4" t="s">
        <v>15</v>
      </c>
      <c r="G105" s="4">
        <v>68</v>
      </c>
      <c r="H105" s="4">
        <v>74</v>
      </c>
      <c r="I105" s="4">
        <v>74</v>
      </c>
      <c r="J105" t="str">
        <f t="shared" si="3"/>
        <v>FALSE</v>
      </c>
      <c r="K105" t="str">
        <f t="shared" si="4"/>
        <v>B</v>
      </c>
      <c r="L105" t="str">
        <f t="shared" si="5"/>
        <v>In Progress</v>
      </c>
    </row>
    <row r="106" spans="2:12" x14ac:dyDescent="0.3">
      <c r="B106" s="3" t="s">
        <v>8</v>
      </c>
      <c r="C106" s="4" t="s">
        <v>21</v>
      </c>
      <c r="D106" s="4" t="s">
        <v>19</v>
      </c>
      <c r="E106" s="4" t="s">
        <v>11</v>
      </c>
      <c r="F106" s="4" t="s">
        <v>12</v>
      </c>
      <c r="G106" s="4">
        <v>85</v>
      </c>
      <c r="H106" s="4">
        <v>91</v>
      </c>
      <c r="I106" s="4">
        <v>89</v>
      </c>
      <c r="J106" t="str">
        <f t="shared" si="3"/>
        <v>FALSE</v>
      </c>
      <c r="K106" t="str">
        <f t="shared" si="4"/>
        <v>A</v>
      </c>
      <c r="L106" t="str">
        <f t="shared" si="5"/>
        <v>In Progress</v>
      </c>
    </row>
    <row r="107" spans="2:12" x14ac:dyDescent="0.3">
      <c r="B107" s="3" t="s">
        <v>17</v>
      </c>
      <c r="C107" s="4" t="s">
        <v>9</v>
      </c>
      <c r="D107" s="4" t="s">
        <v>22</v>
      </c>
      <c r="E107" s="4" t="s">
        <v>11</v>
      </c>
      <c r="F107" s="4" t="s">
        <v>15</v>
      </c>
      <c r="G107" s="4">
        <v>60</v>
      </c>
      <c r="H107" s="4">
        <v>44</v>
      </c>
      <c r="I107" s="4">
        <v>47</v>
      </c>
      <c r="J107" t="str">
        <f t="shared" si="3"/>
        <v>FALSE</v>
      </c>
      <c r="K107" t="str">
        <f t="shared" si="4"/>
        <v>B</v>
      </c>
      <c r="L107" t="str">
        <f t="shared" si="5"/>
        <v>In Progress</v>
      </c>
    </row>
    <row r="108" spans="2:12" x14ac:dyDescent="0.3">
      <c r="B108" s="3" t="s">
        <v>17</v>
      </c>
      <c r="C108" s="4" t="s">
        <v>13</v>
      </c>
      <c r="D108" s="4" t="s">
        <v>14</v>
      </c>
      <c r="E108" s="4" t="s">
        <v>11</v>
      </c>
      <c r="F108" s="4" t="s">
        <v>15</v>
      </c>
      <c r="G108" s="4">
        <v>98</v>
      </c>
      <c r="H108" s="4">
        <v>86</v>
      </c>
      <c r="I108" s="4">
        <v>90</v>
      </c>
      <c r="J108" t="str">
        <f t="shared" si="3"/>
        <v>FALSE</v>
      </c>
      <c r="K108" t="str">
        <f t="shared" si="4"/>
        <v>A</v>
      </c>
      <c r="L108" t="str">
        <f t="shared" si="5"/>
        <v>In Progress</v>
      </c>
    </row>
    <row r="109" spans="2:12" x14ac:dyDescent="0.3">
      <c r="B109" s="3" t="s">
        <v>8</v>
      </c>
      <c r="C109" s="4" t="s">
        <v>13</v>
      </c>
      <c r="D109" s="4" t="s">
        <v>14</v>
      </c>
      <c r="E109" s="4" t="s">
        <v>11</v>
      </c>
      <c r="F109" s="4" t="s">
        <v>12</v>
      </c>
      <c r="G109" s="4">
        <v>58</v>
      </c>
      <c r="H109" s="4">
        <v>67</v>
      </c>
      <c r="I109" s="4">
        <v>72</v>
      </c>
      <c r="J109" t="str">
        <f t="shared" si="3"/>
        <v>FALSE</v>
      </c>
      <c r="K109" t="str">
        <f t="shared" si="4"/>
        <v>B</v>
      </c>
      <c r="L109" t="str">
        <f t="shared" si="5"/>
        <v>In Progress</v>
      </c>
    </row>
    <row r="110" spans="2:12" x14ac:dyDescent="0.3">
      <c r="B110" s="3" t="s">
        <v>8</v>
      </c>
      <c r="C110" s="4" t="s">
        <v>21</v>
      </c>
      <c r="D110" s="4" t="s">
        <v>16</v>
      </c>
      <c r="E110" s="4" t="s">
        <v>11</v>
      </c>
      <c r="F110" s="4" t="s">
        <v>12</v>
      </c>
      <c r="G110" s="4">
        <v>87</v>
      </c>
      <c r="H110" s="4">
        <v>100</v>
      </c>
      <c r="I110" s="4">
        <v>100</v>
      </c>
      <c r="J110" t="str">
        <f t="shared" si="3"/>
        <v>FALSE</v>
      </c>
      <c r="K110" t="str">
        <f t="shared" si="4"/>
        <v>A</v>
      </c>
      <c r="L110" t="str">
        <f t="shared" si="5"/>
        <v>In Progress</v>
      </c>
    </row>
    <row r="111" spans="2:12" x14ac:dyDescent="0.3">
      <c r="B111" s="3" t="s">
        <v>17</v>
      </c>
      <c r="C111" s="4" t="s">
        <v>29</v>
      </c>
      <c r="D111" s="4" t="s">
        <v>19</v>
      </c>
      <c r="E111" s="4" t="s">
        <v>11</v>
      </c>
      <c r="F111" s="4" t="s">
        <v>15</v>
      </c>
      <c r="G111" s="4">
        <v>66</v>
      </c>
      <c r="H111" s="4">
        <v>63</v>
      </c>
      <c r="I111" s="4">
        <v>64</v>
      </c>
      <c r="J111" t="str">
        <f t="shared" si="3"/>
        <v>FALSE</v>
      </c>
      <c r="K111" t="str">
        <f t="shared" si="4"/>
        <v>B</v>
      </c>
      <c r="L111" t="str">
        <f t="shared" si="5"/>
        <v>In Progress</v>
      </c>
    </row>
    <row r="112" spans="2:12" x14ac:dyDescent="0.3">
      <c r="B112" s="3" t="s">
        <v>8</v>
      </c>
      <c r="C112" s="4" t="s">
        <v>9</v>
      </c>
      <c r="D112" s="4" t="s">
        <v>19</v>
      </c>
      <c r="E112" s="4" t="s">
        <v>20</v>
      </c>
      <c r="F112" s="4" t="s">
        <v>12</v>
      </c>
      <c r="G112" s="4">
        <v>52</v>
      </c>
      <c r="H112" s="4">
        <v>76</v>
      </c>
      <c r="I112" s="4">
        <v>70</v>
      </c>
      <c r="J112" t="str">
        <f t="shared" si="3"/>
        <v>FALSE</v>
      </c>
      <c r="K112" t="str">
        <f t="shared" si="4"/>
        <v>B</v>
      </c>
      <c r="L112" t="str">
        <f t="shared" si="5"/>
        <v>In Progress</v>
      </c>
    </row>
    <row r="113" spans="2:12" x14ac:dyDescent="0.3">
      <c r="B113" s="3" t="s">
        <v>8</v>
      </c>
      <c r="C113" s="4" t="s">
        <v>9</v>
      </c>
      <c r="D113" s="4" t="s">
        <v>23</v>
      </c>
      <c r="E113" s="4" t="s">
        <v>11</v>
      </c>
      <c r="F113" s="4" t="s">
        <v>12</v>
      </c>
      <c r="G113" s="4">
        <v>70</v>
      </c>
      <c r="H113" s="4">
        <v>64</v>
      </c>
      <c r="I113" s="4">
        <v>72</v>
      </c>
      <c r="J113" t="str">
        <f t="shared" si="3"/>
        <v>FALSE</v>
      </c>
      <c r="K113" t="str">
        <f t="shared" si="4"/>
        <v>B</v>
      </c>
      <c r="L113" t="str">
        <f t="shared" si="5"/>
        <v>In Progress</v>
      </c>
    </row>
    <row r="114" spans="2:12" x14ac:dyDescent="0.3">
      <c r="B114" s="3" t="s">
        <v>8</v>
      </c>
      <c r="C114" s="4" t="s">
        <v>21</v>
      </c>
      <c r="D114" s="4" t="s">
        <v>19</v>
      </c>
      <c r="E114" s="4" t="s">
        <v>20</v>
      </c>
      <c r="F114" s="4" t="s">
        <v>15</v>
      </c>
      <c r="G114" s="4">
        <v>77</v>
      </c>
      <c r="H114" s="4">
        <v>89</v>
      </c>
      <c r="I114" s="4">
        <v>98</v>
      </c>
      <c r="J114" t="str">
        <f t="shared" si="3"/>
        <v>FALSE</v>
      </c>
      <c r="K114" t="str">
        <f t="shared" si="4"/>
        <v>A</v>
      </c>
      <c r="L114" t="str">
        <f t="shared" si="5"/>
        <v>In Progress</v>
      </c>
    </row>
    <row r="115" spans="2:12" x14ac:dyDescent="0.3">
      <c r="B115" s="3" t="s">
        <v>17</v>
      </c>
      <c r="C115" s="4" t="s">
        <v>13</v>
      </c>
      <c r="D115" s="4" t="s">
        <v>22</v>
      </c>
      <c r="E115" s="4" t="s">
        <v>11</v>
      </c>
      <c r="F115" s="4" t="s">
        <v>12</v>
      </c>
      <c r="G115" s="4">
        <v>62</v>
      </c>
      <c r="H115" s="4">
        <v>55</v>
      </c>
      <c r="I115" s="4">
        <v>49</v>
      </c>
      <c r="J115" t="str">
        <f t="shared" si="3"/>
        <v>FALSE</v>
      </c>
      <c r="K115" t="str">
        <f t="shared" si="4"/>
        <v>B</v>
      </c>
      <c r="L115" t="str">
        <f t="shared" si="5"/>
        <v>In Progress</v>
      </c>
    </row>
    <row r="116" spans="2:12" x14ac:dyDescent="0.3">
      <c r="B116" s="3" t="s">
        <v>17</v>
      </c>
      <c r="C116" s="4" t="s">
        <v>18</v>
      </c>
      <c r="D116" s="4" t="s">
        <v>19</v>
      </c>
      <c r="E116" s="4" t="s">
        <v>11</v>
      </c>
      <c r="F116" s="4" t="s">
        <v>12</v>
      </c>
      <c r="G116" s="4">
        <v>54</v>
      </c>
      <c r="H116" s="4">
        <v>53</v>
      </c>
      <c r="I116" s="4">
        <v>47</v>
      </c>
      <c r="J116" t="str">
        <f t="shared" si="3"/>
        <v>FALSE</v>
      </c>
      <c r="K116" t="str">
        <f t="shared" si="4"/>
        <v>B</v>
      </c>
      <c r="L116" t="str">
        <f t="shared" si="5"/>
        <v>In Progress</v>
      </c>
    </row>
    <row r="117" spans="2:12" x14ac:dyDescent="0.3">
      <c r="B117" s="3" t="s">
        <v>8</v>
      </c>
      <c r="C117" s="4" t="s">
        <v>21</v>
      </c>
      <c r="D117" s="4" t="s">
        <v>14</v>
      </c>
      <c r="E117" s="4" t="s">
        <v>11</v>
      </c>
      <c r="F117" s="4" t="s">
        <v>12</v>
      </c>
      <c r="G117" s="4">
        <v>51</v>
      </c>
      <c r="H117" s="4">
        <v>58</v>
      </c>
      <c r="I117" s="4">
        <v>54</v>
      </c>
      <c r="J117" t="str">
        <f t="shared" si="3"/>
        <v>FALSE</v>
      </c>
      <c r="K117" t="str">
        <f t="shared" si="4"/>
        <v>B</v>
      </c>
      <c r="L117" t="str">
        <f t="shared" si="5"/>
        <v>In Progress</v>
      </c>
    </row>
    <row r="118" spans="2:12" x14ac:dyDescent="0.3">
      <c r="B118" s="3" t="s">
        <v>8</v>
      </c>
      <c r="C118" s="4" t="s">
        <v>29</v>
      </c>
      <c r="D118" s="4" t="s">
        <v>10</v>
      </c>
      <c r="E118" s="4" t="s">
        <v>11</v>
      </c>
      <c r="F118" s="4" t="s">
        <v>15</v>
      </c>
      <c r="G118" s="4">
        <v>99</v>
      </c>
      <c r="H118" s="4">
        <v>100</v>
      </c>
      <c r="I118" s="4">
        <v>100</v>
      </c>
      <c r="J118" t="str">
        <f t="shared" si="3"/>
        <v>FALSE</v>
      </c>
      <c r="K118" t="str">
        <f t="shared" si="4"/>
        <v>A</v>
      </c>
      <c r="L118" t="str">
        <f t="shared" si="5"/>
        <v>In Progress</v>
      </c>
    </row>
    <row r="119" spans="2:12" x14ac:dyDescent="0.3">
      <c r="B119" s="3" t="s">
        <v>17</v>
      </c>
      <c r="C119" s="4" t="s">
        <v>13</v>
      </c>
      <c r="D119" s="4" t="s">
        <v>22</v>
      </c>
      <c r="E119" s="4" t="s">
        <v>11</v>
      </c>
      <c r="F119" s="4" t="s">
        <v>12</v>
      </c>
      <c r="G119" s="4">
        <v>84</v>
      </c>
      <c r="H119" s="4">
        <v>77</v>
      </c>
      <c r="I119" s="4">
        <v>74</v>
      </c>
      <c r="J119" t="str">
        <f t="shared" si="3"/>
        <v>FALSE</v>
      </c>
      <c r="K119" t="str">
        <f t="shared" si="4"/>
        <v>B</v>
      </c>
      <c r="L119" t="str">
        <f t="shared" si="5"/>
        <v>In Progress</v>
      </c>
    </row>
    <row r="120" spans="2:12" x14ac:dyDescent="0.3">
      <c r="B120" s="3" t="s">
        <v>8</v>
      </c>
      <c r="C120" s="4" t="s">
        <v>9</v>
      </c>
      <c r="D120" s="4" t="s">
        <v>10</v>
      </c>
      <c r="E120" s="4" t="s">
        <v>20</v>
      </c>
      <c r="F120" s="4" t="s">
        <v>12</v>
      </c>
      <c r="G120" s="4">
        <v>75</v>
      </c>
      <c r="H120" s="4">
        <v>85</v>
      </c>
      <c r="I120" s="4">
        <v>82</v>
      </c>
      <c r="J120" t="str">
        <f t="shared" si="3"/>
        <v>FALSE</v>
      </c>
      <c r="K120" t="str">
        <f t="shared" si="4"/>
        <v>B</v>
      </c>
      <c r="L120" t="str">
        <f t="shared" si="5"/>
        <v>In Progress</v>
      </c>
    </row>
    <row r="121" spans="2:12" x14ac:dyDescent="0.3">
      <c r="B121" s="3" t="s">
        <v>8</v>
      </c>
      <c r="C121" s="4" t="s">
        <v>21</v>
      </c>
      <c r="D121" s="4" t="s">
        <v>10</v>
      </c>
      <c r="E121" s="4" t="s">
        <v>11</v>
      </c>
      <c r="F121" s="4" t="s">
        <v>12</v>
      </c>
      <c r="G121" s="4">
        <v>78</v>
      </c>
      <c r="H121" s="4">
        <v>82</v>
      </c>
      <c r="I121" s="4">
        <v>79</v>
      </c>
      <c r="J121" t="str">
        <f t="shared" si="3"/>
        <v>FALSE</v>
      </c>
      <c r="K121" t="str">
        <f t="shared" si="4"/>
        <v>A</v>
      </c>
      <c r="L121" t="str">
        <f t="shared" si="5"/>
        <v>In Progress</v>
      </c>
    </row>
    <row r="122" spans="2:12" x14ac:dyDescent="0.3">
      <c r="B122" s="3" t="s">
        <v>8</v>
      </c>
      <c r="C122" s="4" t="s">
        <v>21</v>
      </c>
      <c r="D122" s="4" t="s">
        <v>23</v>
      </c>
      <c r="E122" s="4" t="s">
        <v>11</v>
      </c>
      <c r="F122" s="4" t="s">
        <v>12</v>
      </c>
      <c r="G122" s="4">
        <v>51</v>
      </c>
      <c r="H122" s="4">
        <v>63</v>
      </c>
      <c r="I122" s="4">
        <v>61</v>
      </c>
      <c r="J122" t="str">
        <f t="shared" si="3"/>
        <v>FALSE</v>
      </c>
      <c r="K122" t="str">
        <f t="shared" si="4"/>
        <v>B</v>
      </c>
      <c r="L122" t="str">
        <f t="shared" si="5"/>
        <v>In Progress</v>
      </c>
    </row>
    <row r="123" spans="2:12" x14ac:dyDescent="0.3">
      <c r="B123" s="3" t="s">
        <v>8</v>
      </c>
      <c r="C123" s="4" t="s">
        <v>13</v>
      </c>
      <c r="D123" s="4" t="s">
        <v>14</v>
      </c>
      <c r="E123" s="4" t="s">
        <v>11</v>
      </c>
      <c r="F123" s="4" t="s">
        <v>12</v>
      </c>
      <c r="G123" s="4">
        <v>55</v>
      </c>
      <c r="H123" s="4">
        <v>69</v>
      </c>
      <c r="I123" s="4">
        <v>65</v>
      </c>
      <c r="J123" t="str">
        <f t="shared" si="3"/>
        <v>FALSE</v>
      </c>
      <c r="K123" t="str">
        <f t="shared" si="4"/>
        <v>B</v>
      </c>
      <c r="L123" t="str">
        <f t="shared" si="5"/>
        <v>In Progress</v>
      </c>
    </row>
    <row r="124" spans="2:12" x14ac:dyDescent="0.3">
      <c r="B124" s="3" t="s">
        <v>8</v>
      </c>
      <c r="C124" s="4" t="s">
        <v>13</v>
      </c>
      <c r="D124" s="4" t="s">
        <v>10</v>
      </c>
      <c r="E124" s="4" t="s">
        <v>11</v>
      </c>
      <c r="F124" s="4" t="s">
        <v>15</v>
      </c>
      <c r="G124" s="4">
        <v>79</v>
      </c>
      <c r="H124" s="4">
        <v>92</v>
      </c>
      <c r="I124" s="4">
        <v>89</v>
      </c>
      <c r="J124" t="str">
        <f t="shared" si="3"/>
        <v>FALSE</v>
      </c>
      <c r="K124" t="str">
        <f t="shared" si="4"/>
        <v>A</v>
      </c>
      <c r="L124" t="str">
        <f t="shared" si="5"/>
        <v>In Progress</v>
      </c>
    </row>
    <row r="125" spans="2:12" x14ac:dyDescent="0.3">
      <c r="B125" s="3" t="s">
        <v>17</v>
      </c>
      <c r="C125" s="4" t="s">
        <v>9</v>
      </c>
      <c r="D125" s="4" t="s">
        <v>19</v>
      </c>
      <c r="E125" s="4" t="s">
        <v>11</v>
      </c>
      <c r="F125" s="4" t="s">
        <v>15</v>
      </c>
      <c r="G125" s="4">
        <v>91</v>
      </c>
      <c r="H125" s="4">
        <v>89</v>
      </c>
      <c r="I125" s="4">
        <v>92</v>
      </c>
      <c r="J125" t="str">
        <f t="shared" si="3"/>
        <v>FALSE</v>
      </c>
      <c r="K125" t="str">
        <f t="shared" si="4"/>
        <v>A</v>
      </c>
      <c r="L125" t="str">
        <f t="shared" si="5"/>
        <v>In Progress</v>
      </c>
    </row>
    <row r="126" spans="2:12" x14ac:dyDescent="0.3">
      <c r="B126" s="3" t="s">
        <v>8</v>
      </c>
      <c r="C126" s="4" t="s">
        <v>13</v>
      </c>
      <c r="D126" s="4" t="s">
        <v>14</v>
      </c>
      <c r="E126" s="4" t="s">
        <v>11</v>
      </c>
      <c r="F126" s="4" t="s">
        <v>15</v>
      </c>
      <c r="G126" s="4">
        <v>88</v>
      </c>
      <c r="H126" s="4">
        <v>93</v>
      </c>
      <c r="I126" s="4">
        <v>93</v>
      </c>
      <c r="J126" t="str">
        <f t="shared" si="3"/>
        <v>FALSE</v>
      </c>
      <c r="K126" t="str">
        <f t="shared" si="4"/>
        <v>A</v>
      </c>
      <c r="L126" t="str">
        <f t="shared" si="5"/>
        <v>In Progress</v>
      </c>
    </row>
    <row r="127" spans="2:12" x14ac:dyDescent="0.3">
      <c r="B127" s="3" t="s">
        <v>17</v>
      </c>
      <c r="C127" s="4" t="s">
        <v>21</v>
      </c>
      <c r="D127" s="4" t="s">
        <v>22</v>
      </c>
      <c r="E127" s="4" t="s">
        <v>20</v>
      </c>
      <c r="F127" s="4" t="s">
        <v>12</v>
      </c>
      <c r="G127" s="4">
        <v>63</v>
      </c>
      <c r="H127" s="4">
        <v>57</v>
      </c>
      <c r="I127" s="4">
        <v>56</v>
      </c>
      <c r="J127" t="str">
        <f t="shared" si="3"/>
        <v>FALSE</v>
      </c>
      <c r="K127" t="str">
        <f t="shared" si="4"/>
        <v>B</v>
      </c>
      <c r="L127" t="str">
        <f t="shared" si="5"/>
        <v>In Progress</v>
      </c>
    </row>
    <row r="128" spans="2:12" x14ac:dyDescent="0.3">
      <c r="B128" s="3" t="s">
        <v>17</v>
      </c>
      <c r="C128" s="4" t="s">
        <v>29</v>
      </c>
      <c r="D128" s="4" t="s">
        <v>14</v>
      </c>
      <c r="E128" s="4" t="s">
        <v>11</v>
      </c>
      <c r="F128" s="4" t="s">
        <v>12</v>
      </c>
      <c r="G128" s="4">
        <v>83</v>
      </c>
      <c r="H128" s="4">
        <v>80</v>
      </c>
      <c r="I128" s="4">
        <v>73</v>
      </c>
      <c r="J128" t="str">
        <f t="shared" si="3"/>
        <v>FALSE</v>
      </c>
      <c r="K128" t="str">
        <f t="shared" si="4"/>
        <v>B</v>
      </c>
      <c r="L128" t="str">
        <f t="shared" si="5"/>
        <v>In Progress</v>
      </c>
    </row>
    <row r="129" spans="2:12" x14ac:dyDescent="0.3">
      <c r="B129" s="3" t="s">
        <v>8</v>
      </c>
      <c r="C129" s="4" t="s">
        <v>9</v>
      </c>
      <c r="D129" s="4" t="s">
        <v>22</v>
      </c>
      <c r="E129" s="4" t="s">
        <v>11</v>
      </c>
      <c r="F129" s="4" t="s">
        <v>12</v>
      </c>
      <c r="G129" s="4">
        <v>87</v>
      </c>
      <c r="H129" s="4">
        <v>95</v>
      </c>
      <c r="I129" s="4">
        <v>86</v>
      </c>
      <c r="J129" t="str">
        <f t="shared" si="3"/>
        <v>FALSE</v>
      </c>
      <c r="K129" t="str">
        <f t="shared" si="4"/>
        <v>A</v>
      </c>
      <c r="L129" t="str">
        <f t="shared" si="5"/>
        <v>In Progress</v>
      </c>
    </row>
    <row r="130" spans="2:12" x14ac:dyDescent="0.3">
      <c r="B130" s="3" t="s">
        <v>17</v>
      </c>
      <c r="C130" s="4" t="s">
        <v>9</v>
      </c>
      <c r="D130" s="4" t="s">
        <v>23</v>
      </c>
      <c r="E130" s="4" t="s">
        <v>11</v>
      </c>
      <c r="F130" s="4" t="s">
        <v>12</v>
      </c>
      <c r="G130" s="4">
        <v>72</v>
      </c>
      <c r="H130" s="4">
        <v>68</v>
      </c>
      <c r="I130" s="4">
        <v>67</v>
      </c>
      <c r="J130" t="str">
        <f t="shared" si="3"/>
        <v>FALSE</v>
      </c>
      <c r="K130" t="str">
        <f t="shared" si="4"/>
        <v>B</v>
      </c>
      <c r="L130" t="str">
        <f t="shared" si="5"/>
        <v>In Progress</v>
      </c>
    </row>
    <row r="131" spans="2:12" x14ac:dyDescent="0.3">
      <c r="B131" s="3" t="s">
        <v>17</v>
      </c>
      <c r="C131" s="4" t="s">
        <v>21</v>
      </c>
      <c r="D131" s="4" t="s">
        <v>14</v>
      </c>
      <c r="E131" s="4" t="s">
        <v>11</v>
      </c>
      <c r="F131" s="4" t="s">
        <v>15</v>
      </c>
      <c r="G131" s="4">
        <v>65</v>
      </c>
      <c r="H131" s="4">
        <v>77</v>
      </c>
      <c r="I131" s="4">
        <v>74</v>
      </c>
      <c r="J131" t="str">
        <f t="shared" si="3"/>
        <v>FALSE</v>
      </c>
      <c r="K131" t="str">
        <f t="shared" si="4"/>
        <v>B</v>
      </c>
      <c r="L131" t="str">
        <f t="shared" si="5"/>
        <v>In Progress</v>
      </c>
    </row>
    <row r="132" spans="2:12" x14ac:dyDescent="0.3">
      <c r="B132" s="3" t="s">
        <v>17</v>
      </c>
      <c r="C132" s="4" t="s">
        <v>21</v>
      </c>
      <c r="D132" s="4" t="s">
        <v>16</v>
      </c>
      <c r="E132" s="4" t="s">
        <v>11</v>
      </c>
      <c r="F132" s="4" t="s">
        <v>12</v>
      </c>
      <c r="G132" s="4">
        <v>82</v>
      </c>
      <c r="H132" s="4">
        <v>82</v>
      </c>
      <c r="I132" s="4">
        <v>74</v>
      </c>
      <c r="J132" t="str">
        <f t="shared" si="3"/>
        <v>FALSE</v>
      </c>
      <c r="K132" t="str">
        <f t="shared" si="4"/>
        <v>B</v>
      </c>
      <c r="L132" t="str">
        <f t="shared" si="5"/>
        <v>In Progress</v>
      </c>
    </row>
    <row r="133" spans="2:12" x14ac:dyDescent="0.3">
      <c r="B133" s="3" t="s">
        <v>8</v>
      </c>
      <c r="C133" s="4" t="s">
        <v>18</v>
      </c>
      <c r="D133" s="4" t="s">
        <v>10</v>
      </c>
      <c r="E133" s="4" t="s">
        <v>11</v>
      </c>
      <c r="F133" s="4" t="s">
        <v>12</v>
      </c>
      <c r="G133" s="4">
        <v>51</v>
      </c>
      <c r="H133" s="4">
        <v>49</v>
      </c>
      <c r="I133" s="4">
        <v>51</v>
      </c>
      <c r="J133" t="str">
        <f t="shared" ref="J133:J196" si="6">IF(OR((G133&lt;35),(H133&lt;35),(I133&lt;35)),"TRUE","FALSE")</f>
        <v>FALSE</v>
      </c>
      <c r="K133" t="str">
        <f t="shared" ref="K133:K196" si="7">IF(AND(G133&gt;75,H133&gt;75,I133&gt;75),"A",IF(J133="TRUE","C","B"))</f>
        <v>B</v>
      </c>
      <c r="L133" t="str">
        <f t="shared" ref="L133:L196" si="8">IF(AND(F133="none",J133="TRUE"),"Repeat Course", "In Progress")</f>
        <v>In Progress</v>
      </c>
    </row>
    <row r="134" spans="2:12" x14ac:dyDescent="0.3">
      <c r="B134" s="3" t="s">
        <v>17</v>
      </c>
      <c r="C134" s="4" t="s">
        <v>21</v>
      </c>
      <c r="D134" s="4" t="s">
        <v>16</v>
      </c>
      <c r="E134" s="4" t="s">
        <v>11</v>
      </c>
      <c r="F134" s="4" t="s">
        <v>12</v>
      </c>
      <c r="G134" s="4">
        <v>89</v>
      </c>
      <c r="H134" s="4">
        <v>84</v>
      </c>
      <c r="I134" s="4">
        <v>82</v>
      </c>
      <c r="J134" t="str">
        <f t="shared" si="6"/>
        <v>FALSE</v>
      </c>
      <c r="K134" t="str">
        <f t="shared" si="7"/>
        <v>A</v>
      </c>
      <c r="L134" t="str">
        <f t="shared" si="8"/>
        <v>In Progress</v>
      </c>
    </row>
    <row r="135" spans="2:12" x14ac:dyDescent="0.3">
      <c r="B135" s="3" t="s">
        <v>17</v>
      </c>
      <c r="C135" s="4" t="s">
        <v>13</v>
      </c>
      <c r="D135" s="4" t="s">
        <v>23</v>
      </c>
      <c r="E135" s="4" t="s">
        <v>20</v>
      </c>
      <c r="F135" s="4" t="s">
        <v>15</v>
      </c>
      <c r="G135" s="4">
        <v>53</v>
      </c>
      <c r="H135" s="4">
        <v>37</v>
      </c>
      <c r="I135" s="4">
        <v>40</v>
      </c>
      <c r="J135" t="str">
        <f t="shared" si="6"/>
        <v>FALSE</v>
      </c>
      <c r="K135" t="str">
        <f t="shared" si="7"/>
        <v>B</v>
      </c>
      <c r="L135" t="str">
        <f t="shared" si="8"/>
        <v>In Progress</v>
      </c>
    </row>
    <row r="136" spans="2:12" x14ac:dyDescent="0.3">
      <c r="B136" s="3" t="s">
        <v>17</v>
      </c>
      <c r="C136" s="4" t="s">
        <v>29</v>
      </c>
      <c r="D136" s="4" t="s">
        <v>14</v>
      </c>
      <c r="E136" s="4" t="s">
        <v>20</v>
      </c>
      <c r="F136" s="4" t="s">
        <v>15</v>
      </c>
      <c r="G136" s="4">
        <v>87</v>
      </c>
      <c r="H136" s="4">
        <v>74</v>
      </c>
      <c r="I136" s="4">
        <v>70</v>
      </c>
      <c r="J136" t="str">
        <f t="shared" si="6"/>
        <v>FALSE</v>
      </c>
      <c r="K136" t="str">
        <f t="shared" si="7"/>
        <v>B</v>
      </c>
      <c r="L136" t="str">
        <f t="shared" si="8"/>
        <v>In Progress</v>
      </c>
    </row>
    <row r="137" spans="2:12" x14ac:dyDescent="0.3">
      <c r="B137" s="3" t="s">
        <v>8</v>
      </c>
      <c r="C137" s="4" t="s">
        <v>13</v>
      </c>
      <c r="D137" s="4" t="s">
        <v>14</v>
      </c>
      <c r="E137" s="4" t="s">
        <v>11</v>
      </c>
      <c r="F137" s="4" t="s">
        <v>15</v>
      </c>
      <c r="G137" s="4">
        <v>75</v>
      </c>
      <c r="H137" s="4">
        <v>81</v>
      </c>
      <c r="I137" s="4">
        <v>84</v>
      </c>
      <c r="J137" t="str">
        <f t="shared" si="6"/>
        <v>FALSE</v>
      </c>
      <c r="K137" t="str">
        <f t="shared" si="7"/>
        <v>B</v>
      </c>
      <c r="L137" t="str">
        <f t="shared" si="8"/>
        <v>In Progress</v>
      </c>
    </row>
    <row r="138" spans="2:12" x14ac:dyDescent="0.3">
      <c r="B138" s="3" t="s">
        <v>17</v>
      </c>
      <c r="C138" s="4" t="s">
        <v>21</v>
      </c>
      <c r="D138" s="4" t="s">
        <v>10</v>
      </c>
      <c r="E138" s="4" t="s">
        <v>20</v>
      </c>
      <c r="F138" s="4" t="s">
        <v>15</v>
      </c>
      <c r="G138" s="4">
        <v>74</v>
      </c>
      <c r="H138" s="4">
        <v>79</v>
      </c>
      <c r="I138" s="4">
        <v>75</v>
      </c>
      <c r="J138" t="str">
        <f t="shared" si="6"/>
        <v>FALSE</v>
      </c>
      <c r="K138" t="str">
        <f t="shared" si="7"/>
        <v>B</v>
      </c>
      <c r="L138" t="str">
        <f t="shared" si="8"/>
        <v>In Progress</v>
      </c>
    </row>
    <row r="139" spans="2:12" x14ac:dyDescent="0.3">
      <c r="B139" s="3" t="s">
        <v>17</v>
      </c>
      <c r="C139" s="4" t="s">
        <v>13</v>
      </c>
      <c r="D139" s="4" t="s">
        <v>10</v>
      </c>
      <c r="E139" s="4" t="s">
        <v>11</v>
      </c>
      <c r="F139" s="4" t="s">
        <v>12</v>
      </c>
      <c r="G139" s="4">
        <v>58</v>
      </c>
      <c r="H139" s="4">
        <v>55</v>
      </c>
      <c r="I139" s="4">
        <v>48</v>
      </c>
      <c r="J139" t="str">
        <f t="shared" si="6"/>
        <v>FALSE</v>
      </c>
      <c r="K139" t="str">
        <f t="shared" si="7"/>
        <v>B</v>
      </c>
      <c r="L139" t="str">
        <f t="shared" si="8"/>
        <v>In Progress</v>
      </c>
    </row>
    <row r="140" spans="2:12" x14ac:dyDescent="0.3">
      <c r="B140" s="3" t="s">
        <v>17</v>
      </c>
      <c r="C140" s="4" t="s">
        <v>9</v>
      </c>
      <c r="D140" s="4" t="s">
        <v>23</v>
      </c>
      <c r="E140" s="4" t="s">
        <v>11</v>
      </c>
      <c r="F140" s="4" t="s">
        <v>15</v>
      </c>
      <c r="G140" s="4">
        <v>51</v>
      </c>
      <c r="H140" s="4">
        <v>54</v>
      </c>
      <c r="I140" s="4">
        <v>41</v>
      </c>
      <c r="J140" t="str">
        <f t="shared" si="6"/>
        <v>FALSE</v>
      </c>
      <c r="K140" t="str">
        <f t="shared" si="7"/>
        <v>B</v>
      </c>
      <c r="L140" t="str">
        <f t="shared" si="8"/>
        <v>In Progress</v>
      </c>
    </row>
    <row r="141" spans="2:12" x14ac:dyDescent="0.3">
      <c r="B141" s="3" t="s">
        <v>17</v>
      </c>
      <c r="C141" s="4" t="s">
        <v>29</v>
      </c>
      <c r="D141" s="4" t="s">
        <v>22</v>
      </c>
      <c r="E141" s="4" t="s">
        <v>11</v>
      </c>
      <c r="F141" s="4" t="s">
        <v>12</v>
      </c>
      <c r="G141" s="4">
        <v>70</v>
      </c>
      <c r="H141" s="4">
        <v>55</v>
      </c>
      <c r="I141" s="4">
        <v>56</v>
      </c>
      <c r="J141" t="str">
        <f t="shared" si="6"/>
        <v>FALSE</v>
      </c>
      <c r="K141" t="str">
        <f t="shared" si="7"/>
        <v>B</v>
      </c>
      <c r="L141" t="str">
        <f t="shared" si="8"/>
        <v>In Progress</v>
      </c>
    </row>
    <row r="142" spans="2:12" x14ac:dyDescent="0.3">
      <c r="B142" s="3" t="s">
        <v>8</v>
      </c>
      <c r="C142" s="4" t="s">
        <v>13</v>
      </c>
      <c r="D142" s="4" t="s">
        <v>19</v>
      </c>
      <c r="E142" s="4" t="s">
        <v>11</v>
      </c>
      <c r="F142" s="4" t="s">
        <v>12</v>
      </c>
      <c r="G142" s="4">
        <v>59</v>
      </c>
      <c r="H142" s="4">
        <v>66</v>
      </c>
      <c r="I142" s="4">
        <v>67</v>
      </c>
      <c r="J142" t="str">
        <f t="shared" si="6"/>
        <v>FALSE</v>
      </c>
      <c r="K142" t="str">
        <f t="shared" si="7"/>
        <v>B</v>
      </c>
      <c r="L142" t="str">
        <f t="shared" si="8"/>
        <v>In Progress</v>
      </c>
    </row>
    <row r="143" spans="2:12" x14ac:dyDescent="0.3">
      <c r="B143" s="3" t="s">
        <v>17</v>
      </c>
      <c r="C143" s="4" t="s">
        <v>21</v>
      </c>
      <c r="D143" s="4" t="s">
        <v>14</v>
      </c>
      <c r="E143" s="4" t="s">
        <v>11</v>
      </c>
      <c r="F143" s="4" t="s">
        <v>15</v>
      </c>
      <c r="G143" s="4">
        <v>71</v>
      </c>
      <c r="H143" s="4">
        <v>61</v>
      </c>
      <c r="I143" s="4">
        <v>69</v>
      </c>
      <c r="J143" t="str">
        <f t="shared" si="6"/>
        <v>FALSE</v>
      </c>
      <c r="K143" t="str">
        <f t="shared" si="7"/>
        <v>B</v>
      </c>
      <c r="L143" t="str">
        <f t="shared" si="8"/>
        <v>In Progress</v>
      </c>
    </row>
    <row r="144" spans="2:12" x14ac:dyDescent="0.3">
      <c r="B144" s="3" t="s">
        <v>8</v>
      </c>
      <c r="C144" s="4" t="s">
        <v>21</v>
      </c>
      <c r="D144" s="4" t="s">
        <v>23</v>
      </c>
      <c r="E144" s="4" t="s">
        <v>11</v>
      </c>
      <c r="F144" s="4" t="s">
        <v>12</v>
      </c>
      <c r="G144" s="4">
        <v>76</v>
      </c>
      <c r="H144" s="4">
        <v>72</v>
      </c>
      <c r="I144" s="4">
        <v>71</v>
      </c>
      <c r="J144" t="str">
        <f t="shared" si="6"/>
        <v>FALSE</v>
      </c>
      <c r="K144" t="str">
        <f t="shared" si="7"/>
        <v>B</v>
      </c>
      <c r="L144" t="str">
        <f t="shared" si="8"/>
        <v>In Progress</v>
      </c>
    </row>
    <row r="145" spans="2:12" x14ac:dyDescent="0.3">
      <c r="B145" s="3" t="s">
        <v>8</v>
      </c>
      <c r="C145" s="4" t="s">
        <v>13</v>
      </c>
      <c r="D145" s="4" t="s">
        <v>14</v>
      </c>
      <c r="E145" s="4" t="s">
        <v>20</v>
      </c>
      <c r="F145" s="4" t="s">
        <v>12</v>
      </c>
      <c r="G145" s="4">
        <v>59</v>
      </c>
      <c r="H145" s="4">
        <v>62</v>
      </c>
      <c r="I145" s="4">
        <v>64</v>
      </c>
      <c r="J145" t="str">
        <f t="shared" si="6"/>
        <v>FALSE</v>
      </c>
      <c r="K145" t="str">
        <f t="shared" si="7"/>
        <v>B</v>
      </c>
      <c r="L145" t="str">
        <f t="shared" si="8"/>
        <v>In Progress</v>
      </c>
    </row>
    <row r="146" spans="2:12" x14ac:dyDescent="0.3">
      <c r="B146" s="3" t="s">
        <v>8</v>
      </c>
      <c r="C146" s="4" t="s">
        <v>29</v>
      </c>
      <c r="D146" s="4" t="s">
        <v>14</v>
      </c>
      <c r="E146" s="4" t="s">
        <v>20</v>
      </c>
      <c r="F146" s="4" t="s">
        <v>15</v>
      </c>
      <c r="G146" s="4">
        <v>42</v>
      </c>
      <c r="H146" s="4">
        <v>55</v>
      </c>
      <c r="I146" s="4">
        <v>54</v>
      </c>
      <c r="J146" t="str">
        <f t="shared" si="6"/>
        <v>FALSE</v>
      </c>
      <c r="K146" t="str">
        <f t="shared" si="7"/>
        <v>B</v>
      </c>
      <c r="L146" t="str">
        <f t="shared" si="8"/>
        <v>In Progress</v>
      </c>
    </row>
    <row r="147" spans="2:12" x14ac:dyDescent="0.3">
      <c r="B147" s="3" t="s">
        <v>17</v>
      </c>
      <c r="C147" s="4" t="s">
        <v>18</v>
      </c>
      <c r="D147" s="4" t="s">
        <v>22</v>
      </c>
      <c r="E147" s="4" t="s">
        <v>11</v>
      </c>
      <c r="F147" s="4" t="s">
        <v>12</v>
      </c>
      <c r="G147" s="4">
        <v>57</v>
      </c>
      <c r="H147" s="4">
        <v>43</v>
      </c>
      <c r="I147" s="4">
        <v>47</v>
      </c>
      <c r="J147" t="str">
        <f t="shared" si="6"/>
        <v>FALSE</v>
      </c>
      <c r="K147" t="str">
        <f t="shared" si="7"/>
        <v>B</v>
      </c>
      <c r="L147" t="str">
        <f t="shared" si="8"/>
        <v>In Progress</v>
      </c>
    </row>
    <row r="148" spans="2:12" x14ac:dyDescent="0.3">
      <c r="B148" s="3" t="s">
        <v>17</v>
      </c>
      <c r="C148" s="4" t="s">
        <v>21</v>
      </c>
      <c r="D148" s="4" t="s">
        <v>14</v>
      </c>
      <c r="E148" s="4" t="s">
        <v>11</v>
      </c>
      <c r="F148" s="4" t="s">
        <v>12</v>
      </c>
      <c r="G148" s="4">
        <v>88</v>
      </c>
      <c r="H148" s="4">
        <v>73</v>
      </c>
      <c r="I148" s="4">
        <v>78</v>
      </c>
      <c r="J148" t="str">
        <f t="shared" si="6"/>
        <v>FALSE</v>
      </c>
      <c r="K148" t="str">
        <f t="shared" si="7"/>
        <v>B</v>
      </c>
      <c r="L148" t="str">
        <f t="shared" si="8"/>
        <v>In Progress</v>
      </c>
    </row>
    <row r="149" spans="2:12" x14ac:dyDescent="0.3">
      <c r="B149" s="3" t="s">
        <v>8</v>
      </c>
      <c r="C149" s="4" t="s">
        <v>13</v>
      </c>
      <c r="D149" s="4" t="s">
        <v>14</v>
      </c>
      <c r="E149" s="4" t="s">
        <v>20</v>
      </c>
      <c r="F149" s="4" t="s">
        <v>12</v>
      </c>
      <c r="G149" s="4">
        <v>22</v>
      </c>
      <c r="H149" s="4">
        <v>39</v>
      </c>
      <c r="I149" s="4">
        <v>33</v>
      </c>
      <c r="J149" t="str">
        <f t="shared" si="6"/>
        <v>TRUE</v>
      </c>
      <c r="K149" t="str">
        <f t="shared" si="7"/>
        <v>C</v>
      </c>
      <c r="L149" t="str">
        <f t="shared" si="8"/>
        <v>Repeat Course</v>
      </c>
    </row>
    <row r="150" spans="2:12" x14ac:dyDescent="0.3">
      <c r="B150" s="3" t="s">
        <v>17</v>
      </c>
      <c r="C150" s="4" t="s">
        <v>9</v>
      </c>
      <c r="D150" s="4" t="s">
        <v>23</v>
      </c>
      <c r="E150" s="4" t="s">
        <v>11</v>
      </c>
      <c r="F150" s="4" t="s">
        <v>12</v>
      </c>
      <c r="G150" s="4">
        <v>88</v>
      </c>
      <c r="H150" s="4">
        <v>84</v>
      </c>
      <c r="I150" s="4">
        <v>75</v>
      </c>
      <c r="J150" t="str">
        <f t="shared" si="6"/>
        <v>FALSE</v>
      </c>
      <c r="K150" t="str">
        <f t="shared" si="7"/>
        <v>B</v>
      </c>
      <c r="L150" t="str">
        <f t="shared" si="8"/>
        <v>In Progress</v>
      </c>
    </row>
    <row r="151" spans="2:12" x14ac:dyDescent="0.3">
      <c r="B151" s="3" t="s">
        <v>17</v>
      </c>
      <c r="C151" s="4" t="s">
        <v>13</v>
      </c>
      <c r="D151" s="4" t="s">
        <v>19</v>
      </c>
      <c r="E151" s="4" t="s">
        <v>20</v>
      </c>
      <c r="F151" s="4" t="s">
        <v>12</v>
      </c>
      <c r="G151" s="4">
        <v>73</v>
      </c>
      <c r="H151" s="4">
        <v>68</v>
      </c>
      <c r="I151" s="4">
        <v>66</v>
      </c>
      <c r="J151" t="str">
        <f t="shared" si="6"/>
        <v>FALSE</v>
      </c>
      <c r="K151" t="str">
        <f t="shared" si="7"/>
        <v>B</v>
      </c>
      <c r="L151" t="str">
        <f t="shared" si="8"/>
        <v>In Progress</v>
      </c>
    </row>
    <row r="152" spans="2:12" x14ac:dyDescent="0.3">
      <c r="B152" s="3" t="s">
        <v>8</v>
      </c>
      <c r="C152" s="4" t="s">
        <v>21</v>
      </c>
      <c r="D152" s="4" t="s">
        <v>10</v>
      </c>
      <c r="E152" s="4" t="s">
        <v>11</v>
      </c>
      <c r="F152" s="4" t="s">
        <v>15</v>
      </c>
      <c r="G152" s="4">
        <v>68</v>
      </c>
      <c r="H152" s="4">
        <v>75</v>
      </c>
      <c r="I152" s="4">
        <v>81</v>
      </c>
      <c r="J152" t="str">
        <f t="shared" si="6"/>
        <v>FALSE</v>
      </c>
      <c r="K152" t="str">
        <f t="shared" si="7"/>
        <v>B</v>
      </c>
      <c r="L152" t="str">
        <f t="shared" si="8"/>
        <v>In Progress</v>
      </c>
    </row>
    <row r="153" spans="2:12" x14ac:dyDescent="0.3">
      <c r="B153" s="3" t="s">
        <v>17</v>
      </c>
      <c r="C153" s="4" t="s">
        <v>29</v>
      </c>
      <c r="D153" s="4" t="s">
        <v>19</v>
      </c>
      <c r="E153" s="4" t="s">
        <v>20</v>
      </c>
      <c r="F153" s="4" t="s">
        <v>15</v>
      </c>
      <c r="G153" s="4">
        <v>100</v>
      </c>
      <c r="H153" s="4">
        <v>100</v>
      </c>
      <c r="I153" s="4">
        <v>93</v>
      </c>
      <c r="J153" t="str">
        <f t="shared" si="6"/>
        <v>FALSE</v>
      </c>
      <c r="K153" t="str">
        <f t="shared" si="7"/>
        <v>A</v>
      </c>
      <c r="L153" t="str">
        <f t="shared" si="8"/>
        <v>In Progress</v>
      </c>
    </row>
    <row r="154" spans="2:12" x14ac:dyDescent="0.3">
      <c r="B154" s="3" t="s">
        <v>17</v>
      </c>
      <c r="C154" s="4" t="s">
        <v>18</v>
      </c>
      <c r="D154" s="4" t="s">
        <v>23</v>
      </c>
      <c r="E154" s="4" t="s">
        <v>11</v>
      </c>
      <c r="F154" s="4" t="s">
        <v>15</v>
      </c>
      <c r="G154" s="4">
        <v>62</v>
      </c>
      <c r="H154" s="4">
        <v>67</v>
      </c>
      <c r="I154" s="4">
        <v>69</v>
      </c>
      <c r="J154" t="str">
        <f t="shared" si="6"/>
        <v>FALSE</v>
      </c>
      <c r="K154" t="str">
        <f t="shared" si="7"/>
        <v>B</v>
      </c>
      <c r="L154" t="str">
        <f t="shared" si="8"/>
        <v>In Progress</v>
      </c>
    </row>
    <row r="155" spans="2:12" x14ac:dyDescent="0.3">
      <c r="B155" s="3" t="s">
        <v>17</v>
      </c>
      <c r="C155" s="4" t="s">
        <v>18</v>
      </c>
      <c r="D155" s="4" t="s">
        <v>10</v>
      </c>
      <c r="E155" s="4" t="s">
        <v>11</v>
      </c>
      <c r="F155" s="4" t="s">
        <v>12</v>
      </c>
      <c r="G155" s="4">
        <v>77</v>
      </c>
      <c r="H155" s="4">
        <v>67</v>
      </c>
      <c r="I155" s="4">
        <v>68</v>
      </c>
      <c r="J155" t="str">
        <f t="shared" si="6"/>
        <v>FALSE</v>
      </c>
      <c r="K155" t="str">
        <f t="shared" si="7"/>
        <v>B</v>
      </c>
      <c r="L155" t="str">
        <f t="shared" si="8"/>
        <v>In Progress</v>
      </c>
    </row>
    <row r="156" spans="2:12" x14ac:dyDescent="0.3">
      <c r="B156" s="3" t="s">
        <v>8</v>
      </c>
      <c r="C156" s="4" t="s">
        <v>9</v>
      </c>
      <c r="D156" s="4" t="s">
        <v>19</v>
      </c>
      <c r="E156" s="4" t="s">
        <v>11</v>
      </c>
      <c r="F156" s="4" t="s">
        <v>15</v>
      </c>
      <c r="G156" s="4">
        <v>59</v>
      </c>
      <c r="H156" s="4">
        <v>70</v>
      </c>
      <c r="I156" s="4">
        <v>66</v>
      </c>
      <c r="J156" t="str">
        <f t="shared" si="6"/>
        <v>FALSE</v>
      </c>
      <c r="K156" t="str">
        <f t="shared" si="7"/>
        <v>B</v>
      </c>
      <c r="L156" t="str">
        <f t="shared" si="8"/>
        <v>In Progress</v>
      </c>
    </row>
    <row r="157" spans="2:12" x14ac:dyDescent="0.3">
      <c r="B157" s="3" t="s">
        <v>17</v>
      </c>
      <c r="C157" s="4" t="s">
        <v>21</v>
      </c>
      <c r="D157" s="4" t="s">
        <v>10</v>
      </c>
      <c r="E157" s="4" t="s">
        <v>11</v>
      </c>
      <c r="F157" s="4" t="s">
        <v>12</v>
      </c>
      <c r="G157" s="4">
        <v>54</v>
      </c>
      <c r="H157" s="4">
        <v>49</v>
      </c>
      <c r="I157" s="4">
        <v>47</v>
      </c>
      <c r="J157" t="str">
        <f t="shared" si="6"/>
        <v>FALSE</v>
      </c>
      <c r="K157" t="str">
        <f t="shared" si="7"/>
        <v>B</v>
      </c>
      <c r="L157" t="str">
        <f t="shared" si="8"/>
        <v>In Progress</v>
      </c>
    </row>
    <row r="158" spans="2:12" x14ac:dyDescent="0.3">
      <c r="B158" s="3" t="s">
        <v>17</v>
      </c>
      <c r="C158" s="4" t="s">
        <v>21</v>
      </c>
      <c r="D158" s="4" t="s">
        <v>23</v>
      </c>
      <c r="E158" s="4" t="s">
        <v>11</v>
      </c>
      <c r="F158" s="4" t="s">
        <v>12</v>
      </c>
      <c r="G158" s="4">
        <v>62</v>
      </c>
      <c r="H158" s="4">
        <v>67</v>
      </c>
      <c r="I158" s="4">
        <v>61</v>
      </c>
      <c r="J158" t="str">
        <f t="shared" si="6"/>
        <v>FALSE</v>
      </c>
      <c r="K158" t="str">
        <f t="shared" si="7"/>
        <v>B</v>
      </c>
      <c r="L158" t="str">
        <f t="shared" si="8"/>
        <v>In Progress</v>
      </c>
    </row>
    <row r="159" spans="2:12" x14ac:dyDescent="0.3">
      <c r="B159" s="3" t="s">
        <v>8</v>
      </c>
      <c r="C159" s="4" t="s">
        <v>13</v>
      </c>
      <c r="D159" s="4" t="s">
        <v>14</v>
      </c>
      <c r="E159" s="4" t="s">
        <v>11</v>
      </c>
      <c r="F159" s="4" t="s">
        <v>15</v>
      </c>
      <c r="G159" s="4">
        <v>70</v>
      </c>
      <c r="H159" s="4">
        <v>89</v>
      </c>
      <c r="I159" s="4">
        <v>88</v>
      </c>
      <c r="J159" t="str">
        <f t="shared" si="6"/>
        <v>FALSE</v>
      </c>
      <c r="K159" t="str">
        <f t="shared" si="7"/>
        <v>B</v>
      </c>
      <c r="L159" t="str">
        <f t="shared" si="8"/>
        <v>In Progress</v>
      </c>
    </row>
    <row r="160" spans="2:12" x14ac:dyDescent="0.3">
      <c r="B160" s="3" t="s">
        <v>8</v>
      </c>
      <c r="C160" s="4" t="s">
        <v>29</v>
      </c>
      <c r="D160" s="4" t="s">
        <v>22</v>
      </c>
      <c r="E160" s="4" t="s">
        <v>20</v>
      </c>
      <c r="F160" s="4" t="s">
        <v>15</v>
      </c>
      <c r="G160" s="4">
        <v>66</v>
      </c>
      <c r="H160" s="4">
        <v>74</v>
      </c>
      <c r="I160" s="4">
        <v>78</v>
      </c>
      <c r="J160" t="str">
        <f t="shared" si="6"/>
        <v>FALSE</v>
      </c>
      <c r="K160" t="str">
        <f t="shared" si="7"/>
        <v>B</v>
      </c>
      <c r="L160" t="str">
        <f t="shared" si="8"/>
        <v>In Progress</v>
      </c>
    </row>
    <row r="161" spans="2:12" x14ac:dyDescent="0.3">
      <c r="B161" s="3" t="s">
        <v>17</v>
      </c>
      <c r="C161" s="4" t="s">
        <v>9</v>
      </c>
      <c r="D161" s="4" t="s">
        <v>14</v>
      </c>
      <c r="E161" s="4" t="s">
        <v>20</v>
      </c>
      <c r="F161" s="4" t="s">
        <v>12</v>
      </c>
      <c r="G161" s="4">
        <v>60</v>
      </c>
      <c r="H161" s="4">
        <v>60</v>
      </c>
      <c r="I161" s="4">
        <v>60</v>
      </c>
      <c r="J161" t="str">
        <f t="shared" si="6"/>
        <v>FALSE</v>
      </c>
      <c r="K161" t="str">
        <f t="shared" si="7"/>
        <v>B</v>
      </c>
      <c r="L161" t="str">
        <f t="shared" si="8"/>
        <v>In Progress</v>
      </c>
    </row>
    <row r="162" spans="2:12" x14ac:dyDescent="0.3">
      <c r="B162" s="3" t="s">
        <v>8</v>
      </c>
      <c r="C162" s="4" t="s">
        <v>9</v>
      </c>
      <c r="D162" s="4" t="s">
        <v>19</v>
      </c>
      <c r="E162" s="4" t="s">
        <v>11</v>
      </c>
      <c r="F162" s="4" t="s">
        <v>15</v>
      </c>
      <c r="G162" s="4">
        <v>61</v>
      </c>
      <c r="H162" s="4">
        <v>86</v>
      </c>
      <c r="I162" s="4">
        <v>87</v>
      </c>
      <c r="J162" t="str">
        <f t="shared" si="6"/>
        <v>FALSE</v>
      </c>
      <c r="K162" t="str">
        <f t="shared" si="7"/>
        <v>B</v>
      </c>
      <c r="L162" t="str">
        <f t="shared" si="8"/>
        <v>In Progress</v>
      </c>
    </row>
    <row r="163" spans="2:12" x14ac:dyDescent="0.3">
      <c r="B163" s="3" t="s">
        <v>17</v>
      </c>
      <c r="C163" s="4" t="s">
        <v>21</v>
      </c>
      <c r="D163" s="4" t="s">
        <v>19</v>
      </c>
      <c r="E163" s="4" t="s">
        <v>20</v>
      </c>
      <c r="F163" s="4" t="s">
        <v>12</v>
      </c>
      <c r="G163" s="4">
        <v>66</v>
      </c>
      <c r="H163" s="4">
        <v>62</v>
      </c>
      <c r="I163" s="4">
        <v>64</v>
      </c>
      <c r="J163" t="str">
        <f t="shared" si="6"/>
        <v>FALSE</v>
      </c>
      <c r="K163" t="str">
        <f t="shared" si="7"/>
        <v>B</v>
      </c>
      <c r="L163" t="str">
        <f t="shared" si="8"/>
        <v>In Progress</v>
      </c>
    </row>
    <row r="164" spans="2:12" x14ac:dyDescent="0.3">
      <c r="B164" s="3" t="s">
        <v>17</v>
      </c>
      <c r="C164" s="4" t="s">
        <v>9</v>
      </c>
      <c r="D164" s="4" t="s">
        <v>19</v>
      </c>
      <c r="E164" s="4" t="s">
        <v>20</v>
      </c>
      <c r="F164" s="4" t="s">
        <v>15</v>
      </c>
      <c r="G164" s="4">
        <v>82</v>
      </c>
      <c r="H164" s="4">
        <v>78</v>
      </c>
      <c r="I164" s="4">
        <v>74</v>
      </c>
      <c r="J164" t="str">
        <f t="shared" si="6"/>
        <v>FALSE</v>
      </c>
      <c r="K164" t="str">
        <f t="shared" si="7"/>
        <v>B</v>
      </c>
      <c r="L164" t="str">
        <f t="shared" si="8"/>
        <v>In Progress</v>
      </c>
    </row>
    <row r="165" spans="2:12" x14ac:dyDescent="0.3">
      <c r="B165" s="3" t="s">
        <v>8</v>
      </c>
      <c r="C165" s="4" t="s">
        <v>29</v>
      </c>
      <c r="D165" s="4" t="s">
        <v>14</v>
      </c>
      <c r="E165" s="4" t="s">
        <v>20</v>
      </c>
      <c r="F165" s="4" t="s">
        <v>15</v>
      </c>
      <c r="G165" s="4">
        <v>75</v>
      </c>
      <c r="H165" s="4">
        <v>88</v>
      </c>
      <c r="I165" s="4">
        <v>85</v>
      </c>
      <c r="J165" t="str">
        <f t="shared" si="6"/>
        <v>FALSE</v>
      </c>
      <c r="K165" t="str">
        <f t="shared" si="7"/>
        <v>B</v>
      </c>
      <c r="L165" t="str">
        <f t="shared" si="8"/>
        <v>In Progress</v>
      </c>
    </row>
    <row r="166" spans="2:12" x14ac:dyDescent="0.3">
      <c r="B166" s="3" t="s">
        <v>17</v>
      </c>
      <c r="C166" s="4" t="s">
        <v>9</v>
      </c>
      <c r="D166" s="4" t="s">
        <v>16</v>
      </c>
      <c r="E166" s="4" t="s">
        <v>20</v>
      </c>
      <c r="F166" s="4" t="s">
        <v>12</v>
      </c>
      <c r="G166" s="4">
        <v>49</v>
      </c>
      <c r="H166" s="4">
        <v>53</v>
      </c>
      <c r="I166" s="4">
        <v>52</v>
      </c>
      <c r="J166" t="str">
        <f t="shared" si="6"/>
        <v>FALSE</v>
      </c>
      <c r="K166" t="str">
        <f t="shared" si="7"/>
        <v>B</v>
      </c>
      <c r="L166" t="str">
        <f t="shared" si="8"/>
        <v>In Progress</v>
      </c>
    </row>
    <row r="167" spans="2:12" x14ac:dyDescent="0.3">
      <c r="B167" s="3" t="s">
        <v>17</v>
      </c>
      <c r="C167" s="4" t="s">
        <v>13</v>
      </c>
      <c r="D167" s="4" t="s">
        <v>22</v>
      </c>
      <c r="E167" s="4" t="s">
        <v>11</v>
      </c>
      <c r="F167" s="4" t="s">
        <v>12</v>
      </c>
      <c r="G167" s="4">
        <v>52</v>
      </c>
      <c r="H167" s="4">
        <v>53</v>
      </c>
      <c r="I167" s="4">
        <v>49</v>
      </c>
      <c r="J167" t="str">
        <f t="shared" si="6"/>
        <v>FALSE</v>
      </c>
      <c r="K167" t="str">
        <f t="shared" si="7"/>
        <v>B</v>
      </c>
      <c r="L167" t="str">
        <f t="shared" si="8"/>
        <v>In Progress</v>
      </c>
    </row>
    <row r="168" spans="2:12" x14ac:dyDescent="0.3">
      <c r="B168" s="3" t="s">
        <v>8</v>
      </c>
      <c r="C168" s="4" t="s">
        <v>29</v>
      </c>
      <c r="D168" s="4" t="s">
        <v>16</v>
      </c>
      <c r="E168" s="4" t="s">
        <v>11</v>
      </c>
      <c r="F168" s="4" t="s">
        <v>12</v>
      </c>
      <c r="G168" s="4">
        <v>81</v>
      </c>
      <c r="H168" s="4">
        <v>92</v>
      </c>
      <c r="I168" s="4">
        <v>91</v>
      </c>
      <c r="J168" t="str">
        <f t="shared" si="6"/>
        <v>FALSE</v>
      </c>
      <c r="K168" t="str">
        <f t="shared" si="7"/>
        <v>A</v>
      </c>
      <c r="L168" t="str">
        <f t="shared" si="8"/>
        <v>In Progress</v>
      </c>
    </row>
    <row r="169" spans="2:12" x14ac:dyDescent="0.3">
      <c r="B169" s="3" t="s">
        <v>8</v>
      </c>
      <c r="C169" s="4" t="s">
        <v>13</v>
      </c>
      <c r="D169" s="4" t="s">
        <v>10</v>
      </c>
      <c r="E169" s="4" t="s">
        <v>11</v>
      </c>
      <c r="F169" s="4" t="s">
        <v>15</v>
      </c>
      <c r="G169" s="4">
        <v>96</v>
      </c>
      <c r="H169" s="4">
        <v>100</v>
      </c>
      <c r="I169" s="4">
        <v>100</v>
      </c>
      <c r="J169" t="str">
        <f t="shared" si="6"/>
        <v>FALSE</v>
      </c>
      <c r="K169" t="str">
        <f t="shared" si="7"/>
        <v>A</v>
      </c>
      <c r="L169" t="str">
        <f t="shared" si="8"/>
        <v>In Progress</v>
      </c>
    </row>
    <row r="170" spans="2:12" x14ac:dyDescent="0.3">
      <c r="B170" s="3" t="s">
        <v>17</v>
      </c>
      <c r="C170" s="4" t="s">
        <v>13</v>
      </c>
      <c r="D170" s="4" t="s">
        <v>22</v>
      </c>
      <c r="E170" s="4" t="s">
        <v>20</v>
      </c>
      <c r="F170" s="4" t="s">
        <v>15</v>
      </c>
      <c r="G170" s="4">
        <v>53</v>
      </c>
      <c r="H170" s="4">
        <v>51</v>
      </c>
      <c r="I170" s="4">
        <v>51</v>
      </c>
      <c r="J170" t="str">
        <f t="shared" si="6"/>
        <v>FALSE</v>
      </c>
      <c r="K170" t="str">
        <f t="shared" si="7"/>
        <v>B</v>
      </c>
      <c r="L170" t="str">
        <f t="shared" si="8"/>
        <v>In Progress</v>
      </c>
    </row>
    <row r="171" spans="2:12" x14ac:dyDescent="0.3">
      <c r="B171" s="3" t="s">
        <v>8</v>
      </c>
      <c r="C171" s="4" t="s">
        <v>9</v>
      </c>
      <c r="D171" s="4" t="s">
        <v>16</v>
      </c>
      <c r="E171" s="4" t="s">
        <v>20</v>
      </c>
      <c r="F171" s="4" t="s">
        <v>15</v>
      </c>
      <c r="G171" s="4">
        <v>58</v>
      </c>
      <c r="H171" s="4">
        <v>76</v>
      </c>
      <c r="I171" s="4">
        <v>78</v>
      </c>
      <c r="J171" t="str">
        <f t="shared" si="6"/>
        <v>FALSE</v>
      </c>
      <c r="K171" t="str">
        <f t="shared" si="7"/>
        <v>B</v>
      </c>
      <c r="L171" t="str">
        <f t="shared" si="8"/>
        <v>In Progress</v>
      </c>
    </row>
    <row r="172" spans="2:12" x14ac:dyDescent="0.3">
      <c r="B172" s="3" t="s">
        <v>8</v>
      </c>
      <c r="C172" s="4" t="s">
        <v>9</v>
      </c>
      <c r="D172" s="4" t="s">
        <v>22</v>
      </c>
      <c r="E172" s="4" t="s">
        <v>11</v>
      </c>
      <c r="F172" s="4" t="s">
        <v>15</v>
      </c>
      <c r="G172" s="4">
        <v>68</v>
      </c>
      <c r="H172" s="4">
        <v>83</v>
      </c>
      <c r="I172" s="4">
        <v>78</v>
      </c>
      <c r="J172" t="str">
        <f t="shared" si="6"/>
        <v>FALSE</v>
      </c>
      <c r="K172" t="str">
        <f t="shared" si="7"/>
        <v>B</v>
      </c>
      <c r="L172" t="str">
        <f t="shared" si="8"/>
        <v>In Progress</v>
      </c>
    </row>
    <row r="173" spans="2:12" x14ac:dyDescent="0.3">
      <c r="B173" s="3" t="s">
        <v>8</v>
      </c>
      <c r="C173" s="4" t="s">
        <v>13</v>
      </c>
      <c r="D173" s="4" t="s">
        <v>14</v>
      </c>
      <c r="E173" s="4" t="s">
        <v>20</v>
      </c>
      <c r="F173" s="4" t="s">
        <v>15</v>
      </c>
      <c r="G173" s="4">
        <v>67</v>
      </c>
      <c r="H173" s="4">
        <v>75</v>
      </c>
      <c r="I173" s="4">
        <v>70</v>
      </c>
      <c r="J173" t="str">
        <f t="shared" si="6"/>
        <v>FALSE</v>
      </c>
      <c r="K173" t="str">
        <f t="shared" si="7"/>
        <v>B</v>
      </c>
      <c r="L173" t="str">
        <f t="shared" si="8"/>
        <v>In Progress</v>
      </c>
    </row>
    <row r="174" spans="2:12" x14ac:dyDescent="0.3">
      <c r="B174" s="3" t="s">
        <v>17</v>
      </c>
      <c r="C174" s="4" t="s">
        <v>18</v>
      </c>
      <c r="D174" s="4" t="s">
        <v>22</v>
      </c>
      <c r="E174" s="4" t="s">
        <v>11</v>
      </c>
      <c r="F174" s="4" t="s">
        <v>15</v>
      </c>
      <c r="G174" s="4">
        <v>72</v>
      </c>
      <c r="H174" s="4">
        <v>73</v>
      </c>
      <c r="I174" s="4">
        <v>74</v>
      </c>
      <c r="J174" t="str">
        <f t="shared" si="6"/>
        <v>FALSE</v>
      </c>
      <c r="K174" t="str">
        <f t="shared" si="7"/>
        <v>B</v>
      </c>
      <c r="L174" t="str">
        <f t="shared" si="8"/>
        <v>In Progress</v>
      </c>
    </row>
    <row r="175" spans="2:12" x14ac:dyDescent="0.3">
      <c r="B175" s="3" t="s">
        <v>17</v>
      </c>
      <c r="C175" s="4" t="s">
        <v>29</v>
      </c>
      <c r="D175" s="4" t="s">
        <v>23</v>
      </c>
      <c r="E175" s="4" t="s">
        <v>11</v>
      </c>
      <c r="F175" s="4" t="s">
        <v>12</v>
      </c>
      <c r="G175" s="4">
        <v>94</v>
      </c>
      <c r="H175" s="4">
        <v>88</v>
      </c>
      <c r="I175" s="4">
        <v>78</v>
      </c>
      <c r="J175" t="str">
        <f t="shared" si="6"/>
        <v>FALSE</v>
      </c>
      <c r="K175" t="str">
        <f t="shared" si="7"/>
        <v>A</v>
      </c>
      <c r="L175" t="str">
        <f t="shared" si="8"/>
        <v>In Progress</v>
      </c>
    </row>
    <row r="176" spans="2:12" x14ac:dyDescent="0.3">
      <c r="B176" s="3" t="s">
        <v>8</v>
      </c>
      <c r="C176" s="4" t="s">
        <v>21</v>
      </c>
      <c r="D176" s="4" t="s">
        <v>14</v>
      </c>
      <c r="E176" s="4" t="s">
        <v>11</v>
      </c>
      <c r="F176" s="4" t="s">
        <v>12</v>
      </c>
      <c r="G176" s="4">
        <v>79</v>
      </c>
      <c r="H176" s="4">
        <v>86</v>
      </c>
      <c r="I176" s="4">
        <v>81</v>
      </c>
      <c r="J176" t="str">
        <f t="shared" si="6"/>
        <v>FALSE</v>
      </c>
      <c r="K176" t="str">
        <f t="shared" si="7"/>
        <v>A</v>
      </c>
      <c r="L176" t="str">
        <f t="shared" si="8"/>
        <v>In Progress</v>
      </c>
    </row>
    <row r="177" spans="2:12" x14ac:dyDescent="0.3">
      <c r="B177" s="3" t="s">
        <v>8</v>
      </c>
      <c r="C177" s="4" t="s">
        <v>13</v>
      </c>
      <c r="D177" s="4" t="s">
        <v>19</v>
      </c>
      <c r="E177" s="4" t="s">
        <v>11</v>
      </c>
      <c r="F177" s="4" t="s">
        <v>12</v>
      </c>
      <c r="G177" s="4">
        <v>63</v>
      </c>
      <c r="H177" s="4">
        <v>67</v>
      </c>
      <c r="I177" s="4">
        <v>70</v>
      </c>
      <c r="J177" t="str">
        <f t="shared" si="6"/>
        <v>FALSE</v>
      </c>
      <c r="K177" t="str">
        <f t="shared" si="7"/>
        <v>B</v>
      </c>
      <c r="L177" t="str">
        <f t="shared" si="8"/>
        <v>In Progress</v>
      </c>
    </row>
    <row r="178" spans="2:12" x14ac:dyDescent="0.3">
      <c r="B178" s="3" t="s">
        <v>8</v>
      </c>
      <c r="C178" s="4" t="s">
        <v>13</v>
      </c>
      <c r="D178" s="4" t="s">
        <v>10</v>
      </c>
      <c r="E178" s="4" t="s">
        <v>20</v>
      </c>
      <c r="F178" s="4" t="s">
        <v>15</v>
      </c>
      <c r="G178" s="4">
        <v>43</v>
      </c>
      <c r="H178" s="4">
        <v>51</v>
      </c>
      <c r="I178" s="4">
        <v>54</v>
      </c>
      <c r="J178" t="str">
        <f t="shared" si="6"/>
        <v>FALSE</v>
      </c>
      <c r="K178" t="str">
        <f t="shared" si="7"/>
        <v>B</v>
      </c>
      <c r="L178" t="str">
        <f t="shared" si="8"/>
        <v>In Progress</v>
      </c>
    </row>
    <row r="179" spans="2:12" x14ac:dyDescent="0.3">
      <c r="B179" s="3" t="s">
        <v>8</v>
      </c>
      <c r="C179" s="4" t="s">
        <v>13</v>
      </c>
      <c r="D179" s="4" t="s">
        <v>16</v>
      </c>
      <c r="E179" s="4" t="s">
        <v>11</v>
      </c>
      <c r="F179" s="4" t="s">
        <v>15</v>
      </c>
      <c r="G179" s="4">
        <v>81</v>
      </c>
      <c r="H179" s="4">
        <v>91</v>
      </c>
      <c r="I179" s="4">
        <v>87</v>
      </c>
      <c r="J179" t="str">
        <f t="shared" si="6"/>
        <v>FALSE</v>
      </c>
      <c r="K179" t="str">
        <f t="shared" si="7"/>
        <v>A</v>
      </c>
      <c r="L179" t="str">
        <f t="shared" si="8"/>
        <v>In Progress</v>
      </c>
    </row>
    <row r="180" spans="2:12" x14ac:dyDescent="0.3">
      <c r="B180" s="3" t="s">
        <v>8</v>
      </c>
      <c r="C180" s="4" t="s">
        <v>9</v>
      </c>
      <c r="D180" s="4" t="s">
        <v>22</v>
      </c>
      <c r="E180" s="4" t="s">
        <v>20</v>
      </c>
      <c r="F180" s="4" t="s">
        <v>15</v>
      </c>
      <c r="G180" s="4">
        <v>46</v>
      </c>
      <c r="H180" s="4">
        <v>54</v>
      </c>
      <c r="I180" s="4">
        <v>58</v>
      </c>
      <c r="J180" t="str">
        <f t="shared" si="6"/>
        <v>FALSE</v>
      </c>
      <c r="K180" t="str">
        <f t="shared" si="7"/>
        <v>B</v>
      </c>
      <c r="L180" t="str">
        <f t="shared" si="8"/>
        <v>In Progress</v>
      </c>
    </row>
    <row r="181" spans="2:12" x14ac:dyDescent="0.3">
      <c r="B181" s="3" t="s">
        <v>8</v>
      </c>
      <c r="C181" s="4" t="s">
        <v>13</v>
      </c>
      <c r="D181" s="4" t="s">
        <v>19</v>
      </c>
      <c r="E181" s="4" t="s">
        <v>11</v>
      </c>
      <c r="F181" s="4" t="s">
        <v>15</v>
      </c>
      <c r="G181" s="4">
        <v>71</v>
      </c>
      <c r="H181" s="4">
        <v>77</v>
      </c>
      <c r="I181" s="4">
        <v>77</v>
      </c>
      <c r="J181" t="str">
        <f t="shared" si="6"/>
        <v>FALSE</v>
      </c>
      <c r="K181" t="str">
        <f t="shared" si="7"/>
        <v>B</v>
      </c>
      <c r="L181" t="str">
        <f t="shared" si="8"/>
        <v>In Progress</v>
      </c>
    </row>
    <row r="182" spans="2:12" x14ac:dyDescent="0.3">
      <c r="B182" s="3" t="s">
        <v>8</v>
      </c>
      <c r="C182" s="4" t="s">
        <v>9</v>
      </c>
      <c r="D182" s="4" t="s">
        <v>16</v>
      </c>
      <c r="E182" s="4" t="s">
        <v>20</v>
      </c>
      <c r="F182" s="4" t="s">
        <v>15</v>
      </c>
      <c r="G182" s="4">
        <v>52</v>
      </c>
      <c r="H182" s="4">
        <v>70</v>
      </c>
      <c r="I182" s="4">
        <v>62</v>
      </c>
      <c r="J182" t="str">
        <f t="shared" si="6"/>
        <v>FALSE</v>
      </c>
      <c r="K182" t="str">
        <f t="shared" si="7"/>
        <v>B</v>
      </c>
      <c r="L182" t="str">
        <f t="shared" si="8"/>
        <v>In Progress</v>
      </c>
    </row>
    <row r="183" spans="2:12" x14ac:dyDescent="0.3">
      <c r="B183" s="3" t="s">
        <v>8</v>
      </c>
      <c r="C183" s="4" t="s">
        <v>21</v>
      </c>
      <c r="D183" s="4" t="s">
        <v>23</v>
      </c>
      <c r="E183" s="4" t="s">
        <v>11</v>
      </c>
      <c r="F183" s="4" t="s">
        <v>15</v>
      </c>
      <c r="G183" s="4">
        <v>97</v>
      </c>
      <c r="H183" s="4">
        <v>100</v>
      </c>
      <c r="I183" s="4">
        <v>100</v>
      </c>
      <c r="J183" t="str">
        <f t="shared" si="6"/>
        <v>FALSE</v>
      </c>
      <c r="K183" t="str">
        <f t="shared" si="7"/>
        <v>A</v>
      </c>
      <c r="L183" t="str">
        <f t="shared" si="8"/>
        <v>In Progress</v>
      </c>
    </row>
    <row r="184" spans="2:12" x14ac:dyDescent="0.3">
      <c r="B184" s="3" t="s">
        <v>17</v>
      </c>
      <c r="C184" s="4" t="s">
        <v>13</v>
      </c>
      <c r="D184" s="4" t="s">
        <v>16</v>
      </c>
      <c r="E184" s="4" t="s">
        <v>20</v>
      </c>
      <c r="F184" s="4" t="s">
        <v>15</v>
      </c>
      <c r="G184" s="4">
        <v>62</v>
      </c>
      <c r="H184" s="4">
        <v>68</v>
      </c>
      <c r="I184" s="4">
        <v>75</v>
      </c>
      <c r="J184" t="str">
        <f t="shared" si="6"/>
        <v>FALSE</v>
      </c>
      <c r="K184" t="str">
        <f t="shared" si="7"/>
        <v>B</v>
      </c>
      <c r="L184" t="str">
        <f t="shared" si="8"/>
        <v>In Progress</v>
      </c>
    </row>
    <row r="185" spans="2:12" x14ac:dyDescent="0.3">
      <c r="B185" s="3" t="s">
        <v>8</v>
      </c>
      <c r="C185" s="4" t="s">
        <v>13</v>
      </c>
      <c r="D185" s="4" t="s">
        <v>14</v>
      </c>
      <c r="E185" s="4" t="s">
        <v>20</v>
      </c>
      <c r="F185" s="4" t="s">
        <v>12</v>
      </c>
      <c r="G185" s="4">
        <v>46</v>
      </c>
      <c r="H185" s="4">
        <v>64</v>
      </c>
      <c r="I185" s="4">
        <v>66</v>
      </c>
      <c r="J185" t="str">
        <f t="shared" si="6"/>
        <v>FALSE</v>
      </c>
      <c r="K185" t="str">
        <f t="shared" si="7"/>
        <v>B</v>
      </c>
      <c r="L185" t="str">
        <f t="shared" si="8"/>
        <v>In Progress</v>
      </c>
    </row>
    <row r="186" spans="2:12" x14ac:dyDescent="0.3">
      <c r="B186" s="3" t="s">
        <v>8</v>
      </c>
      <c r="C186" s="4" t="s">
        <v>29</v>
      </c>
      <c r="D186" s="4" t="s">
        <v>22</v>
      </c>
      <c r="E186" s="4" t="s">
        <v>11</v>
      </c>
      <c r="F186" s="4" t="s">
        <v>12</v>
      </c>
      <c r="G186" s="4">
        <v>50</v>
      </c>
      <c r="H186" s="4">
        <v>50</v>
      </c>
      <c r="I186" s="4">
        <v>47</v>
      </c>
      <c r="J186" t="str">
        <f t="shared" si="6"/>
        <v>FALSE</v>
      </c>
      <c r="K186" t="str">
        <f t="shared" si="7"/>
        <v>B</v>
      </c>
      <c r="L186" t="str">
        <f t="shared" si="8"/>
        <v>In Progress</v>
      </c>
    </row>
    <row r="187" spans="2:12" x14ac:dyDescent="0.3">
      <c r="B187" s="3" t="s">
        <v>8</v>
      </c>
      <c r="C187" s="4" t="s">
        <v>21</v>
      </c>
      <c r="D187" s="4" t="s">
        <v>19</v>
      </c>
      <c r="E187" s="4" t="s">
        <v>11</v>
      </c>
      <c r="F187" s="4" t="s">
        <v>12</v>
      </c>
      <c r="G187" s="4">
        <v>65</v>
      </c>
      <c r="H187" s="4">
        <v>69</v>
      </c>
      <c r="I187" s="4">
        <v>70</v>
      </c>
      <c r="J187" t="str">
        <f t="shared" si="6"/>
        <v>FALSE</v>
      </c>
      <c r="K187" t="str">
        <f t="shared" si="7"/>
        <v>B</v>
      </c>
      <c r="L187" t="str">
        <f t="shared" si="8"/>
        <v>In Progress</v>
      </c>
    </row>
    <row r="188" spans="2:12" x14ac:dyDescent="0.3">
      <c r="B188" s="3" t="s">
        <v>17</v>
      </c>
      <c r="C188" s="4" t="s">
        <v>13</v>
      </c>
      <c r="D188" s="4" t="s">
        <v>23</v>
      </c>
      <c r="E188" s="4" t="s">
        <v>20</v>
      </c>
      <c r="F188" s="4" t="s">
        <v>15</v>
      </c>
      <c r="G188" s="4">
        <v>45</v>
      </c>
      <c r="H188" s="4">
        <v>52</v>
      </c>
      <c r="I188" s="4">
        <v>49</v>
      </c>
      <c r="J188" t="str">
        <f t="shared" si="6"/>
        <v>FALSE</v>
      </c>
      <c r="K188" t="str">
        <f t="shared" si="7"/>
        <v>B</v>
      </c>
      <c r="L188" t="str">
        <f t="shared" si="8"/>
        <v>In Progress</v>
      </c>
    </row>
    <row r="189" spans="2:12" x14ac:dyDescent="0.3">
      <c r="B189" s="3" t="s">
        <v>17</v>
      </c>
      <c r="C189" s="4" t="s">
        <v>13</v>
      </c>
      <c r="D189" s="4" t="s">
        <v>19</v>
      </c>
      <c r="E189" s="4" t="s">
        <v>20</v>
      </c>
      <c r="F189" s="4" t="s">
        <v>15</v>
      </c>
      <c r="G189" s="4">
        <v>65</v>
      </c>
      <c r="H189" s="4">
        <v>67</v>
      </c>
      <c r="I189" s="4">
        <v>65</v>
      </c>
      <c r="J189" t="str">
        <f t="shared" si="6"/>
        <v>FALSE</v>
      </c>
      <c r="K189" t="str">
        <f t="shared" si="7"/>
        <v>B</v>
      </c>
      <c r="L189" t="str">
        <f t="shared" si="8"/>
        <v>In Progress</v>
      </c>
    </row>
    <row r="190" spans="2:12" x14ac:dyDescent="0.3">
      <c r="B190" s="3" t="s">
        <v>17</v>
      </c>
      <c r="C190" s="4" t="s">
        <v>29</v>
      </c>
      <c r="D190" s="4" t="s">
        <v>22</v>
      </c>
      <c r="E190" s="4" t="s">
        <v>11</v>
      </c>
      <c r="F190" s="4" t="s">
        <v>12</v>
      </c>
      <c r="G190" s="4">
        <v>80</v>
      </c>
      <c r="H190" s="4">
        <v>76</v>
      </c>
      <c r="I190" s="4">
        <v>65</v>
      </c>
      <c r="J190" t="str">
        <f t="shared" si="6"/>
        <v>FALSE</v>
      </c>
      <c r="K190" t="str">
        <f t="shared" si="7"/>
        <v>B</v>
      </c>
      <c r="L190" t="str">
        <f t="shared" si="8"/>
        <v>In Progress</v>
      </c>
    </row>
    <row r="191" spans="2:12" x14ac:dyDescent="0.3">
      <c r="B191" s="3" t="s">
        <v>17</v>
      </c>
      <c r="C191" s="4" t="s">
        <v>21</v>
      </c>
      <c r="D191" s="4" t="s">
        <v>23</v>
      </c>
      <c r="E191" s="4" t="s">
        <v>11</v>
      </c>
      <c r="F191" s="4" t="s">
        <v>15</v>
      </c>
      <c r="G191" s="4">
        <v>62</v>
      </c>
      <c r="H191" s="4">
        <v>66</v>
      </c>
      <c r="I191" s="4">
        <v>68</v>
      </c>
      <c r="J191" t="str">
        <f t="shared" si="6"/>
        <v>FALSE</v>
      </c>
      <c r="K191" t="str">
        <f t="shared" si="7"/>
        <v>B</v>
      </c>
      <c r="L191" t="str">
        <f t="shared" si="8"/>
        <v>In Progress</v>
      </c>
    </row>
    <row r="192" spans="2:12" x14ac:dyDescent="0.3">
      <c r="B192" s="3" t="s">
        <v>17</v>
      </c>
      <c r="C192" s="4" t="s">
        <v>9</v>
      </c>
      <c r="D192" s="4" t="s">
        <v>23</v>
      </c>
      <c r="E192" s="4" t="s">
        <v>20</v>
      </c>
      <c r="F192" s="4" t="s">
        <v>12</v>
      </c>
      <c r="G192" s="4">
        <v>48</v>
      </c>
      <c r="H192" s="4">
        <v>52</v>
      </c>
      <c r="I192" s="4">
        <v>45</v>
      </c>
      <c r="J192" t="str">
        <f t="shared" si="6"/>
        <v>FALSE</v>
      </c>
      <c r="K192" t="str">
        <f t="shared" si="7"/>
        <v>B</v>
      </c>
      <c r="L192" t="str">
        <f t="shared" si="8"/>
        <v>In Progress</v>
      </c>
    </row>
    <row r="193" spans="2:12" x14ac:dyDescent="0.3">
      <c r="B193" s="3" t="s">
        <v>8</v>
      </c>
      <c r="C193" s="4" t="s">
        <v>13</v>
      </c>
      <c r="D193" s="4" t="s">
        <v>10</v>
      </c>
      <c r="E193" s="4" t="s">
        <v>11</v>
      </c>
      <c r="F193" s="4" t="s">
        <v>12</v>
      </c>
      <c r="G193" s="4">
        <v>77</v>
      </c>
      <c r="H193" s="4">
        <v>88</v>
      </c>
      <c r="I193" s="4">
        <v>87</v>
      </c>
      <c r="J193" t="str">
        <f t="shared" si="6"/>
        <v>FALSE</v>
      </c>
      <c r="K193" t="str">
        <f t="shared" si="7"/>
        <v>A</v>
      </c>
      <c r="L193" t="str">
        <f t="shared" si="8"/>
        <v>In Progress</v>
      </c>
    </row>
    <row r="194" spans="2:12" x14ac:dyDescent="0.3">
      <c r="B194" s="3" t="s">
        <v>8</v>
      </c>
      <c r="C194" s="4" t="s">
        <v>29</v>
      </c>
      <c r="D194" s="4" t="s">
        <v>19</v>
      </c>
      <c r="E194" s="4" t="s">
        <v>11</v>
      </c>
      <c r="F194" s="4" t="s">
        <v>12</v>
      </c>
      <c r="G194" s="4">
        <v>66</v>
      </c>
      <c r="H194" s="4">
        <v>65</v>
      </c>
      <c r="I194" s="4">
        <v>69</v>
      </c>
      <c r="J194" t="str">
        <f t="shared" si="6"/>
        <v>FALSE</v>
      </c>
      <c r="K194" t="str">
        <f t="shared" si="7"/>
        <v>B</v>
      </c>
      <c r="L194" t="str">
        <f t="shared" si="8"/>
        <v>In Progress</v>
      </c>
    </row>
    <row r="195" spans="2:12" x14ac:dyDescent="0.3">
      <c r="B195" s="3" t="s">
        <v>17</v>
      </c>
      <c r="C195" s="4" t="s">
        <v>21</v>
      </c>
      <c r="D195" s="4" t="s">
        <v>14</v>
      </c>
      <c r="E195" s="4" t="s">
        <v>11</v>
      </c>
      <c r="F195" s="4" t="s">
        <v>15</v>
      </c>
      <c r="G195" s="4">
        <v>76</v>
      </c>
      <c r="H195" s="4">
        <v>83</v>
      </c>
      <c r="I195" s="4">
        <v>79</v>
      </c>
      <c r="J195" t="str">
        <f t="shared" si="6"/>
        <v>FALSE</v>
      </c>
      <c r="K195" t="str">
        <f t="shared" si="7"/>
        <v>A</v>
      </c>
      <c r="L195" t="str">
        <f t="shared" si="8"/>
        <v>In Progress</v>
      </c>
    </row>
    <row r="196" spans="2:12" x14ac:dyDescent="0.3">
      <c r="B196" s="3" t="s">
        <v>8</v>
      </c>
      <c r="C196" s="4" t="s">
        <v>9</v>
      </c>
      <c r="D196" s="4" t="s">
        <v>23</v>
      </c>
      <c r="E196" s="4" t="s">
        <v>11</v>
      </c>
      <c r="F196" s="4" t="s">
        <v>12</v>
      </c>
      <c r="G196" s="4">
        <v>62</v>
      </c>
      <c r="H196" s="4">
        <v>64</v>
      </c>
      <c r="I196" s="4">
        <v>66</v>
      </c>
      <c r="J196" t="str">
        <f t="shared" si="6"/>
        <v>FALSE</v>
      </c>
      <c r="K196" t="str">
        <f t="shared" si="7"/>
        <v>B</v>
      </c>
      <c r="L196" t="str">
        <f t="shared" si="8"/>
        <v>In Progress</v>
      </c>
    </row>
    <row r="197" spans="2:12" x14ac:dyDescent="0.3">
      <c r="B197" s="3" t="s">
        <v>17</v>
      </c>
      <c r="C197" s="4" t="s">
        <v>21</v>
      </c>
      <c r="D197" s="4" t="s">
        <v>14</v>
      </c>
      <c r="E197" s="4" t="s">
        <v>11</v>
      </c>
      <c r="F197" s="4" t="s">
        <v>15</v>
      </c>
      <c r="G197" s="4">
        <v>77</v>
      </c>
      <c r="H197" s="4">
        <v>62</v>
      </c>
      <c r="I197" s="4">
        <v>62</v>
      </c>
      <c r="J197" t="str">
        <f t="shared" ref="J197:J260" si="9">IF(OR((G197&lt;35),(H197&lt;35),(I197&lt;35)),"TRUE","FALSE")</f>
        <v>FALSE</v>
      </c>
      <c r="K197" t="str">
        <f t="shared" ref="K197:K260" si="10">IF(AND(G197&gt;75,H197&gt;75,I197&gt;75),"A",IF(J197="TRUE","C","B"))</f>
        <v>B</v>
      </c>
      <c r="L197" t="str">
        <f t="shared" ref="L197:L260" si="11">IF(AND(F197="none",J197="TRUE"),"Repeat Course", "In Progress")</f>
        <v>In Progress</v>
      </c>
    </row>
    <row r="198" spans="2:12" x14ac:dyDescent="0.3">
      <c r="B198" s="3" t="s">
        <v>8</v>
      </c>
      <c r="C198" s="4" t="s">
        <v>13</v>
      </c>
      <c r="D198" s="4" t="s">
        <v>16</v>
      </c>
      <c r="E198" s="4" t="s">
        <v>11</v>
      </c>
      <c r="F198" s="4" t="s">
        <v>15</v>
      </c>
      <c r="G198" s="4">
        <v>69</v>
      </c>
      <c r="H198" s="4">
        <v>84</v>
      </c>
      <c r="I198" s="4">
        <v>85</v>
      </c>
      <c r="J198" t="str">
        <f t="shared" si="9"/>
        <v>FALSE</v>
      </c>
      <c r="K198" t="str">
        <f t="shared" si="10"/>
        <v>B</v>
      </c>
      <c r="L198" t="str">
        <f t="shared" si="11"/>
        <v>In Progress</v>
      </c>
    </row>
    <row r="199" spans="2:12" x14ac:dyDescent="0.3">
      <c r="B199" s="3" t="s">
        <v>17</v>
      </c>
      <c r="C199" s="4" t="s">
        <v>21</v>
      </c>
      <c r="D199" s="4" t="s">
        <v>19</v>
      </c>
      <c r="E199" s="4" t="s">
        <v>11</v>
      </c>
      <c r="F199" s="4" t="s">
        <v>12</v>
      </c>
      <c r="G199" s="4">
        <v>61</v>
      </c>
      <c r="H199" s="4">
        <v>55</v>
      </c>
      <c r="I199" s="4">
        <v>52</v>
      </c>
      <c r="J199" t="str">
        <f t="shared" si="9"/>
        <v>FALSE</v>
      </c>
      <c r="K199" t="str">
        <f t="shared" si="10"/>
        <v>B</v>
      </c>
      <c r="L199" t="str">
        <f t="shared" si="11"/>
        <v>In Progress</v>
      </c>
    </row>
    <row r="200" spans="2:12" x14ac:dyDescent="0.3">
      <c r="B200" s="3" t="s">
        <v>17</v>
      </c>
      <c r="C200" s="4" t="s">
        <v>13</v>
      </c>
      <c r="D200" s="4" t="s">
        <v>23</v>
      </c>
      <c r="E200" s="4" t="s">
        <v>20</v>
      </c>
      <c r="F200" s="4" t="s">
        <v>15</v>
      </c>
      <c r="G200" s="4">
        <v>59</v>
      </c>
      <c r="H200" s="4">
        <v>69</v>
      </c>
      <c r="I200" s="4">
        <v>65</v>
      </c>
      <c r="J200" t="str">
        <f t="shared" si="9"/>
        <v>FALSE</v>
      </c>
      <c r="K200" t="str">
        <f t="shared" si="10"/>
        <v>B</v>
      </c>
      <c r="L200" t="str">
        <f t="shared" si="11"/>
        <v>In Progress</v>
      </c>
    </row>
    <row r="201" spans="2:12" x14ac:dyDescent="0.3">
      <c r="B201" s="3" t="s">
        <v>17</v>
      </c>
      <c r="C201" s="4" t="s">
        <v>29</v>
      </c>
      <c r="D201" s="4" t="s">
        <v>22</v>
      </c>
      <c r="E201" s="4" t="s">
        <v>20</v>
      </c>
      <c r="F201" s="4" t="s">
        <v>12</v>
      </c>
      <c r="G201" s="4">
        <v>55</v>
      </c>
      <c r="H201" s="4">
        <v>56</v>
      </c>
      <c r="I201" s="4">
        <v>51</v>
      </c>
      <c r="J201" t="str">
        <f t="shared" si="9"/>
        <v>FALSE</v>
      </c>
      <c r="K201" t="str">
        <f t="shared" si="10"/>
        <v>B</v>
      </c>
      <c r="L201" t="str">
        <f t="shared" si="11"/>
        <v>In Progress</v>
      </c>
    </row>
    <row r="202" spans="2:12" x14ac:dyDescent="0.3">
      <c r="B202" s="3" t="s">
        <v>8</v>
      </c>
      <c r="C202" s="4" t="s">
        <v>9</v>
      </c>
      <c r="D202" s="4" t="s">
        <v>14</v>
      </c>
      <c r="E202" s="4" t="s">
        <v>20</v>
      </c>
      <c r="F202" s="4" t="s">
        <v>12</v>
      </c>
      <c r="G202" s="4">
        <v>45</v>
      </c>
      <c r="H202" s="4">
        <v>53</v>
      </c>
      <c r="I202" s="4">
        <v>55</v>
      </c>
      <c r="J202" t="str">
        <f t="shared" si="9"/>
        <v>FALSE</v>
      </c>
      <c r="K202" t="str">
        <f t="shared" si="10"/>
        <v>B</v>
      </c>
      <c r="L202" t="str">
        <f t="shared" si="11"/>
        <v>In Progress</v>
      </c>
    </row>
    <row r="203" spans="2:12" x14ac:dyDescent="0.3">
      <c r="B203" s="3" t="s">
        <v>8</v>
      </c>
      <c r="C203" s="4" t="s">
        <v>9</v>
      </c>
      <c r="D203" s="4" t="s">
        <v>10</v>
      </c>
      <c r="E203" s="4" t="s">
        <v>20</v>
      </c>
      <c r="F203" s="4" t="s">
        <v>12</v>
      </c>
      <c r="G203" s="4">
        <v>78</v>
      </c>
      <c r="H203" s="4">
        <v>79</v>
      </c>
      <c r="I203" s="4">
        <v>76</v>
      </c>
      <c r="J203" t="str">
        <f t="shared" si="9"/>
        <v>FALSE</v>
      </c>
      <c r="K203" t="str">
        <f t="shared" si="10"/>
        <v>A</v>
      </c>
      <c r="L203" t="str">
        <f t="shared" si="11"/>
        <v>In Progress</v>
      </c>
    </row>
    <row r="204" spans="2:12" x14ac:dyDescent="0.3">
      <c r="B204" s="3" t="s">
        <v>8</v>
      </c>
      <c r="C204" s="4" t="s">
        <v>13</v>
      </c>
      <c r="D204" s="4" t="s">
        <v>19</v>
      </c>
      <c r="E204" s="4" t="s">
        <v>11</v>
      </c>
      <c r="F204" s="4" t="s">
        <v>15</v>
      </c>
      <c r="G204" s="4">
        <v>67</v>
      </c>
      <c r="H204" s="4">
        <v>84</v>
      </c>
      <c r="I204" s="4">
        <v>86</v>
      </c>
      <c r="J204" t="str">
        <f t="shared" si="9"/>
        <v>FALSE</v>
      </c>
      <c r="K204" t="str">
        <f t="shared" si="10"/>
        <v>B</v>
      </c>
      <c r="L204" t="str">
        <f t="shared" si="11"/>
        <v>In Progress</v>
      </c>
    </row>
    <row r="205" spans="2:12" x14ac:dyDescent="0.3">
      <c r="B205" s="3" t="s">
        <v>8</v>
      </c>
      <c r="C205" s="4" t="s">
        <v>21</v>
      </c>
      <c r="D205" s="4" t="s">
        <v>14</v>
      </c>
      <c r="E205" s="4" t="s">
        <v>20</v>
      </c>
      <c r="F205" s="4" t="s">
        <v>12</v>
      </c>
      <c r="G205" s="4">
        <v>65</v>
      </c>
      <c r="H205" s="4">
        <v>81</v>
      </c>
      <c r="I205" s="4">
        <v>77</v>
      </c>
      <c r="J205" t="str">
        <f t="shared" si="9"/>
        <v>FALSE</v>
      </c>
      <c r="K205" t="str">
        <f t="shared" si="10"/>
        <v>B</v>
      </c>
      <c r="L205" t="str">
        <f t="shared" si="11"/>
        <v>In Progress</v>
      </c>
    </row>
    <row r="206" spans="2:12" x14ac:dyDescent="0.3">
      <c r="B206" s="3" t="s">
        <v>17</v>
      </c>
      <c r="C206" s="4" t="s">
        <v>13</v>
      </c>
      <c r="D206" s="4" t="s">
        <v>19</v>
      </c>
      <c r="E206" s="4" t="s">
        <v>11</v>
      </c>
      <c r="F206" s="4" t="s">
        <v>12</v>
      </c>
      <c r="G206" s="4">
        <v>69</v>
      </c>
      <c r="H206" s="4">
        <v>77</v>
      </c>
      <c r="I206" s="4">
        <v>69</v>
      </c>
      <c r="J206" t="str">
        <f t="shared" si="9"/>
        <v>FALSE</v>
      </c>
      <c r="K206" t="str">
        <f t="shared" si="10"/>
        <v>B</v>
      </c>
      <c r="L206" t="str">
        <f t="shared" si="11"/>
        <v>In Progress</v>
      </c>
    </row>
    <row r="207" spans="2:12" x14ac:dyDescent="0.3">
      <c r="B207" s="3" t="s">
        <v>8</v>
      </c>
      <c r="C207" s="4" t="s">
        <v>9</v>
      </c>
      <c r="D207" s="4" t="s">
        <v>19</v>
      </c>
      <c r="E207" s="4" t="s">
        <v>11</v>
      </c>
      <c r="F207" s="4" t="s">
        <v>12</v>
      </c>
      <c r="G207" s="4">
        <v>57</v>
      </c>
      <c r="H207" s="4">
        <v>69</v>
      </c>
      <c r="I207" s="4">
        <v>68</v>
      </c>
      <c r="J207" t="str">
        <f t="shared" si="9"/>
        <v>FALSE</v>
      </c>
      <c r="K207" t="str">
        <f t="shared" si="10"/>
        <v>B</v>
      </c>
      <c r="L207" t="str">
        <f t="shared" si="11"/>
        <v>In Progress</v>
      </c>
    </row>
    <row r="208" spans="2:12" x14ac:dyDescent="0.3">
      <c r="B208" s="3" t="s">
        <v>17</v>
      </c>
      <c r="C208" s="4" t="s">
        <v>13</v>
      </c>
      <c r="D208" s="4" t="s">
        <v>14</v>
      </c>
      <c r="E208" s="4" t="s">
        <v>11</v>
      </c>
      <c r="F208" s="4" t="s">
        <v>12</v>
      </c>
      <c r="G208" s="4">
        <v>59</v>
      </c>
      <c r="H208" s="4">
        <v>41</v>
      </c>
      <c r="I208" s="4">
        <v>42</v>
      </c>
      <c r="J208" t="str">
        <f t="shared" si="9"/>
        <v>FALSE</v>
      </c>
      <c r="K208" t="str">
        <f t="shared" si="10"/>
        <v>B</v>
      </c>
      <c r="L208" t="str">
        <f t="shared" si="11"/>
        <v>In Progress</v>
      </c>
    </row>
    <row r="209" spans="2:12" x14ac:dyDescent="0.3">
      <c r="B209" s="3" t="s">
        <v>17</v>
      </c>
      <c r="C209" s="4" t="s">
        <v>21</v>
      </c>
      <c r="D209" s="4" t="s">
        <v>23</v>
      </c>
      <c r="E209" s="4" t="s">
        <v>11</v>
      </c>
      <c r="F209" s="4" t="s">
        <v>15</v>
      </c>
      <c r="G209" s="4">
        <v>74</v>
      </c>
      <c r="H209" s="4">
        <v>71</v>
      </c>
      <c r="I209" s="4">
        <v>78</v>
      </c>
      <c r="J209" t="str">
        <f t="shared" si="9"/>
        <v>FALSE</v>
      </c>
      <c r="K209" t="str">
        <f t="shared" si="10"/>
        <v>B</v>
      </c>
      <c r="L209" t="str">
        <f t="shared" si="11"/>
        <v>In Progress</v>
      </c>
    </row>
    <row r="210" spans="2:12" x14ac:dyDescent="0.3">
      <c r="B210" s="3" t="s">
        <v>17</v>
      </c>
      <c r="C210" s="4" t="s">
        <v>29</v>
      </c>
      <c r="D210" s="4" t="s">
        <v>10</v>
      </c>
      <c r="E210" s="4" t="s">
        <v>11</v>
      </c>
      <c r="F210" s="4" t="s">
        <v>12</v>
      </c>
      <c r="G210" s="4">
        <v>82</v>
      </c>
      <c r="H210" s="4">
        <v>62</v>
      </c>
      <c r="I210" s="4">
        <v>62</v>
      </c>
      <c r="J210" t="str">
        <f t="shared" si="9"/>
        <v>FALSE</v>
      </c>
      <c r="K210" t="str">
        <f t="shared" si="10"/>
        <v>B</v>
      </c>
      <c r="L210" t="str">
        <f t="shared" si="11"/>
        <v>In Progress</v>
      </c>
    </row>
    <row r="211" spans="2:12" x14ac:dyDescent="0.3">
      <c r="B211" s="3" t="s">
        <v>17</v>
      </c>
      <c r="C211" s="4" t="s">
        <v>29</v>
      </c>
      <c r="D211" s="4" t="s">
        <v>22</v>
      </c>
      <c r="E211" s="4" t="s">
        <v>11</v>
      </c>
      <c r="F211" s="4" t="s">
        <v>15</v>
      </c>
      <c r="G211" s="4">
        <v>81</v>
      </c>
      <c r="H211" s="4">
        <v>80</v>
      </c>
      <c r="I211" s="4">
        <v>76</v>
      </c>
      <c r="J211" t="str">
        <f t="shared" si="9"/>
        <v>FALSE</v>
      </c>
      <c r="K211" t="str">
        <f t="shared" si="10"/>
        <v>A</v>
      </c>
      <c r="L211" t="str">
        <f t="shared" si="11"/>
        <v>In Progress</v>
      </c>
    </row>
    <row r="212" spans="2:12" x14ac:dyDescent="0.3">
      <c r="B212" s="3" t="s">
        <v>8</v>
      </c>
      <c r="C212" s="4" t="s">
        <v>9</v>
      </c>
      <c r="D212" s="4" t="s">
        <v>14</v>
      </c>
      <c r="E212" s="4" t="s">
        <v>20</v>
      </c>
      <c r="F212" s="4" t="s">
        <v>12</v>
      </c>
      <c r="G212" s="4">
        <v>74</v>
      </c>
      <c r="H212" s="4">
        <v>81</v>
      </c>
      <c r="I212" s="4">
        <v>76</v>
      </c>
      <c r="J212" t="str">
        <f t="shared" si="9"/>
        <v>FALSE</v>
      </c>
      <c r="K212" t="str">
        <f t="shared" si="10"/>
        <v>B</v>
      </c>
      <c r="L212" t="str">
        <f t="shared" si="11"/>
        <v>In Progress</v>
      </c>
    </row>
    <row r="213" spans="2:12" x14ac:dyDescent="0.3">
      <c r="B213" s="3" t="s">
        <v>8</v>
      </c>
      <c r="C213" s="4" t="s">
        <v>9</v>
      </c>
      <c r="D213" s="4" t="s">
        <v>14</v>
      </c>
      <c r="E213" s="4" t="s">
        <v>20</v>
      </c>
      <c r="F213" s="4" t="s">
        <v>12</v>
      </c>
      <c r="G213" s="4">
        <v>58</v>
      </c>
      <c r="H213" s="4">
        <v>61</v>
      </c>
      <c r="I213" s="4">
        <v>66</v>
      </c>
      <c r="J213" t="str">
        <f t="shared" si="9"/>
        <v>FALSE</v>
      </c>
      <c r="K213" t="str">
        <f t="shared" si="10"/>
        <v>B</v>
      </c>
      <c r="L213" t="str">
        <f t="shared" si="11"/>
        <v>In Progress</v>
      </c>
    </row>
    <row r="214" spans="2:12" x14ac:dyDescent="0.3">
      <c r="B214" s="3" t="s">
        <v>17</v>
      </c>
      <c r="C214" s="4" t="s">
        <v>21</v>
      </c>
      <c r="D214" s="4" t="s">
        <v>23</v>
      </c>
      <c r="E214" s="4" t="s">
        <v>20</v>
      </c>
      <c r="F214" s="4" t="s">
        <v>15</v>
      </c>
      <c r="G214" s="4">
        <v>80</v>
      </c>
      <c r="H214" s="4">
        <v>79</v>
      </c>
      <c r="I214" s="4">
        <v>79</v>
      </c>
      <c r="J214" t="str">
        <f t="shared" si="9"/>
        <v>FALSE</v>
      </c>
      <c r="K214" t="str">
        <f t="shared" si="10"/>
        <v>A</v>
      </c>
      <c r="L214" t="str">
        <f t="shared" si="11"/>
        <v>In Progress</v>
      </c>
    </row>
    <row r="215" spans="2:12" x14ac:dyDescent="0.3">
      <c r="B215" s="3" t="s">
        <v>17</v>
      </c>
      <c r="C215" s="4" t="s">
        <v>13</v>
      </c>
      <c r="D215" s="4" t="s">
        <v>14</v>
      </c>
      <c r="E215" s="4" t="s">
        <v>20</v>
      </c>
      <c r="F215" s="4" t="s">
        <v>12</v>
      </c>
      <c r="G215" s="4">
        <v>35</v>
      </c>
      <c r="H215" s="4">
        <v>28</v>
      </c>
      <c r="I215" s="4">
        <v>27</v>
      </c>
      <c r="J215" t="str">
        <f t="shared" si="9"/>
        <v>TRUE</v>
      </c>
      <c r="K215" t="str">
        <f t="shared" si="10"/>
        <v>C</v>
      </c>
      <c r="L215" t="str">
        <f t="shared" si="11"/>
        <v>Repeat Course</v>
      </c>
    </row>
    <row r="216" spans="2:12" x14ac:dyDescent="0.3">
      <c r="B216" s="3" t="s">
        <v>8</v>
      </c>
      <c r="C216" s="4" t="s">
        <v>13</v>
      </c>
      <c r="D216" s="4" t="s">
        <v>22</v>
      </c>
      <c r="E216" s="4" t="s">
        <v>20</v>
      </c>
      <c r="F216" s="4" t="s">
        <v>12</v>
      </c>
      <c r="G216" s="4">
        <v>42</v>
      </c>
      <c r="H216" s="4">
        <v>62</v>
      </c>
      <c r="I216" s="4">
        <v>60</v>
      </c>
      <c r="J216" t="str">
        <f t="shared" si="9"/>
        <v>FALSE</v>
      </c>
      <c r="K216" t="str">
        <f t="shared" si="10"/>
        <v>B</v>
      </c>
      <c r="L216" t="str">
        <f t="shared" si="11"/>
        <v>In Progress</v>
      </c>
    </row>
    <row r="217" spans="2:12" x14ac:dyDescent="0.3">
      <c r="B217" s="3" t="s">
        <v>17</v>
      </c>
      <c r="C217" s="4" t="s">
        <v>13</v>
      </c>
      <c r="D217" s="4" t="s">
        <v>19</v>
      </c>
      <c r="E217" s="4" t="s">
        <v>20</v>
      </c>
      <c r="F217" s="4" t="s">
        <v>15</v>
      </c>
      <c r="G217" s="4">
        <v>60</v>
      </c>
      <c r="H217" s="4">
        <v>51</v>
      </c>
      <c r="I217" s="4">
        <v>56</v>
      </c>
      <c r="J217" t="str">
        <f t="shared" si="9"/>
        <v>FALSE</v>
      </c>
      <c r="K217" t="str">
        <f t="shared" si="10"/>
        <v>B</v>
      </c>
      <c r="L217" t="str">
        <f t="shared" si="11"/>
        <v>In Progress</v>
      </c>
    </row>
    <row r="218" spans="2:12" x14ac:dyDescent="0.3">
      <c r="B218" s="3" t="s">
        <v>17</v>
      </c>
      <c r="C218" s="4" t="s">
        <v>29</v>
      </c>
      <c r="D218" s="4" t="s">
        <v>22</v>
      </c>
      <c r="E218" s="4" t="s">
        <v>11</v>
      </c>
      <c r="F218" s="4" t="s">
        <v>15</v>
      </c>
      <c r="G218" s="4">
        <v>87</v>
      </c>
      <c r="H218" s="4">
        <v>91</v>
      </c>
      <c r="I218" s="4">
        <v>81</v>
      </c>
      <c r="J218" t="str">
        <f t="shared" si="9"/>
        <v>FALSE</v>
      </c>
      <c r="K218" t="str">
        <f t="shared" si="10"/>
        <v>A</v>
      </c>
      <c r="L218" t="str">
        <f t="shared" si="11"/>
        <v>In Progress</v>
      </c>
    </row>
    <row r="219" spans="2:12" x14ac:dyDescent="0.3">
      <c r="B219" s="3" t="s">
        <v>17</v>
      </c>
      <c r="C219" s="4" t="s">
        <v>9</v>
      </c>
      <c r="D219" s="4" t="s">
        <v>23</v>
      </c>
      <c r="E219" s="4" t="s">
        <v>11</v>
      </c>
      <c r="F219" s="4" t="s">
        <v>15</v>
      </c>
      <c r="G219" s="4">
        <v>84</v>
      </c>
      <c r="H219" s="4">
        <v>83</v>
      </c>
      <c r="I219" s="4">
        <v>75</v>
      </c>
      <c r="J219" t="str">
        <f t="shared" si="9"/>
        <v>FALSE</v>
      </c>
      <c r="K219" t="str">
        <f t="shared" si="10"/>
        <v>B</v>
      </c>
      <c r="L219" t="str">
        <f t="shared" si="11"/>
        <v>In Progress</v>
      </c>
    </row>
    <row r="220" spans="2:12" x14ac:dyDescent="0.3">
      <c r="B220" s="3" t="s">
        <v>8</v>
      </c>
      <c r="C220" s="4" t="s">
        <v>29</v>
      </c>
      <c r="D220" s="4" t="s">
        <v>19</v>
      </c>
      <c r="E220" s="4" t="s">
        <v>20</v>
      </c>
      <c r="F220" s="4" t="s">
        <v>15</v>
      </c>
      <c r="G220" s="4">
        <v>83</v>
      </c>
      <c r="H220" s="4">
        <v>86</v>
      </c>
      <c r="I220" s="4">
        <v>88</v>
      </c>
      <c r="J220" t="str">
        <f t="shared" si="9"/>
        <v>FALSE</v>
      </c>
      <c r="K220" t="str">
        <f t="shared" si="10"/>
        <v>A</v>
      </c>
      <c r="L220" t="str">
        <f t="shared" si="11"/>
        <v>In Progress</v>
      </c>
    </row>
    <row r="221" spans="2:12" x14ac:dyDescent="0.3">
      <c r="B221" s="3" t="s">
        <v>8</v>
      </c>
      <c r="C221" s="4" t="s">
        <v>13</v>
      </c>
      <c r="D221" s="4" t="s">
        <v>22</v>
      </c>
      <c r="E221" s="4" t="s">
        <v>20</v>
      </c>
      <c r="F221" s="4" t="s">
        <v>12</v>
      </c>
      <c r="G221" s="4">
        <v>34</v>
      </c>
      <c r="H221" s="4">
        <v>42</v>
      </c>
      <c r="I221" s="4">
        <v>39</v>
      </c>
      <c r="J221" t="str">
        <f t="shared" si="9"/>
        <v>TRUE</v>
      </c>
      <c r="K221" t="str">
        <f t="shared" si="10"/>
        <v>C</v>
      </c>
      <c r="L221" t="str">
        <f t="shared" si="11"/>
        <v>Repeat Course</v>
      </c>
    </row>
    <row r="222" spans="2:12" x14ac:dyDescent="0.3">
      <c r="B222" s="3" t="s">
        <v>17</v>
      </c>
      <c r="C222" s="4" t="s">
        <v>9</v>
      </c>
      <c r="D222" s="4" t="s">
        <v>22</v>
      </c>
      <c r="E222" s="4" t="s">
        <v>20</v>
      </c>
      <c r="F222" s="4" t="s">
        <v>12</v>
      </c>
      <c r="G222" s="4">
        <v>66</v>
      </c>
      <c r="H222" s="4">
        <v>77</v>
      </c>
      <c r="I222" s="4">
        <v>70</v>
      </c>
      <c r="J222" t="str">
        <f t="shared" si="9"/>
        <v>FALSE</v>
      </c>
      <c r="K222" t="str">
        <f t="shared" si="10"/>
        <v>B</v>
      </c>
      <c r="L222" t="str">
        <f t="shared" si="11"/>
        <v>In Progress</v>
      </c>
    </row>
    <row r="223" spans="2:12" x14ac:dyDescent="0.3">
      <c r="B223" s="3" t="s">
        <v>17</v>
      </c>
      <c r="C223" s="4" t="s">
        <v>9</v>
      </c>
      <c r="D223" s="4" t="s">
        <v>23</v>
      </c>
      <c r="E223" s="4" t="s">
        <v>11</v>
      </c>
      <c r="F223" s="4" t="s">
        <v>15</v>
      </c>
      <c r="G223" s="4">
        <v>61</v>
      </c>
      <c r="H223" s="4">
        <v>56</v>
      </c>
      <c r="I223" s="4">
        <v>56</v>
      </c>
      <c r="J223" t="str">
        <f t="shared" si="9"/>
        <v>FALSE</v>
      </c>
      <c r="K223" t="str">
        <f t="shared" si="10"/>
        <v>B</v>
      </c>
      <c r="L223" t="str">
        <f t="shared" si="11"/>
        <v>In Progress</v>
      </c>
    </row>
    <row r="224" spans="2:12" x14ac:dyDescent="0.3">
      <c r="B224" s="3" t="s">
        <v>8</v>
      </c>
      <c r="C224" s="4" t="s">
        <v>21</v>
      </c>
      <c r="D224" s="4" t="s">
        <v>22</v>
      </c>
      <c r="E224" s="4" t="s">
        <v>11</v>
      </c>
      <c r="F224" s="4" t="s">
        <v>15</v>
      </c>
      <c r="G224" s="4">
        <v>56</v>
      </c>
      <c r="H224" s="4">
        <v>68</v>
      </c>
      <c r="I224" s="4">
        <v>74</v>
      </c>
      <c r="J224" t="str">
        <f t="shared" si="9"/>
        <v>FALSE</v>
      </c>
      <c r="K224" t="str">
        <f t="shared" si="10"/>
        <v>B</v>
      </c>
      <c r="L224" t="str">
        <f t="shared" si="11"/>
        <v>In Progress</v>
      </c>
    </row>
    <row r="225" spans="2:12" x14ac:dyDescent="0.3">
      <c r="B225" s="3" t="s">
        <v>17</v>
      </c>
      <c r="C225" s="4" t="s">
        <v>9</v>
      </c>
      <c r="D225" s="4" t="s">
        <v>19</v>
      </c>
      <c r="E225" s="4" t="s">
        <v>11</v>
      </c>
      <c r="F225" s="4" t="s">
        <v>12</v>
      </c>
      <c r="G225" s="4">
        <v>87</v>
      </c>
      <c r="H225" s="4">
        <v>85</v>
      </c>
      <c r="I225" s="4">
        <v>73</v>
      </c>
      <c r="J225" t="str">
        <f t="shared" si="9"/>
        <v>FALSE</v>
      </c>
      <c r="K225" t="str">
        <f t="shared" si="10"/>
        <v>B</v>
      </c>
      <c r="L225" t="str">
        <f t="shared" si="11"/>
        <v>In Progress</v>
      </c>
    </row>
    <row r="226" spans="2:12" x14ac:dyDescent="0.3">
      <c r="B226" s="3" t="s">
        <v>8</v>
      </c>
      <c r="C226" s="4" t="s">
        <v>13</v>
      </c>
      <c r="D226" s="4" t="s">
        <v>23</v>
      </c>
      <c r="E226" s="4" t="s">
        <v>20</v>
      </c>
      <c r="F226" s="4" t="s">
        <v>12</v>
      </c>
      <c r="G226" s="4">
        <v>55</v>
      </c>
      <c r="H226" s="4">
        <v>65</v>
      </c>
      <c r="I226" s="4">
        <v>62</v>
      </c>
      <c r="J226" t="str">
        <f t="shared" si="9"/>
        <v>FALSE</v>
      </c>
      <c r="K226" t="str">
        <f t="shared" si="10"/>
        <v>B</v>
      </c>
      <c r="L226" t="str">
        <f t="shared" si="11"/>
        <v>In Progress</v>
      </c>
    </row>
    <row r="227" spans="2:12" x14ac:dyDescent="0.3">
      <c r="B227" s="3" t="s">
        <v>17</v>
      </c>
      <c r="C227" s="4" t="s">
        <v>21</v>
      </c>
      <c r="D227" s="4" t="s">
        <v>23</v>
      </c>
      <c r="E227" s="4" t="s">
        <v>11</v>
      </c>
      <c r="F227" s="4" t="s">
        <v>12</v>
      </c>
      <c r="G227" s="4">
        <v>86</v>
      </c>
      <c r="H227" s="4">
        <v>80</v>
      </c>
      <c r="I227" s="4">
        <v>75</v>
      </c>
      <c r="J227" t="str">
        <f t="shared" si="9"/>
        <v>FALSE</v>
      </c>
      <c r="K227" t="str">
        <f t="shared" si="10"/>
        <v>B</v>
      </c>
      <c r="L227" t="str">
        <f t="shared" si="11"/>
        <v>In Progress</v>
      </c>
    </row>
    <row r="228" spans="2:12" x14ac:dyDescent="0.3">
      <c r="B228" s="3" t="s">
        <v>8</v>
      </c>
      <c r="C228" s="4" t="s">
        <v>9</v>
      </c>
      <c r="D228" s="4" t="s">
        <v>19</v>
      </c>
      <c r="E228" s="4" t="s">
        <v>11</v>
      </c>
      <c r="F228" s="4" t="s">
        <v>15</v>
      </c>
      <c r="G228" s="4">
        <v>52</v>
      </c>
      <c r="H228" s="4">
        <v>66</v>
      </c>
      <c r="I228" s="4">
        <v>73</v>
      </c>
      <c r="J228" t="str">
        <f t="shared" si="9"/>
        <v>FALSE</v>
      </c>
      <c r="K228" t="str">
        <f t="shared" si="10"/>
        <v>B</v>
      </c>
      <c r="L228" t="str">
        <f t="shared" si="11"/>
        <v>In Progress</v>
      </c>
    </row>
    <row r="229" spans="2:12" x14ac:dyDescent="0.3">
      <c r="B229" s="3" t="s">
        <v>8</v>
      </c>
      <c r="C229" s="4" t="s">
        <v>29</v>
      </c>
      <c r="D229" s="4" t="s">
        <v>16</v>
      </c>
      <c r="E229" s="4" t="s">
        <v>20</v>
      </c>
      <c r="F229" s="4" t="s">
        <v>12</v>
      </c>
      <c r="G229" s="4">
        <v>45</v>
      </c>
      <c r="H229" s="4">
        <v>56</v>
      </c>
      <c r="I229" s="4">
        <v>54</v>
      </c>
      <c r="J229" t="str">
        <f t="shared" si="9"/>
        <v>FALSE</v>
      </c>
      <c r="K229" t="str">
        <f t="shared" si="10"/>
        <v>B</v>
      </c>
      <c r="L229" t="str">
        <f t="shared" si="11"/>
        <v>In Progress</v>
      </c>
    </row>
    <row r="230" spans="2:12" x14ac:dyDescent="0.3">
      <c r="B230" s="3" t="s">
        <v>8</v>
      </c>
      <c r="C230" s="4" t="s">
        <v>13</v>
      </c>
      <c r="D230" s="4" t="s">
        <v>14</v>
      </c>
      <c r="E230" s="4" t="s">
        <v>11</v>
      </c>
      <c r="F230" s="4" t="s">
        <v>12</v>
      </c>
      <c r="G230" s="4">
        <v>72</v>
      </c>
      <c r="H230" s="4">
        <v>72</v>
      </c>
      <c r="I230" s="4">
        <v>71</v>
      </c>
      <c r="J230" t="str">
        <f t="shared" si="9"/>
        <v>FALSE</v>
      </c>
      <c r="K230" t="str">
        <f t="shared" si="10"/>
        <v>B</v>
      </c>
      <c r="L230" t="str">
        <f t="shared" si="11"/>
        <v>In Progress</v>
      </c>
    </row>
    <row r="231" spans="2:12" x14ac:dyDescent="0.3">
      <c r="B231" s="3" t="s">
        <v>17</v>
      </c>
      <c r="C231" s="4" t="s">
        <v>21</v>
      </c>
      <c r="D231" s="4" t="s">
        <v>22</v>
      </c>
      <c r="E231" s="4" t="s">
        <v>11</v>
      </c>
      <c r="F231" s="4" t="s">
        <v>12</v>
      </c>
      <c r="G231" s="4">
        <v>57</v>
      </c>
      <c r="H231" s="4">
        <v>50</v>
      </c>
      <c r="I231" s="4">
        <v>54</v>
      </c>
      <c r="J231" t="str">
        <f t="shared" si="9"/>
        <v>FALSE</v>
      </c>
      <c r="K231" t="str">
        <f t="shared" si="10"/>
        <v>B</v>
      </c>
      <c r="L231" t="str">
        <f t="shared" si="11"/>
        <v>In Progress</v>
      </c>
    </row>
    <row r="232" spans="2:12" x14ac:dyDescent="0.3">
      <c r="B232" s="3" t="s">
        <v>17</v>
      </c>
      <c r="C232" s="4" t="s">
        <v>18</v>
      </c>
      <c r="D232" s="4" t="s">
        <v>23</v>
      </c>
      <c r="E232" s="4" t="s">
        <v>20</v>
      </c>
      <c r="F232" s="4" t="s">
        <v>12</v>
      </c>
      <c r="G232" s="4">
        <v>68</v>
      </c>
      <c r="H232" s="4">
        <v>72</v>
      </c>
      <c r="I232" s="4">
        <v>64</v>
      </c>
      <c r="J232" t="str">
        <f t="shared" si="9"/>
        <v>FALSE</v>
      </c>
      <c r="K232" t="str">
        <f t="shared" si="10"/>
        <v>B</v>
      </c>
      <c r="L232" t="str">
        <f t="shared" si="11"/>
        <v>In Progress</v>
      </c>
    </row>
    <row r="233" spans="2:12" x14ac:dyDescent="0.3">
      <c r="B233" s="3" t="s">
        <v>8</v>
      </c>
      <c r="C233" s="4" t="s">
        <v>13</v>
      </c>
      <c r="D233" s="4" t="s">
        <v>14</v>
      </c>
      <c r="E233" s="4" t="s">
        <v>11</v>
      </c>
      <c r="F233" s="4" t="s">
        <v>15</v>
      </c>
      <c r="G233" s="4">
        <v>88</v>
      </c>
      <c r="H233" s="4">
        <v>95</v>
      </c>
      <c r="I233" s="4">
        <v>94</v>
      </c>
      <c r="J233" t="str">
        <f t="shared" si="9"/>
        <v>FALSE</v>
      </c>
      <c r="K233" t="str">
        <f t="shared" si="10"/>
        <v>A</v>
      </c>
      <c r="L233" t="str">
        <f t="shared" si="11"/>
        <v>In Progress</v>
      </c>
    </row>
    <row r="234" spans="2:12" x14ac:dyDescent="0.3">
      <c r="B234" s="3" t="s">
        <v>17</v>
      </c>
      <c r="C234" s="4" t="s">
        <v>21</v>
      </c>
      <c r="D234" s="4" t="s">
        <v>14</v>
      </c>
      <c r="E234" s="4" t="s">
        <v>11</v>
      </c>
      <c r="F234" s="4" t="s">
        <v>12</v>
      </c>
      <c r="G234" s="4">
        <v>76</v>
      </c>
      <c r="H234" s="4">
        <v>64</v>
      </c>
      <c r="I234" s="4">
        <v>66</v>
      </c>
      <c r="J234" t="str">
        <f t="shared" si="9"/>
        <v>FALSE</v>
      </c>
      <c r="K234" t="str">
        <f t="shared" si="10"/>
        <v>B</v>
      </c>
      <c r="L234" t="str">
        <f t="shared" si="11"/>
        <v>In Progress</v>
      </c>
    </row>
    <row r="235" spans="2:12" x14ac:dyDescent="0.3">
      <c r="B235" s="3" t="s">
        <v>17</v>
      </c>
      <c r="C235" s="4" t="s">
        <v>13</v>
      </c>
      <c r="D235" s="4" t="s">
        <v>19</v>
      </c>
      <c r="E235" s="4" t="s">
        <v>11</v>
      </c>
      <c r="F235" s="4" t="s">
        <v>12</v>
      </c>
      <c r="G235" s="4">
        <v>46</v>
      </c>
      <c r="H235" s="4">
        <v>43</v>
      </c>
      <c r="I235" s="4">
        <v>42</v>
      </c>
      <c r="J235" t="str">
        <f t="shared" si="9"/>
        <v>FALSE</v>
      </c>
      <c r="K235" t="str">
        <f t="shared" si="10"/>
        <v>B</v>
      </c>
      <c r="L235" t="str">
        <f t="shared" si="11"/>
        <v>In Progress</v>
      </c>
    </row>
    <row r="236" spans="2:12" x14ac:dyDescent="0.3">
      <c r="B236" s="3" t="s">
        <v>8</v>
      </c>
      <c r="C236" s="4" t="s">
        <v>9</v>
      </c>
      <c r="D236" s="4" t="s">
        <v>10</v>
      </c>
      <c r="E236" s="4" t="s">
        <v>11</v>
      </c>
      <c r="F236" s="4" t="s">
        <v>12</v>
      </c>
      <c r="G236" s="4">
        <v>67</v>
      </c>
      <c r="H236" s="4">
        <v>86</v>
      </c>
      <c r="I236" s="4">
        <v>83</v>
      </c>
      <c r="J236" t="str">
        <f t="shared" si="9"/>
        <v>FALSE</v>
      </c>
      <c r="K236" t="str">
        <f t="shared" si="10"/>
        <v>B</v>
      </c>
      <c r="L236" t="str">
        <f t="shared" si="11"/>
        <v>In Progress</v>
      </c>
    </row>
    <row r="237" spans="2:12" x14ac:dyDescent="0.3">
      <c r="B237" s="3" t="s">
        <v>17</v>
      </c>
      <c r="C237" s="4" t="s">
        <v>29</v>
      </c>
      <c r="D237" s="4" t="s">
        <v>23</v>
      </c>
      <c r="E237" s="4" t="s">
        <v>11</v>
      </c>
      <c r="F237" s="4" t="s">
        <v>12</v>
      </c>
      <c r="G237" s="4">
        <v>92</v>
      </c>
      <c r="H237" s="4">
        <v>87</v>
      </c>
      <c r="I237" s="4">
        <v>78</v>
      </c>
      <c r="J237" t="str">
        <f t="shared" si="9"/>
        <v>FALSE</v>
      </c>
      <c r="K237" t="str">
        <f t="shared" si="10"/>
        <v>A</v>
      </c>
      <c r="L237" t="str">
        <f t="shared" si="11"/>
        <v>In Progress</v>
      </c>
    </row>
    <row r="238" spans="2:12" x14ac:dyDescent="0.3">
      <c r="B238" s="3" t="s">
        <v>17</v>
      </c>
      <c r="C238" s="4" t="s">
        <v>13</v>
      </c>
      <c r="D238" s="4" t="s">
        <v>10</v>
      </c>
      <c r="E238" s="4" t="s">
        <v>11</v>
      </c>
      <c r="F238" s="4" t="s">
        <v>15</v>
      </c>
      <c r="G238" s="4">
        <v>83</v>
      </c>
      <c r="H238" s="4">
        <v>82</v>
      </c>
      <c r="I238" s="4">
        <v>84</v>
      </c>
      <c r="J238" t="str">
        <f t="shared" si="9"/>
        <v>FALSE</v>
      </c>
      <c r="K238" t="str">
        <f t="shared" si="10"/>
        <v>A</v>
      </c>
      <c r="L238" t="str">
        <f t="shared" si="11"/>
        <v>In Progress</v>
      </c>
    </row>
    <row r="239" spans="2:12" x14ac:dyDescent="0.3">
      <c r="B239" s="3" t="s">
        <v>17</v>
      </c>
      <c r="C239" s="4" t="s">
        <v>21</v>
      </c>
      <c r="D239" s="4" t="s">
        <v>19</v>
      </c>
      <c r="E239" s="4" t="s">
        <v>11</v>
      </c>
      <c r="F239" s="4" t="s">
        <v>12</v>
      </c>
      <c r="G239" s="4">
        <v>80</v>
      </c>
      <c r="H239" s="4">
        <v>75</v>
      </c>
      <c r="I239" s="4">
        <v>77</v>
      </c>
      <c r="J239" t="str">
        <f t="shared" si="9"/>
        <v>FALSE</v>
      </c>
      <c r="K239" t="str">
        <f t="shared" si="10"/>
        <v>B</v>
      </c>
      <c r="L239" t="str">
        <f t="shared" si="11"/>
        <v>In Progress</v>
      </c>
    </row>
    <row r="240" spans="2:12" x14ac:dyDescent="0.3">
      <c r="B240" s="3" t="s">
        <v>17</v>
      </c>
      <c r="C240" s="4" t="s">
        <v>21</v>
      </c>
      <c r="D240" s="4" t="s">
        <v>10</v>
      </c>
      <c r="E240" s="4" t="s">
        <v>20</v>
      </c>
      <c r="F240" s="4" t="s">
        <v>12</v>
      </c>
      <c r="G240" s="4">
        <v>63</v>
      </c>
      <c r="H240" s="4">
        <v>66</v>
      </c>
      <c r="I240" s="4">
        <v>67</v>
      </c>
      <c r="J240" t="str">
        <f t="shared" si="9"/>
        <v>FALSE</v>
      </c>
      <c r="K240" t="str">
        <f t="shared" si="10"/>
        <v>B</v>
      </c>
      <c r="L240" t="str">
        <f t="shared" si="11"/>
        <v>In Progress</v>
      </c>
    </row>
    <row r="241" spans="2:12" x14ac:dyDescent="0.3">
      <c r="B241" s="3" t="s">
        <v>8</v>
      </c>
      <c r="C241" s="4" t="s">
        <v>21</v>
      </c>
      <c r="D241" s="4" t="s">
        <v>23</v>
      </c>
      <c r="E241" s="4" t="s">
        <v>11</v>
      </c>
      <c r="F241" s="4" t="s">
        <v>15</v>
      </c>
      <c r="G241" s="4">
        <v>64</v>
      </c>
      <c r="H241" s="4">
        <v>60</v>
      </c>
      <c r="I241" s="4">
        <v>74</v>
      </c>
      <c r="J241" t="str">
        <f t="shared" si="9"/>
        <v>FALSE</v>
      </c>
      <c r="K241" t="str">
        <f t="shared" si="10"/>
        <v>B</v>
      </c>
      <c r="L241" t="str">
        <f t="shared" si="11"/>
        <v>In Progress</v>
      </c>
    </row>
    <row r="242" spans="2:12" x14ac:dyDescent="0.3">
      <c r="B242" s="3" t="s">
        <v>17</v>
      </c>
      <c r="C242" s="4" t="s">
        <v>9</v>
      </c>
      <c r="D242" s="4" t="s">
        <v>14</v>
      </c>
      <c r="E242" s="4" t="s">
        <v>11</v>
      </c>
      <c r="F242" s="4" t="s">
        <v>12</v>
      </c>
      <c r="G242" s="4">
        <v>54</v>
      </c>
      <c r="H242" s="4">
        <v>52</v>
      </c>
      <c r="I242" s="4">
        <v>51</v>
      </c>
      <c r="J242" t="str">
        <f t="shared" si="9"/>
        <v>FALSE</v>
      </c>
      <c r="K242" t="str">
        <f t="shared" si="10"/>
        <v>B</v>
      </c>
      <c r="L242" t="str">
        <f t="shared" si="11"/>
        <v>In Progress</v>
      </c>
    </row>
    <row r="243" spans="2:12" x14ac:dyDescent="0.3">
      <c r="B243" s="3" t="s">
        <v>17</v>
      </c>
      <c r="C243" s="4" t="s">
        <v>13</v>
      </c>
      <c r="D243" s="4" t="s">
        <v>19</v>
      </c>
      <c r="E243" s="4" t="s">
        <v>11</v>
      </c>
      <c r="F243" s="4" t="s">
        <v>12</v>
      </c>
      <c r="G243" s="4">
        <v>84</v>
      </c>
      <c r="H243" s="4">
        <v>80</v>
      </c>
      <c r="I243" s="4">
        <v>80</v>
      </c>
      <c r="J243" t="str">
        <f t="shared" si="9"/>
        <v>FALSE</v>
      </c>
      <c r="K243" t="str">
        <f t="shared" si="10"/>
        <v>A</v>
      </c>
      <c r="L243" t="str">
        <f t="shared" si="11"/>
        <v>In Progress</v>
      </c>
    </row>
    <row r="244" spans="2:12" x14ac:dyDescent="0.3">
      <c r="B244" s="3" t="s">
        <v>17</v>
      </c>
      <c r="C244" s="4" t="s">
        <v>21</v>
      </c>
      <c r="D244" s="4" t="s">
        <v>22</v>
      </c>
      <c r="E244" s="4" t="s">
        <v>20</v>
      </c>
      <c r="F244" s="4" t="s">
        <v>15</v>
      </c>
      <c r="G244" s="4">
        <v>73</v>
      </c>
      <c r="H244" s="4">
        <v>68</v>
      </c>
      <c r="I244" s="4">
        <v>66</v>
      </c>
      <c r="J244" t="str">
        <f t="shared" si="9"/>
        <v>FALSE</v>
      </c>
      <c r="K244" t="str">
        <f t="shared" si="10"/>
        <v>B</v>
      </c>
      <c r="L244" t="str">
        <f t="shared" si="11"/>
        <v>In Progress</v>
      </c>
    </row>
    <row r="245" spans="2:12" x14ac:dyDescent="0.3">
      <c r="B245" s="3" t="s">
        <v>8</v>
      </c>
      <c r="C245" s="4" t="s">
        <v>29</v>
      </c>
      <c r="D245" s="4" t="s">
        <v>10</v>
      </c>
      <c r="E245" s="4" t="s">
        <v>11</v>
      </c>
      <c r="F245" s="4" t="s">
        <v>12</v>
      </c>
      <c r="G245" s="4">
        <v>80</v>
      </c>
      <c r="H245" s="4">
        <v>83</v>
      </c>
      <c r="I245" s="4">
        <v>83</v>
      </c>
      <c r="J245" t="str">
        <f t="shared" si="9"/>
        <v>FALSE</v>
      </c>
      <c r="K245" t="str">
        <f t="shared" si="10"/>
        <v>A</v>
      </c>
      <c r="L245" t="str">
        <f t="shared" si="11"/>
        <v>In Progress</v>
      </c>
    </row>
    <row r="246" spans="2:12" x14ac:dyDescent="0.3">
      <c r="B246" s="3" t="s">
        <v>8</v>
      </c>
      <c r="C246" s="4" t="s">
        <v>21</v>
      </c>
      <c r="D246" s="4" t="s">
        <v>22</v>
      </c>
      <c r="E246" s="4" t="s">
        <v>11</v>
      </c>
      <c r="F246" s="4" t="s">
        <v>12</v>
      </c>
      <c r="G246" s="4">
        <v>56</v>
      </c>
      <c r="H246" s="4">
        <v>52</v>
      </c>
      <c r="I246" s="4">
        <v>55</v>
      </c>
      <c r="J246" t="str">
        <f t="shared" si="9"/>
        <v>FALSE</v>
      </c>
      <c r="K246" t="str">
        <f t="shared" si="10"/>
        <v>B</v>
      </c>
      <c r="L246" t="str">
        <f t="shared" si="11"/>
        <v>In Progress</v>
      </c>
    </row>
    <row r="247" spans="2:12" x14ac:dyDescent="0.3">
      <c r="B247" s="3" t="s">
        <v>17</v>
      </c>
      <c r="C247" s="4" t="s">
        <v>29</v>
      </c>
      <c r="D247" s="4" t="s">
        <v>14</v>
      </c>
      <c r="E247" s="4" t="s">
        <v>11</v>
      </c>
      <c r="F247" s="4" t="s">
        <v>12</v>
      </c>
      <c r="G247" s="4">
        <v>59</v>
      </c>
      <c r="H247" s="4">
        <v>51</v>
      </c>
      <c r="I247" s="4">
        <v>43</v>
      </c>
      <c r="J247" t="str">
        <f t="shared" si="9"/>
        <v>FALSE</v>
      </c>
      <c r="K247" t="str">
        <f t="shared" si="10"/>
        <v>B</v>
      </c>
      <c r="L247" t="str">
        <f t="shared" si="11"/>
        <v>In Progress</v>
      </c>
    </row>
    <row r="248" spans="2:12" x14ac:dyDescent="0.3">
      <c r="B248" s="3" t="s">
        <v>17</v>
      </c>
      <c r="C248" s="4" t="s">
        <v>21</v>
      </c>
      <c r="D248" s="4" t="s">
        <v>23</v>
      </c>
      <c r="E248" s="4" t="s">
        <v>11</v>
      </c>
      <c r="F248" s="4" t="s">
        <v>12</v>
      </c>
      <c r="G248" s="4">
        <v>75</v>
      </c>
      <c r="H248" s="4">
        <v>74</v>
      </c>
      <c r="I248" s="4">
        <v>69</v>
      </c>
      <c r="J248" t="str">
        <f t="shared" si="9"/>
        <v>FALSE</v>
      </c>
      <c r="K248" t="str">
        <f t="shared" si="10"/>
        <v>B</v>
      </c>
      <c r="L248" t="str">
        <f t="shared" si="11"/>
        <v>In Progress</v>
      </c>
    </row>
    <row r="249" spans="2:12" x14ac:dyDescent="0.3">
      <c r="B249" s="3" t="s">
        <v>17</v>
      </c>
      <c r="C249" s="4" t="s">
        <v>13</v>
      </c>
      <c r="D249" s="4" t="s">
        <v>19</v>
      </c>
      <c r="E249" s="4" t="s">
        <v>11</v>
      </c>
      <c r="F249" s="4" t="s">
        <v>12</v>
      </c>
      <c r="G249" s="4">
        <v>85</v>
      </c>
      <c r="H249" s="4">
        <v>76</v>
      </c>
      <c r="I249" s="4">
        <v>71</v>
      </c>
      <c r="J249" t="str">
        <f t="shared" si="9"/>
        <v>FALSE</v>
      </c>
      <c r="K249" t="str">
        <f t="shared" si="10"/>
        <v>B</v>
      </c>
      <c r="L249" t="str">
        <f t="shared" si="11"/>
        <v>In Progress</v>
      </c>
    </row>
    <row r="250" spans="2:12" x14ac:dyDescent="0.3">
      <c r="B250" s="3" t="s">
        <v>17</v>
      </c>
      <c r="C250" s="4" t="s">
        <v>29</v>
      </c>
      <c r="D250" s="4" t="s">
        <v>19</v>
      </c>
      <c r="E250" s="4" t="s">
        <v>11</v>
      </c>
      <c r="F250" s="4" t="s">
        <v>12</v>
      </c>
      <c r="G250" s="4">
        <v>89</v>
      </c>
      <c r="H250" s="4">
        <v>76</v>
      </c>
      <c r="I250" s="4">
        <v>74</v>
      </c>
      <c r="J250" t="str">
        <f t="shared" si="9"/>
        <v>FALSE</v>
      </c>
      <c r="K250" t="str">
        <f t="shared" si="10"/>
        <v>B</v>
      </c>
      <c r="L250" t="str">
        <f t="shared" si="11"/>
        <v>In Progress</v>
      </c>
    </row>
    <row r="251" spans="2:12" x14ac:dyDescent="0.3">
      <c r="B251" s="3" t="s">
        <v>8</v>
      </c>
      <c r="C251" s="4" t="s">
        <v>9</v>
      </c>
      <c r="D251" s="4" t="s">
        <v>22</v>
      </c>
      <c r="E251" s="4" t="s">
        <v>11</v>
      </c>
      <c r="F251" s="4" t="s">
        <v>15</v>
      </c>
      <c r="G251" s="4">
        <v>58</v>
      </c>
      <c r="H251" s="4">
        <v>70</v>
      </c>
      <c r="I251" s="4">
        <v>68</v>
      </c>
      <c r="J251" t="str">
        <f t="shared" si="9"/>
        <v>FALSE</v>
      </c>
      <c r="K251" t="str">
        <f t="shared" si="10"/>
        <v>B</v>
      </c>
      <c r="L251" t="str">
        <f t="shared" si="11"/>
        <v>In Progress</v>
      </c>
    </row>
    <row r="252" spans="2:12" x14ac:dyDescent="0.3">
      <c r="B252" s="3" t="s">
        <v>8</v>
      </c>
      <c r="C252" s="4" t="s">
        <v>9</v>
      </c>
      <c r="D252" s="4" t="s">
        <v>22</v>
      </c>
      <c r="E252" s="4" t="s">
        <v>11</v>
      </c>
      <c r="F252" s="4" t="s">
        <v>12</v>
      </c>
      <c r="G252" s="4">
        <v>65</v>
      </c>
      <c r="H252" s="4">
        <v>64</v>
      </c>
      <c r="I252" s="4">
        <v>62</v>
      </c>
      <c r="J252" t="str">
        <f t="shared" si="9"/>
        <v>FALSE</v>
      </c>
      <c r="K252" t="str">
        <f t="shared" si="10"/>
        <v>B</v>
      </c>
      <c r="L252" t="str">
        <f t="shared" si="11"/>
        <v>In Progress</v>
      </c>
    </row>
    <row r="253" spans="2:12" x14ac:dyDescent="0.3">
      <c r="B253" s="3" t="s">
        <v>17</v>
      </c>
      <c r="C253" s="4" t="s">
        <v>13</v>
      </c>
      <c r="D253" s="4" t="s">
        <v>22</v>
      </c>
      <c r="E253" s="4" t="s">
        <v>11</v>
      </c>
      <c r="F253" s="4" t="s">
        <v>12</v>
      </c>
      <c r="G253" s="4">
        <v>68</v>
      </c>
      <c r="H253" s="4">
        <v>60</v>
      </c>
      <c r="I253" s="4">
        <v>53</v>
      </c>
      <c r="J253" t="str">
        <f t="shared" si="9"/>
        <v>FALSE</v>
      </c>
      <c r="K253" t="str">
        <f t="shared" si="10"/>
        <v>B</v>
      </c>
      <c r="L253" t="str">
        <f t="shared" si="11"/>
        <v>In Progress</v>
      </c>
    </row>
    <row r="254" spans="2:12" x14ac:dyDescent="0.3">
      <c r="B254" s="3" t="s">
        <v>17</v>
      </c>
      <c r="C254" s="4" t="s">
        <v>18</v>
      </c>
      <c r="D254" s="4" t="s">
        <v>23</v>
      </c>
      <c r="E254" s="4" t="s">
        <v>11</v>
      </c>
      <c r="F254" s="4" t="s">
        <v>15</v>
      </c>
      <c r="G254" s="4">
        <v>47</v>
      </c>
      <c r="H254" s="4">
        <v>49</v>
      </c>
      <c r="I254" s="4">
        <v>49</v>
      </c>
      <c r="J254" t="str">
        <f t="shared" si="9"/>
        <v>FALSE</v>
      </c>
      <c r="K254" t="str">
        <f t="shared" si="10"/>
        <v>B</v>
      </c>
      <c r="L254" t="str">
        <f t="shared" si="11"/>
        <v>In Progress</v>
      </c>
    </row>
    <row r="255" spans="2:12" x14ac:dyDescent="0.3">
      <c r="B255" s="3" t="s">
        <v>8</v>
      </c>
      <c r="C255" s="4" t="s">
        <v>21</v>
      </c>
      <c r="D255" s="4" t="s">
        <v>14</v>
      </c>
      <c r="E255" s="4" t="s">
        <v>20</v>
      </c>
      <c r="F255" s="4" t="s">
        <v>12</v>
      </c>
      <c r="G255" s="4">
        <v>71</v>
      </c>
      <c r="H255" s="4">
        <v>83</v>
      </c>
      <c r="I255" s="4">
        <v>83</v>
      </c>
      <c r="J255" t="str">
        <f t="shared" si="9"/>
        <v>FALSE</v>
      </c>
      <c r="K255" t="str">
        <f t="shared" si="10"/>
        <v>B</v>
      </c>
      <c r="L255" t="str">
        <f t="shared" si="11"/>
        <v>In Progress</v>
      </c>
    </row>
    <row r="256" spans="2:12" x14ac:dyDescent="0.3">
      <c r="B256" s="3" t="s">
        <v>8</v>
      </c>
      <c r="C256" s="4" t="s">
        <v>9</v>
      </c>
      <c r="D256" s="4" t="s">
        <v>23</v>
      </c>
      <c r="E256" s="4" t="s">
        <v>11</v>
      </c>
      <c r="F256" s="4" t="s">
        <v>15</v>
      </c>
      <c r="G256" s="4">
        <v>60</v>
      </c>
      <c r="H256" s="4">
        <v>70</v>
      </c>
      <c r="I256" s="4">
        <v>70</v>
      </c>
      <c r="J256" t="str">
        <f t="shared" si="9"/>
        <v>FALSE</v>
      </c>
      <c r="K256" t="str">
        <f t="shared" si="10"/>
        <v>B</v>
      </c>
      <c r="L256" t="str">
        <f t="shared" si="11"/>
        <v>In Progress</v>
      </c>
    </row>
    <row r="257" spans="2:12" x14ac:dyDescent="0.3">
      <c r="B257" s="3" t="s">
        <v>17</v>
      </c>
      <c r="C257" s="4" t="s">
        <v>21</v>
      </c>
      <c r="D257" s="4" t="s">
        <v>16</v>
      </c>
      <c r="E257" s="4" t="s">
        <v>11</v>
      </c>
      <c r="F257" s="4" t="s">
        <v>12</v>
      </c>
      <c r="G257" s="4">
        <v>80</v>
      </c>
      <c r="H257" s="4">
        <v>80</v>
      </c>
      <c r="I257" s="4">
        <v>72</v>
      </c>
      <c r="J257" t="str">
        <f t="shared" si="9"/>
        <v>FALSE</v>
      </c>
      <c r="K257" t="str">
        <f t="shared" si="10"/>
        <v>B</v>
      </c>
      <c r="L257" t="str">
        <f t="shared" si="11"/>
        <v>In Progress</v>
      </c>
    </row>
    <row r="258" spans="2:12" x14ac:dyDescent="0.3">
      <c r="B258" s="3" t="s">
        <v>17</v>
      </c>
      <c r="C258" s="4" t="s">
        <v>21</v>
      </c>
      <c r="D258" s="4" t="s">
        <v>22</v>
      </c>
      <c r="E258" s="4" t="s">
        <v>11</v>
      </c>
      <c r="F258" s="4" t="s">
        <v>12</v>
      </c>
      <c r="G258" s="4">
        <v>54</v>
      </c>
      <c r="H258" s="4">
        <v>52</v>
      </c>
      <c r="I258" s="4">
        <v>52</v>
      </c>
      <c r="J258" t="str">
        <f t="shared" si="9"/>
        <v>FALSE</v>
      </c>
      <c r="K258" t="str">
        <f t="shared" si="10"/>
        <v>B</v>
      </c>
      <c r="L258" t="str">
        <f t="shared" si="11"/>
        <v>In Progress</v>
      </c>
    </row>
    <row r="259" spans="2:12" x14ac:dyDescent="0.3">
      <c r="B259" s="3" t="s">
        <v>8</v>
      </c>
      <c r="C259" s="4" t="s">
        <v>29</v>
      </c>
      <c r="D259" s="4" t="s">
        <v>14</v>
      </c>
      <c r="E259" s="4" t="s">
        <v>11</v>
      </c>
      <c r="F259" s="4" t="s">
        <v>12</v>
      </c>
      <c r="G259" s="4">
        <v>62</v>
      </c>
      <c r="H259" s="4">
        <v>73</v>
      </c>
      <c r="I259" s="4">
        <v>70</v>
      </c>
      <c r="J259" t="str">
        <f t="shared" si="9"/>
        <v>FALSE</v>
      </c>
      <c r="K259" t="str">
        <f t="shared" si="10"/>
        <v>B</v>
      </c>
      <c r="L259" t="str">
        <f t="shared" si="11"/>
        <v>In Progress</v>
      </c>
    </row>
    <row r="260" spans="2:12" x14ac:dyDescent="0.3">
      <c r="B260" s="3" t="s">
        <v>8</v>
      </c>
      <c r="C260" s="4" t="s">
        <v>13</v>
      </c>
      <c r="D260" s="4" t="s">
        <v>19</v>
      </c>
      <c r="E260" s="4" t="s">
        <v>20</v>
      </c>
      <c r="F260" s="4" t="s">
        <v>12</v>
      </c>
      <c r="G260" s="4">
        <v>64</v>
      </c>
      <c r="H260" s="4">
        <v>73</v>
      </c>
      <c r="I260" s="4">
        <v>68</v>
      </c>
      <c r="J260" t="str">
        <f t="shared" si="9"/>
        <v>FALSE</v>
      </c>
      <c r="K260" t="str">
        <f t="shared" si="10"/>
        <v>B</v>
      </c>
      <c r="L260" t="str">
        <f t="shared" si="11"/>
        <v>In Progress</v>
      </c>
    </row>
    <row r="261" spans="2:12" x14ac:dyDescent="0.3">
      <c r="B261" s="3" t="s">
        <v>17</v>
      </c>
      <c r="C261" s="4" t="s">
        <v>13</v>
      </c>
      <c r="D261" s="4" t="s">
        <v>19</v>
      </c>
      <c r="E261" s="4" t="s">
        <v>11</v>
      </c>
      <c r="F261" s="4" t="s">
        <v>15</v>
      </c>
      <c r="G261" s="4">
        <v>78</v>
      </c>
      <c r="H261" s="4">
        <v>77</v>
      </c>
      <c r="I261" s="4">
        <v>77</v>
      </c>
      <c r="J261" t="str">
        <f t="shared" ref="J261:J324" si="12">IF(OR((G261&lt;35),(H261&lt;35),(I261&lt;35)),"TRUE","FALSE")</f>
        <v>FALSE</v>
      </c>
      <c r="K261" t="str">
        <f t="shared" ref="K261:K324" si="13">IF(AND(G261&gt;75,H261&gt;75,I261&gt;75),"A",IF(J261="TRUE","C","B"))</f>
        <v>A</v>
      </c>
      <c r="L261" t="str">
        <f t="shared" ref="L261:L324" si="14">IF(AND(F261="none",J261="TRUE"),"Repeat Course", "In Progress")</f>
        <v>In Progress</v>
      </c>
    </row>
    <row r="262" spans="2:12" x14ac:dyDescent="0.3">
      <c r="B262" s="3" t="s">
        <v>8</v>
      </c>
      <c r="C262" s="4" t="s">
        <v>9</v>
      </c>
      <c r="D262" s="4" t="s">
        <v>14</v>
      </c>
      <c r="E262" s="4" t="s">
        <v>11</v>
      </c>
      <c r="F262" s="4" t="s">
        <v>12</v>
      </c>
      <c r="G262" s="4">
        <v>70</v>
      </c>
      <c r="H262" s="4">
        <v>75</v>
      </c>
      <c r="I262" s="4">
        <v>78</v>
      </c>
      <c r="J262" t="str">
        <f t="shared" si="12"/>
        <v>FALSE</v>
      </c>
      <c r="K262" t="str">
        <f t="shared" si="13"/>
        <v>B</v>
      </c>
      <c r="L262" t="str">
        <f t="shared" si="14"/>
        <v>In Progress</v>
      </c>
    </row>
    <row r="263" spans="2:12" x14ac:dyDescent="0.3">
      <c r="B263" s="3" t="s">
        <v>8</v>
      </c>
      <c r="C263" s="4" t="s">
        <v>13</v>
      </c>
      <c r="D263" s="4" t="s">
        <v>16</v>
      </c>
      <c r="E263" s="4" t="s">
        <v>20</v>
      </c>
      <c r="F263" s="4" t="s">
        <v>15</v>
      </c>
      <c r="G263" s="4">
        <v>65</v>
      </c>
      <c r="H263" s="4">
        <v>81</v>
      </c>
      <c r="I263" s="4">
        <v>81</v>
      </c>
      <c r="J263" t="str">
        <f t="shared" si="12"/>
        <v>FALSE</v>
      </c>
      <c r="K263" t="str">
        <f t="shared" si="13"/>
        <v>B</v>
      </c>
      <c r="L263" t="str">
        <f t="shared" si="14"/>
        <v>In Progress</v>
      </c>
    </row>
    <row r="264" spans="2:12" x14ac:dyDescent="0.3">
      <c r="B264" s="3" t="s">
        <v>8</v>
      </c>
      <c r="C264" s="4" t="s">
        <v>13</v>
      </c>
      <c r="D264" s="4" t="s">
        <v>23</v>
      </c>
      <c r="E264" s="4" t="s">
        <v>20</v>
      </c>
      <c r="F264" s="4" t="s">
        <v>15</v>
      </c>
      <c r="G264" s="4">
        <v>64</v>
      </c>
      <c r="H264" s="4">
        <v>79</v>
      </c>
      <c r="I264" s="4">
        <v>77</v>
      </c>
      <c r="J264" t="str">
        <f t="shared" si="12"/>
        <v>FALSE</v>
      </c>
      <c r="K264" t="str">
        <f t="shared" si="13"/>
        <v>B</v>
      </c>
      <c r="L264" t="str">
        <f t="shared" si="14"/>
        <v>In Progress</v>
      </c>
    </row>
    <row r="265" spans="2:12" x14ac:dyDescent="0.3">
      <c r="B265" s="3" t="s">
        <v>17</v>
      </c>
      <c r="C265" s="4" t="s">
        <v>13</v>
      </c>
      <c r="D265" s="4" t="s">
        <v>14</v>
      </c>
      <c r="E265" s="4" t="s">
        <v>11</v>
      </c>
      <c r="F265" s="4" t="s">
        <v>15</v>
      </c>
      <c r="G265" s="4">
        <v>79</v>
      </c>
      <c r="H265" s="4">
        <v>79</v>
      </c>
      <c r="I265" s="4">
        <v>78</v>
      </c>
      <c r="J265" t="str">
        <f t="shared" si="12"/>
        <v>FALSE</v>
      </c>
      <c r="K265" t="str">
        <f t="shared" si="13"/>
        <v>A</v>
      </c>
      <c r="L265" t="str">
        <f t="shared" si="14"/>
        <v>In Progress</v>
      </c>
    </row>
    <row r="266" spans="2:12" x14ac:dyDescent="0.3">
      <c r="B266" s="3" t="s">
        <v>8</v>
      </c>
      <c r="C266" s="4" t="s">
        <v>13</v>
      </c>
      <c r="D266" s="4" t="s">
        <v>23</v>
      </c>
      <c r="E266" s="4" t="s">
        <v>20</v>
      </c>
      <c r="F266" s="4" t="s">
        <v>12</v>
      </c>
      <c r="G266" s="4">
        <v>44</v>
      </c>
      <c r="H266" s="4">
        <v>50</v>
      </c>
      <c r="I266" s="4">
        <v>51</v>
      </c>
      <c r="J266" t="str">
        <f t="shared" si="12"/>
        <v>FALSE</v>
      </c>
      <c r="K266" t="str">
        <f t="shared" si="13"/>
        <v>B</v>
      </c>
      <c r="L266" t="str">
        <f t="shared" si="14"/>
        <v>In Progress</v>
      </c>
    </row>
    <row r="267" spans="2:12" x14ac:dyDescent="0.3">
      <c r="B267" s="3" t="s">
        <v>8</v>
      </c>
      <c r="C267" s="4" t="s">
        <v>29</v>
      </c>
      <c r="D267" s="4" t="s">
        <v>22</v>
      </c>
      <c r="E267" s="4" t="s">
        <v>11</v>
      </c>
      <c r="F267" s="4" t="s">
        <v>12</v>
      </c>
      <c r="G267" s="4">
        <v>99</v>
      </c>
      <c r="H267" s="4">
        <v>93</v>
      </c>
      <c r="I267" s="4">
        <v>90</v>
      </c>
      <c r="J267" t="str">
        <f t="shared" si="12"/>
        <v>FALSE</v>
      </c>
      <c r="K267" t="str">
        <f t="shared" si="13"/>
        <v>A</v>
      </c>
      <c r="L267" t="str">
        <f t="shared" si="14"/>
        <v>In Progress</v>
      </c>
    </row>
    <row r="268" spans="2:12" x14ac:dyDescent="0.3">
      <c r="B268" s="3" t="s">
        <v>17</v>
      </c>
      <c r="C268" s="4" t="s">
        <v>21</v>
      </c>
      <c r="D268" s="4" t="s">
        <v>22</v>
      </c>
      <c r="E268" s="4" t="s">
        <v>11</v>
      </c>
      <c r="F268" s="4" t="s">
        <v>12</v>
      </c>
      <c r="G268" s="4">
        <v>76</v>
      </c>
      <c r="H268" s="4">
        <v>73</v>
      </c>
      <c r="I268" s="4">
        <v>68</v>
      </c>
      <c r="J268" t="str">
        <f t="shared" si="12"/>
        <v>FALSE</v>
      </c>
      <c r="K268" t="str">
        <f t="shared" si="13"/>
        <v>B</v>
      </c>
      <c r="L268" t="str">
        <f t="shared" si="14"/>
        <v>In Progress</v>
      </c>
    </row>
    <row r="269" spans="2:12" x14ac:dyDescent="0.3">
      <c r="B269" s="3" t="s">
        <v>17</v>
      </c>
      <c r="C269" s="4" t="s">
        <v>21</v>
      </c>
      <c r="D269" s="4" t="s">
        <v>23</v>
      </c>
      <c r="E269" s="4" t="s">
        <v>20</v>
      </c>
      <c r="F269" s="4" t="s">
        <v>12</v>
      </c>
      <c r="G269" s="4">
        <v>59</v>
      </c>
      <c r="H269" s="4">
        <v>42</v>
      </c>
      <c r="I269" s="4">
        <v>41</v>
      </c>
      <c r="J269" t="str">
        <f t="shared" si="12"/>
        <v>FALSE</v>
      </c>
      <c r="K269" t="str">
        <f t="shared" si="13"/>
        <v>B</v>
      </c>
      <c r="L269" t="str">
        <f t="shared" si="14"/>
        <v>In Progress</v>
      </c>
    </row>
    <row r="270" spans="2:12" x14ac:dyDescent="0.3">
      <c r="B270" s="3" t="s">
        <v>8</v>
      </c>
      <c r="C270" s="4" t="s">
        <v>13</v>
      </c>
      <c r="D270" s="4" t="s">
        <v>10</v>
      </c>
      <c r="E270" s="4" t="s">
        <v>11</v>
      </c>
      <c r="F270" s="4" t="s">
        <v>12</v>
      </c>
      <c r="G270" s="4">
        <v>63</v>
      </c>
      <c r="H270" s="4">
        <v>75</v>
      </c>
      <c r="I270" s="4">
        <v>81</v>
      </c>
      <c r="J270" t="str">
        <f t="shared" si="12"/>
        <v>FALSE</v>
      </c>
      <c r="K270" t="str">
        <f t="shared" si="13"/>
        <v>B</v>
      </c>
      <c r="L270" t="str">
        <f t="shared" si="14"/>
        <v>In Progress</v>
      </c>
    </row>
    <row r="271" spans="2:12" x14ac:dyDescent="0.3">
      <c r="B271" s="3" t="s">
        <v>8</v>
      </c>
      <c r="C271" s="4" t="s">
        <v>21</v>
      </c>
      <c r="D271" s="4" t="s">
        <v>22</v>
      </c>
      <c r="E271" s="4" t="s">
        <v>11</v>
      </c>
      <c r="F271" s="4" t="s">
        <v>12</v>
      </c>
      <c r="G271" s="4">
        <v>69</v>
      </c>
      <c r="H271" s="4">
        <v>72</v>
      </c>
      <c r="I271" s="4">
        <v>77</v>
      </c>
      <c r="J271" t="str">
        <f t="shared" si="12"/>
        <v>FALSE</v>
      </c>
      <c r="K271" t="str">
        <f t="shared" si="13"/>
        <v>B</v>
      </c>
      <c r="L271" t="str">
        <f t="shared" si="14"/>
        <v>In Progress</v>
      </c>
    </row>
    <row r="272" spans="2:12" x14ac:dyDescent="0.3">
      <c r="B272" s="3" t="s">
        <v>8</v>
      </c>
      <c r="C272" s="4" t="s">
        <v>21</v>
      </c>
      <c r="D272" s="4" t="s">
        <v>19</v>
      </c>
      <c r="E272" s="4" t="s">
        <v>11</v>
      </c>
      <c r="F272" s="4" t="s">
        <v>15</v>
      </c>
      <c r="G272" s="4">
        <v>88</v>
      </c>
      <c r="H272" s="4">
        <v>92</v>
      </c>
      <c r="I272" s="4">
        <v>95</v>
      </c>
      <c r="J272" t="str">
        <f t="shared" si="12"/>
        <v>FALSE</v>
      </c>
      <c r="K272" t="str">
        <f t="shared" si="13"/>
        <v>A</v>
      </c>
      <c r="L272" t="str">
        <f t="shared" si="14"/>
        <v>In Progress</v>
      </c>
    </row>
    <row r="273" spans="2:12" x14ac:dyDescent="0.3">
      <c r="B273" s="3" t="s">
        <v>8</v>
      </c>
      <c r="C273" s="4" t="s">
        <v>29</v>
      </c>
      <c r="D273" s="4" t="s">
        <v>14</v>
      </c>
      <c r="E273" s="4" t="s">
        <v>20</v>
      </c>
      <c r="F273" s="4" t="s">
        <v>12</v>
      </c>
      <c r="G273" s="4">
        <v>71</v>
      </c>
      <c r="H273" s="4">
        <v>76</v>
      </c>
      <c r="I273" s="4">
        <v>70</v>
      </c>
      <c r="J273" t="str">
        <f t="shared" si="12"/>
        <v>FALSE</v>
      </c>
      <c r="K273" t="str">
        <f t="shared" si="13"/>
        <v>B</v>
      </c>
      <c r="L273" t="str">
        <f t="shared" si="14"/>
        <v>In Progress</v>
      </c>
    </row>
    <row r="274" spans="2:12" x14ac:dyDescent="0.3">
      <c r="B274" s="3" t="s">
        <v>17</v>
      </c>
      <c r="C274" s="4" t="s">
        <v>13</v>
      </c>
      <c r="D274" s="4" t="s">
        <v>10</v>
      </c>
      <c r="E274" s="4" t="s">
        <v>11</v>
      </c>
      <c r="F274" s="4" t="s">
        <v>12</v>
      </c>
      <c r="G274" s="4">
        <v>69</v>
      </c>
      <c r="H274" s="4">
        <v>63</v>
      </c>
      <c r="I274" s="4">
        <v>61</v>
      </c>
      <c r="J274" t="str">
        <f t="shared" si="12"/>
        <v>FALSE</v>
      </c>
      <c r="K274" t="str">
        <f t="shared" si="13"/>
        <v>B</v>
      </c>
      <c r="L274" t="str">
        <f t="shared" si="14"/>
        <v>In Progress</v>
      </c>
    </row>
    <row r="275" spans="2:12" x14ac:dyDescent="0.3">
      <c r="B275" s="3" t="s">
        <v>17</v>
      </c>
      <c r="C275" s="4" t="s">
        <v>13</v>
      </c>
      <c r="D275" s="4" t="s">
        <v>14</v>
      </c>
      <c r="E275" s="4" t="s">
        <v>11</v>
      </c>
      <c r="F275" s="4" t="s">
        <v>12</v>
      </c>
      <c r="G275" s="4">
        <v>58</v>
      </c>
      <c r="H275" s="4">
        <v>49</v>
      </c>
      <c r="I275" s="4">
        <v>42</v>
      </c>
      <c r="J275" t="str">
        <f t="shared" si="12"/>
        <v>FALSE</v>
      </c>
      <c r="K275" t="str">
        <f t="shared" si="13"/>
        <v>B</v>
      </c>
      <c r="L275" t="str">
        <f t="shared" si="14"/>
        <v>In Progress</v>
      </c>
    </row>
    <row r="276" spans="2:12" x14ac:dyDescent="0.3">
      <c r="B276" s="3" t="s">
        <v>8</v>
      </c>
      <c r="C276" s="4" t="s">
        <v>21</v>
      </c>
      <c r="D276" s="4" t="s">
        <v>19</v>
      </c>
      <c r="E276" s="4" t="s">
        <v>20</v>
      </c>
      <c r="F276" s="4" t="s">
        <v>12</v>
      </c>
      <c r="G276" s="4">
        <v>47</v>
      </c>
      <c r="H276" s="4">
        <v>53</v>
      </c>
      <c r="I276" s="4">
        <v>58</v>
      </c>
      <c r="J276" t="str">
        <f t="shared" si="12"/>
        <v>FALSE</v>
      </c>
      <c r="K276" t="str">
        <f t="shared" si="13"/>
        <v>B</v>
      </c>
      <c r="L276" t="str">
        <f t="shared" si="14"/>
        <v>In Progress</v>
      </c>
    </row>
    <row r="277" spans="2:12" x14ac:dyDescent="0.3">
      <c r="B277" s="3" t="s">
        <v>8</v>
      </c>
      <c r="C277" s="4" t="s">
        <v>21</v>
      </c>
      <c r="D277" s="4" t="s">
        <v>14</v>
      </c>
      <c r="E277" s="4" t="s">
        <v>11</v>
      </c>
      <c r="F277" s="4" t="s">
        <v>12</v>
      </c>
      <c r="G277" s="4">
        <v>65</v>
      </c>
      <c r="H277" s="4">
        <v>70</v>
      </c>
      <c r="I277" s="4">
        <v>71</v>
      </c>
      <c r="J277" t="str">
        <f t="shared" si="12"/>
        <v>FALSE</v>
      </c>
      <c r="K277" t="str">
        <f t="shared" si="13"/>
        <v>B</v>
      </c>
      <c r="L277" t="str">
        <f t="shared" si="14"/>
        <v>In Progress</v>
      </c>
    </row>
    <row r="278" spans="2:12" x14ac:dyDescent="0.3">
      <c r="B278" s="3" t="s">
        <v>17</v>
      </c>
      <c r="C278" s="4" t="s">
        <v>9</v>
      </c>
      <c r="D278" s="4" t="s">
        <v>14</v>
      </c>
      <c r="E278" s="4" t="s">
        <v>11</v>
      </c>
      <c r="F278" s="4" t="s">
        <v>15</v>
      </c>
      <c r="G278" s="4">
        <v>88</v>
      </c>
      <c r="H278" s="4">
        <v>85</v>
      </c>
      <c r="I278" s="4">
        <v>76</v>
      </c>
      <c r="J278" t="str">
        <f t="shared" si="12"/>
        <v>FALSE</v>
      </c>
      <c r="K278" t="str">
        <f t="shared" si="13"/>
        <v>A</v>
      </c>
      <c r="L278" t="str">
        <f t="shared" si="14"/>
        <v>In Progress</v>
      </c>
    </row>
    <row r="279" spans="2:12" x14ac:dyDescent="0.3">
      <c r="B279" s="3" t="s">
        <v>17</v>
      </c>
      <c r="C279" s="4" t="s">
        <v>13</v>
      </c>
      <c r="D279" s="4" t="s">
        <v>10</v>
      </c>
      <c r="E279" s="4" t="s">
        <v>11</v>
      </c>
      <c r="F279" s="4" t="s">
        <v>12</v>
      </c>
      <c r="G279" s="4">
        <v>83</v>
      </c>
      <c r="H279" s="4">
        <v>78</v>
      </c>
      <c r="I279" s="4">
        <v>73</v>
      </c>
      <c r="J279" t="str">
        <f t="shared" si="12"/>
        <v>FALSE</v>
      </c>
      <c r="K279" t="str">
        <f t="shared" si="13"/>
        <v>B</v>
      </c>
      <c r="L279" t="str">
        <f t="shared" si="14"/>
        <v>In Progress</v>
      </c>
    </row>
    <row r="280" spans="2:12" x14ac:dyDescent="0.3">
      <c r="B280" s="3" t="s">
        <v>8</v>
      </c>
      <c r="C280" s="4" t="s">
        <v>13</v>
      </c>
      <c r="D280" s="4" t="s">
        <v>23</v>
      </c>
      <c r="E280" s="4" t="s">
        <v>11</v>
      </c>
      <c r="F280" s="4" t="s">
        <v>15</v>
      </c>
      <c r="G280" s="4">
        <v>85</v>
      </c>
      <c r="H280" s="4">
        <v>92</v>
      </c>
      <c r="I280" s="4">
        <v>93</v>
      </c>
      <c r="J280" t="str">
        <f t="shared" si="12"/>
        <v>FALSE</v>
      </c>
      <c r="K280" t="str">
        <f t="shared" si="13"/>
        <v>A</v>
      </c>
      <c r="L280" t="str">
        <f t="shared" si="14"/>
        <v>In Progress</v>
      </c>
    </row>
    <row r="281" spans="2:12" x14ac:dyDescent="0.3">
      <c r="B281" s="3" t="s">
        <v>8</v>
      </c>
      <c r="C281" s="4" t="s">
        <v>29</v>
      </c>
      <c r="D281" s="4" t="s">
        <v>22</v>
      </c>
      <c r="E281" s="4" t="s">
        <v>11</v>
      </c>
      <c r="F281" s="4" t="s">
        <v>15</v>
      </c>
      <c r="G281" s="4">
        <v>59</v>
      </c>
      <c r="H281" s="4">
        <v>63</v>
      </c>
      <c r="I281" s="4">
        <v>75</v>
      </c>
      <c r="J281" t="str">
        <f t="shared" si="12"/>
        <v>FALSE</v>
      </c>
      <c r="K281" t="str">
        <f t="shared" si="13"/>
        <v>B</v>
      </c>
      <c r="L281" t="str">
        <f t="shared" si="14"/>
        <v>In Progress</v>
      </c>
    </row>
    <row r="282" spans="2:12" x14ac:dyDescent="0.3">
      <c r="B282" s="3" t="s">
        <v>8</v>
      </c>
      <c r="C282" s="4" t="s">
        <v>13</v>
      </c>
      <c r="D282" s="4" t="s">
        <v>23</v>
      </c>
      <c r="E282" s="4" t="s">
        <v>20</v>
      </c>
      <c r="F282" s="4" t="s">
        <v>12</v>
      </c>
      <c r="G282" s="4">
        <v>65</v>
      </c>
      <c r="H282" s="4">
        <v>86</v>
      </c>
      <c r="I282" s="4">
        <v>80</v>
      </c>
      <c r="J282" t="str">
        <f t="shared" si="12"/>
        <v>FALSE</v>
      </c>
      <c r="K282" t="str">
        <f t="shared" si="13"/>
        <v>B</v>
      </c>
      <c r="L282" t="str">
        <f t="shared" si="14"/>
        <v>In Progress</v>
      </c>
    </row>
    <row r="283" spans="2:12" x14ac:dyDescent="0.3">
      <c r="B283" s="3" t="s">
        <v>17</v>
      </c>
      <c r="C283" s="4" t="s">
        <v>9</v>
      </c>
      <c r="D283" s="4" t="s">
        <v>10</v>
      </c>
      <c r="E283" s="4" t="s">
        <v>20</v>
      </c>
      <c r="F283" s="4" t="s">
        <v>12</v>
      </c>
      <c r="G283" s="4">
        <v>73</v>
      </c>
      <c r="H283" s="4">
        <v>56</v>
      </c>
      <c r="I283" s="4">
        <v>57</v>
      </c>
      <c r="J283" t="str">
        <f t="shared" si="12"/>
        <v>FALSE</v>
      </c>
      <c r="K283" t="str">
        <f t="shared" si="13"/>
        <v>B</v>
      </c>
      <c r="L283" t="str">
        <f t="shared" si="14"/>
        <v>In Progress</v>
      </c>
    </row>
    <row r="284" spans="2:12" x14ac:dyDescent="0.3">
      <c r="B284" s="3" t="s">
        <v>17</v>
      </c>
      <c r="C284" s="4" t="s">
        <v>21</v>
      </c>
      <c r="D284" s="4" t="s">
        <v>22</v>
      </c>
      <c r="E284" s="4" t="s">
        <v>11</v>
      </c>
      <c r="F284" s="4" t="s">
        <v>12</v>
      </c>
      <c r="G284" s="4">
        <v>53</v>
      </c>
      <c r="H284" s="4">
        <v>52</v>
      </c>
      <c r="I284" s="4">
        <v>42</v>
      </c>
      <c r="J284" t="str">
        <f t="shared" si="12"/>
        <v>FALSE</v>
      </c>
      <c r="K284" t="str">
        <f t="shared" si="13"/>
        <v>B</v>
      </c>
      <c r="L284" t="str">
        <f t="shared" si="14"/>
        <v>In Progress</v>
      </c>
    </row>
    <row r="285" spans="2:12" x14ac:dyDescent="0.3">
      <c r="B285" s="3" t="s">
        <v>17</v>
      </c>
      <c r="C285" s="4" t="s">
        <v>21</v>
      </c>
      <c r="D285" s="4" t="s">
        <v>22</v>
      </c>
      <c r="E285" s="4" t="s">
        <v>11</v>
      </c>
      <c r="F285" s="4" t="s">
        <v>12</v>
      </c>
      <c r="G285" s="4">
        <v>45</v>
      </c>
      <c r="H285" s="4">
        <v>48</v>
      </c>
      <c r="I285" s="4">
        <v>46</v>
      </c>
      <c r="J285" t="str">
        <f t="shared" si="12"/>
        <v>FALSE</v>
      </c>
      <c r="K285" t="str">
        <f t="shared" si="13"/>
        <v>B</v>
      </c>
      <c r="L285" t="str">
        <f t="shared" si="14"/>
        <v>In Progress</v>
      </c>
    </row>
    <row r="286" spans="2:12" x14ac:dyDescent="0.3">
      <c r="B286" s="3" t="s">
        <v>8</v>
      </c>
      <c r="C286" s="4" t="s">
        <v>21</v>
      </c>
      <c r="D286" s="4" t="s">
        <v>10</v>
      </c>
      <c r="E286" s="4" t="s">
        <v>20</v>
      </c>
      <c r="F286" s="4" t="s">
        <v>12</v>
      </c>
      <c r="G286" s="4">
        <v>73</v>
      </c>
      <c r="H286" s="4">
        <v>79</v>
      </c>
      <c r="I286" s="4">
        <v>84</v>
      </c>
      <c r="J286" t="str">
        <f t="shared" si="12"/>
        <v>FALSE</v>
      </c>
      <c r="K286" t="str">
        <f t="shared" si="13"/>
        <v>B</v>
      </c>
      <c r="L286" t="str">
        <f t="shared" si="14"/>
        <v>In Progress</v>
      </c>
    </row>
    <row r="287" spans="2:12" x14ac:dyDescent="0.3">
      <c r="B287" s="3" t="s">
        <v>8</v>
      </c>
      <c r="C287" s="4" t="s">
        <v>21</v>
      </c>
      <c r="D287" s="4" t="s">
        <v>14</v>
      </c>
      <c r="E287" s="4" t="s">
        <v>20</v>
      </c>
      <c r="F287" s="4" t="s">
        <v>15</v>
      </c>
      <c r="G287" s="4">
        <v>70</v>
      </c>
      <c r="H287" s="4">
        <v>78</v>
      </c>
      <c r="I287" s="4">
        <v>78</v>
      </c>
      <c r="J287" t="str">
        <f t="shared" si="12"/>
        <v>FALSE</v>
      </c>
      <c r="K287" t="str">
        <f t="shared" si="13"/>
        <v>B</v>
      </c>
      <c r="L287" t="str">
        <f t="shared" si="14"/>
        <v>In Progress</v>
      </c>
    </row>
    <row r="288" spans="2:12" x14ac:dyDescent="0.3">
      <c r="B288" s="3" t="s">
        <v>8</v>
      </c>
      <c r="C288" s="4" t="s">
        <v>9</v>
      </c>
      <c r="D288" s="4" t="s">
        <v>23</v>
      </c>
      <c r="E288" s="4" t="s">
        <v>11</v>
      </c>
      <c r="F288" s="4" t="s">
        <v>12</v>
      </c>
      <c r="G288" s="4">
        <v>37</v>
      </c>
      <c r="H288" s="4">
        <v>46</v>
      </c>
      <c r="I288" s="4">
        <v>46</v>
      </c>
      <c r="J288" t="str">
        <f t="shared" si="12"/>
        <v>FALSE</v>
      </c>
      <c r="K288" t="str">
        <f t="shared" si="13"/>
        <v>B</v>
      </c>
      <c r="L288" t="str">
        <f t="shared" si="14"/>
        <v>In Progress</v>
      </c>
    </row>
    <row r="289" spans="2:12" x14ac:dyDescent="0.3">
      <c r="B289" s="3" t="s">
        <v>17</v>
      </c>
      <c r="C289" s="4" t="s">
        <v>9</v>
      </c>
      <c r="D289" s="4" t="s">
        <v>19</v>
      </c>
      <c r="E289" s="4" t="s">
        <v>11</v>
      </c>
      <c r="F289" s="4" t="s">
        <v>15</v>
      </c>
      <c r="G289" s="4">
        <v>81</v>
      </c>
      <c r="H289" s="4">
        <v>82</v>
      </c>
      <c r="I289" s="4">
        <v>82</v>
      </c>
      <c r="J289" t="str">
        <f t="shared" si="12"/>
        <v>FALSE</v>
      </c>
      <c r="K289" t="str">
        <f t="shared" si="13"/>
        <v>A</v>
      </c>
      <c r="L289" t="str">
        <f t="shared" si="14"/>
        <v>In Progress</v>
      </c>
    </row>
    <row r="290" spans="2:12" x14ac:dyDescent="0.3">
      <c r="B290" s="3" t="s">
        <v>17</v>
      </c>
      <c r="C290" s="4" t="s">
        <v>29</v>
      </c>
      <c r="D290" s="4" t="s">
        <v>19</v>
      </c>
      <c r="E290" s="4" t="s">
        <v>11</v>
      </c>
      <c r="F290" s="4" t="s">
        <v>15</v>
      </c>
      <c r="G290" s="4">
        <v>97</v>
      </c>
      <c r="H290" s="4">
        <v>82</v>
      </c>
      <c r="I290" s="4">
        <v>88</v>
      </c>
      <c r="J290" t="str">
        <f t="shared" si="12"/>
        <v>FALSE</v>
      </c>
      <c r="K290" t="str">
        <f t="shared" si="13"/>
        <v>A</v>
      </c>
      <c r="L290" t="str">
        <f t="shared" si="14"/>
        <v>In Progress</v>
      </c>
    </row>
    <row r="291" spans="2:12" x14ac:dyDescent="0.3">
      <c r="B291" s="3" t="s">
        <v>8</v>
      </c>
      <c r="C291" s="4" t="s">
        <v>9</v>
      </c>
      <c r="D291" s="4" t="s">
        <v>23</v>
      </c>
      <c r="E291" s="4" t="s">
        <v>11</v>
      </c>
      <c r="F291" s="4" t="s">
        <v>12</v>
      </c>
      <c r="G291" s="4">
        <v>67</v>
      </c>
      <c r="H291" s="4">
        <v>89</v>
      </c>
      <c r="I291" s="4">
        <v>82</v>
      </c>
      <c r="J291" t="str">
        <f t="shared" si="12"/>
        <v>FALSE</v>
      </c>
      <c r="K291" t="str">
        <f t="shared" si="13"/>
        <v>B</v>
      </c>
      <c r="L291" t="str">
        <f t="shared" si="14"/>
        <v>In Progress</v>
      </c>
    </row>
    <row r="292" spans="2:12" x14ac:dyDescent="0.3">
      <c r="B292" s="3" t="s">
        <v>17</v>
      </c>
      <c r="C292" s="4" t="s">
        <v>9</v>
      </c>
      <c r="D292" s="4" t="s">
        <v>10</v>
      </c>
      <c r="E292" s="4" t="s">
        <v>20</v>
      </c>
      <c r="F292" s="4" t="s">
        <v>12</v>
      </c>
      <c r="G292" s="4">
        <v>88</v>
      </c>
      <c r="H292" s="4">
        <v>75</v>
      </c>
      <c r="I292" s="4">
        <v>76</v>
      </c>
      <c r="J292" t="str">
        <f t="shared" si="12"/>
        <v>FALSE</v>
      </c>
      <c r="K292" t="str">
        <f t="shared" si="13"/>
        <v>B</v>
      </c>
      <c r="L292" t="str">
        <f t="shared" si="14"/>
        <v>In Progress</v>
      </c>
    </row>
    <row r="293" spans="2:12" x14ac:dyDescent="0.3">
      <c r="B293" s="3" t="s">
        <v>17</v>
      </c>
      <c r="C293" s="4" t="s">
        <v>29</v>
      </c>
      <c r="D293" s="4" t="s">
        <v>23</v>
      </c>
      <c r="E293" s="4" t="s">
        <v>11</v>
      </c>
      <c r="F293" s="4" t="s">
        <v>15</v>
      </c>
      <c r="G293" s="4">
        <v>77</v>
      </c>
      <c r="H293" s="4">
        <v>76</v>
      </c>
      <c r="I293" s="4">
        <v>77</v>
      </c>
      <c r="J293" t="str">
        <f t="shared" si="12"/>
        <v>FALSE</v>
      </c>
      <c r="K293" t="str">
        <f t="shared" si="13"/>
        <v>A</v>
      </c>
      <c r="L293" t="str">
        <f t="shared" si="14"/>
        <v>In Progress</v>
      </c>
    </row>
    <row r="294" spans="2:12" x14ac:dyDescent="0.3">
      <c r="B294" s="3" t="s">
        <v>17</v>
      </c>
      <c r="C294" s="4" t="s">
        <v>13</v>
      </c>
      <c r="D294" s="4" t="s">
        <v>19</v>
      </c>
      <c r="E294" s="4" t="s">
        <v>11</v>
      </c>
      <c r="F294" s="4" t="s">
        <v>12</v>
      </c>
      <c r="G294" s="4">
        <v>76</v>
      </c>
      <c r="H294" s="4">
        <v>70</v>
      </c>
      <c r="I294" s="4">
        <v>68</v>
      </c>
      <c r="J294" t="str">
        <f t="shared" si="12"/>
        <v>FALSE</v>
      </c>
      <c r="K294" t="str">
        <f t="shared" si="13"/>
        <v>B</v>
      </c>
      <c r="L294" t="str">
        <f t="shared" si="14"/>
        <v>In Progress</v>
      </c>
    </row>
    <row r="295" spans="2:12" x14ac:dyDescent="0.3">
      <c r="B295" s="3" t="s">
        <v>17</v>
      </c>
      <c r="C295" s="4" t="s">
        <v>21</v>
      </c>
      <c r="D295" s="4" t="s">
        <v>23</v>
      </c>
      <c r="E295" s="4" t="s">
        <v>11</v>
      </c>
      <c r="F295" s="4" t="s">
        <v>12</v>
      </c>
      <c r="G295" s="4">
        <v>86</v>
      </c>
      <c r="H295" s="4">
        <v>73</v>
      </c>
      <c r="I295" s="4">
        <v>70</v>
      </c>
      <c r="J295" t="str">
        <f t="shared" si="12"/>
        <v>FALSE</v>
      </c>
      <c r="K295" t="str">
        <f t="shared" si="13"/>
        <v>B</v>
      </c>
      <c r="L295" t="str">
        <f t="shared" si="14"/>
        <v>In Progress</v>
      </c>
    </row>
    <row r="296" spans="2:12" x14ac:dyDescent="0.3">
      <c r="B296" s="3" t="s">
        <v>17</v>
      </c>
      <c r="C296" s="4" t="s">
        <v>13</v>
      </c>
      <c r="D296" s="4" t="s">
        <v>23</v>
      </c>
      <c r="E296" s="4" t="s">
        <v>11</v>
      </c>
      <c r="F296" s="4" t="s">
        <v>15</v>
      </c>
      <c r="G296" s="4">
        <v>63</v>
      </c>
      <c r="H296" s="4">
        <v>60</v>
      </c>
      <c r="I296" s="4">
        <v>57</v>
      </c>
      <c r="J296" t="str">
        <f t="shared" si="12"/>
        <v>FALSE</v>
      </c>
      <c r="K296" t="str">
        <f t="shared" si="13"/>
        <v>B</v>
      </c>
      <c r="L296" t="str">
        <f t="shared" si="14"/>
        <v>In Progress</v>
      </c>
    </row>
    <row r="297" spans="2:12" x14ac:dyDescent="0.3">
      <c r="B297" s="3" t="s">
        <v>8</v>
      </c>
      <c r="C297" s="4" t="s">
        <v>29</v>
      </c>
      <c r="D297" s="4" t="s">
        <v>10</v>
      </c>
      <c r="E297" s="4" t="s">
        <v>11</v>
      </c>
      <c r="F297" s="4" t="s">
        <v>12</v>
      </c>
      <c r="G297" s="4">
        <v>65</v>
      </c>
      <c r="H297" s="4">
        <v>73</v>
      </c>
      <c r="I297" s="4">
        <v>75</v>
      </c>
      <c r="J297" t="str">
        <f t="shared" si="12"/>
        <v>FALSE</v>
      </c>
      <c r="K297" t="str">
        <f t="shared" si="13"/>
        <v>B</v>
      </c>
      <c r="L297" t="str">
        <f t="shared" si="14"/>
        <v>In Progress</v>
      </c>
    </row>
    <row r="298" spans="2:12" x14ac:dyDescent="0.3">
      <c r="B298" s="3" t="s">
        <v>17</v>
      </c>
      <c r="C298" s="4" t="s">
        <v>21</v>
      </c>
      <c r="D298" s="4" t="s">
        <v>22</v>
      </c>
      <c r="E298" s="4" t="s">
        <v>20</v>
      </c>
      <c r="F298" s="4" t="s">
        <v>15</v>
      </c>
      <c r="G298" s="4">
        <v>78</v>
      </c>
      <c r="H298" s="4">
        <v>77</v>
      </c>
      <c r="I298" s="4">
        <v>80</v>
      </c>
      <c r="J298" t="str">
        <f t="shared" si="12"/>
        <v>FALSE</v>
      </c>
      <c r="K298" t="str">
        <f t="shared" si="13"/>
        <v>A</v>
      </c>
      <c r="L298" t="str">
        <f t="shared" si="14"/>
        <v>In Progress</v>
      </c>
    </row>
    <row r="299" spans="2:12" x14ac:dyDescent="0.3">
      <c r="B299" s="3" t="s">
        <v>17</v>
      </c>
      <c r="C299" s="4" t="s">
        <v>9</v>
      </c>
      <c r="D299" s="4" t="s">
        <v>19</v>
      </c>
      <c r="E299" s="4" t="s">
        <v>20</v>
      </c>
      <c r="F299" s="4" t="s">
        <v>12</v>
      </c>
      <c r="G299" s="4">
        <v>67</v>
      </c>
      <c r="H299" s="4">
        <v>62</v>
      </c>
      <c r="I299" s="4">
        <v>60</v>
      </c>
      <c r="J299" t="str">
        <f t="shared" si="12"/>
        <v>FALSE</v>
      </c>
      <c r="K299" t="str">
        <f t="shared" si="13"/>
        <v>B</v>
      </c>
      <c r="L299" t="str">
        <f t="shared" si="14"/>
        <v>In Progress</v>
      </c>
    </row>
    <row r="300" spans="2:12" x14ac:dyDescent="0.3">
      <c r="B300" s="3" t="s">
        <v>17</v>
      </c>
      <c r="C300" s="4" t="s">
        <v>18</v>
      </c>
      <c r="D300" s="4" t="s">
        <v>23</v>
      </c>
      <c r="E300" s="4" t="s">
        <v>11</v>
      </c>
      <c r="F300" s="4" t="s">
        <v>15</v>
      </c>
      <c r="G300" s="4">
        <v>46</v>
      </c>
      <c r="H300" s="4">
        <v>41</v>
      </c>
      <c r="I300" s="4">
        <v>43</v>
      </c>
      <c r="J300" t="str">
        <f t="shared" si="12"/>
        <v>FALSE</v>
      </c>
      <c r="K300" t="str">
        <f t="shared" si="13"/>
        <v>B</v>
      </c>
      <c r="L300" t="str">
        <f t="shared" si="14"/>
        <v>In Progress</v>
      </c>
    </row>
    <row r="301" spans="2:12" x14ac:dyDescent="0.3">
      <c r="B301" s="3" t="s">
        <v>17</v>
      </c>
      <c r="C301" s="4" t="s">
        <v>29</v>
      </c>
      <c r="D301" s="4" t="s">
        <v>19</v>
      </c>
      <c r="E301" s="4" t="s">
        <v>11</v>
      </c>
      <c r="F301" s="4" t="s">
        <v>15</v>
      </c>
      <c r="G301" s="4">
        <v>71</v>
      </c>
      <c r="H301" s="4">
        <v>74</v>
      </c>
      <c r="I301" s="4">
        <v>68</v>
      </c>
      <c r="J301" t="str">
        <f t="shared" si="12"/>
        <v>FALSE</v>
      </c>
      <c r="K301" t="str">
        <f t="shared" si="13"/>
        <v>B</v>
      </c>
      <c r="L301" t="str">
        <f t="shared" si="14"/>
        <v>In Progress</v>
      </c>
    </row>
    <row r="302" spans="2:12" x14ac:dyDescent="0.3">
      <c r="B302" s="3" t="s">
        <v>17</v>
      </c>
      <c r="C302" s="4" t="s">
        <v>13</v>
      </c>
      <c r="D302" s="4" t="s">
        <v>22</v>
      </c>
      <c r="E302" s="4" t="s">
        <v>20</v>
      </c>
      <c r="F302" s="4" t="s">
        <v>15</v>
      </c>
      <c r="G302" s="4">
        <v>40</v>
      </c>
      <c r="H302" s="4">
        <v>46</v>
      </c>
      <c r="I302" s="4">
        <v>50</v>
      </c>
      <c r="J302" t="str">
        <f t="shared" si="12"/>
        <v>FALSE</v>
      </c>
      <c r="K302" t="str">
        <f t="shared" si="13"/>
        <v>B</v>
      </c>
      <c r="L302" t="str">
        <f t="shared" si="14"/>
        <v>In Progress</v>
      </c>
    </row>
    <row r="303" spans="2:12" x14ac:dyDescent="0.3">
      <c r="B303" s="3" t="s">
        <v>17</v>
      </c>
      <c r="C303" s="4" t="s">
        <v>21</v>
      </c>
      <c r="D303" s="4" t="s">
        <v>19</v>
      </c>
      <c r="E303" s="4" t="s">
        <v>20</v>
      </c>
      <c r="F303" s="4" t="s">
        <v>12</v>
      </c>
      <c r="G303" s="4">
        <v>90</v>
      </c>
      <c r="H303" s="4">
        <v>87</v>
      </c>
      <c r="I303" s="4">
        <v>75</v>
      </c>
      <c r="J303" t="str">
        <f t="shared" si="12"/>
        <v>FALSE</v>
      </c>
      <c r="K303" t="str">
        <f t="shared" si="13"/>
        <v>B</v>
      </c>
      <c r="L303" t="str">
        <f t="shared" si="14"/>
        <v>In Progress</v>
      </c>
    </row>
    <row r="304" spans="2:12" x14ac:dyDescent="0.3">
      <c r="B304" s="3" t="s">
        <v>17</v>
      </c>
      <c r="C304" s="4" t="s">
        <v>18</v>
      </c>
      <c r="D304" s="4" t="s">
        <v>14</v>
      </c>
      <c r="E304" s="4" t="s">
        <v>20</v>
      </c>
      <c r="F304" s="4" t="s">
        <v>15</v>
      </c>
      <c r="G304" s="4">
        <v>81</v>
      </c>
      <c r="H304" s="4">
        <v>78</v>
      </c>
      <c r="I304" s="4">
        <v>81</v>
      </c>
      <c r="J304" t="str">
        <f t="shared" si="12"/>
        <v>FALSE</v>
      </c>
      <c r="K304" t="str">
        <f t="shared" si="13"/>
        <v>A</v>
      </c>
      <c r="L304" t="str">
        <f t="shared" si="14"/>
        <v>In Progress</v>
      </c>
    </row>
    <row r="305" spans="2:12" x14ac:dyDescent="0.3">
      <c r="B305" s="3" t="s">
        <v>17</v>
      </c>
      <c r="C305" s="4" t="s">
        <v>21</v>
      </c>
      <c r="D305" s="4" t="s">
        <v>23</v>
      </c>
      <c r="E305" s="4" t="s">
        <v>20</v>
      </c>
      <c r="F305" s="4" t="s">
        <v>12</v>
      </c>
      <c r="G305" s="4">
        <v>56</v>
      </c>
      <c r="H305" s="4">
        <v>54</v>
      </c>
      <c r="I305" s="4">
        <v>52</v>
      </c>
      <c r="J305" t="str">
        <f t="shared" si="12"/>
        <v>FALSE</v>
      </c>
      <c r="K305" t="str">
        <f t="shared" si="13"/>
        <v>B</v>
      </c>
      <c r="L305" t="str">
        <f t="shared" si="14"/>
        <v>In Progress</v>
      </c>
    </row>
    <row r="306" spans="2:12" x14ac:dyDescent="0.3">
      <c r="B306" s="3" t="s">
        <v>8</v>
      </c>
      <c r="C306" s="4" t="s">
        <v>13</v>
      </c>
      <c r="D306" s="4" t="s">
        <v>19</v>
      </c>
      <c r="E306" s="4" t="s">
        <v>11</v>
      </c>
      <c r="F306" s="4" t="s">
        <v>15</v>
      </c>
      <c r="G306" s="4">
        <v>67</v>
      </c>
      <c r="H306" s="4">
        <v>84</v>
      </c>
      <c r="I306" s="4">
        <v>81</v>
      </c>
      <c r="J306" t="str">
        <f t="shared" si="12"/>
        <v>FALSE</v>
      </c>
      <c r="K306" t="str">
        <f t="shared" si="13"/>
        <v>B</v>
      </c>
      <c r="L306" t="str">
        <f t="shared" si="14"/>
        <v>In Progress</v>
      </c>
    </row>
    <row r="307" spans="2:12" x14ac:dyDescent="0.3">
      <c r="B307" s="3" t="s">
        <v>17</v>
      </c>
      <c r="C307" s="4" t="s">
        <v>9</v>
      </c>
      <c r="D307" s="4" t="s">
        <v>19</v>
      </c>
      <c r="E307" s="4" t="s">
        <v>11</v>
      </c>
      <c r="F307" s="4" t="s">
        <v>12</v>
      </c>
      <c r="G307" s="4">
        <v>80</v>
      </c>
      <c r="H307" s="4">
        <v>76</v>
      </c>
      <c r="I307" s="4">
        <v>64</v>
      </c>
      <c r="J307" t="str">
        <f t="shared" si="12"/>
        <v>FALSE</v>
      </c>
      <c r="K307" t="str">
        <f t="shared" si="13"/>
        <v>B</v>
      </c>
      <c r="L307" t="str">
        <f t="shared" si="14"/>
        <v>In Progress</v>
      </c>
    </row>
    <row r="308" spans="2:12" x14ac:dyDescent="0.3">
      <c r="B308" s="3" t="s">
        <v>8</v>
      </c>
      <c r="C308" s="4" t="s">
        <v>13</v>
      </c>
      <c r="D308" s="4" t="s">
        <v>19</v>
      </c>
      <c r="E308" s="4" t="s">
        <v>11</v>
      </c>
      <c r="F308" s="4" t="s">
        <v>15</v>
      </c>
      <c r="G308" s="4">
        <v>74</v>
      </c>
      <c r="H308" s="4">
        <v>75</v>
      </c>
      <c r="I308" s="4">
        <v>83</v>
      </c>
      <c r="J308" t="str">
        <f t="shared" si="12"/>
        <v>FALSE</v>
      </c>
      <c r="K308" t="str">
        <f t="shared" si="13"/>
        <v>B</v>
      </c>
      <c r="L308" t="str">
        <f t="shared" si="14"/>
        <v>In Progress</v>
      </c>
    </row>
    <row r="309" spans="2:12" x14ac:dyDescent="0.3">
      <c r="B309" s="3" t="s">
        <v>17</v>
      </c>
      <c r="C309" s="4" t="s">
        <v>18</v>
      </c>
      <c r="D309" s="4" t="s">
        <v>14</v>
      </c>
      <c r="E309" s="4" t="s">
        <v>11</v>
      </c>
      <c r="F309" s="4" t="s">
        <v>12</v>
      </c>
      <c r="G309" s="4">
        <v>69</v>
      </c>
      <c r="H309" s="4">
        <v>67</v>
      </c>
      <c r="I309" s="4">
        <v>69</v>
      </c>
      <c r="J309" t="str">
        <f t="shared" si="12"/>
        <v>FALSE</v>
      </c>
      <c r="K309" t="str">
        <f t="shared" si="13"/>
        <v>B</v>
      </c>
      <c r="L309" t="str">
        <f t="shared" si="14"/>
        <v>In Progress</v>
      </c>
    </row>
    <row r="310" spans="2:12" x14ac:dyDescent="0.3">
      <c r="B310" s="3" t="s">
        <v>17</v>
      </c>
      <c r="C310" s="4" t="s">
        <v>29</v>
      </c>
      <c r="D310" s="4" t="s">
        <v>14</v>
      </c>
      <c r="E310" s="4" t="s">
        <v>11</v>
      </c>
      <c r="F310" s="4" t="s">
        <v>15</v>
      </c>
      <c r="G310" s="4">
        <v>99</v>
      </c>
      <c r="H310" s="4">
        <v>87</v>
      </c>
      <c r="I310" s="4">
        <v>81</v>
      </c>
      <c r="J310" t="str">
        <f t="shared" si="12"/>
        <v>FALSE</v>
      </c>
      <c r="K310" t="str">
        <f t="shared" si="13"/>
        <v>A</v>
      </c>
      <c r="L310" t="str">
        <f t="shared" si="14"/>
        <v>In Progress</v>
      </c>
    </row>
    <row r="311" spans="2:12" x14ac:dyDescent="0.3">
      <c r="B311" s="3" t="s">
        <v>17</v>
      </c>
      <c r="C311" s="4" t="s">
        <v>13</v>
      </c>
      <c r="D311" s="4" t="s">
        <v>23</v>
      </c>
      <c r="E311" s="4" t="s">
        <v>11</v>
      </c>
      <c r="F311" s="4" t="s">
        <v>12</v>
      </c>
      <c r="G311" s="4">
        <v>51</v>
      </c>
      <c r="H311" s="4">
        <v>52</v>
      </c>
      <c r="I311" s="4">
        <v>44</v>
      </c>
      <c r="J311" t="str">
        <f t="shared" si="12"/>
        <v>FALSE</v>
      </c>
      <c r="K311" t="str">
        <f t="shared" si="13"/>
        <v>B</v>
      </c>
      <c r="L311" t="str">
        <f t="shared" si="14"/>
        <v>In Progress</v>
      </c>
    </row>
    <row r="312" spans="2:12" x14ac:dyDescent="0.3">
      <c r="B312" s="3" t="s">
        <v>8</v>
      </c>
      <c r="C312" s="4" t="s">
        <v>9</v>
      </c>
      <c r="D312" s="4" t="s">
        <v>19</v>
      </c>
      <c r="E312" s="4" t="s">
        <v>20</v>
      </c>
      <c r="F312" s="4" t="s">
        <v>12</v>
      </c>
      <c r="G312" s="4">
        <v>53</v>
      </c>
      <c r="H312" s="4">
        <v>71</v>
      </c>
      <c r="I312" s="4">
        <v>67</v>
      </c>
      <c r="J312" t="str">
        <f t="shared" si="12"/>
        <v>FALSE</v>
      </c>
      <c r="K312" t="str">
        <f t="shared" si="13"/>
        <v>B</v>
      </c>
      <c r="L312" t="str">
        <f t="shared" si="14"/>
        <v>In Progress</v>
      </c>
    </row>
    <row r="313" spans="2:12" x14ac:dyDescent="0.3">
      <c r="B313" s="3" t="s">
        <v>8</v>
      </c>
      <c r="C313" s="4" t="s">
        <v>21</v>
      </c>
      <c r="D313" s="4" t="s">
        <v>22</v>
      </c>
      <c r="E313" s="4" t="s">
        <v>20</v>
      </c>
      <c r="F313" s="4" t="s">
        <v>12</v>
      </c>
      <c r="G313" s="4">
        <v>49</v>
      </c>
      <c r="H313" s="4">
        <v>57</v>
      </c>
      <c r="I313" s="4">
        <v>52</v>
      </c>
      <c r="J313" t="str">
        <f t="shared" si="12"/>
        <v>FALSE</v>
      </c>
      <c r="K313" t="str">
        <f t="shared" si="13"/>
        <v>B</v>
      </c>
      <c r="L313" t="str">
        <f t="shared" si="14"/>
        <v>In Progress</v>
      </c>
    </row>
    <row r="314" spans="2:12" x14ac:dyDescent="0.3">
      <c r="B314" s="3" t="s">
        <v>8</v>
      </c>
      <c r="C314" s="4" t="s">
        <v>9</v>
      </c>
      <c r="D314" s="4" t="s">
        <v>19</v>
      </c>
      <c r="E314" s="4" t="s">
        <v>11</v>
      </c>
      <c r="F314" s="4" t="s">
        <v>12</v>
      </c>
      <c r="G314" s="4">
        <v>73</v>
      </c>
      <c r="H314" s="4">
        <v>76</v>
      </c>
      <c r="I314" s="4">
        <v>80</v>
      </c>
      <c r="J314" t="str">
        <f t="shared" si="12"/>
        <v>FALSE</v>
      </c>
      <c r="K314" t="str">
        <f t="shared" si="13"/>
        <v>B</v>
      </c>
      <c r="L314" t="str">
        <f t="shared" si="14"/>
        <v>In Progress</v>
      </c>
    </row>
    <row r="315" spans="2:12" x14ac:dyDescent="0.3">
      <c r="B315" s="3" t="s">
        <v>17</v>
      </c>
      <c r="C315" s="4" t="s">
        <v>9</v>
      </c>
      <c r="D315" s="4" t="s">
        <v>10</v>
      </c>
      <c r="E315" s="4" t="s">
        <v>11</v>
      </c>
      <c r="F315" s="4" t="s">
        <v>12</v>
      </c>
      <c r="G315" s="4">
        <v>66</v>
      </c>
      <c r="H315" s="4">
        <v>60</v>
      </c>
      <c r="I315" s="4">
        <v>57</v>
      </c>
      <c r="J315" t="str">
        <f t="shared" si="12"/>
        <v>FALSE</v>
      </c>
      <c r="K315" t="str">
        <f t="shared" si="13"/>
        <v>B</v>
      </c>
      <c r="L315" t="str">
        <f t="shared" si="14"/>
        <v>In Progress</v>
      </c>
    </row>
    <row r="316" spans="2:12" x14ac:dyDescent="0.3">
      <c r="B316" s="3" t="s">
        <v>17</v>
      </c>
      <c r="C316" s="4" t="s">
        <v>21</v>
      </c>
      <c r="D316" s="4" t="s">
        <v>10</v>
      </c>
      <c r="E316" s="4" t="s">
        <v>11</v>
      </c>
      <c r="F316" s="4" t="s">
        <v>15</v>
      </c>
      <c r="G316" s="4">
        <v>67</v>
      </c>
      <c r="H316" s="4">
        <v>61</v>
      </c>
      <c r="I316" s="4">
        <v>68</v>
      </c>
      <c r="J316" t="str">
        <f t="shared" si="12"/>
        <v>FALSE</v>
      </c>
      <c r="K316" t="str">
        <f t="shared" si="13"/>
        <v>B</v>
      </c>
      <c r="L316" t="str">
        <f t="shared" si="14"/>
        <v>In Progress</v>
      </c>
    </row>
    <row r="317" spans="2:12" x14ac:dyDescent="0.3">
      <c r="B317" s="3" t="s">
        <v>8</v>
      </c>
      <c r="C317" s="4" t="s">
        <v>13</v>
      </c>
      <c r="D317" s="4" t="s">
        <v>19</v>
      </c>
      <c r="E317" s="4" t="s">
        <v>20</v>
      </c>
      <c r="F317" s="4" t="s">
        <v>15</v>
      </c>
      <c r="G317" s="4">
        <v>68</v>
      </c>
      <c r="H317" s="4">
        <v>67</v>
      </c>
      <c r="I317" s="4">
        <v>69</v>
      </c>
      <c r="J317" t="str">
        <f t="shared" si="12"/>
        <v>FALSE</v>
      </c>
      <c r="K317" t="str">
        <f t="shared" si="13"/>
        <v>B</v>
      </c>
      <c r="L317" t="str">
        <f t="shared" si="14"/>
        <v>In Progress</v>
      </c>
    </row>
    <row r="318" spans="2:12" x14ac:dyDescent="0.3">
      <c r="B318" s="3" t="s">
        <v>8</v>
      </c>
      <c r="C318" s="4" t="s">
        <v>13</v>
      </c>
      <c r="D318" s="4" t="s">
        <v>10</v>
      </c>
      <c r="E318" s="4" t="s">
        <v>11</v>
      </c>
      <c r="F318" s="4" t="s">
        <v>15</v>
      </c>
      <c r="G318" s="4">
        <v>59</v>
      </c>
      <c r="H318" s="4">
        <v>64</v>
      </c>
      <c r="I318" s="4">
        <v>75</v>
      </c>
      <c r="J318" t="str">
        <f t="shared" si="12"/>
        <v>FALSE</v>
      </c>
      <c r="K318" t="str">
        <f t="shared" si="13"/>
        <v>B</v>
      </c>
      <c r="L318" t="str">
        <f t="shared" si="14"/>
        <v>In Progress</v>
      </c>
    </row>
    <row r="319" spans="2:12" x14ac:dyDescent="0.3">
      <c r="B319" s="3" t="s">
        <v>17</v>
      </c>
      <c r="C319" s="4" t="s">
        <v>13</v>
      </c>
      <c r="D319" s="4" t="s">
        <v>22</v>
      </c>
      <c r="E319" s="4" t="s">
        <v>11</v>
      </c>
      <c r="F319" s="4" t="s">
        <v>12</v>
      </c>
      <c r="G319" s="4">
        <v>71</v>
      </c>
      <c r="H319" s="4">
        <v>66</v>
      </c>
      <c r="I319" s="4">
        <v>65</v>
      </c>
      <c r="J319" t="str">
        <f t="shared" si="12"/>
        <v>FALSE</v>
      </c>
      <c r="K319" t="str">
        <f t="shared" si="13"/>
        <v>B</v>
      </c>
      <c r="L319" t="str">
        <f t="shared" si="14"/>
        <v>In Progress</v>
      </c>
    </row>
    <row r="320" spans="2:12" x14ac:dyDescent="0.3">
      <c r="B320" s="3" t="s">
        <v>8</v>
      </c>
      <c r="C320" s="4" t="s">
        <v>21</v>
      </c>
      <c r="D320" s="4" t="s">
        <v>16</v>
      </c>
      <c r="E320" s="4" t="s">
        <v>11</v>
      </c>
      <c r="F320" s="4" t="s">
        <v>15</v>
      </c>
      <c r="G320" s="4">
        <v>77</v>
      </c>
      <c r="H320" s="4">
        <v>82</v>
      </c>
      <c r="I320" s="4">
        <v>91</v>
      </c>
      <c r="J320" t="str">
        <f t="shared" si="12"/>
        <v>FALSE</v>
      </c>
      <c r="K320" t="str">
        <f t="shared" si="13"/>
        <v>A</v>
      </c>
      <c r="L320" t="str">
        <f t="shared" si="14"/>
        <v>In Progress</v>
      </c>
    </row>
    <row r="321" spans="2:12" x14ac:dyDescent="0.3">
      <c r="B321" s="3" t="s">
        <v>17</v>
      </c>
      <c r="C321" s="4" t="s">
        <v>13</v>
      </c>
      <c r="D321" s="4" t="s">
        <v>19</v>
      </c>
      <c r="E321" s="4" t="s">
        <v>11</v>
      </c>
      <c r="F321" s="4" t="s">
        <v>12</v>
      </c>
      <c r="G321" s="4">
        <v>83</v>
      </c>
      <c r="H321" s="4">
        <v>72</v>
      </c>
      <c r="I321" s="4">
        <v>78</v>
      </c>
      <c r="J321" t="str">
        <f t="shared" si="12"/>
        <v>FALSE</v>
      </c>
      <c r="K321" t="str">
        <f t="shared" si="13"/>
        <v>B</v>
      </c>
      <c r="L321" t="str">
        <f t="shared" si="14"/>
        <v>In Progress</v>
      </c>
    </row>
    <row r="322" spans="2:12" x14ac:dyDescent="0.3">
      <c r="B322" s="3" t="s">
        <v>17</v>
      </c>
      <c r="C322" s="4" t="s">
        <v>9</v>
      </c>
      <c r="D322" s="4" t="s">
        <v>10</v>
      </c>
      <c r="E322" s="4" t="s">
        <v>11</v>
      </c>
      <c r="F322" s="4" t="s">
        <v>12</v>
      </c>
      <c r="G322" s="4">
        <v>63</v>
      </c>
      <c r="H322" s="4">
        <v>71</v>
      </c>
      <c r="I322" s="4">
        <v>69</v>
      </c>
      <c r="J322" t="str">
        <f t="shared" si="12"/>
        <v>FALSE</v>
      </c>
      <c r="K322" t="str">
        <f t="shared" si="13"/>
        <v>B</v>
      </c>
      <c r="L322" t="str">
        <f t="shared" si="14"/>
        <v>In Progress</v>
      </c>
    </row>
    <row r="323" spans="2:12" x14ac:dyDescent="0.3">
      <c r="B323" s="3" t="s">
        <v>8</v>
      </c>
      <c r="C323" s="4" t="s">
        <v>21</v>
      </c>
      <c r="D323" s="4" t="s">
        <v>19</v>
      </c>
      <c r="E323" s="4" t="s">
        <v>20</v>
      </c>
      <c r="F323" s="4" t="s">
        <v>12</v>
      </c>
      <c r="G323" s="4">
        <v>56</v>
      </c>
      <c r="H323" s="4">
        <v>65</v>
      </c>
      <c r="I323" s="4">
        <v>63</v>
      </c>
      <c r="J323" t="str">
        <f t="shared" si="12"/>
        <v>FALSE</v>
      </c>
      <c r="K323" t="str">
        <f t="shared" si="13"/>
        <v>B</v>
      </c>
      <c r="L323" t="str">
        <f t="shared" si="14"/>
        <v>In Progress</v>
      </c>
    </row>
    <row r="324" spans="2:12" x14ac:dyDescent="0.3">
      <c r="B324" s="3" t="s">
        <v>8</v>
      </c>
      <c r="C324" s="4" t="s">
        <v>13</v>
      </c>
      <c r="D324" s="4" t="s">
        <v>22</v>
      </c>
      <c r="E324" s="4" t="s">
        <v>20</v>
      </c>
      <c r="F324" s="4" t="s">
        <v>15</v>
      </c>
      <c r="G324" s="4">
        <v>67</v>
      </c>
      <c r="H324" s="4">
        <v>79</v>
      </c>
      <c r="I324" s="4">
        <v>84</v>
      </c>
      <c r="J324" t="str">
        <f t="shared" si="12"/>
        <v>FALSE</v>
      </c>
      <c r="K324" t="str">
        <f t="shared" si="13"/>
        <v>B</v>
      </c>
      <c r="L324" t="str">
        <f t="shared" si="14"/>
        <v>In Progress</v>
      </c>
    </row>
    <row r="325" spans="2:12" x14ac:dyDescent="0.3">
      <c r="B325" s="3" t="s">
        <v>8</v>
      </c>
      <c r="C325" s="4" t="s">
        <v>29</v>
      </c>
      <c r="D325" s="4" t="s">
        <v>22</v>
      </c>
      <c r="E325" s="4" t="s">
        <v>11</v>
      </c>
      <c r="F325" s="4" t="s">
        <v>12</v>
      </c>
      <c r="G325" s="4">
        <v>75</v>
      </c>
      <c r="H325" s="4">
        <v>86</v>
      </c>
      <c r="I325" s="4">
        <v>79</v>
      </c>
      <c r="J325" t="str">
        <f t="shared" ref="J325:J388" si="15">IF(OR((G325&lt;35),(H325&lt;35),(I325&lt;35)),"TRUE","FALSE")</f>
        <v>FALSE</v>
      </c>
      <c r="K325" t="str">
        <f t="shared" ref="K325:K388" si="16">IF(AND(G325&gt;75,H325&gt;75,I325&gt;75),"A",IF(J325="TRUE","C","B"))</f>
        <v>B</v>
      </c>
      <c r="L325" t="str">
        <f t="shared" ref="L325:L388" si="17">IF(AND(F325="none",J325="TRUE"),"Repeat Course", "In Progress")</f>
        <v>In Progress</v>
      </c>
    </row>
    <row r="326" spans="2:12" x14ac:dyDescent="0.3">
      <c r="B326" s="3" t="s">
        <v>8</v>
      </c>
      <c r="C326" s="4" t="s">
        <v>13</v>
      </c>
      <c r="D326" s="4" t="s">
        <v>14</v>
      </c>
      <c r="E326" s="4" t="s">
        <v>11</v>
      </c>
      <c r="F326" s="4" t="s">
        <v>12</v>
      </c>
      <c r="G326" s="4">
        <v>71</v>
      </c>
      <c r="H326" s="4">
        <v>81</v>
      </c>
      <c r="I326" s="4">
        <v>80</v>
      </c>
      <c r="J326" t="str">
        <f t="shared" si="15"/>
        <v>FALSE</v>
      </c>
      <c r="K326" t="str">
        <f t="shared" si="16"/>
        <v>B</v>
      </c>
      <c r="L326" t="str">
        <f t="shared" si="17"/>
        <v>In Progress</v>
      </c>
    </row>
    <row r="327" spans="2:12" x14ac:dyDescent="0.3">
      <c r="B327" s="3" t="s">
        <v>8</v>
      </c>
      <c r="C327" s="4" t="s">
        <v>13</v>
      </c>
      <c r="D327" s="4" t="s">
        <v>23</v>
      </c>
      <c r="E327" s="4" t="s">
        <v>20</v>
      </c>
      <c r="F327" s="4" t="s">
        <v>12</v>
      </c>
      <c r="G327" s="4">
        <v>43</v>
      </c>
      <c r="H327" s="4">
        <v>53</v>
      </c>
      <c r="I327" s="4">
        <v>53</v>
      </c>
      <c r="J327" t="str">
        <f t="shared" si="15"/>
        <v>FALSE</v>
      </c>
      <c r="K327" t="str">
        <f t="shared" si="16"/>
        <v>B</v>
      </c>
      <c r="L327" t="str">
        <f t="shared" si="17"/>
        <v>In Progress</v>
      </c>
    </row>
    <row r="328" spans="2:12" x14ac:dyDescent="0.3">
      <c r="B328" s="3" t="s">
        <v>8</v>
      </c>
      <c r="C328" s="4" t="s">
        <v>13</v>
      </c>
      <c r="D328" s="4" t="s">
        <v>22</v>
      </c>
      <c r="E328" s="4" t="s">
        <v>20</v>
      </c>
      <c r="F328" s="4" t="s">
        <v>12</v>
      </c>
      <c r="G328" s="4">
        <v>41</v>
      </c>
      <c r="H328" s="4">
        <v>46</v>
      </c>
      <c r="I328" s="4">
        <v>43</v>
      </c>
      <c r="J328" t="str">
        <f t="shared" si="15"/>
        <v>FALSE</v>
      </c>
      <c r="K328" t="str">
        <f t="shared" si="16"/>
        <v>B</v>
      </c>
      <c r="L328" t="str">
        <f t="shared" si="17"/>
        <v>In Progress</v>
      </c>
    </row>
    <row r="329" spans="2:12" x14ac:dyDescent="0.3">
      <c r="B329" s="3" t="s">
        <v>8</v>
      </c>
      <c r="C329" s="4" t="s">
        <v>13</v>
      </c>
      <c r="D329" s="4" t="s">
        <v>14</v>
      </c>
      <c r="E329" s="4" t="s">
        <v>11</v>
      </c>
      <c r="F329" s="4" t="s">
        <v>12</v>
      </c>
      <c r="G329" s="4">
        <v>82</v>
      </c>
      <c r="H329" s="4">
        <v>90</v>
      </c>
      <c r="I329" s="4">
        <v>94</v>
      </c>
      <c r="J329" t="str">
        <f t="shared" si="15"/>
        <v>FALSE</v>
      </c>
      <c r="K329" t="str">
        <f t="shared" si="16"/>
        <v>A</v>
      </c>
      <c r="L329" t="str">
        <f t="shared" si="17"/>
        <v>In Progress</v>
      </c>
    </row>
    <row r="330" spans="2:12" x14ac:dyDescent="0.3">
      <c r="B330" s="3" t="s">
        <v>17</v>
      </c>
      <c r="C330" s="4" t="s">
        <v>13</v>
      </c>
      <c r="D330" s="4" t="s">
        <v>14</v>
      </c>
      <c r="E330" s="4" t="s">
        <v>11</v>
      </c>
      <c r="F330" s="4" t="s">
        <v>12</v>
      </c>
      <c r="G330" s="4">
        <v>61</v>
      </c>
      <c r="H330" s="4">
        <v>61</v>
      </c>
      <c r="I330" s="4">
        <v>62</v>
      </c>
      <c r="J330" t="str">
        <f t="shared" si="15"/>
        <v>FALSE</v>
      </c>
      <c r="K330" t="str">
        <f t="shared" si="16"/>
        <v>B</v>
      </c>
      <c r="L330" t="str">
        <f t="shared" si="17"/>
        <v>In Progress</v>
      </c>
    </row>
    <row r="331" spans="2:12" x14ac:dyDescent="0.3">
      <c r="B331" s="3" t="s">
        <v>17</v>
      </c>
      <c r="C331" s="4" t="s">
        <v>18</v>
      </c>
      <c r="D331" s="4" t="s">
        <v>14</v>
      </c>
      <c r="E331" s="4" t="s">
        <v>20</v>
      </c>
      <c r="F331" s="4" t="s">
        <v>12</v>
      </c>
      <c r="G331" s="4">
        <v>28</v>
      </c>
      <c r="H331" s="4">
        <v>23</v>
      </c>
      <c r="I331" s="4">
        <v>19</v>
      </c>
      <c r="J331" t="str">
        <f t="shared" si="15"/>
        <v>TRUE</v>
      </c>
      <c r="K331" t="str">
        <f t="shared" si="16"/>
        <v>C</v>
      </c>
      <c r="L331" t="str">
        <f t="shared" si="17"/>
        <v>Repeat Course</v>
      </c>
    </row>
    <row r="332" spans="2:12" x14ac:dyDescent="0.3">
      <c r="B332" s="3" t="s">
        <v>17</v>
      </c>
      <c r="C332" s="4" t="s">
        <v>13</v>
      </c>
      <c r="D332" s="4" t="s">
        <v>19</v>
      </c>
      <c r="E332" s="4" t="s">
        <v>11</v>
      </c>
      <c r="F332" s="4" t="s">
        <v>15</v>
      </c>
      <c r="G332" s="4">
        <v>82</v>
      </c>
      <c r="H332" s="4">
        <v>75</v>
      </c>
      <c r="I332" s="4">
        <v>77</v>
      </c>
      <c r="J332" t="str">
        <f t="shared" si="15"/>
        <v>FALSE</v>
      </c>
      <c r="K332" t="str">
        <f t="shared" si="16"/>
        <v>B</v>
      </c>
      <c r="L332" t="str">
        <f t="shared" si="17"/>
        <v>In Progress</v>
      </c>
    </row>
    <row r="333" spans="2:12" x14ac:dyDescent="0.3">
      <c r="B333" s="3" t="s">
        <v>8</v>
      </c>
      <c r="C333" s="4" t="s">
        <v>9</v>
      </c>
      <c r="D333" s="4" t="s">
        <v>23</v>
      </c>
      <c r="E333" s="4" t="s">
        <v>11</v>
      </c>
      <c r="F333" s="4" t="s">
        <v>12</v>
      </c>
      <c r="G333" s="4">
        <v>41</v>
      </c>
      <c r="H333" s="4">
        <v>55</v>
      </c>
      <c r="I333" s="4">
        <v>51</v>
      </c>
      <c r="J333" t="str">
        <f t="shared" si="15"/>
        <v>FALSE</v>
      </c>
      <c r="K333" t="str">
        <f t="shared" si="16"/>
        <v>B</v>
      </c>
      <c r="L333" t="str">
        <f t="shared" si="17"/>
        <v>In Progress</v>
      </c>
    </row>
    <row r="334" spans="2:12" x14ac:dyDescent="0.3">
      <c r="B334" s="3" t="s">
        <v>17</v>
      </c>
      <c r="C334" s="4" t="s">
        <v>13</v>
      </c>
      <c r="D334" s="4" t="s">
        <v>22</v>
      </c>
      <c r="E334" s="4" t="s">
        <v>11</v>
      </c>
      <c r="F334" s="4" t="s">
        <v>12</v>
      </c>
      <c r="G334" s="4">
        <v>71</v>
      </c>
      <c r="H334" s="4">
        <v>60</v>
      </c>
      <c r="I334" s="4">
        <v>61</v>
      </c>
      <c r="J334" t="str">
        <f t="shared" si="15"/>
        <v>FALSE</v>
      </c>
      <c r="K334" t="str">
        <f t="shared" si="16"/>
        <v>B</v>
      </c>
      <c r="L334" t="str">
        <f t="shared" si="17"/>
        <v>In Progress</v>
      </c>
    </row>
    <row r="335" spans="2:12" x14ac:dyDescent="0.3">
      <c r="B335" s="3" t="s">
        <v>17</v>
      </c>
      <c r="C335" s="4" t="s">
        <v>13</v>
      </c>
      <c r="D335" s="4" t="s">
        <v>19</v>
      </c>
      <c r="E335" s="4" t="s">
        <v>11</v>
      </c>
      <c r="F335" s="4" t="s">
        <v>12</v>
      </c>
      <c r="G335" s="4">
        <v>47</v>
      </c>
      <c r="H335" s="4">
        <v>37</v>
      </c>
      <c r="I335" s="4">
        <v>35</v>
      </c>
      <c r="J335" t="str">
        <f t="shared" si="15"/>
        <v>FALSE</v>
      </c>
      <c r="K335" t="str">
        <f t="shared" si="16"/>
        <v>B</v>
      </c>
      <c r="L335" t="str">
        <f t="shared" si="17"/>
        <v>In Progress</v>
      </c>
    </row>
    <row r="336" spans="2:12" x14ac:dyDescent="0.3">
      <c r="B336" s="3" t="s">
        <v>17</v>
      </c>
      <c r="C336" s="4" t="s">
        <v>29</v>
      </c>
      <c r="D336" s="4" t="s">
        <v>19</v>
      </c>
      <c r="E336" s="4" t="s">
        <v>11</v>
      </c>
      <c r="F336" s="4" t="s">
        <v>15</v>
      </c>
      <c r="G336" s="4">
        <v>62</v>
      </c>
      <c r="H336" s="4">
        <v>56</v>
      </c>
      <c r="I336" s="4">
        <v>53</v>
      </c>
      <c r="J336" t="str">
        <f t="shared" si="15"/>
        <v>FALSE</v>
      </c>
      <c r="K336" t="str">
        <f t="shared" si="16"/>
        <v>B</v>
      </c>
      <c r="L336" t="str">
        <f t="shared" si="17"/>
        <v>In Progress</v>
      </c>
    </row>
    <row r="337" spans="2:12" x14ac:dyDescent="0.3">
      <c r="B337" s="3" t="s">
        <v>17</v>
      </c>
      <c r="C337" s="4" t="s">
        <v>9</v>
      </c>
      <c r="D337" s="4" t="s">
        <v>19</v>
      </c>
      <c r="E337" s="4" t="s">
        <v>11</v>
      </c>
      <c r="F337" s="4" t="s">
        <v>12</v>
      </c>
      <c r="G337" s="4">
        <v>90</v>
      </c>
      <c r="H337" s="4">
        <v>78</v>
      </c>
      <c r="I337" s="4">
        <v>81</v>
      </c>
      <c r="J337" t="str">
        <f t="shared" si="15"/>
        <v>FALSE</v>
      </c>
      <c r="K337" t="str">
        <f t="shared" si="16"/>
        <v>A</v>
      </c>
      <c r="L337" t="str">
        <f t="shared" si="17"/>
        <v>In Progress</v>
      </c>
    </row>
    <row r="338" spans="2:12" x14ac:dyDescent="0.3">
      <c r="B338" s="3" t="s">
        <v>8</v>
      </c>
      <c r="C338" s="4" t="s">
        <v>13</v>
      </c>
      <c r="D338" s="4" t="s">
        <v>10</v>
      </c>
      <c r="E338" s="4" t="s">
        <v>11</v>
      </c>
      <c r="F338" s="4" t="s">
        <v>12</v>
      </c>
      <c r="G338" s="4">
        <v>83</v>
      </c>
      <c r="H338" s="4">
        <v>93</v>
      </c>
      <c r="I338" s="4">
        <v>95</v>
      </c>
      <c r="J338" t="str">
        <f t="shared" si="15"/>
        <v>FALSE</v>
      </c>
      <c r="K338" t="str">
        <f t="shared" si="16"/>
        <v>A</v>
      </c>
      <c r="L338" t="str">
        <f t="shared" si="17"/>
        <v>In Progress</v>
      </c>
    </row>
    <row r="339" spans="2:12" x14ac:dyDescent="0.3">
      <c r="B339" s="3" t="s">
        <v>8</v>
      </c>
      <c r="C339" s="4" t="s">
        <v>9</v>
      </c>
      <c r="D339" s="4" t="s">
        <v>14</v>
      </c>
      <c r="E339" s="4" t="s">
        <v>20</v>
      </c>
      <c r="F339" s="4" t="s">
        <v>12</v>
      </c>
      <c r="G339" s="4">
        <v>61</v>
      </c>
      <c r="H339" s="4">
        <v>68</v>
      </c>
      <c r="I339" s="4">
        <v>66</v>
      </c>
      <c r="J339" t="str">
        <f t="shared" si="15"/>
        <v>FALSE</v>
      </c>
      <c r="K339" t="str">
        <f t="shared" si="16"/>
        <v>B</v>
      </c>
      <c r="L339" t="str">
        <f t="shared" si="17"/>
        <v>In Progress</v>
      </c>
    </row>
    <row r="340" spans="2:12" x14ac:dyDescent="0.3">
      <c r="B340" s="3" t="s">
        <v>17</v>
      </c>
      <c r="C340" s="4" t="s">
        <v>21</v>
      </c>
      <c r="D340" s="4" t="s">
        <v>23</v>
      </c>
      <c r="E340" s="4" t="s">
        <v>11</v>
      </c>
      <c r="F340" s="4" t="s">
        <v>15</v>
      </c>
      <c r="G340" s="4">
        <v>76</v>
      </c>
      <c r="H340" s="4">
        <v>70</v>
      </c>
      <c r="I340" s="4">
        <v>69</v>
      </c>
      <c r="J340" t="str">
        <f t="shared" si="15"/>
        <v>FALSE</v>
      </c>
      <c r="K340" t="str">
        <f t="shared" si="16"/>
        <v>B</v>
      </c>
      <c r="L340" t="str">
        <f t="shared" si="17"/>
        <v>In Progress</v>
      </c>
    </row>
    <row r="341" spans="2:12" x14ac:dyDescent="0.3">
      <c r="B341" s="3" t="s">
        <v>17</v>
      </c>
      <c r="C341" s="4" t="s">
        <v>13</v>
      </c>
      <c r="D341" s="4" t="s">
        <v>19</v>
      </c>
      <c r="E341" s="4" t="s">
        <v>11</v>
      </c>
      <c r="F341" s="4" t="s">
        <v>12</v>
      </c>
      <c r="G341" s="4">
        <v>49</v>
      </c>
      <c r="H341" s="4">
        <v>51</v>
      </c>
      <c r="I341" s="4">
        <v>43</v>
      </c>
      <c r="J341" t="str">
        <f t="shared" si="15"/>
        <v>FALSE</v>
      </c>
      <c r="K341" t="str">
        <f t="shared" si="16"/>
        <v>B</v>
      </c>
      <c r="L341" t="str">
        <f t="shared" si="17"/>
        <v>In Progress</v>
      </c>
    </row>
    <row r="342" spans="2:12" x14ac:dyDescent="0.3">
      <c r="B342" s="3" t="s">
        <v>8</v>
      </c>
      <c r="C342" s="4" t="s">
        <v>9</v>
      </c>
      <c r="D342" s="4" t="s">
        <v>23</v>
      </c>
      <c r="E342" s="4" t="s">
        <v>20</v>
      </c>
      <c r="F342" s="4" t="s">
        <v>12</v>
      </c>
      <c r="G342" s="4">
        <v>24</v>
      </c>
      <c r="H342" s="4">
        <v>38</v>
      </c>
      <c r="I342" s="4">
        <v>27</v>
      </c>
      <c r="J342" t="str">
        <f t="shared" si="15"/>
        <v>TRUE</v>
      </c>
      <c r="K342" t="str">
        <f t="shared" si="16"/>
        <v>C</v>
      </c>
      <c r="L342" t="str">
        <f t="shared" si="17"/>
        <v>Repeat Course</v>
      </c>
    </row>
    <row r="343" spans="2:12" x14ac:dyDescent="0.3">
      <c r="B343" s="3" t="s">
        <v>8</v>
      </c>
      <c r="C343" s="4" t="s">
        <v>21</v>
      </c>
      <c r="D343" s="4" t="s">
        <v>23</v>
      </c>
      <c r="E343" s="4" t="s">
        <v>20</v>
      </c>
      <c r="F343" s="4" t="s">
        <v>15</v>
      </c>
      <c r="G343" s="4">
        <v>35</v>
      </c>
      <c r="H343" s="4">
        <v>55</v>
      </c>
      <c r="I343" s="4">
        <v>60</v>
      </c>
      <c r="J343" t="str">
        <f t="shared" si="15"/>
        <v>FALSE</v>
      </c>
      <c r="K343" t="str">
        <f t="shared" si="16"/>
        <v>B</v>
      </c>
      <c r="L343" t="str">
        <f t="shared" si="17"/>
        <v>In Progress</v>
      </c>
    </row>
    <row r="344" spans="2:12" x14ac:dyDescent="0.3">
      <c r="B344" s="3" t="s">
        <v>17</v>
      </c>
      <c r="C344" s="4" t="s">
        <v>13</v>
      </c>
      <c r="D344" s="4" t="s">
        <v>22</v>
      </c>
      <c r="E344" s="4" t="s">
        <v>20</v>
      </c>
      <c r="F344" s="4" t="s">
        <v>12</v>
      </c>
      <c r="G344" s="4">
        <v>58</v>
      </c>
      <c r="H344" s="4">
        <v>61</v>
      </c>
      <c r="I344" s="4">
        <v>52</v>
      </c>
      <c r="J344" t="str">
        <f t="shared" si="15"/>
        <v>FALSE</v>
      </c>
      <c r="K344" t="str">
        <f t="shared" si="16"/>
        <v>B</v>
      </c>
      <c r="L344" t="str">
        <f t="shared" si="17"/>
        <v>In Progress</v>
      </c>
    </row>
    <row r="345" spans="2:12" x14ac:dyDescent="0.3">
      <c r="B345" s="3" t="s">
        <v>8</v>
      </c>
      <c r="C345" s="4" t="s">
        <v>13</v>
      </c>
      <c r="D345" s="4" t="s">
        <v>22</v>
      </c>
      <c r="E345" s="4" t="s">
        <v>11</v>
      </c>
      <c r="F345" s="4" t="s">
        <v>12</v>
      </c>
      <c r="G345" s="4">
        <v>61</v>
      </c>
      <c r="H345" s="4">
        <v>73</v>
      </c>
      <c r="I345" s="4">
        <v>63</v>
      </c>
      <c r="J345" t="str">
        <f t="shared" si="15"/>
        <v>FALSE</v>
      </c>
      <c r="K345" t="str">
        <f t="shared" si="16"/>
        <v>B</v>
      </c>
      <c r="L345" t="str">
        <f t="shared" si="17"/>
        <v>In Progress</v>
      </c>
    </row>
    <row r="346" spans="2:12" x14ac:dyDescent="0.3">
      <c r="B346" s="3" t="s">
        <v>8</v>
      </c>
      <c r="C346" s="4" t="s">
        <v>9</v>
      </c>
      <c r="D346" s="4" t="s">
        <v>22</v>
      </c>
      <c r="E346" s="4" t="s">
        <v>11</v>
      </c>
      <c r="F346" s="4" t="s">
        <v>15</v>
      </c>
      <c r="G346" s="4">
        <v>69</v>
      </c>
      <c r="H346" s="4">
        <v>76</v>
      </c>
      <c r="I346" s="4">
        <v>74</v>
      </c>
      <c r="J346" t="str">
        <f t="shared" si="15"/>
        <v>FALSE</v>
      </c>
      <c r="K346" t="str">
        <f t="shared" si="16"/>
        <v>B</v>
      </c>
      <c r="L346" t="str">
        <f t="shared" si="17"/>
        <v>In Progress</v>
      </c>
    </row>
    <row r="347" spans="2:12" x14ac:dyDescent="0.3">
      <c r="B347" s="3" t="s">
        <v>17</v>
      </c>
      <c r="C347" s="4" t="s">
        <v>21</v>
      </c>
      <c r="D347" s="4" t="s">
        <v>19</v>
      </c>
      <c r="E347" s="4" t="s">
        <v>11</v>
      </c>
      <c r="F347" s="4" t="s">
        <v>15</v>
      </c>
      <c r="G347" s="4">
        <v>67</v>
      </c>
      <c r="H347" s="4">
        <v>72</v>
      </c>
      <c r="I347" s="4">
        <v>67</v>
      </c>
      <c r="J347" t="str">
        <f t="shared" si="15"/>
        <v>FALSE</v>
      </c>
      <c r="K347" t="str">
        <f t="shared" si="16"/>
        <v>B</v>
      </c>
      <c r="L347" t="str">
        <f t="shared" si="17"/>
        <v>In Progress</v>
      </c>
    </row>
    <row r="348" spans="2:12" x14ac:dyDescent="0.3">
      <c r="B348" s="3" t="s">
        <v>17</v>
      </c>
      <c r="C348" s="4" t="s">
        <v>21</v>
      </c>
      <c r="D348" s="4" t="s">
        <v>14</v>
      </c>
      <c r="E348" s="4" t="s">
        <v>11</v>
      </c>
      <c r="F348" s="4" t="s">
        <v>12</v>
      </c>
      <c r="G348" s="4">
        <v>79</v>
      </c>
      <c r="H348" s="4">
        <v>73</v>
      </c>
      <c r="I348" s="4">
        <v>67</v>
      </c>
      <c r="J348" t="str">
        <f t="shared" si="15"/>
        <v>FALSE</v>
      </c>
      <c r="K348" t="str">
        <f t="shared" si="16"/>
        <v>B</v>
      </c>
      <c r="L348" t="str">
        <f t="shared" si="17"/>
        <v>In Progress</v>
      </c>
    </row>
    <row r="349" spans="2:12" x14ac:dyDescent="0.3">
      <c r="B349" s="3" t="s">
        <v>8</v>
      </c>
      <c r="C349" s="4" t="s">
        <v>13</v>
      </c>
      <c r="D349" s="4" t="s">
        <v>22</v>
      </c>
      <c r="E349" s="4" t="s">
        <v>11</v>
      </c>
      <c r="F349" s="4" t="s">
        <v>12</v>
      </c>
      <c r="G349" s="4">
        <v>72</v>
      </c>
      <c r="H349" s="4">
        <v>80</v>
      </c>
      <c r="I349" s="4">
        <v>75</v>
      </c>
      <c r="J349" t="str">
        <f t="shared" si="15"/>
        <v>FALSE</v>
      </c>
      <c r="K349" t="str">
        <f t="shared" si="16"/>
        <v>B</v>
      </c>
      <c r="L349" t="str">
        <f t="shared" si="17"/>
        <v>In Progress</v>
      </c>
    </row>
    <row r="350" spans="2:12" x14ac:dyDescent="0.3">
      <c r="B350" s="3" t="s">
        <v>17</v>
      </c>
      <c r="C350" s="4" t="s">
        <v>9</v>
      </c>
      <c r="D350" s="4" t="s">
        <v>14</v>
      </c>
      <c r="E350" s="4" t="s">
        <v>11</v>
      </c>
      <c r="F350" s="4" t="s">
        <v>12</v>
      </c>
      <c r="G350" s="4">
        <v>62</v>
      </c>
      <c r="H350" s="4">
        <v>61</v>
      </c>
      <c r="I350" s="4">
        <v>57</v>
      </c>
      <c r="J350" t="str">
        <f t="shared" si="15"/>
        <v>FALSE</v>
      </c>
      <c r="K350" t="str">
        <f t="shared" si="16"/>
        <v>B</v>
      </c>
      <c r="L350" t="str">
        <f t="shared" si="17"/>
        <v>In Progress</v>
      </c>
    </row>
    <row r="351" spans="2:12" x14ac:dyDescent="0.3">
      <c r="B351" s="3" t="s">
        <v>8</v>
      </c>
      <c r="C351" s="4" t="s">
        <v>13</v>
      </c>
      <c r="D351" s="4" t="s">
        <v>10</v>
      </c>
      <c r="E351" s="4" t="s">
        <v>11</v>
      </c>
      <c r="F351" s="4" t="s">
        <v>15</v>
      </c>
      <c r="G351" s="4">
        <v>77</v>
      </c>
      <c r="H351" s="4">
        <v>94</v>
      </c>
      <c r="I351" s="4">
        <v>95</v>
      </c>
      <c r="J351" t="str">
        <f t="shared" si="15"/>
        <v>FALSE</v>
      </c>
      <c r="K351" t="str">
        <f t="shared" si="16"/>
        <v>A</v>
      </c>
      <c r="L351" t="str">
        <f t="shared" si="17"/>
        <v>In Progress</v>
      </c>
    </row>
    <row r="352" spans="2:12" x14ac:dyDescent="0.3">
      <c r="B352" s="3" t="s">
        <v>17</v>
      </c>
      <c r="C352" s="4" t="s">
        <v>21</v>
      </c>
      <c r="D352" s="4" t="s">
        <v>22</v>
      </c>
      <c r="E352" s="4" t="s">
        <v>20</v>
      </c>
      <c r="F352" s="4" t="s">
        <v>12</v>
      </c>
      <c r="G352" s="4">
        <v>75</v>
      </c>
      <c r="H352" s="4">
        <v>74</v>
      </c>
      <c r="I352" s="4">
        <v>66</v>
      </c>
      <c r="J352" t="str">
        <f t="shared" si="15"/>
        <v>FALSE</v>
      </c>
      <c r="K352" t="str">
        <f t="shared" si="16"/>
        <v>B</v>
      </c>
      <c r="L352" t="str">
        <f t="shared" si="17"/>
        <v>In Progress</v>
      </c>
    </row>
    <row r="353" spans="2:12" x14ac:dyDescent="0.3">
      <c r="B353" s="3" t="s">
        <v>17</v>
      </c>
      <c r="C353" s="4" t="s">
        <v>29</v>
      </c>
      <c r="D353" s="4" t="s">
        <v>19</v>
      </c>
      <c r="E353" s="4" t="s">
        <v>11</v>
      </c>
      <c r="F353" s="4" t="s">
        <v>12</v>
      </c>
      <c r="G353" s="4">
        <v>87</v>
      </c>
      <c r="H353" s="4">
        <v>74</v>
      </c>
      <c r="I353" s="4">
        <v>76</v>
      </c>
      <c r="J353" t="str">
        <f t="shared" si="15"/>
        <v>FALSE</v>
      </c>
      <c r="K353" t="str">
        <f t="shared" si="16"/>
        <v>B</v>
      </c>
      <c r="L353" t="str">
        <f t="shared" si="17"/>
        <v>In Progress</v>
      </c>
    </row>
    <row r="354" spans="2:12" x14ac:dyDescent="0.3">
      <c r="B354" s="3" t="s">
        <v>8</v>
      </c>
      <c r="C354" s="4" t="s">
        <v>9</v>
      </c>
      <c r="D354" s="4" t="s">
        <v>10</v>
      </c>
      <c r="E354" s="4" t="s">
        <v>11</v>
      </c>
      <c r="F354" s="4" t="s">
        <v>12</v>
      </c>
      <c r="G354" s="4">
        <v>52</v>
      </c>
      <c r="H354" s="4">
        <v>65</v>
      </c>
      <c r="I354" s="4">
        <v>69</v>
      </c>
      <c r="J354" t="str">
        <f t="shared" si="15"/>
        <v>FALSE</v>
      </c>
      <c r="K354" t="str">
        <f t="shared" si="16"/>
        <v>B</v>
      </c>
      <c r="L354" t="str">
        <f t="shared" si="17"/>
        <v>In Progress</v>
      </c>
    </row>
    <row r="355" spans="2:12" x14ac:dyDescent="0.3">
      <c r="B355" s="3" t="s">
        <v>17</v>
      </c>
      <c r="C355" s="4" t="s">
        <v>29</v>
      </c>
      <c r="D355" s="4" t="s">
        <v>14</v>
      </c>
      <c r="E355" s="4" t="s">
        <v>11</v>
      </c>
      <c r="F355" s="4" t="s">
        <v>12</v>
      </c>
      <c r="G355" s="4">
        <v>66</v>
      </c>
      <c r="H355" s="4">
        <v>57</v>
      </c>
      <c r="I355" s="4">
        <v>52</v>
      </c>
      <c r="J355" t="str">
        <f t="shared" si="15"/>
        <v>FALSE</v>
      </c>
      <c r="K355" t="str">
        <f t="shared" si="16"/>
        <v>B</v>
      </c>
      <c r="L355" t="str">
        <f t="shared" si="17"/>
        <v>In Progress</v>
      </c>
    </row>
    <row r="356" spans="2:12" x14ac:dyDescent="0.3">
      <c r="B356" s="3" t="s">
        <v>8</v>
      </c>
      <c r="C356" s="4" t="s">
        <v>13</v>
      </c>
      <c r="D356" s="4" t="s">
        <v>14</v>
      </c>
      <c r="E356" s="4" t="s">
        <v>11</v>
      </c>
      <c r="F356" s="4" t="s">
        <v>15</v>
      </c>
      <c r="G356" s="4">
        <v>63</v>
      </c>
      <c r="H356" s="4">
        <v>78</v>
      </c>
      <c r="I356" s="4">
        <v>80</v>
      </c>
      <c r="J356" t="str">
        <f t="shared" si="15"/>
        <v>FALSE</v>
      </c>
      <c r="K356" t="str">
        <f t="shared" si="16"/>
        <v>B</v>
      </c>
      <c r="L356" t="str">
        <f t="shared" si="17"/>
        <v>In Progress</v>
      </c>
    </row>
    <row r="357" spans="2:12" x14ac:dyDescent="0.3">
      <c r="B357" s="3" t="s">
        <v>8</v>
      </c>
      <c r="C357" s="4" t="s">
        <v>13</v>
      </c>
      <c r="D357" s="4" t="s">
        <v>19</v>
      </c>
      <c r="E357" s="4" t="s">
        <v>11</v>
      </c>
      <c r="F357" s="4" t="s">
        <v>12</v>
      </c>
      <c r="G357" s="4">
        <v>46</v>
      </c>
      <c r="H357" s="4">
        <v>58</v>
      </c>
      <c r="I357" s="4">
        <v>57</v>
      </c>
      <c r="J357" t="str">
        <f t="shared" si="15"/>
        <v>FALSE</v>
      </c>
      <c r="K357" t="str">
        <f t="shared" si="16"/>
        <v>B</v>
      </c>
      <c r="L357" t="str">
        <f t="shared" si="17"/>
        <v>In Progress</v>
      </c>
    </row>
    <row r="358" spans="2:12" x14ac:dyDescent="0.3">
      <c r="B358" s="3" t="s">
        <v>8</v>
      </c>
      <c r="C358" s="4" t="s">
        <v>13</v>
      </c>
      <c r="D358" s="4" t="s">
        <v>14</v>
      </c>
      <c r="E358" s="4" t="s">
        <v>11</v>
      </c>
      <c r="F358" s="4" t="s">
        <v>12</v>
      </c>
      <c r="G358" s="4">
        <v>59</v>
      </c>
      <c r="H358" s="4">
        <v>71</v>
      </c>
      <c r="I358" s="4">
        <v>70</v>
      </c>
      <c r="J358" t="str">
        <f t="shared" si="15"/>
        <v>FALSE</v>
      </c>
      <c r="K358" t="str">
        <f t="shared" si="16"/>
        <v>B</v>
      </c>
      <c r="L358" t="str">
        <f t="shared" si="17"/>
        <v>In Progress</v>
      </c>
    </row>
    <row r="359" spans="2:12" x14ac:dyDescent="0.3">
      <c r="B359" s="3" t="s">
        <v>8</v>
      </c>
      <c r="C359" s="4" t="s">
        <v>9</v>
      </c>
      <c r="D359" s="4" t="s">
        <v>10</v>
      </c>
      <c r="E359" s="4" t="s">
        <v>11</v>
      </c>
      <c r="F359" s="4" t="s">
        <v>12</v>
      </c>
      <c r="G359" s="4">
        <v>61</v>
      </c>
      <c r="H359" s="4">
        <v>72</v>
      </c>
      <c r="I359" s="4">
        <v>70</v>
      </c>
      <c r="J359" t="str">
        <f t="shared" si="15"/>
        <v>FALSE</v>
      </c>
      <c r="K359" t="str">
        <f t="shared" si="16"/>
        <v>B</v>
      </c>
      <c r="L359" t="str">
        <f t="shared" si="17"/>
        <v>In Progress</v>
      </c>
    </row>
    <row r="360" spans="2:12" x14ac:dyDescent="0.3">
      <c r="B360" s="3" t="s">
        <v>17</v>
      </c>
      <c r="C360" s="4" t="s">
        <v>18</v>
      </c>
      <c r="D360" s="4" t="s">
        <v>19</v>
      </c>
      <c r="E360" s="4" t="s">
        <v>11</v>
      </c>
      <c r="F360" s="4" t="s">
        <v>12</v>
      </c>
      <c r="G360" s="4">
        <v>63</v>
      </c>
      <c r="H360" s="4">
        <v>61</v>
      </c>
      <c r="I360" s="4">
        <v>61</v>
      </c>
      <c r="J360" t="str">
        <f t="shared" si="15"/>
        <v>FALSE</v>
      </c>
      <c r="K360" t="str">
        <f t="shared" si="16"/>
        <v>B</v>
      </c>
      <c r="L360" t="str">
        <f t="shared" si="17"/>
        <v>In Progress</v>
      </c>
    </row>
    <row r="361" spans="2:12" x14ac:dyDescent="0.3">
      <c r="B361" s="3" t="s">
        <v>8</v>
      </c>
      <c r="C361" s="4" t="s">
        <v>13</v>
      </c>
      <c r="D361" s="4" t="s">
        <v>14</v>
      </c>
      <c r="E361" s="4" t="s">
        <v>20</v>
      </c>
      <c r="F361" s="4" t="s">
        <v>15</v>
      </c>
      <c r="G361" s="4">
        <v>42</v>
      </c>
      <c r="H361" s="4">
        <v>66</v>
      </c>
      <c r="I361" s="4">
        <v>69</v>
      </c>
      <c r="J361" t="str">
        <f t="shared" si="15"/>
        <v>FALSE</v>
      </c>
      <c r="K361" t="str">
        <f t="shared" si="16"/>
        <v>B</v>
      </c>
      <c r="L361" t="str">
        <f t="shared" si="17"/>
        <v>In Progress</v>
      </c>
    </row>
    <row r="362" spans="2:12" x14ac:dyDescent="0.3">
      <c r="B362" s="3" t="s">
        <v>17</v>
      </c>
      <c r="C362" s="4" t="s">
        <v>21</v>
      </c>
      <c r="D362" s="4" t="s">
        <v>14</v>
      </c>
      <c r="E362" s="4" t="s">
        <v>20</v>
      </c>
      <c r="F362" s="4" t="s">
        <v>12</v>
      </c>
      <c r="G362" s="4">
        <v>59</v>
      </c>
      <c r="H362" s="4">
        <v>62</v>
      </c>
      <c r="I362" s="4">
        <v>61</v>
      </c>
      <c r="J362" t="str">
        <f t="shared" si="15"/>
        <v>FALSE</v>
      </c>
      <c r="K362" t="str">
        <f t="shared" si="16"/>
        <v>B</v>
      </c>
      <c r="L362" t="str">
        <f t="shared" si="17"/>
        <v>In Progress</v>
      </c>
    </row>
    <row r="363" spans="2:12" x14ac:dyDescent="0.3">
      <c r="B363" s="3" t="s">
        <v>8</v>
      </c>
      <c r="C363" s="4" t="s">
        <v>21</v>
      </c>
      <c r="D363" s="4" t="s">
        <v>14</v>
      </c>
      <c r="E363" s="4" t="s">
        <v>11</v>
      </c>
      <c r="F363" s="4" t="s">
        <v>12</v>
      </c>
      <c r="G363" s="4">
        <v>80</v>
      </c>
      <c r="H363" s="4">
        <v>90</v>
      </c>
      <c r="I363" s="4">
        <v>89</v>
      </c>
      <c r="J363" t="str">
        <f t="shared" si="15"/>
        <v>FALSE</v>
      </c>
      <c r="K363" t="str">
        <f t="shared" si="16"/>
        <v>A</v>
      </c>
      <c r="L363" t="str">
        <f t="shared" si="17"/>
        <v>In Progress</v>
      </c>
    </row>
    <row r="364" spans="2:12" x14ac:dyDescent="0.3">
      <c r="B364" s="3" t="s">
        <v>8</v>
      </c>
      <c r="C364" s="4" t="s">
        <v>9</v>
      </c>
      <c r="D364" s="4" t="s">
        <v>22</v>
      </c>
      <c r="E364" s="4" t="s">
        <v>11</v>
      </c>
      <c r="F364" s="4" t="s">
        <v>12</v>
      </c>
      <c r="G364" s="4">
        <v>58</v>
      </c>
      <c r="H364" s="4">
        <v>62</v>
      </c>
      <c r="I364" s="4">
        <v>59</v>
      </c>
      <c r="J364" t="str">
        <f t="shared" si="15"/>
        <v>FALSE</v>
      </c>
      <c r="K364" t="str">
        <f t="shared" si="16"/>
        <v>B</v>
      </c>
      <c r="L364" t="str">
        <f t="shared" si="17"/>
        <v>In Progress</v>
      </c>
    </row>
    <row r="365" spans="2:12" x14ac:dyDescent="0.3">
      <c r="B365" s="3" t="s">
        <v>17</v>
      </c>
      <c r="C365" s="4" t="s">
        <v>9</v>
      </c>
      <c r="D365" s="4" t="s">
        <v>23</v>
      </c>
      <c r="E365" s="4" t="s">
        <v>11</v>
      </c>
      <c r="F365" s="4" t="s">
        <v>15</v>
      </c>
      <c r="G365" s="4">
        <v>85</v>
      </c>
      <c r="H365" s="4">
        <v>84</v>
      </c>
      <c r="I365" s="4">
        <v>78</v>
      </c>
      <c r="J365" t="str">
        <f t="shared" si="15"/>
        <v>FALSE</v>
      </c>
      <c r="K365" t="str">
        <f t="shared" si="16"/>
        <v>A</v>
      </c>
      <c r="L365" t="str">
        <f t="shared" si="17"/>
        <v>In Progress</v>
      </c>
    </row>
    <row r="366" spans="2:12" x14ac:dyDescent="0.3">
      <c r="B366" s="3" t="s">
        <v>8</v>
      </c>
      <c r="C366" s="4" t="s">
        <v>13</v>
      </c>
      <c r="D366" s="4" t="s">
        <v>14</v>
      </c>
      <c r="E366" s="4" t="s">
        <v>11</v>
      </c>
      <c r="F366" s="4" t="s">
        <v>12</v>
      </c>
      <c r="G366" s="4">
        <v>52</v>
      </c>
      <c r="H366" s="4">
        <v>58</v>
      </c>
      <c r="I366" s="4">
        <v>58</v>
      </c>
      <c r="J366" t="str">
        <f t="shared" si="15"/>
        <v>FALSE</v>
      </c>
      <c r="K366" t="str">
        <f t="shared" si="16"/>
        <v>B</v>
      </c>
      <c r="L366" t="str">
        <f t="shared" si="17"/>
        <v>In Progress</v>
      </c>
    </row>
    <row r="367" spans="2:12" x14ac:dyDescent="0.3">
      <c r="B367" s="3" t="s">
        <v>8</v>
      </c>
      <c r="C367" s="4" t="s">
        <v>21</v>
      </c>
      <c r="D367" s="4" t="s">
        <v>23</v>
      </c>
      <c r="E367" s="4" t="s">
        <v>20</v>
      </c>
      <c r="F367" s="4" t="s">
        <v>12</v>
      </c>
      <c r="G367" s="4">
        <v>27</v>
      </c>
      <c r="H367" s="4">
        <v>34</v>
      </c>
      <c r="I367" s="4">
        <v>32</v>
      </c>
      <c r="J367" t="str">
        <f t="shared" si="15"/>
        <v>TRUE</v>
      </c>
      <c r="K367" t="str">
        <f t="shared" si="16"/>
        <v>C</v>
      </c>
      <c r="L367" t="str">
        <f t="shared" si="17"/>
        <v>Repeat Course</v>
      </c>
    </row>
    <row r="368" spans="2:12" x14ac:dyDescent="0.3">
      <c r="B368" s="3" t="s">
        <v>17</v>
      </c>
      <c r="C368" s="4" t="s">
        <v>13</v>
      </c>
      <c r="D368" s="4" t="s">
        <v>14</v>
      </c>
      <c r="E368" s="4" t="s">
        <v>11</v>
      </c>
      <c r="F368" s="4" t="s">
        <v>12</v>
      </c>
      <c r="G368" s="4">
        <v>59</v>
      </c>
      <c r="H368" s="4">
        <v>60</v>
      </c>
      <c r="I368" s="4">
        <v>58</v>
      </c>
      <c r="J368" t="str">
        <f t="shared" si="15"/>
        <v>FALSE</v>
      </c>
      <c r="K368" t="str">
        <f t="shared" si="16"/>
        <v>B</v>
      </c>
      <c r="L368" t="str">
        <f t="shared" si="17"/>
        <v>In Progress</v>
      </c>
    </row>
    <row r="369" spans="2:12" x14ac:dyDescent="0.3">
      <c r="B369" s="3" t="s">
        <v>17</v>
      </c>
      <c r="C369" s="4" t="s">
        <v>18</v>
      </c>
      <c r="D369" s="4" t="s">
        <v>10</v>
      </c>
      <c r="E369" s="4" t="s">
        <v>20</v>
      </c>
      <c r="F369" s="4" t="s">
        <v>15</v>
      </c>
      <c r="G369" s="4">
        <v>49</v>
      </c>
      <c r="H369" s="4">
        <v>58</v>
      </c>
      <c r="I369" s="4">
        <v>60</v>
      </c>
      <c r="J369" t="str">
        <f t="shared" si="15"/>
        <v>FALSE</v>
      </c>
      <c r="K369" t="str">
        <f t="shared" si="16"/>
        <v>B</v>
      </c>
      <c r="L369" t="str">
        <f t="shared" si="17"/>
        <v>In Progress</v>
      </c>
    </row>
    <row r="370" spans="2:12" x14ac:dyDescent="0.3">
      <c r="B370" s="3" t="s">
        <v>17</v>
      </c>
      <c r="C370" s="4" t="s">
        <v>13</v>
      </c>
      <c r="D370" s="4" t="s">
        <v>22</v>
      </c>
      <c r="E370" s="4" t="s">
        <v>11</v>
      </c>
      <c r="F370" s="4" t="s">
        <v>15</v>
      </c>
      <c r="G370" s="4">
        <v>69</v>
      </c>
      <c r="H370" s="4">
        <v>58</v>
      </c>
      <c r="I370" s="4">
        <v>53</v>
      </c>
      <c r="J370" t="str">
        <f t="shared" si="15"/>
        <v>FALSE</v>
      </c>
      <c r="K370" t="str">
        <f t="shared" si="16"/>
        <v>B</v>
      </c>
      <c r="L370" t="str">
        <f t="shared" si="17"/>
        <v>In Progress</v>
      </c>
    </row>
    <row r="371" spans="2:12" x14ac:dyDescent="0.3">
      <c r="B371" s="3" t="s">
        <v>17</v>
      </c>
      <c r="C371" s="4" t="s">
        <v>13</v>
      </c>
      <c r="D371" s="4" t="s">
        <v>10</v>
      </c>
      <c r="E371" s="4" t="s">
        <v>20</v>
      </c>
      <c r="F371" s="4" t="s">
        <v>12</v>
      </c>
      <c r="G371" s="4">
        <v>61</v>
      </c>
      <c r="H371" s="4">
        <v>66</v>
      </c>
      <c r="I371" s="4">
        <v>61</v>
      </c>
      <c r="J371" t="str">
        <f t="shared" si="15"/>
        <v>FALSE</v>
      </c>
      <c r="K371" t="str">
        <f t="shared" si="16"/>
        <v>B</v>
      </c>
      <c r="L371" t="str">
        <f t="shared" si="17"/>
        <v>In Progress</v>
      </c>
    </row>
    <row r="372" spans="2:12" x14ac:dyDescent="0.3">
      <c r="B372" s="3" t="s">
        <v>8</v>
      </c>
      <c r="C372" s="4" t="s">
        <v>18</v>
      </c>
      <c r="D372" s="4" t="s">
        <v>23</v>
      </c>
      <c r="E372" s="4" t="s">
        <v>20</v>
      </c>
      <c r="F372" s="4" t="s">
        <v>12</v>
      </c>
      <c r="G372" s="4">
        <v>44</v>
      </c>
      <c r="H372" s="4">
        <v>64</v>
      </c>
      <c r="I372" s="4">
        <v>58</v>
      </c>
      <c r="J372" t="str">
        <f t="shared" si="15"/>
        <v>FALSE</v>
      </c>
      <c r="K372" t="str">
        <f t="shared" si="16"/>
        <v>B</v>
      </c>
      <c r="L372" t="str">
        <f t="shared" si="17"/>
        <v>In Progress</v>
      </c>
    </row>
    <row r="373" spans="2:12" x14ac:dyDescent="0.3">
      <c r="B373" s="3" t="s">
        <v>8</v>
      </c>
      <c r="C373" s="4" t="s">
        <v>21</v>
      </c>
      <c r="D373" s="4" t="s">
        <v>23</v>
      </c>
      <c r="E373" s="4" t="s">
        <v>11</v>
      </c>
      <c r="F373" s="4" t="s">
        <v>12</v>
      </c>
      <c r="G373" s="4">
        <v>73</v>
      </c>
      <c r="H373" s="4">
        <v>84</v>
      </c>
      <c r="I373" s="4">
        <v>85</v>
      </c>
      <c r="J373" t="str">
        <f t="shared" si="15"/>
        <v>FALSE</v>
      </c>
      <c r="K373" t="str">
        <f t="shared" si="16"/>
        <v>B</v>
      </c>
      <c r="L373" t="str">
        <f t="shared" si="17"/>
        <v>In Progress</v>
      </c>
    </row>
    <row r="374" spans="2:12" x14ac:dyDescent="0.3">
      <c r="B374" s="3" t="s">
        <v>17</v>
      </c>
      <c r="C374" s="4" t="s">
        <v>29</v>
      </c>
      <c r="D374" s="4" t="s">
        <v>14</v>
      </c>
      <c r="E374" s="4" t="s">
        <v>11</v>
      </c>
      <c r="F374" s="4" t="s">
        <v>12</v>
      </c>
      <c r="G374" s="4">
        <v>84</v>
      </c>
      <c r="H374" s="4">
        <v>77</v>
      </c>
      <c r="I374" s="4">
        <v>71</v>
      </c>
      <c r="J374" t="str">
        <f t="shared" si="15"/>
        <v>FALSE</v>
      </c>
      <c r="K374" t="str">
        <f t="shared" si="16"/>
        <v>B</v>
      </c>
      <c r="L374" t="str">
        <f t="shared" si="17"/>
        <v>In Progress</v>
      </c>
    </row>
    <row r="375" spans="2:12" x14ac:dyDescent="0.3">
      <c r="B375" s="3" t="s">
        <v>8</v>
      </c>
      <c r="C375" s="4" t="s">
        <v>13</v>
      </c>
      <c r="D375" s="4" t="s">
        <v>14</v>
      </c>
      <c r="E375" s="4" t="s">
        <v>20</v>
      </c>
      <c r="F375" s="4" t="s">
        <v>15</v>
      </c>
      <c r="G375" s="4">
        <v>45</v>
      </c>
      <c r="H375" s="4">
        <v>73</v>
      </c>
      <c r="I375" s="4">
        <v>70</v>
      </c>
      <c r="J375" t="str">
        <f t="shared" si="15"/>
        <v>FALSE</v>
      </c>
      <c r="K375" t="str">
        <f t="shared" si="16"/>
        <v>B</v>
      </c>
      <c r="L375" t="str">
        <f t="shared" si="17"/>
        <v>In Progress</v>
      </c>
    </row>
    <row r="376" spans="2:12" x14ac:dyDescent="0.3">
      <c r="B376" s="3" t="s">
        <v>17</v>
      </c>
      <c r="C376" s="4" t="s">
        <v>21</v>
      </c>
      <c r="D376" s="4" t="s">
        <v>23</v>
      </c>
      <c r="E376" s="4" t="s">
        <v>11</v>
      </c>
      <c r="F376" s="4" t="s">
        <v>12</v>
      </c>
      <c r="G376" s="4">
        <v>74</v>
      </c>
      <c r="H376" s="4">
        <v>74</v>
      </c>
      <c r="I376" s="4">
        <v>72</v>
      </c>
      <c r="J376" t="str">
        <f t="shared" si="15"/>
        <v>FALSE</v>
      </c>
      <c r="K376" t="str">
        <f t="shared" si="16"/>
        <v>B</v>
      </c>
      <c r="L376" t="str">
        <f t="shared" si="17"/>
        <v>In Progress</v>
      </c>
    </row>
    <row r="377" spans="2:12" x14ac:dyDescent="0.3">
      <c r="B377" s="3" t="s">
        <v>8</v>
      </c>
      <c r="C377" s="4" t="s">
        <v>21</v>
      </c>
      <c r="D377" s="4" t="s">
        <v>14</v>
      </c>
      <c r="E377" s="4" t="s">
        <v>11</v>
      </c>
      <c r="F377" s="4" t="s">
        <v>15</v>
      </c>
      <c r="G377" s="4">
        <v>82</v>
      </c>
      <c r="H377" s="4">
        <v>97</v>
      </c>
      <c r="I377" s="4">
        <v>96</v>
      </c>
      <c r="J377" t="str">
        <f t="shared" si="15"/>
        <v>FALSE</v>
      </c>
      <c r="K377" t="str">
        <f t="shared" si="16"/>
        <v>A</v>
      </c>
      <c r="L377" t="str">
        <f t="shared" si="17"/>
        <v>In Progress</v>
      </c>
    </row>
    <row r="378" spans="2:12" x14ac:dyDescent="0.3">
      <c r="B378" s="3" t="s">
        <v>8</v>
      </c>
      <c r="C378" s="4" t="s">
        <v>21</v>
      </c>
      <c r="D378" s="4" t="s">
        <v>10</v>
      </c>
      <c r="E378" s="4" t="s">
        <v>11</v>
      </c>
      <c r="F378" s="4" t="s">
        <v>12</v>
      </c>
      <c r="G378" s="4">
        <v>59</v>
      </c>
      <c r="H378" s="4">
        <v>70</v>
      </c>
      <c r="I378" s="4">
        <v>73</v>
      </c>
      <c r="J378" t="str">
        <f t="shared" si="15"/>
        <v>FALSE</v>
      </c>
      <c r="K378" t="str">
        <f t="shared" si="16"/>
        <v>B</v>
      </c>
      <c r="L378" t="str">
        <f t="shared" si="17"/>
        <v>In Progress</v>
      </c>
    </row>
    <row r="379" spans="2:12" x14ac:dyDescent="0.3">
      <c r="B379" s="3" t="s">
        <v>17</v>
      </c>
      <c r="C379" s="4" t="s">
        <v>29</v>
      </c>
      <c r="D379" s="4" t="s">
        <v>19</v>
      </c>
      <c r="E379" s="4" t="s">
        <v>20</v>
      </c>
      <c r="F379" s="4" t="s">
        <v>12</v>
      </c>
      <c r="G379" s="4">
        <v>46</v>
      </c>
      <c r="H379" s="4">
        <v>43</v>
      </c>
      <c r="I379" s="4">
        <v>41</v>
      </c>
      <c r="J379" t="str">
        <f t="shared" si="15"/>
        <v>FALSE</v>
      </c>
      <c r="K379" t="str">
        <f t="shared" si="16"/>
        <v>B</v>
      </c>
      <c r="L379" t="str">
        <f t="shared" si="17"/>
        <v>In Progress</v>
      </c>
    </row>
    <row r="380" spans="2:12" x14ac:dyDescent="0.3">
      <c r="B380" s="3" t="s">
        <v>8</v>
      </c>
      <c r="C380" s="4" t="s">
        <v>21</v>
      </c>
      <c r="D380" s="4" t="s">
        <v>23</v>
      </c>
      <c r="E380" s="4" t="s">
        <v>11</v>
      </c>
      <c r="F380" s="4" t="s">
        <v>12</v>
      </c>
      <c r="G380" s="4">
        <v>80</v>
      </c>
      <c r="H380" s="4">
        <v>90</v>
      </c>
      <c r="I380" s="4">
        <v>82</v>
      </c>
      <c r="J380" t="str">
        <f t="shared" si="15"/>
        <v>FALSE</v>
      </c>
      <c r="K380" t="str">
        <f t="shared" si="16"/>
        <v>A</v>
      </c>
      <c r="L380" t="str">
        <f t="shared" si="17"/>
        <v>In Progress</v>
      </c>
    </row>
    <row r="381" spans="2:12" x14ac:dyDescent="0.3">
      <c r="B381" s="3" t="s">
        <v>8</v>
      </c>
      <c r="C381" s="4" t="s">
        <v>21</v>
      </c>
      <c r="D381" s="4" t="s">
        <v>16</v>
      </c>
      <c r="E381" s="4" t="s">
        <v>20</v>
      </c>
      <c r="F381" s="4" t="s">
        <v>15</v>
      </c>
      <c r="G381" s="4">
        <v>85</v>
      </c>
      <c r="H381" s="4">
        <v>95</v>
      </c>
      <c r="I381" s="4">
        <v>100</v>
      </c>
      <c r="J381" t="str">
        <f t="shared" si="15"/>
        <v>FALSE</v>
      </c>
      <c r="K381" t="str">
        <f t="shared" si="16"/>
        <v>A</v>
      </c>
      <c r="L381" t="str">
        <f t="shared" si="17"/>
        <v>In Progress</v>
      </c>
    </row>
    <row r="382" spans="2:12" x14ac:dyDescent="0.3">
      <c r="B382" s="3" t="s">
        <v>8</v>
      </c>
      <c r="C382" s="4" t="s">
        <v>18</v>
      </c>
      <c r="D382" s="4" t="s">
        <v>23</v>
      </c>
      <c r="E382" s="4" t="s">
        <v>11</v>
      </c>
      <c r="F382" s="4" t="s">
        <v>12</v>
      </c>
      <c r="G382" s="4">
        <v>71</v>
      </c>
      <c r="H382" s="4">
        <v>83</v>
      </c>
      <c r="I382" s="4">
        <v>77</v>
      </c>
      <c r="J382" t="str">
        <f t="shared" si="15"/>
        <v>FALSE</v>
      </c>
      <c r="K382" t="str">
        <f t="shared" si="16"/>
        <v>B</v>
      </c>
      <c r="L382" t="str">
        <f t="shared" si="17"/>
        <v>In Progress</v>
      </c>
    </row>
    <row r="383" spans="2:12" x14ac:dyDescent="0.3">
      <c r="B383" s="3" t="s">
        <v>17</v>
      </c>
      <c r="C383" s="4" t="s">
        <v>18</v>
      </c>
      <c r="D383" s="4" t="s">
        <v>10</v>
      </c>
      <c r="E383" s="4" t="s">
        <v>11</v>
      </c>
      <c r="F383" s="4" t="s">
        <v>12</v>
      </c>
      <c r="G383" s="4">
        <v>66</v>
      </c>
      <c r="H383" s="4">
        <v>64</v>
      </c>
      <c r="I383" s="4">
        <v>62</v>
      </c>
      <c r="J383" t="str">
        <f t="shared" si="15"/>
        <v>FALSE</v>
      </c>
      <c r="K383" t="str">
        <f t="shared" si="16"/>
        <v>B</v>
      </c>
      <c r="L383" t="str">
        <f t="shared" si="17"/>
        <v>In Progress</v>
      </c>
    </row>
    <row r="384" spans="2:12" x14ac:dyDescent="0.3">
      <c r="B384" s="3" t="s">
        <v>8</v>
      </c>
      <c r="C384" s="4" t="s">
        <v>9</v>
      </c>
      <c r="D384" s="4" t="s">
        <v>19</v>
      </c>
      <c r="E384" s="4" t="s">
        <v>11</v>
      </c>
      <c r="F384" s="4" t="s">
        <v>12</v>
      </c>
      <c r="G384" s="4">
        <v>80</v>
      </c>
      <c r="H384" s="4">
        <v>86</v>
      </c>
      <c r="I384" s="4">
        <v>83</v>
      </c>
      <c r="J384" t="str">
        <f t="shared" si="15"/>
        <v>FALSE</v>
      </c>
      <c r="K384" t="str">
        <f t="shared" si="16"/>
        <v>A</v>
      </c>
      <c r="L384" t="str">
        <f t="shared" si="17"/>
        <v>In Progress</v>
      </c>
    </row>
    <row r="385" spans="2:12" x14ac:dyDescent="0.3">
      <c r="B385" s="3" t="s">
        <v>17</v>
      </c>
      <c r="C385" s="4" t="s">
        <v>13</v>
      </c>
      <c r="D385" s="4" t="s">
        <v>19</v>
      </c>
      <c r="E385" s="4" t="s">
        <v>11</v>
      </c>
      <c r="F385" s="4" t="s">
        <v>15</v>
      </c>
      <c r="G385" s="4">
        <v>87</v>
      </c>
      <c r="H385" s="4">
        <v>100</v>
      </c>
      <c r="I385" s="4">
        <v>95</v>
      </c>
      <c r="J385" t="str">
        <f t="shared" si="15"/>
        <v>FALSE</v>
      </c>
      <c r="K385" t="str">
        <f t="shared" si="16"/>
        <v>A</v>
      </c>
      <c r="L385" t="str">
        <f t="shared" si="17"/>
        <v>In Progress</v>
      </c>
    </row>
    <row r="386" spans="2:12" x14ac:dyDescent="0.3">
      <c r="B386" s="3" t="s">
        <v>17</v>
      </c>
      <c r="C386" s="4" t="s">
        <v>13</v>
      </c>
      <c r="D386" s="4" t="s">
        <v>16</v>
      </c>
      <c r="E386" s="4" t="s">
        <v>20</v>
      </c>
      <c r="F386" s="4" t="s">
        <v>12</v>
      </c>
      <c r="G386" s="4">
        <v>79</v>
      </c>
      <c r="H386" s="4">
        <v>81</v>
      </c>
      <c r="I386" s="4">
        <v>71</v>
      </c>
      <c r="J386" t="str">
        <f t="shared" si="15"/>
        <v>FALSE</v>
      </c>
      <c r="K386" t="str">
        <f t="shared" si="16"/>
        <v>B</v>
      </c>
      <c r="L386" t="str">
        <f t="shared" si="17"/>
        <v>In Progress</v>
      </c>
    </row>
    <row r="387" spans="2:12" x14ac:dyDescent="0.3">
      <c r="B387" s="3" t="s">
        <v>8</v>
      </c>
      <c r="C387" s="4" t="s">
        <v>29</v>
      </c>
      <c r="D387" s="4" t="s">
        <v>23</v>
      </c>
      <c r="E387" s="4" t="s">
        <v>20</v>
      </c>
      <c r="F387" s="4" t="s">
        <v>12</v>
      </c>
      <c r="G387" s="4">
        <v>38</v>
      </c>
      <c r="H387" s="4">
        <v>49</v>
      </c>
      <c r="I387" s="4">
        <v>45</v>
      </c>
      <c r="J387" t="str">
        <f t="shared" si="15"/>
        <v>FALSE</v>
      </c>
      <c r="K387" t="str">
        <f t="shared" si="16"/>
        <v>B</v>
      </c>
      <c r="L387" t="str">
        <f t="shared" si="17"/>
        <v>In Progress</v>
      </c>
    </row>
    <row r="388" spans="2:12" x14ac:dyDescent="0.3">
      <c r="B388" s="3" t="s">
        <v>8</v>
      </c>
      <c r="C388" s="4" t="s">
        <v>18</v>
      </c>
      <c r="D388" s="4" t="s">
        <v>23</v>
      </c>
      <c r="E388" s="4" t="s">
        <v>20</v>
      </c>
      <c r="F388" s="4" t="s">
        <v>12</v>
      </c>
      <c r="G388" s="4">
        <v>38</v>
      </c>
      <c r="H388" s="4">
        <v>43</v>
      </c>
      <c r="I388" s="4">
        <v>43</v>
      </c>
      <c r="J388" t="str">
        <f t="shared" si="15"/>
        <v>FALSE</v>
      </c>
      <c r="K388" t="str">
        <f t="shared" si="16"/>
        <v>B</v>
      </c>
      <c r="L388" t="str">
        <f t="shared" si="17"/>
        <v>In Progress</v>
      </c>
    </row>
    <row r="389" spans="2:12" x14ac:dyDescent="0.3">
      <c r="B389" s="3" t="s">
        <v>8</v>
      </c>
      <c r="C389" s="4" t="s">
        <v>29</v>
      </c>
      <c r="D389" s="4" t="s">
        <v>14</v>
      </c>
      <c r="E389" s="4" t="s">
        <v>11</v>
      </c>
      <c r="F389" s="4" t="s">
        <v>12</v>
      </c>
      <c r="G389" s="4">
        <v>67</v>
      </c>
      <c r="H389" s="4">
        <v>76</v>
      </c>
      <c r="I389" s="4">
        <v>75</v>
      </c>
      <c r="J389" t="str">
        <f t="shared" ref="J389:J452" si="18">IF(OR((G389&lt;35),(H389&lt;35),(I389&lt;35)),"TRUE","FALSE")</f>
        <v>FALSE</v>
      </c>
      <c r="K389" t="str">
        <f t="shared" ref="K389:K452" si="19">IF(AND(G389&gt;75,H389&gt;75,I389&gt;75),"A",IF(J389="TRUE","C","B"))</f>
        <v>B</v>
      </c>
      <c r="L389" t="str">
        <f t="shared" ref="L389:L452" si="20">IF(AND(F389="none",J389="TRUE"),"Repeat Course", "In Progress")</f>
        <v>In Progress</v>
      </c>
    </row>
    <row r="390" spans="2:12" x14ac:dyDescent="0.3">
      <c r="B390" s="3" t="s">
        <v>8</v>
      </c>
      <c r="C390" s="4" t="s">
        <v>29</v>
      </c>
      <c r="D390" s="4" t="s">
        <v>10</v>
      </c>
      <c r="E390" s="4" t="s">
        <v>11</v>
      </c>
      <c r="F390" s="4" t="s">
        <v>12</v>
      </c>
      <c r="G390" s="4">
        <v>64</v>
      </c>
      <c r="H390" s="4">
        <v>73</v>
      </c>
      <c r="I390" s="4">
        <v>70</v>
      </c>
      <c r="J390" t="str">
        <f t="shared" si="18"/>
        <v>FALSE</v>
      </c>
      <c r="K390" t="str">
        <f t="shared" si="19"/>
        <v>B</v>
      </c>
      <c r="L390" t="str">
        <f t="shared" si="20"/>
        <v>In Progress</v>
      </c>
    </row>
    <row r="391" spans="2:12" x14ac:dyDescent="0.3">
      <c r="B391" s="3" t="s">
        <v>8</v>
      </c>
      <c r="C391" s="4" t="s">
        <v>13</v>
      </c>
      <c r="D391" s="4" t="s">
        <v>19</v>
      </c>
      <c r="E391" s="4" t="s">
        <v>20</v>
      </c>
      <c r="F391" s="4" t="s">
        <v>12</v>
      </c>
      <c r="G391" s="4">
        <v>57</v>
      </c>
      <c r="H391" s="4">
        <v>78</v>
      </c>
      <c r="I391" s="4">
        <v>67</v>
      </c>
      <c r="J391" t="str">
        <f t="shared" si="18"/>
        <v>FALSE</v>
      </c>
      <c r="K391" t="str">
        <f t="shared" si="19"/>
        <v>B</v>
      </c>
      <c r="L391" t="str">
        <f t="shared" si="20"/>
        <v>In Progress</v>
      </c>
    </row>
    <row r="392" spans="2:12" x14ac:dyDescent="0.3">
      <c r="B392" s="3" t="s">
        <v>8</v>
      </c>
      <c r="C392" s="4" t="s">
        <v>21</v>
      </c>
      <c r="D392" s="4" t="s">
        <v>22</v>
      </c>
      <c r="E392" s="4" t="s">
        <v>11</v>
      </c>
      <c r="F392" s="4" t="s">
        <v>12</v>
      </c>
      <c r="G392" s="4">
        <v>62</v>
      </c>
      <c r="H392" s="4">
        <v>64</v>
      </c>
      <c r="I392" s="4">
        <v>64</v>
      </c>
      <c r="J392" t="str">
        <f t="shared" si="18"/>
        <v>FALSE</v>
      </c>
      <c r="K392" t="str">
        <f t="shared" si="19"/>
        <v>B</v>
      </c>
      <c r="L392" t="str">
        <f t="shared" si="20"/>
        <v>In Progress</v>
      </c>
    </row>
    <row r="393" spans="2:12" x14ac:dyDescent="0.3">
      <c r="B393" s="3" t="s">
        <v>17</v>
      </c>
      <c r="C393" s="4" t="s">
        <v>21</v>
      </c>
      <c r="D393" s="4" t="s">
        <v>16</v>
      </c>
      <c r="E393" s="4" t="s">
        <v>11</v>
      </c>
      <c r="F393" s="4" t="s">
        <v>12</v>
      </c>
      <c r="G393" s="4">
        <v>73</v>
      </c>
      <c r="H393" s="4">
        <v>70</v>
      </c>
      <c r="I393" s="4">
        <v>75</v>
      </c>
      <c r="J393" t="str">
        <f t="shared" si="18"/>
        <v>FALSE</v>
      </c>
      <c r="K393" t="str">
        <f t="shared" si="19"/>
        <v>B</v>
      </c>
      <c r="L393" t="str">
        <f t="shared" si="20"/>
        <v>In Progress</v>
      </c>
    </row>
    <row r="394" spans="2:12" x14ac:dyDescent="0.3">
      <c r="B394" s="3" t="s">
        <v>17</v>
      </c>
      <c r="C394" s="4" t="s">
        <v>29</v>
      </c>
      <c r="D394" s="4" t="s">
        <v>23</v>
      </c>
      <c r="E394" s="4" t="s">
        <v>20</v>
      </c>
      <c r="F394" s="4" t="s">
        <v>15</v>
      </c>
      <c r="G394" s="4">
        <v>73</v>
      </c>
      <c r="H394" s="4">
        <v>67</v>
      </c>
      <c r="I394" s="4">
        <v>59</v>
      </c>
      <c r="J394" t="str">
        <f t="shared" si="18"/>
        <v>FALSE</v>
      </c>
      <c r="K394" t="str">
        <f t="shared" si="19"/>
        <v>B</v>
      </c>
      <c r="L394" t="str">
        <f t="shared" si="20"/>
        <v>In Progress</v>
      </c>
    </row>
    <row r="395" spans="2:12" x14ac:dyDescent="0.3">
      <c r="B395" s="3" t="s">
        <v>8</v>
      </c>
      <c r="C395" s="4" t="s">
        <v>21</v>
      </c>
      <c r="D395" s="4" t="s">
        <v>14</v>
      </c>
      <c r="E395" s="4" t="s">
        <v>11</v>
      </c>
      <c r="F395" s="4" t="s">
        <v>12</v>
      </c>
      <c r="G395" s="4">
        <v>77</v>
      </c>
      <c r="H395" s="4">
        <v>68</v>
      </c>
      <c r="I395" s="4">
        <v>77</v>
      </c>
      <c r="J395" t="str">
        <f t="shared" si="18"/>
        <v>FALSE</v>
      </c>
      <c r="K395" t="str">
        <f t="shared" si="19"/>
        <v>B</v>
      </c>
      <c r="L395" t="str">
        <f t="shared" si="20"/>
        <v>In Progress</v>
      </c>
    </row>
    <row r="396" spans="2:12" x14ac:dyDescent="0.3">
      <c r="B396" s="3" t="s">
        <v>17</v>
      </c>
      <c r="C396" s="4" t="s">
        <v>29</v>
      </c>
      <c r="D396" s="4" t="s">
        <v>14</v>
      </c>
      <c r="E396" s="4" t="s">
        <v>11</v>
      </c>
      <c r="F396" s="4" t="s">
        <v>12</v>
      </c>
      <c r="G396" s="4">
        <v>76</v>
      </c>
      <c r="H396" s="4">
        <v>67</v>
      </c>
      <c r="I396" s="4">
        <v>67</v>
      </c>
      <c r="J396" t="str">
        <f t="shared" si="18"/>
        <v>FALSE</v>
      </c>
      <c r="K396" t="str">
        <f t="shared" si="19"/>
        <v>B</v>
      </c>
      <c r="L396" t="str">
        <f t="shared" si="20"/>
        <v>In Progress</v>
      </c>
    </row>
    <row r="397" spans="2:12" x14ac:dyDescent="0.3">
      <c r="B397" s="3" t="s">
        <v>17</v>
      </c>
      <c r="C397" s="4" t="s">
        <v>13</v>
      </c>
      <c r="D397" s="4" t="s">
        <v>19</v>
      </c>
      <c r="E397" s="4" t="s">
        <v>11</v>
      </c>
      <c r="F397" s="4" t="s">
        <v>15</v>
      </c>
      <c r="G397" s="4">
        <v>57</v>
      </c>
      <c r="H397" s="4">
        <v>54</v>
      </c>
      <c r="I397" s="4">
        <v>56</v>
      </c>
      <c r="J397" t="str">
        <f t="shared" si="18"/>
        <v>FALSE</v>
      </c>
      <c r="K397" t="str">
        <f t="shared" si="19"/>
        <v>B</v>
      </c>
      <c r="L397" t="str">
        <f t="shared" si="20"/>
        <v>In Progress</v>
      </c>
    </row>
    <row r="398" spans="2:12" x14ac:dyDescent="0.3">
      <c r="B398" s="3" t="s">
        <v>8</v>
      </c>
      <c r="C398" s="4" t="s">
        <v>13</v>
      </c>
      <c r="D398" s="4" t="s">
        <v>23</v>
      </c>
      <c r="E398" s="4" t="s">
        <v>11</v>
      </c>
      <c r="F398" s="4" t="s">
        <v>15</v>
      </c>
      <c r="G398" s="4">
        <v>65</v>
      </c>
      <c r="H398" s="4">
        <v>74</v>
      </c>
      <c r="I398" s="4">
        <v>77</v>
      </c>
      <c r="J398" t="str">
        <f t="shared" si="18"/>
        <v>FALSE</v>
      </c>
      <c r="K398" t="str">
        <f t="shared" si="19"/>
        <v>B</v>
      </c>
      <c r="L398" t="str">
        <f t="shared" si="20"/>
        <v>In Progress</v>
      </c>
    </row>
    <row r="399" spans="2:12" x14ac:dyDescent="0.3">
      <c r="B399" s="3" t="s">
        <v>17</v>
      </c>
      <c r="C399" s="4" t="s">
        <v>18</v>
      </c>
      <c r="D399" s="4" t="s">
        <v>22</v>
      </c>
      <c r="E399" s="4" t="s">
        <v>20</v>
      </c>
      <c r="F399" s="4" t="s">
        <v>12</v>
      </c>
      <c r="G399" s="4">
        <v>48</v>
      </c>
      <c r="H399" s="4">
        <v>45</v>
      </c>
      <c r="I399" s="4">
        <v>41</v>
      </c>
      <c r="J399" t="str">
        <f t="shared" si="18"/>
        <v>FALSE</v>
      </c>
      <c r="K399" t="str">
        <f t="shared" si="19"/>
        <v>B</v>
      </c>
      <c r="L399" t="str">
        <f t="shared" si="20"/>
        <v>In Progress</v>
      </c>
    </row>
    <row r="400" spans="2:12" x14ac:dyDescent="0.3">
      <c r="B400" s="3" t="s">
        <v>8</v>
      </c>
      <c r="C400" s="4" t="s">
        <v>9</v>
      </c>
      <c r="D400" s="4" t="s">
        <v>22</v>
      </c>
      <c r="E400" s="4" t="s">
        <v>20</v>
      </c>
      <c r="F400" s="4" t="s">
        <v>12</v>
      </c>
      <c r="G400" s="4">
        <v>50</v>
      </c>
      <c r="H400" s="4">
        <v>67</v>
      </c>
      <c r="I400" s="4">
        <v>63</v>
      </c>
      <c r="J400" t="str">
        <f t="shared" si="18"/>
        <v>FALSE</v>
      </c>
      <c r="K400" t="str">
        <f t="shared" si="19"/>
        <v>B</v>
      </c>
      <c r="L400" t="str">
        <f t="shared" si="20"/>
        <v>In Progress</v>
      </c>
    </row>
    <row r="401" spans="2:12" x14ac:dyDescent="0.3">
      <c r="B401" s="3" t="s">
        <v>8</v>
      </c>
      <c r="C401" s="4" t="s">
        <v>13</v>
      </c>
      <c r="D401" s="4" t="s">
        <v>19</v>
      </c>
      <c r="E401" s="4" t="s">
        <v>11</v>
      </c>
      <c r="F401" s="4" t="s">
        <v>12</v>
      </c>
      <c r="G401" s="4">
        <v>85</v>
      </c>
      <c r="H401" s="4">
        <v>89</v>
      </c>
      <c r="I401" s="4">
        <v>95</v>
      </c>
      <c r="J401" t="str">
        <f t="shared" si="18"/>
        <v>FALSE</v>
      </c>
      <c r="K401" t="str">
        <f t="shared" si="19"/>
        <v>A</v>
      </c>
      <c r="L401" t="str">
        <f t="shared" si="20"/>
        <v>In Progress</v>
      </c>
    </row>
    <row r="402" spans="2:12" x14ac:dyDescent="0.3">
      <c r="B402" s="3" t="s">
        <v>17</v>
      </c>
      <c r="C402" s="4" t="s">
        <v>9</v>
      </c>
      <c r="D402" s="4" t="s">
        <v>23</v>
      </c>
      <c r="E402" s="4" t="s">
        <v>11</v>
      </c>
      <c r="F402" s="4" t="s">
        <v>12</v>
      </c>
      <c r="G402" s="4">
        <v>74</v>
      </c>
      <c r="H402" s="4">
        <v>63</v>
      </c>
      <c r="I402" s="4">
        <v>57</v>
      </c>
      <c r="J402" t="str">
        <f t="shared" si="18"/>
        <v>FALSE</v>
      </c>
      <c r="K402" t="str">
        <f t="shared" si="19"/>
        <v>B</v>
      </c>
      <c r="L402" t="str">
        <f t="shared" si="20"/>
        <v>In Progress</v>
      </c>
    </row>
    <row r="403" spans="2:12" x14ac:dyDescent="0.3">
      <c r="B403" s="3" t="s">
        <v>17</v>
      </c>
      <c r="C403" s="4" t="s">
        <v>21</v>
      </c>
      <c r="D403" s="4" t="s">
        <v>23</v>
      </c>
      <c r="E403" s="4" t="s">
        <v>11</v>
      </c>
      <c r="F403" s="4" t="s">
        <v>12</v>
      </c>
      <c r="G403" s="4">
        <v>60</v>
      </c>
      <c r="H403" s="4">
        <v>59</v>
      </c>
      <c r="I403" s="4">
        <v>54</v>
      </c>
      <c r="J403" t="str">
        <f t="shared" si="18"/>
        <v>FALSE</v>
      </c>
      <c r="K403" t="str">
        <f t="shared" si="19"/>
        <v>B</v>
      </c>
      <c r="L403" t="str">
        <f t="shared" si="20"/>
        <v>In Progress</v>
      </c>
    </row>
    <row r="404" spans="2:12" x14ac:dyDescent="0.3">
      <c r="B404" s="3" t="s">
        <v>8</v>
      </c>
      <c r="C404" s="4" t="s">
        <v>13</v>
      </c>
      <c r="D404" s="4" t="s">
        <v>23</v>
      </c>
      <c r="E404" s="4" t="s">
        <v>11</v>
      </c>
      <c r="F404" s="4" t="s">
        <v>15</v>
      </c>
      <c r="G404" s="4">
        <v>59</v>
      </c>
      <c r="H404" s="4">
        <v>54</v>
      </c>
      <c r="I404" s="4">
        <v>67</v>
      </c>
      <c r="J404" t="str">
        <f t="shared" si="18"/>
        <v>FALSE</v>
      </c>
      <c r="K404" t="str">
        <f t="shared" si="19"/>
        <v>B</v>
      </c>
      <c r="L404" t="str">
        <f t="shared" si="20"/>
        <v>In Progress</v>
      </c>
    </row>
    <row r="405" spans="2:12" x14ac:dyDescent="0.3">
      <c r="B405" s="3" t="s">
        <v>17</v>
      </c>
      <c r="C405" s="4" t="s">
        <v>18</v>
      </c>
      <c r="D405" s="4" t="s">
        <v>14</v>
      </c>
      <c r="E405" s="4" t="s">
        <v>11</v>
      </c>
      <c r="F405" s="4" t="s">
        <v>12</v>
      </c>
      <c r="G405" s="4">
        <v>53</v>
      </c>
      <c r="H405" s="4">
        <v>43</v>
      </c>
      <c r="I405" s="4">
        <v>43</v>
      </c>
      <c r="J405" t="str">
        <f t="shared" si="18"/>
        <v>FALSE</v>
      </c>
      <c r="K405" t="str">
        <f t="shared" si="19"/>
        <v>B</v>
      </c>
      <c r="L405" t="str">
        <f t="shared" si="20"/>
        <v>In Progress</v>
      </c>
    </row>
    <row r="406" spans="2:12" x14ac:dyDescent="0.3">
      <c r="B406" s="3" t="s">
        <v>8</v>
      </c>
      <c r="C406" s="4" t="s">
        <v>18</v>
      </c>
      <c r="D406" s="4" t="s">
        <v>14</v>
      </c>
      <c r="E406" s="4" t="s">
        <v>20</v>
      </c>
      <c r="F406" s="4" t="s">
        <v>12</v>
      </c>
      <c r="G406" s="4">
        <v>49</v>
      </c>
      <c r="H406" s="4">
        <v>65</v>
      </c>
      <c r="I406" s="4">
        <v>55</v>
      </c>
      <c r="J406" t="str">
        <f t="shared" si="18"/>
        <v>FALSE</v>
      </c>
      <c r="K406" t="str">
        <f t="shared" si="19"/>
        <v>B</v>
      </c>
      <c r="L406" t="str">
        <f t="shared" si="20"/>
        <v>In Progress</v>
      </c>
    </row>
    <row r="407" spans="2:12" x14ac:dyDescent="0.3">
      <c r="B407" s="3" t="s">
        <v>8</v>
      </c>
      <c r="C407" s="4" t="s">
        <v>21</v>
      </c>
      <c r="D407" s="4" t="s">
        <v>22</v>
      </c>
      <c r="E407" s="4" t="s">
        <v>11</v>
      </c>
      <c r="F407" s="4" t="s">
        <v>15</v>
      </c>
      <c r="G407" s="4">
        <v>88</v>
      </c>
      <c r="H407" s="4">
        <v>99</v>
      </c>
      <c r="I407" s="4">
        <v>100</v>
      </c>
      <c r="J407" t="str">
        <f t="shared" si="18"/>
        <v>FALSE</v>
      </c>
      <c r="K407" t="str">
        <f t="shared" si="19"/>
        <v>A</v>
      </c>
      <c r="L407" t="str">
        <f t="shared" si="20"/>
        <v>In Progress</v>
      </c>
    </row>
    <row r="408" spans="2:12" x14ac:dyDescent="0.3">
      <c r="B408" s="3" t="s">
        <v>8</v>
      </c>
      <c r="C408" s="4" t="s">
        <v>13</v>
      </c>
      <c r="D408" s="4" t="s">
        <v>22</v>
      </c>
      <c r="E408" s="4" t="s">
        <v>11</v>
      </c>
      <c r="F408" s="4" t="s">
        <v>12</v>
      </c>
      <c r="G408" s="4">
        <v>54</v>
      </c>
      <c r="H408" s="4">
        <v>59</v>
      </c>
      <c r="I408" s="4">
        <v>62</v>
      </c>
      <c r="J408" t="str">
        <f t="shared" si="18"/>
        <v>FALSE</v>
      </c>
      <c r="K408" t="str">
        <f t="shared" si="19"/>
        <v>B</v>
      </c>
      <c r="L408" t="str">
        <f t="shared" si="20"/>
        <v>In Progress</v>
      </c>
    </row>
    <row r="409" spans="2:12" x14ac:dyDescent="0.3">
      <c r="B409" s="3" t="s">
        <v>8</v>
      </c>
      <c r="C409" s="4" t="s">
        <v>13</v>
      </c>
      <c r="D409" s="4" t="s">
        <v>23</v>
      </c>
      <c r="E409" s="4" t="s">
        <v>11</v>
      </c>
      <c r="F409" s="4" t="s">
        <v>12</v>
      </c>
      <c r="G409" s="4">
        <v>63</v>
      </c>
      <c r="H409" s="4">
        <v>73</v>
      </c>
      <c r="I409" s="4">
        <v>68</v>
      </c>
      <c r="J409" t="str">
        <f t="shared" si="18"/>
        <v>FALSE</v>
      </c>
      <c r="K409" t="str">
        <f t="shared" si="19"/>
        <v>B</v>
      </c>
      <c r="L409" t="str">
        <f t="shared" si="20"/>
        <v>In Progress</v>
      </c>
    </row>
    <row r="410" spans="2:12" x14ac:dyDescent="0.3">
      <c r="B410" s="3" t="s">
        <v>17</v>
      </c>
      <c r="C410" s="4" t="s">
        <v>9</v>
      </c>
      <c r="D410" s="4" t="s">
        <v>19</v>
      </c>
      <c r="E410" s="4" t="s">
        <v>11</v>
      </c>
      <c r="F410" s="4" t="s">
        <v>15</v>
      </c>
      <c r="G410" s="4">
        <v>65</v>
      </c>
      <c r="H410" s="4">
        <v>65</v>
      </c>
      <c r="I410" s="4">
        <v>63</v>
      </c>
      <c r="J410" t="str">
        <f t="shared" si="18"/>
        <v>FALSE</v>
      </c>
      <c r="K410" t="str">
        <f t="shared" si="19"/>
        <v>B</v>
      </c>
      <c r="L410" t="str">
        <f t="shared" si="20"/>
        <v>In Progress</v>
      </c>
    </row>
    <row r="411" spans="2:12" x14ac:dyDescent="0.3">
      <c r="B411" s="3" t="s">
        <v>8</v>
      </c>
      <c r="C411" s="4" t="s">
        <v>9</v>
      </c>
      <c r="D411" s="4" t="s">
        <v>19</v>
      </c>
      <c r="E411" s="4" t="s">
        <v>11</v>
      </c>
      <c r="F411" s="4" t="s">
        <v>12</v>
      </c>
      <c r="G411" s="4">
        <v>82</v>
      </c>
      <c r="H411" s="4">
        <v>80</v>
      </c>
      <c r="I411" s="4">
        <v>77</v>
      </c>
      <c r="J411" t="str">
        <f t="shared" si="18"/>
        <v>FALSE</v>
      </c>
      <c r="K411" t="str">
        <f t="shared" si="19"/>
        <v>A</v>
      </c>
      <c r="L411" t="str">
        <f t="shared" si="20"/>
        <v>In Progress</v>
      </c>
    </row>
    <row r="412" spans="2:12" x14ac:dyDescent="0.3">
      <c r="B412" s="3" t="s">
        <v>8</v>
      </c>
      <c r="C412" s="4" t="s">
        <v>21</v>
      </c>
      <c r="D412" s="4" t="s">
        <v>22</v>
      </c>
      <c r="E412" s="4" t="s">
        <v>20</v>
      </c>
      <c r="F412" s="4" t="s">
        <v>15</v>
      </c>
      <c r="G412" s="4">
        <v>52</v>
      </c>
      <c r="H412" s="4">
        <v>57</v>
      </c>
      <c r="I412" s="4">
        <v>56</v>
      </c>
      <c r="J412" t="str">
        <f t="shared" si="18"/>
        <v>FALSE</v>
      </c>
      <c r="K412" t="str">
        <f t="shared" si="19"/>
        <v>B</v>
      </c>
      <c r="L412" t="str">
        <f t="shared" si="20"/>
        <v>In Progress</v>
      </c>
    </row>
    <row r="413" spans="2:12" x14ac:dyDescent="0.3">
      <c r="B413" s="3" t="s">
        <v>17</v>
      </c>
      <c r="C413" s="4" t="s">
        <v>21</v>
      </c>
      <c r="D413" s="4" t="s">
        <v>19</v>
      </c>
      <c r="E413" s="4" t="s">
        <v>11</v>
      </c>
      <c r="F413" s="4" t="s">
        <v>15</v>
      </c>
      <c r="G413" s="4">
        <v>87</v>
      </c>
      <c r="H413" s="4">
        <v>84</v>
      </c>
      <c r="I413" s="4">
        <v>85</v>
      </c>
      <c r="J413" t="str">
        <f t="shared" si="18"/>
        <v>FALSE</v>
      </c>
      <c r="K413" t="str">
        <f t="shared" si="19"/>
        <v>A</v>
      </c>
      <c r="L413" t="str">
        <f t="shared" si="20"/>
        <v>In Progress</v>
      </c>
    </row>
    <row r="414" spans="2:12" x14ac:dyDescent="0.3">
      <c r="B414" s="3" t="s">
        <v>8</v>
      </c>
      <c r="C414" s="4" t="s">
        <v>21</v>
      </c>
      <c r="D414" s="4" t="s">
        <v>16</v>
      </c>
      <c r="E414" s="4" t="s">
        <v>11</v>
      </c>
      <c r="F414" s="4" t="s">
        <v>15</v>
      </c>
      <c r="G414" s="4">
        <v>70</v>
      </c>
      <c r="H414" s="4">
        <v>71</v>
      </c>
      <c r="I414" s="4">
        <v>74</v>
      </c>
      <c r="J414" t="str">
        <f t="shared" si="18"/>
        <v>FALSE</v>
      </c>
      <c r="K414" t="str">
        <f t="shared" si="19"/>
        <v>B</v>
      </c>
      <c r="L414" t="str">
        <f t="shared" si="20"/>
        <v>In Progress</v>
      </c>
    </row>
    <row r="415" spans="2:12" x14ac:dyDescent="0.3">
      <c r="B415" s="3" t="s">
        <v>17</v>
      </c>
      <c r="C415" s="4" t="s">
        <v>29</v>
      </c>
      <c r="D415" s="4" t="s">
        <v>14</v>
      </c>
      <c r="E415" s="4" t="s">
        <v>11</v>
      </c>
      <c r="F415" s="4" t="s">
        <v>15</v>
      </c>
      <c r="G415" s="4">
        <v>84</v>
      </c>
      <c r="H415" s="4">
        <v>83</v>
      </c>
      <c r="I415" s="4">
        <v>78</v>
      </c>
      <c r="J415" t="str">
        <f t="shared" si="18"/>
        <v>FALSE</v>
      </c>
      <c r="K415" t="str">
        <f t="shared" si="19"/>
        <v>A</v>
      </c>
      <c r="L415" t="str">
        <f t="shared" si="20"/>
        <v>In Progress</v>
      </c>
    </row>
    <row r="416" spans="2:12" x14ac:dyDescent="0.3">
      <c r="B416" s="3" t="s">
        <v>17</v>
      </c>
      <c r="C416" s="4" t="s">
        <v>21</v>
      </c>
      <c r="D416" s="4" t="s">
        <v>19</v>
      </c>
      <c r="E416" s="4" t="s">
        <v>11</v>
      </c>
      <c r="F416" s="4" t="s">
        <v>12</v>
      </c>
      <c r="G416" s="4">
        <v>71</v>
      </c>
      <c r="H416" s="4">
        <v>66</v>
      </c>
      <c r="I416" s="4">
        <v>60</v>
      </c>
      <c r="J416" t="str">
        <f t="shared" si="18"/>
        <v>FALSE</v>
      </c>
      <c r="K416" t="str">
        <f t="shared" si="19"/>
        <v>B</v>
      </c>
      <c r="L416" t="str">
        <f t="shared" si="20"/>
        <v>In Progress</v>
      </c>
    </row>
    <row r="417" spans="2:12" x14ac:dyDescent="0.3">
      <c r="B417" s="3" t="s">
        <v>17</v>
      </c>
      <c r="C417" s="4" t="s">
        <v>9</v>
      </c>
      <c r="D417" s="4" t="s">
        <v>23</v>
      </c>
      <c r="E417" s="4" t="s">
        <v>11</v>
      </c>
      <c r="F417" s="4" t="s">
        <v>15</v>
      </c>
      <c r="G417" s="4">
        <v>63</v>
      </c>
      <c r="H417" s="4">
        <v>67</v>
      </c>
      <c r="I417" s="4">
        <v>67</v>
      </c>
      <c r="J417" t="str">
        <f t="shared" si="18"/>
        <v>FALSE</v>
      </c>
      <c r="K417" t="str">
        <f t="shared" si="19"/>
        <v>B</v>
      </c>
      <c r="L417" t="str">
        <f t="shared" si="20"/>
        <v>In Progress</v>
      </c>
    </row>
    <row r="418" spans="2:12" x14ac:dyDescent="0.3">
      <c r="B418" s="3" t="s">
        <v>8</v>
      </c>
      <c r="C418" s="4" t="s">
        <v>13</v>
      </c>
      <c r="D418" s="4" t="s">
        <v>10</v>
      </c>
      <c r="E418" s="4" t="s">
        <v>20</v>
      </c>
      <c r="F418" s="4" t="s">
        <v>15</v>
      </c>
      <c r="G418" s="4">
        <v>51</v>
      </c>
      <c r="H418" s="4">
        <v>72</v>
      </c>
      <c r="I418" s="4">
        <v>79</v>
      </c>
      <c r="J418" t="str">
        <f t="shared" si="18"/>
        <v>FALSE</v>
      </c>
      <c r="K418" t="str">
        <f t="shared" si="19"/>
        <v>B</v>
      </c>
      <c r="L418" t="str">
        <f t="shared" si="20"/>
        <v>In Progress</v>
      </c>
    </row>
    <row r="419" spans="2:12" x14ac:dyDescent="0.3">
      <c r="B419" s="3" t="s">
        <v>17</v>
      </c>
      <c r="C419" s="4" t="s">
        <v>29</v>
      </c>
      <c r="D419" s="4" t="s">
        <v>22</v>
      </c>
      <c r="E419" s="4" t="s">
        <v>11</v>
      </c>
      <c r="F419" s="4" t="s">
        <v>12</v>
      </c>
      <c r="G419" s="4">
        <v>84</v>
      </c>
      <c r="H419" s="4">
        <v>73</v>
      </c>
      <c r="I419" s="4">
        <v>69</v>
      </c>
      <c r="J419" t="str">
        <f t="shared" si="18"/>
        <v>FALSE</v>
      </c>
      <c r="K419" t="str">
        <f t="shared" si="19"/>
        <v>B</v>
      </c>
      <c r="L419" t="str">
        <f t="shared" si="20"/>
        <v>In Progress</v>
      </c>
    </row>
    <row r="420" spans="2:12" x14ac:dyDescent="0.3">
      <c r="B420" s="3" t="s">
        <v>17</v>
      </c>
      <c r="C420" s="4" t="s">
        <v>13</v>
      </c>
      <c r="D420" s="4" t="s">
        <v>10</v>
      </c>
      <c r="E420" s="4" t="s">
        <v>11</v>
      </c>
      <c r="F420" s="4" t="s">
        <v>15</v>
      </c>
      <c r="G420" s="4">
        <v>71</v>
      </c>
      <c r="H420" s="4">
        <v>74</v>
      </c>
      <c r="I420" s="4">
        <v>68</v>
      </c>
      <c r="J420" t="str">
        <f t="shared" si="18"/>
        <v>FALSE</v>
      </c>
      <c r="K420" t="str">
        <f t="shared" si="19"/>
        <v>B</v>
      </c>
      <c r="L420" t="str">
        <f t="shared" si="20"/>
        <v>In Progress</v>
      </c>
    </row>
    <row r="421" spans="2:12" x14ac:dyDescent="0.3">
      <c r="B421" s="3" t="s">
        <v>17</v>
      </c>
      <c r="C421" s="4" t="s">
        <v>13</v>
      </c>
      <c r="D421" s="4" t="s">
        <v>19</v>
      </c>
      <c r="E421" s="4" t="s">
        <v>11</v>
      </c>
      <c r="F421" s="4" t="s">
        <v>12</v>
      </c>
      <c r="G421" s="4">
        <v>74</v>
      </c>
      <c r="H421" s="4">
        <v>73</v>
      </c>
      <c r="I421" s="4">
        <v>67</v>
      </c>
      <c r="J421" t="str">
        <f t="shared" si="18"/>
        <v>FALSE</v>
      </c>
      <c r="K421" t="str">
        <f t="shared" si="19"/>
        <v>B</v>
      </c>
      <c r="L421" t="str">
        <f t="shared" si="20"/>
        <v>In Progress</v>
      </c>
    </row>
    <row r="422" spans="2:12" x14ac:dyDescent="0.3">
      <c r="B422" s="3" t="s">
        <v>17</v>
      </c>
      <c r="C422" s="4" t="s">
        <v>21</v>
      </c>
      <c r="D422" s="4" t="s">
        <v>14</v>
      </c>
      <c r="E422" s="4" t="s">
        <v>11</v>
      </c>
      <c r="F422" s="4" t="s">
        <v>12</v>
      </c>
      <c r="G422" s="4">
        <v>68</v>
      </c>
      <c r="H422" s="4">
        <v>59</v>
      </c>
      <c r="I422" s="4">
        <v>62</v>
      </c>
      <c r="J422" t="str">
        <f t="shared" si="18"/>
        <v>FALSE</v>
      </c>
      <c r="K422" t="str">
        <f t="shared" si="19"/>
        <v>B</v>
      </c>
      <c r="L422" t="str">
        <f t="shared" si="20"/>
        <v>In Progress</v>
      </c>
    </row>
    <row r="423" spans="2:12" x14ac:dyDescent="0.3">
      <c r="B423" s="3" t="s">
        <v>17</v>
      </c>
      <c r="C423" s="4" t="s">
        <v>29</v>
      </c>
      <c r="D423" s="4" t="s">
        <v>22</v>
      </c>
      <c r="E423" s="4" t="s">
        <v>20</v>
      </c>
      <c r="F423" s="4" t="s">
        <v>15</v>
      </c>
      <c r="G423" s="4">
        <v>57</v>
      </c>
      <c r="H423" s="4">
        <v>56</v>
      </c>
      <c r="I423" s="4">
        <v>54</v>
      </c>
      <c r="J423" t="str">
        <f t="shared" si="18"/>
        <v>FALSE</v>
      </c>
      <c r="K423" t="str">
        <f t="shared" si="19"/>
        <v>B</v>
      </c>
      <c r="L423" t="str">
        <f t="shared" si="20"/>
        <v>In Progress</v>
      </c>
    </row>
    <row r="424" spans="2:12" x14ac:dyDescent="0.3">
      <c r="B424" s="3" t="s">
        <v>8</v>
      </c>
      <c r="C424" s="4" t="s">
        <v>13</v>
      </c>
      <c r="D424" s="4" t="s">
        <v>19</v>
      </c>
      <c r="E424" s="4" t="s">
        <v>20</v>
      </c>
      <c r="F424" s="4" t="s">
        <v>15</v>
      </c>
      <c r="G424" s="4">
        <v>82</v>
      </c>
      <c r="H424" s="4">
        <v>93</v>
      </c>
      <c r="I424" s="4">
        <v>93</v>
      </c>
      <c r="J424" t="str">
        <f t="shared" si="18"/>
        <v>FALSE</v>
      </c>
      <c r="K424" t="str">
        <f t="shared" si="19"/>
        <v>A</v>
      </c>
      <c r="L424" t="str">
        <f t="shared" si="20"/>
        <v>In Progress</v>
      </c>
    </row>
    <row r="425" spans="2:12" x14ac:dyDescent="0.3">
      <c r="B425" s="3" t="s">
        <v>8</v>
      </c>
      <c r="C425" s="4" t="s">
        <v>21</v>
      </c>
      <c r="D425" s="4" t="s">
        <v>22</v>
      </c>
      <c r="E425" s="4" t="s">
        <v>11</v>
      </c>
      <c r="F425" s="4" t="s">
        <v>15</v>
      </c>
      <c r="G425" s="4">
        <v>57</v>
      </c>
      <c r="H425" s="4">
        <v>58</v>
      </c>
      <c r="I425" s="4">
        <v>64</v>
      </c>
      <c r="J425" t="str">
        <f t="shared" si="18"/>
        <v>FALSE</v>
      </c>
      <c r="K425" t="str">
        <f t="shared" si="19"/>
        <v>B</v>
      </c>
      <c r="L425" t="str">
        <f t="shared" si="20"/>
        <v>In Progress</v>
      </c>
    </row>
    <row r="426" spans="2:12" x14ac:dyDescent="0.3">
      <c r="B426" s="3" t="s">
        <v>8</v>
      </c>
      <c r="C426" s="4" t="s">
        <v>21</v>
      </c>
      <c r="D426" s="4" t="s">
        <v>16</v>
      </c>
      <c r="E426" s="4" t="s">
        <v>20</v>
      </c>
      <c r="F426" s="4" t="s">
        <v>15</v>
      </c>
      <c r="G426" s="4">
        <v>47</v>
      </c>
      <c r="H426" s="4">
        <v>58</v>
      </c>
      <c r="I426" s="4">
        <v>67</v>
      </c>
      <c r="J426" t="str">
        <f t="shared" si="18"/>
        <v>FALSE</v>
      </c>
      <c r="K426" t="str">
        <f t="shared" si="19"/>
        <v>B</v>
      </c>
      <c r="L426" t="str">
        <f t="shared" si="20"/>
        <v>In Progress</v>
      </c>
    </row>
    <row r="427" spans="2:12" x14ac:dyDescent="0.3">
      <c r="B427" s="3" t="s">
        <v>8</v>
      </c>
      <c r="C427" s="4" t="s">
        <v>18</v>
      </c>
      <c r="D427" s="4" t="s">
        <v>23</v>
      </c>
      <c r="E427" s="4" t="s">
        <v>11</v>
      </c>
      <c r="F427" s="4" t="s">
        <v>15</v>
      </c>
      <c r="G427" s="4">
        <v>59</v>
      </c>
      <c r="H427" s="4">
        <v>85</v>
      </c>
      <c r="I427" s="4">
        <v>80</v>
      </c>
      <c r="J427" t="str">
        <f t="shared" si="18"/>
        <v>FALSE</v>
      </c>
      <c r="K427" t="str">
        <f t="shared" si="19"/>
        <v>B</v>
      </c>
      <c r="L427" t="str">
        <f t="shared" si="20"/>
        <v>In Progress</v>
      </c>
    </row>
    <row r="428" spans="2:12" x14ac:dyDescent="0.3">
      <c r="B428" s="3" t="s">
        <v>17</v>
      </c>
      <c r="C428" s="4" t="s">
        <v>9</v>
      </c>
      <c r="D428" s="4" t="s">
        <v>14</v>
      </c>
      <c r="E428" s="4" t="s">
        <v>20</v>
      </c>
      <c r="F428" s="4" t="s">
        <v>12</v>
      </c>
      <c r="G428" s="4">
        <v>41</v>
      </c>
      <c r="H428" s="4">
        <v>39</v>
      </c>
      <c r="I428" s="4">
        <v>34</v>
      </c>
      <c r="J428" t="str">
        <f t="shared" si="18"/>
        <v>TRUE</v>
      </c>
      <c r="K428" t="str">
        <f t="shared" si="19"/>
        <v>C</v>
      </c>
      <c r="L428" t="str">
        <f t="shared" si="20"/>
        <v>Repeat Course</v>
      </c>
    </row>
    <row r="429" spans="2:12" x14ac:dyDescent="0.3">
      <c r="B429" s="3" t="s">
        <v>8</v>
      </c>
      <c r="C429" s="4" t="s">
        <v>13</v>
      </c>
      <c r="D429" s="4" t="s">
        <v>14</v>
      </c>
      <c r="E429" s="4" t="s">
        <v>20</v>
      </c>
      <c r="F429" s="4" t="s">
        <v>12</v>
      </c>
      <c r="G429" s="4">
        <v>62</v>
      </c>
      <c r="H429" s="4">
        <v>67</v>
      </c>
      <c r="I429" s="4">
        <v>62</v>
      </c>
      <c r="J429" t="str">
        <f t="shared" si="18"/>
        <v>FALSE</v>
      </c>
      <c r="K429" t="str">
        <f t="shared" si="19"/>
        <v>B</v>
      </c>
      <c r="L429" t="str">
        <f t="shared" si="20"/>
        <v>In Progress</v>
      </c>
    </row>
    <row r="430" spans="2:12" x14ac:dyDescent="0.3">
      <c r="B430" s="3" t="s">
        <v>17</v>
      </c>
      <c r="C430" s="4" t="s">
        <v>13</v>
      </c>
      <c r="D430" s="4" t="s">
        <v>10</v>
      </c>
      <c r="E430" s="4" t="s">
        <v>11</v>
      </c>
      <c r="F430" s="4" t="s">
        <v>12</v>
      </c>
      <c r="G430" s="4">
        <v>86</v>
      </c>
      <c r="H430" s="4">
        <v>83</v>
      </c>
      <c r="I430" s="4">
        <v>86</v>
      </c>
      <c r="J430" t="str">
        <f t="shared" si="18"/>
        <v>FALSE</v>
      </c>
      <c r="K430" t="str">
        <f t="shared" si="19"/>
        <v>A</v>
      </c>
      <c r="L430" t="str">
        <f t="shared" si="20"/>
        <v>In Progress</v>
      </c>
    </row>
    <row r="431" spans="2:12" x14ac:dyDescent="0.3">
      <c r="B431" s="3" t="s">
        <v>17</v>
      </c>
      <c r="C431" s="4" t="s">
        <v>13</v>
      </c>
      <c r="D431" s="4" t="s">
        <v>23</v>
      </c>
      <c r="E431" s="4" t="s">
        <v>20</v>
      </c>
      <c r="F431" s="4" t="s">
        <v>12</v>
      </c>
      <c r="G431" s="4">
        <v>69</v>
      </c>
      <c r="H431" s="4">
        <v>71</v>
      </c>
      <c r="I431" s="4">
        <v>65</v>
      </c>
      <c r="J431" t="str">
        <f t="shared" si="18"/>
        <v>FALSE</v>
      </c>
      <c r="K431" t="str">
        <f t="shared" si="19"/>
        <v>B</v>
      </c>
      <c r="L431" t="str">
        <f t="shared" si="20"/>
        <v>In Progress</v>
      </c>
    </row>
    <row r="432" spans="2:12" x14ac:dyDescent="0.3">
      <c r="B432" s="3" t="s">
        <v>17</v>
      </c>
      <c r="C432" s="4" t="s">
        <v>18</v>
      </c>
      <c r="D432" s="4" t="s">
        <v>23</v>
      </c>
      <c r="E432" s="4" t="s">
        <v>20</v>
      </c>
      <c r="F432" s="4" t="s">
        <v>12</v>
      </c>
      <c r="G432" s="4">
        <v>65</v>
      </c>
      <c r="H432" s="4">
        <v>59</v>
      </c>
      <c r="I432" s="4">
        <v>53</v>
      </c>
      <c r="J432" t="str">
        <f t="shared" si="18"/>
        <v>FALSE</v>
      </c>
      <c r="K432" t="str">
        <f t="shared" si="19"/>
        <v>B</v>
      </c>
      <c r="L432" t="str">
        <f t="shared" si="20"/>
        <v>In Progress</v>
      </c>
    </row>
    <row r="433" spans="2:12" x14ac:dyDescent="0.3">
      <c r="B433" s="3" t="s">
        <v>17</v>
      </c>
      <c r="C433" s="4" t="s">
        <v>13</v>
      </c>
      <c r="D433" s="4" t="s">
        <v>23</v>
      </c>
      <c r="E433" s="4" t="s">
        <v>20</v>
      </c>
      <c r="F433" s="4" t="s">
        <v>12</v>
      </c>
      <c r="G433" s="4">
        <v>68</v>
      </c>
      <c r="H433" s="4">
        <v>63</v>
      </c>
      <c r="I433" s="4">
        <v>54</v>
      </c>
      <c r="J433" t="str">
        <f t="shared" si="18"/>
        <v>FALSE</v>
      </c>
      <c r="K433" t="str">
        <f t="shared" si="19"/>
        <v>B</v>
      </c>
      <c r="L433" t="str">
        <f t="shared" si="20"/>
        <v>In Progress</v>
      </c>
    </row>
    <row r="434" spans="2:12" x14ac:dyDescent="0.3">
      <c r="B434" s="3" t="s">
        <v>17</v>
      </c>
      <c r="C434" s="4" t="s">
        <v>13</v>
      </c>
      <c r="D434" s="4" t="s">
        <v>19</v>
      </c>
      <c r="E434" s="4" t="s">
        <v>20</v>
      </c>
      <c r="F434" s="4" t="s">
        <v>12</v>
      </c>
      <c r="G434" s="4">
        <v>64</v>
      </c>
      <c r="H434" s="4">
        <v>66</v>
      </c>
      <c r="I434" s="4">
        <v>59</v>
      </c>
      <c r="J434" t="str">
        <f t="shared" si="18"/>
        <v>FALSE</v>
      </c>
      <c r="K434" t="str">
        <f t="shared" si="19"/>
        <v>B</v>
      </c>
      <c r="L434" t="str">
        <f t="shared" si="20"/>
        <v>In Progress</v>
      </c>
    </row>
    <row r="435" spans="2:12" x14ac:dyDescent="0.3">
      <c r="B435" s="3" t="s">
        <v>8</v>
      </c>
      <c r="C435" s="4" t="s">
        <v>13</v>
      </c>
      <c r="D435" s="4" t="s">
        <v>22</v>
      </c>
      <c r="E435" s="4" t="s">
        <v>11</v>
      </c>
      <c r="F435" s="4" t="s">
        <v>12</v>
      </c>
      <c r="G435" s="4">
        <v>61</v>
      </c>
      <c r="H435" s="4">
        <v>72</v>
      </c>
      <c r="I435" s="4">
        <v>70</v>
      </c>
      <c r="J435" t="str">
        <f t="shared" si="18"/>
        <v>FALSE</v>
      </c>
      <c r="K435" t="str">
        <f t="shared" si="19"/>
        <v>B</v>
      </c>
      <c r="L435" t="str">
        <f t="shared" si="20"/>
        <v>In Progress</v>
      </c>
    </row>
    <row r="436" spans="2:12" x14ac:dyDescent="0.3">
      <c r="B436" s="3" t="s">
        <v>17</v>
      </c>
      <c r="C436" s="4" t="s">
        <v>13</v>
      </c>
      <c r="D436" s="4" t="s">
        <v>22</v>
      </c>
      <c r="E436" s="4" t="s">
        <v>11</v>
      </c>
      <c r="F436" s="4" t="s">
        <v>12</v>
      </c>
      <c r="G436" s="4">
        <v>61</v>
      </c>
      <c r="H436" s="4">
        <v>56</v>
      </c>
      <c r="I436" s="4">
        <v>55</v>
      </c>
      <c r="J436" t="str">
        <f t="shared" si="18"/>
        <v>FALSE</v>
      </c>
      <c r="K436" t="str">
        <f t="shared" si="19"/>
        <v>B</v>
      </c>
      <c r="L436" t="str">
        <f t="shared" si="20"/>
        <v>In Progress</v>
      </c>
    </row>
    <row r="437" spans="2:12" x14ac:dyDescent="0.3">
      <c r="B437" s="3" t="s">
        <v>8</v>
      </c>
      <c r="C437" s="4" t="s">
        <v>18</v>
      </c>
      <c r="D437" s="4" t="s">
        <v>23</v>
      </c>
      <c r="E437" s="4" t="s">
        <v>20</v>
      </c>
      <c r="F437" s="4" t="s">
        <v>12</v>
      </c>
      <c r="G437" s="4">
        <v>47</v>
      </c>
      <c r="H437" s="4">
        <v>59</v>
      </c>
      <c r="I437" s="4">
        <v>50</v>
      </c>
      <c r="J437" t="str">
        <f t="shared" si="18"/>
        <v>FALSE</v>
      </c>
      <c r="K437" t="str">
        <f t="shared" si="19"/>
        <v>B</v>
      </c>
      <c r="L437" t="str">
        <f t="shared" si="20"/>
        <v>In Progress</v>
      </c>
    </row>
    <row r="438" spans="2:12" x14ac:dyDescent="0.3">
      <c r="B438" s="3" t="s">
        <v>17</v>
      </c>
      <c r="C438" s="4" t="s">
        <v>13</v>
      </c>
      <c r="D438" s="4" t="s">
        <v>23</v>
      </c>
      <c r="E438" s="4" t="s">
        <v>11</v>
      </c>
      <c r="F438" s="4" t="s">
        <v>12</v>
      </c>
      <c r="G438" s="4">
        <v>73</v>
      </c>
      <c r="H438" s="4">
        <v>66</v>
      </c>
      <c r="I438" s="4">
        <v>66</v>
      </c>
      <c r="J438" t="str">
        <f t="shared" si="18"/>
        <v>FALSE</v>
      </c>
      <c r="K438" t="str">
        <f t="shared" si="19"/>
        <v>B</v>
      </c>
      <c r="L438" t="str">
        <f t="shared" si="20"/>
        <v>In Progress</v>
      </c>
    </row>
    <row r="439" spans="2:12" x14ac:dyDescent="0.3">
      <c r="B439" s="3" t="s">
        <v>17</v>
      </c>
      <c r="C439" s="4" t="s">
        <v>13</v>
      </c>
      <c r="D439" s="4" t="s">
        <v>14</v>
      </c>
      <c r="E439" s="4" t="s">
        <v>20</v>
      </c>
      <c r="F439" s="4" t="s">
        <v>15</v>
      </c>
      <c r="G439" s="4">
        <v>50</v>
      </c>
      <c r="H439" s="4">
        <v>48</v>
      </c>
      <c r="I439" s="4">
        <v>53</v>
      </c>
      <c r="J439" t="str">
        <f t="shared" si="18"/>
        <v>FALSE</v>
      </c>
      <c r="K439" t="str">
        <f t="shared" si="19"/>
        <v>B</v>
      </c>
      <c r="L439" t="str">
        <f t="shared" si="20"/>
        <v>In Progress</v>
      </c>
    </row>
    <row r="440" spans="2:12" x14ac:dyDescent="0.3">
      <c r="B440" s="3" t="s">
        <v>17</v>
      </c>
      <c r="C440" s="4" t="s">
        <v>21</v>
      </c>
      <c r="D440" s="4" t="s">
        <v>19</v>
      </c>
      <c r="E440" s="4" t="s">
        <v>11</v>
      </c>
      <c r="F440" s="4" t="s">
        <v>12</v>
      </c>
      <c r="G440" s="4">
        <v>75</v>
      </c>
      <c r="H440" s="4">
        <v>68</v>
      </c>
      <c r="I440" s="4">
        <v>64</v>
      </c>
      <c r="J440" t="str">
        <f t="shared" si="18"/>
        <v>FALSE</v>
      </c>
      <c r="K440" t="str">
        <f t="shared" si="19"/>
        <v>B</v>
      </c>
      <c r="L440" t="str">
        <f t="shared" si="20"/>
        <v>In Progress</v>
      </c>
    </row>
    <row r="441" spans="2:12" x14ac:dyDescent="0.3">
      <c r="B441" s="3" t="s">
        <v>17</v>
      </c>
      <c r="C441" s="4" t="s">
        <v>21</v>
      </c>
      <c r="D441" s="4" t="s">
        <v>19</v>
      </c>
      <c r="E441" s="4" t="s">
        <v>20</v>
      </c>
      <c r="F441" s="4" t="s">
        <v>12</v>
      </c>
      <c r="G441" s="4">
        <v>75</v>
      </c>
      <c r="H441" s="4">
        <v>66</v>
      </c>
      <c r="I441" s="4">
        <v>73</v>
      </c>
      <c r="J441" t="str">
        <f t="shared" si="18"/>
        <v>FALSE</v>
      </c>
      <c r="K441" t="str">
        <f t="shared" si="19"/>
        <v>B</v>
      </c>
      <c r="L441" t="str">
        <f t="shared" si="20"/>
        <v>In Progress</v>
      </c>
    </row>
    <row r="442" spans="2:12" x14ac:dyDescent="0.3">
      <c r="B442" s="3" t="s">
        <v>17</v>
      </c>
      <c r="C442" s="4" t="s">
        <v>13</v>
      </c>
      <c r="D442" s="4" t="s">
        <v>22</v>
      </c>
      <c r="E442" s="4" t="s">
        <v>11</v>
      </c>
      <c r="F442" s="4" t="s">
        <v>12</v>
      </c>
      <c r="G442" s="4">
        <v>70</v>
      </c>
      <c r="H442" s="4">
        <v>56</v>
      </c>
      <c r="I442" s="4">
        <v>51</v>
      </c>
      <c r="J442" t="str">
        <f t="shared" si="18"/>
        <v>FALSE</v>
      </c>
      <c r="K442" t="str">
        <f t="shared" si="19"/>
        <v>B</v>
      </c>
      <c r="L442" t="str">
        <f t="shared" si="20"/>
        <v>In Progress</v>
      </c>
    </row>
    <row r="443" spans="2:12" x14ac:dyDescent="0.3">
      <c r="B443" s="3" t="s">
        <v>17</v>
      </c>
      <c r="C443" s="4" t="s">
        <v>21</v>
      </c>
      <c r="D443" s="4" t="s">
        <v>23</v>
      </c>
      <c r="E443" s="4" t="s">
        <v>11</v>
      </c>
      <c r="F443" s="4" t="s">
        <v>15</v>
      </c>
      <c r="G443" s="4">
        <v>89</v>
      </c>
      <c r="H443" s="4">
        <v>88</v>
      </c>
      <c r="I443" s="4">
        <v>82</v>
      </c>
      <c r="J443" t="str">
        <f t="shared" si="18"/>
        <v>FALSE</v>
      </c>
      <c r="K443" t="str">
        <f t="shared" si="19"/>
        <v>A</v>
      </c>
      <c r="L443" t="str">
        <f t="shared" si="20"/>
        <v>In Progress</v>
      </c>
    </row>
    <row r="444" spans="2:12" x14ac:dyDescent="0.3">
      <c r="B444" s="3" t="s">
        <v>8</v>
      </c>
      <c r="C444" s="4" t="s">
        <v>13</v>
      </c>
      <c r="D444" s="4" t="s">
        <v>14</v>
      </c>
      <c r="E444" s="4" t="s">
        <v>11</v>
      </c>
      <c r="F444" s="4" t="s">
        <v>15</v>
      </c>
      <c r="G444" s="4">
        <v>67</v>
      </c>
      <c r="H444" s="4">
        <v>81</v>
      </c>
      <c r="I444" s="4">
        <v>79</v>
      </c>
      <c r="J444" t="str">
        <f t="shared" si="18"/>
        <v>FALSE</v>
      </c>
      <c r="K444" t="str">
        <f t="shared" si="19"/>
        <v>B</v>
      </c>
      <c r="L444" t="str">
        <f t="shared" si="20"/>
        <v>In Progress</v>
      </c>
    </row>
    <row r="445" spans="2:12" x14ac:dyDescent="0.3">
      <c r="B445" s="3" t="s">
        <v>8</v>
      </c>
      <c r="C445" s="4" t="s">
        <v>21</v>
      </c>
      <c r="D445" s="4" t="s">
        <v>22</v>
      </c>
      <c r="E445" s="4" t="s">
        <v>11</v>
      </c>
      <c r="F445" s="4" t="s">
        <v>12</v>
      </c>
      <c r="G445" s="4">
        <v>78</v>
      </c>
      <c r="H445" s="4">
        <v>81</v>
      </c>
      <c r="I445" s="4">
        <v>80</v>
      </c>
      <c r="J445" t="str">
        <f t="shared" si="18"/>
        <v>FALSE</v>
      </c>
      <c r="K445" t="str">
        <f t="shared" si="19"/>
        <v>A</v>
      </c>
      <c r="L445" t="str">
        <f t="shared" si="20"/>
        <v>In Progress</v>
      </c>
    </row>
    <row r="446" spans="2:12" x14ac:dyDescent="0.3">
      <c r="B446" s="3" t="s">
        <v>8</v>
      </c>
      <c r="C446" s="4" t="s">
        <v>18</v>
      </c>
      <c r="D446" s="4" t="s">
        <v>23</v>
      </c>
      <c r="E446" s="4" t="s">
        <v>20</v>
      </c>
      <c r="F446" s="4" t="s">
        <v>12</v>
      </c>
      <c r="G446" s="4">
        <v>59</v>
      </c>
      <c r="H446" s="4">
        <v>73</v>
      </c>
      <c r="I446" s="4">
        <v>69</v>
      </c>
      <c r="J446" t="str">
        <f t="shared" si="18"/>
        <v>FALSE</v>
      </c>
      <c r="K446" t="str">
        <f t="shared" si="19"/>
        <v>B</v>
      </c>
      <c r="L446" t="str">
        <f t="shared" si="20"/>
        <v>In Progress</v>
      </c>
    </row>
    <row r="447" spans="2:12" x14ac:dyDescent="0.3">
      <c r="B447" s="3" t="s">
        <v>8</v>
      </c>
      <c r="C447" s="4" t="s">
        <v>9</v>
      </c>
      <c r="D447" s="4" t="s">
        <v>19</v>
      </c>
      <c r="E447" s="4" t="s">
        <v>11</v>
      </c>
      <c r="F447" s="4" t="s">
        <v>12</v>
      </c>
      <c r="G447" s="4">
        <v>73</v>
      </c>
      <c r="H447" s="4">
        <v>83</v>
      </c>
      <c r="I447" s="4">
        <v>76</v>
      </c>
      <c r="J447" t="str">
        <f t="shared" si="18"/>
        <v>FALSE</v>
      </c>
      <c r="K447" t="str">
        <f t="shared" si="19"/>
        <v>B</v>
      </c>
      <c r="L447" t="str">
        <f t="shared" si="20"/>
        <v>In Progress</v>
      </c>
    </row>
    <row r="448" spans="2:12" x14ac:dyDescent="0.3">
      <c r="B448" s="3" t="s">
        <v>17</v>
      </c>
      <c r="C448" s="4" t="s">
        <v>18</v>
      </c>
      <c r="D448" s="4" t="s">
        <v>23</v>
      </c>
      <c r="E448" s="4" t="s">
        <v>20</v>
      </c>
      <c r="F448" s="4" t="s">
        <v>12</v>
      </c>
      <c r="G448" s="4">
        <v>79</v>
      </c>
      <c r="H448" s="4">
        <v>82</v>
      </c>
      <c r="I448" s="4">
        <v>73</v>
      </c>
      <c r="J448" t="str">
        <f t="shared" si="18"/>
        <v>FALSE</v>
      </c>
      <c r="K448" t="str">
        <f t="shared" si="19"/>
        <v>B</v>
      </c>
      <c r="L448" t="str">
        <f t="shared" si="20"/>
        <v>In Progress</v>
      </c>
    </row>
    <row r="449" spans="2:12" x14ac:dyDescent="0.3">
      <c r="B449" s="3" t="s">
        <v>8</v>
      </c>
      <c r="C449" s="4" t="s">
        <v>13</v>
      </c>
      <c r="D449" s="4" t="s">
        <v>23</v>
      </c>
      <c r="E449" s="4" t="s">
        <v>11</v>
      </c>
      <c r="F449" s="4" t="s">
        <v>15</v>
      </c>
      <c r="G449" s="4">
        <v>67</v>
      </c>
      <c r="H449" s="4">
        <v>74</v>
      </c>
      <c r="I449" s="4">
        <v>77</v>
      </c>
      <c r="J449" t="str">
        <f t="shared" si="18"/>
        <v>FALSE</v>
      </c>
      <c r="K449" t="str">
        <f t="shared" si="19"/>
        <v>B</v>
      </c>
      <c r="L449" t="str">
        <f t="shared" si="20"/>
        <v>In Progress</v>
      </c>
    </row>
    <row r="450" spans="2:12" x14ac:dyDescent="0.3">
      <c r="B450" s="3" t="s">
        <v>17</v>
      </c>
      <c r="C450" s="4" t="s">
        <v>21</v>
      </c>
      <c r="D450" s="4" t="s">
        <v>14</v>
      </c>
      <c r="E450" s="4" t="s">
        <v>20</v>
      </c>
      <c r="F450" s="4" t="s">
        <v>12</v>
      </c>
      <c r="G450" s="4">
        <v>69</v>
      </c>
      <c r="H450" s="4">
        <v>66</v>
      </c>
      <c r="I450" s="4">
        <v>60</v>
      </c>
      <c r="J450" t="str">
        <f t="shared" si="18"/>
        <v>FALSE</v>
      </c>
      <c r="K450" t="str">
        <f t="shared" si="19"/>
        <v>B</v>
      </c>
      <c r="L450" t="str">
        <f t="shared" si="20"/>
        <v>In Progress</v>
      </c>
    </row>
    <row r="451" spans="2:12" x14ac:dyDescent="0.3">
      <c r="B451" s="3" t="s">
        <v>17</v>
      </c>
      <c r="C451" s="4" t="s">
        <v>13</v>
      </c>
      <c r="D451" s="4" t="s">
        <v>22</v>
      </c>
      <c r="E451" s="4" t="s">
        <v>11</v>
      </c>
      <c r="F451" s="4" t="s">
        <v>15</v>
      </c>
      <c r="G451" s="4">
        <v>86</v>
      </c>
      <c r="H451" s="4">
        <v>81</v>
      </c>
      <c r="I451" s="4">
        <v>80</v>
      </c>
      <c r="J451" t="str">
        <f t="shared" si="18"/>
        <v>FALSE</v>
      </c>
      <c r="K451" t="str">
        <f t="shared" si="19"/>
        <v>A</v>
      </c>
      <c r="L451" t="str">
        <f t="shared" si="20"/>
        <v>In Progress</v>
      </c>
    </row>
    <row r="452" spans="2:12" x14ac:dyDescent="0.3">
      <c r="B452" s="3" t="s">
        <v>17</v>
      </c>
      <c r="C452" s="4" t="s">
        <v>9</v>
      </c>
      <c r="D452" s="4" t="s">
        <v>22</v>
      </c>
      <c r="E452" s="4" t="s">
        <v>11</v>
      </c>
      <c r="F452" s="4" t="s">
        <v>12</v>
      </c>
      <c r="G452" s="4">
        <v>47</v>
      </c>
      <c r="H452" s="4">
        <v>46</v>
      </c>
      <c r="I452" s="4">
        <v>42</v>
      </c>
      <c r="J452" t="str">
        <f t="shared" si="18"/>
        <v>FALSE</v>
      </c>
      <c r="K452" t="str">
        <f t="shared" si="19"/>
        <v>B</v>
      </c>
      <c r="L452" t="str">
        <f t="shared" si="20"/>
        <v>In Progress</v>
      </c>
    </row>
    <row r="453" spans="2:12" x14ac:dyDescent="0.3">
      <c r="B453" s="3" t="s">
        <v>17</v>
      </c>
      <c r="C453" s="4" t="s">
        <v>9</v>
      </c>
      <c r="D453" s="4" t="s">
        <v>19</v>
      </c>
      <c r="E453" s="4" t="s">
        <v>11</v>
      </c>
      <c r="F453" s="4" t="s">
        <v>12</v>
      </c>
      <c r="G453" s="4">
        <v>81</v>
      </c>
      <c r="H453" s="4">
        <v>73</v>
      </c>
      <c r="I453" s="4">
        <v>72</v>
      </c>
      <c r="J453" t="str">
        <f t="shared" ref="J453:J516" si="21">IF(OR((G453&lt;35),(H453&lt;35),(I453&lt;35)),"TRUE","FALSE")</f>
        <v>FALSE</v>
      </c>
      <c r="K453" t="str">
        <f t="shared" ref="K453:K516" si="22">IF(AND(G453&gt;75,H453&gt;75,I453&gt;75),"A",IF(J453="TRUE","C","B"))</f>
        <v>B</v>
      </c>
      <c r="L453" t="str">
        <f t="shared" ref="L453:L516" si="23">IF(AND(F453="none",J453="TRUE"),"Repeat Course", "In Progress")</f>
        <v>In Progress</v>
      </c>
    </row>
    <row r="454" spans="2:12" x14ac:dyDescent="0.3">
      <c r="B454" s="3" t="s">
        <v>8</v>
      </c>
      <c r="C454" s="4" t="s">
        <v>13</v>
      </c>
      <c r="D454" s="4" t="s">
        <v>14</v>
      </c>
      <c r="E454" s="4" t="s">
        <v>20</v>
      </c>
      <c r="F454" s="4" t="s">
        <v>15</v>
      </c>
      <c r="G454" s="4">
        <v>64</v>
      </c>
      <c r="H454" s="4">
        <v>85</v>
      </c>
      <c r="I454" s="4">
        <v>85</v>
      </c>
      <c r="J454" t="str">
        <f t="shared" si="21"/>
        <v>FALSE</v>
      </c>
      <c r="K454" t="str">
        <f t="shared" si="22"/>
        <v>B</v>
      </c>
      <c r="L454" t="str">
        <f t="shared" si="23"/>
        <v>In Progress</v>
      </c>
    </row>
    <row r="455" spans="2:12" x14ac:dyDescent="0.3">
      <c r="B455" s="3" t="s">
        <v>8</v>
      </c>
      <c r="C455" s="4" t="s">
        <v>29</v>
      </c>
      <c r="D455" s="4" t="s">
        <v>14</v>
      </c>
      <c r="E455" s="4" t="s">
        <v>11</v>
      </c>
      <c r="F455" s="4" t="s">
        <v>12</v>
      </c>
      <c r="G455" s="4">
        <v>100</v>
      </c>
      <c r="H455" s="4">
        <v>92</v>
      </c>
      <c r="I455" s="4">
        <v>97</v>
      </c>
      <c r="J455" t="str">
        <f t="shared" si="21"/>
        <v>FALSE</v>
      </c>
      <c r="K455" t="str">
        <f t="shared" si="22"/>
        <v>A</v>
      </c>
      <c r="L455" t="str">
        <f t="shared" si="23"/>
        <v>In Progress</v>
      </c>
    </row>
    <row r="456" spans="2:12" x14ac:dyDescent="0.3">
      <c r="B456" s="3" t="s">
        <v>8</v>
      </c>
      <c r="C456" s="4" t="s">
        <v>13</v>
      </c>
      <c r="D456" s="4" t="s">
        <v>19</v>
      </c>
      <c r="E456" s="4" t="s">
        <v>20</v>
      </c>
      <c r="F456" s="4" t="s">
        <v>12</v>
      </c>
      <c r="G456" s="4">
        <v>65</v>
      </c>
      <c r="H456" s="4">
        <v>77</v>
      </c>
      <c r="I456" s="4">
        <v>74</v>
      </c>
      <c r="J456" t="str">
        <f t="shared" si="21"/>
        <v>FALSE</v>
      </c>
      <c r="K456" t="str">
        <f t="shared" si="22"/>
        <v>B</v>
      </c>
      <c r="L456" t="str">
        <f t="shared" si="23"/>
        <v>In Progress</v>
      </c>
    </row>
    <row r="457" spans="2:12" x14ac:dyDescent="0.3">
      <c r="B457" s="3" t="s">
        <v>17</v>
      </c>
      <c r="C457" s="4" t="s">
        <v>13</v>
      </c>
      <c r="D457" s="4" t="s">
        <v>14</v>
      </c>
      <c r="E457" s="4" t="s">
        <v>20</v>
      </c>
      <c r="F457" s="4" t="s">
        <v>12</v>
      </c>
      <c r="G457" s="4">
        <v>65</v>
      </c>
      <c r="H457" s="4">
        <v>58</v>
      </c>
      <c r="I457" s="4">
        <v>49</v>
      </c>
      <c r="J457" t="str">
        <f t="shared" si="21"/>
        <v>FALSE</v>
      </c>
      <c r="K457" t="str">
        <f t="shared" si="22"/>
        <v>B</v>
      </c>
      <c r="L457" t="str">
        <f t="shared" si="23"/>
        <v>In Progress</v>
      </c>
    </row>
    <row r="458" spans="2:12" x14ac:dyDescent="0.3">
      <c r="B458" s="3" t="s">
        <v>8</v>
      </c>
      <c r="C458" s="4" t="s">
        <v>13</v>
      </c>
      <c r="D458" s="4" t="s">
        <v>19</v>
      </c>
      <c r="E458" s="4" t="s">
        <v>20</v>
      </c>
      <c r="F458" s="4" t="s">
        <v>12</v>
      </c>
      <c r="G458" s="4">
        <v>53</v>
      </c>
      <c r="H458" s="4">
        <v>61</v>
      </c>
      <c r="I458" s="4">
        <v>62</v>
      </c>
      <c r="J458" t="str">
        <f t="shared" si="21"/>
        <v>FALSE</v>
      </c>
      <c r="K458" t="str">
        <f t="shared" si="22"/>
        <v>B</v>
      </c>
      <c r="L458" t="str">
        <f t="shared" si="23"/>
        <v>In Progress</v>
      </c>
    </row>
    <row r="459" spans="2:12" x14ac:dyDescent="0.3">
      <c r="B459" s="3" t="s">
        <v>17</v>
      </c>
      <c r="C459" s="4" t="s">
        <v>13</v>
      </c>
      <c r="D459" s="4" t="s">
        <v>10</v>
      </c>
      <c r="E459" s="4" t="s">
        <v>20</v>
      </c>
      <c r="F459" s="4" t="s">
        <v>12</v>
      </c>
      <c r="G459" s="4">
        <v>37</v>
      </c>
      <c r="H459" s="4">
        <v>56</v>
      </c>
      <c r="I459" s="4">
        <v>47</v>
      </c>
      <c r="J459" t="str">
        <f t="shared" si="21"/>
        <v>FALSE</v>
      </c>
      <c r="K459" t="str">
        <f t="shared" si="22"/>
        <v>B</v>
      </c>
      <c r="L459" t="str">
        <f t="shared" si="23"/>
        <v>In Progress</v>
      </c>
    </row>
    <row r="460" spans="2:12" x14ac:dyDescent="0.3">
      <c r="B460" s="3" t="s">
        <v>8</v>
      </c>
      <c r="C460" s="4" t="s">
        <v>21</v>
      </c>
      <c r="D460" s="4" t="s">
        <v>10</v>
      </c>
      <c r="E460" s="4" t="s">
        <v>11</v>
      </c>
      <c r="F460" s="4" t="s">
        <v>12</v>
      </c>
      <c r="G460" s="4">
        <v>79</v>
      </c>
      <c r="H460" s="4">
        <v>89</v>
      </c>
      <c r="I460" s="4">
        <v>89</v>
      </c>
      <c r="J460" t="str">
        <f t="shared" si="21"/>
        <v>FALSE</v>
      </c>
      <c r="K460" t="str">
        <f t="shared" si="22"/>
        <v>A</v>
      </c>
      <c r="L460" t="str">
        <f t="shared" si="23"/>
        <v>In Progress</v>
      </c>
    </row>
    <row r="461" spans="2:12" x14ac:dyDescent="0.3">
      <c r="B461" s="3" t="s">
        <v>17</v>
      </c>
      <c r="C461" s="4" t="s">
        <v>21</v>
      </c>
      <c r="D461" s="4" t="s">
        <v>19</v>
      </c>
      <c r="E461" s="4" t="s">
        <v>20</v>
      </c>
      <c r="F461" s="4" t="s">
        <v>12</v>
      </c>
      <c r="G461" s="4">
        <v>53</v>
      </c>
      <c r="H461" s="4">
        <v>54</v>
      </c>
      <c r="I461" s="4">
        <v>48</v>
      </c>
      <c r="J461" t="str">
        <f t="shared" si="21"/>
        <v>FALSE</v>
      </c>
      <c r="K461" t="str">
        <f t="shared" si="22"/>
        <v>B</v>
      </c>
      <c r="L461" t="str">
        <f t="shared" si="23"/>
        <v>In Progress</v>
      </c>
    </row>
    <row r="462" spans="2:12" x14ac:dyDescent="0.3">
      <c r="B462" s="3" t="s">
        <v>8</v>
      </c>
      <c r="C462" s="4" t="s">
        <v>29</v>
      </c>
      <c r="D462" s="4" t="s">
        <v>10</v>
      </c>
      <c r="E462" s="4" t="s">
        <v>11</v>
      </c>
      <c r="F462" s="4" t="s">
        <v>12</v>
      </c>
      <c r="G462" s="4">
        <v>100</v>
      </c>
      <c r="H462" s="4">
        <v>100</v>
      </c>
      <c r="I462" s="4">
        <v>100</v>
      </c>
      <c r="J462" t="str">
        <f t="shared" si="21"/>
        <v>FALSE</v>
      </c>
      <c r="K462" t="str">
        <f t="shared" si="22"/>
        <v>A</v>
      </c>
      <c r="L462" t="str">
        <f t="shared" si="23"/>
        <v>In Progress</v>
      </c>
    </row>
    <row r="463" spans="2:12" x14ac:dyDescent="0.3">
      <c r="B463" s="3" t="s">
        <v>17</v>
      </c>
      <c r="C463" s="4" t="s">
        <v>9</v>
      </c>
      <c r="D463" s="4" t="s">
        <v>22</v>
      </c>
      <c r="E463" s="4" t="s">
        <v>11</v>
      </c>
      <c r="F463" s="4" t="s">
        <v>15</v>
      </c>
      <c r="G463" s="4">
        <v>72</v>
      </c>
      <c r="H463" s="4">
        <v>65</v>
      </c>
      <c r="I463" s="4">
        <v>68</v>
      </c>
      <c r="J463" t="str">
        <f t="shared" si="21"/>
        <v>FALSE</v>
      </c>
      <c r="K463" t="str">
        <f t="shared" si="22"/>
        <v>B</v>
      </c>
      <c r="L463" t="str">
        <f t="shared" si="23"/>
        <v>In Progress</v>
      </c>
    </row>
    <row r="464" spans="2:12" x14ac:dyDescent="0.3">
      <c r="B464" s="3" t="s">
        <v>17</v>
      </c>
      <c r="C464" s="4" t="s">
        <v>13</v>
      </c>
      <c r="D464" s="4" t="s">
        <v>10</v>
      </c>
      <c r="E464" s="4" t="s">
        <v>20</v>
      </c>
      <c r="F464" s="4" t="s">
        <v>12</v>
      </c>
      <c r="G464" s="4">
        <v>53</v>
      </c>
      <c r="H464" s="4">
        <v>58</v>
      </c>
      <c r="I464" s="4">
        <v>55</v>
      </c>
      <c r="J464" t="str">
        <f t="shared" si="21"/>
        <v>FALSE</v>
      </c>
      <c r="K464" t="str">
        <f t="shared" si="22"/>
        <v>B</v>
      </c>
      <c r="L464" t="str">
        <f t="shared" si="23"/>
        <v>In Progress</v>
      </c>
    </row>
    <row r="465" spans="2:12" x14ac:dyDescent="0.3">
      <c r="B465" s="3" t="s">
        <v>17</v>
      </c>
      <c r="C465" s="4" t="s">
        <v>9</v>
      </c>
      <c r="D465" s="4" t="s">
        <v>14</v>
      </c>
      <c r="E465" s="4" t="s">
        <v>20</v>
      </c>
      <c r="F465" s="4" t="s">
        <v>12</v>
      </c>
      <c r="G465" s="4">
        <v>54</v>
      </c>
      <c r="H465" s="4">
        <v>54</v>
      </c>
      <c r="I465" s="4">
        <v>45</v>
      </c>
      <c r="J465" t="str">
        <f t="shared" si="21"/>
        <v>FALSE</v>
      </c>
      <c r="K465" t="str">
        <f t="shared" si="22"/>
        <v>B</v>
      </c>
      <c r="L465" t="str">
        <f t="shared" si="23"/>
        <v>In Progress</v>
      </c>
    </row>
    <row r="466" spans="2:12" x14ac:dyDescent="0.3">
      <c r="B466" s="3" t="s">
        <v>8</v>
      </c>
      <c r="C466" s="4" t="s">
        <v>29</v>
      </c>
      <c r="D466" s="4" t="s">
        <v>14</v>
      </c>
      <c r="E466" s="4" t="s">
        <v>11</v>
      </c>
      <c r="F466" s="4" t="s">
        <v>12</v>
      </c>
      <c r="G466" s="4">
        <v>71</v>
      </c>
      <c r="H466" s="4">
        <v>70</v>
      </c>
      <c r="I466" s="4">
        <v>76</v>
      </c>
      <c r="J466" t="str">
        <f t="shared" si="21"/>
        <v>FALSE</v>
      </c>
      <c r="K466" t="str">
        <f t="shared" si="22"/>
        <v>B</v>
      </c>
      <c r="L466" t="str">
        <f t="shared" si="23"/>
        <v>In Progress</v>
      </c>
    </row>
    <row r="467" spans="2:12" x14ac:dyDescent="0.3">
      <c r="B467" s="3" t="s">
        <v>8</v>
      </c>
      <c r="C467" s="4" t="s">
        <v>13</v>
      </c>
      <c r="D467" s="4" t="s">
        <v>14</v>
      </c>
      <c r="E467" s="4" t="s">
        <v>20</v>
      </c>
      <c r="F467" s="4" t="s">
        <v>12</v>
      </c>
      <c r="G467" s="4">
        <v>77</v>
      </c>
      <c r="H467" s="4">
        <v>90</v>
      </c>
      <c r="I467" s="4">
        <v>91</v>
      </c>
      <c r="J467" t="str">
        <f t="shared" si="21"/>
        <v>FALSE</v>
      </c>
      <c r="K467" t="str">
        <f t="shared" si="22"/>
        <v>A</v>
      </c>
      <c r="L467" t="str">
        <f t="shared" si="23"/>
        <v>In Progress</v>
      </c>
    </row>
    <row r="468" spans="2:12" x14ac:dyDescent="0.3">
      <c r="B468" s="3" t="s">
        <v>17</v>
      </c>
      <c r="C468" s="4" t="s">
        <v>18</v>
      </c>
      <c r="D468" s="4" t="s">
        <v>10</v>
      </c>
      <c r="E468" s="4" t="s">
        <v>11</v>
      </c>
      <c r="F468" s="4" t="s">
        <v>15</v>
      </c>
      <c r="G468" s="4">
        <v>75</v>
      </c>
      <c r="H468" s="4">
        <v>58</v>
      </c>
      <c r="I468" s="4">
        <v>62</v>
      </c>
      <c r="J468" t="str">
        <f t="shared" si="21"/>
        <v>FALSE</v>
      </c>
      <c r="K468" t="str">
        <f t="shared" si="22"/>
        <v>B</v>
      </c>
      <c r="L468" t="str">
        <f t="shared" si="23"/>
        <v>In Progress</v>
      </c>
    </row>
    <row r="469" spans="2:12" x14ac:dyDescent="0.3">
      <c r="B469" s="3" t="s">
        <v>8</v>
      </c>
      <c r="C469" s="4" t="s">
        <v>13</v>
      </c>
      <c r="D469" s="4" t="s">
        <v>14</v>
      </c>
      <c r="E469" s="4" t="s">
        <v>11</v>
      </c>
      <c r="F469" s="4" t="s">
        <v>12</v>
      </c>
      <c r="G469" s="4">
        <v>84</v>
      </c>
      <c r="H469" s="4">
        <v>87</v>
      </c>
      <c r="I469" s="4">
        <v>91</v>
      </c>
      <c r="J469" t="str">
        <f t="shared" si="21"/>
        <v>FALSE</v>
      </c>
      <c r="K469" t="str">
        <f t="shared" si="22"/>
        <v>A</v>
      </c>
      <c r="L469" t="str">
        <f t="shared" si="23"/>
        <v>In Progress</v>
      </c>
    </row>
    <row r="470" spans="2:12" x14ac:dyDescent="0.3">
      <c r="B470" s="3" t="s">
        <v>8</v>
      </c>
      <c r="C470" s="4" t="s">
        <v>21</v>
      </c>
      <c r="D470" s="4" t="s">
        <v>19</v>
      </c>
      <c r="E470" s="4" t="s">
        <v>20</v>
      </c>
      <c r="F470" s="4" t="s">
        <v>12</v>
      </c>
      <c r="G470" s="4">
        <v>26</v>
      </c>
      <c r="H470" s="4">
        <v>31</v>
      </c>
      <c r="I470" s="4">
        <v>38</v>
      </c>
      <c r="J470" t="str">
        <f t="shared" si="21"/>
        <v>TRUE</v>
      </c>
      <c r="K470" t="str">
        <f t="shared" si="22"/>
        <v>C</v>
      </c>
      <c r="L470" t="str">
        <f t="shared" si="23"/>
        <v>Repeat Course</v>
      </c>
    </row>
    <row r="471" spans="2:12" x14ac:dyDescent="0.3">
      <c r="B471" s="3" t="s">
        <v>17</v>
      </c>
      <c r="C471" s="4" t="s">
        <v>18</v>
      </c>
      <c r="D471" s="4" t="s">
        <v>22</v>
      </c>
      <c r="E471" s="4" t="s">
        <v>20</v>
      </c>
      <c r="F471" s="4" t="s">
        <v>15</v>
      </c>
      <c r="G471" s="4">
        <v>72</v>
      </c>
      <c r="H471" s="4">
        <v>67</v>
      </c>
      <c r="I471" s="4">
        <v>65</v>
      </c>
      <c r="J471" t="str">
        <f t="shared" si="21"/>
        <v>FALSE</v>
      </c>
      <c r="K471" t="str">
        <f t="shared" si="22"/>
        <v>B</v>
      </c>
      <c r="L471" t="str">
        <f t="shared" si="23"/>
        <v>In Progress</v>
      </c>
    </row>
    <row r="472" spans="2:12" x14ac:dyDescent="0.3">
      <c r="B472" s="3" t="s">
        <v>8</v>
      </c>
      <c r="C472" s="4" t="s">
        <v>18</v>
      </c>
      <c r="D472" s="4" t="s">
        <v>22</v>
      </c>
      <c r="E472" s="4" t="s">
        <v>20</v>
      </c>
      <c r="F472" s="4" t="s">
        <v>15</v>
      </c>
      <c r="G472" s="4">
        <v>77</v>
      </c>
      <c r="H472" s="4">
        <v>88</v>
      </c>
      <c r="I472" s="4">
        <v>85</v>
      </c>
      <c r="J472" t="str">
        <f t="shared" si="21"/>
        <v>FALSE</v>
      </c>
      <c r="K472" t="str">
        <f t="shared" si="22"/>
        <v>A</v>
      </c>
      <c r="L472" t="str">
        <f t="shared" si="23"/>
        <v>In Progress</v>
      </c>
    </row>
    <row r="473" spans="2:12" x14ac:dyDescent="0.3">
      <c r="B473" s="3" t="s">
        <v>17</v>
      </c>
      <c r="C473" s="4" t="s">
        <v>13</v>
      </c>
      <c r="D473" s="4" t="s">
        <v>14</v>
      </c>
      <c r="E473" s="4" t="s">
        <v>11</v>
      </c>
      <c r="F473" s="4" t="s">
        <v>12</v>
      </c>
      <c r="G473" s="4">
        <v>91</v>
      </c>
      <c r="H473" s="4">
        <v>74</v>
      </c>
      <c r="I473" s="4">
        <v>76</v>
      </c>
      <c r="J473" t="str">
        <f t="shared" si="21"/>
        <v>FALSE</v>
      </c>
      <c r="K473" t="str">
        <f t="shared" si="22"/>
        <v>B</v>
      </c>
      <c r="L473" t="str">
        <f t="shared" si="23"/>
        <v>In Progress</v>
      </c>
    </row>
    <row r="474" spans="2:12" x14ac:dyDescent="0.3">
      <c r="B474" s="3" t="s">
        <v>8</v>
      </c>
      <c r="C474" s="4" t="s">
        <v>13</v>
      </c>
      <c r="D474" s="4" t="s">
        <v>19</v>
      </c>
      <c r="E474" s="4" t="s">
        <v>11</v>
      </c>
      <c r="F474" s="4" t="s">
        <v>15</v>
      </c>
      <c r="G474" s="4">
        <v>83</v>
      </c>
      <c r="H474" s="4">
        <v>85</v>
      </c>
      <c r="I474" s="4">
        <v>90</v>
      </c>
      <c r="J474" t="str">
        <f t="shared" si="21"/>
        <v>FALSE</v>
      </c>
      <c r="K474" t="str">
        <f t="shared" si="22"/>
        <v>A</v>
      </c>
      <c r="L474" t="str">
        <f t="shared" si="23"/>
        <v>In Progress</v>
      </c>
    </row>
    <row r="475" spans="2:12" x14ac:dyDescent="0.3">
      <c r="B475" s="3" t="s">
        <v>8</v>
      </c>
      <c r="C475" s="4" t="s">
        <v>13</v>
      </c>
      <c r="D475" s="4" t="s">
        <v>22</v>
      </c>
      <c r="E475" s="4" t="s">
        <v>11</v>
      </c>
      <c r="F475" s="4" t="s">
        <v>12</v>
      </c>
      <c r="G475" s="4">
        <v>63</v>
      </c>
      <c r="H475" s="4">
        <v>69</v>
      </c>
      <c r="I475" s="4">
        <v>74</v>
      </c>
      <c r="J475" t="str">
        <f t="shared" si="21"/>
        <v>FALSE</v>
      </c>
      <c r="K475" t="str">
        <f t="shared" si="22"/>
        <v>B</v>
      </c>
      <c r="L475" t="str">
        <f t="shared" si="23"/>
        <v>In Progress</v>
      </c>
    </row>
    <row r="476" spans="2:12" x14ac:dyDescent="0.3">
      <c r="B476" s="3" t="s">
        <v>8</v>
      </c>
      <c r="C476" s="4" t="s">
        <v>13</v>
      </c>
      <c r="D476" s="4" t="s">
        <v>19</v>
      </c>
      <c r="E476" s="4" t="s">
        <v>11</v>
      </c>
      <c r="F476" s="4" t="s">
        <v>15</v>
      </c>
      <c r="G476" s="4">
        <v>68</v>
      </c>
      <c r="H476" s="4">
        <v>86</v>
      </c>
      <c r="I476" s="4">
        <v>84</v>
      </c>
      <c r="J476" t="str">
        <f t="shared" si="21"/>
        <v>FALSE</v>
      </c>
      <c r="K476" t="str">
        <f t="shared" si="22"/>
        <v>B</v>
      </c>
      <c r="L476" t="str">
        <f t="shared" si="23"/>
        <v>In Progress</v>
      </c>
    </row>
    <row r="477" spans="2:12" x14ac:dyDescent="0.3">
      <c r="B477" s="3" t="s">
        <v>8</v>
      </c>
      <c r="C477" s="4" t="s">
        <v>21</v>
      </c>
      <c r="D477" s="4" t="s">
        <v>23</v>
      </c>
      <c r="E477" s="4" t="s">
        <v>11</v>
      </c>
      <c r="F477" s="4" t="s">
        <v>12</v>
      </c>
      <c r="G477" s="4">
        <v>59</v>
      </c>
      <c r="H477" s="4">
        <v>67</v>
      </c>
      <c r="I477" s="4">
        <v>61</v>
      </c>
      <c r="J477" t="str">
        <f t="shared" si="21"/>
        <v>FALSE</v>
      </c>
      <c r="K477" t="str">
        <f t="shared" si="22"/>
        <v>B</v>
      </c>
      <c r="L477" t="str">
        <f t="shared" si="23"/>
        <v>In Progress</v>
      </c>
    </row>
    <row r="478" spans="2:12" x14ac:dyDescent="0.3">
      <c r="B478" s="3" t="s">
        <v>8</v>
      </c>
      <c r="C478" s="4" t="s">
        <v>9</v>
      </c>
      <c r="D478" s="4" t="s">
        <v>19</v>
      </c>
      <c r="E478" s="4" t="s">
        <v>11</v>
      </c>
      <c r="F478" s="4" t="s">
        <v>15</v>
      </c>
      <c r="G478" s="4">
        <v>90</v>
      </c>
      <c r="H478" s="4">
        <v>90</v>
      </c>
      <c r="I478" s="4">
        <v>91</v>
      </c>
      <c r="J478" t="str">
        <f t="shared" si="21"/>
        <v>FALSE</v>
      </c>
      <c r="K478" t="str">
        <f t="shared" si="22"/>
        <v>A</v>
      </c>
      <c r="L478" t="str">
        <f t="shared" si="23"/>
        <v>In Progress</v>
      </c>
    </row>
    <row r="479" spans="2:12" x14ac:dyDescent="0.3">
      <c r="B479" s="3" t="s">
        <v>8</v>
      </c>
      <c r="C479" s="4" t="s">
        <v>21</v>
      </c>
      <c r="D479" s="4" t="s">
        <v>10</v>
      </c>
      <c r="E479" s="4" t="s">
        <v>11</v>
      </c>
      <c r="F479" s="4" t="s">
        <v>15</v>
      </c>
      <c r="G479" s="4">
        <v>71</v>
      </c>
      <c r="H479" s="4">
        <v>76</v>
      </c>
      <c r="I479" s="4">
        <v>83</v>
      </c>
      <c r="J479" t="str">
        <f t="shared" si="21"/>
        <v>FALSE</v>
      </c>
      <c r="K479" t="str">
        <f t="shared" si="22"/>
        <v>B</v>
      </c>
      <c r="L479" t="str">
        <f t="shared" si="23"/>
        <v>In Progress</v>
      </c>
    </row>
    <row r="480" spans="2:12" x14ac:dyDescent="0.3">
      <c r="B480" s="3" t="s">
        <v>17</v>
      </c>
      <c r="C480" s="4" t="s">
        <v>29</v>
      </c>
      <c r="D480" s="4" t="s">
        <v>10</v>
      </c>
      <c r="E480" s="4" t="s">
        <v>11</v>
      </c>
      <c r="F480" s="4" t="s">
        <v>15</v>
      </c>
      <c r="G480" s="4">
        <v>76</v>
      </c>
      <c r="H480" s="4">
        <v>62</v>
      </c>
      <c r="I480" s="4">
        <v>66</v>
      </c>
      <c r="J480" t="str">
        <f t="shared" si="21"/>
        <v>FALSE</v>
      </c>
      <c r="K480" t="str">
        <f t="shared" si="22"/>
        <v>B</v>
      </c>
      <c r="L480" t="str">
        <f t="shared" si="23"/>
        <v>In Progress</v>
      </c>
    </row>
    <row r="481" spans="2:12" x14ac:dyDescent="0.3">
      <c r="B481" s="3" t="s">
        <v>17</v>
      </c>
      <c r="C481" s="4" t="s">
        <v>21</v>
      </c>
      <c r="D481" s="4" t="s">
        <v>19</v>
      </c>
      <c r="E481" s="4" t="s">
        <v>11</v>
      </c>
      <c r="F481" s="4" t="s">
        <v>12</v>
      </c>
      <c r="G481" s="4">
        <v>80</v>
      </c>
      <c r="H481" s="4">
        <v>68</v>
      </c>
      <c r="I481" s="4">
        <v>72</v>
      </c>
      <c r="J481" t="str">
        <f t="shared" si="21"/>
        <v>FALSE</v>
      </c>
      <c r="K481" t="str">
        <f t="shared" si="22"/>
        <v>B</v>
      </c>
      <c r="L481" t="str">
        <f t="shared" si="23"/>
        <v>In Progress</v>
      </c>
    </row>
    <row r="482" spans="2:12" x14ac:dyDescent="0.3">
      <c r="B482" s="3" t="s">
        <v>8</v>
      </c>
      <c r="C482" s="4" t="s">
        <v>21</v>
      </c>
      <c r="D482" s="4" t="s">
        <v>16</v>
      </c>
      <c r="E482" s="4" t="s">
        <v>11</v>
      </c>
      <c r="F482" s="4" t="s">
        <v>12</v>
      </c>
      <c r="G482" s="4">
        <v>55</v>
      </c>
      <c r="H482" s="4">
        <v>64</v>
      </c>
      <c r="I482" s="4">
        <v>70</v>
      </c>
      <c r="J482" t="str">
        <f t="shared" si="21"/>
        <v>FALSE</v>
      </c>
      <c r="K482" t="str">
        <f t="shared" si="22"/>
        <v>B</v>
      </c>
      <c r="L482" t="str">
        <f t="shared" si="23"/>
        <v>In Progress</v>
      </c>
    </row>
    <row r="483" spans="2:12" x14ac:dyDescent="0.3">
      <c r="B483" s="3" t="s">
        <v>17</v>
      </c>
      <c r="C483" s="4" t="s">
        <v>29</v>
      </c>
      <c r="D483" s="4" t="s">
        <v>19</v>
      </c>
      <c r="E483" s="4" t="s">
        <v>11</v>
      </c>
      <c r="F483" s="4" t="s">
        <v>12</v>
      </c>
      <c r="G483" s="4">
        <v>76</v>
      </c>
      <c r="H483" s="4">
        <v>71</v>
      </c>
      <c r="I483" s="4">
        <v>67</v>
      </c>
      <c r="J483" t="str">
        <f t="shared" si="21"/>
        <v>FALSE</v>
      </c>
      <c r="K483" t="str">
        <f t="shared" si="22"/>
        <v>B</v>
      </c>
      <c r="L483" t="str">
        <f t="shared" si="23"/>
        <v>In Progress</v>
      </c>
    </row>
    <row r="484" spans="2:12" x14ac:dyDescent="0.3">
      <c r="B484" s="3" t="s">
        <v>17</v>
      </c>
      <c r="C484" s="4" t="s">
        <v>9</v>
      </c>
      <c r="D484" s="4" t="s">
        <v>22</v>
      </c>
      <c r="E484" s="4" t="s">
        <v>11</v>
      </c>
      <c r="F484" s="4" t="s">
        <v>15</v>
      </c>
      <c r="G484" s="4">
        <v>73</v>
      </c>
      <c r="H484" s="4">
        <v>71</v>
      </c>
      <c r="I484" s="4">
        <v>68</v>
      </c>
      <c r="J484" t="str">
        <f t="shared" si="21"/>
        <v>FALSE</v>
      </c>
      <c r="K484" t="str">
        <f t="shared" si="22"/>
        <v>B</v>
      </c>
      <c r="L484" t="str">
        <f t="shared" si="23"/>
        <v>In Progress</v>
      </c>
    </row>
    <row r="485" spans="2:12" x14ac:dyDescent="0.3">
      <c r="B485" s="3" t="s">
        <v>8</v>
      </c>
      <c r="C485" s="4" t="s">
        <v>21</v>
      </c>
      <c r="D485" s="4" t="s">
        <v>19</v>
      </c>
      <c r="E485" s="4" t="s">
        <v>20</v>
      </c>
      <c r="F485" s="4" t="s">
        <v>12</v>
      </c>
      <c r="G485" s="4">
        <v>52</v>
      </c>
      <c r="H485" s="4">
        <v>59</v>
      </c>
      <c r="I485" s="4">
        <v>56</v>
      </c>
      <c r="J485" t="str">
        <f t="shared" si="21"/>
        <v>FALSE</v>
      </c>
      <c r="K485" t="str">
        <f t="shared" si="22"/>
        <v>B</v>
      </c>
      <c r="L485" t="str">
        <f t="shared" si="23"/>
        <v>In Progress</v>
      </c>
    </row>
    <row r="486" spans="2:12" x14ac:dyDescent="0.3">
      <c r="B486" s="3" t="s">
        <v>17</v>
      </c>
      <c r="C486" s="4" t="s">
        <v>13</v>
      </c>
      <c r="D486" s="4" t="s">
        <v>14</v>
      </c>
      <c r="E486" s="4" t="s">
        <v>20</v>
      </c>
      <c r="F486" s="4" t="s">
        <v>12</v>
      </c>
      <c r="G486" s="4">
        <v>68</v>
      </c>
      <c r="H486" s="4">
        <v>68</v>
      </c>
      <c r="I486" s="4">
        <v>61</v>
      </c>
      <c r="J486" t="str">
        <f t="shared" si="21"/>
        <v>FALSE</v>
      </c>
      <c r="K486" t="str">
        <f t="shared" si="22"/>
        <v>B</v>
      </c>
      <c r="L486" t="str">
        <f t="shared" si="23"/>
        <v>In Progress</v>
      </c>
    </row>
    <row r="487" spans="2:12" x14ac:dyDescent="0.3">
      <c r="B487" s="3" t="s">
        <v>17</v>
      </c>
      <c r="C487" s="4" t="s">
        <v>18</v>
      </c>
      <c r="D487" s="4" t="s">
        <v>22</v>
      </c>
      <c r="E487" s="4" t="s">
        <v>11</v>
      </c>
      <c r="F487" s="4" t="s">
        <v>12</v>
      </c>
      <c r="G487" s="4">
        <v>59</v>
      </c>
      <c r="H487" s="4">
        <v>52</v>
      </c>
      <c r="I487" s="4">
        <v>46</v>
      </c>
      <c r="J487" t="str">
        <f t="shared" si="21"/>
        <v>FALSE</v>
      </c>
      <c r="K487" t="str">
        <f t="shared" si="22"/>
        <v>B</v>
      </c>
      <c r="L487" t="str">
        <f t="shared" si="23"/>
        <v>In Progress</v>
      </c>
    </row>
    <row r="488" spans="2:12" x14ac:dyDescent="0.3">
      <c r="B488" s="3" t="s">
        <v>8</v>
      </c>
      <c r="C488" s="4" t="s">
        <v>9</v>
      </c>
      <c r="D488" s="4" t="s">
        <v>19</v>
      </c>
      <c r="E488" s="4" t="s">
        <v>11</v>
      </c>
      <c r="F488" s="4" t="s">
        <v>12</v>
      </c>
      <c r="G488" s="4">
        <v>49</v>
      </c>
      <c r="H488" s="4">
        <v>52</v>
      </c>
      <c r="I488" s="4">
        <v>54</v>
      </c>
      <c r="J488" t="str">
        <f t="shared" si="21"/>
        <v>FALSE</v>
      </c>
      <c r="K488" t="str">
        <f t="shared" si="22"/>
        <v>B</v>
      </c>
      <c r="L488" t="str">
        <f t="shared" si="23"/>
        <v>In Progress</v>
      </c>
    </row>
    <row r="489" spans="2:12" x14ac:dyDescent="0.3">
      <c r="B489" s="3" t="s">
        <v>17</v>
      </c>
      <c r="C489" s="4" t="s">
        <v>13</v>
      </c>
      <c r="D489" s="4" t="s">
        <v>22</v>
      </c>
      <c r="E489" s="4" t="s">
        <v>11</v>
      </c>
      <c r="F489" s="4" t="s">
        <v>12</v>
      </c>
      <c r="G489" s="4">
        <v>70</v>
      </c>
      <c r="H489" s="4">
        <v>74</v>
      </c>
      <c r="I489" s="4">
        <v>71</v>
      </c>
      <c r="J489" t="str">
        <f t="shared" si="21"/>
        <v>FALSE</v>
      </c>
      <c r="K489" t="str">
        <f t="shared" si="22"/>
        <v>B</v>
      </c>
      <c r="L489" t="str">
        <f t="shared" si="23"/>
        <v>In Progress</v>
      </c>
    </row>
    <row r="490" spans="2:12" x14ac:dyDescent="0.3">
      <c r="B490" s="3" t="s">
        <v>17</v>
      </c>
      <c r="C490" s="4" t="s">
        <v>21</v>
      </c>
      <c r="D490" s="4" t="s">
        <v>14</v>
      </c>
      <c r="E490" s="4" t="s">
        <v>20</v>
      </c>
      <c r="F490" s="4" t="s">
        <v>12</v>
      </c>
      <c r="G490" s="4">
        <v>61</v>
      </c>
      <c r="H490" s="4">
        <v>47</v>
      </c>
      <c r="I490" s="4">
        <v>56</v>
      </c>
      <c r="J490" t="str">
        <f t="shared" si="21"/>
        <v>FALSE</v>
      </c>
      <c r="K490" t="str">
        <f t="shared" si="22"/>
        <v>B</v>
      </c>
      <c r="L490" t="str">
        <f t="shared" si="23"/>
        <v>In Progress</v>
      </c>
    </row>
    <row r="491" spans="2:12" x14ac:dyDescent="0.3">
      <c r="B491" s="3" t="s">
        <v>8</v>
      </c>
      <c r="C491" s="4" t="s">
        <v>13</v>
      </c>
      <c r="D491" s="4" t="s">
        <v>19</v>
      </c>
      <c r="E491" s="4" t="s">
        <v>20</v>
      </c>
      <c r="F491" s="4" t="s">
        <v>12</v>
      </c>
      <c r="G491" s="4">
        <v>60</v>
      </c>
      <c r="H491" s="4">
        <v>75</v>
      </c>
      <c r="I491" s="4">
        <v>74</v>
      </c>
      <c r="J491" t="str">
        <f t="shared" si="21"/>
        <v>FALSE</v>
      </c>
      <c r="K491" t="str">
        <f t="shared" si="22"/>
        <v>B</v>
      </c>
      <c r="L491" t="str">
        <f t="shared" si="23"/>
        <v>In Progress</v>
      </c>
    </row>
    <row r="492" spans="2:12" x14ac:dyDescent="0.3">
      <c r="B492" s="3" t="s">
        <v>17</v>
      </c>
      <c r="C492" s="4" t="s">
        <v>9</v>
      </c>
      <c r="D492" s="4" t="s">
        <v>23</v>
      </c>
      <c r="E492" s="4" t="s">
        <v>11</v>
      </c>
      <c r="F492" s="4" t="s">
        <v>15</v>
      </c>
      <c r="G492" s="4">
        <v>64</v>
      </c>
      <c r="H492" s="4">
        <v>53</v>
      </c>
      <c r="I492" s="4">
        <v>57</v>
      </c>
      <c r="J492" t="str">
        <f t="shared" si="21"/>
        <v>FALSE</v>
      </c>
      <c r="K492" t="str">
        <f t="shared" si="22"/>
        <v>B</v>
      </c>
      <c r="L492" t="str">
        <f t="shared" si="23"/>
        <v>In Progress</v>
      </c>
    </row>
    <row r="493" spans="2:12" x14ac:dyDescent="0.3">
      <c r="B493" s="3" t="s">
        <v>17</v>
      </c>
      <c r="C493" s="4" t="s">
        <v>18</v>
      </c>
      <c r="D493" s="4" t="s">
        <v>19</v>
      </c>
      <c r="E493" s="4" t="s">
        <v>20</v>
      </c>
      <c r="F493" s="4" t="s">
        <v>15</v>
      </c>
      <c r="G493" s="4">
        <v>79</v>
      </c>
      <c r="H493" s="4">
        <v>82</v>
      </c>
      <c r="I493" s="4">
        <v>82</v>
      </c>
      <c r="J493" t="str">
        <f t="shared" si="21"/>
        <v>FALSE</v>
      </c>
      <c r="K493" t="str">
        <f t="shared" si="22"/>
        <v>A</v>
      </c>
      <c r="L493" t="str">
        <f t="shared" si="23"/>
        <v>In Progress</v>
      </c>
    </row>
    <row r="494" spans="2:12" x14ac:dyDescent="0.3">
      <c r="B494" s="3" t="s">
        <v>8</v>
      </c>
      <c r="C494" s="4" t="s">
        <v>18</v>
      </c>
      <c r="D494" s="4" t="s">
        <v>19</v>
      </c>
      <c r="E494" s="4" t="s">
        <v>20</v>
      </c>
      <c r="F494" s="4" t="s">
        <v>12</v>
      </c>
      <c r="G494" s="4">
        <v>65</v>
      </c>
      <c r="H494" s="4">
        <v>85</v>
      </c>
      <c r="I494" s="4">
        <v>76</v>
      </c>
      <c r="J494" t="str">
        <f t="shared" si="21"/>
        <v>FALSE</v>
      </c>
      <c r="K494" t="str">
        <f t="shared" si="22"/>
        <v>B</v>
      </c>
      <c r="L494" t="str">
        <f t="shared" si="23"/>
        <v>In Progress</v>
      </c>
    </row>
    <row r="495" spans="2:12" x14ac:dyDescent="0.3">
      <c r="B495" s="3" t="s">
        <v>8</v>
      </c>
      <c r="C495" s="4" t="s">
        <v>13</v>
      </c>
      <c r="D495" s="4" t="s">
        <v>19</v>
      </c>
      <c r="E495" s="4" t="s">
        <v>11</v>
      </c>
      <c r="F495" s="4" t="s">
        <v>12</v>
      </c>
      <c r="G495" s="4">
        <v>64</v>
      </c>
      <c r="H495" s="4">
        <v>64</v>
      </c>
      <c r="I495" s="4">
        <v>70</v>
      </c>
      <c r="J495" t="str">
        <f t="shared" si="21"/>
        <v>FALSE</v>
      </c>
      <c r="K495" t="str">
        <f t="shared" si="22"/>
        <v>B</v>
      </c>
      <c r="L495" t="str">
        <f t="shared" si="23"/>
        <v>In Progress</v>
      </c>
    </row>
    <row r="496" spans="2:12" x14ac:dyDescent="0.3">
      <c r="B496" s="3" t="s">
        <v>8</v>
      </c>
      <c r="C496" s="4" t="s">
        <v>13</v>
      </c>
      <c r="D496" s="4" t="s">
        <v>14</v>
      </c>
      <c r="E496" s="4" t="s">
        <v>11</v>
      </c>
      <c r="F496" s="4" t="s">
        <v>12</v>
      </c>
      <c r="G496" s="4">
        <v>83</v>
      </c>
      <c r="H496" s="4">
        <v>83</v>
      </c>
      <c r="I496" s="4">
        <v>90</v>
      </c>
      <c r="J496" t="str">
        <f t="shared" si="21"/>
        <v>FALSE</v>
      </c>
      <c r="K496" t="str">
        <f t="shared" si="22"/>
        <v>A</v>
      </c>
      <c r="L496" t="str">
        <f t="shared" si="23"/>
        <v>In Progress</v>
      </c>
    </row>
    <row r="497" spans="2:12" x14ac:dyDescent="0.3">
      <c r="B497" s="3" t="s">
        <v>8</v>
      </c>
      <c r="C497" s="4" t="s">
        <v>13</v>
      </c>
      <c r="D497" s="4" t="s">
        <v>10</v>
      </c>
      <c r="E497" s="4" t="s">
        <v>11</v>
      </c>
      <c r="F497" s="4" t="s">
        <v>12</v>
      </c>
      <c r="G497" s="4">
        <v>81</v>
      </c>
      <c r="H497" s="4">
        <v>88</v>
      </c>
      <c r="I497" s="4">
        <v>90</v>
      </c>
      <c r="J497" t="str">
        <f t="shared" si="21"/>
        <v>FALSE</v>
      </c>
      <c r="K497" t="str">
        <f t="shared" si="22"/>
        <v>A</v>
      </c>
      <c r="L497" t="str">
        <f t="shared" si="23"/>
        <v>In Progress</v>
      </c>
    </row>
    <row r="498" spans="2:12" x14ac:dyDescent="0.3">
      <c r="B498" s="3" t="s">
        <v>8</v>
      </c>
      <c r="C498" s="4" t="s">
        <v>9</v>
      </c>
      <c r="D498" s="4" t="s">
        <v>22</v>
      </c>
      <c r="E498" s="4" t="s">
        <v>11</v>
      </c>
      <c r="F498" s="4" t="s">
        <v>12</v>
      </c>
      <c r="G498" s="4">
        <v>54</v>
      </c>
      <c r="H498" s="4">
        <v>64</v>
      </c>
      <c r="I498" s="4">
        <v>68</v>
      </c>
      <c r="J498" t="str">
        <f t="shared" si="21"/>
        <v>FALSE</v>
      </c>
      <c r="K498" t="str">
        <f t="shared" si="22"/>
        <v>B</v>
      </c>
      <c r="L498" t="str">
        <f t="shared" si="23"/>
        <v>In Progress</v>
      </c>
    </row>
    <row r="499" spans="2:12" x14ac:dyDescent="0.3">
      <c r="B499" s="3" t="s">
        <v>17</v>
      </c>
      <c r="C499" s="4" t="s">
        <v>21</v>
      </c>
      <c r="D499" s="4" t="s">
        <v>22</v>
      </c>
      <c r="E499" s="4" t="s">
        <v>11</v>
      </c>
      <c r="F499" s="4" t="s">
        <v>15</v>
      </c>
      <c r="G499" s="4">
        <v>68</v>
      </c>
      <c r="H499" s="4">
        <v>64</v>
      </c>
      <c r="I499" s="4">
        <v>66</v>
      </c>
      <c r="J499" t="str">
        <f t="shared" si="21"/>
        <v>FALSE</v>
      </c>
      <c r="K499" t="str">
        <f t="shared" si="22"/>
        <v>B</v>
      </c>
      <c r="L499" t="str">
        <f t="shared" si="23"/>
        <v>In Progress</v>
      </c>
    </row>
    <row r="500" spans="2:12" x14ac:dyDescent="0.3">
      <c r="B500" s="3" t="s">
        <v>8</v>
      </c>
      <c r="C500" s="4" t="s">
        <v>13</v>
      </c>
      <c r="D500" s="4" t="s">
        <v>14</v>
      </c>
      <c r="E500" s="4" t="s">
        <v>11</v>
      </c>
      <c r="F500" s="4" t="s">
        <v>12</v>
      </c>
      <c r="G500" s="4">
        <v>54</v>
      </c>
      <c r="H500" s="4">
        <v>48</v>
      </c>
      <c r="I500" s="4">
        <v>52</v>
      </c>
      <c r="J500" t="str">
        <f t="shared" si="21"/>
        <v>FALSE</v>
      </c>
      <c r="K500" t="str">
        <f t="shared" si="22"/>
        <v>B</v>
      </c>
      <c r="L500" t="str">
        <f t="shared" si="23"/>
        <v>In Progress</v>
      </c>
    </row>
    <row r="501" spans="2:12" x14ac:dyDescent="0.3">
      <c r="B501" s="3" t="s">
        <v>8</v>
      </c>
      <c r="C501" s="4" t="s">
        <v>21</v>
      </c>
      <c r="D501" s="4" t="s">
        <v>14</v>
      </c>
      <c r="E501" s="4" t="s">
        <v>20</v>
      </c>
      <c r="F501" s="4" t="s">
        <v>15</v>
      </c>
      <c r="G501" s="4">
        <v>59</v>
      </c>
      <c r="H501" s="4">
        <v>78</v>
      </c>
      <c r="I501" s="4">
        <v>76</v>
      </c>
      <c r="J501" t="str">
        <f t="shared" si="21"/>
        <v>FALSE</v>
      </c>
      <c r="K501" t="str">
        <f t="shared" si="22"/>
        <v>B</v>
      </c>
      <c r="L501" t="str">
        <f t="shared" si="23"/>
        <v>In Progress</v>
      </c>
    </row>
    <row r="502" spans="2:12" x14ac:dyDescent="0.3">
      <c r="B502" s="3" t="s">
        <v>8</v>
      </c>
      <c r="C502" s="4" t="s">
        <v>9</v>
      </c>
      <c r="D502" s="4" t="s">
        <v>23</v>
      </c>
      <c r="E502" s="4" t="s">
        <v>11</v>
      </c>
      <c r="F502" s="4" t="s">
        <v>12</v>
      </c>
      <c r="G502" s="4">
        <v>66</v>
      </c>
      <c r="H502" s="4">
        <v>69</v>
      </c>
      <c r="I502" s="4">
        <v>68</v>
      </c>
      <c r="J502" t="str">
        <f t="shared" si="21"/>
        <v>FALSE</v>
      </c>
      <c r="K502" t="str">
        <f t="shared" si="22"/>
        <v>B</v>
      </c>
      <c r="L502" t="str">
        <f t="shared" si="23"/>
        <v>In Progress</v>
      </c>
    </row>
    <row r="503" spans="2:12" x14ac:dyDescent="0.3">
      <c r="B503" s="3" t="s">
        <v>17</v>
      </c>
      <c r="C503" s="4" t="s">
        <v>29</v>
      </c>
      <c r="D503" s="4" t="s">
        <v>14</v>
      </c>
      <c r="E503" s="4" t="s">
        <v>11</v>
      </c>
      <c r="F503" s="4" t="s">
        <v>12</v>
      </c>
      <c r="G503" s="4">
        <v>76</v>
      </c>
      <c r="H503" s="4">
        <v>71</v>
      </c>
      <c r="I503" s="4">
        <v>72</v>
      </c>
      <c r="J503" t="str">
        <f t="shared" si="21"/>
        <v>FALSE</v>
      </c>
      <c r="K503" t="str">
        <f t="shared" si="22"/>
        <v>B</v>
      </c>
      <c r="L503" t="str">
        <f t="shared" si="23"/>
        <v>In Progress</v>
      </c>
    </row>
    <row r="504" spans="2:12" x14ac:dyDescent="0.3">
      <c r="B504" s="3" t="s">
        <v>8</v>
      </c>
      <c r="C504" s="4" t="s">
        <v>21</v>
      </c>
      <c r="D504" s="4" t="s">
        <v>16</v>
      </c>
      <c r="E504" s="4" t="s">
        <v>11</v>
      </c>
      <c r="F504" s="4" t="s">
        <v>12</v>
      </c>
      <c r="G504" s="4">
        <v>74</v>
      </c>
      <c r="H504" s="4">
        <v>79</v>
      </c>
      <c r="I504" s="4">
        <v>82</v>
      </c>
      <c r="J504" t="str">
        <f t="shared" si="21"/>
        <v>FALSE</v>
      </c>
      <c r="K504" t="str">
        <f t="shared" si="22"/>
        <v>B</v>
      </c>
      <c r="L504" t="str">
        <f t="shared" si="23"/>
        <v>In Progress</v>
      </c>
    </row>
    <row r="505" spans="2:12" x14ac:dyDescent="0.3">
      <c r="B505" s="3" t="s">
        <v>8</v>
      </c>
      <c r="C505" s="4" t="s">
        <v>9</v>
      </c>
      <c r="D505" s="4" t="s">
        <v>19</v>
      </c>
      <c r="E505" s="4" t="s">
        <v>11</v>
      </c>
      <c r="F505" s="4" t="s">
        <v>15</v>
      </c>
      <c r="G505" s="4">
        <v>94</v>
      </c>
      <c r="H505" s="4">
        <v>87</v>
      </c>
      <c r="I505" s="4">
        <v>92</v>
      </c>
      <c r="J505" t="str">
        <f t="shared" si="21"/>
        <v>FALSE</v>
      </c>
      <c r="K505" t="str">
        <f t="shared" si="22"/>
        <v>A</v>
      </c>
      <c r="L505" t="str">
        <f t="shared" si="23"/>
        <v>In Progress</v>
      </c>
    </row>
    <row r="506" spans="2:12" x14ac:dyDescent="0.3">
      <c r="B506" s="3" t="s">
        <v>17</v>
      </c>
      <c r="C506" s="4" t="s">
        <v>13</v>
      </c>
      <c r="D506" s="4" t="s">
        <v>14</v>
      </c>
      <c r="E506" s="4" t="s">
        <v>20</v>
      </c>
      <c r="F506" s="4" t="s">
        <v>12</v>
      </c>
      <c r="G506" s="4">
        <v>63</v>
      </c>
      <c r="H506" s="4">
        <v>61</v>
      </c>
      <c r="I506" s="4">
        <v>54</v>
      </c>
      <c r="J506" t="str">
        <f t="shared" si="21"/>
        <v>FALSE</v>
      </c>
      <c r="K506" t="str">
        <f t="shared" si="22"/>
        <v>B</v>
      </c>
      <c r="L506" t="str">
        <f t="shared" si="23"/>
        <v>In Progress</v>
      </c>
    </row>
    <row r="507" spans="2:12" x14ac:dyDescent="0.3">
      <c r="B507" s="3" t="s">
        <v>8</v>
      </c>
      <c r="C507" s="4" t="s">
        <v>29</v>
      </c>
      <c r="D507" s="4" t="s">
        <v>19</v>
      </c>
      <c r="E507" s="4" t="s">
        <v>11</v>
      </c>
      <c r="F507" s="4" t="s">
        <v>15</v>
      </c>
      <c r="G507" s="4">
        <v>95</v>
      </c>
      <c r="H507" s="4">
        <v>89</v>
      </c>
      <c r="I507" s="4">
        <v>92</v>
      </c>
      <c r="J507" t="str">
        <f t="shared" si="21"/>
        <v>FALSE</v>
      </c>
      <c r="K507" t="str">
        <f t="shared" si="22"/>
        <v>A</v>
      </c>
      <c r="L507" t="str">
        <f t="shared" si="23"/>
        <v>In Progress</v>
      </c>
    </row>
    <row r="508" spans="2:12" x14ac:dyDescent="0.3">
      <c r="B508" s="3" t="s">
        <v>8</v>
      </c>
      <c r="C508" s="4" t="s">
        <v>21</v>
      </c>
      <c r="D508" s="4" t="s">
        <v>16</v>
      </c>
      <c r="E508" s="4" t="s">
        <v>20</v>
      </c>
      <c r="F508" s="4" t="s">
        <v>12</v>
      </c>
      <c r="G508" s="4">
        <v>40</v>
      </c>
      <c r="H508" s="4">
        <v>59</v>
      </c>
      <c r="I508" s="4">
        <v>54</v>
      </c>
      <c r="J508" t="str">
        <f t="shared" si="21"/>
        <v>FALSE</v>
      </c>
      <c r="K508" t="str">
        <f t="shared" si="22"/>
        <v>B</v>
      </c>
      <c r="L508" t="str">
        <f t="shared" si="23"/>
        <v>In Progress</v>
      </c>
    </row>
    <row r="509" spans="2:12" x14ac:dyDescent="0.3">
      <c r="B509" s="3" t="s">
        <v>8</v>
      </c>
      <c r="C509" s="4" t="s">
        <v>9</v>
      </c>
      <c r="D509" s="4" t="s">
        <v>23</v>
      </c>
      <c r="E509" s="4" t="s">
        <v>11</v>
      </c>
      <c r="F509" s="4" t="s">
        <v>12</v>
      </c>
      <c r="G509" s="4">
        <v>82</v>
      </c>
      <c r="H509" s="4">
        <v>82</v>
      </c>
      <c r="I509" s="4">
        <v>80</v>
      </c>
      <c r="J509" t="str">
        <f t="shared" si="21"/>
        <v>FALSE</v>
      </c>
      <c r="K509" t="str">
        <f t="shared" si="22"/>
        <v>A</v>
      </c>
      <c r="L509" t="str">
        <f t="shared" si="23"/>
        <v>In Progress</v>
      </c>
    </row>
    <row r="510" spans="2:12" x14ac:dyDescent="0.3">
      <c r="B510" s="3" t="s">
        <v>17</v>
      </c>
      <c r="C510" s="4" t="s">
        <v>18</v>
      </c>
      <c r="D510" s="4" t="s">
        <v>22</v>
      </c>
      <c r="E510" s="4" t="s">
        <v>11</v>
      </c>
      <c r="F510" s="4" t="s">
        <v>12</v>
      </c>
      <c r="G510" s="4">
        <v>68</v>
      </c>
      <c r="H510" s="4">
        <v>70</v>
      </c>
      <c r="I510" s="4">
        <v>66</v>
      </c>
      <c r="J510" t="str">
        <f t="shared" si="21"/>
        <v>FALSE</v>
      </c>
      <c r="K510" t="str">
        <f t="shared" si="22"/>
        <v>B</v>
      </c>
      <c r="L510" t="str">
        <f t="shared" si="23"/>
        <v>In Progress</v>
      </c>
    </row>
    <row r="511" spans="2:12" x14ac:dyDescent="0.3">
      <c r="B511" s="3" t="s">
        <v>17</v>
      </c>
      <c r="C511" s="4" t="s">
        <v>9</v>
      </c>
      <c r="D511" s="4" t="s">
        <v>10</v>
      </c>
      <c r="E511" s="4" t="s">
        <v>20</v>
      </c>
      <c r="F511" s="4" t="s">
        <v>12</v>
      </c>
      <c r="G511" s="4">
        <v>55</v>
      </c>
      <c r="H511" s="4">
        <v>59</v>
      </c>
      <c r="I511" s="4">
        <v>54</v>
      </c>
      <c r="J511" t="str">
        <f t="shared" si="21"/>
        <v>FALSE</v>
      </c>
      <c r="K511" t="str">
        <f t="shared" si="22"/>
        <v>B</v>
      </c>
      <c r="L511" t="str">
        <f t="shared" si="23"/>
        <v>In Progress</v>
      </c>
    </row>
    <row r="512" spans="2:12" x14ac:dyDescent="0.3">
      <c r="B512" s="3" t="s">
        <v>17</v>
      </c>
      <c r="C512" s="4" t="s">
        <v>13</v>
      </c>
      <c r="D512" s="4" t="s">
        <v>16</v>
      </c>
      <c r="E512" s="4" t="s">
        <v>11</v>
      </c>
      <c r="F512" s="4" t="s">
        <v>12</v>
      </c>
      <c r="G512" s="4">
        <v>79</v>
      </c>
      <c r="H512" s="4">
        <v>78</v>
      </c>
      <c r="I512" s="4">
        <v>77</v>
      </c>
      <c r="J512" t="str">
        <f t="shared" si="21"/>
        <v>FALSE</v>
      </c>
      <c r="K512" t="str">
        <f t="shared" si="22"/>
        <v>A</v>
      </c>
      <c r="L512" t="str">
        <f t="shared" si="23"/>
        <v>In Progress</v>
      </c>
    </row>
    <row r="513" spans="2:12" x14ac:dyDescent="0.3">
      <c r="B513" s="3" t="s">
        <v>8</v>
      </c>
      <c r="C513" s="4" t="s">
        <v>13</v>
      </c>
      <c r="D513" s="4" t="s">
        <v>10</v>
      </c>
      <c r="E513" s="4" t="s">
        <v>11</v>
      </c>
      <c r="F513" s="4" t="s">
        <v>12</v>
      </c>
      <c r="G513" s="4">
        <v>86</v>
      </c>
      <c r="H513" s="4">
        <v>92</v>
      </c>
      <c r="I513" s="4">
        <v>87</v>
      </c>
      <c r="J513" t="str">
        <f t="shared" si="21"/>
        <v>FALSE</v>
      </c>
      <c r="K513" t="str">
        <f t="shared" si="22"/>
        <v>A</v>
      </c>
      <c r="L513" t="str">
        <f t="shared" si="23"/>
        <v>In Progress</v>
      </c>
    </row>
    <row r="514" spans="2:12" x14ac:dyDescent="0.3">
      <c r="B514" s="3" t="s">
        <v>17</v>
      </c>
      <c r="C514" s="4" t="s">
        <v>21</v>
      </c>
      <c r="D514" s="4" t="s">
        <v>14</v>
      </c>
      <c r="E514" s="4" t="s">
        <v>11</v>
      </c>
      <c r="F514" s="4" t="s">
        <v>12</v>
      </c>
      <c r="G514" s="4">
        <v>76</v>
      </c>
      <c r="H514" s="4">
        <v>71</v>
      </c>
      <c r="I514" s="4">
        <v>73</v>
      </c>
      <c r="J514" t="str">
        <f t="shared" si="21"/>
        <v>FALSE</v>
      </c>
      <c r="K514" t="str">
        <f t="shared" si="22"/>
        <v>B</v>
      </c>
      <c r="L514" t="str">
        <f t="shared" si="23"/>
        <v>In Progress</v>
      </c>
    </row>
    <row r="515" spans="2:12" x14ac:dyDescent="0.3">
      <c r="B515" s="3" t="s">
        <v>17</v>
      </c>
      <c r="C515" s="4" t="s">
        <v>18</v>
      </c>
      <c r="D515" s="4" t="s">
        <v>23</v>
      </c>
      <c r="E515" s="4" t="s">
        <v>11</v>
      </c>
      <c r="F515" s="4" t="s">
        <v>12</v>
      </c>
      <c r="G515" s="4">
        <v>64</v>
      </c>
      <c r="H515" s="4">
        <v>50</v>
      </c>
      <c r="I515" s="4">
        <v>43</v>
      </c>
      <c r="J515" t="str">
        <f t="shared" si="21"/>
        <v>FALSE</v>
      </c>
      <c r="K515" t="str">
        <f t="shared" si="22"/>
        <v>B</v>
      </c>
      <c r="L515" t="str">
        <f t="shared" si="23"/>
        <v>In Progress</v>
      </c>
    </row>
    <row r="516" spans="2:12" x14ac:dyDescent="0.3">
      <c r="B516" s="3" t="s">
        <v>17</v>
      </c>
      <c r="C516" s="4" t="s">
        <v>21</v>
      </c>
      <c r="D516" s="4" t="s">
        <v>23</v>
      </c>
      <c r="E516" s="4" t="s">
        <v>20</v>
      </c>
      <c r="F516" s="4" t="s">
        <v>12</v>
      </c>
      <c r="G516" s="4">
        <v>62</v>
      </c>
      <c r="H516" s="4">
        <v>49</v>
      </c>
      <c r="I516" s="4">
        <v>52</v>
      </c>
      <c r="J516" t="str">
        <f t="shared" si="21"/>
        <v>FALSE</v>
      </c>
      <c r="K516" t="str">
        <f t="shared" si="22"/>
        <v>B</v>
      </c>
      <c r="L516" t="str">
        <f t="shared" si="23"/>
        <v>In Progress</v>
      </c>
    </row>
    <row r="517" spans="2:12" x14ac:dyDescent="0.3">
      <c r="B517" s="3" t="s">
        <v>8</v>
      </c>
      <c r="C517" s="4" t="s">
        <v>9</v>
      </c>
      <c r="D517" s="4" t="s">
        <v>23</v>
      </c>
      <c r="E517" s="4" t="s">
        <v>11</v>
      </c>
      <c r="F517" s="4" t="s">
        <v>15</v>
      </c>
      <c r="G517" s="4">
        <v>54</v>
      </c>
      <c r="H517" s="4">
        <v>61</v>
      </c>
      <c r="I517" s="4">
        <v>62</v>
      </c>
      <c r="J517" t="str">
        <f t="shared" ref="J517:J580" si="24">IF(OR((G517&lt;35),(H517&lt;35),(I517&lt;35)),"TRUE","FALSE")</f>
        <v>FALSE</v>
      </c>
      <c r="K517" t="str">
        <f t="shared" ref="K517:K580" si="25">IF(AND(G517&gt;75,H517&gt;75,I517&gt;75),"A",IF(J517="TRUE","C","B"))</f>
        <v>B</v>
      </c>
      <c r="L517" t="str">
        <f t="shared" ref="L517:L580" si="26">IF(AND(F517="none",J517="TRUE"),"Repeat Course", "In Progress")</f>
        <v>In Progress</v>
      </c>
    </row>
    <row r="518" spans="2:12" x14ac:dyDescent="0.3">
      <c r="B518" s="3" t="s">
        <v>8</v>
      </c>
      <c r="C518" s="4" t="s">
        <v>9</v>
      </c>
      <c r="D518" s="4" t="s">
        <v>16</v>
      </c>
      <c r="E518" s="4" t="s">
        <v>20</v>
      </c>
      <c r="F518" s="4" t="s">
        <v>15</v>
      </c>
      <c r="G518" s="4">
        <v>77</v>
      </c>
      <c r="H518" s="4">
        <v>97</v>
      </c>
      <c r="I518" s="4">
        <v>94</v>
      </c>
      <c r="J518" t="str">
        <f t="shared" si="24"/>
        <v>FALSE</v>
      </c>
      <c r="K518" t="str">
        <f t="shared" si="25"/>
        <v>A</v>
      </c>
      <c r="L518" t="str">
        <f t="shared" si="26"/>
        <v>In Progress</v>
      </c>
    </row>
    <row r="519" spans="2:12" x14ac:dyDescent="0.3">
      <c r="B519" s="3" t="s">
        <v>8</v>
      </c>
      <c r="C519" s="4" t="s">
        <v>13</v>
      </c>
      <c r="D519" s="4" t="s">
        <v>23</v>
      </c>
      <c r="E519" s="4" t="s">
        <v>11</v>
      </c>
      <c r="F519" s="4" t="s">
        <v>15</v>
      </c>
      <c r="G519" s="4">
        <v>76</v>
      </c>
      <c r="H519" s="4">
        <v>87</v>
      </c>
      <c r="I519" s="4">
        <v>85</v>
      </c>
      <c r="J519" t="str">
        <f t="shared" si="24"/>
        <v>FALSE</v>
      </c>
      <c r="K519" t="str">
        <f t="shared" si="25"/>
        <v>A</v>
      </c>
      <c r="L519" t="str">
        <f t="shared" si="26"/>
        <v>In Progress</v>
      </c>
    </row>
    <row r="520" spans="2:12" x14ac:dyDescent="0.3">
      <c r="B520" s="3" t="s">
        <v>8</v>
      </c>
      <c r="C520" s="4" t="s">
        <v>21</v>
      </c>
      <c r="D520" s="4" t="s">
        <v>14</v>
      </c>
      <c r="E520" s="4" t="s">
        <v>11</v>
      </c>
      <c r="F520" s="4" t="s">
        <v>12</v>
      </c>
      <c r="G520" s="4">
        <v>74</v>
      </c>
      <c r="H520" s="4">
        <v>89</v>
      </c>
      <c r="I520" s="4">
        <v>84</v>
      </c>
      <c r="J520" t="str">
        <f t="shared" si="24"/>
        <v>FALSE</v>
      </c>
      <c r="K520" t="str">
        <f t="shared" si="25"/>
        <v>B</v>
      </c>
      <c r="L520" t="str">
        <f t="shared" si="26"/>
        <v>In Progress</v>
      </c>
    </row>
    <row r="521" spans="2:12" x14ac:dyDescent="0.3">
      <c r="B521" s="3" t="s">
        <v>8</v>
      </c>
      <c r="C521" s="4" t="s">
        <v>29</v>
      </c>
      <c r="D521" s="4" t="s">
        <v>14</v>
      </c>
      <c r="E521" s="4" t="s">
        <v>11</v>
      </c>
      <c r="F521" s="4" t="s">
        <v>15</v>
      </c>
      <c r="G521" s="4">
        <v>66</v>
      </c>
      <c r="H521" s="4">
        <v>74</v>
      </c>
      <c r="I521" s="4">
        <v>73</v>
      </c>
      <c r="J521" t="str">
        <f t="shared" si="24"/>
        <v>FALSE</v>
      </c>
      <c r="K521" t="str">
        <f t="shared" si="25"/>
        <v>B</v>
      </c>
      <c r="L521" t="str">
        <f t="shared" si="26"/>
        <v>In Progress</v>
      </c>
    </row>
    <row r="522" spans="2:12" x14ac:dyDescent="0.3">
      <c r="B522" s="3" t="s">
        <v>8</v>
      </c>
      <c r="C522" s="4" t="s">
        <v>21</v>
      </c>
      <c r="D522" s="4" t="s">
        <v>23</v>
      </c>
      <c r="E522" s="4" t="s">
        <v>11</v>
      </c>
      <c r="F522" s="4" t="s">
        <v>15</v>
      </c>
      <c r="G522" s="4">
        <v>66</v>
      </c>
      <c r="H522" s="4">
        <v>78</v>
      </c>
      <c r="I522" s="4">
        <v>78</v>
      </c>
      <c r="J522" t="str">
        <f t="shared" si="24"/>
        <v>FALSE</v>
      </c>
      <c r="K522" t="str">
        <f t="shared" si="25"/>
        <v>B</v>
      </c>
      <c r="L522" t="str">
        <f t="shared" si="26"/>
        <v>In Progress</v>
      </c>
    </row>
    <row r="523" spans="2:12" x14ac:dyDescent="0.3">
      <c r="B523" s="3" t="s">
        <v>8</v>
      </c>
      <c r="C523" s="4" t="s">
        <v>9</v>
      </c>
      <c r="D523" s="4" t="s">
        <v>22</v>
      </c>
      <c r="E523" s="4" t="s">
        <v>20</v>
      </c>
      <c r="F523" s="4" t="s">
        <v>15</v>
      </c>
      <c r="G523" s="4">
        <v>67</v>
      </c>
      <c r="H523" s="4">
        <v>78</v>
      </c>
      <c r="I523" s="4">
        <v>79</v>
      </c>
      <c r="J523" t="str">
        <f t="shared" si="24"/>
        <v>FALSE</v>
      </c>
      <c r="K523" t="str">
        <f t="shared" si="25"/>
        <v>B</v>
      </c>
      <c r="L523" t="str">
        <f t="shared" si="26"/>
        <v>In Progress</v>
      </c>
    </row>
    <row r="524" spans="2:12" x14ac:dyDescent="0.3">
      <c r="B524" s="3" t="s">
        <v>17</v>
      </c>
      <c r="C524" s="4" t="s">
        <v>21</v>
      </c>
      <c r="D524" s="4" t="s">
        <v>14</v>
      </c>
      <c r="E524" s="4" t="s">
        <v>11</v>
      </c>
      <c r="F524" s="4" t="s">
        <v>12</v>
      </c>
      <c r="G524" s="4">
        <v>71</v>
      </c>
      <c r="H524" s="4">
        <v>49</v>
      </c>
      <c r="I524" s="4">
        <v>52</v>
      </c>
      <c r="J524" t="str">
        <f t="shared" si="24"/>
        <v>FALSE</v>
      </c>
      <c r="K524" t="str">
        <f t="shared" si="25"/>
        <v>B</v>
      </c>
      <c r="L524" t="str">
        <f t="shared" si="26"/>
        <v>In Progress</v>
      </c>
    </row>
    <row r="525" spans="2:12" x14ac:dyDescent="0.3">
      <c r="B525" s="3" t="s">
        <v>8</v>
      </c>
      <c r="C525" s="4" t="s">
        <v>13</v>
      </c>
      <c r="D525" s="4" t="s">
        <v>19</v>
      </c>
      <c r="E525" s="4" t="s">
        <v>11</v>
      </c>
      <c r="F525" s="4" t="s">
        <v>12</v>
      </c>
      <c r="G525" s="4">
        <v>91</v>
      </c>
      <c r="H525" s="4">
        <v>86</v>
      </c>
      <c r="I525" s="4">
        <v>84</v>
      </c>
      <c r="J525" t="str">
        <f t="shared" si="24"/>
        <v>FALSE</v>
      </c>
      <c r="K525" t="str">
        <f t="shared" si="25"/>
        <v>A</v>
      </c>
      <c r="L525" t="str">
        <f t="shared" si="26"/>
        <v>In Progress</v>
      </c>
    </row>
    <row r="526" spans="2:12" x14ac:dyDescent="0.3">
      <c r="B526" s="3" t="s">
        <v>17</v>
      </c>
      <c r="C526" s="4" t="s">
        <v>21</v>
      </c>
      <c r="D526" s="4" t="s">
        <v>10</v>
      </c>
      <c r="E526" s="4" t="s">
        <v>11</v>
      </c>
      <c r="F526" s="4" t="s">
        <v>12</v>
      </c>
      <c r="G526" s="4">
        <v>69</v>
      </c>
      <c r="H526" s="4">
        <v>58</v>
      </c>
      <c r="I526" s="4">
        <v>57</v>
      </c>
      <c r="J526" t="str">
        <f t="shared" si="24"/>
        <v>FALSE</v>
      </c>
      <c r="K526" t="str">
        <f t="shared" si="25"/>
        <v>B</v>
      </c>
      <c r="L526" t="str">
        <f t="shared" si="26"/>
        <v>In Progress</v>
      </c>
    </row>
    <row r="527" spans="2:12" x14ac:dyDescent="0.3">
      <c r="B527" s="3" t="s">
        <v>17</v>
      </c>
      <c r="C527" s="4" t="s">
        <v>13</v>
      </c>
      <c r="D527" s="4" t="s">
        <v>16</v>
      </c>
      <c r="E527" s="4" t="s">
        <v>20</v>
      </c>
      <c r="F527" s="4" t="s">
        <v>12</v>
      </c>
      <c r="G527" s="4">
        <v>54</v>
      </c>
      <c r="H527" s="4">
        <v>59</v>
      </c>
      <c r="I527" s="4">
        <v>50</v>
      </c>
      <c r="J527" t="str">
        <f t="shared" si="24"/>
        <v>FALSE</v>
      </c>
      <c r="K527" t="str">
        <f t="shared" si="25"/>
        <v>B</v>
      </c>
      <c r="L527" t="str">
        <f t="shared" si="26"/>
        <v>In Progress</v>
      </c>
    </row>
    <row r="528" spans="2:12" x14ac:dyDescent="0.3">
      <c r="B528" s="3" t="s">
        <v>17</v>
      </c>
      <c r="C528" s="4" t="s">
        <v>13</v>
      </c>
      <c r="D528" s="4" t="s">
        <v>22</v>
      </c>
      <c r="E528" s="4" t="s">
        <v>11</v>
      </c>
      <c r="F528" s="4" t="s">
        <v>15</v>
      </c>
      <c r="G528" s="4">
        <v>53</v>
      </c>
      <c r="H528" s="4">
        <v>52</v>
      </c>
      <c r="I528" s="4">
        <v>49</v>
      </c>
      <c r="J528" t="str">
        <f t="shared" si="24"/>
        <v>FALSE</v>
      </c>
      <c r="K528" t="str">
        <f t="shared" si="25"/>
        <v>B</v>
      </c>
      <c r="L528" t="str">
        <f t="shared" si="26"/>
        <v>In Progress</v>
      </c>
    </row>
    <row r="529" spans="2:12" x14ac:dyDescent="0.3">
      <c r="B529" s="3" t="s">
        <v>17</v>
      </c>
      <c r="C529" s="4" t="s">
        <v>29</v>
      </c>
      <c r="D529" s="4" t="s">
        <v>14</v>
      </c>
      <c r="E529" s="4" t="s">
        <v>11</v>
      </c>
      <c r="F529" s="4" t="s">
        <v>12</v>
      </c>
      <c r="G529" s="4">
        <v>68</v>
      </c>
      <c r="H529" s="4">
        <v>60</v>
      </c>
      <c r="I529" s="4">
        <v>59</v>
      </c>
      <c r="J529" t="str">
        <f t="shared" si="24"/>
        <v>FALSE</v>
      </c>
      <c r="K529" t="str">
        <f t="shared" si="25"/>
        <v>B</v>
      </c>
      <c r="L529" t="str">
        <f t="shared" si="26"/>
        <v>In Progress</v>
      </c>
    </row>
    <row r="530" spans="2:12" x14ac:dyDescent="0.3">
      <c r="B530" s="3" t="s">
        <v>17</v>
      </c>
      <c r="C530" s="4" t="s">
        <v>13</v>
      </c>
      <c r="D530" s="4" t="s">
        <v>23</v>
      </c>
      <c r="E530" s="4" t="s">
        <v>20</v>
      </c>
      <c r="F530" s="4" t="s">
        <v>15</v>
      </c>
      <c r="G530" s="4">
        <v>56</v>
      </c>
      <c r="H530" s="4">
        <v>61</v>
      </c>
      <c r="I530" s="4">
        <v>60</v>
      </c>
      <c r="J530" t="str">
        <f t="shared" si="24"/>
        <v>FALSE</v>
      </c>
      <c r="K530" t="str">
        <f t="shared" si="25"/>
        <v>B</v>
      </c>
      <c r="L530" t="str">
        <f t="shared" si="26"/>
        <v>In Progress</v>
      </c>
    </row>
    <row r="531" spans="2:12" x14ac:dyDescent="0.3">
      <c r="B531" s="3" t="s">
        <v>8</v>
      </c>
      <c r="C531" s="4" t="s">
        <v>13</v>
      </c>
      <c r="D531" s="4" t="s">
        <v>22</v>
      </c>
      <c r="E531" s="4" t="s">
        <v>20</v>
      </c>
      <c r="F531" s="4" t="s">
        <v>12</v>
      </c>
      <c r="G531" s="4">
        <v>36</v>
      </c>
      <c r="H531" s="4">
        <v>53</v>
      </c>
      <c r="I531" s="4">
        <v>43</v>
      </c>
      <c r="J531" t="str">
        <f t="shared" si="24"/>
        <v>FALSE</v>
      </c>
      <c r="K531" t="str">
        <f t="shared" si="25"/>
        <v>B</v>
      </c>
      <c r="L531" t="str">
        <f t="shared" si="26"/>
        <v>In Progress</v>
      </c>
    </row>
    <row r="532" spans="2:12" x14ac:dyDescent="0.3">
      <c r="B532" s="3" t="s">
        <v>8</v>
      </c>
      <c r="C532" s="4" t="s">
        <v>21</v>
      </c>
      <c r="D532" s="4" t="s">
        <v>10</v>
      </c>
      <c r="E532" s="4" t="s">
        <v>20</v>
      </c>
      <c r="F532" s="4" t="s">
        <v>12</v>
      </c>
      <c r="G532" s="4">
        <v>29</v>
      </c>
      <c r="H532" s="4">
        <v>41</v>
      </c>
      <c r="I532" s="4">
        <v>47</v>
      </c>
      <c r="J532" t="str">
        <f t="shared" si="24"/>
        <v>TRUE</v>
      </c>
      <c r="K532" t="str">
        <f t="shared" si="25"/>
        <v>C</v>
      </c>
      <c r="L532" t="str">
        <f t="shared" si="26"/>
        <v>Repeat Course</v>
      </c>
    </row>
    <row r="533" spans="2:12" x14ac:dyDescent="0.3">
      <c r="B533" s="3" t="s">
        <v>8</v>
      </c>
      <c r="C533" s="4" t="s">
        <v>13</v>
      </c>
      <c r="D533" s="4" t="s">
        <v>19</v>
      </c>
      <c r="E533" s="4" t="s">
        <v>11</v>
      </c>
      <c r="F533" s="4" t="s">
        <v>12</v>
      </c>
      <c r="G533" s="4">
        <v>62</v>
      </c>
      <c r="H533" s="4">
        <v>74</v>
      </c>
      <c r="I533" s="4">
        <v>70</v>
      </c>
      <c r="J533" t="str">
        <f t="shared" si="24"/>
        <v>FALSE</v>
      </c>
      <c r="K533" t="str">
        <f t="shared" si="25"/>
        <v>B</v>
      </c>
      <c r="L533" t="str">
        <f t="shared" si="26"/>
        <v>In Progress</v>
      </c>
    </row>
    <row r="534" spans="2:12" x14ac:dyDescent="0.3">
      <c r="B534" s="3" t="s">
        <v>8</v>
      </c>
      <c r="C534" s="4" t="s">
        <v>13</v>
      </c>
      <c r="D534" s="4" t="s">
        <v>19</v>
      </c>
      <c r="E534" s="4" t="s">
        <v>11</v>
      </c>
      <c r="F534" s="4" t="s">
        <v>15</v>
      </c>
      <c r="G534" s="4">
        <v>68</v>
      </c>
      <c r="H534" s="4">
        <v>67</v>
      </c>
      <c r="I534" s="4">
        <v>73</v>
      </c>
      <c r="J534" t="str">
        <f t="shared" si="24"/>
        <v>FALSE</v>
      </c>
      <c r="K534" t="str">
        <f t="shared" si="25"/>
        <v>B</v>
      </c>
      <c r="L534" t="str">
        <f t="shared" si="26"/>
        <v>In Progress</v>
      </c>
    </row>
    <row r="535" spans="2:12" x14ac:dyDescent="0.3">
      <c r="B535" s="3" t="s">
        <v>8</v>
      </c>
      <c r="C535" s="4" t="s">
        <v>13</v>
      </c>
      <c r="D535" s="4" t="s">
        <v>23</v>
      </c>
      <c r="E535" s="4" t="s">
        <v>11</v>
      </c>
      <c r="F535" s="4" t="s">
        <v>12</v>
      </c>
      <c r="G535" s="4">
        <v>47</v>
      </c>
      <c r="H535" s="4">
        <v>54</v>
      </c>
      <c r="I535" s="4">
        <v>53</v>
      </c>
      <c r="J535" t="str">
        <f t="shared" si="24"/>
        <v>FALSE</v>
      </c>
      <c r="K535" t="str">
        <f t="shared" si="25"/>
        <v>B</v>
      </c>
      <c r="L535" t="str">
        <f t="shared" si="26"/>
        <v>In Progress</v>
      </c>
    </row>
    <row r="536" spans="2:12" x14ac:dyDescent="0.3">
      <c r="B536" s="3" t="s">
        <v>17</v>
      </c>
      <c r="C536" s="4" t="s">
        <v>29</v>
      </c>
      <c r="D536" s="4" t="s">
        <v>19</v>
      </c>
      <c r="E536" s="4" t="s">
        <v>11</v>
      </c>
      <c r="F536" s="4" t="s">
        <v>15</v>
      </c>
      <c r="G536" s="4">
        <v>62</v>
      </c>
      <c r="H536" s="4">
        <v>61</v>
      </c>
      <c r="I536" s="4">
        <v>58</v>
      </c>
      <c r="J536" t="str">
        <f t="shared" si="24"/>
        <v>FALSE</v>
      </c>
      <c r="K536" t="str">
        <f t="shared" si="25"/>
        <v>B</v>
      </c>
      <c r="L536" t="str">
        <f t="shared" si="26"/>
        <v>In Progress</v>
      </c>
    </row>
    <row r="537" spans="2:12" x14ac:dyDescent="0.3">
      <c r="B537" s="3" t="s">
        <v>8</v>
      </c>
      <c r="C537" s="4" t="s">
        <v>29</v>
      </c>
      <c r="D537" s="4" t="s">
        <v>19</v>
      </c>
      <c r="E537" s="4" t="s">
        <v>11</v>
      </c>
      <c r="F537" s="4" t="s">
        <v>15</v>
      </c>
      <c r="G537" s="4">
        <v>79</v>
      </c>
      <c r="H537" s="4">
        <v>88</v>
      </c>
      <c r="I537" s="4">
        <v>94</v>
      </c>
      <c r="J537" t="str">
        <f t="shared" si="24"/>
        <v>FALSE</v>
      </c>
      <c r="K537" t="str">
        <f t="shared" si="25"/>
        <v>A</v>
      </c>
      <c r="L537" t="str">
        <f t="shared" si="26"/>
        <v>In Progress</v>
      </c>
    </row>
    <row r="538" spans="2:12" x14ac:dyDescent="0.3">
      <c r="B538" s="3" t="s">
        <v>17</v>
      </c>
      <c r="C538" s="4" t="s">
        <v>9</v>
      </c>
      <c r="D538" s="4" t="s">
        <v>22</v>
      </c>
      <c r="E538" s="4" t="s">
        <v>11</v>
      </c>
      <c r="F538" s="4" t="s">
        <v>15</v>
      </c>
      <c r="G538" s="4">
        <v>73</v>
      </c>
      <c r="H538" s="4">
        <v>69</v>
      </c>
      <c r="I538" s="4">
        <v>68</v>
      </c>
      <c r="J538" t="str">
        <f t="shared" si="24"/>
        <v>FALSE</v>
      </c>
      <c r="K538" t="str">
        <f t="shared" si="25"/>
        <v>B</v>
      </c>
      <c r="L538" t="str">
        <f t="shared" si="26"/>
        <v>In Progress</v>
      </c>
    </row>
    <row r="539" spans="2:12" x14ac:dyDescent="0.3">
      <c r="B539" s="3" t="s">
        <v>8</v>
      </c>
      <c r="C539" s="4" t="s">
        <v>13</v>
      </c>
      <c r="D539" s="4" t="s">
        <v>10</v>
      </c>
      <c r="E539" s="4" t="s">
        <v>20</v>
      </c>
      <c r="F539" s="4" t="s">
        <v>15</v>
      </c>
      <c r="G539" s="4">
        <v>66</v>
      </c>
      <c r="H539" s="4">
        <v>83</v>
      </c>
      <c r="I539" s="4">
        <v>83</v>
      </c>
      <c r="J539" t="str">
        <f t="shared" si="24"/>
        <v>FALSE</v>
      </c>
      <c r="K539" t="str">
        <f t="shared" si="25"/>
        <v>B</v>
      </c>
      <c r="L539" t="str">
        <f t="shared" si="26"/>
        <v>In Progress</v>
      </c>
    </row>
    <row r="540" spans="2:12" x14ac:dyDescent="0.3">
      <c r="B540" s="3" t="s">
        <v>17</v>
      </c>
      <c r="C540" s="4" t="s">
        <v>13</v>
      </c>
      <c r="D540" s="4" t="s">
        <v>19</v>
      </c>
      <c r="E540" s="4" t="s">
        <v>11</v>
      </c>
      <c r="F540" s="4" t="s">
        <v>15</v>
      </c>
      <c r="G540" s="4">
        <v>51</v>
      </c>
      <c r="H540" s="4">
        <v>60</v>
      </c>
      <c r="I540" s="4">
        <v>58</v>
      </c>
      <c r="J540" t="str">
        <f t="shared" si="24"/>
        <v>FALSE</v>
      </c>
      <c r="K540" t="str">
        <f t="shared" si="25"/>
        <v>B</v>
      </c>
      <c r="L540" t="str">
        <f t="shared" si="26"/>
        <v>In Progress</v>
      </c>
    </row>
    <row r="541" spans="2:12" x14ac:dyDescent="0.3">
      <c r="B541" s="3" t="s">
        <v>8</v>
      </c>
      <c r="C541" s="4" t="s">
        <v>21</v>
      </c>
      <c r="D541" s="4" t="s">
        <v>22</v>
      </c>
      <c r="E541" s="4" t="s">
        <v>11</v>
      </c>
      <c r="F541" s="4" t="s">
        <v>12</v>
      </c>
      <c r="G541" s="4">
        <v>51</v>
      </c>
      <c r="H541" s="4">
        <v>66</v>
      </c>
      <c r="I541" s="4">
        <v>62</v>
      </c>
      <c r="J541" t="str">
        <f t="shared" si="24"/>
        <v>FALSE</v>
      </c>
      <c r="K541" t="str">
        <f t="shared" si="25"/>
        <v>B</v>
      </c>
      <c r="L541" t="str">
        <f t="shared" si="26"/>
        <v>In Progress</v>
      </c>
    </row>
    <row r="542" spans="2:12" x14ac:dyDescent="0.3">
      <c r="B542" s="3" t="s">
        <v>17</v>
      </c>
      <c r="C542" s="4" t="s">
        <v>29</v>
      </c>
      <c r="D542" s="4" t="s">
        <v>10</v>
      </c>
      <c r="E542" s="4" t="s">
        <v>11</v>
      </c>
      <c r="F542" s="4" t="s">
        <v>15</v>
      </c>
      <c r="G542" s="4">
        <v>85</v>
      </c>
      <c r="H542" s="4">
        <v>66</v>
      </c>
      <c r="I542" s="4">
        <v>71</v>
      </c>
      <c r="J542" t="str">
        <f t="shared" si="24"/>
        <v>FALSE</v>
      </c>
      <c r="K542" t="str">
        <f t="shared" si="25"/>
        <v>B</v>
      </c>
      <c r="L542" t="str">
        <f t="shared" si="26"/>
        <v>In Progress</v>
      </c>
    </row>
    <row r="543" spans="2:12" x14ac:dyDescent="0.3">
      <c r="B543" s="3" t="s">
        <v>17</v>
      </c>
      <c r="C543" s="4" t="s">
        <v>18</v>
      </c>
      <c r="D543" s="4" t="s">
        <v>19</v>
      </c>
      <c r="E543" s="4" t="s">
        <v>11</v>
      </c>
      <c r="F543" s="4" t="s">
        <v>15</v>
      </c>
      <c r="G543" s="4">
        <v>97</v>
      </c>
      <c r="H543" s="4">
        <v>92</v>
      </c>
      <c r="I543" s="4">
        <v>86</v>
      </c>
      <c r="J543" t="str">
        <f t="shared" si="24"/>
        <v>FALSE</v>
      </c>
      <c r="K543" t="str">
        <f t="shared" si="25"/>
        <v>A</v>
      </c>
      <c r="L543" t="str">
        <f t="shared" si="26"/>
        <v>In Progress</v>
      </c>
    </row>
    <row r="544" spans="2:12" x14ac:dyDescent="0.3">
      <c r="B544" s="3" t="s">
        <v>17</v>
      </c>
      <c r="C544" s="4" t="s">
        <v>13</v>
      </c>
      <c r="D544" s="4" t="s">
        <v>22</v>
      </c>
      <c r="E544" s="4" t="s">
        <v>11</v>
      </c>
      <c r="F544" s="4" t="s">
        <v>15</v>
      </c>
      <c r="G544" s="4">
        <v>75</v>
      </c>
      <c r="H544" s="4">
        <v>69</v>
      </c>
      <c r="I544" s="4">
        <v>68</v>
      </c>
      <c r="J544" t="str">
        <f t="shared" si="24"/>
        <v>FALSE</v>
      </c>
      <c r="K544" t="str">
        <f t="shared" si="25"/>
        <v>B</v>
      </c>
      <c r="L544" t="str">
        <f t="shared" si="26"/>
        <v>In Progress</v>
      </c>
    </row>
    <row r="545" spans="2:12" x14ac:dyDescent="0.3">
      <c r="B545" s="3" t="s">
        <v>17</v>
      </c>
      <c r="C545" s="4" t="s">
        <v>21</v>
      </c>
      <c r="D545" s="4" t="s">
        <v>19</v>
      </c>
      <c r="E545" s="4" t="s">
        <v>20</v>
      </c>
      <c r="F545" s="4" t="s">
        <v>15</v>
      </c>
      <c r="G545" s="4">
        <v>79</v>
      </c>
      <c r="H545" s="4">
        <v>82</v>
      </c>
      <c r="I545" s="4">
        <v>80</v>
      </c>
      <c r="J545" t="str">
        <f t="shared" si="24"/>
        <v>FALSE</v>
      </c>
      <c r="K545" t="str">
        <f t="shared" si="25"/>
        <v>A</v>
      </c>
      <c r="L545" t="str">
        <f t="shared" si="26"/>
        <v>In Progress</v>
      </c>
    </row>
    <row r="546" spans="2:12" x14ac:dyDescent="0.3">
      <c r="B546" s="3" t="s">
        <v>8</v>
      </c>
      <c r="C546" s="4" t="s">
        <v>13</v>
      </c>
      <c r="D546" s="4" t="s">
        <v>19</v>
      </c>
      <c r="E546" s="4" t="s">
        <v>11</v>
      </c>
      <c r="F546" s="4" t="s">
        <v>12</v>
      </c>
      <c r="G546" s="4">
        <v>81</v>
      </c>
      <c r="H546" s="4">
        <v>77</v>
      </c>
      <c r="I546" s="4">
        <v>79</v>
      </c>
      <c r="J546" t="str">
        <f t="shared" si="24"/>
        <v>FALSE</v>
      </c>
      <c r="K546" t="str">
        <f t="shared" si="25"/>
        <v>A</v>
      </c>
      <c r="L546" t="str">
        <f t="shared" si="26"/>
        <v>In Progress</v>
      </c>
    </row>
    <row r="547" spans="2:12" x14ac:dyDescent="0.3">
      <c r="B547" s="3" t="s">
        <v>8</v>
      </c>
      <c r="C547" s="4" t="s">
        <v>21</v>
      </c>
      <c r="D547" s="4" t="s">
        <v>19</v>
      </c>
      <c r="E547" s="4" t="s">
        <v>11</v>
      </c>
      <c r="F547" s="4" t="s">
        <v>12</v>
      </c>
      <c r="G547" s="4">
        <v>82</v>
      </c>
      <c r="H547" s="4">
        <v>95</v>
      </c>
      <c r="I547" s="4">
        <v>89</v>
      </c>
      <c r="J547" t="str">
        <f t="shared" si="24"/>
        <v>FALSE</v>
      </c>
      <c r="K547" t="str">
        <f t="shared" si="25"/>
        <v>A</v>
      </c>
      <c r="L547" t="str">
        <f t="shared" si="26"/>
        <v>In Progress</v>
      </c>
    </row>
    <row r="548" spans="2:12" x14ac:dyDescent="0.3">
      <c r="B548" s="3" t="s">
        <v>8</v>
      </c>
      <c r="C548" s="4" t="s">
        <v>21</v>
      </c>
      <c r="D548" s="4" t="s">
        <v>16</v>
      </c>
      <c r="E548" s="4" t="s">
        <v>11</v>
      </c>
      <c r="F548" s="4" t="s">
        <v>12</v>
      </c>
      <c r="G548" s="4">
        <v>64</v>
      </c>
      <c r="H548" s="4">
        <v>63</v>
      </c>
      <c r="I548" s="4">
        <v>66</v>
      </c>
      <c r="J548" t="str">
        <f t="shared" si="24"/>
        <v>FALSE</v>
      </c>
      <c r="K548" t="str">
        <f t="shared" si="25"/>
        <v>B</v>
      </c>
      <c r="L548" t="str">
        <f t="shared" si="26"/>
        <v>In Progress</v>
      </c>
    </row>
    <row r="549" spans="2:12" x14ac:dyDescent="0.3">
      <c r="B549" s="3" t="s">
        <v>17</v>
      </c>
      <c r="C549" s="4" t="s">
        <v>29</v>
      </c>
      <c r="D549" s="4" t="s">
        <v>23</v>
      </c>
      <c r="E549" s="4" t="s">
        <v>20</v>
      </c>
      <c r="F549" s="4" t="s">
        <v>15</v>
      </c>
      <c r="G549" s="4">
        <v>78</v>
      </c>
      <c r="H549" s="4">
        <v>83</v>
      </c>
      <c r="I549" s="4">
        <v>80</v>
      </c>
      <c r="J549" t="str">
        <f t="shared" si="24"/>
        <v>FALSE</v>
      </c>
      <c r="K549" t="str">
        <f t="shared" si="25"/>
        <v>A</v>
      </c>
      <c r="L549" t="str">
        <f t="shared" si="26"/>
        <v>In Progress</v>
      </c>
    </row>
    <row r="550" spans="2:12" x14ac:dyDescent="0.3">
      <c r="B550" s="3" t="s">
        <v>8</v>
      </c>
      <c r="C550" s="4" t="s">
        <v>18</v>
      </c>
      <c r="D550" s="4" t="s">
        <v>23</v>
      </c>
      <c r="E550" s="4" t="s">
        <v>11</v>
      </c>
      <c r="F550" s="4" t="s">
        <v>15</v>
      </c>
      <c r="G550" s="4">
        <v>92</v>
      </c>
      <c r="H550" s="4">
        <v>100</v>
      </c>
      <c r="I550" s="4">
        <v>97</v>
      </c>
      <c r="J550" t="str">
        <f t="shared" si="24"/>
        <v>FALSE</v>
      </c>
      <c r="K550" t="str">
        <f t="shared" si="25"/>
        <v>A</v>
      </c>
      <c r="L550" t="str">
        <f t="shared" si="26"/>
        <v>In Progress</v>
      </c>
    </row>
    <row r="551" spans="2:12" x14ac:dyDescent="0.3">
      <c r="B551" s="3" t="s">
        <v>17</v>
      </c>
      <c r="C551" s="4" t="s">
        <v>13</v>
      </c>
      <c r="D551" s="4" t="s">
        <v>22</v>
      </c>
      <c r="E551" s="4" t="s">
        <v>11</v>
      </c>
      <c r="F551" s="4" t="s">
        <v>15</v>
      </c>
      <c r="G551" s="4">
        <v>72</v>
      </c>
      <c r="H551" s="4">
        <v>67</v>
      </c>
      <c r="I551" s="4">
        <v>64</v>
      </c>
      <c r="J551" t="str">
        <f t="shared" si="24"/>
        <v>FALSE</v>
      </c>
      <c r="K551" t="str">
        <f t="shared" si="25"/>
        <v>B</v>
      </c>
      <c r="L551" t="str">
        <f t="shared" si="26"/>
        <v>In Progress</v>
      </c>
    </row>
    <row r="552" spans="2:12" x14ac:dyDescent="0.3">
      <c r="B552" s="3" t="s">
        <v>8</v>
      </c>
      <c r="C552" s="4" t="s">
        <v>13</v>
      </c>
      <c r="D552" s="4" t="s">
        <v>22</v>
      </c>
      <c r="E552" s="4" t="s">
        <v>20</v>
      </c>
      <c r="F552" s="4" t="s">
        <v>12</v>
      </c>
      <c r="G552" s="4">
        <v>62</v>
      </c>
      <c r="H552" s="4">
        <v>67</v>
      </c>
      <c r="I552" s="4">
        <v>64</v>
      </c>
      <c r="J552" t="str">
        <f t="shared" si="24"/>
        <v>FALSE</v>
      </c>
      <c r="K552" t="str">
        <f t="shared" si="25"/>
        <v>B</v>
      </c>
      <c r="L552" t="str">
        <f t="shared" si="26"/>
        <v>In Progress</v>
      </c>
    </row>
    <row r="553" spans="2:12" x14ac:dyDescent="0.3">
      <c r="B553" s="3" t="s">
        <v>17</v>
      </c>
      <c r="C553" s="4" t="s">
        <v>13</v>
      </c>
      <c r="D553" s="4" t="s">
        <v>16</v>
      </c>
      <c r="E553" s="4" t="s">
        <v>11</v>
      </c>
      <c r="F553" s="4" t="s">
        <v>12</v>
      </c>
      <c r="G553" s="4">
        <v>79</v>
      </c>
      <c r="H553" s="4">
        <v>72</v>
      </c>
      <c r="I553" s="4">
        <v>69</v>
      </c>
      <c r="J553" t="str">
        <f t="shared" si="24"/>
        <v>FALSE</v>
      </c>
      <c r="K553" t="str">
        <f t="shared" si="25"/>
        <v>B</v>
      </c>
      <c r="L553" t="str">
        <f t="shared" si="26"/>
        <v>In Progress</v>
      </c>
    </row>
    <row r="554" spans="2:12" x14ac:dyDescent="0.3">
      <c r="B554" s="3" t="s">
        <v>17</v>
      </c>
      <c r="C554" s="4" t="s">
        <v>13</v>
      </c>
      <c r="D554" s="4" t="s">
        <v>23</v>
      </c>
      <c r="E554" s="4" t="s">
        <v>20</v>
      </c>
      <c r="F554" s="4" t="s">
        <v>12</v>
      </c>
      <c r="G554" s="4">
        <v>79</v>
      </c>
      <c r="H554" s="4">
        <v>76</v>
      </c>
      <c r="I554" s="4">
        <v>65</v>
      </c>
      <c r="J554" t="str">
        <f t="shared" si="24"/>
        <v>FALSE</v>
      </c>
      <c r="K554" t="str">
        <f t="shared" si="25"/>
        <v>B</v>
      </c>
      <c r="L554" t="str">
        <f t="shared" si="26"/>
        <v>In Progress</v>
      </c>
    </row>
    <row r="555" spans="2:12" x14ac:dyDescent="0.3">
      <c r="B555" s="3" t="s">
        <v>17</v>
      </c>
      <c r="C555" s="4" t="s">
        <v>9</v>
      </c>
      <c r="D555" s="4" t="s">
        <v>10</v>
      </c>
      <c r="E555" s="4" t="s">
        <v>20</v>
      </c>
      <c r="F555" s="4" t="s">
        <v>15</v>
      </c>
      <c r="G555" s="4">
        <v>87</v>
      </c>
      <c r="H555" s="4">
        <v>90</v>
      </c>
      <c r="I555" s="4">
        <v>88</v>
      </c>
      <c r="J555" t="str">
        <f t="shared" si="24"/>
        <v>FALSE</v>
      </c>
      <c r="K555" t="str">
        <f t="shared" si="25"/>
        <v>A</v>
      </c>
      <c r="L555" t="str">
        <f t="shared" si="26"/>
        <v>In Progress</v>
      </c>
    </row>
    <row r="556" spans="2:12" x14ac:dyDescent="0.3">
      <c r="B556" s="3" t="s">
        <v>8</v>
      </c>
      <c r="C556" s="4" t="s">
        <v>9</v>
      </c>
      <c r="D556" s="4" t="s">
        <v>19</v>
      </c>
      <c r="E556" s="4" t="s">
        <v>11</v>
      </c>
      <c r="F556" s="4" t="s">
        <v>12</v>
      </c>
      <c r="G556" s="4">
        <v>40</v>
      </c>
      <c r="H556" s="4">
        <v>48</v>
      </c>
      <c r="I556" s="4">
        <v>50</v>
      </c>
      <c r="J556" t="str">
        <f t="shared" si="24"/>
        <v>FALSE</v>
      </c>
      <c r="K556" t="str">
        <f t="shared" si="25"/>
        <v>B</v>
      </c>
      <c r="L556" t="str">
        <f t="shared" si="26"/>
        <v>In Progress</v>
      </c>
    </row>
    <row r="557" spans="2:12" x14ac:dyDescent="0.3">
      <c r="B557" s="3" t="s">
        <v>17</v>
      </c>
      <c r="C557" s="4" t="s">
        <v>21</v>
      </c>
      <c r="D557" s="4" t="s">
        <v>14</v>
      </c>
      <c r="E557" s="4" t="s">
        <v>20</v>
      </c>
      <c r="F557" s="4" t="s">
        <v>12</v>
      </c>
      <c r="G557" s="4">
        <v>77</v>
      </c>
      <c r="H557" s="4">
        <v>62</v>
      </c>
      <c r="I557" s="4">
        <v>64</v>
      </c>
      <c r="J557" t="str">
        <f t="shared" si="24"/>
        <v>FALSE</v>
      </c>
      <c r="K557" t="str">
        <f t="shared" si="25"/>
        <v>B</v>
      </c>
      <c r="L557" t="str">
        <f t="shared" si="26"/>
        <v>In Progress</v>
      </c>
    </row>
    <row r="558" spans="2:12" x14ac:dyDescent="0.3">
      <c r="B558" s="3" t="s">
        <v>17</v>
      </c>
      <c r="C558" s="4" t="s">
        <v>29</v>
      </c>
      <c r="D558" s="4" t="s">
        <v>19</v>
      </c>
      <c r="E558" s="4" t="s">
        <v>11</v>
      </c>
      <c r="F558" s="4" t="s">
        <v>12</v>
      </c>
      <c r="G558" s="4">
        <v>53</v>
      </c>
      <c r="H558" s="4">
        <v>45</v>
      </c>
      <c r="I558" s="4">
        <v>40</v>
      </c>
      <c r="J558" t="str">
        <f t="shared" si="24"/>
        <v>FALSE</v>
      </c>
      <c r="K558" t="str">
        <f t="shared" si="25"/>
        <v>B</v>
      </c>
      <c r="L558" t="str">
        <f t="shared" si="26"/>
        <v>In Progress</v>
      </c>
    </row>
    <row r="559" spans="2:12" x14ac:dyDescent="0.3">
      <c r="B559" s="3" t="s">
        <v>8</v>
      </c>
      <c r="C559" s="4" t="s">
        <v>13</v>
      </c>
      <c r="D559" s="4" t="s">
        <v>14</v>
      </c>
      <c r="E559" s="4" t="s">
        <v>20</v>
      </c>
      <c r="F559" s="4" t="s">
        <v>12</v>
      </c>
      <c r="G559" s="4">
        <v>32</v>
      </c>
      <c r="H559" s="4">
        <v>39</v>
      </c>
      <c r="I559" s="4">
        <v>33</v>
      </c>
      <c r="J559" t="str">
        <f t="shared" si="24"/>
        <v>TRUE</v>
      </c>
      <c r="K559" t="str">
        <f t="shared" si="25"/>
        <v>C</v>
      </c>
      <c r="L559" t="str">
        <f t="shared" si="26"/>
        <v>Repeat Course</v>
      </c>
    </row>
    <row r="560" spans="2:12" x14ac:dyDescent="0.3">
      <c r="B560" s="3" t="s">
        <v>8</v>
      </c>
      <c r="C560" s="4" t="s">
        <v>13</v>
      </c>
      <c r="D560" s="4" t="s">
        <v>19</v>
      </c>
      <c r="E560" s="4" t="s">
        <v>11</v>
      </c>
      <c r="F560" s="4" t="s">
        <v>15</v>
      </c>
      <c r="G560" s="4">
        <v>55</v>
      </c>
      <c r="H560" s="4">
        <v>72</v>
      </c>
      <c r="I560" s="4">
        <v>79</v>
      </c>
      <c r="J560" t="str">
        <f t="shared" si="24"/>
        <v>FALSE</v>
      </c>
      <c r="K560" t="str">
        <f t="shared" si="25"/>
        <v>B</v>
      </c>
      <c r="L560" t="str">
        <f t="shared" si="26"/>
        <v>In Progress</v>
      </c>
    </row>
    <row r="561" spans="2:12" x14ac:dyDescent="0.3">
      <c r="B561" s="3" t="s">
        <v>17</v>
      </c>
      <c r="C561" s="4" t="s">
        <v>13</v>
      </c>
      <c r="D561" s="4" t="s">
        <v>16</v>
      </c>
      <c r="E561" s="4" t="s">
        <v>20</v>
      </c>
      <c r="F561" s="4" t="s">
        <v>12</v>
      </c>
      <c r="G561" s="4">
        <v>61</v>
      </c>
      <c r="H561" s="4">
        <v>67</v>
      </c>
      <c r="I561" s="4">
        <v>66</v>
      </c>
      <c r="J561" t="str">
        <f t="shared" si="24"/>
        <v>FALSE</v>
      </c>
      <c r="K561" t="str">
        <f t="shared" si="25"/>
        <v>B</v>
      </c>
      <c r="L561" t="str">
        <f t="shared" si="26"/>
        <v>In Progress</v>
      </c>
    </row>
    <row r="562" spans="2:12" x14ac:dyDescent="0.3">
      <c r="B562" s="3" t="s">
        <v>8</v>
      </c>
      <c r="C562" s="4" t="s">
        <v>9</v>
      </c>
      <c r="D562" s="4" t="s">
        <v>19</v>
      </c>
      <c r="E562" s="4" t="s">
        <v>20</v>
      </c>
      <c r="F562" s="4" t="s">
        <v>12</v>
      </c>
      <c r="G562" s="4">
        <v>53</v>
      </c>
      <c r="H562" s="4">
        <v>70</v>
      </c>
      <c r="I562" s="4">
        <v>70</v>
      </c>
      <c r="J562" t="str">
        <f t="shared" si="24"/>
        <v>FALSE</v>
      </c>
      <c r="K562" t="str">
        <f t="shared" si="25"/>
        <v>B</v>
      </c>
      <c r="L562" t="str">
        <f t="shared" si="26"/>
        <v>In Progress</v>
      </c>
    </row>
    <row r="563" spans="2:12" x14ac:dyDescent="0.3">
      <c r="B563" s="3" t="s">
        <v>17</v>
      </c>
      <c r="C563" s="4" t="s">
        <v>21</v>
      </c>
      <c r="D563" s="4" t="s">
        <v>23</v>
      </c>
      <c r="E563" s="4" t="s">
        <v>11</v>
      </c>
      <c r="F563" s="4" t="s">
        <v>12</v>
      </c>
      <c r="G563" s="4">
        <v>73</v>
      </c>
      <c r="H563" s="4">
        <v>66</v>
      </c>
      <c r="I563" s="4">
        <v>62</v>
      </c>
      <c r="J563" t="str">
        <f t="shared" si="24"/>
        <v>FALSE</v>
      </c>
      <c r="K563" t="str">
        <f t="shared" si="25"/>
        <v>B</v>
      </c>
      <c r="L563" t="str">
        <f t="shared" si="26"/>
        <v>In Progress</v>
      </c>
    </row>
    <row r="564" spans="2:12" x14ac:dyDescent="0.3">
      <c r="B564" s="3" t="s">
        <v>8</v>
      </c>
      <c r="C564" s="4" t="s">
        <v>21</v>
      </c>
      <c r="D564" s="4" t="s">
        <v>14</v>
      </c>
      <c r="E564" s="4" t="s">
        <v>11</v>
      </c>
      <c r="F564" s="4" t="s">
        <v>15</v>
      </c>
      <c r="G564" s="4">
        <v>74</v>
      </c>
      <c r="H564" s="4">
        <v>75</v>
      </c>
      <c r="I564" s="4">
        <v>79</v>
      </c>
      <c r="J564" t="str">
        <f t="shared" si="24"/>
        <v>FALSE</v>
      </c>
      <c r="K564" t="str">
        <f t="shared" si="25"/>
        <v>B</v>
      </c>
      <c r="L564" t="str">
        <f t="shared" si="26"/>
        <v>In Progress</v>
      </c>
    </row>
    <row r="565" spans="2:12" x14ac:dyDescent="0.3">
      <c r="B565" s="3" t="s">
        <v>8</v>
      </c>
      <c r="C565" s="4" t="s">
        <v>13</v>
      </c>
      <c r="D565" s="4" t="s">
        <v>14</v>
      </c>
      <c r="E565" s="4" t="s">
        <v>11</v>
      </c>
      <c r="F565" s="4" t="s">
        <v>12</v>
      </c>
      <c r="G565" s="4">
        <v>63</v>
      </c>
      <c r="H565" s="4">
        <v>74</v>
      </c>
      <c r="I565" s="4">
        <v>74</v>
      </c>
      <c r="J565" t="str">
        <f t="shared" si="24"/>
        <v>FALSE</v>
      </c>
      <c r="K565" t="str">
        <f t="shared" si="25"/>
        <v>B</v>
      </c>
      <c r="L565" t="str">
        <f t="shared" si="26"/>
        <v>In Progress</v>
      </c>
    </row>
    <row r="566" spans="2:12" x14ac:dyDescent="0.3">
      <c r="B566" s="3" t="s">
        <v>17</v>
      </c>
      <c r="C566" s="4" t="s">
        <v>13</v>
      </c>
      <c r="D566" s="4" t="s">
        <v>10</v>
      </c>
      <c r="E566" s="4" t="s">
        <v>11</v>
      </c>
      <c r="F566" s="4" t="s">
        <v>15</v>
      </c>
      <c r="G566" s="4">
        <v>96</v>
      </c>
      <c r="H566" s="4">
        <v>90</v>
      </c>
      <c r="I566" s="4">
        <v>92</v>
      </c>
      <c r="J566" t="str">
        <f t="shared" si="24"/>
        <v>FALSE</v>
      </c>
      <c r="K566" t="str">
        <f t="shared" si="25"/>
        <v>A</v>
      </c>
      <c r="L566" t="str">
        <f t="shared" si="26"/>
        <v>In Progress</v>
      </c>
    </row>
    <row r="567" spans="2:12" x14ac:dyDescent="0.3">
      <c r="B567" s="3" t="s">
        <v>8</v>
      </c>
      <c r="C567" s="4" t="s">
        <v>21</v>
      </c>
      <c r="D567" s="4" t="s">
        <v>14</v>
      </c>
      <c r="E567" s="4" t="s">
        <v>20</v>
      </c>
      <c r="F567" s="4" t="s">
        <v>15</v>
      </c>
      <c r="G567" s="4">
        <v>63</v>
      </c>
      <c r="H567" s="4">
        <v>80</v>
      </c>
      <c r="I567" s="4">
        <v>80</v>
      </c>
      <c r="J567" t="str">
        <f t="shared" si="24"/>
        <v>FALSE</v>
      </c>
      <c r="K567" t="str">
        <f t="shared" si="25"/>
        <v>B</v>
      </c>
      <c r="L567" t="str">
        <f t="shared" si="26"/>
        <v>In Progress</v>
      </c>
    </row>
    <row r="568" spans="2:12" x14ac:dyDescent="0.3">
      <c r="B568" s="3" t="s">
        <v>17</v>
      </c>
      <c r="C568" s="4" t="s">
        <v>9</v>
      </c>
      <c r="D568" s="4" t="s">
        <v>10</v>
      </c>
      <c r="E568" s="4" t="s">
        <v>20</v>
      </c>
      <c r="F568" s="4" t="s">
        <v>12</v>
      </c>
      <c r="G568" s="4">
        <v>48</v>
      </c>
      <c r="H568" s="4">
        <v>51</v>
      </c>
      <c r="I568" s="4">
        <v>46</v>
      </c>
      <c r="J568" t="str">
        <f t="shared" si="24"/>
        <v>FALSE</v>
      </c>
      <c r="K568" t="str">
        <f t="shared" si="25"/>
        <v>B</v>
      </c>
      <c r="L568" t="str">
        <f t="shared" si="26"/>
        <v>In Progress</v>
      </c>
    </row>
    <row r="569" spans="2:12" x14ac:dyDescent="0.3">
      <c r="B569" s="3" t="s">
        <v>17</v>
      </c>
      <c r="C569" s="4" t="s">
        <v>9</v>
      </c>
      <c r="D569" s="4" t="s">
        <v>19</v>
      </c>
      <c r="E569" s="4" t="s">
        <v>11</v>
      </c>
      <c r="F569" s="4" t="s">
        <v>12</v>
      </c>
      <c r="G569" s="4">
        <v>48</v>
      </c>
      <c r="H569" s="4">
        <v>43</v>
      </c>
      <c r="I569" s="4">
        <v>45</v>
      </c>
      <c r="J569" t="str">
        <f t="shared" si="24"/>
        <v>FALSE</v>
      </c>
      <c r="K569" t="str">
        <f t="shared" si="25"/>
        <v>B</v>
      </c>
      <c r="L569" t="str">
        <f t="shared" si="26"/>
        <v>In Progress</v>
      </c>
    </row>
    <row r="570" spans="2:12" x14ac:dyDescent="0.3">
      <c r="B570" s="3" t="s">
        <v>8</v>
      </c>
      <c r="C570" s="4" t="s">
        <v>29</v>
      </c>
      <c r="D570" s="4" t="s">
        <v>10</v>
      </c>
      <c r="E570" s="4" t="s">
        <v>20</v>
      </c>
      <c r="F570" s="4" t="s">
        <v>15</v>
      </c>
      <c r="G570" s="4">
        <v>92</v>
      </c>
      <c r="H570" s="4">
        <v>100</v>
      </c>
      <c r="I570" s="4">
        <v>100</v>
      </c>
      <c r="J570" t="str">
        <f t="shared" si="24"/>
        <v>FALSE</v>
      </c>
      <c r="K570" t="str">
        <f t="shared" si="25"/>
        <v>A</v>
      </c>
      <c r="L570" t="str">
        <f t="shared" si="26"/>
        <v>In Progress</v>
      </c>
    </row>
    <row r="571" spans="2:12" x14ac:dyDescent="0.3">
      <c r="B571" s="3" t="s">
        <v>8</v>
      </c>
      <c r="C571" s="4" t="s">
        <v>21</v>
      </c>
      <c r="D571" s="4" t="s">
        <v>16</v>
      </c>
      <c r="E571" s="4" t="s">
        <v>20</v>
      </c>
      <c r="F571" s="4" t="s">
        <v>15</v>
      </c>
      <c r="G571" s="4">
        <v>61</v>
      </c>
      <c r="H571" s="4">
        <v>71</v>
      </c>
      <c r="I571" s="4">
        <v>78</v>
      </c>
      <c r="J571" t="str">
        <f t="shared" si="24"/>
        <v>FALSE</v>
      </c>
      <c r="K571" t="str">
        <f t="shared" si="25"/>
        <v>B</v>
      </c>
      <c r="L571" t="str">
        <f t="shared" si="26"/>
        <v>In Progress</v>
      </c>
    </row>
    <row r="572" spans="2:12" x14ac:dyDescent="0.3">
      <c r="B572" s="3" t="s">
        <v>17</v>
      </c>
      <c r="C572" s="4" t="s">
        <v>9</v>
      </c>
      <c r="D572" s="4" t="s">
        <v>22</v>
      </c>
      <c r="E572" s="4" t="s">
        <v>20</v>
      </c>
      <c r="F572" s="4" t="s">
        <v>12</v>
      </c>
      <c r="G572" s="4">
        <v>63</v>
      </c>
      <c r="H572" s="4">
        <v>48</v>
      </c>
      <c r="I572" s="4">
        <v>47</v>
      </c>
      <c r="J572" t="str">
        <f t="shared" si="24"/>
        <v>FALSE</v>
      </c>
      <c r="K572" t="str">
        <f t="shared" si="25"/>
        <v>B</v>
      </c>
      <c r="L572" t="str">
        <f t="shared" si="26"/>
        <v>In Progress</v>
      </c>
    </row>
    <row r="573" spans="2:12" x14ac:dyDescent="0.3">
      <c r="B573" s="3" t="s">
        <v>17</v>
      </c>
      <c r="C573" s="4" t="s">
        <v>21</v>
      </c>
      <c r="D573" s="4" t="s">
        <v>10</v>
      </c>
      <c r="E573" s="4" t="s">
        <v>20</v>
      </c>
      <c r="F573" s="4" t="s">
        <v>12</v>
      </c>
      <c r="G573" s="4">
        <v>68</v>
      </c>
      <c r="H573" s="4">
        <v>68</v>
      </c>
      <c r="I573" s="4">
        <v>67</v>
      </c>
      <c r="J573" t="str">
        <f t="shared" si="24"/>
        <v>FALSE</v>
      </c>
      <c r="K573" t="str">
        <f t="shared" si="25"/>
        <v>B</v>
      </c>
      <c r="L573" t="str">
        <f t="shared" si="26"/>
        <v>In Progress</v>
      </c>
    </row>
    <row r="574" spans="2:12" x14ac:dyDescent="0.3">
      <c r="B574" s="3" t="s">
        <v>17</v>
      </c>
      <c r="C574" s="4" t="s">
        <v>9</v>
      </c>
      <c r="D574" s="4" t="s">
        <v>14</v>
      </c>
      <c r="E574" s="4" t="s">
        <v>11</v>
      </c>
      <c r="F574" s="4" t="s">
        <v>15</v>
      </c>
      <c r="G574" s="4">
        <v>71</v>
      </c>
      <c r="H574" s="4">
        <v>75</v>
      </c>
      <c r="I574" s="4">
        <v>70</v>
      </c>
      <c r="J574" t="str">
        <f t="shared" si="24"/>
        <v>FALSE</v>
      </c>
      <c r="K574" t="str">
        <f t="shared" si="25"/>
        <v>B</v>
      </c>
      <c r="L574" t="str">
        <f t="shared" si="26"/>
        <v>In Progress</v>
      </c>
    </row>
    <row r="575" spans="2:12" x14ac:dyDescent="0.3">
      <c r="B575" s="3" t="s">
        <v>17</v>
      </c>
      <c r="C575" s="4" t="s">
        <v>18</v>
      </c>
      <c r="D575" s="4" t="s">
        <v>10</v>
      </c>
      <c r="E575" s="4" t="s">
        <v>11</v>
      </c>
      <c r="F575" s="4" t="s">
        <v>12</v>
      </c>
      <c r="G575" s="4">
        <v>91</v>
      </c>
      <c r="H575" s="4">
        <v>96</v>
      </c>
      <c r="I575" s="4">
        <v>92</v>
      </c>
      <c r="J575" t="str">
        <f t="shared" si="24"/>
        <v>FALSE</v>
      </c>
      <c r="K575" t="str">
        <f t="shared" si="25"/>
        <v>A</v>
      </c>
      <c r="L575" t="str">
        <f t="shared" si="26"/>
        <v>In Progress</v>
      </c>
    </row>
    <row r="576" spans="2:12" x14ac:dyDescent="0.3">
      <c r="B576" s="3" t="s">
        <v>8</v>
      </c>
      <c r="C576" s="4" t="s">
        <v>13</v>
      </c>
      <c r="D576" s="4" t="s">
        <v>14</v>
      </c>
      <c r="E576" s="4" t="s">
        <v>11</v>
      </c>
      <c r="F576" s="4" t="s">
        <v>12</v>
      </c>
      <c r="G576" s="4">
        <v>53</v>
      </c>
      <c r="H576" s="4">
        <v>62</v>
      </c>
      <c r="I576" s="4">
        <v>56</v>
      </c>
      <c r="J576" t="str">
        <f t="shared" si="24"/>
        <v>FALSE</v>
      </c>
      <c r="K576" t="str">
        <f t="shared" si="25"/>
        <v>B</v>
      </c>
      <c r="L576" t="str">
        <f t="shared" si="26"/>
        <v>In Progress</v>
      </c>
    </row>
    <row r="577" spans="2:12" x14ac:dyDescent="0.3">
      <c r="B577" s="3" t="s">
        <v>8</v>
      </c>
      <c r="C577" s="4" t="s">
        <v>13</v>
      </c>
      <c r="D577" s="4" t="s">
        <v>22</v>
      </c>
      <c r="E577" s="4" t="s">
        <v>20</v>
      </c>
      <c r="F577" s="4" t="s">
        <v>15</v>
      </c>
      <c r="G577" s="4">
        <v>50</v>
      </c>
      <c r="H577" s="4">
        <v>66</v>
      </c>
      <c r="I577" s="4">
        <v>64</v>
      </c>
      <c r="J577" t="str">
        <f t="shared" si="24"/>
        <v>FALSE</v>
      </c>
      <c r="K577" t="str">
        <f t="shared" si="25"/>
        <v>B</v>
      </c>
      <c r="L577" t="str">
        <f t="shared" si="26"/>
        <v>In Progress</v>
      </c>
    </row>
    <row r="578" spans="2:12" x14ac:dyDescent="0.3">
      <c r="B578" s="3" t="s">
        <v>8</v>
      </c>
      <c r="C578" s="4" t="s">
        <v>29</v>
      </c>
      <c r="D578" s="4" t="s">
        <v>22</v>
      </c>
      <c r="E578" s="4" t="s">
        <v>11</v>
      </c>
      <c r="F578" s="4" t="s">
        <v>12</v>
      </c>
      <c r="G578" s="4">
        <v>74</v>
      </c>
      <c r="H578" s="4">
        <v>81</v>
      </c>
      <c r="I578" s="4">
        <v>71</v>
      </c>
      <c r="J578" t="str">
        <f t="shared" si="24"/>
        <v>FALSE</v>
      </c>
      <c r="K578" t="str">
        <f t="shared" si="25"/>
        <v>B</v>
      </c>
      <c r="L578" t="str">
        <f t="shared" si="26"/>
        <v>In Progress</v>
      </c>
    </row>
    <row r="579" spans="2:12" x14ac:dyDescent="0.3">
      <c r="B579" s="3" t="s">
        <v>17</v>
      </c>
      <c r="C579" s="4" t="s">
        <v>18</v>
      </c>
      <c r="D579" s="4" t="s">
        <v>19</v>
      </c>
      <c r="E579" s="4" t="s">
        <v>20</v>
      </c>
      <c r="F579" s="4" t="s">
        <v>15</v>
      </c>
      <c r="G579" s="4">
        <v>40</v>
      </c>
      <c r="H579" s="4">
        <v>55</v>
      </c>
      <c r="I579" s="4">
        <v>53</v>
      </c>
      <c r="J579" t="str">
        <f t="shared" si="24"/>
        <v>FALSE</v>
      </c>
      <c r="K579" t="str">
        <f t="shared" si="25"/>
        <v>B</v>
      </c>
      <c r="L579" t="str">
        <f t="shared" si="26"/>
        <v>In Progress</v>
      </c>
    </row>
    <row r="580" spans="2:12" x14ac:dyDescent="0.3">
      <c r="B580" s="3" t="s">
        <v>17</v>
      </c>
      <c r="C580" s="4" t="s">
        <v>18</v>
      </c>
      <c r="D580" s="4" t="s">
        <v>14</v>
      </c>
      <c r="E580" s="4" t="s">
        <v>11</v>
      </c>
      <c r="F580" s="4" t="s">
        <v>15</v>
      </c>
      <c r="G580" s="4">
        <v>61</v>
      </c>
      <c r="H580" s="4">
        <v>51</v>
      </c>
      <c r="I580" s="4">
        <v>52</v>
      </c>
      <c r="J580" t="str">
        <f t="shared" si="24"/>
        <v>FALSE</v>
      </c>
      <c r="K580" t="str">
        <f t="shared" si="25"/>
        <v>B</v>
      </c>
      <c r="L580" t="str">
        <f t="shared" si="26"/>
        <v>In Progress</v>
      </c>
    </row>
    <row r="581" spans="2:12" x14ac:dyDescent="0.3">
      <c r="B581" s="3" t="s">
        <v>8</v>
      </c>
      <c r="C581" s="4" t="s">
        <v>9</v>
      </c>
      <c r="D581" s="4" t="s">
        <v>22</v>
      </c>
      <c r="E581" s="4" t="s">
        <v>11</v>
      </c>
      <c r="F581" s="4" t="s">
        <v>12</v>
      </c>
      <c r="G581" s="4">
        <v>81</v>
      </c>
      <c r="H581" s="4">
        <v>91</v>
      </c>
      <c r="I581" s="4">
        <v>89</v>
      </c>
      <c r="J581" t="str">
        <f t="shared" ref="J581:J644" si="27">IF(OR((G581&lt;35),(H581&lt;35),(I581&lt;35)),"TRUE","FALSE")</f>
        <v>FALSE</v>
      </c>
      <c r="K581" t="str">
        <f t="shared" ref="K581:K644" si="28">IF(AND(G581&gt;75,H581&gt;75,I581&gt;75),"A",IF(J581="TRUE","C","B"))</f>
        <v>A</v>
      </c>
      <c r="L581" t="str">
        <f t="shared" ref="L581:L644" si="29">IF(AND(F581="none",J581="TRUE"),"Repeat Course", "In Progress")</f>
        <v>In Progress</v>
      </c>
    </row>
    <row r="582" spans="2:12" x14ac:dyDescent="0.3">
      <c r="B582" s="3" t="s">
        <v>8</v>
      </c>
      <c r="C582" s="4" t="s">
        <v>9</v>
      </c>
      <c r="D582" s="4" t="s">
        <v>14</v>
      </c>
      <c r="E582" s="4" t="s">
        <v>20</v>
      </c>
      <c r="F582" s="4" t="s">
        <v>15</v>
      </c>
      <c r="G582" s="4">
        <v>48</v>
      </c>
      <c r="H582" s="4">
        <v>56</v>
      </c>
      <c r="I582" s="4">
        <v>58</v>
      </c>
      <c r="J582" t="str">
        <f t="shared" si="27"/>
        <v>FALSE</v>
      </c>
      <c r="K582" t="str">
        <f t="shared" si="28"/>
        <v>B</v>
      </c>
      <c r="L582" t="str">
        <f t="shared" si="29"/>
        <v>In Progress</v>
      </c>
    </row>
    <row r="583" spans="2:12" x14ac:dyDescent="0.3">
      <c r="B583" s="3" t="s">
        <v>8</v>
      </c>
      <c r="C583" s="4" t="s">
        <v>21</v>
      </c>
      <c r="D583" s="4" t="s">
        <v>16</v>
      </c>
      <c r="E583" s="4" t="s">
        <v>11</v>
      </c>
      <c r="F583" s="4" t="s">
        <v>12</v>
      </c>
      <c r="G583" s="4">
        <v>53</v>
      </c>
      <c r="H583" s="4">
        <v>61</v>
      </c>
      <c r="I583" s="4">
        <v>68</v>
      </c>
      <c r="J583" t="str">
        <f t="shared" si="27"/>
        <v>FALSE</v>
      </c>
      <c r="K583" t="str">
        <f t="shared" si="28"/>
        <v>B</v>
      </c>
      <c r="L583" t="str">
        <f t="shared" si="29"/>
        <v>In Progress</v>
      </c>
    </row>
    <row r="584" spans="2:12" x14ac:dyDescent="0.3">
      <c r="B584" s="3" t="s">
        <v>8</v>
      </c>
      <c r="C584" s="4" t="s">
        <v>21</v>
      </c>
      <c r="D584" s="4" t="s">
        <v>23</v>
      </c>
      <c r="E584" s="4" t="s">
        <v>11</v>
      </c>
      <c r="F584" s="4" t="s">
        <v>12</v>
      </c>
      <c r="G584" s="4">
        <v>81</v>
      </c>
      <c r="H584" s="4">
        <v>97</v>
      </c>
      <c r="I584" s="4">
        <v>96</v>
      </c>
      <c r="J584" t="str">
        <f t="shared" si="27"/>
        <v>FALSE</v>
      </c>
      <c r="K584" t="str">
        <f t="shared" si="28"/>
        <v>A</v>
      </c>
      <c r="L584" t="str">
        <f t="shared" si="29"/>
        <v>In Progress</v>
      </c>
    </row>
    <row r="585" spans="2:12" x14ac:dyDescent="0.3">
      <c r="B585" s="3" t="s">
        <v>8</v>
      </c>
      <c r="C585" s="4" t="s">
        <v>29</v>
      </c>
      <c r="D585" s="4" t="s">
        <v>23</v>
      </c>
      <c r="E585" s="4" t="s">
        <v>11</v>
      </c>
      <c r="F585" s="4" t="s">
        <v>12</v>
      </c>
      <c r="G585" s="4">
        <v>77</v>
      </c>
      <c r="H585" s="4">
        <v>79</v>
      </c>
      <c r="I585" s="4">
        <v>80</v>
      </c>
      <c r="J585" t="str">
        <f t="shared" si="27"/>
        <v>FALSE</v>
      </c>
      <c r="K585" t="str">
        <f t="shared" si="28"/>
        <v>A</v>
      </c>
      <c r="L585" t="str">
        <f t="shared" si="29"/>
        <v>In Progress</v>
      </c>
    </row>
    <row r="586" spans="2:12" x14ac:dyDescent="0.3">
      <c r="B586" s="3" t="s">
        <v>8</v>
      </c>
      <c r="C586" s="4" t="s">
        <v>21</v>
      </c>
      <c r="D586" s="4" t="s">
        <v>10</v>
      </c>
      <c r="E586" s="4" t="s">
        <v>20</v>
      </c>
      <c r="F586" s="4" t="s">
        <v>12</v>
      </c>
      <c r="G586" s="4">
        <v>63</v>
      </c>
      <c r="H586" s="4">
        <v>73</v>
      </c>
      <c r="I586" s="4">
        <v>78</v>
      </c>
      <c r="J586" t="str">
        <f t="shared" si="27"/>
        <v>FALSE</v>
      </c>
      <c r="K586" t="str">
        <f t="shared" si="28"/>
        <v>B</v>
      </c>
      <c r="L586" t="str">
        <f t="shared" si="29"/>
        <v>In Progress</v>
      </c>
    </row>
    <row r="587" spans="2:12" x14ac:dyDescent="0.3">
      <c r="B587" s="3" t="s">
        <v>8</v>
      </c>
      <c r="C587" s="4" t="s">
        <v>21</v>
      </c>
      <c r="D587" s="4" t="s">
        <v>19</v>
      </c>
      <c r="E587" s="4" t="s">
        <v>11</v>
      </c>
      <c r="F587" s="4" t="s">
        <v>15</v>
      </c>
      <c r="G587" s="4">
        <v>73</v>
      </c>
      <c r="H587" s="4">
        <v>75</v>
      </c>
      <c r="I587" s="4">
        <v>80</v>
      </c>
      <c r="J587" t="str">
        <f t="shared" si="27"/>
        <v>FALSE</v>
      </c>
      <c r="K587" t="str">
        <f t="shared" si="28"/>
        <v>B</v>
      </c>
      <c r="L587" t="str">
        <f t="shared" si="29"/>
        <v>In Progress</v>
      </c>
    </row>
    <row r="588" spans="2:12" x14ac:dyDescent="0.3">
      <c r="B588" s="3" t="s">
        <v>8</v>
      </c>
      <c r="C588" s="4" t="s">
        <v>21</v>
      </c>
      <c r="D588" s="4" t="s">
        <v>14</v>
      </c>
      <c r="E588" s="4" t="s">
        <v>11</v>
      </c>
      <c r="F588" s="4" t="s">
        <v>12</v>
      </c>
      <c r="G588" s="4">
        <v>69</v>
      </c>
      <c r="H588" s="4">
        <v>77</v>
      </c>
      <c r="I588" s="4">
        <v>77</v>
      </c>
      <c r="J588" t="str">
        <f t="shared" si="27"/>
        <v>FALSE</v>
      </c>
      <c r="K588" t="str">
        <f t="shared" si="28"/>
        <v>B</v>
      </c>
      <c r="L588" t="str">
        <f t="shared" si="29"/>
        <v>In Progress</v>
      </c>
    </row>
    <row r="589" spans="2:12" x14ac:dyDescent="0.3">
      <c r="B589" s="3" t="s">
        <v>8</v>
      </c>
      <c r="C589" s="4" t="s">
        <v>13</v>
      </c>
      <c r="D589" s="4" t="s">
        <v>19</v>
      </c>
      <c r="E589" s="4" t="s">
        <v>11</v>
      </c>
      <c r="F589" s="4" t="s">
        <v>12</v>
      </c>
      <c r="G589" s="4">
        <v>65</v>
      </c>
      <c r="H589" s="4">
        <v>76</v>
      </c>
      <c r="I589" s="4">
        <v>76</v>
      </c>
      <c r="J589" t="str">
        <f t="shared" si="27"/>
        <v>FALSE</v>
      </c>
      <c r="K589" t="str">
        <f t="shared" si="28"/>
        <v>B</v>
      </c>
      <c r="L589" t="str">
        <f t="shared" si="29"/>
        <v>In Progress</v>
      </c>
    </row>
    <row r="590" spans="2:12" x14ac:dyDescent="0.3">
      <c r="B590" s="3" t="s">
        <v>8</v>
      </c>
      <c r="C590" s="4" t="s">
        <v>18</v>
      </c>
      <c r="D590" s="4" t="s">
        <v>22</v>
      </c>
      <c r="E590" s="4" t="s">
        <v>11</v>
      </c>
      <c r="F590" s="4" t="s">
        <v>12</v>
      </c>
      <c r="G590" s="4">
        <v>55</v>
      </c>
      <c r="H590" s="4">
        <v>73</v>
      </c>
      <c r="I590" s="4">
        <v>73</v>
      </c>
      <c r="J590" t="str">
        <f t="shared" si="27"/>
        <v>FALSE</v>
      </c>
      <c r="K590" t="str">
        <f t="shared" si="28"/>
        <v>B</v>
      </c>
      <c r="L590" t="str">
        <f t="shared" si="29"/>
        <v>In Progress</v>
      </c>
    </row>
    <row r="591" spans="2:12" x14ac:dyDescent="0.3">
      <c r="B591" s="3" t="s">
        <v>8</v>
      </c>
      <c r="C591" s="4" t="s">
        <v>13</v>
      </c>
      <c r="D591" s="4" t="s">
        <v>10</v>
      </c>
      <c r="E591" s="4" t="s">
        <v>20</v>
      </c>
      <c r="F591" s="4" t="s">
        <v>12</v>
      </c>
      <c r="G591" s="4">
        <v>44</v>
      </c>
      <c r="H591" s="4">
        <v>63</v>
      </c>
      <c r="I591" s="4">
        <v>62</v>
      </c>
      <c r="J591" t="str">
        <f t="shared" si="27"/>
        <v>FALSE</v>
      </c>
      <c r="K591" t="str">
        <f t="shared" si="28"/>
        <v>B</v>
      </c>
      <c r="L591" t="str">
        <f t="shared" si="29"/>
        <v>In Progress</v>
      </c>
    </row>
    <row r="592" spans="2:12" x14ac:dyDescent="0.3">
      <c r="B592" s="3" t="s">
        <v>8</v>
      </c>
      <c r="C592" s="4" t="s">
        <v>13</v>
      </c>
      <c r="D592" s="4" t="s">
        <v>14</v>
      </c>
      <c r="E592" s="4" t="s">
        <v>11</v>
      </c>
      <c r="F592" s="4" t="s">
        <v>12</v>
      </c>
      <c r="G592" s="4">
        <v>54</v>
      </c>
      <c r="H592" s="4">
        <v>64</v>
      </c>
      <c r="I592" s="4">
        <v>65</v>
      </c>
      <c r="J592" t="str">
        <f t="shared" si="27"/>
        <v>FALSE</v>
      </c>
      <c r="K592" t="str">
        <f t="shared" si="28"/>
        <v>B</v>
      </c>
      <c r="L592" t="str">
        <f t="shared" si="29"/>
        <v>In Progress</v>
      </c>
    </row>
    <row r="593" spans="2:12" x14ac:dyDescent="0.3">
      <c r="B593" s="3" t="s">
        <v>8</v>
      </c>
      <c r="C593" s="4" t="s">
        <v>18</v>
      </c>
      <c r="D593" s="4" t="s">
        <v>23</v>
      </c>
      <c r="E593" s="4" t="s">
        <v>11</v>
      </c>
      <c r="F593" s="4" t="s">
        <v>12</v>
      </c>
      <c r="G593" s="4">
        <v>48</v>
      </c>
      <c r="H593" s="4">
        <v>66</v>
      </c>
      <c r="I593" s="4">
        <v>65</v>
      </c>
      <c r="J593" t="str">
        <f t="shared" si="27"/>
        <v>FALSE</v>
      </c>
      <c r="K593" t="str">
        <f t="shared" si="28"/>
        <v>B</v>
      </c>
      <c r="L593" t="str">
        <f t="shared" si="29"/>
        <v>In Progress</v>
      </c>
    </row>
    <row r="594" spans="2:12" x14ac:dyDescent="0.3">
      <c r="B594" s="3" t="s">
        <v>17</v>
      </c>
      <c r="C594" s="4" t="s">
        <v>13</v>
      </c>
      <c r="D594" s="4" t="s">
        <v>14</v>
      </c>
      <c r="E594" s="4" t="s">
        <v>20</v>
      </c>
      <c r="F594" s="4" t="s">
        <v>12</v>
      </c>
      <c r="G594" s="4">
        <v>58</v>
      </c>
      <c r="H594" s="4">
        <v>57</v>
      </c>
      <c r="I594" s="4">
        <v>54</v>
      </c>
      <c r="J594" t="str">
        <f t="shared" si="27"/>
        <v>FALSE</v>
      </c>
      <c r="K594" t="str">
        <f t="shared" si="28"/>
        <v>B</v>
      </c>
      <c r="L594" t="str">
        <f t="shared" si="29"/>
        <v>In Progress</v>
      </c>
    </row>
    <row r="595" spans="2:12" x14ac:dyDescent="0.3">
      <c r="B595" s="3" t="s">
        <v>17</v>
      </c>
      <c r="C595" s="4" t="s">
        <v>18</v>
      </c>
      <c r="D595" s="4" t="s">
        <v>23</v>
      </c>
      <c r="E595" s="4" t="s">
        <v>11</v>
      </c>
      <c r="F595" s="4" t="s">
        <v>12</v>
      </c>
      <c r="G595" s="4">
        <v>71</v>
      </c>
      <c r="H595" s="4">
        <v>62</v>
      </c>
      <c r="I595" s="4">
        <v>50</v>
      </c>
      <c r="J595" t="str">
        <f t="shared" si="27"/>
        <v>FALSE</v>
      </c>
      <c r="K595" t="str">
        <f t="shared" si="28"/>
        <v>B</v>
      </c>
      <c r="L595" t="str">
        <f t="shared" si="29"/>
        <v>In Progress</v>
      </c>
    </row>
    <row r="596" spans="2:12" x14ac:dyDescent="0.3">
      <c r="B596" s="3" t="s">
        <v>17</v>
      </c>
      <c r="C596" s="4" t="s">
        <v>29</v>
      </c>
      <c r="D596" s="4" t="s">
        <v>10</v>
      </c>
      <c r="E596" s="4" t="s">
        <v>11</v>
      </c>
      <c r="F596" s="4" t="s">
        <v>12</v>
      </c>
      <c r="G596" s="4">
        <v>68</v>
      </c>
      <c r="H596" s="4">
        <v>68</v>
      </c>
      <c r="I596" s="4">
        <v>64</v>
      </c>
      <c r="J596" t="str">
        <f t="shared" si="27"/>
        <v>FALSE</v>
      </c>
      <c r="K596" t="str">
        <f t="shared" si="28"/>
        <v>B</v>
      </c>
      <c r="L596" t="str">
        <f t="shared" si="29"/>
        <v>In Progress</v>
      </c>
    </row>
    <row r="597" spans="2:12" x14ac:dyDescent="0.3">
      <c r="B597" s="3" t="s">
        <v>8</v>
      </c>
      <c r="C597" s="4" t="s">
        <v>29</v>
      </c>
      <c r="D597" s="4" t="s">
        <v>22</v>
      </c>
      <c r="E597" s="4" t="s">
        <v>11</v>
      </c>
      <c r="F597" s="4" t="s">
        <v>12</v>
      </c>
      <c r="G597" s="4">
        <v>74</v>
      </c>
      <c r="H597" s="4">
        <v>76</v>
      </c>
      <c r="I597" s="4">
        <v>73</v>
      </c>
      <c r="J597" t="str">
        <f t="shared" si="27"/>
        <v>FALSE</v>
      </c>
      <c r="K597" t="str">
        <f t="shared" si="28"/>
        <v>B</v>
      </c>
      <c r="L597" t="str">
        <f t="shared" si="29"/>
        <v>In Progress</v>
      </c>
    </row>
    <row r="598" spans="2:12" x14ac:dyDescent="0.3">
      <c r="B598" s="3" t="s">
        <v>8</v>
      </c>
      <c r="C598" s="4" t="s">
        <v>13</v>
      </c>
      <c r="D598" s="4" t="s">
        <v>10</v>
      </c>
      <c r="E598" s="4" t="s">
        <v>11</v>
      </c>
      <c r="F598" s="4" t="s">
        <v>15</v>
      </c>
      <c r="G598" s="4">
        <v>92</v>
      </c>
      <c r="H598" s="4">
        <v>100</v>
      </c>
      <c r="I598" s="4">
        <v>99</v>
      </c>
      <c r="J598" t="str">
        <f t="shared" si="27"/>
        <v>FALSE</v>
      </c>
      <c r="K598" t="str">
        <f t="shared" si="28"/>
        <v>A</v>
      </c>
      <c r="L598" t="str">
        <f t="shared" si="29"/>
        <v>In Progress</v>
      </c>
    </row>
    <row r="599" spans="2:12" x14ac:dyDescent="0.3">
      <c r="B599" s="3" t="s">
        <v>8</v>
      </c>
      <c r="C599" s="4" t="s">
        <v>13</v>
      </c>
      <c r="D599" s="4" t="s">
        <v>10</v>
      </c>
      <c r="E599" s="4" t="s">
        <v>11</v>
      </c>
      <c r="F599" s="4" t="s">
        <v>15</v>
      </c>
      <c r="G599" s="4">
        <v>56</v>
      </c>
      <c r="H599" s="4">
        <v>79</v>
      </c>
      <c r="I599" s="4">
        <v>72</v>
      </c>
      <c r="J599" t="str">
        <f t="shared" si="27"/>
        <v>FALSE</v>
      </c>
      <c r="K599" t="str">
        <f t="shared" si="28"/>
        <v>B</v>
      </c>
      <c r="L599" t="str">
        <f t="shared" si="29"/>
        <v>In Progress</v>
      </c>
    </row>
    <row r="600" spans="2:12" x14ac:dyDescent="0.3">
      <c r="B600" s="3" t="s">
        <v>17</v>
      </c>
      <c r="C600" s="4" t="s">
        <v>9</v>
      </c>
      <c r="D600" s="4" t="s">
        <v>22</v>
      </c>
      <c r="E600" s="4" t="s">
        <v>20</v>
      </c>
      <c r="F600" s="4" t="s">
        <v>12</v>
      </c>
      <c r="G600" s="4">
        <v>30</v>
      </c>
      <c r="H600" s="4">
        <v>24</v>
      </c>
      <c r="I600" s="4">
        <v>15</v>
      </c>
      <c r="J600" t="str">
        <f t="shared" si="27"/>
        <v>TRUE</v>
      </c>
      <c r="K600" t="str">
        <f t="shared" si="28"/>
        <v>C</v>
      </c>
      <c r="L600" t="str">
        <f t="shared" si="29"/>
        <v>Repeat Course</v>
      </c>
    </row>
    <row r="601" spans="2:12" x14ac:dyDescent="0.3">
      <c r="B601" s="3" t="s">
        <v>17</v>
      </c>
      <c r="C601" s="4" t="s">
        <v>18</v>
      </c>
      <c r="D601" s="4" t="s">
        <v>23</v>
      </c>
      <c r="E601" s="4" t="s">
        <v>11</v>
      </c>
      <c r="F601" s="4" t="s">
        <v>12</v>
      </c>
      <c r="G601" s="4">
        <v>53</v>
      </c>
      <c r="H601" s="4">
        <v>54</v>
      </c>
      <c r="I601" s="4">
        <v>48</v>
      </c>
      <c r="J601" t="str">
        <f t="shared" si="27"/>
        <v>FALSE</v>
      </c>
      <c r="K601" t="str">
        <f t="shared" si="28"/>
        <v>B</v>
      </c>
      <c r="L601" t="str">
        <f t="shared" si="29"/>
        <v>In Progress</v>
      </c>
    </row>
    <row r="602" spans="2:12" x14ac:dyDescent="0.3">
      <c r="B602" s="3" t="s">
        <v>8</v>
      </c>
      <c r="C602" s="4" t="s">
        <v>21</v>
      </c>
      <c r="D602" s="4" t="s">
        <v>22</v>
      </c>
      <c r="E602" s="4" t="s">
        <v>11</v>
      </c>
      <c r="F602" s="4" t="s">
        <v>12</v>
      </c>
      <c r="G602" s="4">
        <v>69</v>
      </c>
      <c r="H602" s="4">
        <v>77</v>
      </c>
      <c r="I602" s="4">
        <v>73</v>
      </c>
      <c r="J602" t="str">
        <f t="shared" si="27"/>
        <v>FALSE</v>
      </c>
      <c r="K602" t="str">
        <f t="shared" si="28"/>
        <v>B</v>
      </c>
      <c r="L602" t="str">
        <f t="shared" si="29"/>
        <v>In Progress</v>
      </c>
    </row>
    <row r="603" spans="2:12" x14ac:dyDescent="0.3">
      <c r="B603" s="3" t="s">
        <v>8</v>
      </c>
      <c r="C603" s="4" t="s">
        <v>21</v>
      </c>
      <c r="D603" s="4" t="s">
        <v>23</v>
      </c>
      <c r="E603" s="4" t="s">
        <v>11</v>
      </c>
      <c r="F603" s="4" t="s">
        <v>12</v>
      </c>
      <c r="G603" s="4">
        <v>65</v>
      </c>
      <c r="H603" s="4">
        <v>82</v>
      </c>
      <c r="I603" s="4">
        <v>81</v>
      </c>
      <c r="J603" t="str">
        <f t="shared" si="27"/>
        <v>FALSE</v>
      </c>
      <c r="K603" t="str">
        <f t="shared" si="28"/>
        <v>B</v>
      </c>
      <c r="L603" t="str">
        <f t="shared" si="29"/>
        <v>In Progress</v>
      </c>
    </row>
    <row r="604" spans="2:12" x14ac:dyDescent="0.3">
      <c r="B604" s="3" t="s">
        <v>8</v>
      </c>
      <c r="C604" s="4" t="s">
        <v>21</v>
      </c>
      <c r="D604" s="4" t="s">
        <v>16</v>
      </c>
      <c r="E604" s="4" t="s">
        <v>11</v>
      </c>
      <c r="F604" s="4" t="s">
        <v>12</v>
      </c>
      <c r="G604" s="4">
        <v>54</v>
      </c>
      <c r="H604" s="4">
        <v>60</v>
      </c>
      <c r="I604" s="4">
        <v>63</v>
      </c>
      <c r="J604" t="str">
        <f t="shared" si="27"/>
        <v>FALSE</v>
      </c>
      <c r="K604" t="str">
        <f t="shared" si="28"/>
        <v>B</v>
      </c>
      <c r="L604" t="str">
        <f t="shared" si="29"/>
        <v>In Progress</v>
      </c>
    </row>
    <row r="605" spans="2:12" x14ac:dyDescent="0.3">
      <c r="B605" s="3" t="s">
        <v>8</v>
      </c>
      <c r="C605" s="4" t="s">
        <v>13</v>
      </c>
      <c r="D605" s="4" t="s">
        <v>22</v>
      </c>
      <c r="E605" s="4" t="s">
        <v>11</v>
      </c>
      <c r="F605" s="4" t="s">
        <v>12</v>
      </c>
      <c r="G605" s="4">
        <v>29</v>
      </c>
      <c r="H605" s="4">
        <v>29</v>
      </c>
      <c r="I605" s="4">
        <v>30</v>
      </c>
      <c r="J605" t="str">
        <f t="shared" si="27"/>
        <v>TRUE</v>
      </c>
      <c r="K605" t="str">
        <f t="shared" si="28"/>
        <v>C</v>
      </c>
      <c r="L605" t="str">
        <f t="shared" si="29"/>
        <v>Repeat Course</v>
      </c>
    </row>
    <row r="606" spans="2:12" x14ac:dyDescent="0.3">
      <c r="B606" s="3" t="s">
        <v>8</v>
      </c>
      <c r="C606" s="4" t="s">
        <v>29</v>
      </c>
      <c r="D606" s="4" t="s">
        <v>14</v>
      </c>
      <c r="E606" s="4" t="s">
        <v>11</v>
      </c>
      <c r="F606" s="4" t="s">
        <v>12</v>
      </c>
      <c r="G606" s="4">
        <v>76</v>
      </c>
      <c r="H606" s="4">
        <v>78</v>
      </c>
      <c r="I606" s="4">
        <v>80</v>
      </c>
      <c r="J606" t="str">
        <f t="shared" si="27"/>
        <v>FALSE</v>
      </c>
      <c r="K606" t="str">
        <f t="shared" si="28"/>
        <v>A</v>
      </c>
      <c r="L606" t="str">
        <f t="shared" si="29"/>
        <v>In Progress</v>
      </c>
    </row>
    <row r="607" spans="2:12" x14ac:dyDescent="0.3">
      <c r="B607" s="3" t="s">
        <v>17</v>
      </c>
      <c r="C607" s="4" t="s">
        <v>21</v>
      </c>
      <c r="D607" s="4" t="s">
        <v>22</v>
      </c>
      <c r="E607" s="4" t="s">
        <v>20</v>
      </c>
      <c r="F607" s="4" t="s">
        <v>12</v>
      </c>
      <c r="G607" s="4">
        <v>60</v>
      </c>
      <c r="H607" s="4">
        <v>57</v>
      </c>
      <c r="I607" s="4">
        <v>51</v>
      </c>
      <c r="J607" t="str">
        <f t="shared" si="27"/>
        <v>FALSE</v>
      </c>
      <c r="K607" t="str">
        <f t="shared" si="28"/>
        <v>B</v>
      </c>
      <c r="L607" t="str">
        <f t="shared" si="29"/>
        <v>In Progress</v>
      </c>
    </row>
    <row r="608" spans="2:12" x14ac:dyDescent="0.3">
      <c r="B608" s="3" t="s">
        <v>17</v>
      </c>
      <c r="C608" s="4" t="s">
        <v>21</v>
      </c>
      <c r="D608" s="4" t="s">
        <v>16</v>
      </c>
      <c r="E608" s="4" t="s">
        <v>20</v>
      </c>
      <c r="F608" s="4" t="s">
        <v>15</v>
      </c>
      <c r="G608" s="4">
        <v>84</v>
      </c>
      <c r="H608" s="4">
        <v>89</v>
      </c>
      <c r="I608" s="4">
        <v>90</v>
      </c>
      <c r="J608" t="str">
        <f t="shared" si="27"/>
        <v>FALSE</v>
      </c>
      <c r="K608" t="str">
        <f t="shared" si="28"/>
        <v>A</v>
      </c>
      <c r="L608" t="str">
        <f t="shared" si="29"/>
        <v>In Progress</v>
      </c>
    </row>
    <row r="609" spans="2:12" x14ac:dyDescent="0.3">
      <c r="B609" s="3" t="s">
        <v>17</v>
      </c>
      <c r="C609" s="4" t="s">
        <v>13</v>
      </c>
      <c r="D609" s="4" t="s">
        <v>23</v>
      </c>
      <c r="E609" s="4" t="s">
        <v>11</v>
      </c>
      <c r="F609" s="4" t="s">
        <v>12</v>
      </c>
      <c r="G609" s="4">
        <v>75</v>
      </c>
      <c r="H609" s="4">
        <v>72</v>
      </c>
      <c r="I609" s="4">
        <v>62</v>
      </c>
      <c r="J609" t="str">
        <f t="shared" si="27"/>
        <v>FALSE</v>
      </c>
      <c r="K609" t="str">
        <f t="shared" si="28"/>
        <v>B</v>
      </c>
      <c r="L609" t="str">
        <f t="shared" si="29"/>
        <v>In Progress</v>
      </c>
    </row>
    <row r="610" spans="2:12" x14ac:dyDescent="0.3">
      <c r="B610" s="3" t="s">
        <v>8</v>
      </c>
      <c r="C610" s="4" t="s">
        <v>13</v>
      </c>
      <c r="D610" s="4" t="s">
        <v>19</v>
      </c>
      <c r="E610" s="4" t="s">
        <v>11</v>
      </c>
      <c r="F610" s="4" t="s">
        <v>12</v>
      </c>
      <c r="G610" s="4">
        <v>85</v>
      </c>
      <c r="H610" s="4">
        <v>84</v>
      </c>
      <c r="I610" s="4">
        <v>82</v>
      </c>
      <c r="J610" t="str">
        <f t="shared" si="27"/>
        <v>FALSE</v>
      </c>
      <c r="K610" t="str">
        <f t="shared" si="28"/>
        <v>A</v>
      </c>
      <c r="L610" t="str">
        <f t="shared" si="29"/>
        <v>In Progress</v>
      </c>
    </row>
    <row r="611" spans="2:12" x14ac:dyDescent="0.3">
      <c r="B611" s="3" t="s">
        <v>8</v>
      </c>
      <c r="C611" s="4" t="s">
        <v>13</v>
      </c>
      <c r="D611" s="4" t="s">
        <v>16</v>
      </c>
      <c r="E611" s="4" t="s">
        <v>20</v>
      </c>
      <c r="F611" s="4" t="s">
        <v>12</v>
      </c>
      <c r="G611" s="4">
        <v>40</v>
      </c>
      <c r="H611" s="4">
        <v>58</v>
      </c>
      <c r="I611" s="4">
        <v>54</v>
      </c>
      <c r="J611" t="str">
        <f t="shared" si="27"/>
        <v>FALSE</v>
      </c>
      <c r="K611" t="str">
        <f t="shared" si="28"/>
        <v>B</v>
      </c>
      <c r="L611" t="str">
        <f t="shared" si="29"/>
        <v>In Progress</v>
      </c>
    </row>
    <row r="612" spans="2:12" x14ac:dyDescent="0.3">
      <c r="B612" s="3" t="s">
        <v>8</v>
      </c>
      <c r="C612" s="4" t="s">
        <v>29</v>
      </c>
      <c r="D612" s="4" t="s">
        <v>14</v>
      </c>
      <c r="E612" s="4" t="s">
        <v>11</v>
      </c>
      <c r="F612" s="4" t="s">
        <v>12</v>
      </c>
      <c r="G612" s="4">
        <v>61</v>
      </c>
      <c r="H612" s="4">
        <v>64</v>
      </c>
      <c r="I612" s="4">
        <v>62</v>
      </c>
      <c r="J612" t="str">
        <f t="shared" si="27"/>
        <v>FALSE</v>
      </c>
      <c r="K612" t="str">
        <f t="shared" si="28"/>
        <v>B</v>
      </c>
      <c r="L612" t="str">
        <f t="shared" si="29"/>
        <v>In Progress</v>
      </c>
    </row>
    <row r="613" spans="2:12" x14ac:dyDescent="0.3">
      <c r="B613" s="3" t="s">
        <v>8</v>
      </c>
      <c r="C613" s="4" t="s">
        <v>9</v>
      </c>
      <c r="D613" s="4" t="s">
        <v>19</v>
      </c>
      <c r="E613" s="4" t="s">
        <v>11</v>
      </c>
      <c r="F613" s="4" t="s">
        <v>12</v>
      </c>
      <c r="G613" s="4">
        <v>58</v>
      </c>
      <c r="H613" s="4">
        <v>63</v>
      </c>
      <c r="I613" s="4">
        <v>65</v>
      </c>
      <c r="J613" t="str">
        <f t="shared" si="27"/>
        <v>FALSE</v>
      </c>
      <c r="K613" t="str">
        <f t="shared" si="28"/>
        <v>B</v>
      </c>
      <c r="L613" t="str">
        <f t="shared" si="29"/>
        <v>In Progress</v>
      </c>
    </row>
    <row r="614" spans="2:12" x14ac:dyDescent="0.3">
      <c r="B614" s="3" t="s">
        <v>17</v>
      </c>
      <c r="C614" s="4" t="s">
        <v>21</v>
      </c>
      <c r="D614" s="4" t="s">
        <v>14</v>
      </c>
      <c r="E614" s="4" t="s">
        <v>20</v>
      </c>
      <c r="F614" s="4" t="s">
        <v>15</v>
      </c>
      <c r="G614" s="4">
        <v>69</v>
      </c>
      <c r="H614" s="4">
        <v>60</v>
      </c>
      <c r="I614" s="4">
        <v>63</v>
      </c>
      <c r="J614" t="str">
        <f t="shared" si="27"/>
        <v>FALSE</v>
      </c>
      <c r="K614" t="str">
        <f t="shared" si="28"/>
        <v>B</v>
      </c>
      <c r="L614" t="str">
        <f t="shared" si="29"/>
        <v>In Progress</v>
      </c>
    </row>
    <row r="615" spans="2:12" x14ac:dyDescent="0.3">
      <c r="B615" s="3" t="s">
        <v>8</v>
      </c>
      <c r="C615" s="4" t="s">
        <v>13</v>
      </c>
      <c r="D615" s="4" t="s">
        <v>14</v>
      </c>
      <c r="E615" s="4" t="s">
        <v>11</v>
      </c>
      <c r="F615" s="4" t="s">
        <v>12</v>
      </c>
      <c r="G615" s="4">
        <v>58</v>
      </c>
      <c r="H615" s="4">
        <v>59</v>
      </c>
      <c r="I615" s="4">
        <v>66</v>
      </c>
      <c r="J615" t="str">
        <f t="shared" si="27"/>
        <v>FALSE</v>
      </c>
      <c r="K615" t="str">
        <f t="shared" si="28"/>
        <v>B</v>
      </c>
      <c r="L615" t="str">
        <f t="shared" si="29"/>
        <v>In Progress</v>
      </c>
    </row>
    <row r="616" spans="2:12" x14ac:dyDescent="0.3">
      <c r="B616" s="3" t="s">
        <v>17</v>
      </c>
      <c r="C616" s="4" t="s">
        <v>13</v>
      </c>
      <c r="D616" s="4" t="s">
        <v>10</v>
      </c>
      <c r="E616" s="4" t="s">
        <v>11</v>
      </c>
      <c r="F616" s="4" t="s">
        <v>15</v>
      </c>
      <c r="G616" s="4">
        <v>94</v>
      </c>
      <c r="H616" s="4">
        <v>90</v>
      </c>
      <c r="I616" s="4">
        <v>91</v>
      </c>
      <c r="J616" t="str">
        <f t="shared" si="27"/>
        <v>FALSE</v>
      </c>
      <c r="K616" t="str">
        <f t="shared" si="28"/>
        <v>A</v>
      </c>
      <c r="L616" t="str">
        <f t="shared" si="29"/>
        <v>In Progress</v>
      </c>
    </row>
    <row r="617" spans="2:12" x14ac:dyDescent="0.3">
      <c r="B617" s="3" t="s">
        <v>8</v>
      </c>
      <c r="C617" s="4" t="s">
        <v>13</v>
      </c>
      <c r="D617" s="4" t="s">
        <v>19</v>
      </c>
      <c r="E617" s="4" t="s">
        <v>11</v>
      </c>
      <c r="F617" s="4" t="s">
        <v>12</v>
      </c>
      <c r="G617" s="4">
        <v>65</v>
      </c>
      <c r="H617" s="4">
        <v>77</v>
      </c>
      <c r="I617" s="4">
        <v>74</v>
      </c>
      <c r="J617" t="str">
        <f t="shared" si="27"/>
        <v>FALSE</v>
      </c>
      <c r="K617" t="str">
        <f t="shared" si="28"/>
        <v>B</v>
      </c>
      <c r="L617" t="str">
        <f t="shared" si="29"/>
        <v>In Progress</v>
      </c>
    </row>
    <row r="618" spans="2:12" x14ac:dyDescent="0.3">
      <c r="B618" s="3" t="s">
        <v>8</v>
      </c>
      <c r="C618" s="4" t="s">
        <v>18</v>
      </c>
      <c r="D618" s="4" t="s">
        <v>19</v>
      </c>
      <c r="E618" s="4" t="s">
        <v>11</v>
      </c>
      <c r="F618" s="4" t="s">
        <v>12</v>
      </c>
      <c r="G618" s="4">
        <v>82</v>
      </c>
      <c r="H618" s="4">
        <v>93</v>
      </c>
      <c r="I618" s="4">
        <v>93</v>
      </c>
      <c r="J618" t="str">
        <f t="shared" si="27"/>
        <v>FALSE</v>
      </c>
      <c r="K618" t="str">
        <f t="shared" si="28"/>
        <v>A</v>
      </c>
      <c r="L618" t="str">
        <f t="shared" si="29"/>
        <v>In Progress</v>
      </c>
    </row>
    <row r="619" spans="2:12" x14ac:dyDescent="0.3">
      <c r="B619" s="3" t="s">
        <v>8</v>
      </c>
      <c r="C619" s="4" t="s">
        <v>13</v>
      </c>
      <c r="D619" s="4" t="s">
        <v>22</v>
      </c>
      <c r="E619" s="4" t="s">
        <v>11</v>
      </c>
      <c r="F619" s="4" t="s">
        <v>12</v>
      </c>
      <c r="G619" s="4">
        <v>60</v>
      </c>
      <c r="H619" s="4">
        <v>68</v>
      </c>
      <c r="I619" s="4">
        <v>72</v>
      </c>
      <c r="J619" t="str">
        <f t="shared" si="27"/>
        <v>FALSE</v>
      </c>
      <c r="K619" t="str">
        <f t="shared" si="28"/>
        <v>B</v>
      </c>
      <c r="L619" t="str">
        <f t="shared" si="29"/>
        <v>In Progress</v>
      </c>
    </row>
    <row r="620" spans="2:12" x14ac:dyDescent="0.3">
      <c r="B620" s="3" t="s">
        <v>8</v>
      </c>
      <c r="C620" s="4" t="s">
        <v>29</v>
      </c>
      <c r="D620" s="4" t="s">
        <v>10</v>
      </c>
      <c r="E620" s="4" t="s">
        <v>11</v>
      </c>
      <c r="F620" s="4" t="s">
        <v>12</v>
      </c>
      <c r="G620" s="4">
        <v>37</v>
      </c>
      <c r="H620" s="4">
        <v>45</v>
      </c>
      <c r="I620" s="4">
        <v>38</v>
      </c>
      <c r="J620" t="str">
        <f t="shared" si="27"/>
        <v>FALSE</v>
      </c>
      <c r="K620" t="str">
        <f t="shared" si="28"/>
        <v>B</v>
      </c>
      <c r="L620" t="str">
        <f t="shared" si="29"/>
        <v>In Progress</v>
      </c>
    </row>
    <row r="621" spans="2:12" x14ac:dyDescent="0.3">
      <c r="B621" s="3" t="s">
        <v>17</v>
      </c>
      <c r="C621" s="4" t="s">
        <v>21</v>
      </c>
      <c r="D621" s="4" t="s">
        <v>10</v>
      </c>
      <c r="E621" s="4" t="s">
        <v>11</v>
      </c>
      <c r="F621" s="4" t="s">
        <v>12</v>
      </c>
      <c r="G621" s="4">
        <v>88</v>
      </c>
      <c r="H621" s="4">
        <v>78</v>
      </c>
      <c r="I621" s="4">
        <v>83</v>
      </c>
      <c r="J621" t="str">
        <f t="shared" si="27"/>
        <v>FALSE</v>
      </c>
      <c r="K621" t="str">
        <f t="shared" si="28"/>
        <v>A</v>
      </c>
      <c r="L621" t="str">
        <f t="shared" si="29"/>
        <v>In Progress</v>
      </c>
    </row>
    <row r="622" spans="2:12" x14ac:dyDescent="0.3">
      <c r="B622" s="3" t="s">
        <v>17</v>
      </c>
      <c r="C622" s="4" t="s">
        <v>21</v>
      </c>
      <c r="D622" s="4" t="s">
        <v>16</v>
      </c>
      <c r="E622" s="4" t="s">
        <v>11</v>
      </c>
      <c r="F622" s="4" t="s">
        <v>12</v>
      </c>
      <c r="G622" s="4">
        <v>95</v>
      </c>
      <c r="H622" s="4">
        <v>81</v>
      </c>
      <c r="I622" s="4">
        <v>84</v>
      </c>
      <c r="J622" t="str">
        <f t="shared" si="27"/>
        <v>FALSE</v>
      </c>
      <c r="K622" t="str">
        <f t="shared" si="28"/>
        <v>A</v>
      </c>
      <c r="L622" t="str">
        <f t="shared" si="29"/>
        <v>In Progress</v>
      </c>
    </row>
    <row r="623" spans="2:12" x14ac:dyDescent="0.3">
      <c r="B623" s="3" t="s">
        <v>17</v>
      </c>
      <c r="C623" s="4" t="s">
        <v>13</v>
      </c>
      <c r="D623" s="4" t="s">
        <v>19</v>
      </c>
      <c r="E623" s="4" t="s">
        <v>20</v>
      </c>
      <c r="F623" s="4" t="s">
        <v>15</v>
      </c>
      <c r="G623" s="4">
        <v>65</v>
      </c>
      <c r="H623" s="4">
        <v>73</v>
      </c>
      <c r="I623" s="4">
        <v>68</v>
      </c>
      <c r="J623" t="str">
        <f t="shared" si="27"/>
        <v>FALSE</v>
      </c>
      <c r="K623" t="str">
        <f t="shared" si="28"/>
        <v>B</v>
      </c>
      <c r="L623" t="str">
        <f t="shared" si="29"/>
        <v>In Progress</v>
      </c>
    </row>
    <row r="624" spans="2:12" x14ac:dyDescent="0.3">
      <c r="B624" s="3" t="s">
        <v>8</v>
      </c>
      <c r="C624" s="4" t="s">
        <v>13</v>
      </c>
      <c r="D624" s="4" t="s">
        <v>22</v>
      </c>
      <c r="E624" s="4" t="s">
        <v>20</v>
      </c>
      <c r="F624" s="4" t="s">
        <v>12</v>
      </c>
      <c r="G624" s="4">
        <v>35</v>
      </c>
      <c r="H624" s="4">
        <v>61</v>
      </c>
      <c r="I624" s="4">
        <v>54</v>
      </c>
      <c r="J624" t="str">
        <f t="shared" si="27"/>
        <v>FALSE</v>
      </c>
      <c r="K624" t="str">
        <f t="shared" si="28"/>
        <v>B</v>
      </c>
      <c r="L624" t="str">
        <f t="shared" si="29"/>
        <v>In Progress</v>
      </c>
    </row>
    <row r="625" spans="2:12" x14ac:dyDescent="0.3">
      <c r="B625" s="3" t="s">
        <v>17</v>
      </c>
      <c r="C625" s="4" t="s">
        <v>9</v>
      </c>
      <c r="D625" s="4" t="s">
        <v>10</v>
      </c>
      <c r="E625" s="4" t="s">
        <v>20</v>
      </c>
      <c r="F625" s="4" t="s">
        <v>12</v>
      </c>
      <c r="G625" s="4">
        <v>62</v>
      </c>
      <c r="H625" s="4">
        <v>63</v>
      </c>
      <c r="I625" s="4">
        <v>56</v>
      </c>
      <c r="J625" t="str">
        <f t="shared" si="27"/>
        <v>FALSE</v>
      </c>
      <c r="K625" t="str">
        <f t="shared" si="28"/>
        <v>B</v>
      </c>
      <c r="L625" t="str">
        <f t="shared" si="29"/>
        <v>In Progress</v>
      </c>
    </row>
    <row r="626" spans="2:12" x14ac:dyDescent="0.3">
      <c r="B626" s="3" t="s">
        <v>17</v>
      </c>
      <c r="C626" s="4" t="s">
        <v>13</v>
      </c>
      <c r="D626" s="4" t="s">
        <v>22</v>
      </c>
      <c r="E626" s="4" t="s">
        <v>20</v>
      </c>
      <c r="F626" s="4" t="s">
        <v>15</v>
      </c>
      <c r="G626" s="4">
        <v>58</v>
      </c>
      <c r="H626" s="4">
        <v>51</v>
      </c>
      <c r="I626" s="4">
        <v>52</v>
      </c>
      <c r="J626" t="str">
        <f t="shared" si="27"/>
        <v>FALSE</v>
      </c>
      <c r="K626" t="str">
        <f t="shared" si="28"/>
        <v>B</v>
      </c>
      <c r="L626" t="str">
        <f t="shared" si="29"/>
        <v>In Progress</v>
      </c>
    </row>
    <row r="627" spans="2:12" x14ac:dyDescent="0.3">
      <c r="B627" s="3" t="s">
        <v>17</v>
      </c>
      <c r="C627" s="4" t="s">
        <v>18</v>
      </c>
      <c r="D627" s="4" t="s">
        <v>14</v>
      </c>
      <c r="E627" s="4" t="s">
        <v>11</v>
      </c>
      <c r="F627" s="4" t="s">
        <v>15</v>
      </c>
      <c r="G627" s="4">
        <v>100</v>
      </c>
      <c r="H627" s="4">
        <v>96</v>
      </c>
      <c r="I627" s="4">
        <v>86</v>
      </c>
      <c r="J627" t="str">
        <f t="shared" si="27"/>
        <v>FALSE</v>
      </c>
      <c r="K627" t="str">
        <f t="shared" si="28"/>
        <v>A</v>
      </c>
      <c r="L627" t="str">
        <f t="shared" si="29"/>
        <v>In Progress</v>
      </c>
    </row>
    <row r="628" spans="2:12" x14ac:dyDescent="0.3">
      <c r="B628" s="3" t="s">
        <v>8</v>
      </c>
      <c r="C628" s="4" t="s">
        <v>29</v>
      </c>
      <c r="D628" s="4" t="s">
        <v>10</v>
      </c>
      <c r="E628" s="4" t="s">
        <v>20</v>
      </c>
      <c r="F628" s="4" t="s">
        <v>12</v>
      </c>
      <c r="G628" s="4">
        <v>61</v>
      </c>
      <c r="H628" s="4">
        <v>58</v>
      </c>
      <c r="I628" s="4">
        <v>62</v>
      </c>
      <c r="J628" t="str">
        <f t="shared" si="27"/>
        <v>FALSE</v>
      </c>
      <c r="K628" t="str">
        <f t="shared" si="28"/>
        <v>B</v>
      </c>
      <c r="L628" t="str">
        <f t="shared" si="29"/>
        <v>In Progress</v>
      </c>
    </row>
    <row r="629" spans="2:12" x14ac:dyDescent="0.3">
      <c r="B629" s="3" t="s">
        <v>17</v>
      </c>
      <c r="C629" s="4" t="s">
        <v>21</v>
      </c>
      <c r="D629" s="4" t="s">
        <v>14</v>
      </c>
      <c r="E629" s="4" t="s">
        <v>11</v>
      </c>
      <c r="F629" s="4" t="s">
        <v>15</v>
      </c>
      <c r="G629" s="4">
        <v>100</v>
      </c>
      <c r="H629" s="4">
        <v>97</v>
      </c>
      <c r="I629" s="4">
        <v>99</v>
      </c>
      <c r="J629" t="str">
        <f t="shared" si="27"/>
        <v>FALSE</v>
      </c>
      <c r="K629" t="str">
        <f t="shared" si="28"/>
        <v>A</v>
      </c>
      <c r="L629" t="str">
        <f t="shared" si="29"/>
        <v>In Progress</v>
      </c>
    </row>
    <row r="630" spans="2:12" x14ac:dyDescent="0.3">
      <c r="B630" s="3" t="s">
        <v>17</v>
      </c>
      <c r="C630" s="4" t="s">
        <v>9</v>
      </c>
      <c r="D630" s="4" t="s">
        <v>19</v>
      </c>
      <c r="E630" s="4" t="s">
        <v>20</v>
      </c>
      <c r="F630" s="4" t="s">
        <v>15</v>
      </c>
      <c r="G630" s="4">
        <v>69</v>
      </c>
      <c r="H630" s="4">
        <v>70</v>
      </c>
      <c r="I630" s="4">
        <v>63</v>
      </c>
      <c r="J630" t="str">
        <f t="shared" si="27"/>
        <v>FALSE</v>
      </c>
      <c r="K630" t="str">
        <f t="shared" si="28"/>
        <v>B</v>
      </c>
      <c r="L630" t="str">
        <f t="shared" si="29"/>
        <v>In Progress</v>
      </c>
    </row>
    <row r="631" spans="2:12" x14ac:dyDescent="0.3">
      <c r="B631" s="3" t="s">
        <v>17</v>
      </c>
      <c r="C631" s="4" t="s">
        <v>21</v>
      </c>
      <c r="D631" s="4" t="s">
        <v>19</v>
      </c>
      <c r="E631" s="4" t="s">
        <v>11</v>
      </c>
      <c r="F631" s="4" t="s">
        <v>12</v>
      </c>
      <c r="G631" s="4">
        <v>61</v>
      </c>
      <c r="H631" s="4">
        <v>48</v>
      </c>
      <c r="I631" s="4">
        <v>46</v>
      </c>
      <c r="J631" t="str">
        <f t="shared" si="27"/>
        <v>FALSE</v>
      </c>
      <c r="K631" t="str">
        <f t="shared" si="28"/>
        <v>B</v>
      </c>
      <c r="L631" t="str">
        <f t="shared" si="29"/>
        <v>In Progress</v>
      </c>
    </row>
    <row r="632" spans="2:12" x14ac:dyDescent="0.3">
      <c r="B632" s="3" t="s">
        <v>17</v>
      </c>
      <c r="C632" s="4" t="s">
        <v>21</v>
      </c>
      <c r="D632" s="4" t="s">
        <v>14</v>
      </c>
      <c r="E632" s="4" t="s">
        <v>20</v>
      </c>
      <c r="F632" s="4" t="s">
        <v>12</v>
      </c>
      <c r="G632" s="4">
        <v>49</v>
      </c>
      <c r="H632" s="4">
        <v>57</v>
      </c>
      <c r="I632" s="4">
        <v>46</v>
      </c>
      <c r="J632" t="str">
        <f t="shared" si="27"/>
        <v>FALSE</v>
      </c>
      <c r="K632" t="str">
        <f t="shared" si="28"/>
        <v>B</v>
      </c>
      <c r="L632" t="str">
        <f t="shared" si="29"/>
        <v>In Progress</v>
      </c>
    </row>
    <row r="633" spans="2:12" x14ac:dyDescent="0.3">
      <c r="B633" s="3" t="s">
        <v>8</v>
      </c>
      <c r="C633" s="4" t="s">
        <v>13</v>
      </c>
      <c r="D633" s="4" t="s">
        <v>23</v>
      </c>
      <c r="E633" s="4" t="s">
        <v>11</v>
      </c>
      <c r="F633" s="4" t="s">
        <v>15</v>
      </c>
      <c r="G633" s="4">
        <v>44</v>
      </c>
      <c r="H633" s="4">
        <v>51</v>
      </c>
      <c r="I633" s="4">
        <v>55</v>
      </c>
      <c r="J633" t="str">
        <f t="shared" si="27"/>
        <v>FALSE</v>
      </c>
      <c r="K633" t="str">
        <f t="shared" si="28"/>
        <v>B</v>
      </c>
      <c r="L633" t="str">
        <f t="shared" si="29"/>
        <v>In Progress</v>
      </c>
    </row>
    <row r="634" spans="2:12" x14ac:dyDescent="0.3">
      <c r="B634" s="3" t="s">
        <v>17</v>
      </c>
      <c r="C634" s="4" t="s">
        <v>21</v>
      </c>
      <c r="D634" s="4" t="s">
        <v>14</v>
      </c>
      <c r="E634" s="4" t="s">
        <v>11</v>
      </c>
      <c r="F634" s="4" t="s">
        <v>12</v>
      </c>
      <c r="G634" s="4">
        <v>67</v>
      </c>
      <c r="H634" s="4">
        <v>64</v>
      </c>
      <c r="I634" s="4">
        <v>70</v>
      </c>
      <c r="J634" t="str">
        <f t="shared" si="27"/>
        <v>FALSE</v>
      </c>
      <c r="K634" t="str">
        <f t="shared" si="28"/>
        <v>B</v>
      </c>
      <c r="L634" t="str">
        <f t="shared" si="29"/>
        <v>In Progress</v>
      </c>
    </row>
    <row r="635" spans="2:12" x14ac:dyDescent="0.3">
      <c r="B635" s="3" t="s">
        <v>17</v>
      </c>
      <c r="C635" s="4" t="s">
        <v>9</v>
      </c>
      <c r="D635" s="4" t="s">
        <v>22</v>
      </c>
      <c r="E635" s="4" t="s">
        <v>11</v>
      </c>
      <c r="F635" s="4" t="s">
        <v>12</v>
      </c>
      <c r="G635" s="4">
        <v>79</v>
      </c>
      <c r="H635" s="4">
        <v>60</v>
      </c>
      <c r="I635" s="4">
        <v>65</v>
      </c>
      <c r="J635" t="str">
        <f t="shared" si="27"/>
        <v>FALSE</v>
      </c>
      <c r="K635" t="str">
        <f t="shared" si="28"/>
        <v>B</v>
      </c>
      <c r="L635" t="str">
        <f t="shared" si="29"/>
        <v>In Progress</v>
      </c>
    </row>
    <row r="636" spans="2:12" x14ac:dyDescent="0.3">
      <c r="B636" s="3" t="s">
        <v>8</v>
      </c>
      <c r="C636" s="4" t="s">
        <v>9</v>
      </c>
      <c r="D636" s="4" t="s">
        <v>10</v>
      </c>
      <c r="E636" s="4" t="s">
        <v>11</v>
      </c>
      <c r="F636" s="4" t="s">
        <v>15</v>
      </c>
      <c r="G636" s="4">
        <v>66</v>
      </c>
      <c r="H636" s="4">
        <v>74</v>
      </c>
      <c r="I636" s="4">
        <v>81</v>
      </c>
      <c r="J636" t="str">
        <f t="shared" si="27"/>
        <v>FALSE</v>
      </c>
      <c r="K636" t="str">
        <f t="shared" si="28"/>
        <v>B</v>
      </c>
      <c r="L636" t="str">
        <f t="shared" si="29"/>
        <v>In Progress</v>
      </c>
    </row>
    <row r="637" spans="2:12" x14ac:dyDescent="0.3">
      <c r="B637" s="3" t="s">
        <v>8</v>
      </c>
      <c r="C637" s="4" t="s">
        <v>13</v>
      </c>
      <c r="D637" s="4" t="s">
        <v>22</v>
      </c>
      <c r="E637" s="4" t="s">
        <v>11</v>
      </c>
      <c r="F637" s="4" t="s">
        <v>12</v>
      </c>
      <c r="G637" s="4">
        <v>75</v>
      </c>
      <c r="H637" s="4">
        <v>88</v>
      </c>
      <c r="I637" s="4">
        <v>85</v>
      </c>
      <c r="J637" t="str">
        <f t="shared" si="27"/>
        <v>FALSE</v>
      </c>
      <c r="K637" t="str">
        <f t="shared" si="28"/>
        <v>B</v>
      </c>
      <c r="L637" t="str">
        <f t="shared" si="29"/>
        <v>In Progress</v>
      </c>
    </row>
    <row r="638" spans="2:12" x14ac:dyDescent="0.3">
      <c r="B638" s="3" t="s">
        <v>17</v>
      </c>
      <c r="C638" s="4" t="s">
        <v>21</v>
      </c>
      <c r="D638" s="4" t="s">
        <v>23</v>
      </c>
      <c r="E638" s="4" t="s">
        <v>11</v>
      </c>
      <c r="F638" s="4" t="s">
        <v>12</v>
      </c>
      <c r="G638" s="4">
        <v>84</v>
      </c>
      <c r="H638" s="4">
        <v>84</v>
      </c>
      <c r="I638" s="4">
        <v>80</v>
      </c>
      <c r="J638" t="str">
        <f t="shared" si="27"/>
        <v>FALSE</v>
      </c>
      <c r="K638" t="str">
        <f t="shared" si="28"/>
        <v>A</v>
      </c>
      <c r="L638" t="str">
        <f t="shared" si="29"/>
        <v>In Progress</v>
      </c>
    </row>
    <row r="639" spans="2:12" x14ac:dyDescent="0.3">
      <c r="B639" s="3" t="s">
        <v>17</v>
      </c>
      <c r="C639" s="4" t="s">
        <v>18</v>
      </c>
      <c r="D639" s="4" t="s">
        <v>22</v>
      </c>
      <c r="E639" s="4" t="s">
        <v>11</v>
      </c>
      <c r="F639" s="4" t="s">
        <v>12</v>
      </c>
      <c r="G639" s="4">
        <v>71</v>
      </c>
      <c r="H639" s="4">
        <v>74</v>
      </c>
      <c r="I639" s="4">
        <v>64</v>
      </c>
      <c r="J639" t="str">
        <f t="shared" si="27"/>
        <v>FALSE</v>
      </c>
      <c r="K639" t="str">
        <f t="shared" si="28"/>
        <v>B</v>
      </c>
      <c r="L639" t="str">
        <f t="shared" si="29"/>
        <v>In Progress</v>
      </c>
    </row>
    <row r="640" spans="2:12" x14ac:dyDescent="0.3">
      <c r="B640" s="3" t="s">
        <v>8</v>
      </c>
      <c r="C640" s="4" t="s">
        <v>9</v>
      </c>
      <c r="D640" s="4" t="s">
        <v>22</v>
      </c>
      <c r="E640" s="4" t="s">
        <v>20</v>
      </c>
      <c r="F640" s="4" t="s">
        <v>15</v>
      </c>
      <c r="G640" s="4">
        <v>67</v>
      </c>
      <c r="H640" s="4">
        <v>80</v>
      </c>
      <c r="I640" s="4">
        <v>81</v>
      </c>
      <c r="J640" t="str">
        <f t="shared" si="27"/>
        <v>FALSE</v>
      </c>
      <c r="K640" t="str">
        <f t="shared" si="28"/>
        <v>B</v>
      </c>
      <c r="L640" t="str">
        <f t="shared" si="29"/>
        <v>In Progress</v>
      </c>
    </row>
    <row r="641" spans="2:12" x14ac:dyDescent="0.3">
      <c r="B641" s="3" t="s">
        <v>8</v>
      </c>
      <c r="C641" s="4" t="s">
        <v>21</v>
      </c>
      <c r="D641" s="4" t="s">
        <v>23</v>
      </c>
      <c r="E641" s="4" t="s">
        <v>11</v>
      </c>
      <c r="F641" s="4" t="s">
        <v>15</v>
      </c>
      <c r="G641" s="4">
        <v>80</v>
      </c>
      <c r="H641" s="4">
        <v>92</v>
      </c>
      <c r="I641" s="4">
        <v>88</v>
      </c>
      <c r="J641" t="str">
        <f t="shared" si="27"/>
        <v>FALSE</v>
      </c>
      <c r="K641" t="str">
        <f t="shared" si="28"/>
        <v>A</v>
      </c>
      <c r="L641" t="str">
        <f t="shared" si="29"/>
        <v>In Progress</v>
      </c>
    </row>
    <row r="642" spans="2:12" x14ac:dyDescent="0.3">
      <c r="B642" s="3" t="s">
        <v>17</v>
      </c>
      <c r="C642" s="4" t="s">
        <v>29</v>
      </c>
      <c r="D642" s="4" t="s">
        <v>14</v>
      </c>
      <c r="E642" s="4" t="s">
        <v>11</v>
      </c>
      <c r="F642" s="4" t="s">
        <v>12</v>
      </c>
      <c r="G642" s="4">
        <v>86</v>
      </c>
      <c r="H642" s="4">
        <v>76</v>
      </c>
      <c r="I642" s="4">
        <v>74</v>
      </c>
      <c r="J642" t="str">
        <f t="shared" si="27"/>
        <v>FALSE</v>
      </c>
      <c r="K642" t="str">
        <f t="shared" si="28"/>
        <v>B</v>
      </c>
      <c r="L642" t="str">
        <f t="shared" si="29"/>
        <v>In Progress</v>
      </c>
    </row>
    <row r="643" spans="2:12" x14ac:dyDescent="0.3">
      <c r="B643" s="3" t="s">
        <v>8</v>
      </c>
      <c r="C643" s="4" t="s">
        <v>21</v>
      </c>
      <c r="D643" s="4" t="s">
        <v>19</v>
      </c>
      <c r="E643" s="4" t="s">
        <v>11</v>
      </c>
      <c r="F643" s="4" t="s">
        <v>12</v>
      </c>
      <c r="G643" s="4">
        <v>76</v>
      </c>
      <c r="H643" s="4">
        <v>74</v>
      </c>
      <c r="I643" s="4">
        <v>73</v>
      </c>
      <c r="J643" t="str">
        <f t="shared" si="27"/>
        <v>FALSE</v>
      </c>
      <c r="K643" t="str">
        <f t="shared" si="28"/>
        <v>B</v>
      </c>
      <c r="L643" t="str">
        <f t="shared" si="29"/>
        <v>In Progress</v>
      </c>
    </row>
    <row r="644" spans="2:12" x14ac:dyDescent="0.3">
      <c r="B644" s="3" t="s">
        <v>17</v>
      </c>
      <c r="C644" s="4" t="s">
        <v>21</v>
      </c>
      <c r="D644" s="4" t="s">
        <v>22</v>
      </c>
      <c r="E644" s="4" t="s">
        <v>11</v>
      </c>
      <c r="F644" s="4" t="s">
        <v>12</v>
      </c>
      <c r="G644" s="4">
        <v>41</v>
      </c>
      <c r="H644" s="4">
        <v>52</v>
      </c>
      <c r="I644" s="4">
        <v>51</v>
      </c>
      <c r="J644" t="str">
        <f t="shared" si="27"/>
        <v>FALSE</v>
      </c>
      <c r="K644" t="str">
        <f t="shared" si="28"/>
        <v>B</v>
      </c>
      <c r="L644" t="str">
        <f t="shared" si="29"/>
        <v>In Progress</v>
      </c>
    </row>
    <row r="645" spans="2:12" x14ac:dyDescent="0.3">
      <c r="B645" s="3" t="s">
        <v>8</v>
      </c>
      <c r="C645" s="4" t="s">
        <v>21</v>
      </c>
      <c r="D645" s="4" t="s">
        <v>19</v>
      </c>
      <c r="E645" s="4" t="s">
        <v>20</v>
      </c>
      <c r="F645" s="4" t="s">
        <v>15</v>
      </c>
      <c r="G645" s="4">
        <v>74</v>
      </c>
      <c r="H645" s="4">
        <v>88</v>
      </c>
      <c r="I645" s="4">
        <v>90</v>
      </c>
      <c r="J645" t="str">
        <f t="shared" ref="J645:J708" si="30">IF(OR((G645&lt;35),(H645&lt;35),(I645&lt;35)),"TRUE","FALSE")</f>
        <v>FALSE</v>
      </c>
      <c r="K645" t="str">
        <f t="shared" ref="K645:K708" si="31">IF(AND(G645&gt;75,H645&gt;75,I645&gt;75),"A",IF(J645="TRUE","C","B"))</f>
        <v>B</v>
      </c>
      <c r="L645" t="str">
        <f t="shared" ref="L645:L708" si="32">IF(AND(F645="none",J645="TRUE"),"Repeat Course", "In Progress")</f>
        <v>In Progress</v>
      </c>
    </row>
    <row r="646" spans="2:12" x14ac:dyDescent="0.3">
      <c r="B646" s="3" t="s">
        <v>8</v>
      </c>
      <c r="C646" s="4" t="s">
        <v>9</v>
      </c>
      <c r="D646" s="4" t="s">
        <v>23</v>
      </c>
      <c r="E646" s="4" t="s">
        <v>20</v>
      </c>
      <c r="F646" s="4" t="s">
        <v>12</v>
      </c>
      <c r="G646" s="4">
        <v>72</v>
      </c>
      <c r="H646" s="4">
        <v>81</v>
      </c>
      <c r="I646" s="4">
        <v>79</v>
      </c>
      <c r="J646" t="str">
        <f t="shared" si="30"/>
        <v>FALSE</v>
      </c>
      <c r="K646" t="str">
        <f t="shared" si="31"/>
        <v>B</v>
      </c>
      <c r="L646" t="str">
        <f t="shared" si="32"/>
        <v>In Progress</v>
      </c>
    </row>
    <row r="647" spans="2:12" x14ac:dyDescent="0.3">
      <c r="B647" s="3" t="s">
        <v>8</v>
      </c>
      <c r="C647" s="4" t="s">
        <v>29</v>
      </c>
      <c r="D647" s="4" t="s">
        <v>22</v>
      </c>
      <c r="E647" s="4" t="s">
        <v>11</v>
      </c>
      <c r="F647" s="4" t="s">
        <v>15</v>
      </c>
      <c r="G647" s="4">
        <v>74</v>
      </c>
      <c r="H647" s="4">
        <v>79</v>
      </c>
      <c r="I647" s="4">
        <v>80</v>
      </c>
      <c r="J647" t="str">
        <f t="shared" si="30"/>
        <v>FALSE</v>
      </c>
      <c r="K647" t="str">
        <f t="shared" si="31"/>
        <v>B</v>
      </c>
      <c r="L647" t="str">
        <f t="shared" si="32"/>
        <v>In Progress</v>
      </c>
    </row>
    <row r="648" spans="2:12" x14ac:dyDescent="0.3">
      <c r="B648" s="3" t="s">
        <v>17</v>
      </c>
      <c r="C648" s="4" t="s">
        <v>9</v>
      </c>
      <c r="D648" s="4" t="s">
        <v>22</v>
      </c>
      <c r="E648" s="4" t="s">
        <v>11</v>
      </c>
      <c r="F648" s="4" t="s">
        <v>12</v>
      </c>
      <c r="G648" s="4">
        <v>70</v>
      </c>
      <c r="H648" s="4">
        <v>65</v>
      </c>
      <c r="I648" s="4">
        <v>60</v>
      </c>
      <c r="J648" t="str">
        <f t="shared" si="30"/>
        <v>FALSE</v>
      </c>
      <c r="K648" t="str">
        <f t="shared" si="31"/>
        <v>B</v>
      </c>
      <c r="L648" t="str">
        <f t="shared" si="32"/>
        <v>In Progress</v>
      </c>
    </row>
    <row r="649" spans="2:12" x14ac:dyDescent="0.3">
      <c r="B649" s="3" t="s">
        <v>8</v>
      </c>
      <c r="C649" s="4" t="s">
        <v>9</v>
      </c>
      <c r="D649" s="4" t="s">
        <v>10</v>
      </c>
      <c r="E649" s="4" t="s">
        <v>11</v>
      </c>
      <c r="F649" s="4" t="s">
        <v>15</v>
      </c>
      <c r="G649" s="4">
        <v>65</v>
      </c>
      <c r="H649" s="4">
        <v>81</v>
      </c>
      <c r="I649" s="4">
        <v>81</v>
      </c>
      <c r="J649" t="str">
        <f t="shared" si="30"/>
        <v>FALSE</v>
      </c>
      <c r="K649" t="str">
        <f t="shared" si="31"/>
        <v>B</v>
      </c>
      <c r="L649" t="str">
        <f t="shared" si="32"/>
        <v>In Progress</v>
      </c>
    </row>
    <row r="650" spans="2:12" x14ac:dyDescent="0.3">
      <c r="B650" s="3" t="s">
        <v>8</v>
      </c>
      <c r="C650" s="4" t="s">
        <v>21</v>
      </c>
      <c r="D650" s="4" t="s">
        <v>19</v>
      </c>
      <c r="E650" s="4" t="s">
        <v>11</v>
      </c>
      <c r="F650" s="4" t="s">
        <v>12</v>
      </c>
      <c r="G650" s="4">
        <v>59</v>
      </c>
      <c r="H650" s="4">
        <v>70</v>
      </c>
      <c r="I650" s="4">
        <v>65</v>
      </c>
      <c r="J650" t="str">
        <f t="shared" si="30"/>
        <v>FALSE</v>
      </c>
      <c r="K650" t="str">
        <f t="shared" si="31"/>
        <v>B</v>
      </c>
      <c r="L650" t="str">
        <f t="shared" si="32"/>
        <v>In Progress</v>
      </c>
    </row>
    <row r="651" spans="2:12" x14ac:dyDescent="0.3">
      <c r="B651" s="3" t="s">
        <v>8</v>
      </c>
      <c r="C651" s="4" t="s">
        <v>29</v>
      </c>
      <c r="D651" s="4" t="s">
        <v>22</v>
      </c>
      <c r="E651" s="4" t="s">
        <v>20</v>
      </c>
      <c r="F651" s="4" t="s">
        <v>12</v>
      </c>
      <c r="G651" s="4">
        <v>64</v>
      </c>
      <c r="H651" s="4">
        <v>62</v>
      </c>
      <c r="I651" s="4">
        <v>68</v>
      </c>
      <c r="J651" t="str">
        <f t="shared" si="30"/>
        <v>FALSE</v>
      </c>
      <c r="K651" t="str">
        <f t="shared" si="31"/>
        <v>B</v>
      </c>
      <c r="L651" t="str">
        <f t="shared" si="32"/>
        <v>In Progress</v>
      </c>
    </row>
    <row r="652" spans="2:12" x14ac:dyDescent="0.3">
      <c r="B652" s="3" t="s">
        <v>8</v>
      </c>
      <c r="C652" s="4" t="s">
        <v>9</v>
      </c>
      <c r="D652" s="4" t="s">
        <v>22</v>
      </c>
      <c r="E652" s="4" t="s">
        <v>11</v>
      </c>
      <c r="F652" s="4" t="s">
        <v>12</v>
      </c>
      <c r="G652" s="4">
        <v>50</v>
      </c>
      <c r="H652" s="4">
        <v>53</v>
      </c>
      <c r="I652" s="4">
        <v>55</v>
      </c>
      <c r="J652" t="str">
        <f t="shared" si="30"/>
        <v>FALSE</v>
      </c>
      <c r="K652" t="str">
        <f t="shared" si="31"/>
        <v>B</v>
      </c>
      <c r="L652" t="str">
        <f t="shared" si="32"/>
        <v>In Progress</v>
      </c>
    </row>
    <row r="653" spans="2:12" x14ac:dyDescent="0.3">
      <c r="B653" s="3" t="s">
        <v>8</v>
      </c>
      <c r="C653" s="4" t="s">
        <v>21</v>
      </c>
      <c r="D653" s="4" t="s">
        <v>14</v>
      </c>
      <c r="E653" s="4" t="s">
        <v>11</v>
      </c>
      <c r="F653" s="4" t="s">
        <v>15</v>
      </c>
      <c r="G653" s="4">
        <v>69</v>
      </c>
      <c r="H653" s="4">
        <v>79</v>
      </c>
      <c r="I653" s="4">
        <v>81</v>
      </c>
      <c r="J653" t="str">
        <f t="shared" si="30"/>
        <v>FALSE</v>
      </c>
      <c r="K653" t="str">
        <f t="shared" si="31"/>
        <v>B</v>
      </c>
      <c r="L653" t="str">
        <f t="shared" si="32"/>
        <v>In Progress</v>
      </c>
    </row>
    <row r="654" spans="2:12" x14ac:dyDescent="0.3">
      <c r="B654" s="3" t="s">
        <v>17</v>
      </c>
      <c r="C654" s="4" t="s">
        <v>13</v>
      </c>
      <c r="D654" s="4" t="s">
        <v>23</v>
      </c>
      <c r="E654" s="4" t="s">
        <v>20</v>
      </c>
      <c r="F654" s="4" t="s">
        <v>15</v>
      </c>
      <c r="G654" s="4">
        <v>51</v>
      </c>
      <c r="H654" s="4">
        <v>56</v>
      </c>
      <c r="I654" s="4">
        <v>53</v>
      </c>
      <c r="J654" t="str">
        <f t="shared" si="30"/>
        <v>FALSE</v>
      </c>
      <c r="K654" t="str">
        <f t="shared" si="31"/>
        <v>B</v>
      </c>
      <c r="L654" t="str">
        <f t="shared" si="32"/>
        <v>In Progress</v>
      </c>
    </row>
    <row r="655" spans="2:12" x14ac:dyDescent="0.3">
      <c r="B655" s="3" t="s">
        <v>8</v>
      </c>
      <c r="C655" s="4" t="s">
        <v>18</v>
      </c>
      <c r="D655" s="4" t="s">
        <v>22</v>
      </c>
      <c r="E655" s="4" t="s">
        <v>11</v>
      </c>
      <c r="F655" s="4" t="s">
        <v>15</v>
      </c>
      <c r="G655" s="4">
        <v>68</v>
      </c>
      <c r="H655" s="4">
        <v>80</v>
      </c>
      <c r="I655" s="4">
        <v>76</v>
      </c>
      <c r="J655" t="str">
        <f t="shared" si="30"/>
        <v>FALSE</v>
      </c>
      <c r="K655" t="str">
        <f t="shared" si="31"/>
        <v>B</v>
      </c>
      <c r="L655" t="str">
        <f t="shared" si="32"/>
        <v>In Progress</v>
      </c>
    </row>
    <row r="656" spans="2:12" x14ac:dyDescent="0.3">
      <c r="B656" s="3" t="s">
        <v>8</v>
      </c>
      <c r="C656" s="4" t="s">
        <v>21</v>
      </c>
      <c r="D656" s="4" t="s">
        <v>14</v>
      </c>
      <c r="E656" s="4" t="s">
        <v>11</v>
      </c>
      <c r="F656" s="4" t="s">
        <v>15</v>
      </c>
      <c r="G656" s="4">
        <v>85</v>
      </c>
      <c r="H656" s="4">
        <v>86</v>
      </c>
      <c r="I656" s="4">
        <v>98</v>
      </c>
      <c r="J656" t="str">
        <f t="shared" si="30"/>
        <v>FALSE</v>
      </c>
      <c r="K656" t="str">
        <f t="shared" si="31"/>
        <v>A</v>
      </c>
      <c r="L656" t="str">
        <f t="shared" si="32"/>
        <v>In Progress</v>
      </c>
    </row>
    <row r="657" spans="2:12" x14ac:dyDescent="0.3">
      <c r="B657" s="3" t="s">
        <v>8</v>
      </c>
      <c r="C657" s="4" t="s">
        <v>18</v>
      </c>
      <c r="D657" s="4" t="s">
        <v>19</v>
      </c>
      <c r="E657" s="4" t="s">
        <v>11</v>
      </c>
      <c r="F657" s="4" t="s">
        <v>15</v>
      </c>
      <c r="G657" s="4">
        <v>65</v>
      </c>
      <c r="H657" s="4">
        <v>70</v>
      </c>
      <c r="I657" s="4">
        <v>74</v>
      </c>
      <c r="J657" t="str">
        <f t="shared" si="30"/>
        <v>FALSE</v>
      </c>
      <c r="K657" t="str">
        <f t="shared" si="31"/>
        <v>B</v>
      </c>
      <c r="L657" t="str">
        <f t="shared" si="32"/>
        <v>In Progress</v>
      </c>
    </row>
    <row r="658" spans="2:12" x14ac:dyDescent="0.3">
      <c r="B658" s="3" t="s">
        <v>8</v>
      </c>
      <c r="C658" s="4" t="s">
        <v>9</v>
      </c>
      <c r="D658" s="4" t="s">
        <v>23</v>
      </c>
      <c r="E658" s="4" t="s">
        <v>11</v>
      </c>
      <c r="F658" s="4" t="s">
        <v>12</v>
      </c>
      <c r="G658" s="4">
        <v>73</v>
      </c>
      <c r="H658" s="4">
        <v>79</v>
      </c>
      <c r="I658" s="4">
        <v>79</v>
      </c>
      <c r="J658" t="str">
        <f t="shared" si="30"/>
        <v>FALSE</v>
      </c>
      <c r="K658" t="str">
        <f t="shared" si="31"/>
        <v>B</v>
      </c>
      <c r="L658" t="str">
        <f t="shared" si="32"/>
        <v>In Progress</v>
      </c>
    </row>
    <row r="659" spans="2:12" x14ac:dyDescent="0.3">
      <c r="B659" s="3" t="s">
        <v>8</v>
      </c>
      <c r="C659" s="4" t="s">
        <v>9</v>
      </c>
      <c r="D659" s="4" t="s">
        <v>14</v>
      </c>
      <c r="E659" s="4" t="s">
        <v>11</v>
      </c>
      <c r="F659" s="4" t="s">
        <v>12</v>
      </c>
      <c r="G659" s="4">
        <v>62</v>
      </c>
      <c r="H659" s="4">
        <v>67</v>
      </c>
      <c r="I659" s="4">
        <v>67</v>
      </c>
      <c r="J659" t="str">
        <f t="shared" si="30"/>
        <v>FALSE</v>
      </c>
      <c r="K659" t="str">
        <f t="shared" si="31"/>
        <v>B</v>
      </c>
      <c r="L659" t="str">
        <f t="shared" si="32"/>
        <v>In Progress</v>
      </c>
    </row>
    <row r="660" spans="2:12" x14ac:dyDescent="0.3">
      <c r="B660" s="3" t="s">
        <v>17</v>
      </c>
      <c r="C660" s="4" t="s">
        <v>13</v>
      </c>
      <c r="D660" s="4" t="s">
        <v>19</v>
      </c>
      <c r="E660" s="4" t="s">
        <v>20</v>
      </c>
      <c r="F660" s="4" t="s">
        <v>12</v>
      </c>
      <c r="G660" s="4">
        <v>77</v>
      </c>
      <c r="H660" s="4">
        <v>67</v>
      </c>
      <c r="I660" s="4">
        <v>64</v>
      </c>
      <c r="J660" t="str">
        <f t="shared" si="30"/>
        <v>FALSE</v>
      </c>
      <c r="K660" t="str">
        <f t="shared" si="31"/>
        <v>B</v>
      </c>
      <c r="L660" t="str">
        <f t="shared" si="32"/>
        <v>In Progress</v>
      </c>
    </row>
    <row r="661" spans="2:12" x14ac:dyDescent="0.3">
      <c r="B661" s="3" t="s">
        <v>17</v>
      </c>
      <c r="C661" s="4" t="s">
        <v>21</v>
      </c>
      <c r="D661" s="4" t="s">
        <v>23</v>
      </c>
      <c r="E661" s="4" t="s">
        <v>11</v>
      </c>
      <c r="F661" s="4" t="s">
        <v>12</v>
      </c>
      <c r="G661" s="4">
        <v>69</v>
      </c>
      <c r="H661" s="4">
        <v>66</v>
      </c>
      <c r="I661" s="4">
        <v>61</v>
      </c>
      <c r="J661" t="str">
        <f t="shared" si="30"/>
        <v>FALSE</v>
      </c>
      <c r="K661" t="str">
        <f t="shared" si="31"/>
        <v>B</v>
      </c>
      <c r="L661" t="str">
        <f t="shared" si="32"/>
        <v>In Progress</v>
      </c>
    </row>
    <row r="662" spans="2:12" x14ac:dyDescent="0.3">
      <c r="B662" s="3" t="s">
        <v>8</v>
      </c>
      <c r="C662" s="4" t="s">
        <v>21</v>
      </c>
      <c r="D662" s="4" t="s">
        <v>19</v>
      </c>
      <c r="E662" s="4" t="s">
        <v>20</v>
      </c>
      <c r="F662" s="4" t="s">
        <v>12</v>
      </c>
      <c r="G662" s="4">
        <v>43</v>
      </c>
      <c r="H662" s="4">
        <v>60</v>
      </c>
      <c r="I662" s="4">
        <v>58</v>
      </c>
      <c r="J662" t="str">
        <f t="shared" si="30"/>
        <v>FALSE</v>
      </c>
      <c r="K662" t="str">
        <f t="shared" si="31"/>
        <v>B</v>
      </c>
      <c r="L662" t="str">
        <f t="shared" si="32"/>
        <v>In Progress</v>
      </c>
    </row>
    <row r="663" spans="2:12" x14ac:dyDescent="0.3">
      <c r="B663" s="3" t="s">
        <v>17</v>
      </c>
      <c r="C663" s="4" t="s">
        <v>21</v>
      </c>
      <c r="D663" s="4" t="s">
        <v>19</v>
      </c>
      <c r="E663" s="4" t="s">
        <v>11</v>
      </c>
      <c r="F663" s="4" t="s">
        <v>12</v>
      </c>
      <c r="G663" s="4">
        <v>90</v>
      </c>
      <c r="H663" s="4">
        <v>87</v>
      </c>
      <c r="I663" s="4">
        <v>85</v>
      </c>
      <c r="J663" t="str">
        <f t="shared" si="30"/>
        <v>FALSE</v>
      </c>
      <c r="K663" t="str">
        <f t="shared" si="31"/>
        <v>A</v>
      </c>
      <c r="L663" t="str">
        <f t="shared" si="32"/>
        <v>In Progress</v>
      </c>
    </row>
    <row r="664" spans="2:12" x14ac:dyDescent="0.3">
      <c r="B664" s="3" t="s">
        <v>17</v>
      </c>
      <c r="C664" s="4" t="s">
        <v>13</v>
      </c>
      <c r="D664" s="4" t="s">
        <v>14</v>
      </c>
      <c r="E664" s="4" t="s">
        <v>20</v>
      </c>
      <c r="F664" s="4" t="s">
        <v>12</v>
      </c>
      <c r="G664" s="4">
        <v>74</v>
      </c>
      <c r="H664" s="4">
        <v>77</v>
      </c>
      <c r="I664" s="4">
        <v>73</v>
      </c>
      <c r="J664" t="str">
        <f t="shared" si="30"/>
        <v>FALSE</v>
      </c>
      <c r="K664" t="str">
        <f t="shared" si="31"/>
        <v>B</v>
      </c>
      <c r="L664" t="str">
        <f t="shared" si="32"/>
        <v>In Progress</v>
      </c>
    </row>
    <row r="665" spans="2:12" x14ac:dyDescent="0.3">
      <c r="B665" s="3" t="s">
        <v>17</v>
      </c>
      <c r="C665" s="4" t="s">
        <v>13</v>
      </c>
      <c r="D665" s="4" t="s">
        <v>23</v>
      </c>
      <c r="E665" s="4" t="s">
        <v>11</v>
      </c>
      <c r="F665" s="4" t="s">
        <v>12</v>
      </c>
      <c r="G665" s="4">
        <v>73</v>
      </c>
      <c r="H665" s="4">
        <v>66</v>
      </c>
      <c r="I665" s="4">
        <v>63</v>
      </c>
      <c r="J665" t="str">
        <f t="shared" si="30"/>
        <v>FALSE</v>
      </c>
      <c r="K665" t="str">
        <f t="shared" si="31"/>
        <v>B</v>
      </c>
      <c r="L665" t="str">
        <f t="shared" si="32"/>
        <v>In Progress</v>
      </c>
    </row>
    <row r="666" spans="2:12" x14ac:dyDescent="0.3">
      <c r="B666" s="3" t="s">
        <v>8</v>
      </c>
      <c r="C666" s="4" t="s">
        <v>21</v>
      </c>
      <c r="D666" s="4" t="s">
        <v>14</v>
      </c>
      <c r="E666" s="4" t="s">
        <v>20</v>
      </c>
      <c r="F666" s="4" t="s">
        <v>12</v>
      </c>
      <c r="G666" s="4">
        <v>55</v>
      </c>
      <c r="H666" s="4">
        <v>71</v>
      </c>
      <c r="I666" s="4">
        <v>69</v>
      </c>
      <c r="J666" t="str">
        <f t="shared" si="30"/>
        <v>FALSE</v>
      </c>
      <c r="K666" t="str">
        <f t="shared" si="31"/>
        <v>B</v>
      </c>
      <c r="L666" t="str">
        <f t="shared" si="32"/>
        <v>In Progress</v>
      </c>
    </row>
    <row r="667" spans="2:12" x14ac:dyDescent="0.3">
      <c r="B667" s="3" t="s">
        <v>8</v>
      </c>
      <c r="C667" s="4" t="s">
        <v>13</v>
      </c>
      <c r="D667" s="4" t="s">
        <v>22</v>
      </c>
      <c r="E667" s="4" t="s">
        <v>11</v>
      </c>
      <c r="F667" s="4" t="s">
        <v>12</v>
      </c>
      <c r="G667" s="4">
        <v>65</v>
      </c>
      <c r="H667" s="4">
        <v>69</v>
      </c>
      <c r="I667" s="4">
        <v>67</v>
      </c>
      <c r="J667" t="str">
        <f t="shared" si="30"/>
        <v>FALSE</v>
      </c>
      <c r="K667" t="str">
        <f t="shared" si="31"/>
        <v>B</v>
      </c>
      <c r="L667" t="str">
        <f t="shared" si="32"/>
        <v>In Progress</v>
      </c>
    </row>
    <row r="668" spans="2:12" x14ac:dyDescent="0.3">
      <c r="B668" s="3" t="s">
        <v>17</v>
      </c>
      <c r="C668" s="4" t="s">
        <v>21</v>
      </c>
      <c r="D668" s="4" t="s">
        <v>19</v>
      </c>
      <c r="E668" s="4" t="s">
        <v>11</v>
      </c>
      <c r="F668" s="4" t="s">
        <v>12</v>
      </c>
      <c r="G668" s="4">
        <v>80</v>
      </c>
      <c r="H668" s="4">
        <v>63</v>
      </c>
      <c r="I668" s="4">
        <v>63</v>
      </c>
      <c r="J668" t="str">
        <f t="shared" si="30"/>
        <v>FALSE</v>
      </c>
      <c r="K668" t="str">
        <f t="shared" si="31"/>
        <v>B</v>
      </c>
      <c r="L668" t="str">
        <f t="shared" si="32"/>
        <v>In Progress</v>
      </c>
    </row>
    <row r="669" spans="2:12" x14ac:dyDescent="0.3">
      <c r="B669" s="3" t="s">
        <v>8</v>
      </c>
      <c r="C669" s="4" t="s">
        <v>13</v>
      </c>
      <c r="D669" s="4" t="s">
        <v>23</v>
      </c>
      <c r="E669" s="4" t="s">
        <v>20</v>
      </c>
      <c r="F669" s="4" t="s">
        <v>15</v>
      </c>
      <c r="G669" s="4">
        <v>50</v>
      </c>
      <c r="H669" s="4">
        <v>60</v>
      </c>
      <c r="I669" s="4">
        <v>60</v>
      </c>
      <c r="J669" t="str">
        <f t="shared" si="30"/>
        <v>FALSE</v>
      </c>
      <c r="K669" t="str">
        <f t="shared" si="31"/>
        <v>B</v>
      </c>
      <c r="L669" t="str">
        <f t="shared" si="32"/>
        <v>In Progress</v>
      </c>
    </row>
    <row r="670" spans="2:12" x14ac:dyDescent="0.3">
      <c r="B670" s="3" t="s">
        <v>8</v>
      </c>
      <c r="C670" s="4" t="s">
        <v>13</v>
      </c>
      <c r="D670" s="4" t="s">
        <v>14</v>
      </c>
      <c r="E670" s="4" t="s">
        <v>20</v>
      </c>
      <c r="F670" s="4" t="s">
        <v>15</v>
      </c>
      <c r="G670" s="4">
        <v>63</v>
      </c>
      <c r="H670" s="4">
        <v>73</v>
      </c>
      <c r="I670" s="4">
        <v>71</v>
      </c>
      <c r="J670" t="str">
        <f t="shared" si="30"/>
        <v>FALSE</v>
      </c>
      <c r="K670" t="str">
        <f t="shared" si="31"/>
        <v>B</v>
      </c>
      <c r="L670" t="str">
        <f t="shared" si="32"/>
        <v>In Progress</v>
      </c>
    </row>
    <row r="671" spans="2:12" x14ac:dyDescent="0.3">
      <c r="B671" s="3" t="s">
        <v>8</v>
      </c>
      <c r="C671" s="4" t="s">
        <v>9</v>
      </c>
      <c r="D671" s="4" t="s">
        <v>10</v>
      </c>
      <c r="E671" s="4" t="s">
        <v>20</v>
      </c>
      <c r="F671" s="4" t="s">
        <v>12</v>
      </c>
      <c r="G671" s="4">
        <v>77</v>
      </c>
      <c r="H671" s="4">
        <v>85</v>
      </c>
      <c r="I671" s="4">
        <v>87</v>
      </c>
      <c r="J671" t="str">
        <f t="shared" si="30"/>
        <v>FALSE</v>
      </c>
      <c r="K671" t="str">
        <f t="shared" si="31"/>
        <v>A</v>
      </c>
      <c r="L671" t="str">
        <f t="shared" si="32"/>
        <v>In Progress</v>
      </c>
    </row>
    <row r="672" spans="2:12" x14ac:dyDescent="0.3">
      <c r="B672" s="3" t="s">
        <v>17</v>
      </c>
      <c r="C672" s="4" t="s">
        <v>13</v>
      </c>
      <c r="D672" s="4" t="s">
        <v>14</v>
      </c>
      <c r="E672" s="4" t="s">
        <v>11</v>
      </c>
      <c r="F672" s="4" t="s">
        <v>12</v>
      </c>
      <c r="G672" s="4">
        <v>73</v>
      </c>
      <c r="H672" s="4">
        <v>74</v>
      </c>
      <c r="I672" s="4">
        <v>61</v>
      </c>
      <c r="J672" t="str">
        <f t="shared" si="30"/>
        <v>FALSE</v>
      </c>
      <c r="K672" t="str">
        <f t="shared" si="31"/>
        <v>B</v>
      </c>
      <c r="L672" t="str">
        <f t="shared" si="32"/>
        <v>In Progress</v>
      </c>
    </row>
    <row r="673" spans="2:12" x14ac:dyDescent="0.3">
      <c r="B673" s="3" t="s">
        <v>17</v>
      </c>
      <c r="C673" s="4" t="s">
        <v>21</v>
      </c>
      <c r="D673" s="4" t="s">
        <v>19</v>
      </c>
      <c r="E673" s="4" t="s">
        <v>11</v>
      </c>
      <c r="F673" s="4" t="s">
        <v>15</v>
      </c>
      <c r="G673" s="4">
        <v>81</v>
      </c>
      <c r="H673" s="4">
        <v>72</v>
      </c>
      <c r="I673" s="4">
        <v>77</v>
      </c>
      <c r="J673" t="str">
        <f t="shared" si="30"/>
        <v>FALSE</v>
      </c>
      <c r="K673" t="str">
        <f t="shared" si="31"/>
        <v>B</v>
      </c>
      <c r="L673" t="str">
        <f t="shared" si="32"/>
        <v>In Progress</v>
      </c>
    </row>
    <row r="674" spans="2:12" x14ac:dyDescent="0.3">
      <c r="B674" s="3" t="s">
        <v>8</v>
      </c>
      <c r="C674" s="4" t="s">
        <v>13</v>
      </c>
      <c r="D674" s="4" t="s">
        <v>22</v>
      </c>
      <c r="E674" s="4" t="s">
        <v>20</v>
      </c>
      <c r="F674" s="4" t="s">
        <v>12</v>
      </c>
      <c r="G674" s="4">
        <v>66</v>
      </c>
      <c r="H674" s="4">
        <v>76</v>
      </c>
      <c r="I674" s="4">
        <v>68</v>
      </c>
      <c r="J674" t="str">
        <f t="shared" si="30"/>
        <v>FALSE</v>
      </c>
      <c r="K674" t="str">
        <f t="shared" si="31"/>
        <v>B</v>
      </c>
      <c r="L674" t="str">
        <f t="shared" si="32"/>
        <v>In Progress</v>
      </c>
    </row>
    <row r="675" spans="2:12" x14ac:dyDescent="0.3">
      <c r="B675" s="3" t="s">
        <v>17</v>
      </c>
      <c r="C675" s="4" t="s">
        <v>21</v>
      </c>
      <c r="D675" s="4" t="s">
        <v>19</v>
      </c>
      <c r="E675" s="4" t="s">
        <v>20</v>
      </c>
      <c r="F675" s="4" t="s">
        <v>12</v>
      </c>
      <c r="G675" s="4">
        <v>52</v>
      </c>
      <c r="H675" s="4">
        <v>57</v>
      </c>
      <c r="I675" s="4">
        <v>50</v>
      </c>
      <c r="J675" t="str">
        <f t="shared" si="30"/>
        <v>FALSE</v>
      </c>
      <c r="K675" t="str">
        <f t="shared" si="31"/>
        <v>B</v>
      </c>
      <c r="L675" t="str">
        <f t="shared" si="32"/>
        <v>In Progress</v>
      </c>
    </row>
    <row r="676" spans="2:12" x14ac:dyDescent="0.3">
      <c r="B676" s="3" t="s">
        <v>8</v>
      </c>
      <c r="C676" s="4" t="s">
        <v>13</v>
      </c>
      <c r="D676" s="4" t="s">
        <v>14</v>
      </c>
      <c r="E676" s="4" t="s">
        <v>11</v>
      </c>
      <c r="F676" s="4" t="s">
        <v>12</v>
      </c>
      <c r="G676" s="4">
        <v>69</v>
      </c>
      <c r="H676" s="4">
        <v>78</v>
      </c>
      <c r="I676" s="4">
        <v>76</v>
      </c>
      <c r="J676" t="str">
        <f t="shared" si="30"/>
        <v>FALSE</v>
      </c>
      <c r="K676" t="str">
        <f t="shared" si="31"/>
        <v>B</v>
      </c>
      <c r="L676" t="str">
        <f t="shared" si="32"/>
        <v>In Progress</v>
      </c>
    </row>
    <row r="677" spans="2:12" x14ac:dyDescent="0.3">
      <c r="B677" s="3" t="s">
        <v>8</v>
      </c>
      <c r="C677" s="4" t="s">
        <v>13</v>
      </c>
      <c r="D677" s="4" t="s">
        <v>19</v>
      </c>
      <c r="E677" s="4" t="s">
        <v>11</v>
      </c>
      <c r="F677" s="4" t="s">
        <v>15</v>
      </c>
      <c r="G677" s="4">
        <v>65</v>
      </c>
      <c r="H677" s="4">
        <v>84</v>
      </c>
      <c r="I677" s="4">
        <v>84</v>
      </c>
      <c r="J677" t="str">
        <f t="shared" si="30"/>
        <v>FALSE</v>
      </c>
      <c r="K677" t="str">
        <f t="shared" si="31"/>
        <v>B</v>
      </c>
      <c r="L677" t="str">
        <f t="shared" si="32"/>
        <v>In Progress</v>
      </c>
    </row>
    <row r="678" spans="2:12" x14ac:dyDescent="0.3">
      <c r="B678" s="3" t="s">
        <v>8</v>
      </c>
      <c r="C678" s="4" t="s">
        <v>21</v>
      </c>
      <c r="D678" s="4" t="s">
        <v>22</v>
      </c>
      <c r="E678" s="4" t="s">
        <v>11</v>
      </c>
      <c r="F678" s="4" t="s">
        <v>15</v>
      </c>
      <c r="G678" s="4">
        <v>69</v>
      </c>
      <c r="H678" s="4">
        <v>77</v>
      </c>
      <c r="I678" s="4">
        <v>78</v>
      </c>
      <c r="J678" t="str">
        <f t="shared" si="30"/>
        <v>FALSE</v>
      </c>
      <c r="K678" t="str">
        <f t="shared" si="31"/>
        <v>B</v>
      </c>
      <c r="L678" t="str">
        <f t="shared" si="32"/>
        <v>In Progress</v>
      </c>
    </row>
    <row r="679" spans="2:12" x14ac:dyDescent="0.3">
      <c r="B679" s="3" t="s">
        <v>8</v>
      </c>
      <c r="C679" s="4" t="s">
        <v>9</v>
      </c>
      <c r="D679" s="4" t="s">
        <v>14</v>
      </c>
      <c r="E679" s="4" t="s">
        <v>11</v>
      </c>
      <c r="F679" s="4" t="s">
        <v>15</v>
      </c>
      <c r="G679" s="4">
        <v>50</v>
      </c>
      <c r="H679" s="4">
        <v>64</v>
      </c>
      <c r="I679" s="4">
        <v>66</v>
      </c>
      <c r="J679" t="str">
        <f t="shared" si="30"/>
        <v>FALSE</v>
      </c>
      <c r="K679" t="str">
        <f t="shared" si="31"/>
        <v>B</v>
      </c>
      <c r="L679" t="str">
        <f t="shared" si="32"/>
        <v>In Progress</v>
      </c>
    </row>
    <row r="680" spans="2:12" x14ac:dyDescent="0.3">
      <c r="B680" s="3" t="s">
        <v>8</v>
      </c>
      <c r="C680" s="4" t="s">
        <v>29</v>
      </c>
      <c r="D680" s="4" t="s">
        <v>14</v>
      </c>
      <c r="E680" s="4" t="s">
        <v>11</v>
      </c>
      <c r="F680" s="4" t="s">
        <v>15</v>
      </c>
      <c r="G680" s="4">
        <v>73</v>
      </c>
      <c r="H680" s="4">
        <v>78</v>
      </c>
      <c r="I680" s="4">
        <v>76</v>
      </c>
      <c r="J680" t="str">
        <f t="shared" si="30"/>
        <v>FALSE</v>
      </c>
      <c r="K680" t="str">
        <f t="shared" si="31"/>
        <v>B</v>
      </c>
      <c r="L680" t="str">
        <f t="shared" si="32"/>
        <v>In Progress</v>
      </c>
    </row>
    <row r="681" spans="2:12" x14ac:dyDescent="0.3">
      <c r="B681" s="3" t="s">
        <v>8</v>
      </c>
      <c r="C681" s="4" t="s">
        <v>13</v>
      </c>
      <c r="D681" s="4" t="s">
        <v>23</v>
      </c>
      <c r="E681" s="4" t="s">
        <v>11</v>
      </c>
      <c r="F681" s="4" t="s">
        <v>15</v>
      </c>
      <c r="G681" s="4">
        <v>70</v>
      </c>
      <c r="H681" s="4">
        <v>82</v>
      </c>
      <c r="I681" s="4">
        <v>76</v>
      </c>
      <c r="J681" t="str">
        <f t="shared" si="30"/>
        <v>FALSE</v>
      </c>
      <c r="K681" t="str">
        <f t="shared" si="31"/>
        <v>B</v>
      </c>
      <c r="L681" t="str">
        <f t="shared" si="32"/>
        <v>In Progress</v>
      </c>
    </row>
    <row r="682" spans="2:12" x14ac:dyDescent="0.3">
      <c r="B682" s="3" t="s">
        <v>17</v>
      </c>
      <c r="C682" s="4" t="s">
        <v>21</v>
      </c>
      <c r="D682" s="4" t="s">
        <v>19</v>
      </c>
      <c r="E682" s="4" t="s">
        <v>20</v>
      </c>
      <c r="F682" s="4" t="s">
        <v>12</v>
      </c>
      <c r="G682" s="4">
        <v>81</v>
      </c>
      <c r="H682" s="4">
        <v>75</v>
      </c>
      <c r="I682" s="4">
        <v>78</v>
      </c>
      <c r="J682" t="str">
        <f t="shared" si="30"/>
        <v>FALSE</v>
      </c>
      <c r="K682" t="str">
        <f t="shared" si="31"/>
        <v>B</v>
      </c>
      <c r="L682" t="str">
        <f t="shared" si="32"/>
        <v>In Progress</v>
      </c>
    </row>
    <row r="683" spans="2:12" x14ac:dyDescent="0.3">
      <c r="B683" s="3" t="s">
        <v>17</v>
      </c>
      <c r="C683" s="4" t="s">
        <v>21</v>
      </c>
      <c r="D683" s="4" t="s">
        <v>14</v>
      </c>
      <c r="E683" s="4" t="s">
        <v>20</v>
      </c>
      <c r="F683" s="4" t="s">
        <v>12</v>
      </c>
      <c r="G683" s="4">
        <v>63</v>
      </c>
      <c r="H683" s="4">
        <v>61</v>
      </c>
      <c r="I683" s="4">
        <v>60</v>
      </c>
      <c r="J683" t="str">
        <f t="shared" si="30"/>
        <v>FALSE</v>
      </c>
      <c r="K683" t="str">
        <f t="shared" si="31"/>
        <v>B</v>
      </c>
      <c r="L683" t="str">
        <f t="shared" si="32"/>
        <v>In Progress</v>
      </c>
    </row>
    <row r="684" spans="2:12" x14ac:dyDescent="0.3">
      <c r="B684" s="3" t="s">
        <v>8</v>
      </c>
      <c r="C684" s="4" t="s">
        <v>21</v>
      </c>
      <c r="D684" s="4" t="s">
        <v>22</v>
      </c>
      <c r="E684" s="4" t="s">
        <v>11</v>
      </c>
      <c r="F684" s="4" t="s">
        <v>12</v>
      </c>
      <c r="G684" s="4">
        <v>67</v>
      </c>
      <c r="H684" s="4">
        <v>72</v>
      </c>
      <c r="I684" s="4">
        <v>74</v>
      </c>
      <c r="J684" t="str">
        <f t="shared" si="30"/>
        <v>FALSE</v>
      </c>
      <c r="K684" t="str">
        <f t="shared" si="31"/>
        <v>B</v>
      </c>
      <c r="L684" t="str">
        <f t="shared" si="32"/>
        <v>In Progress</v>
      </c>
    </row>
    <row r="685" spans="2:12" x14ac:dyDescent="0.3">
      <c r="B685" s="3" t="s">
        <v>17</v>
      </c>
      <c r="C685" s="4" t="s">
        <v>9</v>
      </c>
      <c r="D685" s="4" t="s">
        <v>22</v>
      </c>
      <c r="E685" s="4" t="s">
        <v>11</v>
      </c>
      <c r="F685" s="4" t="s">
        <v>12</v>
      </c>
      <c r="G685" s="4">
        <v>60</v>
      </c>
      <c r="H685" s="4">
        <v>68</v>
      </c>
      <c r="I685" s="4">
        <v>60</v>
      </c>
      <c r="J685" t="str">
        <f t="shared" si="30"/>
        <v>FALSE</v>
      </c>
      <c r="K685" t="str">
        <f t="shared" si="31"/>
        <v>B</v>
      </c>
      <c r="L685" t="str">
        <f t="shared" si="32"/>
        <v>In Progress</v>
      </c>
    </row>
    <row r="686" spans="2:12" x14ac:dyDescent="0.3">
      <c r="B686" s="3" t="s">
        <v>17</v>
      </c>
      <c r="C686" s="4" t="s">
        <v>9</v>
      </c>
      <c r="D686" s="4" t="s">
        <v>22</v>
      </c>
      <c r="E686" s="4" t="s">
        <v>11</v>
      </c>
      <c r="F686" s="4" t="s">
        <v>12</v>
      </c>
      <c r="G686" s="4">
        <v>62</v>
      </c>
      <c r="H686" s="4">
        <v>55</v>
      </c>
      <c r="I686" s="4">
        <v>54</v>
      </c>
      <c r="J686" t="str">
        <f t="shared" si="30"/>
        <v>FALSE</v>
      </c>
      <c r="K686" t="str">
        <f t="shared" si="31"/>
        <v>B</v>
      </c>
      <c r="L686" t="str">
        <f t="shared" si="32"/>
        <v>In Progress</v>
      </c>
    </row>
    <row r="687" spans="2:12" x14ac:dyDescent="0.3">
      <c r="B687" s="3" t="s">
        <v>8</v>
      </c>
      <c r="C687" s="4" t="s">
        <v>13</v>
      </c>
      <c r="D687" s="4" t="s">
        <v>23</v>
      </c>
      <c r="E687" s="4" t="s">
        <v>20</v>
      </c>
      <c r="F687" s="4" t="s">
        <v>15</v>
      </c>
      <c r="G687" s="4">
        <v>29</v>
      </c>
      <c r="H687" s="4">
        <v>40</v>
      </c>
      <c r="I687" s="4">
        <v>44</v>
      </c>
      <c r="J687" t="str">
        <f t="shared" si="30"/>
        <v>TRUE</v>
      </c>
      <c r="K687" t="str">
        <f t="shared" si="31"/>
        <v>C</v>
      </c>
      <c r="L687" t="str">
        <f t="shared" si="32"/>
        <v>In Progress</v>
      </c>
    </row>
    <row r="688" spans="2:12" x14ac:dyDescent="0.3">
      <c r="B688" s="3" t="s">
        <v>17</v>
      </c>
      <c r="C688" s="4" t="s">
        <v>9</v>
      </c>
      <c r="D688" s="4" t="s">
        <v>14</v>
      </c>
      <c r="E688" s="4" t="s">
        <v>11</v>
      </c>
      <c r="F688" s="4" t="s">
        <v>15</v>
      </c>
      <c r="G688" s="4">
        <v>62</v>
      </c>
      <c r="H688" s="4">
        <v>66</v>
      </c>
      <c r="I688" s="4">
        <v>68</v>
      </c>
      <c r="J688" t="str">
        <f t="shared" si="30"/>
        <v>FALSE</v>
      </c>
      <c r="K688" t="str">
        <f t="shared" si="31"/>
        <v>B</v>
      </c>
      <c r="L688" t="str">
        <f t="shared" si="32"/>
        <v>In Progress</v>
      </c>
    </row>
    <row r="689" spans="2:12" x14ac:dyDescent="0.3">
      <c r="B689" s="3" t="s">
        <v>8</v>
      </c>
      <c r="C689" s="4" t="s">
        <v>29</v>
      </c>
      <c r="D689" s="4" t="s">
        <v>16</v>
      </c>
      <c r="E689" s="4" t="s">
        <v>11</v>
      </c>
      <c r="F689" s="4" t="s">
        <v>15</v>
      </c>
      <c r="G689" s="4">
        <v>94</v>
      </c>
      <c r="H689" s="4">
        <v>99</v>
      </c>
      <c r="I689" s="4">
        <v>100</v>
      </c>
      <c r="J689" t="str">
        <f t="shared" si="30"/>
        <v>FALSE</v>
      </c>
      <c r="K689" t="str">
        <f t="shared" si="31"/>
        <v>A</v>
      </c>
      <c r="L689" t="str">
        <f t="shared" si="32"/>
        <v>In Progress</v>
      </c>
    </row>
    <row r="690" spans="2:12" x14ac:dyDescent="0.3">
      <c r="B690" s="3" t="s">
        <v>17</v>
      </c>
      <c r="C690" s="4" t="s">
        <v>29</v>
      </c>
      <c r="D690" s="4" t="s">
        <v>14</v>
      </c>
      <c r="E690" s="4" t="s">
        <v>11</v>
      </c>
      <c r="F690" s="4" t="s">
        <v>15</v>
      </c>
      <c r="G690" s="4">
        <v>85</v>
      </c>
      <c r="H690" s="4">
        <v>75</v>
      </c>
      <c r="I690" s="4">
        <v>68</v>
      </c>
      <c r="J690" t="str">
        <f t="shared" si="30"/>
        <v>FALSE</v>
      </c>
      <c r="K690" t="str">
        <f t="shared" si="31"/>
        <v>B</v>
      </c>
      <c r="L690" t="str">
        <f t="shared" si="32"/>
        <v>In Progress</v>
      </c>
    </row>
    <row r="691" spans="2:12" x14ac:dyDescent="0.3">
      <c r="B691" s="3" t="s">
        <v>17</v>
      </c>
      <c r="C691" s="4" t="s">
        <v>21</v>
      </c>
      <c r="D691" s="4" t="s">
        <v>19</v>
      </c>
      <c r="E691" s="4" t="s">
        <v>20</v>
      </c>
      <c r="F691" s="4" t="s">
        <v>12</v>
      </c>
      <c r="G691" s="4">
        <v>77</v>
      </c>
      <c r="H691" s="4">
        <v>78</v>
      </c>
      <c r="I691" s="4">
        <v>73</v>
      </c>
      <c r="J691" t="str">
        <f t="shared" si="30"/>
        <v>FALSE</v>
      </c>
      <c r="K691" t="str">
        <f t="shared" si="31"/>
        <v>B</v>
      </c>
      <c r="L691" t="str">
        <f t="shared" si="32"/>
        <v>In Progress</v>
      </c>
    </row>
    <row r="692" spans="2:12" x14ac:dyDescent="0.3">
      <c r="B692" s="3" t="s">
        <v>17</v>
      </c>
      <c r="C692" s="4" t="s">
        <v>18</v>
      </c>
      <c r="D692" s="4" t="s">
        <v>22</v>
      </c>
      <c r="E692" s="4" t="s">
        <v>20</v>
      </c>
      <c r="F692" s="4" t="s">
        <v>12</v>
      </c>
      <c r="G692" s="4">
        <v>53</v>
      </c>
      <c r="H692" s="4">
        <v>58</v>
      </c>
      <c r="I692" s="4">
        <v>44</v>
      </c>
      <c r="J692" t="str">
        <f t="shared" si="30"/>
        <v>FALSE</v>
      </c>
      <c r="K692" t="str">
        <f t="shared" si="31"/>
        <v>B</v>
      </c>
      <c r="L692" t="str">
        <f t="shared" si="32"/>
        <v>In Progress</v>
      </c>
    </row>
    <row r="693" spans="2:12" x14ac:dyDescent="0.3">
      <c r="B693" s="3" t="s">
        <v>17</v>
      </c>
      <c r="C693" s="4" t="s">
        <v>29</v>
      </c>
      <c r="D693" s="4" t="s">
        <v>14</v>
      </c>
      <c r="E693" s="4" t="s">
        <v>20</v>
      </c>
      <c r="F693" s="4" t="s">
        <v>12</v>
      </c>
      <c r="G693" s="4">
        <v>93</v>
      </c>
      <c r="H693" s="4">
        <v>90</v>
      </c>
      <c r="I693" s="4">
        <v>83</v>
      </c>
      <c r="J693" t="str">
        <f t="shared" si="30"/>
        <v>FALSE</v>
      </c>
      <c r="K693" t="str">
        <f t="shared" si="31"/>
        <v>A</v>
      </c>
      <c r="L693" t="str">
        <f t="shared" si="32"/>
        <v>In Progress</v>
      </c>
    </row>
    <row r="694" spans="2:12" x14ac:dyDescent="0.3">
      <c r="B694" s="3" t="s">
        <v>8</v>
      </c>
      <c r="C694" s="4" t="s">
        <v>13</v>
      </c>
      <c r="D694" s="4" t="s">
        <v>19</v>
      </c>
      <c r="E694" s="4" t="s">
        <v>11</v>
      </c>
      <c r="F694" s="4" t="s">
        <v>12</v>
      </c>
      <c r="G694" s="4">
        <v>49</v>
      </c>
      <c r="H694" s="4">
        <v>53</v>
      </c>
      <c r="I694" s="4">
        <v>53</v>
      </c>
      <c r="J694" t="str">
        <f t="shared" si="30"/>
        <v>FALSE</v>
      </c>
      <c r="K694" t="str">
        <f t="shared" si="31"/>
        <v>B</v>
      </c>
      <c r="L694" t="str">
        <f t="shared" si="32"/>
        <v>In Progress</v>
      </c>
    </row>
    <row r="695" spans="2:12" x14ac:dyDescent="0.3">
      <c r="B695" s="3" t="s">
        <v>8</v>
      </c>
      <c r="C695" s="4" t="s">
        <v>29</v>
      </c>
      <c r="D695" s="4" t="s">
        <v>19</v>
      </c>
      <c r="E695" s="4" t="s">
        <v>20</v>
      </c>
      <c r="F695" s="4" t="s">
        <v>12</v>
      </c>
      <c r="G695" s="4">
        <v>73</v>
      </c>
      <c r="H695" s="4">
        <v>76</v>
      </c>
      <c r="I695" s="4">
        <v>78</v>
      </c>
      <c r="J695" t="str">
        <f t="shared" si="30"/>
        <v>FALSE</v>
      </c>
      <c r="K695" t="str">
        <f t="shared" si="31"/>
        <v>B</v>
      </c>
      <c r="L695" t="str">
        <f t="shared" si="32"/>
        <v>In Progress</v>
      </c>
    </row>
    <row r="696" spans="2:12" x14ac:dyDescent="0.3">
      <c r="B696" s="3" t="s">
        <v>8</v>
      </c>
      <c r="C696" s="4" t="s">
        <v>13</v>
      </c>
      <c r="D696" s="4" t="s">
        <v>10</v>
      </c>
      <c r="E696" s="4" t="s">
        <v>20</v>
      </c>
      <c r="F696" s="4" t="s">
        <v>15</v>
      </c>
      <c r="G696" s="4">
        <v>66</v>
      </c>
      <c r="H696" s="4">
        <v>74</v>
      </c>
      <c r="I696" s="4">
        <v>81</v>
      </c>
      <c r="J696" t="str">
        <f t="shared" si="30"/>
        <v>FALSE</v>
      </c>
      <c r="K696" t="str">
        <f t="shared" si="31"/>
        <v>B</v>
      </c>
      <c r="L696" t="str">
        <f t="shared" si="32"/>
        <v>In Progress</v>
      </c>
    </row>
    <row r="697" spans="2:12" x14ac:dyDescent="0.3">
      <c r="B697" s="3" t="s">
        <v>8</v>
      </c>
      <c r="C697" s="4" t="s">
        <v>21</v>
      </c>
      <c r="D697" s="4" t="s">
        <v>19</v>
      </c>
      <c r="E697" s="4" t="s">
        <v>11</v>
      </c>
      <c r="F697" s="4" t="s">
        <v>12</v>
      </c>
      <c r="G697" s="4">
        <v>77</v>
      </c>
      <c r="H697" s="4">
        <v>77</v>
      </c>
      <c r="I697" s="4">
        <v>73</v>
      </c>
      <c r="J697" t="str">
        <f t="shared" si="30"/>
        <v>FALSE</v>
      </c>
      <c r="K697" t="str">
        <f t="shared" si="31"/>
        <v>B</v>
      </c>
      <c r="L697" t="str">
        <f t="shared" si="32"/>
        <v>In Progress</v>
      </c>
    </row>
    <row r="698" spans="2:12" x14ac:dyDescent="0.3">
      <c r="B698" s="3" t="s">
        <v>8</v>
      </c>
      <c r="C698" s="4" t="s">
        <v>13</v>
      </c>
      <c r="D698" s="4" t="s">
        <v>23</v>
      </c>
      <c r="E698" s="4" t="s">
        <v>11</v>
      </c>
      <c r="F698" s="4" t="s">
        <v>12</v>
      </c>
      <c r="G698" s="4">
        <v>49</v>
      </c>
      <c r="H698" s="4">
        <v>63</v>
      </c>
      <c r="I698" s="4">
        <v>56</v>
      </c>
      <c r="J698" t="str">
        <f t="shared" si="30"/>
        <v>FALSE</v>
      </c>
      <c r="K698" t="str">
        <f t="shared" si="31"/>
        <v>B</v>
      </c>
      <c r="L698" t="str">
        <f t="shared" si="32"/>
        <v>In Progress</v>
      </c>
    </row>
    <row r="699" spans="2:12" x14ac:dyDescent="0.3">
      <c r="B699" s="3" t="s">
        <v>8</v>
      </c>
      <c r="C699" s="4" t="s">
        <v>21</v>
      </c>
      <c r="D699" s="4" t="s">
        <v>14</v>
      </c>
      <c r="E699" s="4" t="s">
        <v>20</v>
      </c>
      <c r="F699" s="4" t="s">
        <v>12</v>
      </c>
      <c r="G699" s="4">
        <v>79</v>
      </c>
      <c r="H699" s="4">
        <v>89</v>
      </c>
      <c r="I699" s="4">
        <v>86</v>
      </c>
      <c r="J699" t="str">
        <f t="shared" si="30"/>
        <v>FALSE</v>
      </c>
      <c r="K699" t="str">
        <f t="shared" si="31"/>
        <v>A</v>
      </c>
      <c r="L699" t="str">
        <f t="shared" si="32"/>
        <v>In Progress</v>
      </c>
    </row>
    <row r="700" spans="2:12" x14ac:dyDescent="0.3">
      <c r="B700" s="3" t="s">
        <v>8</v>
      </c>
      <c r="C700" s="4" t="s">
        <v>13</v>
      </c>
      <c r="D700" s="4" t="s">
        <v>19</v>
      </c>
      <c r="E700" s="4" t="s">
        <v>11</v>
      </c>
      <c r="F700" s="4" t="s">
        <v>15</v>
      </c>
      <c r="G700" s="4">
        <v>75</v>
      </c>
      <c r="H700" s="4">
        <v>82</v>
      </c>
      <c r="I700" s="4">
        <v>90</v>
      </c>
      <c r="J700" t="str">
        <f t="shared" si="30"/>
        <v>FALSE</v>
      </c>
      <c r="K700" t="str">
        <f t="shared" si="31"/>
        <v>B</v>
      </c>
      <c r="L700" t="str">
        <f t="shared" si="32"/>
        <v>In Progress</v>
      </c>
    </row>
    <row r="701" spans="2:12" x14ac:dyDescent="0.3">
      <c r="B701" s="3" t="s">
        <v>8</v>
      </c>
      <c r="C701" s="4" t="s">
        <v>18</v>
      </c>
      <c r="D701" s="4" t="s">
        <v>10</v>
      </c>
      <c r="E701" s="4" t="s">
        <v>11</v>
      </c>
      <c r="F701" s="4" t="s">
        <v>12</v>
      </c>
      <c r="G701" s="4">
        <v>59</v>
      </c>
      <c r="H701" s="4">
        <v>72</v>
      </c>
      <c r="I701" s="4">
        <v>70</v>
      </c>
      <c r="J701" t="str">
        <f t="shared" si="30"/>
        <v>FALSE</v>
      </c>
      <c r="K701" t="str">
        <f t="shared" si="31"/>
        <v>B</v>
      </c>
      <c r="L701" t="str">
        <f t="shared" si="32"/>
        <v>In Progress</v>
      </c>
    </row>
    <row r="702" spans="2:12" x14ac:dyDescent="0.3">
      <c r="B702" s="3" t="s">
        <v>8</v>
      </c>
      <c r="C702" s="4" t="s">
        <v>21</v>
      </c>
      <c r="D702" s="4" t="s">
        <v>19</v>
      </c>
      <c r="E702" s="4" t="s">
        <v>11</v>
      </c>
      <c r="F702" s="4" t="s">
        <v>15</v>
      </c>
      <c r="G702" s="4">
        <v>57</v>
      </c>
      <c r="H702" s="4">
        <v>78</v>
      </c>
      <c r="I702" s="4">
        <v>79</v>
      </c>
      <c r="J702" t="str">
        <f t="shared" si="30"/>
        <v>FALSE</v>
      </c>
      <c r="K702" t="str">
        <f t="shared" si="31"/>
        <v>B</v>
      </c>
      <c r="L702" t="str">
        <f t="shared" si="32"/>
        <v>In Progress</v>
      </c>
    </row>
    <row r="703" spans="2:12" x14ac:dyDescent="0.3">
      <c r="B703" s="3" t="s">
        <v>17</v>
      </c>
      <c r="C703" s="4" t="s">
        <v>13</v>
      </c>
      <c r="D703" s="4" t="s">
        <v>22</v>
      </c>
      <c r="E703" s="4" t="s">
        <v>20</v>
      </c>
      <c r="F703" s="4" t="s">
        <v>12</v>
      </c>
      <c r="G703" s="4">
        <v>66</v>
      </c>
      <c r="H703" s="4">
        <v>66</v>
      </c>
      <c r="I703" s="4">
        <v>59</v>
      </c>
      <c r="J703" t="str">
        <f t="shared" si="30"/>
        <v>FALSE</v>
      </c>
      <c r="K703" t="str">
        <f t="shared" si="31"/>
        <v>B</v>
      </c>
      <c r="L703" t="str">
        <f t="shared" si="32"/>
        <v>In Progress</v>
      </c>
    </row>
    <row r="704" spans="2:12" x14ac:dyDescent="0.3">
      <c r="B704" s="3" t="s">
        <v>8</v>
      </c>
      <c r="C704" s="4" t="s">
        <v>29</v>
      </c>
      <c r="D704" s="4" t="s">
        <v>10</v>
      </c>
      <c r="E704" s="4" t="s">
        <v>11</v>
      </c>
      <c r="F704" s="4" t="s">
        <v>15</v>
      </c>
      <c r="G704" s="4">
        <v>79</v>
      </c>
      <c r="H704" s="4">
        <v>81</v>
      </c>
      <c r="I704" s="4">
        <v>82</v>
      </c>
      <c r="J704" t="str">
        <f t="shared" si="30"/>
        <v>FALSE</v>
      </c>
      <c r="K704" t="str">
        <f t="shared" si="31"/>
        <v>A</v>
      </c>
      <c r="L704" t="str">
        <f t="shared" si="32"/>
        <v>In Progress</v>
      </c>
    </row>
    <row r="705" spans="2:12" x14ac:dyDescent="0.3">
      <c r="B705" s="3" t="s">
        <v>8</v>
      </c>
      <c r="C705" s="4" t="s">
        <v>9</v>
      </c>
      <c r="D705" s="4" t="s">
        <v>23</v>
      </c>
      <c r="E705" s="4" t="s">
        <v>11</v>
      </c>
      <c r="F705" s="4" t="s">
        <v>12</v>
      </c>
      <c r="G705" s="4">
        <v>57</v>
      </c>
      <c r="H705" s="4">
        <v>67</v>
      </c>
      <c r="I705" s="4">
        <v>72</v>
      </c>
      <c r="J705" t="str">
        <f t="shared" si="30"/>
        <v>FALSE</v>
      </c>
      <c r="K705" t="str">
        <f t="shared" si="31"/>
        <v>B</v>
      </c>
      <c r="L705" t="str">
        <f t="shared" si="32"/>
        <v>In Progress</v>
      </c>
    </row>
    <row r="706" spans="2:12" x14ac:dyDescent="0.3">
      <c r="B706" s="3" t="s">
        <v>17</v>
      </c>
      <c r="C706" s="4" t="s">
        <v>18</v>
      </c>
      <c r="D706" s="4" t="s">
        <v>10</v>
      </c>
      <c r="E706" s="4" t="s">
        <v>11</v>
      </c>
      <c r="F706" s="4" t="s">
        <v>15</v>
      </c>
      <c r="G706" s="4">
        <v>87</v>
      </c>
      <c r="H706" s="4">
        <v>84</v>
      </c>
      <c r="I706" s="4">
        <v>87</v>
      </c>
      <c r="J706" t="str">
        <f t="shared" si="30"/>
        <v>FALSE</v>
      </c>
      <c r="K706" t="str">
        <f t="shared" si="31"/>
        <v>A</v>
      </c>
      <c r="L706" t="str">
        <f t="shared" si="32"/>
        <v>In Progress</v>
      </c>
    </row>
    <row r="707" spans="2:12" x14ac:dyDescent="0.3">
      <c r="B707" s="3" t="s">
        <v>8</v>
      </c>
      <c r="C707" s="4" t="s">
        <v>21</v>
      </c>
      <c r="D707" s="4" t="s">
        <v>14</v>
      </c>
      <c r="E707" s="4" t="s">
        <v>11</v>
      </c>
      <c r="F707" s="4" t="s">
        <v>12</v>
      </c>
      <c r="G707" s="4">
        <v>63</v>
      </c>
      <c r="H707" s="4">
        <v>64</v>
      </c>
      <c r="I707" s="4">
        <v>67</v>
      </c>
      <c r="J707" t="str">
        <f t="shared" si="30"/>
        <v>FALSE</v>
      </c>
      <c r="K707" t="str">
        <f t="shared" si="31"/>
        <v>B</v>
      </c>
      <c r="L707" t="str">
        <f t="shared" si="32"/>
        <v>In Progress</v>
      </c>
    </row>
    <row r="708" spans="2:12" x14ac:dyDescent="0.3">
      <c r="B708" s="3" t="s">
        <v>8</v>
      </c>
      <c r="C708" s="4" t="s">
        <v>9</v>
      </c>
      <c r="D708" s="4" t="s">
        <v>23</v>
      </c>
      <c r="E708" s="4" t="s">
        <v>20</v>
      </c>
      <c r="F708" s="4" t="s">
        <v>15</v>
      </c>
      <c r="G708" s="4">
        <v>59</v>
      </c>
      <c r="H708" s="4">
        <v>63</v>
      </c>
      <c r="I708" s="4">
        <v>64</v>
      </c>
      <c r="J708" t="str">
        <f t="shared" si="30"/>
        <v>FALSE</v>
      </c>
      <c r="K708" t="str">
        <f t="shared" si="31"/>
        <v>B</v>
      </c>
      <c r="L708" t="str">
        <f t="shared" si="32"/>
        <v>In Progress</v>
      </c>
    </row>
    <row r="709" spans="2:12" x14ac:dyDescent="0.3">
      <c r="B709" s="3" t="s">
        <v>17</v>
      </c>
      <c r="C709" s="4" t="s">
        <v>18</v>
      </c>
      <c r="D709" s="4" t="s">
        <v>10</v>
      </c>
      <c r="E709" s="4" t="s">
        <v>20</v>
      </c>
      <c r="F709" s="4" t="s">
        <v>12</v>
      </c>
      <c r="G709" s="4">
        <v>62</v>
      </c>
      <c r="H709" s="4">
        <v>72</v>
      </c>
      <c r="I709" s="4">
        <v>65</v>
      </c>
      <c r="J709" t="str">
        <f t="shared" ref="J709:J772" si="33">IF(OR((G709&lt;35),(H709&lt;35),(I709&lt;35)),"TRUE","FALSE")</f>
        <v>FALSE</v>
      </c>
      <c r="K709" t="str">
        <f t="shared" ref="K709:K772" si="34">IF(AND(G709&gt;75,H709&gt;75,I709&gt;75),"A",IF(J709="TRUE","C","B"))</f>
        <v>B</v>
      </c>
      <c r="L709" t="str">
        <f t="shared" ref="L709:L772" si="35">IF(AND(F709="none",J709="TRUE"),"Repeat Course", "In Progress")</f>
        <v>In Progress</v>
      </c>
    </row>
    <row r="710" spans="2:12" x14ac:dyDescent="0.3">
      <c r="B710" s="3" t="s">
        <v>17</v>
      </c>
      <c r="C710" s="4" t="s">
        <v>21</v>
      </c>
      <c r="D710" s="4" t="s">
        <v>22</v>
      </c>
      <c r="E710" s="4" t="s">
        <v>11</v>
      </c>
      <c r="F710" s="4" t="s">
        <v>12</v>
      </c>
      <c r="G710" s="4">
        <v>46</v>
      </c>
      <c r="H710" s="4">
        <v>34</v>
      </c>
      <c r="I710" s="4">
        <v>36</v>
      </c>
      <c r="J710" t="str">
        <f t="shared" si="33"/>
        <v>TRUE</v>
      </c>
      <c r="K710" t="str">
        <f t="shared" si="34"/>
        <v>C</v>
      </c>
      <c r="L710" t="str">
        <f t="shared" si="35"/>
        <v>Repeat Course</v>
      </c>
    </row>
    <row r="711" spans="2:12" x14ac:dyDescent="0.3">
      <c r="B711" s="3" t="s">
        <v>17</v>
      </c>
      <c r="C711" s="4" t="s">
        <v>13</v>
      </c>
      <c r="D711" s="4" t="s">
        <v>14</v>
      </c>
      <c r="E711" s="4" t="s">
        <v>11</v>
      </c>
      <c r="F711" s="4" t="s">
        <v>12</v>
      </c>
      <c r="G711" s="4">
        <v>66</v>
      </c>
      <c r="H711" s="4">
        <v>59</v>
      </c>
      <c r="I711" s="4">
        <v>52</v>
      </c>
      <c r="J711" t="str">
        <f t="shared" si="33"/>
        <v>FALSE</v>
      </c>
      <c r="K711" t="str">
        <f t="shared" si="34"/>
        <v>B</v>
      </c>
      <c r="L711" t="str">
        <f t="shared" si="35"/>
        <v>In Progress</v>
      </c>
    </row>
    <row r="712" spans="2:12" x14ac:dyDescent="0.3">
      <c r="B712" s="3" t="s">
        <v>17</v>
      </c>
      <c r="C712" s="4" t="s">
        <v>21</v>
      </c>
      <c r="D712" s="4" t="s">
        <v>22</v>
      </c>
      <c r="E712" s="4" t="s">
        <v>11</v>
      </c>
      <c r="F712" s="4" t="s">
        <v>12</v>
      </c>
      <c r="G712" s="4">
        <v>89</v>
      </c>
      <c r="H712" s="4">
        <v>87</v>
      </c>
      <c r="I712" s="4">
        <v>79</v>
      </c>
      <c r="J712" t="str">
        <f t="shared" si="33"/>
        <v>FALSE</v>
      </c>
      <c r="K712" t="str">
        <f t="shared" si="34"/>
        <v>A</v>
      </c>
      <c r="L712" t="str">
        <f t="shared" si="35"/>
        <v>In Progress</v>
      </c>
    </row>
    <row r="713" spans="2:12" x14ac:dyDescent="0.3">
      <c r="B713" s="3" t="s">
        <v>8</v>
      </c>
      <c r="C713" s="4" t="s">
        <v>21</v>
      </c>
      <c r="D713" s="4" t="s">
        <v>19</v>
      </c>
      <c r="E713" s="4" t="s">
        <v>20</v>
      </c>
      <c r="F713" s="4" t="s">
        <v>15</v>
      </c>
      <c r="G713" s="4">
        <v>42</v>
      </c>
      <c r="H713" s="4">
        <v>61</v>
      </c>
      <c r="I713" s="4">
        <v>58</v>
      </c>
      <c r="J713" t="str">
        <f t="shared" si="33"/>
        <v>FALSE</v>
      </c>
      <c r="K713" t="str">
        <f t="shared" si="34"/>
        <v>B</v>
      </c>
      <c r="L713" t="str">
        <f t="shared" si="35"/>
        <v>In Progress</v>
      </c>
    </row>
    <row r="714" spans="2:12" x14ac:dyDescent="0.3">
      <c r="B714" s="3" t="s">
        <v>17</v>
      </c>
      <c r="C714" s="4" t="s">
        <v>13</v>
      </c>
      <c r="D714" s="4" t="s">
        <v>14</v>
      </c>
      <c r="E714" s="4" t="s">
        <v>11</v>
      </c>
      <c r="F714" s="4" t="s">
        <v>15</v>
      </c>
      <c r="G714" s="4">
        <v>93</v>
      </c>
      <c r="H714" s="4">
        <v>84</v>
      </c>
      <c r="I714" s="4">
        <v>90</v>
      </c>
      <c r="J714" t="str">
        <f t="shared" si="33"/>
        <v>FALSE</v>
      </c>
      <c r="K714" t="str">
        <f t="shared" si="34"/>
        <v>A</v>
      </c>
      <c r="L714" t="str">
        <f t="shared" si="35"/>
        <v>In Progress</v>
      </c>
    </row>
    <row r="715" spans="2:12" x14ac:dyDescent="0.3">
      <c r="B715" s="3" t="s">
        <v>8</v>
      </c>
      <c r="C715" s="4" t="s">
        <v>29</v>
      </c>
      <c r="D715" s="4" t="s">
        <v>23</v>
      </c>
      <c r="E715" s="4" t="s">
        <v>11</v>
      </c>
      <c r="F715" s="4" t="s">
        <v>15</v>
      </c>
      <c r="G715" s="4">
        <v>80</v>
      </c>
      <c r="H715" s="4">
        <v>85</v>
      </c>
      <c r="I715" s="4">
        <v>85</v>
      </c>
      <c r="J715" t="str">
        <f t="shared" si="33"/>
        <v>FALSE</v>
      </c>
      <c r="K715" t="str">
        <f t="shared" si="34"/>
        <v>A</v>
      </c>
      <c r="L715" t="str">
        <f t="shared" si="35"/>
        <v>In Progress</v>
      </c>
    </row>
    <row r="716" spans="2:12" x14ac:dyDescent="0.3">
      <c r="B716" s="3" t="s">
        <v>8</v>
      </c>
      <c r="C716" s="4" t="s">
        <v>21</v>
      </c>
      <c r="D716" s="4" t="s">
        <v>14</v>
      </c>
      <c r="E716" s="4" t="s">
        <v>11</v>
      </c>
      <c r="F716" s="4" t="s">
        <v>12</v>
      </c>
      <c r="G716" s="4">
        <v>98</v>
      </c>
      <c r="H716" s="4">
        <v>100</v>
      </c>
      <c r="I716" s="4">
        <v>99</v>
      </c>
      <c r="J716" t="str">
        <f t="shared" si="33"/>
        <v>FALSE</v>
      </c>
      <c r="K716" t="str">
        <f t="shared" si="34"/>
        <v>A</v>
      </c>
      <c r="L716" t="str">
        <f t="shared" si="35"/>
        <v>In Progress</v>
      </c>
    </row>
    <row r="717" spans="2:12" x14ac:dyDescent="0.3">
      <c r="B717" s="3" t="s">
        <v>17</v>
      </c>
      <c r="C717" s="4" t="s">
        <v>21</v>
      </c>
      <c r="D717" s="4" t="s">
        <v>16</v>
      </c>
      <c r="E717" s="4" t="s">
        <v>11</v>
      </c>
      <c r="F717" s="4" t="s">
        <v>12</v>
      </c>
      <c r="G717" s="4">
        <v>81</v>
      </c>
      <c r="H717" s="4">
        <v>81</v>
      </c>
      <c r="I717" s="4">
        <v>84</v>
      </c>
      <c r="J717" t="str">
        <f t="shared" si="33"/>
        <v>FALSE</v>
      </c>
      <c r="K717" t="str">
        <f t="shared" si="34"/>
        <v>A</v>
      </c>
      <c r="L717" t="str">
        <f t="shared" si="35"/>
        <v>In Progress</v>
      </c>
    </row>
    <row r="718" spans="2:12" x14ac:dyDescent="0.3">
      <c r="B718" s="3" t="s">
        <v>8</v>
      </c>
      <c r="C718" s="4" t="s">
        <v>9</v>
      </c>
      <c r="D718" s="4" t="s">
        <v>23</v>
      </c>
      <c r="E718" s="4" t="s">
        <v>11</v>
      </c>
      <c r="F718" s="4" t="s">
        <v>15</v>
      </c>
      <c r="G718" s="4">
        <v>60</v>
      </c>
      <c r="H718" s="4">
        <v>70</v>
      </c>
      <c r="I718" s="4">
        <v>74</v>
      </c>
      <c r="J718" t="str">
        <f t="shared" si="33"/>
        <v>FALSE</v>
      </c>
      <c r="K718" t="str">
        <f t="shared" si="34"/>
        <v>B</v>
      </c>
      <c r="L718" t="str">
        <f t="shared" si="35"/>
        <v>In Progress</v>
      </c>
    </row>
    <row r="719" spans="2:12" x14ac:dyDescent="0.3">
      <c r="B719" s="3" t="s">
        <v>8</v>
      </c>
      <c r="C719" s="4" t="s">
        <v>9</v>
      </c>
      <c r="D719" s="4" t="s">
        <v>19</v>
      </c>
      <c r="E719" s="4" t="s">
        <v>20</v>
      </c>
      <c r="F719" s="4" t="s">
        <v>15</v>
      </c>
      <c r="G719" s="4">
        <v>76</v>
      </c>
      <c r="H719" s="4">
        <v>94</v>
      </c>
      <c r="I719" s="4">
        <v>87</v>
      </c>
      <c r="J719" t="str">
        <f t="shared" si="33"/>
        <v>FALSE</v>
      </c>
      <c r="K719" t="str">
        <f t="shared" si="34"/>
        <v>A</v>
      </c>
      <c r="L719" t="str">
        <f t="shared" si="35"/>
        <v>In Progress</v>
      </c>
    </row>
    <row r="720" spans="2:12" x14ac:dyDescent="0.3">
      <c r="B720" s="3" t="s">
        <v>17</v>
      </c>
      <c r="C720" s="4" t="s">
        <v>13</v>
      </c>
      <c r="D720" s="4" t="s">
        <v>19</v>
      </c>
      <c r="E720" s="4" t="s">
        <v>11</v>
      </c>
      <c r="F720" s="4" t="s">
        <v>15</v>
      </c>
      <c r="G720" s="4">
        <v>73</v>
      </c>
      <c r="H720" s="4">
        <v>78</v>
      </c>
      <c r="I720" s="4">
        <v>72</v>
      </c>
      <c r="J720" t="str">
        <f t="shared" si="33"/>
        <v>FALSE</v>
      </c>
      <c r="K720" t="str">
        <f t="shared" si="34"/>
        <v>B</v>
      </c>
      <c r="L720" t="str">
        <f t="shared" si="35"/>
        <v>In Progress</v>
      </c>
    </row>
    <row r="721" spans="2:12" x14ac:dyDescent="0.3">
      <c r="B721" s="3" t="s">
        <v>8</v>
      </c>
      <c r="C721" s="4" t="s">
        <v>13</v>
      </c>
      <c r="D721" s="4" t="s">
        <v>19</v>
      </c>
      <c r="E721" s="4" t="s">
        <v>11</v>
      </c>
      <c r="F721" s="4" t="s">
        <v>15</v>
      </c>
      <c r="G721" s="4">
        <v>96</v>
      </c>
      <c r="H721" s="4">
        <v>96</v>
      </c>
      <c r="I721" s="4">
        <v>99</v>
      </c>
      <c r="J721" t="str">
        <f t="shared" si="33"/>
        <v>FALSE</v>
      </c>
      <c r="K721" t="str">
        <f t="shared" si="34"/>
        <v>A</v>
      </c>
      <c r="L721" t="str">
        <f t="shared" si="35"/>
        <v>In Progress</v>
      </c>
    </row>
    <row r="722" spans="2:12" x14ac:dyDescent="0.3">
      <c r="B722" s="3" t="s">
        <v>8</v>
      </c>
      <c r="C722" s="4" t="s">
        <v>13</v>
      </c>
      <c r="D722" s="4" t="s">
        <v>22</v>
      </c>
      <c r="E722" s="4" t="s">
        <v>11</v>
      </c>
      <c r="F722" s="4" t="s">
        <v>12</v>
      </c>
      <c r="G722" s="4">
        <v>76</v>
      </c>
      <c r="H722" s="4">
        <v>76</v>
      </c>
      <c r="I722" s="4">
        <v>74</v>
      </c>
      <c r="J722" t="str">
        <f t="shared" si="33"/>
        <v>FALSE</v>
      </c>
      <c r="K722" t="str">
        <f t="shared" si="34"/>
        <v>B</v>
      </c>
      <c r="L722" t="str">
        <f t="shared" si="35"/>
        <v>In Progress</v>
      </c>
    </row>
    <row r="723" spans="2:12" x14ac:dyDescent="0.3">
      <c r="B723" s="3" t="s">
        <v>17</v>
      </c>
      <c r="C723" s="4" t="s">
        <v>29</v>
      </c>
      <c r="D723" s="4" t="s">
        <v>19</v>
      </c>
      <c r="E723" s="4" t="s">
        <v>20</v>
      </c>
      <c r="F723" s="4" t="s">
        <v>15</v>
      </c>
      <c r="G723" s="4">
        <v>91</v>
      </c>
      <c r="H723" s="4">
        <v>73</v>
      </c>
      <c r="I723" s="4">
        <v>80</v>
      </c>
      <c r="J723" t="str">
        <f t="shared" si="33"/>
        <v>FALSE</v>
      </c>
      <c r="K723" t="str">
        <f t="shared" si="34"/>
        <v>B</v>
      </c>
      <c r="L723" t="str">
        <f t="shared" si="35"/>
        <v>In Progress</v>
      </c>
    </row>
    <row r="724" spans="2:12" x14ac:dyDescent="0.3">
      <c r="B724" s="3" t="s">
        <v>8</v>
      </c>
      <c r="C724" s="4" t="s">
        <v>13</v>
      </c>
      <c r="D724" s="4" t="s">
        <v>14</v>
      </c>
      <c r="E724" s="4" t="s">
        <v>20</v>
      </c>
      <c r="F724" s="4" t="s">
        <v>12</v>
      </c>
      <c r="G724" s="4">
        <v>62</v>
      </c>
      <c r="H724" s="4">
        <v>72</v>
      </c>
      <c r="I724" s="4">
        <v>70</v>
      </c>
      <c r="J724" t="str">
        <f t="shared" si="33"/>
        <v>FALSE</v>
      </c>
      <c r="K724" t="str">
        <f t="shared" si="34"/>
        <v>B</v>
      </c>
      <c r="L724" t="str">
        <f t="shared" si="35"/>
        <v>In Progress</v>
      </c>
    </row>
    <row r="725" spans="2:12" x14ac:dyDescent="0.3">
      <c r="B725" s="3" t="s">
        <v>17</v>
      </c>
      <c r="C725" s="4" t="s">
        <v>21</v>
      </c>
      <c r="D725" s="4" t="s">
        <v>23</v>
      </c>
      <c r="E725" s="4" t="s">
        <v>20</v>
      </c>
      <c r="F725" s="4" t="s">
        <v>15</v>
      </c>
      <c r="G725" s="4">
        <v>55</v>
      </c>
      <c r="H725" s="4">
        <v>59</v>
      </c>
      <c r="I725" s="4">
        <v>59</v>
      </c>
      <c r="J725" t="str">
        <f t="shared" si="33"/>
        <v>FALSE</v>
      </c>
      <c r="K725" t="str">
        <f t="shared" si="34"/>
        <v>B</v>
      </c>
      <c r="L725" t="str">
        <f t="shared" si="35"/>
        <v>In Progress</v>
      </c>
    </row>
    <row r="726" spans="2:12" x14ac:dyDescent="0.3">
      <c r="B726" s="3" t="s">
        <v>8</v>
      </c>
      <c r="C726" s="4" t="s">
        <v>9</v>
      </c>
      <c r="D726" s="4" t="s">
        <v>23</v>
      </c>
      <c r="E726" s="4" t="s">
        <v>20</v>
      </c>
      <c r="F726" s="4" t="s">
        <v>15</v>
      </c>
      <c r="G726" s="4">
        <v>74</v>
      </c>
      <c r="H726" s="4">
        <v>90</v>
      </c>
      <c r="I726" s="4">
        <v>88</v>
      </c>
      <c r="J726" t="str">
        <f t="shared" si="33"/>
        <v>FALSE</v>
      </c>
      <c r="K726" t="str">
        <f t="shared" si="34"/>
        <v>B</v>
      </c>
      <c r="L726" t="str">
        <f t="shared" si="35"/>
        <v>In Progress</v>
      </c>
    </row>
    <row r="727" spans="2:12" x14ac:dyDescent="0.3">
      <c r="B727" s="3" t="s">
        <v>17</v>
      </c>
      <c r="C727" s="4" t="s">
        <v>13</v>
      </c>
      <c r="D727" s="4" t="s">
        <v>22</v>
      </c>
      <c r="E727" s="4" t="s">
        <v>11</v>
      </c>
      <c r="F727" s="4" t="s">
        <v>12</v>
      </c>
      <c r="G727" s="4">
        <v>50</v>
      </c>
      <c r="H727" s="4">
        <v>48</v>
      </c>
      <c r="I727" s="4">
        <v>42</v>
      </c>
      <c r="J727" t="str">
        <f t="shared" si="33"/>
        <v>FALSE</v>
      </c>
      <c r="K727" t="str">
        <f t="shared" si="34"/>
        <v>B</v>
      </c>
      <c r="L727" t="str">
        <f t="shared" si="35"/>
        <v>In Progress</v>
      </c>
    </row>
    <row r="728" spans="2:12" x14ac:dyDescent="0.3">
      <c r="B728" s="3" t="s">
        <v>17</v>
      </c>
      <c r="C728" s="4" t="s">
        <v>9</v>
      </c>
      <c r="D728" s="4" t="s">
        <v>14</v>
      </c>
      <c r="E728" s="4" t="s">
        <v>11</v>
      </c>
      <c r="F728" s="4" t="s">
        <v>12</v>
      </c>
      <c r="G728" s="4">
        <v>47</v>
      </c>
      <c r="H728" s="4">
        <v>43</v>
      </c>
      <c r="I728" s="4">
        <v>41</v>
      </c>
      <c r="J728" t="str">
        <f t="shared" si="33"/>
        <v>FALSE</v>
      </c>
      <c r="K728" t="str">
        <f t="shared" si="34"/>
        <v>B</v>
      </c>
      <c r="L728" t="str">
        <f t="shared" si="35"/>
        <v>In Progress</v>
      </c>
    </row>
    <row r="729" spans="2:12" x14ac:dyDescent="0.3">
      <c r="B729" s="3" t="s">
        <v>17</v>
      </c>
      <c r="C729" s="4" t="s">
        <v>29</v>
      </c>
      <c r="D729" s="4" t="s">
        <v>14</v>
      </c>
      <c r="E729" s="4" t="s">
        <v>11</v>
      </c>
      <c r="F729" s="4" t="s">
        <v>15</v>
      </c>
      <c r="G729" s="4">
        <v>81</v>
      </c>
      <c r="H729" s="4">
        <v>74</v>
      </c>
      <c r="I729" s="4">
        <v>71</v>
      </c>
      <c r="J729" t="str">
        <f t="shared" si="33"/>
        <v>FALSE</v>
      </c>
      <c r="K729" t="str">
        <f t="shared" si="34"/>
        <v>B</v>
      </c>
      <c r="L729" t="str">
        <f t="shared" si="35"/>
        <v>In Progress</v>
      </c>
    </row>
    <row r="730" spans="2:12" x14ac:dyDescent="0.3">
      <c r="B730" s="3" t="s">
        <v>8</v>
      </c>
      <c r="C730" s="4" t="s">
        <v>29</v>
      </c>
      <c r="D730" s="4" t="s">
        <v>19</v>
      </c>
      <c r="E730" s="4" t="s">
        <v>11</v>
      </c>
      <c r="F730" s="4" t="s">
        <v>15</v>
      </c>
      <c r="G730" s="4">
        <v>65</v>
      </c>
      <c r="H730" s="4">
        <v>75</v>
      </c>
      <c r="I730" s="4">
        <v>77</v>
      </c>
      <c r="J730" t="str">
        <f t="shared" si="33"/>
        <v>FALSE</v>
      </c>
      <c r="K730" t="str">
        <f t="shared" si="34"/>
        <v>B</v>
      </c>
      <c r="L730" t="str">
        <f t="shared" si="35"/>
        <v>In Progress</v>
      </c>
    </row>
    <row r="731" spans="2:12" x14ac:dyDescent="0.3">
      <c r="B731" s="3" t="s">
        <v>17</v>
      </c>
      <c r="C731" s="4" t="s">
        <v>29</v>
      </c>
      <c r="D731" s="4" t="s">
        <v>23</v>
      </c>
      <c r="E731" s="4" t="s">
        <v>11</v>
      </c>
      <c r="F731" s="4" t="s">
        <v>15</v>
      </c>
      <c r="G731" s="4">
        <v>68</v>
      </c>
      <c r="H731" s="4">
        <v>51</v>
      </c>
      <c r="I731" s="4">
        <v>57</v>
      </c>
      <c r="J731" t="str">
        <f t="shared" si="33"/>
        <v>FALSE</v>
      </c>
      <c r="K731" t="str">
        <f t="shared" si="34"/>
        <v>B</v>
      </c>
      <c r="L731" t="str">
        <f t="shared" si="35"/>
        <v>In Progress</v>
      </c>
    </row>
    <row r="732" spans="2:12" x14ac:dyDescent="0.3">
      <c r="B732" s="3" t="s">
        <v>8</v>
      </c>
      <c r="C732" s="4" t="s">
        <v>21</v>
      </c>
      <c r="D732" s="4" t="s">
        <v>22</v>
      </c>
      <c r="E732" s="4" t="s">
        <v>20</v>
      </c>
      <c r="F732" s="4" t="s">
        <v>12</v>
      </c>
      <c r="G732" s="4">
        <v>73</v>
      </c>
      <c r="H732" s="4">
        <v>92</v>
      </c>
      <c r="I732" s="4">
        <v>84</v>
      </c>
      <c r="J732" t="str">
        <f t="shared" si="33"/>
        <v>FALSE</v>
      </c>
      <c r="K732" t="str">
        <f t="shared" si="34"/>
        <v>B</v>
      </c>
      <c r="L732" t="str">
        <f t="shared" si="35"/>
        <v>In Progress</v>
      </c>
    </row>
    <row r="733" spans="2:12" x14ac:dyDescent="0.3">
      <c r="B733" s="3" t="s">
        <v>17</v>
      </c>
      <c r="C733" s="4" t="s">
        <v>13</v>
      </c>
      <c r="D733" s="4" t="s">
        <v>14</v>
      </c>
      <c r="E733" s="4" t="s">
        <v>11</v>
      </c>
      <c r="F733" s="4" t="s">
        <v>12</v>
      </c>
      <c r="G733" s="4">
        <v>53</v>
      </c>
      <c r="H733" s="4">
        <v>39</v>
      </c>
      <c r="I733" s="4">
        <v>37</v>
      </c>
      <c r="J733" t="str">
        <f t="shared" si="33"/>
        <v>FALSE</v>
      </c>
      <c r="K733" t="str">
        <f t="shared" si="34"/>
        <v>B</v>
      </c>
      <c r="L733" t="str">
        <f t="shared" si="35"/>
        <v>In Progress</v>
      </c>
    </row>
    <row r="734" spans="2:12" x14ac:dyDescent="0.3">
      <c r="B734" s="3" t="s">
        <v>8</v>
      </c>
      <c r="C734" s="4" t="s">
        <v>9</v>
      </c>
      <c r="D734" s="4" t="s">
        <v>19</v>
      </c>
      <c r="E734" s="4" t="s">
        <v>20</v>
      </c>
      <c r="F734" s="4" t="s">
        <v>15</v>
      </c>
      <c r="G734" s="4">
        <v>68</v>
      </c>
      <c r="H734" s="4">
        <v>77</v>
      </c>
      <c r="I734" s="4">
        <v>80</v>
      </c>
      <c r="J734" t="str">
        <f t="shared" si="33"/>
        <v>FALSE</v>
      </c>
      <c r="K734" t="str">
        <f t="shared" si="34"/>
        <v>B</v>
      </c>
      <c r="L734" t="str">
        <f t="shared" si="35"/>
        <v>In Progress</v>
      </c>
    </row>
    <row r="735" spans="2:12" x14ac:dyDescent="0.3">
      <c r="B735" s="3" t="s">
        <v>17</v>
      </c>
      <c r="C735" s="4" t="s">
        <v>18</v>
      </c>
      <c r="D735" s="4" t="s">
        <v>23</v>
      </c>
      <c r="E735" s="4" t="s">
        <v>20</v>
      </c>
      <c r="F735" s="4" t="s">
        <v>12</v>
      </c>
      <c r="G735" s="4">
        <v>55</v>
      </c>
      <c r="H735" s="4">
        <v>46</v>
      </c>
      <c r="I735" s="4">
        <v>43</v>
      </c>
      <c r="J735" t="str">
        <f t="shared" si="33"/>
        <v>FALSE</v>
      </c>
      <c r="K735" t="str">
        <f t="shared" si="34"/>
        <v>B</v>
      </c>
      <c r="L735" t="str">
        <f t="shared" si="35"/>
        <v>In Progress</v>
      </c>
    </row>
    <row r="736" spans="2:12" x14ac:dyDescent="0.3">
      <c r="B736" s="3" t="s">
        <v>8</v>
      </c>
      <c r="C736" s="4" t="s">
        <v>13</v>
      </c>
      <c r="D736" s="4" t="s">
        <v>14</v>
      </c>
      <c r="E736" s="4" t="s">
        <v>11</v>
      </c>
      <c r="F736" s="4" t="s">
        <v>15</v>
      </c>
      <c r="G736" s="4">
        <v>87</v>
      </c>
      <c r="H736" s="4">
        <v>89</v>
      </c>
      <c r="I736" s="4">
        <v>94</v>
      </c>
      <c r="J736" t="str">
        <f t="shared" si="33"/>
        <v>FALSE</v>
      </c>
      <c r="K736" t="str">
        <f t="shared" si="34"/>
        <v>A</v>
      </c>
      <c r="L736" t="str">
        <f t="shared" si="35"/>
        <v>In Progress</v>
      </c>
    </row>
    <row r="737" spans="2:12" x14ac:dyDescent="0.3">
      <c r="B737" s="3" t="s">
        <v>17</v>
      </c>
      <c r="C737" s="4" t="s">
        <v>21</v>
      </c>
      <c r="D737" s="4" t="s">
        <v>23</v>
      </c>
      <c r="E737" s="4" t="s">
        <v>11</v>
      </c>
      <c r="F737" s="4" t="s">
        <v>12</v>
      </c>
      <c r="G737" s="4">
        <v>55</v>
      </c>
      <c r="H737" s="4">
        <v>47</v>
      </c>
      <c r="I737" s="4">
        <v>44</v>
      </c>
      <c r="J737" t="str">
        <f t="shared" si="33"/>
        <v>FALSE</v>
      </c>
      <c r="K737" t="str">
        <f t="shared" si="34"/>
        <v>B</v>
      </c>
      <c r="L737" t="str">
        <f t="shared" si="35"/>
        <v>In Progress</v>
      </c>
    </row>
    <row r="738" spans="2:12" x14ac:dyDescent="0.3">
      <c r="B738" s="3" t="s">
        <v>8</v>
      </c>
      <c r="C738" s="4" t="s">
        <v>29</v>
      </c>
      <c r="D738" s="4" t="s">
        <v>14</v>
      </c>
      <c r="E738" s="4" t="s">
        <v>20</v>
      </c>
      <c r="F738" s="4" t="s">
        <v>12</v>
      </c>
      <c r="G738" s="4">
        <v>53</v>
      </c>
      <c r="H738" s="4">
        <v>58</v>
      </c>
      <c r="I738" s="4">
        <v>57</v>
      </c>
      <c r="J738" t="str">
        <f t="shared" si="33"/>
        <v>FALSE</v>
      </c>
      <c r="K738" t="str">
        <f t="shared" si="34"/>
        <v>B</v>
      </c>
      <c r="L738" t="str">
        <f t="shared" si="35"/>
        <v>In Progress</v>
      </c>
    </row>
    <row r="739" spans="2:12" x14ac:dyDescent="0.3">
      <c r="B739" s="3" t="s">
        <v>17</v>
      </c>
      <c r="C739" s="4" t="s">
        <v>13</v>
      </c>
      <c r="D739" s="4" t="s">
        <v>16</v>
      </c>
      <c r="E739" s="4" t="s">
        <v>11</v>
      </c>
      <c r="F739" s="4" t="s">
        <v>12</v>
      </c>
      <c r="G739" s="4">
        <v>67</v>
      </c>
      <c r="H739" s="4">
        <v>57</v>
      </c>
      <c r="I739" s="4">
        <v>59</v>
      </c>
      <c r="J739" t="str">
        <f t="shared" si="33"/>
        <v>FALSE</v>
      </c>
      <c r="K739" t="str">
        <f t="shared" si="34"/>
        <v>B</v>
      </c>
      <c r="L739" t="str">
        <f t="shared" si="35"/>
        <v>In Progress</v>
      </c>
    </row>
    <row r="740" spans="2:12" x14ac:dyDescent="0.3">
      <c r="B740" s="3" t="s">
        <v>17</v>
      </c>
      <c r="C740" s="4" t="s">
        <v>13</v>
      </c>
      <c r="D740" s="4" t="s">
        <v>19</v>
      </c>
      <c r="E740" s="4" t="s">
        <v>11</v>
      </c>
      <c r="F740" s="4" t="s">
        <v>12</v>
      </c>
      <c r="G740" s="4">
        <v>92</v>
      </c>
      <c r="H740" s="4">
        <v>79</v>
      </c>
      <c r="I740" s="4">
        <v>84</v>
      </c>
      <c r="J740" t="str">
        <f t="shared" si="33"/>
        <v>FALSE</v>
      </c>
      <c r="K740" t="str">
        <f t="shared" si="34"/>
        <v>A</v>
      </c>
      <c r="L740" t="str">
        <f t="shared" si="35"/>
        <v>In Progress</v>
      </c>
    </row>
    <row r="741" spans="2:12" x14ac:dyDescent="0.3">
      <c r="B741" s="3" t="s">
        <v>8</v>
      </c>
      <c r="C741" s="4" t="s">
        <v>9</v>
      </c>
      <c r="D741" s="4" t="s">
        <v>14</v>
      </c>
      <c r="E741" s="4" t="s">
        <v>20</v>
      </c>
      <c r="F741" s="4" t="s">
        <v>15</v>
      </c>
      <c r="G741" s="4">
        <v>53</v>
      </c>
      <c r="H741" s="4">
        <v>66</v>
      </c>
      <c r="I741" s="4">
        <v>73</v>
      </c>
      <c r="J741" t="str">
        <f t="shared" si="33"/>
        <v>FALSE</v>
      </c>
      <c r="K741" t="str">
        <f t="shared" si="34"/>
        <v>B</v>
      </c>
      <c r="L741" t="str">
        <f t="shared" si="35"/>
        <v>In Progress</v>
      </c>
    </row>
    <row r="742" spans="2:12" x14ac:dyDescent="0.3">
      <c r="B742" s="3" t="s">
        <v>17</v>
      </c>
      <c r="C742" s="4" t="s">
        <v>21</v>
      </c>
      <c r="D742" s="4" t="s">
        <v>19</v>
      </c>
      <c r="E742" s="4" t="s">
        <v>11</v>
      </c>
      <c r="F742" s="4" t="s">
        <v>12</v>
      </c>
      <c r="G742" s="4">
        <v>81</v>
      </c>
      <c r="H742" s="4">
        <v>71</v>
      </c>
      <c r="I742" s="4">
        <v>73</v>
      </c>
      <c r="J742" t="str">
        <f t="shared" si="33"/>
        <v>FALSE</v>
      </c>
      <c r="K742" t="str">
        <f t="shared" si="34"/>
        <v>B</v>
      </c>
      <c r="L742" t="str">
        <f t="shared" si="35"/>
        <v>In Progress</v>
      </c>
    </row>
    <row r="743" spans="2:12" x14ac:dyDescent="0.3">
      <c r="B743" s="3" t="s">
        <v>17</v>
      </c>
      <c r="C743" s="4" t="s">
        <v>13</v>
      </c>
      <c r="D743" s="4" t="s">
        <v>22</v>
      </c>
      <c r="E743" s="4" t="s">
        <v>20</v>
      </c>
      <c r="F743" s="4" t="s">
        <v>12</v>
      </c>
      <c r="G743" s="4">
        <v>61</v>
      </c>
      <c r="H743" s="4">
        <v>60</v>
      </c>
      <c r="I743" s="4">
        <v>55</v>
      </c>
      <c r="J743" t="str">
        <f t="shared" si="33"/>
        <v>FALSE</v>
      </c>
      <c r="K743" t="str">
        <f t="shared" si="34"/>
        <v>B</v>
      </c>
      <c r="L743" t="str">
        <f t="shared" si="35"/>
        <v>In Progress</v>
      </c>
    </row>
    <row r="744" spans="2:12" x14ac:dyDescent="0.3">
      <c r="B744" s="3" t="s">
        <v>17</v>
      </c>
      <c r="C744" s="4" t="s">
        <v>21</v>
      </c>
      <c r="D744" s="4" t="s">
        <v>10</v>
      </c>
      <c r="E744" s="4" t="s">
        <v>11</v>
      </c>
      <c r="F744" s="4" t="s">
        <v>12</v>
      </c>
      <c r="G744" s="4">
        <v>80</v>
      </c>
      <c r="H744" s="4">
        <v>73</v>
      </c>
      <c r="I744" s="4">
        <v>72</v>
      </c>
      <c r="J744" t="str">
        <f t="shared" si="33"/>
        <v>FALSE</v>
      </c>
      <c r="K744" t="str">
        <f t="shared" si="34"/>
        <v>B</v>
      </c>
      <c r="L744" t="str">
        <f t="shared" si="35"/>
        <v>In Progress</v>
      </c>
    </row>
    <row r="745" spans="2:12" x14ac:dyDescent="0.3">
      <c r="B745" s="3" t="s">
        <v>8</v>
      </c>
      <c r="C745" s="4" t="s">
        <v>18</v>
      </c>
      <c r="D745" s="4" t="s">
        <v>19</v>
      </c>
      <c r="E745" s="4" t="s">
        <v>20</v>
      </c>
      <c r="F745" s="4" t="s">
        <v>12</v>
      </c>
      <c r="G745" s="4">
        <v>37</v>
      </c>
      <c r="H745" s="4">
        <v>57</v>
      </c>
      <c r="I745" s="4">
        <v>56</v>
      </c>
      <c r="J745" t="str">
        <f t="shared" si="33"/>
        <v>FALSE</v>
      </c>
      <c r="K745" t="str">
        <f t="shared" si="34"/>
        <v>B</v>
      </c>
      <c r="L745" t="str">
        <f t="shared" si="35"/>
        <v>In Progress</v>
      </c>
    </row>
    <row r="746" spans="2:12" x14ac:dyDescent="0.3">
      <c r="B746" s="3" t="s">
        <v>8</v>
      </c>
      <c r="C746" s="4" t="s">
        <v>13</v>
      </c>
      <c r="D746" s="4" t="s">
        <v>22</v>
      </c>
      <c r="E746" s="4" t="s">
        <v>11</v>
      </c>
      <c r="F746" s="4" t="s">
        <v>12</v>
      </c>
      <c r="G746" s="4">
        <v>81</v>
      </c>
      <c r="H746" s="4">
        <v>84</v>
      </c>
      <c r="I746" s="4">
        <v>82</v>
      </c>
      <c r="J746" t="str">
        <f t="shared" si="33"/>
        <v>FALSE</v>
      </c>
      <c r="K746" t="str">
        <f t="shared" si="34"/>
        <v>A</v>
      </c>
      <c r="L746" t="str">
        <f t="shared" si="35"/>
        <v>In Progress</v>
      </c>
    </row>
    <row r="747" spans="2:12" x14ac:dyDescent="0.3">
      <c r="B747" s="3" t="s">
        <v>8</v>
      </c>
      <c r="C747" s="4" t="s">
        <v>13</v>
      </c>
      <c r="D747" s="4" t="s">
        <v>19</v>
      </c>
      <c r="E747" s="4" t="s">
        <v>11</v>
      </c>
      <c r="F747" s="4" t="s">
        <v>15</v>
      </c>
      <c r="G747" s="4">
        <v>59</v>
      </c>
      <c r="H747" s="4">
        <v>73</v>
      </c>
      <c r="I747" s="4">
        <v>72</v>
      </c>
      <c r="J747" t="str">
        <f t="shared" si="33"/>
        <v>FALSE</v>
      </c>
      <c r="K747" t="str">
        <f t="shared" si="34"/>
        <v>B</v>
      </c>
      <c r="L747" t="str">
        <f t="shared" si="35"/>
        <v>In Progress</v>
      </c>
    </row>
    <row r="748" spans="2:12" x14ac:dyDescent="0.3">
      <c r="B748" s="3" t="s">
        <v>17</v>
      </c>
      <c r="C748" s="4" t="s">
        <v>9</v>
      </c>
      <c r="D748" s="4" t="s">
        <v>14</v>
      </c>
      <c r="E748" s="4" t="s">
        <v>20</v>
      </c>
      <c r="F748" s="4" t="s">
        <v>12</v>
      </c>
      <c r="G748" s="4">
        <v>55</v>
      </c>
      <c r="H748" s="4">
        <v>55</v>
      </c>
      <c r="I748" s="4">
        <v>47</v>
      </c>
      <c r="J748" t="str">
        <f t="shared" si="33"/>
        <v>FALSE</v>
      </c>
      <c r="K748" t="str">
        <f t="shared" si="34"/>
        <v>B</v>
      </c>
      <c r="L748" t="str">
        <f t="shared" si="35"/>
        <v>In Progress</v>
      </c>
    </row>
    <row r="749" spans="2:12" x14ac:dyDescent="0.3">
      <c r="B749" s="3" t="s">
        <v>17</v>
      </c>
      <c r="C749" s="4" t="s">
        <v>21</v>
      </c>
      <c r="D749" s="4" t="s">
        <v>19</v>
      </c>
      <c r="E749" s="4" t="s">
        <v>11</v>
      </c>
      <c r="F749" s="4" t="s">
        <v>12</v>
      </c>
      <c r="G749" s="4">
        <v>72</v>
      </c>
      <c r="H749" s="4">
        <v>79</v>
      </c>
      <c r="I749" s="4">
        <v>74</v>
      </c>
      <c r="J749" t="str">
        <f t="shared" si="33"/>
        <v>FALSE</v>
      </c>
      <c r="K749" t="str">
        <f t="shared" si="34"/>
        <v>B</v>
      </c>
      <c r="L749" t="str">
        <f t="shared" si="35"/>
        <v>In Progress</v>
      </c>
    </row>
    <row r="750" spans="2:12" x14ac:dyDescent="0.3">
      <c r="B750" s="3" t="s">
        <v>17</v>
      </c>
      <c r="C750" s="4" t="s">
        <v>21</v>
      </c>
      <c r="D750" s="4" t="s">
        <v>22</v>
      </c>
      <c r="E750" s="4" t="s">
        <v>11</v>
      </c>
      <c r="F750" s="4" t="s">
        <v>12</v>
      </c>
      <c r="G750" s="4">
        <v>69</v>
      </c>
      <c r="H750" s="4">
        <v>75</v>
      </c>
      <c r="I750" s="4">
        <v>71</v>
      </c>
      <c r="J750" t="str">
        <f t="shared" si="33"/>
        <v>FALSE</v>
      </c>
      <c r="K750" t="str">
        <f t="shared" si="34"/>
        <v>B</v>
      </c>
      <c r="L750" t="str">
        <f t="shared" si="35"/>
        <v>In Progress</v>
      </c>
    </row>
    <row r="751" spans="2:12" x14ac:dyDescent="0.3">
      <c r="B751" s="3" t="s">
        <v>17</v>
      </c>
      <c r="C751" s="4" t="s">
        <v>13</v>
      </c>
      <c r="D751" s="4" t="s">
        <v>14</v>
      </c>
      <c r="E751" s="4" t="s">
        <v>11</v>
      </c>
      <c r="F751" s="4" t="s">
        <v>12</v>
      </c>
      <c r="G751" s="4">
        <v>69</v>
      </c>
      <c r="H751" s="4">
        <v>64</v>
      </c>
      <c r="I751" s="4">
        <v>68</v>
      </c>
      <c r="J751" t="str">
        <f t="shared" si="33"/>
        <v>FALSE</v>
      </c>
      <c r="K751" t="str">
        <f t="shared" si="34"/>
        <v>B</v>
      </c>
      <c r="L751" t="str">
        <f t="shared" si="35"/>
        <v>In Progress</v>
      </c>
    </row>
    <row r="752" spans="2:12" x14ac:dyDescent="0.3">
      <c r="B752" s="3" t="s">
        <v>8</v>
      </c>
      <c r="C752" s="4" t="s">
        <v>13</v>
      </c>
      <c r="D752" s="4" t="s">
        <v>10</v>
      </c>
      <c r="E752" s="4" t="s">
        <v>20</v>
      </c>
      <c r="F752" s="4" t="s">
        <v>12</v>
      </c>
      <c r="G752" s="4">
        <v>50</v>
      </c>
      <c r="H752" s="4">
        <v>60</v>
      </c>
      <c r="I752" s="4">
        <v>59</v>
      </c>
      <c r="J752" t="str">
        <f t="shared" si="33"/>
        <v>FALSE</v>
      </c>
      <c r="K752" t="str">
        <f t="shared" si="34"/>
        <v>B</v>
      </c>
      <c r="L752" t="str">
        <f t="shared" si="35"/>
        <v>In Progress</v>
      </c>
    </row>
    <row r="753" spans="2:12" x14ac:dyDescent="0.3">
      <c r="B753" s="3" t="s">
        <v>17</v>
      </c>
      <c r="C753" s="4" t="s">
        <v>9</v>
      </c>
      <c r="D753" s="4" t="s">
        <v>14</v>
      </c>
      <c r="E753" s="4" t="s">
        <v>11</v>
      </c>
      <c r="F753" s="4" t="s">
        <v>15</v>
      </c>
      <c r="G753" s="4">
        <v>87</v>
      </c>
      <c r="H753" s="4">
        <v>84</v>
      </c>
      <c r="I753" s="4">
        <v>86</v>
      </c>
      <c r="J753" t="str">
        <f t="shared" si="33"/>
        <v>FALSE</v>
      </c>
      <c r="K753" t="str">
        <f t="shared" si="34"/>
        <v>A</v>
      </c>
      <c r="L753" t="str">
        <f t="shared" si="35"/>
        <v>In Progress</v>
      </c>
    </row>
    <row r="754" spans="2:12" x14ac:dyDescent="0.3">
      <c r="B754" s="3" t="s">
        <v>17</v>
      </c>
      <c r="C754" s="4" t="s">
        <v>21</v>
      </c>
      <c r="D754" s="4" t="s">
        <v>23</v>
      </c>
      <c r="E754" s="4" t="s">
        <v>11</v>
      </c>
      <c r="F754" s="4" t="s">
        <v>15</v>
      </c>
      <c r="G754" s="4">
        <v>71</v>
      </c>
      <c r="H754" s="4">
        <v>69</v>
      </c>
      <c r="I754" s="4">
        <v>68</v>
      </c>
      <c r="J754" t="str">
        <f t="shared" si="33"/>
        <v>FALSE</v>
      </c>
      <c r="K754" t="str">
        <f t="shared" si="34"/>
        <v>B</v>
      </c>
      <c r="L754" t="str">
        <f t="shared" si="35"/>
        <v>In Progress</v>
      </c>
    </row>
    <row r="755" spans="2:12" x14ac:dyDescent="0.3">
      <c r="B755" s="3" t="s">
        <v>17</v>
      </c>
      <c r="C755" s="4" t="s">
        <v>29</v>
      </c>
      <c r="D755" s="4" t="s">
        <v>14</v>
      </c>
      <c r="E755" s="4" t="s">
        <v>11</v>
      </c>
      <c r="F755" s="4" t="s">
        <v>12</v>
      </c>
      <c r="G755" s="4">
        <v>68</v>
      </c>
      <c r="H755" s="4">
        <v>72</v>
      </c>
      <c r="I755" s="4">
        <v>65</v>
      </c>
      <c r="J755" t="str">
        <f t="shared" si="33"/>
        <v>FALSE</v>
      </c>
      <c r="K755" t="str">
        <f t="shared" si="34"/>
        <v>B</v>
      </c>
      <c r="L755" t="str">
        <f t="shared" si="35"/>
        <v>In Progress</v>
      </c>
    </row>
    <row r="756" spans="2:12" x14ac:dyDescent="0.3">
      <c r="B756" s="3" t="s">
        <v>17</v>
      </c>
      <c r="C756" s="4" t="s">
        <v>13</v>
      </c>
      <c r="D756" s="4" t="s">
        <v>16</v>
      </c>
      <c r="E756" s="4" t="s">
        <v>20</v>
      </c>
      <c r="F756" s="4" t="s">
        <v>15</v>
      </c>
      <c r="G756" s="4">
        <v>79</v>
      </c>
      <c r="H756" s="4">
        <v>77</v>
      </c>
      <c r="I756" s="4">
        <v>75</v>
      </c>
      <c r="J756" t="str">
        <f t="shared" si="33"/>
        <v>FALSE</v>
      </c>
      <c r="K756" t="str">
        <f t="shared" si="34"/>
        <v>B</v>
      </c>
      <c r="L756" t="str">
        <f t="shared" si="35"/>
        <v>In Progress</v>
      </c>
    </row>
    <row r="757" spans="2:12" x14ac:dyDescent="0.3">
      <c r="B757" s="3" t="s">
        <v>8</v>
      </c>
      <c r="C757" s="4" t="s">
        <v>13</v>
      </c>
      <c r="D757" s="4" t="s">
        <v>23</v>
      </c>
      <c r="E757" s="4" t="s">
        <v>11</v>
      </c>
      <c r="F757" s="4" t="s">
        <v>15</v>
      </c>
      <c r="G757" s="4">
        <v>77</v>
      </c>
      <c r="H757" s="4">
        <v>90</v>
      </c>
      <c r="I757" s="4">
        <v>85</v>
      </c>
      <c r="J757" t="str">
        <f t="shared" si="33"/>
        <v>FALSE</v>
      </c>
      <c r="K757" t="str">
        <f t="shared" si="34"/>
        <v>A</v>
      </c>
      <c r="L757" t="str">
        <f t="shared" si="35"/>
        <v>In Progress</v>
      </c>
    </row>
    <row r="758" spans="2:12" x14ac:dyDescent="0.3">
      <c r="B758" s="3" t="s">
        <v>17</v>
      </c>
      <c r="C758" s="4" t="s">
        <v>13</v>
      </c>
      <c r="D758" s="4" t="s">
        <v>19</v>
      </c>
      <c r="E758" s="4" t="s">
        <v>20</v>
      </c>
      <c r="F758" s="4" t="s">
        <v>12</v>
      </c>
      <c r="G758" s="4">
        <v>58</v>
      </c>
      <c r="H758" s="4">
        <v>55</v>
      </c>
      <c r="I758" s="4">
        <v>53</v>
      </c>
      <c r="J758" t="str">
        <f t="shared" si="33"/>
        <v>FALSE</v>
      </c>
      <c r="K758" t="str">
        <f t="shared" si="34"/>
        <v>B</v>
      </c>
      <c r="L758" t="str">
        <f t="shared" si="35"/>
        <v>In Progress</v>
      </c>
    </row>
    <row r="759" spans="2:12" x14ac:dyDescent="0.3">
      <c r="B759" s="3" t="s">
        <v>8</v>
      </c>
      <c r="C759" s="4" t="s">
        <v>29</v>
      </c>
      <c r="D759" s="4" t="s">
        <v>19</v>
      </c>
      <c r="E759" s="4" t="s">
        <v>11</v>
      </c>
      <c r="F759" s="4" t="s">
        <v>12</v>
      </c>
      <c r="G759" s="4">
        <v>84</v>
      </c>
      <c r="H759" s="4">
        <v>95</v>
      </c>
      <c r="I759" s="4">
        <v>92</v>
      </c>
      <c r="J759" t="str">
        <f t="shared" si="33"/>
        <v>FALSE</v>
      </c>
      <c r="K759" t="str">
        <f t="shared" si="34"/>
        <v>A</v>
      </c>
      <c r="L759" t="str">
        <f t="shared" si="35"/>
        <v>In Progress</v>
      </c>
    </row>
    <row r="760" spans="2:12" x14ac:dyDescent="0.3">
      <c r="B760" s="3" t="s">
        <v>17</v>
      </c>
      <c r="C760" s="4" t="s">
        <v>21</v>
      </c>
      <c r="D760" s="4" t="s">
        <v>14</v>
      </c>
      <c r="E760" s="4" t="s">
        <v>11</v>
      </c>
      <c r="F760" s="4" t="s">
        <v>12</v>
      </c>
      <c r="G760" s="4">
        <v>55</v>
      </c>
      <c r="H760" s="4">
        <v>58</v>
      </c>
      <c r="I760" s="4">
        <v>52</v>
      </c>
      <c r="J760" t="str">
        <f t="shared" si="33"/>
        <v>FALSE</v>
      </c>
      <c r="K760" t="str">
        <f t="shared" si="34"/>
        <v>B</v>
      </c>
      <c r="L760" t="str">
        <f t="shared" si="35"/>
        <v>In Progress</v>
      </c>
    </row>
    <row r="761" spans="2:12" x14ac:dyDescent="0.3">
      <c r="B761" s="3" t="s">
        <v>17</v>
      </c>
      <c r="C761" s="4" t="s">
        <v>29</v>
      </c>
      <c r="D761" s="4" t="s">
        <v>10</v>
      </c>
      <c r="E761" s="4" t="s">
        <v>20</v>
      </c>
      <c r="F761" s="4" t="s">
        <v>15</v>
      </c>
      <c r="G761" s="4">
        <v>70</v>
      </c>
      <c r="H761" s="4">
        <v>68</v>
      </c>
      <c r="I761" s="4">
        <v>72</v>
      </c>
      <c r="J761" t="str">
        <f t="shared" si="33"/>
        <v>FALSE</v>
      </c>
      <c r="K761" t="str">
        <f t="shared" si="34"/>
        <v>B</v>
      </c>
      <c r="L761" t="str">
        <f t="shared" si="35"/>
        <v>In Progress</v>
      </c>
    </row>
    <row r="762" spans="2:12" x14ac:dyDescent="0.3">
      <c r="B762" s="3" t="s">
        <v>8</v>
      </c>
      <c r="C762" s="4" t="s">
        <v>21</v>
      </c>
      <c r="D762" s="4" t="s">
        <v>14</v>
      </c>
      <c r="E762" s="4" t="s">
        <v>20</v>
      </c>
      <c r="F762" s="4" t="s">
        <v>15</v>
      </c>
      <c r="G762" s="4">
        <v>52</v>
      </c>
      <c r="H762" s="4">
        <v>59</v>
      </c>
      <c r="I762" s="4">
        <v>65</v>
      </c>
      <c r="J762" t="str">
        <f t="shared" si="33"/>
        <v>FALSE</v>
      </c>
      <c r="K762" t="str">
        <f t="shared" si="34"/>
        <v>B</v>
      </c>
      <c r="L762" t="str">
        <f t="shared" si="35"/>
        <v>In Progress</v>
      </c>
    </row>
    <row r="763" spans="2:12" x14ac:dyDescent="0.3">
      <c r="B763" s="3" t="s">
        <v>17</v>
      </c>
      <c r="C763" s="4" t="s">
        <v>9</v>
      </c>
      <c r="D763" s="4" t="s">
        <v>14</v>
      </c>
      <c r="E763" s="4" t="s">
        <v>11</v>
      </c>
      <c r="F763" s="4" t="s">
        <v>15</v>
      </c>
      <c r="G763" s="4">
        <v>69</v>
      </c>
      <c r="H763" s="4">
        <v>77</v>
      </c>
      <c r="I763" s="4">
        <v>77</v>
      </c>
      <c r="J763" t="str">
        <f t="shared" si="33"/>
        <v>FALSE</v>
      </c>
      <c r="K763" t="str">
        <f t="shared" si="34"/>
        <v>B</v>
      </c>
      <c r="L763" t="str">
        <f t="shared" si="35"/>
        <v>In Progress</v>
      </c>
    </row>
    <row r="764" spans="2:12" x14ac:dyDescent="0.3">
      <c r="B764" s="3" t="s">
        <v>8</v>
      </c>
      <c r="C764" s="4" t="s">
        <v>13</v>
      </c>
      <c r="D764" s="4" t="s">
        <v>22</v>
      </c>
      <c r="E764" s="4" t="s">
        <v>20</v>
      </c>
      <c r="F764" s="4" t="s">
        <v>12</v>
      </c>
      <c r="G764" s="4">
        <v>53</v>
      </c>
      <c r="H764" s="4">
        <v>72</v>
      </c>
      <c r="I764" s="4">
        <v>64</v>
      </c>
      <c r="J764" t="str">
        <f t="shared" si="33"/>
        <v>FALSE</v>
      </c>
      <c r="K764" t="str">
        <f t="shared" si="34"/>
        <v>B</v>
      </c>
      <c r="L764" t="str">
        <f t="shared" si="35"/>
        <v>In Progress</v>
      </c>
    </row>
    <row r="765" spans="2:12" x14ac:dyDescent="0.3">
      <c r="B765" s="3" t="s">
        <v>8</v>
      </c>
      <c r="C765" s="4" t="s">
        <v>21</v>
      </c>
      <c r="D765" s="4" t="s">
        <v>23</v>
      </c>
      <c r="E765" s="4" t="s">
        <v>11</v>
      </c>
      <c r="F765" s="4" t="s">
        <v>12</v>
      </c>
      <c r="G765" s="4">
        <v>48</v>
      </c>
      <c r="H765" s="4">
        <v>58</v>
      </c>
      <c r="I765" s="4">
        <v>54</v>
      </c>
      <c r="J765" t="str">
        <f t="shared" si="33"/>
        <v>FALSE</v>
      </c>
      <c r="K765" t="str">
        <f t="shared" si="34"/>
        <v>B</v>
      </c>
      <c r="L765" t="str">
        <f t="shared" si="35"/>
        <v>In Progress</v>
      </c>
    </row>
    <row r="766" spans="2:12" x14ac:dyDescent="0.3">
      <c r="B766" s="3" t="s">
        <v>17</v>
      </c>
      <c r="C766" s="4" t="s">
        <v>21</v>
      </c>
      <c r="D766" s="4" t="s">
        <v>23</v>
      </c>
      <c r="E766" s="4" t="s">
        <v>11</v>
      </c>
      <c r="F766" s="4" t="s">
        <v>15</v>
      </c>
      <c r="G766" s="4">
        <v>78</v>
      </c>
      <c r="H766" s="4">
        <v>81</v>
      </c>
      <c r="I766" s="4">
        <v>86</v>
      </c>
      <c r="J766" t="str">
        <f t="shared" si="33"/>
        <v>FALSE</v>
      </c>
      <c r="K766" t="str">
        <f t="shared" si="34"/>
        <v>A</v>
      </c>
      <c r="L766" t="str">
        <f t="shared" si="35"/>
        <v>In Progress</v>
      </c>
    </row>
    <row r="767" spans="2:12" x14ac:dyDescent="0.3">
      <c r="B767" s="3" t="s">
        <v>8</v>
      </c>
      <c r="C767" s="4" t="s">
        <v>9</v>
      </c>
      <c r="D767" s="4" t="s">
        <v>22</v>
      </c>
      <c r="E767" s="4" t="s">
        <v>11</v>
      </c>
      <c r="F767" s="4" t="s">
        <v>12</v>
      </c>
      <c r="G767" s="4">
        <v>62</v>
      </c>
      <c r="H767" s="4">
        <v>62</v>
      </c>
      <c r="I767" s="4">
        <v>63</v>
      </c>
      <c r="J767" t="str">
        <f t="shared" si="33"/>
        <v>FALSE</v>
      </c>
      <c r="K767" t="str">
        <f t="shared" si="34"/>
        <v>B</v>
      </c>
      <c r="L767" t="str">
        <f t="shared" si="35"/>
        <v>In Progress</v>
      </c>
    </row>
    <row r="768" spans="2:12" x14ac:dyDescent="0.3">
      <c r="B768" s="3" t="s">
        <v>17</v>
      </c>
      <c r="C768" s="4" t="s">
        <v>21</v>
      </c>
      <c r="D768" s="4" t="s">
        <v>14</v>
      </c>
      <c r="E768" s="4" t="s">
        <v>11</v>
      </c>
      <c r="F768" s="4" t="s">
        <v>12</v>
      </c>
      <c r="G768" s="4">
        <v>60</v>
      </c>
      <c r="H768" s="4">
        <v>63</v>
      </c>
      <c r="I768" s="4">
        <v>59</v>
      </c>
      <c r="J768" t="str">
        <f t="shared" si="33"/>
        <v>FALSE</v>
      </c>
      <c r="K768" t="str">
        <f t="shared" si="34"/>
        <v>B</v>
      </c>
      <c r="L768" t="str">
        <f t="shared" si="35"/>
        <v>In Progress</v>
      </c>
    </row>
    <row r="769" spans="2:12" x14ac:dyDescent="0.3">
      <c r="B769" s="3" t="s">
        <v>8</v>
      </c>
      <c r="C769" s="4" t="s">
        <v>9</v>
      </c>
      <c r="D769" s="4" t="s">
        <v>22</v>
      </c>
      <c r="E769" s="4" t="s">
        <v>11</v>
      </c>
      <c r="F769" s="4" t="s">
        <v>12</v>
      </c>
      <c r="G769" s="4">
        <v>74</v>
      </c>
      <c r="H769" s="4">
        <v>72</v>
      </c>
      <c r="I769" s="4">
        <v>72</v>
      </c>
      <c r="J769" t="str">
        <f t="shared" si="33"/>
        <v>FALSE</v>
      </c>
      <c r="K769" t="str">
        <f t="shared" si="34"/>
        <v>B</v>
      </c>
      <c r="L769" t="str">
        <f t="shared" si="35"/>
        <v>In Progress</v>
      </c>
    </row>
    <row r="770" spans="2:12" x14ac:dyDescent="0.3">
      <c r="B770" s="3" t="s">
        <v>8</v>
      </c>
      <c r="C770" s="4" t="s">
        <v>13</v>
      </c>
      <c r="D770" s="4" t="s">
        <v>22</v>
      </c>
      <c r="E770" s="4" t="s">
        <v>11</v>
      </c>
      <c r="F770" s="4" t="s">
        <v>15</v>
      </c>
      <c r="G770" s="4">
        <v>58</v>
      </c>
      <c r="H770" s="4">
        <v>75</v>
      </c>
      <c r="I770" s="4">
        <v>77</v>
      </c>
      <c r="J770" t="str">
        <f t="shared" si="33"/>
        <v>FALSE</v>
      </c>
      <c r="K770" t="str">
        <f t="shared" si="34"/>
        <v>B</v>
      </c>
      <c r="L770" t="str">
        <f t="shared" si="35"/>
        <v>In Progress</v>
      </c>
    </row>
    <row r="771" spans="2:12" x14ac:dyDescent="0.3">
      <c r="B771" s="3" t="s">
        <v>17</v>
      </c>
      <c r="C771" s="4" t="s">
        <v>9</v>
      </c>
      <c r="D771" s="4" t="s">
        <v>22</v>
      </c>
      <c r="E771" s="4" t="s">
        <v>11</v>
      </c>
      <c r="F771" s="4" t="s">
        <v>15</v>
      </c>
      <c r="G771" s="4">
        <v>76</v>
      </c>
      <c r="H771" s="4">
        <v>62</v>
      </c>
      <c r="I771" s="4">
        <v>60</v>
      </c>
      <c r="J771" t="str">
        <f t="shared" si="33"/>
        <v>FALSE</v>
      </c>
      <c r="K771" t="str">
        <f t="shared" si="34"/>
        <v>B</v>
      </c>
      <c r="L771" t="str">
        <f t="shared" si="35"/>
        <v>In Progress</v>
      </c>
    </row>
    <row r="772" spans="2:12" x14ac:dyDescent="0.3">
      <c r="B772" s="3" t="s">
        <v>8</v>
      </c>
      <c r="C772" s="4" t="s">
        <v>21</v>
      </c>
      <c r="D772" s="4" t="s">
        <v>23</v>
      </c>
      <c r="E772" s="4" t="s">
        <v>11</v>
      </c>
      <c r="F772" s="4" t="s">
        <v>12</v>
      </c>
      <c r="G772" s="4">
        <v>68</v>
      </c>
      <c r="H772" s="4">
        <v>71</v>
      </c>
      <c r="I772" s="4">
        <v>75</v>
      </c>
      <c r="J772" t="str">
        <f t="shared" si="33"/>
        <v>FALSE</v>
      </c>
      <c r="K772" t="str">
        <f t="shared" si="34"/>
        <v>B</v>
      </c>
      <c r="L772" t="str">
        <f t="shared" si="35"/>
        <v>In Progress</v>
      </c>
    </row>
    <row r="773" spans="2:12" x14ac:dyDescent="0.3">
      <c r="B773" s="3" t="s">
        <v>17</v>
      </c>
      <c r="C773" s="4" t="s">
        <v>18</v>
      </c>
      <c r="D773" s="4" t="s">
        <v>14</v>
      </c>
      <c r="E773" s="4" t="s">
        <v>20</v>
      </c>
      <c r="F773" s="4" t="s">
        <v>12</v>
      </c>
      <c r="G773" s="4">
        <v>58</v>
      </c>
      <c r="H773" s="4">
        <v>60</v>
      </c>
      <c r="I773" s="4">
        <v>57</v>
      </c>
      <c r="J773" t="str">
        <f t="shared" ref="J773:J836" si="36">IF(OR((G773&lt;35),(H773&lt;35),(I773&lt;35)),"TRUE","FALSE")</f>
        <v>FALSE</v>
      </c>
      <c r="K773" t="str">
        <f t="shared" ref="K773:K836" si="37">IF(AND(G773&gt;75,H773&gt;75,I773&gt;75),"A",IF(J773="TRUE","C","B"))</f>
        <v>B</v>
      </c>
      <c r="L773" t="str">
        <f t="shared" ref="L773:L836" si="38">IF(AND(F773="none",J773="TRUE"),"Repeat Course", "In Progress")</f>
        <v>In Progress</v>
      </c>
    </row>
    <row r="774" spans="2:12" x14ac:dyDescent="0.3">
      <c r="B774" s="3" t="s">
        <v>17</v>
      </c>
      <c r="C774" s="4" t="s">
        <v>9</v>
      </c>
      <c r="D774" s="4" t="s">
        <v>22</v>
      </c>
      <c r="E774" s="4" t="s">
        <v>11</v>
      </c>
      <c r="F774" s="4" t="s">
        <v>12</v>
      </c>
      <c r="G774" s="4">
        <v>52</v>
      </c>
      <c r="H774" s="4">
        <v>48</v>
      </c>
      <c r="I774" s="4">
        <v>49</v>
      </c>
      <c r="J774" t="str">
        <f t="shared" si="36"/>
        <v>FALSE</v>
      </c>
      <c r="K774" t="str">
        <f t="shared" si="37"/>
        <v>B</v>
      </c>
      <c r="L774" t="str">
        <f t="shared" si="38"/>
        <v>In Progress</v>
      </c>
    </row>
    <row r="775" spans="2:12" x14ac:dyDescent="0.3">
      <c r="B775" s="3" t="s">
        <v>17</v>
      </c>
      <c r="C775" s="4" t="s">
        <v>21</v>
      </c>
      <c r="D775" s="4" t="s">
        <v>10</v>
      </c>
      <c r="E775" s="4" t="s">
        <v>11</v>
      </c>
      <c r="F775" s="4" t="s">
        <v>12</v>
      </c>
      <c r="G775" s="4">
        <v>75</v>
      </c>
      <c r="H775" s="4">
        <v>73</v>
      </c>
      <c r="I775" s="4">
        <v>74</v>
      </c>
      <c r="J775" t="str">
        <f t="shared" si="36"/>
        <v>FALSE</v>
      </c>
      <c r="K775" t="str">
        <f t="shared" si="37"/>
        <v>B</v>
      </c>
      <c r="L775" t="str">
        <f t="shared" si="38"/>
        <v>In Progress</v>
      </c>
    </row>
    <row r="776" spans="2:12" x14ac:dyDescent="0.3">
      <c r="B776" s="3" t="s">
        <v>8</v>
      </c>
      <c r="C776" s="4" t="s">
        <v>9</v>
      </c>
      <c r="D776" s="4" t="s">
        <v>23</v>
      </c>
      <c r="E776" s="4" t="s">
        <v>20</v>
      </c>
      <c r="F776" s="4" t="s">
        <v>15</v>
      </c>
      <c r="G776" s="4">
        <v>52</v>
      </c>
      <c r="H776" s="4">
        <v>67</v>
      </c>
      <c r="I776" s="4">
        <v>72</v>
      </c>
      <c r="J776" t="str">
        <f t="shared" si="36"/>
        <v>FALSE</v>
      </c>
      <c r="K776" t="str">
        <f t="shared" si="37"/>
        <v>B</v>
      </c>
      <c r="L776" t="str">
        <f t="shared" si="38"/>
        <v>In Progress</v>
      </c>
    </row>
    <row r="777" spans="2:12" x14ac:dyDescent="0.3">
      <c r="B777" s="3" t="s">
        <v>8</v>
      </c>
      <c r="C777" s="4" t="s">
        <v>13</v>
      </c>
      <c r="D777" s="4" t="s">
        <v>10</v>
      </c>
      <c r="E777" s="4" t="s">
        <v>20</v>
      </c>
      <c r="F777" s="4" t="s">
        <v>12</v>
      </c>
      <c r="G777" s="4">
        <v>62</v>
      </c>
      <c r="H777" s="4">
        <v>78</v>
      </c>
      <c r="I777" s="4">
        <v>79</v>
      </c>
      <c r="J777" t="str">
        <f t="shared" si="36"/>
        <v>FALSE</v>
      </c>
      <c r="K777" t="str">
        <f t="shared" si="37"/>
        <v>B</v>
      </c>
      <c r="L777" t="str">
        <f t="shared" si="38"/>
        <v>In Progress</v>
      </c>
    </row>
    <row r="778" spans="2:12" x14ac:dyDescent="0.3">
      <c r="B778" s="3" t="s">
        <v>17</v>
      </c>
      <c r="C778" s="4" t="s">
        <v>9</v>
      </c>
      <c r="D778" s="4" t="s">
        <v>14</v>
      </c>
      <c r="E778" s="4" t="s">
        <v>11</v>
      </c>
      <c r="F778" s="4" t="s">
        <v>12</v>
      </c>
      <c r="G778" s="4">
        <v>66</v>
      </c>
      <c r="H778" s="4">
        <v>65</v>
      </c>
      <c r="I778" s="4">
        <v>60</v>
      </c>
      <c r="J778" t="str">
        <f t="shared" si="36"/>
        <v>FALSE</v>
      </c>
      <c r="K778" t="str">
        <f t="shared" si="37"/>
        <v>B</v>
      </c>
      <c r="L778" t="str">
        <f t="shared" si="38"/>
        <v>In Progress</v>
      </c>
    </row>
    <row r="779" spans="2:12" x14ac:dyDescent="0.3">
      <c r="B779" s="3" t="s">
        <v>8</v>
      </c>
      <c r="C779" s="4" t="s">
        <v>9</v>
      </c>
      <c r="D779" s="4" t="s">
        <v>23</v>
      </c>
      <c r="E779" s="4" t="s">
        <v>20</v>
      </c>
      <c r="F779" s="4" t="s">
        <v>12</v>
      </c>
      <c r="G779" s="4">
        <v>49</v>
      </c>
      <c r="H779" s="4">
        <v>58</v>
      </c>
      <c r="I779" s="4">
        <v>55</v>
      </c>
      <c r="J779" t="str">
        <f t="shared" si="36"/>
        <v>FALSE</v>
      </c>
      <c r="K779" t="str">
        <f t="shared" si="37"/>
        <v>B</v>
      </c>
      <c r="L779" t="str">
        <f t="shared" si="38"/>
        <v>In Progress</v>
      </c>
    </row>
    <row r="780" spans="2:12" x14ac:dyDescent="0.3">
      <c r="B780" s="3" t="s">
        <v>8</v>
      </c>
      <c r="C780" s="4" t="s">
        <v>9</v>
      </c>
      <c r="D780" s="4" t="s">
        <v>22</v>
      </c>
      <c r="E780" s="4" t="s">
        <v>11</v>
      </c>
      <c r="F780" s="4" t="s">
        <v>12</v>
      </c>
      <c r="G780" s="4">
        <v>66</v>
      </c>
      <c r="H780" s="4">
        <v>72</v>
      </c>
      <c r="I780" s="4">
        <v>70</v>
      </c>
      <c r="J780" t="str">
        <f t="shared" si="36"/>
        <v>FALSE</v>
      </c>
      <c r="K780" t="str">
        <f t="shared" si="37"/>
        <v>B</v>
      </c>
      <c r="L780" t="str">
        <f t="shared" si="38"/>
        <v>In Progress</v>
      </c>
    </row>
    <row r="781" spans="2:12" x14ac:dyDescent="0.3">
      <c r="B781" s="3" t="s">
        <v>8</v>
      </c>
      <c r="C781" s="4" t="s">
        <v>13</v>
      </c>
      <c r="D781" s="4" t="s">
        <v>14</v>
      </c>
      <c r="E781" s="4" t="s">
        <v>20</v>
      </c>
      <c r="F781" s="4" t="s">
        <v>12</v>
      </c>
      <c r="G781" s="4">
        <v>35</v>
      </c>
      <c r="H781" s="4">
        <v>44</v>
      </c>
      <c r="I781" s="4">
        <v>43</v>
      </c>
      <c r="J781" t="str">
        <f t="shared" si="36"/>
        <v>FALSE</v>
      </c>
      <c r="K781" t="str">
        <f t="shared" si="37"/>
        <v>B</v>
      </c>
      <c r="L781" t="str">
        <f t="shared" si="38"/>
        <v>In Progress</v>
      </c>
    </row>
    <row r="782" spans="2:12" x14ac:dyDescent="0.3">
      <c r="B782" s="3" t="s">
        <v>8</v>
      </c>
      <c r="C782" s="4" t="s">
        <v>18</v>
      </c>
      <c r="D782" s="4" t="s">
        <v>14</v>
      </c>
      <c r="E782" s="4" t="s">
        <v>11</v>
      </c>
      <c r="F782" s="4" t="s">
        <v>15</v>
      </c>
      <c r="G782" s="4">
        <v>72</v>
      </c>
      <c r="H782" s="4">
        <v>79</v>
      </c>
      <c r="I782" s="4">
        <v>82</v>
      </c>
      <c r="J782" t="str">
        <f t="shared" si="36"/>
        <v>FALSE</v>
      </c>
      <c r="K782" t="str">
        <f t="shared" si="37"/>
        <v>B</v>
      </c>
      <c r="L782" t="str">
        <f t="shared" si="38"/>
        <v>In Progress</v>
      </c>
    </row>
    <row r="783" spans="2:12" x14ac:dyDescent="0.3">
      <c r="B783" s="3" t="s">
        <v>17</v>
      </c>
      <c r="C783" s="4" t="s">
        <v>29</v>
      </c>
      <c r="D783" s="4" t="s">
        <v>19</v>
      </c>
      <c r="E783" s="4" t="s">
        <v>11</v>
      </c>
      <c r="F783" s="4" t="s">
        <v>15</v>
      </c>
      <c r="G783" s="4">
        <v>94</v>
      </c>
      <c r="H783" s="4">
        <v>85</v>
      </c>
      <c r="I783" s="4">
        <v>82</v>
      </c>
      <c r="J783" t="str">
        <f t="shared" si="36"/>
        <v>FALSE</v>
      </c>
      <c r="K783" t="str">
        <f t="shared" si="37"/>
        <v>A</v>
      </c>
      <c r="L783" t="str">
        <f t="shared" si="38"/>
        <v>In Progress</v>
      </c>
    </row>
    <row r="784" spans="2:12" x14ac:dyDescent="0.3">
      <c r="B784" s="3" t="s">
        <v>8</v>
      </c>
      <c r="C784" s="4" t="s">
        <v>21</v>
      </c>
      <c r="D784" s="4" t="s">
        <v>19</v>
      </c>
      <c r="E784" s="4" t="s">
        <v>20</v>
      </c>
      <c r="F784" s="4" t="s">
        <v>12</v>
      </c>
      <c r="G784" s="4">
        <v>46</v>
      </c>
      <c r="H784" s="4">
        <v>56</v>
      </c>
      <c r="I784" s="4">
        <v>57</v>
      </c>
      <c r="J784" t="str">
        <f t="shared" si="36"/>
        <v>FALSE</v>
      </c>
      <c r="K784" t="str">
        <f t="shared" si="37"/>
        <v>B</v>
      </c>
      <c r="L784" t="str">
        <f t="shared" si="38"/>
        <v>In Progress</v>
      </c>
    </row>
    <row r="785" spans="2:12" x14ac:dyDescent="0.3">
      <c r="B785" s="3" t="s">
        <v>8</v>
      </c>
      <c r="C785" s="4" t="s">
        <v>9</v>
      </c>
      <c r="D785" s="4" t="s">
        <v>16</v>
      </c>
      <c r="E785" s="4" t="s">
        <v>11</v>
      </c>
      <c r="F785" s="4" t="s">
        <v>12</v>
      </c>
      <c r="G785" s="4">
        <v>77</v>
      </c>
      <c r="H785" s="4">
        <v>90</v>
      </c>
      <c r="I785" s="4">
        <v>84</v>
      </c>
      <c r="J785" t="str">
        <f t="shared" si="36"/>
        <v>FALSE</v>
      </c>
      <c r="K785" t="str">
        <f t="shared" si="37"/>
        <v>A</v>
      </c>
      <c r="L785" t="str">
        <f t="shared" si="38"/>
        <v>In Progress</v>
      </c>
    </row>
    <row r="786" spans="2:12" x14ac:dyDescent="0.3">
      <c r="B786" s="3" t="s">
        <v>8</v>
      </c>
      <c r="C786" s="4" t="s">
        <v>9</v>
      </c>
      <c r="D786" s="4" t="s">
        <v>22</v>
      </c>
      <c r="E786" s="4" t="s">
        <v>20</v>
      </c>
      <c r="F786" s="4" t="s">
        <v>15</v>
      </c>
      <c r="G786" s="4">
        <v>76</v>
      </c>
      <c r="H786" s="4">
        <v>85</v>
      </c>
      <c r="I786" s="4">
        <v>82</v>
      </c>
      <c r="J786" t="str">
        <f t="shared" si="36"/>
        <v>FALSE</v>
      </c>
      <c r="K786" t="str">
        <f t="shared" si="37"/>
        <v>A</v>
      </c>
      <c r="L786" t="str">
        <f t="shared" si="38"/>
        <v>In Progress</v>
      </c>
    </row>
    <row r="787" spans="2:12" x14ac:dyDescent="0.3">
      <c r="B787" s="3" t="s">
        <v>8</v>
      </c>
      <c r="C787" s="4" t="s">
        <v>13</v>
      </c>
      <c r="D787" s="4" t="s">
        <v>19</v>
      </c>
      <c r="E787" s="4" t="s">
        <v>11</v>
      </c>
      <c r="F787" s="4" t="s">
        <v>15</v>
      </c>
      <c r="G787" s="4">
        <v>52</v>
      </c>
      <c r="H787" s="4">
        <v>59</v>
      </c>
      <c r="I787" s="4">
        <v>62</v>
      </c>
      <c r="J787" t="str">
        <f t="shared" si="36"/>
        <v>FALSE</v>
      </c>
      <c r="K787" t="str">
        <f t="shared" si="37"/>
        <v>B</v>
      </c>
      <c r="L787" t="str">
        <f t="shared" si="38"/>
        <v>In Progress</v>
      </c>
    </row>
    <row r="788" spans="2:12" x14ac:dyDescent="0.3">
      <c r="B788" s="3" t="s">
        <v>17</v>
      </c>
      <c r="C788" s="4" t="s">
        <v>13</v>
      </c>
      <c r="D788" s="4" t="s">
        <v>10</v>
      </c>
      <c r="E788" s="4" t="s">
        <v>11</v>
      </c>
      <c r="F788" s="4" t="s">
        <v>15</v>
      </c>
      <c r="G788" s="4">
        <v>91</v>
      </c>
      <c r="H788" s="4">
        <v>81</v>
      </c>
      <c r="I788" s="4">
        <v>79</v>
      </c>
      <c r="J788" t="str">
        <f t="shared" si="36"/>
        <v>FALSE</v>
      </c>
      <c r="K788" t="str">
        <f t="shared" si="37"/>
        <v>A</v>
      </c>
      <c r="L788" t="str">
        <f t="shared" si="38"/>
        <v>In Progress</v>
      </c>
    </row>
    <row r="789" spans="2:12" x14ac:dyDescent="0.3">
      <c r="B789" s="3" t="s">
        <v>8</v>
      </c>
      <c r="C789" s="4" t="s">
        <v>9</v>
      </c>
      <c r="D789" s="4" t="s">
        <v>23</v>
      </c>
      <c r="E789" s="4" t="s">
        <v>11</v>
      </c>
      <c r="F789" s="4" t="s">
        <v>15</v>
      </c>
      <c r="G789" s="4">
        <v>32</v>
      </c>
      <c r="H789" s="4">
        <v>51</v>
      </c>
      <c r="I789" s="4">
        <v>44</v>
      </c>
      <c r="J789" t="str">
        <f t="shared" si="36"/>
        <v>TRUE</v>
      </c>
      <c r="K789" t="str">
        <f t="shared" si="37"/>
        <v>C</v>
      </c>
      <c r="L789" t="str">
        <f t="shared" si="38"/>
        <v>In Progress</v>
      </c>
    </row>
    <row r="790" spans="2:12" x14ac:dyDescent="0.3">
      <c r="B790" s="3" t="s">
        <v>8</v>
      </c>
      <c r="C790" s="4" t="s">
        <v>29</v>
      </c>
      <c r="D790" s="4" t="s">
        <v>23</v>
      </c>
      <c r="E790" s="4" t="s">
        <v>20</v>
      </c>
      <c r="F790" s="4" t="s">
        <v>12</v>
      </c>
      <c r="G790" s="4">
        <v>72</v>
      </c>
      <c r="H790" s="4">
        <v>79</v>
      </c>
      <c r="I790" s="4">
        <v>77</v>
      </c>
      <c r="J790" t="str">
        <f t="shared" si="36"/>
        <v>FALSE</v>
      </c>
      <c r="K790" t="str">
        <f t="shared" si="37"/>
        <v>B</v>
      </c>
      <c r="L790" t="str">
        <f t="shared" si="38"/>
        <v>In Progress</v>
      </c>
    </row>
    <row r="791" spans="2:12" x14ac:dyDescent="0.3">
      <c r="B791" s="3" t="s">
        <v>8</v>
      </c>
      <c r="C791" s="4" t="s">
        <v>9</v>
      </c>
      <c r="D791" s="4" t="s">
        <v>14</v>
      </c>
      <c r="E791" s="4" t="s">
        <v>11</v>
      </c>
      <c r="F791" s="4" t="s">
        <v>12</v>
      </c>
      <c r="G791" s="4">
        <v>19</v>
      </c>
      <c r="H791" s="4">
        <v>38</v>
      </c>
      <c r="I791" s="4">
        <v>32</v>
      </c>
      <c r="J791" t="str">
        <f t="shared" si="36"/>
        <v>TRUE</v>
      </c>
      <c r="K791" t="str">
        <f t="shared" si="37"/>
        <v>C</v>
      </c>
      <c r="L791" t="str">
        <f t="shared" si="38"/>
        <v>Repeat Course</v>
      </c>
    </row>
    <row r="792" spans="2:12" x14ac:dyDescent="0.3">
      <c r="B792" s="3" t="s">
        <v>17</v>
      </c>
      <c r="C792" s="4" t="s">
        <v>13</v>
      </c>
      <c r="D792" s="4" t="s">
        <v>19</v>
      </c>
      <c r="E792" s="4" t="s">
        <v>20</v>
      </c>
      <c r="F792" s="4" t="s">
        <v>12</v>
      </c>
      <c r="G792" s="4">
        <v>68</v>
      </c>
      <c r="H792" s="4">
        <v>65</v>
      </c>
      <c r="I792" s="4">
        <v>61</v>
      </c>
      <c r="J792" t="str">
        <f t="shared" si="36"/>
        <v>FALSE</v>
      </c>
      <c r="K792" t="str">
        <f t="shared" si="37"/>
        <v>B</v>
      </c>
      <c r="L792" t="str">
        <f t="shared" si="38"/>
        <v>In Progress</v>
      </c>
    </row>
    <row r="793" spans="2:12" x14ac:dyDescent="0.3">
      <c r="B793" s="3" t="s">
        <v>8</v>
      </c>
      <c r="C793" s="4" t="s">
        <v>13</v>
      </c>
      <c r="D793" s="4" t="s">
        <v>16</v>
      </c>
      <c r="E793" s="4" t="s">
        <v>20</v>
      </c>
      <c r="F793" s="4" t="s">
        <v>12</v>
      </c>
      <c r="G793" s="4">
        <v>52</v>
      </c>
      <c r="H793" s="4">
        <v>65</v>
      </c>
      <c r="I793" s="4">
        <v>61</v>
      </c>
      <c r="J793" t="str">
        <f t="shared" si="36"/>
        <v>FALSE</v>
      </c>
      <c r="K793" t="str">
        <f t="shared" si="37"/>
        <v>B</v>
      </c>
      <c r="L793" t="str">
        <f t="shared" si="38"/>
        <v>In Progress</v>
      </c>
    </row>
    <row r="794" spans="2:12" x14ac:dyDescent="0.3">
      <c r="B794" s="3" t="s">
        <v>8</v>
      </c>
      <c r="C794" s="4" t="s">
        <v>9</v>
      </c>
      <c r="D794" s="4" t="s">
        <v>22</v>
      </c>
      <c r="E794" s="4" t="s">
        <v>11</v>
      </c>
      <c r="F794" s="4" t="s">
        <v>12</v>
      </c>
      <c r="G794" s="4">
        <v>48</v>
      </c>
      <c r="H794" s="4">
        <v>62</v>
      </c>
      <c r="I794" s="4">
        <v>60</v>
      </c>
      <c r="J794" t="str">
        <f t="shared" si="36"/>
        <v>FALSE</v>
      </c>
      <c r="K794" t="str">
        <f t="shared" si="37"/>
        <v>B</v>
      </c>
      <c r="L794" t="str">
        <f t="shared" si="38"/>
        <v>In Progress</v>
      </c>
    </row>
    <row r="795" spans="2:12" x14ac:dyDescent="0.3">
      <c r="B795" s="3" t="s">
        <v>8</v>
      </c>
      <c r="C795" s="4" t="s">
        <v>21</v>
      </c>
      <c r="D795" s="4" t="s">
        <v>14</v>
      </c>
      <c r="E795" s="4" t="s">
        <v>20</v>
      </c>
      <c r="F795" s="4" t="s">
        <v>12</v>
      </c>
      <c r="G795" s="4">
        <v>60</v>
      </c>
      <c r="H795" s="4">
        <v>66</v>
      </c>
      <c r="I795" s="4">
        <v>70</v>
      </c>
      <c r="J795" t="str">
        <f t="shared" si="36"/>
        <v>FALSE</v>
      </c>
      <c r="K795" t="str">
        <f t="shared" si="37"/>
        <v>B</v>
      </c>
      <c r="L795" t="str">
        <f t="shared" si="38"/>
        <v>In Progress</v>
      </c>
    </row>
    <row r="796" spans="2:12" x14ac:dyDescent="0.3">
      <c r="B796" s="3" t="s">
        <v>17</v>
      </c>
      <c r="C796" s="4" t="s">
        <v>21</v>
      </c>
      <c r="D796" s="4" t="s">
        <v>22</v>
      </c>
      <c r="E796" s="4" t="s">
        <v>20</v>
      </c>
      <c r="F796" s="4" t="s">
        <v>12</v>
      </c>
      <c r="G796" s="4">
        <v>66</v>
      </c>
      <c r="H796" s="4">
        <v>74</v>
      </c>
      <c r="I796" s="4">
        <v>69</v>
      </c>
      <c r="J796" t="str">
        <f t="shared" si="36"/>
        <v>FALSE</v>
      </c>
      <c r="K796" t="str">
        <f t="shared" si="37"/>
        <v>B</v>
      </c>
      <c r="L796" t="str">
        <f t="shared" si="38"/>
        <v>In Progress</v>
      </c>
    </row>
    <row r="797" spans="2:12" x14ac:dyDescent="0.3">
      <c r="B797" s="3" t="s">
        <v>17</v>
      </c>
      <c r="C797" s="4" t="s">
        <v>29</v>
      </c>
      <c r="D797" s="4" t="s">
        <v>23</v>
      </c>
      <c r="E797" s="4" t="s">
        <v>11</v>
      </c>
      <c r="F797" s="4" t="s">
        <v>15</v>
      </c>
      <c r="G797" s="4">
        <v>89</v>
      </c>
      <c r="H797" s="4">
        <v>84</v>
      </c>
      <c r="I797" s="4">
        <v>77</v>
      </c>
      <c r="J797" t="str">
        <f t="shared" si="36"/>
        <v>FALSE</v>
      </c>
      <c r="K797" t="str">
        <f t="shared" si="37"/>
        <v>A</v>
      </c>
      <c r="L797" t="str">
        <f t="shared" si="38"/>
        <v>In Progress</v>
      </c>
    </row>
    <row r="798" spans="2:12" x14ac:dyDescent="0.3">
      <c r="B798" s="3" t="s">
        <v>8</v>
      </c>
      <c r="C798" s="4" t="s">
        <v>9</v>
      </c>
      <c r="D798" s="4" t="s">
        <v>22</v>
      </c>
      <c r="E798" s="4" t="s">
        <v>11</v>
      </c>
      <c r="F798" s="4" t="s">
        <v>12</v>
      </c>
      <c r="G798" s="4">
        <v>42</v>
      </c>
      <c r="H798" s="4">
        <v>52</v>
      </c>
      <c r="I798" s="4">
        <v>51</v>
      </c>
      <c r="J798" t="str">
        <f t="shared" si="36"/>
        <v>FALSE</v>
      </c>
      <c r="K798" t="str">
        <f t="shared" si="37"/>
        <v>B</v>
      </c>
      <c r="L798" t="str">
        <f t="shared" si="38"/>
        <v>In Progress</v>
      </c>
    </row>
    <row r="799" spans="2:12" x14ac:dyDescent="0.3">
      <c r="B799" s="3" t="s">
        <v>8</v>
      </c>
      <c r="C799" s="4" t="s">
        <v>29</v>
      </c>
      <c r="D799" s="4" t="s">
        <v>19</v>
      </c>
      <c r="E799" s="4" t="s">
        <v>20</v>
      </c>
      <c r="F799" s="4" t="s">
        <v>15</v>
      </c>
      <c r="G799" s="4">
        <v>57</v>
      </c>
      <c r="H799" s="4">
        <v>68</v>
      </c>
      <c r="I799" s="4">
        <v>73</v>
      </c>
      <c r="J799" t="str">
        <f t="shared" si="36"/>
        <v>FALSE</v>
      </c>
      <c r="K799" t="str">
        <f t="shared" si="37"/>
        <v>B</v>
      </c>
      <c r="L799" t="str">
        <f t="shared" si="38"/>
        <v>In Progress</v>
      </c>
    </row>
    <row r="800" spans="2:12" x14ac:dyDescent="0.3">
      <c r="B800" s="3" t="s">
        <v>17</v>
      </c>
      <c r="C800" s="4" t="s">
        <v>21</v>
      </c>
      <c r="D800" s="4" t="s">
        <v>22</v>
      </c>
      <c r="E800" s="4" t="s">
        <v>11</v>
      </c>
      <c r="F800" s="4" t="s">
        <v>12</v>
      </c>
      <c r="G800" s="4">
        <v>70</v>
      </c>
      <c r="H800" s="4">
        <v>70</v>
      </c>
      <c r="I800" s="4">
        <v>70</v>
      </c>
      <c r="J800" t="str">
        <f t="shared" si="36"/>
        <v>FALSE</v>
      </c>
      <c r="K800" t="str">
        <f t="shared" si="37"/>
        <v>B</v>
      </c>
      <c r="L800" t="str">
        <f t="shared" si="38"/>
        <v>In Progress</v>
      </c>
    </row>
    <row r="801" spans="2:12" x14ac:dyDescent="0.3">
      <c r="B801" s="3" t="s">
        <v>8</v>
      </c>
      <c r="C801" s="4" t="s">
        <v>29</v>
      </c>
      <c r="D801" s="4" t="s">
        <v>19</v>
      </c>
      <c r="E801" s="4" t="s">
        <v>20</v>
      </c>
      <c r="F801" s="4" t="s">
        <v>12</v>
      </c>
      <c r="G801" s="4">
        <v>70</v>
      </c>
      <c r="H801" s="4">
        <v>84</v>
      </c>
      <c r="I801" s="4">
        <v>81</v>
      </c>
      <c r="J801" t="str">
        <f t="shared" si="36"/>
        <v>FALSE</v>
      </c>
      <c r="K801" t="str">
        <f t="shared" si="37"/>
        <v>B</v>
      </c>
      <c r="L801" t="str">
        <f t="shared" si="38"/>
        <v>In Progress</v>
      </c>
    </row>
    <row r="802" spans="2:12" x14ac:dyDescent="0.3">
      <c r="B802" s="3" t="s">
        <v>17</v>
      </c>
      <c r="C802" s="4" t="s">
        <v>29</v>
      </c>
      <c r="D802" s="4" t="s">
        <v>14</v>
      </c>
      <c r="E802" s="4" t="s">
        <v>11</v>
      </c>
      <c r="F802" s="4" t="s">
        <v>12</v>
      </c>
      <c r="G802" s="4">
        <v>69</v>
      </c>
      <c r="H802" s="4">
        <v>60</v>
      </c>
      <c r="I802" s="4">
        <v>54</v>
      </c>
      <c r="J802" t="str">
        <f t="shared" si="36"/>
        <v>FALSE</v>
      </c>
      <c r="K802" t="str">
        <f t="shared" si="37"/>
        <v>B</v>
      </c>
      <c r="L802" t="str">
        <f t="shared" si="38"/>
        <v>In Progress</v>
      </c>
    </row>
    <row r="803" spans="2:12" x14ac:dyDescent="0.3">
      <c r="B803" s="3" t="s">
        <v>8</v>
      </c>
      <c r="C803" s="4" t="s">
        <v>13</v>
      </c>
      <c r="D803" s="4" t="s">
        <v>19</v>
      </c>
      <c r="E803" s="4" t="s">
        <v>11</v>
      </c>
      <c r="F803" s="4" t="s">
        <v>12</v>
      </c>
      <c r="G803" s="4">
        <v>52</v>
      </c>
      <c r="H803" s="4">
        <v>55</v>
      </c>
      <c r="I803" s="4">
        <v>57</v>
      </c>
      <c r="J803" t="str">
        <f t="shared" si="36"/>
        <v>FALSE</v>
      </c>
      <c r="K803" t="str">
        <f t="shared" si="37"/>
        <v>B</v>
      </c>
      <c r="L803" t="str">
        <f t="shared" si="38"/>
        <v>In Progress</v>
      </c>
    </row>
    <row r="804" spans="2:12" x14ac:dyDescent="0.3">
      <c r="B804" s="3" t="s">
        <v>17</v>
      </c>
      <c r="C804" s="4" t="s">
        <v>13</v>
      </c>
      <c r="D804" s="4" t="s">
        <v>23</v>
      </c>
      <c r="E804" s="4" t="s">
        <v>11</v>
      </c>
      <c r="F804" s="4" t="s">
        <v>15</v>
      </c>
      <c r="G804" s="4">
        <v>67</v>
      </c>
      <c r="H804" s="4">
        <v>73</v>
      </c>
      <c r="I804" s="4">
        <v>68</v>
      </c>
      <c r="J804" t="str">
        <f t="shared" si="36"/>
        <v>FALSE</v>
      </c>
      <c r="K804" t="str">
        <f t="shared" si="37"/>
        <v>B</v>
      </c>
      <c r="L804" t="str">
        <f t="shared" si="38"/>
        <v>In Progress</v>
      </c>
    </row>
    <row r="805" spans="2:12" x14ac:dyDescent="0.3">
      <c r="B805" s="3" t="s">
        <v>17</v>
      </c>
      <c r="C805" s="4" t="s">
        <v>13</v>
      </c>
      <c r="D805" s="4" t="s">
        <v>23</v>
      </c>
      <c r="E805" s="4" t="s">
        <v>11</v>
      </c>
      <c r="F805" s="4" t="s">
        <v>15</v>
      </c>
      <c r="G805" s="4">
        <v>76</v>
      </c>
      <c r="H805" s="4">
        <v>80</v>
      </c>
      <c r="I805" s="4">
        <v>73</v>
      </c>
      <c r="J805" t="str">
        <f t="shared" si="36"/>
        <v>FALSE</v>
      </c>
      <c r="K805" t="str">
        <f t="shared" si="37"/>
        <v>B</v>
      </c>
      <c r="L805" t="str">
        <f t="shared" si="38"/>
        <v>In Progress</v>
      </c>
    </row>
    <row r="806" spans="2:12" x14ac:dyDescent="0.3">
      <c r="B806" s="3" t="s">
        <v>8</v>
      </c>
      <c r="C806" s="4" t="s">
        <v>29</v>
      </c>
      <c r="D806" s="4" t="s">
        <v>19</v>
      </c>
      <c r="E806" s="4" t="s">
        <v>11</v>
      </c>
      <c r="F806" s="4" t="s">
        <v>12</v>
      </c>
      <c r="G806" s="4">
        <v>87</v>
      </c>
      <c r="H806" s="4">
        <v>94</v>
      </c>
      <c r="I806" s="4">
        <v>95</v>
      </c>
      <c r="J806" t="str">
        <f t="shared" si="36"/>
        <v>FALSE</v>
      </c>
      <c r="K806" t="str">
        <f t="shared" si="37"/>
        <v>A</v>
      </c>
      <c r="L806" t="str">
        <f t="shared" si="38"/>
        <v>In Progress</v>
      </c>
    </row>
    <row r="807" spans="2:12" x14ac:dyDescent="0.3">
      <c r="B807" s="3" t="s">
        <v>8</v>
      </c>
      <c r="C807" s="4" t="s">
        <v>9</v>
      </c>
      <c r="D807" s="4" t="s">
        <v>14</v>
      </c>
      <c r="E807" s="4" t="s">
        <v>11</v>
      </c>
      <c r="F807" s="4" t="s">
        <v>12</v>
      </c>
      <c r="G807" s="4">
        <v>82</v>
      </c>
      <c r="H807" s="4">
        <v>85</v>
      </c>
      <c r="I807" s="4">
        <v>87</v>
      </c>
      <c r="J807" t="str">
        <f t="shared" si="36"/>
        <v>FALSE</v>
      </c>
      <c r="K807" t="str">
        <f t="shared" si="37"/>
        <v>A</v>
      </c>
      <c r="L807" t="str">
        <f t="shared" si="38"/>
        <v>In Progress</v>
      </c>
    </row>
    <row r="808" spans="2:12" x14ac:dyDescent="0.3">
      <c r="B808" s="3" t="s">
        <v>8</v>
      </c>
      <c r="C808" s="4" t="s">
        <v>13</v>
      </c>
      <c r="D808" s="4" t="s">
        <v>14</v>
      </c>
      <c r="E808" s="4" t="s">
        <v>11</v>
      </c>
      <c r="F808" s="4" t="s">
        <v>12</v>
      </c>
      <c r="G808" s="4">
        <v>73</v>
      </c>
      <c r="H808" s="4">
        <v>76</v>
      </c>
      <c r="I808" s="4">
        <v>78</v>
      </c>
      <c r="J808" t="str">
        <f t="shared" si="36"/>
        <v>FALSE</v>
      </c>
      <c r="K808" t="str">
        <f t="shared" si="37"/>
        <v>B</v>
      </c>
      <c r="L808" t="str">
        <f t="shared" si="38"/>
        <v>In Progress</v>
      </c>
    </row>
    <row r="809" spans="2:12" x14ac:dyDescent="0.3">
      <c r="B809" s="3" t="s">
        <v>17</v>
      </c>
      <c r="C809" s="4" t="s">
        <v>18</v>
      </c>
      <c r="D809" s="4" t="s">
        <v>14</v>
      </c>
      <c r="E809" s="4" t="s">
        <v>20</v>
      </c>
      <c r="F809" s="4" t="s">
        <v>12</v>
      </c>
      <c r="G809" s="4">
        <v>75</v>
      </c>
      <c r="H809" s="4">
        <v>81</v>
      </c>
      <c r="I809" s="4">
        <v>74</v>
      </c>
      <c r="J809" t="str">
        <f t="shared" si="36"/>
        <v>FALSE</v>
      </c>
      <c r="K809" t="str">
        <f t="shared" si="37"/>
        <v>B</v>
      </c>
      <c r="L809" t="str">
        <f t="shared" si="38"/>
        <v>In Progress</v>
      </c>
    </row>
    <row r="810" spans="2:12" x14ac:dyDescent="0.3">
      <c r="B810" s="3" t="s">
        <v>8</v>
      </c>
      <c r="C810" s="4" t="s">
        <v>21</v>
      </c>
      <c r="D810" s="4" t="s">
        <v>14</v>
      </c>
      <c r="E810" s="4" t="s">
        <v>20</v>
      </c>
      <c r="F810" s="4" t="s">
        <v>12</v>
      </c>
      <c r="G810" s="4">
        <v>64</v>
      </c>
      <c r="H810" s="4">
        <v>74</v>
      </c>
      <c r="I810" s="4">
        <v>75</v>
      </c>
      <c r="J810" t="str">
        <f t="shared" si="36"/>
        <v>FALSE</v>
      </c>
      <c r="K810" t="str">
        <f t="shared" si="37"/>
        <v>B</v>
      </c>
      <c r="L810" t="str">
        <f t="shared" si="38"/>
        <v>In Progress</v>
      </c>
    </row>
    <row r="811" spans="2:12" x14ac:dyDescent="0.3">
      <c r="B811" s="3" t="s">
        <v>8</v>
      </c>
      <c r="C811" s="4" t="s">
        <v>29</v>
      </c>
      <c r="D811" s="4" t="s">
        <v>22</v>
      </c>
      <c r="E811" s="4" t="s">
        <v>20</v>
      </c>
      <c r="F811" s="4" t="s">
        <v>12</v>
      </c>
      <c r="G811" s="4">
        <v>41</v>
      </c>
      <c r="H811" s="4">
        <v>45</v>
      </c>
      <c r="I811" s="4">
        <v>40</v>
      </c>
      <c r="J811" t="str">
        <f t="shared" si="36"/>
        <v>FALSE</v>
      </c>
      <c r="K811" t="str">
        <f t="shared" si="37"/>
        <v>B</v>
      </c>
      <c r="L811" t="str">
        <f t="shared" si="38"/>
        <v>In Progress</v>
      </c>
    </row>
    <row r="812" spans="2:12" x14ac:dyDescent="0.3">
      <c r="B812" s="3" t="s">
        <v>17</v>
      </c>
      <c r="C812" s="4" t="s">
        <v>13</v>
      </c>
      <c r="D812" s="4" t="s">
        <v>22</v>
      </c>
      <c r="E812" s="4" t="s">
        <v>11</v>
      </c>
      <c r="F812" s="4" t="s">
        <v>12</v>
      </c>
      <c r="G812" s="4">
        <v>90</v>
      </c>
      <c r="H812" s="4">
        <v>75</v>
      </c>
      <c r="I812" s="4">
        <v>69</v>
      </c>
      <c r="J812" t="str">
        <f t="shared" si="36"/>
        <v>FALSE</v>
      </c>
      <c r="K812" t="str">
        <f t="shared" si="37"/>
        <v>B</v>
      </c>
      <c r="L812" t="str">
        <f t="shared" si="38"/>
        <v>In Progress</v>
      </c>
    </row>
    <row r="813" spans="2:12" x14ac:dyDescent="0.3">
      <c r="B813" s="3" t="s">
        <v>17</v>
      </c>
      <c r="C813" s="4" t="s">
        <v>9</v>
      </c>
      <c r="D813" s="4" t="s">
        <v>10</v>
      </c>
      <c r="E813" s="4" t="s">
        <v>11</v>
      </c>
      <c r="F813" s="4" t="s">
        <v>12</v>
      </c>
      <c r="G813" s="4">
        <v>59</v>
      </c>
      <c r="H813" s="4">
        <v>54</v>
      </c>
      <c r="I813" s="4">
        <v>51</v>
      </c>
      <c r="J813" t="str">
        <f t="shared" si="36"/>
        <v>FALSE</v>
      </c>
      <c r="K813" t="str">
        <f t="shared" si="37"/>
        <v>B</v>
      </c>
      <c r="L813" t="str">
        <f t="shared" si="38"/>
        <v>In Progress</v>
      </c>
    </row>
    <row r="814" spans="2:12" x14ac:dyDescent="0.3">
      <c r="B814" s="3" t="s">
        <v>17</v>
      </c>
      <c r="C814" s="4" t="s">
        <v>18</v>
      </c>
      <c r="D814" s="4" t="s">
        <v>23</v>
      </c>
      <c r="E814" s="4" t="s">
        <v>11</v>
      </c>
      <c r="F814" s="4" t="s">
        <v>12</v>
      </c>
      <c r="G814" s="4">
        <v>51</v>
      </c>
      <c r="H814" s="4">
        <v>31</v>
      </c>
      <c r="I814" s="4">
        <v>36</v>
      </c>
      <c r="J814" t="str">
        <f t="shared" si="36"/>
        <v>TRUE</v>
      </c>
      <c r="K814" t="str">
        <f t="shared" si="37"/>
        <v>C</v>
      </c>
      <c r="L814" t="str">
        <f t="shared" si="38"/>
        <v>Repeat Course</v>
      </c>
    </row>
    <row r="815" spans="2:12" x14ac:dyDescent="0.3">
      <c r="B815" s="3" t="s">
        <v>17</v>
      </c>
      <c r="C815" s="4" t="s">
        <v>18</v>
      </c>
      <c r="D815" s="4" t="s">
        <v>22</v>
      </c>
      <c r="E815" s="4" t="s">
        <v>20</v>
      </c>
      <c r="F815" s="4" t="s">
        <v>12</v>
      </c>
      <c r="G815" s="4">
        <v>45</v>
      </c>
      <c r="H815" s="4">
        <v>47</v>
      </c>
      <c r="I815" s="4">
        <v>49</v>
      </c>
      <c r="J815" t="str">
        <f t="shared" si="36"/>
        <v>FALSE</v>
      </c>
      <c r="K815" t="str">
        <f t="shared" si="37"/>
        <v>B</v>
      </c>
      <c r="L815" t="str">
        <f t="shared" si="38"/>
        <v>In Progress</v>
      </c>
    </row>
    <row r="816" spans="2:12" x14ac:dyDescent="0.3">
      <c r="B816" s="3" t="s">
        <v>8</v>
      </c>
      <c r="C816" s="4" t="s">
        <v>13</v>
      </c>
      <c r="D816" s="4" t="s">
        <v>16</v>
      </c>
      <c r="E816" s="4" t="s">
        <v>11</v>
      </c>
      <c r="F816" s="4" t="s">
        <v>15</v>
      </c>
      <c r="G816" s="4">
        <v>54</v>
      </c>
      <c r="H816" s="4">
        <v>64</v>
      </c>
      <c r="I816" s="4">
        <v>67</v>
      </c>
      <c r="J816" t="str">
        <f t="shared" si="36"/>
        <v>FALSE</v>
      </c>
      <c r="K816" t="str">
        <f t="shared" si="37"/>
        <v>B</v>
      </c>
      <c r="L816" t="str">
        <f t="shared" si="38"/>
        <v>In Progress</v>
      </c>
    </row>
    <row r="817" spans="2:12" x14ac:dyDescent="0.3">
      <c r="B817" s="3" t="s">
        <v>17</v>
      </c>
      <c r="C817" s="4" t="s">
        <v>29</v>
      </c>
      <c r="D817" s="4" t="s">
        <v>23</v>
      </c>
      <c r="E817" s="4" t="s">
        <v>11</v>
      </c>
      <c r="F817" s="4" t="s">
        <v>15</v>
      </c>
      <c r="G817" s="4">
        <v>87</v>
      </c>
      <c r="H817" s="4">
        <v>84</v>
      </c>
      <c r="I817" s="4">
        <v>76</v>
      </c>
      <c r="J817" t="str">
        <f t="shared" si="36"/>
        <v>FALSE</v>
      </c>
      <c r="K817" t="str">
        <f t="shared" si="37"/>
        <v>A</v>
      </c>
      <c r="L817" t="str">
        <f t="shared" si="38"/>
        <v>In Progress</v>
      </c>
    </row>
    <row r="818" spans="2:12" x14ac:dyDescent="0.3">
      <c r="B818" s="3" t="s">
        <v>8</v>
      </c>
      <c r="C818" s="4" t="s">
        <v>13</v>
      </c>
      <c r="D818" s="4" t="s">
        <v>22</v>
      </c>
      <c r="E818" s="4" t="s">
        <v>11</v>
      </c>
      <c r="F818" s="4" t="s">
        <v>12</v>
      </c>
      <c r="G818" s="4">
        <v>72</v>
      </c>
      <c r="H818" s="4">
        <v>80</v>
      </c>
      <c r="I818" s="4">
        <v>83</v>
      </c>
      <c r="J818" t="str">
        <f t="shared" si="36"/>
        <v>FALSE</v>
      </c>
      <c r="K818" t="str">
        <f t="shared" si="37"/>
        <v>B</v>
      </c>
      <c r="L818" t="str">
        <f t="shared" si="38"/>
        <v>In Progress</v>
      </c>
    </row>
    <row r="819" spans="2:12" x14ac:dyDescent="0.3">
      <c r="B819" s="3" t="s">
        <v>17</v>
      </c>
      <c r="C819" s="4" t="s">
        <v>9</v>
      </c>
      <c r="D819" s="4" t="s">
        <v>23</v>
      </c>
      <c r="E819" s="4" t="s">
        <v>11</v>
      </c>
      <c r="F819" s="4" t="s">
        <v>15</v>
      </c>
      <c r="G819" s="4">
        <v>94</v>
      </c>
      <c r="H819" s="4">
        <v>86</v>
      </c>
      <c r="I819" s="4">
        <v>87</v>
      </c>
      <c r="J819" t="str">
        <f t="shared" si="36"/>
        <v>FALSE</v>
      </c>
      <c r="K819" t="str">
        <f t="shared" si="37"/>
        <v>A</v>
      </c>
      <c r="L819" t="str">
        <f t="shared" si="38"/>
        <v>In Progress</v>
      </c>
    </row>
    <row r="820" spans="2:12" x14ac:dyDescent="0.3">
      <c r="B820" s="3" t="s">
        <v>8</v>
      </c>
      <c r="C820" s="4" t="s">
        <v>18</v>
      </c>
      <c r="D820" s="4" t="s">
        <v>10</v>
      </c>
      <c r="E820" s="4" t="s">
        <v>11</v>
      </c>
      <c r="F820" s="4" t="s">
        <v>12</v>
      </c>
      <c r="G820" s="4">
        <v>45</v>
      </c>
      <c r="H820" s="4">
        <v>59</v>
      </c>
      <c r="I820" s="4">
        <v>64</v>
      </c>
      <c r="J820" t="str">
        <f t="shared" si="36"/>
        <v>FALSE</v>
      </c>
      <c r="K820" t="str">
        <f t="shared" si="37"/>
        <v>B</v>
      </c>
      <c r="L820" t="str">
        <f t="shared" si="38"/>
        <v>In Progress</v>
      </c>
    </row>
    <row r="821" spans="2:12" x14ac:dyDescent="0.3">
      <c r="B821" s="3" t="s">
        <v>17</v>
      </c>
      <c r="C821" s="4" t="s">
        <v>21</v>
      </c>
      <c r="D821" s="4" t="s">
        <v>10</v>
      </c>
      <c r="E821" s="4" t="s">
        <v>20</v>
      </c>
      <c r="F821" s="4" t="s">
        <v>15</v>
      </c>
      <c r="G821" s="4">
        <v>61</v>
      </c>
      <c r="H821" s="4">
        <v>70</v>
      </c>
      <c r="I821" s="4">
        <v>76</v>
      </c>
      <c r="J821" t="str">
        <f t="shared" si="36"/>
        <v>FALSE</v>
      </c>
      <c r="K821" t="str">
        <f t="shared" si="37"/>
        <v>B</v>
      </c>
      <c r="L821" t="str">
        <f t="shared" si="38"/>
        <v>In Progress</v>
      </c>
    </row>
    <row r="822" spans="2:12" x14ac:dyDescent="0.3">
      <c r="B822" s="3" t="s">
        <v>8</v>
      </c>
      <c r="C822" s="4" t="s">
        <v>9</v>
      </c>
      <c r="D822" s="4" t="s">
        <v>22</v>
      </c>
      <c r="E822" s="4" t="s">
        <v>20</v>
      </c>
      <c r="F822" s="4" t="s">
        <v>12</v>
      </c>
      <c r="G822" s="4">
        <v>60</v>
      </c>
      <c r="H822" s="4">
        <v>72</v>
      </c>
      <c r="I822" s="4">
        <v>68</v>
      </c>
      <c r="J822" t="str">
        <f t="shared" si="36"/>
        <v>FALSE</v>
      </c>
      <c r="K822" t="str">
        <f t="shared" si="37"/>
        <v>B</v>
      </c>
      <c r="L822" t="str">
        <f t="shared" si="38"/>
        <v>In Progress</v>
      </c>
    </row>
    <row r="823" spans="2:12" x14ac:dyDescent="0.3">
      <c r="B823" s="3" t="s">
        <v>8</v>
      </c>
      <c r="C823" s="4" t="s">
        <v>13</v>
      </c>
      <c r="D823" s="4" t="s">
        <v>23</v>
      </c>
      <c r="E823" s="4" t="s">
        <v>11</v>
      </c>
      <c r="F823" s="4" t="s">
        <v>12</v>
      </c>
      <c r="G823" s="4">
        <v>77</v>
      </c>
      <c r="H823" s="4">
        <v>91</v>
      </c>
      <c r="I823" s="4">
        <v>88</v>
      </c>
      <c r="J823" t="str">
        <f t="shared" si="36"/>
        <v>FALSE</v>
      </c>
      <c r="K823" t="str">
        <f t="shared" si="37"/>
        <v>A</v>
      </c>
      <c r="L823" t="str">
        <f t="shared" si="38"/>
        <v>In Progress</v>
      </c>
    </row>
    <row r="824" spans="2:12" x14ac:dyDescent="0.3">
      <c r="B824" s="3" t="s">
        <v>8</v>
      </c>
      <c r="C824" s="4" t="s">
        <v>18</v>
      </c>
      <c r="D824" s="4" t="s">
        <v>23</v>
      </c>
      <c r="E824" s="4" t="s">
        <v>11</v>
      </c>
      <c r="F824" s="4" t="s">
        <v>15</v>
      </c>
      <c r="G824" s="4">
        <v>85</v>
      </c>
      <c r="H824" s="4">
        <v>90</v>
      </c>
      <c r="I824" s="4">
        <v>92</v>
      </c>
      <c r="J824" t="str">
        <f t="shared" si="36"/>
        <v>FALSE</v>
      </c>
      <c r="K824" t="str">
        <f t="shared" si="37"/>
        <v>A</v>
      </c>
      <c r="L824" t="str">
        <f t="shared" si="38"/>
        <v>In Progress</v>
      </c>
    </row>
    <row r="825" spans="2:12" x14ac:dyDescent="0.3">
      <c r="B825" s="3" t="s">
        <v>8</v>
      </c>
      <c r="C825" s="4" t="s">
        <v>21</v>
      </c>
      <c r="D825" s="4" t="s">
        <v>10</v>
      </c>
      <c r="E825" s="4" t="s">
        <v>20</v>
      </c>
      <c r="F825" s="4" t="s">
        <v>12</v>
      </c>
      <c r="G825" s="4">
        <v>78</v>
      </c>
      <c r="H825" s="4">
        <v>90</v>
      </c>
      <c r="I825" s="4">
        <v>93</v>
      </c>
      <c r="J825" t="str">
        <f t="shared" si="36"/>
        <v>FALSE</v>
      </c>
      <c r="K825" t="str">
        <f t="shared" si="37"/>
        <v>A</v>
      </c>
      <c r="L825" t="str">
        <f t="shared" si="38"/>
        <v>In Progress</v>
      </c>
    </row>
    <row r="826" spans="2:12" x14ac:dyDescent="0.3">
      <c r="B826" s="3" t="s">
        <v>17</v>
      </c>
      <c r="C826" s="4" t="s">
        <v>29</v>
      </c>
      <c r="D826" s="4" t="s">
        <v>14</v>
      </c>
      <c r="E826" s="4" t="s">
        <v>20</v>
      </c>
      <c r="F826" s="4" t="s">
        <v>15</v>
      </c>
      <c r="G826" s="4">
        <v>49</v>
      </c>
      <c r="H826" s="4">
        <v>52</v>
      </c>
      <c r="I826" s="4">
        <v>51</v>
      </c>
      <c r="J826" t="str">
        <f t="shared" si="36"/>
        <v>FALSE</v>
      </c>
      <c r="K826" t="str">
        <f t="shared" si="37"/>
        <v>B</v>
      </c>
      <c r="L826" t="str">
        <f t="shared" si="38"/>
        <v>In Progress</v>
      </c>
    </row>
    <row r="827" spans="2:12" x14ac:dyDescent="0.3">
      <c r="B827" s="3" t="s">
        <v>8</v>
      </c>
      <c r="C827" s="4" t="s">
        <v>9</v>
      </c>
      <c r="D827" s="4" t="s">
        <v>22</v>
      </c>
      <c r="E827" s="4" t="s">
        <v>20</v>
      </c>
      <c r="F827" s="4" t="s">
        <v>12</v>
      </c>
      <c r="G827" s="4">
        <v>71</v>
      </c>
      <c r="H827" s="4">
        <v>87</v>
      </c>
      <c r="I827" s="4">
        <v>82</v>
      </c>
      <c r="J827" t="str">
        <f t="shared" si="36"/>
        <v>FALSE</v>
      </c>
      <c r="K827" t="str">
        <f t="shared" si="37"/>
        <v>B</v>
      </c>
      <c r="L827" t="str">
        <f t="shared" si="38"/>
        <v>In Progress</v>
      </c>
    </row>
    <row r="828" spans="2:12" x14ac:dyDescent="0.3">
      <c r="B828" s="3" t="s">
        <v>8</v>
      </c>
      <c r="C828" s="4" t="s">
        <v>13</v>
      </c>
      <c r="D828" s="4" t="s">
        <v>23</v>
      </c>
      <c r="E828" s="4" t="s">
        <v>20</v>
      </c>
      <c r="F828" s="4" t="s">
        <v>12</v>
      </c>
      <c r="G828" s="4">
        <v>48</v>
      </c>
      <c r="H828" s="4">
        <v>58</v>
      </c>
      <c r="I828" s="4">
        <v>52</v>
      </c>
      <c r="J828" t="str">
        <f t="shared" si="36"/>
        <v>FALSE</v>
      </c>
      <c r="K828" t="str">
        <f t="shared" si="37"/>
        <v>B</v>
      </c>
      <c r="L828" t="str">
        <f t="shared" si="38"/>
        <v>In Progress</v>
      </c>
    </row>
    <row r="829" spans="2:12" x14ac:dyDescent="0.3">
      <c r="B829" s="3" t="s">
        <v>17</v>
      </c>
      <c r="C829" s="4" t="s">
        <v>13</v>
      </c>
      <c r="D829" s="4" t="s">
        <v>22</v>
      </c>
      <c r="E829" s="4" t="s">
        <v>11</v>
      </c>
      <c r="F829" s="4" t="s">
        <v>12</v>
      </c>
      <c r="G829" s="4">
        <v>62</v>
      </c>
      <c r="H829" s="4">
        <v>67</v>
      </c>
      <c r="I829" s="4">
        <v>58</v>
      </c>
      <c r="J829" t="str">
        <f t="shared" si="36"/>
        <v>FALSE</v>
      </c>
      <c r="K829" t="str">
        <f t="shared" si="37"/>
        <v>B</v>
      </c>
      <c r="L829" t="str">
        <f t="shared" si="38"/>
        <v>In Progress</v>
      </c>
    </row>
    <row r="830" spans="2:12" x14ac:dyDescent="0.3">
      <c r="B830" s="3" t="s">
        <v>8</v>
      </c>
      <c r="C830" s="4" t="s">
        <v>13</v>
      </c>
      <c r="D830" s="4" t="s">
        <v>19</v>
      </c>
      <c r="E830" s="4" t="s">
        <v>20</v>
      </c>
      <c r="F830" s="4" t="s">
        <v>15</v>
      </c>
      <c r="G830" s="4">
        <v>56</v>
      </c>
      <c r="H830" s="4">
        <v>68</v>
      </c>
      <c r="I830" s="4">
        <v>70</v>
      </c>
      <c r="J830" t="str">
        <f t="shared" si="36"/>
        <v>FALSE</v>
      </c>
      <c r="K830" t="str">
        <f t="shared" si="37"/>
        <v>B</v>
      </c>
      <c r="L830" t="str">
        <f t="shared" si="38"/>
        <v>In Progress</v>
      </c>
    </row>
    <row r="831" spans="2:12" x14ac:dyDescent="0.3">
      <c r="B831" s="3" t="s">
        <v>8</v>
      </c>
      <c r="C831" s="4" t="s">
        <v>13</v>
      </c>
      <c r="D831" s="4" t="s">
        <v>23</v>
      </c>
      <c r="E831" s="4" t="s">
        <v>11</v>
      </c>
      <c r="F831" s="4" t="s">
        <v>12</v>
      </c>
      <c r="G831" s="4">
        <v>65</v>
      </c>
      <c r="H831" s="4">
        <v>69</v>
      </c>
      <c r="I831" s="4">
        <v>76</v>
      </c>
      <c r="J831" t="str">
        <f t="shared" si="36"/>
        <v>FALSE</v>
      </c>
      <c r="K831" t="str">
        <f t="shared" si="37"/>
        <v>B</v>
      </c>
      <c r="L831" t="str">
        <f t="shared" si="38"/>
        <v>In Progress</v>
      </c>
    </row>
    <row r="832" spans="2:12" x14ac:dyDescent="0.3">
      <c r="B832" s="3" t="s">
        <v>8</v>
      </c>
      <c r="C832" s="4" t="s">
        <v>21</v>
      </c>
      <c r="D832" s="4" t="s">
        <v>23</v>
      </c>
      <c r="E832" s="4" t="s">
        <v>20</v>
      </c>
      <c r="F832" s="4" t="s">
        <v>15</v>
      </c>
      <c r="G832" s="4">
        <v>69</v>
      </c>
      <c r="H832" s="4">
        <v>86</v>
      </c>
      <c r="I832" s="4">
        <v>81</v>
      </c>
      <c r="J832" t="str">
        <f t="shared" si="36"/>
        <v>FALSE</v>
      </c>
      <c r="K832" t="str">
        <f t="shared" si="37"/>
        <v>B</v>
      </c>
      <c r="L832" t="str">
        <f t="shared" si="38"/>
        <v>In Progress</v>
      </c>
    </row>
    <row r="833" spans="2:12" x14ac:dyDescent="0.3">
      <c r="B833" s="3" t="s">
        <v>17</v>
      </c>
      <c r="C833" s="4" t="s">
        <v>9</v>
      </c>
      <c r="D833" s="4" t="s">
        <v>23</v>
      </c>
      <c r="E833" s="4" t="s">
        <v>11</v>
      </c>
      <c r="F833" s="4" t="s">
        <v>12</v>
      </c>
      <c r="G833" s="4">
        <v>68</v>
      </c>
      <c r="H833" s="4">
        <v>54</v>
      </c>
      <c r="I833" s="4">
        <v>53</v>
      </c>
      <c r="J833" t="str">
        <f t="shared" si="36"/>
        <v>FALSE</v>
      </c>
      <c r="K833" t="str">
        <f t="shared" si="37"/>
        <v>B</v>
      </c>
      <c r="L833" t="str">
        <f t="shared" si="38"/>
        <v>In Progress</v>
      </c>
    </row>
    <row r="834" spans="2:12" x14ac:dyDescent="0.3">
      <c r="B834" s="3" t="s">
        <v>8</v>
      </c>
      <c r="C834" s="4" t="s">
        <v>18</v>
      </c>
      <c r="D834" s="4" t="s">
        <v>14</v>
      </c>
      <c r="E834" s="4" t="s">
        <v>20</v>
      </c>
      <c r="F834" s="4" t="s">
        <v>12</v>
      </c>
      <c r="G834" s="4">
        <v>61</v>
      </c>
      <c r="H834" s="4">
        <v>60</v>
      </c>
      <c r="I834" s="4">
        <v>57</v>
      </c>
      <c r="J834" t="str">
        <f t="shared" si="36"/>
        <v>FALSE</v>
      </c>
      <c r="K834" t="str">
        <f t="shared" si="37"/>
        <v>B</v>
      </c>
      <c r="L834" t="str">
        <f t="shared" si="38"/>
        <v>In Progress</v>
      </c>
    </row>
    <row r="835" spans="2:12" x14ac:dyDescent="0.3">
      <c r="B835" s="3" t="s">
        <v>8</v>
      </c>
      <c r="C835" s="4" t="s">
        <v>13</v>
      </c>
      <c r="D835" s="4" t="s">
        <v>10</v>
      </c>
      <c r="E835" s="4" t="s">
        <v>20</v>
      </c>
      <c r="F835" s="4" t="s">
        <v>15</v>
      </c>
      <c r="G835" s="4">
        <v>74</v>
      </c>
      <c r="H835" s="4">
        <v>86</v>
      </c>
      <c r="I835" s="4">
        <v>89</v>
      </c>
      <c r="J835" t="str">
        <f t="shared" si="36"/>
        <v>FALSE</v>
      </c>
      <c r="K835" t="str">
        <f t="shared" si="37"/>
        <v>B</v>
      </c>
      <c r="L835" t="str">
        <f t="shared" si="38"/>
        <v>In Progress</v>
      </c>
    </row>
    <row r="836" spans="2:12" x14ac:dyDescent="0.3">
      <c r="B836" s="3" t="s">
        <v>17</v>
      </c>
      <c r="C836" s="4" t="s">
        <v>18</v>
      </c>
      <c r="D836" s="4" t="s">
        <v>10</v>
      </c>
      <c r="E836" s="4" t="s">
        <v>11</v>
      </c>
      <c r="F836" s="4" t="s">
        <v>12</v>
      </c>
      <c r="G836" s="4">
        <v>64</v>
      </c>
      <c r="H836" s="4">
        <v>60</v>
      </c>
      <c r="I836" s="4">
        <v>58</v>
      </c>
      <c r="J836" t="str">
        <f t="shared" si="36"/>
        <v>FALSE</v>
      </c>
      <c r="K836" t="str">
        <f t="shared" si="37"/>
        <v>B</v>
      </c>
      <c r="L836" t="str">
        <f t="shared" si="38"/>
        <v>In Progress</v>
      </c>
    </row>
    <row r="837" spans="2:12" x14ac:dyDescent="0.3">
      <c r="B837" s="3" t="s">
        <v>8</v>
      </c>
      <c r="C837" s="4" t="s">
        <v>9</v>
      </c>
      <c r="D837" s="4" t="s">
        <v>22</v>
      </c>
      <c r="E837" s="4" t="s">
        <v>11</v>
      </c>
      <c r="F837" s="4" t="s">
        <v>15</v>
      </c>
      <c r="G837" s="4">
        <v>77</v>
      </c>
      <c r="H837" s="4">
        <v>82</v>
      </c>
      <c r="I837" s="4">
        <v>89</v>
      </c>
      <c r="J837" t="str">
        <f t="shared" ref="J837:J900" si="39">IF(OR((G837&lt;35),(H837&lt;35),(I837&lt;35)),"TRUE","FALSE")</f>
        <v>FALSE</v>
      </c>
      <c r="K837" t="str">
        <f t="shared" ref="K837:K900" si="40">IF(AND(G837&gt;75,H837&gt;75,I837&gt;75),"A",IF(J837="TRUE","C","B"))</f>
        <v>A</v>
      </c>
      <c r="L837" t="str">
        <f t="shared" ref="L837:L900" si="41">IF(AND(F837="none",J837="TRUE"),"Repeat Course", "In Progress")</f>
        <v>In Progress</v>
      </c>
    </row>
    <row r="838" spans="2:12" x14ac:dyDescent="0.3">
      <c r="B838" s="3" t="s">
        <v>17</v>
      </c>
      <c r="C838" s="4" t="s">
        <v>9</v>
      </c>
      <c r="D838" s="4" t="s">
        <v>14</v>
      </c>
      <c r="E838" s="4" t="s">
        <v>11</v>
      </c>
      <c r="F838" s="4" t="s">
        <v>12</v>
      </c>
      <c r="G838" s="4">
        <v>58</v>
      </c>
      <c r="H838" s="4">
        <v>50</v>
      </c>
      <c r="I838" s="4">
        <v>45</v>
      </c>
      <c r="J838" t="str">
        <f t="shared" si="39"/>
        <v>FALSE</v>
      </c>
      <c r="K838" t="str">
        <f t="shared" si="40"/>
        <v>B</v>
      </c>
      <c r="L838" t="str">
        <f t="shared" si="41"/>
        <v>In Progress</v>
      </c>
    </row>
    <row r="839" spans="2:12" x14ac:dyDescent="0.3">
      <c r="B839" s="3" t="s">
        <v>8</v>
      </c>
      <c r="C839" s="4" t="s">
        <v>13</v>
      </c>
      <c r="D839" s="4" t="s">
        <v>22</v>
      </c>
      <c r="E839" s="4" t="s">
        <v>11</v>
      </c>
      <c r="F839" s="4" t="s">
        <v>15</v>
      </c>
      <c r="G839" s="4">
        <v>60</v>
      </c>
      <c r="H839" s="4">
        <v>64</v>
      </c>
      <c r="I839" s="4">
        <v>74</v>
      </c>
      <c r="J839" t="str">
        <f t="shared" si="39"/>
        <v>FALSE</v>
      </c>
      <c r="K839" t="str">
        <f t="shared" si="40"/>
        <v>B</v>
      </c>
      <c r="L839" t="str">
        <f t="shared" si="41"/>
        <v>In Progress</v>
      </c>
    </row>
    <row r="840" spans="2:12" x14ac:dyDescent="0.3">
      <c r="B840" s="3" t="s">
        <v>17</v>
      </c>
      <c r="C840" s="4" t="s">
        <v>29</v>
      </c>
      <c r="D840" s="4" t="s">
        <v>22</v>
      </c>
      <c r="E840" s="4" t="s">
        <v>11</v>
      </c>
      <c r="F840" s="4" t="s">
        <v>12</v>
      </c>
      <c r="G840" s="4">
        <v>73</v>
      </c>
      <c r="H840" s="4">
        <v>64</v>
      </c>
      <c r="I840" s="4">
        <v>57</v>
      </c>
      <c r="J840" t="str">
        <f t="shared" si="39"/>
        <v>FALSE</v>
      </c>
      <c r="K840" t="str">
        <f t="shared" si="40"/>
        <v>B</v>
      </c>
      <c r="L840" t="str">
        <f t="shared" si="41"/>
        <v>In Progress</v>
      </c>
    </row>
    <row r="841" spans="2:12" x14ac:dyDescent="0.3">
      <c r="B841" s="3" t="s">
        <v>8</v>
      </c>
      <c r="C841" s="4" t="s">
        <v>18</v>
      </c>
      <c r="D841" s="4" t="s">
        <v>22</v>
      </c>
      <c r="E841" s="4" t="s">
        <v>11</v>
      </c>
      <c r="F841" s="4" t="s">
        <v>15</v>
      </c>
      <c r="G841" s="4">
        <v>75</v>
      </c>
      <c r="H841" s="4">
        <v>82</v>
      </c>
      <c r="I841" s="4">
        <v>79</v>
      </c>
      <c r="J841" t="str">
        <f t="shared" si="39"/>
        <v>FALSE</v>
      </c>
      <c r="K841" t="str">
        <f t="shared" si="40"/>
        <v>B</v>
      </c>
      <c r="L841" t="str">
        <f t="shared" si="41"/>
        <v>In Progress</v>
      </c>
    </row>
    <row r="842" spans="2:12" x14ac:dyDescent="0.3">
      <c r="B842" s="3" t="s">
        <v>17</v>
      </c>
      <c r="C842" s="4" t="s">
        <v>9</v>
      </c>
      <c r="D842" s="4" t="s">
        <v>19</v>
      </c>
      <c r="E842" s="4" t="s">
        <v>20</v>
      </c>
      <c r="F842" s="4" t="s">
        <v>15</v>
      </c>
      <c r="G842" s="4">
        <v>58</v>
      </c>
      <c r="H842" s="4">
        <v>57</v>
      </c>
      <c r="I842" s="4">
        <v>53</v>
      </c>
      <c r="J842" t="str">
        <f t="shared" si="39"/>
        <v>FALSE</v>
      </c>
      <c r="K842" t="str">
        <f t="shared" si="40"/>
        <v>B</v>
      </c>
      <c r="L842" t="str">
        <f t="shared" si="41"/>
        <v>In Progress</v>
      </c>
    </row>
    <row r="843" spans="2:12" x14ac:dyDescent="0.3">
      <c r="B843" s="3" t="s">
        <v>8</v>
      </c>
      <c r="C843" s="4" t="s">
        <v>13</v>
      </c>
      <c r="D843" s="4" t="s">
        <v>19</v>
      </c>
      <c r="E843" s="4" t="s">
        <v>11</v>
      </c>
      <c r="F843" s="4" t="s">
        <v>12</v>
      </c>
      <c r="G843" s="4">
        <v>66</v>
      </c>
      <c r="H843" s="4">
        <v>77</v>
      </c>
      <c r="I843" s="4">
        <v>73</v>
      </c>
      <c r="J843" t="str">
        <f t="shared" si="39"/>
        <v>FALSE</v>
      </c>
      <c r="K843" t="str">
        <f t="shared" si="40"/>
        <v>B</v>
      </c>
      <c r="L843" t="str">
        <f t="shared" si="41"/>
        <v>In Progress</v>
      </c>
    </row>
    <row r="844" spans="2:12" x14ac:dyDescent="0.3">
      <c r="B844" s="3" t="s">
        <v>8</v>
      </c>
      <c r="C844" s="4" t="s">
        <v>21</v>
      </c>
      <c r="D844" s="4" t="s">
        <v>22</v>
      </c>
      <c r="E844" s="4" t="s">
        <v>20</v>
      </c>
      <c r="F844" s="4" t="s">
        <v>12</v>
      </c>
      <c r="G844" s="4">
        <v>39</v>
      </c>
      <c r="H844" s="4">
        <v>52</v>
      </c>
      <c r="I844" s="4">
        <v>46</v>
      </c>
      <c r="J844" t="str">
        <f t="shared" si="39"/>
        <v>FALSE</v>
      </c>
      <c r="K844" t="str">
        <f t="shared" si="40"/>
        <v>B</v>
      </c>
      <c r="L844" t="str">
        <f t="shared" si="41"/>
        <v>In Progress</v>
      </c>
    </row>
    <row r="845" spans="2:12" x14ac:dyDescent="0.3">
      <c r="B845" s="3" t="s">
        <v>17</v>
      </c>
      <c r="C845" s="4" t="s">
        <v>13</v>
      </c>
      <c r="D845" s="4" t="s">
        <v>23</v>
      </c>
      <c r="E845" s="4" t="s">
        <v>11</v>
      </c>
      <c r="F845" s="4" t="s">
        <v>12</v>
      </c>
      <c r="G845" s="4">
        <v>64</v>
      </c>
      <c r="H845" s="4">
        <v>58</v>
      </c>
      <c r="I845" s="4">
        <v>51</v>
      </c>
      <c r="J845" t="str">
        <f t="shared" si="39"/>
        <v>FALSE</v>
      </c>
      <c r="K845" t="str">
        <f t="shared" si="40"/>
        <v>B</v>
      </c>
      <c r="L845" t="str">
        <f t="shared" si="41"/>
        <v>In Progress</v>
      </c>
    </row>
    <row r="846" spans="2:12" x14ac:dyDescent="0.3">
      <c r="B846" s="3" t="s">
        <v>8</v>
      </c>
      <c r="C846" s="4" t="s">
        <v>9</v>
      </c>
      <c r="D846" s="4" t="s">
        <v>22</v>
      </c>
      <c r="E846" s="4" t="s">
        <v>20</v>
      </c>
      <c r="F846" s="4" t="s">
        <v>15</v>
      </c>
      <c r="G846" s="4">
        <v>23</v>
      </c>
      <c r="H846" s="4">
        <v>44</v>
      </c>
      <c r="I846" s="4">
        <v>36</v>
      </c>
      <c r="J846" t="str">
        <f t="shared" si="39"/>
        <v>TRUE</v>
      </c>
      <c r="K846" t="str">
        <f t="shared" si="40"/>
        <v>C</v>
      </c>
      <c r="L846" t="str">
        <f t="shared" si="41"/>
        <v>In Progress</v>
      </c>
    </row>
    <row r="847" spans="2:12" x14ac:dyDescent="0.3">
      <c r="B847" s="3" t="s">
        <v>17</v>
      </c>
      <c r="C847" s="4" t="s">
        <v>9</v>
      </c>
      <c r="D847" s="4" t="s">
        <v>14</v>
      </c>
      <c r="E847" s="4" t="s">
        <v>20</v>
      </c>
      <c r="F847" s="4" t="s">
        <v>15</v>
      </c>
      <c r="G847" s="4">
        <v>74</v>
      </c>
      <c r="H847" s="4">
        <v>77</v>
      </c>
      <c r="I847" s="4">
        <v>76</v>
      </c>
      <c r="J847" t="str">
        <f t="shared" si="39"/>
        <v>FALSE</v>
      </c>
      <c r="K847" t="str">
        <f t="shared" si="40"/>
        <v>B</v>
      </c>
      <c r="L847" t="str">
        <f t="shared" si="41"/>
        <v>In Progress</v>
      </c>
    </row>
    <row r="848" spans="2:12" x14ac:dyDescent="0.3">
      <c r="B848" s="3" t="s">
        <v>8</v>
      </c>
      <c r="C848" s="4" t="s">
        <v>21</v>
      </c>
      <c r="D848" s="4" t="s">
        <v>23</v>
      </c>
      <c r="E848" s="4" t="s">
        <v>20</v>
      </c>
      <c r="F848" s="4" t="s">
        <v>15</v>
      </c>
      <c r="G848" s="4">
        <v>40</v>
      </c>
      <c r="H848" s="4">
        <v>65</v>
      </c>
      <c r="I848" s="4">
        <v>64</v>
      </c>
      <c r="J848" t="str">
        <f t="shared" si="39"/>
        <v>FALSE</v>
      </c>
      <c r="K848" t="str">
        <f t="shared" si="40"/>
        <v>B</v>
      </c>
      <c r="L848" t="str">
        <f t="shared" si="41"/>
        <v>In Progress</v>
      </c>
    </row>
    <row r="849" spans="2:12" x14ac:dyDescent="0.3">
      <c r="B849" s="3" t="s">
        <v>17</v>
      </c>
      <c r="C849" s="4" t="s">
        <v>29</v>
      </c>
      <c r="D849" s="4" t="s">
        <v>16</v>
      </c>
      <c r="E849" s="4" t="s">
        <v>11</v>
      </c>
      <c r="F849" s="4" t="s">
        <v>12</v>
      </c>
      <c r="G849" s="4">
        <v>90</v>
      </c>
      <c r="H849" s="4">
        <v>85</v>
      </c>
      <c r="I849" s="4">
        <v>84</v>
      </c>
      <c r="J849" t="str">
        <f t="shared" si="39"/>
        <v>FALSE</v>
      </c>
      <c r="K849" t="str">
        <f t="shared" si="40"/>
        <v>A</v>
      </c>
      <c r="L849" t="str">
        <f t="shared" si="41"/>
        <v>In Progress</v>
      </c>
    </row>
    <row r="850" spans="2:12" x14ac:dyDescent="0.3">
      <c r="B850" s="3" t="s">
        <v>17</v>
      </c>
      <c r="C850" s="4" t="s">
        <v>13</v>
      </c>
      <c r="D850" s="4" t="s">
        <v>16</v>
      </c>
      <c r="E850" s="4" t="s">
        <v>11</v>
      </c>
      <c r="F850" s="4" t="s">
        <v>15</v>
      </c>
      <c r="G850" s="4">
        <v>91</v>
      </c>
      <c r="H850" s="4">
        <v>85</v>
      </c>
      <c r="I850" s="4">
        <v>85</v>
      </c>
      <c r="J850" t="str">
        <f t="shared" si="39"/>
        <v>FALSE</v>
      </c>
      <c r="K850" t="str">
        <f t="shared" si="40"/>
        <v>A</v>
      </c>
      <c r="L850" t="str">
        <f t="shared" si="41"/>
        <v>In Progress</v>
      </c>
    </row>
    <row r="851" spans="2:12" x14ac:dyDescent="0.3">
      <c r="B851" s="3" t="s">
        <v>17</v>
      </c>
      <c r="C851" s="4" t="s">
        <v>21</v>
      </c>
      <c r="D851" s="4" t="s">
        <v>22</v>
      </c>
      <c r="E851" s="4" t="s">
        <v>11</v>
      </c>
      <c r="F851" s="4" t="s">
        <v>12</v>
      </c>
      <c r="G851" s="4">
        <v>64</v>
      </c>
      <c r="H851" s="4">
        <v>54</v>
      </c>
      <c r="I851" s="4">
        <v>50</v>
      </c>
      <c r="J851" t="str">
        <f t="shared" si="39"/>
        <v>FALSE</v>
      </c>
      <c r="K851" t="str">
        <f t="shared" si="40"/>
        <v>B</v>
      </c>
      <c r="L851" t="str">
        <f t="shared" si="41"/>
        <v>In Progress</v>
      </c>
    </row>
    <row r="852" spans="2:12" x14ac:dyDescent="0.3">
      <c r="B852" s="3" t="s">
        <v>8</v>
      </c>
      <c r="C852" s="4" t="s">
        <v>13</v>
      </c>
      <c r="D852" s="4" t="s">
        <v>22</v>
      </c>
      <c r="E852" s="4" t="s">
        <v>11</v>
      </c>
      <c r="F852" s="4" t="s">
        <v>12</v>
      </c>
      <c r="G852" s="4">
        <v>59</v>
      </c>
      <c r="H852" s="4">
        <v>72</v>
      </c>
      <c r="I852" s="4">
        <v>68</v>
      </c>
      <c r="J852" t="str">
        <f t="shared" si="39"/>
        <v>FALSE</v>
      </c>
      <c r="K852" t="str">
        <f t="shared" si="40"/>
        <v>B</v>
      </c>
      <c r="L852" t="str">
        <f t="shared" si="41"/>
        <v>In Progress</v>
      </c>
    </row>
    <row r="853" spans="2:12" x14ac:dyDescent="0.3">
      <c r="B853" s="3" t="s">
        <v>17</v>
      </c>
      <c r="C853" s="4" t="s">
        <v>21</v>
      </c>
      <c r="D853" s="4" t="s">
        <v>19</v>
      </c>
      <c r="E853" s="4" t="s">
        <v>11</v>
      </c>
      <c r="F853" s="4" t="s">
        <v>12</v>
      </c>
      <c r="G853" s="4">
        <v>80</v>
      </c>
      <c r="H853" s="4">
        <v>75</v>
      </c>
      <c r="I853" s="4">
        <v>69</v>
      </c>
      <c r="J853" t="str">
        <f t="shared" si="39"/>
        <v>FALSE</v>
      </c>
      <c r="K853" t="str">
        <f t="shared" si="40"/>
        <v>B</v>
      </c>
      <c r="L853" t="str">
        <f t="shared" si="41"/>
        <v>In Progress</v>
      </c>
    </row>
    <row r="854" spans="2:12" x14ac:dyDescent="0.3">
      <c r="B854" s="3" t="s">
        <v>17</v>
      </c>
      <c r="C854" s="4" t="s">
        <v>13</v>
      </c>
      <c r="D854" s="4" t="s">
        <v>16</v>
      </c>
      <c r="E854" s="4" t="s">
        <v>11</v>
      </c>
      <c r="F854" s="4" t="s">
        <v>12</v>
      </c>
      <c r="G854" s="4">
        <v>71</v>
      </c>
      <c r="H854" s="4">
        <v>67</v>
      </c>
      <c r="I854" s="4">
        <v>67</v>
      </c>
      <c r="J854" t="str">
        <f t="shared" si="39"/>
        <v>FALSE</v>
      </c>
      <c r="K854" t="str">
        <f t="shared" si="40"/>
        <v>B</v>
      </c>
      <c r="L854" t="str">
        <f t="shared" si="41"/>
        <v>In Progress</v>
      </c>
    </row>
    <row r="855" spans="2:12" x14ac:dyDescent="0.3">
      <c r="B855" s="3" t="s">
        <v>8</v>
      </c>
      <c r="C855" s="4" t="s">
        <v>18</v>
      </c>
      <c r="D855" s="4" t="s">
        <v>22</v>
      </c>
      <c r="E855" s="4" t="s">
        <v>11</v>
      </c>
      <c r="F855" s="4" t="s">
        <v>12</v>
      </c>
      <c r="G855" s="4">
        <v>61</v>
      </c>
      <c r="H855" s="4">
        <v>68</v>
      </c>
      <c r="I855" s="4">
        <v>63</v>
      </c>
      <c r="J855" t="str">
        <f t="shared" si="39"/>
        <v>FALSE</v>
      </c>
      <c r="K855" t="str">
        <f t="shared" si="40"/>
        <v>B</v>
      </c>
      <c r="L855" t="str">
        <f t="shared" si="41"/>
        <v>In Progress</v>
      </c>
    </row>
    <row r="856" spans="2:12" x14ac:dyDescent="0.3">
      <c r="B856" s="3" t="s">
        <v>8</v>
      </c>
      <c r="C856" s="4" t="s">
        <v>29</v>
      </c>
      <c r="D856" s="4" t="s">
        <v>14</v>
      </c>
      <c r="E856" s="4" t="s">
        <v>11</v>
      </c>
      <c r="F856" s="4" t="s">
        <v>12</v>
      </c>
      <c r="G856" s="4">
        <v>87</v>
      </c>
      <c r="H856" s="4">
        <v>85</v>
      </c>
      <c r="I856" s="4">
        <v>93</v>
      </c>
      <c r="J856" t="str">
        <f t="shared" si="39"/>
        <v>FALSE</v>
      </c>
      <c r="K856" t="str">
        <f t="shared" si="40"/>
        <v>A</v>
      </c>
      <c r="L856" t="str">
        <f t="shared" si="41"/>
        <v>In Progress</v>
      </c>
    </row>
    <row r="857" spans="2:12" x14ac:dyDescent="0.3">
      <c r="B857" s="3" t="s">
        <v>17</v>
      </c>
      <c r="C857" s="4" t="s">
        <v>29</v>
      </c>
      <c r="D857" s="4" t="s">
        <v>23</v>
      </c>
      <c r="E857" s="4" t="s">
        <v>11</v>
      </c>
      <c r="F857" s="4" t="s">
        <v>12</v>
      </c>
      <c r="G857" s="4">
        <v>82</v>
      </c>
      <c r="H857" s="4">
        <v>67</v>
      </c>
      <c r="I857" s="4">
        <v>61</v>
      </c>
      <c r="J857" t="str">
        <f t="shared" si="39"/>
        <v>FALSE</v>
      </c>
      <c r="K857" t="str">
        <f t="shared" si="40"/>
        <v>B</v>
      </c>
      <c r="L857" t="str">
        <f t="shared" si="41"/>
        <v>In Progress</v>
      </c>
    </row>
    <row r="858" spans="2:12" x14ac:dyDescent="0.3">
      <c r="B858" s="3" t="s">
        <v>17</v>
      </c>
      <c r="C858" s="4" t="s">
        <v>13</v>
      </c>
      <c r="D858" s="4" t="s">
        <v>23</v>
      </c>
      <c r="E858" s="4" t="s">
        <v>11</v>
      </c>
      <c r="F858" s="4" t="s">
        <v>12</v>
      </c>
      <c r="G858" s="4">
        <v>62</v>
      </c>
      <c r="H858" s="4">
        <v>64</v>
      </c>
      <c r="I858" s="4">
        <v>55</v>
      </c>
      <c r="J858" t="str">
        <f t="shared" si="39"/>
        <v>FALSE</v>
      </c>
      <c r="K858" t="str">
        <f t="shared" si="40"/>
        <v>B</v>
      </c>
      <c r="L858" t="str">
        <f t="shared" si="41"/>
        <v>In Progress</v>
      </c>
    </row>
    <row r="859" spans="2:12" x14ac:dyDescent="0.3">
      <c r="B859" s="3" t="s">
        <v>8</v>
      </c>
      <c r="C859" s="4" t="s">
        <v>9</v>
      </c>
      <c r="D859" s="4" t="s">
        <v>10</v>
      </c>
      <c r="E859" s="4" t="s">
        <v>11</v>
      </c>
      <c r="F859" s="4" t="s">
        <v>12</v>
      </c>
      <c r="G859" s="4">
        <v>97</v>
      </c>
      <c r="H859" s="4">
        <v>97</v>
      </c>
      <c r="I859" s="4">
        <v>96</v>
      </c>
      <c r="J859" t="str">
        <f t="shared" si="39"/>
        <v>FALSE</v>
      </c>
      <c r="K859" t="str">
        <f t="shared" si="40"/>
        <v>A</v>
      </c>
      <c r="L859" t="str">
        <f t="shared" si="41"/>
        <v>In Progress</v>
      </c>
    </row>
    <row r="860" spans="2:12" x14ac:dyDescent="0.3">
      <c r="B860" s="3" t="s">
        <v>17</v>
      </c>
      <c r="C860" s="4" t="s">
        <v>9</v>
      </c>
      <c r="D860" s="4" t="s">
        <v>14</v>
      </c>
      <c r="E860" s="4" t="s">
        <v>20</v>
      </c>
      <c r="F860" s="4" t="s">
        <v>12</v>
      </c>
      <c r="G860" s="4">
        <v>75</v>
      </c>
      <c r="H860" s="4">
        <v>68</v>
      </c>
      <c r="I860" s="4">
        <v>65</v>
      </c>
      <c r="J860" t="str">
        <f t="shared" si="39"/>
        <v>FALSE</v>
      </c>
      <c r="K860" t="str">
        <f t="shared" si="40"/>
        <v>B</v>
      </c>
      <c r="L860" t="str">
        <f t="shared" si="41"/>
        <v>In Progress</v>
      </c>
    </row>
    <row r="861" spans="2:12" x14ac:dyDescent="0.3">
      <c r="B861" s="3" t="s">
        <v>8</v>
      </c>
      <c r="C861" s="4" t="s">
        <v>13</v>
      </c>
      <c r="D861" s="4" t="s">
        <v>10</v>
      </c>
      <c r="E861" s="4" t="s">
        <v>11</v>
      </c>
      <c r="F861" s="4" t="s">
        <v>12</v>
      </c>
      <c r="G861" s="4">
        <v>65</v>
      </c>
      <c r="H861" s="4">
        <v>79</v>
      </c>
      <c r="I861" s="4">
        <v>81</v>
      </c>
      <c r="J861" t="str">
        <f t="shared" si="39"/>
        <v>FALSE</v>
      </c>
      <c r="K861" t="str">
        <f t="shared" si="40"/>
        <v>B</v>
      </c>
      <c r="L861" t="str">
        <f t="shared" si="41"/>
        <v>In Progress</v>
      </c>
    </row>
    <row r="862" spans="2:12" x14ac:dyDescent="0.3">
      <c r="B862" s="3" t="s">
        <v>17</v>
      </c>
      <c r="C862" s="4" t="s">
        <v>9</v>
      </c>
      <c r="D862" s="4" t="s">
        <v>22</v>
      </c>
      <c r="E862" s="4" t="s">
        <v>11</v>
      </c>
      <c r="F862" s="4" t="s">
        <v>15</v>
      </c>
      <c r="G862" s="4">
        <v>52</v>
      </c>
      <c r="H862" s="4">
        <v>49</v>
      </c>
      <c r="I862" s="4">
        <v>46</v>
      </c>
      <c r="J862" t="str">
        <f t="shared" si="39"/>
        <v>FALSE</v>
      </c>
      <c r="K862" t="str">
        <f t="shared" si="40"/>
        <v>B</v>
      </c>
      <c r="L862" t="str">
        <f t="shared" si="41"/>
        <v>In Progress</v>
      </c>
    </row>
    <row r="863" spans="2:12" x14ac:dyDescent="0.3">
      <c r="B863" s="3" t="s">
        <v>17</v>
      </c>
      <c r="C863" s="4" t="s">
        <v>13</v>
      </c>
      <c r="D863" s="4" t="s">
        <v>19</v>
      </c>
      <c r="E863" s="4" t="s">
        <v>20</v>
      </c>
      <c r="F863" s="4" t="s">
        <v>12</v>
      </c>
      <c r="G863" s="4">
        <v>87</v>
      </c>
      <c r="H863" s="4">
        <v>73</v>
      </c>
      <c r="I863" s="4">
        <v>72</v>
      </c>
      <c r="J863" t="str">
        <f t="shared" si="39"/>
        <v>FALSE</v>
      </c>
      <c r="K863" t="str">
        <f t="shared" si="40"/>
        <v>B</v>
      </c>
      <c r="L863" t="str">
        <f t="shared" si="41"/>
        <v>In Progress</v>
      </c>
    </row>
    <row r="864" spans="2:12" x14ac:dyDescent="0.3">
      <c r="B864" s="3" t="s">
        <v>8</v>
      </c>
      <c r="C864" s="4" t="s">
        <v>13</v>
      </c>
      <c r="D864" s="4" t="s">
        <v>19</v>
      </c>
      <c r="E864" s="4" t="s">
        <v>11</v>
      </c>
      <c r="F864" s="4" t="s">
        <v>12</v>
      </c>
      <c r="G864" s="4">
        <v>53</v>
      </c>
      <c r="H864" s="4">
        <v>62</v>
      </c>
      <c r="I864" s="4">
        <v>53</v>
      </c>
      <c r="J864" t="str">
        <f t="shared" si="39"/>
        <v>FALSE</v>
      </c>
      <c r="K864" t="str">
        <f t="shared" si="40"/>
        <v>B</v>
      </c>
      <c r="L864" t="str">
        <f t="shared" si="41"/>
        <v>In Progress</v>
      </c>
    </row>
    <row r="865" spans="2:12" x14ac:dyDescent="0.3">
      <c r="B865" s="3" t="s">
        <v>8</v>
      </c>
      <c r="C865" s="4" t="s">
        <v>29</v>
      </c>
      <c r="D865" s="4" t="s">
        <v>16</v>
      </c>
      <c r="E865" s="4" t="s">
        <v>20</v>
      </c>
      <c r="F865" s="4" t="s">
        <v>12</v>
      </c>
      <c r="G865" s="4">
        <v>81</v>
      </c>
      <c r="H865" s="4">
        <v>86</v>
      </c>
      <c r="I865" s="4">
        <v>87</v>
      </c>
      <c r="J865" t="str">
        <f t="shared" si="39"/>
        <v>FALSE</v>
      </c>
      <c r="K865" t="str">
        <f t="shared" si="40"/>
        <v>A</v>
      </c>
      <c r="L865" t="str">
        <f t="shared" si="41"/>
        <v>In Progress</v>
      </c>
    </row>
    <row r="866" spans="2:12" x14ac:dyDescent="0.3">
      <c r="B866" s="3" t="s">
        <v>17</v>
      </c>
      <c r="C866" s="4" t="s">
        <v>21</v>
      </c>
      <c r="D866" s="4" t="s">
        <v>10</v>
      </c>
      <c r="E866" s="4" t="s">
        <v>20</v>
      </c>
      <c r="F866" s="4" t="s">
        <v>15</v>
      </c>
      <c r="G866" s="4">
        <v>39</v>
      </c>
      <c r="H866" s="4">
        <v>42</v>
      </c>
      <c r="I866" s="4">
        <v>38</v>
      </c>
      <c r="J866" t="str">
        <f t="shared" si="39"/>
        <v>FALSE</v>
      </c>
      <c r="K866" t="str">
        <f t="shared" si="40"/>
        <v>B</v>
      </c>
      <c r="L866" t="str">
        <f t="shared" si="41"/>
        <v>In Progress</v>
      </c>
    </row>
    <row r="867" spans="2:12" x14ac:dyDescent="0.3">
      <c r="B867" s="3" t="s">
        <v>8</v>
      </c>
      <c r="C867" s="4" t="s">
        <v>13</v>
      </c>
      <c r="D867" s="4" t="s">
        <v>14</v>
      </c>
      <c r="E867" s="4" t="s">
        <v>11</v>
      </c>
      <c r="F867" s="4" t="s">
        <v>15</v>
      </c>
      <c r="G867" s="4">
        <v>71</v>
      </c>
      <c r="H867" s="4">
        <v>71</v>
      </c>
      <c r="I867" s="4">
        <v>80</v>
      </c>
      <c r="J867" t="str">
        <f t="shared" si="39"/>
        <v>FALSE</v>
      </c>
      <c r="K867" t="str">
        <f t="shared" si="40"/>
        <v>B</v>
      </c>
      <c r="L867" t="str">
        <f t="shared" si="41"/>
        <v>In Progress</v>
      </c>
    </row>
    <row r="868" spans="2:12" x14ac:dyDescent="0.3">
      <c r="B868" s="3" t="s">
        <v>17</v>
      </c>
      <c r="C868" s="4" t="s">
        <v>13</v>
      </c>
      <c r="D868" s="4" t="s">
        <v>19</v>
      </c>
      <c r="E868" s="4" t="s">
        <v>11</v>
      </c>
      <c r="F868" s="4" t="s">
        <v>12</v>
      </c>
      <c r="G868" s="4">
        <v>97</v>
      </c>
      <c r="H868" s="4">
        <v>93</v>
      </c>
      <c r="I868" s="4">
        <v>91</v>
      </c>
      <c r="J868" t="str">
        <f t="shared" si="39"/>
        <v>FALSE</v>
      </c>
      <c r="K868" t="str">
        <f t="shared" si="40"/>
        <v>A</v>
      </c>
      <c r="L868" t="str">
        <f t="shared" si="41"/>
        <v>In Progress</v>
      </c>
    </row>
    <row r="869" spans="2:12" x14ac:dyDescent="0.3">
      <c r="B869" s="3" t="s">
        <v>17</v>
      </c>
      <c r="C869" s="4" t="s">
        <v>21</v>
      </c>
      <c r="D869" s="4" t="s">
        <v>14</v>
      </c>
      <c r="E869" s="4" t="s">
        <v>11</v>
      </c>
      <c r="F869" s="4" t="s">
        <v>15</v>
      </c>
      <c r="G869" s="4">
        <v>82</v>
      </c>
      <c r="H869" s="4">
        <v>82</v>
      </c>
      <c r="I869" s="4">
        <v>88</v>
      </c>
      <c r="J869" t="str">
        <f t="shared" si="39"/>
        <v>FALSE</v>
      </c>
      <c r="K869" t="str">
        <f t="shared" si="40"/>
        <v>A</v>
      </c>
      <c r="L869" t="str">
        <f t="shared" si="41"/>
        <v>In Progress</v>
      </c>
    </row>
    <row r="870" spans="2:12" x14ac:dyDescent="0.3">
      <c r="B870" s="3" t="s">
        <v>17</v>
      </c>
      <c r="C870" s="4" t="s">
        <v>13</v>
      </c>
      <c r="D870" s="4" t="s">
        <v>22</v>
      </c>
      <c r="E870" s="4" t="s">
        <v>20</v>
      </c>
      <c r="F870" s="4" t="s">
        <v>12</v>
      </c>
      <c r="G870" s="4">
        <v>59</v>
      </c>
      <c r="H870" s="4">
        <v>53</v>
      </c>
      <c r="I870" s="4">
        <v>52</v>
      </c>
      <c r="J870" t="str">
        <f t="shared" si="39"/>
        <v>FALSE</v>
      </c>
      <c r="K870" t="str">
        <f t="shared" si="40"/>
        <v>B</v>
      </c>
      <c r="L870" t="str">
        <f t="shared" si="41"/>
        <v>In Progress</v>
      </c>
    </row>
    <row r="871" spans="2:12" x14ac:dyDescent="0.3">
      <c r="B871" s="3" t="s">
        <v>17</v>
      </c>
      <c r="C871" s="4" t="s">
        <v>9</v>
      </c>
      <c r="D871" s="4" t="s">
        <v>19</v>
      </c>
      <c r="E871" s="4" t="s">
        <v>11</v>
      </c>
      <c r="F871" s="4" t="s">
        <v>12</v>
      </c>
      <c r="G871" s="4">
        <v>61</v>
      </c>
      <c r="H871" s="4">
        <v>42</v>
      </c>
      <c r="I871" s="4">
        <v>41</v>
      </c>
      <c r="J871" t="str">
        <f t="shared" si="39"/>
        <v>FALSE</v>
      </c>
      <c r="K871" t="str">
        <f t="shared" si="40"/>
        <v>B</v>
      </c>
      <c r="L871" t="str">
        <f t="shared" si="41"/>
        <v>In Progress</v>
      </c>
    </row>
    <row r="872" spans="2:12" x14ac:dyDescent="0.3">
      <c r="B872" s="3" t="s">
        <v>17</v>
      </c>
      <c r="C872" s="4" t="s">
        <v>29</v>
      </c>
      <c r="D872" s="4" t="s">
        <v>19</v>
      </c>
      <c r="E872" s="4" t="s">
        <v>20</v>
      </c>
      <c r="F872" s="4" t="s">
        <v>15</v>
      </c>
      <c r="G872" s="4">
        <v>78</v>
      </c>
      <c r="H872" s="4">
        <v>74</v>
      </c>
      <c r="I872" s="4">
        <v>72</v>
      </c>
      <c r="J872" t="str">
        <f t="shared" si="39"/>
        <v>FALSE</v>
      </c>
      <c r="K872" t="str">
        <f t="shared" si="40"/>
        <v>B</v>
      </c>
      <c r="L872" t="str">
        <f t="shared" si="41"/>
        <v>In Progress</v>
      </c>
    </row>
    <row r="873" spans="2:12" x14ac:dyDescent="0.3">
      <c r="B873" s="3" t="s">
        <v>17</v>
      </c>
      <c r="C873" s="4" t="s">
        <v>13</v>
      </c>
      <c r="D873" s="4" t="s">
        <v>19</v>
      </c>
      <c r="E873" s="4" t="s">
        <v>20</v>
      </c>
      <c r="F873" s="4" t="s">
        <v>12</v>
      </c>
      <c r="G873" s="4">
        <v>49</v>
      </c>
      <c r="H873" s="4">
        <v>51</v>
      </c>
      <c r="I873" s="4">
        <v>51</v>
      </c>
      <c r="J873" t="str">
        <f t="shared" si="39"/>
        <v>FALSE</v>
      </c>
      <c r="K873" t="str">
        <f t="shared" si="40"/>
        <v>B</v>
      </c>
      <c r="L873" t="str">
        <f t="shared" si="41"/>
        <v>In Progress</v>
      </c>
    </row>
    <row r="874" spans="2:12" x14ac:dyDescent="0.3">
      <c r="B874" s="3" t="s">
        <v>17</v>
      </c>
      <c r="C874" s="4" t="s">
        <v>9</v>
      </c>
      <c r="D874" s="4" t="s">
        <v>22</v>
      </c>
      <c r="E874" s="4" t="s">
        <v>11</v>
      </c>
      <c r="F874" s="4" t="s">
        <v>12</v>
      </c>
      <c r="G874" s="4">
        <v>59</v>
      </c>
      <c r="H874" s="4">
        <v>58</v>
      </c>
      <c r="I874" s="4">
        <v>47</v>
      </c>
      <c r="J874" t="str">
        <f t="shared" si="39"/>
        <v>FALSE</v>
      </c>
      <c r="K874" t="str">
        <f t="shared" si="40"/>
        <v>B</v>
      </c>
      <c r="L874" t="str">
        <f t="shared" si="41"/>
        <v>In Progress</v>
      </c>
    </row>
    <row r="875" spans="2:12" x14ac:dyDescent="0.3">
      <c r="B875" s="3" t="s">
        <v>8</v>
      </c>
      <c r="C875" s="4" t="s">
        <v>13</v>
      </c>
      <c r="D875" s="4" t="s">
        <v>14</v>
      </c>
      <c r="E875" s="4" t="s">
        <v>11</v>
      </c>
      <c r="F875" s="4" t="s">
        <v>15</v>
      </c>
      <c r="G875" s="4">
        <v>70</v>
      </c>
      <c r="H875" s="4">
        <v>72</v>
      </c>
      <c r="I875" s="4">
        <v>76</v>
      </c>
      <c r="J875" t="str">
        <f t="shared" si="39"/>
        <v>FALSE</v>
      </c>
      <c r="K875" t="str">
        <f t="shared" si="40"/>
        <v>B</v>
      </c>
      <c r="L875" t="str">
        <f t="shared" si="41"/>
        <v>In Progress</v>
      </c>
    </row>
    <row r="876" spans="2:12" x14ac:dyDescent="0.3">
      <c r="B876" s="3" t="s">
        <v>17</v>
      </c>
      <c r="C876" s="4" t="s">
        <v>9</v>
      </c>
      <c r="D876" s="4" t="s">
        <v>19</v>
      </c>
      <c r="E876" s="4" t="s">
        <v>11</v>
      </c>
      <c r="F876" s="4" t="s">
        <v>15</v>
      </c>
      <c r="G876" s="4">
        <v>82</v>
      </c>
      <c r="H876" s="4">
        <v>84</v>
      </c>
      <c r="I876" s="4">
        <v>78</v>
      </c>
      <c r="J876" t="str">
        <f t="shared" si="39"/>
        <v>FALSE</v>
      </c>
      <c r="K876" t="str">
        <f t="shared" si="40"/>
        <v>A</v>
      </c>
      <c r="L876" t="str">
        <f t="shared" si="41"/>
        <v>In Progress</v>
      </c>
    </row>
    <row r="877" spans="2:12" x14ac:dyDescent="0.3">
      <c r="B877" s="3" t="s">
        <v>17</v>
      </c>
      <c r="C877" s="4" t="s">
        <v>29</v>
      </c>
      <c r="D877" s="4" t="s">
        <v>19</v>
      </c>
      <c r="E877" s="4" t="s">
        <v>20</v>
      </c>
      <c r="F877" s="4" t="s">
        <v>12</v>
      </c>
      <c r="G877" s="4">
        <v>90</v>
      </c>
      <c r="H877" s="4">
        <v>90</v>
      </c>
      <c r="I877" s="4">
        <v>82</v>
      </c>
      <c r="J877" t="str">
        <f t="shared" si="39"/>
        <v>FALSE</v>
      </c>
      <c r="K877" t="str">
        <f t="shared" si="40"/>
        <v>A</v>
      </c>
      <c r="L877" t="str">
        <f t="shared" si="41"/>
        <v>In Progress</v>
      </c>
    </row>
    <row r="878" spans="2:12" x14ac:dyDescent="0.3">
      <c r="B878" s="3" t="s">
        <v>8</v>
      </c>
      <c r="C878" s="4" t="s">
        <v>13</v>
      </c>
      <c r="D878" s="4" t="s">
        <v>10</v>
      </c>
      <c r="E878" s="4" t="s">
        <v>20</v>
      </c>
      <c r="F878" s="4" t="s">
        <v>12</v>
      </c>
      <c r="G878" s="4">
        <v>43</v>
      </c>
      <c r="H878" s="4">
        <v>62</v>
      </c>
      <c r="I878" s="4">
        <v>61</v>
      </c>
      <c r="J878" t="str">
        <f t="shared" si="39"/>
        <v>FALSE</v>
      </c>
      <c r="K878" t="str">
        <f t="shared" si="40"/>
        <v>B</v>
      </c>
      <c r="L878" t="str">
        <f t="shared" si="41"/>
        <v>In Progress</v>
      </c>
    </row>
    <row r="879" spans="2:12" x14ac:dyDescent="0.3">
      <c r="B879" s="3" t="s">
        <v>17</v>
      </c>
      <c r="C879" s="4" t="s">
        <v>13</v>
      </c>
      <c r="D879" s="4" t="s">
        <v>14</v>
      </c>
      <c r="E879" s="4" t="s">
        <v>20</v>
      </c>
      <c r="F879" s="4" t="s">
        <v>12</v>
      </c>
      <c r="G879" s="4">
        <v>80</v>
      </c>
      <c r="H879" s="4">
        <v>64</v>
      </c>
      <c r="I879" s="4">
        <v>66</v>
      </c>
      <c r="J879" t="str">
        <f t="shared" si="39"/>
        <v>FALSE</v>
      </c>
      <c r="K879" t="str">
        <f t="shared" si="40"/>
        <v>B</v>
      </c>
      <c r="L879" t="str">
        <f t="shared" si="41"/>
        <v>In Progress</v>
      </c>
    </row>
    <row r="880" spans="2:12" x14ac:dyDescent="0.3">
      <c r="B880" s="3" t="s">
        <v>17</v>
      </c>
      <c r="C880" s="4" t="s">
        <v>21</v>
      </c>
      <c r="D880" s="4" t="s">
        <v>14</v>
      </c>
      <c r="E880" s="4" t="s">
        <v>11</v>
      </c>
      <c r="F880" s="4" t="s">
        <v>12</v>
      </c>
      <c r="G880" s="4">
        <v>81</v>
      </c>
      <c r="H880" s="4">
        <v>82</v>
      </c>
      <c r="I880" s="4">
        <v>84</v>
      </c>
      <c r="J880" t="str">
        <f t="shared" si="39"/>
        <v>FALSE</v>
      </c>
      <c r="K880" t="str">
        <f t="shared" si="40"/>
        <v>A</v>
      </c>
      <c r="L880" t="str">
        <f t="shared" si="41"/>
        <v>In Progress</v>
      </c>
    </row>
    <row r="881" spans="2:12" x14ac:dyDescent="0.3">
      <c r="B881" s="3" t="s">
        <v>17</v>
      </c>
      <c r="C881" s="4" t="s">
        <v>13</v>
      </c>
      <c r="D881" s="4" t="s">
        <v>23</v>
      </c>
      <c r="E881" s="4" t="s">
        <v>11</v>
      </c>
      <c r="F881" s="4" t="s">
        <v>12</v>
      </c>
      <c r="G881" s="4">
        <v>57</v>
      </c>
      <c r="H881" s="4">
        <v>61</v>
      </c>
      <c r="I881" s="4">
        <v>54</v>
      </c>
      <c r="J881" t="str">
        <f t="shared" si="39"/>
        <v>FALSE</v>
      </c>
      <c r="K881" t="str">
        <f t="shared" si="40"/>
        <v>B</v>
      </c>
      <c r="L881" t="str">
        <f t="shared" si="41"/>
        <v>In Progress</v>
      </c>
    </row>
    <row r="882" spans="2:12" x14ac:dyDescent="0.3">
      <c r="B882" s="3" t="s">
        <v>8</v>
      </c>
      <c r="C882" s="4" t="s">
        <v>21</v>
      </c>
      <c r="D882" s="4" t="s">
        <v>23</v>
      </c>
      <c r="E882" s="4" t="s">
        <v>11</v>
      </c>
      <c r="F882" s="4" t="s">
        <v>12</v>
      </c>
      <c r="G882" s="4">
        <v>59</v>
      </c>
      <c r="H882" s="4">
        <v>72</v>
      </c>
      <c r="I882" s="4">
        <v>80</v>
      </c>
      <c r="J882" t="str">
        <f t="shared" si="39"/>
        <v>FALSE</v>
      </c>
      <c r="K882" t="str">
        <f t="shared" si="40"/>
        <v>B</v>
      </c>
      <c r="L882" t="str">
        <f t="shared" si="41"/>
        <v>In Progress</v>
      </c>
    </row>
    <row r="883" spans="2:12" x14ac:dyDescent="0.3">
      <c r="B883" s="3" t="s">
        <v>8</v>
      </c>
      <c r="C883" s="4" t="s">
        <v>21</v>
      </c>
      <c r="D883" s="4" t="s">
        <v>19</v>
      </c>
      <c r="E883" s="4" t="s">
        <v>11</v>
      </c>
      <c r="F883" s="4" t="s">
        <v>12</v>
      </c>
      <c r="G883" s="4">
        <v>64</v>
      </c>
      <c r="H883" s="4">
        <v>76</v>
      </c>
      <c r="I883" s="4">
        <v>74</v>
      </c>
      <c r="J883" t="str">
        <f t="shared" si="39"/>
        <v>FALSE</v>
      </c>
      <c r="K883" t="str">
        <f t="shared" si="40"/>
        <v>B</v>
      </c>
      <c r="L883" t="str">
        <f t="shared" si="41"/>
        <v>In Progress</v>
      </c>
    </row>
    <row r="884" spans="2:12" x14ac:dyDescent="0.3">
      <c r="B884" s="3" t="s">
        <v>17</v>
      </c>
      <c r="C884" s="4" t="s">
        <v>13</v>
      </c>
      <c r="D884" s="4" t="s">
        <v>10</v>
      </c>
      <c r="E884" s="4" t="s">
        <v>11</v>
      </c>
      <c r="F884" s="4" t="s">
        <v>15</v>
      </c>
      <c r="G884" s="4">
        <v>63</v>
      </c>
      <c r="H884" s="4">
        <v>64</v>
      </c>
      <c r="I884" s="4">
        <v>66</v>
      </c>
      <c r="J884" t="str">
        <f t="shared" si="39"/>
        <v>FALSE</v>
      </c>
      <c r="K884" t="str">
        <f t="shared" si="40"/>
        <v>B</v>
      </c>
      <c r="L884" t="str">
        <f t="shared" si="41"/>
        <v>In Progress</v>
      </c>
    </row>
    <row r="885" spans="2:12" x14ac:dyDescent="0.3">
      <c r="B885" s="3" t="s">
        <v>8</v>
      </c>
      <c r="C885" s="4" t="s">
        <v>29</v>
      </c>
      <c r="D885" s="4" t="s">
        <v>10</v>
      </c>
      <c r="E885" s="4" t="s">
        <v>11</v>
      </c>
      <c r="F885" s="4" t="s">
        <v>15</v>
      </c>
      <c r="G885" s="4">
        <v>71</v>
      </c>
      <c r="H885" s="4">
        <v>70</v>
      </c>
      <c r="I885" s="4">
        <v>70</v>
      </c>
      <c r="J885" t="str">
        <f t="shared" si="39"/>
        <v>FALSE</v>
      </c>
      <c r="K885" t="str">
        <f t="shared" si="40"/>
        <v>B</v>
      </c>
      <c r="L885" t="str">
        <f t="shared" si="41"/>
        <v>In Progress</v>
      </c>
    </row>
    <row r="886" spans="2:12" x14ac:dyDescent="0.3">
      <c r="B886" s="3" t="s">
        <v>8</v>
      </c>
      <c r="C886" s="4" t="s">
        <v>9</v>
      </c>
      <c r="D886" s="4" t="s">
        <v>22</v>
      </c>
      <c r="E886" s="4" t="s">
        <v>20</v>
      </c>
      <c r="F886" s="4" t="s">
        <v>12</v>
      </c>
      <c r="G886" s="4">
        <v>64</v>
      </c>
      <c r="H886" s="4">
        <v>73</v>
      </c>
      <c r="I886" s="4">
        <v>71</v>
      </c>
      <c r="J886" t="str">
        <f t="shared" si="39"/>
        <v>FALSE</v>
      </c>
      <c r="K886" t="str">
        <f t="shared" si="40"/>
        <v>B</v>
      </c>
      <c r="L886" t="str">
        <f t="shared" si="41"/>
        <v>In Progress</v>
      </c>
    </row>
    <row r="887" spans="2:12" x14ac:dyDescent="0.3">
      <c r="B887" s="3" t="s">
        <v>17</v>
      </c>
      <c r="C887" s="4" t="s">
        <v>21</v>
      </c>
      <c r="D887" s="4" t="s">
        <v>10</v>
      </c>
      <c r="E887" s="4" t="s">
        <v>20</v>
      </c>
      <c r="F887" s="4" t="s">
        <v>12</v>
      </c>
      <c r="G887" s="4">
        <v>55</v>
      </c>
      <c r="H887" s="4">
        <v>46</v>
      </c>
      <c r="I887" s="4">
        <v>44</v>
      </c>
      <c r="J887" t="str">
        <f t="shared" si="39"/>
        <v>FALSE</v>
      </c>
      <c r="K887" t="str">
        <f t="shared" si="40"/>
        <v>B</v>
      </c>
      <c r="L887" t="str">
        <f t="shared" si="41"/>
        <v>In Progress</v>
      </c>
    </row>
    <row r="888" spans="2:12" x14ac:dyDescent="0.3">
      <c r="B888" s="3" t="s">
        <v>8</v>
      </c>
      <c r="C888" s="4" t="s">
        <v>29</v>
      </c>
      <c r="D888" s="4" t="s">
        <v>19</v>
      </c>
      <c r="E888" s="4" t="s">
        <v>11</v>
      </c>
      <c r="F888" s="4" t="s">
        <v>12</v>
      </c>
      <c r="G888" s="4">
        <v>51</v>
      </c>
      <c r="H888" s="4">
        <v>51</v>
      </c>
      <c r="I888" s="4">
        <v>54</v>
      </c>
      <c r="J888" t="str">
        <f t="shared" si="39"/>
        <v>FALSE</v>
      </c>
      <c r="K888" t="str">
        <f t="shared" si="40"/>
        <v>B</v>
      </c>
      <c r="L888" t="str">
        <f t="shared" si="41"/>
        <v>In Progress</v>
      </c>
    </row>
    <row r="889" spans="2:12" x14ac:dyDescent="0.3">
      <c r="B889" s="3" t="s">
        <v>8</v>
      </c>
      <c r="C889" s="4" t="s">
        <v>13</v>
      </c>
      <c r="D889" s="4" t="s">
        <v>19</v>
      </c>
      <c r="E889" s="4" t="s">
        <v>11</v>
      </c>
      <c r="F889" s="4" t="s">
        <v>15</v>
      </c>
      <c r="G889" s="4">
        <v>62</v>
      </c>
      <c r="H889" s="4">
        <v>76</v>
      </c>
      <c r="I889" s="4">
        <v>80</v>
      </c>
      <c r="J889" t="str">
        <f t="shared" si="39"/>
        <v>FALSE</v>
      </c>
      <c r="K889" t="str">
        <f t="shared" si="40"/>
        <v>B</v>
      </c>
      <c r="L889" t="str">
        <f t="shared" si="41"/>
        <v>In Progress</v>
      </c>
    </row>
    <row r="890" spans="2:12" x14ac:dyDescent="0.3">
      <c r="B890" s="3" t="s">
        <v>8</v>
      </c>
      <c r="C890" s="4" t="s">
        <v>29</v>
      </c>
      <c r="D890" s="4" t="s">
        <v>19</v>
      </c>
      <c r="E890" s="4" t="s">
        <v>11</v>
      </c>
      <c r="F890" s="4" t="s">
        <v>15</v>
      </c>
      <c r="G890" s="4">
        <v>93</v>
      </c>
      <c r="H890" s="4">
        <v>100</v>
      </c>
      <c r="I890" s="4">
        <v>95</v>
      </c>
      <c r="J890" t="str">
        <f t="shared" si="39"/>
        <v>FALSE</v>
      </c>
      <c r="K890" t="str">
        <f t="shared" si="40"/>
        <v>A</v>
      </c>
      <c r="L890" t="str">
        <f t="shared" si="41"/>
        <v>In Progress</v>
      </c>
    </row>
    <row r="891" spans="2:12" x14ac:dyDescent="0.3">
      <c r="B891" s="3" t="s">
        <v>17</v>
      </c>
      <c r="C891" s="4" t="s">
        <v>13</v>
      </c>
      <c r="D891" s="4" t="s">
        <v>22</v>
      </c>
      <c r="E891" s="4" t="s">
        <v>20</v>
      </c>
      <c r="F891" s="4" t="s">
        <v>12</v>
      </c>
      <c r="G891" s="4">
        <v>54</v>
      </c>
      <c r="H891" s="4">
        <v>72</v>
      </c>
      <c r="I891" s="4">
        <v>59</v>
      </c>
      <c r="J891" t="str">
        <f t="shared" si="39"/>
        <v>FALSE</v>
      </c>
      <c r="K891" t="str">
        <f t="shared" si="40"/>
        <v>B</v>
      </c>
      <c r="L891" t="str">
        <f t="shared" si="41"/>
        <v>In Progress</v>
      </c>
    </row>
    <row r="892" spans="2:12" x14ac:dyDescent="0.3">
      <c r="B892" s="3" t="s">
        <v>8</v>
      </c>
      <c r="C892" s="4" t="s">
        <v>21</v>
      </c>
      <c r="D892" s="4" t="s">
        <v>14</v>
      </c>
      <c r="E892" s="4" t="s">
        <v>20</v>
      </c>
      <c r="F892" s="4" t="s">
        <v>12</v>
      </c>
      <c r="G892" s="4">
        <v>69</v>
      </c>
      <c r="H892" s="4">
        <v>65</v>
      </c>
      <c r="I892" s="4">
        <v>74</v>
      </c>
      <c r="J892" t="str">
        <f t="shared" si="39"/>
        <v>FALSE</v>
      </c>
      <c r="K892" t="str">
        <f t="shared" si="40"/>
        <v>B</v>
      </c>
      <c r="L892" t="str">
        <f t="shared" si="41"/>
        <v>In Progress</v>
      </c>
    </row>
    <row r="893" spans="2:12" x14ac:dyDescent="0.3">
      <c r="B893" s="3" t="s">
        <v>17</v>
      </c>
      <c r="C893" s="4" t="s">
        <v>21</v>
      </c>
      <c r="D893" s="4" t="s">
        <v>22</v>
      </c>
      <c r="E893" s="4" t="s">
        <v>20</v>
      </c>
      <c r="F893" s="4" t="s">
        <v>12</v>
      </c>
      <c r="G893" s="4">
        <v>44</v>
      </c>
      <c r="H893" s="4">
        <v>51</v>
      </c>
      <c r="I893" s="4">
        <v>48</v>
      </c>
      <c r="J893" t="str">
        <f t="shared" si="39"/>
        <v>FALSE</v>
      </c>
      <c r="K893" t="str">
        <f t="shared" si="40"/>
        <v>B</v>
      </c>
      <c r="L893" t="str">
        <f t="shared" si="41"/>
        <v>In Progress</v>
      </c>
    </row>
    <row r="894" spans="2:12" x14ac:dyDescent="0.3">
      <c r="B894" s="3" t="s">
        <v>8</v>
      </c>
      <c r="C894" s="4" t="s">
        <v>29</v>
      </c>
      <c r="D894" s="4" t="s">
        <v>14</v>
      </c>
      <c r="E894" s="4" t="s">
        <v>11</v>
      </c>
      <c r="F894" s="4" t="s">
        <v>15</v>
      </c>
      <c r="G894" s="4">
        <v>86</v>
      </c>
      <c r="H894" s="4">
        <v>85</v>
      </c>
      <c r="I894" s="4">
        <v>91</v>
      </c>
      <c r="J894" t="str">
        <f t="shared" si="39"/>
        <v>FALSE</v>
      </c>
      <c r="K894" t="str">
        <f t="shared" si="40"/>
        <v>A</v>
      </c>
      <c r="L894" t="str">
        <f t="shared" si="41"/>
        <v>In Progress</v>
      </c>
    </row>
    <row r="895" spans="2:12" x14ac:dyDescent="0.3">
      <c r="B895" s="3" t="s">
        <v>8</v>
      </c>
      <c r="C895" s="4" t="s">
        <v>29</v>
      </c>
      <c r="D895" s="4" t="s">
        <v>19</v>
      </c>
      <c r="E895" s="4" t="s">
        <v>11</v>
      </c>
      <c r="F895" s="4" t="s">
        <v>12</v>
      </c>
      <c r="G895" s="4">
        <v>85</v>
      </c>
      <c r="H895" s="4">
        <v>92</v>
      </c>
      <c r="I895" s="4">
        <v>85</v>
      </c>
      <c r="J895" t="str">
        <f t="shared" si="39"/>
        <v>FALSE</v>
      </c>
      <c r="K895" t="str">
        <f t="shared" si="40"/>
        <v>A</v>
      </c>
      <c r="L895" t="str">
        <f t="shared" si="41"/>
        <v>In Progress</v>
      </c>
    </row>
    <row r="896" spans="2:12" x14ac:dyDescent="0.3">
      <c r="B896" s="3" t="s">
        <v>8</v>
      </c>
      <c r="C896" s="4" t="s">
        <v>18</v>
      </c>
      <c r="D896" s="4" t="s">
        <v>16</v>
      </c>
      <c r="E896" s="4" t="s">
        <v>20</v>
      </c>
      <c r="F896" s="4" t="s">
        <v>12</v>
      </c>
      <c r="G896" s="4">
        <v>50</v>
      </c>
      <c r="H896" s="4">
        <v>67</v>
      </c>
      <c r="I896" s="4">
        <v>73</v>
      </c>
      <c r="J896" t="str">
        <f t="shared" si="39"/>
        <v>FALSE</v>
      </c>
      <c r="K896" t="str">
        <f t="shared" si="40"/>
        <v>B</v>
      </c>
      <c r="L896" t="str">
        <f t="shared" si="41"/>
        <v>In Progress</v>
      </c>
    </row>
    <row r="897" spans="2:12" x14ac:dyDescent="0.3">
      <c r="B897" s="3" t="s">
        <v>17</v>
      </c>
      <c r="C897" s="4" t="s">
        <v>21</v>
      </c>
      <c r="D897" s="4" t="s">
        <v>23</v>
      </c>
      <c r="E897" s="4" t="s">
        <v>11</v>
      </c>
      <c r="F897" s="4" t="s">
        <v>15</v>
      </c>
      <c r="G897" s="4">
        <v>88</v>
      </c>
      <c r="H897" s="4">
        <v>74</v>
      </c>
      <c r="I897" s="4">
        <v>75</v>
      </c>
      <c r="J897" t="str">
        <f t="shared" si="39"/>
        <v>FALSE</v>
      </c>
      <c r="K897" t="str">
        <f t="shared" si="40"/>
        <v>B</v>
      </c>
      <c r="L897" t="str">
        <f t="shared" si="41"/>
        <v>In Progress</v>
      </c>
    </row>
    <row r="898" spans="2:12" x14ac:dyDescent="0.3">
      <c r="B898" s="3" t="s">
        <v>8</v>
      </c>
      <c r="C898" s="4" t="s">
        <v>29</v>
      </c>
      <c r="D898" s="4" t="s">
        <v>19</v>
      </c>
      <c r="E898" s="4" t="s">
        <v>11</v>
      </c>
      <c r="F898" s="4" t="s">
        <v>12</v>
      </c>
      <c r="G898" s="4">
        <v>59</v>
      </c>
      <c r="H898" s="4">
        <v>62</v>
      </c>
      <c r="I898" s="4">
        <v>69</v>
      </c>
      <c r="J898" t="str">
        <f t="shared" si="39"/>
        <v>FALSE</v>
      </c>
      <c r="K898" t="str">
        <f t="shared" si="40"/>
        <v>B</v>
      </c>
      <c r="L898" t="str">
        <f t="shared" si="41"/>
        <v>In Progress</v>
      </c>
    </row>
    <row r="899" spans="2:12" x14ac:dyDescent="0.3">
      <c r="B899" s="3" t="s">
        <v>8</v>
      </c>
      <c r="C899" s="4" t="s">
        <v>29</v>
      </c>
      <c r="D899" s="4" t="s">
        <v>23</v>
      </c>
      <c r="E899" s="4" t="s">
        <v>20</v>
      </c>
      <c r="F899" s="4" t="s">
        <v>12</v>
      </c>
      <c r="G899" s="4">
        <v>32</v>
      </c>
      <c r="H899" s="4">
        <v>34</v>
      </c>
      <c r="I899" s="4">
        <v>38</v>
      </c>
      <c r="J899" t="str">
        <f t="shared" si="39"/>
        <v>TRUE</v>
      </c>
      <c r="K899" t="str">
        <f t="shared" si="40"/>
        <v>C</v>
      </c>
      <c r="L899" t="str">
        <f t="shared" si="41"/>
        <v>Repeat Course</v>
      </c>
    </row>
    <row r="900" spans="2:12" x14ac:dyDescent="0.3">
      <c r="B900" s="3" t="s">
        <v>17</v>
      </c>
      <c r="C900" s="4" t="s">
        <v>9</v>
      </c>
      <c r="D900" s="4" t="s">
        <v>22</v>
      </c>
      <c r="E900" s="4" t="s">
        <v>20</v>
      </c>
      <c r="F900" s="4" t="s">
        <v>12</v>
      </c>
      <c r="G900" s="4">
        <v>36</v>
      </c>
      <c r="H900" s="4">
        <v>29</v>
      </c>
      <c r="I900" s="4">
        <v>27</v>
      </c>
      <c r="J900" t="str">
        <f t="shared" si="39"/>
        <v>TRUE</v>
      </c>
      <c r="K900" t="str">
        <f t="shared" si="40"/>
        <v>C</v>
      </c>
      <c r="L900" t="str">
        <f t="shared" si="41"/>
        <v>Repeat Course</v>
      </c>
    </row>
    <row r="901" spans="2:12" x14ac:dyDescent="0.3">
      <c r="B901" s="3" t="s">
        <v>8</v>
      </c>
      <c r="C901" s="4" t="s">
        <v>9</v>
      </c>
      <c r="D901" s="4" t="s">
        <v>23</v>
      </c>
      <c r="E901" s="4" t="s">
        <v>20</v>
      </c>
      <c r="F901" s="4" t="s">
        <v>15</v>
      </c>
      <c r="G901" s="4">
        <v>63</v>
      </c>
      <c r="H901" s="4">
        <v>78</v>
      </c>
      <c r="I901" s="4">
        <v>79</v>
      </c>
      <c r="J901" t="str">
        <f t="shared" ref="J901:J964" si="42">IF(OR((G901&lt;35),(H901&lt;35),(I901&lt;35)),"TRUE","FALSE")</f>
        <v>FALSE</v>
      </c>
      <c r="K901" t="str">
        <f t="shared" ref="K901:K964" si="43">IF(AND(G901&gt;75,H901&gt;75,I901&gt;75),"A",IF(J901="TRUE","C","B"))</f>
        <v>B</v>
      </c>
      <c r="L901" t="str">
        <f t="shared" ref="L901:L964" si="44">IF(AND(F901="none",J901="TRUE"),"Repeat Course", "In Progress")</f>
        <v>In Progress</v>
      </c>
    </row>
    <row r="902" spans="2:12" x14ac:dyDescent="0.3">
      <c r="B902" s="3" t="s">
        <v>17</v>
      </c>
      <c r="C902" s="4" t="s">
        <v>21</v>
      </c>
      <c r="D902" s="4" t="s">
        <v>19</v>
      </c>
      <c r="E902" s="4" t="s">
        <v>11</v>
      </c>
      <c r="F902" s="4" t="s">
        <v>15</v>
      </c>
      <c r="G902" s="4">
        <v>67</v>
      </c>
      <c r="H902" s="4">
        <v>54</v>
      </c>
      <c r="I902" s="4">
        <v>63</v>
      </c>
      <c r="J902" t="str">
        <f t="shared" si="42"/>
        <v>FALSE</v>
      </c>
      <c r="K902" t="str">
        <f t="shared" si="43"/>
        <v>B</v>
      </c>
      <c r="L902" t="str">
        <f t="shared" si="44"/>
        <v>In Progress</v>
      </c>
    </row>
    <row r="903" spans="2:12" x14ac:dyDescent="0.3">
      <c r="B903" s="3" t="s">
        <v>8</v>
      </c>
      <c r="C903" s="4" t="s">
        <v>21</v>
      </c>
      <c r="D903" s="4" t="s">
        <v>23</v>
      </c>
      <c r="E903" s="4" t="s">
        <v>11</v>
      </c>
      <c r="F903" s="4" t="s">
        <v>15</v>
      </c>
      <c r="G903" s="4">
        <v>65</v>
      </c>
      <c r="H903" s="4">
        <v>78</v>
      </c>
      <c r="I903" s="4">
        <v>82</v>
      </c>
      <c r="J903" t="str">
        <f t="shared" si="42"/>
        <v>FALSE</v>
      </c>
      <c r="K903" t="str">
        <f t="shared" si="43"/>
        <v>B</v>
      </c>
      <c r="L903" t="str">
        <f t="shared" si="44"/>
        <v>In Progress</v>
      </c>
    </row>
    <row r="904" spans="2:12" x14ac:dyDescent="0.3">
      <c r="B904" s="3" t="s">
        <v>17</v>
      </c>
      <c r="C904" s="4" t="s">
        <v>21</v>
      </c>
      <c r="D904" s="4" t="s">
        <v>16</v>
      </c>
      <c r="E904" s="4" t="s">
        <v>11</v>
      </c>
      <c r="F904" s="4" t="s">
        <v>12</v>
      </c>
      <c r="G904" s="4">
        <v>85</v>
      </c>
      <c r="H904" s="4">
        <v>84</v>
      </c>
      <c r="I904" s="4">
        <v>89</v>
      </c>
      <c r="J904" t="str">
        <f t="shared" si="42"/>
        <v>FALSE</v>
      </c>
      <c r="K904" t="str">
        <f t="shared" si="43"/>
        <v>A</v>
      </c>
      <c r="L904" t="str">
        <f t="shared" si="44"/>
        <v>In Progress</v>
      </c>
    </row>
    <row r="905" spans="2:12" x14ac:dyDescent="0.3">
      <c r="B905" s="3" t="s">
        <v>8</v>
      </c>
      <c r="C905" s="4" t="s">
        <v>13</v>
      </c>
      <c r="D905" s="4" t="s">
        <v>16</v>
      </c>
      <c r="E905" s="4" t="s">
        <v>11</v>
      </c>
      <c r="F905" s="4" t="s">
        <v>12</v>
      </c>
      <c r="G905" s="4">
        <v>73</v>
      </c>
      <c r="H905" s="4">
        <v>78</v>
      </c>
      <c r="I905" s="4">
        <v>74</v>
      </c>
      <c r="J905" t="str">
        <f t="shared" si="42"/>
        <v>FALSE</v>
      </c>
      <c r="K905" t="str">
        <f t="shared" si="43"/>
        <v>B</v>
      </c>
      <c r="L905" t="str">
        <f t="shared" si="44"/>
        <v>In Progress</v>
      </c>
    </row>
    <row r="906" spans="2:12" x14ac:dyDescent="0.3">
      <c r="B906" s="3" t="s">
        <v>8</v>
      </c>
      <c r="C906" s="4" t="s">
        <v>18</v>
      </c>
      <c r="D906" s="4" t="s">
        <v>22</v>
      </c>
      <c r="E906" s="4" t="s">
        <v>20</v>
      </c>
      <c r="F906" s="4" t="s">
        <v>15</v>
      </c>
      <c r="G906" s="4">
        <v>34</v>
      </c>
      <c r="H906" s="4">
        <v>48</v>
      </c>
      <c r="I906" s="4">
        <v>41</v>
      </c>
      <c r="J906" t="str">
        <f t="shared" si="42"/>
        <v>TRUE</v>
      </c>
      <c r="K906" t="str">
        <f t="shared" si="43"/>
        <v>C</v>
      </c>
      <c r="L906" t="str">
        <f t="shared" si="44"/>
        <v>In Progress</v>
      </c>
    </row>
    <row r="907" spans="2:12" x14ac:dyDescent="0.3">
      <c r="B907" s="3" t="s">
        <v>8</v>
      </c>
      <c r="C907" s="4" t="s">
        <v>21</v>
      </c>
      <c r="D907" s="4" t="s">
        <v>10</v>
      </c>
      <c r="E907" s="4" t="s">
        <v>20</v>
      </c>
      <c r="F907" s="4" t="s">
        <v>15</v>
      </c>
      <c r="G907" s="4">
        <v>93</v>
      </c>
      <c r="H907" s="4">
        <v>100</v>
      </c>
      <c r="I907" s="4">
        <v>100</v>
      </c>
      <c r="J907" t="str">
        <f t="shared" si="42"/>
        <v>FALSE</v>
      </c>
      <c r="K907" t="str">
        <f t="shared" si="43"/>
        <v>A</v>
      </c>
      <c r="L907" t="str">
        <f t="shared" si="44"/>
        <v>In Progress</v>
      </c>
    </row>
    <row r="908" spans="2:12" x14ac:dyDescent="0.3">
      <c r="B908" s="3" t="s">
        <v>8</v>
      </c>
      <c r="C908" s="4" t="s">
        <v>21</v>
      </c>
      <c r="D908" s="4" t="s">
        <v>23</v>
      </c>
      <c r="E908" s="4" t="s">
        <v>20</v>
      </c>
      <c r="F908" s="4" t="s">
        <v>12</v>
      </c>
      <c r="G908" s="4">
        <v>67</v>
      </c>
      <c r="H908" s="4">
        <v>84</v>
      </c>
      <c r="I908" s="4">
        <v>84</v>
      </c>
      <c r="J908" t="str">
        <f t="shared" si="42"/>
        <v>FALSE</v>
      </c>
      <c r="K908" t="str">
        <f t="shared" si="43"/>
        <v>B</v>
      </c>
      <c r="L908" t="str">
        <f t="shared" si="44"/>
        <v>In Progress</v>
      </c>
    </row>
    <row r="909" spans="2:12" x14ac:dyDescent="0.3">
      <c r="B909" s="3" t="s">
        <v>17</v>
      </c>
      <c r="C909" s="4" t="s">
        <v>21</v>
      </c>
      <c r="D909" s="4" t="s">
        <v>14</v>
      </c>
      <c r="E909" s="4" t="s">
        <v>11</v>
      </c>
      <c r="F909" s="4" t="s">
        <v>12</v>
      </c>
      <c r="G909" s="4">
        <v>88</v>
      </c>
      <c r="H909" s="4">
        <v>77</v>
      </c>
      <c r="I909" s="4">
        <v>77</v>
      </c>
      <c r="J909" t="str">
        <f t="shared" si="42"/>
        <v>FALSE</v>
      </c>
      <c r="K909" t="str">
        <f t="shared" si="43"/>
        <v>A</v>
      </c>
      <c r="L909" t="str">
        <f t="shared" si="44"/>
        <v>In Progress</v>
      </c>
    </row>
    <row r="910" spans="2:12" x14ac:dyDescent="0.3">
      <c r="B910" s="3" t="s">
        <v>17</v>
      </c>
      <c r="C910" s="4" t="s">
        <v>9</v>
      </c>
      <c r="D910" s="4" t="s">
        <v>22</v>
      </c>
      <c r="E910" s="4" t="s">
        <v>11</v>
      </c>
      <c r="F910" s="4" t="s">
        <v>12</v>
      </c>
      <c r="G910" s="4">
        <v>57</v>
      </c>
      <c r="H910" s="4">
        <v>48</v>
      </c>
      <c r="I910" s="4">
        <v>51</v>
      </c>
      <c r="J910" t="str">
        <f t="shared" si="42"/>
        <v>FALSE</v>
      </c>
      <c r="K910" t="str">
        <f t="shared" si="43"/>
        <v>B</v>
      </c>
      <c r="L910" t="str">
        <f t="shared" si="44"/>
        <v>In Progress</v>
      </c>
    </row>
    <row r="911" spans="2:12" x14ac:dyDescent="0.3">
      <c r="B911" s="3" t="s">
        <v>8</v>
      </c>
      <c r="C911" s="4" t="s">
        <v>21</v>
      </c>
      <c r="D911" s="4" t="s">
        <v>14</v>
      </c>
      <c r="E911" s="4" t="s">
        <v>11</v>
      </c>
      <c r="F911" s="4" t="s">
        <v>15</v>
      </c>
      <c r="G911" s="4">
        <v>79</v>
      </c>
      <c r="H911" s="4">
        <v>84</v>
      </c>
      <c r="I911" s="4">
        <v>91</v>
      </c>
      <c r="J911" t="str">
        <f t="shared" si="42"/>
        <v>FALSE</v>
      </c>
      <c r="K911" t="str">
        <f t="shared" si="43"/>
        <v>A</v>
      </c>
      <c r="L911" t="str">
        <f t="shared" si="44"/>
        <v>In Progress</v>
      </c>
    </row>
    <row r="912" spans="2:12" x14ac:dyDescent="0.3">
      <c r="B912" s="3" t="s">
        <v>8</v>
      </c>
      <c r="C912" s="4" t="s">
        <v>13</v>
      </c>
      <c r="D912" s="4" t="s">
        <v>10</v>
      </c>
      <c r="E912" s="4" t="s">
        <v>20</v>
      </c>
      <c r="F912" s="4" t="s">
        <v>12</v>
      </c>
      <c r="G912" s="4">
        <v>67</v>
      </c>
      <c r="H912" s="4">
        <v>75</v>
      </c>
      <c r="I912" s="4">
        <v>72</v>
      </c>
      <c r="J912" t="str">
        <f t="shared" si="42"/>
        <v>FALSE</v>
      </c>
      <c r="K912" t="str">
        <f t="shared" si="43"/>
        <v>B</v>
      </c>
      <c r="L912" t="str">
        <f t="shared" si="44"/>
        <v>In Progress</v>
      </c>
    </row>
    <row r="913" spans="2:12" x14ac:dyDescent="0.3">
      <c r="B913" s="3" t="s">
        <v>17</v>
      </c>
      <c r="C913" s="4" t="s">
        <v>29</v>
      </c>
      <c r="D913" s="4" t="s">
        <v>10</v>
      </c>
      <c r="E913" s="4" t="s">
        <v>11</v>
      </c>
      <c r="F913" s="4" t="s">
        <v>15</v>
      </c>
      <c r="G913" s="4">
        <v>70</v>
      </c>
      <c r="H913" s="4">
        <v>64</v>
      </c>
      <c r="I913" s="4">
        <v>70</v>
      </c>
      <c r="J913" t="str">
        <f t="shared" si="42"/>
        <v>FALSE</v>
      </c>
      <c r="K913" t="str">
        <f t="shared" si="43"/>
        <v>B</v>
      </c>
      <c r="L913" t="str">
        <f t="shared" si="44"/>
        <v>In Progress</v>
      </c>
    </row>
    <row r="914" spans="2:12" x14ac:dyDescent="0.3">
      <c r="B914" s="3" t="s">
        <v>17</v>
      </c>
      <c r="C914" s="4" t="s">
        <v>21</v>
      </c>
      <c r="D914" s="4" t="s">
        <v>10</v>
      </c>
      <c r="E914" s="4" t="s">
        <v>20</v>
      </c>
      <c r="F914" s="4" t="s">
        <v>12</v>
      </c>
      <c r="G914" s="4">
        <v>50</v>
      </c>
      <c r="H914" s="4">
        <v>42</v>
      </c>
      <c r="I914" s="4">
        <v>48</v>
      </c>
      <c r="J914" t="str">
        <f t="shared" si="42"/>
        <v>FALSE</v>
      </c>
      <c r="K914" t="str">
        <f t="shared" si="43"/>
        <v>B</v>
      </c>
      <c r="L914" t="str">
        <f t="shared" si="44"/>
        <v>In Progress</v>
      </c>
    </row>
    <row r="915" spans="2:12" x14ac:dyDescent="0.3">
      <c r="B915" s="3" t="s">
        <v>8</v>
      </c>
      <c r="C915" s="4" t="s">
        <v>18</v>
      </c>
      <c r="D915" s="4" t="s">
        <v>14</v>
      </c>
      <c r="E915" s="4" t="s">
        <v>11</v>
      </c>
      <c r="F915" s="4" t="s">
        <v>12</v>
      </c>
      <c r="G915" s="4">
        <v>69</v>
      </c>
      <c r="H915" s="4">
        <v>84</v>
      </c>
      <c r="I915" s="4">
        <v>82</v>
      </c>
      <c r="J915" t="str">
        <f t="shared" si="42"/>
        <v>FALSE</v>
      </c>
      <c r="K915" t="str">
        <f t="shared" si="43"/>
        <v>B</v>
      </c>
      <c r="L915" t="str">
        <f t="shared" si="44"/>
        <v>In Progress</v>
      </c>
    </row>
    <row r="916" spans="2:12" x14ac:dyDescent="0.3">
      <c r="B916" s="3" t="s">
        <v>8</v>
      </c>
      <c r="C916" s="4" t="s">
        <v>13</v>
      </c>
      <c r="D916" s="4" t="s">
        <v>10</v>
      </c>
      <c r="E916" s="4" t="s">
        <v>11</v>
      </c>
      <c r="F916" s="4" t="s">
        <v>15</v>
      </c>
      <c r="G916" s="4">
        <v>52</v>
      </c>
      <c r="H916" s="4">
        <v>61</v>
      </c>
      <c r="I916" s="4">
        <v>66</v>
      </c>
      <c r="J916" t="str">
        <f t="shared" si="42"/>
        <v>FALSE</v>
      </c>
      <c r="K916" t="str">
        <f t="shared" si="43"/>
        <v>B</v>
      </c>
      <c r="L916" t="str">
        <f t="shared" si="44"/>
        <v>In Progress</v>
      </c>
    </row>
    <row r="917" spans="2:12" x14ac:dyDescent="0.3">
      <c r="B917" s="3" t="s">
        <v>8</v>
      </c>
      <c r="C917" s="4" t="s">
        <v>13</v>
      </c>
      <c r="D917" s="4" t="s">
        <v>10</v>
      </c>
      <c r="E917" s="4" t="s">
        <v>20</v>
      </c>
      <c r="F917" s="4" t="s">
        <v>15</v>
      </c>
      <c r="G917" s="4">
        <v>47</v>
      </c>
      <c r="H917" s="4">
        <v>62</v>
      </c>
      <c r="I917" s="4">
        <v>66</v>
      </c>
      <c r="J917" t="str">
        <f t="shared" si="42"/>
        <v>FALSE</v>
      </c>
      <c r="K917" t="str">
        <f t="shared" si="43"/>
        <v>B</v>
      </c>
      <c r="L917" t="str">
        <f t="shared" si="44"/>
        <v>In Progress</v>
      </c>
    </row>
    <row r="918" spans="2:12" x14ac:dyDescent="0.3">
      <c r="B918" s="3" t="s">
        <v>8</v>
      </c>
      <c r="C918" s="4" t="s">
        <v>9</v>
      </c>
      <c r="D918" s="4" t="s">
        <v>19</v>
      </c>
      <c r="E918" s="4" t="s">
        <v>20</v>
      </c>
      <c r="F918" s="4" t="s">
        <v>12</v>
      </c>
      <c r="G918" s="4">
        <v>46</v>
      </c>
      <c r="H918" s="4">
        <v>61</v>
      </c>
      <c r="I918" s="4">
        <v>55</v>
      </c>
      <c r="J918" t="str">
        <f t="shared" si="42"/>
        <v>FALSE</v>
      </c>
      <c r="K918" t="str">
        <f t="shared" si="43"/>
        <v>B</v>
      </c>
      <c r="L918" t="str">
        <f t="shared" si="44"/>
        <v>In Progress</v>
      </c>
    </row>
    <row r="919" spans="2:12" x14ac:dyDescent="0.3">
      <c r="B919" s="3" t="s">
        <v>8</v>
      </c>
      <c r="C919" s="4" t="s">
        <v>29</v>
      </c>
      <c r="D919" s="4" t="s">
        <v>14</v>
      </c>
      <c r="E919" s="4" t="s">
        <v>11</v>
      </c>
      <c r="F919" s="4" t="s">
        <v>12</v>
      </c>
      <c r="G919" s="4">
        <v>68</v>
      </c>
      <c r="H919" s="4">
        <v>70</v>
      </c>
      <c r="I919" s="4">
        <v>66</v>
      </c>
      <c r="J919" t="str">
        <f t="shared" si="42"/>
        <v>FALSE</v>
      </c>
      <c r="K919" t="str">
        <f t="shared" si="43"/>
        <v>B</v>
      </c>
      <c r="L919" t="str">
        <f t="shared" si="44"/>
        <v>In Progress</v>
      </c>
    </row>
    <row r="920" spans="2:12" x14ac:dyDescent="0.3">
      <c r="B920" s="3" t="s">
        <v>17</v>
      </c>
      <c r="C920" s="4" t="s">
        <v>29</v>
      </c>
      <c r="D920" s="4" t="s">
        <v>10</v>
      </c>
      <c r="E920" s="4" t="s">
        <v>11</v>
      </c>
      <c r="F920" s="4" t="s">
        <v>15</v>
      </c>
      <c r="G920" s="4">
        <v>100</v>
      </c>
      <c r="H920" s="4">
        <v>100</v>
      </c>
      <c r="I920" s="4">
        <v>100</v>
      </c>
      <c r="J920" t="str">
        <f t="shared" si="42"/>
        <v>FALSE</v>
      </c>
      <c r="K920" t="str">
        <f t="shared" si="43"/>
        <v>A</v>
      </c>
      <c r="L920" t="str">
        <f t="shared" si="44"/>
        <v>In Progress</v>
      </c>
    </row>
    <row r="921" spans="2:12" x14ac:dyDescent="0.3">
      <c r="B921" s="3" t="s">
        <v>8</v>
      </c>
      <c r="C921" s="4" t="s">
        <v>13</v>
      </c>
      <c r="D921" s="4" t="s">
        <v>22</v>
      </c>
      <c r="E921" s="4" t="s">
        <v>11</v>
      </c>
      <c r="F921" s="4" t="s">
        <v>12</v>
      </c>
      <c r="G921" s="4">
        <v>44</v>
      </c>
      <c r="H921" s="4">
        <v>61</v>
      </c>
      <c r="I921" s="4">
        <v>52</v>
      </c>
      <c r="J921" t="str">
        <f t="shared" si="42"/>
        <v>FALSE</v>
      </c>
      <c r="K921" t="str">
        <f t="shared" si="43"/>
        <v>B</v>
      </c>
      <c r="L921" t="str">
        <f t="shared" si="44"/>
        <v>In Progress</v>
      </c>
    </row>
    <row r="922" spans="2:12" x14ac:dyDescent="0.3">
      <c r="B922" s="3" t="s">
        <v>8</v>
      </c>
      <c r="C922" s="4" t="s">
        <v>13</v>
      </c>
      <c r="D922" s="4" t="s">
        <v>19</v>
      </c>
      <c r="E922" s="4" t="s">
        <v>11</v>
      </c>
      <c r="F922" s="4" t="s">
        <v>15</v>
      </c>
      <c r="G922" s="4">
        <v>57</v>
      </c>
      <c r="H922" s="4">
        <v>77</v>
      </c>
      <c r="I922" s="4">
        <v>80</v>
      </c>
      <c r="J922" t="str">
        <f t="shared" si="42"/>
        <v>FALSE</v>
      </c>
      <c r="K922" t="str">
        <f t="shared" si="43"/>
        <v>B</v>
      </c>
      <c r="L922" t="str">
        <f t="shared" si="44"/>
        <v>In Progress</v>
      </c>
    </row>
    <row r="923" spans="2:12" x14ac:dyDescent="0.3">
      <c r="B923" s="3" t="s">
        <v>17</v>
      </c>
      <c r="C923" s="4" t="s">
        <v>9</v>
      </c>
      <c r="D923" s="4" t="s">
        <v>14</v>
      </c>
      <c r="E923" s="4" t="s">
        <v>11</v>
      </c>
      <c r="F923" s="4" t="s">
        <v>15</v>
      </c>
      <c r="G923" s="4">
        <v>91</v>
      </c>
      <c r="H923" s="4">
        <v>96</v>
      </c>
      <c r="I923" s="4">
        <v>91</v>
      </c>
      <c r="J923" t="str">
        <f t="shared" si="42"/>
        <v>FALSE</v>
      </c>
      <c r="K923" t="str">
        <f t="shared" si="43"/>
        <v>A</v>
      </c>
      <c r="L923" t="str">
        <f t="shared" si="44"/>
        <v>In Progress</v>
      </c>
    </row>
    <row r="924" spans="2:12" x14ac:dyDescent="0.3">
      <c r="B924" s="3" t="s">
        <v>17</v>
      </c>
      <c r="C924" s="4" t="s">
        <v>21</v>
      </c>
      <c r="D924" s="4" t="s">
        <v>22</v>
      </c>
      <c r="E924" s="4" t="s">
        <v>20</v>
      </c>
      <c r="F924" s="4" t="s">
        <v>12</v>
      </c>
      <c r="G924" s="4">
        <v>69</v>
      </c>
      <c r="H924" s="4">
        <v>70</v>
      </c>
      <c r="I924" s="4">
        <v>67</v>
      </c>
      <c r="J924" t="str">
        <f t="shared" si="42"/>
        <v>FALSE</v>
      </c>
      <c r="K924" t="str">
        <f t="shared" si="43"/>
        <v>B</v>
      </c>
      <c r="L924" t="str">
        <f t="shared" si="44"/>
        <v>In Progress</v>
      </c>
    </row>
    <row r="925" spans="2:12" x14ac:dyDescent="0.3">
      <c r="B925" s="3" t="s">
        <v>8</v>
      </c>
      <c r="C925" s="4" t="s">
        <v>13</v>
      </c>
      <c r="D925" s="4" t="s">
        <v>22</v>
      </c>
      <c r="E925" s="4" t="s">
        <v>20</v>
      </c>
      <c r="F925" s="4" t="s">
        <v>12</v>
      </c>
      <c r="G925" s="4">
        <v>35</v>
      </c>
      <c r="H925" s="4">
        <v>53</v>
      </c>
      <c r="I925" s="4">
        <v>46</v>
      </c>
      <c r="J925" t="str">
        <f t="shared" si="42"/>
        <v>FALSE</v>
      </c>
      <c r="K925" t="str">
        <f t="shared" si="43"/>
        <v>B</v>
      </c>
      <c r="L925" t="str">
        <f t="shared" si="44"/>
        <v>In Progress</v>
      </c>
    </row>
    <row r="926" spans="2:12" x14ac:dyDescent="0.3">
      <c r="B926" s="3" t="s">
        <v>17</v>
      </c>
      <c r="C926" s="4" t="s">
        <v>21</v>
      </c>
      <c r="D926" s="4" t="s">
        <v>22</v>
      </c>
      <c r="E926" s="4" t="s">
        <v>11</v>
      </c>
      <c r="F926" s="4" t="s">
        <v>12</v>
      </c>
      <c r="G926" s="4">
        <v>72</v>
      </c>
      <c r="H926" s="4">
        <v>66</v>
      </c>
      <c r="I926" s="4">
        <v>66</v>
      </c>
      <c r="J926" t="str">
        <f t="shared" si="42"/>
        <v>FALSE</v>
      </c>
      <c r="K926" t="str">
        <f t="shared" si="43"/>
        <v>B</v>
      </c>
      <c r="L926" t="str">
        <f t="shared" si="44"/>
        <v>In Progress</v>
      </c>
    </row>
    <row r="927" spans="2:12" x14ac:dyDescent="0.3">
      <c r="B927" s="3" t="s">
        <v>8</v>
      </c>
      <c r="C927" s="4" t="s">
        <v>9</v>
      </c>
      <c r="D927" s="4" t="s">
        <v>19</v>
      </c>
      <c r="E927" s="4" t="s">
        <v>20</v>
      </c>
      <c r="F927" s="4" t="s">
        <v>12</v>
      </c>
      <c r="G927" s="4">
        <v>54</v>
      </c>
      <c r="H927" s="4">
        <v>65</v>
      </c>
      <c r="I927" s="4">
        <v>65</v>
      </c>
      <c r="J927" t="str">
        <f t="shared" si="42"/>
        <v>FALSE</v>
      </c>
      <c r="K927" t="str">
        <f t="shared" si="43"/>
        <v>B</v>
      </c>
      <c r="L927" t="str">
        <f t="shared" si="44"/>
        <v>In Progress</v>
      </c>
    </row>
    <row r="928" spans="2:12" x14ac:dyDescent="0.3">
      <c r="B928" s="3" t="s">
        <v>17</v>
      </c>
      <c r="C928" s="4" t="s">
        <v>21</v>
      </c>
      <c r="D928" s="4" t="s">
        <v>22</v>
      </c>
      <c r="E928" s="4" t="s">
        <v>20</v>
      </c>
      <c r="F928" s="4" t="s">
        <v>12</v>
      </c>
      <c r="G928" s="4">
        <v>74</v>
      </c>
      <c r="H928" s="4">
        <v>70</v>
      </c>
      <c r="I928" s="4">
        <v>69</v>
      </c>
      <c r="J928" t="str">
        <f t="shared" si="42"/>
        <v>FALSE</v>
      </c>
      <c r="K928" t="str">
        <f t="shared" si="43"/>
        <v>B</v>
      </c>
      <c r="L928" t="str">
        <f t="shared" si="44"/>
        <v>In Progress</v>
      </c>
    </row>
    <row r="929" spans="2:12" x14ac:dyDescent="0.3">
      <c r="B929" s="3" t="s">
        <v>17</v>
      </c>
      <c r="C929" s="4" t="s">
        <v>29</v>
      </c>
      <c r="D929" s="4" t="s">
        <v>23</v>
      </c>
      <c r="E929" s="4" t="s">
        <v>11</v>
      </c>
      <c r="F929" s="4" t="s">
        <v>15</v>
      </c>
      <c r="G929" s="4">
        <v>74</v>
      </c>
      <c r="H929" s="4">
        <v>64</v>
      </c>
      <c r="I929" s="4">
        <v>60</v>
      </c>
      <c r="J929" t="str">
        <f t="shared" si="42"/>
        <v>FALSE</v>
      </c>
      <c r="K929" t="str">
        <f t="shared" si="43"/>
        <v>B</v>
      </c>
      <c r="L929" t="str">
        <f t="shared" si="44"/>
        <v>In Progress</v>
      </c>
    </row>
    <row r="930" spans="2:12" x14ac:dyDescent="0.3">
      <c r="B930" s="3" t="s">
        <v>17</v>
      </c>
      <c r="C930" s="4" t="s">
        <v>29</v>
      </c>
      <c r="D930" s="4" t="s">
        <v>19</v>
      </c>
      <c r="E930" s="4" t="s">
        <v>20</v>
      </c>
      <c r="F930" s="4" t="s">
        <v>12</v>
      </c>
      <c r="G930" s="4">
        <v>64</v>
      </c>
      <c r="H930" s="4">
        <v>56</v>
      </c>
      <c r="I930" s="4">
        <v>52</v>
      </c>
      <c r="J930" t="str">
        <f t="shared" si="42"/>
        <v>FALSE</v>
      </c>
      <c r="K930" t="str">
        <f t="shared" si="43"/>
        <v>B</v>
      </c>
      <c r="L930" t="str">
        <f t="shared" si="44"/>
        <v>In Progress</v>
      </c>
    </row>
    <row r="931" spans="2:12" x14ac:dyDescent="0.3">
      <c r="B931" s="3" t="s">
        <v>8</v>
      </c>
      <c r="C931" s="4" t="s">
        <v>21</v>
      </c>
      <c r="D931" s="4" t="s">
        <v>22</v>
      </c>
      <c r="E931" s="4" t="s">
        <v>20</v>
      </c>
      <c r="F931" s="4" t="s">
        <v>15</v>
      </c>
      <c r="G931" s="4">
        <v>65</v>
      </c>
      <c r="H931" s="4">
        <v>61</v>
      </c>
      <c r="I931" s="4">
        <v>71</v>
      </c>
      <c r="J931" t="str">
        <f t="shared" si="42"/>
        <v>FALSE</v>
      </c>
      <c r="K931" t="str">
        <f t="shared" si="43"/>
        <v>B</v>
      </c>
      <c r="L931" t="str">
        <f t="shared" si="44"/>
        <v>In Progress</v>
      </c>
    </row>
    <row r="932" spans="2:12" x14ac:dyDescent="0.3">
      <c r="B932" s="3" t="s">
        <v>17</v>
      </c>
      <c r="C932" s="4" t="s">
        <v>29</v>
      </c>
      <c r="D932" s="4" t="s">
        <v>19</v>
      </c>
      <c r="E932" s="4" t="s">
        <v>20</v>
      </c>
      <c r="F932" s="4" t="s">
        <v>15</v>
      </c>
      <c r="G932" s="4">
        <v>46</v>
      </c>
      <c r="H932" s="4">
        <v>43</v>
      </c>
      <c r="I932" s="4">
        <v>44</v>
      </c>
      <c r="J932" t="str">
        <f t="shared" si="42"/>
        <v>FALSE</v>
      </c>
      <c r="K932" t="str">
        <f t="shared" si="43"/>
        <v>B</v>
      </c>
      <c r="L932" t="str">
        <f t="shared" si="44"/>
        <v>In Progress</v>
      </c>
    </row>
    <row r="933" spans="2:12" x14ac:dyDescent="0.3">
      <c r="B933" s="3" t="s">
        <v>8</v>
      </c>
      <c r="C933" s="4" t="s">
        <v>13</v>
      </c>
      <c r="D933" s="4" t="s">
        <v>23</v>
      </c>
      <c r="E933" s="4" t="s">
        <v>20</v>
      </c>
      <c r="F933" s="4" t="s">
        <v>12</v>
      </c>
      <c r="G933" s="4">
        <v>48</v>
      </c>
      <c r="H933" s="4">
        <v>56</v>
      </c>
      <c r="I933" s="4">
        <v>51</v>
      </c>
      <c r="J933" t="str">
        <f t="shared" si="42"/>
        <v>FALSE</v>
      </c>
      <c r="K933" t="str">
        <f t="shared" si="43"/>
        <v>B</v>
      </c>
      <c r="L933" t="str">
        <f t="shared" si="44"/>
        <v>In Progress</v>
      </c>
    </row>
    <row r="934" spans="2:12" x14ac:dyDescent="0.3">
      <c r="B934" s="3" t="s">
        <v>17</v>
      </c>
      <c r="C934" s="4" t="s">
        <v>13</v>
      </c>
      <c r="D934" s="4" t="s">
        <v>14</v>
      </c>
      <c r="E934" s="4" t="s">
        <v>20</v>
      </c>
      <c r="F934" s="4" t="s">
        <v>15</v>
      </c>
      <c r="G934" s="4">
        <v>67</v>
      </c>
      <c r="H934" s="4">
        <v>74</v>
      </c>
      <c r="I934" s="4">
        <v>70</v>
      </c>
      <c r="J934" t="str">
        <f t="shared" si="42"/>
        <v>FALSE</v>
      </c>
      <c r="K934" t="str">
        <f t="shared" si="43"/>
        <v>B</v>
      </c>
      <c r="L934" t="str">
        <f t="shared" si="44"/>
        <v>In Progress</v>
      </c>
    </row>
    <row r="935" spans="2:12" x14ac:dyDescent="0.3">
      <c r="B935" s="3" t="s">
        <v>17</v>
      </c>
      <c r="C935" s="4" t="s">
        <v>21</v>
      </c>
      <c r="D935" s="4" t="s">
        <v>14</v>
      </c>
      <c r="E935" s="4" t="s">
        <v>20</v>
      </c>
      <c r="F935" s="4" t="s">
        <v>12</v>
      </c>
      <c r="G935" s="4">
        <v>62</v>
      </c>
      <c r="H935" s="4">
        <v>57</v>
      </c>
      <c r="I935" s="4">
        <v>62</v>
      </c>
      <c r="J935" t="str">
        <f t="shared" si="42"/>
        <v>FALSE</v>
      </c>
      <c r="K935" t="str">
        <f t="shared" si="43"/>
        <v>B</v>
      </c>
      <c r="L935" t="str">
        <f t="shared" si="44"/>
        <v>In Progress</v>
      </c>
    </row>
    <row r="936" spans="2:12" x14ac:dyDescent="0.3">
      <c r="B936" s="3" t="s">
        <v>17</v>
      </c>
      <c r="C936" s="4" t="s">
        <v>21</v>
      </c>
      <c r="D936" s="4" t="s">
        <v>19</v>
      </c>
      <c r="E936" s="4" t="s">
        <v>20</v>
      </c>
      <c r="F936" s="4" t="s">
        <v>15</v>
      </c>
      <c r="G936" s="4">
        <v>61</v>
      </c>
      <c r="H936" s="4">
        <v>71</v>
      </c>
      <c r="I936" s="4">
        <v>73</v>
      </c>
      <c r="J936" t="str">
        <f t="shared" si="42"/>
        <v>FALSE</v>
      </c>
      <c r="K936" t="str">
        <f t="shared" si="43"/>
        <v>B</v>
      </c>
      <c r="L936" t="str">
        <f t="shared" si="44"/>
        <v>In Progress</v>
      </c>
    </row>
    <row r="937" spans="2:12" x14ac:dyDescent="0.3">
      <c r="B937" s="3" t="s">
        <v>17</v>
      </c>
      <c r="C937" s="4" t="s">
        <v>13</v>
      </c>
      <c r="D937" s="4" t="s">
        <v>10</v>
      </c>
      <c r="E937" s="4" t="s">
        <v>20</v>
      </c>
      <c r="F937" s="4" t="s">
        <v>15</v>
      </c>
      <c r="G937" s="4">
        <v>70</v>
      </c>
      <c r="H937" s="4">
        <v>75</v>
      </c>
      <c r="I937" s="4">
        <v>74</v>
      </c>
      <c r="J937" t="str">
        <f t="shared" si="42"/>
        <v>FALSE</v>
      </c>
      <c r="K937" t="str">
        <f t="shared" si="43"/>
        <v>B</v>
      </c>
      <c r="L937" t="str">
        <f t="shared" si="44"/>
        <v>In Progress</v>
      </c>
    </row>
    <row r="938" spans="2:12" x14ac:dyDescent="0.3">
      <c r="B938" s="3" t="s">
        <v>17</v>
      </c>
      <c r="C938" s="4" t="s">
        <v>13</v>
      </c>
      <c r="D938" s="4" t="s">
        <v>19</v>
      </c>
      <c r="E938" s="4" t="s">
        <v>11</v>
      </c>
      <c r="F938" s="4" t="s">
        <v>15</v>
      </c>
      <c r="G938" s="4">
        <v>98</v>
      </c>
      <c r="H938" s="4">
        <v>87</v>
      </c>
      <c r="I938" s="4">
        <v>90</v>
      </c>
      <c r="J938" t="str">
        <f t="shared" si="42"/>
        <v>FALSE</v>
      </c>
      <c r="K938" t="str">
        <f t="shared" si="43"/>
        <v>A</v>
      </c>
      <c r="L938" t="str">
        <f t="shared" si="44"/>
        <v>In Progress</v>
      </c>
    </row>
    <row r="939" spans="2:12" x14ac:dyDescent="0.3">
      <c r="B939" s="3" t="s">
        <v>17</v>
      </c>
      <c r="C939" s="4" t="s">
        <v>21</v>
      </c>
      <c r="D939" s="4" t="s">
        <v>14</v>
      </c>
      <c r="E939" s="4" t="s">
        <v>20</v>
      </c>
      <c r="F939" s="4" t="s">
        <v>12</v>
      </c>
      <c r="G939" s="4">
        <v>70</v>
      </c>
      <c r="H939" s="4">
        <v>63</v>
      </c>
      <c r="I939" s="4">
        <v>58</v>
      </c>
      <c r="J939" t="str">
        <f t="shared" si="42"/>
        <v>FALSE</v>
      </c>
      <c r="K939" t="str">
        <f t="shared" si="43"/>
        <v>B</v>
      </c>
      <c r="L939" t="str">
        <f t="shared" si="44"/>
        <v>In Progress</v>
      </c>
    </row>
    <row r="940" spans="2:12" x14ac:dyDescent="0.3">
      <c r="B940" s="3" t="s">
        <v>17</v>
      </c>
      <c r="C940" s="4" t="s">
        <v>18</v>
      </c>
      <c r="D940" s="4" t="s">
        <v>19</v>
      </c>
      <c r="E940" s="4" t="s">
        <v>11</v>
      </c>
      <c r="F940" s="4" t="s">
        <v>12</v>
      </c>
      <c r="G940" s="4">
        <v>67</v>
      </c>
      <c r="H940" s="4">
        <v>57</v>
      </c>
      <c r="I940" s="4">
        <v>53</v>
      </c>
      <c r="J940" t="str">
        <f t="shared" si="42"/>
        <v>FALSE</v>
      </c>
      <c r="K940" t="str">
        <f t="shared" si="43"/>
        <v>B</v>
      </c>
      <c r="L940" t="str">
        <f t="shared" si="44"/>
        <v>In Progress</v>
      </c>
    </row>
    <row r="941" spans="2:12" x14ac:dyDescent="0.3">
      <c r="B941" s="3" t="s">
        <v>8</v>
      </c>
      <c r="C941" s="4" t="s">
        <v>29</v>
      </c>
      <c r="D941" s="4" t="s">
        <v>22</v>
      </c>
      <c r="E941" s="4" t="s">
        <v>20</v>
      </c>
      <c r="F941" s="4" t="s">
        <v>12</v>
      </c>
      <c r="G941" s="4">
        <v>57</v>
      </c>
      <c r="H941" s="4">
        <v>58</v>
      </c>
      <c r="I941" s="4">
        <v>57</v>
      </c>
      <c r="J941" t="str">
        <f t="shared" si="42"/>
        <v>FALSE</v>
      </c>
      <c r="K941" t="str">
        <f t="shared" si="43"/>
        <v>B</v>
      </c>
      <c r="L941" t="str">
        <f t="shared" si="44"/>
        <v>In Progress</v>
      </c>
    </row>
    <row r="942" spans="2:12" x14ac:dyDescent="0.3">
      <c r="B942" s="3" t="s">
        <v>17</v>
      </c>
      <c r="C942" s="4" t="s">
        <v>21</v>
      </c>
      <c r="D942" s="4" t="s">
        <v>14</v>
      </c>
      <c r="E942" s="4" t="s">
        <v>11</v>
      </c>
      <c r="F942" s="4" t="s">
        <v>15</v>
      </c>
      <c r="G942" s="4">
        <v>85</v>
      </c>
      <c r="H942" s="4">
        <v>81</v>
      </c>
      <c r="I942" s="4">
        <v>85</v>
      </c>
      <c r="J942" t="str">
        <f t="shared" si="42"/>
        <v>FALSE</v>
      </c>
      <c r="K942" t="str">
        <f t="shared" si="43"/>
        <v>A</v>
      </c>
      <c r="L942" t="str">
        <f t="shared" si="44"/>
        <v>In Progress</v>
      </c>
    </row>
    <row r="943" spans="2:12" x14ac:dyDescent="0.3">
      <c r="B943" s="3" t="s">
        <v>17</v>
      </c>
      <c r="C943" s="4" t="s">
        <v>21</v>
      </c>
      <c r="D943" s="4" t="s">
        <v>23</v>
      </c>
      <c r="E943" s="4" t="s">
        <v>11</v>
      </c>
      <c r="F943" s="4" t="s">
        <v>15</v>
      </c>
      <c r="G943" s="4">
        <v>77</v>
      </c>
      <c r="H943" s="4">
        <v>68</v>
      </c>
      <c r="I943" s="4">
        <v>69</v>
      </c>
      <c r="J943" t="str">
        <f t="shared" si="42"/>
        <v>FALSE</v>
      </c>
      <c r="K943" t="str">
        <f t="shared" si="43"/>
        <v>B</v>
      </c>
      <c r="L943" t="str">
        <f t="shared" si="44"/>
        <v>In Progress</v>
      </c>
    </row>
    <row r="944" spans="2:12" x14ac:dyDescent="0.3">
      <c r="B944" s="3" t="s">
        <v>17</v>
      </c>
      <c r="C944" s="4" t="s">
        <v>13</v>
      </c>
      <c r="D944" s="4" t="s">
        <v>16</v>
      </c>
      <c r="E944" s="4" t="s">
        <v>20</v>
      </c>
      <c r="F944" s="4" t="s">
        <v>15</v>
      </c>
      <c r="G944" s="4">
        <v>72</v>
      </c>
      <c r="H944" s="4">
        <v>66</v>
      </c>
      <c r="I944" s="4">
        <v>72</v>
      </c>
      <c r="J944" t="str">
        <f t="shared" si="42"/>
        <v>FALSE</v>
      </c>
      <c r="K944" t="str">
        <f t="shared" si="43"/>
        <v>B</v>
      </c>
      <c r="L944" t="str">
        <f t="shared" si="44"/>
        <v>In Progress</v>
      </c>
    </row>
    <row r="945" spans="2:12" x14ac:dyDescent="0.3">
      <c r="B945" s="3" t="s">
        <v>8</v>
      </c>
      <c r="C945" s="4" t="s">
        <v>21</v>
      </c>
      <c r="D945" s="4" t="s">
        <v>16</v>
      </c>
      <c r="E945" s="4" t="s">
        <v>11</v>
      </c>
      <c r="F945" s="4" t="s">
        <v>12</v>
      </c>
      <c r="G945" s="4">
        <v>78</v>
      </c>
      <c r="H945" s="4">
        <v>91</v>
      </c>
      <c r="I945" s="4">
        <v>96</v>
      </c>
      <c r="J945" t="str">
        <f t="shared" si="42"/>
        <v>FALSE</v>
      </c>
      <c r="K945" t="str">
        <f t="shared" si="43"/>
        <v>A</v>
      </c>
      <c r="L945" t="str">
        <f t="shared" si="44"/>
        <v>In Progress</v>
      </c>
    </row>
    <row r="946" spans="2:12" x14ac:dyDescent="0.3">
      <c r="B946" s="3" t="s">
        <v>17</v>
      </c>
      <c r="C946" s="4" t="s">
        <v>13</v>
      </c>
      <c r="D946" s="4" t="s">
        <v>22</v>
      </c>
      <c r="E946" s="4" t="s">
        <v>11</v>
      </c>
      <c r="F946" s="4" t="s">
        <v>12</v>
      </c>
      <c r="G946" s="4">
        <v>81</v>
      </c>
      <c r="H946" s="4">
        <v>66</v>
      </c>
      <c r="I946" s="4">
        <v>64</v>
      </c>
      <c r="J946" t="str">
        <f t="shared" si="42"/>
        <v>FALSE</v>
      </c>
      <c r="K946" t="str">
        <f t="shared" si="43"/>
        <v>B</v>
      </c>
      <c r="L946" t="str">
        <f t="shared" si="44"/>
        <v>In Progress</v>
      </c>
    </row>
    <row r="947" spans="2:12" x14ac:dyDescent="0.3">
      <c r="B947" s="3" t="s">
        <v>17</v>
      </c>
      <c r="C947" s="4" t="s">
        <v>18</v>
      </c>
      <c r="D947" s="4" t="s">
        <v>23</v>
      </c>
      <c r="E947" s="4" t="s">
        <v>20</v>
      </c>
      <c r="F947" s="4" t="s">
        <v>15</v>
      </c>
      <c r="G947" s="4">
        <v>61</v>
      </c>
      <c r="H947" s="4">
        <v>62</v>
      </c>
      <c r="I947" s="4">
        <v>61</v>
      </c>
      <c r="J947" t="str">
        <f t="shared" si="42"/>
        <v>FALSE</v>
      </c>
      <c r="K947" t="str">
        <f t="shared" si="43"/>
        <v>B</v>
      </c>
      <c r="L947" t="str">
        <f t="shared" si="44"/>
        <v>In Progress</v>
      </c>
    </row>
    <row r="948" spans="2:12" x14ac:dyDescent="0.3">
      <c r="B948" s="3" t="s">
        <v>8</v>
      </c>
      <c r="C948" s="4" t="s">
        <v>9</v>
      </c>
      <c r="D948" s="4" t="s">
        <v>22</v>
      </c>
      <c r="E948" s="4" t="s">
        <v>11</v>
      </c>
      <c r="F948" s="4" t="s">
        <v>12</v>
      </c>
      <c r="G948" s="4">
        <v>58</v>
      </c>
      <c r="H948" s="4">
        <v>68</v>
      </c>
      <c r="I948" s="4">
        <v>61</v>
      </c>
      <c r="J948" t="str">
        <f t="shared" si="42"/>
        <v>FALSE</v>
      </c>
      <c r="K948" t="str">
        <f t="shared" si="43"/>
        <v>B</v>
      </c>
      <c r="L948" t="str">
        <f t="shared" si="44"/>
        <v>In Progress</v>
      </c>
    </row>
    <row r="949" spans="2:12" x14ac:dyDescent="0.3">
      <c r="B949" s="3" t="s">
        <v>8</v>
      </c>
      <c r="C949" s="4" t="s">
        <v>13</v>
      </c>
      <c r="D949" s="4" t="s">
        <v>19</v>
      </c>
      <c r="E949" s="4" t="s">
        <v>11</v>
      </c>
      <c r="F949" s="4" t="s">
        <v>12</v>
      </c>
      <c r="G949" s="4">
        <v>54</v>
      </c>
      <c r="H949" s="4">
        <v>61</v>
      </c>
      <c r="I949" s="4">
        <v>58</v>
      </c>
      <c r="J949" t="str">
        <f t="shared" si="42"/>
        <v>FALSE</v>
      </c>
      <c r="K949" t="str">
        <f t="shared" si="43"/>
        <v>B</v>
      </c>
      <c r="L949" t="str">
        <f t="shared" si="44"/>
        <v>In Progress</v>
      </c>
    </row>
    <row r="950" spans="2:12" x14ac:dyDescent="0.3">
      <c r="B950" s="3" t="s">
        <v>17</v>
      </c>
      <c r="C950" s="4" t="s">
        <v>9</v>
      </c>
      <c r="D950" s="4" t="s">
        <v>22</v>
      </c>
      <c r="E950" s="4" t="s">
        <v>11</v>
      </c>
      <c r="F950" s="4" t="s">
        <v>12</v>
      </c>
      <c r="G950" s="4">
        <v>82</v>
      </c>
      <c r="H950" s="4">
        <v>82</v>
      </c>
      <c r="I950" s="4">
        <v>80</v>
      </c>
      <c r="J950" t="str">
        <f t="shared" si="42"/>
        <v>FALSE</v>
      </c>
      <c r="K950" t="str">
        <f t="shared" si="43"/>
        <v>A</v>
      </c>
      <c r="L950" t="str">
        <f t="shared" si="44"/>
        <v>In Progress</v>
      </c>
    </row>
    <row r="951" spans="2:12" x14ac:dyDescent="0.3">
      <c r="B951" s="3" t="s">
        <v>8</v>
      </c>
      <c r="C951" s="4" t="s">
        <v>21</v>
      </c>
      <c r="D951" s="4" t="s">
        <v>14</v>
      </c>
      <c r="E951" s="4" t="s">
        <v>20</v>
      </c>
      <c r="F951" s="4" t="s">
        <v>12</v>
      </c>
      <c r="G951" s="4">
        <v>49</v>
      </c>
      <c r="H951" s="4">
        <v>58</v>
      </c>
      <c r="I951" s="4">
        <v>60</v>
      </c>
      <c r="J951" t="str">
        <f t="shared" si="42"/>
        <v>FALSE</v>
      </c>
      <c r="K951" t="str">
        <f t="shared" si="43"/>
        <v>B</v>
      </c>
      <c r="L951" t="str">
        <f t="shared" si="44"/>
        <v>In Progress</v>
      </c>
    </row>
    <row r="952" spans="2:12" x14ac:dyDescent="0.3">
      <c r="B952" s="3" t="s">
        <v>17</v>
      </c>
      <c r="C952" s="4" t="s">
        <v>9</v>
      </c>
      <c r="D952" s="4" t="s">
        <v>23</v>
      </c>
      <c r="E952" s="4" t="s">
        <v>20</v>
      </c>
      <c r="F952" s="4" t="s">
        <v>15</v>
      </c>
      <c r="G952" s="4">
        <v>49</v>
      </c>
      <c r="H952" s="4">
        <v>50</v>
      </c>
      <c r="I952" s="4">
        <v>52</v>
      </c>
      <c r="J952" t="str">
        <f t="shared" si="42"/>
        <v>FALSE</v>
      </c>
      <c r="K952" t="str">
        <f t="shared" si="43"/>
        <v>B</v>
      </c>
      <c r="L952" t="str">
        <f t="shared" si="44"/>
        <v>In Progress</v>
      </c>
    </row>
    <row r="953" spans="2:12" x14ac:dyDescent="0.3">
      <c r="B953" s="3" t="s">
        <v>8</v>
      </c>
      <c r="C953" s="4" t="s">
        <v>29</v>
      </c>
      <c r="D953" s="4" t="s">
        <v>22</v>
      </c>
      <c r="E953" s="4" t="s">
        <v>20</v>
      </c>
      <c r="F953" s="4" t="s">
        <v>15</v>
      </c>
      <c r="G953" s="4">
        <v>57</v>
      </c>
      <c r="H953" s="4">
        <v>75</v>
      </c>
      <c r="I953" s="4">
        <v>73</v>
      </c>
      <c r="J953" t="str">
        <f t="shared" si="42"/>
        <v>FALSE</v>
      </c>
      <c r="K953" t="str">
        <f t="shared" si="43"/>
        <v>B</v>
      </c>
      <c r="L953" t="str">
        <f t="shared" si="44"/>
        <v>In Progress</v>
      </c>
    </row>
    <row r="954" spans="2:12" x14ac:dyDescent="0.3">
      <c r="B954" s="3" t="s">
        <v>17</v>
      </c>
      <c r="C954" s="4" t="s">
        <v>29</v>
      </c>
      <c r="D954" s="4" t="s">
        <v>22</v>
      </c>
      <c r="E954" s="4" t="s">
        <v>11</v>
      </c>
      <c r="F954" s="4" t="s">
        <v>12</v>
      </c>
      <c r="G954" s="4">
        <v>94</v>
      </c>
      <c r="H954" s="4">
        <v>73</v>
      </c>
      <c r="I954" s="4">
        <v>71</v>
      </c>
      <c r="J954" t="str">
        <f t="shared" si="42"/>
        <v>FALSE</v>
      </c>
      <c r="K954" t="str">
        <f t="shared" si="43"/>
        <v>B</v>
      </c>
      <c r="L954" t="str">
        <f t="shared" si="44"/>
        <v>In Progress</v>
      </c>
    </row>
    <row r="955" spans="2:12" x14ac:dyDescent="0.3">
      <c r="B955" s="3" t="s">
        <v>8</v>
      </c>
      <c r="C955" s="4" t="s">
        <v>21</v>
      </c>
      <c r="D955" s="4" t="s">
        <v>14</v>
      </c>
      <c r="E955" s="4" t="s">
        <v>11</v>
      </c>
      <c r="F955" s="4" t="s">
        <v>15</v>
      </c>
      <c r="G955" s="4">
        <v>75</v>
      </c>
      <c r="H955" s="4">
        <v>77</v>
      </c>
      <c r="I955" s="4">
        <v>83</v>
      </c>
      <c r="J955" t="str">
        <f t="shared" si="42"/>
        <v>FALSE</v>
      </c>
      <c r="K955" t="str">
        <f t="shared" si="43"/>
        <v>B</v>
      </c>
      <c r="L955" t="str">
        <f t="shared" si="44"/>
        <v>In Progress</v>
      </c>
    </row>
    <row r="956" spans="2:12" x14ac:dyDescent="0.3">
      <c r="B956" s="3" t="s">
        <v>8</v>
      </c>
      <c r="C956" s="4" t="s">
        <v>29</v>
      </c>
      <c r="D956" s="4" t="s">
        <v>23</v>
      </c>
      <c r="E956" s="4" t="s">
        <v>20</v>
      </c>
      <c r="F956" s="4" t="s">
        <v>12</v>
      </c>
      <c r="G956" s="4">
        <v>74</v>
      </c>
      <c r="H956" s="4">
        <v>74</v>
      </c>
      <c r="I956" s="4">
        <v>72</v>
      </c>
      <c r="J956" t="str">
        <f t="shared" si="42"/>
        <v>FALSE</v>
      </c>
      <c r="K956" t="str">
        <f t="shared" si="43"/>
        <v>B</v>
      </c>
      <c r="L956" t="str">
        <f t="shared" si="44"/>
        <v>In Progress</v>
      </c>
    </row>
    <row r="957" spans="2:12" x14ac:dyDescent="0.3">
      <c r="B957" s="3" t="s">
        <v>17</v>
      </c>
      <c r="C957" s="4" t="s">
        <v>13</v>
      </c>
      <c r="D957" s="4" t="s">
        <v>22</v>
      </c>
      <c r="E957" s="4" t="s">
        <v>11</v>
      </c>
      <c r="F957" s="4" t="s">
        <v>15</v>
      </c>
      <c r="G957" s="4">
        <v>58</v>
      </c>
      <c r="H957" s="4">
        <v>52</v>
      </c>
      <c r="I957" s="4">
        <v>54</v>
      </c>
      <c r="J957" t="str">
        <f t="shared" si="42"/>
        <v>FALSE</v>
      </c>
      <c r="K957" t="str">
        <f t="shared" si="43"/>
        <v>B</v>
      </c>
      <c r="L957" t="str">
        <f t="shared" si="44"/>
        <v>In Progress</v>
      </c>
    </row>
    <row r="958" spans="2:12" x14ac:dyDescent="0.3">
      <c r="B958" s="3" t="s">
        <v>8</v>
      </c>
      <c r="C958" s="4" t="s">
        <v>13</v>
      </c>
      <c r="D958" s="4" t="s">
        <v>14</v>
      </c>
      <c r="E958" s="4" t="s">
        <v>11</v>
      </c>
      <c r="F958" s="4" t="s">
        <v>12</v>
      </c>
      <c r="G958" s="4">
        <v>62</v>
      </c>
      <c r="H958" s="4">
        <v>69</v>
      </c>
      <c r="I958" s="4">
        <v>69</v>
      </c>
      <c r="J958" t="str">
        <f t="shared" si="42"/>
        <v>FALSE</v>
      </c>
      <c r="K958" t="str">
        <f t="shared" si="43"/>
        <v>B</v>
      </c>
      <c r="L958" t="str">
        <f t="shared" si="44"/>
        <v>In Progress</v>
      </c>
    </row>
    <row r="959" spans="2:12" x14ac:dyDescent="0.3">
      <c r="B959" s="3" t="s">
        <v>17</v>
      </c>
      <c r="C959" s="4" t="s">
        <v>29</v>
      </c>
      <c r="D959" s="4" t="s">
        <v>19</v>
      </c>
      <c r="E959" s="4" t="s">
        <v>11</v>
      </c>
      <c r="F959" s="4" t="s">
        <v>12</v>
      </c>
      <c r="G959" s="4">
        <v>72</v>
      </c>
      <c r="H959" s="4">
        <v>57</v>
      </c>
      <c r="I959" s="4">
        <v>62</v>
      </c>
      <c r="J959" t="str">
        <f t="shared" si="42"/>
        <v>FALSE</v>
      </c>
      <c r="K959" t="str">
        <f t="shared" si="43"/>
        <v>B</v>
      </c>
      <c r="L959" t="str">
        <f t="shared" si="44"/>
        <v>In Progress</v>
      </c>
    </row>
    <row r="960" spans="2:12" x14ac:dyDescent="0.3">
      <c r="B960" s="3" t="s">
        <v>17</v>
      </c>
      <c r="C960" s="4" t="s">
        <v>13</v>
      </c>
      <c r="D960" s="4" t="s">
        <v>14</v>
      </c>
      <c r="E960" s="4" t="s">
        <v>11</v>
      </c>
      <c r="F960" s="4" t="s">
        <v>12</v>
      </c>
      <c r="G960" s="4">
        <v>84</v>
      </c>
      <c r="H960" s="4">
        <v>87</v>
      </c>
      <c r="I960" s="4">
        <v>81</v>
      </c>
      <c r="J960" t="str">
        <f t="shared" si="42"/>
        <v>FALSE</v>
      </c>
      <c r="K960" t="str">
        <f t="shared" si="43"/>
        <v>A</v>
      </c>
      <c r="L960" t="str">
        <f t="shared" si="44"/>
        <v>In Progress</v>
      </c>
    </row>
    <row r="961" spans="2:12" x14ac:dyDescent="0.3">
      <c r="B961" s="3" t="s">
        <v>8</v>
      </c>
      <c r="C961" s="4" t="s">
        <v>21</v>
      </c>
      <c r="D961" s="4" t="s">
        <v>16</v>
      </c>
      <c r="E961" s="4" t="s">
        <v>11</v>
      </c>
      <c r="F961" s="4" t="s">
        <v>12</v>
      </c>
      <c r="G961" s="4">
        <v>92</v>
      </c>
      <c r="H961" s="4">
        <v>100</v>
      </c>
      <c r="I961" s="4">
        <v>100</v>
      </c>
      <c r="J961" t="str">
        <f t="shared" si="42"/>
        <v>FALSE</v>
      </c>
      <c r="K961" t="str">
        <f t="shared" si="43"/>
        <v>A</v>
      </c>
      <c r="L961" t="str">
        <f t="shared" si="44"/>
        <v>In Progress</v>
      </c>
    </row>
    <row r="962" spans="2:12" x14ac:dyDescent="0.3">
      <c r="B962" s="3" t="s">
        <v>8</v>
      </c>
      <c r="C962" s="4" t="s">
        <v>21</v>
      </c>
      <c r="D962" s="4" t="s">
        <v>22</v>
      </c>
      <c r="E962" s="4" t="s">
        <v>11</v>
      </c>
      <c r="F962" s="4" t="s">
        <v>12</v>
      </c>
      <c r="G962" s="4">
        <v>45</v>
      </c>
      <c r="H962" s="4">
        <v>63</v>
      </c>
      <c r="I962" s="4">
        <v>59</v>
      </c>
      <c r="J962" t="str">
        <f t="shared" si="42"/>
        <v>FALSE</v>
      </c>
      <c r="K962" t="str">
        <f t="shared" si="43"/>
        <v>B</v>
      </c>
      <c r="L962" t="str">
        <f t="shared" si="44"/>
        <v>In Progress</v>
      </c>
    </row>
    <row r="963" spans="2:12" x14ac:dyDescent="0.3">
      <c r="B963" s="3" t="s">
        <v>17</v>
      </c>
      <c r="C963" s="4" t="s">
        <v>13</v>
      </c>
      <c r="D963" s="4" t="s">
        <v>22</v>
      </c>
      <c r="E963" s="4" t="s">
        <v>11</v>
      </c>
      <c r="F963" s="4" t="s">
        <v>12</v>
      </c>
      <c r="G963" s="4">
        <v>75</v>
      </c>
      <c r="H963" s="4">
        <v>81</v>
      </c>
      <c r="I963" s="4">
        <v>71</v>
      </c>
      <c r="J963" t="str">
        <f t="shared" si="42"/>
        <v>FALSE</v>
      </c>
      <c r="K963" t="str">
        <f t="shared" si="43"/>
        <v>B</v>
      </c>
      <c r="L963" t="str">
        <f t="shared" si="44"/>
        <v>In Progress</v>
      </c>
    </row>
    <row r="964" spans="2:12" x14ac:dyDescent="0.3">
      <c r="B964" s="3" t="s">
        <v>8</v>
      </c>
      <c r="C964" s="4" t="s">
        <v>18</v>
      </c>
      <c r="D964" s="4" t="s">
        <v>14</v>
      </c>
      <c r="E964" s="4" t="s">
        <v>11</v>
      </c>
      <c r="F964" s="4" t="s">
        <v>12</v>
      </c>
      <c r="G964" s="4">
        <v>56</v>
      </c>
      <c r="H964" s="4">
        <v>58</v>
      </c>
      <c r="I964" s="4">
        <v>64</v>
      </c>
      <c r="J964" t="str">
        <f t="shared" si="42"/>
        <v>FALSE</v>
      </c>
      <c r="K964" t="str">
        <f t="shared" si="43"/>
        <v>B</v>
      </c>
      <c r="L964" t="str">
        <f t="shared" si="44"/>
        <v>In Progress</v>
      </c>
    </row>
    <row r="965" spans="2:12" x14ac:dyDescent="0.3">
      <c r="B965" s="3" t="s">
        <v>8</v>
      </c>
      <c r="C965" s="4" t="s">
        <v>21</v>
      </c>
      <c r="D965" s="4" t="s">
        <v>23</v>
      </c>
      <c r="E965" s="4" t="s">
        <v>20</v>
      </c>
      <c r="F965" s="4" t="s">
        <v>12</v>
      </c>
      <c r="G965" s="4">
        <v>48</v>
      </c>
      <c r="H965" s="4">
        <v>54</v>
      </c>
      <c r="I965" s="4">
        <v>53</v>
      </c>
      <c r="J965" t="str">
        <f t="shared" ref="J965:J1003" si="45">IF(OR((G965&lt;35),(H965&lt;35),(I965&lt;35)),"TRUE","FALSE")</f>
        <v>FALSE</v>
      </c>
      <c r="K965" t="str">
        <f t="shared" ref="K965:K1003" si="46">IF(AND(G965&gt;75,H965&gt;75,I965&gt;75),"A",IF(J965="TRUE","C","B"))</f>
        <v>B</v>
      </c>
      <c r="L965" t="str">
        <f t="shared" ref="L965:L1003" si="47">IF(AND(F965="none",J965="TRUE"),"Repeat Course", "In Progress")</f>
        <v>In Progress</v>
      </c>
    </row>
    <row r="966" spans="2:12" x14ac:dyDescent="0.3">
      <c r="B966" s="3" t="s">
        <v>8</v>
      </c>
      <c r="C966" s="4" t="s">
        <v>29</v>
      </c>
      <c r="D966" s="4" t="s">
        <v>19</v>
      </c>
      <c r="E966" s="4" t="s">
        <v>11</v>
      </c>
      <c r="F966" s="4" t="s">
        <v>12</v>
      </c>
      <c r="G966" s="4">
        <v>100</v>
      </c>
      <c r="H966" s="4">
        <v>100</v>
      </c>
      <c r="I966" s="4">
        <v>100</v>
      </c>
      <c r="J966" t="str">
        <f t="shared" si="45"/>
        <v>FALSE</v>
      </c>
      <c r="K966" t="str">
        <f t="shared" si="46"/>
        <v>A</v>
      </c>
      <c r="L966" t="str">
        <f t="shared" si="47"/>
        <v>In Progress</v>
      </c>
    </row>
    <row r="967" spans="2:12" x14ac:dyDescent="0.3">
      <c r="B967" s="3" t="s">
        <v>8</v>
      </c>
      <c r="C967" s="4" t="s">
        <v>13</v>
      </c>
      <c r="D967" s="4" t="s">
        <v>23</v>
      </c>
      <c r="E967" s="4" t="s">
        <v>20</v>
      </c>
      <c r="F967" s="4" t="s">
        <v>15</v>
      </c>
      <c r="G967" s="4">
        <v>65</v>
      </c>
      <c r="H967" s="4">
        <v>76</v>
      </c>
      <c r="I967" s="4">
        <v>75</v>
      </c>
      <c r="J967" t="str">
        <f t="shared" si="45"/>
        <v>FALSE</v>
      </c>
      <c r="K967" t="str">
        <f t="shared" si="46"/>
        <v>B</v>
      </c>
      <c r="L967" t="str">
        <f t="shared" si="47"/>
        <v>In Progress</v>
      </c>
    </row>
    <row r="968" spans="2:12" x14ac:dyDescent="0.3">
      <c r="B968" s="3" t="s">
        <v>17</v>
      </c>
      <c r="C968" s="4" t="s">
        <v>21</v>
      </c>
      <c r="D968" s="4" t="s">
        <v>14</v>
      </c>
      <c r="E968" s="4" t="s">
        <v>11</v>
      </c>
      <c r="F968" s="4" t="s">
        <v>12</v>
      </c>
      <c r="G968" s="4">
        <v>72</v>
      </c>
      <c r="H968" s="4">
        <v>57</v>
      </c>
      <c r="I968" s="4">
        <v>58</v>
      </c>
      <c r="J968" t="str">
        <f t="shared" si="45"/>
        <v>FALSE</v>
      </c>
      <c r="K968" t="str">
        <f t="shared" si="46"/>
        <v>B</v>
      </c>
      <c r="L968" t="str">
        <f t="shared" si="47"/>
        <v>In Progress</v>
      </c>
    </row>
    <row r="969" spans="2:12" x14ac:dyDescent="0.3">
      <c r="B969" s="3" t="s">
        <v>8</v>
      </c>
      <c r="C969" s="4" t="s">
        <v>21</v>
      </c>
      <c r="D969" s="4" t="s">
        <v>14</v>
      </c>
      <c r="E969" s="4" t="s">
        <v>11</v>
      </c>
      <c r="F969" s="4" t="s">
        <v>12</v>
      </c>
      <c r="G969" s="4">
        <v>62</v>
      </c>
      <c r="H969" s="4">
        <v>70</v>
      </c>
      <c r="I969" s="4">
        <v>72</v>
      </c>
      <c r="J969" t="str">
        <f t="shared" si="45"/>
        <v>FALSE</v>
      </c>
      <c r="K969" t="str">
        <f t="shared" si="46"/>
        <v>B</v>
      </c>
      <c r="L969" t="str">
        <f t="shared" si="47"/>
        <v>In Progress</v>
      </c>
    </row>
    <row r="970" spans="2:12" x14ac:dyDescent="0.3">
      <c r="B970" s="3" t="s">
        <v>17</v>
      </c>
      <c r="C970" s="4" t="s">
        <v>18</v>
      </c>
      <c r="D970" s="4" t="s">
        <v>23</v>
      </c>
      <c r="E970" s="4" t="s">
        <v>11</v>
      </c>
      <c r="F970" s="4" t="s">
        <v>15</v>
      </c>
      <c r="G970" s="4">
        <v>66</v>
      </c>
      <c r="H970" s="4">
        <v>68</v>
      </c>
      <c r="I970" s="4">
        <v>64</v>
      </c>
      <c r="J970" t="str">
        <f t="shared" si="45"/>
        <v>FALSE</v>
      </c>
      <c r="K970" t="str">
        <f t="shared" si="46"/>
        <v>B</v>
      </c>
      <c r="L970" t="str">
        <f t="shared" si="47"/>
        <v>In Progress</v>
      </c>
    </row>
    <row r="971" spans="2:12" x14ac:dyDescent="0.3">
      <c r="B971" s="3" t="s">
        <v>17</v>
      </c>
      <c r="C971" s="4" t="s">
        <v>13</v>
      </c>
      <c r="D971" s="4" t="s">
        <v>14</v>
      </c>
      <c r="E971" s="4" t="s">
        <v>11</v>
      </c>
      <c r="F971" s="4" t="s">
        <v>12</v>
      </c>
      <c r="G971" s="4">
        <v>63</v>
      </c>
      <c r="H971" s="4">
        <v>63</v>
      </c>
      <c r="I971" s="4">
        <v>60</v>
      </c>
      <c r="J971" t="str">
        <f t="shared" si="45"/>
        <v>FALSE</v>
      </c>
      <c r="K971" t="str">
        <f t="shared" si="46"/>
        <v>B</v>
      </c>
      <c r="L971" t="str">
        <f t="shared" si="47"/>
        <v>In Progress</v>
      </c>
    </row>
    <row r="972" spans="2:12" x14ac:dyDescent="0.3">
      <c r="B972" s="3" t="s">
        <v>8</v>
      </c>
      <c r="C972" s="4" t="s">
        <v>29</v>
      </c>
      <c r="D972" s="4" t="s">
        <v>19</v>
      </c>
      <c r="E972" s="4" t="s">
        <v>11</v>
      </c>
      <c r="F972" s="4" t="s">
        <v>12</v>
      </c>
      <c r="G972" s="4">
        <v>68</v>
      </c>
      <c r="H972" s="4">
        <v>76</v>
      </c>
      <c r="I972" s="4">
        <v>67</v>
      </c>
      <c r="J972" t="str">
        <f t="shared" si="45"/>
        <v>FALSE</v>
      </c>
      <c r="K972" t="str">
        <f t="shared" si="46"/>
        <v>B</v>
      </c>
      <c r="L972" t="str">
        <f t="shared" si="47"/>
        <v>In Progress</v>
      </c>
    </row>
    <row r="973" spans="2:12" x14ac:dyDescent="0.3">
      <c r="B973" s="3" t="s">
        <v>8</v>
      </c>
      <c r="C973" s="4" t="s">
        <v>9</v>
      </c>
      <c r="D973" s="4" t="s">
        <v>10</v>
      </c>
      <c r="E973" s="4" t="s">
        <v>11</v>
      </c>
      <c r="F973" s="4" t="s">
        <v>12</v>
      </c>
      <c r="G973" s="4">
        <v>75</v>
      </c>
      <c r="H973" s="4">
        <v>84</v>
      </c>
      <c r="I973" s="4">
        <v>80</v>
      </c>
      <c r="J973" t="str">
        <f t="shared" si="45"/>
        <v>FALSE</v>
      </c>
      <c r="K973" t="str">
        <f t="shared" si="46"/>
        <v>B</v>
      </c>
      <c r="L973" t="str">
        <f t="shared" si="47"/>
        <v>In Progress</v>
      </c>
    </row>
    <row r="974" spans="2:12" x14ac:dyDescent="0.3">
      <c r="B974" s="3" t="s">
        <v>8</v>
      </c>
      <c r="C974" s="4" t="s">
        <v>21</v>
      </c>
      <c r="D974" s="4" t="s">
        <v>10</v>
      </c>
      <c r="E974" s="4" t="s">
        <v>11</v>
      </c>
      <c r="F974" s="4" t="s">
        <v>12</v>
      </c>
      <c r="G974" s="4">
        <v>89</v>
      </c>
      <c r="H974" s="4">
        <v>100</v>
      </c>
      <c r="I974" s="4">
        <v>100</v>
      </c>
      <c r="J974" t="str">
        <f t="shared" si="45"/>
        <v>FALSE</v>
      </c>
      <c r="K974" t="str">
        <f t="shared" si="46"/>
        <v>A</v>
      </c>
      <c r="L974" t="str">
        <f t="shared" si="47"/>
        <v>In Progress</v>
      </c>
    </row>
    <row r="975" spans="2:12" x14ac:dyDescent="0.3">
      <c r="B975" s="3" t="s">
        <v>17</v>
      </c>
      <c r="C975" s="4" t="s">
        <v>13</v>
      </c>
      <c r="D975" s="4" t="s">
        <v>23</v>
      </c>
      <c r="E975" s="4" t="s">
        <v>11</v>
      </c>
      <c r="F975" s="4" t="s">
        <v>15</v>
      </c>
      <c r="G975" s="4">
        <v>78</v>
      </c>
      <c r="H975" s="4">
        <v>72</v>
      </c>
      <c r="I975" s="4">
        <v>69</v>
      </c>
      <c r="J975" t="str">
        <f t="shared" si="45"/>
        <v>FALSE</v>
      </c>
      <c r="K975" t="str">
        <f t="shared" si="46"/>
        <v>B</v>
      </c>
      <c r="L975" t="str">
        <f t="shared" si="47"/>
        <v>In Progress</v>
      </c>
    </row>
    <row r="976" spans="2:12" x14ac:dyDescent="0.3">
      <c r="B976" s="3" t="s">
        <v>8</v>
      </c>
      <c r="C976" s="4" t="s">
        <v>18</v>
      </c>
      <c r="D976" s="4" t="s">
        <v>22</v>
      </c>
      <c r="E976" s="4" t="s">
        <v>20</v>
      </c>
      <c r="F976" s="4" t="s">
        <v>15</v>
      </c>
      <c r="G976" s="4">
        <v>53</v>
      </c>
      <c r="H976" s="4">
        <v>50</v>
      </c>
      <c r="I976" s="4">
        <v>60</v>
      </c>
      <c r="J976" t="str">
        <f t="shared" si="45"/>
        <v>FALSE</v>
      </c>
      <c r="K976" t="str">
        <f t="shared" si="46"/>
        <v>B</v>
      </c>
      <c r="L976" t="str">
        <f t="shared" si="47"/>
        <v>In Progress</v>
      </c>
    </row>
    <row r="977" spans="2:12" x14ac:dyDescent="0.3">
      <c r="B977" s="3" t="s">
        <v>8</v>
      </c>
      <c r="C977" s="4" t="s">
        <v>21</v>
      </c>
      <c r="D977" s="4" t="s">
        <v>14</v>
      </c>
      <c r="E977" s="4" t="s">
        <v>20</v>
      </c>
      <c r="F977" s="4" t="s">
        <v>12</v>
      </c>
      <c r="G977" s="4">
        <v>49</v>
      </c>
      <c r="H977" s="4">
        <v>65</v>
      </c>
      <c r="I977" s="4">
        <v>61</v>
      </c>
      <c r="J977" t="str">
        <f t="shared" si="45"/>
        <v>FALSE</v>
      </c>
      <c r="K977" t="str">
        <f t="shared" si="46"/>
        <v>B</v>
      </c>
      <c r="L977" t="str">
        <f t="shared" si="47"/>
        <v>In Progress</v>
      </c>
    </row>
    <row r="978" spans="2:12" x14ac:dyDescent="0.3">
      <c r="B978" s="3" t="s">
        <v>8</v>
      </c>
      <c r="C978" s="4" t="s">
        <v>18</v>
      </c>
      <c r="D978" s="4" t="s">
        <v>14</v>
      </c>
      <c r="E978" s="4" t="s">
        <v>11</v>
      </c>
      <c r="F978" s="4" t="s">
        <v>12</v>
      </c>
      <c r="G978" s="4">
        <v>54</v>
      </c>
      <c r="H978" s="4">
        <v>63</v>
      </c>
      <c r="I978" s="4">
        <v>67</v>
      </c>
      <c r="J978" t="str">
        <f t="shared" si="45"/>
        <v>FALSE</v>
      </c>
      <c r="K978" t="str">
        <f t="shared" si="46"/>
        <v>B</v>
      </c>
      <c r="L978" t="str">
        <f t="shared" si="47"/>
        <v>In Progress</v>
      </c>
    </row>
    <row r="979" spans="2:12" x14ac:dyDescent="0.3">
      <c r="B979" s="3" t="s">
        <v>8</v>
      </c>
      <c r="C979" s="4" t="s">
        <v>13</v>
      </c>
      <c r="D979" s="4" t="s">
        <v>14</v>
      </c>
      <c r="E979" s="4" t="s">
        <v>11</v>
      </c>
      <c r="F979" s="4" t="s">
        <v>15</v>
      </c>
      <c r="G979" s="4">
        <v>64</v>
      </c>
      <c r="H979" s="4">
        <v>82</v>
      </c>
      <c r="I979" s="4">
        <v>77</v>
      </c>
      <c r="J979" t="str">
        <f t="shared" si="45"/>
        <v>FALSE</v>
      </c>
      <c r="K979" t="str">
        <f t="shared" si="46"/>
        <v>B</v>
      </c>
      <c r="L979" t="str">
        <f t="shared" si="47"/>
        <v>In Progress</v>
      </c>
    </row>
    <row r="980" spans="2:12" x14ac:dyDescent="0.3">
      <c r="B980" s="3" t="s">
        <v>17</v>
      </c>
      <c r="C980" s="4" t="s">
        <v>9</v>
      </c>
      <c r="D980" s="4" t="s">
        <v>14</v>
      </c>
      <c r="E980" s="4" t="s">
        <v>20</v>
      </c>
      <c r="F980" s="4" t="s">
        <v>15</v>
      </c>
      <c r="G980" s="4">
        <v>60</v>
      </c>
      <c r="H980" s="4">
        <v>62</v>
      </c>
      <c r="I980" s="4">
        <v>60</v>
      </c>
      <c r="J980" t="str">
        <f t="shared" si="45"/>
        <v>FALSE</v>
      </c>
      <c r="K980" t="str">
        <f t="shared" si="46"/>
        <v>B</v>
      </c>
      <c r="L980" t="str">
        <f t="shared" si="47"/>
        <v>In Progress</v>
      </c>
    </row>
    <row r="981" spans="2:12" x14ac:dyDescent="0.3">
      <c r="B981" s="3" t="s">
        <v>17</v>
      </c>
      <c r="C981" s="4" t="s">
        <v>13</v>
      </c>
      <c r="D981" s="4" t="s">
        <v>19</v>
      </c>
      <c r="E981" s="4" t="s">
        <v>11</v>
      </c>
      <c r="F981" s="4" t="s">
        <v>12</v>
      </c>
      <c r="G981" s="4">
        <v>62</v>
      </c>
      <c r="H981" s="4">
        <v>65</v>
      </c>
      <c r="I981" s="4">
        <v>58</v>
      </c>
      <c r="J981" t="str">
        <f t="shared" si="45"/>
        <v>FALSE</v>
      </c>
      <c r="K981" t="str">
        <f t="shared" si="46"/>
        <v>B</v>
      </c>
      <c r="L981" t="str">
        <f t="shared" si="47"/>
        <v>In Progress</v>
      </c>
    </row>
    <row r="982" spans="2:12" x14ac:dyDescent="0.3">
      <c r="B982" s="3" t="s">
        <v>17</v>
      </c>
      <c r="C982" s="4" t="s">
        <v>21</v>
      </c>
      <c r="D982" s="4" t="s">
        <v>22</v>
      </c>
      <c r="E982" s="4" t="s">
        <v>11</v>
      </c>
      <c r="F982" s="4" t="s">
        <v>15</v>
      </c>
      <c r="G982" s="4">
        <v>55</v>
      </c>
      <c r="H982" s="4">
        <v>41</v>
      </c>
      <c r="I982" s="4">
        <v>48</v>
      </c>
      <c r="J982" t="str">
        <f t="shared" si="45"/>
        <v>FALSE</v>
      </c>
      <c r="K982" t="str">
        <f t="shared" si="46"/>
        <v>B</v>
      </c>
      <c r="L982" t="str">
        <f t="shared" si="47"/>
        <v>In Progress</v>
      </c>
    </row>
    <row r="983" spans="2:12" x14ac:dyDescent="0.3">
      <c r="B983" s="3" t="s">
        <v>8</v>
      </c>
      <c r="C983" s="4" t="s">
        <v>13</v>
      </c>
      <c r="D983" s="4" t="s">
        <v>19</v>
      </c>
      <c r="E983" s="4" t="s">
        <v>11</v>
      </c>
      <c r="F983" s="4" t="s">
        <v>12</v>
      </c>
      <c r="G983" s="4">
        <v>91</v>
      </c>
      <c r="H983" s="4">
        <v>95</v>
      </c>
      <c r="I983" s="4">
        <v>94</v>
      </c>
      <c r="J983" t="str">
        <f t="shared" si="45"/>
        <v>FALSE</v>
      </c>
      <c r="K983" t="str">
        <f t="shared" si="46"/>
        <v>A</v>
      </c>
      <c r="L983" t="str">
        <f t="shared" si="47"/>
        <v>In Progress</v>
      </c>
    </row>
    <row r="984" spans="2:12" x14ac:dyDescent="0.3">
      <c r="B984" s="3" t="s">
        <v>8</v>
      </c>
      <c r="C984" s="4" t="s">
        <v>9</v>
      </c>
      <c r="D984" s="4" t="s">
        <v>22</v>
      </c>
      <c r="E984" s="4" t="s">
        <v>20</v>
      </c>
      <c r="F984" s="4" t="s">
        <v>12</v>
      </c>
      <c r="G984" s="4">
        <v>8</v>
      </c>
      <c r="H984" s="4">
        <v>24</v>
      </c>
      <c r="I984" s="4">
        <v>23</v>
      </c>
      <c r="J984" t="str">
        <f t="shared" si="45"/>
        <v>TRUE</v>
      </c>
      <c r="K984" t="str">
        <f t="shared" si="46"/>
        <v>C</v>
      </c>
      <c r="L984" t="str">
        <f t="shared" si="47"/>
        <v>Repeat Course</v>
      </c>
    </row>
    <row r="985" spans="2:12" x14ac:dyDescent="0.3">
      <c r="B985" s="3" t="s">
        <v>17</v>
      </c>
      <c r="C985" s="4" t="s">
        <v>21</v>
      </c>
      <c r="D985" s="4" t="s">
        <v>23</v>
      </c>
      <c r="E985" s="4" t="s">
        <v>11</v>
      </c>
      <c r="F985" s="4" t="s">
        <v>12</v>
      </c>
      <c r="G985" s="4">
        <v>81</v>
      </c>
      <c r="H985" s="4">
        <v>78</v>
      </c>
      <c r="I985" s="4">
        <v>78</v>
      </c>
      <c r="J985" t="str">
        <f t="shared" si="45"/>
        <v>FALSE</v>
      </c>
      <c r="K985" t="str">
        <f t="shared" si="46"/>
        <v>A</v>
      </c>
      <c r="L985" t="str">
        <f t="shared" si="47"/>
        <v>In Progress</v>
      </c>
    </row>
    <row r="986" spans="2:12" x14ac:dyDescent="0.3">
      <c r="B986" s="3" t="s">
        <v>17</v>
      </c>
      <c r="C986" s="4" t="s">
        <v>9</v>
      </c>
      <c r="D986" s="4" t="s">
        <v>23</v>
      </c>
      <c r="E986" s="4" t="s">
        <v>11</v>
      </c>
      <c r="F986" s="4" t="s">
        <v>15</v>
      </c>
      <c r="G986" s="4">
        <v>79</v>
      </c>
      <c r="H986" s="4">
        <v>85</v>
      </c>
      <c r="I986" s="4">
        <v>86</v>
      </c>
      <c r="J986" t="str">
        <f t="shared" si="45"/>
        <v>FALSE</v>
      </c>
      <c r="K986" t="str">
        <f t="shared" si="46"/>
        <v>A</v>
      </c>
      <c r="L986" t="str">
        <f t="shared" si="47"/>
        <v>In Progress</v>
      </c>
    </row>
    <row r="987" spans="2:12" x14ac:dyDescent="0.3">
      <c r="B987" s="3" t="s">
        <v>8</v>
      </c>
      <c r="C987" s="4" t="s">
        <v>18</v>
      </c>
      <c r="D987" s="4" t="s">
        <v>14</v>
      </c>
      <c r="E987" s="4" t="s">
        <v>11</v>
      </c>
      <c r="F987" s="4" t="s">
        <v>15</v>
      </c>
      <c r="G987" s="4">
        <v>78</v>
      </c>
      <c r="H987" s="4">
        <v>87</v>
      </c>
      <c r="I987" s="4">
        <v>91</v>
      </c>
      <c r="J987" t="str">
        <f t="shared" si="45"/>
        <v>FALSE</v>
      </c>
      <c r="K987" t="str">
        <f t="shared" si="46"/>
        <v>A</v>
      </c>
      <c r="L987" t="str">
        <f t="shared" si="47"/>
        <v>In Progress</v>
      </c>
    </row>
    <row r="988" spans="2:12" x14ac:dyDescent="0.3">
      <c r="B988" s="3" t="s">
        <v>8</v>
      </c>
      <c r="C988" s="4" t="s">
        <v>13</v>
      </c>
      <c r="D988" s="4" t="s">
        <v>23</v>
      </c>
      <c r="E988" s="4" t="s">
        <v>11</v>
      </c>
      <c r="F988" s="4" t="s">
        <v>12</v>
      </c>
      <c r="G988" s="4">
        <v>74</v>
      </c>
      <c r="H988" s="4">
        <v>75</v>
      </c>
      <c r="I988" s="4">
        <v>82</v>
      </c>
      <c r="J988" t="str">
        <f t="shared" si="45"/>
        <v>FALSE</v>
      </c>
      <c r="K988" t="str">
        <f t="shared" si="46"/>
        <v>B</v>
      </c>
      <c r="L988" t="str">
        <f t="shared" si="47"/>
        <v>In Progress</v>
      </c>
    </row>
    <row r="989" spans="2:12" x14ac:dyDescent="0.3">
      <c r="B989" s="3" t="s">
        <v>17</v>
      </c>
      <c r="C989" s="4" t="s">
        <v>18</v>
      </c>
      <c r="D989" s="4" t="s">
        <v>22</v>
      </c>
      <c r="E989" s="4" t="s">
        <v>11</v>
      </c>
      <c r="F989" s="4" t="s">
        <v>12</v>
      </c>
      <c r="G989" s="4">
        <v>57</v>
      </c>
      <c r="H989" s="4">
        <v>51</v>
      </c>
      <c r="I989" s="4">
        <v>54</v>
      </c>
      <c r="J989" t="str">
        <f t="shared" si="45"/>
        <v>FALSE</v>
      </c>
      <c r="K989" t="str">
        <f t="shared" si="46"/>
        <v>B</v>
      </c>
      <c r="L989" t="str">
        <f t="shared" si="47"/>
        <v>In Progress</v>
      </c>
    </row>
    <row r="990" spans="2:12" x14ac:dyDescent="0.3">
      <c r="B990" s="3" t="s">
        <v>8</v>
      </c>
      <c r="C990" s="4" t="s">
        <v>13</v>
      </c>
      <c r="D990" s="4" t="s">
        <v>19</v>
      </c>
      <c r="E990" s="4" t="s">
        <v>11</v>
      </c>
      <c r="F990" s="4" t="s">
        <v>12</v>
      </c>
      <c r="G990" s="4">
        <v>40</v>
      </c>
      <c r="H990" s="4">
        <v>59</v>
      </c>
      <c r="I990" s="4">
        <v>51</v>
      </c>
      <c r="J990" t="str">
        <f t="shared" si="45"/>
        <v>FALSE</v>
      </c>
      <c r="K990" t="str">
        <f t="shared" si="46"/>
        <v>B</v>
      </c>
      <c r="L990" t="str">
        <f t="shared" si="47"/>
        <v>In Progress</v>
      </c>
    </row>
    <row r="991" spans="2:12" x14ac:dyDescent="0.3">
      <c r="B991" s="3" t="s">
        <v>17</v>
      </c>
      <c r="C991" s="4" t="s">
        <v>29</v>
      </c>
      <c r="D991" s="4" t="s">
        <v>23</v>
      </c>
      <c r="E991" s="4" t="s">
        <v>11</v>
      </c>
      <c r="F991" s="4" t="s">
        <v>15</v>
      </c>
      <c r="G991" s="4">
        <v>81</v>
      </c>
      <c r="H991" s="4">
        <v>75</v>
      </c>
      <c r="I991" s="4">
        <v>76</v>
      </c>
      <c r="J991" t="str">
        <f t="shared" si="45"/>
        <v>FALSE</v>
      </c>
      <c r="K991" t="str">
        <f t="shared" si="46"/>
        <v>B</v>
      </c>
      <c r="L991" t="str">
        <f t="shared" si="47"/>
        <v>In Progress</v>
      </c>
    </row>
    <row r="992" spans="2:12" x14ac:dyDescent="0.3">
      <c r="B992" s="3" t="s">
        <v>8</v>
      </c>
      <c r="C992" s="4" t="s">
        <v>18</v>
      </c>
      <c r="D992" s="4" t="s">
        <v>23</v>
      </c>
      <c r="E992" s="4" t="s">
        <v>20</v>
      </c>
      <c r="F992" s="4" t="s">
        <v>12</v>
      </c>
      <c r="G992" s="4">
        <v>44</v>
      </c>
      <c r="H992" s="4">
        <v>45</v>
      </c>
      <c r="I992" s="4">
        <v>45</v>
      </c>
      <c r="J992" t="str">
        <f t="shared" si="45"/>
        <v>FALSE</v>
      </c>
      <c r="K992" t="str">
        <f t="shared" si="46"/>
        <v>B</v>
      </c>
      <c r="L992" t="str">
        <f t="shared" si="47"/>
        <v>In Progress</v>
      </c>
    </row>
    <row r="993" spans="2:12" x14ac:dyDescent="0.3">
      <c r="B993" s="3" t="s">
        <v>8</v>
      </c>
      <c r="C993" s="4" t="s">
        <v>21</v>
      </c>
      <c r="D993" s="4" t="s">
        <v>14</v>
      </c>
      <c r="E993" s="4" t="s">
        <v>20</v>
      </c>
      <c r="F993" s="4" t="s">
        <v>15</v>
      </c>
      <c r="G993" s="4">
        <v>67</v>
      </c>
      <c r="H993" s="4">
        <v>86</v>
      </c>
      <c r="I993" s="4">
        <v>83</v>
      </c>
      <c r="J993" t="str">
        <f t="shared" si="45"/>
        <v>FALSE</v>
      </c>
      <c r="K993" t="str">
        <f t="shared" si="46"/>
        <v>B</v>
      </c>
      <c r="L993" t="str">
        <f t="shared" si="47"/>
        <v>In Progress</v>
      </c>
    </row>
    <row r="994" spans="2:12" x14ac:dyDescent="0.3">
      <c r="B994" s="3" t="s">
        <v>17</v>
      </c>
      <c r="C994" s="4" t="s">
        <v>29</v>
      </c>
      <c r="D994" s="4" t="s">
        <v>22</v>
      </c>
      <c r="E994" s="4" t="s">
        <v>20</v>
      </c>
      <c r="F994" s="4" t="s">
        <v>15</v>
      </c>
      <c r="G994" s="4">
        <v>86</v>
      </c>
      <c r="H994" s="4">
        <v>81</v>
      </c>
      <c r="I994" s="4">
        <v>75</v>
      </c>
      <c r="J994" t="str">
        <f t="shared" si="45"/>
        <v>FALSE</v>
      </c>
      <c r="K994" t="str">
        <f t="shared" si="46"/>
        <v>B</v>
      </c>
      <c r="L994" t="str">
        <f t="shared" si="47"/>
        <v>In Progress</v>
      </c>
    </row>
    <row r="995" spans="2:12" x14ac:dyDescent="0.3">
      <c r="B995" s="3" t="s">
        <v>8</v>
      </c>
      <c r="C995" s="4" t="s">
        <v>9</v>
      </c>
      <c r="D995" s="4" t="s">
        <v>23</v>
      </c>
      <c r="E995" s="4" t="s">
        <v>11</v>
      </c>
      <c r="F995" s="4" t="s">
        <v>15</v>
      </c>
      <c r="G995" s="4">
        <v>65</v>
      </c>
      <c r="H995" s="4">
        <v>82</v>
      </c>
      <c r="I995" s="4">
        <v>78</v>
      </c>
      <c r="J995" t="str">
        <f t="shared" si="45"/>
        <v>FALSE</v>
      </c>
      <c r="K995" t="str">
        <f t="shared" si="46"/>
        <v>B</v>
      </c>
      <c r="L995" t="str">
        <f t="shared" si="47"/>
        <v>In Progress</v>
      </c>
    </row>
    <row r="996" spans="2:12" x14ac:dyDescent="0.3">
      <c r="B996" s="3" t="s">
        <v>8</v>
      </c>
      <c r="C996" s="4" t="s">
        <v>21</v>
      </c>
      <c r="D996" s="4" t="s">
        <v>19</v>
      </c>
      <c r="E996" s="4" t="s">
        <v>20</v>
      </c>
      <c r="F996" s="4" t="s">
        <v>12</v>
      </c>
      <c r="G996" s="4">
        <v>55</v>
      </c>
      <c r="H996" s="4">
        <v>76</v>
      </c>
      <c r="I996" s="4">
        <v>76</v>
      </c>
      <c r="J996" t="str">
        <f t="shared" si="45"/>
        <v>FALSE</v>
      </c>
      <c r="K996" t="str">
        <f t="shared" si="46"/>
        <v>B</v>
      </c>
      <c r="L996" t="str">
        <f t="shared" si="47"/>
        <v>In Progress</v>
      </c>
    </row>
    <row r="997" spans="2:12" x14ac:dyDescent="0.3">
      <c r="B997" s="3" t="s">
        <v>8</v>
      </c>
      <c r="C997" s="4" t="s">
        <v>21</v>
      </c>
      <c r="D997" s="4" t="s">
        <v>10</v>
      </c>
      <c r="E997" s="4" t="s">
        <v>20</v>
      </c>
      <c r="F997" s="4" t="s">
        <v>12</v>
      </c>
      <c r="G997" s="4">
        <v>62</v>
      </c>
      <c r="H997" s="4">
        <v>72</v>
      </c>
      <c r="I997" s="4">
        <v>74</v>
      </c>
      <c r="J997" t="str">
        <f t="shared" si="45"/>
        <v>FALSE</v>
      </c>
      <c r="K997" t="str">
        <f t="shared" si="46"/>
        <v>B</v>
      </c>
      <c r="L997" t="str">
        <f t="shared" si="47"/>
        <v>In Progress</v>
      </c>
    </row>
    <row r="998" spans="2:12" x14ac:dyDescent="0.3">
      <c r="B998" s="3" t="s">
        <v>17</v>
      </c>
      <c r="C998" s="4" t="s">
        <v>18</v>
      </c>
      <c r="D998" s="4" t="s">
        <v>22</v>
      </c>
      <c r="E998" s="4" t="s">
        <v>11</v>
      </c>
      <c r="F998" s="4" t="s">
        <v>12</v>
      </c>
      <c r="G998" s="4">
        <v>63</v>
      </c>
      <c r="H998" s="4">
        <v>63</v>
      </c>
      <c r="I998" s="4">
        <v>62</v>
      </c>
      <c r="J998" t="str">
        <f t="shared" si="45"/>
        <v>FALSE</v>
      </c>
      <c r="K998" t="str">
        <f t="shared" si="46"/>
        <v>B</v>
      </c>
      <c r="L998" t="str">
        <f t="shared" si="47"/>
        <v>In Progress</v>
      </c>
    </row>
    <row r="999" spans="2:12" x14ac:dyDescent="0.3">
      <c r="B999" s="3" t="s">
        <v>8</v>
      </c>
      <c r="C999" s="4" t="s">
        <v>29</v>
      </c>
      <c r="D999" s="4" t="s">
        <v>16</v>
      </c>
      <c r="E999" s="4" t="s">
        <v>11</v>
      </c>
      <c r="F999" s="4" t="s">
        <v>15</v>
      </c>
      <c r="G999" s="4">
        <v>88</v>
      </c>
      <c r="H999" s="4">
        <v>99</v>
      </c>
      <c r="I999" s="4">
        <v>95</v>
      </c>
      <c r="J999" t="str">
        <f t="shared" si="45"/>
        <v>FALSE</v>
      </c>
      <c r="K999" t="str">
        <f t="shared" si="46"/>
        <v>A</v>
      </c>
      <c r="L999" t="str">
        <f t="shared" si="47"/>
        <v>In Progress</v>
      </c>
    </row>
    <row r="1000" spans="2:12" x14ac:dyDescent="0.3">
      <c r="B1000" s="3" t="s">
        <v>17</v>
      </c>
      <c r="C1000" s="4" t="s">
        <v>13</v>
      </c>
      <c r="D1000" s="4" t="s">
        <v>22</v>
      </c>
      <c r="E1000" s="4" t="s">
        <v>20</v>
      </c>
      <c r="F1000" s="4" t="s">
        <v>12</v>
      </c>
      <c r="G1000" s="4">
        <v>62</v>
      </c>
      <c r="H1000" s="4">
        <v>55</v>
      </c>
      <c r="I1000" s="4">
        <v>55</v>
      </c>
      <c r="J1000" t="str">
        <f t="shared" si="45"/>
        <v>FALSE</v>
      </c>
      <c r="K1000" t="str">
        <f t="shared" si="46"/>
        <v>B</v>
      </c>
      <c r="L1000" t="str">
        <f t="shared" si="47"/>
        <v>In Progress</v>
      </c>
    </row>
    <row r="1001" spans="2:12" x14ac:dyDescent="0.3">
      <c r="B1001" s="3" t="s">
        <v>8</v>
      </c>
      <c r="C1001" s="4" t="s">
        <v>13</v>
      </c>
      <c r="D1001" s="4" t="s">
        <v>22</v>
      </c>
      <c r="E1001" s="4" t="s">
        <v>20</v>
      </c>
      <c r="F1001" s="4" t="s">
        <v>15</v>
      </c>
      <c r="G1001" s="4">
        <v>59</v>
      </c>
      <c r="H1001" s="4">
        <v>71</v>
      </c>
      <c r="I1001" s="4">
        <v>65</v>
      </c>
      <c r="J1001" t="str">
        <f t="shared" si="45"/>
        <v>FALSE</v>
      </c>
      <c r="K1001" t="str">
        <f t="shared" si="46"/>
        <v>B</v>
      </c>
      <c r="L1001" t="str">
        <f t="shared" si="47"/>
        <v>In Progress</v>
      </c>
    </row>
    <row r="1002" spans="2:12" x14ac:dyDescent="0.3">
      <c r="B1002" s="3" t="s">
        <v>8</v>
      </c>
      <c r="C1002" s="4" t="s">
        <v>21</v>
      </c>
      <c r="D1002" s="4" t="s">
        <v>14</v>
      </c>
      <c r="E1002" s="4" t="s">
        <v>11</v>
      </c>
      <c r="F1002" s="4" t="s">
        <v>15</v>
      </c>
      <c r="G1002" s="4">
        <v>68</v>
      </c>
      <c r="H1002" s="4">
        <v>78</v>
      </c>
      <c r="I1002" s="4">
        <v>77</v>
      </c>
      <c r="J1002" t="str">
        <f t="shared" si="45"/>
        <v>FALSE</v>
      </c>
      <c r="K1002" t="str">
        <f t="shared" si="46"/>
        <v>B</v>
      </c>
      <c r="L1002" t="str">
        <f t="shared" si="47"/>
        <v>In Progress</v>
      </c>
    </row>
    <row r="1003" spans="2:12" x14ac:dyDescent="0.3">
      <c r="B1003" s="8" t="s">
        <v>8</v>
      </c>
      <c r="C1003" s="9" t="s">
        <v>21</v>
      </c>
      <c r="D1003" s="9" t="s">
        <v>14</v>
      </c>
      <c r="E1003" s="9" t="s">
        <v>20</v>
      </c>
      <c r="F1003" s="9" t="s">
        <v>12</v>
      </c>
      <c r="G1003" s="9">
        <v>77</v>
      </c>
      <c r="H1003" s="9">
        <v>86</v>
      </c>
      <c r="I1003" s="9">
        <v>86</v>
      </c>
      <c r="J1003" t="str">
        <f t="shared" si="45"/>
        <v>FALSE</v>
      </c>
      <c r="K1003" t="str">
        <f t="shared" si="46"/>
        <v>A</v>
      </c>
      <c r="L1003" t="str">
        <f t="shared" si="47"/>
        <v>In Progress</v>
      </c>
    </row>
  </sheetData>
  <mergeCells count="1">
    <mergeCell ref="O4:P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P1003"/>
  <sheetViews>
    <sheetView topLeftCell="E1" zoomScaleNormal="100" workbookViewId="0">
      <selection activeCell="M13" sqref="M13"/>
    </sheetView>
  </sheetViews>
  <sheetFormatPr defaultRowHeight="14.4" x14ac:dyDescent="0.3"/>
  <cols>
    <col min="1" max="1" width="3.77734375" customWidth="1"/>
    <col min="2" max="2" width="7.21875" bestFit="1" customWidth="1"/>
    <col min="3" max="3" width="14.6640625" bestFit="1" customWidth="1"/>
    <col min="4" max="5" width="10.5546875" bestFit="1" customWidth="1"/>
    <col min="6" max="6" width="11.5546875" bestFit="1" customWidth="1"/>
    <col min="7" max="7" width="16.33203125" customWidth="1"/>
    <col min="8" max="8" width="12.77734375" bestFit="1" customWidth="1"/>
    <col min="9" max="9" width="13.77734375" customWidth="1"/>
    <col min="10" max="10" width="16.109375" bestFit="1" customWidth="1"/>
    <col min="11" max="11" width="10" bestFit="1" customWidth="1"/>
    <col min="12" max="12" width="12.6640625" bestFit="1" customWidth="1"/>
    <col min="13" max="13" width="13.44140625" customWidth="1"/>
    <col min="14" max="14" width="4.5546875" customWidth="1"/>
    <col min="15" max="15" width="7.109375" customWidth="1"/>
    <col min="16" max="16" width="14.44140625" customWidth="1"/>
  </cols>
  <sheetData>
    <row r="1" spans="2:16" x14ac:dyDescent="0.3">
      <c r="D1" s="17">
        <v>45998</v>
      </c>
      <c r="I1" s="17" t="str">
        <f>MID(D1,4,2)</f>
        <v>98</v>
      </c>
    </row>
    <row r="2" spans="2:16" ht="15" thickBot="1" x14ac:dyDescent="0.35"/>
    <row r="3" spans="2:16" x14ac:dyDescent="0.3">
      <c r="B3" s="1" t="s">
        <v>1266</v>
      </c>
      <c r="C3" s="2" t="s">
        <v>1267</v>
      </c>
      <c r="D3" s="2" t="s">
        <v>1268</v>
      </c>
      <c r="E3" s="2" t="s">
        <v>1269</v>
      </c>
      <c r="F3" s="2" t="s">
        <v>1270</v>
      </c>
      <c r="G3" s="2" t="s">
        <v>1271</v>
      </c>
      <c r="H3" s="2" t="s">
        <v>1272</v>
      </c>
      <c r="I3" s="10" t="s">
        <v>1273</v>
      </c>
      <c r="J3" s="10" t="s">
        <v>1920</v>
      </c>
      <c r="L3" s="58" t="s">
        <v>1274</v>
      </c>
      <c r="M3" s="59"/>
      <c r="O3" s="58" t="s">
        <v>1275</v>
      </c>
      <c r="P3" s="59"/>
    </row>
    <row r="4" spans="2:16" ht="15" thickBot="1" x14ac:dyDescent="0.35">
      <c r="B4" s="3">
        <v>1</v>
      </c>
      <c r="C4" s="4" t="s">
        <v>40</v>
      </c>
      <c r="D4" s="11">
        <v>42682</v>
      </c>
      <c r="E4" s="11">
        <v>42685</v>
      </c>
      <c r="F4" s="4" t="s">
        <v>1276</v>
      </c>
      <c r="G4" s="4" t="s">
        <v>1277</v>
      </c>
      <c r="H4" s="4">
        <v>261.95999999999998</v>
      </c>
      <c r="I4">
        <f>MONTH(D4)</f>
        <v>11</v>
      </c>
      <c r="J4">
        <f>ABS(SUM(D4-E4))</f>
        <v>3</v>
      </c>
      <c r="L4" s="12" t="s">
        <v>1278</v>
      </c>
      <c r="M4" s="13" t="s">
        <v>1279</v>
      </c>
      <c r="O4" s="14" t="s">
        <v>1280</v>
      </c>
      <c r="P4" s="15">
        <f>AVERAGE(J4:J503)</f>
        <v>4.0880000000000001</v>
      </c>
    </row>
    <row r="5" spans="2:16" x14ac:dyDescent="0.3">
      <c r="B5" s="3">
        <v>2</v>
      </c>
      <c r="C5" s="4" t="s">
        <v>40</v>
      </c>
      <c r="D5" s="11">
        <v>42682</v>
      </c>
      <c r="E5" s="11">
        <v>42685</v>
      </c>
      <c r="F5" s="4" t="s">
        <v>1276</v>
      </c>
      <c r="G5" s="4" t="s">
        <v>1281</v>
      </c>
      <c r="H5" s="4">
        <v>731.93999999999994</v>
      </c>
      <c r="I5">
        <f t="shared" ref="I5:I68" si="0">MONTH(D5)</f>
        <v>11</v>
      </c>
      <c r="J5">
        <f t="shared" ref="J5:J68" si="1">ABS(SUM(D5-E5))</f>
        <v>3</v>
      </c>
      <c r="L5" s="12">
        <v>1</v>
      </c>
      <c r="M5" s="16">
        <f>COUNTIF($I$4:$I$503,L5)</f>
        <v>13</v>
      </c>
    </row>
    <row r="6" spans="2:16" x14ac:dyDescent="0.3">
      <c r="B6" s="3">
        <v>3</v>
      </c>
      <c r="C6" s="4" t="s">
        <v>45</v>
      </c>
      <c r="D6" s="11">
        <v>42533</v>
      </c>
      <c r="E6" s="11">
        <v>42537</v>
      </c>
      <c r="F6" s="4" t="s">
        <v>1282</v>
      </c>
      <c r="G6" s="4" t="s">
        <v>1283</v>
      </c>
      <c r="H6" s="4">
        <v>14.62</v>
      </c>
      <c r="I6">
        <f t="shared" si="0"/>
        <v>6</v>
      </c>
      <c r="J6">
        <f t="shared" si="1"/>
        <v>4</v>
      </c>
      <c r="L6" s="12">
        <v>2</v>
      </c>
      <c r="M6" s="16">
        <f t="shared" ref="M6:M16" si="2">COUNTIF($I$4:$I$503,L6)</f>
        <v>7</v>
      </c>
    </row>
    <row r="7" spans="2:16" x14ac:dyDescent="0.3">
      <c r="B7" s="3">
        <v>4</v>
      </c>
      <c r="C7" s="4" t="s">
        <v>47</v>
      </c>
      <c r="D7" s="11">
        <v>42288</v>
      </c>
      <c r="E7" s="11">
        <v>42295</v>
      </c>
      <c r="F7" s="4" t="s">
        <v>1284</v>
      </c>
      <c r="G7" s="4" t="s">
        <v>1285</v>
      </c>
      <c r="H7" s="4">
        <v>957.57749999999999</v>
      </c>
      <c r="I7">
        <f t="shared" si="0"/>
        <v>10</v>
      </c>
      <c r="J7">
        <f t="shared" si="1"/>
        <v>7</v>
      </c>
      <c r="L7" s="12">
        <v>3</v>
      </c>
      <c r="M7" s="16">
        <f t="shared" si="2"/>
        <v>15</v>
      </c>
    </row>
    <row r="8" spans="2:16" x14ac:dyDescent="0.3">
      <c r="B8" s="3">
        <v>5</v>
      </c>
      <c r="C8" s="4" t="s">
        <v>47</v>
      </c>
      <c r="D8" s="11">
        <v>42288</v>
      </c>
      <c r="E8" s="11">
        <v>42295</v>
      </c>
      <c r="F8" s="4" t="s">
        <v>1284</v>
      </c>
      <c r="G8" s="4" t="s">
        <v>1286</v>
      </c>
      <c r="H8" s="4">
        <v>22.368000000000002</v>
      </c>
      <c r="I8">
        <f t="shared" si="0"/>
        <v>10</v>
      </c>
      <c r="J8">
        <f t="shared" si="1"/>
        <v>7</v>
      </c>
      <c r="L8" s="12">
        <v>4</v>
      </c>
      <c r="M8" s="16">
        <f t="shared" si="2"/>
        <v>52</v>
      </c>
    </row>
    <row r="9" spans="2:16" x14ac:dyDescent="0.3">
      <c r="B9" s="3">
        <v>6</v>
      </c>
      <c r="C9" s="4" t="s">
        <v>52</v>
      </c>
      <c r="D9" s="11">
        <v>41799</v>
      </c>
      <c r="E9" s="11">
        <v>41804</v>
      </c>
      <c r="F9" s="4" t="s">
        <v>1287</v>
      </c>
      <c r="G9" s="4" t="s">
        <v>1288</v>
      </c>
      <c r="H9" s="4">
        <v>48.86</v>
      </c>
      <c r="I9">
        <f t="shared" si="0"/>
        <v>6</v>
      </c>
      <c r="J9">
        <f t="shared" si="1"/>
        <v>5</v>
      </c>
      <c r="L9" s="12">
        <v>5</v>
      </c>
      <c r="M9" s="16">
        <f t="shared" si="2"/>
        <v>11</v>
      </c>
    </row>
    <row r="10" spans="2:16" x14ac:dyDescent="0.3">
      <c r="B10" s="3">
        <v>7</v>
      </c>
      <c r="C10" s="4" t="s">
        <v>52</v>
      </c>
      <c r="D10" s="11">
        <v>41799</v>
      </c>
      <c r="E10" s="11">
        <v>41804</v>
      </c>
      <c r="F10" s="4" t="s">
        <v>1287</v>
      </c>
      <c r="G10" s="4" t="s">
        <v>1289</v>
      </c>
      <c r="H10" s="4">
        <v>7.28</v>
      </c>
      <c r="I10">
        <f t="shared" si="0"/>
        <v>6</v>
      </c>
      <c r="J10">
        <f t="shared" si="1"/>
        <v>5</v>
      </c>
      <c r="L10" s="12">
        <v>6</v>
      </c>
      <c r="M10" s="16">
        <f t="shared" si="2"/>
        <v>63</v>
      </c>
    </row>
    <row r="11" spans="2:16" x14ac:dyDescent="0.3">
      <c r="B11" s="3">
        <v>8</v>
      </c>
      <c r="C11" s="4" t="s">
        <v>52</v>
      </c>
      <c r="D11" s="11">
        <v>41799</v>
      </c>
      <c r="E11" s="11">
        <v>41804</v>
      </c>
      <c r="F11" s="4" t="s">
        <v>1287</v>
      </c>
      <c r="G11" s="4" t="s">
        <v>1290</v>
      </c>
      <c r="H11" s="4">
        <v>907.15200000000004</v>
      </c>
      <c r="I11">
        <f t="shared" si="0"/>
        <v>6</v>
      </c>
      <c r="J11">
        <f t="shared" si="1"/>
        <v>5</v>
      </c>
      <c r="L11" s="12">
        <v>7</v>
      </c>
      <c r="M11" s="16">
        <f t="shared" si="2"/>
        <v>25</v>
      </c>
    </row>
    <row r="12" spans="2:16" x14ac:dyDescent="0.3">
      <c r="B12" s="3">
        <v>9</v>
      </c>
      <c r="C12" s="4" t="s">
        <v>52</v>
      </c>
      <c r="D12" s="11">
        <v>41799</v>
      </c>
      <c r="E12" s="11">
        <v>41804</v>
      </c>
      <c r="F12" s="4" t="s">
        <v>1287</v>
      </c>
      <c r="G12" s="4" t="s">
        <v>1291</v>
      </c>
      <c r="H12" s="4">
        <v>18.504000000000001</v>
      </c>
      <c r="I12">
        <f t="shared" si="0"/>
        <v>6</v>
      </c>
      <c r="J12">
        <f t="shared" si="1"/>
        <v>5</v>
      </c>
      <c r="L12" s="12">
        <v>8</v>
      </c>
      <c r="M12" s="16">
        <f t="shared" si="2"/>
        <v>28</v>
      </c>
    </row>
    <row r="13" spans="2:16" x14ac:dyDescent="0.3">
      <c r="B13" s="3">
        <v>10</v>
      </c>
      <c r="C13" s="4" t="s">
        <v>52</v>
      </c>
      <c r="D13" s="11">
        <v>41799</v>
      </c>
      <c r="E13" s="11">
        <v>41804</v>
      </c>
      <c r="F13" s="4" t="s">
        <v>1287</v>
      </c>
      <c r="G13" s="4" t="s">
        <v>1292</v>
      </c>
      <c r="H13" s="4">
        <v>114.9</v>
      </c>
      <c r="I13">
        <f t="shared" si="0"/>
        <v>6</v>
      </c>
      <c r="J13">
        <f t="shared" si="1"/>
        <v>5</v>
      </c>
      <c r="L13" s="12">
        <v>9</v>
      </c>
      <c r="M13" s="16">
        <f t="shared" si="2"/>
        <v>82</v>
      </c>
    </row>
    <row r="14" spans="2:16" x14ac:dyDescent="0.3">
      <c r="B14" s="3">
        <v>11</v>
      </c>
      <c r="C14" s="4" t="s">
        <v>52</v>
      </c>
      <c r="D14" s="11">
        <v>41799</v>
      </c>
      <c r="E14" s="11">
        <v>41804</v>
      </c>
      <c r="F14" s="4" t="s">
        <v>1287</v>
      </c>
      <c r="G14" s="4" t="s">
        <v>1293</v>
      </c>
      <c r="H14" s="4">
        <v>1706.1840000000002</v>
      </c>
      <c r="I14">
        <f t="shared" si="0"/>
        <v>6</v>
      </c>
      <c r="J14">
        <f t="shared" si="1"/>
        <v>5</v>
      </c>
      <c r="L14" s="12">
        <v>10</v>
      </c>
      <c r="M14" s="16">
        <f t="shared" si="2"/>
        <v>51</v>
      </c>
    </row>
    <row r="15" spans="2:16" x14ac:dyDescent="0.3">
      <c r="B15" s="3">
        <v>12</v>
      </c>
      <c r="C15" s="4" t="s">
        <v>52</v>
      </c>
      <c r="D15" s="11">
        <v>41799</v>
      </c>
      <c r="E15" s="11">
        <v>41804</v>
      </c>
      <c r="F15" s="4" t="s">
        <v>1287</v>
      </c>
      <c r="G15" s="4" t="s">
        <v>1294</v>
      </c>
      <c r="H15" s="4">
        <v>911.42399999999998</v>
      </c>
      <c r="I15">
        <f t="shared" si="0"/>
        <v>6</v>
      </c>
      <c r="J15">
        <f t="shared" si="1"/>
        <v>5</v>
      </c>
      <c r="L15" s="12">
        <v>11</v>
      </c>
      <c r="M15" s="16">
        <f t="shared" si="2"/>
        <v>68</v>
      </c>
    </row>
    <row r="16" spans="2:16" ht="15" thickBot="1" x14ac:dyDescent="0.35">
      <c r="B16" s="3">
        <v>13</v>
      </c>
      <c r="C16" s="4" t="s">
        <v>55</v>
      </c>
      <c r="D16" s="11">
        <v>42840</v>
      </c>
      <c r="E16" s="11">
        <v>42845</v>
      </c>
      <c r="F16" s="4" t="s">
        <v>1295</v>
      </c>
      <c r="G16" s="4" t="s">
        <v>1296</v>
      </c>
      <c r="H16" s="4">
        <v>15.552000000000003</v>
      </c>
      <c r="I16">
        <f t="shared" si="0"/>
        <v>4</v>
      </c>
      <c r="J16">
        <f t="shared" si="1"/>
        <v>5</v>
      </c>
      <c r="L16" s="14">
        <v>12</v>
      </c>
      <c r="M16" s="16">
        <f t="shared" si="2"/>
        <v>85</v>
      </c>
    </row>
    <row r="17" spans="2:13" x14ac:dyDescent="0.3">
      <c r="B17" s="3">
        <v>14</v>
      </c>
      <c r="C17" s="4" t="s">
        <v>56</v>
      </c>
      <c r="D17" s="11">
        <v>42709</v>
      </c>
      <c r="E17" s="11">
        <v>42714</v>
      </c>
      <c r="F17" s="4" t="s">
        <v>1297</v>
      </c>
      <c r="G17" s="4" t="s">
        <v>1298</v>
      </c>
      <c r="H17" s="4">
        <v>407.97600000000006</v>
      </c>
      <c r="I17">
        <f t="shared" si="0"/>
        <v>12</v>
      </c>
      <c r="J17">
        <f t="shared" si="1"/>
        <v>5</v>
      </c>
    </row>
    <row r="18" spans="2:13" x14ac:dyDescent="0.3">
      <c r="B18" s="3">
        <v>15</v>
      </c>
      <c r="C18" s="4" t="s">
        <v>58</v>
      </c>
      <c r="D18" s="11">
        <v>42330</v>
      </c>
      <c r="E18" s="11">
        <v>42334</v>
      </c>
      <c r="F18" s="4" t="s">
        <v>1299</v>
      </c>
      <c r="G18" s="4" t="s">
        <v>1300</v>
      </c>
      <c r="H18" s="4">
        <v>68.809999999999988</v>
      </c>
      <c r="I18">
        <f t="shared" si="0"/>
        <v>11</v>
      </c>
      <c r="J18">
        <f t="shared" si="1"/>
        <v>4</v>
      </c>
    </row>
    <row r="19" spans="2:13" x14ac:dyDescent="0.3">
      <c r="B19" s="3">
        <v>16</v>
      </c>
      <c r="C19" s="4" t="s">
        <v>58</v>
      </c>
      <c r="D19" s="11">
        <v>42330</v>
      </c>
      <c r="E19" s="11">
        <v>42334</v>
      </c>
      <c r="F19" s="4" t="s">
        <v>1299</v>
      </c>
      <c r="G19" s="4" t="s">
        <v>1301</v>
      </c>
      <c r="H19" s="4">
        <v>2.5439999999999996</v>
      </c>
      <c r="I19">
        <f t="shared" si="0"/>
        <v>11</v>
      </c>
      <c r="J19">
        <f t="shared" si="1"/>
        <v>4</v>
      </c>
    </row>
    <row r="20" spans="2:13" x14ac:dyDescent="0.3">
      <c r="B20" s="3">
        <v>17</v>
      </c>
      <c r="C20" s="4" t="s">
        <v>59</v>
      </c>
      <c r="D20" s="11">
        <v>41954</v>
      </c>
      <c r="E20" s="11">
        <v>41961</v>
      </c>
      <c r="F20" s="4" t="s">
        <v>1302</v>
      </c>
      <c r="G20" s="4" t="s">
        <v>1303</v>
      </c>
      <c r="H20" s="4">
        <v>665.88</v>
      </c>
      <c r="I20">
        <f t="shared" si="0"/>
        <v>11</v>
      </c>
      <c r="J20">
        <f t="shared" si="1"/>
        <v>7</v>
      </c>
    </row>
    <row r="21" spans="2:13" x14ac:dyDescent="0.3">
      <c r="B21" s="3">
        <v>18</v>
      </c>
      <c r="C21" s="4" t="s">
        <v>60</v>
      </c>
      <c r="D21" s="11">
        <v>41772</v>
      </c>
      <c r="E21" s="11">
        <v>41774</v>
      </c>
      <c r="F21" s="4" t="s">
        <v>1304</v>
      </c>
      <c r="G21" s="4" t="s">
        <v>1305</v>
      </c>
      <c r="H21" s="4">
        <v>55.5</v>
      </c>
      <c r="I21">
        <f t="shared" si="0"/>
        <v>5</v>
      </c>
      <c r="J21">
        <f t="shared" si="1"/>
        <v>2</v>
      </c>
      <c r="L21" s="17"/>
      <c r="M21" s="17"/>
    </row>
    <row r="22" spans="2:13" x14ac:dyDescent="0.3">
      <c r="B22" s="3">
        <v>19</v>
      </c>
      <c r="C22" s="4" t="s">
        <v>62</v>
      </c>
      <c r="D22" s="11">
        <v>41878</v>
      </c>
      <c r="E22" s="11">
        <v>41883</v>
      </c>
      <c r="F22" s="4" t="s">
        <v>1306</v>
      </c>
      <c r="G22" s="4" t="s">
        <v>1307</v>
      </c>
      <c r="H22" s="4">
        <v>8.56</v>
      </c>
      <c r="I22">
        <f t="shared" si="0"/>
        <v>8</v>
      </c>
      <c r="J22">
        <f t="shared" si="1"/>
        <v>5</v>
      </c>
      <c r="M22" s="17"/>
    </row>
    <row r="23" spans="2:13" x14ac:dyDescent="0.3">
      <c r="B23" s="3">
        <v>20</v>
      </c>
      <c r="C23" s="4" t="s">
        <v>62</v>
      </c>
      <c r="D23" s="11">
        <v>41878</v>
      </c>
      <c r="E23" s="11">
        <v>41883</v>
      </c>
      <c r="F23" s="4" t="s">
        <v>1306</v>
      </c>
      <c r="G23" s="4" t="s">
        <v>1308</v>
      </c>
      <c r="H23" s="4">
        <v>213.48000000000002</v>
      </c>
      <c r="I23">
        <f t="shared" si="0"/>
        <v>8</v>
      </c>
      <c r="J23">
        <f t="shared" si="1"/>
        <v>5</v>
      </c>
    </row>
    <row r="24" spans="2:13" x14ac:dyDescent="0.3">
      <c r="B24" s="3">
        <v>21</v>
      </c>
      <c r="C24" s="4" t="s">
        <v>62</v>
      </c>
      <c r="D24" s="11">
        <v>41878</v>
      </c>
      <c r="E24" s="11">
        <v>41883</v>
      </c>
      <c r="F24" s="4" t="s">
        <v>1306</v>
      </c>
      <c r="G24" s="4" t="s">
        <v>1309</v>
      </c>
      <c r="H24" s="4">
        <v>22.72</v>
      </c>
      <c r="I24">
        <f t="shared" si="0"/>
        <v>8</v>
      </c>
      <c r="J24">
        <f t="shared" si="1"/>
        <v>5</v>
      </c>
      <c r="M24" t="s">
        <v>1921</v>
      </c>
    </row>
    <row r="25" spans="2:13" x14ac:dyDescent="0.3">
      <c r="B25" s="3">
        <v>22</v>
      </c>
      <c r="C25" s="4" t="s">
        <v>63</v>
      </c>
      <c r="D25" s="11">
        <v>42713</v>
      </c>
      <c r="E25" s="11">
        <v>42717</v>
      </c>
      <c r="F25" s="4" t="s">
        <v>1310</v>
      </c>
      <c r="G25" s="4" t="s">
        <v>1311</v>
      </c>
      <c r="H25" s="4">
        <v>19.459999999999997</v>
      </c>
      <c r="I25">
        <f t="shared" si="0"/>
        <v>12</v>
      </c>
      <c r="J25">
        <f t="shared" si="1"/>
        <v>4</v>
      </c>
    </row>
    <row r="26" spans="2:13" x14ac:dyDescent="0.3">
      <c r="B26" s="3">
        <v>23</v>
      </c>
      <c r="C26" s="4" t="s">
        <v>63</v>
      </c>
      <c r="D26" s="11">
        <v>42713</v>
      </c>
      <c r="E26" s="11">
        <v>42717</v>
      </c>
      <c r="F26" s="4" t="s">
        <v>1310</v>
      </c>
      <c r="G26" s="4" t="s">
        <v>1312</v>
      </c>
      <c r="H26" s="4">
        <v>60.339999999999996</v>
      </c>
      <c r="I26">
        <f t="shared" si="0"/>
        <v>12</v>
      </c>
      <c r="J26">
        <f t="shared" si="1"/>
        <v>4</v>
      </c>
    </row>
    <row r="27" spans="2:13" x14ac:dyDescent="0.3">
      <c r="B27" s="3">
        <v>24</v>
      </c>
      <c r="C27" s="4" t="s">
        <v>64</v>
      </c>
      <c r="D27" s="11">
        <v>42932</v>
      </c>
      <c r="E27" s="11">
        <v>42934</v>
      </c>
      <c r="F27" s="4" t="s">
        <v>1313</v>
      </c>
      <c r="G27" s="4" t="s">
        <v>1314</v>
      </c>
      <c r="H27" s="4">
        <v>71.371999999999986</v>
      </c>
      <c r="I27">
        <f t="shared" si="0"/>
        <v>7</v>
      </c>
      <c r="J27">
        <f t="shared" si="1"/>
        <v>2</v>
      </c>
    </row>
    <row r="28" spans="2:13" x14ac:dyDescent="0.3">
      <c r="B28" s="3">
        <v>25</v>
      </c>
      <c r="C28" s="4" t="s">
        <v>66</v>
      </c>
      <c r="D28" s="11">
        <v>42272</v>
      </c>
      <c r="E28" s="11">
        <v>42277</v>
      </c>
      <c r="F28" s="4" t="s">
        <v>1315</v>
      </c>
      <c r="G28" s="4" t="s">
        <v>1285</v>
      </c>
      <c r="H28" s="4">
        <v>1044.6299999999999</v>
      </c>
      <c r="I28">
        <f t="shared" si="0"/>
        <v>9</v>
      </c>
      <c r="J28">
        <f t="shared" si="1"/>
        <v>5</v>
      </c>
    </row>
    <row r="29" spans="2:13" x14ac:dyDescent="0.3">
      <c r="B29" s="3">
        <v>26</v>
      </c>
      <c r="C29" s="4" t="s">
        <v>69</v>
      </c>
      <c r="D29" s="11">
        <v>42385</v>
      </c>
      <c r="E29" s="11">
        <v>42389</v>
      </c>
      <c r="F29" s="4" t="s">
        <v>1316</v>
      </c>
      <c r="G29" s="4" t="s">
        <v>1317</v>
      </c>
      <c r="H29" s="4">
        <v>11.648000000000001</v>
      </c>
      <c r="I29">
        <f t="shared" si="0"/>
        <v>1</v>
      </c>
      <c r="J29">
        <f t="shared" si="1"/>
        <v>4</v>
      </c>
    </row>
    <row r="30" spans="2:13" x14ac:dyDescent="0.3">
      <c r="B30" s="3">
        <v>27</v>
      </c>
      <c r="C30" s="4" t="s">
        <v>69</v>
      </c>
      <c r="D30" s="11">
        <v>42385</v>
      </c>
      <c r="E30" s="11">
        <v>42389</v>
      </c>
      <c r="F30" s="4" t="s">
        <v>1316</v>
      </c>
      <c r="G30" s="4" t="s">
        <v>1318</v>
      </c>
      <c r="H30" s="4">
        <v>90.570000000000007</v>
      </c>
      <c r="I30">
        <f t="shared" si="0"/>
        <v>1</v>
      </c>
      <c r="J30">
        <f t="shared" si="1"/>
        <v>4</v>
      </c>
    </row>
    <row r="31" spans="2:13" x14ac:dyDescent="0.3">
      <c r="B31" s="3">
        <v>28</v>
      </c>
      <c r="C31" s="4" t="s">
        <v>72</v>
      </c>
      <c r="D31" s="11">
        <v>42264</v>
      </c>
      <c r="E31" s="11">
        <v>42268</v>
      </c>
      <c r="F31" s="4" t="s">
        <v>1319</v>
      </c>
      <c r="G31" s="4" t="s">
        <v>1320</v>
      </c>
      <c r="H31" s="4">
        <v>3083.4300000000003</v>
      </c>
      <c r="I31">
        <f t="shared" si="0"/>
        <v>9</v>
      </c>
      <c r="J31">
        <f t="shared" si="1"/>
        <v>4</v>
      </c>
    </row>
    <row r="32" spans="2:13" x14ac:dyDescent="0.3">
      <c r="B32" s="3">
        <v>29</v>
      </c>
      <c r="C32" s="4" t="s">
        <v>72</v>
      </c>
      <c r="D32" s="11">
        <v>42264</v>
      </c>
      <c r="E32" s="11">
        <v>42268</v>
      </c>
      <c r="F32" s="4" t="s">
        <v>1319</v>
      </c>
      <c r="G32" s="4" t="s">
        <v>1321</v>
      </c>
      <c r="H32" s="4">
        <v>9.6180000000000021</v>
      </c>
      <c r="I32">
        <f t="shared" si="0"/>
        <v>9</v>
      </c>
      <c r="J32">
        <f t="shared" si="1"/>
        <v>4</v>
      </c>
    </row>
    <row r="33" spans="2:10" x14ac:dyDescent="0.3">
      <c r="B33" s="3">
        <v>30</v>
      </c>
      <c r="C33" s="4" t="s">
        <v>72</v>
      </c>
      <c r="D33" s="11">
        <v>42264</v>
      </c>
      <c r="E33" s="11">
        <v>42268</v>
      </c>
      <c r="F33" s="4" t="s">
        <v>1319</v>
      </c>
      <c r="G33" s="4" t="s">
        <v>1322</v>
      </c>
      <c r="H33" s="4">
        <v>124.20000000000002</v>
      </c>
      <c r="I33">
        <f t="shared" si="0"/>
        <v>9</v>
      </c>
      <c r="J33">
        <f t="shared" si="1"/>
        <v>4</v>
      </c>
    </row>
    <row r="34" spans="2:10" x14ac:dyDescent="0.3">
      <c r="B34" s="3">
        <v>31</v>
      </c>
      <c r="C34" s="4" t="s">
        <v>72</v>
      </c>
      <c r="D34" s="11">
        <v>42264</v>
      </c>
      <c r="E34" s="11">
        <v>42268</v>
      </c>
      <c r="F34" s="4" t="s">
        <v>1319</v>
      </c>
      <c r="G34" s="4" t="s">
        <v>1323</v>
      </c>
      <c r="H34" s="4">
        <v>3.2640000000000002</v>
      </c>
      <c r="I34">
        <f t="shared" si="0"/>
        <v>9</v>
      </c>
      <c r="J34">
        <f t="shared" si="1"/>
        <v>4</v>
      </c>
    </row>
    <row r="35" spans="2:10" x14ac:dyDescent="0.3">
      <c r="B35" s="3">
        <v>32</v>
      </c>
      <c r="C35" s="4" t="s">
        <v>72</v>
      </c>
      <c r="D35" s="11">
        <v>42264</v>
      </c>
      <c r="E35" s="11">
        <v>42268</v>
      </c>
      <c r="F35" s="4" t="s">
        <v>1319</v>
      </c>
      <c r="G35" s="4" t="s">
        <v>1324</v>
      </c>
      <c r="H35" s="4">
        <v>86.304000000000002</v>
      </c>
      <c r="I35">
        <f t="shared" si="0"/>
        <v>9</v>
      </c>
      <c r="J35">
        <f t="shared" si="1"/>
        <v>4</v>
      </c>
    </row>
    <row r="36" spans="2:10" x14ac:dyDescent="0.3">
      <c r="B36" s="3">
        <v>33</v>
      </c>
      <c r="C36" s="4" t="s">
        <v>72</v>
      </c>
      <c r="D36" s="11">
        <v>42264</v>
      </c>
      <c r="E36" s="11">
        <v>42268</v>
      </c>
      <c r="F36" s="4" t="s">
        <v>1319</v>
      </c>
      <c r="G36" s="4" t="s">
        <v>1325</v>
      </c>
      <c r="H36" s="4">
        <v>6.8580000000000014</v>
      </c>
      <c r="I36">
        <f t="shared" si="0"/>
        <v>9</v>
      </c>
      <c r="J36">
        <f t="shared" si="1"/>
        <v>4</v>
      </c>
    </row>
    <row r="37" spans="2:10" x14ac:dyDescent="0.3">
      <c r="B37" s="3">
        <v>34</v>
      </c>
      <c r="C37" s="4" t="s">
        <v>72</v>
      </c>
      <c r="D37" s="11">
        <v>42264</v>
      </c>
      <c r="E37" s="11">
        <v>42268</v>
      </c>
      <c r="F37" s="4" t="s">
        <v>1319</v>
      </c>
      <c r="G37" s="4" t="s">
        <v>1326</v>
      </c>
      <c r="H37" s="4">
        <v>15.76</v>
      </c>
      <c r="I37">
        <f t="shared" si="0"/>
        <v>9</v>
      </c>
      <c r="J37">
        <f t="shared" si="1"/>
        <v>4</v>
      </c>
    </row>
    <row r="38" spans="2:10" x14ac:dyDescent="0.3">
      <c r="B38" s="3">
        <v>35</v>
      </c>
      <c r="C38" s="4" t="s">
        <v>76</v>
      </c>
      <c r="D38" s="11">
        <v>43027</v>
      </c>
      <c r="E38" s="11">
        <v>43031</v>
      </c>
      <c r="F38" s="4" t="s">
        <v>1327</v>
      </c>
      <c r="G38" s="4" t="s">
        <v>1328</v>
      </c>
      <c r="H38" s="4">
        <v>29.472000000000001</v>
      </c>
      <c r="I38">
        <f t="shared" si="0"/>
        <v>10</v>
      </c>
      <c r="J38">
        <f t="shared" si="1"/>
        <v>4</v>
      </c>
    </row>
    <row r="39" spans="2:10" x14ac:dyDescent="0.3">
      <c r="B39" s="3">
        <v>36</v>
      </c>
      <c r="C39" s="4" t="s">
        <v>78</v>
      </c>
      <c r="D39" s="11">
        <v>42712</v>
      </c>
      <c r="E39" s="11">
        <v>42714</v>
      </c>
      <c r="F39" s="4" t="s">
        <v>1329</v>
      </c>
      <c r="G39" s="4" t="s">
        <v>1330</v>
      </c>
      <c r="H39" s="4">
        <v>1097.5440000000003</v>
      </c>
      <c r="I39">
        <f t="shared" si="0"/>
        <v>12</v>
      </c>
      <c r="J39">
        <f t="shared" si="1"/>
        <v>2</v>
      </c>
    </row>
    <row r="40" spans="2:10" x14ac:dyDescent="0.3">
      <c r="B40" s="3">
        <v>37</v>
      </c>
      <c r="C40" s="4" t="s">
        <v>78</v>
      </c>
      <c r="D40" s="11">
        <v>42712</v>
      </c>
      <c r="E40" s="11">
        <v>42714</v>
      </c>
      <c r="F40" s="4" t="s">
        <v>1329</v>
      </c>
      <c r="G40" s="4" t="s">
        <v>1331</v>
      </c>
      <c r="H40" s="4">
        <v>190.92</v>
      </c>
      <c r="I40">
        <f t="shared" si="0"/>
        <v>12</v>
      </c>
      <c r="J40">
        <f t="shared" si="1"/>
        <v>2</v>
      </c>
    </row>
    <row r="41" spans="2:10" x14ac:dyDescent="0.3">
      <c r="B41" s="3">
        <v>38</v>
      </c>
      <c r="C41" s="4" t="s">
        <v>81</v>
      </c>
      <c r="D41" s="11">
        <v>42365</v>
      </c>
      <c r="E41" s="11">
        <v>42369</v>
      </c>
      <c r="F41" s="4" t="s">
        <v>1332</v>
      </c>
      <c r="G41" s="4" t="s">
        <v>1333</v>
      </c>
      <c r="H41" s="4">
        <v>113.328</v>
      </c>
      <c r="I41">
        <f t="shared" si="0"/>
        <v>12</v>
      </c>
      <c r="J41">
        <f t="shared" si="1"/>
        <v>4</v>
      </c>
    </row>
    <row r="42" spans="2:10" x14ac:dyDescent="0.3">
      <c r="B42" s="3">
        <v>39</v>
      </c>
      <c r="C42" s="4" t="s">
        <v>81</v>
      </c>
      <c r="D42" s="11">
        <v>42365</v>
      </c>
      <c r="E42" s="11">
        <v>42369</v>
      </c>
      <c r="F42" s="4" t="s">
        <v>1332</v>
      </c>
      <c r="G42" s="4" t="s">
        <v>1334</v>
      </c>
      <c r="H42" s="4">
        <v>532.39919999999995</v>
      </c>
      <c r="I42">
        <f t="shared" si="0"/>
        <v>12</v>
      </c>
      <c r="J42">
        <f t="shared" si="1"/>
        <v>4</v>
      </c>
    </row>
    <row r="43" spans="2:10" x14ac:dyDescent="0.3">
      <c r="B43" s="3">
        <v>40</v>
      </c>
      <c r="C43" s="4" t="s">
        <v>81</v>
      </c>
      <c r="D43" s="11">
        <v>42365</v>
      </c>
      <c r="E43" s="11">
        <v>42369</v>
      </c>
      <c r="F43" s="4" t="s">
        <v>1332</v>
      </c>
      <c r="G43" s="4" t="s">
        <v>1335</v>
      </c>
      <c r="H43" s="4">
        <v>212.05799999999999</v>
      </c>
      <c r="I43">
        <f t="shared" si="0"/>
        <v>12</v>
      </c>
      <c r="J43">
        <f t="shared" si="1"/>
        <v>4</v>
      </c>
    </row>
    <row r="44" spans="2:10" x14ac:dyDescent="0.3">
      <c r="B44" s="3">
        <v>41</v>
      </c>
      <c r="C44" s="4" t="s">
        <v>81</v>
      </c>
      <c r="D44" s="11">
        <v>42365</v>
      </c>
      <c r="E44" s="11">
        <v>42369</v>
      </c>
      <c r="F44" s="4" t="s">
        <v>1332</v>
      </c>
      <c r="G44" s="4" t="s">
        <v>1336</v>
      </c>
      <c r="H44" s="4">
        <v>371.16800000000001</v>
      </c>
      <c r="I44">
        <f t="shared" si="0"/>
        <v>12</v>
      </c>
      <c r="J44">
        <f t="shared" si="1"/>
        <v>4</v>
      </c>
    </row>
    <row r="45" spans="2:10" x14ac:dyDescent="0.3">
      <c r="B45" s="3">
        <v>42</v>
      </c>
      <c r="C45" s="4" t="s">
        <v>84</v>
      </c>
      <c r="D45" s="11">
        <v>42988</v>
      </c>
      <c r="E45" s="11">
        <v>42993</v>
      </c>
      <c r="F45" s="4" t="s">
        <v>1337</v>
      </c>
      <c r="G45" s="4" t="s">
        <v>1338</v>
      </c>
      <c r="H45" s="4">
        <v>147.16800000000001</v>
      </c>
      <c r="I45">
        <f t="shared" si="0"/>
        <v>9</v>
      </c>
      <c r="J45">
        <f t="shared" si="1"/>
        <v>5</v>
      </c>
    </row>
    <row r="46" spans="2:10" x14ac:dyDescent="0.3">
      <c r="B46" s="3">
        <v>43</v>
      </c>
      <c r="C46" s="4" t="s">
        <v>87</v>
      </c>
      <c r="D46" s="11">
        <v>42568</v>
      </c>
      <c r="E46" s="11">
        <v>42573</v>
      </c>
      <c r="F46" s="4" t="s">
        <v>1339</v>
      </c>
      <c r="G46" s="4" t="s">
        <v>1340</v>
      </c>
      <c r="H46" s="4">
        <v>77.88</v>
      </c>
      <c r="I46">
        <f t="shared" si="0"/>
        <v>7</v>
      </c>
      <c r="J46">
        <f t="shared" si="1"/>
        <v>5</v>
      </c>
    </row>
    <row r="47" spans="2:10" x14ac:dyDescent="0.3">
      <c r="B47" s="3">
        <v>44</v>
      </c>
      <c r="C47" s="4" t="s">
        <v>88</v>
      </c>
      <c r="D47" s="11">
        <v>42997</v>
      </c>
      <c r="E47" s="11">
        <v>43001</v>
      </c>
      <c r="F47" s="4" t="s">
        <v>1341</v>
      </c>
      <c r="G47" s="4" t="s">
        <v>1342</v>
      </c>
      <c r="H47" s="4">
        <v>95.616</v>
      </c>
      <c r="I47">
        <f t="shared" si="0"/>
        <v>9</v>
      </c>
      <c r="J47">
        <f t="shared" si="1"/>
        <v>4</v>
      </c>
    </row>
    <row r="48" spans="2:10" x14ac:dyDescent="0.3">
      <c r="B48" s="3">
        <v>45</v>
      </c>
      <c r="C48" s="4" t="s">
        <v>89</v>
      </c>
      <c r="D48" s="11">
        <v>42440</v>
      </c>
      <c r="E48" s="11">
        <v>42442</v>
      </c>
      <c r="F48" s="4" t="s">
        <v>1343</v>
      </c>
      <c r="G48" s="4" t="s">
        <v>1344</v>
      </c>
      <c r="H48" s="4">
        <v>45.98</v>
      </c>
      <c r="I48">
        <f t="shared" si="0"/>
        <v>3</v>
      </c>
      <c r="J48">
        <f t="shared" si="1"/>
        <v>2</v>
      </c>
    </row>
    <row r="49" spans="2:10" x14ac:dyDescent="0.3">
      <c r="B49" s="3">
        <v>46</v>
      </c>
      <c r="C49" s="4" t="s">
        <v>89</v>
      </c>
      <c r="D49" s="11">
        <v>42440</v>
      </c>
      <c r="E49" s="11">
        <v>42442</v>
      </c>
      <c r="F49" s="4" t="s">
        <v>1343</v>
      </c>
      <c r="G49" s="4" t="s">
        <v>1345</v>
      </c>
      <c r="H49" s="4">
        <v>17.46</v>
      </c>
      <c r="I49">
        <f t="shared" si="0"/>
        <v>3</v>
      </c>
      <c r="J49">
        <f t="shared" si="1"/>
        <v>2</v>
      </c>
    </row>
    <row r="50" spans="2:10" x14ac:dyDescent="0.3">
      <c r="B50" s="3">
        <v>47</v>
      </c>
      <c r="C50" s="4" t="s">
        <v>92</v>
      </c>
      <c r="D50" s="11">
        <v>41932</v>
      </c>
      <c r="E50" s="11">
        <v>41937</v>
      </c>
      <c r="F50" s="4" t="s">
        <v>1346</v>
      </c>
      <c r="G50" s="4" t="s">
        <v>1347</v>
      </c>
      <c r="H50" s="4">
        <v>211.96</v>
      </c>
      <c r="I50">
        <f t="shared" si="0"/>
        <v>10</v>
      </c>
      <c r="J50">
        <f t="shared" si="1"/>
        <v>5</v>
      </c>
    </row>
    <row r="51" spans="2:10" x14ac:dyDescent="0.3">
      <c r="B51" s="3">
        <v>48</v>
      </c>
      <c r="C51" s="4" t="s">
        <v>93</v>
      </c>
      <c r="D51" s="11">
        <v>42541</v>
      </c>
      <c r="E51" s="11">
        <v>42546</v>
      </c>
      <c r="F51" s="4" t="s">
        <v>1348</v>
      </c>
      <c r="G51" s="4" t="s">
        <v>1349</v>
      </c>
      <c r="H51" s="4">
        <v>45</v>
      </c>
      <c r="I51">
        <f t="shared" si="0"/>
        <v>6</v>
      </c>
      <c r="J51">
        <f t="shared" si="1"/>
        <v>5</v>
      </c>
    </row>
    <row r="52" spans="2:10" x14ac:dyDescent="0.3">
      <c r="B52" s="3">
        <v>49</v>
      </c>
      <c r="C52" s="4" t="s">
        <v>93</v>
      </c>
      <c r="D52" s="11">
        <v>42541</v>
      </c>
      <c r="E52" s="11">
        <v>42546</v>
      </c>
      <c r="F52" s="4" t="s">
        <v>1348</v>
      </c>
      <c r="G52" s="4" t="s">
        <v>1350</v>
      </c>
      <c r="H52" s="4">
        <v>21.8</v>
      </c>
      <c r="I52">
        <f t="shared" si="0"/>
        <v>6</v>
      </c>
      <c r="J52">
        <f t="shared" si="1"/>
        <v>5</v>
      </c>
    </row>
    <row r="53" spans="2:10" x14ac:dyDescent="0.3">
      <c r="B53" s="3">
        <v>50</v>
      </c>
      <c r="C53" s="4" t="s">
        <v>97</v>
      </c>
      <c r="D53" s="11">
        <v>42112</v>
      </c>
      <c r="E53" s="11">
        <v>42116</v>
      </c>
      <c r="F53" s="4" t="s">
        <v>1351</v>
      </c>
      <c r="G53" s="4" t="s">
        <v>1352</v>
      </c>
      <c r="H53" s="4">
        <v>38.22</v>
      </c>
      <c r="I53">
        <f t="shared" si="0"/>
        <v>4</v>
      </c>
      <c r="J53">
        <f t="shared" si="1"/>
        <v>4</v>
      </c>
    </row>
    <row r="54" spans="2:10" x14ac:dyDescent="0.3">
      <c r="B54" s="3">
        <v>51</v>
      </c>
      <c r="C54" s="4" t="s">
        <v>97</v>
      </c>
      <c r="D54" s="11">
        <v>42112</v>
      </c>
      <c r="E54" s="11">
        <v>42116</v>
      </c>
      <c r="F54" s="4" t="s">
        <v>1351</v>
      </c>
      <c r="G54" s="4" t="s">
        <v>1353</v>
      </c>
      <c r="H54" s="4">
        <v>75.179999999999993</v>
      </c>
      <c r="I54">
        <f t="shared" si="0"/>
        <v>4</v>
      </c>
      <c r="J54">
        <f t="shared" si="1"/>
        <v>4</v>
      </c>
    </row>
    <row r="55" spans="2:10" x14ac:dyDescent="0.3">
      <c r="B55" s="3">
        <v>52</v>
      </c>
      <c r="C55" s="4" t="s">
        <v>97</v>
      </c>
      <c r="D55" s="11">
        <v>42112</v>
      </c>
      <c r="E55" s="11">
        <v>42116</v>
      </c>
      <c r="F55" s="4" t="s">
        <v>1351</v>
      </c>
      <c r="G55" s="4" t="s">
        <v>1354</v>
      </c>
      <c r="H55" s="4">
        <v>6.16</v>
      </c>
      <c r="I55">
        <f t="shared" si="0"/>
        <v>4</v>
      </c>
      <c r="J55">
        <f t="shared" si="1"/>
        <v>4</v>
      </c>
    </row>
    <row r="56" spans="2:10" x14ac:dyDescent="0.3">
      <c r="B56" s="3">
        <v>53</v>
      </c>
      <c r="C56" s="4" t="s">
        <v>97</v>
      </c>
      <c r="D56" s="11">
        <v>42112</v>
      </c>
      <c r="E56" s="11">
        <v>42116</v>
      </c>
      <c r="F56" s="4" t="s">
        <v>1351</v>
      </c>
      <c r="G56" s="4" t="s">
        <v>1355</v>
      </c>
      <c r="H56" s="4">
        <v>89.99</v>
      </c>
      <c r="I56">
        <f t="shared" si="0"/>
        <v>4</v>
      </c>
      <c r="J56">
        <f t="shared" si="1"/>
        <v>4</v>
      </c>
    </row>
    <row r="57" spans="2:10" x14ac:dyDescent="0.3">
      <c r="B57" s="3">
        <v>54</v>
      </c>
      <c r="C57" s="4" t="s">
        <v>99</v>
      </c>
      <c r="D57" s="11">
        <v>42715</v>
      </c>
      <c r="E57" s="11">
        <v>42721</v>
      </c>
      <c r="F57" s="4" t="s">
        <v>1356</v>
      </c>
      <c r="G57" s="4" t="s">
        <v>1357</v>
      </c>
      <c r="H57" s="4">
        <v>15.260000000000002</v>
      </c>
      <c r="I57">
        <f t="shared" si="0"/>
        <v>12</v>
      </c>
      <c r="J57">
        <f t="shared" si="1"/>
        <v>6</v>
      </c>
    </row>
    <row r="58" spans="2:10" x14ac:dyDescent="0.3">
      <c r="B58" s="3">
        <v>55</v>
      </c>
      <c r="C58" s="4" t="s">
        <v>99</v>
      </c>
      <c r="D58" s="11">
        <v>42715</v>
      </c>
      <c r="E58" s="11">
        <v>42721</v>
      </c>
      <c r="F58" s="4" t="s">
        <v>1356</v>
      </c>
      <c r="G58" s="4" t="s">
        <v>1358</v>
      </c>
      <c r="H58" s="4">
        <v>1029.95</v>
      </c>
      <c r="I58">
        <f t="shared" si="0"/>
        <v>12</v>
      </c>
      <c r="J58">
        <f t="shared" si="1"/>
        <v>6</v>
      </c>
    </row>
    <row r="59" spans="2:10" x14ac:dyDescent="0.3">
      <c r="B59" s="3">
        <v>56</v>
      </c>
      <c r="C59" s="4" t="s">
        <v>100</v>
      </c>
      <c r="D59" s="11">
        <v>42538</v>
      </c>
      <c r="E59" s="11">
        <v>42539</v>
      </c>
      <c r="F59" s="4" t="s">
        <v>1359</v>
      </c>
      <c r="G59" s="4" t="s">
        <v>1360</v>
      </c>
      <c r="H59" s="4">
        <v>208.56</v>
      </c>
      <c r="I59">
        <f t="shared" si="0"/>
        <v>6</v>
      </c>
      <c r="J59">
        <f t="shared" si="1"/>
        <v>1</v>
      </c>
    </row>
    <row r="60" spans="2:10" x14ac:dyDescent="0.3">
      <c r="B60" s="3">
        <v>57</v>
      </c>
      <c r="C60" s="4" t="s">
        <v>100</v>
      </c>
      <c r="D60" s="11">
        <v>42538</v>
      </c>
      <c r="E60" s="11">
        <v>42539</v>
      </c>
      <c r="F60" s="4" t="s">
        <v>1359</v>
      </c>
      <c r="G60" s="4" t="s">
        <v>1361</v>
      </c>
      <c r="H60" s="4">
        <v>32.400000000000006</v>
      </c>
      <c r="I60">
        <f t="shared" si="0"/>
        <v>6</v>
      </c>
      <c r="J60">
        <f t="shared" si="1"/>
        <v>1</v>
      </c>
    </row>
    <row r="61" spans="2:10" x14ac:dyDescent="0.3">
      <c r="B61" s="3">
        <v>58</v>
      </c>
      <c r="C61" s="4" t="s">
        <v>100</v>
      </c>
      <c r="D61" s="11">
        <v>42538</v>
      </c>
      <c r="E61" s="11">
        <v>42539</v>
      </c>
      <c r="F61" s="4" t="s">
        <v>1359</v>
      </c>
      <c r="G61" s="4" t="s">
        <v>1362</v>
      </c>
      <c r="H61" s="4">
        <v>319.41000000000003</v>
      </c>
      <c r="I61">
        <f t="shared" si="0"/>
        <v>6</v>
      </c>
      <c r="J61">
        <f t="shared" si="1"/>
        <v>1</v>
      </c>
    </row>
    <row r="62" spans="2:10" x14ac:dyDescent="0.3">
      <c r="B62" s="3">
        <v>59</v>
      </c>
      <c r="C62" s="4" t="s">
        <v>100</v>
      </c>
      <c r="D62" s="11">
        <v>42538</v>
      </c>
      <c r="E62" s="11">
        <v>42539</v>
      </c>
      <c r="F62" s="4" t="s">
        <v>1359</v>
      </c>
      <c r="G62" s="4" t="s">
        <v>1363</v>
      </c>
      <c r="H62" s="4">
        <v>14.56</v>
      </c>
      <c r="I62">
        <f t="shared" si="0"/>
        <v>6</v>
      </c>
      <c r="J62">
        <f t="shared" si="1"/>
        <v>1</v>
      </c>
    </row>
    <row r="63" spans="2:10" x14ac:dyDescent="0.3">
      <c r="B63" s="3">
        <v>60</v>
      </c>
      <c r="C63" s="4" t="s">
        <v>100</v>
      </c>
      <c r="D63" s="11">
        <v>42538</v>
      </c>
      <c r="E63" s="11">
        <v>42539</v>
      </c>
      <c r="F63" s="4" t="s">
        <v>1359</v>
      </c>
      <c r="G63" s="4" t="s">
        <v>1349</v>
      </c>
      <c r="H63" s="4">
        <v>30</v>
      </c>
      <c r="I63">
        <f t="shared" si="0"/>
        <v>6</v>
      </c>
      <c r="J63">
        <f t="shared" si="1"/>
        <v>1</v>
      </c>
    </row>
    <row r="64" spans="2:10" x14ac:dyDescent="0.3">
      <c r="B64" s="3">
        <v>61</v>
      </c>
      <c r="C64" s="4" t="s">
        <v>100</v>
      </c>
      <c r="D64" s="11">
        <v>42538</v>
      </c>
      <c r="E64" s="11">
        <v>42539</v>
      </c>
      <c r="F64" s="4" t="s">
        <v>1359</v>
      </c>
      <c r="G64" s="4" t="s">
        <v>1364</v>
      </c>
      <c r="H64" s="4">
        <v>48.480000000000004</v>
      </c>
      <c r="I64">
        <f t="shared" si="0"/>
        <v>6</v>
      </c>
      <c r="J64">
        <f t="shared" si="1"/>
        <v>1</v>
      </c>
    </row>
    <row r="65" spans="2:10" x14ac:dyDescent="0.3">
      <c r="B65" s="3">
        <v>62</v>
      </c>
      <c r="C65" s="4" t="s">
        <v>100</v>
      </c>
      <c r="D65" s="11">
        <v>42538</v>
      </c>
      <c r="E65" s="11">
        <v>42539</v>
      </c>
      <c r="F65" s="4" t="s">
        <v>1359</v>
      </c>
      <c r="G65" s="4" t="s">
        <v>1365</v>
      </c>
      <c r="H65" s="4">
        <v>1.68</v>
      </c>
      <c r="I65">
        <f t="shared" si="0"/>
        <v>6</v>
      </c>
      <c r="J65">
        <f t="shared" si="1"/>
        <v>1</v>
      </c>
    </row>
    <row r="66" spans="2:10" x14ac:dyDescent="0.3">
      <c r="B66" s="3">
        <v>63</v>
      </c>
      <c r="C66" s="4" t="s">
        <v>101</v>
      </c>
      <c r="D66" s="11">
        <v>42332</v>
      </c>
      <c r="E66" s="11">
        <v>42338</v>
      </c>
      <c r="F66" s="4" t="s">
        <v>1366</v>
      </c>
      <c r="G66" s="4" t="s">
        <v>1367</v>
      </c>
      <c r="H66" s="4">
        <v>13.98</v>
      </c>
      <c r="I66">
        <f t="shared" si="0"/>
        <v>11</v>
      </c>
      <c r="J66">
        <f t="shared" si="1"/>
        <v>6</v>
      </c>
    </row>
    <row r="67" spans="2:10" x14ac:dyDescent="0.3">
      <c r="B67" s="3">
        <v>64</v>
      </c>
      <c r="C67" s="4" t="s">
        <v>101</v>
      </c>
      <c r="D67" s="11">
        <v>42332</v>
      </c>
      <c r="E67" s="11">
        <v>42338</v>
      </c>
      <c r="F67" s="4" t="s">
        <v>1366</v>
      </c>
      <c r="G67" s="4" t="s">
        <v>1368</v>
      </c>
      <c r="H67" s="4">
        <v>25.824000000000002</v>
      </c>
      <c r="I67">
        <f t="shared" si="0"/>
        <v>11</v>
      </c>
      <c r="J67">
        <f t="shared" si="1"/>
        <v>6</v>
      </c>
    </row>
    <row r="68" spans="2:10" x14ac:dyDescent="0.3">
      <c r="B68" s="3">
        <v>65</v>
      </c>
      <c r="C68" s="4" t="s">
        <v>101</v>
      </c>
      <c r="D68" s="11">
        <v>42332</v>
      </c>
      <c r="E68" s="11">
        <v>42338</v>
      </c>
      <c r="F68" s="4" t="s">
        <v>1366</v>
      </c>
      <c r="G68" s="4" t="s">
        <v>1369</v>
      </c>
      <c r="H68" s="4">
        <v>146.72999999999999</v>
      </c>
      <c r="I68">
        <f t="shared" si="0"/>
        <v>11</v>
      </c>
      <c r="J68">
        <f t="shared" si="1"/>
        <v>6</v>
      </c>
    </row>
    <row r="69" spans="2:10" x14ac:dyDescent="0.3">
      <c r="B69" s="3">
        <v>66</v>
      </c>
      <c r="C69" s="4" t="s">
        <v>101</v>
      </c>
      <c r="D69" s="11">
        <v>42332</v>
      </c>
      <c r="E69" s="11">
        <v>42338</v>
      </c>
      <c r="F69" s="4" t="s">
        <v>1366</v>
      </c>
      <c r="G69" s="4" t="s">
        <v>1370</v>
      </c>
      <c r="H69" s="4">
        <v>79.760000000000005</v>
      </c>
      <c r="I69">
        <f t="shared" ref="I69:I132" si="3">MONTH(D69)</f>
        <v>11</v>
      </c>
      <c r="J69">
        <f t="shared" ref="J69:J132" si="4">ABS(SUM(D69-E69))</f>
        <v>6</v>
      </c>
    </row>
    <row r="70" spans="2:10" x14ac:dyDescent="0.3">
      <c r="B70" s="3">
        <v>67</v>
      </c>
      <c r="C70" s="4" t="s">
        <v>102</v>
      </c>
      <c r="D70" s="11">
        <v>42124</v>
      </c>
      <c r="E70" s="11">
        <v>42129</v>
      </c>
      <c r="F70" s="4" t="s">
        <v>1371</v>
      </c>
      <c r="G70" s="4" t="s">
        <v>1372</v>
      </c>
      <c r="H70" s="4">
        <v>213.11499999999998</v>
      </c>
      <c r="I70">
        <f t="shared" si="3"/>
        <v>4</v>
      </c>
      <c r="J70">
        <f t="shared" si="4"/>
        <v>5</v>
      </c>
    </row>
    <row r="71" spans="2:10" x14ac:dyDescent="0.3">
      <c r="B71" s="3">
        <v>68</v>
      </c>
      <c r="C71" s="4" t="s">
        <v>103</v>
      </c>
      <c r="D71" s="11">
        <v>41978</v>
      </c>
      <c r="E71" s="11">
        <v>41983</v>
      </c>
      <c r="F71" s="4" t="s">
        <v>1373</v>
      </c>
      <c r="G71" s="4" t="s">
        <v>1374</v>
      </c>
      <c r="H71" s="4">
        <v>1113.0240000000001</v>
      </c>
      <c r="I71">
        <f t="shared" si="3"/>
        <v>12</v>
      </c>
      <c r="J71">
        <f t="shared" si="4"/>
        <v>5</v>
      </c>
    </row>
    <row r="72" spans="2:10" x14ac:dyDescent="0.3">
      <c r="B72" s="3">
        <v>69</v>
      </c>
      <c r="C72" s="4" t="s">
        <v>103</v>
      </c>
      <c r="D72" s="11">
        <v>41978</v>
      </c>
      <c r="E72" s="11">
        <v>41983</v>
      </c>
      <c r="F72" s="4" t="s">
        <v>1373</v>
      </c>
      <c r="G72" s="4" t="s">
        <v>1375</v>
      </c>
      <c r="H72" s="4">
        <v>167.96800000000002</v>
      </c>
      <c r="I72">
        <f t="shared" si="3"/>
        <v>12</v>
      </c>
      <c r="J72">
        <f t="shared" si="4"/>
        <v>5</v>
      </c>
    </row>
    <row r="73" spans="2:10" x14ac:dyDescent="0.3">
      <c r="B73" s="3">
        <v>70</v>
      </c>
      <c r="C73" s="4" t="s">
        <v>104</v>
      </c>
      <c r="D73" s="11">
        <v>42525</v>
      </c>
      <c r="E73" s="11">
        <v>42527</v>
      </c>
      <c r="F73" s="4" t="s">
        <v>1376</v>
      </c>
      <c r="G73" s="4" t="s">
        <v>1377</v>
      </c>
      <c r="H73" s="4">
        <v>75.88</v>
      </c>
      <c r="I73">
        <f t="shared" si="3"/>
        <v>6</v>
      </c>
      <c r="J73">
        <f t="shared" si="4"/>
        <v>2</v>
      </c>
    </row>
    <row r="74" spans="2:10" x14ac:dyDescent="0.3">
      <c r="B74" s="3">
        <v>71</v>
      </c>
      <c r="C74" s="4" t="s">
        <v>105</v>
      </c>
      <c r="D74" s="11">
        <v>42631</v>
      </c>
      <c r="E74" s="11">
        <v>42636</v>
      </c>
      <c r="F74" s="4" t="s">
        <v>1378</v>
      </c>
      <c r="G74" s="4" t="s">
        <v>1379</v>
      </c>
      <c r="H74" s="4">
        <v>4.6159999999999997</v>
      </c>
      <c r="I74">
        <f t="shared" si="3"/>
        <v>9</v>
      </c>
      <c r="J74">
        <f t="shared" si="4"/>
        <v>5</v>
      </c>
    </row>
    <row r="75" spans="2:10" x14ac:dyDescent="0.3">
      <c r="B75" s="3">
        <v>72</v>
      </c>
      <c r="C75" s="4" t="s">
        <v>106</v>
      </c>
      <c r="D75" s="11">
        <v>42992</v>
      </c>
      <c r="E75" s="11">
        <v>42995</v>
      </c>
      <c r="F75" s="4" t="s">
        <v>1319</v>
      </c>
      <c r="G75" s="4" t="s">
        <v>1380</v>
      </c>
      <c r="H75" s="4">
        <v>19.049999999999997</v>
      </c>
      <c r="I75">
        <f t="shared" si="3"/>
        <v>9</v>
      </c>
      <c r="J75">
        <f t="shared" si="4"/>
        <v>3</v>
      </c>
    </row>
    <row r="76" spans="2:10" x14ac:dyDescent="0.3">
      <c r="B76" s="3">
        <v>73</v>
      </c>
      <c r="C76" s="4" t="s">
        <v>107</v>
      </c>
      <c r="D76" s="11">
        <v>42120</v>
      </c>
      <c r="E76" s="11">
        <v>42126</v>
      </c>
      <c r="F76" s="4" t="s">
        <v>1381</v>
      </c>
      <c r="G76" s="4" t="s">
        <v>1382</v>
      </c>
      <c r="H76" s="4">
        <v>831.93600000000015</v>
      </c>
      <c r="I76">
        <f t="shared" si="3"/>
        <v>4</v>
      </c>
      <c r="J76">
        <f t="shared" si="4"/>
        <v>6</v>
      </c>
    </row>
    <row r="77" spans="2:10" x14ac:dyDescent="0.3">
      <c r="B77" s="3">
        <v>74</v>
      </c>
      <c r="C77" s="4" t="s">
        <v>107</v>
      </c>
      <c r="D77" s="11">
        <v>42120</v>
      </c>
      <c r="E77" s="11">
        <v>42126</v>
      </c>
      <c r="F77" s="4" t="s">
        <v>1381</v>
      </c>
      <c r="G77" s="4" t="s">
        <v>1383</v>
      </c>
      <c r="H77" s="4">
        <v>97.04</v>
      </c>
      <c r="I77">
        <f t="shared" si="3"/>
        <v>4</v>
      </c>
      <c r="J77">
        <f t="shared" si="4"/>
        <v>6</v>
      </c>
    </row>
    <row r="78" spans="2:10" x14ac:dyDescent="0.3">
      <c r="B78" s="3">
        <v>75</v>
      </c>
      <c r="C78" s="4" t="s">
        <v>107</v>
      </c>
      <c r="D78" s="11">
        <v>42120</v>
      </c>
      <c r="E78" s="11">
        <v>42126</v>
      </c>
      <c r="F78" s="4" t="s">
        <v>1381</v>
      </c>
      <c r="G78" s="4" t="s">
        <v>1384</v>
      </c>
      <c r="H78" s="4">
        <v>72.784000000000006</v>
      </c>
      <c r="I78">
        <f t="shared" si="3"/>
        <v>4</v>
      </c>
      <c r="J78">
        <f t="shared" si="4"/>
        <v>6</v>
      </c>
    </row>
    <row r="79" spans="2:10" x14ac:dyDescent="0.3">
      <c r="B79" s="3">
        <v>76</v>
      </c>
      <c r="C79" s="4" t="s">
        <v>108</v>
      </c>
      <c r="D79" s="11">
        <v>43078</v>
      </c>
      <c r="E79" s="11">
        <v>43080</v>
      </c>
      <c r="F79" s="4" t="s">
        <v>1385</v>
      </c>
      <c r="G79" s="4" t="s">
        <v>1386</v>
      </c>
      <c r="H79" s="4">
        <v>1.2479999999999998</v>
      </c>
      <c r="I79">
        <f t="shared" si="3"/>
        <v>12</v>
      </c>
      <c r="J79">
        <f t="shared" si="4"/>
        <v>2</v>
      </c>
    </row>
    <row r="80" spans="2:10" x14ac:dyDescent="0.3">
      <c r="B80" s="3">
        <v>77</v>
      </c>
      <c r="C80" s="4" t="s">
        <v>108</v>
      </c>
      <c r="D80" s="11">
        <v>43078</v>
      </c>
      <c r="E80" s="11">
        <v>43080</v>
      </c>
      <c r="F80" s="4" t="s">
        <v>1385</v>
      </c>
      <c r="G80" s="4" t="s">
        <v>1387</v>
      </c>
      <c r="H80" s="4">
        <v>9.7080000000000002</v>
      </c>
      <c r="I80">
        <f t="shared" si="3"/>
        <v>12</v>
      </c>
      <c r="J80">
        <f t="shared" si="4"/>
        <v>2</v>
      </c>
    </row>
    <row r="81" spans="2:10" x14ac:dyDescent="0.3">
      <c r="B81" s="3">
        <v>78</v>
      </c>
      <c r="C81" s="4" t="s">
        <v>108</v>
      </c>
      <c r="D81" s="11">
        <v>43078</v>
      </c>
      <c r="E81" s="11">
        <v>43080</v>
      </c>
      <c r="F81" s="4" t="s">
        <v>1385</v>
      </c>
      <c r="G81" s="4" t="s">
        <v>1388</v>
      </c>
      <c r="H81" s="4">
        <v>27.240000000000002</v>
      </c>
      <c r="I81">
        <f t="shared" si="3"/>
        <v>12</v>
      </c>
      <c r="J81">
        <f t="shared" si="4"/>
        <v>2</v>
      </c>
    </row>
    <row r="82" spans="2:10" x14ac:dyDescent="0.3">
      <c r="B82" s="3">
        <v>79</v>
      </c>
      <c r="C82" s="4" t="s">
        <v>110</v>
      </c>
      <c r="D82" s="11">
        <v>41969</v>
      </c>
      <c r="E82" s="11">
        <v>41974</v>
      </c>
      <c r="F82" s="4" t="s">
        <v>1381</v>
      </c>
      <c r="G82" s="4" t="s">
        <v>1389</v>
      </c>
      <c r="H82" s="4">
        <v>19.3</v>
      </c>
      <c r="I82">
        <f t="shared" si="3"/>
        <v>11</v>
      </c>
      <c r="J82">
        <f t="shared" si="4"/>
        <v>5</v>
      </c>
    </row>
    <row r="83" spans="2:10" x14ac:dyDescent="0.3">
      <c r="B83" s="3">
        <v>80</v>
      </c>
      <c r="C83" s="4" t="s">
        <v>112</v>
      </c>
      <c r="D83" s="11">
        <v>42533</v>
      </c>
      <c r="E83" s="11">
        <v>42536</v>
      </c>
      <c r="F83" s="4" t="s">
        <v>1390</v>
      </c>
      <c r="G83" s="4" t="s">
        <v>1391</v>
      </c>
      <c r="H83" s="4">
        <v>208.16</v>
      </c>
      <c r="I83">
        <f t="shared" si="3"/>
        <v>6</v>
      </c>
      <c r="J83">
        <f t="shared" si="4"/>
        <v>3</v>
      </c>
    </row>
    <row r="84" spans="2:10" x14ac:dyDescent="0.3">
      <c r="B84" s="3">
        <v>81</v>
      </c>
      <c r="C84" s="4" t="s">
        <v>112</v>
      </c>
      <c r="D84" s="11">
        <v>42533</v>
      </c>
      <c r="E84" s="11">
        <v>42536</v>
      </c>
      <c r="F84" s="4" t="s">
        <v>1390</v>
      </c>
      <c r="G84" s="4" t="s">
        <v>1392</v>
      </c>
      <c r="H84" s="4">
        <v>16.740000000000002</v>
      </c>
      <c r="I84">
        <f t="shared" si="3"/>
        <v>6</v>
      </c>
      <c r="J84">
        <f t="shared" si="4"/>
        <v>3</v>
      </c>
    </row>
    <row r="85" spans="2:10" x14ac:dyDescent="0.3">
      <c r="B85" s="3">
        <v>82</v>
      </c>
      <c r="C85" s="4" t="s">
        <v>113</v>
      </c>
      <c r="D85" s="11">
        <v>41924</v>
      </c>
      <c r="E85" s="11">
        <v>41928</v>
      </c>
      <c r="F85" s="4" t="s">
        <v>1393</v>
      </c>
      <c r="G85" s="4" t="s">
        <v>1394</v>
      </c>
      <c r="H85" s="4">
        <v>14.9</v>
      </c>
      <c r="I85">
        <f t="shared" si="3"/>
        <v>10</v>
      </c>
      <c r="J85">
        <f t="shared" si="4"/>
        <v>4</v>
      </c>
    </row>
    <row r="86" spans="2:10" x14ac:dyDescent="0.3">
      <c r="B86" s="3">
        <v>83</v>
      </c>
      <c r="C86" s="4" t="s">
        <v>113</v>
      </c>
      <c r="D86" s="11">
        <v>41924</v>
      </c>
      <c r="E86" s="11">
        <v>41928</v>
      </c>
      <c r="F86" s="4" t="s">
        <v>1393</v>
      </c>
      <c r="G86" s="4" t="s">
        <v>1395</v>
      </c>
      <c r="H86" s="4">
        <v>21.39</v>
      </c>
      <c r="I86">
        <f t="shared" si="3"/>
        <v>10</v>
      </c>
      <c r="J86">
        <f t="shared" si="4"/>
        <v>4</v>
      </c>
    </row>
    <row r="87" spans="2:10" x14ac:dyDescent="0.3">
      <c r="B87" s="3">
        <v>84</v>
      </c>
      <c r="C87" s="4" t="s">
        <v>114</v>
      </c>
      <c r="D87" s="11">
        <v>42250</v>
      </c>
      <c r="E87" s="11">
        <v>42255</v>
      </c>
      <c r="F87" s="4" t="s">
        <v>1396</v>
      </c>
      <c r="G87" s="4" t="s">
        <v>1397</v>
      </c>
      <c r="H87" s="4">
        <v>200.98400000000004</v>
      </c>
      <c r="I87">
        <f t="shared" si="3"/>
        <v>9</v>
      </c>
      <c r="J87">
        <f t="shared" si="4"/>
        <v>5</v>
      </c>
    </row>
    <row r="88" spans="2:10" x14ac:dyDescent="0.3">
      <c r="B88" s="3">
        <v>85</v>
      </c>
      <c r="C88" s="4" t="s">
        <v>115</v>
      </c>
      <c r="D88" s="11">
        <v>43052</v>
      </c>
      <c r="E88" s="11">
        <v>43055</v>
      </c>
      <c r="F88" s="4" t="s">
        <v>1398</v>
      </c>
      <c r="G88" s="4" t="s">
        <v>1399</v>
      </c>
      <c r="H88" s="4">
        <v>230.376</v>
      </c>
      <c r="I88">
        <f t="shared" si="3"/>
        <v>11</v>
      </c>
      <c r="J88">
        <f t="shared" si="4"/>
        <v>3</v>
      </c>
    </row>
    <row r="89" spans="2:10" x14ac:dyDescent="0.3">
      <c r="B89" s="3">
        <v>86</v>
      </c>
      <c r="C89" s="4" t="s">
        <v>116</v>
      </c>
      <c r="D89" s="11">
        <v>42883</v>
      </c>
      <c r="E89" s="11">
        <v>42885</v>
      </c>
      <c r="F89" s="4" t="s">
        <v>1346</v>
      </c>
      <c r="G89" s="4" t="s">
        <v>1400</v>
      </c>
      <c r="H89" s="4">
        <v>301.95999999999998</v>
      </c>
      <c r="I89">
        <f t="shared" si="3"/>
        <v>5</v>
      </c>
      <c r="J89">
        <f t="shared" si="4"/>
        <v>2</v>
      </c>
    </row>
    <row r="90" spans="2:10" x14ac:dyDescent="0.3">
      <c r="B90" s="3">
        <v>87</v>
      </c>
      <c r="C90" s="4" t="s">
        <v>117</v>
      </c>
      <c r="D90" s="11">
        <v>43034</v>
      </c>
      <c r="E90" s="11">
        <v>43041</v>
      </c>
      <c r="F90" s="4" t="s">
        <v>1401</v>
      </c>
      <c r="G90" s="4" t="s">
        <v>1402</v>
      </c>
      <c r="H90" s="4">
        <v>19.989999999999998</v>
      </c>
      <c r="I90">
        <f t="shared" si="3"/>
        <v>10</v>
      </c>
      <c r="J90">
        <f t="shared" si="4"/>
        <v>7</v>
      </c>
    </row>
    <row r="91" spans="2:10" x14ac:dyDescent="0.3">
      <c r="B91" s="3">
        <v>88</v>
      </c>
      <c r="C91" s="4" t="s">
        <v>117</v>
      </c>
      <c r="D91" s="11">
        <v>43034</v>
      </c>
      <c r="E91" s="11">
        <v>43041</v>
      </c>
      <c r="F91" s="4" t="s">
        <v>1401</v>
      </c>
      <c r="G91" s="4" t="s">
        <v>1403</v>
      </c>
      <c r="H91" s="4">
        <v>6.16</v>
      </c>
      <c r="I91">
        <f t="shared" si="3"/>
        <v>10</v>
      </c>
      <c r="J91">
        <f t="shared" si="4"/>
        <v>7</v>
      </c>
    </row>
    <row r="92" spans="2:10" x14ac:dyDescent="0.3">
      <c r="B92" s="3">
        <v>89</v>
      </c>
      <c r="C92" s="4" t="s">
        <v>120</v>
      </c>
      <c r="D92" s="11">
        <v>42465</v>
      </c>
      <c r="E92" s="11">
        <v>42470</v>
      </c>
      <c r="F92" s="4" t="s">
        <v>1404</v>
      </c>
      <c r="G92" s="4" t="s">
        <v>1405</v>
      </c>
      <c r="H92" s="4">
        <v>158.36800000000002</v>
      </c>
      <c r="I92">
        <f t="shared" si="3"/>
        <v>4</v>
      </c>
      <c r="J92">
        <f t="shared" si="4"/>
        <v>5</v>
      </c>
    </row>
    <row r="93" spans="2:10" x14ac:dyDescent="0.3">
      <c r="B93" s="3">
        <v>90</v>
      </c>
      <c r="C93" s="4" t="s">
        <v>121</v>
      </c>
      <c r="D93" s="11">
        <v>42630</v>
      </c>
      <c r="E93" s="11">
        <v>42635</v>
      </c>
      <c r="F93" s="4" t="s">
        <v>1406</v>
      </c>
      <c r="G93" s="4" t="s">
        <v>1407</v>
      </c>
      <c r="H93" s="4">
        <v>20.100000000000001</v>
      </c>
      <c r="I93">
        <f t="shared" si="3"/>
        <v>9</v>
      </c>
      <c r="J93">
        <f t="shared" si="4"/>
        <v>5</v>
      </c>
    </row>
    <row r="94" spans="2:10" x14ac:dyDescent="0.3">
      <c r="B94" s="3">
        <v>91</v>
      </c>
      <c r="C94" s="4" t="s">
        <v>121</v>
      </c>
      <c r="D94" s="11">
        <v>42630</v>
      </c>
      <c r="E94" s="11">
        <v>42635</v>
      </c>
      <c r="F94" s="4" t="s">
        <v>1406</v>
      </c>
      <c r="G94" s="4" t="s">
        <v>1338</v>
      </c>
      <c r="H94" s="4">
        <v>73.584000000000003</v>
      </c>
      <c r="I94">
        <f t="shared" si="3"/>
        <v>9</v>
      </c>
      <c r="J94">
        <f t="shared" si="4"/>
        <v>5</v>
      </c>
    </row>
    <row r="95" spans="2:10" x14ac:dyDescent="0.3">
      <c r="B95" s="3">
        <v>92</v>
      </c>
      <c r="C95" s="4" t="s">
        <v>121</v>
      </c>
      <c r="D95" s="11">
        <v>42630</v>
      </c>
      <c r="E95" s="11">
        <v>42635</v>
      </c>
      <c r="F95" s="4" t="s">
        <v>1406</v>
      </c>
      <c r="G95" s="4" t="s">
        <v>1408</v>
      </c>
      <c r="H95" s="4">
        <v>6.48</v>
      </c>
      <c r="I95">
        <f t="shared" si="3"/>
        <v>9</v>
      </c>
      <c r="J95">
        <f t="shared" si="4"/>
        <v>5</v>
      </c>
    </row>
    <row r="96" spans="2:10" x14ac:dyDescent="0.3">
      <c r="B96" s="3">
        <v>93</v>
      </c>
      <c r="C96" s="4" t="s">
        <v>123</v>
      </c>
      <c r="D96" s="11">
        <v>42035</v>
      </c>
      <c r="E96" s="11">
        <v>42040</v>
      </c>
      <c r="F96" s="4" t="s">
        <v>1409</v>
      </c>
      <c r="G96" s="4" t="s">
        <v>1410</v>
      </c>
      <c r="H96" s="4">
        <v>12.96</v>
      </c>
      <c r="I96">
        <f t="shared" si="3"/>
        <v>1</v>
      </c>
      <c r="J96">
        <f t="shared" si="4"/>
        <v>5</v>
      </c>
    </row>
    <row r="97" spans="2:10" x14ac:dyDescent="0.3">
      <c r="B97" s="3">
        <v>94</v>
      </c>
      <c r="C97" s="4" t="s">
        <v>123</v>
      </c>
      <c r="D97" s="11">
        <v>42035</v>
      </c>
      <c r="E97" s="11">
        <v>42040</v>
      </c>
      <c r="F97" s="4" t="s">
        <v>1409</v>
      </c>
      <c r="G97" s="4" t="s">
        <v>1411</v>
      </c>
      <c r="H97" s="4">
        <v>53.34</v>
      </c>
      <c r="I97">
        <f t="shared" si="3"/>
        <v>1</v>
      </c>
      <c r="J97">
        <f t="shared" si="4"/>
        <v>5</v>
      </c>
    </row>
    <row r="98" spans="2:10" x14ac:dyDescent="0.3">
      <c r="B98" s="3">
        <v>95</v>
      </c>
      <c r="C98" s="4" t="s">
        <v>123</v>
      </c>
      <c r="D98" s="11">
        <v>42035</v>
      </c>
      <c r="E98" s="11">
        <v>42040</v>
      </c>
      <c r="F98" s="4" t="s">
        <v>1409</v>
      </c>
      <c r="G98" s="4" t="s">
        <v>1412</v>
      </c>
      <c r="H98" s="4">
        <v>32.96</v>
      </c>
      <c r="I98">
        <f t="shared" si="3"/>
        <v>1</v>
      </c>
      <c r="J98">
        <f t="shared" si="4"/>
        <v>5</v>
      </c>
    </row>
    <row r="99" spans="2:10" x14ac:dyDescent="0.3">
      <c r="B99" s="3">
        <v>96</v>
      </c>
      <c r="C99" s="4" t="s">
        <v>126</v>
      </c>
      <c r="D99" s="11">
        <v>43045</v>
      </c>
      <c r="E99" s="11">
        <v>43051</v>
      </c>
      <c r="F99" s="4" t="s">
        <v>1413</v>
      </c>
      <c r="G99" s="4" t="s">
        <v>1414</v>
      </c>
      <c r="H99" s="4">
        <v>5.6820000000000013</v>
      </c>
      <c r="I99">
        <f t="shared" si="3"/>
        <v>11</v>
      </c>
      <c r="J99">
        <f t="shared" si="4"/>
        <v>6</v>
      </c>
    </row>
    <row r="100" spans="2:10" x14ac:dyDescent="0.3">
      <c r="B100" s="3">
        <v>97</v>
      </c>
      <c r="C100" s="4" t="s">
        <v>127</v>
      </c>
      <c r="D100" s="11">
        <v>43048</v>
      </c>
      <c r="E100" s="11">
        <v>43050</v>
      </c>
      <c r="F100" s="4" t="s">
        <v>1415</v>
      </c>
      <c r="G100" s="4" t="s">
        <v>1416</v>
      </c>
      <c r="H100" s="4">
        <v>96.53</v>
      </c>
      <c r="I100">
        <f t="shared" si="3"/>
        <v>11</v>
      </c>
      <c r="J100">
        <f t="shared" si="4"/>
        <v>2</v>
      </c>
    </row>
    <row r="101" spans="2:10" x14ac:dyDescent="0.3">
      <c r="B101" s="3">
        <v>98</v>
      </c>
      <c r="C101" s="4" t="s">
        <v>130</v>
      </c>
      <c r="D101" s="11">
        <v>42903</v>
      </c>
      <c r="E101" s="11">
        <v>42906</v>
      </c>
      <c r="F101" s="4" t="s">
        <v>1417</v>
      </c>
      <c r="G101" s="4" t="s">
        <v>1418</v>
      </c>
      <c r="H101" s="4">
        <v>51.311999999999998</v>
      </c>
      <c r="I101">
        <f t="shared" si="3"/>
        <v>6</v>
      </c>
      <c r="J101">
        <f t="shared" si="4"/>
        <v>3</v>
      </c>
    </row>
    <row r="102" spans="2:10" x14ac:dyDescent="0.3">
      <c r="B102" s="3">
        <v>99</v>
      </c>
      <c r="C102" s="4" t="s">
        <v>133</v>
      </c>
      <c r="D102" s="11">
        <v>42619</v>
      </c>
      <c r="E102" s="11">
        <v>42624</v>
      </c>
      <c r="F102" s="4" t="s">
        <v>1419</v>
      </c>
      <c r="G102" s="4" t="s">
        <v>1420</v>
      </c>
      <c r="H102" s="4">
        <v>77.88</v>
      </c>
      <c r="I102">
        <f t="shared" si="3"/>
        <v>9</v>
      </c>
      <c r="J102">
        <f t="shared" si="4"/>
        <v>5</v>
      </c>
    </row>
    <row r="103" spans="2:10" x14ac:dyDescent="0.3">
      <c r="B103" s="3">
        <v>100</v>
      </c>
      <c r="C103" s="4" t="s">
        <v>134</v>
      </c>
      <c r="D103" s="11">
        <v>42611</v>
      </c>
      <c r="E103" s="11">
        <v>42615</v>
      </c>
      <c r="F103" s="4" t="s">
        <v>1421</v>
      </c>
      <c r="G103" s="4" t="s">
        <v>1422</v>
      </c>
      <c r="H103" s="4">
        <v>64.623999999999995</v>
      </c>
      <c r="I103">
        <f t="shared" si="3"/>
        <v>8</v>
      </c>
      <c r="J103">
        <f t="shared" si="4"/>
        <v>4</v>
      </c>
    </row>
    <row r="104" spans="2:10" x14ac:dyDescent="0.3">
      <c r="B104" s="3">
        <v>101</v>
      </c>
      <c r="C104" s="4" t="s">
        <v>134</v>
      </c>
      <c r="D104" s="11">
        <v>42611</v>
      </c>
      <c r="E104" s="11">
        <v>42615</v>
      </c>
      <c r="F104" s="4" t="s">
        <v>1421</v>
      </c>
      <c r="G104" s="4" t="s">
        <v>1423</v>
      </c>
      <c r="H104" s="4">
        <v>95.976000000000013</v>
      </c>
      <c r="I104">
        <f t="shared" si="3"/>
        <v>8</v>
      </c>
      <c r="J104">
        <f t="shared" si="4"/>
        <v>4</v>
      </c>
    </row>
    <row r="105" spans="2:10" x14ac:dyDescent="0.3">
      <c r="B105" s="3">
        <v>102</v>
      </c>
      <c r="C105" s="4" t="s">
        <v>134</v>
      </c>
      <c r="D105" s="11">
        <v>42611</v>
      </c>
      <c r="E105" s="11">
        <v>42615</v>
      </c>
      <c r="F105" s="4" t="s">
        <v>1421</v>
      </c>
      <c r="G105" s="4" t="s">
        <v>1424</v>
      </c>
      <c r="H105" s="4">
        <v>1.7879999999999996</v>
      </c>
      <c r="I105">
        <f t="shared" si="3"/>
        <v>8</v>
      </c>
      <c r="J105">
        <f t="shared" si="4"/>
        <v>4</v>
      </c>
    </row>
    <row r="106" spans="2:10" x14ac:dyDescent="0.3">
      <c r="B106" s="3">
        <v>103</v>
      </c>
      <c r="C106" s="4" t="s">
        <v>137</v>
      </c>
      <c r="D106" s="11">
        <v>42705</v>
      </c>
      <c r="E106" s="11">
        <v>42708</v>
      </c>
      <c r="F106" s="4" t="s">
        <v>1425</v>
      </c>
      <c r="G106" s="4" t="s">
        <v>1426</v>
      </c>
      <c r="H106" s="4">
        <v>23.92</v>
      </c>
      <c r="I106">
        <f t="shared" si="3"/>
        <v>12</v>
      </c>
      <c r="J106">
        <f t="shared" si="4"/>
        <v>3</v>
      </c>
    </row>
    <row r="107" spans="2:10" x14ac:dyDescent="0.3">
      <c r="B107" s="3">
        <v>104</v>
      </c>
      <c r="C107" s="4" t="s">
        <v>138</v>
      </c>
      <c r="D107" s="11">
        <v>42321</v>
      </c>
      <c r="E107" s="11">
        <v>42325</v>
      </c>
      <c r="F107" s="4" t="s">
        <v>1427</v>
      </c>
      <c r="G107" s="4" t="s">
        <v>1428</v>
      </c>
      <c r="H107" s="4">
        <v>238.89600000000002</v>
      </c>
      <c r="I107">
        <f t="shared" si="3"/>
        <v>11</v>
      </c>
      <c r="J107">
        <f t="shared" si="4"/>
        <v>4</v>
      </c>
    </row>
    <row r="108" spans="2:10" x14ac:dyDescent="0.3">
      <c r="B108" s="3">
        <v>105</v>
      </c>
      <c r="C108" s="4" t="s">
        <v>138</v>
      </c>
      <c r="D108" s="11">
        <v>42321</v>
      </c>
      <c r="E108" s="11">
        <v>42325</v>
      </c>
      <c r="F108" s="4" t="s">
        <v>1427</v>
      </c>
      <c r="G108" s="4" t="s">
        <v>1429</v>
      </c>
      <c r="H108" s="4">
        <v>102.35999999999999</v>
      </c>
      <c r="I108">
        <f t="shared" si="3"/>
        <v>11</v>
      </c>
      <c r="J108">
        <f t="shared" si="4"/>
        <v>4</v>
      </c>
    </row>
    <row r="109" spans="2:10" x14ac:dyDescent="0.3">
      <c r="B109" s="3">
        <v>106</v>
      </c>
      <c r="C109" s="4" t="s">
        <v>138</v>
      </c>
      <c r="D109" s="11">
        <v>42321</v>
      </c>
      <c r="E109" s="11">
        <v>42325</v>
      </c>
      <c r="F109" s="4" t="s">
        <v>1427</v>
      </c>
      <c r="G109" s="4" t="s">
        <v>1430</v>
      </c>
      <c r="H109" s="4">
        <v>36.882000000000005</v>
      </c>
      <c r="I109">
        <f t="shared" si="3"/>
        <v>11</v>
      </c>
      <c r="J109">
        <f t="shared" si="4"/>
        <v>4</v>
      </c>
    </row>
    <row r="110" spans="2:10" x14ac:dyDescent="0.3">
      <c r="B110" s="3">
        <v>107</v>
      </c>
      <c r="C110" s="4" t="s">
        <v>139</v>
      </c>
      <c r="D110" s="11">
        <v>43062</v>
      </c>
      <c r="E110" s="11">
        <v>43067</v>
      </c>
      <c r="F110" s="4" t="s">
        <v>1431</v>
      </c>
      <c r="G110" s="4" t="s">
        <v>1432</v>
      </c>
      <c r="H110" s="4">
        <v>74.112000000000009</v>
      </c>
      <c r="I110">
        <f t="shared" si="3"/>
        <v>11</v>
      </c>
      <c r="J110">
        <f t="shared" si="4"/>
        <v>5</v>
      </c>
    </row>
    <row r="111" spans="2:10" x14ac:dyDescent="0.3">
      <c r="B111" s="3">
        <v>108</v>
      </c>
      <c r="C111" s="4" t="s">
        <v>139</v>
      </c>
      <c r="D111" s="11">
        <v>43062</v>
      </c>
      <c r="E111" s="11">
        <v>43067</v>
      </c>
      <c r="F111" s="4" t="s">
        <v>1431</v>
      </c>
      <c r="G111" s="4" t="s">
        <v>1433</v>
      </c>
      <c r="H111" s="4">
        <v>27.992000000000004</v>
      </c>
      <c r="I111">
        <f t="shared" si="3"/>
        <v>11</v>
      </c>
      <c r="J111">
        <f t="shared" si="4"/>
        <v>5</v>
      </c>
    </row>
    <row r="112" spans="2:10" x14ac:dyDescent="0.3">
      <c r="B112" s="3">
        <v>109</v>
      </c>
      <c r="C112" s="4" t="s">
        <v>139</v>
      </c>
      <c r="D112" s="11">
        <v>43062</v>
      </c>
      <c r="E112" s="11">
        <v>43067</v>
      </c>
      <c r="F112" s="4" t="s">
        <v>1431</v>
      </c>
      <c r="G112" s="4" t="s">
        <v>1434</v>
      </c>
      <c r="H112" s="4">
        <v>3.3040000000000003</v>
      </c>
      <c r="I112">
        <f t="shared" si="3"/>
        <v>11</v>
      </c>
      <c r="J112">
        <f t="shared" si="4"/>
        <v>5</v>
      </c>
    </row>
    <row r="113" spans="2:10" x14ac:dyDescent="0.3">
      <c r="B113" s="3">
        <v>110</v>
      </c>
      <c r="C113" s="4" t="s">
        <v>140</v>
      </c>
      <c r="D113" s="11">
        <v>42292</v>
      </c>
      <c r="E113" s="11">
        <v>42297</v>
      </c>
      <c r="F113" s="4" t="s">
        <v>1435</v>
      </c>
      <c r="G113" s="4" t="s">
        <v>1436</v>
      </c>
      <c r="H113" s="4">
        <v>339.96000000000004</v>
      </c>
      <c r="I113">
        <f t="shared" si="3"/>
        <v>10</v>
      </c>
      <c r="J113">
        <f t="shared" si="4"/>
        <v>5</v>
      </c>
    </row>
    <row r="114" spans="2:10" x14ac:dyDescent="0.3">
      <c r="B114" s="3">
        <v>111</v>
      </c>
      <c r="C114" s="4" t="s">
        <v>143</v>
      </c>
      <c r="D114" s="11">
        <v>43094</v>
      </c>
      <c r="E114" s="11">
        <v>43099</v>
      </c>
      <c r="F114" s="4" t="s">
        <v>1437</v>
      </c>
      <c r="G114" s="4" t="s">
        <v>1438</v>
      </c>
      <c r="H114" s="4">
        <v>41.96</v>
      </c>
      <c r="I114">
        <f t="shared" si="3"/>
        <v>12</v>
      </c>
      <c r="J114">
        <f t="shared" si="4"/>
        <v>5</v>
      </c>
    </row>
    <row r="115" spans="2:10" x14ac:dyDescent="0.3">
      <c r="B115" s="3">
        <v>112</v>
      </c>
      <c r="C115" s="4" t="s">
        <v>144</v>
      </c>
      <c r="D115" s="11">
        <v>42677</v>
      </c>
      <c r="E115" s="11">
        <v>42684</v>
      </c>
      <c r="F115" s="4" t="s">
        <v>1439</v>
      </c>
      <c r="G115" s="4" t="s">
        <v>1440</v>
      </c>
      <c r="H115" s="4">
        <v>75.959999999999994</v>
      </c>
      <c r="I115">
        <f t="shared" si="3"/>
        <v>11</v>
      </c>
      <c r="J115">
        <f t="shared" si="4"/>
        <v>7</v>
      </c>
    </row>
    <row r="116" spans="2:10" x14ac:dyDescent="0.3">
      <c r="B116" s="3">
        <v>113</v>
      </c>
      <c r="C116" s="4" t="s">
        <v>144</v>
      </c>
      <c r="D116" s="11">
        <v>42677</v>
      </c>
      <c r="E116" s="11">
        <v>42684</v>
      </c>
      <c r="F116" s="4" t="s">
        <v>1439</v>
      </c>
      <c r="G116" s="4" t="s">
        <v>1441</v>
      </c>
      <c r="H116" s="4">
        <v>27.240000000000002</v>
      </c>
      <c r="I116">
        <f t="shared" si="3"/>
        <v>11</v>
      </c>
      <c r="J116">
        <f t="shared" si="4"/>
        <v>7</v>
      </c>
    </row>
    <row r="117" spans="2:10" x14ac:dyDescent="0.3">
      <c r="B117" s="3">
        <v>114</v>
      </c>
      <c r="C117" s="4" t="s">
        <v>146</v>
      </c>
      <c r="D117" s="11">
        <v>41876</v>
      </c>
      <c r="E117" s="11">
        <v>41878</v>
      </c>
      <c r="F117" s="4" t="s">
        <v>1442</v>
      </c>
      <c r="G117" s="4" t="s">
        <v>1443</v>
      </c>
      <c r="H117" s="4">
        <v>40.096000000000004</v>
      </c>
      <c r="I117">
        <f t="shared" si="3"/>
        <v>8</v>
      </c>
      <c r="J117">
        <f t="shared" si="4"/>
        <v>2</v>
      </c>
    </row>
    <row r="118" spans="2:10" x14ac:dyDescent="0.3">
      <c r="B118" s="3">
        <v>115</v>
      </c>
      <c r="C118" s="4" t="s">
        <v>146</v>
      </c>
      <c r="D118" s="11">
        <v>41876</v>
      </c>
      <c r="E118" s="11">
        <v>41878</v>
      </c>
      <c r="F118" s="4" t="s">
        <v>1442</v>
      </c>
      <c r="G118" s="4" t="s">
        <v>1444</v>
      </c>
      <c r="H118" s="4">
        <v>4.7200000000000006</v>
      </c>
      <c r="I118">
        <f t="shared" si="3"/>
        <v>8</v>
      </c>
      <c r="J118">
        <f t="shared" si="4"/>
        <v>2</v>
      </c>
    </row>
    <row r="119" spans="2:10" x14ac:dyDescent="0.3">
      <c r="B119" s="3">
        <v>116</v>
      </c>
      <c r="C119" s="4" t="s">
        <v>146</v>
      </c>
      <c r="D119" s="11">
        <v>41876</v>
      </c>
      <c r="E119" s="11">
        <v>41878</v>
      </c>
      <c r="F119" s="4" t="s">
        <v>1442</v>
      </c>
      <c r="G119" s="4" t="s">
        <v>1445</v>
      </c>
      <c r="H119" s="4">
        <v>23.976000000000003</v>
      </c>
      <c r="I119">
        <f t="shared" si="3"/>
        <v>8</v>
      </c>
      <c r="J119">
        <f t="shared" si="4"/>
        <v>2</v>
      </c>
    </row>
    <row r="120" spans="2:10" x14ac:dyDescent="0.3">
      <c r="B120" s="3">
        <v>117</v>
      </c>
      <c r="C120" s="4" t="s">
        <v>146</v>
      </c>
      <c r="D120" s="11">
        <v>41876</v>
      </c>
      <c r="E120" s="11">
        <v>41878</v>
      </c>
      <c r="F120" s="4" t="s">
        <v>1442</v>
      </c>
      <c r="G120" s="4" t="s">
        <v>1446</v>
      </c>
      <c r="H120" s="4">
        <v>130.464</v>
      </c>
      <c r="I120">
        <f t="shared" si="3"/>
        <v>8</v>
      </c>
      <c r="J120">
        <f t="shared" si="4"/>
        <v>2</v>
      </c>
    </row>
    <row r="121" spans="2:10" x14ac:dyDescent="0.3">
      <c r="B121" s="3">
        <v>118</v>
      </c>
      <c r="C121" s="4" t="s">
        <v>147</v>
      </c>
      <c r="D121" s="11">
        <v>42065</v>
      </c>
      <c r="E121" s="11">
        <v>42069</v>
      </c>
      <c r="F121" s="4" t="s">
        <v>1447</v>
      </c>
      <c r="G121" s="4" t="s">
        <v>1448</v>
      </c>
      <c r="H121" s="4">
        <v>787.53</v>
      </c>
      <c r="I121">
        <f t="shared" si="3"/>
        <v>3</v>
      </c>
      <c r="J121">
        <f t="shared" si="4"/>
        <v>4</v>
      </c>
    </row>
    <row r="122" spans="2:10" x14ac:dyDescent="0.3">
      <c r="B122" s="3">
        <v>119</v>
      </c>
      <c r="C122" s="4" t="s">
        <v>148</v>
      </c>
      <c r="D122" s="11">
        <v>42099</v>
      </c>
      <c r="E122" s="11">
        <v>42104</v>
      </c>
      <c r="F122" s="4" t="s">
        <v>1449</v>
      </c>
      <c r="G122" s="4" t="s">
        <v>1450</v>
      </c>
      <c r="H122" s="4">
        <v>157.79400000000004</v>
      </c>
      <c r="I122">
        <f t="shared" si="3"/>
        <v>4</v>
      </c>
      <c r="J122">
        <f t="shared" si="4"/>
        <v>5</v>
      </c>
    </row>
    <row r="123" spans="2:10" x14ac:dyDescent="0.3">
      <c r="B123" s="3">
        <v>120</v>
      </c>
      <c r="C123" s="4" t="s">
        <v>149</v>
      </c>
      <c r="D123" s="11">
        <v>42533</v>
      </c>
      <c r="E123" s="11">
        <v>42536</v>
      </c>
      <c r="F123" s="4" t="s">
        <v>1451</v>
      </c>
      <c r="G123" s="4" t="s">
        <v>1452</v>
      </c>
      <c r="H123" s="4">
        <v>47.04</v>
      </c>
      <c r="I123">
        <f t="shared" si="3"/>
        <v>6</v>
      </c>
      <c r="J123">
        <f t="shared" si="4"/>
        <v>3</v>
      </c>
    </row>
    <row r="124" spans="2:10" x14ac:dyDescent="0.3">
      <c r="B124" s="3">
        <v>121</v>
      </c>
      <c r="C124" s="4" t="s">
        <v>149</v>
      </c>
      <c r="D124" s="11">
        <v>42533</v>
      </c>
      <c r="E124" s="11">
        <v>42536</v>
      </c>
      <c r="F124" s="4" t="s">
        <v>1451</v>
      </c>
      <c r="G124" s="4" t="s">
        <v>1291</v>
      </c>
      <c r="H124" s="4">
        <v>30.84</v>
      </c>
      <c r="I124">
        <f t="shared" si="3"/>
        <v>6</v>
      </c>
      <c r="J124">
        <f t="shared" si="4"/>
        <v>3</v>
      </c>
    </row>
    <row r="125" spans="2:10" x14ac:dyDescent="0.3">
      <c r="B125" s="3">
        <v>122</v>
      </c>
      <c r="C125" s="4" t="s">
        <v>149</v>
      </c>
      <c r="D125" s="11">
        <v>42533</v>
      </c>
      <c r="E125" s="11">
        <v>42536</v>
      </c>
      <c r="F125" s="4" t="s">
        <v>1451</v>
      </c>
      <c r="G125" s="4" t="s">
        <v>1453</v>
      </c>
      <c r="H125" s="4">
        <v>226.56</v>
      </c>
      <c r="I125">
        <f t="shared" si="3"/>
        <v>6</v>
      </c>
      <c r="J125">
        <f t="shared" si="4"/>
        <v>3</v>
      </c>
    </row>
    <row r="126" spans="2:10" x14ac:dyDescent="0.3">
      <c r="B126" s="3">
        <v>123</v>
      </c>
      <c r="C126" s="4" t="s">
        <v>149</v>
      </c>
      <c r="D126" s="11">
        <v>42533</v>
      </c>
      <c r="E126" s="11">
        <v>42536</v>
      </c>
      <c r="F126" s="4" t="s">
        <v>1451</v>
      </c>
      <c r="G126" s="4" t="s">
        <v>1454</v>
      </c>
      <c r="H126" s="4">
        <v>115.02</v>
      </c>
      <c r="I126">
        <f t="shared" si="3"/>
        <v>6</v>
      </c>
      <c r="J126">
        <f t="shared" si="4"/>
        <v>3</v>
      </c>
    </row>
    <row r="127" spans="2:10" x14ac:dyDescent="0.3">
      <c r="B127" s="3">
        <v>124</v>
      </c>
      <c r="C127" s="4" t="s">
        <v>149</v>
      </c>
      <c r="D127" s="11">
        <v>42533</v>
      </c>
      <c r="E127" s="11">
        <v>42536</v>
      </c>
      <c r="F127" s="4" t="s">
        <v>1451</v>
      </c>
      <c r="G127" s="4" t="s">
        <v>1455</v>
      </c>
      <c r="H127" s="4">
        <v>68.040000000000006</v>
      </c>
      <c r="I127">
        <f t="shared" si="3"/>
        <v>6</v>
      </c>
      <c r="J127">
        <f t="shared" si="4"/>
        <v>3</v>
      </c>
    </row>
    <row r="128" spans="2:10" x14ac:dyDescent="0.3">
      <c r="B128" s="3">
        <v>125</v>
      </c>
      <c r="C128" s="4" t="s">
        <v>150</v>
      </c>
      <c r="D128" s="11">
        <v>41999</v>
      </c>
      <c r="E128" s="11">
        <v>42001</v>
      </c>
      <c r="F128" s="4" t="s">
        <v>1456</v>
      </c>
      <c r="G128" s="4" t="s">
        <v>1457</v>
      </c>
      <c r="H128" s="4">
        <v>600.55799999999999</v>
      </c>
      <c r="I128">
        <f t="shared" si="3"/>
        <v>12</v>
      </c>
      <c r="J128">
        <f t="shared" si="4"/>
        <v>2</v>
      </c>
    </row>
    <row r="129" spans="2:10" x14ac:dyDescent="0.3">
      <c r="B129" s="3">
        <v>126</v>
      </c>
      <c r="C129" s="4" t="s">
        <v>151</v>
      </c>
      <c r="D129" s="11">
        <v>41902</v>
      </c>
      <c r="E129" s="11">
        <v>41907</v>
      </c>
      <c r="F129" s="4" t="s">
        <v>1458</v>
      </c>
      <c r="G129" s="4" t="s">
        <v>1459</v>
      </c>
      <c r="H129" s="4">
        <v>617.70000000000005</v>
      </c>
      <c r="I129">
        <f t="shared" si="3"/>
        <v>9</v>
      </c>
      <c r="J129">
        <f t="shared" si="4"/>
        <v>5</v>
      </c>
    </row>
    <row r="130" spans="2:10" x14ac:dyDescent="0.3">
      <c r="B130" s="3">
        <v>127</v>
      </c>
      <c r="C130" s="4" t="s">
        <v>152</v>
      </c>
      <c r="D130" s="11">
        <v>43044</v>
      </c>
      <c r="E130" s="11">
        <v>43051</v>
      </c>
      <c r="F130" s="4" t="s">
        <v>1460</v>
      </c>
      <c r="G130" s="4" t="s">
        <v>1461</v>
      </c>
      <c r="H130" s="4">
        <v>2.3880000000000003</v>
      </c>
      <c r="I130">
        <f t="shared" si="3"/>
        <v>11</v>
      </c>
      <c r="J130">
        <f t="shared" si="4"/>
        <v>7</v>
      </c>
    </row>
    <row r="131" spans="2:10" x14ac:dyDescent="0.3">
      <c r="B131" s="3">
        <v>128</v>
      </c>
      <c r="C131" s="4" t="s">
        <v>152</v>
      </c>
      <c r="D131" s="11">
        <v>43044</v>
      </c>
      <c r="E131" s="11">
        <v>43051</v>
      </c>
      <c r="F131" s="4" t="s">
        <v>1460</v>
      </c>
      <c r="G131" s="4" t="s">
        <v>1462</v>
      </c>
      <c r="H131" s="4">
        <v>243.99200000000002</v>
      </c>
      <c r="I131">
        <f t="shared" si="3"/>
        <v>11</v>
      </c>
      <c r="J131">
        <f t="shared" si="4"/>
        <v>7</v>
      </c>
    </row>
    <row r="132" spans="2:10" x14ac:dyDescent="0.3">
      <c r="B132" s="3">
        <v>129</v>
      </c>
      <c r="C132" s="4" t="s">
        <v>153</v>
      </c>
      <c r="D132" s="11">
        <v>42680</v>
      </c>
      <c r="E132" s="11">
        <v>42684</v>
      </c>
      <c r="F132" s="4" t="s">
        <v>1463</v>
      </c>
      <c r="G132" s="4" t="s">
        <v>1372</v>
      </c>
      <c r="H132" s="4">
        <v>81.424000000000007</v>
      </c>
      <c r="I132">
        <f t="shared" si="3"/>
        <v>11</v>
      </c>
      <c r="J132">
        <f t="shared" si="4"/>
        <v>4</v>
      </c>
    </row>
    <row r="133" spans="2:10" x14ac:dyDescent="0.3">
      <c r="B133" s="3">
        <v>130</v>
      </c>
      <c r="C133" s="4" t="s">
        <v>153</v>
      </c>
      <c r="D133" s="11">
        <v>42680</v>
      </c>
      <c r="E133" s="11">
        <v>42684</v>
      </c>
      <c r="F133" s="4" t="s">
        <v>1463</v>
      </c>
      <c r="G133" s="4" t="s">
        <v>1464</v>
      </c>
      <c r="H133" s="4">
        <v>238.56</v>
      </c>
      <c r="I133">
        <f t="shared" ref="I133:I196" si="5">MONTH(D133)</f>
        <v>11</v>
      </c>
      <c r="J133">
        <f t="shared" ref="J133:J196" si="6">ABS(SUM(D133-E133))</f>
        <v>4</v>
      </c>
    </row>
    <row r="134" spans="2:10" x14ac:dyDescent="0.3">
      <c r="B134" s="3">
        <v>131</v>
      </c>
      <c r="C134" s="4" t="s">
        <v>154</v>
      </c>
      <c r="D134" s="11">
        <v>42768</v>
      </c>
      <c r="E134" s="11">
        <v>42771</v>
      </c>
      <c r="F134" s="4" t="s">
        <v>1465</v>
      </c>
      <c r="G134" s="4" t="s">
        <v>1466</v>
      </c>
      <c r="H134" s="4">
        <v>59.969999999999992</v>
      </c>
      <c r="I134">
        <f t="shared" si="5"/>
        <v>2</v>
      </c>
      <c r="J134">
        <f t="shared" si="6"/>
        <v>3</v>
      </c>
    </row>
    <row r="135" spans="2:10" x14ac:dyDescent="0.3">
      <c r="B135" s="3">
        <v>132</v>
      </c>
      <c r="C135" s="4" t="s">
        <v>154</v>
      </c>
      <c r="D135" s="11">
        <v>42768</v>
      </c>
      <c r="E135" s="11">
        <v>42771</v>
      </c>
      <c r="F135" s="4" t="s">
        <v>1465</v>
      </c>
      <c r="G135" s="4" t="s">
        <v>1467</v>
      </c>
      <c r="H135" s="4">
        <v>78.304000000000002</v>
      </c>
      <c r="I135">
        <f t="shared" si="5"/>
        <v>2</v>
      </c>
      <c r="J135">
        <f t="shared" si="6"/>
        <v>3</v>
      </c>
    </row>
    <row r="136" spans="2:10" x14ac:dyDescent="0.3">
      <c r="B136" s="3">
        <v>133</v>
      </c>
      <c r="C136" s="4" t="s">
        <v>154</v>
      </c>
      <c r="D136" s="11">
        <v>42768</v>
      </c>
      <c r="E136" s="11">
        <v>42771</v>
      </c>
      <c r="F136" s="4" t="s">
        <v>1465</v>
      </c>
      <c r="G136" s="4" t="s">
        <v>1468</v>
      </c>
      <c r="H136" s="4">
        <v>21.456</v>
      </c>
      <c r="I136">
        <f t="shared" si="5"/>
        <v>2</v>
      </c>
      <c r="J136">
        <f t="shared" si="6"/>
        <v>3</v>
      </c>
    </row>
    <row r="137" spans="2:10" x14ac:dyDescent="0.3">
      <c r="B137" s="3">
        <v>134</v>
      </c>
      <c r="C137" s="4" t="s">
        <v>155</v>
      </c>
      <c r="D137" s="11">
        <v>42656</v>
      </c>
      <c r="E137" s="11">
        <v>42662</v>
      </c>
      <c r="F137" s="4" t="s">
        <v>1469</v>
      </c>
      <c r="G137" s="4" t="s">
        <v>1470</v>
      </c>
      <c r="H137" s="4">
        <v>20.04</v>
      </c>
      <c r="I137">
        <f t="shared" si="5"/>
        <v>10</v>
      </c>
      <c r="J137">
        <f t="shared" si="6"/>
        <v>6</v>
      </c>
    </row>
    <row r="138" spans="2:10" x14ac:dyDescent="0.3">
      <c r="B138" s="3">
        <v>135</v>
      </c>
      <c r="C138" s="4" t="s">
        <v>155</v>
      </c>
      <c r="D138" s="11">
        <v>42656</v>
      </c>
      <c r="E138" s="11">
        <v>42662</v>
      </c>
      <c r="F138" s="4" t="s">
        <v>1469</v>
      </c>
      <c r="G138" s="4" t="s">
        <v>1471</v>
      </c>
      <c r="H138" s="4">
        <v>35.44</v>
      </c>
      <c r="I138">
        <f t="shared" si="5"/>
        <v>10</v>
      </c>
      <c r="J138">
        <f t="shared" si="6"/>
        <v>6</v>
      </c>
    </row>
    <row r="139" spans="2:10" x14ac:dyDescent="0.3">
      <c r="B139" s="3">
        <v>136</v>
      </c>
      <c r="C139" s="4" t="s">
        <v>155</v>
      </c>
      <c r="D139" s="11">
        <v>42656</v>
      </c>
      <c r="E139" s="11">
        <v>42662</v>
      </c>
      <c r="F139" s="4" t="s">
        <v>1469</v>
      </c>
      <c r="G139" s="4" t="s">
        <v>1472</v>
      </c>
      <c r="H139" s="4">
        <v>11.52</v>
      </c>
      <c r="I139">
        <f t="shared" si="5"/>
        <v>10</v>
      </c>
      <c r="J139">
        <f t="shared" si="6"/>
        <v>6</v>
      </c>
    </row>
    <row r="140" spans="2:10" x14ac:dyDescent="0.3">
      <c r="B140" s="3">
        <v>137</v>
      </c>
      <c r="C140" s="4" t="s">
        <v>155</v>
      </c>
      <c r="D140" s="11">
        <v>42656</v>
      </c>
      <c r="E140" s="11">
        <v>42662</v>
      </c>
      <c r="F140" s="4" t="s">
        <v>1469</v>
      </c>
      <c r="G140" s="4" t="s">
        <v>1473</v>
      </c>
      <c r="H140" s="4">
        <v>4.0199999999999996</v>
      </c>
      <c r="I140">
        <f t="shared" si="5"/>
        <v>10</v>
      </c>
      <c r="J140">
        <f t="shared" si="6"/>
        <v>6</v>
      </c>
    </row>
    <row r="141" spans="2:10" x14ac:dyDescent="0.3">
      <c r="B141" s="3">
        <v>138</v>
      </c>
      <c r="C141" s="4" t="s">
        <v>155</v>
      </c>
      <c r="D141" s="11">
        <v>42656</v>
      </c>
      <c r="E141" s="11">
        <v>42662</v>
      </c>
      <c r="F141" s="4" t="s">
        <v>1469</v>
      </c>
      <c r="G141" s="4" t="s">
        <v>1474</v>
      </c>
      <c r="H141" s="4">
        <v>76.176000000000002</v>
      </c>
      <c r="I141">
        <f t="shared" si="5"/>
        <v>10</v>
      </c>
      <c r="J141">
        <f t="shared" si="6"/>
        <v>6</v>
      </c>
    </row>
    <row r="142" spans="2:10" x14ac:dyDescent="0.3">
      <c r="B142" s="3">
        <v>139</v>
      </c>
      <c r="C142" s="4" t="s">
        <v>155</v>
      </c>
      <c r="D142" s="11">
        <v>42656</v>
      </c>
      <c r="E142" s="11">
        <v>42662</v>
      </c>
      <c r="F142" s="4" t="s">
        <v>1469</v>
      </c>
      <c r="G142" s="4" t="s">
        <v>1475</v>
      </c>
      <c r="H142" s="4">
        <v>65.88</v>
      </c>
      <c r="I142">
        <f t="shared" si="5"/>
        <v>10</v>
      </c>
      <c r="J142">
        <f t="shared" si="6"/>
        <v>6</v>
      </c>
    </row>
    <row r="143" spans="2:10" x14ac:dyDescent="0.3">
      <c r="B143" s="3">
        <v>140</v>
      </c>
      <c r="C143" s="4" t="s">
        <v>155</v>
      </c>
      <c r="D143" s="11">
        <v>42656</v>
      </c>
      <c r="E143" s="11">
        <v>42662</v>
      </c>
      <c r="F143" s="4" t="s">
        <v>1469</v>
      </c>
      <c r="G143" s="4" t="s">
        <v>1354</v>
      </c>
      <c r="H143" s="4">
        <v>43.120000000000005</v>
      </c>
      <c r="I143">
        <f t="shared" si="5"/>
        <v>10</v>
      </c>
      <c r="J143">
        <f t="shared" si="6"/>
        <v>6</v>
      </c>
    </row>
    <row r="144" spans="2:10" x14ac:dyDescent="0.3">
      <c r="B144" s="3">
        <v>141</v>
      </c>
      <c r="C144" s="4" t="s">
        <v>156</v>
      </c>
      <c r="D144" s="11">
        <v>42618</v>
      </c>
      <c r="E144" s="11">
        <v>42620</v>
      </c>
      <c r="F144" s="4" t="s">
        <v>1476</v>
      </c>
      <c r="G144" s="4" t="s">
        <v>1322</v>
      </c>
      <c r="H144" s="4">
        <v>82.800000000000011</v>
      </c>
      <c r="I144">
        <f t="shared" si="5"/>
        <v>9</v>
      </c>
      <c r="J144">
        <f t="shared" si="6"/>
        <v>2</v>
      </c>
    </row>
    <row r="145" spans="2:10" x14ac:dyDescent="0.3">
      <c r="B145" s="3">
        <v>142</v>
      </c>
      <c r="C145" s="4" t="s">
        <v>158</v>
      </c>
      <c r="D145" s="11">
        <v>42996</v>
      </c>
      <c r="E145" s="11">
        <v>43001</v>
      </c>
      <c r="F145" s="4" t="s">
        <v>1477</v>
      </c>
      <c r="G145" s="4" t="s">
        <v>1478</v>
      </c>
      <c r="H145" s="4">
        <v>8.82</v>
      </c>
      <c r="I145">
        <f t="shared" si="5"/>
        <v>9</v>
      </c>
      <c r="J145">
        <f t="shared" si="6"/>
        <v>5</v>
      </c>
    </row>
    <row r="146" spans="2:10" x14ac:dyDescent="0.3">
      <c r="B146" s="3">
        <v>143</v>
      </c>
      <c r="C146" s="4" t="s">
        <v>158</v>
      </c>
      <c r="D146" s="11">
        <v>42996</v>
      </c>
      <c r="E146" s="11">
        <v>43001</v>
      </c>
      <c r="F146" s="4" t="s">
        <v>1477</v>
      </c>
      <c r="G146" s="4" t="s">
        <v>1479</v>
      </c>
      <c r="H146" s="4">
        <v>10.86</v>
      </c>
      <c r="I146">
        <f t="shared" si="5"/>
        <v>9</v>
      </c>
      <c r="J146">
        <f t="shared" si="6"/>
        <v>5</v>
      </c>
    </row>
    <row r="147" spans="2:10" x14ac:dyDescent="0.3">
      <c r="B147" s="3">
        <v>144</v>
      </c>
      <c r="C147" s="4" t="s">
        <v>158</v>
      </c>
      <c r="D147" s="11">
        <v>42996</v>
      </c>
      <c r="E147" s="11">
        <v>43001</v>
      </c>
      <c r="F147" s="4" t="s">
        <v>1477</v>
      </c>
      <c r="G147" s="4" t="s">
        <v>1480</v>
      </c>
      <c r="H147" s="4">
        <v>143.69999999999999</v>
      </c>
      <c r="I147">
        <f t="shared" si="5"/>
        <v>9</v>
      </c>
      <c r="J147">
        <f t="shared" si="6"/>
        <v>5</v>
      </c>
    </row>
    <row r="148" spans="2:10" x14ac:dyDescent="0.3">
      <c r="B148" s="3">
        <v>145</v>
      </c>
      <c r="C148" s="4" t="s">
        <v>161</v>
      </c>
      <c r="D148" s="11">
        <v>43091</v>
      </c>
      <c r="E148" s="11">
        <v>43096</v>
      </c>
      <c r="F148" s="4" t="s">
        <v>1481</v>
      </c>
      <c r="G148" s="4" t="s">
        <v>1482</v>
      </c>
      <c r="H148" s="4">
        <v>839.43000000000006</v>
      </c>
      <c r="I148">
        <f t="shared" si="5"/>
        <v>12</v>
      </c>
      <c r="J148">
        <f t="shared" si="6"/>
        <v>5</v>
      </c>
    </row>
    <row r="149" spans="2:10" x14ac:dyDescent="0.3">
      <c r="B149" s="3">
        <v>146</v>
      </c>
      <c r="C149" s="4" t="s">
        <v>162</v>
      </c>
      <c r="D149" s="11">
        <v>42254</v>
      </c>
      <c r="E149" s="11">
        <v>42259</v>
      </c>
      <c r="F149" s="4" t="s">
        <v>1483</v>
      </c>
      <c r="G149" s="4" t="s">
        <v>1399</v>
      </c>
      <c r="H149" s="4">
        <v>671.93</v>
      </c>
      <c r="I149">
        <f t="shared" si="5"/>
        <v>9</v>
      </c>
      <c r="J149">
        <f t="shared" si="6"/>
        <v>5</v>
      </c>
    </row>
    <row r="150" spans="2:10" x14ac:dyDescent="0.3">
      <c r="B150" s="3">
        <v>147</v>
      </c>
      <c r="C150" s="4" t="s">
        <v>165</v>
      </c>
      <c r="D150" s="11">
        <v>41934</v>
      </c>
      <c r="E150" s="11">
        <v>41940</v>
      </c>
      <c r="F150" s="4" t="s">
        <v>1484</v>
      </c>
      <c r="G150" s="4" t="s">
        <v>1485</v>
      </c>
      <c r="H150" s="4">
        <v>93.888000000000005</v>
      </c>
      <c r="I150">
        <f t="shared" si="5"/>
        <v>10</v>
      </c>
      <c r="J150">
        <f t="shared" si="6"/>
        <v>6</v>
      </c>
    </row>
    <row r="151" spans="2:10" x14ac:dyDescent="0.3">
      <c r="B151" s="3">
        <v>148</v>
      </c>
      <c r="C151" s="4" t="s">
        <v>166</v>
      </c>
      <c r="D151" s="11">
        <v>42709</v>
      </c>
      <c r="E151" s="11">
        <v>42713</v>
      </c>
      <c r="F151" s="4" t="s">
        <v>1486</v>
      </c>
      <c r="G151" s="4" t="s">
        <v>1487</v>
      </c>
      <c r="H151" s="4">
        <v>384.45000000000005</v>
      </c>
      <c r="I151">
        <f t="shared" si="5"/>
        <v>12</v>
      </c>
      <c r="J151">
        <f t="shared" si="6"/>
        <v>4</v>
      </c>
    </row>
    <row r="152" spans="2:10" x14ac:dyDescent="0.3">
      <c r="B152" s="3">
        <v>149</v>
      </c>
      <c r="C152" s="4" t="s">
        <v>166</v>
      </c>
      <c r="D152" s="11">
        <v>42709</v>
      </c>
      <c r="E152" s="11">
        <v>42713</v>
      </c>
      <c r="F152" s="4" t="s">
        <v>1486</v>
      </c>
      <c r="G152" s="4" t="s">
        <v>1488</v>
      </c>
      <c r="H152" s="4">
        <v>149.97</v>
      </c>
      <c r="I152">
        <f t="shared" si="5"/>
        <v>12</v>
      </c>
      <c r="J152">
        <f t="shared" si="6"/>
        <v>4</v>
      </c>
    </row>
    <row r="153" spans="2:10" x14ac:dyDescent="0.3">
      <c r="B153" s="3">
        <v>150</v>
      </c>
      <c r="C153" s="4" t="s">
        <v>166</v>
      </c>
      <c r="D153" s="11">
        <v>42709</v>
      </c>
      <c r="E153" s="11">
        <v>42713</v>
      </c>
      <c r="F153" s="4" t="s">
        <v>1486</v>
      </c>
      <c r="G153" s="4" t="s">
        <v>1281</v>
      </c>
      <c r="H153" s="4">
        <v>1951.84</v>
      </c>
      <c r="I153">
        <f t="shared" si="5"/>
        <v>12</v>
      </c>
      <c r="J153">
        <f t="shared" si="6"/>
        <v>4</v>
      </c>
    </row>
    <row r="154" spans="2:10" x14ac:dyDescent="0.3">
      <c r="B154" s="3">
        <v>151</v>
      </c>
      <c r="C154" s="4" t="s">
        <v>166</v>
      </c>
      <c r="D154" s="11">
        <v>42709</v>
      </c>
      <c r="E154" s="11">
        <v>42713</v>
      </c>
      <c r="F154" s="4" t="s">
        <v>1486</v>
      </c>
      <c r="G154" s="4" t="s">
        <v>1489</v>
      </c>
      <c r="H154" s="4">
        <v>171.55</v>
      </c>
      <c r="I154">
        <f t="shared" si="5"/>
        <v>12</v>
      </c>
      <c r="J154">
        <f t="shared" si="6"/>
        <v>4</v>
      </c>
    </row>
    <row r="155" spans="2:10" x14ac:dyDescent="0.3">
      <c r="B155" s="3">
        <v>152</v>
      </c>
      <c r="C155" s="4" t="s">
        <v>168</v>
      </c>
      <c r="D155" s="11">
        <v>42442</v>
      </c>
      <c r="E155" s="11">
        <v>42445</v>
      </c>
      <c r="F155" s="4" t="s">
        <v>1490</v>
      </c>
      <c r="G155" s="4" t="s">
        <v>1491</v>
      </c>
      <c r="H155" s="4">
        <v>157.91999999999999</v>
      </c>
      <c r="I155">
        <f t="shared" si="5"/>
        <v>3</v>
      </c>
      <c r="J155">
        <f t="shared" si="6"/>
        <v>3</v>
      </c>
    </row>
    <row r="156" spans="2:10" x14ac:dyDescent="0.3">
      <c r="B156" s="3">
        <v>153</v>
      </c>
      <c r="C156" s="4" t="s">
        <v>168</v>
      </c>
      <c r="D156" s="11">
        <v>42442</v>
      </c>
      <c r="E156" s="11">
        <v>42445</v>
      </c>
      <c r="F156" s="4" t="s">
        <v>1490</v>
      </c>
      <c r="G156" s="4" t="s">
        <v>1492</v>
      </c>
      <c r="H156" s="4">
        <v>203.184</v>
      </c>
      <c r="I156">
        <f t="shared" si="5"/>
        <v>3</v>
      </c>
      <c r="J156">
        <f t="shared" si="6"/>
        <v>3</v>
      </c>
    </row>
    <row r="157" spans="2:10" x14ac:dyDescent="0.3">
      <c r="B157" s="3">
        <v>154</v>
      </c>
      <c r="C157" s="4" t="s">
        <v>171</v>
      </c>
      <c r="D157" s="11">
        <v>42155</v>
      </c>
      <c r="E157" s="11">
        <v>42157</v>
      </c>
      <c r="F157" s="4" t="s">
        <v>1493</v>
      </c>
      <c r="G157" s="4" t="s">
        <v>1494</v>
      </c>
      <c r="H157" s="4">
        <v>58.379999999999995</v>
      </c>
      <c r="I157">
        <f t="shared" si="5"/>
        <v>5</v>
      </c>
      <c r="J157">
        <f t="shared" si="6"/>
        <v>2</v>
      </c>
    </row>
    <row r="158" spans="2:10" x14ac:dyDescent="0.3">
      <c r="B158" s="3">
        <v>155</v>
      </c>
      <c r="C158" s="4" t="s">
        <v>171</v>
      </c>
      <c r="D158" s="11">
        <v>42155</v>
      </c>
      <c r="E158" s="11">
        <v>42157</v>
      </c>
      <c r="F158" s="4" t="s">
        <v>1493</v>
      </c>
      <c r="G158" s="4" t="s">
        <v>1495</v>
      </c>
      <c r="H158" s="4">
        <v>105.52</v>
      </c>
      <c r="I158">
        <f t="shared" si="5"/>
        <v>5</v>
      </c>
      <c r="J158">
        <f t="shared" si="6"/>
        <v>2</v>
      </c>
    </row>
    <row r="159" spans="2:10" x14ac:dyDescent="0.3">
      <c r="B159" s="3">
        <v>156</v>
      </c>
      <c r="C159" s="4" t="s">
        <v>171</v>
      </c>
      <c r="D159" s="11">
        <v>42155</v>
      </c>
      <c r="E159" s="11">
        <v>42157</v>
      </c>
      <c r="F159" s="4" t="s">
        <v>1493</v>
      </c>
      <c r="G159" s="4" t="s">
        <v>1496</v>
      </c>
      <c r="H159" s="4">
        <v>80.88</v>
      </c>
      <c r="I159">
        <f t="shared" si="5"/>
        <v>5</v>
      </c>
      <c r="J159">
        <f t="shared" si="6"/>
        <v>2</v>
      </c>
    </row>
    <row r="160" spans="2:10" x14ac:dyDescent="0.3">
      <c r="B160" s="3">
        <v>157</v>
      </c>
      <c r="C160" s="4" t="s">
        <v>172</v>
      </c>
      <c r="D160" s="11">
        <v>42152</v>
      </c>
      <c r="E160" s="11">
        <v>42158</v>
      </c>
      <c r="F160" s="4" t="s">
        <v>1497</v>
      </c>
      <c r="G160" s="4" t="s">
        <v>1498</v>
      </c>
      <c r="H160" s="4">
        <v>6.63</v>
      </c>
      <c r="I160">
        <f t="shared" si="5"/>
        <v>5</v>
      </c>
      <c r="J160">
        <f t="shared" si="6"/>
        <v>6</v>
      </c>
    </row>
    <row r="161" spans="2:10" x14ac:dyDescent="0.3">
      <c r="B161" s="3">
        <v>158</v>
      </c>
      <c r="C161" s="4" t="s">
        <v>173</v>
      </c>
      <c r="D161" s="11">
        <v>41699</v>
      </c>
      <c r="E161" s="11">
        <v>41704</v>
      </c>
      <c r="F161" s="4" t="s">
        <v>1499</v>
      </c>
      <c r="G161" s="4" t="s">
        <v>1457</v>
      </c>
      <c r="H161" s="4">
        <v>457.56800000000004</v>
      </c>
      <c r="I161">
        <f t="shared" si="5"/>
        <v>3</v>
      </c>
      <c r="J161">
        <f t="shared" si="6"/>
        <v>5</v>
      </c>
    </row>
    <row r="162" spans="2:10" x14ac:dyDescent="0.3">
      <c r="B162" s="3">
        <v>159</v>
      </c>
      <c r="C162" s="4" t="s">
        <v>174</v>
      </c>
      <c r="D162" s="11">
        <v>42694</v>
      </c>
      <c r="E162" s="11">
        <v>42698</v>
      </c>
      <c r="F162" s="4" t="s">
        <v>1500</v>
      </c>
      <c r="G162" s="4" t="s">
        <v>1501</v>
      </c>
      <c r="H162" s="4">
        <v>14.62</v>
      </c>
      <c r="I162">
        <f t="shared" si="5"/>
        <v>11</v>
      </c>
      <c r="J162">
        <f t="shared" si="6"/>
        <v>4</v>
      </c>
    </row>
    <row r="163" spans="2:10" x14ac:dyDescent="0.3">
      <c r="B163" s="3">
        <v>160</v>
      </c>
      <c r="C163" s="4" t="s">
        <v>174</v>
      </c>
      <c r="D163" s="11">
        <v>42694</v>
      </c>
      <c r="E163" s="11">
        <v>42698</v>
      </c>
      <c r="F163" s="4" t="s">
        <v>1500</v>
      </c>
      <c r="G163" s="4" t="s">
        <v>1502</v>
      </c>
      <c r="H163" s="4">
        <v>944.93000000000006</v>
      </c>
      <c r="I163">
        <f t="shared" si="5"/>
        <v>11</v>
      </c>
      <c r="J163">
        <f t="shared" si="6"/>
        <v>4</v>
      </c>
    </row>
    <row r="164" spans="2:10" x14ac:dyDescent="0.3">
      <c r="B164" s="3">
        <v>161</v>
      </c>
      <c r="C164" s="4" t="s">
        <v>175</v>
      </c>
      <c r="D164" s="11">
        <v>42501</v>
      </c>
      <c r="E164" s="11">
        <v>42502</v>
      </c>
      <c r="F164" s="4" t="s">
        <v>1503</v>
      </c>
      <c r="G164" s="4" t="s">
        <v>1504</v>
      </c>
      <c r="H164" s="4">
        <v>5.98</v>
      </c>
      <c r="I164">
        <f t="shared" si="5"/>
        <v>5</v>
      </c>
      <c r="J164">
        <f t="shared" si="6"/>
        <v>1</v>
      </c>
    </row>
    <row r="165" spans="2:10" x14ac:dyDescent="0.3">
      <c r="B165" s="3">
        <v>162</v>
      </c>
      <c r="C165" s="4" t="s">
        <v>176</v>
      </c>
      <c r="D165" s="11">
        <v>42366</v>
      </c>
      <c r="E165" s="11">
        <v>42369</v>
      </c>
      <c r="F165" s="4" t="s">
        <v>1505</v>
      </c>
      <c r="G165" s="4" t="s">
        <v>1506</v>
      </c>
      <c r="H165" s="4">
        <v>54.384000000000007</v>
      </c>
      <c r="I165">
        <f t="shared" si="5"/>
        <v>12</v>
      </c>
      <c r="J165">
        <f t="shared" si="6"/>
        <v>3</v>
      </c>
    </row>
    <row r="166" spans="2:10" x14ac:dyDescent="0.3">
      <c r="B166" s="3">
        <v>163</v>
      </c>
      <c r="C166" s="4" t="s">
        <v>177</v>
      </c>
      <c r="D166" s="11">
        <v>42690</v>
      </c>
      <c r="E166" s="11">
        <v>42694</v>
      </c>
      <c r="F166" s="4" t="s">
        <v>1507</v>
      </c>
      <c r="G166" s="4" t="s">
        <v>1508</v>
      </c>
      <c r="H166" s="4">
        <v>28.4</v>
      </c>
      <c r="I166">
        <f t="shared" si="5"/>
        <v>11</v>
      </c>
      <c r="J166">
        <f t="shared" si="6"/>
        <v>4</v>
      </c>
    </row>
    <row r="167" spans="2:10" x14ac:dyDescent="0.3">
      <c r="B167" s="3">
        <v>164</v>
      </c>
      <c r="C167" s="4" t="s">
        <v>180</v>
      </c>
      <c r="D167" s="11">
        <v>42681</v>
      </c>
      <c r="E167" s="11">
        <v>42685</v>
      </c>
      <c r="F167" s="4" t="s">
        <v>1509</v>
      </c>
      <c r="G167" s="4" t="s">
        <v>1510</v>
      </c>
      <c r="H167" s="4">
        <v>27.680000000000003</v>
      </c>
      <c r="I167">
        <f t="shared" si="5"/>
        <v>11</v>
      </c>
      <c r="J167">
        <f t="shared" si="6"/>
        <v>4</v>
      </c>
    </row>
    <row r="168" spans="2:10" x14ac:dyDescent="0.3">
      <c r="B168" s="3">
        <v>165</v>
      </c>
      <c r="C168" s="4" t="s">
        <v>181</v>
      </c>
      <c r="D168" s="11">
        <v>41890</v>
      </c>
      <c r="E168" s="11">
        <v>41894</v>
      </c>
      <c r="F168" s="4" t="s">
        <v>1511</v>
      </c>
      <c r="G168" s="4" t="s">
        <v>1512</v>
      </c>
      <c r="H168" s="4">
        <v>9.9359999999999999</v>
      </c>
      <c r="I168">
        <f t="shared" si="5"/>
        <v>9</v>
      </c>
      <c r="J168">
        <f t="shared" si="6"/>
        <v>4</v>
      </c>
    </row>
    <row r="169" spans="2:10" x14ac:dyDescent="0.3">
      <c r="B169" s="3">
        <v>166</v>
      </c>
      <c r="C169" s="4" t="s">
        <v>181</v>
      </c>
      <c r="D169" s="11">
        <v>41890</v>
      </c>
      <c r="E169" s="11">
        <v>41894</v>
      </c>
      <c r="F169" s="4" t="s">
        <v>1511</v>
      </c>
      <c r="G169" s="4" t="s">
        <v>1513</v>
      </c>
      <c r="H169" s="4">
        <v>8159.9519999999993</v>
      </c>
      <c r="I169">
        <f t="shared" si="5"/>
        <v>9</v>
      </c>
      <c r="J169">
        <f t="shared" si="6"/>
        <v>4</v>
      </c>
    </row>
    <row r="170" spans="2:10" x14ac:dyDescent="0.3">
      <c r="B170" s="3">
        <v>167</v>
      </c>
      <c r="C170" s="4" t="s">
        <v>181</v>
      </c>
      <c r="D170" s="11">
        <v>41890</v>
      </c>
      <c r="E170" s="11">
        <v>41894</v>
      </c>
      <c r="F170" s="4" t="s">
        <v>1511</v>
      </c>
      <c r="G170" s="4" t="s">
        <v>1514</v>
      </c>
      <c r="H170" s="4">
        <v>275.928</v>
      </c>
      <c r="I170">
        <f t="shared" si="5"/>
        <v>9</v>
      </c>
      <c r="J170">
        <f t="shared" si="6"/>
        <v>4</v>
      </c>
    </row>
    <row r="171" spans="2:10" x14ac:dyDescent="0.3">
      <c r="B171" s="3">
        <v>168</v>
      </c>
      <c r="C171" s="4" t="s">
        <v>181</v>
      </c>
      <c r="D171" s="11">
        <v>41890</v>
      </c>
      <c r="E171" s="11">
        <v>41894</v>
      </c>
      <c r="F171" s="4" t="s">
        <v>1511</v>
      </c>
      <c r="G171" s="4" t="s">
        <v>1515</v>
      </c>
      <c r="H171" s="4">
        <v>1740.0599999999997</v>
      </c>
      <c r="I171">
        <f t="shared" si="5"/>
        <v>9</v>
      </c>
      <c r="J171">
        <f t="shared" si="6"/>
        <v>4</v>
      </c>
    </row>
    <row r="172" spans="2:10" x14ac:dyDescent="0.3">
      <c r="B172" s="3">
        <v>169</v>
      </c>
      <c r="C172" s="4" t="s">
        <v>181</v>
      </c>
      <c r="D172" s="11">
        <v>41890</v>
      </c>
      <c r="E172" s="11">
        <v>41894</v>
      </c>
      <c r="F172" s="4" t="s">
        <v>1511</v>
      </c>
      <c r="G172" s="4" t="s">
        <v>1516</v>
      </c>
      <c r="H172" s="4">
        <v>32.064</v>
      </c>
      <c r="I172">
        <f t="shared" si="5"/>
        <v>9</v>
      </c>
      <c r="J172">
        <f t="shared" si="6"/>
        <v>4</v>
      </c>
    </row>
    <row r="173" spans="2:10" x14ac:dyDescent="0.3">
      <c r="B173" s="3">
        <v>170</v>
      </c>
      <c r="C173" s="4" t="s">
        <v>181</v>
      </c>
      <c r="D173" s="11">
        <v>41890</v>
      </c>
      <c r="E173" s="11">
        <v>41894</v>
      </c>
      <c r="F173" s="4" t="s">
        <v>1511</v>
      </c>
      <c r="G173" s="4" t="s">
        <v>1517</v>
      </c>
      <c r="H173" s="4">
        <v>177.97999999999996</v>
      </c>
      <c r="I173">
        <f t="shared" si="5"/>
        <v>9</v>
      </c>
      <c r="J173">
        <f t="shared" si="6"/>
        <v>4</v>
      </c>
    </row>
    <row r="174" spans="2:10" x14ac:dyDescent="0.3">
      <c r="B174" s="3">
        <v>171</v>
      </c>
      <c r="C174" s="4" t="s">
        <v>181</v>
      </c>
      <c r="D174" s="11">
        <v>41890</v>
      </c>
      <c r="E174" s="11">
        <v>41894</v>
      </c>
      <c r="F174" s="4" t="s">
        <v>1511</v>
      </c>
      <c r="G174" s="4" t="s">
        <v>1518</v>
      </c>
      <c r="H174" s="4">
        <v>143.976</v>
      </c>
      <c r="I174">
        <f t="shared" si="5"/>
        <v>9</v>
      </c>
      <c r="J174">
        <f t="shared" si="6"/>
        <v>4</v>
      </c>
    </row>
    <row r="175" spans="2:10" x14ac:dyDescent="0.3">
      <c r="B175" s="3">
        <v>172</v>
      </c>
      <c r="C175" s="4" t="s">
        <v>182</v>
      </c>
      <c r="D175" s="11">
        <v>41856</v>
      </c>
      <c r="E175" s="11">
        <v>41860</v>
      </c>
      <c r="F175" s="4" t="s">
        <v>1519</v>
      </c>
      <c r="G175" s="4" t="s">
        <v>1520</v>
      </c>
      <c r="H175" s="4">
        <v>20.94</v>
      </c>
      <c r="I175">
        <f t="shared" si="5"/>
        <v>8</v>
      </c>
      <c r="J175">
        <f t="shared" si="6"/>
        <v>4</v>
      </c>
    </row>
    <row r="176" spans="2:10" x14ac:dyDescent="0.3">
      <c r="B176" s="3">
        <v>173</v>
      </c>
      <c r="C176" s="4" t="s">
        <v>182</v>
      </c>
      <c r="D176" s="11">
        <v>41856</v>
      </c>
      <c r="E176" s="11">
        <v>41860</v>
      </c>
      <c r="F176" s="4" t="s">
        <v>1519</v>
      </c>
      <c r="G176" s="4" t="s">
        <v>1521</v>
      </c>
      <c r="H176" s="4">
        <v>110.96</v>
      </c>
      <c r="I176">
        <f t="shared" si="5"/>
        <v>8</v>
      </c>
      <c r="J176">
        <f t="shared" si="6"/>
        <v>4</v>
      </c>
    </row>
    <row r="177" spans="2:10" x14ac:dyDescent="0.3">
      <c r="B177" s="3">
        <v>174</v>
      </c>
      <c r="C177" s="4" t="s">
        <v>182</v>
      </c>
      <c r="D177" s="11">
        <v>41856</v>
      </c>
      <c r="E177" s="11">
        <v>41860</v>
      </c>
      <c r="F177" s="4" t="s">
        <v>1519</v>
      </c>
      <c r="G177" s="4" t="s">
        <v>1522</v>
      </c>
      <c r="H177" s="4">
        <v>340.14400000000006</v>
      </c>
      <c r="I177">
        <f t="shared" si="5"/>
        <v>8</v>
      </c>
      <c r="J177">
        <f t="shared" si="6"/>
        <v>4</v>
      </c>
    </row>
    <row r="178" spans="2:10" x14ac:dyDescent="0.3">
      <c r="B178" s="3">
        <v>175</v>
      </c>
      <c r="C178" s="4" t="s">
        <v>183</v>
      </c>
      <c r="D178" s="11">
        <v>41896</v>
      </c>
      <c r="E178" s="11">
        <v>41901</v>
      </c>
      <c r="F178" s="4" t="s">
        <v>1523</v>
      </c>
      <c r="G178" s="4" t="s">
        <v>1524</v>
      </c>
      <c r="H178" s="4">
        <v>52.447999999999993</v>
      </c>
      <c r="I178">
        <f t="shared" si="5"/>
        <v>9</v>
      </c>
      <c r="J178">
        <f t="shared" si="6"/>
        <v>5</v>
      </c>
    </row>
    <row r="179" spans="2:10" x14ac:dyDescent="0.3">
      <c r="B179" s="3">
        <v>176</v>
      </c>
      <c r="C179" s="4" t="s">
        <v>183</v>
      </c>
      <c r="D179" s="11">
        <v>41896</v>
      </c>
      <c r="E179" s="11">
        <v>41901</v>
      </c>
      <c r="F179" s="4" t="s">
        <v>1523</v>
      </c>
      <c r="G179" s="4" t="s">
        <v>1525</v>
      </c>
      <c r="H179" s="4">
        <v>20.16</v>
      </c>
      <c r="I179">
        <f t="shared" si="5"/>
        <v>9</v>
      </c>
      <c r="J179">
        <f t="shared" si="6"/>
        <v>5</v>
      </c>
    </row>
    <row r="180" spans="2:10" x14ac:dyDescent="0.3">
      <c r="B180" s="3">
        <v>177</v>
      </c>
      <c r="C180" s="4" t="s">
        <v>185</v>
      </c>
      <c r="D180" s="11">
        <v>42846</v>
      </c>
      <c r="E180" s="11">
        <v>42850</v>
      </c>
      <c r="F180" s="4" t="s">
        <v>1526</v>
      </c>
      <c r="G180" s="4" t="s">
        <v>1527</v>
      </c>
      <c r="H180" s="4">
        <v>97.263999999999982</v>
      </c>
      <c r="I180">
        <f t="shared" si="5"/>
        <v>4</v>
      </c>
      <c r="J180">
        <f t="shared" si="6"/>
        <v>4</v>
      </c>
    </row>
    <row r="181" spans="2:10" x14ac:dyDescent="0.3">
      <c r="B181" s="3">
        <v>178</v>
      </c>
      <c r="C181" s="4" t="s">
        <v>186</v>
      </c>
      <c r="D181" s="11">
        <v>42329</v>
      </c>
      <c r="E181" s="11">
        <v>42331</v>
      </c>
      <c r="F181" s="4" t="s">
        <v>1381</v>
      </c>
      <c r="G181" s="4" t="s">
        <v>1528</v>
      </c>
      <c r="H181" s="4">
        <v>396.80200000000002</v>
      </c>
      <c r="I181">
        <f t="shared" si="5"/>
        <v>11</v>
      </c>
      <c r="J181">
        <f t="shared" si="6"/>
        <v>2</v>
      </c>
    </row>
    <row r="182" spans="2:10" x14ac:dyDescent="0.3">
      <c r="B182" s="3">
        <v>179</v>
      </c>
      <c r="C182" s="4" t="s">
        <v>186</v>
      </c>
      <c r="D182" s="11">
        <v>42329</v>
      </c>
      <c r="E182" s="11">
        <v>42331</v>
      </c>
      <c r="F182" s="4" t="s">
        <v>1381</v>
      </c>
      <c r="G182" s="4" t="s">
        <v>1529</v>
      </c>
      <c r="H182" s="4">
        <v>15.88</v>
      </c>
      <c r="I182">
        <f t="shared" si="5"/>
        <v>11</v>
      </c>
      <c r="J182">
        <f t="shared" si="6"/>
        <v>2</v>
      </c>
    </row>
    <row r="183" spans="2:10" x14ac:dyDescent="0.3">
      <c r="B183" s="3">
        <v>180</v>
      </c>
      <c r="C183" s="4" t="s">
        <v>189</v>
      </c>
      <c r="D183" s="11">
        <v>42353</v>
      </c>
      <c r="E183" s="11">
        <v>42357</v>
      </c>
      <c r="F183" s="4" t="s">
        <v>1530</v>
      </c>
      <c r="G183" s="4" t="s">
        <v>1531</v>
      </c>
      <c r="H183" s="4">
        <v>3.28</v>
      </c>
      <c r="I183">
        <f t="shared" si="5"/>
        <v>12</v>
      </c>
      <c r="J183">
        <f t="shared" si="6"/>
        <v>4</v>
      </c>
    </row>
    <row r="184" spans="2:10" x14ac:dyDescent="0.3">
      <c r="B184" s="3">
        <v>181</v>
      </c>
      <c r="C184" s="4" t="s">
        <v>191</v>
      </c>
      <c r="D184" s="11">
        <v>41978</v>
      </c>
      <c r="E184" s="11">
        <v>41982</v>
      </c>
      <c r="F184" s="4" t="s">
        <v>1532</v>
      </c>
      <c r="G184" s="4" t="s">
        <v>1533</v>
      </c>
      <c r="H184" s="4">
        <v>24.816000000000003</v>
      </c>
      <c r="I184">
        <f t="shared" si="5"/>
        <v>12</v>
      </c>
      <c r="J184">
        <f t="shared" si="6"/>
        <v>4</v>
      </c>
    </row>
    <row r="185" spans="2:10" x14ac:dyDescent="0.3">
      <c r="B185" s="3">
        <v>182</v>
      </c>
      <c r="C185" s="4" t="s">
        <v>191</v>
      </c>
      <c r="D185" s="11">
        <v>41978</v>
      </c>
      <c r="E185" s="11">
        <v>41982</v>
      </c>
      <c r="F185" s="4" t="s">
        <v>1532</v>
      </c>
      <c r="G185" s="4" t="s">
        <v>1534</v>
      </c>
      <c r="H185" s="4">
        <v>408.74399999999997</v>
      </c>
      <c r="I185">
        <f t="shared" si="5"/>
        <v>12</v>
      </c>
      <c r="J185">
        <f t="shared" si="6"/>
        <v>4</v>
      </c>
    </row>
    <row r="186" spans="2:10" x14ac:dyDescent="0.3">
      <c r="B186" s="3">
        <v>183</v>
      </c>
      <c r="C186" s="4" t="s">
        <v>192</v>
      </c>
      <c r="D186" s="11">
        <v>41962</v>
      </c>
      <c r="E186" s="11">
        <v>41967</v>
      </c>
      <c r="F186" s="4" t="s">
        <v>1535</v>
      </c>
      <c r="G186" s="4" t="s">
        <v>1536</v>
      </c>
      <c r="H186" s="4">
        <v>503.96</v>
      </c>
      <c r="I186">
        <f t="shared" si="5"/>
        <v>11</v>
      </c>
      <c r="J186">
        <f t="shared" si="6"/>
        <v>5</v>
      </c>
    </row>
    <row r="187" spans="2:10" x14ac:dyDescent="0.3">
      <c r="B187" s="3">
        <v>184</v>
      </c>
      <c r="C187" s="4" t="s">
        <v>192</v>
      </c>
      <c r="D187" s="11">
        <v>41962</v>
      </c>
      <c r="E187" s="11">
        <v>41967</v>
      </c>
      <c r="F187" s="4" t="s">
        <v>1535</v>
      </c>
      <c r="G187" s="4" t="s">
        <v>1537</v>
      </c>
      <c r="H187" s="4">
        <v>149.94999999999999</v>
      </c>
      <c r="I187">
        <f t="shared" si="5"/>
        <v>11</v>
      </c>
      <c r="J187">
        <f t="shared" si="6"/>
        <v>5</v>
      </c>
    </row>
    <row r="188" spans="2:10" x14ac:dyDescent="0.3">
      <c r="B188" s="3">
        <v>185</v>
      </c>
      <c r="C188" s="4" t="s">
        <v>192</v>
      </c>
      <c r="D188" s="11">
        <v>41962</v>
      </c>
      <c r="E188" s="11">
        <v>41967</v>
      </c>
      <c r="F188" s="4" t="s">
        <v>1535</v>
      </c>
      <c r="G188" s="4" t="s">
        <v>1538</v>
      </c>
      <c r="H188" s="4">
        <v>29</v>
      </c>
      <c r="I188">
        <f t="shared" si="5"/>
        <v>11</v>
      </c>
      <c r="J188">
        <f t="shared" si="6"/>
        <v>5</v>
      </c>
    </row>
    <row r="189" spans="2:10" x14ac:dyDescent="0.3">
      <c r="B189" s="3">
        <v>186</v>
      </c>
      <c r="C189" s="4" t="s">
        <v>193</v>
      </c>
      <c r="D189" s="11">
        <v>42702</v>
      </c>
      <c r="E189" s="11">
        <v>42706</v>
      </c>
      <c r="F189" s="4" t="s">
        <v>1539</v>
      </c>
      <c r="G189" s="4" t="s">
        <v>1540</v>
      </c>
      <c r="H189" s="4">
        <v>7.16</v>
      </c>
      <c r="I189">
        <f t="shared" si="5"/>
        <v>11</v>
      </c>
      <c r="J189">
        <f t="shared" si="6"/>
        <v>4</v>
      </c>
    </row>
    <row r="190" spans="2:10" x14ac:dyDescent="0.3">
      <c r="B190" s="3">
        <v>187</v>
      </c>
      <c r="C190" s="4" t="s">
        <v>194</v>
      </c>
      <c r="D190" s="11">
        <v>41877</v>
      </c>
      <c r="E190" s="11">
        <v>41881</v>
      </c>
      <c r="F190" s="4" t="s">
        <v>1541</v>
      </c>
      <c r="G190" s="4" t="s">
        <v>1542</v>
      </c>
      <c r="H190" s="4">
        <v>176.8</v>
      </c>
      <c r="I190">
        <f t="shared" si="5"/>
        <v>8</v>
      </c>
      <c r="J190">
        <f t="shared" si="6"/>
        <v>4</v>
      </c>
    </row>
    <row r="191" spans="2:10" x14ac:dyDescent="0.3">
      <c r="B191" s="3">
        <v>188</v>
      </c>
      <c r="C191" s="4" t="s">
        <v>195</v>
      </c>
      <c r="D191" s="11">
        <v>42567</v>
      </c>
      <c r="E191" s="11">
        <v>42573</v>
      </c>
      <c r="F191" s="4" t="s">
        <v>1543</v>
      </c>
      <c r="G191" s="4" t="s">
        <v>1544</v>
      </c>
      <c r="H191" s="4">
        <v>37.224000000000004</v>
      </c>
      <c r="I191">
        <f t="shared" si="5"/>
        <v>7</v>
      </c>
      <c r="J191">
        <f t="shared" si="6"/>
        <v>6</v>
      </c>
    </row>
    <row r="192" spans="2:10" x14ac:dyDescent="0.3">
      <c r="B192" s="3">
        <v>189</v>
      </c>
      <c r="C192" s="4" t="s">
        <v>195</v>
      </c>
      <c r="D192" s="11">
        <v>42567</v>
      </c>
      <c r="E192" s="11">
        <v>42573</v>
      </c>
      <c r="F192" s="4" t="s">
        <v>1543</v>
      </c>
      <c r="G192" s="4" t="s">
        <v>1494</v>
      </c>
      <c r="H192" s="4">
        <v>20.016000000000002</v>
      </c>
      <c r="I192">
        <f t="shared" si="5"/>
        <v>7</v>
      </c>
      <c r="J192">
        <f t="shared" si="6"/>
        <v>6</v>
      </c>
    </row>
    <row r="193" spans="2:10" x14ac:dyDescent="0.3">
      <c r="B193" s="3">
        <v>190</v>
      </c>
      <c r="C193" s="4" t="s">
        <v>196</v>
      </c>
      <c r="D193" s="11">
        <v>42289</v>
      </c>
      <c r="E193" s="11">
        <v>42291</v>
      </c>
      <c r="F193" s="4" t="s">
        <v>1545</v>
      </c>
      <c r="G193" s="4" t="s">
        <v>1546</v>
      </c>
      <c r="H193" s="4">
        <v>899.13600000000008</v>
      </c>
      <c r="I193">
        <f t="shared" si="5"/>
        <v>10</v>
      </c>
      <c r="J193">
        <f t="shared" si="6"/>
        <v>2</v>
      </c>
    </row>
    <row r="194" spans="2:10" x14ac:dyDescent="0.3">
      <c r="B194" s="3">
        <v>191</v>
      </c>
      <c r="C194" s="4" t="s">
        <v>196</v>
      </c>
      <c r="D194" s="11">
        <v>42289</v>
      </c>
      <c r="E194" s="11">
        <v>42291</v>
      </c>
      <c r="F194" s="4" t="s">
        <v>1545</v>
      </c>
      <c r="G194" s="4" t="s">
        <v>1547</v>
      </c>
      <c r="H194" s="4">
        <v>71.760000000000005</v>
      </c>
      <c r="I194">
        <f t="shared" si="5"/>
        <v>10</v>
      </c>
      <c r="J194">
        <f t="shared" si="6"/>
        <v>2</v>
      </c>
    </row>
    <row r="195" spans="2:10" x14ac:dyDescent="0.3">
      <c r="B195" s="3">
        <v>192</v>
      </c>
      <c r="C195" s="4" t="s">
        <v>196</v>
      </c>
      <c r="D195" s="11">
        <v>42289</v>
      </c>
      <c r="E195" s="11">
        <v>42291</v>
      </c>
      <c r="F195" s="4" t="s">
        <v>1545</v>
      </c>
      <c r="G195" s="4" t="s">
        <v>1548</v>
      </c>
      <c r="H195" s="4">
        <v>51.84</v>
      </c>
      <c r="I195">
        <f t="shared" si="5"/>
        <v>10</v>
      </c>
      <c r="J195">
        <f t="shared" si="6"/>
        <v>2</v>
      </c>
    </row>
    <row r="196" spans="2:10" x14ac:dyDescent="0.3">
      <c r="B196" s="3">
        <v>193</v>
      </c>
      <c r="C196" s="4" t="s">
        <v>196</v>
      </c>
      <c r="D196" s="11">
        <v>42289</v>
      </c>
      <c r="E196" s="11">
        <v>42291</v>
      </c>
      <c r="F196" s="4" t="s">
        <v>1545</v>
      </c>
      <c r="G196" s="4" t="s">
        <v>1334</v>
      </c>
      <c r="H196" s="4">
        <v>626.35200000000009</v>
      </c>
      <c r="I196">
        <f t="shared" si="5"/>
        <v>10</v>
      </c>
      <c r="J196">
        <f t="shared" si="6"/>
        <v>2</v>
      </c>
    </row>
    <row r="197" spans="2:10" x14ac:dyDescent="0.3">
      <c r="B197" s="3">
        <v>194</v>
      </c>
      <c r="C197" s="4" t="s">
        <v>196</v>
      </c>
      <c r="D197" s="11">
        <v>42289</v>
      </c>
      <c r="E197" s="11">
        <v>42291</v>
      </c>
      <c r="F197" s="4" t="s">
        <v>1545</v>
      </c>
      <c r="G197" s="4" t="s">
        <v>1549</v>
      </c>
      <c r="H197" s="4">
        <v>19.899999999999999</v>
      </c>
      <c r="I197">
        <f t="shared" ref="I197:I260" si="7">MONTH(D197)</f>
        <v>10</v>
      </c>
      <c r="J197">
        <f t="shared" ref="J197:J260" si="8">ABS(SUM(D197-E197))</f>
        <v>2</v>
      </c>
    </row>
    <row r="198" spans="2:10" x14ac:dyDescent="0.3">
      <c r="B198" s="3">
        <v>195</v>
      </c>
      <c r="C198" s="4" t="s">
        <v>198</v>
      </c>
      <c r="D198" s="11">
        <v>42308</v>
      </c>
      <c r="E198" s="11">
        <v>42314</v>
      </c>
      <c r="F198" s="4" t="s">
        <v>1550</v>
      </c>
      <c r="G198" s="4" t="s">
        <v>1323</v>
      </c>
      <c r="H198" s="4">
        <v>14.280000000000001</v>
      </c>
      <c r="I198">
        <f t="shared" si="7"/>
        <v>10</v>
      </c>
      <c r="J198">
        <f t="shared" si="8"/>
        <v>6</v>
      </c>
    </row>
    <row r="199" spans="2:10" x14ac:dyDescent="0.3">
      <c r="B199" s="3">
        <v>196</v>
      </c>
      <c r="C199" s="4" t="s">
        <v>199</v>
      </c>
      <c r="D199" s="11">
        <v>41719</v>
      </c>
      <c r="E199" s="11">
        <v>41723</v>
      </c>
      <c r="F199" s="4" t="s">
        <v>1551</v>
      </c>
      <c r="G199" s="4" t="s">
        <v>1552</v>
      </c>
      <c r="H199" s="4">
        <v>7.4080000000000004</v>
      </c>
      <c r="I199">
        <f t="shared" si="7"/>
        <v>3</v>
      </c>
      <c r="J199">
        <f t="shared" si="8"/>
        <v>4</v>
      </c>
    </row>
    <row r="200" spans="2:10" x14ac:dyDescent="0.3">
      <c r="B200" s="3">
        <v>197</v>
      </c>
      <c r="C200" s="4" t="s">
        <v>199</v>
      </c>
      <c r="D200" s="11">
        <v>41719</v>
      </c>
      <c r="E200" s="11">
        <v>41723</v>
      </c>
      <c r="F200" s="4" t="s">
        <v>1551</v>
      </c>
      <c r="G200" s="4" t="s">
        <v>1553</v>
      </c>
      <c r="H200" s="4">
        <v>6.048</v>
      </c>
      <c r="I200">
        <f t="shared" si="7"/>
        <v>3</v>
      </c>
      <c r="J200">
        <f t="shared" si="8"/>
        <v>4</v>
      </c>
    </row>
    <row r="201" spans="2:10" x14ac:dyDescent="0.3">
      <c r="B201" s="3">
        <v>198</v>
      </c>
      <c r="C201" s="4" t="s">
        <v>200</v>
      </c>
      <c r="D201" s="11">
        <v>43045</v>
      </c>
      <c r="E201" s="11">
        <v>43052</v>
      </c>
      <c r="F201" s="4" t="s">
        <v>1554</v>
      </c>
      <c r="G201" s="4" t="s">
        <v>1555</v>
      </c>
      <c r="H201" s="4">
        <v>46.26</v>
      </c>
      <c r="I201">
        <f t="shared" si="7"/>
        <v>11</v>
      </c>
      <c r="J201">
        <f t="shared" si="8"/>
        <v>7</v>
      </c>
    </row>
    <row r="202" spans="2:10" x14ac:dyDescent="0.3">
      <c r="B202" s="3">
        <v>199</v>
      </c>
      <c r="C202" s="4" t="s">
        <v>203</v>
      </c>
      <c r="D202" s="11">
        <v>42922</v>
      </c>
      <c r="E202" s="11">
        <v>42929</v>
      </c>
      <c r="F202" s="4" t="s">
        <v>1556</v>
      </c>
      <c r="G202" s="4" t="s">
        <v>1557</v>
      </c>
      <c r="H202" s="4">
        <v>2.9460000000000006</v>
      </c>
      <c r="I202">
        <f t="shared" si="7"/>
        <v>7</v>
      </c>
      <c r="J202">
        <f t="shared" si="8"/>
        <v>7</v>
      </c>
    </row>
    <row r="203" spans="2:10" x14ac:dyDescent="0.3">
      <c r="B203" s="3">
        <v>200</v>
      </c>
      <c r="C203" s="4" t="s">
        <v>203</v>
      </c>
      <c r="D203" s="11">
        <v>42922</v>
      </c>
      <c r="E203" s="11">
        <v>42929</v>
      </c>
      <c r="F203" s="4" t="s">
        <v>1556</v>
      </c>
      <c r="G203" s="4" t="s">
        <v>1558</v>
      </c>
      <c r="H203" s="4">
        <v>16.056000000000001</v>
      </c>
      <c r="I203">
        <f t="shared" si="7"/>
        <v>7</v>
      </c>
      <c r="J203">
        <f t="shared" si="8"/>
        <v>7</v>
      </c>
    </row>
    <row r="204" spans="2:10" x14ac:dyDescent="0.3">
      <c r="B204" s="3">
        <v>201</v>
      </c>
      <c r="C204" s="4" t="s">
        <v>204</v>
      </c>
      <c r="D204" s="11">
        <v>42910</v>
      </c>
      <c r="E204" s="11">
        <v>42915</v>
      </c>
      <c r="F204" s="4" t="s">
        <v>1559</v>
      </c>
      <c r="G204" s="4" t="s">
        <v>1560</v>
      </c>
      <c r="H204" s="4">
        <v>21.744000000000003</v>
      </c>
      <c r="I204">
        <f t="shared" si="7"/>
        <v>6</v>
      </c>
      <c r="J204">
        <f t="shared" si="8"/>
        <v>5</v>
      </c>
    </row>
    <row r="205" spans="2:10" x14ac:dyDescent="0.3">
      <c r="B205" s="3">
        <v>202</v>
      </c>
      <c r="C205" s="4" t="s">
        <v>205</v>
      </c>
      <c r="D205" s="11">
        <v>41854</v>
      </c>
      <c r="E205" s="11">
        <v>41856</v>
      </c>
      <c r="F205" s="4" t="s">
        <v>1561</v>
      </c>
      <c r="G205" s="4" t="s">
        <v>1562</v>
      </c>
      <c r="H205" s="4">
        <v>218.75</v>
      </c>
      <c r="I205">
        <f t="shared" si="7"/>
        <v>8</v>
      </c>
      <c r="J205">
        <f t="shared" si="8"/>
        <v>2</v>
      </c>
    </row>
    <row r="206" spans="2:10" x14ac:dyDescent="0.3">
      <c r="B206" s="3">
        <v>203</v>
      </c>
      <c r="C206" s="4" t="s">
        <v>205</v>
      </c>
      <c r="D206" s="11">
        <v>41854</v>
      </c>
      <c r="E206" s="11">
        <v>41856</v>
      </c>
      <c r="F206" s="4" t="s">
        <v>1561</v>
      </c>
      <c r="G206" s="4" t="s">
        <v>1563</v>
      </c>
      <c r="H206" s="4">
        <v>2.6</v>
      </c>
      <c r="I206">
        <f t="shared" si="7"/>
        <v>8</v>
      </c>
      <c r="J206">
        <f t="shared" si="8"/>
        <v>2</v>
      </c>
    </row>
    <row r="207" spans="2:10" x14ac:dyDescent="0.3">
      <c r="B207" s="3">
        <v>204</v>
      </c>
      <c r="C207" s="4" t="s">
        <v>207</v>
      </c>
      <c r="D207" s="11">
        <v>43086</v>
      </c>
      <c r="E207" s="11">
        <v>43090</v>
      </c>
      <c r="F207" s="4" t="s">
        <v>1564</v>
      </c>
      <c r="G207" s="4" t="s">
        <v>1565</v>
      </c>
      <c r="H207" s="4">
        <v>66.283999999999992</v>
      </c>
      <c r="I207">
        <f t="shared" si="7"/>
        <v>12</v>
      </c>
      <c r="J207">
        <f t="shared" si="8"/>
        <v>4</v>
      </c>
    </row>
    <row r="208" spans="2:10" x14ac:dyDescent="0.3">
      <c r="B208" s="3">
        <v>205</v>
      </c>
      <c r="C208" s="4" t="s">
        <v>208</v>
      </c>
      <c r="D208" s="11">
        <v>42889</v>
      </c>
      <c r="E208" s="11">
        <v>42893</v>
      </c>
      <c r="F208" s="4" t="s">
        <v>1566</v>
      </c>
      <c r="G208" s="4" t="s">
        <v>1567</v>
      </c>
      <c r="H208" s="4">
        <v>35.168000000000006</v>
      </c>
      <c r="I208">
        <f t="shared" si="7"/>
        <v>6</v>
      </c>
      <c r="J208">
        <f t="shared" si="8"/>
        <v>4</v>
      </c>
    </row>
    <row r="209" spans="2:10" x14ac:dyDescent="0.3">
      <c r="B209" s="3">
        <v>206</v>
      </c>
      <c r="C209" s="4" t="s">
        <v>209</v>
      </c>
      <c r="D209" s="11">
        <v>43078</v>
      </c>
      <c r="E209" s="11">
        <v>43083</v>
      </c>
      <c r="F209" s="4" t="s">
        <v>1568</v>
      </c>
      <c r="G209" s="4" t="s">
        <v>1569</v>
      </c>
      <c r="H209" s="4">
        <v>444.76800000000003</v>
      </c>
      <c r="I209">
        <f t="shared" si="7"/>
        <v>12</v>
      </c>
      <c r="J209">
        <f t="shared" si="8"/>
        <v>5</v>
      </c>
    </row>
    <row r="210" spans="2:10" x14ac:dyDescent="0.3">
      <c r="B210" s="3">
        <v>207</v>
      </c>
      <c r="C210" s="4" t="s">
        <v>210</v>
      </c>
      <c r="D210" s="11">
        <v>43070</v>
      </c>
      <c r="E210" s="11">
        <v>43076</v>
      </c>
      <c r="F210" s="4" t="s">
        <v>1570</v>
      </c>
      <c r="G210" s="4" t="s">
        <v>1571</v>
      </c>
      <c r="H210" s="4">
        <v>83.92</v>
      </c>
      <c r="I210">
        <f t="shared" si="7"/>
        <v>12</v>
      </c>
      <c r="J210">
        <f t="shared" si="8"/>
        <v>6</v>
      </c>
    </row>
    <row r="211" spans="2:10" x14ac:dyDescent="0.3">
      <c r="B211" s="3">
        <v>208</v>
      </c>
      <c r="C211" s="4" t="s">
        <v>210</v>
      </c>
      <c r="D211" s="11">
        <v>43070</v>
      </c>
      <c r="E211" s="11">
        <v>43076</v>
      </c>
      <c r="F211" s="4" t="s">
        <v>1570</v>
      </c>
      <c r="G211" s="4" t="s">
        <v>1572</v>
      </c>
      <c r="H211" s="4">
        <v>131.97999999999999</v>
      </c>
      <c r="I211">
        <f t="shared" si="7"/>
        <v>12</v>
      </c>
      <c r="J211">
        <f t="shared" si="8"/>
        <v>6</v>
      </c>
    </row>
    <row r="212" spans="2:10" x14ac:dyDescent="0.3">
      <c r="B212" s="3">
        <v>209</v>
      </c>
      <c r="C212" s="4" t="s">
        <v>210</v>
      </c>
      <c r="D212" s="11">
        <v>43070</v>
      </c>
      <c r="E212" s="11">
        <v>43076</v>
      </c>
      <c r="F212" s="4" t="s">
        <v>1570</v>
      </c>
      <c r="G212" s="4" t="s">
        <v>1461</v>
      </c>
      <c r="H212" s="4">
        <v>15.92</v>
      </c>
      <c r="I212">
        <f t="shared" si="7"/>
        <v>12</v>
      </c>
      <c r="J212">
        <f t="shared" si="8"/>
        <v>6</v>
      </c>
    </row>
    <row r="213" spans="2:10" x14ac:dyDescent="0.3">
      <c r="B213" s="3">
        <v>210</v>
      </c>
      <c r="C213" s="4" t="s">
        <v>210</v>
      </c>
      <c r="D213" s="11">
        <v>43070</v>
      </c>
      <c r="E213" s="11">
        <v>43076</v>
      </c>
      <c r="F213" s="4" t="s">
        <v>1570</v>
      </c>
      <c r="G213" s="4" t="s">
        <v>1573</v>
      </c>
      <c r="H213" s="4">
        <v>52.29</v>
      </c>
      <c r="I213">
        <f t="shared" si="7"/>
        <v>12</v>
      </c>
      <c r="J213">
        <f t="shared" si="8"/>
        <v>6</v>
      </c>
    </row>
    <row r="214" spans="2:10" x14ac:dyDescent="0.3">
      <c r="B214" s="3">
        <v>211</v>
      </c>
      <c r="C214" s="4" t="s">
        <v>210</v>
      </c>
      <c r="D214" s="11">
        <v>43070</v>
      </c>
      <c r="E214" s="11">
        <v>43076</v>
      </c>
      <c r="F214" s="4" t="s">
        <v>1570</v>
      </c>
      <c r="G214" s="4" t="s">
        <v>1574</v>
      </c>
      <c r="H214" s="4">
        <v>91.99</v>
      </c>
      <c r="I214">
        <f t="shared" si="7"/>
        <v>12</v>
      </c>
      <c r="J214">
        <f t="shared" si="8"/>
        <v>6</v>
      </c>
    </row>
    <row r="215" spans="2:10" x14ac:dyDescent="0.3">
      <c r="B215" s="3">
        <v>212</v>
      </c>
      <c r="C215" s="4" t="s">
        <v>211</v>
      </c>
      <c r="D215" s="11">
        <v>42044</v>
      </c>
      <c r="E215" s="11">
        <v>42048</v>
      </c>
      <c r="F215" s="4" t="s">
        <v>1575</v>
      </c>
      <c r="G215" s="4" t="s">
        <v>1576</v>
      </c>
      <c r="H215" s="4">
        <v>20.8</v>
      </c>
      <c r="I215">
        <f t="shared" si="7"/>
        <v>2</v>
      </c>
      <c r="J215">
        <f t="shared" si="8"/>
        <v>4</v>
      </c>
    </row>
    <row r="216" spans="2:10" x14ac:dyDescent="0.3">
      <c r="B216" s="3">
        <v>213</v>
      </c>
      <c r="C216" s="4" t="s">
        <v>214</v>
      </c>
      <c r="D216" s="11">
        <v>42006</v>
      </c>
      <c r="E216" s="11">
        <v>42013</v>
      </c>
      <c r="F216" s="4" t="s">
        <v>1577</v>
      </c>
      <c r="G216" s="4" t="s">
        <v>1578</v>
      </c>
      <c r="H216" s="4">
        <v>23.680000000000003</v>
      </c>
      <c r="I216">
        <f t="shared" si="7"/>
        <v>1</v>
      </c>
      <c r="J216">
        <f t="shared" si="8"/>
        <v>7</v>
      </c>
    </row>
    <row r="217" spans="2:10" x14ac:dyDescent="0.3">
      <c r="B217" s="3">
        <v>214</v>
      </c>
      <c r="C217" s="4" t="s">
        <v>214</v>
      </c>
      <c r="D217" s="11">
        <v>42006</v>
      </c>
      <c r="E217" s="11">
        <v>42013</v>
      </c>
      <c r="F217" s="4" t="s">
        <v>1577</v>
      </c>
      <c r="G217" s="4" t="s">
        <v>1579</v>
      </c>
      <c r="H217" s="4">
        <v>452.45</v>
      </c>
      <c r="I217">
        <f t="shared" si="7"/>
        <v>1</v>
      </c>
      <c r="J217">
        <f t="shared" si="8"/>
        <v>7</v>
      </c>
    </row>
    <row r="218" spans="2:10" x14ac:dyDescent="0.3">
      <c r="B218" s="3">
        <v>215</v>
      </c>
      <c r="C218" s="4" t="s">
        <v>214</v>
      </c>
      <c r="D218" s="11">
        <v>42006</v>
      </c>
      <c r="E218" s="11">
        <v>42013</v>
      </c>
      <c r="F218" s="4" t="s">
        <v>1577</v>
      </c>
      <c r="G218" s="4" t="s">
        <v>1433</v>
      </c>
      <c r="H218" s="4">
        <v>62.981999999999999</v>
      </c>
      <c r="I218">
        <f t="shared" si="7"/>
        <v>1</v>
      </c>
      <c r="J218">
        <f t="shared" si="8"/>
        <v>7</v>
      </c>
    </row>
    <row r="219" spans="2:10" x14ac:dyDescent="0.3">
      <c r="B219" s="3">
        <v>216</v>
      </c>
      <c r="C219" s="4" t="s">
        <v>214</v>
      </c>
      <c r="D219" s="11">
        <v>42006</v>
      </c>
      <c r="E219" s="11">
        <v>42013</v>
      </c>
      <c r="F219" s="4" t="s">
        <v>1577</v>
      </c>
      <c r="G219" s="4" t="s">
        <v>1580</v>
      </c>
      <c r="H219" s="4">
        <v>1188.0000000000002</v>
      </c>
      <c r="I219">
        <f t="shared" si="7"/>
        <v>1</v>
      </c>
      <c r="J219">
        <f t="shared" si="8"/>
        <v>7</v>
      </c>
    </row>
    <row r="220" spans="2:10" x14ac:dyDescent="0.3">
      <c r="B220" s="3">
        <v>217</v>
      </c>
      <c r="C220" s="4" t="s">
        <v>214</v>
      </c>
      <c r="D220" s="11">
        <v>42006</v>
      </c>
      <c r="E220" s="11">
        <v>42013</v>
      </c>
      <c r="F220" s="4" t="s">
        <v>1577</v>
      </c>
      <c r="G220" s="4" t="s">
        <v>1581</v>
      </c>
      <c r="H220" s="4">
        <v>89.584000000000003</v>
      </c>
      <c r="I220">
        <f t="shared" si="7"/>
        <v>1</v>
      </c>
      <c r="J220">
        <f t="shared" si="8"/>
        <v>7</v>
      </c>
    </row>
    <row r="221" spans="2:10" x14ac:dyDescent="0.3">
      <c r="B221" s="3">
        <v>218</v>
      </c>
      <c r="C221" s="4" t="s">
        <v>215</v>
      </c>
      <c r="D221" s="11">
        <v>42671</v>
      </c>
      <c r="E221" s="11">
        <v>42675</v>
      </c>
      <c r="F221" s="4" t="s">
        <v>1582</v>
      </c>
      <c r="G221" s="4" t="s">
        <v>1544</v>
      </c>
      <c r="H221" s="4">
        <v>93.06</v>
      </c>
      <c r="I221">
        <f t="shared" si="7"/>
        <v>10</v>
      </c>
      <c r="J221">
        <f t="shared" si="8"/>
        <v>4</v>
      </c>
    </row>
    <row r="222" spans="2:10" x14ac:dyDescent="0.3">
      <c r="B222" s="3">
        <v>219</v>
      </c>
      <c r="C222" s="4" t="s">
        <v>215</v>
      </c>
      <c r="D222" s="11">
        <v>42671</v>
      </c>
      <c r="E222" s="11">
        <v>42675</v>
      </c>
      <c r="F222" s="4" t="s">
        <v>1582</v>
      </c>
      <c r="G222" s="4" t="s">
        <v>1583</v>
      </c>
      <c r="H222" s="4">
        <v>302.37599999999998</v>
      </c>
      <c r="I222">
        <f t="shared" si="7"/>
        <v>10</v>
      </c>
      <c r="J222">
        <f t="shared" si="8"/>
        <v>4</v>
      </c>
    </row>
    <row r="223" spans="2:10" x14ac:dyDescent="0.3">
      <c r="B223" s="3">
        <v>220</v>
      </c>
      <c r="C223" s="4" t="s">
        <v>216</v>
      </c>
      <c r="D223" s="11">
        <v>42362</v>
      </c>
      <c r="E223" s="11">
        <v>42365</v>
      </c>
      <c r="F223" s="4" t="s">
        <v>1584</v>
      </c>
      <c r="G223" s="4" t="s">
        <v>1585</v>
      </c>
      <c r="H223" s="4">
        <v>5.5840000000000005</v>
      </c>
      <c r="I223">
        <f t="shared" si="7"/>
        <v>12</v>
      </c>
      <c r="J223">
        <f t="shared" si="8"/>
        <v>3</v>
      </c>
    </row>
    <row r="224" spans="2:10" x14ac:dyDescent="0.3">
      <c r="B224" s="3">
        <v>221</v>
      </c>
      <c r="C224" s="4" t="s">
        <v>216</v>
      </c>
      <c r="D224" s="11">
        <v>42362</v>
      </c>
      <c r="E224" s="11">
        <v>42365</v>
      </c>
      <c r="F224" s="4" t="s">
        <v>1584</v>
      </c>
      <c r="G224" s="4" t="s">
        <v>1586</v>
      </c>
      <c r="H224" s="4">
        <v>22.704000000000004</v>
      </c>
      <c r="I224">
        <f t="shared" si="7"/>
        <v>12</v>
      </c>
      <c r="J224">
        <f t="shared" si="8"/>
        <v>3</v>
      </c>
    </row>
    <row r="225" spans="2:10" x14ac:dyDescent="0.3">
      <c r="B225" s="3">
        <v>222</v>
      </c>
      <c r="C225" s="4" t="s">
        <v>216</v>
      </c>
      <c r="D225" s="11">
        <v>42362</v>
      </c>
      <c r="E225" s="11">
        <v>42365</v>
      </c>
      <c r="F225" s="4" t="s">
        <v>1584</v>
      </c>
      <c r="G225" s="4" t="s">
        <v>1412</v>
      </c>
      <c r="H225" s="4">
        <v>19.776000000000003</v>
      </c>
      <c r="I225">
        <f t="shared" si="7"/>
        <v>12</v>
      </c>
      <c r="J225">
        <f t="shared" si="8"/>
        <v>3</v>
      </c>
    </row>
    <row r="226" spans="2:10" x14ac:dyDescent="0.3">
      <c r="B226" s="3">
        <v>223</v>
      </c>
      <c r="C226" s="4" t="s">
        <v>216</v>
      </c>
      <c r="D226" s="11">
        <v>42362</v>
      </c>
      <c r="E226" s="11">
        <v>42365</v>
      </c>
      <c r="F226" s="4" t="s">
        <v>1584</v>
      </c>
      <c r="G226" s="4" t="s">
        <v>1587</v>
      </c>
      <c r="H226" s="4">
        <v>72.703999999999994</v>
      </c>
      <c r="I226">
        <f t="shared" si="7"/>
        <v>12</v>
      </c>
      <c r="J226">
        <f t="shared" si="8"/>
        <v>3</v>
      </c>
    </row>
    <row r="227" spans="2:10" x14ac:dyDescent="0.3">
      <c r="B227" s="3">
        <v>224</v>
      </c>
      <c r="C227" s="4" t="s">
        <v>216</v>
      </c>
      <c r="D227" s="11">
        <v>42362</v>
      </c>
      <c r="E227" s="11">
        <v>42365</v>
      </c>
      <c r="F227" s="4" t="s">
        <v>1584</v>
      </c>
      <c r="G227" s="4" t="s">
        <v>1588</v>
      </c>
      <c r="H227" s="4">
        <v>479.98800000000006</v>
      </c>
      <c r="I227">
        <f t="shared" si="7"/>
        <v>12</v>
      </c>
      <c r="J227">
        <f t="shared" si="8"/>
        <v>3</v>
      </c>
    </row>
    <row r="228" spans="2:10" x14ac:dyDescent="0.3">
      <c r="B228" s="3">
        <v>225</v>
      </c>
      <c r="C228" s="4" t="s">
        <v>216</v>
      </c>
      <c r="D228" s="11">
        <v>42362</v>
      </c>
      <c r="E228" s="11">
        <v>42365</v>
      </c>
      <c r="F228" s="4" t="s">
        <v>1584</v>
      </c>
      <c r="G228" s="4" t="s">
        <v>1589</v>
      </c>
      <c r="H228" s="4">
        <v>27.168000000000003</v>
      </c>
      <c r="I228">
        <f t="shared" si="7"/>
        <v>12</v>
      </c>
      <c r="J228">
        <f t="shared" si="8"/>
        <v>3</v>
      </c>
    </row>
    <row r="229" spans="2:10" x14ac:dyDescent="0.3">
      <c r="B229" s="3">
        <v>226</v>
      </c>
      <c r="C229" s="4" t="s">
        <v>218</v>
      </c>
      <c r="D229" s="11">
        <v>42225</v>
      </c>
      <c r="E229" s="11">
        <v>42232</v>
      </c>
      <c r="F229" s="4" t="s">
        <v>1590</v>
      </c>
      <c r="G229" s="4" t="s">
        <v>1591</v>
      </c>
      <c r="H229" s="4">
        <v>2.2000000000000002</v>
      </c>
      <c r="I229">
        <f t="shared" si="7"/>
        <v>8</v>
      </c>
      <c r="J229">
        <f t="shared" si="8"/>
        <v>7</v>
      </c>
    </row>
    <row r="230" spans="2:10" x14ac:dyDescent="0.3">
      <c r="B230" s="3">
        <v>227</v>
      </c>
      <c r="C230" s="4" t="s">
        <v>218</v>
      </c>
      <c r="D230" s="11">
        <v>42225</v>
      </c>
      <c r="E230" s="11">
        <v>42232</v>
      </c>
      <c r="F230" s="4" t="s">
        <v>1590</v>
      </c>
      <c r="G230" s="4" t="s">
        <v>1592</v>
      </c>
      <c r="H230" s="4">
        <v>622.44999999999993</v>
      </c>
      <c r="I230">
        <f t="shared" si="7"/>
        <v>8</v>
      </c>
      <c r="J230">
        <f t="shared" si="8"/>
        <v>7</v>
      </c>
    </row>
    <row r="231" spans="2:10" x14ac:dyDescent="0.3">
      <c r="B231" s="3">
        <v>228</v>
      </c>
      <c r="C231" s="4" t="s">
        <v>218</v>
      </c>
      <c r="D231" s="11">
        <v>42225</v>
      </c>
      <c r="E231" s="11">
        <v>42232</v>
      </c>
      <c r="F231" s="4" t="s">
        <v>1590</v>
      </c>
      <c r="G231" s="4" t="s">
        <v>1593</v>
      </c>
      <c r="H231" s="4">
        <v>21.98</v>
      </c>
      <c r="I231">
        <f t="shared" si="7"/>
        <v>8</v>
      </c>
      <c r="J231">
        <f t="shared" si="8"/>
        <v>7</v>
      </c>
    </row>
    <row r="232" spans="2:10" x14ac:dyDescent="0.3">
      <c r="B232" s="3">
        <v>229</v>
      </c>
      <c r="C232" s="4" t="s">
        <v>219</v>
      </c>
      <c r="D232" s="11">
        <v>42063</v>
      </c>
      <c r="E232" s="11">
        <v>42067</v>
      </c>
      <c r="F232" s="4" t="s">
        <v>1594</v>
      </c>
      <c r="G232" s="4" t="s">
        <v>1595</v>
      </c>
      <c r="H232" s="4">
        <v>161.56800000000001</v>
      </c>
      <c r="I232">
        <f t="shared" si="7"/>
        <v>2</v>
      </c>
      <c r="J232">
        <f t="shared" si="8"/>
        <v>4</v>
      </c>
    </row>
    <row r="233" spans="2:10" x14ac:dyDescent="0.3">
      <c r="B233" s="3">
        <v>230</v>
      </c>
      <c r="C233" s="4" t="s">
        <v>219</v>
      </c>
      <c r="D233" s="11">
        <v>42063</v>
      </c>
      <c r="E233" s="11">
        <v>42067</v>
      </c>
      <c r="F233" s="4" t="s">
        <v>1594</v>
      </c>
      <c r="G233" s="4" t="s">
        <v>1596</v>
      </c>
      <c r="H233" s="4">
        <v>389.69600000000003</v>
      </c>
      <c r="I233">
        <f t="shared" si="7"/>
        <v>2</v>
      </c>
      <c r="J233">
        <f t="shared" si="8"/>
        <v>4</v>
      </c>
    </row>
    <row r="234" spans="2:10" x14ac:dyDescent="0.3">
      <c r="B234" s="3">
        <v>231</v>
      </c>
      <c r="C234" s="4" t="s">
        <v>220</v>
      </c>
      <c r="D234" s="11">
        <v>41895</v>
      </c>
      <c r="E234" s="11">
        <v>41899</v>
      </c>
      <c r="F234" s="4" t="s">
        <v>1597</v>
      </c>
      <c r="G234" s="4" t="s">
        <v>1598</v>
      </c>
      <c r="H234" s="4">
        <v>18.648000000000003</v>
      </c>
      <c r="I234">
        <f t="shared" si="7"/>
        <v>9</v>
      </c>
      <c r="J234">
        <f t="shared" si="8"/>
        <v>4</v>
      </c>
    </row>
    <row r="235" spans="2:10" x14ac:dyDescent="0.3">
      <c r="B235" s="3">
        <v>232</v>
      </c>
      <c r="C235" s="4" t="s">
        <v>222</v>
      </c>
      <c r="D235" s="11">
        <v>42832</v>
      </c>
      <c r="E235" s="11">
        <v>42837</v>
      </c>
      <c r="F235" s="4" t="s">
        <v>1398</v>
      </c>
      <c r="G235" s="4" t="s">
        <v>1599</v>
      </c>
      <c r="H235" s="4">
        <v>233.86</v>
      </c>
      <c r="I235">
        <f t="shared" si="7"/>
        <v>4</v>
      </c>
      <c r="J235">
        <f t="shared" si="8"/>
        <v>5</v>
      </c>
    </row>
    <row r="236" spans="2:10" x14ac:dyDescent="0.3">
      <c r="B236" s="3">
        <v>233</v>
      </c>
      <c r="C236" s="4" t="s">
        <v>222</v>
      </c>
      <c r="D236" s="11">
        <v>42832</v>
      </c>
      <c r="E236" s="11">
        <v>42837</v>
      </c>
      <c r="F236" s="4" t="s">
        <v>1398</v>
      </c>
      <c r="G236" s="4" t="s">
        <v>1600</v>
      </c>
      <c r="H236" s="4">
        <v>620.61450000000013</v>
      </c>
      <c r="I236">
        <f t="shared" si="7"/>
        <v>4</v>
      </c>
      <c r="J236">
        <f t="shared" si="8"/>
        <v>5</v>
      </c>
    </row>
    <row r="237" spans="2:10" x14ac:dyDescent="0.3">
      <c r="B237" s="3">
        <v>234</v>
      </c>
      <c r="C237" s="4" t="s">
        <v>222</v>
      </c>
      <c r="D237" s="11">
        <v>42832</v>
      </c>
      <c r="E237" s="11">
        <v>42837</v>
      </c>
      <c r="F237" s="4" t="s">
        <v>1398</v>
      </c>
      <c r="G237" s="4" t="s">
        <v>1598</v>
      </c>
      <c r="H237" s="4">
        <v>5.3280000000000012</v>
      </c>
      <c r="I237">
        <f t="shared" si="7"/>
        <v>4</v>
      </c>
      <c r="J237">
        <f t="shared" si="8"/>
        <v>5</v>
      </c>
    </row>
    <row r="238" spans="2:10" x14ac:dyDescent="0.3">
      <c r="B238" s="3">
        <v>235</v>
      </c>
      <c r="C238" s="4" t="s">
        <v>222</v>
      </c>
      <c r="D238" s="11">
        <v>42832</v>
      </c>
      <c r="E238" s="11">
        <v>42837</v>
      </c>
      <c r="F238" s="4" t="s">
        <v>1398</v>
      </c>
      <c r="G238" s="4" t="s">
        <v>1601</v>
      </c>
      <c r="H238" s="4">
        <v>258.072</v>
      </c>
      <c r="I238">
        <f t="shared" si="7"/>
        <v>4</v>
      </c>
      <c r="J238">
        <f t="shared" si="8"/>
        <v>5</v>
      </c>
    </row>
    <row r="239" spans="2:10" x14ac:dyDescent="0.3">
      <c r="B239" s="3">
        <v>236</v>
      </c>
      <c r="C239" s="4" t="s">
        <v>222</v>
      </c>
      <c r="D239" s="11">
        <v>42832</v>
      </c>
      <c r="E239" s="11">
        <v>42837</v>
      </c>
      <c r="F239" s="4" t="s">
        <v>1398</v>
      </c>
      <c r="G239" s="4" t="s">
        <v>1602</v>
      </c>
      <c r="H239" s="4">
        <v>617.97600000000011</v>
      </c>
      <c r="I239">
        <f t="shared" si="7"/>
        <v>4</v>
      </c>
      <c r="J239">
        <f t="shared" si="8"/>
        <v>5</v>
      </c>
    </row>
    <row r="240" spans="2:10" x14ac:dyDescent="0.3">
      <c r="B240" s="3">
        <v>237</v>
      </c>
      <c r="C240" s="4" t="s">
        <v>223</v>
      </c>
      <c r="D240" s="11">
        <v>43051</v>
      </c>
      <c r="E240" s="11">
        <v>43055</v>
      </c>
      <c r="F240" s="4" t="s">
        <v>1603</v>
      </c>
      <c r="G240" s="4" t="s">
        <v>1604</v>
      </c>
      <c r="H240" s="4">
        <v>10.56</v>
      </c>
      <c r="I240">
        <f t="shared" si="7"/>
        <v>11</v>
      </c>
      <c r="J240">
        <f t="shared" si="8"/>
        <v>4</v>
      </c>
    </row>
    <row r="241" spans="2:10" x14ac:dyDescent="0.3">
      <c r="B241" s="3">
        <v>238</v>
      </c>
      <c r="C241" s="4" t="s">
        <v>226</v>
      </c>
      <c r="D241" s="11">
        <v>42525</v>
      </c>
      <c r="E241" s="11">
        <v>42530</v>
      </c>
      <c r="F241" s="4" t="s">
        <v>1605</v>
      </c>
      <c r="G241" s="4" t="s">
        <v>1606</v>
      </c>
      <c r="H241" s="4">
        <v>25.920000000000005</v>
      </c>
      <c r="I241">
        <f t="shared" si="7"/>
        <v>6</v>
      </c>
      <c r="J241">
        <f t="shared" si="8"/>
        <v>5</v>
      </c>
    </row>
    <row r="242" spans="2:10" x14ac:dyDescent="0.3">
      <c r="B242" s="3">
        <v>239</v>
      </c>
      <c r="C242" s="4" t="s">
        <v>226</v>
      </c>
      <c r="D242" s="11">
        <v>42525</v>
      </c>
      <c r="E242" s="11">
        <v>42530</v>
      </c>
      <c r="F242" s="4" t="s">
        <v>1605</v>
      </c>
      <c r="G242" s="4" t="s">
        <v>1607</v>
      </c>
      <c r="H242" s="4">
        <v>419.68000000000006</v>
      </c>
      <c r="I242">
        <f t="shared" si="7"/>
        <v>6</v>
      </c>
      <c r="J242">
        <f t="shared" si="8"/>
        <v>5</v>
      </c>
    </row>
    <row r="243" spans="2:10" x14ac:dyDescent="0.3">
      <c r="B243" s="3">
        <v>240</v>
      </c>
      <c r="C243" s="4" t="s">
        <v>226</v>
      </c>
      <c r="D243" s="11">
        <v>42525</v>
      </c>
      <c r="E243" s="11">
        <v>42530</v>
      </c>
      <c r="F243" s="4" t="s">
        <v>1605</v>
      </c>
      <c r="G243" s="4" t="s">
        <v>1608</v>
      </c>
      <c r="H243" s="4">
        <v>11.688000000000001</v>
      </c>
      <c r="I243">
        <f t="shared" si="7"/>
        <v>6</v>
      </c>
      <c r="J243">
        <f t="shared" si="8"/>
        <v>5</v>
      </c>
    </row>
    <row r="244" spans="2:10" x14ac:dyDescent="0.3">
      <c r="B244" s="3">
        <v>241</v>
      </c>
      <c r="C244" s="4" t="s">
        <v>226</v>
      </c>
      <c r="D244" s="11">
        <v>42525</v>
      </c>
      <c r="E244" s="11">
        <v>42530</v>
      </c>
      <c r="F244" s="4" t="s">
        <v>1605</v>
      </c>
      <c r="G244" s="4" t="s">
        <v>1609</v>
      </c>
      <c r="H244" s="4">
        <v>31.983999999999998</v>
      </c>
      <c r="I244">
        <f t="shared" si="7"/>
        <v>6</v>
      </c>
      <c r="J244">
        <f t="shared" si="8"/>
        <v>5</v>
      </c>
    </row>
    <row r="245" spans="2:10" x14ac:dyDescent="0.3">
      <c r="B245" s="3">
        <v>242</v>
      </c>
      <c r="C245" s="4" t="s">
        <v>226</v>
      </c>
      <c r="D245" s="11">
        <v>42525</v>
      </c>
      <c r="E245" s="11">
        <v>42530</v>
      </c>
      <c r="F245" s="4" t="s">
        <v>1605</v>
      </c>
      <c r="G245" s="4" t="s">
        <v>1610</v>
      </c>
      <c r="H245" s="4">
        <v>177.22499999999999</v>
      </c>
      <c r="I245">
        <f t="shared" si="7"/>
        <v>6</v>
      </c>
      <c r="J245">
        <f t="shared" si="8"/>
        <v>5</v>
      </c>
    </row>
    <row r="246" spans="2:10" x14ac:dyDescent="0.3">
      <c r="B246" s="3">
        <v>243</v>
      </c>
      <c r="C246" s="4" t="s">
        <v>226</v>
      </c>
      <c r="D246" s="11">
        <v>42525</v>
      </c>
      <c r="E246" s="11">
        <v>42530</v>
      </c>
      <c r="F246" s="4" t="s">
        <v>1605</v>
      </c>
      <c r="G246" s="4" t="s">
        <v>1611</v>
      </c>
      <c r="H246" s="4">
        <v>4.0440000000000005</v>
      </c>
      <c r="I246">
        <f t="shared" si="7"/>
        <v>6</v>
      </c>
      <c r="J246">
        <f t="shared" si="8"/>
        <v>5</v>
      </c>
    </row>
    <row r="247" spans="2:10" x14ac:dyDescent="0.3">
      <c r="B247" s="3">
        <v>244</v>
      </c>
      <c r="C247" s="4" t="s">
        <v>226</v>
      </c>
      <c r="D247" s="11">
        <v>42525</v>
      </c>
      <c r="E247" s="11">
        <v>42530</v>
      </c>
      <c r="F247" s="4" t="s">
        <v>1605</v>
      </c>
      <c r="G247" s="4" t="s">
        <v>1552</v>
      </c>
      <c r="H247" s="4">
        <v>7.4080000000000004</v>
      </c>
      <c r="I247">
        <f t="shared" si="7"/>
        <v>6</v>
      </c>
      <c r="J247">
        <f t="shared" si="8"/>
        <v>5</v>
      </c>
    </row>
    <row r="248" spans="2:10" x14ac:dyDescent="0.3">
      <c r="B248" s="3">
        <v>245</v>
      </c>
      <c r="C248" s="4" t="s">
        <v>227</v>
      </c>
      <c r="D248" s="11">
        <v>41791</v>
      </c>
      <c r="E248" s="11">
        <v>41796</v>
      </c>
      <c r="F248" s="4" t="s">
        <v>1612</v>
      </c>
      <c r="G248" s="4" t="s">
        <v>1457</v>
      </c>
      <c r="H248" s="4">
        <v>2001.8600000000001</v>
      </c>
      <c r="I248">
        <f t="shared" si="7"/>
        <v>6</v>
      </c>
      <c r="J248">
        <f t="shared" si="8"/>
        <v>5</v>
      </c>
    </row>
    <row r="249" spans="2:10" x14ac:dyDescent="0.3">
      <c r="B249" s="3">
        <v>246</v>
      </c>
      <c r="C249" s="4" t="s">
        <v>227</v>
      </c>
      <c r="D249" s="11">
        <v>41791</v>
      </c>
      <c r="E249" s="11">
        <v>41796</v>
      </c>
      <c r="F249" s="4" t="s">
        <v>1612</v>
      </c>
      <c r="G249" s="4" t="s">
        <v>1613</v>
      </c>
      <c r="H249" s="4">
        <v>166.72</v>
      </c>
      <c r="I249">
        <f t="shared" si="7"/>
        <v>6</v>
      </c>
      <c r="J249">
        <f t="shared" si="8"/>
        <v>5</v>
      </c>
    </row>
    <row r="250" spans="2:10" x14ac:dyDescent="0.3">
      <c r="B250" s="3">
        <v>247</v>
      </c>
      <c r="C250" s="4" t="s">
        <v>227</v>
      </c>
      <c r="D250" s="11">
        <v>41791</v>
      </c>
      <c r="E250" s="11">
        <v>41796</v>
      </c>
      <c r="F250" s="4" t="s">
        <v>1612</v>
      </c>
      <c r="G250" s="4" t="s">
        <v>1614</v>
      </c>
      <c r="H250" s="4">
        <v>47.88</v>
      </c>
      <c r="I250">
        <f t="shared" si="7"/>
        <v>6</v>
      </c>
      <c r="J250">
        <f t="shared" si="8"/>
        <v>5</v>
      </c>
    </row>
    <row r="251" spans="2:10" x14ac:dyDescent="0.3">
      <c r="B251" s="3">
        <v>248</v>
      </c>
      <c r="C251" s="4" t="s">
        <v>227</v>
      </c>
      <c r="D251" s="11">
        <v>41791</v>
      </c>
      <c r="E251" s="11">
        <v>41796</v>
      </c>
      <c r="F251" s="4" t="s">
        <v>1612</v>
      </c>
      <c r="G251" s="4" t="s">
        <v>1615</v>
      </c>
      <c r="H251" s="4">
        <v>1503.25</v>
      </c>
      <c r="I251">
        <f t="shared" si="7"/>
        <v>6</v>
      </c>
      <c r="J251">
        <f t="shared" si="8"/>
        <v>5</v>
      </c>
    </row>
    <row r="252" spans="2:10" x14ac:dyDescent="0.3">
      <c r="B252" s="3">
        <v>249</v>
      </c>
      <c r="C252" s="4" t="s">
        <v>227</v>
      </c>
      <c r="D252" s="11">
        <v>41791</v>
      </c>
      <c r="E252" s="11">
        <v>41796</v>
      </c>
      <c r="F252" s="4" t="s">
        <v>1612</v>
      </c>
      <c r="G252" s="4" t="s">
        <v>1548</v>
      </c>
      <c r="H252" s="4">
        <v>25.92</v>
      </c>
      <c r="I252">
        <f t="shared" si="7"/>
        <v>6</v>
      </c>
      <c r="J252">
        <f t="shared" si="8"/>
        <v>5</v>
      </c>
    </row>
    <row r="253" spans="2:10" x14ac:dyDescent="0.3">
      <c r="B253" s="3">
        <v>250</v>
      </c>
      <c r="C253" s="4" t="s">
        <v>230</v>
      </c>
      <c r="D253" s="11">
        <v>42714</v>
      </c>
      <c r="E253" s="11">
        <v>42719</v>
      </c>
      <c r="F253" s="4" t="s">
        <v>1616</v>
      </c>
      <c r="G253" s="4" t="s">
        <v>1617</v>
      </c>
      <c r="H253" s="4">
        <v>321.56799999999998</v>
      </c>
      <c r="I253">
        <f t="shared" si="7"/>
        <v>12</v>
      </c>
      <c r="J253">
        <f t="shared" si="8"/>
        <v>5</v>
      </c>
    </row>
    <row r="254" spans="2:10" x14ac:dyDescent="0.3">
      <c r="B254" s="3">
        <v>251</v>
      </c>
      <c r="C254" s="4" t="s">
        <v>231</v>
      </c>
      <c r="D254" s="11">
        <v>42624</v>
      </c>
      <c r="E254" s="11">
        <v>42630</v>
      </c>
      <c r="F254" s="4" t="s">
        <v>1618</v>
      </c>
      <c r="G254" s="4" t="s">
        <v>1619</v>
      </c>
      <c r="H254" s="4">
        <v>7.61</v>
      </c>
      <c r="I254">
        <f t="shared" si="7"/>
        <v>9</v>
      </c>
      <c r="J254">
        <f t="shared" si="8"/>
        <v>6</v>
      </c>
    </row>
    <row r="255" spans="2:10" x14ac:dyDescent="0.3">
      <c r="B255" s="3">
        <v>252</v>
      </c>
      <c r="C255" s="4" t="s">
        <v>231</v>
      </c>
      <c r="D255" s="11">
        <v>42624</v>
      </c>
      <c r="E255" s="11">
        <v>42630</v>
      </c>
      <c r="F255" s="4" t="s">
        <v>1618</v>
      </c>
      <c r="G255" s="4" t="s">
        <v>1602</v>
      </c>
      <c r="H255" s="4">
        <v>3347.37</v>
      </c>
      <c r="I255">
        <f t="shared" si="7"/>
        <v>9</v>
      </c>
      <c r="J255">
        <f t="shared" si="8"/>
        <v>6</v>
      </c>
    </row>
    <row r="256" spans="2:10" x14ac:dyDescent="0.3">
      <c r="B256" s="3">
        <v>253</v>
      </c>
      <c r="C256" s="4" t="s">
        <v>232</v>
      </c>
      <c r="D256" s="11">
        <v>42714</v>
      </c>
      <c r="E256" s="11">
        <v>42717</v>
      </c>
      <c r="F256" s="4" t="s">
        <v>1620</v>
      </c>
      <c r="G256" s="4" t="s">
        <v>1621</v>
      </c>
      <c r="H256" s="4">
        <v>80.58</v>
      </c>
      <c r="I256">
        <f t="shared" si="7"/>
        <v>12</v>
      </c>
      <c r="J256">
        <f t="shared" si="8"/>
        <v>3</v>
      </c>
    </row>
    <row r="257" spans="2:10" x14ac:dyDescent="0.3">
      <c r="B257" s="3">
        <v>254</v>
      </c>
      <c r="C257" s="4" t="s">
        <v>232</v>
      </c>
      <c r="D257" s="11">
        <v>42714</v>
      </c>
      <c r="E257" s="11">
        <v>42717</v>
      </c>
      <c r="F257" s="4" t="s">
        <v>1620</v>
      </c>
      <c r="G257" s="4" t="s">
        <v>1622</v>
      </c>
      <c r="H257" s="4">
        <v>361.92</v>
      </c>
      <c r="I257">
        <f t="shared" si="7"/>
        <v>12</v>
      </c>
      <c r="J257">
        <f t="shared" si="8"/>
        <v>3</v>
      </c>
    </row>
    <row r="258" spans="2:10" x14ac:dyDescent="0.3">
      <c r="B258" s="3">
        <v>255</v>
      </c>
      <c r="C258" s="4" t="s">
        <v>233</v>
      </c>
      <c r="D258" s="11">
        <v>42336</v>
      </c>
      <c r="E258" s="11">
        <v>42342</v>
      </c>
      <c r="F258" s="4" t="s">
        <v>1623</v>
      </c>
      <c r="G258" s="4" t="s">
        <v>1611</v>
      </c>
      <c r="H258" s="4">
        <v>12.132000000000001</v>
      </c>
      <c r="I258">
        <f t="shared" si="7"/>
        <v>11</v>
      </c>
      <c r="J258">
        <f t="shared" si="8"/>
        <v>6</v>
      </c>
    </row>
    <row r="259" spans="2:10" x14ac:dyDescent="0.3">
      <c r="B259" s="3">
        <v>256</v>
      </c>
      <c r="C259" s="4" t="s">
        <v>233</v>
      </c>
      <c r="D259" s="11">
        <v>42336</v>
      </c>
      <c r="E259" s="11">
        <v>42342</v>
      </c>
      <c r="F259" s="4" t="s">
        <v>1623</v>
      </c>
      <c r="G259" s="4" t="s">
        <v>1624</v>
      </c>
      <c r="H259" s="4">
        <v>82.367999999999995</v>
      </c>
      <c r="I259">
        <f t="shared" si="7"/>
        <v>11</v>
      </c>
      <c r="J259">
        <f t="shared" si="8"/>
        <v>6</v>
      </c>
    </row>
    <row r="260" spans="2:10" x14ac:dyDescent="0.3">
      <c r="B260" s="3">
        <v>257</v>
      </c>
      <c r="C260" s="4" t="s">
        <v>233</v>
      </c>
      <c r="D260" s="11">
        <v>42336</v>
      </c>
      <c r="E260" s="11">
        <v>42342</v>
      </c>
      <c r="F260" s="4" t="s">
        <v>1623</v>
      </c>
      <c r="G260" s="4" t="s">
        <v>1496</v>
      </c>
      <c r="H260" s="4">
        <v>53.92</v>
      </c>
      <c r="I260">
        <f t="shared" si="7"/>
        <v>11</v>
      </c>
      <c r="J260">
        <f t="shared" si="8"/>
        <v>6</v>
      </c>
    </row>
    <row r="261" spans="2:10" x14ac:dyDescent="0.3">
      <c r="B261" s="3">
        <v>258</v>
      </c>
      <c r="C261" s="4" t="s">
        <v>233</v>
      </c>
      <c r="D261" s="11">
        <v>42336</v>
      </c>
      <c r="E261" s="11">
        <v>42342</v>
      </c>
      <c r="F261" s="4" t="s">
        <v>1623</v>
      </c>
      <c r="G261" s="4" t="s">
        <v>1625</v>
      </c>
      <c r="H261" s="4">
        <v>647.904</v>
      </c>
      <c r="I261">
        <f t="shared" ref="I261:I324" si="9">MONTH(D261)</f>
        <v>11</v>
      </c>
      <c r="J261">
        <f t="shared" ref="J261:J324" si="10">ABS(SUM(D261-E261))</f>
        <v>6</v>
      </c>
    </row>
    <row r="262" spans="2:10" x14ac:dyDescent="0.3">
      <c r="B262" s="3">
        <v>259</v>
      </c>
      <c r="C262" s="4" t="s">
        <v>234</v>
      </c>
      <c r="D262" s="11">
        <v>43070</v>
      </c>
      <c r="E262" s="11">
        <v>43072</v>
      </c>
      <c r="F262" s="4" t="s">
        <v>1626</v>
      </c>
      <c r="G262" s="4" t="s">
        <v>1627</v>
      </c>
      <c r="H262" s="4">
        <v>20.37</v>
      </c>
      <c r="I262">
        <f t="shared" si="9"/>
        <v>12</v>
      </c>
      <c r="J262">
        <f t="shared" si="10"/>
        <v>2</v>
      </c>
    </row>
    <row r="263" spans="2:10" x14ac:dyDescent="0.3">
      <c r="B263" s="3">
        <v>260</v>
      </c>
      <c r="C263" s="4" t="s">
        <v>234</v>
      </c>
      <c r="D263" s="11">
        <v>43070</v>
      </c>
      <c r="E263" s="11">
        <v>43072</v>
      </c>
      <c r="F263" s="4" t="s">
        <v>1626</v>
      </c>
      <c r="G263" s="4" t="s">
        <v>1628</v>
      </c>
      <c r="H263" s="4">
        <v>221.54999999999998</v>
      </c>
      <c r="I263">
        <f t="shared" si="9"/>
        <v>12</v>
      </c>
      <c r="J263">
        <f t="shared" si="10"/>
        <v>2</v>
      </c>
    </row>
    <row r="264" spans="2:10" x14ac:dyDescent="0.3">
      <c r="B264" s="3">
        <v>261</v>
      </c>
      <c r="C264" s="4" t="s">
        <v>234</v>
      </c>
      <c r="D264" s="11">
        <v>43070</v>
      </c>
      <c r="E264" s="11">
        <v>43072</v>
      </c>
      <c r="F264" s="4" t="s">
        <v>1626</v>
      </c>
      <c r="G264" s="4" t="s">
        <v>1629</v>
      </c>
      <c r="H264" s="4">
        <v>17.52</v>
      </c>
      <c r="I264">
        <f t="shared" si="9"/>
        <v>12</v>
      </c>
      <c r="J264">
        <f t="shared" si="10"/>
        <v>2</v>
      </c>
    </row>
    <row r="265" spans="2:10" x14ac:dyDescent="0.3">
      <c r="B265" s="3">
        <v>262</v>
      </c>
      <c r="C265" s="4" t="s">
        <v>236</v>
      </c>
      <c r="D265" s="11">
        <v>42894</v>
      </c>
      <c r="E265" s="11">
        <v>42898</v>
      </c>
      <c r="F265" s="4" t="s">
        <v>1630</v>
      </c>
      <c r="G265" s="4" t="s">
        <v>1631</v>
      </c>
      <c r="H265" s="4">
        <v>1.6239999999999994</v>
      </c>
      <c r="I265">
        <f t="shared" si="9"/>
        <v>6</v>
      </c>
      <c r="J265">
        <f t="shared" si="10"/>
        <v>4</v>
      </c>
    </row>
    <row r="266" spans="2:10" x14ac:dyDescent="0.3">
      <c r="B266" s="3">
        <v>263</v>
      </c>
      <c r="C266" s="4" t="s">
        <v>238</v>
      </c>
      <c r="D266" s="11">
        <v>41901</v>
      </c>
      <c r="E266" s="11">
        <v>41903</v>
      </c>
      <c r="F266" s="4" t="s">
        <v>1632</v>
      </c>
      <c r="G266" s="4" t="s">
        <v>1513</v>
      </c>
      <c r="H266" s="4">
        <v>3059.982</v>
      </c>
      <c r="I266">
        <f t="shared" si="9"/>
        <v>9</v>
      </c>
      <c r="J266">
        <f t="shared" si="10"/>
        <v>2</v>
      </c>
    </row>
    <row r="267" spans="2:10" x14ac:dyDescent="0.3">
      <c r="B267" s="3">
        <v>264</v>
      </c>
      <c r="C267" s="4" t="s">
        <v>238</v>
      </c>
      <c r="D267" s="11">
        <v>41901</v>
      </c>
      <c r="E267" s="11">
        <v>41903</v>
      </c>
      <c r="F267" s="4" t="s">
        <v>1632</v>
      </c>
      <c r="G267" s="4" t="s">
        <v>1633</v>
      </c>
      <c r="H267" s="4">
        <v>2519.9579999999996</v>
      </c>
      <c r="I267">
        <f t="shared" si="9"/>
        <v>9</v>
      </c>
      <c r="J267">
        <f t="shared" si="10"/>
        <v>2</v>
      </c>
    </row>
    <row r="268" spans="2:10" x14ac:dyDescent="0.3">
      <c r="B268" s="3">
        <v>265</v>
      </c>
      <c r="C268" s="4" t="s">
        <v>239</v>
      </c>
      <c r="D268" s="11">
        <v>42527</v>
      </c>
      <c r="E268" s="11">
        <v>42534</v>
      </c>
      <c r="F268" s="4" t="s">
        <v>1634</v>
      </c>
      <c r="G268" s="4" t="s">
        <v>1635</v>
      </c>
      <c r="H268" s="4">
        <v>328.22399999999999</v>
      </c>
      <c r="I268">
        <f t="shared" si="9"/>
        <v>6</v>
      </c>
      <c r="J268">
        <f t="shared" si="10"/>
        <v>7</v>
      </c>
    </row>
    <row r="269" spans="2:10" x14ac:dyDescent="0.3">
      <c r="B269" s="3">
        <v>266</v>
      </c>
      <c r="C269" s="4" t="s">
        <v>240</v>
      </c>
      <c r="D269" s="11">
        <v>42318</v>
      </c>
      <c r="E269" s="11">
        <v>42323</v>
      </c>
      <c r="F269" s="4" t="s">
        <v>1636</v>
      </c>
      <c r="G269" s="4" t="s">
        <v>1637</v>
      </c>
      <c r="H269" s="4">
        <v>79.900000000000006</v>
      </c>
      <c r="I269">
        <f t="shared" si="9"/>
        <v>11</v>
      </c>
      <c r="J269">
        <f t="shared" si="10"/>
        <v>5</v>
      </c>
    </row>
    <row r="270" spans="2:10" x14ac:dyDescent="0.3">
      <c r="B270" s="3">
        <v>267</v>
      </c>
      <c r="C270" s="4" t="s">
        <v>241</v>
      </c>
      <c r="D270" s="11">
        <v>42902</v>
      </c>
      <c r="E270" s="11">
        <v>42906</v>
      </c>
      <c r="F270" s="4" t="s">
        <v>1638</v>
      </c>
      <c r="G270" s="4" t="s">
        <v>1639</v>
      </c>
      <c r="H270" s="4">
        <v>14.015999999999998</v>
      </c>
      <c r="I270">
        <f t="shared" si="9"/>
        <v>6</v>
      </c>
      <c r="J270">
        <f t="shared" si="10"/>
        <v>4</v>
      </c>
    </row>
    <row r="271" spans="2:10" x14ac:dyDescent="0.3">
      <c r="B271" s="3">
        <v>268</v>
      </c>
      <c r="C271" s="4" t="s">
        <v>242</v>
      </c>
      <c r="D271" s="11">
        <v>42391</v>
      </c>
      <c r="E271" s="11">
        <v>42397</v>
      </c>
      <c r="F271" s="4" t="s">
        <v>1401</v>
      </c>
      <c r="G271" s="4" t="s">
        <v>1640</v>
      </c>
      <c r="H271" s="4">
        <v>7.5600000000000005</v>
      </c>
      <c r="I271">
        <f t="shared" si="9"/>
        <v>1</v>
      </c>
      <c r="J271">
        <f t="shared" si="10"/>
        <v>6</v>
      </c>
    </row>
    <row r="272" spans="2:10" x14ac:dyDescent="0.3">
      <c r="B272" s="3">
        <v>269</v>
      </c>
      <c r="C272" s="4" t="s">
        <v>243</v>
      </c>
      <c r="D272" s="11">
        <v>43078</v>
      </c>
      <c r="E272" s="11">
        <v>43082</v>
      </c>
      <c r="F272" s="4" t="s">
        <v>1641</v>
      </c>
      <c r="G272" s="4" t="s">
        <v>1642</v>
      </c>
      <c r="H272" s="4">
        <v>37.207999999999998</v>
      </c>
      <c r="I272">
        <f t="shared" si="9"/>
        <v>12</v>
      </c>
      <c r="J272">
        <f t="shared" si="10"/>
        <v>4</v>
      </c>
    </row>
    <row r="273" spans="2:10" x14ac:dyDescent="0.3">
      <c r="B273" s="3">
        <v>270</v>
      </c>
      <c r="C273" s="4" t="s">
        <v>243</v>
      </c>
      <c r="D273" s="11">
        <v>43078</v>
      </c>
      <c r="E273" s="11">
        <v>43082</v>
      </c>
      <c r="F273" s="4" t="s">
        <v>1641</v>
      </c>
      <c r="G273" s="4" t="s">
        <v>1643</v>
      </c>
      <c r="H273" s="4">
        <v>57.576000000000001</v>
      </c>
      <c r="I273">
        <f t="shared" si="9"/>
        <v>12</v>
      </c>
      <c r="J273">
        <f t="shared" si="10"/>
        <v>4</v>
      </c>
    </row>
    <row r="274" spans="2:10" x14ac:dyDescent="0.3">
      <c r="B274" s="3">
        <v>271</v>
      </c>
      <c r="C274" s="4" t="s">
        <v>245</v>
      </c>
      <c r="D274" s="11">
        <v>43097</v>
      </c>
      <c r="E274" s="11">
        <v>43102</v>
      </c>
      <c r="F274" s="4" t="s">
        <v>1644</v>
      </c>
      <c r="G274" s="4" t="s">
        <v>1645</v>
      </c>
      <c r="H274" s="4">
        <v>725.84</v>
      </c>
      <c r="I274">
        <f t="shared" si="9"/>
        <v>12</v>
      </c>
      <c r="J274">
        <f t="shared" si="10"/>
        <v>5</v>
      </c>
    </row>
    <row r="275" spans="2:10" x14ac:dyDescent="0.3">
      <c r="B275" s="3">
        <v>272</v>
      </c>
      <c r="C275" s="4" t="s">
        <v>247</v>
      </c>
      <c r="D275" s="11">
        <v>42215</v>
      </c>
      <c r="E275" s="11">
        <v>42216</v>
      </c>
      <c r="F275" s="4" t="s">
        <v>1483</v>
      </c>
      <c r="G275" s="4" t="s">
        <v>1646</v>
      </c>
      <c r="H275" s="4">
        <v>209.92999999999998</v>
      </c>
      <c r="I275">
        <f t="shared" si="9"/>
        <v>7</v>
      </c>
      <c r="J275">
        <f t="shared" si="10"/>
        <v>1</v>
      </c>
    </row>
    <row r="276" spans="2:10" x14ac:dyDescent="0.3">
      <c r="B276" s="3">
        <v>273</v>
      </c>
      <c r="C276" s="4" t="s">
        <v>247</v>
      </c>
      <c r="D276" s="11">
        <v>42215</v>
      </c>
      <c r="E276" s="11">
        <v>42216</v>
      </c>
      <c r="F276" s="4" t="s">
        <v>1483</v>
      </c>
      <c r="G276" s="4" t="s">
        <v>1647</v>
      </c>
      <c r="H276" s="4">
        <v>5.28</v>
      </c>
      <c r="I276">
        <f t="shared" si="9"/>
        <v>7</v>
      </c>
      <c r="J276">
        <f t="shared" si="10"/>
        <v>1</v>
      </c>
    </row>
    <row r="277" spans="2:10" x14ac:dyDescent="0.3">
      <c r="B277" s="3">
        <v>274</v>
      </c>
      <c r="C277" s="4" t="s">
        <v>247</v>
      </c>
      <c r="D277" s="11">
        <v>42215</v>
      </c>
      <c r="E277" s="11">
        <v>42216</v>
      </c>
      <c r="F277" s="4" t="s">
        <v>1483</v>
      </c>
      <c r="G277" s="4" t="s">
        <v>1648</v>
      </c>
      <c r="H277" s="4">
        <v>10.92</v>
      </c>
      <c r="I277">
        <f t="shared" si="9"/>
        <v>7</v>
      </c>
      <c r="J277">
        <f t="shared" si="10"/>
        <v>1</v>
      </c>
    </row>
    <row r="278" spans="2:10" x14ac:dyDescent="0.3">
      <c r="B278" s="3">
        <v>275</v>
      </c>
      <c r="C278" s="4" t="s">
        <v>248</v>
      </c>
      <c r="D278" s="11">
        <v>42994</v>
      </c>
      <c r="E278" s="11">
        <v>42995</v>
      </c>
      <c r="F278" s="4" t="s">
        <v>1649</v>
      </c>
      <c r="G278" s="4" t="s">
        <v>1650</v>
      </c>
      <c r="H278" s="4">
        <v>8.82</v>
      </c>
      <c r="I278">
        <f t="shared" si="9"/>
        <v>9</v>
      </c>
      <c r="J278">
        <f t="shared" si="10"/>
        <v>1</v>
      </c>
    </row>
    <row r="279" spans="2:10" x14ac:dyDescent="0.3">
      <c r="B279" s="3">
        <v>276</v>
      </c>
      <c r="C279" s="4" t="s">
        <v>248</v>
      </c>
      <c r="D279" s="11">
        <v>42994</v>
      </c>
      <c r="E279" s="11">
        <v>42995</v>
      </c>
      <c r="F279" s="4" t="s">
        <v>1649</v>
      </c>
      <c r="G279" s="4" t="s">
        <v>1651</v>
      </c>
      <c r="H279" s="4">
        <v>5.98</v>
      </c>
      <c r="I279">
        <f t="shared" si="9"/>
        <v>9</v>
      </c>
      <c r="J279">
        <f t="shared" si="10"/>
        <v>1</v>
      </c>
    </row>
    <row r="280" spans="2:10" x14ac:dyDescent="0.3">
      <c r="B280" s="3">
        <v>277</v>
      </c>
      <c r="C280" s="4" t="s">
        <v>249</v>
      </c>
      <c r="D280" s="11">
        <v>43021</v>
      </c>
      <c r="E280" s="11">
        <v>43025</v>
      </c>
      <c r="F280" s="4" t="s">
        <v>1652</v>
      </c>
      <c r="G280" s="4" t="s">
        <v>1653</v>
      </c>
      <c r="H280" s="4">
        <v>11.648000000000001</v>
      </c>
      <c r="I280">
        <f t="shared" si="9"/>
        <v>10</v>
      </c>
      <c r="J280">
        <f t="shared" si="10"/>
        <v>4</v>
      </c>
    </row>
    <row r="281" spans="2:10" x14ac:dyDescent="0.3">
      <c r="B281" s="3">
        <v>278</v>
      </c>
      <c r="C281" s="4" t="s">
        <v>249</v>
      </c>
      <c r="D281" s="11">
        <v>43021</v>
      </c>
      <c r="E281" s="11">
        <v>43025</v>
      </c>
      <c r="F281" s="4" t="s">
        <v>1652</v>
      </c>
      <c r="G281" s="4" t="s">
        <v>1654</v>
      </c>
      <c r="H281" s="4">
        <v>18.175999999999998</v>
      </c>
      <c r="I281">
        <f t="shared" si="9"/>
        <v>10</v>
      </c>
      <c r="J281">
        <f t="shared" si="10"/>
        <v>4</v>
      </c>
    </row>
    <row r="282" spans="2:10" x14ac:dyDescent="0.3">
      <c r="B282" s="3">
        <v>279</v>
      </c>
      <c r="C282" s="4" t="s">
        <v>249</v>
      </c>
      <c r="D282" s="11">
        <v>43021</v>
      </c>
      <c r="E282" s="11">
        <v>43025</v>
      </c>
      <c r="F282" s="4" t="s">
        <v>1652</v>
      </c>
      <c r="G282" s="4" t="s">
        <v>1655</v>
      </c>
      <c r="H282" s="4">
        <v>59.712000000000003</v>
      </c>
      <c r="I282">
        <f t="shared" si="9"/>
        <v>10</v>
      </c>
      <c r="J282">
        <f t="shared" si="10"/>
        <v>4</v>
      </c>
    </row>
    <row r="283" spans="2:10" x14ac:dyDescent="0.3">
      <c r="B283" s="3">
        <v>280</v>
      </c>
      <c r="C283" s="4" t="s">
        <v>249</v>
      </c>
      <c r="D283" s="11">
        <v>43021</v>
      </c>
      <c r="E283" s="11">
        <v>43025</v>
      </c>
      <c r="F283" s="4" t="s">
        <v>1652</v>
      </c>
      <c r="G283" s="4" t="s">
        <v>1656</v>
      </c>
      <c r="H283" s="4">
        <v>24.839999999999996</v>
      </c>
      <c r="I283">
        <f t="shared" si="9"/>
        <v>10</v>
      </c>
      <c r="J283">
        <f t="shared" si="10"/>
        <v>4</v>
      </c>
    </row>
    <row r="284" spans="2:10" x14ac:dyDescent="0.3">
      <c r="B284" s="3">
        <v>281</v>
      </c>
      <c r="C284" s="4" t="s">
        <v>250</v>
      </c>
      <c r="D284" s="11">
        <v>42273</v>
      </c>
      <c r="E284" s="11">
        <v>42275</v>
      </c>
      <c r="F284" s="4" t="s">
        <v>1451</v>
      </c>
      <c r="G284" s="4" t="s">
        <v>1657</v>
      </c>
      <c r="H284" s="4">
        <v>2.0799999999999996</v>
      </c>
      <c r="I284">
        <f t="shared" si="9"/>
        <v>9</v>
      </c>
      <c r="J284">
        <f t="shared" si="10"/>
        <v>2</v>
      </c>
    </row>
    <row r="285" spans="2:10" x14ac:dyDescent="0.3">
      <c r="B285" s="3">
        <v>282</v>
      </c>
      <c r="C285" s="4" t="s">
        <v>250</v>
      </c>
      <c r="D285" s="11">
        <v>42273</v>
      </c>
      <c r="E285" s="11">
        <v>42275</v>
      </c>
      <c r="F285" s="4" t="s">
        <v>1451</v>
      </c>
      <c r="G285" s="4" t="s">
        <v>1658</v>
      </c>
      <c r="H285" s="4">
        <v>1114.4000000000001</v>
      </c>
      <c r="I285">
        <f t="shared" si="9"/>
        <v>9</v>
      </c>
      <c r="J285">
        <f t="shared" si="10"/>
        <v>2</v>
      </c>
    </row>
    <row r="286" spans="2:10" x14ac:dyDescent="0.3">
      <c r="B286" s="3">
        <v>283</v>
      </c>
      <c r="C286" s="4" t="s">
        <v>251</v>
      </c>
      <c r="D286" s="11">
        <v>42310</v>
      </c>
      <c r="E286" s="11">
        <v>42314</v>
      </c>
      <c r="F286" s="4" t="s">
        <v>1659</v>
      </c>
      <c r="G286" s="4" t="s">
        <v>1660</v>
      </c>
      <c r="H286" s="4">
        <v>1038.8399999999999</v>
      </c>
      <c r="I286">
        <f t="shared" si="9"/>
        <v>11</v>
      </c>
      <c r="J286">
        <f t="shared" si="10"/>
        <v>4</v>
      </c>
    </row>
    <row r="287" spans="2:10" x14ac:dyDescent="0.3">
      <c r="B287" s="3">
        <v>284</v>
      </c>
      <c r="C287" s="4" t="s">
        <v>252</v>
      </c>
      <c r="D287" s="11">
        <v>42273</v>
      </c>
      <c r="E287" s="11">
        <v>42279</v>
      </c>
      <c r="F287" s="4" t="s">
        <v>1319</v>
      </c>
      <c r="G287" s="4" t="s">
        <v>1661</v>
      </c>
      <c r="H287" s="4">
        <v>141.76</v>
      </c>
      <c r="I287">
        <f t="shared" si="9"/>
        <v>9</v>
      </c>
      <c r="J287">
        <f t="shared" si="10"/>
        <v>6</v>
      </c>
    </row>
    <row r="288" spans="2:10" x14ac:dyDescent="0.3">
      <c r="B288" s="3">
        <v>285</v>
      </c>
      <c r="C288" s="4" t="s">
        <v>252</v>
      </c>
      <c r="D288" s="11">
        <v>42273</v>
      </c>
      <c r="E288" s="11">
        <v>42279</v>
      </c>
      <c r="F288" s="4" t="s">
        <v>1319</v>
      </c>
      <c r="G288" s="4" t="s">
        <v>1662</v>
      </c>
      <c r="H288" s="4">
        <v>239.80000000000004</v>
      </c>
      <c r="I288">
        <f t="shared" si="9"/>
        <v>9</v>
      </c>
      <c r="J288">
        <f t="shared" si="10"/>
        <v>6</v>
      </c>
    </row>
    <row r="289" spans="2:10" x14ac:dyDescent="0.3">
      <c r="B289" s="3">
        <v>286</v>
      </c>
      <c r="C289" s="4" t="s">
        <v>252</v>
      </c>
      <c r="D289" s="11">
        <v>42273</v>
      </c>
      <c r="E289" s="11">
        <v>42279</v>
      </c>
      <c r="F289" s="4" t="s">
        <v>1319</v>
      </c>
      <c r="G289" s="4" t="s">
        <v>1663</v>
      </c>
      <c r="H289" s="4">
        <v>31.104000000000006</v>
      </c>
      <c r="I289">
        <f t="shared" si="9"/>
        <v>9</v>
      </c>
      <c r="J289">
        <f t="shared" si="10"/>
        <v>6</v>
      </c>
    </row>
    <row r="290" spans="2:10" x14ac:dyDescent="0.3">
      <c r="B290" s="3">
        <v>287</v>
      </c>
      <c r="C290" s="4" t="s">
        <v>253</v>
      </c>
      <c r="D290" s="11">
        <v>42722</v>
      </c>
      <c r="E290" s="11">
        <v>42724</v>
      </c>
      <c r="F290" s="4" t="s">
        <v>1664</v>
      </c>
      <c r="G290" s="4" t="s">
        <v>1665</v>
      </c>
      <c r="H290" s="4">
        <v>254.05800000000002</v>
      </c>
      <c r="I290">
        <f t="shared" si="9"/>
        <v>12</v>
      </c>
      <c r="J290">
        <f t="shared" si="10"/>
        <v>2</v>
      </c>
    </row>
    <row r="291" spans="2:10" x14ac:dyDescent="0.3">
      <c r="B291" s="3">
        <v>288</v>
      </c>
      <c r="C291" s="4" t="s">
        <v>253</v>
      </c>
      <c r="D291" s="11">
        <v>42722</v>
      </c>
      <c r="E291" s="11">
        <v>42724</v>
      </c>
      <c r="F291" s="4" t="s">
        <v>1664</v>
      </c>
      <c r="G291" s="4" t="s">
        <v>1527</v>
      </c>
      <c r="H291" s="4">
        <v>194.52800000000002</v>
      </c>
      <c r="I291">
        <f t="shared" si="9"/>
        <v>12</v>
      </c>
      <c r="J291">
        <f t="shared" si="10"/>
        <v>2</v>
      </c>
    </row>
    <row r="292" spans="2:10" x14ac:dyDescent="0.3">
      <c r="B292" s="3">
        <v>289</v>
      </c>
      <c r="C292" s="4" t="s">
        <v>253</v>
      </c>
      <c r="D292" s="11">
        <v>42722</v>
      </c>
      <c r="E292" s="11">
        <v>42724</v>
      </c>
      <c r="F292" s="4" t="s">
        <v>1664</v>
      </c>
      <c r="G292" s="4" t="s">
        <v>1666</v>
      </c>
      <c r="H292" s="4">
        <v>961.48000000000013</v>
      </c>
      <c r="I292">
        <f t="shared" si="9"/>
        <v>12</v>
      </c>
      <c r="J292">
        <f t="shared" si="10"/>
        <v>2</v>
      </c>
    </row>
    <row r="293" spans="2:10" x14ac:dyDescent="0.3">
      <c r="B293" s="3">
        <v>290</v>
      </c>
      <c r="C293" s="4" t="s">
        <v>255</v>
      </c>
      <c r="D293" s="11">
        <v>42694</v>
      </c>
      <c r="E293" s="11">
        <v>42698</v>
      </c>
      <c r="F293" s="4" t="s">
        <v>1667</v>
      </c>
      <c r="G293" s="4" t="s">
        <v>1668</v>
      </c>
      <c r="H293" s="4">
        <v>19.096</v>
      </c>
      <c r="I293">
        <f t="shared" si="9"/>
        <v>11</v>
      </c>
      <c r="J293">
        <f t="shared" si="10"/>
        <v>4</v>
      </c>
    </row>
    <row r="294" spans="2:10" x14ac:dyDescent="0.3">
      <c r="B294" s="3">
        <v>291</v>
      </c>
      <c r="C294" s="4" t="s">
        <v>255</v>
      </c>
      <c r="D294" s="11">
        <v>42694</v>
      </c>
      <c r="E294" s="11">
        <v>42698</v>
      </c>
      <c r="F294" s="4" t="s">
        <v>1667</v>
      </c>
      <c r="G294" s="4" t="s">
        <v>1669</v>
      </c>
      <c r="H294" s="4">
        <v>18.496000000000002</v>
      </c>
      <c r="I294">
        <f t="shared" si="9"/>
        <v>11</v>
      </c>
      <c r="J294">
        <f t="shared" si="10"/>
        <v>4</v>
      </c>
    </row>
    <row r="295" spans="2:10" x14ac:dyDescent="0.3">
      <c r="B295" s="3">
        <v>292</v>
      </c>
      <c r="C295" s="4" t="s">
        <v>255</v>
      </c>
      <c r="D295" s="11">
        <v>42694</v>
      </c>
      <c r="E295" s="11">
        <v>42698</v>
      </c>
      <c r="F295" s="4" t="s">
        <v>1667</v>
      </c>
      <c r="G295" s="4" t="s">
        <v>1670</v>
      </c>
      <c r="H295" s="4">
        <v>255.98400000000004</v>
      </c>
      <c r="I295">
        <f t="shared" si="9"/>
        <v>11</v>
      </c>
      <c r="J295">
        <f t="shared" si="10"/>
        <v>4</v>
      </c>
    </row>
    <row r="296" spans="2:10" x14ac:dyDescent="0.3">
      <c r="B296" s="3">
        <v>293</v>
      </c>
      <c r="C296" s="4" t="s">
        <v>255</v>
      </c>
      <c r="D296" s="11">
        <v>42694</v>
      </c>
      <c r="E296" s="11">
        <v>42698</v>
      </c>
      <c r="F296" s="4" t="s">
        <v>1667</v>
      </c>
      <c r="G296" s="4" t="s">
        <v>1671</v>
      </c>
      <c r="H296" s="4">
        <v>86.97</v>
      </c>
      <c r="I296">
        <f t="shared" si="9"/>
        <v>11</v>
      </c>
      <c r="J296">
        <f t="shared" si="10"/>
        <v>4</v>
      </c>
    </row>
    <row r="297" spans="2:10" x14ac:dyDescent="0.3">
      <c r="B297" s="3">
        <v>294</v>
      </c>
      <c r="C297" s="4" t="s">
        <v>256</v>
      </c>
      <c r="D297" s="11">
        <v>41999</v>
      </c>
      <c r="E297" s="11">
        <v>42001</v>
      </c>
      <c r="F297" s="4" t="s">
        <v>1672</v>
      </c>
      <c r="G297" s="4" t="s">
        <v>1673</v>
      </c>
      <c r="H297" s="4">
        <v>300.416</v>
      </c>
      <c r="I297">
        <f t="shared" si="9"/>
        <v>12</v>
      </c>
      <c r="J297">
        <f t="shared" si="10"/>
        <v>2</v>
      </c>
    </row>
    <row r="298" spans="2:10" x14ac:dyDescent="0.3">
      <c r="B298" s="3">
        <v>295</v>
      </c>
      <c r="C298" s="4" t="s">
        <v>256</v>
      </c>
      <c r="D298" s="11">
        <v>41999</v>
      </c>
      <c r="E298" s="11">
        <v>42001</v>
      </c>
      <c r="F298" s="4" t="s">
        <v>1672</v>
      </c>
      <c r="G298" s="4" t="s">
        <v>1674</v>
      </c>
      <c r="H298" s="4">
        <v>230.35200000000003</v>
      </c>
      <c r="I298">
        <f t="shared" si="9"/>
        <v>12</v>
      </c>
      <c r="J298">
        <f t="shared" si="10"/>
        <v>2</v>
      </c>
    </row>
    <row r="299" spans="2:10" x14ac:dyDescent="0.3">
      <c r="B299" s="3">
        <v>296</v>
      </c>
      <c r="C299" s="4" t="s">
        <v>256</v>
      </c>
      <c r="D299" s="11">
        <v>41999</v>
      </c>
      <c r="E299" s="11">
        <v>42001</v>
      </c>
      <c r="F299" s="4" t="s">
        <v>1672</v>
      </c>
      <c r="G299" s="4" t="s">
        <v>1675</v>
      </c>
      <c r="H299" s="4">
        <v>218.35200000000003</v>
      </c>
      <c r="I299">
        <f t="shared" si="9"/>
        <v>12</v>
      </c>
      <c r="J299">
        <f t="shared" si="10"/>
        <v>2</v>
      </c>
    </row>
    <row r="300" spans="2:10" x14ac:dyDescent="0.3">
      <c r="B300" s="3">
        <v>297</v>
      </c>
      <c r="C300" s="4" t="s">
        <v>256</v>
      </c>
      <c r="D300" s="11">
        <v>41999</v>
      </c>
      <c r="E300" s="11">
        <v>42001</v>
      </c>
      <c r="F300" s="4" t="s">
        <v>1672</v>
      </c>
      <c r="G300" s="4" t="s">
        <v>1676</v>
      </c>
      <c r="H300" s="4">
        <v>78.600000000000009</v>
      </c>
      <c r="I300">
        <f t="shared" si="9"/>
        <v>12</v>
      </c>
      <c r="J300">
        <f t="shared" si="10"/>
        <v>2</v>
      </c>
    </row>
    <row r="301" spans="2:10" x14ac:dyDescent="0.3">
      <c r="B301" s="3">
        <v>298</v>
      </c>
      <c r="C301" s="4" t="s">
        <v>256</v>
      </c>
      <c r="D301" s="11">
        <v>41999</v>
      </c>
      <c r="E301" s="11">
        <v>42001</v>
      </c>
      <c r="F301" s="4" t="s">
        <v>1672</v>
      </c>
      <c r="G301" s="4" t="s">
        <v>1677</v>
      </c>
      <c r="H301" s="4">
        <v>27.552000000000003</v>
      </c>
      <c r="I301">
        <f t="shared" si="9"/>
        <v>12</v>
      </c>
      <c r="J301">
        <f t="shared" si="10"/>
        <v>2</v>
      </c>
    </row>
    <row r="302" spans="2:10" x14ac:dyDescent="0.3">
      <c r="B302" s="3">
        <v>299</v>
      </c>
      <c r="C302" s="4" t="s">
        <v>257</v>
      </c>
      <c r="D302" s="11">
        <v>42671</v>
      </c>
      <c r="E302" s="11">
        <v>42677</v>
      </c>
      <c r="F302" s="4" t="s">
        <v>1476</v>
      </c>
      <c r="G302" s="4" t="s">
        <v>1678</v>
      </c>
      <c r="H302" s="4">
        <v>32.400000000000006</v>
      </c>
      <c r="I302">
        <f t="shared" si="9"/>
        <v>10</v>
      </c>
      <c r="J302">
        <f t="shared" si="10"/>
        <v>6</v>
      </c>
    </row>
    <row r="303" spans="2:10" x14ac:dyDescent="0.3">
      <c r="B303" s="3">
        <v>300</v>
      </c>
      <c r="C303" s="4" t="s">
        <v>257</v>
      </c>
      <c r="D303" s="11">
        <v>42671</v>
      </c>
      <c r="E303" s="11">
        <v>42677</v>
      </c>
      <c r="F303" s="4" t="s">
        <v>1476</v>
      </c>
      <c r="G303" s="4" t="s">
        <v>1679</v>
      </c>
      <c r="H303" s="4">
        <v>1082.48</v>
      </c>
      <c r="I303">
        <f t="shared" si="9"/>
        <v>10</v>
      </c>
      <c r="J303">
        <f t="shared" si="10"/>
        <v>6</v>
      </c>
    </row>
    <row r="304" spans="2:10" x14ac:dyDescent="0.3">
      <c r="B304" s="3">
        <v>301</v>
      </c>
      <c r="C304" s="4" t="s">
        <v>257</v>
      </c>
      <c r="D304" s="11">
        <v>42671</v>
      </c>
      <c r="E304" s="11">
        <v>42677</v>
      </c>
      <c r="F304" s="4" t="s">
        <v>1476</v>
      </c>
      <c r="G304" s="4" t="s">
        <v>1680</v>
      </c>
      <c r="H304" s="4">
        <v>56.91</v>
      </c>
      <c r="I304">
        <f t="shared" si="9"/>
        <v>10</v>
      </c>
      <c r="J304">
        <f t="shared" si="10"/>
        <v>6</v>
      </c>
    </row>
    <row r="305" spans="2:10" x14ac:dyDescent="0.3">
      <c r="B305" s="3">
        <v>302</v>
      </c>
      <c r="C305" s="4" t="s">
        <v>257</v>
      </c>
      <c r="D305" s="11">
        <v>42671</v>
      </c>
      <c r="E305" s="11">
        <v>42677</v>
      </c>
      <c r="F305" s="4" t="s">
        <v>1476</v>
      </c>
      <c r="G305" s="4" t="s">
        <v>1681</v>
      </c>
      <c r="H305" s="4">
        <v>77.599999999999994</v>
      </c>
      <c r="I305">
        <f t="shared" si="9"/>
        <v>10</v>
      </c>
      <c r="J305">
        <f t="shared" si="10"/>
        <v>6</v>
      </c>
    </row>
    <row r="306" spans="2:10" x14ac:dyDescent="0.3">
      <c r="B306" s="3">
        <v>303</v>
      </c>
      <c r="C306" s="4" t="s">
        <v>257</v>
      </c>
      <c r="D306" s="11">
        <v>42671</v>
      </c>
      <c r="E306" s="11">
        <v>42677</v>
      </c>
      <c r="F306" s="4" t="s">
        <v>1476</v>
      </c>
      <c r="G306" s="4" t="s">
        <v>1682</v>
      </c>
      <c r="H306" s="4">
        <v>14.28</v>
      </c>
      <c r="I306">
        <f t="shared" si="9"/>
        <v>10</v>
      </c>
      <c r="J306">
        <f t="shared" si="10"/>
        <v>6</v>
      </c>
    </row>
    <row r="307" spans="2:10" x14ac:dyDescent="0.3">
      <c r="B307" s="3">
        <v>304</v>
      </c>
      <c r="C307" s="4" t="s">
        <v>258</v>
      </c>
      <c r="D307" s="11">
        <v>43058</v>
      </c>
      <c r="E307" s="11">
        <v>43062</v>
      </c>
      <c r="F307" s="4" t="s">
        <v>1582</v>
      </c>
      <c r="G307" s="4" t="s">
        <v>1683</v>
      </c>
      <c r="H307" s="4">
        <v>219.07500000000002</v>
      </c>
      <c r="I307">
        <f t="shared" si="9"/>
        <v>11</v>
      </c>
      <c r="J307">
        <f t="shared" si="10"/>
        <v>4</v>
      </c>
    </row>
    <row r="308" spans="2:10" x14ac:dyDescent="0.3">
      <c r="B308" s="3">
        <v>305</v>
      </c>
      <c r="C308" s="4" t="s">
        <v>259</v>
      </c>
      <c r="D308" s="11">
        <v>42128</v>
      </c>
      <c r="E308" s="11">
        <v>42133</v>
      </c>
      <c r="F308" s="4" t="s">
        <v>1684</v>
      </c>
      <c r="G308" s="4" t="s">
        <v>1685</v>
      </c>
      <c r="H308" s="4">
        <v>26.8</v>
      </c>
      <c r="I308">
        <f t="shared" si="9"/>
        <v>5</v>
      </c>
      <c r="J308">
        <f t="shared" si="10"/>
        <v>5</v>
      </c>
    </row>
    <row r="309" spans="2:10" x14ac:dyDescent="0.3">
      <c r="B309" s="3">
        <v>306</v>
      </c>
      <c r="C309" s="4" t="s">
        <v>260</v>
      </c>
      <c r="D309" s="11">
        <v>42003</v>
      </c>
      <c r="E309" s="11">
        <v>42008</v>
      </c>
      <c r="F309" s="4" t="s">
        <v>1385</v>
      </c>
      <c r="G309" s="4" t="s">
        <v>1686</v>
      </c>
      <c r="H309" s="4">
        <v>9.84</v>
      </c>
      <c r="I309">
        <f t="shared" si="9"/>
        <v>12</v>
      </c>
      <c r="J309">
        <f t="shared" si="10"/>
        <v>5</v>
      </c>
    </row>
    <row r="310" spans="2:10" x14ac:dyDescent="0.3">
      <c r="B310" s="3">
        <v>307</v>
      </c>
      <c r="C310" s="4" t="s">
        <v>261</v>
      </c>
      <c r="D310" s="11">
        <v>41791</v>
      </c>
      <c r="E310" s="11">
        <v>41796</v>
      </c>
      <c r="F310" s="4" t="s">
        <v>1687</v>
      </c>
      <c r="G310" s="4" t="s">
        <v>1688</v>
      </c>
      <c r="H310" s="4">
        <v>45.480000000000004</v>
      </c>
      <c r="I310">
        <f t="shared" si="9"/>
        <v>6</v>
      </c>
      <c r="J310">
        <f t="shared" si="10"/>
        <v>5</v>
      </c>
    </row>
    <row r="311" spans="2:10" x14ac:dyDescent="0.3">
      <c r="B311" s="3">
        <v>308</v>
      </c>
      <c r="C311" s="4" t="s">
        <v>261</v>
      </c>
      <c r="D311" s="11">
        <v>41791</v>
      </c>
      <c r="E311" s="11">
        <v>41796</v>
      </c>
      <c r="F311" s="4" t="s">
        <v>1687</v>
      </c>
      <c r="G311" s="4" t="s">
        <v>1689</v>
      </c>
      <c r="H311" s="4">
        <v>289.20000000000005</v>
      </c>
      <c r="I311">
        <f t="shared" si="9"/>
        <v>6</v>
      </c>
      <c r="J311">
        <f t="shared" si="10"/>
        <v>5</v>
      </c>
    </row>
    <row r="312" spans="2:10" x14ac:dyDescent="0.3">
      <c r="B312" s="3">
        <v>309</v>
      </c>
      <c r="C312" s="4" t="s">
        <v>262</v>
      </c>
      <c r="D312" s="11">
        <v>42840</v>
      </c>
      <c r="E312" s="11">
        <v>42842</v>
      </c>
      <c r="F312" s="4" t="s">
        <v>1690</v>
      </c>
      <c r="G312" s="4" t="s">
        <v>1691</v>
      </c>
      <c r="H312" s="4">
        <v>4.8899999999999997</v>
      </c>
      <c r="I312">
        <f t="shared" si="9"/>
        <v>4</v>
      </c>
      <c r="J312">
        <f t="shared" si="10"/>
        <v>2</v>
      </c>
    </row>
    <row r="313" spans="2:10" x14ac:dyDescent="0.3">
      <c r="B313" s="3">
        <v>310</v>
      </c>
      <c r="C313" s="4" t="s">
        <v>263</v>
      </c>
      <c r="D313" s="11">
        <v>42625</v>
      </c>
      <c r="E313" s="11">
        <v>42627</v>
      </c>
      <c r="F313" s="4" t="s">
        <v>1692</v>
      </c>
      <c r="G313" s="4" t="s">
        <v>1693</v>
      </c>
      <c r="H313" s="4">
        <v>15.136000000000003</v>
      </c>
      <c r="I313">
        <f t="shared" si="9"/>
        <v>9</v>
      </c>
      <c r="J313">
        <f t="shared" si="10"/>
        <v>2</v>
      </c>
    </row>
    <row r="314" spans="2:10" x14ac:dyDescent="0.3">
      <c r="B314" s="3">
        <v>311</v>
      </c>
      <c r="C314" s="4" t="s">
        <v>263</v>
      </c>
      <c r="D314" s="11">
        <v>42625</v>
      </c>
      <c r="E314" s="11">
        <v>42627</v>
      </c>
      <c r="F314" s="4" t="s">
        <v>1692</v>
      </c>
      <c r="G314" s="4" t="s">
        <v>1694</v>
      </c>
      <c r="H314" s="4">
        <v>466.76800000000003</v>
      </c>
      <c r="I314">
        <f t="shared" si="9"/>
        <v>9</v>
      </c>
      <c r="J314">
        <f t="shared" si="10"/>
        <v>2</v>
      </c>
    </row>
    <row r="315" spans="2:10" x14ac:dyDescent="0.3">
      <c r="B315" s="3">
        <v>312</v>
      </c>
      <c r="C315" s="4" t="s">
        <v>263</v>
      </c>
      <c r="D315" s="11">
        <v>42625</v>
      </c>
      <c r="E315" s="11">
        <v>42627</v>
      </c>
      <c r="F315" s="4" t="s">
        <v>1692</v>
      </c>
      <c r="G315" s="4" t="s">
        <v>1695</v>
      </c>
      <c r="H315" s="4">
        <v>15.231999999999999</v>
      </c>
      <c r="I315">
        <f t="shared" si="9"/>
        <v>9</v>
      </c>
      <c r="J315">
        <f t="shared" si="10"/>
        <v>2</v>
      </c>
    </row>
    <row r="316" spans="2:10" x14ac:dyDescent="0.3">
      <c r="B316" s="3">
        <v>313</v>
      </c>
      <c r="C316" s="4" t="s">
        <v>263</v>
      </c>
      <c r="D316" s="11">
        <v>42625</v>
      </c>
      <c r="E316" s="11">
        <v>42627</v>
      </c>
      <c r="F316" s="4" t="s">
        <v>1692</v>
      </c>
      <c r="G316" s="4" t="s">
        <v>1696</v>
      </c>
      <c r="H316" s="4">
        <v>6.2640000000000002</v>
      </c>
      <c r="I316">
        <f t="shared" si="9"/>
        <v>9</v>
      </c>
      <c r="J316">
        <f t="shared" si="10"/>
        <v>2</v>
      </c>
    </row>
    <row r="317" spans="2:10" x14ac:dyDescent="0.3">
      <c r="B317" s="3">
        <v>314</v>
      </c>
      <c r="C317" s="4" t="s">
        <v>264</v>
      </c>
      <c r="D317" s="11">
        <v>41909</v>
      </c>
      <c r="E317" s="11">
        <v>41915</v>
      </c>
      <c r="F317" s="4" t="s">
        <v>1697</v>
      </c>
      <c r="G317" s="4" t="s">
        <v>1698</v>
      </c>
      <c r="H317" s="4">
        <v>87.539999999999992</v>
      </c>
      <c r="I317">
        <f t="shared" si="9"/>
        <v>9</v>
      </c>
      <c r="J317">
        <f t="shared" si="10"/>
        <v>6</v>
      </c>
    </row>
    <row r="318" spans="2:10" x14ac:dyDescent="0.3">
      <c r="B318" s="3">
        <v>315</v>
      </c>
      <c r="C318" s="4" t="s">
        <v>265</v>
      </c>
      <c r="D318" s="11">
        <v>41860</v>
      </c>
      <c r="E318" s="11">
        <v>41867</v>
      </c>
      <c r="F318" s="4" t="s">
        <v>1699</v>
      </c>
      <c r="G318" s="4" t="s">
        <v>1700</v>
      </c>
      <c r="H318" s="4">
        <v>178.38400000000001</v>
      </c>
      <c r="I318">
        <f t="shared" si="9"/>
        <v>8</v>
      </c>
      <c r="J318">
        <f t="shared" si="10"/>
        <v>7</v>
      </c>
    </row>
    <row r="319" spans="2:10" x14ac:dyDescent="0.3">
      <c r="B319" s="3">
        <v>316</v>
      </c>
      <c r="C319" s="4" t="s">
        <v>265</v>
      </c>
      <c r="D319" s="11">
        <v>41860</v>
      </c>
      <c r="E319" s="11">
        <v>41867</v>
      </c>
      <c r="F319" s="4" t="s">
        <v>1699</v>
      </c>
      <c r="G319" s="4" t="s">
        <v>1701</v>
      </c>
      <c r="H319" s="4">
        <v>15.552000000000003</v>
      </c>
      <c r="I319">
        <f t="shared" si="9"/>
        <v>8</v>
      </c>
      <c r="J319">
        <f t="shared" si="10"/>
        <v>7</v>
      </c>
    </row>
    <row r="320" spans="2:10" x14ac:dyDescent="0.3">
      <c r="B320" s="3">
        <v>317</v>
      </c>
      <c r="C320" s="4" t="s">
        <v>268</v>
      </c>
      <c r="D320" s="11">
        <v>42001</v>
      </c>
      <c r="E320" s="11">
        <v>42003</v>
      </c>
      <c r="F320" s="4" t="s">
        <v>1702</v>
      </c>
      <c r="G320" s="4" t="s">
        <v>1703</v>
      </c>
      <c r="H320" s="4">
        <v>99.13600000000001</v>
      </c>
      <c r="I320">
        <f t="shared" si="9"/>
        <v>12</v>
      </c>
      <c r="J320">
        <f t="shared" si="10"/>
        <v>2</v>
      </c>
    </row>
    <row r="321" spans="2:10" x14ac:dyDescent="0.3">
      <c r="B321" s="3">
        <v>318</v>
      </c>
      <c r="C321" s="4" t="s">
        <v>270</v>
      </c>
      <c r="D321" s="11">
        <v>41947</v>
      </c>
      <c r="E321" s="11">
        <v>41952</v>
      </c>
      <c r="F321" s="4" t="s">
        <v>1704</v>
      </c>
      <c r="G321" s="4" t="s">
        <v>1705</v>
      </c>
      <c r="H321" s="4">
        <v>135.88200000000001</v>
      </c>
      <c r="I321">
        <f t="shared" si="9"/>
        <v>11</v>
      </c>
      <c r="J321">
        <f t="shared" si="10"/>
        <v>5</v>
      </c>
    </row>
    <row r="322" spans="2:10" x14ac:dyDescent="0.3">
      <c r="B322" s="3">
        <v>319</v>
      </c>
      <c r="C322" s="4" t="s">
        <v>270</v>
      </c>
      <c r="D322" s="11">
        <v>41947</v>
      </c>
      <c r="E322" s="11">
        <v>41952</v>
      </c>
      <c r="F322" s="4" t="s">
        <v>1704</v>
      </c>
      <c r="G322" s="4" t="s">
        <v>1706</v>
      </c>
      <c r="H322" s="4">
        <v>3991.98</v>
      </c>
      <c r="I322">
        <f t="shared" si="9"/>
        <v>11</v>
      </c>
      <c r="J322">
        <f t="shared" si="10"/>
        <v>5</v>
      </c>
    </row>
    <row r="323" spans="2:10" x14ac:dyDescent="0.3">
      <c r="B323" s="3">
        <v>320</v>
      </c>
      <c r="C323" s="4" t="s">
        <v>270</v>
      </c>
      <c r="D323" s="11">
        <v>41947</v>
      </c>
      <c r="E323" s="11">
        <v>41952</v>
      </c>
      <c r="F323" s="4" t="s">
        <v>1704</v>
      </c>
      <c r="G323" s="4" t="s">
        <v>1338</v>
      </c>
      <c r="H323" s="4">
        <v>275.94</v>
      </c>
      <c r="I323">
        <f t="shared" si="9"/>
        <v>11</v>
      </c>
      <c r="J323">
        <f t="shared" si="10"/>
        <v>5</v>
      </c>
    </row>
    <row r="324" spans="2:10" x14ac:dyDescent="0.3">
      <c r="B324" s="3">
        <v>321</v>
      </c>
      <c r="C324" s="4" t="s">
        <v>270</v>
      </c>
      <c r="D324" s="11">
        <v>41947</v>
      </c>
      <c r="E324" s="11">
        <v>41952</v>
      </c>
      <c r="F324" s="4" t="s">
        <v>1704</v>
      </c>
      <c r="G324" s="4" t="s">
        <v>1707</v>
      </c>
      <c r="H324" s="4">
        <v>360</v>
      </c>
      <c r="I324">
        <f t="shared" si="9"/>
        <v>11</v>
      </c>
      <c r="J324">
        <f t="shared" si="10"/>
        <v>5</v>
      </c>
    </row>
    <row r="325" spans="2:10" x14ac:dyDescent="0.3">
      <c r="B325" s="3">
        <v>322</v>
      </c>
      <c r="C325" s="4" t="s">
        <v>270</v>
      </c>
      <c r="D325" s="11">
        <v>41947</v>
      </c>
      <c r="E325" s="11">
        <v>41952</v>
      </c>
      <c r="F325" s="4" t="s">
        <v>1704</v>
      </c>
      <c r="G325" s="4" t="s">
        <v>1462</v>
      </c>
      <c r="H325" s="4">
        <v>43.57</v>
      </c>
      <c r="I325">
        <f t="shared" ref="I325:I388" si="11">MONTH(D325)</f>
        <v>11</v>
      </c>
      <c r="J325">
        <f t="shared" ref="J325:J388" si="12">ABS(SUM(D325-E325))</f>
        <v>5</v>
      </c>
    </row>
    <row r="326" spans="2:10" x14ac:dyDescent="0.3">
      <c r="B326" s="3">
        <v>323</v>
      </c>
      <c r="C326" s="4" t="s">
        <v>272</v>
      </c>
      <c r="D326" s="11">
        <v>41901</v>
      </c>
      <c r="E326" s="11">
        <v>41906</v>
      </c>
      <c r="F326" s="4" t="s">
        <v>1708</v>
      </c>
      <c r="G326" s="4" t="s">
        <v>1709</v>
      </c>
      <c r="H326" s="4">
        <v>7.16</v>
      </c>
      <c r="I326">
        <f t="shared" si="11"/>
        <v>9</v>
      </c>
      <c r="J326">
        <f t="shared" si="12"/>
        <v>5</v>
      </c>
    </row>
    <row r="327" spans="2:10" x14ac:dyDescent="0.3">
      <c r="B327" s="3">
        <v>324</v>
      </c>
      <c r="C327" s="4" t="s">
        <v>274</v>
      </c>
      <c r="D327" s="11">
        <v>42483</v>
      </c>
      <c r="E327" s="11">
        <v>42487</v>
      </c>
      <c r="F327" s="4" t="s">
        <v>1710</v>
      </c>
      <c r="G327" s="4" t="s">
        <v>1676</v>
      </c>
      <c r="H327" s="4">
        <v>251.52</v>
      </c>
      <c r="I327">
        <f t="shared" si="11"/>
        <v>4</v>
      </c>
      <c r="J327">
        <f t="shared" si="12"/>
        <v>4</v>
      </c>
    </row>
    <row r="328" spans="2:10" x14ac:dyDescent="0.3">
      <c r="B328" s="3">
        <v>325</v>
      </c>
      <c r="C328" s="4" t="s">
        <v>274</v>
      </c>
      <c r="D328" s="11">
        <v>42483</v>
      </c>
      <c r="E328" s="11">
        <v>42487</v>
      </c>
      <c r="F328" s="4" t="s">
        <v>1710</v>
      </c>
      <c r="G328" s="4" t="s">
        <v>1711</v>
      </c>
      <c r="H328" s="4">
        <v>99.99</v>
      </c>
      <c r="I328">
        <f t="shared" si="11"/>
        <v>4</v>
      </c>
      <c r="J328">
        <f t="shared" si="12"/>
        <v>4</v>
      </c>
    </row>
    <row r="329" spans="2:10" x14ac:dyDescent="0.3">
      <c r="B329" s="3">
        <v>326</v>
      </c>
      <c r="C329" s="4" t="s">
        <v>275</v>
      </c>
      <c r="D329" s="11">
        <v>43042</v>
      </c>
      <c r="E329" s="11">
        <v>43044</v>
      </c>
      <c r="F329" s="4" t="s">
        <v>1712</v>
      </c>
      <c r="G329" s="4" t="s">
        <v>1713</v>
      </c>
      <c r="H329" s="4">
        <v>15.991999999999999</v>
      </c>
      <c r="I329">
        <f t="shared" si="11"/>
        <v>11</v>
      </c>
      <c r="J329">
        <f t="shared" si="12"/>
        <v>2</v>
      </c>
    </row>
    <row r="330" spans="2:10" x14ac:dyDescent="0.3">
      <c r="B330" s="3">
        <v>327</v>
      </c>
      <c r="C330" s="4" t="s">
        <v>276</v>
      </c>
      <c r="D330" s="11">
        <v>42612</v>
      </c>
      <c r="E330" s="11">
        <v>42614</v>
      </c>
      <c r="F330" s="4" t="s">
        <v>1714</v>
      </c>
      <c r="G330" s="4" t="s">
        <v>1715</v>
      </c>
      <c r="H330" s="4">
        <v>290.89800000000002</v>
      </c>
      <c r="I330">
        <f t="shared" si="11"/>
        <v>8</v>
      </c>
      <c r="J330">
        <f t="shared" si="12"/>
        <v>2</v>
      </c>
    </row>
    <row r="331" spans="2:10" x14ac:dyDescent="0.3">
      <c r="B331" s="3">
        <v>328</v>
      </c>
      <c r="C331" s="4" t="s">
        <v>276</v>
      </c>
      <c r="D331" s="11">
        <v>42612</v>
      </c>
      <c r="E331" s="11">
        <v>42614</v>
      </c>
      <c r="F331" s="4" t="s">
        <v>1714</v>
      </c>
      <c r="G331" s="4" t="s">
        <v>1716</v>
      </c>
      <c r="H331" s="4">
        <v>54.224000000000004</v>
      </c>
      <c r="I331">
        <f t="shared" si="11"/>
        <v>8</v>
      </c>
      <c r="J331">
        <f t="shared" si="12"/>
        <v>2</v>
      </c>
    </row>
    <row r="332" spans="2:10" x14ac:dyDescent="0.3">
      <c r="B332" s="3">
        <v>329</v>
      </c>
      <c r="C332" s="4" t="s">
        <v>276</v>
      </c>
      <c r="D332" s="11">
        <v>42612</v>
      </c>
      <c r="E332" s="11">
        <v>42614</v>
      </c>
      <c r="F332" s="4" t="s">
        <v>1714</v>
      </c>
      <c r="G332" s="4" t="s">
        <v>1717</v>
      </c>
      <c r="H332" s="4">
        <v>786.74400000000003</v>
      </c>
      <c r="I332">
        <f t="shared" si="11"/>
        <v>8</v>
      </c>
      <c r="J332">
        <f t="shared" si="12"/>
        <v>2</v>
      </c>
    </row>
    <row r="333" spans="2:10" x14ac:dyDescent="0.3">
      <c r="B333" s="3">
        <v>330</v>
      </c>
      <c r="C333" s="4" t="s">
        <v>276</v>
      </c>
      <c r="D333" s="11">
        <v>42612</v>
      </c>
      <c r="E333" s="11">
        <v>42614</v>
      </c>
      <c r="F333" s="4" t="s">
        <v>1714</v>
      </c>
      <c r="G333" s="4" t="s">
        <v>1718</v>
      </c>
      <c r="H333" s="4">
        <v>100.24000000000001</v>
      </c>
      <c r="I333">
        <f t="shared" si="11"/>
        <v>8</v>
      </c>
      <c r="J333">
        <f t="shared" si="12"/>
        <v>2</v>
      </c>
    </row>
    <row r="334" spans="2:10" x14ac:dyDescent="0.3">
      <c r="B334" s="3">
        <v>331</v>
      </c>
      <c r="C334" s="4" t="s">
        <v>276</v>
      </c>
      <c r="D334" s="11">
        <v>42612</v>
      </c>
      <c r="E334" s="11">
        <v>42614</v>
      </c>
      <c r="F334" s="4" t="s">
        <v>1714</v>
      </c>
      <c r="G334" s="4" t="s">
        <v>1719</v>
      </c>
      <c r="H334" s="4">
        <v>37.76400000000001</v>
      </c>
      <c r="I334">
        <f t="shared" si="11"/>
        <v>8</v>
      </c>
      <c r="J334">
        <f t="shared" si="12"/>
        <v>2</v>
      </c>
    </row>
    <row r="335" spans="2:10" x14ac:dyDescent="0.3">
      <c r="B335" s="3">
        <v>332</v>
      </c>
      <c r="C335" s="4" t="s">
        <v>277</v>
      </c>
      <c r="D335" s="11">
        <v>42485</v>
      </c>
      <c r="E335" s="11">
        <v>42489</v>
      </c>
      <c r="F335" s="4" t="s">
        <v>1720</v>
      </c>
      <c r="G335" s="4" t="s">
        <v>1721</v>
      </c>
      <c r="H335" s="4">
        <v>82.8</v>
      </c>
      <c r="I335">
        <f t="shared" si="11"/>
        <v>4</v>
      </c>
      <c r="J335">
        <f t="shared" si="12"/>
        <v>4</v>
      </c>
    </row>
    <row r="336" spans="2:10" x14ac:dyDescent="0.3">
      <c r="B336" s="3">
        <v>333</v>
      </c>
      <c r="C336" s="4" t="s">
        <v>277</v>
      </c>
      <c r="D336" s="11">
        <v>42485</v>
      </c>
      <c r="E336" s="11">
        <v>42489</v>
      </c>
      <c r="F336" s="4" t="s">
        <v>1720</v>
      </c>
      <c r="G336" s="4" t="s">
        <v>1722</v>
      </c>
      <c r="H336" s="4">
        <v>20.724000000000004</v>
      </c>
      <c r="I336">
        <f t="shared" si="11"/>
        <v>4</v>
      </c>
      <c r="J336">
        <f t="shared" si="12"/>
        <v>4</v>
      </c>
    </row>
    <row r="337" spans="2:10" x14ac:dyDescent="0.3">
      <c r="B337" s="3">
        <v>334</v>
      </c>
      <c r="C337" s="4" t="s">
        <v>277</v>
      </c>
      <c r="D337" s="11">
        <v>42485</v>
      </c>
      <c r="E337" s="11">
        <v>42489</v>
      </c>
      <c r="F337" s="4" t="s">
        <v>1720</v>
      </c>
      <c r="G337" s="4" t="s">
        <v>1723</v>
      </c>
      <c r="H337" s="4">
        <v>4.8960000000000008</v>
      </c>
      <c r="I337">
        <f t="shared" si="11"/>
        <v>4</v>
      </c>
      <c r="J337">
        <f t="shared" si="12"/>
        <v>4</v>
      </c>
    </row>
    <row r="338" spans="2:10" x14ac:dyDescent="0.3">
      <c r="B338" s="3">
        <v>335</v>
      </c>
      <c r="C338" s="4" t="s">
        <v>279</v>
      </c>
      <c r="D338" s="11">
        <v>42248</v>
      </c>
      <c r="E338" s="11">
        <v>42251</v>
      </c>
      <c r="F338" s="4" t="s">
        <v>1724</v>
      </c>
      <c r="G338" s="4" t="s">
        <v>1725</v>
      </c>
      <c r="H338" s="4">
        <v>4.7520000000000007</v>
      </c>
      <c r="I338">
        <f t="shared" si="11"/>
        <v>9</v>
      </c>
      <c r="J338">
        <f t="shared" si="12"/>
        <v>3</v>
      </c>
    </row>
    <row r="339" spans="2:10" x14ac:dyDescent="0.3">
      <c r="B339" s="3">
        <v>336</v>
      </c>
      <c r="C339" s="4" t="s">
        <v>279</v>
      </c>
      <c r="D339" s="11">
        <v>42248</v>
      </c>
      <c r="E339" s="11">
        <v>42251</v>
      </c>
      <c r="F339" s="4" t="s">
        <v>1724</v>
      </c>
      <c r="G339" s="4" t="s">
        <v>1726</v>
      </c>
      <c r="H339" s="4">
        <v>959.98400000000004</v>
      </c>
      <c r="I339">
        <f t="shared" si="11"/>
        <v>9</v>
      </c>
      <c r="J339">
        <f t="shared" si="12"/>
        <v>3</v>
      </c>
    </row>
    <row r="340" spans="2:10" x14ac:dyDescent="0.3">
      <c r="B340" s="3">
        <v>337</v>
      </c>
      <c r="C340" s="4" t="s">
        <v>279</v>
      </c>
      <c r="D340" s="11">
        <v>42248</v>
      </c>
      <c r="E340" s="11">
        <v>42251</v>
      </c>
      <c r="F340" s="4" t="s">
        <v>1724</v>
      </c>
      <c r="G340" s="4" t="s">
        <v>1727</v>
      </c>
      <c r="H340" s="4">
        <v>14.368000000000002</v>
      </c>
      <c r="I340">
        <f t="shared" si="11"/>
        <v>9</v>
      </c>
      <c r="J340">
        <f t="shared" si="12"/>
        <v>3</v>
      </c>
    </row>
    <row r="341" spans="2:10" x14ac:dyDescent="0.3">
      <c r="B341" s="3">
        <v>338</v>
      </c>
      <c r="C341" s="4" t="s">
        <v>280</v>
      </c>
      <c r="D341" s="11">
        <v>41832</v>
      </c>
      <c r="E341" s="11">
        <v>41837</v>
      </c>
      <c r="F341" s="4" t="s">
        <v>1728</v>
      </c>
      <c r="G341" s="4" t="s">
        <v>1729</v>
      </c>
      <c r="H341" s="4">
        <v>7.7120000000000006</v>
      </c>
      <c r="I341">
        <f t="shared" si="11"/>
        <v>7</v>
      </c>
      <c r="J341">
        <f t="shared" si="12"/>
        <v>5</v>
      </c>
    </row>
    <row r="342" spans="2:10" x14ac:dyDescent="0.3">
      <c r="B342" s="3">
        <v>339</v>
      </c>
      <c r="C342" s="4" t="s">
        <v>280</v>
      </c>
      <c r="D342" s="11">
        <v>41832</v>
      </c>
      <c r="E342" s="11">
        <v>41837</v>
      </c>
      <c r="F342" s="4" t="s">
        <v>1728</v>
      </c>
      <c r="G342" s="4" t="s">
        <v>1730</v>
      </c>
      <c r="H342" s="4">
        <v>698.35200000000009</v>
      </c>
      <c r="I342">
        <f t="shared" si="11"/>
        <v>7</v>
      </c>
      <c r="J342">
        <f t="shared" si="12"/>
        <v>5</v>
      </c>
    </row>
    <row r="343" spans="2:10" x14ac:dyDescent="0.3">
      <c r="B343" s="3">
        <v>340</v>
      </c>
      <c r="C343" s="4" t="s">
        <v>282</v>
      </c>
      <c r="D343" s="11">
        <v>42177</v>
      </c>
      <c r="E343" s="11">
        <v>42181</v>
      </c>
      <c r="F343" s="4" t="s">
        <v>1605</v>
      </c>
      <c r="G343" s="4" t="s">
        <v>1731</v>
      </c>
      <c r="H343" s="4">
        <v>4.96</v>
      </c>
      <c r="I343">
        <f t="shared" si="11"/>
        <v>6</v>
      </c>
      <c r="J343">
        <f t="shared" si="12"/>
        <v>4</v>
      </c>
    </row>
    <row r="344" spans="2:10" x14ac:dyDescent="0.3">
      <c r="B344" s="3">
        <v>341</v>
      </c>
      <c r="C344" s="4" t="s">
        <v>283</v>
      </c>
      <c r="D344" s="11">
        <v>41742</v>
      </c>
      <c r="E344" s="11">
        <v>41746</v>
      </c>
      <c r="F344" s="4" t="s">
        <v>1476</v>
      </c>
      <c r="G344" s="4" t="s">
        <v>1732</v>
      </c>
      <c r="H344" s="4">
        <v>17.856000000000002</v>
      </c>
      <c r="I344">
        <f t="shared" si="11"/>
        <v>4</v>
      </c>
      <c r="J344">
        <f t="shared" si="12"/>
        <v>4</v>
      </c>
    </row>
    <row r="345" spans="2:10" x14ac:dyDescent="0.3">
      <c r="B345" s="3">
        <v>342</v>
      </c>
      <c r="C345" s="4" t="s">
        <v>283</v>
      </c>
      <c r="D345" s="11">
        <v>41742</v>
      </c>
      <c r="E345" s="11">
        <v>41746</v>
      </c>
      <c r="F345" s="4" t="s">
        <v>1476</v>
      </c>
      <c r="G345" s="4" t="s">
        <v>1298</v>
      </c>
      <c r="H345" s="4">
        <v>509.97000000000008</v>
      </c>
      <c r="I345">
        <f t="shared" si="11"/>
        <v>4</v>
      </c>
      <c r="J345">
        <f t="shared" si="12"/>
        <v>4</v>
      </c>
    </row>
    <row r="346" spans="2:10" x14ac:dyDescent="0.3">
      <c r="B346" s="3">
        <v>343</v>
      </c>
      <c r="C346" s="4" t="s">
        <v>283</v>
      </c>
      <c r="D346" s="11">
        <v>41742</v>
      </c>
      <c r="E346" s="11">
        <v>41746</v>
      </c>
      <c r="F346" s="4" t="s">
        <v>1476</v>
      </c>
      <c r="G346" s="4" t="s">
        <v>1468</v>
      </c>
      <c r="H346" s="4">
        <v>30.991999999999997</v>
      </c>
      <c r="I346">
        <f t="shared" si="11"/>
        <v>4</v>
      </c>
      <c r="J346">
        <f t="shared" si="12"/>
        <v>4</v>
      </c>
    </row>
    <row r="347" spans="2:10" x14ac:dyDescent="0.3">
      <c r="B347" s="3">
        <v>344</v>
      </c>
      <c r="C347" s="4" t="s">
        <v>283</v>
      </c>
      <c r="D347" s="11">
        <v>41742</v>
      </c>
      <c r="E347" s="11">
        <v>41746</v>
      </c>
      <c r="F347" s="4" t="s">
        <v>1476</v>
      </c>
      <c r="G347" s="4" t="s">
        <v>1733</v>
      </c>
      <c r="H347" s="4">
        <v>71.927999999999997</v>
      </c>
      <c r="I347">
        <f t="shared" si="11"/>
        <v>4</v>
      </c>
      <c r="J347">
        <f t="shared" si="12"/>
        <v>4</v>
      </c>
    </row>
    <row r="348" spans="2:10" x14ac:dyDescent="0.3">
      <c r="B348" s="3">
        <v>345</v>
      </c>
      <c r="C348" s="4" t="s">
        <v>284</v>
      </c>
      <c r="D348" s="11">
        <v>42358</v>
      </c>
      <c r="E348" s="11">
        <v>42362</v>
      </c>
      <c r="F348" s="4" t="s">
        <v>1519</v>
      </c>
      <c r="G348" s="4" t="s">
        <v>1305</v>
      </c>
      <c r="H348" s="4">
        <v>88.800000000000011</v>
      </c>
      <c r="I348">
        <f t="shared" si="11"/>
        <v>12</v>
      </c>
      <c r="J348">
        <f t="shared" si="12"/>
        <v>4</v>
      </c>
    </row>
    <row r="349" spans="2:10" x14ac:dyDescent="0.3">
      <c r="B349" s="3">
        <v>346</v>
      </c>
      <c r="C349" s="4" t="s">
        <v>285</v>
      </c>
      <c r="D349" s="11">
        <v>42901</v>
      </c>
      <c r="E349" s="11">
        <v>42905</v>
      </c>
      <c r="F349" s="4" t="s">
        <v>1734</v>
      </c>
      <c r="G349" s="4" t="s">
        <v>1466</v>
      </c>
      <c r="H349" s="4">
        <v>47.975999999999999</v>
      </c>
      <c r="I349">
        <f t="shared" si="11"/>
        <v>6</v>
      </c>
      <c r="J349">
        <f t="shared" si="12"/>
        <v>4</v>
      </c>
    </row>
    <row r="350" spans="2:10" x14ac:dyDescent="0.3">
      <c r="B350" s="3">
        <v>347</v>
      </c>
      <c r="C350" s="4" t="s">
        <v>286</v>
      </c>
      <c r="D350" s="11">
        <v>42924</v>
      </c>
      <c r="E350" s="11">
        <v>42928</v>
      </c>
      <c r="F350" s="4" t="s">
        <v>1735</v>
      </c>
      <c r="G350" s="4" t="s">
        <v>1553</v>
      </c>
      <c r="H350" s="4">
        <v>7.5600000000000005</v>
      </c>
      <c r="I350">
        <f t="shared" si="11"/>
        <v>7</v>
      </c>
      <c r="J350">
        <f t="shared" si="12"/>
        <v>4</v>
      </c>
    </row>
    <row r="351" spans="2:10" x14ac:dyDescent="0.3">
      <c r="B351" s="3">
        <v>348</v>
      </c>
      <c r="C351" s="4" t="s">
        <v>286</v>
      </c>
      <c r="D351" s="11">
        <v>42924</v>
      </c>
      <c r="E351" s="11">
        <v>42928</v>
      </c>
      <c r="F351" s="4" t="s">
        <v>1735</v>
      </c>
      <c r="G351" s="4" t="s">
        <v>1328</v>
      </c>
      <c r="H351" s="4">
        <v>24.56</v>
      </c>
      <c r="I351">
        <f t="shared" si="11"/>
        <v>7</v>
      </c>
      <c r="J351">
        <f t="shared" si="12"/>
        <v>4</v>
      </c>
    </row>
    <row r="352" spans="2:10" x14ac:dyDescent="0.3">
      <c r="B352" s="3">
        <v>349</v>
      </c>
      <c r="C352" s="4" t="s">
        <v>286</v>
      </c>
      <c r="D352" s="11">
        <v>42924</v>
      </c>
      <c r="E352" s="11">
        <v>42928</v>
      </c>
      <c r="F352" s="4" t="s">
        <v>1735</v>
      </c>
      <c r="G352" s="4" t="s">
        <v>1736</v>
      </c>
      <c r="H352" s="4">
        <v>12.96</v>
      </c>
      <c r="I352">
        <f t="shared" si="11"/>
        <v>7</v>
      </c>
      <c r="J352">
        <f t="shared" si="12"/>
        <v>4</v>
      </c>
    </row>
    <row r="353" spans="2:10" x14ac:dyDescent="0.3">
      <c r="B353" s="3">
        <v>350</v>
      </c>
      <c r="C353" s="4" t="s">
        <v>289</v>
      </c>
      <c r="D353" s="11">
        <v>42614</v>
      </c>
      <c r="E353" s="11">
        <v>42616</v>
      </c>
      <c r="F353" s="4" t="s">
        <v>1737</v>
      </c>
      <c r="G353" s="4" t="s">
        <v>1627</v>
      </c>
      <c r="H353" s="4">
        <v>6.79</v>
      </c>
      <c r="I353">
        <f t="shared" si="11"/>
        <v>9</v>
      </c>
      <c r="J353">
        <f t="shared" si="12"/>
        <v>2</v>
      </c>
    </row>
    <row r="354" spans="2:10" x14ac:dyDescent="0.3">
      <c r="B354" s="3">
        <v>351</v>
      </c>
      <c r="C354" s="4" t="s">
        <v>289</v>
      </c>
      <c r="D354" s="11">
        <v>42614</v>
      </c>
      <c r="E354" s="11">
        <v>42616</v>
      </c>
      <c r="F354" s="4" t="s">
        <v>1737</v>
      </c>
      <c r="G354" s="4" t="s">
        <v>1738</v>
      </c>
      <c r="H354" s="4">
        <v>24.56</v>
      </c>
      <c r="I354">
        <f t="shared" si="11"/>
        <v>9</v>
      </c>
      <c r="J354">
        <f t="shared" si="12"/>
        <v>2</v>
      </c>
    </row>
    <row r="355" spans="2:10" x14ac:dyDescent="0.3">
      <c r="B355" s="3">
        <v>352</v>
      </c>
      <c r="C355" s="4" t="s">
        <v>289</v>
      </c>
      <c r="D355" s="11">
        <v>42614</v>
      </c>
      <c r="E355" s="11">
        <v>42616</v>
      </c>
      <c r="F355" s="4" t="s">
        <v>1737</v>
      </c>
      <c r="G355" s="4" t="s">
        <v>1739</v>
      </c>
      <c r="H355" s="4">
        <v>3.048</v>
      </c>
      <c r="I355">
        <f t="shared" si="11"/>
        <v>9</v>
      </c>
      <c r="J355">
        <f t="shared" si="12"/>
        <v>2</v>
      </c>
    </row>
    <row r="356" spans="2:10" x14ac:dyDescent="0.3">
      <c r="B356" s="3">
        <v>353</v>
      </c>
      <c r="C356" s="4" t="s">
        <v>289</v>
      </c>
      <c r="D356" s="11">
        <v>42614</v>
      </c>
      <c r="E356" s="11">
        <v>42616</v>
      </c>
      <c r="F356" s="4" t="s">
        <v>1737</v>
      </c>
      <c r="G356" s="4" t="s">
        <v>1738</v>
      </c>
      <c r="H356" s="4">
        <v>49.12</v>
      </c>
      <c r="I356">
        <f t="shared" si="11"/>
        <v>9</v>
      </c>
      <c r="J356">
        <f t="shared" si="12"/>
        <v>2</v>
      </c>
    </row>
    <row r="357" spans="2:10" x14ac:dyDescent="0.3">
      <c r="B357" s="3">
        <v>354</v>
      </c>
      <c r="C357" s="4" t="s">
        <v>289</v>
      </c>
      <c r="D357" s="11">
        <v>42614</v>
      </c>
      <c r="E357" s="11">
        <v>42616</v>
      </c>
      <c r="F357" s="4" t="s">
        <v>1737</v>
      </c>
      <c r="G357" s="4" t="s">
        <v>1740</v>
      </c>
      <c r="H357" s="4">
        <v>4355.1680000000006</v>
      </c>
      <c r="I357">
        <f t="shared" si="11"/>
        <v>9</v>
      </c>
      <c r="J357">
        <f t="shared" si="12"/>
        <v>2</v>
      </c>
    </row>
    <row r="358" spans="2:10" x14ac:dyDescent="0.3">
      <c r="B358" s="3">
        <v>355</v>
      </c>
      <c r="C358" s="4" t="s">
        <v>290</v>
      </c>
      <c r="D358" s="11">
        <v>42468</v>
      </c>
      <c r="E358" s="11">
        <v>42473</v>
      </c>
      <c r="F358" s="4" t="s">
        <v>1741</v>
      </c>
      <c r="G358" s="4" t="s">
        <v>1742</v>
      </c>
      <c r="H358" s="4">
        <v>388.70400000000006</v>
      </c>
      <c r="I358">
        <f t="shared" si="11"/>
        <v>4</v>
      </c>
      <c r="J358">
        <f t="shared" si="12"/>
        <v>5</v>
      </c>
    </row>
    <row r="359" spans="2:10" x14ac:dyDescent="0.3">
      <c r="B359" s="3">
        <v>356</v>
      </c>
      <c r="C359" s="4" t="s">
        <v>290</v>
      </c>
      <c r="D359" s="11">
        <v>42468</v>
      </c>
      <c r="E359" s="11">
        <v>42473</v>
      </c>
      <c r="F359" s="4" t="s">
        <v>1741</v>
      </c>
      <c r="G359" s="4" t="s">
        <v>1743</v>
      </c>
      <c r="H359" s="4">
        <v>8.26</v>
      </c>
      <c r="I359">
        <f t="shared" si="11"/>
        <v>4</v>
      </c>
      <c r="J359">
        <f t="shared" si="12"/>
        <v>5</v>
      </c>
    </row>
    <row r="360" spans="2:10" x14ac:dyDescent="0.3">
      <c r="B360" s="3">
        <v>357</v>
      </c>
      <c r="C360" s="4" t="s">
        <v>290</v>
      </c>
      <c r="D360" s="11">
        <v>42468</v>
      </c>
      <c r="E360" s="11">
        <v>42473</v>
      </c>
      <c r="F360" s="4" t="s">
        <v>1741</v>
      </c>
      <c r="G360" s="4" t="s">
        <v>1744</v>
      </c>
      <c r="H360" s="4">
        <v>17.04</v>
      </c>
      <c r="I360">
        <f t="shared" si="11"/>
        <v>4</v>
      </c>
      <c r="J360">
        <f t="shared" si="12"/>
        <v>5</v>
      </c>
    </row>
    <row r="361" spans="2:10" x14ac:dyDescent="0.3">
      <c r="B361" s="3">
        <v>358</v>
      </c>
      <c r="C361" s="4" t="s">
        <v>290</v>
      </c>
      <c r="D361" s="11">
        <v>42468</v>
      </c>
      <c r="E361" s="11">
        <v>42473</v>
      </c>
      <c r="F361" s="4" t="s">
        <v>1741</v>
      </c>
      <c r="G361" s="4" t="s">
        <v>1745</v>
      </c>
      <c r="H361" s="4">
        <v>34.4</v>
      </c>
      <c r="I361">
        <f t="shared" si="11"/>
        <v>4</v>
      </c>
      <c r="J361">
        <f t="shared" si="12"/>
        <v>5</v>
      </c>
    </row>
    <row r="362" spans="2:10" x14ac:dyDescent="0.3">
      <c r="B362" s="3">
        <v>359</v>
      </c>
      <c r="C362" s="4" t="s">
        <v>291</v>
      </c>
      <c r="D362" s="11">
        <v>42483</v>
      </c>
      <c r="E362" s="11">
        <v>42488</v>
      </c>
      <c r="F362" s="4" t="s">
        <v>1566</v>
      </c>
      <c r="G362" s="4" t="s">
        <v>1560</v>
      </c>
      <c r="H362" s="4">
        <v>36.240000000000009</v>
      </c>
      <c r="I362">
        <f t="shared" si="11"/>
        <v>4</v>
      </c>
      <c r="J362">
        <f t="shared" si="12"/>
        <v>5</v>
      </c>
    </row>
    <row r="363" spans="2:10" x14ac:dyDescent="0.3">
      <c r="B363" s="3">
        <v>360</v>
      </c>
      <c r="C363" s="4" t="s">
        <v>292</v>
      </c>
      <c r="D363" s="11">
        <v>42802</v>
      </c>
      <c r="E363" s="11">
        <v>42805</v>
      </c>
      <c r="F363" s="4" t="s">
        <v>1746</v>
      </c>
      <c r="G363" s="4" t="s">
        <v>1747</v>
      </c>
      <c r="H363" s="4">
        <v>647.84</v>
      </c>
      <c r="I363">
        <f t="shared" si="11"/>
        <v>3</v>
      </c>
      <c r="J363">
        <f t="shared" si="12"/>
        <v>3</v>
      </c>
    </row>
    <row r="364" spans="2:10" x14ac:dyDescent="0.3">
      <c r="B364" s="3">
        <v>361</v>
      </c>
      <c r="C364" s="4" t="s">
        <v>292</v>
      </c>
      <c r="D364" s="11">
        <v>42802</v>
      </c>
      <c r="E364" s="11">
        <v>42805</v>
      </c>
      <c r="F364" s="4" t="s">
        <v>1746</v>
      </c>
      <c r="G364" s="4" t="s">
        <v>1748</v>
      </c>
      <c r="H364" s="4">
        <v>20.7</v>
      </c>
      <c r="I364">
        <f t="shared" si="11"/>
        <v>3</v>
      </c>
      <c r="J364">
        <f t="shared" si="12"/>
        <v>3</v>
      </c>
    </row>
    <row r="365" spans="2:10" x14ac:dyDescent="0.3">
      <c r="B365" s="3">
        <v>362</v>
      </c>
      <c r="C365" s="4" t="s">
        <v>295</v>
      </c>
      <c r="D365" s="11">
        <v>43003</v>
      </c>
      <c r="E365" s="11">
        <v>43009</v>
      </c>
      <c r="F365" s="4" t="s">
        <v>1749</v>
      </c>
      <c r="G365" s="4" t="s">
        <v>1748</v>
      </c>
      <c r="H365" s="4">
        <v>20.7</v>
      </c>
      <c r="I365">
        <f t="shared" si="11"/>
        <v>9</v>
      </c>
      <c r="J365">
        <f t="shared" si="12"/>
        <v>6</v>
      </c>
    </row>
    <row r="366" spans="2:10" x14ac:dyDescent="0.3">
      <c r="B366" s="3">
        <v>363</v>
      </c>
      <c r="C366" s="4" t="s">
        <v>295</v>
      </c>
      <c r="D366" s="11">
        <v>43003</v>
      </c>
      <c r="E366" s="11">
        <v>43009</v>
      </c>
      <c r="F366" s="4" t="s">
        <v>1749</v>
      </c>
      <c r="G366" s="4" t="s">
        <v>1750</v>
      </c>
      <c r="H366" s="4">
        <v>488.64600000000002</v>
      </c>
      <c r="I366">
        <f t="shared" si="11"/>
        <v>9</v>
      </c>
      <c r="J366">
        <f t="shared" si="12"/>
        <v>6</v>
      </c>
    </row>
    <row r="367" spans="2:10" x14ac:dyDescent="0.3">
      <c r="B367" s="3">
        <v>364</v>
      </c>
      <c r="C367" s="4" t="s">
        <v>295</v>
      </c>
      <c r="D367" s="11">
        <v>43003</v>
      </c>
      <c r="E367" s="11">
        <v>43009</v>
      </c>
      <c r="F367" s="4" t="s">
        <v>1749</v>
      </c>
      <c r="G367" s="4" t="s">
        <v>1751</v>
      </c>
      <c r="H367" s="4">
        <v>5.56</v>
      </c>
      <c r="I367">
        <f t="shared" si="11"/>
        <v>9</v>
      </c>
      <c r="J367">
        <f t="shared" si="12"/>
        <v>6</v>
      </c>
    </row>
    <row r="368" spans="2:10" x14ac:dyDescent="0.3">
      <c r="B368" s="3">
        <v>365</v>
      </c>
      <c r="C368" s="4" t="s">
        <v>295</v>
      </c>
      <c r="D368" s="11">
        <v>43003</v>
      </c>
      <c r="E368" s="11">
        <v>43009</v>
      </c>
      <c r="F368" s="4" t="s">
        <v>1749</v>
      </c>
      <c r="G368" s="4" t="s">
        <v>1752</v>
      </c>
      <c r="H368" s="4">
        <v>47.12</v>
      </c>
      <c r="I368">
        <f t="shared" si="11"/>
        <v>9</v>
      </c>
      <c r="J368">
        <f t="shared" si="12"/>
        <v>6</v>
      </c>
    </row>
    <row r="369" spans="2:10" x14ac:dyDescent="0.3">
      <c r="B369" s="3">
        <v>366</v>
      </c>
      <c r="C369" s="4" t="s">
        <v>296</v>
      </c>
      <c r="D369" s="11">
        <v>41906</v>
      </c>
      <c r="E369" s="11">
        <v>41911</v>
      </c>
      <c r="F369" s="4" t="s">
        <v>1753</v>
      </c>
      <c r="G369" s="4" t="s">
        <v>1347</v>
      </c>
      <c r="H369" s="4">
        <v>211.96</v>
      </c>
      <c r="I369">
        <f t="shared" si="11"/>
        <v>9</v>
      </c>
      <c r="J369">
        <f t="shared" si="12"/>
        <v>5</v>
      </c>
    </row>
    <row r="370" spans="2:10" x14ac:dyDescent="0.3">
      <c r="B370" s="3">
        <v>367</v>
      </c>
      <c r="C370" s="4" t="s">
        <v>298</v>
      </c>
      <c r="D370" s="11">
        <v>42664</v>
      </c>
      <c r="E370" s="11">
        <v>42664</v>
      </c>
      <c r="F370" s="4" t="s">
        <v>1754</v>
      </c>
      <c r="G370" s="4" t="s">
        <v>1755</v>
      </c>
      <c r="H370" s="4">
        <v>23.2</v>
      </c>
      <c r="I370">
        <f t="shared" si="11"/>
        <v>10</v>
      </c>
      <c r="J370">
        <f t="shared" si="12"/>
        <v>0</v>
      </c>
    </row>
    <row r="371" spans="2:10" x14ac:dyDescent="0.3">
      <c r="B371" s="3">
        <v>368</v>
      </c>
      <c r="C371" s="4" t="s">
        <v>298</v>
      </c>
      <c r="D371" s="11">
        <v>42664</v>
      </c>
      <c r="E371" s="11">
        <v>42664</v>
      </c>
      <c r="F371" s="4" t="s">
        <v>1754</v>
      </c>
      <c r="G371" s="4" t="s">
        <v>1756</v>
      </c>
      <c r="H371" s="4">
        <v>7.36</v>
      </c>
      <c r="I371">
        <f t="shared" si="11"/>
        <v>10</v>
      </c>
      <c r="J371">
        <f t="shared" si="12"/>
        <v>0</v>
      </c>
    </row>
    <row r="372" spans="2:10" x14ac:dyDescent="0.3">
      <c r="B372" s="3">
        <v>369</v>
      </c>
      <c r="C372" s="4" t="s">
        <v>298</v>
      </c>
      <c r="D372" s="11">
        <v>42664</v>
      </c>
      <c r="E372" s="11">
        <v>42664</v>
      </c>
      <c r="F372" s="4" t="s">
        <v>1754</v>
      </c>
      <c r="G372" s="4" t="s">
        <v>1757</v>
      </c>
      <c r="H372" s="4">
        <v>104.79</v>
      </c>
      <c r="I372">
        <f t="shared" si="11"/>
        <v>10</v>
      </c>
      <c r="J372">
        <f t="shared" si="12"/>
        <v>0</v>
      </c>
    </row>
    <row r="373" spans="2:10" x14ac:dyDescent="0.3">
      <c r="B373" s="3">
        <v>370</v>
      </c>
      <c r="C373" s="4" t="s">
        <v>298</v>
      </c>
      <c r="D373" s="11">
        <v>42664</v>
      </c>
      <c r="E373" s="11">
        <v>42664</v>
      </c>
      <c r="F373" s="4" t="s">
        <v>1754</v>
      </c>
      <c r="G373" s="4" t="s">
        <v>1334</v>
      </c>
      <c r="H373" s="4">
        <v>1043.92</v>
      </c>
      <c r="I373">
        <f t="shared" si="11"/>
        <v>10</v>
      </c>
      <c r="J373">
        <f t="shared" si="12"/>
        <v>0</v>
      </c>
    </row>
    <row r="374" spans="2:10" x14ac:dyDescent="0.3">
      <c r="B374" s="3">
        <v>371</v>
      </c>
      <c r="C374" s="4" t="s">
        <v>299</v>
      </c>
      <c r="D374" s="11">
        <v>42884</v>
      </c>
      <c r="E374" s="11">
        <v>42890</v>
      </c>
      <c r="F374" s="4" t="s">
        <v>1758</v>
      </c>
      <c r="G374" s="4" t="s">
        <v>1759</v>
      </c>
      <c r="H374" s="4">
        <v>25.920000000000005</v>
      </c>
      <c r="I374">
        <f t="shared" si="11"/>
        <v>5</v>
      </c>
      <c r="J374">
        <f t="shared" si="12"/>
        <v>6</v>
      </c>
    </row>
    <row r="375" spans="2:10" x14ac:dyDescent="0.3">
      <c r="B375" s="3">
        <v>372</v>
      </c>
      <c r="C375" s="4" t="s">
        <v>299</v>
      </c>
      <c r="D375" s="11">
        <v>42884</v>
      </c>
      <c r="E375" s="11">
        <v>42890</v>
      </c>
      <c r="F375" s="4" t="s">
        <v>1758</v>
      </c>
      <c r="G375" s="4" t="s">
        <v>1760</v>
      </c>
      <c r="H375" s="4">
        <v>53.424000000000007</v>
      </c>
      <c r="I375">
        <f t="shared" si="11"/>
        <v>5</v>
      </c>
      <c r="J375">
        <f t="shared" si="12"/>
        <v>6</v>
      </c>
    </row>
    <row r="376" spans="2:10" x14ac:dyDescent="0.3">
      <c r="B376" s="3">
        <v>373</v>
      </c>
      <c r="C376" s="4" t="s">
        <v>300</v>
      </c>
      <c r="D376" s="11">
        <v>41843</v>
      </c>
      <c r="E376" s="11">
        <v>41847</v>
      </c>
      <c r="F376" s="4" t="s">
        <v>1761</v>
      </c>
      <c r="G376" s="4" t="s">
        <v>1723</v>
      </c>
      <c r="H376" s="4">
        <v>8.1600000000000019</v>
      </c>
      <c r="I376">
        <f t="shared" si="11"/>
        <v>7</v>
      </c>
      <c r="J376">
        <f t="shared" si="12"/>
        <v>4</v>
      </c>
    </row>
    <row r="377" spans="2:10" x14ac:dyDescent="0.3">
      <c r="B377" s="3">
        <v>374</v>
      </c>
      <c r="C377" s="4" t="s">
        <v>300</v>
      </c>
      <c r="D377" s="11">
        <v>41843</v>
      </c>
      <c r="E377" s="11">
        <v>41847</v>
      </c>
      <c r="F377" s="4" t="s">
        <v>1761</v>
      </c>
      <c r="G377" s="4" t="s">
        <v>1762</v>
      </c>
      <c r="H377" s="4">
        <v>1023.9360000000001</v>
      </c>
      <c r="I377">
        <f t="shared" si="11"/>
        <v>7</v>
      </c>
      <c r="J377">
        <f t="shared" si="12"/>
        <v>4</v>
      </c>
    </row>
    <row r="378" spans="2:10" x14ac:dyDescent="0.3">
      <c r="B378" s="3">
        <v>375</v>
      </c>
      <c r="C378" s="4" t="s">
        <v>300</v>
      </c>
      <c r="D378" s="11">
        <v>41843</v>
      </c>
      <c r="E378" s="11">
        <v>41847</v>
      </c>
      <c r="F378" s="4" t="s">
        <v>1761</v>
      </c>
      <c r="G378" s="4" t="s">
        <v>1763</v>
      </c>
      <c r="H378" s="4">
        <v>9.24</v>
      </c>
      <c r="I378">
        <f t="shared" si="11"/>
        <v>7</v>
      </c>
      <c r="J378">
        <f t="shared" si="12"/>
        <v>4</v>
      </c>
    </row>
    <row r="379" spans="2:10" x14ac:dyDescent="0.3">
      <c r="B379" s="3">
        <v>376</v>
      </c>
      <c r="C379" s="4" t="s">
        <v>300</v>
      </c>
      <c r="D379" s="11">
        <v>41843</v>
      </c>
      <c r="E379" s="11">
        <v>41847</v>
      </c>
      <c r="F379" s="4" t="s">
        <v>1761</v>
      </c>
      <c r="G379" s="4" t="s">
        <v>1764</v>
      </c>
      <c r="H379" s="4">
        <v>479.04</v>
      </c>
      <c r="I379">
        <f t="shared" si="11"/>
        <v>7</v>
      </c>
      <c r="J379">
        <f t="shared" si="12"/>
        <v>4</v>
      </c>
    </row>
    <row r="380" spans="2:10" x14ac:dyDescent="0.3">
      <c r="B380" s="3">
        <v>377</v>
      </c>
      <c r="C380" s="4" t="s">
        <v>301</v>
      </c>
      <c r="D380" s="11">
        <v>42641</v>
      </c>
      <c r="E380" s="11">
        <v>42644</v>
      </c>
      <c r="F380" s="4" t="s">
        <v>1765</v>
      </c>
      <c r="G380" s="4" t="s">
        <v>1766</v>
      </c>
      <c r="H380" s="4">
        <v>99.13600000000001</v>
      </c>
      <c r="I380">
        <f t="shared" si="11"/>
        <v>9</v>
      </c>
      <c r="J380">
        <f t="shared" si="12"/>
        <v>3</v>
      </c>
    </row>
    <row r="381" spans="2:10" x14ac:dyDescent="0.3">
      <c r="B381" s="3">
        <v>378</v>
      </c>
      <c r="C381" s="4" t="s">
        <v>302</v>
      </c>
      <c r="D381" s="11">
        <v>42974</v>
      </c>
      <c r="E381" s="11">
        <v>42979</v>
      </c>
      <c r="F381" s="4" t="s">
        <v>1767</v>
      </c>
      <c r="G381" s="4" t="s">
        <v>1768</v>
      </c>
      <c r="H381" s="4">
        <v>1488.4239999999998</v>
      </c>
      <c r="I381">
        <f t="shared" si="11"/>
        <v>8</v>
      </c>
      <c r="J381">
        <f t="shared" si="12"/>
        <v>5</v>
      </c>
    </row>
    <row r="382" spans="2:10" x14ac:dyDescent="0.3">
      <c r="B382" s="3">
        <v>379</v>
      </c>
      <c r="C382" s="4" t="s">
        <v>303</v>
      </c>
      <c r="D382" s="11">
        <v>42122</v>
      </c>
      <c r="E382" s="11">
        <v>42129</v>
      </c>
      <c r="F382" s="4" t="s">
        <v>1769</v>
      </c>
      <c r="G382" s="4" t="s">
        <v>1770</v>
      </c>
      <c r="H382" s="4">
        <v>8.6519999999999975</v>
      </c>
      <c r="I382">
        <f t="shared" si="11"/>
        <v>4</v>
      </c>
      <c r="J382">
        <f t="shared" si="12"/>
        <v>7</v>
      </c>
    </row>
    <row r="383" spans="2:10" x14ac:dyDescent="0.3">
      <c r="B383" s="3">
        <v>380</v>
      </c>
      <c r="C383" s="4" t="s">
        <v>303</v>
      </c>
      <c r="D383" s="11">
        <v>42122</v>
      </c>
      <c r="E383" s="11">
        <v>42129</v>
      </c>
      <c r="F383" s="4" t="s">
        <v>1769</v>
      </c>
      <c r="G383" s="4" t="s">
        <v>1771</v>
      </c>
      <c r="H383" s="4">
        <v>23.832000000000001</v>
      </c>
      <c r="I383">
        <f t="shared" si="11"/>
        <v>4</v>
      </c>
      <c r="J383">
        <f t="shared" si="12"/>
        <v>7</v>
      </c>
    </row>
    <row r="384" spans="2:10" x14ac:dyDescent="0.3">
      <c r="B384" s="3">
        <v>381</v>
      </c>
      <c r="C384" s="4" t="s">
        <v>303</v>
      </c>
      <c r="D384" s="11">
        <v>42122</v>
      </c>
      <c r="E384" s="11">
        <v>42129</v>
      </c>
      <c r="F384" s="4" t="s">
        <v>1769</v>
      </c>
      <c r="G384" s="4" t="s">
        <v>1772</v>
      </c>
      <c r="H384" s="4">
        <v>12.175999999999998</v>
      </c>
      <c r="I384">
        <f t="shared" si="11"/>
        <v>4</v>
      </c>
      <c r="J384">
        <f t="shared" si="12"/>
        <v>7</v>
      </c>
    </row>
    <row r="385" spans="2:10" x14ac:dyDescent="0.3">
      <c r="B385" s="3">
        <v>382</v>
      </c>
      <c r="C385" s="4" t="s">
        <v>304</v>
      </c>
      <c r="D385" s="11">
        <v>42671</v>
      </c>
      <c r="E385" s="11">
        <v>42672</v>
      </c>
      <c r="F385" s="4" t="s">
        <v>1773</v>
      </c>
      <c r="G385" s="4" t="s">
        <v>1774</v>
      </c>
      <c r="H385" s="4">
        <v>50.96</v>
      </c>
      <c r="I385">
        <f t="shared" si="11"/>
        <v>10</v>
      </c>
      <c r="J385">
        <f t="shared" si="12"/>
        <v>1</v>
      </c>
    </row>
    <row r="386" spans="2:10" x14ac:dyDescent="0.3">
      <c r="B386" s="3">
        <v>383</v>
      </c>
      <c r="C386" s="4" t="s">
        <v>304</v>
      </c>
      <c r="D386" s="11">
        <v>42671</v>
      </c>
      <c r="E386" s="11">
        <v>42672</v>
      </c>
      <c r="F386" s="4" t="s">
        <v>1773</v>
      </c>
      <c r="G386" s="4" t="s">
        <v>1775</v>
      </c>
      <c r="H386" s="4">
        <v>49.536000000000001</v>
      </c>
      <c r="I386">
        <f t="shared" si="11"/>
        <v>10</v>
      </c>
      <c r="J386">
        <f t="shared" si="12"/>
        <v>1</v>
      </c>
    </row>
    <row r="387" spans="2:10" x14ac:dyDescent="0.3">
      <c r="B387" s="3">
        <v>384</v>
      </c>
      <c r="C387" s="4" t="s">
        <v>305</v>
      </c>
      <c r="D387" s="11">
        <v>42181</v>
      </c>
      <c r="E387" s="11">
        <v>42184</v>
      </c>
      <c r="F387" s="4" t="s">
        <v>1776</v>
      </c>
      <c r="G387" s="4" t="s">
        <v>1777</v>
      </c>
      <c r="H387" s="4">
        <v>41.9</v>
      </c>
      <c r="I387">
        <f t="shared" si="11"/>
        <v>6</v>
      </c>
      <c r="J387">
        <f t="shared" si="12"/>
        <v>3</v>
      </c>
    </row>
    <row r="388" spans="2:10" x14ac:dyDescent="0.3">
      <c r="B388" s="3">
        <v>385</v>
      </c>
      <c r="C388" s="4" t="s">
        <v>306</v>
      </c>
      <c r="D388" s="11">
        <v>42335</v>
      </c>
      <c r="E388" s="11">
        <v>42340</v>
      </c>
      <c r="F388" s="4" t="s">
        <v>1778</v>
      </c>
      <c r="G388" s="4" t="s">
        <v>1779</v>
      </c>
      <c r="H388" s="4">
        <v>375.45750000000004</v>
      </c>
      <c r="I388">
        <f t="shared" si="11"/>
        <v>11</v>
      </c>
      <c r="J388">
        <f t="shared" si="12"/>
        <v>5</v>
      </c>
    </row>
    <row r="389" spans="2:10" x14ac:dyDescent="0.3">
      <c r="B389" s="3">
        <v>386</v>
      </c>
      <c r="C389" s="4" t="s">
        <v>306</v>
      </c>
      <c r="D389" s="11">
        <v>42335</v>
      </c>
      <c r="E389" s="11">
        <v>42340</v>
      </c>
      <c r="F389" s="4" t="s">
        <v>1778</v>
      </c>
      <c r="G389" s="4" t="s">
        <v>1780</v>
      </c>
      <c r="H389" s="4">
        <v>83.976000000000013</v>
      </c>
      <c r="I389">
        <f t="shared" ref="I389:I452" si="13">MONTH(D389)</f>
        <v>11</v>
      </c>
      <c r="J389">
        <f t="shared" ref="J389:J452" si="14">ABS(SUM(D389-E389))</f>
        <v>5</v>
      </c>
    </row>
    <row r="390" spans="2:10" x14ac:dyDescent="0.3">
      <c r="B390" s="3">
        <v>387</v>
      </c>
      <c r="C390" s="4" t="s">
        <v>307</v>
      </c>
      <c r="D390" s="11">
        <v>42341</v>
      </c>
      <c r="E390" s="11">
        <v>42345</v>
      </c>
      <c r="F390" s="4" t="s">
        <v>1781</v>
      </c>
      <c r="G390" s="4" t="s">
        <v>1782</v>
      </c>
      <c r="H390" s="4">
        <v>482.34000000000003</v>
      </c>
      <c r="I390">
        <f t="shared" si="13"/>
        <v>12</v>
      </c>
      <c r="J390">
        <f t="shared" si="14"/>
        <v>4</v>
      </c>
    </row>
    <row r="391" spans="2:10" x14ac:dyDescent="0.3">
      <c r="B391" s="3">
        <v>388</v>
      </c>
      <c r="C391" s="4" t="s">
        <v>307</v>
      </c>
      <c r="D391" s="11">
        <v>42341</v>
      </c>
      <c r="E391" s="11">
        <v>42345</v>
      </c>
      <c r="F391" s="4" t="s">
        <v>1781</v>
      </c>
      <c r="G391" s="4" t="s">
        <v>1783</v>
      </c>
      <c r="H391" s="4">
        <v>2.9600000000000004</v>
      </c>
      <c r="I391">
        <f t="shared" si="13"/>
        <v>12</v>
      </c>
      <c r="J391">
        <f t="shared" si="14"/>
        <v>4</v>
      </c>
    </row>
    <row r="392" spans="2:10" x14ac:dyDescent="0.3">
      <c r="B392" s="3">
        <v>389</v>
      </c>
      <c r="C392" s="4" t="s">
        <v>308</v>
      </c>
      <c r="D392" s="11">
        <v>41967</v>
      </c>
      <c r="E392" s="11">
        <v>41969</v>
      </c>
      <c r="F392" s="4" t="s">
        <v>1784</v>
      </c>
      <c r="G392" s="4" t="s">
        <v>1785</v>
      </c>
      <c r="H392" s="4">
        <v>2.6240000000000001</v>
      </c>
      <c r="I392">
        <f t="shared" si="13"/>
        <v>11</v>
      </c>
      <c r="J392">
        <f t="shared" si="14"/>
        <v>2</v>
      </c>
    </row>
    <row r="393" spans="2:10" x14ac:dyDescent="0.3">
      <c r="B393" s="3">
        <v>390</v>
      </c>
      <c r="C393" s="4" t="s">
        <v>309</v>
      </c>
      <c r="D393" s="11">
        <v>43080</v>
      </c>
      <c r="E393" s="11">
        <v>43084</v>
      </c>
      <c r="F393" s="4" t="s">
        <v>1786</v>
      </c>
      <c r="G393" s="4" t="s">
        <v>1787</v>
      </c>
      <c r="H393" s="4">
        <v>23.36</v>
      </c>
      <c r="I393">
        <f t="shared" si="13"/>
        <v>12</v>
      </c>
      <c r="J393">
        <f t="shared" si="14"/>
        <v>4</v>
      </c>
    </row>
    <row r="394" spans="2:10" x14ac:dyDescent="0.3">
      <c r="B394" s="3">
        <v>391</v>
      </c>
      <c r="C394" s="4" t="s">
        <v>309</v>
      </c>
      <c r="D394" s="11">
        <v>43080</v>
      </c>
      <c r="E394" s="11">
        <v>43084</v>
      </c>
      <c r="F394" s="4" t="s">
        <v>1786</v>
      </c>
      <c r="G394" s="4" t="s">
        <v>1402</v>
      </c>
      <c r="H394" s="4">
        <v>39.979999999999997</v>
      </c>
      <c r="I394">
        <f t="shared" si="13"/>
        <v>12</v>
      </c>
      <c r="J394">
        <f t="shared" si="14"/>
        <v>4</v>
      </c>
    </row>
    <row r="395" spans="2:10" x14ac:dyDescent="0.3">
      <c r="B395" s="3">
        <v>392</v>
      </c>
      <c r="C395" s="4" t="s">
        <v>310</v>
      </c>
      <c r="D395" s="11">
        <v>41903</v>
      </c>
      <c r="E395" s="11">
        <v>41905</v>
      </c>
      <c r="F395" s="4" t="s">
        <v>1788</v>
      </c>
      <c r="G395" s="4" t="s">
        <v>1789</v>
      </c>
      <c r="H395" s="4">
        <v>246.38400000000001</v>
      </c>
      <c r="I395">
        <f t="shared" si="13"/>
        <v>9</v>
      </c>
      <c r="J395">
        <f t="shared" si="14"/>
        <v>2</v>
      </c>
    </row>
    <row r="396" spans="2:10" x14ac:dyDescent="0.3">
      <c r="B396" s="3">
        <v>393</v>
      </c>
      <c r="C396" s="4" t="s">
        <v>310</v>
      </c>
      <c r="D396" s="11">
        <v>41903</v>
      </c>
      <c r="E396" s="11">
        <v>41905</v>
      </c>
      <c r="F396" s="4" t="s">
        <v>1788</v>
      </c>
      <c r="G396" s="4" t="s">
        <v>1790</v>
      </c>
      <c r="H396" s="4">
        <v>1799.97</v>
      </c>
      <c r="I396">
        <f t="shared" si="13"/>
        <v>9</v>
      </c>
      <c r="J396">
        <f t="shared" si="14"/>
        <v>2</v>
      </c>
    </row>
    <row r="397" spans="2:10" x14ac:dyDescent="0.3">
      <c r="B397" s="3">
        <v>394</v>
      </c>
      <c r="C397" s="4" t="s">
        <v>311</v>
      </c>
      <c r="D397" s="11">
        <v>41797</v>
      </c>
      <c r="E397" s="11">
        <v>41800</v>
      </c>
      <c r="F397" s="4" t="s">
        <v>1791</v>
      </c>
      <c r="G397" s="4" t="s">
        <v>1792</v>
      </c>
      <c r="H397" s="4">
        <v>12.461999999999996</v>
      </c>
      <c r="I397">
        <f t="shared" si="13"/>
        <v>6</v>
      </c>
      <c r="J397">
        <f t="shared" si="14"/>
        <v>3</v>
      </c>
    </row>
    <row r="398" spans="2:10" x14ac:dyDescent="0.3">
      <c r="B398" s="3">
        <v>395</v>
      </c>
      <c r="C398" s="4" t="s">
        <v>312</v>
      </c>
      <c r="D398" s="11">
        <v>42916</v>
      </c>
      <c r="E398" s="11">
        <v>42921</v>
      </c>
      <c r="F398" s="4" t="s">
        <v>1793</v>
      </c>
      <c r="G398" s="4" t="s">
        <v>1794</v>
      </c>
      <c r="H398" s="4">
        <v>75.792000000000002</v>
      </c>
      <c r="I398">
        <f t="shared" si="13"/>
        <v>6</v>
      </c>
      <c r="J398">
        <f t="shared" si="14"/>
        <v>5</v>
      </c>
    </row>
    <row r="399" spans="2:10" x14ac:dyDescent="0.3">
      <c r="B399" s="3">
        <v>396</v>
      </c>
      <c r="C399" s="4" t="s">
        <v>313</v>
      </c>
      <c r="D399" s="11">
        <v>43025</v>
      </c>
      <c r="E399" s="11">
        <v>43027</v>
      </c>
      <c r="F399" s="4" t="s">
        <v>1795</v>
      </c>
      <c r="G399" s="4" t="s">
        <v>1796</v>
      </c>
      <c r="H399" s="4">
        <v>49.96</v>
      </c>
      <c r="I399">
        <f t="shared" si="13"/>
        <v>10</v>
      </c>
      <c r="J399">
        <f t="shared" si="14"/>
        <v>2</v>
      </c>
    </row>
    <row r="400" spans="2:10" x14ac:dyDescent="0.3">
      <c r="B400" s="3">
        <v>397</v>
      </c>
      <c r="C400" s="4" t="s">
        <v>313</v>
      </c>
      <c r="D400" s="11">
        <v>43025</v>
      </c>
      <c r="E400" s="11">
        <v>43027</v>
      </c>
      <c r="F400" s="4" t="s">
        <v>1795</v>
      </c>
      <c r="G400" s="4" t="s">
        <v>1797</v>
      </c>
      <c r="H400" s="4">
        <v>12.96</v>
      </c>
      <c r="I400">
        <f t="shared" si="13"/>
        <v>10</v>
      </c>
      <c r="J400">
        <f t="shared" si="14"/>
        <v>2</v>
      </c>
    </row>
    <row r="401" spans="2:10" x14ac:dyDescent="0.3">
      <c r="B401" s="3">
        <v>398</v>
      </c>
      <c r="C401" s="4" t="s">
        <v>314</v>
      </c>
      <c r="D401" s="11">
        <v>42308</v>
      </c>
      <c r="E401" s="11">
        <v>42312</v>
      </c>
      <c r="F401" s="4" t="s">
        <v>1299</v>
      </c>
      <c r="G401" s="4" t="s">
        <v>1798</v>
      </c>
      <c r="H401" s="4">
        <v>70.12</v>
      </c>
      <c r="I401">
        <f t="shared" si="13"/>
        <v>10</v>
      </c>
      <c r="J401">
        <f t="shared" si="14"/>
        <v>4</v>
      </c>
    </row>
    <row r="402" spans="2:10" x14ac:dyDescent="0.3">
      <c r="B402" s="3">
        <v>399</v>
      </c>
      <c r="C402" s="4" t="s">
        <v>315</v>
      </c>
      <c r="D402" s="11">
        <v>42621</v>
      </c>
      <c r="E402" s="11">
        <v>42623</v>
      </c>
      <c r="F402" s="4" t="s">
        <v>1799</v>
      </c>
      <c r="G402" s="4" t="s">
        <v>1800</v>
      </c>
      <c r="H402" s="4">
        <v>35.952000000000005</v>
      </c>
      <c r="I402">
        <f t="shared" si="13"/>
        <v>9</v>
      </c>
      <c r="J402">
        <f t="shared" si="14"/>
        <v>2</v>
      </c>
    </row>
    <row r="403" spans="2:10" x14ac:dyDescent="0.3">
      <c r="B403" s="3">
        <v>400</v>
      </c>
      <c r="C403" s="4" t="s">
        <v>315</v>
      </c>
      <c r="D403" s="11">
        <v>42621</v>
      </c>
      <c r="E403" s="11">
        <v>42623</v>
      </c>
      <c r="F403" s="4" t="s">
        <v>1799</v>
      </c>
      <c r="G403" s="4" t="s">
        <v>1320</v>
      </c>
      <c r="H403" s="4">
        <v>2396.2655999999997</v>
      </c>
      <c r="I403">
        <f t="shared" si="13"/>
        <v>9</v>
      </c>
      <c r="J403">
        <f t="shared" si="14"/>
        <v>2</v>
      </c>
    </row>
    <row r="404" spans="2:10" x14ac:dyDescent="0.3">
      <c r="B404" s="3">
        <v>401</v>
      </c>
      <c r="C404" s="4" t="s">
        <v>315</v>
      </c>
      <c r="D404" s="11">
        <v>42621</v>
      </c>
      <c r="E404" s="11">
        <v>42623</v>
      </c>
      <c r="F404" s="4" t="s">
        <v>1799</v>
      </c>
      <c r="G404" s="4" t="s">
        <v>1801</v>
      </c>
      <c r="H404" s="4">
        <v>131.136</v>
      </c>
      <c r="I404">
        <f t="shared" si="13"/>
        <v>9</v>
      </c>
      <c r="J404">
        <f t="shared" si="14"/>
        <v>2</v>
      </c>
    </row>
    <row r="405" spans="2:10" x14ac:dyDescent="0.3">
      <c r="B405" s="3">
        <v>402</v>
      </c>
      <c r="C405" s="4" t="s">
        <v>315</v>
      </c>
      <c r="D405" s="11">
        <v>42621</v>
      </c>
      <c r="E405" s="11">
        <v>42623</v>
      </c>
      <c r="F405" s="4" t="s">
        <v>1799</v>
      </c>
      <c r="G405" s="4" t="s">
        <v>1802</v>
      </c>
      <c r="H405" s="4">
        <v>57.584000000000003</v>
      </c>
      <c r="I405">
        <f t="shared" si="13"/>
        <v>9</v>
      </c>
      <c r="J405">
        <f t="shared" si="14"/>
        <v>2</v>
      </c>
    </row>
    <row r="406" spans="2:10" x14ac:dyDescent="0.3">
      <c r="B406" s="3">
        <v>403</v>
      </c>
      <c r="C406" s="4" t="s">
        <v>318</v>
      </c>
      <c r="D406" s="11">
        <v>41997</v>
      </c>
      <c r="E406" s="11">
        <v>41999</v>
      </c>
      <c r="F406" s="4" t="s">
        <v>1803</v>
      </c>
      <c r="G406" s="4" t="s">
        <v>1804</v>
      </c>
      <c r="H406" s="4">
        <v>9.5680000000000014</v>
      </c>
      <c r="I406">
        <f t="shared" si="13"/>
        <v>12</v>
      </c>
      <c r="J406">
        <f t="shared" si="14"/>
        <v>2</v>
      </c>
    </row>
    <row r="407" spans="2:10" x14ac:dyDescent="0.3">
      <c r="B407" s="3">
        <v>404</v>
      </c>
      <c r="C407" s="4" t="s">
        <v>319</v>
      </c>
      <c r="D407" s="11">
        <v>41745</v>
      </c>
      <c r="E407" s="11">
        <v>41749</v>
      </c>
      <c r="F407" s="4" t="s">
        <v>1493</v>
      </c>
      <c r="G407" s="4" t="s">
        <v>1805</v>
      </c>
      <c r="H407" s="4">
        <v>39.072000000000003</v>
      </c>
      <c r="I407">
        <f t="shared" si="13"/>
        <v>4</v>
      </c>
      <c r="J407">
        <f t="shared" si="14"/>
        <v>4</v>
      </c>
    </row>
    <row r="408" spans="2:10" x14ac:dyDescent="0.3">
      <c r="B408" s="3">
        <v>405</v>
      </c>
      <c r="C408" s="4" t="s">
        <v>320</v>
      </c>
      <c r="D408" s="11">
        <v>43093</v>
      </c>
      <c r="E408" s="11">
        <v>43098</v>
      </c>
      <c r="F408" s="4" t="s">
        <v>1806</v>
      </c>
      <c r="G408" s="4" t="s">
        <v>1807</v>
      </c>
      <c r="H408" s="4">
        <v>35.910000000000004</v>
      </c>
      <c r="I408">
        <f t="shared" si="13"/>
        <v>12</v>
      </c>
      <c r="J408">
        <f t="shared" si="14"/>
        <v>5</v>
      </c>
    </row>
    <row r="409" spans="2:10" x14ac:dyDescent="0.3">
      <c r="B409" s="3">
        <v>406</v>
      </c>
      <c r="C409" s="4" t="s">
        <v>323</v>
      </c>
      <c r="D409" s="11">
        <v>43077</v>
      </c>
      <c r="E409" s="11">
        <v>43081</v>
      </c>
      <c r="F409" s="4" t="s">
        <v>1808</v>
      </c>
      <c r="G409" s="4" t="s">
        <v>1802</v>
      </c>
      <c r="H409" s="4">
        <v>179.95000000000002</v>
      </c>
      <c r="I409">
        <f t="shared" si="13"/>
        <v>12</v>
      </c>
      <c r="J409">
        <f t="shared" si="14"/>
        <v>4</v>
      </c>
    </row>
    <row r="410" spans="2:10" x14ac:dyDescent="0.3">
      <c r="B410" s="3">
        <v>407</v>
      </c>
      <c r="C410" s="4" t="s">
        <v>323</v>
      </c>
      <c r="D410" s="11">
        <v>43077</v>
      </c>
      <c r="E410" s="11">
        <v>43081</v>
      </c>
      <c r="F410" s="4" t="s">
        <v>1808</v>
      </c>
      <c r="G410" s="4" t="s">
        <v>1809</v>
      </c>
      <c r="H410" s="4">
        <v>1199.9760000000001</v>
      </c>
      <c r="I410">
        <f t="shared" si="13"/>
        <v>12</v>
      </c>
      <c r="J410">
        <f t="shared" si="14"/>
        <v>4</v>
      </c>
    </row>
    <row r="411" spans="2:10" x14ac:dyDescent="0.3">
      <c r="B411" s="3">
        <v>408</v>
      </c>
      <c r="C411" s="4" t="s">
        <v>323</v>
      </c>
      <c r="D411" s="11">
        <v>43077</v>
      </c>
      <c r="E411" s="11">
        <v>43081</v>
      </c>
      <c r="F411" s="4" t="s">
        <v>1808</v>
      </c>
      <c r="G411" s="4" t="s">
        <v>1810</v>
      </c>
      <c r="H411" s="4">
        <v>27.15</v>
      </c>
      <c r="I411">
        <f t="shared" si="13"/>
        <v>12</v>
      </c>
      <c r="J411">
        <f t="shared" si="14"/>
        <v>4</v>
      </c>
    </row>
    <row r="412" spans="2:10" x14ac:dyDescent="0.3">
      <c r="B412" s="3">
        <v>409</v>
      </c>
      <c r="C412" s="4" t="s">
        <v>323</v>
      </c>
      <c r="D412" s="11">
        <v>43077</v>
      </c>
      <c r="E412" s="11">
        <v>43081</v>
      </c>
      <c r="F412" s="4" t="s">
        <v>1808</v>
      </c>
      <c r="G412" s="4" t="s">
        <v>1811</v>
      </c>
      <c r="H412" s="4">
        <v>1004.0239999999999</v>
      </c>
      <c r="I412">
        <f t="shared" si="13"/>
        <v>12</v>
      </c>
      <c r="J412">
        <f t="shared" si="14"/>
        <v>4</v>
      </c>
    </row>
    <row r="413" spans="2:10" x14ac:dyDescent="0.3">
      <c r="B413" s="3">
        <v>410</v>
      </c>
      <c r="C413" s="4" t="s">
        <v>323</v>
      </c>
      <c r="D413" s="11">
        <v>43077</v>
      </c>
      <c r="E413" s="11">
        <v>43081</v>
      </c>
      <c r="F413" s="4" t="s">
        <v>1808</v>
      </c>
      <c r="G413" s="4" t="s">
        <v>1812</v>
      </c>
      <c r="H413" s="4">
        <v>9.68</v>
      </c>
      <c r="I413">
        <f t="shared" si="13"/>
        <v>12</v>
      </c>
      <c r="J413">
        <f t="shared" si="14"/>
        <v>4</v>
      </c>
    </row>
    <row r="414" spans="2:10" x14ac:dyDescent="0.3">
      <c r="B414" s="3">
        <v>411</v>
      </c>
      <c r="C414" s="4" t="s">
        <v>323</v>
      </c>
      <c r="D414" s="11">
        <v>43077</v>
      </c>
      <c r="E414" s="11">
        <v>43081</v>
      </c>
      <c r="F414" s="4" t="s">
        <v>1808</v>
      </c>
      <c r="G414" s="4" t="s">
        <v>1813</v>
      </c>
      <c r="H414" s="4">
        <v>28.349999999999998</v>
      </c>
      <c r="I414">
        <f t="shared" si="13"/>
        <v>12</v>
      </c>
      <c r="J414">
        <f t="shared" si="14"/>
        <v>4</v>
      </c>
    </row>
    <row r="415" spans="2:10" x14ac:dyDescent="0.3">
      <c r="B415" s="3">
        <v>412</v>
      </c>
      <c r="C415" s="4" t="s">
        <v>323</v>
      </c>
      <c r="D415" s="11">
        <v>43077</v>
      </c>
      <c r="E415" s="11">
        <v>43081</v>
      </c>
      <c r="F415" s="4" t="s">
        <v>1808</v>
      </c>
      <c r="G415" s="4" t="s">
        <v>1738</v>
      </c>
      <c r="H415" s="4">
        <v>55.98</v>
      </c>
      <c r="I415">
        <f t="shared" si="13"/>
        <v>12</v>
      </c>
      <c r="J415">
        <f t="shared" si="14"/>
        <v>4</v>
      </c>
    </row>
    <row r="416" spans="2:10" x14ac:dyDescent="0.3">
      <c r="B416" s="3">
        <v>413</v>
      </c>
      <c r="C416" s="4" t="s">
        <v>323</v>
      </c>
      <c r="D416" s="11">
        <v>43077</v>
      </c>
      <c r="E416" s="11">
        <v>43081</v>
      </c>
      <c r="F416" s="4" t="s">
        <v>1808</v>
      </c>
      <c r="G416" s="4" t="s">
        <v>1814</v>
      </c>
      <c r="H416" s="4">
        <v>1336.829</v>
      </c>
      <c r="I416">
        <f t="shared" si="13"/>
        <v>12</v>
      </c>
      <c r="J416">
        <f t="shared" si="14"/>
        <v>4</v>
      </c>
    </row>
    <row r="417" spans="2:10" x14ac:dyDescent="0.3">
      <c r="B417" s="3">
        <v>414</v>
      </c>
      <c r="C417" s="4" t="s">
        <v>323</v>
      </c>
      <c r="D417" s="11">
        <v>43077</v>
      </c>
      <c r="E417" s="11">
        <v>43081</v>
      </c>
      <c r="F417" s="4" t="s">
        <v>1808</v>
      </c>
      <c r="G417" s="4" t="s">
        <v>1815</v>
      </c>
      <c r="H417" s="4">
        <v>113.56800000000001</v>
      </c>
      <c r="I417">
        <f t="shared" si="13"/>
        <v>12</v>
      </c>
      <c r="J417">
        <f t="shared" si="14"/>
        <v>4</v>
      </c>
    </row>
    <row r="418" spans="2:10" x14ac:dyDescent="0.3">
      <c r="B418" s="3">
        <v>415</v>
      </c>
      <c r="C418" s="4" t="s">
        <v>324</v>
      </c>
      <c r="D418" s="11">
        <v>43042</v>
      </c>
      <c r="E418" s="11">
        <v>43046</v>
      </c>
      <c r="F418" s="4" t="s">
        <v>1816</v>
      </c>
      <c r="G418" s="4" t="s">
        <v>1817</v>
      </c>
      <c r="H418" s="4">
        <v>139.86000000000001</v>
      </c>
      <c r="I418">
        <f t="shared" si="13"/>
        <v>11</v>
      </c>
      <c r="J418">
        <f t="shared" si="14"/>
        <v>4</v>
      </c>
    </row>
    <row r="419" spans="2:10" x14ac:dyDescent="0.3">
      <c r="B419" s="3">
        <v>416</v>
      </c>
      <c r="C419" s="4" t="s">
        <v>324</v>
      </c>
      <c r="D419" s="11">
        <v>43042</v>
      </c>
      <c r="E419" s="11">
        <v>43046</v>
      </c>
      <c r="F419" s="4" t="s">
        <v>1816</v>
      </c>
      <c r="G419" s="4" t="s">
        <v>1674</v>
      </c>
      <c r="H419" s="4">
        <v>307.13600000000002</v>
      </c>
      <c r="I419">
        <f t="shared" si="13"/>
        <v>11</v>
      </c>
      <c r="J419">
        <f t="shared" si="14"/>
        <v>4</v>
      </c>
    </row>
    <row r="420" spans="2:10" x14ac:dyDescent="0.3">
      <c r="B420" s="3">
        <v>417</v>
      </c>
      <c r="C420" s="4" t="s">
        <v>326</v>
      </c>
      <c r="D420" s="11">
        <v>42910</v>
      </c>
      <c r="E420" s="11">
        <v>42914</v>
      </c>
      <c r="F420" s="4" t="s">
        <v>1818</v>
      </c>
      <c r="G420" s="4" t="s">
        <v>1819</v>
      </c>
      <c r="H420" s="4">
        <v>95.92</v>
      </c>
      <c r="I420">
        <f t="shared" si="13"/>
        <v>6</v>
      </c>
      <c r="J420">
        <f t="shared" si="14"/>
        <v>4</v>
      </c>
    </row>
    <row r="421" spans="2:10" x14ac:dyDescent="0.3">
      <c r="B421" s="3">
        <v>418</v>
      </c>
      <c r="C421" s="4" t="s">
        <v>327</v>
      </c>
      <c r="D421" s="11">
        <v>42474</v>
      </c>
      <c r="E421" s="11">
        <v>42478</v>
      </c>
      <c r="F421" s="4" t="s">
        <v>1820</v>
      </c>
      <c r="G421" s="4" t="s">
        <v>1821</v>
      </c>
      <c r="H421" s="4">
        <v>383.8</v>
      </c>
      <c r="I421">
        <f t="shared" si="13"/>
        <v>4</v>
      </c>
      <c r="J421">
        <f t="shared" si="14"/>
        <v>4</v>
      </c>
    </row>
    <row r="422" spans="2:10" x14ac:dyDescent="0.3">
      <c r="B422" s="3">
        <v>419</v>
      </c>
      <c r="C422" s="4" t="s">
        <v>328</v>
      </c>
      <c r="D422" s="11">
        <v>43045</v>
      </c>
      <c r="E422" s="11">
        <v>43049</v>
      </c>
      <c r="F422" s="4" t="s">
        <v>1746</v>
      </c>
      <c r="G422" s="4" t="s">
        <v>1822</v>
      </c>
      <c r="H422" s="4">
        <v>5.78</v>
      </c>
      <c r="I422">
        <f t="shared" si="13"/>
        <v>11</v>
      </c>
      <c r="J422">
        <f t="shared" si="14"/>
        <v>4</v>
      </c>
    </row>
    <row r="423" spans="2:10" x14ac:dyDescent="0.3">
      <c r="B423" s="3">
        <v>420</v>
      </c>
      <c r="C423" s="4" t="s">
        <v>329</v>
      </c>
      <c r="D423" s="11">
        <v>42798</v>
      </c>
      <c r="E423" s="11">
        <v>42803</v>
      </c>
      <c r="F423" s="4" t="s">
        <v>1702</v>
      </c>
      <c r="G423" s="4" t="s">
        <v>1823</v>
      </c>
      <c r="H423" s="4">
        <v>9.32</v>
      </c>
      <c r="I423">
        <f t="shared" si="13"/>
        <v>3</v>
      </c>
      <c r="J423">
        <f t="shared" si="14"/>
        <v>5</v>
      </c>
    </row>
    <row r="424" spans="2:10" x14ac:dyDescent="0.3">
      <c r="B424" s="3">
        <v>421</v>
      </c>
      <c r="C424" s="4" t="s">
        <v>329</v>
      </c>
      <c r="D424" s="11">
        <v>42798</v>
      </c>
      <c r="E424" s="11">
        <v>42803</v>
      </c>
      <c r="F424" s="4" t="s">
        <v>1702</v>
      </c>
      <c r="G424" s="4" t="s">
        <v>1824</v>
      </c>
      <c r="H424" s="4">
        <v>15.25</v>
      </c>
      <c r="I424">
        <f t="shared" si="13"/>
        <v>3</v>
      </c>
      <c r="J424">
        <f t="shared" si="14"/>
        <v>5</v>
      </c>
    </row>
    <row r="425" spans="2:10" x14ac:dyDescent="0.3">
      <c r="B425" s="3">
        <v>422</v>
      </c>
      <c r="C425" s="4" t="s">
        <v>330</v>
      </c>
      <c r="D425" s="11">
        <v>41812</v>
      </c>
      <c r="E425" s="11">
        <v>41815</v>
      </c>
      <c r="F425" s="4" t="s">
        <v>1381</v>
      </c>
      <c r="G425" s="4" t="s">
        <v>1825</v>
      </c>
      <c r="H425" s="4">
        <v>196.75200000000001</v>
      </c>
      <c r="I425">
        <f t="shared" si="13"/>
        <v>6</v>
      </c>
      <c r="J425">
        <f t="shared" si="14"/>
        <v>3</v>
      </c>
    </row>
    <row r="426" spans="2:10" x14ac:dyDescent="0.3">
      <c r="B426" s="3">
        <v>423</v>
      </c>
      <c r="C426" s="4" t="s">
        <v>331</v>
      </c>
      <c r="D426" s="11">
        <v>43027</v>
      </c>
      <c r="E426" s="11">
        <v>43031</v>
      </c>
      <c r="F426" s="4" t="s">
        <v>1826</v>
      </c>
      <c r="G426" s="4" t="s">
        <v>1827</v>
      </c>
      <c r="H426" s="4">
        <v>56.56</v>
      </c>
      <c r="I426">
        <f t="shared" si="13"/>
        <v>10</v>
      </c>
      <c r="J426">
        <f t="shared" si="14"/>
        <v>4</v>
      </c>
    </row>
    <row r="427" spans="2:10" x14ac:dyDescent="0.3">
      <c r="B427" s="3">
        <v>424</v>
      </c>
      <c r="C427" s="4" t="s">
        <v>331</v>
      </c>
      <c r="D427" s="11">
        <v>43027</v>
      </c>
      <c r="E427" s="11">
        <v>43031</v>
      </c>
      <c r="F427" s="4" t="s">
        <v>1826</v>
      </c>
      <c r="G427" s="4" t="s">
        <v>1828</v>
      </c>
      <c r="H427" s="4">
        <v>32.700000000000003</v>
      </c>
      <c r="I427">
        <f t="shared" si="13"/>
        <v>10</v>
      </c>
      <c r="J427">
        <f t="shared" si="14"/>
        <v>4</v>
      </c>
    </row>
    <row r="428" spans="2:10" x14ac:dyDescent="0.3">
      <c r="B428" s="3">
        <v>425</v>
      </c>
      <c r="C428" s="4" t="s">
        <v>332</v>
      </c>
      <c r="D428" s="11">
        <v>42968</v>
      </c>
      <c r="E428" s="11">
        <v>42970</v>
      </c>
      <c r="F428" s="4" t="s">
        <v>1829</v>
      </c>
      <c r="G428" s="4" t="s">
        <v>1830</v>
      </c>
      <c r="H428" s="4">
        <v>866.4</v>
      </c>
      <c r="I428">
        <f t="shared" si="13"/>
        <v>8</v>
      </c>
      <c r="J428">
        <f t="shared" si="14"/>
        <v>2</v>
      </c>
    </row>
    <row r="429" spans="2:10" x14ac:dyDescent="0.3">
      <c r="B429" s="3">
        <v>426</v>
      </c>
      <c r="C429" s="4" t="s">
        <v>334</v>
      </c>
      <c r="D429" s="11">
        <v>43062</v>
      </c>
      <c r="E429" s="11">
        <v>43065</v>
      </c>
      <c r="F429" s="4" t="s">
        <v>1356</v>
      </c>
      <c r="G429" s="4" t="s">
        <v>1831</v>
      </c>
      <c r="H429" s="4">
        <v>28.4</v>
      </c>
      <c r="I429">
        <f t="shared" si="13"/>
        <v>11</v>
      </c>
      <c r="J429">
        <f t="shared" si="14"/>
        <v>3</v>
      </c>
    </row>
    <row r="430" spans="2:10" x14ac:dyDescent="0.3">
      <c r="B430" s="3">
        <v>427</v>
      </c>
      <c r="C430" s="4" t="s">
        <v>334</v>
      </c>
      <c r="D430" s="11">
        <v>43062</v>
      </c>
      <c r="E430" s="11">
        <v>43065</v>
      </c>
      <c r="F430" s="4" t="s">
        <v>1356</v>
      </c>
      <c r="G430" s="4" t="s">
        <v>1832</v>
      </c>
      <c r="H430" s="4">
        <v>287.92</v>
      </c>
      <c r="I430">
        <f t="shared" si="13"/>
        <v>11</v>
      </c>
      <c r="J430">
        <f t="shared" si="14"/>
        <v>3</v>
      </c>
    </row>
    <row r="431" spans="2:10" x14ac:dyDescent="0.3">
      <c r="B431" s="3">
        <v>428</v>
      </c>
      <c r="C431" s="4" t="s">
        <v>336</v>
      </c>
      <c r="D431" s="11">
        <v>41894</v>
      </c>
      <c r="E431" s="11">
        <v>41895</v>
      </c>
      <c r="F431" s="4" t="s">
        <v>1833</v>
      </c>
      <c r="G431" s="4" t="s">
        <v>1834</v>
      </c>
      <c r="H431" s="4">
        <v>69.989999999999995</v>
      </c>
      <c r="I431">
        <f t="shared" si="13"/>
        <v>9</v>
      </c>
      <c r="J431">
        <f t="shared" si="14"/>
        <v>1</v>
      </c>
    </row>
    <row r="432" spans="2:10" x14ac:dyDescent="0.3">
      <c r="B432" s="3">
        <v>429</v>
      </c>
      <c r="C432" s="4" t="s">
        <v>337</v>
      </c>
      <c r="D432" s="11">
        <v>43009</v>
      </c>
      <c r="E432" s="11">
        <v>43016</v>
      </c>
      <c r="F432" s="4" t="s">
        <v>1835</v>
      </c>
      <c r="G432" s="4" t="s">
        <v>1836</v>
      </c>
      <c r="H432" s="4">
        <v>6.6719999999999988</v>
      </c>
      <c r="I432">
        <f t="shared" si="13"/>
        <v>10</v>
      </c>
      <c r="J432">
        <f t="shared" si="14"/>
        <v>7</v>
      </c>
    </row>
    <row r="433" spans="2:10" x14ac:dyDescent="0.3">
      <c r="B433" s="3">
        <v>430</v>
      </c>
      <c r="C433" s="4" t="s">
        <v>340</v>
      </c>
      <c r="D433" s="11">
        <v>42475</v>
      </c>
      <c r="E433" s="11">
        <v>42481</v>
      </c>
      <c r="F433" s="4" t="s">
        <v>1837</v>
      </c>
      <c r="G433" s="4" t="s">
        <v>1838</v>
      </c>
      <c r="H433" s="4">
        <v>189.58800000000005</v>
      </c>
      <c r="I433">
        <f t="shared" si="13"/>
        <v>4</v>
      </c>
      <c r="J433">
        <f t="shared" si="14"/>
        <v>6</v>
      </c>
    </row>
    <row r="434" spans="2:10" x14ac:dyDescent="0.3">
      <c r="B434" s="3">
        <v>431</v>
      </c>
      <c r="C434" s="4" t="s">
        <v>340</v>
      </c>
      <c r="D434" s="11">
        <v>42475</v>
      </c>
      <c r="E434" s="11">
        <v>42481</v>
      </c>
      <c r="F434" s="4" t="s">
        <v>1837</v>
      </c>
      <c r="G434" s="4" t="s">
        <v>1534</v>
      </c>
      <c r="H434" s="4">
        <v>408.74399999999997</v>
      </c>
      <c r="I434">
        <f t="shared" si="13"/>
        <v>4</v>
      </c>
      <c r="J434">
        <f t="shared" si="14"/>
        <v>6</v>
      </c>
    </row>
    <row r="435" spans="2:10" x14ac:dyDescent="0.3">
      <c r="B435" s="3">
        <v>432</v>
      </c>
      <c r="C435" s="4" t="s">
        <v>340</v>
      </c>
      <c r="D435" s="11">
        <v>42475</v>
      </c>
      <c r="E435" s="11">
        <v>42481</v>
      </c>
      <c r="F435" s="4" t="s">
        <v>1837</v>
      </c>
      <c r="G435" s="4" t="s">
        <v>1534</v>
      </c>
      <c r="H435" s="4">
        <v>291.95999999999998</v>
      </c>
      <c r="I435">
        <f t="shared" si="13"/>
        <v>4</v>
      </c>
      <c r="J435">
        <f t="shared" si="14"/>
        <v>6</v>
      </c>
    </row>
    <row r="436" spans="2:10" x14ac:dyDescent="0.3">
      <c r="B436" s="3">
        <v>433</v>
      </c>
      <c r="C436" s="4" t="s">
        <v>340</v>
      </c>
      <c r="D436" s="11">
        <v>42475</v>
      </c>
      <c r="E436" s="11">
        <v>42481</v>
      </c>
      <c r="F436" s="4" t="s">
        <v>1837</v>
      </c>
      <c r="G436" s="4" t="s">
        <v>1839</v>
      </c>
      <c r="H436" s="4">
        <v>4.7679999999999998</v>
      </c>
      <c r="I436">
        <f t="shared" si="13"/>
        <v>4</v>
      </c>
      <c r="J436">
        <f t="shared" si="14"/>
        <v>6</v>
      </c>
    </row>
    <row r="437" spans="2:10" x14ac:dyDescent="0.3">
      <c r="B437" s="3">
        <v>434</v>
      </c>
      <c r="C437" s="4" t="s">
        <v>341</v>
      </c>
      <c r="D437" s="11">
        <v>42527</v>
      </c>
      <c r="E437" s="11">
        <v>42528</v>
      </c>
      <c r="F437" s="4" t="s">
        <v>1499</v>
      </c>
      <c r="G437" s="4" t="s">
        <v>1840</v>
      </c>
      <c r="H437" s="4">
        <v>714.30000000000007</v>
      </c>
      <c r="I437">
        <f t="shared" si="13"/>
        <v>6</v>
      </c>
      <c r="J437">
        <f t="shared" si="14"/>
        <v>1</v>
      </c>
    </row>
    <row r="438" spans="2:10" x14ac:dyDescent="0.3">
      <c r="B438" s="3">
        <v>435</v>
      </c>
      <c r="C438" s="4" t="s">
        <v>342</v>
      </c>
      <c r="D438" s="11">
        <v>41992</v>
      </c>
      <c r="E438" s="11">
        <v>41998</v>
      </c>
      <c r="F438" s="4" t="s">
        <v>1841</v>
      </c>
      <c r="G438" s="4" t="s">
        <v>1842</v>
      </c>
      <c r="H438" s="4">
        <v>4.8120000000000003</v>
      </c>
      <c r="I438">
        <f t="shared" si="13"/>
        <v>12</v>
      </c>
      <c r="J438">
        <f t="shared" si="14"/>
        <v>6</v>
      </c>
    </row>
    <row r="439" spans="2:10" x14ac:dyDescent="0.3">
      <c r="B439" s="3">
        <v>436</v>
      </c>
      <c r="C439" s="4" t="s">
        <v>342</v>
      </c>
      <c r="D439" s="11">
        <v>41992</v>
      </c>
      <c r="E439" s="11">
        <v>41998</v>
      </c>
      <c r="F439" s="4" t="s">
        <v>1841</v>
      </c>
      <c r="G439" s="4" t="s">
        <v>1843</v>
      </c>
      <c r="H439" s="4">
        <v>247.8</v>
      </c>
      <c r="I439">
        <f t="shared" si="13"/>
        <v>12</v>
      </c>
      <c r="J439">
        <f t="shared" si="14"/>
        <v>6</v>
      </c>
    </row>
    <row r="440" spans="2:10" x14ac:dyDescent="0.3">
      <c r="B440" s="3">
        <v>437</v>
      </c>
      <c r="C440" s="4" t="s">
        <v>344</v>
      </c>
      <c r="D440" s="11">
        <v>42533</v>
      </c>
      <c r="E440" s="11">
        <v>42535</v>
      </c>
      <c r="F440" s="4" t="s">
        <v>1844</v>
      </c>
      <c r="G440" s="4" t="s">
        <v>1845</v>
      </c>
      <c r="H440" s="4">
        <v>1007.979</v>
      </c>
      <c r="I440">
        <f t="shared" si="13"/>
        <v>6</v>
      </c>
      <c r="J440">
        <f t="shared" si="14"/>
        <v>2</v>
      </c>
    </row>
    <row r="441" spans="2:10" x14ac:dyDescent="0.3">
      <c r="B441" s="3">
        <v>438</v>
      </c>
      <c r="C441" s="4" t="s">
        <v>344</v>
      </c>
      <c r="D441" s="11">
        <v>42533</v>
      </c>
      <c r="E441" s="11">
        <v>42535</v>
      </c>
      <c r="F441" s="4" t="s">
        <v>1844</v>
      </c>
      <c r="G441" s="4" t="s">
        <v>1738</v>
      </c>
      <c r="H441" s="4">
        <v>313.488</v>
      </c>
      <c r="I441">
        <f t="shared" si="13"/>
        <v>6</v>
      </c>
      <c r="J441">
        <f t="shared" si="14"/>
        <v>2</v>
      </c>
    </row>
    <row r="442" spans="2:10" x14ac:dyDescent="0.3">
      <c r="B442" s="3">
        <v>439</v>
      </c>
      <c r="C442" s="4" t="s">
        <v>346</v>
      </c>
      <c r="D442" s="11">
        <v>42993</v>
      </c>
      <c r="E442" s="11">
        <v>42997</v>
      </c>
      <c r="F442" s="4" t="s">
        <v>1846</v>
      </c>
      <c r="G442" s="4" t="s">
        <v>1847</v>
      </c>
      <c r="H442" s="4">
        <v>31.872000000000003</v>
      </c>
      <c r="I442">
        <f t="shared" si="13"/>
        <v>9</v>
      </c>
      <c r="J442">
        <f t="shared" si="14"/>
        <v>4</v>
      </c>
    </row>
    <row r="443" spans="2:10" x14ac:dyDescent="0.3">
      <c r="B443" s="3">
        <v>440</v>
      </c>
      <c r="C443" s="4" t="s">
        <v>347</v>
      </c>
      <c r="D443" s="11">
        <v>42755</v>
      </c>
      <c r="E443" s="11">
        <v>42758</v>
      </c>
      <c r="F443" s="4" t="s">
        <v>1437</v>
      </c>
      <c r="G443" s="4" t="s">
        <v>1848</v>
      </c>
      <c r="H443" s="4">
        <v>207.84600000000003</v>
      </c>
      <c r="I443">
        <f t="shared" si="13"/>
        <v>1</v>
      </c>
      <c r="J443">
        <f t="shared" si="14"/>
        <v>3</v>
      </c>
    </row>
    <row r="444" spans="2:10" x14ac:dyDescent="0.3">
      <c r="B444" s="3">
        <v>441</v>
      </c>
      <c r="C444" s="4" t="s">
        <v>349</v>
      </c>
      <c r="D444" s="11">
        <v>42618</v>
      </c>
      <c r="E444" s="11">
        <v>42620</v>
      </c>
      <c r="F444" s="4" t="s">
        <v>1302</v>
      </c>
      <c r="G444" s="4" t="s">
        <v>1849</v>
      </c>
      <c r="H444" s="4">
        <v>12.22</v>
      </c>
      <c r="I444">
        <f t="shared" si="13"/>
        <v>9</v>
      </c>
      <c r="J444">
        <f t="shared" si="14"/>
        <v>2</v>
      </c>
    </row>
    <row r="445" spans="2:10" x14ac:dyDescent="0.3">
      <c r="B445" s="3">
        <v>442</v>
      </c>
      <c r="C445" s="4" t="s">
        <v>349</v>
      </c>
      <c r="D445" s="11">
        <v>42618</v>
      </c>
      <c r="E445" s="11">
        <v>42620</v>
      </c>
      <c r="F445" s="4" t="s">
        <v>1302</v>
      </c>
      <c r="G445" s="4" t="s">
        <v>1850</v>
      </c>
      <c r="H445" s="4">
        <v>194.94</v>
      </c>
      <c r="I445">
        <f t="shared" si="13"/>
        <v>9</v>
      </c>
      <c r="J445">
        <f t="shared" si="14"/>
        <v>2</v>
      </c>
    </row>
    <row r="446" spans="2:10" x14ac:dyDescent="0.3">
      <c r="B446" s="3">
        <v>443</v>
      </c>
      <c r="C446" s="4" t="s">
        <v>349</v>
      </c>
      <c r="D446" s="11">
        <v>42618</v>
      </c>
      <c r="E446" s="11">
        <v>42620</v>
      </c>
      <c r="F446" s="4" t="s">
        <v>1302</v>
      </c>
      <c r="G446" s="4" t="s">
        <v>1851</v>
      </c>
      <c r="H446" s="4">
        <v>70.949999999999989</v>
      </c>
      <c r="I446">
        <f t="shared" si="13"/>
        <v>9</v>
      </c>
      <c r="J446">
        <f t="shared" si="14"/>
        <v>2</v>
      </c>
    </row>
    <row r="447" spans="2:10" x14ac:dyDescent="0.3">
      <c r="B447" s="3">
        <v>444</v>
      </c>
      <c r="C447" s="4" t="s">
        <v>349</v>
      </c>
      <c r="D447" s="11">
        <v>42618</v>
      </c>
      <c r="E447" s="11">
        <v>42620</v>
      </c>
      <c r="F447" s="4" t="s">
        <v>1302</v>
      </c>
      <c r="G447" s="4" t="s">
        <v>1852</v>
      </c>
      <c r="H447" s="4">
        <v>91.36</v>
      </c>
      <c r="I447">
        <f t="shared" si="13"/>
        <v>9</v>
      </c>
      <c r="J447">
        <f t="shared" si="14"/>
        <v>2</v>
      </c>
    </row>
    <row r="448" spans="2:10" x14ac:dyDescent="0.3">
      <c r="B448" s="3">
        <v>445</v>
      </c>
      <c r="C448" s="4" t="s">
        <v>349</v>
      </c>
      <c r="D448" s="11">
        <v>42618</v>
      </c>
      <c r="E448" s="11">
        <v>42620</v>
      </c>
      <c r="F448" s="4" t="s">
        <v>1302</v>
      </c>
      <c r="G448" s="4" t="s">
        <v>1853</v>
      </c>
      <c r="H448" s="4">
        <v>242.94</v>
      </c>
      <c r="I448">
        <f t="shared" si="13"/>
        <v>9</v>
      </c>
      <c r="J448">
        <f t="shared" si="14"/>
        <v>2</v>
      </c>
    </row>
    <row r="449" spans="2:10" x14ac:dyDescent="0.3">
      <c r="B449" s="3">
        <v>446</v>
      </c>
      <c r="C449" s="4" t="s">
        <v>349</v>
      </c>
      <c r="D449" s="11">
        <v>42618</v>
      </c>
      <c r="E449" s="11">
        <v>42620</v>
      </c>
      <c r="F449" s="4" t="s">
        <v>1302</v>
      </c>
      <c r="G449" s="4" t="s">
        <v>1854</v>
      </c>
      <c r="H449" s="4">
        <v>22.05</v>
      </c>
      <c r="I449">
        <f t="shared" si="13"/>
        <v>9</v>
      </c>
      <c r="J449">
        <f t="shared" si="14"/>
        <v>2</v>
      </c>
    </row>
    <row r="450" spans="2:10" x14ac:dyDescent="0.3">
      <c r="B450" s="3">
        <v>447</v>
      </c>
      <c r="C450" s="4" t="s">
        <v>350</v>
      </c>
      <c r="D450" s="11">
        <v>42814</v>
      </c>
      <c r="E450" s="11">
        <v>42819</v>
      </c>
      <c r="F450" s="4" t="s">
        <v>1855</v>
      </c>
      <c r="G450" s="4" t="s">
        <v>1856</v>
      </c>
      <c r="H450" s="4">
        <v>2.91</v>
      </c>
      <c r="I450">
        <f t="shared" si="13"/>
        <v>3</v>
      </c>
      <c r="J450">
        <f t="shared" si="14"/>
        <v>5</v>
      </c>
    </row>
    <row r="451" spans="2:10" x14ac:dyDescent="0.3">
      <c r="B451" s="3">
        <v>448</v>
      </c>
      <c r="C451" s="4" t="s">
        <v>352</v>
      </c>
      <c r="D451" s="11">
        <v>42461</v>
      </c>
      <c r="E451" s="11">
        <v>42463</v>
      </c>
      <c r="F451" s="4" t="s">
        <v>1857</v>
      </c>
      <c r="G451" s="4" t="s">
        <v>1858</v>
      </c>
      <c r="H451" s="4">
        <v>59.519999999999996</v>
      </c>
      <c r="I451">
        <f t="shared" si="13"/>
        <v>4</v>
      </c>
      <c r="J451">
        <f t="shared" si="14"/>
        <v>2</v>
      </c>
    </row>
    <row r="452" spans="2:10" x14ac:dyDescent="0.3">
      <c r="B452" s="3">
        <v>449</v>
      </c>
      <c r="C452" s="4" t="s">
        <v>352</v>
      </c>
      <c r="D452" s="11">
        <v>42461</v>
      </c>
      <c r="E452" s="11">
        <v>42463</v>
      </c>
      <c r="F452" s="4" t="s">
        <v>1857</v>
      </c>
      <c r="G452" s="4" t="s">
        <v>1859</v>
      </c>
      <c r="H452" s="4">
        <v>161.94</v>
      </c>
      <c r="I452">
        <f t="shared" si="13"/>
        <v>4</v>
      </c>
      <c r="J452">
        <f t="shared" si="14"/>
        <v>2</v>
      </c>
    </row>
    <row r="453" spans="2:10" x14ac:dyDescent="0.3">
      <c r="B453" s="3">
        <v>450</v>
      </c>
      <c r="C453" s="4" t="s">
        <v>352</v>
      </c>
      <c r="D453" s="11">
        <v>42461</v>
      </c>
      <c r="E453" s="11">
        <v>42463</v>
      </c>
      <c r="F453" s="4" t="s">
        <v>1857</v>
      </c>
      <c r="G453" s="4" t="s">
        <v>1860</v>
      </c>
      <c r="H453" s="4">
        <v>263.88</v>
      </c>
      <c r="I453">
        <f t="shared" ref="I453:I503" si="15">MONTH(D453)</f>
        <v>4</v>
      </c>
      <c r="J453">
        <f t="shared" ref="J453:J503" si="16">ABS(SUM(D453-E453))</f>
        <v>2</v>
      </c>
    </row>
    <row r="454" spans="2:10" x14ac:dyDescent="0.3">
      <c r="B454" s="3">
        <v>451</v>
      </c>
      <c r="C454" s="4" t="s">
        <v>352</v>
      </c>
      <c r="D454" s="11">
        <v>42461</v>
      </c>
      <c r="E454" s="11">
        <v>42463</v>
      </c>
      <c r="F454" s="4" t="s">
        <v>1857</v>
      </c>
      <c r="G454" s="4" t="s">
        <v>1861</v>
      </c>
      <c r="H454" s="4">
        <v>30.48</v>
      </c>
      <c r="I454">
        <f t="shared" si="15"/>
        <v>4</v>
      </c>
      <c r="J454">
        <f t="shared" si="16"/>
        <v>2</v>
      </c>
    </row>
    <row r="455" spans="2:10" x14ac:dyDescent="0.3">
      <c r="B455" s="3">
        <v>452</v>
      </c>
      <c r="C455" s="4" t="s">
        <v>352</v>
      </c>
      <c r="D455" s="11">
        <v>42461</v>
      </c>
      <c r="E455" s="11">
        <v>42463</v>
      </c>
      <c r="F455" s="4" t="s">
        <v>1857</v>
      </c>
      <c r="G455" s="4" t="s">
        <v>1862</v>
      </c>
      <c r="H455" s="4">
        <v>9.84</v>
      </c>
      <c r="I455">
        <f t="shared" si="15"/>
        <v>4</v>
      </c>
      <c r="J455">
        <f t="shared" si="16"/>
        <v>2</v>
      </c>
    </row>
    <row r="456" spans="2:10" x14ac:dyDescent="0.3">
      <c r="B456" s="3">
        <v>453</v>
      </c>
      <c r="C456" s="4" t="s">
        <v>352</v>
      </c>
      <c r="D456" s="11">
        <v>42461</v>
      </c>
      <c r="E456" s="11">
        <v>42463</v>
      </c>
      <c r="F456" s="4" t="s">
        <v>1857</v>
      </c>
      <c r="G456" s="4" t="s">
        <v>1863</v>
      </c>
      <c r="H456" s="4">
        <v>35.119999999999997</v>
      </c>
      <c r="I456">
        <f t="shared" si="15"/>
        <v>4</v>
      </c>
      <c r="J456">
        <f t="shared" si="16"/>
        <v>2</v>
      </c>
    </row>
    <row r="457" spans="2:10" x14ac:dyDescent="0.3">
      <c r="B457" s="3">
        <v>454</v>
      </c>
      <c r="C457" s="4" t="s">
        <v>354</v>
      </c>
      <c r="D457" s="11">
        <v>43028</v>
      </c>
      <c r="E457" s="11">
        <v>43032</v>
      </c>
      <c r="F457" s="4" t="s">
        <v>1864</v>
      </c>
      <c r="G457" s="4" t="s">
        <v>1293</v>
      </c>
      <c r="H457" s="4">
        <v>284.36399999999998</v>
      </c>
      <c r="I457">
        <f t="shared" si="15"/>
        <v>10</v>
      </c>
      <c r="J457">
        <f t="shared" si="16"/>
        <v>4</v>
      </c>
    </row>
    <row r="458" spans="2:10" x14ac:dyDescent="0.3">
      <c r="B458" s="3">
        <v>455</v>
      </c>
      <c r="C458" s="4" t="s">
        <v>354</v>
      </c>
      <c r="D458" s="11">
        <v>43028</v>
      </c>
      <c r="E458" s="11">
        <v>43032</v>
      </c>
      <c r="F458" s="4" t="s">
        <v>1864</v>
      </c>
      <c r="G458" s="4" t="s">
        <v>1865</v>
      </c>
      <c r="H458" s="4">
        <v>665.40800000000002</v>
      </c>
      <c r="I458">
        <f t="shared" si="15"/>
        <v>10</v>
      </c>
      <c r="J458">
        <f t="shared" si="16"/>
        <v>4</v>
      </c>
    </row>
    <row r="459" spans="2:10" x14ac:dyDescent="0.3">
      <c r="B459" s="3">
        <v>456</v>
      </c>
      <c r="C459" s="4" t="s">
        <v>355</v>
      </c>
      <c r="D459" s="11">
        <v>42717</v>
      </c>
      <c r="E459" s="11">
        <v>42721</v>
      </c>
      <c r="F459" s="4" t="s">
        <v>1835</v>
      </c>
      <c r="G459" s="4" t="s">
        <v>1866</v>
      </c>
      <c r="H459" s="4">
        <v>63.88</v>
      </c>
      <c r="I459">
        <f t="shared" si="15"/>
        <v>12</v>
      </c>
      <c r="J459">
        <f t="shared" si="16"/>
        <v>4</v>
      </c>
    </row>
    <row r="460" spans="2:10" x14ac:dyDescent="0.3">
      <c r="B460" s="3">
        <v>457</v>
      </c>
      <c r="C460" s="4" t="s">
        <v>356</v>
      </c>
      <c r="D460" s="11">
        <v>41682</v>
      </c>
      <c r="E460" s="11">
        <v>41688</v>
      </c>
      <c r="F460" s="4" t="s">
        <v>1867</v>
      </c>
      <c r="G460" s="4" t="s">
        <v>1868</v>
      </c>
      <c r="H460" s="4">
        <v>129.56800000000001</v>
      </c>
      <c r="I460">
        <f t="shared" si="15"/>
        <v>2</v>
      </c>
      <c r="J460">
        <f t="shared" si="16"/>
        <v>6</v>
      </c>
    </row>
    <row r="461" spans="2:10" x14ac:dyDescent="0.3">
      <c r="B461" s="3">
        <v>458</v>
      </c>
      <c r="C461" s="4" t="s">
        <v>357</v>
      </c>
      <c r="D461" s="11">
        <v>42639</v>
      </c>
      <c r="E461" s="11">
        <v>42644</v>
      </c>
      <c r="F461" s="4" t="s">
        <v>1829</v>
      </c>
      <c r="G461" s="4" t="s">
        <v>1869</v>
      </c>
      <c r="H461" s="4">
        <v>747.55799999999999</v>
      </c>
      <c r="I461">
        <f t="shared" si="15"/>
        <v>9</v>
      </c>
      <c r="J461">
        <f t="shared" si="16"/>
        <v>5</v>
      </c>
    </row>
    <row r="462" spans="2:10" x14ac:dyDescent="0.3">
      <c r="B462" s="3">
        <v>459</v>
      </c>
      <c r="C462" s="4" t="s">
        <v>357</v>
      </c>
      <c r="D462" s="11">
        <v>42639</v>
      </c>
      <c r="E462" s="11">
        <v>42644</v>
      </c>
      <c r="F462" s="4" t="s">
        <v>1829</v>
      </c>
      <c r="G462" s="4" t="s">
        <v>1870</v>
      </c>
      <c r="H462" s="4">
        <v>8.9280000000000008</v>
      </c>
      <c r="I462">
        <f t="shared" si="15"/>
        <v>9</v>
      </c>
      <c r="J462">
        <f t="shared" si="16"/>
        <v>5</v>
      </c>
    </row>
    <row r="463" spans="2:10" x14ac:dyDescent="0.3">
      <c r="B463" s="3">
        <v>460</v>
      </c>
      <c r="C463" s="4" t="s">
        <v>358</v>
      </c>
      <c r="D463" s="11">
        <v>42353</v>
      </c>
      <c r="E463" s="11">
        <v>42360</v>
      </c>
      <c r="F463" s="4" t="s">
        <v>1570</v>
      </c>
      <c r="G463" s="4" t="s">
        <v>1871</v>
      </c>
      <c r="H463" s="4">
        <v>103.92</v>
      </c>
      <c r="I463">
        <f t="shared" si="15"/>
        <v>12</v>
      </c>
      <c r="J463">
        <f t="shared" si="16"/>
        <v>7</v>
      </c>
    </row>
    <row r="464" spans="2:10" x14ac:dyDescent="0.3">
      <c r="B464" s="3">
        <v>461</v>
      </c>
      <c r="C464" s="4" t="s">
        <v>358</v>
      </c>
      <c r="D464" s="11">
        <v>42353</v>
      </c>
      <c r="E464" s="11">
        <v>42360</v>
      </c>
      <c r="F464" s="4" t="s">
        <v>1570</v>
      </c>
      <c r="G464" s="4" t="s">
        <v>1872</v>
      </c>
      <c r="H464" s="4">
        <v>899.91</v>
      </c>
      <c r="I464">
        <f t="shared" si="15"/>
        <v>12</v>
      </c>
      <c r="J464">
        <f t="shared" si="16"/>
        <v>7</v>
      </c>
    </row>
    <row r="465" spans="2:10" x14ac:dyDescent="0.3">
      <c r="B465" s="3">
        <v>462</v>
      </c>
      <c r="C465" s="4" t="s">
        <v>358</v>
      </c>
      <c r="D465" s="11">
        <v>42353</v>
      </c>
      <c r="E465" s="11">
        <v>42360</v>
      </c>
      <c r="F465" s="4" t="s">
        <v>1570</v>
      </c>
      <c r="G465" s="4" t="s">
        <v>1873</v>
      </c>
      <c r="H465" s="4">
        <v>51.311999999999998</v>
      </c>
      <c r="I465">
        <f t="shared" si="15"/>
        <v>12</v>
      </c>
      <c r="J465">
        <f t="shared" si="16"/>
        <v>7</v>
      </c>
    </row>
    <row r="466" spans="2:10" x14ac:dyDescent="0.3">
      <c r="B466" s="3">
        <v>463</v>
      </c>
      <c r="C466" s="4" t="s">
        <v>359</v>
      </c>
      <c r="D466" s="11">
        <v>42482</v>
      </c>
      <c r="E466" s="11">
        <v>42489</v>
      </c>
      <c r="F466" s="4" t="s">
        <v>1874</v>
      </c>
      <c r="G466" s="4" t="s">
        <v>1752</v>
      </c>
      <c r="H466" s="4">
        <v>23.56</v>
      </c>
      <c r="I466">
        <f t="shared" si="15"/>
        <v>4</v>
      </c>
      <c r="J466">
        <f t="shared" si="16"/>
        <v>7</v>
      </c>
    </row>
    <row r="467" spans="2:10" x14ac:dyDescent="0.3">
      <c r="B467" s="3">
        <v>464</v>
      </c>
      <c r="C467" s="4" t="s">
        <v>359</v>
      </c>
      <c r="D467" s="11">
        <v>42482</v>
      </c>
      <c r="E467" s="11">
        <v>42489</v>
      </c>
      <c r="F467" s="4" t="s">
        <v>1874</v>
      </c>
      <c r="G467" s="4" t="s">
        <v>1875</v>
      </c>
      <c r="H467" s="4">
        <v>1272.6299999999999</v>
      </c>
      <c r="I467">
        <f t="shared" si="15"/>
        <v>4</v>
      </c>
      <c r="J467">
        <f t="shared" si="16"/>
        <v>7</v>
      </c>
    </row>
    <row r="468" spans="2:10" x14ac:dyDescent="0.3">
      <c r="B468" s="3">
        <v>465</v>
      </c>
      <c r="C468" s="4" t="s">
        <v>359</v>
      </c>
      <c r="D468" s="11">
        <v>42482</v>
      </c>
      <c r="E468" s="11">
        <v>42489</v>
      </c>
      <c r="F468" s="4" t="s">
        <v>1874</v>
      </c>
      <c r="G468" s="4" t="s">
        <v>1876</v>
      </c>
      <c r="H468" s="4">
        <v>28.484999999999999</v>
      </c>
      <c r="I468">
        <f t="shared" si="15"/>
        <v>4</v>
      </c>
      <c r="J468">
        <f t="shared" si="16"/>
        <v>7</v>
      </c>
    </row>
    <row r="469" spans="2:10" x14ac:dyDescent="0.3">
      <c r="B469" s="3">
        <v>466</v>
      </c>
      <c r="C469" s="4" t="s">
        <v>359</v>
      </c>
      <c r="D469" s="11">
        <v>42482</v>
      </c>
      <c r="E469" s="11">
        <v>42489</v>
      </c>
      <c r="F469" s="4" t="s">
        <v>1874</v>
      </c>
      <c r="G469" s="4" t="s">
        <v>1877</v>
      </c>
      <c r="H469" s="4">
        <v>185.376</v>
      </c>
      <c r="I469">
        <f t="shared" si="15"/>
        <v>4</v>
      </c>
      <c r="J469">
        <f t="shared" si="16"/>
        <v>7</v>
      </c>
    </row>
    <row r="470" spans="2:10" x14ac:dyDescent="0.3">
      <c r="B470" s="3">
        <v>467</v>
      </c>
      <c r="C470" s="4" t="s">
        <v>359</v>
      </c>
      <c r="D470" s="11">
        <v>42482</v>
      </c>
      <c r="E470" s="11">
        <v>42489</v>
      </c>
      <c r="F470" s="4" t="s">
        <v>1874</v>
      </c>
      <c r="G470" s="4" t="s">
        <v>1878</v>
      </c>
      <c r="H470" s="4">
        <v>78.272000000000006</v>
      </c>
      <c r="I470">
        <f t="shared" si="15"/>
        <v>4</v>
      </c>
      <c r="J470">
        <f t="shared" si="16"/>
        <v>7</v>
      </c>
    </row>
    <row r="471" spans="2:10" x14ac:dyDescent="0.3">
      <c r="B471" s="3">
        <v>468</v>
      </c>
      <c r="C471" s="4" t="s">
        <v>361</v>
      </c>
      <c r="D471" s="11">
        <v>42021</v>
      </c>
      <c r="E471" s="11">
        <v>42028</v>
      </c>
      <c r="F471" s="4" t="s">
        <v>1879</v>
      </c>
      <c r="G471" s="4" t="s">
        <v>1675</v>
      </c>
      <c r="H471" s="4">
        <v>254.74400000000003</v>
      </c>
      <c r="I471">
        <f t="shared" si="15"/>
        <v>1</v>
      </c>
      <c r="J471">
        <f t="shared" si="16"/>
        <v>7</v>
      </c>
    </row>
    <row r="472" spans="2:10" x14ac:dyDescent="0.3">
      <c r="B472" s="3">
        <v>469</v>
      </c>
      <c r="C472" s="4" t="s">
        <v>362</v>
      </c>
      <c r="D472" s="11">
        <v>42825</v>
      </c>
      <c r="E472" s="11">
        <v>42829</v>
      </c>
      <c r="F472" s="4" t="s">
        <v>1590</v>
      </c>
      <c r="G472" s="4" t="s">
        <v>1880</v>
      </c>
      <c r="H472" s="4">
        <v>205.33279999999996</v>
      </c>
      <c r="I472">
        <f t="shared" si="15"/>
        <v>3</v>
      </c>
      <c r="J472">
        <f t="shared" si="16"/>
        <v>4</v>
      </c>
    </row>
    <row r="473" spans="2:10" x14ac:dyDescent="0.3">
      <c r="B473" s="3">
        <v>470</v>
      </c>
      <c r="C473" s="4" t="s">
        <v>363</v>
      </c>
      <c r="D473" s="11">
        <v>42720</v>
      </c>
      <c r="E473" s="11">
        <v>42724</v>
      </c>
      <c r="F473" s="4" t="s">
        <v>1626</v>
      </c>
      <c r="G473" s="4" t="s">
        <v>1881</v>
      </c>
      <c r="H473" s="4">
        <v>4.7879999999999985</v>
      </c>
      <c r="I473">
        <f t="shared" si="15"/>
        <v>12</v>
      </c>
      <c r="J473">
        <f t="shared" si="16"/>
        <v>4</v>
      </c>
    </row>
    <row r="474" spans="2:10" x14ac:dyDescent="0.3">
      <c r="B474" s="3">
        <v>471</v>
      </c>
      <c r="C474" s="4" t="s">
        <v>364</v>
      </c>
      <c r="D474" s="11">
        <v>42358</v>
      </c>
      <c r="E474" s="11">
        <v>42362</v>
      </c>
      <c r="F474" s="4" t="s">
        <v>1882</v>
      </c>
      <c r="G474" s="4" t="s">
        <v>1883</v>
      </c>
      <c r="H474" s="4">
        <v>55.48</v>
      </c>
      <c r="I474">
        <f t="shared" si="15"/>
        <v>12</v>
      </c>
      <c r="J474">
        <f t="shared" si="16"/>
        <v>4</v>
      </c>
    </row>
    <row r="475" spans="2:10" x14ac:dyDescent="0.3">
      <c r="B475" s="3">
        <v>472</v>
      </c>
      <c r="C475" s="4" t="s">
        <v>365</v>
      </c>
      <c r="D475" s="11">
        <v>41952</v>
      </c>
      <c r="E475" s="11">
        <v>41954</v>
      </c>
      <c r="F475" s="4" t="s">
        <v>1884</v>
      </c>
      <c r="G475" s="4" t="s">
        <v>1885</v>
      </c>
      <c r="H475" s="4">
        <v>340.92</v>
      </c>
      <c r="I475">
        <f t="shared" si="15"/>
        <v>11</v>
      </c>
      <c r="J475">
        <f t="shared" si="16"/>
        <v>2</v>
      </c>
    </row>
    <row r="476" spans="2:10" x14ac:dyDescent="0.3">
      <c r="B476" s="3">
        <v>473</v>
      </c>
      <c r="C476" s="4" t="s">
        <v>365</v>
      </c>
      <c r="D476" s="11">
        <v>41952</v>
      </c>
      <c r="E476" s="11">
        <v>41954</v>
      </c>
      <c r="F476" s="4" t="s">
        <v>1884</v>
      </c>
      <c r="G476" s="4" t="s">
        <v>1886</v>
      </c>
      <c r="H476" s="4">
        <v>222.66599999999997</v>
      </c>
      <c r="I476">
        <f t="shared" si="15"/>
        <v>11</v>
      </c>
      <c r="J476">
        <f t="shared" si="16"/>
        <v>2</v>
      </c>
    </row>
    <row r="477" spans="2:10" x14ac:dyDescent="0.3">
      <c r="B477" s="3">
        <v>474</v>
      </c>
      <c r="C477" s="4" t="s">
        <v>365</v>
      </c>
      <c r="D477" s="11">
        <v>41952</v>
      </c>
      <c r="E477" s="11">
        <v>41954</v>
      </c>
      <c r="F477" s="4" t="s">
        <v>1884</v>
      </c>
      <c r="G477" s="4" t="s">
        <v>1887</v>
      </c>
      <c r="H477" s="4">
        <v>703.96800000000007</v>
      </c>
      <c r="I477">
        <f t="shared" si="15"/>
        <v>11</v>
      </c>
      <c r="J477">
        <f t="shared" si="16"/>
        <v>2</v>
      </c>
    </row>
    <row r="478" spans="2:10" x14ac:dyDescent="0.3">
      <c r="B478" s="3">
        <v>475</v>
      </c>
      <c r="C478" s="4" t="s">
        <v>365</v>
      </c>
      <c r="D478" s="11">
        <v>41952</v>
      </c>
      <c r="E478" s="11">
        <v>41954</v>
      </c>
      <c r="F478" s="4" t="s">
        <v>1884</v>
      </c>
      <c r="G478" s="4" t="s">
        <v>1888</v>
      </c>
      <c r="H478" s="4">
        <v>92.52</v>
      </c>
      <c r="I478">
        <f t="shared" si="15"/>
        <v>11</v>
      </c>
      <c r="J478">
        <f t="shared" si="16"/>
        <v>2</v>
      </c>
    </row>
    <row r="479" spans="2:10" x14ac:dyDescent="0.3">
      <c r="B479" s="3">
        <v>476</v>
      </c>
      <c r="C479" s="4" t="s">
        <v>365</v>
      </c>
      <c r="D479" s="11">
        <v>41952</v>
      </c>
      <c r="E479" s="11">
        <v>41954</v>
      </c>
      <c r="F479" s="4" t="s">
        <v>1884</v>
      </c>
      <c r="G479" s="4" t="s">
        <v>1889</v>
      </c>
      <c r="H479" s="4">
        <v>62.649999999999991</v>
      </c>
      <c r="I479">
        <f t="shared" si="15"/>
        <v>11</v>
      </c>
      <c r="J479">
        <f t="shared" si="16"/>
        <v>2</v>
      </c>
    </row>
    <row r="480" spans="2:10" x14ac:dyDescent="0.3">
      <c r="B480" s="3">
        <v>477</v>
      </c>
      <c r="C480" s="4" t="s">
        <v>365</v>
      </c>
      <c r="D480" s="11">
        <v>41952</v>
      </c>
      <c r="E480" s="11">
        <v>41954</v>
      </c>
      <c r="F480" s="4" t="s">
        <v>1884</v>
      </c>
      <c r="G480" s="4" t="s">
        <v>1890</v>
      </c>
      <c r="H480" s="4">
        <v>94.85</v>
      </c>
      <c r="I480">
        <f t="shared" si="15"/>
        <v>11</v>
      </c>
      <c r="J480">
        <f t="shared" si="16"/>
        <v>2</v>
      </c>
    </row>
    <row r="481" spans="2:10" x14ac:dyDescent="0.3">
      <c r="B481" s="3">
        <v>478</v>
      </c>
      <c r="C481" s="4" t="s">
        <v>366</v>
      </c>
      <c r="D481" s="11">
        <v>42563</v>
      </c>
      <c r="E481" s="11">
        <v>42570</v>
      </c>
      <c r="F481" s="4" t="s">
        <v>1644</v>
      </c>
      <c r="G481" s="4" t="s">
        <v>1891</v>
      </c>
      <c r="H481" s="4">
        <v>95.76</v>
      </c>
      <c r="I481">
        <f t="shared" si="15"/>
        <v>7</v>
      </c>
      <c r="J481">
        <f t="shared" si="16"/>
        <v>7</v>
      </c>
    </row>
    <row r="482" spans="2:10" x14ac:dyDescent="0.3">
      <c r="B482" s="3">
        <v>479</v>
      </c>
      <c r="C482" s="4" t="s">
        <v>367</v>
      </c>
      <c r="D482" s="11">
        <v>42670</v>
      </c>
      <c r="E482" s="11">
        <v>42676</v>
      </c>
      <c r="F482" s="4" t="s">
        <v>1892</v>
      </c>
      <c r="G482" s="4" t="s">
        <v>1685</v>
      </c>
      <c r="H482" s="4">
        <v>40.200000000000003</v>
      </c>
      <c r="I482">
        <f t="shared" si="15"/>
        <v>10</v>
      </c>
      <c r="J482">
        <f t="shared" si="16"/>
        <v>6</v>
      </c>
    </row>
    <row r="483" spans="2:10" x14ac:dyDescent="0.3">
      <c r="B483" s="3">
        <v>480</v>
      </c>
      <c r="C483" s="4" t="s">
        <v>369</v>
      </c>
      <c r="D483" s="11">
        <v>42547</v>
      </c>
      <c r="E483" s="11">
        <v>42553</v>
      </c>
      <c r="F483" s="4" t="s">
        <v>1893</v>
      </c>
      <c r="G483" s="4" t="s">
        <v>1894</v>
      </c>
      <c r="H483" s="4">
        <v>14.7</v>
      </c>
      <c r="I483">
        <f t="shared" si="15"/>
        <v>6</v>
      </c>
      <c r="J483">
        <f t="shared" si="16"/>
        <v>6</v>
      </c>
    </row>
    <row r="484" spans="2:10" x14ac:dyDescent="0.3">
      <c r="B484" s="3">
        <v>481</v>
      </c>
      <c r="C484" s="4" t="s">
        <v>369</v>
      </c>
      <c r="D484" s="11">
        <v>42547</v>
      </c>
      <c r="E484" s="11">
        <v>42553</v>
      </c>
      <c r="F484" s="4" t="s">
        <v>1893</v>
      </c>
      <c r="G484" s="4" t="s">
        <v>1895</v>
      </c>
      <c r="H484" s="4">
        <v>704.25</v>
      </c>
      <c r="I484">
        <f t="shared" si="15"/>
        <v>6</v>
      </c>
      <c r="J484">
        <f t="shared" si="16"/>
        <v>6</v>
      </c>
    </row>
    <row r="485" spans="2:10" x14ac:dyDescent="0.3">
      <c r="B485" s="3">
        <v>482</v>
      </c>
      <c r="C485" s="4" t="s">
        <v>370</v>
      </c>
      <c r="D485" s="11">
        <v>41918</v>
      </c>
      <c r="E485" s="11">
        <v>41922</v>
      </c>
      <c r="F485" s="4" t="s">
        <v>1896</v>
      </c>
      <c r="G485" s="4" t="s">
        <v>1897</v>
      </c>
      <c r="H485" s="4">
        <v>9.09</v>
      </c>
      <c r="I485">
        <f t="shared" si="15"/>
        <v>10</v>
      </c>
      <c r="J485">
        <f t="shared" si="16"/>
        <v>4</v>
      </c>
    </row>
    <row r="486" spans="2:10" x14ac:dyDescent="0.3">
      <c r="B486" s="3">
        <v>483</v>
      </c>
      <c r="C486" s="4" t="s">
        <v>371</v>
      </c>
      <c r="D486" s="11">
        <v>41842</v>
      </c>
      <c r="E486" s="11">
        <v>41847</v>
      </c>
      <c r="F486" s="4" t="s">
        <v>1898</v>
      </c>
      <c r="G486" s="4" t="s">
        <v>1394</v>
      </c>
      <c r="H486" s="4">
        <v>5.96</v>
      </c>
      <c r="I486">
        <f t="shared" si="15"/>
        <v>7</v>
      </c>
      <c r="J486">
        <f t="shared" si="16"/>
        <v>5</v>
      </c>
    </row>
    <row r="487" spans="2:10" x14ac:dyDescent="0.3">
      <c r="B487" s="3">
        <v>484</v>
      </c>
      <c r="C487" s="4" t="s">
        <v>371</v>
      </c>
      <c r="D487" s="11">
        <v>41842</v>
      </c>
      <c r="E487" s="11">
        <v>41847</v>
      </c>
      <c r="F487" s="4" t="s">
        <v>1898</v>
      </c>
      <c r="G487" s="4" t="s">
        <v>1899</v>
      </c>
      <c r="H487" s="4">
        <v>159.97999999999999</v>
      </c>
      <c r="I487">
        <f t="shared" si="15"/>
        <v>7</v>
      </c>
      <c r="J487">
        <f t="shared" si="16"/>
        <v>5</v>
      </c>
    </row>
    <row r="488" spans="2:10" x14ac:dyDescent="0.3">
      <c r="B488" s="3">
        <v>485</v>
      </c>
      <c r="C488" s="4" t="s">
        <v>372</v>
      </c>
      <c r="D488" s="11">
        <v>42896</v>
      </c>
      <c r="E488" s="11">
        <v>42899</v>
      </c>
      <c r="F488" s="4" t="s">
        <v>1900</v>
      </c>
      <c r="G488" s="4" t="s">
        <v>1901</v>
      </c>
      <c r="H488" s="4">
        <v>29.6</v>
      </c>
      <c r="I488">
        <f t="shared" si="15"/>
        <v>6</v>
      </c>
      <c r="J488">
        <f t="shared" si="16"/>
        <v>3</v>
      </c>
    </row>
    <row r="489" spans="2:10" x14ac:dyDescent="0.3">
      <c r="B489" s="3">
        <v>486</v>
      </c>
      <c r="C489" s="4" t="s">
        <v>372</v>
      </c>
      <c r="D489" s="11">
        <v>42896</v>
      </c>
      <c r="E489" s="11">
        <v>42899</v>
      </c>
      <c r="F489" s="4" t="s">
        <v>1900</v>
      </c>
      <c r="G489" s="4" t="s">
        <v>1902</v>
      </c>
      <c r="H489" s="4">
        <v>514.16499999999996</v>
      </c>
      <c r="I489">
        <f t="shared" si="15"/>
        <v>6</v>
      </c>
      <c r="J489">
        <f t="shared" si="16"/>
        <v>3</v>
      </c>
    </row>
    <row r="490" spans="2:10" x14ac:dyDescent="0.3">
      <c r="B490" s="3">
        <v>487</v>
      </c>
      <c r="C490" s="4" t="s">
        <v>372</v>
      </c>
      <c r="D490" s="11">
        <v>42896</v>
      </c>
      <c r="E490" s="11">
        <v>42899</v>
      </c>
      <c r="F490" s="4" t="s">
        <v>1900</v>
      </c>
      <c r="G490" s="4" t="s">
        <v>1903</v>
      </c>
      <c r="H490" s="4">
        <v>279.95999999999998</v>
      </c>
      <c r="I490">
        <f t="shared" si="15"/>
        <v>6</v>
      </c>
      <c r="J490">
        <f t="shared" si="16"/>
        <v>3</v>
      </c>
    </row>
    <row r="491" spans="2:10" x14ac:dyDescent="0.3">
      <c r="B491" s="3">
        <v>488</v>
      </c>
      <c r="C491" s="4" t="s">
        <v>373</v>
      </c>
      <c r="D491" s="11">
        <v>41941</v>
      </c>
      <c r="E491" s="11">
        <v>41943</v>
      </c>
      <c r="F491" s="4" t="s">
        <v>1904</v>
      </c>
      <c r="G491" s="4" t="s">
        <v>1905</v>
      </c>
      <c r="H491" s="4">
        <v>2735.9520000000002</v>
      </c>
      <c r="I491">
        <f t="shared" si="15"/>
        <v>10</v>
      </c>
      <c r="J491">
        <f t="shared" si="16"/>
        <v>2</v>
      </c>
    </row>
    <row r="492" spans="2:10" x14ac:dyDescent="0.3">
      <c r="B492" s="3">
        <v>489</v>
      </c>
      <c r="C492" s="4" t="s">
        <v>374</v>
      </c>
      <c r="D492" s="11">
        <v>41799</v>
      </c>
      <c r="E492" s="11">
        <v>41803</v>
      </c>
      <c r="F492" s="4" t="s">
        <v>1906</v>
      </c>
      <c r="G492" s="4" t="s">
        <v>1907</v>
      </c>
      <c r="H492" s="4">
        <v>7.9920000000000009</v>
      </c>
      <c r="I492">
        <f t="shared" si="15"/>
        <v>6</v>
      </c>
      <c r="J492">
        <f t="shared" si="16"/>
        <v>4</v>
      </c>
    </row>
    <row r="493" spans="2:10" x14ac:dyDescent="0.3">
      <c r="B493" s="3">
        <v>490</v>
      </c>
      <c r="C493" s="4" t="s">
        <v>374</v>
      </c>
      <c r="D493" s="11">
        <v>41799</v>
      </c>
      <c r="E493" s="11">
        <v>41803</v>
      </c>
      <c r="F493" s="4" t="s">
        <v>1906</v>
      </c>
      <c r="G493" s="4" t="s">
        <v>1908</v>
      </c>
      <c r="H493" s="4">
        <v>63.984000000000009</v>
      </c>
      <c r="I493">
        <f t="shared" si="15"/>
        <v>6</v>
      </c>
      <c r="J493">
        <f t="shared" si="16"/>
        <v>4</v>
      </c>
    </row>
    <row r="494" spans="2:10" x14ac:dyDescent="0.3">
      <c r="B494" s="3">
        <v>491</v>
      </c>
      <c r="C494" s="4" t="s">
        <v>374</v>
      </c>
      <c r="D494" s="11">
        <v>41799</v>
      </c>
      <c r="E494" s="11">
        <v>41803</v>
      </c>
      <c r="F494" s="4" t="s">
        <v>1906</v>
      </c>
      <c r="G494" s="4" t="s">
        <v>1860</v>
      </c>
      <c r="H494" s="4">
        <v>70.367999999999995</v>
      </c>
      <c r="I494">
        <f t="shared" si="15"/>
        <v>6</v>
      </c>
      <c r="J494">
        <f t="shared" si="16"/>
        <v>4</v>
      </c>
    </row>
    <row r="495" spans="2:10" x14ac:dyDescent="0.3">
      <c r="B495" s="3">
        <v>492</v>
      </c>
      <c r="C495" s="4" t="s">
        <v>376</v>
      </c>
      <c r="D495" s="11">
        <v>41896</v>
      </c>
      <c r="E495" s="11">
        <v>41901</v>
      </c>
      <c r="F495" s="4" t="s">
        <v>1909</v>
      </c>
      <c r="G495" s="4" t="s">
        <v>1910</v>
      </c>
      <c r="H495" s="4">
        <v>449.15</v>
      </c>
      <c r="I495">
        <f t="shared" si="15"/>
        <v>9</v>
      </c>
      <c r="J495">
        <f t="shared" si="16"/>
        <v>5</v>
      </c>
    </row>
    <row r="496" spans="2:10" x14ac:dyDescent="0.3">
      <c r="B496" s="3">
        <v>493</v>
      </c>
      <c r="C496" s="4" t="s">
        <v>376</v>
      </c>
      <c r="D496" s="11">
        <v>41896</v>
      </c>
      <c r="E496" s="11">
        <v>41901</v>
      </c>
      <c r="F496" s="4" t="s">
        <v>1909</v>
      </c>
      <c r="G496" s="4" t="s">
        <v>1911</v>
      </c>
      <c r="H496" s="4">
        <v>11.07</v>
      </c>
      <c r="I496">
        <f t="shared" si="15"/>
        <v>9</v>
      </c>
      <c r="J496">
        <f t="shared" si="16"/>
        <v>5</v>
      </c>
    </row>
    <row r="497" spans="2:10" x14ac:dyDescent="0.3">
      <c r="B497" s="3">
        <v>494</v>
      </c>
      <c r="C497" s="4" t="s">
        <v>377</v>
      </c>
      <c r="D497" s="11">
        <v>42499</v>
      </c>
      <c r="E497" s="11">
        <v>42504</v>
      </c>
      <c r="F497" s="4" t="s">
        <v>1912</v>
      </c>
      <c r="G497" s="4" t="s">
        <v>1913</v>
      </c>
      <c r="H497" s="4">
        <v>93.98</v>
      </c>
      <c r="I497">
        <f t="shared" si="15"/>
        <v>5</v>
      </c>
      <c r="J497">
        <f t="shared" si="16"/>
        <v>5</v>
      </c>
    </row>
    <row r="498" spans="2:10" x14ac:dyDescent="0.3">
      <c r="B498" s="3">
        <v>495</v>
      </c>
      <c r="C498" s="4" t="s">
        <v>378</v>
      </c>
      <c r="D498" s="11">
        <v>42447</v>
      </c>
      <c r="E498" s="11">
        <v>42450</v>
      </c>
      <c r="F498" s="4" t="s">
        <v>1914</v>
      </c>
      <c r="G498" s="4" t="s">
        <v>1915</v>
      </c>
      <c r="H498" s="4">
        <v>189.88200000000001</v>
      </c>
      <c r="I498">
        <f t="shared" si="15"/>
        <v>3</v>
      </c>
      <c r="J498">
        <f t="shared" si="16"/>
        <v>3</v>
      </c>
    </row>
    <row r="499" spans="2:10" x14ac:dyDescent="0.3">
      <c r="B499" s="3">
        <v>496</v>
      </c>
      <c r="C499" s="4" t="s">
        <v>379</v>
      </c>
      <c r="D499" s="11">
        <v>42365</v>
      </c>
      <c r="E499" s="11">
        <v>42369</v>
      </c>
      <c r="F499" s="4" t="s">
        <v>1916</v>
      </c>
      <c r="G499" s="4" t="s">
        <v>1917</v>
      </c>
      <c r="H499" s="4">
        <v>105.42</v>
      </c>
      <c r="I499">
        <f t="shared" si="15"/>
        <v>12</v>
      </c>
      <c r="J499">
        <f t="shared" si="16"/>
        <v>4</v>
      </c>
    </row>
    <row r="500" spans="2:10" x14ac:dyDescent="0.3">
      <c r="B500" s="3">
        <v>497</v>
      </c>
      <c r="C500" s="4" t="s">
        <v>380</v>
      </c>
      <c r="D500" s="11">
        <v>42576</v>
      </c>
      <c r="E500" s="11">
        <v>42582</v>
      </c>
      <c r="F500" s="4" t="s">
        <v>1867</v>
      </c>
      <c r="G500" s="4" t="s">
        <v>1918</v>
      </c>
      <c r="H500" s="4">
        <v>119.61600000000001</v>
      </c>
      <c r="I500">
        <f t="shared" si="15"/>
        <v>7</v>
      </c>
      <c r="J500">
        <f t="shared" si="16"/>
        <v>6</v>
      </c>
    </row>
    <row r="501" spans="2:10" x14ac:dyDescent="0.3">
      <c r="B501" s="3">
        <v>498</v>
      </c>
      <c r="C501" s="4" t="s">
        <v>380</v>
      </c>
      <c r="D501" s="11">
        <v>42576</v>
      </c>
      <c r="E501" s="11">
        <v>42582</v>
      </c>
      <c r="F501" s="4" t="s">
        <v>1867</v>
      </c>
      <c r="G501" s="4" t="s">
        <v>1919</v>
      </c>
      <c r="H501" s="4">
        <v>255.76</v>
      </c>
      <c r="I501">
        <f t="shared" si="15"/>
        <v>7</v>
      </c>
      <c r="J501">
        <f t="shared" si="16"/>
        <v>6</v>
      </c>
    </row>
    <row r="502" spans="2:10" x14ac:dyDescent="0.3">
      <c r="B502" s="3">
        <v>499</v>
      </c>
      <c r="C502" s="4" t="s">
        <v>380</v>
      </c>
      <c r="D502" s="11">
        <v>42576</v>
      </c>
      <c r="E502" s="11">
        <v>42582</v>
      </c>
      <c r="F502" s="4" t="s">
        <v>1867</v>
      </c>
      <c r="G502" s="4" t="s">
        <v>1705</v>
      </c>
      <c r="H502" s="4">
        <v>241.56799999999998</v>
      </c>
      <c r="I502">
        <f t="shared" si="15"/>
        <v>7</v>
      </c>
      <c r="J502">
        <f t="shared" si="16"/>
        <v>6</v>
      </c>
    </row>
    <row r="503" spans="2:10" x14ac:dyDescent="0.3">
      <c r="B503" s="3">
        <v>500</v>
      </c>
      <c r="C503" s="4" t="s">
        <v>380</v>
      </c>
      <c r="D503" s="11">
        <v>42576</v>
      </c>
      <c r="E503" s="11">
        <v>42582</v>
      </c>
      <c r="F503" s="4" t="s">
        <v>1867</v>
      </c>
      <c r="G503" s="4"/>
      <c r="H503" s="4"/>
      <c r="I503">
        <f t="shared" si="15"/>
        <v>7</v>
      </c>
      <c r="J503">
        <f t="shared" si="16"/>
        <v>6</v>
      </c>
    </row>
    <row r="504" spans="2:10" x14ac:dyDescent="0.3">
      <c r="B504" s="3"/>
      <c r="C504" s="4"/>
      <c r="D504" s="4"/>
      <c r="E504" s="4"/>
      <c r="F504" s="4"/>
      <c r="G504" s="4"/>
      <c r="H504" s="4"/>
    </row>
    <row r="505" spans="2:10" x14ac:dyDescent="0.3">
      <c r="B505" s="3"/>
      <c r="C505" s="4"/>
      <c r="D505" s="4"/>
      <c r="E505" s="4"/>
      <c r="F505" s="4"/>
      <c r="G505" s="4"/>
      <c r="H505" s="4"/>
    </row>
    <row r="506" spans="2:10" x14ac:dyDescent="0.3">
      <c r="B506" s="3"/>
      <c r="C506" s="4"/>
      <c r="D506" s="4"/>
      <c r="E506" s="4"/>
      <c r="F506" s="4"/>
      <c r="G506" s="4"/>
      <c r="H506" s="4"/>
    </row>
    <row r="507" spans="2:10" x14ac:dyDescent="0.3">
      <c r="B507" s="3"/>
      <c r="C507" s="4"/>
      <c r="D507" s="4"/>
      <c r="E507" s="4"/>
      <c r="F507" s="4"/>
      <c r="G507" s="4"/>
      <c r="H507" s="4"/>
    </row>
    <row r="508" spans="2:10" x14ac:dyDescent="0.3">
      <c r="B508" s="3"/>
      <c r="C508" s="4"/>
      <c r="D508" s="4"/>
      <c r="E508" s="4"/>
      <c r="F508" s="4"/>
      <c r="G508" s="4"/>
      <c r="H508" s="4"/>
    </row>
    <row r="509" spans="2:10" x14ac:dyDescent="0.3">
      <c r="B509" s="3"/>
      <c r="C509" s="4"/>
      <c r="D509" s="4"/>
      <c r="E509" s="4"/>
      <c r="F509" s="4"/>
      <c r="G509" s="4"/>
      <c r="H509" s="4"/>
    </row>
    <row r="510" spans="2:10" x14ac:dyDescent="0.3">
      <c r="B510" s="3"/>
      <c r="C510" s="4"/>
      <c r="D510" s="4"/>
      <c r="E510" s="4"/>
      <c r="F510" s="4"/>
      <c r="G510" s="4"/>
      <c r="H510" s="4"/>
    </row>
    <row r="511" spans="2:10" x14ac:dyDescent="0.3">
      <c r="B511" s="3"/>
      <c r="C511" s="4"/>
      <c r="D511" s="4"/>
      <c r="E511" s="4"/>
      <c r="F511" s="4"/>
      <c r="G511" s="4"/>
      <c r="H511" s="4"/>
    </row>
    <row r="512" spans="2:10" x14ac:dyDescent="0.3">
      <c r="B512" s="3"/>
      <c r="C512" s="4"/>
      <c r="D512" s="4"/>
      <c r="E512" s="4"/>
      <c r="F512" s="4"/>
      <c r="G512" s="4"/>
      <c r="H512" s="4"/>
    </row>
    <row r="513" spans="2:8" x14ac:dyDescent="0.3">
      <c r="B513" s="3"/>
      <c r="C513" s="4"/>
      <c r="D513" s="4"/>
      <c r="E513" s="4"/>
      <c r="F513" s="4"/>
      <c r="G513" s="4"/>
      <c r="H513" s="4"/>
    </row>
    <row r="514" spans="2:8" x14ac:dyDescent="0.3">
      <c r="B514" s="3"/>
      <c r="C514" s="4"/>
      <c r="D514" s="4"/>
      <c r="E514" s="4"/>
      <c r="F514" s="4"/>
      <c r="G514" s="4"/>
      <c r="H514" s="4"/>
    </row>
    <row r="515" spans="2:8" x14ac:dyDescent="0.3">
      <c r="B515" s="3"/>
      <c r="C515" s="4"/>
      <c r="D515" s="4"/>
      <c r="E515" s="4"/>
      <c r="F515" s="4"/>
      <c r="G515" s="4"/>
      <c r="H515" s="4"/>
    </row>
    <row r="516" spans="2:8" x14ac:dyDescent="0.3">
      <c r="B516" s="3"/>
      <c r="C516" s="4"/>
      <c r="D516" s="4"/>
      <c r="E516" s="4"/>
      <c r="F516" s="4"/>
      <c r="G516" s="4"/>
      <c r="H516" s="4"/>
    </row>
    <row r="517" spans="2:8" x14ac:dyDescent="0.3">
      <c r="B517" s="3"/>
      <c r="C517" s="4"/>
      <c r="D517" s="4"/>
      <c r="E517" s="4"/>
      <c r="F517" s="4"/>
      <c r="G517" s="4"/>
      <c r="H517" s="4"/>
    </row>
    <row r="518" spans="2:8" x14ac:dyDescent="0.3">
      <c r="B518" s="3"/>
      <c r="C518" s="4"/>
      <c r="D518" s="4"/>
      <c r="E518" s="4"/>
      <c r="F518" s="4"/>
      <c r="G518" s="4"/>
      <c r="H518" s="4"/>
    </row>
    <row r="519" spans="2:8" x14ac:dyDescent="0.3">
      <c r="B519" s="3"/>
      <c r="C519" s="4"/>
      <c r="D519" s="4"/>
      <c r="E519" s="4"/>
      <c r="F519" s="4"/>
      <c r="G519" s="4"/>
      <c r="H519" s="4"/>
    </row>
    <row r="520" spans="2:8" x14ac:dyDescent="0.3">
      <c r="B520" s="3"/>
      <c r="C520" s="4"/>
      <c r="D520" s="4"/>
      <c r="E520" s="4"/>
      <c r="F520" s="4"/>
      <c r="G520" s="4"/>
      <c r="H520" s="4"/>
    </row>
    <row r="521" spans="2:8" x14ac:dyDescent="0.3">
      <c r="B521" s="3"/>
      <c r="C521" s="4"/>
      <c r="D521" s="4"/>
      <c r="E521" s="4"/>
      <c r="F521" s="4"/>
      <c r="G521" s="4"/>
      <c r="H521" s="4"/>
    </row>
    <row r="522" spans="2:8" x14ac:dyDescent="0.3">
      <c r="B522" s="3"/>
      <c r="C522" s="4"/>
      <c r="D522" s="4"/>
      <c r="E522" s="4"/>
      <c r="F522" s="4"/>
      <c r="G522" s="4"/>
      <c r="H522" s="4"/>
    </row>
    <row r="523" spans="2:8" x14ac:dyDescent="0.3">
      <c r="B523" s="3"/>
      <c r="C523" s="4"/>
      <c r="D523" s="4"/>
      <c r="E523" s="4"/>
      <c r="F523" s="4"/>
      <c r="G523" s="4"/>
      <c r="H523" s="4"/>
    </row>
    <row r="524" spans="2:8" x14ac:dyDescent="0.3">
      <c r="B524" s="3"/>
      <c r="C524" s="4"/>
      <c r="D524" s="4"/>
      <c r="E524" s="4"/>
      <c r="F524" s="4"/>
      <c r="G524" s="4"/>
      <c r="H524" s="4"/>
    </row>
    <row r="525" spans="2:8" x14ac:dyDescent="0.3">
      <c r="B525" s="3"/>
      <c r="C525" s="4"/>
      <c r="D525" s="4"/>
      <c r="E525" s="4"/>
      <c r="F525" s="4"/>
      <c r="G525" s="4"/>
      <c r="H525" s="4"/>
    </row>
    <row r="526" spans="2:8" x14ac:dyDescent="0.3">
      <c r="B526" s="3"/>
      <c r="C526" s="4"/>
      <c r="D526" s="4"/>
      <c r="E526" s="4"/>
      <c r="F526" s="4"/>
      <c r="G526" s="4"/>
      <c r="H526" s="4"/>
    </row>
    <row r="527" spans="2:8" x14ac:dyDescent="0.3">
      <c r="B527" s="3"/>
      <c r="C527" s="4"/>
      <c r="D527" s="4"/>
      <c r="E527" s="4"/>
      <c r="F527" s="4"/>
      <c r="G527" s="4"/>
      <c r="H527" s="4"/>
    </row>
    <row r="528" spans="2:8" x14ac:dyDescent="0.3">
      <c r="B528" s="3"/>
      <c r="C528" s="4"/>
      <c r="D528" s="4"/>
      <c r="E528" s="4"/>
      <c r="F528" s="4"/>
      <c r="G528" s="4"/>
      <c r="H528" s="4"/>
    </row>
    <row r="529" spans="2:8" x14ac:dyDescent="0.3">
      <c r="B529" s="3"/>
      <c r="C529" s="4"/>
      <c r="D529" s="4"/>
      <c r="E529" s="4"/>
      <c r="F529" s="4"/>
      <c r="G529" s="4"/>
      <c r="H529" s="4"/>
    </row>
    <row r="530" spans="2:8" x14ac:dyDescent="0.3">
      <c r="B530" s="3"/>
      <c r="C530" s="4"/>
      <c r="D530" s="4"/>
      <c r="E530" s="4"/>
      <c r="F530" s="4"/>
      <c r="G530" s="4"/>
      <c r="H530" s="4"/>
    </row>
    <row r="531" spans="2:8" x14ac:dyDescent="0.3">
      <c r="B531" s="3"/>
      <c r="C531" s="4"/>
      <c r="D531" s="4"/>
      <c r="E531" s="4"/>
      <c r="F531" s="4"/>
      <c r="G531" s="4"/>
      <c r="H531" s="4"/>
    </row>
    <row r="532" spans="2:8" x14ac:dyDescent="0.3">
      <c r="B532" s="3"/>
      <c r="C532" s="4"/>
      <c r="D532" s="4"/>
      <c r="E532" s="4"/>
      <c r="F532" s="4"/>
      <c r="G532" s="4"/>
      <c r="H532" s="4"/>
    </row>
    <row r="533" spans="2:8" x14ac:dyDescent="0.3">
      <c r="B533" s="3"/>
      <c r="C533" s="4"/>
      <c r="D533" s="4"/>
      <c r="E533" s="4"/>
      <c r="F533" s="4"/>
      <c r="G533" s="4"/>
      <c r="H533" s="4"/>
    </row>
    <row r="534" spans="2:8" x14ac:dyDescent="0.3">
      <c r="B534" s="3"/>
      <c r="C534" s="4"/>
      <c r="D534" s="4"/>
      <c r="E534" s="4"/>
      <c r="F534" s="4"/>
      <c r="G534" s="4"/>
      <c r="H534" s="4"/>
    </row>
    <row r="535" spans="2:8" x14ac:dyDescent="0.3">
      <c r="B535" s="3"/>
      <c r="C535" s="4"/>
      <c r="D535" s="4"/>
      <c r="E535" s="4"/>
      <c r="F535" s="4"/>
      <c r="G535" s="4"/>
      <c r="H535" s="4"/>
    </row>
    <row r="536" spans="2:8" x14ac:dyDescent="0.3">
      <c r="B536" s="3"/>
      <c r="C536" s="4"/>
      <c r="D536" s="4"/>
      <c r="E536" s="4"/>
      <c r="F536" s="4"/>
      <c r="G536" s="4"/>
      <c r="H536" s="4"/>
    </row>
    <row r="537" spans="2:8" x14ac:dyDescent="0.3">
      <c r="B537" s="3"/>
      <c r="C537" s="4"/>
      <c r="D537" s="4"/>
      <c r="E537" s="4"/>
      <c r="F537" s="4"/>
      <c r="G537" s="4"/>
      <c r="H537" s="4"/>
    </row>
    <row r="538" spans="2:8" x14ac:dyDescent="0.3">
      <c r="B538" s="3"/>
      <c r="C538" s="4"/>
      <c r="D538" s="4"/>
      <c r="E538" s="4"/>
      <c r="F538" s="4"/>
      <c r="G538" s="4"/>
      <c r="H538" s="4"/>
    </row>
    <row r="539" spans="2:8" x14ac:dyDescent="0.3">
      <c r="B539" s="3"/>
      <c r="C539" s="4"/>
      <c r="D539" s="4"/>
      <c r="E539" s="4"/>
      <c r="F539" s="4"/>
      <c r="G539" s="4"/>
      <c r="H539" s="4"/>
    </row>
    <row r="540" spans="2:8" x14ac:dyDescent="0.3">
      <c r="B540" s="3"/>
      <c r="C540" s="4"/>
      <c r="D540" s="4"/>
      <c r="E540" s="4"/>
      <c r="F540" s="4"/>
      <c r="G540" s="4"/>
      <c r="H540" s="4"/>
    </row>
    <row r="541" spans="2:8" x14ac:dyDescent="0.3">
      <c r="B541" s="3"/>
      <c r="C541" s="4"/>
      <c r="D541" s="4"/>
      <c r="E541" s="4"/>
      <c r="F541" s="4"/>
      <c r="G541" s="4"/>
      <c r="H541" s="4"/>
    </row>
    <row r="542" spans="2:8" x14ac:dyDescent="0.3">
      <c r="B542" s="3"/>
      <c r="C542" s="4"/>
      <c r="D542" s="4"/>
      <c r="E542" s="4"/>
      <c r="F542" s="4"/>
      <c r="G542" s="4"/>
      <c r="H542" s="4"/>
    </row>
    <row r="543" spans="2:8" x14ac:dyDescent="0.3">
      <c r="B543" s="3"/>
      <c r="C543" s="4"/>
      <c r="D543" s="4"/>
      <c r="E543" s="4"/>
      <c r="F543" s="4"/>
      <c r="G543" s="4"/>
      <c r="H543" s="4"/>
    </row>
    <row r="544" spans="2:8" x14ac:dyDescent="0.3">
      <c r="B544" s="3"/>
      <c r="C544" s="4"/>
      <c r="D544" s="4"/>
      <c r="E544" s="4"/>
      <c r="F544" s="4"/>
      <c r="G544" s="4"/>
      <c r="H544" s="4"/>
    </row>
    <row r="545" spans="2:8" x14ac:dyDescent="0.3">
      <c r="B545" s="3"/>
      <c r="C545" s="4"/>
      <c r="D545" s="4"/>
      <c r="E545" s="4"/>
      <c r="F545" s="4"/>
      <c r="G545" s="4"/>
      <c r="H545" s="4"/>
    </row>
    <row r="546" spans="2:8" x14ac:dyDescent="0.3">
      <c r="B546" s="3"/>
      <c r="C546" s="4"/>
      <c r="D546" s="4"/>
      <c r="E546" s="4"/>
      <c r="F546" s="4"/>
      <c r="G546" s="4"/>
      <c r="H546" s="4"/>
    </row>
    <row r="547" spans="2:8" x14ac:dyDescent="0.3">
      <c r="B547" s="3"/>
      <c r="C547" s="4"/>
      <c r="D547" s="4"/>
      <c r="E547" s="4"/>
      <c r="F547" s="4"/>
      <c r="G547" s="4"/>
      <c r="H547" s="4"/>
    </row>
    <row r="548" spans="2:8" x14ac:dyDescent="0.3">
      <c r="B548" s="3"/>
      <c r="C548" s="4"/>
      <c r="D548" s="4"/>
      <c r="E548" s="4"/>
      <c r="F548" s="4"/>
      <c r="G548" s="4"/>
      <c r="H548" s="4"/>
    </row>
    <row r="549" spans="2:8" x14ac:dyDescent="0.3">
      <c r="B549" s="3"/>
      <c r="C549" s="4"/>
      <c r="D549" s="4"/>
      <c r="E549" s="4"/>
      <c r="F549" s="4"/>
      <c r="G549" s="4"/>
      <c r="H549" s="4"/>
    </row>
    <row r="550" spans="2:8" x14ac:dyDescent="0.3">
      <c r="B550" s="3"/>
      <c r="C550" s="4"/>
      <c r="D550" s="4"/>
      <c r="E550" s="4"/>
      <c r="F550" s="4"/>
      <c r="G550" s="4"/>
      <c r="H550" s="4"/>
    </row>
    <row r="551" spans="2:8" x14ac:dyDescent="0.3">
      <c r="B551" s="3"/>
      <c r="C551" s="4"/>
      <c r="D551" s="4"/>
      <c r="E551" s="4"/>
      <c r="F551" s="4"/>
      <c r="G551" s="4"/>
      <c r="H551" s="4"/>
    </row>
    <row r="552" spans="2:8" x14ac:dyDescent="0.3">
      <c r="B552" s="3"/>
      <c r="C552" s="4"/>
      <c r="D552" s="4"/>
      <c r="E552" s="4"/>
      <c r="F552" s="4"/>
      <c r="G552" s="4"/>
      <c r="H552" s="4"/>
    </row>
    <row r="553" spans="2:8" x14ac:dyDescent="0.3">
      <c r="B553" s="3"/>
      <c r="C553" s="4"/>
      <c r="D553" s="4"/>
      <c r="E553" s="4"/>
      <c r="F553" s="4"/>
      <c r="G553" s="4"/>
      <c r="H553" s="4"/>
    </row>
    <row r="554" spans="2:8" x14ac:dyDescent="0.3">
      <c r="B554" s="3"/>
      <c r="C554" s="4"/>
      <c r="D554" s="4"/>
      <c r="E554" s="4"/>
      <c r="F554" s="4"/>
      <c r="G554" s="4"/>
      <c r="H554" s="4"/>
    </row>
    <row r="555" spans="2:8" x14ac:dyDescent="0.3">
      <c r="B555" s="3"/>
      <c r="C555" s="4"/>
      <c r="D555" s="4"/>
      <c r="E555" s="4"/>
      <c r="F555" s="4"/>
      <c r="G555" s="4"/>
      <c r="H555" s="4"/>
    </row>
    <row r="556" spans="2:8" x14ac:dyDescent="0.3">
      <c r="B556" s="3"/>
      <c r="C556" s="4"/>
      <c r="D556" s="4"/>
      <c r="E556" s="4"/>
      <c r="F556" s="4"/>
      <c r="G556" s="4"/>
      <c r="H556" s="4"/>
    </row>
    <row r="557" spans="2:8" x14ac:dyDescent="0.3">
      <c r="B557" s="3"/>
      <c r="C557" s="4"/>
      <c r="D557" s="4"/>
      <c r="E557" s="4"/>
      <c r="F557" s="4"/>
      <c r="G557" s="4"/>
      <c r="H557" s="4"/>
    </row>
    <row r="558" spans="2:8" x14ac:dyDescent="0.3">
      <c r="B558" s="3"/>
      <c r="C558" s="4"/>
      <c r="D558" s="4"/>
      <c r="E558" s="4"/>
      <c r="F558" s="4"/>
      <c r="G558" s="4"/>
      <c r="H558" s="4"/>
    </row>
    <row r="559" spans="2:8" x14ac:dyDescent="0.3">
      <c r="B559" s="3"/>
      <c r="C559" s="4"/>
      <c r="D559" s="4"/>
      <c r="E559" s="4"/>
      <c r="F559" s="4"/>
      <c r="G559" s="4"/>
      <c r="H559" s="4"/>
    </row>
    <row r="560" spans="2:8" x14ac:dyDescent="0.3">
      <c r="B560" s="3"/>
      <c r="C560" s="4"/>
      <c r="D560" s="4"/>
      <c r="E560" s="4"/>
      <c r="F560" s="4"/>
      <c r="G560" s="4"/>
      <c r="H560" s="4"/>
    </row>
    <row r="561" spans="2:8" x14ac:dyDescent="0.3">
      <c r="B561" s="3"/>
      <c r="C561" s="4"/>
      <c r="D561" s="4"/>
      <c r="E561" s="4"/>
      <c r="F561" s="4"/>
      <c r="G561" s="4"/>
      <c r="H561" s="4"/>
    </row>
    <row r="562" spans="2:8" x14ac:dyDescent="0.3">
      <c r="B562" s="3"/>
      <c r="C562" s="4"/>
      <c r="D562" s="4"/>
      <c r="E562" s="4"/>
      <c r="F562" s="4"/>
      <c r="G562" s="4"/>
      <c r="H562" s="4"/>
    </row>
    <row r="563" spans="2:8" x14ac:dyDescent="0.3">
      <c r="B563" s="3"/>
      <c r="C563" s="4"/>
      <c r="D563" s="4"/>
      <c r="E563" s="4"/>
      <c r="F563" s="4"/>
      <c r="G563" s="4"/>
      <c r="H563" s="4"/>
    </row>
    <row r="564" spans="2:8" x14ac:dyDescent="0.3">
      <c r="B564" s="3"/>
      <c r="C564" s="4"/>
      <c r="D564" s="4"/>
      <c r="E564" s="4"/>
      <c r="F564" s="4"/>
      <c r="G564" s="4"/>
      <c r="H564" s="4"/>
    </row>
    <row r="565" spans="2:8" x14ac:dyDescent="0.3">
      <c r="B565" s="3"/>
      <c r="C565" s="4"/>
      <c r="D565" s="4"/>
      <c r="E565" s="4"/>
      <c r="F565" s="4"/>
      <c r="G565" s="4"/>
      <c r="H565" s="4"/>
    </row>
    <row r="566" spans="2:8" x14ac:dyDescent="0.3">
      <c r="B566" s="3"/>
      <c r="C566" s="4"/>
      <c r="D566" s="4"/>
      <c r="E566" s="4"/>
      <c r="F566" s="4"/>
      <c r="G566" s="4"/>
      <c r="H566" s="4"/>
    </row>
    <row r="567" spans="2:8" x14ac:dyDescent="0.3">
      <c r="B567" s="3"/>
      <c r="C567" s="4"/>
      <c r="D567" s="4"/>
      <c r="E567" s="4"/>
      <c r="F567" s="4"/>
      <c r="G567" s="4"/>
      <c r="H567" s="4"/>
    </row>
    <row r="568" spans="2:8" x14ac:dyDescent="0.3">
      <c r="B568" s="3"/>
      <c r="C568" s="4"/>
      <c r="D568" s="4"/>
      <c r="E568" s="4"/>
      <c r="F568" s="4"/>
      <c r="G568" s="4"/>
      <c r="H568" s="4"/>
    </row>
    <row r="569" spans="2:8" x14ac:dyDescent="0.3">
      <c r="B569" s="3"/>
      <c r="C569" s="4"/>
      <c r="D569" s="4"/>
      <c r="E569" s="4"/>
      <c r="F569" s="4"/>
      <c r="G569" s="4"/>
      <c r="H569" s="4"/>
    </row>
    <row r="570" spans="2:8" x14ac:dyDescent="0.3">
      <c r="B570" s="3"/>
      <c r="C570" s="4"/>
      <c r="D570" s="4"/>
      <c r="E570" s="4"/>
      <c r="F570" s="4"/>
      <c r="G570" s="4"/>
      <c r="H570" s="4"/>
    </row>
    <row r="571" spans="2:8" x14ac:dyDescent="0.3">
      <c r="B571" s="3"/>
      <c r="C571" s="4"/>
      <c r="D571" s="4"/>
      <c r="E571" s="4"/>
      <c r="F571" s="4"/>
      <c r="G571" s="4"/>
      <c r="H571" s="4"/>
    </row>
    <row r="572" spans="2:8" x14ac:dyDescent="0.3">
      <c r="B572" s="3"/>
      <c r="C572" s="4"/>
      <c r="D572" s="4"/>
      <c r="E572" s="4"/>
      <c r="F572" s="4"/>
      <c r="G572" s="4"/>
      <c r="H572" s="4"/>
    </row>
    <row r="573" spans="2:8" x14ac:dyDescent="0.3">
      <c r="B573" s="3"/>
      <c r="C573" s="4"/>
      <c r="D573" s="4"/>
      <c r="E573" s="4"/>
      <c r="F573" s="4"/>
      <c r="G573" s="4"/>
      <c r="H573" s="4"/>
    </row>
    <row r="574" spans="2:8" x14ac:dyDescent="0.3">
      <c r="B574" s="3"/>
      <c r="C574" s="4"/>
      <c r="D574" s="4"/>
      <c r="E574" s="4"/>
      <c r="F574" s="4"/>
      <c r="G574" s="4"/>
      <c r="H574" s="4"/>
    </row>
    <row r="575" spans="2:8" x14ac:dyDescent="0.3">
      <c r="B575" s="3"/>
      <c r="C575" s="4"/>
      <c r="D575" s="4"/>
      <c r="E575" s="4"/>
      <c r="F575" s="4"/>
      <c r="G575" s="4"/>
      <c r="H575" s="4"/>
    </row>
    <row r="576" spans="2:8" x14ac:dyDescent="0.3">
      <c r="B576" s="3"/>
      <c r="C576" s="4"/>
      <c r="D576" s="4"/>
      <c r="E576" s="4"/>
      <c r="F576" s="4"/>
      <c r="G576" s="4"/>
      <c r="H576" s="4"/>
    </row>
    <row r="577" spans="2:8" x14ac:dyDescent="0.3">
      <c r="B577" s="3"/>
      <c r="C577" s="4"/>
      <c r="D577" s="4"/>
      <c r="E577" s="4"/>
      <c r="F577" s="4"/>
      <c r="G577" s="4"/>
      <c r="H577" s="4"/>
    </row>
    <row r="578" spans="2:8" x14ac:dyDescent="0.3">
      <c r="B578" s="3"/>
      <c r="C578" s="4"/>
      <c r="D578" s="4"/>
      <c r="E578" s="4"/>
      <c r="F578" s="4"/>
      <c r="G578" s="4"/>
      <c r="H578" s="4"/>
    </row>
    <row r="579" spans="2:8" x14ac:dyDescent="0.3">
      <c r="B579" s="3"/>
      <c r="C579" s="4"/>
      <c r="D579" s="4"/>
      <c r="E579" s="4"/>
      <c r="F579" s="4"/>
      <c r="G579" s="4"/>
      <c r="H579" s="4"/>
    </row>
    <row r="580" spans="2:8" x14ac:dyDescent="0.3">
      <c r="B580" s="3"/>
      <c r="C580" s="4"/>
      <c r="D580" s="4"/>
      <c r="E580" s="4"/>
      <c r="F580" s="4"/>
      <c r="G580" s="4"/>
      <c r="H580" s="4"/>
    </row>
    <row r="581" spans="2:8" x14ac:dyDescent="0.3">
      <c r="B581" s="3"/>
      <c r="C581" s="4"/>
      <c r="D581" s="4"/>
      <c r="E581" s="4"/>
      <c r="F581" s="4"/>
      <c r="G581" s="4"/>
      <c r="H581" s="4"/>
    </row>
    <row r="582" spans="2:8" x14ac:dyDescent="0.3">
      <c r="B582" s="3"/>
      <c r="C582" s="4"/>
      <c r="D582" s="4"/>
      <c r="E582" s="4"/>
      <c r="F582" s="4"/>
      <c r="G582" s="4"/>
      <c r="H582" s="4"/>
    </row>
    <row r="583" spans="2:8" x14ac:dyDescent="0.3">
      <c r="B583" s="3"/>
      <c r="C583" s="4"/>
      <c r="D583" s="4"/>
      <c r="E583" s="4"/>
      <c r="F583" s="4"/>
      <c r="G583" s="4"/>
      <c r="H583" s="4"/>
    </row>
    <row r="584" spans="2:8" x14ac:dyDescent="0.3">
      <c r="B584" s="3"/>
      <c r="C584" s="4"/>
      <c r="D584" s="4"/>
      <c r="E584" s="4"/>
      <c r="F584" s="4"/>
      <c r="G584" s="4"/>
      <c r="H584" s="4"/>
    </row>
    <row r="585" spans="2:8" x14ac:dyDescent="0.3">
      <c r="B585" s="3"/>
      <c r="C585" s="4"/>
      <c r="D585" s="4"/>
      <c r="E585" s="4"/>
      <c r="F585" s="4"/>
      <c r="G585" s="4"/>
      <c r="H585" s="4"/>
    </row>
    <row r="586" spans="2:8" x14ac:dyDescent="0.3">
      <c r="B586" s="3"/>
      <c r="C586" s="4"/>
      <c r="D586" s="4"/>
      <c r="E586" s="4"/>
      <c r="F586" s="4"/>
      <c r="G586" s="4"/>
      <c r="H586" s="4"/>
    </row>
    <row r="587" spans="2:8" x14ac:dyDescent="0.3">
      <c r="B587" s="3"/>
      <c r="C587" s="4"/>
      <c r="D587" s="4"/>
      <c r="E587" s="4"/>
      <c r="F587" s="4"/>
      <c r="G587" s="4"/>
      <c r="H587" s="4"/>
    </row>
    <row r="588" spans="2:8" x14ac:dyDescent="0.3">
      <c r="B588" s="3"/>
      <c r="C588" s="4"/>
      <c r="D588" s="4"/>
      <c r="E588" s="4"/>
      <c r="F588" s="4"/>
      <c r="G588" s="4"/>
      <c r="H588" s="4"/>
    </row>
    <row r="589" spans="2:8" x14ac:dyDescent="0.3">
      <c r="B589" s="3"/>
      <c r="C589" s="4"/>
      <c r="D589" s="4"/>
      <c r="E589" s="4"/>
      <c r="F589" s="4"/>
      <c r="G589" s="4"/>
      <c r="H589" s="4"/>
    </row>
    <row r="590" spans="2:8" x14ac:dyDescent="0.3">
      <c r="B590" s="3"/>
      <c r="C590" s="4"/>
      <c r="D590" s="4"/>
      <c r="E590" s="4"/>
      <c r="F590" s="4"/>
      <c r="G590" s="4"/>
      <c r="H590" s="4"/>
    </row>
    <row r="591" spans="2:8" x14ac:dyDescent="0.3">
      <c r="B591" s="3"/>
      <c r="C591" s="4"/>
      <c r="D591" s="4"/>
      <c r="E591" s="4"/>
      <c r="F591" s="4"/>
      <c r="G591" s="4"/>
      <c r="H591" s="4"/>
    </row>
    <row r="592" spans="2:8" x14ac:dyDescent="0.3">
      <c r="B592" s="3"/>
      <c r="C592" s="4"/>
      <c r="D592" s="4"/>
      <c r="E592" s="4"/>
      <c r="F592" s="4"/>
      <c r="G592" s="4"/>
      <c r="H592" s="4"/>
    </row>
    <row r="593" spans="2:8" x14ac:dyDescent="0.3">
      <c r="B593" s="3"/>
      <c r="C593" s="4"/>
      <c r="D593" s="4"/>
      <c r="E593" s="4"/>
      <c r="F593" s="4"/>
      <c r="G593" s="4"/>
      <c r="H593" s="4"/>
    </row>
    <row r="594" spans="2:8" x14ac:dyDescent="0.3">
      <c r="B594" s="3"/>
      <c r="C594" s="4"/>
      <c r="D594" s="4"/>
      <c r="E594" s="4"/>
      <c r="F594" s="4"/>
      <c r="G594" s="4"/>
      <c r="H594" s="4"/>
    </row>
    <row r="595" spans="2:8" x14ac:dyDescent="0.3">
      <c r="B595" s="3"/>
      <c r="C595" s="4"/>
      <c r="D595" s="4"/>
      <c r="E595" s="4"/>
      <c r="F595" s="4"/>
      <c r="G595" s="4"/>
      <c r="H595" s="4"/>
    </row>
    <row r="596" spans="2:8" x14ac:dyDescent="0.3">
      <c r="B596" s="3"/>
      <c r="C596" s="4"/>
      <c r="D596" s="4"/>
      <c r="E596" s="4"/>
      <c r="F596" s="4"/>
      <c r="G596" s="4"/>
      <c r="H596" s="4"/>
    </row>
    <row r="597" spans="2:8" x14ac:dyDescent="0.3">
      <c r="B597" s="3"/>
      <c r="C597" s="4"/>
      <c r="D597" s="4"/>
      <c r="E597" s="4"/>
      <c r="F597" s="4"/>
      <c r="G597" s="4"/>
      <c r="H597" s="4"/>
    </row>
    <row r="598" spans="2:8" x14ac:dyDescent="0.3">
      <c r="B598" s="3"/>
      <c r="C598" s="4"/>
      <c r="D598" s="4"/>
      <c r="E598" s="4"/>
      <c r="F598" s="4"/>
      <c r="G598" s="4"/>
      <c r="H598" s="4"/>
    </row>
    <row r="599" spans="2:8" x14ac:dyDescent="0.3">
      <c r="B599" s="3"/>
      <c r="C599" s="4"/>
      <c r="D599" s="4"/>
      <c r="E599" s="4"/>
      <c r="F599" s="4"/>
      <c r="G599" s="4"/>
      <c r="H599" s="4"/>
    </row>
    <row r="600" spans="2:8" x14ac:dyDescent="0.3">
      <c r="B600" s="3"/>
      <c r="C600" s="4"/>
      <c r="D600" s="4"/>
      <c r="E600" s="4"/>
      <c r="F600" s="4"/>
      <c r="G600" s="4"/>
      <c r="H600" s="4"/>
    </row>
    <row r="601" spans="2:8" x14ac:dyDescent="0.3">
      <c r="B601" s="3"/>
      <c r="C601" s="4"/>
      <c r="D601" s="4"/>
      <c r="E601" s="4"/>
      <c r="F601" s="4"/>
      <c r="G601" s="4"/>
      <c r="H601" s="4"/>
    </row>
    <row r="602" spans="2:8" x14ac:dyDescent="0.3">
      <c r="B602" s="3"/>
      <c r="C602" s="4"/>
      <c r="D602" s="4"/>
      <c r="E602" s="4"/>
      <c r="F602" s="4"/>
      <c r="G602" s="4"/>
      <c r="H602" s="4"/>
    </row>
    <row r="603" spans="2:8" x14ac:dyDescent="0.3">
      <c r="B603" s="3"/>
      <c r="C603" s="4"/>
      <c r="D603" s="4"/>
      <c r="E603" s="4"/>
      <c r="F603" s="4"/>
      <c r="G603" s="4"/>
      <c r="H603" s="4"/>
    </row>
    <row r="604" spans="2:8" x14ac:dyDescent="0.3">
      <c r="B604" s="3"/>
      <c r="C604" s="4"/>
      <c r="D604" s="4"/>
      <c r="E604" s="4"/>
      <c r="F604" s="4"/>
      <c r="G604" s="4"/>
      <c r="H604" s="4"/>
    </row>
    <row r="605" spans="2:8" x14ac:dyDescent="0.3">
      <c r="B605" s="3"/>
      <c r="C605" s="4"/>
      <c r="D605" s="4"/>
      <c r="E605" s="4"/>
      <c r="F605" s="4"/>
      <c r="G605" s="4"/>
      <c r="H605" s="4"/>
    </row>
    <row r="606" spans="2:8" x14ac:dyDescent="0.3">
      <c r="B606" s="3"/>
      <c r="C606" s="4"/>
      <c r="D606" s="4"/>
      <c r="E606" s="4"/>
      <c r="F606" s="4"/>
      <c r="G606" s="4"/>
      <c r="H606" s="4"/>
    </row>
    <row r="607" spans="2:8" x14ac:dyDescent="0.3">
      <c r="B607" s="3"/>
      <c r="C607" s="4"/>
      <c r="D607" s="4"/>
      <c r="E607" s="4"/>
      <c r="F607" s="4"/>
      <c r="G607" s="4"/>
      <c r="H607" s="4"/>
    </row>
    <row r="608" spans="2:8" x14ac:dyDescent="0.3">
      <c r="B608" s="3"/>
      <c r="C608" s="4"/>
      <c r="D608" s="4"/>
      <c r="E608" s="4"/>
      <c r="F608" s="4"/>
      <c r="G608" s="4"/>
      <c r="H608" s="4"/>
    </row>
    <row r="609" spans="2:8" x14ac:dyDescent="0.3">
      <c r="B609" s="3"/>
      <c r="C609" s="4"/>
      <c r="D609" s="4"/>
      <c r="E609" s="4"/>
      <c r="F609" s="4"/>
      <c r="G609" s="4"/>
      <c r="H609" s="4"/>
    </row>
    <row r="610" spans="2:8" x14ac:dyDescent="0.3">
      <c r="B610" s="3"/>
      <c r="C610" s="4"/>
      <c r="D610" s="4"/>
      <c r="E610" s="4"/>
      <c r="F610" s="4"/>
      <c r="G610" s="4"/>
      <c r="H610" s="4"/>
    </row>
    <row r="611" spans="2:8" x14ac:dyDescent="0.3">
      <c r="B611" s="3"/>
      <c r="C611" s="4"/>
      <c r="D611" s="4"/>
      <c r="E611" s="4"/>
      <c r="F611" s="4"/>
      <c r="G611" s="4"/>
      <c r="H611" s="4"/>
    </row>
    <row r="612" spans="2:8" x14ac:dyDescent="0.3">
      <c r="B612" s="3"/>
      <c r="C612" s="4"/>
      <c r="D612" s="4"/>
      <c r="E612" s="4"/>
      <c r="F612" s="4"/>
      <c r="G612" s="4"/>
      <c r="H612" s="4"/>
    </row>
    <row r="613" spans="2:8" x14ac:dyDescent="0.3">
      <c r="B613" s="3"/>
      <c r="C613" s="4"/>
      <c r="D613" s="4"/>
      <c r="E613" s="4"/>
      <c r="F613" s="4"/>
      <c r="G613" s="4"/>
      <c r="H613" s="4"/>
    </row>
    <row r="614" spans="2:8" x14ac:dyDescent="0.3">
      <c r="B614" s="3"/>
      <c r="C614" s="4"/>
      <c r="D614" s="4"/>
      <c r="E614" s="4"/>
      <c r="F614" s="4"/>
      <c r="G614" s="4"/>
      <c r="H614" s="4"/>
    </row>
    <row r="615" spans="2:8" x14ac:dyDescent="0.3">
      <c r="B615" s="3"/>
      <c r="C615" s="4"/>
      <c r="D615" s="4"/>
      <c r="E615" s="4"/>
      <c r="F615" s="4"/>
      <c r="G615" s="4"/>
      <c r="H615" s="4"/>
    </row>
    <row r="616" spans="2:8" x14ac:dyDescent="0.3">
      <c r="B616" s="3"/>
      <c r="C616" s="4"/>
      <c r="D616" s="4"/>
      <c r="E616" s="4"/>
      <c r="F616" s="4"/>
      <c r="G616" s="4"/>
      <c r="H616" s="4"/>
    </row>
    <row r="617" spans="2:8" x14ac:dyDescent="0.3">
      <c r="B617" s="3"/>
      <c r="C617" s="4"/>
      <c r="D617" s="4"/>
      <c r="E617" s="4"/>
      <c r="F617" s="4"/>
      <c r="G617" s="4"/>
      <c r="H617" s="4"/>
    </row>
    <row r="618" spans="2:8" x14ac:dyDescent="0.3">
      <c r="B618" s="3"/>
      <c r="C618" s="4"/>
      <c r="D618" s="4"/>
      <c r="E618" s="4"/>
      <c r="F618" s="4"/>
      <c r="G618" s="4"/>
      <c r="H618" s="4"/>
    </row>
    <row r="619" spans="2:8" x14ac:dyDescent="0.3">
      <c r="B619" s="3"/>
      <c r="C619" s="4"/>
      <c r="D619" s="4"/>
      <c r="E619" s="4"/>
      <c r="F619" s="4"/>
      <c r="G619" s="4"/>
      <c r="H619" s="4"/>
    </row>
    <row r="620" spans="2:8" x14ac:dyDescent="0.3">
      <c r="B620" s="3"/>
      <c r="C620" s="4"/>
      <c r="D620" s="4"/>
      <c r="E620" s="4"/>
      <c r="F620" s="4"/>
      <c r="G620" s="4"/>
      <c r="H620" s="4"/>
    </row>
    <row r="621" spans="2:8" x14ac:dyDescent="0.3">
      <c r="B621" s="3"/>
      <c r="C621" s="4"/>
      <c r="D621" s="4"/>
      <c r="E621" s="4"/>
      <c r="F621" s="4"/>
      <c r="G621" s="4"/>
      <c r="H621" s="4"/>
    </row>
    <row r="622" spans="2:8" x14ac:dyDescent="0.3">
      <c r="B622" s="3"/>
      <c r="C622" s="4"/>
      <c r="D622" s="4"/>
      <c r="E622" s="4"/>
      <c r="F622" s="4"/>
      <c r="G622" s="4"/>
      <c r="H622" s="4"/>
    </row>
    <row r="623" spans="2:8" x14ac:dyDescent="0.3">
      <c r="B623" s="3"/>
      <c r="C623" s="4"/>
      <c r="D623" s="4"/>
      <c r="E623" s="4"/>
      <c r="F623" s="4"/>
      <c r="G623" s="4"/>
      <c r="H623" s="4"/>
    </row>
    <row r="624" spans="2:8" x14ac:dyDescent="0.3">
      <c r="B624" s="3"/>
      <c r="C624" s="4"/>
      <c r="D624" s="4"/>
      <c r="E624" s="4"/>
      <c r="F624" s="4"/>
      <c r="G624" s="4"/>
      <c r="H624" s="4"/>
    </row>
    <row r="625" spans="2:8" x14ac:dyDescent="0.3">
      <c r="B625" s="3"/>
      <c r="C625" s="4"/>
      <c r="D625" s="4"/>
      <c r="E625" s="4"/>
      <c r="F625" s="4"/>
      <c r="G625" s="4"/>
      <c r="H625" s="4"/>
    </row>
    <row r="626" spans="2:8" x14ac:dyDescent="0.3">
      <c r="B626" s="3"/>
      <c r="C626" s="4"/>
      <c r="D626" s="4"/>
      <c r="E626" s="4"/>
      <c r="F626" s="4"/>
      <c r="G626" s="4"/>
      <c r="H626" s="4"/>
    </row>
    <row r="627" spans="2:8" x14ac:dyDescent="0.3">
      <c r="B627" s="3"/>
      <c r="C627" s="4"/>
      <c r="D627" s="4"/>
      <c r="E627" s="4"/>
      <c r="F627" s="4"/>
      <c r="G627" s="4"/>
      <c r="H627" s="4"/>
    </row>
    <row r="628" spans="2:8" x14ac:dyDescent="0.3">
      <c r="B628" s="3"/>
      <c r="C628" s="4"/>
      <c r="D628" s="4"/>
      <c r="E628" s="4"/>
      <c r="F628" s="4"/>
      <c r="G628" s="4"/>
      <c r="H628" s="4"/>
    </row>
    <row r="629" spans="2:8" x14ac:dyDescent="0.3">
      <c r="B629" s="3"/>
      <c r="C629" s="4"/>
      <c r="D629" s="4"/>
      <c r="E629" s="4"/>
      <c r="F629" s="4"/>
      <c r="G629" s="4"/>
      <c r="H629" s="4"/>
    </row>
    <row r="630" spans="2:8" x14ac:dyDescent="0.3">
      <c r="B630" s="3"/>
      <c r="C630" s="4"/>
      <c r="D630" s="4"/>
      <c r="E630" s="4"/>
      <c r="F630" s="4"/>
      <c r="G630" s="4"/>
      <c r="H630" s="4"/>
    </row>
    <row r="631" spans="2:8" x14ac:dyDescent="0.3">
      <c r="B631" s="3"/>
      <c r="C631" s="4"/>
      <c r="D631" s="4"/>
      <c r="E631" s="4"/>
      <c r="F631" s="4"/>
      <c r="G631" s="4"/>
      <c r="H631" s="4"/>
    </row>
    <row r="632" spans="2:8" x14ac:dyDescent="0.3">
      <c r="B632" s="3"/>
      <c r="C632" s="4"/>
      <c r="D632" s="4"/>
      <c r="E632" s="4"/>
      <c r="F632" s="4"/>
      <c r="G632" s="4"/>
      <c r="H632" s="4"/>
    </row>
    <row r="633" spans="2:8" x14ac:dyDescent="0.3">
      <c r="B633" s="3"/>
      <c r="C633" s="4"/>
      <c r="D633" s="4"/>
      <c r="E633" s="4"/>
      <c r="F633" s="4"/>
      <c r="G633" s="4"/>
      <c r="H633" s="4"/>
    </row>
    <row r="634" spans="2:8" x14ac:dyDescent="0.3">
      <c r="B634" s="3"/>
      <c r="C634" s="4"/>
      <c r="D634" s="4"/>
      <c r="E634" s="4"/>
      <c r="F634" s="4"/>
      <c r="G634" s="4"/>
      <c r="H634" s="4"/>
    </row>
    <row r="635" spans="2:8" x14ac:dyDescent="0.3">
      <c r="B635" s="3"/>
      <c r="C635" s="4"/>
      <c r="D635" s="4"/>
      <c r="E635" s="4"/>
      <c r="F635" s="4"/>
      <c r="G635" s="4"/>
      <c r="H635" s="4"/>
    </row>
    <row r="636" spans="2:8" x14ac:dyDescent="0.3">
      <c r="B636" s="3"/>
      <c r="C636" s="4"/>
      <c r="D636" s="4"/>
      <c r="E636" s="4"/>
      <c r="F636" s="4"/>
      <c r="G636" s="4"/>
      <c r="H636" s="4"/>
    </row>
    <row r="637" spans="2:8" x14ac:dyDescent="0.3">
      <c r="B637" s="3"/>
      <c r="C637" s="4"/>
      <c r="D637" s="4"/>
      <c r="E637" s="4"/>
      <c r="F637" s="4"/>
      <c r="G637" s="4"/>
      <c r="H637" s="4"/>
    </row>
    <row r="638" spans="2:8" x14ac:dyDescent="0.3">
      <c r="B638" s="3"/>
      <c r="C638" s="4"/>
      <c r="D638" s="4"/>
      <c r="E638" s="4"/>
      <c r="F638" s="4"/>
      <c r="G638" s="4"/>
      <c r="H638" s="4"/>
    </row>
    <row r="639" spans="2:8" x14ac:dyDescent="0.3">
      <c r="B639" s="3"/>
      <c r="C639" s="4"/>
      <c r="D639" s="4"/>
      <c r="E639" s="4"/>
      <c r="F639" s="4"/>
      <c r="G639" s="4"/>
      <c r="H639" s="4"/>
    </row>
    <row r="640" spans="2:8" x14ac:dyDescent="0.3">
      <c r="B640" s="3"/>
      <c r="C640" s="4"/>
      <c r="D640" s="4"/>
      <c r="E640" s="4"/>
      <c r="F640" s="4"/>
      <c r="G640" s="4"/>
      <c r="H640" s="4"/>
    </row>
    <row r="641" spans="2:8" x14ac:dyDescent="0.3">
      <c r="B641" s="3"/>
      <c r="C641" s="4"/>
      <c r="D641" s="4"/>
      <c r="E641" s="4"/>
      <c r="F641" s="4"/>
      <c r="G641" s="4"/>
      <c r="H641" s="4"/>
    </row>
    <row r="642" spans="2:8" x14ac:dyDescent="0.3">
      <c r="B642" s="3"/>
      <c r="C642" s="4"/>
      <c r="D642" s="4"/>
      <c r="E642" s="4"/>
      <c r="F642" s="4"/>
      <c r="G642" s="4"/>
      <c r="H642" s="4"/>
    </row>
    <row r="643" spans="2:8" x14ac:dyDescent="0.3">
      <c r="B643" s="3"/>
      <c r="C643" s="4"/>
      <c r="D643" s="4"/>
      <c r="E643" s="4"/>
      <c r="F643" s="4"/>
      <c r="G643" s="4"/>
      <c r="H643" s="4"/>
    </row>
    <row r="644" spans="2:8" x14ac:dyDescent="0.3">
      <c r="B644" s="3"/>
      <c r="C644" s="4"/>
      <c r="D644" s="4"/>
      <c r="E644" s="4"/>
      <c r="F644" s="4"/>
      <c r="G644" s="4"/>
      <c r="H644" s="4"/>
    </row>
    <row r="645" spans="2:8" x14ac:dyDescent="0.3">
      <c r="B645" s="3"/>
      <c r="C645" s="4"/>
      <c r="D645" s="4"/>
      <c r="E645" s="4"/>
      <c r="F645" s="4"/>
      <c r="G645" s="4"/>
      <c r="H645" s="4"/>
    </row>
    <row r="646" spans="2:8" x14ac:dyDescent="0.3">
      <c r="B646" s="3"/>
      <c r="C646" s="4"/>
      <c r="D646" s="4"/>
      <c r="E646" s="4"/>
      <c r="F646" s="4"/>
      <c r="G646" s="4"/>
      <c r="H646" s="4"/>
    </row>
    <row r="647" spans="2:8" x14ac:dyDescent="0.3">
      <c r="B647" s="3"/>
      <c r="C647" s="4"/>
      <c r="D647" s="4"/>
      <c r="E647" s="4"/>
      <c r="F647" s="4"/>
      <c r="G647" s="4"/>
      <c r="H647" s="4"/>
    </row>
    <row r="648" spans="2:8" x14ac:dyDescent="0.3">
      <c r="B648" s="3"/>
      <c r="C648" s="4"/>
      <c r="D648" s="4"/>
      <c r="E648" s="4"/>
      <c r="F648" s="4"/>
      <c r="G648" s="4"/>
      <c r="H648" s="4"/>
    </row>
    <row r="649" spans="2:8" x14ac:dyDescent="0.3">
      <c r="B649" s="3"/>
      <c r="C649" s="4"/>
      <c r="D649" s="4"/>
      <c r="E649" s="4"/>
      <c r="F649" s="4"/>
      <c r="G649" s="4"/>
      <c r="H649" s="4"/>
    </row>
    <row r="650" spans="2:8" x14ac:dyDescent="0.3">
      <c r="B650" s="3"/>
      <c r="C650" s="4"/>
      <c r="D650" s="4"/>
      <c r="E650" s="4"/>
      <c r="F650" s="4"/>
      <c r="G650" s="4"/>
      <c r="H650" s="4"/>
    </row>
    <row r="651" spans="2:8" x14ac:dyDescent="0.3">
      <c r="B651" s="3"/>
      <c r="C651" s="4"/>
      <c r="D651" s="4"/>
      <c r="E651" s="4"/>
      <c r="F651" s="4"/>
      <c r="G651" s="4"/>
      <c r="H651" s="4"/>
    </row>
    <row r="652" spans="2:8" x14ac:dyDescent="0.3">
      <c r="B652" s="3"/>
      <c r="C652" s="4"/>
      <c r="D652" s="4"/>
      <c r="E652" s="4"/>
      <c r="F652" s="4"/>
      <c r="G652" s="4"/>
      <c r="H652" s="4"/>
    </row>
    <row r="653" spans="2:8" x14ac:dyDescent="0.3">
      <c r="B653" s="3"/>
      <c r="C653" s="4"/>
      <c r="D653" s="4"/>
      <c r="E653" s="4"/>
      <c r="F653" s="4"/>
      <c r="G653" s="4"/>
      <c r="H653" s="4"/>
    </row>
    <row r="654" spans="2:8" x14ac:dyDescent="0.3">
      <c r="B654" s="3"/>
      <c r="C654" s="4"/>
      <c r="D654" s="4"/>
      <c r="E654" s="4"/>
      <c r="F654" s="4"/>
      <c r="G654" s="4"/>
      <c r="H654" s="4"/>
    </row>
    <row r="655" spans="2:8" x14ac:dyDescent="0.3">
      <c r="B655" s="3"/>
      <c r="C655" s="4"/>
      <c r="D655" s="4"/>
      <c r="E655" s="4"/>
      <c r="F655" s="4"/>
      <c r="G655" s="4"/>
      <c r="H655" s="4"/>
    </row>
    <row r="656" spans="2:8" x14ac:dyDescent="0.3">
      <c r="B656" s="3"/>
      <c r="C656" s="4"/>
      <c r="D656" s="4"/>
      <c r="E656" s="4"/>
      <c r="F656" s="4"/>
      <c r="G656" s="4"/>
      <c r="H656" s="4"/>
    </row>
    <row r="657" spans="2:8" x14ac:dyDescent="0.3">
      <c r="B657" s="3"/>
      <c r="C657" s="4"/>
      <c r="D657" s="4"/>
      <c r="E657" s="4"/>
      <c r="F657" s="4"/>
      <c r="G657" s="4"/>
      <c r="H657" s="4"/>
    </row>
    <row r="658" spans="2:8" x14ac:dyDescent="0.3">
      <c r="B658" s="3"/>
      <c r="C658" s="4"/>
      <c r="D658" s="4"/>
      <c r="E658" s="4"/>
      <c r="F658" s="4"/>
      <c r="G658" s="4"/>
      <c r="H658" s="4"/>
    </row>
    <row r="659" spans="2:8" x14ac:dyDescent="0.3">
      <c r="B659" s="3"/>
      <c r="C659" s="4"/>
      <c r="D659" s="4"/>
      <c r="E659" s="4"/>
      <c r="F659" s="4"/>
      <c r="G659" s="4"/>
      <c r="H659" s="4"/>
    </row>
    <row r="660" spans="2:8" x14ac:dyDescent="0.3">
      <c r="B660" s="3"/>
      <c r="C660" s="4"/>
      <c r="D660" s="4"/>
      <c r="E660" s="4"/>
      <c r="F660" s="4"/>
      <c r="G660" s="4"/>
      <c r="H660" s="4"/>
    </row>
    <row r="661" spans="2:8" x14ac:dyDescent="0.3">
      <c r="B661" s="3"/>
      <c r="C661" s="4"/>
      <c r="D661" s="4"/>
      <c r="E661" s="4"/>
      <c r="F661" s="4"/>
      <c r="G661" s="4"/>
      <c r="H661" s="4"/>
    </row>
    <row r="662" spans="2:8" x14ac:dyDescent="0.3">
      <c r="B662" s="3"/>
      <c r="C662" s="4"/>
      <c r="D662" s="4"/>
      <c r="E662" s="4"/>
      <c r="F662" s="4"/>
      <c r="G662" s="4"/>
      <c r="H662" s="4"/>
    </row>
    <row r="663" spans="2:8" x14ac:dyDescent="0.3">
      <c r="B663" s="3"/>
      <c r="C663" s="4"/>
      <c r="D663" s="4"/>
      <c r="E663" s="4"/>
      <c r="F663" s="4"/>
      <c r="G663" s="4"/>
      <c r="H663" s="4"/>
    </row>
    <row r="664" spans="2:8" x14ac:dyDescent="0.3">
      <c r="B664" s="3"/>
      <c r="C664" s="4"/>
      <c r="D664" s="4"/>
      <c r="E664" s="4"/>
      <c r="F664" s="4"/>
      <c r="G664" s="4"/>
      <c r="H664" s="4"/>
    </row>
    <row r="665" spans="2:8" x14ac:dyDescent="0.3">
      <c r="B665" s="3"/>
      <c r="C665" s="4"/>
      <c r="D665" s="4"/>
      <c r="E665" s="4"/>
      <c r="F665" s="4"/>
      <c r="G665" s="4"/>
      <c r="H665" s="4"/>
    </row>
    <row r="666" spans="2:8" x14ac:dyDescent="0.3">
      <c r="B666" s="3"/>
      <c r="C666" s="4"/>
      <c r="D666" s="4"/>
      <c r="E666" s="4"/>
      <c r="F666" s="4"/>
      <c r="G666" s="4"/>
      <c r="H666" s="4"/>
    </row>
    <row r="667" spans="2:8" x14ac:dyDescent="0.3">
      <c r="B667" s="3"/>
      <c r="C667" s="4"/>
      <c r="D667" s="4"/>
      <c r="E667" s="4"/>
      <c r="F667" s="4"/>
      <c r="G667" s="4"/>
      <c r="H667" s="4"/>
    </row>
    <row r="668" spans="2:8" x14ac:dyDescent="0.3">
      <c r="B668" s="3"/>
      <c r="C668" s="4"/>
      <c r="D668" s="4"/>
      <c r="E668" s="4"/>
      <c r="F668" s="4"/>
      <c r="G668" s="4"/>
      <c r="H668" s="4"/>
    </row>
    <row r="669" spans="2:8" x14ac:dyDescent="0.3">
      <c r="B669" s="3"/>
      <c r="C669" s="4"/>
      <c r="D669" s="4"/>
      <c r="E669" s="4"/>
      <c r="F669" s="4"/>
      <c r="G669" s="4"/>
      <c r="H669" s="4"/>
    </row>
    <row r="670" spans="2:8" x14ac:dyDescent="0.3">
      <c r="B670" s="3"/>
      <c r="C670" s="4"/>
      <c r="D670" s="4"/>
      <c r="E670" s="4"/>
      <c r="F670" s="4"/>
      <c r="G670" s="4"/>
      <c r="H670" s="4"/>
    </row>
    <row r="671" spans="2:8" x14ac:dyDescent="0.3">
      <c r="B671" s="3"/>
      <c r="C671" s="4"/>
      <c r="D671" s="4"/>
      <c r="E671" s="4"/>
      <c r="F671" s="4"/>
      <c r="G671" s="4"/>
      <c r="H671" s="4"/>
    </row>
    <row r="672" spans="2:8" x14ac:dyDescent="0.3">
      <c r="B672" s="3"/>
      <c r="C672" s="4"/>
      <c r="D672" s="4"/>
      <c r="E672" s="4"/>
      <c r="F672" s="4"/>
      <c r="G672" s="4"/>
      <c r="H672" s="4"/>
    </row>
    <row r="673" spans="2:8" x14ac:dyDescent="0.3">
      <c r="B673" s="3"/>
      <c r="C673" s="4"/>
      <c r="D673" s="4"/>
      <c r="E673" s="4"/>
      <c r="F673" s="4"/>
      <c r="G673" s="4"/>
      <c r="H673" s="4"/>
    </row>
    <row r="674" spans="2:8" x14ac:dyDescent="0.3">
      <c r="B674" s="3"/>
      <c r="C674" s="4"/>
      <c r="D674" s="4"/>
      <c r="E674" s="4"/>
      <c r="F674" s="4"/>
      <c r="G674" s="4"/>
      <c r="H674" s="4"/>
    </row>
    <row r="675" spans="2:8" x14ac:dyDescent="0.3">
      <c r="B675" s="3"/>
      <c r="C675" s="4"/>
      <c r="D675" s="4"/>
      <c r="E675" s="4"/>
      <c r="F675" s="4"/>
      <c r="G675" s="4"/>
      <c r="H675" s="4"/>
    </row>
    <row r="676" spans="2:8" x14ac:dyDescent="0.3">
      <c r="B676" s="3"/>
      <c r="C676" s="4"/>
      <c r="D676" s="4"/>
      <c r="E676" s="4"/>
      <c r="F676" s="4"/>
      <c r="G676" s="4"/>
      <c r="H676" s="4"/>
    </row>
    <row r="677" spans="2:8" x14ac:dyDescent="0.3">
      <c r="B677" s="3"/>
      <c r="C677" s="4"/>
      <c r="D677" s="4"/>
      <c r="E677" s="4"/>
      <c r="F677" s="4"/>
      <c r="G677" s="4"/>
      <c r="H677" s="4"/>
    </row>
    <row r="678" spans="2:8" x14ac:dyDescent="0.3">
      <c r="B678" s="3"/>
      <c r="C678" s="4"/>
      <c r="D678" s="4"/>
      <c r="E678" s="4"/>
      <c r="F678" s="4"/>
      <c r="G678" s="4"/>
      <c r="H678" s="4"/>
    </row>
    <row r="679" spans="2:8" x14ac:dyDescent="0.3">
      <c r="B679" s="3"/>
      <c r="C679" s="4"/>
      <c r="D679" s="4"/>
      <c r="E679" s="4"/>
      <c r="F679" s="4"/>
      <c r="G679" s="4"/>
      <c r="H679" s="4"/>
    </row>
    <row r="680" spans="2:8" x14ac:dyDescent="0.3">
      <c r="B680" s="3"/>
      <c r="C680" s="4"/>
      <c r="D680" s="4"/>
      <c r="E680" s="4"/>
      <c r="F680" s="4"/>
      <c r="G680" s="4"/>
      <c r="H680" s="4"/>
    </row>
    <row r="681" spans="2:8" x14ac:dyDescent="0.3">
      <c r="B681" s="3"/>
      <c r="C681" s="4"/>
      <c r="D681" s="4"/>
      <c r="E681" s="4"/>
      <c r="F681" s="4"/>
      <c r="G681" s="4"/>
      <c r="H681" s="4"/>
    </row>
    <row r="682" spans="2:8" x14ac:dyDescent="0.3">
      <c r="B682" s="3"/>
      <c r="C682" s="4"/>
      <c r="D682" s="4"/>
      <c r="E682" s="4"/>
      <c r="F682" s="4"/>
      <c r="G682" s="4"/>
      <c r="H682" s="4"/>
    </row>
    <row r="683" spans="2:8" x14ac:dyDescent="0.3">
      <c r="B683" s="3"/>
      <c r="C683" s="4"/>
      <c r="D683" s="4"/>
      <c r="E683" s="4"/>
      <c r="F683" s="4"/>
      <c r="G683" s="4"/>
      <c r="H683" s="4"/>
    </row>
    <row r="684" spans="2:8" x14ac:dyDescent="0.3">
      <c r="B684" s="3"/>
      <c r="C684" s="4"/>
      <c r="D684" s="4"/>
      <c r="E684" s="4"/>
      <c r="F684" s="4"/>
      <c r="G684" s="4"/>
      <c r="H684" s="4"/>
    </row>
    <row r="685" spans="2:8" x14ac:dyDescent="0.3">
      <c r="B685" s="3"/>
      <c r="C685" s="4"/>
      <c r="D685" s="4"/>
      <c r="E685" s="4"/>
      <c r="F685" s="4"/>
      <c r="G685" s="4"/>
      <c r="H685" s="4"/>
    </row>
    <row r="686" spans="2:8" x14ac:dyDescent="0.3">
      <c r="B686" s="3"/>
      <c r="C686" s="4"/>
      <c r="D686" s="4"/>
      <c r="E686" s="4"/>
      <c r="F686" s="4"/>
      <c r="G686" s="4"/>
      <c r="H686" s="4"/>
    </row>
    <row r="687" spans="2:8" x14ac:dyDescent="0.3">
      <c r="B687" s="3"/>
      <c r="C687" s="4"/>
      <c r="D687" s="4"/>
      <c r="E687" s="4"/>
      <c r="F687" s="4"/>
      <c r="G687" s="4"/>
      <c r="H687" s="4"/>
    </row>
    <row r="688" spans="2:8" x14ac:dyDescent="0.3">
      <c r="B688" s="3"/>
      <c r="C688" s="4"/>
      <c r="D688" s="4"/>
      <c r="E688" s="4"/>
      <c r="F688" s="4"/>
      <c r="G688" s="4"/>
      <c r="H688" s="4"/>
    </row>
    <row r="689" spans="2:8" x14ac:dyDescent="0.3">
      <c r="B689" s="3"/>
      <c r="C689" s="4"/>
      <c r="D689" s="4"/>
      <c r="E689" s="4"/>
      <c r="F689" s="4"/>
      <c r="G689" s="4"/>
      <c r="H689" s="4"/>
    </row>
    <row r="690" spans="2:8" x14ac:dyDescent="0.3">
      <c r="B690" s="3"/>
      <c r="C690" s="4"/>
      <c r="D690" s="4"/>
      <c r="E690" s="4"/>
      <c r="F690" s="4"/>
      <c r="G690" s="4"/>
      <c r="H690" s="4"/>
    </row>
    <row r="691" spans="2:8" x14ac:dyDescent="0.3">
      <c r="B691" s="3"/>
      <c r="C691" s="4"/>
      <c r="D691" s="4"/>
      <c r="E691" s="4"/>
      <c r="F691" s="4"/>
      <c r="G691" s="4"/>
      <c r="H691" s="4"/>
    </row>
    <row r="692" spans="2:8" x14ac:dyDescent="0.3">
      <c r="B692" s="3"/>
      <c r="C692" s="4"/>
      <c r="D692" s="4"/>
      <c r="E692" s="4"/>
      <c r="F692" s="4"/>
      <c r="G692" s="4"/>
      <c r="H692" s="4"/>
    </row>
    <row r="693" spans="2:8" x14ac:dyDescent="0.3">
      <c r="B693" s="3"/>
      <c r="C693" s="4"/>
      <c r="D693" s="4"/>
      <c r="E693" s="4"/>
      <c r="F693" s="4"/>
      <c r="G693" s="4"/>
      <c r="H693" s="4"/>
    </row>
    <row r="694" spans="2:8" x14ac:dyDescent="0.3">
      <c r="B694" s="3"/>
      <c r="C694" s="4"/>
      <c r="D694" s="4"/>
      <c r="E694" s="4"/>
      <c r="F694" s="4"/>
      <c r="G694" s="4"/>
      <c r="H694" s="4"/>
    </row>
    <row r="695" spans="2:8" x14ac:dyDescent="0.3">
      <c r="B695" s="3"/>
      <c r="C695" s="4"/>
      <c r="D695" s="4"/>
      <c r="E695" s="4"/>
      <c r="F695" s="4"/>
      <c r="G695" s="4"/>
      <c r="H695" s="4"/>
    </row>
    <row r="696" spans="2:8" x14ac:dyDescent="0.3">
      <c r="B696" s="3"/>
      <c r="C696" s="4"/>
      <c r="D696" s="4"/>
      <c r="E696" s="4"/>
      <c r="F696" s="4"/>
      <c r="G696" s="4"/>
      <c r="H696" s="4"/>
    </row>
    <row r="697" spans="2:8" x14ac:dyDescent="0.3">
      <c r="B697" s="3"/>
      <c r="C697" s="4"/>
      <c r="D697" s="4"/>
      <c r="E697" s="4"/>
      <c r="F697" s="4"/>
      <c r="G697" s="4"/>
      <c r="H697" s="4"/>
    </row>
    <row r="698" spans="2:8" x14ac:dyDescent="0.3">
      <c r="B698" s="3"/>
      <c r="C698" s="4"/>
      <c r="D698" s="4"/>
      <c r="E698" s="4"/>
      <c r="F698" s="4"/>
      <c r="G698" s="4"/>
      <c r="H698" s="4"/>
    </row>
    <row r="699" spans="2:8" x14ac:dyDescent="0.3">
      <c r="B699" s="3"/>
      <c r="C699" s="4"/>
      <c r="D699" s="4"/>
      <c r="E699" s="4"/>
      <c r="F699" s="4"/>
      <c r="G699" s="4"/>
      <c r="H699" s="4"/>
    </row>
    <row r="700" spans="2:8" x14ac:dyDescent="0.3">
      <c r="B700" s="3"/>
      <c r="C700" s="4"/>
      <c r="D700" s="4"/>
      <c r="E700" s="4"/>
      <c r="F700" s="4"/>
      <c r="G700" s="4"/>
      <c r="H700" s="4"/>
    </row>
    <row r="701" spans="2:8" x14ac:dyDescent="0.3">
      <c r="B701" s="3"/>
      <c r="C701" s="4"/>
      <c r="D701" s="4"/>
      <c r="E701" s="4"/>
      <c r="F701" s="4"/>
      <c r="G701" s="4"/>
      <c r="H701" s="4"/>
    </row>
    <row r="702" spans="2:8" x14ac:dyDescent="0.3">
      <c r="B702" s="3"/>
      <c r="C702" s="4"/>
      <c r="D702" s="4"/>
      <c r="E702" s="4"/>
      <c r="F702" s="4"/>
      <c r="G702" s="4"/>
      <c r="H702" s="4"/>
    </row>
    <row r="703" spans="2:8" x14ac:dyDescent="0.3">
      <c r="B703" s="3"/>
      <c r="C703" s="4"/>
      <c r="D703" s="4"/>
      <c r="E703" s="4"/>
      <c r="F703" s="4"/>
      <c r="G703" s="4"/>
      <c r="H703" s="4"/>
    </row>
    <row r="704" spans="2:8" x14ac:dyDescent="0.3">
      <c r="B704" s="3"/>
      <c r="C704" s="4"/>
      <c r="D704" s="4"/>
      <c r="E704" s="4"/>
      <c r="F704" s="4"/>
      <c r="G704" s="4"/>
      <c r="H704" s="4"/>
    </row>
    <row r="705" spans="2:8" x14ac:dyDescent="0.3">
      <c r="B705" s="3"/>
      <c r="C705" s="4"/>
      <c r="D705" s="4"/>
      <c r="E705" s="4"/>
      <c r="F705" s="4"/>
      <c r="G705" s="4"/>
      <c r="H705" s="4"/>
    </row>
    <row r="706" spans="2:8" x14ac:dyDescent="0.3">
      <c r="B706" s="3"/>
      <c r="C706" s="4"/>
      <c r="D706" s="4"/>
      <c r="E706" s="4"/>
      <c r="F706" s="4"/>
      <c r="G706" s="4"/>
      <c r="H706" s="4"/>
    </row>
    <row r="707" spans="2:8" x14ac:dyDescent="0.3">
      <c r="B707" s="3"/>
      <c r="C707" s="4"/>
      <c r="D707" s="4"/>
      <c r="E707" s="4"/>
      <c r="F707" s="4"/>
      <c r="G707" s="4"/>
      <c r="H707" s="4"/>
    </row>
    <row r="708" spans="2:8" x14ac:dyDescent="0.3">
      <c r="B708" s="3"/>
      <c r="C708" s="4"/>
      <c r="D708" s="4"/>
      <c r="E708" s="4"/>
      <c r="F708" s="4"/>
      <c r="G708" s="4"/>
      <c r="H708" s="4"/>
    </row>
    <row r="709" spans="2:8" x14ac:dyDescent="0.3">
      <c r="B709" s="3"/>
      <c r="C709" s="4"/>
      <c r="D709" s="4"/>
      <c r="E709" s="4"/>
      <c r="F709" s="4"/>
      <c r="G709" s="4"/>
      <c r="H709" s="4"/>
    </row>
    <row r="710" spans="2:8" x14ac:dyDescent="0.3">
      <c r="B710" s="3"/>
      <c r="C710" s="4"/>
      <c r="D710" s="4"/>
      <c r="E710" s="4"/>
      <c r="F710" s="4"/>
      <c r="G710" s="4"/>
      <c r="H710" s="4"/>
    </row>
    <row r="711" spans="2:8" x14ac:dyDescent="0.3">
      <c r="B711" s="3"/>
      <c r="C711" s="4"/>
      <c r="D711" s="4"/>
      <c r="E711" s="4"/>
      <c r="F711" s="4"/>
      <c r="G711" s="4"/>
      <c r="H711" s="4"/>
    </row>
    <row r="712" spans="2:8" x14ac:dyDescent="0.3">
      <c r="B712" s="3"/>
      <c r="C712" s="4"/>
      <c r="D712" s="4"/>
      <c r="E712" s="4"/>
      <c r="F712" s="4"/>
      <c r="G712" s="4"/>
      <c r="H712" s="4"/>
    </row>
    <row r="713" spans="2:8" x14ac:dyDescent="0.3">
      <c r="B713" s="3"/>
      <c r="C713" s="4"/>
      <c r="D713" s="4"/>
      <c r="E713" s="4"/>
      <c r="F713" s="4"/>
      <c r="G713" s="4"/>
      <c r="H713" s="4"/>
    </row>
    <row r="714" spans="2:8" x14ac:dyDescent="0.3">
      <c r="B714" s="3"/>
      <c r="C714" s="4"/>
      <c r="D714" s="4"/>
      <c r="E714" s="4"/>
      <c r="F714" s="4"/>
      <c r="G714" s="4"/>
      <c r="H714" s="4"/>
    </row>
    <row r="715" spans="2:8" x14ac:dyDescent="0.3">
      <c r="B715" s="3"/>
      <c r="C715" s="4"/>
      <c r="D715" s="4"/>
      <c r="E715" s="4"/>
      <c r="F715" s="4"/>
      <c r="G715" s="4"/>
      <c r="H715" s="4"/>
    </row>
    <row r="716" spans="2:8" x14ac:dyDescent="0.3">
      <c r="B716" s="3"/>
      <c r="C716" s="4"/>
      <c r="D716" s="4"/>
      <c r="E716" s="4"/>
      <c r="F716" s="4"/>
      <c r="G716" s="4"/>
      <c r="H716" s="4"/>
    </row>
    <row r="717" spans="2:8" x14ac:dyDescent="0.3">
      <c r="B717" s="3"/>
      <c r="C717" s="4"/>
      <c r="D717" s="4"/>
      <c r="E717" s="4"/>
      <c r="F717" s="4"/>
      <c r="G717" s="4"/>
      <c r="H717" s="4"/>
    </row>
    <row r="718" spans="2:8" x14ac:dyDescent="0.3">
      <c r="B718" s="3"/>
      <c r="C718" s="4"/>
      <c r="D718" s="4"/>
      <c r="E718" s="4"/>
      <c r="F718" s="4"/>
      <c r="G718" s="4"/>
      <c r="H718" s="4"/>
    </row>
    <row r="719" spans="2:8" x14ac:dyDescent="0.3">
      <c r="B719" s="3"/>
      <c r="C719" s="4"/>
      <c r="D719" s="4"/>
      <c r="E719" s="4"/>
      <c r="F719" s="4"/>
      <c r="G719" s="4"/>
      <c r="H719" s="4"/>
    </row>
    <row r="720" spans="2:8" x14ac:dyDescent="0.3">
      <c r="B720" s="3"/>
      <c r="C720" s="4"/>
      <c r="D720" s="4"/>
      <c r="E720" s="4"/>
      <c r="F720" s="4"/>
      <c r="G720" s="4"/>
      <c r="H720" s="4"/>
    </row>
    <row r="721" spans="2:8" x14ac:dyDescent="0.3">
      <c r="B721" s="3"/>
      <c r="C721" s="4"/>
      <c r="D721" s="4"/>
      <c r="E721" s="4"/>
      <c r="F721" s="4"/>
      <c r="G721" s="4"/>
      <c r="H721" s="4"/>
    </row>
    <row r="722" spans="2:8" x14ac:dyDescent="0.3">
      <c r="B722" s="3"/>
      <c r="C722" s="4"/>
      <c r="D722" s="4"/>
      <c r="E722" s="4"/>
      <c r="F722" s="4"/>
      <c r="G722" s="4"/>
      <c r="H722" s="4"/>
    </row>
    <row r="723" spans="2:8" x14ac:dyDescent="0.3">
      <c r="B723" s="3"/>
      <c r="C723" s="4"/>
      <c r="D723" s="4"/>
      <c r="E723" s="4"/>
      <c r="F723" s="4"/>
      <c r="G723" s="4"/>
      <c r="H723" s="4"/>
    </row>
    <row r="724" spans="2:8" x14ac:dyDescent="0.3">
      <c r="B724" s="3"/>
      <c r="C724" s="4"/>
      <c r="D724" s="4"/>
      <c r="E724" s="4"/>
      <c r="F724" s="4"/>
      <c r="G724" s="4"/>
      <c r="H724" s="4"/>
    </row>
    <row r="725" spans="2:8" x14ac:dyDescent="0.3">
      <c r="B725" s="3"/>
      <c r="C725" s="4"/>
      <c r="D725" s="4"/>
      <c r="E725" s="4"/>
      <c r="F725" s="4"/>
      <c r="G725" s="4"/>
      <c r="H725" s="4"/>
    </row>
    <row r="726" spans="2:8" x14ac:dyDescent="0.3">
      <c r="B726" s="3"/>
      <c r="C726" s="4"/>
      <c r="D726" s="4"/>
      <c r="E726" s="4"/>
      <c r="F726" s="4"/>
      <c r="G726" s="4"/>
      <c r="H726" s="4"/>
    </row>
    <row r="727" spans="2:8" x14ac:dyDescent="0.3">
      <c r="B727" s="3"/>
      <c r="C727" s="4"/>
      <c r="D727" s="4"/>
      <c r="E727" s="4"/>
      <c r="F727" s="4"/>
      <c r="G727" s="4"/>
      <c r="H727" s="4"/>
    </row>
    <row r="728" spans="2:8" x14ac:dyDescent="0.3">
      <c r="B728" s="3"/>
      <c r="C728" s="4"/>
      <c r="D728" s="4"/>
      <c r="E728" s="4"/>
      <c r="F728" s="4"/>
      <c r="G728" s="4"/>
      <c r="H728" s="4"/>
    </row>
    <row r="729" spans="2:8" x14ac:dyDescent="0.3">
      <c r="B729" s="3"/>
      <c r="C729" s="4"/>
      <c r="D729" s="4"/>
      <c r="E729" s="4"/>
      <c r="F729" s="4"/>
      <c r="G729" s="4"/>
      <c r="H729" s="4"/>
    </row>
    <row r="730" spans="2:8" x14ac:dyDescent="0.3">
      <c r="B730" s="3"/>
      <c r="C730" s="4"/>
      <c r="D730" s="4"/>
      <c r="E730" s="4"/>
      <c r="F730" s="4"/>
      <c r="G730" s="4"/>
      <c r="H730" s="4"/>
    </row>
    <row r="731" spans="2:8" x14ac:dyDescent="0.3">
      <c r="B731" s="3"/>
      <c r="C731" s="4"/>
      <c r="D731" s="4"/>
      <c r="E731" s="4"/>
      <c r="F731" s="4"/>
      <c r="G731" s="4"/>
      <c r="H731" s="4"/>
    </row>
    <row r="732" spans="2:8" x14ac:dyDescent="0.3">
      <c r="B732" s="3"/>
      <c r="C732" s="4"/>
      <c r="D732" s="4"/>
      <c r="E732" s="4"/>
      <c r="F732" s="4"/>
      <c r="G732" s="4"/>
      <c r="H732" s="4"/>
    </row>
    <row r="733" spans="2:8" x14ac:dyDescent="0.3">
      <c r="B733" s="3"/>
      <c r="C733" s="4"/>
      <c r="D733" s="4"/>
      <c r="E733" s="4"/>
      <c r="F733" s="4"/>
      <c r="G733" s="4"/>
      <c r="H733" s="4"/>
    </row>
    <row r="734" spans="2:8" x14ac:dyDescent="0.3">
      <c r="B734" s="3"/>
      <c r="C734" s="4"/>
      <c r="D734" s="4"/>
      <c r="E734" s="4"/>
      <c r="F734" s="4"/>
      <c r="G734" s="4"/>
      <c r="H734" s="4"/>
    </row>
    <row r="735" spans="2:8" x14ac:dyDescent="0.3">
      <c r="B735" s="3"/>
      <c r="C735" s="4"/>
      <c r="D735" s="4"/>
      <c r="E735" s="4"/>
      <c r="F735" s="4"/>
      <c r="G735" s="4"/>
      <c r="H735" s="4"/>
    </row>
    <row r="736" spans="2:8" x14ac:dyDescent="0.3">
      <c r="B736" s="3"/>
      <c r="C736" s="4"/>
      <c r="D736" s="4"/>
      <c r="E736" s="4"/>
      <c r="F736" s="4"/>
      <c r="G736" s="4"/>
      <c r="H736" s="4"/>
    </row>
    <row r="737" spans="2:8" x14ac:dyDescent="0.3">
      <c r="B737" s="3"/>
      <c r="C737" s="4"/>
      <c r="D737" s="4"/>
      <c r="E737" s="4"/>
      <c r="F737" s="4"/>
      <c r="G737" s="4"/>
      <c r="H737" s="4"/>
    </row>
    <row r="738" spans="2:8" x14ac:dyDescent="0.3">
      <c r="B738" s="3"/>
      <c r="C738" s="4"/>
      <c r="D738" s="4"/>
      <c r="E738" s="4"/>
      <c r="F738" s="4"/>
      <c r="G738" s="4"/>
      <c r="H738" s="4"/>
    </row>
    <row r="739" spans="2:8" x14ac:dyDescent="0.3">
      <c r="B739" s="3"/>
      <c r="C739" s="4"/>
      <c r="D739" s="4"/>
      <c r="E739" s="4"/>
      <c r="F739" s="4"/>
      <c r="G739" s="4"/>
      <c r="H739" s="4"/>
    </row>
    <row r="740" spans="2:8" x14ac:dyDescent="0.3">
      <c r="B740" s="3"/>
      <c r="C740" s="4"/>
      <c r="D740" s="4"/>
      <c r="E740" s="4"/>
      <c r="F740" s="4"/>
      <c r="G740" s="4"/>
      <c r="H740" s="4"/>
    </row>
    <row r="741" spans="2:8" x14ac:dyDescent="0.3">
      <c r="B741" s="3"/>
      <c r="C741" s="4"/>
      <c r="D741" s="4"/>
      <c r="E741" s="4"/>
      <c r="F741" s="4"/>
      <c r="G741" s="4"/>
      <c r="H741" s="4"/>
    </row>
    <row r="742" spans="2:8" x14ac:dyDescent="0.3">
      <c r="B742" s="3"/>
      <c r="C742" s="4"/>
      <c r="D742" s="4"/>
      <c r="E742" s="4"/>
      <c r="F742" s="4"/>
      <c r="G742" s="4"/>
      <c r="H742" s="4"/>
    </row>
    <row r="743" spans="2:8" x14ac:dyDescent="0.3">
      <c r="B743" s="3"/>
      <c r="C743" s="4"/>
      <c r="D743" s="4"/>
      <c r="E743" s="4"/>
      <c r="F743" s="4"/>
      <c r="G743" s="4"/>
      <c r="H743" s="4"/>
    </row>
    <row r="744" spans="2:8" x14ac:dyDescent="0.3">
      <c r="B744" s="3"/>
      <c r="C744" s="4"/>
      <c r="D744" s="4"/>
      <c r="E744" s="4"/>
      <c r="F744" s="4"/>
      <c r="G744" s="4"/>
      <c r="H744" s="4"/>
    </row>
    <row r="745" spans="2:8" x14ac:dyDescent="0.3">
      <c r="B745" s="3"/>
      <c r="C745" s="4"/>
      <c r="D745" s="4"/>
      <c r="E745" s="4"/>
      <c r="F745" s="4"/>
      <c r="G745" s="4"/>
      <c r="H745" s="4"/>
    </row>
    <row r="746" spans="2:8" x14ac:dyDescent="0.3">
      <c r="B746" s="3"/>
      <c r="C746" s="4"/>
      <c r="D746" s="4"/>
      <c r="E746" s="4"/>
      <c r="F746" s="4"/>
      <c r="G746" s="4"/>
      <c r="H746" s="4"/>
    </row>
    <row r="747" spans="2:8" x14ac:dyDescent="0.3">
      <c r="B747" s="3"/>
      <c r="C747" s="4"/>
      <c r="D747" s="4"/>
      <c r="E747" s="4"/>
      <c r="F747" s="4"/>
      <c r="G747" s="4"/>
      <c r="H747" s="4"/>
    </row>
    <row r="748" spans="2:8" x14ac:dyDescent="0.3">
      <c r="B748" s="3"/>
      <c r="C748" s="4"/>
      <c r="D748" s="4"/>
      <c r="E748" s="4"/>
      <c r="F748" s="4"/>
      <c r="G748" s="4"/>
      <c r="H748" s="4"/>
    </row>
    <row r="749" spans="2:8" x14ac:dyDescent="0.3">
      <c r="B749" s="3"/>
      <c r="C749" s="4"/>
      <c r="D749" s="4"/>
      <c r="E749" s="4"/>
      <c r="F749" s="4"/>
      <c r="G749" s="4"/>
      <c r="H749" s="4"/>
    </row>
    <row r="750" spans="2:8" x14ac:dyDescent="0.3">
      <c r="B750" s="3"/>
      <c r="C750" s="4"/>
      <c r="D750" s="4"/>
      <c r="E750" s="4"/>
      <c r="F750" s="4"/>
      <c r="G750" s="4"/>
      <c r="H750" s="4"/>
    </row>
    <row r="751" spans="2:8" x14ac:dyDescent="0.3">
      <c r="B751" s="3"/>
      <c r="C751" s="4"/>
      <c r="D751" s="4"/>
      <c r="E751" s="4"/>
      <c r="F751" s="4"/>
      <c r="G751" s="4"/>
      <c r="H751" s="4"/>
    </row>
    <row r="752" spans="2:8" x14ac:dyDescent="0.3">
      <c r="B752" s="3"/>
      <c r="C752" s="4"/>
      <c r="D752" s="4"/>
      <c r="E752" s="4"/>
      <c r="F752" s="4"/>
      <c r="G752" s="4"/>
      <c r="H752" s="4"/>
    </row>
    <row r="753" spans="2:8" x14ac:dyDescent="0.3">
      <c r="B753" s="3"/>
      <c r="C753" s="4"/>
      <c r="D753" s="4"/>
      <c r="E753" s="4"/>
      <c r="F753" s="4"/>
      <c r="G753" s="4"/>
      <c r="H753" s="4"/>
    </row>
    <row r="754" spans="2:8" x14ac:dyDescent="0.3">
      <c r="B754" s="3"/>
      <c r="C754" s="4"/>
      <c r="D754" s="4"/>
      <c r="E754" s="4"/>
      <c r="F754" s="4"/>
      <c r="G754" s="4"/>
      <c r="H754" s="4"/>
    </row>
    <row r="755" spans="2:8" x14ac:dyDescent="0.3">
      <c r="B755" s="3"/>
      <c r="C755" s="4"/>
      <c r="D755" s="4"/>
      <c r="E755" s="4"/>
      <c r="F755" s="4"/>
      <c r="G755" s="4"/>
      <c r="H755" s="4"/>
    </row>
    <row r="756" spans="2:8" x14ac:dyDescent="0.3">
      <c r="B756" s="3"/>
      <c r="C756" s="4"/>
      <c r="D756" s="4"/>
      <c r="E756" s="4"/>
      <c r="F756" s="4"/>
      <c r="G756" s="4"/>
      <c r="H756" s="4"/>
    </row>
    <row r="757" spans="2:8" x14ac:dyDescent="0.3">
      <c r="B757" s="3"/>
      <c r="C757" s="4"/>
      <c r="D757" s="4"/>
      <c r="E757" s="4"/>
      <c r="F757" s="4"/>
      <c r="G757" s="4"/>
      <c r="H757" s="4"/>
    </row>
    <row r="758" spans="2:8" x14ac:dyDescent="0.3">
      <c r="B758" s="3"/>
      <c r="C758" s="4"/>
      <c r="D758" s="4"/>
      <c r="E758" s="4"/>
      <c r="F758" s="4"/>
      <c r="G758" s="4"/>
      <c r="H758" s="4"/>
    </row>
    <row r="759" spans="2:8" x14ac:dyDescent="0.3">
      <c r="B759" s="3"/>
      <c r="C759" s="4"/>
      <c r="D759" s="4"/>
      <c r="E759" s="4"/>
      <c r="F759" s="4"/>
      <c r="G759" s="4"/>
      <c r="H759" s="4"/>
    </row>
    <row r="760" spans="2:8" x14ac:dyDescent="0.3">
      <c r="B760" s="3"/>
      <c r="C760" s="4"/>
      <c r="D760" s="4"/>
      <c r="E760" s="4"/>
      <c r="F760" s="4"/>
      <c r="G760" s="4"/>
      <c r="H760" s="4"/>
    </row>
    <row r="761" spans="2:8" x14ac:dyDescent="0.3">
      <c r="B761" s="3"/>
      <c r="C761" s="4"/>
      <c r="D761" s="4"/>
      <c r="E761" s="4"/>
      <c r="F761" s="4"/>
      <c r="G761" s="4"/>
      <c r="H761" s="4"/>
    </row>
    <row r="762" spans="2:8" x14ac:dyDescent="0.3">
      <c r="B762" s="3"/>
      <c r="C762" s="4"/>
      <c r="D762" s="4"/>
      <c r="E762" s="4"/>
      <c r="F762" s="4"/>
      <c r="G762" s="4"/>
      <c r="H762" s="4"/>
    </row>
    <row r="763" spans="2:8" x14ac:dyDescent="0.3">
      <c r="B763" s="3"/>
      <c r="C763" s="4"/>
      <c r="D763" s="4"/>
      <c r="E763" s="4"/>
      <c r="F763" s="4"/>
      <c r="G763" s="4"/>
      <c r="H763" s="4"/>
    </row>
    <row r="764" spans="2:8" x14ac:dyDescent="0.3">
      <c r="B764" s="3"/>
      <c r="C764" s="4"/>
      <c r="D764" s="4"/>
      <c r="E764" s="4"/>
      <c r="F764" s="4"/>
      <c r="G764" s="4"/>
      <c r="H764" s="4"/>
    </row>
    <row r="765" spans="2:8" x14ac:dyDescent="0.3">
      <c r="B765" s="3"/>
      <c r="C765" s="4"/>
      <c r="D765" s="4"/>
      <c r="E765" s="4"/>
      <c r="F765" s="4"/>
      <c r="G765" s="4"/>
      <c r="H765" s="4"/>
    </row>
    <row r="766" spans="2:8" x14ac:dyDescent="0.3">
      <c r="B766" s="3"/>
      <c r="C766" s="4"/>
      <c r="D766" s="4"/>
      <c r="E766" s="4"/>
      <c r="F766" s="4"/>
      <c r="G766" s="4"/>
      <c r="H766" s="4"/>
    </row>
    <row r="767" spans="2:8" x14ac:dyDescent="0.3">
      <c r="B767" s="3"/>
      <c r="C767" s="4"/>
      <c r="D767" s="4"/>
      <c r="E767" s="4"/>
      <c r="F767" s="4"/>
      <c r="G767" s="4"/>
      <c r="H767" s="4"/>
    </row>
    <row r="768" spans="2:8" x14ac:dyDescent="0.3">
      <c r="B768" s="3"/>
      <c r="C768" s="4"/>
      <c r="D768" s="4"/>
      <c r="E768" s="4"/>
      <c r="F768" s="4"/>
      <c r="G768" s="4"/>
      <c r="H768" s="4"/>
    </row>
    <row r="769" spans="2:8" x14ac:dyDescent="0.3">
      <c r="B769" s="3"/>
      <c r="C769" s="4"/>
      <c r="D769" s="4"/>
      <c r="E769" s="4"/>
      <c r="F769" s="4"/>
      <c r="G769" s="4"/>
      <c r="H769" s="4"/>
    </row>
    <row r="770" spans="2:8" x14ac:dyDescent="0.3">
      <c r="B770" s="3"/>
      <c r="C770" s="4"/>
      <c r="D770" s="4"/>
      <c r="E770" s="4"/>
      <c r="F770" s="4"/>
      <c r="G770" s="4"/>
      <c r="H770" s="4"/>
    </row>
    <row r="771" spans="2:8" x14ac:dyDescent="0.3">
      <c r="B771" s="3"/>
      <c r="C771" s="4"/>
      <c r="D771" s="4"/>
      <c r="E771" s="4"/>
      <c r="F771" s="4"/>
      <c r="G771" s="4"/>
      <c r="H771" s="4"/>
    </row>
    <row r="772" spans="2:8" x14ac:dyDescent="0.3">
      <c r="B772" s="3"/>
      <c r="C772" s="4"/>
      <c r="D772" s="4"/>
      <c r="E772" s="4"/>
      <c r="F772" s="4"/>
      <c r="G772" s="4"/>
      <c r="H772" s="4"/>
    </row>
    <row r="773" spans="2:8" x14ac:dyDescent="0.3">
      <c r="B773" s="3"/>
      <c r="C773" s="4"/>
      <c r="D773" s="4"/>
      <c r="E773" s="4"/>
      <c r="F773" s="4"/>
      <c r="G773" s="4"/>
      <c r="H773" s="4"/>
    </row>
    <row r="774" spans="2:8" x14ac:dyDescent="0.3">
      <c r="B774" s="3"/>
      <c r="C774" s="4"/>
      <c r="D774" s="4"/>
      <c r="E774" s="4"/>
      <c r="F774" s="4"/>
      <c r="G774" s="4"/>
      <c r="H774" s="4"/>
    </row>
    <row r="775" spans="2:8" x14ac:dyDescent="0.3">
      <c r="B775" s="3"/>
      <c r="C775" s="4"/>
      <c r="D775" s="4"/>
      <c r="E775" s="4"/>
      <c r="F775" s="4"/>
      <c r="G775" s="4"/>
      <c r="H775" s="4"/>
    </row>
    <row r="776" spans="2:8" x14ac:dyDescent="0.3">
      <c r="B776" s="3"/>
      <c r="C776" s="4"/>
      <c r="D776" s="4"/>
      <c r="E776" s="4"/>
      <c r="F776" s="4"/>
      <c r="G776" s="4"/>
      <c r="H776" s="4"/>
    </row>
    <row r="777" spans="2:8" x14ac:dyDescent="0.3">
      <c r="B777" s="3"/>
      <c r="C777" s="4"/>
      <c r="D777" s="4"/>
      <c r="E777" s="4"/>
      <c r="F777" s="4"/>
      <c r="G777" s="4"/>
      <c r="H777" s="4"/>
    </row>
    <row r="778" spans="2:8" x14ac:dyDescent="0.3">
      <c r="B778" s="3"/>
      <c r="C778" s="4"/>
      <c r="D778" s="4"/>
      <c r="E778" s="4"/>
      <c r="F778" s="4"/>
      <c r="G778" s="4"/>
      <c r="H778" s="4"/>
    </row>
    <row r="779" spans="2:8" x14ac:dyDescent="0.3">
      <c r="B779" s="3"/>
      <c r="C779" s="4"/>
      <c r="D779" s="4"/>
      <c r="E779" s="4"/>
      <c r="F779" s="4"/>
      <c r="G779" s="4"/>
      <c r="H779" s="4"/>
    </row>
    <row r="780" spans="2:8" x14ac:dyDescent="0.3">
      <c r="B780" s="3"/>
      <c r="C780" s="4"/>
      <c r="D780" s="4"/>
      <c r="E780" s="4"/>
      <c r="F780" s="4"/>
      <c r="G780" s="4"/>
      <c r="H780" s="4"/>
    </row>
    <row r="781" spans="2:8" x14ac:dyDescent="0.3">
      <c r="B781" s="3"/>
      <c r="C781" s="4"/>
      <c r="D781" s="4"/>
      <c r="E781" s="4"/>
      <c r="F781" s="4"/>
      <c r="G781" s="4"/>
      <c r="H781" s="4"/>
    </row>
    <row r="782" spans="2:8" x14ac:dyDescent="0.3">
      <c r="B782" s="3"/>
      <c r="C782" s="4"/>
      <c r="D782" s="4"/>
      <c r="E782" s="4"/>
      <c r="F782" s="4"/>
      <c r="G782" s="4"/>
      <c r="H782" s="4"/>
    </row>
    <row r="783" spans="2:8" x14ac:dyDescent="0.3">
      <c r="B783" s="3"/>
      <c r="C783" s="4"/>
      <c r="D783" s="4"/>
      <c r="E783" s="4"/>
      <c r="F783" s="4"/>
      <c r="G783" s="4"/>
      <c r="H783" s="4"/>
    </row>
    <row r="784" spans="2:8" x14ac:dyDescent="0.3">
      <c r="B784" s="3"/>
      <c r="C784" s="4"/>
      <c r="D784" s="4"/>
      <c r="E784" s="4"/>
      <c r="F784" s="4"/>
      <c r="G784" s="4"/>
      <c r="H784" s="4"/>
    </row>
    <row r="785" spans="2:8" x14ac:dyDescent="0.3">
      <c r="B785" s="3"/>
      <c r="C785" s="4"/>
      <c r="D785" s="4"/>
      <c r="E785" s="4"/>
      <c r="F785" s="4"/>
      <c r="G785" s="4"/>
      <c r="H785" s="4"/>
    </row>
    <row r="786" spans="2:8" x14ac:dyDescent="0.3">
      <c r="B786" s="3"/>
      <c r="C786" s="4"/>
      <c r="D786" s="4"/>
      <c r="E786" s="4"/>
      <c r="F786" s="4"/>
      <c r="G786" s="4"/>
      <c r="H786" s="4"/>
    </row>
    <row r="787" spans="2:8" x14ac:dyDescent="0.3">
      <c r="B787" s="3"/>
      <c r="C787" s="4"/>
      <c r="D787" s="4"/>
      <c r="E787" s="4"/>
      <c r="F787" s="4"/>
      <c r="G787" s="4"/>
      <c r="H787" s="4"/>
    </row>
    <row r="788" spans="2:8" x14ac:dyDescent="0.3">
      <c r="B788" s="3"/>
      <c r="C788" s="4"/>
      <c r="D788" s="4"/>
      <c r="E788" s="4"/>
      <c r="F788" s="4"/>
      <c r="G788" s="4"/>
      <c r="H788" s="4"/>
    </row>
    <row r="789" spans="2:8" x14ac:dyDescent="0.3">
      <c r="B789" s="3"/>
      <c r="C789" s="4"/>
      <c r="D789" s="4"/>
      <c r="E789" s="4"/>
      <c r="F789" s="4"/>
      <c r="G789" s="4"/>
      <c r="H789" s="4"/>
    </row>
    <row r="790" spans="2:8" x14ac:dyDescent="0.3">
      <c r="B790" s="3"/>
      <c r="C790" s="4"/>
      <c r="D790" s="4"/>
      <c r="E790" s="4"/>
      <c r="F790" s="4"/>
      <c r="G790" s="4"/>
      <c r="H790" s="4"/>
    </row>
    <row r="791" spans="2:8" x14ac:dyDescent="0.3">
      <c r="B791" s="3"/>
      <c r="C791" s="4"/>
      <c r="D791" s="4"/>
      <c r="E791" s="4"/>
      <c r="F791" s="4"/>
      <c r="G791" s="4"/>
      <c r="H791" s="4"/>
    </row>
    <row r="792" spans="2:8" x14ac:dyDescent="0.3">
      <c r="B792" s="3"/>
      <c r="C792" s="4"/>
      <c r="D792" s="4"/>
      <c r="E792" s="4"/>
      <c r="F792" s="4"/>
      <c r="G792" s="4"/>
      <c r="H792" s="4"/>
    </row>
    <row r="793" spans="2:8" x14ac:dyDescent="0.3">
      <c r="B793" s="3"/>
      <c r="C793" s="4"/>
      <c r="D793" s="4"/>
      <c r="E793" s="4"/>
      <c r="F793" s="4"/>
      <c r="G793" s="4"/>
      <c r="H793" s="4"/>
    </row>
    <row r="794" spans="2:8" x14ac:dyDescent="0.3">
      <c r="B794" s="3"/>
      <c r="C794" s="4"/>
      <c r="D794" s="4"/>
      <c r="E794" s="4"/>
      <c r="F794" s="4"/>
      <c r="G794" s="4"/>
      <c r="H794" s="4"/>
    </row>
    <row r="795" spans="2:8" x14ac:dyDescent="0.3">
      <c r="B795" s="3"/>
      <c r="C795" s="4"/>
      <c r="D795" s="4"/>
      <c r="E795" s="4"/>
      <c r="F795" s="4"/>
      <c r="G795" s="4"/>
      <c r="H795" s="4"/>
    </row>
    <row r="796" spans="2:8" x14ac:dyDescent="0.3">
      <c r="B796" s="3"/>
      <c r="C796" s="4"/>
      <c r="D796" s="4"/>
      <c r="E796" s="4"/>
      <c r="F796" s="4"/>
      <c r="G796" s="4"/>
      <c r="H796" s="4"/>
    </row>
    <row r="797" spans="2:8" x14ac:dyDescent="0.3">
      <c r="B797" s="3"/>
      <c r="C797" s="4"/>
      <c r="D797" s="4"/>
      <c r="E797" s="4"/>
      <c r="F797" s="4"/>
      <c r="G797" s="4"/>
      <c r="H797" s="4"/>
    </row>
    <row r="798" spans="2:8" x14ac:dyDescent="0.3">
      <c r="B798" s="3"/>
      <c r="C798" s="4"/>
      <c r="D798" s="4"/>
      <c r="E798" s="4"/>
      <c r="F798" s="4"/>
      <c r="G798" s="4"/>
      <c r="H798" s="4"/>
    </row>
    <row r="799" spans="2:8" x14ac:dyDescent="0.3">
      <c r="B799" s="3"/>
      <c r="C799" s="4"/>
      <c r="D799" s="4"/>
      <c r="E799" s="4"/>
      <c r="F799" s="4"/>
      <c r="G799" s="4"/>
      <c r="H799" s="4"/>
    </row>
    <row r="800" spans="2:8" x14ac:dyDescent="0.3">
      <c r="B800" s="3"/>
      <c r="C800" s="4"/>
      <c r="D800" s="4"/>
      <c r="E800" s="4"/>
      <c r="F800" s="4"/>
      <c r="G800" s="4"/>
      <c r="H800" s="4"/>
    </row>
    <row r="801" spans="2:8" x14ac:dyDescent="0.3">
      <c r="B801" s="3"/>
      <c r="C801" s="4"/>
      <c r="D801" s="4"/>
      <c r="E801" s="4"/>
      <c r="F801" s="4"/>
      <c r="G801" s="4"/>
      <c r="H801" s="4"/>
    </row>
    <row r="802" spans="2:8" x14ac:dyDescent="0.3">
      <c r="B802" s="3"/>
      <c r="C802" s="4"/>
      <c r="D802" s="4"/>
      <c r="E802" s="4"/>
      <c r="F802" s="4"/>
      <c r="G802" s="4"/>
      <c r="H802" s="4"/>
    </row>
    <row r="803" spans="2:8" x14ac:dyDescent="0.3">
      <c r="B803" s="3"/>
      <c r="C803" s="4"/>
      <c r="D803" s="4"/>
      <c r="E803" s="4"/>
      <c r="F803" s="4"/>
      <c r="G803" s="4"/>
      <c r="H803" s="4"/>
    </row>
    <row r="804" spans="2:8" x14ac:dyDescent="0.3">
      <c r="B804" s="3"/>
      <c r="C804" s="4"/>
      <c r="D804" s="4"/>
      <c r="E804" s="4"/>
      <c r="F804" s="4"/>
      <c r="G804" s="4"/>
      <c r="H804" s="4"/>
    </row>
    <row r="805" spans="2:8" x14ac:dyDescent="0.3">
      <c r="B805" s="3"/>
      <c r="C805" s="4"/>
      <c r="D805" s="4"/>
      <c r="E805" s="4"/>
      <c r="F805" s="4"/>
      <c r="G805" s="4"/>
      <c r="H805" s="4"/>
    </row>
    <row r="806" spans="2:8" x14ac:dyDescent="0.3">
      <c r="B806" s="3"/>
      <c r="C806" s="4"/>
      <c r="D806" s="4"/>
      <c r="E806" s="4"/>
      <c r="F806" s="4"/>
      <c r="G806" s="4"/>
      <c r="H806" s="4"/>
    </row>
    <row r="807" spans="2:8" x14ac:dyDescent="0.3">
      <c r="B807" s="3"/>
      <c r="C807" s="4"/>
      <c r="D807" s="4"/>
      <c r="E807" s="4"/>
      <c r="F807" s="4"/>
      <c r="G807" s="4"/>
      <c r="H807" s="4"/>
    </row>
    <row r="808" spans="2:8" x14ac:dyDescent="0.3">
      <c r="B808" s="3"/>
      <c r="C808" s="4"/>
      <c r="D808" s="4"/>
      <c r="E808" s="4"/>
      <c r="F808" s="4"/>
      <c r="G808" s="4"/>
      <c r="H808" s="4"/>
    </row>
    <row r="809" spans="2:8" x14ac:dyDescent="0.3">
      <c r="B809" s="3"/>
      <c r="C809" s="4"/>
      <c r="D809" s="4"/>
      <c r="E809" s="4"/>
      <c r="F809" s="4"/>
      <c r="G809" s="4"/>
      <c r="H809" s="4"/>
    </row>
    <row r="810" spans="2:8" x14ac:dyDescent="0.3">
      <c r="B810" s="3"/>
      <c r="C810" s="4"/>
      <c r="D810" s="4"/>
      <c r="E810" s="4"/>
      <c r="F810" s="4"/>
      <c r="G810" s="4"/>
      <c r="H810" s="4"/>
    </row>
    <row r="811" spans="2:8" x14ac:dyDescent="0.3">
      <c r="B811" s="3"/>
      <c r="C811" s="4"/>
      <c r="D811" s="4"/>
      <c r="E811" s="4"/>
      <c r="F811" s="4"/>
      <c r="G811" s="4"/>
      <c r="H811" s="4"/>
    </row>
    <row r="812" spans="2:8" x14ac:dyDescent="0.3">
      <c r="B812" s="3"/>
      <c r="C812" s="4"/>
      <c r="D812" s="4"/>
      <c r="E812" s="4"/>
      <c r="F812" s="4"/>
      <c r="G812" s="4"/>
      <c r="H812" s="4"/>
    </row>
    <row r="813" spans="2:8" x14ac:dyDescent="0.3">
      <c r="B813" s="3"/>
      <c r="C813" s="4"/>
      <c r="D813" s="4"/>
      <c r="E813" s="4"/>
      <c r="F813" s="4"/>
      <c r="G813" s="4"/>
      <c r="H813" s="4"/>
    </row>
    <row r="814" spans="2:8" x14ac:dyDescent="0.3">
      <c r="B814" s="3"/>
      <c r="C814" s="4"/>
      <c r="D814" s="4"/>
      <c r="E814" s="4"/>
      <c r="F814" s="4"/>
      <c r="G814" s="4"/>
      <c r="H814" s="4"/>
    </row>
    <row r="815" spans="2:8" x14ac:dyDescent="0.3">
      <c r="B815" s="3"/>
      <c r="C815" s="4"/>
      <c r="D815" s="4"/>
      <c r="E815" s="4"/>
      <c r="F815" s="4"/>
      <c r="G815" s="4"/>
      <c r="H815" s="4"/>
    </row>
    <row r="816" spans="2:8" x14ac:dyDescent="0.3">
      <c r="B816" s="3"/>
      <c r="C816" s="4"/>
      <c r="D816" s="4"/>
      <c r="E816" s="4"/>
      <c r="F816" s="4"/>
      <c r="G816" s="4"/>
      <c r="H816" s="4"/>
    </row>
    <row r="817" spans="2:8" x14ac:dyDescent="0.3">
      <c r="B817" s="3"/>
      <c r="C817" s="4"/>
      <c r="D817" s="4"/>
      <c r="E817" s="4"/>
      <c r="F817" s="4"/>
      <c r="G817" s="4"/>
      <c r="H817" s="4"/>
    </row>
    <row r="818" spans="2:8" x14ac:dyDescent="0.3">
      <c r="B818" s="3"/>
      <c r="C818" s="4"/>
      <c r="D818" s="4"/>
      <c r="E818" s="4"/>
      <c r="F818" s="4"/>
      <c r="G818" s="4"/>
      <c r="H818" s="4"/>
    </row>
    <row r="819" spans="2:8" x14ac:dyDescent="0.3">
      <c r="B819" s="3"/>
      <c r="C819" s="4"/>
      <c r="D819" s="4"/>
      <c r="E819" s="4"/>
      <c r="F819" s="4"/>
      <c r="G819" s="4"/>
      <c r="H819" s="4"/>
    </row>
    <row r="820" spans="2:8" x14ac:dyDescent="0.3">
      <c r="B820" s="3"/>
      <c r="C820" s="4"/>
      <c r="D820" s="4"/>
      <c r="E820" s="4"/>
      <c r="F820" s="4"/>
      <c r="G820" s="4"/>
      <c r="H820" s="4"/>
    </row>
    <row r="821" spans="2:8" x14ac:dyDescent="0.3">
      <c r="B821" s="3"/>
      <c r="C821" s="4"/>
      <c r="D821" s="4"/>
      <c r="E821" s="4"/>
      <c r="F821" s="4"/>
      <c r="G821" s="4"/>
      <c r="H821" s="4"/>
    </row>
    <row r="822" spans="2:8" x14ac:dyDescent="0.3">
      <c r="B822" s="3"/>
      <c r="C822" s="4"/>
      <c r="D822" s="4"/>
      <c r="E822" s="4"/>
      <c r="F822" s="4"/>
      <c r="G822" s="4"/>
      <c r="H822" s="4"/>
    </row>
    <row r="823" spans="2:8" x14ac:dyDescent="0.3">
      <c r="B823" s="3"/>
      <c r="C823" s="4"/>
      <c r="D823" s="4"/>
      <c r="E823" s="4"/>
      <c r="F823" s="4"/>
      <c r="G823" s="4"/>
      <c r="H823" s="4"/>
    </row>
    <row r="824" spans="2:8" x14ac:dyDescent="0.3">
      <c r="B824" s="3"/>
      <c r="C824" s="4"/>
      <c r="D824" s="4"/>
      <c r="E824" s="4"/>
      <c r="F824" s="4"/>
      <c r="G824" s="4"/>
      <c r="H824" s="4"/>
    </row>
    <row r="825" spans="2:8" x14ac:dyDescent="0.3">
      <c r="B825" s="3"/>
      <c r="C825" s="4"/>
      <c r="D825" s="4"/>
      <c r="E825" s="4"/>
      <c r="F825" s="4"/>
      <c r="G825" s="4"/>
      <c r="H825" s="4"/>
    </row>
    <row r="826" spans="2:8" x14ac:dyDescent="0.3">
      <c r="B826" s="3"/>
      <c r="C826" s="4"/>
      <c r="D826" s="4"/>
      <c r="E826" s="4"/>
      <c r="F826" s="4"/>
      <c r="G826" s="4"/>
      <c r="H826" s="4"/>
    </row>
    <row r="827" spans="2:8" x14ac:dyDescent="0.3">
      <c r="B827" s="3"/>
      <c r="C827" s="4"/>
      <c r="D827" s="4"/>
      <c r="E827" s="4"/>
      <c r="F827" s="4"/>
      <c r="G827" s="4"/>
      <c r="H827" s="4"/>
    </row>
    <row r="828" spans="2:8" x14ac:dyDescent="0.3">
      <c r="B828" s="3"/>
      <c r="C828" s="4"/>
      <c r="D828" s="4"/>
      <c r="E828" s="4"/>
      <c r="F828" s="4"/>
      <c r="G828" s="4"/>
      <c r="H828" s="4"/>
    </row>
    <row r="829" spans="2:8" x14ac:dyDescent="0.3">
      <c r="B829" s="3"/>
      <c r="C829" s="4"/>
      <c r="D829" s="4"/>
      <c r="E829" s="4"/>
      <c r="F829" s="4"/>
      <c r="G829" s="4"/>
      <c r="H829" s="4"/>
    </row>
    <row r="830" spans="2:8" x14ac:dyDescent="0.3">
      <c r="B830" s="3"/>
      <c r="C830" s="4"/>
      <c r="D830" s="4"/>
      <c r="E830" s="4"/>
      <c r="F830" s="4"/>
      <c r="G830" s="4"/>
      <c r="H830" s="4"/>
    </row>
    <row r="831" spans="2:8" x14ac:dyDescent="0.3">
      <c r="B831" s="3"/>
      <c r="C831" s="4"/>
      <c r="D831" s="4"/>
      <c r="E831" s="4"/>
      <c r="F831" s="4"/>
      <c r="G831" s="4"/>
      <c r="H831" s="4"/>
    </row>
    <row r="832" spans="2:8" x14ac:dyDescent="0.3">
      <c r="B832" s="3"/>
      <c r="C832" s="4"/>
      <c r="D832" s="4"/>
      <c r="E832" s="4"/>
      <c r="F832" s="4"/>
      <c r="G832" s="4"/>
      <c r="H832" s="4"/>
    </row>
    <row r="833" spans="2:8" x14ac:dyDescent="0.3">
      <c r="B833" s="3"/>
      <c r="C833" s="4"/>
      <c r="D833" s="4"/>
      <c r="E833" s="4"/>
      <c r="F833" s="4"/>
      <c r="G833" s="4"/>
      <c r="H833" s="4"/>
    </row>
    <row r="834" spans="2:8" x14ac:dyDescent="0.3">
      <c r="B834" s="3"/>
      <c r="C834" s="4"/>
      <c r="D834" s="4"/>
      <c r="E834" s="4"/>
      <c r="F834" s="4"/>
      <c r="G834" s="4"/>
      <c r="H834" s="4"/>
    </row>
    <row r="835" spans="2:8" x14ac:dyDescent="0.3">
      <c r="B835" s="3"/>
      <c r="C835" s="4"/>
      <c r="D835" s="4"/>
      <c r="E835" s="4"/>
      <c r="F835" s="4"/>
      <c r="G835" s="4"/>
      <c r="H835" s="4"/>
    </row>
    <row r="836" spans="2:8" x14ac:dyDescent="0.3">
      <c r="B836" s="3"/>
      <c r="C836" s="4"/>
      <c r="D836" s="4"/>
      <c r="E836" s="4"/>
      <c r="F836" s="4"/>
      <c r="G836" s="4"/>
      <c r="H836" s="4"/>
    </row>
    <row r="837" spans="2:8" x14ac:dyDescent="0.3">
      <c r="B837" s="3"/>
      <c r="C837" s="4"/>
      <c r="D837" s="4"/>
      <c r="E837" s="4"/>
      <c r="F837" s="4"/>
      <c r="G837" s="4"/>
      <c r="H837" s="4"/>
    </row>
    <row r="838" spans="2:8" x14ac:dyDescent="0.3">
      <c r="B838" s="3"/>
      <c r="C838" s="4"/>
      <c r="D838" s="4"/>
      <c r="E838" s="4"/>
      <c r="F838" s="4"/>
      <c r="G838" s="4"/>
      <c r="H838" s="4"/>
    </row>
    <row r="839" spans="2:8" x14ac:dyDescent="0.3">
      <c r="B839" s="3"/>
      <c r="C839" s="4"/>
      <c r="D839" s="4"/>
      <c r="E839" s="4"/>
      <c r="F839" s="4"/>
      <c r="G839" s="4"/>
      <c r="H839" s="4"/>
    </row>
    <row r="840" spans="2:8" x14ac:dyDescent="0.3">
      <c r="B840" s="3"/>
      <c r="C840" s="4"/>
      <c r="D840" s="4"/>
      <c r="E840" s="4"/>
      <c r="F840" s="4"/>
      <c r="G840" s="4"/>
      <c r="H840" s="4"/>
    </row>
    <row r="841" spans="2:8" x14ac:dyDescent="0.3">
      <c r="B841" s="3"/>
      <c r="C841" s="4"/>
      <c r="D841" s="4"/>
      <c r="E841" s="4"/>
      <c r="F841" s="4"/>
      <c r="G841" s="4"/>
      <c r="H841" s="4"/>
    </row>
    <row r="842" spans="2:8" x14ac:dyDescent="0.3">
      <c r="B842" s="3"/>
      <c r="C842" s="4"/>
      <c r="D842" s="4"/>
      <c r="E842" s="4"/>
      <c r="F842" s="4"/>
      <c r="G842" s="4"/>
      <c r="H842" s="4"/>
    </row>
    <row r="843" spans="2:8" x14ac:dyDescent="0.3">
      <c r="B843" s="3"/>
      <c r="C843" s="4"/>
      <c r="D843" s="4"/>
      <c r="E843" s="4"/>
      <c r="F843" s="4"/>
      <c r="G843" s="4"/>
      <c r="H843" s="4"/>
    </row>
    <row r="844" spans="2:8" x14ac:dyDescent="0.3">
      <c r="B844" s="3"/>
      <c r="C844" s="4"/>
      <c r="D844" s="4"/>
      <c r="E844" s="4"/>
      <c r="F844" s="4"/>
      <c r="G844" s="4"/>
      <c r="H844" s="4"/>
    </row>
    <row r="845" spans="2:8" x14ac:dyDescent="0.3">
      <c r="B845" s="3"/>
      <c r="C845" s="4"/>
      <c r="D845" s="4"/>
      <c r="E845" s="4"/>
      <c r="F845" s="4"/>
      <c r="G845" s="4"/>
      <c r="H845" s="4"/>
    </row>
    <row r="846" spans="2:8" x14ac:dyDescent="0.3">
      <c r="B846" s="3"/>
      <c r="C846" s="4"/>
      <c r="D846" s="4"/>
      <c r="E846" s="4"/>
      <c r="F846" s="4"/>
      <c r="G846" s="4"/>
      <c r="H846" s="4"/>
    </row>
    <row r="847" spans="2:8" x14ac:dyDescent="0.3">
      <c r="B847" s="3"/>
      <c r="C847" s="4"/>
      <c r="D847" s="4"/>
      <c r="E847" s="4"/>
      <c r="F847" s="4"/>
      <c r="G847" s="4"/>
      <c r="H847" s="4"/>
    </row>
    <row r="848" spans="2:8" x14ac:dyDescent="0.3">
      <c r="B848" s="3"/>
      <c r="C848" s="4"/>
      <c r="D848" s="4"/>
      <c r="E848" s="4"/>
      <c r="F848" s="4"/>
      <c r="G848" s="4"/>
      <c r="H848" s="4"/>
    </row>
    <row r="849" spans="2:8" x14ac:dyDescent="0.3">
      <c r="B849" s="3"/>
      <c r="C849" s="4"/>
      <c r="D849" s="4"/>
      <c r="E849" s="4"/>
      <c r="F849" s="4"/>
      <c r="G849" s="4"/>
      <c r="H849" s="4"/>
    </row>
    <row r="850" spans="2:8" x14ac:dyDescent="0.3">
      <c r="B850" s="3"/>
      <c r="C850" s="4"/>
      <c r="D850" s="4"/>
      <c r="E850" s="4"/>
      <c r="F850" s="4"/>
      <c r="G850" s="4"/>
      <c r="H850" s="4"/>
    </row>
    <row r="851" spans="2:8" x14ac:dyDescent="0.3">
      <c r="B851" s="3"/>
      <c r="C851" s="4"/>
      <c r="D851" s="4"/>
      <c r="E851" s="4"/>
      <c r="F851" s="4"/>
      <c r="G851" s="4"/>
      <c r="H851" s="4"/>
    </row>
    <row r="852" spans="2:8" x14ac:dyDescent="0.3">
      <c r="B852" s="3"/>
      <c r="C852" s="4"/>
      <c r="D852" s="4"/>
      <c r="E852" s="4"/>
      <c r="F852" s="4"/>
      <c r="G852" s="4"/>
      <c r="H852" s="4"/>
    </row>
    <row r="853" spans="2:8" x14ac:dyDescent="0.3">
      <c r="B853" s="3"/>
      <c r="C853" s="4"/>
      <c r="D853" s="4"/>
      <c r="E853" s="4"/>
      <c r="F853" s="4"/>
      <c r="G853" s="4"/>
      <c r="H853" s="4"/>
    </row>
    <row r="854" spans="2:8" x14ac:dyDescent="0.3">
      <c r="B854" s="3"/>
      <c r="C854" s="4"/>
      <c r="D854" s="4"/>
      <c r="E854" s="4"/>
      <c r="F854" s="4"/>
      <c r="G854" s="4"/>
      <c r="H854" s="4"/>
    </row>
    <row r="855" spans="2:8" x14ac:dyDescent="0.3">
      <c r="B855" s="3"/>
      <c r="C855" s="4"/>
      <c r="D855" s="4"/>
      <c r="E855" s="4"/>
      <c r="F855" s="4"/>
      <c r="G855" s="4"/>
      <c r="H855" s="4"/>
    </row>
    <row r="856" spans="2:8" x14ac:dyDescent="0.3">
      <c r="B856" s="3"/>
      <c r="C856" s="4"/>
      <c r="D856" s="4"/>
      <c r="E856" s="4"/>
      <c r="F856" s="4"/>
      <c r="G856" s="4"/>
      <c r="H856" s="4"/>
    </row>
    <row r="857" spans="2:8" x14ac:dyDescent="0.3">
      <c r="B857" s="3"/>
      <c r="C857" s="4"/>
      <c r="D857" s="4"/>
      <c r="E857" s="4"/>
      <c r="F857" s="4"/>
      <c r="G857" s="4"/>
      <c r="H857" s="4"/>
    </row>
    <row r="858" spans="2:8" x14ac:dyDescent="0.3">
      <c r="B858" s="3"/>
      <c r="C858" s="4"/>
      <c r="D858" s="4"/>
      <c r="E858" s="4"/>
      <c r="F858" s="4"/>
      <c r="G858" s="4"/>
      <c r="H858" s="4"/>
    </row>
    <row r="859" spans="2:8" x14ac:dyDescent="0.3">
      <c r="B859" s="3"/>
      <c r="C859" s="4"/>
      <c r="D859" s="4"/>
      <c r="E859" s="4"/>
      <c r="F859" s="4"/>
      <c r="G859" s="4"/>
      <c r="H859" s="4"/>
    </row>
    <row r="860" spans="2:8" x14ac:dyDescent="0.3">
      <c r="B860" s="3"/>
      <c r="C860" s="4"/>
      <c r="D860" s="4"/>
      <c r="E860" s="4"/>
      <c r="F860" s="4"/>
      <c r="G860" s="4"/>
      <c r="H860" s="4"/>
    </row>
    <row r="861" spans="2:8" x14ac:dyDescent="0.3">
      <c r="B861" s="3"/>
      <c r="C861" s="4"/>
      <c r="D861" s="4"/>
      <c r="E861" s="4"/>
      <c r="F861" s="4"/>
      <c r="G861" s="4"/>
      <c r="H861" s="4"/>
    </row>
    <row r="862" spans="2:8" x14ac:dyDescent="0.3">
      <c r="B862" s="3"/>
      <c r="C862" s="4"/>
      <c r="D862" s="4"/>
      <c r="E862" s="4"/>
      <c r="F862" s="4"/>
      <c r="G862" s="4"/>
      <c r="H862" s="4"/>
    </row>
    <row r="863" spans="2:8" x14ac:dyDescent="0.3">
      <c r="B863" s="3"/>
      <c r="C863" s="4"/>
      <c r="D863" s="4"/>
      <c r="E863" s="4"/>
      <c r="F863" s="4"/>
      <c r="G863" s="4"/>
      <c r="H863" s="4"/>
    </row>
    <row r="864" spans="2:8" x14ac:dyDescent="0.3">
      <c r="B864" s="3"/>
      <c r="C864" s="4"/>
      <c r="D864" s="4"/>
      <c r="E864" s="4"/>
      <c r="F864" s="4"/>
      <c r="G864" s="4"/>
      <c r="H864" s="4"/>
    </row>
    <row r="865" spans="2:8" x14ac:dyDescent="0.3">
      <c r="B865" s="3"/>
      <c r="C865" s="4"/>
      <c r="D865" s="4"/>
      <c r="E865" s="4"/>
      <c r="F865" s="4"/>
      <c r="G865" s="4"/>
      <c r="H865" s="4"/>
    </row>
    <row r="866" spans="2:8" x14ac:dyDescent="0.3">
      <c r="B866" s="3"/>
      <c r="C866" s="4"/>
      <c r="D866" s="4"/>
      <c r="E866" s="4"/>
      <c r="F866" s="4"/>
      <c r="G866" s="4"/>
      <c r="H866" s="4"/>
    </row>
    <row r="867" spans="2:8" x14ac:dyDescent="0.3">
      <c r="B867" s="3"/>
      <c r="C867" s="4"/>
      <c r="D867" s="4"/>
      <c r="E867" s="4"/>
      <c r="F867" s="4"/>
      <c r="G867" s="4"/>
      <c r="H867" s="4"/>
    </row>
    <row r="868" spans="2:8" x14ac:dyDescent="0.3">
      <c r="B868" s="3"/>
      <c r="C868" s="4"/>
      <c r="D868" s="4"/>
      <c r="E868" s="4"/>
      <c r="F868" s="4"/>
      <c r="G868" s="4"/>
      <c r="H868" s="4"/>
    </row>
    <row r="869" spans="2:8" x14ac:dyDescent="0.3">
      <c r="B869" s="3"/>
      <c r="C869" s="4"/>
      <c r="D869" s="4"/>
      <c r="E869" s="4"/>
      <c r="F869" s="4"/>
      <c r="G869" s="4"/>
      <c r="H869" s="4"/>
    </row>
    <row r="870" spans="2:8" x14ac:dyDescent="0.3">
      <c r="B870" s="3"/>
      <c r="C870" s="4"/>
      <c r="D870" s="4"/>
      <c r="E870" s="4"/>
      <c r="F870" s="4"/>
      <c r="G870" s="4"/>
      <c r="H870" s="4"/>
    </row>
    <row r="871" spans="2:8" x14ac:dyDescent="0.3">
      <c r="B871" s="3"/>
      <c r="C871" s="4"/>
      <c r="D871" s="4"/>
      <c r="E871" s="4"/>
      <c r="F871" s="4"/>
      <c r="G871" s="4"/>
      <c r="H871" s="4"/>
    </row>
    <row r="872" spans="2:8" x14ac:dyDescent="0.3">
      <c r="B872" s="3"/>
      <c r="C872" s="4"/>
      <c r="D872" s="4"/>
      <c r="E872" s="4"/>
      <c r="F872" s="4"/>
      <c r="G872" s="4"/>
      <c r="H872" s="4"/>
    </row>
    <row r="873" spans="2:8" x14ac:dyDescent="0.3">
      <c r="B873" s="3"/>
      <c r="C873" s="4"/>
      <c r="D873" s="4"/>
      <c r="E873" s="4"/>
      <c r="F873" s="4"/>
      <c r="G873" s="4"/>
      <c r="H873" s="4"/>
    </row>
    <row r="874" spans="2:8" x14ac:dyDescent="0.3">
      <c r="B874" s="3"/>
      <c r="C874" s="4"/>
      <c r="D874" s="4"/>
      <c r="E874" s="4"/>
      <c r="F874" s="4"/>
      <c r="G874" s="4"/>
      <c r="H874" s="4"/>
    </row>
    <row r="875" spans="2:8" x14ac:dyDescent="0.3">
      <c r="B875" s="3"/>
      <c r="C875" s="4"/>
      <c r="D875" s="4"/>
      <c r="E875" s="4"/>
      <c r="F875" s="4"/>
      <c r="G875" s="4"/>
      <c r="H875" s="4"/>
    </row>
    <row r="876" spans="2:8" x14ac:dyDescent="0.3">
      <c r="B876" s="3"/>
      <c r="C876" s="4"/>
      <c r="D876" s="4"/>
      <c r="E876" s="4"/>
      <c r="F876" s="4"/>
      <c r="G876" s="4"/>
      <c r="H876" s="4"/>
    </row>
    <row r="877" spans="2:8" x14ac:dyDescent="0.3">
      <c r="B877" s="3"/>
      <c r="C877" s="4"/>
      <c r="D877" s="4"/>
      <c r="E877" s="4"/>
      <c r="F877" s="4"/>
      <c r="G877" s="4"/>
      <c r="H877" s="4"/>
    </row>
    <row r="878" spans="2:8" x14ac:dyDescent="0.3">
      <c r="B878" s="3"/>
      <c r="C878" s="4"/>
      <c r="D878" s="4"/>
      <c r="E878" s="4"/>
      <c r="F878" s="4"/>
      <c r="G878" s="4"/>
      <c r="H878" s="4"/>
    </row>
    <row r="879" spans="2:8" x14ac:dyDescent="0.3">
      <c r="B879" s="3"/>
      <c r="C879" s="4"/>
      <c r="D879" s="4"/>
      <c r="E879" s="4"/>
      <c r="F879" s="4"/>
      <c r="G879" s="4"/>
      <c r="H879" s="4"/>
    </row>
    <row r="880" spans="2:8" x14ac:dyDescent="0.3">
      <c r="B880" s="3"/>
      <c r="C880" s="4"/>
      <c r="D880" s="4"/>
      <c r="E880" s="4"/>
      <c r="F880" s="4"/>
      <c r="G880" s="4"/>
      <c r="H880" s="4"/>
    </row>
    <row r="881" spans="2:8" x14ac:dyDescent="0.3">
      <c r="B881" s="3"/>
      <c r="C881" s="4"/>
      <c r="D881" s="4"/>
      <c r="E881" s="4"/>
      <c r="F881" s="4"/>
      <c r="G881" s="4"/>
      <c r="H881" s="4"/>
    </row>
    <row r="882" spans="2:8" x14ac:dyDescent="0.3">
      <c r="B882" s="3"/>
      <c r="C882" s="4"/>
      <c r="D882" s="4"/>
      <c r="E882" s="4"/>
      <c r="F882" s="4"/>
      <c r="G882" s="4"/>
      <c r="H882" s="4"/>
    </row>
    <row r="883" spans="2:8" x14ac:dyDescent="0.3">
      <c r="B883" s="3"/>
      <c r="C883" s="4"/>
      <c r="D883" s="4"/>
      <c r="E883" s="4"/>
      <c r="F883" s="4"/>
      <c r="G883" s="4"/>
      <c r="H883" s="4"/>
    </row>
    <row r="884" spans="2:8" x14ac:dyDescent="0.3">
      <c r="B884" s="3"/>
      <c r="C884" s="4"/>
      <c r="D884" s="4"/>
      <c r="E884" s="4"/>
      <c r="F884" s="4"/>
      <c r="G884" s="4"/>
      <c r="H884" s="4"/>
    </row>
    <row r="885" spans="2:8" x14ac:dyDescent="0.3">
      <c r="B885" s="3"/>
      <c r="C885" s="4"/>
      <c r="D885" s="4"/>
      <c r="E885" s="4"/>
      <c r="F885" s="4"/>
      <c r="G885" s="4"/>
      <c r="H885" s="4"/>
    </row>
    <row r="886" spans="2:8" x14ac:dyDescent="0.3">
      <c r="B886" s="3"/>
      <c r="C886" s="4"/>
      <c r="D886" s="4"/>
      <c r="E886" s="4"/>
      <c r="F886" s="4"/>
      <c r="G886" s="4"/>
      <c r="H886" s="4"/>
    </row>
    <row r="887" spans="2:8" x14ac:dyDescent="0.3">
      <c r="B887" s="3"/>
      <c r="C887" s="4"/>
      <c r="D887" s="4"/>
      <c r="E887" s="4"/>
      <c r="F887" s="4"/>
      <c r="G887" s="4"/>
      <c r="H887" s="4"/>
    </row>
    <row r="888" spans="2:8" x14ac:dyDescent="0.3">
      <c r="B888" s="3"/>
      <c r="C888" s="4"/>
      <c r="D888" s="4"/>
      <c r="E888" s="4"/>
      <c r="F888" s="4"/>
      <c r="G888" s="4"/>
      <c r="H888" s="4"/>
    </row>
    <row r="889" spans="2:8" x14ac:dyDescent="0.3">
      <c r="B889" s="3"/>
      <c r="C889" s="4"/>
      <c r="D889" s="4"/>
      <c r="E889" s="4"/>
      <c r="F889" s="4"/>
      <c r="G889" s="4"/>
      <c r="H889" s="4"/>
    </row>
    <row r="890" spans="2:8" x14ac:dyDescent="0.3">
      <c r="B890" s="3"/>
      <c r="C890" s="4"/>
      <c r="D890" s="4"/>
      <c r="E890" s="4"/>
      <c r="F890" s="4"/>
      <c r="G890" s="4"/>
      <c r="H890" s="4"/>
    </row>
    <row r="891" spans="2:8" x14ac:dyDescent="0.3">
      <c r="B891" s="3"/>
      <c r="C891" s="4"/>
      <c r="D891" s="4"/>
      <c r="E891" s="4"/>
      <c r="F891" s="4"/>
      <c r="G891" s="4"/>
      <c r="H891" s="4"/>
    </row>
    <row r="892" spans="2:8" x14ac:dyDescent="0.3">
      <c r="B892" s="3"/>
      <c r="C892" s="4"/>
      <c r="D892" s="4"/>
      <c r="E892" s="4"/>
      <c r="F892" s="4"/>
      <c r="G892" s="4"/>
      <c r="H892" s="4"/>
    </row>
    <row r="893" spans="2:8" x14ac:dyDescent="0.3">
      <c r="B893" s="3"/>
      <c r="C893" s="4"/>
      <c r="D893" s="4"/>
      <c r="E893" s="4"/>
      <c r="F893" s="4"/>
      <c r="G893" s="4"/>
      <c r="H893" s="4"/>
    </row>
    <row r="894" spans="2:8" x14ac:dyDescent="0.3">
      <c r="B894" s="3"/>
      <c r="C894" s="4"/>
      <c r="D894" s="4"/>
      <c r="E894" s="4"/>
      <c r="F894" s="4"/>
      <c r="G894" s="4"/>
      <c r="H894" s="4"/>
    </row>
    <row r="895" spans="2:8" x14ac:dyDescent="0.3">
      <c r="B895" s="3"/>
      <c r="C895" s="4"/>
      <c r="D895" s="4"/>
      <c r="E895" s="4"/>
      <c r="F895" s="4"/>
      <c r="G895" s="4"/>
      <c r="H895" s="4"/>
    </row>
    <row r="896" spans="2:8" x14ac:dyDescent="0.3">
      <c r="B896" s="3"/>
      <c r="C896" s="4"/>
      <c r="D896" s="4"/>
      <c r="E896" s="4"/>
      <c r="F896" s="4"/>
      <c r="G896" s="4"/>
      <c r="H896" s="4"/>
    </row>
    <row r="897" spans="2:8" x14ac:dyDescent="0.3">
      <c r="B897" s="3"/>
      <c r="C897" s="4"/>
      <c r="D897" s="4"/>
      <c r="E897" s="4"/>
      <c r="F897" s="4"/>
      <c r="G897" s="4"/>
      <c r="H897" s="4"/>
    </row>
    <row r="898" spans="2:8" x14ac:dyDescent="0.3">
      <c r="B898" s="3"/>
      <c r="C898" s="4"/>
      <c r="D898" s="4"/>
      <c r="E898" s="4"/>
      <c r="F898" s="4"/>
      <c r="G898" s="4"/>
      <c r="H898" s="4"/>
    </row>
    <row r="899" spans="2:8" x14ac:dyDescent="0.3">
      <c r="B899" s="3"/>
      <c r="C899" s="4"/>
      <c r="D899" s="4"/>
      <c r="E899" s="4"/>
      <c r="F899" s="4"/>
      <c r="G899" s="4"/>
      <c r="H899" s="4"/>
    </row>
    <row r="900" spans="2:8" x14ac:dyDescent="0.3">
      <c r="B900" s="3"/>
      <c r="C900" s="4"/>
      <c r="D900" s="4"/>
      <c r="E900" s="4"/>
      <c r="F900" s="4"/>
      <c r="G900" s="4"/>
      <c r="H900" s="4"/>
    </row>
    <row r="901" spans="2:8" x14ac:dyDescent="0.3">
      <c r="B901" s="3"/>
      <c r="C901" s="4"/>
      <c r="D901" s="4"/>
      <c r="E901" s="4"/>
      <c r="F901" s="4"/>
      <c r="G901" s="4"/>
      <c r="H901" s="4"/>
    </row>
    <row r="902" spans="2:8" x14ac:dyDescent="0.3">
      <c r="B902" s="3"/>
      <c r="C902" s="4"/>
      <c r="D902" s="4"/>
      <c r="E902" s="4"/>
      <c r="F902" s="4"/>
      <c r="G902" s="4"/>
      <c r="H902" s="4"/>
    </row>
    <row r="903" spans="2:8" x14ac:dyDescent="0.3">
      <c r="B903" s="3"/>
      <c r="C903" s="4"/>
      <c r="D903" s="4"/>
      <c r="E903" s="4"/>
      <c r="F903" s="4"/>
      <c r="G903" s="4"/>
      <c r="H903" s="4"/>
    </row>
    <row r="904" spans="2:8" x14ac:dyDescent="0.3">
      <c r="B904" s="3"/>
      <c r="C904" s="4"/>
      <c r="D904" s="4"/>
      <c r="E904" s="4"/>
      <c r="F904" s="4"/>
      <c r="G904" s="4"/>
      <c r="H904" s="4"/>
    </row>
    <row r="905" spans="2:8" x14ac:dyDescent="0.3">
      <c r="B905" s="3"/>
      <c r="C905" s="4"/>
      <c r="D905" s="4"/>
      <c r="E905" s="4"/>
      <c r="F905" s="4"/>
      <c r="G905" s="4"/>
      <c r="H905" s="4"/>
    </row>
    <row r="906" spans="2:8" x14ac:dyDescent="0.3">
      <c r="B906" s="3"/>
      <c r="C906" s="4"/>
      <c r="D906" s="4"/>
      <c r="E906" s="4"/>
      <c r="F906" s="4"/>
      <c r="G906" s="4"/>
      <c r="H906" s="4"/>
    </row>
    <row r="907" spans="2:8" x14ac:dyDescent="0.3">
      <c r="B907" s="3"/>
      <c r="C907" s="4"/>
      <c r="D907" s="4"/>
      <c r="E907" s="4"/>
      <c r="F907" s="4"/>
      <c r="G907" s="4"/>
      <c r="H907" s="4"/>
    </row>
    <row r="908" spans="2:8" x14ac:dyDescent="0.3">
      <c r="B908" s="3"/>
      <c r="C908" s="4"/>
      <c r="D908" s="4"/>
      <c r="E908" s="4"/>
      <c r="F908" s="4"/>
      <c r="G908" s="4"/>
      <c r="H908" s="4"/>
    </row>
    <row r="909" spans="2:8" x14ac:dyDescent="0.3">
      <c r="B909" s="3"/>
      <c r="C909" s="4"/>
      <c r="D909" s="4"/>
      <c r="E909" s="4"/>
      <c r="F909" s="4"/>
      <c r="G909" s="4"/>
      <c r="H909" s="4"/>
    </row>
    <row r="910" spans="2:8" x14ac:dyDescent="0.3">
      <c r="B910" s="3"/>
      <c r="C910" s="4"/>
      <c r="D910" s="4"/>
      <c r="E910" s="4"/>
      <c r="F910" s="4"/>
      <c r="G910" s="4"/>
      <c r="H910" s="4"/>
    </row>
    <row r="911" spans="2:8" x14ac:dyDescent="0.3">
      <c r="B911" s="3"/>
      <c r="C911" s="4"/>
      <c r="D911" s="4"/>
      <c r="E911" s="4"/>
      <c r="F911" s="4"/>
      <c r="G911" s="4"/>
      <c r="H911" s="4"/>
    </row>
    <row r="912" spans="2:8" x14ac:dyDescent="0.3">
      <c r="B912" s="3"/>
      <c r="C912" s="4"/>
      <c r="D912" s="4"/>
      <c r="E912" s="4"/>
      <c r="F912" s="4"/>
      <c r="G912" s="4"/>
      <c r="H912" s="4"/>
    </row>
    <row r="913" spans="2:8" x14ac:dyDescent="0.3">
      <c r="B913" s="3"/>
      <c r="C913" s="4"/>
      <c r="D913" s="4"/>
      <c r="E913" s="4"/>
      <c r="F913" s="4"/>
      <c r="G913" s="4"/>
      <c r="H913" s="4"/>
    </row>
    <row r="914" spans="2:8" x14ac:dyDescent="0.3">
      <c r="B914" s="3"/>
      <c r="C914" s="4"/>
      <c r="D914" s="4"/>
      <c r="E914" s="4"/>
      <c r="F914" s="4"/>
      <c r="G914" s="4"/>
      <c r="H914" s="4"/>
    </row>
    <row r="915" spans="2:8" x14ac:dyDescent="0.3">
      <c r="B915" s="3"/>
      <c r="C915" s="4"/>
      <c r="D915" s="4"/>
      <c r="E915" s="4"/>
      <c r="F915" s="4"/>
      <c r="G915" s="4"/>
      <c r="H915" s="4"/>
    </row>
    <row r="916" spans="2:8" x14ac:dyDescent="0.3">
      <c r="B916" s="3"/>
      <c r="C916" s="4"/>
      <c r="D916" s="4"/>
      <c r="E916" s="4"/>
      <c r="F916" s="4"/>
      <c r="G916" s="4"/>
      <c r="H916" s="4"/>
    </row>
    <row r="917" spans="2:8" x14ac:dyDescent="0.3">
      <c r="B917" s="3"/>
      <c r="C917" s="4"/>
      <c r="D917" s="4"/>
      <c r="E917" s="4"/>
      <c r="F917" s="4"/>
      <c r="G917" s="4"/>
      <c r="H917" s="4"/>
    </row>
    <row r="918" spans="2:8" x14ac:dyDescent="0.3">
      <c r="B918" s="3"/>
      <c r="C918" s="4"/>
      <c r="D918" s="4"/>
      <c r="E918" s="4"/>
      <c r="F918" s="4"/>
      <c r="G918" s="4"/>
      <c r="H918" s="4"/>
    </row>
    <row r="919" spans="2:8" x14ac:dyDescent="0.3">
      <c r="B919" s="3"/>
      <c r="C919" s="4"/>
      <c r="D919" s="4"/>
      <c r="E919" s="4"/>
      <c r="F919" s="4"/>
      <c r="G919" s="4"/>
      <c r="H919" s="4"/>
    </row>
    <row r="920" spans="2:8" x14ac:dyDescent="0.3">
      <c r="B920" s="3"/>
      <c r="C920" s="4"/>
      <c r="D920" s="4"/>
      <c r="E920" s="4"/>
      <c r="F920" s="4"/>
      <c r="G920" s="4"/>
      <c r="H920" s="4"/>
    </row>
    <row r="921" spans="2:8" x14ac:dyDescent="0.3">
      <c r="B921" s="3"/>
      <c r="C921" s="4"/>
      <c r="D921" s="4"/>
      <c r="E921" s="4"/>
      <c r="F921" s="4"/>
      <c r="G921" s="4"/>
      <c r="H921" s="4"/>
    </row>
    <row r="922" spans="2:8" x14ac:dyDescent="0.3">
      <c r="B922" s="3"/>
      <c r="C922" s="4"/>
      <c r="D922" s="4"/>
      <c r="E922" s="4"/>
      <c r="F922" s="4"/>
      <c r="G922" s="4"/>
      <c r="H922" s="4"/>
    </row>
    <row r="923" spans="2:8" x14ac:dyDescent="0.3">
      <c r="B923" s="3"/>
      <c r="C923" s="4"/>
      <c r="D923" s="4"/>
      <c r="E923" s="4"/>
      <c r="F923" s="4"/>
      <c r="G923" s="4"/>
      <c r="H923" s="4"/>
    </row>
    <row r="924" spans="2:8" x14ac:dyDescent="0.3">
      <c r="B924" s="3"/>
      <c r="C924" s="4"/>
      <c r="D924" s="4"/>
      <c r="E924" s="4"/>
      <c r="F924" s="4"/>
      <c r="G924" s="4"/>
      <c r="H924" s="4"/>
    </row>
    <row r="925" spans="2:8" x14ac:dyDescent="0.3">
      <c r="B925" s="3"/>
      <c r="C925" s="4"/>
      <c r="D925" s="4"/>
      <c r="E925" s="4"/>
      <c r="F925" s="4"/>
      <c r="G925" s="4"/>
      <c r="H925" s="4"/>
    </row>
    <row r="926" spans="2:8" x14ac:dyDescent="0.3">
      <c r="B926" s="3"/>
      <c r="C926" s="4"/>
      <c r="D926" s="4"/>
      <c r="E926" s="4"/>
      <c r="F926" s="4"/>
      <c r="G926" s="4"/>
      <c r="H926" s="4"/>
    </row>
    <row r="927" spans="2:8" x14ac:dyDescent="0.3">
      <c r="B927" s="3"/>
      <c r="C927" s="4"/>
      <c r="D927" s="4"/>
      <c r="E927" s="4"/>
      <c r="F927" s="4"/>
      <c r="G927" s="4"/>
      <c r="H927" s="4"/>
    </row>
    <row r="928" spans="2:8" x14ac:dyDescent="0.3">
      <c r="B928" s="3"/>
      <c r="C928" s="4"/>
      <c r="D928" s="4"/>
      <c r="E928" s="4"/>
      <c r="F928" s="4"/>
      <c r="G928" s="4"/>
      <c r="H928" s="4"/>
    </row>
    <row r="929" spans="2:8" x14ac:dyDescent="0.3">
      <c r="B929" s="3"/>
      <c r="C929" s="4"/>
      <c r="D929" s="4"/>
      <c r="E929" s="4"/>
      <c r="F929" s="4"/>
      <c r="G929" s="4"/>
      <c r="H929" s="4"/>
    </row>
    <row r="930" spans="2:8" x14ac:dyDescent="0.3">
      <c r="B930" s="3"/>
      <c r="C930" s="4"/>
      <c r="D930" s="4"/>
      <c r="E930" s="4"/>
      <c r="F930" s="4"/>
      <c r="G930" s="4"/>
      <c r="H930" s="4"/>
    </row>
    <row r="931" spans="2:8" x14ac:dyDescent="0.3">
      <c r="B931" s="3"/>
      <c r="C931" s="4"/>
      <c r="D931" s="4"/>
      <c r="E931" s="4"/>
      <c r="F931" s="4"/>
      <c r="G931" s="4"/>
      <c r="H931" s="4"/>
    </row>
    <row r="932" spans="2:8" x14ac:dyDescent="0.3">
      <c r="B932" s="3"/>
      <c r="C932" s="4"/>
      <c r="D932" s="4"/>
      <c r="E932" s="4"/>
      <c r="F932" s="4"/>
      <c r="G932" s="4"/>
      <c r="H932" s="4"/>
    </row>
    <row r="933" spans="2:8" x14ac:dyDescent="0.3">
      <c r="B933" s="3"/>
      <c r="C933" s="4"/>
      <c r="D933" s="4"/>
      <c r="E933" s="4"/>
      <c r="F933" s="4"/>
      <c r="G933" s="4"/>
      <c r="H933" s="4"/>
    </row>
    <row r="934" spans="2:8" x14ac:dyDescent="0.3">
      <c r="B934" s="3"/>
      <c r="C934" s="4"/>
      <c r="D934" s="4"/>
      <c r="E934" s="4"/>
      <c r="F934" s="4"/>
      <c r="G934" s="4"/>
      <c r="H934" s="4"/>
    </row>
    <row r="935" spans="2:8" x14ac:dyDescent="0.3">
      <c r="B935" s="3"/>
      <c r="C935" s="4"/>
      <c r="D935" s="4"/>
      <c r="E935" s="4"/>
      <c r="F935" s="4"/>
      <c r="G935" s="4"/>
      <c r="H935" s="4"/>
    </row>
    <row r="936" spans="2:8" x14ac:dyDescent="0.3">
      <c r="B936" s="3"/>
      <c r="C936" s="4"/>
      <c r="D936" s="4"/>
      <c r="E936" s="4"/>
      <c r="F936" s="4"/>
      <c r="G936" s="4"/>
      <c r="H936" s="4"/>
    </row>
    <row r="937" spans="2:8" x14ac:dyDescent="0.3">
      <c r="B937" s="3"/>
      <c r="C937" s="4"/>
      <c r="D937" s="4"/>
      <c r="E937" s="4"/>
      <c r="F937" s="4"/>
      <c r="G937" s="4"/>
      <c r="H937" s="4"/>
    </row>
    <row r="938" spans="2:8" x14ac:dyDescent="0.3">
      <c r="B938" s="3"/>
      <c r="C938" s="4"/>
      <c r="D938" s="4"/>
      <c r="E938" s="4"/>
      <c r="F938" s="4"/>
      <c r="G938" s="4"/>
      <c r="H938" s="4"/>
    </row>
    <row r="939" spans="2:8" x14ac:dyDescent="0.3">
      <c r="B939" s="3"/>
      <c r="C939" s="4"/>
      <c r="D939" s="4"/>
      <c r="E939" s="4"/>
      <c r="F939" s="4"/>
      <c r="G939" s="4"/>
      <c r="H939" s="4"/>
    </row>
    <row r="940" spans="2:8" x14ac:dyDescent="0.3">
      <c r="B940" s="3"/>
      <c r="C940" s="4"/>
      <c r="D940" s="4"/>
      <c r="E940" s="4"/>
      <c r="F940" s="4"/>
      <c r="G940" s="4"/>
      <c r="H940" s="4"/>
    </row>
    <row r="941" spans="2:8" x14ac:dyDescent="0.3">
      <c r="B941" s="3"/>
      <c r="C941" s="4"/>
      <c r="D941" s="4"/>
      <c r="E941" s="4"/>
      <c r="F941" s="4"/>
      <c r="G941" s="4"/>
      <c r="H941" s="4"/>
    </row>
    <row r="942" spans="2:8" x14ac:dyDescent="0.3">
      <c r="B942" s="3"/>
      <c r="C942" s="4"/>
      <c r="D942" s="4"/>
      <c r="E942" s="4"/>
      <c r="F942" s="4"/>
      <c r="G942" s="4"/>
      <c r="H942" s="4"/>
    </row>
    <row r="943" spans="2:8" x14ac:dyDescent="0.3">
      <c r="B943" s="3"/>
      <c r="C943" s="4"/>
      <c r="D943" s="4"/>
      <c r="E943" s="4"/>
      <c r="F943" s="4"/>
      <c r="G943" s="4"/>
      <c r="H943" s="4"/>
    </row>
    <row r="944" spans="2:8" x14ac:dyDescent="0.3">
      <c r="B944" s="3"/>
      <c r="C944" s="4"/>
      <c r="D944" s="4"/>
      <c r="E944" s="4"/>
      <c r="F944" s="4"/>
      <c r="G944" s="4"/>
      <c r="H944" s="4"/>
    </row>
    <row r="945" spans="2:8" x14ac:dyDescent="0.3">
      <c r="B945" s="3"/>
      <c r="C945" s="4"/>
      <c r="D945" s="4"/>
      <c r="E945" s="4"/>
      <c r="F945" s="4"/>
      <c r="G945" s="4"/>
      <c r="H945" s="4"/>
    </row>
    <row r="946" spans="2:8" x14ac:dyDescent="0.3">
      <c r="B946" s="3"/>
      <c r="C946" s="4"/>
      <c r="D946" s="4"/>
      <c r="E946" s="4"/>
      <c r="F946" s="4"/>
      <c r="G946" s="4"/>
      <c r="H946" s="4"/>
    </row>
    <row r="947" spans="2:8" x14ac:dyDescent="0.3">
      <c r="B947" s="3"/>
      <c r="C947" s="4"/>
      <c r="D947" s="4"/>
      <c r="E947" s="4"/>
      <c r="F947" s="4"/>
      <c r="G947" s="4"/>
      <c r="H947" s="4"/>
    </row>
    <row r="948" spans="2:8" x14ac:dyDescent="0.3">
      <c r="B948" s="3"/>
      <c r="C948" s="4"/>
      <c r="D948" s="4"/>
      <c r="E948" s="4"/>
      <c r="F948" s="4"/>
      <c r="G948" s="4"/>
      <c r="H948" s="4"/>
    </row>
    <row r="949" spans="2:8" x14ac:dyDescent="0.3">
      <c r="B949" s="3"/>
      <c r="C949" s="4"/>
      <c r="D949" s="4"/>
      <c r="E949" s="4"/>
      <c r="F949" s="4"/>
      <c r="G949" s="4"/>
      <c r="H949" s="4"/>
    </row>
    <row r="950" spans="2:8" x14ac:dyDescent="0.3">
      <c r="B950" s="3"/>
      <c r="C950" s="4"/>
      <c r="D950" s="4"/>
      <c r="E950" s="4"/>
      <c r="F950" s="4"/>
      <c r="G950" s="4"/>
      <c r="H950" s="4"/>
    </row>
    <row r="951" spans="2:8" x14ac:dyDescent="0.3">
      <c r="B951" s="3"/>
      <c r="C951" s="4"/>
      <c r="D951" s="4"/>
      <c r="E951" s="4"/>
      <c r="F951" s="4"/>
      <c r="G951" s="4"/>
      <c r="H951" s="4"/>
    </row>
    <row r="952" spans="2:8" x14ac:dyDescent="0.3">
      <c r="B952" s="3"/>
      <c r="C952" s="4"/>
      <c r="D952" s="4"/>
      <c r="E952" s="4"/>
      <c r="F952" s="4"/>
      <c r="G952" s="4"/>
      <c r="H952" s="4"/>
    </row>
    <row r="953" spans="2:8" x14ac:dyDescent="0.3">
      <c r="B953" s="3"/>
      <c r="C953" s="4"/>
      <c r="D953" s="4"/>
      <c r="E953" s="4"/>
      <c r="F953" s="4"/>
      <c r="G953" s="4"/>
      <c r="H953" s="4"/>
    </row>
    <row r="954" spans="2:8" x14ac:dyDescent="0.3">
      <c r="B954" s="3"/>
      <c r="C954" s="4"/>
      <c r="D954" s="4"/>
      <c r="E954" s="4"/>
      <c r="F954" s="4"/>
      <c r="G954" s="4"/>
      <c r="H954" s="4"/>
    </row>
    <row r="955" spans="2:8" x14ac:dyDescent="0.3">
      <c r="B955" s="3"/>
      <c r="C955" s="4"/>
      <c r="D955" s="4"/>
      <c r="E955" s="4"/>
      <c r="F955" s="4"/>
      <c r="G955" s="4"/>
      <c r="H955" s="4"/>
    </row>
    <row r="956" spans="2:8" x14ac:dyDescent="0.3">
      <c r="B956" s="3"/>
      <c r="C956" s="4"/>
      <c r="D956" s="4"/>
      <c r="E956" s="4"/>
      <c r="F956" s="4"/>
      <c r="G956" s="4"/>
      <c r="H956" s="4"/>
    </row>
    <row r="957" spans="2:8" x14ac:dyDescent="0.3">
      <c r="B957" s="3"/>
      <c r="C957" s="4"/>
      <c r="D957" s="4"/>
      <c r="E957" s="4"/>
      <c r="F957" s="4"/>
      <c r="G957" s="4"/>
      <c r="H957" s="4"/>
    </row>
    <row r="958" spans="2:8" x14ac:dyDescent="0.3">
      <c r="B958" s="3"/>
      <c r="C958" s="4"/>
      <c r="D958" s="4"/>
      <c r="E958" s="4"/>
      <c r="F958" s="4"/>
      <c r="G958" s="4"/>
      <c r="H958" s="4"/>
    </row>
    <row r="959" spans="2:8" x14ac:dyDescent="0.3">
      <c r="B959" s="3"/>
      <c r="C959" s="4"/>
      <c r="D959" s="4"/>
      <c r="E959" s="4"/>
      <c r="F959" s="4"/>
      <c r="G959" s="4"/>
      <c r="H959" s="4"/>
    </row>
    <row r="960" spans="2:8" x14ac:dyDescent="0.3">
      <c r="B960" s="3"/>
      <c r="C960" s="4"/>
      <c r="D960" s="4"/>
      <c r="E960" s="4"/>
      <c r="F960" s="4"/>
      <c r="G960" s="4"/>
      <c r="H960" s="4"/>
    </row>
    <row r="961" spans="2:8" x14ac:dyDescent="0.3">
      <c r="B961" s="3"/>
      <c r="C961" s="4"/>
      <c r="D961" s="4"/>
      <c r="E961" s="4"/>
      <c r="F961" s="4"/>
      <c r="G961" s="4"/>
      <c r="H961" s="4"/>
    </row>
    <row r="962" spans="2:8" x14ac:dyDescent="0.3">
      <c r="B962" s="3"/>
      <c r="C962" s="4"/>
      <c r="D962" s="4"/>
      <c r="E962" s="4"/>
      <c r="F962" s="4"/>
      <c r="G962" s="4"/>
      <c r="H962" s="4"/>
    </row>
    <row r="963" spans="2:8" x14ac:dyDescent="0.3">
      <c r="B963" s="3"/>
      <c r="C963" s="4"/>
      <c r="D963" s="4"/>
      <c r="E963" s="4"/>
      <c r="F963" s="4"/>
      <c r="G963" s="4"/>
      <c r="H963" s="4"/>
    </row>
    <row r="964" spans="2:8" x14ac:dyDescent="0.3">
      <c r="B964" s="3"/>
      <c r="C964" s="4"/>
      <c r="D964" s="4"/>
      <c r="E964" s="4"/>
      <c r="F964" s="4"/>
      <c r="G964" s="4"/>
      <c r="H964" s="4"/>
    </row>
    <row r="965" spans="2:8" x14ac:dyDescent="0.3">
      <c r="B965" s="3"/>
      <c r="C965" s="4"/>
      <c r="D965" s="4"/>
      <c r="E965" s="4"/>
      <c r="F965" s="4"/>
      <c r="G965" s="4"/>
      <c r="H965" s="4"/>
    </row>
    <row r="966" spans="2:8" x14ac:dyDescent="0.3">
      <c r="B966" s="3"/>
      <c r="C966" s="4"/>
      <c r="D966" s="4"/>
      <c r="E966" s="4"/>
      <c r="F966" s="4"/>
      <c r="G966" s="4"/>
      <c r="H966" s="4"/>
    </row>
    <row r="967" spans="2:8" x14ac:dyDescent="0.3">
      <c r="B967" s="3"/>
      <c r="C967" s="4"/>
      <c r="D967" s="4"/>
      <c r="E967" s="4"/>
      <c r="F967" s="4"/>
      <c r="G967" s="4"/>
      <c r="H967" s="4"/>
    </row>
    <row r="968" spans="2:8" x14ac:dyDescent="0.3">
      <c r="B968" s="3"/>
      <c r="C968" s="4"/>
      <c r="D968" s="4"/>
      <c r="E968" s="4"/>
      <c r="F968" s="4"/>
      <c r="G968" s="4"/>
      <c r="H968" s="4"/>
    </row>
    <row r="969" spans="2:8" x14ac:dyDescent="0.3">
      <c r="B969" s="3"/>
      <c r="C969" s="4"/>
      <c r="D969" s="4"/>
      <c r="E969" s="4"/>
      <c r="F969" s="4"/>
      <c r="G969" s="4"/>
      <c r="H969" s="4"/>
    </row>
    <row r="970" spans="2:8" x14ac:dyDescent="0.3">
      <c r="B970" s="3"/>
      <c r="C970" s="4"/>
      <c r="D970" s="4"/>
      <c r="E970" s="4"/>
      <c r="F970" s="4"/>
      <c r="G970" s="4"/>
      <c r="H970" s="4"/>
    </row>
    <row r="971" spans="2:8" x14ac:dyDescent="0.3">
      <c r="B971" s="3"/>
      <c r="C971" s="4"/>
      <c r="D971" s="4"/>
      <c r="E971" s="4"/>
      <c r="F971" s="4"/>
      <c r="G971" s="4"/>
      <c r="H971" s="4"/>
    </row>
    <row r="972" spans="2:8" x14ac:dyDescent="0.3">
      <c r="B972" s="3"/>
      <c r="C972" s="4"/>
      <c r="D972" s="4"/>
      <c r="E972" s="4"/>
      <c r="F972" s="4"/>
      <c r="G972" s="4"/>
      <c r="H972" s="4"/>
    </row>
    <row r="973" spans="2:8" x14ac:dyDescent="0.3">
      <c r="B973" s="3"/>
      <c r="C973" s="4"/>
      <c r="D973" s="4"/>
      <c r="E973" s="4"/>
      <c r="F973" s="4"/>
      <c r="G973" s="4"/>
      <c r="H973" s="4"/>
    </row>
    <row r="974" spans="2:8" x14ac:dyDescent="0.3">
      <c r="B974" s="3"/>
      <c r="C974" s="4"/>
      <c r="D974" s="4"/>
      <c r="E974" s="4"/>
      <c r="F974" s="4"/>
      <c r="G974" s="4"/>
      <c r="H974" s="4"/>
    </row>
    <row r="975" spans="2:8" x14ac:dyDescent="0.3">
      <c r="B975" s="3"/>
      <c r="C975" s="4"/>
      <c r="D975" s="4"/>
      <c r="E975" s="4"/>
      <c r="F975" s="4"/>
      <c r="G975" s="4"/>
      <c r="H975" s="4"/>
    </row>
    <row r="976" spans="2:8" x14ac:dyDescent="0.3">
      <c r="B976" s="3"/>
      <c r="C976" s="4"/>
      <c r="D976" s="4"/>
      <c r="E976" s="4"/>
      <c r="F976" s="4"/>
      <c r="G976" s="4"/>
      <c r="H976" s="4"/>
    </row>
    <row r="977" spans="2:8" x14ac:dyDescent="0.3">
      <c r="B977" s="3"/>
      <c r="C977" s="4"/>
      <c r="D977" s="4"/>
      <c r="E977" s="4"/>
      <c r="F977" s="4"/>
      <c r="G977" s="4"/>
      <c r="H977" s="4"/>
    </row>
    <row r="978" spans="2:8" x14ac:dyDescent="0.3">
      <c r="B978" s="3"/>
      <c r="C978" s="4"/>
      <c r="D978" s="4"/>
      <c r="E978" s="4"/>
      <c r="F978" s="4"/>
      <c r="G978" s="4"/>
      <c r="H978" s="4"/>
    </row>
    <row r="979" spans="2:8" x14ac:dyDescent="0.3">
      <c r="B979" s="3"/>
      <c r="C979" s="4"/>
      <c r="D979" s="4"/>
      <c r="E979" s="4"/>
      <c r="F979" s="4"/>
      <c r="G979" s="4"/>
      <c r="H979" s="4"/>
    </row>
    <row r="980" spans="2:8" x14ac:dyDescent="0.3">
      <c r="B980" s="3"/>
      <c r="C980" s="4"/>
      <c r="D980" s="4"/>
      <c r="E980" s="4"/>
      <c r="F980" s="4"/>
      <c r="G980" s="4"/>
      <c r="H980" s="4"/>
    </row>
    <row r="981" spans="2:8" x14ac:dyDescent="0.3">
      <c r="B981" s="3"/>
      <c r="C981" s="4"/>
      <c r="D981" s="4"/>
      <c r="E981" s="4"/>
      <c r="F981" s="4"/>
      <c r="G981" s="4"/>
      <c r="H981" s="4"/>
    </row>
    <row r="982" spans="2:8" x14ac:dyDescent="0.3">
      <c r="B982" s="3"/>
      <c r="C982" s="4"/>
      <c r="D982" s="4"/>
      <c r="E982" s="4"/>
      <c r="F982" s="4"/>
      <c r="G982" s="4"/>
      <c r="H982" s="4"/>
    </row>
    <row r="983" spans="2:8" x14ac:dyDescent="0.3">
      <c r="B983" s="3"/>
      <c r="C983" s="4"/>
      <c r="D983" s="4"/>
      <c r="E983" s="4"/>
      <c r="F983" s="4"/>
      <c r="G983" s="4"/>
      <c r="H983" s="4"/>
    </row>
    <row r="984" spans="2:8" x14ac:dyDescent="0.3">
      <c r="B984" s="3"/>
      <c r="C984" s="4"/>
      <c r="D984" s="4"/>
      <c r="E984" s="4"/>
      <c r="F984" s="4"/>
      <c r="G984" s="4"/>
      <c r="H984" s="4"/>
    </row>
    <row r="985" spans="2:8" x14ac:dyDescent="0.3">
      <c r="B985" s="3"/>
      <c r="C985" s="4"/>
      <c r="D985" s="4"/>
      <c r="E985" s="4"/>
      <c r="F985" s="4"/>
      <c r="G985" s="4"/>
      <c r="H985" s="4"/>
    </row>
    <row r="986" spans="2:8" x14ac:dyDescent="0.3">
      <c r="B986" s="3"/>
      <c r="C986" s="4"/>
      <c r="D986" s="4"/>
      <c r="E986" s="4"/>
      <c r="F986" s="4"/>
      <c r="G986" s="4"/>
      <c r="H986" s="4"/>
    </row>
    <row r="987" spans="2:8" x14ac:dyDescent="0.3">
      <c r="B987" s="3"/>
      <c r="C987" s="4"/>
      <c r="D987" s="4"/>
      <c r="E987" s="4"/>
      <c r="F987" s="4"/>
      <c r="G987" s="4"/>
      <c r="H987" s="4"/>
    </row>
    <row r="988" spans="2:8" x14ac:dyDescent="0.3">
      <c r="B988" s="3"/>
      <c r="C988" s="4"/>
      <c r="D988" s="4"/>
      <c r="E988" s="4"/>
      <c r="F988" s="4"/>
      <c r="G988" s="4"/>
      <c r="H988" s="4"/>
    </row>
    <row r="989" spans="2:8" x14ac:dyDescent="0.3">
      <c r="B989" s="3"/>
      <c r="C989" s="4"/>
      <c r="D989" s="4"/>
      <c r="E989" s="4"/>
      <c r="F989" s="4"/>
      <c r="G989" s="4"/>
      <c r="H989" s="4"/>
    </row>
    <row r="990" spans="2:8" x14ac:dyDescent="0.3">
      <c r="B990" s="3"/>
      <c r="C990" s="4"/>
      <c r="D990" s="4"/>
      <c r="E990" s="4"/>
      <c r="F990" s="4"/>
      <c r="G990" s="4"/>
      <c r="H990" s="4"/>
    </row>
    <row r="991" spans="2:8" x14ac:dyDescent="0.3">
      <c r="B991" s="3"/>
      <c r="C991" s="4"/>
      <c r="D991" s="4"/>
      <c r="E991" s="4"/>
      <c r="F991" s="4"/>
      <c r="G991" s="4"/>
      <c r="H991" s="4"/>
    </row>
    <row r="992" spans="2:8" x14ac:dyDescent="0.3">
      <c r="B992" s="3"/>
      <c r="C992" s="4"/>
      <c r="D992" s="4"/>
      <c r="E992" s="4"/>
      <c r="F992" s="4"/>
      <c r="G992" s="4"/>
      <c r="H992" s="4"/>
    </row>
    <row r="993" spans="2:8" x14ac:dyDescent="0.3">
      <c r="B993" s="3"/>
      <c r="C993" s="4"/>
      <c r="D993" s="4"/>
      <c r="E993" s="4"/>
      <c r="F993" s="4"/>
      <c r="G993" s="4"/>
      <c r="H993" s="4"/>
    </row>
    <row r="994" spans="2:8" x14ac:dyDescent="0.3">
      <c r="B994" s="3"/>
      <c r="C994" s="4"/>
      <c r="D994" s="4"/>
      <c r="E994" s="4"/>
      <c r="F994" s="4"/>
      <c r="G994" s="4"/>
      <c r="H994" s="4"/>
    </row>
    <row r="995" spans="2:8" x14ac:dyDescent="0.3">
      <c r="B995" s="3"/>
      <c r="C995" s="4"/>
      <c r="D995" s="4"/>
      <c r="E995" s="4"/>
      <c r="F995" s="4"/>
      <c r="G995" s="4"/>
      <c r="H995" s="4"/>
    </row>
    <row r="996" spans="2:8" x14ac:dyDescent="0.3">
      <c r="B996" s="3"/>
      <c r="C996" s="4"/>
      <c r="D996" s="4"/>
      <c r="E996" s="4"/>
      <c r="F996" s="4"/>
      <c r="G996" s="4"/>
      <c r="H996" s="4"/>
    </row>
    <row r="997" spans="2:8" x14ac:dyDescent="0.3">
      <c r="B997" s="3"/>
      <c r="C997" s="4"/>
      <c r="D997" s="4"/>
      <c r="E997" s="4"/>
      <c r="F997" s="4"/>
      <c r="G997" s="4"/>
      <c r="H997" s="4"/>
    </row>
    <row r="998" spans="2:8" x14ac:dyDescent="0.3">
      <c r="B998" s="3"/>
      <c r="C998" s="4"/>
      <c r="D998" s="4"/>
      <c r="E998" s="4"/>
      <c r="F998" s="4"/>
      <c r="G998" s="4"/>
      <c r="H998" s="4"/>
    </row>
    <row r="999" spans="2:8" x14ac:dyDescent="0.3">
      <c r="B999" s="3"/>
      <c r="C999" s="4"/>
      <c r="D999" s="4"/>
      <c r="E999" s="4"/>
      <c r="F999" s="4"/>
      <c r="G999" s="4"/>
      <c r="H999" s="4"/>
    </row>
    <row r="1000" spans="2:8" x14ac:dyDescent="0.3">
      <c r="B1000" s="3"/>
      <c r="C1000" s="4"/>
      <c r="D1000" s="4"/>
      <c r="E1000" s="4"/>
      <c r="F1000" s="4"/>
      <c r="G1000" s="4"/>
      <c r="H1000" s="4"/>
    </row>
    <row r="1001" spans="2:8" x14ac:dyDescent="0.3">
      <c r="B1001" s="3"/>
      <c r="C1001" s="4"/>
      <c r="D1001" s="4"/>
      <c r="E1001" s="4"/>
      <c r="F1001" s="4"/>
      <c r="G1001" s="4"/>
      <c r="H1001" s="4"/>
    </row>
    <row r="1002" spans="2:8" x14ac:dyDescent="0.3">
      <c r="B1002" s="3"/>
      <c r="C1002" s="4"/>
      <c r="D1002" s="4"/>
      <c r="E1002" s="4"/>
      <c r="F1002" s="4"/>
      <c r="G1002" s="4"/>
      <c r="H1002" s="4"/>
    </row>
    <row r="1003" spans="2:8" x14ac:dyDescent="0.3">
      <c r="B1003" s="8"/>
      <c r="C1003" s="9"/>
      <c r="D1003" s="9"/>
      <c r="E1003" s="9"/>
      <c r="F1003" s="9"/>
      <c r="G1003" s="9"/>
      <c r="H1003" s="9"/>
    </row>
  </sheetData>
  <mergeCells count="2">
    <mergeCell ref="L3:M3"/>
    <mergeCell ref="O3:P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6276"/>
  <sheetViews>
    <sheetView zoomScale="110" zoomScaleNormal="110" workbookViewId="0">
      <selection activeCell="J8" sqref="J8"/>
    </sheetView>
  </sheetViews>
  <sheetFormatPr defaultRowHeight="14.4" x14ac:dyDescent="0.3"/>
  <cols>
    <col min="1" max="1" width="4.44140625" customWidth="1"/>
    <col min="2" max="2" width="8.88671875" bestFit="1" customWidth="1"/>
    <col min="3" max="3" width="11.109375" bestFit="1" customWidth="1"/>
    <col min="5" max="5" width="6.6640625" customWidth="1"/>
    <col min="6" max="6" width="10.88671875" bestFit="1" customWidth="1"/>
    <col min="7" max="7" width="16" customWidth="1"/>
    <col min="10" max="10" width="25.109375" customWidth="1"/>
  </cols>
  <sheetData>
    <row r="2" spans="2:11" ht="15" thickBot="1" x14ac:dyDescent="0.35"/>
    <row r="3" spans="2:11" x14ac:dyDescent="0.3">
      <c r="B3" s="18" t="s">
        <v>1926</v>
      </c>
      <c r="C3" s="19" t="s">
        <v>1927</v>
      </c>
      <c r="D3" s="20" t="s">
        <v>1928</v>
      </c>
      <c r="E3" s="20" t="s">
        <v>1929</v>
      </c>
      <c r="F3" s="20" t="s">
        <v>1930</v>
      </c>
      <c r="G3" s="19" t="s">
        <v>1931</v>
      </c>
      <c r="H3" s="21" t="s">
        <v>1932</v>
      </c>
      <c r="J3" s="60" t="s">
        <v>1933</v>
      </c>
      <c r="K3" s="62">
        <f>MATCH('5b'!B585,'5b'!B4:B904,0)</f>
        <v>582</v>
      </c>
    </row>
    <row r="4" spans="2:11" ht="15" thickBot="1" x14ac:dyDescent="0.35">
      <c r="B4" s="22">
        <v>1000001</v>
      </c>
      <c r="C4" s="23" t="s">
        <v>1934</v>
      </c>
      <c r="D4" s="23" t="str">
        <f>VLOOKUP(B4,'5b'!$B$4:$E$904,2,FALSE)</f>
        <v>F</v>
      </c>
      <c r="E4" s="23" t="str">
        <f>INDEX(Table,MATCH('Classwork 5'!B4,'5b'!$B$4:$B$904,0),3)</f>
        <v>0-17</v>
      </c>
      <c r="F4" s="23">
        <f>INDEX(Table,MATCH('Classwork 5'!B4,'5b'!$B$4:$B$904,0),4)</f>
        <v>10</v>
      </c>
      <c r="G4" s="23">
        <v>3</v>
      </c>
      <c r="H4" s="24">
        <v>8370</v>
      </c>
      <c r="J4" s="61"/>
      <c r="K4" s="63"/>
    </row>
    <row r="5" spans="2:11" ht="15" thickBot="1" x14ac:dyDescent="0.35">
      <c r="B5" s="22">
        <v>1000001</v>
      </c>
      <c r="C5" s="23" t="s">
        <v>1935</v>
      </c>
      <c r="D5" s="23" t="str">
        <f>VLOOKUP(B5,'5b'!$B$4:$E$904,2,FALSE)</f>
        <v>F</v>
      </c>
      <c r="E5" s="23" t="str">
        <f>INDEX(Table,MATCH('Classwork 5'!B5,'5b'!$B$4:$B$904,0),3)</f>
        <v>0-17</v>
      </c>
      <c r="F5" s="23">
        <f>INDEX(Table,MATCH('Classwork 5'!B5,'5b'!$B$4:$B$904,0),4)</f>
        <v>10</v>
      </c>
      <c r="G5" s="23">
        <v>1</v>
      </c>
      <c r="H5" s="24">
        <v>15200</v>
      </c>
    </row>
    <row r="6" spans="2:11" ht="15" thickBot="1" x14ac:dyDescent="0.35">
      <c r="B6" s="22">
        <v>1000001</v>
      </c>
      <c r="C6" s="23" t="s">
        <v>1936</v>
      </c>
      <c r="D6" s="23" t="str">
        <f>VLOOKUP(B6,'5b'!$B$4:$E$904,2,FALSE)</f>
        <v>F</v>
      </c>
      <c r="E6" s="23" t="str">
        <f>INDEX(Table,MATCH('Classwork 5'!B6,'5b'!$B$4:$B$904,0),3)</f>
        <v>0-17</v>
      </c>
      <c r="F6" s="23">
        <f>INDEX(Table,MATCH('Classwork 5'!B6,'5b'!$B$4:$B$904,0),4)</f>
        <v>10</v>
      </c>
      <c r="G6" s="23">
        <v>12</v>
      </c>
      <c r="H6" s="24">
        <v>1422</v>
      </c>
      <c r="J6" s="25" t="s">
        <v>1937</v>
      </c>
      <c r="K6" s="26">
        <f>INDEX('5b'!B4:E904,10,4)</f>
        <v>1</v>
      </c>
    </row>
    <row r="7" spans="2:11" x14ac:dyDescent="0.3">
      <c r="B7" s="22">
        <v>1000001</v>
      </c>
      <c r="C7" s="23" t="s">
        <v>1938</v>
      </c>
      <c r="D7" s="23" t="str">
        <f>VLOOKUP(B7,'5b'!$B$4:$E$904,2,FALSE)</f>
        <v>F</v>
      </c>
      <c r="E7" s="23" t="str">
        <f>INDEX(Table,MATCH('Classwork 5'!B7,'5b'!$B$4:$B$904,0),3)</f>
        <v>0-17</v>
      </c>
      <c r="F7" s="23">
        <f>INDEX(Table,MATCH('Classwork 5'!B7,'5b'!$B$4:$B$904,0),4)</f>
        <v>10</v>
      </c>
      <c r="G7" s="23">
        <v>12</v>
      </c>
      <c r="H7" s="24">
        <v>1057</v>
      </c>
    </row>
    <row r="8" spans="2:11" x14ac:dyDescent="0.3">
      <c r="B8" s="22">
        <v>1000002</v>
      </c>
      <c r="C8" s="23" t="s">
        <v>1939</v>
      </c>
      <c r="D8" s="23" t="str">
        <f>VLOOKUP(B8,'5b'!$B$4:$E$904,2,FALSE)</f>
        <v>M</v>
      </c>
      <c r="E8" s="23" t="str">
        <f>INDEX(Table,MATCH('Classwork 5'!B8,'5b'!$B$4:$B$904,0),3)</f>
        <v>55+</v>
      </c>
      <c r="F8" s="23">
        <f>INDEX(Table,MATCH('Classwork 5'!B8,'5b'!$B$4:$B$904,0),4)</f>
        <v>16</v>
      </c>
      <c r="G8" s="23">
        <v>8</v>
      </c>
      <c r="H8" s="24">
        <v>7969</v>
      </c>
    </row>
    <row r="9" spans="2:11" x14ac:dyDescent="0.3">
      <c r="B9" s="22">
        <v>1000003</v>
      </c>
      <c r="C9" s="23" t="s">
        <v>1940</v>
      </c>
      <c r="D9" s="23" t="str">
        <f>VLOOKUP(B9,'5b'!$B$4:$E$904,2,FALSE)</f>
        <v>M</v>
      </c>
      <c r="E9" s="23" t="str">
        <f>INDEX(Table,MATCH('Classwork 5'!B9,'5b'!$B$4:$B$904,0),3)</f>
        <v>26-35</v>
      </c>
      <c r="F9" s="23">
        <f>INDEX(Table,MATCH('Classwork 5'!B9,'5b'!$B$4:$B$904,0),4)</f>
        <v>15</v>
      </c>
      <c r="G9" s="23">
        <v>1</v>
      </c>
      <c r="H9" s="24">
        <v>15227</v>
      </c>
    </row>
    <row r="10" spans="2:11" x14ac:dyDescent="0.3">
      <c r="B10" s="22">
        <v>1000004</v>
      </c>
      <c r="C10" s="23" t="s">
        <v>1941</v>
      </c>
      <c r="D10" s="23" t="str">
        <f>VLOOKUP(B10,'5b'!$B$4:$E$904,2,FALSE)</f>
        <v>M</v>
      </c>
      <c r="E10" s="23" t="str">
        <f>INDEX(Table,MATCH('Classwork 5'!B10,'5b'!$B$4:$B$904,0),3)</f>
        <v>46-50</v>
      </c>
      <c r="F10" s="23">
        <f>INDEX(Table,MATCH('Classwork 5'!B10,'5b'!$B$4:$B$904,0),4)</f>
        <v>7</v>
      </c>
      <c r="G10" s="23">
        <v>1</v>
      </c>
      <c r="H10" s="24">
        <v>19215</v>
      </c>
    </row>
    <row r="11" spans="2:11" x14ac:dyDescent="0.3">
      <c r="B11" s="22">
        <v>1000004</v>
      </c>
      <c r="C11" s="23" t="s">
        <v>1942</v>
      </c>
      <c r="D11" s="23" t="str">
        <f>VLOOKUP(B11,'5b'!$B$4:$E$904,2,FALSE)</f>
        <v>M</v>
      </c>
      <c r="E11" s="23" t="str">
        <f>INDEX(Table,MATCH('Classwork 5'!B11,'5b'!$B$4:$B$904,0),3)</f>
        <v>46-50</v>
      </c>
      <c r="F11" s="23">
        <f>INDEX(Table,MATCH('Classwork 5'!B11,'5b'!$B$4:$B$904,0),4)</f>
        <v>7</v>
      </c>
      <c r="G11" s="23">
        <v>1</v>
      </c>
      <c r="H11" s="24">
        <v>15854</v>
      </c>
    </row>
    <row r="12" spans="2:11" x14ac:dyDescent="0.3">
      <c r="B12" s="22">
        <v>1000004</v>
      </c>
      <c r="C12" s="23" t="s">
        <v>1943</v>
      </c>
      <c r="D12" s="23" t="str">
        <f>VLOOKUP(B12,'5b'!$B$4:$E$904,2,FALSE)</f>
        <v>M</v>
      </c>
      <c r="E12" s="23" t="str">
        <f>INDEX(Table,MATCH('Classwork 5'!B12,'5b'!$B$4:$B$904,0),3)</f>
        <v>46-50</v>
      </c>
      <c r="F12" s="23">
        <f>INDEX(Table,MATCH('Classwork 5'!B12,'5b'!$B$4:$B$904,0),4)</f>
        <v>7</v>
      </c>
      <c r="G12" s="23">
        <v>1</v>
      </c>
      <c r="H12" s="24">
        <v>15686</v>
      </c>
    </row>
    <row r="13" spans="2:11" x14ac:dyDescent="0.3">
      <c r="B13" s="22">
        <v>1000005</v>
      </c>
      <c r="C13" s="23" t="s">
        <v>1944</v>
      </c>
      <c r="D13" s="23" t="str">
        <f>VLOOKUP(B13,'5b'!$B$4:$E$904,2,FALSE)</f>
        <v>M</v>
      </c>
      <c r="E13" s="23" t="str">
        <f>INDEX(Table,MATCH('Classwork 5'!B13,'5b'!$B$4:$B$904,0),3)</f>
        <v>26-35</v>
      </c>
      <c r="F13" s="23">
        <f>INDEX(Table,MATCH('Classwork 5'!B13,'5b'!$B$4:$B$904,0),4)</f>
        <v>20</v>
      </c>
      <c r="G13" s="23">
        <v>8</v>
      </c>
      <c r="H13" s="24">
        <v>7871</v>
      </c>
    </row>
    <row r="14" spans="2:11" x14ac:dyDescent="0.3">
      <c r="B14" s="22">
        <v>1000005</v>
      </c>
      <c r="C14" s="23" t="s">
        <v>1945</v>
      </c>
      <c r="D14" s="23" t="str">
        <f>VLOOKUP(B14,'5b'!$B$4:$E$904,2,FALSE)</f>
        <v>M</v>
      </c>
      <c r="E14" s="23" t="str">
        <f>INDEX(Table,MATCH('Classwork 5'!B14,'5b'!$B$4:$B$904,0),3)</f>
        <v>26-35</v>
      </c>
      <c r="F14" s="23">
        <f>INDEX(Table,MATCH('Classwork 5'!B14,'5b'!$B$4:$B$904,0),4)</f>
        <v>20</v>
      </c>
      <c r="G14" s="23">
        <v>5</v>
      </c>
      <c r="H14" s="24">
        <v>5254</v>
      </c>
    </row>
    <row r="15" spans="2:11" x14ac:dyDescent="0.3">
      <c r="B15" s="22">
        <v>1000005</v>
      </c>
      <c r="C15" s="23" t="s">
        <v>1946</v>
      </c>
      <c r="D15" s="23" t="str">
        <f>VLOOKUP(B15,'5b'!$B$4:$E$904,2,FALSE)</f>
        <v>M</v>
      </c>
      <c r="E15" s="23" t="str">
        <f>INDEX(Table,MATCH('Classwork 5'!B15,'5b'!$B$4:$B$904,0),3)</f>
        <v>26-35</v>
      </c>
      <c r="F15" s="23">
        <f>INDEX(Table,MATCH('Classwork 5'!B15,'5b'!$B$4:$B$904,0),4)</f>
        <v>20</v>
      </c>
      <c r="G15" s="23">
        <v>8</v>
      </c>
      <c r="H15" s="24">
        <v>3957</v>
      </c>
    </row>
    <row r="16" spans="2:11" x14ac:dyDescent="0.3">
      <c r="B16" s="22">
        <v>1000005</v>
      </c>
      <c r="C16" s="23" t="s">
        <v>1947</v>
      </c>
      <c r="D16" s="23" t="str">
        <f>VLOOKUP(B16,'5b'!$B$4:$E$904,2,FALSE)</f>
        <v>M</v>
      </c>
      <c r="E16" s="23" t="str">
        <f>INDEX(Table,MATCH('Classwork 5'!B16,'5b'!$B$4:$B$904,0),3)</f>
        <v>26-35</v>
      </c>
      <c r="F16" s="23">
        <f>INDEX(Table,MATCH('Classwork 5'!B16,'5b'!$B$4:$B$904,0),4)</f>
        <v>20</v>
      </c>
      <c r="G16" s="23">
        <v>8</v>
      </c>
      <c r="H16" s="24">
        <v>6073</v>
      </c>
    </row>
    <row r="17" spans="2:8" x14ac:dyDescent="0.3">
      <c r="B17" s="22">
        <v>1000005</v>
      </c>
      <c r="C17" s="23" t="s">
        <v>1948</v>
      </c>
      <c r="D17" s="23" t="str">
        <f>VLOOKUP(B17,'5b'!$B$4:$E$904,2,FALSE)</f>
        <v>M</v>
      </c>
      <c r="E17" s="23" t="str">
        <f>INDEX(Table,MATCH('Classwork 5'!B17,'5b'!$B$4:$B$904,0),3)</f>
        <v>26-35</v>
      </c>
      <c r="F17" s="23">
        <f>INDEX(Table,MATCH('Classwork 5'!B17,'5b'!$B$4:$B$904,0),4)</f>
        <v>20</v>
      </c>
      <c r="G17" s="23">
        <v>1</v>
      </c>
      <c r="H17" s="24">
        <v>15665</v>
      </c>
    </row>
    <row r="18" spans="2:8" x14ac:dyDescent="0.3">
      <c r="B18" s="22">
        <v>1000006</v>
      </c>
      <c r="C18" s="23" t="s">
        <v>1949</v>
      </c>
      <c r="D18" s="23" t="str">
        <f>VLOOKUP(B18,'5b'!$B$4:$E$904,2,FALSE)</f>
        <v>F</v>
      </c>
      <c r="E18" s="23" t="str">
        <f>INDEX(Table,MATCH('Classwork 5'!B18,'5b'!$B$4:$B$904,0),3)</f>
        <v>51-55</v>
      </c>
      <c r="F18" s="23">
        <f>INDEX(Table,MATCH('Classwork 5'!B18,'5b'!$B$4:$B$904,0),4)</f>
        <v>9</v>
      </c>
      <c r="G18" s="23">
        <v>5</v>
      </c>
      <c r="H18" s="24">
        <v>5378</v>
      </c>
    </row>
    <row r="19" spans="2:8" x14ac:dyDescent="0.3">
      <c r="B19" s="22">
        <v>1000006</v>
      </c>
      <c r="C19" s="23" t="s">
        <v>1950</v>
      </c>
      <c r="D19" s="23" t="str">
        <f>VLOOKUP(B19,'5b'!$B$4:$E$904,2,FALSE)</f>
        <v>F</v>
      </c>
      <c r="E19" s="23" t="str">
        <f>INDEX(Table,MATCH('Classwork 5'!B19,'5b'!$B$4:$B$904,0),3)</f>
        <v>51-55</v>
      </c>
      <c r="F19" s="23">
        <f>INDEX(Table,MATCH('Classwork 5'!B19,'5b'!$B$4:$B$904,0),4)</f>
        <v>9</v>
      </c>
      <c r="G19" s="23">
        <v>4</v>
      </c>
      <c r="H19" s="24">
        <v>2079</v>
      </c>
    </row>
    <row r="20" spans="2:8" x14ac:dyDescent="0.3">
      <c r="B20" s="22">
        <v>1000006</v>
      </c>
      <c r="C20" s="23" t="s">
        <v>1951</v>
      </c>
      <c r="D20" s="23" t="str">
        <f>VLOOKUP(B20,'5b'!$B$4:$E$904,2,FALSE)</f>
        <v>F</v>
      </c>
      <c r="E20" s="23" t="str">
        <f>INDEX(Table,MATCH('Classwork 5'!B20,'5b'!$B$4:$B$904,0),3)</f>
        <v>51-55</v>
      </c>
      <c r="F20" s="23">
        <f>INDEX(Table,MATCH('Classwork 5'!B20,'5b'!$B$4:$B$904,0),4)</f>
        <v>9</v>
      </c>
      <c r="G20" s="23">
        <v>2</v>
      </c>
      <c r="H20" s="24">
        <v>13055</v>
      </c>
    </row>
    <row r="21" spans="2:8" x14ac:dyDescent="0.3">
      <c r="B21" s="22">
        <v>1000006</v>
      </c>
      <c r="C21" s="23" t="s">
        <v>1952</v>
      </c>
      <c r="D21" s="23" t="str">
        <f>VLOOKUP(B21,'5b'!$B$4:$E$904,2,FALSE)</f>
        <v>F</v>
      </c>
      <c r="E21" s="23" t="str">
        <f>INDEX(Table,MATCH('Classwork 5'!B21,'5b'!$B$4:$B$904,0),3)</f>
        <v>51-55</v>
      </c>
      <c r="F21" s="23">
        <f>INDEX(Table,MATCH('Classwork 5'!B21,'5b'!$B$4:$B$904,0),4)</f>
        <v>9</v>
      </c>
      <c r="G21" s="23">
        <v>5</v>
      </c>
      <c r="H21" s="24">
        <v>8851</v>
      </c>
    </row>
    <row r="22" spans="2:8" x14ac:dyDescent="0.3">
      <c r="B22" s="22">
        <v>1000007</v>
      </c>
      <c r="C22" s="23" t="s">
        <v>1953</v>
      </c>
      <c r="D22" s="23" t="str">
        <f>VLOOKUP(B22,'5b'!$B$4:$E$904,2,FALSE)</f>
        <v>M</v>
      </c>
      <c r="E22" s="23" t="str">
        <f>INDEX(Table,MATCH('Classwork 5'!B22,'5b'!$B$4:$B$904,0),3)</f>
        <v>36-45</v>
      </c>
      <c r="F22" s="23">
        <f>INDEX(Table,MATCH('Classwork 5'!B22,'5b'!$B$4:$B$904,0),4)</f>
        <v>1</v>
      </c>
      <c r="G22" s="23">
        <v>1</v>
      </c>
      <c r="H22" s="24">
        <v>11788</v>
      </c>
    </row>
    <row r="23" spans="2:8" x14ac:dyDescent="0.3">
      <c r="B23" s="22">
        <v>1000008</v>
      </c>
      <c r="C23" s="23" t="s">
        <v>1954</v>
      </c>
      <c r="D23" s="23" t="str">
        <f>VLOOKUP(B23,'5b'!$B$4:$E$904,2,FALSE)</f>
        <v>M</v>
      </c>
      <c r="E23" s="23" t="str">
        <f>INDEX(Table,MATCH('Classwork 5'!B23,'5b'!$B$4:$B$904,0),3)</f>
        <v>26-35</v>
      </c>
      <c r="F23" s="23">
        <f>INDEX(Table,MATCH('Classwork 5'!B23,'5b'!$B$4:$B$904,0),4)</f>
        <v>12</v>
      </c>
      <c r="G23" s="23">
        <v>1</v>
      </c>
      <c r="H23" s="24">
        <v>19614</v>
      </c>
    </row>
    <row r="24" spans="2:8" x14ac:dyDescent="0.3">
      <c r="B24" s="22">
        <v>1000008</v>
      </c>
      <c r="C24" s="23" t="s">
        <v>1955</v>
      </c>
      <c r="D24" s="23" t="str">
        <f>VLOOKUP(B24,'5b'!$B$4:$E$904,2,FALSE)</f>
        <v>M</v>
      </c>
      <c r="E24" s="23" t="str">
        <f>INDEX(Table,MATCH('Classwork 5'!B24,'5b'!$B$4:$B$904,0),3)</f>
        <v>26-35</v>
      </c>
      <c r="F24" s="23">
        <f>INDEX(Table,MATCH('Classwork 5'!B24,'5b'!$B$4:$B$904,0),4)</f>
        <v>12</v>
      </c>
      <c r="G24" s="23">
        <v>5</v>
      </c>
      <c r="H24" s="24">
        <v>8584</v>
      </c>
    </row>
    <row r="25" spans="2:8" x14ac:dyDescent="0.3">
      <c r="B25" s="22">
        <v>1000008</v>
      </c>
      <c r="C25" s="23" t="s">
        <v>1956</v>
      </c>
      <c r="D25" s="23" t="str">
        <f>VLOOKUP(B25,'5b'!$B$4:$E$904,2,FALSE)</f>
        <v>M</v>
      </c>
      <c r="E25" s="23" t="str">
        <f>INDEX(Table,MATCH('Classwork 5'!B25,'5b'!$B$4:$B$904,0),3)</f>
        <v>26-35</v>
      </c>
      <c r="F25" s="23">
        <f>INDEX(Table,MATCH('Classwork 5'!B25,'5b'!$B$4:$B$904,0),4)</f>
        <v>12</v>
      </c>
      <c r="G25" s="23">
        <v>8</v>
      </c>
      <c r="H25" s="24">
        <v>9872</v>
      </c>
    </row>
    <row r="26" spans="2:8" x14ac:dyDescent="0.3">
      <c r="B26" s="22">
        <v>1000008</v>
      </c>
      <c r="C26" s="23" t="s">
        <v>1957</v>
      </c>
      <c r="D26" s="23" t="str">
        <f>VLOOKUP(B26,'5b'!$B$4:$E$904,2,FALSE)</f>
        <v>M</v>
      </c>
      <c r="E26" s="23" t="str">
        <f>INDEX(Table,MATCH('Classwork 5'!B26,'5b'!$B$4:$B$904,0),3)</f>
        <v>26-35</v>
      </c>
      <c r="F26" s="23">
        <f>INDEX(Table,MATCH('Classwork 5'!B26,'5b'!$B$4:$B$904,0),4)</f>
        <v>12</v>
      </c>
      <c r="G26" s="23">
        <v>8</v>
      </c>
      <c r="H26" s="24">
        <v>9743</v>
      </c>
    </row>
    <row r="27" spans="2:8" x14ac:dyDescent="0.3">
      <c r="B27" s="22">
        <v>1000008</v>
      </c>
      <c r="C27" s="23" t="s">
        <v>1958</v>
      </c>
      <c r="D27" s="23" t="str">
        <f>VLOOKUP(B27,'5b'!$B$4:$E$904,2,FALSE)</f>
        <v>M</v>
      </c>
      <c r="E27" s="23" t="str">
        <f>INDEX(Table,MATCH('Classwork 5'!B27,'5b'!$B$4:$B$904,0),3)</f>
        <v>26-35</v>
      </c>
      <c r="F27" s="23">
        <f>INDEX(Table,MATCH('Classwork 5'!B27,'5b'!$B$4:$B$904,0),4)</f>
        <v>12</v>
      </c>
      <c r="G27" s="23">
        <v>8</v>
      </c>
      <c r="H27" s="24">
        <v>5982</v>
      </c>
    </row>
    <row r="28" spans="2:8" x14ac:dyDescent="0.3">
      <c r="B28" s="22">
        <v>1000008</v>
      </c>
      <c r="C28" s="23" t="s">
        <v>1959</v>
      </c>
      <c r="D28" s="23" t="str">
        <f>VLOOKUP(B28,'5b'!$B$4:$E$904,2,FALSE)</f>
        <v>M</v>
      </c>
      <c r="E28" s="23" t="str">
        <f>INDEX(Table,MATCH('Classwork 5'!B28,'5b'!$B$4:$B$904,0),3)</f>
        <v>26-35</v>
      </c>
      <c r="F28" s="23">
        <f>INDEX(Table,MATCH('Classwork 5'!B28,'5b'!$B$4:$B$904,0),4)</f>
        <v>12</v>
      </c>
      <c r="G28" s="23">
        <v>1</v>
      </c>
      <c r="H28" s="24">
        <v>11927</v>
      </c>
    </row>
    <row r="29" spans="2:8" x14ac:dyDescent="0.3">
      <c r="B29" s="22">
        <v>1000009</v>
      </c>
      <c r="C29" s="23" t="s">
        <v>1960</v>
      </c>
      <c r="D29" s="23" t="str">
        <f>VLOOKUP(B29,'5b'!$B$4:$E$904,2,FALSE)</f>
        <v>M</v>
      </c>
      <c r="E29" s="23" t="str">
        <f>INDEX(Table,MATCH('Classwork 5'!B29,'5b'!$B$4:$B$904,0),3)</f>
        <v>26-35</v>
      </c>
      <c r="F29" s="23">
        <f>INDEX(Table,MATCH('Classwork 5'!B29,'5b'!$B$4:$B$904,0),4)</f>
        <v>17</v>
      </c>
      <c r="G29" s="23">
        <v>6</v>
      </c>
      <c r="H29" s="24">
        <v>16662</v>
      </c>
    </row>
    <row r="30" spans="2:8" x14ac:dyDescent="0.3">
      <c r="B30" s="22">
        <v>1000009</v>
      </c>
      <c r="C30" s="23" t="s">
        <v>1961</v>
      </c>
      <c r="D30" s="23" t="str">
        <f>VLOOKUP(B30,'5b'!$B$4:$E$904,2,FALSE)</f>
        <v>M</v>
      </c>
      <c r="E30" s="23" t="str">
        <f>INDEX(Table,MATCH('Classwork 5'!B30,'5b'!$B$4:$B$904,0),3)</f>
        <v>26-35</v>
      </c>
      <c r="F30" s="23">
        <f>INDEX(Table,MATCH('Classwork 5'!B30,'5b'!$B$4:$B$904,0),4)</f>
        <v>17</v>
      </c>
      <c r="G30" s="23">
        <v>8</v>
      </c>
      <c r="H30" s="24">
        <v>5887</v>
      </c>
    </row>
    <row r="31" spans="2:8" x14ac:dyDescent="0.3">
      <c r="B31" s="22">
        <v>1000009</v>
      </c>
      <c r="C31" s="23" t="s">
        <v>1962</v>
      </c>
      <c r="D31" s="23" t="str">
        <f>VLOOKUP(B31,'5b'!$B$4:$E$904,2,FALSE)</f>
        <v>M</v>
      </c>
      <c r="E31" s="23" t="str">
        <f>INDEX(Table,MATCH('Classwork 5'!B31,'5b'!$B$4:$B$904,0),3)</f>
        <v>26-35</v>
      </c>
      <c r="F31" s="23">
        <f>INDEX(Table,MATCH('Classwork 5'!B31,'5b'!$B$4:$B$904,0),4)</f>
        <v>17</v>
      </c>
      <c r="G31" s="23">
        <v>5</v>
      </c>
      <c r="H31" s="24">
        <v>6973</v>
      </c>
    </row>
    <row r="32" spans="2:8" x14ac:dyDescent="0.3">
      <c r="B32" s="22">
        <v>1000009</v>
      </c>
      <c r="C32" s="23" t="s">
        <v>1963</v>
      </c>
      <c r="D32" s="23" t="str">
        <f>VLOOKUP(B32,'5b'!$B$4:$E$904,2,FALSE)</f>
        <v>M</v>
      </c>
      <c r="E32" s="23" t="str">
        <f>INDEX(Table,MATCH('Classwork 5'!B32,'5b'!$B$4:$B$904,0),3)</f>
        <v>26-35</v>
      </c>
      <c r="F32" s="23">
        <f>INDEX(Table,MATCH('Classwork 5'!B32,'5b'!$B$4:$B$904,0),4)</f>
        <v>17</v>
      </c>
      <c r="G32" s="23">
        <v>5</v>
      </c>
      <c r="H32" s="24">
        <v>5391</v>
      </c>
    </row>
    <row r="33" spans="2:8" x14ac:dyDescent="0.3">
      <c r="B33" s="22">
        <v>1000010</v>
      </c>
      <c r="C33" s="23" t="s">
        <v>1964</v>
      </c>
      <c r="D33" s="23" t="str">
        <f>VLOOKUP(B33,'5b'!$B$4:$E$904,2,FALSE)</f>
        <v>F</v>
      </c>
      <c r="E33" s="23" t="str">
        <f>INDEX(Table,MATCH('Classwork 5'!B33,'5b'!$B$4:$B$904,0),3)</f>
        <v>36-45</v>
      </c>
      <c r="F33" s="23">
        <f>INDEX(Table,MATCH('Classwork 5'!B33,'5b'!$B$4:$B$904,0),4)</f>
        <v>1</v>
      </c>
      <c r="G33" s="23">
        <v>2</v>
      </c>
      <c r="H33" s="24">
        <v>16352</v>
      </c>
    </row>
    <row r="34" spans="2:8" x14ac:dyDescent="0.3">
      <c r="B34" s="22">
        <v>1000010</v>
      </c>
      <c r="C34" s="23" t="s">
        <v>1965</v>
      </c>
      <c r="D34" s="23" t="str">
        <f>VLOOKUP(B34,'5b'!$B$4:$E$904,2,FALSE)</f>
        <v>F</v>
      </c>
      <c r="E34" s="23" t="str">
        <f>INDEX(Table,MATCH('Classwork 5'!B34,'5b'!$B$4:$B$904,0),3)</f>
        <v>36-45</v>
      </c>
      <c r="F34" s="23">
        <f>INDEX(Table,MATCH('Classwork 5'!B34,'5b'!$B$4:$B$904,0),4)</f>
        <v>1</v>
      </c>
      <c r="G34" s="23">
        <v>5</v>
      </c>
      <c r="H34" s="24">
        <v>8886</v>
      </c>
    </row>
    <row r="35" spans="2:8" x14ac:dyDescent="0.3">
      <c r="B35" s="22">
        <v>1000010</v>
      </c>
      <c r="C35" s="23" t="s">
        <v>1966</v>
      </c>
      <c r="D35" s="23" t="str">
        <f>VLOOKUP(B35,'5b'!$B$4:$E$904,2,FALSE)</f>
        <v>F</v>
      </c>
      <c r="E35" s="23" t="str">
        <f>INDEX(Table,MATCH('Classwork 5'!B35,'5b'!$B$4:$B$904,0),3)</f>
        <v>36-45</v>
      </c>
      <c r="F35" s="23">
        <f>INDEX(Table,MATCH('Classwork 5'!B35,'5b'!$B$4:$B$904,0),4)</f>
        <v>1</v>
      </c>
      <c r="G35" s="23">
        <v>8</v>
      </c>
      <c r="H35" s="24">
        <v>5875</v>
      </c>
    </row>
    <row r="36" spans="2:8" x14ac:dyDescent="0.3">
      <c r="B36" s="22">
        <v>1000010</v>
      </c>
      <c r="C36" s="23" t="s">
        <v>1967</v>
      </c>
      <c r="D36" s="23" t="str">
        <f>VLOOKUP(B36,'5b'!$B$4:$E$904,2,FALSE)</f>
        <v>F</v>
      </c>
      <c r="E36" s="23" t="str">
        <f>INDEX(Table,MATCH('Classwork 5'!B36,'5b'!$B$4:$B$904,0),3)</f>
        <v>36-45</v>
      </c>
      <c r="F36" s="23">
        <f>INDEX(Table,MATCH('Classwork 5'!B36,'5b'!$B$4:$B$904,0),4)</f>
        <v>1</v>
      </c>
      <c r="G36" s="23">
        <v>5</v>
      </c>
      <c r="H36" s="24">
        <v>8854</v>
      </c>
    </row>
    <row r="37" spans="2:8" x14ac:dyDescent="0.3">
      <c r="B37" s="22">
        <v>1000010</v>
      </c>
      <c r="C37" s="23" t="s">
        <v>1968</v>
      </c>
      <c r="D37" s="23" t="str">
        <f>VLOOKUP(B37,'5b'!$B$4:$E$904,2,FALSE)</f>
        <v>F</v>
      </c>
      <c r="E37" s="23" t="str">
        <f>INDEX(Table,MATCH('Classwork 5'!B37,'5b'!$B$4:$B$904,0),3)</f>
        <v>36-45</v>
      </c>
      <c r="F37" s="23">
        <f>INDEX(Table,MATCH('Classwork 5'!B37,'5b'!$B$4:$B$904,0),4)</f>
        <v>1</v>
      </c>
      <c r="G37" s="23">
        <v>3</v>
      </c>
      <c r="H37" s="24">
        <v>10946</v>
      </c>
    </row>
    <row r="38" spans="2:8" x14ac:dyDescent="0.3">
      <c r="B38" s="22">
        <v>1000010</v>
      </c>
      <c r="C38" s="23" t="s">
        <v>1969</v>
      </c>
      <c r="D38" s="23" t="str">
        <f>VLOOKUP(B38,'5b'!$B$4:$E$904,2,FALSE)</f>
        <v>F</v>
      </c>
      <c r="E38" s="23" t="str">
        <f>INDEX(Table,MATCH('Classwork 5'!B38,'5b'!$B$4:$B$904,0),3)</f>
        <v>36-45</v>
      </c>
      <c r="F38" s="23">
        <f>INDEX(Table,MATCH('Classwork 5'!B38,'5b'!$B$4:$B$904,0),4)</f>
        <v>1</v>
      </c>
      <c r="G38" s="23">
        <v>5</v>
      </c>
      <c r="H38" s="24">
        <v>5152</v>
      </c>
    </row>
    <row r="39" spans="2:8" x14ac:dyDescent="0.3">
      <c r="B39" s="22">
        <v>1000010</v>
      </c>
      <c r="C39" s="23" t="s">
        <v>1970</v>
      </c>
      <c r="D39" s="23" t="str">
        <f>VLOOKUP(B39,'5b'!$B$4:$E$904,2,FALSE)</f>
        <v>F</v>
      </c>
      <c r="E39" s="23" t="str">
        <f>INDEX(Table,MATCH('Classwork 5'!B39,'5b'!$B$4:$B$904,0),3)</f>
        <v>36-45</v>
      </c>
      <c r="F39" s="23">
        <f>INDEX(Table,MATCH('Classwork 5'!B39,'5b'!$B$4:$B$904,0),4)</f>
        <v>1</v>
      </c>
      <c r="G39" s="23">
        <v>5</v>
      </c>
      <c r="H39" s="24">
        <v>7089</v>
      </c>
    </row>
    <row r="40" spans="2:8" x14ac:dyDescent="0.3">
      <c r="B40" s="22">
        <v>1000010</v>
      </c>
      <c r="C40" s="23" t="s">
        <v>1971</v>
      </c>
      <c r="D40" s="23" t="str">
        <f>VLOOKUP(B40,'5b'!$B$4:$E$904,2,FALSE)</f>
        <v>F</v>
      </c>
      <c r="E40" s="23" t="str">
        <f>INDEX(Table,MATCH('Classwork 5'!B40,'5b'!$B$4:$B$904,0),3)</f>
        <v>36-45</v>
      </c>
      <c r="F40" s="23">
        <f>INDEX(Table,MATCH('Classwork 5'!B40,'5b'!$B$4:$B$904,0),4)</f>
        <v>1</v>
      </c>
      <c r="G40" s="23">
        <v>2</v>
      </c>
      <c r="H40" s="24">
        <v>12909</v>
      </c>
    </row>
    <row r="41" spans="2:8" x14ac:dyDescent="0.3">
      <c r="B41" s="22">
        <v>1000010</v>
      </c>
      <c r="C41" s="23" t="s">
        <v>1972</v>
      </c>
      <c r="D41" s="23" t="str">
        <f>VLOOKUP(B41,'5b'!$B$4:$E$904,2,FALSE)</f>
        <v>F</v>
      </c>
      <c r="E41" s="23" t="str">
        <f>INDEX(Table,MATCH('Classwork 5'!B41,'5b'!$B$4:$B$904,0),3)</f>
        <v>36-45</v>
      </c>
      <c r="F41" s="23">
        <f>INDEX(Table,MATCH('Classwork 5'!B41,'5b'!$B$4:$B$904,0),4)</f>
        <v>1</v>
      </c>
      <c r="G41" s="23">
        <v>5</v>
      </c>
      <c r="H41" s="24">
        <v>8770</v>
      </c>
    </row>
    <row r="42" spans="2:8" x14ac:dyDescent="0.3">
      <c r="B42" s="22">
        <v>1000010</v>
      </c>
      <c r="C42" s="23" t="s">
        <v>1973</v>
      </c>
      <c r="D42" s="23" t="str">
        <f>VLOOKUP(B42,'5b'!$B$4:$E$904,2,FALSE)</f>
        <v>F</v>
      </c>
      <c r="E42" s="23" t="str">
        <f>INDEX(Table,MATCH('Classwork 5'!B42,'5b'!$B$4:$B$904,0),3)</f>
        <v>36-45</v>
      </c>
      <c r="F42" s="23">
        <f>INDEX(Table,MATCH('Classwork 5'!B42,'5b'!$B$4:$B$904,0),4)</f>
        <v>1</v>
      </c>
      <c r="G42" s="23">
        <v>1</v>
      </c>
      <c r="H42" s="24">
        <v>15212</v>
      </c>
    </row>
    <row r="43" spans="2:8" x14ac:dyDescent="0.3">
      <c r="B43" s="22">
        <v>1000010</v>
      </c>
      <c r="C43" s="23" t="s">
        <v>1974</v>
      </c>
      <c r="D43" s="23" t="str">
        <f>VLOOKUP(B43,'5b'!$B$4:$E$904,2,FALSE)</f>
        <v>F</v>
      </c>
      <c r="E43" s="23" t="str">
        <f>INDEX(Table,MATCH('Classwork 5'!B43,'5b'!$B$4:$B$904,0),3)</f>
        <v>36-45</v>
      </c>
      <c r="F43" s="23">
        <f>INDEX(Table,MATCH('Classwork 5'!B43,'5b'!$B$4:$B$904,0),4)</f>
        <v>1</v>
      </c>
      <c r="G43" s="23">
        <v>1</v>
      </c>
      <c r="H43" s="24">
        <v>15705</v>
      </c>
    </row>
    <row r="44" spans="2:8" x14ac:dyDescent="0.3">
      <c r="B44" s="22">
        <v>1000010</v>
      </c>
      <c r="C44" s="23" t="s">
        <v>1975</v>
      </c>
      <c r="D44" s="23" t="str">
        <f>VLOOKUP(B44,'5b'!$B$4:$E$904,2,FALSE)</f>
        <v>F</v>
      </c>
      <c r="E44" s="23" t="str">
        <f>INDEX(Table,MATCH('Classwork 5'!B44,'5b'!$B$4:$B$904,0),3)</f>
        <v>36-45</v>
      </c>
      <c r="F44" s="23">
        <f>INDEX(Table,MATCH('Classwork 5'!B44,'5b'!$B$4:$B$904,0),4)</f>
        <v>1</v>
      </c>
      <c r="G44" s="23">
        <v>14</v>
      </c>
      <c r="H44" s="24">
        <v>7947</v>
      </c>
    </row>
    <row r="45" spans="2:8" x14ac:dyDescent="0.3">
      <c r="B45" s="22">
        <v>1000010</v>
      </c>
      <c r="C45" s="23" t="s">
        <v>1976</v>
      </c>
      <c r="D45" s="23" t="str">
        <f>VLOOKUP(B45,'5b'!$B$4:$E$904,2,FALSE)</f>
        <v>F</v>
      </c>
      <c r="E45" s="23" t="str">
        <f>INDEX(Table,MATCH('Classwork 5'!B45,'5b'!$B$4:$B$904,0),3)</f>
        <v>36-45</v>
      </c>
      <c r="F45" s="23">
        <f>INDEX(Table,MATCH('Classwork 5'!B45,'5b'!$B$4:$B$904,0),4)</f>
        <v>1</v>
      </c>
      <c r="G45" s="23">
        <v>1</v>
      </c>
      <c r="H45" s="24">
        <v>18963</v>
      </c>
    </row>
    <row r="46" spans="2:8" x14ac:dyDescent="0.3">
      <c r="B46" s="22">
        <v>1000010</v>
      </c>
      <c r="C46" s="23" t="s">
        <v>1977</v>
      </c>
      <c r="D46" s="23" t="str">
        <f>VLOOKUP(B46,'5b'!$B$4:$E$904,2,FALSE)</f>
        <v>F</v>
      </c>
      <c r="E46" s="23" t="str">
        <f>INDEX(Table,MATCH('Classwork 5'!B46,'5b'!$B$4:$B$904,0),3)</f>
        <v>36-45</v>
      </c>
      <c r="F46" s="23">
        <f>INDEX(Table,MATCH('Classwork 5'!B46,'5b'!$B$4:$B$904,0),4)</f>
        <v>1</v>
      </c>
      <c r="G46" s="23">
        <v>5</v>
      </c>
      <c r="H46" s="24">
        <v>8718</v>
      </c>
    </row>
    <row r="47" spans="2:8" x14ac:dyDescent="0.3">
      <c r="B47" s="22">
        <v>1000010</v>
      </c>
      <c r="C47" s="23" t="s">
        <v>1978</v>
      </c>
      <c r="D47" s="23" t="str">
        <f>VLOOKUP(B47,'5b'!$B$4:$E$904,2,FALSE)</f>
        <v>F</v>
      </c>
      <c r="E47" s="23" t="str">
        <f>INDEX(Table,MATCH('Classwork 5'!B47,'5b'!$B$4:$B$904,0),3)</f>
        <v>36-45</v>
      </c>
      <c r="F47" s="23">
        <f>INDEX(Table,MATCH('Classwork 5'!B47,'5b'!$B$4:$B$904,0),4)</f>
        <v>1</v>
      </c>
      <c r="G47" s="23">
        <v>2</v>
      </c>
      <c r="H47" s="24">
        <v>16406</v>
      </c>
    </row>
    <row r="48" spans="2:8" x14ac:dyDescent="0.3">
      <c r="B48" s="22">
        <v>1000010</v>
      </c>
      <c r="C48" s="23" t="s">
        <v>1979</v>
      </c>
      <c r="D48" s="23" t="str">
        <f>VLOOKUP(B48,'5b'!$B$4:$E$904,2,FALSE)</f>
        <v>F</v>
      </c>
      <c r="E48" s="23" t="str">
        <f>INDEX(Table,MATCH('Classwork 5'!B48,'5b'!$B$4:$B$904,0),3)</f>
        <v>36-45</v>
      </c>
      <c r="F48" s="23">
        <f>INDEX(Table,MATCH('Classwork 5'!B48,'5b'!$B$4:$B$904,0),4)</f>
        <v>1</v>
      </c>
      <c r="G48" s="23">
        <v>6</v>
      </c>
      <c r="H48" s="24">
        <v>12642</v>
      </c>
    </row>
    <row r="49" spans="2:8" x14ac:dyDescent="0.3">
      <c r="B49" s="22">
        <v>1000010</v>
      </c>
      <c r="C49" s="23" t="s">
        <v>1980</v>
      </c>
      <c r="D49" s="23" t="str">
        <f>VLOOKUP(B49,'5b'!$B$4:$E$904,2,FALSE)</f>
        <v>F</v>
      </c>
      <c r="E49" s="23" t="str">
        <f>INDEX(Table,MATCH('Classwork 5'!B49,'5b'!$B$4:$B$904,0),3)</f>
        <v>36-45</v>
      </c>
      <c r="F49" s="23">
        <f>INDEX(Table,MATCH('Classwork 5'!B49,'5b'!$B$4:$B$904,0),4)</f>
        <v>1</v>
      </c>
      <c r="G49" s="23">
        <v>8</v>
      </c>
      <c r="H49" s="24">
        <v>10007</v>
      </c>
    </row>
    <row r="50" spans="2:8" x14ac:dyDescent="0.3">
      <c r="B50" s="22">
        <v>1000010</v>
      </c>
      <c r="C50" s="23" t="s">
        <v>1981</v>
      </c>
      <c r="D50" s="23" t="str">
        <f>VLOOKUP(B50,'5b'!$B$4:$E$904,2,FALSE)</f>
        <v>F</v>
      </c>
      <c r="E50" s="23" t="str">
        <f>INDEX(Table,MATCH('Classwork 5'!B50,'5b'!$B$4:$B$904,0),3)</f>
        <v>36-45</v>
      </c>
      <c r="F50" s="23">
        <f>INDEX(Table,MATCH('Classwork 5'!B50,'5b'!$B$4:$B$904,0),4)</f>
        <v>1</v>
      </c>
      <c r="G50" s="23">
        <v>1</v>
      </c>
      <c r="H50" s="24">
        <v>11562</v>
      </c>
    </row>
    <row r="51" spans="2:8" x14ac:dyDescent="0.3">
      <c r="B51" s="22">
        <v>1000011</v>
      </c>
      <c r="C51" s="23" t="s">
        <v>1982</v>
      </c>
      <c r="D51" s="23" t="str">
        <f>VLOOKUP(B51,'5b'!$B$4:$E$904,2,FALSE)</f>
        <v>F</v>
      </c>
      <c r="E51" s="23" t="str">
        <f>INDEX(Table,MATCH('Classwork 5'!B51,'5b'!$B$4:$B$904,0),3)</f>
        <v>26-35</v>
      </c>
      <c r="F51" s="23">
        <f>INDEX(Table,MATCH('Classwork 5'!B51,'5b'!$B$4:$B$904,0),4)</f>
        <v>1</v>
      </c>
      <c r="G51" s="23">
        <v>8</v>
      </c>
      <c r="H51" s="24">
        <v>6171</v>
      </c>
    </row>
    <row r="52" spans="2:8" x14ac:dyDescent="0.3">
      <c r="B52" s="22">
        <v>1000011</v>
      </c>
      <c r="C52" s="23" t="s">
        <v>1983</v>
      </c>
      <c r="D52" s="23" t="str">
        <f>VLOOKUP(B52,'5b'!$B$4:$E$904,2,FALSE)</f>
        <v>F</v>
      </c>
      <c r="E52" s="23" t="str">
        <f>INDEX(Table,MATCH('Classwork 5'!B52,'5b'!$B$4:$B$904,0),3)</f>
        <v>26-35</v>
      </c>
      <c r="F52" s="23">
        <f>INDEX(Table,MATCH('Classwork 5'!B52,'5b'!$B$4:$B$904,0),4)</f>
        <v>1</v>
      </c>
      <c r="G52" s="23">
        <v>1</v>
      </c>
      <c r="H52" s="24">
        <v>19327</v>
      </c>
    </row>
    <row r="53" spans="2:8" x14ac:dyDescent="0.3">
      <c r="B53" s="22">
        <v>1000011</v>
      </c>
      <c r="C53" s="23" t="s">
        <v>1984</v>
      </c>
      <c r="D53" s="23" t="str">
        <f>VLOOKUP(B53,'5b'!$B$4:$E$904,2,FALSE)</f>
        <v>F</v>
      </c>
      <c r="E53" s="23" t="str">
        <f>INDEX(Table,MATCH('Classwork 5'!B53,'5b'!$B$4:$B$904,0),3)</f>
        <v>26-35</v>
      </c>
      <c r="F53" s="23">
        <f>INDEX(Table,MATCH('Classwork 5'!B53,'5b'!$B$4:$B$904,0),4)</f>
        <v>1</v>
      </c>
      <c r="G53" s="23">
        <v>8</v>
      </c>
      <c r="H53" s="24">
        <v>8027</v>
      </c>
    </row>
    <row r="54" spans="2:8" x14ac:dyDescent="0.3">
      <c r="B54" s="22">
        <v>1000012</v>
      </c>
      <c r="C54" s="23" t="s">
        <v>1985</v>
      </c>
      <c r="D54" s="23" t="str">
        <f>VLOOKUP(B54,'5b'!$B$4:$E$904,2,FALSE)</f>
        <v>M</v>
      </c>
      <c r="E54" s="23" t="str">
        <f>INDEX(Table,MATCH('Classwork 5'!B54,'5b'!$B$4:$B$904,0),3)</f>
        <v>26-35</v>
      </c>
      <c r="F54" s="23">
        <f>INDEX(Table,MATCH('Classwork 5'!B54,'5b'!$B$4:$B$904,0),4)</f>
        <v>12</v>
      </c>
      <c r="G54" s="23">
        <v>1</v>
      </c>
      <c r="H54" s="24">
        <v>15246</v>
      </c>
    </row>
    <row r="55" spans="2:8" x14ac:dyDescent="0.3">
      <c r="B55" s="22">
        <v>1000012</v>
      </c>
      <c r="C55" s="23" t="s">
        <v>1986</v>
      </c>
      <c r="D55" s="23" t="str">
        <f>VLOOKUP(B55,'5b'!$B$4:$E$904,2,FALSE)</f>
        <v>M</v>
      </c>
      <c r="E55" s="23" t="str">
        <f>INDEX(Table,MATCH('Classwork 5'!B55,'5b'!$B$4:$B$904,0),3)</f>
        <v>26-35</v>
      </c>
      <c r="F55" s="23">
        <f>INDEX(Table,MATCH('Classwork 5'!B55,'5b'!$B$4:$B$904,0),4)</f>
        <v>12</v>
      </c>
      <c r="G55" s="23">
        <v>5</v>
      </c>
      <c r="H55" s="24">
        <v>6865</v>
      </c>
    </row>
    <row r="56" spans="2:8" x14ac:dyDescent="0.3">
      <c r="B56" s="22">
        <v>1000013</v>
      </c>
      <c r="C56" s="23" t="s">
        <v>1987</v>
      </c>
      <c r="D56" s="23" t="str">
        <f>VLOOKUP(B56,'5b'!$B$4:$E$904,2,FALSE)</f>
        <v>M</v>
      </c>
      <c r="E56" s="23" t="str">
        <f>INDEX(Table,MATCH('Classwork 5'!B56,'5b'!$B$4:$B$904,0),3)</f>
        <v>46-50</v>
      </c>
      <c r="F56" s="23">
        <f>INDEX(Table,MATCH('Classwork 5'!B56,'5b'!$B$4:$B$904,0),4)</f>
        <v>1</v>
      </c>
      <c r="G56" s="23">
        <v>8</v>
      </c>
      <c r="H56" s="24">
        <v>5839</v>
      </c>
    </row>
    <row r="57" spans="2:8" x14ac:dyDescent="0.3">
      <c r="B57" s="22">
        <v>1000013</v>
      </c>
      <c r="C57" s="23" t="s">
        <v>1988</v>
      </c>
      <c r="D57" s="23" t="str">
        <f>VLOOKUP(B57,'5b'!$B$4:$E$904,2,FALSE)</f>
        <v>M</v>
      </c>
      <c r="E57" s="23" t="str">
        <f>INDEX(Table,MATCH('Classwork 5'!B57,'5b'!$B$4:$B$904,0),3)</f>
        <v>46-50</v>
      </c>
      <c r="F57" s="23">
        <f>INDEX(Table,MATCH('Classwork 5'!B57,'5b'!$B$4:$B$904,0),4)</f>
        <v>1</v>
      </c>
      <c r="G57" s="23">
        <v>1</v>
      </c>
      <c r="H57" s="24">
        <v>15912</v>
      </c>
    </row>
    <row r="58" spans="2:8" x14ac:dyDescent="0.3">
      <c r="B58" s="22">
        <v>1000013</v>
      </c>
      <c r="C58" s="23" t="s">
        <v>1989</v>
      </c>
      <c r="D58" s="23" t="str">
        <f>VLOOKUP(B58,'5b'!$B$4:$E$904,2,FALSE)</f>
        <v>M</v>
      </c>
      <c r="E58" s="23" t="str">
        <f>INDEX(Table,MATCH('Classwork 5'!B58,'5b'!$B$4:$B$904,0),3)</f>
        <v>46-50</v>
      </c>
      <c r="F58" s="23">
        <f>INDEX(Table,MATCH('Classwork 5'!B58,'5b'!$B$4:$B$904,0),4)</f>
        <v>1</v>
      </c>
      <c r="G58" s="23">
        <v>1</v>
      </c>
      <c r="H58" s="24">
        <v>12107</v>
      </c>
    </row>
    <row r="59" spans="2:8" x14ac:dyDescent="0.3">
      <c r="B59" s="22">
        <v>1000014</v>
      </c>
      <c r="C59" s="23" t="s">
        <v>1990</v>
      </c>
      <c r="D59" s="23" t="str">
        <f>VLOOKUP(B59,'5b'!$B$4:$E$904,2,FALSE)</f>
        <v>M</v>
      </c>
      <c r="E59" s="23" t="str">
        <f>INDEX(Table,MATCH('Classwork 5'!B59,'5b'!$B$4:$B$904,0),3)</f>
        <v>36-45</v>
      </c>
      <c r="F59" s="23">
        <f>INDEX(Table,MATCH('Classwork 5'!B59,'5b'!$B$4:$B$904,0),4)</f>
        <v>0</v>
      </c>
      <c r="G59" s="23">
        <v>8</v>
      </c>
      <c r="H59" s="24">
        <v>5848</v>
      </c>
    </row>
    <row r="60" spans="2:8" x14ac:dyDescent="0.3">
      <c r="B60" s="22">
        <v>1000015</v>
      </c>
      <c r="C60" s="23" t="s">
        <v>1991</v>
      </c>
      <c r="D60" s="23" t="str">
        <f>VLOOKUP(B60,'5b'!$B$4:$E$904,2,FALSE)</f>
        <v>M</v>
      </c>
      <c r="E60" s="23" t="str">
        <f>INDEX(Table,MATCH('Classwork 5'!B60,'5b'!$B$4:$B$904,0),3)</f>
        <v>26-35</v>
      </c>
      <c r="F60" s="23">
        <f>INDEX(Table,MATCH('Classwork 5'!B60,'5b'!$B$4:$B$904,0),4)</f>
        <v>7</v>
      </c>
      <c r="G60" s="23">
        <v>1</v>
      </c>
      <c r="H60" s="24">
        <v>19653</v>
      </c>
    </row>
    <row r="61" spans="2:8" x14ac:dyDescent="0.3">
      <c r="B61" s="22">
        <v>1000015</v>
      </c>
      <c r="C61" s="23" t="s">
        <v>1992</v>
      </c>
      <c r="D61" s="23" t="str">
        <f>VLOOKUP(B61,'5b'!$B$4:$E$904,2,FALSE)</f>
        <v>M</v>
      </c>
      <c r="E61" s="23" t="str">
        <f>INDEX(Table,MATCH('Classwork 5'!B61,'5b'!$B$4:$B$904,0),3)</f>
        <v>26-35</v>
      </c>
      <c r="F61" s="23">
        <f>INDEX(Table,MATCH('Classwork 5'!B61,'5b'!$B$4:$B$904,0),4)</f>
        <v>7</v>
      </c>
      <c r="G61" s="23">
        <v>8</v>
      </c>
      <c r="H61" s="24">
        <v>5958</v>
      </c>
    </row>
    <row r="62" spans="2:8" x14ac:dyDescent="0.3">
      <c r="B62" s="22">
        <v>1000015</v>
      </c>
      <c r="C62" s="23" t="s">
        <v>1993</v>
      </c>
      <c r="D62" s="23" t="str">
        <f>VLOOKUP(B62,'5b'!$B$4:$E$904,2,FALSE)</f>
        <v>M</v>
      </c>
      <c r="E62" s="23" t="str">
        <f>INDEX(Table,MATCH('Classwork 5'!B62,'5b'!$B$4:$B$904,0),3)</f>
        <v>26-35</v>
      </c>
      <c r="F62" s="23">
        <f>INDEX(Table,MATCH('Classwork 5'!B62,'5b'!$B$4:$B$904,0),4)</f>
        <v>7</v>
      </c>
      <c r="G62" s="23">
        <v>1</v>
      </c>
      <c r="H62" s="24">
        <v>11415</v>
      </c>
    </row>
    <row r="63" spans="2:8" x14ac:dyDescent="0.3">
      <c r="B63" s="22">
        <v>1000015</v>
      </c>
      <c r="C63" s="23" t="s">
        <v>1994</v>
      </c>
      <c r="D63" s="23" t="str">
        <f>VLOOKUP(B63,'5b'!$B$4:$E$904,2,FALSE)</f>
        <v>M</v>
      </c>
      <c r="E63" s="23" t="str">
        <f>INDEX(Table,MATCH('Classwork 5'!B63,'5b'!$B$4:$B$904,0),3)</f>
        <v>26-35</v>
      </c>
      <c r="F63" s="23">
        <f>INDEX(Table,MATCH('Classwork 5'!B63,'5b'!$B$4:$B$904,0),4)</f>
        <v>7</v>
      </c>
      <c r="G63" s="23">
        <v>5</v>
      </c>
      <c r="H63" s="24">
        <v>5380</v>
      </c>
    </row>
    <row r="64" spans="2:8" x14ac:dyDescent="0.3">
      <c r="B64" s="22">
        <v>1000015</v>
      </c>
      <c r="C64" s="23" t="s">
        <v>1995</v>
      </c>
      <c r="D64" s="23" t="str">
        <f>VLOOKUP(B64,'5b'!$B$4:$E$904,2,FALSE)</f>
        <v>M</v>
      </c>
      <c r="E64" s="23" t="str">
        <f>INDEX(Table,MATCH('Classwork 5'!B64,'5b'!$B$4:$B$904,0),3)</f>
        <v>26-35</v>
      </c>
      <c r="F64" s="23">
        <f>INDEX(Table,MATCH('Classwork 5'!B64,'5b'!$B$4:$B$904,0),4)</f>
        <v>7</v>
      </c>
      <c r="G64" s="23">
        <v>5</v>
      </c>
      <c r="H64" s="24">
        <v>3594</v>
      </c>
    </row>
    <row r="65" spans="2:8" x14ac:dyDescent="0.3">
      <c r="B65" s="22">
        <v>1000015</v>
      </c>
      <c r="C65" s="23" t="s">
        <v>1996</v>
      </c>
      <c r="D65" s="23" t="str">
        <f>VLOOKUP(B65,'5b'!$B$4:$E$904,2,FALSE)</f>
        <v>M</v>
      </c>
      <c r="E65" s="23" t="str">
        <f>INDEX(Table,MATCH('Classwork 5'!B65,'5b'!$B$4:$B$904,0),3)</f>
        <v>26-35</v>
      </c>
      <c r="F65" s="23">
        <f>INDEX(Table,MATCH('Classwork 5'!B65,'5b'!$B$4:$B$904,0),4)</f>
        <v>7</v>
      </c>
      <c r="G65" s="23">
        <v>8</v>
      </c>
      <c r="H65" s="24">
        <v>4209</v>
      </c>
    </row>
    <row r="66" spans="2:8" x14ac:dyDescent="0.3">
      <c r="B66" s="22">
        <v>1000015</v>
      </c>
      <c r="C66" s="23" t="s">
        <v>1997</v>
      </c>
      <c r="D66" s="23" t="str">
        <f>VLOOKUP(B66,'5b'!$B$4:$E$904,2,FALSE)</f>
        <v>M</v>
      </c>
      <c r="E66" s="23" t="str">
        <f>INDEX(Table,MATCH('Classwork 5'!B66,'5b'!$B$4:$B$904,0),3)</f>
        <v>26-35</v>
      </c>
      <c r="F66" s="23">
        <f>INDEX(Table,MATCH('Classwork 5'!B66,'5b'!$B$4:$B$904,0),4)</f>
        <v>7</v>
      </c>
      <c r="G66" s="23">
        <v>5</v>
      </c>
      <c r="H66" s="24">
        <v>5407</v>
      </c>
    </row>
    <row r="67" spans="2:8" x14ac:dyDescent="0.3">
      <c r="B67" s="22">
        <v>1000015</v>
      </c>
      <c r="C67" s="23" t="s">
        <v>1998</v>
      </c>
      <c r="D67" s="23" t="str">
        <f>VLOOKUP(B67,'5b'!$B$4:$E$904,2,FALSE)</f>
        <v>M</v>
      </c>
      <c r="E67" s="23" t="str">
        <f>INDEX(Table,MATCH('Classwork 5'!B67,'5b'!$B$4:$B$904,0),3)</f>
        <v>26-35</v>
      </c>
      <c r="F67" s="23">
        <f>INDEX(Table,MATCH('Classwork 5'!B67,'5b'!$B$4:$B$904,0),4)</f>
        <v>7</v>
      </c>
      <c r="G67" s="23">
        <v>8</v>
      </c>
      <c r="H67" s="24">
        <v>7803</v>
      </c>
    </row>
    <row r="68" spans="2:8" x14ac:dyDescent="0.3">
      <c r="B68" s="22">
        <v>1000015</v>
      </c>
      <c r="C68" s="23" t="s">
        <v>1999</v>
      </c>
      <c r="D68" s="23" t="str">
        <f>VLOOKUP(B68,'5b'!$B$4:$E$904,2,FALSE)</f>
        <v>M</v>
      </c>
      <c r="E68" s="23" t="str">
        <f>INDEX(Table,MATCH('Classwork 5'!B68,'5b'!$B$4:$B$904,0),3)</f>
        <v>26-35</v>
      </c>
      <c r="F68" s="23">
        <f>INDEX(Table,MATCH('Classwork 5'!B68,'5b'!$B$4:$B$904,0),4)</f>
        <v>7</v>
      </c>
      <c r="G68" s="23">
        <v>1</v>
      </c>
      <c r="H68" s="24">
        <v>11458</v>
      </c>
    </row>
    <row r="69" spans="2:8" x14ac:dyDescent="0.3">
      <c r="B69" s="22">
        <v>1000016</v>
      </c>
      <c r="C69" s="23" t="s">
        <v>2000</v>
      </c>
      <c r="D69" s="23" t="str">
        <f>VLOOKUP(B69,'5b'!$B$4:$E$904,2,FALSE)</f>
        <v>F</v>
      </c>
      <c r="E69" s="23" t="str">
        <f>INDEX(Table,MATCH('Classwork 5'!B69,'5b'!$B$4:$B$904,0),3)</f>
        <v>36-45</v>
      </c>
      <c r="F69" s="23">
        <f>INDEX(Table,MATCH('Classwork 5'!B69,'5b'!$B$4:$B$904,0),4)</f>
        <v>0</v>
      </c>
      <c r="G69" s="23">
        <v>1</v>
      </c>
      <c r="H69" s="24">
        <v>11755</v>
      </c>
    </row>
    <row r="70" spans="2:8" x14ac:dyDescent="0.3">
      <c r="B70" s="22">
        <v>1000016</v>
      </c>
      <c r="C70" s="23" t="s">
        <v>2001</v>
      </c>
      <c r="D70" s="23" t="str">
        <f>VLOOKUP(B70,'5b'!$B$4:$E$904,2,FALSE)</f>
        <v>F</v>
      </c>
      <c r="E70" s="23" t="str">
        <f>INDEX(Table,MATCH('Classwork 5'!B70,'5b'!$B$4:$B$904,0),3)</f>
        <v>36-45</v>
      </c>
      <c r="F70" s="23">
        <f>INDEX(Table,MATCH('Classwork 5'!B70,'5b'!$B$4:$B$904,0),4)</f>
        <v>0</v>
      </c>
      <c r="G70" s="23">
        <v>5</v>
      </c>
      <c r="H70" s="24">
        <v>8702</v>
      </c>
    </row>
    <row r="71" spans="2:8" x14ac:dyDescent="0.3">
      <c r="B71" s="22">
        <v>1000017</v>
      </c>
      <c r="C71" s="23" t="s">
        <v>2002</v>
      </c>
      <c r="D71" s="23" t="str">
        <f>VLOOKUP(B71,'5b'!$B$4:$E$904,2,FALSE)</f>
        <v>M</v>
      </c>
      <c r="E71" s="23" t="str">
        <f>INDEX(Table,MATCH('Classwork 5'!B71,'5b'!$B$4:$B$904,0),3)</f>
        <v>51-55</v>
      </c>
      <c r="F71" s="23">
        <f>INDEX(Table,MATCH('Classwork 5'!B71,'5b'!$B$4:$B$904,0),4)</f>
        <v>1</v>
      </c>
      <c r="G71" s="23">
        <v>1</v>
      </c>
      <c r="H71" s="24">
        <v>15872</v>
      </c>
    </row>
    <row r="72" spans="2:8" x14ac:dyDescent="0.3">
      <c r="B72" s="22">
        <v>1000017</v>
      </c>
      <c r="C72" s="23" t="s">
        <v>2003</v>
      </c>
      <c r="D72" s="23" t="str">
        <f>VLOOKUP(B72,'5b'!$B$4:$E$904,2,FALSE)</f>
        <v>M</v>
      </c>
      <c r="E72" s="23" t="str">
        <f>INDEX(Table,MATCH('Classwork 5'!B72,'5b'!$B$4:$B$904,0),3)</f>
        <v>51-55</v>
      </c>
      <c r="F72" s="23">
        <f>INDEX(Table,MATCH('Classwork 5'!B72,'5b'!$B$4:$B$904,0),4)</f>
        <v>1</v>
      </c>
      <c r="G72" s="23">
        <v>5</v>
      </c>
      <c r="H72" s="24">
        <v>8609</v>
      </c>
    </row>
    <row r="73" spans="2:8" x14ac:dyDescent="0.3">
      <c r="B73" s="22">
        <v>1000017</v>
      </c>
      <c r="C73" s="23" t="s">
        <v>2004</v>
      </c>
      <c r="D73" s="23" t="str">
        <f>VLOOKUP(B73,'5b'!$B$4:$E$904,2,FALSE)</f>
        <v>M</v>
      </c>
      <c r="E73" s="23" t="str">
        <f>INDEX(Table,MATCH('Classwork 5'!B73,'5b'!$B$4:$B$904,0),3)</f>
        <v>51-55</v>
      </c>
      <c r="F73" s="23">
        <f>INDEX(Table,MATCH('Classwork 5'!B73,'5b'!$B$4:$B$904,0),4)</f>
        <v>1</v>
      </c>
      <c r="G73" s="23">
        <v>1</v>
      </c>
      <c r="H73" s="24">
        <v>15172</v>
      </c>
    </row>
    <row r="74" spans="2:8" x14ac:dyDescent="0.3">
      <c r="B74" s="22">
        <v>1000018</v>
      </c>
      <c r="C74" s="23" t="s">
        <v>2005</v>
      </c>
      <c r="D74" s="23" t="str">
        <f>VLOOKUP(B74,'5b'!$B$4:$E$904,2,FALSE)</f>
        <v>F</v>
      </c>
      <c r="E74" s="23" t="str">
        <f>INDEX(Table,MATCH('Classwork 5'!B74,'5b'!$B$4:$B$904,0),3)</f>
        <v>18-25</v>
      </c>
      <c r="F74" s="23">
        <f>INDEX(Table,MATCH('Classwork 5'!B74,'5b'!$B$4:$B$904,0),4)</f>
        <v>3</v>
      </c>
      <c r="G74" s="23">
        <v>5</v>
      </c>
      <c r="H74" s="24">
        <v>1780</v>
      </c>
    </row>
    <row r="75" spans="2:8" x14ac:dyDescent="0.3">
      <c r="B75" s="22">
        <v>1000018</v>
      </c>
      <c r="C75" s="23" t="s">
        <v>2006</v>
      </c>
      <c r="D75" s="23" t="str">
        <f>VLOOKUP(B75,'5b'!$B$4:$E$904,2,FALSE)</f>
        <v>F</v>
      </c>
      <c r="E75" s="23" t="str">
        <f>INDEX(Table,MATCH('Classwork 5'!B75,'5b'!$B$4:$B$904,0),3)</f>
        <v>18-25</v>
      </c>
      <c r="F75" s="23">
        <f>INDEX(Table,MATCH('Classwork 5'!B75,'5b'!$B$4:$B$904,0),4)</f>
        <v>3</v>
      </c>
      <c r="G75" s="23">
        <v>3</v>
      </c>
      <c r="H75" s="24">
        <v>10754</v>
      </c>
    </row>
    <row r="76" spans="2:8" x14ac:dyDescent="0.3">
      <c r="B76" s="22">
        <v>1000018</v>
      </c>
      <c r="C76" s="23" t="s">
        <v>2007</v>
      </c>
      <c r="D76" s="23" t="str">
        <f>VLOOKUP(B76,'5b'!$B$4:$E$904,2,FALSE)</f>
        <v>F</v>
      </c>
      <c r="E76" s="23" t="str">
        <f>INDEX(Table,MATCH('Classwork 5'!B76,'5b'!$B$4:$B$904,0),3)</f>
        <v>18-25</v>
      </c>
      <c r="F76" s="23">
        <f>INDEX(Table,MATCH('Classwork 5'!B76,'5b'!$B$4:$B$904,0),4)</f>
        <v>3</v>
      </c>
      <c r="G76" s="23">
        <v>4</v>
      </c>
      <c r="H76" s="24">
        <v>2802</v>
      </c>
    </row>
    <row r="77" spans="2:8" x14ac:dyDescent="0.3">
      <c r="B77" s="22">
        <v>1000018</v>
      </c>
      <c r="C77" s="23" t="s">
        <v>2008</v>
      </c>
      <c r="D77" s="23" t="str">
        <f>VLOOKUP(B77,'5b'!$B$4:$E$904,2,FALSE)</f>
        <v>F</v>
      </c>
      <c r="E77" s="23" t="str">
        <f>INDEX(Table,MATCH('Classwork 5'!B77,'5b'!$B$4:$B$904,0),3)</f>
        <v>18-25</v>
      </c>
      <c r="F77" s="23">
        <f>INDEX(Table,MATCH('Classwork 5'!B77,'5b'!$B$4:$B$904,0),4)</f>
        <v>3</v>
      </c>
      <c r="G77" s="23">
        <v>1</v>
      </c>
      <c r="H77" s="24">
        <v>19473</v>
      </c>
    </row>
    <row r="78" spans="2:8" x14ac:dyDescent="0.3">
      <c r="B78" s="22">
        <v>1000018</v>
      </c>
      <c r="C78" s="23" t="s">
        <v>2009</v>
      </c>
      <c r="D78" s="23" t="str">
        <f>VLOOKUP(B78,'5b'!$B$4:$E$904,2,FALSE)</f>
        <v>F</v>
      </c>
      <c r="E78" s="23" t="str">
        <f>INDEX(Table,MATCH('Classwork 5'!B78,'5b'!$B$4:$B$904,0),3)</f>
        <v>18-25</v>
      </c>
      <c r="F78" s="23">
        <f>INDEX(Table,MATCH('Classwork 5'!B78,'5b'!$B$4:$B$904,0),4)</f>
        <v>3</v>
      </c>
      <c r="G78" s="23">
        <v>1</v>
      </c>
      <c r="H78" s="24">
        <v>19672</v>
      </c>
    </row>
    <row r="79" spans="2:8" x14ac:dyDescent="0.3">
      <c r="B79" s="22">
        <v>1000018</v>
      </c>
      <c r="C79" s="23" t="s">
        <v>2010</v>
      </c>
      <c r="D79" s="23" t="str">
        <f>VLOOKUP(B79,'5b'!$B$4:$E$904,2,FALSE)</f>
        <v>F</v>
      </c>
      <c r="E79" s="23" t="str">
        <f>INDEX(Table,MATCH('Classwork 5'!B79,'5b'!$B$4:$B$904,0),3)</f>
        <v>18-25</v>
      </c>
      <c r="F79" s="23">
        <f>INDEX(Table,MATCH('Classwork 5'!B79,'5b'!$B$4:$B$904,0),4)</f>
        <v>3</v>
      </c>
      <c r="G79" s="23">
        <v>1</v>
      </c>
      <c r="H79" s="24">
        <v>19313</v>
      </c>
    </row>
    <row r="80" spans="2:8" x14ac:dyDescent="0.3">
      <c r="B80" s="22">
        <v>1000018</v>
      </c>
      <c r="C80" s="23" t="s">
        <v>2011</v>
      </c>
      <c r="D80" s="23" t="str">
        <f>VLOOKUP(B80,'5b'!$B$4:$E$904,2,FALSE)</f>
        <v>F</v>
      </c>
      <c r="E80" s="23" t="str">
        <f>INDEX(Table,MATCH('Classwork 5'!B80,'5b'!$B$4:$B$904,0),3)</f>
        <v>18-25</v>
      </c>
      <c r="F80" s="23">
        <f>INDEX(Table,MATCH('Classwork 5'!B80,'5b'!$B$4:$B$904,0),4)</f>
        <v>3</v>
      </c>
      <c r="G80" s="23">
        <v>1</v>
      </c>
      <c r="H80" s="24">
        <v>15182</v>
      </c>
    </row>
    <row r="81" spans="2:8" x14ac:dyDescent="0.3">
      <c r="B81" s="22">
        <v>1000018</v>
      </c>
      <c r="C81" s="23" t="s">
        <v>2012</v>
      </c>
      <c r="D81" s="23" t="str">
        <f>VLOOKUP(B81,'5b'!$B$4:$E$904,2,FALSE)</f>
        <v>F</v>
      </c>
      <c r="E81" s="23" t="str">
        <f>INDEX(Table,MATCH('Classwork 5'!B81,'5b'!$B$4:$B$904,0),3)</f>
        <v>18-25</v>
      </c>
      <c r="F81" s="23">
        <f>INDEX(Table,MATCH('Classwork 5'!B81,'5b'!$B$4:$B$904,0),4)</f>
        <v>3</v>
      </c>
      <c r="G81" s="23">
        <v>2</v>
      </c>
      <c r="H81" s="24">
        <v>15985</v>
      </c>
    </row>
    <row r="82" spans="2:8" x14ac:dyDescent="0.3">
      <c r="B82" s="22">
        <v>1000018</v>
      </c>
      <c r="C82" s="23" t="s">
        <v>2013</v>
      </c>
      <c r="D82" s="23" t="str">
        <f>VLOOKUP(B82,'5b'!$B$4:$E$904,2,FALSE)</f>
        <v>F</v>
      </c>
      <c r="E82" s="23" t="str">
        <f>INDEX(Table,MATCH('Classwork 5'!B82,'5b'!$B$4:$B$904,0),3)</f>
        <v>18-25</v>
      </c>
      <c r="F82" s="23">
        <f>INDEX(Table,MATCH('Classwork 5'!B82,'5b'!$B$4:$B$904,0),4)</f>
        <v>3</v>
      </c>
      <c r="G82" s="23">
        <v>2</v>
      </c>
      <c r="H82" s="24">
        <v>16454</v>
      </c>
    </row>
    <row r="83" spans="2:8" x14ac:dyDescent="0.3">
      <c r="B83" s="22">
        <v>1000018</v>
      </c>
      <c r="C83" s="23" t="s">
        <v>2014</v>
      </c>
      <c r="D83" s="23" t="str">
        <f>VLOOKUP(B83,'5b'!$B$4:$E$904,2,FALSE)</f>
        <v>F</v>
      </c>
      <c r="E83" s="23" t="str">
        <f>INDEX(Table,MATCH('Classwork 5'!B83,'5b'!$B$4:$B$904,0),3)</f>
        <v>18-25</v>
      </c>
      <c r="F83" s="23">
        <f>INDEX(Table,MATCH('Classwork 5'!B83,'5b'!$B$4:$B$904,0),4)</f>
        <v>3</v>
      </c>
      <c r="G83" s="23">
        <v>3</v>
      </c>
      <c r="H83" s="24">
        <v>13551</v>
      </c>
    </row>
    <row r="84" spans="2:8" x14ac:dyDescent="0.3">
      <c r="B84" s="22">
        <v>1000018</v>
      </c>
      <c r="C84" s="23" t="s">
        <v>2015</v>
      </c>
      <c r="D84" s="23" t="str">
        <f>VLOOKUP(B84,'5b'!$B$4:$E$904,2,FALSE)</f>
        <v>F</v>
      </c>
      <c r="E84" s="23" t="str">
        <f>INDEX(Table,MATCH('Classwork 5'!B84,'5b'!$B$4:$B$904,0),3)</f>
        <v>18-25</v>
      </c>
      <c r="F84" s="23">
        <f>INDEX(Table,MATCH('Classwork 5'!B84,'5b'!$B$4:$B$904,0),4)</f>
        <v>3</v>
      </c>
      <c r="G84" s="23">
        <v>4</v>
      </c>
      <c r="H84" s="24">
        <v>697</v>
      </c>
    </row>
    <row r="85" spans="2:8" x14ac:dyDescent="0.3">
      <c r="B85" s="22">
        <v>1000018</v>
      </c>
      <c r="C85" s="23" t="s">
        <v>2016</v>
      </c>
      <c r="D85" s="23" t="str">
        <f>VLOOKUP(B85,'5b'!$B$4:$E$904,2,FALSE)</f>
        <v>F</v>
      </c>
      <c r="E85" s="23" t="str">
        <f>INDEX(Table,MATCH('Classwork 5'!B85,'5b'!$B$4:$B$904,0),3)</f>
        <v>18-25</v>
      </c>
      <c r="F85" s="23">
        <f>INDEX(Table,MATCH('Classwork 5'!B85,'5b'!$B$4:$B$904,0),4)</f>
        <v>3</v>
      </c>
      <c r="G85" s="23">
        <v>5</v>
      </c>
      <c r="H85" s="24">
        <v>7030</v>
      </c>
    </row>
    <row r="86" spans="2:8" x14ac:dyDescent="0.3">
      <c r="B86" s="22">
        <v>1000018</v>
      </c>
      <c r="C86" s="23" t="s">
        <v>2017</v>
      </c>
      <c r="D86" s="23" t="str">
        <f>VLOOKUP(B86,'5b'!$B$4:$E$904,2,FALSE)</f>
        <v>F</v>
      </c>
      <c r="E86" s="23" t="str">
        <f>INDEX(Table,MATCH('Classwork 5'!B86,'5b'!$B$4:$B$904,0),3)</f>
        <v>18-25</v>
      </c>
      <c r="F86" s="23">
        <f>INDEX(Table,MATCH('Classwork 5'!B86,'5b'!$B$4:$B$904,0),4)</f>
        <v>3</v>
      </c>
      <c r="G86" s="23">
        <v>5</v>
      </c>
      <c r="H86" s="24">
        <v>5430</v>
      </c>
    </row>
    <row r="87" spans="2:8" x14ac:dyDescent="0.3">
      <c r="B87" s="22">
        <v>1000018</v>
      </c>
      <c r="C87" s="23" t="s">
        <v>2018</v>
      </c>
      <c r="D87" s="23" t="str">
        <f>VLOOKUP(B87,'5b'!$B$4:$E$904,2,FALSE)</f>
        <v>F</v>
      </c>
      <c r="E87" s="23" t="str">
        <f>INDEX(Table,MATCH('Classwork 5'!B87,'5b'!$B$4:$B$904,0),3)</f>
        <v>18-25</v>
      </c>
      <c r="F87" s="23">
        <f>INDEX(Table,MATCH('Classwork 5'!B87,'5b'!$B$4:$B$904,0),4)</f>
        <v>3</v>
      </c>
      <c r="G87" s="23">
        <v>8</v>
      </c>
      <c r="H87" s="24">
        <v>8011</v>
      </c>
    </row>
    <row r="88" spans="2:8" x14ac:dyDescent="0.3">
      <c r="B88" s="22">
        <v>1000018</v>
      </c>
      <c r="C88" s="23" t="s">
        <v>2019</v>
      </c>
      <c r="D88" s="23" t="str">
        <f>VLOOKUP(B88,'5b'!$B$4:$E$904,2,FALSE)</f>
        <v>F</v>
      </c>
      <c r="E88" s="23" t="str">
        <f>INDEX(Table,MATCH('Classwork 5'!B88,'5b'!$B$4:$B$904,0),3)</f>
        <v>18-25</v>
      </c>
      <c r="F88" s="23">
        <f>INDEX(Table,MATCH('Classwork 5'!B88,'5b'!$B$4:$B$904,0),4)</f>
        <v>3</v>
      </c>
      <c r="G88" s="23">
        <v>8</v>
      </c>
      <c r="H88" s="24">
        <v>5912</v>
      </c>
    </row>
    <row r="89" spans="2:8" x14ac:dyDescent="0.3">
      <c r="B89" s="22">
        <v>1000019</v>
      </c>
      <c r="C89" s="23" t="s">
        <v>2020</v>
      </c>
      <c r="D89" s="23" t="str">
        <f>VLOOKUP(B89,'5b'!$B$4:$E$904,2,FALSE)</f>
        <v>M</v>
      </c>
      <c r="E89" s="23" t="str">
        <f>INDEX(Table,MATCH('Classwork 5'!B89,'5b'!$B$4:$B$904,0),3)</f>
        <v>0-17</v>
      </c>
      <c r="F89" s="23">
        <f>INDEX(Table,MATCH('Classwork 5'!B89,'5b'!$B$4:$B$904,0),4)</f>
        <v>10</v>
      </c>
      <c r="G89" s="23">
        <v>1</v>
      </c>
      <c r="H89" s="24">
        <v>7746</v>
      </c>
    </row>
    <row r="90" spans="2:8" x14ac:dyDescent="0.3">
      <c r="B90" s="22">
        <v>1000019</v>
      </c>
      <c r="C90" s="23" t="s">
        <v>2021</v>
      </c>
      <c r="D90" s="23" t="str">
        <f>VLOOKUP(B90,'5b'!$B$4:$E$904,2,FALSE)</f>
        <v>M</v>
      </c>
      <c r="E90" s="23" t="str">
        <f>INDEX(Table,MATCH('Classwork 5'!B90,'5b'!$B$4:$B$904,0),3)</f>
        <v>0-17</v>
      </c>
      <c r="F90" s="23">
        <f>INDEX(Table,MATCH('Classwork 5'!B90,'5b'!$B$4:$B$904,0),4)</f>
        <v>10</v>
      </c>
      <c r="G90" s="23">
        <v>1</v>
      </c>
      <c r="H90" s="24">
        <v>19525</v>
      </c>
    </row>
    <row r="91" spans="2:8" x14ac:dyDescent="0.3">
      <c r="B91" s="22">
        <v>1000019</v>
      </c>
      <c r="C91" s="23" t="s">
        <v>2022</v>
      </c>
      <c r="D91" s="23" t="str">
        <f>VLOOKUP(B91,'5b'!$B$4:$E$904,2,FALSE)</f>
        <v>M</v>
      </c>
      <c r="E91" s="23" t="str">
        <f>INDEX(Table,MATCH('Classwork 5'!B91,'5b'!$B$4:$B$904,0),3)</f>
        <v>0-17</v>
      </c>
      <c r="F91" s="23">
        <f>INDEX(Table,MATCH('Classwork 5'!B91,'5b'!$B$4:$B$904,0),4)</f>
        <v>10</v>
      </c>
      <c r="G91" s="23">
        <v>1</v>
      </c>
      <c r="H91" s="24">
        <v>11959</v>
      </c>
    </row>
    <row r="92" spans="2:8" x14ac:dyDescent="0.3">
      <c r="B92" s="22">
        <v>1000019</v>
      </c>
      <c r="C92" s="23" t="s">
        <v>2023</v>
      </c>
      <c r="D92" s="23" t="str">
        <f>VLOOKUP(B92,'5b'!$B$4:$E$904,2,FALSE)</f>
        <v>M</v>
      </c>
      <c r="E92" s="23" t="str">
        <f>INDEX(Table,MATCH('Classwork 5'!B92,'5b'!$B$4:$B$904,0),3)</f>
        <v>0-17</v>
      </c>
      <c r="F92" s="23">
        <f>INDEX(Table,MATCH('Classwork 5'!B92,'5b'!$B$4:$B$904,0),4)</f>
        <v>10</v>
      </c>
      <c r="G92" s="23">
        <v>1</v>
      </c>
      <c r="H92" s="24">
        <v>19172</v>
      </c>
    </row>
    <row r="93" spans="2:8" x14ac:dyDescent="0.3">
      <c r="B93" s="22">
        <v>1000019</v>
      </c>
      <c r="C93" s="23" t="s">
        <v>2024</v>
      </c>
      <c r="D93" s="23" t="str">
        <f>VLOOKUP(B93,'5b'!$B$4:$E$904,2,FALSE)</f>
        <v>M</v>
      </c>
      <c r="E93" s="23" t="str">
        <f>INDEX(Table,MATCH('Classwork 5'!B93,'5b'!$B$4:$B$904,0),3)</f>
        <v>0-17</v>
      </c>
      <c r="F93" s="23">
        <f>INDEX(Table,MATCH('Classwork 5'!B93,'5b'!$B$4:$B$904,0),4)</f>
        <v>10</v>
      </c>
      <c r="G93" s="23">
        <v>5</v>
      </c>
      <c r="H93" s="24">
        <v>8773</v>
      </c>
    </row>
    <row r="94" spans="2:8" x14ac:dyDescent="0.3">
      <c r="B94" s="22">
        <v>1000019</v>
      </c>
      <c r="C94" s="23" t="s">
        <v>2025</v>
      </c>
      <c r="D94" s="23" t="str">
        <f>VLOOKUP(B94,'5b'!$B$4:$E$904,2,FALSE)</f>
        <v>M</v>
      </c>
      <c r="E94" s="23" t="str">
        <f>INDEX(Table,MATCH('Classwork 5'!B94,'5b'!$B$4:$B$904,0),3)</f>
        <v>0-17</v>
      </c>
      <c r="F94" s="23">
        <f>INDEX(Table,MATCH('Classwork 5'!B94,'5b'!$B$4:$B$904,0),4)</f>
        <v>10</v>
      </c>
      <c r="G94" s="23">
        <v>3</v>
      </c>
      <c r="H94" s="24">
        <v>11023</v>
      </c>
    </row>
    <row r="95" spans="2:8" x14ac:dyDescent="0.3">
      <c r="B95" s="22">
        <v>1000019</v>
      </c>
      <c r="C95" s="23" t="s">
        <v>2026</v>
      </c>
      <c r="D95" s="23" t="str">
        <f>VLOOKUP(B95,'5b'!$B$4:$E$904,2,FALSE)</f>
        <v>M</v>
      </c>
      <c r="E95" s="23" t="str">
        <f>INDEX(Table,MATCH('Classwork 5'!B95,'5b'!$B$4:$B$904,0),3)</f>
        <v>0-17</v>
      </c>
      <c r="F95" s="23">
        <f>INDEX(Table,MATCH('Classwork 5'!B95,'5b'!$B$4:$B$904,0),4)</f>
        <v>10</v>
      </c>
      <c r="G95" s="23">
        <v>11</v>
      </c>
      <c r="H95" s="24">
        <v>4654</v>
      </c>
    </row>
    <row r="96" spans="2:8" x14ac:dyDescent="0.3">
      <c r="B96" s="22">
        <v>1000019</v>
      </c>
      <c r="C96" s="23" t="s">
        <v>2027</v>
      </c>
      <c r="D96" s="23" t="str">
        <f>VLOOKUP(B96,'5b'!$B$4:$E$904,2,FALSE)</f>
        <v>M</v>
      </c>
      <c r="E96" s="23" t="str">
        <f>INDEX(Table,MATCH('Classwork 5'!B96,'5b'!$B$4:$B$904,0),3)</f>
        <v>0-17</v>
      </c>
      <c r="F96" s="23">
        <f>INDEX(Table,MATCH('Classwork 5'!B96,'5b'!$B$4:$B$904,0),4)</f>
        <v>10</v>
      </c>
      <c r="G96" s="23">
        <v>11</v>
      </c>
      <c r="H96" s="24">
        <v>4664</v>
      </c>
    </row>
    <row r="97" spans="2:8" x14ac:dyDescent="0.3">
      <c r="B97" s="22">
        <v>1000019</v>
      </c>
      <c r="C97" s="23" t="s">
        <v>2028</v>
      </c>
      <c r="D97" s="23" t="str">
        <f>VLOOKUP(B97,'5b'!$B$4:$E$904,2,FALSE)</f>
        <v>M</v>
      </c>
      <c r="E97" s="23" t="str">
        <f>INDEX(Table,MATCH('Classwork 5'!B97,'5b'!$B$4:$B$904,0),3)</f>
        <v>0-17</v>
      </c>
      <c r="F97" s="23">
        <f>INDEX(Table,MATCH('Classwork 5'!B97,'5b'!$B$4:$B$904,0),4)</f>
        <v>10</v>
      </c>
      <c r="G97" s="23">
        <v>3</v>
      </c>
      <c r="H97" s="24">
        <v>8290</v>
      </c>
    </row>
    <row r="98" spans="2:8" x14ac:dyDescent="0.3">
      <c r="B98" s="22">
        <v>1000019</v>
      </c>
      <c r="C98" s="23" t="s">
        <v>2029</v>
      </c>
      <c r="D98" s="23" t="str">
        <f>VLOOKUP(B98,'5b'!$B$4:$E$904,2,FALSE)</f>
        <v>M</v>
      </c>
      <c r="E98" s="23" t="str">
        <f>INDEX(Table,MATCH('Classwork 5'!B98,'5b'!$B$4:$B$904,0),3)</f>
        <v>0-17</v>
      </c>
      <c r="F98" s="23">
        <f>INDEX(Table,MATCH('Classwork 5'!B98,'5b'!$B$4:$B$904,0),4)</f>
        <v>10</v>
      </c>
      <c r="G98" s="23">
        <v>5</v>
      </c>
      <c r="H98" s="24">
        <v>7011</v>
      </c>
    </row>
    <row r="99" spans="2:8" x14ac:dyDescent="0.3">
      <c r="B99" s="22">
        <v>1000019</v>
      </c>
      <c r="C99" s="23" t="s">
        <v>2030</v>
      </c>
      <c r="D99" s="23" t="str">
        <f>VLOOKUP(B99,'5b'!$B$4:$E$904,2,FALSE)</f>
        <v>M</v>
      </c>
      <c r="E99" s="23" t="str">
        <f>INDEX(Table,MATCH('Classwork 5'!B99,'5b'!$B$4:$B$904,0),3)</f>
        <v>0-17</v>
      </c>
      <c r="F99" s="23">
        <f>INDEX(Table,MATCH('Classwork 5'!B99,'5b'!$B$4:$B$904,0),4)</f>
        <v>10</v>
      </c>
      <c r="G99" s="23">
        <v>1</v>
      </c>
      <c r="H99" s="24">
        <v>4211</v>
      </c>
    </row>
    <row r="100" spans="2:8" x14ac:dyDescent="0.3">
      <c r="B100" s="22">
        <v>1000019</v>
      </c>
      <c r="C100" s="23" t="s">
        <v>2031</v>
      </c>
      <c r="D100" s="23" t="str">
        <f>VLOOKUP(B100,'5b'!$B$4:$E$904,2,FALSE)</f>
        <v>M</v>
      </c>
      <c r="E100" s="23" t="str">
        <f>INDEX(Table,MATCH('Classwork 5'!B100,'5b'!$B$4:$B$904,0),3)</f>
        <v>0-17</v>
      </c>
      <c r="F100" s="23">
        <f>INDEX(Table,MATCH('Classwork 5'!B100,'5b'!$B$4:$B$904,0),4)</f>
        <v>10</v>
      </c>
      <c r="G100" s="23">
        <v>11</v>
      </c>
      <c r="H100" s="24">
        <v>1539</v>
      </c>
    </row>
    <row r="101" spans="2:8" x14ac:dyDescent="0.3">
      <c r="B101" s="22">
        <v>1000021</v>
      </c>
      <c r="C101" s="23" t="s">
        <v>2032</v>
      </c>
      <c r="D101" s="23" t="str">
        <f>VLOOKUP(B101,'5b'!$B$4:$E$904,2,FALSE)</f>
        <v>M</v>
      </c>
      <c r="E101" s="23" t="str">
        <f>INDEX(Table,MATCH('Classwork 5'!B101,'5b'!$B$4:$B$904,0),3)</f>
        <v>18-25</v>
      </c>
      <c r="F101" s="23">
        <f>INDEX(Table,MATCH('Classwork 5'!B101,'5b'!$B$4:$B$904,0),4)</f>
        <v>16</v>
      </c>
      <c r="G101" s="23">
        <v>3</v>
      </c>
      <c r="H101" s="24">
        <v>3055</v>
      </c>
    </row>
    <row r="102" spans="2:8" x14ac:dyDescent="0.3">
      <c r="B102" s="22">
        <v>1000022</v>
      </c>
      <c r="C102" s="23" t="s">
        <v>2033</v>
      </c>
      <c r="D102" s="23" t="str">
        <f>VLOOKUP(B102,'5b'!$B$4:$E$904,2,FALSE)</f>
        <v>M</v>
      </c>
      <c r="E102" s="23" t="str">
        <f>INDEX(Table,MATCH('Classwork 5'!B102,'5b'!$B$4:$B$904,0),3)</f>
        <v>18-25</v>
      </c>
      <c r="F102" s="23">
        <f>INDEX(Table,MATCH('Classwork 5'!B102,'5b'!$B$4:$B$904,0),4)</f>
        <v>15</v>
      </c>
      <c r="G102" s="23">
        <v>1</v>
      </c>
      <c r="H102" s="24">
        <v>12099</v>
      </c>
    </row>
    <row r="103" spans="2:8" x14ac:dyDescent="0.3">
      <c r="B103" s="22">
        <v>1000022</v>
      </c>
      <c r="C103" s="23" t="s">
        <v>2034</v>
      </c>
      <c r="D103" s="23" t="str">
        <f>VLOOKUP(B103,'5b'!$B$4:$E$904,2,FALSE)</f>
        <v>M</v>
      </c>
      <c r="E103" s="23" t="str">
        <f>INDEX(Table,MATCH('Classwork 5'!B103,'5b'!$B$4:$B$904,0),3)</f>
        <v>18-25</v>
      </c>
      <c r="F103" s="23">
        <f>INDEX(Table,MATCH('Classwork 5'!B103,'5b'!$B$4:$B$904,0),4)</f>
        <v>15</v>
      </c>
      <c r="G103" s="23">
        <v>5</v>
      </c>
      <c r="H103" s="24">
        <v>8797</v>
      </c>
    </row>
    <row r="104" spans="2:8" x14ac:dyDescent="0.3">
      <c r="B104" s="22">
        <v>1000022</v>
      </c>
      <c r="C104" s="23" t="s">
        <v>2035</v>
      </c>
      <c r="D104" s="23" t="str">
        <f>VLOOKUP(B104,'5b'!$B$4:$E$904,2,FALSE)</f>
        <v>M</v>
      </c>
      <c r="E104" s="23" t="str">
        <f>INDEX(Table,MATCH('Classwork 5'!B104,'5b'!$B$4:$B$904,0),3)</f>
        <v>18-25</v>
      </c>
      <c r="F104" s="23">
        <f>INDEX(Table,MATCH('Classwork 5'!B104,'5b'!$B$4:$B$904,0),4)</f>
        <v>15</v>
      </c>
      <c r="G104" s="23">
        <v>3</v>
      </c>
      <c r="H104" s="24">
        <v>10681</v>
      </c>
    </row>
    <row r="105" spans="2:8" x14ac:dyDescent="0.3">
      <c r="B105" s="22">
        <v>1000022</v>
      </c>
      <c r="C105" s="23" t="s">
        <v>2036</v>
      </c>
      <c r="D105" s="23" t="str">
        <f>VLOOKUP(B105,'5b'!$B$4:$E$904,2,FALSE)</f>
        <v>M</v>
      </c>
      <c r="E105" s="23" t="str">
        <f>INDEX(Table,MATCH('Classwork 5'!B105,'5b'!$B$4:$B$904,0),3)</f>
        <v>18-25</v>
      </c>
      <c r="F105" s="23">
        <f>INDEX(Table,MATCH('Classwork 5'!B105,'5b'!$B$4:$B$904,0),4)</f>
        <v>15</v>
      </c>
      <c r="G105" s="23">
        <v>8</v>
      </c>
      <c r="H105" s="24">
        <v>7801</v>
      </c>
    </row>
    <row r="106" spans="2:8" x14ac:dyDescent="0.3">
      <c r="B106" s="22">
        <v>1000022</v>
      </c>
      <c r="C106" s="23" t="s">
        <v>2037</v>
      </c>
      <c r="D106" s="23" t="str">
        <f>VLOOKUP(B106,'5b'!$B$4:$E$904,2,FALSE)</f>
        <v>M</v>
      </c>
      <c r="E106" s="23" t="str">
        <f>INDEX(Table,MATCH('Classwork 5'!B106,'5b'!$B$4:$B$904,0),3)</f>
        <v>18-25</v>
      </c>
      <c r="F106" s="23">
        <f>INDEX(Table,MATCH('Classwork 5'!B106,'5b'!$B$4:$B$904,0),4)</f>
        <v>15</v>
      </c>
      <c r="G106" s="23">
        <v>1</v>
      </c>
      <c r="H106" s="24">
        <v>15517</v>
      </c>
    </row>
    <row r="107" spans="2:8" x14ac:dyDescent="0.3">
      <c r="B107" s="22">
        <v>1000022</v>
      </c>
      <c r="C107" s="23" t="s">
        <v>2038</v>
      </c>
      <c r="D107" s="23" t="str">
        <f>VLOOKUP(B107,'5b'!$B$4:$E$904,2,FALSE)</f>
        <v>M</v>
      </c>
      <c r="E107" s="23" t="str">
        <f>INDEX(Table,MATCH('Classwork 5'!B107,'5b'!$B$4:$B$904,0),3)</f>
        <v>18-25</v>
      </c>
      <c r="F107" s="23">
        <f>INDEX(Table,MATCH('Classwork 5'!B107,'5b'!$B$4:$B$904,0),4)</f>
        <v>15</v>
      </c>
      <c r="G107" s="23">
        <v>1</v>
      </c>
      <c r="H107" s="24">
        <v>12098</v>
      </c>
    </row>
    <row r="108" spans="2:8" x14ac:dyDescent="0.3">
      <c r="B108" s="22">
        <v>1000022</v>
      </c>
      <c r="C108" s="23" t="s">
        <v>2039</v>
      </c>
      <c r="D108" s="23" t="str">
        <f>VLOOKUP(B108,'5b'!$B$4:$E$904,2,FALSE)</f>
        <v>M</v>
      </c>
      <c r="E108" s="23" t="str">
        <f>INDEX(Table,MATCH('Classwork 5'!B108,'5b'!$B$4:$B$904,0),3)</f>
        <v>18-25</v>
      </c>
      <c r="F108" s="23">
        <f>INDEX(Table,MATCH('Classwork 5'!B108,'5b'!$B$4:$B$904,0),4)</f>
        <v>15</v>
      </c>
      <c r="G108" s="23">
        <v>5</v>
      </c>
      <c r="H108" s="24">
        <v>6976</v>
      </c>
    </row>
    <row r="109" spans="2:8" x14ac:dyDescent="0.3">
      <c r="B109" s="22">
        <v>1000022</v>
      </c>
      <c r="C109" s="23" t="s">
        <v>2040</v>
      </c>
      <c r="D109" s="23" t="str">
        <f>VLOOKUP(B109,'5b'!$B$4:$E$904,2,FALSE)</f>
        <v>M</v>
      </c>
      <c r="E109" s="23" t="str">
        <f>INDEX(Table,MATCH('Classwork 5'!B109,'5b'!$B$4:$B$904,0),3)</f>
        <v>18-25</v>
      </c>
      <c r="F109" s="23">
        <f>INDEX(Table,MATCH('Classwork 5'!B109,'5b'!$B$4:$B$904,0),4)</f>
        <v>15</v>
      </c>
      <c r="G109" s="23">
        <v>5</v>
      </c>
      <c r="H109" s="24">
        <v>5384</v>
      </c>
    </row>
    <row r="110" spans="2:8" x14ac:dyDescent="0.3">
      <c r="B110" s="22">
        <v>1000022</v>
      </c>
      <c r="C110" s="23" t="s">
        <v>2041</v>
      </c>
      <c r="D110" s="23" t="str">
        <f>VLOOKUP(B110,'5b'!$B$4:$E$904,2,FALSE)</f>
        <v>M</v>
      </c>
      <c r="E110" s="23" t="str">
        <f>INDEX(Table,MATCH('Classwork 5'!B110,'5b'!$B$4:$B$904,0),3)</f>
        <v>18-25</v>
      </c>
      <c r="F110" s="23">
        <f>INDEX(Table,MATCH('Classwork 5'!B110,'5b'!$B$4:$B$904,0),4)</f>
        <v>15</v>
      </c>
      <c r="G110" s="23">
        <v>5</v>
      </c>
      <c r="H110" s="24">
        <v>6973</v>
      </c>
    </row>
    <row r="111" spans="2:8" x14ac:dyDescent="0.3">
      <c r="B111" s="22">
        <v>1000022</v>
      </c>
      <c r="C111" s="23" t="s">
        <v>2042</v>
      </c>
      <c r="D111" s="23" t="str">
        <f>VLOOKUP(B111,'5b'!$B$4:$E$904,2,FALSE)</f>
        <v>M</v>
      </c>
      <c r="E111" s="23" t="str">
        <f>INDEX(Table,MATCH('Classwork 5'!B111,'5b'!$B$4:$B$904,0),3)</f>
        <v>18-25</v>
      </c>
      <c r="F111" s="23">
        <f>INDEX(Table,MATCH('Classwork 5'!B111,'5b'!$B$4:$B$904,0),4)</f>
        <v>15</v>
      </c>
      <c r="G111" s="23">
        <v>5</v>
      </c>
      <c r="H111" s="24">
        <v>5168</v>
      </c>
    </row>
    <row r="112" spans="2:8" x14ac:dyDescent="0.3">
      <c r="B112" s="22">
        <v>1000022</v>
      </c>
      <c r="C112" s="23" t="s">
        <v>2043</v>
      </c>
      <c r="D112" s="23" t="str">
        <f>VLOOKUP(B112,'5b'!$B$4:$E$904,2,FALSE)</f>
        <v>M</v>
      </c>
      <c r="E112" s="23" t="str">
        <f>INDEX(Table,MATCH('Classwork 5'!B112,'5b'!$B$4:$B$904,0),3)</f>
        <v>18-25</v>
      </c>
      <c r="F112" s="23">
        <f>INDEX(Table,MATCH('Classwork 5'!B112,'5b'!$B$4:$B$904,0),4)</f>
        <v>15</v>
      </c>
      <c r="G112" s="23">
        <v>5</v>
      </c>
      <c r="H112" s="24">
        <v>3449</v>
      </c>
    </row>
    <row r="113" spans="2:8" x14ac:dyDescent="0.3">
      <c r="B113" s="22">
        <v>1000022</v>
      </c>
      <c r="C113" s="23" t="s">
        <v>2044</v>
      </c>
      <c r="D113" s="23" t="str">
        <f>VLOOKUP(B113,'5b'!$B$4:$E$904,2,FALSE)</f>
        <v>M</v>
      </c>
      <c r="E113" s="23" t="str">
        <f>INDEX(Table,MATCH('Classwork 5'!B113,'5b'!$B$4:$B$904,0),3)</f>
        <v>18-25</v>
      </c>
      <c r="F113" s="23">
        <f>INDEX(Table,MATCH('Classwork 5'!B113,'5b'!$B$4:$B$904,0),4)</f>
        <v>15</v>
      </c>
      <c r="G113" s="23">
        <v>5</v>
      </c>
      <c r="H113" s="24">
        <v>7177</v>
      </c>
    </row>
    <row r="114" spans="2:8" x14ac:dyDescent="0.3">
      <c r="B114" s="22">
        <v>1000022</v>
      </c>
      <c r="C114" s="23" t="s">
        <v>2045</v>
      </c>
      <c r="D114" s="23" t="str">
        <f>VLOOKUP(B114,'5b'!$B$4:$E$904,2,FALSE)</f>
        <v>M</v>
      </c>
      <c r="E114" s="23" t="str">
        <f>INDEX(Table,MATCH('Classwork 5'!B114,'5b'!$B$4:$B$904,0),3)</f>
        <v>18-25</v>
      </c>
      <c r="F114" s="23">
        <f>INDEX(Table,MATCH('Classwork 5'!B114,'5b'!$B$4:$B$904,0),4)</f>
        <v>15</v>
      </c>
      <c r="G114" s="23">
        <v>11</v>
      </c>
      <c r="H114" s="24">
        <v>4570</v>
      </c>
    </row>
    <row r="115" spans="2:8" x14ac:dyDescent="0.3">
      <c r="B115" s="22">
        <v>1000022</v>
      </c>
      <c r="C115" s="23" t="s">
        <v>2046</v>
      </c>
      <c r="D115" s="23" t="str">
        <f>VLOOKUP(B115,'5b'!$B$4:$E$904,2,FALSE)</f>
        <v>M</v>
      </c>
      <c r="E115" s="23" t="str">
        <f>INDEX(Table,MATCH('Classwork 5'!B115,'5b'!$B$4:$B$904,0),3)</f>
        <v>18-25</v>
      </c>
      <c r="F115" s="23">
        <f>INDEX(Table,MATCH('Classwork 5'!B115,'5b'!$B$4:$B$904,0),4)</f>
        <v>15</v>
      </c>
      <c r="G115" s="23">
        <v>2</v>
      </c>
      <c r="H115" s="24">
        <v>9564</v>
      </c>
    </row>
    <row r="116" spans="2:8" x14ac:dyDescent="0.3">
      <c r="B116" s="22">
        <v>1000023</v>
      </c>
      <c r="C116" s="23" t="s">
        <v>2047</v>
      </c>
      <c r="D116" s="23" t="str">
        <f>VLOOKUP(B116,'5b'!$B$4:$E$904,2,FALSE)</f>
        <v>M</v>
      </c>
      <c r="E116" s="23" t="str">
        <f>INDEX(Table,MATCH('Classwork 5'!B116,'5b'!$B$4:$B$904,0),3)</f>
        <v>36-45</v>
      </c>
      <c r="F116" s="23">
        <f>INDEX(Table,MATCH('Classwork 5'!B116,'5b'!$B$4:$B$904,0),4)</f>
        <v>0</v>
      </c>
      <c r="G116" s="23">
        <v>1</v>
      </c>
      <c r="H116" s="24">
        <v>15766</v>
      </c>
    </row>
    <row r="117" spans="2:8" x14ac:dyDescent="0.3">
      <c r="B117" s="22">
        <v>1000023</v>
      </c>
      <c r="C117" s="23" t="s">
        <v>2048</v>
      </c>
      <c r="D117" s="23" t="str">
        <f>VLOOKUP(B117,'5b'!$B$4:$E$904,2,FALSE)</f>
        <v>M</v>
      </c>
      <c r="E117" s="23" t="str">
        <f>INDEX(Table,MATCH('Classwork 5'!B117,'5b'!$B$4:$B$904,0),3)</f>
        <v>36-45</v>
      </c>
      <c r="F117" s="23">
        <f>INDEX(Table,MATCH('Classwork 5'!B117,'5b'!$B$4:$B$904,0),4)</f>
        <v>0</v>
      </c>
      <c r="G117" s="23">
        <v>6</v>
      </c>
      <c r="H117" s="24">
        <v>8481</v>
      </c>
    </row>
    <row r="118" spans="2:8" x14ac:dyDescent="0.3">
      <c r="B118" s="22">
        <v>1000023</v>
      </c>
      <c r="C118" s="23" t="s">
        <v>2049</v>
      </c>
      <c r="D118" s="23" t="str">
        <f>VLOOKUP(B118,'5b'!$B$4:$E$904,2,FALSE)</f>
        <v>M</v>
      </c>
      <c r="E118" s="23" t="str">
        <f>INDEX(Table,MATCH('Classwork 5'!B118,'5b'!$B$4:$B$904,0),3)</f>
        <v>36-45</v>
      </c>
      <c r="F118" s="23">
        <f>INDEX(Table,MATCH('Classwork 5'!B118,'5b'!$B$4:$B$904,0),4)</f>
        <v>0</v>
      </c>
      <c r="G118" s="23">
        <v>11</v>
      </c>
      <c r="H118" s="24">
        <v>6108</v>
      </c>
    </row>
    <row r="119" spans="2:8" x14ac:dyDescent="0.3">
      <c r="B119" s="22">
        <v>1000023</v>
      </c>
      <c r="C119" s="23" t="s">
        <v>2050</v>
      </c>
      <c r="D119" s="23" t="str">
        <f>VLOOKUP(B119,'5b'!$B$4:$E$904,2,FALSE)</f>
        <v>M</v>
      </c>
      <c r="E119" s="23" t="str">
        <f>INDEX(Table,MATCH('Classwork 5'!B119,'5b'!$B$4:$B$904,0),3)</f>
        <v>36-45</v>
      </c>
      <c r="F119" s="23">
        <f>INDEX(Table,MATCH('Classwork 5'!B119,'5b'!$B$4:$B$904,0),4)</f>
        <v>0</v>
      </c>
      <c r="G119" s="23">
        <v>1</v>
      </c>
      <c r="H119" s="24">
        <v>15354</v>
      </c>
    </row>
    <row r="120" spans="2:8" x14ac:dyDescent="0.3">
      <c r="B120" s="22">
        <v>1000023</v>
      </c>
      <c r="C120" s="23" t="s">
        <v>2051</v>
      </c>
      <c r="D120" s="23" t="str">
        <f>VLOOKUP(B120,'5b'!$B$4:$E$904,2,FALSE)</f>
        <v>M</v>
      </c>
      <c r="E120" s="23" t="str">
        <f>INDEX(Table,MATCH('Classwork 5'!B120,'5b'!$B$4:$B$904,0),3)</f>
        <v>36-45</v>
      </c>
      <c r="F120" s="23">
        <f>INDEX(Table,MATCH('Classwork 5'!B120,'5b'!$B$4:$B$904,0),4)</f>
        <v>0</v>
      </c>
      <c r="G120" s="23">
        <v>1</v>
      </c>
      <c r="H120" s="24">
        <v>12015</v>
      </c>
    </row>
    <row r="121" spans="2:8" x14ac:dyDescent="0.3">
      <c r="B121" s="22">
        <v>1000023</v>
      </c>
      <c r="C121" s="23" t="s">
        <v>2052</v>
      </c>
      <c r="D121" s="23" t="str">
        <f>VLOOKUP(B121,'5b'!$B$4:$E$904,2,FALSE)</f>
        <v>M</v>
      </c>
      <c r="E121" s="23" t="str">
        <f>INDEX(Table,MATCH('Classwork 5'!B121,'5b'!$B$4:$B$904,0),3)</f>
        <v>36-45</v>
      </c>
      <c r="F121" s="23">
        <f>INDEX(Table,MATCH('Classwork 5'!B121,'5b'!$B$4:$B$904,0),4)</f>
        <v>0</v>
      </c>
      <c r="G121" s="23">
        <v>1</v>
      </c>
      <c r="H121" s="24">
        <v>15371</v>
      </c>
    </row>
    <row r="122" spans="2:8" x14ac:dyDescent="0.3">
      <c r="B122" s="22">
        <v>1000023</v>
      </c>
      <c r="C122" s="23" t="s">
        <v>2053</v>
      </c>
      <c r="D122" s="23" t="str">
        <f>VLOOKUP(B122,'5b'!$B$4:$E$904,2,FALSE)</f>
        <v>M</v>
      </c>
      <c r="E122" s="23" t="str">
        <f>INDEX(Table,MATCH('Classwork 5'!B122,'5b'!$B$4:$B$904,0),3)</f>
        <v>36-45</v>
      </c>
      <c r="F122" s="23">
        <f>INDEX(Table,MATCH('Classwork 5'!B122,'5b'!$B$4:$B$904,0),4)</f>
        <v>0</v>
      </c>
      <c r="G122" s="23">
        <v>1</v>
      </c>
      <c r="H122" s="24">
        <v>19239</v>
      </c>
    </row>
    <row r="123" spans="2:8" x14ac:dyDescent="0.3">
      <c r="B123" s="22">
        <v>1000023</v>
      </c>
      <c r="C123" s="23" t="s">
        <v>2054</v>
      </c>
      <c r="D123" s="23" t="str">
        <f>VLOOKUP(B123,'5b'!$B$4:$E$904,2,FALSE)</f>
        <v>M</v>
      </c>
      <c r="E123" s="23" t="str">
        <f>INDEX(Table,MATCH('Classwork 5'!B123,'5b'!$B$4:$B$904,0),3)</f>
        <v>36-45</v>
      </c>
      <c r="F123" s="23">
        <f>INDEX(Table,MATCH('Classwork 5'!B123,'5b'!$B$4:$B$904,0),4)</f>
        <v>0</v>
      </c>
      <c r="G123" s="23">
        <v>2</v>
      </c>
      <c r="H123" s="24">
        <v>16137</v>
      </c>
    </row>
    <row r="124" spans="2:8" x14ac:dyDescent="0.3">
      <c r="B124" s="22">
        <v>1000023</v>
      </c>
      <c r="C124" s="23" t="s">
        <v>2055</v>
      </c>
      <c r="D124" s="23" t="str">
        <f>VLOOKUP(B124,'5b'!$B$4:$E$904,2,FALSE)</f>
        <v>M</v>
      </c>
      <c r="E124" s="23" t="str">
        <f>INDEX(Table,MATCH('Classwork 5'!B124,'5b'!$B$4:$B$904,0),3)</f>
        <v>36-45</v>
      </c>
      <c r="F124" s="23">
        <f>INDEX(Table,MATCH('Classwork 5'!B124,'5b'!$B$4:$B$904,0),4)</f>
        <v>0</v>
      </c>
      <c r="G124" s="23">
        <v>1</v>
      </c>
      <c r="H124" s="24">
        <v>11887</v>
      </c>
    </row>
    <row r="125" spans="2:8" x14ac:dyDescent="0.3">
      <c r="B125" s="22">
        <v>1000023</v>
      </c>
      <c r="C125" s="23" t="s">
        <v>2042</v>
      </c>
      <c r="D125" s="23" t="str">
        <f>VLOOKUP(B125,'5b'!$B$4:$E$904,2,FALSE)</f>
        <v>M</v>
      </c>
      <c r="E125" s="23" t="str">
        <f>INDEX(Table,MATCH('Classwork 5'!B125,'5b'!$B$4:$B$904,0),3)</f>
        <v>36-45</v>
      </c>
      <c r="F125" s="23">
        <f>INDEX(Table,MATCH('Classwork 5'!B125,'5b'!$B$4:$B$904,0),4)</f>
        <v>0</v>
      </c>
      <c r="G125" s="23">
        <v>5</v>
      </c>
      <c r="H125" s="24">
        <v>5183</v>
      </c>
    </row>
    <row r="126" spans="2:8" x14ac:dyDescent="0.3">
      <c r="B126" s="22">
        <v>1000023</v>
      </c>
      <c r="C126" s="23" t="s">
        <v>2056</v>
      </c>
      <c r="D126" s="23" t="str">
        <f>VLOOKUP(B126,'5b'!$B$4:$E$904,2,FALSE)</f>
        <v>M</v>
      </c>
      <c r="E126" s="23" t="str">
        <f>INDEX(Table,MATCH('Classwork 5'!B126,'5b'!$B$4:$B$904,0),3)</f>
        <v>36-45</v>
      </c>
      <c r="F126" s="23">
        <f>INDEX(Table,MATCH('Classwork 5'!B126,'5b'!$B$4:$B$904,0),4)</f>
        <v>0</v>
      </c>
      <c r="G126" s="23">
        <v>13</v>
      </c>
      <c r="H126" s="24">
        <v>584</v>
      </c>
    </row>
    <row r="127" spans="2:8" x14ac:dyDescent="0.3">
      <c r="B127" s="22">
        <v>1000023</v>
      </c>
      <c r="C127" s="23" t="s">
        <v>2057</v>
      </c>
      <c r="D127" s="23" t="str">
        <f>VLOOKUP(B127,'5b'!$B$4:$E$904,2,FALSE)</f>
        <v>M</v>
      </c>
      <c r="E127" s="23" t="str">
        <f>INDEX(Table,MATCH('Classwork 5'!B127,'5b'!$B$4:$B$904,0),3)</f>
        <v>36-45</v>
      </c>
      <c r="F127" s="23">
        <f>INDEX(Table,MATCH('Classwork 5'!B127,'5b'!$B$4:$B$904,0),4)</f>
        <v>0</v>
      </c>
      <c r="G127" s="23">
        <v>1</v>
      </c>
      <c r="H127" s="24">
        <v>7601</v>
      </c>
    </row>
    <row r="128" spans="2:8" x14ac:dyDescent="0.3">
      <c r="B128" s="22">
        <v>1000024</v>
      </c>
      <c r="C128" s="23" t="s">
        <v>2058</v>
      </c>
      <c r="D128" s="23" t="str">
        <f>VLOOKUP(B128,'5b'!$B$4:$E$904,2,FALSE)</f>
        <v>F</v>
      </c>
      <c r="E128" s="23" t="str">
        <f>INDEX(Table,MATCH('Classwork 5'!B128,'5b'!$B$4:$B$904,0),3)</f>
        <v>26-35</v>
      </c>
      <c r="F128" s="23">
        <f>INDEX(Table,MATCH('Classwork 5'!B128,'5b'!$B$4:$B$904,0),4)</f>
        <v>7</v>
      </c>
      <c r="G128" s="23">
        <v>8</v>
      </c>
      <c r="H128" s="24">
        <v>2230</v>
      </c>
    </row>
    <row r="129" spans="2:8" x14ac:dyDescent="0.3">
      <c r="B129" s="22">
        <v>1000024</v>
      </c>
      <c r="C129" s="23" t="s">
        <v>2059</v>
      </c>
      <c r="D129" s="23" t="str">
        <f>VLOOKUP(B129,'5b'!$B$4:$E$904,2,FALSE)</f>
        <v>F</v>
      </c>
      <c r="E129" s="23" t="str">
        <f>INDEX(Table,MATCH('Classwork 5'!B129,'5b'!$B$4:$B$904,0),3)</f>
        <v>26-35</v>
      </c>
      <c r="F129" s="23">
        <f>INDEX(Table,MATCH('Classwork 5'!B129,'5b'!$B$4:$B$904,0),4)</f>
        <v>7</v>
      </c>
      <c r="G129" s="23">
        <v>5</v>
      </c>
      <c r="H129" s="24">
        <v>6940</v>
      </c>
    </row>
    <row r="130" spans="2:8" x14ac:dyDescent="0.3">
      <c r="B130" s="22">
        <v>1000024</v>
      </c>
      <c r="C130" s="23" t="s">
        <v>1935</v>
      </c>
      <c r="D130" s="23" t="str">
        <f>VLOOKUP(B130,'5b'!$B$4:$E$904,2,FALSE)</f>
        <v>F</v>
      </c>
      <c r="E130" s="23" t="str">
        <f>INDEX(Table,MATCH('Classwork 5'!B130,'5b'!$B$4:$B$904,0),3)</f>
        <v>26-35</v>
      </c>
      <c r="F130" s="23">
        <f>INDEX(Table,MATCH('Classwork 5'!B130,'5b'!$B$4:$B$904,0),4)</f>
        <v>7</v>
      </c>
      <c r="G130" s="23">
        <v>1</v>
      </c>
      <c r="H130" s="24">
        <v>15774</v>
      </c>
    </row>
    <row r="131" spans="2:8" x14ac:dyDescent="0.3">
      <c r="B131" s="22">
        <v>1000025</v>
      </c>
      <c r="C131" s="23" t="s">
        <v>2060</v>
      </c>
      <c r="D131" s="23" t="str">
        <f>VLOOKUP(B131,'5b'!$B$4:$E$904,2,FALSE)</f>
        <v>M</v>
      </c>
      <c r="E131" s="23" t="str">
        <f>INDEX(Table,MATCH('Classwork 5'!B131,'5b'!$B$4:$B$904,0),3)</f>
        <v>18-25</v>
      </c>
      <c r="F131" s="23">
        <f>INDEX(Table,MATCH('Classwork 5'!B131,'5b'!$B$4:$B$904,0),4)</f>
        <v>4</v>
      </c>
      <c r="G131" s="23">
        <v>1</v>
      </c>
      <c r="H131" s="24">
        <v>15361</v>
      </c>
    </row>
    <row r="132" spans="2:8" x14ac:dyDescent="0.3">
      <c r="B132" s="22">
        <v>1000025</v>
      </c>
      <c r="C132" s="23" t="s">
        <v>2061</v>
      </c>
      <c r="D132" s="23" t="str">
        <f>VLOOKUP(B132,'5b'!$B$4:$E$904,2,FALSE)</f>
        <v>M</v>
      </c>
      <c r="E132" s="23" t="str">
        <f>INDEX(Table,MATCH('Classwork 5'!B132,'5b'!$B$4:$B$904,0),3)</f>
        <v>18-25</v>
      </c>
      <c r="F132" s="23">
        <f>INDEX(Table,MATCH('Classwork 5'!B132,'5b'!$B$4:$B$904,0),4)</f>
        <v>4</v>
      </c>
      <c r="G132" s="23">
        <v>1</v>
      </c>
      <c r="H132" s="24">
        <v>15770</v>
      </c>
    </row>
    <row r="133" spans="2:8" x14ac:dyDescent="0.3">
      <c r="B133" s="22">
        <v>1000025</v>
      </c>
      <c r="C133" s="23" t="s">
        <v>2062</v>
      </c>
      <c r="D133" s="23" t="str">
        <f>VLOOKUP(B133,'5b'!$B$4:$E$904,2,FALSE)</f>
        <v>M</v>
      </c>
      <c r="E133" s="23" t="str">
        <f>INDEX(Table,MATCH('Classwork 5'!B133,'5b'!$B$4:$B$904,0),3)</f>
        <v>18-25</v>
      </c>
      <c r="F133" s="23">
        <f>INDEX(Table,MATCH('Classwork 5'!B133,'5b'!$B$4:$B$904,0),4)</f>
        <v>4</v>
      </c>
      <c r="G133" s="23">
        <v>1</v>
      </c>
      <c r="H133" s="24">
        <v>18974</v>
      </c>
    </row>
    <row r="134" spans="2:8" x14ac:dyDescent="0.3">
      <c r="B134" s="22">
        <v>1000026</v>
      </c>
      <c r="C134" s="23" t="s">
        <v>2063</v>
      </c>
      <c r="D134" s="23" t="str">
        <f>VLOOKUP(B134,'5b'!$B$4:$E$904,2,FALSE)</f>
        <v>M</v>
      </c>
      <c r="E134" s="23" t="str">
        <f>INDEX(Table,MATCH('Classwork 5'!B134,'5b'!$B$4:$B$904,0),3)</f>
        <v>26-35</v>
      </c>
      <c r="F134" s="23">
        <f>INDEX(Table,MATCH('Classwork 5'!B134,'5b'!$B$4:$B$904,0),4)</f>
        <v>7</v>
      </c>
      <c r="G134" s="23">
        <v>5</v>
      </c>
      <c r="H134" s="24">
        <v>1848</v>
      </c>
    </row>
    <row r="135" spans="2:8" x14ac:dyDescent="0.3">
      <c r="B135" s="22">
        <v>1000026</v>
      </c>
      <c r="C135" s="23" t="s">
        <v>2064</v>
      </c>
      <c r="D135" s="23" t="str">
        <f>VLOOKUP(B135,'5b'!$B$4:$E$904,2,FALSE)</f>
        <v>M</v>
      </c>
      <c r="E135" s="23" t="str">
        <f>INDEX(Table,MATCH('Classwork 5'!B135,'5b'!$B$4:$B$904,0),3)</f>
        <v>26-35</v>
      </c>
      <c r="F135" s="23">
        <f>INDEX(Table,MATCH('Classwork 5'!B135,'5b'!$B$4:$B$904,0),4)</f>
        <v>7</v>
      </c>
      <c r="G135" s="23">
        <v>5</v>
      </c>
      <c r="H135" s="24">
        <v>3624</v>
      </c>
    </row>
    <row r="136" spans="2:8" x14ac:dyDescent="0.3">
      <c r="B136" s="22">
        <v>1000026</v>
      </c>
      <c r="C136" s="23" t="s">
        <v>2065</v>
      </c>
      <c r="D136" s="23" t="str">
        <f>VLOOKUP(B136,'5b'!$B$4:$E$904,2,FALSE)</f>
        <v>M</v>
      </c>
      <c r="E136" s="23" t="str">
        <f>INDEX(Table,MATCH('Classwork 5'!B136,'5b'!$B$4:$B$904,0),3)</f>
        <v>26-35</v>
      </c>
      <c r="F136" s="23">
        <f>INDEX(Table,MATCH('Classwork 5'!B136,'5b'!$B$4:$B$904,0),4)</f>
        <v>7</v>
      </c>
      <c r="G136" s="23">
        <v>5</v>
      </c>
      <c r="H136" s="24">
        <v>5275</v>
      </c>
    </row>
    <row r="137" spans="2:8" x14ac:dyDescent="0.3">
      <c r="B137" s="22">
        <v>1000026</v>
      </c>
      <c r="C137" s="23" t="s">
        <v>2066</v>
      </c>
      <c r="D137" s="23" t="str">
        <f>VLOOKUP(B137,'5b'!$B$4:$E$904,2,FALSE)</f>
        <v>M</v>
      </c>
      <c r="E137" s="23" t="str">
        <f>INDEX(Table,MATCH('Classwork 5'!B137,'5b'!$B$4:$B$904,0),3)</f>
        <v>26-35</v>
      </c>
      <c r="F137" s="23">
        <f>INDEX(Table,MATCH('Classwork 5'!B137,'5b'!$B$4:$B$904,0),4)</f>
        <v>7</v>
      </c>
      <c r="G137" s="23">
        <v>5</v>
      </c>
      <c r="H137" s="24">
        <v>5356</v>
      </c>
    </row>
    <row r="138" spans="2:8" x14ac:dyDescent="0.3">
      <c r="B138" s="22">
        <v>1000026</v>
      </c>
      <c r="C138" s="23" t="s">
        <v>2067</v>
      </c>
      <c r="D138" s="23" t="str">
        <f>VLOOKUP(B138,'5b'!$B$4:$E$904,2,FALSE)</f>
        <v>M</v>
      </c>
      <c r="E138" s="23" t="str">
        <f>INDEX(Table,MATCH('Classwork 5'!B138,'5b'!$B$4:$B$904,0),3)</f>
        <v>26-35</v>
      </c>
      <c r="F138" s="23">
        <f>INDEX(Table,MATCH('Classwork 5'!B138,'5b'!$B$4:$B$904,0),4)</f>
        <v>7</v>
      </c>
      <c r="G138" s="23">
        <v>5</v>
      </c>
      <c r="H138" s="24">
        <v>5411</v>
      </c>
    </row>
    <row r="139" spans="2:8" x14ac:dyDescent="0.3">
      <c r="B139" s="22">
        <v>1000026</v>
      </c>
      <c r="C139" s="23" t="s">
        <v>2068</v>
      </c>
      <c r="D139" s="23" t="str">
        <f>VLOOKUP(B139,'5b'!$B$4:$E$904,2,FALSE)</f>
        <v>M</v>
      </c>
      <c r="E139" s="23" t="str">
        <f>INDEX(Table,MATCH('Classwork 5'!B139,'5b'!$B$4:$B$904,0),3)</f>
        <v>26-35</v>
      </c>
      <c r="F139" s="23">
        <f>INDEX(Table,MATCH('Classwork 5'!B139,'5b'!$B$4:$B$904,0),4)</f>
        <v>7</v>
      </c>
      <c r="G139" s="23">
        <v>2</v>
      </c>
      <c r="H139" s="24">
        <v>9734</v>
      </c>
    </row>
    <row r="140" spans="2:8" x14ac:dyDescent="0.3">
      <c r="B140" s="22">
        <v>1000026</v>
      </c>
      <c r="C140" s="23" t="s">
        <v>2058</v>
      </c>
      <c r="D140" s="23" t="str">
        <f>VLOOKUP(B140,'5b'!$B$4:$E$904,2,FALSE)</f>
        <v>M</v>
      </c>
      <c r="E140" s="23" t="str">
        <f>INDEX(Table,MATCH('Classwork 5'!B140,'5b'!$B$4:$B$904,0),3)</f>
        <v>26-35</v>
      </c>
      <c r="F140" s="23">
        <f>INDEX(Table,MATCH('Classwork 5'!B140,'5b'!$B$4:$B$904,0),4)</f>
        <v>7</v>
      </c>
      <c r="G140" s="23">
        <v>8</v>
      </c>
      <c r="H140" s="24">
        <v>7814</v>
      </c>
    </row>
    <row r="141" spans="2:8" x14ac:dyDescent="0.3">
      <c r="B141" s="22">
        <v>1000026</v>
      </c>
      <c r="C141" s="23" t="s">
        <v>2069</v>
      </c>
      <c r="D141" s="23" t="str">
        <f>VLOOKUP(B141,'5b'!$B$4:$E$904,2,FALSE)</f>
        <v>M</v>
      </c>
      <c r="E141" s="23" t="str">
        <f>INDEX(Table,MATCH('Classwork 5'!B141,'5b'!$B$4:$B$904,0),3)</f>
        <v>26-35</v>
      </c>
      <c r="F141" s="23">
        <f>INDEX(Table,MATCH('Classwork 5'!B141,'5b'!$B$4:$B$904,0),4)</f>
        <v>7</v>
      </c>
      <c r="G141" s="23">
        <v>8</v>
      </c>
      <c r="H141" s="24">
        <v>6098</v>
      </c>
    </row>
    <row r="142" spans="2:8" x14ac:dyDescent="0.3">
      <c r="B142" s="22">
        <v>1000026</v>
      </c>
      <c r="C142" s="23" t="s">
        <v>2070</v>
      </c>
      <c r="D142" s="23" t="str">
        <f>VLOOKUP(B142,'5b'!$B$4:$E$904,2,FALSE)</f>
        <v>M</v>
      </c>
      <c r="E142" s="23" t="str">
        <f>INDEX(Table,MATCH('Classwork 5'!B142,'5b'!$B$4:$B$904,0),3)</f>
        <v>26-35</v>
      </c>
      <c r="F142" s="23">
        <f>INDEX(Table,MATCH('Classwork 5'!B142,'5b'!$B$4:$B$904,0),4)</f>
        <v>7</v>
      </c>
      <c r="G142" s="23">
        <v>5</v>
      </c>
      <c r="H142" s="24">
        <v>5195</v>
      </c>
    </row>
    <row r="143" spans="2:8" x14ac:dyDescent="0.3">
      <c r="B143" s="22">
        <v>1000026</v>
      </c>
      <c r="C143" s="23" t="s">
        <v>2071</v>
      </c>
      <c r="D143" s="23" t="str">
        <f>VLOOKUP(B143,'5b'!$B$4:$E$904,2,FALSE)</f>
        <v>M</v>
      </c>
      <c r="E143" s="23" t="str">
        <f>INDEX(Table,MATCH('Classwork 5'!B143,'5b'!$B$4:$B$904,0),3)</f>
        <v>26-35</v>
      </c>
      <c r="F143" s="23">
        <f>INDEX(Table,MATCH('Classwork 5'!B143,'5b'!$B$4:$B$904,0),4)</f>
        <v>7</v>
      </c>
      <c r="G143" s="23">
        <v>5</v>
      </c>
      <c r="H143" s="24">
        <v>5220</v>
      </c>
    </row>
    <row r="144" spans="2:8" x14ac:dyDescent="0.3">
      <c r="B144" s="22">
        <v>1000026</v>
      </c>
      <c r="C144" s="23" t="s">
        <v>2072</v>
      </c>
      <c r="D144" s="23" t="str">
        <f>VLOOKUP(B144,'5b'!$B$4:$E$904,2,FALSE)</f>
        <v>M</v>
      </c>
      <c r="E144" s="23" t="str">
        <f>INDEX(Table,MATCH('Classwork 5'!B144,'5b'!$B$4:$B$904,0),3)</f>
        <v>26-35</v>
      </c>
      <c r="F144" s="23">
        <f>INDEX(Table,MATCH('Classwork 5'!B144,'5b'!$B$4:$B$904,0),4)</f>
        <v>7</v>
      </c>
      <c r="G144" s="23">
        <v>6</v>
      </c>
      <c r="H144" s="24">
        <v>16093</v>
      </c>
    </row>
    <row r="145" spans="2:8" x14ac:dyDescent="0.3">
      <c r="B145" s="22">
        <v>1000026</v>
      </c>
      <c r="C145" s="23" t="s">
        <v>2073</v>
      </c>
      <c r="D145" s="23" t="str">
        <f>VLOOKUP(B145,'5b'!$B$4:$E$904,2,FALSE)</f>
        <v>M</v>
      </c>
      <c r="E145" s="23" t="str">
        <f>INDEX(Table,MATCH('Classwork 5'!B145,'5b'!$B$4:$B$904,0),3)</f>
        <v>26-35</v>
      </c>
      <c r="F145" s="23">
        <f>INDEX(Table,MATCH('Classwork 5'!B145,'5b'!$B$4:$B$904,0),4)</f>
        <v>7</v>
      </c>
      <c r="G145" s="23">
        <v>5</v>
      </c>
      <c r="H145" s="24">
        <v>3702</v>
      </c>
    </row>
    <row r="146" spans="2:8" x14ac:dyDescent="0.3">
      <c r="B146" s="22">
        <v>1000027</v>
      </c>
      <c r="C146" s="23" t="s">
        <v>2074</v>
      </c>
      <c r="D146" s="23" t="str">
        <f>VLOOKUP(B146,'5b'!$B$4:$E$904,2,FALSE)</f>
        <v>M</v>
      </c>
      <c r="E146" s="23" t="str">
        <f>INDEX(Table,MATCH('Classwork 5'!B146,'5b'!$B$4:$B$904,0),3)</f>
        <v>26-35</v>
      </c>
      <c r="F146" s="23">
        <f>INDEX(Table,MATCH('Classwork 5'!B146,'5b'!$B$4:$B$904,0),4)</f>
        <v>11</v>
      </c>
      <c r="G146" s="23">
        <v>5</v>
      </c>
      <c r="H146" s="24">
        <v>8696</v>
      </c>
    </row>
    <row r="147" spans="2:8" x14ac:dyDescent="0.3">
      <c r="B147" s="22">
        <v>1000027</v>
      </c>
      <c r="C147" s="23" t="s">
        <v>2075</v>
      </c>
      <c r="D147" s="23" t="str">
        <f>VLOOKUP(B147,'5b'!$B$4:$E$904,2,FALSE)</f>
        <v>M</v>
      </c>
      <c r="E147" s="23" t="str">
        <f>INDEX(Table,MATCH('Classwork 5'!B147,'5b'!$B$4:$B$904,0),3)</f>
        <v>26-35</v>
      </c>
      <c r="F147" s="23">
        <f>INDEX(Table,MATCH('Classwork 5'!B147,'5b'!$B$4:$B$904,0),4)</f>
        <v>11</v>
      </c>
      <c r="G147" s="23">
        <v>1</v>
      </c>
      <c r="H147" s="24">
        <v>7730</v>
      </c>
    </row>
    <row r="148" spans="2:8" x14ac:dyDescent="0.3">
      <c r="B148" s="22">
        <v>1000027</v>
      </c>
      <c r="C148" s="23" t="s">
        <v>2076</v>
      </c>
      <c r="D148" s="23" t="str">
        <f>VLOOKUP(B148,'5b'!$B$4:$E$904,2,FALSE)</f>
        <v>M</v>
      </c>
      <c r="E148" s="23" t="str">
        <f>INDEX(Table,MATCH('Classwork 5'!B148,'5b'!$B$4:$B$904,0),3)</f>
        <v>26-35</v>
      </c>
      <c r="F148" s="23">
        <f>INDEX(Table,MATCH('Classwork 5'!B148,'5b'!$B$4:$B$904,0),4)</f>
        <v>11</v>
      </c>
      <c r="G148" s="23">
        <v>8</v>
      </c>
      <c r="H148" s="24">
        <v>9836</v>
      </c>
    </row>
    <row r="149" spans="2:8" x14ac:dyDescent="0.3">
      <c r="B149" s="22">
        <v>1000027</v>
      </c>
      <c r="C149" s="23" t="s">
        <v>2077</v>
      </c>
      <c r="D149" s="23" t="str">
        <f>VLOOKUP(B149,'5b'!$B$4:$E$904,2,FALSE)</f>
        <v>M</v>
      </c>
      <c r="E149" s="23" t="str">
        <f>INDEX(Table,MATCH('Classwork 5'!B149,'5b'!$B$4:$B$904,0),3)</f>
        <v>26-35</v>
      </c>
      <c r="F149" s="23">
        <f>INDEX(Table,MATCH('Classwork 5'!B149,'5b'!$B$4:$B$904,0),4)</f>
        <v>11</v>
      </c>
      <c r="G149" s="23">
        <v>2</v>
      </c>
      <c r="H149" s="24">
        <v>16500</v>
      </c>
    </row>
    <row r="150" spans="2:8" x14ac:dyDescent="0.3">
      <c r="B150" s="22">
        <v>1000027</v>
      </c>
      <c r="C150" s="23" t="s">
        <v>2078</v>
      </c>
      <c r="D150" s="23" t="str">
        <f>VLOOKUP(B150,'5b'!$B$4:$E$904,2,FALSE)</f>
        <v>M</v>
      </c>
      <c r="E150" s="23" t="str">
        <f>INDEX(Table,MATCH('Classwork 5'!B150,'5b'!$B$4:$B$904,0),3)</f>
        <v>26-35</v>
      </c>
      <c r="F150" s="23">
        <f>INDEX(Table,MATCH('Classwork 5'!B150,'5b'!$B$4:$B$904,0),4)</f>
        <v>11</v>
      </c>
      <c r="G150" s="23">
        <v>2</v>
      </c>
      <c r="H150" s="24">
        <v>15903</v>
      </c>
    </row>
    <row r="151" spans="2:8" x14ac:dyDescent="0.3">
      <c r="B151" s="22">
        <v>1000028</v>
      </c>
      <c r="C151" s="23" t="s">
        <v>2079</v>
      </c>
      <c r="D151" s="23" t="str">
        <f>VLOOKUP(B151,'5b'!$B$4:$E$904,2,FALSE)</f>
        <v>F</v>
      </c>
      <c r="E151" s="23" t="str">
        <f>INDEX(Table,MATCH('Classwork 5'!B151,'5b'!$B$4:$B$904,0),3)</f>
        <v>26-35</v>
      </c>
      <c r="F151" s="23">
        <f>INDEX(Table,MATCH('Classwork 5'!B151,'5b'!$B$4:$B$904,0),4)</f>
        <v>1</v>
      </c>
      <c r="G151" s="23">
        <v>13</v>
      </c>
      <c r="H151" s="24">
        <v>758</v>
      </c>
    </row>
    <row r="152" spans="2:8" x14ac:dyDescent="0.3">
      <c r="B152" s="22">
        <v>1000028</v>
      </c>
      <c r="C152" s="23" t="s">
        <v>2080</v>
      </c>
      <c r="D152" s="23" t="str">
        <f>VLOOKUP(B152,'5b'!$B$4:$E$904,2,FALSE)</f>
        <v>F</v>
      </c>
      <c r="E152" s="23" t="str">
        <f>INDEX(Table,MATCH('Classwork 5'!B152,'5b'!$B$4:$B$904,0),3)</f>
        <v>26-35</v>
      </c>
      <c r="F152" s="23">
        <f>INDEX(Table,MATCH('Classwork 5'!B152,'5b'!$B$4:$B$904,0),4)</f>
        <v>1</v>
      </c>
      <c r="G152" s="23">
        <v>5</v>
      </c>
      <c r="H152" s="24">
        <v>6904</v>
      </c>
    </row>
    <row r="153" spans="2:8" x14ac:dyDescent="0.3">
      <c r="B153" s="22">
        <v>1000028</v>
      </c>
      <c r="C153" s="23" t="s">
        <v>1965</v>
      </c>
      <c r="D153" s="23" t="str">
        <f>VLOOKUP(B153,'5b'!$B$4:$E$904,2,FALSE)</f>
        <v>F</v>
      </c>
      <c r="E153" s="23" t="str">
        <f>INDEX(Table,MATCH('Classwork 5'!B153,'5b'!$B$4:$B$904,0),3)</f>
        <v>26-35</v>
      </c>
      <c r="F153" s="23">
        <f>INDEX(Table,MATCH('Classwork 5'!B153,'5b'!$B$4:$B$904,0),4)</f>
        <v>1</v>
      </c>
      <c r="G153" s="23">
        <v>5</v>
      </c>
      <c r="H153" s="24">
        <v>8690</v>
      </c>
    </row>
    <row r="154" spans="2:8" x14ac:dyDescent="0.3">
      <c r="B154" s="22">
        <v>1000028</v>
      </c>
      <c r="C154" s="23" t="s">
        <v>2081</v>
      </c>
      <c r="D154" s="23" t="str">
        <f>VLOOKUP(B154,'5b'!$B$4:$E$904,2,FALSE)</f>
        <v>F</v>
      </c>
      <c r="E154" s="23" t="str">
        <f>INDEX(Table,MATCH('Classwork 5'!B154,'5b'!$B$4:$B$904,0),3)</f>
        <v>26-35</v>
      </c>
      <c r="F154" s="23">
        <f>INDEX(Table,MATCH('Classwork 5'!B154,'5b'!$B$4:$B$904,0),4)</f>
        <v>1</v>
      </c>
      <c r="G154" s="23">
        <v>5</v>
      </c>
      <c r="H154" s="24">
        <v>8624</v>
      </c>
    </row>
    <row r="155" spans="2:8" x14ac:dyDescent="0.3">
      <c r="B155" s="22">
        <v>1000028</v>
      </c>
      <c r="C155" s="23" t="s">
        <v>2082</v>
      </c>
      <c r="D155" s="23" t="str">
        <f>VLOOKUP(B155,'5b'!$B$4:$E$904,2,FALSE)</f>
        <v>F</v>
      </c>
      <c r="E155" s="23" t="str">
        <f>INDEX(Table,MATCH('Classwork 5'!B155,'5b'!$B$4:$B$904,0),3)</f>
        <v>26-35</v>
      </c>
      <c r="F155" s="23">
        <f>INDEX(Table,MATCH('Classwork 5'!B155,'5b'!$B$4:$B$904,0),4)</f>
        <v>1</v>
      </c>
      <c r="G155" s="23">
        <v>8</v>
      </c>
      <c r="H155" s="24">
        <v>3904</v>
      </c>
    </row>
    <row r="156" spans="2:8" x14ac:dyDescent="0.3">
      <c r="B156" s="22">
        <v>1000029</v>
      </c>
      <c r="C156" s="23" t="s">
        <v>2083</v>
      </c>
      <c r="D156" s="23" t="str">
        <f>VLOOKUP(B156,'5b'!$B$4:$E$904,2,FALSE)</f>
        <v>M</v>
      </c>
      <c r="E156" s="23" t="str">
        <f>INDEX(Table,MATCH('Classwork 5'!B156,'5b'!$B$4:$B$904,0),3)</f>
        <v>36-45</v>
      </c>
      <c r="F156" s="23">
        <f>INDEX(Table,MATCH('Classwork 5'!B156,'5b'!$B$4:$B$904,0),4)</f>
        <v>7</v>
      </c>
      <c r="G156" s="23">
        <v>1</v>
      </c>
      <c r="H156" s="24">
        <v>19068</v>
      </c>
    </row>
    <row r="157" spans="2:8" x14ac:dyDescent="0.3">
      <c r="B157" s="22">
        <v>1000029</v>
      </c>
      <c r="C157" s="23" t="s">
        <v>2084</v>
      </c>
      <c r="D157" s="23" t="str">
        <f>VLOOKUP(B157,'5b'!$B$4:$E$904,2,FALSE)</f>
        <v>M</v>
      </c>
      <c r="E157" s="23" t="str">
        <f>INDEX(Table,MATCH('Classwork 5'!B157,'5b'!$B$4:$B$904,0),3)</f>
        <v>36-45</v>
      </c>
      <c r="F157" s="23">
        <f>INDEX(Table,MATCH('Classwork 5'!B157,'5b'!$B$4:$B$904,0),4)</f>
        <v>7</v>
      </c>
      <c r="G157" s="23">
        <v>1</v>
      </c>
      <c r="H157" s="24">
        <v>7963</v>
      </c>
    </row>
    <row r="158" spans="2:8" x14ac:dyDescent="0.3">
      <c r="B158" s="22">
        <v>1000029</v>
      </c>
      <c r="C158" s="23" t="s">
        <v>2085</v>
      </c>
      <c r="D158" s="23" t="str">
        <f>VLOOKUP(B158,'5b'!$B$4:$E$904,2,FALSE)</f>
        <v>M</v>
      </c>
      <c r="E158" s="23" t="str">
        <f>INDEX(Table,MATCH('Classwork 5'!B158,'5b'!$B$4:$B$904,0),3)</f>
        <v>36-45</v>
      </c>
      <c r="F158" s="23">
        <f>INDEX(Table,MATCH('Classwork 5'!B158,'5b'!$B$4:$B$904,0),4)</f>
        <v>7</v>
      </c>
      <c r="G158" s="23">
        <v>1</v>
      </c>
      <c r="H158" s="24">
        <v>15511</v>
      </c>
    </row>
    <row r="159" spans="2:8" x14ac:dyDescent="0.3">
      <c r="B159" s="22">
        <v>1000029</v>
      </c>
      <c r="C159" s="23" t="s">
        <v>2086</v>
      </c>
      <c r="D159" s="23" t="str">
        <f>VLOOKUP(B159,'5b'!$B$4:$E$904,2,FALSE)</f>
        <v>M</v>
      </c>
      <c r="E159" s="23" t="str">
        <f>INDEX(Table,MATCH('Classwork 5'!B159,'5b'!$B$4:$B$904,0),3)</f>
        <v>36-45</v>
      </c>
      <c r="F159" s="23">
        <f>INDEX(Table,MATCH('Classwork 5'!B159,'5b'!$B$4:$B$904,0),4)</f>
        <v>7</v>
      </c>
      <c r="G159" s="23">
        <v>1</v>
      </c>
      <c r="H159" s="24">
        <v>11859</v>
      </c>
    </row>
    <row r="160" spans="2:8" x14ac:dyDescent="0.3">
      <c r="B160" s="22">
        <v>1000030</v>
      </c>
      <c r="C160" s="23" t="s">
        <v>2087</v>
      </c>
      <c r="D160" s="23" t="str">
        <f>VLOOKUP(B160,'5b'!$B$4:$E$904,2,FALSE)</f>
        <v>F</v>
      </c>
      <c r="E160" s="23" t="str">
        <f>INDEX(Table,MATCH('Classwork 5'!B160,'5b'!$B$4:$B$904,0),3)</f>
        <v>36-45</v>
      </c>
      <c r="F160" s="23">
        <f>INDEX(Table,MATCH('Classwork 5'!B160,'5b'!$B$4:$B$904,0),4)</f>
        <v>7</v>
      </c>
      <c r="G160" s="23">
        <v>8</v>
      </c>
      <c r="H160" s="24">
        <v>9735</v>
      </c>
    </row>
    <row r="161" spans="2:8" x14ac:dyDescent="0.3">
      <c r="B161" s="22">
        <v>1000030</v>
      </c>
      <c r="C161" s="23" t="s">
        <v>2088</v>
      </c>
      <c r="D161" s="23" t="str">
        <f>VLOOKUP(B161,'5b'!$B$4:$E$904,2,FALSE)</f>
        <v>F</v>
      </c>
      <c r="E161" s="23" t="str">
        <f>INDEX(Table,MATCH('Classwork 5'!B161,'5b'!$B$4:$B$904,0),3)</f>
        <v>36-45</v>
      </c>
      <c r="F161" s="23">
        <f>INDEX(Table,MATCH('Classwork 5'!B161,'5b'!$B$4:$B$904,0),4)</f>
        <v>7</v>
      </c>
      <c r="G161" s="23">
        <v>8</v>
      </c>
      <c r="H161" s="24">
        <v>4166</v>
      </c>
    </row>
    <row r="162" spans="2:8" x14ac:dyDescent="0.3">
      <c r="B162" s="22">
        <v>1000030</v>
      </c>
      <c r="C162" s="23" t="s">
        <v>2089</v>
      </c>
      <c r="D162" s="23" t="str">
        <f>VLOOKUP(B162,'5b'!$B$4:$E$904,2,FALSE)</f>
        <v>F</v>
      </c>
      <c r="E162" s="23" t="str">
        <f>INDEX(Table,MATCH('Classwork 5'!B162,'5b'!$B$4:$B$904,0),3)</f>
        <v>36-45</v>
      </c>
      <c r="F162" s="23">
        <f>INDEX(Table,MATCH('Classwork 5'!B162,'5b'!$B$4:$B$904,0),4)</f>
        <v>7</v>
      </c>
      <c r="G162" s="23">
        <v>5</v>
      </c>
      <c r="H162" s="24">
        <v>6927</v>
      </c>
    </row>
    <row r="163" spans="2:8" x14ac:dyDescent="0.3">
      <c r="B163" s="22">
        <v>1000031</v>
      </c>
      <c r="C163" s="23" t="s">
        <v>2029</v>
      </c>
      <c r="D163" s="23" t="str">
        <f>VLOOKUP(B163,'5b'!$B$4:$E$904,2,FALSE)</f>
        <v>M</v>
      </c>
      <c r="E163" s="23" t="str">
        <f>INDEX(Table,MATCH('Classwork 5'!B163,'5b'!$B$4:$B$904,0),3)</f>
        <v>55+</v>
      </c>
      <c r="F163" s="23">
        <f>INDEX(Table,MATCH('Classwork 5'!B163,'5b'!$B$4:$B$904,0),4)</f>
        <v>7</v>
      </c>
      <c r="G163" s="23">
        <v>5</v>
      </c>
      <c r="H163" s="24">
        <v>8596</v>
      </c>
    </row>
    <row r="164" spans="2:8" x14ac:dyDescent="0.3">
      <c r="B164" s="22">
        <v>1000031</v>
      </c>
      <c r="C164" s="23" t="s">
        <v>2090</v>
      </c>
      <c r="D164" s="23" t="str">
        <f>VLOOKUP(B164,'5b'!$B$4:$E$904,2,FALSE)</f>
        <v>M</v>
      </c>
      <c r="E164" s="23" t="str">
        <f>INDEX(Table,MATCH('Classwork 5'!B164,'5b'!$B$4:$B$904,0),3)</f>
        <v>55+</v>
      </c>
      <c r="F164" s="23">
        <f>INDEX(Table,MATCH('Classwork 5'!B164,'5b'!$B$4:$B$904,0),4)</f>
        <v>7</v>
      </c>
      <c r="G164" s="23">
        <v>5</v>
      </c>
      <c r="H164" s="24">
        <v>5248</v>
      </c>
    </row>
    <row r="165" spans="2:8" x14ac:dyDescent="0.3">
      <c r="B165" s="22">
        <v>1000031</v>
      </c>
      <c r="C165" s="23" t="s">
        <v>2091</v>
      </c>
      <c r="D165" s="23" t="str">
        <f>VLOOKUP(B165,'5b'!$B$4:$E$904,2,FALSE)</f>
        <v>M</v>
      </c>
      <c r="E165" s="23" t="str">
        <f>INDEX(Table,MATCH('Classwork 5'!B165,'5b'!$B$4:$B$904,0),3)</f>
        <v>55+</v>
      </c>
      <c r="F165" s="23">
        <f>INDEX(Table,MATCH('Classwork 5'!B165,'5b'!$B$4:$B$904,0),4)</f>
        <v>7</v>
      </c>
      <c r="G165" s="23">
        <v>3</v>
      </c>
      <c r="H165" s="24">
        <v>10592</v>
      </c>
    </row>
    <row r="166" spans="2:8" x14ac:dyDescent="0.3">
      <c r="B166" s="22">
        <v>1000031</v>
      </c>
      <c r="C166" s="23" t="s">
        <v>2092</v>
      </c>
      <c r="D166" s="23" t="str">
        <f>VLOOKUP(B166,'5b'!$B$4:$E$904,2,FALSE)</f>
        <v>M</v>
      </c>
      <c r="E166" s="23" t="str">
        <f>INDEX(Table,MATCH('Classwork 5'!B166,'5b'!$B$4:$B$904,0),3)</f>
        <v>55+</v>
      </c>
      <c r="F166" s="23">
        <f>INDEX(Table,MATCH('Classwork 5'!B166,'5b'!$B$4:$B$904,0),4)</f>
        <v>7</v>
      </c>
      <c r="G166" s="23">
        <v>5</v>
      </c>
      <c r="H166" s="24">
        <v>3482</v>
      </c>
    </row>
    <row r="167" spans="2:8" x14ac:dyDescent="0.3">
      <c r="B167" s="22">
        <v>1000032</v>
      </c>
      <c r="C167" s="23" t="s">
        <v>2093</v>
      </c>
      <c r="D167" s="23" t="str">
        <f>VLOOKUP(B167,'5b'!$B$4:$E$904,2,FALSE)</f>
        <v>F</v>
      </c>
      <c r="E167" s="23" t="str">
        <f>INDEX(Table,MATCH('Classwork 5'!B167,'5b'!$B$4:$B$904,0),3)</f>
        <v>26-35</v>
      </c>
      <c r="F167" s="23">
        <f>INDEX(Table,MATCH('Classwork 5'!B167,'5b'!$B$4:$B$904,0),4)</f>
        <v>0</v>
      </c>
      <c r="G167" s="23">
        <v>5</v>
      </c>
      <c r="H167" s="24">
        <v>7134</v>
      </c>
    </row>
    <row r="168" spans="2:8" x14ac:dyDescent="0.3">
      <c r="B168" s="22">
        <v>1000033</v>
      </c>
      <c r="C168" s="23" t="s">
        <v>1939</v>
      </c>
      <c r="D168" s="23" t="str">
        <f>VLOOKUP(B168,'5b'!$B$4:$E$904,2,FALSE)</f>
        <v>M</v>
      </c>
      <c r="E168" s="23" t="str">
        <f>INDEX(Table,MATCH('Classwork 5'!B168,'5b'!$B$4:$B$904,0),3)</f>
        <v>46-50</v>
      </c>
      <c r="F168" s="23">
        <f>INDEX(Table,MATCH('Classwork 5'!B168,'5b'!$B$4:$B$904,0),4)</f>
        <v>3</v>
      </c>
      <c r="G168" s="23">
        <v>8</v>
      </c>
      <c r="H168" s="24">
        <v>7854</v>
      </c>
    </row>
    <row r="169" spans="2:8" x14ac:dyDescent="0.3">
      <c r="B169" s="22">
        <v>1000033</v>
      </c>
      <c r="C169" s="23" t="s">
        <v>2094</v>
      </c>
      <c r="D169" s="23" t="str">
        <f>VLOOKUP(B169,'5b'!$B$4:$E$904,2,FALSE)</f>
        <v>M</v>
      </c>
      <c r="E169" s="23" t="str">
        <f>INDEX(Table,MATCH('Classwork 5'!B169,'5b'!$B$4:$B$904,0),3)</f>
        <v>46-50</v>
      </c>
      <c r="F169" s="23">
        <f>INDEX(Table,MATCH('Classwork 5'!B169,'5b'!$B$4:$B$904,0),4)</f>
        <v>3</v>
      </c>
      <c r="G169" s="23">
        <v>15</v>
      </c>
      <c r="H169" s="24">
        <v>17391</v>
      </c>
    </row>
    <row r="170" spans="2:8" x14ac:dyDescent="0.3">
      <c r="B170" s="22">
        <v>1000033</v>
      </c>
      <c r="C170" s="23" t="s">
        <v>2095</v>
      </c>
      <c r="D170" s="23" t="str">
        <f>VLOOKUP(B170,'5b'!$B$4:$E$904,2,FALSE)</f>
        <v>M</v>
      </c>
      <c r="E170" s="23" t="str">
        <f>INDEX(Table,MATCH('Classwork 5'!B170,'5b'!$B$4:$B$904,0),3)</f>
        <v>46-50</v>
      </c>
      <c r="F170" s="23">
        <f>INDEX(Table,MATCH('Classwork 5'!B170,'5b'!$B$4:$B$904,0),4)</f>
        <v>3</v>
      </c>
      <c r="G170" s="23">
        <v>8</v>
      </c>
      <c r="H170" s="24">
        <v>6074</v>
      </c>
    </row>
    <row r="171" spans="2:8" x14ac:dyDescent="0.3">
      <c r="B171" s="22">
        <v>1000033</v>
      </c>
      <c r="C171" s="23" t="s">
        <v>2096</v>
      </c>
      <c r="D171" s="23" t="str">
        <f>VLOOKUP(B171,'5b'!$B$4:$E$904,2,FALSE)</f>
        <v>M</v>
      </c>
      <c r="E171" s="23" t="str">
        <f>INDEX(Table,MATCH('Classwork 5'!B171,'5b'!$B$4:$B$904,0),3)</f>
        <v>46-50</v>
      </c>
      <c r="F171" s="23">
        <f>INDEX(Table,MATCH('Classwork 5'!B171,'5b'!$B$4:$B$904,0),4)</f>
        <v>3</v>
      </c>
      <c r="G171" s="23">
        <v>8</v>
      </c>
      <c r="H171" s="24">
        <v>6119</v>
      </c>
    </row>
    <row r="172" spans="2:8" x14ac:dyDescent="0.3">
      <c r="B172" s="22">
        <v>1000033</v>
      </c>
      <c r="C172" s="23" t="s">
        <v>2097</v>
      </c>
      <c r="D172" s="23" t="str">
        <f>VLOOKUP(B172,'5b'!$B$4:$E$904,2,FALSE)</f>
        <v>M</v>
      </c>
      <c r="E172" s="23" t="str">
        <f>INDEX(Table,MATCH('Classwork 5'!B172,'5b'!$B$4:$B$904,0),3)</f>
        <v>46-50</v>
      </c>
      <c r="F172" s="23">
        <f>INDEX(Table,MATCH('Classwork 5'!B172,'5b'!$B$4:$B$904,0),4)</f>
        <v>3</v>
      </c>
      <c r="G172" s="23">
        <v>1</v>
      </c>
      <c r="H172" s="24">
        <v>15333</v>
      </c>
    </row>
    <row r="173" spans="2:8" x14ac:dyDescent="0.3">
      <c r="B173" s="22">
        <v>1000033</v>
      </c>
      <c r="C173" s="23" t="s">
        <v>2098</v>
      </c>
      <c r="D173" s="23" t="str">
        <f>VLOOKUP(B173,'5b'!$B$4:$E$904,2,FALSE)</f>
        <v>M</v>
      </c>
      <c r="E173" s="23" t="str">
        <f>INDEX(Table,MATCH('Classwork 5'!B173,'5b'!$B$4:$B$904,0),3)</f>
        <v>46-50</v>
      </c>
      <c r="F173" s="23">
        <f>INDEX(Table,MATCH('Classwork 5'!B173,'5b'!$B$4:$B$904,0),4)</f>
        <v>3</v>
      </c>
      <c r="G173" s="23">
        <v>8</v>
      </c>
      <c r="H173" s="24">
        <v>6129</v>
      </c>
    </row>
    <row r="174" spans="2:8" x14ac:dyDescent="0.3">
      <c r="B174" s="22">
        <v>1000033</v>
      </c>
      <c r="C174" s="23" t="s">
        <v>2099</v>
      </c>
      <c r="D174" s="23" t="str">
        <f>VLOOKUP(B174,'5b'!$B$4:$E$904,2,FALSE)</f>
        <v>M</v>
      </c>
      <c r="E174" s="23" t="str">
        <f>INDEX(Table,MATCH('Classwork 5'!B174,'5b'!$B$4:$B$904,0),3)</f>
        <v>46-50</v>
      </c>
      <c r="F174" s="23">
        <f>INDEX(Table,MATCH('Classwork 5'!B174,'5b'!$B$4:$B$904,0),4)</f>
        <v>3</v>
      </c>
      <c r="G174" s="23">
        <v>5</v>
      </c>
      <c r="H174" s="24">
        <v>5265</v>
      </c>
    </row>
    <row r="175" spans="2:8" x14ac:dyDescent="0.3">
      <c r="B175" s="22">
        <v>1000033</v>
      </c>
      <c r="C175" s="23" t="s">
        <v>2100</v>
      </c>
      <c r="D175" s="23" t="str">
        <f>VLOOKUP(B175,'5b'!$B$4:$E$904,2,FALSE)</f>
        <v>M</v>
      </c>
      <c r="E175" s="23" t="str">
        <f>INDEX(Table,MATCH('Classwork 5'!B175,'5b'!$B$4:$B$904,0),3)</f>
        <v>46-50</v>
      </c>
      <c r="F175" s="23">
        <f>INDEX(Table,MATCH('Classwork 5'!B175,'5b'!$B$4:$B$904,0),4)</f>
        <v>3</v>
      </c>
      <c r="G175" s="23">
        <v>8</v>
      </c>
      <c r="H175" s="24">
        <v>7888</v>
      </c>
    </row>
    <row r="176" spans="2:8" x14ac:dyDescent="0.3">
      <c r="B176" s="22">
        <v>1000033</v>
      </c>
      <c r="C176" s="23" t="s">
        <v>2101</v>
      </c>
      <c r="D176" s="23" t="str">
        <f>VLOOKUP(B176,'5b'!$B$4:$E$904,2,FALSE)</f>
        <v>M</v>
      </c>
      <c r="E176" s="23" t="str">
        <f>INDEX(Table,MATCH('Classwork 5'!B176,'5b'!$B$4:$B$904,0),3)</f>
        <v>46-50</v>
      </c>
      <c r="F176" s="23">
        <f>INDEX(Table,MATCH('Classwork 5'!B176,'5b'!$B$4:$B$904,0),4)</f>
        <v>3</v>
      </c>
      <c r="G176" s="23">
        <v>8</v>
      </c>
      <c r="H176" s="24">
        <v>4035</v>
      </c>
    </row>
    <row r="177" spans="2:8" x14ac:dyDescent="0.3">
      <c r="B177" s="22">
        <v>1000033</v>
      </c>
      <c r="C177" s="23" t="s">
        <v>2102</v>
      </c>
      <c r="D177" s="23" t="str">
        <f>VLOOKUP(B177,'5b'!$B$4:$E$904,2,FALSE)</f>
        <v>M</v>
      </c>
      <c r="E177" s="23" t="str">
        <f>INDEX(Table,MATCH('Classwork 5'!B177,'5b'!$B$4:$B$904,0),3)</f>
        <v>46-50</v>
      </c>
      <c r="F177" s="23">
        <f>INDEX(Table,MATCH('Classwork 5'!B177,'5b'!$B$4:$B$904,0),4)</f>
        <v>3</v>
      </c>
      <c r="G177" s="23">
        <v>5</v>
      </c>
      <c r="H177" s="24">
        <v>5280</v>
      </c>
    </row>
    <row r="178" spans="2:8" x14ac:dyDescent="0.3">
      <c r="B178" s="22">
        <v>1000033</v>
      </c>
      <c r="C178" s="23" t="s">
        <v>2103</v>
      </c>
      <c r="D178" s="23" t="str">
        <f>VLOOKUP(B178,'5b'!$B$4:$E$904,2,FALSE)</f>
        <v>M</v>
      </c>
      <c r="E178" s="23" t="str">
        <f>INDEX(Table,MATCH('Classwork 5'!B178,'5b'!$B$4:$B$904,0),3)</f>
        <v>46-50</v>
      </c>
      <c r="F178" s="23">
        <f>INDEX(Table,MATCH('Classwork 5'!B178,'5b'!$B$4:$B$904,0),4)</f>
        <v>3</v>
      </c>
      <c r="G178" s="23">
        <v>8</v>
      </c>
      <c r="H178" s="24">
        <v>7909</v>
      </c>
    </row>
    <row r="179" spans="2:8" x14ac:dyDescent="0.3">
      <c r="B179" s="22">
        <v>1000033</v>
      </c>
      <c r="C179" s="23" t="s">
        <v>2104</v>
      </c>
      <c r="D179" s="23" t="str">
        <f>VLOOKUP(B179,'5b'!$B$4:$E$904,2,FALSE)</f>
        <v>M</v>
      </c>
      <c r="E179" s="23" t="str">
        <f>INDEX(Table,MATCH('Classwork 5'!B179,'5b'!$B$4:$B$904,0),3)</f>
        <v>46-50</v>
      </c>
      <c r="F179" s="23">
        <f>INDEX(Table,MATCH('Classwork 5'!B179,'5b'!$B$4:$B$904,0),4)</f>
        <v>3</v>
      </c>
      <c r="G179" s="23">
        <v>4</v>
      </c>
      <c r="H179" s="24">
        <v>811</v>
      </c>
    </row>
    <row r="180" spans="2:8" x14ac:dyDescent="0.3">
      <c r="B180" s="22">
        <v>1000033</v>
      </c>
      <c r="C180" s="23" t="s">
        <v>2105</v>
      </c>
      <c r="D180" s="23" t="str">
        <f>VLOOKUP(B180,'5b'!$B$4:$E$904,2,FALSE)</f>
        <v>M</v>
      </c>
      <c r="E180" s="23" t="str">
        <f>INDEX(Table,MATCH('Classwork 5'!B180,'5b'!$B$4:$B$904,0),3)</f>
        <v>46-50</v>
      </c>
      <c r="F180" s="23">
        <f>INDEX(Table,MATCH('Classwork 5'!B180,'5b'!$B$4:$B$904,0),4)</f>
        <v>3</v>
      </c>
      <c r="G180" s="23">
        <v>4</v>
      </c>
      <c r="H180" s="24">
        <v>2846</v>
      </c>
    </row>
    <row r="181" spans="2:8" x14ac:dyDescent="0.3">
      <c r="B181" s="22">
        <v>1000033</v>
      </c>
      <c r="C181" s="23" t="s">
        <v>2106</v>
      </c>
      <c r="D181" s="23" t="str">
        <f>VLOOKUP(B181,'5b'!$B$4:$E$904,2,FALSE)</f>
        <v>M</v>
      </c>
      <c r="E181" s="23" t="str">
        <f>INDEX(Table,MATCH('Classwork 5'!B181,'5b'!$B$4:$B$904,0),3)</f>
        <v>46-50</v>
      </c>
      <c r="F181" s="23">
        <f>INDEX(Table,MATCH('Classwork 5'!B181,'5b'!$B$4:$B$904,0),4)</f>
        <v>3</v>
      </c>
      <c r="G181" s="23">
        <v>8</v>
      </c>
      <c r="H181" s="24">
        <v>7994</v>
      </c>
    </row>
    <row r="182" spans="2:8" x14ac:dyDescent="0.3">
      <c r="B182" s="22">
        <v>1000033</v>
      </c>
      <c r="C182" s="23" t="s">
        <v>2107</v>
      </c>
      <c r="D182" s="23" t="str">
        <f>VLOOKUP(B182,'5b'!$B$4:$E$904,2,FALSE)</f>
        <v>M</v>
      </c>
      <c r="E182" s="23" t="str">
        <f>INDEX(Table,MATCH('Classwork 5'!B182,'5b'!$B$4:$B$904,0),3)</f>
        <v>46-50</v>
      </c>
      <c r="F182" s="23">
        <f>INDEX(Table,MATCH('Classwork 5'!B182,'5b'!$B$4:$B$904,0),4)</f>
        <v>3</v>
      </c>
      <c r="G182" s="23">
        <v>8</v>
      </c>
      <c r="H182" s="24">
        <v>3897</v>
      </c>
    </row>
    <row r="183" spans="2:8" x14ac:dyDescent="0.3">
      <c r="B183" s="22">
        <v>1000034</v>
      </c>
      <c r="C183" s="23" t="s">
        <v>2108</v>
      </c>
      <c r="D183" s="23" t="str">
        <f>VLOOKUP(B183,'5b'!$B$4:$E$904,2,FALSE)</f>
        <v>F</v>
      </c>
      <c r="E183" s="23" t="str">
        <f>INDEX(Table,MATCH('Classwork 5'!B183,'5b'!$B$4:$B$904,0),3)</f>
        <v>18-25</v>
      </c>
      <c r="F183" s="23">
        <f>INDEX(Table,MATCH('Classwork 5'!B183,'5b'!$B$4:$B$904,0),4)</f>
        <v>0</v>
      </c>
      <c r="G183" s="23">
        <v>5</v>
      </c>
      <c r="H183" s="24">
        <v>6996</v>
      </c>
    </row>
    <row r="184" spans="2:8" x14ac:dyDescent="0.3">
      <c r="B184" s="22">
        <v>1000034</v>
      </c>
      <c r="C184" s="23" t="s">
        <v>2109</v>
      </c>
      <c r="D184" s="23" t="str">
        <f>VLOOKUP(B184,'5b'!$B$4:$E$904,2,FALSE)</f>
        <v>F</v>
      </c>
      <c r="E184" s="23" t="str">
        <f>INDEX(Table,MATCH('Classwork 5'!B184,'5b'!$B$4:$B$904,0),3)</f>
        <v>18-25</v>
      </c>
      <c r="F184" s="23">
        <f>INDEX(Table,MATCH('Classwork 5'!B184,'5b'!$B$4:$B$904,0),4)</f>
        <v>0</v>
      </c>
      <c r="G184" s="23">
        <v>5</v>
      </c>
      <c r="H184" s="24">
        <v>8593</v>
      </c>
    </row>
    <row r="185" spans="2:8" x14ac:dyDescent="0.3">
      <c r="B185" s="22">
        <v>1000034</v>
      </c>
      <c r="C185" s="23" t="s">
        <v>2110</v>
      </c>
      <c r="D185" s="23" t="str">
        <f>VLOOKUP(B185,'5b'!$B$4:$E$904,2,FALSE)</f>
        <v>F</v>
      </c>
      <c r="E185" s="23" t="str">
        <f>INDEX(Table,MATCH('Classwork 5'!B185,'5b'!$B$4:$B$904,0),3)</f>
        <v>18-25</v>
      </c>
      <c r="F185" s="23">
        <f>INDEX(Table,MATCH('Classwork 5'!B185,'5b'!$B$4:$B$904,0),4)</f>
        <v>0</v>
      </c>
      <c r="G185" s="23">
        <v>5</v>
      </c>
      <c r="H185" s="24">
        <v>6917</v>
      </c>
    </row>
    <row r="186" spans="2:8" x14ac:dyDescent="0.3">
      <c r="B186" s="22">
        <v>1000034</v>
      </c>
      <c r="C186" s="23" t="s">
        <v>2111</v>
      </c>
      <c r="D186" s="23" t="str">
        <f>VLOOKUP(B186,'5b'!$B$4:$E$904,2,FALSE)</f>
        <v>F</v>
      </c>
      <c r="E186" s="23" t="str">
        <f>INDEX(Table,MATCH('Classwork 5'!B186,'5b'!$B$4:$B$904,0),3)</f>
        <v>18-25</v>
      </c>
      <c r="F186" s="23">
        <f>INDEX(Table,MATCH('Classwork 5'!B186,'5b'!$B$4:$B$904,0),4)</f>
        <v>0</v>
      </c>
      <c r="G186" s="23">
        <v>5</v>
      </c>
      <c r="H186" s="24">
        <v>5329</v>
      </c>
    </row>
    <row r="187" spans="2:8" x14ac:dyDescent="0.3">
      <c r="B187" s="22">
        <v>1000034</v>
      </c>
      <c r="C187" s="23" t="s">
        <v>2112</v>
      </c>
      <c r="D187" s="23" t="str">
        <f>VLOOKUP(B187,'5b'!$B$4:$E$904,2,FALSE)</f>
        <v>F</v>
      </c>
      <c r="E187" s="23" t="str">
        <f>INDEX(Table,MATCH('Classwork 5'!B187,'5b'!$B$4:$B$904,0),3)</f>
        <v>18-25</v>
      </c>
      <c r="F187" s="23">
        <f>INDEX(Table,MATCH('Classwork 5'!B187,'5b'!$B$4:$B$904,0),4)</f>
        <v>0</v>
      </c>
      <c r="G187" s="23">
        <v>11</v>
      </c>
      <c r="H187" s="24">
        <v>5942</v>
      </c>
    </row>
    <row r="188" spans="2:8" x14ac:dyDescent="0.3">
      <c r="B188" s="22">
        <v>1000034</v>
      </c>
      <c r="C188" s="23" t="s">
        <v>1964</v>
      </c>
      <c r="D188" s="23" t="str">
        <f>VLOOKUP(B188,'5b'!$B$4:$E$904,2,FALSE)</f>
        <v>F</v>
      </c>
      <c r="E188" s="23" t="str">
        <f>INDEX(Table,MATCH('Classwork 5'!B188,'5b'!$B$4:$B$904,0),3)</f>
        <v>18-25</v>
      </c>
      <c r="F188" s="23">
        <f>INDEX(Table,MATCH('Classwork 5'!B188,'5b'!$B$4:$B$904,0),4)</f>
        <v>0</v>
      </c>
      <c r="G188" s="23">
        <v>2</v>
      </c>
      <c r="H188" s="24">
        <v>15895</v>
      </c>
    </row>
    <row r="189" spans="2:8" x14ac:dyDescent="0.3">
      <c r="B189" s="22">
        <v>1000034</v>
      </c>
      <c r="C189" s="23" t="s">
        <v>2113</v>
      </c>
      <c r="D189" s="23" t="str">
        <f>VLOOKUP(B189,'5b'!$B$4:$E$904,2,FALSE)</f>
        <v>F</v>
      </c>
      <c r="E189" s="23" t="str">
        <f>INDEX(Table,MATCH('Classwork 5'!B189,'5b'!$B$4:$B$904,0),3)</f>
        <v>18-25</v>
      </c>
      <c r="F189" s="23">
        <f>INDEX(Table,MATCH('Classwork 5'!B189,'5b'!$B$4:$B$904,0),4)</f>
        <v>0</v>
      </c>
      <c r="G189" s="23">
        <v>5</v>
      </c>
      <c r="H189" s="24">
        <v>7165</v>
      </c>
    </row>
    <row r="190" spans="2:8" x14ac:dyDescent="0.3">
      <c r="B190" s="22">
        <v>1000034</v>
      </c>
      <c r="C190" s="23" t="s">
        <v>2114</v>
      </c>
      <c r="D190" s="23" t="str">
        <f>VLOOKUP(B190,'5b'!$B$4:$E$904,2,FALSE)</f>
        <v>F</v>
      </c>
      <c r="E190" s="23" t="str">
        <f>INDEX(Table,MATCH('Classwork 5'!B190,'5b'!$B$4:$B$904,0),3)</f>
        <v>18-25</v>
      </c>
      <c r="F190" s="23">
        <f>INDEX(Table,MATCH('Classwork 5'!B190,'5b'!$B$4:$B$904,0),4)</f>
        <v>0</v>
      </c>
      <c r="G190" s="23">
        <v>8</v>
      </c>
      <c r="H190" s="24">
        <v>9846</v>
      </c>
    </row>
    <row r="191" spans="2:8" x14ac:dyDescent="0.3">
      <c r="B191" s="22">
        <v>1000034</v>
      </c>
      <c r="C191" s="23" t="s">
        <v>2115</v>
      </c>
      <c r="D191" s="23" t="str">
        <f>VLOOKUP(B191,'5b'!$B$4:$E$904,2,FALSE)</f>
        <v>F</v>
      </c>
      <c r="E191" s="23" t="str">
        <f>INDEX(Table,MATCH('Classwork 5'!B191,'5b'!$B$4:$B$904,0),3)</f>
        <v>18-25</v>
      </c>
      <c r="F191" s="23">
        <f>INDEX(Table,MATCH('Classwork 5'!B191,'5b'!$B$4:$B$904,0),4)</f>
        <v>0</v>
      </c>
      <c r="G191" s="23">
        <v>5</v>
      </c>
      <c r="H191" s="24">
        <v>8701</v>
      </c>
    </row>
    <row r="192" spans="2:8" x14ac:dyDescent="0.3">
      <c r="B192" s="22">
        <v>1000034</v>
      </c>
      <c r="C192" s="23" t="s">
        <v>2116</v>
      </c>
      <c r="D192" s="23" t="str">
        <f>VLOOKUP(B192,'5b'!$B$4:$E$904,2,FALSE)</f>
        <v>F</v>
      </c>
      <c r="E192" s="23" t="str">
        <f>INDEX(Table,MATCH('Classwork 5'!B192,'5b'!$B$4:$B$904,0),3)</f>
        <v>18-25</v>
      </c>
      <c r="F192" s="23">
        <f>INDEX(Table,MATCH('Classwork 5'!B192,'5b'!$B$4:$B$904,0),4)</f>
        <v>0</v>
      </c>
      <c r="G192" s="23">
        <v>5</v>
      </c>
      <c r="H192" s="24">
        <v>8757</v>
      </c>
    </row>
    <row r="193" spans="2:8" x14ac:dyDescent="0.3">
      <c r="B193" s="22">
        <v>1000035</v>
      </c>
      <c r="C193" s="23" t="s">
        <v>2117</v>
      </c>
      <c r="D193" s="23" t="str">
        <f>VLOOKUP(B193,'5b'!$B$4:$E$904,2,FALSE)</f>
        <v>M</v>
      </c>
      <c r="E193" s="23" t="str">
        <f>INDEX(Table,MATCH('Classwork 5'!B193,'5b'!$B$4:$B$904,0),3)</f>
        <v>46-50</v>
      </c>
      <c r="F193" s="23">
        <f>INDEX(Table,MATCH('Classwork 5'!B193,'5b'!$B$4:$B$904,0),4)</f>
        <v>1</v>
      </c>
      <c r="G193" s="23">
        <v>8</v>
      </c>
      <c r="H193" s="24">
        <v>6109</v>
      </c>
    </row>
    <row r="194" spans="2:8" x14ac:dyDescent="0.3">
      <c r="B194" s="22">
        <v>1000035</v>
      </c>
      <c r="C194" s="23" t="s">
        <v>1939</v>
      </c>
      <c r="D194" s="23" t="str">
        <f>VLOOKUP(B194,'5b'!$B$4:$E$904,2,FALSE)</f>
        <v>M</v>
      </c>
      <c r="E194" s="23" t="str">
        <f>INDEX(Table,MATCH('Classwork 5'!B194,'5b'!$B$4:$B$904,0),3)</f>
        <v>46-50</v>
      </c>
      <c r="F194" s="23">
        <f>INDEX(Table,MATCH('Classwork 5'!B194,'5b'!$B$4:$B$904,0),4)</f>
        <v>1</v>
      </c>
      <c r="G194" s="23">
        <v>8</v>
      </c>
      <c r="H194" s="24">
        <v>6139</v>
      </c>
    </row>
    <row r="195" spans="2:8" x14ac:dyDescent="0.3">
      <c r="B195" s="22">
        <v>1000035</v>
      </c>
      <c r="C195" s="23" t="s">
        <v>2118</v>
      </c>
      <c r="D195" s="23" t="str">
        <f>VLOOKUP(B195,'5b'!$B$4:$E$904,2,FALSE)</f>
        <v>M</v>
      </c>
      <c r="E195" s="23" t="str">
        <f>INDEX(Table,MATCH('Classwork 5'!B195,'5b'!$B$4:$B$904,0),3)</f>
        <v>46-50</v>
      </c>
      <c r="F195" s="23">
        <f>INDEX(Table,MATCH('Classwork 5'!B195,'5b'!$B$4:$B$904,0),4)</f>
        <v>1</v>
      </c>
      <c r="G195" s="23">
        <v>8</v>
      </c>
      <c r="H195" s="24">
        <v>5897</v>
      </c>
    </row>
    <row r="196" spans="2:8" x14ac:dyDescent="0.3">
      <c r="B196" s="22">
        <v>1000035</v>
      </c>
      <c r="C196" s="23" t="s">
        <v>2119</v>
      </c>
      <c r="D196" s="23" t="str">
        <f>VLOOKUP(B196,'5b'!$B$4:$E$904,2,FALSE)</f>
        <v>M</v>
      </c>
      <c r="E196" s="23" t="str">
        <f>INDEX(Table,MATCH('Classwork 5'!B196,'5b'!$B$4:$B$904,0),3)</f>
        <v>46-50</v>
      </c>
      <c r="F196" s="23">
        <f>INDEX(Table,MATCH('Classwork 5'!B196,'5b'!$B$4:$B$904,0),4)</f>
        <v>1</v>
      </c>
      <c r="G196" s="23">
        <v>8</v>
      </c>
      <c r="H196" s="24">
        <v>3990</v>
      </c>
    </row>
    <row r="197" spans="2:8" x14ac:dyDescent="0.3">
      <c r="B197" s="22">
        <v>1000035</v>
      </c>
      <c r="C197" s="23" t="s">
        <v>1987</v>
      </c>
      <c r="D197" s="23" t="str">
        <f>VLOOKUP(B197,'5b'!$B$4:$E$904,2,FALSE)</f>
        <v>M</v>
      </c>
      <c r="E197" s="23" t="str">
        <f>INDEX(Table,MATCH('Classwork 5'!B197,'5b'!$B$4:$B$904,0),3)</f>
        <v>46-50</v>
      </c>
      <c r="F197" s="23">
        <f>INDEX(Table,MATCH('Classwork 5'!B197,'5b'!$B$4:$B$904,0),4)</f>
        <v>1</v>
      </c>
      <c r="G197" s="23">
        <v>8</v>
      </c>
      <c r="H197" s="24">
        <v>6153</v>
      </c>
    </row>
    <row r="198" spans="2:8" x14ac:dyDescent="0.3">
      <c r="B198" s="22">
        <v>1000035</v>
      </c>
      <c r="C198" s="23" t="s">
        <v>2120</v>
      </c>
      <c r="D198" s="23" t="str">
        <f>VLOOKUP(B198,'5b'!$B$4:$E$904,2,FALSE)</f>
        <v>M</v>
      </c>
      <c r="E198" s="23" t="str">
        <f>INDEX(Table,MATCH('Classwork 5'!B198,'5b'!$B$4:$B$904,0),3)</f>
        <v>46-50</v>
      </c>
      <c r="F198" s="23">
        <f>INDEX(Table,MATCH('Classwork 5'!B198,'5b'!$B$4:$B$904,0),4)</f>
        <v>1</v>
      </c>
      <c r="G198" s="23">
        <v>5</v>
      </c>
      <c r="H198" s="24">
        <v>5319</v>
      </c>
    </row>
    <row r="199" spans="2:8" x14ac:dyDescent="0.3">
      <c r="B199" s="22">
        <v>1000035</v>
      </c>
      <c r="C199" s="23" t="s">
        <v>2121</v>
      </c>
      <c r="D199" s="23" t="str">
        <f>VLOOKUP(B199,'5b'!$B$4:$E$904,2,FALSE)</f>
        <v>M</v>
      </c>
      <c r="E199" s="23" t="str">
        <f>INDEX(Table,MATCH('Classwork 5'!B199,'5b'!$B$4:$B$904,0),3)</f>
        <v>46-50</v>
      </c>
      <c r="F199" s="23">
        <f>INDEX(Table,MATCH('Classwork 5'!B199,'5b'!$B$4:$B$904,0),4)</f>
        <v>1</v>
      </c>
      <c r="G199" s="23">
        <v>3</v>
      </c>
      <c r="H199" s="24">
        <v>10767</v>
      </c>
    </row>
    <row r="200" spans="2:8" x14ac:dyDescent="0.3">
      <c r="B200" s="22">
        <v>1000036</v>
      </c>
      <c r="C200" s="23" t="s">
        <v>2122</v>
      </c>
      <c r="D200" s="23" t="str">
        <f>VLOOKUP(B200,'5b'!$B$4:$E$904,2,FALSE)</f>
        <v>M</v>
      </c>
      <c r="E200" s="23" t="str">
        <f>INDEX(Table,MATCH('Classwork 5'!B200,'5b'!$B$4:$B$904,0),3)</f>
        <v>26-35</v>
      </c>
      <c r="F200" s="23">
        <f>INDEX(Table,MATCH('Classwork 5'!B200,'5b'!$B$4:$B$904,0),4)</f>
        <v>3</v>
      </c>
      <c r="G200" s="23">
        <v>4</v>
      </c>
      <c r="H200" s="24">
        <v>2832</v>
      </c>
    </row>
    <row r="201" spans="2:8" x14ac:dyDescent="0.3">
      <c r="B201" s="22">
        <v>1000036</v>
      </c>
      <c r="C201" s="23" t="s">
        <v>2123</v>
      </c>
      <c r="D201" s="23" t="str">
        <f>VLOOKUP(B201,'5b'!$B$4:$E$904,2,FALSE)</f>
        <v>M</v>
      </c>
      <c r="E201" s="23" t="str">
        <f>INDEX(Table,MATCH('Classwork 5'!B201,'5b'!$B$4:$B$904,0),3)</f>
        <v>26-35</v>
      </c>
      <c r="F201" s="23">
        <f>INDEX(Table,MATCH('Classwork 5'!B201,'5b'!$B$4:$B$904,0),4)</f>
        <v>3</v>
      </c>
      <c r="G201" s="23">
        <v>1</v>
      </c>
      <c r="H201" s="24">
        <v>8066</v>
      </c>
    </row>
    <row r="202" spans="2:8" x14ac:dyDescent="0.3">
      <c r="B202" s="22">
        <v>1000036</v>
      </c>
      <c r="C202" s="23" t="s">
        <v>2124</v>
      </c>
      <c r="D202" s="23" t="str">
        <f>VLOOKUP(B202,'5b'!$B$4:$E$904,2,FALSE)</f>
        <v>M</v>
      </c>
      <c r="E202" s="23" t="str">
        <f>INDEX(Table,MATCH('Classwork 5'!B202,'5b'!$B$4:$B$904,0),3)</f>
        <v>26-35</v>
      </c>
      <c r="F202" s="23">
        <f>INDEX(Table,MATCH('Classwork 5'!B202,'5b'!$B$4:$B$904,0),4)</f>
        <v>3</v>
      </c>
      <c r="G202" s="23">
        <v>1</v>
      </c>
      <c r="H202" s="24">
        <v>15812</v>
      </c>
    </row>
    <row r="203" spans="2:8" x14ac:dyDescent="0.3">
      <c r="B203" s="22">
        <v>1000036</v>
      </c>
      <c r="C203" s="23" t="s">
        <v>2125</v>
      </c>
      <c r="D203" s="23" t="str">
        <f>VLOOKUP(B203,'5b'!$B$4:$E$904,2,FALSE)</f>
        <v>M</v>
      </c>
      <c r="E203" s="23" t="str">
        <f>INDEX(Table,MATCH('Classwork 5'!B203,'5b'!$B$4:$B$904,0),3)</f>
        <v>26-35</v>
      </c>
      <c r="F203" s="23">
        <f>INDEX(Table,MATCH('Classwork 5'!B203,'5b'!$B$4:$B$904,0),4)</f>
        <v>3</v>
      </c>
      <c r="G203" s="23">
        <v>5</v>
      </c>
      <c r="H203" s="24">
        <v>6967</v>
      </c>
    </row>
    <row r="204" spans="2:8" x14ac:dyDescent="0.3">
      <c r="B204" s="22">
        <v>1000036</v>
      </c>
      <c r="C204" s="23" t="s">
        <v>2126</v>
      </c>
      <c r="D204" s="23" t="str">
        <f>VLOOKUP(B204,'5b'!$B$4:$E$904,2,FALSE)</f>
        <v>M</v>
      </c>
      <c r="E204" s="23" t="str">
        <f>INDEX(Table,MATCH('Classwork 5'!B204,'5b'!$B$4:$B$904,0),3)</f>
        <v>26-35</v>
      </c>
      <c r="F204" s="23">
        <f>INDEX(Table,MATCH('Classwork 5'!B204,'5b'!$B$4:$B$904,0),4)</f>
        <v>3</v>
      </c>
      <c r="G204" s="23">
        <v>5</v>
      </c>
      <c r="H204" s="24">
        <v>6922</v>
      </c>
    </row>
    <row r="205" spans="2:8" x14ac:dyDescent="0.3">
      <c r="B205" s="22">
        <v>1000036</v>
      </c>
      <c r="C205" s="23" t="s">
        <v>2127</v>
      </c>
      <c r="D205" s="23" t="str">
        <f>VLOOKUP(B205,'5b'!$B$4:$E$904,2,FALSE)</f>
        <v>M</v>
      </c>
      <c r="E205" s="23" t="str">
        <f>INDEX(Table,MATCH('Classwork 5'!B205,'5b'!$B$4:$B$904,0),3)</f>
        <v>26-35</v>
      </c>
      <c r="F205" s="23">
        <f>INDEX(Table,MATCH('Classwork 5'!B205,'5b'!$B$4:$B$904,0),4)</f>
        <v>3</v>
      </c>
      <c r="G205" s="23">
        <v>5</v>
      </c>
      <c r="H205" s="24">
        <v>8621</v>
      </c>
    </row>
    <row r="206" spans="2:8" x14ac:dyDescent="0.3">
      <c r="B206" s="22">
        <v>1000036</v>
      </c>
      <c r="C206" s="23" t="s">
        <v>2128</v>
      </c>
      <c r="D206" s="23" t="str">
        <f>VLOOKUP(B206,'5b'!$B$4:$E$904,2,FALSE)</f>
        <v>M</v>
      </c>
      <c r="E206" s="23" t="str">
        <f>INDEX(Table,MATCH('Classwork 5'!B206,'5b'!$B$4:$B$904,0),3)</f>
        <v>26-35</v>
      </c>
      <c r="F206" s="23">
        <f>INDEX(Table,MATCH('Classwork 5'!B206,'5b'!$B$4:$B$904,0),4)</f>
        <v>3</v>
      </c>
      <c r="G206" s="23">
        <v>5</v>
      </c>
      <c r="H206" s="24">
        <v>7030</v>
      </c>
    </row>
    <row r="207" spans="2:8" x14ac:dyDescent="0.3">
      <c r="B207" s="22">
        <v>1000036</v>
      </c>
      <c r="C207" s="23" t="s">
        <v>2110</v>
      </c>
      <c r="D207" s="23" t="str">
        <f>VLOOKUP(B207,'5b'!$B$4:$E$904,2,FALSE)</f>
        <v>M</v>
      </c>
      <c r="E207" s="23" t="str">
        <f>INDEX(Table,MATCH('Classwork 5'!B207,'5b'!$B$4:$B$904,0),3)</f>
        <v>26-35</v>
      </c>
      <c r="F207" s="23">
        <f>INDEX(Table,MATCH('Classwork 5'!B207,'5b'!$B$4:$B$904,0),4)</f>
        <v>3</v>
      </c>
      <c r="G207" s="23">
        <v>5</v>
      </c>
      <c r="H207" s="24">
        <v>7172</v>
      </c>
    </row>
    <row r="208" spans="2:8" x14ac:dyDescent="0.3">
      <c r="B208" s="22">
        <v>1000036</v>
      </c>
      <c r="C208" s="23" t="s">
        <v>2129</v>
      </c>
      <c r="D208" s="23" t="str">
        <f>VLOOKUP(B208,'5b'!$B$4:$E$904,2,FALSE)</f>
        <v>M</v>
      </c>
      <c r="E208" s="23" t="str">
        <f>INDEX(Table,MATCH('Classwork 5'!B208,'5b'!$B$4:$B$904,0),3)</f>
        <v>26-35</v>
      </c>
      <c r="F208" s="23">
        <f>INDEX(Table,MATCH('Classwork 5'!B208,'5b'!$B$4:$B$904,0),4)</f>
        <v>3</v>
      </c>
      <c r="G208" s="23">
        <v>1</v>
      </c>
      <c r="H208" s="24">
        <v>15769</v>
      </c>
    </row>
    <row r="209" spans="2:8" x14ac:dyDescent="0.3">
      <c r="B209" s="22">
        <v>1000036</v>
      </c>
      <c r="C209" s="23" t="s">
        <v>2130</v>
      </c>
      <c r="D209" s="23" t="str">
        <f>VLOOKUP(B209,'5b'!$B$4:$E$904,2,FALSE)</f>
        <v>M</v>
      </c>
      <c r="E209" s="23" t="str">
        <f>INDEX(Table,MATCH('Classwork 5'!B209,'5b'!$B$4:$B$904,0),3)</f>
        <v>26-35</v>
      </c>
      <c r="F209" s="23">
        <f>INDEX(Table,MATCH('Classwork 5'!B209,'5b'!$B$4:$B$904,0),4)</f>
        <v>3</v>
      </c>
      <c r="G209" s="23">
        <v>5</v>
      </c>
      <c r="H209" s="24">
        <v>6871</v>
      </c>
    </row>
    <row r="210" spans="2:8" x14ac:dyDescent="0.3">
      <c r="B210" s="22">
        <v>1000036</v>
      </c>
      <c r="C210" s="23" t="s">
        <v>2131</v>
      </c>
      <c r="D210" s="23" t="str">
        <f>VLOOKUP(B210,'5b'!$B$4:$E$904,2,FALSE)</f>
        <v>M</v>
      </c>
      <c r="E210" s="23" t="str">
        <f>INDEX(Table,MATCH('Classwork 5'!B210,'5b'!$B$4:$B$904,0),3)</f>
        <v>26-35</v>
      </c>
      <c r="F210" s="23">
        <f>INDEX(Table,MATCH('Classwork 5'!B210,'5b'!$B$4:$B$904,0),4)</f>
        <v>3</v>
      </c>
      <c r="G210" s="23">
        <v>5</v>
      </c>
      <c r="H210" s="24">
        <v>7171</v>
      </c>
    </row>
    <row r="211" spans="2:8" x14ac:dyDescent="0.3">
      <c r="B211" s="22">
        <v>1000036</v>
      </c>
      <c r="C211" s="23" t="s">
        <v>2132</v>
      </c>
      <c r="D211" s="23" t="str">
        <f>VLOOKUP(B211,'5b'!$B$4:$E$904,2,FALSE)</f>
        <v>M</v>
      </c>
      <c r="E211" s="23" t="str">
        <f>INDEX(Table,MATCH('Classwork 5'!B211,'5b'!$B$4:$B$904,0),3)</f>
        <v>26-35</v>
      </c>
      <c r="F211" s="23">
        <f>INDEX(Table,MATCH('Classwork 5'!B211,'5b'!$B$4:$B$904,0),4)</f>
        <v>3</v>
      </c>
      <c r="G211" s="23">
        <v>5</v>
      </c>
      <c r="H211" s="24">
        <v>7139</v>
      </c>
    </row>
    <row r="212" spans="2:8" x14ac:dyDescent="0.3">
      <c r="B212" s="22">
        <v>1000036</v>
      </c>
      <c r="C212" s="23" t="s">
        <v>2133</v>
      </c>
      <c r="D212" s="23" t="str">
        <f>VLOOKUP(B212,'5b'!$B$4:$E$904,2,FALSE)</f>
        <v>M</v>
      </c>
      <c r="E212" s="23" t="str">
        <f>INDEX(Table,MATCH('Classwork 5'!B212,'5b'!$B$4:$B$904,0),3)</f>
        <v>26-35</v>
      </c>
      <c r="F212" s="23">
        <f>INDEX(Table,MATCH('Classwork 5'!B212,'5b'!$B$4:$B$904,0),4)</f>
        <v>3</v>
      </c>
      <c r="G212" s="23">
        <v>7</v>
      </c>
      <c r="H212" s="24">
        <v>16280</v>
      </c>
    </row>
    <row r="213" spans="2:8" x14ac:dyDescent="0.3">
      <c r="B213" s="22">
        <v>1000036</v>
      </c>
      <c r="C213" s="23" t="s">
        <v>2134</v>
      </c>
      <c r="D213" s="23" t="str">
        <f>VLOOKUP(B213,'5b'!$B$4:$E$904,2,FALSE)</f>
        <v>M</v>
      </c>
      <c r="E213" s="23" t="str">
        <f>INDEX(Table,MATCH('Classwork 5'!B213,'5b'!$B$4:$B$904,0),3)</f>
        <v>26-35</v>
      </c>
      <c r="F213" s="23">
        <f>INDEX(Table,MATCH('Classwork 5'!B213,'5b'!$B$4:$B$904,0),4)</f>
        <v>3</v>
      </c>
      <c r="G213" s="23">
        <v>8</v>
      </c>
      <c r="H213" s="24">
        <v>9894</v>
      </c>
    </row>
    <row r="214" spans="2:8" x14ac:dyDescent="0.3">
      <c r="B214" s="22">
        <v>1000036</v>
      </c>
      <c r="C214" s="23" t="s">
        <v>2135</v>
      </c>
      <c r="D214" s="23" t="str">
        <f>VLOOKUP(B214,'5b'!$B$4:$E$904,2,FALSE)</f>
        <v>M</v>
      </c>
      <c r="E214" s="23" t="str">
        <f>INDEX(Table,MATCH('Classwork 5'!B214,'5b'!$B$4:$B$904,0),3)</f>
        <v>26-35</v>
      </c>
      <c r="F214" s="23">
        <f>INDEX(Table,MATCH('Classwork 5'!B214,'5b'!$B$4:$B$904,0),4)</f>
        <v>3</v>
      </c>
      <c r="G214" s="23">
        <v>5</v>
      </c>
      <c r="H214" s="24">
        <v>3664</v>
      </c>
    </row>
    <row r="215" spans="2:8" x14ac:dyDescent="0.3">
      <c r="B215" s="22">
        <v>1000036</v>
      </c>
      <c r="C215" s="23" t="s">
        <v>2136</v>
      </c>
      <c r="D215" s="23" t="str">
        <f>VLOOKUP(B215,'5b'!$B$4:$E$904,2,FALSE)</f>
        <v>M</v>
      </c>
      <c r="E215" s="23" t="str">
        <f>INDEX(Table,MATCH('Classwork 5'!B215,'5b'!$B$4:$B$904,0),3)</f>
        <v>26-35</v>
      </c>
      <c r="F215" s="23">
        <f>INDEX(Table,MATCH('Classwork 5'!B215,'5b'!$B$4:$B$904,0),4)</f>
        <v>3</v>
      </c>
      <c r="G215" s="23">
        <v>8</v>
      </c>
      <c r="H215" s="24">
        <v>7869</v>
      </c>
    </row>
    <row r="216" spans="2:8" x14ac:dyDescent="0.3">
      <c r="B216" s="22">
        <v>1000036</v>
      </c>
      <c r="C216" s="23" t="s">
        <v>2137</v>
      </c>
      <c r="D216" s="23" t="str">
        <f>VLOOKUP(B216,'5b'!$B$4:$E$904,2,FALSE)</f>
        <v>M</v>
      </c>
      <c r="E216" s="23" t="str">
        <f>INDEX(Table,MATCH('Classwork 5'!B216,'5b'!$B$4:$B$904,0),3)</f>
        <v>26-35</v>
      </c>
      <c r="F216" s="23">
        <f>INDEX(Table,MATCH('Classwork 5'!B216,'5b'!$B$4:$B$904,0),4)</f>
        <v>3</v>
      </c>
      <c r="G216" s="23">
        <v>16</v>
      </c>
      <c r="H216" s="24">
        <v>16866</v>
      </c>
    </row>
    <row r="217" spans="2:8" x14ac:dyDescent="0.3">
      <c r="B217" s="22">
        <v>1000036</v>
      </c>
      <c r="C217" s="23" t="s">
        <v>2138</v>
      </c>
      <c r="D217" s="23" t="str">
        <f>VLOOKUP(B217,'5b'!$B$4:$E$904,2,FALSE)</f>
        <v>M</v>
      </c>
      <c r="E217" s="23" t="str">
        <f>INDEX(Table,MATCH('Classwork 5'!B217,'5b'!$B$4:$B$904,0),3)</f>
        <v>26-35</v>
      </c>
      <c r="F217" s="23">
        <f>INDEX(Table,MATCH('Classwork 5'!B217,'5b'!$B$4:$B$904,0),4)</f>
        <v>3</v>
      </c>
      <c r="G217" s="23">
        <v>16</v>
      </c>
      <c r="H217" s="24">
        <v>20442</v>
      </c>
    </row>
    <row r="218" spans="2:8" x14ac:dyDescent="0.3">
      <c r="B218" s="22">
        <v>1000036</v>
      </c>
      <c r="C218" s="23" t="s">
        <v>2139</v>
      </c>
      <c r="D218" s="23" t="str">
        <f>VLOOKUP(B218,'5b'!$B$4:$E$904,2,FALSE)</f>
        <v>M</v>
      </c>
      <c r="E218" s="23" t="str">
        <f>INDEX(Table,MATCH('Classwork 5'!B218,'5b'!$B$4:$B$904,0),3)</f>
        <v>26-35</v>
      </c>
      <c r="F218" s="23">
        <f>INDEX(Table,MATCH('Classwork 5'!B218,'5b'!$B$4:$B$904,0),4)</f>
        <v>3</v>
      </c>
      <c r="G218" s="23">
        <v>1</v>
      </c>
      <c r="H218" s="24">
        <v>11518</v>
      </c>
    </row>
    <row r="219" spans="2:8" x14ac:dyDescent="0.3">
      <c r="B219" s="22">
        <v>1000036</v>
      </c>
      <c r="C219" s="23" t="s">
        <v>2140</v>
      </c>
      <c r="D219" s="23" t="str">
        <f>VLOOKUP(B219,'5b'!$B$4:$E$904,2,FALSE)</f>
        <v>M</v>
      </c>
      <c r="E219" s="23" t="str">
        <f>INDEX(Table,MATCH('Classwork 5'!B219,'5b'!$B$4:$B$904,0),3)</f>
        <v>26-35</v>
      </c>
      <c r="F219" s="23">
        <f>INDEX(Table,MATCH('Classwork 5'!B219,'5b'!$B$4:$B$904,0),4)</f>
        <v>3</v>
      </c>
      <c r="G219" s="23">
        <v>1</v>
      </c>
      <c r="H219" s="24">
        <v>15285</v>
      </c>
    </row>
    <row r="220" spans="2:8" x14ac:dyDescent="0.3">
      <c r="B220" s="22">
        <v>1000036</v>
      </c>
      <c r="C220" s="23" t="s">
        <v>2141</v>
      </c>
      <c r="D220" s="23" t="str">
        <f>VLOOKUP(B220,'5b'!$B$4:$E$904,2,FALSE)</f>
        <v>M</v>
      </c>
      <c r="E220" s="23" t="str">
        <f>INDEX(Table,MATCH('Classwork 5'!B220,'5b'!$B$4:$B$904,0),3)</f>
        <v>26-35</v>
      </c>
      <c r="F220" s="23">
        <f>INDEX(Table,MATCH('Classwork 5'!B220,'5b'!$B$4:$B$904,0),4)</f>
        <v>3</v>
      </c>
      <c r="G220" s="23">
        <v>1</v>
      </c>
      <c r="H220" s="24">
        <v>15524</v>
      </c>
    </row>
    <row r="221" spans="2:8" x14ac:dyDescent="0.3">
      <c r="B221" s="22">
        <v>1000036</v>
      </c>
      <c r="C221" s="23" t="s">
        <v>1940</v>
      </c>
      <c r="D221" s="23" t="str">
        <f>VLOOKUP(B221,'5b'!$B$4:$E$904,2,FALSE)</f>
        <v>M</v>
      </c>
      <c r="E221" s="23" t="str">
        <f>INDEX(Table,MATCH('Classwork 5'!B221,'5b'!$B$4:$B$904,0),3)</f>
        <v>26-35</v>
      </c>
      <c r="F221" s="23">
        <f>INDEX(Table,MATCH('Classwork 5'!B221,'5b'!$B$4:$B$904,0),4)</f>
        <v>3</v>
      </c>
      <c r="G221" s="23">
        <v>1</v>
      </c>
      <c r="H221" s="24">
        <v>19278</v>
      </c>
    </row>
    <row r="222" spans="2:8" x14ac:dyDescent="0.3">
      <c r="B222" s="22">
        <v>1000036</v>
      </c>
      <c r="C222" s="23" t="s">
        <v>2142</v>
      </c>
      <c r="D222" s="23" t="str">
        <f>VLOOKUP(B222,'5b'!$B$4:$E$904,2,FALSE)</f>
        <v>M</v>
      </c>
      <c r="E222" s="23" t="str">
        <f>INDEX(Table,MATCH('Classwork 5'!B222,'5b'!$B$4:$B$904,0),3)</f>
        <v>26-35</v>
      </c>
      <c r="F222" s="23">
        <f>INDEX(Table,MATCH('Classwork 5'!B222,'5b'!$B$4:$B$904,0),4)</f>
        <v>3</v>
      </c>
      <c r="G222" s="23">
        <v>1</v>
      </c>
      <c r="H222" s="24">
        <v>15445</v>
      </c>
    </row>
    <row r="223" spans="2:8" x14ac:dyDescent="0.3">
      <c r="B223" s="22">
        <v>1000037</v>
      </c>
      <c r="C223" s="23" t="s">
        <v>2143</v>
      </c>
      <c r="D223" s="23" t="str">
        <f>VLOOKUP(B223,'5b'!$B$4:$E$904,2,FALSE)</f>
        <v>F</v>
      </c>
      <c r="E223" s="23" t="str">
        <f>INDEX(Table,MATCH('Classwork 5'!B223,'5b'!$B$4:$B$904,0),3)</f>
        <v>26-35</v>
      </c>
      <c r="F223" s="23">
        <f>INDEX(Table,MATCH('Classwork 5'!B223,'5b'!$B$4:$B$904,0),4)</f>
        <v>9</v>
      </c>
      <c r="G223" s="23">
        <v>8</v>
      </c>
      <c r="H223" s="24">
        <v>8034</v>
      </c>
    </row>
    <row r="224" spans="2:8" x14ac:dyDescent="0.3">
      <c r="B224" s="22">
        <v>1000039</v>
      </c>
      <c r="C224" s="23" t="s">
        <v>2144</v>
      </c>
      <c r="D224" s="23" t="str">
        <f>VLOOKUP(B224,'5b'!$B$4:$E$904,2,FALSE)</f>
        <v>M</v>
      </c>
      <c r="E224" s="23" t="str">
        <f>INDEX(Table,MATCH('Classwork 5'!B224,'5b'!$B$4:$B$904,0),3)</f>
        <v>18-25</v>
      </c>
      <c r="F224" s="23">
        <f>INDEX(Table,MATCH('Classwork 5'!B224,'5b'!$B$4:$B$904,0),4)</f>
        <v>4</v>
      </c>
      <c r="G224" s="23">
        <v>16</v>
      </c>
      <c r="H224" s="24">
        <v>12464</v>
      </c>
    </row>
    <row r="225" spans="2:8" x14ac:dyDescent="0.3">
      <c r="B225" s="22">
        <v>1000039</v>
      </c>
      <c r="C225" s="23" t="s">
        <v>2033</v>
      </c>
      <c r="D225" s="23" t="str">
        <f>VLOOKUP(B225,'5b'!$B$4:$E$904,2,FALSE)</f>
        <v>M</v>
      </c>
      <c r="E225" s="23" t="str">
        <f>INDEX(Table,MATCH('Classwork 5'!B225,'5b'!$B$4:$B$904,0),3)</f>
        <v>18-25</v>
      </c>
      <c r="F225" s="23">
        <f>INDEX(Table,MATCH('Classwork 5'!B225,'5b'!$B$4:$B$904,0),4)</f>
        <v>4</v>
      </c>
      <c r="G225" s="23">
        <v>1</v>
      </c>
      <c r="H225" s="24">
        <v>15319</v>
      </c>
    </row>
    <row r="226" spans="2:8" x14ac:dyDescent="0.3">
      <c r="B226" s="22">
        <v>1000041</v>
      </c>
      <c r="C226" s="23" t="s">
        <v>2145</v>
      </c>
      <c r="D226" s="23" t="str">
        <f>VLOOKUP(B226,'5b'!$B$4:$E$904,2,FALSE)</f>
        <v>F</v>
      </c>
      <c r="E226" s="23" t="str">
        <f>INDEX(Table,MATCH('Classwork 5'!B226,'5b'!$B$4:$B$904,0),3)</f>
        <v>18-25</v>
      </c>
      <c r="F226" s="23">
        <f>INDEX(Table,MATCH('Classwork 5'!B226,'5b'!$B$4:$B$904,0),4)</f>
        <v>4</v>
      </c>
      <c r="G226" s="23">
        <v>8</v>
      </c>
      <c r="H226" s="24">
        <v>5915</v>
      </c>
    </row>
    <row r="227" spans="2:8" x14ac:dyDescent="0.3">
      <c r="B227" s="22">
        <v>1000041</v>
      </c>
      <c r="C227" s="23" t="s">
        <v>2146</v>
      </c>
      <c r="D227" s="23" t="str">
        <f>VLOOKUP(B227,'5b'!$B$4:$E$904,2,FALSE)</f>
        <v>F</v>
      </c>
      <c r="E227" s="23" t="str">
        <f>INDEX(Table,MATCH('Classwork 5'!B227,'5b'!$B$4:$B$904,0),3)</f>
        <v>18-25</v>
      </c>
      <c r="F227" s="23">
        <f>INDEX(Table,MATCH('Classwork 5'!B227,'5b'!$B$4:$B$904,0),4)</f>
        <v>4</v>
      </c>
      <c r="G227" s="23">
        <v>11</v>
      </c>
      <c r="H227" s="24">
        <v>6025</v>
      </c>
    </row>
    <row r="228" spans="2:8" x14ac:dyDescent="0.3">
      <c r="B228" s="22">
        <v>1000042</v>
      </c>
      <c r="C228" s="23" t="s">
        <v>2061</v>
      </c>
      <c r="D228" s="23" t="str">
        <f>VLOOKUP(B228,'5b'!$B$4:$E$904,2,FALSE)</f>
        <v>M</v>
      </c>
      <c r="E228" s="23" t="str">
        <f>INDEX(Table,MATCH('Classwork 5'!B228,'5b'!$B$4:$B$904,0),3)</f>
        <v>26-35</v>
      </c>
      <c r="F228" s="23">
        <f>INDEX(Table,MATCH('Classwork 5'!B228,'5b'!$B$4:$B$904,0),4)</f>
        <v>8</v>
      </c>
      <c r="G228" s="23">
        <v>1</v>
      </c>
      <c r="H228" s="24">
        <v>19433</v>
      </c>
    </row>
    <row r="229" spans="2:8" x14ac:dyDescent="0.3">
      <c r="B229" s="22">
        <v>1000042</v>
      </c>
      <c r="C229" s="23" t="s">
        <v>2147</v>
      </c>
      <c r="D229" s="23" t="str">
        <f>VLOOKUP(B229,'5b'!$B$4:$E$904,2,FALSE)</f>
        <v>M</v>
      </c>
      <c r="E229" s="23" t="str">
        <f>INDEX(Table,MATCH('Classwork 5'!B229,'5b'!$B$4:$B$904,0),3)</f>
        <v>26-35</v>
      </c>
      <c r="F229" s="23">
        <f>INDEX(Table,MATCH('Classwork 5'!B229,'5b'!$B$4:$B$904,0),4)</f>
        <v>8</v>
      </c>
      <c r="G229" s="23">
        <v>8</v>
      </c>
      <c r="H229" s="24">
        <v>6027</v>
      </c>
    </row>
    <row r="230" spans="2:8" x14ac:dyDescent="0.3">
      <c r="B230" s="22">
        <v>1000042</v>
      </c>
      <c r="C230" s="23" t="s">
        <v>2148</v>
      </c>
      <c r="D230" s="23" t="str">
        <f>VLOOKUP(B230,'5b'!$B$4:$E$904,2,FALSE)</f>
        <v>M</v>
      </c>
      <c r="E230" s="23" t="str">
        <f>INDEX(Table,MATCH('Classwork 5'!B230,'5b'!$B$4:$B$904,0),3)</f>
        <v>26-35</v>
      </c>
      <c r="F230" s="23">
        <f>INDEX(Table,MATCH('Classwork 5'!B230,'5b'!$B$4:$B$904,0),4)</f>
        <v>8</v>
      </c>
      <c r="G230" s="23">
        <v>5</v>
      </c>
      <c r="H230" s="24">
        <v>7040</v>
      </c>
    </row>
    <row r="231" spans="2:8" x14ac:dyDescent="0.3">
      <c r="B231" s="22">
        <v>1000042</v>
      </c>
      <c r="C231" s="23" t="s">
        <v>2149</v>
      </c>
      <c r="D231" s="23" t="str">
        <f>VLOOKUP(B231,'5b'!$B$4:$E$904,2,FALSE)</f>
        <v>M</v>
      </c>
      <c r="E231" s="23" t="str">
        <f>INDEX(Table,MATCH('Classwork 5'!B231,'5b'!$B$4:$B$904,0),3)</f>
        <v>26-35</v>
      </c>
      <c r="F231" s="23">
        <f>INDEX(Table,MATCH('Classwork 5'!B231,'5b'!$B$4:$B$904,0),4)</f>
        <v>8</v>
      </c>
      <c r="G231" s="23">
        <v>1</v>
      </c>
      <c r="H231" s="24">
        <v>11965</v>
      </c>
    </row>
    <row r="232" spans="2:8" x14ac:dyDescent="0.3">
      <c r="B232" s="22">
        <v>1000042</v>
      </c>
      <c r="C232" s="23" t="s">
        <v>2150</v>
      </c>
      <c r="D232" s="23" t="str">
        <f>VLOOKUP(B232,'5b'!$B$4:$E$904,2,FALSE)</f>
        <v>M</v>
      </c>
      <c r="E232" s="23" t="str">
        <f>INDEX(Table,MATCH('Classwork 5'!B232,'5b'!$B$4:$B$904,0),3)</f>
        <v>26-35</v>
      </c>
      <c r="F232" s="23">
        <f>INDEX(Table,MATCH('Classwork 5'!B232,'5b'!$B$4:$B$904,0),4)</f>
        <v>8</v>
      </c>
      <c r="G232" s="23">
        <v>1</v>
      </c>
      <c r="H232" s="24">
        <v>15469</v>
      </c>
    </row>
    <row r="233" spans="2:8" x14ac:dyDescent="0.3">
      <c r="B233" s="22">
        <v>1000042</v>
      </c>
      <c r="C233" s="23" t="s">
        <v>2151</v>
      </c>
      <c r="D233" s="23" t="str">
        <f>VLOOKUP(B233,'5b'!$B$4:$E$904,2,FALSE)</f>
        <v>M</v>
      </c>
      <c r="E233" s="23" t="str">
        <f>INDEX(Table,MATCH('Classwork 5'!B233,'5b'!$B$4:$B$904,0),3)</f>
        <v>26-35</v>
      </c>
      <c r="F233" s="23">
        <f>INDEX(Table,MATCH('Classwork 5'!B233,'5b'!$B$4:$B$904,0),4)</f>
        <v>8</v>
      </c>
      <c r="G233" s="23">
        <v>1</v>
      </c>
      <c r="H233" s="24">
        <v>11925</v>
      </c>
    </row>
    <row r="234" spans="2:8" x14ac:dyDescent="0.3">
      <c r="B234" s="22">
        <v>1000042</v>
      </c>
      <c r="C234" s="23" t="s">
        <v>2152</v>
      </c>
      <c r="D234" s="23" t="str">
        <f>VLOOKUP(B234,'5b'!$B$4:$E$904,2,FALSE)</f>
        <v>M</v>
      </c>
      <c r="E234" s="23" t="str">
        <f>INDEX(Table,MATCH('Classwork 5'!B234,'5b'!$B$4:$B$904,0),3)</f>
        <v>26-35</v>
      </c>
      <c r="F234" s="23">
        <f>INDEX(Table,MATCH('Classwork 5'!B234,'5b'!$B$4:$B$904,0),4)</f>
        <v>8</v>
      </c>
      <c r="G234" s="23">
        <v>4</v>
      </c>
      <c r="H234" s="24">
        <v>2826</v>
      </c>
    </row>
    <row r="235" spans="2:8" x14ac:dyDescent="0.3">
      <c r="B235" s="22">
        <v>1000042</v>
      </c>
      <c r="C235" s="23" t="s">
        <v>2153</v>
      </c>
      <c r="D235" s="23" t="str">
        <f>VLOOKUP(B235,'5b'!$B$4:$E$904,2,FALSE)</f>
        <v>M</v>
      </c>
      <c r="E235" s="23" t="str">
        <f>INDEX(Table,MATCH('Classwork 5'!B235,'5b'!$B$4:$B$904,0),3)</f>
        <v>26-35</v>
      </c>
      <c r="F235" s="23">
        <f>INDEX(Table,MATCH('Classwork 5'!B235,'5b'!$B$4:$B$904,0),4)</f>
        <v>8</v>
      </c>
      <c r="G235" s="23">
        <v>8</v>
      </c>
      <c r="H235" s="24">
        <v>4013</v>
      </c>
    </row>
    <row r="236" spans="2:8" x14ac:dyDescent="0.3">
      <c r="B236" s="22">
        <v>1000042</v>
      </c>
      <c r="C236" s="23" t="s">
        <v>2154</v>
      </c>
      <c r="D236" s="23" t="str">
        <f>VLOOKUP(B236,'5b'!$B$4:$E$904,2,FALSE)</f>
        <v>M</v>
      </c>
      <c r="E236" s="23" t="str">
        <f>INDEX(Table,MATCH('Classwork 5'!B236,'5b'!$B$4:$B$904,0),3)</f>
        <v>26-35</v>
      </c>
      <c r="F236" s="23">
        <f>INDEX(Table,MATCH('Classwork 5'!B236,'5b'!$B$4:$B$904,0),4)</f>
        <v>8</v>
      </c>
      <c r="G236" s="23">
        <v>8</v>
      </c>
      <c r="H236" s="24">
        <v>5914</v>
      </c>
    </row>
    <row r="237" spans="2:8" x14ac:dyDescent="0.3">
      <c r="B237" s="22">
        <v>1000042</v>
      </c>
      <c r="C237" s="23" t="s">
        <v>2155</v>
      </c>
      <c r="D237" s="23" t="str">
        <f>VLOOKUP(B237,'5b'!$B$4:$E$904,2,FALSE)</f>
        <v>M</v>
      </c>
      <c r="E237" s="23" t="str">
        <f>INDEX(Table,MATCH('Classwork 5'!B237,'5b'!$B$4:$B$904,0),3)</f>
        <v>26-35</v>
      </c>
      <c r="F237" s="23">
        <f>INDEX(Table,MATCH('Classwork 5'!B237,'5b'!$B$4:$B$904,0),4)</f>
        <v>8</v>
      </c>
      <c r="G237" s="23">
        <v>5</v>
      </c>
      <c r="H237" s="24">
        <v>7176</v>
      </c>
    </row>
    <row r="238" spans="2:8" x14ac:dyDescent="0.3">
      <c r="B238" s="22">
        <v>1000043</v>
      </c>
      <c r="C238" s="23" t="s">
        <v>2156</v>
      </c>
      <c r="D238" s="23" t="str">
        <f>VLOOKUP(B238,'5b'!$B$4:$E$904,2,FALSE)</f>
        <v>M</v>
      </c>
      <c r="E238" s="23" t="str">
        <f>INDEX(Table,MATCH('Classwork 5'!B238,'5b'!$B$4:$B$904,0),3)</f>
        <v>26-35</v>
      </c>
      <c r="F238" s="23">
        <f>INDEX(Table,MATCH('Classwork 5'!B238,'5b'!$B$4:$B$904,0),4)</f>
        <v>12</v>
      </c>
      <c r="G238" s="23">
        <v>16</v>
      </c>
      <c r="H238" s="24">
        <v>20961</v>
      </c>
    </row>
    <row r="239" spans="2:8" x14ac:dyDescent="0.3">
      <c r="B239" s="22">
        <v>1000044</v>
      </c>
      <c r="C239" s="23" t="s">
        <v>2157</v>
      </c>
      <c r="D239" s="23" t="str">
        <f>VLOOKUP(B239,'5b'!$B$4:$E$904,2,FALSE)</f>
        <v>M</v>
      </c>
      <c r="E239" s="23" t="str">
        <f>INDEX(Table,MATCH('Classwork 5'!B239,'5b'!$B$4:$B$904,0),3)</f>
        <v>46-50</v>
      </c>
      <c r="F239" s="23">
        <f>INDEX(Table,MATCH('Classwork 5'!B239,'5b'!$B$4:$B$904,0),4)</f>
        <v>17</v>
      </c>
      <c r="G239" s="23">
        <v>1</v>
      </c>
      <c r="H239" s="24">
        <v>19072</v>
      </c>
    </row>
    <row r="240" spans="2:8" x14ac:dyDescent="0.3">
      <c r="B240" s="22">
        <v>1000044</v>
      </c>
      <c r="C240" s="23" t="s">
        <v>2158</v>
      </c>
      <c r="D240" s="23" t="str">
        <f>VLOOKUP(B240,'5b'!$B$4:$E$904,2,FALSE)</f>
        <v>M</v>
      </c>
      <c r="E240" s="23" t="str">
        <f>INDEX(Table,MATCH('Classwork 5'!B240,'5b'!$B$4:$B$904,0),3)</f>
        <v>46-50</v>
      </c>
      <c r="F240" s="23">
        <f>INDEX(Table,MATCH('Classwork 5'!B240,'5b'!$B$4:$B$904,0),4)</f>
        <v>17</v>
      </c>
      <c r="G240" s="23">
        <v>5</v>
      </c>
      <c r="H240" s="24">
        <v>7179</v>
      </c>
    </row>
    <row r="241" spans="2:8" x14ac:dyDescent="0.3">
      <c r="B241" s="22">
        <v>1000044</v>
      </c>
      <c r="C241" s="23" t="s">
        <v>2159</v>
      </c>
      <c r="D241" s="23" t="str">
        <f>VLOOKUP(B241,'5b'!$B$4:$E$904,2,FALSE)</f>
        <v>M</v>
      </c>
      <c r="E241" s="23" t="str">
        <f>INDEX(Table,MATCH('Classwork 5'!B241,'5b'!$B$4:$B$904,0),3)</f>
        <v>46-50</v>
      </c>
      <c r="F241" s="23">
        <f>INDEX(Table,MATCH('Classwork 5'!B241,'5b'!$B$4:$B$904,0),4)</f>
        <v>17</v>
      </c>
      <c r="G241" s="23">
        <v>8</v>
      </c>
      <c r="H241" s="24">
        <v>7995</v>
      </c>
    </row>
    <row r="242" spans="2:8" x14ac:dyDescent="0.3">
      <c r="B242" s="22">
        <v>1000044</v>
      </c>
      <c r="C242" s="23" t="s">
        <v>2160</v>
      </c>
      <c r="D242" s="23" t="str">
        <f>VLOOKUP(B242,'5b'!$B$4:$E$904,2,FALSE)</f>
        <v>M</v>
      </c>
      <c r="E242" s="23" t="str">
        <f>INDEX(Table,MATCH('Classwork 5'!B242,'5b'!$B$4:$B$904,0),3)</f>
        <v>46-50</v>
      </c>
      <c r="F242" s="23">
        <f>INDEX(Table,MATCH('Classwork 5'!B242,'5b'!$B$4:$B$904,0),4)</f>
        <v>17</v>
      </c>
      <c r="G242" s="23">
        <v>8</v>
      </c>
      <c r="H242" s="24">
        <v>4124</v>
      </c>
    </row>
    <row r="243" spans="2:8" x14ac:dyDescent="0.3">
      <c r="B243" s="22">
        <v>1000044</v>
      </c>
      <c r="C243" s="23" t="s">
        <v>2161</v>
      </c>
      <c r="D243" s="23" t="str">
        <f>VLOOKUP(B243,'5b'!$B$4:$E$904,2,FALSE)</f>
        <v>M</v>
      </c>
      <c r="E243" s="23" t="str">
        <f>INDEX(Table,MATCH('Classwork 5'!B243,'5b'!$B$4:$B$904,0),3)</f>
        <v>46-50</v>
      </c>
      <c r="F243" s="23">
        <f>INDEX(Table,MATCH('Classwork 5'!B243,'5b'!$B$4:$B$904,0),4)</f>
        <v>17</v>
      </c>
      <c r="G243" s="23">
        <v>8</v>
      </c>
      <c r="H243" s="24">
        <v>7772</v>
      </c>
    </row>
    <row r="244" spans="2:8" x14ac:dyDescent="0.3">
      <c r="B244" s="22">
        <v>1000044</v>
      </c>
      <c r="C244" s="23" t="s">
        <v>1988</v>
      </c>
      <c r="D244" s="23" t="str">
        <f>VLOOKUP(B244,'5b'!$B$4:$E$904,2,FALSE)</f>
        <v>M</v>
      </c>
      <c r="E244" s="23" t="str">
        <f>INDEX(Table,MATCH('Classwork 5'!B244,'5b'!$B$4:$B$904,0),3)</f>
        <v>46-50</v>
      </c>
      <c r="F244" s="23">
        <f>INDEX(Table,MATCH('Classwork 5'!B244,'5b'!$B$4:$B$904,0),4)</f>
        <v>17</v>
      </c>
      <c r="G244" s="23">
        <v>1</v>
      </c>
      <c r="H244" s="24">
        <v>11799</v>
      </c>
    </row>
    <row r="245" spans="2:8" x14ac:dyDescent="0.3">
      <c r="B245" s="22">
        <v>1000044</v>
      </c>
      <c r="C245" s="23" t="s">
        <v>2014</v>
      </c>
      <c r="D245" s="23" t="str">
        <f>VLOOKUP(B245,'5b'!$B$4:$E$904,2,FALSE)</f>
        <v>M</v>
      </c>
      <c r="E245" s="23" t="str">
        <f>INDEX(Table,MATCH('Classwork 5'!B245,'5b'!$B$4:$B$904,0),3)</f>
        <v>46-50</v>
      </c>
      <c r="F245" s="23">
        <f>INDEX(Table,MATCH('Classwork 5'!B245,'5b'!$B$4:$B$904,0),4)</f>
        <v>17</v>
      </c>
      <c r="G245" s="23">
        <v>3</v>
      </c>
      <c r="H245" s="24">
        <v>13251</v>
      </c>
    </row>
    <row r="246" spans="2:8" x14ac:dyDescent="0.3">
      <c r="B246" s="22">
        <v>1000044</v>
      </c>
      <c r="C246" s="23" t="s">
        <v>2162</v>
      </c>
      <c r="D246" s="23" t="str">
        <f>VLOOKUP(B246,'5b'!$B$4:$E$904,2,FALSE)</f>
        <v>M</v>
      </c>
      <c r="E246" s="23" t="str">
        <f>INDEX(Table,MATCH('Classwork 5'!B246,'5b'!$B$4:$B$904,0),3)</f>
        <v>46-50</v>
      </c>
      <c r="F246" s="23">
        <f>INDEX(Table,MATCH('Classwork 5'!B246,'5b'!$B$4:$B$904,0),4)</f>
        <v>17</v>
      </c>
      <c r="G246" s="23">
        <v>4</v>
      </c>
      <c r="H246" s="24">
        <v>3524</v>
      </c>
    </row>
    <row r="247" spans="2:8" x14ac:dyDescent="0.3">
      <c r="B247" s="22">
        <v>1000044</v>
      </c>
      <c r="C247" s="23" t="s">
        <v>2083</v>
      </c>
      <c r="D247" s="23" t="str">
        <f>VLOOKUP(B247,'5b'!$B$4:$E$904,2,FALSE)</f>
        <v>M</v>
      </c>
      <c r="E247" s="23" t="str">
        <f>INDEX(Table,MATCH('Classwork 5'!B247,'5b'!$B$4:$B$904,0),3)</f>
        <v>46-50</v>
      </c>
      <c r="F247" s="23">
        <f>INDEX(Table,MATCH('Classwork 5'!B247,'5b'!$B$4:$B$904,0),4)</f>
        <v>17</v>
      </c>
      <c r="G247" s="23">
        <v>1</v>
      </c>
      <c r="H247" s="24">
        <v>15853</v>
      </c>
    </row>
    <row r="248" spans="2:8" x14ac:dyDescent="0.3">
      <c r="B248" s="22">
        <v>1000044</v>
      </c>
      <c r="C248" s="23" t="s">
        <v>2163</v>
      </c>
      <c r="D248" s="23" t="str">
        <f>VLOOKUP(B248,'5b'!$B$4:$E$904,2,FALSE)</f>
        <v>M</v>
      </c>
      <c r="E248" s="23" t="str">
        <f>INDEX(Table,MATCH('Classwork 5'!B248,'5b'!$B$4:$B$904,0),3)</f>
        <v>46-50</v>
      </c>
      <c r="F248" s="23">
        <f>INDEX(Table,MATCH('Classwork 5'!B248,'5b'!$B$4:$B$904,0),4)</f>
        <v>17</v>
      </c>
      <c r="G248" s="23">
        <v>5</v>
      </c>
      <c r="H248" s="24">
        <v>1728</v>
      </c>
    </row>
    <row r="249" spans="2:8" x14ac:dyDescent="0.3">
      <c r="B249" s="22">
        <v>1000044</v>
      </c>
      <c r="C249" s="23" t="s">
        <v>1993</v>
      </c>
      <c r="D249" s="23" t="str">
        <f>VLOOKUP(B249,'5b'!$B$4:$E$904,2,FALSE)</f>
        <v>M</v>
      </c>
      <c r="E249" s="23" t="str">
        <f>INDEX(Table,MATCH('Classwork 5'!B249,'5b'!$B$4:$B$904,0),3)</f>
        <v>46-50</v>
      </c>
      <c r="F249" s="23">
        <f>INDEX(Table,MATCH('Classwork 5'!B249,'5b'!$B$4:$B$904,0),4)</f>
        <v>17</v>
      </c>
      <c r="G249" s="23">
        <v>1</v>
      </c>
      <c r="H249" s="24">
        <v>11693</v>
      </c>
    </row>
    <row r="250" spans="2:8" x14ac:dyDescent="0.3">
      <c r="B250" s="22">
        <v>1000044</v>
      </c>
      <c r="C250" s="23" t="s">
        <v>2164</v>
      </c>
      <c r="D250" s="23" t="str">
        <f>VLOOKUP(B250,'5b'!$B$4:$E$904,2,FALSE)</f>
        <v>M</v>
      </c>
      <c r="E250" s="23" t="str">
        <f>INDEX(Table,MATCH('Classwork 5'!B250,'5b'!$B$4:$B$904,0),3)</f>
        <v>46-50</v>
      </c>
      <c r="F250" s="23">
        <f>INDEX(Table,MATCH('Classwork 5'!B250,'5b'!$B$4:$B$904,0),4)</f>
        <v>17</v>
      </c>
      <c r="G250" s="23">
        <v>8</v>
      </c>
      <c r="H250" s="24">
        <v>7852</v>
      </c>
    </row>
    <row r="251" spans="2:8" x14ac:dyDescent="0.3">
      <c r="B251" s="22">
        <v>1000044</v>
      </c>
      <c r="C251" s="23" t="s">
        <v>2026</v>
      </c>
      <c r="D251" s="23" t="str">
        <f>VLOOKUP(B251,'5b'!$B$4:$E$904,2,FALSE)</f>
        <v>M</v>
      </c>
      <c r="E251" s="23" t="str">
        <f>INDEX(Table,MATCH('Classwork 5'!B251,'5b'!$B$4:$B$904,0),3)</f>
        <v>46-50</v>
      </c>
      <c r="F251" s="23">
        <f>INDEX(Table,MATCH('Classwork 5'!B251,'5b'!$B$4:$B$904,0),4)</f>
        <v>17</v>
      </c>
      <c r="G251" s="23">
        <v>11</v>
      </c>
      <c r="H251" s="24">
        <v>1582</v>
      </c>
    </row>
    <row r="252" spans="2:8" x14ac:dyDescent="0.3">
      <c r="B252" s="22">
        <v>1000045</v>
      </c>
      <c r="C252" s="23" t="s">
        <v>2165</v>
      </c>
      <c r="D252" s="23" t="str">
        <f>VLOOKUP(B252,'5b'!$B$4:$E$904,2,FALSE)</f>
        <v>F</v>
      </c>
      <c r="E252" s="23" t="str">
        <f>INDEX(Table,MATCH('Classwork 5'!B252,'5b'!$B$4:$B$904,0),3)</f>
        <v>46-50</v>
      </c>
      <c r="F252" s="23">
        <f>INDEX(Table,MATCH('Classwork 5'!B252,'5b'!$B$4:$B$904,0),4)</f>
        <v>16</v>
      </c>
      <c r="G252" s="23">
        <v>5</v>
      </c>
      <c r="H252" s="24">
        <v>6950</v>
      </c>
    </row>
    <row r="253" spans="2:8" x14ac:dyDescent="0.3">
      <c r="B253" s="22">
        <v>1000045</v>
      </c>
      <c r="C253" s="23" t="s">
        <v>2166</v>
      </c>
      <c r="D253" s="23" t="str">
        <f>VLOOKUP(B253,'5b'!$B$4:$E$904,2,FALSE)</f>
        <v>F</v>
      </c>
      <c r="E253" s="23" t="str">
        <f>INDEX(Table,MATCH('Classwork 5'!B253,'5b'!$B$4:$B$904,0),3)</f>
        <v>46-50</v>
      </c>
      <c r="F253" s="23">
        <f>INDEX(Table,MATCH('Classwork 5'!B253,'5b'!$B$4:$B$904,0),4)</f>
        <v>16</v>
      </c>
      <c r="G253" s="23">
        <v>12</v>
      </c>
      <c r="H253" s="24">
        <v>1414</v>
      </c>
    </row>
    <row r="254" spans="2:8" x14ac:dyDescent="0.3">
      <c r="B254" s="22">
        <v>1000045</v>
      </c>
      <c r="C254" s="23" t="s">
        <v>2167</v>
      </c>
      <c r="D254" s="23" t="str">
        <f>VLOOKUP(B254,'5b'!$B$4:$E$904,2,FALSE)</f>
        <v>F</v>
      </c>
      <c r="E254" s="23" t="str">
        <f>INDEX(Table,MATCH('Classwork 5'!B254,'5b'!$B$4:$B$904,0),3)</f>
        <v>46-50</v>
      </c>
      <c r="F254" s="23">
        <f>INDEX(Table,MATCH('Classwork 5'!B254,'5b'!$B$4:$B$904,0),4)</f>
        <v>16</v>
      </c>
      <c r="G254" s="23">
        <v>14</v>
      </c>
      <c r="H254" s="24">
        <v>4325</v>
      </c>
    </row>
    <row r="255" spans="2:8" x14ac:dyDescent="0.3">
      <c r="B255" s="22">
        <v>1000045</v>
      </c>
      <c r="C255" s="23" t="s">
        <v>2168</v>
      </c>
      <c r="D255" s="23" t="str">
        <f>VLOOKUP(B255,'5b'!$B$4:$E$904,2,FALSE)</f>
        <v>F</v>
      </c>
      <c r="E255" s="23" t="str">
        <f>INDEX(Table,MATCH('Classwork 5'!B255,'5b'!$B$4:$B$904,0),3)</f>
        <v>46-50</v>
      </c>
      <c r="F255" s="23">
        <f>INDEX(Table,MATCH('Classwork 5'!B255,'5b'!$B$4:$B$904,0),4)</f>
        <v>16</v>
      </c>
      <c r="G255" s="23">
        <v>8</v>
      </c>
      <c r="H255" s="24">
        <v>4028</v>
      </c>
    </row>
    <row r="256" spans="2:8" x14ac:dyDescent="0.3">
      <c r="B256" s="22">
        <v>1000045</v>
      </c>
      <c r="C256" s="23" t="s">
        <v>2169</v>
      </c>
      <c r="D256" s="23" t="str">
        <f>VLOOKUP(B256,'5b'!$B$4:$E$904,2,FALSE)</f>
        <v>F</v>
      </c>
      <c r="E256" s="23" t="str">
        <f>INDEX(Table,MATCH('Classwork 5'!B256,'5b'!$B$4:$B$904,0),3)</f>
        <v>46-50</v>
      </c>
      <c r="F256" s="23">
        <f>INDEX(Table,MATCH('Classwork 5'!B256,'5b'!$B$4:$B$904,0),4)</f>
        <v>16</v>
      </c>
      <c r="G256" s="23">
        <v>5</v>
      </c>
      <c r="H256" s="24">
        <v>3432</v>
      </c>
    </row>
    <row r="257" spans="2:8" x14ac:dyDescent="0.3">
      <c r="B257" s="22">
        <v>1000045</v>
      </c>
      <c r="C257" s="23" t="s">
        <v>2170</v>
      </c>
      <c r="D257" s="23" t="str">
        <f>VLOOKUP(B257,'5b'!$B$4:$E$904,2,FALSE)</f>
        <v>F</v>
      </c>
      <c r="E257" s="23" t="str">
        <f>INDEX(Table,MATCH('Classwork 5'!B257,'5b'!$B$4:$B$904,0),3)</f>
        <v>46-50</v>
      </c>
      <c r="F257" s="23">
        <f>INDEX(Table,MATCH('Classwork 5'!B257,'5b'!$B$4:$B$904,0),4)</f>
        <v>16</v>
      </c>
      <c r="G257" s="23">
        <v>5</v>
      </c>
      <c r="H257" s="24">
        <v>3715</v>
      </c>
    </row>
    <row r="258" spans="2:8" x14ac:dyDescent="0.3">
      <c r="B258" s="22">
        <v>1000045</v>
      </c>
      <c r="C258" s="23" t="s">
        <v>2171</v>
      </c>
      <c r="D258" s="23" t="str">
        <f>VLOOKUP(B258,'5b'!$B$4:$E$904,2,FALSE)</f>
        <v>F</v>
      </c>
      <c r="E258" s="23" t="str">
        <f>INDEX(Table,MATCH('Classwork 5'!B258,'5b'!$B$4:$B$904,0),3)</f>
        <v>46-50</v>
      </c>
      <c r="F258" s="23">
        <f>INDEX(Table,MATCH('Classwork 5'!B258,'5b'!$B$4:$B$904,0),4)</f>
        <v>16</v>
      </c>
      <c r="G258" s="23">
        <v>5</v>
      </c>
      <c r="H258" s="24">
        <v>3540</v>
      </c>
    </row>
    <row r="259" spans="2:8" x14ac:dyDescent="0.3">
      <c r="B259" s="22">
        <v>1000045</v>
      </c>
      <c r="C259" s="23" t="s">
        <v>2024</v>
      </c>
      <c r="D259" s="23" t="str">
        <f>VLOOKUP(B259,'5b'!$B$4:$E$904,2,FALSE)</f>
        <v>F</v>
      </c>
      <c r="E259" s="23" t="str">
        <f>INDEX(Table,MATCH('Classwork 5'!B259,'5b'!$B$4:$B$904,0),3)</f>
        <v>46-50</v>
      </c>
      <c r="F259" s="23">
        <f>INDEX(Table,MATCH('Classwork 5'!B259,'5b'!$B$4:$B$904,0),4)</f>
        <v>16</v>
      </c>
      <c r="G259" s="23">
        <v>5</v>
      </c>
      <c r="H259" s="24">
        <v>5352</v>
      </c>
    </row>
    <row r="260" spans="2:8" x14ac:dyDescent="0.3">
      <c r="B260" s="22">
        <v>1000045</v>
      </c>
      <c r="C260" s="23" t="s">
        <v>2172</v>
      </c>
      <c r="D260" s="23" t="str">
        <f>VLOOKUP(B260,'5b'!$B$4:$E$904,2,FALSE)</f>
        <v>F</v>
      </c>
      <c r="E260" s="23" t="str">
        <f>INDEX(Table,MATCH('Classwork 5'!B260,'5b'!$B$4:$B$904,0),3)</f>
        <v>46-50</v>
      </c>
      <c r="F260" s="23">
        <f>INDEX(Table,MATCH('Classwork 5'!B260,'5b'!$B$4:$B$904,0),4)</f>
        <v>16</v>
      </c>
      <c r="G260" s="23">
        <v>5</v>
      </c>
      <c r="H260" s="24">
        <v>1828</v>
      </c>
    </row>
    <row r="261" spans="2:8" x14ac:dyDescent="0.3">
      <c r="B261" s="22">
        <v>1000045</v>
      </c>
      <c r="C261" s="23" t="s">
        <v>2173</v>
      </c>
      <c r="D261" s="23" t="str">
        <f>VLOOKUP(B261,'5b'!$B$4:$E$904,2,FALSE)</f>
        <v>F</v>
      </c>
      <c r="E261" s="23" t="str">
        <f>INDEX(Table,MATCH('Classwork 5'!B261,'5b'!$B$4:$B$904,0),3)</f>
        <v>46-50</v>
      </c>
      <c r="F261" s="23">
        <f>INDEX(Table,MATCH('Classwork 5'!B261,'5b'!$B$4:$B$904,0),4)</f>
        <v>16</v>
      </c>
      <c r="G261" s="23">
        <v>5</v>
      </c>
      <c r="H261" s="24">
        <v>7159</v>
      </c>
    </row>
    <row r="262" spans="2:8" x14ac:dyDescent="0.3">
      <c r="B262" s="22">
        <v>1000046</v>
      </c>
      <c r="C262" s="23" t="s">
        <v>2174</v>
      </c>
      <c r="D262" s="23" t="str">
        <f>VLOOKUP(B262,'5b'!$B$4:$E$904,2,FALSE)</f>
        <v>M</v>
      </c>
      <c r="E262" s="23" t="str">
        <f>INDEX(Table,MATCH('Classwork 5'!B262,'5b'!$B$4:$B$904,0),3)</f>
        <v>18-25</v>
      </c>
      <c r="F262" s="23">
        <f>INDEX(Table,MATCH('Classwork 5'!B262,'5b'!$B$4:$B$904,0),4)</f>
        <v>19</v>
      </c>
      <c r="G262" s="23">
        <v>11</v>
      </c>
      <c r="H262" s="24">
        <v>7614</v>
      </c>
    </row>
    <row r="263" spans="2:8" x14ac:dyDescent="0.3">
      <c r="B263" s="22">
        <v>1000046</v>
      </c>
      <c r="C263" s="23" t="s">
        <v>2175</v>
      </c>
      <c r="D263" s="23" t="str">
        <f>VLOOKUP(B263,'5b'!$B$4:$E$904,2,FALSE)</f>
        <v>M</v>
      </c>
      <c r="E263" s="23" t="str">
        <f>INDEX(Table,MATCH('Classwork 5'!B263,'5b'!$B$4:$B$904,0),3)</f>
        <v>18-25</v>
      </c>
      <c r="F263" s="23">
        <f>INDEX(Table,MATCH('Classwork 5'!B263,'5b'!$B$4:$B$904,0),4)</f>
        <v>19</v>
      </c>
      <c r="G263" s="23">
        <v>5</v>
      </c>
      <c r="H263" s="24">
        <v>1784</v>
      </c>
    </row>
    <row r="264" spans="2:8" x14ac:dyDescent="0.3">
      <c r="B264" s="22">
        <v>1000046</v>
      </c>
      <c r="C264" s="23" t="s">
        <v>2176</v>
      </c>
      <c r="D264" s="23" t="str">
        <f>VLOOKUP(B264,'5b'!$B$4:$E$904,2,FALSE)</f>
        <v>M</v>
      </c>
      <c r="E264" s="23" t="str">
        <f>INDEX(Table,MATCH('Classwork 5'!B264,'5b'!$B$4:$B$904,0),3)</f>
        <v>18-25</v>
      </c>
      <c r="F264" s="23">
        <f>INDEX(Table,MATCH('Classwork 5'!B264,'5b'!$B$4:$B$904,0),4)</f>
        <v>19</v>
      </c>
      <c r="G264" s="23">
        <v>1</v>
      </c>
      <c r="H264" s="24">
        <v>3978</v>
      </c>
    </row>
    <row r="265" spans="2:8" x14ac:dyDescent="0.3">
      <c r="B265" s="22">
        <v>1000046</v>
      </c>
      <c r="C265" s="23" t="s">
        <v>2177</v>
      </c>
      <c r="D265" s="23" t="str">
        <f>VLOOKUP(B265,'5b'!$B$4:$E$904,2,FALSE)</f>
        <v>M</v>
      </c>
      <c r="E265" s="23" t="str">
        <f>INDEX(Table,MATCH('Classwork 5'!B265,'5b'!$B$4:$B$904,0),3)</f>
        <v>18-25</v>
      </c>
      <c r="F265" s="23">
        <f>INDEX(Table,MATCH('Classwork 5'!B265,'5b'!$B$4:$B$904,0),4)</f>
        <v>19</v>
      </c>
      <c r="G265" s="23">
        <v>11</v>
      </c>
      <c r="H265" s="24">
        <v>7478</v>
      </c>
    </row>
    <row r="266" spans="2:8" x14ac:dyDescent="0.3">
      <c r="B266" s="22">
        <v>1000047</v>
      </c>
      <c r="C266" s="23" t="s">
        <v>2178</v>
      </c>
      <c r="D266" s="23" t="str">
        <f>VLOOKUP(B266,'5b'!$B$4:$E$904,2,FALSE)</f>
        <v>M</v>
      </c>
      <c r="E266" s="23" t="str">
        <f>INDEX(Table,MATCH('Classwork 5'!B266,'5b'!$B$4:$B$904,0),3)</f>
        <v>18-25</v>
      </c>
      <c r="F266" s="23">
        <f>INDEX(Table,MATCH('Classwork 5'!B266,'5b'!$B$4:$B$904,0),4)</f>
        <v>4</v>
      </c>
      <c r="G266" s="23">
        <v>8</v>
      </c>
      <c r="H266" s="24">
        <v>8043</v>
      </c>
    </row>
    <row r="267" spans="2:8" x14ac:dyDescent="0.3">
      <c r="B267" s="22">
        <v>1000047</v>
      </c>
      <c r="C267" s="23" t="s">
        <v>2179</v>
      </c>
      <c r="D267" s="23" t="str">
        <f>VLOOKUP(B267,'5b'!$B$4:$E$904,2,FALSE)</f>
        <v>M</v>
      </c>
      <c r="E267" s="23" t="str">
        <f>INDEX(Table,MATCH('Classwork 5'!B267,'5b'!$B$4:$B$904,0),3)</f>
        <v>18-25</v>
      </c>
      <c r="F267" s="23">
        <f>INDEX(Table,MATCH('Classwork 5'!B267,'5b'!$B$4:$B$904,0),4)</f>
        <v>4</v>
      </c>
      <c r="G267" s="23">
        <v>5</v>
      </c>
      <c r="H267" s="24">
        <v>6912</v>
      </c>
    </row>
    <row r="268" spans="2:8" x14ac:dyDescent="0.3">
      <c r="B268" s="22">
        <v>1000048</v>
      </c>
      <c r="C268" s="23" t="s">
        <v>2180</v>
      </c>
      <c r="D268" s="23" t="str">
        <f>VLOOKUP(B268,'5b'!$B$4:$E$904,2,FALSE)</f>
        <v>M</v>
      </c>
      <c r="E268" s="23" t="str">
        <f>INDEX(Table,MATCH('Classwork 5'!B268,'5b'!$B$4:$B$904,0),3)</f>
        <v>26-35</v>
      </c>
      <c r="F268" s="23">
        <f>INDEX(Table,MATCH('Classwork 5'!B268,'5b'!$B$4:$B$904,0),4)</f>
        <v>4</v>
      </c>
      <c r="G268" s="23">
        <v>4</v>
      </c>
      <c r="H268" s="24">
        <v>1447</v>
      </c>
    </row>
    <row r="269" spans="2:8" x14ac:dyDescent="0.3">
      <c r="B269" s="22">
        <v>1000048</v>
      </c>
      <c r="C269" s="23" t="s">
        <v>2181</v>
      </c>
      <c r="D269" s="23" t="str">
        <f>VLOOKUP(B269,'5b'!$B$4:$E$904,2,FALSE)</f>
        <v>M</v>
      </c>
      <c r="E269" s="23" t="str">
        <f>INDEX(Table,MATCH('Classwork 5'!B269,'5b'!$B$4:$B$904,0),3)</f>
        <v>26-35</v>
      </c>
      <c r="F269" s="23">
        <f>INDEX(Table,MATCH('Classwork 5'!B269,'5b'!$B$4:$B$904,0),4)</f>
        <v>4</v>
      </c>
      <c r="G269" s="23">
        <v>15</v>
      </c>
      <c r="H269" s="24">
        <v>4338</v>
      </c>
    </row>
    <row r="270" spans="2:8" x14ac:dyDescent="0.3">
      <c r="B270" s="22">
        <v>1000048</v>
      </c>
      <c r="C270" s="23" t="s">
        <v>2182</v>
      </c>
      <c r="D270" s="23" t="str">
        <f>VLOOKUP(B270,'5b'!$B$4:$E$904,2,FALSE)</f>
        <v>M</v>
      </c>
      <c r="E270" s="23" t="str">
        <f>INDEX(Table,MATCH('Classwork 5'!B270,'5b'!$B$4:$B$904,0),3)</f>
        <v>26-35</v>
      </c>
      <c r="F270" s="23">
        <f>INDEX(Table,MATCH('Classwork 5'!B270,'5b'!$B$4:$B$904,0),4)</f>
        <v>4</v>
      </c>
      <c r="G270" s="23">
        <v>1</v>
      </c>
      <c r="H270" s="24">
        <v>19352</v>
      </c>
    </row>
    <row r="271" spans="2:8" x14ac:dyDescent="0.3">
      <c r="B271" s="22">
        <v>1000048</v>
      </c>
      <c r="C271" s="23" t="s">
        <v>2151</v>
      </c>
      <c r="D271" s="23" t="str">
        <f>VLOOKUP(B271,'5b'!$B$4:$E$904,2,FALSE)</f>
        <v>M</v>
      </c>
      <c r="E271" s="23" t="str">
        <f>INDEX(Table,MATCH('Classwork 5'!B271,'5b'!$B$4:$B$904,0),3)</f>
        <v>26-35</v>
      </c>
      <c r="F271" s="23">
        <f>INDEX(Table,MATCH('Classwork 5'!B271,'5b'!$B$4:$B$904,0),4)</f>
        <v>4</v>
      </c>
      <c r="G271" s="23">
        <v>1</v>
      </c>
      <c r="H271" s="24">
        <v>11420</v>
      </c>
    </row>
    <row r="272" spans="2:8" x14ac:dyDescent="0.3">
      <c r="B272" s="22">
        <v>1000048</v>
      </c>
      <c r="C272" s="23" t="s">
        <v>2161</v>
      </c>
      <c r="D272" s="23" t="str">
        <f>VLOOKUP(B272,'5b'!$B$4:$E$904,2,FALSE)</f>
        <v>M</v>
      </c>
      <c r="E272" s="23" t="str">
        <f>INDEX(Table,MATCH('Classwork 5'!B272,'5b'!$B$4:$B$904,0),3)</f>
        <v>26-35</v>
      </c>
      <c r="F272" s="23">
        <f>INDEX(Table,MATCH('Classwork 5'!B272,'5b'!$B$4:$B$904,0),4)</f>
        <v>4</v>
      </c>
      <c r="G272" s="23">
        <v>8</v>
      </c>
      <c r="H272" s="24">
        <v>5897</v>
      </c>
    </row>
    <row r="273" spans="2:8" x14ac:dyDescent="0.3">
      <c r="B273" s="22">
        <v>1000048</v>
      </c>
      <c r="C273" s="23" t="s">
        <v>2183</v>
      </c>
      <c r="D273" s="23" t="str">
        <f>VLOOKUP(B273,'5b'!$B$4:$E$904,2,FALSE)</f>
        <v>M</v>
      </c>
      <c r="E273" s="23" t="str">
        <f>INDEX(Table,MATCH('Classwork 5'!B273,'5b'!$B$4:$B$904,0),3)</f>
        <v>26-35</v>
      </c>
      <c r="F273" s="23">
        <f>INDEX(Table,MATCH('Classwork 5'!B273,'5b'!$B$4:$B$904,0),4)</f>
        <v>4</v>
      </c>
      <c r="G273" s="23">
        <v>5</v>
      </c>
      <c r="H273" s="24">
        <v>7048</v>
      </c>
    </row>
    <row r="274" spans="2:8" x14ac:dyDescent="0.3">
      <c r="B274" s="22">
        <v>1000048</v>
      </c>
      <c r="C274" s="23" t="s">
        <v>2184</v>
      </c>
      <c r="D274" s="23" t="str">
        <f>VLOOKUP(B274,'5b'!$B$4:$E$904,2,FALSE)</f>
        <v>M</v>
      </c>
      <c r="E274" s="23" t="str">
        <f>INDEX(Table,MATCH('Classwork 5'!B274,'5b'!$B$4:$B$904,0),3)</f>
        <v>26-35</v>
      </c>
      <c r="F274" s="23">
        <f>INDEX(Table,MATCH('Classwork 5'!B274,'5b'!$B$4:$B$904,0),4)</f>
        <v>4</v>
      </c>
      <c r="G274" s="23">
        <v>1</v>
      </c>
      <c r="H274" s="24">
        <v>15783</v>
      </c>
    </row>
    <row r="275" spans="2:8" x14ac:dyDescent="0.3">
      <c r="B275" s="22">
        <v>1000048</v>
      </c>
      <c r="C275" s="23" t="s">
        <v>2142</v>
      </c>
      <c r="D275" s="23" t="str">
        <f>VLOOKUP(B275,'5b'!$B$4:$E$904,2,FALSE)</f>
        <v>M</v>
      </c>
      <c r="E275" s="23" t="str">
        <f>INDEX(Table,MATCH('Classwork 5'!B275,'5b'!$B$4:$B$904,0),3)</f>
        <v>26-35</v>
      </c>
      <c r="F275" s="23">
        <f>INDEX(Table,MATCH('Classwork 5'!B275,'5b'!$B$4:$B$904,0),4)</f>
        <v>4</v>
      </c>
      <c r="G275" s="23">
        <v>1</v>
      </c>
      <c r="H275" s="24">
        <v>11396</v>
      </c>
    </row>
    <row r="276" spans="2:8" x14ac:dyDescent="0.3">
      <c r="B276" s="22">
        <v>1000048</v>
      </c>
      <c r="C276" s="23" t="s">
        <v>2185</v>
      </c>
      <c r="D276" s="23" t="str">
        <f>VLOOKUP(B276,'5b'!$B$4:$E$904,2,FALSE)</f>
        <v>M</v>
      </c>
      <c r="E276" s="23" t="str">
        <f>INDEX(Table,MATCH('Classwork 5'!B276,'5b'!$B$4:$B$904,0),3)</f>
        <v>26-35</v>
      </c>
      <c r="F276" s="23">
        <f>INDEX(Table,MATCH('Classwork 5'!B276,'5b'!$B$4:$B$904,0),4)</f>
        <v>4</v>
      </c>
      <c r="G276" s="23">
        <v>5</v>
      </c>
      <c r="H276" s="24">
        <v>5180</v>
      </c>
    </row>
    <row r="277" spans="2:8" x14ac:dyDescent="0.3">
      <c r="B277" s="22">
        <v>1000048</v>
      </c>
      <c r="C277" s="23" t="s">
        <v>2186</v>
      </c>
      <c r="D277" s="23" t="str">
        <f>VLOOKUP(B277,'5b'!$B$4:$E$904,2,FALSE)</f>
        <v>M</v>
      </c>
      <c r="E277" s="23" t="str">
        <f>INDEX(Table,MATCH('Classwork 5'!B277,'5b'!$B$4:$B$904,0),3)</f>
        <v>26-35</v>
      </c>
      <c r="F277" s="23">
        <f>INDEX(Table,MATCH('Classwork 5'!B277,'5b'!$B$4:$B$904,0),4)</f>
        <v>4</v>
      </c>
      <c r="G277" s="23">
        <v>1</v>
      </c>
      <c r="H277" s="24">
        <v>15549</v>
      </c>
    </row>
    <row r="278" spans="2:8" x14ac:dyDescent="0.3">
      <c r="B278" s="22">
        <v>1000048</v>
      </c>
      <c r="C278" s="23" t="s">
        <v>2187</v>
      </c>
      <c r="D278" s="23" t="str">
        <f>VLOOKUP(B278,'5b'!$B$4:$E$904,2,FALSE)</f>
        <v>M</v>
      </c>
      <c r="E278" s="23" t="str">
        <f>INDEX(Table,MATCH('Classwork 5'!B278,'5b'!$B$4:$B$904,0),3)</f>
        <v>26-35</v>
      </c>
      <c r="F278" s="23">
        <f>INDEX(Table,MATCH('Classwork 5'!B278,'5b'!$B$4:$B$904,0),4)</f>
        <v>4</v>
      </c>
      <c r="G278" s="23">
        <v>1</v>
      </c>
      <c r="H278" s="24">
        <v>11935</v>
      </c>
    </row>
    <row r="279" spans="2:8" x14ac:dyDescent="0.3">
      <c r="B279" s="22">
        <v>1000048</v>
      </c>
      <c r="C279" s="23" t="s">
        <v>2188</v>
      </c>
      <c r="D279" s="23" t="str">
        <f>VLOOKUP(B279,'5b'!$B$4:$E$904,2,FALSE)</f>
        <v>M</v>
      </c>
      <c r="E279" s="23" t="str">
        <f>INDEX(Table,MATCH('Classwork 5'!B279,'5b'!$B$4:$B$904,0),3)</f>
        <v>26-35</v>
      </c>
      <c r="F279" s="23">
        <f>INDEX(Table,MATCH('Classwork 5'!B279,'5b'!$B$4:$B$904,0),4)</f>
        <v>4</v>
      </c>
      <c r="G279" s="23">
        <v>3</v>
      </c>
      <c r="H279" s="24">
        <v>8091</v>
      </c>
    </row>
    <row r="280" spans="2:8" x14ac:dyDescent="0.3">
      <c r="B280" s="22">
        <v>1000048</v>
      </c>
      <c r="C280" s="23" t="s">
        <v>2189</v>
      </c>
      <c r="D280" s="23" t="str">
        <f>VLOOKUP(B280,'5b'!$B$4:$E$904,2,FALSE)</f>
        <v>M</v>
      </c>
      <c r="E280" s="23" t="str">
        <f>INDEX(Table,MATCH('Classwork 5'!B280,'5b'!$B$4:$B$904,0),3)</f>
        <v>26-35</v>
      </c>
      <c r="F280" s="23">
        <f>INDEX(Table,MATCH('Classwork 5'!B280,'5b'!$B$4:$B$904,0),4)</f>
        <v>4</v>
      </c>
      <c r="G280" s="23">
        <v>5</v>
      </c>
      <c r="H280" s="24">
        <v>7001</v>
      </c>
    </row>
    <row r="281" spans="2:8" x14ac:dyDescent="0.3">
      <c r="B281" s="22">
        <v>1000048</v>
      </c>
      <c r="C281" s="23" t="s">
        <v>2190</v>
      </c>
      <c r="D281" s="23" t="str">
        <f>VLOOKUP(B281,'5b'!$B$4:$E$904,2,FALSE)</f>
        <v>M</v>
      </c>
      <c r="E281" s="23" t="str">
        <f>INDEX(Table,MATCH('Classwork 5'!B281,'5b'!$B$4:$B$904,0),3)</f>
        <v>26-35</v>
      </c>
      <c r="F281" s="23">
        <f>INDEX(Table,MATCH('Classwork 5'!B281,'5b'!$B$4:$B$904,0),4)</f>
        <v>4</v>
      </c>
      <c r="G281" s="23">
        <v>5</v>
      </c>
      <c r="H281" s="24">
        <v>1747</v>
      </c>
    </row>
    <row r="282" spans="2:8" x14ac:dyDescent="0.3">
      <c r="B282" s="22">
        <v>1000048</v>
      </c>
      <c r="C282" s="23" t="s">
        <v>2191</v>
      </c>
      <c r="D282" s="23" t="str">
        <f>VLOOKUP(B282,'5b'!$B$4:$E$904,2,FALSE)</f>
        <v>M</v>
      </c>
      <c r="E282" s="23" t="str">
        <f>INDEX(Table,MATCH('Classwork 5'!B282,'5b'!$B$4:$B$904,0),3)</f>
        <v>26-35</v>
      </c>
      <c r="F282" s="23">
        <f>INDEX(Table,MATCH('Classwork 5'!B282,'5b'!$B$4:$B$904,0),4)</f>
        <v>4</v>
      </c>
      <c r="G282" s="23">
        <v>5</v>
      </c>
      <c r="H282" s="24">
        <v>5252</v>
      </c>
    </row>
    <row r="283" spans="2:8" x14ac:dyDescent="0.3">
      <c r="B283" s="22">
        <v>1000048</v>
      </c>
      <c r="C283" s="23" t="s">
        <v>2192</v>
      </c>
      <c r="D283" s="23" t="str">
        <f>VLOOKUP(B283,'5b'!$B$4:$E$904,2,FALSE)</f>
        <v>M</v>
      </c>
      <c r="E283" s="23" t="str">
        <f>INDEX(Table,MATCH('Classwork 5'!B283,'5b'!$B$4:$B$904,0),3)</f>
        <v>26-35</v>
      </c>
      <c r="F283" s="23">
        <f>INDEX(Table,MATCH('Classwork 5'!B283,'5b'!$B$4:$B$904,0),4)</f>
        <v>4</v>
      </c>
      <c r="G283" s="23">
        <v>2</v>
      </c>
      <c r="H283" s="24">
        <v>6407</v>
      </c>
    </row>
    <row r="284" spans="2:8" x14ac:dyDescent="0.3">
      <c r="B284" s="22">
        <v>1000048</v>
      </c>
      <c r="C284" s="23" t="s">
        <v>1981</v>
      </c>
      <c r="D284" s="23" t="str">
        <f>VLOOKUP(B284,'5b'!$B$4:$E$904,2,FALSE)</f>
        <v>M</v>
      </c>
      <c r="E284" s="23" t="str">
        <f>INDEX(Table,MATCH('Classwork 5'!B284,'5b'!$B$4:$B$904,0),3)</f>
        <v>26-35</v>
      </c>
      <c r="F284" s="23">
        <f>INDEX(Table,MATCH('Classwork 5'!B284,'5b'!$B$4:$B$904,0),4)</f>
        <v>4</v>
      </c>
      <c r="G284" s="23">
        <v>1</v>
      </c>
      <c r="H284" s="24">
        <v>15466</v>
      </c>
    </row>
    <row r="285" spans="2:8" x14ac:dyDescent="0.3">
      <c r="B285" s="22">
        <v>1000048</v>
      </c>
      <c r="C285" s="23" t="s">
        <v>2153</v>
      </c>
      <c r="D285" s="23" t="str">
        <f>VLOOKUP(B285,'5b'!$B$4:$E$904,2,FALSE)</f>
        <v>M</v>
      </c>
      <c r="E285" s="23" t="str">
        <f>INDEX(Table,MATCH('Classwork 5'!B285,'5b'!$B$4:$B$904,0),3)</f>
        <v>26-35</v>
      </c>
      <c r="F285" s="23">
        <f>INDEX(Table,MATCH('Classwork 5'!B285,'5b'!$B$4:$B$904,0),4)</f>
        <v>4</v>
      </c>
      <c r="G285" s="23">
        <v>8</v>
      </c>
      <c r="H285" s="24">
        <v>7781</v>
      </c>
    </row>
    <row r="286" spans="2:8" x14ac:dyDescent="0.3">
      <c r="B286" s="22">
        <v>1000048</v>
      </c>
      <c r="C286" s="23" t="s">
        <v>2193</v>
      </c>
      <c r="D286" s="23" t="str">
        <f>VLOOKUP(B286,'5b'!$B$4:$E$904,2,FALSE)</f>
        <v>M</v>
      </c>
      <c r="E286" s="23" t="str">
        <f>INDEX(Table,MATCH('Classwork 5'!B286,'5b'!$B$4:$B$904,0),3)</f>
        <v>26-35</v>
      </c>
      <c r="F286" s="23">
        <f>INDEX(Table,MATCH('Classwork 5'!B286,'5b'!$B$4:$B$904,0),4)</f>
        <v>4</v>
      </c>
      <c r="G286" s="23">
        <v>1</v>
      </c>
      <c r="H286" s="24">
        <v>15849</v>
      </c>
    </row>
    <row r="287" spans="2:8" x14ac:dyDescent="0.3">
      <c r="B287" s="22">
        <v>1000048</v>
      </c>
      <c r="C287" s="23" t="s">
        <v>2194</v>
      </c>
      <c r="D287" s="23" t="str">
        <f>VLOOKUP(B287,'5b'!$B$4:$E$904,2,FALSE)</f>
        <v>M</v>
      </c>
      <c r="E287" s="23" t="str">
        <f>INDEX(Table,MATCH('Classwork 5'!B287,'5b'!$B$4:$B$904,0),3)</f>
        <v>26-35</v>
      </c>
      <c r="F287" s="23">
        <f>INDEX(Table,MATCH('Classwork 5'!B287,'5b'!$B$4:$B$904,0),4)</f>
        <v>4</v>
      </c>
      <c r="G287" s="23">
        <v>1</v>
      </c>
      <c r="H287" s="24">
        <v>11430</v>
      </c>
    </row>
    <row r="288" spans="2:8" x14ac:dyDescent="0.3">
      <c r="B288" s="22">
        <v>1000048</v>
      </c>
      <c r="C288" s="23" t="s">
        <v>2195</v>
      </c>
      <c r="D288" s="23" t="str">
        <f>VLOOKUP(B288,'5b'!$B$4:$E$904,2,FALSE)</f>
        <v>M</v>
      </c>
      <c r="E288" s="23" t="str">
        <f>INDEX(Table,MATCH('Classwork 5'!B288,'5b'!$B$4:$B$904,0),3)</f>
        <v>26-35</v>
      </c>
      <c r="F288" s="23">
        <f>INDEX(Table,MATCH('Classwork 5'!B288,'5b'!$B$4:$B$904,0),4)</f>
        <v>4</v>
      </c>
      <c r="G288" s="23">
        <v>1</v>
      </c>
      <c r="H288" s="24">
        <v>11404</v>
      </c>
    </row>
    <row r="289" spans="2:8" x14ac:dyDescent="0.3">
      <c r="B289" s="22">
        <v>1000048</v>
      </c>
      <c r="C289" s="23" t="s">
        <v>2196</v>
      </c>
      <c r="D289" s="23" t="str">
        <f>VLOOKUP(B289,'5b'!$B$4:$E$904,2,FALSE)</f>
        <v>M</v>
      </c>
      <c r="E289" s="23" t="str">
        <f>INDEX(Table,MATCH('Classwork 5'!B289,'5b'!$B$4:$B$904,0),3)</f>
        <v>26-35</v>
      </c>
      <c r="F289" s="23">
        <f>INDEX(Table,MATCH('Classwork 5'!B289,'5b'!$B$4:$B$904,0),4)</f>
        <v>4</v>
      </c>
      <c r="G289" s="23">
        <v>1</v>
      </c>
      <c r="H289" s="24">
        <v>11853</v>
      </c>
    </row>
    <row r="290" spans="2:8" x14ac:dyDescent="0.3">
      <c r="B290" s="22">
        <v>1000048</v>
      </c>
      <c r="C290" s="23" t="s">
        <v>2015</v>
      </c>
      <c r="D290" s="23" t="str">
        <f>VLOOKUP(B290,'5b'!$B$4:$E$904,2,FALSE)</f>
        <v>M</v>
      </c>
      <c r="E290" s="23" t="str">
        <f>INDEX(Table,MATCH('Classwork 5'!B290,'5b'!$B$4:$B$904,0),3)</f>
        <v>26-35</v>
      </c>
      <c r="F290" s="23">
        <f>INDEX(Table,MATCH('Classwork 5'!B290,'5b'!$B$4:$B$904,0),4)</f>
        <v>4</v>
      </c>
      <c r="G290" s="23">
        <v>4</v>
      </c>
      <c r="H290" s="24">
        <v>1446</v>
      </c>
    </row>
    <row r="291" spans="2:8" x14ac:dyDescent="0.3">
      <c r="B291" s="22">
        <v>1000048</v>
      </c>
      <c r="C291" s="23" t="s">
        <v>2197</v>
      </c>
      <c r="D291" s="23" t="str">
        <f>VLOOKUP(B291,'5b'!$B$4:$E$904,2,FALSE)</f>
        <v>M</v>
      </c>
      <c r="E291" s="23" t="str">
        <f>INDEX(Table,MATCH('Classwork 5'!B291,'5b'!$B$4:$B$904,0),3)</f>
        <v>26-35</v>
      </c>
      <c r="F291" s="23">
        <f>INDEX(Table,MATCH('Classwork 5'!B291,'5b'!$B$4:$B$904,0),4)</f>
        <v>4</v>
      </c>
      <c r="G291" s="23">
        <v>11</v>
      </c>
      <c r="H291" s="24">
        <v>3101</v>
      </c>
    </row>
    <row r="292" spans="2:8" x14ac:dyDescent="0.3">
      <c r="B292" s="22">
        <v>1000048</v>
      </c>
      <c r="C292" s="23" t="s">
        <v>2198</v>
      </c>
      <c r="D292" s="23" t="str">
        <f>VLOOKUP(B292,'5b'!$B$4:$E$904,2,FALSE)</f>
        <v>M</v>
      </c>
      <c r="E292" s="23" t="str">
        <f>INDEX(Table,MATCH('Classwork 5'!B292,'5b'!$B$4:$B$904,0),3)</f>
        <v>26-35</v>
      </c>
      <c r="F292" s="23">
        <f>INDEX(Table,MATCH('Classwork 5'!B292,'5b'!$B$4:$B$904,0),4)</f>
        <v>4</v>
      </c>
      <c r="G292" s="23">
        <v>5</v>
      </c>
      <c r="H292" s="24">
        <v>3694</v>
      </c>
    </row>
    <row r="293" spans="2:8" x14ac:dyDescent="0.3">
      <c r="B293" s="22">
        <v>1000048</v>
      </c>
      <c r="C293" s="23" t="s">
        <v>2199</v>
      </c>
      <c r="D293" s="23" t="str">
        <f>VLOOKUP(B293,'5b'!$B$4:$E$904,2,FALSE)</f>
        <v>M</v>
      </c>
      <c r="E293" s="23" t="str">
        <f>INDEX(Table,MATCH('Classwork 5'!B293,'5b'!$B$4:$B$904,0),3)</f>
        <v>26-35</v>
      </c>
      <c r="F293" s="23">
        <f>INDEX(Table,MATCH('Classwork 5'!B293,'5b'!$B$4:$B$904,0),4)</f>
        <v>4</v>
      </c>
      <c r="G293" s="23">
        <v>5</v>
      </c>
      <c r="H293" s="24">
        <v>3696</v>
      </c>
    </row>
    <row r="294" spans="2:8" x14ac:dyDescent="0.3">
      <c r="B294" s="22">
        <v>1000048</v>
      </c>
      <c r="C294" s="23" t="s">
        <v>2200</v>
      </c>
      <c r="D294" s="23" t="str">
        <f>VLOOKUP(B294,'5b'!$B$4:$E$904,2,FALSE)</f>
        <v>M</v>
      </c>
      <c r="E294" s="23" t="str">
        <f>INDEX(Table,MATCH('Classwork 5'!B294,'5b'!$B$4:$B$904,0),3)</f>
        <v>26-35</v>
      </c>
      <c r="F294" s="23">
        <f>INDEX(Table,MATCH('Classwork 5'!B294,'5b'!$B$4:$B$904,0),4)</f>
        <v>4</v>
      </c>
      <c r="G294" s="23">
        <v>5</v>
      </c>
      <c r="H294" s="24">
        <v>3580</v>
      </c>
    </row>
    <row r="295" spans="2:8" x14ac:dyDescent="0.3">
      <c r="B295" s="22">
        <v>1000049</v>
      </c>
      <c r="C295" s="23" t="s">
        <v>2087</v>
      </c>
      <c r="D295" s="23" t="str">
        <f>VLOOKUP(B295,'5b'!$B$4:$E$904,2,FALSE)</f>
        <v>M</v>
      </c>
      <c r="E295" s="23" t="str">
        <f>INDEX(Table,MATCH('Classwork 5'!B295,'5b'!$B$4:$B$904,0),3)</f>
        <v>18-25</v>
      </c>
      <c r="F295" s="23">
        <f>INDEX(Table,MATCH('Classwork 5'!B295,'5b'!$B$4:$B$904,0),4)</f>
        <v>12</v>
      </c>
      <c r="G295" s="23">
        <v>8</v>
      </c>
      <c r="H295" s="24">
        <v>9879</v>
      </c>
    </row>
    <row r="296" spans="2:8" x14ac:dyDescent="0.3">
      <c r="B296" s="22">
        <v>1000049</v>
      </c>
      <c r="C296" s="23" t="s">
        <v>2201</v>
      </c>
      <c r="D296" s="23" t="str">
        <f>VLOOKUP(B296,'5b'!$B$4:$E$904,2,FALSE)</f>
        <v>M</v>
      </c>
      <c r="E296" s="23" t="str">
        <f>INDEX(Table,MATCH('Classwork 5'!B296,'5b'!$B$4:$B$904,0),3)</f>
        <v>18-25</v>
      </c>
      <c r="F296" s="23">
        <f>INDEX(Table,MATCH('Classwork 5'!B296,'5b'!$B$4:$B$904,0),4)</f>
        <v>12</v>
      </c>
      <c r="G296" s="23">
        <v>3</v>
      </c>
      <c r="H296" s="24">
        <v>10783</v>
      </c>
    </row>
    <row r="297" spans="2:8" x14ac:dyDescent="0.3">
      <c r="B297" s="22">
        <v>1000049</v>
      </c>
      <c r="C297" s="23" t="s">
        <v>2202</v>
      </c>
      <c r="D297" s="23" t="str">
        <f>VLOOKUP(B297,'5b'!$B$4:$E$904,2,FALSE)</f>
        <v>M</v>
      </c>
      <c r="E297" s="23" t="str">
        <f>INDEX(Table,MATCH('Classwork 5'!B297,'5b'!$B$4:$B$904,0),3)</f>
        <v>18-25</v>
      </c>
      <c r="F297" s="23">
        <f>INDEX(Table,MATCH('Classwork 5'!B297,'5b'!$B$4:$B$904,0),4)</f>
        <v>12</v>
      </c>
      <c r="G297" s="23">
        <v>3</v>
      </c>
      <c r="H297" s="24">
        <v>13353</v>
      </c>
    </row>
    <row r="298" spans="2:8" x14ac:dyDescent="0.3">
      <c r="B298" s="22">
        <v>1000049</v>
      </c>
      <c r="C298" s="23" t="s">
        <v>2084</v>
      </c>
      <c r="D298" s="23" t="str">
        <f>VLOOKUP(B298,'5b'!$B$4:$E$904,2,FALSE)</f>
        <v>M</v>
      </c>
      <c r="E298" s="23" t="str">
        <f>INDEX(Table,MATCH('Classwork 5'!B298,'5b'!$B$4:$B$904,0),3)</f>
        <v>18-25</v>
      </c>
      <c r="F298" s="23">
        <f>INDEX(Table,MATCH('Classwork 5'!B298,'5b'!$B$4:$B$904,0),4)</f>
        <v>12</v>
      </c>
      <c r="G298" s="23">
        <v>1</v>
      </c>
      <c r="H298" s="24">
        <v>15715</v>
      </c>
    </row>
    <row r="299" spans="2:8" x14ac:dyDescent="0.3">
      <c r="B299" s="22">
        <v>1000049</v>
      </c>
      <c r="C299" s="23" t="s">
        <v>2203</v>
      </c>
      <c r="D299" s="23" t="str">
        <f>VLOOKUP(B299,'5b'!$B$4:$E$904,2,FALSE)</f>
        <v>M</v>
      </c>
      <c r="E299" s="23" t="str">
        <f>INDEX(Table,MATCH('Classwork 5'!B299,'5b'!$B$4:$B$904,0),3)</f>
        <v>18-25</v>
      </c>
      <c r="F299" s="23">
        <f>INDEX(Table,MATCH('Classwork 5'!B299,'5b'!$B$4:$B$904,0),4)</f>
        <v>12</v>
      </c>
      <c r="G299" s="23">
        <v>1</v>
      </c>
      <c r="H299" s="24">
        <v>11463</v>
      </c>
    </row>
    <row r="300" spans="2:8" x14ac:dyDescent="0.3">
      <c r="B300" s="22">
        <v>1000049</v>
      </c>
      <c r="C300" s="23" t="s">
        <v>2204</v>
      </c>
      <c r="D300" s="23" t="str">
        <f>VLOOKUP(B300,'5b'!$B$4:$E$904,2,FALSE)</f>
        <v>M</v>
      </c>
      <c r="E300" s="23" t="str">
        <f>INDEX(Table,MATCH('Classwork 5'!B300,'5b'!$B$4:$B$904,0),3)</f>
        <v>18-25</v>
      </c>
      <c r="F300" s="23">
        <f>INDEX(Table,MATCH('Classwork 5'!B300,'5b'!$B$4:$B$904,0),4)</f>
        <v>12</v>
      </c>
      <c r="G300" s="23">
        <v>8</v>
      </c>
      <c r="H300" s="24">
        <v>7763</v>
      </c>
    </row>
    <row r="301" spans="2:8" x14ac:dyDescent="0.3">
      <c r="B301" s="22">
        <v>1000050</v>
      </c>
      <c r="C301" s="23" t="s">
        <v>2205</v>
      </c>
      <c r="D301" s="23" t="str">
        <f>VLOOKUP(B301,'5b'!$B$4:$E$904,2,FALSE)</f>
        <v>F</v>
      </c>
      <c r="E301" s="23" t="str">
        <f>INDEX(Table,MATCH('Classwork 5'!B301,'5b'!$B$4:$B$904,0),3)</f>
        <v>26-35</v>
      </c>
      <c r="F301" s="23">
        <f>INDEX(Table,MATCH('Classwork 5'!B301,'5b'!$B$4:$B$904,0),4)</f>
        <v>2</v>
      </c>
      <c r="G301" s="23">
        <v>8</v>
      </c>
      <c r="H301" s="24">
        <v>5878</v>
      </c>
    </row>
    <row r="302" spans="2:8" x14ac:dyDescent="0.3">
      <c r="B302" s="22">
        <v>1000050</v>
      </c>
      <c r="C302" s="23" t="s">
        <v>2206</v>
      </c>
      <c r="D302" s="23" t="str">
        <f>VLOOKUP(B302,'5b'!$B$4:$E$904,2,FALSE)</f>
        <v>F</v>
      </c>
      <c r="E302" s="23" t="str">
        <f>INDEX(Table,MATCH('Classwork 5'!B302,'5b'!$B$4:$B$904,0),3)</f>
        <v>26-35</v>
      </c>
      <c r="F302" s="23">
        <f>INDEX(Table,MATCH('Classwork 5'!B302,'5b'!$B$4:$B$904,0),4)</f>
        <v>2</v>
      </c>
      <c r="G302" s="23">
        <v>8</v>
      </c>
      <c r="H302" s="24">
        <v>5845</v>
      </c>
    </row>
    <row r="303" spans="2:8" x14ac:dyDescent="0.3">
      <c r="B303" s="22">
        <v>1000051</v>
      </c>
      <c r="C303" s="23" t="s">
        <v>2207</v>
      </c>
      <c r="D303" s="23" t="str">
        <f>VLOOKUP(B303,'5b'!$B$4:$E$904,2,FALSE)</f>
        <v>F</v>
      </c>
      <c r="E303" s="23" t="str">
        <f>INDEX(Table,MATCH('Classwork 5'!B303,'5b'!$B$4:$B$904,0),3)</f>
        <v>0-17</v>
      </c>
      <c r="F303" s="23">
        <f>INDEX(Table,MATCH('Classwork 5'!B303,'5b'!$B$4:$B$904,0),4)</f>
        <v>10</v>
      </c>
      <c r="G303" s="23">
        <v>15</v>
      </c>
      <c r="H303" s="24">
        <v>17271</v>
      </c>
    </row>
    <row r="304" spans="2:8" x14ac:dyDescent="0.3">
      <c r="B304" s="22">
        <v>1000052</v>
      </c>
      <c r="C304" s="23" t="s">
        <v>2208</v>
      </c>
      <c r="D304" s="23" t="str">
        <f>VLOOKUP(B304,'5b'!$B$4:$E$904,2,FALSE)</f>
        <v>M</v>
      </c>
      <c r="E304" s="23" t="str">
        <f>INDEX(Table,MATCH('Classwork 5'!B304,'5b'!$B$4:$B$904,0),3)</f>
        <v>18-25</v>
      </c>
      <c r="F304" s="23">
        <f>INDEX(Table,MATCH('Classwork 5'!B304,'5b'!$B$4:$B$904,0),4)</f>
        <v>4</v>
      </c>
      <c r="G304" s="23">
        <v>1</v>
      </c>
      <c r="H304" s="24">
        <v>15244</v>
      </c>
    </row>
    <row r="305" spans="2:8" x14ac:dyDescent="0.3">
      <c r="B305" s="22">
        <v>1000052</v>
      </c>
      <c r="C305" s="23" t="s">
        <v>2051</v>
      </c>
      <c r="D305" s="23" t="str">
        <f>VLOOKUP(B305,'5b'!$B$4:$E$904,2,FALSE)</f>
        <v>M</v>
      </c>
      <c r="E305" s="23" t="str">
        <f>INDEX(Table,MATCH('Classwork 5'!B305,'5b'!$B$4:$B$904,0),3)</f>
        <v>18-25</v>
      </c>
      <c r="F305" s="23">
        <f>INDEX(Table,MATCH('Classwork 5'!B305,'5b'!$B$4:$B$904,0),4)</f>
        <v>4</v>
      </c>
      <c r="G305" s="23">
        <v>1</v>
      </c>
      <c r="H305" s="24">
        <v>19060</v>
      </c>
    </row>
    <row r="306" spans="2:8" x14ac:dyDescent="0.3">
      <c r="B306" s="22">
        <v>1000052</v>
      </c>
      <c r="C306" s="23" t="s">
        <v>2129</v>
      </c>
      <c r="D306" s="23" t="str">
        <f>VLOOKUP(B306,'5b'!$B$4:$E$904,2,FALSE)</f>
        <v>M</v>
      </c>
      <c r="E306" s="23" t="str">
        <f>INDEX(Table,MATCH('Classwork 5'!B306,'5b'!$B$4:$B$904,0),3)</f>
        <v>18-25</v>
      </c>
      <c r="F306" s="23">
        <f>INDEX(Table,MATCH('Classwork 5'!B306,'5b'!$B$4:$B$904,0),4)</f>
        <v>4</v>
      </c>
      <c r="G306" s="23">
        <v>1</v>
      </c>
      <c r="H306" s="24">
        <v>15772</v>
      </c>
    </row>
    <row r="307" spans="2:8" x14ac:dyDescent="0.3">
      <c r="B307" s="22">
        <v>1000052</v>
      </c>
      <c r="C307" s="23" t="s">
        <v>2209</v>
      </c>
      <c r="D307" s="23" t="str">
        <f>VLOOKUP(B307,'5b'!$B$4:$E$904,2,FALSE)</f>
        <v>M</v>
      </c>
      <c r="E307" s="23" t="str">
        <f>INDEX(Table,MATCH('Classwork 5'!B307,'5b'!$B$4:$B$904,0),3)</f>
        <v>18-25</v>
      </c>
      <c r="F307" s="23">
        <f>INDEX(Table,MATCH('Classwork 5'!B307,'5b'!$B$4:$B$904,0),4)</f>
        <v>4</v>
      </c>
      <c r="G307" s="23">
        <v>1</v>
      </c>
      <c r="H307" s="24">
        <v>8159</v>
      </c>
    </row>
    <row r="308" spans="2:8" x14ac:dyDescent="0.3">
      <c r="B308" s="22">
        <v>1000053</v>
      </c>
      <c r="C308" s="23" t="s">
        <v>2210</v>
      </c>
      <c r="D308" s="23" t="str">
        <f>VLOOKUP(B308,'5b'!$B$4:$E$904,2,FALSE)</f>
        <v>M</v>
      </c>
      <c r="E308" s="23" t="str">
        <f>INDEX(Table,MATCH('Classwork 5'!B308,'5b'!$B$4:$B$904,0),3)</f>
        <v>26-35</v>
      </c>
      <c r="F308" s="23">
        <f>INDEX(Table,MATCH('Classwork 5'!B308,'5b'!$B$4:$B$904,0),4)</f>
        <v>0</v>
      </c>
      <c r="G308" s="23">
        <v>18</v>
      </c>
      <c r="H308" s="24">
        <v>3794</v>
      </c>
    </row>
    <row r="309" spans="2:8" x14ac:dyDescent="0.3">
      <c r="B309" s="22">
        <v>1000053</v>
      </c>
      <c r="C309" s="23" t="s">
        <v>2158</v>
      </c>
      <c r="D309" s="23" t="str">
        <f>VLOOKUP(B309,'5b'!$B$4:$E$904,2,FALSE)</f>
        <v>M</v>
      </c>
      <c r="E309" s="23" t="str">
        <f>INDEX(Table,MATCH('Classwork 5'!B309,'5b'!$B$4:$B$904,0),3)</f>
        <v>26-35</v>
      </c>
      <c r="F309" s="23">
        <f>INDEX(Table,MATCH('Classwork 5'!B309,'5b'!$B$4:$B$904,0),4)</f>
        <v>0</v>
      </c>
      <c r="G309" s="23">
        <v>5</v>
      </c>
      <c r="H309" s="24">
        <v>8637</v>
      </c>
    </row>
    <row r="310" spans="2:8" x14ac:dyDescent="0.3">
      <c r="B310" s="22">
        <v>1000053</v>
      </c>
      <c r="C310" s="23" t="s">
        <v>2211</v>
      </c>
      <c r="D310" s="23" t="str">
        <f>VLOOKUP(B310,'5b'!$B$4:$E$904,2,FALSE)</f>
        <v>M</v>
      </c>
      <c r="E310" s="23" t="str">
        <f>INDEX(Table,MATCH('Classwork 5'!B310,'5b'!$B$4:$B$904,0),3)</f>
        <v>26-35</v>
      </c>
      <c r="F310" s="23">
        <f>INDEX(Table,MATCH('Classwork 5'!B310,'5b'!$B$4:$B$904,0),4)</f>
        <v>0</v>
      </c>
      <c r="G310" s="23">
        <v>1</v>
      </c>
      <c r="H310" s="24">
        <v>19251</v>
      </c>
    </row>
    <row r="311" spans="2:8" x14ac:dyDescent="0.3">
      <c r="B311" s="22">
        <v>1000053</v>
      </c>
      <c r="C311" s="23" t="s">
        <v>2212</v>
      </c>
      <c r="D311" s="23" t="str">
        <f>VLOOKUP(B311,'5b'!$B$4:$E$904,2,FALSE)</f>
        <v>M</v>
      </c>
      <c r="E311" s="23" t="str">
        <f>INDEX(Table,MATCH('Classwork 5'!B311,'5b'!$B$4:$B$904,0),3)</f>
        <v>26-35</v>
      </c>
      <c r="F311" s="23">
        <f>INDEX(Table,MATCH('Classwork 5'!B311,'5b'!$B$4:$B$904,0),4)</f>
        <v>0</v>
      </c>
      <c r="G311" s="23">
        <v>8</v>
      </c>
      <c r="H311" s="24">
        <v>10021</v>
      </c>
    </row>
    <row r="312" spans="2:8" x14ac:dyDescent="0.3">
      <c r="B312" s="22">
        <v>1000053</v>
      </c>
      <c r="C312" s="23" t="s">
        <v>2084</v>
      </c>
      <c r="D312" s="23" t="str">
        <f>VLOOKUP(B312,'5b'!$B$4:$E$904,2,FALSE)</f>
        <v>M</v>
      </c>
      <c r="E312" s="23" t="str">
        <f>INDEX(Table,MATCH('Classwork 5'!B312,'5b'!$B$4:$B$904,0),3)</f>
        <v>26-35</v>
      </c>
      <c r="F312" s="23">
        <f>INDEX(Table,MATCH('Classwork 5'!B312,'5b'!$B$4:$B$904,0),4)</f>
        <v>0</v>
      </c>
      <c r="G312" s="23">
        <v>1</v>
      </c>
      <c r="H312" s="24">
        <v>15734</v>
      </c>
    </row>
    <row r="313" spans="2:8" x14ac:dyDescent="0.3">
      <c r="B313" s="22">
        <v>1000053</v>
      </c>
      <c r="C313" s="23" t="s">
        <v>2213</v>
      </c>
      <c r="D313" s="23" t="str">
        <f>VLOOKUP(B313,'5b'!$B$4:$E$904,2,FALSE)</f>
        <v>M</v>
      </c>
      <c r="E313" s="23" t="str">
        <f>INDEX(Table,MATCH('Classwork 5'!B313,'5b'!$B$4:$B$904,0),3)</f>
        <v>26-35</v>
      </c>
      <c r="F313" s="23">
        <f>INDEX(Table,MATCH('Classwork 5'!B313,'5b'!$B$4:$B$904,0),4)</f>
        <v>0</v>
      </c>
      <c r="G313" s="23">
        <v>1</v>
      </c>
      <c r="H313" s="24">
        <v>19662</v>
      </c>
    </row>
    <row r="314" spans="2:8" x14ac:dyDescent="0.3">
      <c r="B314" s="22">
        <v>1000053</v>
      </c>
      <c r="C314" s="23" t="s">
        <v>2214</v>
      </c>
      <c r="D314" s="23" t="str">
        <f>VLOOKUP(B314,'5b'!$B$4:$E$904,2,FALSE)</f>
        <v>M</v>
      </c>
      <c r="E314" s="23" t="str">
        <f>INDEX(Table,MATCH('Classwork 5'!B314,'5b'!$B$4:$B$904,0),3)</f>
        <v>26-35</v>
      </c>
      <c r="F314" s="23">
        <f>INDEX(Table,MATCH('Classwork 5'!B314,'5b'!$B$4:$B$904,0),4)</f>
        <v>0</v>
      </c>
      <c r="G314" s="23">
        <v>1</v>
      </c>
      <c r="H314" s="24">
        <v>19416</v>
      </c>
    </row>
    <row r="315" spans="2:8" x14ac:dyDescent="0.3">
      <c r="B315" s="22">
        <v>1000053</v>
      </c>
      <c r="C315" s="23" t="s">
        <v>2215</v>
      </c>
      <c r="D315" s="23" t="str">
        <f>VLOOKUP(B315,'5b'!$B$4:$E$904,2,FALSE)</f>
        <v>M</v>
      </c>
      <c r="E315" s="23" t="str">
        <f>INDEX(Table,MATCH('Classwork 5'!B315,'5b'!$B$4:$B$904,0),3)</f>
        <v>26-35</v>
      </c>
      <c r="F315" s="23">
        <f>INDEX(Table,MATCH('Classwork 5'!B315,'5b'!$B$4:$B$904,0),4)</f>
        <v>0</v>
      </c>
      <c r="G315" s="23">
        <v>8</v>
      </c>
      <c r="H315" s="24">
        <v>5996</v>
      </c>
    </row>
    <row r="316" spans="2:8" x14ac:dyDescent="0.3">
      <c r="B316" s="22">
        <v>1000053</v>
      </c>
      <c r="C316" s="23" t="s">
        <v>2216</v>
      </c>
      <c r="D316" s="23" t="str">
        <f>VLOOKUP(B316,'5b'!$B$4:$E$904,2,FALSE)</f>
        <v>M</v>
      </c>
      <c r="E316" s="23" t="str">
        <f>INDEX(Table,MATCH('Classwork 5'!B316,'5b'!$B$4:$B$904,0),3)</f>
        <v>26-35</v>
      </c>
      <c r="F316" s="23">
        <f>INDEX(Table,MATCH('Classwork 5'!B316,'5b'!$B$4:$B$904,0),4)</f>
        <v>0</v>
      </c>
      <c r="G316" s="23">
        <v>1</v>
      </c>
      <c r="H316" s="24">
        <v>11937</v>
      </c>
    </row>
    <row r="317" spans="2:8" x14ac:dyDescent="0.3">
      <c r="B317" s="22">
        <v>1000053</v>
      </c>
      <c r="C317" s="23" t="s">
        <v>2217</v>
      </c>
      <c r="D317" s="23" t="str">
        <f>VLOOKUP(B317,'5b'!$B$4:$E$904,2,FALSE)</f>
        <v>M</v>
      </c>
      <c r="E317" s="23" t="str">
        <f>INDEX(Table,MATCH('Classwork 5'!B317,'5b'!$B$4:$B$904,0),3)</f>
        <v>26-35</v>
      </c>
      <c r="F317" s="23">
        <f>INDEX(Table,MATCH('Classwork 5'!B317,'5b'!$B$4:$B$904,0),4)</f>
        <v>0</v>
      </c>
      <c r="G317" s="23">
        <v>1</v>
      </c>
      <c r="H317" s="24">
        <v>15859</v>
      </c>
    </row>
    <row r="318" spans="2:8" x14ac:dyDescent="0.3">
      <c r="B318" s="22">
        <v>1000053</v>
      </c>
      <c r="C318" s="23" t="s">
        <v>2218</v>
      </c>
      <c r="D318" s="23" t="str">
        <f>VLOOKUP(B318,'5b'!$B$4:$E$904,2,FALSE)</f>
        <v>M</v>
      </c>
      <c r="E318" s="23" t="str">
        <f>INDEX(Table,MATCH('Classwork 5'!B318,'5b'!$B$4:$B$904,0),3)</f>
        <v>26-35</v>
      </c>
      <c r="F318" s="23">
        <f>INDEX(Table,MATCH('Classwork 5'!B318,'5b'!$B$4:$B$904,0),4)</f>
        <v>0</v>
      </c>
      <c r="G318" s="23">
        <v>1</v>
      </c>
      <c r="H318" s="24">
        <v>11723</v>
      </c>
    </row>
    <row r="319" spans="2:8" x14ac:dyDescent="0.3">
      <c r="B319" s="22">
        <v>1000053</v>
      </c>
      <c r="C319" s="23" t="s">
        <v>2219</v>
      </c>
      <c r="D319" s="23" t="str">
        <f>VLOOKUP(B319,'5b'!$B$4:$E$904,2,FALSE)</f>
        <v>M</v>
      </c>
      <c r="E319" s="23" t="str">
        <f>INDEX(Table,MATCH('Classwork 5'!B319,'5b'!$B$4:$B$904,0),3)</f>
        <v>26-35</v>
      </c>
      <c r="F319" s="23">
        <f>INDEX(Table,MATCH('Classwork 5'!B319,'5b'!$B$4:$B$904,0),4)</f>
        <v>0</v>
      </c>
      <c r="G319" s="23">
        <v>1</v>
      </c>
      <c r="H319" s="24">
        <v>11793</v>
      </c>
    </row>
    <row r="320" spans="2:8" x14ac:dyDescent="0.3">
      <c r="B320" s="22">
        <v>1000053</v>
      </c>
      <c r="C320" s="23" t="s">
        <v>2220</v>
      </c>
      <c r="D320" s="23" t="str">
        <f>VLOOKUP(B320,'5b'!$B$4:$E$904,2,FALSE)</f>
        <v>M</v>
      </c>
      <c r="E320" s="23" t="str">
        <f>INDEX(Table,MATCH('Classwork 5'!B320,'5b'!$B$4:$B$904,0),3)</f>
        <v>26-35</v>
      </c>
      <c r="F320" s="23">
        <f>INDEX(Table,MATCH('Classwork 5'!B320,'5b'!$B$4:$B$904,0),4)</f>
        <v>0</v>
      </c>
      <c r="G320" s="23">
        <v>3</v>
      </c>
      <c r="H320" s="24">
        <v>13689</v>
      </c>
    </row>
    <row r="321" spans="2:8" x14ac:dyDescent="0.3">
      <c r="B321" s="22">
        <v>1000053</v>
      </c>
      <c r="C321" s="23" t="s">
        <v>2221</v>
      </c>
      <c r="D321" s="23" t="str">
        <f>VLOOKUP(B321,'5b'!$B$4:$E$904,2,FALSE)</f>
        <v>M</v>
      </c>
      <c r="E321" s="23" t="str">
        <f>INDEX(Table,MATCH('Classwork 5'!B321,'5b'!$B$4:$B$904,0),3)</f>
        <v>26-35</v>
      </c>
      <c r="F321" s="23">
        <f>INDEX(Table,MATCH('Classwork 5'!B321,'5b'!$B$4:$B$904,0),4)</f>
        <v>0</v>
      </c>
      <c r="G321" s="23">
        <v>6</v>
      </c>
      <c r="H321" s="24">
        <v>16306</v>
      </c>
    </row>
    <row r="322" spans="2:8" x14ac:dyDescent="0.3">
      <c r="B322" s="22">
        <v>1000053</v>
      </c>
      <c r="C322" s="23" t="s">
        <v>2222</v>
      </c>
      <c r="D322" s="23" t="str">
        <f>VLOOKUP(B322,'5b'!$B$4:$E$904,2,FALSE)</f>
        <v>M</v>
      </c>
      <c r="E322" s="23" t="str">
        <f>INDEX(Table,MATCH('Classwork 5'!B322,'5b'!$B$4:$B$904,0),3)</f>
        <v>26-35</v>
      </c>
      <c r="F322" s="23">
        <f>INDEX(Table,MATCH('Classwork 5'!B322,'5b'!$B$4:$B$904,0),4)</f>
        <v>0</v>
      </c>
      <c r="G322" s="23">
        <v>1</v>
      </c>
      <c r="H322" s="24">
        <v>19171</v>
      </c>
    </row>
    <row r="323" spans="2:8" x14ac:dyDescent="0.3">
      <c r="B323" s="22">
        <v>1000053</v>
      </c>
      <c r="C323" s="23" t="s">
        <v>2223</v>
      </c>
      <c r="D323" s="23" t="str">
        <f>VLOOKUP(B323,'5b'!$B$4:$E$904,2,FALSE)</f>
        <v>M</v>
      </c>
      <c r="E323" s="23" t="str">
        <f>INDEX(Table,MATCH('Classwork 5'!B323,'5b'!$B$4:$B$904,0),3)</f>
        <v>26-35</v>
      </c>
      <c r="F323" s="23">
        <f>INDEX(Table,MATCH('Classwork 5'!B323,'5b'!$B$4:$B$904,0),4)</f>
        <v>0</v>
      </c>
      <c r="G323" s="23">
        <v>11</v>
      </c>
      <c r="H323" s="24">
        <v>1629</v>
      </c>
    </row>
    <row r="324" spans="2:8" x14ac:dyDescent="0.3">
      <c r="B324" s="22">
        <v>1000053</v>
      </c>
      <c r="C324" s="23" t="s">
        <v>2224</v>
      </c>
      <c r="D324" s="23" t="str">
        <f>VLOOKUP(B324,'5b'!$B$4:$E$904,2,FALSE)</f>
        <v>M</v>
      </c>
      <c r="E324" s="23" t="str">
        <f>INDEX(Table,MATCH('Classwork 5'!B324,'5b'!$B$4:$B$904,0),3)</f>
        <v>26-35</v>
      </c>
      <c r="F324" s="23">
        <f>INDEX(Table,MATCH('Classwork 5'!B324,'5b'!$B$4:$B$904,0),4)</f>
        <v>0</v>
      </c>
      <c r="G324" s="23">
        <v>5</v>
      </c>
      <c r="H324" s="24">
        <v>6931</v>
      </c>
    </row>
    <row r="325" spans="2:8" x14ac:dyDescent="0.3">
      <c r="B325" s="22">
        <v>1000053</v>
      </c>
      <c r="C325" s="23" t="s">
        <v>2225</v>
      </c>
      <c r="D325" s="23" t="str">
        <f>VLOOKUP(B325,'5b'!$B$4:$E$904,2,FALSE)</f>
        <v>M</v>
      </c>
      <c r="E325" s="23" t="str">
        <f>INDEX(Table,MATCH('Classwork 5'!B325,'5b'!$B$4:$B$904,0),3)</f>
        <v>26-35</v>
      </c>
      <c r="F325" s="23">
        <f>INDEX(Table,MATCH('Classwork 5'!B325,'5b'!$B$4:$B$904,0),4)</f>
        <v>0</v>
      </c>
      <c r="G325" s="23">
        <v>1</v>
      </c>
      <c r="H325" s="24">
        <v>12004</v>
      </c>
    </row>
    <row r="326" spans="2:8" x14ac:dyDescent="0.3">
      <c r="B326" s="22">
        <v>1000053</v>
      </c>
      <c r="C326" s="23" t="s">
        <v>1938</v>
      </c>
      <c r="D326" s="23" t="str">
        <f>VLOOKUP(B326,'5b'!$B$4:$E$904,2,FALSE)</f>
        <v>M</v>
      </c>
      <c r="E326" s="23" t="str">
        <f>INDEX(Table,MATCH('Classwork 5'!B326,'5b'!$B$4:$B$904,0),3)</f>
        <v>26-35</v>
      </c>
      <c r="F326" s="23">
        <f>INDEX(Table,MATCH('Classwork 5'!B326,'5b'!$B$4:$B$904,0),4)</f>
        <v>0</v>
      </c>
      <c r="G326" s="23">
        <v>12</v>
      </c>
      <c r="H326" s="24">
        <v>1752</v>
      </c>
    </row>
    <row r="327" spans="2:8" x14ac:dyDescent="0.3">
      <c r="B327" s="22">
        <v>1000053</v>
      </c>
      <c r="C327" s="23" t="s">
        <v>2226</v>
      </c>
      <c r="D327" s="23" t="str">
        <f>VLOOKUP(B327,'5b'!$B$4:$E$904,2,FALSE)</f>
        <v>M</v>
      </c>
      <c r="E327" s="23" t="str">
        <f>INDEX(Table,MATCH('Classwork 5'!B327,'5b'!$B$4:$B$904,0),3)</f>
        <v>26-35</v>
      </c>
      <c r="F327" s="23">
        <f>INDEX(Table,MATCH('Classwork 5'!B327,'5b'!$B$4:$B$904,0),4)</f>
        <v>0</v>
      </c>
      <c r="G327" s="23">
        <v>3</v>
      </c>
      <c r="H327" s="24">
        <v>10766</v>
      </c>
    </row>
    <row r="328" spans="2:8" x14ac:dyDescent="0.3">
      <c r="B328" s="22">
        <v>1000053</v>
      </c>
      <c r="C328" s="23" t="s">
        <v>2227</v>
      </c>
      <c r="D328" s="23" t="str">
        <f>VLOOKUP(B328,'5b'!$B$4:$E$904,2,FALSE)</f>
        <v>M</v>
      </c>
      <c r="E328" s="23" t="str">
        <f>INDEX(Table,MATCH('Classwork 5'!B328,'5b'!$B$4:$B$904,0),3)</f>
        <v>26-35</v>
      </c>
      <c r="F328" s="23">
        <f>INDEX(Table,MATCH('Classwork 5'!B328,'5b'!$B$4:$B$904,0),4)</f>
        <v>0</v>
      </c>
      <c r="G328" s="23">
        <v>6</v>
      </c>
      <c r="H328" s="24">
        <v>20529</v>
      </c>
    </row>
    <row r="329" spans="2:8" x14ac:dyDescent="0.3">
      <c r="B329" s="22">
        <v>1000053</v>
      </c>
      <c r="C329" s="23" t="s">
        <v>2228</v>
      </c>
      <c r="D329" s="23" t="str">
        <f>VLOOKUP(B329,'5b'!$B$4:$E$904,2,FALSE)</f>
        <v>M</v>
      </c>
      <c r="E329" s="23" t="str">
        <f>INDEX(Table,MATCH('Classwork 5'!B329,'5b'!$B$4:$B$904,0),3)</f>
        <v>26-35</v>
      </c>
      <c r="F329" s="23">
        <f>INDEX(Table,MATCH('Classwork 5'!B329,'5b'!$B$4:$B$904,0),4)</f>
        <v>0</v>
      </c>
      <c r="G329" s="23">
        <v>8</v>
      </c>
      <c r="H329" s="24">
        <v>9856</v>
      </c>
    </row>
    <row r="330" spans="2:8" x14ac:dyDescent="0.3">
      <c r="B330" s="22">
        <v>1000053</v>
      </c>
      <c r="C330" s="23" t="s">
        <v>2229</v>
      </c>
      <c r="D330" s="23" t="str">
        <f>VLOOKUP(B330,'5b'!$B$4:$E$904,2,FALSE)</f>
        <v>M</v>
      </c>
      <c r="E330" s="23" t="str">
        <f>INDEX(Table,MATCH('Classwork 5'!B330,'5b'!$B$4:$B$904,0),3)</f>
        <v>26-35</v>
      </c>
      <c r="F330" s="23">
        <f>INDEX(Table,MATCH('Classwork 5'!B330,'5b'!$B$4:$B$904,0),4)</f>
        <v>0</v>
      </c>
      <c r="G330" s="23">
        <v>8</v>
      </c>
      <c r="H330" s="24">
        <v>8000</v>
      </c>
    </row>
    <row r="331" spans="2:8" x14ac:dyDescent="0.3">
      <c r="B331" s="22">
        <v>1000053</v>
      </c>
      <c r="C331" s="23" t="s">
        <v>2230</v>
      </c>
      <c r="D331" s="23" t="str">
        <f>VLOOKUP(B331,'5b'!$B$4:$E$904,2,FALSE)</f>
        <v>M</v>
      </c>
      <c r="E331" s="23" t="str">
        <f>INDEX(Table,MATCH('Classwork 5'!B331,'5b'!$B$4:$B$904,0),3)</f>
        <v>26-35</v>
      </c>
      <c r="F331" s="23">
        <f>INDEX(Table,MATCH('Classwork 5'!B331,'5b'!$B$4:$B$904,0),4)</f>
        <v>0</v>
      </c>
      <c r="G331" s="23">
        <v>8</v>
      </c>
      <c r="H331" s="24">
        <v>10038</v>
      </c>
    </row>
    <row r="332" spans="2:8" x14ac:dyDescent="0.3">
      <c r="B332" s="22">
        <v>1000053</v>
      </c>
      <c r="C332" s="23" t="s">
        <v>2231</v>
      </c>
      <c r="D332" s="23" t="str">
        <f>VLOOKUP(B332,'5b'!$B$4:$E$904,2,FALSE)</f>
        <v>M</v>
      </c>
      <c r="E332" s="23" t="str">
        <f>INDEX(Table,MATCH('Classwork 5'!B332,'5b'!$B$4:$B$904,0),3)</f>
        <v>26-35</v>
      </c>
      <c r="F332" s="23">
        <f>INDEX(Table,MATCH('Classwork 5'!B332,'5b'!$B$4:$B$904,0),4)</f>
        <v>0</v>
      </c>
      <c r="G332" s="23">
        <v>5</v>
      </c>
      <c r="H332" s="24">
        <v>8685</v>
      </c>
    </row>
    <row r="333" spans="2:8" x14ac:dyDescent="0.3">
      <c r="B333" s="22">
        <v>1000053</v>
      </c>
      <c r="C333" s="23" t="s">
        <v>2232</v>
      </c>
      <c r="D333" s="23" t="str">
        <f>VLOOKUP(B333,'5b'!$B$4:$E$904,2,FALSE)</f>
        <v>M</v>
      </c>
      <c r="E333" s="23" t="str">
        <f>INDEX(Table,MATCH('Classwork 5'!B333,'5b'!$B$4:$B$904,0),3)</f>
        <v>26-35</v>
      </c>
      <c r="F333" s="23">
        <f>INDEX(Table,MATCH('Classwork 5'!B333,'5b'!$B$4:$B$904,0),4)</f>
        <v>0</v>
      </c>
      <c r="G333" s="23">
        <v>8</v>
      </c>
      <c r="H333" s="24">
        <v>7796</v>
      </c>
    </row>
    <row r="334" spans="2:8" x14ac:dyDescent="0.3">
      <c r="B334" s="22">
        <v>1000053</v>
      </c>
      <c r="C334" s="23" t="s">
        <v>2233</v>
      </c>
      <c r="D334" s="23" t="str">
        <f>VLOOKUP(B334,'5b'!$B$4:$E$904,2,FALSE)</f>
        <v>M</v>
      </c>
      <c r="E334" s="23" t="str">
        <f>INDEX(Table,MATCH('Classwork 5'!B334,'5b'!$B$4:$B$904,0),3)</f>
        <v>26-35</v>
      </c>
      <c r="F334" s="23">
        <f>INDEX(Table,MATCH('Classwork 5'!B334,'5b'!$B$4:$B$904,0),4)</f>
        <v>0</v>
      </c>
      <c r="G334" s="23">
        <v>6</v>
      </c>
      <c r="H334" s="24">
        <v>20474</v>
      </c>
    </row>
    <row r="335" spans="2:8" x14ac:dyDescent="0.3">
      <c r="B335" s="22">
        <v>1000053</v>
      </c>
      <c r="C335" s="23" t="s">
        <v>2234</v>
      </c>
      <c r="D335" s="23" t="str">
        <f>VLOOKUP(B335,'5b'!$B$4:$E$904,2,FALSE)</f>
        <v>M</v>
      </c>
      <c r="E335" s="23" t="str">
        <f>INDEX(Table,MATCH('Classwork 5'!B335,'5b'!$B$4:$B$904,0),3)</f>
        <v>26-35</v>
      </c>
      <c r="F335" s="23">
        <f>INDEX(Table,MATCH('Classwork 5'!B335,'5b'!$B$4:$B$904,0),4)</f>
        <v>0</v>
      </c>
      <c r="G335" s="23">
        <v>8</v>
      </c>
      <c r="H335" s="24">
        <v>7820</v>
      </c>
    </row>
    <row r="336" spans="2:8" x14ac:dyDescent="0.3">
      <c r="B336" s="22">
        <v>1000053</v>
      </c>
      <c r="C336" s="23" t="s">
        <v>2235</v>
      </c>
      <c r="D336" s="23" t="str">
        <f>VLOOKUP(B336,'5b'!$B$4:$E$904,2,FALSE)</f>
        <v>M</v>
      </c>
      <c r="E336" s="23" t="str">
        <f>INDEX(Table,MATCH('Classwork 5'!B336,'5b'!$B$4:$B$904,0),3)</f>
        <v>26-35</v>
      </c>
      <c r="F336" s="23">
        <f>INDEX(Table,MATCH('Classwork 5'!B336,'5b'!$B$4:$B$904,0),4)</f>
        <v>0</v>
      </c>
      <c r="G336" s="23">
        <v>6</v>
      </c>
      <c r="H336" s="24">
        <v>16477</v>
      </c>
    </row>
    <row r="337" spans="2:8" x14ac:dyDescent="0.3">
      <c r="B337" s="22">
        <v>1000054</v>
      </c>
      <c r="C337" s="23" t="s">
        <v>2236</v>
      </c>
      <c r="D337" s="23" t="str">
        <f>VLOOKUP(B337,'5b'!$B$4:$E$904,2,FALSE)</f>
        <v>M</v>
      </c>
      <c r="E337" s="23" t="str">
        <f>INDEX(Table,MATCH('Classwork 5'!B337,'5b'!$B$4:$B$904,0),3)</f>
        <v>51-55</v>
      </c>
      <c r="F337" s="23">
        <f>INDEX(Table,MATCH('Classwork 5'!B337,'5b'!$B$4:$B$904,0),4)</f>
        <v>1</v>
      </c>
      <c r="G337" s="23">
        <v>8</v>
      </c>
      <c r="H337" s="24">
        <v>6198</v>
      </c>
    </row>
    <row r="338" spans="2:8" x14ac:dyDescent="0.3">
      <c r="B338" s="22">
        <v>1000054</v>
      </c>
      <c r="C338" s="23" t="s">
        <v>2237</v>
      </c>
      <c r="D338" s="23" t="str">
        <f>VLOOKUP(B338,'5b'!$B$4:$E$904,2,FALSE)</f>
        <v>M</v>
      </c>
      <c r="E338" s="23" t="str">
        <f>INDEX(Table,MATCH('Classwork 5'!B338,'5b'!$B$4:$B$904,0),3)</f>
        <v>51-55</v>
      </c>
      <c r="F338" s="23">
        <f>INDEX(Table,MATCH('Classwork 5'!B338,'5b'!$B$4:$B$904,0),4)</f>
        <v>1</v>
      </c>
      <c r="G338" s="23">
        <v>5</v>
      </c>
      <c r="H338" s="24">
        <v>5185</v>
      </c>
    </row>
    <row r="339" spans="2:8" x14ac:dyDescent="0.3">
      <c r="B339" s="22">
        <v>1000056</v>
      </c>
      <c r="C339" s="23" t="s">
        <v>2238</v>
      </c>
      <c r="D339" s="23" t="str">
        <f>VLOOKUP(B339,'5b'!$B$4:$E$904,2,FALSE)</f>
        <v>M</v>
      </c>
      <c r="E339" s="23" t="str">
        <f>INDEX(Table,MATCH('Classwork 5'!B339,'5b'!$B$4:$B$904,0),3)</f>
        <v>36-45</v>
      </c>
      <c r="F339" s="23">
        <f>INDEX(Table,MATCH('Classwork 5'!B339,'5b'!$B$4:$B$904,0),4)</f>
        <v>20</v>
      </c>
      <c r="G339" s="23">
        <v>8</v>
      </c>
      <c r="H339" s="24">
        <v>5980</v>
      </c>
    </row>
    <row r="340" spans="2:8" x14ac:dyDescent="0.3">
      <c r="B340" s="22">
        <v>1000056</v>
      </c>
      <c r="C340" s="23" t="s">
        <v>2239</v>
      </c>
      <c r="D340" s="23" t="str">
        <f>VLOOKUP(B340,'5b'!$B$4:$E$904,2,FALSE)</f>
        <v>M</v>
      </c>
      <c r="E340" s="23" t="str">
        <f>INDEX(Table,MATCH('Classwork 5'!B340,'5b'!$B$4:$B$904,0),3)</f>
        <v>36-45</v>
      </c>
      <c r="F340" s="23">
        <f>INDEX(Table,MATCH('Classwork 5'!B340,'5b'!$B$4:$B$904,0),4)</f>
        <v>20</v>
      </c>
      <c r="G340" s="23">
        <v>1</v>
      </c>
      <c r="H340" s="24">
        <v>11370</v>
      </c>
    </row>
    <row r="341" spans="2:8" x14ac:dyDescent="0.3">
      <c r="B341" s="22">
        <v>1000056</v>
      </c>
      <c r="C341" s="23" t="s">
        <v>1957</v>
      </c>
      <c r="D341" s="23" t="str">
        <f>VLOOKUP(B341,'5b'!$B$4:$E$904,2,FALSE)</f>
        <v>M</v>
      </c>
      <c r="E341" s="23" t="str">
        <f>INDEX(Table,MATCH('Classwork 5'!B341,'5b'!$B$4:$B$904,0),3)</f>
        <v>36-45</v>
      </c>
      <c r="F341" s="23">
        <f>INDEX(Table,MATCH('Classwork 5'!B341,'5b'!$B$4:$B$904,0),4)</f>
        <v>20</v>
      </c>
      <c r="G341" s="23">
        <v>8</v>
      </c>
      <c r="H341" s="24">
        <v>9834</v>
      </c>
    </row>
    <row r="342" spans="2:8" x14ac:dyDescent="0.3">
      <c r="B342" s="22">
        <v>1000056</v>
      </c>
      <c r="C342" s="23" t="s">
        <v>2240</v>
      </c>
      <c r="D342" s="23" t="str">
        <f>VLOOKUP(B342,'5b'!$B$4:$E$904,2,FALSE)</f>
        <v>M</v>
      </c>
      <c r="E342" s="23" t="str">
        <f>INDEX(Table,MATCH('Classwork 5'!B342,'5b'!$B$4:$B$904,0),3)</f>
        <v>36-45</v>
      </c>
      <c r="F342" s="23">
        <f>INDEX(Table,MATCH('Classwork 5'!B342,'5b'!$B$4:$B$904,0),4)</f>
        <v>20</v>
      </c>
      <c r="G342" s="23">
        <v>5</v>
      </c>
      <c r="H342" s="24">
        <v>2012</v>
      </c>
    </row>
    <row r="343" spans="2:8" x14ac:dyDescent="0.3">
      <c r="B343" s="22">
        <v>1000057</v>
      </c>
      <c r="C343" s="23" t="s">
        <v>2241</v>
      </c>
      <c r="D343" s="23" t="str">
        <f>VLOOKUP(B343,'5b'!$B$4:$E$904,2,FALSE)</f>
        <v>M</v>
      </c>
      <c r="E343" s="23" t="str">
        <f>INDEX(Table,MATCH('Classwork 5'!B343,'5b'!$B$4:$B$904,0),3)</f>
        <v>18-25</v>
      </c>
      <c r="F343" s="23">
        <f>INDEX(Table,MATCH('Classwork 5'!B343,'5b'!$B$4:$B$904,0),4)</f>
        <v>19</v>
      </c>
      <c r="G343" s="23">
        <v>2</v>
      </c>
      <c r="H343" s="24">
        <v>3581</v>
      </c>
    </row>
    <row r="344" spans="2:8" x14ac:dyDescent="0.3">
      <c r="B344" s="22">
        <v>1000057</v>
      </c>
      <c r="C344" s="23" t="s">
        <v>1960</v>
      </c>
      <c r="D344" s="23" t="str">
        <f>VLOOKUP(B344,'5b'!$B$4:$E$904,2,FALSE)</f>
        <v>M</v>
      </c>
      <c r="E344" s="23" t="str">
        <f>INDEX(Table,MATCH('Classwork 5'!B344,'5b'!$B$4:$B$904,0),3)</f>
        <v>18-25</v>
      </c>
      <c r="F344" s="23">
        <f>INDEX(Table,MATCH('Classwork 5'!B344,'5b'!$B$4:$B$904,0),4)</f>
        <v>19</v>
      </c>
      <c r="G344" s="23">
        <v>6</v>
      </c>
      <c r="H344" s="24">
        <v>12131</v>
      </c>
    </row>
    <row r="345" spans="2:8" x14ac:dyDescent="0.3">
      <c r="B345" s="22">
        <v>1000057</v>
      </c>
      <c r="C345" s="23" t="s">
        <v>2242</v>
      </c>
      <c r="D345" s="23" t="str">
        <f>VLOOKUP(B345,'5b'!$B$4:$E$904,2,FALSE)</f>
        <v>M</v>
      </c>
      <c r="E345" s="23" t="str">
        <f>INDEX(Table,MATCH('Classwork 5'!B345,'5b'!$B$4:$B$904,0),3)</f>
        <v>18-25</v>
      </c>
      <c r="F345" s="23">
        <f>INDEX(Table,MATCH('Classwork 5'!B345,'5b'!$B$4:$B$904,0),4)</f>
        <v>19</v>
      </c>
      <c r="G345" s="23">
        <v>1</v>
      </c>
      <c r="H345" s="24">
        <v>4290</v>
      </c>
    </row>
    <row r="346" spans="2:8" x14ac:dyDescent="0.3">
      <c r="B346" s="22">
        <v>1000058</v>
      </c>
      <c r="C346" s="23" t="s">
        <v>2243</v>
      </c>
      <c r="D346" s="23" t="str">
        <f>VLOOKUP(B346,'5b'!$B$4:$E$904,2,FALSE)</f>
        <v>M</v>
      </c>
      <c r="E346" s="23" t="str">
        <f>INDEX(Table,MATCH('Classwork 5'!B346,'5b'!$B$4:$B$904,0),3)</f>
        <v>26-35</v>
      </c>
      <c r="F346" s="23">
        <f>INDEX(Table,MATCH('Classwork 5'!B346,'5b'!$B$4:$B$904,0),4)</f>
        <v>2</v>
      </c>
      <c r="G346" s="23">
        <v>1</v>
      </c>
      <c r="H346" s="24">
        <v>15824</v>
      </c>
    </row>
    <row r="347" spans="2:8" x14ac:dyDescent="0.3">
      <c r="B347" s="22">
        <v>1000058</v>
      </c>
      <c r="C347" s="23" t="s">
        <v>2244</v>
      </c>
      <c r="D347" s="23" t="str">
        <f>VLOOKUP(B347,'5b'!$B$4:$E$904,2,FALSE)</f>
        <v>M</v>
      </c>
      <c r="E347" s="23" t="str">
        <f>INDEX(Table,MATCH('Classwork 5'!B347,'5b'!$B$4:$B$904,0),3)</f>
        <v>26-35</v>
      </c>
      <c r="F347" s="23">
        <f>INDEX(Table,MATCH('Classwork 5'!B347,'5b'!$B$4:$B$904,0),4)</f>
        <v>2</v>
      </c>
      <c r="G347" s="23">
        <v>10</v>
      </c>
      <c r="H347" s="24">
        <v>23603</v>
      </c>
    </row>
    <row r="348" spans="2:8" x14ac:dyDescent="0.3">
      <c r="B348" s="22">
        <v>1000058</v>
      </c>
      <c r="C348" s="23" t="s">
        <v>2245</v>
      </c>
      <c r="D348" s="23" t="str">
        <f>VLOOKUP(B348,'5b'!$B$4:$E$904,2,FALSE)</f>
        <v>M</v>
      </c>
      <c r="E348" s="23" t="str">
        <f>INDEX(Table,MATCH('Classwork 5'!B348,'5b'!$B$4:$B$904,0),3)</f>
        <v>26-35</v>
      </c>
      <c r="F348" s="23">
        <f>INDEX(Table,MATCH('Classwork 5'!B348,'5b'!$B$4:$B$904,0),4)</f>
        <v>2</v>
      </c>
      <c r="G348" s="23">
        <v>8</v>
      </c>
      <c r="H348" s="24">
        <v>9940</v>
      </c>
    </row>
    <row r="349" spans="2:8" x14ac:dyDescent="0.3">
      <c r="B349" s="22">
        <v>1000058</v>
      </c>
      <c r="C349" s="23" t="s">
        <v>2246</v>
      </c>
      <c r="D349" s="23" t="str">
        <f>VLOOKUP(B349,'5b'!$B$4:$E$904,2,FALSE)</f>
        <v>M</v>
      </c>
      <c r="E349" s="23" t="str">
        <f>INDEX(Table,MATCH('Classwork 5'!B349,'5b'!$B$4:$B$904,0),3)</f>
        <v>26-35</v>
      </c>
      <c r="F349" s="23">
        <f>INDEX(Table,MATCH('Classwork 5'!B349,'5b'!$B$4:$B$904,0),4)</f>
        <v>2</v>
      </c>
      <c r="G349" s="23">
        <v>3</v>
      </c>
      <c r="H349" s="24">
        <v>13557</v>
      </c>
    </row>
    <row r="350" spans="2:8" x14ac:dyDescent="0.3">
      <c r="B350" s="22">
        <v>1000058</v>
      </c>
      <c r="C350" s="23" t="s">
        <v>2247</v>
      </c>
      <c r="D350" s="23" t="str">
        <f>VLOOKUP(B350,'5b'!$B$4:$E$904,2,FALSE)</f>
        <v>M</v>
      </c>
      <c r="E350" s="23" t="str">
        <f>INDEX(Table,MATCH('Classwork 5'!B350,'5b'!$B$4:$B$904,0),3)</f>
        <v>26-35</v>
      </c>
      <c r="F350" s="23">
        <f>INDEX(Table,MATCH('Classwork 5'!B350,'5b'!$B$4:$B$904,0),4)</f>
        <v>2</v>
      </c>
      <c r="G350" s="23">
        <v>6</v>
      </c>
      <c r="H350" s="24">
        <v>16420</v>
      </c>
    </row>
    <row r="351" spans="2:8" x14ac:dyDescent="0.3">
      <c r="B351" s="22">
        <v>1000058</v>
      </c>
      <c r="C351" s="23" t="s">
        <v>2248</v>
      </c>
      <c r="D351" s="23" t="str">
        <f>VLOOKUP(B351,'5b'!$B$4:$E$904,2,FALSE)</f>
        <v>M</v>
      </c>
      <c r="E351" s="23" t="str">
        <f>INDEX(Table,MATCH('Classwork 5'!B351,'5b'!$B$4:$B$904,0),3)</f>
        <v>26-35</v>
      </c>
      <c r="F351" s="23">
        <f>INDEX(Table,MATCH('Classwork 5'!B351,'5b'!$B$4:$B$904,0),4)</f>
        <v>2</v>
      </c>
      <c r="G351" s="23">
        <v>5</v>
      </c>
      <c r="H351" s="24">
        <v>8842</v>
      </c>
    </row>
    <row r="352" spans="2:8" x14ac:dyDescent="0.3">
      <c r="B352" s="22">
        <v>1000058</v>
      </c>
      <c r="C352" s="23" t="s">
        <v>1998</v>
      </c>
      <c r="D352" s="23" t="str">
        <f>VLOOKUP(B352,'5b'!$B$4:$E$904,2,FALSE)</f>
        <v>M</v>
      </c>
      <c r="E352" s="23" t="str">
        <f>INDEX(Table,MATCH('Classwork 5'!B352,'5b'!$B$4:$B$904,0),3)</f>
        <v>26-35</v>
      </c>
      <c r="F352" s="23">
        <f>INDEX(Table,MATCH('Classwork 5'!B352,'5b'!$B$4:$B$904,0),4)</f>
        <v>2</v>
      </c>
      <c r="G352" s="23">
        <v>8</v>
      </c>
      <c r="H352" s="24">
        <v>7959</v>
      </c>
    </row>
    <row r="353" spans="2:8" x14ac:dyDescent="0.3">
      <c r="B353" s="22">
        <v>1000058</v>
      </c>
      <c r="C353" s="23" t="s">
        <v>2249</v>
      </c>
      <c r="D353" s="23" t="str">
        <f>VLOOKUP(B353,'5b'!$B$4:$E$904,2,FALSE)</f>
        <v>M</v>
      </c>
      <c r="E353" s="23" t="str">
        <f>INDEX(Table,MATCH('Classwork 5'!B353,'5b'!$B$4:$B$904,0),3)</f>
        <v>26-35</v>
      </c>
      <c r="F353" s="23">
        <f>INDEX(Table,MATCH('Classwork 5'!B353,'5b'!$B$4:$B$904,0),4)</f>
        <v>2</v>
      </c>
      <c r="G353" s="23">
        <v>5</v>
      </c>
      <c r="H353" s="24">
        <v>6987</v>
      </c>
    </row>
    <row r="354" spans="2:8" x14ac:dyDescent="0.3">
      <c r="B354" s="22">
        <v>1000058</v>
      </c>
      <c r="C354" s="23" t="s">
        <v>2128</v>
      </c>
      <c r="D354" s="23" t="str">
        <f>VLOOKUP(B354,'5b'!$B$4:$E$904,2,FALSE)</f>
        <v>M</v>
      </c>
      <c r="E354" s="23" t="str">
        <f>INDEX(Table,MATCH('Classwork 5'!B354,'5b'!$B$4:$B$904,0),3)</f>
        <v>26-35</v>
      </c>
      <c r="F354" s="23">
        <f>INDEX(Table,MATCH('Classwork 5'!B354,'5b'!$B$4:$B$904,0),4)</f>
        <v>2</v>
      </c>
      <c r="G354" s="23">
        <v>5</v>
      </c>
      <c r="H354" s="24">
        <v>6855</v>
      </c>
    </row>
    <row r="355" spans="2:8" x14ac:dyDescent="0.3">
      <c r="B355" s="22">
        <v>1000058</v>
      </c>
      <c r="C355" s="23" t="s">
        <v>2138</v>
      </c>
      <c r="D355" s="23" t="str">
        <f>VLOOKUP(B355,'5b'!$B$4:$E$904,2,FALSE)</f>
        <v>M</v>
      </c>
      <c r="E355" s="23" t="str">
        <f>INDEX(Table,MATCH('Classwork 5'!B355,'5b'!$B$4:$B$904,0),3)</f>
        <v>26-35</v>
      </c>
      <c r="F355" s="23">
        <f>INDEX(Table,MATCH('Classwork 5'!B355,'5b'!$B$4:$B$904,0),4)</f>
        <v>2</v>
      </c>
      <c r="G355" s="23">
        <v>16</v>
      </c>
      <c r="H355" s="24">
        <v>16579</v>
      </c>
    </row>
    <row r="356" spans="2:8" x14ac:dyDescent="0.3">
      <c r="B356" s="22">
        <v>1000058</v>
      </c>
      <c r="C356" s="23" t="s">
        <v>2250</v>
      </c>
      <c r="D356" s="23" t="str">
        <f>VLOOKUP(B356,'5b'!$B$4:$E$904,2,FALSE)</f>
        <v>M</v>
      </c>
      <c r="E356" s="23" t="str">
        <f>INDEX(Table,MATCH('Classwork 5'!B356,'5b'!$B$4:$B$904,0),3)</f>
        <v>26-35</v>
      </c>
      <c r="F356" s="23">
        <f>INDEX(Table,MATCH('Classwork 5'!B356,'5b'!$B$4:$B$904,0),4)</f>
        <v>2</v>
      </c>
      <c r="G356" s="23">
        <v>8</v>
      </c>
      <c r="H356" s="24">
        <v>5851</v>
      </c>
    </row>
    <row r="357" spans="2:8" x14ac:dyDescent="0.3">
      <c r="B357" s="22">
        <v>1000058</v>
      </c>
      <c r="C357" s="23" t="s">
        <v>2225</v>
      </c>
      <c r="D357" s="23" t="str">
        <f>VLOOKUP(B357,'5b'!$B$4:$E$904,2,FALSE)</f>
        <v>M</v>
      </c>
      <c r="E357" s="23" t="str">
        <f>INDEX(Table,MATCH('Classwork 5'!B357,'5b'!$B$4:$B$904,0),3)</f>
        <v>26-35</v>
      </c>
      <c r="F357" s="23">
        <f>INDEX(Table,MATCH('Classwork 5'!B357,'5b'!$B$4:$B$904,0),4)</f>
        <v>2</v>
      </c>
      <c r="G357" s="23">
        <v>1</v>
      </c>
      <c r="H357" s="24">
        <v>8147</v>
      </c>
    </row>
    <row r="358" spans="2:8" x14ac:dyDescent="0.3">
      <c r="B358" s="22">
        <v>1000058</v>
      </c>
      <c r="C358" s="23" t="s">
        <v>2251</v>
      </c>
      <c r="D358" s="23" t="str">
        <f>VLOOKUP(B358,'5b'!$B$4:$E$904,2,FALSE)</f>
        <v>M</v>
      </c>
      <c r="E358" s="23" t="str">
        <f>INDEX(Table,MATCH('Classwork 5'!B358,'5b'!$B$4:$B$904,0),3)</f>
        <v>26-35</v>
      </c>
      <c r="F358" s="23">
        <f>INDEX(Table,MATCH('Classwork 5'!B358,'5b'!$B$4:$B$904,0),4)</f>
        <v>2</v>
      </c>
      <c r="G358" s="23">
        <v>15</v>
      </c>
      <c r="H358" s="24">
        <v>12850</v>
      </c>
    </row>
    <row r="359" spans="2:8" x14ac:dyDescent="0.3">
      <c r="B359" s="22">
        <v>1000059</v>
      </c>
      <c r="C359" s="23" t="s">
        <v>2252</v>
      </c>
      <c r="D359" s="23" t="str">
        <f>VLOOKUP(B359,'5b'!$B$4:$E$904,2,FALSE)</f>
        <v>F</v>
      </c>
      <c r="E359" s="23" t="str">
        <f>INDEX(Table,MATCH('Classwork 5'!B359,'5b'!$B$4:$B$904,0),3)</f>
        <v>51-55</v>
      </c>
      <c r="F359" s="23">
        <f>INDEX(Table,MATCH('Classwork 5'!B359,'5b'!$B$4:$B$904,0),4)</f>
        <v>1</v>
      </c>
      <c r="G359" s="23">
        <v>8</v>
      </c>
      <c r="H359" s="24">
        <v>5899</v>
      </c>
    </row>
    <row r="360" spans="2:8" x14ac:dyDescent="0.3">
      <c r="B360" s="22">
        <v>1000059</v>
      </c>
      <c r="C360" s="23" t="s">
        <v>2253</v>
      </c>
      <c r="D360" s="23" t="str">
        <f>VLOOKUP(B360,'5b'!$B$4:$E$904,2,FALSE)</f>
        <v>F</v>
      </c>
      <c r="E360" s="23" t="str">
        <f>INDEX(Table,MATCH('Classwork 5'!B360,'5b'!$B$4:$B$904,0),3)</f>
        <v>51-55</v>
      </c>
      <c r="F360" s="23">
        <f>INDEX(Table,MATCH('Classwork 5'!B360,'5b'!$B$4:$B$904,0),4)</f>
        <v>1</v>
      </c>
      <c r="G360" s="23">
        <v>8</v>
      </c>
      <c r="H360" s="24">
        <v>3993</v>
      </c>
    </row>
    <row r="361" spans="2:8" x14ac:dyDescent="0.3">
      <c r="B361" s="22">
        <v>1000059</v>
      </c>
      <c r="C361" s="23" t="s">
        <v>2254</v>
      </c>
      <c r="D361" s="23" t="str">
        <f>VLOOKUP(B361,'5b'!$B$4:$E$904,2,FALSE)</f>
        <v>F</v>
      </c>
      <c r="E361" s="23" t="str">
        <f>INDEX(Table,MATCH('Classwork 5'!B361,'5b'!$B$4:$B$904,0),3)</f>
        <v>51-55</v>
      </c>
      <c r="F361" s="23">
        <f>INDEX(Table,MATCH('Classwork 5'!B361,'5b'!$B$4:$B$904,0),4)</f>
        <v>1</v>
      </c>
      <c r="G361" s="23">
        <v>8</v>
      </c>
      <c r="H361" s="24">
        <v>8084</v>
      </c>
    </row>
    <row r="362" spans="2:8" x14ac:dyDescent="0.3">
      <c r="B362" s="22">
        <v>1000059</v>
      </c>
      <c r="C362" s="23" t="s">
        <v>2255</v>
      </c>
      <c r="D362" s="23" t="str">
        <f>VLOOKUP(B362,'5b'!$B$4:$E$904,2,FALSE)</f>
        <v>F</v>
      </c>
      <c r="E362" s="23" t="str">
        <f>INDEX(Table,MATCH('Classwork 5'!B362,'5b'!$B$4:$B$904,0),3)</f>
        <v>51-55</v>
      </c>
      <c r="F362" s="23">
        <f>INDEX(Table,MATCH('Classwork 5'!B362,'5b'!$B$4:$B$904,0),4)</f>
        <v>1</v>
      </c>
      <c r="G362" s="23">
        <v>5</v>
      </c>
      <c r="H362" s="24">
        <v>7159</v>
      </c>
    </row>
    <row r="363" spans="2:8" x14ac:dyDescent="0.3">
      <c r="B363" s="22">
        <v>1000059</v>
      </c>
      <c r="C363" s="23" t="s">
        <v>1979</v>
      </c>
      <c r="D363" s="23" t="str">
        <f>VLOOKUP(B363,'5b'!$B$4:$E$904,2,FALSE)</f>
        <v>F</v>
      </c>
      <c r="E363" s="23" t="str">
        <f>INDEX(Table,MATCH('Classwork 5'!B363,'5b'!$B$4:$B$904,0),3)</f>
        <v>51-55</v>
      </c>
      <c r="F363" s="23">
        <f>INDEX(Table,MATCH('Classwork 5'!B363,'5b'!$B$4:$B$904,0),4)</f>
        <v>1</v>
      </c>
      <c r="G363" s="23">
        <v>6</v>
      </c>
      <c r="H363" s="24">
        <v>12014</v>
      </c>
    </row>
    <row r="364" spans="2:8" x14ac:dyDescent="0.3">
      <c r="B364" s="22">
        <v>1000059</v>
      </c>
      <c r="C364" s="23" t="s">
        <v>2256</v>
      </c>
      <c r="D364" s="23" t="str">
        <f>VLOOKUP(B364,'5b'!$B$4:$E$904,2,FALSE)</f>
        <v>F</v>
      </c>
      <c r="E364" s="23" t="str">
        <f>INDEX(Table,MATCH('Classwork 5'!B364,'5b'!$B$4:$B$904,0),3)</f>
        <v>51-55</v>
      </c>
      <c r="F364" s="23">
        <f>INDEX(Table,MATCH('Classwork 5'!B364,'5b'!$B$4:$B$904,0),4)</f>
        <v>1</v>
      </c>
      <c r="G364" s="23">
        <v>8</v>
      </c>
      <c r="H364" s="24">
        <v>8007</v>
      </c>
    </row>
    <row r="365" spans="2:8" x14ac:dyDescent="0.3">
      <c r="B365" s="22">
        <v>1000059</v>
      </c>
      <c r="C365" s="23" t="s">
        <v>2257</v>
      </c>
      <c r="D365" s="23" t="str">
        <f>VLOOKUP(B365,'5b'!$B$4:$E$904,2,FALSE)</f>
        <v>F</v>
      </c>
      <c r="E365" s="23" t="str">
        <f>INDEX(Table,MATCH('Classwork 5'!B365,'5b'!$B$4:$B$904,0),3)</f>
        <v>51-55</v>
      </c>
      <c r="F365" s="23">
        <f>INDEX(Table,MATCH('Classwork 5'!B365,'5b'!$B$4:$B$904,0),4)</f>
        <v>1</v>
      </c>
      <c r="G365" s="23">
        <v>8</v>
      </c>
      <c r="H365" s="24">
        <v>6141</v>
      </c>
    </row>
    <row r="366" spans="2:8" x14ac:dyDescent="0.3">
      <c r="B366" s="22">
        <v>1000059</v>
      </c>
      <c r="C366" s="23" t="s">
        <v>2258</v>
      </c>
      <c r="D366" s="23" t="str">
        <f>VLOOKUP(B366,'5b'!$B$4:$E$904,2,FALSE)</f>
        <v>F</v>
      </c>
      <c r="E366" s="23" t="str">
        <f>INDEX(Table,MATCH('Classwork 5'!B366,'5b'!$B$4:$B$904,0),3)</f>
        <v>51-55</v>
      </c>
      <c r="F366" s="23">
        <f>INDEX(Table,MATCH('Classwork 5'!B366,'5b'!$B$4:$B$904,0),4)</f>
        <v>1</v>
      </c>
      <c r="G366" s="23">
        <v>8</v>
      </c>
      <c r="H366" s="24">
        <v>9695</v>
      </c>
    </row>
    <row r="367" spans="2:8" x14ac:dyDescent="0.3">
      <c r="B367" s="22">
        <v>1000059</v>
      </c>
      <c r="C367" s="23" t="s">
        <v>2259</v>
      </c>
      <c r="D367" s="23" t="str">
        <f>VLOOKUP(B367,'5b'!$B$4:$E$904,2,FALSE)</f>
        <v>F</v>
      </c>
      <c r="E367" s="23" t="str">
        <f>INDEX(Table,MATCH('Classwork 5'!B367,'5b'!$B$4:$B$904,0),3)</f>
        <v>51-55</v>
      </c>
      <c r="F367" s="23">
        <f>INDEX(Table,MATCH('Classwork 5'!B367,'5b'!$B$4:$B$904,0),4)</f>
        <v>1</v>
      </c>
      <c r="G367" s="23">
        <v>8</v>
      </c>
      <c r="H367" s="24">
        <v>5900</v>
      </c>
    </row>
    <row r="368" spans="2:8" x14ac:dyDescent="0.3">
      <c r="B368" s="22">
        <v>1000059</v>
      </c>
      <c r="C368" s="23" t="s">
        <v>2260</v>
      </c>
      <c r="D368" s="23" t="str">
        <f>VLOOKUP(B368,'5b'!$B$4:$E$904,2,FALSE)</f>
        <v>F</v>
      </c>
      <c r="E368" s="23" t="str">
        <f>INDEX(Table,MATCH('Classwork 5'!B368,'5b'!$B$4:$B$904,0),3)</f>
        <v>51-55</v>
      </c>
      <c r="F368" s="23">
        <f>INDEX(Table,MATCH('Classwork 5'!B368,'5b'!$B$4:$B$904,0),4)</f>
        <v>1</v>
      </c>
      <c r="G368" s="23">
        <v>12</v>
      </c>
      <c r="H368" s="24">
        <v>1384</v>
      </c>
    </row>
    <row r="369" spans="2:8" x14ac:dyDescent="0.3">
      <c r="B369" s="22">
        <v>1000059</v>
      </c>
      <c r="C369" s="23" t="s">
        <v>2261</v>
      </c>
      <c r="D369" s="23" t="str">
        <f>VLOOKUP(B369,'5b'!$B$4:$E$904,2,FALSE)</f>
        <v>F</v>
      </c>
      <c r="E369" s="23" t="str">
        <f>INDEX(Table,MATCH('Classwork 5'!B369,'5b'!$B$4:$B$904,0),3)</f>
        <v>51-55</v>
      </c>
      <c r="F369" s="23">
        <f>INDEX(Table,MATCH('Classwork 5'!B369,'5b'!$B$4:$B$904,0),4)</f>
        <v>1</v>
      </c>
      <c r="G369" s="23">
        <v>12</v>
      </c>
      <c r="H369" s="24">
        <v>1432</v>
      </c>
    </row>
    <row r="370" spans="2:8" x14ac:dyDescent="0.3">
      <c r="B370" s="22">
        <v>1000059</v>
      </c>
      <c r="C370" s="23" t="s">
        <v>2262</v>
      </c>
      <c r="D370" s="23" t="str">
        <f>VLOOKUP(B370,'5b'!$B$4:$E$904,2,FALSE)</f>
        <v>F</v>
      </c>
      <c r="E370" s="23" t="str">
        <f>INDEX(Table,MATCH('Classwork 5'!B370,'5b'!$B$4:$B$904,0),3)</f>
        <v>51-55</v>
      </c>
      <c r="F370" s="23">
        <f>INDEX(Table,MATCH('Classwork 5'!B370,'5b'!$B$4:$B$904,0),4)</f>
        <v>1</v>
      </c>
      <c r="G370" s="23">
        <v>4</v>
      </c>
      <c r="H370" s="24">
        <v>2074</v>
      </c>
    </row>
    <row r="371" spans="2:8" x14ac:dyDescent="0.3">
      <c r="B371" s="22">
        <v>1000059</v>
      </c>
      <c r="C371" s="23" t="s">
        <v>2263</v>
      </c>
      <c r="D371" s="23" t="str">
        <f>VLOOKUP(B371,'5b'!$B$4:$E$904,2,FALSE)</f>
        <v>F</v>
      </c>
      <c r="E371" s="23" t="str">
        <f>INDEX(Table,MATCH('Classwork 5'!B371,'5b'!$B$4:$B$904,0),3)</f>
        <v>51-55</v>
      </c>
      <c r="F371" s="23">
        <f>INDEX(Table,MATCH('Classwork 5'!B371,'5b'!$B$4:$B$904,0),4)</f>
        <v>1</v>
      </c>
      <c r="G371" s="23">
        <v>8</v>
      </c>
      <c r="H371" s="24">
        <v>7864</v>
      </c>
    </row>
    <row r="372" spans="2:8" x14ac:dyDescent="0.3">
      <c r="B372" s="22">
        <v>1000059</v>
      </c>
      <c r="C372" s="23" t="s">
        <v>2264</v>
      </c>
      <c r="D372" s="23" t="str">
        <f>VLOOKUP(B372,'5b'!$B$4:$E$904,2,FALSE)</f>
        <v>F</v>
      </c>
      <c r="E372" s="23" t="str">
        <f>INDEX(Table,MATCH('Classwork 5'!B372,'5b'!$B$4:$B$904,0),3)</f>
        <v>51-55</v>
      </c>
      <c r="F372" s="23">
        <f>INDEX(Table,MATCH('Classwork 5'!B372,'5b'!$B$4:$B$904,0),4)</f>
        <v>1</v>
      </c>
      <c r="G372" s="23">
        <v>7</v>
      </c>
      <c r="H372" s="24">
        <v>8784</v>
      </c>
    </row>
    <row r="373" spans="2:8" x14ac:dyDescent="0.3">
      <c r="B373" s="22">
        <v>1000059</v>
      </c>
      <c r="C373" s="23" t="s">
        <v>2182</v>
      </c>
      <c r="D373" s="23" t="str">
        <f>VLOOKUP(B373,'5b'!$B$4:$E$904,2,FALSE)</f>
        <v>F</v>
      </c>
      <c r="E373" s="23" t="str">
        <f>INDEX(Table,MATCH('Classwork 5'!B373,'5b'!$B$4:$B$904,0),3)</f>
        <v>51-55</v>
      </c>
      <c r="F373" s="23">
        <f>INDEX(Table,MATCH('Classwork 5'!B373,'5b'!$B$4:$B$904,0),4)</f>
        <v>1</v>
      </c>
      <c r="G373" s="23">
        <v>1</v>
      </c>
      <c r="H373" s="24">
        <v>7988</v>
      </c>
    </row>
    <row r="374" spans="2:8" x14ac:dyDescent="0.3">
      <c r="B374" s="22">
        <v>1000060</v>
      </c>
      <c r="C374" s="23" t="s">
        <v>2110</v>
      </c>
      <c r="D374" s="23" t="str">
        <f>VLOOKUP(B374,'5b'!$B$4:$E$904,2,FALSE)</f>
        <v>M</v>
      </c>
      <c r="E374" s="23" t="str">
        <f>INDEX(Table,MATCH('Classwork 5'!B374,'5b'!$B$4:$B$904,0),3)</f>
        <v>51-55</v>
      </c>
      <c r="F374" s="23">
        <f>INDEX(Table,MATCH('Classwork 5'!B374,'5b'!$B$4:$B$904,0),4)</f>
        <v>1</v>
      </c>
      <c r="G374" s="23">
        <v>5</v>
      </c>
      <c r="H374" s="24">
        <v>2048</v>
      </c>
    </row>
    <row r="375" spans="2:8" x14ac:dyDescent="0.3">
      <c r="B375" s="22">
        <v>1000060</v>
      </c>
      <c r="C375" s="23" t="s">
        <v>2265</v>
      </c>
      <c r="D375" s="23" t="str">
        <f>VLOOKUP(B375,'5b'!$B$4:$E$904,2,FALSE)</f>
        <v>M</v>
      </c>
      <c r="E375" s="23" t="str">
        <f>INDEX(Table,MATCH('Classwork 5'!B375,'5b'!$B$4:$B$904,0),3)</f>
        <v>51-55</v>
      </c>
      <c r="F375" s="23">
        <f>INDEX(Table,MATCH('Classwork 5'!B375,'5b'!$B$4:$B$904,0),4)</f>
        <v>1</v>
      </c>
      <c r="G375" s="23">
        <v>13</v>
      </c>
      <c r="H375" s="24">
        <v>742</v>
      </c>
    </row>
    <row r="376" spans="2:8" x14ac:dyDescent="0.3">
      <c r="B376" s="22">
        <v>1000061</v>
      </c>
      <c r="C376" s="23" t="s">
        <v>1991</v>
      </c>
      <c r="D376" s="23" t="str">
        <f>VLOOKUP(B376,'5b'!$B$4:$E$904,2,FALSE)</f>
        <v>M</v>
      </c>
      <c r="E376" s="23" t="str">
        <f>INDEX(Table,MATCH('Classwork 5'!B376,'5b'!$B$4:$B$904,0),3)</f>
        <v>26-35</v>
      </c>
      <c r="F376" s="23">
        <f>INDEX(Table,MATCH('Classwork 5'!B376,'5b'!$B$4:$B$904,0),4)</f>
        <v>17</v>
      </c>
      <c r="G376" s="23">
        <v>1</v>
      </c>
      <c r="H376" s="24">
        <v>15365</v>
      </c>
    </row>
    <row r="377" spans="2:8" x14ac:dyDescent="0.3">
      <c r="B377" s="22">
        <v>1000062</v>
      </c>
      <c r="C377" s="23" t="s">
        <v>2266</v>
      </c>
      <c r="D377" s="23" t="str">
        <f>VLOOKUP(B377,'5b'!$B$4:$E$904,2,FALSE)</f>
        <v>F</v>
      </c>
      <c r="E377" s="23" t="str">
        <f>INDEX(Table,MATCH('Classwork 5'!B377,'5b'!$B$4:$B$904,0),3)</f>
        <v>36-45</v>
      </c>
      <c r="F377" s="23">
        <f>INDEX(Table,MATCH('Classwork 5'!B377,'5b'!$B$4:$B$904,0),4)</f>
        <v>3</v>
      </c>
      <c r="G377" s="23">
        <v>5</v>
      </c>
      <c r="H377" s="24">
        <v>5234</v>
      </c>
    </row>
    <row r="378" spans="2:8" x14ac:dyDescent="0.3">
      <c r="B378" s="22">
        <v>1000062</v>
      </c>
      <c r="C378" s="23" t="s">
        <v>1953</v>
      </c>
      <c r="D378" s="23" t="str">
        <f>VLOOKUP(B378,'5b'!$B$4:$E$904,2,FALSE)</f>
        <v>F</v>
      </c>
      <c r="E378" s="23" t="str">
        <f>INDEX(Table,MATCH('Classwork 5'!B378,'5b'!$B$4:$B$904,0),3)</f>
        <v>36-45</v>
      </c>
      <c r="F378" s="23">
        <f>INDEX(Table,MATCH('Classwork 5'!B378,'5b'!$B$4:$B$904,0),4)</f>
        <v>3</v>
      </c>
      <c r="G378" s="23">
        <v>1</v>
      </c>
      <c r="H378" s="24">
        <v>11694</v>
      </c>
    </row>
    <row r="379" spans="2:8" x14ac:dyDescent="0.3">
      <c r="B379" s="22">
        <v>1000062</v>
      </c>
      <c r="C379" s="23" t="s">
        <v>2267</v>
      </c>
      <c r="D379" s="23" t="str">
        <f>VLOOKUP(B379,'5b'!$B$4:$E$904,2,FALSE)</f>
        <v>F</v>
      </c>
      <c r="E379" s="23" t="str">
        <f>INDEX(Table,MATCH('Classwork 5'!B379,'5b'!$B$4:$B$904,0),3)</f>
        <v>36-45</v>
      </c>
      <c r="F379" s="23">
        <f>INDEX(Table,MATCH('Classwork 5'!B379,'5b'!$B$4:$B$904,0),4)</f>
        <v>3</v>
      </c>
      <c r="G379" s="23">
        <v>10</v>
      </c>
      <c r="H379" s="24">
        <v>23792</v>
      </c>
    </row>
    <row r="380" spans="2:8" x14ac:dyDescent="0.3">
      <c r="B380" s="22">
        <v>1000062</v>
      </c>
      <c r="C380" s="23" t="s">
        <v>2268</v>
      </c>
      <c r="D380" s="23" t="str">
        <f>VLOOKUP(B380,'5b'!$B$4:$E$904,2,FALSE)</f>
        <v>F</v>
      </c>
      <c r="E380" s="23" t="str">
        <f>INDEX(Table,MATCH('Classwork 5'!B380,'5b'!$B$4:$B$904,0),3)</f>
        <v>36-45</v>
      </c>
      <c r="F380" s="23">
        <f>INDEX(Table,MATCH('Classwork 5'!B380,'5b'!$B$4:$B$904,0),4)</f>
        <v>3</v>
      </c>
      <c r="G380" s="23">
        <v>1</v>
      </c>
      <c r="H380" s="24">
        <v>15654</v>
      </c>
    </row>
    <row r="381" spans="2:8" x14ac:dyDescent="0.3">
      <c r="B381" s="22">
        <v>1000062</v>
      </c>
      <c r="C381" s="23" t="s">
        <v>2269</v>
      </c>
      <c r="D381" s="23" t="str">
        <f>VLOOKUP(B381,'5b'!$B$4:$E$904,2,FALSE)</f>
        <v>F</v>
      </c>
      <c r="E381" s="23" t="str">
        <f>INDEX(Table,MATCH('Classwork 5'!B381,'5b'!$B$4:$B$904,0),3)</f>
        <v>36-45</v>
      </c>
      <c r="F381" s="23">
        <f>INDEX(Table,MATCH('Classwork 5'!B381,'5b'!$B$4:$B$904,0),4)</f>
        <v>3</v>
      </c>
      <c r="G381" s="23">
        <v>8</v>
      </c>
      <c r="H381" s="24">
        <v>9844</v>
      </c>
    </row>
    <row r="382" spans="2:8" x14ac:dyDescent="0.3">
      <c r="B382" s="22">
        <v>1000062</v>
      </c>
      <c r="C382" s="23" t="s">
        <v>2270</v>
      </c>
      <c r="D382" s="23" t="str">
        <f>VLOOKUP(B382,'5b'!$B$4:$E$904,2,FALSE)</f>
        <v>F</v>
      </c>
      <c r="E382" s="23" t="str">
        <f>INDEX(Table,MATCH('Classwork 5'!B382,'5b'!$B$4:$B$904,0),3)</f>
        <v>36-45</v>
      </c>
      <c r="F382" s="23">
        <f>INDEX(Table,MATCH('Classwork 5'!B382,'5b'!$B$4:$B$904,0),4)</f>
        <v>3</v>
      </c>
      <c r="G382" s="23">
        <v>16</v>
      </c>
      <c r="H382" s="24">
        <v>16698</v>
      </c>
    </row>
    <row r="383" spans="2:8" x14ac:dyDescent="0.3">
      <c r="B383" s="22">
        <v>1000062</v>
      </c>
      <c r="C383" s="23" t="s">
        <v>2271</v>
      </c>
      <c r="D383" s="23" t="str">
        <f>VLOOKUP(B383,'5b'!$B$4:$E$904,2,FALSE)</f>
        <v>F</v>
      </c>
      <c r="E383" s="23" t="str">
        <f>INDEX(Table,MATCH('Classwork 5'!B383,'5b'!$B$4:$B$904,0),3)</f>
        <v>36-45</v>
      </c>
      <c r="F383" s="23">
        <f>INDEX(Table,MATCH('Classwork 5'!B383,'5b'!$B$4:$B$904,0),4)</f>
        <v>3</v>
      </c>
      <c r="G383" s="23">
        <v>6</v>
      </c>
      <c r="H383" s="24">
        <v>15957</v>
      </c>
    </row>
    <row r="384" spans="2:8" x14ac:dyDescent="0.3">
      <c r="B384" s="22">
        <v>1000062</v>
      </c>
      <c r="C384" s="23" t="s">
        <v>2272</v>
      </c>
      <c r="D384" s="23" t="str">
        <f>VLOOKUP(B384,'5b'!$B$4:$E$904,2,FALSE)</f>
        <v>F</v>
      </c>
      <c r="E384" s="23" t="str">
        <f>INDEX(Table,MATCH('Classwork 5'!B384,'5b'!$B$4:$B$904,0),3)</f>
        <v>36-45</v>
      </c>
      <c r="F384" s="23">
        <f>INDEX(Table,MATCH('Classwork 5'!B384,'5b'!$B$4:$B$904,0),4)</f>
        <v>3</v>
      </c>
      <c r="G384" s="23">
        <v>5</v>
      </c>
      <c r="H384" s="24">
        <v>8599</v>
      </c>
    </row>
    <row r="385" spans="2:8" x14ac:dyDescent="0.3">
      <c r="B385" s="22">
        <v>1000062</v>
      </c>
      <c r="C385" s="23" t="s">
        <v>2273</v>
      </c>
      <c r="D385" s="23" t="str">
        <f>VLOOKUP(B385,'5b'!$B$4:$E$904,2,FALSE)</f>
        <v>F</v>
      </c>
      <c r="E385" s="23" t="str">
        <f>INDEX(Table,MATCH('Classwork 5'!B385,'5b'!$B$4:$B$904,0),3)</f>
        <v>36-45</v>
      </c>
      <c r="F385" s="23">
        <f>INDEX(Table,MATCH('Classwork 5'!B385,'5b'!$B$4:$B$904,0),4)</f>
        <v>3</v>
      </c>
      <c r="G385" s="23">
        <v>8</v>
      </c>
      <c r="H385" s="24">
        <v>8138</v>
      </c>
    </row>
    <row r="386" spans="2:8" x14ac:dyDescent="0.3">
      <c r="B386" s="22">
        <v>1000062</v>
      </c>
      <c r="C386" s="23" t="s">
        <v>2274</v>
      </c>
      <c r="D386" s="23" t="str">
        <f>VLOOKUP(B386,'5b'!$B$4:$E$904,2,FALSE)</f>
        <v>F</v>
      </c>
      <c r="E386" s="23" t="str">
        <f>INDEX(Table,MATCH('Classwork 5'!B386,'5b'!$B$4:$B$904,0),3)</f>
        <v>36-45</v>
      </c>
      <c r="F386" s="23">
        <f>INDEX(Table,MATCH('Classwork 5'!B386,'5b'!$B$4:$B$904,0),4)</f>
        <v>3</v>
      </c>
      <c r="G386" s="23">
        <v>6</v>
      </c>
      <c r="H386" s="24">
        <v>12422</v>
      </c>
    </row>
    <row r="387" spans="2:8" x14ac:dyDescent="0.3">
      <c r="B387" s="22">
        <v>1000062</v>
      </c>
      <c r="C387" s="23" t="s">
        <v>2275</v>
      </c>
      <c r="D387" s="23" t="str">
        <f>VLOOKUP(B387,'5b'!$B$4:$E$904,2,FALSE)</f>
        <v>F</v>
      </c>
      <c r="E387" s="23" t="str">
        <f>INDEX(Table,MATCH('Classwork 5'!B387,'5b'!$B$4:$B$904,0),3)</f>
        <v>36-45</v>
      </c>
      <c r="F387" s="23">
        <f>INDEX(Table,MATCH('Classwork 5'!B387,'5b'!$B$4:$B$904,0),4)</f>
        <v>3</v>
      </c>
      <c r="G387" s="23">
        <v>8</v>
      </c>
      <c r="H387" s="24">
        <v>7766</v>
      </c>
    </row>
    <row r="388" spans="2:8" x14ac:dyDescent="0.3">
      <c r="B388" s="22">
        <v>1000062</v>
      </c>
      <c r="C388" s="23" t="s">
        <v>1942</v>
      </c>
      <c r="D388" s="23" t="str">
        <f>VLOOKUP(B388,'5b'!$B$4:$E$904,2,FALSE)</f>
        <v>F</v>
      </c>
      <c r="E388" s="23" t="str">
        <f>INDEX(Table,MATCH('Classwork 5'!B388,'5b'!$B$4:$B$904,0),3)</f>
        <v>36-45</v>
      </c>
      <c r="F388" s="23">
        <f>INDEX(Table,MATCH('Classwork 5'!B388,'5b'!$B$4:$B$904,0),4)</f>
        <v>3</v>
      </c>
      <c r="G388" s="23">
        <v>1</v>
      </c>
      <c r="H388" s="24">
        <v>15208</v>
      </c>
    </row>
    <row r="389" spans="2:8" x14ac:dyDescent="0.3">
      <c r="B389" s="22">
        <v>1000062</v>
      </c>
      <c r="C389" s="23" t="s">
        <v>2276</v>
      </c>
      <c r="D389" s="23" t="str">
        <f>VLOOKUP(B389,'5b'!$B$4:$E$904,2,FALSE)</f>
        <v>F</v>
      </c>
      <c r="E389" s="23" t="str">
        <f>INDEX(Table,MATCH('Classwork 5'!B389,'5b'!$B$4:$B$904,0),3)</f>
        <v>36-45</v>
      </c>
      <c r="F389" s="23">
        <f>INDEX(Table,MATCH('Classwork 5'!B389,'5b'!$B$4:$B$904,0),4)</f>
        <v>3</v>
      </c>
      <c r="G389" s="23">
        <v>5</v>
      </c>
      <c r="H389" s="24">
        <v>5284</v>
      </c>
    </row>
    <row r="390" spans="2:8" x14ac:dyDescent="0.3">
      <c r="B390" s="22">
        <v>1000062</v>
      </c>
      <c r="C390" s="23" t="s">
        <v>2277</v>
      </c>
      <c r="D390" s="23" t="str">
        <f>VLOOKUP(B390,'5b'!$B$4:$E$904,2,FALSE)</f>
        <v>F</v>
      </c>
      <c r="E390" s="23" t="str">
        <f>INDEX(Table,MATCH('Classwork 5'!B390,'5b'!$B$4:$B$904,0),3)</f>
        <v>36-45</v>
      </c>
      <c r="F390" s="23">
        <f>INDEX(Table,MATCH('Classwork 5'!B390,'5b'!$B$4:$B$904,0),4)</f>
        <v>3</v>
      </c>
      <c r="G390" s="23">
        <v>8</v>
      </c>
      <c r="H390" s="24">
        <v>7965</v>
      </c>
    </row>
    <row r="391" spans="2:8" x14ac:dyDescent="0.3">
      <c r="B391" s="22">
        <v>1000062</v>
      </c>
      <c r="C391" s="23" t="s">
        <v>1975</v>
      </c>
      <c r="D391" s="23" t="str">
        <f>VLOOKUP(B391,'5b'!$B$4:$E$904,2,FALSE)</f>
        <v>F</v>
      </c>
      <c r="E391" s="23" t="str">
        <f>INDEX(Table,MATCH('Classwork 5'!B391,'5b'!$B$4:$B$904,0),3)</f>
        <v>36-45</v>
      </c>
      <c r="F391" s="23">
        <f>INDEX(Table,MATCH('Classwork 5'!B391,'5b'!$B$4:$B$904,0),4)</f>
        <v>3</v>
      </c>
      <c r="G391" s="23">
        <v>14</v>
      </c>
      <c r="H391" s="24">
        <v>11279</v>
      </c>
    </row>
    <row r="392" spans="2:8" x14ac:dyDescent="0.3">
      <c r="B392" s="22">
        <v>1000063</v>
      </c>
      <c r="C392" s="23" t="s">
        <v>2278</v>
      </c>
      <c r="D392" s="23" t="str">
        <f>VLOOKUP(B392,'5b'!$B$4:$E$904,2,FALSE)</f>
        <v>M</v>
      </c>
      <c r="E392" s="23" t="str">
        <f>INDEX(Table,MATCH('Classwork 5'!B392,'5b'!$B$4:$B$904,0),3)</f>
        <v>18-25</v>
      </c>
      <c r="F392" s="23">
        <f>INDEX(Table,MATCH('Classwork 5'!B392,'5b'!$B$4:$B$904,0),4)</f>
        <v>4</v>
      </c>
      <c r="G392" s="23">
        <v>8</v>
      </c>
      <c r="H392" s="24">
        <v>5881</v>
      </c>
    </row>
    <row r="393" spans="2:8" x14ac:dyDescent="0.3">
      <c r="B393" s="22">
        <v>1000063</v>
      </c>
      <c r="C393" s="23" t="s">
        <v>2041</v>
      </c>
      <c r="D393" s="23" t="str">
        <f>VLOOKUP(B393,'5b'!$B$4:$E$904,2,FALSE)</f>
        <v>M</v>
      </c>
      <c r="E393" s="23" t="str">
        <f>INDEX(Table,MATCH('Classwork 5'!B393,'5b'!$B$4:$B$904,0),3)</f>
        <v>18-25</v>
      </c>
      <c r="F393" s="23">
        <f>INDEX(Table,MATCH('Classwork 5'!B393,'5b'!$B$4:$B$904,0),4)</f>
        <v>4</v>
      </c>
      <c r="G393" s="23">
        <v>5</v>
      </c>
      <c r="H393" s="24">
        <v>8587</v>
      </c>
    </row>
    <row r="394" spans="2:8" x14ac:dyDescent="0.3">
      <c r="B394" s="22">
        <v>1000063</v>
      </c>
      <c r="C394" s="23" t="s">
        <v>2279</v>
      </c>
      <c r="D394" s="23" t="str">
        <f>VLOOKUP(B394,'5b'!$B$4:$E$904,2,FALSE)</f>
        <v>M</v>
      </c>
      <c r="E394" s="23" t="str">
        <f>INDEX(Table,MATCH('Classwork 5'!B394,'5b'!$B$4:$B$904,0),3)</f>
        <v>18-25</v>
      </c>
      <c r="F394" s="23">
        <f>INDEX(Table,MATCH('Classwork 5'!B394,'5b'!$B$4:$B$904,0),4)</f>
        <v>4</v>
      </c>
      <c r="G394" s="23">
        <v>11</v>
      </c>
      <c r="H394" s="24">
        <v>7552</v>
      </c>
    </row>
    <row r="395" spans="2:8" x14ac:dyDescent="0.3">
      <c r="B395" s="22">
        <v>1000063</v>
      </c>
      <c r="C395" s="23" t="s">
        <v>2280</v>
      </c>
      <c r="D395" s="23" t="str">
        <f>VLOOKUP(B395,'5b'!$B$4:$E$904,2,FALSE)</f>
        <v>M</v>
      </c>
      <c r="E395" s="23" t="str">
        <f>INDEX(Table,MATCH('Classwork 5'!B395,'5b'!$B$4:$B$904,0),3)</f>
        <v>18-25</v>
      </c>
      <c r="F395" s="23">
        <f>INDEX(Table,MATCH('Classwork 5'!B395,'5b'!$B$4:$B$904,0),4)</f>
        <v>4</v>
      </c>
      <c r="G395" s="23">
        <v>8</v>
      </c>
      <c r="H395" s="24">
        <v>2226</v>
      </c>
    </row>
    <row r="396" spans="2:8" x14ac:dyDescent="0.3">
      <c r="B396" s="22">
        <v>1000064</v>
      </c>
      <c r="C396" s="23" t="s">
        <v>2281</v>
      </c>
      <c r="D396" s="23" t="str">
        <f>VLOOKUP(B396,'5b'!$B$4:$E$904,2,FALSE)</f>
        <v>M</v>
      </c>
      <c r="E396" s="23" t="str">
        <f>INDEX(Table,MATCH('Classwork 5'!B396,'5b'!$B$4:$B$904,0),3)</f>
        <v>18-25</v>
      </c>
      <c r="F396" s="23">
        <f>INDEX(Table,MATCH('Classwork 5'!B396,'5b'!$B$4:$B$904,0),4)</f>
        <v>1</v>
      </c>
      <c r="G396" s="23">
        <v>1</v>
      </c>
      <c r="H396" s="24">
        <v>19462</v>
      </c>
    </row>
    <row r="397" spans="2:8" x14ac:dyDescent="0.3">
      <c r="B397" s="22">
        <v>1000065</v>
      </c>
      <c r="C397" s="23" t="s">
        <v>2282</v>
      </c>
      <c r="D397" s="23" t="str">
        <f>VLOOKUP(B397,'5b'!$B$4:$E$904,2,FALSE)</f>
        <v>M</v>
      </c>
      <c r="E397" s="23" t="str">
        <f>INDEX(Table,MATCH('Classwork 5'!B397,'5b'!$B$4:$B$904,0),3)</f>
        <v>36-45</v>
      </c>
      <c r="F397" s="23">
        <f>INDEX(Table,MATCH('Classwork 5'!B397,'5b'!$B$4:$B$904,0),4)</f>
        <v>12</v>
      </c>
      <c r="G397" s="23">
        <v>3</v>
      </c>
      <c r="H397" s="24">
        <v>13253</v>
      </c>
    </row>
    <row r="398" spans="2:8" x14ac:dyDescent="0.3">
      <c r="B398" s="22">
        <v>1000065</v>
      </c>
      <c r="C398" s="23" t="s">
        <v>2208</v>
      </c>
      <c r="D398" s="23" t="str">
        <f>VLOOKUP(B398,'5b'!$B$4:$E$904,2,FALSE)</f>
        <v>M</v>
      </c>
      <c r="E398" s="23" t="str">
        <f>INDEX(Table,MATCH('Classwork 5'!B398,'5b'!$B$4:$B$904,0),3)</f>
        <v>36-45</v>
      </c>
      <c r="F398" s="23">
        <f>INDEX(Table,MATCH('Classwork 5'!B398,'5b'!$B$4:$B$904,0),4)</f>
        <v>12</v>
      </c>
      <c r="G398" s="23">
        <v>1</v>
      </c>
      <c r="H398" s="24">
        <v>19420</v>
      </c>
    </row>
    <row r="399" spans="2:8" x14ac:dyDescent="0.3">
      <c r="B399" s="22">
        <v>1000065</v>
      </c>
      <c r="C399" s="23" t="s">
        <v>2097</v>
      </c>
      <c r="D399" s="23" t="str">
        <f>VLOOKUP(B399,'5b'!$B$4:$E$904,2,FALSE)</f>
        <v>M</v>
      </c>
      <c r="E399" s="23" t="str">
        <f>INDEX(Table,MATCH('Classwork 5'!B399,'5b'!$B$4:$B$904,0),3)</f>
        <v>36-45</v>
      </c>
      <c r="F399" s="23">
        <f>INDEX(Table,MATCH('Classwork 5'!B399,'5b'!$B$4:$B$904,0),4)</f>
        <v>12</v>
      </c>
      <c r="G399" s="23">
        <v>1</v>
      </c>
      <c r="H399" s="24">
        <v>19409</v>
      </c>
    </row>
    <row r="400" spans="2:8" x14ac:dyDescent="0.3">
      <c r="B400" s="22">
        <v>1000065</v>
      </c>
      <c r="C400" s="23" t="s">
        <v>2283</v>
      </c>
      <c r="D400" s="23" t="str">
        <f>VLOOKUP(B400,'5b'!$B$4:$E$904,2,FALSE)</f>
        <v>M</v>
      </c>
      <c r="E400" s="23" t="str">
        <f>INDEX(Table,MATCH('Classwork 5'!B400,'5b'!$B$4:$B$904,0),3)</f>
        <v>36-45</v>
      </c>
      <c r="F400" s="23">
        <f>INDEX(Table,MATCH('Classwork 5'!B400,'5b'!$B$4:$B$904,0),4)</f>
        <v>12</v>
      </c>
      <c r="G400" s="23">
        <v>8</v>
      </c>
      <c r="H400" s="24">
        <v>9889</v>
      </c>
    </row>
    <row r="401" spans="2:8" x14ac:dyDescent="0.3">
      <c r="B401" s="22">
        <v>1000065</v>
      </c>
      <c r="C401" s="23" t="s">
        <v>2284</v>
      </c>
      <c r="D401" s="23" t="str">
        <f>VLOOKUP(B401,'5b'!$B$4:$E$904,2,FALSE)</f>
        <v>M</v>
      </c>
      <c r="E401" s="23" t="str">
        <f>INDEX(Table,MATCH('Classwork 5'!B401,'5b'!$B$4:$B$904,0),3)</f>
        <v>36-45</v>
      </c>
      <c r="F401" s="23">
        <f>INDEX(Table,MATCH('Classwork 5'!B401,'5b'!$B$4:$B$904,0),4)</f>
        <v>12</v>
      </c>
      <c r="G401" s="23">
        <v>1</v>
      </c>
      <c r="H401" s="24">
        <v>15628</v>
      </c>
    </row>
    <row r="402" spans="2:8" x14ac:dyDescent="0.3">
      <c r="B402" s="22">
        <v>1000065</v>
      </c>
      <c r="C402" s="23" t="s">
        <v>2285</v>
      </c>
      <c r="D402" s="23" t="str">
        <f>VLOOKUP(B402,'5b'!$B$4:$E$904,2,FALSE)</f>
        <v>M</v>
      </c>
      <c r="E402" s="23" t="str">
        <f>INDEX(Table,MATCH('Classwork 5'!B402,'5b'!$B$4:$B$904,0),3)</f>
        <v>36-45</v>
      </c>
      <c r="F402" s="23">
        <f>INDEX(Table,MATCH('Classwork 5'!B402,'5b'!$B$4:$B$904,0),4)</f>
        <v>12</v>
      </c>
      <c r="G402" s="23">
        <v>5</v>
      </c>
      <c r="H402" s="24">
        <v>7053</v>
      </c>
    </row>
    <row r="403" spans="2:8" x14ac:dyDescent="0.3">
      <c r="B403" s="22">
        <v>1000066</v>
      </c>
      <c r="C403" s="23" t="s">
        <v>2286</v>
      </c>
      <c r="D403" s="23" t="str">
        <f>VLOOKUP(B403,'5b'!$B$4:$E$904,2,FALSE)</f>
        <v>M</v>
      </c>
      <c r="E403" s="23" t="str">
        <f>INDEX(Table,MATCH('Classwork 5'!B403,'5b'!$B$4:$B$904,0),3)</f>
        <v>26-35</v>
      </c>
      <c r="F403" s="23">
        <f>INDEX(Table,MATCH('Classwork 5'!B403,'5b'!$B$4:$B$904,0),4)</f>
        <v>18</v>
      </c>
      <c r="G403" s="23">
        <v>5</v>
      </c>
      <c r="H403" s="24">
        <v>8652</v>
      </c>
    </row>
    <row r="404" spans="2:8" x14ac:dyDescent="0.3">
      <c r="B404" s="22">
        <v>1000067</v>
      </c>
      <c r="C404" s="23" t="s">
        <v>2287</v>
      </c>
      <c r="D404" s="23" t="str">
        <f>VLOOKUP(B404,'5b'!$B$4:$E$904,2,FALSE)</f>
        <v>F</v>
      </c>
      <c r="E404" s="23" t="str">
        <f>INDEX(Table,MATCH('Classwork 5'!B404,'5b'!$B$4:$B$904,0),3)</f>
        <v>51-55</v>
      </c>
      <c r="F404" s="23">
        <f>INDEX(Table,MATCH('Classwork 5'!B404,'5b'!$B$4:$B$904,0),4)</f>
        <v>5</v>
      </c>
      <c r="G404" s="23">
        <v>8</v>
      </c>
      <c r="H404" s="24">
        <v>8088</v>
      </c>
    </row>
    <row r="405" spans="2:8" x14ac:dyDescent="0.3">
      <c r="B405" s="22">
        <v>1000067</v>
      </c>
      <c r="C405" s="23" t="s">
        <v>2288</v>
      </c>
      <c r="D405" s="23" t="str">
        <f>VLOOKUP(B405,'5b'!$B$4:$E$904,2,FALSE)</f>
        <v>F</v>
      </c>
      <c r="E405" s="23" t="str">
        <f>INDEX(Table,MATCH('Classwork 5'!B405,'5b'!$B$4:$B$904,0),3)</f>
        <v>51-55</v>
      </c>
      <c r="F405" s="23">
        <f>INDEX(Table,MATCH('Classwork 5'!B405,'5b'!$B$4:$B$904,0),4)</f>
        <v>5</v>
      </c>
      <c r="G405" s="23">
        <v>8</v>
      </c>
      <c r="H405" s="24">
        <v>9878</v>
      </c>
    </row>
    <row r="406" spans="2:8" x14ac:dyDescent="0.3">
      <c r="B406" s="22">
        <v>1000067</v>
      </c>
      <c r="C406" s="23" t="s">
        <v>2289</v>
      </c>
      <c r="D406" s="23" t="str">
        <f>VLOOKUP(B406,'5b'!$B$4:$E$904,2,FALSE)</f>
        <v>F</v>
      </c>
      <c r="E406" s="23" t="str">
        <f>INDEX(Table,MATCH('Classwork 5'!B406,'5b'!$B$4:$B$904,0),3)</f>
        <v>51-55</v>
      </c>
      <c r="F406" s="23">
        <f>INDEX(Table,MATCH('Classwork 5'!B406,'5b'!$B$4:$B$904,0),4)</f>
        <v>5</v>
      </c>
      <c r="G406" s="23">
        <v>8</v>
      </c>
      <c r="H406" s="24">
        <v>7771</v>
      </c>
    </row>
    <row r="407" spans="2:8" x14ac:dyDescent="0.3">
      <c r="B407" s="22">
        <v>1000068</v>
      </c>
      <c r="C407" s="23" t="s">
        <v>2290</v>
      </c>
      <c r="D407" s="23" t="str">
        <f>VLOOKUP(B407,'5b'!$B$4:$E$904,2,FALSE)</f>
        <v>M</v>
      </c>
      <c r="E407" s="23" t="str">
        <f>INDEX(Table,MATCH('Classwork 5'!B407,'5b'!$B$4:$B$904,0),3)</f>
        <v>18-25</v>
      </c>
      <c r="F407" s="23">
        <f>INDEX(Table,MATCH('Classwork 5'!B407,'5b'!$B$4:$B$904,0),4)</f>
        <v>4</v>
      </c>
      <c r="G407" s="23">
        <v>8</v>
      </c>
      <c r="H407" s="24">
        <v>9938</v>
      </c>
    </row>
    <row r="408" spans="2:8" x14ac:dyDescent="0.3">
      <c r="B408" s="22">
        <v>1000068</v>
      </c>
      <c r="C408" s="23" t="s">
        <v>2291</v>
      </c>
      <c r="D408" s="23" t="str">
        <f>VLOOKUP(B408,'5b'!$B$4:$E$904,2,FALSE)</f>
        <v>M</v>
      </c>
      <c r="E408" s="23" t="str">
        <f>INDEX(Table,MATCH('Classwork 5'!B408,'5b'!$B$4:$B$904,0),3)</f>
        <v>18-25</v>
      </c>
      <c r="F408" s="23">
        <f>INDEX(Table,MATCH('Classwork 5'!B408,'5b'!$B$4:$B$904,0),4)</f>
        <v>4</v>
      </c>
      <c r="G408" s="23">
        <v>5</v>
      </c>
      <c r="H408" s="24">
        <v>7036</v>
      </c>
    </row>
    <row r="409" spans="2:8" x14ac:dyDescent="0.3">
      <c r="B409" s="22">
        <v>1000068</v>
      </c>
      <c r="C409" s="23" t="s">
        <v>1935</v>
      </c>
      <c r="D409" s="23" t="str">
        <f>VLOOKUP(B409,'5b'!$B$4:$E$904,2,FALSE)</f>
        <v>M</v>
      </c>
      <c r="E409" s="23" t="str">
        <f>INDEX(Table,MATCH('Classwork 5'!B409,'5b'!$B$4:$B$904,0),3)</f>
        <v>18-25</v>
      </c>
      <c r="F409" s="23">
        <f>INDEX(Table,MATCH('Classwork 5'!B409,'5b'!$B$4:$B$904,0),4)</f>
        <v>4</v>
      </c>
      <c r="G409" s="23">
        <v>1</v>
      </c>
      <c r="H409" s="24">
        <v>11429</v>
      </c>
    </row>
    <row r="410" spans="2:8" x14ac:dyDescent="0.3">
      <c r="B410" s="22">
        <v>1000069</v>
      </c>
      <c r="C410" s="23" t="s">
        <v>1941</v>
      </c>
      <c r="D410" s="23" t="str">
        <f>VLOOKUP(B410,'5b'!$B$4:$E$904,2,FALSE)</f>
        <v>F</v>
      </c>
      <c r="E410" s="23" t="str">
        <f>INDEX(Table,MATCH('Classwork 5'!B410,'5b'!$B$4:$B$904,0),3)</f>
        <v>26-35</v>
      </c>
      <c r="F410" s="23">
        <f>INDEX(Table,MATCH('Classwork 5'!B410,'5b'!$B$4:$B$904,0),4)</f>
        <v>1</v>
      </c>
      <c r="G410" s="23">
        <v>1</v>
      </c>
      <c r="H410" s="24">
        <v>11715</v>
      </c>
    </row>
    <row r="411" spans="2:8" x14ac:dyDescent="0.3">
      <c r="B411" s="22">
        <v>1000069</v>
      </c>
      <c r="C411" s="23" t="s">
        <v>2292</v>
      </c>
      <c r="D411" s="23" t="str">
        <f>VLOOKUP(B411,'5b'!$B$4:$E$904,2,FALSE)</f>
        <v>F</v>
      </c>
      <c r="E411" s="23" t="str">
        <f>INDEX(Table,MATCH('Classwork 5'!B411,'5b'!$B$4:$B$904,0),3)</f>
        <v>26-35</v>
      </c>
      <c r="F411" s="23">
        <f>INDEX(Table,MATCH('Classwork 5'!B411,'5b'!$B$4:$B$904,0),4)</f>
        <v>1</v>
      </c>
      <c r="G411" s="23">
        <v>8</v>
      </c>
      <c r="H411" s="24">
        <v>7973</v>
      </c>
    </row>
    <row r="412" spans="2:8" x14ac:dyDescent="0.3">
      <c r="B412" s="22">
        <v>1000070</v>
      </c>
      <c r="C412" s="23" t="s">
        <v>2293</v>
      </c>
      <c r="D412" s="23" t="str">
        <f>VLOOKUP(B412,'5b'!$B$4:$E$904,2,FALSE)</f>
        <v>M</v>
      </c>
      <c r="E412" s="23" t="str">
        <f>INDEX(Table,MATCH('Classwork 5'!B412,'5b'!$B$4:$B$904,0),3)</f>
        <v>18-25</v>
      </c>
      <c r="F412" s="23">
        <f>INDEX(Table,MATCH('Classwork 5'!B412,'5b'!$B$4:$B$904,0),4)</f>
        <v>4</v>
      </c>
      <c r="G412" s="23">
        <v>5</v>
      </c>
      <c r="H412" s="24">
        <v>7076</v>
      </c>
    </row>
    <row r="413" spans="2:8" x14ac:dyDescent="0.3">
      <c r="B413" s="22">
        <v>1000070</v>
      </c>
      <c r="C413" s="23" t="s">
        <v>2294</v>
      </c>
      <c r="D413" s="23" t="str">
        <f>VLOOKUP(B413,'5b'!$B$4:$E$904,2,FALSE)</f>
        <v>M</v>
      </c>
      <c r="E413" s="23" t="str">
        <f>INDEX(Table,MATCH('Classwork 5'!B413,'5b'!$B$4:$B$904,0),3)</f>
        <v>18-25</v>
      </c>
      <c r="F413" s="23">
        <f>INDEX(Table,MATCH('Classwork 5'!B413,'5b'!$B$4:$B$904,0),4)</f>
        <v>4</v>
      </c>
      <c r="G413" s="23">
        <v>8</v>
      </c>
      <c r="H413" s="24">
        <v>2304</v>
      </c>
    </row>
    <row r="414" spans="2:8" x14ac:dyDescent="0.3">
      <c r="B414" s="22">
        <v>1000071</v>
      </c>
      <c r="C414" s="23" t="s">
        <v>2295</v>
      </c>
      <c r="D414" s="23" t="str">
        <f>VLOOKUP(B414,'5b'!$B$4:$E$904,2,FALSE)</f>
        <v>M</v>
      </c>
      <c r="E414" s="23" t="str">
        <f>INDEX(Table,MATCH('Classwork 5'!B414,'5b'!$B$4:$B$904,0),3)</f>
        <v>26-35</v>
      </c>
      <c r="F414" s="23">
        <f>INDEX(Table,MATCH('Classwork 5'!B414,'5b'!$B$4:$B$904,0),4)</f>
        <v>14</v>
      </c>
      <c r="G414" s="23">
        <v>1</v>
      </c>
      <c r="H414" s="24">
        <v>11846</v>
      </c>
    </row>
    <row r="415" spans="2:8" x14ac:dyDescent="0.3">
      <c r="B415" s="22">
        <v>1000071</v>
      </c>
      <c r="C415" s="23" t="s">
        <v>2296</v>
      </c>
      <c r="D415" s="23" t="str">
        <f>VLOOKUP(B415,'5b'!$B$4:$E$904,2,FALSE)</f>
        <v>M</v>
      </c>
      <c r="E415" s="23" t="str">
        <f>INDEX(Table,MATCH('Classwork 5'!B415,'5b'!$B$4:$B$904,0),3)</f>
        <v>26-35</v>
      </c>
      <c r="F415" s="23">
        <f>INDEX(Table,MATCH('Classwork 5'!B415,'5b'!$B$4:$B$904,0),4)</f>
        <v>14</v>
      </c>
      <c r="G415" s="23">
        <v>8</v>
      </c>
      <c r="H415" s="24">
        <v>7908</v>
      </c>
    </row>
    <row r="416" spans="2:8" x14ac:dyDescent="0.3">
      <c r="B416" s="22">
        <v>1000071</v>
      </c>
      <c r="C416" s="23" t="s">
        <v>2089</v>
      </c>
      <c r="D416" s="23" t="str">
        <f>VLOOKUP(B416,'5b'!$B$4:$E$904,2,FALSE)</f>
        <v>M</v>
      </c>
      <c r="E416" s="23" t="str">
        <f>INDEX(Table,MATCH('Classwork 5'!B416,'5b'!$B$4:$B$904,0),3)</f>
        <v>26-35</v>
      </c>
      <c r="F416" s="23">
        <f>INDEX(Table,MATCH('Classwork 5'!B416,'5b'!$B$4:$B$904,0),4)</f>
        <v>14</v>
      </c>
      <c r="G416" s="23">
        <v>5</v>
      </c>
      <c r="H416" s="24">
        <v>5223</v>
      </c>
    </row>
    <row r="417" spans="2:8" x14ac:dyDescent="0.3">
      <c r="B417" s="22">
        <v>1000071</v>
      </c>
      <c r="C417" s="23" t="s">
        <v>2041</v>
      </c>
      <c r="D417" s="23" t="str">
        <f>VLOOKUP(B417,'5b'!$B$4:$E$904,2,FALSE)</f>
        <v>M</v>
      </c>
      <c r="E417" s="23" t="str">
        <f>INDEX(Table,MATCH('Classwork 5'!B417,'5b'!$B$4:$B$904,0),3)</f>
        <v>26-35</v>
      </c>
      <c r="F417" s="23">
        <f>INDEX(Table,MATCH('Classwork 5'!B417,'5b'!$B$4:$B$904,0),4)</f>
        <v>14</v>
      </c>
      <c r="G417" s="23">
        <v>5</v>
      </c>
      <c r="H417" s="24">
        <v>6996</v>
      </c>
    </row>
    <row r="418" spans="2:8" x14ac:dyDescent="0.3">
      <c r="B418" s="22">
        <v>1000072</v>
      </c>
      <c r="C418" s="23" t="s">
        <v>1956</v>
      </c>
      <c r="D418" s="23" t="str">
        <f>VLOOKUP(B418,'5b'!$B$4:$E$904,2,FALSE)</f>
        <v>F</v>
      </c>
      <c r="E418" s="23" t="str">
        <f>INDEX(Table,MATCH('Classwork 5'!B418,'5b'!$B$4:$B$904,0),3)</f>
        <v>46-50</v>
      </c>
      <c r="F418" s="23">
        <f>INDEX(Table,MATCH('Classwork 5'!B418,'5b'!$B$4:$B$904,0),4)</f>
        <v>0</v>
      </c>
      <c r="G418" s="23">
        <v>8</v>
      </c>
      <c r="H418" s="24">
        <v>7968</v>
      </c>
    </row>
    <row r="419" spans="2:8" x14ac:dyDescent="0.3">
      <c r="B419" s="22">
        <v>1000072</v>
      </c>
      <c r="C419" s="23" t="s">
        <v>2139</v>
      </c>
      <c r="D419" s="23" t="str">
        <f>VLOOKUP(B419,'5b'!$B$4:$E$904,2,FALSE)</f>
        <v>F</v>
      </c>
      <c r="E419" s="23" t="str">
        <f>INDEX(Table,MATCH('Classwork 5'!B419,'5b'!$B$4:$B$904,0),3)</f>
        <v>46-50</v>
      </c>
      <c r="F419" s="23">
        <f>INDEX(Table,MATCH('Classwork 5'!B419,'5b'!$B$4:$B$904,0),4)</f>
        <v>0</v>
      </c>
      <c r="G419" s="23">
        <v>1</v>
      </c>
      <c r="H419" s="24">
        <v>15426</v>
      </c>
    </row>
    <row r="420" spans="2:8" x14ac:dyDescent="0.3">
      <c r="B420" s="22">
        <v>1000073</v>
      </c>
      <c r="C420" s="23" t="s">
        <v>2033</v>
      </c>
      <c r="D420" s="23" t="str">
        <f>VLOOKUP(B420,'5b'!$B$4:$E$904,2,FALSE)</f>
        <v>M</v>
      </c>
      <c r="E420" s="23" t="str">
        <f>INDEX(Table,MATCH('Classwork 5'!B420,'5b'!$B$4:$B$904,0),3)</f>
        <v>18-25</v>
      </c>
      <c r="F420" s="23">
        <f>INDEX(Table,MATCH('Classwork 5'!B420,'5b'!$B$4:$B$904,0),4)</f>
        <v>4</v>
      </c>
      <c r="G420" s="23">
        <v>1</v>
      </c>
      <c r="H420" s="24">
        <v>15900</v>
      </c>
    </row>
    <row r="421" spans="2:8" x14ac:dyDescent="0.3">
      <c r="B421" s="22">
        <v>1000073</v>
      </c>
      <c r="C421" s="23" t="s">
        <v>2297</v>
      </c>
      <c r="D421" s="23" t="str">
        <f>VLOOKUP(B421,'5b'!$B$4:$E$904,2,FALSE)</f>
        <v>M</v>
      </c>
      <c r="E421" s="23" t="str">
        <f>INDEX(Table,MATCH('Classwork 5'!B421,'5b'!$B$4:$B$904,0),3)</f>
        <v>18-25</v>
      </c>
      <c r="F421" s="23">
        <f>INDEX(Table,MATCH('Classwork 5'!B421,'5b'!$B$4:$B$904,0),4)</f>
        <v>4</v>
      </c>
      <c r="G421" s="23">
        <v>1</v>
      </c>
      <c r="H421" s="24">
        <v>11822</v>
      </c>
    </row>
    <row r="422" spans="2:8" x14ac:dyDescent="0.3">
      <c r="B422" s="22">
        <v>1000073</v>
      </c>
      <c r="C422" s="23" t="s">
        <v>2298</v>
      </c>
      <c r="D422" s="23" t="str">
        <f>VLOOKUP(B422,'5b'!$B$4:$E$904,2,FALSE)</f>
        <v>M</v>
      </c>
      <c r="E422" s="23" t="str">
        <f>INDEX(Table,MATCH('Classwork 5'!B422,'5b'!$B$4:$B$904,0),3)</f>
        <v>18-25</v>
      </c>
      <c r="F422" s="23">
        <f>INDEX(Table,MATCH('Classwork 5'!B422,'5b'!$B$4:$B$904,0),4)</f>
        <v>4</v>
      </c>
      <c r="G422" s="23">
        <v>1</v>
      </c>
      <c r="H422" s="24">
        <v>7802</v>
      </c>
    </row>
    <row r="423" spans="2:8" x14ac:dyDescent="0.3">
      <c r="B423" s="22">
        <v>1000073</v>
      </c>
      <c r="C423" s="23" t="s">
        <v>2299</v>
      </c>
      <c r="D423" s="23" t="str">
        <f>VLOOKUP(B423,'5b'!$B$4:$E$904,2,FALSE)</f>
        <v>M</v>
      </c>
      <c r="E423" s="23" t="str">
        <f>INDEX(Table,MATCH('Classwork 5'!B423,'5b'!$B$4:$B$904,0),3)</f>
        <v>18-25</v>
      </c>
      <c r="F423" s="23">
        <f>INDEX(Table,MATCH('Classwork 5'!B423,'5b'!$B$4:$B$904,0),4)</f>
        <v>4</v>
      </c>
      <c r="G423" s="23">
        <v>1</v>
      </c>
      <c r="H423" s="24">
        <v>15624</v>
      </c>
    </row>
    <row r="424" spans="2:8" x14ac:dyDescent="0.3">
      <c r="B424" s="22">
        <v>1000073</v>
      </c>
      <c r="C424" s="23" t="s">
        <v>2300</v>
      </c>
      <c r="D424" s="23" t="str">
        <f>VLOOKUP(B424,'5b'!$B$4:$E$904,2,FALSE)</f>
        <v>M</v>
      </c>
      <c r="E424" s="23" t="str">
        <f>INDEX(Table,MATCH('Classwork 5'!B424,'5b'!$B$4:$B$904,0),3)</f>
        <v>18-25</v>
      </c>
      <c r="F424" s="23">
        <f>INDEX(Table,MATCH('Classwork 5'!B424,'5b'!$B$4:$B$904,0),4)</f>
        <v>4</v>
      </c>
      <c r="G424" s="23">
        <v>1</v>
      </c>
      <c r="H424" s="24">
        <v>15212</v>
      </c>
    </row>
    <row r="425" spans="2:8" x14ac:dyDescent="0.3">
      <c r="B425" s="22">
        <v>1000074</v>
      </c>
      <c r="C425" s="23" t="s">
        <v>2033</v>
      </c>
      <c r="D425" s="23" t="str">
        <f>VLOOKUP(B425,'5b'!$B$4:$E$904,2,FALSE)</f>
        <v>M</v>
      </c>
      <c r="E425" s="23" t="str">
        <f>INDEX(Table,MATCH('Classwork 5'!B425,'5b'!$B$4:$B$904,0),3)</f>
        <v>36-45</v>
      </c>
      <c r="F425" s="23">
        <f>INDEX(Table,MATCH('Classwork 5'!B425,'5b'!$B$4:$B$904,0),4)</f>
        <v>14</v>
      </c>
      <c r="G425" s="23">
        <v>1</v>
      </c>
      <c r="H425" s="24">
        <v>15581</v>
      </c>
    </row>
    <row r="426" spans="2:8" x14ac:dyDescent="0.3">
      <c r="B426" s="22">
        <v>1000074</v>
      </c>
      <c r="C426" s="23" t="s">
        <v>2301</v>
      </c>
      <c r="D426" s="23" t="str">
        <f>VLOOKUP(B426,'5b'!$B$4:$E$904,2,FALSE)</f>
        <v>M</v>
      </c>
      <c r="E426" s="23" t="str">
        <f>INDEX(Table,MATCH('Classwork 5'!B426,'5b'!$B$4:$B$904,0),3)</f>
        <v>36-45</v>
      </c>
      <c r="F426" s="23">
        <f>INDEX(Table,MATCH('Classwork 5'!B426,'5b'!$B$4:$B$904,0),4)</f>
        <v>14</v>
      </c>
      <c r="G426" s="23">
        <v>6</v>
      </c>
      <c r="H426" s="24">
        <v>12409</v>
      </c>
    </row>
    <row r="427" spans="2:8" x14ac:dyDescent="0.3">
      <c r="B427" s="22">
        <v>1000075</v>
      </c>
      <c r="C427" s="23" t="s">
        <v>2302</v>
      </c>
      <c r="D427" s="23" t="str">
        <f>VLOOKUP(B427,'5b'!$B$4:$E$904,2,FALSE)</f>
        <v>F</v>
      </c>
      <c r="E427" s="23" t="str">
        <f>INDEX(Table,MATCH('Classwork 5'!B427,'5b'!$B$4:$B$904,0),3)</f>
        <v>0-17</v>
      </c>
      <c r="F427" s="23">
        <f>INDEX(Table,MATCH('Classwork 5'!B427,'5b'!$B$4:$B$904,0),4)</f>
        <v>10</v>
      </c>
      <c r="G427" s="23">
        <v>3</v>
      </c>
      <c r="H427" s="24">
        <v>13337</v>
      </c>
    </row>
    <row r="428" spans="2:8" x14ac:dyDescent="0.3">
      <c r="B428" s="22">
        <v>1000075</v>
      </c>
      <c r="C428" s="23" t="s">
        <v>2303</v>
      </c>
      <c r="D428" s="23" t="str">
        <f>VLOOKUP(B428,'5b'!$B$4:$E$904,2,FALSE)</f>
        <v>F</v>
      </c>
      <c r="E428" s="23" t="str">
        <f>INDEX(Table,MATCH('Classwork 5'!B428,'5b'!$B$4:$B$904,0),3)</f>
        <v>0-17</v>
      </c>
      <c r="F428" s="23">
        <f>INDEX(Table,MATCH('Classwork 5'!B428,'5b'!$B$4:$B$904,0),4)</f>
        <v>10</v>
      </c>
      <c r="G428" s="23">
        <v>3</v>
      </c>
      <c r="H428" s="24">
        <v>13667</v>
      </c>
    </row>
    <row r="429" spans="2:8" x14ac:dyDescent="0.3">
      <c r="B429" s="22">
        <v>1000075</v>
      </c>
      <c r="C429" s="23" t="s">
        <v>2304</v>
      </c>
      <c r="D429" s="23" t="str">
        <f>VLOOKUP(B429,'5b'!$B$4:$E$904,2,FALSE)</f>
        <v>F</v>
      </c>
      <c r="E429" s="23" t="str">
        <f>INDEX(Table,MATCH('Classwork 5'!B429,'5b'!$B$4:$B$904,0),3)</f>
        <v>0-17</v>
      </c>
      <c r="F429" s="23">
        <f>INDEX(Table,MATCH('Classwork 5'!B429,'5b'!$B$4:$B$904,0),4)</f>
        <v>10</v>
      </c>
      <c r="G429" s="23">
        <v>2</v>
      </c>
      <c r="H429" s="24">
        <v>12746</v>
      </c>
    </row>
    <row r="430" spans="2:8" x14ac:dyDescent="0.3">
      <c r="B430" s="22">
        <v>1000075</v>
      </c>
      <c r="C430" s="23" t="s">
        <v>2305</v>
      </c>
      <c r="D430" s="23" t="str">
        <f>VLOOKUP(B430,'5b'!$B$4:$E$904,2,FALSE)</f>
        <v>F</v>
      </c>
      <c r="E430" s="23" t="str">
        <f>INDEX(Table,MATCH('Classwork 5'!B430,'5b'!$B$4:$B$904,0),3)</f>
        <v>0-17</v>
      </c>
      <c r="F430" s="23">
        <f>INDEX(Table,MATCH('Classwork 5'!B430,'5b'!$B$4:$B$904,0),4)</f>
        <v>10</v>
      </c>
      <c r="G430" s="23">
        <v>3</v>
      </c>
      <c r="H430" s="24">
        <v>5349</v>
      </c>
    </row>
    <row r="431" spans="2:8" x14ac:dyDescent="0.3">
      <c r="B431" s="22">
        <v>1000075</v>
      </c>
      <c r="C431" s="23" t="s">
        <v>2306</v>
      </c>
      <c r="D431" s="23" t="str">
        <f>VLOOKUP(B431,'5b'!$B$4:$E$904,2,FALSE)</f>
        <v>F</v>
      </c>
      <c r="E431" s="23" t="str">
        <f>INDEX(Table,MATCH('Classwork 5'!B431,'5b'!$B$4:$B$904,0),3)</f>
        <v>0-17</v>
      </c>
      <c r="F431" s="23">
        <f>INDEX(Table,MATCH('Classwork 5'!B431,'5b'!$B$4:$B$904,0),4)</f>
        <v>10</v>
      </c>
      <c r="G431" s="23">
        <v>2</v>
      </c>
      <c r="H431" s="24">
        <v>16187</v>
      </c>
    </row>
    <row r="432" spans="2:8" x14ac:dyDescent="0.3">
      <c r="B432" s="22">
        <v>1000075</v>
      </c>
      <c r="C432" s="23" t="s">
        <v>2307</v>
      </c>
      <c r="D432" s="23" t="str">
        <f>VLOOKUP(B432,'5b'!$B$4:$E$904,2,FALSE)</f>
        <v>F</v>
      </c>
      <c r="E432" s="23" t="str">
        <f>INDEX(Table,MATCH('Classwork 5'!B432,'5b'!$B$4:$B$904,0),3)</f>
        <v>0-17</v>
      </c>
      <c r="F432" s="23">
        <f>INDEX(Table,MATCH('Classwork 5'!B432,'5b'!$B$4:$B$904,0),4)</f>
        <v>10</v>
      </c>
      <c r="G432" s="23">
        <v>2</v>
      </c>
      <c r="H432" s="24">
        <v>16320</v>
      </c>
    </row>
    <row r="433" spans="2:8" x14ac:dyDescent="0.3">
      <c r="B433" s="22">
        <v>1000075</v>
      </c>
      <c r="C433" s="23" t="s">
        <v>2308</v>
      </c>
      <c r="D433" s="23" t="str">
        <f>VLOOKUP(B433,'5b'!$B$4:$E$904,2,FALSE)</f>
        <v>F</v>
      </c>
      <c r="E433" s="23" t="str">
        <f>INDEX(Table,MATCH('Classwork 5'!B433,'5b'!$B$4:$B$904,0),3)</f>
        <v>0-17</v>
      </c>
      <c r="F433" s="23">
        <f>INDEX(Table,MATCH('Classwork 5'!B433,'5b'!$B$4:$B$904,0),4)</f>
        <v>10</v>
      </c>
      <c r="G433" s="23">
        <v>4</v>
      </c>
      <c r="H433" s="24">
        <v>2129</v>
      </c>
    </row>
    <row r="434" spans="2:8" x14ac:dyDescent="0.3">
      <c r="B434" s="22">
        <v>1000075</v>
      </c>
      <c r="C434" s="23" t="s">
        <v>2309</v>
      </c>
      <c r="D434" s="23" t="str">
        <f>VLOOKUP(B434,'5b'!$B$4:$E$904,2,FALSE)</f>
        <v>F</v>
      </c>
      <c r="E434" s="23" t="str">
        <f>INDEX(Table,MATCH('Classwork 5'!B434,'5b'!$B$4:$B$904,0),3)</f>
        <v>0-17</v>
      </c>
      <c r="F434" s="23">
        <f>INDEX(Table,MATCH('Classwork 5'!B434,'5b'!$B$4:$B$904,0),4)</f>
        <v>10</v>
      </c>
      <c r="G434" s="23">
        <v>3</v>
      </c>
      <c r="H434" s="24">
        <v>11055</v>
      </c>
    </row>
    <row r="435" spans="2:8" x14ac:dyDescent="0.3">
      <c r="B435" s="22">
        <v>1000075</v>
      </c>
      <c r="C435" s="23" t="s">
        <v>2310</v>
      </c>
      <c r="D435" s="23" t="str">
        <f>VLOOKUP(B435,'5b'!$B$4:$E$904,2,FALSE)</f>
        <v>F</v>
      </c>
      <c r="E435" s="23" t="str">
        <f>INDEX(Table,MATCH('Classwork 5'!B435,'5b'!$B$4:$B$904,0),3)</f>
        <v>0-17</v>
      </c>
      <c r="F435" s="23">
        <f>INDEX(Table,MATCH('Classwork 5'!B435,'5b'!$B$4:$B$904,0),4)</f>
        <v>10</v>
      </c>
      <c r="G435" s="23">
        <v>3</v>
      </c>
      <c r="H435" s="24">
        <v>11000</v>
      </c>
    </row>
    <row r="436" spans="2:8" x14ac:dyDescent="0.3">
      <c r="B436" s="22">
        <v>1000075</v>
      </c>
      <c r="C436" s="23" t="s">
        <v>2121</v>
      </c>
      <c r="D436" s="23" t="str">
        <f>VLOOKUP(B436,'5b'!$B$4:$E$904,2,FALSE)</f>
        <v>F</v>
      </c>
      <c r="E436" s="23" t="str">
        <f>INDEX(Table,MATCH('Classwork 5'!B436,'5b'!$B$4:$B$904,0),3)</f>
        <v>0-17</v>
      </c>
      <c r="F436" s="23">
        <f>INDEX(Table,MATCH('Classwork 5'!B436,'5b'!$B$4:$B$904,0),4)</f>
        <v>10</v>
      </c>
      <c r="G436" s="23">
        <v>3</v>
      </c>
      <c r="H436" s="24">
        <v>10578</v>
      </c>
    </row>
    <row r="437" spans="2:8" x14ac:dyDescent="0.3">
      <c r="B437" s="22">
        <v>1000076</v>
      </c>
      <c r="C437" s="23" t="s">
        <v>2311</v>
      </c>
      <c r="D437" s="23" t="str">
        <f>VLOOKUP(B437,'5b'!$B$4:$E$904,2,FALSE)</f>
        <v>M</v>
      </c>
      <c r="E437" s="23" t="str">
        <f>INDEX(Table,MATCH('Classwork 5'!B437,'5b'!$B$4:$B$904,0),3)</f>
        <v>36-45</v>
      </c>
      <c r="F437" s="23">
        <f>INDEX(Table,MATCH('Classwork 5'!B437,'5b'!$B$4:$B$904,0),4)</f>
        <v>7</v>
      </c>
      <c r="G437" s="23">
        <v>8</v>
      </c>
      <c r="H437" s="24">
        <v>7909</v>
      </c>
    </row>
    <row r="438" spans="2:8" x14ac:dyDescent="0.3">
      <c r="B438" s="22">
        <v>1000076</v>
      </c>
      <c r="C438" s="23" t="s">
        <v>2312</v>
      </c>
      <c r="D438" s="23" t="str">
        <f>VLOOKUP(B438,'5b'!$B$4:$E$904,2,FALSE)</f>
        <v>M</v>
      </c>
      <c r="E438" s="23" t="str">
        <f>INDEX(Table,MATCH('Classwork 5'!B438,'5b'!$B$4:$B$904,0),3)</f>
        <v>36-45</v>
      </c>
      <c r="F438" s="23">
        <f>INDEX(Table,MATCH('Classwork 5'!B438,'5b'!$B$4:$B$904,0),4)</f>
        <v>7</v>
      </c>
      <c r="G438" s="23">
        <v>5</v>
      </c>
      <c r="H438" s="24">
        <v>7190</v>
      </c>
    </row>
    <row r="439" spans="2:8" x14ac:dyDescent="0.3">
      <c r="B439" s="22">
        <v>1000076</v>
      </c>
      <c r="C439" s="23" t="s">
        <v>2313</v>
      </c>
      <c r="D439" s="23" t="str">
        <f>VLOOKUP(B439,'5b'!$B$4:$E$904,2,FALSE)</f>
        <v>M</v>
      </c>
      <c r="E439" s="23" t="str">
        <f>INDEX(Table,MATCH('Classwork 5'!B439,'5b'!$B$4:$B$904,0),3)</f>
        <v>36-45</v>
      </c>
      <c r="F439" s="23">
        <f>INDEX(Table,MATCH('Classwork 5'!B439,'5b'!$B$4:$B$904,0),4)</f>
        <v>7</v>
      </c>
      <c r="G439" s="23">
        <v>1</v>
      </c>
      <c r="H439" s="24">
        <v>15393</v>
      </c>
    </row>
    <row r="440" spans="2:8" x14ac:dyDescent="0.3">
      <c r="B440" s="22">
        <v>1000076</v>
      </c>
      <c r="C440" s="23" t="s">
        <v>1993</v>
      </c>
      <c r="D440" s="23" t="str">
        <f>VLOOKUP(B440,'5b'!$B$4:$E$904,2,FALSE)</f>
        <v>M</v>
      </c>
      <c r="E440" s="23" t="str">
        <f>INDEX(Table,MATCH('Classwork 5'!B440,'5b'!$B$4:$B$904,0),3)</f>
        <v>36-45</v>
      </c>
      <c r="F440" s="23">
        <f>INDEX(Table,MATCH('Classwork 5'!B440,'5b'!$B$4:$B$904,0),4)</f>
        <v>7</v>
      </c>
      <c r="G440" s="23">
        <v>1</v>
      </c>
      <c r="H440" s="24">
        <v>11867</v>
      </c>
    </row>
    <row r="441" spans="2:8" x14ac:dyDescent="0.3">
      <c r="B441" s="22">
        <v>1000076</v>
      </c>
      <c r="C441" s="23" t="s">
        <v>2314</v>
      </c>
      <c r="D441" s="23" t="str">
        <f>VLOOKUP(B441,'5b'!$B$4:$E$904,2,FALSE)</f>
        <v>M</v>
      </c>
      <c r="E441" s="23" t="str">
        <f>INDEX(Table,MATCH('Classwork 5'!B441,'5b'!$B$4:$B$904,0),3)</f>
        <v>36-45</v>
      </c>
      <c r="F441" s="23">
        <f>INDEX(Table,MATCH('Classwork 5'!B441,'5b'!$B$4:$B$904,0),4)</f>
        <v>7</v>
      </c>
      <c r="G441" s="23">
        <v>8</v>
      </c>
      <c r="H441" s="24">
        <v>5973</v>
      </c>
    </row>
    <row r="442" spans="2:8" x14ac:dyDescent="0.3">
      <c r="B442" s="22">
        <v>1000077</v>
      </c>
      <c r="C442" s="23" t="s">
        <v>2315</v>
      </c>
      <c r="D442" s="23" t="str">
        <f>VLOOKUP(B442,'5b'!$B$4:$E$904,2,FALSE)</f>
        <v>M</v>
      </c>
      <c r="E442" s="23" t="str">
        <f>INDEX(Table,MATCH('Classwork 5'!B442,'5b'!$B$4:$B$904,0),3)</f>
        <v>18-25</v>
      </c>
      <c r="F442" s="23">
        <f>INDEX(Table,MATCH('Classwork 5'!B442,'5b'!$B$4:$B$904,0),4)</f>
        <v>4</v>
      </c>
      <c r="G442" s="23">
        <v>5</v>
      </c>
      <c r="H442" s="24">
        <v>6909</v>
      </c>
    </row>
    <row r="443" spans="2:8" x14ac:dyDescent="0.3">
      <c r="B443" s="22">
        <v>1000077</v>
      </c>
      <c r="C443" s="23" t="s">
        <v>2316</v>
      </c>
      <c r="D443" s="23" t="str">
        <f>VLOOKUP(B443,'5b'!$B$4:$E$904,2,FALSE)</f>
        <v>M</v>
      </c>
      <c r="E443" s="23" t="str">
        <f>INDEX(Table,MATCH('Classwork 5'!B443,'5b'!$B$4:$B$904,0),3)</f>
        <v>18-25</v>
      </c>
      <c r="F443" s="23">
        <f>INDEX(Table,MATCH('Classwork 5'!B443,'5b'!$B$4:$B$904,0),4)</f>
        <v>4</v>
      </c>
      <c r="G443" s="23">
        <v>8</v>
      </c>
      <c r="H443" s="24">
        <v>6144</v>
      </c>
    </row>
    <row r="444" spans="2:8" x14ac:dyDescent="0.3">
      <c r="B444" s="22">
        <v>1000077</v>
      </c>
      <c r="C444" s="23" t="s">
        <v>2317</v>
      </c>
      <c r="D444" s="23" t="str">
        <f>VLOOKUP(B444,'5b'!$B$4:$E$904,2,FALSE)</f>
        <v>M</v>
      </c>
      <c r="E444" s="23" t="str">
        <f>INDEX(Table,MATCH('Classwork 5'!B444,'5b'!$B$4:$B$904,0),3)</f>
        <v>18-25</v>
      </c>
      <c r="F444" s="23">
        <f>INDEX(Table,MATCH('Classwork 5'!B444,'5b'!$B$4:$B$904,0),4)</f>
        <v>4</v>
      </c>
      <c r="G444" s="23">
        <v>5</v>
      </c>
      <c r="H444" s="24">
        <v>5432</v>
      </c>
    </row>
    <row r="445" spans="2:8" x14ac:dyDescent="0.3">
      <c r="B445" s="22">
        <v>1000078</v>
      </c>
      <c r="C445" s="23" t="s">
        <v>2318</v>
      </c>
      <c r="D445" s="23" t="str">
        <f>VLOOKUP(B445,'5b'!$B$4:$E$904,2,FALSE)</f>
        <v>F</v>
      </c>
      <c r="E445" s="23" t="str">
        <f>INDEX(Table,MATCH('Classwork 5'!B445,'5b'!$B$4:$B$904,0),3)</f>
        <v>46-50</v>
      </c>
      <c r="F445" s="23">
        <f>INDEX(Table,MATCH('Classwork 5'!B445,'5b'!$B$4:$B$904,0),4)</f>
        <v>1</v>
      </c>
      <c r="G445" s="23">
        <v>12</v>
      </c>
      <c r="H445" s="24">
        <v>1720</v>
      </c>
    </row>
    <row r="446" spans="2:8" x14ac:dyDescent="0.3">
      <c r="B446" s="22">
        <v>1000078</v>
      </c>
      <c r="C446" s="23" t="s">
        <v>2319</v>
      </c>
      <c r="D446" s="23" t="str">
        <f>VLOOKUP(B446,'5b'!$B$4:$E$904,2,FALSE)</f>
        <v>F</v>
      </c>
      <c r="E446" s="23" t="str">
        <f>INDEX(Table,MATCH('Classwork 5'!B446,'5b'!$B$4:$B$904,0),3)</f>
        <v>46-50</v>
      </c>
      <c r="F446" s="23">
        <f>INDEX(Table,MATCH('Classwork 5'!B446,'5b'!$B$4:$B$904,0),4)</f>
        <v>1</v>
      </c>
      <c r="G446" s="23">
        <v>5</v>
      </c>
      <c r="H446" s="24">
        <v>6852</v>
      </c>
    </row>
    <row r="447" spans="2:8" x14ac:dyDescent="0.3">
      <c r="B447" s="22">
        <v>1000078</v>
      </c>
      <c r="C447" s="23" t="s">
        <v>2320</v>
      </c>
      <c r="D447" s="23" t="str">
        <f>VLOOKUP(B447,'5b'!$B$4:$E$904,2,FALSE)</f>
        <v>F</v>
      </c>
      <c r="E447" s="23" t="str">
        <f>INDEX(Table,MATCH('Classwork 5'!B447,'5b'!$B$4:$B$904,0),3)</f>
        <v>46-50</v>
      </c>
      <c r="F447" s="23">
        <f>INDEX(Table,MATCH('Classwork 5'!B447,'5b'!$B$4:$B$904,0),4)</f>
        <v>1</v>
      </c>
      <c r="G447" s="23">
        <v>5</v>
      </c>
      <c r="H447" s="24">
        <v>7061</v>
      </c>
    </row>
    <row r="448" spans="2:8" x14ac:dyDescent="0.3">
      <c r="B448" s="22">
        <v>1000078</v>
      </c>
      <c r="C448" s="23" t="s">
        <v>2321</v>
      </c>
      <c r="D448" s="23" t="str">
        <f>VLOOKUP(B448,'5b'!$B$4:$E$904,2,FALSE)</f>
        <v>F</v>
      </c>
      <c r="E448" s="23" t="str">
        <f>INDEX(Table,MATCH('Classwork 5'!B448,'5b'!$B$4:$B$904,0),3)</f>
        <v>46-50</v>
      </c>
      <c r="F448" s="23">
        <f>INDEX(Table,MATCH('Classwork 5'!B448,'5b'!$B$4:$B$904,0),4)</f>
        <v>1</v>
      </c>
      <c r="G448" s="23">
        <v>5</v>
      </c>
      <c r="H448" s="24">
        <v>6868</v>
      </c>
    </row>
    <row r="449" spans="2:8" x14ac:dyDescent="0.3">
      <c r="B449" s="22">
        <v>1000078</v>
      </c>
      <c r="C449" s="23" t="s">
        <v>2322</v>
      </c>
      <c r="D449" s="23" t="str">
        <f>VLOOKUP(B449,'5b'!$B$4:$E$904,2,FALSE)</f>
        <v>F</v>
      </c>
      <c r="E449" s="23" t="str">
        <f>INDEX(Table,MATCH('Classwork 5'!B449,'5b'!$B$4:$B$904,0),3)</f>
        <v>46-50</v>
      </c>
      <c r="F449" s="23">
        <f>INDEX(Table,MATCH('Classwork 5'!B449,'5b'!$B$4:$B$904,0),4)</f>
        <v>1</v>
      </c>
      <c r="G449" s="23">
        <v>5</v>
      </c>
      <c r="H449" s="24">
        <v>8598</v>
      </c>
    </row>
    <row r="450" spans="2:8" x14ac:dyDescent="0.3">
      <c r="B450" s="22">
        <v>1000078</v>
      </c>
      <c r="C450" s="23" t="s">
        <v>2323</v>
      </c>
      <c r="D450" s="23" t="str">
        <f>VLOOKUP(B450,'5b'!$B$4:$E$904,2,FALSE)</f>
        <v>F</v>
      </c>
      <c r="E450" s="23" t="str">
        <f>INDEX(Table,MATCH('Classwork 5'!B450,'5b'!$B$4:$B$904,0),3)</f>
        <v>46-50</v>
      </c>
      <c r="F450" s="23">
        <f>INDEX(Table,MATCH('Classwork 5'!B450,'5b'!$B$4:$B$904,0),4)</f>
        <v>1</v>
      </c>
      <c r="G450" s="23">
        <v>5</v>
      </c>
      <c r="H450" s="24">
        <v>3624</v>
      </c>
    </row>
    <row r="451" spans="2:8" x14ac:dyDescent="0.3">
      <c r="B451" s="22">
        <v>1000078</v>
      </c>
      <c r="C451" s="23" t="s">
        <v>2324</v>
      </c>
      <c r="D451" s="23" t="str">
        <f>VLOOKUP(B451,'5b'!$B$4:$E$904,2,FALSE)</f>
        <v>F</v>
      </c>
      <c r="E451" s="23" t="str">
        <f>INDEX(Table,MATCH('Classwork 5'!B451,'5b'!$B$4:$B$904,0),3)</f>
        <v>46-50</v>
      </c>
      <c r="F451" s="23">
        <f>INDEX(Table,MATCH('Classwork 5'!B451,'5b'!$B$4:$B$904,0),4)</f>
        <v>1</v>
      </c>
      <c r="G451" s="23">
        <v>5</v>
      </c>
      <c r="H451" s="24">
        <v>6986</v>
      </c>
    </row>
    <row r="452" spans="2:8" x14ac:dyDescent="0.3">
      <c r="B452" s="22">
        <v>1000078</v>
      </c>
      <c r="C452" s="23" t="s">
        <v>2325</v>
      </c>
      <c r="D452" s="23" t="str">
        <f>VLOOKUP(B452,'5b'!$B$4:$E$904,2,FALSE)</f>
        <v>F</v>
      </c>
      <c r="E452" s="23" t="str">
        <f>INDEX(Table,MATCH('Classwork 5'!B452,'5b'!$B$4:$B$904,0),3)</f>
        <v>46-50</v>
      </c>
      <c r="F452" s="23">
        <f>INDEX(Table,MATCH('Classwork 5'!B452,'5b'!$B$4:$B$904,0),4)</f>
        <v>1</v>
      </c>
      <c r="G452" s="23">
        <v>5</v>
      </c>
      <c r="H452" s="24">
        <v>6862</v>
      </c>
    </row>
    <row r="453" spans="2:8" x14ac:dyDescent="0.3">
      <c r="B453" s="22">
        <v>1000079</v>
      </c>
      <c r="C453" s="23" t="s">
        <v>2326</v>
      </c>
      <c r="D453" s="23" t="str">
        <f>VLOOKUP(B453,'5b'!$B$4:$E$904,2,FALSE)</f>
        <v>F</v>
      </c>
      <c r="E453" s="23" t="str">
        <f>INDEX(Table,MATCH('Classwork 5'!B453,'5b'!$B$4:$B$904,0),3)</f>
        <v>46-50</v>
      </c>
      <c r="F453" s="23">
        <f>INDEX(Table,MATCH('Classwork 5'!B453,'5b'!$B$4:$B$904,0),4)</f>
        <v>0</v>
      </c>
      <c r="G453" s="23">
        <v>3</v>
      </c>
      <c r="H453" s="24">
        <v>7962</v>
      </c>
    </row>
    <row r="454" spans="2:8" x14ac:dyDescent="0.3">
      <c r="B454" s="22">
        <v>1000079</v>
      </c>
      <c r="C454" s="23" t="s">
        <v>1979</v>
      </c>
      <c r="D454" s="23" t="str">
        <f>VLOOKUP(B454,'5b'!$B$4:$E$904,2,FALSE)</f>
        <v>F</v>
      </c>
      <c r="E454" s="23" t="str">
        <f>INDEX(Table,MATCH('Classwork 5'!B454,'5b'!$B$4:$B$904,0),3)</f>
        <v>46-50</v>
      </c>
      <c r="F454" s="23">
        <f>INDEX(Table,MATCH('Classwork 5'!B454,'5b'!$B$4:$B$904,0),4)</f>
        <v>0</v>
      </c>
      <c r="G454" s="23">
        <v>6</v>
      </c>
      <c r="H454" s="24">
        <v>15943</v>
      </c>
    </row>
    <row r="455" spans="2:8" x14ac:dyDescent="0.3">
      <c r="B455" s="22">
        <v>1000080</v>
      </c>
      <c r="C455" s="23" t="s">
        <v>2018</v>
      </c>
      <c r="D455" s="23" t="str">
        <f>VLOOKUP(B455,'5b'!$B$4:$E$904,2,FALSE)</f>
        <v>M</v>
      </c>
      <c r="E455" s="23" t="str">
        <f>INDEX(Table,MATCH('Classwork 5'!B455,'5b'!$B$4:$B$904,0),3)</f>
        <v>55+</v>
      </c>
      <c r="F455" s="23">
        <f>INDEX(Table,MATCH('Classwork 5'!B455,'5b'!$B$4:$B$904,0),4)</f>
        <v>1</v>
      </c>
      <c r="G455" s="23">
        <v>8</v>
      </c>
      <c r="H455" s="24">
        <v>9788</v>
      </c>
    </row>
    <row r="456" spans="2:8" x14ac:dyDescent="0.3">
      <c r="B456" s="22">
        <v>1000080</v>
      </c>
      <c r="C456" s="23" t="s">
        <v>2327</v>
      </c>
      <c r="D456" s="23" t="str">
        <f>VLOOKUP(B456,'5b'!$B$4:$E$904,2,FALSE)</f>
        <v>M</v>
      </c>
      <c r="E456" s="23" t="str">
        <f>INDEX(Table,MATCH('Classwork 5'!B456,'5b'!$B$4:$B$904,0),3)</f>
        <v>55+</v>
      </c>
      <c r="F456" s="23">
        <f>INDEX(Table,MATCH('Classwork 5'!B456,'5b'!$B$4:$B$904,0),4)</f>
        <v>1</v>
      </c>
      <c r="G456" s="23">
        <v>8</v>
      </c>
      <c r="H456" s="24">
        <v>9859</v>
      </c>
    </row>
    <row r="457" spans="2:8" x14ac:dyDescent="0.3">
      <c r="B457" s="22">
        <v>1000080</v>
      </c>
      <c r="C457" s="23" t="s">
        <v>2328</v>
      </c>
      <c r="D457" s="23" t="str">
        <f>VLOOKUP(B457,'5b'!$B$4:$E$904,2,FALSE)</f>
        <v>M</v>
      </c>
      <c r="E457" s="23" t="str">
        <f>INDEX(Table,MATCH('Classwork 5'!B457,'5b'!$B$4:$B$904,0),3)</f>
        <v>55+</v>
      </c>
      <c r="F457" s="23">
        <f>INDEX(Table,MATCH('Classwork 5'!B457,'5b'!$B$4:$B$904,0),4)</f>
        <v>1</v>
      </c>
      <c r="G457" s="23">
        <v>3</v>
      </c>
      <c r="H457" s="24">
        <v>8248</v>
      </c>
    </row>
    <row r="458" spans="2:8" x14ac:dyDescent="0.3">
      <c r="B458" s="22">
        <v>1000081</v>
      </c>
      <c r="C458" s="23" t="s">
        <v>2101</v>
      </c>
      <c r="D458" s="23" t="str">
        <f>VLOOKUP(B458,'5b'!$B$4:$E$904,2,FALSE)</f>
        <v>F</v>
      </c>
      <c r="E458" s="23" t="str">
        <f>INDEX(Table,MATCH('Classwork 5'!B458,'5b'!$B$4:$B$904,0),3)</f>
        <v>26-35</v>
      </c>
      <c r="F458" s="23">
        <f>INDEX(Table,MATCH('Classwork 5'!B458,'5b'!$B$4:$B$904,0),4)</f>
        <v>0</v>
      </c>
      <c r="G458" s="23">
        <v>8</v>
      </c>
      <c r="H458" s="24">
        <v>10058</v>
      </c>
    </row>
    <row r="459" spans="2:8" x14ac:dyDescent="0.3">
      <c r="B459" s="22">
        <v>1000082</v>
      </c>
      <c r="C459" s="23" t="s">
        <v>2329</v>
      </c>
      <c r="D459" s="23" t="str">
        <f>VLOOKUP(B459,'5b'!$B$4:$E$904,2,FALSE)</f>
        <v>M</v>
      </c>
      <c r="E459" s="23" t="str">
        <f>INDEX(Table,MATCH('Classwork 5'!B459,'5b'!$B$4:$B$904,0),3)</f>
        <v>26-35</v>
      </c>
      <c r="F459" s="23">
        <f>INDEX(Table,MATCH('Classwork 5'!B459,'5b'!$B$4:$B$904,0),4)</f>
        <v>17</v>
      </c>
      <c r="G459" s="23">
        <v>1</v>
      </c>
      <c r="H459" s="24">
        <v>8162</v>
      </c>
    </row>
    <row r="460" spans="2:8" x14ac:dyDescent="0.3">
      <c r="B460" s="22">
        <v>1000082</v>
      </c>
      <c r="C460" s="23" t="s">
        <v>2098</v>
      </c>
      <c r="D460" s="23" t="str">
        <f>VLOOKUP(B460,'5b'!$B$4:$E$904,2,FALSE)</f>
        <v>M</v>
      </c>
      <c r="E460" s="23" t="str">
        <f>INDEX(Table,MATCH('Classwork 5'!B460,'5b'!$B$4:$B$904,0),3)</f>
        <v>26-35</v>
      </c>
      <c r="F460" s="23">
        <f>INDEX(Table,MATCH('Classwork 5'!B460,'5b'!$B$4:$B$904,0),4)</f>
        <v>17</v>
      </c>
      <c r="G460" s="23">
        <v>8</v>
      </c>
      <c r="H460" s="24">
        <v>8045</v>
      </c>
    </row>
    <row r="461" spans="2:8" x14ac:dyDescent="0.3">
      <c r="B461" s="22">
        <v>1000083</v>
      </c>
      <c r="C461" s="23" t="s">
        <v>2330</v>
      </c>
      <c r="D461" s="23" t="str">
        <f>VLOOKUP(B461,'5b'!$B$4:$E$904,2,FALSE)</f>
        <v>F</v>
      </c>
      <c r="E461" s="23" t="str">
        <f>INDEX(Table,MATCH('Classwork 5'!B461,'5b'!$B$4:$B$904,0),3)</f>
        <v>26-35</v>
      </c>
      <c r="F461" s="23">
        <f>INDEX(Table,MATCH('Classwork 5'!B461,'5b'!$B$4:$B$904,0),4)</f>
        <v>2</v>
      </c>
      <c r="G461" s="23">
        <v>1</v>
      </c>
      <c r="H461" s="24">
        <v>15584</v>
      </c>
    </row>
    <row r="462" spans="2:8" x14ac:dyDescent="0.3">
      <c r="B462" s="22">
        <v>1000083</v>
      </c>
      <c r="C462" s="23" t="s">
        <v>1945</v>
      </c>
      <c r="D462" s="23" t="str">
        <f>VLOOKUP(B462,'5b'!$B$4:$E$904,2,FALSE)</f>
        <v>F</v>
      </c>
      <c r="E462" s="23" t="str">
        <f>INDEX(Table,MATCH('Classwork 5'!B462,'5b'!$B$4:$B$904,0),3)</f>
        <v>26-35</v>
      </c>
      <c r="F462" s="23">
        <f>INDEX(Table,MATCH('Classwork 5'!B462,'5b'!$B$4:$B$904,0),4)</f>
        <v>2</v>
      </c>
      <c r="G462" s="23">
        <v>5</v>
      </c>
      <c r="H462" s="24">
        <v>8775</v>
      </c>
    </row>
    <row r="463" spans="2:8" x14ac:dyDescent="0.3">
      <c r="B463" s="22">
        <v>1000083</v>
      </c>
      <c r="C463" s="23" t="s">
        <v>2331</v>
      </c>
      <c r="D463" s="23" t="str">
        <f>VLOOKUP(B463,'5b'!$B$4:$E$904,2,FALSE)</f>
        <v>F</v>
      </c>
      <c r="E463" s="23" t="str">
        <f>INDEX(Table,MATCH('Classwork 5'!B463,'5b'!$B$4:$B$904,0),3)</f>
        <v>26-35</v>
      </c>
      <c r="F463" s="23">
        <f>INDEX(Table,MATCH('Classwork 5'!B463,'5b'!$B$4:$B$904,0),4)</f>
        <v>2</v>
      </c>
      <c r="G463" s="23">
        <v>1</v>
      </c>
      <c r="H463" s="24">
        <v>7996</v>
      </c>
    </row>
    <row r="464" spans="2:8" x14ac:dyDescent="0.3">
      <c r="B464" s="22">
        <v>1000083</v>
      </c>
      <c r="C464" s="23" t="s">
        <v>2332</v>
      </c>
      <c r="D464" s="23" t="str">
        <f>VLOOKUP(B464,'5b'!$B$4:$E$904,2,FALSE)</f>
        <v>F</v>
      </c>
      <c r="E464" s="23" t="str">
        <f>INDEX(Table,MATCH('Classwork 5'!B464,'5b'!$B$4:$B$904,0),3)</f>
        <v>26-35</v>
      </c>
      <c r="F464" s="23">
        <f>INDEX(Table,MATCH('Classwork 5'!B464,'5b'!$B$4:$B$904,0),4)</f>
        <v>2</v>
      </c>
      <c r="G464" s="23">
        <v>5</v>
      </c>
      <c r="H464" s="24">
        <v>6889</v>
      </c>
    </row>
    <row r="465" spans="2:8" x14ac:dyDescent="0.3">
      <c r="B465" s="22">
        <v>1000083</v>
      </c>
      <c r="C465" s="23" t="s">
        <v>2333</v>
      </c>
      <c r="D465" s="23" t="str">
        <f>VLOOKUP(B465,'5b'!$B$4:$E$904,2,FALSE)</f>
        <v>F</v>
      </c>
      <c r="E465" s="23" t="str">
        <f>INDEX(Table,MATCH('Classwork 5'!B465,'5b'!$B$4:$B$904,0),3)</f>
        <v>26-35</v>
      </c>
      <c r="F465" s="23">
        <f>INDEX(Table,MATCH('Classwork 5'!B465,'5b'!$B$4:$B$904,0),4)</f>
        <v>2</v>
      </c>
      <c r="G465" s="23">
        <v>1</v>
      </c>
      <c r="H465" s="24">
        <v>11730</v>
      </c>
    </row>
    <row r="466" spans="2:8" x14ac:dyDescent="0.3">
      <c r="B466" s="22">
        <v>1000084</v>
      </c>
      <c r="C466" s="23" t="s">
        <v>2334</v>
      </c>
      <c r="D466" s="23" t="str">
        <f>VLOOKUP(B466,'5b'!$B$4:$E$904,2,FALSE)</f>
        <v>M</v>
      </c>
      <c r="E466" s="23" t="str">
        <f>INDEX(Table,MATCH('Classwork 5'!B466,'5b'!$B$4:$B$904,0),3)</f>
        <v>18-25</v>
      </c>
      <c r="F466" s="23">
        <f>INDEX(Table,MATCH('Classwork 5'!B466,'5b'!$B$4:$B$904,0),4)</f>
        <v>4</v>
      </c>
      <c r="G466" s="23">
        <v>5</v>
      </c>
      <c r="H466" s="24">
        <v>5315</v>
      </c>
    </row>
    <row r="467" spans="2:8" x14ac:dyDescent="0.3">
      <c r="B467" s="22">
        <v>1000084</v>
      </c>
      <c r="C467" s="23" t="s">
        <v>2067</v>
      </c>
      <c r="D467" s="23" t="str">
        <f>VLOOKUP(B467,'5b'!$B$4:$E$904,2,FALSE)</f>
        <v>M</v>
      </c>
      <c r="E467" s="23" t="str">
        <f>INDEX(Table,MATCH('Classwork 5'!B467,'5b'!$B$4:$B$904,0),3)</f>
        <v>18-25</v>
      </c>
      <c r="F467" s="23">
        <f>INDEX(Table,MATCH('Classwork 5'!B467,'5b'!$B$4:$B$904,0),4)</f>
        <v>4</v>
      </c>
      <c r="G467" s="23">
        <v>5</v>
      </c>
      <c r="H467" s="24">
        <v>3497</v>
      </c>
    </row>
    <row r="468" spans="2:8" x14ac:dyDescent="0.3">
      <c r="B468" s="22">
        <v>1000084</v>
      </c>
      <c r="C468" s="23" t="s">
        <v>2142</v>
      </c>
      <c r="D468" s="23" t="str">
        <f>VLOOKUP(B468,'5b'!$B$4:$E$904,2,FALSE)</f>
        <v>M</v>
      </c>
      <c r="E468" s="23" t="str">
        <f>INDEX(Table,MATCH('Classwork 5'!B468,'5b'!$B$4:$B$904,0),3)</f>
        <v>18-25</v>
      </c>
      <c r="F468" s="23">
        <f>INDEX(Table,MATCH('Classwork 5'!B468,'5b'!$B$4:$B$904,0),4)</f>
        <v>4</v>
      </c>
      <c r="G468" s="23">
        <v>1</v>
      </c>
      <c r="H468" s="24">
        <v>11896</v>
      </c>
    </row>
    <row r="469" spans="2:8" x14ac:dyDescent="0.3">
      <c r="B469" s="22">
        <v>1000084</v>
      </c>
      <c r="C469" s="23" t="s">
        <v>2335</v>
      </c>
      <c r="D469" s="23" t="str">
        <f>VLOOKUP(B469,'5b'!$B$4:$E$904,2,FALSE)</f>
        <v>M</v>
      </c>
      <c r="E469" s="23" t="str">
        <f>INDEX(Table,MATCH('Classwork 5'!B469,'5b'!$B$4:$B$904,0),3)</f>
        <v>18-25</v>
      </c>
      <c r="F469" s="23">
        <f>INDEX(Table,MATCH('Classwork 5'!B469,'5b'!$B$4:$B$904,0),4)</f>
        <v>4</v>
      </c>
      <c r="G469" s="23">
        <v>6</v>
      </c>
      <c r="H469" s="24">
        <v>20595</v>
      </c>
    </row>
    <row r="470" spans="2:8" x14ac:dyDescent="0.3">
      <c r="B470" s="22">
        <v>1000085</v>
      </c>
      <c r="C470" s="23" t="s">
        <v>2336</v>
      </c>
      <c r="D470" s="23" t="str">
        <f>VLOOKUP(B470,'5b'!$B$4:$E$904,2,FALSE)</f>
        <v>M</v>
      </c>
      <c r="E470" s="23" t="str">
        <f>INDEX(Table,MATCH('Classwork 5'!B470,'5b'!$B$4:$B$904,0),3)</f>
        <v>18-25</v>
      </c>
      <c r="F470" s="23">
        <f>INDEX(Table,MATCH('Classwork 5'!B470,'5b'!$B$4:$B$904,0),4)</f>
        <v>4</v>
      </c>
      <c r="G470" s="23">
        <v>8</v>
      </c>
      <c r="H470" s="24">
        <v>5986</v>
      </c>
    </row>
    <row r="471" spans="2:8" x14ac:dyDescent="0.3">
      <c r="B471" s="22">
        <v>1000086</v>
      </c>
      <c r="C471" s="23" t="s">
        <v>1948</v>
      </c>
      <c r="D471" s="23" t="str">
        <f>VLOOKUP(B471,'5b'!$B$4:$E$904,2,FALSE)</f>
        <v>F</v>
      </c>
      <c r="E471" s="23" t="str">
        <f>INDEX(Table,MATCH('Classwork 5'!B471,'5b'!$B$4:$B$904,0),3)</f>
        <v>0-17</v>
      </c>
      <c r="F471" s="23">
        <f>INDEX(Table,MATCH('Classwork 5'!B471,'5b'!$B$4:$B$904,0),4)</f>
        <v>10</v>
      </c>
      <c r="G471" s="23">
        <v>1</v>
      </c>
      <c r="H471" s="24">
        <v>19283</v>
      </c>
    </row>
    <row r="472" spans="2:8" x14ac:dyDescent="0.3">
      <c r="B472" s="22">
        <v>1000086</v>
      </c>
      <c r="C472" s="23" t="s">
        <v>2337</v>
      </c>
      <c r="D472" s="23" t="str">
        <f>VLOOKUP(B472,'5b'!$B$4:$E$904,2,FALSE)</f>
        <v>F</v>
      </c>
      <c r="E472" s="23" t="str">
        <f>INDEX(Table,MATCH('Classwork 5'!B472,'5b'!$B$4:$B$904,0),3)</f>
        <v>0-17</v>
      </c>
      <c r="F472" s="23">
        <f>INDEX(Table,MATCH('Classwork 5'!B472,'5b'!$B$4:$B$904,0),4)</f>
        <v>10</v>
      </c>
      <c r="G472" s="23">
        <v>1</v>
      </c>
      <c r="H472" s="24">
        <v>19442</v>
      </c>
    </row>
    <row r="473" spans="2:8" x14ac:dyDescent="0.3">
      <c r="B473" s="22">
        <v>1000087</v>
      </c>
      <c r="C473" s="23" t="s">
        <v>2338</v>
      </c>
      <c r="D473" s="23" t="str">
        <f>VLOOKUP(B473,'5b'!$B$4:$E$904,2,FALSE)</f>
        <v>M</v>
      </c>
      <c r="E473" s="23" t="str">
        <f>INDEX(Table,MATCH('Classwork 5'!B473,'5b'!$B$4:$B$904,0),3)</f>
        <v>26-35</v>
      </c>
      <c r="F473" s="23">
        <f>INDEX(Table,MATCH('Classwork 5'!B473,'5b'!$B$4:$B$904,0),4)</f>
        <v>14</v>
      </c>
      <c r="G473" s="23">
        <v>1</v>
      </c>
      <c r="H473" s="24">
        <v>4121</v>
      </c>
    </row>
    <row r="474" spans="2:8" x14ac:dyDescent="0.3">
      <c r="B474" s="22">
        <v>1000087</v>
      </c>
      <c r="C474" s="23" t="s">
        <v>2339</v>
      </c>
      <c r="D474" s="23" t="str">
        <f>VLOOKUP(B474,'5b'!$B$4:$E$904,2,FALSE)</f>
        <v>M</v>
      </c>
      <c r="E474" s="23" t="str">
        <f>INDEX(Table,MATCH('Classwork 5'!B474,'5b'!$B$4:$B$904,0),3)</f>
        <v>26-35</v>
      </c>
      <c r="F474" s="23">
        <f>INDEX(Table,MATCH('Classwork 5'!B474,'5b'!$B$4:$B$904,0),4)</f>
        <v>14</v>
      </c>
      <c r="G474" s="23">
        <v>1</v>
      </c>
      <c r="H474" s="24">
        <v>3847</v>
      </c>
    </row>
    <row r="475" spans="2:8" x14ac:dyDescent="0.3">
      <c r="B475" s="22">
        <v>1000087</v>
      </c>
      <c r="C475" s="23" t="s">
        <v>1953</v>
      </c>
      <c r="D475" s="23" t="str">
        <f>VLOOKUP(B475,'5b'!$B$4:$E$904,2,FALSE)</f>
        <v>M</v>
      </c>
      <c r="E475" s="23" t="str">
        <f>INDEX(Table,MATCH('Classwork 5'!B475,'5b'!$B$4:$B$904,0),3)</f>
        <v>26-35</v>
      </c>
      <c r="F475" s="23">
        <f>INDEX(Table,MATCH('Classwork 5'!B475,'5b'!$B$4:$B$904,0),4)</f>
        <v>14</v>
      </c>
      <c r="G475" s="23">
        <v>1</v>
      </c>
      <c r="H475" s="24">
        <v>4528</v>
      </c>
    </row>
    <row r="476" spans="2:8" x14ac:dyDescent="0.3">
      <c r="B476" s="22">
        <v>1000088</v>
      </c>
      <c r="C476" s="23" t="s">
        <v>2340</v>
      </c>
      <c r="D476" s="23" t="str">
        <f>VLOOKUP(B476,'5b'!$B$4:$E$904,2,FALSE)</f>
        <v>F</v>
      </c>
      <c r="E476" s="23" t="str">
        <f>INDEX(Table,MATCH('Classwork 5'!B476,'5b'!$B$4:$B$904,0),3)</f>
        <v>46-50</v>
      </c>
      <c r="F476" s="23">
        <f>INDEX(Table,MATCH('Classwork 5'!B476,'5b'!$B$4:$B$904,0),4)</f>
        <v>1</v>
      </c>
      <c r="G476" s="23">
        <v>8</v>
      </c>
      <c r="H476" s="24">
        <v>10022</v>
      </c>
    </row>
    <row r="477" spans="2:8" x14ac:dyDescent="0.3">
      <c r="B477" s="22">
        <v>1000088</v>
      </c>
      <c r="C477" s="23" t="s">
        <v>2341</v>
      </c>
      <c r="D477" s="23" t="str">
        <f>VLOOKUP(B477,'5b'!$B$4:$E$904,2,FALSE)</f>
        <v>F</v>
      </c>
      <c r="E477" s="23" t="str">
        <f>INDEX(Table,MATCH('Classwork 5'!B477,'5b'!$B$4:$B$904,0),3)</f>
        <v>46-50</v>
      </c>
      <c r="F477" s="23">
        <f>INDEX(Table,MATCH('Classwork 5'!B477,'5b'!$B$4:$B$904,0),4)</f>
        <v>1</v>
      </c>
      <c r="G477" s="23">
        <v>8</v>
      </c>
      <c r="H477" s="24">
        <v>7809</v>
      </c>
    </row>
    <row r="478" spans="2:8" x14ac:dyDescent="0.3">
      <c r="B478" s="22">
        <v>1000088</v>
      </c>
      <c r="C478" s="23" t="s">
        <v>2237</v>
      </c>
      <c r="D478" s="23" t="str">
        <f>VLOOKUP(B478,'5b'!$B$4:$E$904,2,FALSE)</f>
        <v>F</v>
      </c>
      <c r="E478" s="23" t="str">
        <f>INDEX(Table,MATCH('Classwork 5'!B478,'5b'!$B$4:$B$904,0),3)</f>
        <v>46-50</v>
      </c>
      <c r="F478" s="23">
        <f>INDEX(Table,MATCH('Classwork 5'!B478,'5b'!$B$4:$B$904,0),4)</f>
        <v>1</v>
      </c>
      <c r="G478" s="23">
        <v>5</v>
      </c>
      <c r="H478" s="24">
        <v>7019</v>
      </c>
    </row>
    <row r="479" spans="2:8" x14ac:dyDescent="0.3">
      <c r="B479" s="22">
        <v>1000089</v>
      </c>
      <c r="C479" s="23" t="s">
        <v>2342</v>
      </c>
      <c r="D479" s="23" t="str">
        <f>VLOOKUP(B479,'5b'!$B$4:$E$904,2,FALSE)</f>
        <v>F</v>
      </c>
      <c r="E479" s="23" t="str">
        <f>INDEX(Table,MATCH('Classwork 5'!B479,'5b'!$B$4:$B$904,0),3)</f>
        <v>55+</v>
      </c>
      <c r="F479" s="23">
        <f>INDEX(Table,MATCH('Classwork 5'!B479,'5b'!$B$4:$B$904,0),4)</f>
        <v>9</v>
      </c>
      <c r="G479" s="23">
        <v>5</v>
      </c>
      <c r="H479" s="24">
        <v>8804</v>
      </c>
    </row>
    <row r="480" spans="2:8" x14ac:dyDescent="0.3">
      <c r="B480" s="22">
        <v>1000089</v>
      </c>
      <c r="C480" s="23" t="s">
        <v>2343</v>
      </c>
      <c r="D480" s="23" t="str">
        <f>VLOOKUP(B480,'5b'!$B$4:$E$904,2,FALSE)</f>
        <v>F</v>
      </c>
      <c r="E480" s="23" t="str">
        <f>INDEX(Table,MATCH('Classwork 5'!B480,'5b'!$B$4:$B$904,0),3)</f>
        <v>55+</v>
      </c>
      <c r="F480" s="23">
        <f>INDEX(Table,MATCH('Classwork 5'!B480,'5b'!$B$4:$B$904,0),4)</f>
        <v>9</v>
      </c>
      <c r="G480" s="23">
        <v>5</v>
      </c>
      <c r="H480" s="24">
        <v>1747</v>
      </c>
    </row>
    <row r="481" spans="2:8" x14ac:dyDescent="0.3">
      <c r="B481" s="22">
        <v>1000090</v>
      </c>
      <c r="C481" s="23" t="s">
        <v>2344</v>
      </c>
      <c r="D481" s="23" t="str">
        <f>VLOOKUP(B481,'5b'!$B$4:$E$904,2,FALSE)</f>
        <v>M</v>
      </c>
      <c r="E481" s="23" t="str">
        <f>INDEX(Table,MATCH('Classwork 5'!B481,'5b'!$B$4:$B$904,0),3)</f>
        <v>55+</v>
      </c>
      <c r="F481" s="23">
        <f>INDEX(Table,MATCH('Classwork 5'!B481,'5b'!$B$4:$B$904,0),4)</f>
        <v>13</v>
      </c>
      <c r="G481" s="23">
        <v>8</v>
      </c>
      <c r="H481" s="24">
        <v>6122</v>
      </c>
    </row>
    <row r="482" spans="2:8" x14ac:dyDescent="0.3">
      <c r="B482" s="22">
        <v>1000090</v>
      </c>
      <c r="C482" s="23" t="s">
        <v>2087</v>
      </c>
      <c r="D482" s="23" t="str">
        <f>VLOOKUP(B482,'5b'!$B$4:$E$904,2,FALSE)</f>
        <v>M</v>
      </c>
      <c r="E482" s="23" t="str">
        <f>INDEX(Table,MATCH('Classwork 5'!B482,'5b'!$B$4:$B$904,0),3)</f>
        <v>55+</v>
      </c>
      <c r="F482" s="23">
        <f>INDEX(Table,MATCH('Classwork 5'!B482,'5b'!$B$4:$B$904,0),4)</f>
        <v>13</v>
      </c>
      <c r="G482" s="23">
        <v>8</v>
      </c>
      <c r="H482" s="24">
        <v>7824</v>
      </c>
    </row>
    <row r="483" spans="2:8" x14ac:dyDescent="0.3">
      <c r="B483" s="22">
        <v>1000090</v>
      </c>
      <c r="C483" s="23" t="s">
        <v>2345</v>
      </c>
      <c r="D483" s="23" t="str">
        <f>VLOOKUP(B483,'5b'!$B$4:$E$904,2,FALSE)</f>
        <v>M</v>
      </c>
      <c r="E483" s="23" t="str">
        <f>INDEX(Table,MATCH('Classwork 5'!B483,'5b'!$B$4:$B$904,0),3)</f>
        <v>55+</v>
      </c>
      <c r="F483" s="23">
        <f>INDEX(Table,MATCH('Classwork 5'!B483,'5b'!$B$4:$B$904,0),4)</f>
        <v>13</v>
      </c>
      <c r="G483" s="23">
        <v>5</v>
      </c>
      <c r="H483" s="24">
        <v>8714</v>
      </c>
    </row>
    <row r="484" spans="2:8" x14ac:dyDescent="0.3">
      <c r="B484" s="22">
        <v>1000090</v>
      </c>
      <c r="C484" s="23" t="s">
        <v>2346</v>
      </c>
      <c r="D484" s="23" t="str">
        <f>VLOOKUP(B484,'5b'!$B$4:$E$904,2,FALSE)</f>
        <v>M</v>
      </c>
      <c r="E484" s="23" t="str">
        <f>INDEX(Table,MATCH('Classwork 5'!B484,'5b'!$B$4:$B$904,0),3)</f>
        <v>55+</v>
      </c>
      <c r="F484" s="23">
        <f>INDEX(Table,MATCH('Classwork 5'!B484,'5b'!$B$4:$B$904,0),4)</f>
        <v>13</v>
      </c>
      <c r="G484" s="23">
        <v>8</v>
      </c>
      <c r="H484" s="24">
        <v>7786</v>
      </c>
    </row>
    <row r="485" spans="2:8" x14ac:dyDescent="0.3">
      <c r="B485" s="22">
        <v>1000090</v>
      </c>
      <c r="C485" s="23" t="s">
        <v>2347</v>
      </c>
      <c r="D485" s="23" t="str">
        <f>VLOOKUP(B485,'5b'!$B$4:$E$904,2,FALSE)</f>
        <v>M</v>
      </c>
      <c r="E485" s="23" t="str">
        <f>INDEX(Table,MATCH('Classwork 5'!B485,'5b'!$B$4:$B$904,0),3)</f>
        <v>55+</v>
      </c>
      <c r="F485" s="23">
        <f>INDEX(Table,MATCH('Classwork 5'!B485,'5b'!$B$4:$B$904,0),4)</f>
        <v>13</v>
      </c>
      <c r="G485" s="23">
        <v>5</v>
      </c>
      <c r="H485" s="24">
        <v>6975</v>
      </c>
    </row>
    <row r="486" spans="2:8" x14ac:dyDescent="0.3">
      <c r="B486" s="22">
        <v>1000090</v>
      </c>
      <c r="C486" s="23" t="s">
        <v>2348</v>
      </c>
      <c r="D486" s="23" t="str">
        <f>VLOOKUP(B486,'5b'!$B$4:$E$904,2,FALSE)</f>
        <v>M</v>
      </c>
      <c r="E486" s="23" t="str">
        <f>INDEX(Table,MATCH('Classwork 5'!B486,'5b'!$B$4:$B$904,0),3)</f>
        <v>55+</v>
      </c>
      <c r="F486" s="23">
        <f>INDEX(Table,MATCH('Classwork 5'!B486,'5b'!$B$4:$B$904,0),4)</f>
        <v>13</v>
      </c>
      <c r="G486" s="23">
        <v>1</v>
      </c>
      <c r="H486" s="24">
        <v>15433</v>
      </c>
    </row>
    <row r="487" spans="2:8" x14ac:dyDescent="0.3">
      <c r="B487" s="22">
        <v>1000090</v>
      </c>
      <c r="C487" s="23" t="s">
        <v>2349</v>
      </c>
      <c r="D487" s="23" t="str">
        <f>VLOOKUP(B487,'5b'!$B$4:$E$904,2,FALSE)</f>
        <v>M</v>
      </c>
      <c r="E487" s="23" t="str">
        <f>INDEX(Table,MATCH('Classwork 5'!B487,'5b'!$B$4:$B$904,0),3)</f>
        <v>55+</v>
      </c>
      <c r="F487" s="23">
        <f>INDEX(Table,MATCH('Classwork 5'!B487,'5b'!$B$4:$B$904,0),4)</f>
        <v>13</v>
      </c>
      <c r="G487" s="23">
        <v>5</v>
      </c>
      <c r="H487" s="24">
        <v>3667</v>
      </c>
    </row>
    <row r="488" spans="2:8" x14ac:dyDescent="0.3">
      <c r="B488" s="22">
        <v>1000090</v>
      </c>
      <c r="C488" s="23" t="s">
        <v>2183</v>
      </c>
      <c r="D488" s="23" t="str">
        <f>VLOOKUP(B488,'5b'!$B$4:$E$904,2,FALSE)</f>
        <v>M</v>
      </c>
      <c r="E488" s="23" t="str">
        <f>INDEX(Table,MATCH('Classwork 5'!B488,'5b'!$B$4:$B$904,0),3)</f>
        <v>55+</v>
      </c>
      <c r="F488" s="23">
        <f>INDEX(Table,MATCH('Classwork 5'!B488,'5b'!$B$4:$B$904,0),4)</f>
        <v>13</v>
      </c>
      <c r="G488" s="23">
        <v>5</v>
      </c>
      <c r="H488" s="24">
        <v>5354</v>
      </c>
    </row>
    <row r="489" spans="2:8" x14ac:dyDescent="0.3">
      <c r="B489" s="22">
        <v>1000090</v>
      </c>
      <c r="C489" s="23" t="s">
        <v>2350</v>
      </c>
      <c r="D489" s="23" t="str">
        <f>VLOOKUP(B489,'5b'!$B$4:$E$904,2,FALSE)</f>
        <v>M</v>
      </c>
      <c r="E489" s="23" t="str">
        <f>INDEX(Table,MATCH('Classwork 5'!B489,'5b'!$B$4:$B$904,0),3)</f>
        <v>55+</v>
      </c>
      <c r="F489" s="23">
        <f>INDEX(Table,MATCH('Classwork 5'!B489,'5b'!$B$4:$B$904,0),4)</f>
        <v>13</v>
      </c>
      <c r="G489" s="23">
        <v>1</v>
      </c>
      <c r="H489" s="24">
        <v>11605</v>
      </c>
    </row>
    <row r="490" spans="2:8" x14ac:dyDescent="0.3">
      <c r="B490" s="22">
        <v>1000090</v>
      </c>
      <c r="C490" s="23" t="s">
        <v>2351</v>
      </c>
      <c r="D490" s="23" t="str">
        <f>VLOOKUP(B490,'5b'!$B$4:$E$904,2,FALSE)</f>
        <v>M</v>
      </c>
      <c r="E490" s="23" t="str">
        <f>INDEX(Table,MATCH('Classwork 5'!B490,'5b'!$B$4:$B$904,0),3)</f>
        <v>55+</v>
      </c>
      <c r="F490" s="23">
        <f>INDEX(Table,MATCH('Classwork 5'!B490,'5b'!$B$4:$B$904,0),4)</f>
        <v>13</v>
      </c>
      <c r="G490" s="23">
        <v>8</v>
      </c>
      <c r="H490" s="24">
        <v>6078</v>
      </c>
    </row>
    <row r="491" spans="2:8" x14ac:dyDescent="0.3">
      <c r="B491" s="22">
        <v>1000090</v>
      </c>
      <c r="C491" s="23" t="s">
        <v>2352</v>
      </c>
      <c r="D491" s="23" t="str">
        <f>VLOOKUP(B491,'5b'!$B$4:$E$904,2,FALSE)</f>
        <v>M</v>
      </c>
      <c r="E491" s="23" t="str">
        <f>INDEX(Table,MATCH('Classwork 5'!B491,'5b'!$B$4:$B$904,0),3)</f>
        <v>55+</v>
      </c>
      <c r="F491" s="23">
        <f>INDEX(Table,MATCH('Classwork 5'!B491,'5b'!$B$4:$B$904,0),4)</f>
        <v>13</v>
      </c>
      <c r="G491" s="23">
        <v>4</v>
      </c>
      <c r="H491" s="24">
        <v>1463</v>
      </c>
    </row>
    <row r="492" spans="2:8" x14ac:dyDescent="0.3">
      <c r="B492" s="22">
        <v>1000090</v>
      </c>
      <c r="C492" s="23" t="s">
        <v>2353</v>
      </c>
      <c r="D492" s="23" t="str">
        <f>VLOOKUP(B492,'5b'!$B$4:$E$904,2,FALSE)</f>
        <v>M</v>
      </c>
      <c r="E492" s="23" t="str">
        <f>INDEX(Table,MATCH('Classwork 5'!B492,'5b'!$B$4:$B$904,0),3)</f>
        <v>55+</v>
      </c>
      <c r="F492" s="23">
        <f>INDEX(Table,MATCH('Classwork 5'!B492,'5b'!$B$4:$B$904,0),4)</f>
        <v>13</v>
      </c>
      <c r="G492" s="23">
        <v>5</v>
      </c>
      <c r="H492" s="24">
        <v>2010</v>
      </c>
    </row>
    <row r="493" spans="2:8" x14ac:dyDescent="0.3">
      <c r="B493" s="22">
        <v>1000090</v>
      </c>
      <c r="C493" s="23" t="s">
        <v>2354</v>
      </c>
      <c r="D493" s="23" t="str">
        <f>VLOOKUP(B493,'5b'!$B$4:$E$904,2,FALSE)</f>
        <v>M</v>
      </c>
      <c r="E493" s="23" t="str">
        <f>INDEX(Table,MATCH('Classwork 5'!B493,'5b'!$B$4:$B$904,0),3)</f>
        <v>55+</v>
      </c>
      <c r="F493" s="23">
        <f>INDEX(Table,MATCH('Classwork 5'!B493,'5b'!$B$4:$B$904,0),4)</f>
        <v>13</v>
      </c>
      <c r="G493" s="23">
        <v>2</v>
      </c>
      <c r="H493" s="24">
        <v>10009</v>
      </c>
    </row>
    <row r="494" spans="2:8" x14ac:dyDescent="0.3">
      <c r="B494" s="22">
        <v>1000090</v>
      </c>
      <c r="C494" s="23" t="s">
        <v>2355</v>
      </c>
      <c r="D494" s="23" t="str">
        <f>VLOOKUP(B494,'5b'!$B$4:$E$904,2,FALSE)</f>
        <v>M</v>
      </c>
      <c r="E494" s="23" t="str">
        <f>INDEX(Table,MATCH('Classwork 5'!B494,'5b'!$B$4:$B$904,0),3)</f>
        <v>55+</v>
      </c>
      <c r="F494" s="23">
        <f>INDEX(Table,MATCH('Classwork 5'!B494,'5b'!$B$4:$B$904,0),4)</f>
        <v>13</v>
      </c>
      <c r="G494" s="23">
        <v>5</v>
      </c>
      <c r="H494" s="24">
        <v>7178</v>
      </c>
    </row>
    <row r="495" spans="2:8" x14ac:dyDescent="0.3">
      <c r="B495" s="22">
        <v>1000091</v>
      </c>
      <c r="C495" s="23" t="s">
        <v>2340</v>
      </c>
      <c r="D495" s="23" t="str">
        <f>VLOOKUP(B495,'5b'!$B$4:$E$904,2,FALSE)</f>
        <v>M</v>
      </c>
      <c r="E495" s="23" t="str">
        <f>INDEX(Table,MATCH('Classwork 5'!B495,'5b'!$B$4:$B$904,0),3)</f>
        <v>36-45</v>
      </c>
      <c r="F495" s="23">
        <f>INDEX(Table,MATCH('Classwork 5'!B495,'5b'!$B$4:$B$904,0),4)</f>
        <v>7</v>
      </c>
      <c r="G495" s="23">
        <v>8</v>
      </c>
      <c r="H495" s="24">
        <v>6013</v>
      </c>
    </row>
    <row r="496" spans="2:8" x14ac:dyDescent="0.3">
      <c r="B496" s="22">
        <v>1000091</v>
      </c>
      <c r="C496" s="23" t="s">
        <v>1955</v>
      </c>
      <c r="D496" s="23" t="str">
        <f>VLOOKUP(B496,'5b'!$B$4:$E$904,2,FALSE)</f>
        <v>M</v>
      </c>
      <c r="E496" s="23" t="str">
        <f>INDEX(Table,MATCH('Classwork 5'!B496,'5b'!$B$4:$B$904,0),3)</f>
        <v>36-45</v>
      </c>
      <c r="F496" s="23">
        <f>INDEX(Table,MATCH('Classwork 5'!B496,'5b'!$B$4:$B$904,0),4)</f>
        <v>7</v>
      </c>
      <c r="G496" s="23">
        <v>5</v>
      </c>
      <c r="H496" s="24">
        <v>8858</v>
      </c>
    </row>
    <row r="497" spans="2:8" x14ac:dyDescent="0.3">
      <c r="B497" s="22">
        <v>1000091</v>
      </c>
      <c r="C497" s="23" t="s">
        <v>2089</v>
      </c>
      <c r="D497" s="23" t="str">
        <f>VLOOKUP(B497,'5b'!$B$4:$E$904,2,FALSE)</f>
        <v>M</v>
      </c>
      <c r="E497" s="23" t="str">
        <f>INDEX(Table,MATCH('Classwork 5'!B497,'5b'!$B$4:$B$904,0),3)</f>
        <v>36-45</v>
      </c>
      <c r="F497" s="23">
        <f>INDEX(Table,MATCH('Classwork 5'!B497,'5b'!$B$4:$B$904,0),4)</f>
        <v>7</v>
      </c>
      <c r="G497" s="23">
        <v>5</v>
      </c>
      <c r="H497" s="24">
        <v>5252</v>
      </c>
    </row>
    <row r="498" spans="2:8" x14ac:dyDescent="0.3">
      <c r="B498" s="22">
        <v>1000091</v>
      </c>
      <c r="C498" s="23" t="s">
        <v>2016</v>
      </c>
      <c r="D498" s="23" t="str">
        <f>VLOOKUP(B498,'5b'!$B$4:$E$904,2,FALSE)</f>
        <v>M</v>
      </c>
      <c r="E498" s="23" t="str">
        <f>INDEX(Table,MATCH('Classwork 5'!B498,'5b'!$B$4:$B$904,0),3)</f>
        <v>36-45</v>
      </c>
      <c r="F498" s="23">
        <f>INDEX(Table,MATCH('Classwork 5'!B498,'5b'!$B$4:$B$904,0),4)</f>
        <v>7</v>
      </c>
      <c r="G498" s="23">
        <v>5</v>
      </c>
      <c r="H498" s="24">
        <v>8771</v>
      </c>
    </row>
    <row r="499" spans="2:8" x14ac:dyDescent="0.3">
      <c r="B499" s="22">
        <v>1000092</v>
      </c>
      <c r="C499" s="23" t="s">
        <v>2205</v>
      </c>
      <c r="D499" s="23" t="str">
        <f>VLOOKUP(B499,'5b'!$B$4:$E$904,2,FALSE)</f>
        <v>F</v>
      </c>
      <c r="E499" s="23" t="str">
        <f>INDEX(Table,MATCH('Classwork 5'!B499,'5b'!$B$4:$B$904,0),3)</f>
        <v>18-25</v>
      </c>
      <c r="F499" s="23">
        <f>INDEX(Table,MATCH('Classwork 5'!B499,'5b'!$B$4:$B$904,0),4)</f>
        <v>4</v>
      </c>
      <c r="G499" s="23">
        <v>8</v>
      </c>
      <c r="H499" s="24">
        <v>7884</v>
      </c>
    </row>
    <row r="500" spans="2:8" x14ac:dyDescent="0.3">
      <c r="B500" s="22">
        <v>1000092</v>
      </c>
      <c r="C500" s="23" t="s">
        <v>2014</v>
      </c>
      <c r="D500" s="23" t="str">
        <f>VLOOKUP(B500,'5b'!$B$4:$E$904,2,FALSE)</f>
        <v>F</v>
      </c>
      <c r="E500" s="23" t="str">
        <f>INDEX(Table,MATCH('Classwork 5'!B500,'5b'!$B$4:$B$904,0),3)</f>
        <v>18-25</v>
      </c>
      <c r="F500" s="23">
        <f>INDEX(Table,MATCH('Classwork 5'!B500,'5b'!$B$4:$B$904,0),4)</f>
        <v>4</v>
      </c>
      <c r="G500" s="23">
        <v>3</v>
      </c>
      <c r="H500" s="24">
        <v>13400</v>
      </c>
    </row>
    <row r="501" spans="2:8" x14ac:dyDescent="0.3">
      <c r="B501" s="22">
        <v>1000092</v>
      </c>
      <c r="C501" s="23" t="s">
        <v>2356</v>
      </c>
      <c r="D501" s="23" t="str">
        <f>VLOOKUP(B501,'5b'!$B$4:$E$904,2,FALSE)</f>
        <v>F</v>
      </c>
      <c r="E501" s="23" t="str">
        <f>INDEX(Table,MATCH('Classwork 5'!B501,'5b'!$B$4:$B$904,0),3)</f>
        <v>18-25</v>
      </c>
      <c r="F501" s="23">
        <f>INDEX(Table,MATCH('Classwork 5'!B501,'5b'!$B$4:$B$904,0),4)</f>
        <v>4</v>
      </c>
      <c r="G501" s="23">
        <v>8</v>
      </c>
      <c r="H501" s="24">
        <v>2233</v>
      </c>
    </row>
    <row r="502" spans="2:8" x14ac:dyDescent="0.3">
      <c r="B502" s="22">
        <v>1000092</v>
      </c>
      <c r="C502" s="23" t="s">
        <v>2357</v>
      </c>
      <c r="D502" s="23" t="str">
        <f>VLOOKUP(B502,'5b'!$B$4:$E$904,2,FALSE)</f>
        <v>F</v>
      </c>
      <c r="E502" s="23" t="str">
        <f>INDEX(Table,MATCH('Classwork 5'!B502,'5b'!$B$4:$B$904,0),3)</f>
        <v>18-25</v>
      </c>
      <c r="F502" s="23">
        <f>INDEX(Table,MATCH('Classwork 5'!B502,'5b'!$B$4:$B$904,0),4)</f>
        <v>4</v>
      </c>
      <c r="G502" s="23">
        <v>5</v>
      </c>
      <c r="H502" s="24">
        <v>3545</v>
      </c>
    </row>
    <row r="503" spans="2:8" x14ac:dyDescent="0.3">
      <c r="B503" s="22">
        <v>1000092</v>
      </c>
      <c r="C503" s="23" t="s">
        <v>2358</v>
      </c>
      <c r="D503" s="23" t="str">
        <f>VLOOKUP(B503,'5b'!$B$4:$E$904,2,FALSE)</f>
        <v>F</v>
      </c>
      <c r="E503" s="23" t="str">
        <f>INDEX(Table,MATCH('Classwork 5'!B503,'5b'!$B$4:$B$904,0),3)</f>
        <v>18-25</v>
      </c>
      <c r="F503" s="23">
        <f>INDEX(Table,MATCH('Classwork 5'!B503,'5b'!$B$4:$B$904,0),4)</f>
        <v>4</v>
      </c>
      <c r="G503" s="23">
        <v>5</v>
      </c>
      <c r="H503" s="24">
        <v>1868</v>
      </c>
    </row>
    <row r="504" spans="2:8" x14ac:dyDescent="0.3">
      <c r="B504" s="22">
        <v>1000092</v>
      </c>
      <c r="C504" s="23" t="s">
        <v>2359</v>
      </c>
      <c r="D504" s="23" t="str">
        <f>VLOOKUP(B504,'5b'!$B$4:$E$904,2,FALSE)</f>
        <v>F</v>
      </c>
      <c r="E504" s="23" t="str">
        <f>INDEX(Table,MATCH('Classwork 5'!B504,'5b'!$B$4:$B$904,0),3)</f>
        <v>18-25</v>
      </c>
      <c r="F504" s="23">
        <f>INDEX(Table,MATCH('Classwork 5'!B504,'5b'!$B$4:$B$904,0),4)</f>
        <v>4</v>
      </c>
      <c r="G504" s="23">
        <v>8</v>
      </c>
      <c r="H504" s="24">
        <v>5916</v>
      </c>
    </row>
    <row r="505" spans="2:8" x14ac:dyDescent="0.3">
      <c r="B505" s="22">
        <v>1000092</v>
      </c>
      <c r="C505" s="23" t="s">
        <v>2360</v>
      </c>
      <c r="D505" s="23" t="str">
        <f>VLOOKUP(B505,'5b'!$B$4:$E$904,2,FALSE)</f>
        <v>F</v>
      </c>
      <c r="E505" s="23" t="str">
        <f>INDEX(Table,MATCH('Classwork 5'!B505,'5b'!$B$4:$B$904,0),3)</f>
        <v>18-25</v>
      </c>
      <c r="F505" s="23">
        <f>INDEX(Table,MATCH('Classwork 5'!B505,'5b'!$B$4:$B$904,0),4)</f>
        <v>4</v>
      </c>
      <c r="G505" s="23">
        <v>3</v>
      </c>
      <c r="H505" s="24">
        <v>5780</v>
      </c>
    </row>
    <row r="506" spans="2:8" x14ac:dyDescent="0.3">
      <c r="B506" s="22">
        <v>1000092</v>
      </c>
      <c r="C506" s="23" t="s">
        <v>2361</v>
      </c>
      <c r="D506" s="23" t="str">
        <f>VLOOKUP(B506,'5b'!$B$4:$E$904,2,FALSE)</f>
        <v>F</v>
      </c>
      <c r="E506" s="23" t="str">
        <f>INDEX(Table,MATCH('Classwork 5'!B506,'5b'!$B$4:$B$904,0),3)</f>
        <v>18-25</v>
      </c>
      <c r="F506" s="23">
        <f>INDEX(Table,MATCH('Classwork 5'!B506,'5b'!$B$4:$B$904,0),4)</f>
        <v>4</v>
      </c>
      <c r="G506" s="23">
        <v>3</v>
      </c>
      <c r="H506" s="24">
        <v>5755</v>
      </c>
    </row>
    <row r="507" spans="2:8" x14ac:dyDescent="0.3">
      <c r="B507" s="22">
        <v>1000092</v>
      </c>
      <c r="C507" s="23" t="s">
        <v>2362</v>
      </c>
      <c r="D507" s="23" t="str">
        <f>VLOOKUP(B507,'5b'!$B$4:$E$904,2,FALSE)</f>
        <v>F</v>
      </c>
      <c r="E507" s="23" t="str">
        <f>INDEX(Table,MATCH('Classwork 5'!B507,'5b'!$B$4:$B$904,0),3)</f>
        <v>18-25</v>
      </c>
      <c r="F507" s="23">
        <f>INDEX(Table,MATCH('Classwork 5'!B507,'5b'!$B$4:$B$904,0),4)</f>
        <v>4</v>
      </c>
      <c r="G507" s="23">
        <v>3</v>
      </c>
      <c r="H507" s="24">
        <v>3126</v>
      </c>
    </row>
    <row r="508" spans="2:8" x14ac:dyDescent="0.3">
      <c r="B508" s="22">
        <v>1000092</v>
      </c>
      <c r="C508" s="23" t="s">
        <v>2166</v>
      </c>
      <c r="D508" s="23" t="str">
        <f>VLOOKUP(B508,'5b'!$B$4:$E$904,2,FALSE)</f>
        <v>F</v>
      </c>
      <c r="E508" s="23" t="str">
        <f>INDEX(Table,MATCH('Classwork 5'!B508,'5b'!$B$4:$B$904,0),3)</f>
        <v>18-25</v>
      </c>
      <c r="F508" s="23">
        <f>INDEX(Table,MATCH('Classwork 5'!B508,'5b'!$B$4:$B$904,0),4)</f>
        <v>4</v>
      </c>
      <c r="G508" s="23">
        <v>12</v>
      </c>
      <c r="H508" s="24">
        <v>1387</v>
      </c>
    </row>
    <row r="509" spans="2:8" x14ac:dyDescent="0.3">
      <c r="B509" s="22">
        <v>1000092</v>
      </c>
      <c r="C509" s="23" t="s">
        <v>2363</v>
      </c>
      <c r="D509" s="23" t="str">
        <f>VLOOKUP(B509,'5b'!$B$4:$E$904,2,FALSE)</f>
        <v>F</v>
      </c>
      <c r="E509" s="23" t="str">
        <f>INDEX(Table,MATCH('Classwork 5'!B509,'5b'!$B$4:$B$904,0),3)</f>
        <v>18-25</v>
      </c>
      <c r="F509" s="23">
        <f>INDEX(Table,MATCH('Classwork 5'!B509,'5b'!$B$4:$B$904,0),4)</f>
        <v>4</v>
      </c>
      <c r="G509" s="23">
        <v>8</v>
      </c>
      <c r="H509" s="24">
        <v>2114</v>
      </c>
    </row>
    <row r="510" spans="2:8" x14ac:dyDescent="0.3">
      <c r="B510" s="22">
        <v>1000092</v>
      </c>
      <c r="C510" s="23" t="s">
        <v>2156</v>
      </c>
      <c r="D510" s="23" t="str">
        <f>VLOOKUP(B510,'5b'!$B$4:$E$904,2,FALSE)</f>
        <v>F</v>
      </c>
      <c r="E510" s="23" t="str">
        <f>INDEX(Table,MATCH('Classwork 5'!B510,'5b'!$B$4:$B$904,0),3)</f>
        <v>18-25</v>
      </c>
      <c r="F510" s="23">
        <f>INDEX(Table,MATCH('Classwork 5'!B510,'5b'!$B$4:$B$904,0),4)</f>
        <v>4</v>
      </c>
      <c r="G510" s="23">
        <v>16</v>
      </c>
      <c r="H510" s="24">
        <v>16416</v>
      </c>
    </row>
    <row r="511" spans="2:8" x14ac:dyDescent="0.3">
      <c r="B511" s="22">
        <v>1000092</v>
      </c>
      <c r="C511" s="23" t="s">
        <v>2364</v>
      </c>
      <c r="D511" s="23" t="str">
        <f>VLOOKUP(B511,'5b'!$B$4:$E$904,2,FALSE)</f>
        <v>F</v>
      </c>
      <c r="E511" s="23" t="str">
        <f>INDEX(Table,MATCH('Classwork 5'!B511,'5b'!$B$4:$B$904,0),3)</f>
        <v>18-25</v>
      </c>
      <c r="F511" s="23">
        <f>INDEX(Table,MATCH('Classwork 5'!B511,'5b'!$B$4:$B$904,0),4)</f>
        <v>4</v>
      </c>
      <c r="G511" s="23">
        <v>2</v>
      </c>
      <c r="H511" s="24">
        <v>3460</v>
      </c>
    </row>
    <row r="512" spans="2:8" x14ac:dyDescent="0.3">
      <c r="B512" s="22">
        <v>1000092</v>
      </c>
      <c r="C512" s="23" t="s">
        <v>2365</v>
      </c>
      <c r="D512" s="23" t="str">
        <f>VLOOKUP(B512,'5b'!$B$4:$E$904,2,FALSE)</f>
        <v>F</v>
      </c>
      <c r="E512" s="23" t="str">
        <f>INDEX(Table,MATCH('Classwork 5'!B512,'5b'!$B$4:$B$904,0),3)</f>
        <v>18-25</v>
      </c>
      <c r="F512" s="23">
        <f>INDEX(Table,MATCH('Classwork 5'!B512,'5b'!$B$4:$B$904,0),4)</f>
        <v>4</v>
      </c>
      <c r="G512" s="23">
        <v>1</v>
      </c>
      <c r="H512" s="24">
        <v>11449</v>
      </c>
    </row>
    <row r="513" spans="2:8" x14ac:dyDescent="0.3">
      <c r="B513" s="22">
        <v>1000092</v>
      </c>
      <c r="C513" s="23" t="s">
        <v>2366</v>
      </c>
      <c r="D513" s="23" t="str">
        <f>VLOOKUP(B513,'5b'!$B$4:$E$904,2,FALSE)</f>
        <v>F</v>
      </c>
      <c r="E513" s="23" t="str">
        <f>INDEX(Table,MATCH('Classwork 5'!B513,'5b'!$B$4:$B$904,0),3)</f>
        <v>18-25</v>
      </c>
      <c r="F513" s="23">
        <f>INDEX(Table,MATCH('Classwork 5'!B513,'5b'!$B$4:$B$904,0),4)</f>
        <v>4</v>
      </c>
      <c r="G513" s="23">
        <v>2</v>
      </c>
      <c r="H513" s="24">
        <v>6434</v>
      </c>
    </row>
    <row r="514" spans="2:8" x14ac:dyDescent="0.3">
      <c r="B514" s="22">
        <v>1000093</v>
      </c>
      <c r="C514" s="23" t="s">
        <v>2332</v>
      </c>
      <c r="D514" s="23" t="str">
        <f>VLOOKUP(B514,'5b'!$B$4:$E$904,2,FALSE)</f>
        <v>M</v>
      </c>
      <c r="E514" s="23" t="str">
        <f>INDEX(Table,MATCH('Classwork 5'!B514,'5b'!$B$4:$B$904,0),3)</f>
        <v>26-35</v>
      </c>
      <c r="F514" s="23">
        <f>INDEX(Table,MATCH('Classwork 5'!B514,'5b'!$B$4:$B$904,0),4)</f>
        <v>17</v>
      </c>
      <c r="G514" s="23">
        <v>5</v>
      </c>
      <c r="H514" s="24">
        <v>7038</v>
      </c>
    </row>
    <row r="515" spans="2:8" x14ac:dyDescent="0.3">
      <c r="B515" s="22">
        <v>1000093</v>
      </c>
      <c r="C515" s="23" t="s">
        <v>2091</v>
      </c>
      <c r="D515" s="23" t="str">
        <f>VLOOKUP(B515,'5b'!$B$4:$E$904,2,FALSE)</f>
        <v>M</v>
      </c>
      <c r="E515" s="23" t="str">
        <f>INDEX(Table,MATCH('Classwork 5'!B515,'5b'!$B$4:$B$904,0),3)</f>
        <v>26-35</v>
      </c>
      <c r="F515" s="23">
        <f>INDEX(Table,MATCH('Classwork 5'!B515,'5b'!$B$4:$B$904,0),4)</f>
        <v>17</v>
      </c>
      <c r="G515" s="23">
        <v>3</v>
      </c>
      <c r="H515" s="24">
        <v>11031</v>
      </c>
    </row>
    <row r="516" spans="2:8" x14ac:dyDescent="0.3">
      <c r="B516" s="22">
        <v>1000093</v>
      </c>
      <c r="C516" s="23" t="s">
        <v>2220</v>
      </c>
      <c r="D516" s="23" t="str">
        <f>VLOOKUP(B516,'5b'!$B$4:$E$904,2,FALSE)</f>
        <v>M</v>
      </c>
      <c r="E516" s="23" t="str">
        <f>INDEX(Table,MATCH('Classwork 5'!B516,'5b'!$B$4:$B$904,0),3)</f>
        <v>26-35</v>
      </c>
      <c r="F516" s="23">
        <f>INDEX(Table,MATCH('Classwork 5'!B516,'5b'!$B$4:$B$904,0),4)</f>
        <v>17</v>
      </c>
      <c r="G516" s="23">
        <v>3</v>
      </c>
      <c r="H516" s="24">
        <v>13293</v>
      </c>
    </row>
    <row r="517" spans="2:8" x14ac:dyDescent="0.3">
      <c r="B517" s="22">
        <v>1000093</v>
      </c>
      <c r="C517" s="23" t="s">
        <v>2020</v>
      </c>
      <c r="D517" s="23" t="str">
        <f>VLOOKUP(B517,'5b'!$B$4:$E$904,2,FALSE)</f>
        <v>M</v>
      </c>
      <c r="E517" s="23" t="str">
        <f>INDEX(Table,MATCH('Classwork 5'!B517,'5b'!$B$4:$B$904,0),3)</f>
        <v>26-35</v>
      </c>
      <c r="F517" s="23">
        <f>INDEX(Table,MATCH('Classwork 5'!B517,'5b'!$B$4:$B$904,0),4)</f>
        <v>17</v>
      </c>
      <c r="G517" s="23">
        <v>1</v>
      </c>
      <c r="H517" s="24">
        <v>15895</v>
      </c>
    </row>
    <row r="518" spans="2:8" x14ac:dyDescent="0.3">
      <c r="B518" s="22">
        <v>1000093</v>
      </c>
      <c r="C518" s="23" t="s">
        <v>1942</v>
      </c>
      <c r="D518" s="23" t="str">
        <f>VLOOKUP(B518,'5b'!$B$4:$E$904,2,FALSE)</f>
        <v>M</v>
      </c>
      <c r="E518" s="23" t="str">
        <f>INDEX(Table,MATCH('Classwork 5'!B518,'5b'!$B$4:$B$904,0),3)</f>
        <v>26-35</v>
      </c>
      <c r="F518" s="23">
        <f>INDEX(Table,MATCH('Classwork 5'!B518,'5b'!$B$4:$B$904,0),4)</f>
        <v>17</v>
      </c>
      <c r="G518" s="23">
        <v>1</v>
      </c>
      <c r="H518" s="24">
        <v>19247</v>
      </c>
    </row>
    <row r="519" spans="2:8" x14ac:dyDescent="0.3">
      <c r="B519" s="22">
        <v>1000093</v>
      </c>
      <c r="C519" s="23" t="s">
        <v>2367</v>
      </c>
      <c r="D519" s="23" t="str">
        <f>VLOOKUP(B519,'5b'!$B$4:$E$904,2,FALSE)</f>
        <v>M</v>
      </c>
      <c r="E519" s="23" t="str">
        <f>INDEX(Table,MATCH('Classwork 5'!B519,'5b'!$B$4:$B$904,0),3)</f>
        <v>26-35</v>
      </c>
      <c r="F519" s="23">
        <f>INDEX(Table,MATCH('Classwork 5'!B519,'5b'!$B$4:$B$904,0),4)</f>
        <v>17</v>
      </c>
      <c r="G519" s="23">
        <v>1</v>
      </c>
      <c r="H519" s="24">
        <v>8058</v>
      </c>
    </row>
    <row r="520" spans="2:8" x14ac:dyDescent="0.3">
      <c r="B520" s="22">
        <v>1000093</v>
      </c>
      <c r="C520" s="23" t="s">
        <v>1935</v>
      </c>
      <c r="D520" s="23" t="str">
        <f>VLOOKUP(B520,'5b'!$B$4:$E$904,2,FALSE)</f>
        <v>M</v>
      </c>
      <c r="E520" s="23" t="str">
        <f>INDEX(Table,MATCH('Classwork 5'!B520,'5b'!$B$4:$B$904,0),3)</f>
        <v>26-35</v>
      </c>
      <c r="F520" s="23">
        <f>INDEX(Table,MATCH('Classwork 5'!B520,'5b'!$B$4:$B$904,0),4)</f>
        <v>17</v>
      </c>
      <c r="G520" s="23">
        <v>1</v>
      </c>
      <c r="H520" s="24">
        <v>11754</v>
      </c>
    </row>
    <row r="521" spans="2:8" x14ac:dyDescent="0.3">
      <c r="B521" s="22">
        <v>1000093</v>
      </c>
      <c r="C521" s="23" t="s">
        <v>2033</v>
      </c>
      <c r="D521" s="23" t="str">
        <f>VLOOKUP(B521,'5b'!$B$4:$E$904,2,FALSE)</f>
        <v>M</v>
      </c>
      <c r="E521" s="23" t="str">
        <f>INDEX(Table,MATCH('Classwork 5'!B521,'5b'!$B$4:$B$904,0),3)</f>
        <v>26-35</v>
      </c>
      <c r="F521" s="23">
        <f>INDEX(Table,MATCH('Classwork 5'!B521,'5b'!$B$4:$B$904,0),4)</f>
        <v>17</v>
      </c>
      <c r="G521" s="23">
        <v>1</v>
      </c>
      <c r="H521" s="24">
        <v>12037</v>
      </c>
    </row>
    <row r="522" spans="2:8" x14ac:dyDescent="0.3">
      <c r="B522" s="22">
        <v>1000093</v>
      </c>
      <c r="C522" s="23" t="s">
        <v>2368</v>
      </c>
      <c r="D522" s="23" t="str">
        <f>VLOOKUP(B522,'5b'!$B$4:$E$904,2,FALSE)</f>
        <v>M</v>
      </c>
      <c r="E522" s="23" t="str">
        <f>INDEX(Table,MATCH('Classwork 5'!B522,'5b'!$B$4:$B$904,0),3)</f>
        <v>26-35</v>
      </c>
      <c r="F522" s="23">
        <f>INDEX(Table,MATCH('Classwork 5'!B522,'5b'!$B$4:$B$904,0),4)</f>
        <v>17</v>
      </c>
      <c r="G522" s="23">
        <v>1</v>
      </c>
      <c r="H522" s="24">
        <v>15479</v>
      </c>
    </row>
    <row r="523" spans="2:8" x14ac:dyDescent="0.3">
      <c r="B523" s="22">
        <v>1000093</v>
      </c>
      <c r="C523" s="23" t="s">
        <v>2369</v>
      </c>
      <c r="D523" s="23" t="str">
        <f>VLOOKUP(B523,'5b'!$B$4:$E$904,2,FALSE)</f>
        <v>M</v>
      </c>
      <c r="E523" s="23" t="str">
        <f>INDEX(Table,MATCH('Classwork 5'!B523,'5b'!$B$4:$B$904,0),3)</f>
        <v>26-35</v>
      </c>
      <c r="F523" s="23">
        <f>INDEX(Table,MATCH('Classwork 5'!B523,'5b'!$B$4:$B$904,0),4)</f>
        <v>17</v>
      </c>
      <c r="G523" s="23">
        <v>1</v>
      </c>
      <c r="H523" s="24">
        <v>7836</v>
      </c>
    </row>
    <row r="524" spans="2:8" x14ac:dyDescent="0.3">
      <c r="B524" s="22">
        <v>1000093</v>
      </c>
      <c r="C524" s="23" t="s">
        <v>2140</v>
      </c>
      <c r="D524" s="23" t="str">
        <f>VLOOKUP(B524,'5b'!$B$4:$E$904,2,FALSE)</f>
        <v>M</v>
      </c>
      <c r="E524" s="23" t="str">
        <f>INDEX(Table,MATCH('Classwork 5'!B524,'5b'!$B$4:$B$904,0),3)</f>
        <v>26-35</v>
      </c>
      <c r="F524" s="23">
        <f>INDEX(Table,MATCH('Classwork 5'!B524,'5b'!$B$4:$B$904,0),4)</f>
        <v>17</v>
      </c>
      <c r="G524" s="23">
        <v>1</v>
      </c>
      <c r="H524" s="24">
        <v>15901</v>
      </c>
    </row>
    <row r="525" spans="2:8" x14ac:dyDescent="0.3">
      <c r="B525" s="22">
        <v>1000093</v>
      </c>
      <c r="C525" s="23" t="s">
        <v>1973</v>
      </c>
      <c r="D525" s="23" t="str">
        <f>VLOOKUP(B525,'5b'!$B$4:$E$904,2,FALSE)</f>
        <v>M</v>
      </c>
      <c r="E525" s="23" t="str">
        <f>INDEX(Table,MATCH('Classwork 5'!B525,'5b'!$B$4:$B$904,0),3)</f>
        <v>26-35</v>
      </c>
      <c r="F525" s="23">
        <f>INDEX(Table,MATCH('Classwork 5'!B525,'5b'!$B$4:$B$904,0),4)</f>
        <v>17</v>
      </c>
      <c r="G525" s="23">
        <v>1</v>
      </c>
      <c r="H525" s="24">
        <v>11533</v>
      </c>
    </row>
    <row r="526" spans="2:8" x14ac:dyDescent="0.3">
      <c r="B526" s="22">
        <v>1000093</v>
      </c>
      <c r="C526" s="23" t="s">
        <v>2370</v>
      </c>
      <c r="D526" s="23" t="str">
        <f>VLOOKUP(B526,'5b'!$B$4:$E$904,2,FALSE)</f>
        <v>M</v>
      </c>
      <c r="E526" s="23" t="str">
        <f>INDEX(Table,MATCH('Classwork 5'!B526,'5b'!$B$4:$B$904,0),3)</f>
        <v>26-35</v>
      </c>
      <c r="F526" s="23">
        <f>INDEX(Table,MATCH('Classwork 5'!B526,'5b'!$B$4:$B$904,0),4)</f>
        <v>17</v>
      </c>
      <c r="G526" s="23">
        <v>1</v>
      </c>
      <c r="H526" s="24">
        <v>11601</v>
      </c>
    </row>
    <row r="527" spans="2:8" x14ac:dyDescent="0.3">
      <c r="B527" s="22">
        <v>1000093</v>
      </c>
      <c r="C527" s="23" t="s">
        <v>2371</v>
      </c>
      <c r="D527" s="23" t="str">
        <f>VLOOKUP(B527,'5b'!$B$4:$E$904,2,FALSE)</f>
        <v>M</v>
      </c>
      <c r="E527" s="23" t="str">
        <f>INDEX(Table,MATCH('Classwork 5'!B527,'5b'!$B$4:$B$904,0),3)</f>
        <v>26-35</v>
      </c>
      <c r="F527" s="23">
        <f>INDEX(Table,MATCH('Classwork 5'!B527,'5b'!$B$4:$B$904,0),4)</f>
        <v>17</v>
      </c>
      <c r="G527" s="23">
        <v>1</v>
      </c>
      <c r="H527" s="24">
        <v>4251</v>
      </c>
    </row>
    <row r="528" spans="2:8" x14ac:dyDescent="0.3">
      <c r="B528" s="22">
        <v>1000093</v>
      </c>
      <c r="C528" s="23" t="s">
        <v>2372</v>
      </c>
      <c r="D528" s="23" t="str">
        <f>VLOOKUP(B528,'5b'!$B$4:$E$904,2,FALSE)</f>
        <v>M</v>
      </c>
      <c r="E528" s="23" t="str">
        <f>INDEX(Table,MATCH('Classwork 5'!B528,'5b'!$B$4:$B$904,0),3)</f>
        <v>26-35</v>
      </c>
      <c r="F528" s="23">
        <f>INDEX(Table,MATCH('Classwork 5'!B528,'5b'!$B$4:$B$904,0),4)</f>
        <v>17</v>
      </c>
      <c r="G528" s="23">
        <v>1</v>
      </c>
      <c r="H528" s="24">
        <v>8289</v>
      </c>
    </row>
    <row r="529" spans="2:8" x14ac:dyDescent="0.3">
      <c r="B529" s="22">
        <v>1000093</v>
      </c>
      <c r="C529" s="23" t="s">
        <v>2005</v>
      </c>
      <c r="D529" s="23" t="str">
        <f>VLOOKUP(B529,'5b'!$B$4:$E$904,2,FALSE)</f>
        <v>M</v>
      </c>
      <c r="E529" s="23" t="str">
        <f>INDEX(Table,MATCH('Classwork 5'!B529,'5b'!$B$4:$B$904,0),3)</f>
        <v>26-35</v>
      </c>
      <c r="F529" s="23">
        <f>INDEX(Table,MATCH('Classwork 5'!B529,'5b'!$B$4:$B$904,0),4)</f>
        <v>17</v>
      </c>
      <c r="G529" s="23">
        <v>5</v>
      </c>
      <c r="H529" s="24">
        <v>3612</v>
      </c>
    </row>
    <row r="530" spans="2:8" x14ac:dyDescent="0.3">
      <c r="B530" s="22">
        <v>1000094</v>
      </c>
      <c r="C530" s="23" t="s">
        <v>2373</v>
      </c>
      <c r="D530" s="23" t="str">
        <f>VLOOKUP(B530,'5b'!$B$4:$E$904,2,FALSE)</f>
        <v>M</v>
      </c>
      <c r="E530" s="23" t="str">
        <f>INDEX(Table,MATCH('Classwork 5'!B530,'5b'!$B$4:$B$904,0),3)</f>
        <v>26-35</v>
      </c>
      <c r="F530" s="23">
        <f>INDEX(Table,MATCH('Classwork 5'!B530,'5b'!$B$4:$B$904,0),4)</f>
        <v>17</v>
      </c>
      <c r="G530" s="23">
        <v>1</v>
      </c>
      <c r="H530" s="24">
        <v>15482</v>
      </c>
    </row>
    <row r="531" spans="2:8" x14ac:dyDescent="0.3">
      <c r="B531" s="22">
        <v>1000095</v>
      </c>
      <c r="C531" s="23" t="s">
        <v>2374</v>
      </c>
      <c r="D531" s="23" t="str">
        <f>VLOOKUP(B531,'5b'!$B$4:$E$904,2,FALSE)</f>
        <v>M</v>
      </c>
      <c r="E531" s="23" t="str">
        <f>INDEX(Table,MATCH('Classwork 5'!B531,'5b'!$B$4:$B$904,0),3)</f>
        <v>46-50</v>
      </c>
      <c r="F531" s="23">
        <f>INDEX(Table,MATCH('Classwork 5'!B531,'5b'!$B$4:$B$904,0),4)</f>
        <v>0</v>
      </c>
      <c r="G531" s="23">
        <v>5</v>
      </c>
      <c r="H531" s="24">
        <v>3746</v>
      </c>
    </row>
    <row r="532" spans="2:8" x14ac:dyDescent="0.3">
      <c r="B532" s="22">
        <v>1000095</v>
      </c>
      <c r="C532" s="23" t="s">
        <v>2288</v>
      </c>
      <c r="D532" s="23" t="str">
        <f>VLOOKUP(B532,'5b'!$B$4:$E$904,2,FALSE)</f>
        <v>M</v>
      </c>
      <c r="E532" s="23" t="str">
        <f>INDEX(Table,MATCH('Classwork 5'!B532,'5b'!$B$4:$B$904,0),3)</f>
        <v>46-50</v>
      </c>
      <c r="F532" s="23">
        <f>INDEX(Table,MATCH('Classwork 5'!B532,'5b'!$B$4:$B$904,0),4)</f>
        <v>0</v>
      </c>
      <c r="G532" s="23">
        <v>8</v>
      </c>
      <c r="H532" s="24">
        <v>7857</v>
      </c>
    </row>
    <row r="533" spans="2:8" x14ac:dyDescent="0.3">
      <c r="B533" s="22">
        <v>1000096</v>
      </c>
      <c r="C533" s="23" t="s">
        <v>2375</v>
      </c>
      <c r="D533" s="23" t="str">
        <f>VLOOKUP(B533,'5b'!$B$4:$E$904,2,FALSE)</f>
        <v>F</v>
      </c>
      <c r="E533" s="23" t="str">
        <f>INDEX(Table,MATCH('Classwork 5'!B533,'5b'!$B$4:$B$904,0),3)</f>
        <v>26-35</v>
      </c>
      <c r="F533" s="23">
        <f>INDEX(Table,MATCH('Classwork 5'!B533,'5b'!$B$4:$B$904,0),4)</f>
        <v>16</v>
      </c>
      <c r="G533" s="23">
        <v>5</v>
      </c>
      <c r="H533" s="24">
        <v>7193</v>
      </c>
    </row>
    <row r="534" spans="2:8" x14ac:dyDescent="0.3">
      <c r="B534" s="22">
        <v>1000096</v>
      </c>
      <c r="C534" s="23" t="s">
        <v>2376</v>
      </c>
      <c r="D534" s="23" t="str">
        <f>VLOOKUP(B534,'5b'!$B$4:$E$904,2,FALSE)</f>
        <v>F</v>
      </c>
      <c r="E534" s="23" t="str">
        <f>INDEX(Table,MATCH('Classwork 5'!B534,'5b'!$B$4:$B$904,0),3)</f>
        <v>26-35</v>
      </c>
      <c r="F534" s="23">
        <f>INDEX(Table,MATCH('Classwork 5'!B534,'5b'!$B$4:$B$904,0),4)</f>
        <v>16</v>
      </c>
      <c r="G534" s="23">
        <v>8</v>
      </c>
      <c r="H534" s="24">
        <v>5857</v>
      </c>
    </row>
    <row r="535" spans="2:8" x14ac:dyDescent="0.3">
      <c r="B535" s="22">
        <v>1000097</v>
      </c>
      <c r="C535" s="23" t="s">
        <v>2319</v>
      </c>
      <c r="D535" s="23" t="str">
        <f>VLOOKUP(B535,'5b'!$B$4:$E$904,2,FALSE)</f>
        <v>F</v>
      </c>
      <c r="E535" s="23" t="str">
        <f>INDEX(Table,MATCH('Classwork 5'!B535,'5b'!$B$4:$B$904,0),3)</f>
        <v>36-45</v>
      </c>
      <c r="F535" s="23">
        <f>INDEX(Table,MATCH('Classwork 5'!B535,'5b'!$B$4:$B$904,0),4)</f>
        <v>3</v>
      </c>
      <c r="G535" s="23">
        <v>5</v>
      </c>
      <c r="H535" s="24">
        <v>7040</v>
      </c>
    </row>
    <row r="536" spans="2:8" x14ac:dyDescent="0.3">
      <c r="B536" s="22">
        <v>1000097</v>
      </c>
      <c r="C536" s="23" t="s">
        <v>2095</v>
      </c>
      <c r="D536" s="23" t="str">
        <f>VLOOKUP(B536,'5b'!$B$4:$E$904,2,FALSE)</f>
        <v>F</v>
      </c>
      <c r="E536" s="23" t="str">
        <f>INDEX(Table,MATCH('Classwork 5'!B536,'5b'!$B$4:$B$904,0),3)</f>
        <v>36-45</v>
      </c>
      <c r="F536" s="23">
        <f>INDEX(Table,MATCH('Classwork 5'!B536,'5b'!$B$4:$B$904,0),4)</f>
        <v>3</v>
      </c>
      <c r="G536" s="23">
        <v>8</v>
      </c>
      <c r="H536" s="24">
        <v>7976</v>
      </c>
    </row>
    <row r="537" spans="2:8" x14ac:dyDescent="0.3">
      <c r="B537" s="22">
        <v>1000097</v>
      </c>
      <c r="C537" s="23" t="s">
        <v>2377</v>
      </c>
      <c r="D537" s="23" t="str">
        <f>VLOOKUP(B537,'5b'!$B$4:$E$904,2,FALSE)</f>
        <v>F</v>
      </c>
      <c r="E537" s="23" t="str">
        <f>INDEX(Table,MATCH('Classwork 5'!B537,'5b'!$B$4:$B$904,0),3)</f>
        <v>36-45</v>
      </c>
      <c r="F537" s="23">
        <f>INDEX(Table,MATCH('Classwork 5'!B537,'5b'!$B$4:$B$904,0),4)</f>
        <v>3</v>
      </c>
      <c r="G537" s="23">
        <v>1</v>
      </c>
      <c r="H537" s="24">
        <v>11670</v>
      </c>
    </row>
    <row r="538" spans="2:8" x14ac:dyDescent="0.3">
      <c r="B538" s="22">
        <v>1000097</v>
      </c>
      <c r="C538" s="23" t="s">
        <v>2378</v>
      </c>
      <c r="D538" s="23" t="str">
        <f>VLOOKUP(B538,'5b'!$B$4:$E$904,2,FALSE)</f>
        <v>F</v>
      </c>
      <c r="E538" s="23" t="str">
        <f>INDEX(Table,MATCH('Classwork 5'!B538,'5b'!$B$4:$B$904,0),3)</f>
        <v>36-45</v>
      </c>
      <c r="F538" s="23">
        <f>INDEX(Table,MATCH('Classwork 5'!B538,'5b'!$B$4:$B$904,0),4)</f>
        <v>3</v>
      </c>
      <c r="G538" s="23">
        <v>8</v>
      </c>
      <c r="H538" s="24">
        <v>6150</v>
      </c>
    </row>
    <row r="539" spans="2:8" x14ac:dyDescent="0.3">
      <c r="B539" s="22">
        <v>1000097</v>
      </c>
      <c r="C539" s="23" t="s">
        <v>2379</v>
      </c>
      <c r="D539" s="23" t="str">
        <f>VLOOKUP(B539,'5b'!$B$4:$E$904,2,FALSE)</f>
        <v>F</v>
      </c>
      <c r="E539" s="23" t="str">
        <f>INDEX(Table,MATCH('Classwork 5'!B539,'5b'!$B$4:$B$904,0),3)</f>
        <v>36-45</v>
      </c>
      <c r="F539" s="23">
        <f>INDEX(Table,MATCH('Classwork 5'!B539,'5b'!$B$4:$B$904,0),4)</f>
        <v>3</v>
      </c>
      <c r="G539" s="23">
        <v>5</v>
      </c>
      <c r="H539" s="24">
        <v>6964</v>
      </c>
    </row>
    <row r="540" spans="2:8" x14ac:dyDescent="0.3">
      <c r="B540" s="22">
        <v>1000097</v>
      </c>
      <c r="C540" s="23" t="s">
        <v>2380</v>
      </c>
      <c r="D540" s="23" t="str">
        <f>VLOOKUP(B540,'5b'!$B$4:$E$904,2,FALSE)</f>
        <v>F</v>
      </c>
      <c r="E540" s="23" t="str">
        <f>INDEX(Table,MATCH('Classwork 5'!B540,'5b'!$B$4:$B$904,0),3)</f>
        <v>36-45</v>
      </c>
      <c r="F540" s="23">
        <f>INDEX(Table,MATCH('Classwork 5'!B540,'5b'!$B$4:$B$904,0),4)</f>
        <v>3</v>
      </c>
      <c r="G540" s="23">
        <v>13</v>
      </c>
      <c r="H540" s="24">
        <v>940</v>
      </c>
    </row>
    <row r="541" spans="2:8" x14ac:dyDescent="0.3">
      <c r="B541" s="22">
        <v>1000097</v>
      </c>
      <c r="C541" s="23" t="s">
        <v>2381</v>
      </c>
      <c r="D541" s="23" t="str">
        <f>VLOOKUP(B541,'5b'!$B$4:$E$904,2,FALSE)</f>
        <v>F</v>
      </c>
      <c r="E541" s="23" t="str">
        <f>INDEX(Table,MATCH('Classwork 5'!B541,'5b'!$B$4:$B$904,0),3)</f>
        <v>36-45</v>
      </c>
      <c r="F541" s="23">
        <f>INDEX(Table,MATCH('Classwork 5'!B541,'5b'!$B$4:$B$904,0),4)</f>
        <v>3</v>
      </c>
      <c r="G541" s="23">
        <v>8</v>
      </c>
      <c r="H541" s="24">
        <v>9956</v>
      </c>
    </row>
    <row r="542" spans="2:8" x14ac:dyDescent="0.3">
      <c r="B542" s="22">
        <v>1000097</v>
      </c>
      <c r="C542" s="23" t="s">
        <v>2296</v>
      </c>
      <c r="D542" s="23" t="str">
        <f>VLOOKUP(B542,'5b'!$B$4:$E$904,2,FALSE)</f>
        <v>F</v>
      </c>
      <c r="E542" s="23" t="str">
        <f>INDEX(Table,MATCH('Classwork 5'!B542,'5b'!$B$4:$B$904,0),3)</f>
        <v>36-45</v>
      </c>
      <c r="F542" s="23">
        <f>INDEX(Table,MATCH('Classwork 5'!B542,'5b'!$B$4:$B$904,0),4)</f>
        <v>3</v>
      </c>
      <c r="G542" s="23">
        <v>8</v>
      </c>
      <c r="H542" s="24">
        <v>7773</v>
      </c>
    </row>
    <row r="543" spans="2:8" x14ac:dyDescent="0.3">
      <c r="B543" s="22">
        <v>1000099</v>
      </c>
      <c r="C543" s="23" t="s">
        <v>2256</v>
      </c>
      <c r="D543" s="23" t="str">
        <f>VLOOKUP(B543,'5b'!$B$4:$E$904,2,FALSE)</f>
        <v>F</v>
      </c>
      <c r="E543" s="23" t="str">
        <f>INDEX(Table,MATCH('Classwork 5'!B543,'5b'!$B$4:$B$904,0),3)</f>
        <v>0-17</v>
      </c>
      <c r="F543" s="23">
        <f>INDEX(Table,MATCH('Classwork 5'!B543,'5b'!$B$4:$B$904,0),4)</f>
        <v>10</v>
      </c>
      <c r="G543" s="23">
        <v>8</v>
      </c>
      <c r="H543" s="24">
        <v>5935</v>
      </c>
    </row>
    <row r="544" spans="2:8" x14ac:dyDescent="0.3">
      <c r="B544" s="22">
        <v>1000099</v>
      </c>
      <c r="C544" s="23" t="s">
        <v>1991</v>
      </c>
      <c r="D544" s="23" t="str">
        <f>VLOOKUP(B544,'5b'!$B$4:$E$904,2,FALSE)</f>
        <v>F</v>
      </c>
      <c r="E544" s="23" t="str">
        <f>INDEX(Table,MATCH('Classwork 5'!B544,'5b'!$B$4:$B$904,0),3)</f>
        <v>0-17</v>
      </c>
      <c r="F544" s="23">
        <f>INDEX(Table,MATCH('Classwork 5'!B544,'5b'!$B$4:$B$904,0),4)</f>
        <v>10</v>
      </c>
      <c r="G544" s="23">
        <v>1</v>
      </c>
      <c r="H544" s="24">
        <v>18982</v>
      </c>
    </row>
    <row r="545" spans="2:8" x14ac:dyDescent="0.3">
      <c r="B545" s="22">
        <v>1000099</v>
      </c>
      <c r="C545" s="23" t="s">
        <v>2382</v>
      </c>
      <c r="D545" s="23" t="str">
        <f>VLOOKUP(B545,'5b'!$B$4:$E$904,2,FALSE)</f>
        <v>F</v>
      </c>
      <c r="E545" s="23" t="str">
        <f>INDEX(Table,MATCH('Classwork 5'!B545,'5b'!$B$4:$B$904,0),3)</f>
        <v>0-17</v>
      </c>
      <c r="F545" s="23">
        <f>INDEX(Table,MATCH('Classwork 5'!B545,'5b'!$B$4:$B$904,0),4)</f>
        <v>10</v>
      </c>
      <c r="G545" s="23">
        <v>3</v>
      </c>
      <c r="H545" s="24">
        <v>10769</v>
      </c>
    </row>
    <row r="546" spans="2:8" x14ac:dyDescent="0.3">
      <c r="B546" s="22">
        <v>1000099</v>
      </c>
      <c r="C546" s="23" t="s">
        <v>1987</v>
      </c>
      <c r="D546" s="23" t="str">
        <f>VLOOKUP(B546,'5b'!$B$4:$E$904,2,FALSE)</f>
        <v>F</v>
      </c>
      <c r="E546" s="23" t="str">
        <f>INDEX(Table,MATCH('Classwork 5'!B546,'5b'!$B$4:$B$904,0),3)</f>
        <v>0-17</v>
      </c>
      <c r="F546" s="23">
        <f>INDEX(Table,MATCH('Classwork 5'!B546,'5b'!$B$4:$B$904,0),4)</f>
        <v>10</v>
      </c>
      <c r="G546" s="23">
        <v>8</v>
      </c>
      <c r="H546" s="24">
        <v>7821</v>
      </c>
    </row>
    <row r="547" spans="2:8" x14ac:dyDescent="0.3">
      <c r="B547" s="22">
        <v>1000099</v>
      </c>
      <c r="C547" s="23" t="s">
        <v>2345</v>
      </c>
      <c r="D547" s="23" t="str">
        <f>VLOOKUP(B547,'5b'!$B$4:$E$904,2,FALSE)</f>
        <v>F</v>
      </c>
      <c r="E547" s="23" t="str">
        <f>INDEX(Table,MATCH('Classwork 5'!B547,'5b'!$B$4:$B$904,0),3)</f>
        <v>0-17</v>
      </c>
      <c r="F547" s="23">
        <f>INDEX(Table,MATCH('Classwork 5'!B547,'5b'!$B$4:$B$904,0),4)</f>
        <v>10</v>
      </c>
      <c r="G547" s="23">
        <v>5</v>
      </c>
      <c r="H547" s="24">
        <v>2007</v>
      </c>
    </row>
    <row r="548" spans="2:8" x14ac:dyDescent="0.3">
      <c r="B548" s="22">
        <v>1000100</v>
      </c>
      <c r="C548" s="23" t="s">
        <v>2383</v>
      </c>
      <c r="D548" s="23" t="str">
        <f>VLOOKUP(B548,'5b'!$B$4:$E$904,2,FALSE)</f>
        <v>M</v>
      </c>
      <c r="E548" s="23" t="str">
        <f>INDEX(Table,MATCH('Classwork 5'!B548,'5b'!$B$4:$B$904,0),3)</f>
        <v>36-45</v>
      </c>
      <c r="F548" s="23">
        <f>INDEX(Table,MATCH('Classwork 5'!B548,'5b'!$B$4:$B$904,0),4)</f>
        <v>17</v>
      </c>
      <c r="G548" s="23">
        <v>1</v>
      </c>
      <c r="H548" s="24">
        <v>11612</v>
      </c>
    </row>
    <row r="549" spans="2:8" x14ac:dyDescent="0.3">
      <c r="B549" s="22">
        <v>1000100</v>
      </c>
      <c r="C549" s="23" t="s">
        <v>2129</v>
      </c>
      <c r="D549" s="23" t="str">
        <f>VLOOKUP(B549,'5b'!$B$4:$E$904,2,FALSE)</f>
        <v>M</v>
      </c>
      <c r="E549" s="23" t="str">
        <f>INDEX(Table,MATCH('Classwork 5'!B549,'5b'!$B$4:$B$904,0),3)</f>
        <v>36-45</v>
      </c>
      <c r="F549" s="23">
        <f>INDEX(Table,MATCH('Classwork 5'!B549,'5b'!$B$4:$B$904,0),4)</f>
        <v>17</v>
      </c>
      <c r="G549" s="23">
        <v>1</v>
      </c>
      <c r="H549" s="24">
        <v>7824</v>
      </c>
    </row>
    <row r="550" spans="2:8" x14ac:dyDescent="0.3">
      <c r="B550" s="22">
        <v>1000100</v>
      </c>
      <c r="C550" s="23" t="s">
        <v>2384</v>
      </c>
      <c r="D550" s="23" t="str">
        <f>VLOOKUP(B550,'5b'!$B$4:$E$904,2,FALSE)</f>
        <v>M</v>
      </c>
      <c r="E550" s="23" t="str">
        <f>INDEX(Table,MATCH('Classwork 5'!B550,'5b'!$B$4:$B$904,0),3)</f>
        <v>36-45</v>
      </c>
      <c r="F550" s="23">
        <f>INDEX(Table,MATCH('Classwork 5'!B550,'5b'!$B$4:$B$904,0),4)</f>
        <v>17</v>
      </c>
      <c r="G550" s="23">
        <v>6</v>
      </c>
      <c r="H550" s="24">
        <v>12486</v>
      </c>
    </row>
    <row r="551" spans="2:8" x14ac:dyDescent="0.3">
      <c r="B551" s="22">
        <v>1000101</v>
      </c>
      <c r="C551" s="23" t="s">
        <v>2385</v>
      </c>
      <c r="D551" s="23" t="str">
        <f>VLOOKUP(B551,'5b'!$B$4:$E$904,2,FALSE)</f>
        <v>F</v>
      </c>
      <c r="E551" s="23" t="str">
        <f>INDEX(Table,MATCH('Classwork 5'!B551,'5b'!$B$4:$B$904,0),3)</f>
        <v>18-25</v>
      </c>
      <c r="F551" s="23">
        <f>INDEX(Table,MATCH('Classwork 5'!B551,'5b'!$B$4:$B$904,0),4)</f>
        <v>3</v>
      </c>
      <c r="G551" s="23">
        <v>1</v>
      </c>
      <c r="H551" s="24">
        <v>19464</v>
      </c>
    </row>
    <row r="552" spans="2:8" x14ac:dyDescent="0.3">
      <c r="B552" s="22">
        <v>1000101</v>
      </c>
      <c r="C552" s="23" t="s">
        <v>2386</v>
      </c>
      <c r="D552" s="23" t="str">
        <f>VLOOKUP(B552,'5b'!$B$4:$E$904,2,FALSE)</f>
        <v>F</v>
      </c>
      <c r="E552" s="23" t="str">
        <f>INDEX(Table,MATCH('Classwork 5'!B552,'5b'!$B$4:$B$904,0),3)</f>
        <v>18-25</v>
      </c>
      <c r="F552" s="23">
        <f>INDEX(Table,MATCH('Classwork 5'!B552,'5b'!$B$4:$B$904,0),4)</f>
        <v>3</v>
      </c>
      <c r="G552" s="23">
        <v>1</v>
      </c>
      <c r="H552" s="24">
        <v>19027</v>
      </c>
    </row>
    <row r="553" spans="2:8" x14ac:dyDescent="0.3">
      <c r="B553" s="22">
        <v>1000101</v>
      </c>
      <c r="C553" s="23" t="s">
        <v>2369</v>
      </c>
      <c r="D553" s="23" t="str">
        <f>VLOOKUP(B553,'5b'!$B$4:$E$904,2,FALSE)</f>
        <v>F</v>
      </c>
      <c r="E553" s="23" t="str">
        <f>INDEX(Table,MATCH('Classwork 5'!B553,'5b'!$B$4:$B$904,0),3)</f>
        <v>18-25</v>
      </c>
      <c r="F553" s="23">
        <f>INDEX(Table,MATCH('Classwork 5'!B553,'5b'!$B$4:$B$904,0),4)</f>
        <v>3</v>
      </c>
      <c r="G553" s="23">
        <v>1</v>
      </c>
      <c r="H553" s="24">
        <v>19394</v>
      </c>
    </row>
    <row r="554" spans="2:8" x14ac:dyDescent="0.3">
      <c r="B554" s="22">
        <v>1000101</v>
      </c>
      <c r="C554" s="23" t="s">
        <v>2038</v>
      </c>
      <c r="D554" s="23" t="str">
        <f>VLOOKUP(B554,'5b'!$B$4:$E$904,2,FALSE)</f>
        <v>F</v>
      </c>
      <c r="E554" s="23" t="str">
        <f>INDEX(Table,MATCH('Classwork 5'!B554,'5b'!$B$4:$B$904,0),3)</f>
        <v>18-25</v>
      </c>
      <c r="F554" s="23">
        <f>INDEX(Table,MATCH('Classwork 5'!B554,'5b'!$B$4:$B$904,0),4)</f>
        <v>3</v>
      </c>
      <c r="G554" s="23">
        <v>1</v>
      </c>
      <c r="H554" s="24">
        <v>15871</v>
      </c>
    </row>
    <row r="555" spans="2:8" x14ac:dyDescent="0.3">
      <c r="B555" s="22">
        <v>1000102</v>
      </c>
      <c r="C555" s="23" t="s">
        <v>2340</v>
      </c>
      <c r="D555" s="23" t="str">
        <f>VLOOKUP(B555,'5b'!$B$4:$E$904,2,FALSE)</f>
        <v>M</v>
      </c>
      <c r="E555" s="23" t="str">
        <f>INDEX(Table,MATCH('Classwork 5'!B555,'5b'!$B$4:$B$904,0),3)</f>
        <v>36-45</v>
      </c>
      <c r="F555" s="23">
        <f>INDEX(Table,MATCH('Classwork 5'!B555,'5b'!$B$4:$B$904,0),4)</f>
        <v>19</v>
      </c>
      <c r="G555" s="23">
        <v>8</v>
      </c>
      <c r="H555" s="24">
        <v>9941</v>
      </c>
    </row>
    <row r="556" spans="2:8" x14ac:dyDescent="0.3">
      <c r="B556" s="22">
        <v>1000102</v>
      </c>
      <c r="C556" s="23" t="s">
        <v>1991</v>
      </c>
      <c r="D556" s="23" t="str">
        <f>VLOOKUP(B556,'5b'!$B$4:$E$904,2,FALSE)</f>
        <v>M</v>
      </c>
      <c r="E556" s="23" t="str">
        <f>INDEX(Table,MATCH('Classwork 5'!B556,'5b'!$B$4:$B$904,0),3)</f>
        <v>36-45</v>
      </c>
      <c r="F556" s="23">
        <f>INDEX(Table,MATCH('Classwork 5'!B556,'5b'!$B$4:$B$904,0),4)</f>
        <v>19</v>
      </c>
      <c r="G556" s="23">
        <v>1</v>
      </c>
      <c r="H556" s="24">
        <v>3829</v>
      </c>
    </row>
    <row r="557" spans="2:8" x14ac:dyDescent="0.3">
      <c r="B557" s="22">
        <v>1000102</v>
      </c>
      <c r="C557" s="23" t="s">
        <v>2387</v>
      </c>
      <c r="D557" s="23" t="str">
        <f>VLOOKUP(B557,'5b'!$B$4:$E$904,2,FALSE)</f>
        <v>M</v>
      </c>
      <c r="E557" s="23" t="str">
        <f>INDEX(Table,MATCH('Classwork 5'!B557,'5b'!$B$4:$B$904,0),3)</f>
        <v>36-45</v>
      </c>
      <c r="F557" s="23">
        <f>INDEX(Table,MATCH('Classwork 5'!B557,'5b'!$B$4:$B$904,0),4)</f>
        <v>19</v>
      </c>
      <c r="G557" s="23">
        <v>5</v>
      </c>
      <c r="H557" s="24">
        <v>7108</v>
      </c>
    </row>
    <row r="558" spans="2:8" x14ac:dyDescent="0.3">
      <c r="B558" s="22">
        <v>1000102</v>
      </c>
      <c r="C558" s="23" t="s">
        <v>1944</v>
      </c>
      <c r="D558" s="23" t="str">
        <f>VLOOKUP(B558,'5b'!$B$4:$E$904,2,FALSE)</f>
        <v>M</v>
      </c>
      <c r="E558" s="23" t="str">
        <f>INDEX(Table,MATCH('Classwork 5'!B558,'5b'!$B$4:$B$904,0),3)</f>
        <v>36-45</v>
      </c>
      <c r="F558" s="23">
        <f>INDEX(Table,MATCH('Classwork 5'!B558,'5b'!$B$4:$B$904,0),4)</f>
        <v>19</v>
      </c>
      <c r="G558" s="23">
        <v>8</v>
      </c>
      <c r="H558" s="24">
        <v>4102</v>
      </c>
    </row>
    <row r="559" spans="2:8" x14ac:dyDescent="0.3">
      <c r="B559" s="22">
        <v>1000102</v>
      </c>
      <c r="C559" s="23" t="s">
        <v>2388</v>
      </c>
      <c r="D559" s="23" t="str">
        <f>VLOOKUP(B559,'5b'!$B$4:$E$904,2,FALSE)</f>
        <v>M</v>
      </c>
      <c r="E559" s="23" t="str">
        <f>INDEX(Table,MATCH('Classwork 5'!B559,'5b'!$B$4:$B$904,0),3)</f>
        <v>36-45</v>
      </c>
      <c r="F559" s="23">
        <f>INDEX(Table,MATCH('Classwork 5'!B559,'5b'!$B$4:$B$904,0),4)</f>
        <v>19</v>
      </c>
      <c r="G559" s="23">
        <v>5</v>
      </c>
      <c r="H559" s="24">
        <v>2028</v>
      </c>
    </row>
    <row r="560" spans="2:8" x14ac:dyDescent="0.3">
      <c r="B560" s="22">
        <v>1000102</v>
      </c>
      <c r="C560" s="23" t="s">
        <v>2389</v>
      </c>
      <c r="D560" s="23" t="str">
        <f>VLOOKUP(B560,'5b'!$B$4:$E$904,2,FALSE)</f>
        <v>M</v>
      </c>
      <c r="E560" s="23" t="str">
        <f>INDEX(Table,MATCH('Classwork 5'!B560,'5b'!$B$4:$B$904,0),3)</f>
        <v>36-45</v>
      </c>
      <c r="F560" s="23">
        <f>INDEX(Table,MATCH('Classwork 5'!B560,'5b'!$B$4:$B$904,0),4)</f>
        <v>19</v>
      </c>
      <c r="G560" s="23">
        <v>1</v>
      </c>
      <c r="H560" s="24">
        <v>8310</v>
      </c>
    </row>
    <row r="561" spans="2:8" x14ac:dyDescent="0.3">
      <c r="B561" s="22">
        <v>1000102</v>
      </c>
      <c r="C561" s="23" t="s">
        <v>2390</v>
      </c>
      <c r="D561" s="23" t="str">
        <f>VLOOKUP(B561,'5b'!$B$4:$E$904,2,FALSE)</f>
        <v>M</v>
      </c>
      <c r="E561" s="23" t="str">
        <f>INDEX(Table,MATCH('Classwork 5'!B561,'5b'!$B$4:$B$904,0),3)</f>
        <v>36-45</v>
      </c>
      <c r="F561" s="23">
        <f>INDEX(Table,MATCH('Classwork 5'!B561,'5b'!$B$4:$B$904,0),4)</f>
        <v>19</v>
      </c>
      <c r="G561" s="23">
        <v>13</v>
      </c>
      <c r="H561" s="24">
        <v>929</v>
      </c>
    </row>
    <row r="562" spans="2:8" x14ac:dyDescent="0.3">
      <c r="B562" s="22">
        <v>1000103</v>
      </c>
      <c r="C562" s="23" t="s">
        <v>2391</v>
      </c>
      <c r="D562" s="23" t="str">
        <f>VLOOKUP(B562,'5b'!$B$4:$E$904,2,FALSE)</f>
        <v>M</v>
      </c>
      <c r="E562" s="23" t="str">
        <f>INDEX(Table,MATCH('Classwork 5'!B562,'5b'!$B$4:$B$904,0),3)</f>
        <v>46-50</v>
      </c>
      <c r="F562" s="23">
        <f>INDEX(Table,MATCH('Classwork 5'!B562,'5b'!$B$4:$B$904,0),4)</f>
        <v>7</v>
      </c>
      <c r="G562" s="23">
        <v>1</v>
      </c>
      <c r="H562" s="24">
        <v>15827</v>
      </c>
    </row>
    <row r="563" spans="2:8" x14ac:dyDescent="0.3">
      <c r="B563" s="22">
        <v>1000103</v>
      </c>
      <c r="C563" s="23" t="s">
        <v>2392</v>
      </c>
      <c r="D563" s="23" t="str">
        <f>VLOOKUP(B563,'5b'!$B$4:$E$904,2,FALSE)</f>
        <v>M</v>
      </c>
      <c r="E563" s="23" t="str">
        <f>INDEX(Table,MATCH('Classwork 5'!B563,'5b'!$B$4:$B$904,0),3)</f>
        <v>46-50</v>
      </c>
      <c r="F563" s="23">
        <f>INDEX(Table,MATCH('Classwork 5'!B563,'5b'!$B$4:$B$904,0),4)</f>
        <v>7</v>
      </c>
      <c r="G563" s="23">
        <v>1</v>
      </c>
      <c r="H563" s="24">
        <v>15233</v>
      </c>
    </row>
    <row r="564" spans="2:8" x14ac:dyDescent="0.3">
      <c r="B564" s="22">
        <v>1000103</v>
      </c>
      <c r="C564" s="23" t="s">
        <v>2393</v>
      </c>
      <c r="D564" s="23" t="str">
        <f>VLOOKUP(B564,'5b'!$B$4:$E$904,2,FALSE)</f>
        <v>M</v>
      </c>
      <c r="E564" s="23" t="str">
        <f>INDEX(Table,MATCH('Classwork 5'!B564,'5b'!$B$4:$B$904,0),3)</f>
        <v>46-50</v>
      </c>
      <c r="F564" s="23">
        <f>INDEX(Table,MATCH('Classwork 5'!B564,'5b'!$B$4:$B$904,0),4)</f>
        <v>7</v>
      </c>
      <c r="G564" s="23">
        <v>1</v>
      </c>
      <c r="H564" s="24">
        <v>15418</v>
      </c>
    </row>
    <row r="565" spans="2:8" x14ac:dyDescent="0.3">
      <c r="B565" s="22">
        <v>1000103</v>
      </c>
      <c r="C565" s="23" t="s">
        <v>2295</v>
      </c>
      <c r="D565" s="23" t="str">
        <f>VLOOKUP(B565,'5b'!$B$4:$E$904,2,FALSE)</f>
        <v>M</v>
      </c>
      <c r="E565" s="23" t="str">
        <f>INDEX(Table,MATCH('Classwork 5'!B565,'5b'!$B$4:$B$904,0),3)</f>
        <v>46-50</v>
      </c>
      <c r="F565" s="23">
        <f>INDEX(Table,MATCH('Classwork 5'!B565,'5b'!$B$4:$B$904,0),4)</f>
        <v>7</v>
      </c>
      <c r="G565" s="23">
        <v>1</v>
      </c>
      <c r="H565" s="24">
        <v>15801</v>
      </c>
    </row>
    <row r="566" spans="2:8" x14ac:dyDescent="0.3">
      <c r="B566" s="22">
        <v>1000105</v>
      </c>
      <c r="C566" s="23" t="s">
        <v>2394</v>
      </c>
      <c r="D566" s="23" t="str">
        <f>VLOOKUP(B566,'5b'!$B$4:$E$904,2,FALSE)</f>
        <v>M</v>
      </c>
      <c r="E566" s="23" t="str">
        <f>INDEX(Table,MATCH('Classwork 5'!B566,'5b'!$B$4:$B$904,0),3)</f>
        <v>46-50</v>
      </c>
      <c r="F566" s="23">
        <f>INDEX(Table,MATCH('Classwork 5'!B566,'5b'!$B$4:$B$904,0),4)</f>
        <v>12</v>
      </c>
      <c r="G566" s="23">
        <v>11</v>
      </c>
      <c r="H566" s="24">
        <v>6073</v>
      </c>
    </row>
    <row r="567" spans="2:8" x14ac:dyDescent="0.3">
      <c r="B567" s="22">
        <v>1000105</v>
      </c>
      <c r="C567" s="23" t="s">
        <v>2395</v>
      </c>
      <c r="D567" s="23" t="str">
        <f>VLOOKUP(B567,'5b'!$B$4:$E$904,2,FALSE)</f>
        <v>M</v>
      </c>
      <c r="E567" s="23" t="str">
        <f>INDEX(Table,MATCH('Classwork 5'!B567,'5b'!$B$4:$B$904,0),3)</f>
        <v>46-50</v>
      </c>
      <c r="F567" s="23">
        <f>INDEX(Table,MATCH('Classwork 5'!B567,'5b'!$B$4:$B$904,0),4)</f>
        <v>12</v>
      </c>
      <c r="G567" s="23">
        <v>5</v>
      </c>
      <c r="H567" s="24">
        <v>6975</v>
      </c>
    </row>
    <row r="568" spans="2:8" x14ac:dyDescent="0.3">
      <c r="B568" s="22">
        <v>1000105</v>
      </c>
      <c r="C568" s="23" t="s">
        <v>2396</v>
      </c>
      <c r="D568" s="23" t="str">
        <f>VLOOKUP(B568,'5b'!$B$4:$E$904,2,FALSE)</f>
        <v>M</v>
      </c>
      <c r="E568" s="23" t="str">
        <f>INDEX(Table,MATCH('Classwork 5'!B568,'5b'!$B$4:$B$904,0),3)</f>
        <v>46-50</v>
      </c>
      <c r="F568" s="23">
        <f>INDEX(Table,MATCH('Classwork 5'!B568,'5b'!$B$4:$B$904,0),4)</f>
        <v>12</v>
      </c>
      <c r="G568" s="23">
        <v>8</v>
      </c>
      <c r="H568" s="24">
        <v>4039</v>
      </c>
    </row>
    <row r="569" spans="2:8" x14ac:dyDescent="0.3">
      <c r="B569" s="22">
        <v>1000105</v>
      </c>
      <c r="C569" s="23" t="s">
        <v>2397</v>
      </c>
      <c r="D569" s="23" t="str">
        <f>VLOOKUP(B569,'5b'!$B$4:$E$904,2,FALSE)</f>
        <v>M</v>
      </c>
      <c r="E569" s="23" t="str">
        <f>INDEX(Table,MATCH('Classwork 5'!B569,'5b'!$B$4:$B$904,0),3)</f>
        <v>46-50</v>
      </c>
      <c r="F569" s="23">
        <f>INDEX(Table,MATCH('Classwork 5'!B569,'5b'!$B$4:$B$904,0),4)</f>
        <v>12</v>
      </c>
      <c r="G569" s="23">
        <v>1</v>
      </c>
      <c r="H569" s="24">
        <v>11476</v>
      </c>
    </row>
    <row r="570" spans="2:8" x14ac:dyDescent="0.3">
      <c r="B570" s="22">
        <v>1000106</v>
      </c>
      <c r="C570" s="23" t="s">
        <v>2398</v>
      </c>
      <c r="D570" s="23" t="str">
        <f>VLOOKUP(B570,'5b'!$B$4:$E$904,2,FALSE)</f>
        <v>F</v>
      </c>
      <c r="E570" s="23" t="str">
        <f>INDEX(Table,MATCH('Classwork 5'!B570,'5b'!$B$4:$B$904,0),3)</f>
        <v>36-45</v>
      </c>
      <c r="F570" s="23">
        <f>INDEX(Table,MATCH('Classwork 5'!B570,'5b'!$B$4:$B$904,0),4)</f>
        <v>11</v>
      </c>
      <c r="G570" s="23">
        <v>5</v>
      </c>
      <c r="H570" s="24">
        <v>7035</v>
      </c>
    </row>
    <row r="571" spans="2:8" x14ac:dyDescent="0.3">
      <c r="B571" s="22">
        <v>1000106</v>
      </c>
      <c r="C571" s="23" t="s">
        <v>2399</v>
      </c>
      <c r="D571" s="23" t="str">
        <f>VLOOKUP(B571,'5b'!$B$4:$E$904,2,FALSE)</f>
        <v>F</v>
      </c>
      <c r="E571" s="23" t="str">
        <f>INDEX(Table,MATCH('Classwork 5'!B571,'5b'!$B$4:$B$904,0),3)</f>
        <v>36-45</v>
      </c>
      <c r="F571" s="23">
        <f>INDEX(Table,MATCH('Classwork 5'!B571,'5b'!$B$4:$B$904,0),4)</f>
        <v>11</v>
      </c>
      <c r="G571" s="23">
        <v>5</v>
      </c>
      <c r="H571" s="24">
        <v>8645</v>
      </c>
    </row>
    <row r="572" spans="2:8" x14ac:dyDescent="0.3">
      <c r="B572" s="22">
        <v>1000106</v>
      </c>
      <c r="C572" s="23" t="s">
        <v>2157</v>
      </c>
      <c r="D572" s="23" t="str">
        <f>VLOOKUP(B572,'5b'!$B$4:$E$904,2,FALSE)</f>
        <v>F</v>
      </c>
      <c r="E572" s="23" t="str">
        <f>INDEX(Table,MATCH('Classwork 5'!B572,'5b'!$B$4:$B$904,0),3)</f>
        <v>36-45</v>
      </c>
      <c r="F572" s="23">
        <f>INDEX(Table,MATCH('Classwork 5'!B572,'5b'!$B$4:$B$904,0),4)</f>
        <v>11</v>
      </c>
      <c r="G572" s="23">
        <v>1</v>
      </c>
      <c r="H572" s="24">
        <v>19703</v>
      </c>
    </row>
    <row r="573" spans="2:8" x14ac:dyDescent="0.3">
      <c r="B573" s="22">
        <v>1000107</v>
      </c>
      <c r="C573" s="23" t="s">
        <v>2076</v>
      </c>
      <c r="D573" s="23" t="str">
        <f>VLOOKUP(B573,'5b'!$B$4:$E$904,2,FALSE)</f>
        <v>M</v>
      </c>
      <c r="E573" s="23" t="str">
        <f>INDEX(Table,MATCH('Classwork 5'!B573,'5b'!$B$4:$B$904,0),3)</f>
        <v>46-50</v>
      </c>
      <c r="F573" s="23">
        <f>INDEX(Table,MATCH('Classwork 5'!B573,'5b'!$B$4:$B$904,0),4)</f>
        <v>18</v>
      </c>
      <c r="G573" s="23">
        <v>8</v>
      </c>
      <c r="H573" s="24">
        <v>9753</v>
      </c>
    </row>
    <row r="574" spans="2:8" x14ac:dyDescent="0.3">
      <c r="B574" s="22">
        <v>1000107</v>
      </c>
      <c r="C574" s="23" t="s">
        <v>2400</v>
      </c>
      <c r="D574" s="23" t="str">
        <f>VLOOKUP(B574,'5b'!$B$4:$E$904,2,FALSE)</f>
        <v>M</v>
      </c>
      <c r="E574" s="23" t="str">
        <f>INDEX(Table,MATCH('Classwork 5'!B574,'5b'!$B$4:$B$904,0),3)</f>
        <v>46-50</v>
      </c>
      <c r="F574" s="23">
        <f>INDEX(Table,MATCH('Classwork 5'!B574,'5b'!$B$4:$B$904,0),4)</f>
        <v>18</v>
      </c>
      <c r="G574" s="23">
        <v>15</v>
      </c>
      <c r="H574" s="24">
        <v>17403</v>
      </c>
    </row>
    <row r="575" spans="2:8" x14ac:dyDescent="0.3">
      <c r="B575" s="22">
        <v>1000107</v>
      </c>
      <c r="C575" s="23" t="s">
        <v>2101</v>
      </c>
      <c r="D575" s="23" t="str">
        <f>VLOOKUP(B575,'5b'!$B$4:$E$904,2,FALSE)</f>
        <v>M</v>
      </c>
      <c r="E575" s="23" t="str">
        <f>INDEX(Table,MATCH('Classwork 5'!B575,'5b'!$B$4:$B$904,0),3)</f>
        <v>46-50</v>
      </c>
      <c r="F575" s="23">
        <f>INDEX(Table,MATCH('Classwork 5'!B575,'5b'!$B$4:$B$904,0),4)</f>
        <v>18</v>
      </c>
      <c r="G575" s="23">
        <v>8</v>
      </c>
      <c r="H575" s="24">
        <v>3921</v>
      </c>
    </row>
    <row r="576" spans="2:8" x14ac:dyDescent="0.3">
      <c r="B576" s="22">
        <v>1000107</v>
      </c>
      <c r="C576" s="23" t="s">
        <v>2401</v>
      </c>
      <c r="D576" s="23" t="str">
        <f>VLOOKUP(B576,'5b'!$B$4:$E$904,2,FALSE)</f>
        <v>M</v>
      </c>
      <c r="E576" s="23" t="str">
        <f>INDEX(Table,MATCH('Classwork 5'!B576,'5b'!$B$4:$B$904,0),3)</f>
        <v>46-50</v>
      </c>
      <c r="F576" s="23">
        <f>INDEX(Table,MATCH('Classwork 5'!B576,'5b'!$B$4:$B$904,0),4)</f>
        <v>18</v>
      </c>
      <c r="G576" s="23">
        <v>8</v>
      </c>
      <c r="H576" s="24">
        <v>5823</v>
      </c>
    </row>
    <row r="577" spans="2:8" x14ac:dyDescent="0.3">
      <c r="B577" s="22">
        <v>1000107</v>
      </c>
      <c r="C577" s="23" t="s">
        <v>2402</v>
      </c>
      <c r="D577" s="23" t="str">
        <f>VLOOKUP(B577,'5b'!$B$4:$E$904,2,FALSE)</f>
        <v>M</v>
      </c>
      <c r="E577" s="23" t="str">
        <f>INDEX(Table,MATCH('Classwork 5'!B577,'5b'!$B$4:$B$904,0),3)</f>
        <v>46-50</v>
      </c>
      <c r="F577" s="23">
        <f>INDEX(Table,MATCH('Classwork 5'!B577,'5b'!$B$4:$B$904,0),4)</f>
        <v>18</v>
      </c>
      <c r="G577" s="23">
        <v>16</v>
      </c>
      <c r="H577" s="24">
        <v>12163</v>
      </c>
    </row>
    <row r="578" spans="2:8" x14ac:dyDescent="0.3">
      <c r="B578" s="22">
        <v>1000107</v>
      </c>
      <c r="C578" s="23" t="s">
        <v>2318</v>
      </c>
      <c r="D578" s="23" t="str">
        <f>VLOOKUP(B578,'5b'!$B$4:$E$904,2,FALSE)</f>
        <v>M</v>
      </c>
      <c r="E578" s="23" t="str">
        <f>INDEX(Table,MATCH('Classwork 5'!B578,'5b'!$B$4:$B$904,0),3)</f>
        <v>46-50</v>
      </c>
      <c r="F578" s="23">
        <f>INDEX(Table,MATCH('Classwork 5'!B578,'5b'!$B$4:$B$904,0),4)</f>
        <v>18</v>
      </c>
      <c r="G578" s="23">
        <v>12</v>
      </c>
      <c r="H578" s="24">
        <v>1058</v>
      </c>
    </row>
    <row r="579" spans="2:8" x14ac:dyDescent="0.3">
      <c r="B579" s="22">
        <v>1000108</v>
      </c>
      <c r="C579" s="23" t="s">
        <v>2403</v>
      </c>
      <c r="D579" s="23" t="str">
        <f>VLOOKUP(B579,'5b'!$B$4:$E$904,2,FALSE)</f>
        <v>M</v>
      </c>
      <c r="E579" s="23" t="str">
        <f>INDEX(Table,MATCH('Classwork 5'!B579,'5b'!$B$4:$B$904,0),3)</f>
        <v>26-35</v>
      </c>
      <c r="F579" s="23">
        <f>INDEX(Table,MATCH('Classwork 5'!B579,'5b'!$B$4:$B$904,0),4)</f>
        <v>12</v>
      </c>
      <c r="G579" s="23">
        <v>5</v>
      </c>
      <c r="H579" s="24">
        <v>2021</v>
      </c>
    </row>
    <row r="580" spans="2:8" x14ac:dyDescent="0.3">
      <c r="B580" s="22">
        <v>1000109</v>
      </c>
      <c r="C580" s="23" t="s">
        <v>2404</v>
      </c>
      <c r="D580" s="23" t="str">
        <f>VLOOKUP(B580,'5b'!$B$4:$E$904,2,FALSE)</f>
        <v>M</v>
      </c>
      <c r="E580" s="23" t="str">
        <f>INDEX(Table,MATCH('Classwork 5'!B580,'5b'!$B$4:$B$904,0),3)</f>
        <v>46-50</v>
      </c>
      <c r="F580" s="23">
        <f>INDEX(Table,MATCH('Classwork 5'!B580,'5b'!$B$4:$B$904,0),4)</f>
        <v>15</v>
      </c>
      <c r="G580" s="23">
        <v>10</v>
      </c>
      <c r="H580" s="24">
        <v>19131</v>
      </c>
    </row>
    <row r="581" spans="2:8" x14ac:dyDescent="0.3">
      <c r="B581" s="22">
        <v>1000109</v>
      </c>
      <c r="C581" s="23" t="s">
        <v>2405</v>
      </c>
      <c r="D581" s="23" t="str">
        <f>VLOOKUP(B581,'5b'!$B$4:$E$904,2,FALSE)</f>
        <v>M</v>
      </c>
      <c r="E581" s="23" t="str">
        <f>INDEX(Table,MATCH('Classwork 5'!B581,'5b'!$B$4:$B$904,0),3)</f>
        <v>46-50</v>
      </c>
      <c r="F581" s="23">
        <f>INDEX(Table,MATCH('Classwork 5'!B581,'5b'!$B$4:$B$904,0),4)</f>
        <v>15</v>
      </c>
      <c r="G581" s="23">
        <v>5</v>
      </c>
      <c r="H581" s="24">
        <v>6863</v>
      </c>
    </row>
    <row r="582" spans="2:8" x14ac:dyDescent="0.3">
      <c r="B582" s="22">
        <v>1000109</v>
      </c>
      <c r="C582" s="23" t="s">
        <v>2406</v>
      </c>
      <c r="D582" s="23" t="str">
        <f>VLOOKUP(B582,'5b'!$B$4:$E$904,2,FALSE)</f>
        <v>M</v>
      </c>
      <c r="E582" s="23" t="str">
        <f>INDEX(Table,MATCH('Classwork 5'!B582,'5b'!$B$4:$B$904,0),3)</f>
        <v>46-50</v>
      </c>
      <c r="F582" s="23">
        <f>INDEX(Table,MATCH('Classwork 5'!B582,'5b'!$B$4:$B$904,0),4)</f>
        <v>15</v>
      </c>
      <c r="G582" s="23">
        <v>5</v>
      </c>
      <c r="H582" s="24">
        <v>7085</v>
      </c>
    </row>
    <row r="583" spans="2:8" x14ac:dyDescent="0.3">
      <c r="B583" s="22">
        <v>1000110</v>
      </c>
      <c r="C583" s="23" t="s">
        <v>2407</v>
      </c>
      <c r="D583" s="23" t="str">
        <f>VLOOKUP(B583,'5b'!$B$4:$E$904,2,FALSE)</f>
        <v>M</v>
      </c>
      <c r="E583" s="23" t="str">
        <f>INDEX(Table,MATCH('Classwork 5'!B583,'5b'!$B$4:$B$904,0),3)</f>
        <v>26-35</v>
      </c>
      <c r="F583" s="23">
        <f>INDEX(Table,MATCH('Classwork 5'!B583,'5b'!$B$4:$B$904,0),4)</f>
        <v>2</v>
      </c>
      <c r="G583" s="23">
        <v>5</v>
      </c>
      <c r="H583" s="24">
        <v>6923</v>
      </c>
    </row>
    <row r="584" spans="2:8" x14ac:dyDescent="0.3">
      <c r="B584" s="22">
        <v>1000111</v>
      </c>
      <c r="C584" s="23" t="s">
        <v>1953</v>
      </c>
      <c r="D584" s="23" t="str">
        <f>VLOOKUP(B584,'5b'!$B$4:$E$904,2,FALSE)</f>
        <v>M</v>
      </c>
      <c r="E584" s="23" t="str">
        <f>INDEX(Table,MATCH('Classwork 5'!B584,'5b'!$B$4:$B$904,0),3)</f>
        <v>36-45</v>
      </c>
      <c r="F584" s="23">
        <f>INDEX(Table,MATCH('Classwork 5'!B584,'5b'!$B$4:$B$904,0),4)</f>
        <v>15</v>
      </c>
      <c r="G584" s="23">
        <v>1</v>
      </c>
      <c r="H584" s="24">
        <v>15351</v>
      </c>
    </row>
    <row r="585" spans="2:8" x14ac:dyDescent="0.3">
      <c r="B585" s="22">
        <v>1000111</v>
      </c>
      <c r="C585" s="23" t="s">
        <v>2403</v>
      </c>
      <c r="D585" s="23" t="str">
        <f>VLOOKUP(B585,'5b'!$B$4:$E$904,2,FALSE)</f>
        <v>M</v>
      </c>
      <c r="E585" s="23" t="str">
        <f>INDEX(Table,MATCH('Classwork 5'!B585,'5b'!$B$4:$B$904,0),3)</f>
        <v>36-45</v>
      </c>
      <c r="F585" s="23">
        <f>INDEX(Table,MATCH('Classwork 5'!B585,'5b'!$B$4:$B$904,0),4)</f>
        <v>15</v>
      </c>
      <c r="G585" s="23">
        <v>5</v>
      </c>
      <c r="H585" s="24">
        <v>5149</v>
      </c>
    </row>
    <row r="586" spans="2:8" x14ac:dyDescent="0.3">
      <c r="B586" s="22">
        <v>1000112</v>
      </c>
      <c r="C586" s="23" t="s">
        <v>2282</v>
      </c>
      <c r="D586" s="23" t="str">
        <f>VLOOKUP(B586,'5b'!$B$4:$E$904,2,FALSE)</f>
        <v>M</v>
      </c>
      <c r="E586" s="23" t="str">
        <f>INDEX(Table,MATCH('Classwork 5'!B586,'5b'!$B$4:$B$904,0),3)</f>
        <v>26-35</v>
      </c>
      <c r="F586" s="23">
        <f>INDEX(Table,MATCH('Classwork 5'!B586,'5b'!$B$4:$B$904,0),4)</f>
        <v>16</v>
      </c>
      <c r="G586" s="23">
        <v>3</v>
      </c>
      <c r="H586" s="24">
        <v>13575</v>
      </c>
    </row>
    <row r="587" spans="2:8" x14ac:dyDescent="0.3">
      <c r="B587" s="22">
        <v>1000113</v>
      </c>
      <c r="C587" s="23" t="s">
        <v>2033</v>
      </c>
      <c r="D587" s="23" t="str">
        <f>VLOOKUP(B587,'5b'!$B$4:$E$904,2,FALSE)</f>
        <v>M</v>
      </c>
      <c r="E587" s="23" t="str">
        <f>INDEX(Table,MATCH('Classwork 5'!B587,'5b'!$B$4:$B$904,0),3)</f>
        <v>18-25</v>
      </c>
      <c r="F587" s="23">
        <f>INDEX(Table,MATCH('Classwork 5'!B587,'5b'!$B$4:$B$904,0),4)</f>
        <v>12</v>
      </c>
      <c r="G587" s="23">
        <v>1</v>
      </c>
      <c r="H587" s="24">
        <v>19697</v>
      </c>
    </row>
    <row r="588" spans="2:8" x14ac:dyDescent="0.3">
      <c r="B588" s="22">
        <v>1000113</v>
      </c>
      <c r="C588" s="23" t="s">
        <v>2408</v>
      </c>
      <c r="D588" s="23" t="str">
        <f>VLOOKUP(B588,'5b'!$B$4:$E$904,2,FALSE)</f>
        <v>M</v>
      </c>
      <c r="E588" s="23" t="str">
        <f>INDEX(Table,MATCH('Classwork 5'!B588,'5b'!$B$4:$B$904,0),3)</f>
        <v>18-25</v>
      </c>
      <c r="F588" s="23">
        <f>INDEX(Table,MATCH('Classwork 5'!B588,'5b'!$B$4:$B$904,0),4)</f>
        <v>12</v>
      </c>
      <c r="G588" s="23">
        <v>15</v>
      </c>
      <c r="H588" s="24">
        <v>12790</v>
      </c>
    </row>
    <row r="589" spans="2:8" x14ac:dyDescent="0.3">
      <c r="B589" s="22">
        <v>1000114</v>
      </c>
      <c r="C589" s="23" t="s">
        <v>2201</v>
      </c>
      <c r="D589" s="23" t="str">
        <f>VLOOKUP(B589,'5b'!$B$4:$E$904,2,FALSE)</f>
        <v>F</v>
      </c>
      <c r="E589" s="23" t="str">
        <f>INDEX(Table,MATCH('Classwork 5'!B589,'5b'!$B$4:$B$904,0),3)</f>
        <v>26-35</v>
      </c>
      <c r="F589" s="23">
        <f>INDEX(Table,MATCH('Classwork 5'!B589,'5b'!$B$4:$B$904,0),4)</f>
        <v>2</v>
      </c>
      <c r="G589" s="23">
        <v>3</v>
      </c>
      <c r="H589" s="24">
        <v>10930</v>
      </c>
    </row>
    <row r="590" spans="2:8" x14ac:dyDescent="0.3">
      <c r="B590" s="22">
        <v>1000114</v>
      </c>
      <c r="C590" s="23" t="s">
        <v>2409</v>
      </c>
      <c r="D590" s="23" t="str">
        <f>VLOOKUP(B590,'5b'!$B$4:$E$904,2,FALSE)</f>
        <v>F</v>
      </c>
      <c r="E590" s="23" t="str">
        <f>INDEX(Table,MATCH('Classwork 5'!B590,'5b'!$B$4:$B$904,0),3)</f>
        <v>26-35</v>
      </c>
      <c r="F590" s="23">
        <f>INDEX(Table,MATCH('Classwork 5'!B590,'5b'!$B$4:$B$904,0),4)</f>
        <v>2</v>
      </c>
      <c r="G590" s="23">
        <v>12</v>
      </c>
      <c r="H590" s="24">
        <v>1735</v>
      </c>
    </row>
    <row r="591" spans="2:8" x14ac:dyDescent="0.3">
      <c r="B591" s="22">
        <v>1000116</v>
      </c>
      <c r="C591" s="23" t="s">
        <v>2410</v>
      </c>
      <c r="D591" s="23" t="str">
        <f>VLOOKUP(B591,'5b'!$B$4:$E$904,2,FALSE)</f>
        <v>M</v>
      </c>
      <c r="E591" s="23" t="str">
        <f>INDEX(Table,MATCH('Classwork 5'!B591,'5b'!$B$4:$B$904,0),3)</f>
        <v>26-35</v>
      </c>
      <c r="F591" s="23">
        <f>INDEX(Table,MATCH('Classwork 5'!B591,'5b'!$B$4:$B$904,0),4)</f>
        <v>17</v>
      </c>
      <c r="G591" s="23">
        <v>2</v>
      </c>
      <c r="H591" s="24">
        <v>16171</v>
      </c>
    </row>
    <row r="592" spans="2:8" x14ac:dyDescent="0.3">
      <c r="B592" s="22">
        <v>1000116</v>
      </c>
      <c r="C592" s="23" t="s">
        <v>2300</v>
      </c>
      <c r="D592" s="23" t="str">
        <f>VLOOKUP(B592,'5b'!$B$4:$E$904,2,FALSE)</f>
        <v>M</v>
      </c>
      <c r="E592" s="23" t="str">
        <f>INDEX(Table,MATCH('Classwork 5'!B592,'5b'!$B$4:$B$904,0),3)</f>
        <v>26-35</v>
      </c>
      <c r="F592" s="23">
        <f>INDEX(Table,MATCH('Classwork 5'!B592,'5b'!$B$4:$B$904,0),4)</f>
        <v>17</v>
      </c>
      <c r="G592" s="23">
        <v>1</v>
      </c>
      <c r="H592" s="24">
        <v>15726</v>
      </c>
    </row>
    <row r="593" spans="2:8" x14ac:dyDescent="0.3">
      <c r="B593" s="22">
        <v>1000117</v>
      </c>
      <c r="C593" s="23" t="s">
        <v>2411</v>
      </c>
      <c r="D593" s="23" t="str">
        <f>VLOOKUP(B593,'5b'!$B$4:$E$904,2,FALSE)</f>
        <v>M</v>
      </c>
      <c r="E593" s="23" t="str">
        <f>INDEX(Table,MATCH('Classwork 5'!B593,'5b'!$B$4:$B$904,0),3)</f>
        <v>26-35</v>
      </c>
      <c r="F593" s="23">
        <f>INDEX(Table,MATCH('Classwork 5'!B593,'5b'!$B$4:$B$904,0),4)</f>
        <v>17</v>
      </c>
      <c r="G593" s="23">
        <v>1</v>
      </c>
      <c r="H593" s="24">
        <v>8337</v>
      </c>
    </row>
    <row r="594" spans="2:8" x14ac:dyDescent="0.3">
      <c r="B594" s="22">
        <v>1000117</v>
      </c>
      <c r="C594" s="23" t="s">
        <v>2412</v>
      </c>
      <c r="D594" s="23" t="str">
        <f>VLOOKUP(B594,'5b'!$B$4:$E$904,2,FALSE)</f>
        <v>M</v>
      </c>
      <c r="E594" s="23" t="str">
        <f>INDEX(Table,MATCH('Classwork 5'!B594,'5b'!$B$4:$B$904,0),3)</f>
        <v>26-35</v>
      </c>
      <c r="F594" s="23">
        <f>INDEX(Table,MATCH('Classwork 5'!B594,'5b'!$B$4:$B$904,0),4)</f>
        <v>17</v>
      </c>
      <c r="G594" s="23">
        <v>8</v>
      </c>
      <c r="H594" s="24">
        <v>9756</v>
      </c>
    </row>
    <row r="595" spans="2:8" x14ac:dyDescent="0.3">
      <c r="B595" s="22">
        <v>1000117</v>
      </c>
      <c r="C595" s="23" t="s">
        <v>2413</v>
      </c>
      <c r="D595" s="23" t="str">
        <f>VLOOKUP(B595,'5b'!$B$4:$E$904,2,FALSE)</f>
        <v>M</v>
      </c>
      <c r="E595" s="23" t="str">
        <f>INDEX(Table,MATCH('Classwork 5'!B595,'5b'!$B$4:$B$904,0),3)</f>
        <v>26-35</v>
      </c>
      <c r="F595" s="23">
        <f>INDEX(Table,MATCH('Classwork 5'!B595,'5b'!$B$4:$B$904,0),4)</f>
        <v>17</v>
      </c>
      <c r="G595" s="23">
        <v>8</v>
      </c>
      <c r="H595" s="24">
        <v>8140</v>
      </c>
    </row>
    <row r="596" spans="2:8" x14ac:dyDescent="0.3">
      <c r="B596" s="22">
        <v>1000117</v>
      </c>
      <c r="C596" s="23" t="s">
        <v>2414</v>
      </c>
      <c r="D596" s="23" t="str">
        <f>VLOOKUP(B596,'5b'!$B$4:$E$904,2,FALSE)</f>
        <v>M</v>
      </c>
      <c r="E596" s="23" t="str">
        <f>INDEX(Table,MATCH('Classwork 5'!B596,'5b'!$B$4:$B$904,0),3)</f>
        <v>26-35</v>
      </c>
      <c r="F596" s="23">
        <f>INDEX(Table,MATCH('Classwork 5'!B596,'5b'!$B$4:$B$904,0),4)</f>
        <v>17</v>
      </c>
      <c r="G596" s="23">
        <v>1</v>
      </c>
      <c r="H596" s="24">
        <v>12009</v>
      </c>
    </row>
    <row r="597" spans="2:8" x14ac:dyDescent="0.3">
      <c r="B597" s="22">
        <v>1000117</v>
      </c>
      <c r="C597" s="23" t="s">
        <v>1946</v>
      </c>
      <c r="D597" s="23" t="str">
        <f>VLOOKUP(B597,'5b'!$B$4:$E$904,2,FALSE)</f>
        <v>M</v>
      </c>
      <c r="E597" s="23" t="str">
        <f>INDEX(Table,MATCH('Classwork 5'!B597,'5b'!$B$4:$B$904,0),3)</f>
        <v>26-35</v>
      </c>
      <c r="F597" s="23">
        <f>INDEX(Table,MATCH('Classwork 5'!B597,'5b'!$B$4:$B$904,0),4)</f>
        <v>17</v>
      </c>
      <c r="G597" s="23">
        <v>8</v>
      </c>
      <c r="H597" s="24">
        <v>5959</v>
      </c>
    </row>
    <row r="598" spans="2:8" x14ac:dyDescent="0.3">
      <c r="B598" s="22">
        <v>1000117</v>
      </c>
      <c r="C598" s="23" t="s">
        <v>2041</v>
      </c>
      <c r="D598" s="23" t="str">
        <f>VLOOKUP(B598,'5b'!$B$4:$E$904,2,FALSE)</f>
        <v>M</v>
      </c>
      <c r="E598" s="23" t="str">
        <f>INDEX(Table,MATCH('Classwork 5'!B598,'5b'!$B$4:$B$904,0),3)</f>
        <v>26-35</v>
      </c>
      <c r="F598" s="23">
        <f>INDEX(Table,MATCH('Classwork 5'!B598,'5b'!$B$4:$B$904,0),4)</f>
        <v>17</v>
      </c>
      <c r="G598" s="23">
        <v>5</v>
      </c>
      <c r="H598" s="24">
        <v>8649</v>
      </c>
    </row>
    <row r="599" spans="2:8" x14ac:dyDescent="0.3">
      <c r="B599" s="22">
        <v>1000117</v>
      </c>
      <c r="C599" s="23" t="s">
        <v>2359</v>
      </c>
      <c r="D599" s="23" t="str">
        <f>VLOOKUP(B599,'5b'!$B$4:$E$904,2,FALSE)</f>
        <v>M</v>
      </c>
      <c r="E599" s="23" t="str">
        <f>INDEX(Table,MATCH('Classwork 5'!B599,'5b'!$B$4:$B$904,0),3)</f>
        <v>26-35</v>
      </c>
      <c r="F599" s="23">
        <f>INDEX(Table,MATCH('Classwork 5'!B599,'5b'!$B$4:$B$904,0),4)</f>
        <v>17</v>
      </c>
      <c r="G599" s="23">
        <v>8</v>
      </c>
      <c r="H599" s="24">
        <v>2018</v>
      </c>
    </row>
    <row r="600" spans="2:8" x14ac:dyDescent="0.3">
      <c r="B600" s="22">
        <v>1000117</v>
      </c>
      <c r="C600" s="23" t="s">
        <v>2415</v>
      </c>
      <c r="D600" s="23" t="str">
        <f>VLOOKUP(B600,'5b'!$B$4:$E$904,2,FALSE)</f>
        <v>M</v>
      </c>
      <c r="E600" s="23" t="str">
        <f>INDEX(Table,MATCH('Classwork 5'!B600,'5b'!$B$4:$B$904,0),3)</f>
        <v>26-35</v>
      </c>
      <c r="F600" s="23">
        <f>INDEX(Table,MATCH('Classwork 5'!B600,'5b'!$B$4:$B$904,0),4)</f>
        <v>17</v>
      </c>
      <c r="G600" s="23">
        <v>1</v>
      </c>
      <c r="H600" s="24">
        <v>7880</v>
      </c>
    </row>
    <row r="601" spans="2:8" x14ac:dyDescent="0.3">
      <c r="B601" s="22">
        <v>1000117</v>
      </c>
      <c r="C601" s="23" t="s">
        <v>2416</v>
      </c>
      <c r="D601" s="23" t="str">
        <f>VLOOKUP(B601,'5b'!$B$4:$E$904,2,FALSE)</f>
        <v>M</v>
      </c>
      <c r="E601" s="23" t="str">
        <f>INDEX(Table,MATCH('Classwork 5'!B601,'5b'!$B$4:$B$904,0),3)</f>
        <v>26-35</v>
      </c>
      <c r="F601" s="23">
        <f>INDEX(Table,MATCH('Classwork 5'!B601,'5b'!$B$4:$B$904,0),4)</f>
        <v>17</v>
      </c>
      <c r="G601" s="23">
        <v>1</v>
      </c>
      <c r="H601" s="24">
        <v>19446</v>
      </c>
    </row>
    <row r="602" spans="2:8" x14ac:dyDescent="0.3">
      <c r="B602" s="22">
        <v>1000117</v>
      </c>
      <c r="C602" s="23" t="s">
        <v>2417</v>
      </c>
      <c r="D602" s="23" t="str">
        <f>VLOOKUP(B602,'5b'!$B$4:$E$904,2,FALSE)</f>
        <v>M</v>
      </c>
      <c r="E602" s="23" t="str">
        <f>INDEX(Table,MATCH('Classwork 5'!B602,'5b'!$B$4:$B$904,0),3)</f>
        <v>26-35</v>
      </c>
      <c r="F602" s="23">
        <f>INDEX(Table,MATCH('Classwork 5'!B602,'5b'!$B$4:$B$904,0),4)</f>
        <v>17</v>
      </c>
      <c r="G602" s="23">
        <v>1</v>
      </c>
      <c r="H602" s="24">
        <v>8300</v>
      </c>
    </row>
    <row r="603" spans="2:8" x14ac:dyDescent="0.3">
      <c r="B603" s="22">
        <v>1000117</v>
      </c>
      <c r="C603" s="23" t="s">
        <v>2418</v>
      </c>
      <c r="D603" s="23" t="str">
        <f>VLOOKUP(B603,'5b'!$B$4:$E$904,2,FALSE)</f>
        <v>M</v>
      </c>
      <c r="E603" s="23" t="str">
        <f>INDEX(Table,MATCH('Classwork 5'!B603,'5b'!$B$4:$B$904,0),3)</f>
        <v>26-35</v>
      </c>
      <c r="F603" s="23">
        <f>INDEX(Table,MATCH('Classwork 5'!B603,'5b'!$B$4:$B$904,0),4)</f>
        <v>17</v>
      </c>
      <c r="G603" s="23">
        <v>1</v>
      </c>
      <c r="H603" s="24">
        <v>11893</v>
      </c>
    </row>
    <row r="604" spans="2:8" x14ac:dyDescent="0.3">
      <c r="B604" s="22">
        <v>1000117</v>
      </c>
      <c r="C604" s="23" t="s">
        <v>2024</v>
      </c>
      <c r="D604" s="23" t="str">
        <f>VLOOKUP(B604,'5b'!$B$4:$E$904,2,FALSE)</f>
        <v>M</v>
      </c>
      <c r="E604" s="23" t="str">
        <f>INDEX(Table,MATCH('Classwork 5'!B604,'5b'!$B$4:$B$904,0),3)</f>
        <v>26-35</v>
      </c>
      <c r="F604" s="23">
        <f>INDEX(Table,MATCH('Classwork 5'!B604,'5b'!$B$4:$B$904,0),4)</f>
        <v>17</v>
      </c>
      <c r="G604" s="23">
        <v>5</v>
      </c>
      <c r="H604" s="24">
        <v>5415</v>
      </c>
    </row>
    <row r="605" spans="2:8" x14ac:dyDescent="0.3">
      <c r="B605" s="22">
        <v>1000117</v>
      </c>
      <c r="C605" s="23" t="s">
        <v>2419</v>
      </c>
      <c r="D605" s="23" t="str">
        <f>VLOOKUP(B605,'5b'!$B$4:$E$904,2,FALSE)</f>
        <v>M</v>
      </c>
      <c r="E605" s="23" t="str">
        <f>INDEX(Table,MATCH('Classwork 5'!B605,'5b'!$B$4:$B$904,0),3)</f>
        <v>26-35</v>
      </c>
      <c r="F605" s="23">
        <f>INDEX(Table,MATCH('Classwork 5'!B605,'5b'!$B$4:$B$904,0),4)</f>
        <v>17</v>
      </c>
      <c r="G605" s="23">
        <v>11</v>
      </c>
      <c r="H605" s="24">
        <v>2967</v>
      </c>
    </row>
    <row r="606" spans="2:8" x14ac:dyDescent="0.3">
      <c r="B606" s="22">
        <v>1000117</v>
      </c>
      <c r="C606" s="23" t="s">
        <v>2420</v>
      </c>
      <c r="D606" s="23" t="str">
        <f>VLOOKUP(B606,'5b'!$B$4:$E$904,2,FALSE)</f>
        <v>M</v>
      </c>
      <c r="E606" s="23" t="str">
        <f>INDEX(Table,MATCH('Classwork 5'!B606,'5b'!$B$4:$B$904,0),3)</f>
        <v>26-35</v>
      </c>
      <c r="F606" s="23">
        <f>INDEX(Table,MATCH('Classwork 5'!B606,'5b'!$B$4:$B$904,0),4)</f>
        <v>17</v>
      </c>
      <c r="G606" s="23">
        <v>11</v>
      </c>
      <c r="H606" s="24">
        <v>4543</v>
      </c>
    </row>
    <row r="607" spans="2:8" x14ac:dyDescent="0.3">
      <c r="B607" s="22">
        <v>1000117</v>
      </c>
      <c r="C607" s="23" t="s">
        <v>2421</v>
      </c>
      <c r="D607" s="23" t="str">
        <f>VLOOKUP(B607,'5b'!$B$4:$E$904,2,FALSE)</f>
        <v>M</v>
      </c>
      <c r="E607" s="23" t="str">
        <f>INDEX(Table,MATCH('Classwork 5'!B607,'5b'!$B$4:$B$904,0),3)</f>
        <v>26-35</v>
      </c>
      <c r="F607" s="23">
        <f>INDEX(Table,MATCH('Classwork 5'!B607,'5b'!$B$4:$B$904,0),4)</f>
        <v>17</v>
      </c>
      <c r="G607" s="23">
        <v>11</v>
      </c>
      <c r="H607" s="24">
        <v>1474</v>
      </c>
    </row>
    <row r="608" spans="2:8" x14ac:dyDescent="0.3">
      <c r="B608" s="22">
        <v>1000117</v>
      </c>
      <c r="C608" s="23" t="s">
        <v>2422</v>
      </c>
      <c r="D608" s="23" t="str">
        <f>VLOOKUP(B608,'5b'!$B$4:$E$904,2,FALSE)</f>
        <v>M</v>
      </c>
      <c r="E608" s="23" t="str">
        <f>INDEX(Table,MATCH('Classwork 5'!B608,'5b'!$B$4:$B$904,0),3)</f>
        <v>26-35</v>
      </c>
      <c r="F608" s="23">
        <f>INDEX(Table,MATCH('Classwork 5'!B608,'5b'!$B$4:$B$904,0),4)</f>
        <v>17</v>
      </c>
      <c r="G608" s="23">
        <v>5</v>
      </c>
      <c r="H608" s="24">
        <v>5417</v>
      </c>
    </row>
    <row r="609" spans="2:8" x14ac:dyDescent="0.3">
      <c r="B609" s="22">
        <v>1000118</v>
      </c>
      <c r="C609" s="23" t="s">
        <v>2423</v>
      </c>
      <c r="D609" s="23" t="str">
        <f>VLOOKUP(B609,'5b'!$B$4:$E$904,2,FALSE)</f>
        <v>M</v>
      </c>
      <c r="E609" s="23" t="str">
        <f>INDEX(Table,MATCH('Classwork 5'!B609,'5b'!$B$4:$B$904,0),3)</f>
        <v>36-45</v>
      </c>
      <c r="F609" s="23">
        <f>INDEX(Table,MATCH('Classwork 5'!B609,'5b'!$B$4:$B$904,0),4)</f>
        <v>17</v>
      </c>
      <c r="G609" s="23">
        <v>8</v>
      </c>
      <c r="H609" s="24">
        <v>8081</v>
      </c>
    </row>
    <row r="610" spans="2:8" x14ac:dyDescent="0.3">
      <c r="B610" s="22">
        <v>1000118</v>
      </c>
      <c r="C610" s="23" t="s">
        <v>2376</v>
      </c>
      <c r="D610" s="23" t="str">
        <f>VLOOKUP(B610,'5b'!$B$4:$E$904,2,FALSE)</f>
        <v>M</v>
      </c>
      <c r="E610" s="23" t="str">
        <f>INDEX(Table,MATCH('Classwork 5'!B610,'5b'!$B$4:$B$904,0),3)</f>
        <v>36-45</v>
      </c>
      <c r="F610" s="23">
        <f>INDEX(Table,MATCH('Classwork 5'!B610,'5b'!$B$4:$B$904,0),4)</f>
        <v>17</v>
      </c>
      <c r="G610" s="23">
        <v>8</v>
      </c>
      <c r="H610" s="24">
        <v>9712</v>
      </c>
    </row>
    <row r="611" spans="2:8" x14ac:dyDescent="0.3">
      <c r="B611" s="22">
        <v>1000118</v>
      </c>
      <c r="C611" s="23" t="s">
        <v>2424</v>
      </c>
      <c r="D611" s="23" t="str">
        <f>VLOOKUP(B611,'5b'!$B$4:$E$904,2,FALSE)</f>
        <v>M</v>
      </c>
      <c r="E611" s="23" t="str">
        <f>INDEX(Table,MATCH('Classwork 5'!B611,'5b'!$B$4:$B$904,0),3)</f>
        <v>36-45</v>
      </c>
      <c r="F611" s="23">
        <f>INDEX(Table,MATCH('Classwork 5'!B611,'5b'!$B$4:$B$904,0),4)</f>
        <v>17</v>
      </c>
      <c r="G611" s="23">
        <v>1</v>
      </c>
      <c r="H611" s="24">
        <v>15909</v>
      </c>
    </row>
    <row r="612" spans="2:8" x14ac:dyDescent="0.3">
      <c r="B612" s="22">
        <v>1000118</v>
      </c>
      <c r="C612" s="23" t="s">
        <v>2425</v>
      </c>
      <c r="D612" s="23" t="str">
        <f>VLOOKUP(B612,'5b'!$B$4:$E$904,2,FALSE)</f>
        <v>M</v>
      </c>
      <c r="E612" s="23" t="str">
        <f>INDEX(Table,MATCH('Classwork 5'!B612,'5b'!$B$4:$B$904,0),3)</f>
        <v>36-45</v>
      </c>
      <c r="F612" s="23">
        <f>INDEX(Table,MATCH('Classwork 5'!B612,'5b'!$B$4:$B$904,0),4)</f>
        <v>17</v>
      </c>
      <c r="G612" s="23">
        <v>1</v>
      </c>
      <c r="H612" s="24">
        <v>15651</v>
      </c>
    </row>
    <row r="613" spans="2:8" x14ac:dyDescent="0.3">
      <c r="B613" s="22">
        <v>1000118</v>
      </c>
      <c r="C613" s="23" t="s">
        <v>2426</v>
      </c>
      <c r="D613" s="23" t="str">
        <f>VLOOKUP(B613,'5b'!$B$4:$E$904,2,FALSE)</f>
        <v>M</v>
      </c>
      <c r="E613" s="23" t="str">
        <f>INDEX(Table,MATCH('Classwork 5'!B613,'5b'!$B$4:$B$904,0),3)</f>
        <v>36-45</v>
      </c>
      <c r="F613" s="23">
        <f>INDEX(Table,MATCH('Classwork 5'!B613,'5b'!$B$4:$B$904,0),4)</f>
        <v>17</v>
      </c>
      <c r="G613" s="23">
        <v>1</v>
      </c>
      <c r="H613" s="24">
        <v>15756</v>
      </c>
    </row>
    <row r="614" spans="2:8" x14ac:dyDescent="0.3">
      <c r="B614" s="22">
        <v>1000118</v>
      </c>
      <c r="C614" s="23" t="s">
        <v>2427</v>
      </c>
      <c r="D614" s="23" t="str">
        <f>VLOOKUP(B614,'5b'!$B$4:$E$904,2,FALSE)</f>
        <v>M</v>
      </c>
      <c r="E614" s="23" t="str">
        <f>INDEX(Table,MATCH('Classwork 5'!B614,'5b'!$B$4:$B$904,0),3)</f>
        <v>36-45</v>
      </c>
      <c r="F614" s="23">
        <f>INDEX(Table,MATCH('Classwork 5'!B614,'5b'!$B$4:$B$904,0),4)</f>
        <v>17</v>
      </c>
      <c r="G614" s="23">
        <v>1</v>
      </c>
      <c r="H614" s="24">
        <v>8012</v>
      </c>
    </row>
    <row r="615" spans="2:8" x14ac:dyDescent="0.3">
      <c r="B615" s="22">
        <v>1000118</v>
      </c>
      <c r="C615" s="23" t="s">
        <v>2428</v>
      </c>
      <c r="D615" s="23" t="str">
        <f>VLOOKUP(B615,'5b'!$B$4:$E$904,2,FALSE)</f>
        <v>M</v>
      </c>
      <c r="E615" s="23" t="str">
        <f>INDEX(Table,MATCH('Classwork 5'!B615,'5b'!$B$4:$B$904,0),3)</f>
        <v>36-45</v>
      </c>
      <c r="F615" s="23">
        <f>INDEX(Table,MATCH('Classwork 5'!B615,'5b'!$B$4:$B$904,0),4)</f>
        <v>17</v>
      </c>
      <c r="G615" s="23">
        <v>1</v>
      </c>
      <c r="H615" s="24">
        <v>11408</v>
      </c>
    </row>
    <row r="616" spans="2:8" x14ac:dyDescent="0.3">
      <c r="B616" s="22">
        <v>1000118</v>
      </c>
      <c r="C616" s="23" t="s">
        <v>2429</v>
      </c>
      <c r="D616" s="23" t="str">
        <f>VLOOKUP(B616,'5b'!$B$4:$E$904,2,FALSE)</f>
        <v>M</v>
      </c>
      <c r="E616" s="23" t="str">
        <f>INDEX(Table,MATCH('Classwork 5'!B616,'5b'!$B$4:$B$904,0),3)</f>
        <v>36-45</v>
      </c>
      <c r="F616" s="23">
        <f>INDEX(Table,MATCH('Classwork 5'!B616,'5b'!$B$4:$B$904,0),4)</f>
        <v>17</v>
      </c>
      <c r="G616" s="23">
        <v>1</v>
      </c>
      <c r="H616" s="24">
        <v>15492</v>
      </c>
    </row>
    <row r="617" spans="2:8" x14ac:dyDescent="0.3">
      <c r="B617" s="22">
        <v>1000118</v>
      </c>
      <c r="C617" s="23" t="s">
        <v>2054</v>
      </c>
      <c r="D617" s="23" t="str">
        <f>VLOOKUP(B617,'5b'!$B$4:$E$904,2,FALSE)</f>
        <v>M</v>
      </c>
      <c r="E617" s="23" t="str">
        <f>INDEX(Table,MATCH('Classwork 5'!B617,'5b'!$B$4:$B$904,0),3)</f>
        <v>36-45</v>
      </c>
      <c r="F617" s="23">
        <f>INDEX(Table,MATCH('Classwork 5'!B617,'5b'!$B$4:$B$904,0),4)</f>
        <v>17</v>
      </c>
      <c r="G617" s="23">
        <v>2</v>
      </c>
      <c r="H617" s="24">
        <v>9569</v>
      </c>
    </row>
    <row r="618" spans="2:8" x14ac:dyDescent="0.3">
      <c r="B618" s="22">
        <v>1000118</v>
      </c>
      <c r="C618" s="23" t="s">
        <v>2430</v>
      </c>
      <c r="D618" s="23" t="str">
        <f>VLOOKUP(B618,'5b'!$B$4:$E$904,2,FALSE)</f>
        <v>M</v>
      </c>
      <c r="E618" s="23" t="str">
        <f>INDEX(Table,MATCH('Classwork 5'!B618,'5b'!$B$4:$B$904,0),3)</f>
        <v>36-45</v>
      </c>
      <c r="F618" s="23">
        <f>INDEX(Table,MATCH('Classwork 5'!B618,'5b'!$B$4:$B$904,0),4)</f>
        <v>17</v>
      </c>
      <c r="G618" s="23">
        <v>1</v>
      </c>
      <c r="H618" s="24">
        <v>15687</v>
      </c>
    </row>
    <row r="619" spans="2:8" x14ac:dyDescent="0.3">
      <c r="B619" s="22">
        <v>1000118</v>
      </c>
      <c r="C619" s="23" t="s">
        <v>2183</v>
      </c>
      <c r="D619" s="23" t="str">
        <f>VLOOKUP(B619,'5b'!$B$4:$E$904,2,FALSE)</f>
        <v>M</v>
      </c>
      <c r="E619" s="23" t="str">
        <f>INDEX(Table,MATCH('Classwork 5'!B619,'5b'!$B$4:$B$904,0),3)</f>
        <v>36-45</v>
      </c>
      <c r="F619" s="23">
        <f>INDEX(Table,MATCH('Classwork 5'!B619,'5b'!$B$4:$B$904,0),4)</f>
        <v>17</v>
      </c>
      <c r="G619" s="23">
        <v>5</v>
      </c>
      <c r="H619" s="24">
        <v>5304</v>
      </c>
    </row>
    <row r="620" spans="2:8" x14ac:dyDescent="0.3">
      <c r="B620" s="22">
        <v>1000118</v>
      </c>
      <c r="C620" s="23" t="s">
        <v>2158</v>
      </c>
      <c r="D620" s="23" t="str">
        <f>VLOOKUP(B620,'5b'!$B$4:$E$904,2,FALSE)</f>
        <v>M</v>
      </c>
      <c r="E620" s="23" t="str">
        <f>INDEX(Table,MATCH('Classwork 5'!B620,'5b'!$B$4:$B$904,0),3)</f>
        <v>36-45</v>
      </c>
      <c r="F620" s="23">
        <f>INDEX(Table,MATCH('Classwork 5'!B620,'5b'!$B$4:$B$904,0),4)</f>
        <v>17</v>
      </c>
      <c r="G620" s="23">
        <v>5</v>
      </c>
      <c r="H620" s="24">
        <v>6923</v>
      </c>
    </row>
    <row r="621" spans="2:8" x14ac:dyDescent="0.3">
      <c r="B621" s="22">
        <v>1000119</v>
      </c>
      <c r="C621" s="23" t="s">
        <v>2431</v>
      </c>
      <c r="D621" s="23" t="str">
        <f>VLOOKUP(B621,'5b'!$B$4:$E$904,2,FALSE)</f>
        <v>F</v>
      </c>
      <c r="E621" s="23" t="str">
        <f>INDEX(Table,MATCH('Classwork 5'!B621,'5b'!$B$4:$B$904,0),3)</f>
        <v>0-17</v>
      </c>
      <c r="F621" s="23">
        <f>INDEX(Table,MATCH('Classwork 5'!B621,'5b'!$B$4:$B$904,0),4)</f>
        <v>10</v>
      </c>
      <c r="G621" s="23">
        <v>5</v>
      </c>
      <c r="H621" s="24">
        <v>5277</v>
      </c>
    </row>
    <row r="622" spans="2:8" x14ac:dyDescent="0.3">
      <c r="B622" s="22">
        <v>1000119</v>
      </c>
      <c r="C622" s="23" t="s">
        <v>2432</v>
      </c>
      <c r="D622" s="23" t="str">
        <f>VLOOKUP(B622,'5b'!$B$4:$E$904,2,FALSE)</f>
        <v>F</v>
      </c>
      <c r="E622" s="23" t="str">
        <f>INDEX(Table,MATCH('Classwork 5'!B622,'5b'!$B$4:$B$904,0),3)</f>
        <v>0-17</v>
      </c>
      <c r="F622" s="23">
        <f>INDEX(Table,MATCH('Classwork 5'!B622,'5b'!$B$4:$B$904,0),4)</f>
        <v>10</v>
      </c>
      <c r="G622" s="23">
        <v>5</v>
      </c>
      <c r="H622" s="24">
        <v>7088</v>
      </c>
    </row>
    <row r="623" spans="2:8" x14ac:dyDescent="0.3">
      <c r="B623" s="22">
        <v>1000119</v>
      </c>
      <c r="C623" s="23" t="s">
        <v>2433</v>
      </c>
      <c r="D623" s="23" t="str">
        <f>VLOOKUP(B623,'5b'!$B$4:$E$904,2,FALSE)</f>
        <v>F</v>
      </c>
      <c r="E623" s="23" t="str">
        <f>INDEX(Table,MATCH('Classwork 5'!B623,'5b'!$B$4:$B$904,0),3)</f>
        <v>0-17</v>
      </c>
      <c r="F623" s="23">
        <f>INDEX(Table,MATCH('Classwork 5'!B623,'5b'!$B$4:$B$904,0),4)</f>
        <v>10</v>
      </c>
      <c r="G623" s="23">
        <v>4</v>
      </c>
      <c r="H623" s="24">
        <v>2122</v>
      </c>
    </row>
    <row r="624" spans="2:8" x14ac:dyDescent="0.3">
      <c r="B624" s="22">
        <v>1000119</v>
      </c>
      <c r="C624" s="23" t="s">
        <v>2434</v>
      </c>
      <c r="D624" s="23" t="str">
        <f>VLOOKUP(B624,'5b'!$B$4:$E$904,2,FALSE)</f>
        <v>F</v>
      </c>
      <c r="E624" s="23" t="str">
        <f>INDEX(Table,MATCH('Classwork 5'!B624,'5b'!$B$4:$B$904,0),3)</f>
        <v>0-17</v>
      </c>
      <c r="F624" s="23">
        <f>INDEX(Table,MATCH('Classwork 5'!B624,'5b'!$B$4:$B$904,0),4)</f>
        <v>10</v>
      </c>
      <c r="G624" s="23">
        <v>3</v>
      </c>
      <c r="H624" s="24">
        <v>5597</v>
      </c>
    </row>
    <row r="625" spans="2:8" x14ac:dyDescent="0.3">
      <c r="B625" s="22">
        <v>1000119</v>
      </c>
      <c r="C625" s="23" t="s">
        <v>2218</v>
      </c>
      <c r="D625" s="23" t="str">
        <f>VLOOKUP(B625,'5b'!$B$4:$E$904,2,FALSE)</f>
        <v>F</v>
      </c>
      <c r="E625" s="23" t="str">
        <f>INDEX(Table,MATCH('Classwork 5'!B625,'5b'!$B$4:$B$904,0),3)</f>
        <v>0-17</v>
      </c>
      <c r="F625" s="23">
        <f>INDEX(Table,MATCH('Classwork 5'!B625,'5b'!$B$4:$B$904,0),4)</f>
        <v>10</v>
      </c>
      <c r="G625" s="23">
        <v>1</v>
      </c>
      <c r="H625" s="24">
        <v>15837</v>
      </c>
    </row>
    <row r="626" spans="2:8" x14ac:dyDescent="0.3">
      <c r="B626" s="22">
        <v>1000120</v>
      </c>
      <c r="C626" s="23" t="s">
        <v>2435</v>
      </c>
      <c r="D626" s="23" t="str">
        <f>VLOOKUP(B626,'5b'!$B$4:$E$904,2,FALSE)</f>
        <v>M</v>
      </c>
      <c r="E626" s="23" t="str">
        <f>INDEX(Table,MATCH('Classwork 5'!B626,'5b'!$B$4:$B$904,0),3)</f>
        <v>26-35</v>
      </c>
      <c r="F626" s="23">
        <f>INDEX(Table,MATCH('Classwork 5'!B626,'5b'!$B$4:$B$904,0),4)</f>
        <v>11</v>
      </c>
      <c r="G626" s="23">
        <v>6</v>
      </c>
      <c r="H626" s="24">
        <v>16128</v>
      </c>
    </row>
    <row r="627" spans="2:8" x14ac:dyDescent="0.3">
      <c r="B627" s="22">
        <v>1000121</v>
      </c>
      <c r="C627" s="23" t="s">
        <v>2436</v>
      </c>
      <c r="D627" s="23" t="str">
        <f>VLOOKUP(B627,'5b'!$B$4:$E$904,2,FALSE)</f>
        <v>M</v>
      </c>
      <c r="E627" s="23" t="str">
        <f>INDEX(Table,MATCH('Classwork 5'!B627,'5b'!$B$4:$B$904,0),3)</f>
        <v>36-45</v>
      </c>
      <c r="F627" s="23">
        <f>INDEX(Table,MATCH('Classwork 5'!B627,'5b'!$B$4:$B$904,0),4)</f>
        <v>7</v>
      </c>
      <c r="G627" s="23">
        <v>5</v>
      </c>
      <c r="H627" s="24">
        <v>3627</v>
      </c>
    </row>
    <row r="628" spans="2:8" x14ac:dyDescent="0.3">
      <c r="B628" s="22">
        <v>1000121</v>
      </c>
      <c r="C628" s="23" t="s">
        <v>2437</v>
      </c>
      <c r="D628" s="23" t="str">
        <f>VLOOKUP(B628,'5b'!$B$4:$E$904,2,FALSE)</f>
        <v>M</v>
      </c>
      <c r="E628" s="23" t="str">
        <f>INDEX(Table,MATCH('Classwork 5'!B628,'5b'!$B$4:$B$904,0),3)</f>
        <v>36-45</v>
      </c>
      <c r="F628" s="23">
        <f>INDEX(Table,MATCH('Classwork 5'!B628,'5b'!$B$4:$B$904,0),4)</f>
        <v>7</v>
      </c>
      <c r="G628" s="23">
        <v>1</v>
      </c>
      <c r="H628" s="24">
        <v>19498</v>
      </c>
    </row>
    <row r="629" spans="2:8" x14ac:dyDescent="0.3">
      <c r="B629" s="22">
        <v>1000122</v>
      </c>
      <c r="C629" s="23" t="s">
        <v>2149</v>
      </c>
      <c r="D629" s="23" t="str">
        <f>VLOOKUP(B629,'5b'!$B$4:$E$904,2,FALSE)</f>
        <v>F</v>
      </c>
      <c r="E629" s="23" t="str">
        <f>INDEX(Table,MATCH('Classwork 5'!B629,'5b'!$B$4:$B$904,0),3)</f>
        <v>18-25</v>
      </c>
      <c r="F629" s="23">
        <f>INDEX(Table,MATCH('Classwork 5'!B629,'5b'!$B$4:$B$904,0),4)</f>
        <v>4</v>
      </c>
      <c r="G629" s="23">
        <v>1</v>
      </c>
      <c r="H629" s="24">
        <v>4530</v>
      </c>
    </row>
    <row r="630" spans="2:8" x14ac:dyDescent="0.3">
      <c r="B630" s="22">
        <v>1000123</v>
      </c>
      <c r="C630" s="23" t="s">
        <v>2438</v>
      </c>
      <c r="D630" s="23" t="str">
        <f>VLOOKUP(B630,'5b'!$B$4:$E$904,2,FALSE)</f>
        <v>M</v>
      </c>
      <c r="E630" s="23" t="str">
        <f>INDEX(Table,MATCH('Classwork 5'!B630,'5b'!$B$4:$B$904,0),3)</f>
        <v>36-45</v>
      </c>
      <c r="F630" s="23">
        <f>INDEX(Table,MATCH('Classwork 5'!B630,'5b'!$B$4:$B$904,0),4)</f>
        <v>9</v>
      </c>
      <c r="G630" s="23">
        <v>5</v>
      </c>
      <c r="H630" s="24">
        <v>3639</v>
      </c>
    </row>
    <row r="631" spans="2:8" x14ac:dyDescent="0.3">
      <c r="B631" s="22">
        <v>1000123</v>
      </c>
      <c r="C631" s="23" t="s">
        <v>2439</v>
      </c>
      <c r="D631" s="23" t="str">
        <f>VLOOKUP(B631,'5b'!$B$4:$E$904,2,FALSE)</f>
        <v>M</v>
      </c>
      <c r="E631" s="23" t="str">
        <f>INDEX(Table,MATCH('Classwork 5'!B631,'5b'!$B$4:$B$904,0),3)</f>
        <v>36-45</v>
      </c>
      <c r="F631" s="23">
        <f>INDEX(Table,MATCH('Classwork 5'!B631,'5b'!$B$4:$B$904,0),4)</f>
        <v>9</v>
      </c>
      <c r="G631" s="23">
        <v>5</v>
      </c>
      <c r="H631" s="24">
        <v>5314</v>
      </c>
    </row>
    <row r="632" spans="2:8" x14ac:dyDescent="0.3">
      <c r="B632" s="22">
        <v>1000123</v>
      </c>
      <c r="C632" s="23" t="s">
        <v>2440</v>
      </c>
      <c r="D632" s="23" t="str">
        <f>VLOOKUP(B632,'5b'!$B$4:$E$904,2,FALSE)</f>
        <v>M</v>
      </c>
      <c r="E632" s="23" t="str">
        <f>INDEX(Table,MATCH('Classwork 5'!B632,'5b'!$B$4:$B$904,0),3)</f>
        <v>36-45</v>
      </c>
      <c r="F632" s="23">
        <f>INDEX(Table,MATCH('Classwork 5'!B632,'5b'!$B$4:$B$904,0),4)</f>
        <v>9</v>
      </c>
      <c r="G632" s="23">
        <v>1</v>
      </c>
      <c r="H632" s="24">
        <v>12111</v>
      </c>
    </row>
    <row r="633" spans="2:8" x14ac:dyDescent="0.3">
      <c r="B633" s="22">
        <v>1000123</v>
      </c>
      <c r="C633" s="23" t="s">
        <v>2001</v>
      </c>
      <c r="D633" s="23" t="str">
        <f>VLOOKUP(B633,'5b'!$B$4:$E$904,2,FALSE)</f>
        <v>M</v>
      </c>
      <c r="E633" s="23" t="str">
        <f>INDEX(Table,MATCH('Classwork 5'!B633,'5b'!$B$4:$B$904,0),3)</f>
        <v>36-45</v>
      </c>
      <c r="F633" s="23">
        <f>INDEX(Table,MATCH('Classwork 5'!B633,'5b'!$B$4:$B$904,0),4)</f>
        <v>9</v>
      </c>
      <c r="G633" s="23">
        <v>5</v>
      </c>
      <c r="H633" s="24">
        <v>3631</v>
      </c>
    </row>
    <row r="634" spans="2:8" x14ac:dyDescent="0.3">
      <c r="B634" s="22">
        <v>1000123</v>
      </c>
      <c r="C634" s="23" t="s">
        <v>1981</v>
      </c>
      <c r="D634" s="23" t="str">
        <f>VLOOKUP(B634,'5b'!$B$4:$E$904,2,FALSE)</f>
        <v>M</v>
      </c>
      <c r="E634" s="23" t="str">
        <f>INDEX(Table,MATCH('Classwork 5'!B634,'5b'!$B$4:$B$904,0),3)</f>
        <v>36-45</v>
      </c>
      <c r="F634" s="23">
        <f>INDEX(Table,MATCH('Classwork 5'!B634,'5b'!$B$4:$B$904,0),4)</f>
        <v>9</v>
      </c>
      <c r="G634" s="23">
        <v>1</v>
      </c>
      <c r="H634" s="24">
        <v>19586</v>
      </c>
    </row>
    <row r="635" spans="2:8" x14ac:dyDescent="0.3">
      <c r="B635" s="22">
        <v>1000123</v>
      </c>
      <c r="C635" s="23" t="s">
        <v>2051</v>
      </c>
      <c r="D635" s="23" t="str">
        <f>VLOOKUP(B635,'5b'!$B$4:$E$904,2,FALSE)</f>
        <v>M</v>
      </c>
      <c r="E635" s="23" t="str">
        <f>INDEX(Table,MATCH('Classwork 5'!B635,'5b'!$B$4:$B$904,0),3)</f>
        <v>36-45</v>
      </c>
      <c r="F635" s="23">
        <f>INDEX(Table,MATCH('Classwork 5'!B635,'5b'!$B$4:$B$904,0),4)</f>
        <v>9</v>
      </c>
      <c r="G635" s="23">
        <v>1</v>
      </c>
      <c r="H635" s="24">
        <v>18971</v>
      </c>
    </row>
    <row r="636" spans="2:8" x14ac:dyDescent="0.3">
      <c r="B636" s="22">
        <v>1000123</v>
      </c>
      <c r="C636" s="23" t="s">
        <v>2441</v>
      </c>
      <c r="D636" s="23" t="str">
        <f>VLOOKUP(B636,'5b'!$B$4:$E$904,2,FALSE)</f>
        <v>M</v>
      </c>
      <c r="E636" s="23" t="str">
        <f>INDEX(Table,MATCH('Classwork 5'!B636,'5b'!$B$4:$B$904,0),3)</f>
        <v>36-45</v>
      </c>
      <c r="F636" s="23">
        <f>INDEX(Table,MATCH('Classwork 5'!B636,'5b'!$B$4:$B$904,0),4)</f>
        <v>9</v>
      </c>
      <c r="G636" s="23">
        <v>6</v>
      </c>
      <c r="H636" s="24">
        <v>16456</v>
      </c>
    </row>
    <row r="637" spans="2:8" x14ac:dyDescent="0.3">
      <c r="B637" s="22">
        <v>1000123</v>
      </c>
      <c r="C637" s="23" t="s">
        <v>2442</v>
      </c>
      <c r="D637" s="23" t="str">
        <f>VLOOKUP(B637,'5b'!$B$4:$E$904,2,FALSE)</f>
        <v>M</v>
      </c>
      <c r="E637" s="23" t="str">
        <f>INDEX(Table,MATCH('Classwork 5'!B637,'5b'!$B$4:$B$904,0),3)</f>
        <v>36-45</v>
      </c>
      <c r="F637" s="23">
        <f>INDEX(Table,MATCH('Classwork 5'!B637,'5b'!$B$4:$B$904,0),4)</f>
        <v>9</v>
      </c>
      <c r="G637" s="23">
        <v>2</v>
      </c>
      <c r="H637" s="24">
        <v>13009</v>
      </c>
    </row>
    <row r="638" spans="2:8" x14ac:dyDescent="0.3">
      <c r="B638" s="22">
        <v>1000123</v>
      </c>
      <c r="C638" s="23" t="s">
        <v>1953</v>
      </c>
      <c r="D638" s="23" t="str">
        <f>VLOOKUP(B638,'5b'!$B$4:$E$904,2,FALSE)</f>
        <v>M</v>
      </c>
      <c r="E638" s="23" t="str">
        <f>INDEX(Table,MATCH('Classwork 5'!B638,'5b'!$B$4:$B$904,0),3)</f>
        <v>36-45</v>
      </c>
      <c r="F638" s="23">
        <f>INDEX(Table,MATCH('Classwork 5'!B638,'5b'!$B$4:$B$904,0),4)</f>
        <v>9</v>
      </c>
      <c r="G638" s="23">
        <v>1</v>
      </c>
      <c r="H638" s="24">
        <v>15635</v>
      </c>
    </row>
    <row r="639" spans="2:8" x14ac:dyDescent="0.3">
      <c r="B639" s="22">
        <v>1000123</v>
      </c>
      <c r="C639" s="23" t="s">
        <v>2385</v>
      </c>
      <c r="D639" s="23" t="str">
        <f>VLOOKUP(B639,'5b'!$B$4:$E$904,2,FALSE)</f>
        <v>M</v>
      </c>
      <c r="E639" s="23" t="str">
        <f>INDEX(Table,MATCH('Classwork 5'!B639,'5b'!$B$4:$B$904,0),3)</f>
        <v>36-45</v>
      </c>
      <c r="F639" s="23">
        <f>INDEX(Table,MATCH('Classwork 5'!B639,'5b'!$B$4:$B$904,0),4)</f>
        <v>9</v>
      </c>
      <c r="G639" s="23">
        <v>1</v>
      </c>
      <c r="H639" s="24">
        <v>15181</v>
      </c>
    </row>
    <row r="640" spans="2:8" x14ac:dyDescent="0.3">
      <c r="B640" s="22">
        <v>1000123</v>
      </c>
      <c r="C640" s="23" t="s">
        <v>2443</v>
      </c>
      <c r="D640" s="23" t="str">
        <f>VLOOKUP(B640,'5b'!$B$4:$E$904,2,FALSE)</f>
        <v>M</v>
      </c>
      <c r="E640" s="23" t="str">
        <f>INDEX(Table,MATCH('Classwork 5'!B640,'5b'!$B$4:$B$904,0),3)</f>
        <v>36-45</v>
      </c>
      <c r="F640" s="23">
        <f>INDEX(Table,MATCH('Classwork 5'!B640,'5b'!$B$4:$B$904,0),4)</f>
        <v>9</v>
      </c>
      <c r="G640" s="23">
        <v>16</v>
      </c>
      <c r="H640" s="24">
        <v>16379</v>
      </c>
    </row>
    <row r="641" spans="2:8" x14ac:dyDescent="0.3">
      <c r="B641" s="22">
        <v>1000123</v>
      </c>
      <c r="C641" s="23" t="s">
        <v>2444</v>
      </c>
      <c r="D641" s="23" t="str">
        <f>VLOOKUP(B641,'5b'!$B$4:$E$904,2,FALSE)</f>
        <v>M</v>
      </c>
      <c r="E641" s="23" t="str">
        <f>INDEX(Table,MATCH('Classwork 5'!B641,'5b'!$B$4:$B$904,0),3)</f>
        <v>36-45</v>
      </c>
      <c r="F641" s="23">
        <f>INDEX(Table,MATCH('Classwork 5'!B641,'5b'!$B$4:$B$904,0),4)</f>
        <v>9</v>
      </c>
      <c r="G641" s="23">
        <v>8</v>
      </c>
      <c r="H641" s="24">
        <v>6187</v>
      </c>
    </row>
    <row r="642" spans="2:8" x14ac:dyDescent="0.3">
      <c r="B642" s="22">
        <v>1000123</v>
      </c>
      <c r="C642" s="23" t="s">
        <v>2445</v>
      </c>
      <c r="D642" s="23" t="str">
        <f>VLOOKUP(B642,'5b'!$B$4:$E$904,2,FALSE)</f>
        <v>M</v>
      </c>
      <c r="E642" s="23" t="str">
        <f>INDEX(Table,MATCH('Classwork 5'!B642,'5b'!$B$4:$B$904,0),3)</f>
        <v>36-45</v>
      </c>
      <c r="F642" s="23">
        <f>INDEX(Table,MATCH('Classwork 5'!B642,'5b'!$B$4:$B$904,0),4)</f>
        <v>9</v>
      </c>
      <c r="G642" s="23">
        <v>6</v>
      </c>
      <c r="H642" s="24">
        <v>16446</v>
      </c>
    </row>
    <row r="643" spans="2:8" x14ac:dyDescent="0.3">
      <c r="B643" s="22">
        <v>1000123</v>
      </c>
      <c r="C643" s="23" t="s">
        <v>2446</v>
      </c>
      <c r="D643" s="23" t="str">
        <f>VLOOKUP(B643,'5b'!$B$4:$E$904,2,FALSE)</f>
        <v>M</v>
      </c>
      <c r="E643" s="23" t="str">
        <f>INDEX(Table,MATCH('Classwork 5'!B643,'5b'!$B$4:$B$904,0),3)</f>
        <v>36-45</v>
      </c>
      <c r="F643" s="23">
        <f>INDEX(Table,MATCH('Classwork 5'!B643,'5b'!$B$4:$B$904,0),4)</f>
        <v>9</v>
      </c>
      <c r="G643" s="23">
        <v>10</v>
      </c>
      <c r="H643" s="24">
        <v>14650</v>
      </c>
    </row>
    <row r="644" spans="2:8" x14ac:dyDescent="0.3">
      <c r="B644" s="22">
        <v>1000123</v>
      </c>
      <c r="C644" s="23" t="s">
        <v>2447</v>
      </c>
      <c r="D644" s="23" t="str">
        <f>VLOOKUP(B644,'5b'!$B$4:$E$904,2,FALSE)</f>
        <v>M</v>
      </c>
      <c r="E644" s="23" t="str">
        <f>INDEX(Table,MATCH('Classwork 5'!B644,'5b'!$B$4:$B$904,0),3)</f>
        <v>36-45</v>
      </c>
      <c r="F644" s="23">
        <f>INDEX(Table,MATCH('Classwork 5'!B644,'5b'!$B$4:$B$904,0),4)</f>
        <v>9</v>
      </c>
      <c r="G644" s="23">
        <v>8</v>
      </c>
      <c r="H644" s="24">
        <v>7810</v>
      </c>
    </row>
    <row r="645" spans="2:8" x14ac:dyDescent="0.3">
      <c r="B645" s="22">
        <v>1000123</v>
      </c>
      <c r="C645" s="23" t="s">
        <v>2448</v>
      </c>
      <c r="D645" s="23" t="str">
        <f>VLOOKUP(B645,'5b'!$B$4:$E$904,2,FALSE)</f>
        <v>M</v>
      </c>
      <c r="E645" s="23" t="str">
        <f>INDEX(Table,MATCH('Classwork 5'!B645,'5b'!$B$4:$B$904,0),3)</f>
        <v>36-45</v>
      </c>
      <c r="F645" s="23">
        <f>INDEX(Table,MATCH('Classwork 5'!B645,'5b'!$B$4:$B$904,0),4)</f>
        <v>9</v>
      </c>
      <c r="G645" s="23">
        <v>1</v>
      </c>
      <c r="H645" s="24">
        <v>8143</v>
      </c>
    </row>
    <row r="646" spans="2:8" x14ac:dyDescent="0.3">
      <c r="B646" s="22">
        <v>1000123</v>
      </c>
      <c r="C646" s="23" t="s">
        <v>2168</v>
      </c>
      <c r="D646" s="23" t="str">
        <f>VLOOKUP(B646,'5b'!$B$4:$E$904,2,FALSE)</f>
        <v>M</v>
      </c>
      <c r="E646" s="23" t="str">
        <f>INDEX(Table,MATCH('Classwork 5'!B646,'5b'!$B$4:$B$904,0),3)</f>
        <v>36-45</v>
      </c>
      <c r="F646" s="23">
        <f>INDEX(Table,MATCH('Classwork 5'!B646,'5b'!$B$4:$B$904,0),4)</f>
        <v>9</v>
      </c>
      <c r="G646" s="23">
        <v>8</v>
      </c>
      <c r="H646" s="24">
        <v>4018</v>
      </c>
    </row>
    <row r="647" spans="2:8" x14ac:dyDescent="0.3">
      <c r="B647" s="22">
        <v>1000123</v>
      </c>
      <c r="C647" s="23" t="s">
        <v>2449</v>
      </c>
      <c r="D647" s="23" t="str">
        <f>VLOOKUP(B647,'5b'!$B$4:$E$904,2,FALSE)</f>
        <v>M</v>
      </c>
      <c r="E647" s="23" t="str">
        <f>INDEX(Table,MATCH('Classwork 5'!B647,'5b'!$B$4:$B$904,0),3)</f>
        <v>36-45</v>
      </c>
      <c r="F647" s="23">
        <f>INDEX(Table,MATCH('Classwork 5'!B647,'5b'!$B$4:$B$904,0),4)</f>
        <v>9</v>
      </c>
      <c r="G647" s="23">
        <v>1</v>
      </c>
      <c r="H647" s="24">
        <v>11971</v>
      </c>
    </row>
    <row r="648" spans="2:8" x14ac:dyDescent="0.3">
      <c r="B648" s="22">
        <v>1000123</v>
      </c>
      <c r="C648" s="23" t="s">
        <v>2450</v>
      </c>
      <c r="D648" s="23" t="str">
        <f>VLOOKUP(B648,'5b'!$B$4:$E$904,2,FALSE)</f>
        <v>M</v>
      </c>
      <c r="E648" s="23" t="str">
        <f>INDEX(Table,MATCH('Classwork 5'!B648,'5b'!$B$4:$B$904,0),3)</f>
        <v>36-45</v>
      </c>
      <c r="F648" s="23">
        <f>INDEX(Table,MATCH('Classwork 5'!B648,'5b'!$B$4:$B$904,0),4)</f>
        <v>9</v>
      </c>
      <c r="G648" s="23">
        <v>1</v>
      </c>
      <c r="H648" s="24">
        <v>8130</v>
      </c>
    </row>
    <row r="649" spans="2:8" x14ac:dyDescent="0.3">
      <c r="B649" s="22">
        <v>1000124</v>
      </c>
      <c r="C649" s="23" t="s">
        <v>2451</v>
      </c>
      <c r="D649" s="23" t="str">
        <f>VLOOKUP(B649,'5b'!$B$4:$E$904,2,FALSE)</f>
        <v>M</v>
      </c>
      <c r="E649" s="23" t="str">
        <f>INDEX(Table,MATCH('Classwork 5'!B649,'5b'!$B$4:$B$904,0),3)</f>
        <v>55+</v>
      </c>
      <c r="F649" s="23">
        <f>INDEX(Table,MATCH('Classwork 5'!B649,'5b'!$B$4:$B$904,0),4)</f>
        <v>7</v>
      </c>
      <c r="G649" s="23">
        <v>8</v>
      </c>
      <c r="H649" s="24">
        <v>7904</v>
      </c>
    </row>
    <row r="650" spans="2:8" x14ac:dyDescent="0.3">
      <c r="B650" s="22">
        <v>1000125</v>
      </c>
      <c r="C650" s="23" t="s">
        <v>2452</v>
      </c>
      <c r="D650" s="23" t="str">
        <f>VLOOKUP(B650,'5b'!$B$4:$E$904,2,FALSE)</f>
        <v>M</v>
      </c>
      <c r="E650" s="23" t="str">
        <f>INDEX(Table,MATCH('Classwork 5'!B650,'5b'!$B$4:$B$904,0),3)</f>
        <v>46-50</v>
      </c>
      <c r="F650" s="23">
        <f>INDEX(Table,MATCH('Classwork 5'!B650,'5b'!$B$4:$B$904,0),4)</f>
        <v>14</v>
      </c>
      <c r="G650" s="23">
        <v>11</v>
      </c>
      <c r="H650" s="24">
        <v>4497</v>
      </c>
    </row>
    <row r="651" spans="2:8" x14ac:dyDescent="0.3">
      <c r="B651" s="22">
        <v>1000125</v>
      </c>
      <c r="C651" s="23" t="s">
        <v>2453</v>
      </c>
      <c r="D651" s="23" t="str">
        <f>VLOOKUP(B651,'5b'!$B$4:$E$904,2,FALSE)</f>
        <v>M</v>
      </c>
      <c r="E651" s="23" t="str">
        <f>INDEX(Table,MATCH('Classwork 5'!B651,'5b'!$B$4:$B$904,0),3)</f>
        <v>46-50</v>
      </c>
      <c r="F651" s="23">
        <f>INDEX(Table,MATCH('Classwork 5'!B651,'5b'!$B$4:$B$904,0),4)</f>
        <v>14</v>
      </c>
      <c r="G651" s="23">
        <v>16</v>
      </c>
      <c r="H651" s="24">
        <v>16498</v>
      </c>
    </row>
    <row r="652" spans="2:8" x14ac:dyDescent="0.3">
      <c r="B652" s="22">
        <v>1000125</v>
      </c>
      <c r="C652" s="23" t="s">
        <v>2454</v>
      </c>
      <c r="D652" s="23" t="str">
        <f>VLOOKUP(B652,'5b'!$B$4:$E$904,2,FALSE)</f>
        <v>M</v>
      </c>
      <c r="E652" s="23" t="str">
        <f>INDEX(Table,MATCH('Classwork 5'!B652,'5b'!$B$4:$B$904,0),3)</f>
        <v>46-50</v>
      </c>
      <c r="F652" s="23">
        <f>INDEX(Table,MATCH('Classwork 5'!B652,'5b'!$B$4:$B$904,0),4)</f>
        <v>14</v>
      </c>
      <c r="G652" s="23">
        <v>1</v>
      </c>
      <c r="H652" s="24">
        <v>19234</v>
      </c>
    </row>
    <row r="653" spans="2:8" x14ac:dyDescent="0.3">
      <c r="B653" s="22">
        <v>1000125</v>
      </c>
      <c r="C653" s="23" t="s">
        <v>2075</v>
      </c>
      <c r="D653" s="23" t="str">
        <f>VLOOKUP(B653,'5b'!$B$4:$E$904,2,FALSE)</f>
        <v>M</v>
      </c>
      <c r="E653" s="23" t="str">
        <f>INDEX(Table,MATCH('Classwork 5'!B653,'5b'!$B$4:$B$904,0),3)</f>
        <v>46-50</v>
      </c>
      <c r="F653" s="23">
        <f>INDEX(Table,MATCH('Classwork 5'!B653,'5b'!$B$4:$B$904,0),4)</f>
        <v>14</v>
      </c>
      <c r="G653" s="23">
        <v>1</v>
      </c>
      <c r="H653" s="24">
        <v>15253</v>
      </c>
    </row>
    <row r="654" spans="2:8" x14ac:dyDescent="0.3">
      <c r="B654" s="22">
        <v>1000125</v>
      </c>
      <c r="C654" s="23" t="s">
        <v>2268</v>
      </c>
      <c r="D654" s="23" t="str">
        <f>VLOOKUP(B654,'5b'!$B$4:$E$904,2,FALSE)</f>
        <v>M</v>
      </c>
      <c r="E654" s="23" t="str">
        <f>INDEX(Table,MATCH('Classwork 5'!B654,'5b'!$B$4:$B$904,0),3)</f>
        <v>46-50</v>
      </c>
      <c r="F654" s="23">
        <f>INDEX(Table,MATCH('Classwork 5'!B654,'5b'!$B$4:$B$904,0),4)</f>
        <v>14</v>
      </c>
      <c r="G654" s="23">
        <v>1</v>
      </c>
      <c r="H654" s="24">
        <v>19064</v>
      </c>
    </row>
    <row r="655" spans="2:8" x14ac:dyDescent="0.3">
      <c r="B655" s="22">
        <v>1000125</v>
      </c>
      <c r="C655" s="23" t="s">
        <v>2455</v>
      </c>
      <c r="D655" s="23" t="str">
        <f>VLOOKUP(B655,'5b'!$B$4:$E$904,2,FALSE)</f>
        <v>M</v>
      </c>
      <c r="E655" s="23" t="str">
        <f>INDEX(Table,MATCH('Classwork 5'!B655,'5b'!$B$4:$B$904,0),3)</f>
        <v>46-50</v>
      </c>
      <c r="F655" s="23">
        <f>INDEX(Table,MATCH('Classwork 5'!B655,'5b'!$B$4:$B$904,0),4)</f>
        <v>14</v>
      </c>
      <c r="G655" s="23">
        <v>1</v>
      </c>
      <c r="H655" s="24">
        <v>11647</v>
      </c>
    </row>
    <row r="656" spans="2:8" x14ac:dyDescent="0.3">
      <c r="B656" s="22">
        <v>1000126</v>
      </c>
      <c r="C656" s="23" t="s">
        <v>2404</v>
      </c>
      <c r="D656" s="23" t="str">
        <f>VLOOKUP(B656,'5b'!$B$4:$E$904,2,FALSE)</f>
        <v>M</v>
      </c>
      <c r="E656" s="23" t="str">
        <f>INDEX(Table,MATCH('Classwork 5'!B656,'5b'!$B$4:$B$904,0),3)</f>
        <v>18-25</v>
      </c>
      <c r="F656" s="23">
        <f>INDEX(Table,MATCH('Classwork 5'!B656,'5b'!$B$4:$B$904,0),4)</f>
        <v>9</v>
      </c>
      <c r="G656" s="23">
        <v>10</v>
      </c>
      <c r="H656" s="24">
        <v>23233</v>
      </c>
    </row>
    <row r="657" spans="2:8" x14ac:dyDescent="0.3">
      <c r="B657" s="22">
        <v>1000126</v>
      </c>
      <c r="C657" s="23" t="s">
        <v>2272</v>
      </c>
      <c r="D657" s="23" t="str">
        <f>VLOOKUP(B657,'5b'!$B$4:$E$904,2,FALSE)</f>
        <v>M</v>
      </c>
      <c r="E657" s="23" t="str">
        <f>INDEX(Table,MATCH('Classwork 5'!B657,'5b'!$B$4:$B$904,0),3)</f>
        <v>18-25</v>
      </c>
      <c r="F657" s="23">
        <f>INDEX(Table,MATCH('Classwork 5'!B657,'5b'!$B$4:$B$904,0),4)</f>
        <v>9</v>
      </c>
      <c r="G657" s="23">
        <v>5</v>
      </c>
      <c r="H657" s="24">
        <v>3638</v>
      </c>
    </row>
    <row r="658" spans="2:8" x14ac:dyDescent="0.3">
      <c r="B658" s="22">
        <v>1000127</v>
      </c>
      <c r="C658" s="23" t="s">
        <v>1948</v>
      </c>
      <c r="D658" s="23" t="str">
        <f>VLOOKUP(B658,'5b'!$B$4:$E$904,2,FALSE)</f>
        <v>F</v>
      </c>
      <c r="E658" s="23" t="str">
        <f>INDEX(Table,MATCH('Classwork 5'!B658,'5b'!$B$4:$B$904,0),3)</f>
        <v>46-50</v>
      </c>
      <c r="F658" s="23">
        <f>INDEX(Table,MATCH('Classwork 5'!B658,'5b'!$B$4:$B$904,0),4)</f>
        <v>3</v>
      </c>
      <c r="G658" s="23">
        <v>1</v>
      </c>
      <c r="H658" s="24">
        <v>19681</v>
      </c>
    </row>
    <row r="659" spans="2:8" x14ac:dyDescent="0.3">
      <c r="B659" s="22">
        <v>1000127</v>
      </c>
      <c r="C659" s="23" t="s">
        <v>2136</v>
      </c>
      <c r="D659" s="23" t="str">
        <f>VLOOKUP(B659,'5b'!$B$4:$E$904,2,FALSE)</f>
        <v>F</v>
      </c>
      <c r="E659" s="23" t="str">
        <f>INDEX(Table,MATCH('Classwork 5'!B659,'5b'!$B$4:$B$904,0),3)</f>
        <v>46-50</v>
      </c>
      <c r="F659" s="23">
        <f>INDEX(Table,MATCH('Classwork 5'!B659,'5b'!$B$4:$B$904,0),4)</f>
        <v>3</v>
      </c>
      <c r="G659" s="23">
        <v>8</v>
      </c>
      <c r="H659" s="24">
        <v>5886</v>
      </c>
    </row>
    <row r="660" spans="2:8" x14ac:dyDescent="0.3">
      <c r="B660" s="22">
        <v>1000127</v>
      </c>
      <c r="C660" s="23" t="s">
        <v>2207</v>
      </c>
      <c r="D660" s="23" t="str">
        <f>VLOOKUP(B660,'5b'!$B$4:$E$904,2,FALSE)</f>
        <v>F</v>
      </c>
      <c r="E660" s="23" t="str">
        <f>INDEX(Table,MATCH('Classwork 5'!B660,'5b'!$B$4:$B$904,0),3)</f>
        <v>46-50</v>
      </c>
      <c r="F660" s="23">
        <f>INDEX(Table,MATCH('Classwork 5'!B660,'5b'!$B$4:$B$904,0),4)</f>
        <v>3</v>
      </c>
      <c r="G660" s="23">
        <v>15</v>
      </c>
      <c r="H660" s="24">
        <v>17320</v>
      </c>
    </row>
    <row r="661" spans="2:8" x14ac:dyDescent="0.3">
      <c r="B661" s="22">
        <v>1000127</v>
      </c>
      <c r="C661" s="23" t="s">
        <v>2456</v>
      </c>
      <c r="D661" s="23" t="str">
        <f>VLOOKUP(B661,'5b'!$B$4:$E$904,2,FALSE)</f>
        <v>F</v>
      </c>
      <c r="E661" s="23" t="str">
        <f>INDEX(Table,MATCH('Classwork 5'!B661,'5b'!$B$4:$B$904,0),3)</f>
        <v>46-50</v>
      </c>
      <c r="F661" s="23">
        <f>INDEX(Table,MATCH('Classwork 5'!B661,'5b'!$B$4:$B$904,0),4)</f>
        <v>3</v>
      </c>
      <c r="G661" s="23">
        <v>5</v>
      </c>
      <c r="H661" s="24">
        <v>5332</v>
      </c>
    </row>
    <row r="662" spans="2:8" x14ac:dyDescent="0.3">
      <c r="B662" s="22">
        <v>1000127</v>
      </c>
      <c r="C662" s="23" t="s">
        <v>2457</v>
      </c>
      <c r="D662" s="23" t="str">
        <f>VLOOKUP(B662,'5b'!$B$4:$E$904,2,FALSE)</f>
        <v>F</v>
      </c>
      <c r="E662" s="23" t="str">
        <f>INDEX(Table,MATCH('Classwork 5'!B662,'5b'!$B$4:$B$904,0),3)</f>
        <v>46-50</v>
      </c>
      <c r="F662" s="23">
        <f>INDEX(Table,MATCH('Classwork 5'!B662,'5b'!$B$4:$B$904,0),4)</f>
        <v>3</v>
      </c>
      <c r="G662" s="23">
        <v>8</v>
      </c>
      <c r="H662" s="24">
        <v>7890</v>
      </c>
    </row>
    <row r="663" spans="2:8" x14ac:dyDescent="0.3">
      <c r="B663" s="22">
        <v>1000128</v>
      </c>
      <c r="C663" s="23" t="s">
        <v>2458</v>
      </c>
      <c r="D663" s="23" t="str">
        <f>VLOOKUP(B663,'5b'!$B$4:$E$904,2,FALSE)</f>
        <v>M</v>
      </c>
      <c r="E663" s="23" t="str">
        <f>INDEX(Table,MATCH('Classwork 5'!B663,'5b'!$B$4:$B$904,0),3)</f>
        <v>55+</v>
      </c>
      <c r="F663" s="23">
        <f>INDEX(Table,MATCH('Classwork 5'!B663,'5b'!$B$4:$B$904,0),4)</f>
        <v>6</v>
      </c>
      <c r="G663" s="23">
        <v>5</v>
      </c>
      <c r="H663" s="24">
        <v>8629</v>
      </c>
    </row>
    <row r="664" spans="2:8" x14ac:dyDescent="0.3">
      <c r="B664" s="22">
        <v>1000129</v>
      </c>
      <c r="C664" s="23" t="s">
        <v>2459</v>
      </c>
      <c r="D664" s="23" t="str">
        <f>VLOOKUP(B664,'5b'!$B$4:$E$904,2,FALSE)</f>
        <v>M</v>
      </c>
      <c r="E664" s="23" t="str">
        <f>INDEX(Table,MATCH('Classwork 5'!B664,'5b'!$B$4:$B$904,0),3)</f>
        <v>26-35</v>
      </c>
      <c r="F664" s="23">
        <f>INDEX(Table,MATCH('Classwork 5'!B664,'5b'!$B$4:$B$904,0),4)</f>
        <v>11</v>
      </c>
      <c r="G664" s="23">
        <v>1</v>
      </c>
      <c r="H664" s="24">
        <v>15383</v>
      </c>
    </row>
    <row r="665" spans="2:8" x14ac:dyDescent="0.3">
      <c r="B665" s="22">
        <v>1000129</v>
      </c>
      <c r="C665" s="23" t="s">
        <v>2460</v>
      </c>
      <c r="D665" s="23" t="str">
        <f>VLOOKUP(B665,'5b'!$B$4:$E$904,2,FALSE)</f>
        <v>M</v>
      </c>
      <c r="E665" s="23" t="str">
        <f>INDEX(Table,MATCH('Classwork 5'!B665,'5b'!$B$4:$B$904,0),3)</f>
        <v>26-35</v>
      </c>
      <c r="F665" s="23">
        <f>INDEX(Table,MATCH('Classwork 5'!B665,'5b'!$B$4:$B$904,0),4)</f>
        <v>11</v>
      </c>
      <c r="G665" s="23">
        <v>1</v>
      </c>
      <c r="H665" s="24">
        <v>15641</v>
      </c>
    </row>
    <row r="666" spans="2:8" x14ac:dyDescent="0.3">
      <c r="B666" s="22">
        <v>1000129</v>
      </c>
      <c r="C666" s="23" t="s">
        <v>2461</v>
      </c>
      <c r="D666" s="23" t="str">
        <f>VLOOKUP(B666,'5b'!$B$4:$E$904,2,FALSE)</f>
        <v>M</v>
      </c>
      <c r="E666" s="23" t="str">
        <f>INDEX(Table,MATCH('Classwork 5'!B666,'5b'!$B$4:$B$904,0),3)</f>
        <v>26-35</v>
      </c>
      <c r="F666" s="23">
        <f>INDEX(Table,MATCH('Classwork 5'!B666,'5b'!$B$4:$B$904,0),4)</f>
        <v>11</v>
      </c>
      <c r="G666" s="23">
        <v>5</v>
      </c>
      <c r="H666" s="24">
        <v>5298</v>
      </c>
    </row>
    <row r="667" spans="2:8" x14ac:dyDescent="0.3">
      <c r="B667" s="22">
        <v>1000129</v>
      </c>
      <c r="C667" s="23" t="s">
        <v>2051</v>
      </c>
      <c r="D667" s="23" t="str">
        <f>VLOOKUP(B667,'5b'!$B$4:$E$904,2,FALSE)</f>
        <v>M</v>
      </c>
      <c r="E667" s="23" t="str">
        <f>INDEX(Table,MATCH('Classwork 5'!B667,'5b'!$B$4:$B$904,0),3)</f>
        <v>26-35</v>
      </c>
      <c r="F667" s="23">
        <f>INDEX(Table,MATCH('Classwork 5'!B667,'5b'!$B$4:$B$904,0),4)</f>
        <v>11</v>
      </c>
      <c r="G667" s="23">
        <v>1</v>
      </c>
      <c r="H667" s="24">
        <v>15525</v>
      </c>
    </row>
    <row r="668" spans="2:8" x14ac:dyDescent="0.3">
      <c r="B668" s="22">
        <v>1000129</v>
      </c>
      <c r="C668" s="23" t="s">
        <v>2331</v>
      </c>
      <c r="D668" s="23" t="str">
        <f>VLOOKUP(B668,'5b'!$B$4:$E$904,2,FALSE)</f>
        <v>M</v>
      </c>
      <c r="E668" s="23" t="str">
        <f>INDEX(Table,MATCH('Classwork 5'!B668,'5b'!$B$4:$B$904,0),3)</f>
        <v>26-35</v>
      </c>
      <c r="F668" s="23">
        <f>INDEX(Table,MATCH('Classwork 5'!B668,'5b'!$B$4:$B$904,0),4)</f>
        <v>11</v>
      </c>
      <c r="G668" s="23">
        <v>1</v>
      </c>
      <c r="H668" s="24">
        <v>19406</v>
      </c>
    </row>
    <row r="669" spans="2:8" x14ac:dyDescent="0.3">
      <c r="B669" s="22">
        <v>1000130</v>
      </c>
      <c r="C669" s="23" t="s">
        <v>2462</v>
      </c>
      <c r="D669" s="23" t="str">
        <f>VLOOKUP(B669,'5b'!$B$4:$E$904,2,FALSE)</f>
        <v>M</v>
      </c>
      <c r="E669" s="23" t="str">
        <f>INDEX(Table,MATCH('Classwork 5'!B669,'5b'!$B$4:$B$904,0),3)</f>
        <v>36-45</v>
      </c>
      <c r="F669" s="23">
        <f>INDEX(Table,MATCH('Classwork 5'!B669,'5b'!$B$4:$B$904,0),4)</f>
        <v>17</v>
      </c>
      <c r="G669" s="23">
        <v>2</v>
      </c>
      <c r="H669" s="24">
        <v>3688</v>
      </c>
    </row>
    <row r="670" spans="2:8" x14ac:dyDescent="0.3">
      <c r="B670" s="22">
        <v>1000130</v>
      </c>
      <c r="C670" s="23" t="s">
        <v>2463</v>
      </c>
      <c r="D670" s="23" t="str">
        <f>VLOOKUP(B670,'5b'!$B$4:$E$904,2,FALSE)</f>
        <v>M</v>
      </c>
      <c r="E670" s="23" t="str">
        <f>INDEX(Table,MATCH('Classwork 5'!B670,'5b'!$B$4:$B$904,0),3)</f>
        <v>36-45</v>
      </c>
      <c r="F670" s="23">
        <f>INDEX(Table,MATCH('Classwork 5'!B670,'5b'!$B$4:$B$904,0),4)</f>
        <v>17</v>
      </c>
      <c r="G670" s="23">
        <v>8</v>
      </c>
      <c r="H670" s="24">
        <v>2209</v>
      </c>
    </row>
    <row r="671" spans="2:8" x14ac:dyDescent="0.3">
      <c r="B671" s="22">
        <v>1000130</v>
      </c>
      <c r="C671" s="23" t="s">
        <v>2464</v>
      </c>
      <c r="D671" s="23" t="str">
        <f>VLOOKUP(B671,'5b'!$B$4:$E$904,2,FALSE)</f>
        <v>M</v>
      </c>
      <c r="E671" s="23" t="str">
        <f>INDEX(Table,MATCH('Classwork 5'!B671,'5b'!$B$4:$B$904,0),3)</f>
        <v>36-45</v>
      </c>
      <c r="F671" s="23">
        <f>INDEX(Table,MATCH('Classwork 5'!B671,'5b'!$B$4:$B$904,0),4)</f>
        <v>17</v>
      </c>
      <c r="G671" s="23">
        <v>1</v>
      </c>
      <c r="H671" s="24">
        <v>19706</v>
      </c>
    </row>
    <row r="672" spans="2:8" x14ac:dyDescent="0.3">
      <c r="B672" s="22">
        <v>1000130</v>
      </c>
      <c r="C672" s="23" t="s">
        <v>2465</v>
      </c>
      <c r="D672" s="23" t="str">
        <f>VLOOKUP(B672,'5b'!$B$4:$E$904,2,FALSE)</f>
        <v>M</v>
      </c>
      <c r="E672" s="23" t="str">
        <f>INDEX(Table,MATCH('Classwork 5'!B672,'5b'!$B$4:$B$904,0),3)</f>
        <v>36-45</v>
      </c>
      <c r="F672" s="23">
        <f>INDEX(Table,MATCH('Classwork 5'!B672,'5b'!$B$4:$B$904,0),4)</f>
        <v>17</v>
      </c>
      <c r="G672" s="23">
        <v>1</v>
      </c>
      <c r="H672" s="24">
        <v>15907</v>
      </c>
    </row>
    <row r="673" spans="2:8" x14ac:dyDescent="0.3">
      <c r="B673" s="22">
        <v>1000130</v>
      </c>
      <c r="C673" s="23" t="s">
        <v>2424</v>
      </c>
      <c r="D673" s="23" t="str">
        <f>VLOOKUP(B673,'5b'!$B$4:$E$904,2,FALSE)</f>
        <v>M</v>
      </c>
      <c r="E673" s="23" t="str">
        <f>INDEX(Table,MATCH('Classwork 5'!B673,'5b'!$B$4:$B$904,0),3)</f>
        <v>36-45</v>
      </c>
      <c r="F673" s="23">
        <f>INDEX(Table,MATCH('Classwork 5'!B673,'5b'!$B$4:$B$904,0),4)</f>
        <v>17</v>
      </c>
      <c r="G673" s="23">
        <v>1</v>
      </c>
      <c r="H673" s="24">
        <v>19062</v>
      </c>
    </row>
    <row r="674" spans="2:8" x14ac:dyDescent="0.3">
      <c r="B674" s="22">
        <v>1000130</v>
      </c>
      <c r="C674" s="23" t="s">
        <v>2084</v>
      </c>
      <c r="D674" s="23" t="str">
        <f>VLOOKUP(B674,'5b'!$B$4:$E$904,2,FALSE)</f>
        <v>M</v>
      </c>
      <c r="E674" s="23" t="str">
        <f>INDEX(Table,MATCH('Classwork 5'!B674,'5b'!$B$4:$B$904,0),3)</f>
        <v>36-45</v>
      </c>
      <c r="F674" s="23">
        <f>INDEX(Table,MATCH('Classwork 5'!B674,'5b'!$B$4:$B$904,0),4)</f>
        <v>17</v>
      </c>
      <c r="G674" s="23">
        <v>1</v>
      </c>
      <c r="H674" s="24">
        <v>15244</v>
      </c>
    </row>
    <row r="675" spans="2:8" x14ac:dyDescent="0.3">
      <c r="B675" s="22">
        <v>1000130</v>
      </c>
      <c r="C675" s="23" t="s">
        <v>2466</v>
      </c>
      <c r="D675" s="23" t="str">
        <f>VLOOKUP(B675,'5b'!$B$4:$E$904,2,FALSE)</f>
        <v>M</v>
      </c>
      <c r="E675" s="23" t="str">
        <f>INDEX(Table,MATCH('Classwork 5'!B675,'5b'!$B$4:$B$904,0),3)</f>
        <v>36-45</v>
      </c>
      <c r="F675" s="23">
        <f>INDEX(Table,MATCH('Classwork 5'!B675,'5b'!$B$4:$B$904,0),4)</f>
        <v>17</v>
      </c>
      <c r="G675" s="23">
        <v>1</v>
      </c>
      <c r="H675" s="24">
        <v>19304</v>
      </c>
    </row>
    <row r="676" spans="2:8" x14ac:dyDescent="0.3">
      <c r="B676" s="22">
        <v>1000130</v>
      </c>
      <c r="C676" s="23" t="s">
        <v>2467</v>
      </c>
      <c r="D676" s="23" t="str">
        <f>VLOOKUP(B676,'5b'!$B$4:$E$904,2,FALSE)</f>
        <v>M</v>
      </c>
      <c r="E676" s="23" t="str">
        <f>INDEX(Table,MATCH('Classwork 5'!B676,'5b'!$B$4:$B$904,0),3)</f>
        <v>36-45</v>
      </c>
      <c r="F676" s="23">
        <f>INDEX(Table,MATCH('Classwork 5'!B676,'5b'!$B$4:$B$904,0),4)</f>
        <v>17</v>
      </c>
      <c r="G676" s="23">
        <v>1</v>
      </c>
      <c r="H676" s="24">
        <v>19240</v>
      </c>
    </row>
    <row r="677" spans="2:8" x14ac:dyDescent="0.3">
      <c r="B677" s="22">
        <v>1000130</v>
      </c>
      <c r="C677" s="23" t="s">
        <v>2468</v>
      </c>
      <c r="D677" s="23" t="str">
        <f>VLOOKUP(B677,'5b'!$B$4:$E$904,2,FALSE)</f>
        <v>M</v>
      </c>
      <c r="E677" s="23" t="str">
        <f>INDEX(Table,MATCH('Classwork 5'!B677,'5b'!$B$4:$B$904,0),3)</f>
        <v>36-45</v>
      </c>
      <c r="F677" s="23">
        <f>INDEX(Table,MATCH('Classwork 5'!B677,'5b'!$B$4:$B$904,0),4)</f>
        <v>17</v>
      </c>
      <c r="G677" s="23">
        <v>1</v>
      </c>
      <c r="H677" s="24">
        <v>19559</v>
      </c>
    </row>
    <row r="678" spans="2:8" x14ac:dyDescent="0.3">
      <c r="B678" s="22">
        <v>1000130</v>
      </c>
      <c r="C678" s="23" t="s">
        <v>2021</v>
      </c>
      <c r="D678" s="23" t="str">
        <f>VLOOKUP(B678,'5b'!$B$4:$E$904,2,FALSE)</f>
        <v>M</v>
      </c>
      <c r="E678" s="23" t="str">
        <f>INDEX(Table,MATCH('Classwork 5'!B678,'5b'!$B$4:$B$904,0),3)</f>
        <v>36-45</v>
      </c>
      <c r="F678" s="23">
        <f>INDEX(Table,MATCH('Classwork 5'!B678,'5b'!$B$4:$B$904,0),4)</f>
        <v>17</v>
      </c>
      <c r="G678" s="23">
        <v>1</v>
      </c>
      <c r="H678" s="24">
        <v>19090</v>
      </c>
    </row>
    <row r="679" spans="2:8" x14ac:dyDescent="0.3">
      <c r="B679" s="22">
        <v>1000130</v>
      </c>
      <c r="C679" s="23" t="s">
        <v>2142</v>
      </c>
      <c r="D679" s="23" t="str">
        <f>VLOOKUP(B679,'5b'!$B$4:$E$904,2,FALSE)</f>
        <v>M</v>
      </c>
      <c r="E679" s="23" t="str">
        <f>INDEX(Table,MATCH('Classwork 5'!B679,'5b'!$B$4:$B$904,0),3)</f>
        <v>36-45</v>
      </c>
      <c r="F679" s="23">
        <f>INDEX(Table,MATCH('Classwork 5'!B679,'5b'!$B$4:$B$904,0),4)</f>
        <v>17</v>
      </c>
      <c r="G679" s="23">
        <v>1</v>
      </c>
      <c r="H679" s="24">
        <v>15744</v>
      </c>
    </row>
    <row r="680" spans="2:8" x14ac:dyDescent="0.3">
      <c r="B680" s="22">
        <v>1000131</v>
      </c>
      <c r="C680" s="23" t="s">
        <v>2469</v>
      </c>
      <c r="D680" s="23" t="str">
        <f>VLOOKUP(B680,'5b'!$B$4:$E$904,2,FALSE)</f>
        <v>M</v>
      </c>
      <c r="E680" s="23" t="str">
        <f>INDEX(Table,MATCH('Classwork 5'!B680,'5b'!$B$4:$B$904,0),3)</f>
        <v>18-25</v>
      </c>
      <c r="F680" s="23">
        <f>INDEX(Table,MATCH('Classwork 5'!B680,'5b'!$B$4:$B$904,0),4)</f>
        <v>4</v>
      </c>
      <c r="G680" s="23">
        <v>5</v>
      </c>
      <c r="H680" s="24">
        <v>6886</v>
      </c>
    </row>
    <row r="681" spans="2:8" x14ac:dyDescent="0.3">
      <c r="B681" s="22">
        <v>1000131</v>
      </c>
      <c r="C681" s="23" t="s">
        <v>2470</v>
      </c>
      <c r="D681" s="23" t="str">
        <f>VLOOKUP(B681,'5b'!$B$4:$E$904,2,FALSE)</f>
        <v>M</v>
      </c>
      <c r="E681" s="23" t="str">
        <f>INDEX(Table,MATCH('Classwork 5'!B681,'5b'!$B$4:$B$904,0),3)</f>
        <v>18-25</v>
      </c>
      <c r="F681" s="23">
        <f>INDEX(Table,MATCH('Classwork 5'!B681,'5b'!$B$4:$B$904,0),4)</f>
        <v>4</v>
      </c>
      <c r="G681" s="23">
        <v>8</v>
      </c>
      <c r="H681" s="24">
        <v>8075</v>
      </c>
    </row>
    <row r="682" spans="2:8" x14ac:dyDescent="0.3">
      <c r="B682" s="22">
        <v>1000131</v>
      </c>
      <c r="C682" s="23" t="s">
        <v>2471</v>
      </c>
      <c r="D682" s="23" t="str">
        <f>VLOOKUP(B682,'5b'!$B$4:$E$904,2,FALSE)</f>
        <v>M</v>
      </c>
      <c r="E682" s="23" t="str">
        <f>INDEX(Table,MATCH('Classwork 5'!B682,'5b'!$B$4:$B$904,0),3)</f>
        <v>18-25</v>
      </c>
      <c r="F682" s="23">
        <f>INDEX(Table,MATCH('Classwork 5'!B682,'5b'!$B$4:$B$904,0),4)</f>
        <v>4</v>
      </c>
      <c r="G682" s="23">
        <v>5</v>
      </c>
      <c r="H682" s="24">
        <v>8801</v>
      </c>
    </row>
    <row r="683" spans="2:8" x14ac:dyDescent="0.3">
      <c r="B683" s="22">
        <v>1000131</v>
      </c>
      <c r="C683" s="23" t="s">
        <v>2319</v>
      </c>
      <c r="D683" s="23" t="str">
        <f>VLOOKUP(B683,'5b'!$B$4:$E$904,2,FALSE)</f>
        <v>M</v>
      </c>
      <c r="E683" s="23" t="str">
        <f>INDEX(Table,MATCH('Classwork 5'!B683,'5b'!$B$4:$B$904,0),3)</f>
        <v>18-25</v>
      </c>
      <c r="F683" s="23">
        <f>INDEX(Table,MATCH('Classwork 5'!B683,'5b'!$B$4:$B$904,0),4)</f>
        <v>4</v>
      </c>
      <c r="G683" s="23">
        <v>5</v>
      </c>
      <c r="H683" s="24">
        <v>8734</v>
      </c>
    </row>
    <row r="684" spans="2:8" x14ac:dyDescent="0.3">
      <c r="B684" s="22">
        <v>1000131</v>
      </c>
      <c r="C684" s="23" t="s">
        <v>2472</v>
      </c>
      <c r="D684" s="23" t="str">
        <f>VLOOKUP(B684,'5b'!$B$4:$E$904,2,FALSE)</f>
        <v>M</v>
      </c>
      <c r="E684" s="23" t="str">
        <f>INDEX(Table,MATCH('Classwork 5'!B684,'5b'!$B$4:$B$904,0),3)</f>
        <v>18-25</v>
      </c>
      <c r="F684" s="23">
        <f>INDEX(Table,MATCH('Classwork 5'!B684,'5b'!$B$4:$B$904,0),4)</f>
        <v>4</v>
      </c>
      <c r="G684" s="23">
        <v>8</v>
      </c>
      <c r="H684" s="24">
        <v>5936</v>
      </c>
    </row>
    <row r="685" spans="2:8" x14ac:dyDescent="0.3">
      <c r="B685" s="22">
        <v>1000131</v>
      </c>
      <c r="C685" s="23" t="s">
        <v>2107</v>
      </c>
      <c r="D685" s="23" t="str">
        <f>VLOOKUP(B685,'5b'!$B$4:$E$904,2,FALSE)</f>
        <v>M</v>
      </c>
      <c r="E685" s="23" t="str">
        <f>INDEX(Table,MATCH('Classwork 5'!B685,'5b'!$B$4:$B$904,0),3)</f>
        <v>18-25</v>
      </c>
      <c r="F685" s="23">
        <f>INDEX(Table,MATCH('Classwork 5'!B685,'5b'!$B$4:$B$904,0),4)</f>
        <v>4</v>
      </c>
      <c r="G685" s="23">
        <v>8</v>
      </c>
      <c r="H685" s="24">
        <v>5945</v>
      </c>
    </row>
    <row r="686" spans="2:8" x14ac:dyDescent="0.3">
      <c r="B686" s="22">
        <v>1000131</v>
      </c>
      <c r="C686" s="23" t="s">
        <v>2473</v>
      </c>
      <c r="D686" s="23" t="str">
        <f>VLOOKUP(B686,'5b'!$B$4:$E$904,2,FALSE)</f>
        <v>M</v>
      </c>
      <c r="E686" s="23" t="str">
        <f>INDEX(Table,MATCH('Classwork 5'!B686,'5b'!$B$4:$B$904,0),3)</f>
        <v>18-25</v>
      </c>
      <c r="F686" s="23">
        <f>INDEX(Table,MATCH('Classwork 5'!B686,'5b'!$B$4:$B$904,0),4)</f>
        <v>4</v>
      </c>
      <c r="G686" s="23">
        <v>5</v>
      </c>
      <c r="H686" s="24">
        <v>5418</v>
      </c>
    </row>
    <row r="687" spans="2:8" x14ac:dyDescent="0.3">
      <c r="B687" s="22">
        <v>1000131</v>
      </c>
      <c r="C687" s="23" t="s">
        <v>2474</v>
      </c>
      <c r="D687" s="23" t="str">
        <f>VLOOKUP(B687,'5b'!$B$4:$E$904,2,FALSE)</f>
        <v>M</v>
      </c>
      <c r="E687" s="23" t="str">
        <f>INDEX(Table,MATCH('Classwork 5'!B687,'5b'!$B$4:$B$904,0),3)</f>
        <v>18-25</v>
      </c>
      <c r="F687" s="23">
        <f>INDEX(Table,MATCH('Classwork 5'!B687,'5b'!$B$4:$B$904,0),4)</f>
        <v>4</v>
      </c>
      <c r="G687" s="23">
        <v>5</v>
      </c>
      <c r="H687" s="24">
        <v>6896</v>
      </c>
    </row>
    <row r="688" spans="2:8" x14ac:dyDescent="0.3">
      <c r="B688" s="22">
        <v>1000131</v>
      </c>
      <c r="C688" s="23" t="s">
        <v>2300</v>
      </c>
      <c r="D688" s="23" t="str">
        <f>VLOOKUP(B688,'5b'!$B$4:$E$904,2,FALSE)</f>
        <v>M</v>
      </c>
      <c r="E688" s="23" t="str">
        <f>INDEX(Table,MATCH('Classwork 5'!B688,'5b'!$B$4:$B$904,0),3)</f>
        <v>18-25</v>
      </c>
      <c r="F688" s="23">
        <f>INDEX(Table,MATCH('Classwork 5'!B688,'5b'!$B$4:$B$904,0),4)</f>
        <v>4</v>
      </c>
      <c r="G688" s="23">
        <v>1</v>
      </c>
      <c r="H688" s="24">
        <v>7734</v>
      </c>
    </row>
    <row r="689" spans="2:8" x14ac:dyDescent="0.3">
      <c r="B689" s="22">
        <v>1000131</v>
      </c>
      <c r="C689" s="23" t="s">
        <v>2475</v>
      </c>
      <c r="D689" s="23" t="str">
        <f>VLOOKUP(B689,'5b'!$B$4:$E$904,2,FALSE)</f>
        <v>M</v>
      </c>
      <c r="E689" s="23" t="str">
        <f>INDEX(Table,MATCH('Classwork 5'!B689,'5b'!$B$4:$B$904,0),3)</f>
        <v>18-25</v>
      </c>
      <c r="F689" s="23">
        <f>INDEX(Table,MATCH('Classwork 5'!B689,'5b'!$B$4:$B$904,0),4)</f>
        <v>4</v>
      </c>
      <c r="G689" s="23">
        <v>8</v>
      </c>
      <c r="H689" s="24">
        <v>8127</v>
      </c>
    </row>
    <row r="690" spans="2:8" x14ac:dyDescent="0.3">
      <c r="B690" s="22">
        <v>1000132</v>
      </c>
      <c r="C690" s="23" t="s">
        <v>2476</v>
      </c>
      <c r="D690" s="23" t="str">
        <f>VLOOKUP(B690,'5b'!$B$4:$E$904,2,FALSE)</f>
        <v>M</v>
      </c>
      <c r="E690" s="23" t="str">
        <f>INDEX(Table,MATCH('Classwork 5'!B690,'5b'!$B$4:$B$904,0),3)</f>
        <v>26-35</v>
      </c>
      <c r="F690" s="23">
        <f>INDEX(Table,MATCH('Classwork 5'!B690,'5b'!$B$4:$B$904,0),4)</f>
        <v>17</v>
      </c>
      <c r="G690" s="23">
        <v>5</v>
      </c>
      <c r="H690" s="24">
        <v>8709</v>
      </c>
    </row>
    <row r="691" spans="2:8" x14ac:dyDescent="0.3">
      <c r="B691" s="22">
        <v>1000132</v>
      </c>
      <c r="C691" s="23" t="s">
        <v>2477</v>
      </c>
      <c r="D691" s="23" t="str">
        <f>VLOOKUP(B691,'5b'!$B$4:$E$904,2,FALSE)</f>
        <v>M</v>
      </c>
      <c r="E691" s="23" t="str">
        <f>INDEX(Table,MATCH('Classwork 5'!B691,'5b'!$B$4:$B$904,0),3)</f>
        <v>26-35</v>
      </c>
      <c r="F691" s="23">
        <f>INDEX(Table,MATCH('Classwork 5'!B691,'5b'!$B$4:$B$904,0),4)</f>
        <v>17</v>
      </c>
      <c r="G691" s="23">
        <v>5</v>
      </c>
      <c r="H691" s="24">
        <v>8678</v>
      </c>
    </row>
    <row r="692" spans="2:8" x14ac:dyDescent="0.3">
      <c r="B692" s="22">
        <v>1000132</v>
      </c>
      <c r="C692" s="23" t="s">
        <v>2478</v>
      </c>
      <c r="D692" s="23" t="str">
        <f>VLOOKUP(B692,'5b'!$B$4:$E$904,2,FALSE)</f>
        <v>M</v>
      </c>
      <c r="E692" s="23" t="str">
        <f>INDEX(Table,MATCH('Classwork 5'!B692,'5b'!$B$4:$B$904,0),3)</f>
        <v>26-35</v>
      </c>
      <c r="F692" s="23">
        <f>INDEX(Table,MATCH('Classwork 5'!B692,'5b'!$B$4:$B$904,0),4)</f>
        <v>17</v>
      </c>
      <c r="G692" s="23">
        <v>5</v>
      </c>
      <c r="H692" s="24">
        <v>5463</v>
      </c>
    </row>
    <row r="693" spans="2:8" x14ac:dyDescent="0.3">
      <c r="B693" s="22">
        <v>1000132</v>
      </c>
      <c r="C693" s="23" t="s">
        <v>2324</v>
      </c>
      <c r="D693" s="23" t="str">
        <f>VLOOKUP(B693,'5b'!$B$4:$E$904,2,FALSE)</f>
        <v>M</v>
      </c>
      <c r="E693" s="23" t="str">
        <f>INDEX(Table,MATCH('Classwork 5'!B693,'5b'!$B$4:$B$904,0),3)</f>
        <v>26-35</v>
      </c>
      <c r="F693" s="23">
        <f>INDEX(Table,MATCH('Classwork 5'!B693,'5b'!$B$4:$B$904,0),4)</f>
        <v>17</v>
      </c>
      <c r="G693" s="23">
        <v>5</v>
      </c>
      <c r="H693" s="24">
        <v>3743</v>
      </c>
    </row>
    <row r="694" spans="2:8" x14ac:dyDescent="0.3">
      <c r="B694" s="22">
        <v>1000132</v>
      </c>
      <c r="C694" s="23" t="s">
        <v>2479</v>
      </c>
      <c r="D694" s="23" t="str">
        <f>VLOOKUP(B694,'5b'!$B$4:$E$904,2,FALSE)</f>
        <v>M</v>
      </c>
      <c r="E694" s="23" t="str">
        <f>INDEX(Table,MATCH('Classwork 5'!B694,'5b'!$B$4:$B$904,0),3)</f>
        <v>26-35</v>
      </c>
      <c r="F694" s="23">
        <f>INDEX(Table,MATCH('Classwork 5'!B694,'5b'!$B$4:$B$904,0),4)</f>
        <v>17</v>
      </c>
      <c r="G694" s="23">
        <v>5</v>
      </c>
      <c r="H694" s="24">
        <v>8751</v>
      </c>
    </row>
    <row r="695" spans="2:8" x14ac:dyDescent="0.3">
      <c r="B695" s="22">
        <v>1000133</v>
      </c>
      <c r="C695" s="23" t="s">
        <v>2480</v>
      </c>
      <c r="D695" s="23" t="str">
        <f>VLOOKUP(B695,'5b'!$B$4:$E$904,2,FALSE)</f>
        <v>F</v>
      </c>
      <c r="E695" s="23" t="str">
        <f>INDEX(Table,MATCH('Classwork 5'!B695,'5b'!$B$4:$B$904,0),3)</f>
        <v>26-35</v>
      </c>
      <c r="F695" s="23">
        <f>INDEX(Table,MATCH('Classwork 5'!B695,'5b'!$B$4:$B$904,0),4)</f>
        <v>0</v>
      </c>
      <c r="G695" s="23">
        <v>5</v>
      </c>
      <c r="H695" s="24">
        <v>6954</v>
      </c>
    </row>
    <row r="696" spans="2:8" x14ac:dyDescent="0.3">
      <c r="B696" s="22">
        <v>1000133</v>
      </c>
      <c r="C696" s="23" t="s">
        <v>2481</v>
      </c>
      <c r="D696" s="23" t="str">
        <f>VLOOKUP(B696,'5b'!$B$4:$E$904,2,FALSE)</f>
        <v>F</v>
      </c>
      <c r="E696" s="23" t="str">
        <f>INDEX(Table,MATCH('Classwork 5'!B696,'5b'!$B$4:$B$904,0),3)</f>
        <v>26-35</v>
      </c>
      <c r="F696" s="23">
        <f>INDEX(Table,MATCH('Classwork 5'!B696,'5b'!$B$4:$B$904,0),4)</f>
        <v>0</v>
      </c>
      <c r="G696" s="23">
        <v>8</v>
      </c>
      <c r="H696" s="24">
        <v>9972</v>
      </c>
    </row>
    <row r="697" spans="2:8" x14ac:dyDescent="0.3">
      <c r="B697" s="22">
        <v>1000133</v>
      </c>
      <c r="C697" s="23" t="s">
        <v>1952</v>
      </c>
      <c r="D697" s="23" t="str">
        <f>VLOOKUP(B697,'5b'!$B$4:$E$904,2,FALSE)</f>
        <v>F</v>
      </c>
      <c r="E697" s="23" t="str">
        <f>INDEX(Table,MATCH('Classwork 5'!B697,'5b'!$B$4:$B$904,0),3)</f>
        <v>26-35</v>
      </c>
      <c r="F697" s="23">
        <f>INDEX(Table,MATCH('Classwork 5'!B697,'5b'!$B$4:$B$904,0),4)</f>
        <v>0</v>
      </c>
      <c r="G697" s="23">
        <v>5</v>
      </c>
      <c r="H697" s="24">
        <v>7041</v>
      </c>
    </row>
    <row r="698" spans="2:8" x14ac:dyDescent="0.3">
      <c r="B698" s="22">
        <v>1000133</v>
      </c>
      <c r="C698" s="23" t="s">
        <v>2478</v>
      </c>
      <c r="D698" s="23" t="str">
        <f>VLOOKUP(B698,'5b'!$B$4:$E$904,2,FALSE)</f>
        <v>F</v>
      </c>
      <c r="E698" s="23" t="str">
        <f>INDEX(Table,MATCH('Classwork 5'!B698,'5b'!$B$4:$B$904,0),3)</f>
        <v>26-35</v>
      </c>
      <c r="F698" s="23">
        <f>INDEX(Table,MATCH('Classwork 5'!B698,'5b'!$B$4:$B$904,0),4)</f>
        <v>0</v>
      </c>
      <c r="G698" s="23">
        <v>5</v>
      </c>
      <c r="H698" s="24">
        <v>8779</v>
      </c>
    </row>
    <row r="699" spans="2:8" x14ac:dyDescent="0.3">
      <c r="B699" s="22">
        <v>1000133</v>
      </c>
      <c r="C699" s="23" t="s">
        <v>2482</v>
      </c>
      <c r="D699" s="23" t="str">
        <f>VLOOKUP(B699,'5b'!$B$4:$E$904,2,FALSE)</f>
        <v>F</v>
      </c>
      <c r="E699" s="23" t="str">
        <f>INDEX(Table,MATCH('Classwork 5'!B699,'5b'!$B$4:$B$904,0),3)</f>
        <v>26-35</v>
      </c>
      <c r="F699" s="23">
        <f>INDEX(Table,MATCH('Classwork 5'!B699,'5b'!$B$4:$B$904,0),4)</f>
        <v>0</v>
      </c>
      <c r="G699" s="23">
        <v>8</v>
      </c>
      <c r="H699" s="24">
        <v>7797</v>
      </c>
    </row>
    <row r="700" spans="2:8" x14ac:dyDescent="0.3">
      <c r="B700" s="22">
        <v>1000134</v>
      </c>
      <c r="C700" s="23" t="s">
        <v>2483</v>
      </c>
      <c r="D700" s="23" t="str">
        <f>VLOOKUP(B700,'5b'!$B$4:$E$904,2,FALSE)</f>
        <v>M</v>
      </c>
      <c r="E700" s="23" t="str">
        <f>INDEX(Table,MATCH('Classwork 5'!B700,'5b'!$B$4:$B$904,0),3)</f>
        <v>26-35</v>
      </c>
      <c r="F700" s="23">
        <f>INDEX(Table,MATCH('Classwork 5'!B700,'5b'!$B$4:$B$904,0),4)</f>
        <v>0</v>
      </c>
      <c r="G700" s="23">
        <v>5</v>
      </c>
      <c r="H700" s="24">
        <v>3622</v>
      </c>
    </row>
    <row r="701" spans="2:8" x14ac:dyDescent="0.3">
      <c r="B701" s="22">
        <v>1000134</v>
      </c>
      <c r="C701" s="23" t="s">
        <v>2023</v>
      </c>
      <c r="D701" s="23" t="str">
        <f>VLOOKUP(B701,'5b'!$B$4:$E$904,2,FALSE)</f>
        <v>M</v>
      </c>
      <c r="E701" s="23" t="str">
        <f>INDEX(Table,MATCH('Classwork 5'!B701,'5b'!$B$4:$B$904,0),3)</f>
        <v>26-35</v>
      </c>
      <c r="F701" s="23">
        <f>INDEX(Table,MATCH('Classwork 5'!B701,'5b'!$B$4:$B$904,0),4)</f>
        <v>0</v>
      </c>
      <c r="G701" s="23">
        <v>1</v>
      </c>
      <c r="H701" s="24">
        <v>15783</v>
      </c>
    </row>
    <row r="702" spans="2:8" x14ac:dyDescent="0.3">
      <c r="B702" s="22">
        <v>1000134</v>
      </c>
      <c r="C702" s="23" t="s">
        <v>2484</v>
      </c>
      <c r="D702" s="23" t="str">
        <f>VLOOKUP(B702,'5b'!$B$4:$E$904,2,FALSE)</f>
        <v>M</v>
      </c>
      <c r="E702" s="23" t="str">
        <f>INDEX(Table,MATCH('Classwork 5'!B702,'5b'!$B$4:$B$904,0),3)</f>
        <v>26-35</v>
      </c>
      <c r="F702" s="23">
        <f>INDEX(Table,MATCH('Classwork 5'!B702,'5b'!$B$4:$B$904,0),4)</f>
        <v>0</v>
      </c>
      <c r="G702" s="23">
        <v>1</v>
      </c>
      <c r="H702" s="24">
        <v>3843</v>
      </c>
    </row>
    <row r="703" spans="2:8" x14ac:dyDescent="0.3">
      <c r="B703" s="22">
        <v>1000134</v>
      </c>
      <c r="C703" s="23" t="s">
        <v>2485</v>
      </c>
      <c r="D703" s="23" t="str">
        <f>VLOOKUP(B703,'5b'!$B$4:$E$904,2,FALSE)</f>
        <v>M</v>
      </c>
      <c r="E703" s="23" t="str">
        <f>INDEX(Table,MATCH('Classwork 5'!B703,'5b'!$B$4:$B$904,0),3)</f>
        <v>26-35</v>
      </c>
      <c r="F703" s="23">
        <f>INDEX(Table,MATCH('Classwork 5'!B703,'5b'!$B$4:$B$904,0),4)</f>
        <v>0</v>
      </c>
      <c r="G703" s="23">
        <v>1</v>
      </c>
      <c r="H703" s="24">
        <v>3877</v>
      </c>
    </row>
    <row r="704" spans="2:8" x14ac:dyDescent="0.3">
      <c r="B704" s="22">
        <v>1000135</v>
      </c>
      <c r="C704" s="23" t="s">
        <v>2486</v>
      </c>
      <c r="D704" s="23" t="str">
        <f>VLOOKUP(B704,'5b'!$B$4:$E$904,2,FALSE)</f>
        <v>M</v>
      </c>
      <c r="E704" s="23" t="str">
        <f>INDEX(Table,MATCH('Classwork 5'!B704,'5b'!$B$4:$B$904,0),3)</f>
        <v>18-25</v>
      </c>
      <c r="F704" s="23">
        <f>INDEX(Table,MATCH('Classwork 5'!B704,'5b'!$B$4:$B$904,0),4)</f>
        <v>4</v>
      </c>
      <c r="G704" s="23">
        <v>2</v>
      </c>
      <c r="H704" s="24">
        <v>16241</v>
      </c>
    </row>
    <row r="705" spans="2:8" x14ac:dyDescent="0.3">
      <c r="B705" s="22">
        <v>1000135</v>
      </c>
      <c r="C705" s="23" t="s">
        <v>1935</v>
      </c>
      <c r="D705" s="23" t="str">
        <f>VLOOKUP(B705,'5b'!$B$4:$E$904,2,FALSE)</f>
        <v>M</v>
      </c>
      <c r="E705" s="23" t="str">
        <f>INDEX(Table,MATCH('Classwork 5'!B705,'5b'!$B$4:$B$904,0),3)</f>
        <v>18-25</v>
      </c>
      <c r="F705" s="23">
        <f>INDEX(Table,MATCH('Classwork 5'!B705,'5b'!$B$4:$B$904,0),4)</f>
        <v>4</v>
      </c>
      <c r="G705" s="23">
        <v>1</v>
      </c>
      <c r="H705" s="24">
        <v>19146</v>
      </c>
    </row>
    <row r="706" spans="2:8" x14ac:dyDescent="0.3">
      <c r="B706" s="22">
        <v>1000135</v>
      </c>
      <c r="C706" s="23" t="s">
        <v>2487</v>
      </c>
      <c r="D706" s="23" t="str">
        <f>VLOOKUP(B706,'5b'!$B$4:$E$904,2,FALSE)</f>
        <v>M</v>
      </c>
      <c r="E706" s="23" t="str">
        <f>INDEX(Table,MATCH('Classwork 5'!B706,'5b'!$B$4:$B$904,0),3)</f>
        <v>18-25</v>
      </c>
      <c r="F706" s="23">
        <f>INDEX(Table,MATCH('Classwork 5'!B706,'5b'!$B$4:$B$904,0),4)</f>
        <v>4</v>
      </c>
      <c r="G706" s="23">
        <v>5</v>
      </c>
      <c r="H706" s="24">
        <v>3709</v>
      </c>
    </row>
    <row r="707" spans="2:8" x14ac:dyDescent="0.3">
      <c r="B707" s="22">
        <v>1000136</v>
      </c>
      <c r="C707" s="23" t="s">
        <v>2488</v>
      </c>
      <c r="D707" s="23" t="str">
        <f>VLOOKUP(B707,'5b'!$B$4:$E$904,2,FALSE)</f>
        <v>M</v>
      </c>
      <c r="E707" s="23" t="str">
        <f>INDEX(Table,MATCH('Classwork 5'!B707,'5b'!$B$4:$B$904,0),3)</f>
        <v>18-25</v>
      </c>
      <c r="F707" s="23">
        <f>INDEX(Table,MATCH('Classwork 5'!B707,'5b'!$B$4:$B$904,0),4)</f>
        <v>2</v>
      </c>
      <c r="G707" s="23">
        <v>5</v>
      </c>
      <c r="H707" s="24">
        <v>8850</v>
      </c>
    </row>
    <row r="708" spans="2:8" x14ac:dyDescent="0.3">
      <c r="B708" s="22">
        <v>1000136</v>
      </c>
      <c r="C708" s="23" t="s">
        <v>2489</v>
      </c>
      <c r="D708" s="23" t="str">
        <f>VLOOKUP(B708,'5b'!$B$4:$E$904,2,FALSE)</f>
        <v>M</v>
      </c>
      <c r="E708" s="23" t="str">
        <f>INDEX(Table,MATCH('Classwork 5'!B708,'5b'!$B$4:$B$904,0),3)</f>
        <v>18-25</v>
      </c>
      <c r="F708" s="23">
        <f>INDEX(Table,MATCH('Classwork 5'!B708,'5b'!$B$4:$B$904,0),4)</f>
        <v>2</v>
      </c>
      <c r="G708" s="23">
        <v>11</v>
      </c>
      <c r="H708" s="24">
        <v>1498</v>
      </c>
    </row>
    <row r="709" spans="2:8" x14ac:dyDescent="0.3">
      <c r="B709" s="22">
        <v>1000136</v>
      </c>
      <c r="C709" s="23" t="s">
        <v>2339</v>
      </c>
      <c r="D709" s="23" t="str">
        <f>VLOOKUP(B709,'5b'!$B$4:$E$904,2,FALSE)</f>
        <v>M</v>
      </c>
      <c r="E709" s="23" t="str">
        <f>INDEX(Table,MATCH('Classwork 5'!B709,'5b'!$B$4:$B$904,0),3)</f>
        <v>18-25</v>
      </c>
      <c r="F709" s="23">
        <f>INDEX(Table,MATCH('Classwork 5'!B709,'5b'!$B$4:$B$904,0),4)</f>
        <v>2</v>
      </c>
      <c r="G709" s="23">
        <v>1</v>
      </c>
      <c r="H709" s="24">
        <v>4304</v>
      </c>
    </row>
    <row r="710" spans="2:8" x14ac:dyDescent="0.3">
      <c r="B710" s="22">
        <v>1000136</v>
      </c>
      <c r="C710" s="23" t="s">
        <v>2490</v>
      </c>
      <c r="D710" s="23" t="str">
        <f>VLOOKUP(B710,'5b'!$B$4:$E$904,2,FALSE)</f>
        <v>M</v>
      </c>
      <c r="E710" s="23" t="str">
        <f>INDEX(Table,MATCH('Classwork 5'!B710,'5b'!$B$4:$B$904,0),3)</f>
        <v>18-25</v>
      </c>
      <c r="F710" s="23">
        <f>INDEX(Table,MATCH('Classwork 5'!B710,'5b'!$B$4:$B$904,0),4)</f>
        <v>2</v>
      </c>
      <c r="G710" s="23">
        <v>5</v>
      </c>
      <c r="H710" s="24">
        <v>7031</v>
      </c>
    </row>
    <row r="711" spans="2:8" x14ac:dyDescent="0.3">
      <c r="B711" s="22">
        <v>1000136</v>
      </c>
      <c r="C711" s="23" t="s">
        <v>2491</v>
      </c>
      <c r="D711" s="23" t="str">
        <f>VLOOKUP(B711,'5b'!$B$4:$E$904,2,FALSE)</f>
        <v>M</v>
      </c>
      <c r="E711" s="23" t="str">
        <f>INDEX(Table,MATCH('Classwork 5'!B711,'5b'!$B$4:$B$904,0),3)</f>
        <v>18-25</v>
      </c>
      <c r="F711" s="23">
        <f>INDEX(Table,MATCH('Classwork 5'!B711,'5b'!$B$4:$B$904,0),4)</f>
        <v>2</v>
      </c>
      <c r="G711" s="23">
        <v>5</v>
      </c>
      <c r="H711" s="24">
        <v>1754</v>
      </c>
    </row>
    <row r="712" spans="2:8" x14ac:dyDescent="0.3">
      <c r="B712" s="22">
        <v>1000136</v>
      </c>
      <c r="C712" s="23" t="s">
        <v>2492</v>
      </c>
      <c r="D712" s="23" t="str">
        <f>VLOOKUP(B712,'5b'!$B$4:$E$904,2,FALSE)</f>
        <v>M</v>
      </c>
      <c r="E712" s="23" t="str">
        <f>INDEX(Table,MATCH('Classwork 5'!B712,'5b'!$B$4:$B$904,0),3)</f>
        <v>18-25</v>
      </c>
      <c r="F712" s="23">
        <f>INDEX(Table,MATCH('Classwork 5'!B712,'5b'!$B$4:$B$904,0),4)</f>
        <v>2</v>
      </c>
      <c r="G712" s="23">
        <v>5</v>
      </c>
      <c r="H712" s="24">
        <v>3613</v>
      </c>
    </row>
    <row r="713" spans="2:8" x14ac:dyDescent="0.3">
      <c r="B713" s="22">
        <v>1000136</v>
      </c>
      <c r="C713" s="23" t="s">
        <v>2493</v>
      </c>
      <c r="D713" s="23" t="str">
        <f>VLOOKUP(B713,'5b'!$B$4:$E$904,2,FALSE)</f>
        <v>M</v>
      </c>
      <c r="E713" s="23" t="str">
        <f>INDEX(Table,MATCH('Classwork 5'!B713,'5b'!$B$4:$B$904,0),3)</f>
        <v>18-25</v>
      </c>
      <c r="F713" s="23">
        <f>INDEX(Table,MATCH('Classwork 5'!B713,'5b'!$B$4:$B$904,0),4)</f>
        <v>2</v>
      </c>
      <c r="G713" s="23">
        <v>1</v>
      </c>
      <c r="H713" s="24">
        <v>15563</v>
      </c>
    </row>
    <row r="714" spans="2:8" x14ac:dyDescent="0.3">
      <c r="B714" s="22">
        <v>1000136</v>
      </c>
      <c r="C714" s="23" t="s">
        <v>2494</v>
      </c>
      <c r="D714" s="23" t="str">
        <f>VLOOKUP(B714,'5b'!$B$4:$E$904,2,FALSE)</f>
        <v>M</v>
      </c>
      <c r="E714" s="23" t="str">
        <f>INDEX(Table,MATCH('Classwork 5'!B714,'5b'!$B$4:$B$904,0),3)</f>
        <v>18-25</v>
      </c>
      <c r="F714" s="23">
        <f>INDEX(Table,MATCH('Classwork 5'!B714,'5b'!$B$4:$B$904,0),4)</f>
        <v>2</v>
      </c>
      <c r="G714" s="23">
        <v>5</v>
      </c>
      <c r="H714" s="24">
        <v>7092</v>
      </c>
    </row>
    <row r="715" spans="2:8" x14ac:dyDescent="0.3">
      <c r="B715" s="22">
        <v>1000136</v>
      </c>
      <c r="C715" s="23" t="s">
        <v>2384</v>
      </c>
      <c r="D715" s="23" t="str">
        <f>VLOOKUP(B715,'5b'!$B$4:$E$904,2,FALSE)</f>
        <v>M</v>
      </c>
      <c r="E715" s="23" t="str">
        <f>INDEX(Table,MATCH('Classwork 5'!B715,'5b'!$B$4:$B$904,0),3)</f>
        <v>18-25</v>
      </c>
      <c r="F715" s="23">
        <f>INDEX(Table,MATCH('Classwork 5'!B715,'5b'!$B$4:$B$904,0),4)</f>
        <v>2</v>
      </c>
      <c r="G715" s="23">
        <v>6</v>
      </c>
      <c r="H715" s="24">
        <v>16709</v>
      </c>
    </row>
    <row r="716" spans="2:8" x14ac:dyDescent="0.3">
      <c r="B716" s="22">
        <v>1000136</v>
      </c>
      <c r="C716" s="23" t="s">
        <v>2495</v>
      </c>
      <c r="D716" s="23" t="str">
        <f>VLOOKUP(B716,'5b'!$B$4:$E$904,2,FALSE)</f>
        <v>M</v>
      </c>
      <c r="E716" s="23" t="str">
        <f>INDEX(Table,MATCH('Classwork 5'!B716,'5b'!$B$4:$B$904,0),3)</f>
        <v>18-25</v>
      </c>
      <c r="F716" s="23">
        <f>INDEX(Table,MATCH('Classwork 5'!B716,'5b'!$B$4:$B$904,0),4)</f>
        <v>2</v>
      </c>
      <c r="G716" s="23">
        <v>3</v>
      </c>
      <c r="H716" s="24">
        <v>5596</v>
      </c>
    </row>
    <row r="717" spans="2:8" x14ac:dyDescent="0.3">
      <c r="B717" s="22">
        <v>1000136</v>
      </c>
      <c r="C717" s="23" t="s">
        <v>2362</v>
      </c>
      <c r="D717" s="23" t="str">
        <f>VLOOKUP(B717,'5b'!$B$4:$E$904,2,FALSE)</f>
        <v>M</v>
      </c>
      <c r="E717" s="23" t="str">
        <f>INDEX(Table,MATCH('Classwork 5'!B717,'5b'!$B$4:$B$904,0),3)</f>
        <v>18-25</v>
      </c>
      <c r="F717" s="23">
        <f>INDEX(Table,MATCH('Classwork 5'!B717,'5b'!$B$4:$B$904,0),4)</f>
        <v>2</v>
      </c>
      <c r="G717" s="23">
        <v>3</v>
      </c>
      <c r="H717" s="24">
        <v>8224</v>
      </c>
    </row>
    <row r="718" spans="2:8" x14ac:dyDescent="0.3">
      <c r="B718" s="22">
        <v>1000136</v>
      </c>
      <c r="C718" s="23" t="s">
        <v>2171</v>
      </c>
      <c r="D718" s="23" t="str">
        <f>VLOOKUP(B718,'5b'!$B$4:$E$904,2,FALSE)</f>
        <v>M</v>
      </c>
      <c r="E718" s="23" t="str">
        <f>INDEX(Table,MATCH('Classwork 5'!B718,'5b'!$B$4:$B$904,0),3)</f>
        <v>18-25</v>
      </c>
      <c r="F718" s="23">
        <f>INDEX(Table,MATCH('Classwork 5'!B718,'5b'!$B$4:$B$904,0),4)</f>
        <v>2</v>
      </c>
      <c r="G718" s="23">
        <v>5</v>
      </c>
      <c r="H718" s="24">
        <v>6901</v>
      </c>
    </row>
    <row r="719" spans="2:8" x14ac:dyDescent="0.3">
      <c r="B719" s="22">
        <v>1000136</v>
      </c>
      <c r="C719" s="23" t="s">
        <v>2266</v>
      </c>
      <c r="D719" s="23" t="str">
        <f>VLOOKUP(B719,'5b'!$B$4:$E$904,2,FALSE)</f>
        <v>M</v>
      </c>
      <c r="E719" s="23" t="str">
        <f>INDEX(Table,MATCH('Classwork 5'!B719,'5b'!$B$4:$B$904,0),3)</f>
        <v>18-25</v>
      </c>
      <c r="F719" s="23">
        <f>INDEX(Table,MATCH('Classwork 5'!B719,'5b'!$B$4:$B$904,0),4)</f>
        <v>2</v>
      </c>
      <c r="G719" s="23">
        <v>5</v>
      </c>
      <c r="H719" s="24">
        <v>5289</v>
      </c>
    </row>
    <row r="720" spans="2:8" x14ac:dyDescent="0.3">
      <c r="B720" s="22">
        <v>1000136</v>
      </c>
      <c r="C720" s="23" t="s">
        <v>2169</v>
      </c>
      <c r="D720" s="23" t="str">
        <f>VLOOKUP(B720,'5b'!$B$4:$E$904,2,FALSE)</f>
        <v>M</v>
      </c>
      <c r="E720" s="23" t="str">
        <f>INDEX(Table,MATCH('Classwork 5'!B720,'5b'!$B$4:$B$904,0),3)</f>
        <v>18-25</v>
      </c>
      <c r="F720" s="23">
        <f>INDEX(Table,MATCH('Classwork 5'!B720,'5b'!$B$4:$B$904,0),4)</f>
        <v>2</v>
      </c>
      <c r="G720" s="23">
        <v>5</v>
      </c>
      <c r="H720" s="24">
        <v>5228</v>
      </c>
    </row>
    <row r="721" spans="2:8" x14ac:dyDescent="0.3">
      <c r="B721" s="22">
        <v>1000137</v>
      </c>
      <c r="C721" s="23" t="s">
        <v>2316</v>
      </c>
      <c r="D721" s="23" t="str">
        <f>VLOOKUP(B721,'5b'!$B$4:$E$904,2,FALSE)</f>
        <v>F</v>
      </c>
      <c r="E721" s="23" t="str">
        <f>INDEX(Table,MATCH('Classwork 5'!B721,'5b'!$B$4:$B$904,0),3)</f>
        <v>46-50</v>
      </c>
      <c r="F721" s="23">
        <f>INDEX(Table,MATCH('Classwork 5'!B721,'5b'!$B$4:$B$904,0),4)</f>
        <v>6</v>
      </c>
      <c r="G721" s="23">
        <v>8</v>
      </c>
      <c r="H721" s="24">
        <v>8126</v>
      </c>
    </row>
    <row r="722" spans="2:8" x14ac:dyDescent="0.3">
      <c r="B722" s="22">
        <v>1000137</v>
      </c>
      <c r="C722" s="23" t="s">
        <v>2496</v>
      </c>
      <c r="D722" s="23" t="str">
        <f>VLOOKUP(B722,'5b'!$B$4:$E$904,2,FALSE)</f>
        <v>F</v>
      </c>
      <c r="E722" s="23" t="str">
        <f>INDEX(Table,MATCH('Classwork 5'!B722,'5b'!$B$4:$B$904,0),3)</f>
        <v>46-50</v>
      </c>
      <c r="F722" s="23">
        <f>INDEX(Table,MATCH('Classwork 5'!B722,'5b'!$B$4:$B$904,0),4)</f>
        <v>6</v>
      </c>
      <c r="G722" s="23">
        <v>1</v>
      </c>
      <c r="H722" s="24">
        <v>11446</v>
      </c>
    </row>
    <row r="723" spans="2:8" x14ac:dyDescent="0.3">
      <c r="B723" s="22">
        <v>1000137</v>
      </c>
      <c r="C723" s="23" t="s">
        <v>2182</v>
      </c>
      <c r="D723" s="23" t="str">
        <f>VLOOKUP(B723,'5b'!$B$4:$E$904,2,FALSE)</f>
        <v>F</v>
      </c>
      <c r="E723" s="23" t="str">
        <f>INDEX(Table,MATCH('Classwork 5'!B723,'5b'!$B$4:$B$904,0),3)</f>
        <v>46-50</v>
      </c>
      <c r="F723" s="23">
        <f>INDEX(Table,MATCH('Classwork 5'!B723,'5b'!$B$4:$B$904,0),4)</f>
        <v>6</v>
      </c>
      <c r="G723" s="23">
        <v>1</v>
      </c>
      <c r="H723" s="24">
        <v>15334</v>
      </c>
    </row>
    <row r="724" spans="2:8" x14ac:dyDescent="0.3">
      <c r="B724" s="22">
        <v>1000137</v>
      </c>
      <c r="C724" s="23" t="s">
        <v>2086</v>
      </c>
      <c r="D724" s="23" t="str">
        <f>VLOOKUP(B724,'5b'!$B$4:$E$904,2,FALSE)</f>
        <v>F</v>
      </c>
      <c r="E724" s="23" t="str">
        <f>INDEX(Table,MATCH('Classwork 5'!B724,'5b'!$B$4:$B$904,0),3)</f>
        <v>46-50</v>
      </c>
      <c r="F724" s="23">
        <f>INDEX(Table,MATCH('Classwork 5'!B724,'5b'!$B$4:$B$904,0),4)</f>
        <v>6</v>
      </c>
      <c r="G724" s="23">
        <v>1</v>
      </c>
      <c r="H724" s="24">
        <v>15739</v>
      </c>
    </row>
    <row r="725" spans="2:8" x14ac:dyDescent="0.3">
      <c r="B725" s="22">
        <v>1000137</v>
      </c>
      <c r="C725" s="23" t="s">
        <v>2497</v>
      </c>
      <c r="D725" s="23" t="str">
        <f>VLOOKUP(B725,'5b'!$B$4:$E$904,2,FALSE)</f>
        <v>F</v>
      </c>
      <c r="E725" s="23" t="str">
        <f>INDEX(Table,MATCH('Classwork 5'!B725,'5b'!$B$4:$B$904,0),3)</f>
        <v>46-50</v>
      </c>
      <c r="F725" s="23">
        <f>INDEX(Table,MATCH('Classwork 5'!B725,'5b'!$B$4:$B$904,0),4)</f>
        <v>6</v>
      </c>
      <c r="G725" s="23">
        <v>1</v>
      </c>
      <c r="H725" s="24">
        <v>11809</v>
      </c>
    </row>
    <row r="726" spans="2:8" x14ac:dyDescent="0.3">
      <c r="B726" s="22">
        <v>1000137</v>
      </c>
      <c r="C726" s="23" t="s">
        <v>2498</v>
      </c>
      <c r="D726" s="23" t="str">
        <f>VLOOKUP(B726,'5b'!$B$4:$E$904,2,FALSE)</f>
        <v>F</v>
      </c>
      <c r="E726" s="23" t="str">
        <f>INDEX(Table,MATCH('Classwork 5'!B726,'5b'!$B$4:$B$904,0),3)</f>
        <v>46-50</v>
      </c>
      <c r="F726" s="23">
        <f>INDEX(Table,MATCH('Classwork 5'!B726,'5b'!$B$4:$B$904,0),4)</f>
        <v>6</v>
      </c>
      <c r="G726" s="23">
        <v>1</v>
      </c>
      <c r="H726" s="24">
        <v>11814</v>
      </c>
    </row>
    <row r="727" spans="2:8" x14ac:dyDescent="0.3">
      <c r="B727" s="22">
        <v>1000137</v>
      </c>
      <c r="C727" s="23" t="s">
        <v>1952</v>
      </c>
      <c r="D727" s="23" t="str">
        <f>VLOOKUP(B727,'5b'!$B$4:$E$904,2,FALSE)</f>
        <v>F</v>
      </c>
      <c r="E727" s="23" t="str">
        <f>INDEX(Table,MATCH('Classwork 5'!B727,'5b'!$B$4:$B$904,0),3)</f>
        <v>46-50</v>
      </c>
      <c r="F727" s="23">
        <f>INDEX(Table,MATCH('Classwork 5'!B727,'5b'!$B$4:$B$904,0),4)</f>
        <v>6</v>
      </c>
      <c r="G727" s="23">
        <v>5</v>
      </c>
      <c r="H727" s="24">
        <v>6938</v>
      </c>
    </row>
    <row r="728" spans="2:8" x14ac:dyDescent="0.3">
      <c r="B728" s="22">
        <v>1000137</v>
      </c>
      <c r="C728" s="23" t="s">
        <v>2499</v>
      </c>
      <c r="D728" s="23" t="str">
        <f>VLOOKUP(B728,'5b'!$B$4:$E$904,2,FALSE)</f>
        <v>F</v>
      </c>
      <c r="E728" s="23" t="str">
        <f>INDEX(Table,MATCH('Classwork 5'!B728,'5b'!$B$4:$B$904,0),3)</f>
        <v>46-50</v>
      </c>
      <c r="F728" s="23">
        <f>INDEX(Table,MATCH('Classwork 5'!B728,'5b'!$B$4:$B$904,0),4)</f>
        <v>6</v>
      </c>
      <c r="G728" s="23">
        <v>16</v>
      </c>
      <c r="H728" s="24">
        <v>16828</v>
      </c>
    </row>
    <row r="729" spans="2:8" x14ac:dyDescent="0.3">
      <c r="B729" s="22">
        <v>1000137</v>
      </c>
      <c r="C729" s="23" t="s">
        <v>2082</v>
      </c>
      <c r="D729" s="23" t="str">
        <f>VLOOKUP(B729,'5b'!$B$4:$E$904,2,FALSE)</f>
        <v>F</v>
      </c>
      <c r="E729" s="23" t="str">
        <f>INDEX(Table,MATCH('Classwork 5'!B729,'5b'!$B$4:$B$904,0),3)</f>
        <v>46-50</v>
      </c>
      <c r="F729" s="23">
        <f>INDEX(Table,MATCH('Classwork 5'!B729,'5b'!$B$4:$B$904,0),4)</f>
        <v>6</v>
      </c>
      <c r="G729" s="23">
        <v>8</v>
      </c>
      <c r="H729" s="24">
        <v>8066</v>
      </c>
    </row>
    <row r="730" spans="2:8" x14ac:dyDescent="0.3">
      <c r="B730" s="22">
        <v>1000138</v>
      </c>
      <c r="C730" s="23" t="s">
        <v>1981</v>
      </c>
      <c r="D730" s="23" t="str">
        <f>VLOOKUP(B730,'5b'!$B$4:$E$904,2,FALSE)</f>
        <v>M</v>
      </c>
      <c r="E730" s="23" t="str">
        <f>INDEX(Table,MATCH('Classwork 5'!B730,'5b'!$B$4:$B$904,0),3)</f>
        <v>18-25</v>
      </c>
      <c r="F730" s="23">
        <f>INDEX(Table,MATCH('Classwork 5'!B730,'5b'!$B$4:$B$904,0),4)</f>
        <v>20</v>
      </c>
      <c r="G730" s="23">
        <v>1</v>
      </c>
      <c r="H730" s="24">
        <v>19391</v>
      </c>
    </row>
    <row r="731" spans="2:8" x14ac:dyDescent="0.3">
      <c r="B731" s="22">
        <v>1000138</v>
      </c>
      <c r="C731" s="23" t="s">
        <v>2500</v>
      </c>
      <c r="D731" s="23" t="str">
        <f>VLOOKUP(B731,'5b'!$B$4:$E$904,2,FALSE)</f>
        <v>M</v>
      </c>
      <c r="E731" s="23" t="str">
        <f>INDEX(Table,MATCH('Classwork 5'!B731,'5b'!$B$4:$B$904,0),3)</f>
        <v>18-25</v>
      </c>
      <c r="F731" s="23">
        <f>INDEX(Table,MATCH('Classwork 5'!B731,'5b'!$B$4:$B$904,0),4)</f>
        <v>20</v>
      </c>
      <c r="G731" s="23">
        <v>6</v>
      </c>
      <c r="H731" s="24">
        <v>12146</v>
      </c>
    </row>
    <row r="732" spans="2:8" x14ac:dyDescent="0.3">
      <c r="B732" s="22">
        <v>1000138</v>
      </c>
      <c r="C732" s="23" t="s">
        <v>1960</v>
      </c>
      <c r="D732" s="23" t="str">
        <f>VLOOKUP(B732,'5b'!$B$4:$E$904,2,FALSE)</f>
        <v>M</v>
      </c>
      <c r="E732" s="23" t="str">
        <f>INDEX(Table,MATCH('Classwork 5'!B732,'5b'!$B$4:$B$904,0),3)</f>
        <v>18-25</v>
      </c>
      <c r="F732" s="23">
        <f>INDEX(Table,MATCH('Classwork 5'!B732,'5b'!$B$4:$B$904,0),4)</f>
        <v>20</v>
      </c>
      <c r="G732" s="23">
        <v>6</v>
      </c>
      <c r="H732" s="24">
        <v>19977</v>
      </c>
    </row>
    <row r="733" spans="2:8" x14ac:dyDescent="0.3">
      <c r="B733" s="22">
        <v>1000139</v>
      </c>
      <c r="C733" s="23" t="s">
        <v>2501</v>
      </c>
      <c r="D733" s="23" t="str">
        <f>VLOOKUP(B733,'5b'!$B$4:$E$904,2,FALSE)</f>
        <v>F</v>
      </c>
      <c r="E733" s="23" t="str">
        <f>INDEX(Table,MATCH('Classwork 5'!B733,'5b'!$B$4:$B$904,0),3)</f>
        <v>26-35</v>
      </c>
      <c r="F733" s="23">
        <f>INDEX(Table,MATCH('Classwork 5'!B733,'5b'!$B$4:$B$904,0),4)</f>
        <v>20</v>
      </c>
      <c r="G733" s="23">
        <v>1</v>
      </c>
      <c r="H733" s="24">
        <v>7773</v>
      </c>
    </row>
    <row r="734" spans="2:8" x14ac:dyDescent="0.3">
      <c r="B734" s="22">
        <v>1000139</v>
      </c>
      <c r="C734" s="23" t="s">
        <v>2025</v>
      </c>
      <c r="D734" s="23" t="str">
        <f>VLOOKUP(B734,'5b'!$B$4:$E$904,2,FALSE)</f>
        <v>F</v>
      </c>
      <c r="E734" s="23" t="str">
        <f>INDEX(Table,MATCH('Classwork 5'!B734,'5b'!$B$4:$B$904,0),3)</f>
        <v>26-35</v>
      </c>
      <c r="F734" s="23">
        <f>INDEX(Table,MATCH('Classwork 5'!B734,'5b'!$B$4:$B$904,0),4)</f>
        <v>20</v>
      </c>
      <c r="G734" s="23">
        <v>3</v>
      </c>
      <c r="H734" s="24">
        <v>8314</v>
      </c>
    </row>
    <row r="735" spans="2:8" x14ac:dyDescent="0.3">
      <c r="B735" s="22">
        <v>1000139</v>
      </c>
      <c r="C735" s="23" t="s">
        <v>2502</v>
      </c>
      <c r="D735" s="23" t="str">
        <f>VLOOKUP(B735,'5b'!$B$4:$E$904,2,FALSE)</f>
        <v>F</v>
      </c>
      <c r="E735" s="23" t="str">
        <f>INDEX(Table,MATCH('Classwork 5'!B735,'5b'!$B$4:$B$904,0),3)</f>
        <v>26-35</v>
      </c>
      <c r="F735" s="23">
        <f>INDEX(Table,MATCH('Classwork 5'!B735,'5b'!$B$4:$B$904,0),4)</f>
        <v>20</v>
      </c>
      <c r="G735" s="23">
        <v>7</v>
      </c>
      <c r="H735" s="24">
        <v>21002</v>
      </c>
    </row>
    <row r="736" spans="2:8" x14ac:dyDescent="0.3">
      <c r="B736" s="22">
        <v>1000139</v>
      </c>
      <c r="C736" s="23" t="s">
        <v>1944</v>
      </c>
      <c r="D736" s="23" t="str">
        <f>VLOOKUP(B736,'5b'!$B$4:$E$904,2,FALSE)</f>
        <v>F</v>
      </c>
      <c r="E736" s="23" t="str">
        <f>INDEX(Table,MATCH('Classwork 5'!B736,'5b'!$B$4:$B$904,0),3)</f>
        <v>26-35</v>
      </c>
      <c r="F736" s="23">
        <f>INDEX(Table,MATCH('Classwork 5'!B736,'5b'!$B$4:$B$904,0),4)</f>
        <v>20</v>
      </c>
      <c r="G736" s="23">
        <v>8</v>
      </c>
      <c r="H736" s="24">
        <v>9746</v>
      </c>
    </row>
    <row r="737" spans="2:8" x14ac:dyDescent="0.3">
      <c r="B737" s="22">
        <v>1000139</v>
      </c>
      <c r="C737" s="23" t="s">
        <v>1983</v>
      </c>
      <c r="D737" s="23" t="str">
        <f>VLOOKUP(B737,'5b'!$B$4:$E$904,2,FALSE)</f>
        <v>F</v>
      </c>
      <c r="E737" s="23" t="str">
        <f>INDEX(Table,MATCH('Classwork 5'!B737,'5b'!$B$4:$B$904,0),3)</f>
        <v>26-35</v>
      </c>
      <c r="F737" s="23">
        <f>INDEX(Table,MATCH('Classwork 5'!B737,'5b'!$B$4:$B$904,0),4)</f>
        <v>20</v>
      </c>
      <c r="G737" s="23">
        <v>1</v>
      </c>
      <c r="H737" s="24">
        <v>15239</v>
      </c>
    </row>
    <row r="738" spans="2:8" x14ac:dyDescent="0.3">
      <c r="B738" s="22">
        <v>1000139</v>
      </c>
      <c r="C738" s="23" t="s">
        <v>2503</v>
      </c>
      <c r="D738" s="23" t="str">
        <f>VLOOKUP(B738,'5b'!$B$4:$E$904,2,FALSE)</f>
        <v>F</v>
      </c>
      <c r="E738" s="23" t="str">
        <f>INDEX(Table,MATCH('Classwork 5'!B738,'5b'!$B$4:$B$904,0),3)</f>
        <v>26-35</v>
      </c>
      <c r="F738" s="23">
        <f>INDEX(Table,MATCH('Classwork 5'!B738,'5b'!$B$4:$B$904,0),4)</f>
        <v>20</v>
      </c>
      <c r="G738" s="23">
        <v>1</v>
      </c>
      <c r="H738" s="24">
        <v>15795</v>
      </c>
    </row>
    <row r="739" spans="2:8" x14ac:dyDescent="0.3">
      <c r="B739" s="22">
        <v>1000139</v>
      </c>
      <c r="C739" s="23" t="s">
        <v>2272</v>
      </c>
      <c r="D739" s="23" t="str">
        <f>VLOOKUP(B739,'5b'!$B$4:$E$904,2,FALSE)</f>
        <v>F</v>
      </c>
      <c r="E739" s="23" t="str">
        <f>INDEX(Table,MATCH('Classwork 5'!B739,'5b'!$B$4:$B$904,0),3)</f>
        <v>26-35</v>
      </c>
      <c r="F739" s="23">
        <f>INDEX(Table,MATCH('Classwork 5'!B739,'5b'!$B$4:$B$904,0),4)</f>
        <v>20</v>
      </c>
      <c r="G739" s="23">
        <v>5</v>
      </c>
      <c r="H739" s="24">
        <v>8778</v>
      </c>
    </row>
    <row r="740" spans="2:8" x14ac:dyDescent="0.3">
      <c r="B740" s="22">
        <v>1000139</v>
      </c>
      <c r="C740" s="23" t="s">
        <v>2504</v>
      </c>
      <c r="D740" s="23" t="str">
        <f>VLOOKUP(B740,'5b'!$B$4:$E$904,2,FALSE)</f>
        <v>F</v>
      </c>
      <c r="E740" s="23" t="str">
        <f>INDEX(Table,MATCH('Classwork 5'!B740,'5b'!$B$4:$B$904,0),3)</f>
        <v>26-35</v>
      </c>
      <c r="F740" s="23">
        <f>INDEX(Table,MATCH('Classwork 5'!B740,'5b'!$B$4:$B$904,0),4)</f>
        <v>20</v>
      </c>
      <c r="G740" s="23">
        <v>10</v>
      </c>
      <c r="H740" s="24">
        <v>23595</v>
      </c>
    </row>
    <row r="741" spans="2:8" x14ac:dyDescent="0.3">
      <c r="B741" s="22">
        <v>1000139</v>
      </c>
      <c r="C741" s="23" t="s">
        <v>2505</v>
      </c>
      <c r="D741" s="23" t="str">
        <f>VLOOKUP(B741,'5b'!$B$4:$E$904,2,FALSE)</f>
        <v>F</v>
      </c>
      <c r="E741" s="23" t="str">
        <f>INDEX(Table,MATCH('Classwork 5'!B741,'5b'!$B$4:$B$904,0),3)</f>
        <v>26-35</v>
      </c>
      <c r="F741" s="23">
        <f>INDEX(Table,MATCH('Classwork 5'!B741,'5b'!$B$4:$B$904,0),4)</f>
        <v>20</v>
      </c>
      <c r="G741" s="23">
        <v>1</v>
      </c>
      <c r="H741" s="24">
        <v>19117</v>
      </c>
    </row>
    <row r="742" spans="2:8" x14ac:dyDescent="0.3">
      <c r="B742" s="22">
        <v>1000139</v>
      </c>
      <c r="C742" s="23" t="s">
        <v>2150</v>
      </c>
      <c r="D742" s="23" t="str">
        <f>VLOOKUP(B742,'5b'!$B$4:$E$904,2,FALSE)</f>
        <v>F</v>
      </c>
      <c r="E742" s="23" t="str">
        <f>INDEX(Table,MATCH('Classwork 5'!B742,'5b'!$B$4:$B$904,0),3)</f>
        <v>26-35</v>
      </c>
      <c r="F742" s="23">
        <f>INDEX(Table,MATCH('Classwork 5'!B742,'5b'!$B$4:$B$904,0),4)</f>
        <v>20</v>
      </c>
      <c r="G742" s="23">
        <v>1</v>
      </c>
      <c r="H742" s="24">
        <v>15688</v>
      </c>
    </row>
    <row r="743" spans="2:8" x14ac:dyDescent="0.3">
      <c r="B743" s="22">
        <v>1000139</v>
      </c>
      <c r="C743" s="23" t="s">
        <v>2506</v>
      </c>
      <c r="D743" s="23" t="str">
        <f>VLOOKUP(B743,'5b'!$B$4:$E$904,2,FALSE)</f>
        <v>F</v>
      </c>
      <c r="E743" s="23" t="str">
        <f>INDEX(Table,MATCH('Classwork 5'!B743,'5b'!$B$4:$B$904,0),3)</f>
        <v>26-35</v>
      </c>
      <c r="F743" s="23">
        <f>INDEX(Table,MATCH('Classwork 5'!B743,'5b'!$B$4:$B$904,0),4)</f>
        <v>20</v>
      </c>
      <c r="G743" s="23">
        <v>13</v>
      </c>
      <c r="H743" s="24">
        <v>928</v>
      </c>
    </row>
    <row r="744" spans="2:8" x14ac:dyDescent="0.3">
      <c r="B744" s="22">
        <v>1000139</v>
      </c>
      <c r="C744" s="23" t="s">
        <v>2022</v>
      </c>
      <c r="D744" s="23" t="str">
        <f>VLOOKUP(B744,'5b'!$B$4:$E$904,2,FALSE)</f>
        <v>F</v>
      </c>
      <c r="E744" s="23" t="str">
        <f>INDEX(Table,MATCH('Classwork 5'!B744,'5b'!$B$4:$B$904,0),3)</f>
        <v>26-35</v>
      </c>
      <c r="F744" s="23">
        <f>INDEX(Table,MATCH('Classwork 5'!B744,'5b'!$B$4:$B$904,0),4)</f>
        <v>20</v>
      </c>
      <c r="G744" s="23">
        <v>1</v>
      </c>
      <c r="H744" s="24">
        <v>15311</v>
      </c>
    </row>
    <row r="745" spans="2:8" x14ac:dyDescent="0.3">
      <c r="B745" s="22">
        <v>1000139</v>
      </c>
      <c r="C745" s="23" t="s">
        <v>2507</v>
      </c>
      <c r="D745" s="23" t="str">
        <f>VLOOKUP(B745,'5b'!$B$4:$E$904,2,FALSE)</f>
        <v>F</v>
      </c>
      <c r="E745" s="23" t="str">
        <f>INDEX(Table,MATCH('Classwork 5'!B745,'5b'!$B$4:$B$904,0),3)</f>
        <v>26-35</v>
      </c>
      <c r="F745" s="23">
        <f>INDEX(Table,MATCH('Classwork 5'!B745,'5b'!$B$4:$B$904,0),4)</f>
        <v>20</v>
      </c>
      <c r="G745" s="23">
        <v>1</v>
      </c>
      <c r="H745" s="24">
        <v>19621</v>
      </c>
    </row>
    <row r="746" spans="2:8" x14ac:dyDescent="0.3">
      <c r="B746" s="22">
        <v>1000139</v>
      </c>
      <c r="C746" s="23" t="s">
        <v>2508</v>
      </c>
      <c r="D746" s="23" t="str">
        <f>VLOOKUP(B746,'5b'!$B$4:$E$904,2,FALSE)</f>
        <v>F</v>
      </c>
      <c r="E746" s="23" t="str">
        <f>INDEX(Table,MATCH('Classwork 5'!B746,'5b'!$B$4:$B$904,0),3)</f>
        <v>26-35</v>
      </c>
      <c r="F746" s="23">
        <f>INDEX(Table,MATCH('Classwork 5'!B746,'5b'!$B$4:$B$904,0),4)</f>
        <v>20</v>
      </c>
      <c r="G746" s="23">
        <v>11</v>
      </c>
      <c r="H746" s="24">
        <v>1558</v>
      </c>
    </row>
    <row r="747" spans="2:8" x14ac:dyDescent="0.3">
      <c r="B747" s="22">
        <v>1000140</v>
      </c>
      <c r="C747" s="23" t="s">
        <v>2509</v>
      </c>
      <c r="D747" s="23" t="str">
        <f>VLOOKUP(B747,'5b'!$B$4:$E$904,2,FALSE)</f>
        <v>F</v>
      </c>
      <c r="E747" s="23" t="str">
        <f>INDEX(Table,MATCH('Classwork 5'!B747,'5b'!$B$4:$B$904,0),3)</f>
        <v>36-45</v>
      </c>
      <c r="F747" s="23">
        <f>INDEX(Table,MATCH('Classwork 5'!B747,'5b'!$B$4:$B$904,0),4)</f>
        <v>1</v>
      </c>
      <c r="G747" s="23">
        <v>1</v>
      </c>
      <c r="H747" s="24">
        <v>3843</v>
      </c>
    </row>
    <row r="748" spans="2:8" x14ac:dyDescent="0.3">
      <c r="B748" s="22">
        <v>1000140</v>
      </c>
      <c r="C748" s="23" t="s">
        <v>2390</v>
      </c>
      <c r="D748" s="23" t="str">
        <f>VLOOKUP(B748,'5b'!$B$4:$E$904,2,FALSE)</f>
        <v>F</v>
      </c>
      <c r="E748" s="23" t="str">
        <f>INDEX(Table,MATCH('Classwork 5'!B748,'5b'!$B$4:$B$904,0),3)</f>
        <v>36-45</v>
      </c>
      <c r="F748" s="23">
        <f>INDEX(Table,MATCH('Classwork 5'!B748,'5b'!$B$4:$B$904,0),4)</f>
        <v>1</v>
      </c>
      <c r="G748" s="23">
        <v>13</v>
      </c>
      <c r="H748" s="24">
        <v>770</v>
      </c>
    </row>
    <row r="749" spans="2:8" x14ac:dyDescent="0.3">
      <c r="B749" s="22">
        <v>1000142</v>
      </c>
      <c r="C749" s="23" t="s">
        <v>2130</v>
      </c>
      <c r="D749" s="23" t="str">
        <f>VLOOKUP(B749,'5b'!$B$4:$E$904,2,FALSE)</f>
        <v>M</v>
      </c>
      <c r="E749" s="23" t="str">
        <f>INDEX(Table,MATCH('Classwork 5'!B749,'5b'!$B$4:$B$904,0),3)</f>
        <v>26-35</v>
      </c>
      <c r="F749" s="23">
        <f>INDEX(Table,MATCH('Classwork 5'!B749,'5b'!$B$4:$B$904,0),4)</f>
        <v>7</v>
      </c>
      <c r="G749" s="23">
        <v>5</v>
      </c>
      <c r="H749" s="24">
        <v>5267</v>
      </c>
    </row>
    <row r="750" spans="2:8" x14ac:dyDescent="0.3">
      <c r="B750" s="22">
        <v>1000142</v>
      </c>
      <c r="C750" s="23" t="s">
        <v>2259</v>
      </c>
      <c r="D750" s="23" t="str">
        <f>VLOOKUP(B750,'5b'!$B$4:$E$904,2,FALSE)</f>
        <v>M</v>
      </c>
      <c r="E750" s="23" t="str">
        <f>INDEX(Table,MATCH('Classwork 5'!B750,'5b'!$B$4:$B$904,0),3)</f>
        <v>26-35</v>
      </c>
      <c r="F750" s="23">
        <f>INDEX(Table,MATCH('Classwork 5'!B750,'5b'!$B$4:$B$904,0),4)</f>
        <v>7</v>
      </c>
      <c r="G750" s="23">
        <v>8</v>
      </c>
      <c r="H750" s="24">
        <v>4072</v>
      </c>
    </row>
    <row r="751" spans="2:8" x14ac:dyDescent="0.3">
      <c r="B751" s="22">
        <v>1000142</v>
      </c>
      <c r="C751" s="23" t="s">
        <v>2510</v>
      </c>
      <c r="D751" s="23" t="str">
        <f>VLOOKUP(B751,'5b'!$B$4:$E$904,2,FALSE)</f>
        <v>M</v>
      </c>
      <c r="E751" s="23" t="str">
        <f>INDEX(Table,MATCH('Classwork 5'!B751,'5b'!$B$4:$B$904,0),3)</f>
        <v>26-35</v>
      </c>
      <c r="F751" s="23">
        <f>INDEX(Table,MATCH('Classwork 5'!B751,'5b'!$B$4:$B$904,0),4)</f>
        <v>7</v>
      </c>
      <c r="G751" s="23">
        <v>6</v>
      </c>
      <c r="H751" s="24">
        <v>20214</v>
      </c>
    </row>
    <row r="752" spans="2:8" x14ac:dyDescent="0.3">
      <c r="B752" s="22">
        <v>1000142</v>
      </c>
      <c r="C752" s="23" t="s">
        <v>1941</v>
      </c>
      <c r="D752" s="23" t="str">
        <f>VLOOKUP(B752,'5b'!$B$4:$E$904,2,FALSE)</f>
        <v>M</v>
      </c>
      <c r="E752" s="23" t="str">
        <f>INDEX(Table,MATCH('Classwork 5'!B752,'5b'!$B$4:$B$904,0),3)</f>
        <v>26-35</v>
      </c>
      <c r="F752" s="23">
        <f>INDEX(Table,MATCH('Classwork 5'!B752,'5b'!$B$4:$B$904,0),4)</f>
        <v>7</v>
      </c>
      <c r="G752" s="23">
        <v>1</v>
      </c>
      <c r="H752" s="24">
        <v>12025</v>
      </c>
    </row>
    <row r="753" spans="2:8" x14ac:dyDescent="0.3">
      <c r="B753" s="22">
        <v>1000142</v>
      </c>
      <c r="C753" s="23" t="s">
        <v>2464</v>
      </c>
      <c r="D753" s="23" t="str">
        <f>VLOOKUP(B753,'5b'!$B$4:$E$904,2,FALSE)</f>
        <v>M</v>
      </c>
      <c r="E753" s="23" t="str">
        <f>INDEX(Table,MATCH('Classwork 5'!B753,'5b'!$B$4:$B$904,0),3)</f>
        <v>26-35</v>
      </c>
      <c r="F753" s="23">
        <f>INDEX(Table,MATCH('Classwork 5'!B753,'5b'!$B$4:$B$904,0),4)</f>
        <v>7</v>
      </c>
      <c r="G753" s="23">
        <v>1</v>
      </c>
      <c r="H753" s="24">
        <v>15212</v>
      </c>
    </row>
    <row r="754" spans="2:8" x14ac:dyDescent="0.3">
      <c r="B754" s="22">
        <v>1000143</v>
      </c>
      <c r="C754" s="23" t="s">
        <v>2479</v>
      </c>
      <c r="D754" s="23" t="str">
        <f>VLOOKUP(B754,'5b'!$B$4:$E$904,2,FALSE)</f>
        <v>M</v>
      </c>
      <c r="E754" s="23" t="str">
        <f>INDEX(Table,MATCH('Classwork 5'!B754,'5b'!$B$4:$B$904,0),3)</f>
        <v>18-25</v>
      </c>
      <c r="F754" s="23">
        <f>INDEX(Table,MATCH('Classwork 5'!B754,'5b'!$B$4:$B$904,0),4)</f>
        <v>3</v>
      </c>
      <c r="G754" s="23">
        <v>5</v>
      </c>
      <c r="H754" s="24">
        <v>7170</v>
      </c>
    </row>
    <row r="755" spans="2:8" x14ac:dyDescent="0.3">
      <c r="B755" s="22">
        <v>1000143</v>
      </c>
      <c r="C755" s="23" t="s">
        <v>1941</v>
      </c>
      <c r="D755" s="23" t="str">
        <f>VLOOKUP(B755,'5b'!$B$4:$E$904,2,FALSE)</f>
        <v>M</v>
      </c>
      <c r="E755" s="23" t="str">
        <f>INDEX(Table,MATCH('Classwork 5'!B755,'5b'!$B$4:$B$904,0),3)</f>
        <v>18-25</v>
      </c>
      <c r="F755" s="23">
        <f>INDEX(Table,MATCH('Classwork 5'!B755,'5b'!$B$4:$B$904,0),4)</f>
        <v>3</v>
      </c>
      <c r="G755" s="23">
        <v>1</v>
      </c>
      <c r="H755" s="24">
        <v>19662</v>
      </c>
    </row>
    <row r="756" spans="2:8" x14ac:dyDescent="0.3">
      <c r="B756" s="22">
        <v>1000143</v>
      </c>
      <c r="C756" s="23" t="s">
        <v>2511</v>
      </c>
      <c r="D756" s="23" t="str">
        <f>VLOOKUP(B756,'5b'!$B$4:$E$904,2,FALSE)</f>
        <v>M</v>
      </c>
      <c r="E756" s="23" t="str">
        <f>INDEX(Table,MATCH('Classwork 5'!B756,'5b'!$B$4:$B$904,0),3)</f>
        <v>18-25</v>
      </c>
      <c r="F756" s="23">
        <f>INDEX(Table,MATCH('Classwork 5'!B756,'5b'!$B$4:$B$904,0),4)</f>
        <v>3</v>
      </c>
      <c r="G756" s="23">
        <v>5</v>
      </c>
      <c r="H756" s="24">
        <v>6951</v>
      </c>
    </row>
    <row r="757" spans="2:8" x14ac:dyDescent="0.3">
      <c r="B757" s="22">
        <v>1000145</v>
      </c>
      <c r="C757" s="23" t="s">
        <v>2512</v>
      </c>
      <c r="D757" s="23" t="str">
        <f>VLOOKUP(B757,'5b'!$B$4:$E$904,2,FALSE)</f>
        <v>M</v>
      </c>
      <c r="E757" s="23" t="str">
        <f>INDEX(Table,MATCH('Classwork 5'!B757,'5b'!$B$4:$B$904,0),3)</f>
        <v>18-25</v>
      </c>
      <c r="F757" s="23">
        <f>INDEX(Table,MATCH('Classwork 5'!B757,'5b'!$B$4:$B$904,0),4)</f>
        <v>4</v>
      </c>
      <c r="G757" s="23">
        <v>16</v>
      </c>
      <c r="H757" s="24">
        <v>16772</v>
      </c>
    </row>
    <row r="758" spans="2:8" x14ac:dyDescent="0.3">
      <c r="B758" s="22">
        <v>1000145</v>
      </c>
      <c r="C758" s="23" t="s">
        <v>2256</v>
      </c>
      <c r="D758" s="23" t="str">
        <f>VLOOKUP(B758,'5b'!$B$4:$E$904,2,FALSE)</f>
        <v>M</v>
      </c>
      <c r="E758" s="23" t="str">
        <f>INDEX(Table,MATCH('Classwork 5'!B758,'5b'!$B$4:$B$904,0),3)</f>
        <v>18-25</v>
      </c>
      <c r="F758" s="23">
        <f>INDEX(Table,MATCH('Classwork 5'!B758,'5b'!$B$4:$B$904,0),4)</f>
        <v>4</v>
      </c>
      <c r="G758" s="23">
        <v>8</v>
      </c>
      <c r="H758" s="24">
        <v>5953</v>
      </c>
    </row>
    <row r="759" spans="2:8" x14ac:dyDescent="0.3">
      <c r="B759" s="22">
        <v>1000145</v>
      </c>
      <c r="C759" s="23" t="s">
        <v>2513</v>
      </c>
      <c r="D759" s="23" t="str">
        <f>VLOOKUP(B759,'5b'!$B$4:$E$904,2,FALSE)</f>
        <v>M</v>
      </c>
      <c r="E759" s="23" t="str">
        <f>INDEX(Table,MATCH('Classwork 5'!B759,'5b'!$B$4:$B$904,0),3)</f>
        <v>18-25</v>
      </c>
      <c r="F759" s="23">
        <f>INDEX(Table,MATCH('Classwork 5'!B759,'5b'!$B$4:$B$904,0),4)</f>
        <v>4</v>
      </c>
      <c r="G759" s="23">
        <v>8</v>
      </c>
      <c r="H759" s="24">
        <v>9756</v>
      </c>
    </row>
    <row r="760" spans="2:8" x14ac:dyDescent="0.3">
      <c r="B760" s="22">
        <v>1000145</v>
      </c>
      <c r="C760" s="23" t="s">
        <v>2482</v>
      </c>
      <c r="D760" s="23" t="str">
        <f>VLOOKUP(B760,'5b'!$B$4:$E$904,2,FALSE)</f>
        <v>M</v>
      </c>
      <c r="E760" s="23" t="str">
        <f>INDEX(Table,MATCH('Classwork 5'!B760,'5b'!$B$4:$B$904,0),3)</f>
        <v>18-25</v>
      </c>
      <c r="F760" s="23">
        <f>INDEX(Table,MATCH('Classwork 5'!B760,'5b'!$B$4:$B$904,0),4)</f>
        <v>4</v>
      </c>
      <c r="G760" s="23">
        <v>8</v>
      </c>
      <c r="H760" s="24">
        <v>2159</v>
      </c>
    </row>
    <row r="761" spans="2:8" x14ac:dyDescent="0.3">
      <c r="B761" s="22">
        <v>1000146</v>
      </c>
      <c r="C761" s="23" t="s">
        <v>1935</v>
      </c>
      <c r="D761" s="23" t="str">
        <f>VLOOKUP(B761,'5b'!$B$4:$E$904,2,FALSE)</f>
        <v>F</v>
      </c>
      <c r="E761" s="23" t="str">
        <f>INDEX(Table,MATCH('Classwork 5'!B761,'5b'!$B$4:$B$904,0),3)</f>
        <v>36-45</v>
      </c>
      <c r="F761" s="23">
        <f>INDEX(Table,MATCH('Classwork 5'!B761,'5b'!$B$4:$B$904,0),4)</f>
        <v>20</v>
      </c>
      <c r="G761" s="23">
        <v>1</v>
      </c>
      <c r="H761" s="24">
        <v>15659</v>
      </c>
    </row>
    <row r="762" spans="2:8" x14ac:dyDescent="0.3">
      <c r="B762" s="22">
        <v>1000146</v>
      </c>
      <c r="C762" s="23" t="s">
        <v>2514</v>
      </c>
      <c r="D762" s="23" t="str">
        <f>VLOOKUP(B762,'5b'!$B$4:$E$904,2,FALSE)</f>
        <v>F</v>
      </c>
      <c r="E762" s="23" t="str">
        <f>INDEX(Table,MATCH('Classwork 5'!B762,'5b'!$B$4:$B$904,0),3)</f>
        <v>36-45</v>
      </c>
      <c r="F762" s="23">
        <f>INDEX(Table,MATCH('Classwork 5'!B762,'5b'!$B$4:$B$904,0),4)</f>
        <v>20</v>
      </c>
      <c r="G762" s="23">
        <v>5</v>
      </c>
      <c r="H762" s="24">
        <v>5247</v>
      </c>
    </row>
    <row r="763" spans="2:8" x14ac:dyDescent="0.3">
      <c r="B763" s="22">
        <v>1000146</v>
      </c>
      <c r="C763" s="23" t="s">
        <v>2500</v>
      </c>
      <c r="D763" s="23" t="str">
        <f>VLOOKUP(B763,'5b'!$B$4:$E$904,2,FALSE)</f>
        <v>F</v>
      </c>
      <c r="E763" s="23" t="str">
        <f>INDEX(Table,MATCH('Classwork 5'!B763,'5b'!$B$4:$B$904,0),3)</f>
        <v>36-45</v>
      </c>
      <c r="F763" s="23">
        <f>INDEX(Table,MATCH('Classwork 5'!B763,'5b'!$B$4:$B$904,0),4)</f>
        <v>20</v>
      </c>
      <c r="G763" s="23">
        <v>6</v>
      </c>
      <c r="H763" s="24">
        <v>16004</v>
      </c>
    </row>
    <row r="764" spans="2:8" x14ac:dyDescent="0.3">
      <c r="B764" s="22">
        <v>1000146</v>
      </c>
      <c r="C764" s="23" t="s">
        <v>2515</v>
      </c>
      <c r="D764" s="23" t="str">
        <f>VLOOKUP(B764,'5b'!$B$4:$E$904,2,FALSE)</f>
        <v>F</v>
      </c>
      <c r="E764" s="23" t="str">
        <f>INDEX(Table,MATCH('Classwork 5'!B764,'5b'!$B$4:$B$904,0),3)</f>
        <v>36-45</v>
      </c>
      <c r="F764" s="23">
        <f>INDEX(Table,MATCH('Classwork 5'!B764,'5b'!$B$4:$B$904,0),4)</f>
        <v>20</v>
      </c>
      <c r="G764" s="23">
        <v>6</v>
      </c>
      <c r="H764" s="24">
        <v>12053</v>
      </c>
    </row>
    <row r="765" spans="2:8" x14ac:dyDescent="0.3">
      <c r="B765" s="22">
        <v>1000146</v>
      </c>
      <c r="C765" s="23" t="s">
        <v>2364</v>
      </c>
      <c r="D765" s="23" t="str">
        <f>VLOOKUP(B765,'5b'!$B$4:$E$904,2,FALSE)</f>
        <v>F</v>
      </c>
      <c r="E765" s="23" t="str">
        <f>INDEX(Table,MATCH('Classwork 5'!B765,'5b'!$B$4:$B$904,0),3)</f>
        <v>36-45</v>
      </c>
      <c r="F765" s="23">
        <f>INDEX(Table,MATCH('Classwork 5'!B765,'5b'!$B$4:$B$904,0),4)</f>
        <v>20</v>
      </c>
      <c r="G765" s="23">
        <v>2</v>
      </c>
      <c r="H765" s="24">
        <v>3489</v>
      </c>
    </row>
    <row r="766" spans="2:8" x14ac:dyDescent="0.3">
      <c r="B766" s="22">
        <v>1000146</v>
      </c>
      <c r="C766" s="23" t="s">
        <v>2516</v>
      </c>
      <c r="D766" s="23" t="str">
        <f>VLOOKUP(B766,'5b'!$B$4:$E$904,2,FALSE)</f>
        <v>F</v>
      </c>
      <c r="E766" s="23" t="str">
        <f>INDEX(Table,MATCH('Classwork 5'!B766,'5b'!$B$4:$B$904,0),3)</f>
        <v>36-45</v>
      </c>
      <c r="F766" s="23">
        <f>INDEX(Table,MATCH('Classwork 5'!B766,'5b'!$B$4:$B$904,0),4)</f>
        <v>20</v>
      </c>
      <c r="G766" s="23">
        <v>15</v>
      </c>
      <c r="H766" s="24">
        <v>16616</v>
      </c>
    </row>
    <row r="767" spans="2:8" x14ac:dyDescent="0.3">
      <c r="B767" s="22">
        <v>1000146</v>
      </c>
      <c r="C767" s="23" t="s">
        <v>2336</v>
      </c>
      <c r="D767" s="23" t="str">
        <f>VLOOKUP(B767,'5b'!$B$4:$E$904,2,FALSE)</f>
        <v>F</v>
      </c>
      <c r="E767" s="23" t="str">
        <f>INDEX(Table,MATCH('Classwork 5'!B767,'5b'!$B$4:$B$904,0),3)</f>
        <v>36-45</v>
      </c>
      <c r="F767" s="23">
        <f>INDEX(Table,MATCH('Classwork 5'!B767,'5b'!$B$4:$B$904,0),4)</f>
        <v>20</v>
      </c>
      <c r="G767" s="23">
        <v>8</v>
      </c>
      <c r="H767" s="24">
        <v>7968</v>
      </c>
    </row>
    <row r="768" spans="2:8" x14ac:dyDescent="0.3">
      <c r="B768" s="22">
        <v>1000146</v>
      </c>
      <c r="C768" s="23" t="s">
        <v>2245</v>
      </c>
      <c r="D768" s="23" t="str">
        <f>VLOOKUP(B768,'5b'!$B$4:$E$904,2,FALSE)</f>
        <v>F</v>
      </c>
      <c r="E768" s="23" t="str">
        <f>INDEX(Table,MATCH('Classwork 5'!B768,'5b'!$B$4:$B$904,0),3)</f>
        <v>36-45</v>
      </c>
      <c r="F768" s="23">
        <f>INDEX(Table,MATCH('Classwork 5'!B768,'5b'!$B$4:$B$904,0),4)</f>
        <v>20</v>
      </c>
      <c r="G768" s="23">
        <v>8</v>
      </c>
      <c r="H768" s="24">
        <v>9932</v>
      </c>
    </row>
    <row r="769" spans="2:8" x14ac:dyDescent="0.3">
      <c r="B769" s="22">
        <v>1000146</v>
      </c>
      <c r="C769" s="23" t="s">
        <v>2517</v>
      </c>
      <c r="D769" s="23" t="str">
        <f>VLOOKUP(B769,'5b'!$B$4:$E$904,2,FALSE)</f>
        <v>F</v>
      </c>
      <c r="E769" s="23" t="str">
        <f>INDEX(Table,MATCH('Classwork 5'!B769,'5b'!$B$4:$B$904,0),3)</f>
        <v>36-45</v>
      </c>
      <c r="F769" s="23">
        <f>INDEX(Table,MATCH('Classwork 5'!B769,'5b'!$B$4:$B$904,0),4)</f>
        <v>20</v>
      </c>
      <c r="G769" s="23">
        <v>11</v>
      </c>
      <c r="H769" s="24">
        <v>2944</v>
      </c>
    </row>
    <row r="770" spans="2:8" x14ac:dyDescent="0.3">
      <c r="B770" s="22">
        <v>1000146</v>
      </c>
      <c r="C770" s="23" t="s">
        <v>2518</v>
      </c>
      <c r="D770" s="23" t="str">
        <f>VLOOKUP(B770,'5b'!$B$4:$E$904,2,FALSE)</f>
        <v>F</v>
      </c>
      <c r="E770" s="23" t="str">
        <f>INDEX(Table,MATCH('Classwork 5'!B770,'5b'!$B$4:$B$904,0),3)</f>
        <v>36-45</v>
      </c>
      <c r="F770" s="23">
        <f>INDEX(Table,MATCH('Classwork 5'!B770,'5b'!$B$4:$B$904,0),4)</f>
        <v>20</v>
      </c>
      <c r="G770" s="23">
        <v>8</v>
      </c>
      <c r="H770" s="24">
        <v>8057</v>
      </c>
    </row>
    <row r="771" spans="2:8" x14ac:dyDescent="0.3">
      <c r="B771" s="22">
        <v>1000146</v>
      </c>
      <c r="C771" s="23" t="s">
        <v>2009</v>
      </c>
      <c r="D771" s="23" t="str">
        <f>VLOOKUP(B771,'5b'!$B$4:$E$904,2,FALSE)</f>
        <v>F</v>
      </c>
      <c r="E771" s="23" t="str">
        <f>INDEX(Table,MATCH('Classwork 5'!B771,'5b'!$B$4:$B$904,0),3)</f>
        <v>36-45</v>
      </c>
      <c r="F771" s="23">
        <f>INDEX(Table,MATCH('Classwork 5'!B771,'5b'!$B$4:$B$904,0),4)</f>
        <v>20</v>
      </c>
      <c r="G771" s="23">
        <v>1</v>
      </c>
      <c r="H771" s="24">
        <v>15347</v>
      </c>
    </row>
    <row r="772" spans="2:8" x14ac:dyDescent="0.3">
      <c r="B772" s="22">
        <v>1000146</v>
      </c>
      <c r="C772" s="23" t="s">
        <v>2519</v>
      </c>
      <c r="D772" s="23" t="str">
        <f>VLOOKUP(B772,'5b'!$B$4:$E$904,2,FALSE)</f>
        <v>F</v>
      </c>
      <c r="E772" s="23" t="str">
        <f>INDEX(Table,MATCH('Classwork 5'!B772,'5b'!$B$4:$B$904,0),3)</f>
        <v>36-45</v>
      </c>
      <c r="F772" s="23">
        <f>INDEX(Table,MATCH('Classwork 5'!B772,'5b'!$B$4:$B$904,0),4)</f>
        <v>20</v>
      </c>
      <c r="G772" s="23">
        <v>5</v>
      </c>
      <c r="H772" s="24">
        <v>7110</v>
      </c>
    </row>
    <row r="773" spans="2:8" x14ac:dyDescent="0.3">
      <c r="B773" s="22">
        <v>1000146</v>
      </c>
      <c r="C773" s="23" t="s">
        <v>2520</v>
      </c>
      <c r="D773" s="23" t="str">
        <f>VLOOKUP(B773,'5b'!$B$4:$E$904,2,FALSE)</f>
        <v>F</v>
      </c>
      <c r="E773" s="23" t="str">
        <f>INDEX(Table,MATCH('Classwork 5'!B773,'5b'!$B$4:$B$904,0),3)</f>
        <v>36-45</v>
      </c>
      <c r="F773" s="23">
        <f>INDEX(Table,MATCH('Classwork 5'!B773,'5b'!$B$4:$B$904,0),4)</f>
        <v>20</v>
      </c>
      <c r="G773" s="23">
        <v>1</v>
      </c>
      <c r="H773" s="24">
        <v>3836</v>
      </c>
    </row>
    <row r="774" spans="2:8" x14ac:dyDescent="0.3">
      <c r="B774" s="22">
        <v>1000146</v>
      </c>
      <c r="C774" s="23" t="s">
        <v>2340</v>
      </c>
      <c r="D774" s="23" t="str">
        <f>VLOOKUP(B774,'5b'!$B$4:$E$904,2,FALSE)</f>
        <v>F</v>
      </c>
      <c r="E774" s="23" t="str">
        <f>INDEX(Table,MATCH('Classwork 5'!B774,'5b'!$B$4:$B$904,0),3)</f>
        <v>36-45</v>
      </c>
      <c r="F774" s="23">
        <f>INDEX(Table,MATCH('Classwork 5'!B774,'5b'!$B$4:$B$904,0),4)</f>
        <v>20</v>
      </c>
      <c r="G774" s="23">
        <v>8</v>
      </c>
      <c r="H774" s="24">
        <v>9885</v>
      </c>
    </row>
    <row r="775" spans="2:8" x14ac:dyDescent="0.3">
      <c r="B775" s="22">
        <v>1000146</v>
      </c>
      <c r="C775" s="23" t="s">
        <v>2521</v>
      </c>
      <c r="D775" s="23" t="str">
        <f>VLOOKUP(B775,'5b'!$B$4:$E$904,2,FALSE)</f>
        <v>F</v>
      </c>
      <c r="E775" s="23" t="str">
        <f>INDEX(Table,MATCH('Classwork 5'!B775,'5b'!$B$4:$B$904,0),3)</f>
        <v>36-45</v>
      </c>
      <c r="F775" s="23">
        <f>INDEX(Table,MATCH('Classwork 5'!B775,'5b'!$B$4:$B$904,0),4)</f>
        <v>20</v>
      </c>
      <c r="G775" s="23">
        <v>8</v>
      </c>
      <c r="H775" s="24">
        <v>9832</v>
      </c>
    </row>
    <row r="776" spans="2:8" x14ac:dyDescent="0.3">
      <c r="B776" s="22">
        <v>1000146</v>
      </c>
      <c r="C776" s="23" t="s">
        <v>2522</v>
      </c>
      <c r="D776" s="23" t="str">
        <f>VLOOKUP(B776,'5b'!$B$4:$E$904,2,FALSE)</f>
        <v>F</v>
      </c>
      <c r="E776" s="23" t="str">
        <f>INDEX(Table,MATCH('Classwork 5'!B776,'5b'!$B$4:$B$904,0),3)</f>
        <v>36-45</v>
      </c>
      <c r="F776" s="23">
        <f>INDEX(Table,MATCH('Classwork 5'!B776,'5b'!$B$4:$B$904,0),4)</f>
        <v>20</v>
      </c>
      <c r="G776" s="23">
        <v>8</v>
      </c>
      <c r="H776" s="24">
        <v>7892</v>
      </c>
    </row>
    <row r="777" spans="2:8" x14ac:dyDescent="0.3">
      <c r="B777" s="22">
        <v>1000146</v>
      </c>
      <c r="C777" s="23" t="s">
        <v>2270</v>
      </c>
      <c r="D777" s="23" t="str">
        <f>VLOOKUP(B777,'5b'!$B$4:$E$904,2,FALSE)</f>
        <v>F</v>
      </c>
      <c r="E777" s="23" t="str">
        <f>INDEX(Table,MATCH('Classwork 5'!B777,'5b'!$B$4:$B$904,0),3)</f>
        <v>36-45</v>
      </c>
      <c r="F777" s="23">
        <f>INDEX(Table,MATCH('Classwork 5'!B777,'5b'!$B$4:$B$904,0),4)</f>
        <v>20</v>
      </c>
      <c r="G777" s="23">
        <v>16</v>
      </c>
      <c r="H777" s="24">
        <v>16813</v>
      </c>
    </row>
    <row r="778" spans="2:8" x14ac:dyDescent="0.3">
      <c r="B778" s="22">
        <v>1000146</v>
      </c>
      <c r="C778" s="23" t="s">
        <v>2056</v>
      </c>
      <c r="D778" s="23" t="str">
        <f>VLOOKUP(B778,'5b'!$B$4:$E$904,2,FALSE)</f>
        <v>F</v>
      </c>
      <c r="E778" s="23" t="str">
        <f>INDEX(Table,MATCH('Classwork 5'!B778,'5b'!$B$4:$B$904,0),3)</f>
        <v>36-45</v>
      </c>
      <c r="F778" s="23">
        <f>INDEX(Table,MATCH('Classwork 5'!B778,'5b'!$B$4:$B$904,0),4)</f>
        <v>20</v>
      </c>
      <c r="G778" s="23">
        <v>13</v>
      </c>
      <c r="H778" s="24">
        <v>959</v>
      </c>
    </row>
    <row r="779" spans="2:8" x14ac:dyDescent="0.3">
      <c r="B779" s="22">
        <v>1000146</v>
      </c>
      <c r="C779" s="23" t="s">
        <v>2523</v>
      </c>
      <c r="D779" s="23" t="str">
        <f>VLOOKUP(B779,'5b'!$B$4:$E$904,2,FALSE)</f>
        <v>F</v>
      </c>
      <c r="E779" s="23" t="str">
        <f>INDEX(Table,MATCH('Classwork 5'!B779,'5b'!$B$4:$B$904,0),3)</f>
        <v>36-45</v>
      </c>
      <c r="F779" s="23">
        <f>INDEX(Table,MATCH('Classwork 5'!B779,'5b'!$B$4:$B$904,0),4)</f>
        <v>20</v>
      </c>
      <c r="G779" s="23">
        <v>5</v>
      </c>
      <c r="H779" s="24">
        <v>5381</v>
      </c>
    </row>
    <row r="780" spans="2:8" x14ac:dyDescent="0.3">
      <c r="B780" s="22">
        <v>1000146</v>
      </c>
      <c r="C780" s="23" t="s">
        <v>2524</v>
      </c>
      <c r="D780" s="23" t="str">
        <f>VLOOKUP(B780,'5b'!$B$4:$E$904,2,FALSE)</f>
        <v>F</v>
      </c>
      <c r="E780" s="23" t="str">
        <f>INDEX(Table,MATCH('Classwork 5'!B780,'5b'!$B$4:$B$904,0),3)</f>
        <v>36-45</v>
      </c>
      <c r="F780" s="23">
        <f>INDEX(Table,MATCH('Classwork 5'!B780,'5b'!$B$4:$B$904,0),4)</f>
        <v>20</v>
      </c>
      <c r="G780" s="23">
        <v>5</v>
      </c>
      <c r="H780" s="24">
        <v>7055</v>
      </c>
    </row>
    <row r="781" spans="2:8" x14ac:dyDescent="0.3">
      <c r="B781" s="22">
        <v>1000146</v>
      </c>
      <c r="C781" s="23" t="s">
        <v>2525</v>
      </c>
      <c r="D781" s="23" t="str">
        <f>VLOOKUP(B781,'5b'!$B$4:$E$904,2,FALSE)</f>
        <v>F</v>
      </c>
      <c r="E781" s="23" t="str">
        <f>INDEX(Table,MATCH('Classwork 5'!B781,'5b'!$B$4:$B$904,0),3)</f>
        <v>36-45</v>
      </c>
      <c r="F781" s="23">
        <f>INDEX(Table,MATCH('Classwork 5'!B781,'5b'!$B$4:$B$904,0),4)</f>
        <v>20</v>
      </c>
      <c r="G781" s="23">
        <v>5</v>
      </c>
      <c r="H781" s="24">
        <v>6866</v>
      </c>
    </row>
    <row r="782" spans="2:8" x14ac:dyDescent="0.3">
      <c r="B782" s="22">
        <v>1000146</v>
      </c>
      <c r="C782" s="23" t="s">
        <v>2526</v>
      </c>
      <c r="D782" s="23" t="str">
        <f>VLOOKUP(B782,'5b'!$B$4:$E$904,2,FALSE)</f>
        <v>F</v>
      </c>
      <c r="E782" s="23" t="str">
        <f>INDEX(Table,MATCH('Classwork 5'!B782,'5b'!$B$4:$B$904,0),3)</f>
        <v>36-45</v>
      </c>
      <c r="F782" s="23">
        <f>INDEX(Table,MATCH('Classwork 5'!B782,'5b'!$B$4:$B$904,0),4)</f>
        <v>20</v>
      </c>
      <c r="G782" s="23">
        <v>1</v>
      </c>
      <c r="H782" s="24">
        <v>19177</v>
      </c>
    </row>
    <row r="783" spans="2:8" x14ac:dyDescent="0.3">
      <c r="B783" s="22">
        <v>1000146</v>
      </c>
      <c r="C783" s="23" t="s">
        <v>2527</v>
      </c>
      <c r="D783" s="23" t="str">
        <f>VLOOKUP(B783,'5b'!$B$4:$E$904,2,FALSE)</f>
        <v>F</v>
      </c>
      <c r="E783" s="23" t="str">
        <f>INDEX(Table,MATCH('Classwork 5'!B783,'5b'!$B$4:$B$904,0),3)</f>
        <v>36-45</v>
      </c>
      <c r="F783" s="23">
        <f>INDEX(Table,MATCH('Classwork 5'!B783,'5b'!$B$4:$B$904,0),4)</f>
        <v>20</v>
      </c>
      <c r="G783" s="23">
        <v>8</v>
      </c>
      <c r="H783" s="24">
        <v>7805</v>
      </c>
    </row>
    <row r="784" spans="2:8" x14ac:dyDescent="0.3">
      <c r="B784" s="22">
        <v>1000146</v>
      </c>
      <c r="C784" s="23" t="s">
        <v>2271</v>
      </c>
      <c r="D784" s="23" t="str">
        <f>VLOOKUP(B784,'5b'!$B$4:$E$904,2,FALSE)</f>
        <v>F</v>
      </c>
      <c r="E784" s="23" t="str">
        <f>INDEX(Table,MATCH('Classwork 5'!B784,'5b'!$B$4:$B$904,0),3)</f>
        <v>36-45</v>
      </c>
      <c r="F784" s="23">
        <f>INDEX(Table,MATCH('Classwork 5'!B784,'5b'!$B$4:$B$904,0),4)</f>
        <v>20</v>
      </c>
      <c r="G784" s="23">
        <v>6</v>
      </c>
      <c r="H784" s="24">
        <v>8667</v>
      </c>
    </row>
    <row r="785" spans="2:8" x14ac:dyDescent="0.3">
      <c r="B785" s="22">
        <v>1000147</v>
      </c>
      <c r="C785" s="23" t="s">
        <v>1941</v>
      </c>
      <c r="D785" s="23" t="str">
        <f>VLOOKUP(B785,'5b'!$B$4:$E$904,2,FALSE)</f>
        <v>M</v>
      </c>
      <c r="E785" s="23" t="str">
        <f>INDEX(Table,MATCH('Classwork 5'!B785,'5b'!$B$4:$B$904,0),3)</f>
        <v>18-25</v>
      </c>
      <c r="F785" s="23">
        <f>INDEX(Table,MATCH('Classwork 5'!B785,'5b'!$B$4:$B$904,0),4)</f>
        <v>4</v>
      </c>
      <c r="G785" s="23">
        <v>1</v>
      </c>
      <c r="H785" s="24">
        <v>19474</v>
      </c>
    </row>
    <row r="786" spans="2:8" x14ac:dyDescent="0.3">
      <c r="B786" s="22">
        <v>1000147</v>
      </c>
      <c r="C786" s="23" t="s">
        <v>2528</v>
      </c>
      <c r="D786" s="23" t="str">
        <f>VLOOKUP(B786,'5b'!$B$4:$E$904,2,FALSE)</f>
        <v>M</v>
      </c>
      <c r="E786" s="23" t="str">
        <f>INDEX(Table,MATCH('Classwork 5'!B786,'5b'!$B$4:$B$904,0),3)</f>
        <v>18-25</v>
      </c>
      <c r="F786" s="23">
        <f>INDEX(Table,MATCH('Classwork 5'!B786,'5b'!$B$4:$B$904,0),4)</f>
        <v>4</v>
      </c>
      <c r="G786" s="23">
        <v>1</v>
      </c>
      <c r="H786" s="24">
        <v>11916</v>
      </c>
    </row>
    <row r="787" spans="2:8" x14ac:dyDescent="0.3">
      <c r="B787" s="22">
        <v>1000147</v>
      </c>
      <c r="C787" s="23" t="s">
        <v>2529</v>
      </c>
      <c r="D787" s="23" t="str">
        <f>VLOOKUP(B787,'5b'!$B$4:$E$904,2,FALSE)</f>
        <v>M</v>
      </c>
      <c r="E787" s="23" t="str">
        <f>INDEX(Table,MATCH('Classwork 5'!B787,'5b'!$B$4:$B$904,0),3)</f>
        <v>18-25</v>
      </c>
      <c r="F787" s="23">
        <f>INDEX(Table,MATCH('Classwork 5'!B787,'5b'!$B$4:$B$904,0),4)</f>
        <v>4</v>
      </c>
      <c r="G787" s="23">
        <v>1</v>
      </c>
      <c r="H787" s="24">
        <v>7589</v>
      </c>
    </row>
    <row r="788" spans="2:8" x14ac:dyDescent="0.3">
      <c r="B788" s="22">
        <v>1000147</v>
      </c>
      <c r="C788" s="23" t="s">
        <v>2243</v>
      </c>
      <c r="D788" s="23" t="str">
        <f>VLOOKUP(B788,'5b'!$B$4:$E$904,2,FALSE)</f>
        <v>M</v>
      </c>
      <c r="E788" s="23" t="str">
        <f>INDEX(Table,MATCH('Classwork 5'!B788,'5b'!$B$4:$B$904,0),3)</f>
        <v>18-25</v>
      </c>
      <c r="F788" s="23">
        <f>INDEX(Table,MATCH('Classwork 5'!B788,'5b'!$B$4:$B$904,0),4)</f>
        <v>4</v>
      </c>
      <c r="G788" s="23">
        <v>1</v>
      </c>
      <c r="H788" s="24">
        <v>15308</v>
      </c>
    </row>
    <row r="789" spans="2:8" x14ac:dyDescent="0.3">
      <c r="B789" s="22">
        <v>1000147</v>
      </c>
      <c r="C789" s="23" t="s">
        <v>2530</v>
      </c>
      <c r="D789" s="23" t="str">
        <f>VLOOKUP(B789,'5b'!$B$4:$E$904,2,FALSE)</f>
        <v>M</v>
      </c>
      <c r="E789" s="23" t="str">
        <f>INDEX(Table,MATCH('Classwork 5'!B789,'5b'!$B$4:$B$904,0),3)</f>
        <v>18-25</v>
      </c>
      <c r="F789" s="23">
        <f>INDEX(Table,MATCH('Classwork 5'!B789,'5b'!$B$4:$B$904,0),4)</f>
        <v>4</v>
      </c>
      <c r="G789" s="23">
        <v>2</v>
      </c>
      <c r="H789" s="24">
        <v>9614</v>
      </c>
    </row>
    <row r="790" spans="2:8" x14ac:dyDescent="0.3">
      <c r="B790" s="22">
        <v>1000147</v>
      </c>
      <c r="C790" s="23" t="s">
        <v>2531</v>
      </c>
      <c r="D790" s="23" t="str">
        <f>VLOOKUP(B790,'5b'!$B$4:$E$904,2,FALSE)</f>
        <v>M</v>
      </c>
      <c r="E790" s="23" t="str">
        <f>INDEX(Table,MATCH('Classwork 5'!B790,'5b'!$B$4:$B$904,0),3)</f>
        <v>18-25</v>
      </c>
      <c r="F790" s="23">
        <f>INDEX(Table,MATCH('Classwork 5'!B790,'5b'!$B$4:$B$904,0),4)</f>
        <v>4</v>
      </c>
      <c r="G790" s="23">
        <v>1</v>
      </c>
      <c r="H790" s="24">
        <v>15387</v>
      </c>
    </row>
    <row r="791" spans="2:8" x14ac:dyDescent="0.3">
      <c r="B791" s="22">
        <v>1000147</v>
      </c>
      <c r="C791" s="23" t="s">
        <v>2532</v>
      </c>
      <c r="D791" s="23" t="str">
        <f>VLOOKUP(B791,'5b'!$B$4:$E$904,2,FALSE)</f>
        <v>M</v>
      </c>
      <c r="E791" s="23" t="str">
        <f>INDEX(Table,MATCH('Classwork 5'!B791,'5b'!$B$4:$B$904,0),3)</f>
        <v>18-25</v>
      </c>
      <c r="F791" s="23">
        <f>INDEX(Table,MATCH('Classwork 5'!B791,'5b'!$B$4:$B$904,0),4)</f>
        <v>4</v>
      </c>
      <c r="G791" s="23">
        <v>6</v>
      </c>
      <c r="H791" s="24">
        <v>20585</v>
      </c>
    </row>
    <row r="792" spans="2:8" x14ac:dyDescent="0.3">
      <c r="B792" s="22">
        <v>1000148</v>
      </c>
      <c r="C792" s="23" t="s">
        <v>1941</v>
      </c>
      <c r="D792" s="23" t="str">
        <f>VLOOKUP(B792,'5b'!$B$4:$E$904,2,FALSE)</f>
        <v>M</v>
      </c>
      <c r="E792" s="23" t="str">
        <f>INDEX(Table,MATCH('Classwork 5'!B792,'5b'!$B$4:$B$904,0),3)</f>
        <v>51-55</v>
      </c>
      <c r="F792" s="23">
        <f>INDEX(Table,MATCH('Classwork 5'!B792,'5b'!$B$4:$B$904,0),4)</f>
        <v>17</v>
      </c>
      <c r="G792" s="23">
        <v>1</v>
      </c>
      <c r="H792" s="24">
        <v>19031</v>
      </c>
    </row>
    <row r="793" spans="2:8" x14ac:dyDescent="0.3">
      <c r="B793" s="22">
        <v>1000148</v>
      </c>
      <c r="C793" s="23" t="s">
        <v>2009</v>
      </c>
      <c r="D793" s="23" t="str">
        <f>VLOOKUP(B793,'5b'!$B$4:$E$904,2,FALSE)</f>
        <v>M</v>
      </c>
      <c r="E793" s="23" t="str">
        <f>INDEX(Table,MATCH('Classwork 5'!B793,'5b'!$B$4:$B$904,0),3)</f>
        <v>51-55</v>
      </c>
      <c r="F793" s="23">
        <f>INDEX(Table,MATCH('Classwork 5'!B793,'5b'!$B$4:$B$904,0),4)</f>
        <v>17</v>
      </c>
      <c r="G793" s="23">
        <v>1</v>
      </c>
      <c r="H793" s="24">
        <v>15671</v>
      </c>
    </row>
    <row r="794" spans="2:8" x14ac:dyDescent="0.3">
      <c r="B794" s="22">
        <v>1000148</v>
      </c>
      <c r="C794" s="23" t="s">
        <v>2533</v>
      </c>
      <c r="D794" s="23" t="str">
        <f>VLOOKUP(B794,'5b'!$B$4:$E$904,2,FALSE)</f>
        <v>M</v>
      </c>
      <c r="E794" s="23" t="str">
        <f>INDEX(Table,MATCH('Classwork 5'!B794,'5b'!$B$4:$B$904,0),3)</f>
        <v>51-55</v>
      </c>
      <c r="F794" s="23">
        <f>INDEX(Table,MATCH('Classwork 5'!B794,'5b'!$B$4:$B$904,0),4)</f>
        <v>17</v>
      </c>
      <c r="G794" s="23">
        <v>1</v>
      </c>
      <c r="H794" s="24">
        <v>15289</v>
      </c>
    </row>
    <row r="795" spans="2:8" x14ac:dyDescent="0.3">
      <c r="B795" s="22">
        <v>1000148</v>
      </c>
      <c r="C795" s="23" t="s">
        <v>2534</v>
      </c>
      <c r="D795" s="23" t="str">
        <f>VLOOKUP(B795,'5b'!$B$4:$E$904,2,FALSE)</f>
        <v>M</v>
      </c>
      <c r="E795" s="23" t="str">
        <f>INDEX(Table,MATCH('Classwork 5'!B795,'5b'!$B$4:$B$904,0),3)</f>
        <v>51-55</v>
      </c>
      <c r="F795" s="23">
        <f>INDEX(Table,MATCH('Classwork 5'!B795,'5b'!$B$4:$B$904,0),4)</f>
        <v>17</v>
      </c>
      <c r="G795" s="23">
        <v>1</v>
      </c>
      <c r="H795" s="24">
        <v>12101</v>
      </c>
    </row>
    <row r="796" spans="2:8" x14ac:dyDescent="0.3">
      <c r="B796" s="22">
        <v>1000148</v>
      </c>
      <c r="C796" s="23" t="s">
        <v>1999</v>
      </c>
      <c r="D796" s="23" t="str">
        <f>VLOOKUP(B796,'5b'!$B$4:$E$904,2,FALSE)</f>
        <v>M</v>
      </c>
      <c r="E796" s="23" t="str">
        <f>INDEX(Table,MATCH('Classwork 5'!B796,'5b'!$B$4:$B$904,0),3)</f>
        <v>51-55</v>
      </c>
      <c r="F796" s="23">
        <f>INDEX(Table,MATCH('Classwork 5'!B796,'5b'!$B$4:$B$904,0),4)</f>
        <v>17</v>
      </c>
      <c r="G796" s="23">
        <v>1</v>
      </c>
      <c r="H796" s="24">
        <v>15383</v>
      </c>
    </row>
    <row r="797" spans="2:8" x14ac:dyDescent="0.3">
      <c r="B797" s="22">
        <v>1000148</v>
      </c>
      <c r="C797" s="23" t="s">
        <v>2298</v>
      </c>
      <c r="D797" s="23" t="str">
        <f>VLOOKUP(B797,'5b'!$B$4:$E$904,2,FALSE)</f>
        <v>M</v>
      </c>
      <c r="E797" s="23" t="str">
        <f>INDEX(Table,MATCH('Classwork 5'!B797,'5b'!$B$4:$B$904,0),3)</f>
        <v>51-55</v>
      </c>
      <c r="F797" s="23">
        <f>INDEX(Table,MATCH('Classwork 5'!B797,'5b'!$B$4:$B$904,0),4)</f>
        <v>17</v>
      </c>
      <c r="G797" s="23">
        <v>1</v>
      </c>
      <c r="H797" s="24">
        <v>19608</v>
      </c>
    </row>
    <row r="798" spans="2:8" x14ac:dyDescent="0.3">
      <c r="B798" s="22">
        <v>1000148</v>
      </c>
      <c r="C798" s="23" t="s">
        <v>2535</v>
      </c>
      <c r="D798" s="23" t="str">
        <f>VLOOKUP(B798,'5b'!$B$4:$E$904,2,FALSE)</f>
        <v>M</v>
      </c>
      <c r="E798" s="23" t="str">
        <f>INDEX(Table,MATCH('Classwork 5'!B798,'5b'!$B$4:$B$904,0),3)</f>
        <v>51-55</v>
      </c>
      <c r="F798" s="23">
        <f>INDEX(Table,MATCH('Classwork 5'!B798,'5b'!$B$4:$B$904,0),4)</f>
        <v>17</v>
      </c>
      <c r="G798" s="23">
        <v>5</v>
      </c>
      <c r="H798" s="24">
        <v>1827</v>
      </c>
    </row>
    <row r="799" spans="2:8" x14ac:dyDescent="0.3">
      <c r="B799" s="22">
        <v>1000148</v>
      </c>
      <c r="C799" s="23" t="s">
        <v>2536</v>
      </c>
      <c r="D799" s="23" t="str">
        <f>VLOOKUP(B799,'5b'!$B$4:$E$904,2,FALSE)</f>
        <v>M</v>
      </c>
      <c r="E799" s="23" t="str">
        <f>INDEX(Table,MATCH('Classwork 5'!B799,'5b'!$B$4:$B$904,0),3)</f>
        <v>51-55</v>
      </c>
      <c r="F799" s="23">
        <f>INDEX(Table,MATCH('Classwork 5'!B799,'5b'!$B$4:$B$904,0),4)</f>
        <v>17</v>
      </c>
      <c r="G799" s="23">
        <v>5</v>
      </c>
      <c r="H799" s="24">
        <v>1787</v>
      </c>
    </row>
    <row r="800" spans="2:8" x14ac:dyDescent="0.3">
      <c r="B800" s="22">
        <v>1000148</v>
      </c>
      <c r="C800" s="23" t="s">
        <v>2537</v>
      </c>
      <c r="D800" s="23" t="str">
        <f>VLOOKUP(B800,'5b'!$B$4:$E$904,2,FALSE)</f>
        <v>M</v>
      </c>
      <c r="E800" s="23" t="str">
        <f>INDEX(Table,MATCH('Classwork 5'!B800,'5b'!$B$4:$B$904,0),3)</f>
        <v>51-55</v>
      </c>
      <c r="F800" s="23">
        <f>INDEX(Table,MATCH('Classwork 5'!B800,'5b'!$B$4:$B$904,0),4)</f>
        <v>17</v>
      </c>
      <c r="G800" s="23">
        <v>18</v>
      </c>
      <c r="H800" s="24">
        <v>2318</v>
      </c>
    </row>
    <row r="801" spans="2:8" x14ac:dyDescent="0.3">
      <c r="B801" s="22">
        <v>1000148</v>
      </c>
      <c r="C801" s="23" t="s">
        <v>2006</v>
      </c>
      <c r="D801" s="23" t="str">
        <f>VLOOKUP(B801,'5b'!$B$4:$E$904,2,FALSE)</f>
        <v>M</v>
      </c>
      <c r="E801" s="23" t="str">
        <f>INDEX(Table,MATCH('Classwork 5'!B801,'5b'!$B$4:$B$904,0),3)</f>
        <v>51-55</v>
      </c>
      <c r="F801" s="23">
        <f>INDEX(Table,MATCH('Classwork 5'!B801,'5b'!$B$4:$B$904,0),4)</f>
        <v>17</v>
      </c>
      <c r="G801" s="23">
        <v>3</v>
      </c>
      <c r="H801" s="24">
        <v>8287</v>
      </c>
    </row>
    <row r="802" spans="2:8" x14ac:dyDescent="0.3">
      <c r="B802" s="22">
        <v>1000148</v>
      </c>
      <c r="C802" s="23" t="s">
        <v>2332</v>
      </c>
      <c r="D802" s="23" t="str">
        <f>VLOOKUP(B802,'5b'!$B$4:$E$904,2,FALSE)</f>
        <v>M</v>
      </c>
      <c r="E802" s="23" t="str">
        <f>INDEX(Table,MATCH('Classwork 5'!B802,'5b'!$B$4:$B$904,0),3)</f>
        <v>51-55</v>
      </c>
      <c r="F802" s="23">
        <f>INDEX(Table,MATCH('Classwork 5'!B802,'5b'!$B$4:$B$904,0),4)</f>
        <v>17</v>
      </c>
      <c r="G802" s="23">
        <v>5</v>
      </c>
      <c r="H802" s="24">
        <v>8812</v>
      </c>
    </row>
    <row r="803" spans="2:8" x14ac:dyDescent="0.3">
      <c r="B803" s="22">
        <v>1000148</v>
      </c>
      <c r="C803" s="23" t="s">
        <v>2538</v>
      </c>
      <c r="D803" s="23" t="str">
        <f>VLOOKUP(B803,'5b'!$B$4:$E$904,2,FALSE)</f>
        <v>M</v>
      </c>
      <c r="E803" s="23" t="str">
        <f>INDEX(Table,MATCH('Classwork 5'!B803,'5b'!$B$4:$B$904,0),3)</f>
        <v>51-55</v>
      </c>
      <c r="F803" s="23">
        <f>INDEX(Table,MATCH('Classwork 5'!B803,'5b'!$B$4:$B$904,0),4)</f>
        <v>17</v>
      </c>
      <c r="G803" s="23">
        <v>5</v>
      </c>
      <c r="H803" s="24">
        <v>7114</v>
      </c>
    </row>
    <row r="804" spans="2:8" x14ac:dyDescent="0.3">
      <c r="B804" s="22">
        <v>1000148</v>
      </c>
      <c r="C804" s="23" t="s">
        <v>2114</v>
      </c>
      <c r="D804" s="23" t="str">
        <f>VLOOKUP(B804,'5b'!$B$4:$E$904,2,FALSE)</f>
        <v>M</v>
      </c>
      <c r="E804" s="23" t="str">
        <f>INDEX(Table,MATCH('Classwork 5'!B804,'5b'!$B$4:$B$904,0),3)</f>
        <v>51-55</v>
      </c>
      <c r="F804" s="23">
        <f>INDEX(Table,MATCH('Classwork 5'!B804,'5b'!$B$4:$B$904,0),4)</f>
        <v>17</v>
      </c>
      <c r="G804" s="23">
        <v>8</v>
      </c>
      <c r="H804" s="24">
        <v>7799</v>
      </c>
    </row>
    <row r="805" spans="2:8" x14ac:dyDescent="0.3">
      <c r="B805" s="22">
        <v>1000148</v>
      </c>
      <c r="C805" s="23" t="s">
        <v>2435</v>
      </c>
      <c r="D805" s="23" t="str">
        <f>VLOOKUP(B805,'5b'!$B$4:$E$904,2,FALSE)</f>
        <v>M</v>
      </c>
      <c r="E805" s="23" t="str">
        <f>INDEX(Table,MATCH('Classwork 5'!B805,'5b'!$B$4:$B$904,0),3)</f>
        <v>51-55</v>
      </c>
      <c r="F805" s="23">
        <f>INDEX(Table,MATCH('Classwork 5'!B805,'5b'!$B$4:$B$904,0),4)</f>
        <v>17</v>
      </c>
      <c r="G805" s="23">
        <v>6</v>
      </c>
      <c r="H805" s="24">
        <v>8657</v>
      </c>
    </row>
    <row r="806" spans="2:8" x14ac:dyDescent="0.3">
      <c r="B806" s="22">
        <v>1000148</v>
      </c>
      <c r="C806" s="23" t="s">
        <v>2064</v>
      </c>
      <c r="D806" s="23" t="str">
        <f>VLOOKUP(B806,'5b'!$B$4:$E$904,2,FALSE)</f>
        <v>M</v>
      </c>
      <c r="E806" s="23" t="str">
        <f>INDEX(Table,MATCH('Classwork 5'!B806,'5b'!$B$4:$B$904,0),3)</f>
        <v>51-55</v>
      </c>
      <c r="F806" s="23">
        <f>INDEX(Table,MATCH('Classwork 5'!B806,'5b'!$B$4:$B$904,0),4)</f>
        <v>17</v>
      </c>
      <c r="G806" s="23">
        <v>5</v>
      </c>
      <c r="H806" s="24">
        <v>5375</v>
      </c>
    </row>
    <row r="807" spans="2:8" x14ac:dyDescent="0.3">
      <c r="B807" s="22">
        <v>1000148</v>
      </c>
      <c r="C807" s="23" t="s">
        <v>2297</v>
      </c>
      <c r="D807" s="23" t="str">
        <f>VLOOKUP(B807,'5b'!$B$4:$E$904,2,FALSE)</f>
        <v>M</v>
      </c>
      <c r="E807" s="23" t="str">
        <f>INDEX(Table,MATCH('Classwork 5'!B807,'5b'!$B$4:$B$904,0),3)</f>
        <v>51-55</v>
      </c>
      <c r="F807" s="23">
        <f>INDEX(Table,MATCH('Classwork 5'!B807,'5b'!$B$4:$B$904,0),4)</f>
        <v>17</v>
      </c>
      <c r="G807" s="23">
        <v>1</v>
      </c>
      <c r="H807" s="24">
        <v>11715</v>
      </c>
    </row>
    <row r="808" spans="2:8" x14ac:dyDescent="0.3">
      <c r="B808" s="22">
        <v>1000148</v>
      </c>
      <c r="C808" s="23" t="s">
        <v>2353</v>
      </c>
      <c r="D808" s="23" t="str">
        <f>VLOOKUP(B808,'5b'!$B$4:$E$904,2,FALSE)</f>
        <v>M</v>
      </c>
      <c r="E808" s="23" t="str">
        <f>INDEX(Table,MATCH('Classwork 5'!B808,'5b'!$B$4:$B$904,0),3)</f>
        <v>51-55</v>
      </c>
      <c r="F808" s="23">
        <f>INDEX(Table,MATCH('Classwork 5'!B808,'5b'!$B$4:$B$904,0),4)</f>
        <v>17</v>
      </c>
      <c r="G808" s="23">
        <v>5</v>
      </c>
      <c r="H808" s="24">
        <v>7021</v>
      </c>
    </row>
    <row r="809" spans="2:8" x14ac:dyDescent="0.3">
      <c r="B809" s="22">
        <v>1000148</v>
      </c>
      <c r="C809" s="23" t="s">
        <v>2539</v>
      </c>
      <c r="D809" s="23" t="str">
        <f>VLOOKUP(B809,'5b'!$B$4:$E$904,2,FALSE)</f>
        <v>M</v>
      </c>
      <c r="E809" s="23" t="str">
        <f>INDEX(Table,MATCH('Classwork 5'!B809,'5b'!$B$4:$B$904,0),3)</f>
        <v>51-55</v>
      </c>
      <c r="F809" s="23">
        <f>INDEX(Table,MATCH('Classwork 5'!B809,'5b'!$B$4:$B$904,0),4)</f>
        <v>17</v>
      </c>
      <c r="G809" s="23">
        <v>4</v>
      </c>
      <c r="H809" s="24">
        <v>2141</v>
      </c>
    </row>
    <row r="810" spans="2:8" x14ac:dyDescent="0.3">
      <c r="B810" s="22">
        <v>1000148</v>
      </c>
      <c r="C810" s="23" t="s">
        <v>2540</v>
      </c>
      <c r="D810" s="23" t="str">
        <f>VLOOKUP(B810,'5b'!$B$4:$E$904,2,FALSE)</f>
        <v>M</v>
      </c>
      <c r="E810" s="23" t="str">
        <f>INDEX(Table,MATCH('Classwork 5'!B810,'5b'!$B$4:$B$904,0),3)</f>
        <v>51-55</v>
      </c>
      <c r="F810" s="23">
        <f>INDEX(Table,MATCH('Classwork 5'!B810,'5b'!$B$4:$B$904,0),4)</f>
        <v>17</v>
      </c>
      <c r="G810" s="23">
        <v>11</v>
      </c>
      <c r="H810" s="24">
        <v>6053</v>
      </c>
    </row>
    <row r="811" spans="2:8" x14ac:dyDescent="0.3">
      <c r="B811" s="22">
        <v>1000148</v>
      </c>
      <c r="C811" s="23" t="s">
        <v>2541</v>
      </c>
      <c r="D811" s="23" t="str">
        <f>VLOOKUP(B811,'5b'!$B$4:$E$904,2,FALSE)</f>
        <v>M</v>
      </c>
      <c r="E811" s="23" t="str">
        <f>INDEX(Table,MATCH('Classwork 5'!B811,'5b'!$B$4:$B$904,0),3)</f>
        <v>51-55</v>
      </c>
      <c r="F811" s="23">
        <f>INDEX(Table,MATCH('Classwork 5'!B811,'5b'!$B$4:$B$904,0),4)</f>
        <v>17</v>
      </c>
      <c r="G811" s="23">
        <v>8</v>
      </c>
      <c r="H811" s="24">
        <v>5955</v>
      </c>
    </row>
    <row r="812" spans="2:8" x14ac:dyDescent="0.3">
      <c r="B812" s="22">
        <v>1000149</v>
      </c>
      <c r="C812" s="23" t="s">
        <v>2227</v>
      </c>
      <c r="D812" s="23" t="str">
        <f>VLOOKUP(B812,'5b'!$B$4:$E$904,2,FALSE)</f>
        <v>M</v>
      </c>
      <c r="E812" s="23" t="str">
        <f>INDEX(Table,MATCH('Classwork 5'!B812,'5b'!$B$4:$B$904,0),3)</f>
        <v>26-35</v>
      </c>
      <c r="F812" s="23">
        <f>INDEX(Table,MATCH('Classwork 5'!B812,'5b'!$B$4:$B$904,0),4)</f>
        <v>1</v>
      </c>
      <c r="G812" s="23">
        <v>6</v>
      </c>
      <c r="H812" s="24">
        <v>15969</v>
      </c>
    </row>
    <row r="813" spans="2:8" x14ac:dyDescent="0.3">
      <c r="B813" s="22">
        <v>1000149</v>
      </c>
      <c r="C813" s="23" t="s">
        <v>2073</v>
      </c>
      <c r="D813" s="23" t="str">
        <f>VLOOKUP(B813,'5b'!$B$4:$E$904,2,FALSE)</f>
        <v>M</v>
      </c>
      <c r="E813" s="23" t="str">
        <f>INDEX(Table,MATCH('Classwork 5'!B813,'5b'!$B$4:$B$904,0),3)</f>
        <v>26-35</v>
      </c>
      <c r="F813" s="23">
        <f>INDEX(Table,MATCH('Classwork 5'!B813,'5b'!$B$4:$B$904,0),4)</f>
        <v>1</v>
      </c>
      <c r="G813" s="23">
        <v>5</v>
      </c>
      <c r="H813" s="24">
        <v>5267</v>
      </c>
    </row>
    <row r="814" spans="2:8" x14ac:dyDescent="0.3">
      <c r="B814" s="22">
        <v>1000149</v>
      </c>
      <c r="C814" s="23" t="s">
        <v>1957</v>
      </c>
      <c r="D814" s="23" t="str">
        <f>VLOOKUP(B814,'5b'!$B$4:$E$904,2,FALSE)</f>
        <v>M</v>
      </c>
      <c r="E814" s="23" t="str">
        <f>INDEX(Table,MATCH('Classwork 5'!B814,'5b'!$B$4:$B$904,0),3)</f>
        <v>26-35</v>
      </c>
      <c r="F814" s="23">
        <f>INDEX(Table,MATCH('Classwork 5'!B814,'5b'!$B$4:$B$904,0),4)</f>
        <v>1</v>
      </c>
      <c r="G814" s="23">
        <v>8</v>
      </c>
      <c r="H814" s="24">
        <v>6151</v>
      </c>
    </row>
    <row r="815" spans="2:8" x14ac:dyDescent="0.3">
      <c r="B815" s="22">
        <v>1000149</v>
      </c>
      <c r="C815" s="23" t="s">
        <v>2327</v>
      </c>
      <c r="D815" s="23" t="str">
        <f>VLOOKUP(B815,'5b'!$B$4:$E$904,2,FALSE)</f>
        <v>M</v>
      </c>
      <c r="E815" s="23" t="str">
        <f>INDEX(Table,MATCH('Classwork 5'!B815,'5b'!$B$4:$B$904,0),3)</f>
        <v>26-35</v>
      </c>
      <c r="F815" s="23">
        <f>INDEX(Table,MATCH('Classwork 5'!B815,'5b'!$B$4:$B$904,0),4)</f>
        <v>1</v>
      </c>
      <c r="G815" s="23">
        <v>8</v>
      </c>
      <c r="H815" s="24">
        <v>6018</v>
      </c>
    </row>
    <row r="816" spans="2:8" x14ac:dyDescent="0.3">
      <c r="B816" s="22">
        <v>1000149</v>
      </c>
      <c r="C816" s="23" t="s">
        <v>2542</v>
      </c>
      <c r="D816" s="23" t="str">
        <f>VLOOKUP(B816,'5b'!$B$4:$E$904,2,FALSE)</f>
        <v>M</v>
      </c>
      <c r="E816" s="23" t="str">
        <f>INDEX(Table,MATCH('Classwork 5'!B816,'5b'!$B$4:$B$904,0),3)</f>
        <v>26-35</v>
      </c>
      <c r="F816" s="23">
        <f>INDEX(Table,MATCH('Classwork 5'!B816,'5b'!$B$4:$B$904,0),4)</f>
        <v>1</v>
      </c>
      <c r="G816" s="23">
        <v>8</v>
      </c>
      <c r="H816" s="24">
        <v>6140</v>
      </c>
    </row>
    <row r="817" spans="2:8" x14ac:dyDescent="0.3">
      <c r="B817" s="22">
        <v>1000149</v>
      </c>
      <c r="C817" s="23" t="s">
        <v>2313</v>
      </c>
      <c r="D817" s="23" t="str">
        <f>VLOOKUP(B817,'5b'!$B$4:$E$904,2,FALSE)</f>
        <v>M</v>
      </c>
      <c r="E817" s="23" t="str">
        <f>INDEX(Table,MATCH('Classwork 5'!B817,'5b'!$B$4:$B$904,0),3)</f>
        <v>26-35</v>
      </c>
      <c r="F817" s="23">
        <f>INDEX(Table,MATCH('Classwork 5'!B817,'5b'!$B$4:$B$904,0),4)</f>
        <v>1</v>
      </c>
      <c r="G817" s="23">
        <v>1</v>
      </c>
      <c r="H817" s="24">
        <v>19091</v>
      </c>
    </row>
    <row r="818" spans="2:8" x14ac:dyDescent="0.3">
      <c r="B818" s="22">
        <v>1000149</v>
      </c>
      <c r="C818" s="23" t="s">
        <v>2543</v>
      </c>
      <c r="D818" s="23" t="str">
        <f>VLOOKUP(B818,'5b'!$B$4:$E$904,2,FALSE)</f>
        <v>M</v>
      </c>
      <c r="E818" s="23" t="str">
        <f>INDEX(Table,MATCH('Classwork 5'!B818,'5b'!$B$4:$B$904,0),3)</f>
        <v>26-35</v>
      </c>
      <c r="F818" s="23">
        <f>INDEX(Table,MATCH('Classwork 5'!B818,'5b'!$B$4:$B$904,0),4)</f>
        <v>1</v>
      </c>
      <c r="G818" s="23">
        <v>6</v>
      </c>
      <c r="H818" s="24">
        <v>20538</v>
      </c>
    </row>
    <row r="819" spans="2:8" x14ac:dyDescent="0.3">
      <c r="B819" s="22">
        <v>1000149</v>
      </c>
      <c r="C819" s="23" t="s">
        <v>2544</v>
      </c>
      <c r="D819" s="23" t="str">
        <f>VLOOKUP(B819,'5b'!$B$4:$E$904,2,FALSE)</f>
        <v>M</v>
      </c>
      <c r="E819" s="23" t="str">
        <f>INDEX(Table,MATCH('Classwork 5'!B819,'5b'!$B$4:$B$904,0),3)</f>
        <v>26-35</v>
      </c>
      <c r="F819" s="23">
        <f>INDEX(Table,MATCH('Classwork 5'!B819,'5b'!$B$4:$B$904,0),4)</f>
        <v>1</v>
      </c>
      <c r="G819" s="23">
        <v>6</v>
      </c>
      <c r="H819" s="24">
        <v>16137</v>
      </c>
    </row>
    <row r="820" spans="2:8" x14ac:dyDescent="0.3">
      <c r="B820" s="22">
        <v>1000149</v>
      </c>
      <c r="C820" s="23" t="s">
        <v>2087</v>
      </c>
      <c r="D820" s="23" t="str">
        <f>VLOOKUP(B820,'5b'!$B$4:$E$904,2,FALSE)</f>
        <v>M</v>
      </c>
      <c r="E820" s="23" t="str">
        <f>INDEX(Table,MATCH('Classwork 5'!B820,'5b'!$B$4:$B$904,0),3)</f>
        <v>26-35</v>
      </c>
      <c r="F820" s="23">
        <f>INDEX(Table,MATCH('Classwork 5'!B820,'5b'!$B$4:$B$904,0),4)</f>
        <v>1</v>
      </c>
      <c r="G820" s="23">
        <v>8</v>
      </c>
      <c r="H820" s="24">
        <v>10024</v>
      </c>
    </row>
    <row r="821" spans="2:8" x14ac:dyDescent="0.3">
      <c r="B821" s="22">
        <v>1000149</v>
      </c>
      <c r="C821" s="23" t="s">
        <v>2476</v>
      </c>
      <c r="D821" s="23" t="str">
        <f>VLOOKUP(B821,'5b'!$B$4:$E$904,2,FALSE)</f>
        <v>M</v>
      </c>
      <c r="E821" s="23" t="str">
        <f>INDEX(Table,MATCH('Classwork 5'!B821,'5b'!$B$4:$B$904,0),3)</f>
        <v>26-35</v>
      </c>
      <c r="F821" s="23">
        <f>INDEX(Table,MATCH('Classwork 5'!B821,'5b'!$B$4:$B$904,0),4)</f>
        <v>1</v>
      </c>
      <c r="G821" s="23">
        <v>5</v>
      </c>
      <c r="H821" s="24">
        <v>7047</v>
      </c>
    </row>
    <row r="822" spans="2:8" x14ac:dyDescent="0.3">
      <c r="B822" s="22">
        <v>1000149</v>
      </c>
      <c r="C822" s="23" t="s">
        <v>2545</v>
      </c>
      <c r="D822" s="23" t="str">
        <f>VLOOKUP(B822,'5b'!$B$4:$E$904,2,FALSE)</f>
        <v>M</v>
      </c>
      <c r="E822" s="23" t="str">
        <f>INDEX(Table,MATCH('Classwork 5'!B822,'5b'!$B$4:$B$904,0),3)</f>
        <v>26-35</v>
      </c>
      <c r="F822" s="23">
        <f>INDEX(Table,MATCH('Classwork 5'!B822,'5b'!$B$4:$B$904,0),4)</f>
        <v>1</v>
      </c>
      <c r="G822" s="23">
        <v>1</v>
      </c>
      <c r="H822" s="24">
        <v>15571</v>
      </c>
    </row>
    <row r="823" spans="2:8" x14ac:dyDescent="0.3">
      <c r="B823" s="22">
        <v>1000149</v>
      </c>
      <c r="C823" s="23" t="s">
        <v>2054</v>
      </c>
      <c r="D823" s="23" t="str">
        <f>VLOOKUP(B823,'5b'!$B$4:$E$904,2,FALSE)</f>
        <v>M</v>
      </c>
      <c r="E823" s="23" t="str">
        <f>INDEX(Table,MATCH('Classwork 5'!B823,'5b'!$B$4:$B$904,0),3)</f>
        <v>26-35</v>
      </c>
      <c r="F823" s="23">
        <f>INDEX(Table,MATCH('Classwork 5'!B823,'5b'!$B$4:$B$904,0),4)</f>
        <v>1</v>
      </c>
      <c r="G823" s="23">
        <v>2</v>
      </c>
      <c r="H823" s="24">
        <v>16235</v>
      </c>
    </row>
    <row r="824" spans="2:8" x14ac:dyDescent="0.3">
      <c r="B824" s="22">
        <v>1000149</v>
      </c>
      <c r="C824" s="23" t="s">
        <v>2521</v>
      </c>
      <c r="D824" s="23" t="str">
        <f>VLOOKUP(B824,'5b'!$B$4:$E$904,2,FALSE)</f>
        <v>M</v>
      </c>
      <c r="E824" s="23" t="str">
        <f>INDEX(Table,MATCH('Classwork 5'!B824,'5b'!$B$4:$B$904,0),3)</f>
        <v>26-35</v>
      </c>
      <c r="F824" s="23">
        <f>INDEX(Table,MATCH('Classwork 5'!B824,'5b'!$B$4:$B$904,0),4)</f>
        <v>1</v>
      </c>
      <c r="G824" s="23">
        <v>8</v>
      </c>
      <c r="H824" s="24">
        <v>9993</v>
      </c>
    </row>
    <row r="825" spans="2:8" x14ac:dyDescent="0.3">
      <c r="B825" s="22">
        <v>1000149</v>
      </c>
      <c r="C825" s="23" t="s">
        <v>2546</v>
      </c>
      <c r="D825" s="23" t="str">
        <f>VLOOKUP(B825,'5b'!$B$4:$E$904,2,FALSE)</f>
        <v>M</v>
      </c>
      <c r="E825" s="23" t="str">
        <f>INDEX(Table,MATCH('Classwork 5'!B825,'5b'!$B$4:$B$904,0),3)</f>
        <v>26-35</v>
      </c>
      <c r="F825" s="23">
        <f>INDEX(Table,MATCH('Classwork 5'!B825,'5b'!$B$4:$B$904,0),4)</f>
        <v>1</v>
      </c>
      <c r="G825" s="23">
        <v>1</v>
      </c>
      <c r="H825" s="24">
        <v>15161</v>
      </c>
    </row>
    <row r="826" spans="2:8" x14ac:dyDescent="0.3">
      <c r="B826" s="22">
        <v>1000149</v>
      </c>
      <c r="C826" s="23" t="s">
        <v>2186</v>
      </c>
      <c r="D826" s="23" t="str">
        <f>VLOOKUP(B826,'5b'!$B$4:$E$904,2,FALSE)</f>
        <v>M</v>
      </c>
      <c r="E826" s="23" t="str">
        <f>INDEX(Table,MATCH('Classwork 5'!B826,'5b'!$B$4:$B$904,0),3)</f>
        <v>26-35</v>
      </c>
      <c r="F826" s="23">
        <f>INDEX(Table,MATCH('Classwork 5'!B826,'5b'!$B$4:$B$904,0),4)</f>
        <v>1</v>
      </c>
      <c r="G826" s="23">
        <v>1</v>
      </c>
      <c r="H826" s="24">
        <v>7835</v>
      </c>
    </row>
    <row r="827" spans="2:8" x14ac:dyDescent="0.3">
      <c r="B827" s="22">
        <v>1000149</v>
      </c>
      <c r="C827" s="23" t="s">
        <v>2547</v>
      </c>
      <c r="D827" s="23" t="str">
        <f>VLOOKUP(B827,'5b'!$B$4:$E$904,2,FALSE)</f>
        <v>M</v>
      </c>
      <c r="E827" s="23" t="str">
        <f>INDEX(Table,MATCH('Classwork 5'!B827,'5b'!$B$4:$B$904,0),3)</f>
        <v>26-35</v>
      </c>
      <c r="F827" s="23">
        <f>INDEX(Table,MATCH('Classwork 5'!B827,'5b'!$B$4:$B$904,0),4)</f>
        <v>1</v>
      </c>
      <c r="G827" s="23">
        <v>8</v>
      </c>
      <c r="H827" s="24">
        <v>6188</v>
      </c>
    </row>
    <row r="828" spans="2:8" x14ac:dyDescent="0.3">
      <c r="B828" s="22">
        <v>1000149</v>
      </c>
      <c r="C828" s="23" t="s">
        <v>2548</v>
      </c>
      <c r="D828" s="23" t="str">
        <f>VLOOKUP(B828,'5b'!$B$4:$E$904,2,FALSE)</f>
        <v>M</v>
      </c>
      <c r="E828" s="23" t="str">
        <f>INDEX(Table,MATCH('Classwork 5'!B828,'5b'!$B$4:$B$904,0),3)</f>
        <v>26-35</v>
      </c>
      <c r="F828" s="23">
        <f>INDEX(Table,MATCH('Classwork 5'!B828,'5b'!$B$4:$B$904,0),4)</f>
        <v>1</v>
      </c>
      <c r="G828" s="23">
        <v>5</v>
      </c>
      <c r="H828" s="24">
        <v>8752</v>
      </c>
    </row>
    <row r="829" spans="2:8" x14ac:dyDescent="0.3">
      <c r="B829" s="22">
        <v>1000149</v>
      </c>
      <c r="C829" s="23" t="s">
        <v>1934</v>
      </c>
      <c r="D829" s="23" t="str">
        <f>VLOOKUP(B829,'5b'!$B$4:$E$904,2,FALSE)</f>
        <v>M</v>
      </c>
      <c r="E829" s="23" t="str">
        <f>INDEX(Table,MATCH('Classwork 5'!B829,'5b'!$B$4:$B$904,0),3)</f>
        <v>26-35</v>
      </c>
      <c r="F829" s="23">
        <f>INDEX(Table,MATCH('Classwork 5'!B829,'5b'!$B$4:$B$904,0),4)</f>
        <v>1</v>
      </c>
      <c r="G829" s="23">
        <v>3</v>
      </c>
      <c r="H829" s="24">
        <v>10715</v>
      </c>
    </row>
    <row r="830" spans="2:8" x14ac:dyDescent="0.3">
      <c r="B830" s="22">
        <v>1000149</v>
      </c>
      <c r="C830" s="23" t="s">
        <v>2549</v>
      </c>
      <c r="D830" s="23" t="str">
        <f>VLOOKUP(B830,'5b'!$B$4:$E$904,2,FALSE)</f>
        <v>M</v>
      </c>
      <c r="E830" s="23" t="str">
        <f>INDEX(Table,MATCH('Classwork 5'!B830,'5b'!$B$4:$B$904,0),3)</f>
        <v>26-35</v>
      </c>
      <c r="F830" s="23">
        <f>INDEX(Table,MATCH('Classwork 5'!B830,'5b'!$B$4:$B$904,0),4)</f>
        <v>1</v>
      </c>
      <c r="G830" s="23">
        <v>1</v>
      </c>
      <c r="H830" s="24">
        <v>15210</v>
      </c>
    </row>
    <row r="831" spans="2:8" x14ac:dyDescent="0.3">
      <c r="B831" s="22">
        <v>1000149</v>
      </c>
      <c r="C831" s="23" t="s">
        <v>2321</v>
      </c>
      <c r="D831" s="23" t="str">
        <f>VLOOKUP(B831,'5b'!$B$4:$E$904,2,FALSE)</f>
        <v>M</v>
      </c>
      <c r="E831" s="23" t="str">
        <f>INDEX(Table,MATCH('Classwork 5'!B831,'5b'!$B$4:$B$904,0),3)</f>
        <v>26-35</v>
      </c>
      <c r="F831" s="23">
        <f>INDEX(Table,MATCH('Classwork 5'!B831,'5b'!$B$4:$B$904,0),4)</f>
        <v>1</v>
      </c>
      <c r="G831" s="23">
        <v>5</v>
      </c>
      <c r="H831" s="24">
        <v>6998</v>
      </c>
    </row>
    <row r="832" spans="2:8" x14ac:dyDescent="0.3">
      <c r="B832" s="22">
        <v>1000149</v>
      </c>
      <c r="C832" s="23" t="s">
        <v>2550</v>
      </c>
      <c r="D832" s="23" t="str">
        <f>VLOOKUP(B832,'5b'!$B$4:$E$904,2,FALSE)</f>
        <v>M</v>
      </c>
      <c r="E832" s="23" t="str">
        <f>INDEX(Table,MATCH('Classwork 5'!B832,'5b'!$B$4:$B$904,0),3)</f>
        <v>26-35</v>
      </c>
      <c r="F832" s="23">
        <f>INDEX(Table,MATCH('Classwork 5'!B832,'5b'!$B$4:$B$904,0),4)</f>
        <v>1</v>
      </c>
      <c r="G832" s="23">
        <v>5</v>
      </c>
      <c r="H832" s="24">
        <v>7064</v>
      </c>
    </row>
    <row r="833" spans="2:8" x14ac:dyDescent="0.3">
      <c r="B833" s="22">
        <v>1000149</v>
      </c>
      <c r="C833" s="23" t="s">
        <v>2242</v>
      </c>
      <c r="D833" s="23" t="str">
        <f>VLOOKUP(B833,'5b'!$B$4:$E$904,2,FALSE)</f>
        <v>M</v>
      </c>
      <c r="E833" s="23" t="str">
        <f>INDEX(Table,MATCH('Classwork 5'!B833,'5b'!$B$4:$B$904,0),3)</f>
        <v>26-35</v>
      </c>
      <c r="F833" s="23">
        <f>INDEX(Table,MATCH('Classwork 5'!B833,'5b'!$B$4:$B$904,0),4)</f>
        <v>1</v>
      </c>
      <c r="G833" s="23">
        <v>1</v>
      </c>
      <c r="H833" s="24">
        <v>15165</v>
      </c>
    </row>
    <row r="834" spans="2:8" x14ac:dyDescent="0.3">
      <c r="B834" s="22">
        <v>1000150</v>
      </c>
      <c r="C834" s="23" t="s">
        <v>2551</v>
      </c>
      <c r="D834" s="23" t="str">
        <f>VLOOKUP(B834,'5b'!$B$4:$E$904,2,FALSE)</f>
        <v>M</v>
      </c>
      <c r="E834" s="23" t="str">
        <f>INDEX(Table,MATCH('Classwork 5'!B834,'5b'!$B$4:$B$904,0),3)</f>
        <v>36-45</v>
      </c>
      <c r="F834" s="23">
        <f>INDEX(Table,MATCH('Classwork 5'!B834,'5b'!$B$4:$B$904,0),4)</f>
        <v>7</v>
      </c>
      <c r="G834" s="23">
        <v>8</v>
      </c>
      <c r="H834" s="24">
        <v>5865</v>
      </c>
    </row>
    <row r="835" spans="2:8" x14ac:dyDescent="0.3">
      <c r="B835" s="22">
        <v>1000150</v>
      </c>
      <c r="C835" s="23" t="s">
        <v>2127</v>
      </c>
      <c r="D835" s="23" t="str">
        <f>VLOOKUP(B835,'5b'!$B$4:$E$904,2,FALSE)</f>
        <v>M</v>
      </c>
      <c r="E835" s="23" t="str">
        <f>INDEX(Table,MATCH('Classwork 5'!B835,'5b'!$B$4:$B$904,0),3)</f>
        <v>36-45</v>
      </c>
      <c r="F835" s="23">
        <f>INDEX(Table,MATCH('Classwork 5'!B835,'5b'!$B$4:$B$904,0),4)</f>
        <v>7</v>
      </c>
      <c r="G835" s="23">
        <v>5</v>
      </c>
      <c r="H835" s="24">
        <v>8697</v>
      </c>
    </row>
    <row r="836" spans="2:8" x14ac:dyDescent="0.3">
      <c r="B836" s="22">
        <v>1000150</v>
      </c>
      <c r="C836" s="23" t="s">
        <v>2552</v>
      </c>
      <c r="D836" s="23" t="str">
        <f>VLOOKUP(B836,'5b'!$B$4:$E$904,2,FALSE)</f>
        <v>M</v>
      </c>
      <c r="E836" s="23" t="str">
        <f>INDEX(Table,MATCH('Classwork 5'!B836,'5b'!$B$4:$B$904,0),3)</f>
        <v>36-45</v>
      </c>
      <c r="F836" s="23">
        <f>INDEX(Table,MATCH('Classwork 5'!B836,'5b'!$B$4:$B$904,0),4)</f>
        <v>7</v>
      </c>
      <c r="G836" s="23">
        <v>5</v>
      </c>
      <c r="H836" s="24">
        <v>8798</v>
      </c>
    </row>
    <row r="837" spans="2:8" x14ac:dyDescent="0.3">
      <c r="B837" s="22">
        <v>1000150</v>
      </c>
      <c r="C837" s="23" t="s">
        <v>2464</v>
      </c>
      <c r="D837" s="23" t="str">
        <f>VLOOKUP(B837,'5b'!$B$4:$E$904,2,FALSE)</f>
        <v>M</v>
      </c>
      <c r="E837" s="23" t="str">
        <f>INDEX(Table,MATCH('Classwork 5'!B837,'5b'!$B$4:$B$904,0),3)</f>
        <v>36-45</v>
      </c>
      <c r="F837" s="23">
        <f>INDEX(Table,MATCH('Classwork 5'!B837,'5b'!$B$4:$B$904,0),4)</f>
        <v>7</v>
      </c>
      <c r="G837" s="23">
        <v>1</v>
      </c>
      <c r="H837" s="24">
        <v>15255</v>
      </c>
    </row>
    <row r="838" spans="2:8" x14ac:dyDescent="0.3">
      <c r="B838" s="22">
        <v>1000150</v>
      </c>
      <c r="C838" s="23" t="s">
        <v>2062</v>
      </c>
      <c r="D838" s="23" t="str">
        <f>VLOOKUP(B838,'5b'!$B$4:$E$904,2,FALSE)</f>
        <v>M</v>
      </c>
      <c r="E838" s="23" t="str">
        <f>INDEX(Table,MATCH('Classwork 5'!B838,'5b'!$B$4:$B$904,0),3)</f>
        <v>36-45</v>
      </c>
      <c r="F838" s="23">
        <f>INDEX(Table,MATCH('Classwork 5'!B838,'5b'!$B$4:$B$904,0),4)</f>
        <v>7</v>
      </c>
      <c r="G838" s="23">
        <v>1</v>
      </c>
      <c r="H838" s="24">
        <v>15697</v>
      </c>
    </row>
    <row r="839" spans="2:8" x14ac:dyDescent="0.3">
      <c r="B839" s="22">
        <v>1000150</v>
      </c>
      <c r="C839" s="23" t="s">
        <v>2553</v>
      </c>
      <c r="D839" s="23" t="str">
        <f>VLOOKUP(B839,'5b'!$B$4:$E$904,2,FALSE)</f>
        <v>M</v>
      </c>
      <c r="E839" s="23" t="str">
        <f>INDEX(Table,MATCH('Classwork 5'!B839,'5b'!$B$4:$B$904,0),3)</f>
        <v>36-45</v>
      </c>
      <c r="F839" s="23">
        <f>INDEX(Table,MATCH('Classwork 5'!B839,'5b'!$B$4:$B$904,0),4)</f>
        <v>7</v>
      </c>
      <c r="G839" s="23">
        <v>8</v>
      </c>
      <c r="H839" s="24">
        <v>8009</v>
      </c>
    </row>
    <row r="840" spans="2:8" x14ac:dyDescent="0.3">
      <c r="B840" s="22">
        <v>1000150</v>
      </c>
      <c r="C840" s="23" t="s">
        <v>2304</v>
      </c>
      <c r="D840" s="23" t="str">
        <f>VLOOKUP(B840,'5b'!$B$4:$E$904,2,FALSE)</f>
        <v>M</v>
      </c>
      <c r="E840" s="23" t="str">
        <f>INDEX(Table,MATCH('Classwork 5'!B840,'5b'!$B$4:$B$904,0),3)</f>
        <v>36-45</v>
      </c>
      <c r="F840" s="23">
        <f>INDEX(Table,MATCH('Classwork 5'!B840,'5b'!$B$4:$B$904,0),4)</f>
        <v>7</v>
      </c>
      <c r="G840" s="23">
        <v>2</v>
      </c>
      <c r="H840" s="24">
        <v>13272</v>
      </c>
    </row>
    <row r="841" spans="2:8" x14ac:dyDescent="0.3">
      <c r="B841" s="22">
        <v>1000150</v>
      </c>
      <c r="C841" s="23" t="s">
        <v>2554</v>
      </c>
      <c r="D841" s="23" t="str">
        <f>VLOOKUP(B841,'5b'!$B$4:$E$904,2,FALSE)</f>
        <v>M</v>
      </c>
      <c r="E841" s="23" t="str">
        <f>INDEX(Table,MATCH('Classwork 5'!B841,'5b'!$B$4:$B$904,0),3)</f>
        <v>36-45</v>
      </c>
      <c r="F841" s="23">
        <f>INDEX(Table,MATCH('Classwork 5'!B841,'5b'!$B$4:$B$904,0),4)</f>
        <v>7</v>
      </c>
      <c r="G841" s="23">
        <v>2</v>
      </c>
      <c r="H841" s="24">
        <v>16061</v>
      </c>
    </row>
    <row r="842" spans="2:8" x14ac:dyDescent="0.3">
      <c r="B842" s="22">
        <v>1000150</v>
      </c>
      <c r="C842" s="23" t="s">
        <v>2555</v>
      </c>
      <c r="D842" s="23" t="str">
        <f>VLOOKUP(B842,'5b'!$B$4:$E$904,2,FALSE)</f>
        <v>M</v>
      </c>
      <c r="E842" s="23" t="str">
        <f>INDEX(Table,MATCH('Classwork 5'!B842,'5b'!$B$4:$B$904,0),3)</f>
        <v>36-45</v>
      </c>
      <c r="F842" s="23">
        <f>INDEX(Table,MATCH('Classwork 5'!B842,'5b'!$B$4:$B$904,0),4)</f>
        <v>7</v>
      </c>
      <c r="G842" s="23">
        <v>8</v>
      </c>
      <c r="H842" s="24">
        <v>7995</v>
      </c>
    </row>
    <row r="843" spans="2:8" x14ac:dyDescent="0.3">
      <c r="B843" s="22">
        <v>1000150</v>
      </c>
      <c r="C843" s="23" t="s">
        <v>2556</v>
      </c>
      <c r="D843" s="23" t="str">
        <f>VLOOKUP(B843,'5b'!$B$4:$E$904,2,FALSE)</f>
        <v>M</v>
      </c>
      <c r="E843" s="23" t="str">
        <f>INDEX(Table,MATCH('Classwork 5'!B843,'5b'!$B$4:$B$904,0),3)</f>
        <v>36-45</v>
      </c>
      <c r="F843" s="23">
        <f>INDEX(Table,MATCH('Classwork 5'!B843,'5b'!$B$4:$B$904,0),4)</f>
        <v>7</v>
      </c>
      <c r="G843" s="23">
        <v>1</v>
      </c>
      <c r="H843" s="24">
        <v>15590</v>
      </c>
    </row>
    <row r="844" spans="2:8" x14ac:dyDescent="0.3">
      <c r="B844" s="22">
        <v>1000151</v>
      </c>
      <c r="C844" s="23" t="s">
        <v>2157</v>
      </c>
      <c r="D844" s="23" t="str">
        <f>VLOOKUP(B844,'5b'!$B$4:$E$904,2,FALSE)</f>
        <v>F</v>
      </c>
      <c r="E844" s="23" t="str">
        <f>INDEX(Table,MATCH('Classwork 5'!B844,'5b'!$B$4:$B$904,0),3)</f>
        <v>26-35</v>
      </c>
      <c r="F844" s="23">
        <f>INDEX(Table,MATCH('Classwork 5'!B844,'5b'!$B$4:$B$904,0),4)</f>
        <v>20</v>
      </c>
      <c r="G844" s="23">
        <v>1</v>
      </c>
      <c r="H844" s="24">
        <v>12063</v>
      </c>
    </row>
    <row r="845" spans="2:8" x14ac:dyDescent="0.3">
      <c r="B845" s="22">
        <v>1000151</v>
      </c>
      <c r="C845" s="23" t="s">
        <v>2509</v>
      </c>
      <c r="D845" s="23" t="str">
        <f>VLOOKUP(B845,'5b'!$B$4:$E$904,2,FALSE)</f>
        <v>F</v>
      </c>
      <c r="E845" s="23" t="str">
        <f>INDEX(Table,MATCH('Classwork 5'!B845,'5b'!$B$4:$B$904,0),3)</f>
        <v>26-35</v>
      </c>
      <c r="F845" s="23">
        <f>INDEX(Table,MATCH('Classwork 5'!B845,'5b'!$B$4:$B$904,0),4)</f>
        <v>20</v>
      </c>
      <c r="G845" s="23">
        <v>1</v>
      </c>
      <c r="H845" s="24">
        <v>11653</v>
      </c>
    </row>
    <row r="846" spans="2:8" x14ac:dyDescent="0.3">
      <c r="B846" s="22">
        <v>1000151</v>
      </c>
      <c r="C846" s="23" t="s">
        <v>2557</v>
      </c>
      <c r="D846" s="23" t="str">
        <f>VLOOKUP(B846,'5b'!$B$4:$E$904,2,FALSE)</f>
        <v>F</v>
      </c>
      <c r="E846" s="23" t="str">
        <f>INDEX(Table,MATCH('Classwork 5'!B846,'5b'!$B$4:$B$904,0),3)</f>
        <v>26-35</v>
      </c>
      <c r="F846" s="23">
        <f>INDEX(Table,MATCH('Classwork 5'!B846,'5b'!$B$4:$B$904,0),4)</f>
        <v>20</v>
      </c>
      <c r="G846" s="23">
        <v>5</v>
      </c>
      <c r="H846" s="24">
        <v>7011</v>
      </c>
    </row>
    <row r="847" spans="2:8" x14ac:dyDescent="0.3">
      <c r="B847" s="22">
        <v>1000151</v>
      </c>
      <c r="C847" s="23" t="s">
        <v>2558</v>
      </c>
      <c r="D847" s="23" t="str">
        <f>VLOOKUP(B847,'5b'!$B$4:$E$904,2,FALSE)</f>
        <v>F</v>
      </c>
      <c r="E847" s="23" t="str">
        <f>INDEX(Table,MATCH('Classwork 5'!B847,'5b'!$B$4:$B$904,0),3)</f>
        <v>26-35</v>
      </c>
      <c r="F847" s="23">
        <f>INDEX(Table,MATCH('Classwork 5'!B847,'5b'!$B$4:$B$904,0),4)</f>
        <v>20</v>
      </c>
      <c r="G847" s="23">
        <v>8</v>
      </c>
      <c r="H847" s="24">
        <v>6089</v>
      </c>
    </row>
    <row r="848" spans="2:8" x14ac:dyDescent="0.3">
      <c r="B848" s="22">
        <v>1000151</v>
      </c>
      <c r="C848" s="23" t="s">
        <v>2559</v>
      </c>
      <c r="D848" s="23" t="str">
        <f>VLOOKUP(B848,'5b'!$B$4:$E$904,2,FALSE)</f>
        <v>F</v>
      </c>
      <c r="E848" s="23" t="str">
        <f>INDEX(Table,MATCH('Classwork 5'!B848,'5b'!$B$4:$B$904,0),3)</f>
        <v>26-35</v>
      </c>
      <c r="F848" s="23">
        <f>INDEX(Table,MATCH('Classwork 5'!B848,'5b'!$B$4:$B$904,0),4)</f>
        <v>20</v>
      </c>
      <c r="G848" s="23">
        <v>8</v>
      </c>
      <c r="H848" s="24">
        <v>5844</v>
      </c>
    </row>
    <row r="849" spans="2:8" x14ac:dyDescent="0.3">
      <c r="B849" s="22">
        <v>1000151</v>
      </c>
      <c r="C849" s="23" t="s">
        <v>2560</v>
      </c>
      <c r="D849" s="23" t="str">
        <f>VLOOKUP(B849,'5b'!$B$4:$E$904,2,FALSE)</f>
        <v>F</v>
      </c>
      <c r="E849" s="23" t="str">
        <f>INDEX(Table,MATCH('Classwork 5'!B849,'5b'!$B$4:$B$904,0),3)</f>
        <v>26-35</v>
      </c>
      <c r="F849" s="23">
        <f>INDEX(Table,MATCH('Classwork 5'!B849,'5b'!$B$4:$B$904,0),4)</f>
        <v>20</v>
      </c>
      <c r="G849" s="23">
        <v>8</v>
      </c>
      <c r="H849" s="24">
        <v>8124</v>
      </c>
    </row>
    <row r="850" spans="2:8" x14ac:dyDescent="0.3">
      <c r="B850" s="22">
        <v>1000151</v>
      </c>
      <c r="C850" s="23" t="s">
        <v>2561</v>
      </c>
      <c r="D850" s="23" t="str">
        <f>VLOOKUP(B850,'5b'!$B$4:$E$904,2,FALSE)</f>
        <v>F</v>
      </c>
      <c r="E850" s="23" t="str">
        <f>INDEX(Table,MATCH('Classwork 5'!B850,'5b'!$B$4:$B$904,0),3)</f>
        <v>26-35</v>
      </c>
      <c r="F850" s="23">
        <f>INDEX(Table,MATCH('Classwork 5'!B850,'5b'!$B$4:$B$904,0),4)</f>
        <v>20</v>
      </c>
      <c r="G850" s="23">
        <v>1</v>
      </c>
      <c r="H850" s="24">
        <v>11977</v>
      </c>
    </row>
    <row r="851" spans="2:8" x14ac:dyDescent="0.3">
      <c r="B851" s="22">
        <v>1000151</v>
      </c>
      <c r="C851" s="23" t="s">
        <v>2562</v>
      </c>
      <c r="D851" s="23" t="str">
        <f>VLOOKUP(B851,'5b'!$B$4:$E$904,2,FALSE)</f>
        <v>F</v>
      </c>
      <c r="E851" s="23" t="str">
        <f>INDEX(Table,MATCH('Classwork 5'!B851,'5b'!$B$4:$B$904,0),3)</f>
        <v>26-35</v>
      </c>
      <c r="F851" s="23">
        <f>INDEX(Table,MATCH('Classwork 5'!B851,'5b'!$B$4:$B$904,0),4)</f>
        <v>20</v>
      </c>
      <c r="G851" s="23">
        <v>5</v>
      </c>
      <c r="H851" s="24">
        <v>7179</v>
      </c>
    </row>
    <row r="852" spans="2:8" x14ac:dyDescent="0.3">
      <c r="B852" s="22">
        <v>1000151</v>
      </c>
      <c r="C852" s="23" t="s">
        <v>2563</v>
      </c>
      <c r="D852" s="23" t="str">
        <f>VLOOKUP(B852,'5b'!$B$4:$E$904,2,FALSE)</f>
        <v>F</v>
      </c>
      <c r="E852" s="23" t="str">
        <f>INDEX(Table,MATCH('Classwork 5'!B852,'5b'!$B$4:$B$904,0),3)</f>
        <v>26-35</v>
      </c>
      <c r="F852" s="23">
        <f>INDEX(Table,MATCH('Classwork 5'!B852,'5b'!$B$4:$B$904,0),4)</f>
        <v>20</v>
      </c>
      <c r="G852" s="23">
        <v>8</v>
      </c>
      <c r="H852" s="24">
        <v>1990</v>
      </c>
    </row>
    <row r="853" spans="2:8" x14ac:dyDescent="0.3">
      <c r="B853" s="22">
        <v>1000151</v>
      </c>
      <c r="C853" s="23" t="s">
        <v>2564</v>
      </c>
      <c r="D853" s="23" t="str">
        <f>VLOOKUP(B853,'5b'!$B$4:$E$904,2,FALSE)</f>
        <v>F</v>
      </c>
      <c r="E853" s="23" t="str">
        <f>INDEX(Table,MATCH('Classwork 5'!B853,'5b'!$B$4:$B$904,0),3)</f>
        <v>26-35</v>
      </c>
      <c r="F853" s="23">
        <f>INDEX(Table,MATCH('Classwork 5'!B853,'5b'!$B$4:$B$904,0),4)</f>
        <v>20</v>
      </c>
      <c r="G853" s="23">
        <v>5</v>
      </c>
      <c r="H853" s="24">
        <v>5471</v>
      </c>
    </row>
    <row r="854" spans="2:8" x14ac:dyDescent="0.3">
      <c r="B854" s="22">
        <v>1000151</v>
      </c>
      <c r="C854" s="23" t="s">
        <v>2051</v>
      </c>
      <c r="D854" s="23" t="str">
        <f>VLOOKUP(B854,'5b'!$B$4:$E$904,2,FALSE)</f>
        <v>F</v>
      </c>
      <c r="E854" s="23" t="str">
        <f>INDEX(Table,MATCH('Classwork 5'!B854,'5b'!$B$4:$B$904,0),3)</f>
        <v>26-35</v>
      </c>
      <c r="F854" s="23">
        <f>INDEX(Table,MATCH('Classwork 5'!B854,'5b'!$B$4:$B$904,0),4)</f>
        <v>20</v>
      </c>
      <c r="G854" s="23">
        <v>1</v>
      </c>
      <c r="H854" s="24">
        <v>15678</v>
      </c>
    </row>
    <row r="855" spans="2:8" x14ac:dyDescent="0.3">
      <c r="B855" s="22">
        <v>1000151</v>
      </c>
      <c r="C855" s="23" t="s">
        <v>2565</v>
      </c>
      <c r="D855" s="23" t="str">
        <f>VLOOKUP(B855,'5b'!$B$4:$E$904,2,FALSE)</f>
        <v>F</v>
      </c>
      <c r="E855" s="23" t="str">
        <f>INDEX(Table,MATCH('Classwork 5'!B855,'5b'!$B$4:$B$904,0),3)</f>
        <v>26-35</v>
      </c>
      <c r="F855" s="23">
        <f>INDEX(Table,MATCH('Classwork 5'!B855,'5b'!$B$4:$B$904,0),4)</f>
        <v>20</v>
      </c>
      <c r="G855" s="23">
        <v>5</v>
      </c>
      <c r="H855" s="24">
        <v>6894</v>
      </c>
    </row>
    <row r="856" spans="2:8" x14ac:dyDescent="0.3">
      <c r="B856" s="22">
        <v>1000151</v>
      </c>
      <c r="C856" s="23" t="s">
        <v>2566</v>
      </c>
      <c r="D856" s="23" t="str">
        <f>VLOOKUP(B856,'5b'!$B$4:$E$904,2,FALSE)</f>
        <v>F</v>
      </c>
      <c r="E856" s="23" t="str">
        <f>INDEX(Table,MATCH('Classwork 5'!B856,'5b'!$B$4:$B$904,0),3)</f>
        <v>26-35</v>
      </c>
      <c r="F856" s="23">
        <f>INDEX(Table,MATCH('Classwork 5'!B856,'5b'!$B$4:$B$904,0),4)</f>
        <v>20</v>
      </c>
      <c r="G856" s="23">
        <v>8</v>
      </c>
      <c r="H856" s="24">
        <v>7964</v>
      </c>
    </row>
    <row r="857" spans="2:8" x14ac:dyDescent="0.3">
      <c r="B857" s="22">
        <v>1000151</v>
      </c>
      <c r="C857" s="23" t="s">
        <v>2016</v>
      </c>
      <c r="D857" s="23" t="str">
        <f>VLOOKUP(B857,'5b'!$B$4:$E$904,2,FALSE)</f>
        <v>F</v>
      </c>
      <c r="E857" s="23" t="str">
        <f>INDEX(Table,MATCH('Classwork 5'!B857,'5b'!$B$4:$B$904,0),3)</f>
        <v>26-35</v>
      </c>
      <c r="F857" s="23">
        <f>INDEX(Table,MATCH('Classwork 5'!B857,'5b'!$B$4:$B$904,0),4)</f>
        <v>20</v>
      </c>
      <c r="G857" s="23">
        <v>5</v>
      </c>
      <c r="H857" s="24">
        <v>8707</v>
      </c>
    </row>
    <row r="858" spans="2:8" x14ac:dyDescent="0.3">
      <c r="B858" s="22">
        <v>1000151</v>
      </c>
      <c r="C858" s="23" t="s">
        <v>2567</v>
      </c>
      <c r="D858" s="23" t="str">
        <f>VLOOKUP(B858,'5b'!$B$4:$E$904,2,FALSE)</f>
        <v>F</v>
      </c>
      <c r="E858" s="23" t="str">
        <f>INDEX(Table,MATCH('Classwork 5'!B858,'5b'!$B$4:$B$904,0),3)</f>
        <v>26-35</v>
      </c>
      <c r="F858" s="23">
        <f>INDEX(Table,MATCH('Classwork 5'!B858,'5b'!$B$4:$B$904,0),4)</f>
        <v>20</v>
      </c>
      <c r="G858" s="23">
        <v>5</v>
      </c>
      <c r="H858" s="24">
        <v>8575</v>
      </c>
    </row>
    <row r="859" spans="2:8" x14ac:dyDescent="0.3">
      <c r="B859" s="22">
        <v>1000151</v>
      </c>
      <c r="C859" s="23" t="s">
        <v>2568</v>
      </c>
      <c r="D859" s="23" t="str">
        <f>VLOOKUP(B859,'5b'!$B$4:$E$904,2,FALSE)</f>
        <v>F</v>
      </c>
      <c r="E859" s="23" t="str">
        <f>INDEX(Table,MATCH('Classwork 5'!B859,'5b'!$B$4:$B$904,0),3)</f>
        <v>26-35</v>
      </c>
      <c r="F859" s="23">
        <f>INDEX(Table,MATCH('Classwork 5'!B859,'5b'!$B$4:$B$904,0),4)</f>
        <v>20</v>
      </c>
      <c r="G859" s="23">
        <v>5</v>
      </c>
      <c r="H859" s="24">
        <v>7035</v>
      </c>
    </row>
    <row r="860" spans="2:8" x14ac:dyDescent="0.3">
      <c r="B860" s="22">
        <v>1000151</v>
      </c>
      <c r="C860" s="23" t="s">
        <v>1974</v>
      </c>
      <c r="D860" s="23" t="str">
        <f>VLOOKUP(B860,'5b'!$B$4:$E$904,2,FALSE)</f>
        <v>F</v>
      </c>
      <c r="E860" s="23" t="str">
        <f>INDEX(Table,MATCH('Classwork 5'!B860,'5b'!$B$4:$B$904,0),3)</f>
        <v>26-35</v>
      </c>
      <c r="F860" s="23">
        <f>INDEX(Table,MATCH('Classwork 5'!B860,'5b'!$B$4:$B$904,0),4)</f>
        <v>20</v>
      </c>
      <c r="G860" s="23">
        <v>1</v>
      </c>
      <c r="H860" s="24">
        <v>11493</v>
      </c>
    </row>
    <row r="861" spans="2:8" x14ac:dyDescent="0.3">
      <c r="B861" s="22">
        <v>1000151</v>
      </c>
      <c r="C861" s="23" t="s">
        <v>2569</v>
      </c>
      <c r="D861" s="23" t="str">
        <f>VLOOKUP(B861,'5b'!$B$4:$E$904,2,FALSE)</f>
        <v>F</v>
      </c>
      <c r="E861" s="23" t="str">
        <f>INDEX(Table,MATCH('Classwork 5'!B861,'5b'!$B$4:$B$904,0),3)</f>
        <v>26-35</v>
      </c>
      <c r="F861" s="23">
        <f>INDEX(Table,MATCH('Classwork 5'!B861,'5b'!$B$4:$B$904,0),4)</f>
        <v>20</v>
      </c>
      <c r="G861" s="23">
        <v>5</v>
      </c>
      <c r="H861" s="24">
        <v>5180</v>
      </c>
    </row>
    <row r="862" spans="2:8" x14ac:dyDescent="0.3">
      <c r="B862" s="22">
        <v>1000151</v>
      </c>
      <c r="C862" s="23" t="s">
        <v>2570</v>
      </c>
      <c r="D862" s="23" t="str">
        <f>VLOOKUP(B862,'5b'!$B$4:$E$904,2,FALSE)</f>
        <v>F</v>
      </c>
      <c r="E862" s="23" t="str">
        <f>INDEX(Table,MATCH('Classwork 5'!B862,'5b'!$B$4:$B$904,0),3)</f>
        <v>26-35</v>
      </c>
      <c r="F862" s="23">
        <f>INDEX(Table,MATCH('Classwork 5'!B862,'5b'!$B$4:$B$904,0),4)</f>
        <v>20</v>
      </c>
      <c r="G862" s="23">
        <v>5</v>
      </c>
      <c r="H862" s="24">
        <v>7009</v>
      </c>
    </row>
    <row r="863" spans="2:8" x14ac:dyDescent="0.3">
      <c r="B863" s="22">
        <v>1000151</v>
      </c>
      <c r="C863" s="23" t="s">
        <v>2571</v>
      </c>
      <c r="D863" s="23" t="str">
        <f>VLOOKUP(B863,'5b'!$B$4:$E$904,2,FALSE)</f>
        <v>F</v>
      </c>
      <c r="E863" s="23" t="str">
        <f>INDEX(Table,MATCH('Classwork 5'!B863,'5b'!$B$4:$B$904,0),3)</f>
        <v>26-35</v>
      </c>
      <c r="F863" s="23">
        <f>INDEX(Table,MATCH('Classwork 5'!B863,'5b'!$B$4:$B$904,0),4)</f>
        <v>20</v>
      </c>
      <c r="G863" s="23">
        <v>5</v>
      </c>
      <c r="H863" s="24">
        <v>5205</v>
      </c>
    </row>
    <row r="864" spans="2:8" x14ac:dyDescent="0.3">
      <c r="B864" s="22">
        <v>1000151</v>
      </c>
      <c r="C864" s="23" t="s">
        <v>2458</v>
      </c>
      <c r="D864" s="23" t="str">
        <f>VLOOKUP(B864,'5b'!$B$4:$E$904,2,FALSE)</f>
        <v>F</v>
      </c>
      <c r="E864" s="23" t="str">
        <f>INDEX(Table,MATCH('Classwork 5'!B864,'5b'!$B$4:$B$904,0),3)</f>
        <v>26-35</v>
      </c>
      <c r="F864" s="23">
        <f>INDEX(Table,MATCH('Classwork 5'!B864,'5b'!$B$4:$B$904,0),4)</f>
        <v>20</v>
      </c>
      <c r="G864" s="23">
        <v>5</v>
      </c>
      <c r="H864" s="24">
        <v>7175</v>
      </c>
    </row>
    <row r="865" spans="2:8" x14ac:dyDescent="0.3">
      <c r="B865" s="22">
        <v>1000151</v>
      </c>
      <c r="C865" s="23" t="s">
        <v>2572</v>
      </c>
      <c r="D865" s="23" t="str">
        <f>VLOOKUP(B865,'5b'!$B$4:$E$904,2,FALSE)</f>
        <v>F</v>
      </c>
      <c r="E865" s="23" t="str">
        <f>INDEX(Table,MATCH('Classwork 5'!B865,'5b'!$B$4:$B$904,0),3)</f>
        <v>26-35</v>
      </c>
      <c r="F865" s="23">
        <f>INDEX(Table,MATCH('Classwork 5'!B865,'5b'!$B$4:$B$904,0),4)</f>
        <v>20</v>
      </c>
      <c r="G865" s="23">
        <v>5</v>
      </c>
      <c r="H865" s="24">
        <v>7159</v>
      </c>
    </row>
    <row r="866" spans="2:8" x14ac:dyDescent="0.3">
      <c r="B866" s="22">
        <v>1000151</v>
      </c>
      <c r="C866" s="23" t="s">
        <v>2143</v>
      </c>
      <c r="D866" s="23" t="str">
        <f>VLOOKUP(B866,'5b'!$B$4:$E$904,2,FALSE)</f>
        <v>F</v>
      </c>
      <c r="E866" s="23" t="str">
        <f>INDEX(Table,MATCH('Classwork 5'!B866,'5b'!$B$4:$B$904,0),3)</f>
        <v>26-35</v>
      </c>
      <c r="F866" s="23">
        <f>INDEX(Table,MATCH('Classwork 5'!B866,'5b'!$B$4:$B$904,0),4)</f>
        <v>20</v>
      </c>
      <c r="G866" s="23">
        <v>8</v>
      </c>
      <c r="H866" s="24">
        <v>6129</v>
      </c>
    </row>
    <row r="867" spans="2:8" x14ac:dyDescent="0.3">
      <c r="B867" s="22">
        <v>1000151</v>
      </c>
      <c r="C867" s="23" t="s">
        <v>2573</v>
      </c>
      <c r="D867" s="23" t="str">
        <f>VLOOKUP(B867,'5b'!$B$4:$E$904,2,FALSE)</f>
        <v>F</v>
      </c>
      <c r="E867" s="23" t="str">
        <f>INDEX(Table,MATCH('Classwork 5'!B867,'5b'!$B$4:$B$904,0),3)</f>
        <v>26-35</v>
      </c>
      <c r="F867" s="23">
        <f>INDEX(Table,MATCH('Classwork 5'!B867,'5b'!$B$4:$B$904,0),4)</f>
        <v>20</v>
      </c>
      <c r="G867" s="23">
        <v>5</v>
      </c>
      <c r="H867" s="24">
        <v>7087</v>
      </c>
    </row>
    <row r="868" spans="2:8" x14ac:dyDescent="0.3">
      <c r="B868" s="22">
        <v>1000152</v>
      </c>
      <c r="C868" s="23" t="s">
        <v>2574</v>
      </c>
      <c r="D868" s="23" t="str">
        <f>VLOOKUP(B868,'5b'!$B$4:$E$904,2,FALSE)</f>
        <v>M</v>
      </c>
      <c r="E868" s="23" t="str">
        <f>INDEX(Table,MATCH('Classwork 5'!B868,'5b'!$B$4:$B$904,0),3)</f>
        <v>18-25</v>
      </c>
      <c r="F868" s="23">
        <f>INDEX(Table,MATCH('Classwork 5'!B868,'5b'!$B$4:$B$904,0),4)</f>
        <v>4</v>
      </c>
      <c r="G868" s="23">
        <v>5</v>
      </c>
      <c r="H868" s="24">
        <v>8744</v>
      </c>
    </row>
    <row r="869" spans="2:8" x14ac:dyDescent="0.3">
      <c r="B869" s="22">
        <v>1000153</v>
      </c>
      <c r="C869" s="23" t="s">
        <v>2575</v>
      </c>
      <c r="D869" s="23" t="str">
        <f>VLOOKUP(B869,'5b'!$B$4:$E$904,2,FALSE)</f>
        <v>M</v>
      </c>
      <c r="E869" s="23" t="str">
        <f>INDEX(Table,MATCH('Classwork 5'!B869,'5b'!$B$4:$B$904,0),3)</f>
        <v>0-17</v>
      </c>
      <c r="F869" s="23">
        <f>INDEX(Table,MATCH('Classwork 5'!B869,'5b'!$B$4:$B$904,0),4)</f>
        <v>10</v>
      </c>
      <c r="G869" s="23">
        <v>5</v>
      </c>
      <c r="H869" s="24">
        <v>8588</v>
      </c>
    </row>
    <row r="870" spans="2:8" x14ac:dyDescent="0.3">
      <c r="B870" s="22">
        <v>1000153</v>
      </c>
      <c r="C870" s="23" t="s">
        <v>2384</v>
      </c>
      <c r="D870" s="23" t="str">
        <f>VLOOKUP(B870,'5b'!$B$4:$E$904,2,FALSE)</f>
        <v>M</v>
      </c>
      <c r="E870" s="23" t="str">
        <f>INDEX(Table,MATCH('Classwork 5'!B870,'5b'!$B$4:$B$904,0),3)</f>
        <v>0-17</v>
      </c>
      <c r="F870" s="23">
        <f>INDEX(Table,MATCH('Classwork 5'!B870,'5b'!$B$4:$B$904,0),4)</f>
        <v>10</v>
      </c>
      <c r="G870" s="23">
        <v>6</v>
      </c>
      <c r="H870" s="24">
        <v>20679</v>
      </c>
    </row>
    <row r="871" spans="2:8" x14ac:dyDescent="0.3">
      <c r="B871" s="22">
        <v>1000153</v>
      </c>
      <c r="C871" s="23" t="s">
        <v>2358</v>
      </c>
      <c r="D871" s="23" t="str">
        <f>VLOOKUP(B871,'5b'!$B$4:$E$904,2,FALSE)</f>
        <v>M</v>
      </c>
      <c r="E871" s="23" t="str">
        <f>INDEX(Table,MATCH('Classwork 5'!B871,'5b'!$B$4:$B$904,0),3)</f>
        <v>0-17</v>
      </c>
      <c r="F871" s="23">
        <f>INDEX(Table,MATCH('Classwork 5'!B871,'5b'!$B$4:$B$904,0),4)</f>
        <v>10</v>
      </c>
      <c r="G871" s="23">
        <v>5</v>
      </c>
      <c r="H871" s="24">
        <v>8817</v>
      </c>
    </row>
    <row r="872" spans="2:8" x14ac:dyDescent="0.3">
      <c r="B872" s="22">
        <v>1000154</v>
      </c>
      <c r="C872" s="23" t="s">
        <v>2529</v>
      </c>
      <c r="D872" s="23" t="str">
        <f>VLOOKUP(B872,'5b'!$B$4:$E$904,2,FALSE)</f>
        <v>M</v>
      </c>
      <c r="E872" s="23" t="str">
        <f>INDEX(Table,MATCH('Classwork 5'!B872,'5b'!$B$4:$B$904,0),3)</f>
        <v>51-55</v>
      </c>
      <c r="F872" s="23">
        <f>INDEX(Table,MATCH('Classwork 5'!B872,'5b'!$B$4:$B$904,0),4)</f>
        <v>20</v>
      </c>
      <c r="G872" s="23">
        <v>1</v>
      </c>
      <c r="H872" s="24">
        <v>7821</v>
      </c>
    </row>
    <row r="873" spans="2:8" x14ac:dyDescent="0.3">
      <c r="B873" s="22">
        <v>1000154</v>
      </c>
      <c r="C873" s="23" t="s">
        <v>2330</v>
      </c>
      <c r="D873" s="23" t="str">
        <f>VLOOKUP(B873,'5b'!$B$4:$E$904,2,FALSE)</f>
        <v>M</v>
      </c>
      <c r="E873" s="23" t="str">
        <f>INDEX(Table,MATCH('Classwork 5'!B873,'5b'!$B$4:$B$904,0),3)</f>
        <v>51-55</v>
      </c>
      <c r="F873" s="23">
        <f>INDEX(Table,MATCH('Classwork 5'!B873,'5b'!$B$4:$B$904,0),4)</f>
        <v>20</v>
      </c>
      <c r="G873" s="23">
        <v>1</v>
      </c>
      <c r="H873" s="24">
        <v>8144</v>
      </c>
    </row>
    <row r="874" spans="2:8" x14ac:dyDescent="0.3">
      <c r="B874" s="22">
        <v>1000154</v>
      </c>
      <c r="C874" s="23" t="s">
        <v>2038</v>
      </c>
      <c r="D874" s="23" t="str">
        <f>VLOOKUP(B874,'5b'!$B$4:$E$904,2,FALSE)</f>
        <v>M</v>
      </c>
      <c r="E874" s="23" t="str">
        <f>INDEX(Table,MATCH('Classwork 5'!B874,'5b'!$B$4:$B$904,0),3)</f>
        <v>51-55</v>
      </c>
      <c r="F874" s="23">
        <f>INDEX(Table,MATCH('Classwork 5'!B874,'5b'!$B$4:$B$904,0),4)</f>
        <v>20</v>
      </c>
      <c r="G874" s="23">
        <v>1</v>
      </c>
      <c r="H874" s="24">
        <v>15257</v>
      </c>
    </row>
    <row r="875" spans="2:8" x14ac:dyDescent="0.3">
      <c r="B875" s="22">
        <v>1000154</v>
      </c>
      <c r="C875" s="23" t="s">
        <v>2576</v>
      </c>
      <c r="D875" s="23" t="str">
        <f>VLOOKUP(B875,'5b'!$B$4:$E$904,2,FALSE)</f>
        <v>M</v>
      </c>
      <c r="E875" s="23" t="str">
        <f>INDEX(Table,MATCH('Classwork 5'!B875,'5b'!$B$4:$B$904,0),3)</f>
        <v>51-55</v>
      </c>
      <c r="F875" s="23">
        <f>INDEX(Table,MATCH('Classwork 5'!B875,'5b'!$B$4:$B$904,0),4)</f>
        <v>20</v>
      </c>
      <c r="G875" s="23">
        <v>8</v>
      </c>
      <c r="H875" s="24">
        <v>6139</v>
      </c>
    </row>
    <row r="876" spans="2:8" x14ac:dyDescent="0.3">
      <c r="B876" s="22">
        <v>1000155</v>
      </c>
      <c r="C876" s="23" t="s">
        <v>2059</v>
      </c>
      <c r="D876" s="23" t="str">
        <f>VLOOKUP(B876,'5b'!$B$4:$E$904,2,FALSE)</f>
        <v>M</v>
      </c>
      <c r="E876" s="23" t="str">
        <f>INDEX(Table,MATCH('Classwork 5'!B876,'5b'!$B$4:$B$904,0),3)</f>
        <v>36-45</v>
      </c>
      <c r="F876" s="23">
        <f>INDEX(Table,MATCH('Classwork 5'!B876,'5b'!$B$4:$B$904,0),4)</f>
        <v>12</v>
      </c>
      <c r="G876" s="23">
        <v>5</v>
      </c>
      <c r="H876" s="24">
        <v>6967</v>
      </c>
    </row>
    <row r="877" spans="2:8" x14ac:dyDescent="0.3">
      <c r="B877" s="22">
        <v>1000155</v>
      </c>
      <c r="C877" s="23" t="s">
        <v>2486</v>
      </c>
      <c r="D877" s="23" t="str">
        <f>VLOOKUP(B877,'5b'!$B$4:$E$904,2,FALSE)</f>
        <v>M</v>
      </c>
      <c r="E877" s="23" t="str">
        <f>INDEX(Table,MATCH('Classwork 5'!B877,'5b'!$B$4:$B$904,0),3)</f>
        <v>36-45</v>
      </c>
      <c r="F877" s="23">
        <f>INDEX(Table,MATCH('Classwork 5'!B877,'5b'!$B$4:$B$904,0),4)</f>
        <v>12</v>
      </c>
      <c r="G877" s="23">
        <v>2</v>
      </c>
      <c r="H877" s="24">
        <v>6807</v>
      </c>
    </row>
    <row r="878" spans="2:8" x14ac:dyDescent="0.3">
      <c r="B878" s="22">
        <v>1000155</v>
      </c>
      <c r="C878" s="23" t="s">
        <v>2337</v>
      </c>
      <c r="D878" s="23" t="str">
        <f>VLOOKUP(B878,'5b'!$B$4:$E$904,2,FALSE)</f>
        <v>M</v>
      </c>
      <c r="E878" s="23" t="str">
        <f>INDEX(Table,MATCH('Classwork 5'!B878,'5b'!$B$4:$B$904,0),3)</f>
        <v>36-45</v>
      </c>
      <c r="F878" s="23">
        <f>INDEX(Table,MATCH('Classwork 5'!B878,'5b'!$B$4:$B$904,0),4)</f>
        <v>12</v>
      </c>
      <c r="G878" s="23">
        <v>1</v>
      </c>
      <c r="H878" s="24">
        <v>7944</v>
      </c>
    </row>
    <row r="879" spans="2:8" x14ac:dyDescent="0.3">
      <c r="B879" s="22">
        <v>1000155</v>
      </c>
      <c r="C879" s="23" t="s">
        <v>2438</v>
      </c>
      <c r="D879" s="23" t="str">
        <f>VLOOKUP(B879,'5b'!$B$4:$E$904,2,FALSE)</f>
        <v>M</v>
      </c>
      <c r="E879" s="23" t="str">
        <f>INDEX(Table,MATCH('Classwork 5'!B879,'5b'!$B$4:$B$904,0),3)</f>
        <v>36-45</v>
      </c>
      <c r="F879" s="23">
        <f>INDEX(Table,MATCH('Classwork 5'!B879,'5b'!$B$4:$B$904,0),4)</f>
        <v>12</v>
      </c>
      <c r="G879" s="23">
        <v>5</v>
      </c>
      <c r="H879" s="24">
        <v>5415</v>
      </c>
    </row>
    <row r="880" spans="2:8" x14ac:dyDescent="0.3">
      <c r="B880" s="22">
        <v>1000155</v>
      </c>
      <c r="C880" s="23" t="s">
        <v>2577</v>
      </c>
      <c r="D880" s="23" t="str">
        <f>VLOOKUP(B880,'5b'!$B$4:$E$904,2,FALSE)</f>
        <v>M</v>
      </c>
      <c r="E880" s="23" t="str">
        <f>INDEX(Table,MATCH('Classwork 5'!B880,'5b'!$B$4:$B$904,0),3)</f>
        <v>36-45</v>
      </c>
      <c r="F880" s="23">
        <f>INDEX(Table,MATCH('Classwork 5'!B880,'5b'!$B$4:$B$904,0),4)</f>
        <v>12</v>
      </c>
      <c r="G880" s="23">
        <v>5</v>
      </c>
      <c r="H880" s="24">
        <v>1916</v>
      </c>
    </row>
    <row r="881" spans="2:8" x14ac:dyDescent="0.3">
      <c r="B881" s="22">
        <v>1000155</v>
      </c>
      <c r="C881" s="23" t="s">
        <v>2578</v>
      </c>
      <c r="D881" s="23" t="str">
        <f>VLOOKUP(B881,'5b'!$B$4:$E$904,2,FALSE)</f>
        <v>M</v>
      </c>
      <c r="E881" s="23" t="str">
        <f>INDEX(Table,MATCH('Classwork 5'!B881,'5b'!$B$4:$B$904,0),3)</f>
        <v>36-45</v>
      </c>
      <c r="F881" s="23">
        <f>INDEX(Table,MATCH('Classwork 5'!B881,'5b'!$B$4:$B$904,0),4)</f>
        <v>12</v>
      </c>
      <c r="G881" s="23">
        <v>2</v>
      </c>
      <c r="H881" s="24">
        <v>16208</v>
      </c>
    </row>
    <row r="882" spans="2:8" x14ac:dyDescent="0.3">
      <c r="B882" s="22">
        <v>1000155</v>
      </c>
      <c r="C882" s="23" t="s">
        <v>2579</v>
      </c>
      <c r="D882" s="23" t="str">
        <f>VLOOKUP(B882,'5b'!$B$4:$E$904,2,FALSE)</f>
        <v>M</v>
      </c>
      <c r="E882" s="23" t="str">
        <f>INDEX(Table,MATCH('Classwork 5'!B882,'5b'!$B$4:$B$904,0),3)</f>
        <v>36-45</v>
      </c>
      <c r="F882" s="23">
        <f>INDEX(Table,MATCH('Classwork 5'!B882,'5b'!$B$4:$B$904,0),4)</f>
        <v>12</v>
      </c>
      <c r="G882" s="23">
        <v>8</v>
      </c>
      <c r="H882" s="24">
        <v>9795</v>
      </c>
    </row>
    <row r="883" spans="2:8" x14ac:dyDescent="0.3">
      <c r="B883" s="22">
        <v>1000156</v>
      </c>
      <c r="C883" s="23" t="s">
        <v>2580</v>
      </c>
      <c r="D883" s="23" t="str">
        <f>VLOOKUP(B883,'5b'!$B$4:$E$904,2,FALSE)</f>
        <v>F</v>
      </c>
      <c r="E883" s="23" t="str">
        <f>INDEX(Table,MATCH('Classwork 5'!B883,'5b'!$B$4:$B$904,0),3)</f>
        <v>46-50</v>
      </c>
      <c r="F883" s="23">
        <f>INDEX(Table,MATCH('Classwork 5'!B883,'5b'!$B$4:$B$904,0),4)</f>
        <v>7</v>
      </c>
      <c r="G883" s="23">
        <v>8</v>
      </c>
      <c r="H883" s="24">
        <v>9872</v>
      </c>
    </row>
    <row r="884" spans="2:8" x14ac:dyDescent="0.3">
      <c r="B884" s="22">
        <v>1000156</v>
      </c>
      <c r="C884" s="23" t="s">
        <v>2259</v>
      </c>
      <c r="D884" s="23" t="str">
        <f>VLOOKUP(B884,'5b'!$B$4:$E$904,2,FALSE)</f>
        <v>F</v>
      </c>
      <c r="E884" s="23" t="str">
        <f>INDEX(Table,MATCH('Classwork 5'!B884,'5b'!$B$4:$B$904,0),3)</f>
        <v>46-50</v>
      </c>
      <c r="F884" s="23">
        <f>INDEX(Table,MATCH('Classwork 5'!B884,'5b'!$B$4:$B$904,0),4)</f>
        <v>7</v>
      </c>
      <c r="G884" s="23">
        <v>8</v>
      </c>
      <c r="H884" s="24">
        <v>6010</v>
      </c>
    </row>
    <row r="885" spans="2:8" x14ac:dyDescent="0.3">
      <c r="B885" s="22">
        <v>1000156</v>
      </c>
      <c r="C885" s="23" t="s">
        <v>2581</v>
      </c>
      <c r="D885" s="23" t="str">
        <f>VLOOKUP(B885,'5b'!$B$4:$E$904,2,FALSE)</f>
        <v>F</v>
      </c>
      <c r="E885" s="23" t="str">
        <f>INDEX(Table,MATCH('Classwork 5'!B885,'5b'!$B$4:$B$904,0),3)</f>
        <v>46-50</v>
      </c>
      <c r="F885" s="23">
        <f>INDEX(Table,MATCH('Classwork 5'!B885,'5b'!$B$4:$B$904,0),4)</f>
        <v>7</v>
      </c>
      <c r="G885" s="23">
        <v>5</v>
      </c>
      <c r="H885" s="24">
        <v>7141</v>
      </c>
    </row>
    <row r="886" spans="2:8" x14ac:dyDescent="0.3">
      <c r="B886" s="22">
        <v>1000157</v>
      </c>
      <c r="C886" s="23" t="s">
        <v>2582</v>
      </c>
      <c r="D886" s="23" t="str">
        <f>VLOOKUP(B886,'5b'!$B$4:$E$904,2,FALSE)</f>
        <v>M</v>
      </c>
      <c r="E886" s="23" t="str">
        <f>INDEX(Table,MATCH('Classwork 5'!B886,'5b'!$B$4:$B$904,0),3)</f>
        <v>36-45</v>
      </c>
      <c r="F886" s="23">
        <f>INDEX(Table,MATCH('Classwork 5'!B886,'5b'!$B$4:$B$904,0),4)</f>
        <v>16</v>
      </c>
      <c r="G886" s="23">
        <v>1</v>
      </c>
      <c r="H886" s="24">
        <v>15544</v>
      </c>
    </row>
    <row r="887" spans="2:8" x14ac:dyDescent="0.3">
      <c r="B887" s="22">
        <v>1000157</v>
      </c>
      <c r="C887" s="23" t="s">
        <v>2140</v>
      </c>
      <c r="D887" s="23" t="str">
        <f>VLOOKUP(B887,'5b'!$B$4:$E$904,2,FALSE)</f>
        <v>M</v>
      </c>
      <c r="E887" s="23" t="str">
        <f>INDEX(Table,MATCH('Classwork 5'!B887,'5b'!$B$4:$B$904,0),3)</f>
        <v>36-45</v>
      </c>
      <c r="F887" s="23">
        <f>INDEX(Table,MATCH('Classwork 5'!B887,'5b'!$B$4:$B$904,0),4)</f>
        <v>16</v>
      </c>
      <c r="G887" s="23">
        <v>1</v>
      </c>
      <c r="H887" s="24">
        <v>7762</v>
      </c>
    </row>
    <row r="888" spans="2:8" x14ac:dyDescent="0.3">
      <c r="B888" s="22">
        <v>1000157</v>
      </c>
      <c r="C888" s="23" t="s">
        <v>2583</v>
      </c>
      <c r="D888" s="23" t="str">
        <f>VLOOKUP(B888,'5b'!$B$4:$E$904,2,FALSE)</f>
        <v>M</v>
      </c>
      <c r="E888" s="23" t="str">
        <f>INDEX(Table,MATCH('Classwork 5'!B888,'5b'!$B$4:$B$904,0),3)</f>
        <v>36-45</v>
      </c>
      <c r="F888" s="23">
        <f>INDEX(Table,MATCH('Classwork 5'!B888,'5b'!$B$4:$B$904,0),4)</f>
        <v>16</v>
      </c>
      <c r="G888" s="23">
        <v>8</v>
      </c>
      <c r="H888" s="24">
        <v>7948</v>
      </c>
    </row>
    <row r="889" spans="2:8" x14ac:dyDescent="0.3">
      <c r="B889" s="22">
        <v>1000157</v>
      </c>
      <c r="C889" s="23" t="s">
        <v>2584</v>
      </c>
      <c r="D889" s="23" t="str">
        <f>VLOOKUP(B889,'5b'!$B$4:$E$904,2,FALSE)</f>
        <v>M</v>
      </c>
      <c r="E889" s="23" t="str">
        <f>INDEX(Table,MATCH('Classwork 5'!B889,'5b'!$B$4:$B$904,0),3)</f>
        <v>36-45</v>
      </c>
      <c r="F889" s="23">
        <f>INDEX(Table,MATCH('Classwork 5'!B889,'5b'!$B$4:$B$904,0),4)</f>
        <v>16</v>
      </c>
      <c r="G889" s="23">
        <v>8</v>
      </c>
      <c r="H889" s="24">
        <v>6123</v>
      </c>
    </row>
    <row r="890" spans="2:8" x14ac:dyDescent="0.3">
      <c r="B890" s="22">
        <v>1000157</v>
      </c>
      <c r="C890" s="23" t="s">
        <v>2585</v>
      </c>
      <c r="D890" s="23" t="str">
        <f>VLOOKUP(B890,'5b'!$B$4:$E$904,2,FALSE)</f>
        <v>M</v>
      </c>
      <c r="E890" s="23" t="str">
        <f>INDEX(Table,MATCH('Classwork 5'!B890,'5b'!$B$4:$B$904,0),3)</f>
        <v>36-45</v>
      </c>
      <c r="F890" s="23">
        <f>INDEX(Table,MATCH('Classwork 5'!B890,'5b'!$B$4:$B$904,0),4)</f>
        <v>16</v>
      </c>
      <c r="G890" s="23">
        <v>1</v>
      </c>
      <c r="H890" s="24">
        <v>11475</v>
      </c>
    </row>
    <row r="891" spans="2:8" x14ac:dyDescent="0.3">
      <c r="B891" s="22">
        <v>1000157</v>
      </c>
      <c r="C891" s="23" t="s">
        <v>2586</v>
      </c>
      <c r="D891" s="23" t="str">
        <f>VLOOKUP(B891,'5b'!$B$4:$E$904,2,FALSE)</f>
        <v>M</v>
      </c>
      <c r="E891" s="23" t="str">
        <f>INDEX(Table,MATCH('Classwork 5'!B891,'5b'!$B$4:$B$904,0),3)</f>
        <v>36-45</v>
      </c>
      <c r="F891" s="23">
        <f>INDEX(Table,MATCH('Classwork 5'!B891,'5b'!$B$4:$B$904,0),4)</f>
        <v>16</v>
      </c>
      <c r="G891" s="23">
        <v>2</v>
      </c>
      <c r="H891" s="24">
        <v>6368</v>
      </c>
    </row>
    <row r="892" spans="2:8" x14ac:dyDescent="0.3">
      <c r="B892" s="22">
        <v>1000157</v>
      </c>
      <c r="C892" s="23" t="s">
        <v>2587</v>
      </c>
      <c r="D892" s="23" t="str">
        <f>VLOOKUP(B892,'5b'!$B$4:$E$904,2,FALSE)</f>
        <v>M</v>
      </c>
      <c r="E892" s="23" t="str">
        <f>INDEX(Table,MATCH('Classwork 5'!B892,'5b'!$B$4:$B$904,0),3)</f>
        <v>36-45</v>
      </c>
      <c r="F892" s="23">
        <f>INDEX(Table,MATCH('Classwork 5'!B892,'5b'!$B$4:$B$904,0),4)</f>
        <v>16</v>
      </c>
      <c r="G892" s="23">
        <v>5</v>
      </c>
      <c r="H892" s="24">
        <v>6962</v>
      </c>
    </row>
    <row r="893" spans="2:8" x14ac:dyDescent="0.3">
      <c r="B893" s="22">
        <v>1000157</v>
      </c>
      <c r="C893" s="23" t="s">
        <v>2285</v>
      </c>
      <c r="D893" s="23" t="str">
        <f>VLOOKUP(B893,'5b'!$B$4:$E$904,2,FALSE)</f>
        <v>M</v>
      </c>
      <c r="E893" s="23" t="str">
        <f>INDEX(Table,MATCH('Classwork 5'!B893,'5b'!$B$4:$B$904,0),3)</f>
        <v>36-45</v>
      </c>
      <c r="F893" s="23">
        <f>INDEX(Table,MATCH('Classwork 5'!B893,'5b'!$B$4:$B$904,0),4)</f>
        <v>16</v>
      </c>
      <c r="G893" s="23">
        <v>5</v>
      </c>
      <c r="H893" s="24">
        <v>3522</v>
      </c>
    </row>
    <row r="894" spans="2:8" x14ac:dyDescent="0.3">
      <c r="B894" s="22">
        <v>1000157</v>
      </c>
      <c r="C894" s="23" t="s">
        <v>2183</v>
      </c>
      <c r="D894" s="23" t="str">
        <f>VLOOKUP(B894,'5b'!$B$4:$E$904,2,FALSE)</f>
        <v>M</v>
      </c>
      <c r="E894" s="23" t="str">
        <f>INDEX(Table,MATCH('Classwork 5'!B894,'5b'!$B$4:$B$904,0),3)</f>
        <v>36-45</v>
      </c>
      <c r="F894" s="23">
        <f>INDEX(Table,MATCH('Classwork 5'!B894,'5b'!$B$4:$B$904,0),4)</f>
        <v>16</v>
      </c>
      <c r="G894" s="23">
        <v>5</v>
      </c>
      <c r="H894" s="24">
        <v>5185</v>
      </c>
    </row>
    <row r="895" spans="2:8" x14ac:dyDescent="0.3">
      <c r="B895" s="22">
        <v>1000157</v>
      </c>
      <c r="C895" s="23" t="s">
        <v>1970</v>
      </c>
      <c r="D895" s="23" t="str">
        <f>VLOOKUP(B895,'5b'!$B$4:$E$904,2,FALSE)</f>
        <v>M</v>
      </c>
      <c r="E895" s="23" t="str">
        <f>INDEX(Table,MATCH('Classwork 5'!B895,'5b'!$B$4:$B$904,0),3)</f>
        <v>36-45</v>
      </c>
      <c r="F895" s="23">
        <f>INDEX(Table,MATCH('Classwork 5'!B895,'5b'!$B$4:$B$904,0),4)</f>
        <v>16</v>
      </c>
      <c r="G895" s="23">
        <v>5</v>
      </c>
      <c r="H895" s="24">
        <v>5474</v>
      </c>
    </row>
    <row r="896" spans="2:8" x14ac:dyDescent="0.3">
      <c r="B896" s="22">
        <v>1000157</v>
      </c>
      <c r="C896" s="23" t="s">
        <v>2588</v>
      </c>
      <c r="D896" s="23" t="str">
        <f>VLOOKUP(B896,'5b'!$B$4:$E$904,2,FALSE)</f>
        <v>M</v>
      </c>
      <c r="E896" s="23" t="str">
        <f>INDEX(Table,MATCH('Classwork 5'!B896,'5b'!$B$4:$B$904,0),3)</f>
        <v>36-45</v>
      </c>
      <c r="F896" s="23">
        <f>INDEX(Table,MATCH('Classwork 5'!B896,'5b'!$B$4:$B$904,0),4)</f>
        <v>16</v>
      </c>
      <c r="G896" s="23">
        <v>2</v>
      </c>
      <c r="H896" s="24">
        <v>12920</v>
      </c>
    </row>
    <row r="897" spans="2:8" x14ac:dyDescent="0.3">
      <c r="B897" s="22">
        <v>1000158</v>
      </c>
      <c r="C897" s="23" t="s">
        <v>2589</v>
      </c>
      <c r="D897" s="23" t="str">
        <f>VLOOKUP(B897,'5b'!$B$4:$E$904,2,FALSE)</f>
        <v>M</v>
      </c>
      <c r="E897" s="23" t="str">
        <f>INDEX(Table,MATCH('Classwork 5'!B897,'5b'!$B$4:$B$904,0),3)</f>
        <v>55+</v>
      </c>
      <c r="F897" s="23">
        <f>INDEX(Table,MATCH('Classwork 5'!B897,'5b'!$B$4:$B$904,0),4)</f>
        <v>7</v>
      </c>
      <c r="G897" s="23">
        <v>8</v>
      </c>
      <c r="H897" s="24">
        <v>9703</v>
      </c>
    </row>
    <row r="898" spans="2:8" x14ac:dyDescent="0.3">
      <c r="B898" s="22">
        <v>1000158</v>
      </c>
      <c r="C898" s="23" t="s">
        <v>2588</v>
      </c>
      <c r="D898" s="23" t="str">
        <f>VLOOKUP(B898,'5b'!$B$4:$E$904,2,FALSE)</f>
        <v>M</v>
      </c>
      <c r="E898" s="23" t="str">
        <f>INDEX(Table,MATCH('Classwork 5'!B898,'5b'!$B$4:$B$904,0),3)</f>
        <v>55+</v>
      </c>
      <c r="F898" s="23">
        <f>INDEX(Table,MATCH('Classwork 5'!B898,'5b'!$B$4:$B$904,0),4)</f>
        <v>7</v>
      </c>
      <c r="G898" s="23">
        <v>2</v>
      </c>
      <c r="H898" s="24">
        <v>13324</v>
      </c>
    </row>
    <row r="899" spans="2:8" x14ac:dyDescent="0.3">
      <c r="B899" s="22">
        <v>1000159</v>
      </c>
      <c r="C899" s="23" t="s">
        <v>2590</v>
      </c>
      <c r="D899" s="23" t="str">
        <f>VLOOKUP(B899,'5b'!$B$4:$E$904,2,FALSE)</f>
        <v>F</v>
      </c>
      <c r="E899" s="23" t="str">
        <f>INDEX(Table,MATCH('Classwork 5'!B899,'5b'!$B$4:$B$904,0),3)</f>
        <v>46-50</v>
      </c>
      <c r="F899" s="23">
        <f>INDEX(Table,MATCH('Classwork 5'!B899,'5b'!$B$4:$B$904,0),4)</f>
        <v>0</v>
      </c>
      <c r="G899" s="23">
        <v>2</v>
      </c>
      <c r="H899" s="24">
        <v>12828</v>
      </c>
    </row>
    <row r="900" spans="2:8" x14ac:dyDescent="0.3">
      <c r="B900" s="22">
        <v>1000160</v>
      </c>
      <c r="C900" s="23" t="s">
        <v>2049</v>
      </c>
      <c r="D900" s="23" t="str">
        <f>VLOOKUP(B900,'5b'!$B$4:$E$904,2,FALSE)</f>
        <v>M</v>
      </c>
      <c r="E900" s="23" t="str">
        <f>INDEX(Table,MATCH('Classwork 5'!B900,'5b'!$B$4:$B$904,0),3)</f>
        <v>36-45</v>
      </c>
      <c r="F900" s="23">
        <f>INDEX(Table,MATCH('Classwork 5'!B900,'5b'!$B$4:$B$904,0),4)</f>
        <v>7</v>
      </c>
      <c r="G900" s="23">
        <v>11</v>
      </c>
      <c r="H900" s="24">
        <v>4681</v>
      </c>
    </row>
    <row r="901" spans="2:8" x14ac:dyDescent="0.3">
      <c r="B901" s="22">
        <v>1000160</v>
      </c>
      <c r="C901" s="23" t="s">
        <v>2114</v>
      </c>
      <c r="D901" s="23" t="str">
        <f>VLOOKUP(B901,'5b'!$B$4:$E$904,2,FALSE)</f>
        <v>M</v>
      </c>
      <c r="E901" s="23" t="str">
        <f>INDEX(Table,MATCH('Classwork 5'!B901,'5b'!$B$4:$B$904,0),3)</f>
        <v>36-45</v>
      </c>
      <c r="F901" s="23">
        <f>INDEX(Table,MATCH('Classwork 5'!B901,'5b'!$B$4:$B$904,0),4)</f>
        <v>7</v>
      </c>
      <c r="G901" s="23">
        <v>8</v>
      </c>
      <c r="H901" s="24">
        <v>5881</v>
      </c>
    </row>
    <row r="902" spans="2:8" x14ac:dyDescent="0.3">
      <c r="B902" s="22">
        <v>1000161</v>
      </c>
      <c r="C902" s="23" t="s">
        <v>2553</v>
      </c>
      <c r="D902" s="23" t="str">
        <f>VLOOKUP(B902,'5b'!$B$4:$E$904,2,FALSE)</f>
        <v>M</v>
      </c>
      <c r="E902" s="23" t="str">
        <f>INDEX(Table,MATCH('Classwork 5'!B902,'5b'!$B$4:$B$904,0),3)</f>
        <v>46-50</v>
      </c>
      <c r="F902" s="23">
        <f>INDEX(Table,MATCH('Classwork 5'!B902,'5b'!$B$4:$B$904,0),4)</f>
        <v>16</v>
      </c>
      <c r="G902" s="23">
        <v>8</v>
      </c>
      <c r="H902" s="24">
        <v>8108</v>
      </c>
    </row>
    <row r="903" spans="2:8" x14ac:dyDescent="0.3">
      <c r="B903" s="22">
        <v>1000161</v>
      </c>
      <c r="C903" s="23" t="s">
        <v>2588</v>
      </c>
      <c r="D903" s="23" t="str">
        <f>VLOOKUP(B903,'5b'!$B$4:$E$904,2,FALSE)</f>
        <v>M</v>
      </c>
      <c r="E903" s="23" t="str">
        <f>INDEX(Table,MATCH('Classwork 5'!B903,'5b'!$B$4:$B$904,0),3)</f>
        <v>46-50</v>
      </c>
      <c r="F903" s="23">
        <f>INDEX(Table,MATCH('Classwork 5'!B903,'5b'!$B$4:$B$904,0),4)</f>
        <v>16</v>
      </c>
      <c r="G903" s="23">
        <v>2</v>
      </c>
      <c r="H903" s="24">
        <v>16122</v>
      </c>
    </row>
    <row r="904" spans="2:8" x14ac:dyDescent="0.3">
      <c r="B904" s="22">
        <v>1000161</v>
      </c>
      <c r="C904" s="23" t="s">
        <v>2591</v>
      </c>
      <c r="D904" s="23" t="str">
        <f>VLOOKUP(B904,'5b'!$B$4:$E$904,2,FALSE)</f>
        <v>M</v>
      </c>
      <c r="E904" s="23" t="str">
        <f>INDEX(Table,MATCH('Classwork 5'!B904,'5b'!$B$4:$B$904,0),3)</f>
        <v>46-50</v>
      </c>
      <c r="F904" s="23">
        <f>INDEX(Table,MATCH('Classwork 5'!B904,'5b'!$B$4:$B$904,0),4)</f>
        <v>16</v>
      </c>
      <c r="G904" s="23">
        <v>7</v>
      </c>
      <c r="H904" s="24">
        <v>20915</v>
      </c>
    </row>
    <row r="905" spans="2:8" x14ac:dyDescent="0.3">
      <c r="B905" s="22">
        <v>1000161</v>
      </c>
      <c r="C905" s="23" t="s">
        <v>2237</v>
      </c>
      <c r="D905" s="23" t="str">
        <f>VLOOKUP(B905,'5b'!$B$4:$E$904,2,FALSE)</f>
        <v>M</v>
      </c>
      <c r="E905" s="23" t="str">
        <f>INDEX(Table,MATCH('Classwork 5'!B905,'5b'!$B$4:$B$904,0),3)</f>
        <v>46-50</v>
      </c>
      <c r="F905" s="23">
        <f>INDEX(Table,MATCH('Classwork 5'!B905,'5b'!$B$4:$B$904,0),4)</f>
        <v>16</v>
      </c>
      <c r="G905" s="23">
        <v>5</v>
      </c>
      <c r="H905" s="24">
        <v>8689</v>
      </c>
    </row>
    <row r="906" spans="2:8" x14ac:dyDescent="0.3">
      <c r="B906" s="22">
        <v>1000161</v>
      </c>
      <c r="C906" s="23" t="s">
        <v>2592</v>
      </c>
      <c r="D906" s="23" t="str">
        <f>VLOOKUP(B906,'5b'!$B$4:$E$904,2,FALSE)</f>
        <v>M</v>
      </c>
      <c r="E906" s="23" t="str">
        <f>INDEX(Table,MATCH('Classwork 5'!B906,'5b'!$B$4:$B$904,0),3)</f>
        <v>46-50</v>
      </c>
      <c r="F906" s="23">
        <f>INDEX(Table,MATCH('Classwork 5'!B906,'5b'!$B$4:$B$904,0),4)</f>
        <v>16</v>
      </c>
      <c r="G906" s="23">
        <v>8</v>
      </c>
      <c r="H906" s="24">
        <v>10062</v>
      </c>
    </row>
    <row r="907" spans="2:8" x14ac:dyDescent="0.3">
      <c r="B907" s="22">
        <v>1000161</v>
      </c>
      <c r="C907" s="23" t="s">
        <v>2593</v>
      </c>
      <c r="D907" s="23" t="str">
        <f>VLOOKUP(B907,'5b'!$B$4:$E$904,2,FALSE)</f>
        <v>M</v>
      </c>
      <c r="E907" s="23" t="str">
        <f>INDEX(Table,MATCH('Classwork 5'!B907,'5b'!$B$4:$B$904,0),3)</f>
        <v>46-50</v>
      </c>
      <c r="F907" s="23">
        <f>INDEX(Table,MATCH('Classwork 5'!B907,'5b'!$B$4:$B$904,0),4)</f>
        <v>16</v>
      </c>
      <c r="G907" s="23">
        <v>6</v>
      </c>
      <c r="H907" s="24">
        <v>16272</v>
      </c>
    </row>
    <row r="908" spans="2:8" x14ac:dyDescent="0.3">
      <c r="B908" s="22">
        <v>1000161</v>
      </c>
      <c r="C908" s="23" t="s">
        <v>2398</v>
      </c>
      <c r="D908" s="23" t="str">
        <f>VLOOKUP(B908,'5b'!$B$4:$E$904,2,FALSE)</f>
        <v>M</v>
      </c>
      <c r="E908" s="23" t="str">
        <f>INDEX(Table,MATCH('Classwork 5'!B908,'5b'!$B$4:$B$904,0),3)</f>
        <v>46-50</v>
      </c>
      <c r="F908" s="23">
        <f>INDEX(Table,MATCH('Classwork 5'!B908,'5b'!$B$4:$B$904,0),4)</f>
        <v>16</v>
      </c>
      <c r="G908" s="23">
        <v>5</v>
      </c>
      <c r="H908" s="24">
        <v>6875</v>
      </c>
    </row>
    <row r="909" spans="2:8" x14ac:dyDescent="0.3">
      <c r="B909" s="22">
        <v>1000161</v>
      </c>
      <c r="C909" s="23" t="s">
        <v>2594</v>
      </c>
      <c r="D909" s="23" t="str">
        <f>VLOOKUP(B909,'5b'!$B$4:$E$904,2,FALSE)</f>
        <v>M</v>
      </c>
      <c r="E909" s="23" t="str">
        <f>INDEX(Table,MATCH('Classwork 5'!B909,'5b'!$B$4:$B$904,0),3)</f>
        <v>46-50</v>
      </c>
      <c r="F909" s="23">
        <f>INDEX(Table,MATCH('Classwork 5'!B909,'5b'!$B$4:$B$904,0),4)</f>
        <v>16</v>
      </c>
      <c r="G909" s="23">
        <v>8</v>
      </c>
      <c r="H909" s="24">
        <v>9821</v>
      </c>
    </row>
    <row r="910" spans="2:8" x14ac:dyDescent="0.3">
      <c r="B910" s="22">
        <v>1000161</v>
      </c>
      <c r="C910" s="23" t="s">
        <v>2282</v>
      </c>
      <c r="D910" s="23" t="str">
        <f>VLOOKUP(B910,'5b'!$B$4:$E$904,2,FALSE)</f>
        <v>M</v>
      </c>
      <c r="E910" s="23" t="str">
        <f>INDEX(Table,MATCH('Classwork 5'!B910,'5b'!$B$4:$B$904,0),3)</f>
        <v>46-50</v>
      </c>
      <c r="F910" s="23">
        <f>INDEX(Table,MATCH('Classwork 5'!B910,'5b'!$B$4:$B$904,0),4)</f>
        <v>16</v>
      </c>
      <c r="G910" s="23">
        <v>3</v>
      </c>
      <c r="H910" s="24">
        <v>13717</v>
      </c>
    </row>
    <row r="911" spans="2:8" x14ac:dyDescent="0.3">
      <c r="B911" s="22">
        <v>1000161</v>
      </c>
      <c r="C911" s="23" t="s">
        <v>2368</v>
      </c>
      <c r="D911" s="23" t="str">
        <f>VLOOKUP(B911,'5b'!$B$4:$E$904,2,FALSE)</f>
        <v>M</v>
      </c>
      <c r="E911" s="23" t="str">
        <f>INDEX(Table,MATCH('Classwork 5'!B911,'5b'!$B$4:$B$904,0),3)</f>
        <v>46-50</v>
      </c>
      <c r="F911" s="23">
        <f>INDEX(Table,MATCH('Classwork 5'!B911,'5b'!$B$4:$B$904,0),4)</f>
        <v>16</v>
      </c>
      <c r="G911" s="23">
        <v>1</v>
      </c>
      <c r="H911" s="24">
        <v>15378</v>
      </c>
    </row>
    <row r="912" spans="2:8" x14ac:dyDescent="0.3">
      <c r="B912" s="22">
        <v>1000161</v>
      </c>
      <c r="C912" s="23" t="s">
        <v>2595</v>
      </c>
      <c r="D912" s="23" t="str">
        <f>VLOOKUP(B912,'5b'!$B$4:$E$904,2,FALSE)</f>
        <v>M</v>
      </c>
      <c r="E912" s="23" t="str">
        <f>INDEX(Table,MATCH('Classwork 5'!B912,'5b'!$B$4:$B$904,0),3)</f>
        <v>46-50</v>
      </c>
      <c r="F912" s="23">
        <f>INDEX(Table,MATCH('Classwork 5'!B912,'5b'!$B$4:$B$904,0),4)</f>
        <v>16</v>
      </c>
      <c r="G912" s="23">
        <v>8</v>
      </c>
      <c r="H912" s="24">
        <v>10040</v>
      </c>
    </row>
    <row r="913" spans="2:8" x14ac:dyDescent="0.3">
      <c r="B913" s="22">
        <v>1000161</v>
      </c>
      <c r="C913" s="23" t="s">
        <v>2596</v>
      </c>
      <c r="D913" s="23" t="str">
        <f>VLOOKUP(B913,'5b'!$B$4:$E$904,2,FALSE)</f>
        <v>M</v>
      </c>
      <c r="E913" s="23" t="str">
        <f>INDEX(Table,MATCH('Classwork 5'!B913,'5b'!$B$4:$B$904,0),3)</f>
        <v>46-50</v>
      </c>
      <c r="F913" s="23">
        <f>INDEX(Table,MATCH('Classwork 5'!B913,'5b'!$B$4:$B$904,0),4)</f>
        <v>16</v>
      </c>
      <c r="G913" s="23">
        <v>8</v>
      </c>
      <c r="H913" s="24">
        <v>8065</v>
      </c>
    </row>
    <row r="914" spans="2:8" x14ac:dyDescent="0.3">
      <c r="B914" s="22">
        <v>1000162</v>
      </c>
      <c r="C914" s="23" t="s">
        <v>2597</v>
      </c>
      <c r="D914" s="23" t="str">
        <f>VLOOKUP(B914,'5b'!$B$4:$E$904,2,FALSE)</f>
        <v>F</v>
      </c>
      <c r="E914" s="23" t="str">
        <f>INDEX(Table,MATCH('Classwork 5'!B914,'5b'!$B$4:$B$904,0),3)</f>
        <v>18-25</v>
      </c>
      <c r="F914" s="23">
        <f>INDEX(Table,MATCH('Classwork 5'!B914,'5b'!$B$4:$B$904,0),4)</f>
        <v>4</v>
      </c>
      <c r="G914" s="23">
        <v>3</v>
      </c>
      <c r="H914" s="24">
        <v>5711</v>
      </c>
    </row>
    <row r="915" spans="2:8" x14ac:dyDescent="0.3">
      <c r="B915" s="22">
        <v>1000162</v>
      </c>
      <c r="C915" s="23" t="s">
        <v>2293</v>
      </c>
      <c r="D915" s="23" t="str">
        <f>VLOOKUP(B915,'5b'!$B$4:$E$904,2,FALSE)</f>
        <v>F</v>
      </c>
      <c r="E915" s="23" t="str">
        <f>INDEX(Table,MATCH('Classwork 5'!B915,'5b'!$B$4:$B$904,0),3)</f>
        <v>18-25</v>
      </c>
      <c r="F915" s="23">
        <f>INDEX(Table,MATCH('Classwork 5'!B915,'5b'!$B$4:$B$904,0),4)</f>
        <v>4</v>
      </c>
      <c r="G915" s="23">
        <v>5</v>
      </c>
      <c r="H915" s="24">
        <v>7059</v>
      </c>
    </row>
    <row r="916" spans="2:8" x14ac:dyDescent="0.3">
      <c r="B916" s="22">
        <v>1000162</v>
      </c>
      <c r="C916" s="23" t="s">
        <v>1993</v>
      </c>
      <c r="D916" s="23" t="str">
        <f>VLOOKUP(B916,'5b'!$B$4:$E$904,2,FALSE)</f>
        <v>F</v>
      </c>
      <c r="E916" s="23" t="str">
        <f>INDEX(Table,MATCH('Classwork 5'!B916,'5b'!$B$4:$B$904,0),3)</f>
        <v>18-25</v>
      </c>
      <c r="F916" s="23">
        <f>INDEX(Table,MATCH('Classwork 5'!B916,'5b'!$B$4:$B$904,0),4)</f>
        <v>4</v>
      </c>
      <c r="G916" s="23">
        <v>1</v>
      </c>
      <c r="H916" s="24">
        <v>11808</v>
      </c>
    </row>
    <row r="917" spans="2:8" x14ac:dyDescent="0.3">
      <c r="B917" s="22">
        <v>1000162</v>
      </c>
      <c r="C917" s="23" t="s">
        <v>2033</v>
      </c>
      <c r="D917" s="23" t="str">
        <f>VLOOKUP(B917,'5b'!$B$4:$E$904,2,FALSE)</f>
        <v>F</v>
      </c>
      <c r="E917" s="23" t="str">
        <f>INDEX(Table,MATCH('Classwork 5'!B917,'5b'!$B$4:$B$904,0),3)</f>
        <v>18-25</v>
      </c>
      <c r="F917" s="23">
        <f>INDEX(Table,MATCH('Classwork 5'!B917,'5b'!$B$4:$B$904,0),4)</f>
        <v>4</v>
      </c>
      <c r="G917" s="23">
        <v>1</v>
      </c>
      <c r="H917" s="24">
        <v>19091</v>
      </c>
    </row>
    <row r="918" spans="2:8" x14ac:dyDescent="0.3">
      <c r="B918" s="22">
        <v>1000162</v>
      </c>
      <c r="C918" s="23" t="s">
        <v>2598</v>
      </c>
      <c r="D918" s="23" t="str">
        <f>VLOOKUP(B918,'5b'!$B$4:$E$904,2,FALSE)</f>
        <v>F</v>
      </c>
      <c r="E918" s="23" t="str">
        <f>INDEX(Table,MATCH('Classwork 5'!B918,'5b'!$B$4:$B$904,0),3)</f>
        <v>18-25</v>
      </c>
      <c r="F918" s="23">
        <f>INDEX(Table,MATCH('Classwork 5'!B918,'5b'!$B$4:$B$904,0),4)</f>
        <v>4</v>
      </c>
      <c r="G918" s="23">
        <v>5</v>
      </c>
      <c r="H918" s="24">
        <v>8844</v>
      </c>
    </row>
    <row r="919" spans="2:8" x14ac:dyDescent="0.3">
      <c r="B919" s="22">
        <v>1000163</v>
      </c>
      <c r="C919" s="23" t="s">
        <v>2599</v>
      </c>
      <c r="D919" s="23" t="str">
        <f>VLOOKUP(B919,'5b'!$B$4:$E$904,2,FALSE)</f>
        <v>M</v>
      </c>
      <c r="E919" s="23" t="str">
        <f>INDEX(Table,MATCH('Classwork 5'!B919,'5b'!$B$4:$B$904,0),3)</f>
        <v>18-25</v>
      </c>
      <c r="F919" s="23">
        <f>INDEX(Table,MATCH('Classwork 5'!B919,'5b'!$B$4:$B$904,0),4)</f>
        <v>4</v>
      </c>
      <c r="G919" s="23">
        <v>11</v>
      </c>
      <c r="H919" s="24">
        <v>1534</v>
      </c>
    </row>
    <row r="920" spans="2:8" x14ac:dyDescent="0.3">
      <c r="B920" s="22">
        <v>1000163</v>
      </c>
      <c r="C920" s="23" t="s">
        <v>2600</v>
      </c>
      <c r="D920" s="23" t="str">
        <f>VLOOKUP(B920,'5b'!$B$4:$E$904,2,FALSE)</f>
        <v>M</v>
      </c>
      <c r="E920" s="23" t="str">
        <f>INDEX(Table,MATCH('Classwork 5'!B920,'5b'!$B$4:$B$904,0),3)</f>
        <v>18-25</v>
      </c>
      <c r="F920" s="23">
        <f>INDEX(Table,MATCH('Classwork 5'!B920,'5b'!$B$4:$B$904,0),4)</f>
        <v>4</v>
      </c>
      <c r="G920" s="23">
        <v>8</v>
      </c>
      <c r="H920" s="24">
        <v>3923</v>
      </c>
    </row>
    <row r="921" spans="2:8" x14ac:dyDescent="0.3">
      <c r="B921" s="22">
        <v>1000163</v>
      </c>
      <c r="C921" s="23" t="s">
        <v>2321</v>
      </c>
      <c r="D921" s="23" t="str">
        <f>VLOOKUP(B921,'5b'!$B$4:$E$904,2,FALSE)</f>
        <v>M</v>
      </c>
      <c r="E921" s="23" t="str">
        <f>INDEX(Table,MATCH('Classwork 5'!B921,'5b'!$B$4:$B$904,0),3)</f>
        <v>18-25</v>
      </c>
      <c r="F921" s="23">
        <f>INDEX(Table,MATCH('Classwork 5'!B921,'5b'!$B$4:$B$904,0),4)</f>
        <v>4</v>
      </c>
      <c r="G921" s="23">
        <v>5</v>
      </c>
      <c r="H921" s="24">
        <v>3506</v>
      </c>
    </row>
    <row r="922" spans="2:8" x14ac:dyDescent="0.3">
      <c r="B922" s="22">
        <v>1000163</v>
      </c>
      <c r="C922" s="23" t="s">
        <v>2601</v>
      </c>
      <c r="D922" s="23" t="str">
        <f>VLOOKUP(B922,'5b'!$B$4:$E$904,2,FALSE)</f>
        <v>M</v>
      </c>
      <c r="E922" s="23" t="str">
        <f>INDEX(Table,MATCH('Classwork 5'!B922,'5b'!$B$4:$B$904,0),3)</f>
        <v>18-25</v>
      </c>
      <c r="F922" s="23">
        <f>INDEX(Table,MATCH('Classwork 5'!B922,'5b'!$B$4:$B$904,0),4)</f>
        <v>4</v>
      </c>
      <c r="G922" s="23">
        <v>6</v>
      </c>
      <c r="H922" s="24">
        <v>4000</v>
      </c>
    </row>
    <row r="923" spans="2:8" x14ac:dyDescent="0.3">
      <c r="B923" s="22">
        <v>1000163</v>
      </c>
      <c r="C923" s="23" t="s">
        <v>2543</v>
      </c>
      <c r="D923" s="23" t="str">
        <f>VLOOKUP(B923,'5b'!$B$4:$E$904,2,FALSE)</f>
        <v>M</v>
      </c>
      <c r="E923" s="23" t="str">
        <f>INDEX(Table,MATCH('Classwork 5'!B923,'5b'!$B$4:$B$904,0),3)</f>
        <v>18-25</v>
      </c>
      <c r="F923" s="23">
        <f>INDEX(Table,MATCH('Classwork 5'!B923,'5b'!$B$4:$B$904,0),4)</f>
        <v>4</v>
      </c>
      <c r="G923" s="23">
        <v>6</v>
      </c>
      <c r="H923" s="24">
        <v>4597</v>
      </c>
    </row>
    <row r="924" spans="2:8" x14ac:dyDescent="0.3">
      <c r="B924" s="22">
        <v>1000163</v>
      </c>
      <c r="C924" s="23" t="s">
        <v>2358</v>
      </c>
      <c r="D924" s="23" t="str">
        <f>VLOOKUP(B924,'5b'!$B$4:$E$904,2,FALSE)</f>
        <v>M</v>
      </c>
      <c r="E924" s="23" t="str">
        <f>INDEX(Table,MATCH('Classwork 5'!B924,'5b'!$B$4:$B$904,0),3)</f>
        <v>18-25</v>
      </c>
      <c r="F924" s="23">
        <f>INDEX(Table,MATCH('Classwork 5'!B924,'5b'!$B$4:$B$904,0),4)</f>
        <v>4</v>
      </c>
      <c r="G924" s="23">
        <v>5</v>
      </c>
      <c r="H924" s="24">
        <v>3460</v>
      </c>
    </row>
    <row r="925" spans="2:8" x14ac:dyDescent="0.3">
      <c r="B925" s="22">
        <v>1000163</v>
      </c>
      <c r="C925" s="23" t="s">
        <v>2602</v>
      </c>
      <c r="D925" s="23" t="str">
        <f>VLOOKUP(B925,'5b'!$B$4:$E$904,2,FALSE)</f>
        <v>M</v>
      </c>
      <c r="E925" s="23" t="str">
        <f>INDEX(Table,MATCH('Classwork 5'!B925,'5b'!$B$4:$B$904,0),3)</f>
        <v>18-25</v>
      </c>
      <c r="F925" s="23">
        <f>INDEX(Table,MATCH('Classwork 5'!B925,'5b'!$B$4:$B$904,0),4)</f>
        <v>4</v>
      </c>
      <c r="G925" s="23">
        <v>5</v>
      </c>
      <c r="H925" s="24">
        <v>3611</v>
      </c>
    </row>
    <row r="926" spans="2:8" x14ac:dyDescent="0.3">
      <c r="B926" s="22">
        <v>1000163</v>
      </c>
      <c r="C926" s="23" t="s">
        <v>2603</v>
      </c>
      <c r="D926" s="23" t="str">
        <f>VLOOKUP(B926,'5b'!$B$4:$E$904,2,FALSE)</f>
        <v>M</v>
      </c>
      <c r="E926" s="23" t="str">
        <f>INDEX(Table,MATCH('Classwork 5'!B926,'5b'!$B$4:$B$904,0),3)</f>
        <v>18-25</v>
      </c>
      <c r="F926" s="23">
        <f>INDEX(Table,MATCH('Classwork 5'!B926,'5b'!$B$4:$B$904,0),4)</f>
        <v>4</v>
      </c>
      <c r="G926" s="23">
        <v>1</v>
      </c>
      <c r="H926" s="24">
        <v>8305</v>
      </c>
    </row>
    <row r="927" spans="2:8" x14ac:dyDescent="0.3">
      <c r="B927" s="22">
        <v>1000163</v>
      </c>
      <c r="C927" s="23" t="s">
        <v>2053</v>
      </c>
      <c r="D927" s="23" t="str">
        <f>VLOOKUP(B927,'5b'!$B$4:$E$904,2,FALSE)</f>
        <v>M</v>
      </c>
      <c r="E927" s="23" t="str">
        <f>INDEX(Table,MATCH('Classwork 5'!B927,'5b'!$B$4:$B$904,0),3)</f>
        <v>18-25</v>
      </c>
      <c r="F927" s="23">
        <f>INDEX(Table,MATCH('Classwork 5'!B927,'5b'!$B$4:$B$904,0),4)</f>
        <v>4</v>
      </c>
      <c r="G927" s="23">
        <v>1</v>
      </c>
      <c r="H927" s="24">
        <v>12017</v>
      </c>
    </row>
    <row r="928" spans="2:8" x14ac:dyDescent="0.3">
      <c r="B928" s="22">
        <v>1000163</v>
      </c>
      <c r="C928" s="23" t="s">
        <v>2604</v>
      </c>
      <c r="D928" s="23" t="str">
        <f>VLOOKUP(B928,'5b'!$B$4:$E$904,2,FALSE)</f>
        <v>M</v>
      </c>
      <c r="E928" s="23" t="str">
        <f>INDEX(Table,MATCH('Classwork 5'!B928,'5b'!$B$4:$B$904,0),3)</f>
        <v>18-25</v>
      </c>
      <c r="F928" s="23">
        <f>INDEX(Table,MATCH('Classwork 5'!B928,'5b'!$B$4:$B$904,0),4)</f>
        <v>4</v>
      </c>
      <c r="G928" s="23">
        <v>1</v>
      </c>
      <c r="H928" s="24">
        <v>11575</v>
      </c>
    </row>
    <row r="929" spans="2:8" x14ac:dyDescent="0.3">
      <c r="B929" s="22">
        <v>1000163</v>
      </c>
      <c r="C929" s="23" t="s">
        <v>2002</v>
      </c>
      <c r="D929" s="23" t="str">
        <f>VLOOKUP(B929,'5b'!$B$4:$E$904,2,FALSE)</f>
        <v>M</v>
      </c>
      <c r="E929" s="23" t="str">
        <f>INDEX(Table,MATCH('Classwork 5'!B929,'5b'!$B$4:$B$904,0),3)</f>
        <v>18-25</v>
      </c>
      <c r="F929" s="23">
        <f>INDEX(Table,MATCH('Classwork 5'!B929,'5b'!$B$4:$B$904,0),4)</f>
        <v>4</v>
      </c>
      <c r="G929" s="23">
        <v>1</v>
      </c>
      <c r="H929" s="24">
        <v>11374</v>
      </c>
    </row>
    <row r="930" spans="2:8" x14ac:dyDescent="0.3">
      <c r="B930" s="22">
        <v>1000163</v>
      </c>
      <c r="C930" s="23" t="s">
        <v>2605</v>
      </c>
      <c r="D930" s="23" t="str">
        <f>VLOOKUP(B930,'5b'!$B$4:$E$904,2,FALSE)</f>
        <v>M</v>
      </c>
      <c r="E930" s="23" t="str">
        <f>INDEX(Table,MATCH('Classwork 5'!B930,'5b'!$B$4:$B$904,0),3)</f>
        <v>18-25</v>
      </c>
      <c r="F930" s="23">
        <f>INDEX(Table,MATCH('Classwork 5'!B930,'5b'!$B$4:$B$904,0),4)</f>
        <v>4</v>
      </c>
      <c r="G930" s="23">
        <v>1</v>
      </c>
      <c r="H930" s="24">
        <v>15312</v>
      </c>
    </row>
    <row r="931" spans="2:8" x14ac:dyDescent="0.3">
      <c r="B931" s="22">
        <v>1000163</v>
      </c>
      <c r="C931" s="23" t="s">
        <v>2124</v>
      </c>
      <c r="D931" s="23" t="str">
        <f>VLOOKUP(B931,'5b'!$B$4:$E$904,2,FALSE)</f>
        <v>M</v>
      </c>
      <c r="E931" s="23" t="str">
        <f>INDEX(Table,MATCH('Classwork 5'!B931,'5b'!$B$4:$B$904,0),3)</f>
        <v>18-25</v>
      </c>
      <c r="F931" s="23">
        <f>INDEX(Table,MATCH('Classwork 5'!B931,'5b'!$B$4:$B$904,0),4)</f>
        <v>4</v>
      </c>
      <c r="G931" s="23">
        <v>1</v>
      </c>
      <c r="H931" s="24">
        <v>8067</v>
      </c>
    </row>
    <row r="932" spans="2:8" x14ac:dyDescent="0.3">
      <c r="B932" s="22">
        <v>1000163</v>
      </c>
      <c r="C932" s="23" t="s">
        <v>2606</v>
      </c>
      <c r="D932" s="23" t="str">
        <f>VLOOKUP(B932,'5b'!$B$4:$E$904,2,FALSE)</f>
        <v>M</v>
      </c>
      <c r="E932" s="23" t="str">
        <f>INDEX(Table,MATCH('Classwork 5'!B932,'5b'!$B$4:$B$904,0),3)</f>
        <v>18-25</v>
      </c>
      <c r="F932" s="23">
        <f>INDEX(Table,MATCH('Classwork 5'!B932,'5b'!$B$4:$B$904,0),4)</f>
        <v>4</v>
      </c>
      <c r="G932" s="23">
        <v>1</v>
      </c>
      <c r="H932" s="24">
        <v>11635</v>
      </c>
    </row>
    <row r="933" spans="2:8" x14ac:dyDescent="0.3">
      <c r="B933" s="22">
        <v>1000163</v>
      </c>
      <c r="C933" s="23" t="s">
        <v>2607</v>
      </c>
      <c r="D933" s="23" t="str">
        <f>VLOOKUP(B933,'5b'!$B$4:$E$904,2,FALSE)</f>
        <v>M</v>
      </c>
      <c r="E933" s="23" t="str">
        <f>INDEX(Table,MATCH('Classwork 5'!B933,'5b'!$B$4:$B$904,0),3)</f>
        <v>18-25</v>
      </c>
      <c r="F933" s="23">
        <f>INDEX(Table,MATCH('Classwork 5'!B933,'5b'!$B$4:$B$904,0),4)</f>
        <v>4</v>
      </c>
      <c r="G933" s="23">
        <v>1</v>
      </c>
      <c r="H933" s="24">
        <v>8081</v>
      </c>
    </row>
    <row r="934" spans="2:8" x14ac:dyDescent="0.3">
      <c r="B934" s="22">
        <v>1000163</v>
      </c>
      <c r="C934" s="23" t="s">
        <v>2060</v>
      </c>
      <c r="D934" s="23" t="str">
        <f>VLOOKUP(B934,'5b'!$B$4:$E$904,2,FALSE)</f>
        <v>M</v>
      </c>
      <c r="E934" s="23" t="str">
        <f>INDEX(Table,MATCH('Classwork 5'!B934,'5b'!$B$4:$B$904,0),3)</f>
        <v>18-25</v>
      </c>
      <c r="F934" s="23">
        <f>INDEX(Table,MATCH('Classwork 5'!B934,'5b'!$B$4:$B$904,0),4)</f>
        <v>4</v>
      </c>
      <c r="G934" s="23">
        <v>1</v>
      </c>
      <c r="H934" s="24">
        <v>3931</v>
      </c>
    </row>
    <row r="935" spans="2:8" x14ac:dyDescent="0.3">
      <c r="B935" s="22">
        <v>1000163</v>
      </c>
      <c r="C935" s="23" t="s">
        <v>2608</v>
      </c>
      <c r="D935" s="23" t="str">
        <f>VLOOKUP(B935,'5b'!$B$4:$E$904,2,FALSE)</f>
        <v>M</v>
      </c>
      <c r="E935" s="23" t="str">
        <f>INDEX(Table,MATCH('Classwork 5'!B935,'5b'!$B$4:$B$904,0),3)</f>
        <v>18-25</v>
      </c>
      <c r="F935" s="23">
        <f>INDEX(Table,MATCH('Classwork 5'!B935,'5b'!$B$4:$B$904,0),4)</f>
        <v>4</v>
      </c>
      <c r="G935" s="23">
        <v>1</v>
      </c>
      <c r="H935" s="24">
        <v>4145</v>
      </c>
    </row>
    <row r="936" spans="2:8" x14ac:dyDescent="0.3">
      <c r="B936" s="22">
        <v>1000163</v>
      </c>
      <c r="C936" s="23" t="s">
        <v>2609</v>
      </c>
      <c r="D936" s="23" t="str">
        <f>VLOOKUP(B936,'5b'!$B$4:$E$904,2,FALSE)</f>
        <v>M</v>
      </c>
      <c r="E936" s="23" t="str">
        <f>INDEX(Table,MATCH('Classwork 5'!B936,'5b'!$B$4:$B$904,0),3)</f>
        <v>18-25</v>
      </c>
      <c r="F936" s="23">
        <f>INDEX(Table,MATCH('Classwork 5'!B936,'5b'!$B$4:$B$904,0),4)</f>
        <v>4</v>
      </c>
      <c r="G936" s="23">
        <v>1</v>
      </c>
      <c r="H936" s="24">
        <v>3916</v>
      </c>
    </row>
    <row r="937" spans="2:8" x14ac:dyDescent="0.3">
      <c r="B937" s="22">
        <v>1000163</v>
      </c>
      <c r="C937" s="23" t="s">
        <v>2610</v>
      </c>
      <c r="D937" s="23" t="str">
        <f>VLOOKUP(B937,'5b'!$B$4:$E$904,2,FALSE)</f>
        <v>M</v>
      </c>
      <c r="E937" s="23" t="str">
        <f>INDEX(Table,MATCH('Classwork 5'!B937,'5b'!$B$4:$B$904,0),3)</f>
        <v>18-25</v>
      </c>
      <c r="F937" s="23">
        <f>INDEX(Table,MATCH('Classwork 5'!B937,'5b'!$B$4:$B$904,0),4)</f>
        <v>4</v>
      </c>
      <c r="G937" s="23">
        <v>8</v>
      </c>
      <c r="H937" s="24">
        <v>4012</v>
      </c>
    </row>
    <row r="938" spans="2:8" x14ac:dyDescent="0.3">
      <c r="B938" s="22">
        <v>1000163</v>
      </c>
      <c r="C938" s="23" t="s">
        <v>2611</v>
      </c>
      <c r="D938" s="23" t="str">
        <f>VLOOKUP(B938,'5b'!$B$4:$E$904,2,FALSE)</f>
        <v>M</v>
      </c>
      <c r="E938" s="23" t="str">
        <f>INDEX(Table,MATCH('Classwork 5'!B938,'5b'!$B$4:$B$904,0),3)</f>
        <v>18-25</v>
      </c>
      <c r="F938" s="23">
        <f>INDEX(Table,MATCH('Classwork 5'!B938,'5b'!$B$4:$B$904,0),4)</f>
        <v>4</v>
      </c>
      <c r="G938" s="23">
        <v>5</v>
      </c>
      <c r="H938" s="24">
        <v>3759</v>
      </c>
    </row>
    <row r="939" spans="2:8" x14ac:dyDescent="0.3">
      <c r="B939" s="22">
        <v>1000163</v>
      </c>
      <c r="C939" s="23" t="s">
        <v>2612</v>
      </c>
      <c r="D939" s="23" t="str">
        <f>VLOOKUP(B939,'5b'!$B$4:$E$904,2,FALSE)</f>
        <v>M</v>
      </c>
      <c r="E939" s="23" t="str">
        <f>INDEX(Table,MATCH('Classwork 5'!B939,'5b'!$B$4:$B$904,0),3)</f>
        <v>18-25</v>
      </c>
      <c r="F939" s="23">
        <f>INDEX(Table,MATCH('Classwork 5'!B939,'5b'!$B$4:$B$904,0),4)</f>
        <v>4</v>
      </c>
      <c r="G939" s="23">
        <v>11</v>
      </c>
      <c r="H939" s="24">
        <v>2952</v>
      </c>
    </row>
    <row r="940" spans="2:8" x14ac:dyDescent="0.3">
      <c r="B940" s="22">
        <v>1000163</v>
      </c>
      <c r="C940" s="23" t="s">
        <v>1990</v>
      </c>
      <c r="D940" s="23" t="str">
        <f>VLOOKUP(B940,'5b'!$B$4:$E$904,2,FALSE)</f>
        <v>M</v>
      </c>
      <c r="E940" s="23" t="str">
        <f>INDEX(Table,MATCH('Classwork 5'!B940,'5b'!$B$4:$B$904,0),3)</f>
        <v>18-25</v>
      </c>
      <c r="F940" s="23">
        <f>INDEX(Table,MATCH('Classwork 5'!B940,'5b'!$B$4:$B$904,0),4)</f>
        <v>4</v>
      </c>
      <c r="G940" s="23">
        <v>8</v>
      </c>
      <c r="H940" s="24">
        <v>4152</v>
      </c>
    </row>
    <row r="941" spans="2:8" x14ac:dyDescent="0.3">
      <c r="B941" s="22">
        <v>1000163</v>
      </c>
      <c r="C941" s="23" t="s">
        <v>2613</v>
      </c>
      <c r="D941" s="23" t="str">
        <f>VLOOKUP(B941,'5b'!$B$4:$E$904,2,FALSE)</f>
        <v>M</v>
      </c>
      <c r="E941" s="23" t="str">
        <f>INDEX(Table,MATCH('Classwork 5'!B941,'5b'!$B$4:$B$904,0),3)</f>
        <v>18-25</v>
      </c>
      <c r="F941" s="23">
        <f>INDEX(Table,MATCH('Classwork 5'!B941,'5b'!$B$4:$B$904,0),4)</f>
        <v>4</v>
      </c>
      <c r="G941" s="23">
        <v>11</v>
      </c>
      <c r="H941" s="24">
        <v>3068</v>
      </c>
    </row>
    <row r="942" spans="2:8" x14ac:dyDescent="0.3">
      <c r="B942" s="22">
        <v>1000163</v>
      </c>
      <c r="C942" s="23" t="s">
        <v>2310</v>
      </c>
      <c r="D942" s="23" t="str">
        <f>VLOOKUP(B942,'5b'!$B$4:$E$904,2,FALSE)</f>
        <v>M</v>
      </c>
      <c r="E942" s="23" t="str">
        <f>INDEX(Table,MATCH('Classwork 5'!B942,'5b'!$B$4:$B$904,0),3)</f>
        <v>18-25</v>
      </c>
      <c r="F942" s="23">
        <f>INDEX(Table,MATCH('Classwork 5'!B942,'5b'!$B$4:$B$904,0),4)</f>
        <v>4</v>
      </c>
      <c r="G942" s="23">
        <v>3</v>
      </c>
      <c r="H942" s="24">
        <v>5697</v>
      </c>
    </row>
    <row r="943" spans="2:8" x14ac:dyDescent="0.3">
      <c r="B943" s="22">
        <v>1000165</v>
      </c>
      <c r="C943" s="23" t="s">
        <v>2281</v>
      </c>
      <c r="D943" s="23" t="str">
        <f>VLOOKUP(B943,'5b'!$B$4:$E$904,2,FALSE)</f>
        <v>M</v>
      </c>
      <c r="E943" s="23" t="str">
        <f>INDEX(Table,MATCH('Classwork 5'!B943,'5b'!$B$4:$B$904,0),3)</f>
        <v>18-25</v>
      </c>
      <c r="F943" s="23">
        <f>INDEX(Table,MATCH('Classwork 5'!B943,'5b'!$B$4:$B$904,0),4)</f>
        <v>16</v>
      </c>
      <c r="G943" s="23">
        <v>1</v>
      </c>
      <c r="H943" s="24">
        <v>11516</v>
      </c>
    </row>
    <row r="944" spans="2:8" x14ac:dyDescent="0.3">
      <c r="B944" s="22">
        <v>1000165</v>
      </c>
      <c r="C944" s="23" t="s">
        <v>2435</v>
      </c>
      <c r="D944" s="23" t="str">
        <f>VLOOKUP(B944,'5b'!$B$4:$E$904,2,FALSE)</f>
        <v>M</v>
      </c>
      <c r="E944" s="23" t="str">
        <f>INDEX(Table,MATCH('Classwork 5'!B944,'5b'!$B$4:$B$904,0),3)</f>
        <v>18-25</v>
      </c>
      <c r="F944" s="23">
        <f>INDEX(Table,MATCH('Classwork 5'!B944,'5b'!$B$4:$B$904,0),4)</f>
        <v>16</v>
      </c>
      <c r="G944" s="23">
        <v>6</v>
      </c>
      <c r="H944" s="24">
        <v>19928</v>
      </c>
    </row>
    <row r="945" spans="2:8" x14ac:dyDescent="0.3">
      <c r="B945" s="22">
        <v>1000165</v>
      </c>
      <c r="C945" s="23" t="s">
        <v>2614</v>
      </c>
      <c r="D945" s="23" t="str">
        <f>VLOOKUP(B945,'5b'!$B$4:$E$904,2,FALSE)</f>
        <v>M</v>
      </c>
      <c r="E945" s="23" t="str">
        <f>INDEX(Table,MATCH('Classwork 5'!B945,'5b'!$B$4:$B$904,0),3)</f>
        <v>18-25</v>
      </c>
      <c r="F945" s="23">
        <f>INDEX(Table,MATCH('Classwork 5'!B945,'5b'!$B$4:$B$904,0),4)</f>
        <v>16</v>
      </c>
      <c r="G945" s="23">
        <v>5</v>
      </c>
      <c r="H945" s="24">
        <v>6873</v>
      </c>
    </row>
    <row r="946" spans="2:8" x14ac:dyDescent="0.3">
      <c r="B946" s="22">
        <v>1000165</v>
      </c>
      <c r="C946" s="23" t="s">
        <v>2501</v>
      </c>
      <c r="D946" s="23" t="str">
        <f>VLOOKUP(B946,'5b'!$B$4:$E$904,2,FALSE)</f>
        <v>M</v>
      </c>
      <c r="E946" s="23" t="str">
        <f>INDEX(Table,MATCH('Classwork 5'!B946,'5b'!$B$4:$B$904,0),3)</f>
        <v>18-25</v>
      </c>
      <c r="F946" s="23">
        <f>INDEX(Table,MATCH('Classwork 5'!B946,'5b'!$B$4:$B$904,0),4)</f>
        <v>16</v>
      </c>
      <c r="G946" s="23">
        <v>1</v>
      </c>
      <c r="H946" s="24">
        <v>15879</v>
      </c>
    </row>
    <row r="947" spans="2:8" x14ac:dyDescent="0.3">
      <c r="B947" s="22">
        <v>1000165</v>
      </c>
      <c r="C947" s="23" t="s">
        <v>2615</v>
      </c>
      <c r="D947" s="23" t="str">
        <f>VLOOKUP(B947,'5b'!$B$4:$E$904,2,FALSE)</f>
        <v>M</v>
      </c>
      <c r="E947" s="23" t="str">
        <f>INDEX(Table,MATCH('Classwork 5'!B947,'5b'!$B$4:$B$904,0),3)</f>
        <v>18-25</v>
      </c>
      <c r="F947" s="23">
        <f>INDEX(Table,MATCH('Classwork 5'!B947,'5b'!$B$4:$B$904,0),4)</f>
        <v>16</v>
      </c>
      <c r="G947" s="23">
        <v>1</v>
      </c>
      <c r="H947" s="24">
        <v>11400</v>
      </c>
    </row>
    <row r="948" spans="2:8" x14ac:dyDescent="0.3">
      <c r="B948" s="22">
        <v>1000166</v>
      </c>
      <c r="C948" s="23" t="s">
        <v>1941</v>
      </c>
      <c r="D948" s="23" t="str">
        <f>VLOOKUP(B948,'5b'!$B$4:$E$904,2,FALSE)</f>
        <v>M</v>
      </c>
      <c r="E948" s="23" t="str">
        <f>INDEX(Table,MATCH('Classwork 5'!B948,'5b'!$B$4:$B$904,0),3)</f>
        <v>18-25</v>
      </c>
      <c r="F948" s="23">
        <f>INDEX(Table,MATCH('Classwork 5'!B948,'5b'!$B$4:$B$904,0),4)</f>
        <v>4</v>
      </c>
      <c r="G948" s="23">
        <v>1</v>
      </c>
      <c r="H948" s="24">
        <v>12006</v>
      </c>
    </row>
    <row r="949" spans="2:8" x14ac:dyDescent="0.3">
      <c r="B949" s="22">
        <v>1000166</v>
      </c>
      <c r="C949" s="23" t="s">
        <v>2616</v>
      </c>
      <c r="D949" s="23" t="str">
        <f>VLOOKUP(B949,'5b'!$B$4:$E$904,2,FALSE)</f>
        <v>M</v>
      </c>
      <c r="E949" s="23" t="str">
        <f>INDEX(Table,MATCH('Classwork 5'!B949,'5b'!$B$4:$B$904,0),3)</f>
        <v>18-25</v>
      </c>
      <c r="F949" s="23">
        <f>INDEX(Table,MATCH('Classwork 5'!B949,'5b'!$B$4:$B$904,0),4)</f>
        <v>4</v>
      </c>
      <c r="G949" s="23">
        <v>15</v>
      </c>
      <c r="H949" s="24">
        <v>16856</v>
      </c>
    </row>
    <row r="950" spans="2:8" x14ac:dyDescent="0.3">
      <c r="B950" s="22">
        <v>1000166</v>
      </c>
      <c r="C950" s="23" t="s">
        <v>2061</v>
      </c>
      <c r="D950" s="23" t="str">
        <f>VLOOKUP(B950,'5b'!$B$4:$E$904,2,FALSE)</f>
        <v>M</v>
      </c>
      <c r="E950" s="23" t="str">
        <f>INDEX(Table,MATCH('Classwork 5'!B950,'5b'!$B$4:$B$904,0),3)</f>
        <v>18-25</v>
      </c>
      <c r="F950" s="23">
        <f>INDEX(Table,MATCH('Classwork 5'!B950,'5b'!$B$4:$B$904,0),4)</f>
        <v>4</v>
      </c>
      <c r="G950" s="23">
        <v>1</v>
      </c>
      <c r="H950" s="24">
        <v>15470</v>
      </c>
    </row>
    <row r="951" spans="2:8" x14ac:dyDescent="0.3">
      <c r="B951" s="22">
        <v>1000166</v>
      </c>
      <c r="C951" s="23" t="s">
        <v>2510</v>
      </c>
      <c r="D951" s="23" t="str">
        <f>VLOOKUP(B951,'5b'!$B$4:$E$904,2,FALSE)</f>
        <v>M</v>
      </c>
      <c r="E951" s="23" t="str">
        <f>INDEX(Table,MATCH('Classwork 5'!B951,'5b'!$B$4:$B$904,0),3)</f>
        <v>18-25</v>
      </c>
      <c r="F951" s="23">
        <f>INDEX(Table,MATCH('Classwork 5'!B951,'5b'!$B$4:$B$904,0),4)</f>
        <v>4</v>
      </c>
      <c r="G951" s="23">
        <v>6</v>
      </c>
      <c r="H951" s="24">
        <v>15956</v>
      </c>
    </row>
    <row r="952" spans="2:8" x14ac:dyDescent="0.3">
      <c r="B952" s="22">
        <v>1000166</v>
      </c>
      <c r="C952" s="23" t="s">
        <v>2617</v>
      </c>
      <c r="D952" s="23" t="str">
        <f>VLOOKUP(B952,'5b'!$B$4:$E$904,2,FALSE)</f>
        <v>M</v>
      </c>
      <c r="E952" s="23" t="str">
        <f>INDEX(Table,MATCH('Classwork 5'!B952,'5b'!$B$4:$B$904,0),3)</f>
        <v>18-25</v>
      </c>
      <c r="F952" s="23">
        <f>INDEX(Table,MATCH('Classwork 5'!B952,'5b'!$B$4:$B$904,0),4)</f>
        <v>4</v>
      </c>
      <c r="G952" s="23">
        <v>6</v>
      </c>
      <c r="H952" s="24">
        <v>19966</v>
      </c>
    </row>
    <row r="953" spans="2:8" x14ac:dyDescent="0.3">
      <c r="B953" s="22">
        <v>1000166</v>
      </c>
      <c r="C953" s="23" t="s">
        <v>2618</v>
      </c>
      <c r="D953" s="23" t="str">
        <f>VLOOKUP(B953,'5b'!$B$4:$E$904,2,FALSE)</f>
        <v>M</v>
      </c>
      <c r="E953" s="23" t="str">
        <f>INDEX(Table,MATCH('Classwork 5'!B953,'5b'!$B$4:$B$904,0),3)</f>
        <v>18-25</v>
      </c>
      <c r="F953" s="23">
        <f>INDEX(Table,MATCH('Classwork 5'!B953,'5b'!$B$4:$B$904,0),4)</f>
        <v>4</v>
      </c>
      <c r="G953" s="23">
        <v>8</v>
      </c>
      <c r="H953" s="24">
        <v>7786</v>
      </c>
    </row>
    <row r="954" spans="2:8" x14ac:dyDescent="0.3">
      <c r="B954" s="22">
        <v>1000166</v>
      </c>
      <c r="C954" s="23" t="s">
        <v>2004</v>
      </c>
      <c r="D954" s="23" t="str">
        <f>VLOOKUP(B954,'5b'!$B$4:$E$904,2,FALSE)</f>
        <v>M</v>
      </c>
      <c r="E954" s="23" t="str">
        <f>INDEX(Table,MATCH('Classwork 5'!B954,'5b'!$B$4:$B$904,0),3)</f>
        <v>18-25</v>
      </c>
      <c r="F954" s="23">
        <f>INDEX(Table,MATCH('Classwork 5'!B954,'5b'!$B$4:$B$904,0),4)</f>
        <v>4</v>
      </c>
      <c r="G954" s="23">
        <v>1</v>
      </c>
      <c r="H954" s="24">
        <v>15454</v>
      </c>
    </row>
    <row r="955" spans="2:8" x14ac:dyDescent="0.3">
      <c r="B955" s="22">
        <v>1000166</v>
      </c>
      <c r="C955" s="23" t="s">
        <v>2619</v>
      </c>
      <c r="D955" s="23" t="str">
        <f>VLOOKUP(B955,'5b'!$B$4:$E$904,2,FALSE)</f>
        <v>M</v>
      </c>
      <c r="E955" s="23" t="str">
        <f>INDEX(Table,MATCH('Classwork 5'!B955,'5b'!$B$4:$B$904,0),3)</f>
        <v>18-25</v>
      </c>
      <c r="F955" s="23">
        <f>INDEX(Table,MATCH('Classwork 5'!B955,'5b'!$B$4:$B$904,0),4)</f>
        <v>4</v>
      </c>
      <c r="G955" s="23">
        <v>1</v>
      </c>
      <c r="H955" s="24">
        <v>7924</v>
      </c>
    </row>
    <row r="956" spans="2:8" x14ac:dyDescent="0.3">
      <c r="B956" s="22">
        <v>1000166</v>
      </c>
      <c r="C956" s="23" t="s">
        <v>2620</v>
      </c>
      <c r="D956" s="23" t="str">
        <f>VLOOKUP(B956,'5b'!$B$4:$E$904,2,FALSE)</f>
        <v>M</v>
      </c>
      <c r="E956" s="23" t="str">
        <f>INDEX(Table,MATCH('Classwork 5'!B956,'5b'!$B$4:$B$904,0),3)</f>
        <v>18-25</v>
      </c>
      <c r="F956" s="23">
        <f>INDEX(Table,MATCH('Classwork 5'!B956,'5b'!$B$4:$B$904,0),4)</f>
        <v>4</v>
      </c>
      <c r="G956" s="23">
        <v>2</v>
      </c>
      <c r="H956" s="24">
        <v>9752</v>
      </c>
    </row>
    <row r="957" spans="2:8" x14ac:dyDescent="0.3">
      <c r="B957" s="22">
        <v>1000166</v>
      </c>
      <c r="C957" s="23" t="s">
        <v>2329</v>
      </c>
      <c r="D957" s="23" t="str">
        <f>VLOOKUP(B957,'5b'!$B$4:$E$904,2,FALSE)</f>
        <v>M</v>
      </c>
      <c r="E957" s="23" t="str">
        <f>INDEX(Table,MATCH('Classwork 5'!B957,'5b'!$B$4:$B$904,0),3)</f>
        <v>18-25</v>
      </c>
      <c r="F957" s="23">
        <f>INDEX(Table,MATCH('Classwork 5'!B957,'5b'!$B$4:$B$904,0),4)</f>
        <v>4</v>
      </c>
      <c r="G957" s="23">
        <v>1</v>
      </c>
      <c r="H957" s="24">
        <v>11513</v>
      </c>
    </row>
    <row r="958" spans="2:8" x14ac:dyDescent="0.3">
      <c r="B958" s="22">
        <v>1000166</v>
      </c>
      <c r="C958" s="23" t="s">
        <v>2412</v>
      </c>
      <c r="D958" s="23" t="str">
        <f>VLOOKUP(B958,'5b'!$B$4:$E$904,2,FALSE)</f>
        <v>M</v>
      </c>
      <c r="E958" s="23" t="str">
        <f>INDEX(Table,MATCH('Classwork 5'!B958,'5b'!$B$4:$B$904,0),3)</f>
        <v>18-25</v>
      </c>
      <c r="F958" s="23">
        <f>INDEX(Table,MATCH('Classwork 5'!B958,'5b'!$B$4:$B$904,0),4)</f>
        <v>4</v>
      </c>
      <c r="G958" s="23">
        <v>8</v>
      </c>
      <c r="H958" s="24">
        <v>8115</v>
      </c>
    </row>
    <row r="959" spans="2:8" x14ac:dyDescent="0.3">
      <c r="B959" s="22">
        <v>1000166</v>
      </c>
      <c r="C959" s="23" t="s">
        <v>2334</v>
      </c>
      <c r="D959" s="23" t="str">
        <f>VLOOKUP(B959,'5b'!$B$4:$E$904,2,FALSE)</f>
        <v>M</v>
      </c>
      <c r="E959" s="23" t="str">
        <f>INDEX(Table,MATCH('Classwork 5'!B959,'5b'!$B$4:$B$904,0),3)</f>
        <v>18-25</v>
      </c>
      <c r="F959" s="23">
        <f>INDEX(Table,MATCH('Classwork 5'!B959,'5b'!$B$4:$B$904,0),4)</f>
        <v>4</v>
      </c>
      <c r="G959" s="23">
        <v>5</v>
      </c>
      <c r="H959" s="24">
        <v>8843</v>
      </c>
    </row>
    <row r="960" spans="2:8" x14ac:dyDescent="0.3">
      <c r="B960" s="22">
        <v>1000166</v>
      </c>
      <c r="C960" s="23" t="s">
        <v>2621</v>
      </c>
      <c r="D960" s="23" t="str">
        <f>VLOOKUP(B960,'5b'!$B$4:$E$904,2,FALSE)</f>
        <v>M</v>
      </c>
      <c r="E960" s="23" t="str">
        <f>INDEX(Table,MATCH('Classwork 5'!B960,'5b'!$B$4:$B$904,0),3)</f>
        <v>18-25</v>
      </c>
      <c r="F960" s="23">
        <f>INDEX(Table,MATCH('Classwork 5'!B960,'5b'!$B$4:$B$904,0),4)</f>
        <v>4</v>
      </c>
      <c r="G960" s="23">
        <v>8</v>
      </c>
      <c r="H960" s="24">
        <v>9849</v>
      </c>
    </row>
    <row r="961" spans="2:8" x14ac:dyDescent="0.3">
      <c r="B961" s="22">
        <v>1000166</v>
      </c>
      <c r="C961" s="23" t="s">
        <v>2622</v>
      </c>
      <c r="D961" s="23" t="str">
        <f>VLOOKUP(B961,'5b'!$B$4:$E$904,2,FALSE)</f>
        <v>M</v>
      </c>
      <c r="E961" s="23" t="str">
        <f>INDEX(Table,MATCH('Classwork 5'!B961,'5b'!$B$4:$B$904,0),3)</f>
        <v>18-25</v>
      </c>
      <c r="F961" s="23">
        <f>INDEX(Table,MATCH('Classwork 5'!B961,'5b'!$B$4:$B$904,0),4)</f>
        <v>4</v>
      </c>
      <c r="G961" s="23">
        <v>8</v>
      </c>
      <c r="H961" s="24">
        <v>9812</v>
      </c>
    </row>
    <row r="962" spans="2:8" x14ac:dyDescent="0.3">
      <c r="B962" s="22">
        <v>1000166</v>
      </c>
      <c r="C962" s="23" t="s">
        <v>2623</v>
      </c>
      <c r="D962" s="23" t="str">
        <f>VLOOKUP(B962,'5b'!$B$4:$E$904,2,FALSE)</f>
        <v>M</v>
      </c>
      <c r="E962" s="23" t="str">
        <f>INDEX(Table,MATCH('Classwork 5'!B962,'5b'!$B$4:$B$904,0),3)</f>
        <v>18-25</v>
      </c>
      <c r="F962" s="23">
        <f>INDEX(Table,MATCH('Classwork 5'!B962,'5b'!$B$4:$B$904,0),4)</f>
        <v>4</v>
      </c>
      <c r="G962" s="23">
        <v>15</v>
      </c>
      <c r="H962" s="24">
        <v>16651</v>
      </c>
    </row>
    <row r="963" spans="2:8" x14ac:dyDescent="0.3">
      <c r="B963" s="22">
        <v>1000166</v>
      </c>
      <c r="C963" s="23" t="s">
        <v>2624</v>
      </c>
      <c r="D963" s="23" t="str">
        <f>VLOOKUP(B963,'5b'!$B$4:$E$904,2,FALSE)</f>
        <v>M</v>
      </c>
      <c r="E963" s="23" t="str">
        <f>INDEX(Table,MATCH('Classwork 5'!B963,'5b'!$B$4:$B$904,0),3)</f>
        <v>18-25</v>
      </c>
      <c r="F963" s="23">
        <f>INDEX(Table,MATCH('Classwork 5'!B963,'5b'!$B$4:$B$904,0),4)</f>
        <v>4</v>
      </c>
      <c r="G963" s="23">
        <v>11</v>
      </c>
      <c r="H963" s="24">
        <v>3172</v>
      </c>
    </row>
    <row r="964" spans="2:8" x14ac:dyDescent="0.3">
      <c r="B964" s="22">
        <v>1000166</v>
      </c>
      <c r="C964" s="23" t="s">
        <v>2159</v>
      </c>
      <c r="D964" s="23" t="str">
        <f>VLOOKUP(B964,'5b'!$B$4:$E$904,2,FALSE)</f>
        <v>M</v>
      </c>
      <c r="E964" s="23" t="str">
        <f>INDEX(Table,MATCH('Classwork 5'!B964,'5b'!$B$4:$B$904,0),3)</f>
        <v>18-25</v>
      </c>
      <c r="F964" s="23">
        <f>INDEX(Table,MATCH('Classwork 5'!B964,'5b'!$B$4:$B$904,0),4)</f>
        <v>4</v>
      </c>
      <c r="G964" s="23">
        <v>8</v>
      </c>
      <c r="H964" s="24">
        <v>9942</v>
      </c>
    </row>
    <row r="965" spans="2:8" x14ac:dyDescent="0.3">
      <c r="B965" s="22">
        <v>1000166</v>
      </c>
      <c r="C965" s="23" t="s">
        <v>1946</v>
      </c>
      <c r="D965" s="23" t="str">
        <f>VLOOKUP(B965,'5b'!$B$4:$E$904,2,FALSE)</f>
        <v>M</v>
      </c>
      <c r="E965" s="23" t="str">
        <f>INDEX(Table,MATCH('Classwork 5'!B965,'5b'!$B$4:$B$904,0),3)</f>
        <v>18-25</v>
      </c>
      <c r="F965" s="23">
        <f>INDEX(Table,MATCH('Classwork 5'!B965,'5b'!$B$4:$B$904,0),4)</f>
        <v>4</v>
      </c>
      <c r="G965" s="23">
        <v>8</v>
      </c>
      <c r="H965" s="24">
        <v>5966</v>
      </c>
    </row>
    <row r="966" spans="2:8" x14ac:dyDescent="0.3">
      <c r="B966" s="22">
        <v>1000166</v>
      </c>
      <c r="C966" s="23" t="s">
        <v>2625</v>
      </c>
      <c r="D966" s="23" t="str">
        <f>VLOOKUP(B966,'5b'!$B$4:$E$904,2,FALSE)</f>
        <v>M</v>
      </c>
      <c r="E966" s="23" t="str">
        <f>INDEX(Table,MATCH('Classwork 5'!B966,'5b'!$B$4:$B$904,0),3)</f>
        <v>18-25</v>
      </c>
      <c r="F966" s="23">
        <f>INDEX(Table,MATCH('Classwork 5'!B966,'5b'!$B$4:$B$904,0),4)</f>
        <v>4</v>
      </c>
      <c r="G966" s="23">
        <v>8</v>
      </c>
      <c r="H966" s="24">
        <v>6182</v>
      </c>
    </row>
    <row r="967" spans="2:8" x14ac:dyDescent="0.3">
      <c r="B967" s="22">
        <v>1000166</v>
      </c>
      <c r="C967" s="23" t="s">
        <v>2626</v>
      </c>
      <c r="D967" s="23" t="str">
        <f>VLOOKUP(B967,'5b'!$B$4:$E$904,2,FALSE)</f>
        <v>M</v>
      </c>
      <c r="E967" s="23" t="str">
        <f>INDEX(Table,MATCH('Classwork 5'!B967,'5b'!$B$4:$B$904,0),3)</f>
        <v>18-25</v>
      </c>
      <c r="F967" s="23">
        <f>INDEX(Table,MATCH('Classwork 5'!B967,'5b'!$B$4:$B$904,0),4)</f>
        <v>4</v>
      </c>
      <c r="G967" s="23">
        <v>5</v>
      </c>
      <c r="H967" s="24">
        <v>5280</v>
      </c>
    </row>
    <row r="968" spans="2:8" x14ac:dyDescent="0.3">
      <c r="B968" s="22">
        <v>1000166</v>
      </c>
      <c r="C968" s="23" t="s">
        <v>2627</v>
      </c>
      <c r="D968" s="23" t="str">
        <f>VLOOKUP(B968,'5b'!$B$4:$E$904,2,FALSE)</f>
        <v>M</v>
      </c>
      <c r="E968" s="23" t="str">
        <f>INDEX(Table,MATCH('Classwork 5'!B968,'5b'!$B$4:$B$904,0),3)</f>
        <v>18-25</v>
      </c>
      <c r="F968" s="23">
        <f>INDEX(Table,MATCH('Classwork 5'!B968,'5b'!$B$4:$B$904,0),4)</f>
        <v>4</v>
      </c>
      <c r="G968" s="23">
        <v>5</v>
      </c>
      <c r="H968" s="24">
        <v>5346</v>
      </c>
    </row>
    <row r="969" spans="2:8" x14ac:dyDescent="0.3">
      <c r="B969" s="22">
        <v>1000166</v>
      </c>
      <c r="C969" s="23" t="s">
        <v>2039</v>
      </c>
      <c r="D969" s="23" t="str">
        <f>VLOOKUP(B969,'5b'!$B$4:$E$904,2,FALSE)</f>
        <v>M</v>
      </c>
      <c r="E969" s="23" t="str">
        <f>INDEX(Table,MATCH('Classwork 5'!B969,'5b'!$B$4:$B$904,0),3)</f>
        <v>18-25</v>
      </c>
      <c r="F969" s="23">
        <f>INDEX(Table,MATCH('Classwork 5'!B969,'5b'!$B$4:$B$904,0),4)</f>
        <v>4</v>
      </c>
      <c r="G969" s="23">
        <v>5</v>
      </c>
      <c r="H969" s="24">
        <v>8902</v>
      </c>
    </row>
    <row r="970" spans="2:8" x14ac:dyDescent="0.3">
      <c r="B970" s="22">
        <v>1000169</v>
      </c>
      <c r="C970" s="23" t="s">
        <v>2153</v>
      </c>
      <c r="D970" s="23" t="str">
        <f>VLOOKUP(B970,'5b'!$B$4:$E$904,2,FALSE)</f>
        <v>M</v>
      </c>
      <c r="E970" s="23" t="str">
        <f>INDEX(Table,MATCH('Classwork 5'!B970,'5b'!$B$4:$B$904,0),3)</f>
        <v>26-35</v>
      </c>
      <c r="F970" s="23">
        <f>INDEX(Table,MATCH('Classwork 5'!B970,'5b'!$B$4:$B$904,0),4)</f>
        <v>7</v>
      </c>
      <c r="G970" s="23">
        <v>8</v>
      </c>
      <c r="H970" s="24">
        <v>7999</v>
      </c>
    </row>
    <row r="971" spans="2:8" x14ac:dyDescent="0.3">
      <c r="B971" s="22">
        <v>1000169</v>
      </c>
      <c r="C971" s="23" t="s">
        <v>2246</v>
      </c>
      <c r="D971" s="23" t="str">
        <f>VLOOKUP(B971,'5b'!$B$4:$E$904,2,FALSE)</f>
        <v>M</v>
      </c>
      <c r="E971" s="23" t="str">
        <f>INDEX(Table,MATCH('Classwork 5'!B971,'5b'!$B$4:$B$904,0),3)</f>
        <v>26-35</v>
      </c>
      <c r="F971" s="23">
        <f>INDEX(Table,MATCH('Classwork 5'!B971,'5b'!$B$4:$B$904,0),4)</f>
        <v>7</v>
      </c>
      <c r="G971" s="23">
        <v>3</v>
      </c>
      <c r="H971" s="24">
        <v>5423</v>
      </c>
    </row>
    <row r="972" spans="2:8" x14ac:dyDescent="0.3">
      <c r="B972" s="22">
        <v>1000169</v>
      </c>
      <c r="C972" s="23" t="s">
        <v>2628</v>
      </c>
      <c r="D972" s="23" t="str">
        <f>VLOOKUP(B972,'5b'!$B$4:$E$904,2,FALSE)</f>
        <v>M</v>
      </c>
      <c r="E972" s="23" t="str">
        <f>INDEX(Table,MATCH('Classwork 5'!B972,'5b'!$B$4:$B$904,0),3)</f>
        <v>26-35</v>
      </c>
      <c r="F972" s="23">
        <f>INDEX(Table,MATCH('Classwork 5'!B972,'5b'!$B$4:$B$904,0),4)</f>
        <v>7</v>
      </c>
      <c r="G972" s="23">
        <v>4</v>
      </c>
      <c r="H972" s="24">
        <v>1460</v>
      </c>
    </row>
    <row r="973" spans="2:8" x14ac:dyDescent="0.3">
      <c r="B973" s="22">
        <v>1000169</v>
      </c>
      <c r="C973" s="23" t="s">
        <v>2629</v>
      </c>
      <c r="D973" s="23" t="str">
        <f>VLOOKUP(B973,'5b'!$B$4:$E$904,2,FALSE)</f>
        <v>M</v>
      </c>
      <c r="E973" s="23" t="str">
        <f>INDEX(Table,MATCH('Classwork 5'!B973,'5b'!$B$4:$B$904,0),3)</f>
        <v>26-35</v>
      </c>
      <c r="F973" s="23">
        <f>INDEX(Table,MATCH('Classwork 5'!B973,'5b'!$B$4:$B$904,0),4)</f>
        <v>7</v>
      </c>
      <c r="G973" s="23">
        <v>8</v>
      </c>
      <c r="H973" s="24">
        <v>6146</v>
      </c>
    </row>
    <row r="974" spans="2:8" x14ac:dyDescent="0.3">
      <c r="B974" s="22">
        <v>1000169</v>
      </c>
      <c r="C974" s="23" t="s">
        <v>2630</v>
      </c>
      <c r="D974" s="23" t="str">
        <f>VLOOKUP(B974,'5b'!$B$4:$E$904,2,FALSE)</f>
        <v>M</v>
      </c>
      <c r="E974" s="23" t="str">
        <f>INDEX(Table,MATCH('Classwork 5'!B974,'5b'!$B$4:$B$904,0),3)</f>
        <v>26-35</v>
      </c>
      <c r="F974" s="23">
        <f>INDEX(Table,MATCH('Classwork 5'!B974,'5b'!$B$4:$B$904,0),4)</f>
        <v>7</v>
      </c>
      <c r="G974" s="23">
        <v>10</v>
      </c>
      <c r="H974" s="24">
        <v>9732</v>
      </c>
    </row>
    <row r="975" spans="2:8" x14ac:dyDescent="0.3">
      <c r="B975" s="22">
        <v>1000169</v>
      </c>
      <c r="C975" s="23" t="s">
        <v>2631</v>
      </c>
      <c r="D975" s="23" t="str">
        <f>VLOOKUP(B975,'5b'!$B$4:$E$904,2,FALSE)</f>
        <v>M</v>
      </c>
      <c r="E975" s="23" t="str">
        <f>INDEX(Table,MATCH('Classwork 5'!B975,'5b'!$B$4:$B$904,0),3)</f>
        <v>26-35</v>
      </c>
      <c r="F975" s="23">
        <f>INDEX(Table,MATCH('Classwork 5'!B975,'5b'!$B$4:$B$904,0),4)</f>
        <v>7</v>
      </c>
      <c r="G975" s="23">
        <v>8</v>
      </c>
      <c r="H975" s="24">
        <v>7861</v>
      </c>
    </row>
    <row r="976" spans="2:8" x14ac:dyDescent="0.3">
      <c r="B976" s="22">
        <v>1000169</v>
      </c>
      <c r="C976" s="23" t="s">
        <v>2632</v>
      </c>
      <c r="D976" s="23" t="str">
        <f>VLOOKUP(B976,'5b'!$B$4:$E$904,2,FALSE)</f>
        <v>M</v>
      </c>
      <c r="E976" s="23" t="str">
        <f>INDEX(Table,MATCH('Classwork 5'!B976,'5b'!$B$4:$B$904,0),3)</f>
        <v>26-35</v>
      </c>
      <c r="F976" s="23">
        <f>INDEX(Table,MATCH('Classwork 5'!B976,'5b'!$B$4:$B$904,0),4)</f>
        <v>7</v>
      </c>
      <c r="G976" s="23">
        <v>1</v>
      </c>
      <c r="H976" s="24">
        <v>15419</v>
      </c>
    </row>
    <row r="977" spans="2:8" x14ac:dyDescent="0.3">
      <c r="B977" s="22">
        <v>1000169</v>
      </c>
      <c r="C977" s="23" t="s">
        <v>1938</v>
      </c>
      <c r="D977" s="23" t="str">
        <f>VLOOKUP(B977,'5b'!$B$4:$E$904,2,FALSE)</f>
        <v>M</v>
      </c>
      <c r="E977" s="23" t="str">
        <f>INDEX(Table,MATCH('Classwork 5'!B977,'5b'!$B$4:$B$904,0),3)</f>
        <v>26-35</v>
      </c>
      <c r="F977" s="23">
        <f>INDEX(Table,MATCH('Classwork 5'!B977,'5b'!$B$4:$B$904,0),4)</f>
        <v>7</v>
      </c>
      <c r="G977" s="23">
        <v>12</v>
      </c>
      <c r="H977" s="24">
        <v>1434</v>
      </c>
    </row>
    <row r="978" spans="2:8" x14ac:dyDescent="0.3">
      <c r="B978" s="22">
        <v>1000169</v>
      </c>
      <c r="C978" s="23" t="s">
        <v>2090</v>
      </c>
      <c r="D978" s="23" t="str">
        <f>VLOOKUP(B978,'5b'!$B$4:$E$904,2,FALSE)</f>
        <v>M</v>
      </c>
      <c r="E978" s="23" t="str">
        <f>INDEX(Table,MATCH('Classwork 5'!B978,'5b'!$B$4:$B$904,0),3)</f>
        <v>26-35</v>
      </c>
      <c r="F978" s="23">
        <f>INDEX(Table,MATCH('Classwork 5'!B978,'5b'!$B$4:$B$904,0),4)</f>
        <v>7</v>
      </c>
      <c r="G978" s="23">
        <v>5</v>
      </c>
      <c r="H978" s="24">
        <v>6971</v>
      </c>
    </row>
    <row r="979" spans="2:8" x14ac:dyDescent="0.3">
      <c r="B979" s="22">
        <v>1000169</v>
      </c>
      <c r="C979" s="23" t="s">
        <v>2041</v>
      </c>
      <c r="D979" s="23" t="str">
        <f>VLOOKUP(B979,'5b'!$B$4:$E$904,2,FALSE)</f>
        <v>M</v>
      </c>
      <c r="E979" s="23" t="str">
        <f>INDEX(Table,MATCH('Classwork 5'!B979,'5b'!$B$4:$B$904,0),3)</f>
        <v>26-35</v>
      </c>
      <c r="F979" s="23">
        <f>INDEX(Table,MATCH('Classwork 5'!B979,'5b'!$B$4:$B$904,0),4)</f>
        <v>7</v>
      </c>
      <c r="G979" s="23">
        <v>5</v>
      </c>
      <c r="H979" s="24">
        <v>7034</v>
      </c>
    </row>
    <row r="980" spans="2:8" x14ac:dyDescent="0.3">
      <c r="B980" s="22">
        <v>1000169</v>
      </c>
      <c r="C980" s="23" t="s">
        <v>2349</v>
      </c>
      <c r="D980" s="23" t="str">
        <f>VLOOKUP(B980,'5b'!$B$4:$E$904,2,FALSE)</f>
        <v>M</v>
      </c>
      <c r="E980" s="23" t="str">
        <f>INDEX(Table,MATCH('Classwork 5'!B980,'5b'!$B$4:$B$904,0),3)</f>
        <v>26-35</v>
      </c>
      <c r="F980" s="23">
        <f>INDEX(Table,MATCH('Classwork 5'!B980,'5b'!$B$4:$B$904,0),4)</f>
        <v>7</v>
      </c>
      <c r="G980" s="23">
        <v>5</v>
      </c>
      <c r="H980" s="24">
        <v>7013</v>
      </c>
    </row>
    <row r="981" spans="2:8" x14ac:dyDescent="0.3">
      <c r="B981" s="22">
        <v>1000169</v>
      </c>
      <c r="C981" s="23" t="s">
        <v>2633</v>
      </c>
      <c r="D981" s="23" t="str">
        <f>VLOOKUP(B981,'5b'!$B$4:$E$904,2,FALSE)</f>
        <v>M</v>
      </c>
      <c r="E981" s="23" t="str">
        <f>INDEX(Table,MATCH('Classwork 5'!B981,'5b'!$B$4:$B$904,0),3)</f>
        <v>26-35</v>
      </c>
      <c r="F981" s="23">
        <f>INDEX(Table,MATCH('Classwork 5'!B981,'5b'!$B$4:$B$904,0),4)</f>
        <v>7</v>
      </c>
      <c r="G981" s="23">
        <v>5</v>
      </c>
      <c r="H981" s="24">
        <v>6898</v>
      </c>
    </row>
    <row r="982" spans="2:8" x14ac:dyDescent="0.3">
      <c r="B982" s="22">
        <v>1000169</v>
      </c>
      <c r="C982" s="23" t="s">
        <v>2634</v>
      </c>
      <c r="D982" s="23" t="str">
        <f>VLOOKUP(B982,'5b'!$B$4:$E$904,2,FALSE)</f>
        <v>M</v>
      </c>
      <c r="E982" s="23" t="str">
        <f>INDEX(Table,MATCH('Classwork 5'!B982,'5b'!$B$4:$B$904,0),3)</f>
        <v>26-35</v>
      </c>
      <c r="F982" s="23">
        <f>INDEX(Table,MATCH('Classwork 5'!B982,'5b'!$B$4:$B$904,0),4)</f>
        <v>7</v>
      </c>
      <c r="G982" s="23">
        <v>5</v>
      </c>
      <c r="H982" s="24">
        <v>5139</v>
      </c>
    </row>
    <row r="983" spans="2:8" x14ac:dyDescent="0.3">
      <c r="B983" s="22">
        <v>1000169</v>
      </c>
      <c r="C983" s="23" t="s">
        <v>2003</v>
      </c>
      <c r="D983" s="23" t="str">
        <f>VLOOKUP(B983,'5b'!$B$4:$E$904,2,FALSE)</f>
        <v>M</v>
      </c>
      <c r="E983" s="23" t="str">
        <f>INDEX(Table,MATCH('Classwork 5'!B983,'5b'!$B$4:$B$904,0),3)</f>
        <v>26-35</v>
      </c>
      <c r="F983" s="23">
        <f>INDEX(Table,MATCH('Classwork 5'!B983,'5b'!$B$4:$B$904,0),4)</f>
        <v>7</v>
      </c>
      <c r="G983" s="23">
        <v>5</v>
      </c>
      <c r="H983" s="24">
        <v>5429</v>
      </c>
    </row>
    <row r="984" spans="2:8" x14ac:dyDescent="0.3">
      <c r="B984" s="22">
        <v>1000169</v>
      </c>
      <c r="C984" s="23" t="s">
        <v>2635</v>
      </c>
      <c r="D984" s="23" t="str">
        <f>VLOOKUP(B984,'5b'!$B$4:$E$904,2,FALSE)</f>
        <v>M</v>
      </c>
      <c r="E984" s="23" t="str">
        <f>INDEX(Table,MATCH('Classwork 5'!B984,'5b'!$B$4:$B$904,0),3)</f>
        <v>26-35</v>
      </c>
      <c r="F984" s="23">
        <f>INDEX(Table,MATCH('Classwork 5'!B984,'5b'!$B$4:$B$904,0),4)</f>
        <v>7</v>
      </c>
      <c r="G984" s="23">
        <v>5</v>
      </c>
      <c r="H984" s="24">
        <v>5187</v>
      </c>
    </row>
    <row r="985" spans="2:8" x14ac:dyDescent="0.3">
      <c r="B985" s="22">
        <v>1000169</v>
      </c>
      <c r="C985" s="23" t="s">
        <v>1977</v>
      </c>
      <c r="D985" s="23" t="str">
        <f>VLOOKUP(B985,'5b'!$B$4:$E$904,2,FALSE)</f>
        <v>M</v>
      </c>
      <c r="E985" s="23" t="str">
        <f>INDEX(Table,MATCH('Classwork 5'!B985,'5b'!$B$4:$B$904,0),3)</f>
        <v>26-35</v>
      </c>
      <c r="F985" s="23">
        <f>INDEX(Table,MATCH('Classwork 5'!B985,'5b'!$B$4:$B$904,0),4)</f>
        <v>7</v>
      </c>
      <c r="G985" s="23">
        <v>5</v>
      </c>
      <c r="H985" s="24">
        <v>8655</v>
      </c>
    </row>
    <row r="986" spans="2:8" x14ac:dyDescent="0.3">
      <c r="B986" s="22">
        <v>1000169</v>
      </c>
      <c r="C986" s="23" t="s">
        <v>2024</v>
      </c>
      <c r="D986" s="23" t="str">
        <f>VLOOKUP(B986,'5b'!$B$4:$E$904,2,FALSE)</f>
        <v>M</v>
      </c>
      <c r="E986" s="23" t="str">
        <f>INDEX(Table,MATCH('Classwork 5'!B986,'5b'!$B$4:$B$904,0),3)</f>
        <v>26-35</v>
      </c>
      <c r="F986" s="23">
        <f>INDEX(Table,MATCH('Classwork 5'!B986,'5b'!$B$4:$B$904,0),4)</f>
        <v>7</v>
      </c>
      <c r="G986" s="23">
        <v>5</v>
      </c>
      <c r="H986" s="24">
        <v>5432</v>
      </c>
    </row>
    <row r="987" spans="2:8" x14ac:dyDescent="0.3">
      <c r="B987" s="22">
        <v>1000169</v>
      </c>
      <c r="C987" s="23" t="s">
        <v>2636</v>
      </c>
      <c r="D987" s="23" t="str">
        <f>VLOOKUP(B987,'5b'!$B$4:$E$904,2,FALSE)</f>
        <v>M</v>
      </c>
      <c r="E987" s="23" t="str">
        <f>INDEX(Table,MATCH('Classwork 5'!B987,'5b'!$B$4:$B$904,0),3)</f>
        <v>26-35</v>
      </c>
      <c r="F987" s="23">
        <f>INDEX(Table,MATCH('Classwork 5'!B987,'5b'!$B$4:$B$904,0),4)</f>
        <v>7</v>
      </c>
      <c r="G987" s="23">
        <v>5</v>
      </c>
      <c r="H987" s="24">
        <v>7019</v>
      </c>
    </row>
    <row r="988" spans="2:8" x14ac:dyDescent="0.3">
      <c r="B988" s="22">
        <v>1000169</v>
      </c>
      <c r="C988" s="23" t="s">
        <v>2476</v>
      </c>
      <c r="D988" s="23" t="str">
        <f>VLOOKUP(B988,'5b'!$B$4:$E$904,2,FALSE)</f>
        <v>M</v>
      </c>
      <c r="E988" s="23" t="str">
        <f>INDEX(Table,MATCH('Classwork 5'!B988,'5b'!$B$4:$B$904,0),3)</f>
        <v>26-35</v>
      </c>
      <c r="F988" s="23">
        <f>INDEX(Table,MATCH('Classwork 5'!B988,'5b'!$B$4:$B$904,0),4)</f>
        <v>7</v>
      </c>
      <c r="G988" s="23">
        <v>5</v>
      </c>
      <c r="H988" s="24">
        <v>6897</v>
      </c>
    </row>
    <row r="989" spans="2:8" x14ac:dyDescent="0.3">
      <c r="B989" s="22">
        <v>1000169</v>
      </c>
      <c r="C989" s="23" t="s">
        <v>2637</v>
      </c>
      <c r="D989" s="23" t="str">
        <f>VLOOKUP(B989,'5b'!$B$4:$E$904,2,FALSE)</f>
        <v>M</v>
      </c>
      <c r="E989" s="23" t="str">
        <f>INDEX(Table,MATCH('Classwork 5'!B989,'5b'!$B$4:$B$904,0),3)</f>
        <v>26-35</v>
      </c>
      <c r="F989" s="23">
        <f>INDEX(Table,MATCH('Classwork 5'!B989,'5b'!$B$4:$B$904,0),4)</f>
        <v>7</v>
      </c>
      <c r="G989" s="23">
        <v>7</v>
      </c>
      <c r="H989" s="24">
        <v>8466</v>
      </c>
    </row>
    <row r="990" spans="2:8" x14ac:dyDescent="0.3">
      <c r="B990" s="22">
        <v>1000169</v>
      </c>
      <c r="C990" s="23" t="s">
        <v>2248</v>
      </c>
      <c r="D990" s="23" t="str">
        <f>VLOOKUP(B990,'5b'!$B$4:$E$904,2,FALSE)</f>
        <v>M</v>
      </c>
      <c r="E990" s="23" t="str">
        <f>INDEX(Table,MATCH('Classwork 5'!B990,'5b'!$B$4:$B$904,0),3)</f>
        <v>26-35</v>
      </c>
      <c r="F990" s="23">
        <f>INDEX(Table,MATCH('Classwork 5'!B990,'5b'!$B$4:$B$904,0),4)</f>
        <v>7</v>
      </c>
      <c r="G990" s="23">
        <v>5</v>
      </c>
      <c r="H990" s="24">
        <v>8698</v>
      </c>
    </row>
    <row r="991" spans="2:8" x14ac:dyDescent="0.3">
      <c r="B991" s="22">
        <v>1000169</v>
      </c>
      <c r="C991" s="23" t="s">
        <v>2162</v>
      </c>
      <c r="D991" s="23" t="str">
        <f>VLOOKUP(B991,'5b'!$B$4:$E$904,2,FALSE)</f>
        <v>M</v>
      </c>
      <c r="E991" s="23" t="str">
        <f>INDEX(Table,MATCH('Classwork 5'!B991,'5b'!$B$4:$B$904,0),3)</f>
        <v>26-35</v>
      </c>
      <c r="F991" s="23">
        <f>INDEX(Table,MATCH('Classwork 5'!B991,'5b'!$B$4:$B$904,0),4)</f>
        <v>7</v>
      </c>
      <c r="G991" s="23">
        <v>4</v>
      </c>
      <c r="H991" s="24">
        <v>2750</v>
      </c>
    </row>
    <row r="992" spans="2:8" x14ac:dyDescent="0.3">
      <c r="B992" s="22">
        <v>1000169</v>
      </c>
      <c r="C992" s="23" t="s">
        <v>2596</v>
      </c>
      <c r="D992" s="23" t="str">
        <f>VLOOKUP(B992,'5b'!$B$4:$E$904,2,FALSE)</f>
        <v>M</v>
      </c>
      <c r="E992" s="23" t="str">
        <f>INDEX(Table,MATCH('Classwork 5'!B992,'5b'!$B$4:$B$904,0),3)</f>
        <v>26-35</v>
      </c>
      <c r="F992" s="23">
        <f>INDEX(Table,MATCH('Classwork 5'!B992,'5b'!$B$4:$B$904,0),4)</f>
        <v>7</v>
      </c>
      <c r="G992" s="23">
        <v>8</v>
      </c>
      <c r="H992" s="24">
        <v>8015</v>
      </c>
    </row>
    <row r="993" spans="2:8" x14ac:dyDescent="0.3">
      <c r="B993" s="22">
        <v>1000169</v>
      </c>
      <c r="C993" s="23" t="s">
        <v>1940</v>
      </c>
      <c r="D993" s="23" t="str">
        <f>VLOOKUP(B993,'5b'!$B$4:$E$904,2,FALSE)</f>
        <v>M</v>
      </c>
      <c r="E993" s="23" t="str">
        <f>INDEX(Table,MATCH('Classwork 5'!B993,'5b'!$B$4:$B$904,0),3)</f>
        <v>26-35</v>
      </c>
      <c r="F993" s="23">
        <f>INDEX(Table,MATCH('Classwork 5'!B993,'5b'!$B$4:$B$904,0),4)</f>
        <v>7</v>
      </c>
      <c r="G993" s="23">
        <v>1</v>
      </c>
      <c r="H993" s="24">
        <v>19252</v>
      </c>
    </row>
    <row r="994" spans="2:8" x14ac:dyDescent="0.3">
      <c r="B994" s="22">
        <v>1000169</v>
      </c>
      <c r="C994" s="23" t="s">
        <v>2092</v>
      </c>
      <c r="D994" s="23" t="str">
        <f>VLOOKUP(B994,'5b'!$B$4:$E$904,2,FALSE)</f>
        <v>M</v>
      </c>
      <c r="E994" s="23" t="str">
        <f>INDEX(Table,MATCH('Classwork 5'!B994,'5b'!$B$4:$B$904,0),3)</f>
        <v>26-35</v>
      </c>
      <c r="F994" s="23">
        <f>INDEX(Table,MATCH('Classwork 5'!B994,'5b'!$B$4:$B$904,0),4)</f>
        <v>7</v>
      </c>
      <c r="G994" s="23">
        <v>5</v>
      </c>
      <c r="H994" s="24">
        <v>5446</v>
      </c>
    </row>
    <row r="995" spans="2:8" x14ac:dyDescent="0.3">
      <c r="B995" s="22">
        <v>1000169</v>
      </c>
      <c r="C995" s="23" t="s">
        <v>2638</v>
      </c>
      <c r="D995" s="23" t="str">
        <f>VLOOKUP(B995,'5b'!$B$4:$E$904,2,FALSE)</f>
        <v>M</v>
      </c>
      <c r="E995" s="23" t="str">
        <f>INDEX(Table,MATCH('Classwork 5'!B995,'5b'!$B$4:$B$904,0),3)</f>
        <v>26-35</v>
      </c>
      <c r="F995" s="23">
        <f>INDEX(Table,MATCH('Classwork 5'!B995,'5b'!$B$4:$B$904,0),4)</f>
        <v>7</v>
      </c>
      <c r="G995" s="23">
        <v>1</v>
      </c>
      <c r="H995" s="24">
        <v>15800</v>
      </c>
    </row>
    <row r="996" spans="2:8" x14ac:dyDescent="0.3">
      <c r="B996" s="22">
        <v>1000169</v>
      </c>
      <c r="C996" s="23" t="s">
        <v>2639</v>
      </c>
      <c r="D996" s="23" t="str">
        <f>VLOOKUP(B996,'5b'!$B$4:$E$904,2,FALSE)</f>
        <v>M</v>
      </c>
      <c r="E996" s="23" t="str">
        <f>INDEX(Table,MATCH('Classwork 5'!B996,'5b'!$B$4:$B$904,0),3)</f>
        <v>26-35</v>
      </c>
      <c r="F996" s="23">
        <f>INDEX(Table,MATCH('Classwork 5'!B996,'5b'!$B$4:$B$904,0),4)</f>
        <v>7</v>
      </c>
      <c r="G996" s="23">
        <v>1</v>
      </c>
      <c r="H996" s="24">
        <v>15851</v>
      </c>
    </row>
    <row r="997" spans="2:8" x14ac:dyDescent="0.3">
      <c r="B997" s="22">
        <v>1000169</v>
      </c>
      <c r="C997" s="23" t="s">
        <v>2640</v>
      </c>
      <c r="D997" s="23" t="str">
        <f>VLOOKUP(B997,'5b'!$B$4:$E$904,2,FALSE)</f>
        <v>M</v>
      </c>
      <c r="E997" s="23" t="str">
        <f>INDEX(Table,MATCH('Classwork 5'!B997,'5b'!$B$4:$B$904,0),3)</f>
        <v>26-35</v>
      </c>
      <c r="F997" s="23">
        <f>INDEX(Table,MATCH('Classwork 5'!B997,'5b'!$B$4:$B$904,0),4)</f>
        <v>7</v>
      </c>
      <c r="G997" s="23">
        <v>1</v>
      </c>
      <c r="H997" s="24">
        <v>15402</v>
      </c>
    </row>
    <row r="998" spans="2:8" x14ac:dyDescent="0.3">
      <c r="B998" s="22">
        <v>1000169</v>
      </c>
      <c r="C998" s="23" t="s">
        <v>2641</v>
      </c>
      <c r="D998" s="23" t="str">
        <f>VLOOKUP(B998,'5b'!$B$4:$E$904,2,FALSE)</f>
        <v>M</v>
      </c>
      <c r="E998" s="23" t="str">
        <f>INDEX(Table,MATCH('Classwork 5'!B998,'5b'!$B$4:$B$904,0),3)</f>
        <v>26-35</v>
      </c>
      <c r="F998" s="23">
        <f>INDEX(Table,MATCH('Classwork 5'!B998,'5b'!$B$4:$B$904,0),4)</f>
        <v>7</v>
      </c>
      <c r="G998" s="23">
        <v>4</v>
      </c>
      <c r="H998" s="24">
        <v>1454</v>
      </c>
    </row>
    <row r="999" spans="2:8" x14ac:dyDescent="0.3">
      <c r="B999" s="22">
        <v>1000170</v>
      </c>
      <c r="C999" s="23" t="s">
        <v>1976</v>
      </c>
      <c r="D999" s="23" t="str">
        <f>VLOOKUP(B999,'5b'!$B$4:$E$904,2,FALSE)</f>
        <v>M</v>
      </c>
      <c r="E999" s="23" t="str">
        <f>INDEX(Table,MATCH('Classwork 5'!B999,'5b'!$B$4:$B$904,0),3)</f>
        <v>26-35</v>
      </c>
      <c r="F999" s="23">
        <f>INDEX(Table,MATCH('Classwork 5'!B999,'5b'!$B$4:$B$904,0),4)</f>
        <v>11</v>
      </c>
      <c r="G999" s="23">
        <v>1</v>
      </c>
      <c r="H999" s="24">
        <v>19696</v>
      </c>
    </row>
    <row r="1000" spans="2:8" x14ac:dyDescent="0.3">
      <c r="B1000" s="22">
        <v>1000170</v>
      </c>
      <c r="C1000" s="23" t="s">
        <v>2556</v>
      </c>
      <c r="D1000" s="23" t="str">
        <f>VLOOKUP(B1000,'5b'!$B$4:$E$904,2,FALSE)</f>
        <v>M</v>
      </c>
      <c r="E1000" s="23" t="str">
        <f>INDEX(Table,MATCH('Classwork 5'!B1000,'5b'!$B$4:$B$904,0),3)</f>
        <v>26-35</v>
      </c>
      <c r="F1000" s="23">
        <f>INDEX(Table,MATCH('Classwork 5'!B1000,'5b'!$B$4:$B$904,0),4)</f>
        <v>11</v>
      </c>
      <c r="G1000" s="23">
        <v>1</v>
      </c>
      <c r="H1000" s="24">
        <v>15745</v>
      </c>
    </row>
    <row r="1001" spans="2:8" x14ac:dyDescent="0.3">
      <c r="B1001" s="22">
        <v>1000171</v>
      </c>
      <c r="C1001" s="23" t="s">
        <v>2642</v>
      </c>
      <c r="D1001" s="23" t="str">
        <f>VLOOKUP(B1001,'5b'!$B$4:$E$904,2,FALSE)</f>
        <v>F</v>
      </c>
      <c r="E1001" s="23" t="str">
        <f>INDEX(Table,MATCH('Classwork 5'!B1001,'5b'!$B$4:$B$904,0),3)</f>
        <v>51-55</v>
      </c>
      <c r="F1001" s="23">
        <f>INDEX(Table,MATCH('Classwork 5'!B1001,'5b'!$B$4:$B$904,0),4)</f>
        <v>17</v>
      </c>
      <c r="G1001" s="23">
        <v>2</v>
      </c>
      <c r="H1001" s="24">
        <v>16018</v>
      </c>
    </row>
    <row r="1002" spans="2:8" x14ac:dyDescent="0.3">
      <c r="B1002" s="22">
        <v>1000172</v>
      </c>
      <c r="C1002" s="23" t="s">
        <v>2446</v>
      </c>
      <c r="D1002" s="23" t="str">
        <f>VLOOKUP(B1002,'5b'!$B$4:$E$904,2,FALSE)</f>
        <v>M</v>
      </c>
      <c r="E1002" s="23" t="str">
        <f>INDEX(Table,MATCH('Classwork 5'!B1002,'5b'!$B$4:$B$904,0),3)</f>
        <v>26-35</v>
      </c>
      <c r="F1002" s="23">
        <f>INDEX(Table,MATCH('Classwork 5'!B1002,'5b'!$B$4:$B$904,0),4)</f>
        <v>3</v>
      </c>
      <c r="G1002" s="23">
        <v>10</v>
      </c>
      <c r="H1002" s="24">
        <v>14070</v>
      </c>
    </row>
    <row r="1003" spans="2:8" x14ac:dyDescent="0.3">
      <c r="B1003" s="22">
        <v>1000173</v>
      </c>
      <c r="C1003" s="23" t="s">
        <v>2390</v>
      </c>
      <c r="D1003" s="23" t="str">
        <f>VLOOKUP(B1003,'5b'!$B$4:$E$904,2,FALSE)</f>
        <v>M</v>
      </c>
      <c r="E1003" s="23" t="str">
        <f>INDEX(Table,MATCH('Classwork 5'!B1003,'5b'!$B$4:$B$904,0),3)</f>
        <v>26-35</v>
      </c>
      <c r="F1003" s="23">
        <f>INDEX(Table,MATCH('Classwork 5'!B1003,'5b'!$B$4:$B$904,0),4)</f>
        <v>0</v>
      </c>
      <c r="G1003" s="23">
        <v>13</v>
      </c>
      <c r="H1003" s="24">
        <v>759</v>
      </c>
    </row>
    <row r="1004" spans="2:8" x14ac:dyDescent="0.3">
      <c r="B1004" s="22">
        <v>1000173</v>
      </c>
      <c r="C1004" s="23" t="s">
        <v>2643</v>
      </c>
      <c r="D1004" s="23" t="str">
        <f>VLOOKUP(B1004,'5b'!$B$4:$E$904,2,FALSE)</f>
        <v>M</v>
      </c>
      <c r="E1004" s="23" t="str">
        <f>INDEX(Table,MATCH('Classwork 5'!B1004,'5b'!$B$4:$B$904,0),3)</f>
        <v>26-35</v>
      </c>
      <c r="F1004" s="23">
        <f>INDEX(Table,MATCH('Classwork 5'!B1004,'5b'!$B$4:$B$904,0),4)</f>
        <v>0</v>
      </c>
      <c r="G1004" s="23">
        <v>7</v>
      </c>
      <c r="H1004" s="24">
        <v>16590</v>
      </c>
    </row>
    <row r="1005" spans="2:8" x14ac:dyDescent="0.3">
      <c r="B1005" s="22">
        <v>1000173</v>
      </c>
      <c r="C1005" s="23" t="s">
        <v>2510</v>
      </c>
      <c r="D1005" s="23" t="str">
        <f>VLOOKUP(B1005,'5b'!$B$4:$E$904,2,FALSE)</f>
        <v>M</v>
      </c>
      <c r="E1005" s="23" t="str">
        <f>INDEX(Table,MATCH('Classwork 5'!B1005,'5b'!$B$4:$B$904,0),3)</f>
        <v>26-35</v>
      </c>
      <c r="F1005" s="23">
        <f>INDEX(Table,MATCH('Classwork 5'!B1005,'5b'!$B$4:$B$904,0),4)</f>
        <v>0</v>
      </c>
      <c r="G1005" s="23">
        <v>6</v>
      </c>
      <c r="H1005" s="24">
        <v>20537</v>
      </c>
    </row>
    <row r="1006" spans="2:8" x14ac:dyDescent="0.3">
      <c r="B1006" s="22">
        <v>1000173</v>
      </c>
      <c r="C1006" s="23" t="s">
        <v>2644</v>
      </c>
      <c r="D1006" s="23" t="str">
        <f>VLOOKUP(B1006,'5b'!$B$4:$E$904,2,FALSE)</f>
        <v>M</v>
      </c>
      <c r="E1006" s="23" t="str">
        <f>INDEX(Table,MATCH('Classwork 5'!B1006,'5b'!$B$4:$B$904,0),3)</f>
        <v>26-35</v>
      </c>
      <c r="F1006" s="23">
        <f>INDEX(Table,MATCH('Classwork 5'!B1006,'5b'!$B$4:$B$904,0),4)</f>
        <v>0</v>
      </c>
      <c r="G1006" s="23">
        <v>6</v>
      </c>
      <c r="H1006" s="24">
        <v>12662</v>
      </c>
    </row>
    <row r="1007" spans="2:8" x14ac:dyDescent="0.3">
      <c r="B1007" s="22">
        <v>1000173</v>
      </c>
      <c r="C1007" s="23" t="s">
        <v>2645</v>
      </c>
      <c r="D1007" s="23" t="str">
        <f>VLOOKUP(B1007,'5b'!$B$4:$E$904,2,FALSE)</f>
        <v>M</v>
      </c>
      <c r="E1007" s="23" t="str">
        <f>INDEX(Table,MATCH('Classwork 5'!B1007,'5b'!$B$4:$B$904,0),3)</f>
        <v>26-35</v>
      </c>
      <c r="F1007" s="23">
        <f>INDEX(Table,MATCH('Classwork 5'!B1007,'5b'!$B$4:$B$904,0),4)</f>
        <v>0</v>
      </c>
      <c r="G1007" s="23">
        <v>8</v>
      </c>
      <c r="H1007" s="24">
        <v>9960</v>
      </c>
    </row>
    <row r="1008" spans="2:8" x14ac:dyDescent="0.3">
      <c r="B1008" s="22">
        <v>1000173</v>
      </c>
      <c r="C1008" s="23" t="s">
        <v>2646</v>
      </c>
      <c r="D1008" s="23" t="str">
        <f>VLOOKUP(B1008,'5b'!$B$4:$E$904,2,FALSE)</f>
        <v>M</v>
      </c>
      <c r="E1008" s="23" t="str">
        <f>INDEX(Table,MATCH('Classwork 5'!B1008,'5b'!$B$4:$B$904,0),3)</f>
        <v>26-35</v>
      </c>
      <c r="F1008" s="23">
        <f>INDEX(Table,MATCH('Classwork 5'!B1008,'5b'!$B$4:$B$904,0),4)</f>
        <v>0</v>
      </c>
      <c r="G1008" s="23">
        <v>1</v>
      </c>
      <c r="H1008" s="24">
        <v>15351</v>
      </c>
    </row>
    <row r="1009" spans="2:8" x14ac:dyDescent="0.3">
      <c r="B1009" s="22">
        <v>1000173</v>
      </c>
      <c r="C1009" s="23" t="s">
        <v>2311</v>
      </c>
      <c r="D1009" s="23" t="str">
        <f>VLOOKUP(B1009,'5b'!$B$4:$E$904,2,FALSE)</f>
        <v>M</v>
      </c>
      <c r="E1009" s="23" t="str">
        <f>INDEX(Table,MATCH('Classwork 5'!B1009,'5b'!$B$4:$B$904,0),3)</f>
        <v>26-35</v>
      </c>
      <c r="F1009" s="23">
        <f>INDEX(Table,MATCH('Classwork 5'!B1009,'5b'!$B$4:$B$904,0),4)</f>
        <v>0</v>
      </c>
      <c r="G1009" s="23">
        <v>8</v>
      </c>
      <c r="H1009" s="24">
        <v>10013</v>
      </c>
    </row>
    <row r="1010" spans="2:8" x14ac:dyDescent="0.3">
      <c r="B1010" s="22">
        <v>1000173</v>
      </c>
      <c r="C1010" s="23" t="s">
        <v>2647</v>
      </c>
      <c r="D1010" s="23" t="str">
        <f>VLOOKUP(B1010,'5b'!$B$4:$E$904,2,FALSE)</f>
        <v>M</v>
      </c>
      <c r="E1010" s="23" t="str">
        <f>INDEX(Table,MATCH('Classwork 5'!B1010,'5b'!$B$4:$B$904,0),3)</f>
        <v>26-35</v>
      </c>
      <c r="F1010" s="23">
        <f>INDEX(Table,MATCH('Classwork 5'!B1010,'5b'!$B$4:$B$904,0),4)</f>
        <v>0</v>
      </c>
      <c r="G1010" s="23">
        <v>1</v>
      </c>
      <c r="H1010" s="24">
        <v>11598</v>
      </c>
    </row>
    <row r="1011" spans="2:8" x14ac:dyDescent="0.3">
      <c r="B1011" s="22">
        <v>1000173</v>
      </c>
      <c r="C1011" s="23" t="s">
        <v>2368</v>
      </c>
      <c r="D1011" s="23" t="str">
        <f>VLOOKUP(B1011,'5b'!$B$4:$E$904,2,FALSE)</f>
        <v>M</v>
      </c>
      <c r="E1011" s="23" t="str">
        <f>INDEX(Table,MATCH('Classwork 5'!B1011,'5b'!$B$4:$B$904,0),3)</f>
        <v>26-35</v>
      </c>
      <c r="F1011" s="23">
        <f>INDEX(Table,MATCH('Classwork 5'!B1011,'5b'!$B$4:$B$904,0),4)</f>
        <v>0</v>
      </c>
      <c r="G1011" s="23">
        <v>1</v>
      </c>
      <c r="H1011" s="24">
        <v>11563</v>
      </c>
    </row>
    <row r="1012" spans="2:8" x14ac:dyDescent="0.3">
      <c r="B1012" s="22">
        <v>1000173</v>
      </c>
      <c r="C1012" s="23" t="s">
        <v>2357</v>
      </c>
      <c r="D1012" s="23" t="str">
        <f>VLOOKUP(B1012,'5b'!$B$4:$E$904,2,FALSE)</f>
        <v>M</v>
      </c>
      <c r="E1012" s="23" t="str">
        <f>INDEX(Table,MATCH('Classwork 5'!B1012,'5b'!$B$4:$B$904,0),3)</f>
        <v>26-35</v>
      </c>
      <c r="F1012" s="23">
        <f>INDEX(Table,MATCH('Classwork 5'!B1012,'5b'!$B$4:$B$904,0),4)</f>
        <v>0</v>
      </c>
      <c r="G1012" s="23">
        <v>5</v>
      </c>
      <c r="H1012" s="24">
        <v>7184</v>
      </c>
    </row>
    <row r="1013" spans="2:8" x14ac:dyDescent="0.3">
      <c r="B1013" s="22">
        <v>1000173</v>
      </c>
      <c r="C1013" s="23" t="s">
        <v>2648</v>
      </c>
      <c r="D1013" s="23" t="str">
        <f>VLOOKUP(B1013,'5b'!$B$4:$E$904,2,FALSE)</f>
        <v>M</v>
      </c>
      <c r="E1013" s="23" t="str">
        <f>INDEX(Table,MATCH('Classwork 5'!B1013,'5b'!$B$4:$B$904,0),3)</f>
        <v>26-35</v>
      </c>
      <c r="F1013" s="23">
        <f>INDEX(Table,MATCH('Classwork 5'!B1013,'5b'!$B$4:$B$904,0),4)</f>
        <v>0</v>
      </c>
      <c r="G1013" s="23">
        <v>7</v>
      </c>
      <c r="H1013" s="24">
        <v>12739</v>
      </c>
    </row>
    <row r="1014" spans="2:8" x14ac:dyDescent="0.3">
      <c r="B1014" s="22">
        <v>1000173</v>
      </c>
      <c r="C1014" s="23" t="s">
        <v>2649</v>
      </c>
      <c r="D1014" s="23" t="str">
        <f>VLOOKUP(B1014,'5b'!$B$4:$E$904,2,FALSE)</f>
        <v>M</v>
      </c>
      <c r="E1014" s="23" t="str">
        <f>INDEX(Table,MATCH('Classwork 5'!B1014,'5b'!$B$4:$B$904,0),3)</f>
        <v>26-35</v>
      </c>
      <c r="F1014" s="23">
        <f>INDEX(Table,MATCH('Classwork 5'!B1014,'5b'!$B$4:$B$904,0),4)</f>
        <v>0</v>
      </c>
      <c r="G1014" s="23">
        <v>8</v>
      </c>
      <c r="H1014" s="24">
        <v>6085</v>
      </c>
    </row>
    <row r="1015" spans="2:8" x14ac:dyDescent="0.3">
      <c r="B1015" s="22">
        <v>1000173</v>
      </c>
      <c r="C1015" s="23" t="s">
        <v>2650</v>
      </c>
      <c r="D1015" s="23" t="str">
        <f>VLOOKUP(B1015,'5b'!$B$4:$E$904,2,FALSE)</f>
        <v>M</v>
      </c>
      <c r="E1015" s="23" t="str">
        <f>INDEX(Table,MATCH('Classwork 5'!B1015,'5b'!$B$4:$B$904,0),3)</f>
        <v>26-35</v>
      </c>
      <c r="F1015" s="23">
        <f>INDEX(Table,MATCH('Classwork 5'!B1015,'5b'!$B$4:$B$904,0),4)</f>
        <v>0</v>
      </c>
      <c r="G1015" s="23">
        <v>8</v>
      </c>
      <c r="H1015" s="24">
        <v>5909</v>
      </c>
    </row>
    <row r="1016" spans="2:8" x14ac:dyDescent="0.3">
      <c r="B1016" s="22">
        <v>1000173</v>
      </c>
      <c r="C1016" s="23" t="s">
        <v>2076</v>
      </c>
      <c r="D1016" s="23" t="str">
        <f>VLOOKUP(B1016,'5b'!$B$4:$E$904,2,FALSE)</f>
        <v>M</v>
      </c>
      <c r="E1016" s="23" t="str">
        <f>INDEX(Table,MATCH('Classwork 5'!B1016,'5b'!$B$4:$B$904,0),3)</f>
        <v>26-35</v>
      </c>
      <c r="F1016" s="23">
        <f>INDEX(Table,MATCH('Classwork 5'!B1016,'5b'!$B$4:$B$904,0),4)</f>
        <v>0</v>
      </c>
      <c r="G1016" s="23">
        <v>8</v>
      </c>
      <c r="H1016" s="24">
        <v>9786</v>
      </c>
    </row>
    <row r="1017" spans="2:8" x14ac:dyDescent="0.3">
      <c r="B1017" s="22">
        <v>1000173</v>
      </c>
      <c r="C1017" s="23" t="s">
        <v>2651</v>
      </c>
      <c r="D1017" s="23" t="str">
        <f>VLOOKUP(B1017,'5b'!$B$4:$E$904,2,FALSE)</f>
        <v>M</v>
      </c>
      <c r="E1017" s="23" t="str">
        <f>INDEX(Table,MATCH('Classwork 5'!B1017,'5b'!$B$4:$B$904,0),3)</f>
        <v>26-35</v>
      </c>
      <c r="F1017" s="23">
        <f>INDEX(Table,MATCH('Classwork 5'!B1017,'5b'!$B$4:$B$904,0),4)</f>
        <v>0</v>
      </c>
      <c r="G1017" s="23">
        <v>8</v>
      </c>
      <c r="H1017" s="24">
        <v>10074</v>
      </c>
    </row>
    <row r="1018" spans="2:8" x14ac:dyDescent="0.3">
      <c r="B1018" s="22">
        <v>1000173</v>
      </c>
      <c r="C1018" s="23" t="s">
        <v>2652</v>
      </c>
      <c r="D1018" s="23" t="str">
        <f>VLOOKUP(B1018,'5b'!$B$4:$E$904,2,FALSE)</f>
        <v>M</v>
      </c>
      <c r="E1018" s="23" t="str">
        <f>INDEX(Table,MATCH('Classwork 5'!B1018,'5b'!$B$4:$B$904,0),3)</f>
        <v>26-35</v>
      </c>
      <c r="F1018" s="23">
        <f>INDEX(Table,MATCH('Classwork 5'!B1018,'5b'!$B$4:$B$904,0),4)</f>
        <v>0</v>
      </c>
      <c r="G1018" s="23">
        <v>8</v>
      </c>
      <c r="H1018" s="24">
        <v>8051</v>
      </c>
    </row>
    <row r="1019" spans="2:8" x14ac:dyDescent="0.3">
      <c r="B1019" s="22">
        <v>1000173</v>
      </c>
      <c r="C1019" s="23" t="s">
        <v>2653</v>
      </c>
      <c r="D1019" s="23" t="str">
        <f>VLOOKUP(B1019,'5b'!$B$4:$E$904,2,FALSE)</f>
        <v>M</v>
      </c>
      <c r="E1019" s="23" t="str">
        <f>INDEX(Table,MATCH('Classwork 5'!B1019,'5b'!$B$4:$B$904,0),3)</f>
        <v>26-35</v>
      </c>
      <c r="F1019" s="23">
        <f>INDEX(Table,MATCH('Classwork 5'!B1019,'5b'!$B$4:$B$904,0),4)</f>
        <v>0</v>
      </c>
      <c r="G1019" s="23">
        <v>8</v>
      </c>
      <c r="H1019" s="24">
        <v>8062</v>
      </c>
    </row>
    <row r="1020" spans="2:8" x14ac:dyDescent="0.3">
      <c r="B1020" s="22">
        <v>1000173</v>
      </c>
      <c r="C1020" s="23" t="s">
        <v>2654</v>
      </c>
      <c r="D1020" s="23" t="str">
        <f>VLOOKUP(B1020,'5b'!$B$4:$E$904,2,FALSE)</f>
        <v>M</v>
      </c>
      <c r="E1020" s="23" t="str">
        <f>INDEX(Table,MATCH('Classwork 5'!B1020,'5b'!$B$4:$B$904,0),3)</f>
        <v>26-35</v>
      </c>
      <c r="F1020" s="23">
        <f>INDEX(Table,MATCH('Classwork 5'!B1020,'5b'!$B$4:$B$904,0),4)</f>
        <v>0</v>
      </c>
      <c r="G1020" s="23">
        <v>1</v>
      </c>
      <c r="H1020" s="24">
        <v>7861</v>
      </c>
    </row>
    <row r="1021" spans="2:8" x14ac:dyDescent="0.3">
      <c r="B1021" s="22">
        <v>1000173</v>
      </c>
      <c r="C1021" s="23" t="s">
        <v>2523</v>
      </c>
      <c r="D1021" s="23" t="str">
        <f>VLOOKUP(B1021,'5b'!$B$4:$E$904,2,FALSE)</f>
        <v>M</v>
      </c>
      <c r="E1021" s="23" t="str">
        <f>INDEX(Table,MATCH('Classwork 5'!B1021,'5b'!$B$4:$B$904,0),3)</f>
        <v>26-35</v>
      </c>
      <c r="F1021" s="23">
        <f>INDEX(Table,MATCH('Classwork 5'!B1021,'5b'!$B$4:$B$904,0),4)</f>
        <v>0</v>
      </c>
      <c r="G1021" s="23">
        <v>5</v>
      </c>
      <c r="H1021" s="24">
        <v>5173</v>
      </c>
    </row>
    <row r="1022" spans="2:8" x14ac:dyDescent="0.3">
      <c r="B1022" s="22">
        <v>1000173</v>
      </c>
      <c r="C1022" s="23" t="s">
        <v>2655</v>
      </c>
      <c r="D1022" s="23" t="str">
        <f>VLOOKUP(B1022,'5b'!$B$4:$E$904,2,FALSE)</f>
        <v>M</v>
      </c>
      <c r="E1022" s="23" t="str">
        <f>INDEX(Table,MATCH('Classwork 5'!B1022,'5b'!$B$4:$B$904,0),3)</f>
        <v>26-35</v>
      </c>
      <c r="F1022" s="23">
        <f>INDEX(Table,MATCH('Classwork 5'!B1022,'5b'!$B$4:$B$904,0),4)</f>
        <v>0</v>
      </c>
      <c r="G1022" s="23">
        <v>8</v>
      </c>
      <c r="H1022" s="24">
        <v>9825</v>
      </c>
    </row>
    <row r="1023" spans="2:8" x14ac:dyDescent="0.3">
      <c r="B1023" s="22">
        <v>1000173</v>
      </c>
      <c r="C1023" s="23" t="s">
        <v>1957</v>
      </c>
      <c r="D1023" s="23" t="str">
        <f>VLOOKUP(B1023,'5b'!$B$4:$E$904,2,FALSE)</f>
        <v>M</v>
      </c>
      <c r="E1023" s="23" t="str">
        <f>INDEX(Table,MATCH('Classwork 5'!B1023,'5b'!$B$4:$B$904,0),3)</f>
        <v>26-35</v>
      </c>
      <c r="F1023" s="23">
        <f>INDEX(Table,MATCH('Classwork 5'!B1023,'5b'!$B$4:$B$904,0),4)</f>
        <v>0</v>
      </c>
      <c r="G1023" s="23">
        <v>8</v>
      </c>
      <c r="H1023" s="24">
        <v>10064</v>
      </c>
    </row>
    <row r="1024" spans="2:8" x14ac:dyDescent="0.3">
      <c r="B1024" s="22">
        <v>1000173</v>
      </c>
      <c r="C1024" s="23" t="s">
        <v>2656</v>
      </c>
      <c r="D1024" s="23" t="str">
        <f>VLOOKUP(B1024,'5b'!$B$4:$E$904,2,FALSE)</f>
        <v>M</v>
      </c>
      <c r="E1024" s="23" t="str">
        <f>INDEX(Table,MATCH('Classwork 5'!B1024,'5b'!$B$4:$B$904,0),3)</f>
        <v>26-35</v>
      </c>
      <c r="F1024" s="23">
        <f>INDEX(Table,MATCH('Classwork 5'!B1024,'5b'!$B$4:$B$904,0),4)</f>
        <v>0</v>
      </c>
      <c r="G1024" s="23">
        <v>8</v>
      </c>
      <c r="H1024" s="24">
        <v>9845</v>
      </c>
    </row>
    <row r="1025" spans="2:8" x14ac:dyDescent="0.3">
      <c r="B1025" s="22">
        <v>1000173</v>
      </c>
      <c r="C1025" s="23" t="s">
        <v>2657</v>
      </c>
      <c r="D1025" s="23" t="str">
        <f>VLOOKUP(B1025,'5b'!$B$4:$E$904,2,FALSE)</f>
        <v>M</v>
      </c>
      <c r="E1025" s="23" t="str">
        <f>INDEX(Table,MATCH('Classwork 5'!B1025,'5b'!$B$4:$B$904,0),3)</f>
        <v>26-35</v>
      </c>
      <c r="F1025" s="23">
        <f>INDEX(Table,MATCH('Classwork 5'!B1025,'5b'!$B$4:$B$904,0),4)</f>
        <v>0</v>
      </c>
      <c r="G1025" s="23">
        <v>1</v>
      </c>
      <c r="H1025" s="24">
        <v>19472</v>
      </c>
    </row>
    <row r="1026" spans="2:8" x14ac:dyDescent="0.3">
      <c r="B1026" s="22">
        <v>1000173</v>
      </c>
      <c r="C1026" s="23" t="s">
        <v>2658</v>
      </c>
      <c r="D1026" s="23" t="str">
        <f>VLOOKUP(B1026,'5b'!$B$4:$E$904,2,FALSE)</f>
        <v>M</v>
      </c>
      <c r="E1026" s="23" t="str">
        <f>INDEX(Table,MATCH('Classwork 5'!B1026,'5b'!$B$4:$B$904,0),3)</f>
        <v>26-35</v>
      </c>
      <c r="F1026" s="23">
        <f>INDEX(Table,MATCH('Classwork 5'!B1026,'5b'!$B$4:$B$904,0),4)</f>
        <v>0</v>
      </c>
      <c r="G1026" s="23">
        <v>1</v>
      </c>
      <c r="H1026" s="24">
        <v>11693</v>
      </c>
    </row>
    <row r="1027" spans="2:8" x14ac:dyDescent="0.3">
      <c r="B1027" s="22">
        <v>1000173</v>
      </c>
      <c r="C1027" s="23" t="s">
        <v>2263</v>
      </c>
      <c r="D1027" s="23" t="str">
        <f>VLOOKUP(B1027,'5b'!$B$4:$E$904,2,FALSE)</f>
        <v>M</v>
      </c>
      <c r="E1027" s="23" t="str">
        <f>INDEX(Table,MATCH('Classwork 5'!B1027,'5b'!$B$4:$B$904,0),3)</f>
        <v>26-35</v>
      </c>
      <c r="F1027" s="23">
        <f>INDEX(Table,MATCH('Classwork 5'!B1027,'5b'!$B$4:$B$904,0),4)</f>
        <v>0</v>
      </c>
      <c r="G1027" s="23">
        <v>8</v>
      </c>
      <c r="H1027" s="24">
        <v>8053</v>
      </c>
    </row>
    <row r="1028" spans="2:8" x14ac:dyDescent="0.3">
      <c r="B1028" s="22">
        <v>1000173</v>
      </c>
      <c r="C1028" s="23" t="s">
        <v>1961</v>
      </c>
      <c r="D1028" s="23" t="str">
        <f>VLOOKUP(B1028,'5b'!$B$4:$E$904,2,FALSE)</f>
        <v>M</v>
      </c>
      <c r="E1028" s="23" t="str">
        <f>INDEX(Table,MATCH('Classwork 5'!B1028,'5b'!$B$4:$B$904,0),3)</f>
        <v>26-35</v>
      </c>
      <c r="F1028" s="23">
        <f>INDEX(Table,MATCH('Classwork 5'!B1028,'5b'!$B$4:$B$904,0),4)</f>
        <v>0</v>
      </c>
      <c r="G1028" s="23">
        <v>8</v>
      </c>
      <c r="H1028" s="24">
        <v>6078</v>
      </c>
    </row>
    <row r="1029" spans="2:8" x14ac:dyDescent="0.3">
      <c r="B1029" s="22">
        <v>1000173</v>
      </c>
      <c r="C1029" s="23" t="s">
        <v>2659</v>
      </c>
      <c r="D1029" s="23" t="str">
        <f>VLOOKUP(B1029,'5b'!$B$4:$E$904,2,FALSE)</f>
        <v>M</v>
      </c>
      <c r="E1029" s="23" t="str">
        <f>INDEX(Table,MATCH('Classwork 5'!B1029,'5b'!$B$4:$B$904,0),3)</f>
        <v>26-35</v>
      </c>
      <c r="F1029" s="23">
        <f>INDEX(Table,MATCH('Classwork 5'!B1029,'5b'!$B$4:$B$904,0),4)</f>
        <v>0</v>
      </c>
      <c r="G1029" s="23">
        <v>8</v>
      </c>
      <c r="H1029" s="24">
        <v>5962</v>
      </c>
    </row>
    <row r="1030" spans="2:8" x14ac:dyDescent="0.3">
      <c r="B1030" s="22">
        <v>1000174</v>
      </c>
      <c r="C1030" s="23" t="s">
        <v>2509</v>
      </c>
      <c r="D1030" s="23" t="str">
        <f>VLOOKUP(B1030,'5b'!$B$4:$E$904,2,FALSE)</f>
        <v>M</v>
      </c>
      <c r="E1030" s="23" t="str">
        <f>INDEX(Table,MATCH('Classwork 5'!B1030,'5b'!$B$4:$B$904,0),3)</f>
        <v>26-35</v>
      </c>
      <c r="F1030" s="23">
        <f>INDEX(Table,MATCH('Classwork 5'!B1030,'5b'!$B$4:$B$904,0),4)</f>
        <v>16</v>
      </c>
      <c r="G1030" s="23">
        <v>1</v>
      </c>
      <c r="H1030" s="24">
        <v>15828</v>
      </c>
    </row>
    <row r="1031" spans="2:8" x14ac:dyDescent="0.3">
      <c r="B1031" s="22">
        <v>1000174</v>
      </c>
      <c r="C1031" s="23" t="s">
        <v>2397</v>
      </c>
      <c r="D1031" s="23" t="str">
        <f>VLOOKUP(B1031,'5b'!$B$4:$E$904,2,FALSE)</f>
        <v>M</v>
      </c>
      <c r="E1031" s="23" t="str">
        <f>INDEX(Table,MATCH('Classwork 5'!B1031,'5b'!$B$4:$B$904,0),3)</f>
        <v>26-35</v>
      </c>
      <c r="F1031" s="23">
        <f>INDEX(Table,MATCH('Classwork 5'!B1031,'5b'!$B$4:$B$904,0),4)</f>
        <v>16</v>
      </c>
      <c r="G1031" s="23">
        <v>1</v>
      </c>
      <c r="H1031" s="24">
        <v>15864</v>
      </c>
    </row>
    <row r="1032" spans="2:8" x14ac:dyDescent="0.3">
      <c r="B1032" s="22">
        <v>1000174</v>
      </c>
      <c r="C1032" s="23" t="s">
        <v>2020</v>
      </c>
      <c r="D1032" s="23" t="str">
        <f>VLOOKUP(B1032,'5b'!$B$4:$E$904,2,FALSE)</f>
        <v>M</v>
      </c>
      <c r="E1032" s="23" t="str">
        <f>INDEX(Table,MATCH('Classwork 5'!B1032,'5b'!$B$4:$B$904,0),3)</f>
        <v>26-35</v>
      </c>
      <c r="F1032" s="23">
        <f>INDEX(Table,MATCH('Classwork 5'!B1032,'5b'!$B$4:$B$904,0),4)</f>
        <v>16</v>
      </c>
      <c r="G1032" s="23">
        <v>1</v>
      </c>
      <c r="H1032" s="24">
        <v>15864</v>
      </c>
    </row>
    <row r="1033" spans="2:8" x14ac:dyDescent="0.3">
      <c r="B1033" s="22">
        <v>1000174</v>
      </c>
      <c r="C1033" s="23" t="s">
        <v>2556</v>
      </c>
      <c r="D1033" s="23" t="str">
        <f>VLOOKUP(B1033,'5b'!$B$4:$E$904,2,FALSE)</f>
        <v>M</v>
      </c>
      <c r="E1033" s="23" t="str">
        <f>INDEX(Table,MATCH('Classwork 5'!B1033,'5b'!$B$4:$B$904,0),3)</f>
        <v>26-35</v>
      </c>
      <c r="F1033" s="23">
        <f>INDEX(Table,MATCH('Classwork 5'!B1033,'5b'!$B$4:$B$904,0),4)</f>
        <v>16</v>
      </c>
      <c r="G1033" s="23">
        <v>1</v>
      </c>
      <c r="H1033" s="24">
        <v>19396</v>
      </c>
    </row>
    <row r="1034" spans="2:8" x14ac:dyDescent="0.3">
      <c r="B1034" s="22">
        <v>1000174</v>
      </c>
      <c r="C1034" s="23" t="s">
        <v>1948</v>
      </c>
      <c r="D1034" s="23" t="str">
        <f>VLOOKUP(B1034,'5b'!$B$4:$E$904,2,FALSE)</f>
        <v>M</v>
      </c>
      <c r="E1034" s="23" t="str">
        <f>INDEX(Table,MATCH('Classwork 5'!B1034,'5b'!$B$4:$B$904,0),3)</f>
        <v>26-35</v>
      </c>
      <c r="F1034" s="23">
        <f>INDEX(Table,MATCH('Classwork 5'!B1034,'5b'!$B$4:$B$904,0),4)</f>
        <v>16</v>
      </c>
      <c r="G1034" s="23">
        <v>1</v>
      </c>
      <c r="H1034" s="24">
        <v>11457</v>
      </c>
    </row>
    <row r="1035" spans="2:8" x14ac:dyDescent="0.3">
      <c r="B1035" s="22">
        <v>1000174</v>
      </c>
      <c r="C1035" s="23" t="s">
        <v>2660</v>
      </c>
      <c r="D1035" s="23" t="str">
        <f>VLOOKUP(B1035,'5b'!$B$4:$E$904,2,FALSE)</f>
        <v>M</v>
      </c>
      <c r="E1035" s="23" t="str">
        <f>INDEX(Table,MATCH('Classwork 5'!B1035,'5b'!$B$4:$B$904,0),3)</f>
        <v>26-35</v>
      </c>
      <c r="F1035" s="23">
        <f>INDEX(Table,MATCH('Classwork 5'!B1035,'5b'!$B$4:$B$904,0),4)</f>
        <v>16</v>
      </c>
      <c r="G1035" s="23">
        <v>1</v>
      </c>
      <c r="H1035" s="24">
        <v>11823</v>
      </c>
    </row>
    <row r="1036" spans="2:8" x14ac:dyDescent="0.3">
      <c r="B1036" s="22">
        <v>1000174</v>
      </c>
      <c r="C1036" s="23" t="s">
        <v>2638</v>
      </c>
      <c r="D1036" s="23" t="str">
        <f>VLOOKUP(B1036,'5b'!$B$4:$E$904,2,FALSE)</f>
        <v>M</v>
      </c>
      <c r="E1036" s="23" t="str">
        <f>INDEX(Table,MATCH('Classwork 5'!B1036,'5b'!$B$4:$B$904,0),3)</f>
        <v>26-35</v>
      </c>
      <c r="F1036" s="23">
        <f>INDEX(Table,MATCH('Classwork 5'!B1036,'5b'!$B$4:$B$904,0),4)</f>
        <v>16</v>
      </c>
      <c r="G1036" s="23">
        <v>1</v>
      </c>
      <c r="H1036" s="24">
        <v>15267</v>
      </c>
    </row>
    <row r="1037" spans="2:8" x14ac:dyDescent="0.3">
      <c r="B1037" s="22">
        <v>1000175</v>
      </c>
      <c r="C1037" s="23" t="s">
        <v>2661</v>
      </c>
      <c r="D1037" s="23" t="str">
        <f>VLOOKUP(B1037,'5b'!$B$4:$E$904,2,FALSE)</f>
        <v>F</v>
      </c>
      <c r="E1037" s="23" t="str">
        <f>INDEX(Table,MATCH('Classwork 5'!B1037,'5b'!$B$4:$B$904,0),3)</f>
        <v>26-35</v>
      </c>
      <c r="F1037" s="23">
        <f>INDEX(Table,MATCH('Classwork 5'!B1037,'5b'!$B$4:$B$904,0),4)</f>
        <v>2</v>
      </c>
      <c r="G1037" s="23">
        <v>8</v>
      </c>
      <c r="H1037" s="24">
        <v>9805</v>
      </c>
    </row>
    <row r="1038" spans="2:8" x14ac:dyDescent="0.3">
      <c r="B1038" s="22">
        <v>1000175</v>
      </c>
      <c r="C1038" s="23" t="s">
        <v>2662</v>
      </c>
      <c r="D1038" s="23" t="str">
        <f>VLOOKUP(B1038,'5b'!$B$4:$E$904,2,FALSE)</f>
        <v>F</v>
      </c>
      <c r="E1038" s="23" t="str">
        <f>INDEX(Table,MATCH('Classwork 5'!B1038,'5b'!$B$4:$B$904,0),3)</f>
        <v>26-35</v>
      </c>
      <c r="F1038" s="23">
        <f>INDEX(Table,MATCH('Classwork 5'!B1038,'5b'!$B$4:$B$904,0),4)</f>
        <v>2</v>
      </c>
      <c r="G1038" s="23">
        <v>5</v>
      </c>
      <c r="H1038" s="24">
        <v>8766</v>
      </c>
    </row>
    <row r="1039" spans="2:8" x14ac:dyDescent="0.3">
      <c r="B1039" s="22">
        <v>1000175</v>
      </c>
      <c r="C1039" s="23" t="s">
        <v>2663</v>
      </c>
      <c r="D1039" s="23" t="str">
        <f>VLOOKUP(B1039,'5b'!$B$4:$E$904,2,FALSE)</f>
        <v>F</v>
      </c>
      <c r="E1039" s="23" t="str">
        <f>INDEX(Table,MATCH('Classwork 5'!B1039,'5b'!$B$4:$B$904,0),3)</f>
        <v>26-35</v>
      </c>
      <c r="F1039" s="23">
        <f>INDEX(Table,MATCH('Classwork 5'!B1039,'5b'!$B$4:$B$904,0),4)</f>
        <v>2</v>
      </c>
      <c r="G1039" s="23">
        <v>8</v>
      </c>
      <c r="H1039" s="24">
        <v>7918</v>
      </c>
    </row>
    <row r="1040" spans="2:8" x14ac:dyDescent="0.3">
      <c r="B1040" s="22">
        <v>1000175</v>
      </c>
      <c r="C1040" s="23" t="s">
        <v>1944</v>
      </c>
      <c r="D1040" s="23" t="str">
        <f>VLOOKUP(B1040,'5b'!$B$4:$E$904,2,FALSE)</f>
        <v>F</v>
      </c>
      <c r="E1040" s="23" t="str">
        <f>INDEX(Table,MATCH('Classwork 5'!B1040,'5b'!$B$4:$B$904,0),3)</f>
        <v>26-35</v>
      </c>
      <c r="F1040" s="23">
        <f>INDEX(Table,MATCH('Classwork 5'!B1040,'5b'!$B$4:$B$904,0),4)</f>
        <v>2</v>
      </c>
      <c r="G1040" s="23">
        <v>8</v>
      </c>
      <c r="H1040" s="24">
        <v>9995</v>
      </c>
    </row>
    <row r="1041" spans="2:8" x14ac:dyDescent="0.3">
      <c r="B1041" s="22">
        <v>1000175</v>
      </c>
      <c r="C1041" s="23" t="s">
        <v>2664</v>
      </c>
      <c r="D1041" s="23" t="str">
        <f>VLOOKUP(B1041,'5b'!$B$4:$E$904,2,FALSE)</f>
        <v>F</v>
      </c>
      <c r="E1041" s="23" t="str">
        <f>INDEX(Table,MATCH('Classwork 5'!B1041,'5b'!$B$4:$B$904,0),3)</f>
        <v>26-35</v>
      </c>
      <c r="F1041" s="23">
        <f>INDEX(Table,MATCH('Classwork 5'!B1041,'5b'!$B$4:$B$904,0),4)</f>
        <v>2</v>
      </c>
      <c r="G1041" s="23">
        <v>8</v>
      </c>
      <c r="H1041" s="24">
        <v>8113</v>
      </c>
    </row>
    <row r="1042" spans="2:8" x14ac:dyDescent="0.3">
      <c r="B1042" s="22">
        <v>1000175</v>
      </c>
      <c r="C1042" s="23" t="s">
        <v>2665</v>
      </c>
      <c r="D1042" s="23" t="str">
        <f>VLOOKUP(B1042,'5b'!$B$4:$E$904,2,FALSE)</f>
        <v>F</v>
      </c>
      <c r="E1042" s="23" t="str">
        <f>INDEX(Table,MATCH('Classwork 5'!B1042,'5b'!$B$4:$B$904,0),3)</f>
        <v>26-35</v>
      </c>
      <c r="F1042" s="23">
        <f>INDEX(Table,MATCH('Classwork 5'!B1042,'5b'!$B$4:$B$904,0),4)</f>
        <v>2</v>
      </c>
      <c r="G1042" s="23">
        <v>8</v>
      </c>
      <c r="H1042" s="24">
        <v>9749</v>
      </c>
    </row>
    <row r="1043" spans="2:8" x14ac:dyDescent="0.3">
      <c r="B1043" s="22">
        <v>1000175</v>
      </c>
      <c r="C1043" s="23" t="s">
        <v>2399</v>
      </c>
      <c r="D1043" s="23" t="str">
        <f>VLOOKUP(B1043,'5b'!$B$4:$E$904,2,FALSE)</f>
        <v>F</v>
      </c>
      <c r="E1043" s="23" t="str">
        <f>INDEX(Table,MATCH('Classwork 5'!B1043,'5b'!$B$4:$B$904,0),3)</f>
        <v>26-35</v>
      </c>
      <c r="F1043" s="23">
        <f>INDEX(Table,MATCH('Classwork 5'!B1043,'5b'!$B$4:$B$904,0),4)</f>
        <v>2</v>
      </c>
      <c r="G1043" s="23">
        <v>5</v>
      </c>
      <c r="H1043" s="24">
        <v>6919</v>
      </c>
    </row>
    <row r="1044" spans="2:8" x14ac:dyDescent="0.3">
      <c r="B1044" s="22">
        <v>1000175</v>
      </c>
      <c r="C1044" s="23" t="s">
        <v>2666</v>
      </c>
      <c r="D1044" s="23" t="str">
        <f>VLOOKUP(B1044,'5b'!$B$4:$E$904,2,FALSE)</f>
        <v>F</v>
      </c>
      <c r="E1044" s="23" t="str">
        <f>INDEX(Table,MATCH('Classwork 5'!B1044,'5b'!$B$4:$B$904,0),3)</f>
        <v>26-35</v>
      </c>
      <c r="F1044" s="23">
        <f>INDEX(Table,MATCH('Classwork 5'!B1044,'5b'!$B$4:$B$904,0),4)</f>
        <v>2</v>
      </c>
      <c r="G1044" s="23">
        <v>5</v>
      </c>
      <c r="H1044" s="24">
        <v>1772</v>
      </c>
    </row>
    <row r="1045" spans="2:8" x14ac:dyDescent="0.3">
      <c r="B1045" s="22">
        <v>1000175</v>
      </c>
      <c r="C1045" s="23" t="s">
        <v>2667</v>
      </c>
      <c r="D1045" s="23" t="str">
        <f>VLOOKUP(B1045,'5b'!$B$4:$E$904,2,FALSE)</f>
        <v>F</v>
      </c>
      <c r="E1045" s="23" t="str">
        <f>INDEX(Table,MATCH('Classwork 5'!B1045,'5b'!$B$4:$B$904,0),3)</f>
        <v>26-35</v>
      </c>
      <c r="F1045" s="23">
        <f>INDEX(Table,MATCH('Classwork 5'!B1045,'5b'!$B$4:$B$904,0),4)</f>
        <v>2</v>
      </c>
      <c r="G1045" s="23">
        <v>10</v>
      </c>
      <c r="H1045" s="24">
        <v>23341</v>
      </c>
    </row>
    <row r="1046" spans="2:8" x14ac:dyDescent="0.3">
      <c r="B1046" s="22">
        <v>1000175</v>
      </c>
      <c r="C1046" s="23" t="s">
        <v>2668</v>
      </c>
      <c r="D1046" s="23" t="str">
        <f>VLOOKUP(B1046,'5b'!$B$4:$E$904,2,FALSE)</f>
        <v>F</v>
      </c>
      <c r="E1046" s="23" t="str">
        <f>INDEX(Table,MATCH('Classwork 5'!B1046,'5b'!$B$4:$B$904,0),3)</f>
        <v>26-35</v>
      </c>
      <c r="F1046" s="23">
        <f>INDEX(Table,MATCH('Classwork 5'!B1046,'5b'!$B$4:$B$904,0),4)</f>
        <v>2</v>
      </c>
      <c r="G1046" s="23">
        <v>3</v>
      </c>
      <c r="H1046" s="24">
        <v>10604</v>
      </c>
    </row>
    <row r="1047" spans="2:8" x14ac:dyDescent="0.3">
      <c r="B1047" s="22">
        <v>1000175</v>
      </c>
      <c r="C1047" s="23" t="s">
        <v>2328</v>
      </c>
      <c r="D1047" s="23" t="str">
        <f>VLOOKUP(B1047,'5b'!$B$4:$E$904,2,FALSE)</f>
        <v>F</v>
      </c>
      <c r="E1047" s="23" t="str">
        <f>INDEX(Table,MATCH('Classwork 5'!B1047,'5b'!$B$4:$B$904,0),3)</f>
        <v>26-35</v>
      </c>
      <c r="F1047" s="23">
        <f>INDEX(Table,MATCH('Classwork 5'!B1047,'5b'!$B$4:$B$904,0),4)</f>
        <v>2</v>
      </c>
      <c r="G1047" s="23">
        <v>3</v>
      </c>
      <c r="H1047" s="24">
        <v>10681</v>
      </c>
    </row>
    <row r="1048" spans="2:8" x14ac:dyDescent="0.3">
      <c r="B1048" s="22">
        <v>1000175</v>
      </c>
      <c r="C1048" s="23" t="s">
        <v>2157</v>
      </c>
      <c r="D1048" s="23" t="str">
        <f>VLOOKUP(B1048,'5b'!$B$4:$E$904,2,FALSE)</f>
        <v>F</v>
      </c>
      <c r="E1048" s="23" t="str">
        <f>INDEX(Table,MATCH('Classwork 5'!B1048,'5b'!$B$4:$B$904,0),3)</f>
        <v>26-35</v>
      </c>
      <c r="F1048" s="23">
        <f>INDEX(Table,MATCH('Classwork 5'!B1048,'5b'!$B$4:$B$904,0),4)</f>
        <v>2</v>
      </c>
      <c r="G1048" s="23">
        <v>1</v>
      </c>
      <c r="H1048" s="24">
        <v>19442</v>
      </c>
    </row>
    <row r="1049" spans="2:8" x14ac:dyDescent="0.3">
      <c r="B1049" s="22">
        <v>1000175</v>
      </c>
      <c r="C1049" s="23" t="s">
        <v>2246</v>
      </c>
      <c r="D1049" s="23" t="str">
        <f>VLOOKUP(B1049,'5b'!$B$4:$E$904,2,FALSE)</f>
        <v>F</v>
      </c>
      <c r="E1049" s="23" t="str">
        <f>INDEX(Table,MATCH('Classwork 5'!B1049,'5b'!$B$4:$B$904,0),3)</f>
        <v>26-35</v>
      </c>
      <c r="F1049" s="23">
        <f>INDEX(Table,MATCH('Classwork 5'!B1049,'5b'!$B$4:$B$904,0),4)</f>
        <v>2</v>
      </c>
      <c r="G1049" s="23">
        <v>3</v>
      </c>
      <c r="H1049" s="24">
        <v>8323</v>
      </c>
    </row>
    <row r="1050" spans="2:8" x14ac:dyDescent="0.3">
      <c r="B1050" s="22">
        <v>1000176</v>
      </c>
      <c r="C1050" s="23" t="s">
        <v>2669</v>
      </c>
      <c r="D1050" s="23" t="str">
        <f>VLOOKUP(B1050,'5b'!$B$4:$E$904,2,FALSE)</f>
        <v>F</v>
      </c>
      <c r="E1050" s="23" t="str">
        <f>INDEX(Table,MATCH('Classwork 5'!B1050,'5b'!$B$4:$B$904,0),3)</f>
        <v>18-25</v>
      </c>
      <c r="F1050" s="23">
        <f>INDEX(Table,MATCH('Classwork 5'!B1050,'5b'!$B$4:$B$904,0),4)</f>
        <v>3</v>
      </c>
      <c r="G1050" s="23">
        <v>5</v>
      </c>
      <c r="H1050" s="24">
        <v>5202</v>
      </c>
    </row>
    <row r="1051" spans="2:8" x14ac:dyDescent="0.3">
      <c r="B1051" s="22">
        <v>1000177</v>
      </c>
      <c r="C1051" s="23" t="s">
        <v>2157</v>
      </c>
      <c r="D1051" s="23" t="str">
        <f>VLOOKUP(B1051,'5b'!$B$4:$E$904,2,FALSE)</f>
        <v>M</v>
      </c>
      <c r="E1051" s="23" t="str">
        <f>INDEX(Table,MATCH('Classwork 5'!B1051,'5b'!$B$4:$B$904,0),3)</f>
        <v>51-55</v>
      </c>
      <c r="F1051" s="23">
        <f>INDEX(Table,MATCH('Classwork 5'!B1051,'5b'!$B$4:$B$904,0),4)</f>
        <v>1</v>
      </c>
      <c r="G1051" s="23">
        <v>1</v>
      </c>
      <c r="H1051" s="24">
        <v>19108</v>
      </c>
    </row>
    <row r="1052" spans="2:8" x14ac:dyDescent="0.3">
      <c r="B1052" s="22">
        <v>1000177</v>
      </c>
      <c r="C1052" s="23" t="s">
        <v>2096</v>
      </c>
      <c r="D1052" s="23" t="str">
        <f>VLOOKUP(B1052,'5b'!$B$4:$E$904,2,FALSE)</f>
        <v>M</v>
      </c>
      <c r="E1052" s="23" t="str">
        <f>INDEX(Table,MATCH('Classwork 5'!B1052,'5b'!$B$4:$B$904,0),3)</f>
        <v>51-55</v>
      </c>
      <c r="F1052" s="23">
        <f>INDEX(Table,MATCH('Classwork 5'!B1052,'5b'!$B$4:$B$904,0),4)</f>
        <v>1</v>
      </c>
      <c r="G1052" s="23">
        <v>8</v>
      </c>
      <c r="H1052" s="24">
        <v>9828</v>
      </c>
    </row>
    <row r="1053" spans="2:8" x14ac:dyDescent="0.3">
      <c r="B1053" s="22">
        <v>1000177</v>
      </c>
      <c r="C1053" s="23" t="s">
        <v>2079</v>
      </c>
      <c r="D1053" s="23" t="str">
        <f>VLOOKUP(B1053,'5b'!$B$4:$E$904,2,FALSE)</f>
        <v>M</v>
      </c>
      <c r="E1053" s="23" t="str">
        <f>INDEX(Table,MATCH('Classwork 5'!B1053,'5b'!$B$4:$B$904,0),3)</f>
        <v>51-55</v>
      </c>
      <c r="F1053" s="23">
        <f>INDEX(Table,MATCH('Classwork 5'!B1053,'5b'!$B$4:$B$904,0),4)</f>
        <v>1</v>
      </c>
      <c r="G1053" s="23">
        <v>13</v>
      </c>
      <c r="H1053" s="24">
        <v>776</v>
      </c>
    </row>
    <row r="1054" spans="2:8" x14ac:dyDescent="0.3">
      <c r="B1054" s="22">
        <v>1000177</v>
      </c>
      <c r="C1054" s="23" t="s">
        <v>2020</v>
      </c>
      <c r="D1054" s="23" t="str">
        <f>VLOOKUP(B1054,'5b'!$B$4:$E$904,2,FALSE)</f>
        <v>M</v>
      </c>
      <c r="E1054" s="23" t="str">
        <f>INDEX(Table,MATCH('Classwork 5'!B1054,'5b'!$B$4:$B$904,0),3)</f>
        <v>51-55</v>
      </c>
      <c r="F1054" s="23">
        <f>INDEX(Table,MATCH('Classwork 5'!B1054,'5b'!$B$4:$B$904,0),4)</f>
        <v>1</v>
      </c>
      <c r="G1054" s="23">
        <v>1</v>
      </c>
      <c r="H1054" s="24">
        <v>11595</v>
      </c>
    </row>
    <row r="1055" spans="2:8" x14ac:dyDescent="0.3">
      <c r="B1055" s="22">
        <v>1000178</v>
      </c>
      <c r="C1055" s="23" t="s">
        <v>2117</v>
      </c>
      <c r="D1055" s="23" t="str">
        <f>VLOOKUP(B1055,'5b'!$B$4:$E$904,2,FALSE)</f>
        <v>M</v>
      </c>
      <c r="E1055" s="23" t="str">
        <f>INDEX(Table,MATCH('Classwork 5'!B1055,'5b'!$B$4:$B$904,0),3)</f>
        <v>55+</v>
      </c>
      <c r="F1055" s="23">
        <f>INDEX(Table,MATCH('Classwork 5'!B1055,'5b'!$B$4:$B$904,0),4)</f>
        <v>17</v>
      </c>
      <c r="G1055" s="23">
        <v>8</v>
      </c>
      <c r="H1055" s="24">
        <v>7900</v>
      </c>
    </row>
    <row r="1056" spans="2:8" x14ac:dyDescent="0.3">
      <c r="B1056" s="22">
        <v>1000178</v>
      </c>
      <c r="C1056" s="23" t="s">
        <v>2166</v>
      </c>
      <c r="D1056" s="23" t="str">
        <f>VLOOKUP(B1056,'5b'!$B$4:$E$904,2,FALSE)</f>
        <v>M</v>
      </c>
      <c r="E1056" s="23" t="str">
        <f>INDEX(Table,MATCH('Classwork 5'!B1056,'5b'!$B$4:$B$904,0),3)</f>
        <v>55+</v>
      </c>
      <c r="F1056" s="23">
        <f>INDEX(Table,MATCH('Classwork 5'!B1056,'5b'!$B$4:$B$904,0),4)</f>
        <v>17</v>
      </c>
      <c r="G1056" s="23">
        <v>12</v>
      </c>
      <c r="H1056" s="24">
        <v>1381</v>
      </c>
    </row>
    <row r="1057" spans="2:8" x14ac:dyDescent="0.3">
      <c r="B1057" s="22">
        <v>1000178</v>
      </c>
      <c r="C1057" s="23" t="s">
        <v>2670</v>
      </c>
      <c r="D1057" s="23" t="str">
        <f>VLOOKUP(B1057,'5b'!$B$4:$E$904,2,FALSE)</f>
        <v>M</v>
      </c>
      <c r="E1057" s="23" t="str">
        <f>INDEX(Table,MATCH('Classwork 5'!B1057,'5b'!$B$4:$B$904,0),3)</f>
        <v>55+</v>
      </c>
      <c r="F1057" s="23">
        <f>INDEX(Table,MATCH('Classwork 5'!B1057,'5b'!$B$4:$B$904,0),4)</f>
        <v>17</v>
      </c>
      <c r="G1057" s="23">
        <v>5</v>
      </c>
      <c r="H1057" s="24">
        <v>7187</v>
      </c>
    </row>
    <row r="1058" spans="2:8" x14ac:dyDescent="0.3">
      <c r="B1058" s="22">
        <v>1000178</v>
      </c>
      <c r="C1058" s="23" t="s">
        <v>2671</v>
      </c>
      <c r="D1058" s="23" t="str">
        <f>VLOOKUP(B1058,'5b'!$B$4:$E$904,2,FALSE)</f>
        <v>M</v>
      </c>
      <c r="E1058" s="23" t="str">
        <f>INDEX(Table,MATCH('Classwork 5'!B1058,'5b'!$B$4:$B$904,0),3)</f>
        <v>55+</v>
      </c>
      <c r="F1058" s="23">
        <f>INDEX(Table,MATCH('Classwork 5'!B1058,'5b'!$B$4:$B$904,0),4)</f>
        <v>17</v>
      </c>
      <c r="G1058" s="23">
        <v>5</v>
      </c>
      <c r="H1058" s="24">
        <v>5457</v>
      </c>
    </row>
    <row r="1059" spans="2:8" x14ac:dyDescent="0.3">
      <c r="B1059" s="22">
        <v>1000179</v>
      </c>
      <c r="C1059" s="23" t="s">
        <v>2672</v>
      </c>
      <c r="D1059" s="23" t="str">
        <f>VLOOKUP(B1059,'5b'!$B$4:$E$904,2,FALSE)</f>
        <v>M</v>
      </c>
      <c r="E1059" s="23" t="str">
        <f>INDEX(Table,MATCH('Classwork 5'!B1059,'5b'!$B$4:$B$904,0),3)</f>
        <v>26-35</v>
      </c>
      <c r="F1059" s="23">
        <f>INDEX(Table,MATCH('Classwork 5'!B1059,'5b'!$B$4:$B$904,0),4)</f>
        <v>0</v>
      </c>
      <c r="G1059" s="23">
        <v>8</v>
      </c>
      <c r="H1059" s="24">
        <v>6147</v>
      </c>
    </row>
    <row r="1060" spans="2:8" x14ac:dyDescent="0.3">
      <c r="B1060" s="22">
        <v>1000179</v>
      </c>
      <c r="C1060" s="23" t="s">
        <v>2330</v>
      </c>
      <c r="D1060" s="23" t="str">
        <f>VLOOKUP(B1060,'5b'!$B$4:$E$904,2,FALSE)</f>
        <v>M</v>
      </c>
      <c r="E1060" s="23" t="str">
        <f>INDEX(Table,MATCH('Classwork 5'!B1060,'5b'!$B$4:$B$904,0),3)</f>
        <v>26-35</v>
      </c>
      <c r="F1060" s="23">
        <f>INDEX(Table,MATCH('Classwork 5'!B1060,'5b'!$B$4:$B$904,0),4)</f>
        <v>0</v>
      </c>
      <c r="G1060" s="23">
        <v>1</v>
      </c>
      <c r="H1060" s="24">
        <v>11687</v>
      </c>
    </row>
    <row r="1061" spans="2:8" x14ac:dyDescent="0.3">
      <c r="B1061" s="22">
        <v>1000180</v>
      </c>
      <c r="C1061" s="23" t="s">
        <v>2256</v>
      </c>
      <c r="D1061" s="23" t="str">
        <f>VLOOKUP(B1061,'5b'!$B$4:$E$904,2,FALSE)</f>
        <v>M</v>
      </c>
      <c r="E1061" s="23" t="str">
        <f>INDEX(Table,MATCH('Classwork 5'!B1061,'5b'!$B$4:$B$904,0),3)</f>
        <v>46-50</v>
      </c>
      <c r="F1061" s="23">
        <f>INDEX(Table,MATCH('Classwork 5'!B1061,'5b'!$B$4:$B$904,0),4)</f>
        <v>12</v>
      </c>
      <c r="G1061" s="23">
        <v>8</v>
      </c>
      <c r="H1061" s="24">
        <v>6086</v>
      </c>
    </row>
    <row r="1062" spans="2:8" x14ac:dyDescent="0.3">
      <c r="B1062" s="22">
        <v>1000180</v>
      </c>
      <c r="C1062" s="23" t="s">
        <v>2387</v>
      </c>
      <c r="D1062" s="23" t="str">
        <f>VLOOKUP(B1062,'5b'!$B$4:$E$904,2,FALSE)</f>
        <v>M</v>
      </c>
      <c r="E1062" s="23" t="str">
        <f>INDEX(Table,MATCH('Classwork 5'!B1062,'5b'!$B$4:$B$904,0),3)</f>
        <v>46-50</v>
      </c>
      <c r="F1062" s="23">
        <f>INDEX(Table,MATCH('Classwork 5'!B1062,'5b'!$B$4:$B$904,0),4)</f>
        <v>12</v>
      </c>
      <c r="G1062" s="23">
        <v>5</v>
      </c>
      <c r="H1062" s="24">
        <v>5444</v>
      </c>
    </row>
    <row r="1063" spans="2:8" x14ac:dyDescent="0.3">
      <c r="B1063" s="22">
        <v>1000181</v>
      </c>
      <c r="C1063" s="23" t="s">
        <v>1944</v>
      </c>
      <c r="D1063" s="23" t="str">
        <f>VLOOKUP(B1063,'5b'!$B$4:$E$904,2,FALSE)</f>
        <v>M</v>
      </c>
      <c r="E1063" s="23" t="str">
        <f>INDEX(Table,MATCH('Classwork 5'!B1063,'5b'!$B$4:$B$904,0),3)</f>
        <v>18-25</v>
      </c>
      <c r="F1063" s="23">
        <f>INDEX(Table,MATCH('Classwork 5'!B1063,'5b'!$B$4:$B$904,0),4)</f>
        <v>17</v>
      </c>
      <c r="G1063" s="23">
        <v>8</v>
      </c>
      <c r="H1063" s="24">
        <v>9820</v>
      </c>
    </row>
    <row r="1064" spans="2:8" x14ac:dyDescent="0.3">
      <c r="B1064" s="22">
        <v>1000181</v>
      </c>
      <c r="C1064" s="23" t="s">
        <v>2041</v>
      </c>
      <c r="D1064" s="23" t="str">
        <f>VLOOKUP(B1064,'5b'!$B$4:$E$904,2,FALSE)</f>
        <v>M</v>
      </c>
      <c r="E1064" s="23" t="str">
        <f>INDEX(Table,MATCH('Classwork 5'!B1064,'5b'!$B$4:$B$904,0),3)</f>
        <v>18-25</v>
      </c>
      <c r="F1064" s="23">
        <f>INDEX(Table,MATCH('Classwork 5'!B1064,'5b'!$B$4:$B$904,0),4)</f>
        <v>17</v>
      </c>
      <c r="G1064" s="23">
        <v>5</v>
      </c>
      <c r="H1064" s="24">
        <v>8614</v>
      </c>
    </row>
    <row r="1065" spans="2:8" x14ac:dyDescent="0.3">
      <c r="B1065" s="22">
        <v>1000181</v>
      </c>
      <c r="C1065" s="23" t="s">
        <v>2203</v>
      </c>
      <c r="D1065" s="23" t="str">
        <f>VLOOKUP(B1065,'5b'!$B$4:$E$904,2,FALSE)</f>
        <v>M</v>
      </c>
      <c r="E1065" s="23" t="str">
        <f>INDEX(Table,MATCH('Classwork 5'!B1065,'5b'!$B$4:$B$904,0),3)</f>
        <v>18-25</v>
      </c>
      <c r="F1065" s="23">
        <f>INDEX(Table,MATCH('Classwork 5'!B1065,'5b'!$B$4:$B$904,0),4)</f>
        <v>17</v>
      </c>
      <c r="G1065" s="23">
        <v>1</v>
      </c>
      <c r="H1065" s="24">
        <v>15825</v>
      </c>
    </row>
    <row r="1066" spans="2:8" x14ac:dyDescent="0.3">
      <c r="B1066" s="22">
        <v>1000181</v>
      </c>
      <c r="C1066" s="23" t="s">
        <v>2284</v>
      </c>
      <c r="D1066" s="23" t="str">
        <f>VLOOKUP(B1066,'5b'!$B$4:$E$904,2,FALSE)</f>
        <v>M</v>
      </c>
      <c r="E1066" s="23" t="str">
        <f>INDEX(Table,MATCH('Classwork 5'!B1066,'5b'!$B$4:$B$904,0),3)</f>
        <v>18-25</v>
      </c>
      <c r="F1066" s="23">
        <f>INDEX(Table,MATCH('Classwork 5'!B1066,'5b'!$B$4:$B$904,0),4)</f>
        <v>17</v>
      </c>
      <c r="G1066" s="23">
        <v>1</v>
      </c>
      <c r="H1066" s="24">
        <v>19050</v>
      </c>
    </row>
    <row r="1067" spans="2:8" x14ac:dyDescent="0.3">
      <c r="B1067" s="22">
        <v>1000181</v>
      </c>
      <c r="C1067" s="23" t="s">
        <v>2448</v>
      </c>
      <c r="D1067" s="23" t="str">
        <f>VLOOKUP(B1067,'5b'!$B$4:$E$904,2,FALSE)</f>
        <v>M</v>
      </c>
      <c r="E1067" s="23" t="str">
        <f>INDEX(Table,MATCH('Classwork 5'!B1067,'5b'!$B$4:$B$904,0),3)</f>
        <v>18-25</v>
      </c>
      <c r="F1067" s="23">
        <f>INDEX(Table,MATCH('Classwork 5'!B1067,'5b'!$B$4:$B$904,0),4)</f>
        <v>17</v>
      </c>
      <c r="G1067" s="23">
        <v>1</v>
      </c>
      <c r="H1067" s="24">
        <v>11763</v>
      </c>
    </row>
    <row r="1068" spans="2:8" x14ac:dyDescent="0.3">
      <c r="B1068" s="22">
        <v>1000181</v>
      </c>
      <c r="C1068" s="23" t="s">
        <v>2673</v>
      </c>
      <c r="D1068" s="23" t="str">
        <f>VLOOKUP(B1068,'5b'!$B$4:$E$904,2,FALSE)</f>
        <v>M</v>
      </c>
      <c r="E1068" s="23" t="str">
        <f>INDEX(Table,MATCH('Classwork 5'!B1068,'5b'!$B$4:$B$904,0),3)</f>
        <v>18-25</v>
      </c>
      <c r="F1068" s="23">
        <f>INDEX(Table,MATCH('Classwork 5'!B1068,'5b'!$B$4:$B$904,0),4)</f>
        <v>17</v>
      </c>
      <c r="G1068" s="23">
        <v>1</v>
      </c>
      <c r="H1068" s="24">
        <v>11639</v>
      </c>
    </row>
    <row r="1069" spans="2:8" x14ac:dyDescent="0.3">
      <c r="B1069" s="22">
        <v>1000181</v>
      </c>
      <c r="C1069" s="23" t="s">
        <v>2407</v>
      </c>
      <c r="D1069" s="23" t="str">
        <f>VLOOKUP(B1069,'5b'!$B$4:$E$904,2,FALSE)</f>
        <v>M</v>
      </c>
      <c r="E1069" s="23" t="str">
        <f>INDEX(Table,MATCH('Classwork 5'!B1069,'5b'!$B$4:$B$904,0),3)</f>
        <v>18-25</v>
      </c>
      <c r="F1069" s="23">
        <f>INDEX(Table,MATCH('Classwork 5'!B1069,'5b'!$B$4:$B$904,0),4)</f>
        <v>17</v>
      </c>
      <c r="G1069" s="23">
        <v>5</v>
      </c>
      <c r="H1069" s="24">
        <v>7090</v>
      </c>
    </row>
    <row r="1070" spans="2:8" x14ac:dyDescent="0.3">
      <c r="B1070" s="22">
        <v>1000181</v>
      </c>
      <c r="C1070" s="23" t="s">
        <v>2202</v>
      </c>
      <c r="D1070" s="23" t="str">
        <f>VLOOKUP(B1070,'5b'!$B$4:$E$904,2,FALSE)</f>
        <v>M</v>
      </c>
      <c r="E1070" s="23" t="str">
        <f>INDEX(Table,MATCH('Classwork 5'!B1070,'5b'!$B$4:$B$904,0),3)</f>
        <v>18-25</v>
      </c>
      <c r="F1070" s="23">
        <f>INDEX(Table,MATCH('Classwork 5'!B1070,'5b'!$B$4:$B$904,0),4)</f>
        <v>17</v>
      </c>
      <c r="G1070" s="23">
        <v>3</v>
      </c>
      <c r="H1070" s="24">
        <v>5396</v>
      </c>
    </row>
    <row r="1071" spans="2:8" x14ac:dyDescent="0.3">
      <c r="B1071" s="22">
        <v>1000181</v>
      </c>
      <c r="C1071" s="23" t="s">
        <v>2511</v>
      </c>
      <c r="D1071" s="23" t="str">
        <f>VLOOKUP(B1071,'5b'!$B$4:$E$904,2,FALSE)</f>
        <v>M</v>
      </c>
      <c r="E1071" s="23" t="str">
        <f>INDEX(Table,MATCH('Classwork 5'!B1071,'5b'!$B$4:$B$904,0),3)</f>
        <v>18-25</v>
      </c>
      <c r="F1071" s="23">
        <f>INDEX(Table,MATCH('Classwork 5'!B1071,'5b'!$B$4:$B$904,0),4)</f>
        <v>17</v>
      </c>
      <c r="G1071" s="23">
        <v>5</v>
      </c>
      <c r="H1071" s="24">
        <v>3454</v>
      </c>
    </row>
    <row r="1072" spans="2:8" x14ac:dyDescent="0.3">
      <c r="B1072" s="22">
        <v>1000181</v>
      </c>
      <c r="C1072" s="23" t="s">
        <v>2237</v>
      </c>
      <c r="D1072" s="23" t="str">
        <f>VLOOKUP(B1072,'5b'!$B$4:$E$904,2,FALSE)</f>
        <v>M</v>
      </c>
      <c r="E1072" s="23" t="str">
        <f>INDEX(Table,MATCH('Classwork 5'!B1072,'5b'!$B$4:$B$904,0),3)</f>
        <v>18-25</v>
      </c>
      <c r="F1072" s="23">
        <f>INDEX(Table,MATCH('Classwork 5'!B1072,'5b'!$B$4:$B$904,0),4)</f>
        <v>17</v>
      </c>
      <c r="G1072" s="23">
        <v>5</v>
      </c>
      <c r="H1072" s="24">
        <v>6906</v>
      </c>
    </row>
    <row r="1073" spans="2:8" x14ac:dyDescent="0.3">
      <c r="B1073" s="22">
        <v>1000181</v>
      </c>
      <c r="C1073" s="23" t="s">
        <v>2674</v>
      </c>
      <c r="D1073" s="23" t="str">
        <f>VLOOKUP(B1073,'5b'!$B$4:$E$904,2,FALSE)</f>
        <v>M</v>
      </c>
      <c r="E1073" s="23" t="str">
        <f>INDEX(Table,MATCH('Classwork 5'!B1073,'5b'!$B$4:$B$904,0),3)</f>
        <v>18-25</v>
      </c>
      <c r="F1073" s="23">
        <f>INDEX(Table,MATCH('Classwork 5'!B1073,'5b'!$B$4:$B$904,0),4)</f>
        <v>17</v>
      </c>
      <c r="G1073" s="23">
        <v>8</v>
      </c>
      <c r="H1073" s="24">
        <v>9979</v>
      </c>
    </row>
    <row r="1074" spans="2:8" x14ac:dyDescent="0.3">
      <c r="B1074" s="22">
        <v>1000181</v>
      </c>
      <c r="C1074" s="23" t="s">
        <v>2675</v>
      </c>
      <c r="D1074" s="23" t="str">
        <f>VLOOKUP(B1074,'5b'!$B$4:$E$904,2,FALSE)</f>
        <v>M</v>
      </c>
      <c r="E1074" s="23" t="str">
        <f>INDEX(Table,MATCH('Classwork 5'!B1074,'5b'!$B$4:$B$904,0),3)</f>
        <v>18-25</v>
      </c>
      <c r="F1074" s="23">
        <f>INDEX(Table,MATCH('Classwork 5'!B1074,'5b'!$B$4:$B$904,0),4)</f>
        <v>17</v>
      </c>
      <c r="G1074" s="23">
        <v>8</v>
      </c>
      <c r="H1074" s="24">
        <v>7938</v>
      </c>
    </row>
    <row r="1075" spans="2:8" x14ac:dyDescent="0.3">
      <c r="B1075" s="22">
        <v>1000181</v>
      </c>
      <c r="C1075" s="23" t="s">
        <v>2288</v>
      </c>
      <c r="D1075" s="23" t="str">
        <f>VLOOKUP(B1075,'5b'!$B$4:$E$904,2,FALSE)</f>
        <v>M</v>
      </c>
      <c r="E1075" s="23" t="str">
        <f>INDEX(Table,MATCH('Classwork 5'!B1075,'5b'!$B$4:$B$904,0),3)</f>
        <v>18-25</v>
      </c>
      <c r="F1075" s="23">
        <f>INDEX(Table,MATCH('Classwork 5'!B1075,'5b'!$B$4:$B$904,0),4)</f>
        <v>17</v>
      </c>
      <c r="G1075" s="23">
        <v>8</v>
      </c>
      <c r="H1075" s="24">
        <v>8141</v>
      </c>
    </row>
    <row r="1076" spans="2:8" x14ac:dyDescent="0.3">
      <c r="B1076" s="22">
        <v>1000182</v>
      </c>
      <c r="C1076" s="23" t="s">
        <v>2357</v>
      </c>
      <c r="D1076" s="23" t="str">
        <f>VLOOKUP(B1076,'5b'!$B$4:$E$904,2,FALSE)</f>
        <v>M</v>
      </c>
      <c r="E1076" s="23" t="str">
        <f>INDEX(Table,MATCH('Classwork 5'!B1076,'5b'!$B$4:$B$904,0),3)</f>
        <v>18-25</v>
      </c>
      <c r="F1076" s="23">
        <f>INDEX(Table,MATCH('Classwork 5'!B1076,'5b'!$B$4:$B$904,0),4)</f>
        <v>4</v>
      </c>
      <c r="G1076" s="23">
        <v>5</v>
      </c>
      <c r="H1076" s="24">
        <v>8576</v>
      </c>
    </row>
    <row r="1077" spans="2:8" x14ac:dyDescent="0.3">
      <c r="B1077" s="22">
        <v>1000182</v>
      </c>
      <c r="C1077" s="23" t="s">
        <v>2202</v>
      </c>
      <c r="D1077" s="23" t="str">
        <f>VLOOKUP(B1077,'5b'!$B$4:$E$904,2,FALSE)</f>
        <v>M</v>
      </c>
      <c r="E1077" s="23" t="str">
        <f>INDEX(Table,MATCH('Classwork 5'!B1077,'5b'!$B$4:$B$904,0),3)</f>
        <v>18-25</v>
      </c>
      <c r="F1077" s="23">
        <f>INDEX(Table,MATCH('Classwork 5'!B1077,'5b'!$B$4:$B$904,0),4)</f>
        <v>4</v>
      </c>
      <c r="G1077" s="23">
        <v>3</v>
      </c>
      <c r="H1077" s="24">
        <v>13301</v>
      </c>
    </row>
    <row r="1078" spans="2:8" x14ac:dyDescent="0.3">
      <c r="B1078" s="22">
        <v>1000182</v>
      </c>
      <c r="C1078" s="23" t="s">
        <v>2282</v>
      </c>
      <c r="D1078" s="23" t="str">
        <f>VLOOKUP(B1078,'5b'!$B$4:$E$904,2,FALSE)</f>
        <v>M</v>
      </c>
      <c r="E1078" s="23" t="str">
        <f>INDEX(Table,MATCH('Classwork 5'!B1078,'5b'!$B$4:$B$904,0),3)</f>
        <v>18-25</v>
      </c>
      <c r="F1078" s="23">
        <f>INDEX(Table,MATCH('Classwork 5'!B1078,'5b'!$B$4:$B$904,0),4)</f>
        <v>4</v>
      </c>
      <c r="G1078" s="23">
        <v>3</v>
      </c>
      <c r="H1078" s="24">
        <v>11048</v>
      </c>
    </row>
    <row r="1079" spans="2:8" x14ac:dyDescent="0.3">
      <c r="B1079" s="22">
        <v>1000182</v>
      </c>
      <c r="C1079" s="23" t="s">
        <v>1962</v>
      </c>
      <c r="D1079" s="23" t="str">
        <f>VLOOKUP(B1079,'5b'!$B$4:$E$904,2,FALSE)</f>
        <v>M</v>
      </c>
      <c r="E1079" s="23" t="str">
        <f>INDEX(Table,MATCH('Classwork 5'!B1079,'5b'!$B$4:$B$904,0),3)</f>
        <v>18-25</v>
      </c>
      <c r="F1079" s="23">
        <f>INDEX(Table,MATCH('Classwork 5'!B1079,'5b'!$B$4:$B$904,0),4)</f>
        <v>4</v>
      </c>
      <c r="G1079" s="23">
        <v>5</v>
      </c>
      <c r="H1079" s="24">
        <v>5359</v>
      </c>
    </row>
    <row r="1080" spans="2:8" x14ac:dyDescent="0.3">
      <c r="B1080" s="22">
        <v>1000182</v>
      </c>
      <c r="C1080" s="23" t="s">
        <v>2676</v>
      </c>
      <c r="D1080" s="23" t="str">
        <f>VLOOKUP(B1080,'5b'!$B$4:$E$904,2,FALSE)</f>
        <v>M</v>
      </c>
      <c r="E1080" s="23" t="str">
        <f>INDEX(Table,MATCH('Classwork 5'!B1080,'5b'!$B$4:$B$904,0),3)</f>
        <v>18-25</v>
      </c>
      <c r="F1080" s="23">
        <f>INDEX(Table,MATCH('Classwork 5'!B1080,'5b'!$B$4:$B$904,0),4)</f>
        <v>4</v>
      </c>
      <c r="G1080" s="23">
        <v>5</v>
      </c>
      <c r="H1080" s="24">
        <v>8862</v>
      </c>
    </row>
    <row r="1081" spans="2:8" x14ac:dyDescent="0.3">
      <c r="B1081" s="22">
        <v>1000182</v>
      </c>
      <c r="C1081" s="23" t="s">
        <v>2510</v>
      </c>
      <c r="D1081" s="23" t="str">
        <f>VLOOKUP(B1081,'5b'!$B$4:$E$904,2,FALSE)</f>
        <v>M</v>
      </c>
      <c r="E1081" s="23" t="str">
        <f>INDEX(Table,MATCH('Classwork 5'!B1081,'5b'!$B$4:$B$904,0),3)</f>
        <v>18-25</v>
      </c>
      <c r="F1081" s="23">
        <f>INDEX(Table,MATCH('Classwork 5'!B1081,'5b'!$B$4:$B$904,0),4)</f>
        <v>4</v>
      </c>
      <c r="G1081" s="23">
        <v>6</v>
      </c>
      <c r="H1081" s="24">
        <v>16234</v>
      </c>
    </row>
    <row r="1082" spans="2:8" x14ac:dyDescent="0.3">
      <c r="B1082" s="22">
        <v>1000183</v>
      </c>
      <c r="C1082" s="23" t="s">
        <v>2677</v>
      </c>
      <c r="D1082" s="23" t="str">
        <f>VLOOKUP(B1082,'5b'!$B$4:$E$904,2,FALSE)</f>
        <v>F</v>
      </c>
      <c r="E1082" s="23" t="str">
        <f>INDEX(Table,MATCH('Classwork 5'!B1082,'5b'!$B$4:$B$904,0),3)</f>
        <v>46-50</v>
      </c>
      <c r="F1082" s="23">
        <f>INDEX(Table,MATCH('Classwork 5'!B1082,'5b'!$B$4:$B$904,0),4)</f>
        <v>1</v>
      </c>
      <c r="G1082" s="23">
        <v>10</v>
      </c>
      <c r="H1082" s="24">
        <v>14334</v>
      </c>
    </row>
    <row r="1083" spans="2:8" x14ac:dyDescent="0.3">
      <c r="B1083" s="22">
        <v>1000183</v>
      </c>
      <c r="C1083" s="23" t="s">
        <v>1961</v>
      </c>
      <c r="D1083" s="23" t="str">
        <f>VLOOKUP(B1083,'5b'!$B$4:$E$904,2,FALSE)</f>
        <v>F</v>
      </c>
      <c r="E1083" s="23" t="str">
        <f>INDEX(Table,MATCH('Classwork 5'!B1083,'5b'!$B$4:$B$904,0),3)</f>
        <v>46-50</v>
      </c>
      <c r="F1083" s="23">
        <f>INDEX(Table,MATCH('Classwork 5'!B1083,'5b'!$B$4:$B$904,0),4)</f>
        <v>1</v>
      </c>
      <c r="G1083" s="23">
        <v>8</v>
      </c>
      <c r="H1083" s="24">
        <v>9941</v>
      </c>
    </row>
    <row r="1084" spans="2:8" x14ac:dyDescent="0.3">
      <c r="B1084" s="22">
        <v>1000183</v>
      </c>
      <c r="C1084" s="23" t="s">
        <v>2668</v>
      </c>
      <c r="D1084" s="23" t="str">
        <f>VLOOKUP(B1084,'5b'!$B$4:$E$904,2,FALSE)</f>
        <v>F</v>
      </c>
      <c r="E1084" s="23" t="str">
        <f>INDEX(Table,MATCH('Classwork 5'!B1084,'5b'!$B$4:$B$904,0),3)</f>
        <v>46-50</v>
      </c>
      <c r="F1084" s="23">
        <f>INDEX(Table,MATCH('Classwork 5'!B1084,'5b'!$B$4:$B$904,0),4)</f>
        <v>1</v>
      </c>
      <c r="G1084" s="23">
        <v>3</v>
      </c>
      <c r="H1084" s="24">
        <v>13275</v>
      </c>
    </row>
    <row r="1085" spans="2:8" x14ac:dyDescent="0.3">
      <c r="B1085" s="22">
        <v>1000183</v>
      </c>
      <c r="C1085" s="23" t="s">
        <v>2678</v>
      </c>
      <c r="D1085" s="23" t="str">
        <f>VLOOKUP(B1085,'5b'!$B$4:$E$904,2,FALSE)</f>
        <v>F</v>
      </c>
      <c r="E1085" s="23" t="str">
        <f>INDEX(Table,MATCH('Classwork 5'!B1085,'5b'!$B$4:$B$904,0),3)</f>
        <v>46-50</v>
      </c>
      <c r="F1085" s="23">
        <f>INDEX(Table,MATCH('Classwork 5'!B1085,'5b'!$B$4:$B$904,0),4)</f>
        <v>1</v>
      </c>
      <c r="G1085" s="23">
        <v>5</v>
      </c>
      <c r="H1085" s="24">
        <v>8690</v>
      </c>
    </row>
    <row r="1086" spans="2:8" x14ac:dyDescent="0.3">
      <c r="B1086" s="22">
        <v>1000183</v>
      </c>
      <c r="C1086" s="23" t="s">
        <v>2029</v>
      </c>
      <c r="D1086" s="23" t="str">
        <f>VLOOKUP(B1086,'5b'!$B$4:$E$904,2,FALSE)</f>
        <v>F</v>
      </c>
      <c r="E1086" s="23" t="str">
        <f>INDEX(Table,MATCH('Classwork 5'!B1086,'5b'!$B$4:$B$904,0),3)</f>
        <v>46-50</v>
      </c>
      <c r="F1086" s="23">
        <f>INDEX(Table,MATCH('Classwork 5'!B1086,'5b'!$B$4:$B$904,0),4)</f>
        <v>1</v>
      </c>
      <c r="G1086" s="23">
        <v>5</v>
      </c>
      <c r="H1086" s="24">
        <v>6916</v>
      </c>
    </row>
    <row r="1087" spans="2:8" x14ac:dyDescent="0.3">
      <c r="B1087" s="22">
        <v>1000183</v>
      </c>
      <c r="C1087" s="23" t="s">
        <v>2679</v>
      </c>
      <c r="D1087" s="23" t="str">
        <f>VLOOKUP(B1087,'5b'!$B$4:$E$904,2,FALSE)</f>
        <v>F</v>
      </c>
      <c r="E1087" s="23" t="str">
        <f>INDEX(Table,MATCH('Classwork 5'!B1087,'5b'!$B$4:$B$904,0),3)</f>
        <v>46-50</v>
      </c>
      <c r="F1087" s="23">
        <f>INDEX(Table,MATCH('Classwork 5'!B1087,'5b'!$B$4:$B$904,0),4)</f>
        <v>1</v>
      </c>
      <c r="G1087" s="23">
        <v>5</v>
      </c>
      <c r="H1087" s="24">
        <v>8788</v>
      </c>
    </row>
    <row r="1088" spans="2:8" x14ac:dyDescent="0.3">
      <c r="B1088" s="22">
        <v>1000183</v>
      </c>
      <c r="C1088" s="23" t="s">
        <v>2680</v>
      </c>
      <c r="D1088" s="23" t="str">
        <f>VLOOKUP(B1088,'5b'!$B$4:$E$904,2,FALSE)</f>
        <v>F</v>
      </c>
      <c r="E1088" s="23" t="str">
        <f>INDEX(Table,MATCH('Classwork 5'!B1088,'5b'!$B$4:$B$904,0),3)</f>
        <v>46-50</v>
      </c>
      <c r="F1088" s="23">
        <f>INDEX(Table,MATCH('Classwork 5'!B1088,'5b'!$B$4:$B$904,0),4)</f>
        <v>1</v>
      </c>
      <c r="G1088" s="23">
        <v>5</v>
      </c>
      <c r="H1088" s="24">
        <v>7142</v>
      </c>
    </row>
    <row r="1089" spans="2:8" x14ac:dyDescent="0.3">
      <c r="B1089" s="22">
        <v>1000184</v>
      </c>
      <c r="C1089" s="23" t="s">
        <v>2434</v>
      </c>
      <c r="D1089" s="23" t="str">
        <f>VLOOKUP(B1089,'5b'!$B$4:$E$904,2,FALSE)</f>
        <v>F</v>
      </c>
      <c r="E1089" s="23" t="str">
        <f>INDEX(Table,MATCH('Classwork 5'!B1089,'5b'!$B$4:$B$904,0),3)</f>
        <v>26-35</v>
      </c>
      <c r="F1089" s="23">
        <f>INDEX(Table,MATCH('Classwork 5'!B1089,'5b'!$B$4:$B$904,0),4)</f>
        <v>0</v>
      </c>
      <c r="G1089" s="23">
        <v>3</v>
      </c>
      <c r="H1089" s="24">
        <v>7954</v>
      </c>
    </row>
    <row r="1090" spans="2:8" x14ac:dyDescent="0.3">
      <c r="B1090" s="22">
        <v>1000184</v>
      </c>
      <c r="C1090" s="23" t="s">
        <v>2021</v>
      </c>
      <c r="D1090" s="23" t="str">
        <f>VLOOKUP(B1090,'5b'!$B$4:$E$904,2,FALSE)</f>
        <v>F</v>
      </c>
      <c r="E1090" s="23" t="str">
        <f>INDEX(Table,MATCH('Classwork 5'!B1090,'5b'!$B$4:$B$904,0),3)</f>
        <v>26-35</v>
      </c>
      <c r="F1090" s="23">
        <f>INDEX(Table,MATCH('Classwork 5'!B1090,'5b'!$B$4:$B$904,0),4)</f>
        <v>0</v>
      </c>
      <c r="G1090" s="23">
        <v>1</v>
      </c>
      <c r="H1090" s="24">
        <v>15466</v>
      </c>
    </row>
    <row r="1091" spans="2:8" x14ac:dyDescent="0.3">
      <c r="B1091" s="22">
        <v>1000184</v>
      </c>
      <c r="C1091" s="23" t="s">
        <v>2308</v>
      </c>
      <c r="D1091" s="23" t="str">
        <f>VLOOKUP(B1091,'5b'!$B$4:$E$904,2,FALSE)</f>
        <v>F</v>
      </c>
      <c r="E1091" s="23" t="str">
        <f>INDEX(Table,MATCH('Classwork 5'!B1091,'5b'!$B$4:$B$904,0),3)</f>
        <v>26-35</v>
      </c>
      <c r="F1091" s="23">
        <f>INDEX(Table,MATCH('Classwork 5'!B1091,'5b'!$B$4:$B$904,0),4)</f>
        <v>0</v>
      </c>
      <c r="G1091" s="23">
        <v>4</v>
      </c>
      <c r="H1091" s="24">
        <v>3427</v>
      </c>
    </row>
    <row r="1092" spans="2:8" x14ac:dyDescent="0.3">
      <c r="B1092" s="22">
        <v>1000184</v>
      </c>
      <c r="C1092" s="23" t="s">
        <v>2495</v>
      </c>
      <c r="D1092" s="23" t="str">
        <f>VLOOKUP(B1092,'5b'!$B$4:$E$904,2,FALSE)</f>
        <v>F</v>
      </c>
      <c r="E1092" s="23" t="str">
        <f>INDEX(Table,MATCH('Classwork 5'!B1092,'5b'!$B$4:$B$904,0),3)</f>
        <v>26-35</v>
      </c>
      <c r="F1092" s="23">
        <f>INDEX(Table,MATCH('Classwork 5'!B1092,'5b'!$B$4:$B$904,0),4)</f>
        <v>0</v>
      </c>
      <c r="G1092" s="23">
        <v>3</v>
      </c>
      <c r="H1092" s="24">
        <v>13601</v>
      </c>
    </row>
    <row r="1093" spans="2:8" x14ac:dyDescent="0.3">
      <c r="B1093" s="22">
        <v>1000185</v>
      </c>
      <c r="C1093" s="23" t="s">
        <v>2681</v>
      </c>
      <c r="D1093" s="23" t="str">
        <f>VLOOKUP(B1093,'5b'!$B$4:$E$904,2,FALSE)</f>
        <v>M</v>
      </c>
      <c r="E1093" s="23" t="str">
        <f>INDEX(Table,MATCH('Classwork 5'!B1093,'5b'!$B$4:$B$904,0),3)</f>
        <v>46-50</v>
      </c>
      <c r="F1093" s="23">
        <f>INDEX(Table,MATCH('Classwork 5'!B1093,'5b'!$B$4:$B$904,0),4)</f>
        <v>0</v>
      </c>
      <c r="G1093" s="23">
        <v>1</v>
      </c>
      <c r="H1093" s="24">
        <v>15327</v>
      </c>
    </row>
    <row r="1094" spans="2:8" x14ac:dyDescent="0.3">
      <c r="B1094" s="22">
        <v>1000185</v>
      </c>
      <c r="C1094" s="23" t="s">
        <v>2208</v>
      </c>
      <c r="D1094" s="23" t="str">
        <f>VLOOKUP(B1094,'5b'!$B$4:$E$904,2,FALSE)</f>
        <v>M</v>
      </c>
      <c r="E1094" s="23" t="str">
        <f>INDEX(Table,MATCH('Classwork 5'!B1094,'5b'!$B$4:$B$904,0),3)</f>
        <v>46-50</v>
      </c>
      <c r="F1094" s="23">
        <f>INDEX(Table,MATCH('Classwork 5'!B1094,'5b'!$B$4:$B$904,0),4)</f>
        <v>0</v>
      </c>
      <c r="G1094" s="23">
        <v>1</v>
      </c>
      <c r="H1094" s="24">
        <v>15780</v>
      </c>
    </row>
    <row r="1095" spans="2:8" x14ac:dyDescent="0.3">
      <c r="B1095" s="22">
        <v>1000185</v>
      </c>
      <c r="C1095" s="23" t="s">
        <v>2682</v>
      </c>
      <c r="D1095" s="23" t="str">
        <f>VLOOKUP(B1095,'5b'!$B$4:$E$904,2,FALSE)</f>
        <v>M</v>
      </c>
      <c r="E1095" s="23" t="str">
        <f>INDEX(Table,MATCH('Classwork 5'!B1095,'5b'!$B$4:$B$904,0),3)</f>
        <v>46-50</v>
      </c>
      <c r="F1095" s="23">
        <f>INDEX(Table,MATCH('Classwork 5'!B1095,'5b'!$B$4:$B$904,0),4)</f>
        <v>0</v>
      </c>
      <c r="G1095" s="23">
        <v>1</v>
      </c>
      <c r="H1095" s="24">
        <v>8200</v>
      </c>
    </row>
    <row r="1096" spans="2:8" x14ac:dyDescent="0.3">
      <c r="B1096" s="22">
        <v>1000186</v>
      </c>
      <c r="C1096" s="23" t="s">
        <v>1976</v>
      </c>
      <c r="D1096" s="23" t="str">
        <f>VLOOKUP(B1096,'5b'!$B$4:$E$904,2,FALSE)</f>
        <v>M</v>
      </c>
      <c r="E1096" s="23" t="str">
        <f>INDEX(Table,MATCH('Classwork 5'!B1096,'5b'!$B$4:$B$904,0),3)</f>
        <v>18-25</v>
      </c>
      <c r="F1096" s="23">
        <f>INDEX(Table,MATCH('Classwork 5'!B1096,'5b'!$B$4:$B$904,0),4)</f>
        <v>5</v>
      </c>
      <c r="G1096" s="23">
        <v>1</v>
      </c>
      <c r="H1096" s="24">
        <v>19452</v>
      </c>
    </row>
    <row r="1097" spans="2:8" x14ac:dyDescent="0.3">
      <c r="B1097" s="22">
        <v>1000186</v>
      </c>
      <c r="C1097" s="23" t="s">
        <v>2303</v>
      </c>
      <c r="D1097" s="23" t="str">
        <f>VLOOKUP(B1097,'5b'!$B$4:$E$904,2,FALSE)</f>
        <v>M</v>
      </c>
      <c r="E1097" s="23" t="str">
        <f>INDEX(Table,MATCH('Classwork 5'!B1097,'5b'!$B$4:$B$904,0),3)</f>
        <v>18-25</v>
      </c>
      <c r="F1097" s="23">
        <f>INDEX(Table,MATCH('Classwork 5'!B1097,'5b'!$B$4:$B$904,0),4)</f>
        <v>5</v>
      </c>
      <c r="G1097" s="23">
        <v>3</v>
      </c>
      <c r="H1097" s="24">
        <v>10834</v>
      </c>
    </row>
    <row r="1098" spans="2:8" x14ac:dyDescent="0.3">
      <c r="B1098" s="22">
        <v>1000186</v>
      </c>
      <c r="C1098" s="23" t="s">
        <v>2038</v>
      </c>
      <c r="D1098" s="23" t="str">
        <f>VLOOKUP(B1098,'5b'!$B$4:$E$904,2,FALSE)</f>
        <v>M</v>
      </c>
      <c r="E1098" s="23" t="str">
        <f>INDEX(Table,MATCH('Classwork 5'!B1098,'5b'!$B$4:$B$904,0),3)</f>
        <v>18-25</v>
      </c>
      <c r="F1098" s="23">
        <f>INDEX(Table,MATCH('Classwork 5'!B1098,'5b'!$B$4:$B$904,0),4)</f>
        <v>5</v>
      </c>
      <c r="G1098" s="23">
        <v>1</v>
      </c>
      <c r="H1098" s="24">
        <v>15614</v>
      </c>
    </row>
    <row r="1099" spans="2:8" x14ac:dyDescent="0.3">
      <c r="B1099" s="22">
        <v>1000187</v>
      </c>
      <c r="C1099" s="23" t="s">
        <v>2205</v>
      </c>
      <c r="D1099" s="23" t="str">
        <f>VLOOKUP(B1099,'5b'!$B$4:$E$904,2,FALSE)</f>
        <v>F</v>
      </c>
      <c r="E1099" s="23" t="str">
        <f>INDEX(Table,MATCH('Classwork 5'!B1099,'5b'!$B$4:$B$904,0),3)</f>
        <v>46-50</v>
      </c>
      <c r="F1099" s="23">
        <f>INDEX(Table,MATCH('Classwork 5'!B1099,'5b'!$B$4:$B$904,0),4)</f>
        <v>1</v>
      </c>
      <c r="G1099" s="23">
        <v>8</v>
      </c>
      <c r="H1099" s="24">
        <v>8127</v>
      </c>
    </row>
    <row r="1100" spans="2:8" x14ac:dyDescent="0.3">
      <c r="B1100" s="22">
        <v>1000187</v>
      </c>
      <c r="C1100" s="23" t="s">
        <v>2683</v>
      </c>
      <c r="D1100" s="23" t="str">
        <f>VLOOKUP(B1100,'5b'!$B$4:$E$904,2,FALSE)</f>
        <v>F</v>
      </c>
      <c r="E1100" s="23" t="str">
        <f>INDEX(Table,MATCH('Classwork 5'!B1100,'5b'!$B$4:$B$904,0),3)</f>
        <v>46-50</v>
      </c>
      <c r="F1100" s="23">
        <f>INDEX(Table,MATCH('Classwork 5'!B1100,'5b'!$B$4:$B$904,0),4)</f>
        <v>1</v>
      </c>
      <c r="G1100" s="23">
        <v>8</v>
      </c>
      <c r="H1100" s="24">
        <v>9776</v>
      </c>
    </row>
    <row r="1101" spans="2:8" x14ac:dyDescent="0.3">
      <c r="B1101" s="22">
        <v>1000187</v>
      </c>
      <c r="C1101" s="23" t="s">
        <v>2684</v>
      </c>
      <c r="D1101" s="23" t="str">
        <f>VLOOKUP(B1101,'5b'!$B$4:$E$904,2,FALSE)</f>
        <v>F</v>
      </c>
      <c r="E1101" s="23" t="str">
        <f>INDEX(Table,MATCH('Classwork 5'!B1101,'5b'!$B$4:$B$904,0),3)</f>
        <v>46-50</v>
      </c>
      <c r="F1101" s="23">
        <f>INDEX(Table,MATCH('Classwork 5'!B1101,'5b'!$B$4:$B$904,0),4)</f>
        <v>1</v>
      </c>
      <c r="G1101" s="23">
        <v>1</v>
      </c>
      <c r="H1101" s="24">
        <v>15560</v>
      </c>
    </row>
    <row r="1102" spans="2:8" x14ac:dyDescent="0.3">
      <c r="B1102" s="22">
        <v>1000187</v>
      </c>
      <c r="C1102" s="23" t="s">
        <v>2685</v>
      </c>
      <c r="D1102" s="23" t="str">
        <f>VLOOKUP(B1102,'5b'!$B$4:$E$904,2,FALSE)</f>
        <v>F</v>
      </c>
      <c r="E1102" s="23" t="str">
        <f>INDEX(Table,MATCH('Classwork 5'!B1102,'5b'!$B$4:$B$904,0),3)</f>
        <v>46-50</v>
      </c>
      <c r="F1102" s="23">
        <f>INDEX(Table,MATCH('Classwork 5'!B1102,'5b'!$B$4:$B$904,0),4)</f>
        <v>1</v>
      </c>
      <c r="G1102" s="23">
        <v>8</v>
      </c>
      <c r="H1102" s="24">
        <v>10055</v>
      </c>
    </row>
    <row r="1103" spans="2:8" x14ac:dyDescent="0.3">
      <c r="B1103" s="22">
        <v>1000187</v>
      </c>
      <c r="C1103" s="23" t="s">
        <v>2686</v>
      </c>
      <c r="D1103" s="23" t="str">
        <f>VLOOKUP(B1103,'5b'!$B$4:$E$904,2,FALSE)</f>
        <v>F</v>
      </c>
      <c r="E1103" s="23" t="str">
        <f>INDEX(Table,MATCH('Classwork 5'!B1103,'5b'!$B$4:$B$904,0),3)</f>
        <v>46-50</v>
      </c>
      <c r="F1103" s="23">
        <f>INDEX(Table,MATCH('Classwork 5'!B1103,'5b'!$B$4:$B$904,0),4)</f>
        <v>1</v>
      </c>
      <c r="G1103" s="23">
        <v>5</v>
      </c>
      <c r="H1103" s="24">
        <v>5232</v>
      </c>
    </row>
    <row r="1104" spans="2:8" x14ac:dyDescent="0.3">
      <c r="B1104" s="22">
        <v>1000187</v>
      </c>
      <c r="C1104" s="23" t="s">
        <v>2687</v>
      </c>
      <c r="D1104" s="23" t="str">
        <f>VLOOKUP(B1104,'5b'!$B$4:$E$904,2,FALSE)</f>
        <v>F</v>
      </c>
      <c r="E1104" s="23" t="str">
        <f>INDEX(Table,MATCH('Classwork 5'!B1104,'5b'!$B$4:$B$904,0),3)</f>
        <v>46-50</v>
      </c>
      <c r="F1104" s="23">
        <f>INDEX(Table,MATCH('Classwork 5'!B1104,'5b'!$B$4:$B$904,0),4)</f>
        <v>1</v>
      </c>
      <c r="G1104" s="23">
        <v>8</v>
      </c>
      <c r="H1104" s="24">
        <v>5832</v>
      </c>
    </row>
    <row r="1105" spans="2:8" x14ac:dyDescent="0.3">
      <c r="B1105" s="22">
        <v>1000187</v>
      </c>
      <c r="C1105" s="23" t="s">
        <v>2688</v>
      </c>
      <c r="D1105" s="23" t="str">
        <f>VLOOKUP(B1105,'5b'!$B$4:$E$904,2,FALSE)</f>
        <v>F</v>
      </c>
      <c r="E1105" s="23" t="str">
        <f>INDEX(Table,MATCH('Classwork 5'!B1105,'5b'!$B$4:$B$904,0),3)</f>
        <v>46-50</v>
      </c>
      <c r="F1105" s="23">
        <f>INDEX(Table,MATCH('Classwork 5'!B1105,'5b'!$B$4:$B$904,0),4)</f>
        <v>1</v>
      </c>
      <c r="G1105" s="23">
        <v>8</v>
      </c>
      <c r="H1105" s="24">
        <v>9912</v>
      </c>
    </row>
    <row r="1106" spans="2:8" x14ac:dyDescent="0.3">
      <c r="B1106" s="22">
        <v>1000187</v>
      </c>
      <c r="C1106" s="23" t="s">
        <v>2689</v>
      </c>
      <c r="D1106" s="23" t="str">
        <f>VLOOKUP(B1106,'5b'!$B$4:$E$904,2,FALSE)</f>
        <v>F</v>
      </c>
      <c r="E1106" s="23" t="str">
        <f>INDEX(Table,MATCH('Classwork 5'!B1106,'5b'!$B$4:$B$904,0),3)</f>
        <v>46-50</v>
      </c>
      <c r="F1106" s="23">
        <f>INDEX(Table,MATCH('Classwork 5'!B1106,'5b'!$B$4:$B$904,0),4)</f>
        <v>1</v>
      </c>
      <c r="G1106" s="23">
        <v>8</v>
      </c>
      <c r="H1106" s="24">
        <v>7801</v>
      </c>
    </row>
    <row r="1107" spans="2:8" x14ac:dyDescent="0.3">
      <c r="B1107" s="22">
        <v>1000187</v>
      </c>
      <c r="C1107" s="23" t="s">
        <v>2690</v>
      </c>
      <c r="D1107" s="23" t="str">
        <f>VLOOKUP(B1107,'5b'!$B$4:$E$904,2,FALSE)</f>
        <v>F</v>
      </c>
      <c r="E1107" s="23" t="str">
        <f>INDEX(Table,MATCH('Classwork 5'!B1107,'5b'!$B$4:$B$904,0),3)</f>
        <v>46-50</v>
      </c>
      <c r="F1107" s="23">
        <f>INDEX(Table,MATCH('Classwork 5'!B1107,'5b'!$B$4:$B$904,0),4)</f>
        <v>1</v>
      </c>
      <c r="G1107" s="23">
        <v>5</v>
      </c>
      <c r="H1107" s="24">
        <v>7031</v>
      </c>
    </row>
    <row r="1108" spans="2:8" x14ac:dyDescent="0.3">
      <c r="B1108" s="22">
        <v>1000187</v>
      </c>
      <c r="C1108" s="23" t="s">
        <v>2691</v>
      </c>
      <c r="D1108" s="23" t="str">
        <f>VLOOKUP(B1108,'5b'!$B$4:$E$904,2,FALSE)</f>
        <v>F</v>
      </c>
      <c r="E1108" s="23" t="str">
        <f>INDEX(Table,MATCH('Classwork 5'!B1108,'5b'!$B$4:$B$904,0),3)</f>
        <v>46-50</v>
      </c>
      <c r="F1108" s="23">
        <f>INDEX(Table,MATCH('Classwork 5'!B1108,'5b'!$B$4:$B$904,0),4)</f>
        <v>1</v>
      </c>
      <c r="G1108" s="23">
        <v>8</v>
      </c>
      <c r="H1108" s="24">
        <v>8053</v>
      </c>
    </row>
    <row r="1109" spans="2:8" x14ac:dyDescent="0.3">
      <c r="B1109" s="22">
        <v>1000187</v>
      </c>
      <c r="C1109" s="23" t="s">
        <v>2120</v>
      </c>
      <c r="D1109" s="23" t="str">
        <f>VLOOKUP(B1109,'5b'!$B$4:$E$904,2,FALSE)</f>
        <v>F</v>
      </c>
      <c r="E1109" s="23" t="str">
        <f>INDEX(Table,MATCH('Classwork 5'!B1109,'5b'!$B$4:$B$904,0),3)</f>
        <v>46-50</v>
      </c>
      <c r="F1109" s="23">
        <f>INDEX(Table,MATCH('Classwork 5'!B1109,'5b'!$B$4:$B$904,0),4)</f>
        <v>1</v>
      </c>
      <c r="G1109" s="23">
        <v>5</v>
      </c>
      <c r="H1109" s="24">
        <v>7039</v>
      </c>
    </row>
    <row r="1110" spans="2:8" x14ac:dyDescent="0.3">
      <c r="B1110" s="22">
        <v>1000187</v>
      </c>
      <c r="C1110" s="23" t="s">
        <v>2692</v>
      </c>
      <c r="D1110" s="23" t="str">
        <f>VLOOKUP(B1110,'5b'!$B$4:$E$904,2,FALSE)</f>
        <v>F</v>
      </c>
      <c r="E1110" s="23" t="str">
        <f>INDEX(Table,MATCH('Classwork 5'!B1110,'5b'!$B$4:$B$904,0),3)</f>
        <v>46-50</v>
      </c>
      <c r="F1110" s="23">
        <f>INDEX(Table,MATCH('Classwork 5'!B1110,'5b'!$B$4:$B$904,0),4)</f>
        <v>1</v>
      </c>
      <c r="G1110" s="23">
        <v>7</v>
      </c>
      <c r="H1110" s="24">
        <v>20771</v>
      </c>
    </row>
    <row r="1111" spans="2:8" x14ac:dyDescent="0.3">
      <c r="B1111" s="22">
        <v>1000187</v>
      </c>
      <c r="C1111" s="23" t="s">
        <v>2693</v>
      </c>
      <c r="D1111" s="23" t="str">
        <f>VLOOKUP(B1111,'5b'!$B$4:$E$904,2,FALSE)</f>
        <v>F</v>
      </c>
      <c r="E1111" s="23" t="str">
        <f>INDEX(Table,MATCH('Classwork 5'!B1111,'5b'!$B$4:$B$904,0),3)</f>
        <v>46-50</v>
      </c>
      <c r="F1111" s="23">
        <f>INDEX(Table,MATCH('Classwork 5'!B1111,'5b'!$B$4:$B$904,0),4)</f>
        <v>1</v>
      </c>
      <c r="G1111" s="23">
        <v>5</v>
      </c>
      <c r="H1111" s="24">
        <v>7052</v>
      </c>
    </row>
    <row r="1112" spans="2:8" x14ac:dyDescent="0.3">
      <c r="B1112" s="22">
        <v>1000187</v>
      </c>
      <c r="C1112" s="23" t="s">
        <v>2694</v>
      </c>
      <c r="D1112" s="23" t="str">
        <f>VLOOKUP(B1112,'5b'!$B$4:$E$904,2,FALSE)</f>
        <v>F</v>
      </c>
      <c r="E1112" s="23" t="str">
        <f>INDEX(Table,MATCH('Classwork 5'!B1112,'5b'!$B$4:$B$904,0),3)</f>
        <v>46-50</v>
      </c>
      <c r="F1112" s="23">
        <f>INDEX(Table,MATCH('Classwork 5'!B1112,'5b'!$B$4:$B$904,0),4)</f>
        <v>1</v>
      </c>
      <c r="G1112" s="23">
        <v>8</v>
      </c>
      <c r="H1112" s="24">
        <v>10075</v>
      </c>
    </row>
    <row r="1113" spans="2:8" x14ac:dyDescent="0.3">
      <c r="B1113" s="22">
        <v>1000187</v>
      </c>
      <c r="C1113" s="23" t="s">
        <v>2316</v>
      </c>
      <c r="D1113" s="23" t="str">
        <f>VLOOKUP(B1113,'5b'!$B$4:$E$904,2,FALSE)</f>
        <v>F</v>
      </c>
      <c r="E1113" s="23" t="str">
        <f>INDEX(Table,MATCH('Classwork 5'!B1113,'5b'!$B$4:$B$904,0),3)</f>
        <v>46-50</v>
      </c>
      <c r="F1113" s="23">
        <f>INDEX(Table,MATCH('Classwork 5'!B1113,'5b'!$B$4:$B$904,0),4)</f>
        <v>1</v>
      </c>
      <c r="G1113" s="23">
        <v>8</v>
      </c>
      <c r="H1113" s="24">
        <v>8000</v>
      </c>
    </row>
    <row r="1114" spans="2:8" x14ac:dyDescent="0.3">
      <c r="B1114" s="22">
        <v>1000187</v>
      </c>
      <c r="C1114" s="23" t="s">
        <v>2481</v>
      </c>
      <c r="D1114" s="23" t="str">
        <f>VLOOKUP(B1114,'5b'!$B$4:$E$904,2,FALSE)</f>
        <v>F</v>
      </c>
      <c r="E1114" s="23" t="str">
        <f>INDEX(Table,MATCH('Classwork 5'!B1114,'5b'!$B$4:$B$904,0),3)</f>
        <v>46-50</v>
      </c>
      <c r="F1114" s="23">
        <f>INDEX(Table,MATCH('Classwork 5'!B1114,'5b'!$B$4:$B$904,0),4)</f>
        <v>1</v>
      </c>
      <c r="G1114" s="23">
        <v>8</v>
      </c>
      <c r="H1114" s="24">
        <v>7876</v>
      </c>
    </row>
    <row r="1115" spans="2:8" x14ac:dyDescent="0.3">
      <c r="B1115" s="22">
        <v>1000187</v>
      </c>
      <c r="C1115" s="23" t="s">
        <v>2345</v>
      </c>
      <c r="D1115" s="23" t="str">
        <f>VLOOKUP(B1115,'5b'!$B$4:$E$904,2,FALSE)</f>
        <v>F</v>
      </c>
      <c r="E1115" s="23" t="str">
        <f>INDEX(Table,MATCH('Classwork 5'!B1115,'5b'!$B$4:$B$904,0),3)</f>
        <v>46-50</v>
      </c>
      <c r="F1115" s="23">
        <f>INDEX(Table,MATCH('Classwork 5'!B1115,'5b'!$B$4:$B$904,0),4)</f>
        <v>1</v>
      </c>
      <c r="G1115" s="23">
        <v>5</v>
      </c>
      <c r="H1115" s="24">
        <v>7036</v>
      </c>
    </row>
    <row r="1116" spans="2:8" x14ac:dyDescent="0.3">
      <c r="B1116" s="22">
        <v>1000187</v>
      </c>
      <c r="C1116" s="23" t="s">
        <v>2321</v>
      </c>
      <c r="D1116" s="23" t="str">
        <f>VLOOKUP(B1116,'5b'!$B$4:$E$904,2,FALSE)</f>
        <v>F</v>
      </c>
      <c r="E1116" s="23" t="str">
        <f>INDEX(Table,MATCH('Classwork 5'!B1116,'5b'!$B$4:$B$904,0),3)</f>
        <v>46-50</v>
      </c>
      <c r="F1116" s="23">
        <f>INDEX(Table,MATCH('Classwork 5'!B1116,'5b'!$B$4:$B$904,0),4)</f>
        <v>1</v>
      </c>
      <c r="G1116" s="23">
        <v>5</v>
      </c>
      <c r="H1116" s="24">
        <v>8897</v>
      </c>
    </row>
    <row r="1117" spans="2:8" x14ac:dyDescent="0.3">
      <c r="B1117" s="22">
        <v>1000187</v>
      </c>
      <c r="C1117" s="23" t="s">
        <v>2569</v>
      </c>
      <c r="D1117" s="23" t="str">
        <f>VLOOKUP(B1117,'5b'!$B$4:$E$904,2,FALSE)</f>
        <v>F</v>
      </c>
      <c r="E1117" s="23" t="str">
        <f>INDEX(Table,MATCH('Classwork 5'!B1117,'5b'!$B$4:$B$904,0),3)</f>
        <v>46-50</v>
      </c>
      <c r="F1117" s="23">
        <f>INDEX(Table,MATCH('Classwork 5'!B1117,'5b'!$B$4:$B$904,0),4)</f>
        <v>1</v>
      </c>
      <c r="G1117" s="23">
        <v>5</v>
      </c>
      <c r="H1117" s="24">
        <v>6911</v>
      </c>
    </row>
    <row r="1118" spans="2:8" x14ac:dyDescent="0.3">
      <c r="B1118" s="22">
        <v>1000187</v>
      </c>
      <c r="C1118" s="23" t="s">
        <v>2695</v>
      </c>
      <c r="D1118" s="23" t="str">
        <f>VLOOKUP(B1118,'5b'!$B$4:$E$904,2,FALSE)</f>
        <v>F</v>
      </c>
      <c r="E1118" s="23" t="str">
        <f>INDEX(Table,MATCH('Classwork 5'!B1118,'5b'!$B$4:$B$904,0),3)</f>
        <v>46-50</v>
      </c>
      <c r="F1118" s="23">
        <f>INDEX(Table,MATCH('Classwork 5'!B1118,'5b'!$B$4:$B$904,0),4)</f>
        <v>1</v>
      </c>
      <c r="G1118" s="23">
        <v>8</v>
      </c>
      <c r="H1118" s="24">
        <v>7879</v>
      </c>
    </row>
    <row r="1119" spans="2:8" x14ac:dyDescent="0.3">
      <c r="B1119" s="22">
        <v>1000187</v>
      </c>
      <c r="C1119" s="23" t="s">
        <v>1962</v>
      </c>
      <c r="D1119" s="23" t="str">
        <f>VLOOKUP(B1119,'5b'!$B$4:$E$904,2,FALSE)</f>
        <v>F</v>
      </c>
      <c r="E1119" s="23" t="str">
        <f>INDEX(Table,MATCH('Classwork 5'!B1119,'5b'!$B$4:$B$904,0),3)</f>
        <v>46-50</v>
      </c>
      <c r="F1119" s="23">
        <f>INDEX(Table,MATCH('Classwork 5'!B1119,'5b'!$B$4:$B$904,0),4)</f>
        <v>1</v>
      </c>
      <c r="G1119" s="23">
        <v>5</v>
      </c>
      <c r="H1119" s="24">
        <v>6907</v>
      </c>
    </row>
    <row r="1120" spans="2:8" x14ac:dyDescent="0.3">
      <c r="B1120" s="22">
        <v>1000188</v>
      </c>
      <c r="C1120" s="23" t="s">
        <v>2156</v>
      </c>
      <c r="D1120" s="23" t="str">
        <f>VLOOKUP(B1120,'5b'!$B$4:$E$904,2,FALSE)</f>
        <v>M</v>
      </c>
      <c r="E1120" s="23" t="str">
        <f>INDEX(Table,MATCH('Classwork 5'!B1120,'5b'!$B$4:$B$904,0),3)</f>
        <v>55+</v>
      </c>
      <c r="F1120" s="23">
        <f>INDEX(Table,MATCH('Classwork 5'!B1120,'5b'!$B$4:$B$904,0),4)</f>
        <v>16</v>
      </c>
      <c r="G1120" s="23">
        <v>16</v>
      </c>
      <c r="H1120" s="24">
        <v>12379</v>
      </c>
    </row>
    <row r="1121" spans="2:8" x14ac:dyDescent="0.3">
      <c r="B1121" s="22">
        <v>1000188</v>
      </c>
      <c r="C1121" s="23" t="s">
        <v>2696</v>
      </c>
      <c r="D1121" s="23" t="str">
        <f>VLOOKUP(B1121,'5b'!$B$4:$E$904,2,FALSE)</f>
        <v>M</v>
      </c>
      <c r="E1121" s="23" t="str">
        <f>INDEX(Table,MATCH('Classwork 5'!B1121,'5b'!$B$4:$B$904,0),3)</f>
        <v>55+</v>
      </c>
      <c r="F1121" s="23">
        <f>INDEX(Table,MATCH('Classwork 5'!B1121,'5b'!$B$4:$B$904,0),4)</f>
        <v>16</v>
      </c>
      <c r="G1121" s="23">
        <v>1</v>
      </c>
      <c r="H1121" s="24">
        <v>11916</v>
      </c>
    </row>
    <row r="1122" spans="2:8" x14ac:dyDescent="0.3">
      <c r="B1122" s="22">
        <v>1000188</v>
      </c>
      <c r="C1122" s="23" t="s">
        <v>2027</v>
      </c>
      <c r="D1122" s="23" t="str">
        <f>VLOOKUP(B1122,'5b'!$B$4:$E$904,2,FALSE)</f>
        <v>M</v>
      </c>
      <c r="E1122" s="23" t="str">
        <f>INDEX(Table,MATCH('Classwork 5'!B1122,'5b'!$B$4:$B$904,0),3)</f>
        <v>55+</v>
      </c>
      <c r="F1122" s="23">
        <f>INDEX(Table,MATCH('Classwork 5'!B1122,'5b'!$B$4:$B$904,0),4)</f>
        <v>16</v>
      </c>
      <c r="G1122" s="23">
        <v>11</v>
      </c>
      <c r="H1122" s="24">
        <v>4678</v>
      </c>
    </row>
    <row r="1123" spans="2:8" x14ac:dyDescent="0.3">
      <c r="B1123" s="22">
        <v>1000188</v>
      </c>
      <c r="C1123" s="23" t="s">
        <v>2294</v>
      </c>
      <c r="D1123" s="23" t="str">
        <f>VLOOKUP(B1123,'5b'!$B$4:$E$904,2,FALSE)</f>
        <v>M</v>
      </c>
      <c r="E1123" s="23" t="str">
        <f>INDEX(Table,MATCH('Classwork 5'!B1123,'5b'!$B$4:$B$904,0),3)</f>
        <v>55+</v>
      </c>
      <c r="F1123" s="23">
        <f>INDEX(Table,MATCH('Classwork 5'!B1123,'5b'!$B$4:$B$904,0),4)</f>
        <v>16</v>
      </c>
      <c r="G1123" s="23">
        <v>8</v>
      </c>
      <c r="H1123" s="24">
        <v>8022</v>
      </c>
    </row>
    <row r="1124" spans="2:8" x14ac:dyDescent="0.3">
      <c r="B1124" s="22">
        <v>1000190</v>
      </c>
      <c r="C1124" s="23" t="s">
        <v>2617</v>
      </c>
      <c r="D1124" s="23" t="str">
        <f>VLOOKUP(B1124,'5b'!$B$4:$E$904,2,FALSE)</f>
        <v>M</v>
      </c>
      <c r="E1124" s="23" t="str">
        <f>INDEX(Table,MATCH('Classwork 5'!B1124,'5b'!$B$4:$B$904,0),3)</f>
        <v>26-35</v>
      </c>
      <c r="F1124" s="23">
        <f>INDEX(Table,MATCH('Classwork 5'!B1124,'5b'!$B$4:$B$904,0),4)</f>
        <v>17</v>
      </c>
      <c r="G1124" s="23">
        <v>6</v>
      </c>
      <c r="H1124" s="24">
        <v>12235</v>
      </c>
    </row>
    <row r="1125" spans="2:8" x14ac:dyDescent="0.3">
      <c r="B1125" s="22">
        <v>1000190</v>
      </c>
      <c r="C1125" s="23" t="s">
        <v>2697</v>
      </c>
      <c r="D1125" s="23" t="str">
        <f>VLOOKUP(B1125,'5b'!$B$4:$E$904,2,FALSE)</f>
        <v>M</v>
      </c>
      <c r="E1125" s="23" t="str">
        <f>INDEX(Table,MATCH('Classwork 5'!B1125,'5b'!$B$4:$B$904,0),3)</f>
        <v>26-35</v>
      </c>
      <c r="F1125" s="23">
        <f>INDEX(Table,MATCH('Classwork 5'!B1125,'5b'!$B$4:$B$904,0),4)</f>
        <v>17</v>
      </c>
      <c r="G1125" s="23">
        <v>11</v>
      </c>
      <c r="H1125" s="24">
        <v>4508</v>
      </c>
    </row>
    <row r="1126" spans="2:8" x14ac:dyDescent="0.3">
      <c r="B1126" s="22">
        <v>1000190</v>
      </c>
      <c r="C1126" s="23" t="s">
        <v>2698</v>
      </c>
      <c r="D1126" s="23" t="str">
        <f>VLOOKUP(B1126,'5b'!$B$4:$E$904,2,FALSE)</f>
        <v>M</v>
      </c>
      <c r="E1126" s="23" t="str">
        <f>INDEX(Table,MATCH('Classwork 5'!B1126,'5b'!$B$4:$B$904,0),3)</f>
        <v>26-35</v>
      </c>
      <c r="F1126" s="23">
        <f>INDEX(Table,MATCH('Classwork 5'!B1126,'5b'!$B$4:$B$904,0),4)</f>
        <v>17</v>
      </c>
      <c r="G1126" s="23">
        <v>11</v>
      </c>
      <c r="H1126" s="24">
        <v>4686</v>
      </c>
    </row>
    <row r="1127" spans="2:8" x14ac:dyDescent="0.3">
      <c r="B1127" s="22">
        <v>1000190</v>
      </c>
      <c r="C1127" s="23" t="s">
        <v>2437</v>
      </c>
      <c r="D1127" s="23" t="str">
        <f>VLOOKUP(B1127,'5b'!$B$4:$E$904,2,FALSE)</f>
        <v>M</v>
      </c>
      <c r="E1127" s="23" t="str">
        <f>INDEX(Table,MATCH('Classwork 5'!B1127,'5b'!$B$4:$B$904,0),3)</f>
        <v>26-35</v>
      </c>
      <c r="F1127" s="23">
        <f>INDEX(Table,MATCH('Classwork 5'!B1127,'5b'!$B$4:$B$904,0),4)</f>
        <v>17</v>
      </c>
      <c r="G1127" s="23">
        <v>1</v>
      </c>
      <c r="H1127" s="24">
        <v>11823</v>
      </c>
    </row>
    <row r="1128" spans="2:8" x14ac:dyDescent="0.3">
      <c r="B1128" s="22">
        <v>1000191</v>
      </c>
      <c r="C1128" s="23" t="s">
        <v>2017</v>
      </c>
      <c r="D1128" s="23" t="str">
        <f>VLOOKUP(B1128,'5b'!$B$4:$E$904,2,FALSE)</f>
        <v>M</v>
      </c>
      <c r="E1128" s="23" t="str">
        <f>INDEX(Table,MATCH('Classwork 5'!B1128,'5b'!$B$4:$B$904,0),3)</f>
        <v>18-25</v>
      </c>
      <c r="F1128" s="23">
        <f>INDEX(Table,MATCH('Classwork 5'!B1128,'5b'!$B$4:$B$904,0),4)</f>
        <v>4</v>
      </c>
      <c r="G1128" s="23">
        <v>5</v>
      </c>
      <c r="H1128" s="24">
        <v>8861</v>
      </c>
    </row>
    <row r="1129" spans="2:8" x14ac:dyDescent="0.3">
      <c r="B1129" s="22">
        <v>1000192</v>
      </c>
      <c r="C1129" s="23" t="s">
        <v>2367</v>
      </c>
      <c r="D1129" s="23" t="str">
        <f>VLOOKUP(B1129,'5b'!$B$4:$E$904,2,FALSE)</f>
        <v>M</v>
      </c>
      <c r="E1129" s="23" t="str">
        <f>INDEX(Table,MATCH('Classwork 5'!B1129,'5b'!$B$4:$B$904,0),3)</f>
        <v>18-25</v>
      </c>
      <c r="F1129" s="23">
        <f>INDEX(Table,MATCH('Classwork 5'!B1129,'5b'!$B$4:$B$904,0),4)</f>
        <v>1</v>
      </c>
      <c r="G1129" s="23">
        <v>1</v>
      </c>
      <c r="H1129" s="24">
        <v>12001</v>
      </c>
    </row>
    <row r="1130" spans="2:8" x14ac:dyDescent="0.3">
      <c r="B1130" s="22">
        <v>1000192</v>
      </c>
      <c r="C1130" s="23" t="s">
        <v>2618</v>
      </c>
      <c r="D1130" s="23" t="str">
        <f>VLOOKUP(B1130,'5b'!$B$4:$E$904,2,FALSE)</f>
        <v>M</v>
      </c>
      <c r="E1130" s="23" t="str">
        <f>INDEX(Table,MATCH('Classwork 5'!B1130,'5b'!$B$4:$B$904,0),3)</f>
        <v>18-25</v>
      </c>
      <c r="F1130" s="23">
        <f>INDEX(Table,MATCH('Classwork 5'!B1130,'5b'!$B$4:$B$904,0),4)</f>
        <v>1</v>
      </c>
      <c r="G1130" s="23">
        <v>8</v>
      </c>
      <c r="H1130" s="24">
        <v>10012</v>
      </c>
    </row>
    <row r="1131" spans="2:8" x14ac:dyDescent="0.3">
      <c r="B1131" s="22">
        <v>1000192</v>
      </c>
      <c r="C1131" s="23" t="s">
        <v>1976</v>
      </c>
      <c r="D1131" s="23" t="str">
        <f>VLOOKUP(B1131,'5b'!$B$4:$E$904,2,FALSE)</f>
        <v>M</v>
      </c>
      <c r="E1131" s="23" t="str">
        <f>INDEX(Table,MATCH('Classwork 5'!B1131,'5b'!$B$4:$B$904,0),3)</f>
        <v>18-25</v>
      </c>
      <c r="F1131" s="23">
        <f>INDEX(Table,MATCH('Classwork 5'!B1131,'5b'!$B$4:$B$904,0),4)</f>
        <v>1</v>
      </c>
      <c r="G1131" s="23">
        <v>1</v>
      </c>
      <c r="H1131" s="24">
        <v>15294</v>
      </c>
    </row>
    <row r="1132" spans="2:8" x14ac:dyDescent="0.3">
      <c r="B1132" s="22">
        <v>1000192</v>
      </c>
      <c r="C1132" s="23" t="s">
        <v>2699</v>
      </c>
      <c r="D1132" s="23" t="str">
        <f>VLOOKUP(B1132,'5b'!$B$4:$E$904,2,FALSE)</f>
        <v>M</v>
      </c>
      <c r="E1132" s="23" t="str">
        <f>INDEX(Table,MATCH('Classwork 5'!B1132,'5b'!$B$4:$B$904,0),3)</f>
        <v>18-25</v>
      </c>
      <c r="F1132" s="23">
        <f>INDEX(Table,MATCH('Classwork 5'!B1132,'5b'!$B$4:$B$904,0),4)</f>
        <v>1</v>
      </c>
      <c r="G1132" s="23">
        <v>2</v>
      </c>
      <c r="H1132" s="24">
        <v>6727</v>
      </c>
    </row>
    <row r="1133" spans="2:8" x14ac:dyDescent="0.3">
      <c r="B1133" s="22">
        <v>1000192</v>
      </c>
      <c r="C1133" s="23" t="s">
        <v>2700</v>
      </c>
      <c r="D1133" s="23" t="str">
        <f>VLOOKUP(B1133,'5b'!$B$4:$E$904,2,FALSE)</f>
        <v>M</v>
      </c>
      <c r="E1133" s="23" t="str">
        <f>INDEX(Table,MATCH('Classwork 5'!B1133,'5b'!$B$4:$B$904,0),3)</f>
        <v>18-25</v>
      </c>
      <c r="F1133" s="23">
        <f>INDEX(Table,MATCH('Classwork 5'!B1133,'5b'!$B$4:$B$904,0),4)</f>
        <v>1</v>
      </c>
      <c r="G1133" s="23">
        <v>5</v>
      </c>
      <c r="H1133" s="24">
        <v>3713</v>
      </c>
    </row>
    <row r="1134" spans="2:8" x14ac:dyDescent="0.3">
      <c r="B1134" s="22">
        <v>1000192</v>
      </c>
      <c r="C1134" s="23" t="s">
        <v>2250</v>
      </c>
      <c r="D1134" s="23" t="str">
        <f>VLOOKUP(B1134,'5b'!$B$4:$E$904,2,FALSE)</f>
        <v>M</v>
      </c>
      <c r="E1134" s="23" t="str">
        <f>INDEX(Table,MATCH('Classwork 5'!B1134,'5b'!$B$4:$B$904,0),3)</f>
        <v>18-25</v>
      </c>
      <c r="F1134" s="23">
        <f>INDEX(Table,MATCH('Classwork 5'!B1134,'5b'!$B$4:$B$904,0),4)</f>
        <v>1</v>
      </c>
      <c r="G1134" s="23">
        <v>8</v>
      </c>
      <c r="H1134" s="24">
        <v>6015</v>
      </c>
    </row>
    <row r="1135" spans="2:8" x14ac:dyDescent="0.3">
      <c r="B1135" s="22">
        <v>1000192</v>
      </c>
      <c r="C1135" s="23" t="s">
        <v>2444</v>
      </c>
      <c r="D1135" s="23" t="str">
        <f>VLOOKUP(B1135,'5b'!$B$4:$E$904,2,FALSE)</f>
        <v>M</v>
      </c>
      <c r="E1135" s="23" t="str">
        <f>INDEX(Table,MATCH('Classwork 5'!B1135,'5b'!$B$4:$B$904,0),3)</f>
        <v>18-25</v>
      </c>
      <c r="F1135" s="23">
        <f>INDEX(Table,MATCH('Classwork 5'!B1135,'5b'!$B$4:$B$904,0),4)</f>
        <v>1</v>
      </c>
      <c r="G1135" s="23">
        <v>8</v>
      </c>
      <c r="H1135" s="24">
        <v>7918</v>
      </c>
    </row>
    <row r="1136" spans="2:8" x14ac:dyDescent="0.3">
      <c r="B1136" s="22">
        <v>1000192</v>
      </c>
      <c r="C1136" s="23" t="s">
        <v>2504</v>
      </c>
      <c r="D1136" s="23" t="str">
        <f>VLOOKUP(B1136,'5b'!$B$4:$E$904,2,FALSE)</f>
        <v>M</v>
      </c>
      <c r="E1136" s="23" t="str">
        <f>INDEX(Table,MATCH('Classwork 5'!B1136,'5b'!$B$4:$B$904,0),3)</f>
        <v>18-25</v>
      </c>
      <c r="F1136" s="23">
        <f>INDEX(Table,MATCH('Classwork 5'!B1136,'5b'!$B$4:$B$904,0),4)</f>
        <v>1</v>
      </c>
      <c r="G1136" s="23">
        <v>10</v>
      </c>
      <c r="H1136" s="24">
        <v>9565</v>
      </c>
    </row>
    <row r="1137" spans="2:8" x14ac:dyDescent="0.3">
      <c r="B1137" s="22">
        <v>1000192</v>
      </c>
      <c r="C1137" s="23" t="s">
        <v>2022</v>
      </c>
      <c r="D1137" s="23" t="str">
        <f>VLOOKUP(B1137,'5b'!$B$4:$E$904,2,FALSE)</f>
        <v>M</v>
      </c>
      <c r="E1137" s="23" t="str">
        <f>INDEX(Table,MATCH('Classwork 5'!B1137,'5b'!$B$4:$B$904,0),3)</f>
        <v>18-25</v>
      </c>
      <c r="F1137" s="23">
        <f>INDEX(Table,MATCH('Classwork 5'!B1137,'5b'!$B$4:$B$904,0),4)</f>
        <v>1</v>
      </c>
      <c r="G1137" s="23">
        <v>1</v>
      </c>
      <c r="H1137" s="24">
        <v>11428</v>
      </c>
    </row>
    <row r="1138" spans="2:8" x14ac:dyDescent="0.3">
      <c r="B1138" s="22">
        <v>1000192</v>
      </c>
      <c r="C1138" s="23" t="s">
        <v>2464</v>
      </c>
      <c r="D1138" s="23" t="str">
        <f>VLOOKUP(B1138,'5b'!$B$4:$E$904,2,FALSE)</f>
        <v>M</v>
      </c>
      <c r="E1138" s="23" t="str">
        <f>INDEX(Table,MATCH('Classwork 5'!B1138,'5b'!$B$4:$B$904,0),3)</f>
        <v>18-25</v>
      </c>
      <c r="F1138" s="23">
        <f>INDEX(Table,MATCH('Classwork 5'!B1138,'5b'!$B$4:$B$904,0),4)</f>
        <v>1</v>
      </c>
      <c r="G1138" s="23">
        <v>1</v>
      </c>
      <c r="H1138" s="24">
        <v>15223</v>
      </c>
    </row>
    <row r="1139" spans="2:8" x14ac:dyDescent="0.3">
      <c r="B1139" s="22">
        <v>1000192</v>
      </c>
      <c r="C1139" s="23" t="s">
        <v>2701</v>
      </c>
      <c r="D1139" s="23" t="str">
        <f>VLOOKUP(B1139,'5b'!$B$4:$E$904,2,FALSE)</f>
        <v>M</v>
      </c>
      <c r="E1139" s="23" t="str">
        <f>INDEX(Table,MATCH('Classwork 5'!B1139,'5b'!$B$4:$B$904,0),3)</f>
        <v>18-25</v>
      </c>
      <c r="F1139" s="23">
        <f>INDEX(Table,MATCH('Classwork 5'!B1139,'5b'!$B$4:$B$904,0),4)</f>
        <v>1</v>
      </c>
      <c r="G1139" s="23">
        <v>1</v>
      </c>
      <c r="H1139" s="24">
        <v>8108</v>
      </c>
    </row>
    <row r="1140" spans="2:8" x14ac:dyDescent="0.3">
      <c r="B1140" s="22">
        <v>1000192</v>
      </c>
      <c r="C1140" s="23" t="s">
        <v>2702</v>
      </c>
      <c r="D1140" s="23" t="str">
        <f>VLOOKUP(B1140,'5b'!$B$4:$E$904,2,FALSE)</f>
        <v>M</v>
      </c>
      <c r="E1140" s="23" t="str">
        <f>INDEX(Table,MATCH('Classwork 5'!B1140,'5b'!$B$4:$B$904,0),3)</f>
        <v>18-25</v>
      </c>
      <c r="F1140" s="23">
        <f>INDEX(Table,MATCH('Classwork 5'!B1140,'5b'!$B$4:$B$904,0),4)</f>
        <v>1</v>
      </c>
      <c r="G1140" s="23">
        <v>8</v>
      </c>
      <c r="H1140" s="24">
        <v>6003</v>
      </c>
    </row>
    <row r="1141" spans="2:8" x14ac:dyDescent="0.3">
      <c r="B1141" s="22">
        <v>1000192</v>
      </c>
      <c r="C1141" s="23" t="s">
        <v>2703</v>
      </c>
      <c r="D1141" s="23" t="str">
        <f>VLOOKUP(B1141,'5b'!$B$4:$E$904,2,FALSE)</f>
        <v>M</v>
      </c>
      <c r="E1141" s="23" t="str">
        <f>INDEX(Table,MATCH('Classwork 5'!B1141,'5b'!$B$4:$B$904,0),3)</f>
        <v>18-25</v>
      </c>
      <c r="F1141" s="23">
        <f>INDEX(Table,MATCH('Classwork 5'!B1141,'5b'!$B$4:$B$904,0),4)</f>
        <v>1</v>
      </c>
      <c r="G1141" s="23">
        <v>8</v>
      </c>
      <c r="H1141" s="24">
        <v>5849</v>
      </c>
    </row>
    <row r="1142" spans="2:8" x14ac:dyDescent="0.3">
      <c r="B1142" s="22">
        <v>1000192</v>
      </c>
      <c r="C1142" s="23" t="s">
        <v>2704</v>
      </c>
      <c r="D1142" s="23" t="str">
        <f>VLOOKUP(B1142,'5b'!$B$4:$E$904,2,FALSE)</f>
        <v>M</v>
      </c>
      <c r="E1142" s="23" t="str">
        <f>INDEX(Table,MATCH('Classwork 5'!B1142,'5b'!$B$4:$B$904,0),3)</f>
        <v>18-25</v>
      </c>
      <c r="F1142" s="23">
        <f>INDEX(Table,MATCH('Classwork 5'!B1142,'5b'!$B$4:$B$904,0),4)</f>
        <v>1</v>
      </c>
      <c r="G1142" s="23">
        <v>1</v>
      </c>
      <c r="H1142" s="24">
        <v>4004</v>
      </c>
    </row>
    <row r="1143" spans="2:8" x14ac:dyDescent="0.3">
      <c r="B1143" s="22">
        <v>1000192</v>
      </c>
      <c r="C1143" s="23" t="s">
        <v>2705</v>
      </c>
      <c r="D1143" s="23" t="str">
        <f>VLOOKUP(B1143,'5b'!$B$4:$E$904,2,FALSE)</f>
        <v>M</v>
      </c>
      <c r="E1143" s="23" t="str">
        <f>INDEX(Table,MATCH('Classwork 5'!B1143,'5b'!$B$4:$B$904,0),3)</f>
        <v>18-25</v>
      </c>
      <c r="F1143" s="23">
        <f>INDEX(Table,MATCH('Classwork 5'!B1143,'5b'!$B$4:$B$904,0),4)</f>
        <v>1</v>
      </c>
      <c r="G1143" s="23">
        <v>1</v>
      </c>
      <c r="H1143" s="24">
        <v>4135</v>
      </c>
    </row>
    <row r="1144" spans="2:8" x14ac:dyDescent="0.3">
      <c r="B1144" s="22">
        <v>1000192</v>
      </c>
      <c r="C1144" s="23" t="s">
        <v>2706</v>
      </c>
      <c r="D1144" s="23" t="str">
        <f>VLOOKUP(B1144,'5b'!$B$4:$E$904,2,FALSE)</f>
        <v>M</v>
      </c>
      <c r="E1144" s="23" t="str">
        <f>INDEX(Table,MATCH('Classwork 5'!B1144,'5b'!$B$4:$B$904,0),3)</f>
        <v>18-25</v>
      </c>
      <c r="F1144" s="23">
        <f>INDEX(Table,MATCH('Classwork 5'!B1144,'5b'!$B$4:$B$904,0),4)</f>
        <v>1</v>
      </c>
      <c r="G1144" s="23">
        <v>5</v>
      </c>
      <c r="H1144" s="24">
        <v>5354</v>
      </c>
    </row>
    <row r="1145" spans="2:8" x14ac:dyDescent="0.3">
      <c r="B1145" s="22">
        <v>1000193</v>
      </c>
      <c r="C1145" s="23" t="s">
        <v>2707</v>
      </c>
      <c r="D1145" s="23" t="str">
        <f>VLOOKUP(B1145,'5b'!$B$4:$E$904,2,FALSE)</f>
        <v>F</v>
      </c>
      <c r="E1145" s="23" t="str">
        <f>INDEX(Table,MATCH('Classwork 5'!B1145,'5b'!$B$4:$B$904,0),3)</f>
        <v>46-50</v>
      </c>
      <c r="F1145" s="23">
        <f>INDEX(Table,MATCH('Classwork 5'!B1145,'5b'!$B$4:$B$904,0),4)</f>
        <v>15</v>
      </c>
      <c r="G1145" s="23">
        <v>5</v>
      </c>
      <c r="H1145" s="24">
        <v>5311</v>
      </c>
    </row>
    <row r="1146" spans="2:8" x14ac:dyDescent="0.3">
      <c r="B1146" s="22">
        <v>1000193</v>
      </c>
      <c r="C1146" s="23" t="s">
        <v>2143</v>
      </c>
      <c r="D1146" s="23" t="str">
        <f>VLOOKUP(B1146,'5b'!$B$4:$E$904,2,FALSE)</f>
        <v>F</v>
      </c>
      <c r="E1146" s="23" t="str">
        <f>INDEX(Table,MATCH('Classwork 5'!B1146,'5b'!$B$4:$B$904,0),3)</f>
        <v>46-50</v>
      </c>
      <c r="F1146" s="23">
        <f>INDEX(Table,MATCH('Classwork 5'!B1146,'5b'!$B$4:$B$904,0),4)</f>
        <v>15</v>
      </c>
      <c r="G1146" s="23">
        <v>8</v>
      </c>
      <c r="H1146" s="24">
        <v>10018</v>
      </c>
    </row>
    <row r="1147" spans="2:8" x14ac:dyDescent="0.3">
      <c r="B1147" s="22">
        <v>1000193</v>
      </c>
      <c r="C1147" s="23" t="s">
        <v>2267</v>
      </c>
      <c r="D1147" s="23" t="str">
        <f>VLOOKUP(B1147,'5b'!$B$4:$E$904,2,FALSE)</f>
        <v>F</v>
      </c>
      <c r="E1147" s="23" t="str">
        <f>INDEX(Table,MATCH('Classwork 5'!B1147,'5b'!$B$4:$B$904,0),3)</f>
        <v>46-50</v>
      </c>
      <c r="F1147" s="23">
        <f>INDEX(Table,MATCH('Classwork 5'!B1147,'5b'!$B$4:$B$904,0),4)</f>
        <v>15</v>
      </c>
      <c r="G1147" s="23">
        <v>10</v>
      </c>
      <c r="H1147" s="24">
        <v>19149</v>
      </c>
    </row>
    <row r="1148" spans="2:8" x14ac:dyDescent="0.3">
      <c r="B1148" s="22">
        <v>1000193</v>
      </c>
      <c r="C1148" s="23" t="s">
        <v>2547</v>
      </c>
      <c r="D1148" s="23" t="str">
        <f>VLOOKUP(B1148,'5b'!$B$4:$E$904,2,FALSE)</f>
        <v>F</v>
      </c>
      <c r="E1148" s="23" t="str">
        <f>INDEX(Table,MATCH('Classwork 5'!B1148,'5b'!$B$4:$B$904,0),3)</f>
        <v>46-50</v>
      </c>
      <c r="F1148" s="23">
        <f>INDEX(Table,MATCH('Classwork 5'!B1148,'5b'!$B$4:$B$904,0),4)</f>
        <v>15</v>
      </c>
      <c r="G1148" s="23">
        <v>8</v>
      </c>
      <c r="H1148" s="24">
        <v>9862</v>
      </c>
    </row>
    <row r="1149" spans="2:8" x14ac:dyDescent="0.3">
      <c r="B1149" s="22">
        <v>1000193</v>
      </c>
      <c r="C1149" s="23" t="s">
        <v>2296</v>
      </c>
      <c r="D1149" s="23" t="str">
        <f>VLOOKUP(B1149,'5b'!$B$4:$E$904,2,FALSE)</f>
        <v>F</v>
      </c>
      <c r="E1149" s="23" t="str">
        <f>INDEX(Table,MATCH('Classwork 5'!B1149,'5b'!$B$4:$B$904,0),3)</f>
        <v>46-50</v>
      </c>
      <c r="F1149" s="23">
        <f>INDEX(Table,MATCH('Classwork 5'!B1149,'5b'!$B$4:$B$904,0),4)</f>
        <v>15</v>
      </c>
      <c r="G1149" s="23">
        <v>8</v>
      </c>
      <c r="H1149" s="24">
        <v>7922</v>
      </c>
    </row>
    <row r="1150" spans="2:8" x14ac:dyDescent="0.3">
      <c r="B1150" s="22">
        <v>1000193</v>
      </c>
      <c r="C1150" s="23" t="s">
        <v>2708</v>
      </c>
      <c r="D1150" s="23" t="str">
        <f>VLOOKUP(B1150,'5b'!$B$4:$E$904,2,FALSE)</f>
        <v>F</v>
      </c>
      <c r="E1150" s="23" t="str">
        <f>INDEX(Table,MATCH('Classwork 5'!B1150,'5b'!$B$4:$B$904,0),3)</f>
        <v>46-50</v>
      </c>
      <c r="F1150" s="23">
        <f>INDEX(Table,MATCH('Classwork 5'!B1150,'5b'!$B$4:$B$904,0),4)</f>
        <v>15</v>
      </c>
      <c r="G1150" s="23">
        <v>8</v>
      </c>
      <c r="H1150" s="24">
        <v>7880</v>
      </c>
    </row>
    <row r="1151" spans="2:8" x14ac:dyDescent="0.3">
      <c r="B1151" s="22">
        <v>1000193</v>
      </c>
      <c r="C1151" s="23" t="s">
        <v>2709</v>
      </c>
      <c r="D1151" s="23" t="str">
        <f>VLOOKUP(B1151,'5b'!$B$4:$E$904,2,FALSE)</f>
        <v>F</v>
      </c>
      <c r="E1151" s="23" t="str">
        <f>INDEX(Table,MATCH('Classwork 5'!B1151,'5b'!$B$4:$B$904,0),3)</f>
        <v>46-50</v>
      </c>
      <c r="F1151" s="23">
        <f>INDEX(Table,MATCH('Classwork 5'!B1151,'5b'!$B$4:$B$904,0),4)</f>
        <v>15</v>
      </c>
      <c r="G1151" s="23">
        <v>7</v>
      </c>
      <c r="H1151" s="24">
        <v>12662</v>
      </c>
    </row>
    <row r="1152" spans="2:8" x14ac:dyDescent="0.3">
      <c r="B1152" s="22">
        <v>1000193</v>
      </c>
      <c r="C1152" s="23" t="s">
        <v>2710</v>
      </c>
      <c r="D1152" s="23" t="str">
        <f>VLOOKUP(B1152,'5b'!$B$4:$E$904,2,FALSE)</f>
        <v>F</v>
      </c>
      <c r="E1152" s="23" t="str">
        <f>INDEX(Table,MATCH('Classwork 5'!B1152,'5b'!$B$4:$B$904,0),3)</f>
        <v>46-50</v>
      </c>
      <c r="F1152" s="23">
        <f>INDEX(Table,MATCH('Classwork 5'!B1152,'5b'!$B$4:$B$904,0),4)</f>
        <v>15</v>
      </c>
      <c r="G1152" s="23">
        <v>5</v>
      </c>
      <c r="H1152" s="24">
        <v>5447</v>
      </c>
    </row>
    <row r="1153" spans="2:8" x14ac:dyDescent="0.3">
      <c r="B1153" s="22">
        <v>1000193</v>
      </c>
      <c r="C1153" s="23" t="s">
        <v>2711</v>
      </c>
      <c r="D1153" s="23" t="str">
        <f>VLOOKUP(B1153,'5b'!$B$4:$E$904,2,FALSE)</f>
        <v>F</v>
      </c>
      <c r="E1153" s="23" t="str">
        <f>INDEX(Table,MATCH('Classwork 5'!B1153,'5b'!$B$4:$B$904,0),3)</f>
        <v>46-50</v>
      </c>
      <c r="F1153" s="23">
        <f>INDEX(Table,MATCH('Classwork 5'!B1153,'5b'!$B$4:$B$904,0),4)</f>
        <v>15</v>
      </c>
      <c r="G1153" s="23">
        <v>5</v>
      </c>
      <c r="H1153" s="24">
        <v>5362</v>
      </c>
    </row>
    <row r="1154" spans="2:8" x14ac:dyDescent="0.3">
      <c r="B1154" s="22">
        <v>1000194</v>
      </c>
      <c r="C1154" s="23" t="s">
        <v>2143</v>
      </c>
      <c r="D1154" s="23" t="str">
        <f>VLOOKUP(B1154,'5b'!$B$4:$E$904,2,FALSE)</f>
        <v>F</v>
      </c>
      <c r="E1154" s="23" t="str">
        <f>INDEX(Table,MATCH('Classwork 5'!B1154,'5b'!$B$4:$B$904,0),3)</f>
        <v>0-17</v>
      </c>
      <c r="F1154" s="23">
        <f>INDEX(Table,MATCH('Classwork 5'!B1154,'5b'!$B$4:$B$904,0),4)</f>
        <v>10</v>
      </c>
      <c r="G1154" s="23">
        <v>8</v>
      </c>
      <c r="H1154" s="24">
        <v>8104</v>
      </c>
    </row>
    <row r="1155" spans="2:8" x14ac:dyDescent="0.3">
      <c r="B1155" s="22">
        <v>1000194</v>
      </c>
      <c r="C1155" s="23" t="s">
        <v>2602</v>
      </c>
      <c r="D1155" s="23" t="str">
        <f>VLOOKUP(B1155,'5b'!$B$4:$E$904,2,FALSE)</f>
        <v>F</v>
      </c>
      <c r="E1155" s="23" t="str">
        <f>INDEX(Table,MATCH('Classwork 5'!B1155,'5b'!$B$4:$B$904,0),3)</f>
        <v>0-17</v>
      </c>
      <c r="F1155" s="23">
        <f>INDEX(Table,MATCH('Classwork 5'!B1155,'5b'!$B$4:$B$904,0),4)</f>
        <v>10</v>
      </c>
      <c r="G1155" s="23">
        <v>5</v>
      </c>
      <c r="H1155" s="24">
        <v>7160</v>
      </c>
    </row>
    <row r="1156" spans="2:8" x14ac:dyDescent="0.3">
      <c r="B1156" s="22">
        <v>1000195</v>
      </c>
      <c r="C1156" s="23" t="s">
        <v>2178</v>
      </c>
      <c r="D1156" s="23" t="str">
        <f>VLOOKUP(B1156,'5b'!$B$4:$E$904,2,FALSE)</f>
        <v>M</v>
      </c>
      <c r="E1156" s="23" t="str">
        <f>INDEX(Table,MATCH('Classwork 5'!B1156,'5b'!$B$4:$B$904,0),3)</f>
        <v>26-35</v>
      </c>
      <c r="F1156" s="23">
        <f>INDEX(Table,MATCH('Classwork 5'!B1156,'5b'!$B$4:$B$904,0),4)</f>
        <v>12</v>
      </c>
      <c r="G1156" s="23">
        <v>8</v>
      </c>
      <c r="H1156" s="24">
        <v>9761</v>
      </c>
    </row>
    <row r="1157" spans="2:8" x14ac:dyDescent="0.3">
      <c r="B1157" s="22">
        <v>1000195</v>
      </c>
      <c r="C1157" s="23" t="s">
        <v>2712</v>
      </c>
      <c r="D1157" s="23" t="str">
        <f>VLOOKUP(B1157,'5b'!$B$4:$E$904,2,FALSE)</f>
        <v>M</v>
      </c>
      <c r="E1157" s="23" t="str">
        <f>INDEX(Table,MATCH('Classwork 5'!B1157,'5b'!$B$4:$B$904,0),3)</f>
        <v>26-35</v>
      </c>
      <c r="F1157" s="23">
        <f>INDEX(Table,MATCH('Classwork 5'!B1157,'5b'!$B$4:$B$904,0),4)</f>
        <v>12</v>
      </c>
      <c r="G1157" s="23">
        <v>8</v>
      </c>
      <c r="H1157" s="24">
        <v>9985</v>
      </c>
    </row>
    <row r="1158" spans="2:8" x14ac:dyDescent="0.3">
      <c r="B1158" s="22">
        <v>1000195</v>
      </c>
      <c r="C1158" s="23" t="s">
        <v>2713</v>
      </c>
      <c r="D1158" s="23" t="str">
        <f>VLOOKUP(B1158,'5b'!$B$4:$E$904,2,FALSE)</f>
        <v>M</v>
      </c>
      <c r="E1158" s="23" t="str">
        <f>INDEX(Table,MATCH('Classwork 5'!B1158,'5b'!$B$4:$B$904,0),3)</f>
        <v>26-35</v>
      </c>
      <c r="F1158" s="23">
        <f>INDEX(Table,MATCH('Classwork 5'!B1158,'5b'!$B$4:$B$904,0),4)</f>
        <v>12</v>
      </c>
      <c r="G1158" s="23">
        <v>5</v>
      </c>
      <c r="H1158" s="24">
        <v>8859</v>
      </c>
    </row>
    <row r="1159" spans="2:8" x14ac:dyDescent="0.3">
      <c r="B1159" s="22">
        <v>1000195</v>
      </c>
      <c r="C1159" s="23" t="s">
        <v>2613</v>
      </c>
      <c r="D1159" s="23" t="str">
        <f>VLOOKUP(B1159,'5b'!$B$4:$E$904,2,FALSE)</f>
        <v>M</v>
      </c>
      <c r="E1159" s="23" t="str">
        <f>INDEX(Table,MATCH('Classwork 5'!B1159,'5b'!$B$4:$B$904,0),3)</f>
        <v>26-35</v>
      </c>
      <c r="F1159" s="23">
        <f>INDEX(Table,MATCH('Classwork 5'!B1159,'5b'!$B$4:$B$904,0),4)</f>
        <v>12</v>
      </c>
      <c r="G1159" s="23">
        <v>11</v>
      </c>
      <c r="H1159" s="24">
        <v>6090</v>
      </c>
    </row>
    <row r="1160" spans="2:8" x14ac:dyDescent="0.3">
      <c r="B1160" s="22">
        <v>1000195</v>
      </c>
      <c r="C1160" s="23" t="s">
        <v>2714</v>
      </c>
      <c r="D1160" s="23" t="str">
        <f>VLOOKUP(B1160,'5b'!$B$4:$E$904,2,FALSE)</f>
        <v>M</v>
      </c>
      <c r="E1160" s="23" t="str">
        <f>INDEX(Table,MATCH('Classwork 5'!B1160,'5b'!$B$4:$B$904,0),3)</f>
        <v>26-35</v>
      </c>
      <c r="F1160" s="23">
        <f>INDEX(Table,MATCH('Classwork 5'!B1160,'5b'!$B$4:$B$904,0),4)</f>
        <v>12</v>
      </c>
      <c r="G1160" s="23">
        <v>1</v>
      </c>
      <c r="H1160" s="24">
        <v>15545</v>
      </c>
    </row>
    <row r="1161" spans="2:8" x14ac:dyDescent="0.3">
      <c r="B1161" s="22">
        <v>1000195</v>
      </c>
      <c r="C1161" s="23" t="s">
        <v>2664</v>
      </c>
      <c r="D1161" s="23" t="str">
        <f>VLOOKUP(B1161,'5b'!$B$4:$E$904,2,FALSE)</f>
        <v>M</v>
      </c>
      <c r="E1161" s="23" t="str">
        <f>INDEX(Table,MATCH('Classwork 5'!B1161,'5b'!$B$4:$B$904,0),3)</f>
        <v>26-35</v>
      </c>
      <c r="F1161" s="23">
        <f>INDEX(Table,MATCH('Classwork 5'!B1161,'5b'!$B$4:$B$904,0),4)</f>
        <v>12</v>
      </c>
      <c r="G1161" s="23">
        <v>8</v>
      </c>
      <c r="H1161" s="24">
        <v>9865</v>
      </c>
    </row>
    <row r="1162" spans="2:8" x14ac:dyDescent="0.3">
      <c r="B1162" s="22">
        <v>1000195</v>
      </c>
      <c r="C1162" s="23" t="s">
        <v>2704</v>
      </c>
      <c r="D1162" s="23" t="str">
        <f>VLOOKUP(B1162,'5b'!$B$4:$E$904,2,FALSE)</f>
        <v>M</v>
      </c>
      <c r="E1162" s="23" t="str">
        <f>INDEX(Table,MATCH('Classwork 5'!B1162,'5b'!$B$4:$B$904,0),3)</f>
        <v>26-35</v>
      </c>
      <c r="F1162" s="23">
        <f>INDEX(Table,MATCH('Classwork 5'!B1162,'5b'!$B$4:$B$904,0),4)</f>
        <v>12</v>
      </c>
      <c r="G1162" s="23">
        <v>1</v>
      </c>
      <c r="H1162" s="24">
        <v>4163</v>
      </c>
    </row>
    <row r="1163" spans="2:8" x14ac:dyDescent="0.3">
      <c r="B1163" s="22">
        <v>1000195</v>
      </c>
      <c r="C1163" s="23" t="s">
        <v>2715</v>
      </c>
      <c r="D1163" s="23" t="str">
        <f>VLOOKUP(B1163,'5b'!$B$4:$E$904,2,FALSE)</f>
        <v>M</v>
      </c>
      <c r="E1163" s="23" t="str">
        <f>INDEX(Table,MATCH('Classwork 5'!B1163,'5b'!$B$4:$B$904,0),3)</f>
        <v>26-35</v>
      </c>
      <c r="F1163" s="23">
        <f>INDEX(Table,MATCH('Classwork 5'!B1163,'5b'!$B$4:$B$904,0),4)</f>
        <v>12</v>
      </c>
      <c r="G1163" s="23">
        <v>5</v>
      </c>
      <c r="H1163" s="24">
        <v>6916</v>
      </c>
    </row>
    <row r="1164" spans="2:8" x14ac:dyDescent="0.3">
      <c r="B1164" s="22">
        <v>1000195</v>
      </c>
      <c r="C1164" s="23" t="s">
        <v>2716</v>
      </c>
      <c r="D1164" s="23" t="str">
        <f>VLOOKUP(B1164,'5b'!$B$4:$E$904,2,FALSE)</f>
        <v>M</v>
      </c>
      <c r="E1164" s="23" t="str">
        <f>INDEX(Table,MATCH('Classwork 5'!B1164,'5b'!$B$4:$B$904,0),3)</f>
        <v>26-35</v>
      </c>
      <c r="F1164" s="23">
        <f>INDEX(Table,MATCH('Classwork 5'!B1164,'5b'!$B$4:$B$904,0),4)</f>
        <v>12</v>
      </c>
      <c r="G1164" s="23">
        <v>3</v>
      </c>
      <c r="H1164" s="24">
        <v>8182</v>
      </c>
    </row>
    <row r="1165" spans="2:8" x14ac:dyDescent="0.3">
      <c r="B1165" s="22">
        <v>1000195</v>
      </c>
      <c r="C1165" s="23" t="s">
        <v>2717</v>
      </c>
      <c r="D1165" s="23" t="str">
        <f>VLOOKUP(B1165,'5b'!$B$4:$E$904,2,FALSE)</f>
        <v>M</v>
      </c>
      <c r="E1165" s="23" t="str">
        <f>INDEX(Table,MATCH('Classwork 5'!B1165,'5b'!$B$4:$B$904,0),3)</f>
        <v>26-35</v>
      </c>
      <c r="F1165" s="23">
        <f>INDEX(Table,MATCH('Classwork 5'!B1165,'5b'!$B$4:$B$904,0),4)</f>
        <v>12</v>
      </c>
      <c r="G1165" s="23">
        <v>8</v>
      </c>
      <c r="H1165" s="24">
        <v>9992</v>
      </c>
    </row>
    <row r="1166" spans="2:8" x14ac:dyDescent="0.3">
      <c r="B1166" s="22">
        <v>1000195</v>
      </c>
      <c r="C1166" s="23" t="s">
        <v>2705</v>
      </c>
      <c r="D1166" s="23" t="str">
        <f>VLOOKUP(B1166,'5b'!$B$4:$E$904,2,FALSE)</f>
        <v>M</v>
      </c>
      <c r="E1166" s="23" t="str">
        <f>INDEX(Table,MATCH('Classwork 5'!B1166,'5b'!$B$4:$B$904,0),3)</f>
        <v>26-35</v>
      </c>
      <c r="F1166" s="23">
        <f>INDEX(Table,MATCH('Classwork 5'!B1166,'5b'!$B$4:$B$904,0),4)</f>
        <v>12</v>
      </c>
      <c r="G1166" s="23">
        <v>1</v>
      </c>
      <c r="H1166" s="24">
        <v>11896</v>
      </c>
    </row>
    <row r="1167" spans="2:8" x14ac:dyDescent="0.3">
      <c r="B1167" s="22">
        <v>1000195</v>
      </c>
      <c r="C1167" s="23" t="s">
        <v>2718</v>
      </c>
      <c r="D1167" s="23" t="str">
        <f>VLOOKUP(B1167,'5b'!$B$4:$E$904,2,FALSE)</f>
        <v>M</v>
      </c>
      <c r="E1167" s="23" t="str">
        <f>INDEX(Table,MATCH('Classwork 5'!B1167,'5b'!$B$4:$B$904,0),3)</f>
        <v>26-35</v>
      </c>
      <c r="F1167" s="23">
        <f>INDEX(Table,MATCH('Classwork 5'!B1167,'5b'!$B$4:$B$904,0),4)</f>
        <v>12</v>
      </c>
      <c r="G1167" s="23">
        <v>8</v>
      </c>
      <c r="H1167" s="24">
        <v>7784</v>
      </c>
    </row>
    <row r="1168" spans="2:8" x14ac:dyDescent="0.3">
      <c r="B1168" s="22">
        <v>1000195</v>
      </c>
      <c r="C1168" s="23" t="s">
        <v>2719</v>
      </c>
      <c r="D1168" s="23" t="str">
        <f>VLOOKUP(B1168,'5b'!$B$4:$E$904,2,FALSE)</f>
        <v>M</v>
      </c>
      <c r="E1168" s="23" t="str">
        <f>INDEX(Table,MATCH('Classwork 5'!B1168,'5b'!$B$4:$B$904,0),3)</f>
        <v>26-35</v>
      </c>
      <c r="F1168" s="23">
        <f>INDEX(Table,MATCH('Classwork 5'!B1168,'5b'!$B$4:$B$904,0),4)</f>
        <v>12</v>
      </c>
      <c r="G1168" s="23">
        <v>1</v>
      </c>
      <c r="H1168" s="24">
        <v>11594</v>
      </c>
    </row>
    <row r="1169" spans="2:8" x14ac:dyDescent="0.3">
      <c r="B1169" s="22">
        <v>1000195</v>
      </c>
      <c r="C1169" s="23" t="s">
        <v>2720</v>
      </c>
      <c r="D1169" s="23" t="str">
        <f>VLOOKUP(B1169,'5b'!$B$4:$E$904,2,FALSE)</f>
        <v>M</v>
      </c>
      <c r="E1169" s="23" t="str">
        <f>INDEX(Table,MATCH('Classwork 5'!B1169,'5b'!$B$4:$B$904,0),3)</f>
        <v>26-35</v>
      </c>
      <c r="F1169" s="23">
        <f>INDEX(Table,MATCH('Classwork 5'!B1169,'5b'!$B$4:$B$904,0),4)</f>
        <v>12</v>
      </c>
      <c r="G1169" s="23">
        <v>1</v>
      </c>
      <c r="H1169" s="24">
        <v>15310</v>
      </c>
    </row>
    <row r="1170" spans="2:8" x14ac:dyDescent="0.3">
      <c r="B1170" s="22">
        <v>1000195</v>
      </c>
      <c r="C1170" s="23" t="s">
        <v>2721</v>
      </c>
      <c r="D1170" s="23" t="str">
        <f>VLOOKUP(B1170,'5b'!$B$4:$E$904,2,FALSE)</f>
        <v>M</v>
      </c>
      <c r="E1170" s="23" t="str">
        <f>INDEX(Table,MATCH('Classwork 5'!B1170,'5b'!$B$4:$B$904,0),3)</f>
        <v>26-35</v>
      </c>
      <c r="F1170" s="23">
        <f>INDEX(Table,MATCH('Classwork 5'!B1170,'5b'!$B$4:$B$904,0),4)</f>
        <v>12</v>
      </c>
      <c r="G1170" s="23">
        <v>5</v>
      </c>
      <c r="H1170" s="24">
        <v>5392</v>
      </c>
    </row>
    <row r="1171" spans="2:8" x14ac:dyDescent="0.3">
      <c r="B1171" s="22">
        <v>1000195</v>
      </c>
      <c r="C1171" s="23" t="s">
        <v>2722</v>
      </c>
      <c r="D1171" s="23" t="str">
        <f>VLOOKUP(B1171,'5b'!$B$4:$E$904,2,FALSE)</f>
        <v>M</v>
      </c>
      <c r="E1171" s="23" t="str">
        <f>INDEX(Table,MATCH('Classwork 5'!B1171,'5b'!$B$4:$B$904,0),3)</f>
        <v>26-35</v>
      </c>
      <c r="F1171" s="23">
        <f>INDEX(Table,MATCH('Classwork 5'!B1171,'5b'!$B$4:$B$904,0),4)</f>
        <v>12</v>
      </c>
      <c r="G1171" s="23">
        <v>8</v>
      </c>
      <c r="H1171" s="24">
        <v>10004</v>
      </c>
    </row>
    <row r="1172" spans="2:8" x14ac:dyDescent="0.3">
      <c r="B1172" s="22">
        <v>1000195</v>
      </c>
      <c r="C1172" s="23" t="s">
        <v>2624</v>
      </c>
      <c r="D1172" s="23" t="str">
        <f>VLOOKUP(B1172,'5b'!$B$4:$E$904,2,FALSE)</f>
        <v>M</v>
      </c>
      <c r="E1172" s="23" t="str">
        <f>INDEX(Table,MATCH('Classwork 5'!B1172,'5b'!$B$4:$B$904,0),3)</f>
        <v>26-35</v>
      </c>
      <c r="F1172" s="23">
        <f>INDEX(Table,MATCH('Classwork 5'!B1172,'5b'!$B$4:$B$904,0),4)</f>
        <v>12</v>
      </c>
      <c r="G1172" s="23">
        <v>11</v>
      </c>
      <c r="H1172" s="24">
        <v>1761</v>
      </c>
    </row>
    <row r="1173" spans="2:8" x14ac:dyDescent="0.3">
      <c r="B1173" s="22">
        <v>1000195</v>
      </c>
      <c r="C1173" s="23" t="s">
        <v>2723</v>
      </c>
      <c r="D1173" s="23" t="str">
        <f>VLOOKUP(B1173,'5b'!$B$4:$E$904,2,FALSE)</f>
        <v>M</v>
      </c>
      <c r="E1173" s="23" t="str">
        <f>INDEX(Table,MATCH('Classwork 5'!B1173,'5b'!$B$4:$B$904,0),3)</f>
        <v>26-35</v>
      </c>
      <c r="F1173" s="23">
        <f>INDEX(Table,MATCH('Classwork 5'!B1173,'5b'!$B$4:$B$904,0),4)</f>
        <v>12</v>
      </c>
      <c r="G1173" s="23">
        <v>2</v>
      </c>
      <c r="H1173" s="24">
        <v>12890</v>
      </c>
    </row>
    <row r="1174" spans="2:8" x14ac:dyDescent="0.3">
      <c r="B1174" s="22">
        <v>1000195</v>
      </c>
      <c r="C1174" s="23" t="s">
        <v>2129</v>
      </c>
      <c r="D1174" s="23" t="str">
        <f>VLOOKUP(B1174,'5b'!$B$4:$E$904,2,FALSE)</f>
        <v>M</v>
      </c>
      <c r="E1174" s="23" t="str">
        <f>INDEX(Table,MATCH('Classwork 5'!B1174,'5b'!$B$4:$B$904,0),3)</f>
        <v>26-35</v>
      </c>
      <c r="F1174" s="23">
        <f>INDEX(Table,MATCH('Classwork 5'!B1174,'5b'!$B$4:$B$904,0),4)</f>
        <v>12</v>
      </c>
      <c r="G1174" s="23">
        <v>1</v>
      </c>
      <c r="H1174" s="24">
        <v>19482</v>
      </c>
    </row>
    <row r="1175" spans="2:8" x14ac:dyDescent="0.3">
      <c r="B1175" s="22">
        <v>1000195</v>
      </c>
      <c r="C1175" s="23" t="s">
        <v>2724</v>
      </c>
      <c r="D1175" s="23" t="str">
        <f>VLOOKUP(B1175,'5b'!$B$4:$E$904,2,FALSE)</f>
        <v>M</v>
      </c>
      <c r="E1175" s="23" t="str">
        <f>INDEX(Table,MATCH('Classwork 5'!B1175,'5b'!$B$4:$B$904,0),3)</f>
        <v>26-35</v>
      </c>
      <c r="F1175" s="23">
        <f>INDEX(Table,MATCH('Classwork 5'!B1175,'5b'!$B$4:$B$904,0),4)</f>
        <v>12</v>
      </c>
      <c r="G1175" s="23">
        <v>8</v>
      </c>
      <c r="H1175" s="24">
        <v>6199</v>
      </c>
    </row>
    <row r="1176" spans="2:8" x14ac:dyDescent="0.3">
      <c r="B1176" s="22">
        <v>1000195</v>
      </c>
      <c r="C1176" s="23" t="s">
        <v>2725</v>
      </c>
      <c r="D1176" s="23" t="str">
        <f>VLOOKUP(B1176,'5b'!$B$4:$E$904,2,FALSE)</f>
        <v>M</v>
      </c>
      <c r="E1176" s="23" t="str">
        <f>INDEX(Table,MATCH('Classwork 5'!B1176,'5b'!$B$4:$B$904,0),3)</f>
        <v>26-35</v>
      </c>
      <c r="F1176" s="23">
        <f>INDEX(Table,MATCH('Classwork 5'!B1176,'5b'!$B$4:$B$904,0),4)</f>
        <v>12</v>
      </c>
      <c r="G1176" s="23">
        <v>1</v>
      </c>
      <c r="H1176" s="24">
        <v>11817</v>
      </c>
    </row>
    <row r="1177" spans="2:8" x14ac:dyDescent="0.3">
      <c r="B1177" s="22">
        <v>1000195</v>
      </c>
      <c r="C1177" s="23" t="s">
        <v>2726</v>
      </c>
      <c r="D1177" s="23" t="str">
        <f>VLOOKUP(B1177,'5b'!$B$4:$E$904,2,FALSE)</f>
        <v>M</v>
      </c>
      <c r="E1177" s="23" t="str">
        <f>INDEX(Table,MATCH('Classwork 5'!B1177,'5b'!$B$4:$B$904,0),3)</f>
        <v>26-35</v>
      </c>
      <c r="F1177" s="23">
        <f>INDEX(Table,MATCH('Classwork 5'!B1177,'5b'!$B$4:$B$904,0),4)</f>
        <v>12</v>
      </c>
      <c r="G1177" s="23">
        <v>14</v>
      </c>
      <c r="H1177" s="24">
        <v>7670</v>
      </c>
    </row>
    <row r="1178" spans="2:8" x14ac:dyDescent="0.3">
      <c r="B1178" s="22">
        <v>1000195</v>
      </c>
      <c r="C1178" s="23" t="s">
        <v>2706</v>
      </c>
      <c r="D1178" s="23" t="str">
        <f>VLOOKUP(B1178,'5b'!$B$4:$E$904,2,FALSE)</f>
        <v>M</v>
      </c>
      <c r="E1178" s="23" t="str">
        <f>INDEX(Table,MATCH('Classwork 5'!B1178,'5b'!$B$4:$B$904,0),3)</f>
        <v>26-35</v>
      </c>
      <c r="F1178" s="23">
        <f>INDEX(Table,MATCH('Classwork 5'!B1178,'5b'!$B$4:$B$904,0),4)</f>
        <v>12</v>
      </c>
      <c r="G1178" s="23">
        <v>5</v>
      </c>
      <c r="H1178" s="24">
        <v>6875</v>
      </c>
    </row>
    <row r="1179" spans="2:8" x14ac:dyDescent="0.3">
      <c r="B1179" s="22">
        <v>1000195</v>
      </c>
      <c r="C1179" s="23" t="s">
        <v>2727</v>
      </c>
      <c r="D1179" s="23" t="str">
        <f>VLOOKUP(B1179,'5b'!$B$4:$E$904,2,FALSE)</f>
        <v>M</v>
      </c>
      <c r="E1179" s="23" t="str">
        <f>INDEX(Table,MATCH('Classwork 5'!B1179,'5b'!$B$4:$B$904,0),3)</f>
        <v>26-35</v>
      </c>
      <c r="F1179" s="23">
        <f>INDEX(Table,MATCH('Classwork 5'!B1179,'5b'!$B$4:$B$904,0),4)</f>
        <v>12</v>
      </c>
      <c r="G1179" s="23">
        <v>5</v>
      </c>
      <c r="H1179" s="24">
        <v>5401</v>
      </c>
    </row>
    <row r="1180" spans="2:8" x14ac:dyDescent="0.3">
      <c r="B1180" s="22">
        <v>1000195</v>
      </c>
      <c r="C1180" s="23" t="s">
        <v>2728</v>
      </c>
      <c r="D1180" s="23" t="str">
        <f>VLOOKUP(B1180,'5b'!$B$4:$E$904,2,FALSE)</f>
        <v>M</v>
      </c>
      <c r="E1180" s="23" t="str">
        <f>INDEX(Table,MATCH('Classwork 5'!B1180,'5b'!$B$4:$B$904,0),3)</f>
        <v>26-35</v>
      </c>
      <c r="F1180" s="23">
        <f>INDEX(Table,MATCH('Classwork 5'!B1180,'5b'!$B$4:$B$904,0),4)</f>
        <v>12</v>
      </c>
      <c r="G1180" s="23">
        <v>6</v>
      </c>
      <c r="H1180" s="24">
        <v>20060</v>
      </c>
    </row>
    <row r="1181" spans="2:8" x14ac:dyDescent="0.3">
      <c r="B1181" s="22">
        <v>1000195</v>
      </c>
      <c r="C1181" s="23" t="s">
        <v>2729</v>
      </c>
      <c r="D1181" s="23" t="str">
        <f>VLOOKUP(B1181,'5b'!$B$4:$E$904,2,FALSE)</f>
        <v>M</v>
      </c>
      <c r="E1181" s="23" t="str">
        <f>INDEX(Table,MATCH('Classwork 5'!B1181,'5b'!$B$4:$B$904,0),3)</f>
        <v>26-35</v>
      </c>
      <c r="F1181" s="23">
        <f>INDEX(Table,MATCH('Classwork 5'!B1181,'5b'!$B$4:$B$904,0),4)</f>
        <v>12</v>
      </c>
      <c r="G1181" s="23">
        <v>8</v>
      </c>
      <c r="H1181" s="24">
        <v>9862</v>
      </c>
    </row>
    <row r="1182" spans="2:8" x14ac:dyDescent="0.3">
      <c r="B1182" s="22">
        <v>1000195</v>
      </c>
      <c r="C1182" s="23" t="s">
        <v>2288</v>
      </c>
      <c r="D1182" s="23" t="str">
        <f>VLOOKUP(B1182,'5b'!$B$4:$E$904,2,FALSE)</f>
        <v>M</v>
      </c>
      <c r="E1182" s="23" t="str">
        <f>INDEX(Table,MATCH('Classwork 5'!B1182,'5b'!$B$4:$B$904,0),3)</f>
        <v>26-35</v>
      </c>
      <c r="F1182" s="23">
        <f>INDEX(Table,MATCH('Classwork 5'!B1182,'5b'!$B$4:$B$904,0),4)</f>
        <v>12</v>
      </c>
      <c r="G1182" s="23">
        <v>8</v>
      </c>
      <c r="H1182" s="24">
        <v>7971</v>
      </c>
    </row>
    <row r="1183" spans="2:8" x14ac:dyDescent="0.3">
      <c r="B1183" s="22">
        <v>1000195</v>
      </c>
      <c r="C1183" s="23" t="s">
        <v>2400</v>
      </c>
      <c r="D1183" s="23" t="str">
        <f>VLOOKUP(B1183,'5b'!$B$4:$E$904,2,FALSE)</f>
        <v>M</v>
      </c>
      <c r="E1183" s="23" t="str">
        <f>INDEX(Table,MATCH('Classwork 5'!B1183,'5b'!$B$4:$B$904,0),3)</f>
        <v>26-35</v>
      </c>
      <c r="F1183" s="23">
        <f>INDEX(Table,MATCH('Classwork 5'!B1183,'5b'!$B$4:$B$904,0),4)</f>
        <v>12</v>
      </c>
      <c r="G1183" s="23">
        <v>15</v>
      </c>
      <c r="H1183" s="24">
        <v>21224</v>
      </c>
    </row>
    <row r="1184" spans="2:8" x14ac:dyDescent="0.3">
      <c r="B1184" s="22">
        <v>1000195</v>
      </c>
      <c r="C1184" s="23" t="s">
        <v>2507</v>
      </c>
      <c r="D1184" s="23" t="str">
        <f>VLOOKUP(B1184,'5b'!$B$4:$E$904,2,FALSE)</f>
        <v>M</v>
      </c>
      <c r="E1184" s="23" t="str">
        <f>INDEX(Table,MATCH('Classwork 5'!B1184,'5b'!$B$4:$B$904,0),3)</f>
        <v>26-35</v>
      </c>
      <c r="F1184" s="23">
        <f>INDEX(Table,MATCH('Classwork 5'!B1184,'5b'!$B$4:$B$904,0),4)</f>
        <v>12</v>
      </c>
      <c r="G1184" s="23">
        <v>1</v>
      </c>
      <c r="H1184" s="24">
        <v>12096</v>
      </c>
    </row>
    <row r="1185" spans="2:8" x14ac:dyDescent="0.3">
      <c r="B1185" s="22">
        <v>1000195</v>
      </c>
      <c r="C1185" s="23" t="s">
        <v>2730</v>
      </c>
      <c r="D1185" s="23" t="str">
        <f>VLOOKUP(B1185,'5b'!$B$4:$E$904,2,FALSE)</f>
        <v>M</v>
      </c>
      <c r="E1185" s="23" t="str">
        <f>INDEX(Table,MATCH('Classwork 5'!B1185,'5b'!$B$4:$B$904,0),3)</f>
        <v>26-35</v>
      </c>
      <c r="F1185" s="23">
        <f>INDEX(Table,MATCH('Classwork 5'!B1185,'5b'!$B$4:$B$904,0),4)</f>
        <v>12</v>
      </c>
      <c r="G1185" s="23">
        <v>5</v>
      </c>
      <c r="H1185" s="24">
        <v>7178</v>
      </c>
    </row>
    <row r="1186" spans="2:8" x14ac:dyDescent="0.3">
      <c r="B1186" s="22">
        <v>1000195</v>
      </c>
      <c r="C1186" s="23" t="s">
        <v>2731</v>
      </c>
      <c r="D1186" s="23" t="str">
        <f>VLOOKUP(B1186,'5b'!$B$4:$E$904,2,FALSE)</f>
        <v>M</v>
      </c>
      <c r="E1186" s="23" t="str">
        <f>INDEX(Table,MATCH('Classwork 5'!B1186,'5b'!$B$4:$B$904,0),3)</f>
        <v>26-35</v>
      </c>
      <c r="F1186" s="23">
        <f>INDEX(Table,MATCH('Classwork 5'!B1186,'5b'!$B$4:$B$904,0),4)</f>
        <v>12</v>
      </c>
      <c r="G1186" s="23">
        <v>5</v>
      </c>
      <c r="H1186" s="24">
        <v>6988</v>
      </c>
    </row>
    <row r="1187" spans="2:8" x14ac:dyDescent="0.3">
      <c r="B1187" s="22">
        <v>1000195</v>
      </c>
      <c r="C1187" s="23" t="s">
        <v>2732</v>
      </c>
      <c r="D1187" s="23" t="str">
        <f>VLOOKUP(B1187,'5b'!$B$4:$E$904,2,FALSE)</f>
        <v>M</v>
      </c>
      <c r="E1187" s="23" t="str">
        <f>INDEX(Table,MATCH('Classwork 5'!B1187,'5b'!$B$4:$B$904,0),3)</f>
        <v>26-35</v>
      </c>
      <c r="F1187" s="23">
        <f>INDEX(Table,MATCH('Classwork 5'!B1187,'5b'!$B$4:$B$904,0),4)</f>
        <v>12</v>
      </c>
      <c r="G1187" s="23">
        <v>2</v>
      </c>
      <c r="H1187" s="24">
        <v>16477</v>
      </c>
    </row>
    <row r="1188" spans="2:8" x14ac:dyDescent="0.3">
      <c r="B1188" s="22">
        <v>1000195</v>
      </c>
      <c r="C1188" s="23" t="s">
        <v>2618</v>
      </c>
      <c r="D1188" s="23" t="str">
        <f>VLOOKUP(B1188,'5b'!$B$4:$E$904,2,FALSE)</f>
        <v>M</v>
      </c>
      <c r="E1188" s="23" t="str">
        <f>INDEX(Table,MATCH('Classwork 5'!B1188,'5b'!$B$4:$B$904,0),3)</f>
        <v>26-35</v>
      </c>
      <c r="F1188" s="23">
        <f>INDEX(Table,MATCH('Classwork 5'!B1188,'5b'!$B$4:$B$904,0),4)</f>
        <v>12</v>
      </c>
      <c r="G1188" s="23">
        <v>8</v>
      </c>
      <c r="H1188" s="24">
        <v>7767</v>
      </c>
    </row>
    <row r="1189" spans="2:8" x14ac:dyDescent="0.3">
      <c r="B1189" s="22">
        <v>1000195</v>
      </c>
      <c r="C1189" s="23" t="s">
        <v>2733</v>
      </c>
      <c r="D1189" s="23" t="str">
        <f>VLOOKUP(B1189,'5b'!$B$4:$E$904,2,FALSE)</f>
        <v>M</v>
      </c>
      <c r="E1189" s="23" t="str">
        <f>INDEX(Table,MATCH('Classwork 5'!B1189,'5b'!$B$4:$B$904,0),3)</f>
        <v>26-35</v>
      </c>
      <c r="F1189" s="23">
        <f>INDEX(Table,MATCH('Classwork 5'!B1189,'5b'!$B$4:$B$904,0),4)</f>
        <v>12</v>
      </c>
      <c r="G1189" s="23">
        <v>8</v>
      </c>
      <c r="H1189" s="24">
        <v>8120</v>
      </c>
    </row>
    <row r="1190" spans="2:8" x14ac:dyDescent="0.3">
      <c r="B1190" s="22">
        <v>1000195</v>
      </c>
      <c r="C1190" s="23" t="s">
        <v>2637</v>
      </c>
      <c r="D1190" s="23" t="str">
        <f>VLOOKUP(B1190,'5b'!$B$4:$E$904,2,FALSE)</f>
        <v>M</v>
      </c>
      <c r="E1190" s="23" t="str">
        <f>INDEX(Table,MATCH('Classwork 5'!B1190,'5b'!$B$4:$B$904,0),3)</f>
        <v>26-35</v>
      </c>
      <c r="F1190" s="23">
        <f>INDEX(Table,MATCH('Classwork 5'!B1190,'5b'!$B$4:$B$904,0),4)</f>
        <v>12</v>
      </c>
      <c r="G1190" s="23">
        <v>7</v>
      </c>
      <c r="H1190" s="24">
        <v>16500</v>
      </c>
    </row>
    <row r="1191" spans="2:8" x14ac:dyDescent="0.3">
      <c r="B1191" s="22">
        <v>1000196</v>
      </c>
      <c r="C1191" s="23" t="s">
        <v>2159</v>
      </c>
      <c r="D1191" s="23" t="str">
        <f>VLOOKUP(B1191,'5b'!$B$4:$E$904,2,FALSE)</f>
        <v>F</v>
      </c>
      <c r="E1191" s="23" t="str">
        <f>INDEX(Table,MATCH('Classwork 5'!B1191,'5b'!$B$4:$B$904,0),3)</f>
        <v>36-45</v>
      </c>
      <c r="F1191" s="23">
        <f>INDEX(Table,MATCH('Classwork 5'!B1191,'5b'!$B$4:$B$904,0),4)</f>
        <v>9</v>
      </c>
      <c r="G1191" s="23">
        <v>8</v>
      </c>
      <c r="H1191" s="24">
        <v>8072</v>
      </c>
    </row>
    <row r="1192" spans="2:8" x14ac:dyDescent="0.3">
      <c r="B1192" s="22">
        <v>1000196</v>
      </c>
      <c r="C1192" s="23" t="s">
        <v>2491</v>
      </c>
      <c r="D1192" s="23" t="str">
        <f>VLOOKUP(B1192,'5b'!$B$4:$E$904,2,FALSE)</f>
        <v>F</v>
      </c>
      <c r="E1192" s="23" t="str">
        <f>INDEX(Table,MATCH('Classwork 5'!B1192,'5b'!$B$4:$B$904,0),3)</f>
        <v>36-45</v>
      </c>
      <c r="F1192" s="23">
        <f>INDEX(Table,MATCH('Classwork 5'!B1192,'5b'!$B$4:$B$904,0),4)</f>
        <v>9</v>
      </c>
      <c r="G1192" s="23">
        <v>5</v>
      </c>
      <c r="H1192" s="24">
        <v>7057</v>
      </c>
    </row>
    <row r="1193" spans="2:8" x14ac:dyDescent="0.3">
      <c r="B1193" s="22">
        <v>1000196</v>
      </c>
      <c r="C1193" s="23" t="s">
        <v>2357</v>
      </c>
      <c r="D1193" s="23" t="str">
        <f>VLOOKUP(B1193,'5b'!$B$4:$E$904,2,FALSE)</f>
        <v>F</v>
      </c>
      <c r="E1193" s="23" t="str">
        <f>INDEX(Table,MATCH('Classwork 5'!B1193,'5b'!$B$4:$B$904,0),3)</f>
        <v>36-45</v>
      </c>
      <c r="F1193" s="23">
        <f>INDEX(Table,MATCH('Classwork 5'!B1193,'5b'!$B$4:$B$904,0),4)</f>
        <v>9</v>
      </c>
      <c r="G1193" s="23">
        <v>5</v>
      </c>
      <c r="H1193" s="24">
        <v>5411</v>
      </c>
    </row>
    <row r="1194" spans="2:8" x14ac:dyDescent="0.3">
      <c r="B1194" s="22">
        <v>1000196</v>
      </c>
      <c r="C1194" s="23" t="s">
        <v>2384</v>
      </c>
      <c r="D1194" s="23" t="str">
        <f>VLOOKUP(B1194,'5b'!$B$4:$E$904,2,FALSE)</f>
        <v>F</v>
      </c>
      <c r="E1194" s="23" t="str">
        <f>INDEX(Table,MATCH('Classwork 5'!B1194,'5b'!$B$4:$B$904,0),3)</f>
        <v>36-45</v>
      </c>
      <c r="F1194" s="23">
        <f>INDEX(Table,MATCH('Classwork 5'!B1194,'5b'!$B$4:$B$904,0),4)</f>
        <v>9</v>
      </c>
      <c r="G1194" s="23">
        <v>6</v>
      </c>
      <c r="H1194" s="24">
        <v>19899</v>
      </c>
    </row>
    <row r="1195" spans="2:8" x14ac:dyDescent="0.3">
      <c r="B1195" s="22">
        <v>1000196</v>
      </c>
      <c r="C1195" s="23" t="s">
        <v>2286</v>
      </c>
      <c r="D1195" s="23" t="str">
        <f>VLOOKUP(B1195,'5b'!$B$4:$E$904,2,FALSE)</f>
        <v>F</v>
      </c>
      <c r="E1195" s="23" t="str">
        <f>INDEX(Table,MATCH('Classwork 5'!B1195,'5b'!$B$4:$B$904,0),3)</f>
        <v>36-45</v>
      </c>
      <c r="F1195" s="23">
        <f>INDEX(Table,MATCH('Classwork 5'!B1195,'5b'!$B$4:$B$904,0),4)</f>
        <v>9</v>
      </c>
      <c r="G1195" s="23">
        <v>5</v>
      </c>
      <c r="H1195" s="24">
        <v>8767</v>
      </c>
    </row>
    <row r="1196" spans="2:8" x14ac:dyDescent="0.3">
      <c r="B1196" s="22">
        <v>1000197</v>
      </c>
      <c r="C1196" s="23" t="s">
        <v>2240</v>
      </c>
      <c r="D1196" s="23" t="str">
        <f>VLOOKUP(B1196,'5b'!$B$4:$E$904,2,FALSE)</f>
        <v>M</v>
      </c>
      <c r="E1196" s="23" t="str">
        <f>INDEX(Table,MATCH('Classwork 5'!B1196,'5b'!$B$4:$B$904,0),3)</f>
        <v>18-25</v>
      </c>
      <c r="F1196" s="23">
        <f>INDEX(Table,MATCH('Classwork 5'!B1196,'5b'!$B$4:$B$904,0),4)</f>
        <v>14</v>
      </c>
      <c r="G1196" s="23">
        <v>5</v>
      </c>
      <c r="H1196" s="24">
        <v>7041</v>
      </c>
    </row>
    <row r="1197" spans="2:8" x14ac:dyDescent="0.3">
      <c r="B1197" s="22">
        <v>1000198</v>
      </c>
      <c r="C1197" s="23" t="s">
        <v>2061</v>
      </c>
      <c r="D1197" s="23" t="str">
        <f>VLOOKUP(B1197,'5b'!$B$4:$E$904,2,FALSE)</f>
        <v>M</v>
      </c>
      <c r="E1197" s="23" t="str">
        <f>INDEX(Table,MATCH('Classwork 5'!B1197,'5b'!$B$4:$B$904,0),3)</f>
        <v>26-35</v>
      </c>
      <c r="F1197" s="23">
        <f>INDEX(Table,MATCH('Classwork 5'!B1197,'5b'!$B$4:$B$904,0),4)</f>
        <v>12</v>
      </c>
      <c r="G1197" s="23">
        <v>1</v>
      </c>
      <c r="H1197" s="24">
        <v>15165</v>
      </c>
    </row>
    <row r="1198" spans="2:8" x14ac:dyDescent="0.3">
      <c r="B1198" s="22">
        <v>1000198</v>
      </c>
      <c r="C1198" s="23" t="s">
        <v>2041</v>
      </c>
      <c r="D1198" s="23" t="str">
        <f>VLOOKUP(B1198,'5b'!$B$4:$E$904,2,FALSE)</f>
        <v>M</v>
      </c>
      <c r="E1198" s="23" t="str">
        <f>INDEX(Table,MATCH('Classwork 5'!B1198,'5b'!$B$4:$B$904,0),3)</f>
        <v>26-35</v>
      </c>
      <c r="F1198" s="23">
        <f>INDEX(Table,MATCH('Classwork 5'!B1198,'5b'!$B$4:$B$904,0),4)</f>
        <v>12</v>
      </c>
      <c r="G1198" s="23">
        <v>5</v>
      </c>
      <c r="H1198" s="24">
        <v>8568</v>
      </c>
    </row>
    <row r="1199" spans="2:8" x14ac:dyDescent="0.3">
      <c r="B1199" s="22">
        <v>1000198</v>
      </c>
      <c r="C1199" s="23" t="s">
        <v>2641</v>
      </c>
      <c r="D1199" s="23" t="str">
        <f>VLOOKUP(B1199,'5b'!$B$4:$E$904,2,FALSE)</f>
        <v>M</v>
      </c>
      <c r="E1199" s="23" t="str">
        <f>INDEX(Table,MATCH('Classwork 5'!B1199,'5b'!$B$4:$B$904,0),3)</f>
        <v>26-35</v>
      </c>
      <c r="F1199" s="23">
        <f>INDEX(Table,MATCH('Classwork 5'!B1199,'5b'!$B$4:$B$904,0),4)</f>
        <v>12</v>
      </c>
      <c r="G1199" s="23">
        <v>4</v>
      </c>
      <c r="H1199" s="24">
        <v>2738</v>
      </c>
    </row>
    <row r="1200" spans="2:8" x14ac:dyDescent="0.3">
      <c r="B1200" s="22">
        <v>1000198</v>
      </c>
      <c r="C1200" s="23" t="s">
        <v>2033</v>
      </c>
      <c r="D1200" s="23" t="str">
        <f>VLOOKUP(B1200,'5b'!$B$4:$E$904,2,FALSE)</f>
        <v>M</v>
      </c>
      <c r="E1200" s="23" t="str">
        <f>INDEX(Table,MATCH('Classwork 5'!B1200,'5b'!$B$4:$B$904,0),3)</f>
        <v>26-35</v>
      </c>
      <c r="F1200" s="23">
        <f>INDEX(Table,MATCH('Classwork 5'!B1200,'5b'!$B$4:$B$904,0),4)</f>
        <v>12</v>
      </c>
      <c r="G1200" s="23">
        <v>1</v>
      </c>
      <c r="H1200" s="24">
        <v>15695</v>
      </c>
    </row>
    <row r="1201" spans="2:8" x14ac:dyDescent="0.3">
      <c r="B1201" s="22">
        <v>1000198</v>
      </c>
      <c r="C1201" s="23" t="s">
        <v>2237</v>
      </c>
      <c r="D1201" s="23" t="str">
        <f>VLOOKUP(B1201,'5b'!$B$4:$E$904,2,FALSE)</f>
        <v>M</v>
      </c>
      <c r="E1201" s="23" t="str">
        <f>INDEX(Table,MATCH('Classwork 5'!B1201,'5b'!$B$4:$B$904,0),3)</f>
        <v>26-35</v>
      </c>
      <c r="F1201" s="23">
        <f>INDEX(Table,MATCH('Classwork 5'!B1201,'5b'!$B$4:$B$904,0),4)</f>
        <v>12</v>
      </c>
      <c r="G1201" s="23">
        <v>5</v>
      </c>
      <c r="H1201" s="24">
        <v>5344</v>
      </c>
    </row>
    <row r="1202" spans="2:8" x14ac:dyDescent="0.3">
      <c r="B1202" s="22">
        <v>1000198</v>
      </c>
      <c r="C1202" s="23" t="s">
        <v>2162</v>
      </c>
      <c r="D1202" s="23" t="str">
        <f>VLOOKUP(B1202,'5b'!$B$4:$E$904,2,FALSE)</f>
        <v>M</v>
      </c>
      <c r="E1202" s="23" t="str">
        <f>INDEX(Table,MATCH('Classwork 5'!B1202,'5b'!$B$4:$B$904,0),3)</f>
        <v>26-35</v>
      </c>
      <c r="F1202" s="23">
        <f>INDEX(Table,MATCH('Classwork 5'!B1202,'5b'!$B$4:$B$904,0),4)</f>
        <v>12</v>
      </c>
      <c r="G1202" s="23">
        <v>4</v>
      </c>
      <c r="H1202" s="24">
        <v>2863</v>
      </c>
    </row>
    <row r="1203" spans="2:8" x14ac:dyDescent="0.3">
      <c r="B1203" s="22">
        <v>1000198</v>
      </c>
      <c r="C1203" s="23" t="s">
        <v>2128</v>
      </c>
      <c r="D1203" s="23" t="str">
        <f>VLOOKUP(B1203,'5b'!$B$4:$E$904,2,FALSE)</f>
        <v>M</v>
      </c>
      <c r="E1203" s="23" t="str">
        <f>INDEX(Table,MATCH('Classwork 5'!B1203,'5b'!$B$4:$B$904,0),3)</f>
        <v>26-35</v>
      </c>
      <c r="F1203" s="23">
        <f>INDEX(Table,MATCH('Classwork 5'!B1203,'5b'!$B$4:$B$904,0),4)</f>
        <v>12</v>
      </c>
      <c r="G1203" s="23">
        <v>5</v>
      </c>
      <c r="H1203" s="24">
        <v>5347</v>
      </c>
    </row>
    <row r="1204" spans="2:8" x14ac:dyDescent="0.3">
      <c r="B1204" s="22">
        <v>1000198</v>
      </c>
      <c r="C1204" s="23" t="s">
        <v>2226</v>
      </c>
      <c r="D1204" s="23" t="str">
        <f>VLOOKUP(B1204,'5b'!$B$4:$E$904,2,FALSE)</f>
        <v>M</v>
      </c>
      <c r="E1204" s="23" t="str">
        <f>INDEX(Table,MATCH('Classwork 5'!B1204,'5b'!$B$4:$B$904,0),3)</f>
        <v>26-35</v>
      </c>
      <c r="F1204" s="23">
        <f>INDEX(Table,MATCH('Classwork 5'!B1204,'5b'!$B$4:$B$904,0),4)</f>
        <v>12</v>
      </c>
      <c r="G1204" s="23">
        <v>3</v>
      </c>
      <c r="H1204" s="24">
        <v>10585</v>
      </c>
    </row>
    <row r="1205" spans="2:8" x14ac:dyDescent="0.3">
      <c r="B1205" s="22">
        <v>1000198</v>
      </c>
      <c r="C1205" s="23" t="s">
        <v>2734</v>
      </c>
      <c r="D1205" s="23" t="str">
        <f>VLOOKUP(B1205,'5b'!$B$4:$E$904,2,FALSE)</f>
        <v>M</v>
      </c>
      <c r="E1205" s="23" t="str">
        <f>INDEX(Table,MATCH('Classwork 5'!B1205,'5b'!$B$4:$B$904,0),3)</f>
        <v>26-35</v>
      </c>
      <c r="F1205" s="23">
        <f>INDEX(Table,MATCH('Classwork 5'!B1205,'5b'!$B$4:$B$904,0),4)</f>
        <v>12</v>
      </c>
      <c r="G1205" s="23">
        <v>3</v>
      </c>
      <c r="H1205" s="24">
        <v>10680</v>
      </c>
    </row>
    <row r="1206" spans="2:8" x14ac:dyDescent="0.3">
      <c r="B1206" s="22">
        <v>1000198</v>
      </c>
      <c r="C1206" s="23" t="s">
        <v>2735</v>
      </c>
      <c r="D1206" s="23" t="str">
        <f>VLOOKUP(B1206,'5b'!$B$4:$E$904,2,FALSE)</f>
        <v>M</v>
      </c>
      <c r="E1206" s="23" t="str">
        <f>INDEX(Table,MATCH('Classwork 5'!B1206,'5b'!$B$4:$B$904,0),3)</f>
        <v>26-35</v>
      </c>
      <c r="F1206" s="23">
        <f>INDEX(Table,MATCH('Classwork 5'!B1206,'5b'!$B$4:$B$904,0),4)</f>
        <v>12</v>
      </c>
      <c r="G1206" s="23">
        <v>2</v>
      </c>
      <c r="H1206" s="24">
        <v>9823</v>
      </c>
    </row>
    <row r="1207" spans="2:8" x14ac:dyDescent="0.3">
      <c r="B1207" s="22">
        <v>1000198</v>
      </c>
      <c r="C1207" s="23" t="s">
        <v>2568</v>
      </c>
      <c r="D1207" s="23" t="str">
        <f>VLOOKUP(B1207,'5b'!$B$4:$E$904,2,FALSE)</f>
        <v>M</v>
      </c>
      <c r="E1207" s="23" t="str">
        <f>INDEX(Table,MATCH('Classwork 5'!B1207,'5b'!$B$4:$B$904,0),3)</f>
        <v>26-35</v>
      </c>
      <c r="F1207" s="23">
        <f>INDEX(Table,MATCH('Classwork 5'!B1207,'5b'!$B$4:$B$904,0),4)</f>
        <v>12</v>
      </c>
      <c r="G1207" s="23">
        <v>5</v>
      </c>
      <c r="H1207" s="24">
        <v>8767</v>
      </c>
    </row>
    <row r="1208" spans="2:8" x14ac:dyDescent="0.3">
      <c r="B1208" s="22">
        <v>1000198</v>
      </c>
      <c r="C1208" s="23" t="s">
        <v>2736</v>
      </c>
      <c r="D1208" s="23" t="str">
        <f>VLOOKUP(B1208,'5b'!$B$4:$E$904,2,FALSE)</f>
        <v>M</v>
      </c>
      <c r="E1208" s="23" t="str">
        <f>INDEX(Table,MATCH('Classwork 5'!B1208,'5b'!$B$4:$B$904,0),3)</f>
        <v>26-35</v>
      </c>
      <c r="F1208" s="23">
        <f>INDEX(Table,MATCH('Classwork 5'!B1208,'5b'!$B$4:$B$904,0),4)</f>
        <v>12</v>
      </c>
      <c r="G1208" s="23">
        <v>5</v>
      </c>
      <c r="H1208" s="24">
        <v>6909</v>
      </c>
    </row>
    <row r="1209" spans="2:8" x14ac:dyDescent="0.3">
      <c r="B1209" s="22">
        <v>1000198</v>
      </c>
      <c r="C1209" s="23" t="s">
        <v>2464</v>
      </c>
      <c r="D1209" s="23" t="str">
        <f>VLOOKUP(B1209,'5b'!$B$4:$E$904,2,FALSE)</f>
        <v>M</v>
      </c>
      <c r="E1209" s="23" t="str">
        <f>INDEX(Table,MATCH('Classwork 5'!B1209,'5b'!$B$4:$B$904,0),3)</f>
        <v>26-35</v>
      </c>
      <c r="F1209" s="23">
        <f>INDEX(Table,MATCH('Classwork 5'!B1209,'5b'!$B$4:$B$904,0),4)</f>
        <v>12</v>
      </c>
      <c r="G1209" s="23">
        <v>1</v>
      </c>
      <c r="H1209" s="24">
        <v>19296</v>
      </c>
    </row>
    <row r="1210" spans="2:8" x14ac:dyDescent="0.3">
      <c r="B1210" s="22">
        <v>1000198</v>
      </c>
      <c r="C1210" s="23" t="s">
        <v>1943</v>
      </c>
      <c r="D1210" s="23" t="str">
        <f>VLOOKUP(B1210,'5b'!$B$4:$E$904,2,FALSE)</f>
        <v>M</v>
      </c>
      <c r="E1210" s="23" t="str">
        <f>INDEX(Table,MATCH('Classwork 5'!B1210,'5b'!$B$4:$B$904,0),3)</f>
        <v>26-35</v>
      </c>
      <c r="F1210" s="23">
        <f>INDEX(Table,MATCH('Classwork 5'!B1210,'5b'!$B$4:$B$904,0),4)</f>
        <v>12</v>
      </c>
      <c r="G1210" s="23">
        <v>1</v>
      </c>
      <c r="H1210" s="24">
        <v>19659</v>
      </c>
    </row>
    <row r="1211" spans="2:8" x14ac:dyDescent="0.3">
      <c r="B1211" s="22">
        <v>1000198</v>
      </c>
      <c r="C1211" s="23" t="s">
        <v>2454</v>
      </c>
      <c r="D1211" s="23" t="str">
        <f>VLOOKUP(B1211,'5b'!$B$4:$E$904,2,FALSE)</f>
        <v>M</v>
      </c>
      <c r="E1211" s="23" t="str">
        <f>INDEX(Table,MATCH('Classwork 5'!B1211,'5b'!$B$4:$B$904,0),3)</f>
        <v>26-35</v>
      </c>
      <c r="F1211" s="23">
        <f>INDEX(Table,MATCH('Classwork 5'!B1211,'5b'!$B$4:$B$904,0),4)</f>
        <v>12</v>
      </c>
      <c r="G1211" s="23">
        <v>1</v>
      </c>
      <c r="H1211" s="24">
        <v>15883</v>
      </c>
    </row>
    <row r="1212" spans="2:8" x14ac:dyDescent="0.3">
      <c r="B1212" s="22">
        <v>1000198</v>
      </c>
      <c r="C1212" s="23" t="s">
        <v>2737</v>
      </c>
      <c r="D1212" s="23" t="str">
        <f>VLOOKUP(B1212,'5b'!$B$4:$E$904,2,FALSE)</f>
        <v>M</v>
      </c>
      <c r="E1212" s="23" t="str">
        <f>INDEX(Table,MATCH('Classwork 5'!B1212,'5b'!$B$4:$B$904,0),3)</f>
        <v>26-35</v>
      </c>
      <c r="F1212" s="23">
        <f>INDEX(Table,MATCH('Classwork 5'!B1212,'5b'!$B$4:$B$904,0),4)</f>
        <v>12</v>
      </c>
      <c r="G1212" s="23">
        <v>1</v>
      </c>
      <c r="H1212" s="24">
        <v>11692</v>
      </c>
    </row>
    <row r="1213" spans="2:8" x14ac:dyDescent="0.3">
      <c r="B1213" s="22">
        <v>1000198</v>
      </c>
      <c r="C1213" s="23" t="s">
        <v>2545</v>
      </c>
      <c r="D1213" s="23" t="str">
        <f>VLOOKUP(B1213,'5b'!$B$4:$E$904,2,FALSE)</f>
        <v>M</v>
      </c>
      <c r="E1213" s="23" t="str">
        <f>INDEX(Table,MATCH('Classwork 5'!B1213,'5b'!$B$4:$B$904,0),3)</f>
        <v>26-35</v>
      </c>
      <c r="F1213" s="23">
        <f>INDEX(Table,MATCH('Classwork 5'!B1213,'5b'!$B$4:$B$904,0),4)</f>
        <v>12</v>
      </c>
      <c r="G1213" s="23">
        <v>1</v>
      </c>
      <c r="H1213" s="24">
        <v>7839</v>
      </c>
    </row>
    <row r="1214" spans="2:8" x14ac:dyDescent="0.3">
      <c r="B1214" s="22">
        <v>1000198</v>
      </c>
      <c r="C1214" s="23" t="s">
        <v>2738</v>
      </c>
      <c r="D1214" s="23" t="str">
        <f>VLOOKUP(B1214,'5b'!$B$4:$E$904,2,FALSE)</f>
        <v>M</v>
      </c>
      <c r="E1214" s="23" t="str">
        <f>INDEX(Table,MATCH('Classwork 5'!B1214,'5b'!$B$4:$B$904,0),3)</f>
        <v>26-35</v>
      </c>
      <c r="F1214" s="23">
        <f>INDEX(Table,MATCH('Classwork 5'!B1214,'5b'!$B$4:$B$904,0),4)</f>
        <v>12</v>
      </c>
      <c r="G1214" s="23">
        <v>2</v>
      </c>
      <c r="H1214" s="24">
        <v>13096</v>
      </c>
    </row>
    <row r="1215" spans="2:8" x14ac:dyDescent="0.3">
      <c r="B1215" s="22">
        <v>1000198</v>
      </c>
      <c r="C1215" s="23" t="s">
        <v>2623</v>
      </c>
      <c r="D1215" s="23" t="str">
        <f>VLOOKUP(B1215,'5b'!$B$4:$E$904,2,FALSE)</f>
        <v>M</v>
      </c>
      <c r="E1215" s="23" t="str">
        <f>INDEX(Table,MATCH('Classwork 5'!B1215,'5b'!$B$4:$B$904,0),3)</f>
        <v>26-35</v>
      </c>
      <c r="F1215" s="23">
        <f>INDEX(Table,MATCH('Classwork 5'!B1215,'5b'!$B$4:$B$904,0),4)</f>
        <v>12</v>
      </c>
      <c r="G1215" s="23">
        <v>15</v>
      </c>
      <c r="H1215" s="24">
        <v>16854</v>
      </c>
    </row>
    <row r="1216" spans="2:8" x14ac:dyDescent="0.3">
      <c r="B1216" s="22">
        <v>1000199</v>
      </c>
      <c r="C1216" s="23" t="s">
        <v>2287</v>
      </c>
      <c r="D1216" s="23" t="str">
        <f>VLOOKUP(B1216,'5b'!$B$4:$E$904,2,FALSE)</f>
        <v>M</v>
      </c>
      <c r="E1216" s="23" t="str">
        <f>INDEX(Table,MATCH('Classwork 5'!B1216,'5b'!$B$4:$B$904,0),3)</f>
        <v>18-25</v>
      </c>
      <c r="F1216" s="23">
        <f>INDEX(Table,MATCH('Classwork 5'!B1216,'5b'!$B$4:$B$904,0),4)</f>
        <v>4</v>
      </c>
      <c r="G1216" s="23">
        <v>8</v>
      </c>
      <c r="H1216" s="24">
        <v>6134</v>
      </c>
    </row>
    <row r="1217" spans="2:8" x14ac:dyDescent="0.3">
      <c r="B1217" s="22">
        <v>1000199</v>
      </c>
      <c r="C1217" s="23" t="s">
        <v>2211</v>
      </c>
      <c r="D1217" s="23" t="str">
        <f>VLOOKUP(B1217,'5b'!$B$4:$E$904,2,FALSE)</f>
        <v>M</v>
      </c>
      <c r="E1217" s="23" t="str">
        <f>INDEX(Table,MATCH('Classwork 5'!B1217,'5b'!$B$4:$B$904,0),3)</f>
        <v>18-25</v>
      </c>
      <c r="F1217" s="23">
        <f>INDEX(Table,MATCH('Classwork 5'!B1217,'5b'!$B$4:$B$904,0),4)</f>
        <v>4</v>
      </c>
      <c r="G1217" s="23">
        <v>1</v>
      </c>
      <c r="H1217" s="24">
        <v>7706</v>
      </c>
    </row>
    <row r="1218" spans="2:8" x14ac:dyDescent="0.3">
      <c r="B1218" s="22">
        <v>1000199</v>
      </c>
      <c r="C1218" s="23" t="s">
        <v>2739</v>
      </c>
      <c r="D1218" s="23" t="str">
        <f>VLOOKUP(B1218,'5b'!$B$4:$E$904,2,FALSE)</f>
        <v>M</v>
      </c>
      <c r="E1218" s="23" t="str">
        <f>INDEX(Table,MATCH('Classwork 5'!B1218,'5b'!$B$4:$B$904,0),3)</f>
        <v>18-25</v>
      </c>
      <c r="F1218" s="23">
        <f>INDEX(Table,MATCH('Classwork 5'!B1218,'5b'!$B$4:$B$904,0),4)</f>
        <v>4</v>
      </c>
      <c r="G1218" s="23">
        <v>5</v>
      </c>
      <c r="H1218" s="24">
        <v>5211</v>
      </c>
    </row>
    <row r="1219" spans="2:8" x14ac:dyDescent="0.3">
      <c r="B1219" s="22">
        <v>1000199</v>
      </c>
      <c r="C1219" s="23" t="s">
        <v>2681</v>
      </c>
      <c r="D1219" s="23" t="str">
        <f>VLOOKUP(B1219,'5b'!$B$4:$E$904,2,FALSE)</f>
        <v>M</v>
      </c>
      <c r="E1219" s="23" t="str">
        <f>INDEX(Table,MATCH('Classwork 5'!B1219,'5b'!$B$4:$B$904,0),3)</f>
        <v>18-25</v>
      </c>
      <c r="F1219" s="23">
        <f>INDEX(Table,MATCH('Classwork 5'!B1219,'5b'!$B$4:$B$904,0),4)</f>
        <v>4</v>
      </c>
      <c r="G1219" s="23">
        <v>1</v>
      </c>
      <c r="H1219" s="24">
        <v>7924</v>
      </c>
    </row>
    <row r="1220" spans="2:8" x14ac:dyDescent="0.3">
      <c r="B1220" s="22">
        <v>1000199</v>
      </c>
      <c r="C1220" s="23" t="s">
        <v>2740</v>
      </c>
      <c r="D1220" s="23" t="str">
        <f>VLOOKUP(B1220,'5b'!$B$4:$E$904,2,FALSE)</f>
        <v>M</v>
      </c>
      <c r="E1220" s="23" t="str">
        <f>INDEX(Table,MATCH('Classwork 5'!B1220,'5b'!$B$4:$B$904,0),3)</f>
        <v>18-25</v>
      </c>
      <c r="F1220" s="23">
        <f>INDEX(Table,MATCH('Classwork 5'!B1220,'5b'!$B$4:$B$904,0),4)</f>
        <v>4</v>
      </c>
      <c r="G1220" s="23">
        <v>5</v>
      </c>
      <c r="H1220" s="24">
        <v>1941</v>
      </c>
    </row>
    <row r="1221" spans="2:8" x14ac:dyDescent="0.3">
      <c r="B1221" s="22">
        <v>1000199</v>
      </c>
      <c r="C1221" s="23" t="s">
        <v>2184</v>
      </c>
      <c r="D1221" s="23" t="str">
        <f>VLOOKUP(B1221,'5b'!$B$4:$E$904,2,FALSE)</f>
        <v>M</v>
      </c>
      <c r="E1221" s="23" t="str">
        <f>INDEX(Table,MATCH('Classwork 5'!B1221,'5b'!$B$4:$B$904,0),3)</f>
        <v>18-25</v>
      </c>
      <c r="F1221" s="23">
        <f>INDEX(Table,MATCH('Classwork 5'!B1221,'5b'!$B$4:$B$904,0),4)</f>
        <v>4</v>
      </c>
      <c r="G1221" s="23">
        <v>1</v>
      </c>
      <c r="H1221" s="24">
        <v>11840</v>
      </c>
    </row>
    <row r="1222" spans="2:8" x14ac:dyDescent="0.3">
      <c r="B1222" s="22">
        <v>1000199</v>
      </c>
      <c r="C1222" s="23" t="s">
        <v>2122</v>
      </c>
      <c r="D1222" s="23" t="str">
        <f>VLOOKUP(B1222,'5b'!$B$4:$E$904,2,FALSE)</f>
        <v>M</v>
      </c>
      <c r="E1222" s="23" t="str">
        <f>INDEX(Table,MATCH('Classwork 5'!B1222,'5b'!$B$4:$B$904,0),3)</f>
        <v>18-25</v>
      </c>
      <c r="F1222" s="23">
        <f>INDEX(Table,MATCH('Classwork 5'!B1222,'5b'!$B$4:$B$904,0),4)</f>
        <v>4</v>
      </c>
      <c r="G1222" s="23">
        <v>4</v>
      </c>
      <c r="H1222" s="24">
        <v>3466</v>
      </c>
    </row>
    <row r="1223" spans="2:8" x14ac:dyDescent="0.3">
      <c r="B1223" s="22">
        <v>1000199</v>
      </c>
      <c r="C1223" s="23" t="s">
        <v>2426</v>
      </c>
      <c r="D1223" s="23" t="str">
        <f>VLOOKUP(B1223,'5b'!$B$4:$E$904,2,FALSE)</f>
        <v>M</v>
      </c>
      <c r="E1223" s="23" t="str">
        <f>INDEX(Table,MATCH('Classwork 5'!B1223,'5b'!$B$4:$B$904,0),3)</f>
        <v>18-25</v>
      </c>
      <c r="F1223" s="23">
        <f>INDEX(Table,MATCH('Classwork 5'!B1223,'5b'!$B$4:$B$904,0),4)</f>
        <v>4</v>
      </c>
      <c r="G1223" s="23">
        <v>1</v>
      </c>
      <c r="H1223" s="24">
        <v>11988</v>
      </c>
    </row>
    <row r="1224" spans="2:8" x14ac:dyDescent="0.3">
      <c r="B1224" s="22">
        <v>1000199</v>
      </c>
      <c r="C1224" s="23" t="s">
        <v>2702</v>
      </c>
      <c r="D1224" s="23" t="str">
        <f>VLOOKUP(B1224,'5b'!$B$4:$E$904,2,FALSE)</f>
        <v>M</v>
      </c>
      <c r="E1224" s="23" t="str">
        <f>INDEX(Table,MATCH('Classwork 5'!B1224,'5b'!$B$4:$B$904,0),3)</f>
        <v>18-25</v>
      </c>
      <c r="F1224" s="23">
        <f>INDEX(Table,MATCH('Classwork 5'!B1224,'5b'!$B$4:$B$904,0),4)</f>
        <v>4</v>
      </c>
      <c r="G1224" s="23">
        <v>8</v>
      </c>
      <c r="H1224" s="24">
        <v>8121</v>
      </c>
    </row>
    <row r="1225" spans="2:8" x14ac:dyDescent="0.3">
      <c r="B1225" s="22">
        <v>1000199</v>
      </c>
      <c r="C1225" s="23" t="s">
        <v>2741</v>
      </c>
      <c r="D1225" s="23" t="str">
        <f>VLOOKUP(B1225,'5b'!$B$4:$E$904,2,FALSE)</f>
        <v>M</v>
      </c>
      <c r="E1225" s="23" t="str">
        <f>INDEX(Table,MATCH('Classwork 5'!B1225,'5b'!$B$4:$B$904,0),3)</f>
        <v>18-25</v>
      </c>
      <c r="F1225" s="23">
        <f>INDEX(Table,MATCH('Classwork 5'!B1225,'5b'!$B$4:$B$904,0),4)</f>
        <v>4</v>
      </c>
      <c r="G1225" s="23">
        <v>5</v>
      </c>
      <c r="H1225" s="24">
        <v>5365</v>
      </c>
    </row>
    <row r="1226" spans="2:8" x14ac:dyDescent="0.3">
      <c r="B1226" s="22">
        <v>1000199</v>
      </c>
      <c r="C1226" s="23" t="s">
        <v>2742</v>
      </c>
      <c r="D1226" s="23" t="str">
        <f>VLOOKUP(B1226,'5b'!$B$4:$E$904,2,FALSE)</f>
        <v>M</v>
      </c>
      <c r="E1226" s="23" t="str">
        <f>INDEX(Table,MATCH('Classwork 5'!B1226,'5b'!$B$4:$B$904,0),3)</f>
        <v>18-25</v>
      </c>
      <c r="F1226" s="23">
        <f>INDEX(Table,MATCH('Classwork 5'!B1226,'5b'!$B$4:$B$904,0),4)</f>
        <v>4</v>
      </c>
      <c r="G1226" s="23">
        <v>8</v>
      </c>
      <c r="H1226" s="24">
        <v>2229</v>
      </c>
    </row>
    <row r="1227" spans="2:8" x14ac:dyDescent="0.3">
      <c r="B1227" s="22">
        <v>1000199</v>
      </c>
      <c r="C1227" s="23" t="s">
        <v>2743</v>
      </c>
      <c r="D1227" s="23" t="str">
        <f>VLOOKUP(B1227,'5b'!$B$4:$E$904,2,FALSE)</f>
        <v>M</v>
      </c>
      <c r="E1227" s="23" t="str">
        <f>INDEX(Table,MATCH('Classwork 5'!B1227,'5b'!$B$4:$B$904,0),3)</f>
        <v>18-25</v>
      </c>
      <c r="F1227" s="23">
        <f>INDEX(Table,MATCH('Classwork 5'!B1227,'5b'!$B$4:$B$904,0),4)</f>
        <v>4</v>
      </c>
      <c r="G1227" s="23">
        <v>5</v>
      </c>
      <c r="H1227" s="24">
        <v>5388</v>
      </c>
    </row>
    <row r="1228" spans="2:8" x14ac:dyDescent="0.3">
      <c r="B1228" s="22">
        <v>1000199</v>
      </c>
      <c r="C1228" s="23" t="s">
        <v>2744</v>
      </c>
      <c r="D1228" s="23" t="str">
        <f>VLOOKUP(B1228,'5b'!$B$4:$E$904,2,FALSE)</f>
        <v>M</v>
      </c>
      <c r="E1228" s="23" t="str">
        <f>INDEX(Table,MATCH('Classwork 5'!B1228,'5b'!$B$4:$B$904,0),3)</f>
        <v>18-25</v>
      </c>
      <c r="F1228" s="23">
        <f>INDEX(Table,MATCH('Classwork 5'!B1228,'5b'!$B$4:$B$904,0),4)</f>
        <v>4</v>
      </c>
      <c r="G1228" s="23">
        <v>8</v>
      </c>
      <c r="H1228" s="24">
        <v>2141</v>
      </c>
    </row>
    <row r="1229" spans="2:8" x14ac:dyDescent="0.3">
      <c r="B1229" s="22">
        <v>1000199</v>
      </c>
      <c r="C1229" s="23" t="s">
        <v>1959</v>
      </c>
      <c r="D1229" s="23" t="str">
        <f>VLOOKUP(B1229,'5b'!$B$4:$E$904,2,FALSE)</f>
        <v>M</v>
      </c>
      <c r="E1229" s="23" t="str">
        <f>INDEX(Table,MATCH('Classwork 5'!B1229,'5b'!$B$4:$B$904,0),3)</f>
        <v>18-25</v>
      </c>
      <c r="F1229" s="23">
        <f>INDEX(Table,MATCH('Classwork 5'!B1229,'5b'!$B$4:$B$904,0),4)</f>
        <v>4</v>
      </c>
      <c r="G1229" s="23">
        <v>1</v>
      </c>
      <c r="H1229" s="24">
        <v>4161</v>
      </c>
    </row>
    <row r="1230" spans="2:8" x14ac:dyDescent="0.3">
      <c r="B1230" s="22">
        <v>1000199</v>
      </c>
      <c r="C1230" s="23" t="s">
        <v>2745</v>
      </c>
      <c r="D1230" s="23" t="str">
        <f>VLOOKUP(B1230,'5b'!$B$4:$E$904,2,FALSE)</f>
        <v>M</v>
      </c>
      <c r="E1230" s="23" t="str">
        <f>INDEX(Table,MATCH('Classwork 5'!B1230,'5b'!$B$4:$B$904,0),3)</f>
        <v>18-25</v>
      </c>
      <c r="F1230" s="23">
        <f>INDEX(Table,MATCH('Classwork 5'!B1230,'5b'!$B$4:$B$904,0),4)</f>
        <v>4</v>
      </c>
      <c r="G1230" s="23">
        <v>1</v>
      </c>
      <c r="H1230" s="24">
        <v>15682</v>
      </c>
    </row>
    <row r="1231" spans="2:8" x14ac:dyDescent="0.3">
      <c r="B1231" s="22">
        <v>1000199</v>
      </c>
      <c r="C1231" s="23" t="s">
        <v>2746</v>
      </c>
      <c r="D1231" s="23" t="str">
        <f>VLOOKUP(B1231,'5b'!$B$4:$E$904,2,FALSE)</f>
        <v>M</v>
      </c>
      <c r="E1231" s="23" t="str">
        <f>INDEX(Table,MATCH('Classwork 5'!B1231,'5b'!$B$4:$B$904,0),3)</f>
        <v>18-25</v>
      </c>
      <c r="F1231" s="23">
        <f>INDEX(Table,MATCH('Classwork 5'!B1231,'5b'!$B$4:$B$904,0),4)</f>
        <v>4</v>
      </c>
      <c r="G1231" s="23">
        <v>1</v>
      </c>
      <c r="H1231" s="24">
        <v>15793</v>
      </c>
    </row>
    <row r="1232" spans="2:8" x14ac:dyDescent="0.3">
      <c r="B1232" s="22">
        <v>1000200</v>
      </c>
      <c r="C1232" s="23" t="s">
        <v>2581</v>
      </c>
      <c r="D1232" s="23" t="str">
        <f>VLOOKUP(B1232,'5b'!$B$4:$E$904,2,FALSE)</f>
        <v>F</v>
      </c>
      <c r="E1232" s="23" t="str">
        <f>INDEX(Table,MATCH('Classwork 5'!B1232,'5b'!$B$4:$B$904,0),3)</f>
        <v>18-25</v>
      </c>
      <c r="F1232" s="23">
        <f>INDEX(Table,MATCH('Classwork 5'!B1232,'5b'!$B$4:$B$904,0),4)</f>
        <v>4</v>
      </c>
      <c r="G1232" s="23">
        <v>5</v>
      </c>
      <c r="H1232" s="24">
        <v>5208</v>
      </c>
    </row>
    <row r="1233" spans="2:8" x14ac:dyDescent="0.3">
      <c r="B1233" s="22">
        <v>1000201</v>
      </c>
      <c r="C1233" s="23" t="s">
        <v>2087</v>
      </c>
      <c r="D1233" s="23" t="str">
        <f>VLOOKUP(B1233,'5b'!$B$4:$E$904,2,FALSE)</f>
        <v>F</v>
      </c>
      <c r="E1233" s="23" t="str">
        <f>INDEX(Table,MATCH('Classwork 5'!B1233,'5b'!$B$4:$B$904,0),3)</f>
        <v>36-45</v>
      </c>
      <c r="F1233" s="23">
        <f>INDEX(Table,MATCH('Classwork 5'!B1233,'5b'!$B$4:$B$904,0),4)</f>
        <v>2</v>
      </c>
      <c r="G1233" s="23">
        <v>8</v>
      </c>
      <c r="H1233" s="24">
        <v>9891</v>
      </c>
    </row>
    <row r="1234" spans="2:8" x14ac:dyDescent="0.3">
      <c r="B1234" s="22">
        <v>1000201</v>
      </c>
      <c r="C1234" s="23" t="s">
        <v>2311</v>
      </c>
      <c r="D1234" s="23" t="str">
        <f>VLOOKUP(B1234,'5b'!$B$4:$E$904,2,FALSE)</f>
        <v>F</v>
      </c>
      <c r="E1234" s="23" t="str">
        <f>INDEX(Table,MATCH('Classwork 5'!B1234,'5b'!$B$4:$B$904,0),3)</f>
        <v>36-45</v>
      </c>
      <c r="F1234" s="23">
        <f>INDEX(Table,MATCH('Classwork 5'!B1234,'5b'!$B$4:$B$904,0),4)</f>
        <v>2</v>
      </c>
      <c r="G1234" s="23">
        <v>8</v>
      </c>
      <c r="H1234" s="24">
        <v>7845</v>
      </c>
    </row>
    <row r="1235" spans="2:8" x14ac:dyDescent="0.3">
      <c r="B1235" s="22">
        <v>1000201</v>
      </c>
      <c r="C1235" s="23" t="s">
        <v>2241</v>
      </c>
      <c r="D1235" s="23" t="str">
        <f>VLOOKUP(B1235,'5b'!$B$4:$E$904,2,FALSE)</f>
        <v>F</v>
      </c>
      <c r="E1235" s="23" t="str">
        <f>INDEX(Table,MATCH('Classwork 5'!B1235,'5b'!$B$4:$B$904,0),3)</f>
        <v>36-45</v>
      </c>
      <c r="F1235" s="23">
        <f>INDEX(Table,MATCH('Classwork 5'!B1235,'5b'!$B$4:$B$904,0),4)</f>
        <v>2</v>
      </c>
      <c r="G1235" s="23">
        <v>2</v>
      </c>
      <c r="H1235" s="24">
        <v>9687</v>
      </c>
    </row>
    <row r="1236" spans="2:8" x14ac:dyDescent="0.3">
      <c r="B1236" s="22">
        <v>1000201</v>
      </c>
      <c r="C1236" s="23" t="s">
        <v>2384</v>
      </c>
      <c r="D1236" s="23" t="str">
        <f>VLOOKUP(B1236,'5b'!$B$4:$E$904,2,FALSE)</f>
        <v>F</v>
      </c>
      <c r="E1236" s="23" t="str">
        <f>INDEX(Table,MATCH('Classwork 5'!B1236,'5b'!$B$4:$B$904,0),3)</f>
        <v>36-45</v>
      </c>
      <c r="F1236" s="23">
        <f>INDEX(Table,MATCH('Classwork 5'!B1236,'5b'!$B$4:$B$904,0),4)</f>
        <v>2</v>
      </c>
      <c r="G1236" s="23">
        <v>6</v>
      </c>
      <c r="H1236" s="24">
        <v>16604</v>
      </c>
    </row>
    <row r="1237" spans="2:8" x14ac:dyDescent="0.3">
      <c r="B1237" s="22">
        <v>1000201</v>
      </c>
      <c r="C1237" s="23" t="s">
        <v>2285</v>
      </c>
      <c r="D1237" s="23" t="str">
        <f>VLOOKUP(B1237,'5b'!$B$4:$E$904,2,FALSE)</f>
        <v>F</v>
      </c>
      <c r="E1237" s="23" t="str">
        <f>INDEX(Table,MATCH('Classwork 5'!B1237,'5b'!$B$4:$B$904,0),3)</f>
        <v>36-45</v>
      </c>
      <c r="F1237" s="23">
        <f>INDEX(Table,MATCH('Classwork 5'!B1237,'5b'!$B$4:$B$904,0),4)</f>
        <v>2</v>
      </c>
      <c r="G1237" s="23">
        <v>5</v>
      </c>
      <c r="H1237" s="24">
        <v>8743</v>
      </c>
    </row>
    <row r="1238" spans="2:8" x14ac:dyDescent="0.3">
      <c r="B1238" s="22">
        <v>1000202</v>
      </c>
      <c r="C1238" s="23" t="s">
        <v>2029</v>
      </c>
      <c r="D1238" s="23" t="str">
        <f>VLOOKUP(B1238,'5b'!$B$4:$E$904,2,FALSE)</f>
        <v>M</v>
      </c>
      <c r="E1238" s="23" t="str">
        <f>INDEX(Table,MATCH('Classwork 5'!B1238,'5b'!$B$4:$B$904,0),3)</f>
        <v>18-25</v>
      </c>
      <c r="F1238" s="23">
        <f>INDEX(Table,MATCH('Classwork 5'!B1238,'5b'!$B$4:$B$904,0),4)</f>
        <v>4</v>
      </c>
      <c r="G1238" s="23">
        <v>5</v>
      </c>
      <c r="H1238" s="24">
        <v>7013</v>
      </c>
    </row>
    <row r="1239" spans="2:8" x14ac:dyDescent="0.3">
      <c r="B1239" s="22">
        <v>1000202</v>
      </c>
      <c r="C1239" s="23" t="s">
        <v>1955</v>
      </c>
      <c r="D1239" s="23" t="str">
        <f>VLOOKUP(B1239,'5b'!$B$4:$E$904,2,FALSE)</f>
        <v>M</v>
      </c>
      <c r="E1239" s="23" t="str">
        <f>INDEX(Table,MATCH('Classwork 5'!B1239,'5b'!$B$4:$B$904,0),3)</f>
        <v>18-25</v>
      </c>
      <c r="F1239" s="23">
        <f>INDEX(Table,MATCH('Classwork 5'!B1239,'5b'!$B$4:$B$904,0),4)</f>
        <v>4</v>
      </c>
      <c r="G1239" s="23">
        <v>5</v>
      </c>
      <c r="H1239" s="24">
        <v>8796</v>
      </c>
    </row>
    <row r="1240" spans="2:8" x14ac:dyDescent="0.3">
      <c r="B1240" s="22">
        <v>1000202</v>
      </c>
      <c r="C1240" s="23" t="s">
        <v>2519</v>
      </c>
      <c r="D1240" s="23" t="str">
        <f>VLOOKUP(B1240,'5b'!$B$4:$E$904,2,FALSE)</f>
        <v>M</v>
      </c>
      <c r="E1240" s="23" t="str">
        <f>INDEX(Table,MATCH('Classwork 5'!B1240,'5b'!$B$4:$B$904,0),3)</f>
        <v>18-25</v>
      </c>
      <c r="F1240" s="23">
        <f>INDEX(Table,MATCH('Classwork 5'!B1240,'5b'!$B$4:$B$904,0),4)</f>
        <v>4</v>
      </c>
      <c r="G1240" s="23">
        <v>5</v>
      </c>
      <c r="H1240" s="24">
        <v>1943</v>
      </c>
    </row>
    <row r="1241" spans="2:8" x14ac:dyDescent="0.3">
      <c r="B1241" s="22">
        <v>1000202</v>
      </c>
      <c r="C1241" s="23" t="s">
        <v>2747</v>
      </c>
      <c r="D1241" s="23" t="str">
        <f>VLOOKUP(B1241,'5b'!$B$4:$E$904,2,FALSE)</f>
        <v>M</v>
      </c>
      <c r="E1241" s="23" t="str">
        <f>INDEX(Table,MATCH('Classwork 5'!B1241,'5b'!$B$4:$B$904,0),3)</f>
        <v>18-25</v>
      </c>
      <c r="F1241" s="23">
        <f>INDEX(Table,MATCH('Classwork 5'!B1241,'5b'!$B$4:$B$904,0),4)</f>
        <v>4</v>
      </c>
      <c r="G1241" s="23">
        <v>5</v>
      </c>
      <c r="H1241" s="24">
        <v>5268</v>
      </c>
    </row>
    <row r="1242" spans="2:8" x14ac:dyDescent="0.3">
      <c r="B1242" s="22">
        <v>1000202</v>
      </c>
      <c r="C1242" s="23" t="s">
        <v>2748</v>
      </c>
      <c r="D1242" s="23" t="str">
        <f>VLOOKUP(B1242,'5b'!$B$4:$E$904,2,FALSE)</f>
        <v>M</v>
      </c>
      <c r="E1242" s="23" t="str">
        <f>INDEX(Table,MATCH('Classwork 5'!B1242,'5b'!$B$4:$B$904,0),3)</f>
        <v>18-25</v>
      </c>
      <c r="F1242" s="23">
        <f>INDEX(Table,MATCH('Classwork 5'!B1242,'5b'!$B$4:$B$904,0),4)</f>
        <v>4</v>
      </c>
      <c r="G1242" s="23">
        <v>11</v>
      </c>
      <c r="H1242" s="24">
        <v>6005</v>
      </c>
    </row>
    <row r="1243" spans="2:8" x14ac:dyDescent="0.3">
      <c r="B1243" s="22">
        <v>1000202</v>
      </c>
      <c r="C1243" s="23" t="s">
        <v>2749</v>
      </c>
      <c r="D1243" s="23" t="str">
        <f>VLOOKUP(B1243,'5b'!$B$4:$E$904,2,FALSE)</f>
        <v>M</v>
      </c>
      <c r="E1243" s="23" t="str">
        <f>INDEX(Table,MATCH('Classwork 5'!B1243,'5b'!$B$4:$B$904,0),3)</f>
        <v>18-25</v>
      </c>
      <c r="F1243" s="23">
        <f>INDEX(Table,MATCH('Classwork 5'!B1243,'5b'!$B$4:$B$904,0),4)</f>
        <v>4</v>
      </c>
      <c r="G1243" s="23">
        <v>11</v>
      </c>
      <c r="H1243" s="24">
        <v>4421</v>
      </c>
    </row>
    <row r="1244" spans="2:8" x14ac:dyDescent="0.3">
      <c r="B1244" s="22">
        <v>1000202</v>
      </c>
      <c r="C1244" s="23" t="s">
        <v>2384</v>
      </c>
      <c r="D1244" s="23" t="str">
        <f>VLOOKUP(B1244,'5b'!$B$4:$E$904,2,FALSE)</f>
        <v>M</v>
      </c>
      <c r="E1244" s="23" t="str">
        <f>INDEX(Table,MATCH('Classwork 5'!B1244,'5b'!$B$4:$B$904,0),3)</f>
        <v>18-25</v>
      </c>
      <c r="F1244" s="23">
        <f>INDEX(Table,MATCH('Classwork 5'!B1244,'5b'!$B$4:$B$904,0),4)</f>
        <v>4</v>
      </c>
      <c r="G1244" s="23">
        <v>6</v>
      </c>
      <c r="H1244" s="24">
        <v>20556</v>
      </c>
    </row>
    <row r="1245" spans="2:8" x14ac:dyDescent="0.3">
      <c r="B1245" s="22">
        <v>1000202</v>
      </c>
      <c r="C1245" s="23" t="s">
        <v>2335</v>
      </c>
      <c r="D1245" s="23" t="str">
        <f>VLOOKUP(B1245,'5b'!$B$4:$E$904,2,FALSE)</f>
        <v>M</v>
      </c>
      <c r="E1245" s="23" t="str">
        <f>INDEX(Table,MATCH('Classwork 5'!B1245,'5b'!$B$4:$B$904,0),3)</f>
        <v>18-25</v>
      </c>
      <c r="F1245" s="23">
        <f>INDEX(Table,MATCH('Classwork 5'!B1245,'5b'!$B$4:$B$904,0),4)</f>
        <v>4</v>
      </c>
      <c r="G1245" s="23">
        <v>6</v>
      </c>
      <c r="H1245" s="24">
        <v>12270</v>
      </c>
    </row>
    <row r="1246" spans="2:8" x14ac:dyDescent="0.3">
      <c r="B1246" s="22">
        <v>1000202</v>
      </c>
      <c r="C1246" s="23" t="s">
        <v>2750</v>
      </c>
      <c r="D1246" s="23" t="str">
        <f>VLOOKUP(B1246,'5b'!$B$4:$E$904,2,FALSE)</f>
        <v>M</v>
      </c>
      <c r="E1246" s="23" t="str">
        <f>INDEX(Table,MATCH('Classwork 5'!B1246,'5b'!$B$4:$B$904,0),3)</f>
        <v>18-25</v>
      </c>
      <c r="F1246" s="23">
        <f>INDEX(Table,MATCH('Classwork 5'!B1246,'5b'!$B$4:$B$904,0),4)</f>
        <v>4</v>
      </c>
      <c r="G1246" s="23">
        <v>6</v>
      </c>
      <c r="H1246" s="24">
        <v>12039</v>
      </c>
    </row>
    <row r="1247" spans="2:8" x14ac:dyDescent="0.3">
      <c r="B1247" s="22">
        <v>1000202</v>
      </c>
      <c r="C1247" s="23" t="s">
        <v>2666</v>
      </c>
      <c r="D1247" s="23" t="str">
        <f>VLOOKUP(B1247,'5b'!$B$4:$E$904,2,FALSE)</f>
        <v>M</v>
      </c>
      <c r="E1247" s="23" t="str">
        <f>INDEX(Table,MATCH('Classwork 5'!B1247,'5b'!$B$4:$B$904,0),3)</f>
        <v>18-25</v>
      </c>
      <c r="F1247" s="23">
        <f>INDEX(Table,MATCH('Classwork 5'!B1247,'5b'!$B$4:$B$904,0),4)</f>
        <v>4</v>
      </c>
      <c r="G1247" s="23">
        <v>5</v>
      </c>
      <c r="H1247" s="24">
        <v>8595</v>
      </c>
    </row>
    <row r="1248" spans="2:8" x14ac:dyDescent="0.3">
      <c r="B1248" s="22">
        <v>1000202</v>
      </c>
      <c r="C1248" s="23" t="s">
        <v>2705</v>
      </c>
      <c r="D1248" s="23" t="str">
        <f>VLOOKUP(B1248,'5b'!$B$4:$E$904,2,FALSE)</f>
        <v>M</v>
      </c>
      <c r="E1248" s="23" t="str">
        <f>INDEX(Table,MATCH('Classwork 5'!B1248,'5b'!$B$4:$B$904,0),3)</f>
        <v>18-25</v>
      </c>
      <c r="F1248" s="23">
        <f>INDEX(Table,MATCH('Classwork 5'!B1248,'5b'!$B$4:$B$904,0),4)</f>
        <v>4</v>
      </c>
      <c r="G1248" s="23">
        <v>1</v>
      </c>
      <c r="H1248" s="24">
        <v>7784</v>
      </c>
    </row>
    <row r="1249" spans="2:8" x14ac:dyDescent="0.3">
      <c r="B1249" s="22">
        <v>1000202</v>
      </c>
      <c r="C1249" s="23" t="s">
        <v>1976</v>
      </c>
      <c r="D1249" s="23" t="str">
        <f>VLOOKUP(B1249,'5b'!$B$4:$E$904,2,FALSE)</f>
        <v>M</v>
      </c>
      <c r="E1249" s="23" t="str">
        <f>INDEX(Table,MATCH('Classwork 5'!B1249,'5b'!$B$4:$B$904,0),3)</f>
        <v>18-25</v>
      </c>
      <c r="F1249" s="23">
        <f>INDEX(Table,MATCH('Classwork 5'!B1249,'5b'!$B$4:$B$904,0),4)</f>
        <v>4</v>
      </c>
      <c r="G1249" s="23">
        <v>1</v>
      </c>
      <c r="H1249" s="24">
        <v>15180</v>
      </c>
    </row>
    <row r="1250" spans="2:8" x14ac:dyDescent="0.3">
      <c r="B1250" s="22">
        <v>1000202</v>
      </c>
      <c r="C1250" s="23" t="s">
        <v>2169</v>
      </c>
      <c r="D1250" s="23" t="str">
        <f>VLOOKUP(B1250,'5b'!$B$4:$E$904,2,FALSE)</f>
        <v>M</v>
      </c>
      <c r="E1250" s="23" t="str">
        <f>INDEX(Table,MATCH('Classwork 5'!B1250,'5b'!$B$4:$B$904,0),3)</f>
        <v>18-25</v>
      </c>
      <c r="F1250" s="23">
        <f>INDEX(Table,MATCH('Classwork 5'!B1250,'5b'!$B$4:$B$904,0),4)</f>
        <v>4</v>
      </c>
      <c r="G1250" s="23">
        <v>5</v>
      </c>
      <c r="H1250" s="24">
        <v>5471</v>
      </c>
    </row>
    <row r="1251" spans="2:8" x14ac:dyDescent="0.3">
      <c r="B1251" s="22">
        <v>1000202</v>
      </c>
      <c r="C1251" s="23" t="s">
        <v>2161</v>
      </c>
      <c r="D1251" s="23" t="str">
        <f>VLOOKUP(B1251,'5b'!$B$4:$E$904,2,FALSE)</f>
        <v>M</v>
      </c>
      <c r="E1251" s="23" t="str">
        <f>INDEX(Table,MATCH('Classwork 5'!B1251,'5b'!$B$4:$B$904,0),3)</f>
        <v>18-25</v>
      </c>
      <c r="F1251" s="23">
        <f>INDEX(Table,MATCH('Classwork 5'!B1251,'5b'!$B$4:$B$904,0),4)</f>
        <v>4</v>
      </c>
      <c r="G1251" s="23">
        <v>8</v>
      </c>
      <c r="H1251" s="24">
        <v>7765</v>
      </c>
    </row>
    <row r="1252" spans="2:8" x14ac:dyDescent="0.3">
      <c r="B1252" s="22">
        <v>1000202</v>
      </c>
      <c r="C1252" s="23" t="s">
        <v>2461</v>
      </c>
      <c r="D1252" s="23" t="str">
        <f>VLOOKUP(B1252,'5b'!$B$4:$E$904,2,FALSE)</f>
        <v>M</v>
      </c>
      <c r="E1252" s="23" t="str">
        <f>INDEX(Table,MATCH('Classwork 5'!B1252,'5b'!$B$4:$B$904,0),3)</f>
        <v>18-25</v>
      </c>
      <c r="F1252" s="23">
        <f>INDEX(Table,MATCH('Classwork 5'!B1252,'5b'!$B$4:$B$904,0),4)</f>
        <v>4</v>
      </c>
      <c r="G1252" s="23">
        <v>5</v>
      </c>
      <c r="H1252" s="24">
        <v>7140</v>
      </c>
    </row>
    <row r="1253" spans="2:8" x14ac:dyDescent="0.3">
      <c r="B1253" s="22">
        <v>1000202</v>
      </c>
      <c r="C1253" s="23" t="s">
        <v>2100</v>
      </c>
      <c r="D1253" s="23" t="str">
        <f>VLOOKUP(B1253,'5b'!$B$4:$E$904,2,FALSE)</f>
        <v>M</v>
      </c>
      <c r="E1253" s="23" t="str">
        <f>INDEX(Table,MATCH('Classwork 5'!B1253,'5b'!$B$4:$B$904,0),3)</f>
        <v>18-25</v>
      </c>
      <c r="F1253" s="23">
        <f>INDEX(Table,MATCH('Classwork 5'!B1253,'5b'!$B$4:$B$904,0),4)</f>
        <v>4</v>
      </c>
      <c r="G1253" s="23">
        <v>8</v>
      </c>
      <c r="H1253" s="24">
        <v>9979</v>
      </c>
    </row>
    <row r="1254" spans="2:8" x14ac:dyDescent="0.3">
      <c r="B1254" s="22">
        <v>1000202</v>
      </c>
      <c r="C1254" s="23" t="s">
        <v>2751</v>
      </c>
      <c r="D1254" s="23" t="str">
        <f>VLOOKUP(B1254,'5b'!$B$4:$E$904,2,FALSE)</f>
        <v>M</v>
      </c>
      <c r="E1254" s="23" t="str">
        <f>INDEX(Table,MATCH('Classwork 5'!B1254,'5b'!$B$4:$B$904,0),3)</f>
        <v>18-25</v>
      </c>
      <c r="F1254" s="23">
        <f>INDEX(Table,MATCH('Classwork 5'!B1254,'5b'!$B$4:$B$904,0),4)</f>
        <v>4</v>
      </c>
      <c r="G1254" s="23">
        <v>8</v>
      </c>
      <c r="H1254" s="24">
        <v>8051</v>
      </c>
    </row>
    <row r="1255" spans="2:8" x14ac:dyDescent="0.3">
      <c r="B1255" s="22">
        <v>1000202</v>
      </c>
      <c r="C1255" s="23" t="s">
        <v>2752</v>
      </c>
      <c r="D1255" s="23" t="str">
        <f>VLOOKUP(B1255,'5b'!$B$4:$E$904,2,FALSE)</f>
        <v>M</v>
      </c>
      <c r="E1255" s="23" t="str">
        <f>INDEX(Table,MATCH('Classwork 5'!B1255,'5b'!$B$4:$B$904,0),3)</f>
        <v>18-25</v>
      </c>
      <c r="F1255" s="23">
        <f>INDEX(Table,MATCH('Classwork 5'!B1255,'5b'!$B$4:$B$904,0),4)</f>
        <v>4</v>
      </c>
      <c r="G1255" s="23">
        <v>8</v>
      </c>
      <c r="H1255" s="24">
        <v>7928</v>
      </c>
    </row>
    <row r="1256" spans="2:8" x14ac:dyDescent="0.3">
      <c r="B1256" s="22">
        <v>1000202</v>
      </c>
      <c r="C1256" s="23" t="s">
        <v>2753</v>
      </c>
      <c r="D1256" s="23" t="str">
        <f>VLOOKUP(B1256,'5b'!$B$4:$E$904,2,FALSE)</f>
        <v>M</v>
      </c>
      <c r="E1256" s="23" t="str">
        <f>INDEX(Table,MATCH('Classwork 5'!B1256,'5b'!$B$4:$B$904,0),3)</f>
        <v>18-25</v>
      </c>
      <c r="F1256" s="23">
        <f>INDEX(Table,MATCH('Classwork 5'!B1256,'5b'!$B$4:$B$904,0),4)</f>
        <v>4</v>
      </c>
      <c r="G1256" s="23">
        <v>8</v>
      </c>
      <c r="H1256" s="24">
        <v>8010</v>
      </c>
    </row>
    <row r="1257" spans="2:8" x14ac:dyDescent="0.3">
      <c r="B1257" s="22">
        <v>1000202</v>
      </c>
      <c r="C1257" s="23" t="s">
        <v>2754</v>
      </c>
      <c r="D1257" s="23" t="str">
        <f>VLOOKUP(B1257,'5b'!$B$4:$E$904,2,FALSE)</f>
        <v>M</v>
      </c>
      <c r="E1257" s="23" t="str">
        <f>INDEX(Table,MATCH('Classwork 5'!B1257,'5b'!$B$4:$B$904,0),3)</f>
        <v>18-25</v>
      </c>
      <c r="F1257" s="23">
        <f>INDEX(Table,MATCH('Classwork 5'!B1257,'5b'!$B$4:$B$904,0),4)</f>
        <v>4</v>
      </c>
      <c r="G1257" s="23">
        <v>8</v>
      </c>
      <c r="H1257" s="24">
        <v>5823</v>
      </c>
    </row>
    <row r="1258" spans="2:8" x14ac:dyDescent="0.3">
      <c r="B1258" s="22">
        <v>1000202</v>
      </c>
      <c r="C1258" s="23" t="s">
        <v>2755</v>
      </c>
      <c r="D1258" s="23" t="str">
        <f>VLOOKUP(B1258,'5b'!$B$4:$E$904,2,FALSE)</f>
        <v>M</v>
      </c>
      <c r="E1258" s="23" t="str">
        <f>INDEX(Table,MATCH('Classwork 5'!B1258,'5b'!$B$4:$B$904,0),3)</f>
        <v>18-25</v>
      </c>
      <c r="F1258" s="23">
        <f>INDEX(Table,MATCH('Classwork 5'!B1258,'5b'!$B$4:$B$904,0),4)</f>
        <v>4</v>
      </c>
      <c r="G1258" s="23">
        <v>5</v>
      </c>
      <c r="H1258" s="24">
        <v>6882</v>
      </c>
    </row>
    <row r="1259" spans="2:8" x14ac:dyDescent="0.3">
      <c r="B1259" s="22">
        <v>1000202</v>
      </c>
      <c r="C1259" s="23" t="s">
        <v>2756</v>
      </c>
      <c r="D1259" s="23" t="str">
        <f>VLOOKUP(B1259,'5b'!$B$4:$E$904,2,FALSE)</f>
        <v>M</v>
      </c>
      <c r="E1259" s="23" t="str">
        <f>INDEX(Table,MATCH('Classwork 5'!B1259,'5b'!$B$4:$B$904,0),3)</f>
        <v>18-25</v>
      </c>
      <c r="F1259" s="23">
        <f>INDEX(Table,MATCH('Classwork 5'!B1259,'5b'!$B$4:$B$904,0),4)</f>
        <v>4</v>
      </c>
      <c r="G1259" s="23">
        <v>8</v>
      </c>
      <c r="H1259" s="24">
        <v>6071</v>
      </c>
    </row>
    <row r="1260" spans="2:8" x14ac:dyDescent="0.3">
      <c r="B1260" s="22">
        <v>1000202</v>
      </c>
      <c r="C1260" s="23" t="s">
        <v>2313</v>
      </c>
      <c r="D1260" s="23" t="str">
        <f>VLOOKUP(B1260,'5b'!$B$4:$E$904,2,FALSE)</f>
        <v>M</v>
      </c>
      <c r="E1260" s="23" t="str">
        <f>INDEX(Table,MATCH('Classwork 5'!B1260,'5b'!$B$4:$B$904,0),3)</f>
        <v>18-25</v>
      </c>
      <c r="F1260" s="23">
        <f>INDEX(Table,MATCH('Classwork 5'!B1260,'5b'!$B$4:$B$904,0),4)</f>
        <v>4</v>
      </c>
      <c r="G1260" s="23">
        <v>1</v>
      </c>
      <c r="H1260" s="24">
        <v>15416</v>
      </c>
    </row>
    <row r="1261" spans="2:8" x14ac:dyDescent="0.3">
      <c r="B1261" s="22">
        <v>1000202</v>
      </c>
      <c r="C1261" s="23" t="s">
        <v>2084</v>
      </c>
      <c r="D1261" s="23" t="str">
        <f>VLOOKUP(B1261,'5b'!$B$4:$E$904,2,FALSE)</f>
        <v>M</v>
      </c>
      <c r="E1261" s="23" t="str">
        <f>INDEX(Table,MATCH('Classwork 5'!B1261,'5b'!$B$4:$B$904,0),3)</f>
        <v>18-25</v>
      </c>
      <c r="F1261" s="23">
        <f>INDEX(Table,MATCH('Classwork 5'!B1261,'5b'!$B$4:$B$904,0),4)</f>
        <v>4</v>
      </c>
      <c r="G1261" s="23">
        <v>1</v>
      </c>
      <c r="H1261" s="24">
        <v>15548</v>
      </c>
    </row>
    <row r="1262" spans="2:8" x14ac:dyDescent="0.3">
      <c r="B1262" s="22">
        <v>1000202</v>
      </c>
      <c r="C1262" s="23" t="s">
        <v>2719</v>
      </c>
      <c r="D1262" s="23" t="str">
        <f>VLOOKUP(B1262,'5b'!$B$4:$E$904,2,FALSE)</f>
        <v>M</v>
      </c>
      <c r="E1262" s="23" t="str">
        <f>INDEX(Table,MATCH('Classwork 5'!B1262,'5b'!$B$4:$B$904,0),3)</f>
        <v>18-25</v>
      </c>
      <c r="F1262" s="23">
        <f>INDEX(Table,MATCH('Classwork 5'!B1262,'5b'!$B$4:$B$904,0),4)</f>
        <v>4</v>
      </c>
      <c r="G1262" s="23">
        <v>1</v>
      </c>
      <c r="H1262" s="24">
        <v>11897</v>
      </c>
    </row>
    <row r="1263" spans="2:8" x14ac:dyDescent="0.3">
      <c r="B1263" s="22">
        <v>1000202</v>
      </c>
      <c r="C1263" s="23" t="s">
        <v>2757</v>
      </c>
      <c r="D1263" s="23" t="str">
        <f>VLOOKUP(B1263,'5b'!$B$4:$E$904,2,FALSE)</f>
        <v>M</v>
      </c>
      <c r="E1263" s="23" t="str">
        <f>INDEX(Table,MATCH('Classwork 5'!B1263,'5b'!$B$4:$B$904,0),3)</f>
        <v>18-25</v>
      </c>
      <c r="F1263" s="23">
        <f>INDEX(Table,MATCH('Classwork 5'!B1263,'5b'!$B$4:$B$904,0),4)</f>
        <v>4</v>
      </c>
      <c r="G1263" s="23">
        <v>1</v>
      </c>
      <c r="H1263" s="24">
        <v>7623</v>
      </c>
    </row>
    <row r="1264" spans="2:8" x14ac:dyDescent="0.3">
      <c r="B1264" s="22">
        <v>1000202</v>
      </c>
      <c r="C1264" s="23" t="s">
        <v>2581</v>
      </c>
      <c r="D1264" s="23" t="str">
        <f>VLOOKUP(B1264,'5b'!$B$4:$E$904,2,FALSE)</f>
        <v>M</v>
      </c>
      <c r="E1264" s="23" t="str">
        <f>INDEX(Table,MATCH('Classwork 5'!B1264,'5b'!$B$4:$B$904,0),3)</f>
        <v>18-25</v>
      </c>
      <c r="F1264" s="23">
        <f>INDEX(Table,MATCH('Classwork 5'!B1264,'5b'!$B$4:$B$904,0),4)</f>
        <v>4</v>
      </c>
      <c r="G1264" s="23">
        <v>5</v>
      </c>
      <c r="H1264" s="24">
        <v>3491</v>
      </c>
    </row>
    <row r="1265" spans="2:8" x14ac:dyDescent="0.3">
      <c r="B1265" s="22">
        <v>1000202</v>
      </c>
      <c r="C1265" s="23" t="s">
        <v>2320</v>
      </c>
      <c r="D1265" s="23" t="str">
        <f>VLOOKUP(B1265,'5b'!$B$4:$E$904,2,FALSE)</f>
        <v>M</v>
      </c>
      <c r="E1265" s="23" t="str">
        <f>INDEX(Table,MATCH('Classwork 5'!B1265,'5b'!$B$4:$B$904,0),3)</f>
        <v>18-25</v>
      </c>
      <c r="F1265" s="23">
        <f>INDEX(Table,MATCH('Classwork 5'!B1265,'5b'!$B$4:$B$904,0),4)</f>
        <v>4</v>
      </c>
      <c r="G1265" s="23">
        <v>5</v>
      </c>
      <c r="H1265" s="24">
        <v>7065</v>
      </c>
    </row>
    <row r="1266" spans="2:8" x14ac:dyDescent="0.3">
      <c r="B1266" s="22">
        <v>1000202</v>
      </c>
      <c r="C1266" s="23" t="s">
        <v>2758</v>
      </c>
      <c r="D1266" s="23" t="str">
        <f>VLOOKUP(B1266,'5b'!$B$4:$E$904,2,FALSE)</f>
        <v>M</v>
      </c>
      <c r="E1266" s="23" t="str">
        <f>INDEX(Table,MATCH('Classwork 5'!B1266,'5b'!$B$4:$B$904,0),3)</f>
        <v>18-25</v>
      </c>
      <c r="F1266" s="23">
        <f>INDEX(Table,MATCH('Classwork 5'!B1266,'5b'!$B$4:$B$904,0),4)</f>
        <v>4</v>
      </c>
      <c r="G1266" s="23">
        <v>2</v>
      </c>
      <c r="H1266" s="24">
        <v>12900</v>
      </c>
    </row>
    <row r="1267" spans="2:8" x14ac:dyDescent="0.3">
      <c r="B1267" s="22">
        <v>1000202</v>
      </c>
      <c r="C1267" s="23" t="s">
        <v>2759</v>
      </c>
      <c r="D1267" s="23" t="str">
        <f>VLOOKUP(B1267,'5b'!$B$4:$E$904,2,FALSE)</f>
        <v>M</v>
      </c>
      <c r="E1267" s="23" t="str">
        <f>INDEX(Table,MATCH('Classwork 5'!B1267,'5b'!$B$4:$B$904,0),3)</f>
        <v>18-25</v>
      </c>
      <c r="F1267" s="23">
        <f>INDEX(Table,MATCH('Classwork 5'!B1267,'5b'!$B$4:$B$904,0),4)</f>
        <v>4</v>
      </c>
      <c r="G1267" s="23">
        <v>5</v>
      </c>
      <c r="H1267" s="24">
        <v>5384</v>
      </c>
    </row>
    <row r="1268" spans="2:8" x14ac:dyDescent="0.3">
      <c r="B1268" s="22">
        <v>1000202</v>
      </c>
      <c r="C1268" s="23" t="s">
        <v>2760</v>
      </c>
      <c r="D1268" s="23" t="str">
        <f>VLOOKUP(B1268,'5b'!$B$4:$E$904,2,FALSE)</f>
        <v>M</v>
      </c>
      <c r="E1268" s="23" t="str">
        <f>INDEX(Table,MATCH('Classwork 5'!B1268,'5b'!$B$4:$B$904,0),3)</f>
        <v>18-25</v>
      </c>
      <c r="F1268" s="23">
        <f>INDEX(Table,MATCH('Classwork 5'!B1268,'5b'!$B$4:$B$904,0),4)</f>
        <v>4</v>
      </c>
      <c r="G1268" s="23">
        <v>5</v>
      </c>
      <c r="H1268" s="24">
        <v>5264</v>
      </c>
    </row>
    <row r="1269" spans="2:8" x14ac:dyDescent="0.3">
      <c r="B1269" s="22">
        <v>1000202</v>
      </c>
      <c r="C1269" s="23" t="s">
        <v>2761</v>
      </c>
      <c r="D1269" s="23" t="str">
        <f>VLOOKUP(B1269,'5b'!$B$4:$E$904,2,FALSE)</f>
        <v>M</v>
      </c>
      <c r="E1269" s="23" t="str">
        <f>INDEX(Table,MATCH('Classwork 5'!B1269,'5b'!$B$4:$B$904,0),3)</f>
        <v>18-25</v>
      </c>
      <c r="F1269" s="23">
        <f>INDEX(Table,MATCH('Classwork 5'!B1269,'5b'!$B$4:$B$904,0),4)</f>
        <v>4</v>
      </c>
      <c r="G1269" s="23">
        <v>5</v>
      </c>
      <c r="H1269" s="24">
        <v>6966</v>
      </c>
    </row>
    <row r="1270" spans="2:8" x14ac:dyDescent="0.3">
      <c r="B1270" s="22">
        <v>1000202</v>
      </c>
      <c r="C1270" s="23" t="s">
        <v>2762</v>
      </c>
      <c r="D1270" s="23" t="str">
        <f>VLOOKUP(B1270,'5b'!$B$4:$E$904,2,FALSE)</f>
        <v>M</v>
      </c>
      <c r="E1270" s="23" t="str">
        <f>INDEX(Table,MATCH('Classwork 5'!B1270,'5b'!$B$4:$B$904,0),3)</f>
        <v>18-25</v>
      </c>
      <c r="F1270" s="23">
        <f>INDEX(Table,MATCH('Classwork 5'!B1270,'5b'!$B$4:$B$904,0),4)</f>
        <v>4</v>
      </c>
      <c r="G1270" s="23">
        <v>5</v>
      </c>
      <c r="H1270" s="24">
        <v>3469</v>
      </c>
    </row>
    <row r="1271" spans="2:8" x14ac:dyDescent="0.3">
      <c r="B1271" s="22">
        <v>1000203</v>
      </c>
      <c r="C1271" s="23" t="s">
        <v>2763</v>
      </c>
      <c r="D1271" s="23" t="str">
        <f>VLOOKUP(B1271,'5b'!$B$4:$E$904,2,FALSE)</f>
        <v>F</v>
      </c>
      <c r="E1271" s="23" t="str">
        <f>INDEX(Table,MATCH('Classwork 5'!B1271,'5b'!$B$4:$B$904,0),3)</f>
        <v>18-25</v>
      </c>
      <c r="F1271" s="23">
        <f>INDEX(Table,MATCH('Classwork 5'!B1271,'5b'!$B$4:$B$904,0),4)</f>
        <v>4</v>
      </c>
      <c r="G1271" s="23">
        <v>8</v>
      </c>
      <c r="H1271" s="24">
        <v>4104</v>
      </c>
    </row>
    <row r="1272" spans="2:8" x14ac:dyDescent="0.3">
      <c r="B1272" s="22">
        <v>1000203</v>
      </c>
      <c r="C1272" s="23" t="s">
        <v>2764</v>
      </c>
      <c r="D1272" s="23" t="str">
        <f>VLOOKUP(B1272,'5b'!$B$4:$E$904,2,FALSE)</f>
        <v>F</v>
      </c>
      <c r="E1272" s="23" t="str">
        <f>INDEX(Table,MATCH('Classwork 5'!B1272,'5b'!$B$4:$B$904,0),3)</f>
        <v>18-25</v>
      </c>
      <c r="F1272" s="23">
        <f>INDEX(Table,MATCH('Classwork 5'!B1272,'5b'!$B$4:$B$904,0),4)</f>
        <v>4</v>
      </c>
      <c r="G1272" s="23">
        <v>1</v>
      </c>
      <c r="H1272" s="24">
        <v>15703</v>
      </c>
    </row>
    <row r="1273" spans="2:8" x14ac:dyDescent="0.3">
      <c r="B1273" s="22">
        <v>1000203</v>
      </c>
      <c r="C1273" s="23" t="s">
        <v>2342</v>
      </c>
      <c r="D1273" s="23" t="str">
        <f>VLOOKUP(B1273,'5b'!$B$4:$E$904,2,FALSE)</f>
        <v>F</v>
      </c>
      <c r="E1273" s="23" t="str">
        <f>INDEX(Table,MATCH('Classwork 5'!B1273,'5b'!$B$4:$B$904,0),3)</f>
        <v>18-25</v>
      </c>
      <c r="F1273" s="23">
        <f>INDEX(Table,MATCH('Classwork 5'!B1273,'5b'!$B$4:$B$904,0),4)</f>
        <v>4</v>
      </c>
      <c r="G1273" s="23">
        <v>5</v>
      </c>
      <c r="H1273" s="24">
        <v>6887</v>
      </c>
    </row>
    <row r="1274" spans="2:8" x14ac:dyDescent="0.3">
      <c r="B1274" s="22">
        <v>1000204</v>
      </c>
      <c r="C1274" s="23" t="s">
        <v>2357</v>
      </c>
      <c r="D1274" s="23" t="str">
        <f>VLOOKUP(B1274,'5b'!$B$4:$E$904,2,FALSE)</f>
        <v>M</v>
      </c>
      <c r="E1274" s="23" t="str">
        <f>INDEX(Table,MATCH('Classwork 5'!B1274,'5b'!$B$4:$B$904,0),3)</f>
        <v>26-35</v>
      </c>
      <c r="F1274" s="23">
        <f>INDEX(Table,MATCH('Classwork 5'!B1274,'5b'!$B$4:$B$904,0),4)</f>
        <v>7</v>
      </c>
      <c r="G1274" s="23">
        <v>5</v>
      </c>
      <c r="H1274" s="24">
        <v>8781</v>
      </c>
    </row>
    <row r="1275" spans="2:8" x14ac:dyDescent="0.3">
      <c r="B1275" s="22">
        <v>1000204</v>
      </c>
      <c r="C1275" s="23" t="s">
        <v>2765</v>
      </c>
      <c r="D1275" s="23" t="str">
        <f>VLOOKUP(B1275,'5b'!$B$4:$E$904,2,FALSE)</f>
        <v>M</v>
      </c>
      <c r="E1275" s="23" t="str">
        <f>INDEX(Table,MATCH('Classwork 5'!B1275,'5b'!$B$4:$B$904,0),3)</f>
        <v>26-35</v>
      </c>
      <c r="F1275" s="23">
        <f>INDEX(Table,MATCH('Classwork 5'!B1275,'5b'!$B$4:$B$904,0),4)</f>
        <v>7</v>
      </c>
      <c r="G1275" s="23">
        <v>8</v>
      </c>
      <c r="H1275" s="24">
        <v>8021</v>
      </c>
    </row>
    <row r="1276" spans="2:8" x14ac:dyDescent="0.3">
      <c r="B1276" s="22">
        <v>1000204</v>
      </c>
      <c r="C1276" s="23" t="s">
        <v>2766</v>
      </c>
      <c r="D1276" s="23" t="str">
        <f>VLOOKUP(B1276,'5b'!$B$4:$E$904,2,FALSE)</f>
        <v>M</v>
      </c>
      <c r="E1276" s="23" t="str">
        <f>INDEX(Table,MATCH('Classwork 5'!B1276,'5b'!$B$4:$B$904,0),3)</f>
        <v>26-35</v>
      </c>
      <c r="F1276" s="23">
        <f>INDEX(Table,MATCH('Classwork 5'!B1276,'5b'!$B$4:$B$904,0),4)</f>
        <v>7</v>
      </c>
      <c r="G1276" s="23">
        <v>6</v>
      </c>
      <c r="H1276" s="24">
        <v>8230</v>
      </c>
    </row>
    <row r="1277" spans="2:8" x14ac:dyDescent="0.3">
      <c r="B1277" s="22">
        <v>1000204</v>
      </c>
      <c r="C1277" s="23" t="s">
        <v>2767</v>
      </c>
      <c r="D1277" s="23" t="str">
        <f>VLOOKUP(B1277,'5b'!$B$4:$E$904,2,FALSE)</f>
        <v>M</v>
      </c>
      <c r="E1277" s="23" t="str">
        <f>INDEX(Table,MATCH('Classwork 5'!B1277,'5b'!$B$4:$B$904,0),3)</f>
        <v>26-35</v>
      </c>
      <c r="F1277" s="23">
        <f>INDEX(Table,MATCH('Classwork 5'!B1277,'5b'!$B$4:$B$904,0),4)</f>
        <v>7</v>
      </c>
      <c r="G1277" s="23">
        <v>5</v>
      </c>
      <c r="H1277" s="24">
        <v>5270</v>
      </c>
    </row>
    <row r="1278" spans="2:8" x14ac:dyDescent="0.3">
      <c r="B1278" s="22">
        <v>1000204</v>
      </c>
      <c r="C1278" s="23" t="s">
        <v>1999</v>
      </c>
      <c r="D1278" s="23" t="str">
        <f>VLOOKUP(B1278,'5b'!$B$4:$E$904,2,FALSE)</f>
        <v>M</v>
      </c>
      <c r="E1278" s="23" t="str">
        <f>INDEX(Table,MATCH('Classwork 5'!B1278,'5b'!$B$4:$B$904,0),3)</f>
        <v>26-35</v>
      </c>
      <c r="F1278" s="23">
        <f>INDEX(Table,MATCH('Classwork 5'!B1278,'5b'!$B$4:$B$904,0),4)</f>
        <v>7</v>
      </c>
      <c r="G1278" s="23">
        <v>1</v>
      </c>
      <c r="H1278" s="24">
        <v>15718</v>
      </c>
    </row>
    <row r="1279" spans="2:8" x14ac:dyDescent="0.3">
      <c r="B1279" s="22">
        <v>1000204</v>
      </c>
      <c r="C1279" s="23" t="s">
        <v>2768</v>
      </c>
      <c r="D1279" s="23" t="str">
        <f>VLOOKUP(B1279,'5b'!$B$4:$E$904,2,FALSE)</f>
        <v>M</v>
      </c>
      <c r="E1279" s="23" t="str">
        <f>INDEX(Table,MATCH('Classwork 5'!B1279,'5b'!$B$4:$B$904,0),3)</f>
        <v>26-35</v>
      </c>
      <c r="F1279" s="23">
        <f>INDEX(Table,MATCH('Classwork 5'!B1279,'5b'!$B$4:$B$904,0),4)</f>
        <v>7</v>
      </c>
      <c r="G1279" s="23">
        <v>5</v>
      </c>
      <c r="H1279" s="24">
        <v>3603</v>
      </c>
    </row>
    <row r="1280" spans="2:8" x14ac:dyDescent="0.3">
      <c r="B1280" s="22">
        <v>1000204</v>
      </c>
      <c r="C1280" s="23" t="s">
        <v>2071</v>
      </c>
      <c r="D1280" s="23" t="str">
        <f>VLOOKUP(B1280,'5b'!$B$4:$E$904,2,FALSE)</f>
        <v>M</v>
      </c>
      <c r="E1280" s="23" t="str">
        <f>INDEX(Table,MATCH('Classwork 5'!B1280,'5b'!$B$4:$B$904,0),3)</f>
        <v>26-35</v>
      </c>
      <c r="F1280" s="23">
        <f>INDEX(Table,MATCH('Classwork 5'!B1280,'5b'!$B$4:$B$904,0),4)</f>
        <v>7</v>
      </c>
      <c r="G1280" s="23">
        <v>5</v>
      </c>
      <c r="H1280" s="24">
        <v>7064</v>
      </c>
    </row>
    <row r="1281" spans="2:8" x14ac:dyDescent="0.3">
      <c r="B1281" s="22">
        <v>1000204</v>
      </c>
      <c r="C1281" s="23" t="s">
        <v>2769</v>
      </c>
      <c r="D1281" s="23" t="str">
        <f>VLOOKUP(B1281,'5b'!$B$4:$E$904,2,FALSE)</f>
        <v>M</v>
      </c>
      <c r="E1281" s="23" t="str">
        <f>INDEX(Table,MATCH('Classwork 5'!B1281,'5b'!$B$4:$B$904,0),3)</f>
        <v>26-35</v>
      </c>
      <c r="F1281" s="23">
        <f>INDEX(Table,MATCH('Classwork 5'!B1281,'5b'!$B$4:$B$904,0),4)</f>
        <v>7</v>
      </c>
      <c r="G1281" s="23">
        <v>2</v>
      </c>
      <c r="H1281" s="24">
        <v>12957</v>
      </c>
    </row>
    <row r="1282" spans="2:8" x14ac:dyDescent="0.3">
      <c r="B1282" s="22">
        <v>1000204</v>
      </c>
      <c r="C1282" s="23" t="s">
        <v>2770</v>
      </c>
      <c r="D1282" s="23" t="str">
        <f>VLOOKUP(B1282,'5b'!$B$4:$E$904,2,FALSE)</f>
        <v>M</v>
      </c>
      <c r="E1282" s="23" t="str">
        <f>INDEX(Table,MATCH('Classwork 5'!B1282,'5b'!$B$4:$B$904,0),3)</f>
        <v>26-35</v>
      </c>
      <c r="F1282" s="23">
        <f>INDEX(Table,MATCH('Classwork 5'!B1282,'5b'!$B$4:$B$904,0),4)</f>
        <v>7</v>
      </c>
      <c r="G1282" s="23">
        <v>2</v>
      </c>
      <c r="H1282" s="24">
        <v>13242</v>
      </c>
    </row>
    <row r="1283" spans="2:8" x14ac:dyDescent="0.3">
      <c r="B1283" s="22">
        <v>1000204</v>
      </c>
      <c r="C1283" s="23" t="s">
        <v>2771</v>
      </c>
      <c r="D1283" s="23" t="str">
        <f>VLOOKUP(B1283,'5b'!$B$4:$E$904,2,FALSE)</f>
        <v>M</v>
      </c>
      <c r="E1283" s="23" t="str">
        <f>INDEX(Table,MATCH('Classwork 5'!B1283,'5b'!$B$4:$B$904,0),3)</f>
        <v>26-35</v>
      </c>
      <c r="F1283" s="23">
        <f>INDEX(Table,MATCH('Classwork 5'!B1283,'5b'!$B$4:$B$904,0),4)</f>
        <v>7</v>
      </c>
      <c r="G1283" s="23">
        <v>1</v>
      </c>
      <c r="H1283" s="24">
        <v>19647</v>
      </c>
    </row>
    <row r="1284" spans="2:8" x14ac:dyDescent="0.3">
      <c r="B1284" s="22">
        <v>1000204</v>
      </c>
      <c r="C1284" s="23" t="s">
        <v>2375</v>
      </c>
      <c r="D1284" s="23" t="str">
        <f>VLOOKUP(B1284,'5b'!$B$4:$E$904,2,FALSE)</f>
        <v>M</v>
      </c>
      <c r="E1284" s="23" t="str">
        <f>INDEX(Table,MATCH('Classwork 5'!B1284,'5b'!$B$4:$B$904,0),3)</f>
        <v>26-35</v>
      </c>
      <c r="F1284" s="23">
        <f>INDEX(Table,MATCH('Classwork 5'!B1284,'5b'!$B$4:$B$904,0),4)</f>
        <v>7</v>
      </c>
      <c r="G1284" s="23">
        <v>5</v>
      </c>
      <c r="H1284" s="24">
        <v>6913</v>
      </c>
    </row>
    <row r="1285" spans="2:8" x14ac:dyDescent="0.3">
      <c r="B1285" s="22">
        <v>1000204</v>
      </c>
      <c r="C1285" s="23" t="s">
        <v>2039</v>
      </c>
      <c r="D1285" s="23" t="str">
        <f>VLOOKUP(B1285,'5b'!$B$4:$E$904,2,FALSE)</f>
        <v>M</v>
      </c>
      <c r="E1285" s="23" t="str">
        <f>INDEX(Table,MATCH('Classwork 5'!B1285,'5b'!$B$4:$B$904,0),3)</f>
        <v>26-35</v>
      </c>
      <c r="F1285" s="23">
        <f>INDEX(Table,MATCH('Classwork 5'!B1285,'5b'!$B$4:$B$904,0),4)</f>
        <v>7</v>
      </c>
      <c r="G1285" s="23">
        <v>5</v>
      </c>
      <c r="H1285" s="24">
        <v>7016</v>
      </c>
    </row>
    <row r="1286" spans="2:8" x14ac:dyDescent="0.3">
      <c r="B1286" s="22">
        <v>1000204</v>
      </c>
      <c r="C1286" s="23" t="s">
        <v>2128</v>
      </c>
      <c r="D1286" s="23" t="str">
        <f>VLOOKUP(B1286,'5b'!$B$4:$E$904,2,FALSE)</f>
        <v>M</v>
      </c>
      <c r="E1286" s="23" t="str">
        <f>INDEX(Table,MATCH('Classwork 5'!B1286,'5b'!$B$4:$B$904,0),3)</f>
        <v>26-35</v>
      </c>
      <c r="F1286" s="23">
        <f>INDEX(Table,MATCH('Classwork 5'!B1286,'5b'!$B$4:$B$904,0),4)</f>
        <v>7</v>
      </c>
      <c r="G1286" s="23">
        <v>5</v>
      </c>
      <c r="H1286" s="24">
        <v>6992</v>
      </c>
    </row>
    <row r="1287" spans="2:8" x14ac:dyDescent="0.3">
      <c r="B1287" s="22">
        <v>1000204</v>
      </c>
      <c r="C1287" s="23" t="s">
        <v>2147</v>
      </c>
      <c r="D1287" s="23" t="str">
        <f>VLOOKUP(B1287,'5b'!$B$4:$E$904,2,FALSE)</f>
        <v>M</v>
      </c>
      <c r="E1287" s="23" t="str">
        <f>INDEX(Table,MATCH('Classwork 5'!B1287,'5b'!$B$4:$B$904,0),3)</f>
        <v>26-35</v>
      </c>
      <c r="F1287" s="23">
        <f>INDEX(Table,MATCH('Classwork 5'!B1287,'5b'!$B$4:$B$904,0),4)</f>
        <v>7</v>
      </c>
      <c r="G1287" s="23">
        <v>8</v>
      </c>
      <c r="H1287" s="24">
        <v>8016</v>
      </c>
    </row>
    <row r="1288" spans="2:8" x14ac:dyDescent="0.3">
      <c r="B1288" s="22">
        <v>1000204</v>
      </c>
      <c r="C1288" s="23" t="s">
        <v>2772</v>
      </c>
      <c r="D1288" s="23" t="str">
        <f>VLOOKUP(B1288,'5b'!$B$4:$E$904,2,FALSE)</f>
        <v>M</v>
      </c>
      <c r="E1288" s="23" t="str">
        <f>INDEX(Table,MATCH('Classwork 5'!B1288,'5b'!$B$4:$B$904,0),3)</f>
        <v>26-35</v>
      </c>
      <c r="F1288" s="23">
        <f>INDEX(Table,MATCH('Classwork 5'!B1288,'5b'!$B$4:$B$904,0),4)</f>
        <v>7</v>
      </c>
      <c r="G1288" s="23">
        <v>8</v>
      </c>
      <c r="H1288" s="24">
        <v>9964</v>
      </c>
    </row>
    <row r="1289" spans="2:8" x14ac:dyDescent="0.3">
      <c r="B1289" s="22">
        <v>1000204</v>
      </c>
      <c r="C1289" s="23" t="s">
        <v>2134</v>
      </c>
      <c r="D1289" s="23" t="str">
        <f>VLOOKUP(B1289,'5b'!$B$4:$E$904,2,FALSE)</f>
        <v>M</v>
      </c>
      <c r="E1289" s="23" t="str">
        <f>INDEX(Table,MATCH('Classwork 5'!B1289,'5b'!$B$4:$B$904,0),3)</f>
        <v>26-35</v>
      </c>
      <c r="F1289" s="23">
        <f>INDEX(Table,MATCH('Classwork 5'!B1289,'5b'!$B$4:$B$904,0),4)</f>
        <v>7</v>
      </c>
      <c r="G1289" s="23">
        <v>8</v>
      </c>
      <c r="H1289" s="24">
        <v>8023</v>
      </c>
    </row>
    <row r="1290" spans="2:8" x14ac:dyDescent="0.3">
      <c r="B1290" s="22">
        <v>1000205</v>
      </c>
      <c r="C1290" s="23" t="s">
        <v>2020</v>
      </c>
      <c r="D1290" s="23" t="str">
        <f>VLOOKUP(B1290,'5b'!$B$4:$E$904,2,FALSE)</f>
        <v>M</v>
      </c>
      <c r="E1290" s="23" t="str">
        <f>INDEX(Table,MATCH('Classwork 5'!B1290,'5b'!$B$4:$B$904,0),3)</f>
        <v>36-45</v>
      </c>
      <c r="F1290" s="23">
        <f>INDEX(Table,MATCH('Classwork 5'!B1290,'5b'!$B$4:$B$904,0),4)</f>
        <v>12</v>
      </c>
      <c r="G1290" s="23">
        <v>1</v>
      </c>
      <c r="H1290" s="24">
        <v>15735</v>
      </c>
    </row>
    <row r="1291" spans="2:8" x14ac:dyDescent="0.3">
      <c r="B1291" s="22">
        <v>1000205</v>
      </c>
      <c r="C1291" s="23" t="s">
        <v>2368</v>
      </c>
      <c r="D1291" s="23" t="str">
        <f>VLOOKUP(B1291,'5b'!$B$4:$E$904,2,FALSE)</f>
        <v>M</v>
      </c>
      <c r="E1291" s="23" t="str">
        <f>INDEX(Table,MATCH('Classwork 5'!B1291,'5b'!$B$4:$B$904,0),3)</f>
        <v>36-45</v>
      </c>
      <c r="F1291" s="23">
        <f>INDEX(Table,MATCH('Classwork 5'!B1291,'5b'!$B$4:$B$904,0),4)</f>
        <v>12</v>
      </c>
      <c r="G1291" s="23">
        <v>1</v>
      </c>
      <c r="H1291" s="24">
        <v>19026</v>
      </c>
    </row>
    <row r="1292" spans="2:8" x14ac:dyDescent="0.3">
      <c r="B1292" s="22">
        <v>1000205</v>
      </c>
      <c r="C1292" s="23" t="s">
        <v>2773</v>
      </c>
      <c r="D1292" s="23" t="str">
        <f>VLOOKUP(B1292,'5b'!$B$4:$E$904,2,FALSE)</f>
        <v>M</v>
      </c>
      <c r="E1292" s="23" t="str">
        <f>INDEX(Table,MATCH('Classwork 5'!B1292,'5b'!$B$4:$B$904,0),3)</f>
        <v>36-45</v>
      </c>
      <c r="F1292" s="23">
        <f>INDEX(Table,MATCH('Classwork 5'!B1292,'5b'!$B$4:$B$904,0),4)</f>
        <v>12</v>
      </c>
      <c r="G1292" s="23">
        <v>5</v>
      </c>
      <c r="H1292" s="24">
        <v>8616</v>
      </c>
    </row>
    <row r="1293" spans="2:8" x14ac:dyDescent="0.3">
      <c r="B1293" s="22">
        <v>1000205</v>
      </c>
      <c r="C1293" s="23" t="s">
        <v>2774</v>
      </c>
      <c r="D1293" s="23" t="str">
        <f>VLOOKUP(B1293,'5b'!$B$4:$E$904,2,FALSE)</f>
        <v>M</v>
      </c>
      <c r="E1293" s="23" t="str">
        <f>INDEX(Table,MATCH('Classwork 5'!B1293,'5b'!$B$4:$B$904,0),3)</f>
        <v>36-45</v>
      </c>
      <c r="F1293" s="23">
        <f>INDEX(Table,MATCH('Classwork 5'!B1293,'5b'!$B$4:$B$904,0),4)</f>
        <v>12</v>
      </c>
      <c r="G1293" s="23">
        <v>5</v>
      </c>
      <c r="H1293" s="24">
        <v>8811</v>
      </c>
    </row>
    <row r="1294" spans="2:8" x14ac:dyDescent="0.3">
      <c r="B1294" s="22">
        <v>1000205</v>
      </c>
      <c r="C1294" s="23" t="s">
        <v>2775</v>
      </c>
      <c r="D1294" s="23" t="str">
        <f>VLOOKUP(B1294,'5b'!$B$4:$E$904,2,FALSE)</f>
        <v>M</v>
      </c>
      <c r="E1294" s="23" t="str">
        <f>INDEX(Table,MATCH('Classwork 5'!B1294,'5b'!$B$4:$B$904,0),3)</f>
        <v>36-45</v>
      </c>
      <c r="F1294" s="23">
        <f>INDEX(Table,MATCH('Classwork 5'!B1294,'5b'!$B$4:$B$904,0),4)</f>
        <v>12</v>
      </c>
      <c r="G1294" s="23">
        <v>5</v>
      </c>
      <c r="H1294" s="24">
        <v>7010</v>
      </c>
    </row>
    <row r="1295" spans="2:8" x14ac:dyDescent="0.3">
      <c r="B1295" s="22">
        <v>1000205</v>
      </c>
      <c r="C1295" s="23" t="s">
        <v>2231</v>
      </c>
      <c r="D1295" s="23" t="str">
        <f>VLOOKUP(B1295,'5b'!$B$4:$E$904,2,FALSE)</f>
        <v>M</v>
      </c>
      <c r="E1295" s="23" t="str">
        <f>INDEX(Table,MATCH('Classwork 5'!B1295,'5b'!$B$4:$B$904,0),3)</f>
        <v>36-45</v>
      </c>
      <c r="F1295" s="23">
        <f>INDEX(Table,MATCH('Classwork 5'!B1295,'5b'!$B$4:$B$904,0),4)</f>
        <v>12</v>
      </c>
      <c r="G1295" s="23">
        <v>5</v>
      </c>
      <c r="H1295" s="24">
        <v>3442</v>
      </c>
    </row>
    <row r="1296" spans="2:8" x14ac:dyDescent="0.3">
      <c r="B1296" s="22">
        <v>1000205</v>
      </c>
      <c r="C1296" s="23" t="s">
        <v>2009</v>
      </c>
      <c r="D1296" s="23" t="str">
        <f>VLOOKUP(B1296,'5b'!$B$4:$E$904,2,FALSE)</f>
        <v>M</v>
      </c>
      <c r="E1296" s="23" t="str">
        <f>INDEX(Table,MATCH('Classwork 5'!B1296,'5b'!$B$4:$B$904,0),3)</f>
        <v>36-45</v>
      </c>
      <c r="F1296" s="23">
        <f>INDEX(Table,MATCH('Classwork 5'!B1296,'5b'!$B$4:$B$904,0),4)</f>
        <v>12</v>
      </c>
      <c r="G1296" s="23">
        <v>1</v>
      </c>
      <c r="H1296" s="24">
        <v>19626</v>
      </c>
    </row>
    <row r="1297" spans="2:8" x14ac:dyDescent="0.3">
      <c r="B1297" s="22">
        <v>1000205</v>
      </c>
      <c r="C1297" s="23" t="s">
        <v>2776</v>
      </c>
      <c r="D1297" s="23" t="str">
        <f>VLOOKUP(B1297,'5b'!$B$4:$E$904,2,FALSE)</f>
        <v>M</v>
      </c>
      <c r="E1297" s="23" t="str">
        <f>INDEX(Table,MATCH('Classwork 5'!B1297,'5b'!$B$4:$B$904,0),3)</f>
        <v>36-45</v>
      </c>
      <c r="F1297" s="23">
        <f>INDEX(Table,MATCH('Classwork 5'!B1297,'5b'!$B$4:$B$904,0),4)</f>
        <v>12</v>
      </c>
      <c r="G1297" s="23">
        <v>5</v>
      </c>
      <c r="H1297" s="24">
        <v>5256</v>
      </c>
    </row>
    <row r="1298" spans="2:8" x14ac:dyDescent="0.3">
      <c r="B1298" s="22">
        <v>1000205</v>
      </c>
      <c r="C1298" s="23" t="s">
        <v>2178</v>
      </c>
      <c r="D1298" s="23" t="str">
        <f>VLOOKUP(B1298,'5b'!$B$4:$E$904,2,FALSE)</f>
        <v>M</v>
      </c>
      <c r="E1298" s="23" t="str">
        <f>INDEX(Table,MATCH('Classwork 5'!B1298,'5b'!$B$4:$B$904,0),3)</f>
        <v>36-45</v>
      </c>
      <c r="F1298" s="23">
        <f>INDEX(Table,MATCH('Classwork 5'!B1298,'5b'!$B$4:$B$904,0),4)</f>
        <v>12</v>
      </c>
      <c r="G1298" s="23">
        <v>8</v>
      </c>
      <c r="H1298" s="24">
        <v>9935</v>
      </c>
    </row>
    <row r="1299" spans="2:8" x14ac:dyDescent="0.3">
      <c r="B1299" s="22">
        <v>1000206</v>
      </c>
      <c r="C1299" s="23" t="s">
        <v>2777</v>
      </c>
      <c r="D1299" s="23" t="str">
        <f>VLOOKUP(B1299,'5b'!$B$4:$E$904,2,FALSE)</f>
        <v>M</v>
      </c>
      <c r="E1299" s="23" t="str">
        <f>INDEX(Table,MATCH('Classwork 5'!B1299,'5b'!$B$4:$B$904,0),3)</f>
        <v>26-35</v>
      </c>
      <c r="F1299" s="23">
        <f>INDEX(Table,MATCH('Classwork 5'!B1299,'5b'!$B$4:$B$904,0),4)</f>
        <v>17</v>
      </c>
      <c r="G1299" s="23">
        <v>5</v>
      </c>
      <c r="H1299" s="24">
        <v>1961</v>
      </c>
    </row>
    <row r="1300" spans="2:8" x14ac:dyDescent="0.3">
      <c r="B1300" s="22">
        <v>1000206</v>
      </c>
      <c r="C1300" s="23" t="s">
        <v>2778</v>
      </c>
      <c r="D1300" s="23" t="str">
        <f>VLOOKUP(B1300,'5b'!$B$4:$E$904,2,FALSE)</f>
        <v>M</v>
      </c>
      <c r="E1300" s="23" t="str">
        <f>INDEX(Table,MATCH('Classwork 5'!B1300,'5b'!$B$4:$B$904,0),3)</f>
        <v>26-35</v>
      </c>
      <c r="F1300" s="23">
        <f>INDEX(Table,MATCH('Classwork 5'!B1300,'5b'!$B$4:$B$904,0),4)</f>
        <v>17</v>
      </c>
      <c r="G1300" s="23">
        <v>11</v>
      </c>
      <c r="H1300" s="24">
        <v>3195</v>
      </c>
    </row>
    <row r="1301" spans="2:8" x14ac:dyDescent="0.3">
      <c r="B1301" s="22">
        <v>1000208</v>
      </c>
      <c r="C1301" s="23" t="s">
        <v>2182</v>
      </c>
      <c r="D1301" s="23" t="str">
        <f>VLOOKUP(B1301,'5b'!$B$4:$E$904,2,FALSE)</f>
        <v>M</v>
      </c>
      <c r="E1301" s="23" t="str">
        <f>INDEX(Table,MATCH('Classwork 5'!B1301,'5b'!$B$4:$B$904,0),3)</f>
        <v>36-45</v>
      </c>
      <c r="F1301" s="23">
        <f>INDEX(Table,MATCH('Classwork 5'!B1301,'5b'!$B$4:$B$904,0),4)</f>
        <v>17</v>
      </c>
      <c r="G1301" s="23">
        <v>1</v>
      </c>
      <c r="H1301" s="24">
        <v>15372</v>
      </c>
    </row>
    <row r="1302" spans="2:8" x14ac:dyDescent="0.3">
      <c r="B1302" s="22">
        <v>1000208</v>
      </c>
      <c r="C1302" s="23" t="s">
        <v>2779</v>
      </c>
      <c r="D1302" s="23" t="str">
        <f>VLOOKUP(B1302,'5b'!$B$4:$E$904,2,FALSE)</f>
        <v>M</v>
      </c>
      <c r="E1302" s="23" t="str">
        <f>INDEX(Table,MATCH('Classwork 5'!B1302,'5b'!$B$4:$B$904,0),3)</f>
        <v>36-45</v>
      </c>
      <c r="F1302" s="23">
        <f>INDEX(Table,MATCH('Classwork 5'!B1302,'5b'!$B$4:$B$904,0),4)</f>
        <v>17</v>
      </c>
      <c r="G1302" s="23">
        <v>10</v>
      </c>
      <c r="H1302" s="24">
        <v>18781</v>
      </c>
    </row>
    <row r="1303" spans="2:8" x14ac:dyDescent="0.3">
      <c r="B1303" s="22">
        <v>1000208</v>
      </c>
      <c r="C1303" s="23" t="s">
        <v>2034</v>
      </c>
      <c r="D1303" s="23" t="str">
        <f>VLOOKUP(B1303,'5b'!$B$4:$E$904,2,FALSE)</f>
        <v>M</v>
      </c>
      <c r="E1303" s="23" t="str">
        <f>INDEX(Table,MATCH('Classwork 5'!B1303,'5b'!$B$4:$B$904,0),3)</f>
        <v>36-45</v>
      </c>
      <c r="F1303" s="23">
        <f>INDEX(Table,MATCH('Classwork 5'!B1303,'5b'!$B$4:$B$904,0),4)</f>
        <v>17</v>
      </c>
      <c r="G1303" s="23">
        <v>5</v>
      </c>
      <c r="H1303" s="24">
        <v>8851</v>
      </c>
    </row>
    <row r="1304" spans="2:8" x14ac:dyDescent="0.3">
      <c r="B1304" s="22">
        <v>1000208</v>
      </c>
      <c r="C1304" s="23" t="s">
        <v>2338</v>
      </c>
      <c r="D1304" s="23" t="str">
        <f>VLOOKUP(B1304,'5b'!$B$4:$E$904,2,FALSE)</f>
        <v>M</v>
      </c>
      <c r="E1304" s="23" t="str">
        <f>INDEX(Table,MATCH('Classwork 5'!B1304,'5b'!$B$4:$B$904,0),3)</f>
        <v>36-45</v>
      </c>
      <c r="F1304" s="23">
        <f>INDEX(Table,MATCH('Classwork 5'!B1304,'5b'!$B$4:$B$904,0),4)</f>
        <v>17</v>
      </c>
      <c r="G1304" s="23">
        <v>1</v>
      </c>
      <c r="H1304" s="24">
        <v>11843</v>
      </c>
    </row>
    <row r="1305" spans="2:8" x14ac:dyDescent="0.3">
      <c r="B1305" s="22">
        <v>1000208</v>
      </c>
      <c r="C1305" s="23" t="s">
        <v>2780</v>
      </c>
      <c r="D1305" s="23" t="str">
        <f>VLOOKUP(B1305,'5b'!$B$4:$E$904,2,FALSE)</f>
        <v>M</v>
      </c>
      <c r="E1305" s="23" t="str">
        <f>INDEX(Table,MATCH('Classwork 5'!B1305,'5b'!$B$4:$B$904,0),3)</f>
        <v>36-45</v>
      </c>
      <c r="F1305" s="23">
        <f>INDEX(Table,MATCH('Classwork 5'!B1305,'5b'!$B$4:$B$904,0),4)</f>
        <v>17</v>
      </c>
      <c r="G1305" s="23">
        <v>5</v>
      </c>
      <c r="H1305" s="24">
        <v>6975</v>
      </c>
    </row>
    <row r="1306" spans="2:8" x14ac:dyDescent="0.3">
      <c r="B1306" s="22">
        <v>1000208</v>
      </c>
      <c r="C1306" s="23" t="s">
        <v>2781</v>
      </c>
      <c r="D1306" s="23" t="str">
        <f>VLOOKUP(B1306,'5b'!$B$4:$E$904,2,FALSE)</f>
        <v>M</v>
      </c>
      <c r="E1306" s="23" t="str">
        <f>INDEX(Table,MATCH('Classwork 5'!B1306,'5b'!$B$4:$B$904,0),3)</f>
        <v>36-45</v>
      </c>
      <c r="F1306" s="23">
        <f>INDEX(Table,MATCH('Classwork 5'!B1306,'5b'!$B$4:$B$904,0),4)</f>
        <v>17</v>
      </c>
      <c r="G1306" s="23">
        <v>2</v>
      </c>
      <c r="H1306" s="24">
        <v>6447</v>
      </c>
    </row>
    <row r="1307" spans="2:8" x14ac:dyDescent="0.3">
      <c r="B1307" s="22">
        <v>1000209</v>
      </c>
      <c r="C1307" s="23" t="s">
        <v>2782</v>
      </c>
      <c r="D1307" s="23" t="str">
        <f>VLOOKUP(B1307,'5b'!$B$4:$E$904,2,FALSE)</f>
        <v>M</v>
      </c>
      <c r="E1307" s="23" t="str">
        <f>INDEX(Table,MATCH('Classwork 5'!B1307,'5b'!$B$4:$B$904,0),3)</f>
        <v>36-45</v>
      </c>
      <c r="F1307" s="23">
        <f>INDEX(Table,MATCH('Classwork 5'!B1307,'5b'!$B$4:$B$904,0),4)</f>
        <v>1</v>
      </c>
      <c r="G1307" s="23">
        <v>8</v>
      </c>
      <c r="H1307" s="24">
        <v>7847</v>
      </c>
    </row>
    <row r="1308" spans="2:8" x14ac:dyDescent="0.3">
      <c r="B1308" s="22">
        <v>1000210</v>
      </c>
      <c r="C1308" s="23" t="s">
        <v>2534</v>
      </c>
      <c r="D1308" s="23" t="str">
        <f>VLOOKUP(B1308,'5b'!$B$4:$E$904,2,FALSE)</f>
        <v>F</v>
      </c>
      <c r="E1308" s="23" t="str">
        <f>INDEX(Table,MATCH('Classwork 5'!B1308,'5b'!$B$4:$B$904,0),3)</f>
        <v>0-17</v>
      </c>
      <c r="F1308" s="23">
        <f>INDEX(Table,MATCH('Classwork 5'!B1308,'5b'!$B$4:$B$904,0),4)</f>
        <v>10</v>
      </c>
      <c r="G1308" s="23">
        <v>1</v>
      </c>
      <c r="H1308" s="24">
        <v>3829</v>
      </c>
    </row>
    <row r="1309" spans="2:8" x14ac:dyDescent="0.3">
      <c r="B1309" s="22">
        <v>1000210</v>
      </c>
      <c r="C1309" s="23" t="s">
        <v>2216</v>
      </c>
      <c r="D1309" s="23" t="str">
        <f>VLOOKUP(B1309,'5b'!$B$4:$E$904,2,FALSE)</f>
        <v>F</v>
      </c>
      <c r="E1309" s="23" t="str">
        <f>INDEX(Table,MATCH('Classwork 5'!B1309,'5b'!$B$4:$B$904,0),3)</f>
        <v>0-17</v>
      </c>
      <c r="F1309" s="23">
        <f>INDEX(Table,MATCH('Classwork 5'!B1309,'5b'!$B$4:$B$904,0),4)</f>
        <v>10</v>
      </c>
      <c r="G1309" s="23">
        <v>1</v>
      </c>
      <c r="H1309" s="24">
        <v>19332</v>
      </c>
    </row>
    <row r="1310" spans="2:8" x14ac:dyDescent="0.3">
      <c r="B1310" s="22">
        <v>1000210</v>
      </c>
      <c r="C1310" s="23" t="s">
        <v>2783</v>
      </c>
      <c r="D1310" s="23" t="str">
        <f>VLOOKUP(B1310,'5b'!$B$4:$E$904,2,FALSE)</f>
        <v>F</v>
      </c>
      <c r="E1310" s="23" t="str">
        <f>INDEX(Table,MATCH('Classwork 5'!B1310,'5b'!$B$4:$B$904,0),3)</f>
        <v>0-17</v>
      </c>
      <c r="F1310" s="23">
        <f>INDEX(Table,MATCH('Classwork 5'!B1310,'5b'!$B$4:$B$904,0),4)</f>
        <v>10</v>
      </c>
      <c r="G1310" s="23">
        <v>1</v>
      </c>
      <c r="H1310" s="24">
        <v>7582</v>
      </c>
    </row>
    <row r="1311" spans="2:8" x14ac:dyDescent="0.3">
      <c r="B1311" s="22">
        <v>1000211</v>
      </c>
      <c r="C1311" s="23" t="s">
        <v>2397</v>
      </c>
      <c r="D1311" s="23" t="str">
        <f>VLOOKUP(B1311,'5b'!$B$4:$E$904,2,FALSE)</f>
        <v>M</v>
      </c>
      <c r="E1311" s="23" t="str">
        <f>INDEX(Table,MATCH('Classwork 5'!B1311,'5b'!$B$4:$B$904,0),3)</f>
        <v>46-50</v>
      </c>
      <c r="F1311" s="23">
        <f>INDEX(Table,MATCH('Classwork 5'!B1311,'5b'!$B$4:$B$904,0),4)</f>
        <v>17</v>
      </c>
      <c r="G1311" s="23">
        <v>1</v>
      </c>
      <c r="H1311" s="24">
        <v>19461</v>
      </c>
    </row>
    <row r="1312" spans="2:8" x14ac:dyDescent="0.3">
      <c r="B1312" s="22">
        <v>1000211</v>
      </c>
      <c r="C1312" s="23" t="s">
        <v>1960</v>
      </c>
      <c r="D1312" s="23" t="str">
        <f>VLOOKUP(B1312,'5b'!$B$4:$E$904,2,FALSE)</f>
        <v>M</v>
      </c>
      <c r="E1312" s="23" t="str">
        <f>INDEX(Table,MATCH('Classwork 5'!B1312,'5b'!$B$4:$B$904,0),3)</f>
        <v>46-50</v>
      </c>
      <c r="F1312" s="23">
        <f>INDEX(Table,MATCH('Classwork 5'!B1312,'5b'!$B$4:$B$904,0),4)</f>
        <v>17</v>
      </c>
      <c r="G1312" s="23">
        <v>6</v>
      </c>
      <c r="H1312" s="24">
        <v>3988</v>
      </c>
    </row>
    <row r="1313" spans="2:8" x14ac:dyDescent="0.3">
      <c r="B1313" s="22">
        <v>1000211</v>
      </c>
      <c r="C1313" s="23" t="s">
        <v>2149</v>
      </c>
      <c r="D1313" s="23" t="str">
        <f>VLOOKUP(B1313,'5b'!$B$4:$E$904,2,FALSE)</f>
        <v>M</v>
      </c>
      <c r="E1313" s="23" t="str">
        <f>INDEX(Table,MATCH('Classwork 5'!B1313,'5b'!$B$4:$B$904,0),3)</f>
        <v>46-50</v>
      </c>
      <c r="F1313" s="23">
        <f>INDEX(Table,MATCH('Classwork 5'!B1313,'5b'!$B$4:$B$904,0),4)</f>
        <v>17</v>
      </c>
      <c r="G1313" s="23">
        <v>1</v>
      </c>
      <c r="H1313" s="24">
        <v>15486</v>
      </c>
    </row>
    <row r="1314" spans="2:8" x14ac:dyDescent="0.3">
      <c r="B1314" s="22">
        <v>1000212</v>
      </c>
      <c r="C1314" s="23" t="s">
        <v>2784</v>
      </c>
      <c r="D1314" s="23" t="str">
        <f>VLOOKUP(B1314,'5b'!$B$4:$E$904,2,FALSE)</f>
        <v>M</v>
      </c>
      <c r="E1314" s="23" t="str">
        <f>INDEX(Table,MATCH('Classwork 5'!B1314,'5b'!$B$4:$B$904,0),3)</f>
        <v>26-35</v>
      </c>
      <c r="F1314" s="23">
        <f>INDEX(Table,MATCH('Classwork 5'!B1314,'5b'!$B$4:$B$904,0),4)</f>
        <v>16</v>
      </c>
      <c r="G1314" s="23">
        <v>8</v>
      </c>
      <c r="H1314" s="24">
        <v>3937</v>
      </c>
    </row>
    <row r="1315" spans="2:8" x14ac:dyDescent="0.3">
      <c r="B1315" s="22">
        <v>1000212</v>
      </c>
      <c r="C1315" s="23" t="s">
        <v>2785</v>
      </c>
      <c r="D1315" s="23" t="str">
        <f>VLOOKUP(B1315,'5b'!$B$4:$E$904,2,FALSE)</f>
        <v>M</v>
      </c>
      <c r="E1315" s="23" t="str">
        <f>INDEX(Table,MATCH('Classwork 5'!B1315,'5b'!$B$4:$B$904,0),3)</f>
        <v>26-35</v>
      </c>
      <c r="F1315" s="23">
        <f>INDEX(Table,MATCH('Classwork 5'!B1315,'5b'!$B$4:$B$904,0),4)</f>
        <v>16</v>
      </c>
      <c r="G1315" s="23">
        <v>1</v>
      </c>
      <c r="H1315" s="24">
        <v>15174</v>
      </c>
    </row>
    <row r="1316" spans="2:8" x14ac:dyDescent="0.3">
      <c r="B1316" s="22">
        <v>1000212</v>
      </c>
      <c r="C1316" s="23" t="s">
        <v>2786</v>
      </c>
      <c r="D1316" s="23" t="str">
        <f>VLOOKUP(B1316,'5b'!$B$4:$E$904,2,FALSE)</f>
        <v>M</v>
      </c>
      <c r="E1316" s="23" t="str">
        <f>INDEX(Table,MATCH('Classwork 5'!B1316,'5b'!$B$4:$B$904,0),3)</f>
        <v>26-35</v>
      </c>
      <c r="F1316" s="23">
        <f>INDEX(Table,MATCH('Classwork 5'!B1316,'5b'!$B$4:$B$904,0),4)</f>
        <v>16</v>
      </c>
      <c r="G1316" s="23">
        <v>5</v>
      </c>
      <c r="H1316" s="24">
        <v>7121</v>
      </c>
    </row>
    <row r="1317" spans="2:8" x14ac:dyDescent="0.3">
      <c r="B1317" s="22">
        <v>1000212</v>
      </c>
      <c r="C1317" s="23" t="s">
        <v>2787</v>
      </c>
      <c r="D1317" s="23" t="str">
        <f>VLOOKUP(B1317,'5b'!$B$4:$E$904,2,FALSE)</f>
        <v>M</v>
      </c>
      <c r="E1317" s="23" t="str">
        <f>INDEX(Table,MATCH('Classwork 5'!B1317,'5b'!$B$4:$B$904,0),3)</f>
        <v>26-35</v>
      </c>
      <c r="F1317" s="23">
        <f>INDEX(Table,MATCH('Classwork 5'!B1317,'5b'!$B$4:$B$904,0),4)</f>
        <v>16</v>
      </c>
      <c r="G1317" s="23">
        <v>5</v>
      </c>
      <c r="H1317" s="24">
        <v>5306</v>
      </c>
    </row>
    <row r="1318" spans="2:8" x14ac:dyDescent="0.3">
      <c r="B1318" s="22">
        <v>1000212</v>
      </c>
      <c r="C1318" s="23" t="s">
        <v>2132</v>
      </c>
      <c r="D1318" s="23" t="str">
        <f>VLOOKUP(B1318,'5b'!$B$4:$E$904,2,FALSE)</f>
        <v>M</v>
      </c>
      <c r="E1318" s="23" t="str">
        <f>INDEX(Table,MATCH('Classwork 5'!B1318,'5b'!$B$4:$B$904,0),3)</f>
        <v>26-35</v>
      </c>
      <c r="F1318" s="23">
        <f>INDEX(Table,MATCH('Classwork 5'!B1318,'5b'!$B$4:$B$904,0),4)</f>
        <v>16</v>
      </c>
      <c r="G1318" s="23">
        <v>5</v>
      </c>
      <c r="H1318" s="24">
        <v>7157</v>
      </c>
    </row>
    <row r="1319" spans="2:8" x14ac:dyDescent="0.3">
      <c r="B1319" s="22">
        <v>1000214</v>
      </c>
      <c r="C1319" s="23" t="s">
        <v>1991</v>
      </c>
      <c r="D1319" s="23" t="str">
        <f>VLOOKUP(B1319,'5b'!$B$4:$E$904,2,FALSE)</f>
        <v>M</v>
      </c>
      <c r="E1319" s="23" t="str">
        <f>INDEX(Table,MATCH('Classwork 5'!B1319,'5b'!$B$4:$B$904,0),3)</f>
        <v>18-25</v>
      </c>
      <c r="F1319" s="23">
        <f>INDEX(Table,MATCH('Classwork 5'!B1319,'5b'!$B$4:$B$904,0),4)</f>
        <v>20</v>
      </c>
      <c r="G1319" s="23">
        <v>1</v>
      </c>
      <c r="H1319" s="24">
        <v>11915</v>
      </c>
    </row>
    <row r="1320" spans="2:8" x14ac:dyDescent="0.3">
      <c r="B1320" s="22">
        <v>1000214</v>
      </c>
      <c r="C1320" s="23" t="s">
        <v>2033</v>
      </c>
      <c r="D1320" s="23" t="str">
        <f>VLOOKUP(B1320,'5b'!$B$4:$E$904,2,FALSE)</f>
        <v>M</v>
      </c>
      <c r="E1320" s="23" t="str">
        <f>INDEX(Table,MATCH('Classwork 5'!B1320,'5b'!$B$4:$B$904,0),3)</f>
        <v>18-25</v>
      </c>
      <c r="F1320" s="23">
        <f>INDEX(Table,MATCH('Classwork 5'!B1320,'5b'!$B$4:$B$904,0),4)</f>
        <v>20</v>
      </c>
      <c r="G1320" s="23">
        <v>1</v>
      </c>
      <c r="H1320" s="24">
        <v>11417</v>
      </c>
    </row>
    <row r="1321" spans="2:8" x14ac:dyDescent="0.3">
      <c r="B1321" s="22">
        <v>1000214</v>
      </c>
      <c r="C1321" s="23" t="s">
        <v>2471</v>
      </c>
      <c r="D1321" s="23" t="str">
        <f>VLOOKUP(B1321,'5b'!$B$4:$E$904,2,FALSE)</f>
        <v>M</v>
      </c>
      <c r="E1321" s="23" t="str">
        <f>INDEX(Table,MATCH('Classwork 5'!B1321,'5b'!$B$4:$B$904,0),3)</f>
        <v>18-25</v>
      </c>
      <c r="F1321" s="23">
        <f>INDEX(Table,MATCH('Classwork 5'!B1321,'5b'!$B$4:$B$904,0),4)</f>
        <v>20</v>
      </c>
      <c r="G1321" s="23">
        <v>5</v>
      </c>
      <c r="H1321" s="24">
        <v>6897</v>
      </c>
    </row>
    <row r="1322" spans="2:8" x14ac:dyDescent="0.3">
      <c r="B1322" s="22">
        <v>1000214</v>
      </c>
      <c r="C1322" s="23" t="s">
        <v>2110</v>
      </c>
      <c r="D1322" s="23" t="str">
        <f>VLOOKUP(B1322,'5b'!$B$4:$E$904,2,FALSE)</f>
        <v>M</v>
      </c>
      <c r="E1322" s="23" t="str">
        <f>INDEX(Table,MATCH('Classwork 5'!B1322,'5b'!$B$4:$B$904,0),3)</f>
        <v>18-25</v>
      </c>
      <c r="F1322" s="23">
        <f>INDEX(Table,MATCH('Classwork 5'!B1322,'5b'!$B$4:$B$904,0),4)</f>
        <v>20</v>
      </c>
      <c r="G1322" s="23">
        <v>5</v>
      </c>
      <c r="H1322" s="24">
        <v>6866</v>
      </c>
    </row>
    <row r="1323" spans="2:8" x14ac:dyDescent="0.3">
      <c r="B1323" s="22">
        <v>1000214</v>
      </c>
      <c r="C1323" s="23" t="s">
        <v>2109</v>
      </c>
      <c r="D1323" s="23" t="str">
        <f>VLOOKUP(B1323,'5b'!$B$4:$E$904,2,FALSE)</f>
        <v>M</v>
      </c>
      <c r="E1323" s="23" t="str">
        <f>INDEX(Table,MATCH('Classwork 5'!B1323,'5b'!$B$4:$B$904,0),3)</f>
        <v>18-25</v>
      </c>
      <c r="F1323" s="23">
        <f>INDEX(Table,MATCH('Classwork 5'!B1323,'5b'!$B$4:$B$904,0),4)</f>
        <v>20</v>
      </c>
      <c r="G1323" s="23">
        <v>5</v>
      </c>
      <c r="H1323" s="24">
        <v>3503</v>
      </c>
    </row>
    <row r="1324" spans="2:8" x14ac:dyDescent="0.3">
      <c r="B1324" s="22">
        <v>1000214</v>
      </c>
      <c r="C1324" s="23" t="s">
        <v>2788</v>
      </c>
      <c r="D1324" s="23" t="str">
        <f>VLOOKUP(B1324,'5b'!$B$4:$E$904,2,FALSE)</f>
        <v>M</v>
      </c>
      <c r="E1324" s="23" t="str">
        <f>INDEX(Table,MATCH('Classwork 5'!B1324,'5b'!$B$4:$B$904,0),3)</f>
        <v>18-25</v>
      </c>
      <c r="F1324" s="23">
        <f>INDEX(Table,MATCH('Classwork 5'!B1324,'5b'!$B$4:$B$904,0),4)</f>
        <v>20</v>
      </c>
      <c r="G1324" s="23">
        <v>1</v>
      </c>
      <c r="H1324" s="24">
        <v>7827</v>
      </c>
    </row>
    <row r="1325" spans="2:8" x14ac:dyDescent="0.3">
      <c r="B1325" s="22">
        <v>1000215</v>
      </c>
      <c r="C1325" s="23" t="s">
        <v>2411</v>
      </c>
      <c r="D1325" s="23" t="str">
        <f>VLOOKUP(B1325,'5b'!$B$4:$E$904,2,FALSE)</f>
        <v>M</v>
      </c>
      <c r="E1325" s="23" t="str">
        <f>INDEX(Table,MATCH('Classwork 5'!B1325,'5b'!$B$4:$B$904,0),3)</f>
        <v>36-45</v>
      </c>
      <c r="F1325" s="23">
        <f>INDEX(Table,MATCH('Classwork 5'!B1325,'5b'!$B$4:$B$904,0),4)</f>
        <v>14</v>
      </c>
      <c r="G1325" s="23">
        <v>1</v>
      </c>
      <c r="H1325" s="24">
        <v>15634</v>
      </c>
    </row>
    <row r="1326" spans="2:8" x14ac:dyDescent="0.3">
      <c r="B1326" s="22">
        <v>1000215</v>
      </c>
      <c r="C1326" s="23" t="s">
        <v>2202</v>
      </c>
      <c r="D1326" s="23" t="str">
        <f>VLOOKUP(B1326,'5b'!$B$4:$E$904,2,FALSE)</f>
        <v>M</v>
      </c>
      <c r="E1326" s="23" t="str">
        <f>INDEX(Table,MATCH('Classwork 5'!B1326,'5b'!$B$4:$B$904,0),3)</f>
        <v>36-45</v>
      </c>
      <c r="F1326" s="23">
        <f>INDEX(Table,MATCH('Classwork 5'!B1326,'5b'!$B$4:$B$904,0),4)</f>
        <v>14</v>
      </c>
      <c r="G1326" s="23">
        <v>3</v>
      </c>
      <c r="H1326" s="24">
        <v>10620</v>
      </c>
    </row>
    <row r="1327" spans="2:8" x14ac:dyDescent="0.3">
      <c r="B1327" s="22">
        <v>1000216</v>
      </c>
      <c r="C1327" s="23" t="s">
        <v>2570</v>
      </c>
      <c r="D1327" s="23" t="str">
        <f>VLOOKUP(B1327,'5b'!$B$4:$E$904,2,FALSE)</f>
        <v>M</v>
      </c>
      <c r="E1327" s="23" t="str">
        <f>INDEX(Table,MATCH('Classwork 5'!B1327,'5b'!$B$4:$B$904,0),3)</f>
        <v>46-50</v>
      </c>
      <c r="F1327" s="23">
        <f>INDEX(Table,MATCH('Classwork 5'!B1327,'5b'!$B$4:$B$904,0),4)</f>
        <v>13</v>
      </c>
      <c r="G1327" s="23">
        <v>5</v>
      </c>
      <c r="H1327" s="24">
        <v>8779</v>
      </c>
    </row>
    <row r="1328" spans="2:8" x14ac:dyDescent="0.3">
      <c r="B1328" s="22">
        <v>1000216</v>
      </c>
      <c r="C1328" s="23" t="s">
        <v>2486</v>
      </c>
      <c r="D1328" s="23" t="str">
        <f>VLOOKUP(B1328,'5b'!$B$4:$E$904,2,FALSE)</f>
        <v>M</v>
      </c>
      <c r="E1328" s="23" t="str">
        <f>INDEX(Table,MATCH('Classwork 5'!B1328,'5b'!$B$4:$B$904,0),3)</f>
        <v>46-50</v>
      </c>
      <c r="F1328" s="23">
        <f>INDEX(Table,MATCH('Classwork 5'!B1328,'5b'!$B$4:$B$904,0),4)</f>
        <v>13</v>
      </c>
      <c r="G1328" s="23">
        <v>2</v>
      </c>
      <c r="H1328" s="24">
        <v>6949</v>
      </c>
    </row>
    <row r="1329" spans="2:8" x14ac:dyDescent="0.3">
      <c r="B1329" s="22">
        <v>1000216</v>
      </c>
      <c r="C1329" s="23" t="s">
        <v>2398</v>
      </c>
      <c r="D1329" s="23" t="str">
        <f>VLOOKUP(B1329,'5b'!$B$4:$E$904,2,FALSE)</f>
        <v>M</v>
      </c>
      <c r="E1329" s="23" t="str">
        <f>INDEX(Table,MATCH('Classwork 5'!B1329,'5b'!$B$4:$B$904,0),3)</f>
        <v>46-50</v>
      </c>
      <c r="F1329" s="23">
        <f>INDEX(Table,MATCH('Classwork 5'!B1329,'5b'!$B$4:$B$904,0),4)</f>
        <v>13</v>
      </c>
      <c r="G1329" s="23">
        <v>5</v>
      </c>
      <c r="H1329" s="24">
        <v>7048</v>
      </c>
    </row>
    <row r="1330" spans="2:8" x14ac:dyDescent="0.3">
      <c r="B1330" s="22">
        <v>1000216</v>
      </c>
      <c r="C1330" s="23" t="s">
        <v>2789</v>
      </c>
      <c r="D1330" s="23" t="str">
        <f>VLOOKUP(B1330,'5b'!$B$4:$E$904,2,FALSE)</f>
        <v>M</v>
      </c>
      <c r="E1330" s="23" t="str">
        <f>INDEX(Table,MATCH('Classwork 5'!B1330,'5b'!$B$4:$B$904,0),3)</f>
        <v>46-50</v>
      </c>
      <c r="F1330" s="23">
        <f>INDEX(Table,MATCH('Classwork 5'!B1330,'5b'!$B$4:$B$904,0),4)</f>
        <v>13</v>
      </c>
      <c r="G1330" s="23">
        <v>5</v>
      </c>
      <c r="H1330" s="24">
        <v>5161</v>
      </c>
    </row>
    <row r="1331" spans="2:8" x14ac:dyDescent="0.3">
      <c r="B1331" s="22">
        <v>1000216</v>
      </c>
      <c r="C1331" s="23" t="s">
        <v>2790</v>
      </c>
      <c r="D1331" s="23" t="str">
        <f>VLOOKUP(B1331,'5b'!$B$4:$E$904,2,FALSE)</f>
        <v>M</v>
      </c>
      <c r="E1331" s="23" t="str">
        <f>INDEX(Table,MATCH('Classwork 5'!B1331,'5b'!$B$4:$B$904,0),3)</f>
        <v>46-50</v>
      </c>
      <c r="F1331" s="23">
        <f>INDEX(Table,MATCH('Classwork 5'!B1331,'5b'!$B$4:$B$904,0),4)</f>
        <v>13</v>
      </c>
      <c r="G1331" s="23">
        <v>5</v>
      </c>
      <c r="H1331" s="24">
        <v>3756</v>
      </c>
    </row>
    <row r="1332" spans="2:8" x14ac:dyDescent="0.3">
      <c r="B1332" s="22">
        <v>1000216</v>
      </c>
      <c r="C1332" s="23" t="s">
        <v>2110</v>
      </c>
      <c r="D1332" s="23" t="str">
        <f>VLOOKUP(B1332,'5b'!$B$4:$E$904,2,FALSE)</f>
        <v>M</v>
      </c>
      <c r="E1332" s="23" t="str">
        <f>INDEX(Table,MATCH('Classwork 5'!B1332,'5b'!$B$4:$B$904,0),3)</f>
        <v>46-50</v>
      </c>
      <c r="F1332" s="23">
        <f>INDEX(Table,MATCH('Classwork 5'!B1332,'5b'!$B$4:$B$904,0),4)</f>
        <v>13</v>
      </c>
      <c r="G1332" s="23">
        <v>5</v>
      </c>
      <c r="H1332" s="24">
        <v>6979</v>
      </c>
    </row>
    <row r="1333" spans="2:8" x14ac:dyDescent="0.3">
      <c r="B1333" s="22">
        <v>1000216</v>
      </c>
      <c r="C1333" s="23" t="s">
        <v>2791</v>
      </c>
      <c r="D1333" s="23" t="str">
        <f>VLOOKUP(B1333,'5b'!$B$4:$E$904,2,FALSE)</f>
        <v>M</v>
      </c>
      <c r="E1333" s="23" t="str">
        <f>INDEX(Table,MATCH('Classwork 5'!B1333,'5b'!$B$4:$B$904,0),3)</f>
        <v>46-50</v>
      </c>
      <c r="F1333" s="23">
        <f>INDEX(Table,MATCH('Classwork 5'!B1333,'5b'!$B$4:$B$904,0),4)</f>
        <v>13</v>
      </c>
      <c r="G1333" s="23">
        <v>5</v>
      </c>
      <c r="H1333" s="24">
        <v>8678</v>
      </c>
    </row>
    <row r="1334" spans="2:8" x14ac:dyDescent="0.3">
      <c r="B1334" s="22">
        <v>1000216</v>
      </c>
      <c r="C1334" s="23" t="s">
        <v>2792</v>
      </c>
      <c r="D1334" s="23" t="str">
        <f>VLOOKUP(B1334,'5b'!$B$4:$E$904,2,FALSE)</f>
        <v>M</v>
      </c>
      <c r="E1334" s="23" t="str">
        <f>INDEX(Table,MATCH('Classwork 5'!B1334,'5b'!$B$4:$B$904,0),3)</f>
        <v>46-50</v>
      </c>
      <c r="F1334" s="23">
        <f>INDEX(Table,MATCH('Classwork 5'!B1334,'5b'!$B$4:$B$904,0),4)</f>
        <v>13</v>
      </c>
      <c r="G1334" s="23">
        <v>5</v>
      </c>
      <c r="H1334" s="24">
        <v>5258</v>
      </c>
    </row>
    <row r="1335" spans="2:8" x14ac:dyDescent="0.3">
      <c r="B1335" s="22">
        <v>1000216</v>
      </c>
      <c r="C1335" s="23" t="s">
        <v>2793</v>
      </c>
      <c r="D1335" s="23" t="str">
        <f>VLOOKUP(B1335,'5b'!$B$4:$E$904,2,FALSE)</f>
        <v>M</v>
      </c>
      <c r="E1335" s="23" t="str">
        <f>INDEX(Table,MATCH('Classwork 5'!B1335,'5b'!$B$4:$B$904,0),3)</f>
        <v>46-50</v>
      </c>
      <c r="F1335" s="23">
        <f>INDEX(Table,MATCH('Classwork 5'!B1335,'5b'!$B$4:$B$904,0),4)</f>
        <v>13</v>
      </c>
      <c r="G1335" s="23">
        <v>5</v>
      </c>
      <c r="H1335" s="24">
        <v>7036</v>
      </c>
    </row>
    <row r="1336" spans="2:8" x14ac:dyDescent="0.3">
      <c r="B1336" s="22">
        <v>1000216</v>
      </c>
      <c r="C1336" s="23" t="s">
        <v>2787</v>
      </c>
      <c r="D1336" s="23" t="str">
        <f>VLOOKUP(B1336,'5b'!$B$4:$E$904,2,FALSE)</f>
        <v>M</v>
      </c>
      <c r="E1336" s="23" t="str">
        <f>INDEX(Table,MATCH('Classwork 5'!B1336,'5b'!$B$4:$B$904,0),3)</f>
        <v>46-50</v>
      </c>
      <c r="F1336" s="23">
        <f>INDEX(Table,MATCH('Classwork 5'!B1336,'5b'!$B$4:$B$904,0),4)</f>
        <v>13</v>
      </c>
      <c r="G1336" s="23">
        <v>5</v>
      </c>
      <c r="H1336" s="24">
        <v>8873</v>
      </c>
    </row>
    <row r="1337" spans="2:8" x14ac:dyDescent="0.3">
      <c r="B1337" s="22">
        <v>1000216</v>
      </c>
      <c r="C1337" s="23" t="s">
        <v>2794</v>
      </c>
      <c r="D1337" s="23" t="str">
        <f>VLOOKUP(B1337,'5b'!$B$4:$E$904,2,FALSE)</f>
        <v>M</v>
      </c>
      <c r="E1337" s="23" t="str">
        <f>INDEX(Table,MATCH('Classwork 5'!B1337,'5b'!$B$4:$B$904,0),3)</f>
        <v>46-50</v>
      </c>
      <c r="F1337" s="23">
        <f>INDEX(Table,MATCH('Classwork 5'!B1337,'5b'!$B$4:$B$904,0),4)</f>
        <v>13</v>
      </c>
      <c r="G1337" s="23">
        <v>5</v>
      </c>
      <c r="H1337" s="24">
        <v>6889</v>
      </c>
    </row>
    <row r="1338" spans="2:8" x14ac:dyDescent="0.3">
      <c r="B1338" s="22">
        <v>1000216</v>
      </c>
      <c r="C1338" s="23" t="s">
        <v>2795</v>
      </c>
      <c r="D1338" s="23" t="str">
        <f>VLOOKUP(B1338,'5b'!$B$4:$E$904,2,FALSE)</f>
        <v>M</v>
      </c>
      <c r="E1338" s="23" t="str">
        <f>INDEX(Table,MATCH('Classwork 5'!B1338,'5b'!$B$4:$B$904,0),3)</f>
        <v>46-50</v>
      </c>
      <c r="F1338" s="23">
        <f>INDEX(Table,MATCH('Classwork 5'!B1338,'5b'!$B$4:$B$904,0),4)</f>
        <v>13</v>
      </c>
      <c r="G1338" s="23">
        <v>1</v>
      </c>
      <c r="H1338" s="24">
        <v>15893</v>
      </c>
    </row>
    <row r="1339" spans="2:8" x14ac:dyDescent="0.3">
      <c r="B1339" s="22">
        <v>1000216</v>
      </c>
      <c r="C1339" s="23" t="s">
        <v>2317</v>
      </c>
      <c r="D1339" s="23" t="str">
        <f>VLOOKUP(B1339,'5b'!$B$4:$E$904,2,FALSE)</f>
        <v>M</v>
      </c>
      <c r="E1339" s="23" t="str">
        <f>INDEX(Table,MATCH('Classwork 5'!B1339,'5b'!$B$4:$B$904,0),3)</f>
        <v>46-50</v>
      </c>
      <c r="F1339" s="23">
        <f>INDEX(Table,MATCH('Classwork 5'!B1339,'5b'!$B$4:$B$904,0),4)</f>
        <v>13</v>
      </c>
      <c r="G1339" s="23">
        <v>5</v>
      </c>
      <c r="H1339" s="24">
        <v>6958</v>
      </c>
    </row>
    <row r="1340" spans="2:8" x14ac:dyDescent="0.3">
      <c r="B1340" s="22">
        <v>1000216</v>
      </c>
      <c r="C1340" s="23" t="s">
        <v>2783</v>
      </c>
      <c r="D1340" s="23" t="str">
        <f>VLOOKUP(B1340,'5b'!$B$4:$E$904,2,FALSE)</f>
        <v>M</v>
      </c>
      <c r="E1340" s="23" t="str">
        <f>INDEX(Table,MATCH('Classwork 5'!B1340,'5b'!$B$4:$B$904,0),3)</f>
        <v>46-50</v>
      </c>
      <c r="F1340" s="23">
        <f>INDEX(Table,MATCH('Classwork 5'!B1340,'5b'!$B$4:$B$904,0),4)</f>
        <v>13</v>
      </c>
      <c r="G1340" s="23">
        <v>1</v>
      </c>
      <c r="H1340" s="24">
        <v>15714</v>
      </c>
    </row>
    <row r="1341" spans="2:8" x14ac:dyDescent="0.3">
      <c r="B1341" s="22">
        <v>1000216</v>
      </c>
      <c r="C1341" s="23" t="s">
        <v>2379</v>
      </c>
      <c r="D1341" s="23" t="str">
        <f>VLOOKUP(B1341,'5b'!$B$4:$E$904,2,FALSE)</f>
        <v>M</v>
      </c>
      <c r="E1341" s="23" t="str">
        <f>INDEX(Table,MATCH('Classwork 5'!B1341,'5b'!$B$4:$B$904,0),3)</f>
        <v>46-50</v>
      </c>
      <c r="F1341" s="23">
        <f>INDEX(Table,MATCH('Classwork 5'!B1341,'5b'!$B$4:$B$904,0),4)</f>
        <v>13</v>
      </c>
      <c r="G1341" s="23">
        <v>5</v>
      </c>
      <c r="H1341" s="24">
        <v>7169</v>
      </c>
    </row>
    <row r="1342" spans="2:8" x14ac:dyDescent="0.3">
      <c r="B1342" s="22">
        <v>1000216</v>
      </c>
      <c r="C1342" s="23" t="s">
        <v>2399</v>
      </c>
      <c r="D1342" s="23" t="str">
        <f>VLOOKUP(B1342,'5b'!$B$4:$E$904,2,FALSE)</f>
        <v>M</v>
      </c>
      <c r="E1342" s="23" t="str">
        <f>INDEX(Table,MATCH('Classwork 5'!B1342,'5b'!$B$4:$B$904,0),3)</f>
        <v>46-50</v>
      </c>
      <c r="F1342" s="23">
        <f>INDEX(Table,MATCH('Classwork 5'!B1342,'5b'!$B$4:$B$904,0),4)</f>
        <v>13</v>
      </c>
      <c r="G1342" s="23">
        <v>5</v>
      </c>
      <c r="H1342" s="24">
        <v>7121</v>
      </c>
    </row>
    <row r="1343" spans="2:8" x14ac:dyDescent="0.3">
      <c r="B1343" s="22">
        <v>1000216</v>
      </c>
      <c r="C1343" s="23" t="s">
        <v>2796</v>
      </c>
      <c r="D1343" s="23" t="str">
        <f>VLOOKUP(B1343,'5b'!$B$4:$E$904,2,FALSE)</f>
        <v>M</v>
      </c>
      <c r="E1343" s="23" t="str">
        <f>INDEX(Table,MATCH('Classwork 5'!B1343,'5b'!$B$4:$B$904,0),3)</f>
        <v>46-50</v>
      </c>
      <c r="F1343" s="23">
        <f>INDEX(Table,MATCH('Classwork 5'!B1343,'5b'!$B$4:$B$904,0),4)</f>
        <v>13</v>
      </c>
      <c r="G1343" s="23">
        <v>5</v>
      </c>
      <c r="H1343" s="24">
        <v>5415</v>
      </c>
    </row>
    <row r="1344" spans="2:8" x14ac:dyDescent="0.3">
      <c r="B1344" s="22">
        <v>1000216</v>
      </c>
      <c r="C1344" s="23" t="s">
        <v>2797</v>
      </c>
      <c r="D1344" s="23" t="str">
        <f>VLOOKUP(B1344,'5b'!$B$4:$E$904,2,FALSE)</f>
        <v>M</v>
      </c>
      <c r="E1344" s="23" t="str">
        <f>INDEX(Table,MATCH('Classwork 5'!B1344,'5b'!$B$4:$B$904,0),3)</f>
        <v>46-50</v>
      </c>
      <c r="F1344" s="23">
        <f>INDEX(Table,MATCH('Classwork 5'!B1344,'5b'!$B$4:$B$904,0),4)</f>
        <v>13</v>
      </c>
      <c r="G1344" s="23">
        <v>5</v>
      </c>
      <c r="H1344" s="24">
        <v>5443</v>
      </c>
    </row>
    <row r="1345" spans="2:8" x14ac:dyDescent="0.3">
      <c r="B1345" s="22">
        <v>1000216</v>
      </c>
      <c r="C1345" s="23" t="s">
        <v>2281</v>
      </c>
      <c r="D1345" s="23" t="str">
        <f>VLOOKUP(B1345,'5b'!$B$4:$E$904,2,FALSE)</f>
        <v>M</v>
      </c>
      <c r="E1345" s="23" t="str">
        <f>INDEX(Table,MATCH('Classwork 5'!B1345,'5b'!$B$4:$B$904,0),3)</f>
        <v>46-50</v>
      </c>
      <c r="F1345" s="23">
        <f>INDEX(Table,MATCH('Classwork 5'!B1345,'5b'!$B$4:$B$904,0),4)</f>
        <v>13</v>
      </c>
      <c r="G1345" s="23">
        <v>1</v>
      </c>
      <c r="H1345" s="24">
        <v>19234</v>
      </c>
    </row>
    <row r="1346" spans="2:8" x14ac:dyDescent="0.3">
      <c r="B1346" s="22">
        <v>1000216</v>
      </c>
      <c r="C1346" s="23" t="s">
        <v>2136</v>
      </c>
      <c r="D1346" s="23" t="str">
        <f>VLOOKUP(B1346,'5b'!$B$4:$E$904,2,FALSE)</f>
        <v>M</v>
      </c>
      <c r="E1346" s="23" t="str">
        <f>INDEX(Table,MATCH('Classwork 5'!B1346,'5b'!$B$4:$B$904,0),3)</f>
        <v>46-50</v>
      </c>
      <c r="F1346" s="23">
        <f>INDEX(Table,MATCH('Classwork 5'!B1346,'5b'!$B$4:$B$904,0),4)</f>
        <v>13</v>
      </c>
      <c r="G1346" s="23">
        <v>8</v>
      </c>
      <c r="H1346" s="24">
        <v>9748</v>
      </c>
    </row>
    <row r="1347" spans="2:8" x14ac:dyDescent="0.3">
      <c r="B1347" s="22">
        <v>1000216</v>
      </c>
      <c r="C1347" s="23" t="s">
        <v>2616</v>
      </c>
      <c r="D1347" s="23" t="str">
        <f>VLOOKUP(B1347,'5b'!$B$4:$E$904,2,FALSE)</f>
        <v>M</v>
      </c>
      <c r="E1347" s="23" t="str">
        <f>INDEX(Table,MATCH('Classwork 5'!B1347,'5b'!$B$4:$B$904,0),3)</f>
        <v>46-50</v>
      </c>
      <c r="F1347" s="23">
        <f>INDEX(Table,MATCH('Classwork 5'!B1347,'5b'!$B$4:$B$904,0),4)</f>
        <v>13</v>
      </c>
      <c r="G1347" s="23">
        <v>15</v>
      </c>
      <c r="H1347" s="24">
        <v>17204</v>
      </c>
    </row>
    <row r="1348" spans="2:8" x14ac:dyDescent="0.3">
      <c r="B1348" s="22">
        <v>1000216</v>
      </c>
      <c r="C1348" s="23" t="s">
        <v>2798</v>
      </c>
      <c r="D1348" s="23" t="str">
        <f>VLOOKUP(B1348,'5b'!$B$4:$E$904,2,FALSE)</f>
        <v>M</v>
      </c>
      <c r="E1348" s="23" t="str">
        <f>INDEX(Table,MATCH('Classwork 5'!B1348,'5b'!$B$4:$B$904,0),3)</f>
        <v>46-50</v>
      </c>
      <c r="F1348" s="23">
        <f>INDEX(Table,MATCH('Classwork 5'!B1348,'5b'!$B$4:$B$904,0),4)</f>
        <v>13</v>
      </c>
      <c r="G1348" s="23">
        <v>1</v>
      </c>
      <c r="H1348" s="24">
        <v>15555</v>
      </c>
    </row>
    <row r="1349" spans="2:8" x14ac:dyDescent="0.3">
      <c r="B1349" s="22">
        <v>1000216</v>
      </c>
      <c r="C1349" s="23" t="s">
        <v>2799</v>
      </c>
      <c r="D1349" s="23" t="str">
        <f>VLOOKUP(B1349,'5b'!$B$4:$E$904,2,FALSE)</f>
        <v>M</v>
      </c>
      <c r="E1349" s="23" t="str">
        <f>INDEX(Table,MATCH('Classwork 5'!B1349,'5b'!$B$4:$B$904,0),3)</f>
        <v>46-50</v>
      </c>
      <c r="F1349" s="23">
        <f>INDEX(Table,MATCH('Classwork 5'!B1349,'5b'!$B$4:$B$904,0),4)</f>
        <v>13</v>
      </c>
      <c r="G1349" s="23">
        <v>8</v>
      </c>
      <c r="H1349" s="24">
        <v>8128</v>
      </c>
    </row>
    <row r="1350" spans="2:8" x14ac:dyDescent="0.3">
      <c r="B1350" s="22">
        <v>1000216</v>
      </c>
      <c r="C1350" s="23" t="s">
        <v>2062</v>
      </c>
      <c r="D1350" s="23" t="str">
        <f>VLOOKUP(B1350,'5b'!$B$4:$E$904,2,FALSE)</f>
        <v>M</v>
      </c>
      <c r="E1350" s="23" t="str">
        <f>INDEX(Table,MATCH('Classwork 5'!B1350,'5b'!$B$4:$B$904,0),3)</f>
        <v>46-50</v>
      </c>
      <c r="F1350" s="23">
        <f>INDEX(Table,MATCH('Classwork 5'!B1350,'5b'!$B$4:$B$904,0),4)</f>
        <v>13</v>
      </c>
      <c r="G1350" s="23">
        <v>1</v>
      </c>
      <c r="H1350" s="24">
        <v>15601</v>
      </c>
    </row>
    <row r="1351" spans="2:8" x14ac:dyDescent="0.3">
      <c r="B1351" s="22">
        <v>1000216</v>
      </c>
      <c r="C1351" s="23" t="s">
        <v>2526</v>
      </c>
      <c r="D1351" s="23" t="str">
        <f>VLOOKUP(B1351,'5b'!$B$4:$E$904,2,FALSE)</f>
        <v>M</v>
      </c>
      <c r="E1351" s="23" t="str">
        <f>INDEX(Table,MATCH('Classwork 5'!B1351,'5b'!$B$4:$B$904,0),3)</f>
        <v>46-50</v>
      </c>
      <c r="F1351" s="23">
        <f>INDEX(Table,MATCH('Classwork 5'!B1351,'5b'!$B$4:$B$904,0),4)</f>
        <v>13</v>
      </c>
      <c r="G1351" s="23">
        <v>1</v>
      </c>
      <c r="H1351" s="24">
        <v>11539</v>
      </c>
    </row>
    <row r="1352" spans="2:8" x14ac:dyDescent="0.3">
      <c r="B1352" s="22">
        <v>1000216</v>
      </c>
      <c r="C1352" s="23" t="s">
        <v>2800</v>
      </c>
      <c r="D1352" s="23" t="str">
        <f>VLOOKUP(B1352,'5b'!$B$4:$E$904,2,FALSE)</f>
        <v>M</v>
      </c>
      <c r="E1352" s="23" t="str">
        <f>INDEX(Table,MATCH('Classwork 5'!B1352,'5b'!$B$4:$B$904,0),3)</f>
        <v>46-50</v>
      </c>
      <c r="F1352" s="23">
        <f>INDEX(Table,MATCH('Classwork 5'!B1352,'5b'!$B$4:$B$904,0),4)</f>
        <v>13</v>
      </c>
      <c r="G1352" s="23">
        <v>17</v>
      </c>
      <c r="H1352" s="24">
        <v>10322</v>
      </c>
    </row>
    <row r="1353" spans="2:8" x14ac:dyDescent="0.3">
      <c r="B1353" s="22">
        <v>1000216</v>
      </c>
      <c r="C1353" s="23" t="s">
        <v>2590</v>
      </c>
      <c r="D1353" s="23" t="str">
        <f>VLOOKUP(B1353,'5b'!$B$4:$E$904,2,FALSE)</f>
        <v>M</v>
      </c>
      <c r="E1353" s="23" t="str">
        <f>INDEX(Table,MATCH('Classwork 5'!B1353,'5b'!$B$4:$B$904,0),3)</f>
        <v>46-50</v>
      </c>
      <c r="F1353" s="23">
        <f>INDEX(Table,MATCH('Classwork 5'!B1353,'5b'!$B$4:$B$904,0),4)</f>
        <v>13</v>
      </c>
      <c r="G1353" s="23">
        <v>2</v>
      </c>
      <c r="H1353" s="24">
        <v>3406</v>
      </c>
    </row>
    <row r="1354" spans="2:8" x14ac:dyDescent="0.3">
      <c r="B1354" s="22">
        <v>1000216</v>
      </c>
      <c r="C1354" s="23" t="s">
        <v>2096</v>
      </c>
      <c r="D1354" s="23" t="str">
        <f>VLOOKUP(B1354,'5b'!$B$4:$E$904,2,FALSE)</f>
        <v>M</v>
      </c>
      <c r="E1354" s="23" t="str">
        <f>INDEX(Table,MATCH('Classwork 5'!B1354,'5b'!$B$4:$B$904,0),3)</f>
        <v>46-50</v>
      </c>
      <c r="F1354" s="23">
        <f>INDEX(Table,MATCH('Classwork 5'!B1354,'5b'!$B$4:$B$904,0),4)</f>
        <v>13</v>
      </c>
      <c r="G1354" s="23">
        <v>8</v>
      </c>
      <c r="H1354" s="24">
        <v>4212</v>
      </c>
    </row>
    <row r="1355" spans="2:8" x14ac:dyDescent="0.3">
      <c r="B1355" s="22">
        <v>1000216</v>
      </c>
      <c r="C1355" s="23" t="s">
        <v>2260</v>
      </c>
      <c r="D1355" s="23" t="str">
        <f>VLOOKUP(B1355,'5b'!$B$4:$E$904,2,FALSE)</f>
        <v>M</v>
      </c>
      <c r="E1355" s="23" t="str">
        <f>INDEX(Table,MATCH('Classwork 5'!B1355,'5b'!$B$4:$B$904,0),3)</f>
        <v>46-50</v>
      </c>
      <c r="F1355" s="23">
        <f>INDEX(Table,MATCH('Classwork 5'!B1355,'5b'!$B$4:$B$904,0),4)</f>
        <v>13</v>
      </c>
      <c r="G1355" s="23">
        <v>12</v>
      </c>
      <c r="H1355" s="24">
        <v>396</v>
      </c>
    </row>
    <row r="1356" spans="2:8" x14ac:dyDescent="0.3">
      <c r="B1356" s="22">
        <v>1000216</v>
      </c>
      <c r="C1356" s="23" t="s">
        <v>1966</v>
      </c>
      <c r="D1356" s="23" t="str">
        <f>VLOOKUP(B1356,'5b'!$B$4:$E$904,2,FALSE)</f>
        <v>M</v>
      </c>
      <c r="E1356" s="23" t="str">
        <f>INDEX(Table,MATCH('Classwork 5'!B1356,'5b'!$B$4:$B$904,0),3)</f>
        <v>46-50</v>
      </c>
      <c r="F1356" s="23">
        <f>INDEX(Table,MATCH('Classwork 5'!B1356,'5b'!$B$4:$B$904,0),4)</f>
        <v>13</v>
      </c>
      <c r="G1356" s="23">
        <v>8</v>
      </c>
      <c r="H1356" s="24">
        <v>9786</v>
      </c>
    </row>
    <row r="1357" spans="2:8" x14ac:dyDescent="0.3">
      <c r="B1357" s="22">
        <v>1000216</v>
      </c>
      <c r="C1357" s="23" t="s">
        <v>2117</v>
      </c>
      <c r="D1357" s="23" t="str">
        <f>VLOOKUP(B1357,'5b'!$B$4:$E$904,2,FALSE)</f>
        <v>M</v>
      </c>
      <c r="E1357" s="23" t="str">
        <f>INDEX(Table,MATCH('Classwork 5'!B1357,'5b'!$B$4:$B$904,0),3)</f>
        <v>46-50</v>
      </c>
      <c r="F1357" s="23">
        <f>INDEX(Table,MATCH('Classwork 5'!B1357,'5b'!$B$4:$B$904,0),4)</f>
        <v>13</v>
      </c>
      <c r="G1357" s="23">
        <v>8</v>
      </c>
      <c r="H1357" s="24">
        <v>5926</v>
      </c>
    </row>
    <row r="1358" spans="2:8" x14ac:dyDescent="0.3">
      <c r="B1358" s="22">
        <v>1000216</v>
      </c>
      <c r="C1358" s="23" t="s">
        <v>2801</v>
      </c>
      <c r="D1358" s="23" t="str">
        <f>VLOOKUP(B1358,'5b'!$B$4:$E$904,2,FALSE)</f>
        <v>M</v>
      </c>
      <c r="E1358" s="23" t="str">
        <f>INDEX(Table,MATCH('Classwork 5'!B1358,'5b'!$B$4:$B$904,0),3)</f>
        <v>46-50</v>
      </c>
      <c r="F1358" s="23">
        <f>INDEX(Table,MATCH('Classwork 5'!B1358,'5b'!$B$4:$B$904,0),4)</f>
        <v>13</v>
      </c>
      <c r="G1358" s="23">
        <v>4</v>
      </c>
      <c r="H1358" s="24">
        <v>1400</v>
      </c>
    </row>
    <row r="1359" spans="2:8" x14ac:dyDescent="0.3">
      <c r="B1359" s="22">
        <v>1000216</v>
      </c>
      <c r="C1359" s="23" t="s">
        <v>2802</v>
      </c>
      <c r="D1359" s="23" t="str">
        <f>VLOOKUP(B1359,'5b'!$B$4:$E$904,2,FALSE)</f>
        <v>M</v>
      </c>
      <c r="E1359" s="23" t="str">
        <f>INDEX(Table,MATCH('Classwork 5'!B1359,'5b'!$B$4:$B$904,0),3)</f>
        <v>46-50</v>
      </c>
      <c r="F1359" s="23">
        <f>INDEX(Table,MATCH('Classwork 5'!B1359,'5b'!$B$4:$B$904,0),4)</f>
        <v>13</v>
      </c>
      <c r="G1359" s="23">
        <v>5</v>
      </c>
      <c r="H1359" s="24">
        <v>3657</v>
      </c>
    </row>
    <row r="1360" spans="2:8" x14ac:dyDescent="0.3">
      <c r="B1360" s="22">
        <v>1000216</v>
      </c>
      <c r="C1360" s="23" t="s">
        <v>2803</v>
      </c>
      <c r="D1360" s="23" t="str">
        <f>VLOOKUP(B1360,'5b'!$B$4:$E$904,2,FALSE)</f>
        <v>M</v>
      </c>
      <c r="E1360" s="23" t="str">
        <f>INDEX(Table,MATCH('Classwork 5'!B1360,'5b'!$B$4:$B$904,0),3)</f>
        <v>46-50</v>
      </c>
      <c r="F1360" s="23">
        <f>INDEX(Table,MATCH('Classwork 5'!B1360,'5b'!$B$4:$B$904,0),4)</f>
        <v>13</v>
      </c>
      <c r="G1360" s="23">
        <v>15</v>
      </c>
      <c r="H1360" s="24">
        <v>12953</v>
      </c>
    </row>
    <row r="1361" spans="2:8" x14ac:dyDescent="0.3">
      <c r="B1361" s="22">
        <v>1000216</v>
      </c>
      <c r="C1361" s="23" t="s">
        <v>2804</v>
      </c>
      <c r="D1361" s="23" t="str">
        <f>VLOOKUP(B1361,'5b'!$B$4:$E$904,2,FALSE)</f>
        <v>M</v>
      </c>
      <c r="E1361" s="23" t="str">
        <f>INDEX(Table,MATCH('Classwork 5'!B1361,'5b'!$B$4:$B$904,0),3)</f>
        <v>46-50</v>
      </c>
      <c r="F1361" s="23">
        <f>INDEX(Table,MATCH('Classwork 5'!B1361,'5b'!$B$4:$B$904,0),4)</f>
        <v>13</v>
      </c>
      <c r="G1361" s="23">
        <v>8</v>
      </c>
      <c r="H1361" s="24">
        <v>7764</v>
      </c>
    </row>
    <row r="1362" spans="2:8" x14ac:dyDescent="0.3">
      <c r="B1362" s="22">
        <v>1000216</v>
      </c>
      <c r="C1362" s="23" t="s">
        <v>2547</v>
      </c>
      <c r="D1362" s="23" t="str">
        <f>VLOOKUP(B1362,'5b'!$B$4:$E$904,2,FALSE)</f>
        <v>M</v>
      </c>
      <c r="E1362" s="23" t="str">
        <f>INDEX(Table,MATCH('Classwork 5'!B1362,'5b'!$B$4:$B$904,0),3)</f>
        <v>46-50</v>
      </c>
      <c r="F1362" s="23">
        <f>INDEX(Table,MATCH('Classwork 5'!B1362,'5b'!$B$4:$B$904,0),4)</f>
        <v>13</v>
      </c>
      <c r="G1362" s="23">
        <v>8</v>
      </c>
      <c r="H1362" s="24">
        <v>2000</v>
      </c>
    </row>
    <row r="1363" spans="2:8" x14ac:dyDescent="0.3">
      <c r="B1363" s="22">
        <v>1000216</v>
      </c>
      <c r="C1363" s="23" t="s">
        <v>2764</v>
      </c>
      <c r="D1363" s="23" t="str">
        <f>VLOOKUP(B1363,'5b'!$B$4:$E$904,2,FALSE)</f>
        <v>M</v>
      </c>
      <c r="E1363" s="23" t="str">
        <f>INDEX(Table,MATCH('Classwork 5'!B1363,'5b'!$B$4:$B$904,0),3)</f>
        <v>46-50</v>
      </c>
      <c r="F1363" s="23">
        <f>INDEX(Table,MATCH('Classwork 5'!B1363,'5b'!$B$4:$B$904,0),4)</f>
        <v>13</v>
      </c>
      <c r="G1363" s="23">
        <v>1</v>
      </c>
      <c r="H1363" s="24">
        <v>15490</v>
      </c>
    </row>
    <row r="1364" spans="2:8" x14ac:dyDescent="0.3">
      <c r="B1364" s="22">
        <v>1000217</v>
      </c>
      <c r="C1364" s="23" t="s">
        <v>1991</v>
      </c>
      <c r="D1364" s="23" t="str">
        <f>VLOOKUP(B1364,'5b'!$B$4:$E$904,2,FALSE)</f>
        <v>M</v>
      </c>
      <c r="E1364" s="23" t="str">
        <f>INDEX(Table,MATCH('Classwork 5'!B1364,'5b'!$B$4:$B$904,0),3)</f>
        <v>18-25</v>
      </c>
      <c r="F1364" s="23">
        <f>INDEX(Table,MATCH('Classwork 5'!B1364,'5b'!$B$4:$B$904,0),4)</f>
        <v>4</v>
      </c>
      <c r="G1364" s="23">
        <v>1</v>
      </c>
      <c r="H1364" s="24">
        <v>15222</v>
      </c>
    </row>
    <row r="1365" spans="2:8" x14ac:dyDescent="0.3">
      <c r="B1365" s="22">
        <v>1000218</v>
      </c>
      <c r="C1365" s="23" t="s">
        <v>2805</v>
      </c>
      <c r="D1365" s="23" t="str">
        <f>VLOOKUP(B1365,'5b'!$B$4:$E$904,2,FALSE)</f>
        <v>M</v>
      </c>
      <c r="E1365" s="23" t="str">
        <f>INDEX(Table,MATCH('Classwork 5'!B1365,'5b'!$B$4:$B$904,0),3)</f>
        <v>36-45</v>
      </c>
      <c r="F1365" s="23">
        <f>INDEX(Table,MATCH('Classwork 5'!B1365,'5b'!$B$4:$B$904,0),4)</f>
        <v>14</v>
      </c>
      <c r="G1365" s="23">
        <v>5</v>
      </c>
      <c r="H1365" s="24">
        <v>1796</v>
      </c>
    </row>
    <row r="1366" spans="2:8" x14ac:dyDescent="0.3">
      <c r="B1366" s="22">
        <v>1000218</v>
      </c>
      <c r="C1366" s="23" t="s">
        <v>2806</v>
      </c>
      <c r="D1366" s="23" t="str">
        <f>VLOOKUP(B1366,'5b'!$B$4:$E$904,2,FALSE)</f>
        <v>M</v>
      </c>
      <c r="E1366" s="23" t="str">
        <f>INDEX(Table,MATCH('Classwork 5'!B1366,'5b'!$B$4:$B$904,0),3)</f>
        <v>36-45</v>
      </c>
      <c r="F1366" s="23">
        <f>INDEX(Table,MATCH('Classwork 5'!B1366,'5b'!$B$4:$B$904,0),4)</f>
        <v>14</v>
      </c>
      <c r="G1366" s="23">
        <v>8</v>
      </c>
      <c r="H1366" s="24">
        <v>5892</v>
      </c>
    </row>
    <row r="1367" spans="2:8" x14ac:dyDescent="0.3">
      <c r="B1367" s="22">
        <v>1000218</v>
      </c>
      <c r="C1367" s="23" t="s">
        <v>2005</v>
      </c>
      <c r="D1367" s="23" t="str">
        <f>VLOOKUP(B1367,'5b'!$B$4:$E$904,2,FALSE)</f>
        <v>M</v>
      </c>
      <c r="E1367" s="23" t="str">
        <f>INDEX(Table,MATCH('Classwork 5'!B1367,'5b'!$B$4:$B$904,0),3)</f>
        <v>36-45</v>
      </c>
      <c r="F1367" s="23">
        <f>INDEX(Table,MATCH('Classwork 5'!B1367,'5b'!$B$4:$B$904,0),4)</f>
        <v>14</v>
      </c>
      <c r="G1367" s="23">
        <v>5</v>
      </c>
      <c r="H1367" s="24">
        <v>5406</v>
      </c>
    </row>
    <row r="1368" spans="2:8" x14ac:dyDescent="0.3">
      <c r="B1368" s="22">
        <v>1000219</v>
      </c>
      <c r="C1368" s="23" t="s">
        <v>2411</v>
      </c>
      <c r="D1368" s="23" t="str">
        <f>VLOOKUP(B1368,'5b'!$B$4:$E$904,2,FALSE)</f>
        <v>F</v>
      </c>
      <c r="E1368" s="23" t="str">
        <f>INDEX(Table,MATCH('Classwork 5'!B1368,'5b'!$B$4:$B$904,0),3)</f>
        <v>26-35</v>
      </c>
      <c r="F1368" s="23">
        <f>INDEX(Table,MATCH('Classwork 5'!B1368,'5b'!$B$4:$B$904,0),4)</f>
        <v>4</v>
      </c>
      <c r="G1368" s="23">
        <v>1</v>
      </c>
      <c r="H1368" s="24">
        <v>12108</v>
      </c>
    </row>
    <row r="1369" spans="2:8" x14ac:dyDescent="0.3">
      <c r="B1369" s="22">
        <v>1000219</v>
      </c>
      <c r="C1369" s="23" t="s">
        <v>2207</v>
      </c>
      <c r="D1369" s="23" t="str">
        <f>VLOOKUP(B1369,'5b'!$B$4:$E$904,2,FALSE)</f>
        <v>F</v>
      </c>
      <c r="E1369" s="23" t="str">
        <f>INDEX(Table,MATCH('Classwork 5'!B1369,'5b'!$B$4:$B$904,0),3)</f>
        <v>26-35</v>
      </c>
      <c r="F1369" s="23">
        <f>INDEX(Table,MATCH('Classwork 5'!B1369,'5b'!$B$4:$B$904,0),4)</f>
        <v>4</v>
      </c>
      <c r="G1369" s="23">
        <v>15</v>
      </c>
      <c r="H1369" s="24">
        <v>17189</v>
      </c>
    </row>
    <row r="1370" spans="2:8" x14ac:dyDescent="0.3">
      <c r="B1370" s="22">
        <v>1000220</v>
      </c>
      <c r="C1370" s="23" t="s">
        <v>2005</v>
      </c>
      <c r="D1370" s="23" t="str">
        <f>VLOOKUP(B1370,'5b'!$B$4:$E$904,2,FALSE)</f>
        <v>M</v>
      </c>
      <c r="E1370" s="23" t="str">
        <f>INDEX(Table,MATCH('Classwork 5'!B1370,'5b'!$B$4:$B$904,0),3)</f>
        <v>26-35</v>
      </c>
      <c r="F1370" s="23">
        <f>INDEX(Table,MATCH('Classwork 5'!B1370,'5b'!$B$4:$B$904,0),4)</f>
        <v>12</v>
      </c>
      <c r="G1370" s="23">
        <v>5</v>
      </c>
      <c r="H1370" s="24">
        <v>7056</v>
      </c>
    </row>
    <row r="1371" spans="2:8" x14ac:dyDescent="0.3">
      <c r="B1371" s="22">
        <v>1000220</v>
      </c>
      <c r="C1371" s="23" t="s">
        <v>1991</v>
      </c>
      <c r="D1371" s="23" t="str">
        <f>VLOOKUP(B1371,'5b'!$B$4:$E$904,2,FALSE)</f>
        <v>M</v>
      </c>
      <c r="E1371" s="23" t="str">
        <f>INDEX(Table,MATCH('Classwork 5'!B1371,'5b'!$B$4:$B$904,0),3)</f>
        <v>26-35</v>
      </c>
      <c r="F1371" s="23">
        <f>INDEX(Table,MATCH('Classwork 5'!B1371,'5b'!$B$4:$B$904,0),4)</f>
        <v>12</v>
      </c>
      <c r="G1371" s="23">
        <v>1</v>
      </c>
      <c r="H1371" s="24">
        <v>15828</v>
      </c>
    </row>
    <row r="1372" spans="2:8" x14ac:dyDescent="0.3">
      <c r="B1372" s="22">
        <v>1000220</v>
      </c>
      <c r="C1372" s="23" t="s">
        <v>2412</v>
      </c>
      <c r="D1372" s="23" t="str">
        <f>VLOOKUP(B1372,'5b'!$B$4:$E$904,2,FALSE)</f>
        <v>M</v>
      </c>
      <c r="E1372" s="23" t="str">
        <f>INDEX(Table,MATCH('Classwork 5'!B1372,'5b'!$B$4:$B$904,0),3)</f>
        <v>26-35</v>
      </c>
      <c r="F1372" s="23">
        <f>INDEX(Table,MATCH('Classwork 5'!B1372,'5b'!$B$4:$B$904,0),4)</f>
        <v>12</v>
      </c>
      <c r="G1372" s="23">
        <v>8</v>
      </c>
      <c r="H1372" s="24">
        <v>9760</v>
      </c>
    </row>
    <row r="1373" spans="2:8" x14ac:dyDescent="0.3">
      <c r="B1373" s="22">
        <v>1000221</v>
      </c>
      <c r="C1373" s="23" t="s">
        <v>2112</v>
      </c>
      <c r="D1373" s="23" t="str">
        <f>VLOOKUP(B1373,'5b'!$B$4:$E$904,2,FALSE)</f>
        <v>F</v>
      </c>
      <c r="E1373" s="23" t="str">
        <f>INDEX(Table,MATCH('Classwork 5'!B1373,'5b'!$B$4:$B$904,0),3)</f>
        <v>26-35</v>
      </c>
      <c r="F1373" s="23">
        <f>INDEX(Table,MATCH('Classwork 5'!B1373,'5b'!$B$4:$B$904,0),4)</f>
        <v>0</v>
      </c>
      <c r="G1373" s="23">
        <v>11</v>
      </c>
      <c r="H1373" s="24">
        <v>5957</v>
      </c>
    </row>
    <row r="1374" spans="2:8" x14ac:dyDescent="0.3">
      <c r="B1374" s="22">
        <v>1000222</v>
      </c>
      <c r="C1374" s="23" t="s">
        <v>2807</v>
      </c>
      <c r="D1374" s="23" t="str">
        <f>VLOOKUP(B1374,'5b'!$B$4:$E$904,2,FALSE)</f>
        <v>M</v>
      </c>
      <c r="E1374" s="23" t="str">
        <f>INDEX(Table,MATCH('Classwork 5'!B1374,'5b'!$B$4:$B$904,0),3)</f>
        <v>26-35</v>
      </c>
      <c r="F1374" s="23">
        <f>INDEX(Table,MATCH('Classwork 5'!B1374,'5b'!$B$4:$B$904,0),4)</f>
        <v>1</v>
      </c>
      <c r="G1374" s="23">
        <v>1</v>
      </c>
      <c r="H1374" s="24">
        <v>15204</v>
      </c>
    </row>
    <row r="1375" spans="2:8" x14ac:dyDescent="0.3">
      <c r="B1375" s="22">
        <v>1000222</v>
      </c>
      <c r="C1375" s="23" t="s">
        <v>2808</v>
      </c>
      <c r="D1375" s="23" t="str">
        <f>VLOOKUP(B1375,'5b'!$B$4:$E$904,2,FALSE)</f>
        <v>M</v>
      </c>
      <c r="E1375" s="23" t="str">
        <f>INDEX(Table,MATCH('Classwork 5'!B1375,'5b'!$B$4:$B$904,0),3)</f>
        <v>26-35</v>
      </c>
      <c r="F1375" s="23">
        <f>INDEX(Table,MATCH('Classwork 5'!B1375,'5b'!$B$4:$B$904,0),4)</f>
        <v>1</v>
      </c>
      <c r="G1375" s="23">
        <v>7</v>
      </c>
      <c r="H1375" s="24">
        <v>16626</v>
      </c>
    </row>
    <row r="1376" spans="2:8" x14ac:dyDescent="0.3">
      <c r="B1376" s="22">
        <v>1000222</v>
      </c>
      <c r="C1376" s="23" t="s">
        <v>2286</v>
      </c>
      <c r="D1376" s="23" t="str">
        <f>VLOOKUP(B1376,'5b'!$B$4:$E$904,2,FALSE)</f>
        <v>M</v>
      </c>
      <c r="E1376" s="23" t="str">
        <f>INDEX(Table,MATCH('Classwork 5'!B1376,'5b'!$B$4:$B$904,0),3)</f>
        <v>26-35</v>
      </c>
      <c r="F1376" s="23">
        <f>INDEX(Table,MATCH('Classwork 5'!B1376,'5b'!$B$4:$B$904,0),4)</f>
        <v>1</v>
      </c>
      <c r="G1376" s="23">
        <v>5</v>
      </c>
      <c r="H1376" s="24">
        <v>6944</v>
      </c>
    </row>
    <row r="1377" spans="2:8" x14ac:dyDescent="0.3">
      <c r="B1377" s="22">
        <v>1000223</v>
      </c>
      <c r="C1377" s="23" t="s">
        <v>1948</v>
      </c>
      <c r="D1377" s="23" t="str">
        <f>VLOOKUP(B1377,'5b'!$B$4:$E$904,2,FALSE)</f>
        <v>M</v>
      </c>
      <c r="E1377" s="23" t="str">
        <f>INDEX(Table,MATCH('Classwork 5'!B1377,'5b'!$B$4:$B$904,0),3)</f>
        <v>26-35</v>
      </c>
      <c r="F1377" s="23">
        <f>INDEX(Table,MATCH('Classwork 5'!B1377,'5b'!$B$4:$B$904,0),4)</f>
        <v>17</v>
      </c>
      <c r="G1377" s="23">
        <v>1</v>
      </c>
      <c r="H1377" s="24">
        <v>15851</v>
      </c>
    </row>
    <row r="1378" spans="2:8" x14ac:dyDescent="0.3">
      <c r="B1378" s="22">
        <v>1000223</v>
      </c>
      <c r="C1378" s="23" t="s">
        <v>2771</v>
      </c>
      <c r="D1378" s="23" t="str">
        <f>VLOOKUP(B1378,'5b'!$B$4:$E$904,2,FALSE)</f>
        <v>M</v>
      </c>
      <c r="E1378" s="23" t="str">
        <f>INDEX(Table,MATCH('Classwork 5'!B1378,'5b'!$B$4:$B$904,0),3)</f>
        <v>26-35</v>
      </c>
      <c r="F1378" s="23">
        <f>INDEX(Table,MATCH('Classwork 5'!B1378,'5b'!$B$4:$B$904,0),4)</f>
        <v>17</v>
      </c>
      <c r="G1378" s="23">
        <v>1</v>
      </c>
      <c r="H1378" s="24">
        <v>11978</v>
      </c>
    </row>
    <row r="1379" spans="2:8" x14ac:dyDescent="0.3">
      <c r="B1379" s="22">
        <v>1000223</v>
      </c>
      <c r="C1379" s="23" t="s">
        <v>2809</v>
      </c>
      <c r="D1379" s="23" t="str">
        <f>VLOOKUP(B1379,'5b'!$B$4:$E$904,2,FALSE)</f>
        <v>M</v>
      </c>
      <c r="E1379" s="23" t="str">
        <f>INDEX(Table,MATCH('Classwork 5'!B1379,'5b'!$B$4:$B$904,0),3)</f>
        <v>26-35</v>
      </c>
      <c r="F1379" s="23">
        <f>INDEX(Table,MATCH('Classwork 5'!B1379,'5b'!$B$4:$B$904,0),4)</f>
        <v>17</v>
      </c>
      <c r="G1379" s="23">
        <v>4</v>
      </c>
      <c r="H1379" s="24">
        <v>2098</v>
      </c>
    </row>
    <row r="1380" spans="2:8" x14ac:dyDescent="0.3">
      <c r="B1380" s="22">
        <v>1000223</v>
      </c>
      <c r="C1380" s="23" t="s">
        <v>2810</v>
      </c>
      <c r="D1380" s="23" t="str">
        <f>VLOOKUP(B1380,'5b'!$B$4:$E$904,2,FALSE)</f>
        <v>M</v>
      </c>
      <c r="E1380" s="23" t="str">
        <f>INDEX(Table,MATCH('Classwork 5'!B1380,'5b'!$B$4:$B$904,0),3)</f>
        <v>26-35</v>
      </c>
      <c r="F1380" s="23">
        <f>INDEX(Table,MATCH('Classwork 5'!B1380,'5b'!$B$4:$B$904,0),4)</f>
        <v>17</v>
      </c>
      <c r="G1380" s="23">
        <v>5</v>
      </c>
      <c r="H1380" s="24">
        <v>7069</v>
      </c>
    </row>
    <row r="1381" spans="2:8" x14ac:dyDescent="0.3">
      <c r="B1381" s="22">
        <v>1000223</v>
      </c>
      <c r="C1381" s="23" t="s">
        <v>2436</v>
      </c>
      <c r="D1381" s="23" t="str">
        <f>VLOOKUP(B1381,'5b'!$B$4:$E$904,2,FALSE)</f>
        <v>M</v>
      </c>
      <c r="E1381" s="23" t="str">
        <f>INDEX(Table,MATCH('Classwork 5'!B1381,'5b'!$B$4:$B$904,0),3)</f>
        <v>26-35</v>
      </c>
      <c r="F1381" s="23">
        <f>INDEX(Table,MATCH('Classwork 5'!B1381,'5b'!$B$4:$B$904,0),4)</f>
        <v>17</v>
      </c>
      <c r="G1381" s="23">
        <v>5</v>
      </c>
      <c r="H1381" s="24">
        <v>6854</v>
      </c>
    </row>
    <row r="1382" spans="2:8" x14ac:dyDescent="0.3">
      <c r="B1382" s="22">
        <v>1000223</v>
      </c>
      <c r="C1382" s="23" t="s">
        <v>2811</v>
      </c>
      <c r="D1382" s="23" t="str">
        <f>VLOOKUP(B1382,'5b'!$B$4:$E$904,2,FALSE)</f>
        <v>M</v>
      </c>
      <c r="E1382" s="23" t="str">
        <f>INDEX(Table,MATCH('Classwork 5'!B1382,'5b'!$B$4:$B$904,0),3)</f>
        <v>26-35</v>
      </c>
      <c r="F1382" s="23">
        <f>INDEX(Table,MATCH('Classwork 5'!B1382,'5b'!$B$4:$B$904,0),4)</f>
        <v>17</v>
      </c>
      <c r="G1382" s="23">
        <v>5</v>
      </c>
      <c r="H1382" s="24">
        <v>6970</v>
      </c>
    </row>
    <row r="1383" spans="2:8" x14ac:dyDescent="0.3">
      <c r="B1383" s="22">
        <v>1000223</v>
      </c>
      <c r="C1383" s="23" t="s">
        <v>2554</v>
      </c>
      <c r="D1383" s="23" t="str">
        <f>VLOOKUP(B1383,'5b'!$B$4:$E$904,2,FALSE)</f>
        <v>M</v>
      </c>
      <c r="E1383" s="23" t="str">
        <f>INDEX(Table,MATCH('Classwork 5'!B1383,'5b'!$B$4:$B$904,0),3)</f>
        <v>26-35</v>
      </c>
      <c r="F1383" s="23">
        <f>INDEX(Table,MATCH('Classwork 5'!B1383,'5b'!$B$4:$B$904,0),4)</f>
        <v>17</v>
      </c>
      <c r="G1383" s="23">
        <v>2</v>
      </c>
      <c r="H1383" s="24">
        <v>6472</v>
      </c>
    </row>
    <row r="1384" spans="2:8" x14ac:dyDescent="0.3">
      <c r="B1384" s="22">
        <v>1000223</v>
      </c>
      <c r="C1384" s="23" t="s">
        <v>2812</v>
      </c>
      <c r="D1384" s="23" t="str">
        <f>VLOOKUP(B1384,'5b'!$B$4:$E$904,2,FALSE)</f>
        <v>M</v>
      </c>
      <c r="E1384" s="23" t="str">
        <f>INDEX(Table,MATCH('Classwork 5'!B1384,'5b'!$B$4:$B$904,0),3)</f>
        <v>26-35</v>
      </c>
      <c r="F1384" s="23">
        <f>INDEX(Table,MATCH('Classwork 5'!B1384,'5b'!$B$4:$B$904,0),4)</f>
        <v>17</v>
      </c>
      <c r="G1384" s="23">
        <v>1</v>
      </c>
      <c r="H1384" s="24">
        <v>19303</v>
      </c>
    </row>
    <row r="1385" spans="2:8" x14ac:dyDescent="0.3">
      <c r="B1385" s="22">
        <v>1000223</v>
      </c>
      <c r="C1385" s="23" t="s">
        <v>2813</v>
      </c>
      <c r="D1385" s="23" t="str">
        <f>VLOOKUP(B1385,'5b'!$B$4:$E$904,2,FALSE)</f>
        <v>M</v>
      </c>
      <c r="E1385" s="23" t="str">
        <f>INDEX(Table,MATCH('Classwork 5'!B1385,'5b'!$B$4:$B$904,0),3)</f>
        <v>26-35</v>
      </c>
      <c r="F1385" s="23">
        <f>INDEX(Table,MATCH('Classwork 5'!B1385,'5b'!$B$4:$B$904,0),4)</f>
        <v>17</v>
      </c>
      <c r="G1385" s="23">
        <v>8</v>
      </c>
      <c r="H1385" s="24">
        <v>10042</v>
      </c>
    </row>
    <row r="1386" spans="2:8" x14ac:dyDescent="0.3">
      <c r="B1386" s="22">
        <v>1000225</v>
      </c>
      <c r="C1386" s="23" t="s">
        <v>2814</v>
      </c>
      <c r="D1386" s="23" t="str">
        <f>VLOOKUP(B1386,'5b'!$B$4:$E$904,2,FALSE)</f>
        <v>M</v>
      </c>
      <c r="E1386" s="23" t="str">
        <f>INDEX(Table,MATCH('Classwork 5'!B1386,'5b'!$B$4:$B$904,0),3)</f>
        <v>26-35</v>
      </c>
      <c r="F1386" s="23">
        <f>INDEX(Table,MATCH('Classwork 5'!B1386,'5b'!$B$4:$B$904,0),4)</f>
        <v>7</v>
      </c>
      <c r="G1386" s="23">
        <v>5</v>
      </c>
      <c r="H1386" s="24">
        <v>5169</v>
      </c>
    </row>
    <row r="1387" spans="2:8" x14ac:dyDescent="0.3">
      <c r="B1387" s="22">
        <v>1000225</v>
      </c>
      <c r="C1387" s="23" t="s">
        <v>2815</v>
      </c>
      <c r="D1387" s="23" t="str">
        <f>VLOOKUP(B1387,'5b'!$B$4:$E$904,2,FALSE)</f>
        <v>M</v>
      </c>
      <c r="E1387" s="23" t="str">
        <f>INDEX(Table,MATCH('Classwork 5'!B1387,'5b'!$B$4:$B$904,0),3)</f>
        <v>26-35</v>
      </c>
      <c r="F1387" s="23">
        <f>INDEX(Table,MATCH('Classwork 5'!B1387,'5b'!$B$4:$B$904,0),4)</f>
        <v>7</v>
      </c>
      <c r="G1387" s="23">
        <v>8</v>
      </c>
      <c r="H1387" s="24">
        <v>10051</v>
      </c>
    </row>
    <row r="1388" spans="2:8" x14ac:dyDescent="0.3">
      <c r="B1388" s="22">
        <v>1000225</v>
      </c>
      <c r="C1388" s="23" t="s">
        <v>2771</v>
      </c>
      <c r="D1388" s="23" t="str">
        <f>VLOOKUP(B1388,'5b'!$B$4:$E$904,2,FALSE)</f>
        <v>M</v>
      </c>
      <c r="E1388" s="23" t="str">
        <f>INDEX(Table,MATCH('Classwork 5'!B1388,'5b'!$B$4:$B$904,0),3)</f>
        <v>26-35</v>
      </c>
      <c r="F1388" s="23">
        <f>INDEX(Table,MATCH('Classwork 5'!B1388,'5b'!$B$4:$B$904,0),4)</f>
        <v>7</v>
      </c>
      <c r="G1388" s="23">
        <v>1</v>
      </c>
      <c r="H1388" s="24">
        <v>4293</v>
      </c>
    </row>
    <row r="1389" spans="2:8" x14ac:dyDescent="0.3">
      <c r="B1389" s="22">
        <v>1000225</v>
      </c>
      <c r="C1389" s="23" t="s">
        <v>2633</v>
      </c>
      <c r="D1389" s="23" t="str">
        <f>VLOOKUP(B1389,'5b'!$B$4:$E$904,2,FALSE)</f>
        <v>M</v>
      </c>
      <c r="E1389" s="23" t="str">
        <f>INDEX(Table,MATCH('Classwork 5'!B1389,'5b'!$B$4:$B$904,0),3)</f>
        <v>26-35</v>
      </c>
      <c r="F1389" s="23">
        <f>INDEX(Table,MATCH('Classwork 5'!B1389,'5b'!$B$4:$B$904,0),4)</f>
        <v>7</v>
      </c>
      <c r="G1389" s="23">
        <v>5</v>
      </c>
      <c r="H1389" s="24">
        <v>5152</v>
      </c>
    </row>
    <row r="1390" spans="2:8" x14ac:dyDescent="0.3">
      <c r="B1390" s="22">
        <v>1000225</v>
      </c>
      <c r="C1390" s="23" t="s">
        <v>2438</v>
      </c>
      <c r="D1390" s="23" t="str">
        <f>VLOOKUP(B1390,'5b'!$B$4:$E$904,2,FALSE)</f>
        <v>M</v>
      </c>
      <c r="E1390" s="23" t="str">
        <f>INDEX(Table,MATCH('Classwork 5'!B1390,'5b'!$B$4:$B$904,0),3)</f>
        <v>26-35</v>
      </c>
      <c r="F1390" s="23">
        <f>INDEX(Table,MATCH('Classwork 5'!B1390,'5b'!$B$4:$B$904,0),4)</f>
        <v>7</v>
      </c>
      <c r="G1390" s="23">
        <v>5</v>
      </c>
      <c r="H1390" s="24">
        <v>5358</v>
      </c>
    </row>
    <row r="1391" spans="2:8" x14ac:dyDescent="0.3">
      <c r="B1391" s="22">
        <v>1000225</v>
      </c>
      <c r="C1391" s="23" t="s">
        <v>2816</v>
      </c>
      <c r="D1391" s="23" t="str">
        <f>VLOOKUP(B1391,'5b'!$B$4:$E$904,2,FALSE)</f>
        <v>M</v>
      </c>
      <c r="E1391" s="23" t="str">
        <f>INDEX(Table,MATCH('Classwork 5'!B1391,'5b'!$B$4:$B$904,0),3)</f>
        <v>26-35</v>
      </c>
      <c r="F1391" s="23">
        <f>INDEX(Table,MATCH('Classwork 5'!B1391,'5b'!$B$4:$B$904,0),4)</f>
        <v>7</v>
      </c>
      <c r="G1391" s="23">
        <v>5</v>
      </c>
      <c r="H1391" s="24">
        <v>6957</v>
      </c>
    </row>
    <row r="1392" spans="2:8" x14ac:dyDescent="0.3">
      <c r="B1392" s="22">
        <v>1000225</v>
      </c>
      <c r="C1392" s="23" t="s">
        <v>1979</v>
      </c>
      <c r="D1392" s="23" t="str">
        <f>VLOOKUP(B1392,'5b'!$B$4:$E$904,2,FALSE)</f>
        <v>M</v>
      </c>
      <c r="E1392" s="23" t="str">
        <f>INDEX(Table,MATCH('Classwork 5'!B1392,'5b'!$B$4:$B$904,0),3)</f>
        <v>26-35</v>
      </c>
      <c r="F1392" s="23">
        <f>INDEX(Table,MATCH('Classwork 5'!B1392,'5b'!$B$4:$B$904,0),4)</f>
        <v>7</v>
      </c>
      <c r="G1392" s="23">
        <v>6</v>
      </c>
      <c r="H1392" s="24">
        <v>19991</v>
      </c>
    </row>
    <row r="1393" spans="2:8" x14ac:dyDescent="0.3">
      <c r="B1393" s="22">
        <v>1000225</v>
      </c>
      <c r="C1393" s="23" t="s">
        <v>2817</v>
      </c>
      <c r="D1393" s="23" t="str">
        <f>VLOOKUP(B1393,'5b'!$B$4:$E$904,2,FALSE)</f>
        <v>M</v>
      </c>
      <c r="E1393" s="23" t="str">
        <f>INDEX(Table,MATCH('Classwork 5'!B1393,'5b'!$B$4:$B$904,0),3)</f>
        <v>26-35</v>
      </c>
      <c r="F1393" s="23">
        <f>INDEX(Table,MATCH('Classwork 5'!B1393,'5b'!$B$4:$B$904,0),4)</f>
        <v>7</v>
      </c>
      <c r="G1393" s="23">
        <v>3</v>
      </c>
      <c r="H1393" s="24">
        <v>8182</v>
      </c>
    </row>
    <row r="1394" spans="2:8" x14ac:dyDescent="0.3">
      <c r="B1394" s="22">
        <v>1000225</v>
      </c>
      <c r="C1394" s="23" t="s">
        <v>2048</v>
      </c>
      <c r="D1394" s="23" t="str">
        <f>VLOOKUP(B1394,'5b'!$B$4:$E$904,2,FALSE)</f>
        <v>M</v>
      </c>
      <c r="E1394" s="23" t="str">
        <f>INDEX(Table,MATCH('Classwork 5'!B1394,'5b'!$B$4:$B$904,0),3)</f>
        <v>26-35</v>
      </c>
      <c r="F1394" s="23">
        <f>INDEX(Table,MATCH('Classwork 5'!B1394,'5b'!$B$4:$B$904,0),4)</f>
        <v>7</v>
      </c>
      <c r="G1394" s="23">
        <v>6</v>
      </c>
      <c r="H1394" s="24">
        <v>19995</v>
      </c>
    </row>
    <row r="1395" spans="2:8" x14ac:dyDescent="0.3">
      <c r="B1395" s="22">
        <v>1000225</v>
      </c>
      <c r="C1395" s="23" t="s">
        <v>2555</v>
      </c>
      <c r="D1395" s="23" t="str">
        <f>VLOOKUP(B1395,'5b'!$B$4:$E$904,2,FALSE)</f>
        <v>M</v>
      </c>
      <c r="E1395" s="23" t="str">
        <f>INDEX(Table,MATCH('Classwork 5'!B1395,'5b'!$B$4:$B$904,0),3)</f>
        <v>26-35</v>
      </c>
      <c r="F1395" s="23">
        <f>INDEX(Table,MATCH('Classwork 5'!B1395,'5b'!$B$4:$B$904,0),4)</f>
        <v>7</v>
      </c>
      <c r="G1395" s="23">
        <v>8</v>
      </c>
      <c r="H1395" s="24">
        <v>9804</v>
      </c>
    </row>
    <row r="1396" spans="2:8" x14ac:dyDescent="0.3">
      <c r="B1396" s="22">
        <v>1000225</v>
      </c>
      <c r="C1396" s="23" t="s">
        <v>2818</v>
      </c>
      <c r="D1396" s="23" t="str">
        <f>VLOOKUP(B1396,'5b'!$B$4:$E$904,2,FALSE)</f>
        <v>M</v>
      </c>
      <c r="E1396" s="23" t="str">
        <f>INDEX(Table,MATCH('Classwork 5'!B1396,'5b'!$B$4:$B$904,0),3)</f>
        <v>26-35</v>
      </c>
      <c r="F1396" s="23">
        <f>INDEX(Table,MATCH('Classwork 5'!B1396,'5b'!$B$4:$B$904,0),4)</f>
        <v>7</v>
      </c>
      <c r="G1396" s="23">
        <v>8</v>
      </c>
      <c r="H1396" s="24">
        <v>8086</v>
      </c>
    </row>
    <row r="1397" spans="2:8" x14ac:dyDescent="0.3">
      <c r="B1397" s="22">
        <v>1000225</v>
      </c>
      <c r="C1397" s="23" t="s">
        <v>2020</v>
      </c>
      <c r="D1397" s="23" t="str">
        <f>VLOOKUP(B1397,'5b'!$B$4:$E$904,2,FALSE)</f>
        <v>M</v>
      </c>
      <c r="E1397" s="23" t="str">
        <f>INDEX(Table,MATCH('Classwork 5'!B1397,'5b'!$B$4:$B$904,0),3)</f>
        <v>26-35</v>
      </c>
      <c r="F1397" s="23">
        <f>INDEX(Table,MATCH('Classwork 5'!B1397,'5b'!$B$4:$B$904,0),4)</f>
        <v>7</v>
      </c>
      <c r="G1397" s="23">
        <v>1</v>
      </c>
      <c r="H1397" s="24">
        <v>15230</v>
      </c>
    </row>
    <row r="1398" spans="2:8" x14ac:dyDescent="0.3">
      <c r="B1398" s="22">
        <v>1000225</v>
      </c>
      <c r="C1398" s="23" t="s">
        <v>2503</v>
      </c>
      <c r="D1398" s="23" t="str">
        <f>VLOOKUP(B1398,'5b'!$B$4:$E$904,2,FALSE)</f>
        <v>M</v>
      </c>
      <c r="E1398" s="23" t="str">
        <f>INDEX(Table,MATCH('Classwork 5'!B1398,'5b'!$B$4:$B$904,0),3)</f>
        <v>26-35</v>
      </c>
      <c r="F1398" s="23">
        <f>INDEX(Table,MATCH('Classwork 5'!B1398,'5b'!$B$4:$B$904,0),4)</f>
        <v>7</v>
      </c>
      <c r="G1398" s="23">
        <v>1</v>
      </c>
      <c r="H1398" s="24">
        <v>15826</v>
      </c>
    </row>
    <row r="1399" spans="2:8" x14ac:dyDescent="0.3">
      <c r="B1399" s="22">
        <v>1000225</v>
      </c>
      <c r="C1399" s="23" t="s">
        <v>2819</v>
      </c>
      <c r="D1399" s="23" t="str">
        <f>VLOOKUP(B1399,'5b'!$B$4:$E$904,2,FALSE)</f>
        <v>M</v>
      </c>
      <c r="E1399" s="23" t="str">
        <f>INDEX(Table,MATCH('Classwork 5'!B1399,'5b'!$B$4:$B$904,0),3)</f>
        <v>26-35</v>
      </c>
      <c r="F1399" s="23">
        <f>INDEX(Table,MATCH('Classwork 5'!B1399,'5b'!$B$4:$B$904,0),4)</f>
        <v>7</v>
      </c>
      <c r="G1399" s="23">
        <v>8</v>
      </c>
      <c r="H1399" s="24">
        <v>7989</v>
      </c>
    </row>
    <row r="1400" spans="2:8" x14ac:dyDescent="0.3">
      <c r="B1400" s="22">
        <v>1000225</v>
      </c>
      <c r="C1400" s="23" t="s">
        <v>2820</v>
      </c>
      <c r="D1400" s="23" t="str">
        <f>VLOOKUP(B1400,'5b'!$B$4:$E$904,2,FALSE)</f>
        <v>M</v>
      </c>
      <c r="E1400" s="23" t="str">
        <f>INDEX(Table,MATCH('Classwork 5'!B1400,'5b'!$B$4:$B$904,0),3)</f>
        <v>26-35</v>
      </c>
      <c r="F1400" s="23">
        <f>INDEX(Table,MATCH('Classwork 5'!B1400,'5b'!$B$4:$B$904,0),4)</f>
        <v>7</v>
      </c>
      <c r="G1400" s="23">
        <v>5</v>
      </c>
      <c r="H1400" s="24">
        <v>5299</v>
      </c>
    </row>
    <row r="1401" spans="2:8" x14ac:dyDescent="0.3">
      <c r="B1401" s="22">
        <v>1000225</v>
      </c>
      <c r="C1401" s="23" t="s">
        <v>2821</v>
      </c>
      <c r="D1401" s="23" t="str">
        <f>VLOOKUP(B1401,'5b'!$B$4:$E$904,2,FALSE)</f>
        <v>M</v>
      </c>
      <c r="E1401" s="23" t="str">
        <f>INDEX(Table,MATCH('Classwork 5'!B1401,'5b'!$B$4:$B$904,0),3)</f>
        <v>26-35</v>
      </c>
      <c r="F1401" s="23">
        <f>INDEX(Table,MATCH('Classwork 5'!B1401,'5b'!$B$4:$B$904,0),4)</f>
        <v>7</v>
      </c>
      <c r="G1401" s="23">
        <v>8</v>
      </c>
      <c r="H1401" s="24">
        <v>7839</v>
      </c>
    </row>
    <row r="1402" spans="2:8" x14ac:dyDescent="0.3">
      <c r="B1402" s="22">
        <v>1000225</v>
      </c>
      <c r="C1402" s="23" t="s">
        <v>2530</v>
      </c>
      <c r="D1402" s="23" t="str">
        <f>VLOOKUP(B1402,'5b'!$B$4:$E$904,2,FALSE)</f>
        <v>M</v>
      </c>
      <c r="E1402" s="23" t="str">
        <f>INDEX(Table,MATCH('Classwork 5'!B1402,'5b'!$B$4:$B$904,0),3)</f>
        <v>26-35</v>
      </c>
      <c r="F1402" s="23">
        <f>INDEX(Table,MATCH('Classwork 5'!B1402,'5b'!$B$4:$B$904,0),4)</f>
        <v>7</v>
      </c>
      <c r="G1402" s="23">
        <v>2</v>
      </c>
      <c r="H1402" s="24">
        <v>6409</v>
      </c>
    </row>
    <row r="1403" spans="2:8" x14ac:dyDescent="0.3">
      <c r="B1403" s="22">
        <v>1000225</v>
      </c>
      <c r="C1403" s="23" t="s">
        <v>2822</v>
      </c>
      <c r="D1403" s="23" t="str">
        <f>VLOOKUP(B1403,'5b'!$B$4:$E$904,2,FALSE)</f>
        <v>M</v>
      </c>
      <c r="E1403" s="23" t="str">
        <f>INDEX(Table,MATCH('Classwork 5'!B1403,'5b'!$B$4:$B$904,0),3)</f>
        <v>26-35</v>
      </c>
      <c r="F1403" s="23">
        <f>INDEX(Table,MATCH('Classwork 5'!B1403,'5b'!$B$4:$B$904,0),4)</f>
        <v>7</v>
      </c>
      <c r="G1403" s="23">
        <v>5</v>
      </c>
      <c r="H1403" s="24">
        <v>3701</v>
      </c>
    </row>
    <row r="1404" spans="2:8" x14ac:dyDescent="0.3">
      <c r="B1404" s="22">
        <v>1000225</v>
      </c>
      <c r="C1404" s="23" t="s">
        <v>2823</v>
      </c>
      <c r="D1404" s="23" t="str">
        <f>VLOOKUP(B1404,'5b'!$B$4:$E$904,2,FALSE)</f>
        <v>M</v>
      </c>
      <c r="E1404" s="23" t="str">
        <f>INDEX(Table,MATCH('Classwork 5'!B1404,'5b'!$B$4:$B$904,0),3)</f>
        <v>26-35</v>
      </c>
      <c r="F1404" s="23">
        <f>INDEX(Table,MATCH('Classwork 5'!B1404,'5b'!$B$4:$B$904,0),4)</f>
        <v>7</v>
      </c>
      <c r="G1404" s="23">
        <v>5</v>
      </c>
      <c r="H1404" s="24">
        <v>6983</v>
      </c>
    </row>
    <row r="1405" spans="2:8" x14ac:dyDescent="0.3">
      <c r="B1405" s="22">
        <v>1000225</v>
      </c>
      <c r="C1405" s="23" t="s">
        <v>2161</v>
      </c>
      <c r="D1405" s="23" t="str">
        <f>VLOOKUP(B1405,'5b'!$B$4:$E$904,2,FALSE)</f>
        <v>M</v>
      </c>
      <c r="E1405" s="23" t="str">
        <f>INDEX(Table,MATCH('Classwork 5'!B1405,'5b'!$B$4:$B$904,0),3)</f>
        <v>26-35</v>
      </c>
      <c r="F1405" s="23">
        <f>INDEX(Table,MATCH('Classwork 5'!B1405,'5b'!$B$4:$B$904,0),4)</f>
        <v>7</v>
      </c>
      <c r="G1405" s="23">
        <v>8</v>
      </c>
      <c r="H1405" s="24">
        <v>7979</v>
      </c>
    </row>
    <row r="1406" spans="2:8" x14ac:dyDescent="0.3">
      <c r="B1406" s="22">
        <v>1000225</v>
      </c>
      <c r="C1406" s="23" t="s">
        <v>2824</v>
      </c>
      <c r="D1406" s="23" t="str">
        <f>VLOOKUP(B1406,'5b'!$B$4:$E$904,2,FALSE)</f>
        <v>M</v>
      </c>
      <c r="E1406" s="23" t="str">
        <f>INDEX(Table,MATCH('Classwork 5'!B1406,'5b'!$B$4:$B$904,0),3)</f>
        <v>26-35</v>
      </c>
      <c r="F1406" s="23">
        <f>INDEX(Table,MATCH('Classwork 5'!B1406,'5b'!$B$4:$B$904,0),4)</f>
        <v>7</v>
      </c>
      <c r="G1406" s="23">
        <v>8</v>
      </c>
      <c r="H1406" s="24">
        <v>6149</v>
      </c>
    </row>
    <row r="1407" spans="2:8" x14ac:dyDescent="0.3">
      <c r="B1407" s="22">
        <v>1000227</v>
      </c>
      <c r="C1407" s="23" t="s">
        <v>2089</v>
      </c>
      <c r="D1407" s="23" t="str">
        <f>VLOOKUP(B1407,'5b'!$B$4:$E$904,2,FALSE)</f>
        <v>M</v>
      </c>
      <c r="E1407" s="23" t="str">
        <f>INDEX(Table,MATCH('Classwork 5'!B1407,'5b'!$B$4:$B$904,0),3)</f>
        <v>36-45</v>
      </c>
      <c r="F1407" s="23">
        <f>INDEX(Table,MATCH('Classwork 5'!B1407,'5b'!$B$4:$B$904,0),4)</f>
        <v>20</v>
      </c>
      <c r="G1407" s="23">
        <v>5</v>
      </c>
      <c r="H1407" s="24">
        <v>7094</v>
      </c>
    </row>
    <row r="1408" spans="2:8" x14ac:dyDescent="0.3">
      <c r="B1408" s="22">
        <v>1000227</v>
      </c>
      <c r="C1408" s="23" t="s">
        <v>2316</v>
      </c>
      <c r="D1408" s="23" t="str">
        <f>VLOOKUP(B1408,'5b'!$B$4:$E$904,2,FALSE)</f>
        <v>M</v>
      </c>
      <c r="E1408" s="23" t="str">
        <f>INDEX(Table,MATCH('Classwork 5'!B1408,'5b'!$B$4:$B$904,0),3)</f>
        <v>36-45</v>
      </c>
      <c r="F1408" s="23">
        <f>INDEX(Table,MATCH('Classwork 5'!B1408,'5b'!$B$4:$B$904,0),4)</f>
        <v>20</v>
      </c>
      <c r="G1408" s="23">
        <v>8</v>
      </c>
      <c r="H1408" s="24">
        <v>7888</v>
      </c>
    </row>
    <row r="1409" spans="2:8" x14ac:dyDescent="0.3">
      <c r="B1409" s="22">
        <v>1000228</v>
      </c>
      <c r="C1409" s="23" t="s">
        <v>2727</v>
      </c>
      <c r="D1409" s="23" t="str">
        <f>VLOOKUP(B1409,'5b'!$B$4:$E$904,2,FALSE)</f>
        <v>M</v>
      </c>
      <c r="E1409" s="23" t="str">
        <f>INDEX(Table,MATCH('Classwork 5'!B1409,'5b'!$B$4:$B$904,0),3)</f>
        <v>26-35</v>
      </c>
      <c r="F1409" s="23">
        <f>INDEX(Table,MATCH('Classwork 5'!B1409,'5b'!$B$4:$B$904,0),4)</f>
        <v>15</v>
      </c>
      <c r="G1409" s="23">
        <v>5</v>
      </c>
      <c r="H1409" s="24">
        <v>3687</v>
      </c>
    </row>
    <row r="1410" spans="2:8" x14ac:dyDescent="0.3">
      <c r="B1410" s="22">
        <v>1000229</v>
      </c>
      <c r="C1410" s="23" t="s">
        <v>2653</v>
      </c>
      <c r="D1410" s="23" t="str">
        <f>VLOOKUP(B1410,'5b'!$B$4:$E$904,2,FALSE)</f>
        <v>M</v>
      </c>
      <c r="E1410" s="23" t="str">
        <f>INDEX(Table,MATCH('Classwork 5'!B1410,'5b'!$B$4:$B$904,0),3)</f>
        <v>18-25</v>
      </c>
      <c r="F1410" s="23">
        <f>INDEX(Table,MATCH('Classwork 5'!B1410,'5b'!$B$4:$B$904,0),4)</f>
        <v>10</v>
      </c>
      <c r="G1410" s="23">
        <v>8</v>
      </c>
      <c r="H1410" s="24">
        <v>8114</v>
      </c>
    </row>
    <row r="1411" spans="2:8" x14ac:dyDescent="0.3">
      <c r="B1411" s="22">
        <v>1000229</v>
      </c>
      <c r="C1411" s="23" t="s">
        <v>1996</v>
      </c>
      <c r="D1411" s="23" t="str">
        <f>VLOOKUP(B1411,'5b'!$B$4:$E$904,2,FALSE)</f>
        <v>M</v>
      </c>
      <c r="E1411" s="23" t="str">
        <f>INDEX(Table,MATCH('Classwork 5'!B1411,'5b'!$B$4:$B$904,0),3)</f>
        <v>18-25</v>
      </c>
      <c r="F1411" s="23">
        <f>INDEX(Table,MATCH('Classwork 5'!B1411,'5b'!$B$4:$B$904,0),4)</f>
        <v>10</v>
      </c>
      <c r="G1411" s="23">
        <v>8</v>
      </c>
      <c r="H1411" s="24">
        <v>10049</v>
      </c>
    </row>
    <row r="1412" spans="2:8" x14ac:dyDescent="0.3">
      <c r="B1412" s="22">
        <v>1000229</v>
      </c>
      <c r="C1412" s="23" t="s">
        <v>2576</v>
      </c>
      <c r="D1412" s="23" t="str">
        <f>VLOOKUP(B1412,'5b'!$B$4:$E$904,2,FALSE)</f>
        <v>M</v>
      </c>
      <c r="E1412" s="23" t="str">
        <f>INDEX(Table,MATCH('Classwork 5'!B1412,'5b'!$B$4:$B$904,0),3)</f>
        <v>18-25</v>
      </c>
      <c r="F1412" s="23">
        <f>INDEX(Table,MATCH('Classwork 5'!B1412,'5b'!$B$4:$B$904,0),4)</f>
        <v>10</v>
      </c>
      <c r="G1412" s="23">
        <v>8</v>
      </c>
      <c r="H1412" s="24">
        <v>6197</v>
      </c>
    </row>
    <row r="1413" spans="2:8" x14ac:dyDescent="0.3">
      <c r="B1413" s="22">
        <v>1000229</v>
      </c>
      <c r="C1413" s="23" t="s">
        <v>2206</v>
      </c>
      <c r="D1413" s="23" t="str">
        <f>VLOOKUP(B1413,'5b'!$B$4:$E$904,2,FALSE)</f>
        <v>M</v>
      </c>
      <c r="E1413" s="23" t="str">
        <f>INDEX(Table,MATCH('Classwork 5'!B1413,'5b'!$B$4:$B$904,0),3)</f>
        <v>18-25</v>
      </c>
      <c r="F1413" s="23">
        <f>INDEX(Table,MATCH('Classwork 5'!B1413,'5b'!$B$4:$B$904,0),4)</f>
        <v>10</v>
      </c>
      <c r="G1413" s="23">
        <v>8</v>
      </c>
      <c r="H1413" s="24">
        <v>5914</v>
      </c>
    </row>
    <row r="1414" spans="2:8" x14ac:dyDescent="0.3">
      <c r="B1414" s="22">
        <v>1000229</v>
      </c>
      <c r="C1414" s="23" t="s">
        <v>2825</v>
      </c>
      <c r="D1414" s="23" t="str">
        <f>VLOOKUP(B1414,'5b'!$B$4:$E$904,2,FALSE)</f>
        <v>M</v>
      </c>
      <c r="E1414" s="23" t="str">
        <f>INDEX(Table,MATCH('Classwork 5'!B1414,'5b'!$B$4:$B$904,0),3)</f>
        <v>18-25</v>
      </c>
      <c r="F1414" s="23">
        <f>INDEX(Table,MATCH('Classwork 5'!B1414,'5b'!$B$4:$B$904,0),4)</f>
        <v>10</v>
      </c>
      <c r="G1414" s="23">
        <v>5</v>
      </c>
      <c r="H1414" s="24">
        <v>3472</v>
      </c>
    </row>
    <row r="1415" spans="2:8" x14ac:dyDescent="0.3">
      <c r="B1415" s="22">
        <v>1000229</v>
      </c>
      <c r="C1415" s="23" t="s">
        <v>2826</v>
      </c>
      <c r="D1415" s="23" t="str">
        <f>VLOOKUP(B1415,'5b'!$B$4:$E$904,2,FALSE)</f>
        <v>M</v>
      </c>
      <c r="E1415" s="23" t="str">
        <f>INDEX(Table,MATCH('Classwork 5'!B1415,'5b'!$B$4:$B$904,0),3)</f>
        <v>18-25</v>
      </c>
      <c r="F1415" s="23">
        <f>INDEX(Table,MATCH('Classwork 5'!B1415,'5b'!$B$4:$B$904,0),4)</f>
        <v>10</v>
      </c>
      <c r="G1415" s="23">
        <v>8</v>
      </c>
      <c r="H1415" s="24">
        <v>8070</v>
      </c>
    </row>
    <row r="1416" spans="2:8" x14ac:dyDescent="0.3">
      <c r="B1416" s="22">
        <v>1000229</v>
      </c>
      <c r="C1416" s="23" t="s">
        <v>1987</v>
      </c>
      <c r="D1416" s="23" t="str">
        <f>VLOOKUP(B1416,'5b'!$B$4:$E$904,2,FALSE)</f>
        <v>M</v>
      </c>
      <c r="E1416" s="23" t="str">
        <f>INDEX(Table,MATCH('Classwork 5'!B1416,'5b'!$B$4:$B$904,0),3)</f>
        <v>18-25</v>
      </c>
      <c r="F1416" s="23">
        <f>INDEX(Table,MATCH('Classwork 5'!B1416,'5b'!$B$4:$B$904,0),4)</f>
        <v>10</v>
      </c>
      <c r="G1416" s="23">
        <v>8</v>
      </c>
      <c r="H1416" s="24">
        <v>7774</v>
      </c>
    </row>
    <row r="1417" spans="2:8" x14ac:dyDescent="0.3">
      <c r="B1417" s="22">
        <v>1000229</v>
      </c>
      <c r="C1417" s="23" t="s">
        <v>2827</v>
      </c>
      <c r="D1417" s="23" t="str">
        <f>VLOOKUP(B1417,'5b'!$B$4:$E$904,2,FALSE)</f>
        <v>M</v>
      </c>
      <c r="E1417" s="23" t="str">
        <f>INDEX(Table,MATCH('Classwork 5'!B1417,'5b'!$B$4:$B$904,0),3)</f>
        <v>18-25</v>
      </c>
      <c r="F1417" s="23">
        <f>INDEX(Table,MATCH('Classwork 5'!B1417,'5b'!$B$4:$B$904,0),4)</f>
        <v>10</v>
      </c>
      <c r="G1417" s="23">
        <v>8</v>
      </c>
      <c r="H1417" s="24">
        <v>7929</v>
      </c>
    </row>
    <row r="1418" spans="2:8" x14ac:dyDescent="0.3">
      <c r="B1418" s="22">
        <v>1000229</v>
      </c>
      <c r="C1418" s="23" t="s">
        <v>2536</v>
      </c>
      <c r="D1418" s="23" t="str">
        <f>VLOOKUP(B1418,'5b'!$B$4:$E$904,2,FALSE)</f>
        <v>M</v>
      </c>
      <c r="E1418" s="23" t="str">
        <f>INDEX(Table,MATCH('Classwork 5'!B1418,'5b'!$B$4:$B$904,0),3)</f>
        <v>18-25</v>
      </c>
      <c r="F1418" s="23">
        <f>INDEX(Table,MATCH('Classwork 5'!B1418,'5b'!$B$4:$B$904,0),4)</f>
        <v>10</v>
      </c>
      <c r="G1418" s="23">
        <v>5</v>
      </c>
      <c r="H1418" s="24">
        <v>5325</v>
      </c>
    </row>
    <row r="1419" spans="2:8" x14ac:dyDescent="0.3">
      <c r="B1419" s="22">
        <v>1000229</v>
      </c>
      <c r="C1419" s="23" t="s">
        <v>2243</v>
      </c>
      <c r="D1419" s="23" t="str">
        <f>VLOOKUP(B1419,'5b'!$B$4:$E$904,2,FALSE)</f>
        <v>M</v>
      </c>
      <c r="E1419" s="23" t="str">
        <f>INDEX(Table,MATCH('Classwork 5'!B1419,'5b'!$B$4:$B$904,0),3)</f>
        <v>18-25</v>
      </c>
      <c r="F1419" s="23">
        <f>INDEX(Table,MATCH('Classwork 5'!B1419,'5b'!$B$4:$B$904,0),4)</f>
        <v>10</v>
      </c>
      <c r="G1419" s="23">
        <v>1</v>
      </c>
      <c r="H1419" s="24">
        <v>19273</v>
      </c>
    </row>
    <row r="1420" spans="2:8" x14ac:dyDescent="0.3">
      <c r="B1420" s="22">
        <v>1000229</v>
      </c>
      <c r="C1420" s="23" t="s">
        <v>2646</v>
      </c>
      <c r="D1420" s="23" t="str">
        <f>VLOOKUP(B1420,'5b'!$B$4:$E$904,2,FALSE)</f>
        <v>M</v>
      </c>
      <c r="E1420" s="23" t="str">
        <f>INDEX(Table,MATCH('Classwork 5'!B1420,'5b'!$B$4:$B$904,0),3)</f>
        <v>18-25</v>
      </c>
      <c r="F1420" s="23">
        <f>INDEX(Table,MATCH('Classwork 5'!B1420,'5b'!$B$4:$B$904,0),4)</f>
        <v>10</v>
      </c>
      <c r="G1420" s="23">
        <v>1</v>
      </c>
      <c r="H1420" s="24">
        <v>4095</v>
      </c>
    </row>
    <row r="1421" spans="2:8" x14ac:dyDescent="0.3">
      <c r="B1421" s="22">
        <v>1000230</v>
      </c>
      <c r="C1421" s="23" t="s">
        <v>2411</v>
      </c>
      <c r="D1421" s="23" t="str">
        <f>VLOOKUP(B1421,'5b'!$B$4:$E$904,2,FALSE)</f>
        <v>M</v>
      </c>
      <c r="E1421" s="23" t="str">
        <f>INDEX(Table,MATCH('Classwork 5'!B1421,'5b'!$B$4:$B$904,0),3)</f>
        <v>46-50</v>
      </c>
      <c r="F1421" s="23">
        <f>INDEX(Table,MATCH('Classwork 5'!B1421,'5b'!$B$4:$B$904,0),4)</f>
        <v>1</v>
      </c>
      <c r="G1421" s="23">
        <v>1</v>
      </c>
      <c r="H1421" s="24">
        <v>15797</v>
      </c>
    </row>
    <row r="1422" spans="2:8" x14ac:dyDescent="0.3">
      <c r="B1422" s="22">
        <v>1000230</v>
      </c>
      <c r="C1422" s="23" t="s">
        <v>2181</v>
      </c>
      <c r="D1422" s="23" t="str">
        <f>VLOOKUP(B1422,'5b'!$B$4:$E$904,2,FALSE)</f>
        <v>M</v>
      </c>
      <c r="E1422" s="23" t="str">
        <f>INDEX(Table,MATCH('Classwork 5'!B1422,'5b'!$B$4:$B$904,0),3)</f>
        <v>46-50</v>
      </c>
      <c r="F1422" s="23">
        <f>INDEX(Table,MATCH('Classwork 5'!B1422,'5b'!$B$4:$B$904,0),4)</f>
        <v>1</v>
      </c>
      <c r="G1422" s="23">
        <v>15</v>
      </c>
      <c r="H1422" s="24">
        <v>16889</v>
      </c>
    </row>
    <row r="1423" spans="2:8" x14ac:dyDescent="0.3">
      <c r="B1423" s="22">
        <v>1000230</v>
      </c>
      <c r="C1423" s="23" t="s">
        <v>2091</v>
      </c>
      <c r="D1423" s="23" t="str">
        <f>VLOOKUP(B1423,'5b'!$B$4:$E$904,2,FALSE)</f>
        <v>M</v>
      </c>
      <c r="E1423" s="23" t="str">
        <f>INDEX(Table,MATCH('Classwork 5'!B1423,'5b'!$B$4:$B$904,0),3)</f>
        <v>46-50</v>
      </c>
      <c r="F1423" s="23">
        <f>INDEX(Table,MATCH('Classwork 5'!B1423,'5b'!$B$4:$B$904,0),4)</f>
        <v>1</v>
      </c>
      <c r="G1423" s="23">
        <v>3</v>
      </c>
      <c r="H1423" s="24">
        <v>11015</v>
      </c>
    </row>
    <row r="1424" spans="2:8" x14ac:dyDescent="0.3">
      <c r="B1424" s="22">
        <v>1000230</v>
      </c>
      <c r="C1424" s="23" t="s">
        <v>2828</v>
      </c>
      <c r="D1424" s="23" t="str">
        <f>VLOOKUP(B1424,'5b'!$B$4:$E$904,2,FALSE)</f>
        <v>M</v>
      </c>
      <c r="E1424" s="23" t="str">
        <f>INDEX(Table,MATCH('Classwork 5'!B1424,'5b'!$B$4:$B$904,0),3)</f>
        <v>46-50</v>
      </c>
      <c r="F1424" s="23">
        <f>INDEX(Table,MATCH('Classwork 5'!B1424,'5b'!$B$4:$B$904,0),4)</f>
        <v>1</v>
      </c>
      <c r="G1424" s="23">
        <v>5</v>
      </c>
      <c r="H1424" s="24">
        <v>6986</v>
      </c>
    </row>
    <row r="1425" spans="2:8" x14ac:dyDescent="0.3">
      <c r="B1425" s="22">
        <v>1000230</v>
      </c>
      <c r="C1425" s="23" t="s">
        <v>1988</v>
      </c>
      <c r="D1425" s="23" t="str">
        <f>VLOOKUP(B1425,'5b'!$B$4:$E$904,2,FALSE)</f>
        <v>M</v>
      </c>
      <c r="E1425" s="23" t="str">
        <f>INDEX(Table,MATCH('Classwork 5'!B1425,'5b'!$B$4:$B$904,0),3)</f>
        <v>46-50</v>
      </c>
      <c r="F1425" s="23">
        <f>INDEX(Table,MATCH('Classwork 5'!B1425,'5b'!$B$4:$B$904,0),4)</f>
        <v>1</v>
      </c>
      <c r="G1425" s="23">
        <v>1</v>
      </c>
      <c r="H1425" s="24">
        <v>15914</v>
      </c>
    </row>
    <row r="1426" spans="2:8" x14ac:dyDescent="0.3">
      <c r="B1426" s="22">
        <v>1000230</v>
      </c>
      <c r="C1426" s="23" t="s">
        <v>2829</v>
      </c>
      <c r="D1426" s="23" t="str">
        <f>VLOOKUP(B1426,'5b'!$B$4:$E$904,2,FALSE)</f>
        <v>M</v>
      </c>
      <c r="E1426" s="23" t="str">
        <f>INDEX(Table,MATCH('Classwork 5'!B1426,'5b'!$B$4:$B$904,0),3)</f>
        <v>46-50</v>
      </c>
      <c r="F1426" s="23">
        <f>INDEX(Table,MATCH('Classwork 5'!B1426,'5b'!$B$4:$B$904,0),4)</f>
        <v>1</v>
      </c>
      <c r="G1426" s="23">
        <v>1</v>
      </c>
      <c r="H1426" s="24">
        <v>19190</v>
      </c>
    </row>
    <row r="1427" spans="2:8" x14ac:dyDescent="0.3">
      <c r="B1427" s="22">
        <v>1000230</v>
      </c>
      <c r="C1427" s="23" t="s">
        <v>2330</v>
      </c>
      <c r="D1427" s="23" t="str">
        <f>VLOOKUP(B1427,'5b'!$B$4:$E$904,2,FALSE)</f>
        <v>M</v>
      </c>
      <c r="E1427" s="23" t="str">
        <f>INDEX(Table,MATCH('Classwork 5'!B1427,'5b'!$B$4:$B$904,0),3)</f>
        <v>46-50</v>
      </c>
      <c r="F1427" s="23">
        <f>INDEX(Table,MATCH('Classwork 5'!B1427,'5b'!$B$4:$B$904,0),4)</f>
        <v>1</v>
      </c>
      <c r="G1427" s="23">
        <v>1</v>
      </c>
      <c r="H1427" s="24">
        <v>19228</v>
      </c>
    </row>
    <row r="1428" spans="2:8" x14ac:dyDescent="0.3">
      <c r="B1428" s="22">
        <v>1000230</v>
      </c>
      <c r="C1428" s="23" t="s">
        <v>2590</v>
      </c>
      <c r="D1428" s="23" t="str">
        <f>VLOOKUP(B1428,'5b'!$B$4:$E$904,2,FALSE)</f>
        <v>M</v>
      </c>
      <c r="E1428" s="23" t="str">
        <f>INDEX(Table,MATCH('Classwork 5'!B1428,'5b'!$B$4:$B$904,0),3)</f>
        <v>46-50</v>
      </c>
      <c r="F1428" s="23">
        <f>INDEX(Table,MATCH('Classwork 5'!B1428,'5b'!$B$4:$B$904,0),4)</f>
        <v>1</v>
      </c>
      <c r="G1428" s="23">
        <v>2</v>
      </c>
      <c r="H1428" s="24">
        <v>13077</v>
      </c>
    </row>
    <row r="1429" spans="2:8" x14ac:dyDescent="0.3">
      <c r="B1429" s="22">
        <v>1000230</v>
      </c>
      <c r="C1429" s="23" t="s">
        <v>2678</v>
      </c>
      <c r="D1429" s="23" t="str">
        <f>VLOOKUP(B1429,'5b'!$B$4:$E$904,2,FALSE)</f>
        <v>M</v>
      </c>
      <c r="E1429" s="23" t="str">
        <f>INDEX(Table,MATCH('Classwork 5'!B1429,'5b'!$B$4:$B$904,0),3)</f>
        <v>46-50</v>
      </c>
      <c r="F1429" s="23">
        <f>INDEX(Table,MATCH('Classwork 5'!B1429,'5b'!$B$4:$B$904,0),4)</f>
        <v>1</v>
      </c>
      <c r="G1429" s="23">
        <v>5</v>
      </c>
      <c r="H1429" s="24">
        <v>8791</v>
      </c>
    </row>
    <row r="1430" spans="2:8" x14ac:dyDescent="0.3">
      <c r="B1430" s="22">
        <v>1000231</v>
      </c>
      <c r="C1430" s="23" t="s">
        <v>2053</v>
      </c>
      <c r="D1430" s="23" t="str">
        <f>VLOOKUP(B1430,'5b'!$B$4:$E$904,2,FALSE)</f>
        <v>M</v>
      </c>
      <c r="E1430" s="23" t="str">
        <f>INDEX(Table,MATCH('Classwork 5'!B1430,'5b'!$B$4:$B$904,0),3)</f>
        <v>26-35</v>
      </c>
      <c r="F1430" s="23">
        <f>INDEX(Table,MATCH('Classwork 5'!B1430,'5b'!$B$4:$B$904,0),4)</f>
        <v>3</v>
      </c>
      <c r="G1430" s="23">
        <v>1</v>
      </c>
      <c r="H1430" s="24">
        <v>11516</v>
      </c>
    </row>
    <row r="1431" spans="2:8" x14ac:dyDescent="0.3">
      <c r="B1431" s="22">
        <v>1000231</v>
      </c>
      <c r="C1431" s="23" t="s">
        <v>2427</v>
      </c>
      <c r="D1431" s="23" t="str">
        <f>VLOOKUP(B1431,'5b'!$B$4:$E$904,2,FALSE)</f>
        <v>M</v>
      </c>
      <c r="E1431" s="23" t="str">
        <f>INDEX(Table,MATCH('Classwork 5'!B1431,'5b'!$B$4:$B$904,0),3)</f>
        <v>26-35</v>
      </c>
      <c r="F1431" s="23">
        <f>INDEX(Table,MATCH('Classwork 5'!B1431,'5b'!$B$4:$B$904,0),4)</f>
        <v>3</v>
      </c>
      <c r="G1431" s="23">
        <v>1</v>
      </c>
      <c r="H1431" s="24">
        <v>19474</v>
      </c>
    </row>
    <row r="1432" spans="2:8" x14ac:dyDescent="0.3">
      <c r="B1432" s="22">
        <v>1000231</v>
      </c>
      <c r="C1432" s="23" t="s">
        <v>2830</v>
      </c>
      <c r="D1432" s="23" t="str">
        <f>VLOOKUP(B1432,'5b'!$B$4:$E$904,2,FALSE)</f>
        <v>M</v>
      </c>
      <c r="E1432" s="23" t="str">
        <f>INDEX(Table,MATCH('Classwork 5'!B1432,'5b'!$B$4:$B$904,0),3)</f>
        <v>26-35</v>
      </c>
      <c r="F1432" s="23">
        <f>INDEX(Table,MATCH('Classwork 5'!B1432,'5b'!$B$4:$B$904,0),4)</f>
        <v>3</v>
      </c>
      <c r="G1432" s="23">
        <v>5</v>
      </c>
      <c r="H1432" s="24">
        <v>8787</v>
      </c>
    </row>
    <row r="1433" spans="2:8" x14ac:dyDescent="0.3">
      <c r="B1433" s="22">
        <v>1000231</v>
      </c>
      <c r="C1433" s="23" t="s">
        <v>2831</v>
      </c>
      <c r="D1433" s="23" t="str">
        <f>VLOOKUP(B1433,'5b'!$B$4:$E$904,2,FALSE)</f>
        <v>M</v>
      </c>
      <c r="E1433" s="23" t="str">
        <f>INDEX(Table,MATCH('Classwork 5'!B1433,'5b'!$B$4:$B$904,0),3)</f>
        <v>26-35</v>
      </c>
      <c r="F1433" s="23">
        <f>INDEX(Table,MATCH('Classwork 5'!B1433,'5b'!$B$4:$B$904,0),4)</f>
        <v>3</v>
      </c>
      <c r="G1433" s="23">
        <v>16</v>
      </c>
      <c r="H1433" s="24">
        <v>20878</v>
      </c>
    </row>
    <row r="1434" spans="2:8" x14ac:dyDescent="0.3">
      <c r="B1434" s="22">
        <v>1000232</v>
      </c>
      <c r="C1434" s="23" t="s">
        <v>2314</v>
      </c>
      <c r="D1434" s="23" t="str">
        <f>VLOOKUP(B1434,'5b'!$B$4:$E$904,2,FALSE)</f>
        <v>M</v>
      </c>
      <c r="E1434" s="23" t="str">
        <f>INDEX(Table,MATCH('Classwork 5'!B1434,'5b'!$B$4:$B$904,0),3)</f>
        <v>26-35</v>
      </c>
      <c r="F1434" s="23">
        <f>INDEX(Table,MATCH('Classwork 5'!B1434,'5b'!$B$4:$B$904,0),4)</f>
        <v>20</v>
      </c>
      <c r="G1434" s="23">
        <v>8</v>
      </c>
      <c r="H1434" s="24">
        <v>4253</v>
      </c>
    </row>
    <row r="1435" spans="2:8" x14ac:dyDescent="0.3">
      <c r="B1435" s="22">
        <v>1000232</v>
      </c>
      <c r="C1435" s="23" t="s">
        <v>2832</v>
      </c>
      <c r="D1435" s="23" t="str">
        <f>VLOOKUP(B1435,'5b'!$B$4:$E$904,2,FALSE)</f>
        <v>M</v>
      </c>
      <c r="E1435" s="23" t="str">
        <f>INDEX(Table,MATCH('Classwork 5'!B1435,'5b'!$B$4:$B$904,0),3)</f>
        <v>26-35</v>
      </c>
      <c r="F1435" s="23">
        <f>INDEX(Table,MATCH('Classwork 5'!B1435,'5b'!$B$4:$B$904,0),4)</f>
        <v>20</v>
      </c>
      <c r="G1435" s="23">
        <v>5</v>
      </c>
      <c r="H1435" s="24">
        <v>7131</v>
      </c>
    </row>
    <row r="1436" spans="2:8" x14ac:dyDescent="0.3">
      <c r="B1436" s="22">
        <v>1000232</v>
      </c>
      <c r="C1436" s="23" t="s">
        <v>2091</v>
      </c>
      <c r="D1436" s="23" t="str">
        <f>VLOOKUP(B1436,'5b'!$B$4:$E$904,2,FALSE)</f>
        <v>M</v>
      </c>
      <c r="E1436" s="23" t="str">
        <f>INDEX(Table,MATCH('Classwork 5'!B1436,'5b'!$B$4:$B$904,0),3)</f>
        <v>26-35</v>
      </c>
      <c r="F1436" s="23">
        <f>INDEX(Table,MATCH('Classwork 5'!B1436,'5b'!$B$4:$B$904,0),4)</f>
        <v>20</v>
      </c>
      <c r="G1436" s="23">
        <v>3</v>
      </c>
      <c r="H1436" s="24">
        <v>10901</v>
      </c>
    </row>
    <row r="1437" spans="2:8" x14ac:dyDescent="0.3">
      <c r="B1437" s="22">
        <v>1000232</v>
      </c>
      <c r="C1437" s="23" t="s">
        <v>2350</v>
      </c>
      <c r="D1437" s="23" t="str">
        <f>VLOOKUP(B1437,'5b'!$B$4:$E$904,2,FALSE)</f>
        <v>M</v>
      </c>
      <c r="E1437" s="23" t="str">
        <f>INDEX(Table,MATCH('Classwork 5'!B1437,'5b'!$B$4:$B$904,0),3)</f>
        <v>26-35</v>
      </c>
      <c r="F1437" s="23">
        <f>INDEX(Table,MATCH('Classwork 5'!B1437,'5b'!$B$4:$B$904,0),4)</f>
        <v>20</v>
      </c>
      <c r="G1437" s="23">
        <v>1</v>
      </c>
      <c r="H1437" s="24">
        <v>11970</v>
      </c>
    </row>
    <row r="1438" spans="2:8" x14ac:dyDescent="0.3">
      <c r="B1438" s="22">
        <v>1000233</v>
      </c>
      <c r="C1438" s="23" t="s">
        <v>2423</v>
      </c>
      <c r="D1438" s="23" t="str">
        <f>VLOOKUP(B1438,'5b'!$B$4:$E$904,2,FALSE)</f>
        <v>F</v>
      </c>
      <c r="E1438" s="23" t="str">
        <f>INDEX(Table,MATCH('Classwork 5'!B1438,'5b'!$B$4:$B$904,0),3)</f>
        <v>46-50</v>
      </c>
      <c r="F1438" s="23">
        <f>INDEX(Table,MATCH('Classwork 5'!B1438,'5b'!$B$4:$B$904,0),4)</f>
        <v>20</v>
      </c>
      <c r="G1438" s="23">
        <v>8</v>
      </c>
      <c r="H1438" s="24">
        <v>9905</v>
      </c>
    </row>
    <row r="1439" spans="2:8" x14ac:dyDescent="0.3">
      <c r="B1439" s="22">
        <v>1000233</v>
      </c>
      <c r="C1439" s="23" t="s">
        <v>2262</v>
      </c>
      <c r="D1439" s="23" t="str">
        <f>VLOOKUP(B1439,'5b'!$B$4:$E$904,2,FALSE)</f>
        <v>F</v>
      </c>
      <c r="E1439" s="23" t="str">
        <f>INDEX(Table,MATCH('Classwork 5'!B1439,'5b'!$B$4:$B$904,0),3)</f>
        <v>46-50</v>
      </c>
      <c r="F1439" s="23">
        <f>INDEX(Table,MATCH('Classwork 5'!B1439,'5b'!$B$4:$B$904,0),4)</f>
        <v>20</v>
      </c>
      <c r="G1439" s="23">
        <v>4</v>
      </c>
      <c r="H1439" s="24">
        <v>3466</v>
      </c>
    </row>
    <row r="1440" spans="2:8" x14ac:dyDescent="0.3">
      <c r="B1440" s="22">
        <v>1000234</v>
      </c>
      <c r="C1440" s="23" t="s">
        <v>2229</v>
      </c>
      <c r="D1440" s="23" t="str">
        <f>VLOOKUP(B1440,'5b'!$B$4:$E$904,2,FALSE)</f>
        <v>M</v>
      </c>
      <c r="E1440" s="23" t="str">
        <f>INDEX(Table,MATCH('Classwork 5'!B1440,'5b'!$B$4:$B$904,0),3)</f>
        <v>36-45</v>
      </c>
      <c r="F1440" s="23">
        <f>INDEX(Table,MATCH('Classwork 5'!B1440,'5b'!$B$4:$B$904,0),4)</f>
        <v>7</v>
      </c>
      <c r="G1440" s="23">
        <v>8</v>
      </c>
      <c r="H1440" s="24">
        <v>7933</v>
      </c>
    </row>
    <row r="1441" spans="2:8" x14ac:dyDescent="0.3">
      <c r="B1441" s="22">
        <v>1000234</v>
      </c>
      <c r="C1441" s="23" t="s">
        <v>2833</v>
      </c>
      <c r="D1441" s="23" t="str">
        <f>VLOOKUP(B1441,'5b'!$B$4:$E$904,2,FALSE)</f>
        <v>M</v>
      </c>
      <c r="E1441" s="23" t="str">
        <f>INDEX(Table,MATCH('Classwork 5'!B1441,'5b'!$B$4:$B$904,0),3)</f>
        <v>36-45</v>
      </c>
      <c r="F1441" s="23">
        <f>INDEX(Table,MATCH('Classwork 5'!B1441,'5b'!$B$4:$B$904,0),4)</f>
        <v>7</v>
      </c>
      <c r="G1441" s="23">
        <v>8</v>
      </c>
      <c r="H1441" s="24">
        <v>8036</v>
      </c>
    </row>
    <row r="1442" spans="2:8" x14ac:dyDescent="0.3">
      <c r="B1442" s="22">
        <v>1000235</v>
      </c>
      <c r="C1442" s="23" t="s">
        <v>2834</v>
      </c>
      <c r="D1442" s="23" t="str">
        <f>VLOOKUP(B1442,'5b'!$B$4:$E$904,2,FALSE)</f>
        <v>M</v>
      </c>
      <c r="E1442" s="23" t="str">
        <f>INDEX(Table,MATCH('Classwork 5'!B1442,'5b'!$B$4:$B$904,0),3)</f>
        <v>26-35</v>
      </c>
      <c r="F1442" s="23">
        <f>INDEX(Table,MATCH('Classwork 5'!B1442,'5b'!$B$4:$B$904,0),4)</f>
        <v>0</v>
      </c>
      <c r="G1442" s="23">
        <v>7</v>
      </c>
      <c r="H1442" s="24">
        <v>20273</v>
      </c>
    </row>
    <row r="1443" spans="2:8" x14ac:dyDescent="0.3">
      <c r="B1443" s="22">
        <v>1000235</v>
      </c>
      <c r="C1443" s="23" t="s">
        <v>2338</v>
      </c>
      <c r="D1443" s="23" t="str">
        <f>VLOOKUP(B1443,'5b'!$B$4:$E$904,2,FALSE)</f>
        <v>M</v>
      </c>
      <c r="E1443" s="23" t="str">
        <f>INDEX(Table,MATCH('Classwork 5'!B1443,'5b'!$B$4:$B$904,0),3)</f>
        <v>26-35</v>
      </c>
      <c r="F1443" s="23">
        <f>INDEX(Table,MATCH('Classwork 5'!B1443,'5b'!$B$4:$B$904,0),4)</f>
        <v>0</v>
      </c>
      <c r="G1443" s="23">
        <v>1</v>
      </c>
      <c r="H1443" s="24">
        <v>19648</v>
      </c>
    </row>
    <row r="1444" spans="2:8" x14ac:dyDescent="0.3">
      <c r="B1444" s="22">
        <v>1000235</v>
      </c>
      <c r="C1444" s="23" t="s">
        <v>2247</v>
      </c>
      <c r="D1444" s="23" t="str">
        <f>VLOOKUP(B1444,'5b'!$B$4:$E$904,2,FALSE)</f>
        <v>M</v>
      </c>
      <c r="E1444" s="23" t="str">
        <f>INDEX(Table,MATCH('Classwork 5'!B1444,'5b'!$B$4:$B$904,0),3)</f>
        <v>26-35</v>
      </c>
      <c r="F1444" s="23">
        <f>INDEX(Table,MATCH('Classwork 5'!B1444,'5b'!$B$4:$B$904,0),4)</f>
        <v>0</v>
      </c>
      <c r="G1444" s="23">
        <v>6</v>
      </c>
      <c r="H1444" s="24">
        <v>19976</v>
      </c>
    </row>
    <row r="1445" spans="2:8" x14ac:dyDescent="0.3">
      <c r="B1445" s="22">
        <v>1000235</v>
      </c>
      <c r="C1445" s="23" t="s">
        <v>2835</v>
      </c>
      <c r="D1445" s="23" t="str">
        <f>VLOOKUP(B1445,'5b'!$B$4:$E$904,2,FALSE)</f>
        <v>M</v>
      </c>
      <c r="E1445" s="23" t="str">
        <f>INDEX(Table,MATCH('Classwork 5'!B1445,'5b'!$B$4:$B$904,0),3)</f>
        <v>26-35</v>
      </c>
      <c r="F1445" s="23">
        <f>INDEX(Table,MATCH('Classwork 5'!B1445,'5b'!$B$4:$B$904,0),4)</f>
        <v>0</v>
      </c>
      <c r="G1445" s="23">
        <v>6</v>
      </c>
      <c r="H1445" s="24">
        <v>20261</v>
      </c>
    </row>
    <row r="1446" spans="2:8" x14ac:dyDescent="0.3">
      <c r="B1446" s="22">
        <v>1000235</v>
      </c>
      <c r="C1446" s="23" t="s">
        <v>2016</v>
      </c>
      <c r="D1446" s="23" t="str">
        <f>VLOOKUP(B1446,'5b'!$B$4:$E$904,2,FALSE)</f>
        <v>M</v>
      </c>
      <c r="E1446" s="23" t="str">
        <f>INDEX(Table,MATCH('Classwork 5'!B1446,'5b'!$B$4:$B$904,0),3)</f>
        <v>26-35</v>
      </c>
      <c r="F1446" s="23">
        <f>INDEX(Table,MATCH('Classwork 5'!B1446,'5b'!$B$4:$B$904,0),4)</f>
        <v>0</v>
      </c>
      <c r="G1446" s="23">
        <v>5</v>
      </c>
      <c r="H1446" s="24">
        <v>8685</v>
      </c>
    </row>
    <row r="1447" spans="2:8" x14ac:dyDescent="0.3">
      <c r="B1447" s="22">
        <v>1000235</v>
      </c>
      <c r="C1447" s="23" t="s">
        <v>2836</v>
      </c>
      <c r="D1447" s="23" t="str">
        <f>VLOOKUP(B1447,'5b'!$B$4:$E$904,2,FALSE)</f>
        <v>M</v>
      </c>
      <c r="E1447" s="23" t="str">
        <f>INDEX(Table,MATCH('Classwork 5'!B1447,'5b'!$B$4:$B$904,0),3)</f>
        <v>26-35</v>
      </c>
      <c r="F1447" s="23">
        <f>INDEX(Table,MATCH('Classwork 5'!B1447,'5b'!$B$4:$B$904,0),4)</f>
        <v>0</v>
      </c>
      <c r="G1447" s="23">
        <v>6</v>
      </c>
      <c r="H1447" s="24">
        <v>16605</v>
      </c>
    </row>
    <row r="1448" spans="2:8" x14ac:dyDescent="0.3">
      <c r="B1448" s="22">
        <v>1000235</v>
      </c>
      <c r="C1448" s="23" t="s">
        <v>2837</v>
      </c>
      <c r="D1448" s="23" t="str">
        <f>VLOOKUP(B1448,'5b'!$B$4:$E$904,2,FALSE)</f>
        <v>M</v>
      </c>
      <c r="E1448" s="23" t="str">
        <f>INDEX(Table,MATCH('Classwork 5'!B1448,'5b'!$B$4:$B$904,0),3)</f>
        <v>26-35</v>
      </c>
      <c r="F1448" s="23">
        <f>INDEX(Table,MATCH('Classwork 5'!B1448,'5b'!$B$4:$B$904,0),4)</f>
        <v>0</v>
      </c>
      <c r="G1448" s="23">
        <v>2</v>
      </c>
      <c r="H1448" s="24">
        <v>12992</v>
      </c>
    </row>
    <row r="1449" spans="2:8" x14ac:dyDescent="0.3">
      <c r="B1449" s="22">
        <v>1000235</v>
      </c>
      <c r="C1449" s="23" t="s">
        <v>2630</v>
      </c>
      <c r="D1449" s="23" t="str">
        <f>VLOOKUP(B1449,'5b'!$B$4:$E$904,2,FALSE)</f>
        <v>M</v>
      </c>
      <c r="E1449" s="23" t="str">
        <f>INDEX(Table,MATCH('Classwork 5'!B1449,'5b'!$B$4:$B$904,0),3)</f>
        <v>26-35</v>
      </c>
      <c r="F1449" s="23">
        <f>INDEX(Table,MATCH('Classwork 5'!B1449,'5b'!$B$4:$B$904,0),4)</f>
        <v>0</v>
      </c>
      <c r="G1449" s="23">
        <v>10</v>
      </c>
      <c r="H1449" s="24">
        <v>23826</v>
      </c>
    </row>
    <row r="1450" spans="2:8" x14ac:dyDescent="0.3">
      <c r="B1450" s="22">
        <v>1000235</v>
      </c>
      <c r="C1450" s="23" t="s">
        <v>2212</v>
      </c>
      <c r="D1450" s="23" t="str">
        <f>VLOOKUP(B1450,'5b'!$B$4:$E$904,2,FALSE)</f>
        <v>M</v>
      </c>
      <c r="E1450" s="23" t="str">
        <f>INDEX(Table,MATCH('Classwork 5'!B1450,'5b'!$B$4:$B$904,0),3)</f>
        <v>26-35</v>
      </c>
      <c r="F1450" s="23">
        <f>INDEX(Table,MATCH('Classwork 5'!B1450,'5b'!$B$4:$B$904,0),4)</f>
        <v>0</v>
      </c>
      <c r="G1450" s="23">
        <v>8</v>
      </c>
      <c r="H1450" s="24">
        <v>9719</v>
      </c>
    </row>
    <row r="1451" spans="2:8" x14ac:dyDescent="0.3">
      <c r="B1451" s="22">
        <v>1000235</v>
      </c>
      <c r="C1451" s="23" t="s">
        <v>2838</v>
      </c>
      <c r="D1451" s="23" t="str">
        <f>VLOOKUP(B1451,'5b'!$B$4:$E$904,2,FALSE)</f>
        <v>M</v>
      </c>
      <c r="E1451" s="23" t="str">
        <f>INDEX(Table,MATCH('Classwork 5'!B1451,'5b'!$B$4:$B$904,0),3)</f>
        <v>26-35</v>
      </c>
      <c r="F1451" s="23">
        <f>INDEX(Table,MATCH('Classwork 5'!B1451,'5b'!$B$4:$B$904,0),4)</f>
        <v>0</v>
      </c>
      <c r="G1451" s="23">
        <v>5</v>
      </c>
      <c r="H1451" s="24">
        <v>8873</v>
      </c>
    </row>
    <row r="1452" spans="2:8" x14ac:dyDescent="0.3">
      <c r="B1452" s="22">
        <v>1000235</v>
      </c>
      <c r="C1452" s="23" t="s">
        <v>2839</v>
      </c>
      <c r="D1452" s="23" t="str">
        <f>VLOOKUP(B1452,'5b'!$B$4:$E$904,2,FALSE)</f>
        <v>M</v>
      </c>
      <c r="E1452" s="23" t="str">
        <f>INDEX(Table,MATCH('Classwork 5'!B1452,'5b'!$B$4:$B$904,0),3)</f>
        <v>26-35</v>
      </c>
      <c r="F1452" s="23">
        <f>INDEX(Table,MATCH('Classwork 5'!B1452,'5b'!$B$4:$B$904,0),4)</f>
        <v>0</v>
      </c>
      <c r="G1452" s="23">
        <v>11</v>
      </c>
      <c r="H1452" s="24">
        <v>7537</v>
      </c>
    </row>
    <row r="1453" spans="2:8" x14ac:dyDescent="0.3">
      <c r="B1453" s="22">
        <v>1000235</v>
      </c>
      <c r="C1453" s="23" t="s">
        <v>2840</v>
      </c>
      <c r="D1453" s="23" t="str">
        <f>VLOOKUP(B1453,'5b'!$B$4:$E$904,2,FALSE)</f>
        <v>M</v>
      </c>
      <c r="E1453" s="23" t="str">
        <f>INDEX(Table,MATCH('Classwork 5'!B1453,'5b'!$B$4:$B$904,0),3)</f>
        <v>26-35</v>
      </c>
      <c r="F1453" s="23">
        <f>INDEX(Table,MATCH('Classwork 5'!B1453,'5b'!$B$4:$B$904,0),4)</f>
        <v>0</v>
      </c>
      <c r="G1453" s="23">
        <v>8</v>
      </c>
      <c r="H1453" s="24">
        <v>8073</v>
      </c>
    </row>
    <row r="1454" spans="2:8" x14ac:dyDescent="0.3">
      <c r="B1454" s="22">
        <v>1000235</v>
      </c>
      <c r="C1454" s="23" t="s">
        <v>2841</v>
      </c>
      <c r="D1454" s="23" t="str">
        <f>VLOOKUP(B1454,'5b'!$B$4:$E$904,2,FALSE)</f>
        <v>M</v>
      </c>
      <c r="E1454" s="23" t="str">
        <f>INDEX(Table,MATCH('Classwork 5'!B1454,'5b'!$B$4:$B$904,0),3)</f>
        <v>26-35</v>
      </c>
      <c r="F1454" s="23">
        <f>INDEX(Table,MATCH('Classwork 5'!B1454,'5b'!$B$4:$B$904,0),4)</f>
        <v>0</v>
      </c>
      <c r="G1454" s="23">
        <v>5</v>
      </c>
      <c r="H1454" s="24">
        <v>8843</v>
      </c>
    </row>
    <row r="1455" spans="2:8" x14ac:dyDescent="0.3">
      <c r="B1455" s="22">
        <v>1000235</v>
      </c>
      <c r="C1455" s="23" t="s">
        <v>2842</v>
      </c>
      <c r="D1455" s="23" t="str">
        <f>VLOOKUP(B1455,'5b'!$B$4:$E$904,2,FALSE)</f>
        <v>M</v>
      </c>
      <c r="E1455" s="23" t="str">
        <f>INDEX(Table,MATCH('Classwork 5'!B1455,'5b'!$B$4:$B$904,0),3)</f>
        <v>26-35</v>
      </c>
      <c r="F1455" s="23">
        <f>INDEX(Table,MATCH('Classwork 5'!B1455,'5b'!$B$4:$B$904,0),4)</f>
        <v>0</v>
      </c>
      <c r="G1455" s="23">
        <v>8</v>
      </c>
      <c r="H1455" s="24">
        <v>7860</v>
      </c>
    </row>
    <row r="1456" spans="2:8" x14ac:dyDescent="0.3">
      <c r="B1456" s="22">
        <v>1000235</v>
      </c>
      <c r="C1456" s="23" t="s">
        <v>2073</v>
      </c>
      <c r="D1456" s="23" t="str">
        <f>VLOOKUP(B1456,'5b'!$B$4:$E$904,2,FALSE)</f>
        <v>M</v>
      </c>
      <c r="E1456" s="23" t="str">
        <f>INDEX(Table,MATCH('Classwork 5'!B1456,'5b'!$B$4:$B$904,0),3)</f>
        <v>26-35</v>
      </c>
      <c r="F1456" s="23">
        <f>INDEX(Table,MATCH('Classwork 5'!B1456,'5b'!$B$4:$B$904,0),4)</f>
        <v>0</v>
      </c>
      <c r="G1456" s="23">
        <v>5</v>
      </c>
      <c r="H1456" s="24">
        <v>6873</v>
      </c>
    </row>
    <row r="1457" spans="2:8" x14ac:dyDescent="0.3">
      <c r="B1457" s="22">
        <v>1000235</v>
      </c>
      <c r="C1457" s="23" t="s">
        <v>2110</v>
      </c>
      <c r="D1457" s="23" t="str">
        <f>VLOOKUP(B1457,'5b'!$B$4:$E$904,2,FALSE)</f>
        <v>M</v>
      </c>
      <c r="E1457" s="23" t="str">
        <f>INDEX(Table,MATCH('Classwork 5'!B1457,'5b'!$B$4:$B$904,0),3)</f>
        <v>26-35</v>
      </c>
      <c r="F1457" s="23">
        <f>INDEX(Table,MATCH('Classwork 5'!B1457,'5b'!$B$4:$B$904,0),4)</f>
        <v>0</v>
      </c>
      <c r="G1457" s="23">
        <v>5</v>
      </c>
      <c r="H1457" s="24">
        <v>6997</v>
      </c>
    </row>
    <row r="1458" spans="2:8" x14ac:dyDescent="0.3">
      <c r="B1458" s="22">
        <v>1000235</v>
      </c>
      <c r="C1458" s="23" t="s">
        <v>2843</v>
      </c>
      <c r="D1458" s="23" t="str">
        <f>VLOOKUP(B1458,'5b'!$B$4:$E$904,2,FALSE)</f>
        <v>M</v>
      </c>
      <c r="E1458" s="23" t="str">
        <f>INDEX(Table,MATCH('Classwork 5'!B1458,'5b'!$B$4:$B$904,0),3)</f>
        <v>26-35</v>
      </c>
      <c r="F1458" s="23">
        <f>INDEX(Table,MATCH('Classwork 5'!B1458,'5b'!$B$4:$B$904,0),4)</f>
        <v>0</v>
      </c>
      <c r="G1458" s="23">
        <v>4</v>
      </c>
      <c r="H1458" s="24">
        <v>2811</v>
      </c>
    </row>
    <row r="1459" spans="2:8" x14ac:dyDescent="0.3">
      <c r="B1459" s="22">
        <v>1000235</v>
      </c>
      <c r="C1459" s="23" t="s">
        <v>2844</v>
      </c>
      <c r="D1459" s="23" t="str">
        <f>VLOOKUP(B1459,'5b'!$B$4:$E$904,2,FALSE)</f>
        <v>M</v>
      </c>
      <c r="E1459" s="23" t="str">
        <f>INDEX(Table,MATCH('Classwork 5'!B1459,'5b'!$B$4:$B$904,0),3)</f>
        <v>26-35</v>
      </c>
      <c r="F1459" s="23">
        <f>INDEX(Table,MATCH('Classwork 5'!B1459,'5b'!$B$4:$B$904,0),4)</f>
        <v>0</v>
      </c>
      <c r="G1459" s="23">
        <v>12</v>
      </c>
      <c r="H1459" s="24">
        <v>1386</v>
      </c>
    </row>
    <row r="1460" spans="2:8" x14ac:dyDescent="0.3">
      <c r="B1460" s="22">
        <v>1000235</v>
      </c>
      <c r="C1460" s="23" t="s">
        <v>2845</v>
      </c>
      <c r="D1460" s="23" t="str">
        <f>VLOOKUP(B1460,'5b'!$B$4:$E$904,2,FALSE)</f>
        <v>M</v>
      </c>
      <c r="E1460" s="23" t="str">
        <f>INDEX(Table,MATCH('Classwork 5'!B1460,'5b'!$B$4:$B$904,0),3)</f>
        <v>26-35</v>
      </c>
      <c r="F1460" s="23">
        <f>INDEX(Table,MATCH('Classwork 5'!B1460,'5b'!$B$4:$B$904,0),4)</f>
        <v>0</v>
      </c>
      <c r="G1460" s="23">
        <v>5</v>
      </c>
      <c r="H1460" s="24">
        <v>7119</v>
      </c>
    </row>
    <row r="1461" spans="2:8" x14ac:dyDescent="0.3">
      <c r="B1461" s="22">
        <v>1000236</v>
      </c>
      <c r="C1461" s="23" t="s">
        <v>2157</v>
      </c>
      <c r="D1461" s="23" t="str">
        <f>VLOOKUP(B1461,'5b'!$B$4:$E$904,2,FALSE)</f>
        <v>M</v>
      </c>
      <c r="E1461" s="23" t="str">
        <f>INDEX(Table,MATCH('Classwork 5'!B1461,'5b'!$B$4:$B$904,0),3)</f>
        <v>26-35</v>
      </c>
      <c r="F1461" s="23">
        <f>INDEX(Table,MATCH('Classwork 5'!B1461,'5b'!$B$4:$B$904,0),4)</f>
        <v>5</v>
      </c>
      <c r="G1461" s="23">
        <v>1</v>
      </c>
      <c r="H1461" s="24">
        <v>19133</v>
      </c>
    </row>
    <row r="1462" spans="2:8" x14ac:dyDescent="0.3">
      <c r="B1462" s="22">
        <v>1000236</v>
      </c>
      <c r="C1462" s="23" t="s">
        <v>2150</v>
      </c>
      <c r="D1462" s="23" t="str">
        <f>VLOOKUP(B1462,'5b'!$B$4:$E$904,2,FALSE)</f>
        <v>M</v>
      </c>
      <c r="E1462" s="23" t="str">
        <f>INDEX(Table,MATCH('Classwork 5'!B1462,'5b'!$B$4:$B$904,0),3)</f>
        <v>26-35</v>
      </c>
      <c r="F1462" s="23">
        <f>INDEX(Table,MATCH('Classwork 5'!B1462,'5b'!$B$4:$B$904,0),4)</f>
        <v>5</v>
      </c>
      <c r="G1462" s="23">
        <v>1</v>
      </c>
      <c r="H1462" s="24">
        <v>15860</v>
      </c>
    </row>
    <row r="1463" spans="2:8" x14ac:dyDescent="0.3">
      <c r="B1463" s="22">
        <v>1000237</v>
      </c>
      <c r="C1463" s="23" t="s">
        <v>2663</v>
      </c>
      <c r="D1463" s="23" t="str">
        <f>VLOOKUP(B1463,'5b'!$B$4:$E$904,2,FALSE)</f>
        <v>M</v>
      </c>
      <c r="E1463" s="23" t="str">
        <f>INDEX(Table,MATCH('Classwork 5'!B1463,'5b'!$B$4:$B$904,0),3)</f>
        <v>26-35</v>
      </c>
      <c r="F1463" s="23">
        <f>INDEX(Table,MATCH('Classwork 5'!B1463,'5b'!$B$4:$B$904,0),4)</f>
        <v>6</v>
      </c>
      <c r="G1463" s="23">
        <v>8</v>
      </c>
      <c r="H1463" s="24">
        <v>2105</v>
      </c>
    </row>
    <row r="1464" spans="2:8" x14ac:dyDescent="0.3">
      <c r="B1464" s="22">
        <v>1000237</v>
      </c>
      <c r="C1464" s="23" t="s">
        <v>2156</v>
      </c>
      <c r="D1464" s="23" t="str">
        <f>VLOOKUP(B1464,'5b'!$B$4:$E$904,2,FALSE)</f>
        <v>M</v>
      </c>
      <c r="E1464" s="23" t="str">
        <f>INDEX(Table,MATCH('Classwork 5'!B1464,'5b'!$B$4:$B$904,0),3)</f>
        <v>26-35</v>
      </c>
      <c r="F1464" s="23">
        <f>INDEX(Table,MATCH('Classwork 5'!B1464,'5b'!$B$4:$B$904,0),4)</f>
        <v>6</v>
      </c>
      <c r="G1464" s="23">
        <v>16</v>
      </c>
      <c r="H1464" s="24">
        <v>20742</v>
      </c>
    </row>
    <row r="1465" spans="2:8" x14ac:dyDescent="0.3">
      <c r="B1465" s="22">
        <v>1000237</v>
      </c>
      <c r="C1465" s="23" t="s">
        <v>1993</v>
      </c>
      <c r="D1465" s="23" t="str">
        <f>VLOOKUP(B1465,'5b'!$B$4:$E$904,2,FALSE)</f>
        <v>M</v>
      </c>
      <c r="E1465" s="23" t="str">
        <f>INDEX(Table,MATCH('Classwork 5'!B1465,'5b'!$B$4:$B$904,0),3)</f>
        <v>26-35</v>
      </c>
      <c r="F1465" s="23">
        <f>INDEX(Table,MATCH('Classwork 5'!B1465,'5b'!$B$4:$B$904,0),4)</f>
        <v>6</v>
      </c>
      <c r="G1465" s="23">
        <v>1</v>
      </c>
      <c r="H1465" s="24">
        <v>19619</v>
      </c>
    </row>
    <row r="1466" spans="2:8" x14ac:dyDescent="0.3">
      <c r="B1466" s="22">
        <v>1000237</v>
      </c>
      <c r="C1466" s="23" t="s">
        <v>1948</v>
      </c>
      <c r="D1466" s="23" t="str">
        <f>VLOOKUP(B1466,'5b'!$B$4:$E$904,2,FALSE)</f>
        <v>M</v>
      </c>
      <c r="E1466" s="23" t="str">
        <f>INDEX(Table,MATCH('Classwork 5'!B1466,'5b'!$B$4:$B$904,0),3)</f>
        <v>26-35</v>
      </c>
      <c r="F1466" s="23">
        <f>INDEX(Table,MATCH('Classwork 5'!B1466,'5b'!$B$4:$B$904,0),4)</f>
        <v>6</v>
      </c>
      <c r="G1466" s="23">
        <v>1</v>
      </c>
      <c r="H1466" s="24">
        <v>15916</v>
      </c>
    </row>
    <row r="1467" spans="2:8" x14ac:dyDescent="0.3">
      <c r="B1467" s="22">
        <v>1000237</v>
      </c>
      <c r="C1467" s="23" t="s">
        <v>2375</v>
      </c>
      <c r="D1467" s="23" t="str">
        <f>VLOOKUP(B1467,'5b'!$B$4:$E$904,2,FALSE)</f>
        <v>M</v>
      </c>
      <c r="E1467" s="23" t="str">
        <f>INDEX(Table,MATCH('Classwork 5'!B1467,'5b'!$B$4:$B$904,0),3)</f>
        <v>26-35</v>
      </c>
      <c r="F1467" s="23">
        <f>INDEX(Table,MATCH('Classwork 5'!B1467,'5b'!$B$4:$B$904,0),4)</f>
        <v>6</v>
      </c>
      <c r="G1467" s="23">
        <v>5</v>
      </c>
      <c r="H1467" s="24">
        <v>8759</v>
      </c>
    </row>
    <row r="1468" spans="2:8" x14ac:dyDescent="0.3">
      <c r="B1468" s="22">
        <v>1000237</v>
      </c>
      <c r="C1468" s="23" t="s">
        <v>2633</v>
      </c>
      <c r="D1468" s="23" t="str">
        <f>VLOOKUP(B1468,'5b'!$B$4:$E$904,2,FALSE)</f>
        <v>M</v>
      </c>
      <c r="E1468" s="23" t="str">
        <f>INDEX(Table,MATCH('Classwork 5'!B1468,'5b'!$B$4:$B$904,0),3)</f>
        <v>26-35</v>
      </c>
      <c r="F1468" s="23">
        <f>INDEX(Table,MATCH('Classwork 5'!B1468,'5b'!$B$4:$B$904,0),4)</f>
        <v>6</v>
      </c>
      <c r="G1468" s="23">
        <v>5</v>
      </c>
      <c r="H1468" s="24">
        <v>5320</v>
      </c>
    </row>
    <row r="1469" spans="2:8" x14ac:dyDescent="0.3">
      <c r="B1469" s="22">
        <v>1000237</v>
      </c>
      <c r="C1469" s="23" t="s">
        <v>2795</v>
      </c>
      <c r="D1469" s="23" t="str">
        <f>VLOOKUP(B1469,'5b'!$B$4:$E$904,2,FALSE)</f>
        <v>M</v>
      </c>
      <c r="E1469" s="23" t="str">
        <f>INDEX(Table,MATCH('Classwork 5'!B1469,'5b'!$B$4:$B$904,0),3)</f>
        <v>26-35</v>
      </c>
      <c r="F1469" s="23">
        <f>INDEX(Table,MATCH('Classwork 5'!B1469,'5b'!$B$4:$B$904,0),4)</f>
        <v>6</v>
      </c>
      <c r="G1469" s="23">
        <v>1</v>
      </c>
      <c r="H1469" s="24">
        <v>11661</v>
      </c>
    </row>
    <row r="1470" spans="2:8" x14ac:dyDescent="0.3">
      <c r="B1470" s="22">
        <v>1000237</v>
      </c>
      <c r="C1470" s="23" t="s">
        <v>2352</v>
      </c>
      <c r="D1470" s="23" t="str">
        <f>VLOOKUP(B1470,'5b'!$B$4:$E$904,2,FALSE)</f>
        <v>M</v>
      </c>
      <c r="E1470" s="23" t="str">
        <f>INDEX(Table,MATCH('Classwork 5'!B1470,'5b'!$B$4:$B$904,0),3)</f>
        <v>26-35</v>
      </c>
      <c r="F1470" s="23">
        <f>INDEX(Table,MATCH('Classwork 5'!B1470,'5b'!$B$4:$B$904,0),4)</f>
        <v>6</v>
      </c>
      <c r="G1470" s="23">
        <v>4</v>
      </c>
      <c r="H1470" s="24">
        <v>1460</v>
      </c>
    </row>
    <row r="1471" spans="2:8" x14ac:dyDescent="0.3">
      <c r="B1471" s="22">
        <v>1000238</v>
      </c>
      <c r="C1471" s="23" t="s">
        <v>2846</v>
      </c>
      <c r="D1471" s="23" t="str">
        <f>VLOOKUP(B1471,'5b'!$B$4:$E$904,2,FALSE)</f>
        <v>F</v>
      </c>
      <c r="E1471" s="23" t="str">
        <f>INDEX(Table,MATCH('Classwork 5'!B1471,'5b'!$B$4:$B$904,0),3)</f>
        <v>51-55</v>
      </c>
      <c r="F1471" s="23">
        <f>INDEX(Table,MATCH('Classwork 5'!B1471,'5b'!$B$4:$B$904,0),4)</f>
        <v>7</v>
      </c>
      <c r="G1471" s="23">
        <v>8</v>
      </c>
      <c r="H1471" s="24">
        <v>9929</v>
      </c>
    </row>
    <row r="1472" spans="2:8" x14ac:dyDescent="0.3">
      <c r="B1472" s="22">
        <v>1000238</v>
      </c>
      <c r="C1472" s="23" t="s">
        <v>2301</v>
      </c>
      <c r="D1472" s="23" t="str">
        <f>VLOOKUP(B1472,'5b'!$B$4:$E$904,2,FALSE)</f>
        <v>F</v>
      </c>
      <c r="E1472" s="23" t="str">
        <f>INDEX(Table,MATCH('Classwork 5'!B1472,'5b'!$B$4:$B$904,0),3)</f>
        <v>51-55</v>
      </c>
      <c r="F1472" s="23">
        <f>INDEX(Table,MATCH('Classwork 5'!B1472,'5b'!$B$4:$B$904,0),4)</f>
        <v>7</v>
      </c>
      <c r="G1472" s="23">
        <v>6</v>
      </c>
      <c r="H1472" s="24">
        <v>12084</v>
      </c>
    </row>
    <row r="1473" spans="2:8" x14ac:dyDescent="0.3">
      <c r="B1473" s="22">
        <v>1000238</v>
      </c>
      <c r="C1473" s="23" t="s">
        <v>2708</v>
      </c>
      <c r="D1473" s="23" t="str">
        <f>VLOOKUP(B1473,'5b'!$B$4:$E$904,2,FALSE)</f>
        <v>F</v>
      </c>
      <c r="E1473" s="23" t="str">
        <f>INDEX(Table,MATCH('Classwork 5'!B1473,'5b'!$B$4:$B$904,0),3)</f>
        <v>51-55</v>
      </c>
      <c r="F1473" s="23">
        <f>INDEX(Table,MATCH('Classwork 5'!B1473,'5b'!$B$4:$B$904,0),4)</f>
        <v>7</v>
      </c>
      <c r="G1473" s="23">
        <v>8</v>
      </c>
      <c r="H1473" s="24">
        <v>9933</v>
      </c>
    </row>
    <row r="1474" spans="2:8" x14ac:dyDescent="0.3">
      <c r="B1474" s="22">
        <v>1000238</v>
      </c>
      <c r="C1474" s="23" t="s">
        <v>2847</v>
      </c>
      <c r="D1474" s="23" t="str">
        <f>VLOOKUP(B1474,'5b'!$B$4:$E$904,2,FALSE)</f>
        <v>F</v>
      </c>
      <c r="E1474" s="23" t="str">
        <f>INDEX(Table,MATCH('Classwork 5'!B1474,'5b'!$B$4:$B$904,0),3)</f>
        <v>51-55</v>
      </c>
      <c r="F1474" s="23">
        <f>INDEX(Table,MATCH('Classwork 5'!B1474,'5b'!$B$4:$B$904,0),4)</f>
        <v>7</v>
      </c>
      <c r="G1474" s="23">
        <v>8</v>
      </c>
      <c r="H1474" s="24">
        <v>7973</v>
      </c>
    </row>
    <row r="1475" spans="2:8" x14ac:dyDescent="0.3">
      <c r="B1475" s="22">
        <v>1000238</v>
      </c>
      <c r="C1475" s="23" t="s">
        <v>2807</v>
      </c>
      <c r="D1475" s="23" t="str">
        <f>VLOOKUP(B1475,'5b'!$B$4:$E$904,2,FALSE)</f>
        <v>F</v>
      </c>
      <c r="E1475" s="23" t="str">
        <f>INDEX(Table,MATCH('Classwork 5'!B1475,'5b'!$B$4:$B$904,0),3)</f>
        <v>51-55</v>
      </c>
      <c r="F1475" s="23">
        <f>INDEX(Table,MATCH('Classwork 5'!B1475,'5b'!$B$4:$B$904,0),4)</f>
        <v>7</v>
      </c>
      <c r="G1475" s="23">
        <v>1</v>
      </c>
      <c r="H1475" s="24">
        <v>15524</v>
      </c>
    </row>
    <row r="1476" spans="2:8" x14ac:dyDescent="0.3">
      <c r="B1476" s="22">
        <v>1000238</v>
      </c>
      <c r="C1476" s="23" t="s">
        <v>2287</v>
      </c>
      <c r="D1476" s="23" t="str">
        <f>VLOOKUP(B1476,'5b'!$B$4:$E$904,2,FALSE)</f>
        <v>F</v>
      </c>
      <c r="E1476" s="23" t="str">
        <f>INDEX(Table,MATCH('Classwork 5'!B1476,'5b'!$B$4:$B$904,0),3)</f>
        <v>51-55</v>
      </c>
      <c r="F1476" s="23">
        <f>INDEX(Table,MATCH('Classwork 5'!B1476,'5b'!$B$4:$B$904,0),4)</f>
        <v>7</v>
      </c>
      <c r="G1476" s="23">
        <v>8</v>
      </c>
      <c r="H1476" s="24">
        <v>7842</v>
      </c>
    </row>
    <row r="1477" spans="2:8" x14ac:dyDescent="0.3">
      <c r="B1477" s="22">
        <v>1000238</v>
      </c>
      <c r="C1477" s="23" t="s">
        <v>2848</v>
      </c>
      <c r="D1477" s="23" t="str">
        <f>VLOOKUP(B1477,'5b'!$B$4:$E$904,2,FALSE)</f>
        <v>F</v>
      </c>
      <c r="E1477" s="23" t="str">
        <f>INDEX(Table,MATCH('Classwork 5'!B1477,'5b'!$B$4:$B$904,0),3)</f>
        <v>51-55</v>
      </c>
      <c r="F1477" s="23">
        <f>INDEX(Table,MATCH('Classwork 5'!B1477,'5b'!$B$4:$B$904,0),4)</f>
        <v>7</v>
      </c>
      <c r="G1477" s="23">
        <v>8</v>
      </c>
      <c r="H1477" s="24">
        <v>7765</v>
      </c>
    </row>
    <row r="1478" spans="2:8" x14ac:dyDescent="0.3">
      <c r="B1478" s="22">
        <v>1000238</v>
      </c>
      <c r="C1478" s="23" t="s">
        <v>2849</v>
      </c>
      <c r="D1478" s="23" t="str">
        <f>VLOOKUP(B1478,'5b'!$B$4:$E$904,2,FALSE)</f>
        <v>F</v>
      </c>
      <c r="E1478" s="23" t="str">
        <f>INDEX(Table,MATCH('Classwork 5'!B1478,'5b'!$B$4:$B$904,0),3)</f>
        <v>51-55</v>
      </c>
      <c r="F1478" s="23">
        <f>INDEX(Table,MATCH('Classwork 5'!B1478,'5b'!$B$4:$B$904,0),4)</f>
        <v>7</v>
      </c>
      <c r="G1478" s="23">
        <v>8</v>
      </c>
      <c r="H1478" s="24">
        <v>6041</v>
      </c>
    </row>
    <row r="1479" spans="2:8" x14ac:dyDescent="0.3">
      <c r="B1479" s="22">
        <v>1000238</v>
      </c>
      <c r="C1479" s="23" t="s">
        <v>2850</v>
      </c>
      <c r="D1479" s="23" t="str">
        <f>VLOOKUP(B1479,'5b'!$B$4:$E$904,2,FALSE)</f>
        <v>F</v>
      </c>
      <c r="E1479" s="23" t="str">
        <f>INDEX(Table,MATCH('Classwork 5'!B1479,'5b'!$B$4:$B$904,0),3)</f>
        <v>51-55</v>
      </c>
      <c r="F1479" s="23">
        <f>INDEX(Table,MATCH('Classwork 5'!B1479,'5b'!$B$4:$B$904,0),4)</f>
        <v>7</v>
      </c>
      <c r="G1479" s="23">
        <v>8</v>
      </c>
      <c r="H1479" s="24">
        <v>7822</v>
      </c>
    </row>
    <row r="1480" spans="2:8" x14ac:dyDescent="0.3">
      <c r="B1480" s="22">
        <v>1000238</v>
      </c>
      <c r="C1480" s="23" t="s">
        <v>2398</v>
      </c>
      <c r="D1480" s="23" t="str">
        <f>VLOOKUP(B1480,'5b'!$B$4:$E$904,2,FALSE)</f>
        <v>F</v>
      </c>
      <c r="E1480" s="23" t="str">
        <f>INDEX(Table,MATCH('Classwork 5'!B1480,'5b'!$B$4:$B$904,0),3)</f>
        <v>51-55</v>
      </c>
      <c r="F1480" s="23">
        <f>INDEX(Table,MATCH('Classwork 5'!B1480,'5b'!$B$4:$B$904,0),4)</f>
        <v>7</v>
      </c>
      <c r="G1480" s="23">
        <v>5</v>
      </c>
      <c r="H1480" s="24">
        <v>7156</v>
      </c>
    </row>
    <row r="1481" spans="2:8" x14ac:dyDescent="0.3">
      <c r="B1481" s="22">
        <v>1000238</v>
      </c>
      <c r="C1481" s="23" t="s">
        <v>2851</v>
      </c>
      <c r="D1481" s="23" t="str">
        <f>VLOOKUP(B1481,'5b'!$B$4:$E$904,2,FALSE)</f>
        <v>F</v>
      </c>
      <c r="E1481" s="23" t="str">
        <f>INDEX(Table,MATCH('Classwork 5'!B1481,'5b'!$B$4:$B$904,0),3)</f>
        <v>51-55</v>
      </c>
      <c r="F1481" s="23">
        <f>INDEX(Table,MATCH('Classwork 5'!B1481,'5b'!$B$4:$B$904,0),4)</f>
        <v>7</v>
      </c>
      <c r="G1481" s="23">
        <v>8</v>
      </c>
      <c r="H1481" s="24">
        <v>8039</v>
      </c>
    </row>
    <row r="1482" spans="2:8" x14ac:dyDescent="0.3">
      <c r="B1482" s="22">
        <v>1000238</v>
      </c>
      <c r="C1482" s="23" t="s">
        <v>2852</v>
      </c>
      <c r="D1482" s="23" t="str">
        <f>VLOOKUP(B1482,'5b'!$B$4:$E$904,2,FALSE)</f>
        <v>F</v>
      </c>
      <c r="E1482" s="23" t="str">
        <f>INDEX(Table,MATCH('Classwork 5'!B1482,'5b'!$B$4:$B$904,0),3)</f>
        <v>51-55</v>
      </c>
      <c r="F1482" s="23">
        <f>INDEX(Table,MATCH('Classwork 5'!B1482,'5b'!$B$4:$B$904,0),4)</f>
        <v>7</v>
      </c>
      <c r="G1482" s="23">
        <v>8</v>
      </c>
      <c r="H1482" s="24">
        <v>7867</v>
      </c>
    </row>
    <row r="1483" spans="2:8" x14ac:dyDescent="0.3">
      <c r="B1483" s="22">
        <v>1000238</v>
      </c>
      <c r="C1483" s="23" t="s">
        <v>2853</v>
      </c>
      <c r="D1483" s="23" t="str">
        <f>VLOOKUP(B1483,'5b'!$B$4:$E$904,2,FALSE)</f>
        <v>F</v>
      </c>
      <c r="E1483" s="23" t="str">
        <f>INDEX(Table,MATCH('Classwork 5'!B1483,'5b'!$B$4:$B$904,0),3)</f>
        <v>51-55</v>
      </c>
      <c r="F1483" s="23">
        <f>INDEX(Table,MATCH('Classwork 5'!B1483,'5b'!$B$4:$B$904,0),4)</f>
        <v>7</v>
      </c>
      <c r="G1483" s="23">
        <v>8</v>
      </c>
      <c r="H1483" s="24">
        <v>9871</v>
      </c>
    </row>
    <row r="1484" spans="2:8" x14ac:dyDescent="0.3">
      <c r="B1484" s="22">
        <v>1000238</v>
      </c>
      <c r="C1484" s="23" t="s">
        <v>2854</v>
      </c>
      <c r="D1484" s="23" t="str">
        <f>VLOOKUP(B1484,'5b'!$B$4:$E$904,2,FALSE)</f>
        <v>F</v>
      </c>
      <c r="E1484" s="23" t="str">
        <f>INDEX(Table,MATCH('Classwork 5'!B1484,'5b'!$B$4:$B$904,0),3)</f>
        <v>51-55</v>
      </c>
      <c r="F1484" s="23">
        <f>INDEX(Table,MATCH('Classwork 5'!B1484,'5b'!$B$4:$B$904,0),4)</f>
        <v>7</v>
      </c>
      <c r="G1484" s="23">
        <v>8</v>
      </c>
      <c r="H1484" s="24">
        <v>5953</v>
      </c>
    </row>
    <row r="1485" spans="2:8" x14ac:dyDescent="0.3">
      <c r="B1485" s="22">
        <v>1000239</v>
      </c>
      <c r="C1485" s="23" t="s">
        <v>2593</v>
      </c>
      <c r="D1485" s="23" t="str">
        <f>VLOOKUP(B1485,'5b'!$B$4:$E$904,2,FALSE)</f>
        <v>M</v>
      </c>
      <c r="E1485" s="23" t="str">
        <f>INDEX(Table,MATCH('Classwork 5'!B1485,'5b'!$B$4:$B$904,0),3)</f>
        <v>18-25</v>
      </c>
      <c r="F1485" s="23">
        <f>INDEX(Table,MATCH('Classwork 5'!B1485,'5b'!$B$4:$B$904,0),4)</f>
        <v>19</v>
      </c>
      <c r="G1485" s="23">
        <v>6</v>
      </c>
      <c r="H1485" s="24">
        <v>20072</v>
      </c>
    </row>
    <row r="1486" spans="2:8" x14ac:dyDescent="0.3">
      <c r="B1486" s="22">
        <v>1000239</v>
      </c>
      <c r="C1486" s="23" t="s">
        <v>2121</v>
      </c>
      <c r="D1486" s="23" t="str">
        <f>VLOOKUP(B1486,'5b'!$B$4:$E$904,2,FALSE)</f>
        <v>M</v>
      </c>
      <c r="E1486" s="23" t="str">
        <f>INDEX(Table,MATCH('Classwork 5'!B1486,'5b'!$B$4:$B$904,0),3)</f>
        <v>18-25</v>
      </c>
      <c r="F1486" s="23">
        <f>INDEX(Table,MATCH('Classwork 5'!B1486,'5b'!$B$4:$B$904,0),4)</f>
        <v>19</v>
      </c>
      <c r="G1486" s="23">
        <v>3</v>
      </c>
      <c r="H1486" s="24">
        <v>10967</v>
      </c>
    </row>
    <row r="1487" spans="2:8" x14ac:dyDescent="0.3">
      <c r="B1487" s="22">
        <v>1000239</v>
      </c>
      <c r="C1487" s="23" t="s">
        <v>2134</v>
      </c>
      <c r="D1487" s="23" t="str">
        <f>VLOOKUP(B1487,'5b'!$B$4:$E$904,2,FALSE)</f>
        <v>M</v>
      </c>
      <c r="E1487" s="23" t="str">
        <f>INDEX(Table,MATCH('Classwork 5'!B1487,'5b'!$B$4:$B$904,0),3)</f>
        <v>18-25</v>
      </c>
      <c r="F1487" s="23">
        <f>INDEX(Table,MATCH('Classwork 5'!B1487,'5b'!$B$4:$B$904,0),4)</f>
        <v>19</v>
      </c>
      <c r="G1487" s="23">
        <v>8</v>
      </c>
      <c r="H1487" s="24">
        <v>9969</v>
      </c>
    </row>
    <row r="1488" spans="2:8" x14ac:dyDescent="0.3">
      <c r="B1488" s="22">
        <v>1000239</v>
      </c>
      <c r="C1488" s="23" t="s">
        <v>2855</v>
      </c>
      <c r="D1488" s="23" t="str">
        <f>VLOOKUP(B1488,'5b'!$B$4:$E$904,2,FALSE)</f>
        <v>M</v>
      </c>
      <c r="E1488" s="23" t="str">
        <f>INDEX(Table,MATCH('Classwork 5'!B1488,'5b'!$B$4:$B$904,0),3)</f>
        <v>18-25</v>
      </c>
      <c r="F1488" s="23">
        <f>INDEX(Table,MATCH('Classwork 5'!B1488,'5b'!$B$4:$B$904,0),4)</f>
        <v>19</v>
      </c>
      <c r="G1488" s="23">
        <v>5</v>
      </c>
      <c r="H1488" s="24">
        <v>7138</v>
      </c>
    </row>
    <row r="1489" spans="2:8" x14ac:dyDescent="0.3">
      <c r="B1489" s="22">
        <v>1000239</v>
      </c>
      <c r="C1489" s="23" t="s">
        <v>1986</v>
      </c>
      <c r="D1489" s="23" t="str">
        <f>VLOOKUP(B1489,'5b'!$B$4:$E$904,2,FALSE)</f>
        <v>M</v>
      </c>
      <c r="E1489" s="23" t="str">
        <f>INDEX(Table,MATCH('Classwork 5'!B1489,'5b'!$B$4:$B$904,0),3)</f>
        <v>18-25</v>
      </c>
      <c r="F1489" s="23">
        <f>INDEX(Table,MATCH('Classwork 5'!B1489,'5b'!$B$4:$B$904,0),4)</f>
        <v>19</v>
      </c>
      <c r="G1489" s="23">
        <v>5</v>
      </c>
      <c r="H1489" s="24">
        <v>5453</v>
      </c>
    </row>
    <row r="1490" spans="2:8" x14ac:dyDescent="0.3">
      <c r="B1490" s="22">
        <v>1000240</v>
      </c>
      <c r="C1490" s="23" t="s">
        <v>2121</v>
      </c>
      <c r="D1490" s="23" t="str">
        <f>VLOOKUP(B1490,'5b'!$B$4:$E$904,2,FALSE)</f>
        <v>M</v>
      </c>
      <c r="E1490" s="23" t="str">
        <f>INDEX(Table,MATCH('Classwork 5'!B1490,'5b'!$B$4:$B$904,0),3)</f>
        <v>51-55</v>
      </c>
      <c r="F1490" s="23">
        <f>INDEX(Table,MATCH('Classwork 5'!B1490,'5b'!$B$4:$B$904,0),4)</f>
        <v>17</v>
      </c>
      <c r="G1490" s="23">
        <v>3</v>
      </c>
      <c r="H1490" s="24">
        <v>10819</v>
      </c>
    </row>
    <row r="1491" spans="2:8" x14ac:dyDescent="0.3">
      <c r="B1491" s="22">
        <v>1000240</v>
      </c>
      <c r="C1491" s="23" t="s">
        <v>2856</v>
      </c>
      <c r="D1491" s="23" t="str">
        <f>VLOOKUP(B1491,'5b'!$B$4:$E$904,2,FALSE)</f>
        <v>M</v>
      </c>
      <c r="E1491" s="23" t="str">
        <f>INDEX(Table,MATCH('Classwork 5'!B1491,'5b'!$B$4:$B$904,0),3)</f>
        <v>51-55</v>
      </c>
      <c r="F1491" s="23">
        <f>INDEX(Table,MATCH('Classwork 5'!B1491,'5b'!$B$4:$B$904,0),4)</f>
        <v>17</v>
      </c>
      <c r="G1491" s="23">
        <v>1</v>
      </c>
      <c r="H1491" s="24">
        <v>15505</v>
      </c>
    </row>
    <row r="1492" spans="2:8" x14ac:dyDescent="0.3">
      <c r="B1492" s="22">
        <v>1000240</v>
      </c>
      <c r="C1492" s="23" t="s">
        <v>2785</v>
      </c>
      <c r="D1492" s="23" t="str">
        <f>VLOOKUP(B1492,'5b'!$B$4:$E$904,2,FALSE)</f>
        <v>M</v>
      </c>
      <c r="E1492" s="23" t="str">
        <f>INDEX(Table,MATCH('Classwork 5'!B1492,'5b'!$B$4:$B$904,0),3)</f>
        <v>51-55</v>
      </c>
      <c r="F1492" s="23">
        <f>INDEX(Table,MATCH('Classwork 5'!B1492,'5b'!$B$4:$B$904,0),4)</f>
        <v>17</v>
      </c>
      <c r="G1492" s="23">
        <v>1</v>
      </c>
      <c r="H1492" s="24">
        <v>11471</v>
      </c>
    </row>
    <row r="1493" spans="2:8" x14ac:dyDescent="0.3">
      <c r="B1493" s="22">
        <v>1000240</v>
      </c>
      <c r="C1493" s="23" t="s">
        <v>2130</v>
      </c>
      <c r="D1493" s="23" t="str">
        <f>VLOOKUP(B1493,'5b'!$B$4:$E$904,2,FALSE)</f>
        <v>M</v>
      </c>
      <c r="E1493" s="23" t="str">
        <f>INDEX(Table,MATCH('Classwork 5'!B1493,'5b'!$B$4:$B$904,0),3)</f>
        <v>51-55</v>
      </c>
      <c r="F1493" s="23">
        <f>INDEX(Table,MATCH('Classwork 5'!B1493,'5b'!$B$4:$B$904,0),4)</f>
        <v>17</v>
      </c>
      <c r="G1493" s="23">
        <v>5</v>
      </c>
      <c r="H1493" s="24">
        <v>3753</v>
      </c>
    </row>
    <row r="1494" spans="2:8" x14ac:dyDescent="0.3">
      <c r="B1494" s="22">
        <v>1000242</v>
      </c>
      <c r="C1494" s="23" t="s">
        <v>2857</v>
      </c>
      <c r="D1494" s="23" t="str">
        <f>VLOOKUP(B1494,'5b'!$B$4:$E$904,2,FALSE)</f>
        <v>F</v>
      </c>
      <c r="E1494" s="23" t="str">
        <f>INDEX(Table,MATCH('Classwork 5'!B1494,'5b'!$B$4:$B$904,0),3)</f>
        <v>18-25</v>
      </c>
      <c r="F1494" s="23">
        <f>INDEX(Table,MATCH('Classwork 5'!B1494,'5b'!$B$4:$B$904,0),4)</f>
        <v>4</v>
      </c>
      <c r="G1494" s="23">
        <v>1</v>
      </c>
      <c r="H1494" s="24">
        <v>15896</v>
      </c>
    </row>
    <row r="1495" spans="2:8" x14ac:dyDescent="0.3">
      <c r="B1495" s="22">
        <v>1000242</v>
      </c>
      <c r="C1495" s="23" t="s">
        <v>2004</v>
      </c>
      <c r="D1495" s="23" t="str">
        <f>VLOOKUP(B1495,'5b'!$B$4:$E$904,2,FALSE)</f>
        <v>F</v>
      </c>
      <c r="E1495" s="23" t="str">
        <f>INDEX(Table,MATCH('Classwork 5'!B1495,'5b'!$B$4:$B$904,0),3)</f>
        <v>18-25</v>
      </c>
      <c r="F1495" s="23">
        <f>INDEX(Table,MATCH('Classwork 5'!B1495,'5b'!$B$4:$B$904,0),4)</f>
        <v>4</v>
      </c>
      <c r="G1495" s="23">
        <v>1</v>
      </c>
      <c r="H1495" s="24">
        <v>15525</v>
      </c>
    </row>
    <row r="1496" spans="2:8" x14ac:dyDescent="0.3">
      <c r="B1496" s="22">
        <v>1000242</v>
      </c>
      <c r="C1496" s="23" t="s">
        <v>2151</v>
      </c>
      <c r="D1496" s="23" t="str">
        <f>VLOOKUP(B1496,'5b'!$B$4:$E$904,2,FALSE)</f>
        <v>F</v>
      </c>
      <c r="E1496" s="23" t="str">
        <f>INDEX(Table,MATCH('Classwork 5'!B1496,'5b'!$B$4:$B$904,0),3)</f>
        <v>18-25</v>
      </c>
      <c r="F1496" s="23">
        <f>INDEX(Table,MATCH('Classwork 5'!B1496,'5b'!$B$4:$B$904,0),4)</f>
        <v>4</v>
      </c>
      <c r="G1496" s="23">
        <v>1</v>
      </c>
      <c r="H1496" s="24">
        <v>11868</v>
      </c>
    </row>
    <row r="1497" spans="2:8" x14ac:dyDescent="0.3">
      <c r="B1497" s="22">
        <v>1000242</v>
      </c>
      <c r="C1497" s="23" t="s">
        <v>2123</v>
      </c>
      <c r="D1497" s="23" t="str">
        <f>VLOOKUP(B1497,'5b'!$B$4:$E$904,2,FALSE)</f>
        <v>F</v>
      </c>
      <c r="E1497" s="23" t="str">
        <f>INDEX(Table,MATCH('Classwork 5'!B1497,'5b'!$B$4:$B$904,0),3)</f>
        <v>18-25</v>
      </c>
      <c r="F1497" s="23">
        <f>INDEX(Table,MATCH('Classwork 5'!B1497,'5b'!$B$4:$B$904,0),4)</f>
        <v>4</v>
      </c>
      <c r="G1497" s="23">
        <v>1</v>
      </c>
      <c r="H1497" s="24">
        <v>18994</v>
      </c>
    </row>
    <row r="1498" spans="2:8" x14ac:dyDescent="0.3">
      <c r="B1498" s="22">
        <v>1000242</v>
      </c>
      <c r="C1498" s="23" t="s">
        <v>2249</v>
      </c>
      <c r="D1498" s="23" t="str">
        <f>VLOOKUP(B1498,'5b'!$B$4:$E$904,2,FALSE)</f>
        <v>F</v>
      </c>
      <c r="E1498" s="23" t="str">
        <f>INDEX(Table,MATCH('Classwork 5'!B1498,'5b'!$B$4:$B$904,0),3)</f>
        <v>18-25</v>
      </c>
      <c r="F1498" s="23">
        <f>INDEX(Table,MATCH('Classwork 5'!B1498,'5b'!$B$4:$B$904,0),4)</f>
        <v>4</v>
      </c>
      <c r="G1498" s="23">
        <v>5</v>
      </c>
      <c r="H1498" s="24">
        <v>5453</v>
      </c>
    </row>
    <row r="1499" spans="2:8" x14ac:dyDescent="0.3">
      <c r="B1499" s="22">
        <v>1000242</v>
      </c>
      <c r="C1499" s="23" t="s">
        <v>2424</v>
      </c>
      <c r="D1499" s="23" t="str">
        <f>VLOOKUP(B1499,'5b'!$B$4:$E$904,2,FALSE)</f>
        <v>F</v>
      </c>
      <c r="E1499" s="23" t="str">
        <f>INDEX(Table,MATCH('Classwork 5'!B1499,'5b'!$B$4:$B$904,0),3)</f>
        <v>18-25</v>
      </c>
      <c r="F1499" s="23">
        <f>INDEX(Table,MATCH('Classwork 5'!B1499,'5b'!$B$4:$B$904,0),4)</f>
        <v>4</v>
      </c>
      <c r="G1499" s="23">
        <v>1</v>
      </c>
      <c r="H1499" s="24">
        <v>19649</v>
      </c>
    </row>
    <row r="1500" spans="2:8" x14ac:dyDescent="0.3">
      <c r="B1500" s="22">
        <v>1000242</v>
      </c>
      <c r="C1500" s="23" t="s">
        <v>2735</v>
      </c>
      <c r="D1500" s="23" t="str">
        <f>VLOOKUP(B1500,'5b'!$B$4:$E$904,2,FALSE)</f>
        <v>F</v>
      </c>
      <c r="E1500" s="23" t="str">
        <f>INDEX(Table,MATCH('Classwork 5'!B1500,'5b'!$B$4:$B$904,0),3)</f>
        <v>18-25</v>
      </c>
      <c r="F1500" s="23">
        <f>INDEX(Table,MATCH('Classwork 5'!B1500,'5b'!$B$4:$B$904,0),4)</f>
        <v>4</v>
      </c>
      <c r="G1500" s="23">
        <v>2</v>
      </c>
      <c r="H1500" s="24">
        <v>6587</v>
      </c>
    </row>
    <row r="1501" spans="2:8" x14ac:dyDescent="0.3">
      <c r="B1501" s="22">
        <v>1000242</v>
      </c>
      <c r="C1501" s="23" t="s">
        <v>2858</v>
      </c>
      <c r="D1501" s="23" t="str">
        <f>VLOOKUP(B1501,'5b'!$B$4:$E$904,2,FALSE)</f>
        <v>F</v>
      </c>
      <c r="E1501" s="23" t="str">
        <f>INDEX(Table,MATCH('Classwork 5'!B1501,'5b'!$B$4:$B$904,0),3)</f>
        <v>18-25</v>
      </c>
      <c r="F1501" s="23">
        <f>INDEX(Table,MATCH('Classwork 5'!B1501,'5b'!$B$4:$B$904,0),4)</f>
        <v>4</v>
      </c>
      <c r="G1501" s="23">
        <v>1</v>
      </c>
      <c r="H1501" s="24">
        <v>11764</v>
      </c>
    </row>
    <row r="1502" spans="2:8" x14ac:dyDescent="0.3">
      <c r="B1502" s="22">
        <v>1000242</v>
      </c>
      <c r="C1502" s="23" t="s">
        <v>2230</v>
      </c>
      <c r="D1502" s="23" t="str">
        <f>VLOOKUP(B1502,'5b'!$B$4:$E$904,2,FALSE)</f>
        <v>F</v>
      </c>
      <c r="E1502" s="23" t="str">
        <f>INDEX(Table,MATCH('Classwork 5'!B1502,'5b'!$B$4:$B$904,0),3)</f>
        <v>18-25</v>
      </c>
      <c r="F1502" s="23">
        <f>INDEX(Table,MATCH('Classwork 5'!B1502,'5b'!$B$4:$B$904,0),4)</f>
        <v>4</v>
      </c>
      <c r="G1502" s="23">
        <v>8</v>
      </c>
      <c r="H1502" s="24">
        <v>7880</v>
      </c>
    </row>
    <row r="1503" spans="2:8" x14ac:dyDescent="0.3">
      <c r="B1503" s="22">
        <v>1000242</v>
      </c>
      <c r="C1503" s="23" t="s">
        <v>2566</v>
      </c>
      <c r="D1503" s="23" t="str">
        <f>VLOOKUP(B1503,'5b'!$B$4:$E$904,2,FALSE)</f>
        <v>F</v>
      </c>
      <c r="E1503" s="23" t="str">
        <f>INDEX(Table,MATCH('Classwork 5'!B1503,'5b'!$B$4:$B$904,0),3)</f>
        <v>18-25</v>
      </c>
      <c r="F1503" s="23">
        <f>INDEX(Table,MATCH('Classwork 5'!B1503,'5b'!$B$4:$B$904,0),4)</f>
        <v>4</v>
      </c>
      <c r="G1503" s="23">
        <v>8</v>
      </c>
      <c r="H1503" s="24">
        <v>9915</v>
      </c>
    </row>
    <row r="1504" spans="2:8" x14ac:dyDescent="0.3">
      <c r="B1504" s="22">
        <v>1000242</v>
      </c>
      <c r="C1504" s="23" t="s">
        <v>2047</v>
      </c>
      <c r="D1504" s="23" t="str">
        <f>VLOOKUP(B1504,'5b'!$B$4:$E$904,2,FALSE)</f>
        <v>F</v>
      </c>
      <c r="E1504" s="23" t="str">
        <f>INDEX(Table,MATCH('Classwork 5'!B1504,'5b'!$B$4:$B$904,0),3)</f>
        <v>18-25</v>
      </c>
      <c r="F1504" s="23">
        <f>INDEX(Table,MATCH('Classwork 5'!B1504,'5b'!$B$4:$B$904,0),4)</f>
        <v>4</v>
      </c>
      <c r="G1504" s="23">
        <v>1</v>
      </c>
      <c r="H1504" s="24">
        <v>15288</v>
      </c>
    </row>
    <row r="1505" spans="2:8" x14ac:dyDescent="0.3">
      <c r="B1505" s="22">
        <v>1000243</v>
      </c>
      <c r="C1505" s="23" t="s">
        <v>2476</v>
      </c>
      <c r="D1505" s="23" t="str">
        <f>VLOOKUP(B1505,'5b'!$B$4:$E$904,2,FALSE)</f>
        <v>M</v>
      </c>
      <c r="E1505" s="23" t="str">
        <f>INDEX(Table,MATCH('Classwork 5'!B1505,'5b'!$B$4:$B$904,0),3)</f>
        <v>26-35</v>
      </c>
      <c r="F1505" s="23">
        <f>INDEX(Table,MATCH('Classwork 5'!B1505,'5b'!$B$4:$B$904,0),4)</f>
        <v>16</v>
      </c>
      <c r="G1505" s="23">
        <v>5</v>
      </c>
      <c r="H1505" s="24">
        <v>6903</v>
      </c>
    </row>
    <row r="1506" spans="2:8" x14ac:dyDescent="0.3">
      <c r="B1506" s="22">
        <v>1000243</v>
      </c>
      <c r="C1506" s="23" t="s">
        <v>2442</v>
      </c>
      <c r="D1506" s="23" t="str">
        <f>VLOOKUP(B1506,'5b'!$B$4:$E$904,2,FALSE)</f>
        <v>M</v>
      </c>
      <c r="E1506" s="23" t="str">
        <f>INDEX(Table,MATCH('Classwork 5'!B1506,'5b'!$B$4:$B$904,0),3)</f>
        <v>26-35</v>
      </c>
      <c r="F1506" s="23">
        <f>INDEX(Table,MATCH('Classwork 5'!B1506,'5b'!$B$4:$B$904,0),4)</f>
        <v>16</v>
      </c>
      <c r="G1506" s="23">
        <v>2</v>
      </c>
      <c r="H1506" s="24">
        <v>13056</v>
      </c>
    </row>
    <row r="1507" spans="2:8" x14ac:dyDescent="0.3">
      <c r="B1507" s="22">
        <v>1000244</v>
      </c>
      <c r="C1507" s="23" t="s">
        <v>2411</v>
      </c>
      <c r="D1507" s="23" t="str">
        <f>VLOOKUP(B1507,'5b'!$B$4:$E$904,2,FALSE)</f>
        <v>M</v>
      </c>
      <c r="E1507" s="23" t="str">
        <f>INDEX(Table,MATCH('Classwork 5'!B1507,'5b'!$B$4:$B$904,0),3)</f>
        <v>51-55</v>
      </c>
      <c r="F1507" s="23">
        <f>INDEX(Table,MATCH('Classwork 5'!B1507,'5b'!$B$4:$B$904,0),4)</f>
        <v>7</v>
      </c>
      <c r="G1507" s="23">
        <v>1</v>
      </c>
      <c r="H1507" s="24">
        <v>15624</v>
      </c>
    </row>
    <row r="1508" spans="2:8" x14ac:dyDescent="0.3">
      <c r="B1508" s="22">
        <v>1000244</v>
      </c>
      <c r="C1508" s="23" t="s">
        <v>2859</v>
      </c>
      <c r="D1508" s="23" t="str">
        <f>VLOOKUP(B1508,'5b'!$B$4:$E$904,2,FALSE)</f>
        <v>M</v>
      </c>
      <c r="E1508" s="23" t="str">
        <f>INDEX(Table,MATCH('Classwork 5'!B1508,'5b'!$B$4:$B$904,0),3)</f>
        <v>51-55</v>
      </c>
      <c r="F1508" s="23">
        <f>INDEX(Table,MATCH('Classwork 5'!B1508,'5b'!$B$4:$B$904,0),4)</f>
        <v>7</v>
      </c>
      <c r="G1508" s="23">
        <v>8</v>
      </c>
      <c r="H1508" s="24">
        <v>7992</v>
      </c>
    </row>
    <row r="1509" spans="2:8" x14ac:dyDescent="0.3">
      <c r="B1509" s="22">
        <v>1000244</v>
      </c>
      <c r="C1509" s="23" t="s">
        <v>2039</v>
      </c>
      <c r="D1509" s="23" t="str">
        <f>VLOOKUP(B1509,'5b'!$B$4:$E$904,2,FALSE)</f>
        <v>M</v>
      </c>
      <c r="E1509" s="23" t="str">
        <f>INDEX(Table,MATCH('Classwork 5'!B1509,'5b'!$B$4:$B$904,0),3)</f>
        <v>51-55</v>
      </c>
      <c r="F1509" s="23">
        <f>INDEX(Table,MATCH('Classwork 5'!B1509,'5b'!$B$4:$B$904,0),4)</f>
        <v>7</v>
      </c>
      <c r="G1509" s="23">
        <v>5</v>
      </c>
      <c r="H1509" s="24">
        <v>8609</v>
      </c>
    </row>
    <row r="1510" spans="2:8" x14ac:dyDescent="0.3">
      <c r="B1510" s="22">
        <v>1000244</v>
      </c>
      <c r="C1510" s="23" t="s">
        <v>2860</v>
      </c>
      <c r="D1510" s="23" t="str">
        <f>VLOOKUP(B1510,'5b'!$B$4:$E$904,2,FALSE)</f>
        <v>M</v>
      </c>
      <c r="E1510" s="23" t="str">
        <f>INDEX(Table,MATCH('Classwork 5'!B1510,'5b'!$B$4:$B$904,0),3)</f>
        <v>51-55</v>
      </c>
      <c r="F1510" s="23">
        <f>INDEX(Table,MATCH('Classwork 5'!B1510,'5b'!$B$4:$B$904,0),4)</f>
        <v>7</v>
      </c>
      <c r="G1510" s="23">
        <v>2</v>
      </c>
      <c r="H1510" s="24">
        <v>9920</v>
      </c>
    </row>
    <row r="1511" spans="2:8" x14ac:dyDescent="0.3">
      <c r="B1511" s="22">
        <v>1000245</v>
      </c>
      <c r="C1511" s="23" t="s">
        <v>2020</v>
      </c>
      <c r="D1511" s="23" t="str">
        <f>VLOOKUP(B1511,'5b'!$B$4:$E$904,2,FALSE)</f>
        <v>M</v>
      </c>
      <c r="E1511" s="23" t="str">
        <f>INDEX(Table,MATCH('Classwork 5'!B1511,'5b'!$B$4:$B$904,0),3)</f>
        <v>36-45</v>
      </c>
      <c r="F1511" s="23">
        <f>INDEX(Table,MATCH('Classwork 5'!B1511,'5b'!$B$4:$B$904,0),4)</f>
        <v>16</v>
      </c>
      <c r="G1511" s="23">
        <v>1</v>
      </c>
      <c r="H1511" s="24">
        <v>15172</v>
      </c>
    </row>
    <row r="1512" spans="2:8" x14ac:dyDescent="0.3">
      <c r="B1512" s="22">
        <v>1000245</v>
      </c>
      <c r="C1512" s="23" t="s">
        <v>2100</v>
      </c>
      <c r="D1512" s="23" t="str">
        <f>VLOOKUP(B1512,'5b'!$B$4:$E$904,2,FALSE)</f>
        <v>M</v>
      </c>
      <c r="E1512" s="23" t="str">
        <f>INDEX(Table,MATCH('Classwork 5'!B1512,'5b'!$B$4:$B$904,0),3)</f>
        <v>36-45</v>
      </c>
      <c r="F1512" s="23">
        <f>INDEX(Table,MATCH('Classwork 5'!B1512,'5b'!$B$4:$B$904,0),4)</f>
        <v>16</v>
      </c>
      <c r="G1512" s="23">
        <v>8</v>
      </c>
      <c r="H1512" s="24">
        <v>5877</v>
      </c>
    </row>
    <row r="1513" spans="2:8" x14ac:dyDescent="0.3">
      <c r="B1513" s="22">
        <v>1000245</v>
      </c>
      <c r="C1513" s="23" t="s">
        <v>2339</v>
      </c>
      <c r="D1513" s="23" t="str">
        <f>VLOOKUP(B1513,'5b'!$B$4:$E$904,2,FALSE)</f>
        <v>M</v>
      </c>
      <c r="E1513" s="23" t="str">
        <f>INDEX(Table,MATCH('Classwork 5'!B1513,'5b'!$B$4:$B$904,0),3)</f>
        <v>36-45</v>
      </c>
      <c r="F1513" s="23">
        <f>INDEX(Table,MATCH('Classwork 5'!B1513,'5b'!$B$4:$B$904,0),4)</f>
        <v>16</v>
      </c>
      <c r="G1513" s="23">
        <v>1</v>
      </c>
      <c r="H1513" s="24">
        <v>11638</v>
      </c>
    </row>
    <row r="1514" spans="2:8" x14ac:dyDescent="0.3">
      <c r="B1514" s="22">
        <v>1000245</v>
      </c>
      <c r="C1514" s="23" t="s">
        <v>2861</v>
      </c>
      <c r="D1514" s="23" t="str">
        <f>VLOOKUP(B1514,'5b'!$B$4:$E$904,2,FALSE)</f>
        <v>M</v>
      </c>
      <c r="E1514" s="23" t="str">
        <f>INDEX(Table,MATCH('Classwork 5'!B1514,'5b'!$B$4:$B$904,0),3)</f>
        <v>36-45</v>
      </c>
      <c r="F1514" s="23">
        <f>INDEX(Table,MATCH('Classwork 5'!B1514,'5b'!$B$4:$B$904,0),4)</f>
        <v>16</v>
      </c>
      <c r="G1514" s="23">
        <v>15</v>
      </c>
      <c r="H1514" s="24">
        <v>12707</v>
      </c>
    </row>
    <row r="1515" spans="2:8" x14ac:dyDescent="0.3">
      <c r="B1515" s="22">
        <v>1000245</v>
      </c>
      <c r="C1515" s="23" t="s">
        <v>2862</v>
      </c>
      <c r="D1515" s="23" t="str">
        <f>VLOOKUP(B1515,'5b'!$B$4:$E$904,2,FALSE)</f>
        <v>M</v>
      </c>
      <c r="E1515" s="23" t="str">
        <f>INDEX(Table,MATCH('Classwork 5'!B1515,'5b'!$B$4:$B$904,0),3)</f>
        <v>36-45</v>
      </c>
      <c r="F1515" s="23">
        <f>INDEX(Table,MATCH('Classwork 5'!B1515,'5b'!$B$4:$B$904,0),4)</f>
        <v>16</v>
      </c>
      <c r="G1515" s="23">
        <v>15</v>
      </c>
      <c r="H1515" s="24">
        <v>13156</v>
      </c>
    </row>
    <row r="1516" spans="2:8" x14ac:dyDescent="0.3">
      <c r="B1516" s="22">
        <v>1000245</v>
      </c>
      <c r="C1516" s="23" t="s">
        <v>2863</v>
      </c>
      <c r="D1516" s="23" t="str">
        <f>VLOOKUP(B1516,'5b'!$B$4:$E$904,2,FALSE)</f>
        <v>M</v>
      </c>
      <c r="E1516" s="23" t="str">
        <f>INDEX(Table,MATCH('Classwork 5'!B1516,'5b'!$B$4:$B$904,0),3)</f>
        <v>36-45</v>
      </c>
      <c r="F1516" s="23">
        <f>INDEX(Table,MATCH('Classwork 5'!B1516,'5b'!$B$4:$B$904,0),4)</f>
        <v>16</v>
      </c>
      <c r="G1516" s="23">
        <v>5</v>
      </c>
      <c r="H1516" s="24">
        <v>1779</v>
      </c>
    </row>
    <row r="1517" spans="2:8" x14ac:dyDescent="0.3">
      <c r="B1517" s="22">
        <v>1000245</v>
      </c>
      <c r="C1517" s="23" t="s">
        <v>2864</v>
      </c>
      <c r="D1517" s="23" t="str">
        <f>VLOOKUP(B1517,'5b'!$B$4:$E$904,2,FALSE)</f>
        <v>M</v>
      </c>
      <c r="E1517" s="23" t="str">
        <f>INDEX(Table,MATCH('Classwork 5'!B1517,'5b'!$B$4:$B$904,0),3)</f>
        <v>36-45</v>
      </c>
      <c r="F1517" s="23">
        <f>INDEX(Table,MATCH('Classwork 5'!B1517,'5b'!$B$4:$B$904,0),4)</f>
        <v>16</v>
      </c>
      <c r="G1517" s="23">
        <v>1</v>
      </c>
      <c r="H1517" s="24">
        <v>4031</v>
      </c>
    </row>
    <row r="1518" spans="2:8" x14ac:dyDescent="0.3">
      <c r="B1518" s="22">
        <v>1000245</v>
      </c>
      <c r="C1518" s="23" t="s">
        <v>2807</v>
      </c>
      <c r="D1518" s="23" t="str">
        <f>VLOOKUP(B1518,'5b'!$B$4:$E$904,2,FALSE)</f>
        <v>M</v>
      </c>
      <c r="E1518" s="23" t="str">
        <f>INDEX(Table,MATCH('Classwork 5'!B1518,'5b'!$B$4:$B$904,0),3)</f>
        <v>36-45</v>
      </c>
      <c r="F1518" s="23">
        <f>INDEX(Table,MATCH('Classwork 5'!B1518,'5b'!$B$4:$B$904,0),4)</f>
        <v>16</v>
      </c>
      <c r="G1518" s="23">
        <v>1</v>
      </c>
      <c r="H1518" s="24">
        <v>15319</v>
      </c>
    </row>
    <row r="1519" spans="2:8" x14ac:dyDescent="0.3">
      <c r="B1519" s="22">
        <v>1000245</v>
      </c>
      <c r="C1519" s="23" t="s">
        <v>2865</v>
      </c>
      <c r="D1519" s="23" t="str">
        <f>VLOOKUP(B1519,'5b'!$B$4:$E$904,2,FALSE)</f>
        <v>M</v>
      </c>
      <c r="E1519" s="23" t="str">
        <f>INDEX(Table,MATCH('Classwork 5'!B1519,'5b'!$B$4:$B$904,0),3)</f>
        <v>36-45</v>
      </c>
      <c r="F1519" s="23">
        <f>INDEX(Table,MATCH('Classwork 5'!B1519,'5b'!$B$4:$B$904,0),4)</f>
        <v>16</v>
      </c>
      <c r="G1519" s="23">
        <v>8</v>
      </c>
      <c r="H1519" s="24">
        <v>6026</v>
      </c>
    </row>
    <row r="1520" spans="2:8" x14ac:dyDescent="0.3">
      <c r="B1520" s="22">
        <v>1000245</v>
      </c>
      <c r="C1520" s="23" t="s">
        <v>1939</v>
      </c>
      <c r="D1520" s="23" t="str">
        <f>VLOOKUP(B1520,'5b'!$B$4:$E$904,2,FALSE)</f>
        <v>M</v>
      </c>
      <c r="E1520" s="23" t="str">
        <f>INDEX(Table,MATCH('Classwork 5'!B1520,'5b'!$B$4:$B$904,0),3)</f>
        <v>36-45</v>
      </c>
      <c r="F1520" s="23">
        <f>INDEX(Table,MATCH('Classwork 5'!B1520,'5b'!$B$4:$B$904,0),4)</f>
        <v>16</v>
      </c>
      <c r="G1520" s="23">
        <v>8</v>
      </c>
      <c r="H1520" s="24">
        <v>5855</v>
      </c>
    </row>
    <row r="1521" spans="2:8" x14ac:dyDescent="0.3">
      <c r="B1521" s="22">
        <v>1000245</v>
      </c>
      <c r="C1521" s="23" t="s">
        <v>2631</v>
      </c>
      <c r="D1521" s="23" t="str">
        <f>VLOOKUP(B1521,'5b'!$B$4:$E$904,2,FALSE)</f>
        <v>M</v>
      </c>
      <c r="E1521" s="23" t="str">
        <f>INDEX(Table,MATCH('Classwork 5'!B1521,'5b'!$B$4:$B$904,0),3)</f>
        <v>36-45</v>
      </c>
      <c r="F1521" s="23">
        <f>INDEX(Table,MATCH('Classwork 5'!B1521,'5b'!$B$4:$B$904,0),4)</f>
        <v>16</v>
      </c>
      <c r="G1521" s="23">
        <v>8</v>
      </c>
      <c r="H1521" s="24">
        <v>8065</v>
      </c>
    </row>
    <row r="1522" spans="2:8" x14ac:dyDescent="0.3">
      <c r="B1522" s="22">
        <v>1000245</v>
      </c>
      <c r="C1522" s="23" t="s">
        <v>2629</v>
      </c>
      <c r="D1522" s="23" t="str">
        <f>VLOOKUP(B1522,'5b'!$B$4:$E$904,2,FALSE)</f>
        <v>M</v>
      </c>
      <c r="E1522" s="23" t="str">
        <f>INDEX(Table,MATCH('Classwork 5'!B1522,'5b'!$B$4:$B$904,0),3)</f>
        <v>36-45</v>
      </c>
      <c r="F1522" s="23">
        <f>INDEX(Table,MATCH('Classwork 5'!B1522,'5b'!$B$4:$B$904,0),4)</f>
        <v>16</v>
      </c>
      <c r="G1522" s="23">
        <v>8</v>
      </c>
      <c r="H1522" s="24">
        <v>5871</v>
      </c>
    </row>
    <row r="1523" spans="2:8" x14ac:dyDescent="0.3">
      <c r="B1523" s="22">
        <v>1000245</v>
      </c>
      <c r="C1523" s="23" t="s">
        <v>2346</v>
      </c>
      <c r="D1523" s="23" t="str">
        <f>VLOOKUP(B1523,'5b'!$B$4:$E$904,2,FALSE)</f>
        <v>M</v>
      </c>
      <c r="E1523" s="23" t="str">
        <f>INDEX(Table,MATCH('Classwork 5'!B1523,'5b'!$B$4:$B$904,0),3)</f>
        <v>36-45</v>
      </c>
      <c r="F1523" s="23">
        <f>INDEX(Table,MATCH('Classwork 5'!B1523,'5b'!$B$4:$B$904,0),4)</f>
        <v>16</v>
      </c>
      <c r="G1523" s="23">
        <v>8</v>
      </c>
      <c r="H1523" s="24">
        <v>6168</v>
      </c>
    </row>
    <row r="1524" spans="2:8" x14ac:dyDescent="0.3">
      <c r="B1524" s="22">
        <v>1000245</v>
      </c>
      <c r="C1524" s="23" t="s">
        <v>2866</v>
      </c>
      <c r="D1524" s="23" t="str">
        <f>VLOOKUP(B1524,'5b'!$B$4:$E$904,2,FALSE)</f>
        <v>M</v>
      </c>
      <c r="E1524" s="23" t="str">
        <f>INDEX(Table,MATCH('Classwork 5'!B1524,'5b'!$B$4:$B$904,0),3)</f>
        <v>36-45</v>
      </c>
      <c r="F1524" s="23">
        <f>INDEX(Table,MATCH('Classwork 5'!B1524,'5b'!$B$4:$B$904,0),4)</f>
        <v>16</v>
      </c>
      <c r="G1524" s="23">
        <v>2</v>
      </c>
      <c r="H1524" s="24">
        <v>9791</v>
      </c>
    </row>
    <row r="1525" spans="2:8" x14ac:dyDescent="0.3">
      <c r="B1525" s="22">
        <v>1000245</v>
      </c>
      <c r="C1525" s="23" t="s">
        <v>2107</v>
      </c>
      <c r="D1525" s="23" t="str">
        <f>VLOOKUP(B1525,'5b'!$B$4:$E$904,2,FALSE)</f>
        <v>M</v>
      </c>
      <c r="E1525" s="23" t="str">
        <f>INDEX(Table,MATCH('Classwork 5'!B1525,'5b'!$B$4:$B$904,0),3)</f>
        <v>36-45</v>
      </c>
      <c r="F1525" s="23">
        <f>INDEX(Table,MATCH('Classwork 5'!B1525,'5b'!$B$4:$B$904,0),4)</f>
        <v>16</v>
      </c>
      <c r="G1525" s="23">
        <v>8</v>
      </c>
      <c r="H1525" s="24">
        <v>7791</v>
      </c>
    </row>
    <row r="1526" spans="2:8" x14ac:dyDescent="0.3">
      <c r="B1526" s="22">
        <v>1000245</v>
      </c>
      <c r="C1526" s="23" t="s">
        <v>2118</v>
      </c>
      <c r="D1526" s="23" t="str">
        <f>VLOOKUP(B1526,'5b'!$B$4:$E$904,2,FALSE)</f>
        <v>M</v>
      </c>
      <c r="E1526" s="23" t="str">
        <f>INDEX(Table,MATCH('Classwork 5'!B1526,'5b'!$B$4:$B$904,0),3)</f>
        <v>36-45</v>
      </c>
      <c r="F1526" s="23">
        <f>INDEX(Table,MATCH('Classwork 5'!B1526,'5b'!$B$4:$B$904,0),4)</f>
        <v>16</v>
      </c>
      <c r="G1526" s="23">
        <v>8</v>
      </c>
      <c r="H1526" s="24">
        <v>4112</v>
      </c>
    </row>
    <row r="1527" spans="2:8" x14ac:dyDescent="0.3">
      <c r="B1527" s="22">
        <v>1000245</v>
      </c>
      <c r="C1527" s="23" t="s">
        <v>2867</v>
      </c>
      <c r="D1527" s="23" t="str">
        <f>VLOOKUP(B1527,'5b'!$B$4:$E$904,2,FALSE)</f>
        <v>M</v>
      </c>
      <c r="E1527" s="23" t="str">
        <f>INDEX(Table,MATCH('Classwork 5'!B1527,'5b'!$B$4:$B$904,0),3)</f>
        <v>36-45</v>
      </c>
      <c r="F1527" s="23">
        <f>INDEX(Table,MATCH('Classwork 5'!B1527,'5b'!$B$4:$B$904,0),4)</f>
        <v>16</v>
      </c>
      <c r="G1527" s="23">
        <v>8</v>
      </c>
      <c r="H1527" s="24">
        <v>8006</v>
      </c>
    </row>
    <row r="1528" spans="2:8" x14ac:dyDescent="0.3">
      <c r="B1528" s="22">
        <v>1000245</v>
      </c>
      <c r="C1528" s="23" t="s">
        <v>2868</v>
      </c>
      <c r="D1528" s="23" t="str">
        <f>VLOOKUP(B1528,'5b'!$B$4:$E$904,2,FALSE)</f>
        <v>M</v>
      </c>
      <c r="E1528" s="23" t="str">
        <f>INDEX(Table,MATCH('Classwork 5'!B1528,'5b'!$B$4:$B$904,0),3)</f>
        <v>36-45</v>
      </c>
      <c r="F1528" s="23">
        <f>INDEX(Table,MATCH('Classwork 5'!B1528,'5b'!$B$4:$B$904,0),4)</f>
        <v>16</v>
      </c>
      <c r="G1528" s="23">
        <v>8</v>
      </c>
      <c r="H1528" s="24">
        <v>2277</v>
      </c>
    </row>
    <row r="1529" spans="2:8" x14ac:dyDescent="0.3">
      <c r="B1529" s="22">
        <v>1000245</v>
      </c>
      <c r="C1529" s="23" t="s">
        <v>2230</v>
      </c>
      <c r="D1529" s="23" t="str">
        <f>VLOOKUP(B1529,'5b'!$B$4:$E$904,2,FALSE)</f>
        <v>M</v>
      </c>
      <c r="E1529" s="23" t="str">
        <f>INDEX(Table,MATCH('Classwork 5'!B1529,'5b'!$B$4:$B$904,0),3)</f>
        <v>36-45</v>
      </c>
      <c r="F1529" s="23">
        <f>INDEX(Table,MATCH('Classwork 5'!B1529,'5b'!$B$4:$B$904,0),4)</f>
        <v>16</v>
      </c>
      <c r="G1529" s="23">
        <v>8</v>
      </c>
      <c r="H1529" s="24">
        <v>7810</v>
      </c>
    </row>
    <row r="1530" spans="2:8" x14ac:dyDescent="0.3">
      <c r="B1530" s="22">
        <v>1000245</v>
      </c>
      <c r="C1530" s="23" t="s">
        <v>2869</v>
      </c>
      <c r="D1530" s="23" t="str">
        <f>VLOOKUP(B1530,'5b'!$B$4:$E$904,2,FALSE)</f>
        <v>M</v>
      </c>
      <c r="E1530" s="23" t="str">
        <f>INDEX(Table,MATCH('Classwork 5'!B1530,'5b'!$B$4:$B$904,0),3)</f>
        <v>36-45</v>
      </c>
      <c r="F1530" s="23">
        <f>INDEX(Table,MATCH('Classwork 5'!B1530,'5b'!$B$4:$B$904,0),4)</f>
        <v>16</v>
      </c>
      <c r="G1530" s="23">
        <v>1</v>
      </c>
      <c r="H1530" s="24">
        <v>11488</v>
      </c>
    </row>
    <row r="1531" spans="2:8" x14ac:dyDescent="0.3">
      <c r="B1531" s="22">
        <v>1000245</v>
      </c>
      <c r="C1531" s="23" t="s">
        <v>2169</v>
      </c>
      <c r="D1531" s="23" t="str">
        <f>VLOOKUP(B1531,'5b'!$B$4:$E$904,2,FALSE)</f>
        <v>M</v>
      </c>
      <c r="E1531" s="23" t="str">
        <f>INDEX(Table,MATCH('Classwork 5'!B1531,'5b'!$B$4:$B$904,0),3)</f>
        <v>36-45</v>
      </c>
      <c r="F1531" s="23">
        <f>INDEX(Table,MATCH('Classwork 5'!B1531,'5b'!$B$4:$B$904,0),4)</f>
        <v>16</v>
      </c>
      <c r="G1531" s="23">
        <v>5</v>
      </c>
      <c r="H1531" s="24">
        <v>5289</v>
      </c>
    </row>
    <row r="1532" spans="2:8" x14ac:dyDescent="0.3">
      <c r="B1532" s="22">
        <v>1000245</v>
      </c>
      <c r="C1532" s="23" t="s">
        <v>2806</v>
      </c>
      <c r="D1532" s="23" t="str">
        <f>VLOOKUP(B1532,'5b'!$B$4:$E$904,2,FALSE)</f>
        <v>M</v>
      </c>
      <c r="E1532" s="23" t="str">
        <f>INDEX(Table,MATCH('Classwork 5'!B1532,'5b'!$B$4:$B$904,0),3)</f>
        <v>36-45</v>
      </c>
      <c r="F1532" s="23">
        <f>INDEX(Table,MATCH('Classwork 5'!B1532,'5b'!$B$4:$B$904,0),4)</f>
        <v>16</v>
      </c>
      <c r="G1532" s="23">
        <v>8</v>
      </c>
      <c r="H1532" s="24">
        <v>4147</v>
      </c>
    </row>
    <row r="1533" spans="2:8" x14ac:dyDescent="0.3">
      <c r="B1533" s="22">
        <v>1000245</v>
      </c>
      <c r="C1533" s="23" t="s">
        <v>2870</v>
      </c>
      <c r="D1533" s="23" t="str">
        <f>VLOOKUP(B1533,'5b'!$B$4:$E$904,2,FALSE)</f>
        <v>M</v>
      </c>
      <c r="E1533" s="23" t="str">
        <f>INDEX(Table,MATCH('Classwork 5'!B1533,'5b'!$B$4:$B$904,0),3)</f>
        <v>36-45</v>
      </c>
      <c r="F1533" s="23">
        <f>INDEX(Table,MATCH('Classwork 5'!B1533,'5b'!$B$4:$B$904,0),4)</f>
        <v>16</v>
      </c>
      <c r="G1533" s="23">
        <v>5</v>
      </c>
      <c r="H1533" s="24">
        <v>5365</v>
      </c>
    </row>
    <row r="1534" spans="2:8" x14ac:dyDescent="0.3">
      <c r="B1534" s="22">
        <v>1000245</v>
      </c>
      <c r="C1534" s="23" t="s">
        <v>2476</v>
      </c>
      <c r="D1534" s="23" t="str">
        <f>VLOOKUP(B1534,'5b'!$B$4:$E$904,2,FALSE)</f>
        <v>M</v>
      </c>
      <c r="E1534" s="23" t="str">
        <f>INDEX(Table,MATCH('Classwork 5'!B1534,'5b'!$B$4:$B$904,0),3)</f>
        <v>36-45</v>
      </c>
      <c r="F1534" s="23">
        <f>INDEX(Table,MATCH('Classwork 5'!B1534,'5b'!$B$4:$B$904,0),4)</f>
        <v>16</v>
      </c>
      <c r="G1534" s="23">
        <v>5</v>
      </c>
      <c r="H1534" s="24">
        <v>5145</v>
      </c>
    </row>
    <row r="1535" spans="2:8" x14ac:dyDescent="0.3">
      <c r="B1535" s="22">
        <v>1000245</v>
      </c>
      <c r="C1535" s="23" t="s">
        <v>2014</v>
      </c>
      <c r="D1535" s="23" t="str">
        <f>VLOOKUP(B1535,'5b'!$B$4:$E$904,2,FALSE)</f>
        <v>M</v>
      </c>
      <c r="E1535" s="23" t="str">
        <f>INDEX(Table,MATCH('Classwork 5'!B1535,'5b'!$B$4:$B$904,0),3)</f>
        <v>36-45</v>
      </c>
      <c r="F1535" s="23">
        <f>INDEX(Table,MATCH('Classwork 5'!B1535,'5b'!$B$4:$B$904,0),4)</f>
        <v>16</v>
      </c>
      <c r="G1535" s="23">
        <v>3</v>
      </c>
      <c r="H1535" s="24">
        <v>10791</v>
      </c>
    </row>
    <row r="1536" spans="2:8" x14ac:dyDescent="0.3">
      <c r="B1536" s="22">
        <v>1000245</v>
      </c>
      <c r="C1536" s="23" t="s">
        <v>2871</v>
      </c>
      <c r="D1536" s="23" t="str">
        <f>VLOOKUP(B1536,'5b'!$B$4:$E$904,2,FALSE)</f>
        <v>M</v>
      </c>
      <c r="E1536" s="23" t="str">
        <f>INDEX(Table,MATCH('Classwork 5'!B1536,'5b'!$B$4:$B$904,0),3)</f>
        <v>36-45</v>
      </c>
      <c r="F1536" s="23">
        <f>INDEX(Table,MATCH('Classwork 5'!B1536,'5b'!$B$4:$B$904,0),4)</f>
        <v>16</v>
      </c>
      <c r="G1536" s="23">
        <v>5</v>
      </c>
      <c r="H1536" s="24">
        <v>3539</v>
      </c>
    </row>
    <row r="1537" spans="2:8" x14ac:dyDescent="0.3">
      <c r="B1537" s="22">
        <v>1000245</v>
      </c>
      <c r="C1537" s="23" t="s">
        <v>2872</v>
      </c>
      <c r="D1537" s="23" t="str">
        <f>VLOOKUP(B1537,'5b'!$B$4:$E$904,2,FALSE)</f>
        <v>M</v>
      </c>
      <c r="E1537" s="23" t="str">
        <f>INDEX(Table,MATCH('Classwork 5'!B1537,'5b'!$B$4:$B$904,0),3)</f>
        <v>36-45</v>
      </c>
      <c r="F1537" s="23">
        <f>INDEX(Table,MATCH('Classwork 5'!B1537,'5b'!$B$4:$B$904,0),4)</f>
        <v>16</v>
      </c>
      <c r="G1537" s="23">
        <v>5</v>
      </c>
      <c r="H1537" s="24">
        <v>1897</v>
      </c>
    </row>
    <row r="1538" spans="2:8" x14ac:dyDescent="0.3">
      <c r="B1538" s="22">
        <v>1000245</v>
      </c>
      <c r="C1538" s="23" t="s">
        <v>2809</v>
      </c>
      <c r="D1538" s="23" t="str">
        <f>VLOOKUP(B1538,'5b'!$B$4:$E$904,2,FALSE)</f>
        <v>M</v>
      </c>
      <c r="E1538" s="23" t="str">
        <f>INDEX(Table,MATCH('Classwork 5'!B1538,'5b'!$B$4:$B$904,0),3)</f>
        <v>36-45</v>
      </c>
      <c r="F1538" s="23">
        <f>INDEX(Table,MATCH('Classwork 5'!B1538,'5b'!$B$4:$B$904,0),4)</f>
        <v>16</v>
      </c>
      <c r="G1538" s="23">
        <v>4</v>
      </c>
      <c r="H1538" s="24">
        <v>1398</v>
      </c>
    </row>
    <row r="1539" spans="2:8" x14ac:dyDescent="0.3">
      <c r="B1539" s="22">
        <v>1000245</v>
      </c>
      <c r="C1539" s="23" t="s">
        <v>2681</v>
      </c>
      <c r="D1539" s="23" t="str">
        <f>VLOOKUP(B1539,'5b'!$B$4:$E$904,2,FALSE)</f>
        <v>M</v>
      </c>
      <c r="E1539" s="23" t="str">
        <f>INDEX(Table,MATCH('Classwork 5'!B1539,'5b'!$B$4:$B$904,0),3)</f>
        <v>36-45</v>
      </c>
      <c r="F1539" s="23">
        <f>INDEX(Table,MATCH('Classwork 5'!B1539,'5b'!$B$4:$B$904,0),4)</f>
        <v>16</v>
      </c>
      <c r="G1539" s="23">
        <v>1</v>
      </c>
      <c r="H1539" s="24">
        <v>11556</v>
      </c>
    </row>
    <row r="1540" spans="2:8" x14ac:dyDescent="0.3">
      <c r="B1540" s="22">
        <v>1000245</v>
      </c>
      <c r="C1540" s="23" t="s">
        <v>2496</v>
      </c>
      <c r="D1540" s="23" t="str">
        <f>VLOOKUP(B1540,'5b'!$B$4:$E$904,2,FALSE)</f>
        <v>M</v>
      </c>
      <c r="E1540" s="23" t="str">
        <f>INDEX(Table,MATCH('Classwork 5'!B1540,'5b'!$B$4:$B$904,0),3)</f>
        <v>36-45</v>
      </c>
      <c r="F1540" s="23">
        <f>INDEX(Table,MATCH('Classwork 5'!B1540,'5b'!$B$4:$B$904,0),4)</f>
        <v>16</v>
      </c>
      <c r="G1540" s="23">
        <v>1</v>
      </c>
      <c r="H1540" s="24">
        <v>8109</v>
      </c>
    </row>
    <row r="1541" spans="2:8" x14ac:dyDescent="0.3">
      <c r="B1541" s="22">
        <v>1000245</v>
      </c>
      <c r="C1541" s="23" t="s">
        <v>2873</v>
      </c>
      <c r="D1541" s="23" t="str">
        <f>VLOOKUP(B1541,'5b'!$B$4:$E$904,2,FALSE)</f>
        <v>M</v>
      </c>
      <c r="E1541" s="23" t="str">
        <f>INDEX(Table,MATCH('Classwork 5'!B1541,'5b'!$B$4:$B$904,0),3)</f>
        <v>36-45</v>
      </c>
      <c r="F1541" s="23">
        <f>INDEX(Table,MATCH('Classwork 5'!B1541,'5b'!$B$4:$B$904,0),4)</f>
        <v>16</v>
      </c>
      <c r="G1541" s="23">
        <v>1</v>
      </c>
      <c r="H1541" s="24">
        <v>11519</v>
      </c>
    </row>
    <row r="1542" spans="2:8" x14ac:dyDescent="0.3">
      <c r="B1542" s="22">
        <v>1000245</v>
      </c>
      <c r="C1542" s="23" t="s">
        <v>2534</v>
      </c>
      <c r="D1542" s="23" t="str">
        <f>VLOOKUP(B1542,'5b'!$B$4:$E$904,2,FALSE)</f>
        <v>M</v>
      </c>
      <c r="E1542" s="23" t="str">
        <f>INDEX(Table,MATCH('Classwork 5'!B1542,'5b'!$B$4:$B$904,0),3)</f>
        <v>36-45</v>
      </c>
      <c r="F1542" s="23">
        <f>INDEX(Table,MATCH('Classwork 5'!B1542,'5b'!$B$4:$B$904,0),4)</f>
        <v>16</v>
      </c>
      <c r="G1542" s="23">
        <v>1</v>
      </c>
      <c r="H1542" s="24">
        <v>11766</v>
      </c>
    </row>
    <row r="1543" spans="2:8" x14ac:dyDescent="0.3">
      <c r="B1543" s="22">
        <v>1000245</v>
      </c>
      <c r="C1543" s="23" t="s">
        <v>2446</v>
      </c>
      <c r="D1543" s="23" t="str">
        <f>VLOOKUP(B1543,'5b'!$B$4:$E$904,2,FALSE)</f>
        <v>M</v>
      </c>
      <c r="E1543" s="23" t="str">
        <f>INDEX(Table,MATCH('Classwork 5'!B1543,'5b'!$B$4:$B$904,0),3)</f>
        <v>36-45</v>
      </c>
      <c r="F1543" s="23">
        <f>INDEX(Table,MATCH('Classwork 5'!B1543,'5b'!$B$4:$B$904,0),4)</f>
        <v>16</v>
      </c>
      <c r="G1543" s="23">
        <v>10</v>
      </c>
      <c r="H1543" s="24">
        <v>9314</v>
      </c>
    </row>
    <row r="1544" spans="2:8" x14ac:dyDescent="0.3">
      <c r="B1544" s="22">
        <v>1000245</v>
      </c>
      <c r="C1544" s="23" t="s">
        <v>2642</v>
      </c>
      <c r="D1544" s="23" t="str">
        <f>VLOOKUP(B1544,'5b'!$B$4:$E$904,2,FALSE)</f>
        <v>M</v>
      </c>
      <c r="E1544" s="23" t="str">
        <f>INDEX(Table,MATCH('Classwork 5'!B1544,'5b'!$B$4:$B$904,0),3)</f>
        <v>36-45</v>
      </c>
      <c r="F1544" s="23">
        <f>INDEX(Table,MATCH('Classwork 5'!B1544,'5b'!$B$4:$B$904,0),4)</f>
        <v>16</v>
      </c>
      <c r="G1544" s="23">
        <v>2</v>
      </c>
      <c r="H1544" s="24">
        <v>12815</v>
      </c>
    </row>
    <row r="1545" spans="2:8" x14ac:dyDescent="0.3">
      <c r="B1545" s="22">
        <v>1000245</v>
      </c>
      <c r="C1545" s="23" t="s">
        <v>2874</v>
      </c>
      <c r="D1545" s="23" t="str">
        <f>VLOOKUP(B1545,'5b'!$B$4:$E$904,2,FALSE)</f>
        <v>M</v>
      </c>
      <c r="E1545" s="23" t="str">
        <f>INDEX(Table,MATCH('Classwork 5'!B1545,'5b'!$B$4:$B$904,0),3)</f>
        <v>36-45</v>
      </c>
      <c r="F1545" s="23">
        <f>INDEX(Table,MATCH('Classwork 5'!B1545,'5b'!$B$4:$B$904,0),4)</f>
        <v>16</v>
      </c>
      <c r="G1545" s="23">
        <v>1</v>
      </c>
      <c r="H1545" s="24">
        <v>3956</v>
      </c>
    </row>
    <row r="1546" spans="2:8" x14ac:dyDescent="0.3">
      <c r="B1546" s="22">
        <v>1000245</v>
      </c>
      <c r="C1546" s="23" t="s">
        <v>2416</v>
      </c>
      <c r="D1546" s="23" t="str">
        <f>VLOOKUP(B1546,'5b'!$B$4:$E$904,2,FALSE)</f>
        <v>M</v>
      </c>
      <c r="E1546" s="23" t="str">
        <f>INDEX(Table,MATCH('Classwork 5'!B1546,'5b'!$B$4:$B$904,0),3)</f>
        <v>36-45</v>
      </c>
      <c r="F1546" s="23">
        <f>INDEX(Table,MATCH('Classwork 5'!B1546,'5b'!$B$4:$B$904,0),4)</f>
        <v>16</v>
      </c>
      <c r="G1546" s="23">
        <v>1</v>
      </c>
      <c r="H1546" s="24">
        <v>11829</v>
      </c>
    </row>
    <row r="1547" spans="2:8" x14ac:dyDescent="0.3">
      <c r="B1547" s="22">
        <v>1000245</v>
      </c>
      <c r="C1547" s="23" t="s">
        <v>2875</v>
      </c>
      <c r="D1547" s="23" t="str">
        <f>VLOOKUP(B1547,'5b'!$B$4:$E$904,2,FALSE)</f>
        <v>M</v>
      </c>
      <c r="E1547" s="23" t="str">
        <f>INDEX(Table,MATCH('Classwork 5'!B1547,'5b'!$B$4:$B$904,0),3)</f>
        <v>36-45</v>
      </c>
      <c r="F1547" s="23">
        <f>INDEX(Table,MATCH('Classwork 5'!B1547,'5b'!$B$4:$B$904,0),4)</f>
        <v>16</v>
      </c>
      <c r="G1547" s="23">
        <v>11</v>
      </c>
      <c r="H1547" s="24">
        <v>4623</v>
      </c>
    </row>
    <row r="1548" spans="2:8" x14ac:dyDescent="0.3">
      <c r="B1548" s="22">
        <v>1000245</v>
      </c>
      <c r="C1548" s="23" t="s">
        <v>2876</v>
      </c>
      <c r="D1548" s="23" t="str">
        <f>VLOOKUP(B1548,'5b'!$B$4:$E$904,2,FALSE)</f>
        <v>M</v>
      </c>
      <c r="E1548" s="23" t="str">
        <f>INDEX(Table,MATCH('Classwork 5'!B1548,'5b'!$B$4:$B$904,0),3)</f>
        <v>36-45</v>
      </c>
      <c r="F1548" s="23">
        <f>INDEX(Table,MATCH('Classwork 5'!B1548,'5b'!$B$4:$B$904,0),4)</f>
        <v>16</v>
      </c>
      <c r="G1548" s="23">
        <v>11</v>
      </c>
      <c r="H1548" s="24">
        <v>4608</v>
      </c>
    </row>
    <row r="1549" spans="2:8" x14ac:dyDescent="0.3">
      <c r="B1549" s="22">
        <v>1000245</v>
      </c>
      <c r="C1549" s="23" t="s">
        <v>2877</v>
      </c>
      <c r="D1549" s="23" t="str">
        <f>VLOOKUP(B1549,'5b'!$B$4:$E$904,2,FALSE)</f>
        <v>M</v>
      </c>
      <c r="E1549" s="23" t="str">
        <f>INDEX(Table,MATCH('Classwork 5'!B1549,'5b'!$B$4:$B$904,0),3)</f>
        <v>36-45</v>
      </c>
      <c r="F1549" s="23">
        <f>INDEX(Table,MATCH('Classwork 5'!B1549,'5b'!$B$4:$B$904,0),4)</f>
        <v>16</v>
      </c>
      <c r="G1549" s="23">
        <v>11</v>
      </c>
      <c r="H1549" s="24">
        <v>4688</v>
      </c>
    </row>
    <row r="1550" spans="2:8" x14ac:dyDescent="0.3">
      <c r="B1550" s="22">
        <v>1000245</v>
      </c>
      <c r="C1550" s="23" t="s">
        <v>2878</v>
      </c>
      <c r="D1550" s="23" t="str">
        <f>VLOOKUP(B1550,'5b'!$B$4:$E$904,2,FALSE)</f>
        <v>M</v>
      </c>
      <c r="E1550" s="23" t="str">
        <f>INDEX(Table,MATCH('Classwork 5'!B1550,'5b'!$B$4:$B$904,0),3)</f>
        <v>36-45</v>
      </c>
      <c r="F1550" s="23">
        <f>INDEX(Table,MATCH('Classwork 5'!B1550,'5b'!$B$4:$B$904,0),4)</f>
        <v>16</v>
      </c>
      <c r="G1550" s="23">
        <v>11</v>
      </c>
      <c r="H1550" s="24">
        <v>3113</v>
      </c>
    </row>
    <row r="1551" spans="2:8" x14ac:dyDescent="0.3">
      <c r="B1551" s="22">
        <v>1000245</v>
      </c>
      <c r="C1551" s="23" t="s">
        <v>2419</v>
      </c>
      <c r="D1551" s="23" t="str">
        <f>VLOOKUP(B1551,'5b'!$B$4:$E$904,2,FALSE)</f>
        <v>M</v>
      </c>
      <c r="E1551" s="23" t="str">
        <f>INDEX(Table,MATCH('Classwork 5'!B1551,'5b'!$B$4:$B$904,0),3)</f>
        <v>36-45</v>
      </c>
      <c r="F1551" s="23">
        <f>INDEX(Table,MATCH('Classwork 5'!B1551,'5b'!$B$4:$B$904,0),4)</f>
        <v>16</v>
      </c>
      <c r="G1551" s="23">
        <v>11</v>
      </c>
      <c r="H1551" s="24">
        <v>2966</v>
      </c>
    </row>
    <row r="1552" spans="2:8" x14ac:dyDescent="0.3">
      <c r="B1552" s="22">
        <v>1000245</v>
      </c>
      <c r="C1552" s="23" t="s">
        <v>2879</v>
      </c>
      <c r="D1552" s="23" t="str">
        <f>VLOOKUP(B1552,'5b'!$B$4:$E$904,2,FALSE)</f>
        <v>M</v>
      </c>
      <c r="E1552" s="23" t="str">
        <f>INDEX(Table,MATCH('Classwork 5'!B1552,'5b'!$B$4:$B$904,0),3)</f>
        <v>36-45</v>
      </c>
      <c r="F1552" s="23">
        <f>INDEX(Table,MATCH('Classwork 5'!B1552,'5b'!$B$4:$B$904,0),4)</f>
        <v>16</v>
      </c>
      <c r="G1552" s="23">
        <v>11</v>
      </c>
      <c r="H1552" s="24">
        <v>3210</v>
      </c>
    </row>
    <row r="1553" spans="2:8" x14ac:dyDescent="0.3">
      <c r="B1553" s="22">
        <v>1000245</v>
      </c>
      <c r="C1553" s="23" t="s">
        <v>2880</v>
      </c>
      <c r="D1553" s="23" t="str">
        <f>VLOOKUP(B1553,'5b'!$B$4:$E$904,2,FALSE)</f>
        <v>M</v>
      </c>
      <c r="E1553" s="23" t="str">
        <f>INDEX(Table,MATCH('Classwork 5'!B1553,'5b'!$B$4:$B$904,0),3)</f>
        <v>36-45</v>
      </c>
      <c r="F1553" s="23">
        <f>INDEX(Table,MATCH('Classwork 5'!B1553,'5b'!$B$4:$B$904,0),4)</f>
        <v>16</v>
      </c>
      <c r="G1553" s="23">
        <v>17</v>
      </c>
      <c r="H1553" s="24">
        <v>5511</v>
      </c>
    </row>
    <row r="1554" spans="2:8" x14ac:dyDescent="0.3">
      <c r="B1554" s="22">
        <v>1000245</v>
      </c>
      <c r="C1554" s="23" t="s">
        <v>2751</v>
      </c>
      <c r="D1554" s="23" t="str">
        <f>VLOOKUP(B1554,'5b'!$B$4:$E$904,2,FALSE)</f>
        <v>M</v>
      </c>
      <c r="E1554" s="23" t="str">
        <f>INDEX(Table,MATCH('Classwork 5'!B1554,'5b'!$B$4:$B$904,0),3)</f>
        <v>36-45</v>
      </c>
      <c r="F1554" s="23">
        <f>INDEX(Table,MATCH('Classwork 5'!B1554,'5b'!$B$4:$B$904,0),4)</f>
        <v>16</v>
      </c>
      <c r="G1554" s="23">
        <v>8</v>
      </c>
      <c r="H1554" s="24">
        <v>6103</v>
      </c>
    </row>
    <row r="1555" spans="2:8" x14ac:dyDescent="0.3">
      <c r="B1555" s="22">
        <v>1000245</v>
      </c>
      <c r="C1555" s="23" t="s">
        <v>2881</v>
      </c>
      <c r="D1555" s="23" t="str">
        <f>VLOOKUP(B1555,'5b'!$B$4:$E$904,2,FALSE)</f>
        <v>M</v>
      </c>
      <c r="E1555" s="23" t="str">
        <f>INDEX(Table,MATCH('Classwork 5'!B1555,'5b'!$B$4:$B$904,0),3)</f>
        <v>36-45</v>
      </c>
      <c r="F1555" s="23">
        <f>INDEX(Table,MATCH('Classwork 5'!B1555,'5b'!$B$4:$B$904,0),4)</f>
        <v>16</v>
      </c>
      <c r="G1555" s="23">
        <v>13</v>
      </c>
      <c r="H1555" s="24">
        <v>563</v>
      </c>
    </row>
    <row r="1556" spans="2:8" x14ac:dyDescent="0.3">
      <c r="B1556" s="22">
        <v>1000246</v>
      </c>
      <c r="C1556" s="23" t="s">
        <v>2248</v>
      </c>
      <c r="D1556" s="23" t="str">
        <f>VLOOKUP(B1556,'5b'!$B$4:$E$904,2,FALSE)</f>
        <v>F</v>
      </c>
      <c r="E1556" s="23" t="str">
        <f>INDEX(Table,MATCH('Classwork 5'!B1556,'5b'!$B$4:$B$904,0),3)</f>
        <v>18-25</v>
      </c>
      <c r="F1556" s="23">
        <f>INDEX(Table,MATCH('Classwork 5'!B1556,'5b'!$B$4:$B$904,0),4)</f>
        <v>4</v>
      </c>
      <c r="G1556" s="23">
        <v>5</v>
      </c>
      <c r="H1556" s="24">
        <v>8731</v>
      </c>
    </row>
    <row r="1557" spans="2:8" x14ac:dyDescent="0.3">
      <c r="B1557" s="22">
        <v>1000249</v>
      </c>
      <c r="C1557" s="23" t="s">
        <v>2016</v>
      </c>
      <c r="D1557" s="23" t="str">
        <f>VLOOKUP(B1557,'5b'!$B$4:$E$904,2,FALSE)</f>
        <v>F</v>
      </c>
      <c r="E1557" s="23" t="str">
        <f>INDEX(Table,MATCH('Classwork 5'!B1557,'5b'!$B$4:$B$904,0),3)</f>
        <v>18-25</v>
      </c>
      <c r="F1557" s="23">
        <f>INDEX(Table,MATCH('Classwork 5'!B1557,'5b'!$B$4:$B$904,0),4)</f>
        <v>14</v>
      </c>
      <c r="G1557" s="23">
        <v>5</v>
      </c>
      <c r="H1557" s="24">
        <v>8671</v>
      </c>
    </row>
    <row r="1558" spans="2:8" x14ac:dyDescent="0.3">
      <c r="B1558" s="22">
        <v>1000249</v>
      </c>
      <c r="C1558" s="23" t="s">
        <v>2882</v>
      </c>
      <c r="D1558" s="23" t="str">
        <f>VLOOKUP(B1558,'5b'!$B$4:$E$904,2,FALSE)</f>
        <v>F</v>
      </c>
      <c r="E1558" s="23" t="str">
        <f>INDEX(Table,MATCH('Classwork 5'!B1558,'5b'!$B$4:$B$904,0),3)</f>
        <v>18-25</v>
      </c>
      <c r="F1558" s="23">
        <f>INDEX(Table,MATCH('Classwork 5'!B1558,'5b'!$B$4:$B$904,0),4)</f>
        <v>14</v>
      </c>
      <c r="G1558" s="23">
        <v>8</v>
      </c>
      <c r="H1558" s="24">
        <v>6099</v>
      </c>
    </row>
    <row r="1559" spans="2:8" x14ac:dyDescent="0.3">
      <c r="B1559" s="22">
        <v>1000249</v>
      </c>
      <c r="C1559" s="23" t="s">
        <v>1962</v>
      </c>
      <c r="D1559" s="23" t="str">
        <f>VLOOKUP(B1559,'5b'!$B$4:$E$904,2,FALSE)</f>
        <v>F</v>
      </c>
      <c r="E1559" s="23" t="str">
        <f>INDEX(Table,MATCH('Classwork 5'!B1559,'5b'!$B$4:$B$904,0),3)</f>
        <v>18-25</v>
      </c>
      <c r="F1559" s="23">
        <f>INDEX(Table,MATCH('Classwork 5'!B1559,'5b'!$B$4:$B$904,0),4)</f>
        <v>14</v>
      </c>
      <c r="G1559" s="23">
        <v>5</v>
      </c>
      <c r="H1559" s="24">
        <v>8712</v>
      </c>
    </row>
    <row r="1560" spans="2:8" x14ac:dyDescent="0.3">
      <c r="B1560" s="22">
        <v>1000249</v>
      </c>
      <c r="C1560" s="23" t="s">
        <v>2479</v>
      </c>
      <c r="D1560" s="23" t="str">
        <f>VLOOKUP(B1560,'5b'!$B$4:$E$904,2,FALSE)</f>
        <v>F</v>
      </c>
      <c r="E1560" s="23" t="str">
        <f>INDEX(Table,MATCH('Classwork 5'!B1560,'5b'!$B$4:$B$904,0),3)</f>
        <v>18-25</v>
      </c>
      <c r="F1560" s="23">
        <f>INDEX(Table,MATCH('Classwork 5'!B1560,'5b'!$B$4:$B$904,0),4)</f>
        <v>14</v>
      </c>
      <c r="G1560" s="23">
        <v>5</v>
      </c>
      <c r="H1560" s="24">
        <v>8757</v>
      </c>
    </row>
    <row r="1561" spans="2:8" x14ac:dyDescent="0.3">
      <c r="B1561" s="22">
        <v>1000250</v>
      </c>
      <c r="C1561" s="23" t="s">
        <v>2883</v>
      </c>
      <c r="D1561" s="23" t="str">
        <f>VLOOKUP(B1561,'5b'!$B$4:$E$904,2,FALSE)</f>
        <v>M</v>
      </c>
      <c r="E1561" s="23" t="str">
        <f>INDEX(Table,MATCH('Classwork 5'!B1561,'5b'!$B$4:$B$904,0),3)</f>
        <v>36-45</v>
      </c>
      <c r="F1561" s="23">
        <f>INDEX(Table,MATCH('Classwork 5'!B1561,'5b'!$B$4:$B$904,0),4)</f>
        <v>16</v>
      </c>
      <c r="G1561" s="23">
        <v>16</v>
      </c>
      <c r="H1561" s="24">
        <v>16500</v>
      </c>
    </row>
    <row r="1562" spans="2:8" x14ac:dyDescent="0.3">
      <c r="B1562" s="22">
        <v>1000250</v>
      </c>
      <c r="C1562" s="23" t="s">
        <v>2114</v>
      </c>
      <c r="D1562" s="23" t="str">
        <f>VLOOKUP(B1562,'5b'!$B$4:$E$904,2,FALSE)</f>
        <v>M</v>
      </c>
      <c r="E1562" s="23" t="str">
        <f>INDEX(Table,MATCH('Classwork 5'!B1562,'5b'!$B$4:$B$904,0),3)</f>
        <v>36-45</v>
      </c>
      <c r="F1562" s="23">
        <f>INDEX(Table,MATCH('Classwork 5'!B1562,'5b'!$B$4:$B$904,0),4)</f>
        <v>16</v>
      </c>
      <c r="G1562" s="23">
        <v>8</v>
      </c>
      <c r="H1562" s="24">
        <v>9974</v>
      </c>
    </row>
    <row r="1563" spans="2:8" x14ac:dyDescent="0.3">
      <c r="B1563" s="22">
        <v>1000251</v>
      </c>
      <c r="C1563" s="23" t="s">
        <v>2210</v>
      </c>
      <c r="D1563" s="23" t="str">
        <f>VLOOKUP(B1563,'5b'!$B$4:$E$904,2,FALSE)</f>
        <v>M</v>
      </c>
      <c r="E1563" s="23" t="str">
        <f>INDEX(Table,MATCH('Classwork 5'!B1563,'5b'!$B$4:$B$904,0),3)</f>
        <v>55+</v>
      </c>
      <c r="F1563" s="23">
        <f>INDEX(Table,MATCH('Classwork 5'!B1563,'5b'!$B$4:$B$904,0),4)</f>
        <v>17</v>
      </c>
      <c r="G1563" s="23">
        <v>18</v>
      </c>
      <c r="H1563" s="24">
        <v>3150</v>
      </c>
    </row>
    <row r="1564" spans="2:8" x14ac:dyDescent="0.3">
      <c r="B1564" s="22">
        <v>1000251</v>
      </c>
      <c r="C1564" s="23" t="s">
        <v>2884</v>
      </c>
      <c r="D1564" s="23" t="str">
        <f>VLOOKUP(B1564,'5b'!$B$4:$E$904,2,FALSE)</f>
        <v>M</v>
      </c>
      <c r="E1564" s="23" t="str">
        <f>INDEX(Table,MATCH('Classwork 5'!B1564,'5b'!$B$4:$B$904,0),3)</f>
        <v>55+</v>
      </c>
      <c r="F1564" s="23">
        <f>INDEX(Table,MATCH('Classwork 5'!B1564,'5b'!$B$4:$B$904,0),4)</f>
        <v>17</v>
      </c>
      <c r="G1564" s="23">
        <v>1</v>
      </c>
      <c r="H1564" s="24">
        <v>11763</v>
      </c>
    </row>
    <row r="1565" spans="2:8" x14ac:dyDescent="0.3">
      <c r="B1565" s="22">
        <v>1000252</v>
      </c>
      <c r="C1565" s="23" t="s">
        <v>2466</v>
      </c>
      <c r="D1565" s="23" t="str">
        <f>VLOOKUP(B1565,'5b'!$B$4:$E$904,2,FALSE)</f>
        <v>M</v>
      </c>
      <c r="E1565" s="23" t="str">
        <f>INDEX(Table,MATCH('Classwork 5'!B1565,'5b'!$B$4:$B$904,0),3)</f>
        <v>26-35</v>
      </c>
      <c r="F1565" s="23">
        <f>INDEX(Table,MATCH('Classwork 5'!B1565,'5b'!$B$4:$B$904,0),4)</f>
        <v>12</v>
      </c>
      <c r="G1565" s="23">
        <v>1</v>
      </c>
      <c r="H1565" s="24">
        <v>15782</v>
      </c>
    </row>
    <row r="1566" spans="2:8" x14ac:dyDescent="0.3">
      <c r="B1566" s="22">
        <v>1000252</v>
      </c>
      <c r="C1566" s="23" t="s">
        <v>2426</v>
      </c>
      <c r="D1566" s="23" t="str">
        <f>VLOOKUP(B1566,'5b'!$B$4:$E$904,2,FALSE)</f>
        <v>M</v>
      </c>
      <c r="E1566" s="23" t="str">
        <f>INDEX(Table,MATCH('Classwork 5'!B1566,'5b'!$B$4:$B$904,0),3)</f>
        <v>26-35</v>
      </c>
      <c r="F1566" s="23">
        <f>INDEX(Table,MATCH('Classwork 5'!B1566,'5b'!$B$4:$B$904,0),4)</f>
        <v>12</v>
      </c>
      <c r="G1566" s="23">
        <v>1</v>
      </c>
      <c r="H1566" s="24">
        <v>7723</v>
      </c>
    </row>
    <row r="1567" spans="2:8" x14ac:dyDescent="0.3">
      <c r="B1567" s="22">
        <v>1000252</v>
      </c>
      <c r="C1567" s="23" t="s">
        <v>2004</v>
      </c>
      <c r="D1567" s="23" t="str">
        <f>VLOOKUP(B1567,'5b'!$B$4:$E$904,2,FALSE)</f>
        <v>M</v>
      </c>
      <c r="E1567" s="23" t="str">
        <f>INDEX(Table,MATCH('Classwork 5'!B1567,'5b'!$B$4:$B$904,0),3)</f>
        <v>26-35</v>
      </c>
      <c r="F1567" s="23">
        <f>INDEX(Table,MATCH('Classwork 5'!B1567,'5b'!$B$4:$B$904,0),4)</f>
        <v>12</v>
      </c>
      <c r="G1567" s="23">
        <v>1</v>
      </c>
      <c r="H1567" s="24">
        <v>11407</v>
      </c>
    </row>
    <row r="1568" spans="2:8" x14ac:dyDescent="0.3">
      <c r="B1568" s="22">
        <v>1000252</v>
      </c>
      <c r="C1568" s="23" t="s">
        <v>2885</v>
      </c>
      <c r="D1568" s="23" t="str">
        <f>VLOOKUP(B1568,'5b'!$B$4:$E$904,2,FALSE)</f>
        <v>M</v>
      </c>
      <c r="E1568" s="23" t="str">
        <f>INDEX(Table,MATCH('Classwork 5'!B1568,'5b'!$B$4:$B$904,0),3)</f>
        <v>26-35</v>
      </c>
      <c r="F1568" s="23">
        <f>INDEX(Table,MATCH('Classwork 5'!B1568,'5b'!$B$4:$B$904,0),4)</f>
        <v>12</v>
      </c>
      <c r="G1568" s="23">
        <v>5</v>
      </c>
      <c r="H1568" s="24">
        <v>8756</v>
      </c>
    </row>
    <row r="1569" spans="2:8" x14ac:dyDescent="0.3">
      <c r="B1569" s="22">
        <v>1000253</v>
      </c>
      <c r="C1569" s="23" t="s">
        <v>2886</v>
      </c>
      <c r="D1569" s="23" t="str">
        <f>VLOOKUP(B1569,'5b'!$B$4:$E$904,2,FALSE)</f>
        <v>F</v>
      </c>
      <c r="E1569" s="23" t="str">
        <f>INDEX(Table,MATCH('Classwork 5'!B1569,'5b'!$B$4:$B$904,0),3)</f>
        <v>26-35</v>
      </c>
      <c r="F1569" s="23">
        <f>INDEX(Table,MATCH('Classwork 5'!B1569,'5b'!$B$4:$B$904,0),4)</f>
        <v>11</v>
      </c>
      <c r="G1569" s="23">
        <v>8</v>
      </c>
      <c r="H1569" s="24">
        <v>5920</v>
      </c>
    </row>
    <row r="1570" spans="2:8" x14ac:dyDescent="0.3">
      <c r="B1570" s="22">
        <v>1000254</v>
      </c>
      <c r="C1570" s="23" t="s">
        <v>1981</v>
      </c>
      <c r="D1570" s="23" t="str">
        <f>VLOOKUP(B1570,'5b'!$B$4:$E$904,2,FALSE)</f>
        <v>M</v>
      </c>
      <c r="E1570" s="23" t="str">
        <f>INDEX(Table,MATCH('Classwork 5'!B1570,'5b'!$B$4:$B$904,0),3)</f>
        <v>36-45</v>
      </c>
      <c r="F1570" s="23">
        <f>INDEX(Table,MATCH('Classwork 5'!B1570,'5b'!$B$4:$B$904,0),4)</f>
        <v>17</v>
      </c>
      <c r="G1570" s="23">
        <v>1</v>
      </c>
      <c r="H1570" s="24">
        <v>15837</v>
      </c>
    </row>
    <row r="1571" spans="2:8" x14ac:dyDescent="0.3">
      <c r="B1571" s="22">
        <v>1000255</v>
      </c>
      <c r="C1571" s="23" t="s">
        <v>2887</v>
      </c>
      <c r="D1571" s="23" t="str">
        <f>VLOOKUP(B1571,'5b'!$B$4:$E$904,2,FALSE)</f>
        <v>M</v>
      </c>
      <c r="E1571" s="23" t="str">
        <f>INDEX(Table,MATCH('Classwork 5'!B1571,'5b'!$B$4:$B$904,0),3)</f>
        <v>36-45</v>
      </c>
      <c r="F1571" s="23">
        <f>INDEX(Table,MATCH('Classwork 5'!B1571,'5b'!$B$4:$B$904,0),4)</f>
        <v>0</v>
      </c>
      <c r="G1571" s="23">
        <v>8</v>
      </c>
      <c r="H1571" s="24">
        <v>6019</v>
      </c>
    </row>
    <row r="1572" spans="2:8" x14ac:dyDescent="0.3">
      <c r="B1572" s="22">
        <v>1000255</v>
      </c>
      <c r="C1572" s="23" t="s">
        <v>2888</v>
      </c>
      <c r="D1572" s="23" t="str">
        <f>VLOOKUP(B1572,'5b'!$B$4:$E$904,2,FALSE)</f>
        <v>M</v>
      </c>
      <c r="E1572" s="23" t="str">
        <f>INDEX(Table,MATCH('Classwork 5'!B1572,'5b'!$B$4:$B$904,0),3)</f>
        <v>36-45</v>
      </c>
      <c r="F1572" s="23">
        <f>INDEX(Table,MATCH('Classwork 5'!B1572,'5b'!$B$4:$B$904,0),4)</f>
        <v>0</v>
      </c>
      <c r="G1572" s="23">
        <v>6</v>
      </c>
      <c r="H1572" s="24">
        <v>16559</v>
      </c>
    </row>
    <row r="1573" spans="2:8" x14ac:dyDescent="0.3">
      <c r="B1573" s="22">
        <v>1000255</v>
      </c>
      <c r="C1573" s="23" t="s">
        <v>2179</v>
      </c>
      <c r="D1573" s="23" t="str">
        <f>VLOOKUP(B1573,'5b'!$B$4:$E$904,2,FALSE)</f>
        <v>M</v>
      </c>
      <c r="E1573" s="23" t="str">
        <f>INDEX(Table,MATCH('Classwork 5'!B1573,'5b'!$B$4:$B$904,0),3)</f>
        <v>36-45</v>
      </c>
      <c r="F1573" s="23">
        <f>INDEX(Table,MATCH('Classwork 5'!B1573,'5b'!$B$4:$B$904,0),4)</f>
        <v>0</v>
      </c>
      <c r="G1573" s="23">
        <v>5</v>
      </c>
      <c r="H1573" s="24">
        <v>7165</v>
      </c>
    </row>
    <row r="1574" spans="2:8" x14ac:dyDescent="0.3">
      <c r="B1574" s="22">
        <v>1000255</v>
      </c>
      <c r="C1574" s="23" t="s">
        <v>2775</v>
      </c>
      <c r="D1574" s="23" t="str">
        <f>VLOOKUP(B1574,'5b'!$B$4:$E$904,2,FALSE)</f>
        <v>M</v>
      </c>
      <c r="E1574" s="23" t="str">
        <f>INDEX(Table,MATCH('Classwork 5'!B1574,'5b'!$B$4:$B$904,0),3)</f>
        <v>36-45</v>
      </c>
      <c r="F1574" s="23">
        <f>INDEX(Table,MATCH('Classwork 5'!B1574,'5b'!$B$4:$B$904,0),4)</f>
        <v>0</v>
      </c>
      <c r="G1574" s="23">
        <v>5</v>
      </c>
      <c r="H1574" s="24">
        <v>7102</v>
      </c>
    </row>
    <row r="1575" spans="2:8" x14ac:dyDescent="0.3">
      <c r="B1575" s="22">
        <v>1000255</v>
      </c>
      <c r="C1575" s="23" t="s">
        <v>2889</v>
      </c>
      <c r="D1575" s="23" t="str">
        <f>VLOOKUP(B1575,'5b'!$B$4:$E$904,2,FALSE)</f>
        <v>M</v>
      </c>
      <c r="E1575" s="23" t="str">
        <f>INDEX(Table,MATCH('Classwork 5'!B1575,'5b'!$B$4:$B$904,0),3)</f>
        <v>36-45</v>
      </c>
      <c r="F1575" s="23">
        <f>INDEX(Table,MATCH('Classwork 5'!B1575,'5b'!$B$4:$B$904,0),4)</f>
        <v>0</v>
      </c>
      <c r="G1575" s="23">
        <v>7</v>
      </c>
      <c r="H1575" s="24">
        <v>8475</v>
      </c>
    </row>
    <row r="1576" spans="2:8" x14ac:dyDescent="0.3">
      <c r="B1576" s="22">
        <v>1000255</v>
      </c>
      <c r="C1576" s="23" t="s">
        <v>2029</v>
      </c>
      <c r="D1576" s="23" t="str">
        <f>VLOOKUP(B1576,'5b'!$B$4:$E$904,2,FALSE)</f>
        <v>M</v>
      </c>
      <c r="E1576" s="23" t="str">
        <f>INDEX(Table,MATCH('Classwork 5'!B1576,'5b'!$B$4:$B$904,0),3)</f>
        <v>36-45</v>
      </c>
      <c r="F1576" s="23">
        <f>INDEX(Table,MATCH('Classwork 5'!B1576,'5b'!$B$4:$B$904,0),4)</f>
        <v>0</v>
      </c>
      <c r="G1576" s="23">
        <v>5</v>
      </c>
      <c r="H1576" s="24">
        <v>8608</v>
      </c>
    </row>
    <row r="1577" spans="2:8" x14ac:dyDescent="0.3">
      <c r="B1577" s="22">
        <v>1000255</v>
      </c>
      <c r="C1577" s="23" t="s">
        <v>2105</v>
      </c>
      <c r="D1577" s="23" t="str">
        <f>VLOOKUP(B1577,'5b'!$B$4:$E$904,2,FALSE)</f>
        <v>M</v>
      </c>
      <c r="E1577" s="23" t="str">
        <f>INDEX(Table,MATCH('Classwork 5'!B1577,'5b'!$B$4:$B$904,0),3)</f>
        <v>36-45</v>
      </c>
      <c r="F1577" s="23">
        <f>INDEX(Table,MATCH('Classwork 5'!B1577,'5b'!$B$4:$B$904,0),4)</f>
        <v>0</v>
      </c>
      <c r="G1577" s="23">
        <v>4</v>
      </c>
      <c r="H1577" s="24">
        <v>3542</v>
      </c>
    </row>
    <row r="1578" spans="2:8" x14ac:dyDescent="0.3">
      <c r="B1578" s="22">
        <v>1000255</v>
      </c>
      <c r="C1578" s="23" t="s">
        <v>2283</v>
      </c>
      <c r="D1578" s="23" t="str">
        <f>VLOOKUP(B1578,'5b'!$B$4:$E$904,2,FALSE)</f>
        <v>M</v>
      </c>
      <c r="E1578" s="23" t="str">
        <f>INDEX(Table,MATCH('Classwork 5'!B1578,'5b'!$B$4:$B$904,0),3)</f>
        <v>36-45</v>
      </c>
      <c r="F1578" s="23">
        <f>INDEX(Table,MATCH('Classwork 5'!B1578,'5b'!$B$4:$B$904,0),4)</f>
        <v>0</v>
      </c>
      <c r="G1578" s="23">
        <v>8</v>
      </c>
      <c r="H1578" s="24">
        <v>8076</v>
      </c>
    </row>
    <row r="1579" spans="2:8" x14ac:dyDescent="0.3">
      <c r="B1579" s="22">
        <v>1000255</v>
      </c>
      <c r="C1579" s="23" t="s">
        <v>2890</v>
      </c>
      <c r="D1579" s="23" t="str">
        <f>VLOOKUP(B1579,'5b'!$B$4:$E$904,2,FALSE)</f>
        <v>M</v>
      </c>
      <c r="E1579" s="23" t="str">
        <f>INDEX(Table,MATCH('Classwork 5'!B1579,'5b'!$B$4:$B$904,0),3)</f>
        <v>36-45</v>
      </c>
      <c r="F1579" s="23">
        <f>INDEX(Table,MATCH('Classwork 5'!B1579,'5b'!$B$4:$B$904,0),4)</f>
        <v>0</v>
      </c>
      <c r="G1579" s="23">
        <v>11</v>
      </c>
      <c r="H1579" s="24">
        <v>6133</v>
      </c>
    </row>
    <row r="1580" spans="2:8" x14ac:dyDescent="0.3">
      <c r="B1580" s="22">
        <v>1000255</v>
      </c>
      <c r="C1580" s="23" t="s">
        <v>2891</v>
      </c>
      <c r="D1580" s="23" t="str">
        <f>VLOOKUP(B1580,'5b'!$B$4:$E$904,2,FALSE)</f>
        <v>M</v>
      </c>
      <c r="E1580" s="23" t="str">
        <f>INDEX(Table,MATCH('Classwork 5'!B1580,'5b'!$B$4:$B$904,0),3)</f>
        <v>36-45</v>
      </c>
      <c r="F1580" s="23">
        <f>INDEX(Table,MATCH('Classwork 5'!B1580,'5b'!$B$4:$B$904,0),4)</f>
        <v>0</v>
      </c>
      <c r="G1580" s="23">
        <v>3</v>
      </c>
      <c r="H1580" s="24">
        <v>10643</v>
      </c>
    </row>
    <row r="1581" spans="2:8" x14ac:dyDescent="0.3">
      <c r="B1581" s="22">
        <v>1000255</v>
      </c>
      <c r="C1581" s="23" t="s">
        <v>2354</v>
      </c>
      <c r="D1581" s="23" t="str">
        <f>VLOOKUP(B1581,'5b'!$B$4:$E$904,2,FALSE)</f>
        <v>M</v>
      </c>
      <c r="E1581" s="23" t="str">
        <f>INDEX(Table,MATCH('Classwork 5'!B1581,'5b'!$B$4:$B$904,0),3)</f>
        <v>36-45</v>
      </c>
      <c r="F1581" s="23">
        <f>INDEX(Table,MATCH('Classwork 5'!B1581,'5b'!$B$4:$B$904,0),4)</f>
        <v>0</v>
      </c>
      <c r="G1581" s="23">
        <v>2</v>
      </c>
      <c r="H1581" s="24">
        <v>13132</v>
      </c>
    </row>
    <row r="1582" spans="2:8" x14ac:dyDescent="0.3">
      <c r="B1582" s="22">
        <v>1000255</v>
      </c>
      <c r="C1582" s="23" t="s">
        <v>2464</v>
      </c>
      <c r="D1582" s="23" t="str">
        <f>VLOOKUP(B1582,'5b'!$B$4:$E$904,2,FALSE)</f>
        <v>M</v>
      </c>
      <c r="E1582" s="23" t="str">
        <f>INDEX(Table,MATCH('Classwork 5'!B1582,'5b'!$B$4:$B$904,0),3)</f>
        <v>36-45</v>
      </c>
      <c r="F1582" s="23">
        <f>INDEX(Table,MATCH('Classwork 5'!B1582,'5b'!$B$4:$B$904,0),4)</f>
        <v>0</v>
      </c>
      <c r="G1582" s="23">
        <v>1</v>
      </c>
      <c r="H1582" s="24">
        <v>19653</v>
      </c>
    </row>
    <row r="1583" spans="2:8" x14ac:dyDescent="0.3">
      <c r="B1583" s="22">
        <v>1000255</v>
      </c>
      <c r="C1583" s="23" t="s">
        <v>2646</v>
      </c>
      <c r="D1583" s="23" t="str">
        <f>VLOOKUP(B1583,'5b'!$B$4:$E$904,2,FALSE)</f>
        <v>M</v>
      </c>
      <c r="E1583" s="23" t="str">
        <f>INDEX(Table,MATCH('Classwork 5'!B1583,'5b'!$B$4:$B$904,0),3)</f>
        <v>36-45</v>
      </c>
      <c r="F1583" s="23">
        <f>INDEX(Table,MATCH('Classwork 5'!B1583,'5b'!$B$4:$B$904,0),4)</f>
        <v>0</v>
      </c>
      <c r="G1583" s="23">
        <v>1</v>
      </c>
      <c r="H1583" s="24">
        <v>15866</v>
      </c>
    </row>
    <row r="1584" spans="2:8" x14ac:dyDescent="0.3">
      <c r="B1584" s="22">
        <v>1000255</v>
      </c>
      <c r="C1584" s="23" t="s">
        <v>2892</v>
      </c>
      <c r="D1584" s="23" t="str">
        <f>VLOOKUP(B1584,'5b'!$B$4:$E$904,2,FALSE)</f>
        <v>M</v>
      </c>
      <c r="E1584" s="23" t="str">
        <f>INDEX(Table,MATCH('Classwork 5'!B1584,'5b'!$B$4:$B$904,0),3)</f>
        <v>36-45</v>
      </c>
      <c r="F1584" s="23">
        <f>INDEX(Table,MATCH('Classwork 5'!B1584,'5b'!$B$4:$B$904,0),4)</f>
        <v>0</v>
      </c>
      <c r="G1584" s="23">
        <v>1</v>
      </c>
      <c r="H1584" s="24">
        <v>15482</v>
      </c>
    </row>
    <row r="1585" spans="2:8" x14ac:dyDescent="0.3">
      <c r="B1585" s="22">
        <v>1000255</v>
      </c>
      <c r="C1585" s="23" t="s">
        <v>1976</v>
      </c>
      <c r="D1585" s="23" t="str">
        <f>VLOOKUP(B1585,'5b'!$B$4:$E$904,2,FALSE)</f>
        <v>M</v>
      </c>
      <c r="E1585" s="23" t="str">
        <f>INDEX(Table,MATCH('Classwork 5'!B1585,'5b'!$B$4:$B$904,0),3)</f>
        <v>36-45</v>
      </c>
      <c r="F1585" s="23">
        <f>INDEX(Table,MATCH('Classwork 5'!B1585,'5b'!$B$4:$B$904,0),4)</f>
        <v>0</v>
      </c>
      <c r="G1585" s="23">
        <v>1</v>
      </c>
      <c r="H1585" s="24">
        <v>15692</v>
      </c>
    </row>
    <row r="1586" spans="2:8" x14ac:dyDescent="0.3">
      <c r="B1586" s="22">
        <v>1000255</v>
      </c>
      <c r="C1586" s="23" t="s">
        <v>2893</v>
      </c>
      <c r="D1586" s="23" t="str">
        <f>VLOOKUP(B1586,'5b'!$B$4:$E$904,2,FALSE)</f>
        <v>M</v>
      </c>
      <c r="E1586" s="23" t="str">
        <f>INDEX(Table,MATCH('Classwork 5'!B1586,'5b'!$B$4:$B$904,0),3)</f>
        <v>36-45</v>
      </c>
      <c r="F1586" s="23">
        <f>INDEX(Table,MATCH('Classwork 5'!B1586,'5b'!$B$4:$B$904,0),4)</f>
        <v>0</v>
      </c>
      <c r="G1586" s="23">
        <v>1</v>
      </c>
      <c r="H1586" s="24">
        <v>11489</v>
      </c>
    </row>
    <row r="1587" spans="2:8" x14ac:dyDescent="0.3">
      <c r="B1587" s="22">
        <v>1000256</v>
      </c>
      <c r="C1587" s="23" t="s">
        <v>2894</v>
      </c>
      <c r="D1587" s="23" t="str">
        <f>VLOOKUP(B1587,'5b'!$B$4:$E$904,2,FALSE)</f>
        <v>M</v>
      </c>
      <c r="E1587" s="23" t="str">
        <f>INDEX(Table,MATCH('Classwork 5'!B1587,'5b'!$B$4:$B$904,0),3)</f>
        <v>46-50</v>
      </c>
      <c r="F1587" s="23">
        <f>INDEX(Table,MATCH('Classwork 5'!B1587,'5b'!$B$4:$B$904,0),4)</f>
        <v>16</v>
      </c>
      <c r="G1587" s="23">
        <v>1</v>
      </c>
      <c r="H1587" s="24">
        <v>11964</v>
      </c>
    </row>
    <row r="1588" spans="2:8" x14ac:dyDescent="0.3">
      <c r="B1588" s="22">
        <v>1000256</v>
      </c>
      <c r="C1588" s="23" t="s">
        <v>2497</v>
      </c>
      <c r="D1588" s="23" t="str">
        <f>VLOOKUP(B1588,'5b'!$B$4:$E$904,2,FALSE)</f>
        <v>M</v>
      </c>
      <c r="E1588" s="23" t="str">
        <f>INDEX(Table,MATCH('Classwork 5'!B1588,'5b'!$B$4:$B$904,0),3)</f>
        <v>46-50</v>
      </c>
      <c r="F1588" s="23">
        <f>INDEX(Table,MATCH('Classwork 5'!B1588,'5b'!$B$4:$B$904,0),4)</f>
        <v>16</v>
      </c>
      <c r="G1588" s="23">
        <v>1</v>
      </c>
      <c r="H1588" s="24">
        <v>15818</v>
      </c>
    </row>
    <row r="1589" spans="2:8" x14ac:dyDescent="0.3">
      <c r="B1589" s="22">
        <v>1000257</v>
      </c>
      <c r="C1589" s="23" t="s">
        <v>2354</v>
      </c>
      <c r="D1589" s="23" t="str">
        <f>VLOOKUP(B1589,'5b'!$B$4:$E$904,2,FALSE)</f>
        <v>M</v>
      </c>
      <c r="E1589" s="23" t="str">
        <f>INDEX(Table,MATCH('Classwork 5'!B1589,'5b'!$B$4:$B$904,0),3)</f>
        <v>18-25</v>
      </c>
      <c r="F1589" s="23">
        <f>INDEX(Table,MATCH('Classwork 5'!B1589,'5b'!$B$4:$B$904,0),4)</f>
        <v>18</v>
      </c>
      <c r="G1589" s="23">
        <v>2</v>
      </c>
      <c r="H1589" s="24">
        <v>10084</v>
      </c>
    </row>
    <row r="1590" spans="2:8" x14ac:dyDescent="0.3">
      <c r="B1590" s="22">
        <v>1000257</v>
      </c>
      <c r="C1590" s="23" t="s">
        <v>2048</v>
      </c>
      <c r="D1590" s="23" t="str">
        <f>VLOOKUP(B1590,'5b'!$B$4:$E$904,2,FALSE)</f>
        <v>M</v>
      </c>
      <c r="E1590" s="23" t="str">
        <f>INDEX(Table,MATCH('Classwork 5'!B1590,'5b'!$B$4:$B$904,0),3)</f>
        <v>18-25</v>
      </c>
      <c r="F1590" s="23">
        <f>INDEX(Table,MATCH('Classwork 5'!B1590,'5b'!$B$4:$B$904,0),4)</f>
        <v>18</v>
      </c>
      <c r="G1590" s="23">
        <v>6</v>
      </c>
      <c r="H1590" s="24">
        <v>20341</v>
      </c>
    </row>
    <row r="1591" spans="2:8" x14ac:dyDescent="0.3">
      <c r="B1591" s="22">
        <v>1000257</v>
      </c>
      <c r="C1591" s="23" t="s">
        <v>2313</v>
      </c>
      <c r="D1591" s="23" t="str">
        <f>VLOOKUP(B1591,'5b'!$B$4:$E$904,2,FALSE)</f>
        <v>M</v>
      </c>
      <c r="E1591" s="23" t="str">
        <f>INDEX(Table,MATCH('Classwork 5'!B1591,'5b'!$B$4:$B$904,0),3)</f>
        <v>18-25</v>
      </c>
      <c r="F1591" s="23">
        <f>INDEX(Table,MATCH('Classwork 5'!B1591,'5b'!$B$4:$B$904,0),4)</f>
        <v>18</v>
      </c>
      <c r="G1591" s="23">
        <v>1</v>
      </c>
      <c r="H1591" s="24">
        <v>19200</v>
      </c>
    </row>
    <row r="1592" spans="2:8" x14ac:dyDescent="0.3">
      <c r="B1592" s="22">
        <v>1000257</v>
      </c>
      <c r="C1592" s="23" t="s">
        <v>2598</v>
      </c>
      <c r="D1592" s="23" t="str">
        <f>VLOOKUP(B1592,'5b'!$B$4:$E$904,2,FALSE)</f>
        <v>M</v>
      </c>
      <c r="E1592" s="23" t="str">
        <f>INDEX(Table,MATCH('Classwork 5'!B1592,'5b'!$B$4:$B$904,0),3)</f>
        <v>18-25</v>
      </c>
      <c r="F1592" s="23">
        <f>INDEX(Table,MATCH('Classwork 5'!B1592,'5b'!$B$4:$B$904,0),4)</f>
        <v>18</v>
      </c>
      <c r="G1592" s="23">
        <v>5</v>
      </c>
      <c r="H1592" s="24">
        <v>8643</v>
      </c>
    </row>
    <row r="1593" spans="2:8" x14ac:dyDescent="0.3">
      <c r="B1593" s="22">
        <v>1000258</v>
      </c>
      <c r="C1593" s="23" t="s">
        <v>2895</v>
      </c>
      <c r="D1593" s="23" t="str">
        <f>VLOOKUP(B1593,'5b'!$B$4:$E$904,2,FALSE)</f>
        <v>M</v>
      </c>
      <c r="E1593" s="23" t="str">
        <f>INDEX(Table,MATCH('Classwork 5'!B1593,'5b'!$B$4:$B$904,0),3)</f>
        <v>26-35</v>
      </c>
      <c r="F1593" s="23">
        <f>INDEX(Table,MATCH('Classwork 5'!B1593,'5b'!$B$4:$B$904,0),4)</f>
        <v>7</v>
      </c>
      <c r="G1593" s="23">
        <v>5</v>
      </c>
      <c r="H1593" s="24">
        <v>5227</v>
      </c>
    </row>
    <row r="1594" spans="2:8" x14ac:dyDescent="0.3">
      <c r="B1594" s="22">
        <v>1000258</v>
      </c>
      <c r="C1594" s="23" t="s">
        <v>2327</v>
      </c>
      <c r="D1594" s="23" t="str">
        <f>VLOOKUP(B1594,'5b'!$B$4:$E$904,2,FALSE)</f>
        <v>M</v>
      </c>
      <c r="E1594" s="23" t="str">
        <f>INDEX(Table,MATCH('Classwork 5'!B1594,'5b'!$B$4:$B$904,0),3)</f>
        <v>26-35</v>
      </c>
      <c r="F1594" s="23">
        <f>INDEX(Table,MATCH('Classwork 5'!B1594,'5b'!$B$4:$B$904,0),4)</f>
        <v>7</v>
      </c>
      <c r="G1594" s="23">
        <v>8</v>
      </c>
      <c r="H1594" s="24">
        <v>7766</v>
      </c>
    </row>
    <row r="1595" spans="2:8" x14ac:dyDescent="0.3">
      <c r="B1595" s="22">
        <v>1000258</v>
      </c>
      <c r="C1595" s="23" t="s">
        <v>2019</v>
      </c>
      <c r="D1595" s="23" t="str">
        <f>VLOOKUP(B1595,'5b'!$B$4:$E$904,2,FALSE)</f>
        <v>M</v>
      </c>
      <c r="E1595" s="23" t="str">
        <f>INDEX(Table,MATCH('Classwork 5'!B1595,'5b'!$B$4:$B$904,0),3)</f>
        <v>26-35</v>
      </c>
      <c r="F1595" s="23">
        <f>INDEX(Table,MATCH('Classwork 5'!B1595,'5b'!$B$4:$B$904,0),4)</f>
        <v>7</v>
      </c>
      <c r="G1595" s="23">
        <v>8</v>
      </c>
      <c r="H1595" s="24">
        <v>8129</v>
      </c>
    </row>
    <row r="1596" spans="2:8" x14ac:dyDescent="0.3">
      <c r="B1596" s="22">
        <v>1000259</v>
      </c>
      <c r="C1596" s="23" t="s">
        <v>2259</v>
      </c>
      <c r="D1596" s="23" t="str">
        <f>VLOOKUP(B1596,'5b'!$B$4:$E$904,2,FALSE)</f>
        <v>M</v>
      </c>
      <c r="E1596" s="23" t="str">
        <f>INDEX(Table,MATCH('Classwork 5'!B1596,'5b'!$B$4:$B$904,0),3)</f>
        <v>26-35</v>
      </c>
      <c r="F1596" s="23">
        <f>INDEX(Table,MATCH('Classwork 5'!B1596,'5b'!$B$4:$B$904,0),4)</f>
        <v>1</v>
      </c>
      <c r="G1596" s="23">
        <v>8</v>
      </c>
      <c r="H1596" s="24">
        <v>7923</v>
      </c>
    </row>
    <row r="1597" spans="2:8" x14ac:dyDescent="0.3">
      <c r="B1597" s="22">
        <v>1000259</v>
      </c>
      <c r="C1597" s="23" t="s">
        <v>2061</v>
      </c>
      <c r="D1597" s="23" t="str">
        <f>VLOOKUP(B1597,'5b'!$B$4:$E$904,2,FALSE)</f>
        <v>M</v>
      </c>
      <c r="E1597" s="23" t="str">
        <f>INDEX(Table,MATCH('Classwork 5'!B1597,'5b'!$B$4:$B$904,0),3)</f>
        <v>26-35</v>
      </c>
      <c r="F1597" s="23">
        <f>INDEX(Table,MATCH('Classwork 5'!B1597,'5b'!$B$4:$B$904,0),4)</f>
        <v>1</v>
      </c>
      <c r="G1597" s="23">
        <v>1</v>
      </c>
      <c r="H1597" s="24">
        <v>12044</v>
      </c>
    </row>
    <row r="1598" spans="2:8" x14ac:dyDescent="0.3">
      <c r="B1598" s="22">
        <v>1000259</v>
      </c>
      <c r="C1598" s="23" t="s">
        <v>2426</v>
      </c>
      <c r="D1598" s="23" t="str">
        <f>VLOOKUP(B1598,'5b'!$B$4:$E$904,2,FALSE)</f>
        <v>M</v>
      </c>
      <c r="E1598" s="23" t="str">
        <f>INDEX(Table,MATCH('Classwork 5'!B1598,'5b'!$B$4:$B$904,0),3)</f>
        <v>26-35</v>
      </c>
      <c r="F1598" s="23">
        <f>INDEX(Table,MATCH('Classwork 5'!B1598,'5b'!$B$4:$B$904,0),4)</f>
        <v>1</v>
      </c>
      <c r="G1598" s="23">
        <v>1</v>
      </c>
      <c r="H1598" s="24">
        <v>15383</v>
      </c>
    </row>
    <row r="1599" spans="2:8" x14ac:dyDescent="0.3">
      <c r="B1599" s="22">
        <v>1000259</v>
      </c>
      <c r="C1599" s="23" t="s">
        <v>2121</v>
      </c>
      <c r="D1599" s="23" t="str">
        <f>VLOOKUP(B1599,'5b'!$B$4:$E$904,2,FALSE)</f>
        <v>M</v>
      </c>
      <c r="E1599" s="23" t="str">
        <f>INDEX(Table,MATCH('Classwork 5'!B1599,'5b'!$B$4:$B$904,0),3)</f>
        <v>26-35</v>
      </c>
      <c r="F1599" s="23">
        <f>INDEX(Table,MATCH('Classwork 5'!B1599,'5b'!$B$4:$B$904,0),4)</f>
        <v>1</v>
      </c>
      <c r="G1599" s="23">
        <v>3</v>
      </c>
      <c r="H1599" s="24">
        <v>10692</v>
      </c>
    </row>
    <row r="1600" spans="2:8" x14ac:dyDescent="0.3">
      <c r="B1600" s="22">
        <v>1000259</v>
      </c>
      <c r="C1600" s="23" t="s">
        <v>2667</v>
      </c>
      <c r="D1600" s="23" t="str">
        <f>VLOOKUP(B1600,'5b'!$B$4:$E$904,2,FALSE)</f>
        <v>M</v>
      </c>
      <c r="E1600" s="23" t="str">
        <f>INDEX(Table,MATCH('Classwork 5'!B1600,'5b'!$B$4:$B$904,0),3)</f>
        <v>26-35</v>
      </c>
      <c r="F1600" s="23">
        <f>INDEX(Table,MATCH('Classwork 5'!B1600,'5b'!$B$4:$B$904,0),4)</f>
        <v>1</v>
      </c>
      <c r="G1600" s="23">
        <v>10</v>
      </c>
      <c r="H1600" s="24">
        <v>18886</v>
      </c>
    </row>
    <row r="1601" spans="2:8" x14ac:dyDescent="0.3">
      <c r="B1601" s="22">
        <v>1000259</v>
      </c>
      <c r="C1601" s="23" t="s">
        <v>1976</v>
      </c>
      <c r="D1601" s="23" t="str">
        <f>VLOOKUP(B1601,'5b'!$B$4:$E$904,2,FALSE)</f>
        <v>M</v>
      </c>
      <c r="E1601" s="23" t="str">
        <f>INDEX(Table,MATCH('Classwork 5'!B1601,'5b'!$B$4:$B$904,0),3)</f>
        <v>26-35</v>
      </c>
      <c r="F1601" s="23">
        <f>INDEX(Table,MATCH('Classwork 5'!B1601,'5b'!$B$4:$B$904,0),4)</f>
        <v>1</v>
      </c>
      <c r="G1601" s="23">
        <v>1</v>
      </c>
      <c r="H1601" s="24">
        <v>15464</v>
      </c>
    </row>
    <row r="1602" spans="2:8" x14ac:dyDescent="0.3">
      <c r="B1602" s="22">
        <v>1000259</v>
      </c>
      <c r="C1602" s="23" t="s">
        <v>2412</v>
      </c>
      <c r="D1602" s="23" t="str">
        <f>VLOOKUP(B1602,'5b'!$B$4:$E$904,2,FALSE)</f>
        <v>M</v>
      </c>
      <c r="E1602" s="23" t="str">
        <f>INDEX(Table,MATCH('Classwork 5'!B1602,'5b'!$B$4:$B$904,0),3)</f>
        <v>26-35</v>
      </c>
      <c r="F1602" s="23">
        <f>INDEX(Table,MATCH('Classwork 5'!B1602,'5b'!$B$4:$B$904,0),4)</f>
        <v>1</v>
      </c>
      <c r="G1602" s="23">
        <v>8</v>
      </c>
      <c r="H1602" s="24">
        <v>7757</v>
      </c>
    </row>
    <row r="1603" spans="2:8" x14ac:dyDescent="0.3">
      <c r="B1603" s="22">
        <v>1000260</v>
      </c>
      <c r="C1603" s="23" t="s">
        <v>2857</v>
      </c>
      <c r="D1603" s="23" t="str">
        <f>VLOOKUP(B1603,'5b'!$B$4:$E$904,2,FALSE)</f>
        <v>M</v>
      </c>
      <c r="E1603" s="23" t="str">
        <f>INDEX(Table,MATCH('Classwork 5'!B1603,'5b'!$B$4:$B$904,0),3)</f>
        <v>18-25</v>
      </c>
      <c r="F1603" s="23">
        <f>INDEX(Table,MATCH('Classwork 5'!B1603,'5b'!$B$4:$B$904,0),4)</f>
        <v>19</v>
      </c>
      <c r="G1603" s="23">
        <v>1</v>
      </c>
      <c r="H1603" s="24">
        <v>8335</v>
      </c>
    </row>
    <row r="1604" spans="2:8" x14ac:dyDescent="0.3">
      <c r="B1604" s="22">
        <v>1000260</v>
      </c>
      <c r="C1604" s="23" t="s">
        <v>2526</v>
      </c>
      <c r="D1604" s="23" t="str">
        <f>VLOOKUP(B1604,'5b'!$B$4:$E$904,2,FALSE)</f>
        <v>M</v>
      </c>
      <c r="E1604" s="23" t="str">
        <f>INDEX(Table,MATCH('Classwork 5'!B1604,'5b'!$B$4:$B$904,0),3)</f>
        <v>18-25</v>
      </c>
      <c r="F1604" s="23">
        <f>INDEX(Table,MATCH('Classwork 5'!B1604,'5b'!$B$4:$B$904,0),4)</f>
        <v>19</v>
      </c>
      <c r="G1604" s="23">
        <v>1</v>
      </c>
      <c r="H1604" s="24">
        <v>12019</v>
      </c>
    </row>
    <row r="1605" spans="2:8" x14ac:dyDescent="0.3">
      <c r="B1605" s="22">
        <v>1000260</v>
      </c>
      <c r="C1605" s="23" t="s">
        <v>2896</v>
      </c>
      <c r="D1605" s="23" t="str">
        <f>VLOOKUP(B1605,'5b'!$B$4:$E$904,2,FALSE)</f>
        <v>M</v>
      </c>
      <c r="E1605" s="23" t="str">
        <f>INDEX(Table,MATCH('Classwork 5'!B1605,'5b'!$B$4:$B$904,0),3)</f>
        <v>18-25</v>
      </c>
      <c r="F1605" s="23">
        <f>INDEX(Table,MATCH('Classwork 5'!B1605,'5b'!$B$4:$B$904,0),4)</f>
        <v>19</v>
      </c>
      <c r="G1605" s="23">
        <v>1</v>
      </c>
      <c r="H1605" s="24">
        <v>8210</v>
      </c>
    </row>
    <row r="1606" spans="2:8" x14ac:dyDescent="0.3">
      <c r="B1606" s="22">
        <v>1000260</v>
      </c>
      <c r="C1606" s="23" t="s">
        <v>2383</v>
      </c>
      <c r="D1606" s="23" t="str">
        <f>VLOOKUP(B1606,'5b'!$B$4:$E$904,2,FALSE)</f>
        <v>M</v>
      </c>
      <c r="E1606" s="23" t="str">
        <f>INDEX(Table,MATCH('Classwork 5'!B1606,'5b'!$B$4:$B$904,0),3)</f>
        <v>18-25</v>
      </c>
      <c r="F1606" s="23">
        <f>INDEX(Table,MATCH('Classwork 5'!B1606,'5b'!$B$4:$B$904,0),4)</f>
        <v>19</v>
      </c>
      <c r="G1606" s="23">
        <v>1</v>
      </c>
      <c r="H1606" s="24">
        <v>15172</v>
      </c>
    </row>
    <row r="1607" spans="2:8" x14ac:dyDescent="0.3">
      <c r="B1607" s="22">
        <v>1000260</v>
      </c>
      <c r="C1607" s="23" t="s">
        <v>2061</v>
      </c>
      <c r="D1607" s="23" t="str">
        <f>VLOOKUP(B1607,'5b'!$B$4:$E$904,2,FALSE)</f>
        <v>M</v>
      </c>
      <c r="E1607" s="23" t="str">
        <f>INDEX(Table,MATCH('Classwork 5'!B1607,'5b'!$B$4:$B$904,0),3)</f>
        <v>18-25</v>
      </c>
      <c r="F1607" s="23">
        <f>INDEX(Table,MATCH('Classwork 5'!B1607,'5b'!$B$4:$B$904,0),4)</f>
        <v>19</v>
      </c>
      <c r="G1607" s="23">
        <v>1</v>
      </c>
      <c r="H1607" s="24">
        <v>11446</v>
      </c>
    </row>
    <row r="1608" spans="2:8" x14ac:dyDescent="0.3">
      <c r="B1608" s="22">
        <v>1000260</v>
      </c>
      <c r="C1608" s="23" t="s">
        <v>2222</v>
      </c>
      <c r="D1608" s="23" t="str">
        <f>VLOOKUP(B1608,'5b'!$B$4:$E$904,2,FALSE)</f>
        <v>M</v>
      </c>
      <c r="E1608" s="23" t="str">
        <f>INDEX(Table,MATCH('Classwork 5'!B1608,'5b'!$B$4:$B$904,0),3)</f>
        <v>18-25</v>
      </c>
      <c r="F1608" s="23">
        <f>INDEX(Table,MATCH('Classwork 5'!B1608,'5b'!$B$4:$B$904,0),4)</f>
        <v>19</v>
      </c>
      <c r="G1608" s="23">
        <v>1</v>
      </c>
      <c r="H1608" s="24">
        <v>8159</v>
      </c>
    </row>
    <row r="1609" spans="2:8" x14ac:dyDescent="0.3">
      <c r="B1609" s="22">
        <v>1000260</v>
      </c>
      <c r="C1609" s="23" t="s">
        <v>2615</v>
      </c>
      <c r="D1609" s="23" t="str">
        <f>VLOOKUP(B1609,'5b'!$B$4:$E$904,2,FALSE)</f>
        <v>M</v>
      </c>
      <c r="E1609" s="23" t="str">
        <f>INDEX(Table,MATCH('Classwork 5'!B1609,'5b'!$B$4:$B$904,0),3)</f>
        <v>18-25</v>
      </c>
      <c r="F1609" s="23">
        <f>INDEX(Table,MATCH('Classwork 5'!B1609,'5b'!$B$4:$B$904,0),4)</f>
        <v>19</v>
      </c>
      <c r="G1609" s="23">
        <v>1</v>
      </c>
      <c r="H1609" s="24">
        <v>15436</v>
      </c>
    </row>
    <row r="1610" spans="2:8" x14ac:dyDescent="0.3">
      <c r="B1610" s="22">
        <v>1000260</v>
      </c>
      <c r="C1610" s="23" t="s">
        <v>2897</v>
      </c>
      <c r="D1610" s="23" t="str">
        <f>VLOOKUP(B1610,'5b'!$B$4:$E$904,2,FALSE)</f>
        <v>M</v>
      </c>
      <c r="E1610" s="23" t="str">
        <f>INDEX(Table,MATCH('Classwork 5'!B1610,'5b'!$B$4:$B$904,0),3)</f>
        <v>18-25</v>
      </c>
      <c r="F1610" s="23">
        <f>INDEX(Table,MATCH('Classwork 5'!B1610,'5b'!$B$4:$B$904,0),4)</f>
        <v>19</v>
      </c>
      <c r="G1610" s="23">
        <v>1</v>
      </c>
      <c r="H1610" s="24">
        <v>7660</v>
      </c>
    </row>
    <row r="1611" spans="2:8" x14ac:dyDescent="0.3">
      <c r="B1611" s="22">
        <v>1000260</v>
      </c>
      <c r="C1611" s="23" t="s">
        <v>2898</v>
      </c>
      <c r="D1611" s="23" t="str">
        <f>VLOOKUP(B1611,'5b'!$B$4:$E$904,2,FALSE)</f>
        <v>M</v>
      </c>
      <c r="E1611" s="23" t="str">
        <f>INDEX(Table,MATCH('Classwork 5'!B1611,'5b'!$B$4:$B$904,0),3)</f>
        <v>18-25</v>
      </c>
      <c r="F1611" s="23">
        <f>INDEX(Table,MATCH('Classwork 5'!B1611,'5b'!$B$4:$B$904,0),4)</f>
        <v>19</v>
      </c>
      <c r="G1611" s="23">
        <v>1</v>
      </c>
      <c r="H1611" s="24">
        <v>19160</v>
      </c>
    </row>
    <row r="1612" spans="2:8" x14ac:dyDescent="0.3">
      <c r="B1612" s="22">
        <v>1000260</v>
      </c>
      <c r="C1612" s="23" t="s">
        <v>2217</v>
      </c>
      <c r="D1612" s="23" t="str">
        <f>VLOOKUP(B1612,'5b'!$B$4:$E$904,2,FALSE)</f>
        <v>M</v>
      </c>
      <c r="E1612" s="23" t="str">
        <f>INDEX(Table,MATCH('Classwork 5'!B1612,'5b'!$B$4:$B$904,0),3)</f>
        <v>18-25</v>
      </c>
      <c r="F1612" s="23">
        <f>INDEX(Table,MATCH('Classwork 5'!B1612,'5b'!$B$4:$B$904,0),4)</f>
        <v>19</v>
      </c>
      <c r="G1612" s="23">
        <v>1</v>
      </c>
      <c r="H1612" s="24">
        <v>11766</v>
      </c>
    </row>
    <row r="1613" spans="2:8" x14ac:dyDescent="0.3">
      <c r="B1613" s="22">
        <v>1000260</v>
      </c>
      <c r="C1613" s="23" t="s">
        <v>2899</v>
      </c>
      <c r="D1613" s="23" t="str">
        <f>VLOOKUP(B1613,'5b'!$B$4:$E$904,2,FALSE)</f>
        <v>M</v>
      </c>
      <c r="E1613" s="23" t="str">
        <f>INDEX(Table,MATCH('Classwork 5'!B1613,'5b'!$B$4:$B$904,0),3)</f>
        <v>18-25</v>
      </c>
      <c r="F1613" s="23">
        <f>INDEX(Table,MATCH('Classwork 5'!B1613,'5b'!$B$4:$B$904,0),4)</f>
        <v>19</v>
      </c>
      <c r="G1613" s="23">
        <v>1</v>
      </c>
      <c r="H1613" s="24">
        <v>7764</v>
      </c>
    </row>
    <row r="1614" spans="2:8" x14ac:dyDescent="0.3">
      <c r="B1614" s="22">
        <v>1000260</v>
      </c>
      <c r="C1614" s="23" t="s">
        <v>2900</v>
      </c>
      <c r="D1614" s="23" t="str">
        <f>VLOOKUP(B1614,'5b'!$B$4:$E$904,2,FALSE)</f>
        <v>M</v>
      </c>
      <c r="E1614" s="23" t="str">
        <f>INDEX(Table,MATCH('Classwork 5'!B1614,'5b'!$B$4:$B$904,0),3)</f>
        <v>18-25</v>
      </c>
      <c r="F1614" s="23">
        <f>INDEX(Table,MATCH('Classwork 5'!B1614,'5b'!$B$4:$B$904,0),4)</f>
        <v>19</v>
      </c>
      <c r="G1614" s="23">
        <v>1</v>
      </c>
      <c r="H1614" s="24">
        <v>11757</v>
      </c>
    </row>
    <row r="1615" spans="2:8" x14ac:dyDescent="0.3">
      <c r="B1615" s="22">
        <v>1000261</v>
      </c>
      <c r="C1615" s="23" t="s">
        <v>2819</v>
      </c>
      <c r="D1615" s="23" t="str">
        <f>VLOOKUP(B1615,'5b'!$B$4:$E$904,2,FALSE)</f>
        <v>M</v>
      </c>
      <c r="E1615" s="23" t="str">
        <f>INDEX(Table,MATCH('Classwork 5'!B1615,'5b'!$B$4:$B$904,0),3)</f>
        <v>26-35</v>
      </c>
      <c r="F1615" s="23">
        <f>INDEX(Table,MATCH('Classwork 5'!B1615,'5b'!$B$4:$B$904,0),4)</f>
        <v>20</v>
      </c>
      <c r="G1615" s="23">
        <v>8</v>
      </c>
      <c r="H1615" s="24">
        <v>9980</v>
      </c>
    </row>
    <row r="1616" spans="2:8" x14ac:dyDescent="0.3">
      <c r="B1616" s="22">
        <v>1000261</v>
      </c>
      <c r="C1616" s="23" t="s">
        <v>2616</v>
      </c>
      <c r="D1616" s="23" t="str">
        <f>VLOOKUP(B1616,'5b'!$B$4:$E$904,2,FALSE)</f>
        <v>M</v>
      </c>
      <c r="E1616" s="23" t="str">
        <f>INDEX(Table,MATCH('Classwork 5'!B1616,'5b'!$B$4:$B$904,0),3)</f>
        <v>26-35</v>
      </c>
      <c r="F1616" s="23">
        <f>INDEX(Table,MATCH('Classwork 5'!B1616,'5b'!$B$4:$B$904,0),4)</f>
        <v>20</v>
      </c>
      <c r="G1616" s="23">
        <v>15</v>
      </c>
      <c r="H1616" s="24">
        <v>20800</v>
      </c>
    </row>
    <row r="1617" spans="2:8" x14ac:dyDescent="0.3">
      <c r="B1617" s="22">
        <v>1000261</v>
      </c>
      <c r="C1617" s="23" t="s">
        <v>2901</v>
      </c>
      <c r="D1617" s="23" t="str">
        <f>VLOOKUP(B1617,'5b'!$B$4:$E$904,2,FALSE)</f>
        <v>M</v>
      </c>
      <c r="E1617" s="23" t="str">
        <f>INDEX(Table,MATCH('Classwork 5'!B1617,'5b'!$B$4:$B$904,0),3)</f>
        <v>26-35</v>
      </c>
      <c r="F1617" s="23">
        <f>INDEX(Table,MATCH('Classwork 5'!B1617,'5b'!$B$4:$B$904,0),4)</f>
        <v>20</v>
      </c>
      <c r="G1617" s="23">
        <v>8</v>
      </c>
      <c r="H1617" s="24">
        <v>8132</v>
      </c>
    </row>
    <row r="1618" spans="2:8" x14ac:dyDescent="0.3">
      <c r="B1618" s="22">
        <v>1000261</v>
      </c>
      <c r="C1618" s="23" t="s">
        <v>1946</v>
      </c>
      <c r="D1618" s="23" t="str">
        <f>VLOOKUP(B1618,'5b'!$B$4:$E$904,2,FALSE)</f>
        <v>M</v>
      </c>
      <c r="E1618" s="23" t="str">
        <f>INDEX(Table,MATCH('Classwork 5'!B1618,'5b'!$B$4:$B$904,0),3)</f>
        <v>26-35</v>
      </c>
      <c r="F1618" s="23">
        <f>INDEX(Table,MATCH('Classwork 5'!B1618,'5b'!$B$4:$B$904,0),4)</f>
        <v>20</v>
      </c>
      <c r="G1618" s="23">
        <v>8</v>
      </c>
      <c r="H1618" s="24">
        <v>7948</v>
      </c>
    </row>
    <row r="1619" spans="2:8" x14ac:dyDescent="0.3">
      <c r="B1619" s="22">
        <v>1000261</v>
      </c>
      <c r="C1619" s="23" t="s">
        <v>1958</v>
      </c>
      <c r="D1619" s="23" t="str">
        <f>VLOOKUP(B1619,'5b'!$B$4:$E$904,2,FALSE)</f>
        <v>M</v>
      </c>
      <c r="E1619" s="23" t="str">
        <f>INDEX(Table,MATCH('Classwork 5'!B1619,'5b'!$B$4:$B$904,0),3)</f>
        <v>26-35</v>
      </c>
      <c r="F1619" s="23">
        <f>INDEX(Table,MATCH('Classwork 5'!B1619,'5b'!$B$4:$B$904,0),4)</f>
        <v>20</v>
      </c>
      <c r="G1619" s="23">
        <v>8</v>
      </c>
      <c r="H1619" s="24">
        <v>6179</v>
      </c>
    </row>
    <row r="1620" spans="2:8" x14ac:dyDescent="0.3">
      <c r="B1620" s="22">
        <v>1000261</v>
      </c>
      <c r="C1620" s="23" t="s">
        <v>2678</v>
      </c>
      <c r="D1620" s="23" t="str">
        <f>VLOOKUP(B1620,'5b'!$B$4:$E$904,2,FALSE)</f>
        <v>M</v>
      </c>
      <c r="E1620" s="23" t="str">
        <f>INDEX(Table,MATCH('Classwork 5'!B1620,'5b'!$B$4:$B$904,0),3)</f>
        <v>26-35</v>
      </c>
      <c r="F1620" s="23">
        <f>INDEX(Table,MATCH('Classwork 5'!B1620,'5b'!$B$4:$B$904,0),4)</f>
        <v>20</v>
      </c>
      <c r="G1620" s="23">
        <v>5</v>
      </c>
      <c r="H1620" s="24">
        <v>7002</v>
      </c>
    </row>
    <row r="1621" spans="2:8" x14ac:dyDescent="0.3">
      <c r="B1621" s="22">
        <v>1000261</v>
      </c>
      <c r="C1621" s="23" t="s">
        <v>2118</v>
      </c>
      <c r="D1621" s="23" t="str">
        <f>VLOOKUP(B1621,'5b'!$B$4:$E$904,2,FALSE)</f>
        <v>M</v>
      </c>
      <c r="E1621" s="23" t="str">
        <f>INDEX(Table,MATCH('Classwork 5'!B1621,'5b'!$B$4:$B$904,0),3)</f>
        <v>26-35</v>
      </c>
      <c r="F1621" s="23">
        <f>INDEX(Table,MATCH('Classwork 5'!B1621,'5b'!$B$4:$B$904,0),4)</f>
        <v>20</v>
      </c>
      <c r="G1621" s="23">
        <v>8</v>
      </c>
      <c r="H1621" s="24">
        <v>7769</v>
      </c>
    </row>
    <row r="1622" spans="2:8" x14ac:dyDescent="0.3">
      <c r="B1622" s="22">
        <v>1000261</v>
      </c>
      <c r="C1622" s="23" t="s">
        <v>2902</v>
      </c>
      <c r="D1622" s="23" t="str">
        <f>VLOOKUP(B1622,'5b'!$B$4:$E$904,2,FALSE)</f>
        <v>M</v>
      </c>
      <c r="E1622" s="23" t="str">
        <f>INDEX(Table,MATCH('Classwork 5'!B1622,'5b'!$B$4:$B$904,0),3)</f>
        <v>26-35</v>
      </c>
      <c r="F1622" s="23">
        <f>INDEX(Table,MATCH('Classwork 5'!B1622,'5b'!$B$4:$B$904,0),4)</f>
        <v>20</v>
      </c>
      <c r="G1622" s="23">
        <v>5</v>
      </c>
      <c r="H1622" s="24">
        <v>7128</v>
      </c>
    </row>
    <row r="1623" spans="2:8" x14ac:dyDescent="0.3">
      <c r="B1623" s="22">
        <v>1000261</v>
      </c>
      <c r="C1623" s="23" t="s">
        <v>2263</v>
      </c>
      <c r="D1623" s="23" t="str">
        <f>VLOOKUP(B1623,'5b'!$B$4:$E$904,2,FALSE)</f>
        <v>M</v>
      </c>
      <c r="E1623" s="23" t="str">
        <f>INDEX(Table,MATCH('Classwork 5'!B1623,'5b'!$B$4:$B$904,0),3)</f>
        <v>26-35</v>
      </c>
      <c r="F1623" s="23">
        <f>INDEX(Table,MATCH('Classwork 5'!B1623,'5b'!$B$4:$B$904,0),4)</f>
        <v>20</v>
      </c>
      <c r="G1623" s="23">
        <v>8</v>
      </c>
      <c r="H1623" s="24">
        <v>10060</v>
      </c>
    </row>
    <row r="1624" spans="2:8" x14ac:dyDescent="0.3">
      <c r="B1624" s="22">
        <v>1000261</v>
      </c>
      <c r="C1624" s="23" t="s">
        <v>1998</v>
      </c>
      <c r="D1624" s="23" t="str">
        <f>VLOOKUP(B1624,'5b'!$B$4:$E$904,2,FALSE)</f>
        <v>M</v>
      </c>
      <c r="E1624" s="23" t="str">
        <f>INDEX(Table,MATCH('Classwork 5'!B1624,'5b'!$B$4:$B$904,0),3)</f>
        <v>26-35</v>
      </c>
      <c r="F1624" s="23">
        <f>INDEX(Table,MATCH('Classwork 5'!B1624,'5b'!$B$4:$B$904,0),4)</f>
        <v>20</v>
      </c>
      <c r="G1624" s="23">
        <v>8</v>
      </c>
      <c r="H1624" s="24">
        <v>8037</v>
      </c>
    </row>
    <row r="1625" spans="2:8" x14ac:dyDescent="0.3">
      <c r="B1625" s="22">
        <v>1000261</v>
      </c>
      <c r="C1625" s="23" t="s">
        <v>2903</v>
      </c>
      <c r="D1625" s="23" t="str">
        <f>VLOOKUP(B1625,'5b'!$B$4:$E$904,2,FALSE)</f>
        <v>M</v>
      </c>
      <c r="E1625" s="23" t="str">
        <f>INDEX(Table,MATCH('Classwork 5'!B1625,'5b'!$B$4:$B$904,0),3)</f>
        <v>26-35</v>
      </c>
      <c r="F1625" s="23">
        <f>INDEX(Table,MATCH('Classwork 5'!B1625,'5b'!$B$4:$B$904,0),4)</f>
        <v>20</v>
      </c>
      <c r="G1625" s="23">
        <v>8</v>
      </c>
      <c r="H1625" s="24">
        <v>4148</v>
      </c>
    </row>
    <row r="1626" spans="2:8" x14ac:dyDescent="0.3">
      <c r="B1626" s="22">
        <v>1000261</v>
      </c>
      <c r="C1626" s="23" t="s">
        <v>2904</v>
      </c>
      <c r="D1626" s="23" t="str">
        <f>VLOOKUP(B1626,'5b'!$B$4:$E$904,2,FALSE)</f>
        <v>M</v>
      </c>
      <c r="E1626" s="23" t="str">
        <f>INDEX(Table,MATCH('Classwork 5'!B1626,'5b'!$B$4:$B$904,0),3)</f>
        <v>26-35</v>
      </c>
      <c r="F1626" s="23">
        <f>INDEX(Table,MATCH('Classwork 5'!B1626,'5b'!$B$4:$B$904,0),4)</f>
        <v>20</v>
      </c>
      <c r="G1626" s="23">
        <v>1</v>
      </c>
      <c r="H1626" s="24">
        <v>12102</v>
      </c>
    </row>
    <row r="1627" spans="2:8" x14ac:dyDescent="0.3">
      <c r="B1627" s="22">
        <v>1000261</v>
      </c>
      <c r="C1627" s="23" t="s">
        <v>2905</v>
      </c>
      <c r="D1627" s="23" t="str">
        <f>VLOOKUP(B1627,'5b'!$B$4:$E$904,2,FALSE)</f>
        <v>M</v>
      </c>
      <c r="E1627" s="23" t="str">
        <f>INDEX(Table,MATCH('Classwork 5'!B1627,'5b'!$B$4:$B$904,0),3)</f>
        <v>26-35</v>
      </c>
      <c r="F1627" s="23">
        <f>INDEX(Table,MATCH('Classwork 5'!B1627,'5b'!$B$4:$B$904,0),4)</f>
        <v>20</v>
      </c>
      <c r="G1627" s="23">
        <v>8</v>
      </c>
      <c r="H1627" s="24">
        <v>5822</v>
      </c>
    </row>
    <row r="1628" spans="2:8" x14ac:dyDescent="0.3">
      <c r="B1628" s="22">
        <v>1000261</v>
      </c>
      <c r="C1628" s="23" t="s">
        <v>2906</v>
      </c>
      <c r="D1628" s="23" t="str">
        <f>VLOOKUP(B1628,'5b'!$B$4:$E$904,2,FALSE)</f>
        <v>M</v>
      </c>
      <c r="E1628" s="23" t="str">
        <f>INDEX(Table,MATCH('Classwork 5'!B1628,'5b'!$B$4:$B$904,0),3)</f>
        <v>26-35</v>
      </c>
      <c r="F1628" s="23">
        <f>INDEX(Table,MATCH('Classwork 5'!B1628,'5b'!$B$4:$B$904,0),4)</f>
        <v>20</v>
      </c>
      <c r="G1628" s="23">
        <v>5</v>
      </c>
      <c r="H1628" s="24">
        <v>7016</v>
      </c>
    </row>
    <row r="1629" spans="2:8" x14ac:dyDescent="0.3">
      <c r="B1629" s="22">
        <v>1000261</v>
      </c>
      <c r="C1629" s="23" t="s">
        <v>2907</v>
      </c>
      <c r="D1629" s="23" t="str">
        <f>VLOOKUP(B1629,'5b'!$B$4:$E$904,2,FALSE)</f>
        <v>M</v>
      </c>
      <c r="E1629" s="23" t="str">
        <f>INDEX(Table,MATCH('Classwork 5'!B1629,'5b'!$B$4:$B$904,0),3)</f>
        <v>26-35</v>
      </c>
      <c r="F1629" s="23">
        <f>INDEX(Table,MATCH('Classwork 5'!B1629,'5b'!$B$4:$B$904,0),4)</f>
        <v>20</v>
      </c>
      <c r="G1629" s="23">
        <v>1</v>
      </c>
      <c r="H1629" s="24">
        <v>8270</v>
      </c>
    </row>
    <row r="1630" spans="2:8" x14ac:dyDescent="0.3">
      <c r="B1630" s="22">
        <v>1000261</v>
      </c>
      <c r="C1630" s="23" t="s">
        <v>2353</v>
      </c>
      <c r="D1630" s="23" t="str">
        <f>VLOOKUP(B1630,'5b'!$B$4:$E$904,2,FALSE)</f>
        <v>M</v>
      </c>
      <c r="E1630" s="23" t="str">
        <f>INDEX(Table,MATCH('Classwork 5'!B1630,'5b'!$B$4:$B$904,0),3)</f>
        <v>26-35</v>
      </c>
      <c r="F1630" s="23">
        <f>INDEX(Table,MATCH('Classwork 5'!B1630,'5b'!$B$4:$B$904,0),4)</f>
        <v>20</v>
      </c>
      <c r="G1630" s="23">
        <v>5</v>
      </c>
      <c r="H1630" s="24">
        <v>7174</v>
      </c>
    </row>
    <row r="1631" spans="2:8" x14ac:dyDescent="0.3">
      <c r="B1631" s="22">
        <v>1000262</v>
      </c>
      <c r="C1631" s="23" t="s">
        <v>2464</v>
      </c>
      <c r="D1631" s="23" t="str">
        <f>VLOOKUP(B1631,'5b'!$B$4:$E$904,2,FALSE)</f>
        <v>F</v>
      </c>
      <c r="E1631" s="23" t="str">
        <f>INDEX(Table,MATCH('Classwork 5'!B1631,'5b'!$B$4:$B$904,0),3)</f>
        <v>26-35</v>
      </c>
      <c r="F1631" s="23">
        <f>INDEX(Table,MATCH('Classwork 5'!B1631,'5b'!$B$4:$B$904,0),4)</f>
        <v>1</v>
      </c>
      <c r="G1631" s="23">
        <v>1</v>
      </c>
      <c r="H1631" s="24">
        <v>18952</v>
      </c>
    </row>
    <row r="1632" spans="2:8" x14ac:dyDescent="0.3">
      <c r="B1632" s="22">
        <v>1000262</v>
      </c>
      <c r="C1632" s="23" t="s">
        <v>2054</v>
      </c>
      <c r="D1632" s="23" t="str">
        <f>VLOOKUP(B1632,'5b'!$B$4:$E$904,2,FALSE)</f>
        <v>F</v>
      </c>
      <c r="E1632" s="23" t="str">
        <f>INDEX(Table,MATCH('Classwork 5'!B1632,'5b'!$B$4:$B$904,0),3)</f>
        <v>26-35</v>
      </c>
      <c r="F1632" s="23">
        <f>INDEX(Table,MATCH('Classwork 5'!B1632,'5b'!$B$4:$B$904,0),4)</f>
        <v>1</v>
      </c>
      <c r="G1632" s="23">
        <v>2</v>
      </c>
      <c r="H1632" s="24">
        <v>9892</v>
      </c>
    </row>
    <row r="1633" spans="2:8" x14ac:dyDescent="0.3">
      <c r="B1633" s="22">
        <v>1000262</v>
      </c>
      <c r="C1633" s="23" t="s">
        <v>2908</v>
      </c>
      <c r="D1633" s="23" t="str">
        <f>VLOOKUP(B1633,'5b'!$B$4:$E$904,2,FALSE)</f>
        <v>F</v>
      </c>
      <c r="E1633" s="23" t="str">
        <f>INDEX(Table,MATCH('Classwork 5'!B1633,'5b'!$B$4:$B$904,0),3)</f>
        <v>26-35</v>
      </c>
      <c r="F1633" s="23">
        <f>INDEX(Table,MATCH('Classwork 5'!B1633,'5b'!$B$4:$B$904,0),4)</f>
        <v>1</v>
      </c>
      <c r="G1633" s="23">
        <v>11</v>
      </c>
      <c r="H1633" s="24">
        <v>3164</v>
      </c>
    </row>
    <row r="1634" spans="2:8" x14ac:dyDescent="0.3">
      <c r="B1634" s="22">
        <v>1000262</v>
      </c>
      <c r="C1634" s="23" t="s">
        <v>2585</v>
      </c>
      <c r="D1634" s="23" t="str">
        <f>VLOOKUP(B1634,'5b'!$B$4:$E$904,2,FALSE)</f>
        <v>F</v>
      </c>
      <c r="E1634" s="23" t="str">
        <f>INDEX(Table,MATCH('Classwork 5'!B1634,'5b'!$B$4:$B$904,0),3)</f>
        <v>26-35</v>
      </c>
      <c r="F1634" s="23">
        <f>INDEX(Table,MATCH('Classwork 5'!B1634,'5b'!$B$4:$B$904,0),4)</f>
        <v>1</v>
      </c>
      <c r="G1634" s="23">
        <v>1</v>
      </c>
      <c r="H1634" s="24">
        <v>15300</v>
      </c>
    </row>
    <row r="1635" spans="2:8" x14ac:dyDescent="0.3">
      <c r="B1635" s="22">
        <v>1000262</v>
      </c>
      <c r="C1635" s="23" t="s">
        <v>1973</v>
      </c>
      <c r="D1635" s="23" t="str">
        <f>VLOOKUP(B1635,'5b'!$B$4:$E$904,2,FALSE)</f>
        <v>F</v>
      </c>
      <c r="E1635" s="23" t="str">
        <f>INDEX(Table,MATCH('Classwork 5'!B1635,'5b'!$B$4:$B$904,0),3)</f>
        <v>26-35</v>
      </c>
      <c r="F1635" s="23">
        <f>INDEX(Table,MATCH('Classwork 5'!B1635,'5b'!$B$4:$B$904,0),4)</f>
        <v>1</v>
      </c>
      <c r="G1635" s="23">
        <v>1</v>
      </c>
      <c r="H1635" s="24">
        <v>11927</v>
      </c>
    </row>
    <row r="1636" spans="2:8" x14ac:dyDescent="0.3">
      <c r="B1636" s="22">
        <v>1000262</v>
      </c>
      <c r="C1636" s="23" t="s">
        <v>2705</v>
      </c>
      <c r="D1636" s="23" t="str">
        <f>VLOOKUP(B1636,'5b'!$B$4:$E$904,2,FALSE)</f>
        <v>F</v>
      </c>
      <c r="E1636" s="23" t="str">
        <f>INDEX(Table,MATCH('Classwork 5'!B1636,'5b'!$B$4:$B$904,0),3)</f>
        <v>26-35</v>
      </c>
      <c r="F1636" s="23">
        <f>INDEX(Table,MATCH('Classwork 5'!B1636,'5b'!$B$4:$B$904,0),4)</f>
        <v>1</v>
      </c>
      <c r="G1636" s="23">
        <v>1</v>
      </c>
      <c r="H1636" s="24">
        <v>11427</v>
      </c>
    </row>
    <row r="1637" spans="2:8" x14ac:dyDescent="0.3">
      <c r="B1637" s="22">
        <v>1000262</v>
      </c>
      <c r="C1637" s="23" t="s">
        <v>2407</v>
      </c>
      <c r="D1637" s="23" t="str">
        <f>VLOOKUP(B1637,'5b'!$B$4:$E$904,2,FALSE)</f>
        <v>F</v>
      </c>
      <c r="E1637" s="23" t="str">
        <f>INDEX(Table,MATCH('Classwork 5'!B1637,'5b'!$B$4:$B$904,0),3)</f>
        <v>26-35</v>
      </c>
      <c r="F1637" s="23">
        <f>INDEX(Table,MATCH('Classwork 5'!B1637,'5b'!$B$4:$B$904,0),4)</f>
        <v>1</v>
      </c>
      <c r="G1637" s="23">
        <v>5</v>
      </c>
      <c r="H1637" s="24">
        <v>5379</v>
      </c>
    </row>
    <row r="1638" spans="2:8" x14ac:dyDescent="0.3">
      <c r="B1638" s="22">
        <v>1000262</v>
      </c>
      <c r="C1638" s="23" t="s">
        <v>2909</v>
      </c>
      <c r="D1638" s="23" t="str">
        <f>VLOOKUP(B1638,'5b'!$B$4:$E$904,2,FALSE)</f>
        <v>F</v>
      </c>
      <c r="E1638" s="23" t="str">
        <f>INDEX(Table,MATCH('Classwork 5'!B1638,'5b'!$B$4:$B$904,0),3)</f>
        <v>26-35</v>
      </c>
      <c r="F1638" s="23">
        <f>INDEX(Table,MATCH('Classwork 5'!B1638,'5b'!$B$4:$B$904,0),4)</f>
        <v>1</v>
      </c>
      <c r="G1638" s="23">
        <v>1</v>
      </c>
      <c r="H1638" s="24">
        <v>8133</v>
      </c>
    </row>
    <row r="1639" spans="2:8" x14ac:dyDescent="0.3">
      <c r="B1639" s="22">
        <v>1000263</v>
      </c>
      <c r="C1639" s="23" t="s">
        <v>2856</v>
      </c>
      <c r="D1639" s="23" t="str">
        <f>VLOOKUP(B1639,'5b'!$B$4:$E$904,2,FALSE)</f>
        <v>F</v>
      </c>
      <c r="E1639" s="23" t="str">
        <f>INDEX(Table,MATCH('Classwork 5'!B1639,'5b'!$B$4:$B$904,0),3)</f>
        <v>26-35</v>
      </c>
      <c r="F1639" s="23">
        <f>INDEX(Table,MATCH('Classwork 5'!B1639,'5b'!$B$4:$B$904,0),4)</f>
        <v>7</v>
      </c>
      <c r="G1639" s="23">
        <v>1</v>
      </c>
      <c r="H1639" s="24">
        <v>15581</v>
      </c>
    </row>
    <row r="1640" spans="2:8" x14ac:dyDescent="0.3">
      <c r="B1640" s="22">
        <v>1000263</v>
      </c>
      <c r="C1640" s="23" t="s">
        <v>2386</v>
      </c>
      <c r="D1640" s="23" t="str">
        <f>VLOOKUP(B1640,'5b'!$B$4:$E$904,2,FALSE)</f>
        <v>F</v>
      </c>
      <c r="E1640" s="23" t="str">
        <f>INDEX(Table,MATCH('Classwork 5'!B1640,'5b'!$B$4:$B$904,0),3)</f>
        <v>26-35</v>
      </c>
      <c r="F1640" s="23">
        <f>INDEX(Table,MATCH('Classwork 5'!B1640,'5b'!$B$4:$B$904,0),4)</f>
        <v>7</v>
      </c>
      <c r="G1640" s="23">
        <v>1</v>
      </c>
      <c r="H1640" s="24">
        <v>8155</v>
      </c>
    </row>
    <row r="1641" spans="2:8" x14ac:dyDescent="0.3">
      <c r="B1641" s="22">
        <v>1000263</v>
      </c>
      <c r="C1641" s="23" t="s">
        <v>2332</v>
      </c>
      <c r="D1641" s="23" t="str">
        <f>VLOOKUP(B1641,'5b'!$B$4:$E$904,2,FALSE)</f>
        <v>F</v>
      </c>
      <c r="E1641" s="23" t="str">
        <f>INDEX(Table,MATCH('Classwork 5'!B1641,'5b'!$B$4:$B$904,0),3)</f>
        <v>26-35</v>
      </c>
      <c r="F1641" s="23">
        <f>INDEX(Table,MATCH('Classwork 5'!B1641,'5b'!$B$4:$B$904,0),4)</f>
        <v>7</v>
      </c>
      <c r="G1641" s="23">
        <v>5</v>
      </c>
      <c r="H1641" s="24">
        <v>5269</v>
      </c>
    </row>
    <row r="1642" spans="2:8" x14ac:dyDescent="0.3">
      <c r="B1642" s="22">
        <v>1000263</v>
      </c>
      <c r="C1642" s="23" t="s">
        <v>2100</v>
      </c>
      <c r="D1642" s="23" t="str">
        <f>VLOOKUP(B1642,'5b'!$B$4:$E$904,2,FALSE)</f>
        <v>F</v>
      </c>
      <c r="E1642" s="23" t="str">
        <f>INDEX(Table,MATCH('Classwork 5'!B1642,'5b'!$B$4:$B$904,0),3)</f>
        <v>26-35</v>
      </c>
      <c r="F1642" s="23">
        <f>INDEX(Table,MATCH('Classwork 5'!B1642,'5b'!$B$4:$B$904,0),4)</f>
        <v>7</v>
      </c>
      <c r="G1642" s="23">
        <v>8</v>
      </c>
      <c r="H1642" s="24">
        <v>5817</v>
      </c>
    </row>
    <row r="1643" spans="2:8" x14ac:dyDescent="0.3">
      <c r="B1643" s="22">
        <v>1000263</v>
      </c>
      <c r="C1643" s="23" t="s">
        <v>2458</v>
      </c>
      <c r="D1643" s="23" t="str">
        <f>VLOOKUP(B1643,'5b'!$B$4:$E$904,2,FALSE)</f>
        <v>F</v>
      </c>
      <c r="E1643" s="23" t="str">
        <f>INDEX(Table,MATCH('Classwork 5'!B1643,'5b'!$B$4:$B$904,0),3)</f>
        <v>26-35</v>
      </c>
      <c r="F1643" s="23">
        <f>INDEX(Table,MATCH('Classwork 5'!B1643,'5b'!$B$4:$B$904,0),4)</f>
        <v>7</v>
      </c>
      <c r="G1643" s="23">
        <v>5</v>
      </c>
      <c r="H1643" s="24">
        <v>5279</v>
      </c>
    </row>
    <row r="1644" spans="2:8" x14ac:dyDescent="0.3">
      <c r="B1644" s="22">
        <v>1000264</v>
      </c>
      <c r="C1644" s="23" t="s">
        <v>2296</v>
      </c>
      <c r="D1644" s="23" t="str">
        <f>VLOOKUP(B1644,'5b'!$B$4:$E$904,2,FALSE)</f>
        <v>M</v>
      </c>
      <c r="E1644" s="23" t="str">
        <f>INDEX(Table,MATCH('Classwork 5'!B1644,'5b'!$B$4:$B$904,0),3)</f>
        <v>36-45</v>
      </c>
      <c r="F1644" s="23">
        <f>INDEX(Table,MATCH('Classwork 5'!B1644,'5b'!$B$4:$B$904,0),4)</f>
        <v>0</v>
      </c>
      <c r="G1644" s="23">
        <v>8</v>
      </c>
      <c r="H1644" s="24">
        <v>5896</v>
      </c>
    </row>
    <row r="1645" spans="2:8" x14ac:dyDescent="0.3">
      <c r="B1645" s="22">
        <v>1000264</v>
      </c>
      <c r="C1645" s="23" t="s">
        <v>2910</v>
      </c>
      <c r="D1645" s="23" t="str">
        <f>VLOOKUP(B1645,'5b'!$B$4:$E$904,2,FALSE)</f>
        <v>M</v>
      </c>
      <c r="E1645" s="23" t="str">
        <f>INDEX(Table,MATCH('Classwork 5'!B1645,'5b'!$B$4:$B$904,0),3)</f>
        <v>36-45</v>
      </c>
      <c r="F1645" s="23">
        <f>INDEX(Table,MATCH('Classwork 5'!B1645,'5b'!$B$4:$B$904,0),4)</f>
        <v>0</v>
      </c>
      <c r="G1645" s="23">
        <v>6</v>
      </c>
      <c r="H1645" s="24">
        <v>12430</v>
      </c>
    </row>
    <row r="1646" spans="2:8" x14ac:dyDescent="0.3">
      <c r="B1646" s="22">
        <v>1000264</v>
      </c>
      <c r="C1646" s="23" t="s">
        <v>1964</v>
      </c>
      <c r="D1646" s="23" t="str">
        <f>VLOOKUP(B1646,'5b'!$B$4:$E$904,2,FALSE)</f>
        <v>M</v>
      </c>
      <c r="E1646" s="23" t="str">
        <f>INDEX(Table,MATCH('Classwork 5'!B1646,'5b'!$B$4:$B$904,0),3)</f>
        <v>36-45</v>
      </c>
      <c r="F1646" s="23">
        <f>INDEX(Table,MATCH('Classwork 5'!B1646,'5b'!$B$4:$B$904,0),4)</f>
        <v>0</v>
      </c>
      <c r="G1646" s="23">
        <v>2</v>
      </c>
      <c r="H1646" s="24">
        <v>13143</v>
      </c>
    </row>
    <row r="1647" spans="2:8" x14ac:dyDescent="0.3">
      <c r="B1647" s="22">
        <v>1000264</v>
      </c>
      <c r="C1647" s="23" t="s">
        <v>2911</v>
      </c>
      <c r="D1647" s="23" t="str">
        <f>VLOOKUP(B1647,'5b'!$B$4:$E$904,2,FALSE)</f>
        <v>M</v>
      </c>
      <c r="E1647" s="23" t="str">
        <f>INDEX(Table,MATCH('Classwork 5'!B1647,'5b'!$B$4:$B$904,0),3)</f>
        <v>36-45</v>
      </c>
      <c r="F1647" s="23">
        <f>INDEX(Table,MATCH('Classwork 5'!B1647,'5b'!$B$4:$B$904,0),4)</f>
        <v>0</v>
      </c>
      <c r="G1647" s="23">
        <v>5</v>
      </c>
      <c r="H1647" s="24">
        <v>5166</v>
      </c>
    </row>
    <row r="1648" spans="2:8" x14ac:dyDescent="0.3">
      <c r="B1648" s="22">
        <v>1000264</v>
      </c>
      <c r="C1648" s="23" t="s">
        <v>2203</v>
      </c>
      <c r="D1648" s="23" t="str">
        <f>VLOOKUP(B1648,'5b'!$B$4:$E$904,2,FALSE)</f>
        <v>M</v>
      </c>
      <c r="E1648" s="23" t="str">
        <f>INDEX(Table,MATCH('Classwork 5'!B1648,'5b'!$B$4:$B$904,0),3)</f>
        <v>36-45</v>
      </c>
      <c r="F1648" s="23">
        <f>INDEX(Table,MATCH('Classwork 5'!B1648,'5b'!$B$4:$B$904,0),4)</f>
        <v>0</v>
      </c>
      <c r="G1648" s="23">
        <v>1</v>
      </c>
      <c r="H1648" s="24">
        <v>11904</v>
      </c>
    </row>
    <row r="1649" spans="2:8" x14ac:dyDescent="0.3">
      <c r="B1649" s="22">
        <v>1000264</v>
      </c>
      <c r="C1649" s="23" t="s">
        <v>2912</v>
      </c>
      <c r="D1649" s="23" t="str">
        <f>VLOOKUP(B1649,'5b'!$B$4:$E$904,2,FALSE)</f>
        <v>M</v>
      </c>
      <c r="E1649" s="23" t="str">
        <f>INDEX(Table,MATCH('Classwork 5'!B1649,'5b'!$B$4:$B$904,0),3)</f>
        <v>36-45</v>
      </c>
      <c r="F1649" s="23">
        <f>INDEX(Table,MATCH('Classwork 5'!B1649,'5b'!$B$4:$B$904,0),4)</f>
        <v>0</v>
      </c>
      <c r="G1649" s="23">
        <v>11</v>
      </c>
      <c r="H1649" s="24">
        <v>1714</v>
      </c>
    </row>
    <row r="1650" spans="2:8" x14ac:dyDescent="0.3">
      <c r="B1650" s="22">
        <v>1000264</v>
      </c>
      <c r="C1650" s="23" t="s">
        <v>2642</v>
      </c>
      <c r="D1650" s="23" t="str">
        <f>VLOOKUP(B1650,'5b'!$B$4:$E$904,2,FALSE)</f>
        <v>M</v>
      </c>
      <c r="E1650" s="23" t="str">
        <f>INDEX(Table,MATCH('Classwork 5'!B1650,'5b'!$B$4:$B$904,0),3)</f>
        <v>36-45</v>
      </c>
      <c r="F1650" s="23">
        <f>INDEX(Table,MATCH('Classwork 5'!B1650,'5b'!$B$4:$B$904,0),4)</f>
        <v>0</v>
      </c>
      <c r="G1650" s="23">
        <v>2</v>
      </c>
      <c r="H1650" s="24">
        <v>12994</v>
      </c>
    </row>
    <row r="1651" spans="2:8" x14ac:dyDescent="0.3">
      <c r="B1651" s="22">
        <v>1000264</v>
      </c>
      <c r="C1651" s="23" t="s">
        <v>2192</v>
      </c>
      <c r="D1651" s="23" t="str">
        <f>VLOOKUP(B1651,'5b'!$B$4:$E$904,2,FALSE)</f>
        <v>M</v>
      </c>
      <c r="E1651" s="23" t="str">
        <f>INDEX(Table,MATCH('Classwork 5'!B1651,'5b'!$B$4:$B$904,0),3)</f>
        <v>36-45</v>
      </c>
      <c r="F1651" s="23">
        <f>INDEX(Table,MATCH('Classwork 5'!B1651,'5b'!$B$4:$B$904,0),4)</f>
        <v>0</v>
      </c>
      <c r="G1651" s="23">
        <v>2</v>
      </c>
      <c r="H1651" s="24">
        <v>10048</v>
      </c>
    </row>
    <row r="1652" spans="2:8" x14ac:dyDescent="0.3">
      <c r="B1652" s="22">
        <v>1000264</v>
      </c>
      <c r="C1652" s="23" t="s">
        <v>2913</v>
      </c>
      <c r="D1652" s="23" t="str">
        <f>VLOOKUP(B1652,'5b'!$B$4:$E$904,2,FALSE)</f>
        <v>M</v>
      </c>
      <c r="E1652" s="23" t="str">
        <f>INDEX(Table,MATCH('Classwork 5'!B1652,'5b'!$B$4:$B$904,0),3)</f>
        <v>36-45</v>
      </c>
      <c r="F1652" s="23">
        <f>INDEX(Table,MATCH('Classwork 5'!B1652,'5b'!$B$4:$B$904,0),4)</f>
        <v>0</v>
      </c>
      <c r="G1652" s="23">
        <v>8</v>
      </c>
      <c r="H1652" s="24">
        <v>7778</v>
      </c>
    </row>
    <row r="1653" spans="2:8" x14ac:dyDescent="0.3">
      <c r="B1653" s="22">
        <v>1000264</v>
      </c>
      <c r="C1653" s="23" t="s">
        <v>2852</v>
      </c>
      <c r="D1653" s="23" t="str">
        <f>VLOOKUP(B1653,'5b'!$B$4:$E$904,2,FALSE)</f>
        <v>M</v>
      </c>
      <c r="E1653" s="23" t="str">
        <f>INDEX(Table,MATCH('Classwork 5'!B1653,'5b'!$B$4:$B$904,0),3)</f>
        <v>36-45</v>
      </c>
      <c r="F1653" s="23">
        <f>INDEX(Table,MATCH('Classwork 5'!B1653,'5b'!$B$4:$B$904,0),4)</f>
        <v>0</v>
      </c>
      <c r="G1653" s="23">
        <v>8</v>
      </c>
      <c r="H1653" s="24">
        <v>6032</v>
      </c>
    </row>
    <row r="1654" spans="2:8" x14ac:dyDescent="0.3">
      <c r="B1654" s="22">
        <v>1000264</v>
      </c>
      <c r="C1654" s="23" t="s">
        <v>2914</v>
      </c>
      <c r="D1654" s="23" t="str">
        <f>VLOOKUP(B1654,'5b'!$B$4:$E$904,2,FALSE)</f>
        <v>M</v>
      </c>
      <c r="E1654" s="23" t="str">
        <f>INDEX(Table,MATCH('Classwork 5'!B1654,'5b'!$B$4:$B$904,0),3)</f>
        <v>36-45</v>
      </c>
      <c r="F1654" s="23">
        <f>INDEX(Table,MATCH('Classwork 5'!B1654,'5b'!$B$4:$B$904,0),4)</f>
        <v>0</v>
      </c>
      <c r="G1654" s="23">
        <v>1</v>
      </c>
      <c r="H1654" s="24">
        <v>11376</v>
      </c>
    </row>
    <row r="1655" spans="2:8" x14ac:dyDescent="0.3">
      <c r="B1655" s="22">
        <v>1000264</v>
      </c>
      <c r="C1655" s="23" t="s">
        <v>2114</v>
      </c>
      <c r="D1655" s="23" t="str">
        <f>VLOOKUP(B1655,'5b'!$B$4:$E$904,2,FALSE)</f>
        <v>M</v>
      </c>
      <c r="E1655" s="23" t="str">
        <f>INDEX(Table,MATCH('Classwork 5'!B1655,'5b'!$B$4:$B$904,0),3)</f>
        <v>36-45</v>
      </c>
      <c r="F1655" s="23">
        <f>INDEX(Table,MATCH('Classwork 5'!B1655,'5b'!$B$4:$B$904,0),4)</f>
        <v>0</v>
      </c>
      <c r="G1655" s="23">
        <v>8</v>
      </c>
      <c r="H1655" s="24">
        <v>7771</v>
      </c>
    </row>
    <row r="1656" spans="2:8" x14ac:dyDescent="0.3">
      <c r="B1656" s="22">
        <v>1000265</v>
      </c>
      <c r="C1656" s="23" t="s">
        <v>1960</v>
      </c>
      <c r="D1656" s="23" t="str">
        <f>VLOOKUP(B1656,'5b'!$B$4:$E$904,2,FALSE)</f>
        <v>F</v>
      </c>
      <c r="E1656" s="23" t="str">
        <f>INDEX(Table,MATCH('Classwork 5'!B1656,'5b'!$B$4:$B$904,0),3)</f>
        <v>36-45</v>
      </c>
      <c r="F1656" s="23">
        <f>INDEX(Table,MATCH('Classwork 5'!B1656,'5b'!$B$4:$B$904,0),4)</f>
        <v>7</v>
      </c>
      <c r="G1656" s="23">
        <v>6</v>
      </c>
      <c r="H1656" s="24">
        <v>16614</v>
      </c>
    </row>
    <row r="1657" spans="2:8" x14ac:dyDescent="0.3">
      <c r="B1657" s="22">
        <v>1000265</v>
      </c>
      <c r="C1657" s="23" t="s">
        <v>2166</v>
      </c>
      <c r="D1657" s="23" t="str">
        <f>VLOOKUP(B1657,'5b'!$B$4:$E$904,2,FALSE)</f>
        <v>F</v>
      </c>
      <c r="E1657" s="23" t="str">
        <f>INDEX(Table,MATCH('Classwork 5'!B1657,'5b'!$B$4:$B$904,0),3)</f>
        <v>36-45</v>
      </c>
      <c r="F1657" s="23">
        <f>INDEX(Table,MATCH('Classwork 5'!B1657,'5b'!$B$4:$B$904,0),4)</f>
        <v>7</v>
      </c>
      <c r="G1657" s="23">
        <v>12</v>
      </c>
      <c r="H1657" s="24">
        <v>1765</v>
      </c>
    </row>
    <row r="1658" spans="2:8" x14ac:dyDescent="0.3">
      <c r="B1658" s="22">
        <v>1000266</v>
      </c>
      <c r="C1658" s="23" t="s">
        <v>1983</v>
      </c>
      <c r="D1658" s="23" t="str">
        <f>VLOOKUP(B1658,'5b'!$B$4:$E$904,2,FALSE)</f>
        <v>M</v>
      </c>
      <c r="E1658" s="23" t="str">
        <f>INDEX(Table,MATCH('Classwork 5'!B1658,'5b'!$B$4:$B$904,0),3)</f>
        <v>36-45</v>
      </c>
      <c r="F1658" s="23">
        <f>INDEX(Table,MATCH('Classwork 5'!B1658,'5b'!$B$4:$B$904,0),4)</f>
        <v>11</v>
      </c>
      <c r="G1658" s="23">
        <v>1</v>
      </c>
      <c r="H1658" s="24">
        <v>19017</v>
      </c>
    </row>
    <row r="1659" spans="2:8" x14ac:dyDescent="0.3">
      <c r="B1659" s="22">
        <v>1000266</v>
      </c>
      <c r="C1659" s="23" t="s">
        <v>2915</v>
      </c>
      <c r="D1659" s="23" t="str">
        <f>VLOOKUP(B1659,'5b'!$B$4:$E$904,2,FALSE)</f>
        <v>M</v>
      </c>
      <c r="E1659" s="23" t="str">
        <f>INDEX(Table,MATCH('Classwork 5'!B1659,'5b'!$B$4:$B$904,0),3)</f>
        <v>36-45</v>
      </c>
      <c r="F1659" s="23">
        <f>INDEX(Table,MATCH('Classwork 5'!B1659,'5b'!$B$4:$B$904,0),4)</f>
        <v>11</v>
      </c>
      <c r="G1659" s="23">
        <v>12</v>
      </c>
      <c r="H1659" s="24">
        <v>1775</v>
      </c>
    </row>
    <row r="1660" spans="2:8" x14ac:dyDescent="0.3">
      <c r="B1660" s="22">
        <v>1000266</v>
      </c>
      <c r="C1660" s="23" t="s">
        <v>2255</v>
      </c>
      <c r="D1660" s="23" t="str">
        <f>VLOOKUP(B1660,'5b'!$B$4:$E$904,2,FALSE)</f>
        <v>M</v>
      </c>
      <c r="E1660" s="23" t="str">
        <f>INDEX(Table,MATCH('Classwork 5'!B1660,'5b'!$B$4:$B$904,0),3)</f>
        <v>36-45</v>
      </c>
      <c r="F1660" s="23">
        <f>INDEX(Table,MATCH('Classwork 5'!B1660,'5b'!$B$4:$B$904,0),4)</f>
        <v>11</v>
      </c>
      <c r="G1660" s="23">
        <v>5</v>
      </c>
      <c r="H1660" s="24">
        <v>8713</v>
      </c>
    </row>
    <row r="1661" spans="2:8" x14ac:dyDescent="0.3">
      <c r="B1661" s="22">
        <v>1000266</v>
      </c>
      <c r="C1661" s="23" t="s">
        <v>2916</v>
      </c>
      <c r="D1661" s="23" t="str">
        <f>VLOOKUP(B1661,'5b'!$B$4:$E$904,2,FALSE)</f>
        <v>M</v>
      </c>
      <c r="E1661" s="23" t="str">
        <f>INDEX(Table,MATCH('Classwork 5'!B1661,'5b'!$B$4:$B$904,0),3)</f>
        <v>36-45</v>
      </c>
      <c r="F1661" s="23">
        <f>INDEX(Table,MATCH('Classwork 5'!B1661,'5b'!$B$4:$B$904,0),4)</f>
        <v>11</v>
      </c>
      <c r="G1661" s="23">
        <v>5</v>
      </c>
      <c r="H1661" s="24">
        <v>8709</v>
      </c>
    </row>
    <row r="1662" spans="2:8" x14ac:dyDescent="0.3">
      <c r="B1662" s="22">
        <v>1000267</v>
      </c>
      <c r="C1662" s="23" t="s">
        <v>2087</v>
      </c>
      <c r="D1662" s="23" t="str">
        <f>VLOOKUP(B1662,'5b'!$B$4:$E$904,2,FALSE)</f>
        <v>M</v>
      </c>
      <c r="E1662" s="23" t="str">
        <f>INDEX(Table,MATCH('Classwork 5'!B1662,'5b'!$B$4:$B$904,0),3)</f>
        <v>46-50</v>
      </c>
      <c r="F1662" s="23">
        <f>INDEX(Table,MATCH('Classwork 5'!B1662,'5b'!$B$4:$B$904,0),4)</f>
        <v>12</v>
      </c>
      <c r="G1662" s="23">
        <v>8</v>
      </c>
      <c r="H1662" s="24">
        <v>9978</v>
      </c>
    </row>
    <row r="1663" spans="2:8" x14ac:dyDescent="0.3">
      <c r="B1663" s="22">
        <v>1000267</v>
      </c>
      <c r="C1663" s="23" t="s">
        <v>1956</v>
      </c>
      <c r="D1663" s="23" t="str">
        <f>VLOOKUP(B1663,'5b'!$B$4:$E$904,2,FALSE)</f>
        <v>M</v>
      </c>
      <c r="E1663" s="23" t="str">
        <f>INDEX(Table,MATCH('Classwork 5'!B1663,'5b'!$B$4:$B$904,0),3)</f>
        <v>46-50</v>
      </c>
      <c r="F1663" s="23">
        <f>INDEX(Table,MATCH('Classwork 5'!B1663,'5b'!$B$4:$B$904,0),4)</f>
        <v>12</v>
      </c>
      <c r="G1663" s="23">
        <v>8</v>
      </c>
      <c r="H1663" s="24">
        <v>8020</v>
      </c>
    </row>
    <row r="1664" spans="2:8" x14ac:dyDescent="0.3">
      <c r="B1664" s="22">
        <v>1000267</v>
      </c>
      <c r="C1664" s="23" t="s">
        <v>2139</v>
      </c>
      <c r="D1664" s="23" t="str">
        <f>VLOOKUP(B1664,'5b'!$B$4:$E$904,2,FALSE)</f>
        <v>M</v>
      </c>
      <c r="E1664" s="23" t="str">
        <f>INDEX(Table,MATCH('Classwork 5'!B1664,'5b'!$B$4:$B$904,0),3)</f>
        <v>46-50</v>
      </c>
      <c r="F1664" s="23">
        <f>INDEX(Table,MATCH('Classwork 5'!B1664,'5b'!$B$4:$B$904,0),4)</f>
        <v>12</v>
      </c>
      <c r="G1664" s="23">
        <v>1</v>
      </c>
      <c r="H1664" s="24">
        <v>11468</v>
      </c>
    </row>
    <row r="1665" spans="2:8" x14ac:dyDescent="0.3">
      <c r="B1665" s="22">
        <v>1000267</v>
      </c>
      <c r="C1665" s="23" t="s">
        <v>2322</v>
      </c>
      <c r="D1665" s="23" t="str">
        <f>VLOOKUP(B1665,'5b'!$B$4:$E$904,2,FALSE)</f>
        <v>M</v>
      </c>
      <c r="E1665" s="23" t="str">
        <f>INDEX(Table,MATCH('Classwork 5'!B1665,'5b'!$B$4:$B$904,0),3)</f>
        <v>46-50</v>
      </c>
      <c r="F1665" s="23">
        <f>INDEX(Table,MATCH('Classwork 5'!B1665,'5b'!$B$4:$B$904,0),4)</f>
        <v>12</v>
      </c>
      <c r="G1665" s="23">
        <v>5</v>
      </c>
      <c r="H1665" s="24">
        <v>3490</v>
      </c>
    </row>
    <row r="1666" spans="2:8" x14ac:dyDescent="0.3">
      <c r="B1666" s="22">
        <v>1000267</v>
      </c>
      <c r="C1666" s="23" t="s">
        <v>2917</v>
      </c>
      <c r="D1666" s="23" t="str">
        <f>VLOOKUP(B1666,'5b'!$B$4:$E$904,2,FALSE)</f>
        <v>M</v>
      </c>
      <c r="E1666" s="23" t="str">
        <f>INDEX(Table,MATCH('Classwork 5'!B1666,'5b'!$B$4:$B$904,0),3)</f>
        <v>46-50</v>
      </c>
      <c r="F1666" s="23">
        <f>INDEX(Table,MATCH('Classwork 5'!B1666,'5b'!$B$4:$B$904,0),4)</f>
        <v>12</v>
      </c>
      <c r="G1666" s="23">
        <v>8</v>
      </c>
      <c r="H1666" s="24">
        <v>2326</v>
      </c>
    </row>
    <row r="1667" spans="2:8" x14ac:dyDescent="0.3">
      <c r="B1667" s="22">
        <v>1000267</v>
      </c>
      <c r="C1667" s="23" t="s">
        <v>2918</v>
      </c>
      <c r="D1667" s="23" t="str">
        <f>VLOOKUP(B1667,'5b'!$B$4:$E$904,2,FALSE)</f>
        <v>M</v>
      </c>
      <c r="E1667" s="23" t="str">
        <f>INDEX(Table,MATCH('Classwork 5'!B1667,'5b'!$B$4:$B$904,0),3)</f>
        <v>46-50</v>
      </c>
      <c r="F1667" s="23">
        <f>INDEX(Table,MATCH('Classwork 5'!B1667,'5b'!$B$4:$B$904,0),4)</f>
        <v>12</v>
      </c>
      <c r="G1667" s="23">
        <v>5</v>
      </c>
      <c r="H1667" s="24">
        <v>5220</v>
      </c>
    </row>
    <row r="1668" spans="2:8" x14ac:dyDescent="0.3">
      <c r="B1668" s="22">
        <v>1000267</v>
      </c>
      <c r="C1668" s="23" t="s">
        <v>1962</v>
      </c>
      <c r="D1668" s="23" t="str">
        <f>VLOOKUP(B1668,'5b'!$B$4:$E$904,2,FALSE)</f>
        <v>M</v>
      </c>
      <c r="E1668" s="23" t="str">
        <f>INDEX(Table,MATCH('Classwork 5'!B1668,'5b'!$B$4:$B$904,0),3)</f>
        <v>46-50</v>
      </c>
      <c r="F1668" s="23">
        <f>INDEX(Table,MATCH('Classwork 5'!B1668,'5b'!$B$4:$B$904,0),4)</f>
        <v>12</v>
      </c>
      <c r="G1668" s="23">
        <v>5</v>
      </c>
      <c r="H1668" s="24">
        <v>5224</v>
      </c>
    </row>
    <row r="1669" spans="2:8" x14ac:dyDescent="0.3">
      <c r="B1669" s="22">
        <v>1000268</v>
      </c>
      <c r="C1669" s="23" t="s">
        <v>2150</v>
      </c>
      <c r="D1669" s="23" t="str">
        <f>VLOOKUP(B1669,'5b'!$B$4:$E$904,2,FALSE)</f>
        <v>F</v>
      </c>
      <c r="E1669" s="23" t="str">
        <f>INDEX(Table,MATCH('Classwork 5'!B1669,'5b'!$B$4:$B$904,0),3)</f>
        <v>18-25</v>
      </c>
      <c r="F1669" s="23">
        <f>INDEX(Table,MATCH('Classwork 5'!B1669,'5b'!$B$4:$B$904,0),4)</f>
        <v>12</v>
      </c>
      <c r="G1669" s="23">
        <v>1</v>
      </c>
      <c r="H1669" s="24">
        <v>15515</v>
      </c>
    </row>
    <row r="1670" spans="2:8" x14ac:dyDescent="0.3">
      <c r="B1670" s="22">
        <v>1000268</v>
      </c>
      <c r="C1670" s="23" t="s">
        <v>2407</v>
      </c>
      <c r="D1670" s="23" t="str">
        <f>VLOOKUP(B1670,'5b'!$B$4:$E$904,2,FALSE)</f>
        <v>F</v>
      </c>
      <c r="E1670" s="23" t="str">
        <f>INDEX(Table,MATCH('Classwork 5'!B1670,'5b'!$B$4:$B$904,0),3)</f>
        <v>18-25</v>
      </c>
      <c r="F1670" s="23">
        <f>INDEX(Table,MATCH('Classwork 5'!B1670,'5b'!$B$4:$B$904,0),4)</f>
        <v>12</v>
      </c>
      <c r="G1670" s="23">
        <v>5</v>
      </c>
      <c r="H1670" s="24">
        <v>5252</v>
      </c>
    </row>
    <row r="1671" spans="2:8" x14ac:dyDescent="0.3">
      <c r="B1671" s="22">
        <v>1000268</v>
      </c>
      <c r="C1671" s="23" t="s">
        <v>1987</v>
      </c>
      <c r="D1671" s="23" t="str">
        <f>VLOOKUP(B1671,'5b'!$B$4:$E$904,2,FALSE)</f>
        <v>F</v>
      </c>
      <c r="E1671" s="23" t="str">
        <f>INDEX(Table,MATCH('Classwork 5'!B1671,'5b'!$B$4:$B$904,0),3)</f>
        <v>18-25</v>
      </c>
      <c r="F1671" s="23">
        <f>INDEX(Table,MATCH('Classwork 5'!B1671,'5b'!$B$4:$B$904,0),4)</f>
        <v>12</v>
      </c>
      <c r="G1671" s="23">
        <v>8</v>
      </c>
      <c r="H1671" s="24">
        <v>8048</v>
      </c>
    </row>
    <row r="1672" spans="2:8" x14ac:dyDescent="0.3">
      <c r="B1672" s="22">
        <v>1000268</v>
      </c>
      <c r="C1672" s="23" t="s">
        <v>2456</v>
      </c>
      <c r="D1672" s="23" t="str">
        <f>VLOOKUP(B1672,'5b'!$B$4:$E$904,2,FALSE)</f>
        <v>F</v>
      </c>
      <c r="E1672" s="23" t="str">
        <f>INDEX(Table,MATCH('Classwork 5'!B1672,'5b'!$B$4:$B$904,0),3)</f>
        <v>18-25</v>
      </c>
      <c r="F1672" s="23">
        <f>INDEX(Table,MATCH('Classwork 5'!B1672,'5b'!$B$4:$B$904,0),4)</f>
        <v>12</v>
      </c>
      <c r="G1672" s="23">
        <v>5</v>
      </c>
      <c r="H1672" s="24">
        <v>8778</v>
      </c>
    </row>
    <row r="1673" spans="2:8" x14ac:dyDescent="0.3">
      <c r="B1673" s="22">
        <v>1000268</v>
      </c>
      <c r="C1673" s="23" t="s">
        <v>2633</v>
      </c>
      <c r="D1673" s="23" t="str">
        <f>VLOOKUP(B1673,'5b'!$B$4:$E$904,2,FALSE)</f>
        <v>F</v>
      </c>
      <c r="E1673" s="23" t="str">
        <f>INDEX(Table,MATCH('Classwork 5'!B1673,'5b'!$B$4:$B$904,0),3)</f>
        <v>18-25</v>
      </c>
      <c r="F1673" s="23">
        <f>INDEX(Table,MATCH('Classwork 5'!B1673,'5b'!$B$4:$B$904,0),4)</f>
        <v>12</v>
      </c>
      <c r="G1673" s="23">
        <v>5</v>
      </c>
      <c r="H1673" s="24">
        <v>3706</v>
      </c>
    </row>
    <row r="1674" spans="2:8" x14ac:dyDescent="0.3">
      <c r="B1674" s="22">
        <v>1000268</v>
      </c>
      <c r="C1674" s="23" t="s">
        <v>2512</v>
      </c>
      <c r="D1674" s="23" t="str">
        <f>VLOOKUP(B1674,'5b'!$B$4:$E$904,2,FALSE)</f>
        <v>F</v>
      </c>
      <c r="E1674" s="23" t="str">
        <f>INDEX(Table,MATCH('Classwork 5'!B1674,'5b'!$B$4:$B$904,0),3)</f>
        <v>18-25</v>
      </c>
      <c r="F1674" s="23">
        <f>INDEX(Table,MATCH('Classwork 5'!B1674,'5b'!$B$4:$B$904,0),4)</f>
        <v>12</v>
      </c>
      <c r="G1674" s="23">
        <v>16</v>
      </c>
      <c r="H1674" s="24">
        <v>8272</v>
      </c>
    </row>
    <row r="1675" spans="2:8" x14ac:dyDescent="0.3">
      <c r="B1675" s="22">
        <v>1000268</v>
      </c>
      <c r="C1675" s="23" t="s">
        <v>2066</v>
      </c>
      <c r="D1675" s="23" t="str">
        <f>VLOOKUP(B1675,'5b'!$B$4:$E$904,2,FALSE)</f>
        <v>F</v>
      </c>
      <c r="E1675" s="23" t="str">
        <f>INDEX(Table,MATCH('Classwork 5'!B1675,'5b'!$B$4:$B$904,0),3)</f>
        <v>18-25</v>
      </c>
      <c r="F1675" s="23">
        <f>INDEX(Table,MATCH('Classwork 5'!B1675,'5b'!$B$4:$B$904,0),4)</f>
        <v>12</v>
      </c>
      <c r="G1675" s="23">
        <v>5</v>
      </c>
      <c r="H1675" s="24">
        <v>6918</v>
      </c>
    </row>
    <row r="1676" spans="2:8" x14ac:dyDescent="0.3">
      <c r="B1676" s="22">
        <v>1000268</v>
      </c>
      <c r="C1676" s="23" t="s">
        <v>2919</v>
      </c>
      <c r="D1676" s="23" t="str">
        <f>VLOOKUP(B1676,'5b'!$B$4:$E$904,2,FALSE)</f>
        <v>F</v>
      </c>
      <c r="E1676" s="23" t="str">
        <f>INDEX(Table,MATCH('Classwork 5'!B1676,'5b'!$B$4:$B$904,0),3)</f>
        <v>18-25</v>
      </c>
      <c r="F1676" s="23">
        <f>INDEX(Table,MATCH('Classwork 5'!B1676,'5b'!$B$4:$B$904,0),4)</f>
        <v>12</v>
      </c>
      <c r="G1676" s="23">
        <v>8</v>
      </c>
      <c r="H1676" s="24">
        <v>8124</v>
      </c>
    </row>
    <row r="1677" spans="2:8" x14ac:dyDescent="0.3">
      <c r="B1677" s="22">
        <v>1000268</v>
      </c>
      <c r="C1677" s="23" t="s">
        <v>2920</v>
      </c>
      <c r="D1677" s="23" t="str">
        <f>VLOOKUP(B1677,'5b'!$B$4:$E$904,2,FALSE)</f>
        <v>F</v>
      </c>
      <c r="E1677" s="23" t="str">
        <f>INDEX(Table,MATCH('Classwork 5'!B1677,'5b'!$B$4:$B$904,0),3)</f>
        <v>18-25</v>
      </c>
      <c r="F1677" s="23">
        <f>INDEX(Table,MATCH('Classwork 5'!B1677,'5b'!$B$4:$B$904,0),4)</f>
        <v>12</v>
      </c>
      <c r="G1677" s="23">
        <v>8</v>
      </c>
      <c r="H1677" s="24">
        <v>7999</v>
      </c>
    </row>
    <row r="1678" spans="2:8" x14ac:dyDescent="0.3">
      <c r="B1678" s="22">
        <v>1000268</v>
      </c>
      <c r="C1678" s="23" t="s">
        <v>2704</v>
      </c>
      <c r="D1678" s="23" t="str">
        <f>VLOOKUP(B1678,'5b'!$B$4:$E$904,2,FALSE)</f>
        <v>F</v>
      </c>
      <c r="E1678" s="23" t="str">
        <f>INDEX(Table,MATCH('Classwork 5'!B1678,'5b'!$B$4:$B$904,0),3)</f>
        <v>18-25</v>
      </c>
      <c r="F1678" s="23">
        <f>INDEX(Table,MATCH('Classwork 5'!B1678,'5b'!$B$4:$B$904,0),4)</f>
        <v>12</v>
      </c>
      <c r="G1678" s="23">
        <v>1</v>
      </c>
      <c r="H1678" s="24">
        <v>11845</v>
      </c>
    </row>
    <row r="1679" spans="2:8" x14ac:dyDescent="0.3">
      <c r="B1679" s="22">
        <v>1000268</v>
      </c>
      <c r="C1679" s="23" t="s">
        <v>2281</v>
      </c>
      <c r="D1679" s="23" t="str">
        <f>VLOOKUP(B1679,'5b'!$B$4:$E$904,2,FALSE)</f>
        <v>F</v>
      </c>
      <c r="E1679" s="23" t="str">
        <f>INDEX(Table,MATCH('Classwork 5'!B1679,'5b'!$B$4:$B$904,0),3)</f>
        <v>18-25</v>
      </c>
      <c r="F1679" s="23">
        <f>INDEX(Table,MATCH('Classwork 5'!B1679,'5b'!$B$4:$B$904,0),4)</f>
        <v>12</v>
      </c>
      <c r="G1679" s="23">
        <v>1</v>
      </c>
      <c r="H1679" s="24">
        <v>15375</v>
      </c>
    </row>
    <row r="1680" spans="2:8" x14ac:dyDescent="0.3">
      <c r="B1680" s="22">
        <v>1000268</v>
      </c>
      <c r="C1680" s="23" t="s">
        <v>2505</v>
      </c>
      <c r="D1680" s="23" t="str">
        <f>VLOOKUP(B1680,'5b'!$B$4:$E$904,2,FALSE)</f>
        <v>F</v>
      </c>
      <c r="E1680" s="23" t="str">
        <f>INDEX(Table,MATCH('Classwork 5'!B1680,'5b'!$B$4:$B$904,0),3)</f>
        <v>18-25</v>
      </c>
      <c r="F1680" s="23">
        <f>INDEX(Table,MATCH('Classwork 5'!B1680,'5b'!$B$4:$B$904,0),4)</f>
        <v>12</v>
      </c>
      <c r="G1680" s="23">
        <v>1</v>
      </c>
      <c r="H1680" s="24">
        <v>15465</v>
      </c>
    </row>
    <row r="1681" spans="2:8" x14ac:dyDescent="0.3">
      <c r="B1681" s="22">
        <v>1000268</v>
      </c>
      <c r="C1681" s="23" t="s">
        <v>2921</v>
      </c>
      <c r="D1681" s="23" t="str">
        <f>VLOOKUP(B1681,'5b'!$B$4:$E$904,2,FALSE)</f>
        <v>F</v>
      </c>
      <c r="E1681" s="23" t="str">
        <f>INDEX(Table,MATCH('Classwork 5'!B1681,'5b'!$B$4:$B$904,0),3)</f>
        <v>18-25</v>
      </c>
      <c r="F1681" s="23">
        <f>INDEX(Table,MATCH('Classwork 5'!B1681,'5b'!$B$4:$B$904,0),4)</f>
        <v>12</v>
      </c>
      <c r="G1681" s="23">
        <v>5</v>
      </c>
      <c r="H1681" s="24">
        <v>3542</v>
      </c>
    </row>
    <row r="1682" spans="2:8" x14ac:dyDescent="0.3">
      <c r="B1682" s="22">
        <v>1000268</v>
      </c>
      <c r="C1682" s="23" t="s">
        <v>2922</v>
      </c>
      <c r="D1682" s="23" t="str">
        <f>VLOOKUP(B1682,'5b'!$B$4:$E$904,2,FALSE)</f>
        <v>F</v>
      </c>
      <c r="E1682" s="23" t="str">
        <f>INDEX(Table,MATCH('Classwork 5'!B1682,'5b'!$B$4:$B$904,0),3)</f>
        <v>18-25</v>
      </c>
      <c r="F1682" s="23">
        <f>INDEX(Table,MATCH('Classwork 5'!B1682,'5b'!$B$4:$B$904,0),4)</f>
        <v>12</v>
      </c>
      <c r="G1682" s="23">
        <v>5</v>
      </c>
      <c r="H1682" s="24">
        <v>5447</v>
      </c>
    </row>
    <row r="1683" spans="2:8" x14ac:dyDescent="0.3">
      <c r="B1683" s="22">
        <v>1000269</v>
      </c>
      <c r="C1683" s="23" t="s">
        <v>2923</v>
      </c>
      <c r="D1683" s="23" t="str">
        <f>VLOOKUP(B1683,'5b'!$B$4:$E$904,2,FALSE)</f>
        <v>M</v>
      </c>
      <c r="E1683" s="23" t="str">
        <f>INDEX(Table,MATCH('Classwork 5'!B1683,'5b'!$B$4:$B$904,0),3)</f>
        <v>26-35</v>
      </c>
      <c r="F1683" s="23">
        <f>INDEX(Table,MATCH('Classwork 5'!B1683,'5b'!$B$4:$B$904,0),4)</f>
        <v>2</v>
      </c>
      <c r="G1683" s="23">
        <v>5</v>
      </c>
      <c r="H1683" s="24">
        <v>6977</v>
      </c>
    </row>
    <row r="1684" spans="2:8" x14ac:dyDescent="0.3">
      <c r="B1684" s="22">
        <v>1000269</v>
      </c>
      <c r="C1684" s="23" t="s">
        <v>2924</v>
      </c>
      <c r="D1684" s="23" t="str">
        <f>VLOOKUP(B1684,'5b'!$B$4:$E$904,2,FALSE)</f>
        <v>M</v>
      </c>
      <c r="E1684" s="23" t="str">
        <f>INDEX(Table,MATCH('Classwork 5'!B1684,'5b'!$B$4:$B$904,0),3)</f>
        <v>26-35</v>
      </c>
      <c r="F1684" s="23">
        <f>INDEX(Table,MATCH('Classwork 5'!B1684,'5b'!$B$4:$B$904,0),4)</f>
        <v>2</v>
      </c>
      <c r="G1684" s="23">
        <v>8</v>
      </c>
      <c r="H1684" s="24">
        <v>4074</v>
      </c>
    </row>
    <row r="1685" spans="2:8" x14ac:dyDescent="0.3">
      <c r="B1685" s="22">
        <v>1000270</v>
      </c>
      <c r="C1685" s="23" t="s">
        <v>2925</v>
      </c>
      <c r="D1685" s="23" t="str">
        <f>VLOOKUP(B1685,'5b'!$B$4:$E$904,2,FALSE)</f>
        <v>M</v>
      </c>
      <c r="E1685" s="23" t="str">
        <f>INDEX(Table,MATCH('Classwork 5'!B1685,'5b'!$B$4:$B$904,0),3)</f>
        <v>51-55</v>
      </c>
      <c r="F1685" s="23">
        <f>INDEX(Table,MATCH('Classwork 5'!B1685,'5b'!$B$4:$B$904,0),4)</f>
        <v>14</v>
      </c>
      <c r="G1685" s="23">
        <v>8</v>
      </c>
      <c r="H1685" s="24">
        <v>5841</v>
      </c>
    </row>
    <row r="1686" spans="2:8" x14ac:dyDescent="0.3">
      <c r="B1686" s="22">
        <v>1000270</v>
      </c>
      <c r="C1686" s="23" t="s">
        <v>2926</v>
      </c>
      <c r="D1686" s="23" t="str">
        <f>VLOOKUP(B1686,'5b'!$B$4:$E$904,2,FALSE)</f>
        <v>M</v>
      </c>
      <c r="E1686" s="23" t="str">
        <f>INDEX(Table,MATCH('Classwork 5'!B1686,'5b'!$B$4:$B$904,0),3)</f>
        <v>51-55</v>
      </c>
      <c r="F1686" s="23">
        <f>INDEX(Table,MATCH('Classwork 5'!B1686,'5b'!$B$4:$B$904,0),4)</f>
        <v>14</v>
      </c>
      <c r="G1686" s="23">
        <v>12</v>
      </c>
      <c r="H1686" s="24">
        <v>1739</v>
      </c>
    </row>
    <row r="1687" spans="2:8" x14ac:dyDescent="0.3">
      <c r="B1687" s="22">
        <v>1000270</v>
      </c>
      <c r="C1687" s="23" t="s">
        <v>2464</v>
      </c>
      <c r="D1687" s="23" t="str">
        <f>VLOOKUP(B1687,'5b'!$B$4:$E$904,2,FALSE)</f>
        <v>M</v>
      </c>
      <c r="E1687" s="23" t="str">
        <f>INDEX(Table,MATCH('Classwork 5'!B1687,'5b'!$B$4:$B$904,0),3)</f>
        <v>51-55</v>
      </c>
      <c r="F1687" s="23">
        <f>INDEX(Table,MATCH('Classwork 5'!B1687,'5b'!$B$4:$B$904,0),4)</f>
        <v>14</v>
      </c>
      <c r="G1687" s="23">
        <v>1</v>
      </c>
      <c r="H1687" s="24">
        <v>15887</v>
      </c>
    </row>
    <row r="1688" spans="2:8" x14ac:dyDescent="0.3">
      <c r="B1688" s="22">
        <v>1000271</v>
      </c>
      <c r="C1688" s="23" t="s">
        <v>1983</v>
      </c>
      <c r="D1688" s="23" t="str">
        <f>VLOOKUP(B1688,'5b'!$B$4:$E$904,2,FALSE)</f>
        <v>M</v>
      </c>
      <c r="E1688" s="23" t="str">
        <f>INDEX(Table,MATCH('Classwork 5'!B1688,'5b'!$B$4:$B$904,0),3)</f>
        <v>18-25</v>
      </c>
      <c r="F1688" s="23">
        <f>INDEX(Table,MATCH('Classwork 5'!B1688,'5b'!$B$4:$B$904,0),4)</f>
        <v>4</v>
      </c>
      <c r="G1688" s="23">
        <v>1</v>
      </c>
      <c r="H1688" s="24">
        <v>19416</v>
      </c>
    </row>
    <row r="1689" spans="2:8" x14ac:dyDescent="0.3">
      <c r="B1689" s="22">
        <v>1000271</v>
      </c>
      <c r="C1689" s="23" t="s">
        <v>1955</v>
      </c>
      <c r="D1689" s="23" t="str">
        <f>VLOOKUP(B1689,'5b'!$B$4:$E$904,2,FALSE)</f>
        <v>M</v>
      </c>
      <c r="E1689" s="23" t="str">
        <f>INDEX(Table,MATCH('Classwork 5'!B1689,'5b'!$B$4:$B$904,0),3)</f>
        <v>18-25</v>
      </c>
      <c r="F1689" s="23">
        <f>INDEX(Table,MATCH('Classwork 5'!B1689,'5b'!$B$4:$B$904,0),4)</f>
        <v>4</v>
      </c>
      <c r="G1689" s="23">
        <v>5</v>
      </c>
      <c r="H1689" s="24">
        <v>6920</v>
      </c>
    </row>
    <row r="1690" spans="2:8" x14ac:dyDescent="0.3">
      <c r="B1690" s="22">
        <v>1000271</v>
      </c>
      <c r="C1690" s="23" t="s">
        <v>2927</v>
      </c>
      <c r="D1690" s="23" t="str">
        <f>VLOOKUP(B1690,'5b'!$B$4:$E$904,2,FALSE)</f>
        <v>M</v>
      </c>
      <c r="E1690" s="23" t="str">
        <f>INDEX(Table,MATCH('Classwork 5'!B1690,'5b'!$B$4:$B$904,0),3)</f>
        <v>18-25</v>
      </c>
      <c r="F1690" s="23">
        <f>INDEX(Table,MATCH('Classwork 5'!B1690,'5b'!$B$4:$B$904,0),4)</f>
        <v>4</v>
      </c>
      <c r="G1690" s="23">
        <v>5</v>
      </c>
      <c r="H1690" s="24">
        <v>6882</v>
      </c>
    </row>
    <row r="1691" spans="2:8" x14ac:dyDescent="0.3">
      <c r="B1691" s="22">
        <v>1000271</v>
      </c>
      <c r="C1691" s="23" t="s">
        <v>2322</v>
      </c>
      <c r="D1691" s="23" t="str">
        <f>VLOOKUP(B1691,'5b'!$B$4:$E$904,2,FALSE)</f>
        <v>M</v>
      </c>
      <c r="E1691" s="23" t="str">
        <f>INDEX(Table,MATCH('Classwork 5'!B1691,'5b'!$B$4:$B$904,0),3)</f>
        <v>18-25</v>
      </c>
      <c r="F1691" s="23">
        <f>INDEX(Table,MATCH('Classwork 5'!B1691,'5b'!$B$4:$B$904,0),4)</f>
        <v>4</v>
      </c>
      <c r="G1691" s="23">
        <v>5</v>
      </c>
      <c r="H1691" s="24">
        <v>8674</v>
      </c>
    </row>
    <row r="1692" spans="2:8" x14ac:dyDescent="0.3">
      <c r="B1692" s="22">
        <v>1000271</v>
      </c>
      <c r="C1692" s="23" t="s">
        <v>2178</v>
      </c>
      <c r="D1692" s="23" t="str">
        <f>VLOOKUP(B1692,'5b'!$B$4:$E$904,2,FALSE)</f>
        <v>M</v>
      </c>
      <c r="E1692" s="23" t="str">
        <f>INDEX(Table,MATCH('Classwork 5'!B1692,'5b'!$B$4:$B$904,0),3)</f>
        <v>18-25</v>
      </c>
      <c r="F1692" s="23">
        <f>INDEX(Table,MATCH('Classwork 5'!B1692,'5b'!$B$4:$B$904,0),4)</f>
        <v>4</v>
      </c>
      <c r="G1692" s="23">
        <v>8</v>
      </c>
      <c r="H1692" s="24">
        <v>7813</v>
      </c>
    </row>
    <row r="1693" spans="2:8" x14ac:dyDescent="0.3">
      <c r="B1693" s="22">
        <v>1000271</v>
      </c>
      <c r="C1693" s="23" t="s">
        <v>2303</v>
      </c>
      <c r="D1693" s="23" t="str">
        <f>VLOOKUP(B1693,'5b'!$B$4:$E$904,2,FALSE)</f>
        <v>M</v>
      </c>
      <c r="E1693" s="23" t="str">
        <f>INDEX(Table,MATCH('Classwork 5'!B1693,'5b'!$B$4:$B$904,0),3)</f>
        <v>18-25</v>
      </c>
      <c r="F1693" s="23">
        <f>INDEX(Table,MATCH('Classwork 5'!B1693,'5b'!$B$4:$B$904,0),4)</f>
        <v>4</v>
      </c>
      <c r="G1693" s="23">
        <v>3</v>
      </c>
      <c r="H1693" s="24">
        <v>8184</v>
      </c>
    </row>
    <row r="1694" spans="2:8" x14ac:dyDescent="0.3">
      <c r="B1694" s="22">
        <v>1000271</v>
      </c>
      <c r="C1694" s="23" t="s">
        <v>2152</v>
      </c>
      <c r="D1694" s="23" t="str">
        <f>VLOOKUP(B1694,'5b'!$B$4:$E$904,2,FALSE)</f>
        <v>M</v>
      </c>
      <c r="E1694" s="23" t="str">
        <f>INDEX(Table,MATCH('Classwork 5'!B1694,'5b'!$B$4:$B$904,0),3)</f>
        <v>18-25</v>
      </c>
      <c r="F1694" s="23">
        <f>INDEX(Table,MATCH('Classwork 5'!B1694,'5b'!$B$4:$B$904,0),4)</f>
        <v>4</v>
      </c>
      <c r="G1694" s="23">
        <v>4</v>
      </c>
      <c r="H1694" s="24">
        <v>2863</v>
      </c>
    </row>
    <row r="1695" spans="2:8" x14ac:dyDescent="0.3">
      <c r="B1695" s="22">
        <v>1000271</v>
      </c>
      <c r="C1695" s="23" t="s">
        <v>2928</v>
      </c>
      <c r="D1695" s="23" t="str">
        <f>VLOOKUP(B1695,'5b'!$B$4:$E$904,2,FALSE)</f>
        <v>M</v>
      </c>
      <c r="E1695" s="23" t="str">
        <f>INDEX(Table,MATCH('Classwork 5'!B1695,'5b'!$B$4:$B$904,0),3)</f>
        <v>18-25</v>
      </c>
      <c r="F1695" s="23">
        <f>INDEX(Table,MATCH('Classwork 5'!B1695,'5b'!$B$4:$B$904,0),4)</f>
        <v>4</v>
      </c>
      <c r="G1695" s="23">
        <v>1</v>
      </c>
      <c r="H1695" s="24">
        <v>11571</v>
      </c>
    </row>
    <row r="1696" spans="2:8" x14ac:dyDescent="0.3">
      <c r="B1696" s="22">
        <v>1000271</v>
      </c>
      <c r="C1696" s="23" t="s">
        <v>2915</v>
      </c>
      <c r="D1696" s="23" t="str">
        <f>VLOOKUP(B1696,'5b'!$B$4:$E$904,2,FALSE)</f>
        <v>M</v>
      </c>
      <c r="E1696" s="23" t="str">
        <f>INDEX(Table,MATCH('Classwork 5'!B1696,'5b'!$B$4:$B$904,0),3)</f>
        <v>18-25</v>
      </c>
      <c r="F1696" s="23">
        <f>INDEX(Table,MATCH('Classwork 5'!B1696,'5b'!$B$4:$B$904,0),4)</f>
        <v>4</v>
      </c>
      <c r="G1696" s="23">
        <v>12</v>
      </c>
      <c r="H1696" s="24">
        <v>1719</v>
      </c>
    </row>
    <row r="1697" spans="2:8" x14ac:dyDescent="0.3">
      <c r="B1697" s="22">
        <v>1000271</v>
      </c>
      <c r="C1697" s="23" t="s">
        <v>2486</v>
      </c>
      <c r="D1697" s="23" t="str">
        <f>VLOOKUP(B1697,'5b'!$B$4:$E$904,2,FALSE)</f>
        <v>M</v>
      </c>
      <c r="E1697" s="23" t="str">
        <f>INDEX(Table,MATCH('Classwork 5'!B1697,'5b'!$B$4:$B$904,0),3)</f>
        <v>18-25</v>
      </c>
      <c r="F1697" s="23">
        <f>INDEX(Table,MATCH('Classwork 5'!B1697,'5b'!$B$4:$B$904,0),4)</f>
        <v>4</v>
      </c>
      <c r="G1697" s="23">
        <v>2</v>
      </c>
      <c r="H1697" s="24">
        <v>12821</v>
      </c>
    </row>
    <row r="1698" spans="2:8" x14ac:dyDescent="0.3">
      <c r="B1698" s="22">
        <v>1000271</v>
      </c>
      <c r="C1698" s="23" t="s">
        <v>2638</v>
      </c>
      <c r="D1698" s="23" t="str">
        <f>VLOOKUP(B1698,'5b'!$B$4:$E$904,2,FALSE)</f>
        <v>M</v>
      </c>
      <c r="E1698" s="23" t="str">
        <f>INDEX(Table,MATCH('Classwork 5'!B1698,'5b'!$B$4:$B$904,0),3)</f>
        <v>18-25</v>
      </c>
      <c r="F1698" s="23">
        <f>INDEX(Table,MATCH('Classwork 5'!B1698,'5b'!$B$4:$B$904,0),4)</f>
        <v>4</v>
      </c>
      <c r="G1698" s="23">
        <v>1</v>
      </c>
      <c r="H1698" s="24">
        <v>11468</v>
      </c>
    </row>
    <row r="1699" spans="2:8" x14ac:dyDescent="0.3">
      <c r="B1699" s="22">
        <v>1000271</v>
      </c>
      <c r="C1699" s="23" t="s">
        <v>2783</v>
      </c>
      <c r="D1699" s="23" t="str">
        <f>VLOOKUP(B1699,'5b'!$B$4:$E$904,2,FALSE)</f>
        <v>M</v>
      </c>
      <c r="E1699" s="23" t="str">
        <f>INDEX(Table,MATCH('Classwork 5'!B1699,'5b'!$B$4:$B$904,0),3)</f>
        <v>18-25</v>
      </c>
      <c r="F1699" s="23">
        <f>INDEX(Table,MATCH('Classwork 5'!B1699,'5b'!$B$4:$B$904,0),4)</f>
        <v>4</v>
      </c>
      <c r="G1699" s="23">
        <v>1</v>
      </c>
      <c r="H1699" s="24">
        <v>11771</v>
      </c>
    </row>
    <row r="1700" spans="2:8" x14ac:dyDescent="0.3">
      <c r="B1700" s="22">
        <v>1000271</v>
      </c>
      <c r="C1700" s="23" t="s">
        <v>2577</v>
      </c>
      <c r="D1700" s="23" t="str">
        <f>VLOOKUP(B1700,'5b'!$B$4:$E$904,2,FALSE)</f>
        <v>M</v>
      </c>
      <c r="E1700" s="23" t="str">
        <f>INDEX(Table,MATCH('Classwork 5'!B1700,'5b'!$B$4:$B$904,0),3)</f>
        <v>18-25</v>
      </c>
      <c r="F1700" s="23">
        <f>INDEX(Table,MATCH('Classwork 5'!B1700,'5b'!$B$4:$B$904,0),4)</f>
        <v>4</v>
      </c>
      <c r="G1700" s="23">
        <v>5</v>
      </c>
      <c r="H1700" s="24">
        <v>7024</v>
      </c>
    </row>
    <row r="1701" spans="2:8" x14ac:dyDescent="0.3">
      <c r="B1701" s="22">
        <v>1000271</v>
      </c>
      <c r="C1701" s="23" t="s">
        <v>2929</v>
      </c>
      <c r="D1701" s="23" t="str">
        <f>VLOOKUP(B1701,'5b'!$B$4:$E$904,2,FALSE)</f>
        <v>M</v>
      </c>
      <c r="E1701" s="23" t="str">
        <f>INDEX(Table,MATCH('Classwork 5'!B1701,'5b'!$B$4:$B$904,0),3)</f>
        <v>18-25</v>
      </c>
      <c r="F1701" s="23">
        <f>INDEX(Table,MATCH('Classwork 5'!B1701,'5b'!$B$4:$B$904,0),4)</f>
        <v>4</v>
      </c>
      <c r="G1701" s="23">
        <v>5</v>
      </c>
      <c r="H1701" s="24">
        <v>3643</v>
      </c>
    </row>
    <row r="1702" spans="2:8" x14ac:dyDescent="0.3">
      <c r="B1702" s="22">
        <v>1000271</v>
      </c>
      <c r="C1702" s="23" t="s">
        <v>2930</v>
      </c>
      <c r="D1702" s="23" t="str">
        <f>VLOOKUP(B1702,'5b'!$B$4:$E$904,2,FALSE)</f>
        <v>M</v>
      </c>
      <c r="E1702" s="23" t="str">
        <f>INDEX(Table,MATCH('Classwork 5'!B1702,'5b'!$B$4:$B$904,0),3)</f>
        <v>18-25</v>
      </c>
      <c r="F1702" s="23">
        <f>INDEX(Table,MATCH('Classwork 5'!B1702,'5b'!$B$4:$B$904,0),4)</f>
        <v>4</v>
      </c>
      <c r="G1702" s="23">
        <v>5</v>
      </c>
      <c r="H1702" s="24">
        <v>3555</v>
      </c>
    </row>
    <row r="1703" spans="2:8" x14ac:dyDescent="0.3">
      <c r="B1703" s="22">
        <v>1000272</v>
      </c>
      <c r="C1703" s="23" t="s">
        <v>2931</v>
      </c>
      <c r="D1703" s="23" t="str">
        <f>VLOOKUP(B1703,'5b'!$B$4:$E$904,2,FALSE)</f>
        <v>M</v>
      </c>
      <c r="E1703" s="23" t="str">
        <f>INDEX(Table,MATCH('Classwork 5'!B1703,'5b'!$B$4:$B$904,0),3)</f>
        <v>18-25</v>
      </c>
      <c r="F1703" s="23">
        <f>INDEX(Table,MATCH('Classwork 5'!B1703,'5b'!$B$4:$B$904,0),4)</f>
        <v>0</v>
      </c>
      <c r="G1703" s="23">
        <v>5</v>
      </c>
      <c r="H1703" s="24">
        <v>5405</v>
      </c>
    </row>
    <row r="1704" spans="2:8" x14ac:dyDescent="0.3">
      <c r="B1704" s="22">
        <v>1000272</v>
      </c>
      <c r="C1704" s="23" t="s">
        <v>2932</v>
      </c>
      <c r="D1704" s="23" t="str">
        <f>VLOOKUP(B1704,'5b'!$B$4:$E$904,2,FALSE)</f>
        <v>M</v>
      </c>
      <c r="E1704" s="23" t="str">
        <f>INDEX(Table,MATCH('Classwork 5'!B1704,'5b'!$B$4:$B$904,0),3)</f>
        <v>18-25</v>
      </c>
      <c r="F1704" s="23">
        <f>INDEX(Table,MATCH('Classwork 5'!B1704,'5b'!$B$4:$B$904,0),4)</f>
        <v>0</v>
      </c>
      <c r="G1704" s="23">
        <v>16</v>
      </c>
      <c r="H1704" s="24">
        <v>16630</v>
      </c>
    </row>
    <row r="1705" spans="2:8" x14ac:dyDescent="0.3">
      <c r="B1705" s="22">
        <v>1000272</v>
      </c>
      <c r="C1705" s="23" t="s">
        <v>2009</v>
      </c>
      <c r="D1705" s="23" t="str">
        <f>VLOOKUP(B1705,'5b'!$B$4:$E$904,2,FALSE)</f>
        <v>M</v>
      </c>
      <c r="E1705" s="23" t="str">
        <f>INDEX(Table,MATCH('Classwork 5'!B1705,'5b'!$B$4:$B$904,0),3)</f>
        <v>18-25</v>
      </c>
      <c r="F1705" s="23">
        <f>INDEX(Table,MATCH('Classwork 5'!B1705,'5b'!$B$4:$B$904,0),4)</f>
        <v>0</v>
      </c>
      <c r="G1705" s="23">
        <v>1</v>
      </c>
      <c r="H1705" s="24">
        <v>11893</v>
      </c>
    </row>
    <row r="1706" spans="2:8" x14ac:dyDescent="0.3">
      <c r="B1706" s="22">
        <v>1000272</v>
      </c>
      <c r="C1706" s="23" t="s">
        <v>2933</v>
      </c>
      <c r="D1706" s="23" t="str">
        <f>VLOOKUP(B1706,'5b'!$B$4:$E$904,2,FALSE)</f>
        <v>M</v>
      </c>
      <c r="E1706" s="23" t="str">
        <f>INDEX(Table,MATCH('Classwork 5'!B1706,'5b'!$B$4:$B$904,0),3)</f>
        <v>18-25</v>
      </c>
      <c r="F1706" s="23">
        <f>INDEX(Table,MATCH('Classwork 5'!B1706,'5b'!$B$4:$B$904,0),4)</f>
        <v>0</v>
      </c>
      <c r="G1706" s="23">
        <v>1</v>
      </c>
      <c r="H1706" s="24">
        <v>15216</v>
      </c>
    </row>
    <row r="1707" spans="2:8" x14ac:dyDescent="0.3">
      <c r="B1707" s="22">
        <v>1000272</v>
      </c>
      <c r="C1707" s="23" t="s">
        <v>2934</v>
      </c>
      <c r="D1707" s="23" t="str">
        <f>VLOOKUP(B1707,'5b'!$B$4:$E$904,2,FALSE)</f>
        <v>M</v>
      </c>
      <c r="E1707" s="23" t="str">
        <f>INDEX(Table,MATCH('Classwork 5'!B1707,'5b'!$B$4:$B$904,0),3)</f>
        <v>18-25</v>
      </c>
      <c r="F1707" s="23">
        <f>INDEX(Table,MATCH('Classwork 5'!B1707,'5b'!$B$4:$B$904,0),4)</f>
        <v>0</v>
      </c>
      <c r="G1707" s="23">
        <v>2</v>
      </c>
      <c r="H1707" s="24">
        <v>13039</v>
      </c>
    </row>
    <row r="1708" spans="2:8" x14ac:dyDescent="0.3">
      <c r="B1708" s="22">
        <v>1000272</v>
      </c>
      <c r="C1708" s="23" t="s">
        <v>2354</v>
      </c>
      <c r="D1708" s="23" t="str">
        <f>VLOOKUP(B1708,'5b'!$B$4:$E$904,2,FALSE)</f>
        <v>M</v>
      </c>
      <c r="E1708" s="23" t="str">
        <f>INDEX(Table,MATCH('Classwork 5'!B1708,'5b'!$B$4:$B$904,0),3)</f>
        <v>18-25</v>
      </c>
      <c r="F1708" s="23">
        <f>INDEX(Table,MATCH('Classwork 5'!B1708,'5b'!$B$4:$B$904,0),4)</f>
        <v>0</v>
      </c>
      <c r="G1708" s="23">
        <v>2</v>
      </c>
      <c r="H1708" s="24">
        <v>6396</v>
      </c>
    </row>
    <row r="1709" spans="2:8" x14ac:dyDescent="0.3">
      <c r="B1709" s="22">
        <v>1000272</v>
      </c>
      <c r="C1709" s="23" t="s">
        <v>2241</v>
      </c>
      <c r="D1709" s="23" t="str">
        <f>VLOOKUP(B1709,'5b'!$B$4:$E$904,2,FALSE)</f>
        <v>M</v>
      </c>
      <c r="E1709" s="23" t="str">
        <f>INDEX(Table,MATCH('Classwork 5'!B1709,'5b'!$B$4:$B$904,0),3)</f>
        <v>18-25</v>
      </c>
      <c r="F1709" s="23">
        <f>INDEX(Table,MATCH('Classwork 5'!B1709,'5b'!$B$4:$B$904,0),4)</f>
        <v>0</v>
      </c>
      <c r="G1709" s="23">
        <v>2</v>
      </c>
      <c r="H1709" s="24">
        <v>6369</v>
      </c>
    </row>
    <row r="1710" spans="2:8" x14ac:dyDescent="0.3">
      <c r="B1710" s="22">
        <v>1000272</v>
      </c>
      <c r="C1710" s="23" t="s">
        <v>2935</v>
      </c>
      <c r="D1710" s="23" t="str">
        <f>VLOOKUP(B1710,'5b'!$B$4:$E$904,2,FALSE)</f>
        <v>M</v>
      </c>
      <c r="E1710" s="23" t="str">
        <f>INDEX(Table,MATCH('Classwork 5'!B1710,'5b'!$B$4:$B$904,0),3)</f>
        <v>18-25</v>
      </c>
      <c r="F1710" s="23">
        <f>INDEX(Table,MATCH('Classwork 5'!B1710,'5b'!$B$4:$B$904,0),4)</f>
        <v>0</v>
      </c>
      <c r="G1710" s="23">
        <v>5</v>
      </c>
      <c r="H1710" s="24">
        <v>8716</v>
      </c>
    </row>
    <row r="1711" spans="2:8" x14ac:dyDescent="0.3">
      <c r="B1711" s="22">
        <v>1000272</v>
      </c>
      <c r="C1711" s="23" t="s">
        <v>2936</v>
      </c>
      <c r="D1711" s="23" t="str">
        <f>VLOOKUP(B1711,'5b'!$B$4:$E$904,2,FALSE)</f>
        <v>M</v>
      </c>
      <c r="E1711" s="23" t="str">
        <f>INDEX(Table,MATCH('Classwork 5'!B1711,'5b'!$B$4:$B$904,0),3)</f>
        <v>18-25</v>
      </c>
      <c r="F1711" s="23">
        <f>INDEX(Table,MATCH('Classwork 5'!B1711,'5b'!$B$4:$B$904,0),4)</f>
        <v>0</v>
      </c>
      <c r="G1711" s="23">
        <v>5</v>
      </c>
      <c r="H1711" s="24">
        <v>8737</v>
      </c>
    </row>
    <row r="1712" spans="2:8" x14ac:dyDescent="0.3">
      <c r="B1712" s="22">
        <v>1000272</v>
      </c>
      <c r="C1712" s="23" t="s">
        <v>2155</v>
      </c>
      <c r="D1712" s="23" t="str">
        <f>VLOOKUP(B1712,'5b'!$B$4:$E$904,2,FALSE)</f>
        <v>M</v>
      </c>
      <c r="E1712" s="23" t="str">
        <f>INDEX(Table,MATCH('Classwork 5'!B1712,'5b'!$B$4:$B$904,0),3)</f>
        <v>18-25</v>
      </c>
      <c r="F1712" s="23">
        <f>INDEX(Table,MATCH('Classwork 5'!B1712,'5b'!$B$4:$B$904,0),4)</f>
        <v>0</v>
      </c>
      <c r="G1712" s="23">
        <v>5</v>
      </c>
      <c r="H1712" s="24">
        <v>8679</v>
      </c>
    </row>
    <row r="1713" spans="2:8" x14ac:dyDescent="0.3">
      <c r="B1713" s="22">
        <v>1000272</v>
      </c>
      <c r="C1713" s="23" t="s">
        <v>2242</v>
      </c>
      <c r="D1713" s="23" t="str">
        <f>VLOOKUP(B1713,'5b'!$B$4:$E$904,2,FALSE)</f>
        <v>M</v>
      </c>
      <c r="E1713" s="23" t="str">
        <f>INDEX(Table,MATCH('Classwork 5'!B1713,'5b'!$B$4:$B$904,0),3)</f>
        <v>18-25</v>
      </c>
      <c r="F1713" s="23">
        <f>INDEX(Table,MATCH('Classwork 5'!B1713,'5b'!$B$4:$B$904,0),4)</f>
        <v>0</v>
      </c>
      <c r="G1713" s="23">
        <v>1</v>
      </c>
      <c r="H1713" s="24">
        <v>7708</v>
      </c>
    </row>
    <row r="1714" spans="2:8" x14ac:dyDescent="0.3">
      <c r="B1714" s="22">
        <v>1000272</v>
      </c>
      <c r="C1714" s="23" t="s">
        <v>2910</v>
      </c>
      <c r="D1714" s="23" t="str">
        <f>VLOOKUP(B1714,'5b'!$B$4:$E$904,2,FALSE)</f>
        <v>M</v>
      </c>
      <c r="E1714" s="23" t="str">
        <f>INDEX(Table,MATCH('Classwork 5'!B1714,'5b'!$B$4:$B$904,0),3)</f>
        <v>18-25</v>
      </c>
      <c r="F1714" s="23">
        <f>INDEX(Table,MATCH('Classwork 5'!B1714,'5b'!$B$4:$B$904,0),4)</f>
        <v>0</v>
      </c>
      <c r="G1714" s="23">
        <v>6</v>
      </c>
      <c r="H1714" s="24">
        <v>12305</v>
      </c>
    </row>
    <row r="1715" spans="2:8" x14ac:dyDescent="0.3">
      <c r="B1715" s="22">
        <v>1000272</v>
      </c>
      <c r="C1715" s="23" t="s">
        <v>2937</v>
      </c>
      <c r="D1715" s="23" t="str">
        <f>VLOOKUP(B1715,'5b'!$B$4:$E$904,2,FALSE)</f>
        <v>M</v>
      </c>
      <c r="E1715" s="23" t="str">
        <f>INDEX(Table,MATCH('Classwork 5'!B1715,'5b'!$B$4:$B$904,0),3)</f>
        <v>18-25</v>
      </c>
      <c r="F1715" s="23">
        <f>INDEX(Table,MATCH('Classwork 5'!B1715,'5b'!$B$4:$B$904,0),4)</f>
        <v>0</v>
      </c>
      <c r="G1715" s="23">
        <v>5</v>
      </c>
      <c r="H1715" s="24">
        <v>1748</v>
      </c>
    </row>
    <row r="1716" spans="2:8" x14ac:dyDescent="0.3">
      <c r="B1716" s="22">
        <v>1000272</v>
      </c>
      <c r="C1716" s="23" t="s">
        <v>2253</v>
      </c>
      <c r="D1716" s="23" t="str">
        <f>VLOOKUP(B1716,'5b'!$B$4:$E$904,2,FALSE)</f>
        <v>M</v>
      </c>
      <c r="E1716" s="23" t="str">
        <f>INDEX(Table,MATCH('Classwork 5'!B1716,'5b'!$B$4:$B$904,0),3)</f>
        <v>18-25</v>
      </c>
      <c r="F1716" s="23">
        <f>INDEX(Table,MATCH('Classwork 5'!B1716,'5b'!$B$4:$B$904,0),4)</f>
        <v>0</v>
      </c>
      <c r="G1716" s="23">
        <v>8</v>
      </c>
      <c r="H1716" s="24">
        <v>9876</v>
      </c>
    </row>
    <row r="1717" spans="2:8" x14ac:dyDescent="0.3">
      <c r="B1717" s="22">
        <v>1000272</v>
      </c>
      <c r="C1717" s="23" t="s">
        <v>2938</v>
      </c>
      <c r="D1717" s="23" t="str">
        <f>VLOOKUP(B1717,'5b'!$B$4:$E$904,2,FALSE)</f>
        <v>M</v>
      </c>
      <c r="E1717" s="23" t="str">
        <f>INDEX(Table,MATCH('Classwork 5'!B1717,'5b'!$B$4:$B$904,0),3)</f>
        <v>18-25</v>
      </c>
      <c r="F1717" s="23">
        <f>INDEX(Table,MATCH('Classwork 5'!B1717,'5b'!$B$4:$B$904,0),4)</f>
        <v>0</v>
      </c>
      <c r="G1717" s="23">
        <v>8</v>
      </c>
      <c r="H1717" s="24">
        <v>9862</v>
      </c>
    </row>
    <row r="1718" spans="2:8" x14ac:dyDescent="0.3">
      <c r="B1718" s="22">
        <v>1000272</v>
      </c>
      <c r="C1718" s="23" t="s">
        <v>2830</v>
      </c>
      <c r="D1718" s="23" t="str">
        <f>VLOOKUP(B1718,'5b'!$B$4:$E$904,2,FALSE)</f>
        <v>M</v>
      </c>
      <c r="E1718" s="23" t="str">
        <f>INDEX(Table,MATCH('Classwork 5'!B1718,'5b'!$B$4:$B$904,0),3)</f>
        <v>18-25</v>
      </c>
      <c r="F1718" s="23">
        <f>INDEX(Table,MATCH('Classwork 5'!B1718,'5b'!$B$4:$B$904,0),4)</f>
        <v>0</v>
      </c>
      <c r="G1718" s="23">
        <v>5</v>
      </c>
      <c r="H1718" s="24">
        <v>5441</v>
      </c>
    </row>
    <row r="1719" spans="2:8" x14ac:dyDescent="0.3">
      <c r="B1719" s="22">
        <v>1000272</v>
      </c>
      <c r="C1719" s="23" t="s">
        <v>2311</v>
      </c>
      <c r="D1719" s="23" t="str">
        <f>VLOOKUP(B1719,'5b'!$B$4:$E$904,2,FALSE)</f>
        <v>M</v>
      </c>
      <c r="E1719" s="23" t="str">
        <f>INDEX(Table,MATCH('Classwork 5'!B1719,'5b'!$B$4:$B$904,0),3)</f>
        <v>18-25</v>
      </c>
      <c r="F1719" s="23">
        <f>INDEX(Table,MATCH('Classwork 5'!B1719,'5b'!$B$4:$B$904,0),4)</f>
        <v>0</v>
      </c>
      <c r="G1719" s="23">
        <v>8</v>
      </c>
      <c r="H1719" s="24">
        <v>10034</v>
      </c>
    </row>
    <row r="1720" spans="2:8" x14ac:dyDescent="0.3">
      <c r="B1720" s="22">
        <v>1000272</v>
      </c>
      <c r="C1720" s="23" t="s">
        <v>2097</v>
      </c>
      <c r="D1720" s="23" t="str">
        <f>VLOOKUP(B1720,'5b'!$B$4:$E$904,2,FALSE)</f>
        <v>M</v>
      </c>
      <c r="E1720" s="23" t="str">
        <f>INDEX(Table,MATCH('Classwork 5'!B1720,'5b'!$B$4:$B$904,0),3)</f>
        <v>18-25</v>
      </c>
      <c r="F1720" s="23">
        <f>INDEX(Table,MATCH('Classwork 5'!B1720,'5b'!$B$4:$B$904,0),4)</f>
        <v>0</v>
      </c>
      <c r="G1720" s="23">
        <v>1</v>
      </c>
      <c r="H1720" s="24">
        <v>11784</v>
      </c>
    </row>
    <row r="1721" spans="2:8" x14ac:dyDescent="0.3">
      <c r="B1721" s="22">
        <v>1000272</v>
      </c>
      <c r="C1721" s="23" t="s">
        <v>2531</v>
      </c>
      <c r="D1721" s="23" t="str">
        <f>VLOOKUP(B1721,'5b'!$B$4:$E$904,2,FALSE)</f>
        <v>M</v>
      </c>
      <c r="E1721" s="23" t="str">
        <f>INDEX(Table,MATCH('Classwork 5'!B1721,'5b'!$B$4:$B$904,0),3)</f>
        <v>18-25</v>
      </c>
      <c r="F1721" s="23">
        <f>INDEX(Table,MATCH('Classwork 5'!B1721,'5b'!$B$4:$B$904,0),4)</f>
        <v>0</v>
      </c>
      <c r="G1721" s="23">
        <v>1</v>
      </c>
      <c r="H1721" s="24">
        <v>7738</v>
      </c>
    </row>
    <row r="1722" spans="2:8" x14ac:dyDescent="0.3">
      <c r="B1722" s="22">
        <v>1000272</v>
      </c>
      <c r="C1722" s="23" t="s">
        <v>2939</v>
      </c>
      <c r="D1722" s="23" t="str">
        <f>VLOOKUP(B1722,'5b'!$B$4:$E$904,2,FALSE)</f>
        <v>M</v>
      </c>
      <c r="E1722" s="23" t="str">
        <f>INDEX(Table,MATCH('Classwork 5'!B1722,'5b'!$B$4:$B$904,0),3)</f>
        <v>18-25</v>
      </c>
      <c r="F1722" s="23">
        <f>INDEX(Table,MATCH('Classwork 5'!B1722,'5b'!$B$4:$B$904,0),4)</f>
        <v>0</v>
      </c>
      <c r="G1722" s="23">
        <v>1</v>
      </c>
      <c r="H1722" s="24">
        <v>7830</v>
      </c>
    </row>
    <row r="1723" spans="2:8" x14ac:dyDescent="0.3">
      <c r="B1723" s="22">
        <v>1000272</v>
      </c>
      <c r="C1723" s="23" t="s">
        <v>2940</v>
      </c>
      <c r="D1723" s="23" t="str">
        <f>VLOOKUP(B1723,'5b'!$B$4:$E$904,2,FALSE)</f>
        <v>M</v>
      </c>
      <c r="E1723" s="23" t="str">
        <f>INDEX(Table,MATCH('Classwork 5'!B1723,'5b'!$B$4:$B$904,0),3)</f>
        <v>18-25</v>
      </c>
      <c r="F1723" s="23">
        <f>INDEX(Table,MATCH('Classwork 5'!B1723,'5b'!$B$4:$B$904,0),4)</f>
        <v>0</v>
      </c>
      <c r="G1723" s="23">
        <v>1</v>
      </c>
      <c r="H1723" s="24">
        <v>15513</v>
      </c>
    </row>
    <row r="1724" spans="2:8" x14ac:dyDescent="0.3">
      <c r="B1724" s="22">
        <v>1000273</v>
      </c>
      <c r="C1724" s="23" t="s">
        <v>2941</v>
      </c>
      <c r="D1724" s="23" t="str">
        <f>VLOOKUP(B1724,'5b'!$B$4:$E$904,2,FALSE)</f>
        <v>M</v>
      </c>
      <c r="E1724" s="23" t="str">
        <f>INDEX(Table,MATCH('Classwork 5'!B1724,'5b'!$B$4:$B$904,0),3)</f>
        <v>18-25</v>
      </c>
      <c r="F1724" s="23">
        <f>INDEX(Table,MATCH('Classwork 5'!B1724,'5b'!$B$4:$B$904,0),4)</f>
        <v>4</v>
      </c>
      <c r="G1724" s="23">
        <v>5</v>
      </c>
      <c r="H1724" s="24">
        <v>8793</v>
      </c>
    </row>
    <row r="1725" spans="2:8" x14ac:dyDescent="0.3">
      <c r="B1725" s="22">
        <v>1000273</v>
      </c>
      <c r="C1725" s="23" t="s">
        <v>2815</v>
      </c>
      <c r="D1725" s="23" t="str">
        <f>VLOOKUP(B1725,'5b'!$B$4:$E$904,2,FALSE)</f>
        <v>M</v>
      </c>
      <c r="E1725" s="23" t="str">
        <f>INDEX(Table,MATCH('Classwork 5'!B1725,'5b'!$B$4:$B$904,0),3)</f>
        <v>18-25</v>
      </c>
      <c r="F1725" s="23">
        <f>INDEX(Table,MATCH('Classwork 5'!B1725,'5b'!$B$4:$B$904,0),4)</f>
        <v>4</v>
      </c>
      <c r="G1725" s="23">
        <v>8</v>
      </c>
      <c r="H1725" s="24">
        <v>10032</v>
      </c>
    </row>
    <row r="1726" spans="2:8" x14ac:dyDescent="0.3">
      <c r="B1726" s="22">
        <v>1000273</v>
      </c>
      <c r="C1726" s="23" t="s">
        <v>2382</v>
      </c>
      <c r="D1726" s="23" t="str">
        <f>VLOOKUP(B1726,'5b'!$B$4:$E$904,2,FALSE)</f>
        <v>M</v>
      </c>
      <c r="E1726" s="23" t="str">
        <f>INDEX(Table,MATCH('Classwork 5'!B1726,'5b'!$B$4:$B$904,0),3)</f>
        <v>18-25</v>
      </c>
      <c r="F1726" s="23">
        <f>INDEX(Table,MATCH('Classwork 5'!B1726,'5b'!$B$4:$B$904,0),4)</f>
        <v>4</v>
      </c>
      <c r="G1726" s="23">
        <v>3</v>
      </c>
      <c r="H1726" s="24">
        <v>11052</v>
      </c>
    </row>
    <row r="1727" spans="2:8" x14ac:dyDescent="0.3">
      <c r="B1727" s="22">
        <v>1000273</v>
      </c>
      <c r="C1727" s="23" t="s">
        <v>2266</v>
      </c>
      <c r="D1727" s="23" t="str">
        <f>VLOOKUP(B1727,'5b'!$B$4:$E$904,2,FALSE)</f>
        <v>M</v>
      </c>
      <c r="E1727" s="23" t="str">
        <f>INDEX(Table,MATCH('Classwork 5'!B1727,'5b'!$B$4:$B$904,0),3)</f>
        <v>18-25</v>
      </c>
      <c r="F1727" s="23">
        <f>INDEX(Table,MATCH('Classwork 5'!B1727,'5b'!$B$4:$B$904,0),4)</f>
        <v>4</v>
      </c>
      <c r="G1727" s="23">
        <v>5</v>
      </c>
      <c r="H1727" s="24">
        <v>7124</v>
      </c>
    </row>
    <row r="1728" spans="2:8" x14ac:dyDescent="0.3">
      <c r="B1728" s="22">
        <v>1000274</v>
      </c>
      <c r="C1728" s="23" t="s">
        <v>2942</v>
      </c>
      <c r="D1728" s="23" t="str">
        <f>VLOOKUP(B1728,'5b'!$B$4:$E$904,2,FALSE)</f>
        <v>M</v>
      </c>
      <c r="E1728" s="23" t="str">
        <f>INDEX(Table,MATCH('Classwork 5'!B1728,'5b'!$B$4:$B$904,0),3)</f>
        <v>18-25</v>
      </c>
      <c r="F1728" s="23">
        <f>INDEX(Table,MATCH('Classwork 5'!B1728,'5b'!$B$4:$B$904,0),4)</f>
        <v>4</v>
      </c>
      <c r="G1728" s="23">
        <v>5</v>
      </c>
      <c r="H1728" s="24">
        <v>3549</v>
      </c>
    </row>
    <row r="1729" spans="2:8" x14ac:dyDescent="0.3">
      <c r="B1729" s="22">
        <v>1000274</v>
      </c>
      <c r="C1729" s="23" t="s">
        <v>2041</v>
      </c>
      <c r="D1729" s="23" t="str">
        <f>VLOOKUP(B1729,'5b'!$B$4:$E$904,2,FALSE)</f>
        <v>M</v>
      </c>
      <c r="E1729" s="23" t="str">
        <f>INDEX(Table,MATCH('Classwork 5'!B1729,'5b'!$B$4:$B$904,0),3)</f>
        <v>18-25</v>
      </c>
      <c r="F1729" s="23">
        <f>INDEX(Table,MATCH('Classwork 5'!B1729,'5b'!$B$4:$B$904,0),4)</f>
        <v>4</v>
      </c>
      <c r="G1729" s="23">
        <v>5</v>
      </c>
      <c r="H1729" s="24">
        <v>8874</v>
      </c>
    </row>
    <row r="1730" spans="2:8" x14ac:dyDescent="0.3">
      <c r="B1730" s="22">
        <v>1000274</v>
      </c>
      <c r="C1730" s="23" t="s">
        <v>2943</v>
      </c>
      <c r="D1730" s="23" t="str">
        <f>VLOOKUP(B1730,'5b'!$B$4:$E$904,2,FALSE)</f>
        <v>M</v>
      </c>
      <c r="E1730" s="23" t="str">
        <f>INDEX(Table,MATCH('Classwork 5'!B1730,'5b'!$B$4:$B$904,0),3)</f>
        <v>18-25</v>
      </c>
      <c r="F1730" s="23">
        <f>INDEX(Table,MATCH('Classwork 5'!B1730,'5b'!$B$4:$B$904,0),4)</f>
        <v>4</v>
      </c>
      <c r="G1730" s="23">
        <v>11</v>
      </c>
      <c r="H1730" s="24">
        <v>4547</v>
      </c>
    </row>
    <row r="1731" spans="2:8" x14ac:dyDescent="0.3">
      <c r="B1731" s="22">
        <v>1000275</v>
      </c>
      <c r="C1731" s="23" t="s">
        <v>2831</v>
      </c>
      <c r="D1731" s="23" t="str">
        <f>VLOOKUP(B1731,'5b'!$B$4:$E$904,2,FALSE)</f>
        <v>M</v>
      </c>
      <c r="E1731" s="23" t="str">
        <f>INDEX(Table,MATCH('Classwork 5'!B1731,'5b'!$B$4:$B$904,0),3)</f>
        <v>26-35</v>
      </c>
      <c r="F1731" s="23">
        <f>INDEX(Table,MATCH('Classwork 5'!B1731,'5b'!$B$4:$B$904,0),4)</f>
        <v>0</v>
      </c>
      <c r="G1731" s="23">
        <v>16</v>
      </c>
      <c r="H1731" s="24">
        <v>16133</v>
      </c>
    </row>
    <row r="1732" spans="2:8" x14ac:dyDescent="0.3">
      <c r="B1732" s="22">
        <v>1000275</v>
      </c>
      <c r="C1732" s="23" t="s">
        <v>2944</v>
      </c>
      <c r="D1732" s="23" t="str">
        <f>VLOOKUP(B1732,'5b'!$B$4:$E$904,2,FALSE)</f>
        <v>M</v>
      </c>
      <c r="E1732" s="23" t="str">
        <f>INDEX(Table,MATCH('Classwork 5'!B1732,'5b'!$B$4:$B$904,0),3)</f>
        <v>26-35</v>
      </c>
      <c r="F1732" s="23">
        <f>INDEX(Table,MATCH('Classwork 5'!B1732,'5b'!$B$4:$B$904,0),4)</f>
        <v>0</v>
      </c>
      <c r="G1732" s="23">
        <v>11</v>
      </c>
      <c r="H1732" s="24">
        <v>7577</v>
      </c>
    </row>
    <row r="1733" spans="2:8" x14ac:dyDescent="0.3">
      <c r="B1733" s="22">
        <v>1000276</v>
      </c>
      <c r="C1733" s="23" t="s">
        <v>2945</v>
      </c>
      <c r="D1733" s="23" t="str">
        <f>VLOOKUP(B1733,'5b'!$B$4:$E$904,2,FALSE)</f>
        <v>M</v>
      </c>
      <c r="E1733" s="23" t="str">
        <f>INDEX(Table,MATCH('Classwork 5'!B1733,'5b'!$B$4:$B$904,0),3)</f>
        <v>46-50</v>
      </c>
      <c r="F1733" s="23">
        <f>INDEX(Table,MATCH('Classwork 5'!B1733,'5b'!$B$4:$B$904,0),4)</f>
        <v>16</v>
      </c>
      <c r="G1733" s="23">
        <v>8</v>
      </c>
      <c r="H1733" s="24">
        <v>6109</v>
      </c>
    </row>
    <row r="1734" spans="2:8" x14ac:dyDescent="0.3">
      <c r="B1734" s="22">
        <v>1000278</v>
      </c>
      <c r="C1734" s="23" t="s">
        <v>2946</v>
      </c>
      <c r="D1734" s="23" t="str">
        <f>VLOOKUP(B1734,'5b'!$B$4:$E$904,2,FALSE)</f>
        <v>M</v>
      </c>
      <c r="E1734" s="23" t="str">
        <f>INDEX(Table,MATCH('Classwork 5'!B1734,'5b'!$B$4:$B$904,0),3)</f>
        <v>46-50</v>
      </c>
      <c r="F1734" s="23">
        <f>INDEX(Table,MATCH('Classwork 5'!B1734,'5b'!$B$4:$B$904,0),4)</f>
        <v>18</v>
      </c>
      <c r="G1734" s="23">
        <v>11</v>
      </c>
      <c r="H1734" s="24">
        <v>7531</v>
      </c>
    </row>
    <row r="1735" spans="2:8" x14ac:dyDescent="0.3">
      <c r="B1735" s="22">
        <v>1000278</v>
      </c>
      <c r="C1735" s="23" t="s">
        <v>2489</v>
      </c>
      <c r="D1735" s="23" t="str">
        <f>VLOOKUP(B1735,'5b'!$B$4:$E$904,2,FALSE)</f>
        <v>M</v>
      </c>
      <c r="E1735" s="23" t="str">
        <f>INDEX(Table,MATCH('Classwork 5'!B1735,'5b'!$B$4:$B$904,0),3)</f>
        <v>46-50</v>
      </c>
      <c r="F1735" s="23">
        <f>INDEX(Table,MATCH('Classwork 5'!B1735,'5b'!$B$4:$B$904,0),4)</f>
        <v>18</v>
      </c>
      <c r="G1735" s="23">
        <v>11</v>
      </c>
      <c r="H1735" s="24">
        <v>6169</v>
      </c>
    </row>
    <row r="1736" spans="2:8" x14ac:dyDescent="0.3">
      <c r="B1736" s="22">
        <v>1000278</v>
      </c>
      <c r="C1736" s="23" t="s">
        <v>2947</v>
      </c>
      <c r="D1736" s="23" t="str">
        <f>VLOOKUP(B1736,'5b'!$B$4:$E$904,2,FALSE)</f>
        <v>M</v>
      </c>
      <c r="E1736" s="23" t="str">
        <f>INDEX(Table,MATCH('Classwork 5'!B1736,'5b'!$B$4:$B$904,0),3)</f>
        <v>46-50</v>
      </c>
      <c r="F1736" s="23">
        <f>INDEX(Table,MATCH('Classwork 5'!B1736,'5b'!$B$4:$B$904,0),4)</f>
        <v>18</v>
      </c>
      <c r="G1736" s="23">
        <v>5</v>
      </c>
      <c r="H1736" s="24">
        <v>8654</v>
      </c>
    </row>
    <row r="1737" spans="2:8" x14ac:dyDescent="0.3">
      <c r="B1737" s="22">
        <v>1000278</v>
      </c>
      <c r="C1737" s="23" t="s">
        <v>2948</v>
      </c>
      <c r="D1737" s="23" t="str">
        <f>VLOOKUP(B1737,'5b'!$B$4:$E$904,2,FALSE)</f>
        <v>M</v>
      </c>
      <c r="E1737" s="23" t="str">
        <f>INDEX(Table,MATCH('Classwork 5'!B1737,'5b'!$B$4:$B$904,0),3)</f>
        <v>46-50</v>
      </c>
      <c r="F1737" s="23">
        <f>INDEX(Table,MATCH('Classwork 5'!B1737,'5b'!$B$4:$B$904,0),4)</f>
        <v>18</v>
      </c>
      <c r="G1737" s="23">
        <v>11</v>
      </c>
      <c r="H1737" s="24">
        <v>4542</v>
      </c>
    </row>
    <row r="1738" spans="2:8" x14ac:dyDescent="0.3">
      <c r="B1738" s="22">
        <v>1000278</v>
      </c>
      <c r="C1738" s="23" t="s">
        <v>2949</v>
      </c>
      <c r="D1738" s="23" t="str">
        <f>VLOOKUP(B1738,'5b'!$B$4:$E$904,2,FALSE)</f>
        <v>M</v>
      </c>
      <c r="E1738" s="23" t="str">
        <f>INDEX(Table,MATCH('Classwork 5'!B1738,'5b'!$B$4:$B$904,0),3)</f>
        <v>46-50</v>
      </c>
      <c r="F1738" s="23">
        <f>INDEX(Table,MATCH('Classwork 5'!B1738,'5b'!$B$4:$B$904,0),4)</f>
        <v>18</v>
      </c>
      <c r="G1738" s="23">
        <v>11</v>
      </c>
      <c r="H1738" s="24">
        <v>4680</v>
      </c>
    </row>
    <row r="1739" spans="2:8" x14ac:dyDescent="0.3">
      <c r="B1739" s="22">
        <v>1000278</v>
      </c>
      <c r="C1739" s="23" t="s">
        <v>2950</v>
      </c>
      <c r="D1739" s="23" t="str">
        <f>VLOOKUP(B1739,'5b'!$B$4:$E$904,2,FALSE)</f>
        <v>M</v>
      </c>
      <c r="E1739" s="23" t="str">
        <f>INDEX(Table,MATCH('Classwork 5'!B1739,'5b'!$B$4:$B$904,0),3)</f>
        <v>46-50</v>
      </c>
      <c r="F1739" s="23">
        <f>INDEX(Table,MATCH('Classwork 5'!B1739,'5b'!$B$4:$B$904,0),4)</f>
        <v>18</v>
      </c>
      <c r="G1739" s="23">
        <v>11</v>
      </c>
      <c r="H1739" s="24">
        <v>4626</v>
      </c>
    </row>
    <row r="1740" spans="2:8" x14ac:dyDescent="0.3">
      <c r="B1740" s="22">
        <v>1000278</v>
      </c>
      <c r="C1740" s="23" t="s">
        <v>2951</v>
      </c>
      <c r="D1740" s="23" t="str">
        <f>VLOOKUP(B1740,'5b'!$B$4:$E$904,2,FALSE)</f>
        <v>M</v>
      </c>
      <c r="E1740" s="23" t="str">
        <f>INDEX(Table,MATCH('Classwork 5'!B1740,'5b'!$B$4:$B$904,0),3)</f>
        <v>46-50</v>
      </c>
      <c r="F1740" s="23">
        <f>INDEX(Table,MATCH('Classwork 5'!B1740,'5b'!$B$4:$B$904,0),4)</f>
        <v>18</v>
      </c>
      <c r="G1740" s="23">
        <v>1</v>
      </c>
      <c r="H1740" s="24">
        <v>8023</v>
      </c>
    </row>
    <row r="1741" spans="2:8" x14ac:dyDescent="0.3">
      <c r="B1741" s="22">
        <v>1000279</v>
      </c>
      <c r="C1741" s="23" t="s">
        <v>2952</v>
      </c>
      <c r="D1741" s="23" t="str">
        <f>VLOOKUP(B1741,'5b'!$B$4:$E$904,2,FALSE)</f>
        <v>M</v>
      </c>
      <c r="E1741" s="23" t="str">
        <f>INDEX(Table,MATCH('Classwork 5'!B1741,'5b'!$B$4:$B$904,0),3)</f>
        <v>26-35</v>
      </c>
      <c r="F1741" s="23">
        <f>INDEX(Table,MATCH('Classwork 5'!B1741,'5b'!$B$4:$B$904,0),4)</f>
        <v>14</v>
      </c>
      <c r="G1741" s="23">
        <v>1</v>
      </c>
      <c r="H1741" s="24">
        <v>19052</v>
      </c>
    </row>
    <row r="1742" spans="2:8" x14ac:dyDescent="0.3">
      <c r="B1742" s="22">
        <v>1000280</v>
      </c>
      <c r="C1742" s="23" t="s">
        <v>2308</v>
      </c>
      <c r="D1742" s="23" t="str">
        <f>VLOOKUP(B1742,'5b'!$B$4:$E$904,2,FALSE)</f>
        <v>M</v>
      </c>
      <c r="E1742" s="23" t="str">
        <f>INDEX(Table,MATCH('Classwork 5'!B1742,'5b'!$B$4:$B$904,0),3)</f>
        <v>51-55</v>
      </c>
      <c r="F1742" s="23">
        <f>INDEX(Table,MATCH('Classwork 5'!B1742,'5b'!$B$4:$B$904,0),4)</f>
        <v>7</v>
      </c>
      <c r="G1742" s="23">
        <v>4</v>
      </c>
      <c r="H1742" s="24">
        <v>773</v>
      </c>
    </row>
    <row r="1743" spans="2:8" x14ac:dyDescent="0.3">
      <c r="B1743" s="22">
        <v>1000280</v>
      </c>
      <c r="C1743" s="23" t="s">
        <v>2953</v>
      </c>
      <c r="D1743" s="23" t="str">
        <f>VLOOKUP(B1743,'5b'!$B$4:$E$904,2,FALSE)</f>
        <v>M</v>
      </c>
      <c r="E1743" s="23" t="str">
        <f>INDEX(Table,MATCH('Classwork 5'!B1743,'5b'!$B$4:$B$904,0),3)</f>
        <v>51-55</v>
      </c>
      <c r="F1743" s="23">
        <f>INDEX(Table,MATCH('Classwork 5'!B1743,'5b'!$B$4:$B$904,0),4)</f>
        <v>7</v>
      </c>
      <c r="G1743" s="23">
        <v>5</v>
      </c>
      <c r="H1743" s="24">
        <v>5159</v>
      </c>
    </row>
    <row r="1744" spans="2:8" x14ac:dyDescent="0.3">
      <c r="B1744" s="22">
        <v>1000280</v>
      </c>
      <c r="C1744" s="23" t="s">
        <v>2954</v>
      </c>
      <c r="D1744" s="23" t="str">
        <f>VLOOKUP(B1744,'5b'!$B$4:$E$904,2,FALSE)</f>
        <v>M</v>
      </c>
      <c r="E1744" s="23" t="str">
        <f>INDEX(Table,MATCH('Classwork 5'!B1744,'5b'!$B$4:$B$904,0),3)</f>
        <v>51-55</v>
      </c>
      <c r="F1744" s="23">
        <f>INDEX(Table,MATCH('Classwork 5'!B1744,'5b'!$B$4:$B$904,0),4)</f>
        <v>7</v>
      </c>
      <c r="G1744" s="23">
        <v>5</v>
      </c>
      <c r="H1744" s="24">
        <v>7075</v>
      </c>
    </row>
    <row r="1745" spans="2:8" x14ac:dyDescent="0.3">
      <c r="B1745" s="22">
        <v>1000281</v>
      </c>
      <c r="C1745" s="23" t="s">
        <v>2955</v>
      </c>
      <c r="D1745" s="23" t="str">
        <f>VLOOKUP(B1745,'5b'!$B$4:$E$904,2,FALSE)</f>
        <v>F</v>
      </c>
      <c r="E1745" s="23" t="str">
        <f>INDEX(Table,MATCH('Classwork 5'!B1745,'5b'!$B$4:$B$904,0),3)</f>
        <v>36-45</v>
      </c>
      <c r="F1745" s="23">
        <f>INDEX(Table,MATCH('Classwork 5'!B1745,'5b'!$B$4:$B$904,0),4)</f>
        <v>0</v>
      </c>
      <c r="G1745" s="23">
        <v>5</v>
      </c>
      <c r="H1745" s="24">
        <v>5201</v>
      </c>
    </row>
    <row r="1746" spans="2:8" x14ac:dyDescent="0.3">
      <c r="B1746" s="22">
        <v>1000282</v>
      </c>
      <c r="C1746" s="23" t="s">
        <v>2208</v>
      </c>
      <c r="D1746" s="23" t="str">
        <f>VLOOKUP(B1746,'5b'!$B$4:$E$904,2,FALSE)</f>
        <v>M</v>
      </c>
      <c r="E1746" s="23" t="str">
        <f>INDEX(Table,MATCH('Classwork 5'!B1746,'5b'!$B$4:$B$904,0),3)</f>
        <v>26-35</v>
      </c>
      <c r="F1746" s="23">
        <f>INDEX(Table,MATCH('Classwork 5'!B1746,'5b'!$B$4:$B$904,0),4)</f>
        <v>17</v>
      </c>
      <c r="G1746" s="23">
        <v>1</v>
      </c>
      <c r="H1746" s="24">
        <v>15888</v>
      </c>
    </row>
    <row r="1747" spans="2:8" x14ac:dyDescent="0.3">
      <c r="B1747" s="22">
        <v>1000282</v>
      </c>
      <c r="C1747" s="23" t="s">
        <v>2956</v>
      </c>
      <c r="D1747" s="23" t="str">
        <f>VLOOKUP(B1747,'5b'!$B$4:$E$904,2,FALSE)</f>
        <v>M</v>
      </c>
      <c r="E1747" s="23" t="str">
        <f>INDEX(Table,MATCH('Classwork 5'!B1747,'5b'!$B$4:$B$904,0),3)</f>
        <v>26-35</v>
      </c>
      <c r="F1747" s="23">
        <f>INDEX(Table,MATCH('Classwork 5'!B1747,'5b'!$B$4:$B$904,0),4)</f>
        <v>17</v>
      </c>
      <c r="G1747" s="23">
        <v>13</v>
      </c>
      <c r="H1747" s="24">
        <v>580</v>
      </c>
    </row>
    <row r="1748" spans="2:8" x14ac:dyDescent="0.3">
      <c r="B1748" s="22">
        <v>1000284</v>
      </c>
      <c r="C1748" s="23" t="s">
        <v>2035</v>
      </c>
      <c r="D1748" s="23" t="str">
        <f>VLOOKUP(B1748,'5b'!$B$4:$E$904,2,FALSE)</f>
        <v>M</v>
      </c>
      <c r="E1748" s="23" t="str">
        <f>INDEX(Table,MATCH('Classwork 5'!B1748,'5b'!$B$4:$B$904,0),3)</f>
        <v>26-35</v>
      </c>
      <c r="F1748" s="23">
        <f>INDEX(Table,MATCH('Classwork 5'!B1748,'5b'!$B$4:$B$904,0),4)</f>
        <v>12</v>
      </c>
      <c r="G1748" s="23">
        <v>3</v>
      </c>
      <c r="H1748" s="24">
        <v>10950</v>
      </c>
    </row>
    <row r="1749" spans="2:8" x14ac:dyDescent="0.3">
      <c r="B1749" s="22">
        <v>1000284</v>
      </c>
      <c r="C1749" s="23" t="s">
        <v>1945</v>
      </c>
      <c r="D1749" s="23" t="str">
        <f>VLOOKUP(B1749,'5b'!$B$4:$E$904,2,FALSE)</f>
        <v>M</v>
      </c>
      <c r="E1749" s="23" t="str">
        <f>INDEX(Table,MATCH('Classwork 5'!B1749,'5b'!$B$4:$B$904,0),3)</f>
        <v>26-35</v>
      </c>
      <c r="F1749" s="23">
        <f>INDEX(Table,MATCH('Classwork 5'!B1749,'5b'!$B$4:$B$904,0),4)</f>
        <v>12</v>
      </c>
      <c r="G1749" s="23">
        <v>5</v>
      </c>
      <c r="H1749" s="24">
        <v>7111</v>
      </c>
    </row>
    <row r="1750" spans="2:8" x14ac:dyDescent="0.3">
      <c r="B1750" s="22">
        <v>1000284</v>
      </c>
      <c r="C1750" s="23" t="s">
        <v>2675</v>
      </c>
      <c r="D1750" s="23" t="str">
        <f>VLOOKUP(B1750,'5b'!$B$4:$E$904,2,FALSE)</f>
        <v>M</v>
      </c>
      <c r="E1750" s="23" t="str">
        <f>INDEX(Table,MATCH('Classwork 5'!B1750,'5b'!$B$4:$B$904,0),3)</f>
        <v>26-35</v>
      </c>
      <c r="F1750" s="23">
        <f>INDEX(Table,MATCH('Classwork 5'!B1750,'5b'!$B$4:$B$904,0),4)</f>
        <v>12</v>
      </c>
      <c r="G1750" s="23">
        <v>8</v>
      </c>
      <c r="H1750" s="24">
        <v>9858</v>
      </c>
    </row>
    <row r="1751" spans="2:8" x14ac:dyDescent="0.3">
      <c r="B1751" s="22">
        <v>1000284</v>
      </c>
      <c r="C1751" s="23" t="s">
        <v>2104</v>
      </c>
      <c r="D1751" s="23" t="str">
        <f>VLOOKUP(B1751,'5b'!$B$4:$E$904,2,FALSE)</f>
        <v>M</v>
      </c>
      <c r="E1751" s="23" t="str">
        <f>INDEX(Table,MATCH('Classwork 5'!B1751,'5b'!$B$4:$B$904,0),3)</f>
        <v>26-35</v>
      </c>
      <c r="F1751" s="23">
        <f>INDEX(Table,MATCH('Classwork 5'!B1751,'5b'!$B$4:$B$904,0),4)</f>
        <v>12</v>
      </c>
      <c r="G1751" s="23">
        <v>4</v>
      </c>
      <c r="H1751" s="24">
        <v>1500</v>
      </c>
    </row>
    <row r="1752" spans="2:8" x14ac:dyDescent="0.3">
      <c r="B1752" s="22">
        <v>1000284</v>
      </c>
      <c r="C1752" s="23" t="s">
        <v>2957</v>
      </c>
      <c r="D1752" s="23" t="str">
        <f>VLOOKUP(B1752,'5b'!$B$4:$E$904,2,FALSE)</f>
        <v>M</v>
      </c>
      <c r="E1752" s="23" t="str">
        <f>INDEX(Table,MATCH('Classwork 5'!B1752,'5b'!$B$4:$B$904,0),3)</f>
        <v>26-35</v>
      </c>
      <c r="F1752" s="23">
        <f>INDEX(Table,MATCH('Classwork 5'!B1752,'5b'!$B$4:$B$904,0),4)</f>
        <v>12</v>
      </c>
      <c r="G1752" s="23">
        <v>3</v>
      </c>
      <c r="H1752" s="24">
        <v>8218</v>
      </c>
    </row>
    <row r="1753" spans="2:8" x14ac:dyDescent="0.3">
      <c r="B1753" s="22">
        <v>1000284</v>
      </c>
      <c r="C1753" s="23" t="s">
        <v>2958</v>
      </c>
      <c r="D1753" s="23" t="str">
        <f>VLOOKUP(B1753,'5b'!$B$4:$E$904,2,FALSE)</f>
        <v>M</v>
      </c>
      <c r="E1753" s="23" t="str">
        <f>INDEX(Table,MATCH('Classwork 5'!B1753,'5b'!$B$4:$B$904,0),3)</f>
        <v>26-35</v>
      </c>
      <c r="F1753" s="23">
        <f>INDEX(Table,MATCH('Classwork 5'!B1753,'5b'!$B$4:$B$904,0),4)</f>
        <v>12</v>
      </c>
      <c r="G1753" s="23">
        <v>6</v>
      </c>
      <c r="H1753" s="24">
        <v>11997</v>
      </c>
    </row>
    <row r="1754" spans="2:8" x14ac:dyDescent="0.3">
      <c r="B1754" s="22">
        <v>1000284</v>
      </c>
      <c r="C1754" s="23" t="s">
        <v>2427</v>
      </c>
      <c r="D1754" s="23" t="str">
        <f>VLOOKUP(B1754,'5b'!$B$4:$E$904,2,FALSE)</f>
        <v>M</v>
      </c>
      <c r="E1754" s="23" t="str">
        <f>INDEX(Table,MATCH('Classwork 5'!B1754,'5b'!$B$4:$B$904,0),3)</f>
        <v>26-35</v>
      </c>
      <c r="F1754" s="23">
        <f>INDEX(Table,MATCH('Classwork 5'!B1754,'5b'!$B$4:$B$904,0),4)</f>
        <v>12</v>
      </c>
      <c r="G1754" s="23">
        <v>1</v>
      </c>
      <c r="H1754" s="24">
        <v>19647</v>
      </c>
    </row>
    <row r="1755" spans="2:8" x14ac:dyDescent="0.3">
      <c r="B1755" s="22">
        <v>1000284</v>
      </c>
      <c r="C1755" s="23" t="s">
        <v>2959</v>
      </c>
      <c r="D1755" s="23" t="str">
        <f>VLOOKUP(B1755,'5b'!$B$4:$E$904,2,FALSE)</f>
        <v>M</v>
      </c>
      <c r="E1755" s="23" t="str">
        <f>INDEX(Table,MATCH('Classwork 5'!B1755,'5b'!$B$4:$B$904,0),3)</f>
        <v>26-35</v>
      </c>
      <c r="F1755" s="23">
        <f>INDEX(Table,MATCH('Classwork 5'!B1755,'5b'!$B$4:$B$904,0),4)</f>
        <v>12</v>
      </c>
      <c r="G1755" s="23">
        <v>11</v>
      </c>
      <c r="H1755" s="24">
        <v>4458</v>
      </c>
    </row>
    <row r="1756" spans="2:8" x14ac:dyDescent="0.3">
      <c r="B1756" s="22">
        <v>1000284</v>
      </c>
      <c r="C1756" s="23" t="s">
        <v>2457</v>
      </c>
      <c r="D1756" s="23" t="str">
        <f>VLOOKUP(B1756,'5b'!$B$4:$E$904,2,FALSE)</f>
        <v>M</v>
      </c>
      <c r="E1756" s="23" t="str">
        <f>INDEX(Table,MATCH('Classwork 5'!B1756,'5b'!$B$4:$B$904,0),3)</f>
        <v>26-35</v>
      </c>
      <c r="F1756" s="23">
        <f>INDEX(Table,MATCH('Classwork 5'!B1756,'5b'!$B$4:$B$904,0),4)</f>
        <v>12</v>
      </c>
      <c r="G1756" s="23">
        <v>8</v>
      </c>
      <c r="H1756" s="24">
        <v>3887</v>
      </c>
    </row>
    <row r="1757" spans="2:8" x14ac:dyDescent="0.3">
      <c r="B1757" s="22">
        <v>1000284</v>
      </c>
      <c r="C1757" s="23" t="s">
        <v>2755</v>
      </c>
      <c r="D1757" s="23" t="str">
        <f>VLOOKUP(B1757,'5b'!$B$4:$E$904,2,FALSE)</f>
        <v>M</v>
      </c>
      <c r="E1757" s="23" t="str">
        <f>INDEX(Table,MATCH('Classwork 5'!B1757,'5b'!$B$4:$B$904,0),3)</f>
        <v>26-35</v>
      </c>
      <c r="F1757" s="23">
        <f>INDEX(Table,MATCH('Classwork 5'!B1757,'5b'!$B$4:$B$904,0),4)</f>
        <v>12</v>
      </c>
      <c r="G1757" s="23">
        <v>5</v>
      </c>
      <c r="H1757" s="24">
        <v>5433</v>
      </c>
    </row>
    <row r="1758" spans="2:8" x14ac:dyDescent="0.3">
      <c r="B1758" s="22">
        <v>1000284</v>
      </c>
      <c r="C1758" s="23" t="s">
        <v>2960</v>
      </c>
      <c r="D1758" s="23" t="str">
        <f>VLOOKUP(B1758,'5b'!$B$4:$E$904,2,FALSE)</f>
        <v>M</v>
      </c>
      <c r="E1758" s="23" t="str">
        <f>INDEX(Table,MATCH('Classwork 5'!B1758,'5b'!$B$4:$B$904,0),3)</f>
        <v>26-35</v>
      </c>
      <c r="F1758" s="23">
        <f>INDEX(Table,MATCH('Classwork 5'!B1758,'5b'!$B$4:$B$904,0),4)</f>
        <v>12</v>
      </c>
      <c r="G1758" s="23">
        <v>8</v>
      </c>
      <c r="H1758" s="24">
        <v>8070</v>
      </c>
    </row>
    <row r="1759" spans="2:8" x14ac:dyDescent="0.3">
      <c r="B1759" s="22">
        <v>1000284</v>
      </c>
      <c r="C1759" s="23" t="s">
        <v>2961</v>
      </c>
      <c r="D1759" s="23" t="str">
        <f>VLOOKUP(B1759,'5b'!$B$4:$E$904,2,FALSE)</f>
        <v>M</v>
      </c>
      <c r="E1759" s="23" t="str">
        <f>INDEX(Table,MATCH('Classwork 5'!B1759,'5b'!$B$4:$B$904,0),3)</f>
        <v>26-35</v>
      </c>
      <c r="F1759" s="23">
        <f>INDEX(Table,MATCH('Classwork 5'!B1759,'5b'!$B$4:$B$904,0),4)</f>
        <v>12</v>
      </c>
      <c r="G1759" s="23">
        <v>5</v>
      </c>
      <c r="H1759" s="24">
        <v>1983</v>
      </c>
    </row>
    <row r="1760" spans="2:8" x14ac:dyDescent="0.3">
      <c r="B1760" s="22">
        <v>1000284</v>
      </c>
      <c r="C1760" s="23" t="s">
        <v>2962</v>
      </c>
      <c r="D1760" s="23" t="str">
        <f>VLOOKUP(B1760,'5b'!$B$4:$E$904,2,FALSE)</f>
        <v>M</v>
      </c>
      <c r="E1760" s="23" t="str">
        <f>INDEX(Table,MATCH('Classwork 5'!B1760,'5b'!$B$4:$B$904,0),3)</f>
        <v>26-35</v>
      </c>
      <c r="F1760" s="23">
        <f>INDEX(Table,MATCH('Classwork 5'!B1760,'5b'!$B$4:$B$904,0),4)</f>
        <v>12</v>
      </c>
      <c r="G1760" s="23">
        <v>8</v>
      </c>
      <c r="H1760" s="24">
        <v>2187</v>
      </c>
    </row>
    <row r="1761" spans="2:8" x14ac:dyDescent="0.3">
      <c r="B1761" s="22">
        <v>1000284</v>
      </c>
      <c r="C1761" s="23" t="s">
        <v>2192</v>
      </c>
      <c r="D1761" s="23" t="str">
        <f>VLOOKUP(B1761,'5b'!$B$4:$E$904,2,FALSE)</f>
        <v>M</v>
      </c>
      <c r="E1761" s="23" t="str">
        <f>INDEX(Table,MATCH('Classwork 5'!B1761,'5b'!$B$4:$B$904,0),3)</f>
        <v>26-35</v>
      </c>
      <c r="F1761" s="23">
        <f>INDEX(Table,MATCH('Classwork 5'!B1761,'5b'!$B$4:$B$904,0),4)</f>
        <v>12</v>
      </c>
      <c r="G1761" s="23">
        <v>2</v>
      </c>
      <c r="H1761" s="24">
        <v>6595</v>
      </c>
    </row>
    <row r="1762" spans="2:8" x14ac:dyDescent="0.3">
      <c r="B1762" s="22">
        <v>1000284</v>
      </c>
      <c r="C1762" s="23" t="s">
        <v>2701</v>
      </c>
      <c r="D1762" s="23" t="str">
        <f>VLOOKUP(B1762,'5b'!$B$4:$E$904,2,FALSE)</f>
        <v>M</v>
      </c>
      <c r="E1762" s="23" t="str">
        <f>INDEX(Table,MATCH('Classwork 5'!B1762,'5b'!$B$4:$B$904,0),3)</f>
        <v>26-35</v>
      </c>
      <c r="F1762" s="23">
        <f>INDEX(Table,MATCH('Classwork 5'!B1762,'5b'!$B$4:$B$904,0),4)</f>
        <v>12</v>
      </c>
      <c r="G1762" s="23">
        <v>1</v>
      </c>
      <c r="H1762" s="24">
        <v>8011</v>
      </c>
    </row>
    <row r="1763" spans="2:8" x14ac:dyDescent="0.3">
      <c r="B1763" s="22">
        <v>1000284</v>
      </c>
      <c r="C1763" s="23" t="s">
        <v>2891</v>
      </c>
      <c r="D1763" s="23" t="str">
        <f>VLOOKUP(B1763,'5b'!$B$4:$E$904,2,FALSE)</f>
        <v>M</v>
      </c>
      <c r="E1763" s="23" t="str">
        <f>INDEX(Table,MATCH('Classwork 5'!B1763,'5b'!$B$4:$B$904,0),3)</f>
        <v>26-35</v>
      </c>
      <c r="F1763" s="23">
        <f>INDEX(Table,MATCH('Classwork 5'!B1763,'5b'!$B$4:$B$904,0),4)</f>
        <v>12</v>
      </c>
      <c r="G1763" s="23">
        <v>3</v>
      </c>
      <c r="H1763" s="24">
        <v>8035</v>
      </c>
    </row>
    <row r="1764" spans="2:8" x14ac:dyDescent="0.3">
      <c r="B1764" s="22">
        <v>1000284</v>
      </c>
      <c r="C1764" s="23" t="s">
        <v>2963</v>
      </c>
      <c r="D1764" s="23" t="str">
        <f>VLOOKUP(B1764,'5b'!$B$4:$E$904,2,FALSE)</f>
        <v>M</v>
      </c>
      <c r="E1764" s="23" t="str">
        <f>INDEX(Table,MATCH('Classwork 5'!B1764,'5b'!$B$4:$B$904,0),3)</f>
        <v>26-35</v>
      </c>
      <c r="F1764" s="23">
        <f>INDEX(Table,MATCH('Classwork 5'!B1764,'5b'!$B$4:$B$904,0),4)</f>
        <v>12</v>
      </c>
      <c r="G1764" s="23">
        <v>2</v>
      </c>
      <c r="H1764" s="24">
        <v>6652</v>
      </c>
    </row>
    <row r="1765" spans="2:8" x14ac:dyDescent="0.3">
      <c r="B1765" s="22">
        <v>1000284</v>
      </c>
      <c r="C1765" s="23" t="s">
        <v>2964</v>
      </c>
      <c r="D1765" s="23" t="str">
        <f>VLOOKUP(B1765,'5b'!$B$4:$E$904,2,FALSE)</f>
        <v>M</v>
      </c>
      <c r="E1765" s="23" t="str">
        <f>INDEX(Table,MATCH('Classwork 5'!B1765,'5b'!$B$4:$B$904,0),3)</f>
        <v>26-35</v>
      </c>
      <c r="F1765" s="23">
        <f>INDEX(Table,MATCH('Classwork 5'!B1765,'5b'!$B$4:$B$904,0),4)</f>
        <v>12</v>
      </c>
      <c r="G1765" s="23">
        <v>5</v>
      </c>
      <c r="H1765" s="24">
        <v>7055</v>
      </c>
    </row>
    <row r="1766" spans="2:8" x14ac:dyDescent="0.3">
      <c r="B1766" s="22">
        <v>1000284</v>
      </c>
      <c r="C1766" s="23" t="s">
        <v>2181</v>
      </c>
      <c r="D1766" s="23" t="str">
        <f>VLOOKUP(B1766,'5b'!$B$4:$E$904,2,FALSE)</f>
        <v>M</v>
      </c>
      <c r="E1766" s="23" t="str">
        <f>INDEX(Table,MATCH('Classwork 5'!B1766,'5b'!$B$4:$B$904,0),3)</f>
        <v>26-35</v>
      </c>
      <c r="F1766" s="23">
        <f>INDEX(Table,MATCH('Classwork 5'!B1766,'5b'!$B$4:$B$904,0),4)</f>
        <v>12</v>
      </c>
      <c r="G1766" s="23">
        <v>15</v>
      </c>
      <c r="H1766" s="24">
        <v>12608</v>
      </c>
    </row>
    <row r="1767" spans="2:8" x14ac:dyDescent="0.3">
      <c r="B1767" s="22">
        <v>1000284</v>
      </c>
      <c r="C1767" s="23" t="s">
        <v>2965</v>
      </c>
      <c r="D1767" s="23" t="str">
        <f>VLOOKUP(B1767,'5b'!$B$4:$E$904,2,FALSE)</f>
        <v>M</v>
      </c>
      <c r="E1767" s="23" t="str">
        <f>INDEX(Table,MATCH('Classwork 5'!B1767,'5b'!$B$4:$B$904,0),3)</f>
        <v>26-35</v>
      </c>
      <c r="F1767" s="23">
        <f>INDEX(Table,MATCH('Classwork 5'!B1767,'5b'!$B$4:$B$904,0),4)</f>
        <v>12</v>
      </c>
      <c r="G1767" s="23">
        <v>2</v>
      </c>
      <c r="H1767" s="24">
        <v>3570</v>
      </c>
    </row>
    <row r="1768" spans="2:8" x14ac:dyDescent="0.3">
      <c r="B1768" s="22">
        <v>1000284</v>
      </c>
      <c r="C1768" s="23" t="s">
        <v>2966</v>
      </c>
      <c r="D1768" s="23" t="str">
        <f>VLOOKUP(B1768,'5b'!$B$4:$E$904,2,FALSE)</f>
        <v>M</v>
      </c>
      <c r="E1768" s="23" t="str">
        <f>INDEX(Table,MATCH('Classwork 5'!B1768,'5b'!$B$4:$B$904,0),3)</f>
        <v>26-35</v>
      </c>
      <c r="F1768" s="23">
        <f>INDEX(Table,MATCH('Classwork 5'!B1768,'5b'!$B$4:$B$904,0),4)</f>
        <v>12</v>
      </c>
      <c r="G1768" s="23">
        <v>3</v>
      </c>
      <c r="H1768" s="24">
        <v>5383</v>
      </c>
    </row>
    <row r="1769" spans="2:8" x14ac:dyDescent="0.3">
      <c r="B1769" s="22">
        <v>1000284</v>
      </c>
      <c r="C1769" s="23" t="s">
        <v>2809</v>
      </c>
      <c r="D1769" s="23" t="str">
        <f>VLOOKUP(B1769,'5b'!$B$4:$E$904,2,FALSE)</f>
        <v>M</v>
      </c>
      <c r="E1769" s="23" t="str">
        <f>INDEX(Table,MATCH('Classwork 5'!B1769,'5b'!$B$4:$B$904,0),3)</f>
        <v>26-35</v>
      </c>
      <c r="F1769" s="23">
        <f>INDEX(Table,MATCH('Classwork 5'!B1769,'5b'!$B$4:$B$904,0),4)</f>
        <v>12</v>
      </c>
      <c r="G1769" s="23">
        <v>4</v>
      </c>
      <c r="H1769" s="24">
        <v>741</v>
      </c>
    </row>
    <row r="1770" spans="2:8" x14ac:dyDescent="0.3">
      <c r="B1770" s="22">
        <v>1000284</v>
      </c>
      <c r="C1770" s="23" t="s">
        <v>2967</v>
      </c>
      <c r="D1770" s="23" t="str">
        <f>VLOOKUP(B1770,'5b'!$B$4:$E$904,2,FALSE)</f>
        <v>M</v>
      </c>
      <c r="E1770" s="23" t="str">
        <f>INDEX(Table,MATCH('Classwork 5'!B1770,'5b'!$B$4:$B$904,0),3)</f>
        <v>26-35</v>
      </c>
      <c r="F1770" s="23">
        <f>INDEX(Table,MATCH('Classwork 5'!B1770,'5b'!$B$4:$B$904,0),4)</f>
        <v>12</v>
      </c>
      <c r="G1770" s="23">
        <v>11</v>
      </c>
      <c r="H1770" s="24">
        <v>1602</v>
      </c>
    </row>
    <row r="1771" spans="2:8" x14ac:dyDescent="0.3">
      <c r="B1771" s="22">
        <v>1000284</v>
      </c>
      <c r="C1771" s="23" t="s">
        <v>2968</v>
      </c>
      <c r="D1771" s="23" t="str">
        <f>VLOOKUP(B1771,'5b'!$B$4:$E$904,2,FALSE)</f>
        <v>M</v>
      </c>
      <c r="E1771" s="23" t="str">
        <f>INDEX(Table,MATCH('Classwork 5'!B1771,'5b'!$B$4:$B$904,0),3)</f>
        <v>26-35</v>
      </c>
      <c r="F1771" s="23">
        <f>INDEX(Table,MATCH('Classwork 5'!B1771,'5b'!$B$4:$B$904,0),4)</f>
        <v>12</v>
      </c>
      <c r="G1771" s="23">
        <v>11</v>
      </c>
      <c r="H1771" s="24">
        <v>1588</v>
      </c>
    </row>
    <row r="1772" spans="2:8" x14ac:dyDescent="0.3">
      <c r="B1772" s="22">
        <v>1000284</v>
      </c>
      <c r="C1772" s="23" t="s">
        <v>2136</v>
      </c>
      <c r="D1772" s="23" t="str">
        <f>VLOOKUP(B1772,'5b'!$B$4:$E$904,2,FALSE)</f>
        <v>M</v>
      </c>
      <c r="E1772" s="23" t="str">
        <f>INDEX(Table,MATCH('Classwork 5'!B1772,'5b'!$B$4:$B$904,0),3)</f>
        <v>26-35</v>
      </c>
      <c r="F1772" s="23">
        <f>INDEX(Table,MATCH('Classwork 5'!B1772,'5b'!$B$4:$B$904,0),4)</f>
        <v>12</v>
      </c>
      <c r="G1772" s="23">
        <v>8</v>
      </c>
      <c r="H1772" s="24">
        <v>9860</v>
      </c>
    </row>
    <row r="1773" spans="2:8" x14ac:dyDescent="0.3">
      <c r="B1773" s="22">
        <v>1000284</v>
      </c>
      <c r="C1773" s="23" t="s">
        <v>2556</v>
      </c>
      <c r="D1773" s="23" t="str">
        <f>VLOOKUP(B1773,'5b'!$B$4:$E$904,2,FALSE)</f>
        <v>M</v>
      </c>
      <c r="E1773" s="23" t="str">
        <f>INDEX(Table,MATCH('Classwork 5'!B1773,'5b'!$B$4:$B$904,0),3)</f>
        <v>26-35</v>
      </c>
      <c r="F1773" s="23">
        <f>INDEX(Table,MATCH('Classwork 5'!B1773,'5b'!$B$4:$B$904,0),4)</f>
        <v>12</v>
      </c>
      <c r="G1773" s="23">
        <v>1</v>
      </c>
      <c r="H1773" s="24">
        <v>15412</v>
      </c>
    </row>
    <row r="1774" spans="2:8" x14ac:dyDescent="0.3">
      <c r="B1774" s="22">
        <v>1000285</v>
      </c>
      <c r="C1774" s="23" t="s">
        <v>2231</v>
      </c>
      <c r="D1774" s="23" t="str">
        <f>VLOOKUP(B1774,'5b'!$B$4:$E$904,2,FALSE)</f>
        <v>F</v>
      </c>
      <c r="E1774" s="23" t="str">
        <f>INDEX(Table,MATCH('Classwork 5'!B1774,'5b'!$B$4:$B$904,0),3)</f>
        <v>36-45</v>
      </c>
      <c r="F1774" s="23">
        <f>INDEX(Table,MATCH('Classwork 5'!B1774,'5b'!$B$4:$B$904,0),4)</f>
        <v>0</v>
      </c>
      <c r="G1774" s="23">
        <v>5</v>
      </c>
      <c r="H1774" s="24">
        <v>8661</v>
      </c>
    </row>
    <row r="1775" spans="2:8" x14ac:dyDescent="0.3">
      <c r="B1775" s="22">
        <v>1000285</v>
      </c>
      <c r="C1775" s="23" t="s">
        <v>2545</v>
      </c>
      <c r="D1775" s="23" t="str">
        <f>VLOOKUP(B1775,'5b'!$B$4:$E$904,2,FALSE)</f>
        <v>F</v>
      </c>
      <c r="E1775" s="23" t="str">
        <f>INDEX(Table,MATCH('Classwork 5'!B1775,'5b'!$B$4:$B$904,0),3)</f>
        <v>36-45</v>
      </c>
      <c r="F1775" s="23">
        <f>INDEX(Table,MATCH('Classwork 5'!B1775,'5b'!$B$4:$B$904,0),4)</f>
        <v>0</v>
      </c>
      <c r="G1775" s="23">
        <v>1</v>
      </c>
      <c r="H1775" s="24">
        <v>3820</v>
      </c>
    </row>
    <row r="1776" spans="2:8" x14ac:dyDescent="0.3">
      <c r="B1776" s="22">
        <v>1000285</v>
      </c>
      <c r="C1776" s="23" t="s">
        <v>2969</v>
      </c>
      <c r="D1776" s="23" t="str">
        <f>VLOOKUP(B1776,'5b'!$B$4:$E$904,2,FALSE)</f>
        <v>F</v>
      </c>
      <c r="E1776" s="23" t="str">
        <f>INDEX(Table,MATCH('Classwork 5'!B1776,'5b'!$B$4:$B$904,0),3)</f>
        <v>36-45</v>
      </c>
      <c r="F1776" s="23">
        <f>INDEX(Table,MATCH('Classwork 5'!B1776,'5b'!$B$4:$B$904,0),4)</f>
        <v>0</v>
      </c>
      <c r="G1776" s="23">
        <v>7</v>
      </c>
      <c r="H1776" s="24">
        <v>21053</v>
      </c>
    </row>
    <row r="1777" spans="2:8" x14ac:dyDescent="0.3">
      <c r="B1777" s="22">
        <v>1000285</v>
      </c>
      <c r="C1777" s="23" t="s">
        <v>2970</v>
      </c>
      <c r="D1777" s="23" t="str">
        <f>VLOOKUP(B1777,'5b'!$B$4:$E$904,2,FALSE)</f>
        <v>F</v>
      </c>
      <c r="E1777" s="23" t="str">
        <f>INDEX(Table,MATCH('Classwork 5'!B1777,'5b'!$B$4:$B$904,0),3)</f>
        <v>36-45</v>
      </c>
      <c r="F1777" s="23">
        <f>INDEX(Table,MATCH('Classwork 5'!B1777,'5b'!$B$4:$B$904,0),4)</f>
        <v>0</v>
      </c>
      <c r="G1777" s="23">
        <v>5</v>
      </c>
      <c r="H1777" s="24">
        <v>7185</v>
      </c>
    </row>
    <row r="1778" spans="2:8" x14ac:dyDescent="0.3">
      <c r="B1778" s="22">
        <v>1000285</v>
      </c>
      <c r="C1778" s="23" t="s">
        <v>1948</v>
      </c>
      <c r="D1778" s="23" t="str">
        <f>VLOOKUP(B1778,'5b'!$B$4:$E$904,2,FALSE)</f>
        <v>F</v>
      </c>
      <c r="E1778" s="23" t="str">
        <f>INDEX(Table,MATCH('Classwork 5'!B1778,'5b'!$B$4:$B$904,0),3)</f>
        <v>36-45</v>
      </c>
      <c r="F1778" s="23">
        <f>INDEX(Table,MATCH('Classwork 5'!B1778,'5b'!$B$4:$B$904,0),4)</f>
        <v>0</v>
      </c>
      <c r="G1778" s="23">
        <v>1</v>
      </c>
      <c r="H1778" s="24">
        <v>11679</v>
      </c>
    </row>
    <row r="1779" spans="2:8" x14ac:dyDescent="0.3">
      <c r="B1779" s="22">
        <v>1000287</v>
      </c>
      <c r="C1779" s="23" t="s">
        <v>2971</v>
      </c>
      <c r="D1779" s="23" t="str">
        <f>VLOOKUP(B1779,'5b'!$B$4:$E$904,2,FALSE)</f>
        <v>M</v>
      </c>
      <c r="E1779" s="23" t="str">
        <f>INDEX(Table,MATCH('Classwork 5'!B1779,'5b'!$B$4:$B$904,0),3)</f>
        <v>51-55</v>
      </c>
      <c r="F1779" s="23">
        <f>INDEX(Table,MATCH('Classwork 5'!B1779,'5b'!$B$4:$B$904,0),4)</f>
        <v>13</v>
      </c>
      <c r="G1779" s="23">
        <v>8</v>
      </c>
      <c r="H1779" s="24">
        <v>7881</v>
      </c>
    </row>
    <row r="1780" spans="2:8" x14ac:dyDescent="0.3">
      <c r="B1780" s="22">
        <v>1000287</v>
      </c>
      <c r="C1780" s="23" t="s">
        <v>2312</v>
      </c>
      <c r="D1780" s="23" t="str">
        <f>VLOOKUP(B1780,'5b'!$B$4:$E$904,2,FALSE)</f>
        <v>M</v>
      </c>
      <c r="E1780" s="23" t="str">
        <f>INDEX(Table,MATCH('Classwork 5'!B1780,'5b'!$B$4:$B$904,0),3)</f>
        <v>51-55</v>
      </c>
      <c r="F1780" s="23">
        <f>INDEX(Table,MATCH('Classwork 5'!B1780,'5b'!$B$4:$B$904,0),4)</f>
        <v>13</v>
      </c>
      <c r="G1780" s="23">
        <v>5</v>
      </c>
      <c r="H1780" s="24">
        <v>7122</v>
      </c>
    </row>
    <row r="1781" spans="2:8" x14ac:dyDescent="0.3">
      <c r="B1781" s="22">
        <v>1000287</v>
      </c>
      <c r="C1781" s="23" t="s">
        <v>1955</v>
      </c>
      <c r="D1781" s="23" t="str">
        <f>VLOOKUP(B1781,'5b'!$B$4:$E$904,2,FALSE)</f>
        <v>M</v>
      </c>
      <c r="E1781" s="23" t="str">
        <f>INDEX(Table,MATCH('Classwork 5'!B1781,'5b'!$B$4:$B$904,0),3)</f>
        <v>51-55</v>
      </c>
      <c r="F1781" s="23">
        <f>INDEX(Table,MATCH('Classwork 5'!B1781,'5b'!$B$4:$B$904,0),4)</f>
        <v>13</v>
      </c>
      <c r="G1781" s="23">
        <v>5</v>
      </c>
      <c r="H1781" s="24">
        <v>7013</v>
      </c>
    </row>
    <row r="1782" spans="2:8" x14ac:dyDescent="0.3">
      <c r="B1782" s="22">
        <v>1000287</v>
      </c>
      <c r="C1782" s="23" t="s">
        <v>2955</v>
      </c>
      <c r="D1782" s="23" t="str">
        <f>VLOOKUP(B1782,'5b'!$B$4:$E$904,2,FALSE)</f>
        <v>M</v>
      </c>
      <c r="E1782" s="23" t="str">
        <f>INDEX(Table,MATCH('Classwork 5'!B1782,'5b'!$B$4:$B$904,0),3)</f>
        <v>51-55</v>
      </c>
      <c r="F1782" s="23">
        <f>INDEX(Table,MATCH('Classwork 5'!B1782,'5b'!$B$4:$B$904,0),4)</f>
        <v>13</v>
      </c>
      <c r="G1782" s="23">
        <v>5</v>
      </c>
      <c r="H1782" s="24">
        <v>5225</v>
      </c>
    </row>
    <row r="1783" spans="2:8" x14ac:dyDescent="0.3">
      <c r="B1783" s="22">
        <v>1000287</v>
      </c>
      <c r="C1783" s="23" t="s">
        <v>2590</v>
      </c>
      <c r="D1783" s="23" t="str">
        <f>VLOOKUP(B1783,'5b'!$B$4:$E$904,2,FALSE)</f>
        <v>M</v>
      </c>
      <c r="E1783" s="23" t="str">
        <f>INDEX(Table,MATCH('Classwork 5'!B1783,'5b'!$B$4:$B$904,0),3)</f>
        <v>51-55</v>
      </c>
      <c r="F1783" s="23">
        <f>INDEX(Table,MATCH('Classwork 5'!B1783,'5b'!$B$4:$B$904,0),4)</f>
        <v>13</v>
      </c>
      <c r="G1783" s="23">
        <v>2</v>
      </c>
      <c r="H1783" s="24">
        <v>9523</v>
      </c>
    </row>
    <row r="1784" spans="2:8" x14ac:dyDescent="0.3">
      <c r="B1784" s="22">
        <v>1000287</v>
      </c>
      <c r="C1784" s="23" t="s">
        <v>2972</v>
      </c>
      <c r="D1784" s="23" t="str">
        <f>VLOOKUP(B1784,'5b'!$B$4:$E$904,2,FALSE)</f>
        <v>M</v>
      </c>
      <c r="E1784" s="23" t="str">
        <f>INDEX(Table,MATCH('Classwork 5'!B1784,'5b'!$B$4:$B$904,0),3)</f>
        <v>51-55</v>
      </c>
      <c r="F1784" s="23">
        <f>INDEX(Table,MATCH('Classwork 5'!B1784,'5b'!$B$4:$B$904,0),4)</f>
        <v>13</v>
      </c>
      <c r="G1784" s="23">
        <v>8</v>
      </c>
      <c r="H1784" s="24">
        <v>8081</v>
      </c>
    </row>
    <row r="1785" spans="2:8" x14ac:dyDescent="0.3">
      <c r="B1785" s="22">
        <v>1000287</v>
      </c>
      <c r="C1785" s="23" t="s">
        <v>2973</v>
      </c>
      <c r="D1785" s="23" t="str">
        <f>VLOOKUP(B1785,'5b'!$B$4:$E$904,2,FALSE)</f>
        <v>M</v>
      </c>
      <c r="E1785" s="23" t="str">
        <f>INDEX(Table,MATCH('Classwork 5'!B1785,'5b'!$B$4:$B$904,0),3)</f>
        <v>51-55</v>
      </c>
      <c r="F1785" s="23">
        <f>INDEX(Table,MATCH('Classwork 5'!B1785,'5b'!$B$4:$B$904,0),4)</f>
        <v>13</v>
      </c>
      <c r="G1785" s="23">
        <v>8</v>
      </c>
      <c r="H1785" s="24">
        <v>5831</v>
      </c>
    </row>
    <row r="1786" spans="2:8" x14ac:dyDescent="0.3">
      <c r="B1786" s="22">
        <v>1000287</v>
      </c>
      <c r="C1786" s="23" t="s">
        <v>1997</v>
      </c>
      <c r="D1786" s="23" t="str">
        <f>VLOOKUP(B1786,'5b'!$B$4:$E$904,2,FALSE)</f>
        <v>M</v>
      </c>
      <c r="E1786" s="23" t="str">
        <f>INDEX(Table,MATCH('Classwork 5'!B1786,'5b'!$B$4:$B$904,0),3)</f>
        <v>51-55</v>
      </c>
      <c r="F1786" s="23">
        <f>INDEX(Table,MATCH('Classwork 5'!B1786,'5b'!$B$4:$B$904,0),4)</f>
        <v>13</v>
      </c>
      <c r="G1786" s="23">
        <v>5</v>
      </c>
      <c r="H1786" s="24">
        <v>6924</v>
      </c>
    </row>
    <row r="1787" spans="2:8" x14ac:dyDescent="0.3">
      <c r="B1787" s="22">
        <v>1000289</v>
      </c>
      <c r="C1787" s="23" t="s">
        <v>2079</v>
      </c>
      <c r="D1787" s="23" t="str">
        <f>VLOOKUP(B1787,'5b'!$B$4:$E$904,2,FALSE)</f>
        <v>F</v>
      </c>
      <c r="E1787" s="23" t="str">
        <f>INDEX(Table,MATCH('Classwork 5'!B1787,'5b'!$B$4:$B$904,0),3)</f>
        <v>26-35</v>
      </c>
      <c r="F1787" s="23">
        <f>INDEX(Table,MATCH('Classwork 5'!B1787,'5b'!$B$4:$B$904,0),4)</f>
        <v>0</v>
      </c>
      <c r="G1787" s="23">
        <v>13</v>
      </c>
      <c r="H1787" s="24">
        <v>925</v>
      </c>
    </row>
    <row r="1788" spans="2:8" x14ac:dyDescent="0.3">
      <c r="B1788" s="22">
        <v>1000289</v>
      </c>
      <c r="C1788" s="23" t="s">
        <v>2150</v>
      </c>
      <c r="D1788" s="23" t="str">
        <f>VLOOKUP(B1788,'5b'!$B$4:$E$904,2,FALSE)</f>
        <v>F</v>
      </c>
      <c r="E1788" s="23" t="str">
        <f>INDEX(Table,MATCH('Classwork 5'!B1788,'5b'!$B$4:$B$904,0),3)</f>
        <v>26-35</v>
      </c>
      <c r="F1788" s="23">
        <f>INDEX(Table,MATCH('Classwork 5'!B1788,'5b'!$B$4:$B$904,0),4)</f>
        <v>0</v>
      </c>
      <c r="G1788" s="23">
        <v>1</v>
      </c>
      <c r="H1788" s="24">
        <v>11802</v>
      </c>
    </row>
    <row r="1789" spans="2:8" x14ac:dyDescent="0.3">
      <c r="B1789" s="22">
        <v>1000289</v>
      </c>
      <c r="C1789" s="23" t="s">
        <v>2556</v>
      </c>
      <c r="D1789" s="23" t="str">
        <f>VLOOKUP(B1789,'5b'!$B$4:$E$904,2,FALSE)</f>
        <v>F</v>
      </c>
      <c r="E1789" s="23" t="str">
        <f>INDEX(Table,MATCH('Classwork 5'!B1789,'5b'!$B$4:$B$904,0),3)</f>
        <v>26-35</v>
      </c>
      <c r="F1789" s="23">
        <f>INDEX(Table,MATCH('Classwork 5'!B1789,'5b'!$B$4:$B$904,0),4)</f>
        <v>0</v>
      </c>
      <c r="G1789" s="23">
        <v>1</v>
      </c>
      <c r="H1789" s="24">
        <v>15403</v>
      </c>
    </row>
    <row r="1790" spans="2:8" x14ac:dyDescent="0.3">
      <c r="B1790" s="22">
        <v>1000289</v>
      </c>
      <c r="C1790" s="23" t="s">
        <v>2062</v>
      </c>
      <c r="D1790" s="23" t="str">
        <f>VLOOKUP(B1790,'5b'!$B$4:$E$904,2,FALSE)</f>
        <v>F</v>
      </c>
      <c r="E1790" s="23" t="str">
        <f>INDEX(Table,MATCH('Classwork 5'!B1790,'5b'!$B$4:$B$904,0),3)</f>
        <v>26-35</v>
      </c>
      <c r="F1790" s="23">
        <f>INDEX(Table,MATCH('Classwork 5'!B1790,'5b'!$B$4:$B$904,0),4)</f>
        <v>0</v>
      </c>
      <c r="G1790" s="23">
        <v>1</v>
      </c>
      <c r="H1790" s="24">
        <v>12111</v>
      </c>
    </row>
    <row r="1791" spans="2:8" x14ac:dyDescent="0.3">
      <c r="B1791" s="22">
        <v>1000291</v>
      </c>
      <c r="C1791" s="23" t="s">
        <v>2036</v>
      </c>
      <c r="D1791" s="23" t="str">
        <f>VLOOKUP(B1791,'5b'!$B$4:$E$904,2,FALSE)</f>
        <v>M</v>
      </c>
      <c r="E1791" s="23" t="str">
        <f>INDEX(Table,MATCH('Classwork 5'!B1791,'5b'!$B$4:$B$904,0),3)</f>
        <v>36-45</v>
      </c>
      <c r="F1791" s="23">
        <f>INDEX(Table,MATCH('Classwork 5'!B1791,'5b'!$B$4:$B$904,0),4)</f>
        <v>12</v>
      </c>
      <c r="G1791" s="23">
        <v>8</v>
      </c>
      <c r="H1791" s="24">
        <v>7886</v>
      </c>
    </row>
    <row r="1792" spans="2:8" x14ac:dyDescent="0.3">
      <c r="B1792" s="22">
        <v>1000291</v>
      </c>
      <c r="C1792" s="23" t="s">
        <v>2974</v>
      </c>
      <c r="D1792" s="23" t="str">
        <f>VLOOKUP(B1792,'5b'!$B$4:$E$904,2,FALSE)</f>
        <v>M</v>
      </c>
      <c r="E1792" s="23" t="str">
        <f>INDEX(Table,MATCH('Classwork 5'!B1792,'5b'!$B$4:$B$904,0),3)</f>
        <v>36-45</v>
      </c>
      <c r="F1792" s="23">
        <f>INDEX(Table,MATCH('Classwork 5'!B1792,'5b'!$B$4:$B$904,0),4)</f>
        <v>12</v>
      </c>
      <c r="G1792" s="23">
        <v>8</v>
      </c>
      <c r="H1792" s="24">
        <v>8125</v>
      </c>
    </row>
    <row r="1793" spans="2:8" x14ac:dyDescent="0.3">
      <c r="B1793" s="22">
        <v>1000291</v>
      </c>
      <c r="C1793" s="23" t="s">
        <v>2975</v>
      </c>
      <c r="D1793" s="23" t="str">
        <f>VLOOKUP(B1793,'5b'!$B$4:$E$904,2,FALSE)</f>
        <v>M</v>
      </c>
      <c r="E1793" s="23" t="str">
        <f>INDEX(Table,MATCH('Classwork 5'!B1793,'5b'!$B$4:$B$904,0),3)</f>
        <v>36-45</v>
      </c>
      <c r="F1793" s="23">
        <f>INDEX(Table,MATCH('Classwork 5'!B1793,'5b'!$B$4:$B$904,0),4)</f>
        <v>12</v>
      </c>
      <c r="G1793" s="23">
        <v>5</v>
      </c>
      <c r="H1793" s="24">
        <v>5470</v>
      </c>
    </row>
    <row r="1794" spans="2:8" x14ac:dyDescent="0.3">
      <c r="B1794" s="22">
        <v>1000292</v>
      </c>
      <c r="C1794" s="23" t="s">
        <v>2397</v>
      </c>
      <c r="D1794" s="23" t="str">
        <f>VLOOKUP(B1794,'5b'!$B$4:$E$904,2,FALSE)</f>
        <v>M</v>
      </c>
      <c r="E1794" s="23" t="str">
        <f>INDEX(Table,MATCH('Classwork 5'!B1794,'5b'!$B$4:$B$904,0),3)</f>
        <v>36-45</v>
      </c>
      <c r="F1794" s="23">
        <f>INDEX(Table,MATCH('Classwork 5'!B1794,'5b'!$B$4:$B$904,0),4)</f>
        <v>7</v>
      </c>
      <c r="G1794" s="23">
        <v>1</v>
      </c>
      <c r="H1794" s="24">
        <v>15662</v>
      </c>
    </row>
    <row r="1795" spans="2:8" x14ac:dyDescent="0.3">
      <c r="B1795" s="22">
        <v>1000292</v>
      </c>
      <c r="C1795" s="23" t="s">
        <v>2100</v>
      </c>
      <c r="D1795" s="23" t="str">
        <f>VLOOKUP(B1795,'5b'!$B$4:$E$904,2,FALSE)</f>
        <v>M</v>
      </c>
      <c r="E1795" s="23" t="str">
        <f>INDEX(Table,MATCH('Classwork 5'!B1795,'5b'!$B$4:$B$904,0),3)</f>
        <v>36-45</v>
      </c>
      <c r="F1795" s="23">
        <f>INDEX(Table,MATCH('Classwork 5'!B1795,'5b'!$B$4:$B$904,0),4)</f>
        <v>7</v>
      </c>
      <c r="G1795" s="23">
        <v>8</v>
      </c>
      <c r="H1795" s="24">
        <v>6101</v>
      </c>
    </row>
    <row r="1796" spans="2:8" x14ac:dyDescent="0.3">
      <c r="B1796" s="22">
        <v>1000293</v>
      </c>
      <c r="C1796" s="23" t="s">
        <v>2976</v>
      </c>
      <c r="D1796" s="23" t="str">
        <f>VLOOKUP(B1796,'5b'!$B$4:$E$904,2,FALSE)</f>
        <v>M</v>
      </c>
      <c r="E1796" s="23" t="str">
        <f>INDEX(Table,MATCH('Classwork 5'!B1796,'5b'!$B$4:$B$904,0),3)</f>
        <v>55+</v>
      </c>
      <c r="F1796" s="23">
        <f>INDEX(Table,MATCH('Classwork 5'!B1796,'5b'!$B$4:$B$904,0),4)</f>
        <v>1</v>
      </c>
      <c r="G1796" s="23">
        <v>8</v>
      </c>
      <c r="H1796" s="24">
        <v>9800</v>
      </c>
    </row>
    <row r="1797" spans="2:8" x14ac:dyDescent="0.3">
      <c r="B1797" s="22">
        <v>1000293</v>
      </c>
      <c r="C1797" s="23" t="s">
        <v>2852</v>
      </c>
      <c r="D1797" s="23" t="str">
        <f>VLOOKUP(B1797,'5b'!$B$4:$E$904,2,FALSE)</f>
        <v>M</v>
      </c>
      <c r="E1797" s="23" t="str">
        <f>INDEX(Table,MATCH('Classwork 5'!B1797,'5b'!$B$4:$B$904,0),3)</f>
        <v>55+</v>
      </c>
      <c r="F1797" s="23">
        <f>INDEX(Table,MATCH('Classwork 5'!B1797,'5b'!$B$4:$B$904,0),4)</f>
        <v>1</v>
      </c>
      <c r="G1797" s="23">
        <v>8</v>
      </c>
      <c r="H1797" s="24">
        <v>9773</v>
      </c>
    </row>
    <row r="1798" spans="2:8" x14ac:dyDescent="0.3">
      <c r="B1798" s="22">
        <v>1000293</v>
      </c>
      <c r="C1798" s="23" t="s">
        <v>2977</v>
      </c>
      <c r="D1798" s="23" t="str">
        <f>VLOOKUP(B1798,'5b'!$B$4:$E$904,2,FALSE)</f>
        <v>M</v>
      </c>
      <c r="E1798" s="23" t="str">
        <f>INDEX(Table,MATCH('Classwork 5'!B1798,'5b'!$B$4:$B$904,0),3)</f>
        <v>55+</v>
      </c>
      <c r="F1798" s="23">
        <f>INDEX(Table,MATCH('Classwork 5'!B1798,'5b'!$B$4:$B$904,0),4)</f>
        <v>1</v>
      </c>
      <c r="G1798" s="23">
        <v>8</v>
      </c>
      <c r="H1798" s="24">
        <v>7764</v>
      </c>
    </row>
    <row r="1799" spans="2:8" x14ac:dyDescent="0.3">
      <c r="B1799" s="22">
        <v>1000293</v>
      </c>
      <c r="C1799" s="23" t="s">
        <v>2248</v>
      </c>
      <c r="D1799" s="23" t="str">
        <f>VLOOKUP(B1799,'5b'!$B$4:$E$904,2,FALSE)</f>
        <v>M</v>
      </c>
      <c r="E1799" s="23" t="str">
        <f>INDEX(Table,MATCH('Classwork 5'!B1799,'5b'!$B$4:$B$904,0),3)</f>
        <v>55+</v>
      </c>
      <c r="F1799" s="23">
        <f>INDEX(Table,MATCH('Classwork 5'!B1799,'5b'!$B$4:$B$904,0),4)</f>
        <v>1</v>
      </c>
      <c r="G1799" s="23">
        <v>5</v>
      </c>
      <c r="H1799" s="24">
        <v>3444</v>
      </c>
    </row>
    <row r="1800" spans="2:8" x14ac:dyDescent="0.3">
      <c r="B1800" s="22">
        <v>1000293</v>
      </c>
      <c r="C1800" s="23" t="s">
        <v>2910</v>
      </c>
      <c r="D1800" s="23" t="str">
        <f>VLOOKUP(B1800,'5b'!$B$4:$E$904,2,FALSE)</f>
        <v>M</v>
      </c>
      <c r="E1800" s="23" t="str">
        <f>INDEX(Table,MATCH('Classwork 5'!B1800,'5b'!$B$4:$B$904,0),3)</f>
        <v>55+</v>
      </c>
      <c r="F1800" s="23">
        <f>INDEX(Table,MATCH('Classwork 5'!B1800,'5b'!$B$4:$B$904,0),4)</f>
        <v>1</v>
      </c>
      <c r="G1800" s="23">
        <v>6</v>
      </c>
      <c r="H1800" s="24">
        <v>16303</v>
      </c>
    </row>
    <row r="1801" spans="2:8" x14ac:dyDescent="0.3">
      <c r="B1801" s="22">
        <v>1000293</v>
      </c>
      <c r="C1801" s="23" t="s">
        <v>2978</v>
      </c>
      <c r="D1801" s="23" t="str">
        <f>VLOOKUP(B1801,'5b'!$B$4:$E$904,2,FALSE)</f>
        <v>M</v>
      </c>
      <c r="E1801" s="23" t="str">
        <f>INDEX(Table,MATCH('Classwork 5'!B1801,'5b'!$B$4:$B$904,0),3)</f>
        <v>55+</v>
      </c>
      <c r="F1801" s="23">
        <f>INDEX(Table,MATCH('Classwork 5'!B1801,'5b'!$B$4:$B$904,0),4)</f>
        <v>1</v>
      </c>
      <c r="G1801" s="23">
        <v>1</v>
      </c>
      <c r="H1801" s="24">
        <v>4002</v>
      </c>
    </row>
    <row r="1802" spans="2:8" x14ac:dyDescent="0.3">
      <c r="B1802" s="22">
        <v>1000293</v>
      </c>
      <c r="C1802" s="23" t="s">
        <v>2979</v>
      </c>
      <c r="D1802" s="23" t="str">
        <f>VLOOKUP(B1802,'5b'!$B$4:$E$904,2,FALSE)</f>
        <v>M</v>
      </c>
      <c r="E1802" s="23" t="str">
        <f>INDEX(Table,MATCH('Classwork 5'!B1802,'5b'!$B$4:$B$904,0),3)</f>
        <v>55+</v>
      </c>
      <c r="F1802" s="23">
        <f>INDEX(Table,MATCH('Classwork 5'!B1802,'5b'!$B$4:$B$904,0),4)</f>
        <v>1</v>
      </c>
      <c r="G1802" s="23">
        <v>8</v>
      </c>
      <c r="H1802" s="24">
        <v>6089</v>
      </c>
    </row>
    <row r="1803" spans="2:8" x14ac:dyDescent="0.3">
      <c r="B1803" s="22">
        <v>1000293</v>
      </c>
      <c r="C1803" s="23" t="s">
        <v>2980</v>
      </c>
      <c r="D1803" s="23" t="str">
        <f>VLOOKUP(B1803,'5b'!$B$4:$E$904,2,FALSE)</f>
        <v>M</v>
      </c>
      <c r="E1803" s="23" t="str">
        <f>INDEX(Table,MATCH('Classwork 5'!B1803,'5b'!$B$4:$B$904,0),3)</f>
        <v>55+</v>
      </c>
      <c r="F1803" s="23">
        <f>INDEX(Table,MATCH('Classwork 5'!B1803,'5b'!$B$4:$B$904,0),4)</f>
        <v>1</v>
      </c>
      <c r="G1803" s="23">
        <v>8</v>
      </c>
      <c r="H1803" s="24">
        <v>7889</v>
      </c>
    </row>
    <row r="1804" spans="2:8" x14ac:dyDescent="0.3">
      <c r="B1804" s="22">
        <v>1000293</v>
      </c>
      <c r="C1804" s="23" t="s">
        <v>2201</v>
      </c>
      <c r="D1804" s="23" t="str">
        <f>VLOOKUP(B1804,'5b'!$B$4:$E$904,2,FALSE)</f>
        <v>M</v>
      </c>
      <c r="E1804" s="23" t="str">
        <f>INDEX(Table,MATCH('Classwork 5'!B1804,'5b'!$B$4:$B$904,0),3)</f>
        <v>55+</v>
      </c>
      <c r="F1804" s="23">
        <f>INDEX(Table,MATCH('Classwork 5'!B1804,'5b'!$B$4:$B$904,0),4)</f>
        <v>1</v>
      </c>
      <c r="G1804" s="23">
        <v>3</v>
      </c>
      <c r="H1804" s="24">
        <v>10685</v>
      </c>
    </row>
    <row r="1805" spans="2:8" x14ac:dyDescent="0.3">
      <c r="B1805" s="22">
        <v>1000293</v>
      </c>
      <c r="C1805" s="23" t="s">
        <v>2981</v>
      </c>
      <c r="D1805" s="23" t="str">
        <f>VLOOKUP(B1805,'5b'!$B$4:$E$904,2,FALSE)</f>
        <v>M</v>
      </c>
      <c r="E1805" s="23" t="str">
        <f>INDEX(Table,MATCH('Classwork 5'!B1805,'5b'!$B$4:$B$904,0),3)</f>
        <v>55+</v>
      </c>
      <c r="F1805" s="23">
        <f>INDEX(Table,MATCH('Classwork 5'!B1805,'5b'!$B$4:$B$904,0),4)</f>
        <v>1</v>
      </c>
      <c r="G1805" s="23">
        <v>1</v>
      </c>
      <c r="H1805" s="24">
        <v>4375</v>
      </c>
    </row>
    <row r="1806" spans="2:8" x14ac:dyDescent="0.3">
      <c r="B1806" s="22">
        <v>1000293</v>
      </c>
      <c r="C1806" s="23" t="s">
        <v>2982</v>
      </c>
      <c r="D1806" s="23" t="str">
        <f>VLOOKUP(B1806,'5b'!$B$4:$E$904,2,FALSE)</f>
        <v>M</v>
      </c>
      <c r="E1806" s="23" t="str">
        <f>INDEX(Table,MATCH('Classwork 5'!B1806,'5b'!$B$4:$B$904,0),3)</f>
        <v>55+</v>
      </c>
      <c r="F1806" s="23">
        <f>INDEX(Table,MATCH('Classwork 5'!B1806,'5b'!$B$4:$B$904,0),4)</f>
        <v>1</v>
      </c>
      <c r="G1806" s="23">
        <v>8</v>
      </c>
      <c r="H1806" s="24">
        <v>5935</v>
      </c>
    </row>
    <row r="1807" spans="2:8" x14ac:dyDescent="0.3">
      <c r="B1807" s="22">
        <v>1000293</v>
      </c>
      <c r="C1807" s="23" t="s">
        <v>2557</v>
      </c>
      <c r="D1807" s="23" t="str">
        <f>VLOOKUP(B1807,'5b'!$B$4:$E$904,2,FALSE)</f>
        <v>M</v>
      </c>
      <c r="E1807" s="23" t="str">
        <f>INDEX(Table,MATCH('Classwork 5'!B1807,'5b'!$B$4:$B$904,0),3)</f>
        <v>55+</v>
      </c>
      <c r="F1807" s="23">
        <f>INDEX(Table,MATCH('Classwork 5'!B1807,'5b'!$B$4:$B$904,0),4)</f>
        <v>1</v>
      </c>
      <c r="G1807" s="23">
        <v>5</v>
      </c>
      <c r="H1807" s="24">
        <v>5432</v>
      </c>
    </row>
    <row r="1808" spans="2:8" x14ac:dyDescent="0.3">
      <c r="B1808" s="22">
        <v>1000293</v>
      </c>
      <c r="C1808" s="23" t="s">
        <v>2983</v>
      </c>
      <c r="D1808" s="23" t="str">
        <f>VLOOKUP(B1808,'5b'!$B$4:$E$904,2,FALSE)</f>
        <v>M</v>
      </c>
      <c r="E1808" s="23" t="str">
        <f>INDEX(Table,MATCH('Classwork 5'!B1808,'5b'!$B$4:$B$904,0),3)</f>
        <v>55+</v>
      </c>
      <c r="F1808" s="23">
        <f>INDEX(Table,MATCH('Classwork 5'!B1808,'5b'!$B$4:$B$904,0),4)</f>
        <v>1</v>
      </c>
      <c r="G1808" s="23">
        <v>5</v>
      </c>
      <c r="H1808" s="24">
        <v>1981</v>
      </c>
    </row>
    <row r="1809" spans="2:8" x14ac:dyDescent="0.3">
      <c r="B1809" s="22">
        <v>1000293</v>
      </c>
      <c r="C1809" s="23" t="s">
        <v>2036</v>
      </c>
      <c r="D1809" s="23" t="str">
        <f>VLOOKUP(B1809,'5b'!$B$4:$E$904,2,FALSE)</f>
        <v>M</v>
      </c>
      <c r="E1809" s="23" t="str">
        <f>INDEX(Table,MATCH('Classwork 5'!B1809,'5b'!$B$4:$B$904,0),3)</f>
        <v>55+</v>
      </c>
      <c r="F1809" s="23">
        <f>INDEX(Table,MATCH('Classwork 5'!B1809,'5b'!$B$4:$B$904,0),4)</f>
        <v>1</v>
      </c>
      <c r="G1809" s="23">
        <v>8</v>
      </c>
      <c r="H1809" s="24">
        <v>9824</v>
      </c>
    </row>
    <row r="1810" spans="2:8" x14ac:dyDescent="0.3">
      <c r="B1810" s="22">
        <v>1000293</v>
      </c>
      <c r="C1810" s="23" t="s">
        <v>2156</v>
      </c>
      <c r="D1810" s="23" t="str">
        <f>VLOOKUP(B1810,'5b'!$B$4:$E$904,2,FALSE)</f>
        <v>M</v>
      </c>
      <c r="E1810" s="23" t="str">
        <f>INDEX(Table,MATCH('Classwork 5'!B1810,'5b'!$B$4:$B$904,0),3)</f>
        <v>55+</v>
      </c>
      <c r="F1810" s="23">
        <f>INDEX(Table,MATCH('Classwork 5'!B1810,'5b'!$B$4:$B$904,0),4)</f>
        <v>1</v>
      </c>
      <c r="G1810" s="23">
        <v>16</v>
      </c>
      <c r="H1810" s="24">
        <v>16875</v>
      </c>
    </row>
    <row r="1811" spans="2:8" x14ac:dyDescent="0.3">
      <c r="B1811" s="22">
        <v>1000295</v>
      </c>
      <c r="C1811" s="23" t="s">
        <v>2984</v>
      </c>
      <c r="D1811" s="23" t="str">
        <f>VLOOKUP(B1811,'5b'!$B$4:$E$904,2,FALSE)</f>
        <v>M</v>
      </c>
      <c r="E1811" s="23" t="str">
        <f>INDEX(Table,MATCH('Classwork 5'!B1811,'5b'!$B$4:$B$904,0),3)</f>
        <v>18-25</v>
      </c>
      <c r="F1811" s="23">
        <f>INDEX(Table,MATCH('Classwork 5'!B1811,'5b'!$B$4:$B$904,0),4)</f>
        <v>0</v>
      </c>
      <c r="G1811" s="23">
        <v>11</v>
      </c>
      <c r="H1811" s="24">
        <v>7631</v>
      </c>
    </row>
    <row r="1812" spans="2:8" x14ac:dyDescent="0.3">
      <c r="B1812" s="22">
        <v>1000295</v>
      </c>
      <c r="C1812" s="23" t="s">
        <v>2985</v>
      </c>
      <c r="D1812" s="23" t="str">
        <f>VLOOKUP(B1812,'5b'!$B$4:$E$904,2,FALSE)</f>
        <v>M</v>
      </c>
      <c r="E1812" s="23" t="str">
        <f>INDEX(Table,MATCH('Classwork 5'!B1812,'5b'!$B$4:$B$904,0),3)</f>
        <v>18-25</v>
      </c>
      <c r="F1812" s="23">
        <f>INDEX(Table,MATCH('Classwork 5'!B1812,'5b'!$B$4:$B$904,0),4)</f>
        <v>0</v>
      </c>
      <c r="G1812" s="23">
        <v>5</v>
      </c>
      <c r="H1812" s="24">
        <v>1906</v>
      </c>
    </row>
    <row r="1813" spans="2:8" x14ac:dyDescent="0.3">
      <c r="B1813" s="22">
        <v>1000295</v>
      </c>
      <c r="C1813" s="23" t="s">
        <v>2462</v>
      </c>
      <c r="D1813" s="23" t="str">
        <f>VLOOKUP(B1813,'5b'!$B$4:$E$904,2,FALSE)</f>
        <v>M</v>
      </c>
      <c r="E1813" s="23" t="str">
        <f>INDEX(Table,MATCH('Classwork 5'!B1813,'5b'!$B$4:$B$904,0),3)</f>
        <v>18-25</v>
      </c>
      <c r="F1813" s="23">
        <f>INDEX(Table,MATCH('Classwork 5'!B1813,'5b'!$B$4:$B$904,0),4)</f>
        <v>0</v>
      </c>
      <c r="G1813" s="23">
        <v>2</v>
      </c>
      <c r="H1813" s="24">
        <v>12705</v>
      </c>
    </row>
    <row r="1814" spans="2:8" x14ac:dyDescent="0.3">
      <c r="B1814" s="22">
        <v>1000295</v>
      </c>
      <c r="C1814" s="23" t="s">
        <v>1985</v>
      </c>
      <c r="D1814" s="23" t="str">
        <f>VLOOKUP(B1814,'5b'!$B$4:$E$904,2,FALSE)</f>
        <v>M</v>
      </c>
      <c r="E1814" s="23" t="str">
        <f>INDEX(Table,MATCH('Classwork 5'!B1814,'5b'!$B$4:$B$904,0),3)</f>
        <v>18-25</v>
      </c>
      <c r="F1814" s="23">
        <f>INDEX(Table,MATCH('Classwork 5'!B1814,'5b'!$B$4:$B$904,0),4)</f>
        <v>0</v>
      </c>
      <c r="G1814" s="23">
        <v>1</v>
      </c>
      <c r="H1814" s="24">
        <v>11535</v>
      </c>
    </row>
    <row r="1815" spans="2:8" x14ac:dyDescent="0.3">
      <c r="B1815" s="22">
        <v>1000295</v>
      </c>
      <c r="C1815" s="23" t="s">
        <v>2008</v>
      </c>
      <c r="D1815" s="23" t="str">
        <f>VLOOKUP(B1815,'5b'!$B$4:$E$904,2,FALSE)</f>
        <v>M</v>
      </c>
      <c r="E1815" s="23" t="str">
        <f>INDEX(Table,MATCH('Classwork 5'!B1815,'5b'!$B$4:$B$904,0),3)</f>
        <v>18-25</v>
      </c>
      <c r="F1815" s="23">
        <f>INDEX(Table,MATCH('Classwork 5'!B1815,'5b'!$B$4:$B$904,0),4)</f>
        <v>0</v>
      </c>
      <c r="G1815" s="23">
        <v>1</v>
      </c>
      <c r="H1815" s="24">
        <v>19158</v>
      </c>
    </row>
    <row r="1816" spans="2:8" x14ac:dyDescent="0.3">
      <c r="B1816" s="22">
        <v>1000295</v>
      </c>
      <c r="C1816" s="23" t="s">
        <v>2083</v>
      </c>
      <c r="D1816" s="23" t="str">
        <f>VLOOKUP(B1816,'5b'!$B$4:$E$904,2,FALSE)</f>
        <v>M</v>
      </c>
      <c r="E1816" s="23" t="str">
        <f>INDEX(Table,MATCH('Classwork 5'!B1816,'5b'!$B$4:$B$904,0),3)</f>
        <v>18-25</v>
      </c>
      <c r="F1816" s="23">
        <f>INDEX(Table,MATCH('Classwork 5'!B1816,'5b'!$B$4:$B$904,0),4)</f>
        <v>0</v>
      </c>
      <c r="G1816" s="23">
        <v>1</v>
      </c>
      <c r="H1816" s="24">
        <v>15558</v>
      </c>
    </row>
    <row r="1817" spans="2:8" x14ac:dyDescent="0.3">
      <c r="B1817" s="22">
        <v>1000295</v>
      </c>
      <c r="C1817" s="23" t="s">
        <v>2087</v>
      </c>
      <c r="D1817" s="23" t="str">
        <f>VLOOKUP(B1817,'5b'!$B$4:$E$904,2,FALSE)</f>
        <v>M</v>
      </c>
      <c r="E1817" s="23" t="str">
        <f>INDEX(Table,MATCH('Classwork 5'!B1817,'5b'!$B$4:$B$904,0),3)</f>
        <v>18-25</v>
      </c>
      <c r="F1817" s="23">
        <f>INDEX(Table,MATCH('Classwork 5'!B1817,'5b'!$B$4:$B$904,0),4)</f>
        <v>0</v>
      </c>
      <c r="G1817" s="23">
        <v>8</v>
      </c>
      <c r="H1817" s="24">
        <v>9807</v>
      </c>
    </row>
    <row r="1818" spans="2:8" x14ac:dyDescent="0.3">
      <c r="B1818" s="22">
        <v>1000295</v>
      </c>
      <c r="C1818" s="23" t="s">
        <v>2384</v>
      </c>
      <c r="D1818" s="23" t="str">
        <f>VLOOKUP(B1818,'5b'!$B$4:$E$904,2,FALSE)</f>
        <v>M</v>
      </c>
      <c r="E1818" s="23" t="str">
        <f>INDEX(Table,MATCH('Classwork 5'!B1818,'5b'!$B$4:$B$904,0),3)</f>
        <v>18-25</v>
      </c>
      <c r="F1818" s="23">
        <f>INDEX(Table,MATCH('Classwork 5'!B1818,'5b'!$B$4:$B$904,0),4)</f>
        <v>0</v>
      </c>
      <c r="G1818" s="23">
        <v>6</v>
      </c>
      <c r="H1818" s="24">
        <v>20347</v>
      </c>
    </row>
    <row r="1819" spans="2:8" x14ac:dyDescent="0.3">
      <c r="B1819" s="22">
        <v>1000296</v>
      </c>
      <c r="C1819" s="23" t="s">
        <v>2394</v>
      </c>
      <c r="D1819" s="23" t="str">
        <f>VLOOKUP(B1819,'5b'!$B$4:$E$904,2,FALSE)</f>
        <v>M</v>
      </c>
      <c r="E1819" s="23" t="str">
        <f>INDEX(Table,MATCH('Classwork 5'!B1819,'5b'!$B$4:$B$904,0),3)</f>
        <v>51-55</v>
      </c>
      <c r="F1819" s="23">
        <f>INDEX(Table,MATCH('Classwork 5'!B1819,'5b'!$B$4:$B$904,0),4)</f>
        <v>5</v>
      </c>
      <c r="G1819" s="23">
        <v>11</v>
      </c>
      <c r="H1819" s="24">
        <v>7636</v>
      </c>
    </row>
    <row r="1820" spans="2:8" x14ac:dyDescent="0.3">
      <c r="B1820" s="22">
        <v>1000296</v>
      </c>
      <c r="C1820" s="23" t="s">
        <v>2357</v>
      </c>
      <c r="D1820" s="23" t="str">
        <f>VLOOKUP(B1820,'5b'!$B$4:$E$904,2,FALSE)</f>
        <v>M</v>
      </c>
      <c r="E1820" s="23" t="str">
        <f>INDEX(Table,MATCH('Classwork 5'!B1820,'5b'!$B$4:$B$904,0),3)</f>
        <v>51-55</v>
      </c>
      <c r="F1820" s="23">
        <f>INDEX(Table,MATCH('Classwork 5'!B1820,'5b'!$B$4:$B$904,0),4)</f>
        <v>5</v>
      </c>
      <c r="G1820" s="23">
        <v>5</v>
      </c>
      <c r="H1820" s="24">
        <v>8818</v>
      </c>
    </row>
    <row r="1821" spans="2:8" x14ac:dyDescent="0.3">
      <c r="B1821" s="22">
        <v>1000296</v>
      </c>
      <c r="C1821" s="23" t="s">
        <v>2821</v>
      </c>
      <c r="D1821" s="23" t="str">
        <f>VLOOKUP(B1821,'5b'!$B$4:$E$904,2,FALSE)</f>
        <v>M</v>
      </c>
      <c r="E1821" s="23" t="str">
        <f>INDEX(Table,MATCH('Classwork 5'!B1821,'5b'!$B$4:$B$904,0),3)</f>
        <v>51-55</v>
      </c>
      <c r="F1821" s="23">
        <f>INDEX(Table,MATCH('Classwork 5'!B1821,'5b'!$B$4:$B$904,0),4)</f>
        <v>5</v>
      </c>
      <c r="G1821" s="23">
        <v>8</v>
      </c>
      <c r="H1821" s="24">
        <v>2230</v>
      </c>
    </row>
    <row r="1822" spans="2:8" x14ac:dyDescent="0.3">
      <c r="B1822" s="22">
        <v>1000296</v>
      </c>
      <c r="C1822" s="23" t="s">
        <v>2986</v>
      </c>
      <c r="D1822" s="23" t="str">
        <f>VLOOKUP(B1822,'5b'!$B$4:$E$904,2,FALSE)</f>
        <v>M</v>
      </c>
      <c r="E1822" s="23" t="str">
        <f>INDEX(Table,MATCH('Classwork 5'!B1822,'5b'!$B$4:$B$904,0),3)</f>
        <v>51-55</v>
      </c>
      <c r="F1822" s="23">
        <f>INDEX(Table,MATCH('Classwork 5'!B1822,'5b'!$B$4:$B$904,0),4)</f>
        <v>5</v>
      </c>
      <c r="G1822" s="23">
        <v>2</v>
      </c>
      <c r="H1822" s="24">
        <v>10102</v>
      </c>
    </row>
    <row r="1823" spans="2:8" x14ac:dyDescent="0.3">
      <c r="B1823" s="22">
        <v>1000296</v>
      </c>
      <c r="C1823" s="23" t="s">
        <v>2987</v>
      </c>
      <c r="D1823" s="23" t="str">
        <f>VLOOKUP(B1823,'5b'!$B$4:$E$904,2,FALSE)</f>
        <v>M</v>
      </c>
      <c r="E1823" s="23" t="str">
        <f>INDEX(Table,MATCH('Classwork 5'!B1823,'5b'!$B$4:$B$904,0),3)</f>
        <v>51-55</v>
      </c>
      <c r="F1823" s="23">
        <f>INDEX(Table,MATCH('Classwork 5'!B1823,'5b'!$B$4:$B$904,0),4)</f>
        <v>5</v>
      </c>
      <c r="G1823" s="23">
        <v>3</v>
      </c>
      <c r="H1823" s="24">
        <v>13290</v>
      </c>
    </row>
    <row r="1824" spans="2:8" x14ac:dyDescent="0.3">
      <c r="B1824" s="22">
        <v>1000297</v>
      </c>
      <c r="C1824" s="23" t="s">
        <v>2020</v>
      </c>
      <c r="D1824" s="23" t="str">
        <f>VLOOKUP(B1824,'5b'!$B$4:$E$904,2,FALSE)</f>
        <v>M</v>
      </c>
      <c r="E1824" s="23" t="str">
        <f>INDEX(Table,MATCH('Classwork 5'!B1824,'5b'!$B$4:$B$904,0),3)</f>
        <v>18-25</v>
      </c>
      <c r="F1824" s="23">
        <f>INDEX(Table,MATCH('Classwork 5'!B1824,'5b'!$B$4:$B$904,0),4)</f>
        <v>2</v>
      </c>
      <c r="G1824" s="23">
        <v>1</v>
      </c>
      <c r="H1824" s="24">
        <v>11697</v>
      </c>
    </row>
    <row r="1825" spans="2:8" x14ac:dyDescent="0.3">
      <c r="B1825" s="22">
        <v>1000297</v>
      </c>
      <c r="C1825" s="23" t="s">
        <v>2955</v>
      </c>
      <c r="D1825" s="23" t="str">
        <f>VLOOKUP(B1825,'5b'!$B$4:$E$904,2,FALSE)</f>
        <v>M</v>
      </c>
      <c r="E1825" s="23" t="str">
        <f>INDEX(Table,MATCH('Classwork 5'!B1825,'5b'!$B$4:$B$904,0),3)</f>
        <v>18-25</v>
      </c>
      <c r="F1825" s="23">
        <f>INDEX(Table,MATCH('Classwork 5'!B1825,'5b'!$B$4:$B$904,0),4)</f>
        <v>2</v>
      </c>
      <c r="G1825" s="23">
        <v>5</v>
      </c>
      <c r="H1825" s="24">
        <v>8718</v>
      </c>
    </row>
    <row r="1826" spans="2:8" x14ac:dyDescent="0.3">
      <c r="B1826" s="22">
        <v>1000298</v>
      </c>
      <c r="C1826" s="23" t="s">
        <v>2356</v>
      </c>
      <c r="D1826" s="23" t="str">
        <f>VLOOKUP(B1826,'5b'!$B$4:$E$904,2,FALSE)</f>
        <v>F</v>
      </c>
      <c r="E1826" s="23" t="str">
        <f>INDEX(Table,MATCH('Classwork 5'!B1826,'5b'!$B$4:$B$904,0),3)</f>
        <v>18-25</v>
      </c>
      <c r="F1826" s="23">
        <f>INDEX(Table,MATCH('Classwork 5'!B1826,'5b'!$B$4:$B$904,0),4)</f>
        <v>4</v>
      </c>
      <c r="G1826" s="23">
        <v>8</v>
      </c>
      <c r="H1826" s="24">
        <v>7797</v>
      </c>
    </row>
    <row r="1827" spans="2:8" x14ac:dyDescent="0.3">
      <c r="B1827" s="22">
        <v>1000299</v>
      </c>
      <c r="C1827" s="23" t="s">
        <v>2122</v>
      </c>
      <c r="D1827" s="23" t="str">
        <f>VLOOKUP(B1827,'5b'!$B$4:$E$904,2,FALSE)</f>
        <v>M</v>
      </c>
      <c r="E1827" s="23" t="str">
        <f>INDEX(Table,MATCH('Classwork 5'!B1827,'5b'!$B$4:$B$904,0),3)</f>
        <v>26-35</v>
      </c>
      <c r="F1827" s="23">
        <f>INDEX(Table,MATCH('Classwork 5'!B1827,'5b'!$B$4:$B$904,0),4)</f>
        <v>12</v>
      </c>
      <c r="G1827" s="23">
        <v>4</v>
      </c>
      <c r="H1827" s="24">
        <v>2744</v>
      </c>
    </row>
    <row r="1828" spans="2:8" x14ac:dyDescent="0.3">
      <c r="B1828" s="22">
        <v>1000299</v>
      </c>
      <c r="C1828" s="23" t="s">
        <v>2637</v>
      </c>
      <c r="D1828" s="23" t="str">
        <f>VLOOKUP(B1828,'5b'!$B$4:$E$904,2,FALSE)</f>
        <v>M</v>
      </c>
      <c r="E1828" s="23" t="str">
        <f>INDEX(Table,MATCH('Classwork 5'!B1828,'5b'!$B$4:$B$904,0),3)</f>
        <v>26-35</v>
      </c>
      <c r="F1828" s="23">
        <f>INDEX(Table,MATCH('Classwork 5'!B1828,'5b'!$B$4:$B$904,0),4)</f>
        <v>12</v>
      </c>
      <c r="G1828" s="23">
        <v>7</v>
      </c>
      <c r="H1828" s="24">
        <v>20407</v>
      </c>
    </row>
    <row r="1829" spans="2:8" x14ac:dyDescent="0.3">
      <c r="B1829" s="22">
        <v>1000299</v>
      </c>
      <c r="C1829" s="23" t="s">
        <v>2159</v>
      </c>
      <c r="D1829" s="23" t="str">
        <f>VLOOKUP(B1829,'5b'!$B$4:$E$904,2,FALSE)</f>
        <v>M</v>
      </c>
      <c r="E1829" s="23" t="str">
        <f>INDEX(Table,MATCH('Classwork 5'!B1829,'5b'!$B$4:$B$904,0),3)</f>
        <v>26-35</v>
      </c>
      <c r="F1829" s="23">
        <f>INDEX(Table,MATCH('Classwork 5'!B1829,'5b'!$B$4:$B$904,0),4)</f>
        <v>12</v>
      </c>
      <c r="G1829" s="23">
        <v>8</v>
      </c>
      <c r="H1829" s="24">
        <v>9701</v>
      </c>
    </row>
    <row r="1830" spans="2:8" x14ac:dyDescent="0.3">
      <c r="B1830" s="22">
        <v>1000299</v>
      </c>
      <c r="C1830" s="23" t="s">
        <v>2464</v>
      </c>
      <c r="D1830" s="23" t="str">
        <f>VLOOKUP(B1830,'5b'!$B$4:$E$904,2,FALSE)</f>
        <v>M</v>
      </c>
      <c r="E1830" s="23" t="str">
        <f>INDEX(Table,MATCH('Classwork 5'!B1830,'5b'!$B$4:$B$904,0),3)</f>
        <v>26-35</v>
      </c>
      <c r="F1830" s="23">
        <f>INDEX(Table,MATCH('Classwork 5'!B1830,'5b'!$B$4:$B$904,0),4)</f>
        <v>12</v>
      </c>
      <c r="G1830" s="23">
        <v>1</v>
      </c>
      <c r="H1830" s="24">
        <v>15288</v>
      </c>
    </row>
    <row r="1831" spans="2:8" x14ac:dyDescent="0.3">
      <c r="B1831" s="22">
        <v>1000299</v>
      </c>
      <c r="C1831" s="23" t="s">
        <v>2988</v>
      </c>
      <c r="D1831" s="23" t="str">
        <f>VLOOKUP(B1831,'5b'!$B$4:$E$904,2,FALSE)</f>
        <v>M</v>
      </c>
      <c r="E1831" s="23" t="str">
        <f>INDEX(Table,MATCH('Classwork 5'!B1831,'5b'!$B$4:$B$904,0),3)</f>
        <v>26-35</v>
      </c>
      <c r="F1831" s="23">
        <f>INDEX(Table,MATCH('Classwork 5'!B1831,'5b'!$B$4:$B$904,0),4)</f>
        <v>12</v>
      </c>
      <c r="G1831" s="23">
        <v>5</v>
      </c>
      <c r="H1831" s="24">
        <v>1762</v>
      </c>
    </row>
    <row r="1832" spans="2:8" x14ac:dyDescent="0.3">
      <c r="B1832" s="22">
        <v>1000300</v>
      </c>
      <c r="C1832" s="23" t="s">
        <v>2989</v>
      </c>
      <c r="D1832" s="23" t="str">
        <f>VLOOKUP(B1832,'5b'!$B$4:$E$904,2,FALSE)</f>
        <v>M</v>
      </c>
      <c r="E1832" s="23" t="str">
        <f>INDEX(Table,MATCH('Classwork 5'!B1832,'5b'!$B$4:$B$904,0),3)</f>
        <v>26-35</v>
      </c>
      <c r="F1832" s="23">
        <f>INDEX(Table,MATCH('Classwork 5'!B1832,'5b'!$B$4:$B$904,0),4)</f>
        <v>7</v>
      </c>
      <c r="G1832" s="23">
        <v>5</v>
      </c>
      <c r="H1832" s="24">
        <v>1871</v>
      </c>
    </row>
    <row r="1833" spans="2:8" x14ac:dyDescent="0.3">
      <c r="B1833" s="22">
        <v>1000300</v>
      </c>
      <c r="C1833" s="23" t="s">
        <v>2128</v>
      </c>
      <c r="D1833" s="23" t="str">
        <f>VLOOKUP(B1833,'5b'!$B$4:$E$904,2,FALSE)</f>
        <v>M</v>
      </c>
      <c r="E1833" s="23" t="str">
        <f>INDEX(Table,MATCH('Classwork 5'!B1833,'5b'!$B$4:$B$904,0),3)</f>
        <v>26-35</v>
      </c>
      <c r="F1833" s="23">
        <f>INDEX(Table,MATCH('Classwork 5'!B1833,'5b'!$B$4:$B$904,0),4)</f>
        <v>7</v>
      </c>
      <c r="G1833" s="23">
        <v>5</v>
      </c>
      <c r="H1833" s="24">
        <v>8663</v>
      </c>
    </row>
    <row r="1834" spans="2:8" x14ac:dyDescent="0.3">
      <c r="B1834" s="22">
        <v>1000300</v>
      </c>
      <c r="C1834" s="23" t="s">
        <v>1970</v>
      </c>
      <c r="D1834" s="23" t="str">
        <f>VLOOKUP(B1834,'5b'!$B$4:$E$904,2,FALSE)</f>
        <v>M</v>
      </c>
      <c r="E1834" s="23" t="str">
        <f>INDEX(Table,MATCH('Classwork 5'!B1834,'5b'!$B$4:$B$904,0),3)</f>
        <v>26-35</v>
      </c>
      <c r="F1834" s="23">
        <f>INDEX(Table,MATCH('Classwork 5'!B1834,'5b'!$B$4:$B$904,0),4)</f>
        <v>7</v>
      </c>
      <c r="G1834" s="23">
        <v>5</v>
      </c>
      <c r="H1834" s="24">
        <v>7169</v>
      </c>
    </row>
    <row r="1835" spans="2:8" x14ac:dyDescent="0.3">
      <c r="B1835" s="22">
        <v>1000300</v>
      </c>
      <c r="C1835" s="23" t="s">
        <v>2953</v>
      </c>
      <c r="D1835" s="23" t="str">
        <f>VLOOKUP(B1835,'5b'!$B$4:$E$904,2,FALSE)</f>
        <v>M</v>
      </c>
      <c r="E1835" s="23" t="str">
        <f>INDEX(Table,MATCH('Classwork 5'!B1835,'5b'!$B$4:$B$904,0),3)</f>
        <v>26-35</v>
      </c>
      <c r="F1835" s="23">
        <f>INDEX(Table,MATCH('Classwork 5'!B1835,'5b'!$B$4:$B$904,0),4)</f>
        <v>7</v>
      </c>
      <c r="G1835" s="23">
        <v>5</v>
      </c>
      <c r="H1835" s="24">
        <v>7005</v>
      </c>
    </row>
    <row r="1836" spans="2:8" x14ac:dyDescent="0.3">
      <c r="B1836" s="22">
        <v>1000300</v>
      </c>
      <c r="C1836" s="23" t="s">
        <v>2228</v>
      </c>
      <c r="D1836" s="23" t="str">
        <f>VLOOKUP(B1836,'5b'!$B$4:$E$904,2,FALSE)</f>
        <v>M</v>
      </c>
      <c r="E1836" s="23" t="str">
        <f>INDEX(Table,MATCH('Classwork 5'!B1836,'5b'!$B$4:$B$904,0),3)</f>
        <v>26-35</v>
      </c>
      <c r="F1836" s="23">
        <f>INDEX(Table,MATCH('Classwork 5'!B1836,'5b'!$B$4:$B$904,0),4)</f>
        <v>7</v>
      </c>
      <c r="G1836" s="23">
        <v>8</v>
      </c>
      <c r="H1836" s="24">
        <v>9832</v>
      </c>
    </row>
    <row r="1837" spans="2:8" x14ac:dyDescent="0.3">
      <c r="B1837" s="22">
        <v>1000300</v>
      </c>
      <c r="C1837" s="23" t="s">
        <v>2773</v>
      </c>
      <c r="D1837" s="23" t="str">
        <f>VLOOKUP(B1837,'5b'!$B$4:$E$904,2,FALSE)</f>
        <v>M</v>
      </c>
      <c r="E1837" s="23" t="str">
        <f>INDEX(Table,MATCH('Classwork 5'!B1837,'5b'!$B$4:$B$904,0),3)</f>
        <v>26-35</v>
      </c>
      <c r="F1837" s="23">
        <f>INDEX(Table,MATCH('Classwork 5'!B1837,'5b'!$B$4:$B$904,0),4)</f>
        <v>7</v>
      </c>
      <c r="G1837" s="23">
        <v>5</v>
      </c>
      <c r="H1837" s="24">
        <v>7187</v>
      </c>
    </row>
    <row r="1838" spans="2:8" x14ac:dyDescent="0.3">
      <c r="B1838" s="22">
        <v>1000300</v>
      </c>
      <c r="C1838" s="23" t="s">
        <v>2970</v>
      </c>
      <c r="D1838" s="23" t="str">
        <f>VLOOKUP(B1838,'5b'!$B$4:$E$904,2,FALSE)</f>
        <v>M</v>
      </c>
      <c r="E1838" s="23" t="str">
        <f>INDEX(Table,MATCH('Classwork 5'!B1838,'5b'!$B$4:$B$904,0),3)</f>
        <v>26-35</v>
      </c>
      <c r="F1838" s="23">
        <f>INDEX(Table,MATCH('Classwork 5'!B1838,'5b'!$B$4:$B$904,0),4)</f>
        <v>7</v>
      </c>
      <c r="G1838" s="23">
        <v>5</v>
      </c>
      <c r="H1838" s="24">
        <v>8611</v>
      </c>
    </row>
    <row r="1839" spans="2:8" x14ac:dyDescent="0.3">
      <c r="B1839" s="22">
        <v>1000300</v>
      </c>
      <c r="C1839" s="23" t="s">
        <v>2990</v>
      </c>
      <c r="D1839" s="23" t="str">
        <f>VLOOKUP(B1839,'5b'!$B$4:$E$904,2,FALSE)</f>
        <v>M</v>
      </c>
      <c r="E1839" s="23" t="str">
        <f>INDEX(Table,MATCH('Classwork 5'!B1839,'5b'!$B$4:$B$904,0),3)</f>
        <v>26-35</v>
      </c>
      <c r="F1839" s="23">
        <f>INDEX(Table,MATCH('Classwork 5'!B1839,'5b'!$B$4:$B$904,0),4)</f>
        <v>7</v>
      </c>
      <c r="G1839" s="23">
        <v>4</v>
      </c>
      <c r="H1839" s="24">
        <v>3429</v>
      </c>
    </row>
    <row r="1840" spans="2:8" x14ac:dyDescent="0.3">
      <c r="B1840" s="22">
        <v>1000300</v>
      </c>
      <c r="C1840" s="23" t="s">
        <v>2555</v>
      </c>
      <c r="D1840" s="23" t="str">
        <f>VLOOKUP(B1840,'5b'!$B$4:$E$904,2,FALSE)</f>
        <v>M</v>
      </c>
      <c r="E1840" s="23" t="str">
        <f>INDEX(Table,MATCH('Classwork 5'!B1840,'5b'!$B$4:$B$904,0),3)</f>
        <v>26-35</v>
      </c>
      <c r="F1840" s="23">
        <f>INDEX(Table,MATCH('Classwork 5'!B1840,'5b'!$B$4:$B$904,0),4)</f>
        <v>7</v>
      </c>
      <c r="G1840" s="23">
        <v>8</v>
      </c>
      <c r="H1840" s="24">
        <v>8104</v>
      </c>
    </row>
    <row r="1841" spans="2:8" x14ac:dyDescent="0.3">
      <c r="B1841" s="22">
        <v>1000300</v>
      </c>
      <c r="C1841" s="23" t="s">
        <v>2245</v>
      </c>
      <c r="D1841" s="23" t="str">
        <f>VLOOKUP(B1841,'5b'!$B$4:$E$904,2,FALSE)</f>
        <v>M</v>
      </c>
      <c r="E1841" s="23" t="str">
        <f>INDEX(Table,MATCH('Classwork 5'!B1841,'5b'!$B$4:$B$904,0),3)</f>
        <v>26-35</v>
      </c>
      <c r="F1841" s="23">
        <f>INDEX(Table,MATCH('Classwork 5'!B1841,'5b'!$B$4:$B$904,0),4)</f>
        <v>7</v>
      </c>
      <c r="G1841" s="23">
        <v>8</v>
      </c>
      <c r="H1841" s="24">
        <v>9852</v>
      </c>
    </row>
    <row r="1842" spans="2:8" x14ac:dyDescent="0.3">
      <c r="B1842" s="22">
        <v>1000300</v>
      </c>
      <c r="C1842" s="23" t="s">
        <v>2230</v>
      </c>
      <c r="D1842" s="23" t="str">
        <f>VLOOKUP(B1842,'5b'!$B$4:$E$904,2,FALSE)</f>
        <v>M</v>
      </c>
      <c r="E1842" s="23" t="str">
        <f>INDEX(Table,MATCH('Classwork 5'!B1842,'5b'!$B$4:$B$904,0),3)</f>
        <v>26-35</v>
      </c>
      <c r="F1842" s="23">
        <f>INDEX(Table,MATCH('Classwork 5'!B1842,'5b'!$B$4:$B$904,0),4)</f>
        <v>7</v>
      </c>
      <c r="G1842" s="23">
        <v>8</v>
      </c>
      <c r="H1842" s="24">
        <v>9728</v>
      </c>
    </row>
    <row r="1843" spans="2:8" x14ac:dyDescent="0.3">
      <c r="B1843" s="22">
        <v>1000300</v>
      </c>
      <c r="C1843" s="23" t="s">
        <v>2398</v>
      </c>
      <c r="D1843" s="23" t="str">
        <f>VLOOKUP(B1843,'5b'!$B$4:$E$904,2,FALSE)</f>
        <v>M</v>
      </c>
      <c r="E1843" s="23" t="str">
        <f>INDEX(Table,MATCH('Classwork 5'!B1843,'5b'!$B$4:$B$904,0),3)</f>
        <v>26-35</v>
      </c>
      <c r="F1843" s="23">
        <f>INDEX(Table,MATCH('Classwork 5'!B1843,'5b'!$B$4:$B$904,0),4)</f>
        <v>7</v>
      </c>
      <c r="G1843" s="23">
        <v>5</v>
      </c>
      <c r="H1843" s="24">
        <v>5185</v>
      </c>
    </row>
    <row r="1844" spans="2:8" x14ac:dyDescent="0.3">
      <c r="B1844" s="22">
        <v>1000300</v>
      </c>
      <c r="C1844" s="23" t="s">
        <v>2991</v>
      </c>
      <c r="D1844" s="23" t="str">
        <f>VLOOKUP(B1844,'5b'!$B$4:$E$904,2,FALSE)</f>
        <v>M</v>
      </c>
      <c r="E1844" s="23" t="str">
        <f>INDEX(Table,MATCH('Classwork 5'!B1844,'5b'!$B$4:$B$904,0),3)</f>
        <v>26-35</v>
      </c>
      <c r="F1844" s="23">
        <f>INDEX(Table,MATCH('Classwork 5'!B1844,'5b'!$B$4:$B$904,0),4)</f>
        <v>7</v>
      </c>
      <c r="G1844" s="23">
        <v>8</v>
      </c>
      <c r="H1844" s="24">
        <v>7942</v>
      </c>
    </row>
    <row r="1845" spans="2:8" x14ac:dyDescent="0.3">
      <c r="B1845" s="22">
        <v>1000300</v>
      </c>
      <c r="C1845" s="23" t="s">
        <v>2992</v>
      </c>
      <c r="D1845" s="23" t="str">
        <f>VLOOKUP(B1845,'5b'!$B$4:$E$904,2,FALSE)</f>
        <v>M</v>
      </c>
      <c r="E1845" s="23" t="str">
        <f>INDEX(Table,MATCH('Classwork 5'!B1845,'5b'!$B$4:$B$904,0),3)</f>
        <v>26-35</v>
      </c>
      <c r="F1845" s="23">
        <f>INDEX(Table,MATCH('Classwork 5'!B1845,'5b'!$B$4:$B$904,0),4)</f>
        <v>7</v>
      </c>
      <c r="G1845" s="23">
        <v>1</v>
      </c>
      <c r="H1845" s="24">
        <v>11581</v>
      </c>
    </row>
    <row r="1846" spans="2:8" x14ac:dyDescent="0.3">
      <c r="B1846" s="22">
        <v>1000300</v>
      </c>
      <c r="C1846" s="23" t="s">
        <v>2084</v>
      </c>
      <c r="D1846" s="23" t="str">
        <f>VLOOKUP(B1846,'5b'!$B$4:$E$904,2,FALSE)</f>
        <v>M</v>
      </c>
      <c r="E1846" s="23" t="str">
        <f>INDEX(Table,MATCH('Classwork 5'!B1846,'5b'!$B$4:$B$904,0),3)</f>
        <v>26-35</v>
      </c>
      <c r="F1846" s="23">
        <f>INDEX(Table,MATCH('Classwork 5'!B1846,'5b'!$B$4:$B$904,0),4)</f>
        <v>7</v>
      </c>
      <c r="G1846" s="23">
        <v>1</v>
      </c>
      <c r="H1846" s="24">
        <v>15547</v>
      </c>
    </row>
    <row r="1847" spans="2:8" x14ac:dyDescent="0.3">
      <c r="B1847" s="22">
        <v>1000300</v>
      </c>
      <c r="C1847" s="23" t="s">
        <v>2993</v>
      </c>
      <c r="D1847" s="23" t="str">
        <f>VLOOKUP(B1847,'5b'!$B$4:$E$904,2,FALSE)</f>
        <v>M</v>
      </c>
      <c r="E1847" s="23" t="str">
        <f>INDEX(Table,MATCH('Classwork 5'!B1847,'5b'!$B$4:$B$904,0),3)</f>
        <v>26-35</v>
      </c>
      <c r="F1847" s="23">
        <f>INDEX(Table,MATCH('Classwork 5'!B1847,'5b'!$B$4:$B$904,0),4)</f>
        <v>7</v>
      </c>
      <c r="G1847" s="23">
        <v>1</v>
      </c>
      <c r="H1847" s="24">
        <v>19507</v>
      </c>
    </row>
    <row r="1848" spans="2:8" x14ac:dyDescent="0.3">
      <c r="B1848" s="22">
        <v>1000301</v>
      </c>
      <c r="C1848" s="23" t="s">
        <v>2407</v>
      </c>
      <c r="D1848" s="23" t="str">
        <f>VLOOKUP(B1848,'5b'!$B$4:$E$904,2,FALSE)</f>
        <v>M</v>
      </c>
      <c r="E1848" s="23" t="str">
        <f>INDEX(Table,MATCH('Classwork 5'!B1848,'5b'!$B$4:$B$904,0),3)</f>
        <v>18-25</v>
      </c>
      <c r="F1848" s="23">
        <f>INDEX(Table,MATCH('Classwork 5'!B1848,'5b'!$B$4:$B$904,0),4)</f>
        <v>4</v>
      </c>
      <c r="G1848" s="23">
        <v>5</v>
      </c>
      <c r="H1848" s="24">
        <v>5406</v>
      </c>
    </row>
    <row r="1849" spans="2:8" x14ac:dyDescent="0.3">
      <c r="B1849" s="22">
        <v>1000301</v>
      </c>
      <c r="C1849" s="23" t="s">
        <v>2286</v>
      </c>
      <c r="D1849" s="23" t="str">
        <f>VLOOKUP(B1849,'5b'!$B$4:$E$904,2,FALSE)</f>
        <v>M</v>
      </c>
      <c r="E1849" s="23" t="str">
        <f>INDEX(Table,MATCH('Classwork 5'!B1849,'5b'!$B$4:$B$904,0),3)</f>
        <v>18-25</v>
      </c>
      <c r="F1849" s="23">
        <f>INDEX(Table,MATCH('Classwork 5'!B1849,'5b'!$B$4:$B$904,0),4)</f>
        <v>4</v>
      </c>
      <c r="G1849" s="23">
        <v>5</v>
      </c>
      <c r="H1849" s="24">
        <v>8628</v>
      </c>
    </row>
    <row r="1850" spans="2:8" x14ac:dyDescent="0.3">
      <c r="B1850" s="22">
        <v>1000301</v>
      </c>
      <c r="C1850" s="23" t="s">
        <v>2082</v>
      </c>
      <c r="D1850" s="23" t="str">
        <f>VLOOKUP(B1850,'5b'!$B$4:$E$904,2,FALSE)</f>
        <v>M</v>
      </c>
      <c r="E1850" s="23" t="str">
        <f>INDEX(Table,MATCH('Classwork 5'!B1850,'5b'!$B$4:$B$904,0),3)</f>
        <v>18-25</v>
      </c>
      <c r="F1850" s="23">
        <f>INDEX(Table,MATCH('Classwork 5'!B1850,'5b'!$B$4:$B$904,0),4)</f>
        <v>4</v>
      </c>
      <c r="G1850" s="23">
        <v>8</v>
      </c>
      <c r="H1850" s="24">
        <v>6170</v>
      </c>
    </row>
    <row r="1851" spans="2:8" x14ac:dyDescent="0.3">
      <c r="B1851" s="22">
        <v>1000301</v>
      </c>
      <c r="C1851" s="23" t="s">
        <v>2239</v>
      </c>
      <c r="D1851" s="23" t="str">
        <f>VLOOKUP(B1851,'5b'!$B$4:$E$904,2,FALSE)</f>
        <v>M</v>
      </c>
      <c r="E1851" s="23" t="str">
        <f>INDEX(Table,MATCH('Classwork 5'!B1851,'5b'!$B$4:$B$904,0),3)</f>
        <v>18-25</v>
      </c>
      <c r="F1851" s="23">
        <f>INDEX(Table,MATCH('Classwork 5'!B1851,'5b'!$B$4:$B$904,0),4)</f>
        <v>4</v>
      </c>
      <c r="G1851" s="23">
        <v>1</v>
      </c>
      <c r="H1851" s="24">
        <v>19705</v>
      </c>
    </row>
    <row r="1852" spans="2:8" x14ac:dyDescent="0.3">
      <c r="B1852" s="22">
        <v>1000301</v>
      </c>
      <c r="C1852" s="23" t="s">
        <v>2555</v>
      </c>
      <c r="D1852" s="23" t="str">
        <f>VLOOKUP(B1852,'5b'!$B$4:$E$904,2,FALSE)</f>
        <v>M</v>
      </c>
      <c r="E1852" s="23" t="str">
        <f>INDEX(Table,MATCH('Classwork 5'!B1852,'5b'!$B$4:$B$904,0),3)</f>
        <v>18-25</v>
      </c>
      <c r="F1852" s="23">
        <f>INDEX(Table,MATCH('Classwork 5'!B1852,'5b'!$B$4:$B$904,0),4)</f>
        <v>4</v>
      </c>
      <c r="G1852" s="23">
        <v>8</v>
      </c>
      <c r="H1852" s="24">
        <v>9973</v>
      </c>
    </row>
    <row r="1853" spans="2:8" x14ac:dyDescent="0.3">
      <c r="B1853" s="22">
        <v>1000301</v>
      </c>
      <c r="C1853" s="23" t="s">
        <v>2994</v>
      </c>
      <c r="D1853" s="23" t="str">
        <f>VLOOKUP(B1853,'5b'!$B$4:$E$904,2,FALSE)</f>
        <v>M</v>
      </c>
      <c r="E1853" s="23" t="str">
        <f>INDEX(Table,MATCH('Classwork 5'!B1853,'5b'!$B$4:$B$904,0),3)</f>
        <v>18-25</v>
      </c>
      <c r="F1853" s="23">
        <f>INDEX(Table,MATCH('Classwork 5'!B1853,'5b'!$B$4:$B$904,0),4)</f>
        <v>4</v>
      </c>
      <c r="G1853" s="23">
        <v>8</v>
      </c>
      <c r="H1853" s="24">
        <v>8092</v>
      </c>
    </row>
    <row r="1854" spans="2:8" x14ac:dyDescent="0.3">
      <c r="B1854" s="22">
        <v>1000301</v>
      </c>
      <c r="C1854" s="23" t="s">
        <v>2990</v>
      </c>
      <c r="D1854" s="23" t="str">
        <f>VLOOKUP(B1854,'5b'!$B$4:$E$904,2,FALSE)</f>
        <v>M</v>
      </c>
      <c r="E1854" s="23" t="str">
        <f>INDEX(Table,MATCH('Classwork 5'!B1854,'5b'!$B$4:$B$904,0),3)</f>
        <v>18-25</v>
      </c>
      <c r="F1854" s="23">
        <f>INDEX(Table,MATCH('Classwork 5'!B1854,'5b'!$B$4:$B$904,0),4)</f>
        <v>4</v>
      </c>
      <c r="G1854" s="23">
        <v>4</v>
      </c>
      <c r="H1854" s="24">
        <v>2820</v>
      </c>
    </row>
    <row r="1855" spans="2:8" x14ac:dyDescent="0.3">
      <c r="B1855" s="22">
        <v>1000301</v>
      </c>
      <c r="C1855" s="23" t="s">
        <v>2810</v>
      </c>
      <c r="D1855" s="23" t="str">
        <f>VLOOKUP(B1855,'5b'!$B$4:$E$904,2,FALSE)</f>
        <v>M</v>
      </c>
      <c r="E1855" s="23" t="str">
        <f>INDEX(Table,MATCH('Classwork 5'!B1855,'5b'!$B$4:$B$904,0),3)</f>
        <v>18-25</v>
      </c>
      <c r="F1855" s="23">
        <f>INDEX(Table,MATCH('Classwork 5'!B1855,'5b'!$B$4:$B$904,0),4)</f>
        <v>4</v>
      </c>
      <c r="G1855" s="23">
        <v>5</v>
      </c>
      <c r="H1855" s="24">
        <v>8707</v>
      </c>
    </row>
    <row r="1856" spans="2:8" x14ac:dyDescent="0.3">
      <c r="B1856" s="22">
        <v>1000301</v>
      </c>
      <c r="C1856" s="23" t="s">
        <v>2789</v>
      </c>
      <c r="D1856" s="23" t="str">
        <f>VLOOKUP(B1856,'5b'!$B$4:$E$904,2,FALSE)</f>
        <v>M</v>
      </c>
      <c r="E1856" s="23" t="str">
        <f>INDEX(Table,MATCH('Classwork 5'!B1856,'5b'!$B$4:$B$904,0),3)</f>
        <v>18-25</v>
      </c>
      <c r="F1856" s="23">
        <f>INDEX(Table,MATCH('Classwork 5'!B1856,'5b'!$B$4:$B$904,0),4)</f>
        <v>4</v>
      </c>
      <c r="G1856" s="23">
        <v>5</v>
      </c>
      <c r="H1856" s="24">
        <v>5415</v>
      </c>
    </row>
    <row r="1857" spans="2:8" x14ac:dyDescent="0.3">
      <c r="B1857" s="22">
        <v>1000301</v>
      </c>
      <c r="C1857" s="23" t="s">
        <v>2995</v>
      </c>
      <c r="D1857" s="23" t="str">
        <f>VLOOKUP(B1857,'5b'!$B$4:$E$904,2,FALSE)</f>
        <v>M</v>
      </c>
      <c r="E1857" s="23" t="str">
        <f>INDEX(Table,MATCH('Classwork 5'!B1857,'5b'!$B$4:$B$904,0),3)</f>
        <v>18-25</v>
      </c>
      <c r="F1857" s="23">
        <f>INDEX(Table,MATCH('Classwork 5'!B1857,'5b'!$B$4:$B$904,0),4)</f>
        <v>4</v>
      </c>
      <c r="G1857" s="23">
        <v>5</v>
      </c>
      <c r="H1857" s="24">
        <v>6876</v>
      </c>
    </row>
    <row r="1858" spans="2:8" x14ac:dyDescent="0.3">
      <c r="B1858" s="22">
        <v>1000301</v>
      </c>
      <c r="C1858" s="23" t="s">
        <v>2044</v>
      </c>
      <c r="D1858" s="23" t="str">
        <f>VLOOKUP(B1858,'5b'!$B$4:$E$904,2,FALSE)</f>
        <v>M</v>
      </c>
      <c r="E1858" s="23" t="str">
        <f>INDEX(Table,MATCH('Classwork 5'!B1858,'5b'!$B$4:$B$904,0),3)</f>
        <v>18-25</v>
      </c>
      <c r="F1858" s="23">
        <f>INDEX(Table,MATCH('Classwork 5'!B1858,'5b'!$B$4:$B$904,0),4)</f>
        <v>4</v>
      </c>
      <c r="G1858" s="23">
        <v>5</v>
      </c>
      <c r="H1858" s="24">
        <v>5337</v>
      </c>
    </row>
    <row r="1859" spans="2:8" x14ac:dyDescent="0.3">
      <c r="B1859" s="22">
        <v>1000302</v>
      </c>
      <c r="C1859" s="23" t="s">
        <v>2222</v>
      </c>
      <c r="D1859" s="23" t="str">
        <f>VLOOKUP(B1859,'5b'!$B$4:$E$904,2,FALSE)</f>
        <v>M</v>
      </c>
      <c r="E1859" s="23" t="str">
        <f>INDEX(Table,MATCH('Classwork 5'!B1859,'5b'!$B$4:$B$904,0),3)</f>
        <v>18-25</v>
      </c>
      <c r="F1859" s="23">
        <f>INDEX(Table,MATCH('Classwork 5'!B1859,'5b'!$B$4:$B$904,0),4)</f>
        <v>4</v>
      </c>
      <c r="G1859" s="23">
        <v>1</v>
      </c>
      <c r="H1859" s="24">
        <v>7751</v>
      </c>
    </row>
    <row r="1860" spans="2:8" x14ac:dyDescent="0.3">
      <c r="B1860" s="22">
        <v>1000302</v>
      </c>
      <c r="C1860" s="23" t="s">
        <v>2143</v>
      </c>
      <c r="D1860" s="23" t="str">
        <f>VLOOKUP(B1860,'5b'!$B$4:$E$904,2,FALSE)</f>
        <v>M</v>
      </c>
      <c r="E1860" s="23" t="str">
        <f>INDEX(Table,MATCH('Classwork 5'!B1860,'5b'!$B$4:$B$904,0),3)</f>
        <v>18-25</v>
      </c>
      <c r="F1860" s="23">
        <f>INDEX(Table,MATCH('Classwork 5'!B1860,'5b'!$B$4:$B$904,0),4)</f>
        <v>4</v>
      </c>
      <c r="G1860" s="23">
        <v>8</v>
      </c>
      <c r="H1860" s="24">
        <v>5932</v>
      </c>
    </row>
    <row r="1861" spans="2:8" x14ac:dyDescent="0.3">
      <c r="B1861" s="22">
        <v>1000302</v>
      </c>
      <c r="C1861" s="23" t="s">
        <v>2037</v>
      </c>
      <c r="D1861" s="23" t="str">
        <f>VLOOKUP(B1861,'5b'!$B$4:$E$904,2,FALSE)</f>
        <v>M</v>
      </c>
      <c r="E1861" s="23" t="str">
        <f>INDEX(Table,MATCH('Classwork 5'!B1861,'5b'!$B$4:$B$904,0),3)</f>
        <v>18-25</v>
      </c>
      <c r="F1861" s="23">
        <f>INDEX(Table,MATCH('Classwork 5'!B1861,'5b'!$B$4:$B$904,0),4)</f>
        <v>4</v>
      </c>
      <c r="G1861" s="23">
        <v>1</v>
      </c>
      <c r="H1861" s="24">
        <v>3875</v>
      </c>
    </row>
    <row r="1862" spans="2:8" x14ac:dyDescent="0.3">
      <c r="B1862" s="22">
        <v>1000302</v>
      </c>
      <c r="C1862" s="23" t="s">
        <v>2940</v>
      </c>
      <c r="D1862" s="23" t="str">
        <f>VLOOKUP(B1862,'5b'!$B$4:$E$904,2,FALSE)</f>
        <v>M</v>
      </c>
      <c r="E1862" s="23" t="str">
        <f>INDEX(Table,MATCH('Classwork 5'!B1862,'5b'!$B$4:$B$904,0),3)</f>
        <v>18-25</v>
      </c>
      <c r="F1862" s="23">
        <f>INDEX(Table,MATCH('Classwork 5'!B1862,'5b'!$B$4:$B$904,0),4)</f>
        <v>4</v>
      </c>
      <c r="G1862" s="23">
        <v>1</v>
      </c>
      <c r="H1862" s="24">
        <v>8103</v>
      </c>
    </row>
    <row r="1863" spans="2:8" x14ac:dyDescent="0.3">
      <c r="B1863" s="22">
        <v>1000302</v>
      </c>
      <c r="C1863" s="23" t="s">
        <v>2428</v>
      </c>
      <c r="D1863" s="23" t="str">
        <f>VLOOKUP(B1863,'5b'!$B$4:$E$904,2,FALSE)</f>
        <v>M</v>
      </c>
      <c r="E1863" s="23" t="str">
        <f>INDEX(Table,MATCH('Classwork 5'!B1863,'5b'!$B$4:$B$904,0),3)</f>
        <v>18-25</v>
      </c>
      <c r="F1863" s="23">
        <f>INDEX(Table,MATCH('Classwork 5'!B1863,'5b'!$B$4:$B$904,0),4)</f>
        <v>4</v>
      </c>
      <c r="G1863" s="23">
        <v>1</v>
      </c>
      <c r="H1863" s="24">
        <v>11533</v>
      </c>
    </row>
    <row r="1864" spans="2:8" x14ac:dyDescent="0.3">
      <c r="B1864" s="22">
        <v>1000302</v>
      </c>
      <c r="C1864" s="23" t="s">
        <v>2996</v>
      </c>
      <c r="D1864" s="23" t="str">
        <f>VLOOKUP(B1864,'5b'!$B$4:$E$904,2,FALSE)</f>
        <v>M</v>
      </c>
      <c r="E1864" s="23" t="str">
        <f>INDEX(Table,MATCH('Classwork 5'!B1864,'5b'!$B$4:$B$904,0),3)</f>
        <v>18-25</v>
      </c>
      <c r="F1864" s="23">
        <f>INDEX(Table,MATCH('Classwork 5'!B1864,'5b'!$B$4:$B$904,0),4)</f>
        <v>4</v>
      </c>
      <c r="G1864" s="23">
        <v>1</v>
      </c>
      <c r="H1864" s="24">
        <v>8226</v>
      </c>
    </row>
    <row r="1865" spans="2:8" x14ac:dyDescent="0.3">
      <c r="B1865" s="22">
        <v>1000302</v>
      </c>
      <c r="C1865" s="23" t="s">
        <v>2812</v>
      </c>
      <c r="D1865" s="23" t="str">
        <f>VLOOKUP(B1865,'5b'!$B$4:$E$904,2,FALSE)</f>
        <v>M</v>
      </c>
      <c r="E1865" s="23" t="str">
        <f>INDEX(Table,MATCH('Classwork 5'!B1865,'5b'!$B$4:$B$904,0),3)</f>
        <v>18-25</v>
      </c>
      <c r="F1865" s="23">
        <f>INDEX(Table,MATCH('Classwork 5'!B1865,'5b'!$B$4:$B$904,0),4)</f>
        <v>4</v>
      </c>
      <c r="G1865" s="23">
        <v>1</v>
      </c>
      <c r="H1865" s="24">
        <v>11686</v>
      </c>
    </row>
    <row r="1866" spans="2:8" x14ac:dyDescent="0.3">
      <c r="B1866" s="22">
        <v>1000302</v>
      </c>
      <c r="C1866" s="23" t="s">
        <v>2997</v>
      </c>
      <c r="D1866" s="23" t="str">
        <f>VLOOKUP(B1866,'5b'!$B$4:$E$904,2,FALSE)</f>
        <v>M</v>
      </c>
      <c r="E1866" s="23" t="str">
        <f>INDEX(Table,MATCH('Classwork 5'!B1866,'5b'!$B$4:$B$904,0),3)</f>
        <v>18-25</v>
      </c>
      <c r="F1866" s="23">
        <f>INDEX(Table,MATCH('Classwork 5'!B1866,'5b'!$B$4:$B$904,0),4)</f>
        <v>4</v>
      </c>
      <c r="G1866" s="23">
        <v>1</v>
      </c>
      <c r="H1866" s="24">
        <v>3945</v>
      </c>
    </row>
    <row r="1867" spans="2:8" x14ac:dyDescent="0.3">
      <c r="B1867" s="22">
        <v>1000302</v>
      </c>
      <c r="C1867" s="23" t="s">
        <v>2705</v>
      </c>
      <c r="D1867" s="23" t="str">
        <f>VLOOKUP(B1867,'5b'!$B$4:$E$904,2,FALSE)</f>
        <v>M</v>
      </c>
      <c r="E1867" s="23" t="str">
        <f>INDEX(Table,MATCH('Classwork 5'!B1867,'5b'!$B$4:$B$904,0),3)</f>
        <v>18-25</v>
      </c>
      <c r="F1867" s="23">
        <f>INDEX(Table,MATCH('Classwork 5'!B1867,'5b'!$B$4:$B$904,0),4)</f>
        <v>4</v>
      </c>
      <c r="G1867" s="23">
        <v>1</v>
      </c>
      <c r="H1867" s="24">
        <v>3838</v>
      </c>
    </row>
    <row r="1868" spans="2:8" x14ac:dyDescent="0.3">
      <c r="B1868" s="22">
        <v>1000302</v>
      </c>
      <c r="C1868" s="23" t="s">
        <v>2735</v>
      </c>
      <c r="D1868" s="23" t="str">
        <f>VLOOKUP(B1868,'5b'!$B$4:$E$904,2,FALSE)</f>
        <v>M</v>
      </c>
      <c r="E1868" s="23" t="str">
        <f>INDEX(Table,MATCH('Classwork 5'!B1868,'5b'!$B$4:$B$904,0),3)</f>
        <v>18-25</v>
      </c>
      <c r="F1868" s="23">
        <f>INDEX(Table,MATCH('Classwork 5'!B1868,'5b'!$B$4:$B$904,0),4)</f>
        <v>4</v>
      </c>
      <c r="G1868" s="23">
        <v>2</v>
      </c>
      <c r="H1868" s="24">
        <v>9918</v>
      </c>
    </row>
    <row r="1869" spans="2:8" x14ac:dyDescent="0.3">
      <c r="B1869" s="22">
        <v>1000302</v>
      </c>
      <c r="C1869" s="23" t="s">
        <v>2494</v>
      </c>
      <c r="D1869" s="23" t="str">
        <f>VLOOKUP(B1869,'5b'!$B$4:$E$904,2,FALSE)</f>
        <v>M</v>
      </c>
      <c r="E1869" s="23" t="str">
        <f>INDEX(Table,MATCH('Classwork 5'!B1869,'5b'!$B$4:$B$904,0),3)</f>
        <v>18-25</v>
      </c>
      <c r="F1869" s="23">
        <f>INDEX(Table,MATCH('Classwork 5'!B1869,'5b'!$B$4:$B$904,0),4)</f>
        <v>4</v>
      </c>
      <c r="G1869" s="23">
        <v>5</v>
      </c>
      <c r="H1869" s="24">
        <v>7039</v>
      </c>
    </row>
    <row r="1870" spans="2:8" x14ac:dyDescent="0.3">
      <c r="B1870" s="22">
        <v>1000302</v>
      </c>
      <c r="C1870" s="23" t="s">
        <v>1974</v>
      </c>
      <c r="D1870" s="23" t="str">
        <f>VLOOKUP(B1870,'5b'!$B$4:$E$904,2,FALSE)</f>
        <v>M</v>
      </c>
      <c r="E1870" s="23" t="str">
        <f>INDEX(Table,MATCH('Classwork 5'!B1870,'5b'!$B$4:$B$904,0),3)</f>
        <v>18-25</v>
      </c>
      <c r="F1870" s="23">
        <f>INDEX(Table,MATCH('Classwork 5'!B1870,'5b'!$B$4:$B$904,0),4)</f>
        <v>4</v>
      </c>
      <c r="G1870" s="23">
        <v>1</v>
      </c>
      <c r="H1870" s="24">
        <v>7907</v>
      </c>
    </row>
    <row r="1871" spans="2:8" x14ac:dyDescent="0.3">
      <c r="B1871" s="22">
        <v>1000302</v>
      </c>
      <c r="C1871" s="23" t="s">
        <v>2288</v>
      </c>
      <c r="D1871" s="23" t="str">
        <f>VLOOKUP(B1871,'5b'!$B$4:$E$904,2,FALSE)</f>
        <v>M</v>
      </c>
      <c r="E1871" s="23" t="str">
        <f>INDEX(Table,MATCH('Classwork 5'!B1871,'5b'!$B$4:$B$904,0),3)</f>
        <v>18-25</v>
      </c>
      <c r="F1871" s="23">
        <f>INDEX(Table,MATCH('Classwork 5'!B1871,'5b'!$B$4:$B$904,0),4)</f>
        <v>4</v>
      </c>
      <c r="G1871" s="23">
        <v>8</v>
      </c>
      <c r="H1871" s="24">
        <v>5820</v>
      </c>
    </row>
    <row r="1872" spans="2:8" x14ac:dyDescent="0.3">
      <c r="B1872" s="22">
        <v>1000302</v>
      </c>
      <c r="C1872" s="23" t="s">
        <v>2346</v>
      </c>
      <c r="D1872" s="23" t="str">
        <f>VLOOKUP(B1872,'5b'!$B$4:$E$904,2,FALSE)</f>
        <v>M</v>
      </c>
      <c r="E1872" s="23" t="str">
        <f>INDEX(Table,MATCH('Classwork 5'!B1872,'5b'!$B$4:$B$904,0),3)</f>
        <v>18-25</v>
      </c>
      <c r="F1872" s="23">
        <f>INDEX(Table,MATCH('Classwork 5'!B1872,'5b'!$B$4:$B$904,0),4)</f>
        <v>4</v>
      </c>
      <c r="G1872" s="23">
        <v>8</v>
      </c>
      <c r="H1872" s="24">
        <v>7863</v>
      </c>
    </row>
    <row r="1873" spans="2:8" x14ac:dyDescent="0.3">
      <c r="B1873" s="22">
        <v>1000302</v>
      </c>
      <c r="C1873" s="23" t="s">
        <v>2998</v>
      </c>
      <c r="D1873" s="23" t="str">
        <f>VLOOKUP(B1873,'5b'!$B$4:$E$904,2,FALSE)</f>
        <v>M</v>
      </c>
      <c r="E1873" s="23" t="str">
        <f>INDEX(Table,MATCH('Classwork 5'!B1873,'5b'!$B$4:$B$904,0),3)</f>
        <v>18-25</v>
      </c>
      <c r="F1873" s="23">
        <f>INDEX(Table,MATCH('Classwork 5'!B1873,'5b'!$B$4:$B$904,0),4)</f>
        <v>4</v>
      </c>
      <c r="G1873" s="23">
        <v>8</v>
      </c>
      <c r="H1873" s="24">
        <v>3906</v>
      </c>
    </row>
    <row r="1874" spans="2:8" x14ac:dyDescent="0.3">
      <c r="B1874" s="22">
        <v>1000302</v>
      </c>
      <c r="C1874" s="23" t="s">
        <v>1957</v>
      </c>
      <c r="D1874" s="23" t="str">
        <f>VLOOKUP(B1874,'5b'!$B$4:$E$904,2,FALSE)</f>
        <v>M</v>
      </c>
      <c r="E1874" s="23" t="str">
        <f>INDEX(Table,MATCH('Classwork 5'!B1874,'5b'!$B$4:$B$904,0),3)</f>
        <v>18-25</v>
      </c>
      <c r="F1874" s="23">
        <f>INDEX(Table,MATCH('Classwork 5'!B1874,'5b'!$B$4:$B$904,0),4)</f>
        <v>4</v>
      </c>
      <c r="G1874" s="23">
        <v>8</v>
      </c>
      <c r="H1874" s="24">
        <v>7952</v>
      </c>
    </row>
    <row r="1875" spans="2:8" x14ac:dyDescent="0.3">
      <c r="B1875" s="22">
        <v>1000302</v>
      </c>
      <c r="C1875" s="23" t="s">
        <v>2999</v>
      </c>
      <c r="D1875" s="23" t="str">
        <f>VLOOKUP(B1875,'5b'!$B$4:$E$904,2,FALSE)</f>
        <v>M</v>
      </c>
      <c r="E1875" s="23" t="str">
        <f>INDEX(Table,MATCH('Classwork 5'!B1875,'5b'!$B$4:$B$904,0),3)</f>
        <v>18-25</v>
      </c>
      <c r="F1875" s="23">
        <f>INDEX(Table,MATCH('Classwork 5'!B1875,'5b'!$B$4:$B$904,0),4)</f>
        <v>4</v>
      </c>
      <c r="G1875" s="23">
        <v>5</v>
      </c>
      <c r="H1875" s="24">
        <v>5200</v>
      </c>
    </row>
    <row r="1876" spans="2:8" x14ac:dyDescent="0.3">
      <c r="B1876" s="22">
        <v>1000302</v>
      </c>
      <c r="C1876" s="23" t="s">
        <v>3000</v>
      </c>
      <c r="D1876" s="23" t="str">
        <f>VLOOKUP(B1876,'5b'!$B$4:$E$904,2,FALSE)</f>
        <v>M</v>
      </c>
      <c r="E1876" s="23" t="str">
        <f>INDEX(Table,MATCH('Classwork 5'!B1876,'5b'!$B$4:$B$904,0),3)</f>
        <v>18-25</v>
      </c>
      <c r="F1876" s="23">
        <f>INDEX(Table,MATCH('Classwork 5'!B1876,'5b'!$B$4:$B$904,0),4)</f>
        <v>4</v>
      </c>
      <c r="G1876" s="23">
        <v>11</v>
      </c>
      <c r="H1876" s="24">
        <v>5901</v>
      </c>
    </row>
    <row r="1877" spans="2:8" x14ac:dyDescent="0.3">
      <c r="B1877" s="22">
        <v>1000302</v>
      </c>
      <c r="C1877" s="23" t="s">
        <v>2532</v>
      </c>
      <c r="D1877" s="23" t="str">
        <f>VLOOKUP(B1877,'5b'!$B$4:$E$904,2,FALSE)</f>
        <v>M</v>
      </c>
      <c r="E1877" s="23" t="str">
        <f>INDEX(Table,MATCH('Classwork 5'!B1877,'5b'!$B$4:$B$904,0),3)</f>
        <v>18-25</v>
      </c>
      <c r="F1877" s="23">
        <f>INDEX(Table,MATCH('Classwork 5'!B1877,'5b'!$B$4:$B$904,0),4)</f>
        <v>4</v>
      </c>
      <c r="G1877" s="23">
        <v>6</v>
      </c>
      <c r="H1877" s="24">
        <v>12109</v>
      </c>
    </row>
    <row r="1878" spans="2:8" x14ac:dyDescent="0.3">
      <c r="B1878" s="22">
        <v>1000302</v>
      </c>
      <c r="C1878" s="23" t="s">
        <v>3001</v>
      </c>
      <c r="D1878" s="23" t="str">
        <f>VLOOKUP(B1878,'5b'!$B$4:$E$904,2,FALSE)</f>
        <v>M</v>
      </c>
      <c r="E1878" s="23" t="str">
        <f>INDEX(Table,MATCH('Classwork 5'!B1878,'5b'!$B$4:$B$904,0),3)</f>
        <v>18-25</v>
      </c>
      <c r="F1878" s="23">
        <f>INDEX(Table,MATCH('Classwork 5'!B1878,'5b'!$B$4:$B$904,0),4)</f>
        <v>4</v>
      </c>
      <c r="G1878" s="23">
        <v>5</v>
      </c>
      <c r="H1878" s="24">
        <v>3648</v>
      </c>
    </row>
    <row r="1879" spans="2:8" x14ac:dyDescent="0.3">
      <c r="B1879" s="22">
        <v>1000302</v>
      </c>
      <c r="C1879" s="23" t="s">
        <v>3002</v>
      </c>
      <c r="D1879" s="23" t="str">
        <f>VLOOKUP(B1879,'5b'!$B$4:$E$904,2,FALSE)</f>
        <v>M</v>
      </c>
      <c r="E1879" s="23" t="str">
        <f>INDEX(Table,MATCH('Classwork 5'!B1879,'5b'!$B$4:$B$904,0),3)</f>
        <v>18-25</v>
      </c>
      <c r="F1879" s="23">
        <f>INDEX(Table,MATCH('Classwork 5'!B1879,'5b'!$B$4:$B$904,0),4)</f>
        <v>4</v>
      </c>
      <c r="G1879" s="23">
        <v>5</v>
      </c>
      <c r="H1879" s="24">
        <v>5468</v>
      </c>
    </row>
    <row r="1880" spans="2:8" x14ac:dyDescent="0.3">
      <c r="B1880" s="22">
        <v>1000302</v>
      </c>
      <c r="C1880" s="23" t="s">
        <v>2793</v>
      </c>
      <c r="D1880" s="23" t="str">
        <f>VLOOKUP(B1880,'5b'!$B$4:$E$904,2,FALSE)</f>
        <v>M</v>
      </c>
      <c r="E1880" s="23" t="str">
        <f>INDEX(Table,MATCH('Classwork 5'!B1880,'5b'!$B$4:$B$904,0),3)</f>
        <v>18-25</v>
      </c>
      <c r="F1880" s="23">
        <f>INDEX(Table,MATCH('Classwork 5'!B1880,'5b'!$B$4:$B$904,0),4)</f>
        <v>4</v>
      </c>
      <c r="G1880" s="23">
        <v>5</v>
      </c>
      <c r="H1880" s="24">
        <v>3490</v>
      </c>
    </row>
    <row r="1881" spans="2:8" x14ac:dyDescent="0.3">
      <c r="B1881" s="22">
        <v>1000302</v>
      </c>
      <c r="C1881" s="23" t="s">
        <v>2929</v>
      </c>
      <c r="D1881" s="23" t="str">
        <f>VLOOKUP(B1881,'5b'!$B$4:$E$904,2,FALSE)</f>
        <v>M</v>
      </c>
      <c r="E1881" s="23" t="str">
        <f>INDEX(Table,MATCH('Classwork 5'!B1881,'5b'!$B$4:$B$904,0),3)</f>
        <v>18-25</v>
      </c>
      <c r="F1881" s="23">
        <f>INDEX(Table,MATCH('Classwork 5'!B1881,'5b'!$B$4:$B$904,0),4)</f>
        <v>4</v>
      </c>
      <c r="G1881" s="23">
        <v>5</v>
      </c>
      <c r="H1881" s="24">
        <v>5266</v>
      </c>
    </row>
    <row r="1882" spans="2:8" x14ac:dyDescent="0.3">
      <c r="B1882" s="22">
        <v>1000302</v>
      </c>
      <c r="C1882" s="23" t="s">
        <v>2613</v>
      </c>
      <c r="D1882" s="23" t="str">
        <f>VLOOKUP(B1882,'5b'!$B$4:$E$904,2,FALSE)</f>
        <v>M</v>
      </c>
      <c r="E1882" s="23" t="str">
        <f>INDEX(Table,MATCH('Classwork 5'!B1882,'5b'!$B$4:$B$904,0),3)</f>
        <v>18-25</v>
      </c>
      <c r="F1882" s="23">
        <f>INDEX(Table,MATCH('Classwork 5'!B1882,'5b'!$B$4:$B$904,0),4)</f>
        <v>4</v>
      </c>
      <c r="G1882" s="23">
        <v>11</v>
      </c>
      <c r="H1882" s="24">
        <v>1584</v>
      </c>
    </row>
    <row r="1883" spans="2:8" x14ac:dyDescent="0.3">
      <c r="B1883" s="22">
        <v>1000302</v>
      </c>
      <c r="C1883" s="23" t="s">
        <v>2241</v>
      </c>
      <c r="D1883" s="23" t="str">
        <f>VLOOKUP(B1883,'5b'!$B$4:$E$904,2,FALSE)</f>
        <v>M</v>
      </c>
      <c r="E1883" s="23" t="str">
        <f>INDEX(Table,MATCH('Classwork 5'!B1883,'5b'!$B$4:$B$904,0),3)</f>
        <v>18-25</v>
      </c>
      <c r="F1883" s="23">
        <f>INDEX(Table,MATCH('Classwork 5'!B1883,'5b'!$B$4:$B$904,0),4)</f>
        <v>4</v>
      </c>
      <c r="G1883" s="23">
        <v>2</v>
      </c>
      <c r="H1883" s="24">
        <v>6364</v>
      </c>
    </row>
    <row r="1884" spans="2:8" x14ac:dyDescent="0.3">
      <c r="B1884" s="22">
        <v>1000302</v>
      </c>
      <c r="C1884" s="23" t="s">
        <v>3003</v>
      </c>
      <c r="D1884" s="23" t="str">
        <f>VLOOKUP(B1884,'5b'!$B$4:$E$904,2,FALSE)</f>
        <v>M</v>
      </c>
      <c r="E1884" s="23" t="str">
        <f>INDEX(Table,MATCH('Classwork 5'!B1884,'5b'!$B$4:$B$904,0),3)</f>
        <v>18-25</v>
      </c>
      <c r="F1884" s="23">
        <f>INDEX(Table,MATCH('Classwork 5'!B1884,'5b'!$B$4:$B$904,0),4)</f>
        <v>4</v>
      </c>
      <c r="G1884" s="23">
        <v>11</v>
      </c>
      <c r="H1884" s="24">
        <v>2949</v>
      </c>
    </row>
    <row r="1885" spans="2:8" x14ac:dyDescent="0.3">
      <c r="B1885" s="22">
        <v>1000302</v>
      </c>
      <c r="C1885" s="23" t="s">
        <v>3004</v>
      </c>
      <c r="D1885" s="23" t="str">
        <f>VLOOKUP(B1885,'5b'!$B$4:$E$904,2,FALSE)</f>
        <v>M</v>
      </c>
      <c r="E1885" s="23" t="str">
        <f>INDEX(Table,MATCH('Classwork 5'!B1885,'5b'!$B$4:$B$904,0),3)</f>
        <v>18-25</v>
      </c>
      <c r="F1885" s="23">
        <f>INDEX(Table,MATCH('Classwork 5'!B1885,'5b'!$B$4:$B$904,0),4)</f>
        <v>4</v>
      </c>
      <c r="G1885" s="23">
        <v>5</v>
      </c>
      <c r="H1885" s="24">
        <v>1814</v>
      </c>
    </row>
    <row r="1886" spans="2:8" x14ac:dyDescent="0.3">
      <c r="B1886" s="22">
        <v>1000302</v>
      </c>
      <c r="C1886" s="23" t="s">
        <v>2568</v>
      </c>
      <c r="D1886" s="23" t="str">
        <f>VLOOKUP(B1886,'5b'!$B$4:$E$904,2,FALSE)</f>
        <v>M</v>
      </c>
      <c r="E1886" s="23" t="str">
        <f>INDEX(Table,MATCH('Classwork 5'!B1886,'5b'!$B$4:$B$904,0),3)</f>
        <v>18-25</v>
      </c>
      <c r="F1886" s="23">
        <f>INDEX(Table,MATCH('Classwork 5'!B1886,'5b'!$B$4:$B$904,0),4)</f>
        <v>4</v>
      </c>
      <c r="G1886" s="23">
        <v>5</v>
      </c>
      <c r="H1886" s="24">
        <v>5298</v>
      </c>
    </row>
    <row r="1887" spans="2:8" x14ac:dyDescent="0.3">
      <c r="B1887" s="22">
        <v>1000302</v>
      </c>
      <c r="C1887" s="23" t="s">
        <v>3005</v>
      </c>
      <c r="D1887" s="23" t="str">
        <f>VLOOKUP(B1887,'5b'!$B$4:$E$904,2,FALSE)</f>
        <v>M</v>
      </c>
      <c r="E1887" s="23" t="str">
        <f>INDEX(Table,MATCH('Classwork 5'!B1887,'5b'!$B$4:$B$904,0),3)</f>
        <v>18-25</v>
      </c>
      <c r="F1887" s="23">
        <f>INDEX(Table,MATCH('Classwork 5'!B1887,'5b'!$B$4:$B$904,0),4)</f>
        <v>4</v>
      </c>
      <c r="G1887" s="23">
        <v>4</v>
      </c>
      <c r="H1887" s="24">
        <v>2088</v>
      </c>
    </row>
    <row r="1888" spans="2:8" x14ac:dyDescent="0.3">
      <c r="B1888" s="22">
        <v>1000302</v>
      </c>
      <c r="C1888" s="23" t="s">
        <v>2819</v>
      </c>
      <c r="D1888" s="23" t="str">
        <f>VLOOKUP(B1888,'5b'!$B$4:$E$904,2,FALSE)</f>
        <v>M</v>
      </c>
      <c r="E1888" s="23" t="str">
        <f>INDEX(Table,MATCH('Classwork 5'!B1888,'5b'!$B$4:$B$904,0),3)</f>
        <v>18-25</v>
      </c>
      <c r="F1888" s="23">
        <f>INDEX(Table,MATCH('Classwork 5'!B1888,'5b'!$B$4:$B$904,0),4)</f>
        <v>4</v>
      </c>
      <c r="G1888" s="23">
        <v>8</v>
      </c>
      <c r="H1888" s="24">
        <v>7934</v>
      </c>
    </row>
    <row r="1889" spans="2:8" x14ac:dyDescent="0.3">
      <c r="B1889" s="22">
        <v>1000302</v>
      </c>
      <c r="C1889" s="23" t="s">
        <v>2435</v>
      </c>
      <c r="D1889" s="23" t="str">
        <f>VLOOKUP(B1889,'5b'!$B$4:$E$904,2,FALSE)</f>
        <v>M</v>
      </c>
      <c r="E1889" s="23" t="str">
        <f>INDEX(Table,MATCH('Classwork 5'!B1889,'5b'!$B$4:$B$904,0),3)</f>
        <v>18-25</v>
      </c>
      <c r="F1889" s="23">
        <f>INDEX(Table,MATCH('Classwork 5'!B1889,'5b'!$B$4:$B$904,0),4)</f>
        <v>4</v>
      </c>
      <c r="G1889" s="23">
        <v>6</v>
      </c>
      <c r="H1889" s="24">
        <v>20352</v>
      </c>
    </row>
    <row r="1890" spans="2:8" x14ac:dyDescent="0.3">
      <c r="B1890" s="22">
        <v>1000302</v>
      </c>
      <c r="C1890" s="23" t="s">
        <v>2319</v>
      </c>
      <c r="D1890" s="23" t="str">
        <f>VLOOKUP(B1890,'5b'!$B$4:$E$904,2,FALSE)</f>
        <v>M</v>
      </c>
      <c r="E1890" s="23" t="str">
        <f>INDEX(Table,MATCH('Classwork 5'!B1890,'5b'!$B$4:$B$904,0),3)</f>
        <v>18-25</v>
      </c>
      <c r="F1890" s="23">
        <f>INDEX(Table,MATCH('Classwork 5'!B1890,'5b'!$B$4:$B$904,0),4)</f>
        <v>4</v>
      </c>
      <c r="G1890" s="23">
        <v>5</v>
      </c>
      <c r="H1890" s="24">
        <v>5410</v>
      </c>
    </row>
    <row r="1891" spans="2:8" x14ac:dyDescent="0.3">
      <c r="B1891" s="22">
        <v>1000302</v>
      </c>
      <c r="C1891" s="23" t="s">
        <v>3006</v>
      </c>
      <c r="D1891" s="23" t="str">
        <f>VLOOKUP(B1891,'5b'!$B$4:$E$904,2,FALSE)</f>
        <v>M</v>
      </c>
      <c r="E1891" s="23" t="str">
        <f>INDEX(Table,MATCH('Classwork 5'!B1891,'5b'!$B$4:$B$904,0),3)</f>
        <v>18-25</v>
      </c>
      <c r="F1891" s="23">
        <f>INDEX(Table,MATCH('Classwork 5'!B1891,'5b'!$B$4:$B$904,0),4)</f>
        <v>4</v>
      </c>
      <c r="G1891" s="23">
        <v>5</v>
      </c>
      <c r="H1891" s="24">
        <v>8748</v>
      </c>
    </row>
    <row r="1892" spans="2:8" x14ac:dyDescent="0.3">
      <c r="B1892" s="22">
        <v>1000302</v>
      </c>
      <c r="C1892" s="23" t="s">
        <v>2521</v>
      </c>
      <c r="D1892" s="23" t="str">
        <f>VLOOKUP(B1892,'5b'!$B$4:$E$904,2,FALSE)</f>
        <v>M</v>
      </c>
      <c r="E1892" s="23" t="str">
        <f>INDEX(Table,MATCH('Classwork 5'!B1892,'5b'!$B$4:$B$904,0),3)</f>
        <v>18-25</v>
      </c>
      <c r="F1892" s="23">
        <f>INDEX(Table,MATCH('Classwork 5'!B1892,'5b'!$B$4:$B$904,0),4)</f>
        <v>4</v>
      </c>
      <c r="G1892" s="23">
        <v>8</v>
      </c>
      <c r="H1892" s="24">
        <v>9741</v>
      </c>
    </row>
    <row r="1893" spans="2:8" x14ac:dyDescent="0.3">
      <c r="B1893" s="22">
        <v>1000302</v>
      </c>
      <c r="C1893" s="23" t="s">
        <v>1976</v>
      </c>
      <c r="D1893" s="23" t="str">
        <f>VLOOKUP(B1893,'5b'!$B$4:$E$904,2,FALSE)</f>
        <v>M</v>
      </c>
      <c r="E1893" s="23" t="str">
        <f>INDEX(Table,MATCH('Classwork 5'!B1893,'5b'!$B$4:$B$904,0),3)</f>
        <v>18-25</v>
      </c>
      <c r="F1893" s="23">
        <f>INDEX(Table,MATCH('Classwork 5'!B1893,'5b'!$B$4:$B$904,0),4)</f>
        <v>4</v>
      </c>
      <c r="G1893" s="23">
        <v>1</v>
      </c>
      <c r="H1893" s="24">
        <v>15675</v>
      </c>
    </row>
    <row r="1894" spans="2:8" x14ac:dyDescent="0.3">
      <c r="B1894" s="22">
        <v>1000302</v>
      </c>
      <c r="C1894" s="23" t="s">
        <v>2590</v>
      </c>
      <c r="D1894" s="23" t="str">
        <f>VLOOKUP(B1894,'5b'!$B$4:$E$904,2,FALSE)</f>
        <v>M</v>
      </c>
      <c r="E1894" s="23" t="str">
        <f>INDEX(Table,MATCH('Classwork 5'!B1894,'5b'!$B$4:$B$904,0),3)</f>
        <v>18-25</v>
      </c>
      <c r="F1894" s="23">
        <f>INDEX(Table,MATCH('Classwork 5'!B1894,'5b'!$B$4:$B$904,0),4)</f>
        <v>4</v>
      </c>
      <c r="G1894" s="23">
        <v>2</v>
      </c>
      <c r="H1894" s="24">
        <v>16504</v>
      </c>
    </row>
    <row r="1895" spans="2:8" x14ac:dyDescent="0.3">
      <c r="B1895" s="22">
        <v>1000302</v>
      </c>
      <c r="C1895" s="23" t="s">
        <v>3007</v>
      </c>
      <c r="D1895" s="23" t="str">
        <f>VLOOKUP(B1895,'5b'!$B$4:$E$904,2,FALSE)</f>
        <v>M</v>
      </c>
      <c r="E1895" s="23" t="str">
        <f>INDEX(Table,MATCH('Classwork 5'!B1895,'5b'!$B$4:$B$904,0),3)</f>
        <v>18-25</v>
      </c>
      <c r="F1895" s="23">
        <f>INDEX(Table,MATCH('Classwork 5'!B1895,'5b'!$B$4:$B$904,0),4)</f>
        <v>4</v>
      </c>
      <c r="G1895" s="23">
        <v>5</v>
      </c>
      <c r="H1895" s="24">
        <v>7032</v>
      </c>
    </row>
    <row r="1896" spans="2:8" x14ac:dyDescent="0.3">
      <c r="B1896" s="22">
        <v>1000303</v>
      </c>
      <c r="C1896" s="23" t="s">
        <v>3008</v>
      </c>
      <c r="D1896" s="23" t="str">
        <f>VLOOKUP(B1896,'5b'!$B$4:$E$904,2,FALSE)</f>
        <v>M</v>
      </c>
      <c r="E1896" s="23" t="str">
        <f>INDEX(Table,MATCH('Classwork 5'!B1896,'5b'!$B$4:$B$904,0),3)</f>
        <v>26-35</v>
      </c>
      <c r="F1896" s="23">
        <f>INDEX(Table,MATCH('Classwork 5'!B1896,'5b'!$B$4:$B$904,0),4)</f>
        <v>7</v>
      </c>
      <c r="G1896" s="23">
        <v>8</v>
      </c>
      <c r="H1896" s="24">
        <v>9764</v>
      </c>
    </row>
    <row r="1897" spans="2:8" x14ac:dyDescent="0.3">
      <c r="B1897" s="22">
        <v>1000303</v>
      </c>
      <c r="C1897" s="23" t="s">
        <v>2096</v>
      </c>
      <c r="D1897" s="23" t="str">
        <f>VLOOKUP(B1897,'5b'!$B$4:$E$904,2,FALSE)</f>
        <v>M</v>
      </c>
      <c r="E1897" s="23" t="str">
        <f>INDEX(Table,MATCH('Classwork 5'!B1897,'5b'!$B$4:$B$904,0),3)</f>
        <v>26-35</v>
      </c>
      <c r="F1897" s="23">
        <f>INDEX(Table,MATCH('Classwork 5'!B1897,'5b'!$B$4:$B$904,0),4)</f>
        <v>7</v>
      </c>
      <c r="G1897" s="23">
        <v>8</v>
      </c>
      <c r="H1897" s="24">
        <v>9794</v>
      </c>
    </row>
    <row r="1898" spans="2:8" x14ac:dyDescent="0.3">
      <c r="B1898" s="22">
        <v>1000303</v>
      </c>
      <c r="C1898" s="23" t="s">
        <v>2703</v>
      </c>
      <c r="D1898" s="23" t="str">
        <f>VLOOKUP(B1898,'5b'!$B$4:$E$904,2,FALSE)</f>
        <v>M</v>
      </c>
      <c r="E1898" s="23" t="str">
        <f>INDEX(Table,MATCH('Classwork 5'!B1898,'5b'!$B$4:$B$904,0),3)</f>
        <v>26-35</v>
      </c>
      <c r="F1898" s="23">
        <f>INDEX(Table,MATCH('Classwork 5'!B1898,'5b'!$B$4:$B$904,0),4)</f>
        <v>7</v>
      </c>
      <c r="G1898" s="23">
        <v>8</v>
      </c>
      <c r="H1898" s="24">
        <v>9702</v>
      </c>
    </row>
    <row r="1899" spans="2:8" x14ac:dyDescent="0.3">
      <c r="B1899" s="22">
        <v>1000303</v>
      </c>
      <c r="C1899" s="23" t="s">
        <v>2019</v>
      </c>
      <c r="D1899" s="23" t="str">
        <f>VLOOKUP(B1899,'5b'!$B$4:$E$904,2,FALSE)</f>
        <v>M</v>
      </c>
      <c r="E1899" s="23" t="str">
        <f>INDEX(Table,MATCH('Classwork 5'!B1899,'5b'!$B$4:$B$904,0),3)</f>
        <v>26-35</v>
      </c>
      <c r="F1899" s="23">
        <f>INDEX(Table,MATCH('Classwork 5'!B1899,'5b'!$B$4:$B$904,0),4)</f>
        <v>7</v>
      </c>
      <c r="G1899" s="23">
        <v>8</v>
      </c>
      <c r="H1899" s="24">
        <v>6151</v>
      </c>
    </row>
    <row r="1900" spans="2:8" x14ac:dyDescent="0.3">
      <c r="B1900" s="22">
        <v>1000303</v>
      </c>
      <c r="C1900" s="23" t="s">
        <v>2492</v>
      </c>
      <c r="D1900" s="23" t="str">
        <f>VLOOKUP(B1900,'5b'!$B$4:$E$904,2,FALSE)</f>
        <v>M</v>
      </c>
      <c r="E1900" s="23" t="str">
        <f>INDEX(Table,MATCH('Classwork 5'!B1900,'5b'!$B$4:$B$904,0),3)</f>
        <v>26-35</v>
      </c>
      <c r="F1900" s="23">
        <f>INDEX(Table,MATCH('Classwork 5'!B1900,'5b'!$B$4:$B$904,0),4)</f>
        <v>7</v>
      </c>
      <c r="G1900" s="23">
        <v>5</v>
      </c>
      <c r="H1900" s="24">
        <v>8698</v>
      </c>
    </row>
    <row r="1901" spans="2:8" x14ac:dyDescent="0.3">
      <c r="B1901" s="22">
        <v>1000303</v>
      </c>
      <c r="C1901" s="23" t="s">
        <v>2032</v>
      </c>
      <c r="D1901" s="23" t="str">
        <f>VLOOKUP(B1901,'5b'!$B$4:$E$904,2,FALSE)</f>
        <v>M</v>
      </c>
      <c r="E1901" s="23" t="str">
        <f>INDEX(Table,MATCH('Classwork 5'!B1901,'5b'!$B$4:$B$904,0),3)</f>
        <v>26-35</v>
      </c>
      <c r="F1901" s="23">
        <f>INDEX(Table,MATCH('Classwork 5'!B1901,'5b'!$B$4:$B$904,0),4)</f>
        <v>7</v>
      </c>
      <c r="G1901" s="23">
        <v>3</v>
      </c>
      <c r="H1901" s="24">
        <v>13716</v>
      </c>
    </row>
    <row r="1902" spans="2:8" x14ac:dyDescent="0.3">
      <c r="B1902" s="22">
        <v>1000303</v>
      </c>
      <c r="C1902" s="23" t="s">
        <v>3009</v>
      </c>
      <c r="D1902" s="23" t="str">
        <f>VLOOKUP(B1902,'5b'!$B$4:$E$904,2,FALSE)</f>
        <v>M</v>
      </c>
      <c r="E1902" s="23" t="str">
        <f>INDEX(Table,MATCH('Classwork 5'!B1902,'5b'!$B$4:$B$904,0),3)</f>
        <v>26-35</v>
      </c>
      <c r="F1902" s="23">
        <f>INDEX(Table,MATCH('Classwork 5'!B1902,'5b'!$B$4:$B$904,0),4)</f>
        <v>7</v>
      </c>
      <c r="G1902" s="23">
        <v>1</v>
      </c>
      <c r="H1902" s="24">
        <v>19508</v>
      </c>
    </row>
    <row r="1903" spans="2:8" x14ac:dyDescent="0.3">
      <c r="B1903" s="22">
        <v>1000303</v>
      </c>
      <c r="C1903" s="23" t="s">
        <v>2183</v>
      </c>
      <c r="D1903" s="23" t="str">
        <f>VLOOKUP(B1903,'5b'!$B$4:$E$904,2,FALSE)</f>
        <v>M</v>
      </c>
      <c r="E1903" s="23" t="str">
        <f>INDEX(Table,MATCH('Classwork 5'!B1903,'5b'!$B$4:$B$904,0),3)</f>
        <v>26-35</v>
      </c>
      <c r="F1903" s="23">
        <f>INDEX(Table,MATCH('Classwork 5'!B1903,'5b'!$B$4:$B$904,0),4)</f>
        <v>7</v>
      </c>
      <c r="G1903" s="23">
        <v>5</v>
      </c>
      <c r="H1903" s="24">
        <v>5182</v>
      </c>
    </row>
    <row r="1904" spans="2:8" x14ac:dyDescent="0.3">
      <c r="B1904" s="22">
        <v>1000303</v>
      </c>
      <c r="C1904" s="23" t="s">
        <v>2930</v>
      </c>
      <c r="D1904" s="23" t="str">
        <f>VLOOKUP(B1904,'5b'!$B$4:$E$904,2,FALSE)</f>
        <v>M</v>
      </c>
      <c r="E1904" s="23" t="str">
        <f>INDEX(Table,MATCH('Classwork 5'!B1904,'5b'!$B$4:$B$904,0),3)</f>
        <v>26-35</v>
      </c>
      <c r="F1904" s="23">
        <f>INDEX(Table,MATCH('Classwork 5'!B1904,'5b'!$B$4:$B$904,0),4)</f>
        <v>7</v>
      </c>
      <c r="G1904" s="23">
        <v>5</v>
      </c>
      <c r="H1904" s="24">
        <v>1922</v>
      </c>
    </row>
    <row r="1905" spans="2:8" x14ac:dyDescent="0.3">
      <c r="B1905" s="22">
        <v>1000303</v>
      </c>
      <c r="C1905" s="23" t="s">
        <v>2148</v>
      </c>
      <c r="D1905" s="23" t="str">
        <f>VLOOKUP(B1905,'5b'!$B$4:$E$904,2,FALSE)</f>
        <v>M</v>
      </c>
      <c r="E1905" s="23" t="str">
        <f>INDEX(Table,MATCH('Classwork 5'!B1905,'5b'!$B$4:$B$904,0),3)</f>
        <v>26-35</v>
      </c>
      <c r="F1905" s="23">
        <f>INDEX(Table,MATCH('Classwork 5'!B1905,'5b'!$B$4:$B$904,0),4)</f>
        <v>7</v>
      </c>
      <c r="G1905" s="23">
        <v>5</v>
      </c>
      <c r="H1905" s="24">
        <v>6985</v>
      </c>
    </row>
    <row r="1906" spans="2:8" x14ac:dyDescent="0.3">
      <c r="B1906" s="22">
        <v>1000304</v>
      </c>
      <c r="C1906" s="23" t="s">
        <v>3010</v>
      </c>
      <c r="D1906" s="23" t="str">
        <f>VLOOKUP(B1906,'5b'!$B$4:$E$904,2,FALSE)</f>
        <v>M</v>
      </c>
      <c r="E1906" s="23" t="str">
        <f>INDEX(Table,MATCH('Classwork 5'!B1906,'5b'!$B$4:$B$904,0),3)</f>
        <v>26-35</v>
      </c>
      <c r="F1906" s="23">
        <f>INDEX(Table,MATCH('Classwork 5'!B1906,'5b'!$B$4:$B$904,0),4)</f>
        <v>0</v>
      </c>
      <c r="G1906" s="23">
        <v>10</v>
      </c>
      <c r="H1906" s="24">
        <v>23139</v>
      </c>
    </row>
    <row r="1907" spans="2:8" x14ac:dyDescent="0.3">
      <c r="B1907" s="22">
        <v>1000305</v>
      </c>
      <c r="C1907" s="23" t="s">
        <v>2944</v>
      </c>
      <c r="D1907" s="23" t="str">
        <f>VLOOKUP(B1907,'5b'!$B$4:$E$904,2,FALSE)</f>
        <v>F</v>
      </c>
      <c r="E1907" s="23" t="str">
        <f>INDEX(Table,MATCH('Classwork 5'!B1907,'5b'!$B$4:$B$904,0),3)</f>
        <v>18-25</v>
      </c>
      <c r="F1907" s="23">
        <f>INDEX(Table,MATCH('Classwork 5'!B1907,'5b'!$B$4:$B$904,0),4)</f>
        <v>0</v>
      </c>
      <c r="G1907" s="23">
        <v>11</v>
      </c>
      <c r="H1907" s="24">
        <v>4616</v>
      </c>
    </row>
    <row r="1908" spans="2:8" x14ac:dyDescent="0.3">
      <c r="B1908" s="22">
        <v>1000305</v>
      </c>
      <c r="C1908" s="23" t="s">
        <v>2373</v>
      </c>
      <c r="D1908" s="23" t="str">
        <f>VLOOKUP(B1908,'5b'!$B$4:$E$904,2,FALSE)</f>
        <v>F</v>
      </c>
      <c r="E1908" s="23" t="str">
        <f>INDEX(Table,MATCH('Classwork 5'!B1908,'5b'!$B$4:$B$904,0),3)</f>
        <v>18-25</v>
      </c>
      <c r="F1908" s="23">
        <f>INDEX(Table,MATCH('Classwork 5'!B1908,'5b'!$B$4:$B$904,0),4)</f>
        <v>0</v>
      </c>
      <c r="G1908" s="23">
        <v>1</v>
      </c>
      <c r="H1908" s="24">
        <v>15392</v>
      </c>
    </row>
    <row r="1909" spans="2:8" x14ac:dyDescent="0.3">
      <c r="B1909" s="22">
        <v>1000305</v>
      </c>
      <c r="C1909" s="23" t="s">
        <v>3011</v>
      </c>
      <c r="D1909" s="23" t="str">
        <f>VLOOKUP(B1909,'5b'!$B$4:$E$904,2,FALSE)</f>
        <v>F</v>
      </c>
      <c r="E1909" s="23" t="str">
        <f>INDEX(Table,MATCH('Classwork 5'!B1909,'5b'!$B$4:$B$904,0),3)</f>
        <v>18-25</v>
      </c>
      <c r="F1909" s="23">
        <f>INDEX(Table,MATCH('Classwork 5'!B1909,'5b'!$B$4:$B$904,0),4)</f>
        <v>0</v>
      </c>
      <c r="G1909" s="23">
        <v>11</v>
      </c>
      <c r="H1909" s="24">
        <v>1708</v>
      </c>
    </row>
    <row r="1910" spans="2:8" x14ac:dyDescent="0.3">
      <c r="B1910" s="22">
        <v>1000306</v>
      </c>
      <c r="C1910" s="23" t="s">
        <v>2510</v>
      </c>
      <c r="D1910" s="23" t="str">
        <f>VLOOKUP(B1910,'5b'!$B$4:$E$904,2,FALSE)</f>
        <v>M</v>
      </c>
      <c r="E1910" s="23" t="str">
        <f>INDEX(Table,MATCH('Classwork 5'!B1910,'5b'!$B$4:$B$904,0),3)</f>
        <v>18-25</v>
      </c>
      <c r="F1910" s="23">
        <f>INDEX(Table,MATCH('Classwork 5'!B1910,'5b'!$B$4:$B$904,0),4)</f>
        <v>0</v>
      </c>
      <c r="G1910" s="23">
        <v>6</v>
      </c>
      <c r="H1910" s="24">
        <v>20656</v>
      </c>
    </row>
    <row r="1911" spans="2:8" x14ac:dyDescent="0.3">
      <c r="B1911" s="22">
        <v>1000306</v>
      </c>
      <c r="C1911" s="23" t="s">
        <v>2239</v>
      </c>
      <c r="D1911" s="23" t="str">
        <f>VLOOKUP(B1911,'5b'!$B$4:$E$904,2,FALSE)</f>
        <v>M</v>
      </c>
      <c r="E1911" s="23" t="str">
        <f>INDEX(Table,MATCH('Classwork 5'!B1911,'5b'!$B$4:$B$904,0),3)</f>
        <v>18-25</v>
      </c>
      <c r="F1911" s="23">
        <f>INDEX(Table,MATCH('Classwork 5'!B1911,'5b'!$B$4:$B$904,0),4)</f>
        <v>0</v>
      </c>
      <c r="G1911" s="23">
        <v>1</v>
      </c>
      <c r="H1911" s="24">
        <v>15247</v>
      </c>
    </row>
    <row r="1912" spans="2:8" x14ac:dyDescent="0.3">
      <c r="B1912" s="22">
        <v>1000306</v>
      </c>
      <c r="C1912" s="23" t="s">
        <v>2097</v>
      </c>
      <c r="D1912" s="23" t="str">
        <f>VLOOKUP(B1912,'5b'!$B$4:$E$904,2,FALSE)</f>
        <v>M</v>
      </c>
      <c r="E1912" s="23" t="str">
        <f>INDEX(Table,MATCH('Classwork 5'!B1912,'5b'!$B$4:$B$904,0),3)</f>
        <v>18-25</v>
      </c>
      <c r="F1912" s="23">
        <f>INDEX(Table,MATCH('Classwork 5'!B1912,'5b'!$B$4:$B$904,0),4)</f>
        <v>0</v>
      </c>
      <c r="G1912" s="23">
        <v>1</v>
      </c>
      <c r="H1912" s="24">
        <v>15586</v>
      </c>
    </row>
    <row r="1913" spans="2:8" x14ac:dyDescent="0.3">
      <c r="B1913" s="22">
        <v>1000306</v>
      </c>
      <c r="C1913" s="23" t="s">
        <v>3012</v>
      </c>
      <c r="D1913" s="23" t="str">
        <f>VLOOKUP(B1913,'5b'!$B$4:$E$904,2,FALSE)</f>
        <v>M</v>
      </c>
      <c r="E1913" s="23" t="str">
        <f>INDEX(Table,MATCH('Classwork 5'!B1913,'5b'!$B$4:$B$904,0),3)</f>
        <v>18-25</v>
      </c>
      <c r="F1913" s="23">
        <f>INDEX(Table,MATCH('Classwork 5'!B1913,'5b'!$B$4:$B$904,0),4)</f>
        <v>0</v>
      </c>
      <c r="G1913" s="23">
        <v>1</v>
      </c>
      <c r="H1913" s="24">
        <v>15305</v>
      </c>
    </row>
    <row r="1914" spans="2:8" x14ac:dyDescent="0.3">
      <c r="B1914" s="22">
        <v>1000306</v>
      </c>
      <c r="C1914" s="23" t="s">
        <v>2202</v>
      </c>
      <c r="D1914" s="23" t="str">
        <f>VLOOKUP(B1914,'5b'!$B$4:$E$904,2,FALSE)</f>
        <v>M</v>
      </c>
      <c r="E1914" s="23" t="str">
        <f>INDEX(Table,MATCH('Classwork 5'!B1914,'5b'!$B$4:$B$904,0),3)</f>
        <v>18-25</v>
      </c>
      <c r="F1914" s="23">
        <f>INDEX(Table,MATCH('Classwork 5'!B1914,'5b'!$B$4:$B$904,0),4)</f>
        <v>0</v>
      </c>
      <c r="G1914" s="23">
        <v>3</v>
      </c>
      <c r="H1914" s="24">
        <v>8297</v>
      </c>
    </row>
    <row r="1915" spans="2:8" x14ac:dyDescent="0.3">
      <c r="B1915" s="22">
        <v>1000306</v>
      </c>
      <c r="C1915" s="23" t="s">
        <v>1943</v>
      </c>
      <c r="D1915" s="23" t="str">
        <f>VLOOKUP(B1915,'5b'!$B$4:$E$904,2,FALSE)</f>
        <v>M</v>
      </c>
      <c r="E1915" s="23" t="str">
        <f>INDEX(Table,MATCH('Classwork 5'!B1915,'5b'!$B$4:$B$904,0),3)</f>
        <v>18-25</v>
      </c>
      <c r="F1915" s="23">
        <f>INDEX(Table,MATCH('Classwork 5'!B1915,'5b'!$B$4:$B$904,0),4)</f>
        <v>0</v>
      </c>
      <c r="G1915" s="23">
        <v>1</v>
      </c>
      <c r="H1915" s="24">
        <v>18975</v>
      </c>
    </row>
    <row r="1916" spans="2:8" x14ac:dyDescent="0.3">
      <c r="B1916" s="22">
        <v>1000306</v>
      </c>
      <c r="C1916" s="23" t="s">
        <v>3013</v>
      </c>
      <c r="D1916" s="23" t="str">
        <f>VLOOKUP(B1916,'5b'!$B$4:$E$904,2,FALSE)</f>
        <v>M</v>
      </c>
      <c r="E1916" s="23" t="str">
        <f>INDEX(Table,MATCH('Classwork 5'!B1916,'5b'!$B$4:$B$904,0),3)</f>
        <v>18-25</v>
      </c>
      <c r="F1916" s="23">
        <f>INDEX(Table,MATCH('Classwork 5'!B1916,'5b'!$B$4:$B$904,0),4)</f>
        <v>0</v>
      </c>
      <c r="G1916" s="23">
        <v>1</v>
      </c>
      <c r="H1916" s="24">
        <v>15742</v>
      </c>
    </row>
    <row r="1917" spans="2:8" x14ac:dyDescent="0.3">
      <c r="B1917" s="22">
        <v>1000306</v>
      </c>
      <c r="C1917" s="23" t="s">
        <v>2242</v>
      </c>
      <c r="D1917" s="23" t="str">
        <f>VLOOKUP(B1917,'5b'!$B$4:$E$904,2,FALSE)</f>
        <v>M</v>
      </c>
      <c r="E1917" s="23" t="str">
        <f>INDEX(Table,MATCH('Classwork 5'!B1917,'5b'!$B$4:$B$904,0),3)</f>
        <v>18-25</v>
      </c>
      <c r="F1917" s="23">
        <f>INDEX(Table,MATCH('Classwork 5'!B1917,'5b'!$B$4:$B$904,0),4)</f>
        <v>0</v>
      </c>
      <c r="G1917" s="23">
        <v>1</v>
      </c>
      <c r="H1917" s="24">
        <v>15864</v>
      </c>
    </row>
    <row r="1918" spans="2:8" x14ac:dyDescent="0.3">
      <c r="B1918" s="22">
        <v>1000306</v>
      </c>
      <c r="C1918" s="23" t="s">
        <v>3014</v>
      </c>
      <c r="D1918" s="23" t="str">
        <f>VLOOKUP(B1918,'5b'!$B$4:$E$904,2,FALSE)</f>
        <v>M</v>
      </c>
      <c r="E1918" s="23" t="str">
        <f>INDEX(Table,MATCH('Classwork 5'!B1918,'5b'!$B$4:$B$904,0),3)</f>
        <v>18-25</v>
      </c>
      <c r="F1918" s="23">
        <f>INDEX(Table,MATCH('Classwork 5'!B1918,'5b'!$B$4:$B$904,0),4)</f>
        <v>0</v>
      </c>
      <c r="G1918" s="23">
        <v>5</v>
      </c>
      <c r="H1918" s="24">
        <v>3664</v>
      </c>
    </row>
    <row r="1919" spans="2:8" x14ac:dyDescent="0.3">
      <c r="B1919" s="22">
        <v>1000307</v>
      </c>
      <c r="C1919" s="23" t="s">
        <v>2108</v>
      </c>
      <c r="D1919" s="23" t="str">
        <f>VLOOKUP(B1919,'5b'!$B$4:$E$904,2,FALSE)</f>
        <v>M</v>
      </c>
      <c r="E1919" s="23" t="str">
        <f>INDEX(Table,MATCH('Classwork 5'!B1919,'5b'!$B$4:$B$904,0),3)</f>
        <v>51-55</v>
      </c>
      <c r="F1919" s="23">
        <f>INDEX(Table,MATCH('Classwork 5'!B1919,'5b'!$B$4:$B$904,0),4)</f>
        <v>16</v>
      </c>
      <c r="G1919" s="23">
        <v>5</v>
      </c>
      <c r="H1919" s="24">
        <v>3761</v>
      </c>
    </row>
    <row r="1920" spans="2:8" x14ac:dyDescent="0.3">
      <c r="B1920" s="22">
        <v>1000307</v>
      </c>
      <c r="C1920" s="23" t="s">
        <v>2133</v>
      </c>
      <c r="D1920" s="23" t="str">
        <f>VLOOKUP(B1920,'5b'!$B$4:$E$904,2,FALSE)</f>
        <v>M</v>
      </c>
      <c r="E1920" s="23" t="str">
        <f>INDEX(Table,MATCH('Classwork 5'!B1920,'5b'!$B$4:$B$904,0),3)</f>
        <v>51-55</v>
      </c>
      <c r="F1920" s="23">
        <f>INDEX(Table,MATCH('Classwork 5'!B1920,'5b'!$B$4:$B$904,0),4)</f>
        <v>16</v>
      </c>
      <c r="G1920" s="23">
        <v>7</v>
      </c>
      <c r="H1920" s="24">
        <v>20571</v>
      </c>
    </row>
    <row r="1921" spans="2:8" x14ac:dyDescent="0.3">
      <c r="B1921" s="22">
        <v>1000307</v>
      </c>
      <c r="C1921" s="23" t="s">
        <v>2072</v>
      </c>
      <c r="D1921" s="23" t="str">
        <f>VLOOKUP(B1921,'5b'!$B$4:$E$904,2,FALSE)</f>
        <v>M</v>
      </c>
      <c r="E1921" s="23" t="str">
        <f>INDEX(Table,MATCH('Classwork 5'!B1921,'5b'!$B$4:$B$904,0),3)</f>
        <v>51-55</v>
      </c>
      <c r="F1921" s="23">
        <f>INDEX(Table,MATCH('Classwork 5'!B1921,'5b'!$B$4:$B$904,0),4)</f>
        <v>16</v>
      </c>
      <c r="G1921" s="23">
        <v>6</v>
      </c>
      <c r="H1921" s="24">
        <v>20460</v>
      </c>
    </row>
    <row r="1922" spans="2:8" x14ac:dyDescent="0.3">
      <c r="B1922" s="22">
        <v>1000307</v>
      </c>
      <c r="C1922" s="23" t="s">
        <v>2631</v>
      </c>
      <c r="D1922" s="23" t="str">
        <f>VLOOKUP(B1922,'5b'!$B$4:$E$904,2,FALSE)</f>
        <v>M</v>
      </c>
      <c r="E1922" s="23" t="str">
        <f>INDEX(Table,MATCH('Classwork 5'!B1922,'5b'!$B$4:$B$904,0),3)</f>
        <v>51-55</v>
      </c>
      <c r="F1922" s="23">
        <f>INDEX(Table,MATCH('Classwork 5'!B1922,'5b'!$B$4:$B$904,0),4)</f>
        <v>16</v>
      </c>
      <c r="G1922" s="23">
        <v>8</v>
      </c>
      <c r="H1922" s="24">
        <v>9852</v>
      </c>
    </row>
    <row r="1923" spans="2:8" x14ac:dyDescent="0.3">
      <c r="B1923" s="22">
        <v>1000307</v>
      </c>
      <c r="C1923" s="23" t="s">
        <v>2246</v>
      </c>
      <c r="D1923" s="23" t="str">
        <f>VLOOKUP(B1923,'5b'!$B$4:$E$904,2,FALSE)</f>
        <v>M</v>
      </c>
      <c r="E1923" s="23" t="str">
        <f>INDEX(Table,MATCH('Classwork 5'!B1923,'5b'!$B$4:$B$904,0),3)</f>
        <v>51-55</v>
      </c>
      <c r="F1923" s="23">
        <f>INDEX(Table,MATCH('Classwork 5'!B1923,'5b'!$B$4:$B$904,0),4)</f>
        <v>16</v>
      </c>
      <c r="G1923" s="23">
        <v>3</v>
      </c>
      <c r="H1923" s="24">
        <v>8036</v>
      </c>
    </row>
    <row r="1924" spans="2:8" x14ac:dyDescent="0.3">
      <c r="B1924" s="22">
        <v>1000307</v>
      </c>
      <c r="C1924" s="23" t="s">
        <v>3015</v>
      </c>
      <c r="D1924" s="23" t="str">
        <f>VLOOKUP(B1924,'5b'!$B$4:$E$904,2,FALSE)</f>
        <v>M</v>
      </c>
      <c r="E1924" s="23" t="str">
        <f>INDEX(Table,MATCH('Classwork 5'!B1924,'5b'!$B$4:$B$904,0),3)</f>
        <v>51-55</v>
      </c>
      <c r="F1924" s="23">
        <f>INDEX(Table,MATCH('Classwork 5'!B1924,'5b'!$B$4:$B$904,0),4)</f>
        <v>16</v>
      </c>
      <c r="G1924" s="23">
        <v>5</v>
      </c>
      <c r="H1924" s="24">
        <v>6894</v>
      </c>
    </row>
    <row r="1925" spans="2:8" x14ac:dyDescent="0.3">
      <c r="B1925" s="22">
        <v>1000307</v>
      </c>
      <c r="C1925" s="23" t="s">
        <v>2815</v>
      </c>
      <c r="D1925" s="23" t="str">
        <f>VLOOKUP(B1925,'5b'!$B$4:$E$904,2,FALSE)</f>
        <v>M</v>
      </c>
      <c r="E1925" s="23" t="str">
        <f>INDEX(Table,MATCH('Classwork 5'!B1925,'5b'!$B$4:$B$904,0),3)</f>
        <v>51-55</v>
      </c>
      <c r="F1925" s="23">
        <f>INDEX(Table,MATCH('Classwork 5'!B1925,'5b'!$B$4:$B$904,0),4)</f>
        <v>16</v>
      </c>
      <c r="G1925" s="23">
        <v>8</v>
      </c>
      <c r="H1925" s="24">
        <v>9815</v>
      </c>
    </row>
    <row r="1926" spans="2:8" x14ac:dyDescent="0.3">
      <c r="B1926" s="22">
        <v>1000307</v>
      </c>
      <c r="C1926" s="23" t="s">
        <v>2150</v>
      </c>
      <c r="D1926" s="23" t="str">
        <f>VLOOKUP(B1926,'5b'!$B$4:$E$904,2,FALSE)</f>
        <v>M</v>
      </c>
      <c r="E1926" s="23" t="str">
        <f>INDEX(Table,MATCH('Classwork 5'!B1926,'5b'!$B$4:$B$904,0),3)</f>
        <v>51-55</v>
      </c>
      <c r="F1926" s="23">
        <f>INDEX(Table,MATCH('Classwork 5'!B1926,'5b'!$B$4:$B$904,0),4)</f>
        <v>16</v>
      </c>
      <c r="G1926" s="23">
        <v>1</v>
      </c>
      <c r="H1926" s="24">
        <v>19177</v>
      </c>
    </row>
    <row r="1927" spans="2:8" x14ac:dyDescent="0.3">
      <c r="B1927" s="22">
        <v>1000308</v>
      </c>
      <c r="C1927" s="23" t="s">
        <v>3016</v>
      </c>
      <c r="D1927" s="23" t="str">
        <f>VLOOKUP(B1927,'5b'!$B$4:$E$904,2,FALSE)</f>
        <v>M</v>
      </c>
      <c r="E1927" s="23" t="str">
        <f>INDEX(Table,MATCH('Classwork 5'!B1927,'5b'!$B$4:$B$904,0),3)</f>
        <v>26-35</v>
      </c>
      <c r="F1927" s="23">
        <f>INDEX(Table,MATCH('Classwork 5'!B1927,'5b'!$B$4:$B$904,0),4)</f>
        <v>2</v>
      </c>
      <c r="G1927" s="23">
        <v>8</v>
      </c>
      <c r="H1927" s="24">
        <v>7923</v>
      </c>
    </row>
    <row r="1928" spans="2:8" x14ac:dyDescent="0.3">
      <c r="B1928" s="22">
        <v>1000308</v>
      </c>
      <c r="C1928" s="23" t="s">
        <v>1960</v>
      </c>
      <c r="D1928" s="23" t="str">
        <f>VLOOKUP(B1928,'5b'!$B$4:$E$904,2,FALSE)</f>
        <v>M</v>
      </c>
      <c r="E1928" s="23" t="str">
        <f>INDEX(Table,MATCH('Classwork 5'!B1928,'5b'!$B$4:$B$904,0),3)</f>
        <v>26-35</v>
      </c>
      <c r="F1928" s="23">
        <f>INDEX(Table,MATCH('Classwork 5'!B1928,'5b'!$B$4:$B$904,0),4)</f>
        <v>2</v>
      </c>
      <c r="G1928" s="23">
        <v>6</v>
      </c>
      <c r="H1928" s="24">
        <v>16617</v>
      </c>
    </row>
    <row r="1929" spans="2:8" x14ac:dyDescent="0.3">
      <c r="B1929" s="22">
        <v>1000308</v>
      </c>
      <c r="C1929" s="23" t="s">
        <v>3017</v>
      </c>
      <c r="D1929" s="23" t="str">
        <f>VLOOKUP(B1929,'5b'!$B$4:$E$904,2,FALSE)</f>
        <v>M</v>
      </c>
      <c r="E1929" s="23" t="str">
        <f>INDEX(Table,MATCH('Classwork 5'!B1929,'5b'!$B$4:$B$904,0),3)</f>
        <v>26-35</v>
      </c>
      <c r="F1929" s="23">
        <f>INDEX(Table,MATCH('Classwork 5'!B1929,'5b'!$B$4:$B$904,0),4)</f>
        <v>2</v>
      </c>
      <c r="G1929" s="23">
        <v>8</v>
      </c>
      <c r="H1929" s="24">
        <v>7835</v>
      </c>
    </row>
    <row r="1930" spans="2:8" x14ac:dyDescent="0.3">
      <c r="B1930" s="22">
        <v>1000308</v>
      </c>
      <c r="C1930" s="23" t="s">
        <v>2523</v>
      </c>
      <c r="D1930" s="23" t="str">
        <f>VLOOKUP(B1930,'5b'!$B$4:$E$904,2,FALSE)</f>
        <v>M</v>
      </c>
      <c r="E1930" s="23" t="str">
        <f>INDEX(Table,MATCH('Classwork 5'!B1930,'5b'!$B$4:$B$904,0),3)</f>
        <v>26-35</v>
      </c>
      <c r="F1930" s="23">
        <f>INDEX(Table,MATCH('Classwork 5'!B1930,'5b'!$B$4:$B$904,0),4)</f>
        <v>2</v>
      </c>
      <c r="G1930" s="23">
        <v>5</v>
      </c>
      <c r="H1930" s="24">
        <v>8874</v>
      </c>
    </row>
    <row r="1931" spans="2:8" x14ac:dyDescent="0.3">
      <c r="B1931" s="22">
        <v>1000308</v>
      </c>
      <c r="C1931" s="23" t="s">
        <v>3018</v>
      </c>
      <c r="D1931" s="23" t="str">
        <f>VLOOKUP(B1931,'5b'!$B$4:$E$904,2,FALSE)</f>
        <v>M</v>
      </c>
      <c r="E1931" s="23" t="str">
        <f>INDEX(Table,MATCH('Classwork 5'!B1931,'5b'!$B$4:$B$904,0),3)</f>
        <v>26-35</v>
      </c>
      <c r="F1931" s="23">
        <f>INDEX(Table,MATCH('Classwork 5'!B1931,'5b'!$B$4:$B$904,0),4)</f>
        <v>2</v>
      </c>
      <c r="G1931" s="23">
        <v>5</v>
      </c>
      <c r="H1931" s="24">
        <v>7188</v>
      </c>
    </row>
    <row r="1932" spans="2:8" x14ac:dyDescent="0.3">
      <c r="B1932" s="22">
        <v>1000308</v>
      </c>
      <c r="C1932" s="23" t="s">
        <v>2623</v>
      </c>
      <c r="D1932" s="23" t="str">
        <f>VLOOKUP(B1932,'5b'!$B$4:$E$904,2,FALSE)</f>
        <v>M</v>
      </c>
      <c r="E1932" s="23" t="str">
        <f>INDEX(Table,MATCH('Classwork 5'!B1932,'5b'!$B$4:$B$904,0),3)</f>
        <v>26-35</v>
      </c>
      <c r="F1932" s="23">
        <f>INDEX(Table,MATCH('Classwork 5'!B1932,'5b'!$B$4:$B$904,0),4)</f>
        <v>2</v>
      </c>
      <c r="G1932" s="23">
        <v>15</v>
      </c>
      <c r="H1932" s="24">
        <v>21264</v>
      </c>
    </row>
    <row r="1933" spans="2:8" x14ac:dyDescent="0.3">
      <c r="B1933" s="22">
        <v>1000308</v>
      </c>
      <c r="C1933" s="23" t="s">
        <v>2454</v>
      </c>
      <c r="D1933" s="23" t="str">
        <f>VLOOKUP(B1933,'5b'!$B$4:$E$904,2,FALSE)</f>
        <v>M</v>
      </c>
      <c r="E1933" s="23" t="str">
        <f>INDEX(Table,MATCH('Classwork 5'!B1933,'5b'!$B$4:$B$904,0),3)</f>
        <v>26-35</v>
      </c>
      <c r="F1933" s="23">
        <f>INDEX(Table,MATCH('Classwork 5'!B1933,'5b'!$B$4:$B$904,0),4)</f>
        <v>2</v>
      </c>
      <c r="G1933" s="23">
        <v>1</v>
      </c>
      <c r="H1933" s="24">
        <v>11899</v>
      </c>
    </row>
    <row r="1934" spans="2:8" x14ac:dyDescent="0.3">
      <c r="B1934" s="22">
        <v>1000308</v>
      </c>
      <c r="C1934" s="23" t="s">
        <v>3019</v>
      </c>
      <c r="D1934" s="23" t="str">
        <f>VLOOKUP(B1934,'5b'!$B$4:$E$904,2,FALSE)</f>
        <v>M</v>
      </c>
      <c r="E1934" s="23" t="str">
        <f>INDEX(Table,MATCH('Classwork 5'!B1934,'5b'!$B$4:$B$904,0),3)</f>
        <v>26-35</v>
      </c>
      <c r="F1934" s="23">
        <f>INDEX(Table,MATCH('Classwork 5'!B1934,'5b'!$B$4:$B$904,0),4)</f>
        <v>2</v>
      </c>
      <c r="G1934" s="23">
        <v>1</v>
      </c>
      <c r="H1934" s="24">
        <v>11528</v>
      </c>
    </row>
    <row r="1935" spans="2:8" x14ac:dyDescent="0.3">
      <c r="B1935" s="22">
        <v>1000308</v>
      </c>
      <c r="C1935" s="23" t="s">
        <v>2399</v>
      </c>
      <c r="D1935" s="23" t="str">
        <f>VLOOKUP(B1935,'5b'!$B$4:$E$904,2,FALSE)</f>
        <v>M</v>
      </c>
      <c r="E1935" s="23" t="str">
        <f>INDEX(Table,MATCH('Classwork 5'!B1935,'5b'!$B$4:$B$904,0),3)</f>
        <v>26-35</v>
      </c>
      <c r="F1935" s="23">
        <f>INDEX(Table,MATCH('Classwork 5'!B1935,'5b'!$B$4:$B$904,0),4)</f>
        <v>2</v>
      </c>
      <c r="G1935" s="23">
        <v>5</v>
      </c>
      <c r="H1935" s="24">
        <v>7100</v>
      </c>
    </row>
    <row r="1936" spans="2:8" x14ac:dyDescent="0.3">
      <c r="B1936" s="22">
        <v>1000308</v>
      </c>
      <c r="C1936" s="23" t="s">
        <v>3020</v>
      </c>
      <c r="D1936" s="23" t="str">
        <f>VLOOKUP(B1936,'5b'!$B$4:$E$904,2,FALSE)</f>
        <v>M</v>
      </c>
      <c r="E1936" s="23" t="str">
        <f>INDEX(Table,MATCH('Classwork 5'!B1936,'5b'!$B$4:$B$904,0),3)</f>
        <v>26-35</v>
      </c>
      <c r="F1936" s="23">
        <f>INDEX(Table,MATCH('Classwork 5'!B1936,'5b'!$B$4:$B$904,0),4)</f>
        <v>2</v>
      </c>
      <c r="G1936" s="23">
        <v>1</v>
      </c>
      <c r="H1936" s="24">
        <v>11874</v>
      </c>
    </row>
    <row r="1937" spans="2:8" x14ac:dyDescent="0.3">
      <c r="B1937" s="22">
        <v>1000308</v>
      </c>
      <c r="C1937" s="23" t="s">
        <v>2034</v>
      </c>
      <c r="D1937" s="23" t="str">
        <f>VLOOKUP(B1937,'5b'!$B$4:$E$904,2,FALSE)</f>
        <v>M</v>
      </c>
      <c r="E1937" s="23" t="str">
        <f>INDEX(Table,MATCH('Classwork 5'!B1937,'5b'!$B$4:$B$904,0),3)</f>
        <v>26-35</v>
      </c>
      <c r="F1937" s="23">
        <f>INDEX(Table,MATCH('Classwork 5'!B1937,'5b'!$B$4:$B$904,0),4)</f>
        <v>2</v>
      </c>
      <c r="G1937" s="23">
        <v>5</v>
      </c>
      <c r="H1937" s="24">
        <v>6879</v>
      </c>
    </row>
    <row r="1938" spans="2:8" x14ac:dyDescent="0.3">
      <c r="B1938" s="22">
        <v>1000308</v>
      </c>
      <c r="C1938" s="23" t="s">
        <v>1987</v>
      </c>
      <c r="D1938" s="23" t="str">
        <f>VLOOKUP(B1938,'5b'!$B$4:$E$904,2,FALSE)</f>
        <v>M</v>
      </c>
      <c r="E1938" s="23" t="str">
        <f>INDEX(Table,MATCH('Classwork 5'!B1938,'5b'!$B$4:$B$904,0),3)</f>
        <v>26-35</v>
      </c>
      <c r="F1938" s="23">
        <f>INDEX(Table,MATCH('Classwork 5'!B1938,'5b'!$B$4:$B$904,0),4)</f>
        <v>2</v>
      </c>
      <c r="G1938" s="23">
        <v>8</v>
      </c>
      <c r="H1938" s="24">
        <v>5842</v>
      </c>
    </row>
    <row r="1939" spans="2:8" x14ac:dyDescent="0.3">
      <c r="B1939" s="22">
        <v>1000308</v>
      </c>
      <c r="C1939" s="23" t="s">
        <v>3021</v>
      </c>
      <c r="D1939" s="23" t="str">
        <f>VLOOKUP(B1939,'5b'!$B$4:$E$904,2,FALSE)</f>
        <v>M</v>
      </c>
      <c r="E1939" s="23" t="str">
        <f>INDEX(Table,MATCH('Classwork 5'!B1939,'5b'!$B$4:$B$904,0),3)</f>
        <v>26-35</v>
      </c>
      <c r="F1939" s="23">
        <f>INDEX(Table,MATCH('Classwork 5'!B1939,'5b'!$B$4:$B$904,0),4)</f>
        <v>2</v>
      </c>
      <c r="G1939" s="23">
        <v>16</v>
      </c>
      <c r="H1939" s="24">
        <v>16712</v>
      </c>
    </row>
    <row r="1940" spans="2:8" x14ac:dyDescent="0.3">
      <c r="B1940" s="22">
        <v>1000308</v>
      </c>
      <c r="C1940" s="23" t="s">
        <v>2073</v>
      </c>
      <c r="D1940" s="23" t="str">
        <f>VLOOKUP(B1940,'5b'!$B$4:$E$904,2,FALSE)</f>
        <v>M</v>
      </c>
      <c r="E1940" s="23" t="str">
        <f>INDEX(Table,MATCH('Classwork 5'!B1940,'5b'!$B$4:$B$904,0),3)</f>
        <v>26-35</v>
      </c>
      <c r="F1940" s="23">
        <f>INDEX(Table,MATCH('Classwork 5'!B1940,'5b'!$B$4:$B$904,0),4)</f>
        <v>2</v>
      </c>
      <c r="G1940" s="23">
        <v>5</v>
      </c>
      <c r="H1940" s="24">
        <v>7181</v>
      </c>
    </row>
    <row r="1941" spans="2:8" x14ac:dyDescent="0.3">
      <c r="B1941" s="22">
        <v>1000308</v>
      </c>
      <c r="C1941" s="23" t="s">
        <v>2634</v>
      </c>
      <c r="D1941" s="23" t="str">
        <f>VLOOKUP(B1941,'5b'!$B$4:$E$904,2,FALSE)</f>
        <v>M</v>
      </c>
      <c r="E1941" s="23" t="str">
        <f>INDEX(Table,MATCH('Classwork 5'!B1941,'5b'!$B$4:$B$904,0),3)</f>
        <v>26-35</v>
      </c>
      <c r="F1941" s="23">
        <f>INDEX(Table,MATCH('Classwork 5'!B1941,'5b'!$B$4:$B$904,0),4)</f>
        <v>2</v>
      </c>
      <c r="G1941" s="23">
        <v>5</v>
      </c>
      <c r="H1941" s="24">
        <v>7061</v>
      </c>
    </row>
    <row r="1942" spans="2:8" x14ac:dyDescent="0.3">
      <c r="B1942" s="22">
        <v>1000308</v>
      </c>
      <c r="C1942" s="23" t="s">
        <v>2999</v>
      </c>
      <c r="D1942" s="23" t="str">
        <f>VLOOKUP(B1942,'5b'!$B$4:$E$904,2,FALSE)</f>
        <v>M</v>
      </c>
      <c r="E1942" s="23" t="str">
        <f>INDEX(Table,MATCH('Classwork 5'!B1942,'5b'!$B$4:$B$904,0),3)</f>
        <v>26-35</v>
      </c>
      <c r="F1942" s="23">
        <f>INDEX(Table,MATCH('Classwork 5'!B1942,'5b'!$B$4:$B$904,0),4)</f>
        <v>2</v>
      </c>
      <c r="G1942" s="23">
        <v>5</v>
      </c>
      <c r="H1942" s="24">
        <v>5233</v>
      </c>
    </row>
    <row r="1943" spans="2:8" x14ac:dyDescent="0.3">
      <c r="B1943" s="22">
        <v>1000308</v>
      </c>
      <c r="C1943" s="23" t="s">
        <v>3022</v>
      </c>
      <c r="D1943" s="23" t="str">
        <f>VLOOKUP(B1943,'5b'!$B$4:$E$904,2,FALSE)</f>
        <v>M</v>
      </c>
      <c r="E1943" s="23" t="str">
        <f>INDEX(Table,MATCH('Classwork 5'!B1943,'5b'!$B$4:$B$904,0),3)</f>
        <v>26-35</v>
      </c>
      <c r="F1943" s="23">
        <f>INDEX(Table,MATCH('Classwork 5'!B1943,'5b'!$B$4:$B$904,0),4)</f>
        <v>2</v>
      </c>
      <c r="G1943" s="23">
        <v>8</v>
      </c>
      <c r="H1943" s="24">
        <v>7949</v>
      </c>
    </row>
    <row r="1944" spans="2:8" x14ac:dyDescent="0.3">
      <c r="B1944" s="22">
        <v>1000308</v>
      </c>
      <c r="C1944" s="23" t="s">
        <v>3023</v>
      </c>
      <c r="D1944" s="23" t="str">
        <f>VLOOKUP(B1944,'5b'!$B$4:$E$904,2,FALSE)</f>
        <v>M</v>
      </c>
      <c r="E1944" s="23" t="str">
        <f>INDEX(Table,MATCH('Classwork 5'!B1944,'5b'!$B$4:$B$904,0),3)</f>
        <v>26-35</v>
      </c>
      <c r="F1944" s="23">
        <f>INDEX(Table,MATCH('Classwork 5'!B1944,'5b'!$B$4:$B$904,0),4)</f>
        <v>2</v>
      </c>
      <c r="G1944" s="23">
        <v>5</v>
      </c>
      <c r="H1944" s="24">
        <v>3718</v>
      </c>
    </row>
    <row r="1945" spans="2:8" x14ac:dyDescent="0.3">
      <c r="B1945" s="22">
        <v>1000308</v>
      </c>
      <c r="C1945" s="23" t="s">
        <v>3024</v>
      </c>
      <c r="D1945" s="23" t="str">
        <f>VLOOKUP(B1945,'5b'!$B$4:$E$904,2,FALSE)</f>
        <v>M</v>
      </c>
      <c r="E1945" s="23" t="str">
        <f>INDEX(Table,MATCH('Classwork 5'!B1945,'5b'!$B$4:$B$904,0),3)</f>
        <v>26-35</v>
      </c>
      <c r="F1945" s="23">
        <f>INDEX(Table,MATCH('Classwork 5'!B1945,'5b'!$B$4:$B$904,0),4)</f>
        <v>2</v>
      </c>
      <c r="G1945" s="23">
        <v>4</v>
      </c>
      <c r="H1945" s="24">
        <v>1454</v>
      </c>
    </row>
    <row r="1946" spans="2:8" x14ac:dyDescent="0.3">
      <c r="B1946" s="22">
        <v>1000309</v>
      </c>
      <c r="C1946" s="23" t="s">
        <v>2281</v>
      </c>
      <c r="D1946" s="23" t="str">
        <f>VLOOKUP(B1946,'5b'!$B$4:$E$904,2,FALSE)</f>
        <v>M</v>
      </c>
      <c r="E1946" s="23" t="str">
        <f>INDEX(Table,MATCH('Classwork 5'!B1946,'5b'!$B$4:$B$904,0),3)</f>
        <v>26-35</v>
      </c>
      <c r="F1946" s="23">
        <f>INDEX(Table,MATCH('Classwork 5'!B1946,'5b'!$B$4:$B$904,0),4)</f>
        <v>4</v>
      </c>
      <c r="G1946" s="23">
        <v>1</v>
      </c>
      <c r="H1946" s="24">
        <v>15773</v>
      </c>
    </row>
    <row r="1947" spans="2:8" x14ac:dyDescent="0.3">
      <c r="B1947" s="22">
        <v>1000309</v>
      </c>
      <c r="C1947" s="23" t="s">
        <v>2149</v>
      </c>
      <c r="D1947" s="23" t="str">
        <f>VLOOKUP(B1947,'5b'!$B$4:$E$904,2,FALSE)</f>
        <v>M</v>
      </c>
      <c r="E1947" s="23" t="str">
        <f>INDEX(Table,MATCH('Classwork 5'!B1947,'5b'!$B$4:$B$904,0),3)</f>
        <v>26-35</v>
      </c>
      <c r="F1947" s="23">
        <f>INDEX(Table,MATCH('Classwork 5'!B1947,'5b'!$B$4:$B$904,0),4)</f>
        <v>4</v>
      </c>
      <c r="G1947" s="23">
        <v>1</v>
      </c>
      <c r="H1947" s="24">
        <v>15223</v>
      </c>
    </row>
    <row r="1948" spans="2:8" x14ac:dyDescent="0.3">
      <c r="B1948" s="22">
        <v>1000309</v>
      </c>
      <c r="C1948" s="23" t="s">
        <v>2124</v>
      </c>
      <c r="D1948" s="23" t="str">
        <f>VLOOKUP(B1948,'5b'!$B$4:$E$904,2,FALSE)</f>
        <v>M</v>
      </c>
      <c r="E1948" s="23" t="str">
        <f>INDEX(Table,MATCH('Classwork 5'!B1948,'5b'!$B$4:$B$904,0),3)</f>
        <v>26-35</v>
      </c>
      <c r="F1948" s="23">
        <f>INDEX(Table,MATCH('Classwork 5'!B1948,'5b'!$B$4:$B$904,0),4)</f>
        <v>4</v>
      </c>
      <c r="G1948" s="23">
        <v>1</v>
      </c>
      <c r="H1948" s="24">
        <v>8242</v>
      </c>
    </row>
    <row r="1949" spans="2:8" x14ac:dyDescent="0.3">
      <c r="B1949" s="22">
        <v>1000309</v>
      </c>
      <c r="C1949" s="23" t="s">
        <v>2510</v>
      </c>
      <c r="D1949" s="23" t="str">
        <f>VLOOKUP(B1949,'5b'!$B$4:$E$904,2,FALSE)</f>
        <v>M</v>
      </c>
      <c r="E1949" s="23" t="str">
        <f>INDEX(Table,MATCH('Classwork 5'!B1949,'5b'!$B$4:$B$904,0),3)</f>
        <v>26-35</v>
      </c>
      <c r="F1949" s="23">
        <f>INDEX(Table,MATCH('Classwork 5'!B1949,'5b'!$B$4:$B$904,0),4)</f>
        <v>4</v>
      </c>
      <c r="G1949" s="23">
        <v>6</v>
      </c>
      <c r="H1949" s="24">
        <v>16449</v>
      </c>
    </row>
    <row r="1950" spans="2:8" x14ac:dyDescent="0.3">
      <c r="B1950" s="22">
        <v>1000309</v>
      </c>
      <c r="C1950" s="23" t="s">
        <v>1987</v>
      </c>
      <c r="D1950" s="23" t="str">
        <f>VLOOKUP(B1950,'5b'!$B$4:$E$904,2,FALSE)</f>
        <v>M</v>
      </c>
      <c r="E1950" s="23" t="str">
        <f>INDEX(Table,MATCH('Classwork 5'!B1950,'5b'!$B$4:$B$904,0),3)</f>
        <v>26-35</v>
      </c>
      <c r="F1950" s="23">
        <f>INDEX(Table,MATCH('Classwork 5'!B1950,'5b'!$B$4:$B$904,0),4)</f>
        <v>4</v>
      </c>
      <c r="G1950" s="23">
        <v>8</v>
      </c>
      <c r="H1950" s="24">
        <v>9773</v>
      </c>
    </row>
    <row r="1951" spans="2:8" x14ac:dyDescent="0.3">
      <c r="B1951" s="22">
        <v>1000310</v>
      </c>
      <c r="C1951" s="23" t="s">
        <v>3025</v>
      </c>
      <c r="D1951" s="23" t="str">
        <f>VLOOKUP(B1951,'5b'!$B$4:$E$904,2,FALSE)</f>
        <v>F</v>
      </c>
      <c r="E1951" s="23" t="str">
        <f>INDEX(Table,MATCH('Classwork 5'!B1951,'5b'!$B$4:$B$904,0),3)</f>
        <v>18-25</v>
      </c>
      <c r="F1951" s="23">
        <f>INDEX(Table,MATCH('Classwork 5'!B1951,'5b'!$B$4:$B$904,0),4)</f>
        <v>4</v>
      </c>
      <c r="G1951" s="23">
        <v>4</v>
      </c>
      <c r="H1951" s="24">
        <v>788</v>
      </c>
    </row>
    <row r="1952" spans="2:8" x14ac:dyDescent="0.3">
      <c r="B1952" s="22">
        <v>1000310</v>
      </c>
      <c r="C1952" s="23" t="s">
        <v>3026</v>
      </c>
      <c r="D1952" s="23" t="str">
        <f>VLOOKUP(B1952,'5b'!$B$4:$E$904,2,FALSE)</f>
        <v>F</v>
      </c>
      <c r="E1952" s="23" t="str">
        <f>INDEX(Table,MATCH('Classwork 5'!B1952,'5b'!$B$4:$B$904,0),3)</f>
        <v>18-25</v>
      </c>
      <c r="F1952" s="23">
        <f>INDEX(Table,MATCH('Classwork 5'!B1952,'5b'!$B$4:$B$904,0),4)</f>
        <v>4</v>
      </c>
      <c r="G1952" s="23">
        <v>8</v>
      </c>
      <c r="H1952" s="24">
        <v>8036</v>
      </c>
    </row>
    <row r="1953" spans="2:8" x14ac:dyDescent="0.3">
      <c r="B1953" s="22">
        <v>1000310</v>
      </c>
      <c r="C1953" s="23" t="s">
        <v>2211</v>
      </c>
      <c r="D1953" s="23" t="str">
        <f>VLOOKUP(B1953,'5b'!$B$4:$E$904,2,FALSE)</f>
        <v>F</v>
      </c>
      <c r="E1953" s="23" t="str">
        <f>INDEX(Table,MATCH('Classwork 5'!B1953,'5b'!$B$4:$B$904,0),3)</f>
        <v>18-25</v>
      </c>
      <c r="F1953" s="23">
        <f>INDEX(Table,MATCH('Classwork 5'!B1953,'5b'!$B$4:$B$904,0),4)</f>
        <v>4</v>
      </c>
      <c r="G1953" s="23">
        <v>1</v>
      </c>
      <c r="H1953" s="24">
        <v>11866</v>
      </c>
    </row>
    <row r="1954" spans="2:8" x14ac:dyDescent="0.3">
      <c r="B1954" s="22">
        <v>1000310</v>
      </c>
      <c r="C1954" s="23" t="s">
        <v>2918</v>
      </c>
      <c r="D1954" s="23" t="str">
        <f>VLOOKUP(B1954,'5b'!$B$4:$E$904,2,FALSE)</f>
        <v>F</v>
      </c>
      <c r="E1954" s="23" t="str">
        <f>INDEX(Table,MATCH('Classwork 5'!B1954,'5b'!$B$4:$B$904,0),3)</f>
        <v>18-25</v>
      </c>
      <c r="F1954" s="23">
        <f>INDEX(Table,MATCH('Classwork 5'!B1954,'5b'!$B$4:$B$904,0),4)</f>
        <v>4</v>
      </c>
      <c r="G1954" s="23">
        <v>5</v>
      </c>
      <c r="H1954" s="24">
        <v>5145</v>
      </c>
    </row>
    <row r="1955" spans="2:8" x14ac:dyDescent="0.3">
      <c r="B1955" s="22">
        <v>1000310</v>
      </c>
      <c r="C1955" s="23" t="s">
        <v>2010</v>
      </c>
      <c r="D1955" s="23" t="str">
        <f>VLOOKUP(B1955,'5b'!$B$4:$E$904,2,FALSE)</f>
        <v>F</v>
      </c>
      <c r="E1955" s="23" t="str">
        <f>INDEX(Table,MATCH('Classwork 5'!B1955,'5b'!$B$4:$B$904,0),3)</f>
        <v>18-25</v>
      </c>
      <c r="F1955" s="23">
        <f>INDEX(Table,MATCH('Classwork 5'!B1955,'5b'!$B$4:$B$904,0),4)</f>
        <v>4</v>
      </c>
      <c r="G1955" s="23">
        <v>1</v>
      </c>
      <c r="H1955" s="24">
        <v>12087</v>
      </c>
    </row>
    <row r="1956" spans="2:8" x14ac:dyDescent="0.3">
      <c r="B1956" s="22">
        <v>1000310</v>
      </c>
      <c r="C1956" s="23" t="s">
        <v>2699</v>
      </c>
      <c r="D1956" s="23" t="str">
        <f>VLOOKUP(B1956,'5b'!$B$4:$E$904,2,FALSE)</f>
        <v>F</v>
      </c>
      <c r="E1956" s="23" t="str">
        <f>INDEX(Table,MATCH('Classwork 5'!B1956,'5b'!$B$4:$B$904,0),3)</f>
        <v>18-25</v>
      </c>
      <c r="F1956" s="23">
        <f>INDEX(Table,MATCH('Classwork 5'!B1956,'5b'!$B$4:$B$904,0),4)</f>
        <v>4</v>
      </c>
      <c r="G1956" s="23">
        <v>2</v>
      </c>
      <c r="H1956" s="24">
        <v>13044</v>
      </c>
    </row>
    <row r="1957" spans="2:8" x14ac:dyDescent="0.3">
      <c r="B1957" s="22">
        <v>1000310</v>
      </c>
      <c r="C1957" s="23" t="s">
        <v>3027</v>
      </c>
      <c r="D1957" s="23" t="str">
        <f>VLOOKUP(B1957,'5b'!$B$4:$E$904,2,FALSE)</f>
        <v>F</v>
      </c>
      <c r="E1957" s="23" t="str">
        <f>INDEX(Table,MATCH('Classwork 5'!B1957,'5b'!$B$4:$B$904,0),3)</f>
        <v>18-25</v>
      </c>
      <c r="F1957" s="23">
        <f>INDEX(Table,MATCH('Classwork 5'!B1957,'5b'!$B$4:$B$904,0),4)</f>
        <v>4</v>
      </c>
      <c r="G1957" s="23">
        <v>4</v>
      </c>
      <c r="H1957" s="24">
        <v>756</v>
      </c>
    </row>
    <row r="1958" spans="2:8" x14ac:dyDescent="0.3">
      <c r="B1958" s="22">
        <v>1000310</v>
      </c>
      <c r="C1958" s="23" t="s">
        <v>2033</v>
      </c>
      <c r="D1958" s="23" t="str">
        <f>VLOOKUP(B1958,'5b'!$B$4:$E$904,2,FALSE)</f>
        <v>F</v>
      </c>
      <c r="E1958" s="23" t="str">
        <f>INDEX(Table,MATCH('Classwork 5'!B1958,'5b'!$B$4:$B$904,0),3)</f>
        <v>18-25</v>
      </c>
      <c r="F1958" s="23">
        <f>INDEX(Table,MATCH('Classwork 5'!B1958,'5b'!$B$4:$B$904,0),4)</f>
        <v>4</v>
      </c>
      <c r="G1958" s="23">
        <v>1</v>
      </c>
      <c r="H1958" s="24">
        <v>15463</v>
      </c>
    </row>
    <row r="1959" spans="2:8" x14ac:dyDescent="0.3">
      <c r="B1959" s="22">
        <v>1000311</v>
      </c>
      <c r="C1959" s="23" t="s">
        <v>2157</v>
      </c>
      <c r="D1959" s="23" t="str">
        <f>VLOOKUP(B1959,'5b'!$B$4:$E$904,2,FALSE)</f>
        <v>M</v>
      </c>
      <c r="E1959" s="23" t="str">
        <f>INDEX(Table,MATCH('Classwork 5'!B1959,'5b'!$B$4:$B$904,0),3)</f>
        <v>18-25</v>
      </c>
      <c r="F1959" s="23">
        <f>INDEX(Table,MATCH('Classwork 5'!B1959,'5b'!$B$4:$B$904,0),4)</f>
        <v>4</v>
      </c>
      <c r="G1959" s="23">
        <v>1</v>
      </c>
      <c r="H1959" s="24">
        <v>19170</v>
      </c>
    </row>
    <row r="1960" spans="2:8" x14ac:dyDescent="0.3">
      <c r="B1960" s="22">
        <v>1000311</v>
      </c>
      <c r="C1960" s="23" t="s">
        <v>2509</v>
      </c>
      <c r="D1960" s="23" t="str">
        <f>VLOOKUP(B1960,'5b'!$B$4:$E$904,2,FALSE)</f>
        <v>M</v>
      </c>
      <c r="E1960" s="23" t="str">
        <f>INDEX(Table,MATCH('Classwork 5'!B1960,'5b'!$B$4:$B$904,0),3)</f>
        <v>18-25</v>
      </c>
      <c r="F1960" s="23">
        <f>INDEX(Table,MATCH('Classwork 5'!B1960,'5b'!$B$4:$B$904,0),4)</f>
        <v>4</v>
      </c>
      <c r="G1960" s="23">
        <v>1</v>
      </c>
      <c r="H1960" s="24">
        <v>19361</v>
      </c>
    </row>
    <row r="1961" spans="2:8" x14ac:dyDescent="0.3">
      <c r="B1961" s="22">
        <v>1000312</v>
      </c>
      <c r="C1961" s="23" t="s">
        <v>3028</v>
      </c>
      <c r="D1961" s="23" t="str">
        <f>VLOOKUP(B1961,'5b'!$B$4:$E$904,2,FALSE)</f>
        <v>F</v>
      </c>
      <c r="E1961" s="23" t="str">
        <f>INDEX(Table,MATCH('Classwork 5'!B1961,'5b'!$B$4:$B$904,0),3)</f>
        <v>51-55</v>
      </c>
      <c r="F1961" s="23">
        <f>INDEX(Table,MATCH('Classwork 5'!B1961,'5b'!$B$4:$B$904,0),4)</f>
        <v>2</v>
      </c>
      <c r="G1961" s="23">
        <v>8</v>
      </c>
      <c r="H1961" s="24">
        <v>6185</v>
      </c>
    </row>
    <row r="1962" spans="2:8" x14ac:dyDescent="0.3">
      <c r="B1962" s="22">
        <v>1000312</v>
      </c>
      <c r="C1962" s="23" t="s">
        <v>3029</v>
      </c>
      <c r="D1962" s="23" t="str">
        <f>VLOOKUP(B1962,'5b'!$B$4:$E$904,2,FALSE)</f>
        <v>F</v>
      </c>
      <c r="E1962" s="23" t="str">
        <f>INDEX(Table,MATCH('Classwork 5'!B1962,'5b'!$B$4:$B$904,0),3)</f>
        <v>51-55</v>
      </c>
      <c r="F1962" s="23">
        <f>INDEX(Table,MATCH('Classwork 5'!B1962,'5b'!$B$4:$B$904,0),4)</f>
        <v>2</v>
      </c>
      <c r="G1962" s="23">
        <v>8</v>
      </c>
      <c r="H1962" s="24">
        <v>6161</v>
      </c>
    </row>
    <row r="1963" spans="2:8" x14ac:dyDescent="0.3">
      <c r="B1963" s="22">
        <v>1000313</v>
      </c>
      <c r="C1963" s="23" t="s">
        <v>3030</v>
      </c>
      <c r="D1963" s="23" t="str">
        <f>VLOOKUP(B1963,'5b'!$B$4:$E$904,2,FALSE)</f>
        <v>F</v>
      </c>
      <c r="E1963" s="23" t="str">
        <f>INDEX(Table,MATCH('Classwork 5'!B1963,'5b'!$B$4:$B$904,0),3)</f>
        <v>18-25</v>
      </c>
      <c r="F1963" s="23">
        <f>INDEX(Table,MATCH('Classwork 5'!B1963,'5b'!$B$4:$B$904,0),4)</f>
        <v>4</v>
      </c>
      <c r="G1963" s="23">
        <v>13</v>
      </c>
      <c r="H1963" s="24">
        <v>757</v>
      </c>
    </row>
    <row r="1964" spans="2:8" x14ac:dyDescent="0.3">
      <c r="B1964" s="22">
        <v>1000313</v>
      </c>
      <c r="C1964" s="23" t="s">
        <v>3031</v>
      </c>
      <c r="D1964" s="23" t="str">
        <f>VLOOKUP(B1964,'5b'!$B$4:$E$904,2,FALSE)</f>
        <v>F</v>
      </c>
      <c r="E1964" s="23" t="str">
        <f>INDEX(Table,MATCH('Classwork 5'!B1964,'5b'!$B$4:$B$904,0),3)</f>
        <v>18-25</v>
      </c>
      <c r="F1964" s="23">
        <f>INDEX(Table,MATCH('Classwork 5'!B1964,'5b'!$B$4:$B$904,0),4)</f>
        <v>4</v>
      </c>
      <c r="G1964" s="23">
        <v>5</v>
      </c>
      <c r="H1964" s="24">
        <v>8867</v>
      </c>
    </row>
    <row r="1965" spans="2:8" x14ac:dyDescent="0.3">
      <c r="B1965" s="22">
        <v>1000314</v>
      </c>
      <c r="C1965" s="23" t="s">
        <v>2819</v>
      </c>
      <c r="D1965" s="23" t="str">
        <f>VLOOKUP(B1965,'5b'!$B$4:$E$904,2,FALSE)</f>
        <v>F</v>
      </c>
      <c r="E1965" s="23" t="str">
        <f>INDEX(Table,MATCH('Classwork 5'!B1965,'5b'!$B$4:$B$904,0),3)</f>
        <v>55+</v>
      </c>
      <c r="F1965" s="23">
        <f>INDEX(Table,MATCH('Classwork 5'!B1965,'5b'!$B$4:$B$904,0),4)</f>
        <v>9</v>
      </c>
      <c r="G1965" s="23">
        <v>8</v>
      </c>
      <c r="H1965" s="24">
        <v>10055</v>
      </c>
    </row>
    <row r="1966" spans="2:8" x14ac:dyDescent="0.3">
      <c r="B1966" s="22">
        <v>1000314</v>
      </c>
      <c r="C1966" s="23" t="s">
        <v>2765</v>
      </c>
      <c r="D1966" s="23" t="str">
        <f>VLOOKUP(B1966,'5b'!$B$4:$E$904,2,FALSE)</f>
        <v>F</v>
      </c>
      <c r="E1966" s="23" t="str">
        <f>INDEX(Table,MATCH('Classwork 5'!B1966,'5b'!$B$4:$B$904,0),3)</f>
        <v>55+</v>
      </c>
      <c r="F1966" s="23">
        <f>INDEX(Table,MATCH('Classwork 5'!B1966,'5b'!$B$4:$B$904,0),4)</f>
        <v>9</v>
      </c>
      <c r="G1966" s="23">
        <v>8</v>
      </c>
      <c r="H1966" s="24">
        <v>10037</v>
      </c>
    </row>
    <row r="1967" spans="2:8" x14ac:dyDescent="0.3">
      <c r="B1967" s="22">
        <v>1000314</v>
      </c>
      <c r="C1967" s="23" t="s">
        <v>2277</v>
      </c>
      <c r="D1967" s="23" t="str">
        <f>VLOOKUP(B1967,'5b'!$B$4:$E$904,2,FALSE)</f>
        <v>F</v>
      </c>
      <c r="E1967" s="23" t="str">
        <f>INDEX(Table,MATCH('Classwork 5'!B1967,'5b'!$B$4:$B$904,0),3)</f>
        <v>55+</v>
      </c>
      <c r="F1967" s="23">
        <f>INDEX(Table,MATCH('Classwork 5'!B1967,'5b'!$B$4:$B$904,0),4)</f>
        <v>9</v>
      </c>
      <c r="G1967" s="23">
        <v>8</v>
      </c>
      <c r="H1967" s="24">
        <v>9812</v>
      </c>
    </row>
    <row r="1968" spans="2:8" x14ac:dyDescent="0.3">
      <c r="B1968" s="22">
        <v>1000314</v>
      </c>
      <c r="C1968" s="23" t="s">
        <v>3032</v>
      </c>
      <c r="D1968" s="23" t="str">
        <f>VLOOKUP(B1968,'5b'!$B$4:$E$904,2,FALSE)</f>
        <v>F</v>
      </c>
      <c r="E1968" s="23" t="str">
        <f>INDEX(Table,MATCH('Classwork 5'!B1968,'5b'!$B$4:$B$904,0),3)</f>
        <v>55+</v>
      </c>
      <c r="F1968" s="23">
        <f>INDEX(Table,MATCH('Classwork 5'!B1968,'5b'!$B$4:$B$904,0),4)</f>
        <v>9</v>
      </c>
      <c r="G1968" s="23">
        <v>8</v>
      </c>
      <c r="H1968" s="24">
        <v>6002</v>
      </c>
    </row>
    <row r="1969" spans="2:8" x14ac:dyDescent="0.3">
      <c r="B1969" s="22">
        <v>1000314</v>
      </c>
      <c r="C1969" s="23" t="s">
        <v>3033</v>
      </c>
      <c r="D1969" s="23" t="str">
        <f>VLOOKUP(B1969,'5b'!$B$4:$E$904,2,FALSE)</f>
        <v>F</v>
      </c>
      <c r="E1969" s="23" t="str">
        <f>INDEX(Table,MATCH('Classwork 5'!B1969,'5b'!$B$4:$B$904,0),3)</f>
        <v>55+</v>
      </c>
      <c r="F1969" s="23">
        <f>INDEX(Table,MATCH('Classwork 5'!B1969,'5b'!$B$4:$B$904,0),4)</f>
        <v>9</v>
      </c>
      <c r="G1969" s="23">
        <v>8</v>
      </c>
      <c r="H1969" s="24">
        <v>8004</v>
      </c>
    </row>
    <row r="1970" spans="2:8" x14ac:dyDescent="0.3">
      <c r="B1970" s="22">
        <v>1000314</v>
      </c>
      <c r="C1970" s="23" t="s">
        <v>2288</v>
      </c>
      <c r="D1970" s="23" t="str">
        <f>VLOOKUP(B1970,'5b'!$B$4:$E$904,2,FALSE)</f>
        <v>F</v>
      </c>
      <c r="E1970" s="23" t="str">
        <f>INDEX(Table,MATCH('Classwork 5'!B1970,'5b'!$B$4:$B$904,0),3)</f>
        <v>55+</v>
      </c>
      <c r="F1970" s="23">
        <f>INDEX(Table,MATCH('Classwork 5'!B1970,'5b'!$B$4:$B$904,0),4)</f>
        <v>9</v>
      </c>
      <c r="G1970" s="23">
        <v>8</v>
      </c>
      <c r="H1970" s="24">
        <v>4192</v>
      </c>
    </row>
    <row r="1971" spans="2:8" x14ac:dyDescent="0.3">
      <c r="B1971" s="22">
        <v>1000314</v>
      </c>
      <c r="C1971" s="23" t="s">
        <v>2210</v>
      </c>
      <c r="D1971" s="23" t="str">
        <f>VLOOKUP(B1971,'5b'!$B$4:$E$904,2,FALSE)</f>
        <v>F</v>
      </c>
      <c r="E1971" s="23" t="str">
        <f>INDEX(Table,MATCH('Classwork 5'!B1971,'5b'!$B$4:$B$904,0),3)</f>
        <v>55+</v>
      </c>
      <c r="F1971" s="23">
        <f>INDEX(Table,MATCH('Classwork 5'!B1971,'5b'!$B$4:$B$904,0),4)</f>
        <v>9</v>
      </c>
      <c r="G1971" s="23">
        <v>18</v>
      </c>
      <c r="H1971" s="24">
        <v>2356</v>
      </c>
    </row>
    <row r="1972" spans="2:8" x14ac:dyDescent="0.3">
      <c r="B1972" s="22">
        <v>1000314</v>
      </c>
      <c r="C1972" s="23" t="s">
        <v>2631</v>
      </c>
      <c r="D1972" s="23" t="str">
        <f>VLOOKUP(B1972,'5b'!$B$4:$E$904,2,FALSE)</f>
        <v>F</v>
      </c>
      <c r="E1972" s="23" t="str">
        <f>INDEX(Table,MATCH('Classwork 5'!B1972,'5b'!$B$4:$B$904,0),3)</f>
        <v>55+</v>
      </c>
      <c r="F1972" s="23">
        <f>INDEX(Table,MATCH('Classwork 5'!B1972,'5b'!$B$4:$B$904,0),4)</f>
        <v>9</v>
      </c>
      <c r="G1972" s="23">
        <v>8</v>
      </c>
      <c r="H1972" s="24">
        <v>9808</v>
      </c>
    </row>
    <row r="1973" spans="2:8" x14ac:dyDescent="0.3">
      <c r="B1973" s="22">
        <v>1000314</v>
      </c>
      <c r="C1973" s="23" t="s">
        <v>2039</v>
      </c>
      <c r="D1973" s="23" t="str">
        <f>VLOOKUP(B1973,'5b'!$B$4:$E$904,2,FALSE)</f>
        <v>F</v>
      </c>
      <c r="E1973" s="23" t="str">
        <f>INDEX(Table,MATCH('Classwork 5'!B1973,'5b'!$B$4:$B$904,0),3)</f>
        <v>55+</v>
      </c>
      <c r="F1973" s="23">
        <f>INDEX(Table,MATCH('Classwork 5'!B1973,'5b'!$B$4:$B$904,0),4)</f>
        <v>9</v>
      </c>
      <c r="G1973" s="23">
        <v>5</v>
      </c>
      <c r="H1973" s="24">
        <v>6883</v>
      </c>
    </row>
    <row r="1974" spans="2:8" x14ac:dyDescent="0.3">
      <c r="B1974" s="22">
        <v>1000314</v>
      </c>
      <c r="C1974" s="23" t="s">
        <v>2133</v>
      </c>
      <c r="D1974" s="23" t="str">
        <f>VLOOKUP(B1974,'5b'!$B$4:$E$904,2,FALSE)</f>
        <v>F</v>
      </c>
      <c r="E1974" s="23" t="str">
        <f>INDEX(Table,MATCH('Classwork 5'!B1974,'5b'!$B$4:$B$904,0),3)</f>
        <v>55+</v>
      </c>
      <c r="F1974" s="23">
        <f>INDEX(Table,MATCH('Classwork 5'!B1974,'5b'!$B$4:$B$904,0),4)</f>
        <v>9</v>
      </c>
      <c r="G1974" s="23">
        <v>7</v>
      </c>
      <c r="H1974" s="24">
        <v>16635</v>
      </c>
    </row>
    <row r="1975" spans="2:8" x14ac:dyDescent="0.3">
      <c r="B1975" s="22">
        <v>1000314</v>
      </c>
      <c r="C1975" s="23" t="s">
        <v>2926</v>
      </c>
      <c r="D1975" s="23" t="str">
        <f>VLOOKUP(B1975,'5b'!$B$4:$E$904,2,FALSE)</f>
        <v>F</v>
      </c>
      <c r="E1975" s="23" t="str">
        <f>INDEX(Table,MATCH('Classwork 5'!B1975,'5b'!$B$4:$B$904,0),3)</f>
        <v>55+</v>
      </c>
      <c r="F1975" s="23">
        <f>INDEX(Table,MATCH('Classwork 5'!B1975,'5b'!$B$4:$B$904,0),4)</f>
        <v>9</v>
      </c>
      <c r="G1975" s="23">
        <v>12</v>
      </c>
      <c r="H1975" s="24">
        <v>1042</v>
      </c>
    </row>
    <row r="1976" spans="2:8" x14ac:dyDescent="0.3">
      <c r="B1976" s="22">
        <v>1000314</v>
      </c>
      <c r="C1976" s="23" t="s">
        <v>3034</v>
      </c>
      <c r="D1976" s="23" t="str">
        <f>VLOOKUP(B1976,'5b'!$B$4:$E$904,2,FALSE)</f>
        <v>F</v>
      </c>
      <c r="E1976" s="23" t="str">
        <f>INDEX(Table,MATCH('Classwork 5'!B1976,'5b'!$B$4:$B$904,0),3)</f>
        <v>55+</v>
      </c>
      <c r="F1976" s="23">
        <f>INDEX(Table,MATCH('Classwork 5'!B1976,'5b'!$B$4:$B$904,0),4)</f>
        <v>9</v>
      </c>
      <c r="G1976" s="23">
        <v>14</v>
      </c>
      <c r="H1976" s="24">
        <v>11391</v>
      </c>
    </row>
    <row r="1977" spans="2:8" x14ac:dyDescent="0.3">
      <c r="B1977" s="22">
        <v>1000314</v>
      </c>
      <c r="C1977" s="23" t="s">
        <v>2049</v>
      </c>
      <c r="D1977" s="23" t="str">
        <f>VLOOKUP(B1977,'5b'!$B$4:$E$904,2,FALSE)</f>
        <v>F</v>
      </c>
      <c r="E1977" s="23" t="str">
        <f>INDEX(Table,MATCH('Classwork 5'!B1977,'5b'!$B$4:$B$904,0),3)</f>
        <v>55+</v>
      </c>
      <c r="F1977" s="23">
        <f>INDEX(Table,MATCH('Classwork 5'!B1977,'5b'!$B$4:$B$904,0),4)</f>
        <v>9</v>
      </c>
      <c r="G1977" s="23">
        <v>11</v>
      </c>
      <c r="H1977" s="24">
        <v>7573</v>
      </c>
    </row>
    <row r="1978" spans="2:8" x14ac:dyDescent="0.3">
      <c r="B1978" s="22">
        <v>1000314</v>
      </c>
      <c r="C1978" s="23" t="s">
        <v>2650</v>
      </c>
      <c r="D1978" s="23" t="str">
        <f>VLOOKUP(B1978,'5b'!$B$4:$E$904,2,FALSE)</f>
        <v>F</v>
      </c>
      <c r="E1978" s="23" t="str">
        <f>INDEX(Table,MATCH('Classwork 5'!B1978,'5b'!$B$4:$B$904,0),3)</f>
        <v>55+</v>
      </c>
      <c r="F1978" s="23">
        <f>INDEX(Table,MATCH('Classwork 5'!B1978,'5b'!$B$4:$B$904,0),4)</f>
        <v>9</v>
      </c>
      <c r="G1978" s="23">
        <v>8</v>
      </c>
      <c r="H1978" s="24">
        <v>9701</v>
      </c>
    </row>
    <row r="1979" spans="2:8" x14ac:dyDescent="0.3">
      <c r="B1979" s="22">
        <v>1000314</v>
      </c>
      <c r="C1979" s="23" t="s">
        <v>3035</v>
      </c>
      <c r="D1979" s="23" t="str">
        <f>VLOOKUP(B1979,'5b'!$B$4:$E$904,2,FALSE)</f>
        <v>F</v>
      </c>
      <c r="E1979" s="23" t="str">
        <f>INDEX(Table,MATCH('Classwork 5'!B1979,'5b'!$B$4:$B$904,0),3)</f>
        <v>55+</v>
      </c>
      <c r="F1979" s="23">
        <f>INDEX(Table,MATCH('Classwork 5'!B1979,'5b'!$B$4:$B$904,0),4)</f>
        <v>9</v>
      </c>
      <c r="G1979" s="23">
        <v>5</v>
      </c>
      <c r="H1979" s="24">
        <v>3653</v>
      </c>
    </row>
    <row r="1980" spans="2:8" x14ac:dyDescent="0.3">
      <c r="B1980" s="22">
        <v>1000314</v>
      </c>
      <c r="C1980" s="23" t="s">
        <v>1976</v>
      </c>
      <c r="D1980" s="23" t="str">
        <f>VLOOKUP(B1980,'5b'!$B$4:$E$904,2,FALSE)</f>
        <v>F</v>
      </c>
      <c r="E1980" s="23" t="str">
        <f>INDEX(Table,MATCH('Classwork 5'!B1980,'5b'!$B$4:$B$904,0),3)</f>
        <v>55+</v>
      </c>
      <c r="F1980" s="23">
        <f>INDEX(Table,MATCH('Classwork 5'!B1980,'5b'!$B$4:$B$904,0),4)</f>
        <v>9</v>
      </c>
      <c r="G1980" s="23">
        <v>1</v>
      </c>
      <c r="H1980" s="24">
        <v>8336</v>
      </c>
    </row>
    <row r="1981" spans="2:8" x14ac:dyDescent="0.3">
      <c r="B1981" s="22">
        <v>1000315</v>
      </c>
      <c r="C1981" s="23" t="s">
        <v>2767</v>
      </c>
      <c r="D1981" s="23" t="str">
        <f>VLOOKUP(B1981,'5b'!$B$4:$E$904,2,FALSE)</f>
        <v>F</v>
      </c>
      <c r="E1981" s="23" t="str">
        <f>INDEX(Table,MATCH('Classwork 5'!B1981,'5b'!$B$4:$B$904,0),3)</f>
        <v>55+</v>
      </c>
      <c r="F1981" s="23">
        <f>INDEX(Table,MATCH('Classwork 5'!B1981,'5b'!$B$4:$B$904,0),4)</f>
        <v>1</v>
      </c>
      <c r="G1981" s="23">
        <v>5</v>
      </c>
      <c r="H1981" s="24">
        <v>1810</v>
      </c>
    </row>
    <row r="1982" spans="2:8" x14ac:dyDescent="0.3">
      <c r="B1982" s="22">
        <v>1000316</v>
      </c>
      <c r="C1982" s="23" t="s">
        <v>1941</v>
      </c>
      <c r="D1982" s="23" t="str">
        <f>VLOOKUP(B1982,'5b'!$B$4:$E$904,2,FALSE)</f>
        <v>M</v>
      </c>
      <c r="E1982" s="23" t="str">
        <f>INDEX(Table,MATCH('Classwork 5'!B1982,'5b'!$B$4:$B$904,0),3)</f>
        <v>55+</v>
      </c>
      <c r="F1982" s="23">
        <f>INDEX(Table,MATCH('Classwork 5'!B1982,'5b'!$B$4:$B$904,0),4)</f>
        <v>13</v>
      </c>
      <c r="G1982" s="23">
        <v>1</v>
      </c>
      <c r="H1982" s="24">
        <v>19322</v>
      </c>
    </row>
    <row r="1983" spans="2:8" x14ac:dyDescent="0.3">
      <c r="B1983" s="22">
        <v>1000316</v>
      </c>
      <c r="C1983" s="23" t="s">
        <v>3036</v>
      </c>
      <c r="D1983" s="23" t="str">
        <f>VLOOKUP(B1983,'5b'!$B$4:$E$904,2,FALSE)</f>
        <v>M</v>
      </c>
      <c r="E1983" s="23" t="str">
        <f>INDEX(Table,MATCH('Classwork 5'!B1983,'5b'!$B$4:$B$904,0),3)</f>
        <v>55+</v>
      </c>
      <c r="F1983" s="23">
        <f>INDEX(Table,MATCH('Classwork 5'!B1983,'5b'!$B$4:$B$904,0),4)</f>
        <v>13</v>
      </c>
      <c r="G1983" s="23">
        <v>15</v>
      </c>
      <c r="H1983" s="24">
        <v>17358</v>
      </c>
    </row>
    <row r="1984" spans="2:8" x14ac:dyDescent="0.3">
      <c r="B1984" s="22">
        <v>1000316</v>
      </c>
      <c r="C1984" s="23" t="s">
        <v>2520</v>
      </c>
      <c r="D1984" s="23" t="str">
        <f>VLOOKUP(B1984,'5b'!$B$4:$E$904,2,FALSE)</f>
        <v>M</v>
      </c>
      <c r="E1984" s="23" t="str">
        <f>INDEX(Table,MATCH('Classwork 5'!B1984,'5b'!$B$4:$B$904,0),3)</f>
        <v>55+</v>
      </c>
      <c r="F1984" s="23">
        <f>INDEX(Table,MATCH('Classwork 5'!B1984,'5b'!$B$4:$B$904,0),4)</f>
        <v>13</v>
      </c>
      <c r="G1984" s="23">
        <v>1</v>
      </c>
      <c r="H1984" s="24">
        <v>19268</v>
      </c>
    </row>
    <row r="1985" spans="2:8" x14ac:dyDescent="0.3">
      <c r="B1985" s="22">
        <v>1000318</v>
      </c>
      <c r="C1985" s="23" t="s">
        <v>2312</v>
      </c>
      <c r="D1985" s="23" t="str">
        <f>VLOOKUP(B1985,'5b'!$B$4:$E$904,2,FALSE)</f>
        <v>F</v>
      </c>
      <c r="E1985" s="23" t="str">
        <f>INDEX(Table,MATCH('Classwork 5'!B1985,'5b'!$B$4:$B$904,0),3)</f>
        <v>55+</v>
      </c>
      <c r="F1985" s="23">
        <f>INDEX(Table,MATCH('Classwork 5'!B1985,'5b'!$B$4:$B$904,0),4)</f>
        <v>13</v>
      </c>
      <c r="G1985" s="23">
        <v>5</v>
      </c>
      <c r="H1985" s="24">
        <v>7179</v>
      </c>
    </row>
    <row r="1986" spans="2:8" x14ac:dyDescent="0.3">
      <c r="B1986" s="22">
        <v>1000318</v>
      </c>
      <c r="C1986" s="23" t="s">
        <v>2331</v>
      </c>
      <c r="D1986" s="23" t="str">
        <f>VLOOKUP(B1986,'5b'!$B$4:$E$904,2,FALSE)</f>
        <v>F</v>
      </c>
      <c r="E1986" s="23" t="str">
        <f>INDEX(Table,MATCH('Classwork 5'!B1986,'5b'!$B$4:$B$904,0),3)</f>
        <v>55+</v>
      </c>
      <c r="F1986" s="23">
        <f>INDEX(Table,MATCH('Classwork 5'!B1986,'5b'!$B$4:$B$904,0),4)</f>
        <v>13</v>
      </c>
      <c r="G1986" s="23">
        <v>1</v>
      </c>
      <c r="H1986" s="24">
        <v>15871</v>
      </c>
    </row>
    <row r="1987" spans="2:8" x14ac:dyDescent="0.3">
      <c r="B1987" s="22">
        <v>1000319</v>
      </c>
      <c r="C1987" s="23" t="s">
        <v>2159</v>
      </c>
      <c r="D1987" s="23" t="str">
        <f>VLOOKUP(B1987,'5b'!$B$4:$E$904,2,FALSE)</f>
        <v>F</v>
      </c>
      <c r="E1987" s="23" t="str">
        <f>INDEX(Table,MATCH('Classwork 5'!B1987,'5b'!$B$4:$B$904,0),3)</f>
        <v>51-55</v>
      </c>
      <c r="F1987" s="23">
        <f>INDEX(Table,MATCH('Classwork 5'!B1987,'5b'!$B$4:$B$904,0),4)</f>
        <v>6</v>
      </c>
      <c r="G1987" s="23">
        <v>8</v>
      </c>
      <c r="H1987" s="24">
        <v>9704</v>
      </c>
    </row>
    <row r="1988" spans="2:8" x14ac:dyDescent="0.3">
      <c r="B1988" s="22">
        <v>1000319</v>
      </c>
      <c r="C1988" s="23" t="s">
        <v>3037</v>
      </c>
      <c r="D1988" s="23" t="str">
        <f>VLOOKUP(B1988,'5b'!$B$4:$E$904,2,FALSE)</f>
        <v>F</v>
      </c>
      <c r="E1988" s="23" t="str">
        <f>INDEX(Table,MATCH('Classwork 5'!B1988,'5b'!$B$4:$B$904,0),3)</f>
        <v>51-55</v>
      </c>
      <c r="F1988" s="23">
        <f>INDEX(Table,MATCH('Classwork 5'!B1988,'5b'!$B$4:$B$904,0),4)</f>
        <v>6</v>
      </c>
      <c r="G1988" s="23">
        <v>5</v>
      </c>
      <c r="H1988" s="24">
        <v>8781</v>
      </c>
    </row>
    <row r="1989" spans="2:8" x14ac:dyDescent="0.3">
      <c r="B1989" s="22">
        <v>1000319</v>
      </c>
      <c r="C1989" s="23" t="s">
        <v>3038</v>
      </c>
      <c r="D1989" s="23" t="str">
        <f>VLOOKUP(B1989,'5b'!$B$4:$E$904,2,FALSE)</f>
        <v>F</v>
      </c>
      <c r="E1989" s="23" t="str">
        <f>INDEX(Table,MATCH('Classwork 5'!B1989,'5b'!$B$4:$B$904,0),3)</f>
        <v>51-55</v>
      </c>
      <c r="F1989" s="23">
        <f>INDEX(Table,MATCH('Classwork 5'!B1989,'5b'!$B$4:$B$904,0),4)</f>
        <v>6</v>
      </c>
      <c r="G1989" s="23">
        <v>8</v>
      </c>
      <c r="H1989" s="24">
        <v>7852</v>
      </c>
    </row>
    <row r="1990" spans="2:8" x14ac:dyDescent="0.3">
      <c r="B1990" s="22">
        <v>1000319</v>
      </c>
      <c r="C1990" s="23" t="s">
        <v>2288</v>
      </c>
      <c r="D1990" s="23" t="str">
        <f>VLOOKUP(B1990,'5b'!$B$4:$E$904,2,FALSE)</f>
        <v>F</v>
      </c>
      <c r="E1990" s="23" t="str">
        <f>INDEX(Table,MATCH('Classwork 5'!B1990,'5b'!$B$4:$B$904,0),3)</f>
        <v>51-55</v>
      </c>
      <c r="F1990" s="23">
        <f>INDEX(Table,MATCH('Classwork 5'!B1990,'5b'!$B$4:$B$904,0),4)</f>
        <v>6</v>
      </c>
      <c r="G1990" s="23">
        <v>8</v>
      </c>
      <c r="H1990" s="24">
        <v>9875</v>
      </c>
    </row>
    <row r="1991" spans="2:8" x14ac:dyDescent="0.3">
      <c r="B1991" s="22">
        <v>1000319</v>
      </c>
      <c r="C1991" s="23" t="s">
        <v>2663</v>
      </c>
      <c r="D1991" s="23" t="str">
        <f>VLOOKUP(B1991,'5b'!$B$4:$E$904,2,FALSE)</f>
        <v>F</v>
      </c>
      <c r="E1991" s="23" t="str">
        <f>INDEX(Table,MATCH('Classwork 5'!B1991,'5b'!$B$4:$B$904,0),3)</f>
        <v>51-55</v>
      </c>
      <c r="F1991" s="23">
        <f>INDEX(Table,MATCH('Classwork 5'!B1991,'5b'!$B$4:$B$904,0),4)</f>
        <v>6</v>
      </c>
      <c r="G1991" s="23">
        <v>8</v>
      </c>
      <c r="H1991" s="24">
        <v>9816</v>
      </c>
    </row>
    <row r="1992" spans="2:8" x14ac:dyDescent="0.3">
      <c r="B1992" s="22">
        <v>1000319</v>
      </c>
      <c r="C1992" s="23" t="s">
        <v>3039</v>
      </c>
      <c r="D1992" s="23" t="str">
        <f>VLOOKUP(B1992,'5b'!$B$4:$E$904,2,FALSE)</f>
        <v>F</v>
      </c>
      <c r="E1992" s="23" t="str">
        <f>INDEX(Table,MATCH('Classwork 5'!B1992,'5b'!$B$4:$B$904,0),3)</f>
        <v>51-55</v>
      </c>
      <c r="F1992" s="23">
        <f>INDEX(Table,MATCH('Classwork 5'!B1992,'5b'!$B$4:$B$904,0),4)</f>
        <v>6</v>
      </c>
      <c r="G1992" s="23">
        <v>8</v>
      </c>
      <c r="H1992" s="24">
        <v>3890</v>
      </c>
    </row>
    <row r="1993" spans="2:8" x14ac:dyDescent="0.3">
      <c r="B1993" s="22">
        <v>1000319</v>
      </c>
      <c r="C1993" s="23" t="s">
        <v>2902</v>
      </c>
      <c r="D1993" s="23" t="str">
        <f>VLOOKUP(B1993,'5b'!$B$4:$E$904,2,FALSE)</f>
        <v>F</v>
      </c>
      <c r="E1993" s="23" t="str">
        <f>INDEX(Table,MATCH('Classwork 5'!B1993,'5b'!$B$4:$B$904,0),3)</f>
        <v>51-55</v>
      </c>
      <c r="F1993" s="23">
        <f>INDEX(Table,MATCH('Classwork 5'!B1993,'5b'!$B$4:$B$904,0),4)</f>
        <v>6</v>
      </c>
      <c r="G1993" s="23">
        <v>5</v>
      </c>
      <c r="H1993" s="24">
        <v>6913</v>
      </c>
    </row>
    <row r="1994" spans="2:8" x14ac:dyDescent="0.3">
      <c r="B1994" s="22">
        <v>1000319</v>
      </c>
      <c r="C1994" s="23" t="s">
        <v>3040</v>
      </c>
      <c r="D1994" s="23" t="str">
        <f>VLOOKUP(B1994,'5b'!$B$4:$E$904,2,FALSE)</f>
        <v>F</v>
      </c>
      <c r="E1994" s="23" t="str">
        <f>INDEX(Table,MATCH('Classwork 5'!B1994,'5b'!$B$4:$B$904,0),3)</f>
        <v>51-55</v>
      </c>
      <c r="F1994" s="23">
        <f>INDEX(Table,MATCH('Classwork 5'!B1994,'5b'!$B$4:$B$904,0),4)</f>
        <v>6</v>
      </c>
      <c r="G1994" s="23">
        <v>5</v>
      </c>
      <c r="H1994" s="24">
        <v>5216</v>
      </c>
    </row>
    <row r="1995" spans="2:8" x14ac:dyDescent="0.3">
      <c r="B1995" s="22">
        <v>1000319</v>
      </c>
      <c r="C1995" s="23" t="s">
        <v>2250</v>
      </c>
      <c r="D1995" s="23" t="str">
        <f>VLOOKUP(B1995,'5b'!$B$4:$E$904,2,FALSE)</f>
        <v>F</v>
      </c>
      <c r="E1995" s="23" t="str">
        <f>INDEX(Table,MATCH('Classwork 5'!B1995,'5b'!$B$4:$B$904,0),3)</f>
        <v>51-55</v>
      </c>
      <c r="F1995" s="23">
        <f>INDEX(Table,MATCH('Classwork 5'!B1995,'5b'!$B$4:$B$904,0),4)</f>
        <v>6</v>
      </c>
      <c r="G1995" s="23">
        <v>8</v>
      </c>
      <c r="H1995" s="24">
        <v>4030</v>
      </c>
    </row>
    <row r="1996" spans="2:8" x14ac:dyDescent="0.3">
      <c r="B1996" s="22">
        <v>1000319</v>
      </c>
      <c r="C1996" s="23" t="s">
        <v>2493</v>
      </c>
      <c r="D1996" s="23" t="str">
        <f>VLOOKUP(B1996,'5b'!$B$4:$E$904,2,FALSE)</f>
        <v>F</v>
      </c>
      <c r="E1996" s="23" t="str">
        <f>INDEX(Table,MATCH('Classwork 5'!B1996,'5b'!$B$4:$B$904,0),3)</f>
        <v>51-55</v>
      </c>
      <c r="F1996" s="23">
        <f>INDEX(Table,MATCH('Classwork 5'!B1996,'5b'!$B$4:$B$904,0),4)</f>
        <v>6</v>
      </c>
      <c r="G1996" s="23">
        <v>1</v>
      </c>
      <c r="H1996" s="24">
        <v>11749</v>
      </c>
    </row>
    <row r="1997" spans="2:8" x14ac:dyDescent="0.3">
      <c r="B1997" s="22">
        <v>1000319</v>
      </c>
      <c r="C1997" s="23" t="s">
        <v>3041</v>
      </c>
      <c r="D1997" s="23" t="str">
        <f>VLOOKUP(B1997,'5b'!$B$4:$E$904,2,FALSE)</f>
        <v>F</v>
      </c>
      <c r="E1997" s="23" t="str">
        <f>INDEX(Table,MATCH('Classwork 5'!B1997,'5b'!$B$4:$B$904,0),3)</f>
        <v>51-55</v>
      </c>
      <c r="F1997" s="23">
        <f>INDEX(Table,MATCH('Classwork 5'!B1997,'5b'!$B$4:$B$904,0),4)</f>
        <v>6</v>
      </c>
      <c r="G1997" s="23">
        <v>6</v>
      </c>
      <c r="H1997" s="24">
        <v>8495</v>
      </c>
    </row>
    <row r="1998" spans="2:8" x14ac:dyDescent="0.3">
      <c r="B1998" s="22">
        <v>1000319</v>
      </c>
      <c r="C1998" s="23" t="s">
        <v>2371</v>
      </c>
      <c r="D1998" s="23" t="str">
        <f>VLOOKUP(B1998,'5b'!$B$4:$E$904,2,FALSE)</f>
        <v>F</v>
      </c>
      <c r="E1998" s="23" t="str">
        <f>INDEX(Table,MATCH('Classwork 5'!B1998,'5b'!$B$4:$B$904,0),3)</f>
        <v>51-55</v>
      </c>
      <c r="F1998" s="23">
        <f>INDEX(Table,MATCH('Classwork 5'!B1998,'5b'!$B$4:$B$904,0),4)</f>
        <v>6</v>
      </c>
      <c r="G1998" s="23">
        <v>1</v>
      </c>
      <c r="H1998" s="24">
        <v>8200</v>
      </c>
    </row>
    <row r="1999" spans="2:8" x14ac:dyDescent="0.3">
      <c r="B1999" s="22">
        <v>1000319</v>
      </c>
      <c r="C1999" s="23" t="s">
        <v>2879</v>
      </c>
      <c r="D1999" s="23" t="str">
        <f>VLOOKUP(B1999,'5b'!$B$4:$E$904,2,FALSE)</f>
        <v>F</v>
      </c>
      <c r="E1999" s="23" t="str">
        <f>INDEX(Table,MATCH('Classwork 5'!B1999,'5b'!$B$4:$B$904,0),3)</f>
        <v>51-55</v>
      </c>
      <c r="F1999" s="23">
        <f>INDEX(Table,MATCH('Classwork 5'!B1999,'5b'!$B$4:$B$904,0),4)</f>
        <v>6</v>
      </c>
      <c r="G1999" s="23">
        <v>11</v>
      </c>
      <c r="H1999" s="24">
        <v>4662</v>
      </c>
    </row>
    <row r="2000" spans="2:8" x14ac:dyDescent="0.3">
      <c r="B2000" s="22">
        <v>1000319</v>
      </c>
      <c r="C2000" s="23" t="s">
        <v>2062</v>
      </c>
      <c r="D2000" s="23" t="str">
        <f>VLOOKUP(B2000,'5b'!$B$4:$E$904,2,FALSE)</f>
        <v>F</v>
      </c>
      <c r="E2000" s="23" t="str">
        <f>INDEX(Table,MATCH('Classwork 5'!B2000,'5b'!$B$4:$B$904,0),3)</f>
        <v>51-55</v>
      </c>
      <c r="F2000" s="23">
        <f>INDEX(Table,MATCH('Classwork 5'!B2000,'5b'!$B$4:$B$904,0),4)</f>
        <v>6</v>
      </c>
      <c r="G2000" s="23">
        <v>1</v>
      </c>
      <c r="H2000" s="24">
        <v>15179</v>
      </c>
    </row>
    <row r="2001" spans="2:8" x14ac:dyDescent="0.3">
      <c r="B2001" s="22">
        <v>1000319</v>
      </c>
      <c r="C2001" s="23" t="s">
        <v>3042</v>
      </c>
      <c r="D2001" s="23" t="str">
        <f>VLOOKUP(B2001,'5b'!$B$4:$E$904,2,FALSE)</f>
        <v>F</v>
      </c>
      <c r="E2001" s="23" t="str">
        <f>INDEX(Table,MATCH('Classwork 5'!B2001,'5b'!$B$4:$B$904,0),3)</f>
        <v>51-55</v>
      </c>
      <c r="F2001" s="23">
        <f>INDEX(Table,MATCH('Classwork 5'!B2001,'5b'!$B$4:$B$904,0),4)</f>
        <v>6</v>
      </c>
      <c r="G2001" s="23">
        <v>2</v>
      </c>
      <c r="H2001" s="24">
        <v>6659</v>
      </c>
    </row>
    <row r="2002" spans="2:8" x14ac:dyDescent="0.3">
      <c r="B2002" s="22">
        <v>1000319</v>
      </c>
      <c r="C2002" s="23" t="s">
        <v>2112</v>
      </c>
      <c r="D2002" s="23" t="str">
        <f>VLOOKUP(B2002,'5b'!$B$4:$E$904,2,FALSE)</f>
        <v>F</v>
      </c>
      <c r="E2002" s="23" t="str">
        <f>INDEX(Table,MATCH('Classwork 5'!B2002,'5b'!$B$4:$B$904,0),3)</f>
        <v>51-55</v>
      </c>
      <c r="F2002" s="23">
        <f>INDEX(Table,MATCH('Classwork 5'!B2002,'5b'!$B$4:$B$904,0),4)</f>
        <v>6</v>
      </c>
      <c r="G2002" s="23">
        <v>11</v>
      </c>
      <c r="H2002" s="24">
        <v>5947</v>
      </c>
    </row>
    <row r="2003" spans="2:8" x14ac:dyDescent="0.3">
      <c r="B2003" s="22">
        <v>1000319</v>
      </c>
      <c r="C2003" s="23" t="s">
        <v>3043</v>
      </c>
      <c r="D2003" s="23" t="str">
        <f>VLOOKUP(B2003,'5b'!$B$4:$E$904,2,FALSE)</f>
        <v>F</v>
      </c>
      <c r="E2003" s="23" t="str">
        <f>INDEX(Table,MATCH('Classwork 5'!B2003,'5b'!$B$4:$B$904,0),3)</f>
        <v>51-55</v>
      </c>
      <c r="F2003" s="23">
        <f>INDEX(Table,MATCH('Classwork 5'!B2003,'5b'!$B$4:$B$904,0),4)</f>
        <v>6</v>
      </c>
      <c r="G2003" s="23">
        <v>5</v>
      </c>
      <c r="H2003" s="24">
        <v>5245</v>
      </c>
    </row>
    <row r="2004" spans="2:8" x14ac:dyDescent="0.3">
      <c r="B2004" s="22">
        <v>1000319</v>
      </c>
      <c r="C2004" s="23" t="s">
        <v>3044</v>
      </c>
      <c r="D2004" s="23" t="str">
        <f>VLOOKUP(B2004,'5b'!$B$4:$E$904,2,FALSE)</f>
        <v>F</v>
      </c>
      <c r="E2004" s="23" t="str">
        <f>INDEX(Table,MATCH('Classwork 5'!B2004,'5b'!$B$4:$B$904,0),3)</f>
        <v>51-55</v>
      </c>
      <c r="F2004" s="23">
        <f>INDEX(Table,MATCH('Classwork 5'!B2004,'5b'!$B$4:$B$904,0),4)</f>
        <v>6</v>
      </c>
      <c r="G2004" s="23">
        <v>1</v>
      </c>
      <c r="H2004" s="24">
        <v>4229</v>
      </c>
    </row>
    <row r="2005" spans="2:8" x14ac:dyDescent="0.3">
      <c r="B2005" s="22">
        <v>1000319</v>
      </c>
      <c r="C2005" s="23" t="s">
        <v>3045</v>
      </c>
      <c r="D2005" s="23" t="str">
        <f>VLOOKUP(B2005,'5b'!$B$4:$E$904,2,FALSE)</f>
        <v>F</v>
      </c>
      <c r="E2005" s="23" t="str">
        <f>INDEX(Table,MATCH('Classwork 5'!B2005,'5b'!$B$4:$B$904,0),3)</f>
        <v>51-55</v>
      </c>
      <c r="F2005" s="23">
        <f>INDEX(Table,MATCH('Classwork 5'!B2005,'5b'!$B$4:$B$904,0),4)</f>
        <v>6</v>
      </c>
      <c r="G2005" s="23">
        <v>11</v>
      </c>
      <c r="H2005" s="24">
        <v>1473</v>
      </c>
    </row>
    <row r="2006" spans="2:8" x14ac:dyDescent="0.3">
      <c r="B2006" s="22">
        <v>1000319</v>
      </c>
      <c r="C2006" s="23" t="s">
        <v>2271</v>
      </c>
      <c r="D2006" s="23" t="str">
        <f>VLOOKUP(B2006,'5b'!$B$4:$E$904,2,FALSE)</f>
        <v>F</v>
      </c>
      <c r="E2006" s="23" t="str">
        <f>INDEX(Table,MATCH('Classwork 5'!B2006,'5b'!$B$4:$B$904,0),3)</f>
        <v>51-55</v>
      </c>
      <c r="F2006" s="23">
        <f>INDEX(Table,MATCH('Classwork 5'!B2006,'5b'!$B$4:$B$904,0),4)</f>
        <v>6</v>
      </c>
      <c r="G2006" s="23">
        <v>6</v>
      </c>
      <c r="H2006" s="24">
        <v>16178</v>
      </c>
    </row>
    <row r="2007" spans="2:8" x14ac:dyDescent="0.3">
      <c r="B2007" s="22">
        <v>1000319</v>
      </c>
      <c r="C2007" s="23" t="s">
        <v>2570</v>
      </c>
      <c r="D2007" s="23" t="str">
        <f>VLOOKUP(B2007,'5b'!$B$4:$E$904,2,FALSE)</f>
        <v>F</v>
      </c>
      <c r="E2007" s="23" t="str">
        <f>INDEX(Table,MATCH('Classwork 5'!B2007,'5b'!$B$4:$B$904,0),3)</f>
        <v>51-55</v>
      </c>
      <c r="F2007" s="23">
        <f>INDEX(Table,MATCH('Classwork 5'!B2007,'5b'!$B$4:$B$904,0),4)</f>
        <v>6</v>
      </c>
      <c r="G2007" s="23">
        <v>5</v>
      </c>
      <c r="H2007" s="24">
        <v>5419</v>
      </c>
    </row>
    <row r="2008" spans="2:8" x14ac:dyDescent="0.3">
      <c r="B2008" s="22">
        <v>1000319</v>
      </c>
      <c r="C2008" s="23" t="s">
        <v>3046</v>
      </c>
      <c r="D2008" s="23" t="str">
        <f>VLOOKUP(B2008,'5b'!$B$4:$E$904,2,FALSE)</f>
        <v>F</v>
      </c>
      <c r="E2008" s="23" t="str">
        <f>INDEX(Table,MATCH('Classwork 5'!B2008,'5b'!$B$4:$B$904,0),3)</f>
        <v>51-55</v>
      </c>
      <c r="F2008" s="23">
        <f>INDEX(Table,MATCH('Classwork 5'!B2008,'5b'!$B$4:$B$904,0),4)</f>
        <v>6</v>
      </c>
      <c r="G2008" s="23">
        <v>8</v>
      </c>
      <c r="H2008" s="24">
        <v>6018</v>
      </c>
    </row>
    <row r="2009" spans="2:8" x14ac:dyDescent="0.3">
      <c r="B2009" s="22">
        <v>1000319</v>
      </c>
      <c r="C2009" s="23" t="s">
        <v>2566</v>
      </c>
      <c r="D2009" s="23" t="str">
        <f>VLOOKUP(B2009,'5b'!$B$4:$E$904,2,FALSE)</f>
        <v>F</v>
      </c>
      <c r="E2009" s="23" t="str">
        <f>INDEX(Table,MATCH('Classwork 5'!B2009,'5b'!$B$4:$B$904,0),3)</f>
        <v>51-55</v>
      </c>
      <c r="F2009" s="23">
        <f>INDEX(Table,MATCH('Classwork 5'!B2009,'5b'!$B$4:$B$904,0),4)</f>
        <v>6</v>
      </c>
      <c r="G2009" s="23">
        <v>8</v>
      </c>
      <c r="H2009" s="24">
        <v>7973</v>
      </c>
    </row>
    <row r="2010" spans="2:8" x14ac:dyDescent="0.3">
      <c r="B2010" s="22">
        <v>1000320</v>
      </c>
      <c r="C2010" s="23" t="s">
        <v>2466</v>
      </c>
      <c r="D2010" s="23" t="str">
        <f>VLOOKUP(B2010,'5b'!$B$4:$E$904,2,FALSE)</f>
        <v>M</v>
      </c>
      <c r="E2010" s="23" t="str">
        <f>INDEX(Table,MATCH('Classwork 5'!B2010,'5b'!$B$4:$B$904,0),3)</f>
        <v>36-45</v>
      </c>
      <c r="F2010" s="23">
        <f>INDEX(Table,MATCH('Classwork 5'!B2010,'5b'!$B$4:$B$904,0),4)</f>
        <v>6</v>
      </c>
      <c r="G2010" s="23">
        <v>1</v>
      </c>
      <c r="H2010" s="24">
        <v>15839</v>
      </c>
    </row>
    <row r="2011" spans="2:8" x14ac:dyDescent="0.3">
      <c r="B2011" s="22">
        <v>1000320</v>
      </c>
      <c r="C2011" s="23" t="s">
        <v>2082</v>
      </c>
      <c r="D2011" s="23" t="str">
        <f>VLOOKUP(B2011,'5b'!$B$4:$E$904,2,FALSE)</f>
        <v>M</v>
      </c>
      <c r="E2011" s="23" t="str">
        <f>INDEX(Table,MATCH('Classwork 5'!B2011,'5b'!$B$4:$B$904,0),3)</f>
        <v>36-45</v>
      </c>
      <c r="F2011" s="23">
        <f>INDEX(Table,MATCH('Classwork 5'!B2011,'5b'!$B$4:$B$904,0),4)</f>
        <v>6</v>
      </c>
      <c r="G2011" s="23">
        <v>8</v>
      </c>
      <c r="H2011" s="24">
        <v>10005</v>
      </c>
    </row>
    <row r="2012" spans="2:8" x14ac:dyDescent="0.3">
      <c r="B2012" s="22">
        <v>1000321</v>
      </c>
      <c r="C2012" s="23" t="s">
        <v>2147</v>
      </c>
      <c r="D2012" s="23" t="str">
        <f>VLOOKUP(B2012,'5b'!$B$4:$E$904,2,FALSE)</f>
        <v>M</v>
      </c>
      <c r="E2012" s="23" t="str">
        <f>INDEX(Table,MATCH('Classwork 5'!B2012,'5b'!$B$4:$B$904,0),3)</f>
        <v>18-25</v>
      </c>
      <c r="F2012" s="23">
        <f>INDEX(Table,MATCH('Classwork 5'!B2012,'5b'!$B$4:$B$904,0),4)</f>
        <v>4</v>
      </c>
      <c r="G2012" s="23">
        <v>8</v>
      </c>
      <c r="H2012" s="24">
        <v>8070</v>
      </c>
    </row>
    <row r="2013" spans="2:8" x14ac:dyDescent="0.3">
      <c r="B2013" s="22">
        <v>1000321</v>
      </c>
      <c r="C2013" s="23" t="s">
        <v>2556</v>
      </c>
      <c r="D2013" s="23" t="str">
        <f>VLOOKUP(B2013,'5b'!$B$4:$E$904,2,FALSE)</f>
        <v>M</v>
      </c>
      <c r="E2013" s="23" t="str">
        <f>INDEX(Table,MATCH('Classwork 5'!B2013,'5b'!$B$4:$B$904,0),3)</f>
        <v>18-25</v>
      </c>
      <c r="F2013" s="23">
        <f>INDEX(Table,MATCH('Classwork 5'!B2013,'5b'!$B$4:$B$904,0),4)</f>
        <v>4</v>
      </c>
      <c r="G2013" s="23">
        <v>1</v>
      </c>
      <c r="H2013" s="24">
        <v>15460</v>
      </c>
    </row>
    <row r="2014" spans="2:8" x14ac:dyDescent="0.3">
      <c r="B2014" s="22">
        <v>1000321</v>
      </c>
      <c r="C2014" s="23" t="s">
        <v>3047</v>
      </c>
      <c r="D2014" s="23" t="str">
        <f>VLOOKUP(B2014,'5b'!$B$4:$E$904,2,FALSE)</f>
        <v>M</v>
      </c>
      <c r="E2014" s="23" t="str">
        <f>INDEX(Table,MATCH('Classwork 5'!B2014,'5b'!$B$4:$B$904,0),3)</f>
        <v>18-25</v>
      </c>
      <c r="F2014" s="23">
        <f>INDEX(Table,MATCH('Classwork 5'!B2014,'5b'!$B$4:$B$904,0),4)</f>
        <v>4</v>
      </c>
      <c r="G2014" s="23">
        <v>11</v>
      </c>
      <c r="H2014" s="24">
        <v>4612</v>
      </c>
    </row>
    <row r="2015" spans="2:8" x14ac:dyDescent="0.3">
      <c r="B2015" s="22">
        <v>1000321</v>
      </c>
      <c r="C2015" s="23" t="s">
        <v>3048</v>
      </c>
      <c r="D2015" s="23" t="str">
        <f>VLOOKUP(B2015,'5b'!$B$4:$E$904,2,FALSE)</f>
        <v>M</v>
      </c>
      <c r="E2015" s="23" t="str">
        <f>INDEX(Table,MATCH('Classwork 5'!B2015,'5b'!$B$4:$B$904,0),3)</f>
        <v>18-25</v>
      </c>
      <c r="F2015" s="23">
        <f>INDEX(Table,MATCH('Classwork 5'!B2015,'5b'!$B$4:$B$904,0),4)</f>
        <v>4</v>
      </c>
      <c r="G2015" s="23">
        <v>11</v>
      </c>
      <c r="H2015" s="24">
        <v>1525</v>
      </c>
    </row>
    <row r="2016" spans="2:8" x14ac:dyDescent="0.3">
      <c r="B2016" s="22">
        <v>1000321</v>
      </c>
      <c r="C2016" s="23" t="s">
        <v>2642</v>
      </c>
      <c r="D2016" s="23" t="str">
        <f>VLOOKUP(B2016,'5b'!$B$4:$E$904,2,FALSE)</f>
        <v>M</v>
      </c>
      <c r="E2016" s="23" t="str">
        <f>INDEX(Table,MATCH('Classwork 5'!B2016,'5b'!$B$4:$B$904,0),3)</f>
        <v>18-25</v>
      </c>
      <c r="F2016" s="23">
        <f>INDEX(Table,MATCH('Classwork 5'!B2016,'5b'!$B$4:$B$904,0),4)</f>
        <v>4</v>
      </c>
      <c r="G2016" s="23">
        <v>2</v>
      </c>
      <c r="H2016" s="24">
        <v>16014</v>
      </c>
    </row>
    <row r="2017" spans="2:8" x14ac:dyDescent="0.3">
      <c r="B2017" s="22">
        <v>1000321</v>
      </c>
      <c r="C2017" s="23" t="s">
        <v>3049</v>
      </c>
      <c r="D2017" s="23" t="str">
        <f>VLOOKUP(B2017,'5b'!$B$4:$E$904,2,FALSE)</f>
        <v>M</v>
      </c>
      <c r="E2017" s="23" t="str">
        <f>INDEX(Table,MATCH('Classwork 5'!B2017,'5b'!$B$4:$B$904,0),3)</f>
        <v>18-25</v>
      </c>
      <c r="F2017" s="23">
        <f>INDEX(Table,MATCH('Classwork 5'!B2017,'5b'!$B$4:$B$904,0),4)</f>
        <v>4</v>
      </c>
      <c r="G2017" s="23">
        <v>11</v>
      </c>
      <c r="H2017" s="24">
        <v>3215</v>
      </c>
    </row>
    <row r="2018" spans="2:8" x14ac:dyDescent="0.3">
      <c r="B2018" s="22">
        <v>1000321</v>
      </c>
      <c r="C2018" s="23" t="s">
        <v>2382</v>
      </c>
      <c r="D2018" s="23" t="str">
        <f>VLOOKUP(B2018,'5b'!$B$4:$E$904,2,FALSE)</f>
        <v>M</v>
      </c>
      <c r="E2018" s="23" t="str">
        <f>INDEX(Table,MATCH('Classwork 5'!B2018,'5b'!$B$4:$B$904,0),3)</f>
        <v>18-25</v>
      </c>
      <c r="F2018" s="23">
        <f>INDEX(Table,MATCH('Classwork 5'!B2018,'5b'!$B$4:$B$904,0),4)</f>
        <v>4</v>
      </c>
      <c r="G2018" s="23">
        <v>3</v>
      </c>
      <c r="H2018" s="24">
        <v>13200</v>
      </c>
    </row>
    <row r="2019" spans="2:8" x14ac:dyDescent="0.3">
      <c r="B2019" s="22">
        <v>1000321</v>
      </c>
      <c r="C2019" s="23" t="s">
        <v>2396</v>
      </c>
      <c r="D2019" s="23" t="str">
        <f>VLOOKUP(B2019,'5b'!$B$4:$E$904,2,FALSE)</f>
        <v>M</v>
      </c>
      <c r="E2019" s="23" t="str">
        <f>INDEX(Table,MATCH('Classwork 5'!B2019,'5b'!$B$4:$B$904,0),3)</f>
        <v>18-25</v>
      </c>
      <c r="F2019" s="23">
        <f>INDEX(Table,MATCH('Classwork 5'!B2019,'5b'!$B$4:$B$904,0),4)</f>
        <v>4</v>
      </c>
      <c r="G2019" s="23">
        <v>8</v>
      </c>
      <c r="H2019" s="24">
        <v>8038</v>
      </c>
    </row>
    <row r="2020" spans="2:8" x14ac:dyDescent="0.3">
      <c r="B2020" s="22">
        <v>1000322</v>
      </c>
      <c r="C2020" s="23" t="s">
        <v>2553</v>
      </c>
      <c r="D2020" s="23" t="str">
        <f>VLOOKUP(B2020,'5b'!$B$4:$E$904,2,FALSE)</f>
        <v>M</v>
      </c>
      <c r="E2020" s="23" t="str">
        <f>INDEX(Table,MATCH('Classwork 5'!B2020,'5b'!$B$4:$B$904,0),3)</f>
        <v>55+</v>
      </c>
      <c r="F2020" s="23">
        <f>INDEX(Table,MATCH('Classwork 5'!B2020,'5b'!$B$4:$B$904,0),4)</f>
        <v>17</v>
      </c>
      <c r="G2020" s="23">
        <v>8</v>
      </c>
      <c r="H2020" s="24">
        <v>9982</v>
      </c>
    </row>
    <row r="2021" spans="2:8" x14ac:dyDescent="0.3">
      <c r="B2021" s="22">
        <v>1000322</v>
      </c>
      <c r="C2021" s="23" t="s">
        <v>2464</v>
      </c>
      <c r="D2021" s="23" t="str">
        <f>VLOOKUP(B2021,'5b'!$B$4:$E$904,2,FALSE)</f>
        <v>M</v>
      </c>
      <c r="E2021" s="23" t="str">
        <f>INDEX(Table,MATCH('Classwork 5'!B2021,'5b'!$B$4:$B$904,0),3)</f>
        <v>55+</v>
      </c>
      <c r="F2021" s="23">
        <f>INDEX(Table,MATCH('Classwork 5'!B2021,'5b'!$B$4:$B$904,0),4)</f>
        <v>17</v>
      </c>
      <c r="G2021" s="23">
        <v>1</v>
      </c>
      <c r="H2021" s="24">
        <v>19389</v>
      </c>
    </row>
    <row r="2022" spans="2:8" x14ac:dyDescent="0.3">
      <c r="B2022" s="22">
        <v>1000322</v>
      </c>
      <c r="C2022" s="23" t="s">
        <v>2034</v>
      </c>
      <c r="D2022" s="23" t="str">
        <f>VLOOKUP(B2022,'5b'!$B$4:$E$904,2,FALSE)</f>
        <v>M</v>
      </c>
      <c r="E2022" s="23" t="str">
        <f>INDEX(Table,MATCH('Classwork 5'!B2022,'5b'!$B$4:$B$904,0),3)</f>
        <v>55+</v>
      </c>
      <c r="F2022" s="23">
        <f>INDEX(Table,MATCH('Classwork 5'!B2022,'5b'!$B$4:$B$904,0),4)</f>
        <v>17</v>
      </c>
      <c r="G2022" s="23">
        <v>5</v>
      </c>
      <c r="H2022" s="24">
        <v>7187</v>
      </c>
    </row>
    <row r="2023" spans="2:8" x14ac:dyDescent="0.3">
      <c r="B2023" s="22">
        <v>1000323</v>
      </c>
      <c r="C2023" s="23" t="s">
        <v>2334</v>
      </c>
      <c r="D2023" s="23" t="str">
        <f>VLOOKUP(B2023,'5b'!$B$4:$E$904,2,FALSE)</f>
        <v>M</v>
      </c>
      <c r="E2023" s="23" t="str">
        <f>INDEX(Table,MATCH('Classwork 5'!B2023,'5b'!$B$4:$B$904,0),3)</f>
        <v>46-50</v>
      </c>
      <c r="F2023" s="23">
        <f>INDEX(Table,MATCH('Classwork 5'!B2023,'5b'!$B$4:$B$904,0),4)</f>
        <v>12</v>
      </c>
      <c r="G2023" s="23">
        <v>5</v>
      </c>
      <c r="H2023" s="24">
        <v>8780</v>
      </c>
    </row>
    <row r="2024" spans="2:8" x14ac:dyDescent="0.3">
      <c r="B2024" s="22">
        <v>1000323</v>
      </c>
      <c r="C2024" s="23" t="s">
        <v>2486</v>
      </c>
      <c r="D2024" s="23" t="str">
        <f>VLOOKUP(B2024,'5b'!$B$4:$E$904,2,FALSE)</f>
        <v>M</v>
      </c>
      <c r="E2024" s="23" t="str">
        <f>INDEX(Table,MATCH('Classwork 5'!B2024,'5b'!$B$4:$B$904,0),3)</f>
        <v>46-50</v>
      </c>
      <c r="F2024" s="23">
        <f>INDEX(Table,MATCH('Classwork 5'!B2024,'5b'!$B$4:$B$904,0),4)</f>
        <v>12</v>
      </c>
      <c r="G2024" s="23">
        <v>2</v>
      </c>
      <c r="H2024" s="24">
        <v>9651</v>
      </c>
    </row>
    <row r="2025" spans="2:8" x14ac:dyDescent="0.3">
      <c r="B2025" s="22">
        <v>1000323</v>
      </c>
      <c r="C2025" s="23" t="s">
        <v>3050</v>
      </c>
      <c r="D2025" s="23" t="str">
        <f>VLOOKUP(B2025,'5b'!$B$4:$E$904,2,FALSE)</f>
        <v>M</v>
      </c>
      <c r="E2025" s="23" t="str">
        <f>INDEX(Table,MATCH('Classwork 5'!B2025,'5b'!$B$4:$B$904,0),3)</f>
        <v>46-50</v>
      </c>
      <c r="F2025" s="23">
        <f>INDEX(Table,MATCH('Classwork 5'!B2025,'5b'!$B$4:$B$904,0),4)</f>
        <v>12</v>
      </c>
      <c r="G2025" s="23">
        <v>8</v>
      </c>
      <c r="H2025" s="24">
        <v>7838</v>
      </c>
    </row>
    <row r="2026" spans="2:8" x14ac:dyDescent="0.3">
      <c r="B2026" s="22">
        <v>1000323</v>
      </c>
      <c r="C2026" s="23" t="s">
        <v>2282</v>
      </c>
      <c r="D2026" s="23" t="str">
        <f>VLOOKUP(B2026,'5b'!$B$4:$E$904,2,FALSE)</f>
        <v>M</v>
      </c>
      <c r="E2026" s="23" t="str">
        <f>INDEX(Table,MATCH('Classwork 5'!B2026,'5b'!$B$4:$B$904,0),3)</f>
        <v>46-50</v>
      </c>
      <c r="F2026" s="23">
        <f>INDEX(Table,MATCH('Classwork 5'!B2026,'5b'!$B$4:$B$904,0),4)</f>
        <v>12</v>
      </c>
      <c r="G2026" s="23">
        <v>3</v>
      </c>
      <c r="H2026" s="24">
        <v>8424</v>
      </c>
    </row>
    <row r="2027" spans="2:8" x14ac:dyDescent="0.3">
      <c r="B2027" s="22">
        <v>1000323</v>
      </c>
      <c r="C2027" s="23" t="s">
        <v>3051</v>
      </c>
      <c r="D2027" s="23" t="str">
        <f>VLOOKUP(B2027,'5b'!$B$4:$E$904,2,FALSE)</f>
        <v>M</v>
      </c>
      <c r="E2027" s="23" t="str">
        <f>INDEX(Table,MATCH('Classwork 5'!B2027,'5b'!$B$4:$B$904,0),3)</f>
        <v>46-50</v>
      </c>
      <c r="F2027" s="23">
        <f>INDEX(Table,MATCH('Classwork 5'!B2027,'5b'!$B$4:$B$904,0),4)</f>
        <v>12</v>
      </c>
      <c r="G2027" s="23">
        <v>8</v>
      </c>
      <c r="H2027" s="24">
        <v>9886</v>
      </c>
    </row>
    <row r="2028" spans="2:8" x14ac:dyDescent="0.3">
      <c r="B2028" s="22">
        <v>1000323</v>
      </c>
      <c r="C2028" s="23" t="s">
        <v>1938</v>
      </c>
      <c r="D2028" s="23" t="str">
        <f>VLOOKUP(B2028,'5b'!$B$4:$E$904,2,FALSE)</f>
        <v>M</v>
      </c>
      <c r="E2028" s="23" t="str">
        <f>INDEX(Table,MATCH('Classwork 5'!B2028,'5b'!$B$4:$B$904,0),3)</f>
        <v>46-50</v>
      </c>
      <c r="F2028" s="23">
        <f>INDEX(Table,MATCH('Classwork 5'!B2028,'5b'!$B$4:$B$904,0),4)</f>
        <v>12</v>
      </c>
      <c r="G2028" s="23">
        <v>12</v>
      </c>
      <c r="H2028" s="24">
        <v>1714</v>
      </c>
    </row>
    <row r="2029" spans="2:8" x14ac:dyDescent="0.3">
      <c r="B2029" s="22">
        <v>1000324</v>
      </c>
      <c r="C2029" s="23" t="s">
        <v>2181</v>
      </c>
      <c r="D2029" s="23" t="str">
        <f>VLOOKUP(B2029,'5b'!$B$4:$E$904,2,FALSE)</f>
        <v>M</v>
      </c>
      <c r="E2029" s="23" t="str">
        <f>INDEX(Table,MATCH('Classwork 5'!B2029,'5b'!$B$4:$B$904,0),3)</f>
        <v>36-45</v>
      </c>
      <c r="F2029" s="23">
        <f>INDEX(Table,MATCH('Classwork 5'!B2029,'5b'!$B$4:$B$904,0),4)</f>
        <v>17</v>
      </c>
      <c r="G2029" s="23">
        <v>15</v>
      </c>
      <c r="H2029" s="24">
        <v>4198</v>
      </c>
    </row>
    <row r="2030" spans="2:8" x14ac:dyDescent="0.3">
      <c r="B2030" s="22">
        <v>1000325</v>
      </c>
      <c r="C2030" s="23" t="s">
        <v>2018</v>
      </c>
      <c r="D2030" s="23" t="str">
        <f>VLOOKUP(B2030,'5b'!$B$4:$E$904,2,FALSE)</f>
        <v>F</v>
      </c>
      <c r="E2030" s="23" t="str">
        <f>INDEX(Table,MATCH('Classwork 5'!B2030,'5b'!$B$4:$B$904,0),3)</f>
        <v>51-55</v>
      </c>
      <c r="F2030" s="23">
        <f>INDEX(Table,MATCH('Classwork 5'!B2030,'5b'!$B$4:$B$904,0),4)</f>
        <v>3</v>
      </c>
      <c r="G2030" s="23">
        <v>8</v>
      </c>
      <c r="H2030" s="24">
        <v>10038</v>
      </c>
    </row>
    <row r="2031" spans="2:8" x14ac:dyDescent="0.3">
      <c r="B2031" s="22">
        <v>1000325</v>
      </c>
      <c r="C2031" s="23" t="s">
        <v>3043</v>
      </c>
      <c r="D2031" s="23" t="str">
        <f>VLOOKUP(B2031,'5b'!$B$4:$E$904,2,FALSE)</f>
        <v>F</v>
      </c>
      <c r="E2031" s="23" t="str">
        <f>INDEX(Table,MATCH('Classwork 5'!B2031,'5b'!$B$4:$B$904,0),3)</f>
        <v>51-55</v>
      </c>
      <c r="F2031" s="23">
        <f>INDEX(Table,MATCH('Classwork 5'!B2031,'5b'!$B$4:$B$904,0),4)</f>
        <v>3</v>
      </c>
      <c r="G2031" s="23">
        <v>5</v>
      </c>
      <c r="H2031" s="24">
        <v>6984</v>
      </c>
    </row>
    <row r="2032" spans="2:8" x14ac:dyDescent="0.3">
      <c r="B2032" s="22">
        <v>1000325</v>
      </c>
      <c r="C2032" s="23" t="s">
        <v>3052</v>
      </c>
      <c r="D2032" s="23" t="str">
        <f>VLOOKUP(B2032,'5b'!$B$4:$E$904,2,FALSE)</f>
        <v>F</v>
      </c>
      <c r="E2032" s="23" t="str">
        <f>INDEX(Table,MATCH('Classwork 5'!B2032,'5b'!$B$4:$B$904,0),3)</f>
        <v>51-55</v>
      </c>
      <c r="F2032" s="23">
        <f>INDEX(Table,MATCH('Classwork 5'!B2032,'5b'!$B$4:$B$904,0),4)</f>
        <v>3</v>
      </c>
      <c r="G2032" s="23">
        <v>5</v>
      </c>
      <c r="H2032" s="24">
        <v>8667</v>
      </c>
    </row>
    <row r="2033" spans="2:8" x14ac:dyDescent="0.3">
      <c r="B2033" s="22">
        <v>1000326</v>
      </c>
      <c r="C2033" s="23" t="s">
        <v>2171</v>
      </c>
      <c r="D2033" s="23" t="str">
        <f>VLOOKUP(B2033,'5b'!$B$4:$E$904,2,FALSE)</f>
        <v>M</v>
      </c>
      <c r="E2033" s="23" t="str">
        <f>INDEX(Table,MATCH('Classwork 5'!B2033,'5b'!$B$4:$B$904,0),3)</f>
        <v>51-55</v>
      </c>
      <c r="F2033" s="23">
        <f>INDEX(Table,MATCH('Classwork 5'!B2033,'5b'!$B$4:$B$904,0),4)</f>
        <v>11</v>
      </c>
      <c r="G2033" s="23">
        <v>5</v>
      </c>
      <c r="H2033" s="24">
        <v>3661</v>
      </c>
    </row>
    <row r="2034" spans="2:8" x14ac:dyDescent="0.3">
      <c r="B2034" s="22">
        <v>1000326</v>
      </c>
      <c r="C2034" s="23" t="s">
        <v>2519</v>
      </c>
      <c r="D2034" s="23" t="str">
        <f>VLOOKUP(B2034,'5b'!$B$4:$E$904,2,FALSE)</f>
        <v>M</v>
      </c>
      <c r="E2034" s="23" t="str">
        <f>INDEX(Table,MATCH('Classwork 5'!B2034,'5b'!$B$4:$B$904,0),3)</f>
        <v>51-55</v>
      </c>
      <c r="F2034" s="23">
        <f>INDEX(Table,MATCH('Classwork 5'!B2034,'5b'!$B$4:$B$904,0),4)</f>
        <v>11</v>
      </c>
      <c r="G2034" s="23">
        <v>5</v>
      </c>
      <c r="H2034" s="24">
        <v>7045</v>
      </c>
    </row>
    <row r="2035" spans="2:8" x14ac:dyDescent="0.3">
      <c r="B2035" s="22">
        <v>1000326</v>
      </c>
      <c r="C2035" s="23" t="s">
        <v>2550</v>
      </c>
      <c r="D2035" s="23" t="str">
        <f>VLOOKUP(B2035,'5b'!$B$4:$E$904,2,FALSE)</f>
        <v>M</v>
      </c>
      <c r="E2035" s="23" t="str">
        <f>INDEX(Table,MATCH('Classwork 5'!B2035,'5b'!$B$4:$B$904,0),3)</f>
        <v>51-55</v>
      </c>
      <c r="F2035" s="23">
        <f>INDEX(Table,MATCH('Classwork 5'!B2035,'5b'!$B$4:$B$904,0),4)</f>
        <v>11</v>
      </c>
      <c r="G2035" s="23">
        <v>5</v>
      </c>
      <c r="H2035" s="24">
        <v>5426</v>
      </c>
    </row>
    <row r="2036" spans="2:8" x14ac:dyDescent="0.3">
      <c r="B2036" s="22">
        <v>1000326</v>
      </c>
      <c r="C2036" s="23" t="s">
        <v>3053</v>
      </c>
      <c r="D2036" s="23" t="str">
        <f>VLOOKUP(B2036,'5b'!$B$4:$E$904,2,FALSE)</f>
        <v>M</v>
      </c>
      <c r="E2036" s="23" t="str">
        <f>INDEX(Table,MATCH('Classwork 5'!B2036,'5b'!$B$4:$B$904,0),3)</f>
        <v>51-55</v>
      </c>
      <c r="F2036" s="23">
        <f>INDEX(Table,MATCH('Classwork 5'!B2036,'5b'!$B$4:$B$904,0),4)</f>
        <v>11</v>
      </c>
      <c r="G2036" s="23">
        <v>2</v>
      </c>
      <c r="H2036" s="24">
        <v>6431</v>
      </c>
    </row>
    <row r="2037" spans="2:8" x14ac:dyDescent="0.3">
      <c r="B2037" s="22">
        <v>1000326</v>
      </c>
      <c r="C2037" s="23" t="s">
        <v>2062</v>
      </c>
      <c r="D2037" s="23" t="str">
        <f>VLOOKUP(B2037,'5b'!$B$4:$E$904,2,FALSE)</f>
        <v>M</v>
      </c>
      <c r="E2037" s="23" t="str">
        <f>INDEX(Table,MATCH('Classwork 5'!B2037,'5b'!$B$4:$B$904,0),3)</f>
        <v>51-55</v>
      </c>
      <c r="F2037" s="23">
        <f>INDEX(Table,MATCH('Classwork 5'!B2037,'5b'!$B$4:$B$904,0),4)</f>
        <v>11</v>
      </c>
      <c r="G2037" s="23">
        <v>1</v>
      </c>
      <c r="H2037" s="24">
        <v>15310</v>
      </c>
    </row>
    <row r="2038" spans="2:8" x14ac:dyDescent="0.3">
      <c r="B2038" s="22">
        <v>1000326</v>
      </c>
      <c r="C2038" s="23" t="s">
        <v>2667</v>
      </c>
      <c r="D2038" s="23" t="str">
        <f>VLOOKUP(B2038,'5b'!$B$4:$E$904,2,FALSE)</f>
        <v>M</v>
      </c>
      <c r="E2038" s="23" t="str">
        <f>INDEX(Table,MATCH('Classwork 5'!B2038,'5b'!$B$4:$B$904,0),3)</f>
        <v>51-55</v>
      </c>
      <c r="F2038" s="23">
        <f>INDEX(Table,MATCH('Classwork 5'!B2038,'5b'!$B$4:$B$904,0),4)</f>
        <v>11</v>
      </c>
      <c r="G2038" s="23">
        <v>10</v>
      </c>
      <c r="H2038" s="24">
        <v>18440</v>
      </c>
    </row>
    <row r="2039" spans="2:8" x14ac:dyDescent="0.3">
      <c r="B2039" s="22">
        <v>1000326</v>
      </c>
      <c r="C2039" s="23" t="s">
        <v>1943</v>
      </c>
      <c r="D2039" s="23" t="str">
        <f>VLOOKUP(B2039,'5b'!$B$4:$E$904,2,FALSE)</f>
        <v>M</v>
      </c>
      <c r="E2039" s="23" t="str">
        <f>INDEX(Table,MATCH('Classwork 5'!B2039,'5b'!$B$4:$B$904,0),3)</f>
        <v>51-55</v>
      </c>
      <c r="F2039" s="23">
        <f>INDEX(Table,MATCH('Classwork 5'!B2039,'5b'!$B$4:$B$904,0),4)</f>
        <v>11</v>
      </c>
      <c r="G2039" s="23">
        <v>1</v>
      </c>
      <c r="H2039" s="24">
        <v>15474</v>
      </c>
    </row>
    <row r="2040" spans="2:8" x14ac:dyDescent="0.3">
      <c r="B2040" s="22">
        <v>1000326</v>
      </c>
      <c r="C2040" s="23" t="s">
        <v>2118</v>
      </c>
      <c r="D2040" s="23" t="str">
        <f>VLOOKUP(B2040,'5b'!$B$4:$E$904,2,FALSE)</f>
        <v>M</v>
      </c>
      <c r="E2040" s="23" t="str">
        <f>INDEX(Table,MATCH('Classwork 5'!B2040,'5b'!$B$4:$B$904,0),3)</f>
        <v>51-55</v>
      </c>
      <c r="F2040" s="23">
        <f>INDEX(Table,MATCH('Classwork 5'!B2040,'5b'!$B$4:$B$904,0),4)</f>
        <v>11</v>
      </c>
      <c r="G2040" s="23">
        <v>8</v>
      </c>
      <c r="H2040" s="24">
        <v>9885</v>
      </c>
    </row>
    <row r="2041" spans="2:8" x14ac:dyDescent="0.3">
      <c r="B2041" s="22">
        <v>1000326</v>
      </c>
      <c r="C2041" s="23" t="s">
        <v>1977</v>
      </c>
      <c r="D2041" s="23" t="str">
        <f>VLOOKUP(B2041,'5b'!$B$4:$E$904,2,FALSE)</f>
        <v>M</v>
      </c>
      <c r="E2041" s="23" t="str">
        <f>INDEX(Table,MATCH('Classwork 5'!B2041,'5b'!$B$4:$B$904,0),3)</f>
        <v>51-55</v>
      </c>
      <c r="F2041" s="23">
        <f>INDEX(Table,MATCH('Classwork 5'!B2041,'5b'!$B$4:$B$904,0),4)</f>
        <v>11</v>
      </c>
      <c r="G2041" s="23">
        <v>5</v>
      </c>
      <c r="H2041" s="24">
        <v>5283</v>
      </c>
    </row>
    <row r="2042" spans="2:8" x14ac:dyDescent="0.3">
      <c r="B2042" s="22">
        <v>1000326</v>
      </c>
      <c r="C2042" s="23" t="s">
        <v>2911</v>
      </c>
      <c r="D2042" s="23" t="str">
        <f>VLOOKUP(B2042,'5b'!$B$4:$E$904,2,FALSE)</f>
        <v>M</v>
      </c>
      <c r="E2042" s="23" t="str">
        <f>INDEX(Table,MATCH('Classwork 5'!B2042,'5b'!$B$4:$B$904,0),3)</f>
        <v>51-55</v>
      </c>
      <c r="F2042" s="23">
        <f>INDEX(Table,MATCH('Classwork 5'!B2042,'5b'!$B$4:$B$904,0),4)</f>
        <v>11</v>
      </c>
      <c r="G2042" s="23">
        <v>5</v>
      </c>
      <c r="H2042" s="24">
        <v>3604</v>
      </c>
    </row>
    <row r="2043" spans="2:8" x14ac:dyDescent="0.3">
      <c r="B2043" s="22">
        <v>1000326</v>
      </c>
      <c r="C2043" s="23" t="s">
        <v>2228</v>
      </c>
      <c r="D2043" s="23" t="str">
        <f>VLOOKUP(B2043,'5b'!$B$4:$E$904,2,FALSE)</f>
        <v>M</v>
      </c>
      <c r="E2043" s="23" t="str">
        <f>INDEX(Table,MATCH('Classwork 5'!B2043,'5b'!$B$4:$B$904,0),3)</f>
        <v>51-55</v>
      </c>
      <c r="F2043" s="23">
        <f>INDEX(Table,MATCH('Classwork 5'!B2043,'5b'!$B$4:$B$904,0),4)</f>
        <v>11</v>
      </c>
      <c r="G2043" s="23">
        <v>8</v>
      </c>
      <c r="H2043" s="24">
        <v>7924</v>
      </c>
    </row>
    <row r="2044" spans="2:8" x14ac:dyDescent="0.3">
      <c r="B2044" s="22">
        <v>1000326</v>
      </c>
      <c r="C2044" s="23" t="s">
        <v>2086</v>
      </c>
      <c r="D2044" s="23" t="str">
        <f>VLOOKUP(B2044,'5b'!$B$4:$E$904,2,FALSE)</f>
        <v>M</v>
      </c>
      <c r="E2044" s="23" t="str">
        <f>INDEX(Table,MATCH('Classwork 5'!B2044,'5b'!$B$4:$B$904,0),3)</f>
        <v>51-55</v>
      </c>
      <c r="F2044" s="23">
        <f>INDEX(Table,MATCH('Classwork 5'!B2044,'5b'!$B$4:$B$904,0),4)</f>
        <v>11</v>
      </c>
      <c r="G2044" s="23">
        <v>1</v>
      </c>
      <c r="H2044" s="24">
        <v>15823</v>
      </c>
    </row>
    <row r="2045" spans="2:8" x14ac:dyDescent="0.3">
      <c r="B2045" s="22">
        <v>1000326</v>
      </c>
      <c r="C2045" s="23" t="s">
        <v>3054</v>
      </c>
      <c r="D2045" s="23" t="str">
        <f>VLOOKUP(B2045,'5b'!$B$4:$E$904,2,FALSE)</f>
        <v>M</v>
      </c>
      <c r="E2045" s="23" t="str">
        <f>INDEX(Table,MATCH('Classwork 5'!B2045,'5b'!$B$4:$B$904,0),3)</f>
        <v>51-55</v>
      </c>
      <c r="F2045" s="23">
        <f>INDEX(Table,MATCH('Classwork 5'!B2045,'5b'!$B$4:$B$904,0),4)</f>
        <v>11</v>
      </c>
      <c r="G2045" s="23">
        <v>8</v>
      </c>
      <c r="H2045" s="24">
        <v>5830</v>
      </c>
    </row>
    <row r="2046" spans="2:8" x14ac:dyDescent="0.3">
      <c r="B2046" s="22">
        <v>1000326</v>
      </c>
      <c r="C2046" s="23" t="s">
        <v>3055</v>
      </c>
      <c r="D2046" s="23" t="str">
        <f>VLOOKUP(B2046,'5b'!$B$4:$E$904,2,FALSE)</f>
        <v>M</v>
      </c>
      <c r="E2046" s="23" t="str">
        <f>INDEX(Table,MATCH('Classwork 5'!B2046,'5b'!$B$4:$B$904,0),3)</f>
        <v>51-55</v>
      </c>
      <c r="F2046" s="23">
        <f>INDEX(Table,MATCH('Classwork 5'!B2046,'5b'!$B$4:$B$904,0),4)</f>
        <v>11</v>
      </c>
      <c r="G2046" s="23">
        <v>5</v>
      </c>
      <c r="H2046" s="24">
        <v>5323</v>
      </c>
    </row>
    <row r="2047" spans="2:8" x14ac:dyDescent="0.3">
      <c r="B2047" s="22">
        <v>1000326</v>
      </c>
      <c r="C2047" s="23" t="s">
        <v>2260</v>
      </c>
      <c r="D2047" s="23" t="str">
        <f>VLOOKUP(B2047,'5b'!$B$4:$E$904,2,FALSE)</f>
        <v>M</v>
      </c>
      <c r="E2047" s="23" t="str">
        <f>INDEX(Table,MATCH('Classwork 5'!B2047,'5b'!$B$4:$B$904,0),3)</f>
        <v>51-55</v>
      </c>
      <c r="F2047" s="23">
        <f>INDEX(Table,MATCH('Classwork 5'!B2047,'5b'!$B$4:$B$904,0),4)</f>
        <v>11</v>
      </c>
      <c r="G2047" s="23">
        <v>12</v>
      </c>
      <c r="H2047" s="24">
        <v>1069</v>
      </c>
    </row>
    <row r="2048" spans="2:8" x14ac:dyDescent="0.3">
      <c r="B2048" s="22">
        <v>1000326</v>
      </c>
      <c r="C2048" s="23" t="s">
        <v>3056</v>
      </c>
      <c r="D2048" s="23" t="str">
        <f>VLOOKUP(B2048,'5b'!$B$4:$E$904,2,FALSE)</f>
        <v>M</v>
      </c>
      <c r="E2048" s="23" t="str">
        <f>INDEX(Table,MATCH('Classwork 5'!B2048,'5b'!$B$4:$B$904,0),3)</f>
        <v>51-55</v>
      </c>
      <c r="F2048" s="23">
        <f>INDEX(Table,MATCH('Classwork 5'!B2048,'5b'!$B$4:$B$904,0),4)</f>
        <v>11</v>
      </c>
      <c r="G2048" s="23">
        <v>7</v>
      </c>
      <c r="H2048" s="24">
        <v>12274</v>
      </c>
    </row>
    <row r="2049" spans="2:8" x14ac:dyDescent="0.3">
      <c r="B2049" s="22">
        <v>1000326</v>
      </c>
      <c r="C2049" s="23" t="s">
        <v>2684</v>
      </c>
      <c r="D2049" s="23" t="str">
        <f>VLOOKUP(B2049,'5b'!$B$4:$E$904,2,FALSE)</f>
        <v>M</v>
      </c>
      <c r="E2049" s="23" t="str">
        <f>INDEX(Table,MATCH('Classwork 5'!B2049,'5b'!$B$4:$B$904,0),3)</f>
        <v>51-55</v>
      </c>
      <c r="F2049" s="23">
        <f>INDEX(Table,MATCH('Classwork 5'!B2049,'5b'!$B$4:$B$904,0),4)</f>
        <v>11</v>
      </c>
      <c r="G2049" s="23">
        <v>1</v>
      </c>
      <c r="H2049" s="24">
        <v>15588</v>
      </c>
    </row>
    <row r="2050" spans="2:8" x14ac:dyDescent="0.3">
      <c r="B2050" s="22">
        <v>1000326</v>
      </c>
      <c r="C2050" s="23" t="s">
        <v>2764</v>
      </c>
      <c r="D2050" s="23" t="str">
        <f>VLOOKUP(B2050,'5b'!$B$4:$E$904,2,FALSE)</f>
        <v>M</v>
      </c>
      <c r="E2050" s="23" t="str">
        <f>INDEX(Table,MATCH('Classwork 5'!B2050,'5b'!$B$4:$B$904,0),3)</f>
        <v>51-55</v>
      </c>
      <c r="F2050" s="23">
        <f>INDEX(Table,MATCH('Classwork 5'!B2050,'5b'!$B$4:$B$904,0),4)</f>
        <v>11</v>
      </c>
      <c r="G2050" s="23">
        <v>1</v>
      </c>
      <c r="H2050" s="24">
        <v>11863</v>
      </c>
    </row>
    <row r="2051" spans="2:8" x14ac:dyDescent="0.3">
      <c r="B2051" s="22">
        <v>1000326</v>
      </c>
      <c r="C2051" s="23" t="s">
        <v>2385</v>
      </c>
      <c r="D2051" s="23" t="str">
        <f>VLOOKUP(B2051,'5b'!$B$4:$E$904,2,FALSE)</f>
        <v>M</v>
      </c>
      <c r="E2051" s="23" t="str">
        <f>INDEX(Table,MATCH('Classwork 5'!B2051,'5b'!$B$4:$B$904,0),3)</f>
        <v>51-55</v>
      </c>
      <c r="F2051" s="23">
        <f>INDEX(Table,MATCH('Classwork 5'!B2051,'5b'!$B$4:$B$904,0),4)</f>
        <v>11</v>
      </c>
      <c r="G2051" s="23">
        <v>1</v>
      </c>
      <c r="H2051" s="24">
        <v>11709</v>
      </c>
    </row>
    <row r="2052" spans="2:8" x14ac:dyDescent="0.3">
      <c r="B2052" s="22">
        <v>1000326</v>
      </c>
      <c r="C2052" s="23" t="s">
        <v>2426</v>
      </c>
      <c r="D2052" s="23" t="str">
        <f>VLOOKUP(B2052,'5b'!$B$4:$E$904,2,FALSE)</f>
        <v>M</v>
      </c>
      <c r="E2052" s="23" t="str">
        <f>INDEX(Table,MATCH('Classwork 5'!B2052,'5b'!$B$4:$B$904,0),3)</f>
        <v>51-55</v>
      </c>
      <c r="F2052" s="23">
        <f>INDEX(Table,MATCH('Classwork 5'!B2052,'5b'!$B$4:$B$904,0),4)</f>
        <v>11</v>
      </c>
      <c r="G2052" s="23">
        <v>1</v>
      </c>
      <c r="H2052" s="24">
        <v>8173</v>
      </c>
    </row>
    <row r="2053" spans="2:8" x14ac:dyDescent="0.3">
      <c r="B2053" s="22">
        <v>1000326</v>
      </c>
      <c r="C2053" s="23" t="s">
        <v>3057</v>
      </c>
      <c r="D2053" s="23" t="str">
        <f>VLOOKUP(B2053,'5b'!$B$4:$E$904,2,FALSE)</f>
        <v>M</v>
      </c>
      <c r="E2053" s="23" t="str">
        <f>INDEX(Table,MATCH('Classwork 5'!B2053,'5b'!$B$4:$B$904,0),3)</f>
        <v>51-55</v>
      </c>
      <c r="F2053" s="23">
        <f>INDEX(Table,MATCH('Classwork 5'!B2053,'5b'!$B$4:$B$904,0),4)</f>
        <v>11</v>
      </c>
      <c r="G2053" s="23">
        <v>11</v>
      </c>
      <c r="H2053" s="24">
        <v>5895</v>
      </c>
    </row>
    <row r="2054" spans="2:8" x14ac:dyDescent="0.3">
      <c r="B2054" s="22">
        <v>1000326</v>
      </c>
      <c r="C2054" s="23" t="s">
        <v>3058</v>
      </c>
      <c r="D2054" s="23" t="str">
        <f>VLOOKUP(B2054,'5b'!$B$4:$E$904,2,FALSE)</f>
        <v>M</v>
      </c>
      <c r="E2054" s="23" t="str">
        <f>INDEX(Table,MATCH('Classwork 5'!B2054,'5b'!$B$4:$B$904,0),3)</f>
        <v>51-55</v>
      </c>
      <c r="F2054" s="23">
        <f>INDEX(Table,MATCH('Classwork 5'!B2054,'5b'!$B$4:$B$904,0),4)</f>
        <v>11</v>
      </c>
      <c r="G2054" s="23">
        <v>2</v>
      </c>
      <c r="H2054" s="24">
        <v>9523</v>
      </c>
    </row>
    <row r="2055" spans="2:8" x14ac:dyDescent="0.3">
      <c r="B2055" s="22">
        <v>1000326</v>
      </c>
      <c r="C2055" s="23" t="s">
        <v>2156</v>
      </c>
      <c r="D2055" s="23" t="str">
        <f>VLOOKUP(B2055,'5b'!$B$4:$E$904,2,FALSE)</f>
        <v>M</v>
      </c>
      <c r="E2055" s="23" t="str">
        <f>INDEX(Table,MATCH('Classwork 5'!B2055,'5b'!$B$4:$B$904,0),3)</f>
        <v>51-55</v>
      </c>
      <c r="F2055" s="23">
        <f>INDEX(Table,MATCH('Classwork 5'!B2055,'5b'!$B$4:$B$904,0),4)</f>
        <v>11</v>
      </c>
      <c r="G2055" s="23">
        <v>16</v>
      </c>
      <c r="H2055" s="24">
        <v>20398</v>
      </c>
    </row>
    <row r="2056" spans="2:8" x14ac:dyDescent="0.3">
      <c r="B2056" s="22">
        <v>1000326</v>
      </c>
      <c r="C2056" s="23" t="s">
        <v>2970</v>
      </c>
      <c r="D2056" s="23" t="str">
        <f>VLOOKUP(B2056,'5b'!$B$4:$E$904,2,FALSE)</f>
        <v>M</v>
      </c>
      <c r="E2056" s="23" t="str">
        <f>INDEX(Table,MATCH('Classwork 5'!B2056,'5b'!$B$4:$B$904,0),3)</f>
        <v>51-55</v>
      </c>
      <c r="F2056" s="23">
        <f>INDEX(Table,MATCH('Classwork 5'!B2056,'5b'!$B$4:$B$904,0),4)</f>
        <v>11</v>
      </c>
      <c r="G2056" s="23">
        <v>5</v>
      </c>
      <c r="H2056" s="24">
        <v>8574</v>
      </c>
    </row>
    <row r="2057" spans="2:8" x14ac:dyDescent="0.3">
      <c r="B2057" s="22">
        <v>1000326</v>
      </c>
      <c r="C2057" s="23" t="s">
        <v>3059</v>
      </c>
      <c r="D2057" s="23" t="str">
        <f>VLOOKUP(B2057,'5b'!$B$4:$E$904,2,FALSE)</f>
        <v>M</v>
      </c>
      <c r="E2057" s="23" t="str">
        <f>INDEX(Table,MATCH('Classwork 5'!B2057,'5b'!$B$4:$B$904,0),3)</f>
        <v>51-55</v>
      </c>
      <c r="F2057" s="23">
        <f>INDEX(Table,MATCH('Classwork 5'!B2057,'5b'!$B$4:$B$904,0),4)</f>
        <v>11</v>
      </c>
      <c r="G2057" s="23">
        <v>8</v>
      </c>
      <c r="H2057" s="24">
        <v>5996</v>
      </c>
    </row>
    <row r="2058" spans="2:8" x14ac:dyDescent="0.3">
      <c r="B2058" s="22">
        <v>1000326</v>
      </c>
      <c r="C2058" s="23" t="s">
        <v>3060</v>
      </c>
      <c r="D2058" s="23" t="str">
        <f>VLOOKUP(B2058,'5b'!$B$4:$E$904,2,FALSE)</f>
        <v>M</v>
      </c>
      <c r="E2058" s="23" t="str">
        <f>INDEX(Table,MATCH('Classwork 5'!B2058,'5b'!$B$4:$B$904,0),3)</f>
        <v>51-55</v>
      </c>
      <c r="F2058" s="23">
        <f>INDEX(Table,MATCH('Classwork 5'!B2058,'5b'!$B$4:$B$904,0),4)</f>
        <v>11</v>
      </c>
      <c r="G2058" s="23">
        <v>13</v>
      </c>
      <c r="H2058" s="24">
        <v>762</v>
      </c>
    </row>
    <row r="2059" spans="2:8" x14ac:dyDescent="0.3">
      <c r="B2059" s="22">
        <v>1000326</v>
      </c>
      <c r="C2059" s="23" t="s">
        <v>2579</v>
      </c>
      <c r="D2059" s="23" t="str">
        <f>VLOOKUP(B2059,'5b'!$B$4:$E$904,2,FALSE)</f>
        <v>M</v>
      </c>
      <c r="E2059" s="23" t="str">
        <f>INDEX(Table,MATCH('Classwork 5'!B2059,'5b'!$B$4:$B$904,0),3)</f>
        <v>51-55</v>
      </c>
      <c r="F2059" s="23">
        <f>INDEX(Table,MATCH('Classwork 5'!B2059,'5b'!$B$4:$B$904,0),4)</f>
        <v>11</v>
      </c>
      <c r="G2059" s="23">
        <v>8</v>
      </c>
      <c r="H2059" s="24">
        <v>5831</v>
      </c>
    </row>
    <row r="2060" spans="2:8" x14ac:dyDescent="0.3">
      <c r="B2060" s="22">
        <v>1000326</v>
      </c>
      <c r="C2060" s="23" t="s">
        <v>2569</v>
      </c>
      <c r="D2060" s="23" t="str">
        <f>VLOOKUP(B2060,'5b'!$B$4:$E$904,2,FALSE)</f>
        <v>M</v>
      </c>
      <c r="E2060" s="23" t="str">
        <f>INDEX(Table,MATCH('Classwork 5'!B2060,'5b'!$B$4:$B$904,0),3)</f>
        <v>51-55</v>
      </c>
      <c r="F2060" s="23">
        <f>INDEX(Table,MATCH('Classwork 5'!B2060,'5b'!$B$4:$B$904,0),4)</f>
        <v>11</v>
      </c>
      <c r="G2060" s="23">
        <v>5</v>
      </c>
      <c r="H2060" s="24">
        <v>7069</v>
      </c>
    </row>
    <row r="2061" spans="2:8" x14ac:dyDescent="0.3">
      <c r="B2061" s="22">
        <v>1000327</v>
      </c>
      <c r="C2061" s="23" t="s">
        <v>3061</v>
      </c>
      <c r="D2061" s="23" t="str">
        <f>VLOOKUP(B2061,'5b'!$B$4:$E$904,2,FALSE)</f>
        <v>M</v>
      </c>
      <c r="E2061" s="23" t="str">
        <f>INDEX(Table,MATCH('Classwork 5'!B2061,'5b'!$B$4:$B$904,0),3)</f>
        <v>36-45</v>
      </c>
      <c r="F2061" s="23">
        <f>INDEX(Table,MATCH('Classwork 5'!B2061,'5b'!$B$4:$B$904,0),4)</f>
        <v>18</v>
      </c>
      <c r="G2061" s="23">
        <v>6</v>
      </c>
      <c r="H2061" s="24">
        <v>16523</v>
      </c>
    </row>
    <row r="2062" spans="2:8" x14ac:dyDescent="0.3">
      <c r="B2062" s="22">
        <v>1000327</v>
      </c>
      <c r="C2062" s="23" t="s">
        <v>3062</v>
      </c>
      <c r="D2062" s="23" t="str">
        <f>VLOOKUP(B2062,'5b'!$B$4:$E$904,2,FALSE)</f>
        <v>M</v>
      </c>
      <c r="E2062" s="23" t="str">
        <f>INDEX(Table,MATCH('Classwork 5'!B2062,'5b'!$B$4:$B$904,0),3)</f>
        <v>36-45</v>
      </c>
      <c r="F2062" s="23">
        <f>INDEX(Table,MATCH('Classwork 5'!B2062,'5b'!$B$4:$B$904,0),4)</f>
        <v>18</v>
      </c>
      <c r="G2062" s="23">
        <v>8</v>
      </c>
      <c r="H2062" s="24">
        <v>7874</v>
      </c>
    </row>
    <row r="2063" spans="2:8" x14ac:dyDescent="0.3">
      <c r="B2063" s="22">
        <v>1000327</v>
      </c>
      <c r="C2063" s="23" t="s">
        <v>2338</v>
      </c>
      <c r="D2063" s="23" t="str">
        <f>VLOOKUP(B2063,'5b'!$B$4:$E$904,2,FALSE)</f>
        <v>M</v>
      </c>
      <c r="E2063" s="23" t="str">
        <f>INDEX(Table,MATCH('Classwork 5'!B2063,'5b'!$B$4:$B$904,0),3)</f>
        <v>36-45</v>
      </c>
      <c r="F2063" s="23">
        <f>INDEX(Table,MATCH('Classwork 5'!B2063,'5b'!$B$4:$B$904,0),4)</f>
        <v>18</v>
      </c>
      <c r="G2063" s="23">
        <v>1</v>
      </c>
      <c r="H2063" s="24">
        <v>11596</v>
      </c>
    </row>
    <row r="2064" spans="2:8" x14ac:dyDescent="0.3">
      <c r="B2064" s="22">
        <v>1000327</v>
      </c>
      <c r="C2064" s="23" t="s">
        <v>3063</v>
      </c>
      <c r="D2064" s="23" t="str">
        <f>VLOOKUP(B2064,'5b'!$B$4:$E$904,2,FALSE)</f>
        <v>M</v>
      </c>
      <c r="E2064" s="23" t="str">
        <f>INDEX(Table,MATCH('Classwork 5'!B2064,'5b'!$B$4:$B$904,0),3)</f>
        <v>36-45</v>
      </c>
      <c r="F2064" s="23">
        <f>INDEX(Table,MATCH('Classwork 5'!B2064,'5b'!$B$4:$B$904,0),4)</f>
        <v>18</v>
      </c>
      <c r="G2064" s="23">
        <v>8</v>
      </c>
      <c r="H2064" s="24">
        <v>9719</v>
      </c>
    </row>
    <row r="2065" spans="2:8" x14ac:dyDescent="0.3">
      <c r="B2065" s="22">
        <v>1000327</v>
      </c>
      <c r="C2065" s="23" t="s">
        <v>3064</v>
      </c>
      <c r="D2065" s="23" t="str">
        <f>VLOOKUP(B2065,'5b'!$B$4:$E$904,2,FALSE)</f>
        <v>M</v>
      </c>
      <c r="E2065" s="23" t="str">
        <f>INDEX(Table,MATCH('Classwork 5'!B2065,'5b'!$B$4:$B$904,0),3)</f>
        <v>36-45</v>
      </c>
      <c r="F2065" s="23">
        <f>INDEX(Table,MATCH('Classwork 5'!B2065,'5b'!$B$4:$B$904,0),4)</f>
        <v>18</v>
      </c>
      <c r="G2065" s="23">
        <v>6</v>
      </c>
      <c r="H2065" s="24">
        <v>20483</v>
      </c>
    </row>
    <row r="2066" spans="2:8" x14ac:dyDescent="0.3">
      <c r="B2066" s="22">
        <v>1000327</v>
      </c>
      <c r="C2066" s="23" t="s">
        <v>2865</v>
      </c>
      <c r="D2066" s="23" t="str">
        <f>VLOOKUP(B2066,'5b'!$B$4:$E$904,2,FALSE)</f>
        <v>M</v>
      </c>
      <c r="E2066" s="23" t="str">
        <f>INDEX(Table,MATCH('Classwork 5'!B2066,'5b'!$B$4:$B$904,0),3)</f>
        <v>36-45</v>
      </c>
      <c r="F2066" s="23">
        <f>INDEX(Table,MATCH('Classwork 5'!B2066,'5b'!$B$4:$B$904,0),4)</f>
        <v>18</v>
      </c>
      <c r="G2066" s="23">
        <v>8</v>
      </c>
      <c r="H2066" s="24">
        <v>8087</v>
      </c>
    </row>
    <row r="2067" spans="2:8" x14ac:dyDescent="0.3">
      <c r="B2067" s="22">
        <v>1000327</v>
      </c>
      <c r="C2067" s="23" t="s">
        <v>2380</v>
      </c>
      <c r="D2067" s="23" t="str">
        <f>VLOOKUP(B2067,'5b'!$B$4:$E$904,2,FALSE)</f>
        <v>M</v>
      </c>
      <c r="E2067" s="23" t="str">
        <f>INDEX(Table,MATCH('Classwork 5'!B2067,'5b'!$B$4:$B$904,0),3)</f>
        <v>36-45</v>
      </c>
      <c r="F2067" s="23">
        <f>INDEX(Table,MATCH('Classwork 5'!B2067,'5b'!$B$4:$B$904,0),4)</f>
        <v>18</v>
      </c>
      <c r="G2067" s="23">
        <v>13</v>
      </c>
      <c r="H2067" s="24">
        <v>563</v>
      </c>
    </row>
    <row r="2068" spans="2:8" x14ac:dyDescent="0.3">
      <c r="B2068" s="22">
        <v>1000327</v>
      </c>
      <c r="C2068" s="23" t="s">
        <v>3065</v>
      </c>
      <c r="D2068" s="23" t="str">
        <f>VLOOKUP(B2068,'5b'!$B$4:$E$904,2,FALSE)</f>
        <v>M</v>
      </c>
      <c r="E2068" s="23" t="str">
        <f>INDEX(Table,MATCH('Classwork 5'!B2068,'5b'!$B$4:$B$904,0),3)</f>
        <v>36-45</v>
      </c>
      <c r="F2068" s="23">
        <f>INDEX(Table,MATCH('Classwork 5'!B2068,'5b'!$B$4:$B$904,0),4)</f>
        <v>18</v>
      </c>
      <c r="G2068" s="23">
        <v>8</v>
      </c>
      <c r="H2068" s="24">
        <v>8044</v>
      </c>
    </row>
    <row r="2069" spans="2:8" x14ac:dyDescent="0.3">
      <c r="B2069" s="22">
        <v>1000327</v>
      </c>
      <c r="C2069" s="23" t="s">
        <v>2005</v>
      </c>
      <c r="D2069" s="23" t="str">
        <f>VLOOKUP(B2069,'5b'!$B$4:$E$904,2,FALSE)</f>
        <v>M</v>
      </c>
      <c r="E2069" s="23" t="str">
        <f>INDEX(Table,MATCH('Classwork 5'!B2069,'5b'!$B$4:$B$904,0),3)</f>
        <v>36-45</v>
      </c>
      <c r="F2069" s="23">
        <f>INDEX(Table,MATCH('Classwork 5'!B2069,'5b'!$B$4:$B$904,0),4)</f>
        <v>18</v>
      </c>
      <c r="G2069" s="23">
        <v>5</v>
      </c>
      <c r="H2069" s="24">
        <v>7092</v>
      </c>
    </row>
    <row r="2070" spans="2:8" x14ac:dyDescent="0.3">
      <c r="B2070" s="22">
        <v>1000327</v>
      </c>
      <c r="C2070" s="23" t="s">
        <v>3066</v>
      </c>
      <c r="D2070" s="23" t="str">
        <f>VLOOKUP(B2070,'5b'!$B$4:$E$904,2,FALSE)</f>
        <v>M</v>
      </c>
      <c r="E2070" s="23" t="str">
        <f>INDEX(Table,MATCH('Classwork 5'!B2070,'5b'!$B$4:$B$904,0),3)</f>
        <v>36-45</v>
      </c>
      <c r="F2070" s="23">
        <f>INDEX(Table,MATCH('Classwork 5'!B2070,'5b'!$B$4:$B$904,0),4)</f>
        <v>18</v>
      </c>
      <c r="G2070" s="23">
        <v>5</v>
      </c>
      <c r="H2070" s="24">
        <v>5278</v>
      </c>
    </row>
    <row r="2071" spans="2:8" x14ac:dyDescent="0.3">
      <c r="B2071" s="22">
        <v>1000327</v>
      </c>
      <c r="C2071" s="23" t="s">
        <v>3067</v>
      </c>
      <c r="D2071" s="23" t="str">
        <f>VLOOKUP(B2071,'5b'!$B$4:$E$904,2,FALSE)</f>
        <v>M</v>
      </c>
      <c r="E2071" s="23" t="str">
        <f>INDEX(Table,MATCH('Classwork 5'!B2071,'5b'!$B$4:$B$904,0),3)</f>
        <v>36-45</v>
      </c>
      <c r="F2071" s="23">
        <f>INDEX(Table,MATCH('Classwork 5'!B2071,'5b'!$B$4:$B$904,0),4)</f>
        <v>18</v>
      </c>
      <c r="G2071" s="23">
        <v>8</v>
      </c>
      <c r="H2071" s="24">
        <v>8142</v>
      </c>
    </row>
    <row r="2072" spans="2:8" x14ac:dyDescent="0.3">
      <c r="B2072" s="22">
        <v>1000327</v>
      </c>
      <c r="C2072" s="23" t="s">
        <v>3068</v>
      </c>
      <c r="D2072" s="23" t="str">
        <f>VLOOKUP(B2072,'5b'!$B$4:$E$904,2,FALSE)</f>
        <v>M</v>
      </c>
      <c r="E2072" s="23" t="str">
        <f>INDEX(Table,MATCH('Classwork 5'!B2072,'5b'!$B$4:$B$904,0),3)</f>
        <v>36-45</v>
      </c>
      <c r="F2072" s="23">
        <f>INDEX(Table,MATCH('Classwork 5'!B2072,'5b'!$B$4:$B$904,0),4)</f>
        <v>18</v>
      </c>
      <c r="G2072" s="23">
        <v>8</v>
      </c>
      <c r="H2072" s="24">
        <v>7827</v>
      </c>
    </row>
    <row r="2073" spans="2:8" x14ac:dyDescent="0.3">
      <c r="B2073" s="22">
        <v>1000327</v>
      </c>
      <c r="C2073" s="23" t="s">
        <v>2614</v>
      </c>
      <c r="D2073" s="23" t="str">
        <f>VLOOKUP(B2073,'5b'!$B$4:$E$904,2,FALSE)</f>
        <v>M</v>
      </c>
      <c r="E2073" s="23" t="str">
        <f>INDEX(Table,MATCH('Classwork 5'!B2073,'5b'!$B$4:$B$904,0),3)</f>
        <v>36-45</v>
      </c>
      <c r="F2073" s="23">
        <f>INDEX(Table,MATCH('Classwork 5'!B2073,'5b'!$B$4:$B$904,0),4)</f>
        <v>18</v>
      </c>
      <c r="G2073" s="23">
        <v>5</v>
      </c>
      <c r="H2073" s="24">
        <v>8878</v>
      </c>
    </row>
    <row r="2074" spans="2:8" x14ac:dyDescent="0.3">
      <c r="B2074" s="22">
        <v>1000327</v>
      </c>
      <c r="C2074" s="23" t="s">
        <v>2133</v>
      </c>
      <c r="D2074" s="23" t="str">
        <f>VLOOKUP(B2074,'5b'!$B$4:$E$904,2,FALSE)</f>
        <v>M</v>
      </c>
      <c r="E2074" s="23" t="str">
        <f>INDEX(Table,MATCH('Classwork 5'!B2074,'5b'!$B$4:$B$904,0),3)</f>
        <v>36-45</v>
      </c>
      <c r="F2074" s="23">
        <f>INDEX(Table,MATCH('Classwork 5'!B2074,'5b'!$B$4:$B$904,0),4)</f>
        <v>18</v>
      </c>
      <c r="G2074" s="23">
        <v>7</v>
      </c>
      <c r="H2074" s="24">
        <v>16838</v>
      </c>
    </row>
    <row r="2075" spans="2:8" x14ac:dyDescent="0.3">
      <c r="B2075" s="22">
        <v>1000327</v>
      </c>
      <c r="C2075" s="23" t="s">
        <v>3069</v>
      </c>
      <c r="D2075" s="23" t="str">
        <f>VLOOKUP(B2075,'5b'!$B$4:$E$904,2,FALSE)</f>
        <v>M</v>
      </c>
      <c r="E2075" s="23" t="str">
        <f>INDEX(Table,MATCH('Classwork 5'!B2075,'5b'!$B$4:$B$904,0),3)</f>
        <v>36-45</v>
      </c>
      <c r="F2075" s="23">
        <f>INDEX(Table,MATCH('Classwork 5'!B2075,'5b'!$B$4:$B$904,0),4)</f>
        <v>18</v>
      </c>
      <c r="G2075" s="23">
        <v>1</v>
      </c>
      <c r="H2075" s="24">
        <v>4064</v>
      </c>
    </row>
    <row r="2076" spans="2:8" x14ac:dyDescent="0.3">
      <c r="B2076" s="22">
        <v>1000328</v>
      </c>
      <c r="C2076" s="23" t="s">
        <v>2150</v>
      </c>
      <c r="D2076" s="23" t="str">
        <f>VLOOKUP(B2076,'5b'!$B$4:$E$904,2,FALSE)</f>
        <v>M</v>
      </c>
      <c r="E2076" s="23" t="str">
        <f>INDEX(Table,MATCH('Classwork 5'!B2076,'5b'!$B$4:$B$904,0),3)</f>
        <v>36-45</v>
      </c>
      <c r="F2076" s="23">
        <f>INDEX(Table,MATCH('Classwork 5'!B2076,'5b'!$B$4:$B$904,0),4)</f>
        <v>12</v>
      </c>
      <c r="G2076" s="23">
        <v>1</v>
      </c>
      <c r="H2076" s="24">
        <v>11752</v>
      </c>
    </row>
    <row r="2077" spans="2:8" x14ac:dyDescent="0.3">
      <c r="B2077" s="22">
        <v>1000329</v>
      </c>
      <c r="C2077" s="23" t="s">
        <v>3070</v>
      </c>
      <c r="D2077" s="23" t="str">
        <f>VLOOKUP(B2077,'5b'!$B$4:$E$904,2,FALSE)</f>
        <v>M</v>
      </c>
      <c r="E2077" s="23" t="str">
        <f>INDEX(Table,MATCH('Classwork 5'!B2077,'5b'!$B$4:$B$904,0),3)</f>
        <v>36-45</v>
      </c>
      <c r="F2077" s="23">
        <f>INDEX(Table,MATCH('Classwork 5'!B2077,'5b'!$B$4:$B$904,0),4)</f>
        <v>7</v>
      </c>
      <c r="G2077" s="23">
        <v>8</v>
      </c>
      <c r="H2077" s="24">
        <v>5889</v>
      </c>
    </row>
    <row r="2078" spans="2:8" x14ac:dyDescent="0.3">
      <c r="B2078" s="22">
        <v>1000329</v>
      </c>
      <c r="C2078" s="23" t="s">
        <v>2201</v>
      </c>
      <c r="D2078" s="23" t="str">
        <f>VLOOKUP(B2078,'5b'!$B$4:$E$904,2,FALSE)</f>
        <v>M</v>
      </c>
      <c r="E2078" s="23" t="str">
        <f>INDEX(Table,MATCH('Classwork 5'!B2078,'5b'!$B$4:$B$904,0),3)</f>
        <v>36-45</v>
      </c>
      <c r="F2078" s="23">
        <f>INDEX(Table,MATCH('Classwork 5'!B2078,'5b'!$B$4:$B$904,0),4)</f>
        <v>7</v>
      </c>
      <c r="G2078" s="23">
        <v>3</v>
      </c>
      <c r="H2078" s="24">
        <v>5515</v>
      </c>
    </row>
    <row r="2079" spans="2:8" x14ac:dyDescent="0.3">
      <c r="B2079" s="22">
        <v>1000329</v>
      </c>
      <c r="C2079" s="23" t="s">
        <v>2375</v>
      </c>
      <c r="D2079" s="23" t="str">
        <f>VLOOKUP(B2079,'5b'!$B$4:$E$904,2,FALSE)</f>
        <v>M</v>
      </c>
      <c r="E2079" s="23" t="str">
        <f>INDEX(Table,MATCH('Classwork 5'!B2079,'5b'!$B$4:$B$904,0),3)</f>
        <v>36-45</v>
      </c>
      <c r="F2079" s="23">
        <f>INDEX(Table,MATCH('Classwork 5'!B2079,'5b'!$B$4:$B$904,0),4)</f>
        <v>7</v>
      </c>
      <c r="G2079" s="23">
        <v>5</v>
      </c>
      <c r="H2079" s="24">
        <v>7100</v>
      </c>
    </row>
    <row r="2080" spans="2:8" x14ac:dyDescent="0.3">
      <c r="B2080" s="22">
        <v>1000329</v>
      </c>
      <c r="C2080" s="23" t="s">
        <v>2330</v>
      </c>
      <c r="D2080" s="23" t="str">
        <f>VLOOKUP(B2080,'5b'!$B$4:$E$904,2,FALSE)</f>
        <v>M</v>
      </c>
      <c r="E2080" s="23" t="str">
        <f>INDEX(Table,MATCH('Classwork 5'!B2080,'5b'!$B$4:$B$904,0),3)</f>
        <v>36-45</v>
      </c>
      <c r="F2080" s="23">
        <f>INDEX(Table,MATCH('Classwork 5'!B2080,'5b'!$B$4:$B$904,0),4)</f>
        <v>7</v>
      </c>
      <c r="G2080" s="23">
        <v>1</v>
      </c>
      <c r="H2080" s="24">
        <v>7838</v>
      </c>
    </row>
    <row r="2081" spans="2:8" x14ac:dyDescent="0.3">
      <c r="B2081" s="22">
        <v>1000329</v>
      </c>
      <c r="C2081" s="23" t="s">
        <v>2186</v>
      </c>
      <c r="D2081" s="23" t="str">
        <f>VLOOKUP(B2081,'5b'!$B$4:$E$904,2,FALSE)</f>
        <v>M</v>
      </c>
      <c r="E2081" s="23" t="str">
        <f>INDEX(Table,MATCH('Classwork 5'!B2081,'5b'!$B$4:$B$904,0),3)</f>
        <v>36-45</v>
      </c>
      <c r="F2081" s="23">
        <f>INDEX(Table,MATCH('Classwork 5'!B2081,'5b'!$B$4:$B$904,0),4)</f>
        <v>7</v>
      </c>
      <c r="G2081" s="23">
        <v>1</v>
      </c>
      <c r="H2081" s="24">
        <v>8272</v>
      </c>
    </row>
    <row r="2082" spans="2:8" x14ac:dyDescent="0.3">
      <c r="B2082" s="22">
        <v>1000329</v>
      </c>
      <c r="C2082" s="23" t="s">
        <v>3071</v>
      </c>
      <c r="D2082" s="23" t="str">
        <f>VLOOKUP(B2082,'5b'!$B$4:$E$904,2,FALSE)</f>
        <v>M</v>
      </c>
      <c r="E2082" s="23" t="str">
        <f>INDEX(Table,MATCH('Classwork 5'!B2082,'5b'!$B$4:$B$904,0),3)</f>
        <v>36-45</v>
      </c>
      <c r="F2082" s="23">
        <f>INDEX(Table,MATCH('Classwork 5'!B2082,'5b'!$B$4:$B$904,0),4)</f>
        <v>7</v>
      </c>
      <c r="G2082" s="23">
        <v>1</v>
      </c>
      <c r="H2082" s="24">
        <v>11709</v>
      </c>
    </row>
    <row r="2083" spans="2:8" x14ac:dyDescent="0.3">
      <c r="B2083" s="22">
        <v>1000329</v>
      </c>
      <c r="C2083" s="23" t="s">
        <v>2789</v>
      </c>
      <c r="D2083" s="23" t="str">
        <f>VLOOKUP(B2083,'5b'!$B$4:$E$904,2,FALSE)</f>
        <v>M</v>
      </c>
      <c r="E2083" s="23" t="str">
        <f>INDEX(Table,MATCH('Classwork 5'!B2083,'5b'!$B$4:$B$904,0),3)</f>
        <v>36-45</v>
      </c>
      <c r="F2083" s="23">
        <f>INDEX(Table,MATCH('Classwork 5'!B2083,'5b'!$B$4:$B$904,0),4)</f>
        <v>7</v>
      </c>
      <c r="G2083" s="23">
        <v>5</v>
      </c>
      <c r="H2083" s="24">
        <v>7046</v>
      </c>
    </row>
    <row r="2084" spans="2:8" x14ac:dyDescent="0.3">
      <c r="B2084" s="22">
        <v>1000329</v>
      </c>
      <c r="C2084" s="23" t="s">
        <v>3072</v>
      </c>
      <c r="D2084" s="23" t="str">
        <f>VLOOKUP(B2084,'5b'!$B$4:$E$904,2,FALSE)</f>
        <v>M</v>
      </c>
      <c r="E2084" s="23" t="str">
        <f>INDEX(Table,MATCH('Classwork 5'!B2084,'5b'!$B$4:$B$904,0),3)</f>
        <v>36-45</v>
      </c>
      <c r="F2084" s="23">
        <f>INDEX(Table,MATCH('Classwork 5'!B2084,'5b'!$B$4:$B$904,0),4)</f>
        <v>7</v>
      </c>
      <c r="G2084" s="23">
        <v>5</v>
      </c>
      <c r="H2084" s="24">
        <v>5251</v>
      </c>
    </row>
    <row r="2085" spans="2:8" x14ac:dyDescent="0.3">
      <c r="B2085" s="22">
        <v>1000329</v>
      </c>
      <c r="C2085" s="23" t="s">
        <v>3073</v>
      </c>
      <c r="D2085" s="23" t="str">
        <f>VLOOKUP(B2085,'5b'!$B$4:$E$904,2,FALSE)</f>
        <v>M</v>
      </c>
      <c r="E2085" s="23" t="str">
        <f>INDEX(Table,MATCH('Classwork 5'!B2085,'5b'!$B$4:$B$904,0),3)</f>
        <v>36-45</v>
      </c>
      <c r="F2085" s="23">
        <f>INDEX(Table,MATCH('Classwork 5'!B2085,'5b'!$B$4:$B$904,0),4)</f>
        <v>7</v>
      </c>
      <c r="G2085" s="23">
        <v>1</v>
      </c>
      <c r="H2085" s="24">
        <v>11987</v>
      </c>
    </row>
    <row r="2086" spans="2:8" x14ac:dyDescent="0.3">
      <c r="B2086" s="22">
        <v>1000329</v>
      </c>
      <c r="C2086" s="23" t="s">
        <v>3074</v>
      </c>
      <c r="D2086" s="23" t="str">
        <f>VLOOKUP(B2086,'5b'!$B$4:$E$904,2,FALSE)</f>
        <v>M</v>
      </c>
      <c r="E2086" s="23" t="str">
        <f>INDEX(Table,MATCH('Classwork 5'!B2086,'5b'!$B$4:$B$904,0),3)</f>
        <v>36-45</v>
      </c>
      <c r="F2086" s="23">
        <f>INDEX(Table,MATCH('Classwork 5'!B2086,'5b'!$B$4:$B$904,0),4)</f>
        <v>7</v>
      </c>
      <c r="G2086" s="23">
        <v>1</v>
      </c>
      <c r="H2086" s="24">
        <v>15275</v>
      </c>
    </row>
    <row r="2087" spans="2:8" x14ac:dyDescent="0.3">
      <c r="B2087" s="22">
        <v>1000329</v>
      </c>
      <c r="C2087" s="23" t="s">
        <v>3075</v>
      </c>
      <c r="D2087" s="23" t="str">
        <f>VLOOKUP(B2087,'5b'!$B$4:$E$904,2,FALSE)</f>
        <v>M</v>
      </c>
      <c r="E2087" s="23" t="str">
        <f>INDEX(Table,MATCH('Classwork 5'!B2087,'5b'!$B$4:$B$904,0),3)</f>
        <v>36-45</v>
      </c>
      <c r="F2087" s="23">
        <f>INDEX(Table,MATCH('Classwork 5'!B2087,'5b'!$B$4:$B$904,0),4)</f>
        <v>7</v>
      </c>
      <c r="G2087" s="23">
        <v>11</v>
      </c>
      <c r="H2087" s="24">
        <v>1491</v>
      </c>
    </row>
    <row r="2088" spans="2:8" x14ac:dyDescent="0.3">
      <c r="B2088" s="22">
        <v>1000329</v>
      </c>
      <c r="C2088" s="23" t="s">
        <v>2569</v>
      </c>
      <c r="D2088" s="23" t="str">
        <f>VLOOKUP(B2088,'5b'!$B$4:$E$904,2,FALSE)</f>
        <v>M</v>
      </c>
      <c r="E2088" s="23" t="str">
        <f>INDEX(Table,MATCH('Classwork 5'!B2088,'5b'!$B$4:$B$904,0),3)</f>
        <v>36-45</v>
      </c>
      <c r="F2088" s="23">
        <f>INDEX(Table,MATCH('Classwork 5'!B2088,'5b'!$B$4:$B$904,0),4)</f>
        <v>7</v>
      </c>
      <c r="G2088" s="23">
        <v>5</v>
      </c>
      <c r="H2088" s="24">
        <v>5248</v>
      </c>
    </row>
    <row r="2089" spans="2:8" x14ac:dyDescent="0.3">
      <c r="B2089" s="22">
        <v>1000329</v>
      </c>
      <c r="C2089" s="23" t="s">
        <v>2923</v>
      </c>
      <c r="D2089" s="23" t="str">
        <f>VLOOKUP(B2089,'5b'!$B$4:$E$904,2,FALSE)</f>
        <v>M</v>
      </c>
      <c r="E2089" s="23" t="str">
        <f>INDEX(Table,MATCH('Classwork 5'!B2089,'5b'!$B$4:$B$904,0),3)</f>
        <v>36-45</v>
      </c>
      <c r="F2089" s="23">
        <f>INDEX(Table,MATCH('Classwork 5'!B2089,'5b'!$B$4:$B$904,0),4)</f>
        <v>7</v>
      </c>
      <c r="G2089" s="23">
        <v>5</v>
      </c>
      <c r="H2089" s="24">
        <v>1812</v>
      </c>
    </row>
    <row r="2090" spans="2:8" x14ac:dyDescent="0.3">
      <c r="B2090" s="22">
        <v>1000329</v>
      </c>
      <c r="C2090" s="23" t="s">
        <v>2188</v>
      </c>
      <c r="D2090" s="23" t="str">
        <f>VLOOKUP(B2090,'5b'!$B$4:$E$904,2,FALSE)</f>
        <v>M</v>
      </c>
      <c r="E2090" s="23" t="str">
        <f>INDEX(Table,MATCH('Classwork 5'!B2090,'5b'!$B$4:$B$904,0),3)</f>
        <v>36-45</v>
      </c>
      <c r="F2090" s="23">
        <f>INDEX(Table,MATCH('Classwork 5'!B2090,'5b'!$B$4:$B$904,0),4)</f>
        <v>7</v>
      </c>
      <c r="G2090" s="23">
        <v>3</v>
      </c>
      <c r="H2090" s="24">
        <v>8339</v>
      </c>
    </row>
    <row r="2091" spans="2:8" x14ac:dyDescent="0.3">
      <c r="B2091" s="22">
        <v>1000329</v>
      </c>
      <c r="C2091" s="23" t="s">
        <v>3076</v>
      </c>
      <c r="D2091" s="23" t="str">
        <f>VLOOKUP(B2091,'5b'!$B$4:$E$904,2,FALSE)</f>
        <v>M</v>
      </c>
      <c r="E2091" s="23" t="str">
        <f>INDEX(Table,MATCH('Classwork 5'!B2091,'5b'!$B$4:$B$904,0),3)</f>
        <v>36-45</v>
      </c>
      <c r="F2091" s="23">
        <f>INDEX(Table,MATCH('Classwork 5'!B2091,'5b'!$B$4:$B$904,0),4)</f>
        <v>7</v>
      </c>
      <c r="G2091" s="23">
        <v>5</v>
      </c>
      <c r="H2091" s="24">
        <v>3435</v>
      </c>
    </row>
    <row r="2092" spans="2:8" x14ac:dyDescent="0.3">
      <c r="B2092" s="22">
        <v>1000329</v>
      </c>
      <c r="C2092" s="23" t="s">
        <v>3077</v>
      </c>
      <c r="D2092" s="23" t="str">
        <f>VLOOKUP(B2092,'5b'!$B$4:$E$904,2,FALSE)</f>
        <v>M</v>
      </c>
      <c r="E2092" s="23" t="str">
        <f>INDEX(Table,MATCH('Classwork 5'!B2092,'5b'!$B$4:$B$904,0),3)</f>
        <v>36-45</v>
      </c>
      <c r="F2092" s="23">
        <f>INDEX(Table,MATCH('Classwork 5'!B2092,'5b'!$B$4:$B$904,0),4)</f>
        <v>7</v>
      </c>
      <c r="G2092" s="23">
        <v>5</v>
      </c>
      <c r="H2092" s="24">
        <v>3463</v>
      </c>
    </row>
    <row r="2093" spans="2:8" x14ac:dyDescent="0.3">
      <c r="B2093" s="22">
        <v>1000329</v>
      </c>
      <c r="C2093" s="23" t="s">
        <v>3078</v>
      </c>
      <c r="D2093" s="23" t="str">
        <f>VLOOKUP(B2093,'5b'!$B$4:$E$904,2,FALSE)</f>
        <v>M</v>
      </c>
      <c r="E2093" s="23" t="str">
        <f>INDEX(Table,MATCH('Classwork 5'!B2093,'5b'!$B$4:$B$904,0),3)</f>
        <v>36-45</v>
      </c>
      <c r="F2093" s="23">
        <f>INDEX(Table,MATCH('Classwork 5'!B2093,'5b'!$B$4:$B$904,0),4)</f>
        <v>7</v>
      </c>
      <c r="G2093" s="23">
        <v>5</v>
      </c>
      <c r="H2093" s="24">
        <v>1940</v>
      </c>
    </row>
    <row r="2094" spans="2:8" x14ac:dyDescent="0.3">
      <c r="B2094" s="22">
        <v>1000329</v>
      </c>
      <c r="C2094" s="23" t="s">
        <v>2090</v>
      </c>
      <c r="D2094" s="23" t="str">
        <f>VLOOKUP(B2094,'5b'!$B$4:$E$904,2,FALSE)</f>
        <v>M</v>
      </c>
      <c r="E2094" s="23" t="str">
        <f>INDEX(Table,MATCH('Classwork 5'!B2094,'5b'!$B$4:$B$904,0),3)</f>
        <v>36-45</v>
      </c>
      <c r="F2094" s="23">
        <f>INDEX(Table,MATCH('Classwork 5'!B2094,'5b'!$B$4:$B$904,0),4)</f>
        <v>7</v>
      </c>
      <c r="G2094" s="23">
        <v>5</v>
      </c>
      <c r="H2094" s="24">
        <v>7022</v>
      </c>
    </row>
    <row r="2095" spans="2:8" x14ac:dyDescent="0.3">
      <c r="B2095" s="22">
        <v>1000329</v>
      </c>
      <c r="C2095" s="23" t="s">
        <v>2552</v>
      </c>
      <c r="D2095" s="23" t="str">
        <f>VLOOKUP(B2095,'5b'!$B$4:$E$904,2,FALSE)</f>
        <v>M</v>
      </c>
      <c r="E2095" s="23" t="str">
        <f>INDEX(Table,MATCH('Classwork 5'!B2095,'5b'!$B$4:$B$904,0),3)</f>
        <v>36-45</v>
      </c>
      <c r="F2095" s="23">
        <f>INDEX(Table,MATCH('Classwork 5'!B2095,'5b'!$B$4:$B$904,0),4)</f>
        <v>7</v>
      </c>
      <c r="G2095" s="23">
        <v>5</v>
      </c>
      <c r="H2095" s="24">
        <v>5388</v>
      </c>
    </row>
    <row r="2096" spans="2:8" x14ac:dyDescent="0.3">
      <c r="B2096" s="22">
        <v>1000329</v>
      </c>
      <c r="C2096" s="23" t="s">
        <v>2787</v>
      </c>
      <c r="D2096" s="23" t="str">
        <f>VLOOKUP(B2096,'5b'!$B$4:$E$904,2,FALSE)</f>
        <v>M</v>
      </c>
      <c r="E2096" s="23" t="str">
        <f>INDEX(Table,MATCH('Classwork 5'!B2096,'5b'!$B$4:$B$904,0),3)</f>
        <v>36-45</v>
      </c>
      <c r="F2096" s="23">
        <f>INDEX(Table,MATCH('Classwork 5'!B2096,'5b'!$B$4:$B$904,0),4)</f>
        <v>7</v>
      </c>
      <c r="G2096" s="23">
        <v>5</v>
      </c>
      <c r="H2096" s="24">
        <v>3747</v>
      </c>
    </row>
    <row r="2097" spans="2:8" x14ac:dyDescent="0.3">
      <c r="B2097" s="22">
        <v>1000329</v>
      </c>
      <c r="C2097" s="23" t="s">
        <v>1951</v>
      </c>
      <c r="D2097" s="23" t="str">
        <f>VLOOKUP(B2097,'5b'!$B$4:$E$904,2,FALSE)</f>
        <v>M</v>
      </c>
      <c r="E2097" s="23" t="str">
        <f>INDEX(Table,MATCH('Classwork 5'!B2097,'5b'!$B$4:$B$904,0),3)</f>
        <v>36-45</v>
      </c>
      <c r="F2097" s="23">
        <f>INDEX(Table,MATCH('Classwork 5'!B2097,'5b'!$B$4:$B$904,0),4)</f>
        <v>7</v>
      </c>
      <c r="G2097" s="23">
        <v>2</v>
      </c>
      <c r="H2097" s="24">
        <v>9835</v>
      </c>
    </row>
    <row r="2098" spans="2:8" x14ac:dyDescent="0.3">
      <c r="B2098" s="22">
        <v>1000329</v>
      </c>
      <c r="C2098" s="23" t="s">
        <v>3079</v>
      </c>
      <c r="D2098" s="23" t="str">
        <f>VLOOKUP(B2098,'5b'!$B$4:$E$904,2,FALSE)</f>
        <v>M</v>
      </c>
      <c r="E2098" s="23" t="str">
        <f>INDEX(Table,MATCH('Classwork 5'!B2098,'5b'!$B$4:$B$904,0),3)</f>
        <v>36-45</v>
      </c>
      <c r="F2098" s="23">
        <f>INDEX(Table,MATCH('Classwork 5'!B2098,'5b'!$B$4:$B$904,0),4)</f>
        <v>7</v>
      </c>
      <c r="G2098" s="23">
        <v>2</v>
      </c>
      <c r="H2098" s="24">
        <v>3758</v>
      </c>
    </row>
    <row r="2099" spans="2:8" x14ac:dyDescent="0.3">
      <c r="B2099" s="22">
        <v>1000329</v>
      </c>
      <c r="C2099" s="23" t="s">
        <v>3080</v>
      </c>
      <c r="D2099" s="23" t="str">
        <f>VLOOKUP(B2099,'5b'!$B$4:$E$904,2,FALSE)</f>
        <v>M</v>
      </c>
      <c r="E2099" s="23" t="str">
        <f>INDEX(Table,MATCH('Classwork 5'!B2099,'5b'!$B$4:$B$904,0),3)</f>
        <v>36-45</v>
      </c>
      <c r="F2099" s="23">
        <f>INDEX(Table,MATCH('Classwork 5'!B2099,'5b'!$B$4:$B$904,0),4)</f>
        <v>7</v>
      </c>
      <c r="G2099" s="23">
        <v>5</v>
      </c>
      <c r="H2099" s="24">
        <v>2011</v>
      </c>
    </row>
    <row r="2100" spans="2:8" x14ac:dyDescent="0.3">
      <c r="B2100" s="22">
        <v>1000330</v>
      </c>
      <c r="C2100" s="23" t="s">
        <v>2465</v>
      </c>
      <c r="D2100" s="23" t="str">
        <f>VLOOKUP(B2100,'5b'!$B$4:$E$904,2,FALSE)</f>
        <v>M</v>
      </c>
      <c r="E2100" s="23" t="str">
        <f>INDEX(Table,MATCH('Classwork 5'!B2100,'5b'!$B$4:$B$904,0),3)</f>
        <v>55+</v>
      </c>
      <c r="F2100" s="23">
        <f>INDEX(Table,MATCH('Classwork 5'!B2100,'5b'!$B$4:$B$904,0),4)</f>
        <v>7</v>
      </c>
      <c r="G2100" s="23">
        <v>1</v>
      </c>
      <c r="H2100" s="24">
        <v>19527</v>
      </c>
    </row>
    <row r="2101" spans="2:8" x14ac:dyDescent="0.3">
      <c r="B2101" s="22">
        <v>1000330</v>
      </c>
      <c r="C2101" s="23" t="s">
        <v>3081</v>
      </c>
      <c r="D2101" s="23" t="str">
        <f>VLOOKUP(B2101,'5b'!$B$4:$E$904,2,FALSE)</f>
        <v>M</v>
      </c>
      <c r="E2101" s="23" t="str">
        <f>INDEX(Table,MATCH('Classwork 5'!B2101,'5b'!$B$4:$B$904,0),3)</f>
        <v>55+</v>
      </c>
      <c r="F2101" s="23">
        <f>INDEX(Table,MATCH('Classwork 5'!B2101,'5b'!$B$4:$B$904,0),4)</f>
        <v>7</v>
      </c>
      <c r="G2101" s="23">
        <v>17</v>
      </c>
      <c r="H2101" s="24">
        <v>10366</v>
      </c>
    </row>
    <row r="2102" spans="2:8" x14ac:dyDescent="0.3">
      <c r="B2102" s="22">
        <v>1000331</v>
      </c>
      <c r="C2102" s="23" t="s">
        <v>3082</v>
      </c>
      <c r="D2102" s="23" t="str">
        <f>VLOOKUP(B2102,'5b'!$B$4:$E$904,2,FALSE)</f>
        <v>M</v>
      </c>
      <c r="E2102" s="23" t="str">
        <f>INDEX(Table,MATCH('Classwork 5'!B2102,'5b'!$B$4:$B$904,0),3)</f>
        <v>26-35</v>
      </c>
      <c r="F2102" s="23">
        <f>INDEX(Table,MATCH('Classwork 5'!B2102,'5b'!$B$4:$B$904,0),4)</f>
        <v>7</v>
      </c>
      <c r="G2102" s="23">
        <v>14</v>
      </c>
      <c r="H2102" s="24">
        <v>14934</v>
      </c>
    </row>
    <row r="2103" spans="2:8" x14ac:dyDescent="0.3">
      <c r="B2103" s="22">
        <v>1000331</v>
      </c>
      <c r="C2103" s="23" t="s">
        <v>2135</v>
      </c>
      <c r="D2103" s="23" t="str">
        <f>VLOOKUP(B2103,'5b'!$B$4:$E$904,2,FALSE)</f>
        <v>M</v>
      </c>
      <c r="E2103" s="23" t="str">
        <f>INDEX(Table,MATCH('Classwork 5'!B2103,'5b'!$B$4:$B$904,0),3)</f>
        <v>26-35</v>
      </c>
      <c r="F2103" s="23">
        <f>INDEX(Table,MATCH('Classwork 5'!B2103,'5b'!$B$4:$B$904,0),4)</f>
        <v>7</v>
      </c>
      <c r="G2103" s="23">
        <v>5</v>
      </c>
      <c r="H2103" s="24">
        <v>6874</v>
      </c>
    </row>
    <row r="2104" spans="2:8" x14ac:dyDescent="0.3">
      <c r="B2104" s="22">
        <v>1000331</v>
      </c>
      <c r="C2104" s="23" t="s">
        <v>3083</v>
      </c>
      <c r="D2104" s="23" t="str">
        <f>VLOOKUP(B2104,'5b'!$B$4:$E$904,2,FALSE)</f>
        <v>M</v>
      </c>
      <c r="E2104" s="23" t="str">
        <f>INDEX(Table,MATCH('Classwork 5'!B2104,'5b'!$B$4:$B$904,0),3)</f>
        <v>26-35</v>
      </c>
      <c r="F2104" s="23">
        <f>INDEX(Table,MATCH('Classwork 5'!B2104,'5b'!$B$4:$B$904,0),4)</f>
        <v>7</v>
      </c>
      <c r="G2104" s="23">
        <v>5</v>
      </c>
      <c r="H2104" s="24">
        <v>7111</v>
      </c>
    </row>
    <row r="2105" spans="2:8" x14ac:dyDescent="0.3">
      <c r="B2105" s="22">
        <v>1000331</v>
      </c>
      <c r="C2105" s="23" t="s">
        <v>2266</v>
      </c>
      <c r="D2105" s="23" t="str">
        <f>VLOOKUP(B2105,'5b'!$B$4:$E$904,2,FALSE)</f>
        <v>M</v>
      </c>
      <c r="E2105" s="23" t="str">
        <f>INDEX(Table,MATCH('Classwork 5'!B2105,'5b'!$B$4:$B$904,0),3)</f>
        <v>26-35</v>
      </c>
      <c r="F2105" s="23">
        <f>INDEX(Table,MATCH('Classwork 5'!B2105,'5b'!$B$4:$B$904,0),4)</f>
        <v>7</v>
      </c>
      <c r="G2105" s="23">
        <v>5</v>
      </c>
      <c r="H2105" s="24">
        <v>5260</v>
      </c>
    </row>
    <row r="2106" spans="2:8" x14ac:dyDescent="0.3">
      <c r="B2106" s="22">
        <v>1000331</v>
      </c>
      <c r="C2106" s="23" t="s">
        <v>2132</v>
      </c>
      <c r="D2106" s="23" t="str">
        <f>VLOOKUP(B2106,'5b'!$B$4:$E$904,2,FALSE)</f>
        <v>M</v>
      </c>
      <c r="E2106" s="23" t="str">
        <f>INDEX(Table,MATCH('Classwork 5'!B2106,'5b'!$B$4:$B$904,0),3)</f>
        <v>26-35</v>
      </c>
      <c r="F2106" s="23">
        <f>INDEX(Table,MATCH('Classwork 5'!B2106,'5b'!$B$4:$B$904,0),4)</f>
        <v>7</v>
      </c>
      <c r="G2106" s="23">
        <v>5</v>
      </c>
      <c r="H2106" s="24">
        <v>5449</v>
      </c>
    </row>
    <row r="2107" spans="2:8" x14ac:dyDescent="0.3">
      <c r="B2107" s="22">
        <v>1000331</v>
      </c>
      <c r="C2107" s="23" t="s">
        <v>2913</v>
      </c>
      <c r="D2107" s="23" t="str">
        <f>VLOOKUP(B2107,'5b'!$B$4:$E$904,2,FALSE)</f>
        <v>M</v>
      </c>
      <c r="E2107" s="23" t="str">
        <f>INDEX(Table,MATCH('Classwork 5'!B2107,'5b'!$B$4:$B$904,0),3)</f>
        <v>26-35</v>
      </c>
      <c r="F2107" s="23">
        <f>INDEX(Table,MATCH('Classwork 5'!B2107,'5b'!$B$4:$B$904,0),4)</f>
        <v>7</v>
      </c>
      <c r="G2107" s="23">
        <v>8</v>
      </c>
      <c r="H2107" s="24">
        <v>9884</v>
      </c>
    </row>
    <row r="2108" spans="2:8" x14ac:dyDescent="0.3">
      <c r="B2108" s="22">
        <v>1000331</v>
      </c>
      <c r="C2108" s="23" t="s">
        <v>1957</v>
      </c>
      <c r="D2108" s="23" t="str">
        <f>VLOOKUP(B2108,'5b'!$B$4:$E$904,2,FALSE)</f>
        <v>M</v>
      </c>
      <c r="E2108" s="23" t="str">
        <f>INDEX(Table,MATCH('Classwork 5'!B2108,'5b'!$B$4:$B$904,0),3)</f>
        <v>26-35</v>
      </c>
      <c r="F2108" s="23">
        <f>INDEX(Table,MATCH('Classwork 5'!B2108,'5b'!$B$4:$B$904,0),4)</f>
        <v>7</v>
      </c>
      <c r="G2108" s="23">
        <v>8</v>
      </c>
      <c r="H2108" s="24">
        <v>7829</v>
      </c>
    </row>
    <row r="2109" spans="2:8" x14ac:dyDescent="0.3">
      <c r="B2109" s="22">
        <v>1000331</v>
      </c>
      <c r="C2109" s="23" t="s">
        <v>2259</v>
      </c>
      <c r="D2109" s="23" t="str">
        <f>VLOOKUP(B2109,'5b'!$B$4:$E$904,2,FALSE)</f>
        <v>M</v>
      </c>
      <c r="E2109" s="23" t="str">
        <f>INDEX(Table,MATCH('Classwork 5'!B2109,'5b'!$B$4:$B$904,0),3)</f>
        <v>26-35</v>
      </c>
      <c r="F2109" s="23">
        <f>INDEX(Table,MATCH('Classwork 5'!B2109,'5b'!$B$4:$B$904,0),4)</f>
        <v>7</v>
      </c>
      <c r="G2109" s="23">
        <v>8</v>
      </c>
      <c r="H2109" s="24">
        <v>9735</v>
      </c>
    </row>
    <row r="2110" spans="2:8" x14ac:dyDescent="0.3">
      <c r="B2110" s="22">
        <v>1000331</v>
      </c>
      <c r="C2110" s="23" t="s">
        <v>3084</v>
      </c>
      <c r="D2110" s="23" t="str">
        <f>VLOOKUP(B2110,'5b'!$B$4:$E$904,2,FALSE)</f>
        <v>M</v>
      </c>
      <c r="E2110" s="23" t="str">
        <f>INDEX(Table,MATCH('Classwork 5'!B2110,'5b'!$B$4:$B$904,0),3)</f>
        <v>26-35</v>
      </c>
      <c r="F2110" s="23">
        <f>INDEX(Table,MATCH('Classwork 5'!B2110,'5b'!$B$4:$B$904,0),4)</f>
        <v>7</v>
      </c>
      <c r="G2110" s="23">
        <v>8</v>
      </c>
      <c r="H2110" s="24">
        <v>7932</v>
      </c>
    </row>
    <row r="2111" spans="2:8" x14ac:dyDescent="0.3">
      <c r="B2111" s="22">
        <v>1000331</v>
      </c>
      <c r="C2111" s="23" t="s">
        <v>2920</v>
      </c>
      <c r="D2111" s="23" t="str">
        <f>VLOOKUP(B2111,'5b'!$B$4:$E$904,2,FALSE)</f>
        <v>M</v>
      </c>
      <c r="E2111" s="23" t="str">
        <f>INDEX(Table,MATCH('Classwork 5'!B2111,'5b'!$B$4:$B$904,0),3)</f>
        <v>26-35</v>
      </c>
      <c r="F2111" s="23">
        <f>INDEX(Table,MATCH('Classwork 5'!B2111,'5b'!$B$4:$B$904,0),4)</f>
        <v>7</v>
      </c>
      <c r="G2111" s="23">
        <v>8</v>
      </c>
      <c r="H2111" s="24">
        <v>8107</v>
      </c>
    </row>
    <row r="2112" spans="2:8" x14ac:dyDescent="0.3">
      <c r="B2112" s="22">
        <v>1000331</v>
      </c>
      <c r="C2112" s="23" t="s">
        <v>2231</v>
      </c>
      <c r="D2112" s="23" t="str">
        <f>VLOOKUP(B2112,'5b'!$B$4:$E$904,2,FALSE)</f>
        <v>M</v>
      </c>
      <c r="E2112" s="23" t="str">
        <f>INDEX(Table,MATCH('Classwork 5'!B2112,'5b'!$B$4:$B$904,0),3)</f>
        <v>26-35</v>
      </c>
      <c r="F2112" s="23">
        <f>INDEX(Table,MATCH('Classwork 5'!B2112,'5b'!$B$4:$B$904,0),4)</f>
        <v>7</v>
      </c>
      <c r="G2112" s="23">
        <v>5</v>
      </c>
      <c r="H2112" s="24">
        <v>7074</v>
      </c>
    </row>
    <row r="2113" spans="2:8" x14ac:dyDescent="0.3">
      <c r="B2113" s="22">
        <v>1000331</v>
      </c>
      <c r="C2113" s="23" t="s">
        <v>2284</v>
      </c>
      <c r="D2113" s="23" t="str">
        <f>VLOOKUP(B2113,'5b'!$B$4:$E$904,2,FALSE)</f>
        <v>M</v>
      </c>
      <c r="E2113" s="23" t="str">
        <f>INDEX(Table,MATCH('Classwork 5'!B2113,'5b'!$B$4:$B$904,0),3)</f>
        <v>26-35</v>
      </c>
      <c r="F2113" s="23">
        <f>INDEX(Table,MATCH('Classwork 5'!B2113,'5b'!$B$4:$B$904,0),4)</f>
        <v>7</v>
      </c>
      <c r="G2113" s="23">
        <v>1</v>
      </c>
      <c r="H2113" s="24">
        <v>15849</v>
      </c>
    </row>
    <row r="2114" spans="2:8" x14ac:dyDescent="0.3">
      <c r="B2114" s="22">
        <v>1000331</v>
      </c>
      <c r="C2114" s="23" t="s">
        <v>2368</v>
      </c>
      <c r="D2114" s="23" t="str">
        <f>VLOOKUP(B2114,'5b'!$B$4:$E$904,2,FALSE)</f>
        <v>M</v>
      </c>
      <c r="E2114" s="23" t="str">
        <f>INDEX(Table,MATCH('Classwork 5'!B2114,'5b'!$B$4:$B$904,0),3)</f>
        <v>26-35</v>
      </c>
      <c r="F2114" s="23">
        <f>INDEX(Table,MATCH('Classwork 5'!B2114,'5b'!$B$4:$B$904,0),4)</f>
        <v>7</v>
      </c>
      <c r="G2114" s="23">
        <v>1</v>
      </c>
      <c r="H2114" s="24">
        <v>15827</v>
      </c>
    </row>
    <row r="2115" spans="2:8" x14ac:dyDescent="0.3">
      <c r="B2115" s="22">
        <v>1000331</v>
      </c>
      <c r="C2115" s="23" t="s">
        <v>3085</v>
      </c>
      <c r="D2115" s="23" t="str">
        <f>VLOOKUP(B2115,'5b'!$B$4:$E$904,2,FALSE)</f>
        <v>M</v>
      </c>
      <c r="E2115" s="23" t="str">
        <f>INDEX(Table,MATCH('Classwork 5'!B2115,'5b'!$B$4:$B$904,0),3)</f>
        <v>26-35</v>
      </c>
      <c r="F2115" s="23">
        <f>INDEX(Table,MATCH('Classwork 5'!B2115,'5b'!$B$4:$B$904,0),4)</f>
        <v>7</v>
      </c>
      <c r="G2115" s="23">
        <v>16</v>
      </c>
      <c r="H2115" s="24">
        <v>8521</v>
      </c>
    </row>
    <row r="2116" spans="2:8" x14ac:dyDescent="0.3">
      <c r="B2116" s="22">
        <v>1000331</v>
      </c>
      <c r="C2116" s="23" t="s">
        <v>3086</v>
      </c>
      <c r="D2116" s="23" t="str">
        <f>VLOOKUP(B2116,'5b'!$B$4:$E$904,2,FALSE)</f>
        <v>M</v>
      </c>
      <c r="E2116" s="23" t="str">
        <f>INDEX(Table,MATCH('Classwork 5'!B2116,'5b'!$B$4:$B$904,0),3)</f>
        <v>26-35</v>
      </c>
      <c r="F2116" s="23">
        <f>INDEX(Table,MATCH('Classwork 5'!B2116,'5b'!$B$4:$B$904,0),4)</f>
        <v>7</v>
      </c>
      <c r="G2116" s="23">
        <v>1</v>
      </c>
      <c r="H2116" s="24">
        <v>4356</v>
      </c>
    </row>
    <row r="2117" spans="2:8" x14ac:dyDescent="0.3">
      <c r="B2117" s="22">
        <v>1000331</v>
      </c>
      <c r="C2117" s="23" t="s">
        <v>3087</v>
      </c>
      <c r="D2117" s="23" t="str">
        <f>VLOOKUP(B2117,'5b'!$B$4:$E$904,2,FALSE)</f>
        <v>M</v>
      </c>
      <c r="E2117" s="23" t="str">
        <f>INDEX(Table,MATCH('Classwork 5'!B2117,'5b'!$B$4:$B$904,0),3)</f>
        <v>26-35</v>
      </c>
      <c r="F2117" s="23">
        <f>INDEX(Table,MATCH('Classwork 5'!B2117,'5b'!$B$4:$B$904,0),4)</f>
        <v>7</v>
      </c>
      <c r="G2117" s="23">
        <v>8</v>
      </c>
      <c r="H2117" s="24">
        <v>3938</v>
      </c>
    </row>
    <row r="2118" spans="2:8" x14ac:dyDescent="0.3">
      <c r="B2118" s="22">
        <v>1000331</v>
      </c>
      <c r="C2118" s="23" t="s">
        <v>3088</v>
      </c>
      <c r="D2118" s="23" t="str">
        <f>VLOOKUP(B2118,'5b'!$B$4:$E$904,2,FALSE)</f>
        <v>M</v>
      </c>
      <c r="E2118" s="23" t="str">
        <f>INDEX(Table,MATCH('Classwork 5'!B2118,'5b'!$B$4:$B$904,0),3)</f>
        <v>26-35</v>
      </c>
      <c r="F2118" s="23">
        <f>INDEX(Table,MATCH('Classwork 5'!B2118,'5b'!$B$4:$B$904,0),4)</f>
        <v>7</v>
      </c>
      <c r="G2118" s="23">
        <v>16</v>
      </c>
      <c r="H2118" s="24">
        <v>8750</v>
      </c>
    </row>
    <row r="2119" spans="2:8" x14ac:dyDescent="0.3">
      <c r="B2119" s="22">
        <v>1000331</v>
      </c>
      <c r="C2119" s="23" t="s">
        <v>2084</v>
      </c>
      <c r="D2119" s="23" t="str">
        <f>VLOOKUP(B2119,'5b'!$B$4:$E$904,2,FALSE)</f>
        <v>M</v>
      </c>
      <c r="E2119" s="23" t="str">
        <f>INDEX(Table,MATCH('Classwork 5'!B2119,'5b'!$B$4:$B$904,0),3)</f>
        <v>26-35</v>
      </c>
      <c r="F2119" s="23">
        <f>INDEX(Table,MATCH('Classwork 5'!B2119,'5b'!$B$4:$B$904,0),4)</f>
        <v>7</v>
      </c>
      <c r="G2119" s="23">
        <v>1</v>
      </c>
      <c r="H2119" s="24">
        <v>19272</v>
      </c>
    </row>
    <row r="2120" spans="2:8" x14ac:dyDescent="0.3">
      <c r="B2120" s="22">
        <v>1000331</v>
      </c>
      <c r="C2120" s="23" t="s">
        <v>2788</v>
      </c>
      <c r="D2120" s="23" t="str">
        <f>VLOOKUP(B2120,'5b'!$B$4:$E$904,2,FALSE)</f>
        <v>M</v>
      </c>
      <c r="E2120" s="23" t="str">
        <f>INDEX(Table,MATCH('Classwork 5'!B2120,'5b'!$B$4:$B$904,0),3)</f>
        <v>26-35</v>
      </c>
      <c r="F2120" s="23">
        <f>INDEX(Table,MATCH('Classwork 5'!B2120,'5b'!$B$4:$B$904,0),4)</f>
        <v>7</v>
      </c>
      <c r="G2120" s="23">
        <v>1</v>
      </c>
      <c r="H2120" s="24">
        <v>7613</v>
      </c>
    </row>
    <row r="2121" spans="2:8" x14ac:dyDescent="0.3">
      <c r="B2121" s="22">
        <v>1000331</v>
      </c>
      <c r="C2121" s="23" t="s">
        <v>3089</v>
      </c>
      <c r="D2121" s="23" t="str">
        <f>VLOOKUP(B2121,'5b'!$B$4:$E$904,2,FALSE)</f>
        <v>M</v>
      </c>
      <c r="E2121" s="23" t="str">
        <f>INDEX(Table,MATCH('Classwork 5'!B2121,'5b'!$B$4:$B$904,0),3)</f>
        <v>26-35</v>
      </c>
      <c r="F2121" s="23">
        <f>INDEX(Table,MATCH('Classwork 5'!B2121,'5b'!$B$4:$B$904,0),4)</f>
        <v>7</v>
      </c>
      <c r="G2121" s="23">
        <v>5</v>
      </c>
      <c r="H2121" s="24">
        <v>6958</v>
      </c>
    </row>
    <row r="2122" spans="2:8" x14ac:dyDescent="0.3">
      <c r="B2122" s="22">
        <v>1000331</v>
      </c>
      <c r="C2122" s="23" t="s">
        <v>3090</v>
      </c>
      <c r="D2122" s="23" t="str">
        <f>VLOOKUP(B2122,'5b'!$B$4:$E$904,2,FALSE)</f>
        <v>M</v>
      </c>
      <c r="E2122" s="23" t="str">
        <f>INDEX(Table,MATCH('Classwork 5'!B2122,'5b'!$B$4:$B$904,0),3)</f>
        <v>26-35</v>
      </c>
      <c r="F2122" s="23">
        <f>INDEX(Table,MATCH('Classwork 5'!B2122,'5b'!$B$4:$B$904,0),4)</f>
        <v>7</v>
      </c>
      <c r="G2122" s="23">
        <v>6</v>
      </c>
      <c r="H2122" s="24">
        <v>12174</v>
      </c>
    </row>
    <row r="2123" spans="2:8" x14ac:dyDescent="0.3">
      <c r="B2123" s="22">
        <v>1000331</v>
      </c>
      <c r="C2123" s="23" t="s">
        <v>3091</v>
      </c>
      <c r="D2123" s="23" t="str">
        <f>VLOOKUP(B2123,'5b'!$B$4:$E$904,2,FALSE)</f>
        <v>M</v>
      </c>
      <c r="E2123" s="23" t="str">
        <f>INDEX(Table,MATCH('Classwork 5'!B2123,'5b'!$B$4:$B$904,0),3)</f>
        <v>26-35</v>
      </c>
      <c r="F2123" s="23">
        <f>INDEX(Table,MATCH('Classwork 5'!B2123,'5b'!$B$4:$B$904,0),4)</f>
        <v>7</v>
      </c>
      <c r="G2123" s="23">
        <v>6</v>
      </c>
      <c r="H2123" s="24">
        <v>20566</v>
      </c>
    </row>
    <row r="2124" spans="2:8" x14ac:dyDescent="0.3">
      <c r="B2124" s="22">
        <v>1000331</v>
      </c>
      <c r="C2124" s="23" t="s">
        <v>2052</v>
      </c>
      <c r="D2124" s="23" t="str">
        <f>VLOOKUP(B2124,'5b'!$B$4:$E$904,2,FALSE)</f>
        <v>M</v>
      </c>
      <c r="E2124" s="23" t="str">
        <f>INDEX(Table,MATCH('Classwork 5'!B2124,'5b'!$B$4:$B$904,0),3)</f>
        <v>26-35</v>
      </c>
      <c r="F2124" s="23">
        <f>INDEX(Table,MATCH('Classwork 5'!B2124,'5b'!$B$4:$B$904,0),4)</f>
        <v>7</v>
      </c>
      <c r="G2124" s="23">
        <v>1</v>
      </c>
      <c r="H2124" s="24">
        <v>19539</v>
      </c>
    </row>
    <row r="2125" spans="2:8" x14ac:dyDescent="0.3">
      <c r="B2125" s="22">
        <v>1000331</v>
      </c>
      <c r="C2125" s="23" t="s">
        <v>3092</v>
      </c>
      <c r="D2125" s="23" t="str">
        <f>VLOOKUP(B2125,'5b'!$B$4:$E$904,2,FALSE)</f>
        <v>M</v>
      </c>
      <c r="E2125" s="23" t="str">
        <f>INDEX(Table,MATCH('Classwork 5'!B2125,'5b'!$B$4:$B$904,0),3)</f>
        <v>26-35</v>
      </c>
      <c r="F2125" s="23">
        <f>INDEX(Table,MATCH('Classwork 5'!B2125,'5b'!$B$4:$B$904,0),4)</f>
        <v>7</v>
      </c>
      <c r="G2125" s="23">
        <v>16</v>
      </c>
      <c r="H2125" s="24">
        <v>8691</v>
      </c>
    </row>
    <row r="2126" spans="2:8" x14ac:dyDescent="0.3">
      <c r="B2126" s="22">
        <v>1000331</v>
      </c>
      <c r="C2126" s="23" t="s">
        <v>3093</v>
      </c>
      <c r="D2126" s="23" t="str">
        <f>VLOOKUP(B2126,'5b'!$B$4:$E$904,2,FALSE)</f>
        <v>M</v>
      </c>
      <c r="E2126" s="23" t="str">
        <f>INDEX(Table,MATCH('Classwork 5'!B2126,'5b'!$B$4:$B$904,0),3)</f>
        <v>26-35</v>
      </c>
      <c r="F2126" s="23">
        <f>INDEX(Table,MATCH('Classwork 5'!B2126,'5b'!$B$4:$B$904,0),4)</f>
        <v>7</v>
      </c>
      <c r="G2126" s="23">
        <v>8</v>
      </c>
      <c r="H2126" s="24">
        <v>9972</v>
      </c>
    </row>
    <row r="2127" spans="2:8" x14ac:dyDescent="0.3">
      <c r="B2127" s="22">
        <v>1000331</v>
      </c>
      <c r="C2127" s="23" t="s">
        <v>3094</v>
      </c>
      <c r="D2127" s="23" t="str">
        <f>VLOOKUP(B2127,'5b'!$B$4:$E$904,2,FALSE)</f>
        <v>M</v>
      </c>
      <c r="E2127" s="23" t="str">
        <f>INDEX(Table,MATCH('Classwork 5'!B2127,'5b'!$B$4:$B$904,0),3)</f>
        <v>26-35</v>
      </c>
      <c r="F2127" s="23">
        <f>INDEX(Table,MATCH('Classwork 5'!B2127,'5b'!$B$4:$B$904,0),4)</f>
        <v>7</v>
      </c>
      <c r="G2127" s="23">
        <v>16</v>
      </c>
      <c r="H2127" s="24">
        <v>16928</v>
      </c>
    </row>
    <row r="2128" spans="2:8" x14ac:dyDescent="0.3">
      <c r="B2128" s="22">
        <v>1000332</v>
      </c>
      <c r="C2128" s="23" t="s">
        <v>3008</v>
      </c>
      <c r="D2128" s="23" t="str">
        <f>VLOOKUP(B2128,'5b'!$B$4:$E$904,2,FALSE)</f>
        <v>M</v>
      </c>
      <c r="E2128" s="23" t="str">
        <f>INDEX(Table,MATCH('Classwork 5'!B2128,'5b'!$B$4:$B$904,0),3)</f>
        <v>51-55</v>
      </c>
      <c r="F2128" s="23">
        <f>INDEX(Table,MATCH('Classwork 5'!B2128,'5b'!$B$4:$B$904,0),4)</f>
        <v>1</v>
      </c>
      <c r="G2128" s="23">
        <v>8</v>
      </c>
      <c r="H2128" s="24">
        <v>9942</v>
      </c>
    </row>
    <row r="2129" spans="2:8" x14ac:dyDescent="0.3">
      <c r="B2129" s="22">
        <v>1000333</v>
      </c>
      <c r="C2129" s="23" t="s">
        <v>2916</v>
      </c>
      <c r="D2129" s="23" t="str">
        <f>VLOOKUP(B2129,'5b'!$B$4:$E$904,2,FALSE)</f>
        <v>M</v>
      </c>
      <c r="E2129" s="23" t="str">
        <f>INDEX(Table,MATCH('Classwork 5'!B2129,'5b'!$B$4:$B$904,0),3)</f>
        <v>36-45</v>
      </c>
      <c r="F2129" s="23">
        <f>INDEX(Table,MATCH('Classwork 5'!B2129,'5b'!$B$4:$B$904,0),4)</f>
        <v>2</v>
      </c>
      <c r="G2129" s="23">
        <v>5</v>
      </c>
      <c r="H2129" s="24">
        <v>8707</v>
      </c>
    </row>
    <row r="2130" spans="2:8" x14ac:dyDescent="0.3">
      <c r="B2130" s="22">
        <v>1000333</v>
      </c>
      <c r="C2130" s="23" t="s">
        <v>2028</v>
      </c>
      <c r="D2130" s="23" t="str">
        <f>VLOOKUP(B2130,'5b'!$B$4:$E$904,2,FALSE)</f>
        <v>M</v>
      </c>
      <c r="E2130" s="23" t="str">
        <f>INDEX(Table,MATCH('Classwork 5'!B2130,'5b'!$B$4:$B$904,0),3)</f>
        <v>36-45</v>
      </c>
      <c r="F2130" s="23">
        <f>INDEX(Table,MATCH('Classwork 5'!B2130,'5b'!$B$4:$B$904,0),4)</f>
        <v>2</v>
      </c>
      <c r="G2130" s="23">
        <v>3</v>
      </c>
      <c r="H2130" s="24">
        <v>8409</v>
      </c>
    </row>
    <row r="2131" spans="2:8" x14ac:dyDescent="0.3">
      <c r="B2131" s="22">
        <v>1000333</v>
      </c>
      <c r="C2131" s="23" t="s">
        <v>2160</v>
      </c>
      <c r="D2131" s="23" t="str">
        <f>VLOOKUP(B2131,'5b'!$B$4:$E$904,2,FALSE)</f>
        <v>M</v>
      </c>
      <c r="E2131" s="23" t="str">
        <f>INDEX(Table,MATCH('Classwork 5'!B2131,'5b'!$B$4:$B$904,0),3)</f>
        <v>36-45</v>
      </c>
      <c r="F2131" s="23">
        <f>INDEX(Table,MATCH('Classwork 5'!B2131,'5b'!$B$4:$B$904,0),4)</f>
        <v>2</v>
      </c>
      <c r="G2131" s="23">
        <v>8</v>
      </c>
      <c r="H2131" s="24">
        <v>3911</v>
      </c>
    </row>
    <row r="2132" spans="2:8" x14ac:dyDescent="0.3">
      <c r="B2132" s="22">
        <v>1000333</v>
      </c>
      <c r="C2132" s="23" t="s">
        <v>2080</v>
      </c>
      <c r="D2132" s="23" t="str">
        <f>VLOOKUP(B2132,'5b'!$B$4:$E$904,2,FALSE)</f>
        <v>M</v>
      </c>
      <c r="E2132" s="23" t="str">
        <f>INDEX(Table,MATCH('Classwork 5'!B2132,'5b'!$B$4:$B$904,0),3)</f>
        <v>36-45</v>
      </c>
      <c r="F2132" s="23">
        <f>INDEX(Table,MATCH('Classwork 5'!B2132,'5b'!$B$4:$B$904,0),4)</f>
        <v>2</v>
      </c>
      <c r="G2132" s="23">
        <v>5</v>
      </c>
      <c r="H2132" s="24">
        <v>5368</v>
      </c>
    </row>
    <row r="2133" spans="2:8" x14ac:dyDescent="0.3">
      <c r="B2133" s="22">
        <v>1000333</v>
      </c>
      <c r="C2133" s="23" t="s">
        <v>3095</v>
      </c>
      <c r="D2133" s="23" t="str">
        <f>VLOOKUP(B2133,'5b'!$B$4:$E$904,2,FALSE)</f>
        <v>M</v>
      </c>
      <c r="E2133" s="23" t="str">
        <f>INDEX(Table,MATCH('Classwork 5'!B2133,'5b'!$B$4:$B$904,0),3)</f>
        <v>36-45</v>
      </c>
      <c r="F2133" s="23">
        <f>INDEX(Table,MATCH('Classwork 5'!B2133,'5b'!$B$4:$B$904,0),4)</f>
        <v>2</v>
      </c>
      <c r="G2133" s="23">
        <v>8</v>
      </c>
      <c r="H2133" s="24">
        <v>2316</v>
      </c>
    </row>
    <row r="2134" spans="2:8" x14ac:dyDescent="0.3">
      <c r="B2134" s="22">
        <v>1000333</v>
      </c>
      <c r="C2134" s="23" t="s">
        <v>2447</v>
      </c>
      <c r="D2134" s="23" t="str">
        <f>VLOOKUP(B2134,'5b'!$B$4:$E$904,2,FALSE)</f>
        <v>M</v>
      </c>
      <c r="E2134" s="23" t="str">
        <f>INDEX(Table,MATCH('Classwork 5'!B2134,'5b'!$B$4:$B$904,0),3)</f>
        <v>36-45</v>
      </c>
      <c r="F2134" s="23">
        <f>INDEX(Table,MATCH('Classwork 5'!B2134,'5b'!$B$4:$B$904,0),4)</f>
        <v>2</v>
      </c>
      <c r="G2134" s="23">
        <v>8</v>
      </c>
      <c r="H2134" s="24">
        <v>7941</v>
      </c>
    </row>
    <row r="2135" spans="2:8" x14ac:dyDescent="0.3">
      <c r="B2135" s="22">
        <v>1000333</v>
      </c>
      <c r="C2135" s="23" t="s">
        <v>2081</v>
      </c>
      <c r="D2135" s="23" t="str">
        <f>VLOOKUP(B2135,'5b'!$B$4:$E$904,2,FALSE)</f>
        <v>M</v>
      </c>
      <c r="E2135" s="23" t="str">
        <f>INDEX(Table,MATCH('Classwork 5'!B2135,'5b'!$B$4:$B$904,0),3)</f>
        <v>36-45</v>
      </c>
      <c r="F2135" s="23">
        <f>INDEX(Table,MATCH('Classwork 5'!B2135,'5b'!$B$4:$B$904,0),4)</f>
        <v>2</v>
      </c>
      <c r="G2135" s="23">
        <v>5</v>
      </c>
      <c r="H2135" s="24">
        <v>5479</v>
      </c>
    </row>
    <row r="2136" spans="2:8" x14ac:dyDescent="0.3">
      <c r="B2136" s="22">
        <v>1000333</v>
      </c>
      <c r="C2136" s="23" t="s">
        <v>3096</v>
      </c>
      <c r="D2136" s="23" t="str">
        <f>VLOOKUP(B2136,'5b'!$B$4:$E$904,2,FALSE)</f>
        <v>M</v>
      </c>
      <c r="E2136" s="23" t="str">
        <f>INDEX(Table,MATCH('Classwork 5'!B2136,'5b'!$B$4:$B$904,0),3)</f>
        <v>36-45</v>
      </c>
      <c r="F2136" s="23">
        <f>INDEX(Table,MATCH('Classwork 5'!B2136,'5b'!$B$4:$B$904,0),4)</f>
        <v>2</v>
      </c>
      <c r="G2136" s="23">
        <v>5</v>
      </c>
      <c r="H2136" s="24">
        <v>8894</v>
      </c>
    </row>
    <row r="2137" spans="2:8" x14ac:dyDescent="0.3">
      <c r="B2137" s="22">
        <v>1000333</v>
      </c>
      <c r="C2137" s="23" t="s">
        <v>2780</v>
      </c>
      <c r="D2137" s="23" t="str">
        <f>VLOOKUP(B2137,'5b'!$B$4:$E$904,2,FALSE)</f>
        <v>M</v>
      </c>
      <c r="E2137" s="23" t="str">
        <f>INDEX(Table,MATCH('Classwork 5'!B2137,'5b'!$B$4:$B$904,0),3)</f>
        <v>36-45</v>
      </c>
      <c r="F2137" s="23">
        <f>INDEX(Table,MATCH('Classwork 5'!B2137,'5b'!$B$4:$B$904,0),4)</f>
        <v>2</v>
      </c>
      <c r="G2137" s="23">
        <v>5</v>
      </c>
      <c r="H2137" s="24">
        <v>5302</v>
      </c>
    </row>
    <row r="2138" spans="2:8" x14ac:dyDescent="0.3">
      <c r="B2138" s="22">
        <v>1000333</v>
      </c>
      <c r="C2138" s="23" t="s">
        <v>2237</v>
      </c>
      <c r="D2138" s="23" t="str">
        <f>VLOOKUP(B2138,'5b'!$B$4:$E$904,2,FALSE)</f>
        <v>M</v>
      </c>
      <c r="E2138" s="23" t="str">
        <f>INDEX(Table,MATCH('Classwork 5'!B2138,'5b'!$B$4:$B$904,0),3)</f>
        <v>36-45</v>
      </c>
      <c r="F2138" s="23">
        <f>INDEX(Table,MATCH('Classwork 5'!B2138,'5b'!$B$4:$B$904,0),4)</f>
        <v>2</v>
      </c>
      <c r="G2138" s="23">
        <v>5</v>
      </c>
      <c r="H2138" s="24">
        <v>3549</v>
      </c>
    </row>
    <row r="2139" spans="2:8" x14ac:dyDescent="0.3">
      <c r="B2139" s="22">
        <v>1000333</v>
      </c>
      <c r="C2139" s="23" t="s">
        <v>2642</v>
      </c>
      <c r="D2139" s="23" t="str">
        <f>VLOOKUP(B2139,'5b'!$B$4:$E$904,2,FALSE)</f>
        <v>M</v>
      </c>
      <c r="E2139" s="23" t="str">
        <f>INDEX(Table,MATCH('Classwork 5'!B2139,'5b'!$B$4:$B$904,0),3)</f>
        <v>36-45</v>
      </c>
      <c r="F2139" s="23">
        <f>INDEX(Table,MATCH('Classwork 5'!B2139,'5b'!$B$4:$B$904,0),4)</f>
        <v>2</v>
      </c>
      <c r="G2139" s="23">
        <v>2</v>
      </c>
      <c r="H2139" s="24">
        <v>3559</v>
      </c>
    </row>
    <row r="2140" spans="2:8" x14ac:dyDescent="0.3">
      <c r="B2140" s="22">
        <v>1000333</v>
      </c>
      <c r="C2140" s="23" t="s">
        <v>2090</v>
      </c>
      <c r="D2140" s="23" t="str">
        <f>VLOOKUP(B2140,'5b'!$B$4:$E$904,2,FALSE)</f>
        <v>M</v>
      </c>
      <c r="E2140" s="23" t="str">
        <f>INDEX(Table,MATCH('Classwork 5'!B2140,'5b'!$B$4:$B$904,0),3)</f>
        <v>36-45</v>
      </c>
      <c r="F2140" s="23">
        <f>INDEX(Table,MATCH('Classwork 5'!B2140,'5b'!$B$4:$B$904,0),4)</f>
        <v>2</v>
      </c>
      <c r="G2140" s="23">
        <v>5</v>
      </c>
      <c r="H2140" s="24">
        <v>5377</v>
      </c>
    </row>
    <row r="2141" spans="2:8" x14ac:dyDescent="0.3">
      <c r="B2141" s="22">
        <v>1000333</v>
      </c>
      <c r="C2141" s="23" t="s">
        <v>2003</v>
      </c>
      <c r="D2141" s="23" t="str">
        <f>VLOOKUP(B2141,'5b'!$B$4:$E$904,2,FALSE)</f>
        <v>M</v>
      </c>
      <c r="E2141" s="23" t="str">
        <f>INDEX(Table,MATCH('Classwork 5'!B2141,'5b'!$B$4:$B$904,0),3)</f>
        <v>36-45</v>
      </c>
      <c r="F2141" s="23">
        <f>INDEX(Table,MATCH('Classwork 5'!B2141,'5b'!$B$4:$B$904,0),4)</f>
        <v>2</v>
      </c>
      <c r="G2141" s="23">
        <v>5</v>
      </c>
      <c r="H2141" s="24">
        <v>7045</v>
      </c>
    </row>
    <row r="2142" spans="2:8" x14ac:dyDescent="0.3">
      <c r="B2142" s="22">
        <v>1000333</v>
      </c>
      <c r="C2142" s="23" t="s">
        <v>3097</v>
      </c>
      <c r="D2142" s="23" t="str">
        <f>VLOOKUP(B2142,'5b'!$B$4:$E$904,2,FALSE)</f>
        <v>M</v>
      </c>
      <c r="E2142" s="23" t="str">
        <f>INDEX(Table,MATCH('Classwork 5'!B2142,'5b'!$B$4:$B$904,0),3)</f>
        <v>36-45</v>
      </c>
      <c r="F2142" s="23">
        <f>INDEX(Table,MATCH('Classwork 5'!B2142,'5b'!$B$4:$B$904,0),4)</f>
        <v>2</v>
      </c>
      <c r="G2142" s="23">
        <v>3</v>
      </c>
      <c r="H2142" s="24">
        <v>10998</v>
      </c>
    </row>
    <row r="2143" spans="2:8" x14ac:dyDescent="0.3">
      <c r="B2143" s="22">
        <v>1000334</v>
      </c>
      <c r="C2143" s="23" t="s">
        <v>3098</v>
      </c>
      <c r="D2143" s="23" t="str">
        <f>VLOOKUP(B2143,'5b'!$B$4:$E$904,2,FALSE)</f>
        <v>F</v>
      </c>
      <c r="E2143" s="23" t="str">
        <f>INDEX(Table,MATCH('Classwork 5'!B2143,'5b'!$B$4:$B$904,0),3)</f>
        <v>55+</v>
      </c>
      <c r="F2143" s="23">
        <f>INDEX(Table,MATCH('Classwork 5'!B2143,'5b'!$B$4:$B$904,0),4)</f>
        <v>2</v>
      </c>
      <c r="G2143" s="23">
        <v>8</v>
      </c>
      <c r="H2143" s="24">
        <v>7932</v>
      </c>
    </row>
    <row r="2144" spans="2:8" x14ac:dyDescent="0.3">
      <c r="B2144" s="22">
        <v>1000334</v>
      </c>
      <c r="C2144" s="23" t="s">
        <v>3099</v>
      </c>
      <c r="D2144" s="23" t="str">
        <f>VLOOKUP(B2144,'5b'!$B$4:$E$904,2,FALSE)</f>
        <v>F</v>
      </c>
      <c r="E2144" s="23" t="str">
        <f>INDEX(Table,MATCH('Classwork 5'!B2144,'5b'!$B$4:$B$904,0),3)</f>
        <v>55+</v>
      </c>
      <c r="F2144" s="23">
        <f>INDEX(Table,MATCH('Classwork 5'!B2144,'5b'!$B$4:$B$904,0),4)</f>
        <v>2</v>
      </c>
      <c r="G2144" s="23">
        <v>8</v>
      </c>
      <c r="H2144" s="24">
        <v>7916</v>
      </c>
    </row>
    <row r="2145" spans="2:8" x14ac:dyDescent="0.3">
      <c r="B2145" s="22">
        <v>1000334</v>
      </c>
      <c r="C2145" s="23" t="s">
        <v>2376</v>
      </c>
      <c r="D2145" s="23" t="str">
        <f>VLOOKUP(B2145,'5b'!$B$4:$E$904,2,FALSE)</f>
        <v>F</v>
      </c>
      <c r="E2145" s="23" t="str">
        <f>INDEX(Table,MATCH('Classwork 5'!B2145,'5b'!$B$4:$B$904,0),3)</f>
        <v>55+</v>
      </c>
      <c r="F2145" s="23">
        <f>INDEX(Table,MATCH('Classwork 5'!B2145,'5b'!$B$4:$B$904,0),4)</f>
        <v>2</v>
      </c>
      <c r="G2145" s="23">
        <v>8</v>
      </c>
      <c r="H2145" s="24">
        <v>10031</v>
      </c>
    </row>
    <row r="2146" spans="2:8" x14ac:dyDescent="0.3">
      <c r="B2146" s="22">
        <v>1000334</v>
      </c>
      <c r="C2146" s="23" t="s">
        <v>1974</v>
      </c>
      <c r="D2146" s="23" t="str">
        <f>VLOOKUP(B2146,'5b'!$B$4:$E$904,2,FALSE)</f>
        <v>F</v>
      </c>
      <c r="E2146" s="23" t="str">
        <f>INDEX(Table,MATCH('Classwork 5'!B2146,'5b'!$B$4:$B$904,0),3)</f>
        <v>55+</v>
      </c>
      <c r="F2146" s="23">
        <f>INDEX(Table,MATCH('Classwork 5'!B2146,'5b'!$B$4:$B$904,0),4)</f>
        <v>2</v>
      </c>
      <c r="G2146" s="23">
        <v>1</v>
      </c>
      <c r="H2146" s="24">
        <v>11642</v>
      </c>
    </row>
    <row r="2147" spans="2:8" x14ac:dyDescent="0.3">
      <c r="B2147" s="22">
        <v>1000335</v>
      </c>
      <c r="C2147" s="23" t="s">
        <v>2442</v>
      </c>
      <c r="D2147" s="23" t="str">
        <f>VLOOKUP(B2147,'5b'!$B$4:$E$904,2,FALSE)</f>
        <v>M</v>
      </c>
      <c r="E2147" s="23" t="str">
        <f>INDEX(Table,MATCH('Classwork 5'!B2147,'5b'!$B$4:$B$904,0),3)</f>
        <v>36-45</v>
      </c>
      <c r="F2147" s="23">
        <f>INDEX(Table,MATCH('Classwork 5'!B2147,'5b'!$B$4:$B$904,0),4)</f>
        <v>18</v>
      </c>
      <c r="G2147" s="23">
        <v>2</v>
      </c>
      <c r="H2147" s="24">
        <v>12745</v>
      </c>
    </row>
    <row r="2148" spans="2:8" x14ac:dyDescent="0.3">
      <c r="B2148" s="22">
        <v>1000335</v>
      </c>
      <c r="C2148" s="23" t="s">
        <v>2410</v>
      </c>
      <c r="D2148" s="23" t="str">
        <f>VLOOKUP(B2148,'5b'!$B$4:$E$904,2,FALSE)</f>
        <v>M</v>
      </c>
      <c r="E2148" s="23" t="str">
        <f>INDEX(Table,MATCH('Classwork 5'!B2148,'5b'!$B$4:$B$904,0),3)</f>
        <v>36-45</v>
      </c>
      <c r="F2148" s="23">
        <f>INDEX(Table,MATCH('Classwork 5'!B2148,'5b'!$B$4:$B$904,0),4)</f>
        <v>18</v>
      </c>
      <c r="G2148" s="23">
        <v>2</v>
      </c>
      <c r="H2148" s="24">
        <v>9959</v>
      </c>
    </row>
    <row r="2149" spans="2:8" x14ac:dyDescent="0.3">
      <c r="B2149" s="22">
        <v>1000335</v>
      </c>
      <c r="C2149" s="23" t="s">
        <v>2904</v>
      </c>
      <c r="D2149" s="23" t="str">
        <f>VLOOKUP(B2149,'5b'!$B$4:$E$904,2,FALSE)</f>
        <v>M</v>
      </c>
      <c r="E2149" s="23" t="str">
        <f>INDEX(Table,MATCH('Classwork 5'!B2149,'5b'!$B$4:$B$904,0),3)</f>
        <v>36-45</v>
      </c>
      <c r="F2149" s="23">
        <f>INDEX(Table,MATCH('Classwork 5'!B2149,'5b'!$B$4:$B$904,0),4)</f>
        <v>18</v>
      </c>
      <c r="G2149" s="23">
        <v>1</v>
      </c>
      <c r="H2149" s="24">
        <v>7794</v>
      </c>
    </row>
    <row r="2150" spans="2:8" x14ac:dyDescent="0.3">
      <c r="B2150" s="22">
        <v>1000335</v>
      </c>
      <c r="C2150" s="23" t="s">
        <v>2771</v>
      </c>
      <c r="D2150" s="23" t="str">
        <f>VLOOKUP(B2150,'5b'!$B$4:$E$904,2,FALSE)</f>
        <v>M</v>
      </c>
      <c r="E2150" s="23" t="str">
        <f>INDEX(Table,MATCH('Classwork 5'!B2150,'5b'!$B$4:$B$904,0),3)</f>
        <v>36-45</v>
      </c>
      <c r="F2150" s="23">
        <f>INDEX(Table,MATCH('Classwork 5'!B2150,'5b'!$B$4:$B$904,0),4)</f>
        <v>18</v>
      </c>
      <c r="G2150" s="23">
        <v>1</v>
      </c>
      <c r="H2150" s="24">
        <v>4383</v>
      </c>
    </row>
    <row r="2151" spans="2:8" x14ac:dyDescent="0.3">
      <c r="B2151" s="22">
        <v>1000335</v>
      </c>
      <c r="C2151" s="23" t="s">
        <v>2933</v>
      </c>
      <c r="D2151" s="23" t="str">
        <f>VLOOKUP(B2151,'5b'!$B$4:$E$904,2,FALSE)</f>
        <v>M</v>
      </c>
      <c r="E2151" s="23" t="str">
        <f>INDEX(Table,MATCH('Classwork 5'!B2151,'5b'!$B$4:$B$904,0),3)</f>
        <v>36-45</v>
      </c>
      <c r="F2151" s="23">
        <f>INDEX(Table,MATCH('Classwork 5'!B2151,'5b'!$B$4:$B$904,0),4)</f>
        <v>18</v>
      </c>
      <c r="G2151" s="23">
        <v>1</v>
      </c>
      <c r="H2151" s="24">
        <v>4004</v>
      </c>
    </row>
    <row r="2152" spans="2:8" x14ac:dyDescent="0.3">
      <c r="B2152" s="22">
        <v>1000335</v>
      </c>
      <c r="C2152" s="23" t="s">
        <v>3100</v>
      </c>
      <c r="D2152" s="23" t="str">
        <f>VLOOKUP(B2152,'5b'!$B$4:$E$904,2,FALSE)</f>
        <v>M</v>
      </c>
      <c r="E2152" s="23" t="str">
        <f>INDEX(Table,MATCH('Classwork 5'!B2152,'5b'!$B$4:$B$904,0),3)</f>
        <v>36-45</v>
      </c>
      <c r="F2152" s="23">
        <f>INDEX(Table,MATCH('Classwork 5'!B2152,'5b'!$B$4:$B$904,0),4)</f>
        <v>18</v>
      </c>
      <c r="G2152" s="23">
        <v>10</v>
      </c>
      <c r="H2152" s="24">
        <v>4829</v>
      </c>
    </row>
    <row r="2153" spans="2:8" x14ac:dyDescent="0.3">
      <c r="B2153" s="22">
        <v>1000335</v>
      </c>
      <c r="C2153" s="23" t="s">
        <v>2588</v>
      </c>
      <c r="D2153" s="23" t="str">
        <f>VLOOKUP(B2153,'5b'!$B$4:$E$904,2,FALSE)</f>
        <v>M</v>
      </c>
      <c r="E2153" s="23" t="str">
        <f>INDEX(Table,MATCH('Classwork 5'!B2153,'5b'!$B$4:$B$904,0),3)</f>
        <v>36-45</v>
      </c>
      <c r="F2153" s="23">
        <f>INDEX(Table,MATCH('Classwork 5'!B2153,'5b'!$B$4:$B$904,0),4)</f>
        <v>18</v>
      </c>
      <c r="G2153" s="23">
        <v>2</v>
      </c>
      <c r="H2153" s="24">
        <v>9718</v>
      </c>
    </row>
    <row r="2154" spans="2:8" x14ac:dyDescent="0.3">
      <c r="B2154" s="22">
        <v>1000335</v>
      </c>
      <c r="C2154" s="23" t="s">
        <v>2773</v>
      </c>
      <c r="D2154" s="23" t="str">
        <f>VLOOKUP(B2154,'5b'!$B$4:$E$904,2,FALSE)</f>
        <v>M</v>
      </c>
      <c r="E2154" s="23" t="str">
        <f>INDEX(Table,MATCH('Classwork 5'!B2154,'5b'!$B$4:$B$904,0),3)</f>
        <v>36-45</v>
      </c>
      <c r="F2154" s="23">
        <f>INDEX(Table,MATCH('Classwork 5'!B2154,'5b'!$B$4:$B$904,0),4)</f>
        <v>18</v>
      </c>
      <c r="G2154" s="23">
        <v>5</v>
      </c>
      <c r="H2154" s="24">
        <v>5231</v>
      </c>
    </row>
    <row r="2155" spans="2:8" x14ac:dyDescent="0.3">
      <c r="B2155" s="22">
        <v>1000335</v>
      </c>
      <c r="C2155" s="23" t="s">
        <v>2179</v>
      </c>
      <c r="D2155" s="23" t="str">
        <f>VLOOKUP(B2155,'5b'!$B$4:$E$904,2,FALSE)</f>
        <v>M</v>
      </c>
      <c r="E2155" s="23" t="str">
        <f>INDEX(Table,MATCH('Classwork 5'!B2155,'5b'!$B$4:$B$904,0),3)</f>
        <v>36-45</v>
      </c>
      <c r="F2155" s="23">
        <f>INDEX(Table,MATCH('Classwork 5'!B2155,'5b'!$B$4:$B$904,0),4)</f>
        <v>18</v>
      </c>
      <c r="G2155" s="23">
        <v>5</v>
      </c>
      <c r="H2155" s="24">
        <v>8661</v>
      </c>
    </row>
    <row r="2156" spans="2:8" x14ac:dyDescent="0.3">
      <c r="B2156" s="22">
        <v>1000335</v>
      </c>
      <c r="C2156" s="23" t="s">
        <v>2523</v>
      </c>
      <c r="D2156" s="23" t="str">
        <f>VLOOKUP(B2156,'5b'!$B$4:$E$904,2,FALSE)</f>
        <v>M</v>
      </c>
      <c r="E2156" s="23" t="str">
        <f>INDEX(Table,MATCH('Classwork 5'!B2156,'5b'!$B$4:$B$904,0),3)</f>
        <v>36-45</v>
      </c>
      <c r="F2156" s="23">
        <f>INDEX(Table,MATCH('Classwork 5'!B2156,'5b'!$B$4:$B$904,0),4)</f>
        <v>18</v>
      </c>
      <c r="G2156" s="23">
        <v>5</v>
      </c>
      <c r="H2156" s="24">
        <v>3464</v>
      </c>
    </row>
    <row r="2157" spans="2:8" x14ac:dyDescent="0.3">
      <c r="B2157" s="22">
        <v>1000336</v>
      </c>
      <c r="C2157" s="23" t="s">
        <v>2018</v>
      </c>
      <c r="D2157" s="23" t="str">
        <f>VLOOKUP(B2157,'5b'!$B$4:$E$904,2,FALSE)</f>
        <v>M</v>
      </c>
      <c r="E2157" s="23" t="str">
        <f>INDEX(Table,MATCH('Classwork 5'!B2157,'5b'!$B$4:$B$904,0),3)</f>
        <v>18-25</v>
      </c>
      <c r="F2157" s="23">
        <f>INDEX(Table,MATCH('Classwork 5'!B2157,'5b'!$B$4:$B$904,0),4)</f>
        <v>0</v>
      </c>
      <c r="G2157" s="23">
        <v>8</v>
      </c>
      <c r="H2157" s="24">
        <v>6041</v>
      </c>
    </row>
    <row r="2158" spans="2:8" x14ac:dyDescent="0.3">
      <c r="B2158" s="22">
        <v>1000337</v>
      </c>
      <c r="C2158" s="23" t="s">
        <v>3101</v>
      </c>
      <c r="D2158" s="23" t="str">
        <f>VLOOKUP(B2158,'5b'!$B$4:$E$904,2,FALSE)</f>
        <v>M</v>
      </c>
      <c r="E2158" s="23" t="str">
        <f>INDEX(Table,MATCH('Classwork 5'!B2158,'5b'!$B$4:$B$904,0),3)</f>
        <v>18-25</v>
      </c>
      <c r="F2158" s="23">
        <f>INDEX(Table,MATCH('Classwork 5'!B2158,'5b'!$B$4:$B$904,0),4)</f>
        <v>19</v>
      </c>
      <c r="G2158" s="23">
        <v>1</v>
      </c>
      <c r="H2158" s="24">
        <v>7939</v>
      </c>
    </row>
    <row r="2159" spans="2:8" x14ac:dyDescent="0.3">
      <c r="B2159" s="22">
        <v>1000337</v>
      </c>
      <c r="C2159" s="23" t="s">
        <v>3102</v>
      </c>
      <c r="D2159" s="23" t="str">
        <f>VLOOKUP(B2159,'5b'!$B$4:$E$904,2,FALSE)</f>
        <v>M</v>
      </c>
      <c r="E2159" s="23" t="str">
        <f>INDEX(Table,MATCH('Classwork 5'!B2159,'5b'!$B$4:$B$904,0),3)</f>
        <v>18-25</v>
      </c>
      <c r="F2159" s="23">
        <f>INDEX(Table,MATCH('Classwork 5'!B2159,'5b'!$B$4:$B$904,0),4)</f>
        <v>19</v>
      </c>
      <c r="G2159" s="23">
        <v>3</v>
      </c>
      <c r="H2159" s="24">
        <v>13445</v>
      </c>
    </row>
    <row r="2160" spans="2:8" x14ac:dyDescent="0.3">
      <c r="B2160" s="22">
        <v>1000337</v>
      </c>
      <c r="C2160" s="23" t="s">
        <v>3103</v>
      </c>
      <c r="D2160" s="23" t="str">
        <f>VLOOKUP(B2160,'5b'!$B$4:$E$904,2,FALSE)</f>
        <v>M</v>
      </c>
      <c r="E2160" s="23" t="str">
        <f>INDEX(Table,MATCH('Classwork 5'!B2160,'5b'!$B$4:$B$904,0),3)</f>
        <v>18-25</v>
      </c>
      <c r="F2160" s="23">
        <f>INDEX(Table,MATCH('Classwork 5'!B2160,'5b'!$B$4:$B$904,0),4)</f>
        <v>19</v>
      </c>
      <c r="G2160" s="23">
        <v>11</v>
      </c>
      <c r="H2160" s="24">
        <v>4562</v>
      </c>
    </row>
    <row r="2161" spans="2:8" x14ac:dyDescent="0.3">
      <c r="B2161" s="22">
        <v>1000337</v>
      </c>
      <c r="C2161" s="23" t="s">
        <v>2047</v>
      </c>
      <c r="D2161" s="23" t="str">
        <f>VLOOKUP(B2161,'5b'!$B$4:$E$904,2,FALSE)</f>
        <v>M</v>
      </c>
      <c r="E2161" s="23" t="str">
        <f>INDEX(Table,MATCH('Classwork 5'!B2161,'5b'!$B$4:$B$904,0),3)</f>
        <v>18-25</v>
      </c>
      <c r="F2161" s="23">
        <f>INDEX(Table,MATCH('Classwork 5'!B2161,'5b'!$B$4:$B$904,0),4)</f>
        <v>19</v>
      </c>
      <c r="G2161" s="23">
        <v>1</v>
      </c>
      <c r="H2161" s="24">
        <v>19691</v>
      </c>
    </row>
    <row r="2162" spans="2:8" x14ac:dyDescent="0.3">
      <c r="B2162" s="22">
        <v>1000338</v>
      </c>
      <c r="C2162" s="23" t="s">
        <v>2023</v>
      </c>
      <c r="D2162" s="23" t="str">
        <f>VLOOKUP(B2162,'5b'!$B$4:$E$904,2,FALSE)</f>
        <v>M</v>
      </c>
      <c r="E2162" s="23" t="str">
        <f>INDEX(Table,MATCH('Classwork 5'!B2162,'5b'!$B$4:$B$904,0),3)</f>
        <v>36-45</v>
      </c>
      <c r="F2162" s="23">
        <f>INDEX(Table,MATCH('Classwork 5'!B2162,'5b'!$B$4:$B$904,0),4)</f>
        <v>7</v>
      </c>
      <c r="G2162" s="23">
        <v>1</v>
      </c>
      <c r="H2162" s="24">
        <v>15837</v>
      </c>
    </row>
    <row r="2163" spans="2:8" x14ac:dyDescent="0.3">
      <c r="B2163" s="22">
        <v>1000338</v>
      </c>
      <c r="C2163" s="23" t="s">
        <v>3104</v>
      </c>
      <c r="D2163" s="23" t="str">
        <f>VLOOKUP(B2163,'5b'!$B$4:$E$904,2,FALSE)</f>
        <v>M</v>
      </c>
      <c r="E2163" s="23" t="str">
        <f>INDEX(Table,MATCH('Classwork 5'!B2163,'5b'!$B$4:$B$904,0),3)</f>
        <v>36-45</v>
      </c>
      <c r="F2163" s="23">
        <f>INDEX(Table,MATCH('Classwork 5'!B2163,'5b'!$B$4:$B$904,0),4)</f>
        <v>7</v>
      </c>
      <c r="G2163" s="23">
        <v>1</v>
      </c>
      <c r="H2163" s="24">
        <v>11813</v>
      </c>
    </row>
    <row r="2164" spans="2:8" x14ac:dyDescent="0.3">
      <c r="B2164" s="22">
        <v>1000338</v>
      </c>
      <c r="C2164" s="23" t="s">
        <v>3105</v>
      </c>
      <c r="D2164" s="23" t="str">
        <f>VLOOKUP(B2164,'5b'!$B$4:$E$904,2,FALSE)</f>
        <v>M</v>
      </c>
      <c r="E2164" s="23" t="str">
        <f>INDEX(Table,MATCH('Classwork 5'!B2164,'5b'!$B$4:$B$904,0),3)</f>
        <v>36-45</v>
      </c>
      <c r="F2164" s="23">
        <f>INDEX(Table,MATCH('Classwork 5'!B2164,'5b'!$B$4:$B$904,0),4)</f>
        <v>7</v>
      </c>
      <c r="G2164" s="23">
        <v>1</v>
      </c>
      <c r="H2164" s="24">
        <v>8048</v>
      </c>
    </row>
    <row r="2165" spans="2:8" x14ac:dyDescent="0.3">
      <c r="B2165" s="22">
        <v>1000338</v>
      </c>
      <c r="C2165" s="23" t="s">
        <v>3106</v>
      </c>
      <c r="D2165" s="23" t="str">
        <f>VLOOKUP(B2165,'5b'!$B$4:$E$904,2,FALSE)</f>
        <v>M</v>
      </c>
      <c r="E2165" s="23" t="str">
        <f>INDEX(Table,MATCH('Classwork 5'!B2165,'5b'!$B$4:$B$904,0),3)</f>
        <v>36-45</v>
      </c>
      <c r="F2165" s="23">
        <f>INDEX(Table,MATCH('Classwork 5'!B2165,'5b'!$B$4:$B$904,0),4)</f>
        <v>7</v>
      </c>
      <c r="G2165" s="23">
        <v>5</v>
      </c>
      <c r="H2165" s="24">
        <v>6970</v>
      </c>
    </row>
    <row r="2166" spans="2:8" x14ac:dyDescent="0.3">
      <c r="B2166" s="22">
        <v>1000338</v>
      </c>
      <c r="C2166" s="23" t="s">
        <v>2491</v>
      </c>
      <c r="D2166" s="23" t="str">
        <f>VLOOKUP(B2166,'5b'!$B$4:$E$904,2,FALSE)</f>
        <v>M</v>
      </c>
      <c r="E2166" s="23" t="str">
        <f>INDEX(Table,MATCH('Classwork 5'!B2166,'5b'!$B$4:$B$904,0),3)</f>
        <v>36-45</v>
      </c>
      <c r="F2166" s="23">
        <f>INDEX(Table,MATCH('Classwork 5'!B2166,'5b'!$B$4:$B$904,0),4)</f>
        <v>7</v>
      </c>
      <c r="G2166" s="23">
        <v>5</v>
      </c>
      <c r="H2166" s="24">
        <v>6945</v>
      </c>
    </row>
    <row r="2167" spans="2:8" x14ac:dyDescent="0.3">
      <c r="B2167" s="22">
        <v>1000338</v>
      </c>
      <c r="C2167" s="23" t="s">
        <v>3055</v>
      </c>
      <c r="D2167" s="23" t="str">
        <f>VLOOKUP(B2167,'5b'!$B$4:$E$904,2,FALSE)</f>
        <v>M</v>
      </c>
      <c r="E2167" s="23" t="str">
        <f>INDEX(Table,MATCH('Classwork 5'!B2167,'5b'!$B$4:$B$904,0),3)</f>
        <v>36-45</v>
      </c>
      <c r="F2167" s="23">
        <f>INDEX(Table,MATCH('Classwork 5'!B2167,'5b'!$B$4:$B$904,0),4)</f>
        <v>7</v>
      </c>
      <c r="G2167" s="23">
        <v>5</v>
      </c>
      <c r="H2167" s="24">
        <v>6949</v>
      </c>
    </row>
    <row r="2168" spans="2:8" x14ac:dyDescent="0.3">
      <c r="B2168" s="22">
        <v>1000338</v>
      </c>
      <c r="C2168" s="23" t="s">
        <v>2337</v>
      </c>
      <c r="D2168" s="23" t="str">
        <f>VLOOKUP(B2168,'5b'!$B$4:$E$904,2,FALSE)</f>
        <v>M</v>
      </c>
      <c r="E2168" s="23" t="str">
        <f>INDEX(Table,MATCH('Classwork 5'!B2168,'5b'!$B$4:$B$904,0),3)</f>
        <v>36-45</v>
      </c>
      <c r="F2168" s="23">
        <f>INDEX(Table,MATCH('Classwork 5'!B2168,'5b'!$B$4:$B$904,0),4)</f>
        <v>7</v>
      </c>
      <c r="G2168" s="23">
        <v>1</v>
      </c>
      <c r="H2168" s="24">
        <v>15251</v>
      </c>
    </row>
    <row r="2169" spans="2:8" x14ac:dyDescent="0.3">
      <c r="B2169" s="22">
        <v>1000338</v>
      </c>
      <c r="C2169" s="23" t="s">
        <v>3107</v>
      </c>
      <c r="D2169" s="23" t="str">
        <f>VLOOKUP(B2169,'5b'!$B$4:$E$904,2,FALSE)</f>
        <v>M</v>
      </c>
      <c r="E2169" s="23" t="str">
        <f>INDEX(Table,MATCH('Classwork 5'!B2169,'5b'!$B$4:$B$904,0),3)</f>
        <v>36-45</v>
      </c>
      <c r="F2169" s="23">
        <f>INDEX(Table,MATCH('Classwork 5'!B2169,'5b'!$B$4:$B$904,0),4)</f>
        <v>7</v>
      </c>
      <c r="G2169" s="23">
        <v>9</v>
      </c>
      <c r="H2169" s="24">
        <v>9662</v>
      </c>
    </row>
    <row r="2170" spans="2:8" x14ac:dyDescent="0.3">
      <c r="B2170" s="22">
        <v>1000338</v>
      </c>
      <c r="C2170" s="23" t="s">
        <v>2503</v>
      </c>
      <c r="D2170" s="23" t="str">
        <f>VLOOKUP(B2170,'5b'!$B$4:$E$904,2,FALSE)</f>
        <v>M</v>
      </c>
      <c r="E2170" s="23" t="str">
        <f>INDEX(Table,MATCH('Classwork 5'!B2170,'5b'!$B$4:$B$904,0),3)</f>
        <v>36-45</v>
      </c>
      <c r="F2170" s="23">
        <f>INDEX(Table,MATCH('Classwork 5'!B2170,'5b'!$B$4:$B$904,0),4)</f>
        <v>7</v>
      </c>
      <c r="G2170" s="23">
        <v>1</v>
      </c>
      <c r="H2170" s="24">
        <v>11618</v>
      </c>
    </row>
    <row r="2171" spans="2:8" x14ac:dyDescent="0.3">
      <c r="B2171" s="22">
        <v>1000338</v>
      </c>
      <c r="C2171" s="23" t="s">
        <v>2210</v>
      </c>
      <c r="D2171" s="23" t="str">
        <f>VLOOKUP(B2171,'5b'!$B$4:$E$904,2,FALSE)</f>
        <v>M</v>
      </c>
      <c r="E2171" s="23" t="str">
        <f>INDEX(Table,MATCH('Classwork 5'!B2171,'5b'!$B$4:$B$904,0),3)</f>
        <v>36-45</v>
      </c>
      <c r="F2171" s="23">
        <f>INDEX(Table,MATCH('Classwork 5'!B2171,'5b'!$B$4:$B$904,0),4)</f>
        <v>7</v>
      </c>
      <c r="G2171" s="23">
        <v>18</v>
      </c>
      <c r="H2171" s="24">
        <v>2314</v>
      </c>
    </row>
    <row r="2172" spans="2:8" x14ac:dyDescent="0.3">
      <c r="B2172" s="22">
        <v>1000338</v>
      </c>
      <c r="C2172" s="23" t="s">
        <v>2319</v>
      </c>
      <c r="D2172" s="23" t="str">
        <f>VLOOKUP(B2172,'5b'!$B$4:$E$904,2,FALSE)</f>
        <v>M</v>
      </c>
      <c r="E2172" s="23" t="str">
        <f>INDEX(Table,MATCH('Classwork 5'!B2172,'5b'!$B$4:$B$904,0),3)</f>
        <v>36-45</v>
      </c>
      <c r="F2172" s="23">
        <f>INDEX(Table,MATCH('Classwork 5'!B2172,'5b'!$B$4:$B$904,0),4)</f>
        <v>7</v>
      </c>
      <c r="G2172" s="23">
        <v>5</v>
      </c>
      <c r="H2172" s="24">
        <v>5147</v>
      </c>
    </row>
    <row r="2173" spans="2:8" x14ac:dyDescent="0.3">
      <c r="B2173" s="22">
        <v>1000338</v>
      </c>
      <c r="C2173" s="23" t="s">
        <v>2266</v>
      </c>
      <c r="D2173" s="23" t="str">
        <f>VLOOKUP(B2173,'5b'!$B$4:$E$904,2,FALSE)</f>
        <v>M</v>
      </c>
      <c r="E2173" s="23" t="str">
        <f>INDEX(Table,MATCH('Classwork 5'!B2173,'5b'!$B$4:$B$904,0),3)</f>
        <v>36-45</v>
      </c>
      <c r="F2173" s="23">
        <f>INDEX(Table,MATCH('Classwork 5'!B2173,'5b'!$B$4:$B$904,0),4)</f>
        <v>7</v>
      </c>
      <c r="G2173" s="23">
        <v>5</v>
      </c>
      <c r="H2173" s="24">
        <v>7153</v>
      </c>
    </row>
    <row r="2174" spans="2:8" x14ac:dyDescent="0.3">
      <c r="B2174" s="22">
        <v>1000338</v>
      </c>
      <c r="C2174" s="23" t="s">
        <v>3108</v>
      </c>
      <c r="D2174" s="23" t="str">
        <f>VLOOKUP(B2174,'5b'!$B$4:$E$904,2,FALSE)</f>
        <v>M</v>
      </c>
      <c r="E2174" s="23" t="str">
        <f>INDEX(Table,MATCH('Classwork 5'!B2174,'5b'!$B$4:$B$904,0),3)</f>
        <v>36-45</v>
      </c>
      <c r="F2174" s="23">
        <f>INDEX(Table,MATCH('Classwork 5'!B2174,'5b'!$B$4:$B$904,0),4)</f>
        <v>7</v>
      </c>
      <c r="G2174" s="23">
        <v>16</v>
      </c>
      <c r="H2174" s="24">
        <v>16622</v>
      </c>
    </row>
    <row r="2175" spans="2:8" x14ac:dyDescent="0.3">
      <c r="B2175" s="22">
        <v>1000338</v>
      </c>
      <c r="C2175" s="23" t="s">
        <v>2237</v>
      </c>
      <c r="D2175" s="23" t="str">
        <f>VLOOKUP(B2175,'5b'!$B$4:$E$904,2,FALSE)</f>
        <v>M</v>
      </c>
      <c r="E2175" s="23" t="str">
        <f>INDEX(Table,MATCH('Classwork 5'!B2175,'5b'!$B$4:$B$904,0),3)</f>
        <v>36-45</v>
      </c>
      <c r="F2175" s="23">
        <f>INDEX(Table,MATCH('Classwork 5'!B2175,'5b'!$B$4:$B$904,0),4)</f>
        <v>7</v>
      </c>
      <c r="G2175" s="23">
        <v>5</v>
      </c>
      <c r="H2175" s="24">
        <v>8772</v>
      </c>
    </row>
    <row r="2176" spans="2:8" x14ac:dyDescent="0.3">
      <c r="B2176" s="22">
        <v>1000338</v>
      </c>
      <c r="C2176" s="23" t="s">
        <v>2284</v>
      </c>
      <c r="D2176" s="23" t="str">
        <f>VLOOKUP(B2176,'5b'!$B$4:$E$904,2,FALSE)</f>
        <v>M</v>
      </c>
      <c r="E2176" s="23" t="str">
        <f>INDEX(Table,MATCH('Classwork 5'!B2176,'5b'!$B$4:$B$904,0),3)</f>
        <v>36-45</v>
      </c>
      <c r="F2176" s="23">
        <f>INDEX(Table,MATCH('Classwork 5'!B2176,'5b'!$B$4:$B$904,0),4)</f>
        <v>7</v>
      </c>
      <c r="G2176" s="23">
        <v>1</v>
      </c>
      <c r="H2176" s="24">
        <v>15792</v>
      </c>
    </row>
    <row r="2177" spans="2:8" x14ac:dyDescent="0.3">
      <c r="B2177" s="22">
        <v>1000338</v>
      </c>
      <c r="C2177" s="23" t="s">
        <v>2399</v>
      </c>
      <c r="D2177" s="23" t="str">
        <f>VLOOKUP(B2177,'5b'!$B$4:$E$904,2,FALSE)</f>
        <v>M</v>
      </c>
      <c r="E2177" s="23" t="str">
        <f>INDEX(Table,MATCH('Classwork 5'!B2177,'5b'!$B$4:$B$904,0),3)</f>
        <v>36-45</v>
      </c>
      <c r="F2177" s="23">
        <f>INDEX(Table,MATCH('Classwork 5'!B2177,'5b'!$B$4:$B$904,0),4)</f>
        <v>7</v>
      </c>
      <c r="G2177" s="23">
        <v>5</v>
      </c>
      <c r="H2177" s="24">
        <v>8744</v>
      </c>
    </row>
    <row r="2178" spans="2:8" x14ac:dyDescent="0.3">
      <c r="B2178" s="22">
        <v>1000338</v>
      </c>
      <c r="C2178" s="23" t="s">
        <v>2094</v>
      </c>
      <c r="D2178" s="23" t="str">
        <f>VLOOKUP(B2178,'5b'!$B$4:$E$904,2,FALSE)</f>
        <v>M</v>
      </c>
      <c r="E2178" s="23" t="str">
        <f>INDEX(Table,MATCH('Classwork 5'!B2178,'5b'!$B$4:$B$904,0),3)</f>
        <v>36-45</v>
      </c>
      <c r="F2178" s="23">
        <f>INDEX(Table,MATCH('Classwork 5'!B2178,'5b'!$B$4:$B$904,0),4)</f>
        <v>7</v>
      </c>
      <c r="G2178" s="23">
        <v>15</v>
      </c>
      <c r="H2178" s="24">
        <v>8750</v>
      </c>
    </row>
    <row r="2179" spans="2:8" x14ac:dyDescent="0.3">
      <c r="B2179" s="22">
        <v>1000339</v>
      </c>
      <c r="C2179" s="23" t="s">
        <v>3109</v>
      </c>
      <c r="D2179" s="23" t="str">
        <f>VLOOKUP(B2179,'5b'!$B$4:$E$904,2,FALSE)</f>
        <v>M</v>
      </c>
      <c r="E2179" s="23" t="str">
        <f>INDEX(Table,MATCH('Classwork 5'!B2179,'5b'!$B$4:$B$904,0),3)</f>
        <v>51-55</v>
      </c>
      <c r="F2179" s="23">
        <f>INDEX(Table,MATCH('Classwork 5'!B2179,'5b'!$B$4:$B$904,0),4)</f>
        <v>7</v>
      </c>
      <c r="G2179" s="23">
        <v>8</v>
      </c>
      <c r="H2179" s="24">
        <v>9728</v>
      </c>
    </row>
    <row r="2180" spans="2:8" x14ac:dyDescent="0.3">
      <c r="B2180" s="22">
        <v>1000339</v>
      </c>
      <c r="C2180" s="23" t="s">
        <v>3110</v>
      </c>
      <c r="D2180" s="23" t="str">
        <f>VLOOKUP(B2180,'5b'!$B$4:$E$904,2,FALSE)</f>
        <v>M</v>
      </c>
      <c r="E2180" s="23" t="str">
        <f>INDEX(Table,MATCH('Classwork 5'!B2180,'5b'!$B$4:$B$904,0),3)</f>
        <v>51-55</v>
      </c>
      <c r="F2180" s="23">
        <f>INDEX(Table,MATCH('Classwork 5'!B2180,'5b'!$B$4:$B$904,0),4)</f>
        <v>7</v>
      </c>
      <c r="G2180" s="23">
        <v>6</v>
      </c>
      <c r="H2180" s="24">
        <v>16302</v>
      </c>
    </row>
    <row r="2181" spans="2:8" x14ac:dyDescent="0.3">
      <c r="B2181" s="22">
        <v>1000339</v>
      </c>
      <c r="C2181" s="23" t="s">
        <v>2596</v>
      </c>
      <c r="D2181" s="23" t="str">
        <f>VLOOKUP(B2181,'5b'!$B$4:$E$904,2,FALSE)</f>
        <v>M</v>
      </c>
      <c r="E2181" s="23" t="str">
        <f>INDEX(Table,MATCH('Classwork 5'!B2181,'5b'!$B$4:$B$904,0),3)</f>
        <v>51-55</v>
      </c>
      <c r="F2181" s="23">
        <f>INDEX(Table,MATCH('Classwork 5'!B2181,'5b'!$B$4:$B$904,0),4)</f>
        <v>7</v>
      </c>
      <c r="G2181" s="23">
        <v>8</v>
      </c>
      <c r="H2181" s="24">
        <v>6195</v>
      </c>
    </row>
    <row r="2182" spans="2:8" x14ac:dyDescent="0.3">
      <c r="B2182" s="22">
        <v>1000339</v>
      </c>
      <c r="C2182" s="23" t="s">
        <v>2583</v>
      </c>
      <c r="D2182" s="23" t="str">
        <f>VLOOKUP(B2182,'5b'!$B$4:$E$904,2,FALSE)</f>
        <v>M</v>
      </c>
      <c r="E2182" s="23" t="str">
        <f>INDEX(Table,MATCH('Classwork 5'!B2182,'5b'!$B$4:$B$904,0),3)</f>
        <v>51-55</v>
      </c>
      <c r="F2182" s="23">
        <f>INDEX(Table,MATCH('Classwork 5'!B2182,'5b'!$B$4:$B$904,0),4)</f>
        <v>7</v>
      </c>
      <c r="G2182" s="23">
        <v>8</v>
      </c>
      <c r="H2182" s="24">
        <v>10015</v>
      </c>
    </row>
    <row r="2183" spans="2:8" x14ac:dyDescent="0.3">
      <c r="B2183" s="22">
        <v>1000339</v>
      </c>
      <c r="C2183" s="23" t="s">
        <v>2522</v>
      </c>
      <c r="D2183" s="23" t="str">
        <f>VLOOKUP(B2183,'5b'!$B$4:$E$904,2,FALSE)</f>
        <v>M</v>
      </c>
      <c r="E2183" s="23" t="str">
        <f>INDEX(Table,MATCH('Classwork 5'!B2183,'5b'!$B$4:$B$904,0),3)</f>
        <v>51-55</v>
      </c>
      <c r="F2183" s="23">
        <f>INDEX(Table,MATCH('Classwork 5'!B2183,'5b'!$B$4:$B$904,0),4)</f>
        <v>7</v>
      </c>
      <c r="G2183" s="23">
        <v>8</v>
      </c>
      <c r="H2183" s="24">
        <v>8080</v>
      </c>
    </row>
    <row r="2184" spans="2:8" x14ac:dyDescent="0.3">
      <c r="B2184" s="22">
        <v>1000339</v>
      </c>
      <c r="C2184" s="23" t="s">
        <v>2139</v>
      </c>
      <c r="D2184" s="23" t="str">
        <f>VLOOKUP(B2184,'5b'!$B$4:$E$904,2,FALSE)</f>
        <v>M</v>
      </c>
      <c r="E2184" s="23" t="str">
        <f>INDEX(Table,MATCH('Classwork 5'!B2184,'5b'!$B$4:$B$904,0),3)</f>
        <v>51-55</v>
      </c>
      <c r="F2184" s="23">
        <f>INDEX(Table,MATCH('Classwork 5'!B2184,'5b'!$B$4:$B$904,0),4)</f>
        <v>7</v>
      </c>
      <c r="G2184" s="23">
        <v>1</v>
      </c>
      <c r="H2184" s="24">
        <v>11443</v>
      </c>
    </row>
    <row r="2185" spans="2:8" x14ac:dyDescent="0.3">
      <c r="B2185" s="22">
        <v>1000340</v>
      </c>
      <c r="C2185" s="23" t="s">
        <v>2006</v>
      </c>
      <c r="D2185" s="23" t="str">
        <f>VLOOKUP(B2185,'5b'!$B$4:$E$904,2,FALSE)</f>
        <v>F</v>
      </c>
      <c r="E2185" s="23" t="str">
        <f>INDEX(Table,MATCH('Classwork 5'!B2185,'5b'!$B$4:$B$904,0),3)</f>
        <v>26-35</v>
      </c>
      <c r="F2185" s="23">
        <f>INDEX(Table,MATCH('Classwork 5'!B2185,'5b'!$B$4:$B$904,0),4)</f>
        <v>3</v>
      </c>
      <c r="G2185" s="23">
        <v>3</v>
      </c>
      <c r="H2185" s="24">
        <v>5536</v>
      </c>
    </row>
    <row r="2186" spans="2:8" x14ac:dyDescent="0.3">
      <c r="B2186" s="22">
        <v>1000340</v>
      </c>
      <c r="C2186" s="23" t="s">
        <v>2079</v>
      </c>
      <c r="D2186" s="23" t="str">
        <f>VLOOKUP(B2186,'5b'!$B$4:$E$904,2,FALSE)</f>
        <v>F</v>
      </c>
      <c r="E2186" s="23" t="str">
        <f>INDEX(Table,MATCH('Classwork 5'!B2186,'5b'!$B$4:$B$904,0),3)</f>
        <v>26-35</v>
      </c>
      <c r="F2186" s="23">
        <f>INDEX(Table,MATCH('Classwork 5'!B2186,'5b'!$B$4:$B$904,0),4)</f>
        <v>3</v>
      </c>
      <c r="G2186" s="23">
        <v>13</v>
      </c>
      <c r="H2186" s="24">
        <v>962</v>
      </c>
    </row>
    <row r="2187" spans="2:8" x14ac:dyDescent="0.3">
      <c r="B2187" s="22">
        <v>1000340</v>
      </c>
      <c r="C2187" s="23" t="s">
        <v>2948</v>
      </c>
      <c r="D2187" s="23" t="str">
        <f>VLOOKUP(B2187,'5b'!$B$4:$E$904,2,FALSE)</f>
        <v>F</v>
      </c>
      <c r="E2187" s="23" t="str">
        <f>INDEX(Table,MATCH('Classwork 5'!B2187,'5b'!$B$4:$B$904,0),3)</f>
        <v>26-35</v>
      </c>
      <c r="F2187" s="23">
        <f>INDEX(Table,MATCH('Classwork 5'!B2187,'5b'!$B$4:$B$904,0),4)</f>
        <v>3</v>
      </c>
      <c r="G2187" s="23">
        <v>11</v>
      </c>
      <c r="H2187" s="24">
        <v>4552</v>
      </c>
    </row>
    <row r="2188" spans="2:8" x14ac:dyDescent="0.3">
      <c r="B2188" s="22">
        <v>1000340</v>
      </c>
      <c r="C2188" s="23" t="s">
        <v>3111</v>
      </c>
      <c r="D2188" s="23" t="str">
        <f>VLOOKUP(B2188,'5b'!$B$4:$E$904,2,FALSE)</f>
        <v>F</v>
      </c>
      <c r="E2188" s="23" t="str">
        <f>INDEX(Table,MATCH('Classwork 5'!B2188,'5b'!$B$4:$B$904,0),3)</f>
        <v>26-35</v>
      </c>
      <c r="F2188" s="23">
        <f>INDEX(Table,MATCH('Classwork 5'!B2188,'5b'!$B$4:$B$904,0),4)</f>
        <v>3</v>
      </c>
      <c r="G2188" s="23">
        <v>5</v>
      </c>
      <c r="H2188" s="24">
        <v>5442</v>
      </c>
    </row>
    <row r="2189" spans="2:8" x14ac:dyDescent="0.3">
      <c r="B2189" s="22">
        <v>1000340</v>
      </c>
      <c r="C2189" s="23" t="s">
        <v>2239</v>
      </c>
      <c r="D2189" s="23" t="str">
        <f>VLOOKUP(B2189,'5b'!$B$4:$E$904,2,FALSE)</f>
        <v>F</v>
      </c>
      <c r="E2189" s="23" t="str">
        <f>INDEX(Table,MATCH('Classwork 5'!B2189,'5b'!$B$4:$B$904,0),3)</f>
        <v>26-35</v>
      </c>
      <c r="F2189" s="23">
        <f>INDEX(Table,MATCH('Classwork 5'!B2189,'5b'!$B$4:$B$904,0),4)</f>
        <v>3</v>
      </c>
      <c r="G2189" s="23">
        <v>1</v>
      </c>
      <c r="H2189" s="24">
        <v>18951</v>
      </c>
    </row>
    <row r="2190" spans="2:8" x14ac:dyDescent="0.3">
      <c r="B2190" s="22">
        <v>1000340</v>
      </c>
      <c r="C2190" s="23" t="s">
        <v>2702</v>
      </c>
      <c r="D2190" s="23" t="str">
        <f>VLOOKUP(B2190,'5b'!$B$4:$E$904,2,FALSE)</f>
        <v>F</v>
      </c>
      <c r="E2190" s="23" t="str">
        <f>INDEX(Table,MATCH('Classwork 5'!B2190,'5b'!$B$4:$B$904,0),3)</f>
        <v>26-35</v>
      </c>
      <c r="F2190" s="23">
        <f>INDEX(Table,MATCH('Classwork 5'!B2190,'5b'!$B$4:$B$904,0),4)</f>
        <v>3</v>
      </c>
      <c r="G2190" s="23">
        <v>8</v>
      </c>
      <c r="H2190" s="24">
        <v>6008</v>
      </c>
    </row>
    <row r="2191" spans="2:8" x14ac:dyDescent="0.3">
      <c r="B2191" s="22">
        <v>1000340</v>
      </c>
      <c r="C2191" s="23" t="s">
        <v>2382</v>
      </c>
      <c r="D2191" s="23" t="str">
        <f>VLOOKUP(B2191,'5b'!$B$4:$E$904,2,FALSE)</f>
        <v>F</v>
      </c>
      <c r="E2191" s="23" t="str">
        <f>INDEX(Table,MATCH('Classwork 5'!B2191,'5b'!$B$4:$B$904,0),3)</f>
        <v>26-35</v>
      </c>
      <c r="F2191" s="23">
        <f>INDEX(Table,MATCH('Classwork 5'!B2191,'5b'!$B$4:$B$904,0),4)</f>
        <v>3</v>
      </c>
      <c r="G2191" s="23">
        <v>3</v>
      </c>
      <c r="H2191" s="24">
        <v>13708</v>
      </c>
    </row>
    <row r="2192" spans="2:8" x14ac:dyDescent="0.3">
      <c r="B2192" s="22">
        <v>1000342</v>
      </c>
      <c r="C2192" s="23" t="s">
        <v>3112</v>
      </c>
      <c r="D2192" s="23" t="str">
        <f>VLOOKUP(B2192,'5b'!$B$4:$E$904,2,FALSE)</f>
        <v>M</v>
      </c>
      <c r="E2192" s="23" t="str">
        <f>INDEX(Table,MATCH('Classwork 5'!B2192,'5b'!$B$4:$B$904,0),3)</f>
        <v>18-25</v>
      </c>
      <c r="F2192" s="23">
        <f>INDEX(Table,MATCH('Classwork 5'!B2192,'5b'!$B$4:$B$904,0),4)</f>
        <v>12</v>
      </c>
      <c r="G2192" s="23">
        <v>2</v>
      </c>
      <c r="H2192" s="24">
        <v>9952</v>
      </c>
    </row>
    <row r="2193" spans="2:8" x14ac:dyDescent="0.3">
      <c r="B2193" s="22">
        <v>1000342</v>
      </c>
      <c r="C2193" s="23" t="s">
        <v>2856</v>
      </c>
      <c r="D2193" s="23" t="str">
        <f>VLOOKUP(B2193,'5b'!$B$4:$E$904,2,FALSE)</f>
        <v>M</v>
      </c>
      <c r="E2193" s="23" t="str">
        <f>INDEX(Table,MATCH('Classwork 5'!B2193,'5b'!$B$4:$B$904,0),3)</f>
        <v>18-25</v>
      </c>
      <c r="F2193" s="23">
        <f>INDEX(Table,MATCH('Classwork 5'!B2193,'5b'!$B$4:$B$904,0),4)</f>
        <v>12</v>
      </c>
      <c r="G2193" s="23">
        <v>1</v>
      </c>
      <c r="H2193" s="24">
        <v>15902</v>
      </c>
    </row>
    <row r="2194" spans="2:8" x14ac:dyDescent="0.3">
      <c r="B2194" s="22">
        <v>1000342</v>
      </c>
      <c r="C2194" s="23" t="s">
        <v>2646</v>
      </c>
      <c r="D2194" s="23" t="str">
        <f>VLOOKUP(B2194,'5b'!$B$4:$E$904,2,FALSE)</f>
        <v>M</v>
      </c>
      <c r="E2194" s="23" t="str">
        <f>INDEX(Table,MATCH('Classwork 5'!B2194,'5b'!$B$4:$B$904,0),3)</f>
        <v>18-25</v>
      </c>
      <c r="F2194" s="23">
        <f>INDEX(Table,MATCH('Classwork 5'!B2194,'5b'!$B$4:$B$904,0),4)</f>
        <v>12</v>
      </c>
      <c r="G2194" s="23">
        <v>1</v>
      </c>
      <c r="H2194" s="24">
        <v>15785</v>
      </c>
    </row>
    <row r="2195" spans="2:8" x14ac:dyDescent="0.3">
      <c r="B2195" s="22">
        <v>1000342</v>
      </c>
      <c r="C2195" s="23" t="s">
        <v>3113</v>
      </c>
      <c r="D2195" s="23" t="str">
        <f>VLOOKUP(B2195,'5b'!$B$4:$E$904,2,FALSE)</f>
        <v>M</v>
      </c>
      <c r="E2195" s="23" t="str">
        <f>INDEX(Table,MATCH('Classwork 5'!B2195,'5b'!$B$4:$B$904,0),3)</f>
        <v>18-25</v>
      </c>
      <c r="F2195" s="23">
        <f>INDEX(Table,MATCH('Classwork 5'!B2195,'5b'!$B$4:$B$904,0),4)</f>
        <v>12</v>
      </c>
      <c r="G2195" s="23">
        <v>1</v>
      </c>
      <c r="H2195" s="24">
        <v>3962</v>
      </c>
    </row>
    <row r="2196" spans="2:8" x14ac:dyDescent="0.3">
      <c r="B2196" s="22">
        <v>1000342</v>
      </c>
      <c r="C2196" s="23" t="s">
        <v>2081</v>
      </c>
      <c r="D2196" s="23" t="str">
        <f>VLOOKUP(B2196,'5b'!$B$4:$E$904,2,FALSE)</f>
        <v>M</v>
      </c>
      <c r="E2196" s="23" t="str">
        <f>INDEX(Table,MATCH('Classwork 5'!B2196,'5b'!$B$4:$B$904,0),3)</f>
        <v>18-25</v>
      </c>
      <c r="F2196" s="23">
        <f>INDEX(Table,MATCH('Classwork 5'!B2196,'5b'!$B$4:$B$904,0),4)</f>
        <v>12</v>
      </c>
      <c r="G2196" s="23">
        <v>5</v>
      </c>
      <c r="H2196" s="24">
        <v>6941</v>
      </c>
    </row>
    <row r="2197" spans="2:8" x14ac:dyDescent="0.3">
      <c r="B2197" s="22">
        <v>1000342</v>
      </c>
      <c r="C2197" s="23" t="s">
        <v>3114</v>
      </c>
      <c r="D2197" s="23" t="str">
        <f>VLOOKUP(B2197,'5b'!$B$4:$E$904,2,FALSE)</f>
        <v>M</v>
      </c>
      <c r="E2197" s="23" t="str">
        <f>INDEX(Table,MATCH('Classwork 5'!B2197,'5b'!$B$4:$B$904,0),3)</f>
        <v>18-25</v>
      </c>
      <c r="F2197" s="23">
        <f>INDEX(Table,MATCH('Classwork 5'!B2197,'5b'!$B$4:$B$904,0),4)</f>
        <v>12</v>
      </c>
      <c r="G2197" s="23">
        <v>8</v>
      </c>
      <c r="H2197" s="24">
        <v>7820</v>
      </c>
    </row>
    <row r="2198" spans="2:8" x14ac:dyDescent="0.3">
      <c r="B2198" s="22">
        <v>1000342</v>
      </c>
      <c r="C2198" s="23" t="s">
        <v>2123</v>
      </c>
      <c r="D2198" s="23" t="str">
        <f>VLOOKUP(B2198,'5b'!$B$4:$E$904,2,FALSE)</f>
        <v>M</v>
      </c>
      <c r="E2198" s="23" t="str">
        <f>INDEX(Table,MATCH('Classwork 5'!B2198,'5b'!$B$4:$B$904,0),3)</f>
        <v>18-25</v>
      </c>
      <c r="F2198" s="23">
        <f>INDEX(Table,MATCH('Classwork 5'!B2198,'5b'!$B$4:$B$904,0),4)</f>
        <v>12</v>
      </c>
      <c r="G2198" s="23">
        <v>1</v>
      </c>
      <c r="H2198" s="24">
        <v>15383</v>
      </c>
    </row>
    <row r="2199" spans="2:8" x14ac:dyDescent="0.3">
      <c r="B2199" s="22">
        <v>1000342</v>
      </c>
      <c r="C2199" s="23" t="s">
        <v>3115</v>
      </c>
      <c r="D2199" s="23" t="str">
        <f>VLOOKUP(B2199,'5b'!$B$4:$E$904,2,FALSE)</f>
        <v>M</v>
      </c>
      <c r="E2199" s="23" t="str">
        <f>INDEX(Table,MATCH('Classwork 5'!B2199,'5b'!$B$4:$B$904,0),3)</f>
        <v>18-25</v>
      </c>
      <c r="F2199" s="23">
        <f>INDEX(Table,MATCH('Classwork 5'!B2199,'5b'!$B$4:$B$904,0),4)</f>
        <v>12</v>
      </c>
      <c r="G2199" s="23">
        <v>5</v>
      </c>
      <c r="H2199" s="24">
        <v>7159</v>
      </c>
    </row>
    <row r="2200" spans="2:8" x14ac:dyDescent="0.3">
      <c r="B2200" s="22">
        <v>1000342</v>
      </c>
      <c r="C2200" s="23" t="s">
        <v>2330</v>
      </c>
      <c r="D2200" s="23" t="str">
        <f>VLOOKUP(B2200,'5b'!$B$4:$E$904,2,FALSE)</f>
        <v>M</v>
      </c>
      <c r="E2200" s="23" t="str">
        <f>INDEX(Table,MATCH('Classwork 5'!B2200,'5b'!$B$4:$B$904,0),3)</f>
        <v>18-25</v>
      </c>
      <c r="F2200" s="23">
        <f>INDEX(Table,MATCH('Classwork 5'!B2200,'5b'!$B$4:$B$904,0),4)</f>
        <v>12</v>
      </c>
      <c r="G2200" s="23">
        <v>1</v>
      </c>
      <c r="H2200" s="24">
        <v>15211</v>
      </c>
    </row>
    <row r="2201" spans="2:8" x14ac:dyDescent="0.3">
      <c r="B2201" s="22">
        <v>1000343</v>
      </c>
      <c r="C2201" s="23" t="s">
        <v>3107</v>
      </c>
      <c r="D2201" s="23" t="str">
        <f>VLOOKUP(B2201,'5b'!$B$4:$E$904,2,FALSE)</f>
        <v>F</v>
      </c>
      <c r="E2201" s="23" t="str">
        <f>INDEX(Table,MATCH('Classwork 5'!B2201,'5b'!$B$4:$B$904,0),3)</f>
        <v>36-45</v>
      </c>
      <c r="F2201" s="23">
        <f>INDEX(Table,MATCH('Classwork 5'!B2201,'5b'!$B$4:$B$904,0),4)</f>
        <v>3</v>
      </c>
      <c r="G2201" s="23">
        <v>9</v>
      </c>
      <c r="H2201" s="24">
        <v>18362</v>
      </c>
    </row>
    <row r="2202" spans="2:8" x14ac:dyDescent="0.3">
      <c r="B2202" s="22">
        <v>1000343</v>
      </c>
      <c r="C2202" s="23" t="s">
        <v>3116</v>
      </c>
      <c r="D2202" s="23" t="str">
        <f>VLOOKUP(B2202,'5b'!$B$4:$E$904,2,FALSE)</f>
        <v>F</v>
      </c>
      <c r="E2202" s="23" t="str">
        <f>INDEX(Table,MATCH('Classwork 5'!B2202,'5b'!$B$4:$B$904,0),3)</f>
        <v>36-45</v>
      </c>
      <c r="F2202" s="23">
        <f>INDEX(Table,MATCH('Classwork 5'!B2202,'5b'!$B$4:$B$904,0),4)</f>
        <v>3</v>
      </c>
      <c r="G2202" s="23">
        <v>3</v>
      </c>
      <c r="H2202" s="24">
        <v>10909</v>
      </c>
    </row>
    <row r="2203" spans="2:8" x14ac:dyDescent="0.3">
      <c r="B2203" s="22">
        <v>1000343</v>
      </c>
      <c r="C2203" s="23" t="s">
        <v>3117</v>
      </c>
      <c r="D2203" s="23" t="str">
        <f>VLOOKUP(B2203,'5b'!$B$4:$E$904,2,FALSE)</f>
        <v>F</v>
      </c>
      <c r="E2203" s="23" t="str">
        <f>INDEX(Table,MATCH('Classwork 5'!B2203,'5b'!$B$4:$B$904,0),3)</f>
        <v>36-45</v>
      </c>
      <c r="F2203" s="23">
        <f>INDEX(Table,MATCH('Classwork 5'!B2203,'5b'!$B$4:$B$904,0),4)</f>
        <v>3</v>
      </c>
      <c r="G2203" s="23">
        <v>5</v>
      </c>
      <c r="H2203" s="24">
        <v>5305</v>
      </c>
    </row>
    <row r="2204" spans="2:8" x14ac:dyDescent="0.3">
      <c r="B2204" s="22">
        <v>1000343</v>
      </c>
      <c r="C2204" s="23" t="s">
        <v>3118</v>
      </c>
      <c r="D2204" s="23" t="str">
        <f>VLOOKUP(B2204,'5b'!$B$4:$E$904,2,FALSE)</f>
        <v>F</v>
      </c>
      <c r="E2204" s="23" t="str">
        <f>INDEX(Table,MATCH('Classwork 5'!B2204,'5b'!$B$4:$B$904,0),3)</f>
        <v>36-45</v>
      </c>
      <c r="F2204" s="23">
        <f>INDEX(Table,MATCH('Classwork 5'!B2204,'5b'!$B$4:$B$904,0),4)</f>
        <v>3</v>
      </c>
      <c r="G2204" s="23">
        <v>11</v>
      </c>
      <c r="H2204" s="24">
        <v>3146</v>
      </c>
    </row>
    <row r="2205" spans="2:8" x14ac:dyDescent="0.3">
      <c r="B2205" s="22">
        <v>1000343</v>
      </c>
      <c r="C2205" s="23" t="s">
        <v>2056</v>
      </c>
      <c r="D2205" s="23" t="str">
        <f>VLOOKUP(B2205,'5b'!$B$4:$E$904,2,FALSE)</f>
        <v>F</v>
      </c>
      <c r="E2205" s="23" t="str">
        <f>INDEX(Table,MATCH('Classwork 5'!B2205,'5b'!$B$4:$B$904,0),3)</f>
        <v>36-45</v>
      </c>
      <c r="F2205" s="23">
        <f>INDEX(Table,MATCH('Classwork 5'!B2205,'5b'!$B$4:$B$904,0),4)</f>
        <v>3</v>
      </c>
      <c r="G2205" s="23">
        <v>13</v>
      </c>
      <c r="H2205" s="24">
        <v>753</v>
      </c>
    </row>
    <row r="2206" spans="2:8" x14ac:dyDescent="0.3">
      <c r="B2206" s="22">
        <v>1000343</v>
      </c>
      <c r="C2206" s="23" t="s">
        <v>2036</v>
      </c>
      <c r="D2206" s="23" t="str">
        <f>VLOOKUP(B2206,'5b'!$B$4:$E$904,2,FALSE)</f>
        <v>F</v>
      </c>
      <c r="E2206" s="23" t="str">
        <f>INDEX(Table,MATCH('Classwork 5'!B2206,'5b'!$B$4:$B$904,0),3)</f>
        <v>36-45</v>
      </c>
      <c r="F2206" s="23">
        <f>INDEX(Table,MATCH('Classwork 5'!B2206,'5b'!$B$4:$B$904,0),4)</f>
        <v>3</v>
      </c>
      <c r="G2206" s="23">
        <v>8</v>
      </c>
      <c r="H2206" s="24">
        <v>6147</v>
      </c>
    </row>
    <row r="2207" spans="2:8" x14ac:dyDescent="0.3">
      <c r="B2207" s="22">
        <v>1000343</v>
      </c>
      <c r="C2207" s="23" t="s">
        <v>2673</v>
      </c>
      <c r="D2207" s="23" t="str">
        <f>VLOOKUP(B2207,'5b'!$B$4:$E$904,2,FALSE)</f>
        <v>F</v>
      </c>
      <c r="E2207" s="23" t="str">
        <f>INDEX(Table,MATCH('Classwork 5'!B2207,'5b'!$B$4:$B$904,0),3)</f>
        <v>36-45</v>
      </c>
      <c r="F2207" s="23">
        <f>INDEX(Table,MATCH('Classwork 5'!B2207,'5b'!$B$4:$B$904,0),4)</f>
        <v>3</v>
      </c>
      <c r="G2207" s="23">
        <v>1</v>
      </c>
      <c r="H2207" s="24">
        <v>8316</v>
      </c>
    </row>
    <row r="2208" spans="2:8" x14ac:dyDescent="0.3">
      <c r="B2208" s="22">
        <v>1000344</v>
      </c>
      <c r="C2208" s="23" t="s">
        <v>2004</v>
      </c>
      <c r="D2208" s="23" t="str">
        <f>VLOOKUP(B2208,'5b'!$B$4:$E$904,2,FALSE)</f>
        <v>M</v>
      </c>
      <c r="E2208" s="23" t="str">
        <f>INDEX(Table,MATCH('Classwork 5'!B2208,'5b'!$B$4:$B$904,0),3)</f>
        <v>36-45</v>
      </c>
      <c r="F2208" s="23">
        <f>INDEX(Table,MATCH('Classwork 5'!B2208,'5b'!$B$4:$B$904,0),4)</f>
        <v>14</v>
      </c>
      <c r="G2208" s="23">
        <v>1</v>
      </c>
      <c r="H2208" s="24">
        <v>15738</v>
      </c>
    </row>
    <row r="2209" spans="2:8" x14ac:dyDescent="0.3">
      <c r="B2209" s="22">
        <v>1000344</v>
      </c>
      <c r="C2209" s="23" t="s">
        <v>2082</v>
      </c>
      <c r="D2209" s="23" t="str">
        <f>VLOOKUP(B2209,'5b'!$B$4:$E$904,2,FALSE)</f>
        <v>M</v>
      </c>
      <c r="E2209" s="23" t="str">
        <f>INDEX(Table,MATCH('Classwork 5'!B2209,'5b'!$B$4:$B$904,0),3)</f>
        <v>36-45</v>
      </c>
      <c r="F2209" s="23">
        <f>INDEX(Table,MATCH('Classwork 5'!B2209,'5b'!$B$4:$B$904,0),4)</f>
        <v>14</v>
      </c>
      <c r="G2209" s="23">
        <v>8</v>
      </c>
      <c r="H2209" s="24">
        <v>2217</v>
      </c>
    </row>
    <row r="2210" spans="2:8" x14ac:dyDescent="0.3">
      <c r="B2210" s="22">
        <v>1000344</v>
      </c>
      <c r="C2210" s="23" t="s">
        <v>3119</v>
      </c>
      <c r="D2210" s="23" t="str">
        <f>VLOOKUP(B2210,'5b'!$B$4:$E$904,2,FALSE)</f>
        <v>M</v>
      </c>
      <c r="E2210" s="23" t="str">
        <f>INDEX(Table,MATCH('Classwork 5'!B2210,'5b'!$B$4:$B$904,0),3)</f>
        <v>36-45</v>
      </c>
      <c r="F2210" s="23">
        <f>INDEX(Table,MATCH('Classwork 5'!B2210,'5b'!$B$4:$B$904,0),4)</f>
        <v>14</v>
      </c>
      <c r="G2210" s="23">
        <v>1</v>
      </c>
      <c r="H2210" s="24">
        <v>11505</v>
      </c>
    </row>
    <row r="2211" spans="2:8" x14ac:dyDescent="0.3">
      <c r="B2211" s="22">
        <v>1000344</v>
      </c>
      <c r="C2211" s="23" t="s">
        <v>2331</v>
      </c>
      <c r="D2211" s="23" t="str">
        <f>VLOOKUP(B2211,'5b'!$B$4:$E$904,2,FALSE)</f>
        <v>M</v>
      </c>
      <c r="E2211" s="23" t="str">
        <f>INDEX(Table,MATCH('Classwork 5'!B2211,'5b'!$B$4:$B$904,0),3)</f>
        <v>36-45</v>
      </c>
      <c r="F2211" s="23">
        <f>INDEX(Table,MATCH('Classwork 5'!B2211,'5b'!$B$4:$B$904,0),4)</f>
        <v>14</v>
      </c>
      <c r="G2211" s="23">
        <v>1</v>
      </c>
      <c r="H2211" s="24">
        <v>15470</v>
      </c>
    </row>
    <row r="2212" spans="2:8" x14ac:dyDescent="0.3">
      <c r="B2212" s="22">
        <v>1000345</v>
      </c>
      <c r="C2212" s="23" t="s">
        <v>2465</v>
      </c>
      <c r="D2212" s="23" t="str">
        <f>VLOOKUP(B2212,'5b'!$B$4:$E$904,2,FALSE)</f>
        <v>M</v>
      </c>
      <c r="E2212" s="23" t="str">
        <f>INDEX(Table,MATCH('Classwork 5'!B2212,'5b'!$B$4:$B$904,0),3)</f>
        <v>26-35</v>
      </c>
      <c r="F2212" s="23">
        <f>INDEX(Table,MATCH('Classwork 5'!B2212,'5b'!$B$4:$B$904,0),4)</f>
        <v>12</v>
      </c>
      <c r="G2212" s="23">
        <v>1</v>
      </c>
      <c r="H2212" s="24">
        <v>19565</v>
      </c>
    </row>
    <row r="2213" spans="2:8" x14ac:dyDescent="0.3">
      <c r="B2213" s="22">
        <v>1000345</v>
      </c>
      <c r="C2213" s="23" t="s">
        <v>2286</v>
      </c>
      <c r="D2213" s="23" t="str">
        <f>VLOOKUP(B2213,'5b'!$B$4:$E$904,2,FALSE)</f>
        <v>M</v>
      </c>
      <c r="E2213" s="23" t="str">
        <f>INDEX(Table,MATCH('Classwork 5'!B2213,'5b'!$B$4:$B$904,0),3)</f>
        <v>26-35</v>
      </c>
      <c r="F2213" s="23">
        <f>INDEX(Table,MATCH('Classwork 5'!B2213,'5b'!$B$4:$B$904,0),4)</f>
        <v>12</v>
      </c>
      <c r="G2213" s="23">
        <v>5</v>
      </c>
      <c r="H2213" s="24">
        <v>8593</v>
      </c>
    </row>
    <row r="2214" spans="2:8" x14ac:dyDescent="0.3">
      <c r="B2214" s="22">
        <v>1000346</v>
      </c>
      <c r="C2214" s="23" t="s">
        <v>2871</v>
      </c>
      <c r="D2214" s="23" t="str">
        <f>VLOOKUP(B2214,'5b'!$B$4:$E$904,2,FALSE)</f>
        <v>F</v>
      </c>
      <c r="E2214" s="23" t="str">
        <f>INDEX(Table,MATCH('Classwork 5'!B2214,'5b'!$B$4:$B$904,0),3)</f>
        <v>26-35</v>
      </c>
      <c r="F2214" s="23">
        <f>INDEX(Table,MATCH('Classwork 5'!B2214,'5b'!$B$4:$B$904,0),4)</f>
        <v>0</v>
      </c>
      <c r="G2214" s="23">
        <v>5</v>
      </c>
      <c r="H2214" s="24">
        <v>8685</v>
      </c>
    </row>
    <row r="2215" spans="2:8" x14ac:dyDescent="0.3">
      <c r="B2215" s="22">
        <v>1000346</v>
      </c>
      <c r="C2215" s="23" t="s">
        <v>3120</v>
      </c>
      <c r="D2215" s="23" t="str">
        <f>VLOOKUP(B2215,'5b'!$B$4:$E$904,2,FALSE)</f>
        <v>F</v>
      </c>
      <c r="E2215" s="23" t="str">
        <f>INDEX(Table,MATCH('Classwork 5'!B2215,'5b'!$B$4:$B$904,0),3)</f>
        <v>26-35</v>
      </c>
      <c r="F2215" s="23">
        <f>INDEX(Table,MATCH('Classwork 5'!B2215,'5b'!$B$4:$B$904,0),4)</f>
        <v>0</v>
      </c>
      <c r="G2215" s="23">
        <v>8</v>
      </c>
      <c r="H2215" s="24">
        <v>2162</v>
      </c>
    </row>
    <row r="2216" spans="2:8" x14ac:dyDescent="0.3">
      <c r="B2216" s="22">
        <v>1000346</v>
      </c>
      <c r="C2216" s="23" t="s">
        <v>3121</v>
      </c>
      <c r="D2216" s="23" t="str">
        <f>VLOOKUP(B2216,'5b'!$B$4:$E$904,2,FALSE)</f>
        <v>F</v>
      </c>
      <c r="E2216" s="23" t="str">
        <f>INDEX(Table,MATCH('Classwork 5'!B2216,'5b'!$B$4:$B$904,0),3)</f>
        <v>26-35</v>
      </c>
      <c r="F2216" s="23">
        <f>INDEX(Table,MATCH('Classwork 5'!B2216,'5b'!$B$4:$B$904,0),4)</f>
        <v>0</v>
      </c>
      <c r="G2216" s="23">
        <v>12</v>
      </c>
      <c r="H2216" s="24">
        <v>1768</v>
      </c>
    </row>
    <row r="2217" spans="2:8" x14ac:dyDescent="0.3">
      <c r="B2217" s="22">
        <v>1000346</v>
      </c>
      <c r="C2217" s="23" t="s">
        <v>3122</v>
      </c>
      <c r="D2217" s="23" t="str">
        <f>VLOOKUP(B2217,'5b'!$B$4:$E$904,2,FALSE)</f>
        <v>F</v>
      </c>
      <c r="E2217" s="23" t="str">
        <f>INDEX(Table,MATCH('Classwork 5'!B2217,'5b'!$B$4:$B$904,0),3)</f>
        <v>26-35</v>
      </c>
      <c r="F2217" s="23">
        <f>INDEX(Table,MATCH('Classwork 5'!B2217,'5b'!$B$4:$B$904,0),4)</f>
        <v>0</v>
      </c>
      <c r="G2217" s="23">
        <v>5</v>
      </c>
      <c r="H2217" s="24">
        <v>8691</v>
      </c>
    </row>
    <row r="2218" spans="2:8" x14ac:dyDescent="0.3">
      <c r="B2218" s="22">
        <v>1000346</v>
      </c>
      <c r="C2218" s="23" t="s">
        <v>2360</v>
      </c>
      <c r="D2218" s="23" t="str">
        <f>VLOOKUP(B2218,'5b'!$B$4:$E$904,2,FALSE)</f>
        <v>F</v>
      </c>
      <c r="E2218" s="23" t="str">
        <f>INDEX(Table,MATCH('Classwork 5'!B2218,'5b'!$B$4:$B$904,0),3)</f>
        <v>26-35</v>
      </c>
      <c r="F2218" s="23">
        <f>INDEX(Table,MATCH('Classwork 5'!B2218,'5b'!$B$4:$B$904,0),4)</f>
        <v>0</v>
      </c>
      <c r="G2218" s="23">
        <v>3</v>
      </c>
      <c r="H2218" s="24">
        <v>13339</v>
      </c>
    </row>
    <row r="2219" spans="2:8" x14ac:dyDescent="0.3">
      <c r="B2219" s="22">
        <v>1000346</v>
      </c>
      <c r="C2219" s="23" t="s">
        <v>3123</v>
      </c>
      <c r="D2219" s="23" t="str">
        <f>VLOOKUP(B2219,'5b'!$B$4:$E$904,2,FALSE)</f>
        <v>F</v>
      </c>
      <c r="E2219" s="23" t="str">
        <f>INDEX(Table,MATCH('Classwork 5'!B2219,'5b'!$B$4:$B$904,0),3)</f>
        <v>26-35</v>
      </c>
      <c r="F2219" s="23">
        <f>INDEX(Table,MATCH('Classwork 5'!B2219,'5b'!$B$4:$B$904,0),4)</f>
        <v>0</v>
      </c>
      <c r="G2219" s="23">
        <v>5</v>
      </c>
      <c r="H2219" s="24">
        <v>8821</v>
      </c>
    </row>
    <row r="2220" spans="2:8" x14ac:dyDescent="0.3">
      <c r="B2220" s="22">
        <v>1000346</v>
      </c>
      <c r="C2220" s="23" t="s">
        <v>2924</v>
      </c>
      <c r="D2220" s="23" t="str">
        <f>VLOOKUP(B2220,'5b'!$B$4:$E$904,2,FALSE)</f>
        <v>F</v>
      </c>
      <c r="E2220" s="23" t="str">
        <f>INDEX(Table,MATCH('Classwork 5'!B2220,'5b'!$B$4:$B$904,0),3)</f>
        <v>26-35</v>
      </c>
      <c r="F2220" s="23">
        <f>INDEX(Table,MATCH('Classwork 5'!B2220,'5b'!$B$4:$B$904,0),4)</f>
        <v>0</v>
      </c>
      <c r="G2220" s="23">
        <v>8</v>
      </c>
      <c r="H2220" s="24">
        <v>10032</v>
      </c>
    </row>
    <row r="2221" spans="2:8" x14ac:dyDescent="0.3">
      <c r="B2221" s="22">
        <v>1000346</v>
      </c>
      <c r="C2221" s="23" t="s">
        <v>2029</v>
      </c>
      <c r="D2221" s="23" t="str">
        <f>VLOOKUP(B2221,'5b'!$B$4:$E$904,2,FALSE)</f>
        <v>F</v>
      </c>
      <c r="E2221" s="23" t="str">
        <f>INDEX(Table,MATCH('Classwork 5'!B2221,'5b'!$B$4:$B$904,0),3)</f>
        <v>26-35</v>
      </c>
      <c r="F2221" s="23">
        <f>INDEX(Table,MATCH('Classwork 5'!B2221,'5b'!$B$4:$B$904,0),4)</f>
        <v>0</v>
      </c>
      <c r="G2221" s="23">
        <v>5</v>
      </c>
      <c r="H2221" s="24">
        <v>8768</v>
      </c>
    </row>
    <row r="2222" spans="2:8" x14ac:dyDescent="0.3">
      <c r="B2222" s="22">
        <v>1000346</v>
      </c>
      <c r="C2222" s="23" t="s">
        <v>2490</v>
      </c>
      <c r="D2222" s="23" t="str">
        <f>VLOOKUP(B2222,'5b'!$B$4:$E$904,2,FALSE)</f>
        <v>F</v>
      </c>
      <c r="E2222" s="23" t="str">
        <f>INDEX(Table,MATCH('Classwork 5'!B2222,'5b'!$B$4:$B$904,0),3)</f>
        <v>26-35</v>
      </c>
      <c r="F2222" s="23">
        <f>INDEX(Table,MATCH('Classwork 5'!B2222,'5b'!$B$4:$B$904,0),4)</f>
        <v>0</v>
      </c>
      <c r="G2222" s="23">
        <v>5</v>
      </c>
      <c r="H2222" s="24">
        <v>6885</v>
      </c>
    </row>
    <row r="2223" spans="2:8" x14ac:dyDescent="0.3">
      <c r="B2223" s="22">
        <v>1000346</v>
      </c>
      <c r="C2223" s="23" t="s">
        <v>2285</v>
      </c>
      <c r="D2223" s="23" t="str">
        <f>VLOOKUP(B2223,'5b'!$B$4:$E$904,2,FALSE)</f>
        <v>F</v>
      </c>
      <c r="E2223" s="23" t="str">
        <f>INDEX(Table,MATCH('Classwork 5'!B2223,'5b'!$B$4:$B$904,0),3)</f>
        <v>26-35</v>
      </c>
      <c r="F2223" s="23">
        <f>INDEX(Table,MATCH('Classwork 5'!B2223,'5b'!$B$4:$B$904,0),4)</f>
        <v>0</v>
      </c>
      <c r="G2223" s="23">
        <v>5</v>
      </c>
      <c r="H2223" s="24">
        <v>8882</v>
      </c>
    </row>
    <row r="2224" spans="2:8" x14ac:dyDescent="0.3">
      <c r="B2224" s="22">
        <v>1000346</v>
      </c>
      <c r="C2224" s="23" t="s">
        <v>2044</v>
      </c>
      <c r="D2224" s="23" t="str">
        <f>VLOOKUP(B2224,'5b'!$B$4:$E$904,2,FALSE)</f>
        <v>F</v>
      </c>
      <c r="E2224" s="23" t="str">
        <f>INDEX(Table,MATCH('Classwork 5'!B2224,'5b'!$B$4:$B$904,0),3)</f>
        <v>26-35</v>
      </c>
      <c r="F2224" s="23">
        <f>INDEX(Table,MATCH('Classwork 5'!B2224,'5b'!$B$4:$B$904,0),4)</f>
        <v>0</v>
      </c>
      <c r="G2224" s="23">
        <v>5</v>
      </c>
      <c r="H2224" s="24">
        <v>7192</v>
      </c>
    </row>
    <row r="2225" spans="2:8" x14ac:dyDescent="0.3">
      <c r="B2225" s="22">
        <v>1000346</v>
      </c>
      <c r="C2225" s="23" t="s">
        <v>3124</v>
      </c>
      <c r="D2225" s="23" t="str">
        <f>VLOOKUP(B2225,'5b'!$B$4:$E$904,2,FALSE)</f>
        <v>F</v>
      </c>
      <c r="E2225" s="23" t="str">
        <f>INDEX(Table,MATCH('Classwork 5'!B2225,'5b'!$B$4:$B$904,0),3)</f>
        <v>26-35</v>
      </c>
      <c r="F2225" s="23">
        <f>INDEX(Table,MATCH('Classwork 5'!B2225,'5b'!$B$4:$B$904,0),4)</f>
        <v>0</v>
      </c>
      <c r="G2225" s="23">
        <v>5</v>
      </c>
      <c r="H2225" s="24">
        <v>6863</v>
      </c>
    </row>
    <row r="2226" spans="2:8" x14ac:dyDescent="0.3">
      <c r="B2226" s="22">
        <v>1000346</v>
      </c>
      <c r="C2226" s="23" t="s">
        <v>3125</v>
      </c>
      <c r="D2226" s="23" t="str">
        <f>VLOOKUP(B2226,'5b'!$B$4:$E$904,2,FALSE)</f>
        <v>F</v>
      </c>
      <c r="E2226" s="23" t="str">
        <f>INDEX(Table,MATCH('Classwork 5'!B2226,'5b'!$B$4:$B$904,0),3)</f>
        <v>26-35</v>
      </c>
      <c r="F2226" s="23">
        <f>INDEX(Table,MATCH('Classwork 5'!B2226,'5b'!$B$4:$B$904,0),4)</f>
        <v>0</v>
      </c>
      <c r="G2226" s="23">
        <v>8</v>
      </c>
      <c r="H2226" s="24">
        <v>9866</v>
      </c>
    </row>
    <row r="2227" spans="2:8" x14ac:dyDescent="0.3">
      <c r="B2227" s="22">
        <v>1000346</v>
      </c>
      <c r="C2227" s="23" t="s">
        <v>3038</v>
      </c>
      <c r="D2227" s="23" t="str">
        <f>VLOOKUP(B2227,'5b'!$B$4:$E$904,2,FALSE)</f>
        <v>F</v>
      </c>
      <c r="E2227" s="23" t="str">
        <f>INDEX(Table,MATCH('Classwork 5'!B2227,'5b'!$B$4:$B$904,0),3)</f>
        <v>26-35</v>
      </c>
      <c r="F2227" s="23">
        <f>INDEX(Table,MATCH('Classwork 5'!B2227,'5b'!$B$4:$B$904,0),4)</f>
        <v>0</v>
      </c>
      <c r="G2227" s="23">
        <v>8</v>
      </c>
      <c r="H2227" s="24">
        <v>7954</v>
      </c>
    </row>
    <row r="2228" spans="2:8" x14ac:dyDescent="0.3">
      <c r="B2228" s="22">
        <v>1000346</v>
      </c>
      <c r="C2228" s="23" t="s">
        <v>3126</v>
      </c>
      <c r="D2228" s="23" t="str">
        <f>VLOOKUP(B2228,'5b'!$B$4:$E$904,2,FALSE)</f>
        <v>F</v>
      </c>
      <c r="E2228" s="23" t="str">
        <f>INDEX(Table,MATCH('Classwork 5'!B2228,'5b'!$B$4:$B$904,0),3)</f>
        <v>26-35</v>
      </c>
      <c r="F2228" s="23">
        <f>INDEX(Table,MATCH('Classwork 5'!B2228,'5b'!$B$4:$B$904,0),4)</f>
        <v>0</v>
      </c>
      <c r="G2228" s="23">
        <v>8</v>
      </c>
      <c r="H2228" s="24">
        <v>9746</v>
      </c>
    </row>
    <row r="2229" spans="2:8" x14ac:dyDescent="0.3">
      <c r="B2229" s="22">
        <v>1000346</v>
      </c>
      <c r="C2229" s="23" t="s">
        <v>2858</v>
      </c>
      <c r="D2229" s="23" t="str">
        <f>VLOOKUP(B2229,'5b'!$B$4:$E$904,2,FALSE)</f>
        <v>F</v>
      </c>
      <c r="E2229" s="23" t="str">
        <f>INDEX(Table,MATCH('Classwork 5'!B2229,'5b'!$B$4:$B$904,0),3)</f>
        <v>26-35</v>
      </c>
      <c r="F2229" s="23">
        <f>INDEX(Table,MATCH('Classwork 5'!B2229,'5b'!$B$4:$B$904,0),4)</f>
        <v>0</v>
      </c>
      <c r="G2229" s="23">
        <v>1</v>
      </c>
      <c r="H2229" s="24">
        <v>19284</v>
      </c>
    </row>
    <row r="2230" spans="2:8" x14ac:dyDescent="0.3">
      <c r="B2230" s="22">
        <v>1000346</v>
      </c>
      <c r="C2230" s="23" t="s">
        <v>3127</v>
      </c>
      <c r="D2230" s="23" t="str">
        <f>VLOOKUP(B2230,'5b'!$B$4:$E$904,2,FALSE)</f>
        <v>F</v>
      </c>
      <c r="E2230" s="23" t="str">
        <f>INDEX(Table,MATCH('Classwork 5'!B2230,'5b'!$B$4:$B$904,0),3)</f>
        <v>26-35</v>
      </c>
      <c r="F2230" s="23">
        <f>INDEX(Table,MATCH('Classwork 5'!B2230,'5b'!$B$4:$B$904,0),4)</f>
        <v>0</v>
      </c>
      <c r="G2230" s="23">
        <v>6</v>
      </c>
      <c r="H2230" s="24">
        <v>20027</v>
      </c>
    </row>
    <row r="2231" spans="2:8" x14ac:dyDescent="0.3">
      <c r="B2231" s="22">
        <v>1000347</v>
      </c>
      <c r="C2231" s="23" t="s">
        <v>2334</v>
      </c>
      <c r="D2231" s="23" t="str">
        <f>VLOOKUP(B2231,'5b'!$B$4:$E$904,2,FALSE)</f>
        <v>F</v>
      </c>
      <c r="E2231" s="23" t="str">
        <f>INDEX(Table,MATCH('Classwork 5'!B2231,'5b'!$B$4:$B$904,0),3)</f>
        <v>55+</v>
      </c>
      <c r="F2231" s="23">
        <f>INDEX(Table,MATCH('Classwork 5'!B2231,'5b'!$B$4:$B$904,0),4)</f>
        <v>1</v>
      </c>
      <c r="G2231" s="23">
        <v>5</v>
      </c>
      <c r="H2231" s="24">
        <v>6872</v>
      </c>
    </row>
    <row r="2232" spans="2:8" x14ac:dyDescent="0.3">
      <c r="B2232" s="22">
        <v>1000347</v>
      </c>
      <c r="C2232" s="23" t="s">
        <v>3128</v>
      </c>
      <c r="D2232" s="23" t="str">
        <f>VLOOKUP(B2232,'5b'!$B$4:$E$904,2,FALSE)</f>
        <v>F</v>
      </c>
      <c r="E2232" s="23" t="str">
        <f>INDEX(Table,MATCH('Classwork 5'!B2232,'5b'!$B$4:$B$904,0),3)</f>
        <v>55+</v>
      </c>
      <c r="F2232" s="23">
        <f>INDEX(Table,MATCH('Classwork 5'!B2232,'5b'!$B$4:$B$904,0),4)</f>
        <v>1</v>
      </c>
      <c r="G2232" s="23">
        <v>5</v>
      </c>
      <c r="H2232" s="24">
        <v>8566</v>
      </c>
    </row>
    <row r="2233" spans="2:8" x14ac:dyDescent="0.3">
      <c r="B2233" s="22">
        <v>1000347</v>
      </c>
      <c r="C2233" s="23" t="s">
        <v>3109</v>
      </c>
      <c r="D2233" s="23" t="str">
        <f>VLOOKUP(B2233,'5b'!$B$4:$E$904,2,FALSE)</f>
        <v>F</v>
      </c>
      <c r="E2233" s="23" t="str">
        <f>INDEX(Table,MATCH('Classwork 5'!B2233,'5b'!$B$4:$B$904,0),3)</f>
        <v>55+</v>
      </c>
      <c r="F2233" s="23">
        <f>INDEX(Table,MATCH('Classwork 5'!B2233,'5b'!$B$4:$B$904,0),4)</f>
        <v>1</v>
      </c>
      <c r="G2233" s="23">
        <v>8</v>
      </c>
      <c r="H2233" s="24">
        <v>7866</v>
      </c>
    </row>
    <row r="2234" spans="2:8" x14ac:dyDescent="0.3">
      <c r="B2234" s="22">
        <v>1000347</v>
      </c>
      <c r="C2234" s="23" t="s">
        <v>2491</v>
      </c>
      <c r="D2234" s="23" t="str">
        <f>VLOOKUP(B2234,'5b'!$B$4:$E$904,2,FALSE)</f>
        <v>F</v>
      </c>
      <c r="E2234" s="23" t="str">
        <f>INDEX(Table,MATCH('Classwork 5'!B2234,'5b'!$B$4:$B$904,0),3)</f>
        <v>55+</v>
      </c>
      <c r="F2234" s="23">
        <f>INDEX(Table,MATCH('Classwork 5'!B2234,'5b'!$B$4:$B$904,0),4)</f>
        <v>1</v>
      </c>
      <c r="G2234" s="23">
        <v>5</v>
      </c>
      <c r="H2234" s="24">
        <v>5217</v>
      </c>
    </row>
    <row r="2235" spans="2:8" x14ac:dyDescent="0.3">
      <c r="B2235" s="22">
        <v>1000347</v>
      </c>
      <c r="C2235" s="23" t="s">
        <v>2557</v>
      </c>
      <c r="D2235" s="23" t="str">
        <f>VLOOKUP(B2235,'5b'!$B$4:$E$904,2,FALSE)</f>
        <v>F</v>
      </c>
      <c r="E2235" s="23" t="str">
        <f>INDEX(Table,MATCH('Classwork 5'!B2235,'5b'!$B$4:$B$904,0),3)</f>
        <v>55+</v>
      </c>
      <c r="F2235" s="23">
        <f>INDEX(Table,MATCH('Classwork 5'!B2235,'5b'!$B$4:$B$904,0),4)</f>
        <v>1</v>
      </c>
      <c r="G2235" s="23">
        <v>5</v>
      </c>
      <c r="H2235" s="24">
        <v>7175</v>
      </c>
    </row>
    <row r="2236" spans="2:8" x14ac:dyDescent="0.3">
      <c r="B2236" s="22">
        <v>1000347</v>
      </c>
      <c r="C2236" s="23" t="s">
        <v>1964</v>
      </c>
      <c r="D2236" s="23" t="str">
        <f>VLOOKUP(B2236,'5b'!$B$4:$E$904,2,FALSE)</f>
        <v>F</v>
      </c>
      <c r="E2236" s="23" t="str">
        <f>INDEX(Table,MATCH('Classwork 5'!B2236,'5b'!$B$4:$B$904,0),3)</f>
        <v>55+</v>
      </c>
      <c r="F2236" s="23">
        <f>INDEX(Table,MATCH('Classwork 5'!B2236,'5b'!$B$4:$B$904,0),4)</f>
        <v>1</v>
      </c>
      <c r="G2236" s="23">
        <v>2</v>
      </c>
      <c r="H2236" s="24">
        <v>16177</v>
      </c>
    </row>
    <row r="2237" spans="2:8" x14ac:dyDescent="0.3">
      <c r="B2237" s="22">
        <v>1000348</v>
      </c>
      <c r="C2237" s="23" t="s">
        <v>3129</v>
      </c>
      <c r="D2237" s="23" t="str">
        <f>VLOOKUP(B2237,'5b'!$B$4:$E$904,2,FALSE)</f>
        <v>M</v>
      </c>
      <c r="E2237" s="23" t="str">
        <f>INDEX(Table,MATCH('Classwork 5'!B2237,'5b'!$B$4:$B$904,0),3)</f>
        <v>51-55</v>
      </c>
      <c r="F2237" s="23">
        <f>INDEX(Table,MATCH('Classwork 5'!B2237,'5b'!$B$4:$B$904,0),4)</f>
        <v>7</v>
      </c>
      <c r="G2237" s="23">
        <v>12</v>
      </c>
      <c r="H2237" s="24">
        <v>347</v>
      </c>
    </row>
    <row r="2238" spans="2:8" x14ac:dyDescent="0.3">
      <c r="B2238" s="22">
        <v>1000348</v>
      </c>
      <c r="C2238" s="23" t="s">
        <v>3032</v>
      </c>
      <c r="D2238" s="23" t="str">
        <f>VLOOKUP(B2238,'5b'!$B$4:$E$904,2,FALSE)</f>
        <v>M</v>
      </c>
      <c r="E2238" s="23" t="str">
        <f>INDEX(Table,MATCH('Classwork 5'!B2238,'5b'!$B$4:$B$904,0),3)</f>
        <v>51-55</v>
      </c>
      <c r="F2238" s="23">
        <f>INDEX(Table,MATCH('Classwork 5'!B2238,'5b'!$B$4:$B$904,0),4)</f>
        <v>7</v>
      </c>
      <c r="G2238" s="23">
        <v>8</v>
      </c>
      <c r="H2238" s="24">
        <v>8118</v>
      </c>
    </row>
    <row r="2239" spans="2:8" x14ac:dyDescent="0.3">
      <c r="B2239" s="22">
        <v>1000348</v>
      </c>
      <c r="C2239" s="23" t="s">
        <v>2660</v>
      </c>
      <c r="D2239" s="23" t="str">
        <f>VLOOKUP(B2239,'5b'!$B$4:$E$904,2,FALSE)</f>
        <v>M</v>
      </c>
      <c r="E2239" s="23" t="str">
        <f>INDEX(Table,MATCH('Classwork 5'!B2239,'5b'!$B$4:$B$904,0),3)</f>
        <v>51-55</v>
      </c>
      <c r="F2239" s="23">
        <f>INDEX(Table,MATCH('Classwork 5'!B2239,'5b'!$B$4:$B$904,0),4)</f>
        <v>7</v>
      </c>
      <c r="G2239" s="23">
        <v>1</v>
      </c>
      <c r="H2239" s="24">
        <v>15835</v>
      </c>
    </row>
    <row r="2240" spans="2:8" x14ac:dyDescent="0.3">
      <c r="B2240" s="22">
        <v>1000349</v>
      </c>
      <c r="C2240" s="23" t="s">
        <v>3124</v>
      </c>
      <c r="D2240" s="23" t="str">
        <f>VLOOKUP(B2240,'5b'!$B$4:$E$904,2,FALSE)</f>
        <v>M</v>
      </c>
      <c r="E2240" s="23" t="str">
        <f>INDEX(Table,MATCH('Classwork 5'!B2240,'5b'!$B$4:$B$904,0),3)</f>
        <v>0-17</v>
      </c>
      <c r="F2240" s="23">
        <f>INDEX(Table,MATCH('Classwork 5'!B2240,'5b'!$B$4:$B$904,0),4)</f>
        <v>10</v>
      </c>
      <c r="G2240" s="23">
        <v>5</v>
      </c>
      <c r="H2240" s="24">
        <v>1991</v>
      </c>
    </row>
    <row r="2241" spans="2:8" x14ac:dyDescent="0.3">
      <c r="B2241" s="22">
        <v>1000349</v>
      </c>
      <c r="C2241" s="23" t="s">
        <v>3091</v>
      </c>
      <c r="D2241" s="23" t="str">
        <f>VLOOKUP(B2241,'5b'!$B$4:$E$904,2,FALSE)</f>
        <v>M</v>
      </c>
      <c r="E2241" s="23" t="str">
        <f>INDEX(Table,MATCH('Classwork 5'!B2241,'5b'!$B$4:$B$904,0),3)</f>
        <v>0-17</v>
      </c>
      <c r="F2241" s="23">
        <f>INDEX(Table,MATCH('Classwork 5'!B2241,'5b'!$B$4:$B$904,0),4)</f>
        <v>10</v>
      </c>
      <c r="G2241" s="23">
        <v>6</v>
      </c>
      <c r="H2241" s="24">
        <v>8560</v>
      </c>
    </row>
    <row r="2242" spans="2:8" x14ac:dyDescent="0.3">
      <c r="B2242" s="22">
        <v>1000349</v>
      </c>
      <c r="C2242" s="23" t="s">
        <v>3118</v>
      </c>
      <c r="D2242" s="23" t="str">
        <f>VLOOKUP(B2242,'5b'!$B$4:$E$904,2,FALSE)</f>
        <v>M</v>
      </c>
      <c r="E2242" s="23" t="str">
        <f>INDEX(Table,MATCH('Classwork 5'!B2242,'5b'!$B$4:$B$904,0),3)</f>
        <v>0-17</v>
      </c>
      <c r="F2242" s="23">
        <f>INDEX(Table,MATCH('Classwork 5'!B2242,'5b'!$B$4:$B$904,0),4)</f>
        <v>10</v>
      </c>
      <c r="G2242" s="23">
        <v>11</v>
      </c>
      <c r="H2242" s="24">
        <v>2995</v>
      </c>
    </row>
    <row r="2243" spans="2:8" x14ac:dyDescent="0.3">
      <c r="B2243" s="22">
        <v>1000349</v>
      </c>
      <c r="C2243" s="23" t="s">
        <v>1993</v>
      </c>
      <c r="D2243" s="23" t="str">
        <f>VLOOKUP(B2243,'5b'!$B$4:$E$904,2,FALSE)</f>
        <v>M</v>
      </c>
      <c r="E2243" s="23" t="str">
        <f>INDEX(Table,MATCH('Classwork 5'!B2243,'5b'!$B$4:$B$904,0),3)</f>
        <v>0-17</v>
      </c>
      <c r="F2243" s="23">
        <f>INDEX(Table,MATCH('Classwork 5'!B2243,'5b'!$B$4:$B$904,0),4)</f>
        <v>10</v>
      </c>
      <c r="G2243" s="23">
        <v>1</v>
      </c>
      <c r="H2243" s="24">
        <v>12051</v>
      </c>
    </row>
    <row r="2244" spans="2:8" x14ac:dyDescent="0.3">
      <c r="B2244" s="22">
        <v>1000349</v>
      </c>
      <c r="C2244" s="23" t="s">
        <v>2327</v>
      </c>
      <c r="D2244" s="23" t="str">
        <f>VLOOKUP(B2244,'5b'!$B$4:$E$904,2,FALSE)</f>
        <v>M</v>
      </c>
      <c r="E2244" s="23" t="str">
        <f>INDEX(Table,MATCH('Classwork 5'!B2244,'5b'!$B$4:$B$904,0),3)</f>
        <v>0-17</v>
      </c>
      <c r="F2244" s="23">
        <f>INDEX(Table,MATCH('Classwork 5'!B2244,'5b'!$B$4:$B$904,0),4)</f>
        <v>10</v>
      </c>
      <c r="G2244" s="23">
        <v>8</v>
      </c>
      <c r="H2244" s="24">
        <v>10039</v>
      </c>
    </row>
    <row r="2245" spans="2:8" x14ac:dyDescent="0.3">
      <c r="B2245" s="22">
        <v>1000349</v>
      </c>
      <c r="C2245" s="23" t="s">
        <v>2178</v>
      </c>
      <c r="D2245" s="23" t="str">
        <f>VLOOKUP(B2245,'5b'!$B$4:$E$904,2,FALSE)</f>
        <v>M</v>
      </c>
      <c r="E2245" s="23" t="str">
        <f>INDEX(Table,MATCH('Classwork 5'!B2245,'5b'!$B$4:$B$904,0),3)</f>
        <v>0-17</v>
      </c>
      <c r="F2245" s="23">
        <f>INDEX(Table,MATCH('Classwork 5'!B2245,'5b'!$B$4:$B$904,0),4)</f>
        <v>10</v>
      </c>
      <c r="G2245" s="23">
        <v>8</v>
      </c>
      <c r="H2245" s="24">
        <v>9803</v>
      </c>
    </row>
    <row r="2246" spans="2:8" x14ac:dyDescent="0.3">
      <c r="B2246" s="22">
        <v>1000349</v>
      </c>
      <c r="C2246" s="23" t="s">
        <v>3130</v>
      </c>
      <c r="D2246" s="23" t="str">
        <f>VLOOKUP(B2246,'5b'!$B$4:$E$904,2,FALSE)</f>
        <v>M</v>
      </c>
      <c r="E2246" s="23" t="str">
        <f>INDEX(Table,MATCH('Classwork 5'!B2246,'5b'!$B$4:$B$904,0),3)</f>
        <v>0-17</v>
      </c>
      <c r="F2246" s="23">
        <f>INDEX(Table,MATCH('Classwork 5'!B2246,'5b'!$B$4:$B$904,0),4)</f>
        <v>10</v>
      </c>
      <c r="G2246" s="23">
        <v>1</v>
      </c>
      <c r="H2246" s="24">
        <v>15265</v>
      </c>
    </row>
    <row r="2247" spans="2:8" x14ac:dyDescent="0.3">
      <c r="B2247" s="22">
        <v>1000349</v>
      </c>
      <c r="C2247" s="23" t="s">
        <v>2765</v>
      </c>
      <c r="D2247" s="23" t="str">
        <f>VLOOKUP(B2247,'5b'!$B$4:$E$904,2,FALSE)</f>
        <v>M</v>
      </c>
      <c r="E2247" s="23" t="str">
        <f>INDEX(Table,MATCH('Classwork 5'!B2247,'5b'!$B$4:$B$904,0),3)</f>
        <v>0-17</v>
      </c>
      <c r="F2247" s="23">
        <f>INDEX(Table,MATCH('Classwork 5'!B2247,'5b'!$B$4:$B$904,0),4)</f>
        <v>10</v>
      </c>
      <c r="G2247" s="23">
        <v>8</v>
      </c>
      <c r="H2247" s="24">
        <v>7786</v>
      </c>
    </row>
    <row r="2248" spans="2:8" x14ac:dyDescent="0.3">
      <c r="B2248" s="22">
        <v>1000349</v>
      </c>
      <c r="C2248" s="23" t="s">
        <v>3131</v>
      </c>
      <c r="D2248" s="23" t="str">
        <f>VLOOKUP(B2248,'5b'!$B$4:$E$904,2,FALSE)</f>
        <v>M</v>
      </c>
      <c r="E2248" s="23" t="str">
        <f>INDEX(Table,MATCH('Classwork 5'!B2248,'5b'!$B$4:$B$904,0),3)</f>
        <v>0-17</v>
      </c>
      <c r="F2248" s="23">
        <f>INDEX(Table,MATCH('Classwork 5'!B2248,'5b'!$B$4:$B$904,0),4)</f>
        <v>10</v>
      </c>
      <c r="G2248" s="23">
        <v>16</v>
      </c>
      <c r="H2248" s="24">
        <v>16425</v>
      </c>
    </row>
    <row r="2249" spans="2:8" x14ac:dyDescent="0.3">
      <c r="B2249" s="22">
        <v>1000349</v>
      </c>
      <c r="C2249" s="23" t="s">
        <v>3132</v>
      </c>
      <c r="D2249" s="23" t="str">
        <f>VLOOKUP(B2249,'5b'!$B$4:$E$904,2,FALSE)</f>
        <v>M</v>
      </c>
      <c r="E2249" s="23" t="str">
        <f>INDEX(Table,MATCH('Classwork 5'!B2249,'5b'!$B$4:$B$904,0),3)</f>
        <v>0-17</v>
      </c>
      <c r="F2249" s="23">
        <f>INDEX(Table,MATCH('Classwork 5'!B2249,'5b'!$B$4:$B$904,0),4)</f>
        <v>10</v>
      </c>
      <c r="G2249" s="23">
        <v>11</v>
      </c>
      <c r="H2249" s="24">
        <v>3195</v>
      </c>
    </row>
    <row r="2250" spans="2:8" x14ac:dyDescent="0.3">
      <c r="B2250" s="22">
        <v>1000349</v>
      </c>
      <c r="C2250" s="23" t="s">
        <v>3035</v>
      </c>
      <c r="D2250" s="23" t="str">
        <f>VLOOKUP(B2250,'5b'!$B$4:$E$904,2,FALSE)</f>
        <v>M</v>
      </c>
      <c r="E2250" s="23" t="str">
        <f>INDEX(Table,MATCH('Classwork 5'!B2250,'5b'!$B$4:$B$904,0),3)</f>
        <v>0-17</v>
      </c>
      <c r="F2250" s="23">
        <f>INDEX(Table,MATCH('Classwork 5'!B2250,'5b'!$B$4:$B$904,0),4)</f>
        <v>10</v>
      </c>
      <c r="G2250" s="23">
        <v>5</v>
      </c>
      <c r="H2250" s="24">
        <v>7091</v>
      </c>
    </row>
    <row r="2251" spans="2:8" x14ac:dyDescent="0.3">
      <c r="B2251" s="22">
        <v>1000349</v>
      </c>
      <c r="C2251" s="23" t="s">
        <v>2149</v>
      </c>
      <c r="D2251" s="23" t="str">
        <f>VLOOKUP(B2251,'5b'!$B$4:$E$904,2,FALSE)</f>
        <v>M</v>
      </c>
      <c r="E2251" s="23" t="str">
        <f>INDEX(Table,MATCH('Classwork 5'!B2251,'5b'!$B$4:$B$904,0),3)</f>
        <v>0-17</v>
      </c>
      <c r="F2251" s="23">
        <f>INDEX(Table,MATCH('Classwork 5'!B2251,'5b'!$B$4:$B$904,0),4)</f>
        <v>10</v>
      </c>
      <c r="G2251" s="23">
        <v>1</v>
      </c>
      <c r="H2251" s="24">
        <v>11550</v>
      </c>
    </row>
    <row r="2252" spans="2:8" x14ac:dyDescent="0.3">
      <c r="B2252" s="22">
        <v>1000349</v>
      </c>
      <c r="C2252" s="23" t="s">
        <v>3133</v>
      </c>
      <c r="D2252" s="23" t="str">
        <f>VLOOKUP(B2252,'5b'!$B$4:$E$904,2,FALSE)</f>
        <v>M</v>
      </c>
      <c r="E2252" s="23" t="str">
        <f>INDEX(Table,MATCH('Classwork 5'!B2252,'5b'!$B$4:$B$904,0),3)</f>
        <v>0-17</v>
      </c>
      <c r="F2252" s="23">
        <f>INDEX(Table,MATCH('Classwork 5'!B2252,'5b'!$B$4:$B$904,0),4)</f>
        <v>10</v>
      </c>
      <c r="G2252" s="23">
        <v>5</v>
      </c>
      <c r="H2252" s="24">
        <v>3684</v>
      </c>
    </row>
    <row r="2253" spans="2:8" x14ac:dyDescent="0.3">
      <c r="B2253" s="22">
        <v>1000349</v>
      </c>
      <c r="C2253" s="23" t="s">
        <v>2099</v>
      </c>
      <c r="D2253" s="23" t="str">
        <f>VLOOKUP(B2253,'5b'!$B$4:$E$904,2,FALSE)</f>
        <v>M</v>
      </c>
      <c r="E2253" s="23" t="str">
        <f>INDEX(Table,MATCH('Classwork 5'!B2253,'5b'!$B$4:$B$904,0),3)</f>
        <v>0-17</v>
      </c>
      <c r="F2253" s="23">
        <f>INDEX(Table,MATCH('Classwork 5'!B2253,'5b'!$B$4:$B$904,0),4)</f>
        <v>10</v>
      </c>
      <c r="G2253" s="23">
        <v>5</v>
      </c>
      <c r="H2253" s="24">
        <v>6971</v>
      </c>
    </row>
    <row r="2254" spans="2:8" x14ac:dyDescent="0.3">
      <c r="B2254" s="22">
        <v>1000349</v>
      </c>
      <c r="C2254" s="23" t="s">
        <v>2535</v>
      </c>
      <c r="D2254" s="23" t="str">
        <f>VLOOKUP(B2254,'5b'!$B$4:$E$904,2,FALSE)</f>
        <v>M</v>
      </c>
      <c r="E2254" s="23" t="str">
        <f>INDEX(Table,MATCH('Classwork 5'!B2254,'5b'!$B$4:$B$904,0),3)</f>
        <v>0-17</v>
      </c>
      <c r="F2254" s="23">
        <f>INDEX(Table,MATCH('Classwork 5'!B2254,'5b'!$B$4:$B$904,0),4)</f>
        <v>10</v>
      </c>
      <c r="G2254" s="23">
        <v>5</v>
      </c>
      <c r="H2254" s="24">
        <v>6989</v>
      </c>
    </row>
    <row r="2255" spans="2:8" x14ac:dyDescent="0.3">
      <c r="B2255" s="22">
        <v>1000349</v>
      </c>
      <c r="C2255" s="23" t="s">
        <v>3134</v>
      </c>
      <c r="D2255" s="23" t="str">
        <f>VLOOKUP(B2255,'5b'!$B$4:$E$904,2,FALSE)</f>
        <v>M</v>
      </c>
      <c r="E2255" s="23" t="str">
        <f>INDEX(Table,MATCH('Classwork 5'!B2255,'5b'!$B$4:$B$904,0),3)</f>
        <v>0-17</v>
      </c>
      <c r="F2255" s="23">
        <f>INDEX(Table,MATCH('Classwork 5'!B2255,'5b'!$B$4:$B$904,0),4)</f>
        <v>10</v>
      </c>
      <c r="G2255" s="23">
        <v>5</v>
      </c>
      <c r="H2255" s="24">
        <v>3627</v>
      </c>
    </row>
    <row r="2256" spans="2:8" x14ac:dyDescent="0.3">
      <c r="B2256" s="22">
        <v>1000350</v>
      </c>
      <c r="C2256" s="23" t="s">
        <v>2311</v>
      </c>
      <c r="D2256" s="23" t="str">
        <f>VLOOKUP(B2256,'5b'!$B$4:$E$904,2,FALSE)</f>
        <v>M</v>
      </c>
      <c r="E2256" s="23" t="str">
        <f>INDEX(Table,MATCH('Classwork 5'!B2256,'5b'!$B$4:$B$904,0),3)</f>
        <v>46-50</v>
      </c>
      <c r="F2256" s="23">
        <f>INDEX(Table,MATCH('Classwork 5'!B2256,'5b'!$B$4:$B$904,0),4)</f>
        <v>20</v>
      </c>
      <c r="G2256" s="23">
        <v>8</v>
      </c>
      <c r="H2256" s="24">
        <v>5934</v>
      </c>
    </row>
    <row r="2257" spans="2:8" x14ac:dyDescent="0.3">
      <c r="B2257" s="22">
        <v>1000350</v>
      </c>
      <c r="C2257" s="23" t="s">
        <v>2121</v>
      </c>
      <c r="D2257" s="23" t="str">
        <f>VLOOKUP(B2257,'5b'!$B$4:$E$904,2,FALSE)</f>
        <v>M</v>
      </c>
      <c r="E2257" s="23" t="str">
        <f>INDEX(Table,MATCH('Classwork 5'!B2257,'5b'!$B$4:$B$904,0),3)</f>
        <v>46-50</v>
      </c>
      <c r="F2257" s="23">
        <f>INDEX(Table,MATCH('Classwork 5'!B2257,'5b'!$B$4:$B$904,0),4)</f>
        <v>20</v>
      </c>
      <c r="G2257" s="23">
        <v>3</v>
      </c>
      <c r="H2257" s="24">
        <v>10773</v>
      </c>
    </row>
    <row r="2258" spans="2:8" x14ac:dyDescent="0.3">
      <c r="B2258" s="22">
        <v>1000350</v>
      </c>
      <c r="C2258" s="23" t="s">
        <v>3135</v>
      </c>
      <c r="D2258" s="23" t="str">
        <f>VLOOKUP(B2258,'5b'!$B$4:$E$904,2,FALSE)</f>
        <v>M</v>
      </c>
      <c r="E2258" s="23" t="str">
        <f>INDEX(Table,MATCH('Classwork 5'!B2258,'5b'!$B$4:$B$904,0),3)</f>
        <v>46-50</v>
      </c>
      <c r="F2258" s="23">
        <f>INDEX(Table,MATCH('Classwork 5'!B2258,'5b'!$B$4:$B$904,0),4)</f>
        <v>20</v>
      </c>
      <c r="G2258" s="23">
        <v>4</v>
      </c>
      <c r="H2258" s="24">
        <v>2068</v>
      </c>
    </row>
    <row r="2259" spans="2:8" x14ac:dyDescent="0.3">
      <c r="B2259" s="22">
        <v>1000350</v>
      </c>
      <c r="C2259" s="23" t="s">
        <v>2127</v>
      </c>
      <c r="D2259" s="23" t="str">
        <f>VLOOKUP(B2259,'5b'!$B$4:$E$904,2,FALSE)</f>
        <v>M</v>
      </c>
      <c r="E2259" s="23" t="str">
        <f>INDEX(Table,MATCH('Classwork 5'!B2259,'5b'!$B$4:$B$904,0),3)</f>
        <v>46-50</v>
      </c>
      <c r="F2259" s="23">
        <f>INDEX(Table,MATCH('Classwork 5'!B2259,'5b'!$B$4:$B$904,0),4)</f>
        <v>20</v>
      </c>
      <c r="G2259" s="23">
        <v>5</v>
      </c>
      <c r="H2259" s="24">
        <v>8611</v>
      </c>
    </row>
    <row r="2260" spans="2:8" x14ac:dyDescent="0.3">
      <c r="B2260" s="22">
        <v>1000350</v>
      </c>
      <c r="C2260" s="23" t="s">
        <v>3136</v>
      </c>
      <c r="D2260" s="23" t="str">
        <f>VLOOKUP(B2260,'5b'!$B$4:$E$904,2,FALSE)</f>
        <v>M</v>
      </c>
      <c r="E2260" s="23" t="str">
        <f>INDEX(Table,MATCH('Classwork 5'!B2260,'5b'!$B$4:$B$904,0),3)</f>
        <v>46-50</v>
      </c>
      <c r="F2260" s="23">
        <f>INDEX(Table,MATCH('Classwork 5'!B2260,'5b'!$B$4:$B$904,0),4)</f>
        <v>20</v>
      </c>
      <c r="G2260" s="23">
        <v>5</v>
      </c>
      <c r="H2260" s="24">
        <v>5315</v>
      </c>
    </row>
    <row r="2261" spans="2:8" x14ac:dyDescent="0.3">
      <c r="B2261" s="22">
        <v>1000350</v>
      </c>
      <c r="C2261" s="23" t="s">
        <v>2313</v>
      </c>
      <c r="D2261" s="23" t="str">
        <f>VLOOKUP(B2261,'5b'!$B$4:$E$904,2,FALSE)</f>
        <v>M</v>
      </c>
      <c r="E2261" s="23" t="str">
        <f>INDEX(Table,MATCH('Classwork 5'!B2261,'5b'!$B$4:$B$904,0),3)</f>
        <v>46-50</v>
      </c>
      <c r="F2261" s="23">
        <f>INDEX(Table,MATCH('Classwork 5'!B2261,'5b'!$B$4:$B$904,0),4)</f>
        <v>20</v>
      </c>
      <c r="G2261" s="23">
        <v>1</v>
      </c>
      <c r="H2261" s="24">
        <v>15397</v>
      </c>
    </row>
    <row r="2262" spans="2:8" x14ac:dyDescent="0.3">
      <c r="B2262" s="22">
        <v>1000351</v>
      </c>
      <c r="C2262" s="23" t="s">
        <v>2581</v>
      </c>
      <c r="D2262" s="23" t="str">
        <f>VLOOKUP(B2262,'5b'!$B$4:$E$904,2,FALSE)</f>
        <v>M</v>
      </c>
      <c r="E2262" s="23" t="str">
        <f>INDEX(Table,MATCH('Classwork 5'!B2262,'5b'!$B$4:$B$904,0),3)</f>
        <v>18-25</v>
      </c>
      <c r="F2262" s="23">
        <f>INDEX(Table,MATCH('Classwork 5'!B2262,'5b'!$B$4:$B$904,0),4)</f>
        <v>4</v>
      </c>
      <c r="G2262" s="23">
        <v>5</v>
      </c>
      <c r="H2262" s="24">
        <v>2026</v>
      </c>
    </row>
    <row r="2263" spans="2:8" x14ac:dyDescent="0.3">
      <c r="B2263" s="22">
        <v>1000351</v>
      </c>
      <c r="C2263" s="23" t="s">
        <v>1941</v>
      </c>
      <c r="D2263" s="23" t="str">
        <f>VLOOKUP(B2263,'5b'!$B$4:$E$904,2,FALSE)</f>
        <v>M</v>
      </c>
      <c r="E2263" s="23" t="str">
        <f>INDEX(Table,MATCH('Classwork 5'!B2263,'5b'!$B$4:$B$904,0),3)</f>
        <v>18-25</v>
      </c>
      <c r="F2263" s="23">
        <f>INDEX(Table,MATCH('Classwork 5'!B2263,'5b'!$B$4:$B$904,0),4)</f>
        <v>4</v>
      </c>
      <c r="G2263" s="23">
        <v>1</v>
      </c>
      <c r="H2263" s="24">
        <v>19578</v>
      </c>
    </row>
    <row r="2264" spans="2:8" x14ac:dyDescent="0.3">
      <c r="B2264" s="22">
        <v>1000351</v>
      </c>
      <c r="C2264" s="23" t="s">
        <v>2089</v>
      </c>
      <c r="D2264" s="23" t="str">
        <f>VLOOKUP(B2264,'5b'!$B$4:$E$904,2,FALSE)</f>
        <v>M</v>
      </c>
      <c r="E2264" s="23" t="str">
        <f>INDEX(Table,MATCH('Classwork 5'!B2264,'5b'!$B$4:$B$904,0),3)</f>
        <v>18-25</v>
      </c>
      <c r="F2264" s="23">
        <f>INDEX(Table,MATCH('Classwork 5'!B2264,'5b'!$B$4:$B$904,0),4)</f>
        <v>4</v>
      </c>
      <c r="G2264" s="23">
        <v>5</v>
      </c>
      <c r="H2264" s="24">
        <v>6991</v>
      </c>
    </row>
    <row r="2265" spans="2:8" x14ac:dyDescent="0.3">
      <c r="B2265" s="22">
        <v>1000351</v>
      </c>
      <c r="C2265" s="23" t="s">
        <v>1943</v>
      </c>
      <c r="D2265" s="23" t="str">
        <f>VLOOKUP(B2265,'5b'!$B$4:$E$904,2,FALSE)</f>
        <v>M</v>
      </c>
      <c r="E2265" s="23" t="str">
        <f>INDEX(Table,MATCH('Classwork 5'!B2265,'5b'!$B$4:$B$904,0),3)</f>
        <v>18-25</v>
      </c>
      <c r="F2265" s="23">
        <f>INDEX(Table,MATCH('Classwork 5'!B2265,'5b'!$B$4:$B$904,0),4)</f>
        <v>4</v>
      </c>
      <c r="G2265" s="23">
        <v>1</v>
      </c>
      <c r="H2265" s="24">
        <v>7668</v>
      </c>
    </row>
    <row r="2266" spans="2:8" x14ac:dyDescent="0.3">
      <c r="B2266" s="22">
        <v>1000351</v>
      </c>
      <c r="C2266" s="23" t="s">
        <v>2654</v>
      </c>
      <c r="D2266" s="23" t="str">
        <f>VLOOKUP(B2266,'5b'!$B$4:$E$904,2,FALSE)</f>
        <v>M</v>
      </c>
      <c r="E2266" s="23" t="str">
        <f>INDEX(Table,MATCH('Classwork 5'!B2266,'5b'!$B$4:$B$904,0),3)</f>
        <v>18-25</v>
      </c>
      <c r="F2266" s="23">
        <f>INDEX(Table,MATCH('Classwork 5'!B2266,'5b'!$B$4:$B$904,0),4)</f>
        <v>4</v>
      </c>
      <c r="G2266" s="23">
        <v>1</v>
      </c>
      <c r="H2266" s="24">
        <v>15792</v>
      </c>
    </row>
    <row r="2267" spans="2:8" x14ac:dyDescent="0.3">
      <c r="B2267" s="22">
        <v>1000352</v>
      </c>
      <c r="C2267" s="23" t="s">
        <v>2089</v>
      </c>
      <c r="D2267" s="23" t="str">
        <f>VLOOKUP(B2267,'5b'!$B$4:$E$904,2,FALSE)</f>
        <v>M</v>
      </c>
      <c r="E2267" s="23" t="str">
        <f>INDEX(Table,MATCH('Classwork 5'!B2267,'5b'!$B$4:$B$904,0),3)</f>
        <v>18-25</v>
      </c>
      <c r="F2267" s="23">
        <f>INDEX(Table,MATCH('Classwork 5'!B2267,'5b'!$B$4:$B$904,0),4)</f>
        <v>4</v>
      </c>
      <c r="G2267" s="23">
        <v>5</v>
      </c>
      <c r="H2267" s="24">
        <v>8877</v>
      </c>
    </row>
    <row r="2268" spans="2:8" x14ac:dyDescent="0.3">
      <c r="B2268" s="22">
        <v>1000352</v>
      </c>
      <c r="C2268" s="23" t="s">
        <v>2091</v>
      </c>
      <c r="D2268" s="23" t="str">
        <f>VLOOKUP(B2268,'5b'!$B$4:$E$904,2,FALSE)</f>
        <v>M</v>
      </c>
      <c r="E2268" s="23" t="str">
        <f>INDEX(Table,MATCH('Classwork 5'!B2268,'5b'!$B$4:$B$904,0),3)</f>
        <v>18-25</v>
      </c>
      <c r="F2268" s="23">
        <f>INDEX(Table,MATCH('Classwork 5'!B2268,'5b'!$B$4:$B$904,0),4)</f>
        <v>4</v>
      </c>
      <c r="G2268" s="23">
        <v>3</v>
      </c>
      <c r="H2268" s="24">
        <v>13359</v>
      </c>
    </row>
    <row r="2269" spans="2:8" x14ac:dyDescent="0.3">
      <c r="B2269" s="22">
        <v>1000352</v>
      </c>
      <c r="C2269" s="23" t="s">
        <v>1955</v>
      </c>
      <c r="D2269" s="23" t="str">
        <f>VLOOKUP(B2269,'5b'!$B$4:$E$904,2,FALSE)</f>
        <v>M</v>
      </c>
      <c r="E2269" s="23" t="str">
        <f>INDEX(Table,MATCH('Classwork 5'!B2269,'5b'!$B$4:$B$904,0),3)</f>
        <v>18-25</v>
      </c>
      <c r="F2269" s="23">
        <f>INDEX(Table,MATCH('Classwork 5'!B2269,'5b'!$B$4:$B$904,0),4)</f>
        <v>4</v>
      </c>
      <c r="G2269" s="23">
        <v>5</v>
      </c>
      <c r="H2269" s="24">
        <v>8894</v>
      </c>
    </row>
    <row r="2270" spans="2:8" x14ac:dyDescent="0.3">
      <c r="B2270" s="22">
        <v>1000352</v>
      </c>
      <c r="C2270" s="23" t="s">
        <v>3137</v>
      </c>
      <c r="D2270" s="23" t="str">
        <f>VLOOKUP(B2270,'5b'!$B$4:$E$904,2,FALSE)</f>
        <v>M</v>
      </c>
      <c r="E2270" s="23" t="str">
        <f>INDEX(Table,MATCH('Classwork 5'!B2270,'5b'!$B$4:$B$904,0),3)</f>
        <v>18-25</v>
      </c>
      <c r="F2270" s="23">
        <f>INDEX(Table,MATCH('Classwork 5'!B2270,'5b'!$B$4:$B$904,0),4)</f>
        <v>4</v>
      </c>
      <c r="G2270" s="23">
        <v>1</v>
      </c>
      <c r="H2270" s="24">
        <v>11453</v>
      </c>
    </row>
    <row r="2271" spans="2:8" x14ac:dyDescent="0.3">
      <c r="B2271" s="22">
        <v>1000352</v>
      </c>
      <c r="C2271" s="23" t="s">
        <v>2020</v>
      </c>
      <c r="D2271" s="23" t="str">
        <f>VLOOKUP(B2271,'5b'!$B$4:$E$904,2,FALSE)</f>
        <v>M</v>
      </c>
      <c r="E2271" s="23" t="str">
        <f>INDEX(Table,MATCH('Classwork 5'!B2271,'5b'!$B$4:$B$904,0),3)</f>
        <v>18-25</v>
      </c>
      <c r="F2271" s="23">
        <f>INDEX(Table,MATCH('Classwork 5'!B2271,'5b'!$B$4:$B$904,0),4)</f>
        <v>4</v>
      </c>
      <c r="G2271" s="23">
        <v>1</v>
      </c>
      <c r="H2271" s="24">
        <v>15438</v>
      </c>
    </row>
    <row r="2272" spans="2:8" x14ac:dyDescent="0.3">
      <c r="B2272" s="22">
        <v>1000352</v>
      </c>
      <c r="C2272" s="23" t="s">
        <v>2123</v>
      </c>
      <c r="D2272" s="23" t="str">
        <f>VLOOKUP(B2272,'5b'!$B$4:$E$904,2,FALSE)</f>
        <v>M</v>
      </c>
      <c r="E2272" s="23" t="str">
        <f>INDEX(Table,MATCH('Classwork 5'!B2272,'5b'!$B$4:$B$904,0),3)</f>
        <v>18-25</v>
      </c>
      <c r="F2272" s="23">
        <f>INDEX(Table,MATCH('Classwork 5'!B2272,'5b'!$B$4:$B$904,0),4)</f>
        <v>4</v>
      </c>
      <c r="G2272" s="23">
        <v>1</v>
      </c>
      <c r="H2272" s="24">
        <v>15569</v>
      </c>
    </row>
    <row r="2273" spans="2:8" x14ac:dyDescent="0.3">
      <c r="B2273" s="22">
        <v>1000352</v>
      </c>
      <c r="C2273" s="23" t="s">
        <v>1965</v>
      </c>
      <c r="D2273" s="23" t="str">
        <f>VLOOKUP(B2273,'5b'!$B$4:$E$904,2,FALSE)</f>
        <v>M</v>
      </c>
      <c r="E2273" s="23" t="str">
        <f>INDEX(Table,MATCH('Classwork 5'!B2273,'5b'!$B$4:$B$904,0),3)</f>
        <v>18-25</v>
      </c>
      <c r="F2273" s="23">
        <f>INDEX(Table,MATCH('Classwork 5'!B2273,'5b'!$B$4:$B$904,0),4)</f>
        <v>4</v>
      </c>
      <c r="G2273" s="23">
        <v>5</v>
      </c>
      <c r="H2273" s="24">
        <v>7173</v>
      </c>
    </row>
    <row r="2274" spans="2:8" x14ac:dyDescent="0.3">
      <c r="B2274" s="22">
        <v>1000352</v>
      </c>
      <c r="C2274" s="23" t="s">
        <v>2026</v>
      </c>
      <c r="D2274" s="23" t="str">
        <f>VLOOKUP(B2274,'5b'!$B$4:$E$904,2,FALSE)</f>
        <v>M</v>
      </c>
      <c r="E2274" s="23" t="str">
        <f>INDEX(Table,MATCH('Classwork 5'!B2274,'5b'!$B$4:$B$904,0),3)</f>
        <v>18-25</v>
      </c>
      <c r="F2274" s="23">
        <f>INDEX(Table,MATCH('Classwork 5'!B2274,'5b'!$B$4:$B$904,0),4)</f>
        <v>4</v>
      </c>
      <c r="G2274" s="23">
        <v>11</v>
      </c>
      <c r="H2274" s="24">
        <v>3027</v>
      </c>
    </row>
    <row r="2275" spans="2:8" x14ac:dyDescent="0.3">
      <c r="B2275" s="22">
        <v>1000352</v>
      </c>
      <c r="C2275" s="23" t="s">
        <v>2254</v>
      </c>
      <c r="D2275" s="23" t="str">
        <f>VLOOKUP(B2275,'5b'!$B$4:$E$904,2,FALSE)</f>
        <v>M</v>
      </c>
      <c r="E2275" s="23" t="str">
        <f>INDEX(Table,MATCH('Classwork 5'!B2275,'5b'!$B$4:$B$904,0),3)</f>
        <v>18-25</v>
      </c>
      <c r="F2275" s="23">
        <f>INDEX(Table,MATCH('Classwork 5'!B2275,'5b'!$B$4:$B$904,0),4)</f>
        <v>4</v>
      </c>
      <c r="G2275" s="23">
        <v>8</v>
      </c>
      <c r="H2275" s="24">
        <v>7920</v>
      </c>
    </row>
    <row r="2276" spans="2:8" x14ac:dyDescent="0.3">
      <c r="B2276" s="22">
        <v>1000352</v>
      </c>
      <c r="C2276" s="23" t="s">
        <v>2247</v>
      </c>
      <c r="D2276" s="23" t="str">
        <f>VLOOKUP(B2276,'5b'!$B$4:$E$904,2,FALSE)</f>
        <v>M</v>
      </c>
      <c r="E2276" s="23" t="str">
        <f>INDEX(Table,MATCH('Classwork 5'!B2276,'5b'!$B$4:$B$904,0),3)</f>
        <v>18-25</v>
      </c>
      <c r="F2276" s="23">
        <f>INDEX(Table,MATCH('Classwork 5'!B2276,'5b'!$B$4:$B$904,0),4)</f>
        <v>4</v>
      </c>
      <c r="G2276" s="23">
        <v>6</v>
      </c>
      <c r="H2276" s="24">
        <v>16218</v>
      </c>
    </row>
    <row r="2277" spans="2:8" x14ac:dyDescent="0.3">
      <c r="B2277" s="22">
        <v>1000352</v>
      </c>
      <c r="C2277" s="23" t="s">
        <v>3138</v>
      </c>
      <c r="D2277" s="23" t="str">
        <f>VLOOKUP(B2277,'5b'!$B$4:$E$904,2,FALSE)</f>
        <v>M</v>
      </c>
      <c r="E2277" s="23" t="str">
        <f>INDEX(Table,MATCH('Classwork 5'!B2277,'5b'!$B$4:$B$904,0),3)</f>
        <v>18-25</v>
      </c>
      <c r="F2277" s="23">
        <f>INDEX(Table,MATCH('Classwork 5'!B2277,'5b'!$B$4:$B$904,0),4)</f>
        <v>4</v>
      </c>
      <c r="G2277" s="23">
        <v>6</v>
      </c>
      <c r="H2277" s="24">
        <v>12186</v>
      </c>
    </row>
    <row r="2278" spans="2:8" x14ac:dyDescent="0.3">
      <c r="B2278" s="22">
        <v>1000352</v>
      </c>
      <c r="C2278" s="23" t="s">
        <v>3139</v>
      </c>
      <c r="D2278" s="23" t="str">
        <f>VLOOKUP(B2278,'5b'!$B$4:$E$904,2,FALSE)</f>
        <v>M</v>
      </c>
      <c r="E2278" s="23" t="str">
        <f>INDEX(Table,MATCH('Classwork 5'!B2278,'5b'!$B$4:$B$904,0),3)</f>
        <v>18-25</v>
      </c>
      <c r="F2278" s="23">
        <f>INDEX(Table,MATCH('Classwork 5'!B2278,'5b'!$B$4:$B$904,0),4)</f>
        <v>4</v>
      </c>
      <c r="G2278" s="23">
        <v>8</v>
      </c>
      <c r="H2278" s="24">
        <v>10063</v>
      </c>
    </row>
    <row r="2279" spans="2:8" x14ac:dyDescent="0.3">
      <c r="B2279" s="22">
        <v>1000352</v>
      </c>
      <c r="C2279" s="23" t="s">
        <v>3140</v>
      </c>
      <c r="D2279" s="23" t="str">
        <f>VLOOKUP(B2279,'5b'!$B$4:$E$904,2,FALSE)</f>
        <v>M</v>
      </c>
      <c r="E2279" s="23" t="str">
        <f>INDEX(Table,MATCH('Classwork 5'!B2279,'5b'!$B$4:$B$904,0),3)</f>
        <v>18-25</v>
      </c>
      <c r="F2279" s="23">
        <f>INDEX(Table,MATCH('Classwork 5'!B2279,'5b'!$B$4:$B$904,0),4)</f>
        <v>4</v>
      </c>
      <c r="G2279" s="23">
        <v>8</v>
      </c>
      <c r="H2279" s="24">
        <v>7830</v>
      </c>
    </row>
    <row r="2280" spans="2:8" x14ac:dyDescent="0.3">
      <c r="B2280" s="22">
        <v>1000352</v>
      </c>
      <c r="C2280" s="23" t="s">
        <v>2571</v>
      </c>
      <c r="D2280" s="23" t="str">
        <f>VLOOKUP(B2280,'5b'!$B$4:$E$904,2,FALSE)</f>
        <v>M</v>
      </c>
      <c r="E2280" s="23" t="str">
        <f>INDEX(Table,MATCH('Classwork 5'!B2280,'5b'!$B$4:$B$904,0),3)</f>
        <v>18-25</v>
      </c>
      <c r="F2280" s="23">
        <f>INDEX(Table,MATCH('Classwork 5'!B2280,'5b'!$B$4:$B$904,0),4)</f>
        <v>4</v>
      </c>
      <c r="G2280" s="23">
        <v>5</v>
      </c>
      <c r="H2280" s="24">
        <v>8864</v>
      </c>
    </row>
    <row r="2281" spans="2:8" x14ac:dyDescent="0.3">
      <c r="B2281" s="22">
        <v>1000352</v>
      </c>
      <c r="C2281" s="23" t="s">
        <v>3141</v>
      </c>
      <c r="D2281" s="23" t="str">
        <f>VLOOKUP(B2281,'5b'!$B$4:$E$904,2,FALSE)</f>
        <v>M</v>
      </c>
      <c r="E2281" s="23" t="str">
        <f>INDEX(Table,MATCH('Classwork 5'!B2281,'5b'!$B$4:$B$904,0),3)</f>
        <v>18-25</v>
      </c>
      <c r="F2281" s="23">
        <f>INDEX(Table,MATCH('Classwork 5'!B2281,'5b'!$B$4:$B$904,0),4)</f>
        <v>4</v>
      </c>
      <c r="G2281" s="23">
        <v>1</v>
      </c>
      <c r="H2281" s="24">
        <v>15482</v>
      </c>
    </row>
    <row r="2282" spans="2:8" x14ac:dyDescent="0.3">
      <c r="B2282" s="22">
        <v>1000352</v>
      </c>
      <c r="C2282" s="23" t="s">
        <v>2745</v>
      </c>
      <c r="D2282" s="23" t="str">
        <f>VLOOKUP(B2282,'5b'!$B$4:$E$904,2,FALSE)</f>
        <v>M</v>
      </c>
      <c r="E2282" s="23" t="str">
        <f>INDEX(Table,MATCH('Classwork 5'!B2282,'5b'!$B$4:$B$904,0),3)</f>
        <v>18-25</v>
      </c>
      <c r="F2282" s="23">
        <f>INDEX(Table,MATCH('Classwork 5'!B2282,'5b'!$B$4:$B$904,0),4)</f>
        <v>4</v>
      </c>
      <c r="G2282" s="23">
        <v>1</v>
      </c>
      <c r="H2282" s="24">
        <v>11824</v>
      </c>
    </row>
    <row r="2283" spans="2:8" x14ac:dyDescent="0.3">
      <c r="B2283" s="22">
        <v>1000352</v>
      </c>
      <c r="C2283" s="23" t="s">
        <v>3142</v>
      </c>
      <c r="D2283" s="23" t="str">
        <f>VLOOKUP(B2283,'5b'!$B$4:$E$904,2,FALSE)</f>
        <v>M</v>
      </c>
      <c r="E2283" s="23" t="str">
        <f>INDEX(Table,MATCH('Classwork 5'!B2283,'5b'!$B$4:$B$904,0),3)</f>
        <v>18-25</v>
      </c>
      <c r="F2283" s="23">
        <f>INDEX(Table,MATCH('Classwork 5'!B2283,'5b'!$B$4:$B$904,0),4)</f>
        <v>4</v>
      </c>
      <c r="G2283" s="23">
        <v>8</v>
      </c>
      <c r="H2283" s="24">
        <v>8125</v>
      </c>
    </row>
    <row r="2284" spans="2:8" x14ac:dyDescent="0.3">
      <c r="B2284" s="22">
        <v>1000352</v>
      </c>
      <c r="C2284" s="23" t="s">
        <v>2896</v>
      </c>
      <c r="D2284" s="23" t="str">
        <f>VLOOKUP(B2284,'5b'!$B$4:$E$904,2,FALSE)</f>
        <v>M</v>
      </c>
      <c r="E2284" s="23" t="str">
        <f>INDEX(Table,MATCH('Classwork 5'!B2284,'5b'!$B$4:$B$904,0),3)</f>
        <v>18-25</v>
      </c>
      <c r="F2284" s="23">
        <f>INDEX(Table,MATCH('Classwork 5'!B2284,'5b'!$B$4:$B$904,0),4)</f>
        <v>4</v>
      </c>
      <c r="G2284" s="23">
        <v>1</v>
      </c>
      <c r="H2284" s="24">
        <v>12122</v>
      </c>
    </row>
    <row r="2285" spans="2:8" x14ac:dyDescent="0.3">
      <c r="B2285" s="22">
        <v>1000352</v>
      </c>
      <c r="C2285" s="23" t="s">
        <v>2994</v>
      </c>
      <c r="D2285" s="23" t="str">
        <f>VLOOKUP(B2285,'5b'!$B$4:$E$904,2,FALSE)</f>
        <v>M</v>
      </c>
      <c r="E2285" s="23" t="str">
        <f>INDEX(Table,MATCH('Classwork 5'!B2285,'5b'!$B$4:$B$904,0),3)</f>
        <v>18-25</v>
      </c>
      <c r="F2285" s="23">
        <f>INDEX(Table,MATCH('Classwork 5'!B2285,'5b'!$B$4:$B$904,0),4)</f>
        <v>4</v>
      </c>
      <c r="G2285" s="23">
        <v>8</v>
      </c>
      <c r="H2285" s="24">
        <v>7881</v>
      </c>
    </row>
    <row r="2286" spans="2:8" x14ac:dyDescent="0.3">
      <c r="B2286" s="22">
        <v>1000352</v>
      </c>
      <c r="C2286" s="23" t="s">
        <v>3143</v>
      </c>
      <c r="D2286" s="23" t="str">
        <f>VLOOKUP(B2286,'5b'!$B$4:$E$904,2,FALSE)</f>
        <v>M</v>
      </c>
      <c r="E2286" s="23" t="str">
        <f>INDEX(Table,MATCH('Classwork 5'!B2286,'5b'!$B$4:$B$904,0),3)</f>
        <v>18-25</v>
      </c>
      <c r="F2286" s="23">
        <f>INDEX(Table,MATCH('Classwork 5'!B2286,'5b'!$B$4:$B$904,0),4)</f>
        <v>4</v>
      </c>
      <c r="G2286" s="23">
        <v>8</v>
      </c>
      <c r="H2286" s="24">
        <v>8027</v>
      </c>
    </row>
    <row r="2287" spans="2:8" x14ac:dyDescent="0.3">
      <c r="B2287" s="22">
        <v>1000352</v>
      </c>
      <c r="C2287" s="23" t="s">
        <v>3144</v>
      </c>
      <c r="D2287" s="23" t="str">
        <f>VLOOKUP(B2287,'5b'!$B$4:$E$904,2,FALSE)</f>
        <v>M</v>
      </c>
      <c r="E2287" s="23" t="str">
        <f>INDEX(Table,MATCH('Classwork 5'!B2287,'5b'!$B$4:$B$904,0),3)</f>
        <v>18-25</v>
      </c>
      <c r="F2287" s="23">
        <f>INDEX(Table,MATCH('Classwork 5'!B2287,'5b'!$B$4:$B$904,0),4)</f>
        <v>4</v>
      </c>
      <c r="G2287" s="23">
        <v>8</v>
      </c>
      <c r="H2287" s="24">
        <v>5915</v>
      </c>
    </row>
    <row r="2288" spans="2:8" x14ac:dyDescent="0.3">
      <c r="B2288" s="22">
        <v>1000352</v>
      </c>
      <c r="C2288" s="23" t="s">
        <v>2888</v>
      </c>
      <c r="D2288" s="23" t="str">
        <f>VLOOKUP(B2288,'5b'!$B$4:$E$904,2,FALSE)</f>
        <v>M</v>
      </c>
      <c r="E2288" s="23" t="str">
        <f>INDEX(Table,MATCH('Classwork 5'!B2288,'5b'!$B$4:$B$904,0),3)</f>
        <v>18-25</v>
      </c>
      <c r="F2288" s="23">
        <f>INDEX(Table,MATCH('Classwork 5'!B2288,'5b'!$B$4:$B$904,0),4)</f>
        <v>4</v>
      </c>
      <c r="G2288" s="23">
        <v>6</v>
      </c>
      <c r="H2288" s="24">
        <v>16379</v>
      </c>
    </row>
    <row r="2289" spans="2:8" x14ac:dyDescent="0.3">
      <c r="B2289" s="22">
        <v>1000352</v>
      </c>
      <c r="C2289" s="23" t="s">
        <v>3115</v>
      </c>
      <c r="D2289" s="23" t="str">
        <f>VLOOKUP(B2289,'5b'!$B$4:$E$904,2,FALSE)</f>
        <v>M</v>
      </c>
      <c r="E2289" s="23" t="str">
        <f>INDEX(Table,MATCH('Classwork 5'!B2289,'5b'!$B$4:$B$904,0),3)</f>
        <v>18-25</v>
      </c>
      <c r="F2289" s="23">
        <f>INDEX(Table,MATCH('Classwork 5'!B2289,'5b'!$B$4:$B$904,0),4)</f>
        <v>4</v>
      </c>
      <c r="G2289" s="23">
        <v>5</v>
      </c>
      <c r="H2289" s="24">
        <v>3692</v>
      </c>
    </row>
    <row r="2290" spans="2:8" x14ac:dyDescent="0.3">
      <c r="B2290" s="22">
        <v>1000352</v>
      </c>
      <c r="C2290" s="23" t="s">
        <v>3145</v>
      </c>
      <c r="D2290" s="23" t="str">
        <f>VLOOKUP(B2290,'5b'!$B$4:$E$904,2,FALSE)</f>
        <v>M</v>
      </c>
      <c r="E2290" s="23" t="str">
        <f>INDEX(Table,MATCH('Classwork 5'!B2290,'5b'!$B$4:$B$904,0),3)</f>
        <v>18-25</v>
      </c>
      <c r="F2290" s="23">
        <f>INDEX(Table,MATCH('Classwork 5'!B2290,'5b'!$B$4:$B$904,0),4)</f>
        <v>4</v>
      </c>
      <c r="G2290" s="23">
        <v>2</v>
      </c>
      <c r="H2290" s="24">
        <v>6812</v>
      </c>
    </row>
    <row r="2291" spans="2:8" x14ac:dyDescent="0.3">
      <c r="B2291" s="22">
        <v>1000352</v>
      </c>
      <c r="C2291" s="23" t="s">
        <v>3082</v>
      </c>
      <c r="D2291" s="23" t="str">
        <f>VLOOKUP(B2291,'5b'!$B$4:$E$904,2,FALSE)</f>
        <v>M</v>
      </c>
      <c r="E2291" s="23" t="str">
        <f>INDEX(Table,MATCH('Classwork 5'!B2291,'5b'!$B$4:$B$904,0),3)</f>
        <v>18-25</v>
      </c>
      <c r="F2291" s="23">
        <f>INDEX(Table,MATCH('Classwork 5'!B2291,'5b'!$B$4:$B$904,0),4)</f>
        <v>4</v>
      </c>
      <c r="G2291" s="23">
        <v>14</v>
      </c>
      <c r="H2291" s="24">
        <v>14928</v>
      </c>
    </row>
    <row r="2292" spans="2:8" x14ac:dyDescent="0.3">
      <c r="B2292" s="22">
        <v>1000352</v>
      </c>
      <c r="C2292" s="23" t="s">
        <v>3146</v>
      </c>
      <c r="D2292" s="23" t="str">
        <f>VLOOKUP(B2292,'5b'!$B$4:$E$904,2,FALSE)</f>
        <v>M</v>
      </c>
      <c r="E2292" s="23" t="str">
        <f>INDEX(Table,MATCH('Classwork 5'!B2292,'5b'!$B$4:$B$904,0),3)</f>
        <v>18-25</v>
      </c>
      <c r="F2292" s="23">
        <f>INDEX(Table,MATCH('Classwork 5'!B2292,'5b'!$B$4:$B$904,0),4)</f>
        <v>4</v>
      </c>
      <c r="G2292" s="23">
        <v>16</v>
      </c>
      <c r="H2292" s="24">
        <v>12609</v>
      </c>
    </row>
    <row r="2293" spans="2:8" x14ac:dyDescent="0.3">
      <c r="B2293" s="22">
        <v>1000352</v>
      </c>
      <c r="C2293" s="23" t="s">
        <v>3147</v>
      </c>
      <c r="D2293" s="23" t="str">
        <f>VLOOKUP(B2293,'5b'!$B$4:$E$904,2,FALSE)</f>
        <v>M</v>
      </c>
      <c r="E2293" s="23" t="str">
        <f>INDEX(Table,MATCH('Classwork 5'!B2293,'5b'!$B$4:$B$904,0),3)</f>
        <v>18-25</v>
      </c>
      <c r="F2293" s="23">
        <f>INDEX(Table,MATCH('Classwork 5'!B2293,'5b'!$B$4:$B$904,0),4)</f>
        <v>4</v>
      </c>
      <c r="G2293" s="23">
        <v>8</v>
      </c>
      <c r="H2293" s="24">
        <v>6204</v>
      </c>
    </row>
    <row r="2294" spans="2:8" x14ac:dyDescent="0.3">
      <c r="B2294" s="22">
        <v>1000352</v>
      </c>
      <c r="C2294" s="23" t="s">
        <v>3148</v>
      </c>
      <c r="D2294" s="23" t="str">
        <f>VLOOKUP(B2294,'5b'!$B$4:$E$904,2,FALSE)</f>
        <v>M</v>
      </c>
      <c r="E2294" s="23" t="str">
        <f>INDEX(Table,MATCH('Classwork 5'!B2294,'5b'!$B$4:$B$904,0),3)</f>
        <v>18-25</v>
      </c>
      <c r="F2294" s="23">
        <f>INDEX(Table,MATCH('Classwork 5'!B2294,'5b'!$B$4:$B$904,0),4)</f>
        <v>4</v>
      </c>
      <c r="G2294" s="23">
        <v>5</v>
      </c>
      <c r="H2294" s="24">
        <v>3653</v>
      </c>
    </row>
    <row r="2295" spans="2:8" x14ac:dyDescent="0.3">
      <c r="B2295" s="22">
        <v>1000352</v>
      </c>
      <c r="C2295" s="23" t="s">
        <v>3108</v>
      </c>
      <c r="D2295" s="23" t="str">
        <f>VLOOKUP(B2295,'5b'!$B$4:$E$904,2,FALSE)</f>
        <v>M</v>
      </c>
      <c r="E2295" s="23" t="str">
        <f>INDEX(Table,MATCH('Classwork 5'!B2295,'5b'!$B$4:$B$904,0),3)</f>
        <v>18-25</v>
      </c>
      <c r="F2295" s="23">
        <f>INDEX(Table,MATCH('Classwork 5'!B2295,'5b'!$B$4:$B$904,0),4)</f>
        <v>4</v>
      </c>
      <c r="G2295" s="23">
        <v>16</v>
      </c>
      <c r="H2295" s="24">
        <v>8857</v>
      </c>
    </row>
    <row r="2296" spans="2:8" x14ac:dyDescent="0.3">
      <c r="B2296" s="22">
        <v>1000352</v>
      </c>
      <c r="C2296" s="23" t="s">
        <v>3149</v>
      </c>
      <c r="D2296" s="23" t="str">
        <f>VLOOKUP(B2296,'5b'!$B$4:$E$904,2,FALSE)</f>
        <v>M</v>
      </c>
      <c r="E2296" s="23" t="str">
        <f>INDEX(Table,MATCH('Classwork 5'!B2296,'5b'!$B$4:$B$904,0),3)</f>
        <v>18-25</v>
      </c>
      <c r="F2296" s="23">
        <f>INDEX(Table,MATCH('Classwork 5'!B2296,'5b'!$B$4:$B$904,0),4)</f>
        <v>4</v>
      </c>
      <c r="G2296" s="23">
        <v>5</v>
      </c>
      <c r="H2296" s="24">
        <v>5211</v>
      </c>
    </row>
    <row r="2297" spans="2:8" x14ac:dyDescent="0.3">
      <c r="B2297" s="22">
        <v>1000352</v>
      </c>
      <c r="C2297" s="23" t="s">
        <v>3150</v>
      </c>
      <c r="D2297" s="23" t="str">
        <f>VLOOKUP(B2297,'5b'!$B$4:$E$904,2,FALSE)</f>
        <v>M</v>
      </c>
      <c r="E2297" s="23" t="str">
        <f>INDEX(Table,MATCH('Classwork 5'!B2297,'5b'!$B$4:$B$904,0),3)</f>
        <v>18-25</v>
      </c>
      <c r="F2297" s="23">
        <f>INDEX(Table,MATCH('Classwork 5'!B2297,'5b'!$B$4:$B$904,0),4)</f>
        <v>4</v>
      </c>
      <c r="G2297" s="23">
        <v>8</v>
      </c>
      <c r="H2297" s="24">
        <v>5881</v>
      </c>
    </row>
    <row r="2298" spans="2:8" x14ac:dyDescent="0.3">
      <c r="B2298" s="22">
        <v>1000352</v>
      </c>
      <c r="C2298" s="23" t="s">
        <v>2498</v>
      </c>
      <c r="D2298" s="23" t="str">
        <f>VLOOKUP(B2298,'5b'!$B$4:$E$904,2,FALSE)</f>
        <v>M</v>
      </c>
      <c r="E2298" s="23" t="str">
        <f>INDEX(Table,MATCH('Classwork 5'!B2298,'5b'!$B$4:$B$904,0),3)</f>
        <v>18-25</v>
      </c>
      <c r="F2298" s="23">
        <f>INDEX(Table,MATCH('Classwork 5'!B2298,'5b'!$B$4:$B$904,0),4)</f>
        <v>4</v>
      </c>
      <c r="G2298" s="23">
        <v>1</v>
      </c>
      <c r="H2298" s="24">
        <v>15774</v>
      </c>
    </row>
    <row r="2299" spans="2:8" x14ac:dyDescent="0.3">
      <c r="B2299" s="22">
        <v>1000352</v>
      </c>
      <c r="C2299" s="23" t="s">
        <v>2942</v>
      </c>
      <c r="D2299" s="23" t="str">
        <f>VLOOKUP(B2299,'5b'!$B$4:$E$904,2,FALSE)</f>
        <v>M</v>
      </c>
      <c r="E2299" s="23" t="str">
        <f>INDEX(Table,MATCH('Classwork 5'!B2299,'5b'!$B$4:$B$904,0),3)</f>
        <v>18-25</v>
      </c>
      <c r="F2299" s="23">
        <f>INDEX(Table,MATCH('Classwork 5'!B2299,'5b'!$B$4:$B$904,0),4)</f>
        <v>4</v>
      </c>
      <c r="G2299" s="23">
        <v>5</v>
      </c>
      <c r="H2299" s="24">
        <v>5399</v>
      </c>
    </row>
    <row r="2300" spans="2:8" x14ac:dyDescent="0.3">
      <c r="B2300" s="22">
        <v>1000352</v>
      </c>
      <c r="C2300" s="23" t="s">
        <v>3151</v>
      </c>
      <c r="D2300" s="23" t="str">
        <f>VLOOKUP(B2300,'5b'!$B$4:$E$904,2,FALSE)</f>
        <v>M</v>
      </c>
      <c r="E2300" s="23" t="str">
        <f>INDEX(Table,MATCH('Classwork 5'!B2300,'5b'!$B$4:$B$904,0),3)</f>
        <v>18-25</v>
      </c>
      <c r="F2300" s="23">
        <f>INDEX(Table,MATCH('Classwork 5'!B2300,'5b'!$B$4:$B$904,0),4)</f>
        <v>4</v>
      </c>
      <c r="G2300" s="23">
        <v>8</v>
      </c>
      <c r="H2300" s="24">
        <v>8009</v>
      </c>
    </row>
    <row r="2301" spans="2:8" x14ac:dyDescent="0.3">
      <c r="B2301" s="22">
        <v>1000352</v>
      </c>
      <c r="C2301" s="23" t="s">
        <v>3152</v>
      </c>
      <c r="D2301" s="23" t="str">
        <f>VLOOKUP(B2301,'5b'!$B$4:$E$904,2,FALSE)</f>
        <v>M</v>
      </c>
      <c r="E2301" s="23" t="str">
        <f>INDEX(Table,MATCH('Classwork 5'!B2301,'5b'!$B$4:$B$904,0),3)</f>
        <v>18-25</v>
      </c>
      <c r="F2301" s="23">
        <f>INDEX(Table,MATCH('Classwork 5'!B2301,'5b'!$B$4:$B$904,0),4)</f>
        <v>4</v>
      </c>
      <c r="G2301" s="23">
        <v>8</v>
      </c>
      <c r="H2301" s="24">
        <v>5837</v>
      </c>
    </row>
    <row r="2302" spans="2:8" x14ac:dyDescent="0.3">
      <c r="B2302" s="22">
        <v>1000352</v>
      </c>
      <c r="C2302" s="23" t="s">
        <v>3153</v>
      </c>
      <c r="D2302" s="23" t="str">
        <f>VLOOKUP(B2302,'5b'!$B$4:$E$904,2,FALSE)</f>
        <v>M</v>
      </c>
      <c r="E2302" s="23" t="str">
        <f>INDEX(Table,MATCH('Classwork 5'!B2302,'5b'!$B$4:$B$904,0),3)</f>
        <v>18-25</v>
      </c>
      <c r="F2302" s="23">
        <f>INDEX(Table,MATCH('Classwork 5'!B2302,'5b'!$B$4:$B$904,0),4)</f>
        <v>4</v>
      </c>
      <c r="G2302" s="23">
        <v>5</v>
      </c>
      <c r="H2302" s="24">
        <v>1796</v>
      </c>
    </row>
    <row r="2303" spans="2:8" x14ac:dyDescent="0.3">
      <c r="B2303" s="22">
        <v>1000353</v>
      </c>
      <c r="C2303" s="23" t="s">
        <v>2281</v>
      </c>
      <c r="D2303" s="23" t="str">
        <f>VLOOKUP(B2303,'5b'!$B$4:$E$904,2,FALSE)</f>
        <v>F</v>
      </c>
      <c r="E2303" s="23" t="str">
        <f>INDEX(Table,MATCH('Classwork 5'!B2303,'5b'!$B$4:$B$904,0),3)</f>
        <v>36-45</v>
      </c>
      <c r="F2303" s="23">
        <f>INDEX(Table,MATCH('Classwork 5'!B2303,'5b'!$B$4:$B$904,0),4)</f>
        <v>7</v>
      </c>
      <c r="G2303" s="23">
        <v>1</v>
      </c>
      <c r="H2303" s="24">
        <v>15482</v>
      </c>
    </row>
    <row r="2304" spans="2:8" x14ac:dyDescent="0.3">
      <c r="B2304" s="22">
        <v>1000353</v>
      </c>
      <c r="C2304" s="23" t="s">
        <v>1979</v>
      </c>
      <c r="D2304" s="23" t="str">
        <f>VLOOKUP(B2304,'5b'!$B$4:$E$904,2,FALSE)</f>
        <v>F</v>
      </c>
      <c r="E2304" s="23" t="str">
        <f>INDEX(Table,MATCH('Classwork 5'!B2304,'5b'!$B$4:$B$904,0),3)</f>
        <v>36-45</v>
      </c>
      <c r="F2304" s="23">
        <f>INDEX(Table,MATCH('Classwork 5'!B2304,'5b'!$B$4:$B$904,0),4)</f>
        <v>7</v>
      </c>
      <c r="G2304" s="23">
        <v>6</v>
      </c>
      <c r="H2304" s="24">
        <v>20058</v>
      </c>
    </row>
    <row r="2305" spans="2:8" x14ac:dyDescent="0.3">
      <c r="B2305" s="22">
        <v>1000354</v>
      </c>
      <c r="C2305" s="23" t="s">
        <v>2901</v>
      </c>
      <c r="D2305" s="23" t="str">
        <f>VLOOKUP(B2305,'5b'!$B$4:$E$904,2,FALSE)</f>
        <v>M</v>
      </c>
      <c r="E2305" s="23" t="str">
        <f>INDEX(Table,MATCH('Classwork 5'!B2305,'5b'!$B$4:$B$904,0),3)</f>
        <v>36-45</v>
      </c>
      <c r="F2305" s="23">
        <f>INDEX(Table,MATCH('Classwork 5'!B2305,'5b'!$B$4:$B$904,0),4)</f>
        <v>1</v>
      </c>
      <c r="G2305" s="23">
        <v>8</v>
      </c>
      <c r="H2305" s="24">
        <v>9734</v>
      </c>
    </row>
    <row r="2306" spans="2:8" x14ac:dyDescent="0.3">
      <c r="B2306" s="22">
        <v>1000354</v>
      </c>
      <c r="C2306" s="23" t="s">
        <v>3154</v>
      </c>
      <c r="D2306" s="23" t="str">
        <f>VLOOKUP(B2306,'5b'!$B$4:$E$904,2,FALSE)</f>
        <v>M</v>
      </c>
      <c r="E2306" s="23" t="str">
        <f>INDEX(Table,MATCH('Classwork 5'!B2306,'5b'!$B$4:$B$904,0),3)</f>
        <v>36-45</v>
      </c>
      <c r="F2306" s="23">
        <f>INDEX(Table,MATCH('Classwork 5'!B2306,'5b'!$B$4:$B$904,0),4)</f>
        <v>1</v>
      </c>
      <c r="G2306" s="23">
        <v>16</v>
      </c>
      <c r="H2306" s="24">
        <v>20620</v>
      </c>
    </row>
    <row r="2307" spans="2:8" x14ac:dyDescent="0.3">
      <c r="B2307" s="22">
        <v>1000355</v>
      </c>
      <c r="C2307" s="23" t="s">
        <v>2510</v>
      </c>
      <c r="D2307" s="23" t="str">
        <f>VLOOKUP(B2307,'5b'!$B$4:$E$904,2,FALSE)</f>
        <v>M</v>
      </c>
      <c r="E2307" s="23" t="str">
        <f>INDEX(Table,MATCH('Classwork 5'!B2307,'5b'!$B$4:$B$904,0),3)</f>
        <v>18-25</v>
      </c>
      <c r="F2307" s="23">
        <f>INDEX(Table,MATCH('Classwork 5'!B2307,'5b'!$B$4:$B$904,0),4)</f>
        <v>3</v>
      </c>
      <c r="G2307" s="23">
        <v>6</v>
      </c>
      <c r="H2307" s="24">
        <v>16672</v>
      </c>
    </row>
    <row r="2308" spans="2:8" x14ac:dyDescent="0.3">
      <c r="B2308" s="22">
        <v>1000355</v>
      </c>
      <c r="C2308" s="23" t="s">
        <v>2182</v>
      </c>
      <c r="D2308" s="23" t="str">
        <f>VLOOKUP(B2308,'5b'!$B$4:$E$904,2,FALSE)</f>
        <v>M</v>
      </c>
      <c r="E2308" s="23" t="str">
        <f>INDEX(Table,MATCH('Classwork 5'!B2308,'5b'!$B$4:$B$904,0),3)</f>
        <v>18-25</v>
      </c>
      <c r="F2308" s="23">
        <f>INDEX(Table,MATCH('Classwork 5'!B2308,'5b'!$B$4:$B$904,0),4)</f>
        <v>3</v>
      </c>
      <c r="G2308" s="23">
        <v>1</v>
      </c>
      <c r="H2308" s="24">
        <v>19488</v>
      </c>
    </row>
    <row r="2309" spans="2:8" x14ac:dyDescent="0.3">
      <c r="B2309" s="22">
        <v>1000355</v>
      </c>
      <c r="C2309" s="23" t="s">
        <v>2047</v>
      </c>
      <c r="D2309" s="23" t="str">
        <f>VLOOKUP(B2309,'5b'!$B$4:$E$904,2,FALSE)</f>
        <v>M</v>
      </c>
      <c r="E2309" s="23" t="str">
        <f>INDEX(Table,MATCH('Classwork 5'!B2309,'5b'!$B$4:$B$904,0),3)</f>
        <v>18-25</v>
      </c>
      <c r="F2309" s="23">
        <f>INDEX(Table,MATCH('Classwork 5'!B2309,'5b'!$B$4:$B$904,0),4)</f>
        <v>3</v>
      </c>
      <c r="G2309" s="23">
        <v>1</v>
      </c>
      <c r="H2309" s="24">
        <v>15534</v>
      </c>
    </row>
    <row r="2310" spans="2:8" x14ac:dyDescent="0.3">
      <c r="B2310" s="22">
        <v>1000355</v>
      </c>
      <c r="C2310" s="23" t="s">
        <v>2668</v>
      </c>
      <c r="D2310" s="23" t="str">
        <f>VLOOKUP(B2310,'5b'!$B$4:$E$904,2,FALSE)</f>
        <v>M</v>
      </c>
      <c r="E2310" s="23" t="str">
        <f>INDEX(Table,MATCH('Classwork 5'!B2310,'5b'!$B$4:$B$904,0),3)</f>
        <v>18-25</v>
      </c>
      <c r="F2310" s="23">
        <f>INDEX(Table,MATCH('Classwork 5'!B2310,'5b'!$B$4:$B$904,0),4)</f>
        <v>3</v>
      </c>
      <c r="G2310" s="23">
        <v>3</v>
      </c>
      <c r="H2310" s="24">
        <v>10575</v>
      </c>
    </row>
    <row r="2311" spans="2:8" x14ac:dyDescent="0.3">
      <c r="B2311" s="22">
        <v>1000355</v>
      </c>
      <c r="C2311" s="23" t="s">
        <v>3155</v>
      </c>
      <c r="D2311" s="23" t="str">
        <f>VLOOKUP(B2311,'5b'!$B$4:$E$904,2,FALSE)</f>
        <v>M</v>
      </c>
      <c r="E2311" s="23" t="str">
        <f>INDEX(Table,MATCH('Classwork 5'!B2311,'5b'!$B$4:$B$904,0),3)</f>
        <v>18-25</v>
      </c>
      <c r="F2311" s="23">
        <f>INDEX(Table,MATCH('Classwork 5'!B2311,'5b'!$B$4:$B$904,0),4)</f>
        <v>3</v>
      </c>
      <c r="G2311" s="23">
        <v>2</v>
      </c>
      <c r="H2311" s="24">
        <v>13045</v>
      </c>
    </row>
    <row r="2312" spans="2:8" x14ac:dyDescent="0.3">
      <c r="B2312" s="22">
        <v>1000355</v>
      </c>
      <c r="C2312" s="23" t="s">
        <v>3156</v>
      </c>
      <c r="D2312" s="23" t="str">
        <f>VLOOKUP(B2312,'5b'!$B$4:$E$904,2,FALSE)</f>
        <v>M</v>
      </c>
      <c r="E2312" s="23" t="str">
        <f>INDEX(Table,MATCH('Classwork 5'!B2312,'5b'!$B$4:$B$904,0),3)</f>
        <v>18-25</v>
      </c>
      <c r="F2312" s="23">
        <f>INDEX(Table,MATCH('Classwork 5'!B2312,'5b'!$B$4:$B$904,0),4)</f>
        <v>3</v>
      </c>
      <c r="G2312" s="23">
        <v>5</v>
      </c>
      <c r="H2312" s="24">
        <v>7191</v>
      </c>
    </row>
    <row r="2313" spans="2:8" x14ac:dyDescent="0.3">
      <c r="B2313" s="22">
        <v>1000355</v>
      </c>
      <c r="C2313" s="23" t="s">
        <v>2988</v>
      </c>
      <c r="D2313" s="23" t="str">
        <f>VLOOKUP(B2313,'5b'!$B$4:$E$904,2,FALSE)</f>
        <v>M</v>
      </c>
      <c r="E2313" s="23" t="str">
        <f>INDEX(Table,MATCH('Classwork 5'!B2313,'5b'!$B$4:$B$904,0),3)</f>
        <v>18-25</v>
      </c>
      <c r="F2313" s="23">
        <f>INDEX(Table,MATCH('Classwork 5'!B2313,'5b'!$B$4:$B$904,0),4)</f>
        <v>3</v>
      </c>
      <c r="G2313" s="23">
        <v>5</v>
      </c>
      <c r="H2313" s="24">
        <v>7025</v>
      </c>
    </row>
    <row r="2314" spans="2:8" x14ac:dyDescent="0.3">
      <c r="B2314" s="22">
        <v>1000355</v>
      </c>
      <c r="C2314" s="23" t="s">
        <v>3157</v>
      </c>
      <c r="D2314" s="23" t="str">
        <f>VLOOKUP(B2314,'5b'!$B$4:$E$904,2,FALSE)</f>
        <v>M</v>
      </c>
      <c r="E2314" s="23" t="str">
        <f>INDEX(Table,MATCH('Classwork 5'!B2314,'5b'!$B$4:$B$904,0),3)</f>
        <v>18-25</v>
      </c>
      <c r="F2314" s="23">
        <f>INDEX(Table,MATCH('Classwork 5'!B2314,'5b'!$B$4:$B$904,0),4)</f>
        <v>3</v>
      </c>
      <c r="G2314" s="23">
        <v>5</v>
      </c>
      <c r="H2314" s="24">
        <v>6892</v>
      </c>
    </row>
    <row r="2315" spans="2:8" x14ac:dyDescent="0.3">
      <c r="B2315" s="22">
        <v>1000355</v>
      </c>
      <c r="C2315" s="23" t="s">
        <v>2633</v>
      </c>
      <c r="D2315" s="23" t="str">
        <f>VLOOKUP(B2315,'5b'!$B$4:$E$904,2,FALSE)</f>
        <v>M</v>
      </c>
      <c r="E2315" s="23" t="str">
        <f>INDEX(Table,MATCH('Classwork 5'!B2315,'5b'!$B$4:$B$904,0),3)</f>
        <v>18-25</v>
      </c>
      <c r="F2315" s="23">
        <f>INDEX(Table,MATCH('Classwork 5'!B2315,'5b'!$B$4:$B$904,0),4)</f>
        <v>3</v>
      </c>
      <c r="G2315" s="23">
        <v>5</v>
      </c>
      <c r="H2315" s="24">
        <v>8906</v>
      </c>
    </row>
    <row r="2316" spans="2:8" x14ac:dyDescent="0.3">
      <c r="B2316" s="22">
        <v>1000355</v>
      </c>
      <c r="C2316" s="23" t="s">
        <v>3052</v>
      </c>
      <c r="D2316" s="23" t="str">
        <f>VLOOKUP(B2316,'5b'!$B$4:$E$904,2,FALSE)</f>
        <v>M</v>
      </c>
      <c r="E2316" s="23" t="str">
        <f>INDEX(Table,MATCH('Classwork 5'!B2316,'5b'!$B$4:$B$904,0),3)</f>
        <v>18-25</v>
      </c>
      <c r="F2316" s="23">
        <f>INDEX(Table,MATCH('Classwork 5'!B2316,'5b'!$B$4:$B$904,0),4)</f>
        <v>3</v>
      </c>
      <c r="G2316" s="23">
        <v>5</v>
      </c>
      <c r="H2316" s="24">
        <v>6881</v>
      </c>
    </row>
    <row r="2317" spans="2:8" x14ac:dyDescent="0.3">
      <c r="B2317" s="22">
        <v>1000355</v>
      </c>
      <c r="C2317" s="23" t="s">
        <v>3158</v>
      </c>
      <c r="D2317" s="23" t="str">
        <f>VLOOKUP(B2317,'5b'!$B$4:$E$904,2,FALSE)</f>
        <v>M</v>
      </c>
      <c r="E2317" s="23" t="str">
        <f>INDEX(Table,MATCH('Classwork 5'!B2317,'5b'!$B$4:$B$904,0),3)</f>
        <v>18-25</v>
      </c>
      <c r="F2317" s="23">
        <f>INDEX(Table,MATCH('Classwork 5'!B2317,'5b'!$B$4:$B$904,0),4)</f>
        <v>3</v>
      </c>
      <c r="G2317" s="23">
        <v>11</v>
      </c>
      <c r="H2317" s="24">
        <v>1644</v>
      </c>
    </row>
    <row r="2318" spans="2:8" x14ac:dyDescent="0.3">
      <c r="B2318" s="22">
        <v>1000355</v>
      </c>
      <c r="C2318" s="23" t="s">
        <v>3159</v>
      </c>
      <c r="D2318" s="23" t="str">
        <f>VLOOKUP(B2318,'5b'!$B$4:$E$904,2,FALSE)</f>
        <v>M</v>
      </c>
      <c r="E2318" s="23" t="str">
        <f>INDEX(Table,MATCH('Classwork 5'!B2318,'5b'!$B$4:$B$904,0),3)</f>
        <v>18-25</v>
      </c>
      <c r="F2318" s="23">
        <f>INDEX(Table,MATCH('Classwork 5'!B2318,'5b'!$B$4:$B$904,0),4)</f>
        <v>3</v>
      </c>
      <c r="G2318" s="23">
        <v>5</v>
      </c>
      <c r="H2318" s="24">
        <v>7043</v>
      </c>
    </row>
    <row r="2319" spans="2:8" x14ac:dyDescent="0.3">
      <c r="B2319" s="22">
        <v>1000355</v>
      </c>
      <c r="C2319" s="23" t="s">
        <v>2200</v>
      </c>
      <c r="D2319" s="23" t="str">
        <f>VLOOKUP(B2319,'5b'!$B$4:$E$904,2,FALSE)</f>
        <v>M</v>
      </c>
      <c r="E2319" s="23" t="str">
        <f>INDEX(Table,MATCH('Classwork 5'!B2319,'5b'!$B$4:$B$904,0),3)</f>
        <v>18-25</v>
      </c>
      <c r="F2319" s="23">
        <f>INDEX(Table,MATCH('Classwork 5'!B2319,'5b'!$B$4:$B$904,0),4)</f>
        <v>3</v>
      </c>
      <c r="G2319" s="23">
        <v>5</v>
      </c>
      <c r="H2319" s="24">
        <v>5209</v>
      </c>
    </row>
    <row r="2320" spans="2:8" x14ac:dyDescent="0.3">
      <c r="B2320" s="22">
        <v>1000355</v>
      </c>
      <c r="C2320" s="23" t="s">
        <v>2501</v>
      </c>
      <c r="D2320" s="23" t="str">
        <f>VLOOKUP(B2320,'5b'!$B$4:$E$904,2,FALSE)</f>
        <v>M</v>
      </c>
      <c r="E2320" s="23" t="str">
        <f>INDEX(Table,MATCH('Classwork 5'!B2320,'5b'!$B$4:$B$904,0),3)</f>
        <v>18-25</v>
      </c>
      <c r="F2320" s="23">
        <f>INDEX(Table,MATCH('Classwork 5'!B2320,'5b'!$B$4:$B$904,0),4)</f>
        <v>3</v>
      </c>
      <c r="G2320" s="23">
        <v>1</v>
      </c>
      <c r="H2320" s="24">
        <v>15543</v>
      </c>
    </row>
    <row r="2321" spans="2:8" x14ac:dyDescent="0.3">
      <c r="B2321" s="22">
        <v>1000355</v>
      </c>
      <c r="C2321" s="23" t="s">
        <v>3050</v>
      </c>
      <c r="D2321" s="23" t="str">
        <f>VLOOKUP(B2321,'5b'!$B$4:$E$904,2,FALSE)</f>
        <v>M</v>
      </c>
      <c r="E2321" s="23" t="str">
        <f>INDEX(Table,MATCH('Classwork 5'!B2321,'5b'!$B$4:$B$904,0),3)</f>
        <v>18-25</v>
      </c>
      <c r="F2321" s="23">
        <f>INDEX(Table,MATCH('Classwork 5'!B2321,'5b'!$B$4:$B$904,0),4)</f>
        <v>3</v>
      </c>
      <c r="G2321" s="23">
        <v>8</v>
      </c>
      <c r="H2321" s="24">
        <v>8128</v>
      </c>
    </row>
    <row r="2322" spans="2:8" x14ac:dyDescent="0.3">
      <c r="B2322" s="22">
        <v>1000355</v>
      </c>
      <c r="C2322" s="23" t="s">
        <v>2013</v>
      </c>
      <c r="D2322" s="23" t="str">
        <f>VLOOKUP(B2322,'5b'!$B$4:$E$904,2,FALSE)</f>
        <v>M</v>
      </c>
      <c r="E2322" s="23" t="str">
        <f>INDEX(Table,MATCH('Classwork 5'!B2322,'5b'!$B$4:$B$904,0),3)</f>
        <v>18-25</v>
      </c>
      <c r="F2322" s="23">
        <f>INDEX(Table,MATCH('Classwork 5'!B2322,'5b'!$B$4:$B$904,0),4)</f>
        <v>3</v>
      </c>
      <c r="G2322" s="23">
        <v>2</v>
      </c>
      <c r="H2322" s="24">
        <v>12908</v>
      </c>
    </row>
    <row r="2323" spans="2:8" x14ac:dyDescent="0.3">
      <c r="B2323" s="22">
        <v>1000355</v>
      </c>
      <c r="C2323" s="23" t="s">
        <v>3144</v>
      </c>
      <c r="D2323" s="23" t="str">
        <f>VLOOKUP(B2323,'5b'!$B$4:$E$904,2,FALSE)</f>
        <v>M</v>
      </c>
      <c r="E2323" s="23" t="str">
        <f>INDEX(Table,MATCH('Classwork 5'!B2323,'5b'!$B$4:$B$904,0),3)</f>
        <v>18-25</v>
      </c>
      <c r="F2323" s="23">
        <f>INDEX(Table,MATCH('Classwork 5'!B2323,'5b'!$B$4:$B$904,0),4)</f>
        <v>3</v>
      </c>
      <c r="G2323" s="23">
        <v>8</v>
      </c>
      <c r="H2323" s="24">
        <v>7972</v>
      </c>
    </row>
    <row r="2324" spans="2:8" x14ac:dyDescent="0.3">
      <c r="B2324" s="22">
        <v>1000355</v>
      </c>
      <c r="C2324" s="23" t="s">
        <v>2055</v>
      </c>
      <c r="D2324" s="23" t="str">
        <f>VLOOKUP(B2324,'5b'!$B$4:$E$904,2,FALSE)</f>
        <v>M</v>
      </c>
      <c r="E2324" s="23" t="str">
        <f>INDEX(Table,MATCH('Classwork 5'!B2324,'5b'!$B$4:$B$904,0),3)</f>
        <v>18-25</v>
      </c>
      <c r="F2324" s="23">
        <f>INDEX(Table,MATCH('Classwork 5'!B2324,'5b'!$B$4:$B$904,0),4)</f>
        <v>3</v>
      </c>
      <c r="G2324" s="23">
        <v>1</v>
      </c>
      <c r="H2324" s="24">
        <v>11569</v>
      </c>
    </row>
    <row r="2325" spans="2:8" x14ac:dyDescent="0.3">
      <c r="B2325" s="22">
        <v>1000355</v>
      </c>
      <c r="C2325" s="23" t="s">
        <v>2914</v>
      </c>
      <c r="D2325" s="23" t="str">
        <f>VLOOKUP(B2325,'5b'!$B$4:$E$904,2,FALSE)</f>
        <v>M</v>
      </c>
      <c r="E2325" s="23" t="str">
        <f>INDEX(Table,MATCH('Classwork 5'!B2325,'5b'!$B$4:$B$904,0),3)</f>
        <v>18-25</v>
      </c>
      <c r="F2325" s="23">
        <f>INDEX(Table,MATCH('Classwork 5'!B2325,'5b'!$B$4:$B$904,0),4)</f>
        <v>3</v>
      </c>
      <c r="G2325" s="23">
        <v>1</v>
      </c>
      <c r="H2325" s="24">
        <v>15820</v>
      </c>
    </row>
    <row r="2326" spans="2:8" x14ac:dyDescent="0.3">
      <c r="B2326" s="22">
        <v>1000356</v>
      </c>
      <c r="C2326" s="23" t="s">
        <v>2112</v>
      </c>
      <c r="D2326" s="23" t="str">
        <f>VLOOKUP(B2326,'5b'!$B$4:$E$904,2,FALSE)</f>
        <v>M</v>
      </c>
      <c r="E2326" s="23" t="str">
        <f>INDEX(Table,MATCH('Classwork 5'!B2326,'5b'!$B$4:$B$904,0),3)</f>
        <v>55+</v>
      </c>
      <c r="F2326" s="23">
        <f>INDEX(Table,MATCH('Classwork 5'!B2326,'5b'!$B$4:$B$904,0),4)</f>
        <v>20</v>
      </c>
      <c r="G2326" s="23">
        <v>11</v>
      </c>
      <c r="H2326" s="24">
        <v>7550</v>
      </c>
    </row>
    <row r="2327" spans="2:8" x14ac:dyDescent="0.3">
      <c r="B2327" s="22">
        <v>1000357</v>
      </c>
      <c r="C2327" s="23" t="s">
        <v>3160</v>
      </c>
      <c r="D2327" s="23" t="str">
        <f>VLOOKUP(B2327,'5b'!$B$4:$E$904,2,FALSE)</f>
        <v>M</v>
      </c>
      <c r="E2327" s="23" t="str">
        <f>INDEX(Table,MATCH('Classwork 5'!B2327,'5b'!$B$4:$B$904,0),3)</f>
        <v>18-25</v>
      </c>
      <c r="F2327" s="23">
        <f>INDEX(Table,MATCH('Classwork 5'!B2327,'5b'!$B$4:$B$904,0),4)</f>
        <v>0</v>
      </c>
      <c r="G2327" s="23">
        <v>1</v>
      </c>
      <c r="H2327" s="24">
        <v>4488</v>
      </c>
    </row>
    <row r="2328" spans="2:8" x14ac:dyDescent="0.3">
      <c r="B2328" s="22">
        <v>1000357</v>
      </c>
      <c r="C2328" s="23" t="s">
        <v>2994</v>
      </c>
      <c r="D2328" s="23" t="str">
        <f>VLOOKUP(B2328,'5b'!$B$4:$E$904,2,FALSE)</f>
        <v>M</v>
      </c>
      <c r="E2328" s="23" t="str">
        <f>INDEX(Table,MATCH('Classwork 5'!B2328,'5b'!$B$4:$B$904,0),3)</f>
        <v>18-25</v>
      </c>
      <c r="F2328" s="23">
        <f>INDEX(Table,MATCH('Classwork 5'!B2328,'5b'!$B$4:$B$904,0),4)</f>
        <v>0</v>
      </c>
      <c r="G2328" s="23">
        <v>8</v>
      </c>
      <c r="H2328" s="24">
        <v>7839</v>
      </c>
    </row>
    <row r="2329" spans="2:8" x14ac:dyDescent="0.3">
      <c r="B2329" s="22">
        <v>1000359</v>
      </c>
      <c r="C2329" s="23" t="s">
        <v>2400</v>
      </c>
      <c r="D2329" s="23" t="str">
        <f>VLOOKUP(B2329,'5b'!$B$4:$E$904,2,FALSE)</f>
        <v>M</v>
      </c>
      <c r="E2329" s="23" t="str">
        <f>INDEX(Table,MATCH('Classwork 5'!B2329,'5b'!$B$4:$B$904,0),3)</f>
        <v>26-35</v>
      </c>
      <c r="F2329" s="23">
        <f>INDEX(Table,MATCH('Classwork 5'!B2329,'5b'!$B$4:$B$904,0),4)</f>
        <v>17</v>
      </c>
      <c r="G2329" s="23">
        <v>15</v>
      </c>
      <c r="H2329" s="24">
        <v>13228</v>
      </c>
    </row>
    <row r="2330" spans="2:8" x14ac:dyDescent="0.3">
      <c r="B2330" s="22">
        <v>1000360</v>
      </c>
      <c r="C2330" s="23" t="s">
        <v>3161</v>
      </c>
      <c r="D2330" s="23" t="str">
        <f>VLOOKUP(B2330,'5b'!$B$4:$E$904,2,FALSE)</f>
        <v>M</v>
      </c>
      <c r="E2330" s="23" t="str">
        <f>INDEX(Table,MATCH('Classwork 5'!B2330,'5b'!$B$4:$B$904,0),3)</f>
        <v>36-45</v>
      </c>
      <c r="F2330" s="23">
        <f>INDEX(Table,MATCH('Classwork 5'!B2330,'5b'!$B$4:$B$904,0),4)</f>
        <v>17</v>
      </c>
      <c r="G2330" s="23">
        <v>4</v>
      </c>
      <c r="H2330" s="24">
        <v>2836</v>
      </c>
    </row>
    <row r="2331" spans="2:8" x14ac:dyDescent="0.3">
      <c r="B2331" s="22">
        <v>1000360</v>
      </c>
      <c r="C2331" s="23" t="s">
        <v>2307</v>
      </c>
      <c r="D2331" s="23" t="str">
        <f>VLOOKUP(B2331,'5b'!$B$4:$E$904,2,FALSE)</f>
        <v>M</v>
      </c>
      <c r="E2331" s="23" t="str">
        <f>INDEX(Table,MATCH('Classwork 5'!B2331,'5b'!$B$4:$B$904,0),3)</f>
        <v>36-45</v>
      </c>
      <c r="F2331" s="23">
        <f>INDEX(Table,MATCH('Classwork 5'!B2331,'5b'!$B$4:$B$904,0),4)</f>
        <v>17</v>
      </c>
      <c r="G2331" s="23">
        <v>2</v>
      </c>
      <c r="H2331" s="24">
        <v>13110</v>
      </c>
    </row>
    <row r="2332" spans="2:8" x14ac:dyDescent="0.3">
      <c r="B2332" s="22">
        <v>1000362</v>
      </c>
      <c r="C2332" s="23" t="s">
        <v>2807</v>
      </c>
      <c r="D2332" s="23" t="str">
        <f>VLOOKUP(B2332,'5b'!$B$4:$E$904,2,FALSE)</f>
        <v>M</v>
      </c>
      <c r="E2332" s="23" t="str">
        <f>INDEX(Table,MATCH('Classwork 5'!B2332,'5b'!$B$4:$B$904,0),3)</f>
        <v>36-45</v>
      </c>
      <c r="F2332" s="23">
        <f>INDEX(Table,MATCH('Classwork 5'!B2332,'5b'!$B$4:$B$904,0),4)</f>
        <v>20</v>
      </c>
      <c r="G2332" s="23">
        <v>1</v>
      </c>
      <c r="H2332" s="24">
        <v>15160</v>
      </c>
    </row>
    <row r="2333" spans="2:8" x14ac:dyDescent="0.3">
      <c r="B2333" s="22">
        <v>1000362</v>
      </c>
      <c r="C2333" s="23" t="s">
        <v>2208</v>
      </c>
      <c r="D2333" s="23" t="str">
        <f>VLOOKUP(B2333,'5b'!$B$4:$E$904,2,FALSE)</f>
        <v>M</v>
      </c>
      <c r="E2333" s="23" t="str">
        <f>INDEX(Table,MATCH('Classwork 5'!B2333,'5b'!$B$4:$B$904,0),3)</f>
        <v>36-45</v>
      </c>
      <c r="F2333" s="23">
        <f>INDEX(Table,MATCH('Classwork 5'!B2333,'5b'!$B$4:$B$904,0),4)</f>
        <v>20</v>
      </c>
      <c r="G2333" s="23">
        <v>1</v>
      </c>
      <c r="H2333" s="24">
        <v>11488</v>
      </c>
    </row>
    <row r="2334" spans="2:8" x14ac:dyDescent="0.3">
      <c r="B2334" s="22">
        <v>1000362</v>
      </c>
      <c r="C2334" s="23" t="s">
        <v>2123</v>
      </c>
      <c r="D2334" s="23" t="str">
        <f>VLOOKUP(B2334,'5b'!$B$4:$E$904,2,FALSE)</f>
        <v>M</v>
      </c>
      <c r="E2334" s="23" t="str">
        <f>INDEX(Table,MATCH('Classwork 5'!B2334,'5b'!$B$4:$B$904,0),3)</f>
        <v>36-45</v>
      </c>
      <c r="F2334" s="23">
        <f>INDEX(Table,MATCH('Classwork 5'!B2334,'5b'!$B$4:$B$904,0),4)</f>
        <v>20</v>
      </c>
      <c r="G2334" s="23">
        <v>1</v>
      </c>
      <c r="H2334" s="24">
        <v>7914</v>
      </c>
    </row>
    <row r="2335" spans="2:8" x14ac:dyDescent="0.3">
      <c r="B2335" s="22">
        <v>1000363</v>
      </c>
      <c r="C2335" s="23" t="s">
        <v>2454</v>
      </c>
      <c r="D2335" s="23" t="str">
        <f>VLOOKUP(B2335,'5b'!$B$4:$E$904,2,FALSE)</f>
        <v>M</v>
      </c>
      <c r="E2335" s="23" t="str">
        <f>INDEX(Table,MATCH('Classwork 5'!B2335,'5b'!$B$4:$B$904,0),3)</f>
        <v>18-25</v>
      </c>
      <c r="F2335" s="23">
        <f>INDEX(Table,MATCH('Classwork 5'!B2335,'5b'!$B$4:$B$904,0),4)</f>
        <v>10</v>
      </c>
      <c r="G2335" s="23">
        <v>1</v>
      </c>
      <c r="H2335" s="24">
        <v>15217</v>
      </c>
    </row>
    <row r="2336" spans="2:8" x14ac:dyDescent="0.3">
      <c r="B2336" s="22">
        <v>1000363</v>
      </c>
      <c r="C2336" s="23" t="s">
        <v>2181</v>
      </c>
      <c r="D2336" s="23" t="str">
        <f>VLOOKUP(B2336,'5b'!$B$4:$E$904,2,FALSE)</f>
        <v>M</v>
      </c>
      <c r="E2336" s="23" t="str">
        <f>INDEX(Table,MATCH('Classwork 5'!B2336,'5b'!$B$4:$B$904,0),3)</f>
        <v>18-25</v>
      </c>
      <c r="F2336" s="23">
        <f>INDEX(Table,MATCH('Classwork 5'!B2336,'5b'!$B$4:$B$904,0),4)</f>
        <v>10</v>
      </c>
      <c r="G2336" s="23">
        <v>15</v>
      </c>
      <c r="H2336" s="24">
        <v>12982</v>
      </c>
    </row>
    <row r="2337" spans="2:8" x14ac:dyDescent="0.3">
      <c r="B2337" s="22">
        <v>1000365</v>
      </c>
      <c r="C2337" s="23" t="s">
        <v>1955</v>
      </c>
      <c r="D2337" s="23" t="str">
        <f>VLOOKUP(B2337,'5b'!$B$4:$E$904,2,FALSE)</f>
        <v>F</v>
      </c>
      <c r="E2337" s="23" t="str">
        <f>INDEX(Table,MATCH('Classwork 5'!B2337,'5b'!$B$4:$B$904,0),3)</f>
        <v>18-25</v>
      </c>
      <c r="F2337" s="23">
        <f>INDEX(Table,MATCH('Classwork 5'!B2337,'5b'!$B$4:$B$904,0),4)</f>
        <v>4</v>
      </c>
      <c r="G2337" s="23">
        <v>5</v>
      </c>
      <c r="H2337" s="24">
        <v>7047</v>
      </c>
    </row>
    <row r="2338" spans="2:8" x14ac:dyDescent="0.3">
      <c r="B2338" s="22">
        <v>1000365</v>
      </c>
      <c r="C2338" s="23" t="s">
        <v>2249</v>
      </c>
      <c r="D2338" s="23" t="str">
        <f>VLOOKUP(B2338,'5b'!$B$4:$E$904,2,FALSE)</f>
        <v>F</v>
      </c>
      <c r="E2338" s="23" t="str">
        <f>INDEX(Table,MATCH('Classwork 5'!B2338,'5b'!$B$4:$B$904,0),3)</f>
        <v>18-25</v>
      </c>
      <c r="F2338" s="23">
        <f>INDEX(Table,MATCH('Classwork 5'!B2338,'5b'!$B$4:$B$904,0),4)</f>
        <v>4</v>
      </c>
      <c r="G2338" s="23">
        <v>5</v>
      </c>
      <c r="H2338" s="24">
        <v>3522</v>
      </c>
    </row>
    <row r="2339" spans="2:8" x14ac:dyDescent="0.3">
      <c r="B2339" s="22">
        <v>1000365</v>
      </c>
      <c r="C2339" s="23" t="s">
        <v>3013</v>
      </c>
      <c r="D2339" s="23" t="str">
        <f>VLOOKUP(B2339,'5b'!$B$4:$E$904,2,FALSE)</f>
        <v>F</v>
      </c>
      <c r="E2339" s="23" t="str">
        <f>INDEX(Table,MATCH('Classwork 5'!B2339,'5b'!$B$4:$B$904,0),3)</f>
        <v>18-25</v>
      </c>
      <c r="F2339" s="23">
        <f>INDEX(Table,MATCH('Classwork 5'!B2339,'5b'!$B$4:$B$904,0),4)</f>
        <v>4</v>
      </c>
      <c r="G2339" s="23">
        <v>1</v>
      </c>
      <c r="H2339" s="24">
        <v>15515</v>
      </c>
    </row>
    <row r="2340" spans="2:8" x14ac:dyDescent="0.3">
      <c r="B2340" s="22">
        <v>1000365</v>
      </c>
      <c r="C2340" s="23" t="s">
        <v>2813</v>
      </c>
      <c r="D2340" s="23" t="str">
        <f>VLOOKUP(B2340,'5b'!$B$4:$E$904,2,FALSE)</f>
        <v>F</v>
      </c>
      <c r="E2340" s="23" t="str">
        <f>INDEX(Table,MATCH('Classwork 5'!B2340,'5b'!$B$4:$B$904,0),3)</f>
        <v>18-25</v>
      </c>
      <c r="F2340" s="23">
        <f>INDEX(Table,MATCH('Classwork 5'!B2340,'5b'!$B$4:$B$904,0),4)</f>
        <v>4</v>
      </c>
      <c r="G2340" s="23">
        <v>8</v>
      </c>
      <c r="H2340" s="24">
        <v>7852</v>
      </c>
    </row>
    <row r="2341" spans="2:8" x14ac:dyDescent="0.3">
      <c r="B2341" s="22">
        <v>1000366</v>
      </c>
      <c r="C2341" s="23" t="s">
        <v>2375</v>
      </c>
      <c r="D2341" s="23" t="str">
        <f>VLOOKUP(B2341,'5b'!$B$4:$E$904,2,FALSE)</f>
        <v>M</v>
      </c>
      <c r="E2341" s="23" t="str">
        <f>INDEX(Table,MATCH('Classwork 5'!B2341,'5b'!$B$4:$B$904,0),3)</f>
        <v>51-55</v>
      </c>
      <c r="F2341" s="23">
        <f>INDEX(Table,MATCH('Classwork 5'!B2341,'5b'!$B$4:$B$904,0),4)</f>
        <v>15</v>
      </c>
      <c r="G2341" s="23">
        <v>5</v>
      </c>
      <c r="H2341" s="24">
        <v>8572</v>
      </c>
    </row>
    <row r="2342" spans="2:8" x14ac:dyDescent="0.3">
      <c r="B2342" s="22">
        <v>1000366</v>
      </c>
      <c r="C2342" s="23" t="s">
        <v>2938</v>
      </c>
      <c r="D2342" s="23" t="str">
        <f>VLOOKUP(B2342,'5b'!$B$4:$E$904,2,FALSE)</f>
        <v>M</v>
      </c>
      <c r="E2342" s="23" t="str">
        <f>INDEX(Table,MATCH('Classwork 5'!B2342,'5b'!$B$4:$B$904,0),3)</f>
        <v>51-55</v>
      </c>
      <c r="F2342" s="23">
        <f>INDEX(Table,MATCH('Classwork 5'!B2342,'5b'!$B$4:$B$904,0),4)</f>
        <v>15</v>
      </c>
      <c r="G2342" s="23">
        <v>8</v>
      </c>
      <c r="H2342" s="24">
        <v>8021</v>
      </c>
    </row>
    <row r="2343" spans="2:8" x14ac:dyDescent="0.3">
      <c r="B2343" s="22">
        <v>1000366</v>
      </c>
      <c r="C2343" s="23" t="s">
        <v>3162</v>
      </c>
      <c r="D2343" s="23" t="str">
        <f>VLOOKUP(B2343,'5b'!$B$4:$E$904,2,FALSE)</f>
        <v>M</v>
      </c>
      <c r="E2343" s="23" t="str">
        <f>INDEX(Table,MATCH('Classwork 5'!B2343,'5b'!$B$4:$B$904,0),3)</f>
        <v>51-55</v>
      </c>
      <c r="F2343" s="23">
        <f>INDEX(Table,MATCH('Classwork 5'!B2343,'5b'!$B$4:$B$904,0),4)</f>
        <v>15</v>
      </c>
      <c r="G2343" s="23">
        <v>2</v>
      </c>
      <c r="H2343" s="24">
        <v>10051</v>
      </c>
    </row>
    <row r="2344" spans="2:8" x14ac:dyDescent="0.3">
      <c r="B2344" s="22">
        <v>1000366</v>
      </c>
      <c r="C2344" s="23" t="s">
        <v>2764</v>
      </c>
      <c r="D2344" s="23" t="str">
        <f>VLOOKUP(B2344,'5b'!$B$4:$E$904,2,FALSE)</f>
        <v>M</v>
      </c>
      <c r="E2344" s="23" t="str">
        <f>INDEX(Table,MATCH('Classwork 5'!B2344,'5b'!$B$4:$B$904,0),3)</f>
        <v>51-55</v>
      </c>
      <c r="F2344" s="23">
        <f>INDEX(Table,MATCH('Classwork 5'!B2344,'5b'!$B$4:$B$904,0),4)</f>
        <v>15</v>
      </c>
      <c r="G2344" s="23">
        <v>1</v>
      </c>
      <c r="H2344" s="24">
        <v>11825</v>
      </c>
    </row>
    <row r="2345" spans="2:8" x14ac:dyDescent="0.3">
      <c r="B2345" s="22">
        <v>1000366</v>
      </c>
      <c r="C2345" s="23" t="s">
        <v>2132</v>
      </c>
      <c r="D2345" s="23" t="str">
        <f>VLOOKUP(B2345,'5b'!$B$4:$E$904,2,FALSE)</f>
        <v>M</v>
      </c>
      <c r="E2345" s="23" t="str">
        <f>INDEX(Table,MATCH('Classwork 5'!B2345,'5b'!$B$4:$B$904,0),3)</f>
        <v>51-55</v>
      </c>
      <c r="F2345" s="23">
        <f>INDEX(Table,MATCH('Classwork 5'!B2345,'5b'!$B$4:$B$904,0),4)</f>
        <v>15</v>
      </c>
      <c r="G2345" s="23">
        <v>5</v>
      </c>
      <c r="H2345" s="24">
        <v>8794</v>
      </c>
    </row>
    <row r="2346" spans="2:8" x14ac:dyDescent="0.3">
      <c r="B2346" s="22">
        <v>1000366</v>
      </c>
      <c r="C2346" s="23" t="s">
        <v>2654</v>
      </c>
      <c r="D2346" s="23" t="str">
        <f>VLOOKUP(B2346,'5b'!$B$4:$E$904,2,FALSE)</f>
        <v>M</v>
      </c>
      <c r="E2346" s="23" t="str">
        <f>INDEX(Table,MATCH('Classwork 5'!B2346,'5b'!$B$4:$B$904,0),3)</f>
        <v>51-55</v>
      </c>
      <c r="F2346" s="23">
        <f>INDEX(Table,MATCH('Classwork 5'!B2346,'5b'!$B$4:$B$904,0),4)</f>
        <v>15</v>
      </c>
      <c r="G2346" s="23">
        <v>1</v>
      </c>
      <c r="H2346" s="24">
        <v>11389</v>
      </c>
    </row>
    <row r="2347" spans="2:8" x14ac:dyDescent="0.3">
      <c r="B2347" s="22">
        <v>1000366</v>
      </c>
      <c r="C2347" s="23" t="s">
        <v>3163</v>
      </c>
      <c r="D2347" s="23" t="str">
        <f>VLOOKUP(B2347,'5b'!$B$4:$E$904,2,FALSE)</f>
        <v>M</v>
      </c>
      <c r="E2347" s="23" t="str">
        <f>INDEX(Table,MATCH('Classwork 5'!B2347,'5b'!$B$4:$B$904,0),3)</f>
        <v>51-55</v>
      </c>
      <c r="F2347" s="23">
        <f>INDEX(Table,MATCH('Classwork 5'!B2347,'5b'!$B$4:$B$904,0),4)</f>
        <v>15</v>
      </c>
      <c r="G2347" s="23">
        <v>8</v>
      </c>
      <c r="H2347" s="24">
        <v>5912</v>
      </c>
    </row>
    <row r="2348" spans="2:8" x14ac:dyDescent="0.3">
      <c r="B2348" s="22">
        <v>1000368</v>
      </c>
      <c r="C2348" s="23" t="s">
        <v>1995</v>
      </c>
      <c r="D2348" s="23" t="str">
        <f>VLOOKUP(B2348,'5b'!$B$4:$E$904,2,FALSE)</f>
        <v>M</v>
      </c>
      <c r="E2348" s="23" t="str">
        <f>INDEX(Table,MATCH('Classwork 5'!B2348,'5b'!$B$4:$B$904,0),3)</f>
        <v>26-35</v>
      </c>
      <c r="F2348" s="23">
        <f>INDEX(Table,MATCH('Classwork 5'!B2348,'5b'!$B$4:$B$904,0),4)</f>
        <v>0</v>
      </c>
      <c r="G2348" s="23">
        <v>5</v>
      </c>
      <c r="H2348" s="24">
        <v>6965</v>
      </c>
    </row>
    <row r="2349" spans="2:8" x14ac:dyDescent="0.3">
      <c r="B2349" s="22">
        <v>1000368</v>
      </c>
      <c r="C2349" s="23" t="s">
        <v>3164</v>
      </c>
      <c r="D2349" s="23" t="str">
        <f>VLOOKUP(B2349,'5b'!$B$4:$E$904,2,FALSE)</f>
        <v>M</v>
      </c>
      <c r="E2349" s="23" t="str">
        <f>INDEX(Table,MATCH('Classwork 5'!B2349,'5b'!$B$4:$B$904,0),3)</f>
        <v>26-35</v>
      </c>
      <c r="F2349" s="23">
        <f>INDEX(Table,MATCH('Classwork 5'!B2349,'5b'!$B$4:$B$904,0),4)</f>
        <v>0</v>
      </c>
      <c r="G2349" s="23">
        <v>8</v>
      </c>
      <c r="H2349" s="24">
        <v>7784</v>
      </c>
    </row>
    <row r="2350" spans="2:8" x14ac:dyDescent="0.3">
      <c r="B2350" s="22">
        <v>1000368</v>
      </c>
      <c r="C2350" s="23" t="s">
        <v>2321</v>
      </c>
      <c r="D2350" s="23" t="str">
        <f>VLOOKUP(B2350,'5b'!$B$4:$E$904,2,FALSE)</f>
        <v>M</v>
      </c>
      <c r="E2350" s="23" t="str">
        <f>INDEX(Table,MATCH('Classwork 5'!B2350,'5b'!$B$4:$B$904,0),3)</f>
        <v>26-35</v>
      </c>
      <c r="F2350" s="23">
        <f>INDEX(Table,MATCH('Classwork 5'!B2350,'5b'!$B$4:$B$904,0),4)</f>
        <v>0</v>
      </c>
      <c r="G2350" s="23">
        <v>5</v>
      </c>
      <c r="H2350" s="24">
        <v>5414</v>
      </c>
    </row>
    <row r="2351" spans="2:8" x14ac:dyDescent="0.3">
      <c r="B2351" s="22">
        <v>1000368</v>
      </c>
      <c r="C2351" s="23" t="s">
        <v>2994</v>
      </c>
      <c r="D2351" s="23" t="str">
        <f>VLOOKUP(B2351,'5b'!$B$4:$E$904,2,FALSE)</f>
        <v>M</v>
      </c>
      <c r="E2351" s="23" t="str">
        <f>INDEX(Table,MATCH('Classwork 5'!B2351,'5b'!$B$4:$B$904,0),3)</f>
        <v>26-35</v>
      </c>
      <c r="F2351" s="23">
        <f>INDEX(Table,MATCH('Classwork 5'!B2351,'5b'!$B$4:$B$904,0),4)</f>
        <v>0</v>
      </c>
      <c r="G2351" s="23">
        <v>8</v>
      </c>
      <c r="H2351" s="24">
        <v>7982</v>
      </c>
    </row>
    <row r="2352" spans="2:8" x14ac:dyDescent="0.3">
      <c r="B2352" s="22">
        <v>1000368</v>
      </c>
      <c r="C2352" s="23" t="s">
        <v>3165</v>
      </c>
      <c r="D2352" s="23" t="str">
        <f>VLOOKUP(B2352,'5b'!$B$4:$E$904,2,FALSE)</f>
        <v>M</v>
      </c>
      <c r="E2352" s="23" t="str">
        <f>INDEX(Table,MATCH('Classwork 5'!B2352,'5b'!$B$4:$B$904,0),3)</f>
        <v>26-35</v>
      </c>
      <c r="F2352" s="23">
        <f>INDEX(Table,MATCH('Classwork 5'!B2352,'5b'!$B$4:$B$904,0),4)</f>
        <v>0</v>
      </c>
      <c r="G2352" s="23">
        <v>1</v>
      </c>
      <c r="H2352" s="24">
        <v>11857</v>
      </c>
    </row>
    <row r="2353" spans="2:8" x14ac:dyDescent="0.3">
      <c r="B2353" s="22">
        <v>1000368</v>
      </c>
      <c r="C2353" s="23" t="s">
        <v>3166</v>
      </c>
      <c r="D2353" s="23" t="str">
        <f>VLOOKUP(B2353,'5b'!$B$4:$E$904,2,FALSE)</f>
        <v>M</v>
      </c>
      <c r="E2353" s="23" t="str">
        <f>INDEX(Table,MATCH('Classwork 5'!B2353,'5b'!$B$4:$B$904,0),3)</f>
        <v>26-35</v>
      </c>
      <c r="F2353" s="23">
        <f>INDEX(Table,MATCH('Classwork 5'!B2353,'5b'!$B$4:$B$904,0),4)</f>
        <v>0</v>
      </c>
      <c r="G2353" s="23">
        <v>16</v>
      </c>
      <c r="H2353" s="24">
        <v>16910</v>
      </c>
    </row>
    <row r="2354" spans="2:8" x14ac:dyDescent="0.3">
      <c r="B2354" s="22">
        <v>1000369</v>
      </c>
      <c r="C2354" s="23" t="s">
        <v>3167</v>
      </c>
      <c r="D2354" s="23" t="str">
        <f>VLOOKUP(B2354,'5b'!$B$4:$E$904,2,FALSE)</f>
        <v>M</v>
      </c>
      <c r="E2354" s="23" t="str">
        <f>INDEX(Table,MATCH('Classwork 5'!B2354,'5b'!$B$4:$B$904,0),3)</f>
        <v>36-45</v>
      </c>
      <c r="F2354" s="23">
        <f>INDEX(Table,MATCH('Classwork 5'!B2354,'5b'!$B$4:$B$904,0),4)</f>
        <v>1</v>
      </c>
      <c r="G2354" s="23">
        <v>5</v>
      </c>
      <c r="H2354" s="24">
        <v>8734</v>
      </c>
    </row>
    <row r="2355" spans="2:8" x14ac:dyDescent="0.3">
      <c r="B2355" s="22">
        <v>1000369</v>
      </c>
      <c r="C2355" s="23" t="s">
        <v>2486</v>
      </c>
      <c r="D2355" s="23" t="str">
        <f>VLOOKUP(B2355,'5b'!$B$4:$E$904,2,FALSE)</f>
        <v>M</v>
      </c>
      <c r="E2355" s="23" t="str">
        <f>INDEX(Table,MATCH('Classwork 5'!B2355,'5b'!$B$4:$B$904,0),3)</f>
        <v>36-45</v>
      </c>
      <c r="F2355" s="23">
        <f>INDEX(Table,MATCH('Classwork 5'!B2355,'5b'!$B$4:$B$904,0),4)</f>
        <v>1</v>
      </c>
      <c r="G2355" s="23">
        <v>2</v>
      </c>
      <c r="H2355" s="24">
        <v>12781</v>
      </c>
    </row>
    <row r="2356" spans="2:8" x14ac:dyDescent="0.3">
      <c r="B2356" s="22">
        <v>1000369</v>
      </c>
      <c r="C2356" s="23" t="s">
        <v>2324</v>
      </c>
      <c r="D2356" s="23" t="str">
        <f>VLOOKUP(B2356,'5b'!$B$4:$E$904,2,FALSE)</f>
        <v>M</v>
      </c>
      <c r="E2356" s="23" t="str">
        <f>INDEX(Table,MATCH('Classwork 5'!B2356,'5b'!$B$4:$B$904,0),3)</f>
        <v>36-45</v>
      </c>
      <c r="F2356" s="23">
        <f>INDEX(Table,MATCH('Classwork 5'!B2356,'5b'!$B$4:$B$904,0),4)</f>
        <v>1</v>
      </c>
      <c r="G2356" s="23">
        <v>5</v>
      </c>
      <c r="H2356" s="24">
        <v>3605</v>
      </c>
    </row>
    <row r="2357" spans="2:8" x14ac:dyDescent="0.3">
      <c r="B2357" s="22">
        <v>1000369</v>
      </c>
      <c r="C2357" s="23" t="s">
        <v>2495</v>
      </c>
      <c r="D2357" s="23" t="str">
        <f>VLOOKUP(B2357,'5b'!$B$4:$E$904,2,FALSE)</f>
        <v>M</v>
      </c>
      <c r="E2357" s="23" t="str">
        <f>INDEX(Table,MATCH('Classwork 5'!B2357,'5b'!$B$4:$B$904,0),3)</f>
        <v>36-45</v>
      </c>
      <c r="F2357" s="23">
        <f>INDEX(Table,MATCH('Classwork 5'!B2357,'5b'!$B$4:$B$904,0),4)</f>
        <v>1</v>
      </c>
      <c r="G2357" s="23">
        <v>3</v>
      </c>
      <c r="H2357" s="24">
        <v>5362</v>
      </c>
    </row>
    <row r="2358" spans="2:8" x14ac:dyDescent="0.3">
      <c r="B2358" s="22">
        <v>1000369</v>
      </c>
      <c r="C2358" s="23" t="s">
        <v>2458</v>
      </c>
      <c r="D2358" s="23" t="str">
        <f>VLOOKUP(B2358,'5b'!$B$4:$E$904,2,FALSE)</f>
        <v>M</v>
      </c>
      <c r="E2358" s="23" t="str">
        <f>INDEX(Table,MATCH('Classwork 5'!B2358,'5b'!$B$4:$B$904,0),3)</f>
        <v>36-45</v>
      </c>
      <c r="F2358" s="23">
        <f>INDEX(Table,MATCH('Classwork 5'!B2358,'5b'!$B$4:$B$904,0),4)</f>
        <v>1</v>
      </c>
      <c r="G2358" s="23">
        <v>5</v>
      </c>
      <c r="H2358" s="24">
        <v>1880</v>
      </c>
    </row>
    <row r="2359" spans="2:8" x14ac:dyDescent="0.3">
      <c r="B2359" s="22">
        <v>1000369</v>
      </c>
      <c r="C2359" s="23" t="s">
        <v>1962</v>
      </c>
      <c r="D2359" s="23" t="str">
        <f>VLOOKUP(B2359,'5b'!$B$4:$E$904,2,FALSE)</f>
        <v>M</v>
      </c>
      <c r="E2359" s="23" t="str">
        <f>INDEX(Table,MATCH('Classwork 5'!B2359,'5b'!$B$4:$B$904,0),3)</f>
        <v>36-45</v>
      </c>
      <c r="F2359" s="23">
        <f>INDEX(Table,MATCH('Classwork 5'!B2359,'5b'!$B$4:$B$904,0),4)</f>
        <v>1</v>
      </c>
      <c r="G2359" s="23">
        <v>5</v>
      </c>
      <c r="H2359" s="24">
        <v>6884</v>
      </c>
    </row>
    <row r="2360" spans="2:8" x14ac:dyDescent="0.3">
      <c r="B2360" s="22">
        <v>1000369</v>
      </c>
      <c r="C2360" s="23" t="s">
        <v>3168</v>
      </c>
      <c r="D2360" s="23" t="str">
        <f>VLOOKUP(B2360,'5b'!$B$4:$E$904,2,FALSE)</f>
        <v>M</v>
      </c>
      <c r="E2360" s="23" t="str">
        <f>INDEX(Table,MATCH('Classwork 5'!B2360,'5b'!$B$4:$B$904,0),3)</f>
        <v>36-45</v>
      </c>
      <c r="F2360" s="23">
        <f>INDEX(Table,MATCH('Classwork 5'!B2360,'5b'!$B$4:$B$904,0),4)</f>
        <v>1</v>
      </c>
      <c r="G2360" s="23">
        <v>5</v>
      </c>
      <c r="H2360" s="24">
        <v>3735</v>
      </c>
    </row>
    <row r="2361" spans="2:8" x14ac:dyDescent="0.3">
      <c r="B2361" s="22">
        <v>1000370</v>
      </c>
      <c r="C2361" s="23" t="s">
        <v>1992</v>
      </c>
      <c r="D2361" s="23" t="str">
        <f>VLOOKUP(B2361,'5b'!$B$4:$E$904,2,FALSE)</f>
        <v>M</v>
      </c>
      <c r="E2361" s="23" t="str">
        <f>INDEX(Table,MATCH('Classwork 5'!B2361,'5b'!$B$4:$B$904,0),3)</f>
        <v>18-25</v>
      </c>
      <c r="F2361" s="23">
        <f>INDEX(Table,MATCH('Classwork 5'!B2361,'5b'!$B$4:$B$904,0),4)</f>
        <v>17</v>
      </c>
      <c r="G2361" s="23">
        <v>8</v>
      </c>
      <c r="H2361" s="24">
        <v>5957</v>
      </c>
    </row>
    <row r="2362" spans="2:8" x14ac:dyDescent="0.3">
      <c r="B2362" s="22">
        <v>1000370</v>
      </c>
      <c r="C2362" s="23" t="s">
        <v>2156</v>
      </c>
      <c r="D2362" s="23" t="str">
        <f>VLOOKUP(B2362,'5b'!$B$4:$E$904,2,FALSE)</f>
        <v>M</v>
      </c>
      <c r="E2362" s="23" t="str">
        <f>INDEX(Table,MATCH('Classwork 5'!B2362,'5b'!$B$4:$B$904,0),3)</f>
        <v>18-25</v>
      </c>
      <c r="F2362" s="23">
        <f>INDEX(Table,MATCH('Classwork 5'!B2362,'5b'!$B$4:$B$904,0),4)</f>
        <v>17</v>
      </c>
      <c r="G2362" s="23">
        <v>16</v>
      </c>
      <c r="H2362" s="24">
        <v>20549</v>
      </c>
    </row>
    <row r="2363" spans="2:8" x14ac:dyDescent="0.3">
      <c r="B2363" s="22">
        <v>1000371</v>
      </c>
      <c r="C2363" s="23" t="s">
        <v>2334</v>
      </c>
      <c r="D2363" s="23" t="str">
        <f>VLOOKUP(B2363,'5b'!$B$4:$E$904,2,FALSE)</f>
        <v>M</v>
      </c>
      <c r="E2363" s="23" t="str">
        <f>INDEX(Table,MATCH('Classwork 5'!B2363,'5b'!$B$4:$B$904,0),3)</f>
        <v>18-25</v>
      </c>
      <c r="F2363" s="23">
        <f>INDEX(Table,MATCH('Classwork 5'!B2363,'5b'!$B$4:$B$904,0),4)</f>
        <v>4</v>
      </c>
      <c r="G2363" s="23">
        <v>5</v>
      </c>
      <c r="H2363" s="24">
        <v>2025</v>
      </c>
    </row>
    <row r="2364" spans="2:8" x14ac:dyDescent="0.3">
      <c r="B2364" s="22">
        <v>1000371</v>
      </c>
      <c r="C2364" s="23" t="s">
        <v>2315</v>
      </c>
      <c r="D2364" s="23" t="str">
        <f>VLOOKUP(B2364,'5b'!$B$4:$E$904,2,FALSE)</f>
        <v>M</v>
      </c>
      <c r="E2364" s="23" t="str">
        <f>INDEX(Table,MATCH('Classwork 5'!B2364,'5b'!$B$4:$B$904,0),3)</f>
        <v>18-25</v>
      </c>
      <c r="F2364" s="23">
        <f>INDEX(Table,MATCH('Classwork 5'!B2364,'5b'!$B$4:$B$904,0),4)</f>
        <v>4</v>
      </c>
      <c r="G2364" s="23">
        <v>5</v>
      </c>
      <c r="H2364" s="24">
        <v>3661</v>
      </c>
    </row>
    <row r="2365" spans="2:8" x14ac:dyDescent="0.3">
      <c r="B2365" s="22">
        <v>1000371</v>
      </c>
      <c r="C2365" s="23" t="s">
        <v>3169</v>
      </c>
      <c r="D2365" s="23" t="str">
        <f>VLOOKUP(B2365,'5b'!$B$4:$E$904,2,FALSE)</f>
        <v>M</v>
      </c>
      <c r="E2365" s="23" t="str">
        <f>INDEX(Table,MATCH('Classwork 5'!B2365,'5b'!$B$4:$B$904,0),3)</f>
        <v>18-25</v>
      </c>
      <c r="F2365" s="23">
        <f>INDEX(Table,MATCH('Classwork 5'!B2365,'5b'!$B$4:$B$904,0),4)</f>
        <v>4</v>
      </c>
      <c r="G2365" s="23">
        <v>5</v>
      </c>
      <c r="H2365" s="24">
        <v>5363</v>
      </c>
    </row>
    <row r="2366" spans="2:8" x14ac:dyDescent="0.3">
      <c r="B2366" s="22">
        <v>1000371</v>
      </c>
      <c r="C2366" s="23" t="s">
        <v>1981</v>
      </c>
      <c r="D2366" s="23" t="str">
        <f>VLOOKUP(B2366,'5b'!$B$4:$E$904,2,FALSE)</f>
        <v>M</v>
      </c>
      <c r="E2366" s="23" t="str">
        <f>INDEX(Table,MATCH('Classwork 5'!B2366,'5b'!$B$4:$B$904,0),3)</f>
        <v>18-25</v>
      </c>
      <c r="F2366" s="23">
        <f>INDEX(Table,MATCH('Classwork 5'!B2366,'5b'!$B$4:$B$904,0),4)</f>
        <v>4</v>
      </c>
      <c r="G2366" s="23">
        <v>1</v>
      </c>
      <c r="H2366" s="24">
        <v>19636</v>
      </c>
    </row>
    <row r="2367" spans="2:8" x14ac:dyDescent="0.3">
      <c r="B2367" s="22">
        <v>1000371</v>
      </c>
      <c r="C2367" s="23" t="s">
        <v>2465</v>
      </c>
      <c r="D2367" s="23" t="str">
        <f>VLOOKUP(B2367,'5b'!$B$4:$E$904,2,FALSE)</f>
        <v>M</v>
      </c>
      <c r="E2367" s="23" t="str">
        <f>INDEX(Table,MATCH('Classwork 5'!B2367,'5b'!$B$4:$B$904,0),3)</f>
        <v>18-25</v>
      </c>
      <c r="F2367" s="23">
        <f>INDEX(Table,MATCH('Classwork 5'!B2367,'5b'!$B$4:$B$904,0),4)</f>
        <v>4</v>
      </c>
      <c r="G2367" s="23">
        <v>1</v>
      </c>
      <c r="H2367" s="24">
        <v>19048</v>
      </c>
    </row>
    <row r="2368" spans="2:8" x14ac:dyDescent="0.3">
      <c r="B2368" s="22">
        <v>1000371</v>
      </c>
      <c r="C2368" s="23" t="s">
        <v>2281</v>
      </c>
      <c r="D2368" s="23" t="str">
        <f>VLOOKUP(B2368,'5b'!$B$4:$E$904,2,FALSE)</f>
        <v>M</v>
      </c>
      <c r="E2368" s="23" t="str">
        <f>INDEX(Table,MATCH('Classwork 5'!B2368,'5b'!$B$4:$B$904,0),3)</f>
        <v>18-25</v>
      </c>
      <c r="F2368" s="23">
        <f>INDEX(Table,MATCH('Classwork 5'!B2368,'5b'!$B$4:$B$904,0),4)</f>
        <v>4</v>
      </c>
      <c r="G2368" s="23">
        <v>1</v>
      </c>
      <c r="H2368" s="24">
        <v>11616</v>
      </c>
    </row>
    <row r="2369" spans="2:8" x14ac:dyDescent="0.3">
      <c r="B2369" s="22">
        <v>1000372</v>
      </c>
      <c r="C2369" s="23" t="s">
        <v>3170</v>
      </c>
      <c r="D2369" s="23" t="str">
        <f>VLOOKUP(B2369,'5b'!$B$4:$E$904,2,FALSE)</f>
        <v>F</v>
      </c>
      <c r="E2369" s="23" t="str">
        <f>INDEX(Table,MATCH('Classwork 5'!B2369,'5b'!$B$4:$B$904,0),3)</f>
        <v>18-25</v>
      </c>
      <c r="F2369" s="23">
        <f>INDEX(Table,MATCH('Classwork 5'!B2369,'5b'!$B$4:$B$904,0),4)</f>
        <v>4</v>
      </c>
      <c r="G2369" s="23">
        <v>2</v>
      </c>
      <c r="H2369" s="24">
        <v>9826</v>
      </c>
    </row>
    <row r="2370" spans="2:8" x14ac:dyDescent="0.3">
      <c r="B2370" s="22">
        <v>1000372</v>
      </c>
      <c r="C2370" s="23" t="s">
        <v>2479</v>
      </c>
      <c r="D2370" s="23" t="str">
        <f>VLOOKUP(B2370,'5b'!$B$4:$E$904,2,FALSE)</f>
        <v>F</v>
      </c>
      <c r="E2370" s="23" t="str">
        <f>INDEX(Table,MATCH('Classwork 5'!B2370,'5b'!$B$4:$B$904,0),3)</f>
        <v>18-25</v>
      </c>
      <c r="F2370" s="23">
        <f>INDEX(Table,MATCH('Classwork 5'!B2370,'5b'!$B$4:$B$904,0),4)</f>
        <v>4</v>
      </c>
      <c r="G2370" s="23">
        <v>5</v>
      </c>
      <c r="H2370" s="24">
        <v>7039</v>
      </c>
    </row>
    <row r="2371" spans="2:8" x14ac:dyDescent="0.3">
      <c r="B2371" s="22">
        <v>1000372</v>
      </c>
      <c r="C2371" s="23" t="s">
        <v>2992</v>
      </c>
      <c r="D2371" s="23" t="str">
        <f>VLOOKUP(B2371,'5b'!$B$4:$E$904,2,FALSE)</f>
        <v>F</v>
      </c>
      <c r="E2371" s="23" t="str">
        <f>INDEX(Table,MATCH('Classwork 5'!B2371,'5b'!$B$4:$B$904,0),3)</f>
        <v>18-25</v>
      </c>
      <c r="F2371" s="23">
        <f>INDEX(Table,MATCH('Classwork 5'!B2371,'5b'!$B$4:$B$904,0),4)</f>
        <v>4</v>
      </c>
      <c r="G2371" s="23">
        <v>1</v>
      </c>
      <c r="H2371" s="24">
        <v>11469</v>
      </c>
    </row>
    <row r="2372" spans="2:8" x14ac:dyDescent="0.3">
      <c r="B2372" s="22">
        <v>1000372</v>
      </c>
      <c r="C2372" s="23" t="s">
        <v>2606</v>
      </c>
      <c r="D2372" s="23" t="str">
        <f>VLOOKUP(B2372,'5b'!$B$4:$E$904,2,FALSE)</f>
        <v>F</v>
      </c>
      <c r="E2372" s="23" t="str">
        <f>INDEX(Table,MATCH('Classwork 5'!B2372,'5b'!$B$4:$B$904,0),3)</f>
        <v>18-25</v>
      </c>
      <c r="F2372" s="23">
        <f>INDEX(Table,MATCH('Classwork 5'!B2372,'5b'!$B$4:$B$904,0),4)</f>
        <v>4</v>
      </c>
      <c r="G2372" s="23">
        <v>1</v>
      </c>
      <c r="H2372" s="24">
        <v>11573</v>
      </c>
    </row>
    <row r="2373" spans="2:8" x14ac:dyDescent="0.3">
      <c r="B2373" s="22">
        <v>1000372</v>
      </c>
      <c r="C2373" s="23" t="s">
        <v>3113</v>
      </c>
      <c r="D2373" s="23" t="str">
        <f>VLOOKUP(B2373,'5b'!$B$4:$E$904,2,FALSE)</f>
        <v>F</v>
      </c>
      <c r="E2373" s="23" t="str">
        <f>INDEX(Table,MATCH('Classwork 5'!B2373,'5b'!$B$4:$B$904,0),3)</f>
        <v>18-25</v>
      </c>
      <c r="F2373" s="23">
        <f>INDEX(Table,MATCH('Classwork 5'!B2373,'5b'!$B$4:$B$904,0),4)</f>
        <v>4</v>
      </c>
      <c r="G2373" s="23">
        <v>1</v>
      </c>
      <c r="H2373" s="24">
        <v>11568</v>
      </c>
    </row>
    <row r="2374" spans="2:8" x14ac:dyDescent="0.3">
      <c r="B2374" s="22">
        <v>1000372</v>
      </c>
      <c r="C2374" s="23" t="s">
        <v>2411</v>
      </c>
      <c r="D2374" s="23" t="str">
        <f>VLOOKUP(B2374,'5b'!$B$4:$E$904,2,FALSE)</f>
        <v>F</v>
      </c>
      <c r="E2374" s="23" t="str">
        <f>INDEX(Table,MATCH('Classwork 5'!B2374,'5b'!$B$4:$B$904,0),3)</f>
        <v>18-25</v>
      </c>
      <c r="F2374" s="23">
        <f>INDEX(Table,MATCH('Classwork 5'!B2374,'5b'!$B$4:$B$904,0),4)</f>
        <v>4</v>
      </c>
      <c r="G2374" s="23">
        <v>1</v>
      </c>
      <c r="H2374" s="24">
        <v>15295</v>
      </c>
    </row>
    <row r="2375" spans="2:8" x14ac:dyDescent="0.3">
      <c r="B2375" s="22">
        <v>1000374</v>
      </c>
      <c r="C2375" s="23" t="s">
        <v>2684</v>
      </c>
      <c r="D2375" s="23" t="str">
        <f>VLOOKUP(B2375,'5b'!$B$4:$E$904,2,FALSE)</f>
        <v>F</v>
      </c>
      <c r="E2375" s="23" t="str">
        <f>INDEX(Table,MATCH('Classwork 5'!B2375,'5b'!$B$4:$B$904,0),3)</f>
        <v>36-45</v>
      </c>
      <c r="F2375" s="23">
        <f>INDEX(Table,MATCH('Classwork 5'!B2375,'5b'!$B$4:$B$904,0),4)</f>
        <v>14</v>
      </c>
      <c r="G2375" s="23">
        <v>1</v>
      </c>
      <c r="H2375" s="24">
        <v>19349</v>
      </c>
    </row>
    <row r="2376" spans="2:8" x14ac:dyDescent="0.3">
      <c r="B2376" s="22">
        <v>1000374</v>
      </c>
      <c r="C2376" s="23" t="s">
        <v>2072</v>
      </c>
      <c r="D2376" s="23" t="str">
        <f>VLOOKUP(B2376,'5b'!$B$4:$E$904,2,FALSE)</f>
        <v>F</v>
      </c>
      <c r="E2376" s="23" t="str">
        <f>INDEX(Table,MATCH('Classwork 5'!B2376,'5b'!$B$4:$B$904,0),3)</f>
        <v>36-45</v>
      </c>
      <c r="F2376" s="23">
        <f>INDEX(Table,MATCH('Classwork 5'!B2376,'5b'!$B$4:$B$904,0),4)</f>
        <v>14</v>
      </c>
      <c r="G2376" s="23">
        <v>6</v>
      </c>
      <c r="H2376" s="24">
        <v>16122</v>
      </c>
    </row>
    <row r="2377" spans="2:8" x14ac:dyDescent="0.3">
      <c r="B2377" s="22">
        <v>1000375</v>
      </c>
      <c r="C2377" s="23" t="s">
        <v>1944</v>
      </c>
      <c r="D2377" s="23" t="str">
        <f>VLOOKUP(B2377,'5b'!$B$4:$E$904,2,FALSE)</f>
        <v>M</v>
      </c>
      <c r="E2377" s="23" t="str">
        <f>INDEX(Table,MATCH('Classwork 5'!B2377,'5b'!$B$4:$B$904,0),3)</f>
        <v>26-35</v>
      </c>
      <c r="F2377" s="23">
        <f>INDEX(Table,MATCH('Classwork 5'!B2377,'5b'!$B$4:$B$904,0),4)</f>
        <v>2</v>
      </c>
      <c r="G2377" s="23">
        <v>8</v>
      </c>
      <c r="H2377" s="24">
        <v>10069</v>
      </c>
    </row>
    <row r="2378" spans="2:8" x14ac:dyDescent="0.3">
      <c r="B2378" s="22">
        <v>1000375</v>
      </c>
      <c r="C2378" s="23" t="s">
        <v>3171</v>
      </c>
      <c r="D2378" s="23" t="str">
        <f>VLOOKUP(B2378,'5b'!$B$4:$E$904,2,FALSE)</f>
        <v>M</v>
      </c>
      <c r="E2378" s="23" t="str">
        <f>INDEX(Table,MATCH('Classwork 5'!B2378,'5b'!$B$4:$B$904,0),3)</f>
        <v>26-35</v>
      </c>
      <c r="F2378" s="23">
        <f>INDEX(Table,MATCH('Classwork 5'!B2378,'5b'!$B$4:$B$904,0),4)</f>
        <v>2</v>
      </c>
      <c r="G2378" s="23">
        <v>8</v>
      </c>
      <c r="H2378" s="24">
        <v>8108</v>
      </c>
    </row>
    <row r="2379" spans="2:8" x14ac:dyDescent="0.3">
      <c r="B2379" s="22">
        <v>1000376</v>
      </c>
      <c r="C2379" s="23" t="s">
        <v>2813</v>
      </c>
      <c r="D2379" s="23" t="str">
        <f>VLOOKUP(B2379,'5b'!$B$4:$E$904,2,FALSE)</f>
        <v>M</v>
      </c>
      <c r="E2379" s="23" t="str">
        <f>INDEX(Table,MATCH('Classwork 5'!B2379,'5b'!$B$4:$B$904,0),3)</f>
        <v>36-45</v>
      </c>
      <c r="F2379" s="23">
        <f>INDEX(Table,MATCH('Classwork 5'!B2379,'5b'!$B$4:$B$904,0),4)</f>
        <v>1</v>
      </c>
      <c r="G2379" s="23">
        <v>8</v>
      </c>
      <c r="H2379" s="24">
        <v>9939</v>
      </c>
    </row>
    <row r="2380" spans="2:8" x14ac:dyDescent="0.3">
      <c r="B2380" s="22">
        <v>1000376</v>
      </c>
      <c r="C2380" s="23" t="s">
        <v>2580</v>
      </c>
      <c r="D2380" s="23" t="str">
        <f>VLOOKUP(B2380,'5b'!$B$4:$E$904,2,FALSE)</f>
        <v>M</v>
      </c>
      <c r="E2380" s="23" t="str">
        <f>INDEX(Table,MATCH('Classwork 5'!B2380,'5b'!$B$4:$B$904,0),3)</f>
        <v>36-45</v>
      </c>
      <c r="F2380" s="23">
        <f>INDEX(Table,MATCH('Classwork 5'!B2380,'5b'!$B$4:$B$904,0),4)</f>
        <v>1</v>
      </c>
      <c r="G2380" s="23">
        <v>8</v>
      </c>
      <c r="H2380" s="24">
        <v>9697</v>
      </c>
    </row>
    <row r="2381" spans="2:8" x14ac:dyDescent="0.3">
      <c r="B2381" s="22">
        <v>1000376</v>
      </c>
      <c r="C2381" s="23" t="s">
        <v>2438</v>
      </c>
      <c r="D2381" s="23" t="str">
        <f>VLOOKUP(B2381,'5b'!$B$4:$E$904,2,FALSE)</f>
        <v>M</v>
      </c>
      <c r="E2381" s="23" t="str">
        <f>INDEX(Table,MATCH('Classwork 5'!B2381,'5b'!$B$4:$B$904,0),3)</f>
        <v>36-45</v>
      </c>
      <c r="F2381" s="23">
        <f>INDEX(Table,MATCH('Classwork 5'!B2381,'5b'!$B$4:$B$904,0),4)</f>
        <v>1</v>
      </c>
      <c r="G2381" s="23">
        <v>5</v>
      </c>
      <c r="H2381" s="24">
        <v>7094</v>
      </c>
    </row>
    <row r="2382" spans="2:8" x14ac:dyDescent="0.3">
      <c r="B2382" s="22">
        <v>1000376</v>
      </c>
      <c r="C2382" s="23" t="s">
        <v>3172</v>
      </c>
      <c r="D2382" s="23" t="str">
        <f>VLOOKUP(B2382,'5b'!$B$4:$E$904,2,FALSE)</f>
        <v>M</v>
      </c>
      <c r="E2382" s="23" t="str">
        <f>INDEX(Table,MATCH('Classwork 5'!B2382,'5b'!$B$4:$B$904,0),3)</f>
        <v>36-45</v>
      </c>
      <c r="F2382" s="23">
        <f>INDEX(Table,MATCH('Classwork 5'!B2382,'5b'!$B$4:$B$904,0),4)</f>
        <v>1</v>
      </c>
      <c r="G2382" s="23">
        <v>1</v>
      </c>
      <c r="H2382" s="24">
        <v>15344</v>
      </c>
    </row>
    <row r="2383" spans="2:8" x14ac:dyDescent="0.3">
      <c r="B2383" s="22">
        <v>1000376</v>
      </c>
      <c r="C2383" s="23" t="s">
        <v>2894</v>
      </c>
      <c r="D2383" s="23" t="str">
        <f>VLOOKUP(B2383,'5b'!$B$4:$E$904,2,FALSE)</f>
        <v>M</v>
      </c>
      <c r="E2383" s="23" t="str">
        <f>INDEX(Table,MATCH('Classwork 5'!B2383,'5b'!$B$4:$B$904,0),3)</f>
        <v>36-45</v>
      </c>
      <c r="F2383" s="23">
        <f>INDEX(Table,MATCH('Classwork 5'!B2383,'5b'!$B$4:$B$904,0),4)</f>
        <v>1</v>
      </c>
      <c r="G2383" s="23">
        <v>1</v>
      </c>
      <c r="H2383" s="24">
        <v>19481</v>
      </c>
    </row>
    <row r="2384" spans="2:8" x14ac:dyDescent="0.3">
      <c r="B2384" s="22">
        <v>1000376</v>
      </c>
      <c r="C2384" s="23" t="s">
        <v>3173</v>
      </c>
      <c r="D2384" s="23" t="str">
        <f>VLOOKUP(B2384,'5b'!$B$4:$E$904,2,FALSE)</f>
        <v>M</v>
      </c>
      <c r="E2384" s="23" t="str">
        <f>INDEX(Table,MATCH('Classwork 5'!B2384,'5b'!$B$4:$B$904,0),3)</f>
        <v>36-45</v>
      </c>
      <c r="F2384" s="23">
        <f>INDEX(Table,MATCH('Classwork 5'!B2384,'5b'!$B$4:$B$904,0),4)</f>
        <v>1</v>
      </c>
      <c r="G2384" s="23">
        <v>5</v>
      </c>
      <c r="H2384" s="24">
        <v>8802</v>
      </c>
    </row>
    <row r="2385" spans="2:8" x14ac:dyDescent="0.3">
      <c r="B2385" s="22">
        <v>1000376</v>
      </c>
      <c r="C2385" s="23" t="s">
        <v>3174</v>
      </c>
      <c r="D2385" s="23" t="str">
        <f>VLOOKUP(B2385,'5b'!$B$4:$E$904,2,FALSE)</f>
        <v>M</v>
      </c>
      <c r="E2385" s="23" t="str">
        <f>INDEX(Table,MATCH('Classwork 5'!B2385,'5b'!$B$4:$B$904,0),3)</f>
        <v>36-45</v>
      </c>
      <c r="F2385" s="23">
        <f>INDEX(Table,MATCH('Classwork 5'!B2385,'5b'!$B$4:$B$904,0),4)</f>
        <v>1</v>
      </c>
      <c r="G2385" s="23">
        <v>3</v>
      </c>
      <c r="H2385" s="24">
        <v>13508</v>
      </c>
    </row>
    <row r="2386" spans="2:8" x14ac:dyDescent="0.3">
      <c r="B2386" s="22">
        <v>1000377</v>
      </c>
      <c r="C2386" s="23" t="s">
        <v>1976</v>
      </c>
      <c r="D2386" s="23" t="str">
        <f>VLOOKUP(B2386,'5b'!$B$4:$E$904,2,FALSE)</f>
        <v>M</v>
      </c>
      <c r="E2386" s="23" t="str">
        <f>INDEX(Table,MATCH('Classwork 5'!B2386,'5b'!$B$4:$B$904,0),3)</f>
        <v>26-35</v>
      </c>
      <c r="F2386" s="23">
        <f>INDEX(Table,MATCH('Classwork 5'!B2386,'5b'!$B$4:$B$904,0),4)</f>
        <v>17</v>
      </c>
      <c r="G2386" s="23">
        <v>1</v>
      </c>
      <c r="H2386" s="24">
        <v>15590</v>
      </c>
    </row>
    <row r="2387" spans="2:8" x14ac:dyDescent="0.3">
      <c r="B2387" s="22">
        <v>1000377</v>
      </c>
      <c r="C2387" s="23" t="s">
        <v>2657</v>
      </c>
      <c r="D2387" s="23" t="str">
        <f>VLOOKUP(B2387,'5b'!$B$4:$E$904,2,FALSE)</f>
        <v>M</v>
      </c>
      <c r="E2387" s="23" t="str">
        <f>INDEX(Table,MATCH('Classwork 5'!B2387,'5b'!$B$4:$B$904,0),3)</f>
        <v>26-35</v>
      </c>
      <c r="F2387" s="23">
        <f>INDEX(Table,MATCH('Classwork 5'!B2387,'5b'!$B$4:$B$904,0),4)</f>
        <v>17</v>
      </c>
      <c r="G2387" s="23">
        <v>1</v>
      </c>
      <c r="H2387" s="24">
        <v>11513</v>
      </c>
    </row>
    <row r="2388" spans="2:8" x14ac:dyDescent="0.3">
      <c r="B2388" s="22">
        <v>1000377</v>
      </c>
      <c r="C2388" s="23" t="s">
        <v>2410</v>
      </c>
      <c r="D2388" s="23" t="str">
        <f>VLOOKUP(B2388,'5b'!$B$4:$E$904,2,FALSE)</f>
        <v>M</v>
      </c>
      <c r="E2388" s="23" t="str">
        <f>INDEX(Table,MATCH('Classwork 5'!B2388,'5b'!$B$4:$B$904,0),3)</f>
        <v>26-35</v>
      </c>
      <c r="F2388" s="23">
        <f>INDEX(Table,MATCH('Classwork 5'!B2388,'5b'!$B$4:$B$904,0),4)</f>
        <v>17</v>
      </c>
      <c r="G2388" s="23">
        <v>2</v>
      </c>
      <c r="H2388" s="24">
        <v>12969</v>
      </c>
    </row>
    <row r="2389" spans="2:8" x14ac:dyDescent="0.3">
      <c r="B2389" s="22">
        <v>1000377</v>
      </c>
      <c r="C2389" s="23" t="s">
        <v>2029</v>
      </c>
      <c r="D2389" s="23" t="str">
        <f>VLOOKUP(B2389,'5b'!$B$4:$E$904,2,FALSE)</f>
        <v>M</v>
      </c>
      <c r="E2389" s="23" t="str">
        <f>INDEX(Table,MATCH('Classwork 5'!B2389,'5b'!$B$4:$B$904,0),3)</f>
        <v>26-35</v>
      </c>
      <c r="F2389" s="23">
        <f>INDEX(Table,MATCH('Classwork 5'!B2389,'5b'!$B$4:$B$904,0),4)</f>
        <v>17</v>
      </c>
      <c r="G2389" s="23">
        <v>5</v>
      </c>
      <c r="H2389" s="24">
        <v>5143</v>
      </c>
    </row>
    <row r="2390" spans="2:8" x14ac:dyDescent="0.3">
      <c r="B2390" s="22">
        <v>1000377</v>
      </c>
      <c r="C2390" s="23" t="s">
        <v>2016</v>
      </c>
      <c r="D2390" s="23" t="str">
        <f>VLOOKUP(B2390,'5b'!$B$4:$E$904,2,FALSE)</f>
        <v>M</v>
      </c>
      <c r="E2390" s="23" t="str">
        <f>INDEX(Table,MATCH('Classwork 5'!B2390,'5b'!$B$4:$B$904,0),3)</f>
        <v>26-35</v>
      </c>
      <c r="F2390" s="23">
        <f>INDEX(Table,MATCH('Classwork 5'!B2390,'5b'!$B$4:$B$904,0),4)</f>
        <v>17</v>
      </c>
      <c r="G2390" s="23">
        <v>5</v>
      </c>
      <c r="H2390" s="24">
        <v>5308</v>
      </c>
    </row>
    <row r="2391" spans="2:8" x14ac:dyDescent="0.3">
      <c r="B2391" s="22">
        <v>1000377</v>
      </c>
      <c r="C2391" s="23" t="s">
        <v>3175</v>
      </c>
      <c r="D2391" s="23" t="str">
        <f>VLOOKUP(B2391,'5b'!$B$4:$E$904,2,FALSE)</f>
        <v>M</v>
      </c>
      <c r="E2391" s="23" t="str">
        <f>INDEX(Table,MATCH('Classwork 5'!B2391,'5b'!$B$4:$B$904,0),3)</f>
        <v>26-35</v>
      </c>
      <c r="F2391" s="23">
        <f>INDEX(Table,MATCH('Classwork 5'!B2391,'5b'!$B$4:$B$904,0),4)</f>
        <v>17</v>
      </c>
      <c r="G2391" s="23">
        <v>6</v>
      </c>
      <c r="H2391" s="24">
        <v>16478</v>
      </c>
    </row>
    <row r="2392" spans="2:8" x14ac:dyDescent="0.3">
      <c r="B2392" s="22">
        <v>1000377</v>
      </c>
      <c r="C2392" s="23" t="s">
        <v>1977</v>
      </c>
      <c r="D2392" s="23" t="str">
        <f>VLOOKUP(B2392,'5b'!$B$4:$E$904,2,FALSE)</f>
        <v>M</v>
      </c>
      <c r="E2392" s="23" t="str">
        <f>INDEX(Table,MATCH('Classwork 5'!B2392,'5b'!$B$4:$B$904,0),3)</f>
        <v>26-35</v>
      </c>
      <c r="F2392" s="23">
        <f>INDEX(Table,MATCH('Classwork 5'!B2392,'5b'!$B$4:$B$904,0),4)</f>
        <v>17</v>
      </c>
      <c r="G2392" s="23">
        <v>5</v>
      </c>
      <c r="H2392" s="24">
        <v>6921</v>
      </c>
    </row>
    <row r="2393" spans="2:8" x14ac:dyDescent="0.3">
      <c r="B2393" s="22">
        <v>1000377</v>
      </c>
      <c r="C2393" s="23" t="s">
        <v>2407</v>
      </c>
      <c r="D2393" s="23" t="str">
        <f>VLOOKUP(B2393,'5b'!$B$4:$E$904,2,FALSE)</f>
        <v>M</v>
      </c>
      <c r="E2393" s="23" t="str">
        <f>INDEX(Table,MATCH('Classwork 5'!B2393,'5b'!$B$4:$B$904,0),3)</f>
        <v>26-35</v>
      </c>
      <c r="F2393" s="23">
        <f>INDEX(Table,MATCH('Classwork 5'!B2393,'5b'!$B$4:$B$904,0),4)</f>
        <v>17</v>
      </c>
      <c r="G2393" s="23">
        <v>5</v>
      </c>
      <c r="H2393" s="24">
        <v>5264</v>
      </c>
    </row>
    <row r="2394" spans="2:8" x14ac:dyDescent="0.3">
      <c r="B2394" s="22">
        <v>1000377</v>
      </c>
      <c r="C2394" s="23" t="s">
        <v>2636</v>
      </c>
      <c r="D2394" s="23" t="str">
        <f>VLOOKUP(B2394,'5b'!$B$4:$E$904,2,FALSE)</f>
        <v>M</v>
      </c>
      <c r="E2394" s="23" t="str">
        <f>INDEX(Table,MATCH('Classwork 5'!B2394,'5b'!$B$4:$B$904,0),3)</f>
        <v>26-35</v>
      </c>
      <c r="F2394" s="23">
        <f>INDEX(Table,MATCH('Classwork 5'!B2394,'5b'!$B$4:$B$904,0),4)</f>
        <v>17</v>
      </c>
      <c r="G2394" s="23">
        <v>5</v>
      </c>
      <c r="H2394" s="24">
        <v>8782</v>
      </c>
    </row>
    <row r="2395" spans="2:8" x14ac:dyDescent="0.3">
      <c r="B2395" s="22">
        <v>1000377</v>
      </c>
      <c r="C2395" s="23" t="s">
        <v>2156</v>
      </c>
      <c r="D2395" s="23" t="str">
        <f>VLOOKUP(B2395,'5b'!$B$4:$E$904,2,FALSE)</f>
        <v>M</v>
      </c>
      <c r="E2395" s="23" t="str">
        <f>INDEX(Table,MATCH('Classwork 5'!B2395,'5b'!$B$4:$B$904,0),3)</f>
        <v>26-35</v>
      </c>
      <c r="F2395" s="23">
        <f>INDEX(Table,MATCH('Classwork 5'!B2395,'5b'!$B$4:$B$904,0),4)</f>
        <v>17</v>
      </c>
      <c r="G2395" s="23">
        <v>16</v>
      </c>
      <c r="H2395" s="24">
        <v>20268</v>
      </c>
    </row>
    <row r="2396" spans="2:8" x14ac:dyDescent="0.3">
      <c r="B2396" s="22">
        <v>1000379</v>
      </c>
      <c r="C2396" s="23" t="s">
        <v>2014</v>
      </c>
      <c r="D2396" s="23" t="str">
        <f>VLOOKUP(B2396,'5b'!$B$4:$E$904,2,FALSE)</f>
        <v>F</v>
      </c>
      <c r="E2396" s="23" t="str">
        <f>INDEX(Table,MATCH('Classwork 5'!B2396,'5b'!$B$4:$B$904,0),3)</f>
        <v>36-45</v>
      </c>
      <c r="F2396" s="23">
        <f>INDEX(Table,MATCH('Classwork 5'!B2396,'5b'!$B$4:$B$904,0),4)</f>
        <v>1</v>
      </c>
      <c r="G2396" s="23">
        <v>3</v>
      </c>
      <c r="H2396" s="24">
        <v>13191</v>
      </c>
    </row>
    <row r="2397" spans="2:8" x14ac:dyDescent="0.3">
      <c r="B2397" s="22">
        <v>1000379</v>
      </c>
      <c r="C2397" s="23" t="s">
        <v>2130</v>
      </c>
      <c r="D2397" s="23" t="str">
        <f>VLOOKUP(B2397,'5b'!$B$4:$E$904,2,FALSE)</f>
        <v>F</v>
      </c>
      <c r="E2397" s="23" t="str">
        <f>INDEX(Table,MATCH('Classwork 5'!B2397,'5b'!$B$4:$B$904,0),3)</f>
        <v>36-45</v>
      </c>
      <c r="F2397" s="23">
        <f>INDEX(Table,MATCH('Classwork 5'!B2397,'5b'!$B$4:$B$904,0),4)</f>
        <v>1</v>
      </c>
      <c r="G2397" s="23">
        <v>5</v>
      </c>
      <c r="H2397" s="24">
        <v>5424</v>
      </c>
    </row>
    <row r="2398" spans="2:8" x14ac:dyDescent="0.3">
      <c r="B2398" s="22">
        <v>1000380</v>
      </c>
      <c r="C2398" s="23" t="s">
        <v>2157</v>
      </c>
      <c r="D2398" s="23" t="str">
        <f>VLOOKUP(B2398,'5b'!$B$4:$E$904,2,FALSE)</f>
        <v>M</v>
      </c>
      <c r="E2398" s="23" t="str">
        <f>INDEX(Table,MATCH('Classwork 5'!B2398,'5b'!$B$4:$B$904,0),3)</f>
        <v>26-35</v>
      </c>
      <c r="F2398" s="23">
        <f>INDEX(Table,MATCH('Classwork 5'!B2398,'5b'!$B$4:$B$904,0),4)</f>
        <v>2</v>
      </c>
      <c r="G2398" s="23">
        <v>1</v>
      </c>
      <c r="H2398" s="24">
        <v>15818</v>
      </c>
    </row>
    <row r="2399" spans="2:8" x14ac:dyDescent="0.3">
      <c r="B2399" s="22">
        <v>1000380</v>
      </c>
      <c r="C2399" s="23" t="s">
        <v>2902</v>
      </c>
      <c r="D2399" s="23" t="str">
        <f>VLOOKUP(B2399,'5b'!$B$4:$E$904,2,FALSE)</f>
        <v>M</v>
      </c>
      <c r="E2399" s="23" t="str">
        <f>INDEX(Table,MATCH('Classwork 5'!B2399,'5b'!$B$4:$B$904,0),3)</f>
        <v>26-35</v>
      </c>
      <c r="F2399" s="23">
        <f>INDEX(Table,MATCH('Classwork 5'!B2399,'5b'!$B$4:$B$904,0),4)</f>
        <v>2</v>
      </c>
      <c r="G2399" s="23">
        <v>5</v>
      </c>
      <c r="H2399" s="24">
        <v>5480</v>
      </c>
    </row>
    <row r="2400" spans="2:8" x14ac:dyDescent="0.3">
      <c r="B2400" s="22">
        <v>1000380</v>
      </c>
      <c r="C2400" s="23" t="s">
        <v>2319</v>
      </c>
      <c r="D2400" s="23" t="str">
        <f>VLOOKUP(B2400,'5b'!$B$4:$E$904,2,FALSE)</f>
        <v>M</v>
      </c>
      <c r="E2400" s="23" t="str">
        <f>INDEX(Table,MATCH('Classwork 5'!B2400,'5b'!$B$4:$B$904,0),3)</f>
        <v>26-35</v>
      </c>
      <c r="F2400" s="23">
        <f>INDEX(Table,MATCH('Classwork 5'!B2400,'5b'!$B$4:$B$904,0),4)</f>
        <v>2</v>
      </c>
      <c r="G2400" s="23">
        <v>5</v>
      </c>
      <c r="H2400" s="24">
        <v>8702</v>
      </c>
    </row>
    <row r="2401" spans="2:8" x14ac:dyDescent="0.3">
      <c r="B2401" s="22">
        <v>1000380</v>
      </c>
      <c r="C2401" s="23" t="s">
        <v>3176</v>
      </c>
      <c r="D2401" s="23" t="str">
        <f>VLOOKUP(B2401,'5b'!$B$4:$E$904,2,FALSE)</f>
        <v>M</v>
      </c>
      <c r="E2401" s="23" t="str">
        <f>INDEX(Table,MATCH('Classwork 5'!B2401,'5b'!$B$4:$B$904,0),3)</f>
        <v>26-35</v>
      </c>
      <c r="F2401" s="23">
        <f>INDEX(Table,MATCH('Classwork 5'!B2401,'5b'!$B$4:$B$904,0),4)</f>
        <v>2</v>
      </c>
      <c r="G2401" s="23">
        <v>5</v>
      </c>
      <c r="H2401" s="24">
        <v>5300</v>
      </c>
    </row>
    <row r="2402" spans="2:8" x14ac:dyDescent="0.3">
      <c r="B2402" s="22">
        <v>1000380</v>
      </c>
      <c r="C2402" s="23" t="s">
        <v>3177</v>
      </c>
      <c r="D2402" s="23" t="str">
        <f>VLOOKUP(B2402,'5b'!$B$4:$E$904,2,FALSE)</f>
        <v>M</v>
      </c>
      <c r="E2402" s="23" t="str">
        <f>INDEX(Table,MATCH('Classwork 5'!B2402,'5b'!$B$4:$B$904,0),3)</f>
        <v>26-35</v>
      </c>
      <c r="F2402" s="23">
        <f>INDEX(Table,MATCH('Classwork 5'!B2402,'5b'!$B$4:$B$904,0),4)</f>
        <v>2</v>
      </c>
      <c r="G2402" s="23">
        <v>5</v>
      </c>
      <c r="H2402" s="24">
        <v>6875</v>
      </c>
    </row>
    <row r="2403" spans="2:8" x14ac:dyDescent="0.3">
      <c r="B2403" s="22">
        <v>1000380</v>
      </c>
      <c r="C2403" s="23" t="s">
        <v>2073</v>
      </c>
      <c r="D2403" s="23" t="str">
        <f>VLOOKUP(B2403,'5b'!$B$4:$E$904,2,FALSE)</f>
        <v>M</v>
      </c>
      <c r="E2403" s="23" t="str">
        <f>INDEX(Table,MATCH('Classwork 5'!B2403,'5b'!$B$4:$B$904,0),3)</f>
        <v>26-35</v>
      </c>
      <c r="F2403" s="23">
        <f>INDEX(Table,MATCH('Classwork 5'!B2403,'5b'!$B$4:$B$904,0),4)</f>
        <v>2</v>
      </c>
      <c r="G2403" s="23">
        <v>5</v>
      </c>
      <c r="H2403" s="24">
        <v>7045</v>
      </c>
    </row>
    <row r="2404" spans="2:8" x14ac:dyDescent="0.3">
      <c r="B2404" s="22">
        <v>1000380</v>
      </c>
      <c r="C2404" s="23" t="s">
        <v>2787</v>
      </c>
      <c r="D2404" s="23" t="str">
        <f>VLOOKUP(B2404,'5b'!$B$4:$E$904,2,FALSE)</f>
        <v>M</v>
      </c>
      <c r="E2404" s="23" t="str">
        <f>INDEX(Table,MATCH('Classwork 5'!B2404,'5b'!$B$4:$B$904,0),3)</f>
        <v>26-35</v>
      </c>
      <c r="F2404" s="23">
        <f>INDEX(Table,MATCH('Classwork 5'!B2404,'5b'!$B$4:$B$904,0),4)</f>
        <v>2</v>
      </c>
      <c r="G2404" s="23">
        <v>5</v>
      </c>
      <c r="H2404" s="24">
        <v>5152</v>
      </c>
    </row>
    <row r="2405" spans="2:8" x14ac:dyDescent="0.3">
      <c r="B2405" s="22">
        <v>1000381</v>
      </c>
      <c r="C2405" s="23" t="s">
        <v>3178</v>
      </c>
      <c r="D2405" s="23" t="str">
        <f>VLOOKUP(B2405,'5b'!$B$4:$E$904,2,FALSE)</f>
        <v>M</v>
      </c>
      <c r="E2405" s="23" t="str">
        <f>INDEX(Table,MATCH('Classwork 5'!B2405,'5b'!$B$4:$B$904,0),3)</f>
        <v>36-45</v>
      </c>
      <c r="F2405" s="23">
        <f>INDEX(Table,MATCH('Classwork 5'!B2405,'5b'!$B$4:$B$904,0),4)</f>
        <v>17</v>
      </c>
      <c r="G2405" s="23">
        <v>1</v>
      </c>
      <c r="H2405" s="24">
        <v>15686</v>
      </c>
    </row>
    <row r="2406" spans="2:8" x14ac:dyDescent="0.3">
      <c r="B2406" s="22">
        <v>1000382</v>
      </c>
      <c r="C2406" s="23" t="s">
        <v>2151</v>
      </c>
      <c r="D2406" s="23" t="str">
        <f>VLOOKUP(B2406,'5b'!$B$4:$E$904,2,FALSE)</f>
        <v>F</v>
      </c>
      <c r="E2406" s="23" t="str">
        <f>INDEX(Table,MATCH('Classwork 5'!B2406,'5b'!$B$4:$B$904,0),3)</f>
        <v>36-45</v>
      </c>
      <c r="F2406" s="23">
        <f>INDEX(Table,MATCH('Classwork 5'!B2406,'5b'!$B$4:$B$904,0),4)</f>
        <v>20</v>
      </c>
      <c r="G2406" s="23">
        <v>1</v>
      </c>
      <c r="H2406" s="24">
        <v>11717</v>
      </c>
    </row>
    <row r="2407" spans="2:8" x14ac:dyDescent="0.3">
      <c r="B2407" s="22">
        <v>1000382</v>
      </c>
      <c r="C2407" s="23" t="s">
        <v>2438</v>
      </c>
      <c r="D2407" s="23" t="str">
        <f>VLOOKUP(B2407,'5b'!$B$4:$E$904,2,FALSE)</f>
        <v>F</v>
      </c>
      <c r="E2407" s="23" t="str">
        <f>INDEX(Table,MATCH('Classwork 5'!B2407,'5b'!$B$4:$B$904,0),3)</f>
        <v>36-45</v>
      </c>
      <c r="F2407" s="23">
        <f>INDEX(Table,MATCH('Classwork 5'!B2407,'5b'!$B$4:$B$904,0),4)</f>
        <v>20</v>
      </c>
      <c r="G2407" s="23">
        <v>5</v>
      </c>
      <c r="H2407" s="24">
        <v>8591</v>
      </c>
    </row>
    <row r="2408" spans="2:8" x14ac:dyDescent="0.3">
      <c r="B2408" s="22">
        <v>1000383</v>
      </c>
      <c r="C2408" s="23" t="s">
        <v>2286</v>
      </c>
      <c r="D2408" s="23" t="str">
        <f>VLOOKUP(B2408,'5b'!$B$4:$E$904,2,FALSE)</f>
        <v>F</v>
      </c>
      <c r="E2408" s="23" t="str">
        <f>INDEX(Table,MATCH('Classwork 5'!B2408,'5b'!$B$4:$B$904,0),3)</f>
        <v>26-35</v>
      </c>
      <c r="F2408" s="23">
        <f>INDEX(Table,MATCH('Classwork 5'!B2408,'5b'!$B$4:$B$904,0),4)</f>
        <v>7</v>
      </c>
      <c r="G2408" s="23">
        <v>5</v>
      </c>
      <c r="H2408" s="24">
        <v>6998</v>
      </c>
    </row>
    <row r="2409" spans="2:8" x14ac:dyDescent="0.3">
      <c r="B2409" s="22">
        <v>1000384</v>
      </c>
      <c r="C2409" s="23" t="s">
        <v>3130</v>
      </c>
      <c r="D2409" s="23" t="str">
        <f>VLOOKUP(B2409,'5b'!$B$4:$E$904,2,FALSE)</f>
        <v>M</v>
      </c>
      <c r="E2409" s="23" t="str">
        <f>INDEX(Table,MATCH('Classwork 5'!B2409,'5b'!$B$4:$B$904,0),3)</f>
        <v>26-35</v>
      </c>
      <c r="F2409" s="23">
        <f>INDEX(Table,MATCH('Classwork 5'!B2409,'5b'!$B$4:$B$904,0),4)</f>
        <v>11</v>
      </c>
      <c r="G2409" s="23">
        <v>1</v>
      </c>
      <c r="H2409" s="24">
        <v>19470</v>
      </c>
    </row>
    <row r="2410" spans="2:8" x14ac:dyDescent="0.3">
      <c r="B2410" s="22">
        <v>1000385</v>
      </c>
      <c r="C2410" s="23" t="s">
        <v>2061</v>
      </c>
      <c r="D2410" s="23" t="str">
        <f>VLOOKUP(B2410,'5b'!$B$4:$E$904,2,FALSE)</f>
        <v>M</v>
      </c>
      <c r="E2410" s="23" t="str">
        <f>INDEX(Table,MATCH('Classwork 5'!B2410,'5b'!$B$4:$B$904,0),3)</f>
        <v>26-35</v>
      </c>
      <c r="F2410" s="23">
        <f>INDEX(Table,MATCH('Classwork 5'!B2410,'5b'!$B$4:$B$904,0),4)</f>
        <v>6</v>
      </c>
      <c r="G2410" s="23">
        <v>1</v>
      </c>
      <c r="H2410" s="24">
        <v>15262</v>
      </c>
    </row>
    <row r="2411" spans="2:8" x14ac:dyDescent="0.3">
      <c r="B2411" s="22">
        <v>1000385</v>
      </c>
      <c r="C2411" s="23" t="s">
        <v>2281</v>
      </c>
      <c r="D2411" s="23" t="str">
        <f>VLOOKUP(B2411,'5b'!$B$4:$E$904,2,FALSE)</f>
        <v>M</v>
      </c>
      <c r="E2411" s="23" t="str">
        <f>INDEX(Table,MATCH('Classwork 5'!B2411,'5b'!$B$4:$B$904,0),3)</f>
        <v>26-35</v>
      </c>
      <c r="F2411" s="23">
        <f>INDEX(Table,MATCH('Classwork 5'!B2411,'5b'!$B$4:$B$904,0),4)</f>
        <v>6</v>
      </c>
      <c r="G2411" s="23">
        <v>1</v>
      </c>
      <c r="H2411" s="24">
        <v>19033</v>
      </c>
    </row>
    <row r="2412" spans="2:8" x14ac:dyDescent="0.3">
      <c r="B2412" s="22">
        <v>1000385</v>
      </c>
      <c r="C2412" s="23" t="s">
        <v>2765</v>
      </c>
      <c r="D2412" s="23" t="str">
        <f>VLOOKUP(B2412,'5b'!$B$4:$E$904,2,FALSE)</f>
        <v>M</v>
      </c>
      <c r="E2412" s="23" t="str">
        <f>INDEX(Table,MATCH('Classwork 5'!B2412,'5b'!$B$4:$B$904,0),3)</f>
        <v>26-35</v>
      </c>
      <c r="F2412" s="23">
        <f>INDEX(Table,MATCH('Classwork 5'!B2412,'5b'!$B$4:$B$904,0),4)</f>
        <v>6</v>
      </c>
      <c r="G2412" s="23">
        <v>8</v>
      </c>
      <c r="H2412" s="24">
        <v>7798</v>
      </c>
    </row>
    <row r="2413" spans="2:8" x14ac:dyDescent="0.3">
      <c r="B2413" s="22">
        <v>1000385</v>
      </c>
      <c r="C2413" s="23" t="s">
        <v>2220</v>
      </c>
      <c r="D2413" s="23" t="str">
        <f>VLOOKUP(B2413,'5b'!$B$4:$E$904,2,FALSE)</f>
        <v>M</v>
      </c>
      <c r="E2413" s="23" t="str">
        <f>INDEX(Table,MATCH('Classwork 5'!B2413,'5b'!$B$4:$B$904,0),3)</f>
        <v>26-35</v>
      </c>
      <c r="F2413" s="23">
        <f>INDEX(Table,MATCH('Classwork 5'!B2413,'5b'!$B$4:$B$904,0),4)</f>
        <v>6</v>
      </c>
      <c r="G2413" s="23">
        <v>3</v>
      </c>
      <c r="H2413" s="24">
        <v>10724</v>
      </c>
    </row>
    <row r="2414" spans="2:8" x14ac:dyDescent="0.3">
      <c r="B2414" s="22">
        <v>1000385</v>
      </c>
      <c r="C2414" s="23" t="s">
        <v>1991</v>
      </c>
      <c r="D2414" s="23" t="str">
        <f>VLOOKUP(B2414,'5b'!$B$4:$E$904,2,FALSE)</f>
        <v>M</v>
      </c>
      <c r="E2414" s="23" t="str">
        <f>INDEX(Table,MATCH('Classwork 5'!B2414,'5b'!$B$4:$B$904,0),3)</f>
        <v>26-35</v>
      </c>
      <c r="F2414" s="23">
        <f>INDEX(Table,MATCH('Classwork 5'!B2414,'5b'!$B$4:$B$904,0),4)</f>
        <v>6</v>
      </c>
      <c r="G2414" s="23">
        <v>1</v>
      </c>
      <c r="H2414" s="24">
        <v>19518</v>
      </c>
    </row>
    <row r="2415" spans="2:8" x14ac:dyDescent="0.3">
      <c r="B2415" s="22">
        <v>1000385</v>
      </c>
      <c r="C2415" s="23" t="s">
        <v>2037</v>
      </c>
      <c r="D2415" s="23" t="str">
        <f>VLOOKUP(B2415,'5b'!$B$4:$E$904,2,FALSE)</f>
        <v>M</v>
      </c>
      <c r="E2415" s="23" t="str">
        <f>INDEX(Table,MATCH('Classwork 5'!B2415,'5b'!$B$4:$B$904,0),3)</f>
        <v>26-35</v>
      </c>
      <c r="F2415" s="23">
        <f>INDEX(Table,MATCH('Classwork 5'!B2415,'5b'!$B$4:$B$904,0),4)</f>
        <v>6</v>
      </c>
      <c r="G2415" s="23">
        <v>1</v>
      </c>
      <c r="H2415" s="24">
        <v>8308</v>
      </c>
    </row>
    <row r="2416" spans="2:8" x14ac:dyDescent="0.3">
      <c r="B2416" s="22">
        <v>1000386</v>
      </c>
      <c r="C2416" s="23" t="s">
        <v>3179</v>
      </c>
      <c r="D2416" s="23" t="str">
        <f>VLOOKUP(B2416,'5b'!$B$4:$E$904,2,FALSE)</f>
        <v>M</v>
      </c>
      <c r="E2416" s="23" t="str">
        <f>INDEX(Table,MATCH('Classwork 5'!B2416,'5b'!$B$4:$B$904,0),3)</f>
        <v>26-35</v>
      </c>
      <c r="F2416" s="23">
        <f>INDEX(Table,MATCH('Classwork 5'!B2416,'5b'!$B$4:$B$904,0),4)</f>
        <v>0</v>
      </c>
      <c r="G2416" s="23">
        <v>8</v>
      </c>
      <c r="H2416" s="24">
        <v>9884</v>
      </c>
    </row>
    <row r="2417" spans="2:8" x14ac:dyDescent="0.3">
      <c r="B2417" s="22">
        <v>1000386</v>
      </c>
      <c r="C2417" s="23" t="s">
        <v>2384</v>
      </c>
      <c r="D2417" s="23" t="str">
        <f>VLOOKUP(B2417,'5b'!$B$4:$E$904,2,FALSE)</f>
        <v>M</v>
      </c>
      <c r="E2417" s="23" t="str">
        <f>INDEX(Table,MATCH('Classwork 5'!B2417,'5b'!$B$4:$B$904,0),3)</f>
        <v>26-35</v>
      </c>
      <c r="F2417" s="23">
        <f>INDEX(Table,MATCH('Classwork 5'!B2417,'5b'!$B$4:$B$904,0),4)</f>
        <v>0</v>
      </c>
      <c r="G2417" s="23">
        <v>6</v>
      </c>
      <c r="H2417" s="24">
        <v>20655</v>
      </c>
    </row>
    <row r="2418" spans="2:8" x14ac:dyDescent="0.3">
      <c r="B2418" s="22">
        <v>1000386</v>
      </c>
      <c r="C2418" s="23" t="s">
        <v>2852</v>
      </c>
      <c r="D2418" s="23" t="str">
        <f>VLOOKUP(B2418,'5b'!$B$4:$E$904,2,FALSE)</f>
        <v>M</v>
      </c>
      <c r="E2418" s="23" t="str">
        <f>INDEX(Table,MATCH('Classwork 5'!B2418,'5b'!$B$4:$B$904,0),3)</f>
        <v>26-35</v>
      </c>
      <c r="F2418" s="23">
        <f>INDEX(Table,MATCH('Classwork 5'!B2418,'5b'!$B$4:$B$904,0),4)</f>
        <v>0</v>
      </c>
      <c r="G2418" s="23">
        <v>8</v>
      </c>
      <c r="H2418" s="24">
        <v>2168</v>
      </c>
    </row>
    <row r="2419" spans="2:8" x14ac:dyDescent="0.3">
      <c r="B2419" s="22">
        <v>1000386</v>
      </c>
      <c r="C2419" s="23" t="s">
        <v>3180</v>
      </c>
      <c r="D2419" s="23" t="str">
        <f>VLOOKUP(B2419,'5b'!$B$4:$E$904,2,FALSE)</f>
        <v>M</v>
      </c>
      <c r="E2419" s="23" t="str">
        <f>INDEX(Table,MATCH('Classwork 5'!B2419,'5b'!$B$4:$B$904,0),3)</f>
        <v>26-35</v>
      </c>
      <c r="F2419" s="23">
        <f>INDEX(Table,MATCH('Classwork 5'!B2419,'5b'!$B$4:$B$904,0),4)</f>
        <v>0</v>
      </c>
      <c r="G2419" s="23">
        <v>5</v>
      </c>
      <c r="H2419" s="24">
        <v>3500</v>
      </c>
    </row>
    <row r="2420" spans="2:8" x14ac:dyDescent="0.3">
      <c r="B2420" s="22">
        <v>1000386</v>
      </c>
      <c r="C2420" s="23" t="s">
        <v>3181</v>
      </c>
      <c r="D2420" s="23" t="str">
        <f>VLOOKUP(B2420,'5b'!$B$4:$E$904,2,FALSE)</f>
        <v>M</v>
      </c>
      <c r="E2420" s="23" t="str">
        <f>INDEX(Table,MATCH('Classwork 5'!B2420,'5b'!$B$4:$B$904,0),3)</f>
        <v>26-35</v>
      </c>
      <c r="F2420" s="23">
        <f>INDEX(Table,MATCH('Classwork 5'!B2420,'5b'!$B$4:$B$904,0),4)</f>
        <v>0</v>
      </c>
      <c r="G2420" s="23">
        <v>5</v>
      </c>
      <c r="H2420" s="24">
        <v>7102</v>
      </c>
    </row>
    <row r="2421" spans="2:8" x14ac:dyDescent="0.3">
      <c r="B2421" s="22">
        <v>1000386</v>
      </c>
      <c r="C2421" s="23" t="s">
        <v>3182</v>
      </c>
      <c r="D2421" s="23" t="str">
        <f>VLOOKUP(B2421,'5b'!$B$4:$E$904,2,FALSE)</f>
        <v>M</v>
      </c>
      <c r="E2421" s="23" t="str">
        <f>INDEX(Table,MATCH('Classwork 5'!B2421,'5b'!$B$4:$B$904,0),3)</f>
        <v>26-35</v>
      </c>
      <c r="F2421" s="23">
        <f>INDEX(Table,MATCH('Classwork 5'!B2421,'5b'!$B$4:$B$904,0),4)</f>
        <v>0</v>
      </c>
      <c r="G2421" s="23">
        <v>5</v>
      </c>
      <c r="H2421" s="24">
        <v>6971</v>
      </c>
    </row>
    <row r="2422" spans="2:8" x14ac:dyDescent="0.3">
      <c r="B2422" s="22">
        <v>1000387</v>
      </c>
      <c r="C2422" s="23" t="s">
        <v>3183</v>
      </c>
      <c r="D2422" s="23" t="str">
        <f>VLOOKUP(B2422,'5b'!$B$4:$E$904,2,FALSE)</f>
        <v>F</v>
      </c>
      <c r="E2422" s="23" t="str">
        <f>INDEX(Table,MATCH('Classwork 5'!B2422,'5b'!$B$4:$B$904,0),3)</f>
        <v>36-45</v>
      </c>
      <c r="F2422" s="23">
        <f>INDEX(Table,MATCH('Classwork 5'!B2422,'5b'!$B$4:$B$904,0),4)</f>
        <v>7</v>
      </c>
      <c r="G2422" s="23">
        <v>5</v>
      </c>
      <c r="H2422" s="24">
        <v>8841</v>
      </c>
    </row>
    <row r="2423" spans="2:8" x14ac:dyDescent="0.3">
      <c r="B2423" s="22">
        <v>1000387</v>
      </c>
      <c r="C2423" s="23" t="s">
        <v>2681</v>
      </c>
      <c r="D2423" s="23" t="str">
        <f>VLOOKUP(B2423,'5b'!$B$4:$E$904,2,FALSE)</f>
        <v>F</v>
      </c>
      <c r="E2423" s="23" t="str">
        <f>INDEX(Table,MATCH('Classwork 5'!B2423,'5b'!$B$4:$B$904,0),3)</f>
        <v>36-45</v>
      </c>
      <c r="F2423" s="23">
        <f>INDEX(Table,MATCH('Classwork 5'!B2423,'5b'!$B$4:$B$904,0),4)</f>
        <v>7</v>
      </c>
      <c r="G2423" s="23">
        <v>1</v>
      </c>
      <c r="H2423" s="24">
        <v>11834</v>
      </c>
    </row>
    <row r="2424" spans="2:8" x14ac:dyDescent="0.3">
      <c r="B2424" s="22">
        <v>1000387</v>
      </c>
      <c r="C2424" s="23" t="s">
        <v>3184</v>
      </c>
      <c r="D2424" s="23" t="str">
        <f>VLOOKUP(B2424,'5b'!$B$4:$E$904,2,FALSE)</f>
        <v>F</v>
      </c>
      <c r="E2424" s="23" t="str">
        <f>INDEX(Table,MATCH('Classwork 5'!B2424,'5b'!$B$4:$B$904,0),3)</f>
        <v>36-45</v>
      </c>
      <c r="F2424" s="23">
        <f>INDEX(Table,MATCH('Classwork 5'!B2424,'5b'!$B$4:$B$904,0),4)</f>
        <v>7</v>
      </c>
      <c r="G2424" s="23">
        <v>2</v>
      </c>
      <c r="H2424" s="24">
        <v>9813</v>
      </c>
    </row>
    <row r="2425" spans="2:8" x14ac:dyDescent="0.3">
      <c r="B2425" s="22">
        <v>1000388</v>
      </c>
      <c r="C2425" s="23" t="s">
        <v>2442</v>
      </c>
      <c r="D2425" s="23" t="str">
        <f>VLOOKUP(B2425,'5b'!$B$4:$E$904,2,FALSE)</f>
        <v>F</v>
      </c>
      <c r="E2425" s="23" t="str">
        <f>INDEX(Table,MATCH('Classwork 5'!B2425,'5b'!$B$4:$B$904,0),3)</f>
        <v>26-35</v>
      </c>
      <c r="F2425" s="23">
        <f>INDEX(Table,MATCH('Classwork 5'!B2425,'5b'!$B$4:$B$904,0),4)</f>
        <v>0</v>
      </c>
      <c r="G2425" s="23">
        <v>2</v>
      </c>
      <c r="H2425" s="24">
        <v>13043</v>
      </c>
    </row>
    <row r="2426" spans="2:8" x14ac:dyDescent="0.3">
      <c r="B2426" s="22">
        <v>1000388</v>
      </c>
      <c r="C2426" s="23" t="s">
        <v>2184</v>
      </c>
      <c r="D2426" s="23" t="str">
        <f>VLOOKUP(B2426,'5b'!$B$4:$E$904,2,FALSE)</f>
        <v>F</v>
      </c>
      <c r="E2426" s="23" t="str">
        <f>INDEX(Table,MATCH('Classwork 5'!B2426,'5b'!$B$4:$B$904,0),3)</f>
        <v>26-35</v>
      </c>
      <c r="F2426" s="23">
        <f>INDEX(Table,MATCH('Classwork 5'!B2426,'5b'!$B$4:$B$904,0),4)</f>
        <v>0</v>
      </c>
      <c r="G2426" s="23">
        <v>1</v>
      </c>
      <c r="H2426" s="24">
        <v>15371</v>
      </c>
    </row>
    <row r="2427" spans="2:8" x14ac:dyDescent="0.3">
      <c r="B2427" s="22">
        <v>1000389</v>
      </c>
      <c r="C2427" s="23" t="s">
        <v>3166</v>
      </c>
      <c r="D2427" s="23" t="str">
        <f>VLOOKUP(B2427,'5b'!$B$4:$E$904,2,FALSE)</f>
        <v>M</v>
      </c>
      <c r="E2427" s="23" t="str">
        <f>INDEX(Table,MATCH('Classwork 5'!B2427,'5b'!$B$4:$B$904,0),3)</f>
        <v>26-35</v>
      </c>
      <c r="F2427" s="23">
        <f>INDEX(Table,MATCH('Classwork 5'!B2427,'5b'!$B$4:$B$904,0),4)</f>
        <v>6</v>
      </c>
      <c r="G2427" s="23">
        <v>16</v>
      </c>
      <c r="H2427" s="24">
        <v>4201</v>
      </c>
    </row>
    <row r="2428" spans="2:8" x14ac:dyDescent="0.3">
      <c r="B2428" s="22">
        <v>1000389</v>
      </c>
      <c r="C2428" s="23" t="s">
        <v>2993</v>
      </c>
      <c r="D2428" s="23" t="str">
        <f>VLOOKUP(B2428,'5b'!$B$4:$E$904,2,FALSE)</f>
        <v>M</v>
      </c>
      <c r="E2428" s="23" t="str">
        <f>INDEX(Table,MATCH('Classwork 5'!B2428,'5b'!$B$4:$B$904,0),3)</f>
        <v>26-35</v>
      </c>
      <c r="F2428" s="23">
        <f>INDEX(Table,MATCH('Classwork 5'!B2428,'5b'!$B$4:$B$904,0),4)</f>
        <v>6</v>
      </c>
      <c r="G2428" s="23">
        <v>1</v>
      </c>
      <c r="H2428" s="24">
        <v>11798</v>
      </c>
    </row>
    <row r="2429" spans="2:8" x14ac:dyDescent="0.3">
      <c r="B2429" s="22">
        <v>1000389</v>
      </c>
      <c r="C2429" s="23" t="s">
        <v>2229</v>
      </c>
      <c r="D2429" s="23" t="str">
        <f>VLOOKUP(B2429,'5b'!$B$4:$E$904,2,FALSE)</f>
        <v>M</v>
      </c>
      <c r="E2429" s="23" t="str">
        <f>INDEX(Table,MATCH('Classwork 5'!B2429,'5b'!$B$4:$B$904,0),3)</f>
        <v>26-35</v>
      </c>
      <c r="F2429" s="23">
        <f>INDEX(Table,MATCH('Classwork 5'!B2429,'5b'!$B$4:$B$904,0),4)</f>
        <v>6</v>
      </c>
      <c r="G2429" s="23">
        <v>8</v>
      </c>
      <c r="H2429" s="24">
        <v>9695</v>
      </c>
    </row>
    <row r="2430" spans="2:8" x14ac:dyDescent="0.3">
      <c r="B2430" s="22">
        <v>1000389</v>
      </c>
      <c r="C2430" s="23" t="s">
        <v>2382</v>
      </c>
      <c r="D2430" s="23" t="str">
        <f>VLOOKUP(B2430,'5b'!$B$4:$E$904,2,FALSE)</f>
        <v>M</v>
      </c>
      <c r="E2430" s="23" t="str">
        <f>INDEX(Table,MATCH('Classwork 5'!B2430,'5b'!$B$4:$B$904,0),3)</f>
        <v>26-35</v>
      </c>
      <c r="F2430" s="23">
        <f>INDEX(Table,MATCH('Classwork 5'!B2430,'5b'!$B$4:$B$904,0),4)</f>
        <v>6</v>
      </c>
      <c r="G2430" s="23">
        <v>3</v>
      </c>
      <c r="H2430" s="24">
        <v>13524</v>
      </c>
    </row>
    <row r="2431" spans="2:8" x14ac:dyDescent="0.3">
      <c r="B2431" s="22">
        <v>1000389</v>
      </c>
      <c r="C2431" s="23" t="s">
        <v>1991</v>
      </c>
      <c r="D2431" s="23" t="str">
        <f>VLOOKUP(B2431,'5b'!$B$4:$E$904,2,FALSE)</f>
        <v>M</v>
      </c>
      <c r="E2431" s="23" t="str">
        <f>INDEX(Table,MATCH('Classwork 5'!B2431,'5b'!$B$4:$B$904,0),3)</f>
        <v>26-35</v>
      </c>
      <c r="F2431" s="23">
        <f>INDEX(Table,MATCH('Classwork 5'!B2431,'5b'!$B$4:$B$904,0),4)</f>
        <v>6</v>
      </c>
      <c r="G2431" s="23">
        <v>1</v>
      </c>
      <c r="H2431" s="24">
        <v>19523</v>
      </c>
    </row>
    <row r="2432" spans="2:8" x14ac:dyDescent="0.3">
      <c r="B2432" s="22">
        <v>1000390</v>
      </c>
      <c r="C2432" s="23" t="s">
        <v>2197</v>
      </c>
      <c r="D2432" s="23" t="str">
        <f>VLOOKUP(B2432,'5b'!$B$4:$E$904,2,FALSE)</f>
        <v>M</v>
      </c>
      <c r="E2432" s="23" t="str">
        <f>INDEX(Table,MATCH('Classwork 5'!B2432,'5b'!$B$4:$B$904,0),3)</f>
        <v>26-35</v>
      </c>
      <c r="F2432" s="23">
        <f>INDEX(Table,MATCH('Classwork 5'!B2432,'5b'!$B$4:$B$904,0),4)</f>
        <v>4</v>
      </c>
      <c r="G2432" s="23">
        <v>11</v>
      </c>
      <c r="H2432" s="24">
        <v>7594</v>
      </c>
    </row>
    <row r="2433" spans="2:8" x14ac:dyDescent="0.3">
      <c r="B2433" s="22">
        <v>1000390</v>
      </c>
      <c r="C2433" s="23" t="s">
        <v>2191</v>
      </c>
      <c r="D2433" s="23" t="str">
        <f>VLOOKUP(B2433,'5b'!$B$4:$E$904,2,FALSE)</f>
        <v>M</v>
      </c>
      <c r="E2433" s="23" t="str">
        <f>INDEX(Table,MATCH('Classwork 5'!B2433,'5b'!$B$4:$B$904,0),3)</f>
        <v>26-35</v>
      </c>
      <c r="F2433" s="23">
        <f>INDEX(Table,MATCH('Classwork 5'!B2433,'5b'!$B$4:$B$904,0),4)</f>
        <v>4</v>
      </c>
      <c r="G2433" s="23">
        <v>5</v>
      </c>
      <c r="H2433" s="24">
        <v>6917</v>
      </c>
    </row>
    <row r="2434" spans="2:8" x14ac:dyDescent="0.3">
      <c r="B2434" s="22">
        <v>1000390</v>
      </c>
      <c r="C2434" s="23" t="s">
        <v>2747</v>
      </c>
      <c r="D2434" s="23" t="str">
        <f>VLOOKUP(B2434,'5b'!$B$4:$E$904,2,FALSE)</f>
        <v>M</v>
      </c>
      <c r="E2434" s="23" t="str">
        <f>INDEX(Table,MATCH('Classwork 5'!B2434,'5b'!$B$4:$B$904,0),3)</f>
        <v>26-35</v>
      </c>
      <c r="F2434" s="23">
        <f>INDEX(Table,MATCH('Classwork 5'!B2434,'5b'!$B$4:$B$904,0),4)</f>
        <v>4</v>
      </c>
      <c r="G2434" s="23">
        <v>5</v>
      </c>
      <c r="H2434" s="24">
        <v>5479</v>
      </c>
    </row>
    <row r="2435" spans="2:8" x14ac:dyDescent="0.3">
      <c r="B2435" s="22">
        <v>1000390</v>
      </c>
      <c r="C2435" s="23" t="s">
        <v>2624</v>
      </c>
      <c r="D2435" s="23" t="str">
        <f>VLOOKUP(B2435,'5b'!$B$4:$E$904,2,FALSE)</f>
        <v>M</v>
      </c>
      <c r="E2435" s="23" t="str">
        <f>INDEX(Table,MATCH('Classwork 5'!B2435,'5b'!$B$4:$B$904,0),3)</f>
        <v>26-35</v>
      </c>
      <c r="F2435" s="23">
        <f>INDEX(Table,MATCH('Classwork 5'!B2435,'5b'!$B$4:$B$904,0),4)</f>
        <v>4</v>
      </c>
      <c r="G2435" s="23">
        <v>11</v>
      </c>
      <c r="H2435" s="24">
        <v>4541</v>
      </c>
    </row>
    <row r="2436" spans="2:8" x14ac:dyDescent="0.3">
      <c r="B2436" s="22">
        <v>1000390</v>
      </c>
      <c r="C2436" s="23" t="s">
        <v>3003</v>
      </c>
      <c r="D2436" s="23" t="str">
        <f>VLOOKUP(B2436,'5b'!$B$4:$E$904,2,FALSE)</f>
        <v>M</v>
      </c>
      <c r="E2436" s="23" t="str">
        <f>INDEX(Table,MATCH('Classwork 5'!B2436,'5b'!$B$4:$B$904,0),3)</f>
        <v>26-35</v>
      </c>
      <c r="F2436" s="23">
        <f>INDEX(Table,MATCH('Classwork 5'!B2436,'5b'!$B$4:$B$904,0),4)</f>
        <v>4</v>
      </c>
      <c r="G2436" s="23">
        <v>11</v>
      </c>
      <c r="H2436" s="24">
        <v>4432</v>
      </c>
    </row>
    <row r="2437" spans="2:8" x14ac:dyDescent="0.3">
      <c r="B2437" s="22">
        <v>1000390</v>
      </c>
      <c r="C2437" s="23" t="s">
        <v>2252</v>
      </c>
      <c r="D2437" s="23" t="str">
        <f>VLOOKUP(B2437,'5b'!$B$4:$E$904,2,FALSE)</f>
        <v>M</v>
      </c>
      <c r="E2437" s="23" t="str">
        <f>INDEX(Table,MATCH('Classwork 5'!B2437,'5b'!$B$4:$B$904,0),3)</f>
        <v>26-35</v>
      </c>
      <c r="F2437" s="23">
        <f>INDEX(Table,MATCH('Classwork 5'!B2437,'5b'!$B$4:$B$904,0),4)</f>
        <v>4</v>
      </c>
      <c r="G2437" s="23">
        <v>8</v>
      </c>
      <c r="H2437" s="24">
        <v>10069</v>
      </c>
    </row>
    <row r="2438" spans="2:8" x14ac:dyDescent="0.3">
      <c r="B2438" s="22">
        <v>1000390</v>
      </c>
      <c r="C2438" s="23" t="s">
        <v>2846</v>
      </c>
      <c r="D2438" s="23" t="str">
        <f>VLOOKUP(B2438,'5b'!$B$4:$E$904,2,FALSE)</f>
        <v>M</v>
      </c>
      <c r="E2438" s="23" t="str">
        <f>INDEX(Table,MATCH('Classwork 5'!B2438,'5b'!$B$4:$B$904,0),3)</f>
        <v>26-35</v>
      </c>
      <c r="F2438" s="23">
        <f>INDEX(Table,MATCH('Classwork 5'!B2438,'5b'!$B$4:$B$904,0),4)</f>
        <v>4</v>
      </c>
      <c r="G2438" s="23">
        <v>8</v>
      </c>
      <c r="H2438" s="24">
        <v>9977</v>
      </c>
    </row>
    <row r="2439" spans="2:8" x14ac:dyDescent="0.3">
      <c r="B2439" s="22">
        <v>1000390</v>
      </c>
      <c r="C2439" s="23" t="s">
        <v>2271</v>
      </c>
      <c r="D2439" s="23" t="str">
        <f>VLOOKUP(B2439,'5b'!$B$4:$E$904,2,FALSE)</f>
        <v>M</v>
      </c>
      <c r="E2439" s="23" t="str">
        <f>INDEX(Table,MATCH('Classwork 5'!B2439,'5b'!$B$4:$B$904,0),3)</f>
        <v>26-35</v>
      </c>
      <c r="F2439" s="23">
        <f>INDEX(Table,MATCH('Classwork 5'!B2439,'5b'!$B$4:$B$904,0),4)</f>
        <v>4</v>
      </c>
      <c r="G2439" s="23">
        <v>6</v>
      </c>
      <c r="H2439" s="24">
        <v>12204</v>
      </c>
    </row>
    <row r="2440" spans="2:8" x14ac:dyDescent="0.3">
      <c r="B2440" s="22">
        <v>1000390</v>
      </c>
      <c r="C2440" s="23" t="s">
        <v>2698</v>
      </c>
      <c r="D2440" s="23" t="str">
        <f>VLOOKUP(B2440,'5b'!$B$4:$E$904,2,FALSE)</f>
        <v>M</v>
      </c>
      <c r="E2440" s="23" t="str">
        <f>INDEX(Table,MATCH('Classwork 5'!B2440,'5b'!$B$4:$B$904,0),3)</f>
        <v>26-35</v>
      </c>
      <c r="F2440" s="23">
        <f>INDEX(Table,MATCH('Classwork 5'!B2440,'5b'!$B$4:$B$904,0),4)</f>
        <v>4</v>
      </c>
      <c r="G2440" s="23">
        <v>11</v>
      </c>
      <c r="H2440" s="24">
        <v>6059</v>
      </c>
    </row>
    <row r="2441" spans="2:8" x14ac:dyDescent="0.3">
      <c r="B2441" s="22">
        <v>1000391</v>
      </c>
      <c r="C2441" s="23" t="s">
        <v>3185</v>
      </c>
      <c r="D2441" s="23" t="str">
        <f>VLOOKUP(B2441,'5b'!$B$4:$E$904,2,FALSE)</f>
        <v>M</v>
      </c>
      <c r="E2441" s="23" t="str">
        <f>INDEX(Table,MATCH('Classwork 5'!B2441,'5b'!$B$4:$B$904,0),3)</f>
        <v>46-50</v>
      </c>
      <c r="F2441" s="23">
        <f>INDEX(Table,MATCH('Classwork 5'!B2441,'5b'!$B$4:$B$904,0),4)</f>
        <v>11</v>
      </c>
      <c r="G2441" s="23">
        <v>5</v>
      </c>
      <c r="H2441" s="24">
        <v>8584</v>
      </c>
    </row>
    <row r="2442" spans="2:8" x14ac:dyDescent="0.3">
      <c r="B2442" s="22">
        <v>1000391</v>
      </c>
      <c r="C2442" s="23" t="s">
        <v>3186</v>
      </c>
      <c r="D2442" s="23" t="str">
        <f>VLOOKUP(B2442,'5b'!$B$4:$E$904,2,FALSE)</f>
        <v>M</v>
      </c>
      <c r="E2442" s="23" t="str">
        <f>INDEX(Table,MATCH('Classwork 5'!B2442,'5b'!$B$4:$B$904,0),3)</f>
        <v>46-50</v>
      </c>
      <c r="F2442" s="23">
        <f>INDEX(Table,MATCH('Classwork 5'!B2442,'5b'!$B$4:$B$904,0),4)</f>
        <v>11</v>
      </c>
      <c r="G2442" s="23">
        <v>1</v>
      </c>
      <c r="H2442" s="24">
        <v>8318</v>
      </c>
    </row>
    <row r="2443" spans="2:8" x14ac:dyDescent="0.3">
      <c r="B2443" s="22">
        <v>1000391</v>
      </c>
      <c r="C2443" s="23" t="s">
        <v>2932</v>
      </c>
      <c r="D2443" s="23" t="str">
        <f>VLOOKUP(B2443,'5b'!$B$4:$E$904,2,FALSE)</f>
        <v>M</v>
      </c>
      <c r="E2443" s="23" t="str">
        <f>INDEX(Table,MATCH('Classwork 5'!B2443,'5b'!$B$4:$B$904,0),3)</f>
        <v>46-50</v>
      </c>
      <c r="F2443" s="23">
        <f>INDEX(Table,MATCH('Classwork 5'!B2443,'5b'!$B$4:$B$904,0),4)</f>
        <v>11</v>
      </c>
      <c r="G2443" s="23">
        <v>16</v>
      </c>
      <c r="H2443" s="24">
        <v>8523</v>
      </c>
    </row>
    <row r="2444" spans="2:8" x14ac:dyDescent="0.3">
      <c r="B2444" s="22">
        <v>1000392</v>
      </c>
      <c r="C2444" s="23" t="s">
        <v>2039</v>
      </c>
      <c r="D2444" s="23" t="str">
        <f>VLOOKUP(B2444,'5b'!$B$4:$E$904,2,FALSE)</f>
        <v>M</v>
      </c>
      <c r="E2444" s="23" t="str">
        <f>INDEX(Table,MATCH('Classwork 5'!B2444,'5b'!$B$4:$B$904,0),3)</f>
        <v>18-25</v>
      </c>
      <c r="F2444" s="23">
        <f>INDEX(Table,MATCH('Classwork 5'!B2444,'5b'!$B$4:$B$904,0),4)</f>
        <v>7</v>
      </c>
      <c r="G2444" s="23">
        <v>5</v>
      </c>
      <c r="H2444" s="24">
        <v>5373</v>
      </c>
    </row>
    <row r="2445" spans="2:8" x14ac:dyDescent="0.3">
      <c r="B2445" s="22">
        <v>1000392</v>
      </c>
      <c r="C2445" s="23" t="s">
        <v>2431</v>
      </c>
      <c r="D2445" s="23" t="str">
        <f>VLOOKUP(B2445,'5b'!$B$4:$E$904,2,FALSE)</f>
        <v>M</v>
      </c>
      <c r="E2445" s="23" t="str">
        <f>INDEX(Table,MATCH('Classwork 5'!B2445,'5b'!$B$4:$B$904,0),3)</f>
        <v>18-25</v>
      </c>
      <c r="F2445" s="23">
        <f>INDEX(Table,MATCH('Classwork 5'!B2445,'5b'!$B$4:$B$904,0),4)</f>
        <v>7</v>
      </c>
      <c r="G2445" s="23">
        <v>5</v>
      </c>
      <c r="H2445" s="24">
        <v>5169</v>
      </c>
    </row>
    <row r="2446" spans="2:8" x14ac:dyDescent="0.3">
      <c r="B2446" s="22">
        <v>1000392</v>
      </c>
      <c r="C2446" s="23" t="s">
        <v>2375</v>
      </c>
      <c r="D2446" s="23" t="str">
        <f>VLOOKUP(B2446,'5b'!$B$4:$E$904,2,FALSE)</f>
        <v>M</v>
      </c>
      <c r="E2446" s="23" t="str">
        <f>INDEX(Table,MATCH('Classwork 5'!B2446,'5b'!$B$4:$B$904,0),3)</f>
        <v>18-25</v>
      </c>
      <c r="F2446" s="23">
        <f>INDEX(Table,MATCH('Classwork 5'!B2446,'5b'!$B$4:$B$904,0),4)</f>
        <v>7</v>
      </c>
      <c r="G2446" s="23">
        <v>5</v>
      </c>
      <c r="H2446" s="24">
        <v>6983</v>
      </c>
    </row>
    <row r="2447" spans="2:8" x14ac:dyDescent="0.3">
      <c r="B2447" s="22">
        <v>1000392</v>
      </c>
      <c r="C2447" s="23" t="s">
        <v>3187</v>
      </c>
      <c r="D2447" s="23" t="str">
        <f>VLOOKUP(B2447,'5b'!$B$4:$E$904,2,FALSE)</f>
        <v>M</v>
      </c>
      <c r="E2447" s="23" t="str">
        <f>INDEX(Table,MATCH('Classwork 5'!B2447,'5b'!$B$4:$B$904,0),3)</f>
        <v>18-25</v>
      </c>
      <c r="F2447" s="23">
        <f>INDEX(Table,MATCH('Classwork 5'!B2447,'5b'!$B$4:$B$904,0),4)</f>
        <v>7</v>
      </c>
      <c r="G2447" s="23">
        <v>5</v>
      </c>
      <c r="H2447" s="24">
        <v>6937</v>
      </c>
    </row>
    <row r="2448" spans="2:8" x14ac:dyDescent="0.3">
      <c r="B2448" s="22">
        <v>1000392</v>
      </c>
      <c r="C2448" s="23" t="s">
        <v>2990</v>
      </c>
      <c r="D2448" s="23" t="str">
        <f>VLOOKUP(B2448,'5b'!$B$4:$E$904,2,FALSE)</f>
        <v>M</v>
      </c>
      <c r="E2448" s="23" t="str">
        <f>INDEX(Table,MATCH('Classwork 5'!B2448,'5b'!$B$4:$B$904,0),3)</f>
        <v>18-25</v>
      </c>
      <c r="F2448" s="23">
        <f>INDEX(Table,MATCH('Classwork 5'!B2448,'5b'!$B$4:$B$904,0),4)</f>
        <v>7</v>
      </c>
      <c r="G2448" s="23">
        <v>4</v>
      </c>
      <c r="H2448" s="24">
        <v>2855</v>
      </c>
    </row>
    <row r="2449" spans="2:8" x14ac:dyDescent="0.3">
      <c r="B2449" s="22">
        <v>1000392</v>
      </c>
      <c r="C2449" s="23" t="s">
        <v>2514</v>
      </c>
      <c r="D2449" s="23" t="str">
        <f>VLOOKUP(B2449,'5b'!$B$4:$E$904,2,FALSE)</f>
        <v>M</v>
      </c>
      <c r="E2449" s="23" t="str">
        <f>INDEX(Table,MATCH('Classwork 5'!B2449,'5b'!$B$4:$B$904,0),3)</f>
        <v>18-25</v>
      </c>
      <c r="F2449" s="23">
        <f>INDEX(Table,MATCH('Classwork 5'!B2449,'5b'!$B$4:$B$904,0),4)</f>
        <v>7</v>
      </c>
      <c r="G2449" s="23">
        <v>5</v>
      </c>
      <c r="H2449" s="24">
        <v>7086</v>
      </c>
    </row>
    <row r="2450" spans="2:8" x14ac:dyDescent="0.3">
      <c r="B2450" s="22">
        <v>1000392</v>
      </c>
      <c r="C2450" s="23" t="s">
        <v>2494</v>
      </c>
      <c r="D2450" s="23" t="str">
        <f>VLOOKUP(B2450,'5b'!$B$4:$E$904,2,FALSE)</f>
        <v>M</v>
      </c>
      <c r="E2450" s="23" t="str">
        <f>INDEX(Table,MATCH('Classwork 5'!B2450,'5b'!$B$4:$B$904,0),3)</f>
        <v>18-25</v>
      </c>
      <c r="F2450" s="23">
        <f>INDEX(Table,MATCH('Classwork 5'!B2450,'5b'!$B$4:$B$904,0),4)</f>
        <v>7</v>
      </c>
      <c r="G2450" s="23">
        <v>5</v>
      </c>
      <c r="H2450" s="24">
        <v>6893</v>
      </c>
    </row>
    <row r="2451" spans="2:8" x14ac:dyDescent="0.3">
      <c r="B2451" s="22">
        <v>1000392</v>
      </c>
      <c r="C2451" s="23" t="s">
        <v>2989</v>
      </c>
      <c r="D2451" s="23" t="str">
        <f>VLOOKUP(B2451,'5b'!$B$4:$E$904,2,FALSE)</f>
        <v>M</v>
      </c>
      <c r="E2451" s="23" t="str">
        <f>INDEX(Table,MATCH('Classwork 5'!B2451,'5b'!$B$4:$B$904,0),3)</f>
        <v>18-25</v>
      </c>
      <c r="F2451" s="23">
        <f>INDEX(Table,MATCH('Classwork 5'!B2451,'5b'!$B$4:$B$904,0),4)</f>
        <v>7</v>
      </c>
      <c r="G2451" s="23">
        <v>5</v>
      </c>
      <c r="H2451" s="24">
        <v>5155</v>
      </c>
    </row>
    <row r="2452" spans="2:8" x14ac:dyDescent="0.3">
      <c r="B2452" s="22">
        <v>1000392</v>
      </c>
      <c r="C2452" s="23" t="s">
        <v>2221</v>
      </c>
      <c r="D2452" s="23" t="str">
        <f>VLOOKUP(B2452,'5b'!$B$4:$E$904,2,FALSE)</f>
        <v>M</v>
      </c>
      <c r="E2452" s="23" t="str">
        <f>INDEX(Table,MATCH('Classwork 5'!B2452,'5b'!$B$4:$B$904,0),3)</f>
        <v>18-25</v>
      </c>
      <c r="F2452" s="23">
        <f>INDEX(Table,MATCH('Classwork 5'!B2452,'5b'!$B$4:$B$904,0),4)</f>
        <v>7</v>
      </c>
      <c r="G2452" s="23">
        <v>6</v>
      </c>
      <c r="H2452" s="24">
        <v>16518</v>
      </c>
    </row>
    <row r="2453" spans="2:8" x14ac:dyDescent="0.3">
      <c r="B2453" s="22">
        <v>1000392</v>
      </c>
      <c r="C2453" s="23" t="s">
        <v>2178</v>
      </c>
      <c r="D2453" s="23" t="str">
        <f>VLOOKUP(B2453,'5b'!$B$4:$E$904,2,FALSE)</f>
        <v>M</v>
      </c>
      <c r="E2453" s="23" t="str">
        <f>INDEX(Table,MATCH('Classwork 5'!B2453,'5b'!$B$4:$B$904,0),3)</f>
        <v>18-25</v>
      </c>
      <c r="F2453" s="23">
        <f>INDEX(Table,MATCH('Classwork 5'!B2453,'5b'!$B$4:$B$904,0),4)</f>
        <v>7</v>
      </c>
      <c r="G2453" s="23">
        <v>8</v>
      </c>
      <c r="H2453" s="24">
        <v>9749</v>
      </c>
    </row>
    <row r="2454" spans="2:8" x14ac:dyDescent="0.3">
      <c r="B2454" s="22">
        <v>1000392</v>
      </c>
      <c r="C2454" s="23" t="s">
        <v>1956</v>
      </c>
      <c r="D2454" s="23" t="str">
        <f>VLOOKUP(B2454,'5b'!$B$4:$E$904,2,FALSE)</f>
        <v>M</v>
      </c>
      <c r="E2454" s="23" t="str">
        <f>INDEX(Table,MATCH('Classwork 5'!B2454,'5b'!$B$4:$B$904,0),3)</f>
        <v>18-25</v>
      </c>
      <c r="F2454" s="23">
        <f>INDEX(Table,MATCH('Classwork 5'!B2454,'5b'!$B$4:$B$904,0),4)</f>
        <v>7</v>
      </c>
      <c r="G2454" s="23">
        <v>8</v>
      </c>
      <c r="H2454" s="24">
        <v>9747</v>
      </c>
    </row>
    <row r="2455" spans="2:8" x14ac:dyDescent="0.3">
      <c r="B2455" s="22">
        <v>1000392</v>
      </c>
      <c r="C2455" s="23" t="s">
        <v>2715</v>
      </c>
      <c r="D2455" s="23" t="str">
        <f>VLOOKUP(B2455,'5b'!$B$4:$E$904,2,FALSE)</f>
        <v>M</v>
      </c>
      <c r="E2455" s="23" t="str">
        <f>INDEX(Table,MATCH('Classwork 5'!B2455,'5b'!$B$4:$B$904,0),3)</f>
        <v>18-25</v>
      </c>
      <c r="F2455" s="23">
        <f>INDEX(Table,MATCH('Classwork 5'!B2455,'5b'!$B$4:$B$904,0),4)</f>
        <v>7</v>
      </c>
      <c r="G2455" s="23">
        <v>5</v>
      </c>
      <c r="H2455" s="24">
        <v>3527</v>
      </c>
    </row>
    <row r="2456" spans="2:8" x14ac:dyDescent="0.3">
      <c r="B2456" s="22">
        <v>1000392</v>
      </c>
      <c r="C2456" s="23" t="s">
        <v>3188</v>
      </c>
      <c r="D2456" s="23" t="str">
        <f>VLOOKUP(B2456,'5b'!$B$4:$E$904,2,FALSE)</f>
        <v>M</v>
      </c>
      <c r="E2456" s="23" t="str">
        <f>INDEX(Table,MATCH('Classwork 5'!B2456,'5b'!$B$4:$B$904,0),3)</f>
        <v>18-25</v>
      </c>
      <c r="F2456" s="23">
        <f>INDEX(Table,MATCH('Classwork 5'!B2456,'5b'!$B$4:$B$904,0),4)</f>
        <v>7</v>
      </c>
      <c r="G2456" s="23">
        <v>8</v>
      </c>
      <c r="H2456" s="24">
        <v>4192</v>
      </c>
    </row>
    <row r="2457" spans="2:8" x14ac:dyDescent="0.3">
      <c r="B2457" s="22">
        <v>1000392</v>
      </c>
      <c r="C2457" s="23" t="s">
        <v>3184</v>
      </c>
      <c r="D2457" s="23" t="str">
        <f>VLOOKUP(B2457,'5b'!$B$4:$E$904,2,FALSE)</f>
        <v>M</v>
      </c>
      <c r="E2457" s="23" t="str">
        <f>INDEX(Table,MATCH('Classwork 5'!B2457,'5b'!$B$4:$B$904,0),3)</f>
        <v>18-25</v>
      </c>
      <c r="F2457" s="23">
        <f>INDEX(Table,MATCH('Classwork 5'!B2457,'5b'!$B$4:$B$904,0),4)</f>
        <v>7</v>
      </c>
      <c r="G2457" s="23">
        <v>2</v>
      </c>
      <c r="H2457" s="24">
        <v>6722</v>
      </c>
    </row>
    <row r="2458" spans="2:8" x14ac:dyDescent="0.3">
      <c r="B2458" s="22">
        <v>1000393</v>
      </c>
      <c r="C2458" s="23" t="s">
        <v>3189</v>
      </c>
      <c r="D2458" s="23" t="str">
        <f>VLOOKUP(B2458,'5b'!$B$4:$E$904,2,FALSE)</f>
        <v>M</v>
      </c>
      <c r="E2458" s="23" t="str">
        <f>INDEX(Table,MATCH('Classwork 5'!B2458,'5b'!$B$4:$B$904,0),3)</f>
        <v>36-45</v>
      </c>
      <c r="F2458" s="23">
        <f>INDEX(Table,MATCH('Classwork 5'!B2458,'5b'!$B$4:$B$904,0),4)</f>
        <v>17</v>
      </c>
      <c r="G2458" s="23">
        <v>8</v>
      </c>
      <c r="H2458" s="24">
        <v>8101</v>
      </c>
    </row>
    <row r="2459" spans="2:8" x14ac:dyDescent="0.3">
      <c r="B2459" s="22">
        <v>1000393</v>
      </c>
      <c r="C2459" s="23" t="s">
        <v>2101</v>
      </c>
      <c r="D2459" s="23" t="str">
        <f>VLOOKUP(B2459,'5b'!$B$4:$E$904,2,FALSE)</f>
        <v>M</v>
      </c>
      <c r="E2459" s="23" t="str">
        <f>INDEX(Table,MATCH('Classwork 5'!B2459,'5b'!$B$4:$B$904,0),3)</f>
        <v>36-45</v>
      </c>
      <c r="F2459" s="23">
        <f>INDEX(Table,MATCH('Classwork 5'!B2459,'5b'!$B$4:$B$904,0),4)</f>
        <v>17</v>
      </c>
      <c r="G2459" s="23">
        <v>8</v>
      </c>
      <c r="H2459" s="24">
        <v>7955</v>
      </c>
    </row>
    <row r="2460" spans="2:8" x14ac:dyDescent="0.3">
      <c r="B2460" s="22">
        <v>1000394</v>
      </c>
      <c r="C2460" s="23" t="s">
        <v>2235</v>
      </c>
      <c r="D2460" s="23" t="str">
        <f>VLOOKUP(B2460,'5b'!$B$4:$E$904,2,FALSE)</f>
        <v>M</v>
      </c>
      <c r="E2460" s="23" t="str">
        <f>INDEX(Table,MATCH('Classwork 5'!B2460,'5b'!$B$4:$B$904,0),3)</f>
        <v>18-25</v>
      </c>
      <c r="F2460" s="23">
        <f>INDEX(Table,MATCH('Classwork 5'!B2460,'5b'!$B$4:$B$904,0),4)</f>
        <v>0</v>
      </c>
      <c r="G2460" s="23">
        <v>6</v>
      </c>
      <c r="H2460" s="24">
        <v>12656</v>
      </c>
    </row>
    <row r="2461" spans="2:8" x14ac:dyDescent="0.3">
      <c r="B2461" s="22">
        <v>1000394</v>
      </c>
      <c r="C2461" s="23" t="s">
        <v>2150</v>
      </c>
      <c r="D2461" s="23" t="str">
        <f>VLOOKUP(B2461,'5b'!$B$4:$E$904,2,FALSE)</f>
        <v>M</v>
      </c>
      <c r="E2461" s="23" t="str">
        <f>INDEX(Table,MATCH('Classwork 5'!B2461,'5b'!$B$4:$B$904,0),3)</f>
        <v>18-25</v>
      </c>
      <c r="F2461" s="23">
        <f>INDEX(Table,MATCH('Classwork 5'!B2461,'5b'!$B$4:$B$904,0),4)</f>
        <v>0</v>
      </c>
      <c r="G2461" s="23">
        <v>1</v>
      </c>
      <c r="H2461" s="24">
        <v>11858</v>
      </c>
    </row>
    <row r="2462" spans="2:8" x14ac:dyDescent="0.3">
      <c r="B2462" s="22">
        <v>1000396</v>
      </c>
      <c r="C2462" s="23" t="s">
        <v>2870</v>
      </c>
      <c r="D2462" s="23" t="str">
        <f>VLOOKUP(B2462,'5b'!$B$4:$E$904,2,FALSE)</f>
        <v>M</v>
      </c>
      <c r="E2462" s="23" t="str">
        <f>INDEX(Table,MATCH('Classwork 5'!B2462,'5b'!$B$4:$B$904,0),3)</f>
        <v>26-35</v>
      </c>
      <c r="F2462" s="23">
        <f>INDEX(Table,MATCH('Classwork 5'!B2462,'5b'!$B$4:$B$904,0),4)</f>
        <v>1</v>
      </c>
      <c r="G2462" s="23">
        <v>5</v>
      </c>
      <c r="H2462" s="24">
        <v>5328</v>
      </c>
    </row>
    <row r="2463" spans="2:8" x14ac:dyDescent="0.3">
      <c r="B2463" s="22">
        <v>1000396</v>
      </c>
      <c r="C2463" s="23" t="s">
        <v>3190</v>
      </c>
      <c r="D2463" s="23" t="str">
        <f>VLOOKUP(B2463,'5b'!$B$4:$E$904,2,FALSE)</f>
        <v>M</v>
      </c>
      <c r="E2463" s="23" t="str">
        <f>INDEX(Table,MATCH('Classwork 5'!B2463,'5b'!$B$4:$B$904,0),3)</f>
        <v>26-35</v>
      </c>
      <c r="F2463" s="23">
        <f>INDEX(Table,MATCH('Classwork 5'!B2463,'5b'!$B$4:$B$904,0),4)</f>
        <v>1</v>
      </c>
      <c r="G2463" s="23">
        <v>8</v>
      </c>
      <c r="H2463" s="24">
        <v>9905</v>
      </c>
    </row>
    <row r="2464" spans="2:8" x14ac:dyDescent="0.3">
      <c r="B2464" s="22">
        <v>1000396</v>
      </c>
      <c r="C2464" s="23" t="s">
        <v>2970</v>
      </c>
      <c r="D2464" s="23" t="str">
        <f>VLOOKUP(B2464,'5b'!$B$4:$E$904,2,FALSE)</f>
        <v>M</v>
      </c>
      <c r="E2464" s="23" t="str">
        <f>INDEX(Table,MATCH('Classwork 5'!B2464,'5b'!$B$4:$B$904,0),3)</f>
        <v>26-35</v>
      </c>
      <c r="F2464" s="23">
        <f>INDEX(Table,MATCH('Classwork 5'!B2464,'5b'!$B$4:$B$904,0),4)</f>
        <v>1</v>
      </c>
      <c r="G2464" s="23">
        <v>5</v>
      </c>
      <c r="H2464" s="24">
        <v>5290</v>
      </c>
    </row>
    <row r="2465" spans="2:8" x14ac:dyDescent="0.3">
      <c r="B2465" s="22">
        <v>1000396</v>
      </c>
      <c r="C2465" s="23" t="s">
        <v>2237</v>
      </c>
      <c r="D2465" s="23" t="str">
        <f>VLOOKUP(B2465,'5b'!$B$4:$E$904,2,FALSE)</f>
        <v>M</v>
      </c>
      <c r="E2465" s="23" t="str">
        <f>INDEX(Table,MATCH('Classwork 5'!B2465,'5b'!$B$4:$B$904,0),3)</f>
        <v>26-35</v>
      </c>
      <c r="F2465" s="23">
        <f>INDEX(Table,MATCH('Classwork 5'!B2465,'5b'!$B$4:$B$904,0),4)</f>
        <v>1</v>
      </c>
      <c r="G2465" s="23">
        <v>5</v>
      </c>
      <c r="H2465" s="24">
        <v>8809</v>
      </c>
    </row>
    <row r="2466" spans="2:8" x14ac:dyDescent="0.3">
      <c r="B2466" s="22">
        <v>1000396</v>
      </c>
      <c r="C2466" s="23" t="s">
        <v>2017</v>
      </c>
      <c r="D2466" s="23" t="str">
        <f>VLOOKUP(B2466,'5b'!$B$4:$E$904,2,FALSE)</f>
        <v>M</v>
      </c>
      <c r="E2466" s="23" t="str">
        <f>INDEX(Table,MATCH('Classwork 5'!B2466,'5b'!$B$4:$B$904,0),3)</f>
        <v>26-35</v>
      </c>
      <c r="F2466" s="23">
        <f>INDEX(Table,MATCH('Classwork 5'!B2466,'5b'!$B$4:$B$904,0),4)</f>
        <v>1</v>
      </c>
      <c r="G2466" s="23">
        <v>5</v>
      </c>
      <c r="H2466" s="24">
        <v>7147</v>
      </c>
    </row>
    <row r="2467" spans="2:8" x14ac:dyDescent="0.3">
      <c r="B2467" s="22">
        <v>1000396</v>
      </c>
      <c r="C2467" s="23" t="s">
        <v>2043</v>
      </c>
      <c r="D2467" s="23" t="str">
        <f>VLOOKUP(B2467,'5b'!$B$4:$E$904,2,FALSE)</f>
        <v>M</v>
      </c>
      <c r="E2467" s="23" t="str">
        <f>INDEX(Table,MATCH('Classwork 5'!B2467,'5b'!$B$4:$B$904,0),3)</f>
        <v>26-35</v>
      </c>
      <c r="F2467" s="23">
        <f>INDEX(Table,MATCH('Classwork 5'!B2467,'5b'!$B$4:$B$904,0),4)</f>
        <v>1</v>
      </c>
      <c r="G2467" s="23">
        <v>5</v>
      </c>
      <c r="H2467" s="24">
        <v>5235</v>
      </c>
    </row>
    <row r="2468" spans="2:8" x14ac:dyDescent="0.3">
      <c r="B2468" s="22">
        <v>1000397</v>
      </c>
      <c r="C2468" s="23" t="s">
        <v>2150</v>
      </c>
      <c r="D2468" s="23" t="str">
        <f>VLOOKUP(B2468,'5b'!$B$4:$E$904,2,FALSE)</f>
        <v>M</v>
      </c>
      <c r="E2468" s="23" t="str">
        <f>INDEX(Table,MATCH('Classwork 5'!B2468,'5b'!$B$4:$B$904,0),3)</f>
        <v>36-45</v>
      </c>
      <c r="F2468" s="23">
        <f>INDEX(Table,MATCH('Classwork 5'!B2468,'5b'!$B$4:$B$904,0),4)</f>
        <v>17</v>
      </c>
      <c r="G2468" s="23">
        <v>1</v>
      </c>
      <c r="H2468" s="24">
        <v>19484</v>
      </c>
    </row>
    <row r="2469" spans="2:8" x14ac:dyDescent="0.3">
      <c r="B2469" s="22">
        <v>1000397</v>
      </c>
      <c r="C2469" s="23" t="s">
        <v>3191</v>
      </c>
      <c r="D2469" s="23" t="str">
        <f>VLOOKUP(B2469,'5b'!$B$4:$E$904,2,FALSE)</f>
        <v>M</v>
      </c>
      <c r="E2469" s="23" t="str">
        <f>INDEX(Table,MATCH('Classwork 5'!B2469,'5b'!$B$4:$B$904,0),3)</f>
        <v>36-45</v>
      </c>
      <c r="F2469" s="23">
        <f>INDEX(Table,MATCH('Classwork 5'!B2469,'5b'!$B$4:$B$904,0),4)</f>
        <v>17</v>
      </c>
      <c r="G2469" s="23">
        <v>5</v>
      </c>
      <c r="H2469" s="24">
        <v>5267</v>
      </c>
    </row>
    <row r="2470" spans="2:8" x14ac:dyDescent="0.3">
      <c r="B2470" s="22">
        <v>1000398</v>
      </c>
      <c r="C2470" s="23" t="s">
        <v>2286</v>
      </c>
      <c r="D2470" s="23" t="str">
        <f>VLOOKUP(B2470,'5b'!$B$4:$E$904,2,FALSE)</f>
        <v>M</v>
      </c>
      <c r="E2470" s="23" t="str">
        <f>INDEX(Table,MATCH('Classwork 5'!B2470,'5b'!$B$4:$B$904,0),3)</f>
        <v>26-35</v>
      </c>
      <c r="F2470" s="23">
        <f>INDEX(Table,MATCH('Classwork 5'!B2470,'5b'!$B$4:$B$904,0),4)</f>
        <v>17</v>
      </c>
      <c r="G2470" s="23">
        <v>5</v>
      </c>
      <c r="H2470" s="24">
        <v>8646</v>
      </c>
    </row>
    <row r="2471" spans="2:8" x14ac:dyDescent="0.3">
      <c r="B2471" s="22">
        <v>1000398</v>
      </c>
      <c r="C2471" s="23" t="s">
        <v>2576</v>
      </c>
      <c r="D2471" s="23" t="str">
        <f>VLOOKUP(B2471,'5b'!$B$4:$E$904,2,FALSE)</f>
        <v>M</v>
      </c>
      <c r="E2471" s="23" t="str">
        <f>INDEX(Table,MATCH('Classwork 5'!B2471,'5b'!$B$4:$B$904,0),3)</f>
        <v>26-35</v>
      </c>
      <c r="F2471" s="23">
        <f>INDEX(Table,MATCH('Classwork 5'!B2471,'5b'!$B$4:$B$904,0),4)</f>
        <v>17</v>
      </c>
      <c r="G2471" s="23">
        <v>8</v>
      </c>
      <c r="H2471" s="24">
        <v>5993</v>
      </c>
    </row>
    <row r="2472" spans="2:8" x14ac:dyDescent="0.3">
      <c r="B2472" s="22">
        <v>1000398</v>
      </c>
      <c r="C2472" s="23" t="s">
        <v>3050</v>
      </c>
      <c r="D2472" s="23" t="str">
        <f>VLOOKUP(B2472,'5b'!$B$4:$E$904,2,FALSE)</f>
        <v>M</v>
      </c>
      <c r="E2472" s="23" t="str">
        <f>INDEX(Table,MATCH('Classwork 5'!B2472,'5b'!$B$4:$B$904,0),3)</f>
        <v>26-35</v>
      </c>
      <c r="F2472" s="23">
        <f>INDEX(Table,MATCH('Classwork 5'!B2472,'5b'!$B$4:$B$904,0),4)</f>
        <v>17</v>
      </c>
      <c r="G2472" s="23">
        <v>8</v>
      </c>
      <c r="H2472" s="24">
        <v>7888</v>
      </c>
    </row>
    <row r="2473" spans="2:8" x14ac:dyDescent="0.3">
      <c r="B2473" s="22">
        <v>1000398</v>
      </c>
      <c r="C2473" s="23" t="s">
        <v>2523</v>
      </c>
      <c r="D2473" s="23" t="str">
        <f>VLOOKUP(B2473,'5b'!$B$4:$E$904,2,FALSE)</f>
        <v>M</v>
      </c>
      <c r="E2473" s="23" t="str">
        <f>INDEX(Table,MATCH('Classwork 5'!B2473,'5b'!$B$4:$B$904,0),3)</f>
        <v>26-35</v>
      </c>
      <c r="F2473" s="23">
        <f>INDEX(Table,MATCH('Classwork 5'!B2473,'5b'!$B$4:$B$904,0),4)</f>
        <v>17</v>
      </c>
      <c r="G2473" s="23">
        <v>5</v>
      </c>
      <c r="H2473" s="24">
        <v>8895</v>
      </c>
    </row>
    <row r="2474" spans="2:8" x14ac:dyDescent="0.3">
      <c r="B2474" s="22">
        <v>1000398</v>
      </c>
      <c r="C2474" s="23" t="s">
        <v>2990</v>
      </c>
      <c r="D2474" s="23" t="str">
        <f>VLOOKUP(B2474,'5b'!$B$4:$E$904,2,FALSE)</f>
        <v>M</v>
      </c>
      <c r="E2474" s="23" t="str">
        <f>INDEX(Table,MATCH('Classwork 5'!B2474,'5b'!$B$4:$B$904,0),3)</f>
        <v>26-35</v>
      </c>
      <c r="F2474" s="23">
        <f>INDEX(Table,MATCH('Classwork 5'!B2474,'5b'!$B$4:$B$904,0),4)</f>
        <v>17</v>
      </c>
      <c r="G2474" s="23">
        <v>4</v>
      </c>
      <c r="H2474" s="24">
        <v>2796</v>
      </c>
    </row>
    <row r="2475" spans="2:8" x14ac:dyDescent="0.3">
      <c r="B2475" s="22">
        <v>1000398</v>
      </c>
      <c r="C2475" s="23" t="s">
        <v>2536</v>
      </c>
      <c r="D2475" s="23" t="str">
        <f>VLOOKUP(B2475,'5b'!$B$4:$E$904,2,FALSE)</f>
        <v>M</v>
      </c>
      <c r="E2475" s="23" t="str">
        <f>INDEX(Table,MATCH('Classwork 5'!B2475,'5b'!$B$4:$B$904,0),3)</f>
        <v>26-35</v>
      </c>
      <c r="F2475" s="23">
        <f>INDEX(Table,MATCH('Classwork 5'!B2475,'5b'!$B$4:$B$904,0),4)</f>
        <v>17</v>
      </c>
      <c r="G2475" s="23">
        <v>5</v>
      </c>
      <c r="H2475" s="24">
        <v>8646</v>
      </c>
    </row>
    <row r="2476" spans="2:8" x14ac:dyDescent="0.3">
      <c r="B2476" s="22">
        <v>1000398</v>
      </c>
      <c r="C2476" s="23" t="s">
        <v>2813</v>
      </c>
      <c r="D2476" s="23" t="str">
        <f>VLOOKUP(B2476,'5b'!$B$4:$E$904,2,FALSE)</f>
        <v>M</v>
      </c>
      <c r="E2476" s="23" t="str">
        <f>INDEX(Table,MATCH('Classwork 5'!B2476,'5b'!$B$4:$B$904,0),3)</f>
        <v>26-35</v>
      </c>
      <c r="F2476" s="23">
        <f>INDEX(Table,MATCH('Classwork 5'!B2476,'5b'!$B$4:$B$904,0),4)</f>
        <v>17</v>
      </c>
      <c r="G2476" s="23">
        <v>8</v>
      </c>
      <c r="H2476" s="24">
        <v>10012</v>
      </c>
    </row>
    <row r="2477" spans="2:8" x14ac:dyDescent="0.3">
      <c r="B2477" s="22">
        <v>1000398</v>
      </c>
      <c r="C2477" s="23" t="s">
        <v>2340</v>
      </c>
      <c r="D2477" s="23" t="str">
        <f>VLOOKUP(B2477,'5b'!$B$4:$E$904,2,FALSE)</f>
        <v>M</v>
      </c>
      <c r="E2477" s="23" t="str">
        <f>INDEX(Table,MATCH('Classwork 5'!B2477,'5b'!$B$4:$B$904,0),3)</f>
        <v>26-35</v>
      </c>
      <c r="F2477" s="23">
        <f>INDEX(Table,MATCH('Classwork 5'!B2477,'5b'!$B$4:$B$904,0),4)</f>
        <v>17</v>
      </c>
      <c r="G2477" s="23">
        <v>8</v>
      </c>
      <c r="H2477" s="24">
        <v>9851</v>
      </c>
    </row>
    <row r="2478" spans="2:8" x14ac:dyDescent="0.3">
      <c r="B2478" s="22">
        <v>1000398</v>
      </c>
      <c r="C2478" s="23" t="s">
        <v>2835</v>
      </c>
      <c r="D2478" s="23" t="str">
        <f>VLOOKUP(B2478,'5b'!$B$4:$E$904,2,FALSE)</f>
        <v>M</v>
      </c>
      <c r="E2478" s="23" t="str">
        <f>INDEX(Table,MATCH('Classwork 5'!B2478,'5b'!$B$4:$B$904,0),3)</f>
        <v>26-35</v>
      </c>
      <c r="F2478" s="23">
        <f>INDEX(Table,MATCH('Classwork 5'!B2478,'5b'!$B$4:$B$904,0),4)</f>
        <v>17</v>
      </c>
      <c r="G2478" s="23">
        <v>6</v>
      </c>
      <c r="H2478" s="24">
        <v>16238</v>
      </c>
    </row>
    <row r="2479" spans="2:8" x14ac:dyDescent="0.3">
      <c r="B2479" s="22">
        <v>1000398</v>
      </c>
      <c r="C2479" s="23" t="s">
        <v>3192</v>
      </c>
      <c r="D2479" s="23" t="str">
        <f>VLOOKUP(B2479,'5b'!$B$4:$E$904,2,FALSE)</f>
        <v>M</v>
      </c>
      <c r="E2479" s="23" t="str">
        <f>INDEX(Table,MATCH('Classwork 5'!B2479,'5b'!$B$4:$B$904,0),3)</f>
        <v>26-35</v>
      </c>
      <c r="F2479" s="23">
        <f>INDEX(Table,MATCH('Classwork 5'!B2479,'5b'!$B$4:$B$904,0),4)</f>
        <v>17</v>
      </c>
      <c r="G2479" s="23">
        <v>6</v>
      </c>
      <c r="H2479" s="24">
        <v>8299</v>
      </c>
    </row>
    <row r="2480" spans="2:8" x14ac:dyDescent="0.3">
      <c r="B2480" s="22">
        <v>1000399</v>
      </c>
      <c r="C2480" s="23" t="s">
        <v>2091</v>
      </c>
      <c r="D2480" s="23" t="str">
        <f>VLOOKUP(B2480,'5b'!$B$4:$E$904,2,FALSE)</f>
        <v>F</v>
      </c>
      <c r="E2480" s="23" t="str">
        <f>INDEX(Table,MATCH('Classwork 5'!B2480,'5b'!$B$4:$B$904,0),3)</f>
        <v>36-45</v>
      </c>
      <c r="F2480" s="23">
        <f>INDEX(Table,MATCH('Classwork 5'!B2480,'5b'!$B$4:$B$904,0),4)</f>
        <v>6</v>
      </c>
      <c r="G2480" s="23">
        <v>3</v>
      </c>
      <c r="H2480" s="24">
        <v>11078</v>
      </c>
    </row>
    <row r="2481" spans="2:8" x14ac:dyDescent="0.3">
      <c r="B2481" s="22">
        <v>1000399</v>
      </c>
      <c r="C2481" s="23" t="s">
        <v>2817</v>
      </c>
      <c r="D2481" s="23" t="str">
        <f>VLOOKUP(B2481,'5b'!$B$4:$E$904,2,FALSE)</f>
        <v>F</v>
      </c>
      <c r="E2481" s="23" t="str">
        <f>INDEX(Table,MATCH('Classwork 5'!B2481,'5b'!$B$4:$B$904,0),3)</f>
        <v>36-45</v>
      </c>
      <c r="F2481" s="23">
        <f>INDEX(Table,MATCH('Classwork 5'!B2481,'5b'!$B$4:$B$904,0),4)</f>
        <v>6</v>
      </c>
      <c r="G2481" s="23">
        <v>3</v>
      </c>
      <c r="H2481" s="24">
        <v>10613</v>
      </c>
    </row>
    <row r="2482" spans="2:8" x14ac:dyDescent="0.3">
      <c r="B2482" s="22">
        <v>1000399</v>
      </c>
      <c r="C2482" s="23" t="s">
        <v>3193</v>
      </c>
      <c r="D2482" s="23" t="str">
        <f>VLOOKUP(B2482,'5b'!$B$4:$E$904,2,FALSE)</f>
        <v>F</v>
      </c>
      <c r="E2482" s="23" t="str">
        <f>INDEX(Table,MATCH('Classwork 5'!B2482,'5b'!$B$4:$B$904,0),3)</f>
        <v>36-45</v>
      </c>
      <c r="F2482" s="23">
        <f>INDEX(Table,MATCH('Classwork 5'!B2482,'5b'!$B$4:$B$904,0),4)</f>
        <v>6</v>
      </c>
      <c r="G2482" s="23">
        <v>5</v>
      </c>
      <c r="H2482" s="24">
        <v>7028</v>
      </c>
    </row>
    <row r="2483" spans="2:8" x14ac:dyDescent="0.3">
      <c r="B2483" s="22">
        <v>1000399</v>
      </c>
      <c r="C2483" s="23" t="s">
        <v>3194</v>
      </c>
      <c r="D2483" s="23" t="str">
        <f>VLOOKUP(B2483,'5b'!$B$4:$E$904,2,FALSE)</f>
        <v>F</v>
      </c>
      <c r="E2483" s="23" t="str">
        <f>INDEX(Table,MATCH('Classwork 5'!B2483,'5b'!$B$4:$B$904,0),3)</f>
        <v>36-45</v>
      </c>
      <c r="F2483" s="23">
        <f>INDEX(Table,MATCH('Classwork 5'!B2483,'5b'!$B$4:$B$904,0),4)</f>
        <v>6</v>
      </c>
      <c r="G2483" s="23">
        <v>16</v>
      </c>
      <c r="H2483" s="24">
        <v>16341</v>
      </c>
    </row>
    <row r="2484" spans="2:8" x14ac:dyDescent="0.3">
      <c r="B2484" s="22">
        <v>1000400</v>
      </c>
      <c r="C2484" s="23" t="s">
        <v>3195</v>
      </c>
      <c r="D2484" s="23" t="str">
        <f>VLOOKUP(B2484,'5b'!$B$4:$E$904,2,FALSE)</f>
        <v>F</v>
      </c>
      <c r="E2484" s="23" t="str">
        <f>INDEX(Table,MATCH('Classwork 5'!B2484,'5b'!$B$4:$B$904,0),3)</f>
        <v>18-25</v>
      </c>
      <c r="F2484" s="23">
        <f>INDEX(Table,MATCH('Classwork 5'!B2484,'5b'!$B$4:$B$904,0),4)</f>
        <v>3</v>
      </c>
      <c r="G2484" s="23">
        <v>5</v>
      </c>
      <c r="H2484" s="24">
        <v>7040</v>
      </c>
    </row>
    <row r="2485" spans="2:8" x14ac:dyDescent="0.3">
      <c r="B2485" s="22">
        <v>1000400</v>
      </c>
      <c r="C2485" s="23" t="s">
        <v>2938</v>
      </c>
      <c r="D2485" s="23" t="str">
        <f>VLOOKUP(B2485,'5b'!$B$4:$E$904,2,FALSE)</f>
        <v>F</v>
      </c>
      <c r="E2485" s="23" t="str">
        <f>INDEX(Table,MATCH('Classwork 5'!B2485,'5b'!$B$4:$B$904,0),3)</f>
        <v>18-25</v>
      </c>
      <c r="F2485" s="23">
        <f>INDEX(Table,MATCH('Classwork 5'!B2485,'5b'!$B$4:$B$904,0),4)</f>
        <v>3</v>
      </c>
      <c r="G2485" s="23">
        <v>8</v>
      </c>
      <c r="H2485" s="24">
        <v>7806</v>
      </c>
    </row>
    <row r="2486" spans="2:8" x14ac:dyDescent="0.3">
      <c r="B2486" s="22">
        <v>1000400</v>
      </c>
      <c r="C2486" s="23" t="s">
        <v>2954</v>
      </c>
      <c r="D2486" s="23" t="str">
        <f>VLOOKUP(B2486,'5b'!$B$4:$E$904,2,FALSE)</f>
        <v>F</v>
      </c>
      <c r="E2486" s="23" t="str">
        <f>INDEX(Table,MATCH('Classwork 5'!B2486,'5b'!$B$4:$B$904,0),3)</f>
        <v>18-25</v>
      </c>
      <c r="F2486" s="23">
        <f>INDEX(Table,MATCH('Classwork 5'!B2486,'5b'!$B$4:$B$904,0),4)</f>
        <v>3</v>
      </c>
      <c r="G2486" s="23">
        <v>5</v>
      </c>
      <c r="H2486" s="24">
        <v>1743</v>
      </c>
    </row>
    <row r="2487" spans="2:8" x14ac:dyDescent="0.3">
      <c r="B2487" s="22">
        <v>1000400</v>
      </c>
      <c r="C2487" s="23" t="s">
        <v>2593</v>
      </c>
      <c r="D2487" s="23" t="str">
        <f>VLOOKUP(B2487,'5b'!$B$4:$E$904,2,FALSE)</f>
        <v>F</v>
      </c>
      <c r="E2487" s="23" t="str">
        <f>INDEX(Table,MATCH('Classwork 5'!B2487,'5b'!$B$4:$B$904,0),3)</f>
        <v>18-25</v>
      </c>
      <c r="F2487" s="23">
        <f>INDEX(Table,MATCH('Classwork 5'!B2487,'5b'!$B$4:$B$904,0),4)</f>
        <v>3</v>
      </c>
      <c r="G2487" s="23">
        <v>6</v>
      </c>
      <c r="H2487" s="24">
        <v>15958</v>
      </c>
    </row>
    <row r="2488" spans="2:8" x14ac:dyDescent="0.3">
      <c r="B2488" s="22">
        <v>1000401</v>
      </c>
      <c r="C2488" s="23" t="s">
        <v>2020</v>
      </c>
      <c r="D2488" s="23" t="str">
        <f>VLOOKUP(B2488,'5b'!$B$4:$E$904,2,FALSE)</f>
        <v>M</v>
      </c>
      <c r="E2488" s="23" t="str">
        <f>INDEX(Table,MATCH('Classwork 5'!B2488,'5b'!$B$4:$B$904,0),3)</f>
        <v>18-25</v>
      </c>
      <c r="F2488" s="23">
        <f>INDEX(Table,MATCH('Classwork 5'!B2488,'5b'!$B$4:$B$904,0),4)</f>
        <v>0</v>
      </c>
      <c r="G2488" s="23">
        <v>1</v>
      </c>
      <c r="H2488" s="24">
        <v>19226</v>
      </c>
    </row>
    <row r="2489" spans="2:8" x14ac:dyDescent="0.3">
      <c r="B2489" s="22">
        <v>1000401</v>
      </c>
      <c r="C2489" s="23" t="s">
        <v>2885</v>
      </c>
      <c r="D2489" s="23" t="str">
        <f>VLOOKUP(B2489,'5b'!$B$4:$E$904,2,FALSE)</f>
        <v>M</v>
      </c>
      <c r="E2489" s="23" t="str">
        <f>INDEX(Table,MATCH('Classwork 5'!B2489,'5b'!$B$4:$B$904,0),3)</f>
        <v>18-25</v>
      </c>
      <c r="F2489" s="23">
        <f>INDEX(Table,MATCH('Classwork 5'!B2489,'5b'!$B$4:$B$904,0),4)</f>
        <v>0</v>
      </c>
      <c r="G2489" s="23">
        <v>5</v>
      </c>
      <c r="H2489" s="24">
        <v>7059</v>
      </c>
    </row>
    <row r="2490" spans="2:8" x14ac:dyDescent="0.3">
      <c r="B2490" s="22">
        <v>1000401</v>
      </c>
      <c r="C2490" s="23" t="s">
        <v>1999</v>
      </c>
      <c r="D2490" s="23" t="str">
        <f>VLOOKUP(B2490,'5b'!$B$4:$E$904,2,FALSE)</f>
        <v>M</v>
      </c>
      <c r="E2490" s="23" t="str">
        <f>INDEX(Table,MATCH('Classwork 5'!B2490,'5b'!$B$4:$B$904,0),3)</f>
        <v>18-25</v>
      </c>
      <c r="F2490" s="23">
        <f>INDEX(Table,MATCH('Classwork 5'!B2490,'5b'!$B$4:$B$904,0),4)</f>
        <v>0</v>
      </c>
      <c r="G2490" s="23">
        <v>1</v>
      </c>
      <c r="H2490" s="24">
        <v>12092</v>
      </c>
    </row>
    <row r="2491" spans="2:8" x14ac:dyDescent="0.3">
      <c r="B2491" s="22">
        <v>1000402</v>
      </c>
      <c r="C2491" s="23" t="s">
        <v>2510</v>
      </c>
      <c r="D2491" s="23" t="str">
        <f>VLOOKUP(B2491,'5b'!$B$4:$E$904,2,FALSE)</f>
        <v>M</v>
      </c>
      <c r="E2491" s="23" t="str">
        <f>INDEX(Table,MATCH('Classwork 5'!B2491,'5b'!$B$4:$B$904,0),3)</f>
        <v>26-35</v>
      </c>
      <c r="F2491" s="23">
        <f>INDEX(Table,MATCH('Classwork 5'!B2491,'5b'!$B$4:$B$904,0),4)</f>
        <v>11</v>
      </c>
      <c r="G2491" s="23">
        <v>6</v>
      </c>
      <c r="H2491" s="24">
        <v>20315</v>
      </c>
    </row>
    <row r="2492" spans="2:8" x14ac:dyDescent="0.3">
      <c r="B2492" s="22">
        <v>1000402</v>
      </c>
      <c r="C2492" s="23" t="s">
        <v>2913</v>
      </c>
      <c r="D2492" s="23" t="str">
        <f>VLOOKUP(B2492,'5b'!$B$4:$E$904,2,FALSE)</f>
        <v>M</v>
      </c>
      <c r="E2492" s="23" t="str">
        <f>INDEX(Table,MATCH('Classwork 5'!B2492,'5b'!$B$4:$B$904,0),3)</f>
        <v>26-35</v>
      </c>
      <c r="F2492" s="23">
        <f>INDEX(Table,MATCH('Classwork 5'!B2492,'5b'!$B$4:$B$904,0),4)</f>
        <v>11</v>
      </c>
      <c r="G2492" s="23">
        <v>8</v>
      </c>
      <c r="H2492" s="24">
        <v>7963</v>
      </c>
    </row>
    <row r="2493" spans="2:8" x14ac:dyDescent="0.3">
      <c r="B2493" s="22">
        <v>1000402</v>
      </c>
      <c r="C2493" s="23" t="s">
        <v>2052</v>
      </c>
      <c r="D2493" s="23" t="str">
        <f>VLOOKUP(B2493,'5b'!$B$4:$E$904,2,FALSE)</f>
        <v>M</v>
      </c>
      <c r="E2493" s="23" t="str">
        <f>INDEX(Table,MATCH('Classwork 5'!B2493,'5b'!$B$4:$B$904,0),3)</f>
        <v>26-35</v>
      </c>
      <c r="F2493" s="23">
        <f>INDEX(Table,MATCH('Classwork 5'!B2493,'5b'!$B$4:$B$904,0),4)</f>
        <v>11</v>
      </c>
      <c r="G2493" s="23">
        <v>1</v>
      </c>
      <c r="H2493" s="24">
        <v>15905</v>
      </c>
    </row>
    <row r="2494" spans="2:8" x14ac:dyDescent="0.3">
      <c r="B2494" s="22">
        <v>1000402</v>
      </c>
      <c r="C2494" s="23" t="s">
        <v>2113</v>
      </c>
      <c r="D2494" s="23" t="str">
        <f>VLOOKUP(B2494,'5b'!$B$4:$E$904,2,FALSE)</f>
        <v>M</v>
      </c>
      <c r="E2494" s="23" t="str">
        <f>INDEX(Table,MATCH('Classwork 5'!B2494,'5b'!$B$4:$B$904,0),3)</f>
        <v>26-35</v>
      </c>
      <c r="F2494" s="23">
        <f>INDEX(Table,MATCH('Classwork 5'!B2494,'5b'!$B$4:$B$904,0),4)</f>
        <v>11</v>
      </c>
      <c r="G2494" s="23">
        <v>5</v>
      </c>
      <c r="H2494" s="24">
        <v>7021</v>
      </c>
    </row>
    <row r="2495" spans="2:8" x14ac:dyDescent="0.3">
      <c r="B2495" s="22">
        <v>1000402</v>
      </c>
      <c r="C2495" s="23" t="s">
        <v>2487</v>
      </c>
      <c r="D2495" s="23" t="str">
        <f>VLOOKUP(B2495,'5b'!$B$4:$E$904,2,FALSE)</f>
        <v>M</v>
      </c>
      <c r="E2495" s="23" t="str">
        <f>INDEX(Table,MATCH('Classwork 5'!B2495,'5b'!$B$4:$B$904,0),3)</f>
        <v>26-35</v>
      </c>
      <c r="F2495" s="23">
        <f>INDEX(Table,MATCH('Classwork 5'!B2495,'5b'!$B$4:$B$904,0),4)</f>
        <v>11</v>
      </c>
      <c r="G2495" s="23">
        <v>5</v>
      </c>
      <c r="H2495" s="24">
        <v>3649</v>
      </c>
    </row>
    <row r="2496" spans="2:8" x14ac:dyDescent="0.3">
      <c r="B2496" s="22">
        <v>1000402</v>
      </c>
      <c r="C2496" s="23" t="s">
        <v>2115</v>
      </c>
      <c r="D2496" s="23" t="str">
        <f>VLOOKUP(B2496,'5b'!$B$4:$E$904,2,FALSE)</f>
        <v>M</v>
      </c>
      <c r="E2496" s="23" t="str">
        <f>INDEX(Table,MATCH('Classwork 5'!B2496,'5b'!$B$4:$B$904,0),3)</f>
        <v>26-35</v>
      </c>
      <c r="F2496" s="23">
        <f>INDEX(Table,MATCH('Classwork 5'!B2496,'5b'!$B$4:$B$904,0),4)</f>
        <v>11</v>
      </c>
      <c r="G2496" s="23">
        <v>5</v>
      </c>
      <c r="H2496" s="24">
        <v>5217</v>
      </c>
    </row>
    <row r="2497" spans="2:8" x14ac:dyDescent="0.3">
      <c r="B2497" s="22">
        <v>1000402</v>
      </c>
      <c r="C2497" s="23" t="s">
        <v>1954</v>
      </c>
      <c r="D2497" s="23" t="str">
        <f>VLOOKUP(B2497,'5b'!$B$4:$E$904,2,FALSE)</f>
        <v>M</v>
      </c>
      <c r="E2497" s="23" t="str">
        <f>INDEX(Table,MATCH('Classwork 5'!B2497,'5b'!$B$4:$B$904,0),3)</f>
        <v>26-35</v>
      </c>
      <c r="F2497" s="23">
        <f>INDEX(Table,MATCH('Classwork 5'!B2497,'5b'!$B$4:$B$904,0),4)</f>
        <v>11</v>
      </c>
      <c r="G2497" s="23">
        <v>1</v>
      </c>
      <c r="H2497" s="24">
        <v>11631</v>
      </c>
    </row>
    <row r="2498" spans="2:8" x14ac:dyDescent="0.3">
      <c r="B2498" s="22">
        <v>1000402</v>
      </c>
      <c r="C2498" s="23" t="s">
        <v>2440</v>
      </c>
      <c r="D2498" s="23" t="str">
        <f>VLOOKUP(B2498,'5b'!$B$4:$E$904,2,FALSE)</f>
        <v>M</v>
      </c>
      <c r="E2498" s="23" t="str">
        <f>INDEX(Table,MATCH('Classwork 5'!B2498,'5b'!$B$4:$B$904,0),3)</f>
        <v>26-35</v>
      </c>
      <c r="F2498" s="23">
        <f>INDEX(Table,MATCH('Classwork 5'!B2498,'5b'!$B$4:$B$904,0),4)</f>
        <v>11</v>
      </c>
      <c r="G2498" s="23">
        <v>1</v>
      </c>
      <c r="H2498" s="24">
        <v>7768</v>
      </c>
    </row>
    <row r="2499" spans="2:8" x14ac:dyDescent="0.3">
      <c r="B2499" s="22">
        <v>1000403</v>
      </c>
      <c r="C2499" s="23" t="s">
        <v>2357</v>
      </c>
      <c r="D2499" s="23" t="str">
        <f>VLOOKUP(B2499,'5b'!$B$4:$E$904,2,FALSE)</f>
        <v>M</v>
      </c>
      <c r="E2499" s="23" t="str">
        <f>INDEX(Table,MATCH('Classwork 5'!B2499,'5b'!$B$4:$B$904,0),3)</f>
        <v>18-25</v>
      </c>
      <c r="F2499" s="23">
        <f>INDEX(Table,MATCH('Classwork 5'!B2499,'5b'!$B$4:$B$904,0),4)</f>
        <v>4</v>
      </c>
      <c r="G2499" s="23">
        <v>5</v>
      </c>
      <c r="H2499" s="24">
        <v>8583</v>
      </c>
    </row>
    <row r="2500" spans="2:8" x14ac:dyDescent="0.3">
      <c r="B2500" s="22">
        <v>1000403</v>
      </c>
      <c r="C2500" s="23" t="s">
        <v>2036</v>
      </c>
      <c r="D2500" s="23" t="str">
        <f>VLOOKUP(B2500,'5b'!$B$4:$E$904,2,FALSE)</f>
        <v>M</v>
      </c>
      <c r="E2500" s="23" t="str">
        <f>INDEX(Table,MATCH('Classwork 5'!B2500,'5b'!$B$4:$B$904,0),3)</f>
        <v>18-25</v>
      </c>
      <c r="F2500" s="23">
        <f>INDEX(Table,MATCH('Classwork 5'!B2500,'5b'!$B$4:$B$904,0),4)</f>
        <v>4</v>
      </c>
      <c r="G2500" s="23">
        <v>8</v>
      </c>
      <c r="H2500" s="24">
        <v>5854</v>
      </c>
    </row>
    <row r="2501" spans="2:8" x14ac:dyDescent="0.3">
      <c r="B2501" s="22">
        <v>1000403</v>
      </c>
      <c r="C2501" s="23" t="s">
        <v>2311</v>
      </c>
      <c r="D2501" s="23" t="str">
        <f>VLOOKUP(B2501,'5b'!$B$4:$E$904,2,FALSE)</f>
        <v>M</v>
      </c>
      <c r="E2501" s="23" t="str">
        <f>INDEX(Table,MATCH('Classwork 5'!B2501,'5b'!$B$4:$B$904,0),3)</f>
        <v>18-25</v>
      </c>
      <c r="F2501" s="23">
        <f>INDEX(Table,MATCH('Classwork 5'!B2501,'5b'!$B$4:$B$904,0),4)</f>
        <v>4</v>
      </c>
      <c r="G2501" s="23">
        <v>8</v>
      </c>
      <c r="H2501" s="24">
        <v>5890</v>
      </c>
    </row>
    <row r="2502" spans="2:8" x14ac:dyDescent="0.3">
      <c r="B2502" s="22">
        <v>1000403</v>
      </c>
      <c r="C2502" s="23" t="s">
        <v>2313</v>
      </c>
      <c r="D2502" s="23" t="str">
        <f>VLOOKUP(B2502,'5b'!$B$4:$E$904,2,FALSE)</f>
        <v>M</v>
      </c>
      <c r="E2502" s="23" t="str">
        <f>INDEX(Table,MATCH('Classwork 5'!B2502,'5b'!$B$4:$B$904,0),3)</f>
        <v>18-25</v>
      </c>
      <c r="F2502" s="23">
        <f>INDEX(Table,MATCH('Classwork 5'!B2502,'5b'!$B$4:$B$904,0),4)</f>
        <v>4</v>
      </c>
      <c r="G2502" s="23">
        <v>1</v>
      </c>
      <c r="H2502" s="24">
        <v>15874</v>
      </c>
    </row>
    <row r="2503" spans="2:8" x14ac:dyDescent="0.3">
      <c r="B2503" s="22">
        <v>1000403</v>
      </c>
      <c r="C2503" s="23" t="s">
        <v>2151</v>
      </c>
      <c r="D2503" s="23" t="str">
        <f>VLOOKUP(B2503,'5b'!$B$4:$E$904,2,FALSE)</f>
        <v>M</v>
      </c>
      <c r="E2503" s="23" t="str">
        <f>INDEX(Table,MATCH('Classwork 5'!B2503,'5b'!$B$4:$B$904,0),3)</f>
        <v>18-25</v>
      </c>
      <c r="F2503" s="23">
        <f>INDEX(Table,MATCH('Classwork 5'!B2503,'5b'!$B$4:$B$904,0),4)</f>
        <v>4</v>
      </c>
      <c r="G2503" s="23">
        <v>1</v>
      </c>
      <c r="H2503" s="24">
        <v>15649</v>
      </c>
    </row>
    <row r="2504" spans="2:8" x14ac:dyDescent="0.3">
      <c r="B2504" s="22">
        <v>1000403</v>
      </c>
      <c r="C2504" s="23" t="s">
        <v>2532</v>
      </c>
      <c r="D2504" s="23" t="str">
        <f>VLOOKUP(B2504,'5b'!$B$4:$E$904,2,FALSE)</f>
        <v>M</v>
      </c>
      <c r="E2504" s="23" t="str">
        <f>INDEX(Table,MATCH('Classwork 5'!B2504,'5b'!$B$4:$B$904,0),3)</f>
        <v>18-25</v>
      </c>
      <c r="F2504" s="23">
        <f>INDEX(Table,MATCH('Classwork 5'!B2504,'5b'!$B$4:$B$904,0),4)</f>
        <v>4</v>
      </c>
      <c r="G2504" s="23">
        <v>6</v>
      </c>
      <c r="H2504" s="24">
        <v>20629</v>
      </c>
    </row>
    <row r="2505" spans="2:8" x14ac:dyDescent="0.3">
      <c r="B2505" s="22">
        <v>1000403</v>
      </c>
      <c r="C2505" s="23" t="s">
        <v>1940</v>
      </c>
      <c r="D2505" s="23" t="str">
        <f>VLOOKUP(B2505,'5b'!$B$4:$E$904,2,FALSE)</f>
        <v>M</v>
      </c>
      <c r="E2505" s="23" t="str">
        <f>INDEX(Table,MATCH('Classwork 5'!B2505,'5b'!$B$4:$B$904,0),3)</f>
        <v>18-25</v>
      </c>
      <c r="F2505" s="23">
        <f>INDEX(Table,MATCH('Classwork 5'!B2505,'5b'!$B$4:$B$904,0),4)</f>
        <v>4</v>
      </c>
      <c r="G2505" s="23">
        <v>1</v>
      </c>
      <c r="H2505" s="24">
        <v>19022</v>
      </c>
    </row>
    <row r="2506" spans="2:8" x14ac:dyDescent="0.3">
      <c r="B2506" s="22">
        <v>1000403</v>
      </c>
      <c r="C2506" s="23" t="s">
        <v>2004</v>
      </c>
      <c r="D2506" s="23" t="str">
        <f>VLOOKUP(B2506,'5b'!$B$4:$E$904,2,FALSE)</f>
        <v>M</v>
      </c>
      <c r="E2506" s="23" t="str">
        <f>INDEX(Table,MATCH('Classwork 5'!B2506,'5b'!$B$4:$B$904,0),3)</f>
        <v>18-25</v>
      </c>
      <c r="F2506" s="23">
        <f>INDEX(Table,MATCH('Classwork 5'!B2506,'5b'!$B$4:$B$904,0),4)</f>
        <v>4</v>
      </c>
      <c r="G2506" s="23">
        <v>1</v>
      </c>
      <c r="H2506" s="24">
        <v>15596</v>
      </c>
    </row>
    <row r="2507" spans="2:8" x14ac:dyDescent="0.3">
      <c r="B2507" s="22">
        <v>1000403</v>
      </c>
      <c r="C2507" s="23" t="s">
        <v>2812</v>
      </c>
      <c r="D2507" s="23" t="str">
        <f>VLOOKUP(B2507,'5b'!$B$4:$E$904,2,FALSE)</f>
        <v>M</v>
      </c>
      <c r="E2507" s="23" t="str">
        <f>INDEX(Table,MATCH('Classwork 5'!B2507,'5b'!$B$4:$B$904,0),3)</f>
        <v>18-25</v>
      </c>
      <c r="F2507" s="23">
        <f>INDEX(Table,MATCH('Classwork 5'!B2507,'5b'!$B$4:$B$904,0),4)</f>
        <v>4</v>
      </c>
      <c r="G2507" s="23">
        <v>1</v>
      </c>
      <c r="H2507" s="24">
        <v>15481</v>
      </c>
    </row>
    <row r="2508" spans="2:8" x14ac:dyDescent="0.3">
      <c r="B2508" s="22">
        <v>1000403</v>
      </c>
      <c r="C2508" s="23" t="s">
        <v>3196</v>
      </c>
      <c r="D2508" s="23" t="str">
        <f>VLOOKUP(B2508,'5b'!$B$4:$E$904,2,FALSE)</f>
        <v>M</v>
      </c>
      <c r="E2508" s="23" t="str">
        <f>INDEX(Table,MATCH('Classwork 5'!B2508,'5b'!$B$4:$B$904,0),3)</f>
        <v>18-25</v>
      </c>
      <c r="F2508" s="23">
        <f>INDEX(Table,MATCH('Classwork 5'!B2508,'5b'!$B$4:$B$904,0),4)</f>
        <v>4</v>
      </c>
      <c r="G2508" s="23">
        <v>5</v>
      </c>
      <c r="H2508" s="24">
        <v>6978</v>
      </c>
    </row>
    <row r="2509" spans="2:8" x14ac:dyDescent="0.3">
      <c r="B2509" s="22">
        <v>1000403</v>
      </c>
      <c r="C2509" s="23" t="s">
        <v>2188</v>
      </c>
      <c r="D2509" s="23" t="str">
        <f>VLOOKUP(B2509,'5b'!$B$4:$E$904,2,FALSE)</f>
        <v>M</v>
      </c>
      <c r="E2509" s="23" t="str">
        <f>INDEX(Table,MATCH('Classwork 5'!B2509,'5b'!$B$4:$B$904,0),3)</f>
        <v>18-25</v>
      </c>
      <c r="F2509" s="23">
        <f>INDEX(Table,MATCH('Classwork 5'!B2509,'5b'!$B$4:$B$904,0),4)</f>
        <v>4</v>
      </c>
      <c r="G2509" s="23">
        <v>3</v>
      </c>
      <c r="H2509" s="24">
        <v>10753</v>
      </c>
    </row>
    <row r="2510" spans="2:8" x14ac:dyDescent="0.3">
      <c r="B2510" s="22">
        <v>1000403</v>
      </c>
      <c r="C2510" s="23" t="s">
        <v>2792</v>
      </c>
      <c r="D2510" s="23" t="str">
        <f>VLOOKUP(B2510,'5b'!$B$4:$E$904,2,FALSE)</f>
        <v>M</v>
      </c>
      <c r="E2510" s="23" t="str">
        <f>INDEX(Table,MATCH('Classwork 5'!B2510,'5b'!$B$4:$B$904,0),3)</f>
        <v>18-25</v>
      </c>
      <c r="F2510" s="23">
        <f>INDEX(Table,MATCH('Classwork 5'!B2510,'5b'!$B$4:$B$904,0),4)</f>
        <v>4</v>
      </c>
      <c r="G2510" s="23">
        <v>5</v>
      </c>
      <c r="H2510" s="24">
        <v>5399</v>
      </c>
    </row>
    <row r="2511" spans="2:8" x14ac:dyDescent="0.3">
      <c r="B2511" s="22">
        <v>1000403</v>
      </c>
      <c r="C2511" s="23" t="s">
        <v>2416</v>
      </c>
      <c r="D2511" s="23" t="str">
        <f>VLOOKUP(B2511,'5b'!$B$4:$E$904,2,FALSE)</f>
        <v>M</v>
      </c>
      <c r="E2511" s="23" t="str">
        <f>INDEX(Table,MATCH('Classwork 5'!B2511,'5b'!$B$4:$B$904,0),3)</f>
        <v>18-25</v>
      </c>
      <c r="F2511" s="23">
        <f>INDEX(Table,MATCH('Classwork 5'!B2511,'5b'!$B$4:$B$904,0),4)</f>
        <v>4</v>
      </c>
      <c r="G2511" s="23">
        <v>1</v>
      </c>
      <c r="H2511" s="24">
        <v>15584</v>
      </c>
    </row>
    <row r="2512" spans="2:8" x14ac:dyDescent="0.3">
      <c r="B2512" s="22">
        <v>1000403</v>
      </c>
      <c r="C2512" s="23" t="s">
        <v>2019</v>
      </c>
      <c r="D2512" s="23" t="str">
        <f>VLOOKUP(B2512,'5b'!$B$4:$E$904,2,FALSE)</f>
        <v>M</v>
      </c>
      <c r="E2512" s="23" t="str">
        <f>INDEX(Table,MATCH('Classwork 5'!B2512,'5b'!$B$4:$B$904,0),3)</f>
        <v>18-25</v>
      </c>
      <c r="F2512" s="23">
        <f>INDEX(Table,MATCH('Classwork 5'!B2512,'5b'!$B$4:$B$904,0),4)</f>
        <v>4</v>
      </c>
      <c r="G2512" s="23">
        <v>8</v>
      </c>
      <c r="H2512" s="24">
        <v>8076</v>
      </c>
    </row>
    <row r="2513" spans="2:8" x14ac:dyDescent="0.3">
      <c r="B2513" s="22">
        <v>1000403</v>
      </c>
      <c r="C2513" s="23" t="s">
        <v>3163</v>
      </c>
      <c r="D2513" s="23" t="str">
        <f>VLOOKUP(B2513,'5b'!$B$4:$E$904,2,FALSE)</f>
        <v>M</v>
      </c>
      <c r="E2513" s="23" t="str">
        <f>INDEX(Table,MATCH('Classwork 5'!B2513,'5b'!$B$4:$B$904,0),3)</f>
        <v>18-25</v>
      </c>
      <c r="F2513" s="23">
        <f>INDEX(Table,MATCH('Classwork 5'!B2513,'5b'!$B$4:$B$904,0),4)</f>
        <v>4</v>
      </c>
      <c r="G2513" s="23">
        <v>8</v>
      </c>
      <c r="H2513" s="24">
        <v>9907</v>
      </c>
    </row>
    <row r="2514" spans="2:8" x14ac:dyDescent="0.3">
      <c r="B2514" s="22">
        <v>1000405</v>
      </c>
      <c r="C2514" s="23" t="s">
        <v>2715</v>
      </c>
      <c r="D2514" s="23" t="str">
        <f>VLOOKUP(B2514,'5b'!$B$4:$E$904,2,FALSE)</f>
        <v>M</v>
      </c>
      <c r="E2514" s="23" t="str">
        <f>INDEX(Table,MATCH('Classwork 5'!B2514,'5b'!$B$4:$B$904,0),3)</f>
        <v>55+</v>
      </c>
      <c r="F2514" s="23">
        <f>INDEX(Table,MATCH('Classwork 5'!B2514,'5b'!$B$4:$B$904,0),4)</f>
        <v>1</v>
      </c>
      <c r="G2514" s="23">
        <v>5</v>
      </c>
      <c r="H2514" s="24">
        <v>7148</v>
      </c>
    </row>
    <row r="2515" spans="2:8" x14ac:dyDescent="0.3">
      <c r="B2515" s="22">
        <v>1000406</v>
      </c>
      <c r="C2515" s="23" t="s">
        <v>2157</v>
      </c>
      <c r="D2515" s="23" t="str">
        <f>VLOOKUP(B2515,'5b'!$B$4:$E$904,2,FALSE)</f>
        <v>M</v>
      </c>
      <c r="E2515" s="23" t="str">
        <f>INDEX(Table,MATCH('Classwork 5'!B2515,'5b'!$B$4:$B$904,0),3)</f>
        <v>26-35</v>
      </c>
      <c r="F2515" s="23">
        <f>INDEX(Table,MATCH('Classwork 5'!B2515,'5b'!$B$4:$B$904,0),4)</f>
        <v>20</v>
      </c>
      <c r="G2515" s="23">
        <v>1</v>
      </c>
      <c r="H2515" s="24">
        <v>15795</v>
      </c>
    </row>
    <row r="2516" spans="2:8" x14ac:dyDescent="0.3">
      <c r="B2516" s="22">
        <v>1000406</v>
      </c>
      <c r="C2516" s="23" t="s">
        <v>3041</v>
      </c>
      <c r="D2516" s="23" t="str">
        <f>VLOOKUP(B2516,'5b'!$B$4:$E$904,2,FALSE)</f>
        <v>M</v>
      </c>
      <c r="E2516" s="23" t="str">
        <f>INDEX(Table,MATCH('Classwork 5'!B2516,'5b'!$B$4:$B$904,0),3)</f>
        <v>26-35</v>
      </c>
      <c r="F2516" s="23">
        <f>INDEX(Table,MATCH('Classwork 5'!B2516,'5b'!$B$4:$B$904,0),4)</f>
        <v>20</v>
      </c>
      <c r="G2516" s="23">
        <v>6</v>
      </c>
      <c r="H2516" s="24">
        <v>4091</v>
      </c>
    </row>
    <row r="2517" spans="2:8" x14ac:dyDescent="0.3">
      <c r="B2517" s="22">
        <v>1000406</v>
      </c>
      <c r="C2517" s="23" t="s">
        <v>2023</v>
      </c>
      <c r="D2517" s="23" t="str">
        <f>VLOOKUP(B2517,'5b'!$B$4:$E$904,2,FALSE)</f>
        <v>M</v>
      </c>
      <c r="E2517" s="23" t="str">
        <f>INDEX(Table,MATCH('Classwork 5'!B2517,'5b'!$B$4:$B$904,0),3)</f>
        <v>26-35</v>
      </c>
      <c r="F2517" s="23">
        <f>INDEX(Table,MATCH('Classwork 5'!B2517,'5b'!$B$4:$B$904,0),4)</f>
        <v>20</v>
      </c>
      <c r="G2517" s="23">
        <v>1</v>
      </c>
      <c r="H2517" s="24">
        <v>11715</v>
      </c>
    </row>
    <row r="2518" spans="2:8" x14ac:dyDescent="0.3">
      <c r="B2518" s="22">
        <v>1000406</v>
      </c>
      <c r="C2518" s="23" t="s">
        <v>1964</v>
      </c>
      <c r="D2518" s="23" t="str">
        <f>VLOOKUP(B2518,'5b'!$B$4:$E$904,2,FALSE)</f>
        <v>M</v>
      </c>
      <c r="E2518" s="23" t="str">
        <f>INDEX(Table,MATCH('Classwork 5'!B2518,'5b'!$B$4:$B$904,0),3)</f>
        <v>26-35</v>
      </c>
      <c r="F2518" s="23">
        <f>INDEX(Table,MATCH('Classwork 5'!B2518,'5b'!$B$4:$B$904,0),4)</f>
        <v>20</v>
      </c>
      <c r="G2518" s="23">
        <v>2</v>
      </c>
      <c r="H2518" s="24">
        <v>12769</v>
      </c>
    </row>
    <row r="2519" spans="2:8" x14ac:dyDescent="0.3">
      <c r="B2519" s="22">
        <v>1000406</v>
      </c>
      <c r="C2519" s="23" t="s">
        <v>2210</v>
      </c>
      <c r="D2519" s="23" t="str">
        <f>VLOOKUP(B2519,'5b'!$B$4:$E$904,2,FALSE)</f>
        <v>M</v>
      </c>
      <c r="E2519" s="23" t="str">
        <f>INDEX(Table,MATCH('Classwork 5'!B2519,'5b'!$B$4:$B$904,0),3)</f>
        <v>26-35</v>
      </c>
      <c r="F2519" s="23">
        <f>INDEX(Table,MATCH('Classwork 5'!B2519,'5b'!$B$4:$B$904,0),4)</f>
        <v>20</v>
      </c>
      <c r="G2519" s="23">
        <v>18</v>
      </c>
      <c r="H2519" s="24">
        <v>3092</v>
      </c>
    </row>
    <row r="2520" spans="2:8" x14ac:dyDescent="0.3">
      <c r="B2520" s="22">
        <v>1000406</v>
      </c>
      <c r="C2520" s="23" t="s">
        <v>2004</v>
      </c>
      <c r="D2520" s="23" t="str">
        <f>VLOOKUP(B2520,'5b'!$B$4:$E$904,2,FALSE)</f>
        <v>M</v>
      </c>
      <c r="E2520" s="23" t="str">
        <f>INDEX(Table,MATCH('Classwork 5'!B2520,'5b'!$B$4:$B$904,0),3)</f>
        <v>26-35</v>
      </c>
      <c r="F2520" s="23">
        <f>INDEX(Table,MATCH('Classwork 5'!B2520,'5b'!$B$4:$B$904,0),4)</f>
        <v>20</v>
      </c>
      <c r="G2520" s="23">
        <v>1</v>
      </c>
      <c r="H2520" s="24">
        <v>7898</v>
      </c>
    </row>
    <row r="2521" spans="2:8" x14ac:dyDescent="0.3">
      <c r="B2521" s="22">
        <v>1000406</v>
      </c>
      <c r="C2521" s="23" t="s">
        <v>2272</v>
      </c>
      <c r="D2521" s="23" t="str">
        <f>VLOOKUP(B2521,'5b'!$B$4:$E$904,2,FALSE)</f>
        <v>M</v>
      </c>
      <c r="E2521" s="23" t="str">
        <f>INDEX(Table,MATCH('Classwork 5'!B2521,'5b'!$B$4:$B$904,0),3)</f>
        <v>26-35</v>
      </c>
      <c r="F2521" s="23">
        <f>INDEX(Table,MATCH('Classwork 5'!B2521,'5b'!$B$4:$B$904,0),4)</f>
        <v>20</v>
      </c>
      <c r="G2521" s="23">
        <v>5</v>
      </c>
      <c r="H2521" s="24">
        <v>5263</v>
      </c>
    </row>
    <row r="2522" spans="2:8" x14ac:dyDescent="0.3">
      <c r="B2522" s="22">
        <v>1000406</v>
      </c>
      <c r="C2522" s="23" t="s">
        <v>2999</v>
      </c>
      <c r="D2522" s="23" t="str">
        <f>VLOOKUP(B2522,'5b'!$B$4:$E$904,2,FALSE)</f>
        <v>M</v>
      </c>
      <c r="E2522" s="23" t="str">
        <f>INDEX(Table,MATCH('Classwork 5'!B2522,'5b'!$B$4:$B$904,0),3)</f>
        <v>26-35</v>
      </c>
      <c r="F2522" s="23">
        <f>INDEX(Table,MATCH('Classwork 5'!B2522,'5b'!$B$4:$B$904,0),4)</f>
        <v>20</v>
      </c>
      <c r="G2522" s="23">
        <v>5</v>
      </c>
      <c r="H2522" s="24">
        <v>3624</v>
      </c>
    </row>
    <row r="2523" spans="2:8" x14ac:dyDescent="0.3">
      <c r="B2523" s="22">
        <v>1000406</v>
      </c>
      <c r="C2523" s="23" t="s">
        <v>2294</v>
      </c>
      <c r="D2523" s="23" t="str">
        <f>VLOOKUP(B2523,'5b'!$B$4:$E$904,2,FALSE)</f>
        <v>M</v>
      </c>
      <c r="E2523" s="23" t="str">
        <f>INDEX(Table,MATCH('Classwork 5'!B2523,'5b'!$B$4:$B$904,0),3)</f>
        <v>26-35</v>
      </c>
      <c r="F2523" s="23">
        <f>INDEX(Table,MATCH('Classwork 5'!B2523,'5b'!$B$4:$B$904,0),4)</f>
        <v>20</v>
      </c>
      <c r="G2523" s="23">
        <v>8</v>
      </c>
      <c r="H2523" s="24">
        <v>7965</v>
      </c>
    </row>
    <row r="2524" spans="2:8" x14ac:dyDescent="0.3">
      <c r="B2524" s="22">
        <v>1000406</v>
      </c>
      <c r="C2524" s="23" t="s">
        <v>1941</v>
      </c>
      <c r="D2524" s="23" t="str">
        <f>VLOOKUP(B2524,'5b'!$B$4:$E$904,2,FALSE)</f>
        <v>M</v>
      </c>
      <c r="E2524" s="23" t="str">
        <f>INDEX(Table,MATCH('Classwork 5'!B2524,'5b'!$B$4:$B$904,0),3)</f>
        <v>26-35</v>
      </c>
      <c r="F2524" s="23">
        <f>INDEX(Table,MATCH('Classwork 5'!B2524,'5b'!$B$4:$B$904,0),4)</f>
        <v>20</v>
      </c>
      <c r="G2524" s="23">
        <v>1</v>
      </c>
      <c r="H2524" s="24">
        <v>12100</v>
      </c>
    </row>
    <row r="2525" spans="2:8" x14ac:dyDescent="0.3">
      <c r="B2525" s="22">
        <v>1000406</v>
      </c>
      <c r="C2525" s="23" t="s">
        <v>2375</v>
      </c>
      <c r="D2525" s="23" t="str">
        <f>VLOOKUP(B2525,'5b'!$B$4:$E$904,2,FALSE)</f>
        <v>M</v>
      </c>
      <c r="E2525" s="23" t="str">
        <f>INDEX(Table,MATCH('Classwork 5'!B2525,'5b'!$B$4:$B$904,0),3)</f>
        <v>26-35</v>
      </c>
      <c r="F2525" s="23">
        <f>INDEX(Table,MATCH('Classwork 5'!B2525,'5b'!$B$4:$B$904,0),4)</f>
        <v>20</v>
      </c>
      <c r="G2525" s="23">
        <v>5</v>
      </c>
      <c r="H2525" s="24">
        <v>7111</v>
      </c>
    </row>
    <row r="2526" spans="2:8" x14ac:dyDescent="0.3">
      <c r="B2526" s="22">
        <v>1000406</v>
      </c>
      <c r="C2526" s="23" t="s">
        <v>2320</v>
      </c>
      <c r="D2526" s="23" t="str">
        <f>VLOOKUP(B2526,'5b'!$B$4:$E$904,2,FALSE)</f>
        <v>M</v>
      </c>
      <c r="E2526" s="23" t="str">
        <f>INDEX(Table,MATCH('Classwork 5'!B2526,'5b'!$B$4:$B$904,0),3)</f>
        <v>26-35</v>
      </c>
      <c r="F2526" s="23">
        <f>INDEX(Table,MATCH('Classwork 5'!B2526,'5b'!$B$4:$B$904,0),4)</f>
        <v>20</v>
      </c>
      <c r="G2526" s="23">
        <v>5</v>
      </c>
      <c r="H2526" s="24">
        <v>5442</v>
      </c>
    </row>
    <row r="2527" spans="2:8" x14ac:dyDescent="0.3">
      <c r="B2527" s="22">
        <v>1000408</v>
      </c>
      <c r="C2527" s="23" t="s">
        <v>3197</v>
      </c>
      <c r="D2527" s="23" t="str">
        <f>VLOOKUP(B2527,'5b'!$B$4:$E$904,2,FALSE)</f>
        <v>M</v>
      </c>
      <c r="E2527" s="23" t="str">
        <f>INDEX(Table,MATCH('Classwork 5'!B2527,'5b'!$B$4:$B$904,0),3)</f>
        <v>26-35</v>
      </c>
      <c r="F2527" s="23">
        <f>INDEX(Table,MATCH('Classwork 5'!B2527,'5b'!$B$4:$B$904,0),4)</f>
        <v>11</v>
      </c>
      <c r="G2527" s="23">
        <v>5</v>
      </c>
      <c r="H2527" s="24">
        <v>8835</v>
      </c>
    </row>
    <row r="2528" spans="2:8" x14ac:dyDescent="0.3">
      <c r="B2528" s="22">
        <v>1000408</v>
      </c>
      <c r="C2528" s="23" t="s">
        <v>2253</v>
      </c>
      <c r="D2528" s="23" t="str">
        <f>VLOOKUP(B2528,'5b'!$B$4:$E$904,2,FALSE)</f>
        <v>M</v>
      </c>
      <c r="E2528" s="23" t="str">
        <f>INDEX(Table,MATCH('Classwork 5'!B2528,'5b'!$B$4:$B$904,0),3)</f>
        <v>26-35</v>
      </c>
      <c r="F2528" s="23">
        <f>INDEX(Table,MATCH('Classwork 5'!B2528,'5b'!$B$4:$B$904,0),4)</f>
        <v>11</v>
      </c>
      <c r="G2528" s="23">
        <v>8</v>
      </c>
      <c r="H2528" s="24">
        <v>10002</v>
      </c>
    </row>
    <row r="2529" spans="2:8" x14ac:dyDescent="0.3">
      <c r="B2529" s="22">
        <v>1000408</v>
      </c>
      <c r="C2529" s="23" t="s">
        <v>2231</v>
      </c>
      <c r="D2529" s="23" t="str">
        <f>VLOOKUP(B2529,'5b'!$B$4:$E$904,2,FALSE)</f>
        <v>M</v>
      </c>
      <c r="E2529" s="23" t="str">
        <f>INDEX(Table,MATCH('Classwork 5'!B2529,'5b'!$B$4:$B$904,0),3)</f>
        <v>26-35</v>
      </c>
      <c r="F2529" s="23">
        <f>INDEX(Table,MATCH('Classwork 5'!B2529,'5b'!$B$4:$B$904,0),4)</f>
        <v>11</v>
      </c>
      <c r="G2529" s="23">
        <v>5</v>
      </c>
      <c r="H2529" s="24">
        <v>8902</v>
      </c>
    </row>
    <row r="2530" spans="2:8" x14ac:dyDescent="0.3">
      <c r="B2530" s="22">
        <v>1000408</v>
      </c>
      <c r="C2530" s="23" t="s">
        <v>2435</v>
      </c>
      <c r="D2530" s="23" t="str">
        <f>VLOOKUP(B2530,'5b'!$B$4:$E$904,2,FALSE)</f>
        <v>M</v>
      </c>
      <c r="E2530" s="23" t="str">
        <f>INDEX(Table,MATCH('Classwork 5'!B2530,'5b'!$B$4:$B$904,0),3)</f>
        <v>26-35</v>
      </c>
      <c r="F2530" s="23">
        <f>INDEX(Table,MATCH('Classwork 5'!B2530,'5b'!$B$4:$B$904,0),4)</f>
        <v>11</v>
      </c>
      <c r="G2530" s="23">
        <v>6</v>
      </c>
      <c r="H2530" s="24">
        <v>20489</v>
      </c>
    </row>
    <row r="2531" spans="2:8" x14ac:dyDescent="0.3">
      <c r="B2531" s="22">
        <v>1000408</v>
      </c>
      <c r="C2531" s="23" t="s">
        <v>1964</v>
      </c>
      <c r="D2531" s="23" t="str">
        <f>VLOOKUP(B2531,'5b'!$B$4:$E$904,2,FALSE)</f>
        <v>M</v>
      </c>
      <c r="E2531" s="23" t="str">
        <f>INDEX(Table,MATCH('Classwork 5'!B2531,'5b'!$B$4:$B$904,0),3)</f>
        <v>26-35</v>
      </c>
      <c r="F2531" s="23">
        <f>INDEX(Table,MATCH('Classwork 5'!B2531,'5b'!$B$4:$B$904,0),4)</f>
        <v>11</v>
      </c>
      <c r="G2531" s="23">
        <v>2</v>
      </c>
      <c r="H2531" s="24">
        <v>15903</v>
      </c>
    </row>
    <row r="2532" spans="2:8" x14ac:dyDescent="0.3">
      <c r="B2532" s="22">
        <v>1000408</v>
      </c>
      <c r="C2532" s="23" t="s">
        <v>3198</v>
      </c>
      <c r="D2532" s="23" t="str">
        <f>VLOOKUP(B2532,'5b'!$B$4:$E$904,2,FALSE)</f>
        <v>M</v>
      </c>
      <c r="E2532" s="23" t="str">
        <f>INDEX(Table,MATCH('Classwork 5'!B2532,'5b'!$B$4:$B$904,0),3)</f>
        <v>26-35</v>
      </c>
      <c r="F2532" s="23">
        <f>INDEX(Table,MATCH('Classwork 5'!B2532,'5b'!$B$4:$B$904,0),4)</f>
        <v>11</v>
      </c>
      <c r="G2532" s="23">
        <v>8</v>
      </c>
      <c r="H2532" s="24">
        <v>9723</v>
      </c>
    </row>
    <row r="2533" spans="2:8" x14ac:dyDescent="0.3">
      <c r="B2533" s="22">
        <v>1000408</v>
      </c>
      <c r="C2533" s="23" t="s">
        <v>2029</v>
      </c>
      <c r="D2533" s="23" t="str">
        <f>VLOOKUP(B2533,'5b'!$B$4:$E$904,2,FALSE)</f>
        <v>M</v>
      </c>
      <c r="E2533" s="23" t="str">
        <f>INDEX(Table,MATCH('Classwork 5'!B2533,'5b'!$B$4:$B$904,0),3)</f>
        <v>26-35</v>
      </c>
      <c r="F2533" s="23">
        <f>INDEX(Table,MATCH('Classwork 5'!B2533,'5b'!$B$4:$B$904,0),4)</f>
        <v>11</v>
      </c>
      <c r="G2533" s="23">
        <v>5</v>
      </c>
      <c r="H2533" s="24">
        <v>6970</v>
      </c>
    </row>
    <row r="2534" spans="2:8" x14ac:dyDescent="0.3">
      <c r="B2534" s="22">
        <v>1000409</v>
      </c>
      <c r="C2534" s="23" t="s">
        <v>2208</v>
      </c>
      <c r="D2534" s="23" t="str">
        <f>VLOOKUP(B2534,'5b'!$B$4:$E$904,2,FALSE)</f>
        <v>M</v>
      </c>
      <c r="E2534" s="23" t="str">
        <f>INDEX(Table,MATCH('Classwork 5'!B2534,'5b'!$B$4:$B$904,0),3)</f>
        <v>18-25</v>
      </c>
      <c r="F2534" s="23">
        <f>INDEX(Table,MATCH('Classwork 5'!B2534,'5b'!$B$4:$B$904,0),4)</f>
        <v>12</v>
      </c>
      <c r="G2534" s="23">
        <v>1</v>
      </c>
      <c r="H2534" s="24">
        <v>15348</v>
      </c>
    </row>
    <row r="2535" spans="2:8" x14ac:dyDescent="0.3">
      <c r="B2535" s="22">
        <v>1000409</v>
      </c>
      <c r="C2535" s="23" t="s">
        <v>2268</v>
      </c>
      <c r="D2535" s="23" t="str">
        <f>VLOOKUP(B2535,'5b'!$B$4:$E$904,2,FALSE)</f>
        <v>M</v>
      </c>
      <c r="E2535" s="23" t="str">
        <f>INDEX(Table,MATCH('Classwork 5'!B2535,'5b'!$B$4:$B$904,0),3)</f>
        <v>18-25</v>
      </c>
      <c r="F2535" s="23">
        <f>INDEX(Table,MATCH('Classwork 5'!B2535,'5b'!$B$4:$B$904,0),4)</f>
        <v>12</v>
      </c>
      <c r="G2535" s="23">
        <v>1</v>
      </c>
      <c r="H2535" s="24">
        <v>12116</v>
      </c>
    </row>
    <row r="2536" spans="2:8" x14ac:dyDescent="0.3">
      <c r="B2536" s="22">
        <v>1000409</v>
      </c>
      <c r="C2536" s="23" t="s">
        <v>2086</v>
      </c>
      <c r="D2536" s="23" t="str">
        <f>VLOOKUP(B2536,'5b'!$B$4:$E$904,2,FALSE)</f>
        <v>M</v>
      </c>
      <c r="E2536" s="23" t="str">
        <f>INDEX(Table,MATCH('Classwork 5'!B2536,'5b'!$B$4:$B$904,0),3)</f>
        <v>18-25</v>
      </c>
      <c r="F2536" s="23">
        <f>INDEX(Table,MATCH('Classwork 5'!B2536,'5b'!$B$4:$B$904,0),4)</f>
        <v>12</v>
      </c>
      <c r="G2536" s="23">
        <v>1</v>
      </c>
      <c r="H2536" s="24">
        <v>15809</v>
      </c>
    </row>
    <row r="2537" spans="2:8" x14ac:dyDescent="0.3">
      <c r="B2537" s="22">
        <v>1000409</v>
      </c>
      <c r="C2537" s="23" t="s">
        <v>3199</v>
      </c>
      <c r="D2537" s="23" t="str">
        <f>VLOOKUP(B2537,'5b'!$B$4:$E$904,2,FALSE)</f>
        <v>M</v>
      </c>
      <c r="E2537" s="23" t="str">
        <f>INDEX(Table,MATCH('Classwork 5'!B2537,'5b'!$B$4:$B$904,0),3)</f>
        <v>18-25</v>
      </c>
      <c r="F2537" s="23">
        <f>INDEX(Table,MATCH('Classwork 5'!B2537,'5b'!$B$4:$B$904,0),4)</f>
        <v>12</v>
      </c>
      <c r="G2537" s="23">
        <v>5</v>
      </c>
      <c r="H2537" s="24">
        <v>8604</v>
      </c>
    </row>
    <row r="2538" spans="2:8" x14ac:dyDescent="0.3">
      <c r="B2538" s="22">
        <v>1000409</v>
      </c>
      <c r="C2538" s="23" t="s">
        <v>3200</v>
      </c>
      <c r="D2538" s="23" t="str">
        <f>VLOOKUP(B2538,'5b'!$B$4:$E$904,2,FALSE)</f>
        <v>M</v>
      </c>
      <c r="E2538" s="23" t="str">
        <f>INDEX(Table,MATCH('Classwork 5'!B2538,'5b'!$B$4:$B$904,0),3)</f>
        <v>18-25</v>
      </c>
      <c r="F2538" s="23">
        <f>INDEX(Table,MATCH('Classwork 5'!B2538,'5b'!$B$4:$B$904,0),4)</f>
        <v>12</v>
      </c>
      <c r="G2538" s="23">
        <v>5</v>
      </c>
      <c r="H2538" s="24">
        <v>6954</v>
      </c>
    </row>
    <row r="2539" spans="2:8" x14ac:dyDescent="0.3">
      <c r="B2539" s="22">
        <v>1000409</v>
      </c>
      <c r="C2539" s="23" t="s">
        <v>2088</v>
      </c>
      <c r="D2539" s="23" t="str">
        <f>VLOOKUP(B2539,'5b'!$B$4:$E$904,2,FALSE)</f>
        <v>M</v>
      </c>
      <c r="E2539" s="23" t="str">
        <f>INDEX(Table,MATCH('Classwork 5'!B2539,'5b'!$B$4:$B$904,0),3)</f>
        <v>18-25</v>
      </c>
      <c r="F2539" s="23">
        <f>INDEX(Table,MATCH('Classwork 5'!B2539,'5b'!$B$4:$B$904,0),4)</f>
        <v>12</v>
      </c>
      <c r="G2539" s="23">
        <v>8</v>
      </c>
      <c r="H2539" s="24">
        <v>7957</v>
      </c>
    </row>
    <row r="2540" spans="2:8" x14ac:dyDescent="0.3">
      <c r="B2540" s="22">
        <v>1000409</v>
      </c>
      <c r="C2540" s="23" t="s">
        <v>2311</v>
      </c>
      <c r="D2540" s="23" t="str">
        <f>VLOOKUP(B2540,'5b'!$B$4:$E$904,2,FALSE)</f>
        <v>M</v>
      </c>
      <c r="E2540" s="23" t="str">
        <f>INDEX(Table,MATCH('Classwork 5'!B2540,'5b'!$B$4:$B$904,0),3)</f>
        <v>18-25</v>
      </c>
      <c r="F2540" s="23">
        <f>INDEX(Table,MATCH('Classwork 5'!B2540,'5b'!$B$4:$B$904,0),4)</f>
        <v>12</v>
      </c>
      <c r="G2540" s="23">
        <v>8</v>
      </c>
      <c r="H2540" s="24">
        <v>7775</v>
      </c>
    </row>
    <row r="2541" spans="2:8" x14ac:dyDescent="0.3">
      <c r="B2541" s="22">
        <v>1000409</v>
      </c>
      <c r="C2541" s="23" t="s">
        <v>2593</v>
      </c>
      <c r="D2541" s="23" t="str">
        <f>VLOOKUP(B2541,'5b'!$B$4:$E$904,2,FALSE)</f>
        <v>M</v>
      </c>
      <c r="E2541" s="23" t="str">
        <f>INDEX(Table,MATCH('Classwork 5'!B2541,'5b'!$B$4:$B$904,0),3)</f>
        <v>18-25</v>
      </c>
      <c r="F2541" s="23">
        <f>INDEX(Table,MATCH('Classwork 5'!B2541,'5b'!$B$4:$B$904,0),4)</f>
        <v>12</v>
      </c>
      <c r="G2541" s="23">
        <v>6</v>
      </c>
      <c r="H2541" s="24">
        <v>20286</v>
      </c>
    </row>
    <row r="2542" spans="2:8" x14ac:dyDescent="0.3">
      <c r="B2542" s="22">
        <v>1000409</v>
      </c>
      <c r="C2542" s="23" t="s">
        <v>3201</v>
      </c>
      <c r="D2542" s="23" t="str">
        <f>VLOOKUP(B2542,'5b'!$B$4:$E$904,2,FALSE)</f>
        <v>M</v>
      </c>
      <c r="E2542" s="23" t="str">
        <f>INDEX(Table,MATCH('Classwork 5'!B2542,'5b'!$B$4:$B$904,0),3)</f>
        <v>18-25</v>
      </c>
      <c r="F2542" s="23">
        <f>INDEX(Table,MATCH('Classwork 5'!B2542,'5b'!$B$4:$B$904,0),4)</f>
        <v>12</v>
      </c>
      <c r="G2542" s="23">
        <v>8</v>
      </c>
      <c r="H2542" s="24">
        <v>6067</v>
      </c>
    </row>
    <row r="2543" spans="2:8" x14ac:dyDescent="0.3">
      <c r="B2543" s="22">
        <v>1000409</v>
      </c>
      <c r="C2543" s="23" t="s">
        <v>1957</v>
      </c>
      <c r="D2543" s="23" t="str">
        <f>VLOOKUP(B2543,'5b'!$B$4:$E$904,2,FALSE)</f>
        <v>M</v>
      </c>
      <c r="E2543" s="23" t="str">
        <f>INDEX(Table,MATCH('Classwork 5'!B2543,'5b'!$B$4:$B$904,0),3)</f>
        <v>18-25</v>
      </c>
      <c r="F2543" s="23">
        <f>INDEX(Table,MATCH('Classwork 5'!B2543,'5b'!$B$4:$B$904,0),4)</f>
        <v>12</v>
      </c>
      <c r="G2543" s="23">
        <v>8</v>
      </c>
      <c r="H2543" s="24">
        <v>8065</v>
      </c>
    </row>
    <row r="2544" spans="2:8" x14ac:dyDescent="0.3">
      <c r="B2544" s="22">
        <v>1000409</v>
      </c>
      <c r="C2544" s="23" t="s">
        <v>2256</v>
      </c>
      <c r="D2544" s="23" t="str">
        <f>VLOOKUP(B2544,'5b'!$B$4:$E$904,2,FALSE)</f>
        <v>M</v>
      </c>
      <c r="E2544" s="23" t="str">
        <f>INDEX(Table,MATCH('Classwork 5'!B2544,'5b'!$B$4:$B$904,0),3)</f>
        <v>18-25</v>
      </c>
      <c r="F2544" s="23">
        <f>INDEX(Table,MATCH('Classwork 5'!B2544,'5b'!$B$4:$B$904,0),4)</f>
        <v>12</v>
      </c>
      <c r="G2544" s="23">
        <v>8</v>
      </c>
      <c r="H2544" s="24">
        <v>7865</v>
      </c>
    </row>
    <row r="2545" spans="2:8" x14ac:dyDescent="0.3">
      <c r="B2545" s="22">
        <v>1000409</v>
      </c>
      <c r="C2545" s="23" t="s">
        <v>2320</v>
      </c>
      <c r="D2545" s="23" t="str">
        <f>VLOOKUP(B2545,'5b'!$B$4:$E$904,2,FALSE)</f>
        <v>M</v>
      </c>
      <c r="E2545" s="23" t="str">
        <f>INDEX(Table,MATCH('Classwork 5'!B2545,'5b'!$B$4:$B$904,0),3)</f>
        <v>18-25</v>
      </c>
      <c r="F2545" s="23">
        <f>INDEX(Table,MATCH('Classwork 5'!B2545,'5b'!$B$4:$B$904,0),4)</f>
        <v>12</v>
      </c>
      <c r="G2545" s="23">
        <v>5</v>
      </c>
      <c r="H2545" s="24">
        <v>6879</v>
      </c>
    </row>
    <row r="2546" spans="2:8" x14ac:dyDescent="0.3">
      <c r="B2546" s="22">
        <v>1000409</v>
      </c>
      <c r="C2546" s="23" t="s">
        <v>2728</v>
      </c>
      <c r="D2546" s="23" t="str">
        <f>VLOOKUP(B2546,'5b'!$B$4:$E$904,2,FALSE)</f>
        <v>M</v>
      </c>
      <c r="E2546" s="23" t="str">
        <f>INDEX(Table,MATCH('Classwork 5'!B2546,'5b'!$B$4:$B$904,0),3)</f>
        <v>18-25</v>
      </c>
      <c r="F2546" s="23">
        <f>INDEX(Table,MATCH('Classwork 5'!B2546,'5b'!$B$4:$B$904,0),4)</f>
        <v>12</v>
      </c>
      <c r="G2546" s="23">
        <v>6</v>
      </c>
      <c r="H2546" s="24">
        <v>16298</v>
      </c>
    </row>
    <row r="2547" spans="2:8" x14ac:dyDescent="0.3">
      <c r="B2547" s="22">
        <v>1000409</v>
      </c>
      <c r="C2547" s="23" t="s">
        <v>2108</v>
      </c>
      <c r="D2547" s="23" t="str">
        <f>VLOOKUP(B2547,'5b'!$B$4:$E$904,2,FALSE)</f>
        <v>M</v>
      </c>
      <c r="E2547" s="23" t="str">
        <f>INDEX(Table,MATCH('Classwork 5'!B2547,'5b'!$B$4:$B$904,0),3)</f>
        <v>18-25</v>
      </c>
      <c r="F2547" s="23">
        <f>INDEX(Table,MATCH('Classwork 5'!B2547,'5b'!$B$4:$B$904,0),4)</f>
        <v>12</v>
      </c>
      <c r="G2547" s="23">
        <v>5</v>
      </c>
      <c r="H2547" s="24">
        <v>7109</v>
      </c>
    </row>
    <row r="2548" spans="2:8" x14ac:dyDescent="0.3">
      <c r="B2548" s="22">
        <v>1000409</v>
      </c>
      <c r="C2548" s="23" t="s">
        <v>2349</v>
      </c>
      <c r="D2548" s="23" t="str">
        <f>VLOOKUP(B2548,'5b'!$B$4:$E$904,2,FALSE)</f>
        <v>M</v>
      </c>
      <c r="E2548" s="23" t="str">
        <f>INDEX(Table,MATCH('Classwork 5'!B2548,'5b'!$B$4:$B$904,0),3)</f>
        <v>18-25</v>
      </c>
      <c r="F2548" s="23">
        <f>INDEX(Table,MATCH('Classwork 5'!B2548,'5b'!$B$4:$B$904,0),4)</f>
        <v>12</v>
      </c>
      <c r="G2548" s="23">
        <v>5</v>
      </c>
      <c r="H2548" s="24">
        <v>6923</v>
      </c>
    </row>
    <row r="2549" spans="2:8" x14ac:dyDescent="0.3">
      <c r="B2549" s="22">
        <v>1000409</v>
      </c>
      <c r="C2549" s="23" t="s">
        <v>2771</v>
      </c>
      <c r="D2549" s="23" t="str">
        <f>VLOOKUP(B2549,'5b'!$B$4:$E$904,2,FALSE)</f>
        <v>M</v>
      </c>
      <c r="E2549" s="23" t="str">
        <f>INDEX(Table,MATCH('Classwork 5'!B2549,'5b'!$B$4:$B$904,0),3)</f>
        <v>18-25</v>
      </c>
      <c r="F2549" s="23">
        <f>INDEX(Table,MATCH('Classwork 5'!B2549,'5b'!$B$4:$B$904,0),4)</f>
        <v>12</v>
      </c>
      <c r="G2549" s="23">
        <v>1</v>
      </c>
      <c r="H2549" s="24">
        <v>15299</v>
      </c>
    </row>
    <row r="2550" spans="2:8" x14ac:dyDescent="0.3">
      <c r="B2550" s="22">
        <v>1000410</v>
      </c>
      <c r="C2550" s="23" t="s">
        <v>1997</v>
      </c>
      <c r="D2550" s="23" t="str">
        <f>VLOOKUP(B2550,'5b'!$B$4:$E$904,2,FALSE)</f>
        <v>F</v>
      </c>
      <c r="E2550" s="23" t="str">
        <f>INDEX(Table,MATCH('Classwork 5'!B2550,'5b'!$B$4:$B$904,0),3)</f>
        <v>26-35</v>
      </c>
      <c r="F2550" s="23">
        <f>INDEX(Table,MATCH('Classwork 5'!B2550,'5b'!$B$4:$B$904,0),4)</f>
        <v>1</v>
      </c>
      <c r="G2550" s="23">
        <v>5</v>
      </c>
      <c r="H2550" s="24">
        <v>7075</v>
      </c>
    </row>
    <row r="2551" spans="2:8" x14ac:dyDescent="0.3">
      <c r="B2551" s="22">
        <v>1000410</v>
      </c>
      <c r="C2551" s="23" t="s">
        <v>2043</v>
      </c>
      <c r="D2551" s="23" t="str">
        <f>VLOOKUP(B2551,'5b'!$B$4:$E$904,2,FALSE)</f>
        <v>F</v>
      </c>
      <c r="E2551" s="23" t="str">
        <f>INDEX(Table,MATCH('Classwork 5'!B2551,'5b'!$B$4:$B$904,0),3)</f>
        <v>26-35</v>
      </c>
      <c r="F2551" s="23">
        <f>INDEX(Table,MATCH('Classwork 5'!B2551,'5b'!$B$4:$B$904,0),4)</f>
        <v>1</v>
      </c>
      <c r="G2551" s="23">
        <v>5</v>
      </c>
      <c r="H2551" s="24">
        <v>7126</v>
      </c>
    </row>
    <row r="2552" spans="2:8" x14ac:dyDescent="0.3">
      <c r="B2552" s="22">
        <v>1000410</v>
      </c>
      <c r="C2552" s="23" t="s">
        <v>2349</v>
      </c>
      <c r="D2552" s="23" t="str">
        <f>VLOOKUP(B2552,'5b'!$B$4:$E$904,2,FALSE)</f>
        <v>F</v>
      </c>
      <c r="E2552" s="23" t="str">
        <f>INDEX(Table,MATCH('Classwork 5'!B2552,'5b'!$B$4:$B$904,0),3)</f>
        <v>26-35</v>
      </c>
      <c r="F2552" s="23">
        <f>INDEX(Table,MATCH('Classwork 5'!B2552,'5b'!$B$4:$B$904,0),4)</f>
        <v>1</v>
      </c>
      <c r="G2552" s="23">
        <v>5</v>
      </c>
      <c r="H2552" s="24">
        <v>7121</v>
      </c>
    </row>
    <row r="2553" spans="2:8" x14ac:dyDescent="0.3">
      <c r="B2553" s="22">
        <v>1000411</v>
      </c>
      <c r="C2553" s="23" t="s">
        <v>2663</v>
      </c>
      <c r="D2553" s="23" t="str">
        <f>VLOOKUP(B2553,'5b'!$B$4:$E$904,2,FALSE)</f>
        <v>F</v>
      </c>
      <c r="E2553" s="23" t="str">
        <f>INDEX(Table,MATCH('Classwork 5'!B2553,'5b'!$B$4:$B$904,0),3)</f>
        <v>46-50</v>
      </c>
      <c r="F2553" s="23">
        <f>INDEX(Table,MATCH('Classwork 5'!B2553,'5b'!$B$4:$B$904,0),4)</f>
        <v>1</v>
      </c>
      <c r="G2553" s="23">
        <v>8</v>
      </c>
      <c r="H2553" s="24">
        <v>9951</v>
      </c>
    </row>
    <row r="2554" spans="2:8" x14ac:dyDescent="0.3">
      <c r="B2554" s="22">
        <v>1000411</v>
      </c>
      <c r="C2554" s="23" t="s">
        <v>3187</v>
      </c>
      <c r="D2554" s="23" t="str">
        <f>VLOOKUP(B2554,'5b'!$B$4:$E$904,2,FALSE)</f>
        <v>F</v>
      </c>
      <c r="E2554" s="23" t="str">
        <f>INDEX(Table,MATCH('Classwork 5'!B2554,'5b'!$B$4:$B$904,0),3)</f>
        <v>46-50</v>
      </c>
      <c r="F2554" s="23">
        <f>INDEX(Table,MATCH('Classwork 5'!B2554,'5b'!$B$4:$B$904,0),4)</f>
        <v>1</v>
      </c>
      <c r="G2554" s="23">
        <v>5</v>
      </c>
      <c r="H2554" s="24">
        <v>7150</v>
      </c>
    </row>
    <row r="2555" spans="2:8" x14ac:dyDescent="0.3">
      <c r="B2555" s="22">
        <v>1000411</v>
      </c>
      <c r="C2555" s="23" t="s">
        <v>2513</v>
      </c>
      <c r="D2555" s="23" t="str">
        <f>VLOOKUP(B2555,'5b'!$B$4:$E$904,2,FALSE)</f>
        <v>F</v>
      </c>
      <c r="E2555" s="23" t="str">
        <f>INDEX(Table,MATCH('Classwork 5'!B2555,'5b'!$B$4:$B$904,0),3)</f>
        <v>46-50</v>
      </c>
      <c r="F2555" s="23">
        <f>INDEX(Table,MATCH('Classwork 5'!B2555,'5b'!$B$4:$B$904,0),4)</f>
        <v>1</v>
      </c>
      <c r="G2555" s="23">
        <v>8</v>
      </c>
      <c r="H2555" s="24">
        <v>6035</v>
      </c>
    </row>
    <row r="2556" spans="2:8" x14ac:dyDescent="0.3">
      <c r="B2556" s="22">
        <v>1000411</v>
      </c>
      <c r="C2556" s="23" t="s">
        <v>2819</v>
      </c>
      <c r="D2556" s="23" t="str">
        <f>VLOOKUP(B2556,'5b'!$B$4:$E$904,2,FALSE)</f>
        <v>F</v>
      </c>
      <c r="E2556" s="23" t="str">
        <f>INDEX(Table,MATCH('Classwork 5'!B2556,'5b'!$B$4:$B$904,0),3)</f>
        <v>46-50</v>
      </c>
      <c r="F2556" s="23">
        <f>INDEX(Table,MATCH('Classwork 5'!B2556,'5b'!$B$4:$B$904,0),4)</f>
        <v>1</v>
      </c>
      <c r="G2556" s="23">
        <v>8</v>
      </c>
      <c r="H2556" s="24">
        <v>8059</v>
      </c>
    </row>
    <row r="2557" spans="2:8" x14ac:dyDescent="0.3">
      <c r="B2557" s="22">
        <v>1000411</v>
      </c>
      <c r="C2557" s="23" t="s">
        <v>3110</v>
      </c>
      <c r="D2557" s="23" t="str">
        <f>VLOOKUP(B2557,'5b'!$B$4:$E$904,2,FALSE)</f>
        <v>F</v>
      </c>
      <c r="E2557" s="23" t="str">
        <f>INDEX(Table,MATCH('Classwork 5'!B2557,'5b'!$B$4:$B$904,0),3)</f>
        <v>46-50</v>
      </c>
      <c r="F2557" s="23">
        <f>INDEX(Table,MATCH('Classwork 5'!B2557,'5b'!$B$4:$B$904,0),4)</f>
        <v>1</v>
      </c>
      <c r="G2557" s="23">
        <v>6</v>
      </c>
      <c r="H2557" s="24">
        <v>12444</v>
      </c>
    </row>
    <row r="2558" spans="2:8" x14ac:dyDescent="0.3">
      <c r="B2558" s="22">
        <v>1000411</v>
      </c>
      <c r="C2558" s="23" t="s">
        <v>3186</v>
      </c>
      <c r="D2558" s="23" t="str">
        <f>VLOOKUP(B2558,'5b'!$B$4:$E$904,2,FALSE)</f>
        <v>F</v>
      </c>
      <c r="E2558" s="23" t="str">
        <f>INDEX(Table,MATCH('Classwork 5'!B2558,'5b'!$B$4:$B$904,0),3)</f>
        <v>46-50</v>
      </c>
      <c r="F2558" s="23">
        <f>INDEX(Table,MATCH('Classwork 5'!B2558,'5b'!$B$4:$B$904,0),4)</f>
        <v>1</v>
      </c>
      <c r="G2558" s="23">
        <v>1</v>
      </c>
      <c r="H2558" s="24">
        <v>4096</v>
      </c>
    </row>
    <row r="2559" spans="2:8" x14ac:dyDescent="0.3">
      <c r="B2559" s="22">
        <v>1000411</v>
      </c>
      <c r="C2559" s="23" t="s">
        <v>2614</v>
      </c>
      <c r="D2559" s="23" t="str">
        <f>VLOOKUP(B2559,'5b'!$B$4:$E$904,2,FALSE)</f>
        <v>F</v>
      </c>
      <c r="E2559" s="23" t="str">
        <f>INDEX(Table,MATCH('Classwork 5'!B2559,'5b'!$B$4:$B$904,0),3)</f>
        <v>46-50</v>
      </c>
      <c r="F2559" s="23">
        <f>INDEX(Table,MATCH('Classwork 5'!B2559,'5b'!$B$4:$B$904,0),4)</f>
        <v>1</v>
      </c>
      <c r="G2559" s="23">
        <v>5</v>
      </c>
      <c r="H2559" s="24">
        <v>1761</v>
      </c>
    </row>
    <row r="2560" spans="2:8" x14ac:dyDescent="0.3">
      <c r="B2560" s="22">
        <v>1000411</v>
      </c>
      <c r="C2560" s="23" t="s">
        <v>2675</v>
      </c>
      <c r="D2560" s="23" t="str">
        <f>VLOOKUP(B2560,'5b'!$B$4:$E$904,2,FALSE)</f>
        <v>F</v>
      </c>
      <c r="E2560" s="23" t="str">
        <f>INDEX(Table,MATCH('Classwork 5'!B2560,'5b'!$B$4:$B$904,0),3)</f>
        <v>46-50</v>
      </c>
      <c r="F2560" s="23">
        <f>INDEX(Table,MATCH('Classwork 5'!B2560,'5b'!$B$4:$B$904,0),4)</f>
        <v>1</v>
      </c>
      <c r="G2560" s="23">
        <v>8</v>
      </c>
      <c r="H2560" s="24">
        <v>8006</v>
      </c>
    </row>
    <row r="2561" spans="2:8" x14ac:dyDescent="0.3">
      <c r="B2561" s="22">
        <v>1000411</v>
      </c>
      <c r="C2561" s="23" t="s">
        <v>2289</v>
      </c>
      <c r="D2561" s="23" t="str">
        <f>VLOOKUP(B2561,'5b'!$B$4:$E$904,2,FALSE)</f>
        <v>F</v>
      </c>
      <c r="E2561" s="23" t="str">
        <f>INDEX(Table,MATCH('Classwork 5'!B2561,'5b'!$B$4:$B$904,0),3)</f>
        <v>46-50</v>
      </c>
      <c r="F2561" s="23">
        <f>INDEX(Table,MATCH('Classwork 5'!B2561,'5b'!$B$4:$B$904,0),4)</f>
        <v>1</v>
      </c>
      <c r="G2561" s="23">
        <v>8</v>
      </c>
      <c r="H2561" s="24">
        <v>8112</v>
      </c>
    </row>
    <row r="2562" spans="2:8" x14ac:dyDescent="0.3">
      <c r="B2562" s="22">
        <v>1000411</v>
      </c>
      <c r="C2562" s="23" t="s">
        <v>2128</v>
      </c>
      <c r="D2562" s="23" t="str">
        <f>VLOOKUP(B2562,'5b'!$B$4:$E$904,2,FALSE)</f>
        <v>F</v>
      </c>
      <c r="E2562" s="23" t="str">
        <f>INDEX(Table,MATCH('Classwork 5'!B2562,'5b'!$B$4:$B$904,0),3)</f>
        <v>46-50</v>
      </c>
      <c r="F2562" s="23">
        <f>INDEX(Table,MATCH('Classwork 5'!B2562,'5b'!$B$4:$B$904,0),4)</f>
        <v>1</v>
      </c>
      <c r="G2562" s="23">
        <v>5</v>
      </c>
      <c r="H2562" s="24">
        <v>3589</v>
      </c>
    </row>
    <row r="2563" spans="2:8" x14ac:dyDescent="0.3">
      <c r="B2563" s="22">
        <v>1000411</v>
      </c>
      <c r="C2563" s="23" t="s">
        <v>2735</v>
      </c>
      <c r="D2563" s="23" t="str">
        <f>VLOOKUP(B2563,'5b'!$B$4:$E$904,2,FALSE)</f>
        <v>F</v>
      </c>
      <c r="E2563" s="23" t="str">
        <f>INDEX(Table,MATCH('Classwork 5'!B2563,'5b'!$B$4:$B$904,0),3)</f>
        <v>46-50</v>
      </c>
      <c r="F2563" s="23">
        <f>INDEX(Table,MATCH('Classwork 5'!B2563,'5b'!$B$4:$B$904,0),4)</f>
        <v>1</v>
      </c>
      <c r="G2563" s="23">
        <v>2</v>
      </c>
      <c r="H2563" s="24">
        <v>13067</v>
      </c>
    </row>
    <row r="2564" spans="2:8" x14ac:dyDescent="0.3">
      <c r="B2564" s="22">
        <v>1000411</v>
      </c>
      <c r="C2564" s="23" t="s">
        <v>2092</v>
      </c>
      <c r="D2564" s="23" t="str">
        <f>VLOOKUP(B2564,'5b'!$B$4:$E$904,2,FALSE)</f>
        <v>F</v>
      </c>
      <c r="E2564" s="23" t="str">
        <f>INDEX(Table,MATCH('Classwork 5'!B2564,'5b'!$B$4:$B$904,0),3)</f>
        <v>46-50</v>
      </c>
      <c r="F2564" s="23">
        <f>INDEX(Table,MATCH('Classwork 5'!B2564,'5b'!$B$4:$B$904,0),4)</f>
        <v>1</v>
      </c>
      <c r="G2564" s="23">
        <v>5</v>
      </c>
      <c r="H2564" s="24">
        <v>3644</v>
      </c>
    </row>
    <row r="2565" spans="2:8" x14ac:dyDescent="0.3">
      <c r="B2565" s="22">
        <v>1000411</v>
      </c>
      <c r="C2565" s="23" t="s">
        <v>3202</v>
      </c>
      <c r="D2565" s="23" t="str">
        <f>VLOOKUP(B2565,'5b'!$B$4:$E$904,2,FALSE)</f>
        <v>F</v>
      </c>
      <c r="E2565" s="23" t="str">
        <f>INDEX(Table,MATCH('Classwork 5'!B2565,'5b'!$B$4:$B$904,0),3)</f>
        <v>46-50</v>
      </c>
      <c r="F2565" s="23">
        <f>INDEX(Table,MATCH('Classwork 5'!B2565,'5b'!$B$4:$B$904,0),4)</f>
        <v>1</v>
      </c>
      <c r="G2565" s="23">
        <v>5</v>
      </c>
      <c r="H2565" s="24">
        <v>5415</v>
      </c>
    </row>
    <row r="2566" spans="2:8" x14ac:dyDescent="0.3">
      <c r="B2566" s="22">
        <v>1000411</v>
      </c>
      <c r="C2566" s="23" t="s">
        <v>2399</v>
      </c>
      <c r="D2566" s="23" t="str">
        <f>VLOOKUP(B2566,'5b'!$B$4:$E$904,2,FALSE)</f>
        <v>F</v>
      </c>
      <c r="E2566" s="23" t="str">
        <f>INDEX(Table,MATCH('Classwork 5'!B2566,'5b'!$B$4:$B$904,0),3)</f>
        <v>46-50</v>
      </c>
      <c r="F2566" s="23">
        <f>INDEX(Table,MATCH('Classwork 5'!B2566,'5b'!$B$4:$B$904,0),4)</f>
        <v>1</v>
      </c>
      <c r="G2566" s="23">
        <v>5</v>
      </c>
      <c r="H2566" s="24">
        <v>7153</v>
      </c>
    </row>
    <row r="2567" spans="2:8" x14ac:dyDescent="0.3">
      <c r="B2567" s="22">
        <v>1000411</v>
      </c>
      <c r="C2567" s="23" t="s">
        <v>3203</v>
      </c>
      <c r="D2567" s="23" t="str">
        <f>VLOOKUP(B2567,'5b'!$B$4:$E$904,2,FALSE)</f>
        <v>F</v>
      </c>
      <c r="E2567" s="23" t="str">
        <f>INDEX(Table,MATCH('Classwork 5'!B2567,'5b'!$B$4:$B$904,0),3)</f>
        <v>46-50</v>
      </c>
      <c r="F2567" s="23">
        <f>INDEX(Table,MATCH('Classwork 5'!B2567,'5b'!$B$4:$B$904,0),4)</f>
        <v>1</v>
      </c>
      <c r="G2567" s="23">
        <v>11</v>
      </c>
      <c r="H2567" s="24">
        <v>4630</v>
      </c>
    </row>
    <row r="2568" spans="2:8" x14ac:dyDescent="0.3">
      <c r="B2568" s="22">
        <v>1000411</v>
      </c>
      <c r="C2568" s="23" t="s">
        <v>1991</v>
      </c>
      <c r="D2568" s="23" t="str">
        <f>VLOOKUP(B2568,'5b'!$B$4:$E$904,2,FALSE)</f>
        <v>F</v>
      </c>
      <c r="E2568" s="23" t="str">
        <f>INDEX(Table,MATCH('Classwork 5'!B2568,'5b'!$B$4:$B$904,0),3)</f>
        <v>46-50</v>
      </c>
      <c r="F2568" s="23">
        <f>INDEX(Table,MATCH('Classwork 5'!B2568,'5b'!$B$4:$B$904,0),4)</f>
        <v>1</v>
      </c>
      <c r="G2568" s="23">
        <v>1</v>
      </c>
      <c r="H2568" s="24">
        <v>11391</v>
      </c>
    </row>
    <row r="2569" spans="2:8" x14ac:dyDescent="0.3">
      <c r="B2569" s="22">
        <v>1000411</v>
      </c>
      <c r="C2569" s="23" t="s">
        <v>2554</v>
      </c>
      <c r="D2569" s="23" t="str">
        <f>VLOOKUP(B2569,'5b'!$B$4:$E$904,2,FALSE)</f>
        <v>F</v>
      </c>
      <c r="E2569" s="23" t="str">
        <f>INDEX(Table,MATCH('Classwork 5'!B2569,'5b'!$B$4:$B$904,0),3)</f>
        <v>46-50</v>
      </c>
      <c r="F2569" s="23">
        <f>INDEX(Table,MATCH('Classwork 5'!B2569,'5b'!$B$4:$B$904,0),4)</f>
        <v>1</v>
      </c>
      <c r="G2569" s="23">
        <v>2</v>
      </c>
      <c r="H2569" s="24">
        <v>13279</v>
      </c>
    </row>
    <row r="2570" spans="2:8" x14ac:dyDescent="0.3">
      <c r="B2570" s="22">
        <v>1000411</v>
      </c>
      <c r="C2570" s="23" t="s">
        <v>2383</v>
      </c>
      <c r="D2570" s="23" t="str">
        <f>VLOOKUP(B2570,'5b'!$B$4:$E$904,2,FALSE)</f>
        <v>F</v>
      </c>
      <c r="E2570" s="23" t="str">
        <f>INDEX(Table,MATCH('Classwork 5'!B2570,'5b'!$B$4:$B$904,0),3)</f>
        <v>46-50</v>
      </c>
      <c r="F2570" s="23">
        <f>INDEX(Table,MATCH('Classwork 5'!B2570,'5b'!$B$4:$B$904,0),4)</f>
        <v>1</v>
      </c>
      <c r="G2570" s="23">
        <v>1</v>
      </c>
      <c r="H2570" s="24">
        <v>11729</v>
      </c>
    </row>
    <row r="2571" spans="2:8" x14ac:dyDescent="0.3">
      <c r="B2571" s="22">
        <v>1000412</v>
      </c>
      <c r="C2571" s="23" t="s">
        <v>3204</v>
      </c>
      <c r="D2571" s="23" t="str">
        <f>VLOOKUP(B2571,'5b'!$B$4:$E$904,2,FALSE)</f>
        <v>M</v>
      </c>
      <c r="E2571" s="23" t="str">
        <f>INDEX(Table,MATCH('Classwork 5'!B2571,'5b'!$B$4:$B$904,0),3)</f>
        <v>36-45</v>
      </c>
      <c r="F2571" s="23">
        <f>INDEX(Table,MATCH('Classwork 5'!B2571,'5b'!$B$4:$B$904,0),4)</f>
        <v>15</v>
      </c>
      <c r="G2571" s="23">
        <v>8</v>
      </c>
      <c r="H2571" s="24">
        <v>6170</v>
      </c>
    </row>
    <row r="2572" spans="2:8" x14ac:dyDescent="0.3">
      <c r="B2572" s="22">
        <v>1000412</v>
      </c>
      <c r="C2572" s="23" t="s">
        <v>2018</v>
      </c>
      <c r="D2572" s="23" t="str">
        <f>VLOOKUP(B2572,'5b'!$B$4:$E$904,2,FALSE)</f>
        <v>M</v>
      </c>
      <c r="E2572" s="23" t="str">
        <f>INDEX(Table,MATCH('Classwork 5'!B2572,'5b'!$B$4:$B$904,0),3)</f>
        <v>36-45</v>
      </c>
      <c r="F2572" s="23">
        <f>INDEX(Table,MATCH('Classwork 5'!B2572,'5b'!$B$4:$B$904,0),4)</f>
        <v>15</v>
      </c>
      <c r="G2572" s="23">
        <v>8</v>
      </c>
      <c r="H2572" s="24">
        <v>9829</v>
      </c>
    </row>
    <row r="2573" spans="2:8" x14ac:dyDescent="0.3">
      <c r="B2573" s="22">
        <v>1000412</v>
      </c>
      <c r="C2573" s="23" t="s">
        <v>2667</v>
      </c>
      <c r="D2573" s="23" t="str">
        <f>VLOOKUP(B2573,'5b'!$B$4:$E$904,2,FALSE)</f>
        <v>M</v>
      </c>
      <c r="E2573" s="23" t="str">
        <f>INDEX(Table,MATCH('Classwork 5'!B2573,'5b'!$B$4:$B$904,0),3)</f>
        <v>36-45</v>
      </c>
      <c r="F2573" s="23">
        <f>INDEX(Table,MATCH('Classwork 5'!B2573,'5b'!$B$4:$B$904,0),4)</f>
        <v>15</v>
      </c>
      <c r="G2573" s="23">
        <v>10</v>
      </c>
      <c r="H2573" s="24">
        <v>18617</v>
      </c>
    </row>
    <row r="2574" spans="2:8" x14ac:dyDescent="0.3">
      <c r="B2574" s="22">
        <v>1000412</v>
      </c>
      <c r="C2574" s="23" t="s">
        <v>2313</v>
      </c>
      <c r="D2574" s="23" t="str">
        <f>VLOOKUP(B2574,'5b'!$B$4:$E$904,2,FALSE)</f>
        <v>M</v>
      </c>
      <c r="E2574" s="23" t="str">
        <f>INDEX(Table,MATCH('Classwork 5'!B2574,'5b'!$B$4:$B$904,0),3)</f>
        <v>36-45</v>
      </c>
      <c r="F2574" s="23">
        <f>INDEX(Table,MATCH('Classwork 5'!B2574,'5b'!$B$4:$B$904,0),4)</f>
        <v>15</v>
      </c>
      <c r="G2574" s="23">
        <v>1</v>
      </c>
      <c r="H2574" s="24">
        <v>19392</v>
      </c>
    </row>
    <row r="2575" spans="2:8" x14ac:dyDescent="0.3">
      <c r="B2575" s="22">
        <v>1000412</v>
      </c>
      <c r="C2575" s="23" t="s">
        <v>2142</v>
      </c>
      <c r="D2575" s="23" t="str">
        <f>VLOOKUP(B2575,'5b'!$B$4:$E$904,2,FALSE)</f>
        <v>M</v>
      </c>
      <c r="E2575" s="23" t="str">
        <f>INDEX(Table,MATCH('Classwork 5'!B2575,'5b'!$B$4:$B$904,0),3)</f>
        <v>36-45</v>
      </c>
      <c r="F2575" s="23">
        <f>INDEX(Table,MATCH('Classwork 5'!B2575,'5b'!$B$4:$B$904,0),4)</f>
        <v>15</v>
      </c>
      <c r="G2575" s="23">
        <v>1</v>
      </c>
      <c r="H2575" s="24">
        <v>19614</v>
      </c>
    </row>
    <row r="2576" spans="2:8" x14ac:dyDescent="0.3">
      <c r="B2576" s="22">
        <v>1000412</v>
      </c>
      <c r="C2576" s="23" t="s">
        <v>2528</v>
      </c>
      <c r="D2576" s="23" t="str">
        <f>VLOOKUP(B2576,'5b'!$B$4:$E$904,2,FALSE)</f>
        <v>M</v>
      </c>
      <c r="E2576" s="23" t="str">
        <f>INDEX(Table,MATCH('Classwork 5'!B2576,'5b'!$B$4:$B$904,0),3)</f>
        <v>36-45</v>
      </c>
      <c r="F2576" s="23">
        <f>INDEX(Table,MATCH('Classwork 5'!B2576,'5b'!$B$4:$B$904,0),4)</f>
        <v>15</v>
      </c>
      <c r="G2576" s="23">
        <v>1</v>
      </c>
      <c r="H2576" s="24">
        <v>19217</v>
      </c>
    </row>
    <row r="2577" spans="2:8" x14ac:dyDescent="0.3">
      <c r="B2577" s="22">
        <v>1000412</v>
      </c>
      <c r="C2577" s="23" t="s">
        <v>2295</v>
      </c>
      <c r="D2577" s="23" t="str">
        <f>VLOOKUP(B2577,'5b'!$B$4:$E$904,2,FALSE)</f>
        <v>M</v>
      </c>
      <c r="E2577" s="23" t="str">
        <f>INDEX(Table,MATCH('Classwork 5'!B2577,'5b'!$B$4:$B$904,0),3)</f>
        <v>36-45</v>
      </c>
      <c r="F2577" s="23">
        <f>INDEX(Table,MATCH('Classwork 5'!B2577,'5b'!$B$4:$B$904,0),4)</f>
        <v>15</v>
      </c>
      <c r="G2577" s="23">
        <v>1</v>
      </c>
      <c r="H2577" s="24">
        <v>15191</v>
      </c>
    </row>
    <row r="2578" spans="2:8" x14ac:dyDescent="0.3">
      <c r="B2578" s="22">
        <v>1000412</v>
      </c>
      <c r="C2578" s="23" t="s">
        <v>2775</v>
      </c>
      <c r="D2578" s="23" t="str">
        <f>VLOOKUP(B2578,'5b'!$B$4:$E$904,2,FALSE)</f>
        <v>M</v>
      </c>
      <c r="E2578" s="23" t="str">
        <f>INDEX(Table,MATCH('Classwork 5'!B2578,'5b'!$B$4:$B$904,0),3)</f>
        <v>36-45</v>
      </c>
      <c r="F2578" s="23">
        <f>INDEX(Table,MATCH('Classwork 5'!B2578,'5b'!$B$4:$B$904,0),4)</f>
        <v>15</v>
      </c>
      <c r="G2578" s="23">
        <v>5</v>
      </c>
      <c r="H2578" s="24">
        <v>8743</v>
      </c>
    </row>
    <row r="2579" spans="2:8" x14ac:dyDescent="0.3">
      <c r="B2579" s="22">
        <v>1000412</v>
      </c>
      <c r="C2579" s="23" t="s">
        <v>3205</v>
      </c>
      <c r="D2579" s="23" t="str">
        <f>VLOOKUP(B2579,'5b'!$B$4:$E$904,2,FALSE)</f>
        <v>M</v>
      </c>
      <c r="E2579" s="23" t="str">
        <f>INDEX(Table,MATCH('Classwork 5'!B2579,'5b'!$B$4:$B$904,0),3)</f>
        <v>36-45</v>
      </c>
      <c r="F2579" s="23">
        <f>INDEX(Table,MATCH('Classwork 5'!B2579,'5b'!$B$4:$B$904,0),4)</f>
        <v>15</v>
      </c>
      <c r="G2579" s="23">
        <v>8</v>
      </c>
      <c r="H2579" s="24">
        <v>2293</v>
      </c>
    </row>
    <row r="2580" spans="2:8" x14ac:dyDescent="0.3">
      <c r="B2580" s="22">
        <v>1000412</v>
      </c>
      <c r="C2580" s="23" t="s">
        <v>2586</v>
      </c>
      <c r="D2580" s="23" t="str">
        <f>VLOOKUP(B2580,'5b'!$B$4:$E$904,2,FALSE)</f>
        <v>M</v>
      </c>
      <c r="E2580" s="23" t="str">
        <f>INDEX(Table,MATCH('Classwork 5'!B2580,'5b'!$B$4:$B$904,0),3)</f>
        <v>36-45</v>
      </c>
      <c r="F2580" s="23">
        <f>INDEX(Table,MATCH('Classwork 5'!B2580,'5b'!$B$4:$B$904,0),4)</f>
        <v>15</v>
      </c>
      <c r="G2580" s="23">
        <v>2</v>
      </c>
      <c r="H2580" s="24">
        <v>6599</v>
      </c>
    </row>
    <row r="2581" spans="2:8" x14ac:dyDescent="0.3">
      <c r="B2581" s="22">
        <v>1000412</v>
      </c>
      <c r="C2581" s="23" t="s">
        <v>2237</v>
      </c>
      <c r="D2581" s="23" t="str">
        <f>VLOOKUP(B2581,'5b'!$B$4:$E$904,2,FALSE)</f>
        <v>M</v>
      </c>
      <c r="E2581" s="23" t="str">
        <f>INDEX(Table,MATCH('Classwork 5'!B2581,'5b'!$B$4:$B$904,0),3)</f>
        <v>36-45</v>
      </c>
      <c r="F2581" s="23">
        <f>INDEX(Table,MATCH('Classwork 5'!B2581,'5b'!$B$4:$B$904,0),4)</f>
        <v>15</v>
      </c>
      <c r="G2581" s="23">
        <v>5</v>
      </c>
      <c r="H2581" s="24">
        <v>8592</v>
      </c>
    </row>
    <row r="2582" spans="2:8" x14ac:dyDescent="0.3">
      <c r="B2582" s="22">
        <v>1000412</v>
      </c>
      <c r="C2582" s="23" t="s">
        <v>3206</v>
      </c>
      <c r="D2582" s="23" t="str">
        <f>VLOOKUP(B2582,'5b'!$B$4:$E$904,2,FALSE)</f>
        <v>M</v>
      </c>
      <c r="E2582" s="23" t="str">
        <f>INDEX(Table,MATCH('Classwork 5'!B2582,'5b'!$B$4:$B$904,0),3)</f>
        <v>36-45</v>
      </c>
      <c r="F2582" s="23">
        <f>INDEX(Table,MATCH('Classwork 5'!B2582,'5b'!$B$4:$B$904,0),4)</f>
        <v>15</v>
      </c>
      <c r="G2582" s="23">
        <v>12</v>
      </c>
      <c r="H2582" s="24">
        <v>1392</v>
      </c>
    </row>
    <row r="2583" spans="2:8" x14ac:dyDescent="0.3">
      <c r="B2583" s="22">
        <v>1000412</v>
      </c>
      <c r="C2583" s="23" t="s">
        <v>2256</v>
      </c>
      <c r="D2583" s="23" t="str">
        <f>VLOOKUP(B2583,'5b'!$B$4:$E$904,2,FALSE)</f>
        <v>M</v>
      </c>
      <c r="E2583" s="23" t="str">
        <f>INDEX(Table,MATCH('Classwork 5'!B2583,'5b'!$B$4:$B$904,0),3)</f>
        <v>36-45</v>
      </c>
      <c r="F2583" s="23">
        <f>INDEX(Table,MATCH('Classwork 5'!B2583,'5b'!$B$4:$B$904,0),4)</f>
        <v>15</v>
      </c>
      <c r="G2583" s="23">
        <v>8</v>
      </c>
      <c r="H2583" s="24">
        <v>7879</v>
      </c>
    </row>
    <row r="2584" spans="2:8" x14ac:dyDescent="0.3">
      <c r="B2584" s="22">
        <v>1000412</v>
      </c>
      <c r="C2584" s="23" t="s">
        <v>2254</v>
      </c>
      <c r="D2584" s="23" t="str">
        <f>VLOOKUP(B2584,'5b'!$B$4:$E$904,2,FALSE)</f>
        <v>M</v>
      </c>
      <c r="E2584" s="23" t="str">
        <f>INDEX(Table,MATCH('Classwork 5'!B2584,'5b'!$B$4:$B$904,0),3)</f>
        <v>36-45</v>
      </c>
      <c r="F2584" s="23">
        <f>INDEX(Table,MATCH('Classwork 5'!B2584,'5b'!$B$4:$B$904,0),4)</f>
        <v>15</v>
      </c>
      <c r="G2584" s="23">
        <v>8</v>
      </c>
      <c r="H2584" s="24">
        <v>9713</v>
      </c>
    </row>
    <row r="2585" spans="2:8" x14ac:dyDescent="0.3">
      <c r="B2585" s="22">
        <v>1000412</v>
      </c>
      <c r="C2585" s="23" t="s">
        <v>3207</v>
      </c>
      <c r="D2585" s="23" t="str">
        <f>VLOOKUP(B2585,'5b'!$B$4:$E$904,2,FALSE)</f>
        <v>M</v>
      </c>
      <c r="E2585" s="23" t="str">
        <f>INDEX(Table,MATCH('Classwork 5'!B2585,'5b'!$B$4:$B$904,0),3)</f>
        <v>36-45</v>
      </c>
      <c r="F2585" s="23">
        <f>INDEX(Table,MATCH('Classwork 5'!B2585,'5b'!$B$4:$B$904,0),4)</f>
        <v>15</v>
      </c>
      <c r="G2585" s="23">
        <v>5</v>
      </c>
      <c r="H2585" s="24">
        <v>8868</v>
      </c>
    </row>
    <row r="2586" spans="2:8" x14ac:dyDescent="0.3">
      <c r="B2586" s="22">
        <v>1000412</v>
      </c>
      <c r="C2586" s="23" t="s">
        <v>2590</v>
      </c>
      <c r="D2586" s="23" t="str">
        <f>VLOOKUP(B2586,'5b'!$B$4:$E$904,2,FALSE)</f>
        <v>M</v>
      </c>
      <c r="E2586" s="23" t="str">
        <f>INDEX(Table,MATCH('Classwork 5'!B2586,'5b'!$B$4:$B$904,0),3)</f>
        <v>36-45</v>
      </c>
      <c r="F2586" s="23">
        <f>INDEX(Table,MATCH('Classwork 5'!B2586,'5b'!$B$4:$B$904,0),4)</f>
        <v>15</v>
      </c>
      <c r="G2586" s="23">
        <v>2</v>
      </c>
      <c r="H2586" s="24">
        <v>15998</v>
      </c>
    </row>
    <row r="2587" spans="2:8" x14ac:dyDescent="0.3">
      <c r="B2587" s="22">
        <v>1000412</v>
      </c>
      <c r="C2587" s="23" t="s">
        <v>2193</v>
      </c>
      <c r="D2587" s="23" t="str">
        <f>VLOOKUP(B2587,'5b'!$B$4:$E$904,2,FALSE)</f>
        <v>M</v>
      </c>
      <c r="E2587" s="23" t="str">
        <f>INDEX(Table,MATCH('Classwork 5'!B2587,'5b'!$B$4:$B$904,0),3)</f>
        <v>36-45</v>
      </c>
      <c r="F2587" s="23">
        <f>INDEX(Table,MATCH('Classwork 5'!B2587,'5b'!$B$4:$B$904,0),4)</f>
        <v>15</v>
      </c>
      <c r="G2587" s="23">
        <v>1</v>
      </c>
      <c r="H2587" s="24">
        <v>15810</v>
      </c>
    </row>
    <row r="2588" spans="2:8" x14ac:dyDescent="0.3">
      <c r="B2588" s="22">
        <v>1000412</v>
      </c>
      <c r="C2588" s="23" t="s">
        <v>3115</v>
      </c>
      <c r="D2588" s="23" t="str">
        <f>VLOOKUP(B2588,'5b'!$B$4:$E$904,2,FALSE)</f>
        <v>M</v>
      </c>
      <c r="E2588" s="23" t="str">
        <f>INDEX(Table,MATCH('Classwork 5'!B2588,'5b'!$B$4:$B$904,0),3)</f>
        <v>36-45</v>
      </c>
      <c r="F2588" s="23">
        <f>INDEX(Table,MATCH('Classwork 5'!B2588,'5b'!$B$4:$B$904,0),4)</f>
        <v>15</v>
      </c>
      <c r="G2588" s="23">
        <v>5</v>
      </c>
      <c r="H2588" s="24">
        <v>8588</v>
      </c>
    </row>
    <row r="2589" spans="2:8" x14ac:dyDescent="0.3">
      <c r="B2589" s="22">
        <v>1000412</v>
      </c>
      <c r="C2589" s="23" t="s">
        <v>2126</v>
      </c>
      <c r="D2589" s="23" t="str">
        <f>VLOOKUP(B2589,'5b'!$B$4:$E$904,2,FALSE)</f>
        <v>M</v>
      </c>
      <c r="E2589" s="23" t="str">
        <f>INDEX(Table,MATCH('Classwork 5'!B2589,'5b'!$B$4:$B$904,0),3)</f>
        <v>36-45</v>
      </c>
      <c r="F2589" s="23">
        <f>INDEX(Table,MATCH('Classwork 5'!B2589,'5b'!$B$4:$B$904,0),4)</f>
        <v>15</v>
      </c>
      <c r="G2589" s="23">
        <v>5</v>
      </c>
      <c r="H2589" s="24">
        <v>6877</v>
      </c>
    </row>
    <row r="2590" spans="2:8" x14ac:dyDescent="0.3">
      <c r="B2590" s="22">
        <v>1000412</v>
      </c>
      <c r="C2590" s="23" t="s">
        <v>2093</v>
      </c>
      <c r="D2590" s="23" t="str">
        <f>VLOOKUP(B2590,'5b'!$B$4:$E$904,2,FALSE)</f>
        <v>M</v>
      </c>
      <c r="E2590" s="23" t="str">
        <f>INDEX(Table,MATCH('Classwork 5'!B2590,'5b'!$B$4:$B$904,0),3)</f>
        <v>36-45</v>
      </c>
      <c r="F2590" s="23">
        <f>INDEX(Table,MATCH('Classwork 5'!B2590,'5b'!$B$4:$B$904,0),4)</f>
        <v>15</v>
      </c>
      <c r="G2590" s="23">
        <v>5</v>
      </c>
      <c r="H2590" s="24">
        <v>6880</v>
      </c>
    </row>
    <row r="2591" spans="2:8" x14ac:dyDescent="0.3">
      <c r="B2591" s="22">
        <v>1000413</v>
      </c>
      <c r="C2591" s="23" t="s">
        <v>2376</v>
      </c>
      <c r="D2591" s="23" t="str">
        <f>VLOOKUP(B2591,'5b'!$B$4:$E$904,2,FALSE)</f>
        <v>M</v>
      </c>
      <c r="E2591" s="23" t="str">
        <f>INDEX(Table,MATCH('Classwork 5'!B2591,'5b'!$B$4:$B$904,0),3)</f>
        <v>26-35</v>
      </c>
      <c r="F2591" s="23">
        <f>INDEX(Table,MATCH('Classwork 5'!B2591,'5b'!$B$4:$B$904,0),4)</f>
        <v>11</v>
      </c>
      <c r="G2591" s="23">
        <v>8</v>
      </c>
      <c r="H2591" s="24">
        <v>9896</v>
      </c>
    </row>
    <row r="2592" spans="2:8" x14ac:dyDescent="0.3">
      <c r="B2592" s="22">
        <v>1000413</v>
      </c>
      <c r="C2592" s="23" t="s">
        <v>2240</v>
      </c>
      <c r="D2592" s="23" t="str">
        <f>VLOOKUP(B2592,'5b'!$B$4:$E$904,2,FALSE)</f>
        <v>M</v>
      </c>
      <c r="E2592" s="23" t="str">
        <f>INDEX(Table,MATCH('Classwork 5'!B2592,'5b'!$B$4:$B$904,0),3)</f>
        <v>26-35</v>
      </c>
      <c r="F2592" s="23">
        <f>INDEX(Table,MATCH('Classwork 5'!B2592,'5b'!$B$4:$B$904,0),4)</f>
        <v>11</v>
      </c>
      <c r="G2592" s="23">
        <v>5</v>
      </c>
      <c r="H2592" s="24">
        <v>6965</v>
      </c>
    </row>
    <row r="2593" spans="2:8" x14ac:dyDescent="0.3">
      <c r="B2593" s="22">
        <v>1000413</v>
      </c>
      <c r="C2593" s="23" t="s">
        <v>2179</v>
      </c>
      <c r="D2593" s="23" t="str">
        <f>VLOOKUP(B2593,'5b'!$B$4:$E$904,2,FALSE)</f>
        <v>M</v>
      </c>
      <c r="E2593" s="23" t="str">
        <f>INDEX(Table,MATCH('Classwork 5'!B2593,'5b'!$B$4:$B$904,0),3)</f>
        <v>26-35</v>
      </c>
      <c r="F2593" s="23">
        <f>INDEX(Table,MATCH('Classwork 5'!B2593,'5b'!$B$4:$B$904,0),4)</f>
        <v>11</v>
      </c>
      <c r="G2593" s="23">
        <v>5</v>
      </c>
      <c r="H2593" s="24">
        <v>8578</v>
      </c>
    </row>
    <row r="2594" spans="2:8" x14ac:dyDescent="0.3">
      <c r="B2594" s="22">
        <v>1000413</v>
      </c>
      <c r="C2594" s="23" t="s">
        <v>2118</v>
      </c>
      <c r="D2594" s="23" t="str">
        <f>VLOOKUP(B2594,'5b'!$B$4:$E$904,2,FALSE)</f>
        <v>M</v>
      </c>
      <c r="E2594" s="23" t="str">
        <f>INDEX(Table,MATCH('Classwork 5'!B2594,'5b'!$B$4:$B$904,0),3)</f>
        <v>26-35</v>
      </c>
      <c r="F2594" s="23">
        <f>INDEX(Table,MATCH('Classwork 5'!B2594,'5b'!$B$4:$B$904,0),4)</f>
        <v>11</v>
      </c>
      <c r="G2594" s="23">
        <v>8</v>
      </c>
      <c r="H2594" s="24">
        <v>9951</v>
      </c>
    </row>
    <row r="2595" spans="2:8" x14ac:dyDescent="0.3">
      <c r="B2595" s="22">
        <v>1000413</v>
      </c>
      <c r="C2595" s="23" t="s">
        <v>1993</v>
      </c>
      <c r="D2595" s="23" t="str">
        <f>VLOOKUP(B2595,'5b'!$B$4:$E$904,2,FALSE)</f>
        <v>M</v>
      </c>
      <c r="E2595" s="23" t="str">
        <f>INDEX(Table,MATCH('Classwork 5'!B2595,'5b'!$B$4:$B$904,0),3)</f>
        <v>26-35</v>
      </c>
      <c r="F2595" s="23">
        <f>INDEX(Table,MATCH('Classwork 5'!B2595,'5b'!$B$4:$B$904,0),4)</f>
        <v>11</v>
      </c>
      <c r="G2595" s="23">
        <v>1</v>
      </c>
      <c r="H2595" s="24">
        <v>12021</v>
      </c>
    </row>
    <row r="2596" spans="2:8" x14ac:dyDescent="0.3">
      <c r="B2596" s="22">
        <v>1000413</v>
      </c>
      <c r="C2596" s="23" t="s">
        <v>2091</v>
      </c>
      <c r="D2596" s="23" t="str">
        <f>VLOOKUP(B2596,'5b'!$B$4:$E$904,2,FALSE)</f>
        <v>M</v>
      </c>
      <c r="E2596" s="23" t="str">
        <f>INDEX(Table,MATCH('Classwork 5'!B2596,'5b'!$B$4:$B$904,0),3)</f>
        <v>26-35</v>
      </c>
      <c r="F2596" s="23">
        <f>INDEX(Table,MATCH('Classwork 5'!B2596,'5b'!$B$4:$B$904,0),4)</f>
        <v>11</v>
      </c>
      <c r="G2596" s="23">
        <v>3</v>
      </c>
      <c r="H2596" s="24">
        <v>10667</v>
      </c>
    </row>
    <row r="2597" spans="2:8" x14ac:dyDescent="0.3">
      <c r="B2597" s="22">
        <v>1000414</v>
      </c>
      <c r="C2597" s="23" t="s">
        <v>2143</v>
      </c>
      <c r="D2597" s="23" t="str">
        <f>VLOOKUP(B2597,'5b'!$B$4:$E$904,2,FALSE)</f>
        <v>M</v>
      </c>
      <c r="E2597" s="23" t="str">
        <f>INDEX(Table,MATCH('Classwork 5'!B2597,'5b'!$B$4:$B$904,0),3)</f>
        <v>26-35</v>
      </c>
      <c r="F2597" s="23">
        <f>INDEX(Table,MATCH('Classwork 5'!B2597,'5b'!$B$4:$B$904,0),4)</f>
        <v>0</v>
      </c>
      <c r="G2597" s="23">
        <v>8</v>
      </c>
      <c r="H2597" s="24">
        <v>9787</v>
      </c>
    </row>
    <row r="2598" spans="2:8" x14ac:dyDescent="0.3">
      <c r="B2598" s="22">
        <v>1000415</v>
      </c>
      <c r="C2598" s="23" t="s">
        <v>2089</v>
      </c>
      <c r="D2598" s="23" t="str">
        <f>VLOOKUP(B2598,'5b'!$B$4:$E$904,2,FALSE)</f>
        <v>F</v>
      </c>
      <c r="E2598" s="23" t="str">
        <f>INDEX(Table,MATCH('Classwork 5'!B2598,'5b'!$B$4:$B$904,0),3)</f>
        <v>36-45</v>
      </c>
      <c r="F2598" s="23">
        <f>INDEX(Table,MATCH('Classwork 5'!B2598,'5b'!$B$4:$B$904,0),4)</f>
        <v>0</v>
      </c>
      <c r="G2598" s="23">
        <v>5</v>
      </c>
      <c r="H2598" s="24">
        <v>7030</v>
      </c>
    </row>
    <row r="2599" spans="2:8" x14ac:dyDescent="0.3">
      <c r="B2599" s="22">
        <v>1000415</v>
      </c>
      <c r="C2599" s="23" t="s">
        <v>2255</v>
      </c>
      <c r="D2599" s="23" t="str">
        <f>VLOOKUP(B2599,'5b'!$B$4:$E$904,2,FALSE)</f>
        <v>F</v>
      </c>
      <c r="E2599" s="23" t="str">
        <f>INDEX(Table,MATCH('Classwork 5'!B2599,'5b'!$B$4:$B$904,0),3)</f>
        <v>36-45</v>
      </c>
      <c r="F2599" s="23">
        <f>INDEX(Table,MATCH('Classwork 5'!B2599,'5b'!$B$4:$B$904,0),4)</f>
        <v>0</v>
      </c>
      <c r="G2599" s="23">
        <v>5</v>
      </c>
      <c r="H2599" s="24">
        <v>6943</v>
      </c>
    </row>
    <row r="2600" spans="2:8" x14ac:dyDescent="0.3">
      <c r="B2600" s="22">
        <v>1000415</v>
      </c>
      <c r="C2600" s="23" t="s">
        <v>2486</v>
      </c>
      <c r="D2600" s="23" t="str">
        <f>VLOOKUP(B2600,'5b'!$B$4:$E$904,2,FALSE)</f>
        <v>F</v>
      </c>
      <c r="E2600" s="23" t="str">
        <f>INDEX(Table,MATCH('Classwork 5'!B2600,'5b'!$B$4:$B$904,0),3)</f>
        <v>36-45</v>
      </c>
      <c r="F2600" s="23">
        <f>INDEX(Table,MATCH('Classwork 5'!B2600,'5b'!$B$4:$B$904,0),4)</f>
        <v>0</v>
      </c>
      <c r="G2600" s="23">
        <v>2</v>
      </c>
      <c r="H2600" s="24">
        <v>13238</v>
      </c>
    </row>
    <row r="2601" spans="2:8" x14ac:dyDescent="0.3">
      <c r="B2601" s="22">
        <v>1000415</v>
      </c>
      <c r="C2601" s="23" t="s">
        <v>2856</v>
      </c>
      <c r="D2601" s="23" t="str">
        <f>VLOOKUP(B2601,'5b'!$B$4:$E$904,2,FALSE)</f>
        <v>F</v>
      </c>
      <c r="E2601" s="23" t="str">
        <f>INDEX(Table,MATCH('Classwork 5'!B2601,'5b'!$B$4:$B$904,0),3)</f>
        <v>36-45</v>
      </c>
      <c r="F2601" s="23">
        <f>INDEX(Table,MATCH('Classwork 5'!B2601,'5b'!$B$4:$B$904,0),4)</f>
        <v>0</v>
      </c>
      <c r="G2601" s="23">
        <v>1</v>
      </c>
      <c r="H2601" s="24">
        <v>11531</v>
      </c>
    </row>
    <row r="2602" spans="2:8" x14ac:dyDescent="0.3">
      <c r="B2602" s="22">
        <v>1000415</v>
      </c>
      <c r="C2602" s="23" t="s">
        <v>2041</v>
      </c>
      <c r="D2602" s="23" t="str">
        <f>VLOOKUP(B2602,'5b'!$B$4:$E$904,2,FALSE)</f>
        <v>F</v>
      </c>
      <c r="E2602" s="23" t="str">
        <f>INDEX(Table,MATCH('Classwork 5'!B2602,'5b'!$B$4:$B$904,0),3)</f>
        <v>36-45</v>
      </c>
      <c r="F2602" s="23">
        <f>INDEX(Table,MATCH('Classwork 5'!B2602,'5b'!$B$4:$B$904,0),4)</f>
        <v>0</v>
      </c>
      <c r="G2602" s="23">
        <v>5</v>
      </c>
      <c r="H2602" s="24">
        <v>7118</v>
      </c>
    </row>
    <row r="2603" spans="2:8" x14ac:dyDescent="0.3">
      <c r="B2603" s="22">
        <v>1000415</v>
      </c>
      <c r="C2603" s="23" t="s">
        <v>3208</v>
      </c>
      <c r="D2603" s="23" t="str">
        <f>VLOOKUP(B2603,'5b'!$B$4:$E$904,2,FALSE)</f>
        <v>F</v>
      </c>
      <c r="E2603" s="23" t="str">
        <f>INDEX(Table,MATCH('Classwork 5'!B2603,'5b'!$B$4:$B$904,0),3)</f>
        <v>36-45</v>
      </c>
      <c r="F2603" s="23">
        <f>INDEX(Table,MATCH('Classwork 5'!B2603,'5b'!$B$4:$B$904,0),4)</f>
        <v>0</v>
      </c>
      <c r="G2603" s="23">
        <v>15</v>
      </c>
      <c r="H2603" s="24">
        <v>17034</v>
      </c>
    </row>
    <row r="2604" spans="2:8" x14ac:dyDescent="0.3">
      <c r="B2604" s="22">
        <v>1000415</v>
      </c>
      <c r="C2604" s="23" t="s">
        <v>3209</v>
      </c>
      <c r="D2604" s="23" t="str">
        <f>VLOOKUP(B2604,'5b'!$B$4:$E$904,2,FALSE)</f>
        <v>F</v>
      </c>
      <c r="E2604" s="23" t="str">
        <f>INDEX(Table,MATCH('Classwork 5'!B2604,'5b'!$B$4:$B$904,0),3)</f>
        <v>36-45</v>
      </c>
      <c r="F2604" s="23">
        <f>INDEX(Table,MATCH('Classwork 5'!B2604,'5b'!$B$4:$B$904,0),4)</f>
        <v>0</v>
      </c>
      <c r="G2604" s="23">
        <v>10</v>
      </c>
      <c r="H2604" s="24">
        <v>19030</v>
      </c>
    </row>
    <row r="2605" spans="2:8" x14ac:dyDescent="0.3">
      <c r="B2605" s="22">
        <v>1000415</v>
      </c>
      <c r="C2605" s="23" t="s">
        <v>2839</v>
      </c>
      <c r="D2605" s="23" t="str">
        <f>VLOOKUP(B2605,'5b'!$B$4:$E$904,2,FALSE)</f>
        <v>F</v>
      </c>
      <c r="E2605" s="23" t="str">
        <f>INDEX(Table,MATCH('Classwork 5'!B2605,'5b'!$B$4:$B$904,0),3)</f>
        <v>36-45</v>
      </c>
      <c r="F2605" s="23">
        <f>INDEX(Table,MATCH('Classwork 5'!B2605,'5b'!$B$4:$B$904,0),4)</f>
        <v>0</v>
      </c>
      <c r="G2605" s="23">
        <v>11</v>
      </c>
      <c r="H2605" s="24">
        <v>6075</v>
      </c>
    </row>
    <row r="2606" spans="2:8" x14ac:dyDescent="0.3">
      <c r="B2606" s="22">
        <v>1000415</v>
      </c>
      <c r="C2606" s="23" t="s">
        <v>3210</v>
      </c>
      <c r="D2606" s="23" t="str">
        <f>VLOOKUP(B2606,'5b'!$B$4:$E$904,2,FALSE)</f>
        <v>F</v>
      </c>
      <c r="E2606" s="23" t="str">
        <f>INDEX(Table,MATCH('Classwork 5'!B2606,'5b'!$B$4:$B$904,0),3)</f>
        <v>36-45</v>
      </c>
      <c r="F2606" s="23">
        <f>INDEX(Table,MATCH('Classwork 5'!B2606,'5b'!$B$4:$B$904,0),4)</f>
        <v>0</v>
      </c>
      <c r="G2606" s="23">
        <v>8</v>
      </c>
      <c r="H2606" s="24">
        <v>8079</v>
      </c>
    </row>
    <row r="2607" spans="2:8" x14ac:dyDescent="0.3">
      <c r="B2607" s="22">
        <v>1000415</v>
      </c>
      <c r="C2607" s="23" t="s">
        <v>2154</v>
      </c>
      <c r="D2607" s="23" t="str">
        <f>VLOOKUP(B2607,'5b'!$B$4:$E$904,2,FALSE)</f>
        <v>F</v>
      </c>
      <c r="E2607" s="23" t="str">
        <f>INDEX(Table,MATCH('Classwork 5'!B2607,'5b'!$B$4:$B$904,0),3)</f>
        <v>36-45</v>
      </c>
      <c r="F2607" s="23">
        <f>INDEX(Table,MATCH('Classwork 5'!B2607,'5b'!$B$4:$B$904,0),4)</f>
        <v>0</v>
      </c>
      <c r="G2607" s="23">
        <v>8</v>
      </c>
      <c r="H2607" s="24">
        <v>7835</v>
      </c>
    </row>
    <row r="2608" spans="2:8" x14ac:dyDescent="0.3">
      <c r="B2608" s="22">
        <v>1000415</v>
      </c>
      <c r="C2608" s="23" t="s">
        <v>2701</v>
      </c>
      <c r="D2608" s="23" t="str">
        <f>VLOOKUP(B2608,'5b'!$B$4:$E$904,2,FALSE)</f>
        <v>F</v>
      </c>
      <c r="E2608" s="23" t="str">
        <f>INDEX(Table,MATCH('Classwork 5'!B2608,'5b'!$B$4:$B$904,0),3)</f>
        <v>36-45</v>
      </c>
      <c r="F2608" s="23">
        <f>INDEX(Table,MATCH('Classwork 5'!B2608,'5b'!$B$4:$B$904,0),4)</f>
        <v>0</v>
      </c>
      <c r="G2608" s="23">
        <v>1</v>
      </c>
      <c r="H2608" s="24">
        <v>11510</v>
      </c>
    </row>
    <row r="2609" spans="2:8" x14ac:dyDescent="0.3">
      <c r="B2609" s="22">
        <v>1000415</v>
      </c>
      <c r="C2609" s="23" t="s">
        <v>3032</v>
      </c>
      <c r="D2609" s="23" t="str">
        <f>VLOOKUP(B2609,'5b'!$B$4:$E$904,2,FALSE)</f>
        <v>F</v>
      </c>
      <c r="E2609" s="23" t="str">
        <f>INDEX(Table,MATCH('Classwork 5'!B2609,'5b'!$B$4:$B$904,0),3)</f>
        <v>36-45</v>
      </c>
      <c r="F2609" s="23">
        <f>INDEX(Table,MATCH('Classwork 5'!B2609,'5b'!$B$4:$B$904,0),4)</f>
        <v>0</v>
      </c>
      <c r="G2609" s="23">
        <v>8</v>
      </c>
      <c r="H2609" s="24">
        <v>8019</v>
      </c>
    </row>
    <row r="2610" spans="2:8" x14ac:dyDescent="0.3">
      <c r="B2610" s="22">
        <v>1000416</v>
      </c>
      <c r="C2610" s="23" t="s">
        <v>2089</v>
      </c>
      <c r="D2610" s="23" t="str">
        <f>VLOOKUP(B2610,'5b'!$B$4:$E$904,2,FALSE)</f>
        <v>M</v>
      </c>
      <c r="E2610" s="23" t="str">
        <f>INDEX(Table,MATCH('Classwork 5'!B2610,'5b'!$B$4:$B$904,0),3)</f>
        <v>46-50</v>
      </c>
      <c r="F2610" s="23">
        <f>INDEX(Table,MATCH('Classwork 5'!B2610,'5b'!$B$4:$B$904,0),4)</f>
        <v>14</v>
      </c>
      <c r="G2610" s="23">
        <v>5</v>
      </c>
      <c r="H2610" s="24">
        <v>8571</v>
      </c>
    </row>
    <row r="2611" spans="2:8" x14ac:dyDescent="0.3">
      <c r="B2611" s="22">
        <v>1000417</v>
      </c>
      <c r="C2611" s="23" t="s">
        <v>3211</v>
      </c>
      <c r="D2611" s="23" t="str">
        <f>VLOOKUP(B2611,'5b'!$B$4:$E$904,2,FALSE)</f>
        <v>F</v>
      </c>
      <c r="E2611" s="23" t="str">
        <f>INDEX(Table,MATCH('Classwork 5'!B2611,'5b'!$B$4:$B$904,0),3)</f>
        <v>26-35</v>
      </c>
      <c r="F2611" s="23">
        <f>INDEX(Table,MATCH('Classwork 5'!B2611,'5b'!$B$4:$B$904,0),4)</f>
        <v>0</v>
      </c>
      <c r="G2611" s="23">
        <v>13</v>
      </c>
      <c r="H2611" s="24">
        <v>744</v>
      </c>
    </row>
    <row r="2612" spans="2:8" x14ac:dyDescent="0.3">
      <c r="B2612" s="22">
        <v>1000418</v>
      </c>
      <c r="C2612" s="23" t="s">
        <v>2646</v>
      </c>
      <c r="D2612" s="23" t="str">
        <f>VLOOKUP(B2612,'5b'!$B$4:$E$904,2,FALSE)</f>
        <v>F</v>
      </c>
      <c r="E2612" s="23" t="str">
        <f>INDEX(Table,MATCH('Classwork 5'!B2612,'5b'!$B$4:$B$904,0),3)</f>
        <v>26-35</v>
      </c>
      <c r="F2612" s="23">
        <f>INDEX(Table,MATCH('Classwork 5'!B2612,'5b'!$B$4:$B$904,0),4)</f>
        <v>3</v>
      </c>
      <c r="G2612" s="23">
        <v>1</v>
      </c>
      <c r="H2612" s="24">
        <v>11731</v>
      </c>
    </row>
    <row r="2613" spans="2:8" x14ac:dyDescent="0.3">
      <c r="B2613" s="22">
        <v>1000419</v>
      </c>
      <c r="C2613" s="23" t="s">
        <v>2201</v>
      </c>
      <c r="D2613" s="23" t="str">
        <f>VLOOKUP(B2613,'5b'!$B$4:$E$904,2,FALSE)</f>
        <v>M</v>
      </c>
      <c r="E2613" s="23" t="str">
        <f>INDEX(Table,MATCH('Classwork 5'!B2613,'5b'!$B$4:$B$904,0),3)</f>
        <v>18-25</v>
      </c>
      <c r="F2613" s="23">
        <f>INDEX(Table,MATCH('Classwork 5'!B2613,'5b'!$B$4:$B$904,0),4)</f>
        <v>3</v>
      </c>
      <c r="G2613" s="23">
        <v>3</v>
      </c>
      <c r="H2613" s="24">
        <v>13338</v>
      </c>
    </row>
    <row r="2614" spans="2:8" x14ac:dyDescent="0.3">
      <c r="B2614" s="22">
        <v>1000419</v>
      </c>
      <c r="C2614" s="23" t="s">
        <v>2915</v>
      </c>
      <c r="D2614" s="23" t="str">
        <f>VLOOKUP(B2614,'5b'!$B$4:$E$904,2,FALSE)</f>
        <v>M</v>
      </c>
      <c r="E2614" s="23" t="str">
        <f>INDEX(Table,MATCH('Classwork 5'!B2614,'5b'!$B$4:$B$904,0),3)</f>
        <v>18-25</v>
      </c>
      <c r="F2614" s="23">
        <f>INDEX(Table,MATCH('Classwork 5'!B2614,'5b'!$B$4:$B$904,0),4)</f>
        <v>3</v>
      </c>
      <c r="G2614" s="23">
        <v>12</v>
      </c>
      <c r="H2614" s="24">
        <v>1413</v>
      </c>
    </row>
    <row r="2615" spans="2:8" x14ac:dyDescent="0.3">
      <c r="B2615" s="22">
        <v>1000420</v>
      </c>
      <c r="C2615" s="23" t="s">
        <v>2503</v>
      </c>
      <c r="D2615" s="23" t="str">
        <f>VLOOKUP(B2615,'5b'!$B$4:$E$904,2,FALSE)</f>
        <v>M</v>
      </c>
      <c r="E2615" s="23" t="str">
        <f>INDEX(Table,MATCH('Classwork 5'!B2615,'5b'!$B$4:$B$904,0),3)</f>
        <v>36-45</v>
      </c>
      <c r="F2615" s="23">
        <f>INDEX(Table,MATCH('Classwork 5'!B2615,'5b'!$B$4:$B$904,0),4)</f>
        <v>1</v>
      </c>
      <c r="G2615" s="23">
        <v>1</v>
      </c>
      <c r="H2615" s="24">
        <v>15184</v>
      </c>
    </row>
    <row r="2616" spans="2:8" x14ac:dyDescent="0.3">
      <c r="B2616" s="22">
        <v>1000420</v>
      </c>
      <c r="C2616" s="23" t="s">
        <v>2126</v>
      </c>
      <c r="D2616" s="23" t="str">
        <f>VLOOKUP(B2616,'5b'!$B$4:$E$904,2,FALSE)</f>
        <v>M</v>
      </c>
      <c r="E2616" s="23" t="str">
        <f>INDEX(Table,MATCH('Classwork 5'!B2616,'5b'!$B$4:$B$904,0),3)</f>
        <v>36-45</v>
      </c>
      <c r="F2616" s="23">
        <f>INDEX(Table,MATCH('Classwork 5'!B2616,'5b'!$B$4:$B$904,0),4)</f>
        <v>1</v>
      </c>
      <c r="G2616" s="23">
        <v>5</v>
      </c>
      <c r="H2616" s="24">
        <v>8780</v>
      </c>
    </row>
    <row r="2617" spans="2:8" x14ac:dyDescent="0.3">
      <c r="B2617" s="22">
        <v>1000421</v>
      </c>
      <c r="C2617" s="23" t="s">
        <v>3212</v>
      </c>
      <c r="D2617" s="23" t="str">
        <f>VLOOKUP(B2617,'5b'!$B$4:$E$904,2,FALSE)</f>
        <v>F</v>
      </c>
      <c r="E2617" s="23" t="str">
        <f>INDEX(Table,MATCH('Classwork 5'!B2617,'5b'!$B$4:$B$904,0),3)</f>
        <v>46-50</v>
      </c>
      <c r="F2617" s="23">
        <f>INDEX(Table,MATCH('Classwork 5'!B2617,'5b'!$B$4:$B$904,0),4)</f>
        <v>3</v>
      </c>
      <c r="G2617" s="23">
        <v>2</v>
      </c>
      <c r="H2617" s="24">
        <v>13035</v>
      </c>
    </row>
    <row r="2618" spans="2:8" x14ac:dyDescent="0.3">
      <c r="B2618" s="22">
        <v>1000422</v>
      </c>
      <c r="C2618" s="23" t="s">
        <v>2330</v>
      </c>
      <c r="D2618" s="23" t="str">
        <f>VLOOKUP(B2618,'5b'!$B$4:$E$904,2,FALSE)</f>
        <v>M</v>
      </c>
      <c r="E2618" s="23" t="str">
        <f>INDEX(Table,MATCH('Classwork 5'!B2618,'5b'!$B$4:$B$904,0),3)</f>
        <v>55+</v>
      </c>
      <c r="F2618" s="23">
        <f>INDEX(Table,MATCH('Classwork 5'!B2618,'5b'!$B$4:$B$904,0),4)</f>
        <v>17</v>
      </c>
      <c r="G2618" s="23">
        <v>1</v>
      </c>
      <c r="H2618" s="24">
        <v>11946</v>
      </c>
    </row>
    <row r="2619" spans="2:8" x14ac:dyDescent="0.3">
      <c r="B2619" s="22">
        <v>1000422</v>
      </c>
      <c r="C2619" s="23" t="s">
        <v>2144</v>
      </c>
      <c r="D2619" s="23" t="str">
        <f>VLOOKUP(B2619,'5b'!$B$4:$E$904,2,FALSE)</f>
        <v>M</v>
      </c>
      <c r="E2619" s="23" t="str">
        <f>INDEX(Table,MATCH('Classwork 5'!B2619,'5b'!$B$4:$B$904,0),3)</f>
        <v>55+</v>
      </c>
      <c r="F2619" s="23">
        <f>INDEX(Table,MATCH('Classwork 5'!B2619,'5b'!$B$4:$B$904,0),4)</f>
        <v>17</v>
      </c>
      <c r="G2619" s="23">
        <v>16</v>
      </c>
      <c r="H2619" s="24">
        <v>16261</v>
      </c>
    </row>
    <row r="2620" spans="2:8" x14ac:dyDescent="0.3">
      <c r="B2620" s="22">
        <v>1000423</v>
      </c>
      <c r="C2620" s="23" t="s">
        <v>2479</v>
      </c>
      <c r="D2620" s="23" t="str">
        <f>VLOOKUP(B2620,'5b'!$B$4:$E$904,2,FALSE)</f>
        <v>M</v>
      </c>
      <c r="E2620" s="23" t="str">
        <f>INDEX(Table,MATCH('Classwork 5'!B2620,'5b'!$B$4:$B$904,0),3)</f>
        <v>18-25</v>
      </c>
      <c r="F2620" s="23">
        <f>INDEX(Table,MATCH('Classwork 5'!B2620,'5b'!$B$4:$B$904,0),4)</f>
        <v>4</v>
      </c>
      <c r="G2620" s="23">
        <v>5</v>
      </c>
      <c r="H2620" s="24">
        <v>5308</v>
      </c>
    </row>
    <row r="2621" spans="2:8" x14ac:dyDescent="0.3">
      <c r="B2621" s="22">
        <v>1000423</v>
      </c>
      <c r="C2621" s="23" t="s">
        <v>1945</v>
      </c>
      <c r="D2621" s="23" t="str">
        <f>VLOOKUP(B2621,'5b'!$B$4:$E$904,2,FALSE)</f>
        <v>M</v>
      </c>
      <c r="E2621" s="23" t="str">
        <f>INDEX(Table,MATCH('Classwork 5'!B2621,'5b'!$B$4:$B$904,0),3)</f>
        <v>18-25</v>
      </c>
      <c r="F2621" s="23">
        <f>INDEX(Table,MATCH('Classwork 5'!B2621,'5b'!$B$4:$B$904,0),4)</f>
        <v>4</v>
      </c>
      <c r="G2621" s="23">
        <v>5</v>
      </c>
      <c r="H2621" s="24">
        <v>2029</v>
      </c>
    </row>
    <row r="2622" spans="2:8" x14ac:dyDescent="0.3">
      <c r="B2622" s="22">
        <v>1000423</v>
      </c>
      <c r="C2622" s="23" t="s">
        <v>2955</v>
      </c>
      <c r="D2622" s="23" t="str">
        <f>VLOOKUP(B2622,'5b'!$B$4:$E$904,2,FALSE)</f>
        <v>M</v>
      </c>
      <c r="E2622" s="23" t="str">
        <f>INDEX(Table,MATCH('Classwork 5'!B2622,'5b'!$B$4:$B$904,0),3)</f>
        <v>18-25</v>
      </c>
      <c r="F2622" s="23">
        <f>INDEX(Table,MATCH('Classwork 5'!B2622,'5b'!$B$4:$B$904,0),4)</f>
        <v>4</v>
      </c>
      <c r="G2622" s="23">
        <v>5</v>
      </c>
      <c r="H2622" s="24">
        <v>1960</v>
      </c>
    </row>
    <row r="2623" spans="2:8" x14ac:dyDescent="0.3">
      <c r="B2623" s="22">
        <v>1000424</v>
      </c>
      <c r="C2623" s="23" t="s">
        <v>2467</v>
      </c>
      <c r="D2623" s="23" t="str">
        <f>VLOOKUP(B2623,'5b'!$B$4:$E$904,2,FALSE)</f>
        <v>M</v>
      </c>
      <c r="E2623" s="23" t="str">
        <f>INDEX(Table,MATCH('Classwork 5'!B2623,'5b'!$B$4:$B$904,0),3)</f>
        <v>26-35</v>
      </c>
      <c r="F2623" s="23">
        <f>INDEX(Table,MATCH('Classwork 5'!B2623,'5b'!$B$4:$B$904,0),4)</f>
        <v>17</v>
      </c>
      <c r="G2623" s="23">
        <v>1</v>
      </c>
      <c r="H2623" s="24">
        <v>15802</v>
      </c>
    </row>
    <row r="2624" spans="2:8" x14ac:dyDescent="0.3">
      <c r="B2624" s="22">
        <v>1000424</v>
      </c>
      <c r="C2624" s="23" t="s">
        <v>2770</v>
      </c>
      <c r="D2624" s="23" t="str">
        <f>VLOOKUP(B2624,'5b'!$B$4:$E$904,2,FALSE)</f>
        <v>M</v>
      </c>
      <c r="E2624" s="23" t="str">
        <f>INDEX(Table,MATCH('Classwork 5'!B2624,'5b'!$B$4:$B$904,0),3)</f>
        <v>26-35</v>
      </c>
      <c r="F2624" s="23">
        <f>INDEX(Table,MATCH('Classwork 5'!B2624,'5b'!$B$4:$B$904,0),4)</f>
        <v>17</v>
      </c>
      <c r="G2624" s="23">
        <v>2</v>
      </c>
      <c r="H2624" s="24">
        <v>13014</v>
      </c>
    </row>
    <row r="2625" spans="2:8" x14ac:dyDescent="0.3">
      <c r="B2625" s="22">
        <v>1000424</v>
      </c>
      <c r="C2625" s="23" t="s">
        <v>3213</v>
      </c>
      <c r="D2625" s="23" t="str">
        <f>VLOOKUP(B2625,'5b'!$B$4:$E$904,2,FALSE)</f>
        <v>M</v>
      </c>
      <c r="E2625" s="23" t="str">
        <f>INDEX(Table,MATCH('Classwork 5'!B2625,'5b'!$B$4:$B$904,0),3)</f>
        <v>26-35</v>
      </c>
      <c r="F2625" s="23">
        <f>INDEX(Table,MATCH('Classwork 5'!B2625,'5b'!$B$4:$B$904,0),4)</f>
        <v>17</v>
      </c>
      <c r="G2625" s="23">
        <v>8</v>
      </c>
      <c r="H2625" s="24">
        <v>9932</v>
      </c>
    </row>
    <row r="2626" spans="2:8" x14ac:dyDescent="0.3">
      <c r="B2626" s="22">
        <v>1000424</v>
      </c>
      <c r="C2626" s="23" t="s">
        <v>3214</v>
      </c>
      <c r="D2626" s="23" t="str">
        <f>VLOOKUP(B2626,'5b'!$B$4:$E$904,2,FALSE)</f>
        <v>M</v>
      </c>
      <c r="E2626" s="23" t="str">
        <f>INDEX(Table,MATCH('Classwork 5'!B2626,'5b'!$B$4:$B$904,0),3)</f>
        <v>26-35</v>
      </c>
      <c r="F2626" s="23">
        <f>INDEX(Table,MATCH('Classwork 5'!B2626,'5b'!$B$4:$B$904,0),4)</f>
        <v>17</v>
      </c>
      <c r="G2626" s="23">
        <v>8</v>
      </c>
      <c r="H2626" s="24">
        <v>9739</v>
      </c>
    </row>
    <row r="2627" spans="2:8" x14ac:dyDescent="0.3">
      <c r="B2627" s="22">
        <v>1000424</v>
      </c>
      <c r="C2627" s="23" t="s">
        <v>2311</v>
      </c>
      <c r="D2627" s="23" t="str">
        <f>VLOOKUP(B2627,'5b'!$B$4:$E$904,2,FALSE)</f>
        <v>M</v>
      </c>
      <c r="E2627" s="23" t="str">
        <f>INDEX(Table,MATCH('Classwork 5'!B2627,'5b'!$B$4:$B$904,0),3)</f>
        <v>26-35</v>
      </c>
      <c r="F2627" s="23">
        <f>INDEX(Table,MATCH('Classwork 5'!B2627,'5b'!$B$4:$B$904,0),4)</f>
        <v>17</v>
      </c>
      <c r="G2627" s="23">
        <v>8</v>
      </c>
      <c r="H2627" s="24">
        <v>9779</v>
      </c>
    </row>
    <row r="2628" spans="2:8" x14ac:dyDescent="0.3">
      <c r="B2628" s="22">
        <v>1000424</v>
      </c>
      <c r="C2628" s="23" t="s">
        <v>3215</v>
      </c>
      <c r="D2628" s="23" t="str">
        <f>VLOOKUP(B2628,'5b'!$B$4:$E$904,2,FALSE)</f>
        <v>M</v>
      </c>
      <c r="E2628" s="23" t="str">
        <f>INDEX(Table,MATCH('Classwork 5'!B2628,'5b'!$B$4:$B$904,0),3)</f>
        <v>26-35</v>
      </c>
      <c r="F2628" s="23">
        <f>INDEX(Table,MATCH('Classwork 5'!B2628,'5b'!$B$4:$B$904,0),4)</f>
        <v>17</v>
      </c>
      <c r="G2628" s="23">
        <v>11</v>
      </c>
      <c r="H2628" s="24">
        <v>5934</v>
      </c>
    </row>
    <row r="2629" spans="2:8" x14ac:dyDescent="0.3">
      <c r="B2629" s="22">
        <v>1000424</v>
      </c>
      <c r="C2629" s="23" t="s">
        <v>3216</v>
      </c>
      <c r="D2629" s="23" t="str">
        <f>VLOOKUP(B2629,'5b'!$B$4:$E$904,2,FALSE)</f>
        <v>M</v>
      </c>
      <c r="E2629" s="23" t="str">
        <f>INDEX(Table,MATCH('Classwork 5'!B2629,'5b'!$B$4:$B$904,0),3)</f>
        <v>26-35</v>
      </c>
      <c r="F2629" s="23">
        <f>INDEX(Table,MATCH('Classwork 5'!B2629,'5b'!$B$4:$B$904,0),4)</f>
        <v>17</v>
      </c>
      <c r="G2629" s="23">
        <v>11</v>
      </c>
      <c r="H2629" s="24">
        <v>6042</v>
      </c>
    </row>
    <row r="2630" spans="2:8" x14ac:dyDescent="0.3">
      <c r="B2630" s="22">
        <v>1000424</v>
      </c>
      <c r="C2630" s="23" t="s">
        <v>3217</v>
      </c>
      <c r="D2630" s="23" t="str">
        <f>VLOOKUP(B2630,'5b'!$B$4:$E$904,2,FALSE)</f>
        <v>M</v>
      </c>
      <c r="E2630" s="23" t="str">
        <f>INDEX(Table,MATCH('Classwork 5'!B2630,'5b'!$B$4:$B$904,0),3)</f>
        <v>26-35</v>
      </c>
      <c r="F2630" s="23">
        <f>INDEX(Table,MATCH('Classwork 5'!B2630,'5b'!$B$4:$B$904,0),4)</f>
        <v>17</v>
      </c>
      <c r="G2630" s="23">
        <v>11</v>
      </c>
      <c r="H2630" s="24">
        <v>6126</v>
      </c>
    </row>
    <row r="2631" spans="2:8" x14ac:dyDescent="0.3">
      <c r="B2631" s="22">
        <v>1000424</v>
      </c>
      <c r="C2631" s="23" t="s">
        <v>2984</v>
      </c>
      <c r="D2631" s="23" t="str">
        <f>VLOOKUP(B2631,'5b'!$B$4:$E$904,2,FALSE)</f>
        <v>M</v>
      </c>
      <c r="E2631" s="23" t="str">
        <f>INDEX(Table,MATCH('Classwork 5'!B2631,'5b'!$B$4:$B$904,0),3)</f>
        <v>26-35</v>
      </c>
      <c r="F2631" s="23">
        <f>INDEX(Table,MATCH('Classwork 5'!B2631,'5b'!$B$4:$B$904,0),4)</f>
        <v>17</v>
      </c>
      <c r="G2631" s="23">
        <v>11</v>
      </c>
      <c r="H2631" s="24">
        <v>6123</v>
      </c>
    </row>
    <row r="2632" spans="2:8" x14ac:dyDescent="0.3">
      <c r="B2632" s="22">
        <v>1000424</v>
      </c>
      <c r="C2632" s="23" t="s">
        <v>2328</v>
      </c>
      <c r="D2632" s="23" t="str">
        <f>VLOOKUP(B2632,'5b'!$B$4:$E$904,2,FALSE)</f>
        <v>M</v>
      </c>
      <c r="E2632" s="23" t="str">
        <f>INDEX(Table,MATCH('Classwork 5'!B2632,'5b'!$B$4:$B$904,0),3)</f>
        <v>26-35</v>
      </c>
      <c r="F2632" s="23">
        <f>INDEX(Table,MATCH('Classwork 5'!B2632,'5b'!$B$4:$B$904,0),4)</f>
        <v>17</v>
      </c>
      <c r="G2632" s="23">
        <v>3</v>
      </c>
      <c r="H2632" s="24">
        <v>13364</v>
      </c>
    </row>
    <row r="2633" spans="2:8" x14ac:dyDescent="0.3">
      <c r="B2633" s="22">
        <v>1000424</v>
      </c>
      <c r="C2633" s="23" t="s">
        <v>3218</v>
      </c>
      <c r="D2633" s="23" t="str">
        <f>VLOOKUP(B2633,'5b'!$B$4:$E$904,2,FALSE)</f>
        <v>M</v>
      </c>
      <c r="E2633" s="23" t="str">
        <f>INDEX(Table,MATCH('Classwork 5'!B2633,'5b'!$B$4:$B$904,0),3)</f>
        <v>26-35</v>
      </c>
      <c r="F2633" s="23">
        <f>INDEX(Table,MATCH('Classwork 5'!B2633,'5b'!$B$4:$B$904,0),4)</f>
        <v>17</v>
      </c>
      <c r="G2633" s="23">
        <v>4</v>
      </c>
      <c r="H2633" s="24">
        <v>2769</v>
      </c>
    </row>
    <row r="2634" spans="2:8" x14ac:dyDescent="0.3">
      <c r="B2634" s="22">
        <v>1000424</v>
      </c>
      <c r="C2634" s="23" t="s">
        <v>2884</v>
      </c>
      <c r="D2634" s="23" t="str">
        <f>VLOOKUP(B2634,'5b'!$B$4:$E$904,2,FALSE)</f>
        <v>M</v>
      </c>
      <c r="E2634" s="23" t="str">
        <f>INDEX(Table,MATCH('Classwork 5'!B2634,'5b'!$B$4:$B$904,0),3)</f>
        <v>26-35</v>
      </c>
      <c r="F2634" s="23">
        <f>INDEX(Table,MATCH('Classwork 5'!B2634,'5b'!$B$4:$B$904,0),4)</f>
        <v>17</v>
      </c>
      <c r="G2634" s="23">
        <v>1</v>
      </c>
      <c r="H2634" s="24">
        <v>11695</v>
      </c>
    </row>
    <row r="2635" spans="2:8" x14ac:dyDescent="0.3">
      <c r="B2635" s="22">
        <v>1000424</v>
      </c>
      <c r="C2635" s="23" t="s">
        <v>3117</v>
      </c>
      <c r="D2635" s="23" t="str">
        <f>VLOOKUP(B2635,'5b'!$B$4:$E$904,2,FALSE)</f>
        <v>M</v>
      </c>
      <c r="E2635" s="23" t="str">
        <f>INDEX(Table,MATCH('Classwork 5'!B2635,'5b'!$B$4:$B$904,0),3)</f>
        <v>26-35</v>
      </c>
      <c r="F2635" s="23">
        <f>INDEX(Table,MATCH('Classwork 5'!B2635,'5b'!$B$4:$B$904,0),4)</f>
        <v>17</v>
      </c>
      <c r="G2635" s="23">
        <v>5</v>
      </c>
      <c r="H2635" s="24">
        <v>5170</v>
      </c>
    </row>
    <row r="2636" spans="2:8" x14ac:dyDescent="0.3">
      <c r="B2636" s="22">
        <v>1000424</v>
      </c>
      <c r="C2636" s="23" t="s">
        <v>2362</v>
      </c>
      <c r="D2636" s="23" t="str">
        <f>VLOOKUP(B2636,'5b'!$B$4:$E$904,2,FALSE)</f>
        <v>M</v>
      </c>
      <c r="E2636" s="23" t="str">
        <f>INDEX(Table,MATCH('Classwork 5'!B2636,'5b'!$B$4:$B$904,0),3)</f>
        <v>26-35</v>
      </c>
      <c r="F2636" s="23">
        <f>INDEX(Table,MATCH('Classwork 5'!B2636,'5b'!$B$4:$B$904,0),4)</f>
        <v>17</v>
      </c>
      <c r="G2636" s="23">
        <v>3</v>
      </c>
      <c r="H2636" s="24">
        <v>8138</v>
      </c>
    </row>
    <row r="2637" spans="2:8" x14ac:dyDescent="0.3">
      <c r="B2637" s="22">
        <v>1000424</v>
      </c>
      <c r="C2637" s="23" t="s">
        <v>2203</v>
      </c>
      <c r="D2637" s="23" t="str">
        <f>VLOOKUP(B2637,'5b'!$B$4:$E$904,2,FALSE)</f>
        <v>M</v>
      </c>
      <c r="E2637" s="23" t="str">
        <f>INDEX(Table,MATCH('Classwork 5'!B2637,'5b'!$B$4:$B$904,0),3)</f>
        <v>26-35</v>
      </c>
      <c r="F2637" s="23">
        <f>INDEX(Table,MATCH('Classwork 5'!B2637,'5b'!$B$4:$B$904,0),4)</f>
        <v>17</v>
      </c>
      <c r="G2637" s="23">
        <v>1</v>
      </c>
      <c r="H2637" s="24">
        <v>11887</v>
      </c>
    </row>
    <row r="2638" spans="2:8" x14ac:dyDescent="0.3">
      <c r="B2638" s="22">
        <v>1000424</v>
      </c>
      <c r="C2638" s="23" t="s">
        <v>2764</v>
      </c>
      <c r="D2638" s="23" t="str">
        <f>VLOOKUP(B2638,'5b'!$B$4:$E$904,2,FALSE)</f>
        <v>M</v>
      </c>
      <c r="E2638" s="23" t="str">
        <f>INDEX(Table,MATCH('Classwork 5'!B2638,'5b'!$B$4:$B$904,0),3)</f>
        <v>26-35</v>
      </c>
      <c r="F2638" s="23">
        <f>INDEX(Table,MATCH('Classwork 5'!B2638,'5b'!$B$4:$B$904,0),4)</f>
        <v>17</v>
      </c>
      <c r="G2638" s="23">
        <v>1</v>
      </c>
      <c r="H2638" s="24">
        <v>11751</v>
      </c>
    </row>
    <row r="2639" spans="2:8" x14ac:dyDescent="0.3">
      <c r="B2639" s="22">
        <v>1000424</v>
      </c>
      <c r="C2639" s="23" t="s">
        <v>2129</v>
      </c>
      <c r="D2639" s="23" t="str">
        <f>VLOOKUP(B2639,'5b'!$B$4:$E$904,2,FALSE)</f>
        <v>M</v>
      </c>
      <c r="E2639" s="23" t="str">
        <f>INDEX(Table,MATCH('Classwork 5'!B2639,'5b'!$B$4:$B$904,0),3)</f>
        <v>26-35</v>
      </c>
      <c r="F2639" s="23">
        <f>INDEX(Table,MATCH('Classwork 5'!B2639,'5b'!$B$4:$B$904,0),4)</f>
        <v>17</v>
      </c>
      <c r="G2639" s="23">
        <v>1</v>
      </c>
      <c r="H2639" s="24">
        <v>15905</v>
      </c>
    </row>
    <row r="2640" spans="2:8" x14ac:dyDescent="0.3">
      <c r="B2640" s="22">
        <v>1000424</v>
      </c>
      <c r="C2640" s="23" t="s">
        <v>2109</v>
      </c>
      <c r="D2640" s="23" t="str">
        <f>VLOOKUP(B2640,'5b'!$B$4:$E$904,2,FALSE)</f>
        <v>M</v>
      </c>
      <c r="E2640" s="23" t="str">
        <f>INDEX(Table,MATCH('Classwork 5'!B2640,'5b'!$B$4:$B$904,0),3)</f>
        <v>26-35</v>
      </c>
      <c r="F2640" s="23">
        <f>INDEX(Table,MATCH('Classwork 5'!B2640,'5b'!$B$4:$B$904,0),4)</f>
        <v>17</v>
      </c>
      <c r="G2640" s="23">
        <v>5</v>
      </c>
      <c r="H2640" s="24">
        <v>5387</v>
      </c>
    </row>
    <row r="2641" spans="2:8" x14ac:dyDescent="0.3">
      <c r="B2641" s="22">
        <v>1000424</v>
      </c>
      <c r="C2641" s="23" t="s">
        <v>2228</v>
      </c>
      <c r="D2641" s="23" t="str">
        <f>VLOOKUP(B2641,'5b'!$B$4:$E$904,2,FALSE)</f>
        <v>M</v>
      </c>
      <c r="E2641" s="23" t="str">
        <f>INDEX(Table,MATCH('Classwork 5'!B2641,'5b'!$B$4:$B$904,0),3)</f>
        <v>26-35</v>
      </c>
      <c r="F2641" s="23">
        <f>INDEX(Table,MATCH('Classwork 5'!B2641,'5b'!$B$4:$B$904,0),4)</f>
        <v>17</v>
      </c>
      <c r="G2641" s="23">
        <v>8</v>
      </c>
      <c r="H2641" s="24">
        <v>9847</v>
      </c>
    </row>
    <row r="2642" spans="2:8" x14ac:dyDescent="0.3">
      <c r="B2642" s="22">
        <v>1000424</v>
      </c>
      <c r="C2642" s="23" t="s">
        <v>2090</v>
      </c>
      <c r="D2642" s="23" t="str">
        <f>VLOOKUP(B2642,'5b'!$B$4:$E$904,2,FALSE)</f>
        <v>M</v>
      </c>
      <c r="E2642" s="23" t="str">
        <f>INDEX(Table,MATCH('Classwork 5'!B2642,'5b'!$B$4:$B$904,0),3)</f>
        <v>26-35</v>
      </c>
      <c r="F2642" s="23">
        <f>INDEX(Table,MATCH('Classwork 5'!B2642,'5b'!$B$4:$B$904,0),4)</f>
        <v>17</v>
      </c>
      <c r="G2642" s="23">
        <v>5</v>
      </c>
      <c r="H2642" s="24">
        <v>7087</v>
      </c>
    </row>
    <row r="2643" spans="2:8" x14ac:dyDescent="0.3">
      <c r="B2643" s="22">
        <v>1000424</v>
      </c>
      <c r="C2643" s="23" t="s">
        <v>2128</v>
      </c>
      <c r="D2643" s="23" t="str">
        <f>VLOOKUP(B2643,'5b'!$B$4:$E$904,2,FALSE)</f>
        <v>M</v>
      </c>
      <c r="E2643" s="23" t="str">
        <f>INDEX(Table,MATCH('Classwork 5'!B2643,'5b'!$B$4:$B$904,0),3)</f>
        <v>26-35</v>
      </c>
      <c r="F2643" s="23">
        <f>INDEX(Table,MATCH('Classwork 5'!B2643,'5b'!$B$4:$B$904,0),4)</f>
        <v>17</v>
      </c>
      <c r="G2643" s="23">
        <v>5</v>
      </c>
      <c r="H2643" s="24">
        <v>7088</v>
      </c>
    </row>
    <row r="2644" spans="2:8" x14ac:dyDescent="0.3">
      <c r="B2644" s="22">
        <v>1000424</v>
      </c>
      <c r="C2644" s="23" t="s">
        <v>2409</v>
      </c>
      <c r="D2644" s="23" t="str">
        <f>VLOOKUP(B2644,'5b'!$B$4:$E$904,2,FALSE)</f>
        <v>M</v>
      </c>
      <c r="E2644" s="23" t="str">
        <f>INDEX(Table,MATCH('Classwork 5'!B2644,'5b'!$B$4:$B$904,0),3)</f>
        <v>26-35</v>
      </c>
      <c r="F2644" s="23">
        <f>INDEX(Table,MATCH('Classwork 5'!B2644,'5b'!$B$4:$B$904,0),4)</f>
        <v>17</v>
      </c>
      <c r="G2644" s="23">
        <v>12</v>
      </c>
      <c r="H2644" s="24">
        <v>1736</v>
      </c>
    </row>
    <row r="2645" spans="2:8" x14ac:dyDescent="0.3">
      <c r="B2645" s="22">
        <v>1000424</v>
      </c>
      <c r="C2645" s="23" t="s">
        <v>2219</v>
      </c>
      <c r="D2645" s="23" t="str">
        <f>VLOOKUP(B2645,'5b'!$B$4:$E$904,2,FALSE)</f>
        <v>M</v>
      </c>
      <c r="E2645" s="23" t="str">
        <f>INDEX(Table,MATCH('Classwork 5'!B2645,'5b'!$B$4:$B$904,0),3)</f>
        <v>26-35</v>
      </c>
      <c r="F2645" s="23">
        <f>INDEX(Table,MATCH('Classwork 5'!B2645,'5b'!$B$4:$B$904,0),4)</f>
        <v>17</v>
      </c>
      <c r="G2645" s="23">
        <v>1</v>
      </c>
      <c r="H2645" s="24">
        <v>11947</v>
      </c>
    </row>
    <row r="2646" spans="2:8" x14ac:dyDescent="0.3">
      <c r="B2646" s="22">
        <v>1000424</v>
      </c>
      <c r="C2646" s="23" t="s">
        <v>3219</v>
      </c>
      <c r="D2646" s="23" t="str">
        <f>VLOOKUP(B2646,'5b'!$B$4:$E$904,2,FALSE)</f>
        <v>M</v>
      </c>
      <c r="E2646" s="23" t="str">
        <f>INDEX(Table,MATCH('Classwork 5'!B2646,'5b'!$B$4:$B$904,0),3)</f>
        <v>26-35</v>
      </c>
      <c r="F2646" s="23">
        <f>INDEX(Table,MATCH('Classwork 5'!B2646,'5b'!$B$4:$B$904,0),4)</f>
        <v>17</v>
      </c>
      <c r="G2646" s="23">
        <v>1</v>
      </c>
      <c r="H2646" s="24">
        <v>11761</v>
      </c>
    </row>
    <row r="2647" spans="2:8" x14ac:dyDescent="0.3">
      <c r="B2647" s="22">
        <v>1000424</v>
      </c>
      <c r="C2647" s="23" t="s">
        <v>2760</v>
      </c>
      <c r="D2647" s="23" t="str">
        <f>VLOOKUP(B2647,'5b'!$B$4:$E$904,2,FALSE)</f>
        <v>M</v>
      </c>
      <c r="E2647" s="23" t="str">
        <f>INDEX(Table,MATCH('Classwork 5'!B2647,'5b'!$B$4:$B$904,0),3)</f>
        <v>26-35</v>
      </c>
      <c r="F2647" s="23">
        <f>INDEX(Table,MATCH('Classwork 5'!B2647,'5b'!$B$4:$B$904,0),4)</f>
        <v>17</v>
      </c>
      <c r="G2647" s="23">
        <v>5</v>
      </c>
      <c r="H2647" s="24">
        <v>7098</v>
      </c>
    </row>
    <row r="2648" spans="2:8" x14ac:dyDescent="0.3">
      <c r="B2648" s="22">
        <v>1000424</v>
      </c>
      <c r="C2648" s="23" t="s">
        <v>2787</v>
      </c>
      <c r="D2648" s="23" t="str">
        <f>VLOOKUP(B2648,'5b'!$B$4:$E$904,2,FALSE)</f>
        <v>M</v>
      </c>
      <c r="E2648" s="23" t="str">
        <f>INDEX(Table,MATCH('Classwork 5'!B2648,'5b'!$B$4:$B$904,0),3)</f>
        <v>26-35</v>
      </c>
      <c r="F2648" s="23">
        <f>INDEX(Table,MATCH('Classwork 5'!B2648,'5b'!$B$4:$B$904,0),4)</f>
        <v>17</v>
      </c>
      <c r="G2648" s="23">
        <v>5</v>
      </c>
      <c r="H2648" s="24">
        <v>7145</v>
      </c>
    </row>
    <row r="2649" spans="2:8" x14ac:dyDescent="0.3">
      <c r="B2649" s="22">
        <v>1000424</v>
      </c>
      <c r="C2649" s="23" t="s">
        <v>3220</v>
      </c>
      <c r="D2649" s="23" t="str">
        <f>VLOOKUP(B2649,'5b'!$B$4:$E$904,2,FALSE)</f>
        <v>M</v>
      </c>
      <c r="E2649" s="23" t="str">
        <f>INDEX(Table,MATCH('Classwork 5'!B2649,'5b'!$B$4:$B$904,0),3)</f>
        <v>26-35</v>
      </c>
      <c r="F2649" s="23">
        <f>INDEX(Table,MATCH('Classwork 5'!B2649,'5b'!$B$4:$B$904,0),4)</f>
        <v>17</v>
      </c>
      <c r="G2649" s="23">
        <v>5</v>
      </c>
      <c r="H2649" s="24">
        <v>6939</v>
      </c>
    </row>
    <row r="2650" spans="2:8" x14ac:dyDescent="0.3">
      <c r="B2650" s="22">
        <v>1000424</v>
      </c>
      <c r="C2650" s="23" t="s">
        <v>3221</v>
      </c>
      <c r="D2650" s="23" t="str">
        <f>VLOOKUP(B2650,'5b'!$B$4:$E$904,2,FALSE)</f>
        <v>M</v>
      </c>
      <c r="E2650" s="23" t="str">
        <f>INDEX(Table,MATCH('Classwork 5'!B2650,'5b'!$B$4:$B$904,0),3)</f>
        <v>26-35</v>
      </c>
      <c r="F2650" s="23">
        <f>INDEX(Table,MATCH('Classwork 5'!B2650,'5b'!$B$4:$B$904,0),4)</f>
        <v>17</v>
      </c>
      <c r="G2650" s="23">
        <v>5</v>
      </c>
      <c r="H2650" s="24">
        <v>5265</v>
      </c>
    </row>
    <row r="2651" spans="2:8" x14ac:dyDescent="0.3">
      <c r="B2651" s="22">
        <v>1000424</v>
      </c>
      <c r="C2651" s="23" t="s">
        <v>3222</v>
      </c>
      <c r="D2651" s="23" t="str">
        <f>VLOOKUP(B2651,'5b'!$B$4:$E$904,2,FALSE)</f>
        <v>M</v>
      </c>
      <c r="E2651" s="23" t="str">
        <f>INDEX(Table,MATCH('Classwork 5'!B2651,'5b'!$B$4:$B$904,0),3)</f>
        <v>26-35</v>
      </c>
      <c r="F2651" s="23">
        <f>INDEX(Table,MATCH('Classwork 5'!B2651,'5b'!$B$4:$B$904,0),4)</f>
        <v>17</v>
      </c>
      <c r="G2651" s="23">
        <v>5</v>
      </c>
      <c r="H2651" s="24">
        <v>5246</v>
      </c>
    </row>
    <row r="2652" spans="2:8" x14ac:dyDescent="0.3">
      <c r="B2652" s="22">
        <v>1000424</v>
      </c>
      <c r="C2652" s="23" t="s">
        <v>3223</v>
      </c>
      <c r="D2652" s="23" t="str">
        <f>VLOOKUP(B2652,'5b'!$B$4:$E$904,2,FALSE)</f>
        <v>M</v>
      </c>
      <c r="E2652" s="23" t="str">
        <f>INDEX(Table,MATCH('Classwork 5'!B2652,'5b'!$B$4:$B$904,0),3)</f>
        <v>26-35</v>
      </c>
      <c r="F2652" s="23">
        <f>INDEX(Table,MATCH('Classwork 5'!B2652,'5b'!$B$4:$B$904,0),4)</f>
        <v>17</v>
      </c>
      <c r="G2652" s="23">
        <v>5</v>
      </c>
      <c r="H2652" s="24">
        <v>3720</v>
      </c>
    </row>
    <row r="2653" spans="2:8" x14ac:dyDescent="0.3">
      <c r="B2653" s="22">
        <v>1000424</v>
      </c>
      <c r="C2653" s="23" t="s">
        <v>3224</v>
      </c>
      <c r="D2653" s="23" t="str">
        <f>VLOOKUP(B2653,'5b'!$B$4:$E$904,2,FALSE)</f>
        <v>M</v>
      </c>
      <c r="E2653" s="23" t="str">
        <f>INDEX(Table,MATCH('Classwork 5'!B2653,'5b'!$B$4:$B$904,0),3)</f>
        <v>26-35</v>
      </c>
      <c r="F2653" s="23">
        <f>INDEX(Table,MATCH('Classwork 5'!B2653,'5b'!$B$4:$B$904,0),4)</f>
        <v>17</v>
      </c>
      <c r="G2653" s="23">
        <v>11</v>
      </c>
      <c r="H2653" s="24">
        <v>4671</v>
      </c>
    </row>
    <row r="2654" spans="2:8" x14ac:dyDescent="0.3">
      <c r="B2654" s="22">
        <v>1000424</v>
      </c>
      <c r="C2654" s="23" t="s">
        <v>3225</v>
      </c>
      <c r="D2654" s="23" t="str">
        <f>VLOOKUP(B2654,'5b'!$B$4:$E$904,2,FALSE)</f>
        <v>M</v>
      </c>
      <c r="E2654" s="23" t="str">
        <f>INDEX(Table,MATCH('Classwork 5'!B2654,'5b'!$B$4:$B$904,0),3)</f>
        <v>26-35</v>
      </c>
      <c r="F2654" s="23">
        <f>INDEX(Table,MATCH('Classwork 5'!B2654,'5b'!$B$4:$B$904,0),4)</f>
        <v>17</v>
      </c>
      <c r="G2654" s="23">
        <v>11</v>
      </c>
      <c r="H2654" s="24">
        <v>4623</v>
      </c>
    </row>
    <row r="2655" spans="2:8" x14ac:dyDescent="0.3">
      <c r="B2655" s="22">
        <v>1000424</v>
      </c>
      <c r="C2655" s="23" t="s">
        <v>2890</v>
      </c>
      <c r="D2655" s="23" t="str">
        <f>VLOOKUP(B2655,'5b'!$B$4:$E$904,2,FALSE)</f>
        <v>M</v>
      </c>
      <c r="E2655" s="23" t="str">
        <f>INDEX(Table,MATCH('Classwork 5'!B2655,'5b'!$B$4:$B$904,0),3)</f>
        <v>26-35</v>
      </c>
      <c r="F2655" s="23">
        <f>INDEX(Table,MATCH('Classwork 5'!B2655,'5b'!$B$4:$B$904,0),4)</f>
        <v>17</v>
      </c>
      <c r="G2655" s="23">
        <v>11</v>
      </c>
      <c r="H2655" s="24">
        <v>5966</v>
      </c>
    </row>
    <row r="2656" spans="2:8" x14ac:dyDescent="0.3">
      <c r="B2656" s="22">
        <v>1000424</v>
      </c>
      <c r="C2656" s="23" t="s">
        <v>3226</v>
      </c>
      <c r="D2656" s="23" t="str">
        <f>VLOOKUP(B2656,'5b'!$B$4:$E$904,2,FALSE)</f>
        <v>M</v>
      </c>
      <c r="E2656" s="23" t="str">
        <f>INDEX(Table,MATCH('Classwork 5'!B2656,'5b'!$B$4:$B$904,0),3)</f>
        <v>26-35</v>
      </c>
      <c r="F2656" s="23">
        <f>INDEX(Table,MATCH('Classwork 5'!B2656,'5b'!$B$4:$B$904,0),4)</f>
        <v>17</v>
      </c>
      <c r="G2656" s="23">
        <v>11</v>
      </c>
      <c r="H2656" s="24">
        <v>2950</v>
      </c>
    </row>
    <row r="2657" spans="2:8" x14ac:dyDescent="0.3">
      <c r="B2657" s="22">
        <v>1000424</v>
      </c>
      <c r="C2657" s="23" t="s">
        <v>3227</v>
      </c>
      <c r="D2657" s="23" t="str">
        <f>VLOOKUP(B2657,'5b'!$B$4:$E$904,2,FALSE)</f>
        <v>M</v>
      </c>
      <c r="E2657" s="23" t="str">
        <f>INDEX(Table,MATCH('Classwork 5'!B2657,'5b'!$B$4:$B$904,0),3)</f>
        <v>26-35</v>
      </c>
      <c r="F2657" s="23">
        <f>INDEX(Table,MATCH('Classwork 5'!B2657,'5b'!$B$4:$B$904,0),4)</f>
        <v>17</v>
      </c>
      <c r="G2657" s="23">
        <v>11</v>
      </c>
      <c r="H2657" s="24">
        <v>1494</v>
      </c>
    </row>
    <row r="2658" spans="2:8" x14ac:dyDescent="0.3">
      <c r="B2658" s="22">
        <v>1000424</v>
      </c>
      <c r="C2658" s="23" t="s">
        <v>3228</v>
      </c>
      <c r="D2658" s="23" t="str">
        <f>VLOOKUP(B2658,'5b'!$B$4:$E$904,2,FALSE)</f>
        <v>M</v>
      </c>
      <c r="E2658" s="23" t="str">
        <f>INDEX(Table,MATCH('Classwork 5'!B2658,'5b'!$B$4:$B$904,0),3)</f>
        <v>26-35</v>
      </c>
      <c r="F2658" s="23">
        <f>INDEX(Table,MATCH('Classwork 5'!B2658,'5b'!$B$4:$B$904,0),4)</f>
        <v>17</v>
      </c>
      <c r="G2658" s="23">
        <v>11</v>
      </c>
      <c r="H2658" s="24">
        <v>2953</v>
      </c>
    </row>
    <row r="2659" spans="2:8" x14ac:dyDescent="0.3">
      <c r="B2659" s="22">
        <v>1000424</v>
      </c>
      <c r="C2659" s="23" t="s">
        <v>2675</v>
      </c>
      <c r="D2659" s="23" t="str">
        <f>VLOOKUP(B2659,'5b'!$B$4:$E$904,2,FALSE)</f>
        <v>M</v>
      </c>
      <c r="E2659" s="23" t="str">
        <f>INDEX(Table,MATCH('Classwork 5'!B2659,'5b'!$B$4:$B$904,0),3)</f>
        <v>26-35</v>
      </c>
      <c r="F2659" s="23">
        <f>INDEX(Table,MATCH('Classwork 5'!B2659,'5b'!$B$4:$B$904,0),4)</f>
        <v>17</v>
      </c>
      <c r="G2659" s="23">
        <v>8</v>
      </c>
      <c r="H2659" s="24">
        <v>7782</v>
      </c>
    </row>
    <row r="2660" spans="2:8" x14ac:dyDescent="0.3">
      <c r="B2660" s="22">
        <v>1000424</v>
      </c>
      <c r="C2660" s="23" t="s">
        <v>2664</v>
      </c>
      <c r="D2660" s="23" t="str">
        <f>VLOOKUP(B2660,'5b'!$B$4:$E$904,2,FALSE)</f>
        <v>M</v>
      </c>
      <c r="E2660" s="23" t="str">
        <f>INDEX(Table,MATCH('Classwork 5'!B2660,'5b'!$B$4:$B$904,0),3)</f>
        <v>26-35</v>
      </c>
      <c r="F2660" s="23">
        <f>INDEX(Table,MATCH('Classwork 5'!B2660,'5b'!$B$4:$B$904,0),4)</f>
        <v>17</v>
      </c>
      <c r="G2660" s="23">
        <v>8</v>
      </c>
      <c r="H2660" s="24">
        <v>7798</v>
      </c>
    </row>
    <row r="2661" spans="2:8" x14ac:dyDescent="0.3">
      <c r="B2661" s="22">
        <v>1000424</v>
      </c>
      <c r="C2661" s="23" t="s">
        <v>3229</v>
      </c>
      <c r="D2661" s="23" t="str">
        <f>VLOOKUP(B2661,'5b'!$B$4:$E$904,2,FALSE)</f>
        <v>M</v>
      </c>
      <c r="E2661" s="23" t="str">
        <f>INDEX(Table,MATCH('Classwork 5'!B2661,'5b'!$B$4:$B$904,0),3)</f>
        <v>26-35</v>
      </c>
      <c r="F2661" s="23">
        <f>INDEX(Table,MATCH('Classwork 5'!B2661,'5b'!$B$4:$B$904,0),4)</f>
        <v>17</v>
      </c>
      <c r="G2661" s="23">
        <v>8</v>
      </c>
      <c r="H2661" s="24">
        <v>6060</v>
      </c>
    </row>
    <row r="2662" spans="2:8" x14ac:dyDescent="0.3">
      <c r="B2662" s="22">
        <v>1000424</v>
      </c>
      <c r="C2662" s="23" t="s">
        <v>3230</v>
      </c>
      <c r="D2662" s="23" t="str">
        <f>VLOOKUP(B2662,'5b'!$B$4:$E$904,2,FALSE)</f>
        <v>M</v>
      </c>
      <c r="E2662" s="23" t="str">
        <f>INDEX(Table,MATCH('Classwork 5'!B2662,'5b'!$B$4:$B$904,0),3)</f>
        <v>26-35</v>
      </c>
      <c r="F2662" s="23">
        <f>INDEX(Table,MATCH('Classwork 5'!B2662,'5b'!$B$4:$B$904,0),4)</f>
        <v>17</v>
      </c>
      <c r="G2662" s="23">
        <v>17</v>
      </c>
      <c r="H2662" s="24">
        <v>10549</v>
      </c>
    </row>
    <row r="2663" spans="2:8" x14ac:dyDescent="0.3">
      <c r="B2663" s="22">
        <v>1000424</v>
      </c>
      <c r="C2663" s="23" t="s">
        <v>2099</v>
      </c>
      <c r="D2663" s="23" t="str">
        <f>VLOOKUP(B2663,'5b'!$B$4:$E$904,2,FALSE)</f>
        <v>M</v>
      </c>
      <c r="E2663" s="23" t="str">
        <f>INDEX(Table,MATCH('Classwork 5'!B2663,'5b'!$B$4:$B$904,0),3)</f>
        <v>26-35</v>
      </c>
      <c r="F2663" s="23">
        <f>INDEX(Table,MATCH('Classwork 5'!B2663,'5b'!$B$4:$B$904,0),4)</f>
        <v>17</v>
      </c>
      <c r="G2663" s="23">
        <v>5</v>
      </c>
      <c r="H2663" s="24">
        <v>5258</v>
      </c>
    </row>
    <row r="2664" spans="2:8" x14ac:dyDescent="0.3">
      <c r="B2664" s="22">
        <v>1000424</v>
      </c>
      <c r="C2664" s="23" t="s">
        <v>3231</v>
      </c>
      <c r="D2664" s="23" t="str">
        <f>VLOOKUP(B2664,'5b'!$B$4:$E$904,2,FALSE)</f>
        <v>M</v>
      </c>
      <c r="E2664" s="23" t="str">
        <f>INDEX(Table,MATCH('Classwork 5'!B2664,'5b'!$B$4:$B$904,0),3)</f>
        <v>26-35</v>
      </c>
      <c r="F2664" s="23">
        <f>INDEX(Table,MATCH('Classwork 5'!B2664,'5b'!$B$4:$B$904,0),4)</f>
        <v>17</v>
      </c>
      <c r="G2664" s="23">
        <v>8</v>
      </c>
      <c r="H2664" s="24">
        <v>6065</v>
      </c>
    </row>
    <row r="2665" spans="2:8" x14ac:dyDescent="0.3">
      <c r="B2665" s="22">
        <v>1000424</v>
      </c>
      <c r="C2665" s="23" t="s">
        <v>3039</v>
      </c>
      <c r="D2665" s="23" t="str">
        <f>VLOOKUP(B2665,'5b'!$B$4:$E$904,2,FALSE)</f>
        <v>M</v>
      </c>
      <c r="E2665" s="23" t="str">
        <f>INDEX(Table,MATCH('Classwork 5'!B2665,'5b'!$B$4:$B$904,0),3)</f>
        <v>26-35</v>
      </c>
      <c r="F2665" s="23">
        <f>INDEX(Table,MATCH('Classwork 5'!B2665,'5b'!$B$4:$B$904,0),4)</f>
        <v>17</v>
      </c>
      <c r="G2665" s="23">
        <v>8</v>
      </c>
      <c r="H2665" s="24">
        <v>5826</v>
      </c>
    </row>
    <row r="2666" spans="2:8" x14ac:dyDescent="0.3">
      <c r="B2666" s="22">
        <v>1000424</v>
      </c>
      <c r="C2666" s="23" t="s">
        <v>3232</v>
      </c>
      <c r="D2666" s="23" t="str">
        <f>VLOOKUP(B2666,'5b'!$B$4:$E$904,2,FALSE)</f>
        <v>M</v>
      </c>
      <c r="E2666" s="23" t="str">
        <f>INDEX(Table,MATCH('Classwork 5'!B2666,'5b'!$B$4:$B$904,0),3)</f>
        <v>26-35</v>
      </c>
      <c r="F2666" s="23">
        <f>INDEX(Table,MATCH('Classwork 5'!B2666,'5b'!$B$4:$B$904,0),4)</f>
        <v>17</v>
      </c>
      <c r="G2666" s="23">
        <v>2</v>
      </c>
      <c r="H2666" s="24">
        <v>16042</v>
      </c>
    </row>
    <row r="2667" spans="2:8" x14ac:dyDescent="0.3">
      <c r="B2667" s="22">
        <v>1000424</v>
      </c>
      <c r="C2667" s="23" t="s">
        <v>2773</v>
      </c>
      <c r="D2667" s="23" t="str">
        <f>VLOOKUP(B2667,'5b'!$B$4:$E$904,2,FALSE)</f>
        <v>M</v>
      </c>
      <c r="E2667" s="23" t="str">
        <f>INDEX(Table,MATCH('Classwork 5'!B2667,'5b'!$B$4:$B$904,0),3)</f>
        <v>26-35</v>
      </c>
      <c r="F2667" s="23">
        <f>INDEX(Table,MATCH('Classwork 5'!B2667,'5b'!$B$4:$B$904,0),4)</f>
        <v>17</v>
      </c>
      <c r="G2667" s="23">
        <v>5</v>
      </c>
      <c r="H2667" s="24">
        <v>6888</v>
      </c>
    </row>
    <row r="2668" spans="2:8" x14ac:dyDescent="0.3">
      <c r="B2668" s="22">
        <v>1000424</v>
      </c>
      <c r="C2668" s="23" t="s">
        <v>3233</v>
      </c>
      <c r="D2668" s="23" t="str">
        <f>VLOOKUP(B2668,'5b'!$B$4:$E$904,2,FALSE)</f>
        <v>M</v>
      </c>
      <c r="E2668" s="23" t="str">
        <f>INDEX(Table,MATCH('Classwork 5'!B2668,'5b'!$B$4:$B$904,0),3)</f>
        <v>26-35</v>
      </c>
      <c r="F2668" s="23">
        <f>INDEX(Table,MATCH('Classwork 5'!B2668,'5b'!$B$4:$B$904,0),4)</f>
        <v>17</v>
      </c>
      <c r="G2668" s="23">
        <v>11</v>
      </c>
      <c r="H2668" s="24">
        <v>6150</v>
      </c>
    </row>
    <row r="2669" spans="2:8" x14ac:dyDescent="0.3">
      <c r="B2669" s="22">
        <v>1000424</v>
      </c>
      <c r="C2669" s="23" t="s">
        <v>3234</v>
      </c>
      <c r="D2669" s="23" t="str">
        <f>VLOOKUP(B2669,'5b'!$B$4:$E$904,2,FALSE)</f>
        <v>M</v>
      </c>
      <c r="E2669" s="23" t="str">
        <f>INDEX(Table,MATCH('Classwork 5'!B2669,'5b'!$B$4:$B$904,0),3)</f>
        <v>26-35</v>
      </c>
      <c r="F2669" s="23">
        <f>INDEX(Table,MATCH('Classwork 5'!B2669,'5b'!$B$4:$B$904,0),4)</f>
        <v>17</v>
      </c>
      <c r="G2669" s="23">
        <v>8</v>
      </c>
      <c r="H2669" s="24">
        <v>8107</v>
      </c>
    </row>
    <row r="2670" spans="2:8" x14ac:dyDescent="0.3">
      <c r="B2670" s="22">
        <v>1000424</v>
      </c>
      <c r="C2670" s="23" t="s">
        <v>3179</v>
      </c>
      <c r="D2670" s="23" t="str">
        <f>VLOOKUP(B2670,'5b'!$B$4:$E$904,2,FALSE)</f>
        <v>M</v>
      </c>
      <c r="E2670" s="23" t="str">
        <f>INDEX(Table,MATCH('Classwork 5'!B2670,'5b'!$B$4:$B$904,0),3)</f>
        <v>26-35</v>
      </c>
      <c r="F2670" s="23">
        <f>INDEX(Table,MATCH('Classwork 5'!B2670,'5b'!$B$4:$B$904,0),4)</f>
        <v>17</v>
      </c>
      <c r="G2670" s="23">
        <v>8</v>
      </c>
      <c r="H2670" s="24">
        <v>7913</v>
      </c>
    </row>
    <row r="2671" spans="2:8" x14ac:dyDescent="0.3">
      <c r="B2671" s="22">
        <v>1000424</v>
      </c>
      <c r="C2671" s="23" t="s">
        <v>3235</v>
      </c>
      <c r="D2671" s="23" t="str">
        <f>VLOOKUP(B2671,'5b'!$B$4:$E$904,2,FALSE)</f>
        <v>M</v>
      </c>
      <c r="E2671" s="23" t="str">
        <f>INDEX(Table,MATCH('Classwork 5'!B2671,'5b'!$B$4:$B$904,0),3)</f>
        <v>26-35</v>
      </c>
      <c r="F2671" s="23">
        <f>INDEX(Table,MATCH('Classwork 5'!B2671,'5b'!$B$4:$B$904,0),4)</f>
        <v>17</v>
      </c>
      <c r="G2671" s="23">
        <v>11</v>
      </c>
      <c r="H2671" s="24">
        <v>4603</v>
      </c>
    </row>
    <row r="2672" spans="2:8" x14ac:dyDescent="0.3">
      <c r="B2672" s="22">
        <v>1000424</v>
      </c>
      <c r="C2672" s="23" t="s">
        <v>2576</v>
      </c>
      <c r="D2672" s="23" t="str">
        <f>VLOOKUP(B2672,'5b'!$B$4:$E$904,2,FALSE)</f>
        <v>M</v>
      </c>
      <c r="E2672" s="23" t="str">
        <f>INDEX(Table,MATCH('Classwork 5'!B2672,'5b'!$B$4:$B$904,0),3)</f>
        <v>26-35</v>
      </c>
      <c r="F2672" s="23">
        <f>INDEX(Table,MATCH('Classwork 5'!B2672,'5b'!$B$4:$B$904,0),4)</f>
        <v>17</v>
      </c>
      <c r="G2672" s="23">
        <v>8</v>
      </c>
      <c r="H2672" s="24">
        <v>5986</v>
      </c>
    </row>
    <row r="2673" spans="2:8" x14ac:dyDescent="0.3">
      <c r="B2673" s="22">
        <v>1000424</v>
      </c>
      <c r="C2673" s="23" t="s">
        <v>2617</v>
      </c>
      <c r="D2673" s="23" t="str">
        <f>VLOOKUP(B2673,'5b'!$B$4:$E$904,2,FALSE)</f>
        <v>M</v>
      </c>
      <c r="E2673" s="23" t="str">
        <f>INDEX(Table,MATCH('Classwork 5'!B2673,'5b'!$B$4:$B$904,0),3)</f>
        <v>26-35</v>
      </c>
      <c r="F2673" s="23">
        <f>INDEX(Table,MATCH('Classwork 5'!B2673,'5b'!$B$4:$B$904,0),4)</f>
        <v>17</v>
      </c>
      <c r="G2673" s="23">
        <v>6</v>
      </c>
      <c r="H2673" s="24">
        <v>16323</v>
      </c>
    </row>
    <row r="2674" spans="2:8" x14ac:dyDescent="0.3">
      <c r="B2674" s="22">
        <v>1000424</v>
      </c>
      <c r="C2674" s="23" t="s">
        <v>3236</v>
      </c>
      <c r="D2674" s="23" t="str">
        <f>VLOOKUP(B2674,'5b'!$B$4:$E$904,2,FALSE)</f>
        <v>M</v>
      </c>
      <c r="E2674" s="23" t="str">
        <f>INDEX(Table,MATCH('Classwork 5'!B2674,'5b'!$B$4:$B$904,0),3)</f>
        <v>26-35</v>
      </c>
      <c r="F2674" s="23">
        <f>INDEX(Table,MATCH('Classwork 5'!B2674,'5b'!$B$4:$B$904,0),4)</f>
        <v>17</v>
      </c>
      <c r="G2674" s="23">
        <v>8</v>
      </c>
      <c r="H2674" s="24">
        <v>8026</v>
      </c>
    </row>
    <row r="2675" spans="2:8" x14ac:dyDescent="0.3">
      <c r="B2675" s="22">
        <v>1000425</v>
      </c>
      <c r="C2675" s="23" t="s">
        <v>3237</v>
      </c>
      <c r="D2675" s="23" t="str">
        <f>VLOOKUP(B2675,'5b'!$B$4:$E$904,2,FALSE)</f>
        <v>M</v>
      </c>
      <c r="E2675" s="23" t="str">
        <f>INDEX(Table,MATCH('Classwork 5'!B2675,'5b'!$B$4:$B$904,0),3)</f>
        <v>26-35</v>
      </c>
      <c r="F2675" s="23">
        <f>INDEX(Table,MATCH('Classwork 5'!B2675,'5b'!$B$4:$B$904,0),4)</f>
        <v>12</v>
      </c>
      <c r="G2675" s="23">
        <v>5</v>
      </c>
      <c r="H2675" s="24">
        <v>8882</v>
      </c>
    </row>
    <row r="2676" spans="2:8" x14ac:dyDescent="0.3">
      <c r="B2676" s="22">
        <v>1000425</v>
      </c>
      <c r="C2676" s="23" t="s">
        <v>2087</v>
      </c>
      <c r="D2676" s="23" t="str">
        <f>VLOOKUP(B2676,'5b'!$B$4:$E$904,2,FALSE)</f>
        <v>M</v>
      </c>
      <c r="E2676" s="23" t="str">
        <f>INDEX(Table,MATCH('Classwork 5'!B2676,'5b'!$B$4:$B$904,0),3)</f>
        <v>26-35</v>
      </c>
      <c r="F2676" s="23">
        <f>INDEX(Table,MATCH('Classwork 5'!B2676,'5b'!$B$4:$B$904,0),4)</f>
        <v>12</v>
      </c>
      <c r="G2676" s="23">
        <v>8</v>
      </c>
      <c r="H2676" s="24">
        <v>7771</v>
      </c>
    </row>
    <row r="2677" spans="2:8" x14ac:dyDescent="0.3">
      <c r="B2677" s="22">
        <v>1000425</v>
      </c>
      <c r="C2677" s="23" t="s">
        <v>2464</v>
      </c>
      <c r="D2677" s="23" t="str">
        <f>VLOOKUP(B2677,'5b'!$B$4:$E$904,2,FALSE)</f>
        <v>M</v>
      </c>
      <c r="E2677" s="23" t="str">
        <f>INDEX(Table,MATCH('Classwork 5'!B2677,'5b'!$B$4:$B$904,0),3)</f>
        <v>26-35</v>
      </c>
      <c r="F2677" s="23">
        <f>INDEX(Table,MATCH('Classwork 5'!B2677,'5b'!$B$4:$B$904,0),4)</f>
        <v>12</v>
      </c>
      <c r="G2677" s="23">
        <v>1</v>
      </c>
      <c r="H2677" s="24">
        <v>11916</v>
      </c>
    </row>
    <row r="2678" spans="2:8" x14ac:dyDescent="0.3">
      <c r="B2678" s="22">
        <v>1000425</v>
      </c>
      <c r="C2678" s="23" t="s">
        <v>2838</v>
      </c>
      <c r="D2678" s="23" t="str">
        <f>VLOOKUP(B2678,'5b'!$B$4:$E$904,2,FALSE)</f>
        <v>M</v>
      </c>
      <c r="E2678" s="23" t="str">
        <f>INDEX(Table,MATCH('Classwork 5'!B2678,'5b'!$B$4:$B$904,0),3)</f>
        <v>26-35</v>
      </c>
      <c r="F2678" s="23">
        <f>INDEX(Table,MATCH('Classwork 5'!B2678,'5b'!$B$4:$B$904,0),4)</f>
        <v>12</v>
      </c>
      <c r="G2678" s="23">
        <v>5</v>
      </c>
      <c r="H2678" s="24">
        <v>7019</v>
      </c>
    </row>
    <row r="2679" spans="2:8" x14ac:dyDescent="0.3">
      <c r="B2679" s="22">
        <v>1000425</v>
      </c>
      <c r="C2679" s="23" t="s">
        <v>2147</v>
      </c>
      <c r="D2679" s="23" t="str">
        <f>VLOOKUP(B2679,'5b'!$B$4:$E$904,2,FALSE)</f>
        <v>M</v>
      </c>
      <c r="E2679" s="23" t="str">
        <f>INDEX(Table,MATCH('Classwork 5'!B2679,'5b'!$B$4:$B$904,0),3)</f>
        <v>26-35</v>
      </c>
      <c r="F2679" s="23">
        <f>INDEX(Table,MATCH('Classwork 5'!B2679,'5b'!$B$4:$B$904,0),4)</f>
        <v>12</v>
      </c>
      <c r="G2679" s="23">
        <v>8</v>
      </c>
      <c r="H2679" s="24">
        <v>8007</v>
      </c>
    </row>
    <row r="2680" spans="2:8" x14ac:dyDescent="0.3">
      <c r="B2680" s="22">
        <v>1000425</v>
      </c>
      <c r="C2680" s="23" t="s">
        <v>1965</v>
      </c>
      <c r="D2680" s="23" t="str">
        <f>VLOOKUP(B2680,'5b'!$B$4:$E$904,2,FALSE)</f>
        <v>M</v>
      </c>
      <c r="E2680" s="23" t="str">
        <f>INDEX(Table,MATCH('Classwork 5'!B2680,'5b'!$B$4:$B$904,0),3)</f>
        <v>26-35</v>
      </c>
      <c r="F2680" s="23">
        <f>INDEX(Table,MATCH('Classwork 5'!B2680,'5b'!$B$4:$B$904,0),4)</f>
        <v>12</v>
      </c>
      <c r="G2680" s="23">
        <v>5</v>
      </c>
      <c r="H2680" s="24">
        <v>7023</v>
      </c>
    </row>
    <row r="2681" spans="2:8" x14ac:dyDescent="0.3">
      <c r="B2681" s="22">
        <v>1000425</v>
      </c>
      <c r="C2681" s="23" t="s">
        <v>2970</v>
      </c>
      <c r="D2681" s="23" t="str">
        <f>VLOOKUP(B2681,'5b'!$B$4:$E$904,2,FALSE)</f>
        <v>M</v>
      </c>
      <c r="E2681" s="23" t="str">
        <f>INDEX(Table,MATCH('Classwork 5'!B2681,'5b'!$B$4:$B$904,0),3)</f>
        <v>26-35</v>
      </c>
      <c r="F2681" s="23">
        <f>INDEX(Table,MATCH('Classwork 5'!B2681,'5b'!$B$4:$B$904,0),4)</f>
        <v>12</v>
      </c>
      <c r="G2681" s="23">
        <v>5</v>
      </c>
      <c r="H2681" s="24">
        <v>5331</v>
      </c>
    </row>
    <row r="2682" spans="2:8" x14ac:dyDescent="0.3">
      <c r="B2682" s="22">
        <v>1000425</v>
      </c>
      <c r="C2682" s="23" t="s">
        <v>3178</v>
      </c>
      <c r="D2682" s="23" t="str">
        <f>VLOOKUP(B2682,'5b'!$B$4:$E$904,2,FALSE)</f>
        <v>M</v>
      </c>
      <c r="E2682" s="23" t="str">
        <f>INDEX(Table,MATCH('Classwork 5'!B2682,'5b'!$B$4:$B$904,0),3)</f>
        <v>26-35</v>
      </c>
      <c r="F2682" s="23">
        <f>INDEX(Table,MATCH('Classwork 5'!B2682,'5b'!$B$4:$B$904,0),4)</f>
        <v>12</v>
      </c>
      <c r="G2682" s="23">
        <v>1</v>
      </c>
      <c r="H2682" s="24">
        <v>15188</v>
      </c>
    </row>
    <row r="2683" spans="2:8" x14ac:dyDescent="0.3">
      <c r="B2683" s="22">
        <v>1000425</v>
      </c>
      <c r="C2683" s="23" t="s">
        <v>2810</v>
      </c>
      <c r="D2683" s="23" t="str">
        <f>VLOOKUP(B2683,'5b'!$B$4:$E$904,2,FALSE)</f>
        <v>M</v>
      </c>
      <c r="E2683" s="23" t="str">
        <f>INDEX(Table,MATCH('Classwork 5'!B2683,'5b'!$B$4:$B$904,0),3)</f>
        <v>26-35</v>
      </c>
      <c r="F2683" s="23">
        <f>INDEX(Table,MATCH('Classwork 5'!B2683,'5b'!$B$4:$B$904,0),4)</f>
        <v>12</v>
      </c>
      <c r="G2683" s="23">
        <v>5</v>
      </c>
      <c r="H2683" s="24">
        <v>7143</v>
      </c>
    </row>
    <row r="2684" spans="2:8" x14ac:dyDescent="0.3">
      <c r="B2684" s="22">
        <v>1000425</v>
      </c>
      <c r="C2684" s="23" t="s">
        <v>1940</v>
      </c>
      <c r="D2684" s="23" t="str">
        <f>VLOOKUP(B2684,'5b'!$B$4:$E$904,2,FALSE)</f>
        <v>M</v>
      </c>
      <c r="E2684" s="23" t="str">
        <f>INDEX(Table,MATCH('Classwork 5'!B2684,'5b'!$B$4:$B$904,0),3)</f>
        <v>26-35</v>
      </c>
      <c r="F2684" s="23">
        <f>INDEX(Table,MATCH('Classwork 5'!B2684,'5b'!$B$4:$B$904,0),4)</f>
        <v>12</v>
      </c>
      <c r="G2684" s="23">
        <v>1</v>
      </c>
      <c r="H2684" s="24">
        <v>7897</v>
      </c>
    </row>
    <row r="2685" spans="2:8" x14ac:dyDescent="0.3">
      <c r="B2685" s="22">
        <v>1000426</v>
      </c>
      <c r="C2685" s="23" t="s">
        <v>2623</v>
      </c>
      <c r="D2685" s="23" t="str">
        <f>VLOOKUP(B2685,'5b'!$B$4:$E$904,2,FALSE)</f>
        <v>M</v>
      </c>
      <c r="E2685" s="23" t="str">
        <f>INDEX(Table,MATCH('Classwork 5'!B2685,'5b'!$B$4:$B$904,0),3)</f>
        <v>18-25</v>
      </c>
      <c r="F2685" s="23">
        <f>INDEX(Table,MATCH('Classwork 5'!B2685,'5b'!$B$4:$B$904,0),4)</f>
        <v>4</v>
      </c>
      <c r="G2685" s="23">
        <v>15</v>
      </c>
      <c r="H2685" s="24">
        <v>20755</v>
      </c>
    </row>
    <row r="2686" spans="2:8" x14ac:dyDescent="0.3">
      <c r="B2686" s="22">
        <v>1000426</v>
      </c>
      <c r="C2686" s="23" t="s">
        <v>2286</v>
      </c>
      <c r="D2686" s="23" t="str">
        <f>VLOOKUP(B2686,'5b'!$B$4:$E$904,2,FALSE)</f>
        <v>M</v>
      </c>
      <c r="E2686" s="23" t="str">
        <f>INDEX(Table,MATCH('Classwork 5'!B2686,'5b'!$B$4:$B$904,0),3)</f>
        <v>18-25</v>
      </c>
      <c r="F2686" s="23">
        <f>INDEX(Table,MATCH('Classwork 5'!B2686,'5b'!$B$4:$B$904,0),4)</f>
        <v>4</v>
      </c>
      <c r="G2686" s="23">
        <v>5</v>
      </c>
      <c r="H2686" s="24">
        <v>8890</v>
      </c>
    </row>
    <row r="2687" spans="2:8" x14ac:dyDescent="0.3">
      <c r="B2687" s="22">
        <v>1000426</v>
      </c>
      <c r="C2687" s="23" t="s">
        <v>2041</v>
      </c>
      <c r="D2687" s="23" t="str">
        <f>VLOOKUP(B2687,'5b'!$B$4:$E$904,2,FALSE)</f>
        <v>M</v>
      </c>
      <c r="E2687" s="23" t="str">
        <f>INDEX(Table,MATCH('Classwork 5'!B2687,'5b'!$B$4:$B$904,0),3)</f>
        <v>18-25</v>
      </c>
      <c r="F2687" s="23">
        <f>INDEX(Table,MATCH('Classwork 5'!B2687,'5b'!$B$4:$B$904,0),4)</f>
        <v>4</v>
      </c>
      <c r="G2687" s="23">
        <v>5</v>
      </c>
      <c r="H2687" s="24">
        <v>8643</v>
      </c>
    </row>
    <row r="2688" spans="2:8" x14ac:dyDescent="0.3">
      <c r="B2688" s="22">
        <v>1000426</v>
      </c>
      <c r="C2688" s="23" t="s">
        <v>3041</v>
      </c>
      <c r="D2688" s="23" t="str">
        <f>VLOOKUP(B2688,'5b'!$B$4:$E$904,2,FALSE)</f>
        <v>M</v>
      </c>
      <c r="E2688" s="23" t="str">
        <f>INDEX(Table,MATCH('Classwork 5'!B2688,'5b'!$B$4:$B$904,0),3)</f>
        <v>18-25</v>
      </c>
      <c r="F2688" s="23">
        <f>INDEX(Table,MATCH('Classwork 5'!B2688,'5b'!$B$4:$B$904,0),4)</f>
        <v>4</v>
      </c>
      <c r="G2688" s="23">
        <v>6</v>
      </c>
      <c r="H2688" s="24">
        <v>12040</v>
      </c>
    </row>
    <row r="2689" spans="2:8" x14ac:dyDescent="0.3">
      <c r="B2689" s="22">
        <v>1000426</v>
      </c>
      <c r="C2689" s="23" t="s">
        <v>3238</v>
      </c>
      <c r="D2689" s="23" t="str">
        <f>VLOOKUP(B2689,'5b'!$B$4:$E$904,2,FALSE)</f>
        <v>M</v>
      </c>
      <c r="E2689" s="23" t="str">
        <f>INDEX(Table,MATCH('Classwork 5'!B2689,'5b'!$B$4:$B$904,0),3)</f>
        <v>18-25</v>
      </c>
      <c r="F2689" s="23">
        <f>INDEX(Table,MATCH('Classwork 5'!B2689,'5b'!$B$4:$B$904,0),4)</f>
        <v>4</v>
      </c>
      <c r="G2689" s="23">
        <v>2</v>
      </c>
      <c r="H2689" s="24">
        <v>13129</v>
      </c>
    </row>
    <row r="2690" spans="2:8" x14ac:dyDescent="0.3">
      <c r="B2690" s="22">
        <v>1000426</v>
      </c>
      <c r="C2690" s="23" t="s">
        <v>2873</v>
      </c>
      <c r="D2690" s="23" t="str">
        <f>VLOOKUP(B2690,'5b'!$B$4:$E$904,2,FALSE)</f>
        <v>M</v>
      </c>
      <c r="E2690" s="23" t="str">
        <f>INDEX(Table,MATCH('Classwork 5'!B2690,'5b'!$B$4:$B$904,0),3)</f>
        <v>18-25</v>
      </c>
      <c r="F2690" s="23">
        <f>INDEX(Table,MATCH('Classwork 5'!B2690,'5b'!$B$4:$B$904,0),4)</f>
        <v>4</v>
      </c>
      <c r="G2690" s="23">
        <v>1</v>
      </c>
      <c r="H2690" s="24">
        <v>19623</v>
      </c>
    </row>
    <row r="2691" spans="2:8" x14ac:dyDescent="0.3">
      <c r="B2691" s="22">
        <v>1000426</v>
      </c>
      <c r="C2691" s="23" t="s">
        <v>2383</v>
      </c>
      <c r="D2691" s="23" t="str">
        <f>VLOOKUP(B2691,'5b'!$B$4:$E$904,2,FALSE)</f>
        <v>M</v>
      </c>
      <c r="E2691" s="23" t="str">
        <f>INDEX(Table,MATCH('Classwork 5'!B2691,'5b'!$B$4:$B$904,0),3)</f>
        <v>18-25</v>
      </c>
      <c r="F2691" s="23">
        <f>INDEX(Table,MATCH('Classwork 5'!B2691,'5b'!$B$4:$B$904,0),4)</f>
        <v>4</v>
      </c>
      <c r="G2691" s="23">
        <v>1</v>
      </c>
      <c r="H2691" s="24">
        <v>19551</v>
      </c>
    </row>
    <row r="2692" spans="2:8" x14ac:dyDescent="0.3">
      <c r="B2692" s="22">
        <v>1000426</v>
      </c>
      <c r="C2692" s="23" t="s">
        <v>2000</v>
      </c>
      <c r="D2692" s="23" t="str">
        <f>VLOOKUP(B2692,'5b'!$B$4:$E$904,2,FALSE)</f>
        <v>M</v>
      </c>
      <c r="E2692" s="23" t="str">
        <f>INDEX(Table,MATCH('Classwork 5'!B2692,'5b'!$B$4:$B$904,0),3)</f>
        <v>18-25</v>
      </c>
      <c r="F2692" s="23">
        <f>INDEX(Table,MATCH('Classwork 5'!B2692,'5b'!$B$4:$B$904,0),4)</f>
        <v>4</v>
      </c>
      <c r="G2692" s="23">
        <v>1</v>
      </c>
      <c r="H2692" s="24">
        <v>3842</v>
      </c>
    </row>
    <row r="2693" spans="2:8" x14ac:dyDescent="0.3">
      <c r="B2693" s="22">
        <v>1000426</v>
      </c>
      <c r="C2693" s="23" t="s">
        <v>2684</v>
      </c>
      <c r="D2693" s="23" t="str">
        <f>VLOOKUP(B2693,'5b'!$B$4:$E$904,2,FALSE)</f>
        <v>M</v>
      </c>
      <c r="E2693" s="23" t="str">
        <f>INDEX(Table,MATCH('Classwork 5'!B2693,'5b'!$B$4:$B$904,0),3)</f>
        <v>18-25</v>
      </c>
      <c r="F2693" s="23">
        <f>INDEX(Table,MATCH('Classwork 5'!B2693,'5b'!$B$4:$B$904,0),4)</f>
        <v>4</v>
      </c>
      <c r="G2693" s="23">
        <v>1</v>
      </c>
      <c r="H2693" s="24">
        <v>15169</v>
      </c>
    </row>
    <row r="2694" spans="2:8" x14ac:dyDescent="0.3">
      <c r="B2694" s="22">
        <v>1000426</v>
      </c>
      <c r="C2694" s="23" t="s">
        <v>3239</v>
      </c>
      <c r="D2694" s="23" t="str">
        <f>VLOOKUP(B2694,'5b'!$B$4:$E$904,2,FALSE)</f>
        <v>M</v>
      </c>
      <c r="E2694" s="23" t="str">
        <f>INDEX(Table,MATCH('Classwork 5'!B2694,'5b'!$B$4:$B$904,0),3)</f>
        <v>18-25</v>
      </c>
      <c r="F2694" s="23">
        <f>INDEX(Table,MATCH('Classwork 5'!B2694,'5b'!$B$4:$B$904,0),4)</f>
        <v>4</v>
      </c>
      <c r="G2694" s="23">
        <v>1</v>
      </c>
      <c r="H2694" s="24">
        <v>15256</v>
      </c>
    </row>
    <row r="2695" spans="2:8" x14ac:dyDescent="0.3">
      <c r="B2695" s="22">
        <v>1000426</v>
      </c>
      <c r="C2695" s="23" t="s">
        <v>2681</v>
      </c>
      <c r="D2695" s="23" t="str">
        <f>VLOOKUP(B2695,'5b'!$B$4:$E$904,2,FALSE)</f>
        <v>M</v>
      </c>
      <c r="E2695" s="23" t="str">
        <f>INDEX(Table,MATCH('Classwork 5'!B2695,'5b'!$B$4:$B$904,0),3)</f>
        <v>18-25</v>
      </c>
      <c r="F2695" s="23">
        <f>INDEX(Table,MATCH('Classwork 5'!B2695,'5b'!$B$4:$B$904,0),4)</f>
        <v>4</v>
      </c>
      <c r="G2695" s="23">
        <v>1</v>
      </c>
      <c r="H2695" s="24">
        <v>15573</v>
      </c>
    </row>
    <row r="2696" spans="2:8" x14ac:dyDescent="0.3">
      <c r="B2696" s="22">
        <v>1000429</v>
      </c>
      <c r="C2696" s="23" t="s">
        <v>3240</v>
      </c>
      <c r="D2696" s="23" t="str">
        <f>VLOOKUP(B2696,'5b'!$B$4:$E$904,2,FALSE)</f>
        <v>M</v>
      </c>
      <c r="E2696" s="23" t="str">
        <f>INDEX(Table,MATCH('Classwork 5'!B2696,'5b'!$B$4:$B$904,0),3)</f>
        <v>18-25</v>
      </c>
      <c r="F2696" s="23">
        <f>INDEX(Table,MATCH('Classwork 5'!B2696,'5b'!$B$4:$B$904,0),4)</f>
        <v>0</v>
      </c>
      <c r="G2696" s="23">
        <v>5</v>
      </c>
      <c r="H2696" s="24">
        <v>3461</v>
      </c>
    </row>
    <row r="2697" spans="2:8" x14ac:dyDescent="0.3">
      <c r="B2697" s="22">
        <v>1000429</v>
      </c>
      <c r="C2697" s="23" t="s">
        <v>2256</v>
      </c>
      <c r="D2697" s="23" t="str">
        <f>VLOOKUP(B2697,'5b'!$B$4:$E$904,2,FALSE)</f>
        <v>M</v>
      </c>
      <c r="E2697" s="23" t="str">
        <f>INDEX(Table,MATCH('Classwork 5'!B2697,'5b'!$B$4:$B$904,0),3)</f>
        <v>18-25</v>
      </c>
      <c r="F2697" s="23">
        <f>INDEX(Table,MATCH('Classwork 5'!B2697,'5b'!$B$4:$B$904,0),4)</f>
        <v>0</v>
      </c>
      <c r="G2697" s="23">
        <v>8</v>
      </c>
      <c r="H2697" s="24">
        <v>7915</v>
      </c>
    </row>
    <row r="2698" spans="2:8" x14ac:dyDescent="0.3">
      <c r="B2698" s="22">
        <v>1000429</v>
      </c>
      <c r="C2698" s="23" t="s">
        <v>2432</v>
      </c>
      <c r="D2698" s="23" t="str">
        <f>VLOOKUP(B2698,'5b'!$B$4:$E$904,2,FALSE)</f>
        <v>M</v>
      </c>
      <c r="E2698" s="23" t="str">
        <f>INDEX(Table,MATCH('Classwork 5'!B2698,'5b'!$B$4:$B$904,0),3)</f>
        <v>18-25</v>
      </c>
      <c r="F2698" s="23">
        <f>INDEX(Table,MATCH('Classwork 5'!B2698,'5b'!$B$4:$B$904,0),4)</f>
        <v>0</v>
      </c>
      <c r="G2698" s="23">
        <v>5</v>
      </c>
      <c r="H2698" s="24">
        <v>5300</v>
      </c>
    </row>
    <row r="2699" spans="2:8" x14ac:dyDescent="0.3">
      <c r="B2699" s="22">
        <v>1000429</v>
      </c>
      <c r="C2699" s="23" t="s">
        <v>2450</v>
      </c>
      <c r="D2699" s="23" t="str">
        <f>VLOOKUP(B2699,'5b'!$B$4:$E$904,2,FALSE)</f>
        <v>M</v>
      </c>
      <c r="E2699" s="23" t="str">
        <f>INDEX(Table,MATCH('Classwork 5'!B2699,'5b'!$B$4:$B$904,0),3)</f>
        <v>18-25</v>
      </c>
      <c r="F2699" s="23">
        <f>INDEX(Table,MATCH('Classwork 5'!B2699,'5b'!$B$4:$B$904,0),4)</f>
        <v>0</v>
      </c>
      <c r="G2699" s="23">
        <v>1</v>
      </c>
      <c r="H2699" s="24">
        <v>19497</v>
      </c>
    </row>
    <row r="2700" spans="2:8" x14ac:dyDescent="0.3">
      <c r="B2700" s="22">
        <v>1000429</v>
      </c>
      <c r="C2700" s="23" t="s">
        <v>3241</v>
      </c>
      <c r="D2700" s="23" t="str">
        <f>VLOOKUP(B2700,'5b'!$B$4:$E$904,2,FALSE)</f>
        <v>M</v>
      </c>
      <c r="E2700" s="23" t="str">
        <f>INDEX(Table,MATCH('Classwork 5'!B2700,'5b'!$B$4:$B$904,0),3)</f>
        <v>18-25</v>
      </c>
      <c r="F2700" s="23">
        <f>INDEX(Table,MATCH('Classwork 5'!B2700,'5b'!$B$4:$B$904,0),4)</f>
        <v>0</v>
      </c>
      <c r="G2700" s="23">
        <v>6</v>
      </c>
      <c r="H2700" s="24">
        <v>16451</v>
      </c>
    </row>
    <row r="2701" spans="2:8" x14ac:dyDescent="0.3">
      <c r="B2701" s="22">
        <v>1000429</v>
      </c>
      <c r="C2701" s="23" t="s">
        <v>2224</v>
      </c>
      <c r="D2701" s="23" t="str">
        <f>VLOOKUP(B2701,'5b'!$B$4:$E$904,2,FALSE)</f>
        <v>M</v>
      </c>
      <c r="E2701" s="23" t="str">
        <f>INDEX(Table,MATCH('Classwork 5'!B2701,'5b'!$B$4:$B$904,0),3)</f>
        <v>18-25</v>
      </c>
      <c r="F2701" s="23">
        <f>INDEX(Table,MATCH('Classwork 5'!B2701,'5b'!$B$4:$B$904,0),4)</f>
        <v>0</v>
      </c>
      <c r="G2701" s="23">
        <v>5</v>
      </c>
      <c r="H2701" s="24">
        <v>3523</v>
      </c>
    </row>
    <row r="2702" spans="2:8" x14ac:dyDescent="0.3">
      <c r="B2702" s="22">
        <v>1000429</v>
      </c>
      <c r="C2702" s="23" t="s">
        <v>2100</v>
      </c>
      <c r="D2702" s="23" t="str">
        <f>VLOOKUP(B2702,'5b'!$B$4:$E$904,2,FALSE)</f>
        <v>M</v>
      </c>
      <c r="E2702" s="23" t="str">
        <f>INDEX(Table,MATCH('Classwork 5'!B2702,'5b'!$B$4:$B$904,0),3)</f>
        <v>18-25</v>
      </c>
      <c r="F2702" s="23">
        <f>INDEX(Table,MATCH('Classwork 5'!B2702,'5b'!$B$4:$B$904,0),4)</f>
        <v>0</v>
      </c>
      <c r="G2702" s="23">
        <v>8</v>
      </c>
      <c r="H2702" s="24">
        <v>9746</v>
      </c>
    </row>
    <row r="2703" spans="2:8" x14ac:dyDescent="0.3">
      <c r="B2703" s="22">
        <v>1000429</v>
      </c>
      <c r="C2703" s="23" t="s">
        <v>2021</v>
      </c>
      <c r="D2703" s="23" t="str">
        <f>VLOOKUP(B2703,'5b'!$B$4:$E$904,2,FALSE)</f>
        <v>M</v>
      </c>
      <c r="E2703" s="23" t="str">
        <f>INDEX(Table,MATCH('Classwork 5'!B2703,'5b'!$B$4:$B$904,0),3)</f>
        <v>18-25</v>
      </c>
      <c r="F2703" s="23">
        <f>INDEX(Table,MATCH('Classwork 5'!B2703,'5b'!$B$4:$B$904,0),4)</f>
        <v>0</v>
      </c>
      <c r="G2703" s="23">
        <v>1</v>
      </c>
      <c r="H2703" s="24">
        <v>11493</v>
      </c>
    </row>
    <row r="2704" spans="2:8" x14ac:dyDescent="0.3">
      <c r="B2704" s="22">
        <v>1000429</v>
      </c>
      <c r="C2704" s="23" t="s">
        <v>2142</v>
      </c>
      <c r="D2704" s="23" t="str">
        <f>VLOOKUP(B2704,'5b'!$B$4:$E$904,2,FALSE)</f>
        <v>M</v>
      </c>
      <c r="E2704" s="23" t="str">
        <f>INDEX(Table,MATCH('Classwork 5'!B2704,'5b'!$B$4:$B$904,0),3)</f>
        <v>18-25</v>
      </c>
      <c r="F2704" s="23">
        <f>INDEX(Table,MATCH('Classwork 5'!B2704,'5b'!$B$4:$B$904,0),4)</f>
        <v>0</v>
      </c>
      <c r="G2704" s="23">
        <v>1</v>
      </c>
      <c r="H2704" s="24">
        <v>8101</v>
      </c>
    </row>
    <row r="2705" spans="2:8" x14ac:dyDescent="0.3">
      <c r="B2705" s="22">
        <v>1000429</v>
      </c>
      <c r="C2705" s="23" t="s">
        <v>2152</v>
      </c>
      <c r="D2705" s="23" t="str">
        <f>VLOOKUP(B2705,'5b'!$B$4:$E$904,2,FALSE)</f>
        <v>M</v>
      </c>
      <c r="E2705" s="23" t="str">
        <f>INDEX(Table,MATCH('Classwork 5'!B2705,'5b'!$B$4:$B$904,0),3)</f>
        <v>18-25</v>
      </c>
      <c r="F2705" s="23">
        <f>INDEX(Table,MATCH('Classwork 5'!B2705,'5b'!$B$4:$B$904,0),4)</f>
        <v>0</v>
      </c>
      <c r="G2705" s="23">
        <v>4</v>
      </c>
      <c r="H2705" s="24">
        <v>1390</v>
      </c>
    </row>
    <row r="2706" spans="2:8" x14ac:dyDescent="0.3">
      <c r="B2706" s="22">
        <v>1000429</v>
      </c>
      <c r="C2706" s="23" t="s">
        <v>2771</v>
      </c>
      <c r="D2706" s="23" t="str">
        <f>VLOOKUP(B2706,'5b'!$B$4:$E$904,2,FALSE)</f>
        <v>M</v>
      </c>
      <c r="E2706" s="23" t="str">
        <f>INDEX(Table,MATCH('Classwork 5'!B2706,'5b'!$B$4:$B$904,0),3)</f>
        <v>18-25</v>
      </c>
      <c r="F2706" s="23">
        <f>INDEX(Table,MATCH('Classwork 5'!B2706,'5b'!$B$4:$B$904,0),4)</f>
        <v>0</v>
      </c>
      <c r="G2706" s="23">
        <v>1</v>
      </c>
      <c r="H2706" s="24">
        <v>15607</v>
      </c>
    </row>
    <row r="2707" spans="2:8" x14ac:dyDescent="0.3">
      <c r="B2707" s="22">
        <v>1000429</v>
      </c>
      <c r="C2707" s="23" t="s">
        <v>2735</v>
      </c>
      <c r="D2707" s="23" t="str">
        <f>VLOOKUP(B2707,'5b'!$B$4:$E$904,2,FALSE)</f>
        <v>M</v>
      </c>
      <c r="E2707" s="23" t="str">
        <f>INDEX(Table,MATCH('Classwork 5'!B2707,'5b'!$B$4:$B$904,0),3)</f>
        <v>18-25</v>
      </c>
      <c r="F2707" s="23">
        <f>INDEX(Table,MATCH('Classwork 5'!B2707,'5b'!$B$4:$B$904,0),4)</f>
        <v>0</v>
      </c>
      <c r="G2707" s="23">
        <v>2</v>
      </c>
      <c r="H2707" s="24">
        <v>9969</v>
      </c>
    </row>
    <row r="2708" spans="2:8" x14ac:dyDescent="0.3">
      <c r="B2708" s="22">
        <v>1000429</v>
      </c>
      <c r="C2708" s="23" t="s">
        <v>2977</v>
      </c>
      <c r="D2708" s="23" t="str">
        <f>VLOOKUP(B2708,'5b'!$B$4:$E$904,2,FALSE)</f>
        <v>M</v>
      </c>
      <c r="E2708" s="23" t="str">
        <f>INDEX(Table,MATCH('Classwork 5'!B2708,'5b'!$B$4:$B$904,0),3)</f>
        <v>18-25</v>
      </c>
      <c r="F2708" s="23">
        <f>INDEX(Table,MATCH('Classwork 5'!B2708,'5b'!$B$4:$B$904,0),4)</f>
        <v>0</v>
      </c>
      <c r="G2708" s="23">
        <v>8</v>
      </c>
      <c r="H2708" s="24">
        <v>5860</v>
      </c>
    </row>
    <row r="2709" spans="2:8" x14ac:dyDescent="0.3">
      <c r="B2709" s="22">
        <v>1000429</v>
      </c>
      <c r="C2709" s="23" t="s">
        <v>3242</v>
      </c>
      <c r="D2709" s="23" t="str">
        <f>VLOOKUP(B2709,'5b'!$B$4:$E$904,2,FALSE)</f>
        <v>M</v>
      </c>
      <c r="E2709" s="23" t="str">
        <f>INDEX(Table,MATCH('Classwork 5'!B2709,'5b'!$B$4:$B$904,0),3)</f>
        <v>18-25</v>
      </c>
      <c r="F2709" s="23">
        <f>INDEX(Table,MATCH('Classwork 5'!B2709,'5b'!$B$4:$B$904,0),4)</f>
        <v>0</v>
      </c>
      <c r="G2709" s="23">
        <v>1</v>
      </c>
      <c r="H2709" s="24">
        <v>15488</v>
      </c>
    </row>
    <row r="2710" spans="2:8" x14ac:dyDescent="0.3">
      <c r="B2710" s="22">
        <v>1000429</v>
      </c>
      <c r="C2710" s="23" t="s">
        <v>3243</v>
      </c>
      <c r="D2710" s="23" t="str">
        <f>VLOOKUP(B2710,'5b'!$B$4:$E$904,2,FALSE)</f>
        <v>M</v>
      </c>
      <c r="E2710" s="23" t="str">
        <f>INDEX(Table,MATCH('Classwork 5'!B2710,'5b'!$B$4:$B$904,0),3)</f>
        <v>18-25</v>
      </c>
      <c r="F2710" s="23">
        <f>INDEX(Table,MATCH('Classwork 5'!B2710,'5b'!$B$4:$B$904,0),4)</f>
        <v>0</v>
      </c>
      <c r="G2710" s="23">
        <v>5</v>
      </c>
      <c r="H2710" s="24">
        <v>1877</v>
      </c>
    </row>
    <row r="2711" spans="2:8" x14ac:dyDescent="0.3">
      <c r="B2711" s="22">
        <v>1000429</v>
      </c>
      <c r="C2711" s="23" t="s">
        <v>3244</v>
      </c>
      <c r="D2711" s="23" t="str">
        <f>VLOOKUP(B2711,'5b'!$B$4:$E$904,2,FALSE)</f>
        <v>M</v>
      </c>
      <c r="E2711" s="23" t="str">
        <f>INDEX(Table,MATCH('Classwork 5'!B2711,'5b'!$B$4:$B$904,0),3)</f>
        <v>18-25</v>
      </c>
      <c r="F2711" s="23">
        <f>INDEX(Table,MATCH('Classwork 5'!B2711,'5b'!$B$4:$B$904,0),4)</f>
        <v>0</v>
      </c>
      <c r="G2711" s="23">
        <v>7</v>
      </c>
      <c r="H2711" s="24">
        <v>12661</v>
      </c>
    </row>
    <row r="2712" spans="2:8" x14ac:dyDescent="0.3">
      <c r="B2712" s="22">
        <v>1000430</v>
      </c>
      <c r="C2712" s="23" t="s">
        <v>2158</v>
      </c>
      <c r="D2712" s="23" t="str">
        <f>VLOOKUP(B2712,'5b'!$B$4:$E$904,2,FALSE)</f>
        <v>F</v>
      </c>
      <c r="E2712" s="23" t="str">
        <f>INDEX(Table,MATCH('Classwork 5'!B2712,'5b'!$B$4:$B$904,0),3)</f>
        <v>18-25</v>
      </c>
      <c r="F2712" s="23">
        <f>INDEX(Table,MATCH('Classwork 5'!B2712,'5b'!$B$4:$B$904,0),4)</f>
        <v>10</v>
      </c>
      <c r="G2712" s="23">
        <v>5</v>
      </c>
      <c r="H2712" s="24">
        <v>7129</v>
      </c>
    </row>
    <row r="2713" spans="2:8" x14ac:dyDescent="0.3">
      <c r="B2713" s="22">
        <v>1000431</v>
      </c>
      <c r="C2713" s="23" t="s">
        <v>2384</v>
      </c>
      <c r="D2713" s="23" t="str">
        <f>VLOOKUP(B2713,'5b'!$B$4:$E$904,2,FALSE)</f>
        <v>M</v>
      </c>
      <c r="E2713" s="23" t="str">
        <f>INDEX(Table,MATCH('Classwork 5'!B2713,'5b'!$B$4:$B$904,0),3)</f>
        <v>18-25</v>
      </c>
      <c r="F2713" s="23">
        <f>INDEX(Table,MATCH('Classwork 5'!B2713,'5b'!$B$4:$B$904,0),4)</f>
        <v>10</v>
      </c>
      <c r="G2713" s="23">
        <v>6</v>
      </c>
      <c r="H2713" s="24">
        <v>16263</v>
      </c>
    </row>
    <row r="2714" spans="2:8" x14ac:dyDescent="0.3">
      <c r="B2714" s="22">
        <v>1000433</v>
      </c>
      <c r="C2714" s="23" t="s">
        <v>2071</v>
      </c>
      <c r="D2714" s="23" t="str">
        <f>VLOOKUP(B2714,'5b'!$B$4:$E$904,2,FALSE)</f>
        <v>M</v>
      </c>
      <c r="E2714" s="23" t="str">
        <f>INDEX(Table,MATCH('Classwork 5'!B2714,'5b'!$B$4:$B$904,0),3)</f>
        <v>51-55</v>
      </c>
      <c r="F2714" s="23">
        <f>INDEX(Table,MATCH('Classwork 5'!B2714,'5b'!$B$4:$B$904,0),4)</f>
        <v>6</v>
      </c>
      <c r="G2714" s="23">
        <v>5</v>
      </c>
      <c r="H2714" s="24">
        <v>6858</v>
      </c>
    </row>
    <row r="2715" spans="2:8" x14ac:dyDescent="0.3">
      <c r="B2715" s="22">
        <v>1000434</v>
      </c>
      <c r="C2715" s="23" t="s">
        <v>2525</v>
      </c>
      <c r="D2715" s="23" t="str">
        <f>VLOOKUP(B2715,'5b'!$B$4:$E$904,2,FALSE)</f>
        <v>F</v>
      </c>
      <c r="E2715" s="23" t="str">
        <f>INDEX(Table,MATCH('Classwork 5'!B2715,'5b'!$B$4:$B$904,0),3)</f>
        <v>46-50</v>
      </c>
      <c r="F2715" s="23">
        <f>INDEX(Table,MATCH('Classwork 5'!B2715,'5b'!$B$4:$B$904,0),4)</f>
        <v>3</v>
      </c>
      <c r="G2715" s="23">
        <v>5</v>
      </c>
      <c r="H2715" s="24">
        <v>3427</v>
      </c>
    </row>
    <row r="2716" spans="2:8" x14ac:dyDescent="0.3">
      <c r="B2716" s="22">
        <v>1000434</v>
      </c>
      <c r="C2716" s="23" t="s">
        <v>3057</v>
      </c>
      <c r="D2716" s="23" t="str">
        <f>VLOOKUP(B2716,'5b'!$B$4:$E$904,2,FALSE)</f>
        <v>F</v>
      </c>
      <c r="E2716" s="23" t="str">
        <f>INDEX(Table,MATCH('Classwork 5'!B2716,'5b'!$B$4:$B$904,0),3)</f>
        <v>46-50</v>
      </c>
      <c r="F2716" s="23">
        <f>INDEX(Table,MATCH('Classwork 5'!B2716,'5b'!$B$4:$B$904,0),4)</f>
        <v>3</v>
      </c>
      <c r="G2716" s="23">
        <v>11</v>
      </c>
      <c r="H2716" s="24">
        <v>4582</v>
      </c>
    </row>
    <row r="2717" spans="2:8" x14ac:dyDescent="0.3">
      <c r="B2717" s="22">
        <v>1000435</v>
      </c>
      <c r="C2717" s="23" t="s">
        <v>2604</v>
      </c>
      <c r="D2717" s="23" t="str">
        <f>VLOOKUP(B2717,'5b'!$B$4:$E$904,2,FALSE)</f>
        <v>M</v>
      </c>
      <c r="E2717" s="23" t="str">
        <f>INDEX(Table,MATCH('Classwork 5'!B2717,'5b'!$B$4:$B$904,0),3)</f>
        <v>26-35</v>
      </c>
      <c r="F2717" s="23">
        <f>INDEX(Table,MATCH('Classwork 5'!B2717,'5b'!$B$4:$B$904,0),4)</f>
        <v>7</v>
      </c>
      <c r="G2717" s="23">
        <v>1</v>
      </c>
      <c r="H2717" s="24">
        <v>11914</v>
      </c>
    </row>
    <row r="2718" spans="2:8" x14ac:dyDescent="0.3">
      <c r="B2718" s="22">
        <v>1000435</v>
      </c>
      <c r="C2718" s="23" t="s">
        <v>2974</v>
      </c>
      <c r="D2718" s="23" t="str">
        <f>VLOOKUP(B2718,'5b'!$B$4:$E$904,2,FALSE)</f>
        <v>M</v>
      </c>
      <c r="E2718" s="23" t="str">
        <f>INDEX(Table,MATCH('Classwork 5'!B2718,'5b'!$B$4:$B$904,0),3)</f>
        <v>26-35</v>
      </c>
      <c r="F2718" s="23">
        <f>INDEX(Table,MATCH('Classwork 5'!B2718,'5b'!$B$4:$B$904,0),4)</f>
        <v>7</v>
      </c>
      <c r="G2718" s="23">
        <v>8</v>
      </c>
      <c r="H2718" s="24">
        <v>6048</v>
      </c>
    </row>
    <row r="2719" spans="2:8" x14ac:dyDescent="0.3">
      <c r="B2719" s="22">
        <v>1000435</v>
      </c>
      <c r="C2719" s="23" t="s">
        <v>2464</v>
      </c>
      <c r="D2719" s="23" t="str">
        <f>VLOOKUP(B2719,'5b'!$B$4:$E$904,2,FALSE)</f>
        <v>M</v>
      </c>
      <c r="E2719" s="23" t="str">
        <f>INDEX(Table,MATCH('Classwork 5'!B2719,'5b'!$B$4:$B$904,0),3)</f>
        <v>26-35</v>
      </c>
      <c r="F2719" s="23">
        <f>INDEX(Table,MATCH('Classwork 5'!B2719,'5b'!$B$4:$B$904,0),4)</f>
        <v>7</v>
      </c>
      <c r="G2719" s="23">
        <v>1</v>
      </c>
      <c r="H2719" s="24">
        <v>15498</v>
      </c>
    </row>
    <row r="2720" spans="2:8" x14ac:dyDescent="0.3">
      <c r="B2720" s="22">
        <v>1000435</v>
      </c>
      <c r="C2720" s="23" t="s">
        <v>2509</v>
      </c>
      <c r="D2720" s="23" t="str">
        <f>VLOOKUP(B2720,'5b'!$B$4:$E$904,2,FALSE)</f>
        <v>M</v>
      </c>
      <c r="E2720" s="23" t="str">
        <f>INDEX(Table,MATCH('Classwork 5'!B2720,'5b'!$B$4:$B$904,0),3)</f>
        <v>26-35</v>
      </c>
      <c r="F2720" s="23">
        <f>INDEX(Table,MATCH('Classwork 5'!B2720,'5b'!$B$4:$B$904,0),4)</f>
        <v>7</v>
      </c>
      <c r="G2720" s="23">
        <v>1</v>
      </c>
      <c r="H2720" s="24">
        <v>15218</v>
      </c>
    </row>
    <row r="2721" spans="2:8" x14ac:dyDescent="0.3">
      <c r="B2721" s="22">
        <v>1000435</v>
      </c>
      <c r="C2721" s="23" t="s">
        <v>3245</v>
      </c>
      <c r="D2721" s="23" t="str">
        <f>VLOOKUP(B2721,'5b'!$B$4:$E$904,2,FALSE)</f>
        <v>M</v>
      </c>
      <c r="E2721" s="23" t="str">
        <f>INDEX(Table,MATCH('Classwork 5'!B2721,'5b'!$B$4:$B$904,0),3)</f>
        <v>26-35</v>
      </c>
      <c r="F2721" s="23">
        <f>INDEX(Table,MATCH('Classwork 5'!B2721,'5b'!$B$4:$B$904,0),4)</f>
        <v>7</v>
      </c>
      <c r="G2721" s="23">
        <v>1</v>
      </c>
      <c r="H2721" s="24">
        <v>15620</v>
      </c>
    </row>
    <row r="2722" spans="2:8" x14ac:dyDescent="0.3">
      <c r="B2722" s="22">
        <v>1000435</v>
      </c>
      <c r="C2722" s="23" t="s">
        <v>1989</v>
      </c>
      <c r="D2722" s="23" t="str">
        <f>VLOOKUP(B2722,'5b'!$B$4:$E$904,2,FALSE)</f>
        <v>M</v>
      </c>
      <c r="E2722" s="23" t="str">
        <f>INDEX(Table,MATCH('Classwork 5'!B2722,'5b'!$B$4:$B$904,0),3)</f>
        <v>26-35</v>
      </c>
      <c r="F2722" s="23">
        <f>INDEX(Table,MATCH('Classwork 5'!B2722,'5b'!$B$4:$B$904,0),4)</f>
        <v>7</v>
      </c>
      <c r="G2722" s="23">
        <v>1</v>
      </c>
      <c r="H2722" s="24">
        <v>15424</v>
      </c>
    </row>
    <row r="2723" spans="2:8" x14ac:dyDescent="0.3">
      <c r="B2723" s="22">
        <v>1000435</v>
      </c>
      <c r="C2723" s="23" t="s">
        <v>3246</v>
      </c>
      <c r="D2723" s="23" t="str">
        <f>VLOOKUP(B2723,'5b'!$B$4:$E$904,2,FALSE)</f>
        <v>M</v>
      </c>
      <c r="E2723" s="23" t="str">
        <f>INDEX(Table,MATCH('Classwork 5'!B2723,'5b'!$B$4:$B$904,0),3)</f>
        <v>26-35</v>
      </c>
      <c r="F2723" s="23">
        <f>INDEX(Table,MATCH('Classwork 5'!B2723,'5b'!$B$4:$B$904,0),4)</f>
        <v>7</v>
      </c>
      <c r="G2723" s="23">
        <v>1</v>
      </c>
      <c r="H2723" s="24">
        <v>11815</v>
      </c>
    </row>
    <row r="2724" spans="2:8" x14ac:dyDescent="0.3">
      <c r="B2724" s="22">
        <v>1000435</v>
      </c>
      <c r="C2724" s="23" t="s">
        <v>2812</v>
      </c>
      <c r="D2724" s="23" t="str">
        <f>VLOOKUP(B2724,'5b'!$B$4:$E$904,2,FALSE)</f>
        <v>M</v>
      </c>
      <c r="E2724" s="23" t="str">
        <f>INDEX(Table,MATCH('Classwork 5'!B2724,'5b'!$B$4:$B$904,0),3)</f>
        <v>26-35</v>
      </c>
      <c r="F2724" s="23">
        <f>INDEX(Table,MATCH('Classwork 5'!B2724,'5b'!$B$4:$B$904,0),4)</f>
        <v>7</v>
      </c>
      <c r="G2724" s="23">
        <v>1</v>
      </c>
      <c r="H2724" s="24">
        <v>19586</v>
      </c>
    </row>
    <row r="2725" spans="2:8" x14ac:dyDescent="0.3">
      <c r="B2725" s="22">
        <v>1000436</v>
      </c>
      <c r="C2725" s="23" t="s">
        <v>2334</v>
      </c>
      <c r="D2725" s="23" t="str">
        <f>VLOOKUP(B2725,'5b'!$B$4:$E$904,2,FALSE)</f>
        <v>M</v>
      </c>
      <c r="E2725" s="23" t="str">
        <f>INDEX(Table,MATCH('Classwork 5'!B2725,'5b'!$B$4:$B$904,0),3)</f>
        <v>18-25</v>
      </c>
      <c r="F2725" s="23">
        <f>INDEX(Table,MATCH('Classwork 5'!B2725,'5b'!$B$4:$B$904,0),4)</f>
        <v>4</v>
      </c>
      <c r="G2725" s="23">
        <v>5</v>
      </c>
      <c r="H2725" s="24">
        <v>8822</v>
      </c>
    </row>
    <row r="2726" spans="2:8" x14ac:dyDescent="0.3">
      <c r="B2726" s="22">
        <v>1000436</v>
      </c>
      <c r="C2726" s="23" t="s">
        <v>2304</v>
      </c>
      <c r="D2726" s="23" t="str">
        <f>VLOOKUP(B2726,'5b'!$B$4:$E$904,2,FALSE)</f>
        <v>M</v>
      </c>
      <c r="E2726" s="23" t="str">
        <f>INDEX(Table,MATCH('Classwork 5'!B2726,'5b'!$B$4:$B$904,0),3)</f>
        <v>18-25</v>
      </c>
      <c r="F2726" s="23">
        <f>INDEX(Table,MATCH('Classwork 5'!B2726,'5b'!$B$4:$B$904,0),4)</f>
        <v>4</v>
      </c>
      <c r="G2726" s="23">
        <v>2</v>
      </c>
      <c r="H2726" s="24">
        <v>16269</v>
      </c>
    </row>
    <row r="2727" spans="2:8" x14ac:dyDescent="0.3">
      <c r="B2727" s="22">
        <v>1000436</v>
      </c>
      <c r="C2727" s="23" t="s">
        <v>3247</v>
      </c>
      <c r="D2727" s="23" t="str">
        <f>VLOOKUP(B2727,'5b'!$B$4:$E$904,2,FALSE)</f>
        <v>M</v>
      </c>
      <c r="E2727" s="23" t="str">
        <f>INDEX(Table,MATCH('Classwork 5'!B2727,'5b'!$B$4:$B$904,0),3)</f>
        <v>18-25</v>
      </c>
      <c r="F2727" s="23">
        <f>INDEX(Table,MATCH('Classwork 5'!B2727,'5b'!$B$4:$B$904,0),4)</f>
        <v>4</v>
      </c>
      <c r="G2727" s="23">
        <v>2</v>
      </c>
      <c r="H2727" s="24">
        <v>3780</v>
      </c>
    </row>
    <row r="2728" spans="2:8" x14ac:dyDescent="0.3">
      <c r="B2728" s="22">
        <v>1000436</v>
      </c>
      <c r="C2728" s="23" t="s">
        <v>2965</v>
      </c>
      <c r="D2728" s="23" t="str">
        <f>VLOOKUP(B2728,'5b'!$B$4:$E$904,2,FALSE)</f>
        <v>M</v>
      </c>
      <c r="E2728" s="23" t="str">
        <f>INDEX(Table,MATCH('Classwork 5'!B2728,'5b'!$B$4:$B$904,0),3)</f>
        <v>18-25</v>
      </c>
      <c r="F2728" s="23">
        <f>INDEX(Table,MATCH('Classwork 5'!B2728,'5b'!$B$4:$B$904,0),4)</f>
        <v>4</v>
      </c>
      <c r="G2728" s="23">
        <v>2</v>
      </c>
      <c r="H2728" s="24">
        <v>9831</v>
      </c>
    </row>
    <row r="2729" spans="2:8" x14ac:dyDescent="0.3">
      <c r="B2729" s="22">
        <v>1000437</v>
      </c>
      <c r="C2729" s="23" t="s">
        <v>2219</v>
      </c>
      <c r="D2729" s="23" t="str">
        <f>VLOOKUP(B2729,'5b'!$B$4:$E$904,2,FALSE)</f>
        <v>M</v>
      </c>
      <c r="E2729" s="23" t="str">
        <f>INDEX(Table,MATCH('Classwork 5'!B2729,'5b'!$B$4:$B$904,0),3)</f>
        <v>36-45</v>
      </c>
      <c r="F2729" s="23">
        <f>INDEX(Table,MATCH('Classwork 5'!B2729,'5b'!$B$4:$B$904,0),4)</f>
        <v>17</v>
      </c>
      <c r="G2729" s="23">
        <v>1</v>
      </c>
      <c r="H2729" s="24">
        <v>11468</v>
      </c>
    </row>
    <row r="2730" spans="2:8" x14ac:dyDescent="0.3">
      <c r="B2730" s="22">
        <v>1000438</v>
      </c>
      <c r="C2730" s="23" t="s">
        <v>3143</v>
      </c>
      <c r="D2730" s="23" t="str">
        <f>VLOOKUP(B2730,'5b'!$B$4:$E$904,2,FALSE)</f>
        <v>M</v>
      </c>
      <c r="E2730" s="23" t="str">
        <f>INDEX(Table,MATCH('Classwork 5'!B2730,'5b'!$B$4:$B$904,0),3)</f>
        <v>18-25</v>
      </c>
      <c r="F2730" s="23">
        <f>INDEX(Table,MATCH('Classwork 5'!B2730,'5b'!$B$4:$B$904,0),4)</f>
        <v>11</v>
      </c>
      <c r="G2730" s="23">
        <v>8</v>
      </c>
      <c r="H2730" s="24">
        <v>5860</v>
      </c>
    </row>
    <row r="2731" spans="2:8" x14ac:dyDescent="0.3">
      <c r="B2731" s="22">
        <v>1000438</v>
      </c>
      <c r="C2731" s="23" t="s">
        <v>2008</v>
      </c>
      <c r="D2731" s="23" t="str">
        <f>VLOOKUP(B2731,'5b'!$B$4:$E$904,2,FALSE)</f>
        <v>M</v>
      </c>
      <c r="E2731" s="23" t="str">
        <f>INDEX(Table,MATCH('Classwork 5'!B2731,'5b'!$B$4:$B$904,0),3)</f>
        <v>18-25</v>
      </c>
      <c r="F2731" s="23">
        <f>INDEX(Table,MATCH('Classwork 5'!B2731,'5b'!$B$4:$B$904,0),4)</f>
        <v>11</v>
      </c>
      <c r="G2731" s="23">
        <v>1</v>
      </c>
      <c r="H2731" s="24">
        <v>18999</v>
      </c>
    </row>
    <row r="2732" spans="2:8" x14ac:dyDescent="0.3">
      <c r="B2732" s="22">
        <v>1000438</v>
      </c>
      <c r="C2732" s="23" t="s">
        <v>2186</v>
      </c>
      <c r="D2732" s="23" t="str">
        <f>VLOOKUP(B2732,'5b'!$B$4:$E$904,2,FALSE)</f>
        <v>M</v>
      </c>
      <c r="E2732" s="23" t="str">
        <f>INDEX(Table,MATCH('Classwork 5'!B2732,'5b'!$B$4:$B$904,0),3)</f>
        <v>18-25</v>
      </c>
      <c r="F2732" s="23">
        <f>INDEX(Table,MATCH('Classwork 5'!B2732,'5b'!$B$4:$B$904,0),4)</f>
        <v>11</v>
      </c>
      <c r="G2732" s="23">
        <v>1</v>
      </c>
      <c r="H2732" s="24">
        <v>15684</v>
      </c>
    </row>
    <row r="2733" spans="2:8" x14ac:dyDescent="0.3">
      <c r="B2733" s="22">
        <v>1000438</v>
      </c>
      <c r="C2733" s="23" t="s">
        <v>3248</v>
      </c>
      <c r="D2733" s="23" t="str">
        <f>VLOOKUP(B2733,'5b'!$B$4:$E$904,2,FALSE)</f>
        <v>M</v>
      </c>
      <c r="E2733" s="23" t="str">
        <f>INDEX(Table,MATCH('Classwork 5'!B2733,'5b'!$B$4:$B$904,0),3)</f>
        <v>18-25</v>
      </c>
      <c r="F2733" s="23">
        <f>INDEX(Table,MATCH('Classwork 5'!B2733,'5b'!$B$4:$B$904,0),4)</f>
        <v>11</v>
      </c>
      <c r="G2733" s="23">
        <v>3</v>
      </c>
      <c r="H2733" s="24">
        <v>10947</v>
      </c>
    </row>
    <row r="2734" spans="2:8" x14ac:dyDescent="0.3">
      <c r="B2734" s="22">
        <v>1000438</v>
      </c>
      <c r="C2734" s="23" t="s">
        <v>2188</v>
      </c>
      <c r="D2734" s="23" t="str">
        <f>VLOOKUP(B2734,'5b'!$B$4:$E$904,2,FALSE)</f>
        <v>M</v>
      </c>
      <c r="E2734" s="23" t="str">
        <f>INDEX(Table,MATCH('Classwork 5'!B2734,'5b'!$B$4:$B$904,0),3)</f>
        <v>18-25</v>
      </c>
      <c r="F2734" s="23">
        <f>INDEX(Table,MATCH('Classwork 5'!B2734,'5b'!$B$4:$B$904,0),4)</f>
        <v>11</v>
      </c>
      <c r="G2734" s="23">
        <v>3</v>
      </c>
      <c r="H2734" s="24">
        <v>13496</v>
      </c>
    </row>
    <row r="2735" spans="2:8" x14ac:dyDescent="0.3">
      <c r="B2735" s="22">
        <v>1000438</v>
      </c>
      <c r="C2735" s="23" t="s">
        <v>2127</v>
      </c>
      <c r="D2735" s="23" t="str">
        <f>VLOOKUP(B2735,'5b'!$B$4:$E$904,2,FALSE)</f>
        <v>M</v>
      </c>
      <c r="E2735" s="23" t="str">
        <f>INDEX(Table,MATCH('Classwork 5'!B2735,'5b'!$B$4:$B$904,0),3)</f>
        <v>18-25</v>
      </c>
      <c r="F2735" s="23">
        <f>INDEX(Table,MATCH('Classwork 5'!B2735,'5b'!$B$4:$B$904,0),4)</f>
        <v>11</v>
      </c>
      <c r="G2735" s="23">
        <v>5</v>
      </c>
      <c r="H2735" s="24">
        <v>7169</v>
      </c>
    </row>
    <row r="2736" spans="2:8" x14ac:dyDescent="0.3">
      <c r="B2736" s="22">
        <v>1000438</v>
      </c>
      <c r="C2736" s="23" t="s">
        <v>2104</v>
      </c>
      <c r="D2736" s="23" t="str">
        <f>VLOOKUP(B2736,'5b'!$B$4:$E$904,2,FALSE)</f>
        <v>M</v>
      </c>
      <c r="E2736" s="23" t="str">
        <f>INDEX(Table,MATCH('Classwork 5'!B2736,'5b'!$B$4:$B$904,0),3)</f>
        <v>18-25</v>
      </c>
      <c r="F2736" s="23">
        <f>INDEX(Table,MATCH('Classwork 5'!B2736,'5b'!$B$4:$B$904,0),4)</f>
        <v>11</v>
      </c>
      <c r="G2736" s="23">
        <v>4</v>
      </c>
      <c r="H2736" s="24">
        <v>1495</v>
      </c>
    </row>
    <row r="2737" spans="2:8" x14ac:dyDescent="0.3">
      <c r="B2737" s="22">
        <v>1000438</v>
      </c>
      <c r="C2737" s="23" t="s">
        <v>1969</v>
      </c>
      <c r="D2737" s="23" t="str">
        <f>VLOOKUP(B2737,'5b'!$B$4:$E$904,2,FALSE)</f>
        <v>M</v>
      </c>
      <c r="E2737" s="23" t="str">
        <f>INDEX(Table,MATCH('Classwork 5'!B2737,'5b'!$B$4:$B$904,0),3)</f>
        <v>18-25</v>
      </c>
      <c r="F2737" s="23">
        <f>INDEX(Table,MATCH('Classwork 5'!B2737,'5b'!$B$4:$B$904,0),4)</f>
        <v>11</v>
      </c>
      <c r="G2737" s="23">
        <v>5</v>
      </c>
      <c r="H2737" s="24">
        <v>6943</v>
      </c>
    </row>
    <row r="2738" spans="2:8" x14ac:dyDescent="0.3">
      <c r="B2738" s="22">
        <v>1000438</v>
      </c>
      <c r="C2738" s="23" t="s">
        <v>2352</v>
      </c>
      <c r="D2738" s="23" t="str">
        <f>VLOOKUP(B2738,'5b'!$B$4:$E$904,2,FALSE)</f>
        <v>M</v>
      </c>
      <c r="E2738" s="23" t="str">
        <f>INDEX(Table,MATCH('Classwork 5'!B2738,'5b'!$B$4:$B$904,0),3)</f>
        <v>18-25</v>
      </c>
      <c r="F2738" s="23">
        <f>INDEX(Table,MATCH('Classwork 5'!B2738,'5b'!$B$4:$B$904,0),4)</f>
        <v>11</v>
      </c>
      <c r="G2738" s="23">
        <v>4</v>
      </c>
      <c r="H2738" s="24">
        <v>3524</v>
      </c>
    </row>
    <row r="2739" spans="2:8" x14ac:dyDescent="0.3">
      <c r="B2739" s="22">
        <v>1000438</v>
      </c>
      <c r="C2739" s="23" t="s">
        <v>2200</v>
      </c>
      <c r="D2739" s="23" t="str">
        <f>VLOOKUP(B2739,'5b'!$B$4:$E$904,2,FALSE)</f>
        <v>M</v>
      </c>
      <c r="E2739" s="23" t="str">
        <f>INDEX(Table,MATCH('Classwork 5'!B2739,'5b'!$B$4:$B$904,0),3)</f>
        <v>18-25</v>
      </c>
      <c r="F2739" s="23">
        <f>INDEX(Table,MATCH('Classwork 5'!B2739,'5b'!$B$4:$B$904,0),4)</f>
        <v>11</v>
      </c>
      <c r="G2739" s="23">
        <v>5</v>
      </c>
      <c r="H2739" s="24">
        <v>7004</v>
      </c>
    </row>
    <row r="2740" spans="2:8" x14ac:dyDescent="0.3">
      <c r="B2740" s="22">
        <v>1000438</v>
      </c>
      <c r="C2740" s="23" t="s">
        <v>3249</v>
      </c>
      <c r="D2740" s="23" t="str">
        <f>VLOOKUP(B2740,'5b'!$B$4:$E$904,2,FALSE)</f>
        <v>M</v>
      </c>
      <c r="E2740" s="23" t="str">
        <f>INDEX(Table,MATCH('Classwork 5'!B2740,'5b'!$B$4:$B$904,0),3)</f>
        <v>18-25</v>
      </c>
      <c r="F2740" s="23">
        <f>INDEX(Table,MATCH('Classwork 5'!B2740,'5b'!$B$4:$B$904,0),4)</f>
        <v>11</v>
      </c>
      <c r="G2740" s="23">
        <v>5</v>
      </c>
      <c r="H2740" s="24">
        <v>7093</v>
      </c>
    </row>
    <row r="2741" spans="2:8" x14ac:dyDescent="0.3">
      <c r="B2741" s="22">
        <v>1000438</v>
      </c>
      <c r="C2741" s="23" t="s">
        <v>2179</v>
      </c>
      <c r="D2741" s="23" t="str">
        <f>VLOOKUP(B2741,'5b'!$B$4:$E$904,2,FALSE)</f>
        <v>M</v>
      </c>
      <c r="E2741" s="23" t="str">
        <f>INDEX(Table,MATCH('Classwork 5'!B2741,'5b'!$B$4:$B$904,0),3)</f>
        <v>18-25</v>
      </c>
      <c r="F2741" s="23">
        <f>INDEX(Table,MATCH('Classwork 5'!B2741,'5b'!$B$4:$B$904,0),4)</f>
        <v>11</v>
      </c>
      <c r="G2741" s="23">
        <v>5</v>
      </c>
      <c r="H2741" s="24">
        <v>5353</v>
      </c>
    </row>
    <row r="2742" spans="2:8" x14ac:dyDescent="0.3">
      <c r="B2742" s="22">
        <v>1000438</v>
      </c>
      <c r="C2742" s="23" t="s">
        <v>2593</v>
      </c>
      <c r="D2742" s="23" t="str">
        <f>VLOOKUP(B2742,'5b'!$B$4:$E$904,2,FALSE)</f>
        <v>M</v>
      </c>
      <c r="E2742" s="23" t="str">
        <f>INDEX(Table,MATCH('Classwork 5'!B2742,'5b'!$B$4:$B$904,0),3)</f>
        <v>18-25</v>
      </c>
      <c r="F2742" s="23">
        <f>INDEX(Table,MATCH('Classwork 5'!B2742,'5b'!$B$4:$B$904,0),4)</f>
        <v>11</v>
      </c>
      <c r="G2742" s="23">
        <v>6</v>
      </c>
      <c r="H2742" s="24">
        <v>16630</v>
      </c>
    </row>
    <row r="2743" spans="2:8" x14ac:dyDescent="0.3">
      <c r="B2743" s="22">
        <v>1000438</v>
      </c>
      <c r="C2743" s="23" t="s">
        <v>3250</v>
      </c>
      <c r="D2743" s="23" t="str">
        <f>VLOOKUP(B2743,'5b'!$B$4:$E$904,2,FALSE)</f>
        <v>M</v>
      </c>
      <c r="E2743" s="23" t="str">
        <f>INDEX(Table,MATCH('Classwork 5'!B2743,'5b'!$B$4:$B$904,0),3)</f>
        <v>18-25</v>
      </c>
      <c r="F2743" s="23">
        <f>INDEX(Table,MATCH('Classwork 5'!B2743,'5b'!$B$4:$B$904,0),4)</f>
        <v>11</v>
      </c>
      <c r="G2743" s="23">
        <v>7</v>
      </c>
      <c r="H2743" s="24">
        <v>16544</v>
      </c>
    </row>
    <row r="2744" spans="2:8" x14ac:dyDescent="0.3">
      <c r="B2744" s="22">
        <v>1000438</v>
      </c>
      <c r="C2744" s="23" t="s">
        <v>3251</v>
      </c>
      <c r="D2744" s="23" t="str">
        <f>VLOOKUP(B2744,'5b'!$B$4:$E$904,2,FALSE)</f>
        <v>M</v>
      </c>
      <c r="E2744" s="23" t="str">
        <f>INDEX(Table,MATCH('Classwork 5'!B2744,'5b'!$B$4:$B$904,0),3)</f>
        <v>18-25</v>
      </c>
      <c r="F2744" s="23">
        <f>INDEX(Table,MATCH('Classwork 5'!B2744,'5b'!$B$4:$B$904,0),4)</f>
        <v>11</v>
      </c>
      <c r="G2744" s="23">
        <v>2</v>
      </c>
      <c r="H2744" s="24">
        <v>9888</v>
      </c>
    </row>
    <row r="2745" spans="2:8" x14ac:dyDescent="0.3">
      <c r="B2745" s="22">
        <v>1000438</v>
      </c>
      <c r="C2745" s="23" t="s">
        <v>3252</v>
      </c>
      <c r="D2745" s="23" t="str">
        <f>VLOOKUP(B2745,'5b'!$B$4:$E$904,2,FALSE)</f>
        <v>M</v>
      </c>
      <c r="E2745" s="23" t="str">
        <f>INDEX(Table,MATCH('Classwork 5'!B2745,'5b'!$B$4:$B$904,0),3)</f>
        <v>18-25</v>
      </c>
      <c r="F2745" s="23">
        <f>INDEX(Table,MATCH('Classwork 5'!B2745,'5b'!$B$4:$B$904,0),4)</f>
        <v>11</v>
      </c>
      <c r="G2745" s="23">
        <v>11</v>
      </c>
      <c r="H2745" s="24">
        <v>2988</v>
      </c>
    </row>
    <row r="2746" spans="2:8" x14ac:dyDescent="0.3">
      <c r="B2746" s="22">
        <v>1000438</v>
      </c>
      <c r="C2746" s="23" t="s">
        <v>3253</v>
      </c>
      <c r="D2746" s="23" t="str">
        <f>VLOOKUP(B2746,'5b'!$B$4:$E$904,2,FALSE)</f>
        <v>M</v>
      </c>
      <c r="E2746" s="23" t="str">
        <f>INDEX(Table,MATCH('Classwork 5'!B2746,'5b'!$B$4:$B$904,0),3)</f>
        <v>18-25</v>
      </c>
      <c r="F2746" s="23">
        <f>INDEX(Table,MATCH('Classwork 5'!B2746,'5b'!$B$4:$B$904,0),4)</f>
        <v>11</v>
      </c>
      <c r="G2746" s="23">
        <v>11</v>
      </c>
      <c r="H2746" s="24">
        <v>1746</v>
      </c>
    </row>
    <row r="2747" spans="2:8" x14ac:dyDescent="0.3">
      <c r="B2747" s="22">
        <v>1000438</v>
      </c>
      <c r="C2747" s="23" t="s">
        <v>2159</v>
      </c>
      <c r="D2747" s="23" t="str">
        <f>VLOOKUP(B2747,'5b'!$B$4:$E$904,2,FALSE)</f>
        <v>M</v>
      </c>
      <c r="E2747" s="23" t="str">
        <f>INDEX(Table,MATCH('Classwork 5'!B2747,'5b'!$B$4:$B$904,0),3)</f>
        <v>18-25</v>
      </c>
      <c r="F2747" s="23">
        <f>INDEX(Table,MATCH('Classwork 5'!B2747,'5b'!$B$4:$B$904,0),4)</f>
        <v>11</v>
      </c>
      <c r="G2747" s="23">
        <v>8</v>
      </c>
      <c r="H2747" s="24">
        <v>9907</v>
      </c>
    </row>
    <row r="2748" spans="2:8" x14ac:dyDescent="0.3">
      <c r="B2748" s="22">
        <v>1000438</v>
      </c>
      <c r="C2748" s="23" t="s">
        <v>3123</v>
      </c>
      <c r="D2748" s="23" t="str">
        <f>VLOOKUP(B2748,'5b'!$B$4:$E$904,2,FALSE)</f>
        <v>M</v>
      </c>
      <c r="E2748" s="23" t="str">
        <f>INDEX(Table,MATCH('Classwork 5'!B2748,'5b'!$B$4:$B$904,0),3)</f>
        <v>18-25</v>
      </c>
      <c r="F2748" s="23">
        <f>INDEX(Table,MATCH('Classwork 5'!B2748,'5b'!$B$4:$B$904,0),4)</f>
        <v>11</v>
      </c>
      <c r="G2748" s="23">
        <v>5</v>
      </c>
      <c r="H2748" s="24">
        <v>8868</v>
      </c>
    </row>
    <row r="2749" spans="2:8" x14ac:dyDescent="0.3">
      <c r="B2749" s="22">
        <v>1000438</v>
      </c>
      <c r="C2749" s="23" t="s">
        <v>2620</v>
      </c>
      <c r="D2749" s="23" t="str">
        <f>VLOOKUP(B2749,'5b'!$B$4:$E$904,2,FALSE)</f>
        <v>M</v>
      </c>
      <c r="E2749" s="23" t="str">
        <f>INDEX(Table,MATCH('Classwork 5'!B2749,'5b'!$B$4:$B$904,0),3)</f>
        <v>18-25</v>
      </c>
      <c r="F2749" s="23">
        <f>INDEX(Table,MATCH('Classwork 5'!B2749,'5b'!$B$4:$B$904,0),4)</f>
        <v>11</v>
      </c>
      <c r="G2749" s="23">
        <v>2</v>
      </c>
      <c r="H2749" s="24">
        <v>13129</v>
      </c>
    </row>
    <row r="2750" spans="2:8" x14ac:dyDescent="0.3">
      <c r="B2750" s="22">
        <v>1000438</v>
      </c>
      <c r="C2750" s="23" t="s">
        <v>3254</v>
      </c>
      <c r="D2750" s="23" t="str">
        <f>VLOOKUP(B2750,'5b'!$B$4:$E$904,2,FALSE)</f>
        <v>M</v>
      </c>
      <c r="E2750" s="23" t="str">
        <f>INDEX(Table,MATCH('Classwork 5'!B2750,'5b'!$B$4:$B$904,0),3)</f>
        <v>18-25</v>
      </c>
      <c r="F2750" s="23">
        <f>INDEX(Table,MATCH('Classwork 5'!B2750,'5b'!$B$4:$B$904,0),4)</f>
        <v>11</v>
      </c>
      <c r="G2750" s="23">
        <v>1</v>
      </c>
      <c r="H2750" s="24">
        <v>11636</v>
      </c>
    </row>
    <row r="2751" spans="2:8" x14ac:dyDescent="0.3">
      <c r="B2751" s="22">
        <v>1000438</v>
      </c>
      <c r="C2751" s="23" t="s">
        <v>1964</v>
      </c>
      <c r="D2751" s="23" t="str">
        <f>VLOOKUP(B2751,'5b'!$B$4:$E$904,2,FALSE)</f>
        <v>M</v>
      </c>
      <c r="E2751" s="23" t="str">
        <f>INDEX(Table,MATCH('Classwork 5'!B2751,'5b'!$B$4:$B$904,0),3)</f>
        <v>18-25</v>
      </c>
      <c r="F2751" s="23">
        <f>INDEX(Table,MATCH('Classwork 5'!B2751,'5b'!$B$4:$B$904,0),4)</f>
        <v>11</v>
      </c>
      <c r="G2751" s="23">
        <v>2</v>
      </c>
      <c r="H2751" s="24">
        <v>13270</v>
      </c>
    </row>
    <row r="2752" spans="2:8" x14ac:dyDescent="0.3">
      <c r="B2752" s="22">
        <v>1000438</v>
      </c>
      <c r="C2752" s="23" t="s">
        <v>2201</v>
      </c>
      <c r="D2752" s="23" t="str">
        <f>VLOOKUP(B2752,'5b'!$B$4:$E$904,2,FALSE)</f>
        <v>M</v>
      </c>
      <c r="E2752" s="23" t="str">
        <f>INDEX(Table,MATCH('Classwork 5'!B2752,'5b'!$B$4:$B$904,0),3)</f>
        <v>18-25</v>
      </c>
      <c r="F2752" s="23">
        <f>INDEX(Table,MATCH('Classwork 5'!B2752,'5b'!$B$4:$B$904,0),4)</f>
        <v>11</v>
      </c>
      <c r="G2752" s="23">
        <v>3</v>
      </c>
      <c r="H2752" s="24">
        <v>10777</v>
      </c>
    </row>
    <row r="2753" spans="2:8" x14ac:dyDescent="0.3">
      <c r="B2753" s="22">
        <v>1000439</v>
      </c>
      <c r="C2753" s="23" t="s">
        <v>3255</v>
      </c>
      <c r="D2753" s="23" t="str">
        <f>VLOOKUP(B2753,'5b'!$B$4:$E$904,2,FALSE)</f>
        <v>M</v>
      </c>
      <c r="E2753" s="23" t="str">
        <f>INDEX(Table,MATCH('Classwork 5'!B2753,'5b'!$B$4:$B$904,0),3)</f>
        <v>36-45</v>
      </c>
      <c r="F2753" s="23">
        <f>INDEX(Table,MATCH('Classwork 5'!B2753,'5b'!$B$4:$B$904,0),4)</f>
        <v>14</v>
      </c>
      <c r="G2753" s="23">
        <v>1</v>
      </c>
      <c r="H2753" s="24">
        <v>11968</v>
      </c>
    </row>
    <row r="2754" spans="2:8" x14ac:dyDescent="0.3">
      <c r="B2754" s="22">
        <v>1000439</v>
      </c>
      <c r="C2754" s="23" t="s">
        <v>2243</v>
      </c>
      <c r="D2754" s="23" t="str">
        <f>VLOOKUP(B2754,'5b'!$B$4:$E$904,2,FALSE)</f>
        <v>M</v>
      </c>
      <c r="E2754" s="23" t="str">
        <f>INDEX(Table,MATCH('Classwork 5'!B2754,'5b'!$B$4:$B$904,0),3)</f>
        <v>36-45</v>
      </c>
      <c r="F2754" s="23">
        <f>INDEX(Table,MATCH('Classwork 5'!B2754,'5b'!$B$4:$B$904,0),4)</f>
        <v>14</v>
      </c>
      <c r="G2754" s="23">
        <v>1</v>
      </c>
      <c r="H2754" s="24">
        <v>19147</v>
      </c>
    </row>
    <row r="2755" spans="2:8" x14ac:dyDescent="0.3">
      <c r="B2755" s="22">
        <v>1000439</v>
      </c>
      <c r="C2755" s="23" t="s">
        <v>2775</v>
      </c>
      <c r="D2755" s="23" t="str">
        <f>VLOOKUP(B2755,'5b'!$B$4:$E$904,2,FALSE)</f>
        <v>M</v>
      </c>
      <c r="E2755" s="23" t="str">
        <f>INDEX(Table,MATCH('Classwork 5'!B2755,'5b'!$B$4:$B$904,0),3)</f>
        <v>36-45</v>
      </c>
      <c r="F2755" s="23">
        <f>INDEX(Table,MATCH('Classwork 5'!B2755,'5b'!$B$4:$B$904,0),4)</f>
        <v>14</v>
      </c>
      <c r="G2755" s="23">
        <v>5</v>
      </c>
      <c r="H2755" s="24">
        <v>8795</v>
      </c>
    </row>
    <row r="2756" spans="2:8" x14ac:dyDescent="0.3">
      <c r="B2756" s="22">
        <v>1000439</v>
      </c>
      <c r="C2756" s="23" t="s">
        <v>3256</v>
      </c>
      <c r="D2756" s="23" t="str">
        <f>VLOOKUP(B2756,'5b'!$B$4:$E$904,2,FALSE)</f>
        <v>M</v>
      </c>
      <c r="E2756" s="23" t="str">
        <f>INDEX(Table,MATCH('Classwork 5'!B2756,'5b'!$B$4:$B$904,0),3)</f>
        <v>36-45</v>
      </c>
      <c r="F2756" s="23">
        <f>INDEX(Table,MATCH('Classwork 5'!B2756,'5b'!$B$4:$B$904,0),4)</f>
        <v>14</v>
      </c>
      <c r="G2756" s="23">
        <v>8</v>
      </c>
      <c r="H2756" s="24">
        <v>4175</v>
      </c>
    </row>
    <row r="2757" spans="2:8" x14ac:dyDescent="0.3">
      <c r="B2757" s="22">
        <v>1000439</v>
      </c>
      <c r="C2757" s="23" t="s">
        <v>3257</v>
      </c>
      <c r="D2757" s="23" t="str">
        <f>VLOOKUP(B2757,'5b'!$B$4:$E$904,2,FALSE)</f>
        <v>M</v>
      </c>
      <c r="E2757" s="23" t="str">
        <f>INDEX(Table,MATCH('Classwork 5'!B2757,'5b'!$B$4:$B$904,0),3)</f>
        <v>36-45</v>
      </c>
      <c r="F2757" s="23">
        <f>INDEX(Table,MATCH('Classwork 5'!B2757,'5b'!$B$4:$B$904,0),4)</f>
        <v>14</v>
      </c>
      <c r="G2757" s="23">
        <v>5</v>
      </c>
      <c r="H2757" s="24">
        <v>3612</v>
      </c>
    </row>
    <row r="2758" spans="2:8" x14ac:dyDescent="0.3">
      <c r="B2758" s="22">
        <v>1000442</v>
      </c>
      <c r="C2758" s="23" t="s">
        <v>2970</v>
      </c>
      <c r="D2758" s="23" t="str">
        <f>VLOOKUP(B2758,'5b'!$B$4:$E$904,2,FALSE)</f>
        <v>M</v>
      </c>
      <c r="E2758" s="23" t="str">
        <f>INDEX(Table,MATCH('Classwork 5'!B2758,'5b'!$B$4:$B$904,0),3)</f>
        <v>26-35</v>
      </c>
      <c r="F2758" s="23">
        <f>INDEX(Table,MATCH('Classwork 5'!B2758,'5b'!$B$4:$B$904,0),4)</f>
        <v>1</v>
      </c>
      <c r="G2758" s="23">
        <v>5</v>
      </c>
      <c r="H2758" s="24">
        <v>8780</v>
      </c>
    </row>
    <row r="2759" spans="2:8" x14ac:dyDescent="0.3">
      <c r="B2759" s="22">
        <v>1000442</v>
      </c>
      <c r="C2759" s="23" t="s">
        <v>2016</v>
      </c>
      <c r="D2759" s="23" t="str">
        <f>VLOOKUP(B2759,'5b'!$B$4:$E$904,2,FALSE)</f>
        <v>M</v>
      </c>
      <c r="E2759" s="23" t="str">
        <f>INDEX(Table,MATCH('Classwork 5'!B2759,'5b'!$B$4:$B$904,0),3)</f>
        <v>26-35</v>
      </c>
      <c r="F2759" s="23">
        <f>INDEX(Table,MATCH('Classwork 5'!B2759,'5b'!$B$4:$B$904,0),4)</f>
        <v>1</v>
      </c>
      <c r="G2759" s="23">
        <v>5</v>
      </c>
      <c r="H2759" s="24">
        <v>6920</v>
      </c>
    </row>
    <row r="2760" spans="2:8" x14ac:dyDescent="0.3">
      <c r="B2760" s="22">
        <v>1000442</v>
      </c>
      <c r="C2760" s="23" t="s">
        <v>2843</v>
      </c>
      <c r="D2760" s="23" t="str">
        <f>VLOOKUP(B2760,'5b'!$B$4:$E$904,2,FALSE)</f>
        <v>M</v>
      </c>
      <c r="E2760" s="23" t="str">
        <f>INDEX(Table,MATCH('Classwork 5'!B2760,'5b'!$B$4:$B$904,0),3)</f>
        <v>26-35</v>
      </c>
      <c r="F2760" s="23">
        <f>INDEX(Table,MATCH('Classwork 5'!B2760,'5b'!$B$4:$B$904,0),4)</f>
        <v>1</v>
      </c>
      <c r="G2760" s="23">
        <v>4</v>
      </c>
      <c r="H2760" s="24">
        <v>2140</v>
      </c>
    </row>
    <row r="2761" spans="2:8" x14ac:dyDescent="0.3">
      <c r="B2761" s="22">
        <v>1000442</v>
      </c>
      <c r="C2761" s="23" t="s">
        <v>2332</v>
      </c>
      <c r="D2761" s="23" t="str">
        <f>VLOOKUP(B2761,'5b'!$B$4:$E$904,2,FALSE)</f>
        <v>M</v>
      </c>
      <c r="E2761" s="23" t="str">
        <f>INDEX(Table,MATCH('Classwork 5'!B2761,'5b'!$B$4:$B$904,0),3)</f>
        <v>26-35</v>
      </c>
      <c r="F2761" s="23">
        <f>INDEX(Table,MATCH('Classwork 5'!B2761,'5b'!$B$4:$B$904,0),4)</f>
        <v>1</v>
      </c>
      <c r="G2761" s="23">
        <v>5</v>
      </c>
      <c r="H2761" s="24">
        <v>5242</v>
      </c>
    </row>
    <row r="2762" spans="2:8" x14ac:dyDescent="0.3">
      <c r="B2762" s="22">
        <v>1000442</v>
      </c>
      <c r="C2762" s="23" t="s">
        <v>2730</v>
      </c>
      <c r="D2762" s="23" t="str">
        <f>VLOOKUP(B2762,'5b'!$B$4:$E$904,2,FALSE)</f>
        <v>M</v>
      </c>
      <c r="E2762" s="23" t="str">
        <f>INDEX(Table,MATCH('Classwork 5'!B2762,'5b'!$B$4:$B$904,0),3)</f>
        <v>26-35</v>
      </c>
      <c r="F2762" s="23">
        <f>INDEX(Table,MATCH('Classwork 5'!B2762,'5b'!$B$4:$B$904,0),4)</f>
        <v>1</v>
      </c>
      <c r="G2762" s="23">
        <v>5</v>
      </c>
      <c r="H2762" s="24">
        <v>8731</v>
      </c>
    </row>
    <row r="2763" spans="2:8" x14ac:dyDescent="0.3">
      <c r="B2763" s="22">
        <v>1000442</v>
      </c>
      <c r="C2763" s="23" t="s">
        <v>2148</v>
      </c>
      <c r="D2763" s="23" t="str">
        <f>VLOOKUP(B2763,'5b'!$B$4:$E$904,2,FALSE)</f>
        <v>M</v>
      </c>
      <c r="E2763" s="23" t="str">
        <f>INDEX(Table,MATCH('Classwork 5'!B2763,'5b'!$B$4:$B$904,0),3)</f>
        <v>26-35</v>
      </c>
      <c r="F2763" s="23">
        <f>INDEX(Table,MATCH('Classwork 5'!B2763,'5b'!$B$4:$B$904,0),4)</f>
        <v>1</v>
      </c>
      <c r="G2763" s="23">
        <v>5</v>
      </c>
      <c r="H2763" s="24">
        <v>7083</v>
      </c>
    </row>
    <row r="2764" spans="2:8" x14ac:dyDescent="0.3">
      <c r="B2764" s="22">
        <v>1000442</v>
      </c>
      <c r="C2764" s="23" t="s">
        <v>2155</v>
      </c>
      <c r="D2764" s="23" t="str">
        <f>VLOOKUP(B2764,'5b'!$B$4:$E$904,2,FALSE)</f>
        <v>M</v>
      </c>
      <c r="E2764" s="23" t="str">
        <f>INDEX(Table,MATCH('Classwork 5'!B2764,'5b'!$B$4:$B$904,0),3)</f>
        <v>26-35</v>
      </c>
      <c r="F2764" s="23">
        <f>INDEX(Table,MATCH('Classwork 5'!B2764,'5b'!$B$4:$B$904,0),4)</f>
        <v>1</v>
      </c>
      <c r="G2764" s="23">
        <v>5</v>
      </c>
      <c r="H2764" s="24">
        <v>5294</v>
      </c>
    </row>
    <row r="2765" spans="2:8" x14ac:dyDescent="0.3">
      <c r="B2765" s="22">
        <v>1000442</v>
      </c>
      <c r="C2765" s="23" t="s">
        <v>3258</v>
      </c>
      <c r="D2765" s="23" t="str">
        <f>VLOOKUP(B2765,'5b'!$B$4:$E$904,2,FALSE)</f>
        <v>M</v>
      </c>
      <c r="E2765" s="23" t="str">
        <f>INDEX(Table,MATCH('Classwork 5'!B2765,'5b'!$B$4:$B$904,0),3)</f>
        <v>26-35</v>
      </c>
      <c r="F2765" s="23">
        <f>INDEX(Table,MATCH('Classwork 5'!B2765,'5b'!$B$4:$B$904,0),4)</f>
        <v>1</v>
      </c>
      <c r="G2765" s="23">
        <v>5</v>
      </c>
      <c r="H2765" s="24">
        <v>7093</v>
      </c>
    </row>
    <row r="2766" spans="2:8" x14ac:dyDescent="0.3">
      <c r="B2766" s="22">
        <v>1000442</v>
      </c>
      <c r="C2766" s="23" t="s">
        <v>2157</v>
      </c>
      <c r="D2766" s="23" t="str">
        <f>VLOOKUP(B2766,'5b'!$B$4:$E$904,2,FALSE)</f>
        <v>M</v>
      </c>
      <c r="E2766" s="23" t="str">
        <f>INDEX(Table,MATCH('Classwork 5'!B2766,'5b'!$B$4:$B$904,0),3)</f>
        <v>26-35</v>
      </c>
      <c r="F2766" s="23">
        <f>INDEX(Table,MATCH('Classwork 5'!B2766,'5b'!$B$4:$B$904,0),4)</f>
        <v>1</v>
      </c>
      <c r="G2766" s="23">
        <v>1</v>
      </c>
      <c r="H2766" s="24">
        <v>19413</v>
      </c>
    </row>
    <row r="2767" spans="2:8" x14ac:dyDescent="0.3">
      <c r="B2767" s="22">
        <v>1000442</v>
      </c>
      <c r="C2767" s="23" t="s">
        <v>2357</v>
      </c>
      <c r="D2767" s="23" t="str">
        <f>VLOOKUP(B2767,'5b'!$B$4:$E$904,2,FALSE)</f>
        <v>M</v>
      </c>
      <c r="E2767" s="23" t="str">
        <f>INDEX(Table,MATCH('Classwork 5'!B2767,'5b'!$B$4:$B$904,0),3)</f>
        <v>26-35</v>
      </c>
      <c r="F2767" s="23">
        <f>INDEX(Table,MATCH('Classwork 5'!B2767,'5b'!$B$4:$B$904,0),4)</f>
        <v>1</v>
      </c>
      <c r="G2767" s="23">
        <v>5</v>
      </c>
      <c r="H2767" s="24">
        <v>7130</v>
      </c>
    </row>
    <row r="2768" spans="2:8" x14ac:dyDescent="0.3">
      <c r="B2768" s="22">
        <v>1000443</v>
      </c>
      <c r="C2768" s="23" t="s">
        <v>2384</v>
      </c>
      <c r="D2768" s="23" t="str">
        <f>VLOOKUP(B2768,'5b'!$B$4:$E$904,2,FALSE)</f>
        <v>M</v>
      </c>
      <c r="E2768" s="23" t="str">
        <f>INDEX(Table,MATCH('Classwork 5'!B2768,'5b'!$B$4:$B$904,0),3)</f>
        <v>26-35</v>
      </c>
      <c r="F2768" s="23">
        <f>INDEX(Table,MATCH('Classwork 5'!B2768,'5b'!$B$4:$B$904,0),4)</f>
        <v>3</v>
      </c>
      <c r="G2768" s="23">
        <v>6</v>
      </c>
      <c r="H2768" s="24">
        <v>16293</v>
      </c>
    </row>
    <row r="2769" spans="2:8" x14ac:dyDescent="0.3">
      <c r="B2769" s="22">
        <v>1000443</v>
      </c>
      <c r="C2769" s="23" t="s">
        <v>2143</v>
      </c>
      <c r="D2769" s="23" t="str">
        <f>VLOOKUP(B2769,'5b'!$B$4:$E$904,2,FALSE)</f>
        <v>M</v>
      </c>
      <c r="E2769" s="23" t="str">
        <f>INDEX(Table,MATCH('Classwork 5'!B2769,'5b'!$B$4:$B$904,0),3)</f>
        <v>26-35</v>
      </c>
      <c r="F2769" s="23">
        <f>INDEX(Table,MATCH('Classwork 5'!B2769,'5b'!$B$4:$B$904,0),4)</f>
        <v>3</v>
      </c>
      <c r="G2769" s="23">
        <v>8</v>
      </c>
      <c r="H2769" s="24">
        <v>9792</v>
      </c>
    </row>
    <row r="2770" spans="2:8" x14ac:dyDescent="0.3">
      <c r="B2770" s="22">
        <v>1000444</v>
      </c>
      <c r="C2770" s="23" t="s">
        <v>2162</v>
      </c>
      <c r="D2770" s="23" t="str">
        <f>VLOOKUP(B2770,'5b'!$B$4:$E$904,2,FALSE)</f>
        <v>M</v>
      </c>
      <c r="E2770" s="23" t="str">
        <f>INDEX(Table,MATCH('Classwork 5'!B2770,'5b'!$B$4:$B$904,0),3)</f>
        <v>55+</v>
      </c>
      <c r="F2770" s="23">
        <f>INDEX(Table,MATCH('Classwork 5'!B2770,'5b'!$B$4:$B$904,0),4)</f>
        <v>0</v>
      </c>
      <c r="G2770" s="23">
        <v>4</v>
      </c>
      <c r="H2770" s="24">
        <v>2128</v>
      </c>
    </row>
    <row r="2771" spans="2:8" x14ac:dyDescent="0.3">
      <c r="B2771" s="22">
        <v>1000444</v>
      </c>
      <c r="C2771" s="23" t="s">
        <v>2384</v>
      </c>
      <c r="D2771" s="23" t="str">
        <f>VLOOKUP(B2771,'5b'!$B$4:$E$904,2,FALSE)</f>
        <v>M</v>
      </c>
      <c r="E2771" s="23" t="str">
        <f>INDEX(Table,MATCH('Classwork 5'!B2771,'5b'!$B$4:$B$904,0),3)</f>
        <v>55+</v>
      </c>
      <c r="F2771" s="23">
        <f>INDEX(Table,MATCH('Classwork 5'!B2771,'5b'!$B$4:$B$904,0),4)</f>
        <v>0</v>
      </c>
      <c r="G2771" s="23">
        <v>6</v>
      </c>
      <c r="H2771" s="24">
        <v>20603</v>
      </c>
    </row>
    <row r="2772" spans="2:8" x14ac:dyDescent="0.3">
      <c r="B2772" s="22">
        <v>1000444</v>
      </c>
      <c r="C2772" s="23" t="s">
        <v>2178</v>
      </c>
      <c r="D2772" s="23" t="str">
        <f>VLOOKUP(B2772,'5b'!$B$4:$E$904,2,FALSE)</f>
        <v>M</v>
      </c>
      <c r="E2772" s="23" t="str">
        <f>INDEX(Table,MATCH('Classwork 5'!B2772,'5b'!$B$4:$B$904,0),3)</f>
        <v>55+</v>
      </c>
      <c r="F2772" s="23">
        <f>INDEX(Table,MATCH('Classwork 5'!B2772,'5b'!$B$4:$B$904,0),4)</f>
        <v>0</v>
      </c>
      <c r="G2772" s="23">
        <v>8</v>
      </c>
      <c r="H2772" s="24">
        <v>8020</v>
      </c>
    </row>
    <row r="2773" spans="2:8" x14ac:dyDescent="0.3">
      <c r="B2773" s="22">
        <v>1000444</v>
      </c>
      <c r="C2773" s="23" t="s">
        <v>3259</v>
      </c>
      <c r="D2773" s="23" t="str">
        <f>VLOOKUP(B2773,'5b'!$B$4:$E$904,2,FALSE)</f>
        <v>M</v>
      </c>
      <c r="E2773" s="23" t="str">
        <f>INDEX(Table,MATCH('Classwork 5'!B2773,'5b'!$B$4:$B$904,0),3)</f>
        <v>55+</v>
      </c>
      <c r="F2773" s="23">
        <f>INDEX(Table,MATCH('Classwork 5'!B2773,'5b'!$B$4:$B$904,0),4)</f>
        <v>0</v>
      </c>
      <c r="G2773" s="23">
        <v>8</v>
      </c>
      <c r="H2773" s="24">
        <v>7900</v>
      </c>
    </row>
    <row r="2774" spans="2:8" x14ac:dyDescent="0.3">
      <c r="B2774" s="22">
        <v>1000444</v>
      </c>
      <c r="C2774" s="23" t="s">
        <v>2503</v>
      </c>
      <c r="D2774" s="23" t="str">
        <f>VLOOKUP(B2774,'5b'!$B$4:$E$904,2,FALSE)</f>
        <v>M</v>
      </c>
      <c r="E2774" s="23" t="str">
        <f>INDEX(Table,MATCH('Classwork 5'!B2774,'5b'!$B$4:$B$904,0),3)</f>
        <v>55+</v>
      </c>
      <c r="F2774" s="23">
        <f>INDEX(Table,MATCH('Classwork 5'!B2774,'5b'!$B$4:$B$904,0),4)</f>
        <v>0</v>
      </c>
      <c r="G2774" s="23">
        <v>1</v>
      </c>
      <c r="H2774" s="24">
        <v>15894</v>
      </c>
    </row>
    <row r="2775" spans="2:8" x14ac:dyDescent="0.3">
      <c r="B2775" s="22">
        <v>1000444</v>
      </c>
      <c r="C2775" s="23" t="s">
        <v>3183</v>
      </c>
      <c r="D2775" s="23" t="str">
        <f>VLOOKUP(B2775,'5b'!$B$4:$E$904,2,FALSE)</f>
        <v>M</v>
      </c>
      <c r="E2775" s="23" t="str">
        <f>INDEX(Table,MATCH('Classwork 5'!B2775,'5b'!$B$4:$B$904,0),3)</f>
        <v>55+</v>
      </c>
      <c r="F2775" s="23">
        <f>INDEX(Table,MATCH('Classwork 5'!B2775,'5b'!$B$4:$B$904,0),4)</f>
        <v>0</v>
      </c>
      <c r="G2775" s="23">
        <v>5</v>
      </c>
      <c r="H2775" s="24">
        <v>5245</v>
      </c>
    </row>
    <row r="2776" spans="2:8" x14ac:dyDescent="0.3">
      <c r="B2776" s="22">
        <v>1000445</v>
      </c>
      <c r="C2776" s="23" t="s">
        <v>3260</v>
      </c>
      <c r="D2776" s="23" t="str">
        <f>VLOOKUP(B2776,'5b'!$B$4:$E$904,2,FALSE)</f>
        <v>M</v>
      </c>
      <c r="E2776" s="23" t="str">
        <f>INDEX(Table,MATCH('Classwork 5'!B2776,'5b'!$B$4:$B$904,0),3)</f>
        <v>46-50</v>
      </c>
      <c r="F2776" s="23">
        <f>INDEX(Table,MATCH('Classwork 5'!B2776,'5b'!$B$4:$B$904,0),4)</f>
        <v>12</v>
      </c>
      <c r="G2776" s="23">
        <v>1</v>
      </c>
      <c r="H2776" s="24">
        <v>12058</v>
      </c>
    </row>
    <row r="2777" spans="2:8" x14ac:dyDescent="0.3">
      <c r="B2777" s="22">
        <v>1000445</v>
      </c>
      <c r="C2777" s="23" t="s">
        <v>2023</v>
      </c>
      <c r="D2777" s="23" t="str">
        <f>VLOOKUP(B2777,'5b'!$B$4:$E$904,2,FALSE)</f>
        <v>M</v>
      </c>
      <c r="E2777" s="23" t="str">
        <f>INDEX(Table,MATCH('Classwork 5'!B2777,'5b'!$B$4:$B$904,0),3)</f>
        <v>46-50</v>
      </c>
      <c r="F2777" s="23">
        <f>INDEX(Table,MATCH('Classwork 5'!B2777,'5b'!$B$4:$B$904,0),4)</f>
        <v>12</v>
      </c>
      <c r="G2777" s="23">
        <v>1</v>
      </c>
      <c r="H2777" s="24">
        <v>15742</v>
      </c>
    </row>
    <row r="2778" spans="2:8" x14ac:dyDescent="0.3">
      <c r="B2778" s="22">
        <v>1000445</v>
      </c>
      <c r="C2778" s="23" t="s">
        <v>3261</v>
      </c>
      <c r="D2778" s="23" t="str">
        <f>VLOOKUP(B2778,'5b'!$B$4:$E$904,2,FALSE)</f>
        <v>M</v>
      </c>
      <c r="E2778" s="23" t="str">
        <f>INDEX(Table,MATCH('Classwork 5'!B2778,'5b'!$B$4:$B$904,0),3)</f>
        <v>46-50</v>
      </c>
      <c r="F2778" s="23">
        <f>INDEX(Table,MATCH('Classwork 5'!B2778,'5b'!$B$4:$B$904,0),4)</f>
        <v>12</v>
      </c>
      <c r="G2778" s="23">
        <v>2</v>
      </c>
      <c r="H2778" s="24">
        <v>9828</v>
      </c>
    </row>
    <row r="2779" spans="2:8" x14ac:dyDescent="0.3">
      <c r="B2779" s="22">
        <v>1000445</v>
      </c>
      <c r="C2779" s="23" t="s">
        <v>3203</v>
      </c>
      <c r="D2779" s="23" t="str">
        <f>VLOOKUP(B2779,'5b'!$B$4:$E$904,2,FALSE)</f>
        <v>M</v>
      </c>
      <c r="E2779" s="23" t="str">
        <f>INDEX(Table,MATCH('Classwork 5'!B2779,'5b'!$B$4:$B$904,0),3)</f>
        <v>46-50</v>
      </c>
      <c r="F2779" s="23">
        <f>INDEX(Table,MATCH('Classwork 5'!B2779,'5b'!$B$4:$B$904,0),4)</f>
        <v>12</v>
      </c>
      <c r="G2779" s="23">
        <v>11</v>
      </c>
      <c r="H2779" s="24">
        <v>6123</v>
      </c>
    </row>
    <row r="2780" spans="2:8" x14ac:dyDescent="0.3">
      <c r="B2780" s="22">
        <v>1000445</v>
      </c>
      <c r="C2780" s="23" t="s">
        <v>2520</v>
      </c>
      <c r="D2780" s="23" t="str">
        <f>VLOOKUP(B2780,'5b'!$B$4:$E$904,2,FALSE)</f>
        <v>M</v>
      </c>
      <c r="E2780" s="23" t="str">
        <f>INDEX(Table,MATCH('Classwork 5'!B2780,'5b'!$B$4:$B$904,0),3)</f>
        <v>46-50</v>
      </c>
      <c r="F2780" s="23">
        <f>INDEX(Table,MATCH('Classwork 5'!B2780,'5b'!$B$4:$B$904,0),4)</f>
        <v>12</v>
      </c>
      <c r="G2780" s="23">
        <v>1</v>
      </c>
      <c r="H2780" s="24">
        <v>11373</v>
      </c>
    </row>
    <row r="2781" spans="2:8" x14ac:dyDescent="0.3">
      <c r="B2781" s="22">
        <v>1000445</v>
      </c>
      <c r="C2781" s="23" t="s">
        <v>2442</v>
      </c>
      <c r="D2781" s="23" t="str">
        <f>VLOOKUP(B2781,'5b'!$B$4:$E$904,2,FALSE)</f>
        <v>M</v>
      </c>
      <c r="E2781" s="23" t="str">
        <f>INDEX(Table,MATCH('Classwork 5'!B2781,'5b'!$B$4:$B$904,0),3)</f>
        <v>46-50</v>
      </c>
      <c r="F2781" s="23">
        <f>INDEX(Table,MATCH('Classwork 5'!B2781,'5b'!$B$4:$B$904,0),4)</f>
        <v>12</v>
      </c>
      <c r="G2781" s="23">
        <v>2</v>
      </c>
      <c r="H2781" s="24">
        <v>15974</v>
      </c>
    </row>
    <row r="2782" spans="2:8" x14ac:dyDescent="0.3">
      <c r="B2782" s="22">
        <v>1000445</v>
      </c>
      <c r="C2782" s="23" t="s">
        <v>2702</v>
      </c>
      <c r="D2782" s="23" t="str">
        <f>VLOOKUP(B2782,'5b'!$B$4:$E$904,2,FALSE)</f>
        <v>M</v>
      </c>
      <c r="E2782" s="23" t="str">
        <f>INDEX(Table,MATCH('Classwork 5'!B2782,'5b'!$B$4:$B$904,0),3)</f>
        <v>46-50</v>
      </c>
      <c r="F2782" s="23">
        <f>INDEX(Table,MATCH('Classwork 5'!B2782,'5b'!$B$4:$B$904,0),4)</f>
        <v>12</v>
      </c>
      <c r="G2782" s="23">
        <v>8</v>
      </c>
      <c r="H2782" s="24">
        <v>8113</v>
      </c>
    </row>
    <row r="2783" spans="2:8" x14ac:dyDescent="0.3">
      <c r="B2783" s="22">
        <v>1000445</v>
      </c>
      <c r="C2783" s="23" t="s">
        <v>2805</v>
      </c>
      <c r="D2783" s="23" t="str">
        <f>VLOOKUP(B2783,'5b'!$B$4:$E$904,2,FALSE)</f>
        <v>M</v>
      </c>
      <c r="E2783" s="23" t="str">
        <f>INDEX(Table,MATCH('Classwork 5'!B2783,'5b'!$B$4:$B$904,0),3)</f>
        <v>46-50</v>
      </c>
      <c r="F2783" s="23">
        <f>INDEX(Table,MATCH('Classwork 5'!B2783,'5b'!$B$4:$B$904,0),4)</f>
        <v>12</v>
      </c>
      <c r="G2783" s="23">
        <v>5</v>
      </c>
      <c r="H2783" s="24">
        <v>3610</v>
      </c>
    </row>
    <row r="2784" spans="2:8" x14ac:dyDescent="0.3">
      <c r="B2784" s="22">
        <v>1000445</v>
      </c>
      <c r="C2784" s="23" t="s">
        <v>2540</v>
      </c>
      <c r="D2784" s="23" t="str">
        <f>VLOOKUP(B2784,'5b'!$B$4:$E$904,2,FALSE)</f>
        <v>M</v>
      </c>
      <c r="E2784" s="23" t="str">
        <f>INDEX(Table,MATCH('Classwork 5'!B2784,'5b'!$B$4:$B$904,0),3)</f>
        <v>46-50</v>
      </c>
      <c r="F2784" s="23">
        <f>INDEX(Table,MATCH('Classwork 5'!B2784,'5b'!$B$4:$B$904,0),4)</f>
        <v>12</v>
      </c>
      <c r="G2784" s="23">
        <v>11</v>
      </c>
      <c r="H2784" s="24">
        <v>7475</v>
      </c>
    </row>
    <row r="2785" spans="2:8" x14ac:dyDescent="0.3">
      <c r="B2785" s="22">
        <v>1000445</v>
      </c>
      <c r="C2785" s="23" t="s">
        <v>3262</v>
      </c>
      <c r="D2785" s="23" t="str">
        <f>VLOOKUP(B2785,'5b'!$B$4:$E$904,2,FALSE)</f>
        <v>M</v>
      </c>
      <c r="E2785" s="23" t="str">
        <f>INDEX(Table,MATCH('Classwork 5'!B2785,'5b'!$B$4:$B$904,0),3)</f>
        <v>46-50</v>
      </c>
      <c r="F2785" s="23">
        <f>INDEX(Table,MATCH('Classwork 5'!B2785,'5b'!$B$4:$B$904,0),4)</f>
        <v>12</v>
      </c>
      <c r="G2785" s="23">
        <v>18</v>
      </c>
      <c r="H2785" s="24">
        <v>3136</v>
      </c>
    </row>
    <row r="2786" spans="2:8" x14ac:dyDescent="0.3">
      <c r="B2786" s="22">
        <v>1000446</v>
      </c>
      <c r="C2786" s="23" t="s">
        <v>3032</v>
      </c>
      <c r="D2786" s="23" t="str">
        <f>VLOOKUP(B2786,'5b'!$B$4:$E$904,2,FALSE)</f>
        <v>F</v>
      </c>
      <c r="E2786" s="23" t="str">
        <f>INDEX(Table,MATCH('Classwork 5'!B2786,'5b'!$B$4:$B$904,0),3)</f>
        <v>51-55</v>
      </c>
      <c r="F2786" s="23">
        <f>INDEX(Table,MATCH('Classwork 5'!B2786,'5b'!$B$4:$B$904,0),4)</f>
        <v>0</v>
      </c>
      <c r="G2786" s="23">
        <v>8</v>
      </c>
      <c r="H2786" s="24">
        <v>9958</v>
      </c>
    </row>
    <row r="2787" spans="2:8" x14ac:dyDescent="0.3">
      <c r="B2787" s="22">
        <v>1000446</v>
      </c>
      <c r="C2787" s="23" t="s">
        <v>2552</v>
      </c>
      <c r="D2787" s="23" t="str">
        <f>VLOOKUP(B2787,'5b'!$B$4:$E$904,2,FALSE)</f>
        <v>F</v>
      </c>
      <c r="E2787" s="23" t="str">
        <f>INDEX(Table,MATCH('Classwork 5'!B2787,'5b'!$B$4:$B$904,0),3)</f>
        <v>51-55</v>
      </c>
      <c r="F2787" s="23">
        <f>INDEX(Table,MATCH('Classwork 5'!B2787,'5b'!$B$4:$B$904,0),4)</f>
        <v>0</v>
      </c>
      <c r="G2787" s="23">
        <v>5</v>
      </c>
      <c r="H2787" s="24">
        <v>8617</v>
      </c>
    </row>
    <row r="2788" spans="2:8" x14ac:dyDescent="0.3">
      <c r="B2788" s="22">
        <v>1000446</v>
      </c>
      <c r="C2788" s="23" t="s">
        <v>2056</v>
      </c>
      <c r="D2788" s="23" t="str">
        <f>VLOOKUP(B2788,'5b'!$B$4:$E$904,2,FALSE)</f>
        <v>F</v>
      </c>
      <c r="E2788" s="23" t="str">
        <f>INDEX(Table,MATCH('Classwork 5'!B2788,'5b'!$B$4:$B$904,0),3)</f>
        <v>51-55</v>
      </c>
      <c r="F2788" s="23">
        <f>INDEX(Table,MATCH('Classwork 5'!B2788,'5b'!$B$4:$B$904,0),4)</f>
        <v>0</v>
      </c>
      <c r="G2788" s="23">
        <v>13</v>
      </c>
      <c r="H2788" s="24">
        <v>952</v>
      </c>
    </row>
    <row r="2789" spans="2:8" x14ac:dyDescent="0.3">
      <c r="B2789" s="22">
        <v>1000447</v>
      </c>
      <c r="C2789" s="23" t="s">
        <v>1964</v>
      </c>
      <c r="D2789" s="23" t="str">
        <f>VLOOKUP(B2789,'5b'!$B$4:$E$904,2,FALSE)</f>
        <v>F</v>
      </c>
      <c r="E2789" s="23" t="str">
        <f>INDEX(Table,MATCH('Classwork 5'!B2789,'5b'!$B$4:$B$904,0),3)</f>
        <v>46-50</v>
      </c>
      <c r="F2789" s="23">
        <f>INDEX(Table,MATCH('Classwork 5'!B2789,'5b'!$B$4:$B$904,0),4)</f>
        <v>11</v>
      </c>
      <c r="G2789" s="23">
        <v>2</v>
      </c>
      <c r="H2789" s="24">
        <v>15975</v>
      </c>
    </row>
    <row r="2790" spans="2:8" x14ac:dyDescent="0.3">
      <c r="B2790" s="22">
        <v>1000448</v>
      </c>
      <c r="C2790" s="23" t="s">
        <v>1944</v>
      </c>
      <c r="D2790" s="23" t="str">
        <f>VLOOKUP(B2790,'5b'!$B$4:$E$904,2,FALSE)</f>
        <v>M</v>
      </c>
      <c r="E2790" s="23" t="str">
        <f>INDEX(Table,MATCH('Classwork 5'!B2790,'5b'!$B$4:$B$904,0),3)</f>
        <v>26-35</v>
      </c>
      <c r="F2790" s="23">
        <f>INDEX(Table,MATCH('Classwork 5'!B2790,'5b'!$B$4:$B$904,0),4)</f>
        <v>17</v>
      </c>
      <c r="G2790" s="23">
        <v>8</v>
      </c>
      <c r="H2790" s="24">
        <v>10061</v>
      </c>
    </row>
    <row r="2791" spans="2:8" x14ac:dyDescent="0.3">
      <c r="B2791" s="22">
        <v>1000448</v>
      </c>
      <c r="C2791" s="23" t="s">
        <v>3131</v>
      </c>
      <c r="D2791" s="23" t="str">
        <f>VLOOKUP(B2791,'5b'!$B$4:$E$904,2,FALSE)</f>
        <v>M</v>
      </c>
      <c r="E2791" s="23" t="str">
        <f>INDEX(Table,MATCH('Classwork 5'!B2791,'5b'!$B$4:$B$904,0),3)</f>
        <v>26-35</v>
      </c>
      <c r="F2791" s="23">
        <f>INDEX(Table,MATCH('Classwork 5'!B2791,'5b'!$B$4:$B$904,0),4)</f>
        <v>17</v>
      </c>
      <c r="G2791" s="23">
        <v>16</v>
      </c>
      <c r="H2791" s="24">
        <v>12541</v>
      </c>
    </row>
    <row r="2792" spans="2:8" x14ac:dyDescent="0.3">
      <c r="B2792" s="22">
        <v>1000449</v>
      </c>
      <c r="C2792" s="23" t="s">
        <v>2332</v>
      </c>
      <c r="D2792" s="23" t="str">
        <f>VLOOKUP(B2792,'5b'!$B$4:$E$904,2,FALSE)</f>
        <v>M</v>
      </c>
      <c r="E2792" s="23" t="str">
        <f>INDEX(Table,MATCH('Classwork 5'!B2792,'5b'!$B$4:$B$904,0),3)</f>
        <v>26-35</v>
      </c>
      <c r="F2792" s="23">
        <f>INDEX(Table,MATCH('Classwork 5'!B2792,'5b'!$B$4:$B$904,0),4)</f>
        <v>7</v>
      </c>
      <c r="G2792" s="23">
        <v>5</v>
      </c>
      <c r="H2792" s="24">
        <v>7139</v>
      </c>
    </row>
    <row r="2793" spans="2:8" x14ac:dyDescent="0.3">
      <c r="B2793" s="22">
        <v>1000449</v>
      </c>
      <c r="C2793" s="23" t="s">
        <v>2373</v>
      </c>
      <c r="D2793" s="23" t="str">
        <f>VLOOKUP(B2793,'5b'!$B$4:$E$904,2,FALSE)</f>
        <v>M</v>
      </c>
      <c r="E2793" s="23" t="str">
        <f>INDEX(Table,MATCH('Classwork 5'!B2793,'5b'!$B$4:$B$904,0),3)</f>
        <v>26-35</v>
      </c>
      <c r="F2793" s="23">
        <f>INDEX(Table,MATCH('Classwork 5'!B2793,'5b'!$B$4:$B$904,0),4)</f>
        <v>7</v>
      </c>
      <c r="G2793" s="23">
        <v>1</v>
      </c>
      <c r="H2793" s="24">
        <v>19334</v>
      </c>
    </row>
    <row r="2794" spans="2:8" x14ac:dyDescent="0.3">
      <c r="B2794" s="22">
        <v>1000449</v>
      </c>
      <c r="C2794" s="23" t="s">
        <v>3215</v>
      </c>
      <c r="D2794" s="23" t="str">
        <f>VLOOKUP(B2794,'5b'!$B$4:$E$904,2,FALSE)</f>
        <v>M</v>
      </c>
      <c r="E2794" s="23" t="str">
        <f>INDEX(Table,MATCH('Classwork 5'!B2794,'5b'!$B$4:$B$904,0),3)</f>
        <v>26-35</v>
      </c>
      <c r="F2794" s="23">
        <f>INDEX(Table,MATCH('Classwork 5'!B2794,'5b'!$B$4:$B$904,0),4)</f>
        <v>7</v>
      </c>
      <c r="G2794" s="23">
        <v>11</v>
      </c>
      <c r="H2794" s="24">
        <v>6152</v>
      </c>
    </row>
    <row r="2795" spans="2:8" x14ac:dyDescent="0.3">
      <c r="B2795" s="22">
        <v>1000449</v>
      </c>
      <c r="C2795" s="23" t="s">
        <v>2458</v>
      </c>
      <c r="D2795" s="23" t="str">
        <f>VLOOKUP(B2795,'5b'!$B$4:$E$904,2,FALSE)</f>
        <v>M</v>
      </c>
      <c r="E2795" s="23" t="str">
        <f>INDEX(Table,MATCH('Classwork 5'!B2795,'5b'!$B$4:$B$904,0),3)</f>
        <v>26-35</v>
      </c>
      <c r="F2795" s="23">
        <f>INDEX(Table,MATCH('Classwork 5'!B2795,'5b'!$B$4:$B$904,0),4)</f>
        <v>7</v>
      </c>
      <c r="G2795" s="23">
        <v>5</v>
      </c>
      <c r="H2795" s="24">
        <v>7162</v>
      </c>
    </row>
    <row r="2796" spans="2:8" x14ac:dyDescent="0.3">
      <c r="B2796" s="22">
        <v>1000450</v>
      </c>
      <c r="C2796" s="23" t="s">
        <v>2881</v>
      </c>
      <c r="D2796" s="23" t="str">
        <f>VLOOKUP(B2796,'5b'!$B$4:$E$904,2,FALSE)</f>
        <v>M</v>
      </c>
      <c r="E2796" s="23" t="str">
        <f>INDEX(Table,MATCH('Classwork 5'!B2796,'5b'!$B$4:$B$904,0),3)</f>
        <v>46-50</v>
      </c>
      <c r="F2796" s="23">
        <f>INDEX(Table,MATCH('Classwork 5'!B2796,'5b'!$B$4:$B$904,0),4)</f>
        <v>1</v>
      </c>
      <c r="G2796" s="23">
        <v>13</v>
      </c>
      <c r="H2796" s="24">
        <v>760</v>
      </c>
    </row>
    <row r="2797" spans="2:8" x14ac:dyDescent="0.3">
      <c r="B2797" s="22">
        <v>1000451</v>
      </c>
      <c r="C2797" s="23" t="s">
        <v>2693</v>
      </c>
      <c r="D2797" s="23" t="str">
        <f>VLOOKUP(B2797,'5b'!$B$4:$E$904,2,FALSE)</f>
        <v>M</v>
      </c>
      <c r="E2797" s="23" t="str">
        <f>INDEX(Table,MATCH('Classwork 5'!B2797,'5b'!$B$4:$B$904,0),3)</f>
        <v>55+</v>
      </c>
      <c r="F2797" s="23">
        <f>INDEX(Table,MATCH('Classwork 5'!B2797,'5b'!$B$4:$B$904,0),4)</f>
        <v>13</v>
      </c>
      <c r="G2797" s="23">
        <v>5</v>
      </c>
      <c r="H2797" s="24">
        <v>8810</v>
      </c>
    </row>
    <row r="2798" spans="2:8" x14ac:dyDescent="0.3">
      <c r="B2798" s="22">
        <v>1000451</v>
      </c>
      <c r="C2798" s="23" t="s">
        <v>2243</v>
      </c>
      <c r="D2798" s="23" t="str">
        <f>VLOOKUP(B2798,'5b'!$B$4:$E$904,2,FALSE)</f>
        <v>M</v>
      </c>
      <c r="E2798" s="23" t="str">
        <f>INDEX(Table,MATCH('Classwork 5'!B2798,'5b'!$B$4:$B$904,0),3)</f>
        <v>55+</v>
      </c>
      <c r="F2798" s="23">
        <f>INDEX(Table,MATCH('Classwork 5'!B2798,'5b'!$B$4:$B$904,0),4)</f>
        <v>13</v>
      </c>
      <c r="G2798" s="23">
        <v>1</v>
      </c>
      <c r="H2798" s="24">
        <v>19506</v>
      </c>
    </row>
    <row r="2799" spans="2:8" x14ac:dyDescent="0.3">
      <c r="B2799" s="22">
        <v>1000451</v>
      </c>
      <c r="C2799" s="23" t="s">
        <v>3263</v>
      </c>
      <c r="D2799" s="23" t="str">
        <f>VLOOKUP(B2799,'5b'!$B$4:$E$904,2,FALSE)</f>
        <v>M</v>
      </c>
      <c r="E2799" s="23" t="str">
        <f>INDEX(Table,MATCH('Classwork 5'!B2799,'5b'!$B$4:$B$904,0),3)</f>
        <v>55+</v>
      </c>
      <c r="F2799" s="23">
        <f>INDEX(Table,MATCH('Classwork 5'!B2799,'5b'!$B$4:$B$904,0),4)</f>
        <v>13</v>
      </c>
      <c r="G2799" s="23">
        <v>8</v>
      </c>
      <c r="H2799" s="24">
        <v>5826</v>
      </c>
    </row>
    <row r="2800" spans="2:8" x14ac:dyDescent="0.3">
      <c r="B2800" s="22">
        <v>1000451</v>
      </c>
      <c r="C2800" s="23" t="s">
        <v>3143</v>
      </c>
      <c r="D2800" s="23" t="str">
        <f>VLOOKUP(B2800,'5b'!$B$4:$E$904,2,FALSE)</f>
        <v>M</v>
      </c>
      <c r="E2800" s="23" t="str">
        <f>INDEX(Table,MATCH('Classwork 5'!B2800,'5b'!$B$4:$B$904,0),3)</f>
        <v>55+</v>
      </c>
      <c r="F2800" s="23">
        <f>INDEX(Table,MATCH('Classwork 5'!B2800,'5b'!$B$4:$B$904,0),4)</f>
        <v>13</v>
      </c>
      <c r="G2800" s="23">
        <v>8</v>
      </c>
      <c r="H2800" s="24">
        <v>7845</v>
      </c>
    </row>
    <row r="2801" spans="2:8" x14ac:dyDescent="0.3">
      <c r="B2801" s="22">
        <v>1000451</v>
      </c>
      <c r="C2801" s="23" t="s">
        <v>2133</v>
      </c>
      <c r="D2801" s="23" t="str">
        <f>VLOOKUP(B2801,'5b'!$B$4:$E$904,2,FALSE)</f>
        <v>M</v>
      </c>
      <c r="E2801" s="23" t="str">
        <f>INDEX(Table,MATCH('Classwork 5'!B2801,'5b'!$B$4:$B$904,0),3)</f>
        <v>55+</v>
      </c>
      <c r="F2801" s="23">
        <f>INDEX(Table,MATCH('Classwork 5'!B2801,'5b'!$B$4:$B$904,0),4)</f>
        <v>13</v>
      </c>
      <c r="G2801" s="23">
        <v>7</v>
      </c>
      <c r="H2801" s="24">
        <v>20515</v>
      </c>
    </row>
    <row r="2802" spans="2:8" x14ac:dyDescent="0.3">
      <c r="B2802" s="22">
        <v>1000451</v>
      </c>
      <c r="C2802" s="23" t="s">
        <v>3264</v>
      </c>
      <c r="D2802" s="23" t="str">
        <f>VLOOKUP(B2802,'5b'!$B$4:$E$904,2,FALSE)</f>
        <v>M</v>
      </c>
      <c r="E2802" s="23" t="str">
        <f>INDEX(Table,MATCH('Classwork 5'!B2802,'5b'!$B$4:$B$904,0),3)</f>
        <v>55+</v>
      </c>
      <c r="F2802" s="23">
        <f>INDEX(Table,MATCH('Classwork 5'!B2802,'5b'!$B$4:$B$904,0),4)</f>
        <v>13</v>
      </c>
      <c r="G2802" s="23">
        <v>8</v>
      </c>
      <c r="H2802" s="24">
        <v>7911</v>
      </c>
    </row>
    <row r="2803" spans="2:8" x14ac:dyDescent="0.3">
      <c r="B2803" s="22">
        <v>1000451</v>
      </c>
      <c r="C2803" s="23" t="s">
        <v>3265</v>
      </c>
      <c r="D2803" s="23" t="str">
        <f>VLOOKUP(B2803,'5b'!$B$4:$E$904,2,FALSE)</f>
        <v>M</v>
      </c>
      <c r="E2803" s="23" t="str">
        <f>INDEX(Table,MATCH('Classwork 5'!B2803,'5b'!$B$4:$B$904,0),3)</f>
        <v>55+</v>
      </c>
      <c r="F2803" s="23">
        <f>INDEX(Table,MATCH('Classwork 5'!B2803,'5b'!$B$4:$B$904,0),4)</f>
        <v>13</v>
      </c>
      <c r="G2803" s="23">
        <v>8</v>
      </c>
      <c r="H2803" s="24">
        <v>8003</v>
      </c>
    </row>
    <row r="2804" spans="2:8" x14ac:dyDescent="0.3">
      <c r="B2804" s="22">
        <v>1000452</v>
      </c>
      <c r="C2804" s="23" t="s">
        <v>1988</v>
      </c>
      <c r="D2804" s="23" t="str">
        <f>VLOOKUP(B2804,'5b'!$B$4:$E$904,2,FALSE)</f>
        <v>M</v>
      </c>
      <c r="E2804" s="23" t="str">
        <f>INDEX(Table,MATCH('Classwork 5'!B2804,'5b'!$B$4:$B$904,0),3)</f>
        <v>51-55</v>
      </c>
      <c r="F2804" s="23">
        <f>INDEX(Table,MATCH('Classwork 5'!B2804,'5b'!$B$4:$B$904,0),4)</f>
        <v>17</v>
      </c>
      <c r="G2804" s="23">
        <v>1</v>
      </c>
      <c r="H2804" s="24">
        <v>19707</v>
      </c>
    </row>
    <row r="2805" spans="2:8" x14ac:dyDescent="0.3">
      <c r="B2805" s="22">
        <v>1000452</v>
      </c>
      <c r="C2805" s="23" t="s">
        <v>2783</v>
      </c>
      <c r="D2805" s="23" t="str">
        <f>VLOOKUP(B2805,'5b'!$B$4:$E$904,2,FALSE)</f>
        <v>M</v>
      </c>
      <c r="E2805" s="23" t="str">
        <f>INDEX(Table,MATCH('Classwork 5'!B2805,'5b'!$B$4:$B$904,0),3)</f>
        <v>51-55</v>
      </c>
      <c r="F2805" s="23">
        <f>INDEX(Table,MATCH('Classwork 5'!B2805,'5b'!$B$4:$B$904,0),4)</f>
        <v>17</v>
      </c>
      <c r="G2805" s="23">
        <v>1</v>
      </c>
      <c r="H2805" s="24">
        <v>15650</v>
      </c>
    </row>
    <row r="2806" spans="2:8" x14ac:dyDescent="0.3">
      <c r="B2806" s="22">
        <v>1000452</v>
      </c>
      <c r="C2806" s="23" t="s">
        <v>3117</v>
      </c>
      <c r="D2806" s="23" t="str">
        <f>VLOOKUP(B2806,'5b'!$B$4:$E$904,2,FALSE)</f>
        <v>M</v>
      </c>
      <c r="E2806" s="23" t="str">
        <f>INDEX(Table,MATCH('Classwork 5'!B2806,'5b'!$B$4:$B$904,0),3)</f>
        <v>51-55</v>
      </c>
      <c r="F2806" s="23">
        <f>INDEX(Table,MATCH('Classwork 5'!B2806,'5b'!$B$4:$B$904,0),4)</f>
        <v>17</v>
      </c>
      <c r="G2806" s="23">
        <v>5</v>
      </c>
      <c r="H2806" s="24">
        <v>7139</v>
      </c>
    </row>
    <row r="2807" spans="2:8" x14ac:dyDescent="0.3">
      <c r="B2807" s="22">
        <v>1000453</v>
      </c>
      <c r="C2807" s="23" t="s">
        <v>2606</v>
      </c>
      <c r="D2807" s="23" t="str">
        <f>VLOOKUP(B2807,'5b'!$B$4:$E$904,2,FALSE)</f>
        <v>M</v>
      </c>
      <c r="E2807" s="23" t="str">
        <f>INDEX(Table,MATCH('Classwork 5'!B2807,'5b'!$B$4:$B$904,0),3)</f>
        <v>18-25</v>
      </c>
      <c r="F2807" s="23">
        <f>INDEX(Table,MATCH('Classwork 5'!B2807,'5b'!$B$4:$B$904,0),4)</f>
        <v>4</v>
      </c>
      <c r="G2807" s="23">
        <v>1</v>
      </c>
      <c r="H2807" s="24">
        <v>15443</v>
      </c>
    </row>
    <row r="2808" spans="2:8" x14ac:dyDescent="0.3">
      <c r="B2808" s="22">
        <v>1000453</v>
      </c>
      <c r="C2808" s="23" t="s">
        <v>2418</v>
      </c>
      <c r="D2808" s="23" t="str">
        <f>VLOOKUP(B2808,'5b'!$B$4:$E$904,2,FALSE)</f>
        <v>M</v>
      </c>
      <c r="E2808" s="23" t="str">
        <f>INDEX(Table,MATCH('Classwork 5'!B2808,'5b'!$B$4:$B$904,0),3)</f>
        <v>18-25</v>
      </c>
      <c r="F2808" s="23">
        <f>INDEX(Table,MATCH('Classwork 5'!B2808,'5b'!$B$4:$B$904,0),4)</f>
        <v>4</v>
      </c>
      <c r="G2808" s="23">
        <v>1</v>
      </c>
      <c r="H2808" s="24">
        <v>11850</v>
      </c>
    </row>
    <row r="2809" spans="2:8" x14ac:dyDescent="0.3">
      <c r="B2809" s="22">
        <v>1000453</v>
      </c>
      <c r="C2809" s="23" t="s">
        <v>2202</v>
      </c>
      <c r="D2809" s="23" t="str">
        <f>VLOOKUP(B2809,'5b'!$B$4:$E$904,2,FALSE)</f>
        <v>M</v>
      </c>
      <c r="E2809" s="23" t="str">
        <f>INDEX(Table,MATCH('Classwork 5'!B2809,'5b'!$B$4:$B$904,0),3)</f>
        <v>18-25</v>
      </c>
      <c r="F2809" s="23">
        <f>INDEX(Table,MATCH('Classwork 5'!B2809,'5b'!$B$4:$B$904,0),4)</f>
        <v>4</v>
      </c>
      <c r="G2809" s="23">
        <v>3</v>
      </c>
      <c r="H2809" s="24">
        <v>8276</v>
      </c>
    </row>
    <row r="2810" spans="2:8" x14ac:dyDescent="0.3">
      <c r="B2810" s="22">
        <v>1000453</v>
      </c>
      <c r="C2810" s="23" t="s">
        <v>2581</v>
      </c>
      <c r="D2810" s="23" t="str">
        <f>VLOOKUP(B2810,'5b'!$B$4:$E$904,2,FALSE)</f>
        <v>M</v>
      </c>
      <c r="E2810" s="23" t="str">
        <f>INDEX(Table,MATCH('Classwork 5'!B2810,'5b'!$B$4:$B$904,0),3)</f>
        <v>18-25</v>
      </c>
      <c r="F2810" s="23">
        <f>INDEX(Table,MATCH('Classwork 5'!B2810,'5b'!$B$4:$B$904,0),4)</f>
        <v>4</v>
      </c>
      <c r="G2810" s="23">
        <v>5</v>
      </c>
      <c r="H2810" s="24">
        <v>3505</v>
      </c>
    </row>
    <row r="2811" spans="2:8" x14ac:dyDescent="0.3">
      <c r="B2811" s="22">
        <v>1000453</v>
      </c>
      <c r="C2811" s="23" t="s">
        <v>2573</v>
      </c>
      <c r="D2811" s="23" t="str">
        <f>VLOOKUP(B2811,'5b'!$B$4:$E$904,2,FALSE)</f>
        <v>M</v>
      </c>
      <c r="E2811" s="23" t="str">
        <f>INDEX(Table,MATCH('Classwork 5'!B2811,'5b'!$B$4:$B$904,0),3)</f>
        <v>18-25</v>
      </c>
      <c r="F2811" s="23">
        <f>INDEX(Table,MATCH('Classwork 5'!B2811,'5b'!$B$4:$B$904,0),4)</f>
        <v>4</v>
      </c>
      <c r="G2811" s="23">
        <v>5</v>
      </c>
      <c r="H2811" s="24">
        <v>7006</v>
      </c>
    </row>
    <row r="2812" spans="2:8" x14ac:dyDescent="0.3">
      <c r="B2812" s="22">
        <v>1000453</v>
      </c>
      <c r="C2812" s="23" t="s">
        <v>2769</v>
      </c>
      <c r="D2812" s="23" t="str">
        <f>VLOOKUP(B2812,'5b'!$B$4:$E$904,2,FALSE)</f>
        <v>M</v>
      </c>
      <c r="E2812" s="23" t="str">
        <f>INDEX(Table,MATCH('Classwork 5'!B2812,'5b'!$B$4:$B$904,0),3)</f>
        <v>18-25</v>
      </c>
      <c r="F2812" s="23">
        <f>INDEX(Table,MATCH('Classwork 5'!B2812,'5b'!$B$4:$B$904,0),4)</f>
        <v>4</v>
      </c>
      <c r="G2812" s="23">
        <v>2</v>
      </c>
      <c r="H2812" s="24">
        <v>13180</v>
      </c>
    </row>
    <row r="2813" spans="2:8" x14ac:dyDescent="0.3">
      <c r="B2813" s="22">
        <v>1000453</v>
      </c>
      <c r="C2813" s="23" t="s">
        <v>2569</v>
      </c>
      <c r="D2813" s="23" t="str">
        <f>VLOOKUP(B2813,'5b'!$B$4:$E$904,2,FALSE)</f>
        <v>M</v>
      </c>
      <c r="E2813" s="23" t="str">
        <f>INDEX(Table,MATCH('Classwork 5'!B2813,'5b'!$B$4:$B$904,0),3)</f>
        <v>18-25</v>
      </c>
      <c r="F2813" s="23">
        <f>INDEX(Table,MATCH('Classwork 5'!B2813,'5b'!$B$4:$B$904,0),4)</f>
        <v>4</v>
      </c>
      <c r="G2813" s="23">
        <v>5</v>
      </c>
      <c r="H2813" s="24">
        <v>5424</v>
      </c>
    </row>
    <row r="2814" spans="2:8" x14ac:dyDescent="0.3">
      <c r="B2814" s="22">
        <v>1000453</v>
      </c>
      <c r="C2814" s="23" t="s">
        <v>2792</v>
      </c>
      <c r="D2814" s="23" t="str">
        <f>VLOOKUP(B2814,'5b'!$B$4:$E$904,2,FALSE)</f>
        <v>M</v>
      </c>
      <c r="E2814" s="23" t="str">
        <f>INDEX(Table,MATCH('Classwork 5'!B2814,'5b'!$B$4:$B$904,0),3)</f>
        <v>18-25</v>
      </c>
      <c r="F2814" s="23">
        <f>INDEX(Table,MATCH('Classwork 5'!B2814,'5b'!$B$4:$B$904,0),4)</f>
        <v>4</v>
      </c>
      <c r="G2814" s="23">
        <v>5</v>
      </c>
      <c r="H2814" s="24">
        <v>5317</v>
      </c>
    </row>
    <row r="2815" spans="2:8" x14ac:dyDescent="0.3">
      <c r="B2815" s="22">
        <v>1000453</v>
      </c>
      <c r="C2815" s="23" t="s">
        <v>3266</v>
      </c>
      <c r="D2815" s="23" t="str">
        <f>VLOOKUP(B2815,'5b'!$B$4:$E$904,2,FALSE)</f>
        <v>M</v>
      </c>
      <c r="E2815" s="23" t="str">
        <f>INDEX(Table,MATCH('Classwork 5'!B2815,'5b'!$B$4:$B$904,0),3)</f>
        <v>18-25</v>
      </c>
      <c r="F2815" s="23">
        <f>INDEX(Table,MATCH('Classwork 5'!B2815,'5b'!$B$4:$B$904,0),4)</f>
        <v>4</v>
      </c>
      <c r="G2815" s="23">
        <v>5</v>
      </c>
      <c r="H2815" s="24">
        <v>5348</v>
      </c>
    </row>
    <row r="2816" spans="2:8" x14ac:dyDescent="0.3">
      <c r="B2816" s="22">
        <v>1000453</v>
      </c>
      <c r="C2816" s="23" t="s">
        <v>2353</v>
      </c>
      <c r="D2816" s="23" t="str">
        <f>VLOOKUP(B2816,'5b'!$B$4:$E$904,2,FALSE)</f>
        <v>M</v>
      </c>
      <c r="E2816" s="23" t="str">
        <f>INDEX(Table,MATCH('Classwork 5'!B2816,'5b'!$B$4:$B$904,0),3)</f>
        <v>18-25</v>
      </c>
      <c r="F2816" s="23">
        <f>INDEX(Table,MATCH('Classwork 5'!B2816,'5b'!$B$4:$B$904,0),4)</f>
        <v>4</v>
      </c>
      <c r="G2816" s="23">
        <v>5</v>
      </c>
      <c r="H2816" s="24">
        <v>5396</v>
      </c>
    </row>
    <row r="2817" spans="2:8" x14ac:dyDescent="0.3">
      <c r="B2817" s="22">
        <v>1000453</v>
      </c>
      <c r="C2817" s="23" t="s">
        <v>3267</v>
      </c>
      <c r="D2817" s="23" t="str">
        <f>VLOOKUP(B2817,'5b'!$B$4:$E$904,2,FALSE)</f>
        <v>M</v>
      </c>
      <c r="E2817" s="23" t="str">
        <f>INDEX(Table,MATCH('Classwork 5'!B2817,'5b'!$B$4:$B$904,0),3)</f>
        <v>18-25</v>
      </c>
      <c r="F2817" s="23">
        <f>INDEX(Table,MATCH('Classwork 5'!B2817,'5b'!$B$4:$B$904,0),4)</f>
        <v>4</v>
      </c>
      <c r="G2817" s="23">
        <v>1</v>
      </c>
      <c r="H2817" s="24">
        <v>15406</v>
      </c>
    </row>
    <row r="2818" spans="2:8" x14ac:dyDescent="0.3">
      <c r="B2818" s="22">
        <v>1000453</v>
      </c>
      <c r="C2818" s="23" t="s">
        <v>3175</v>
      </c>
      <c r="D2818" s="23" t="str">
        <f>VLOOKUP(B2818,'5b'!$B$4:$E$904,2,FALSE)</f>
        <v>M</v>
      </c>
      <c r="E2818" s="23" t="str">
        <f>INDEX(Table,MATCH('Classwork 5'!B2818,'5b'!$B$4:$B$904,0),3)</f>
        <v>18-25</v>
      </c>
      <c r="F2818" s="23">
        <f>INDEX(Table,MATCH('Classwork 5'!B2818,'5b'!$B$4:$B$904,0),4)</f>
        <v>4</v>
      </c>
      <c r="G2818" s="23">
        <v>6</v>
      </c>
      <c r="H2818" s="24">
        <v>16703</v>
      </c>
    </row>
    <row r="2819" spans="2:8" x14ac:dyDescent="0.3">
      <c r="B2819" s="22">
        <v>1000453</v>
      </c>
      <c r="C2819" s="23" t="s">
        <v>2017</v>
      </c>
      <c r="D2819" s="23" t="str">
        <f>VLOOKUP(B2819,'5b'!$B$4:$E$904,2,FALSE)</f>
        <v>M</v>
      </c>
      <c r="E2819" s="23" t="str">
        <f>INDEX(Table,MATCH('Classwork 5'!B2819,'5b'!$B$4:$B$904,0),3)</f>
        <v>18-25</v>
      </c>
      <c r="F2819" s="23">
        <f>INDEX(Table,MATCH('Classwork 5'!B2819,'5b'!$B$4:$B$904,0),4)</f>
        <v>4</v>
      </c>
      <c r="G2819" s="23">
        <v>5</v>
      </c>
      <c r="H2819" s="24">
        <v>6876</v>
      </c>
    </row>
    <row r="2820" spans="2:8" x14ac:dyDescent="0.3">
      <c r="B2820" s="22">
        <v>1000453</v>
      </c>
      <c r="C2820" s="23" t="s">
        <v>3268</v>
      </c>
      <c r="D2820" s="23" t="str">
        <f>VLOOKUP(B2820,'5b'!$B$4:$E$904,2,FALSE)</f>
        <v>M</v>
      </c>
      <c r="E2820" s="23" t="str">
        <f>INDEX(Table,MATCH('Classwork 5'!B2820,'5b'!$B$4:$B$904,0),3)</f>
        <v>18-25</v>
      </c>
      <c r="F2820" s="23">
        <f>INDEX(Table,MATCH('Classwork 5'!B2820,'5b'!$B$4:$B$904,0),4)</f>
        <v>4</v>
      </c>
      <c r="G2820" s="23">
        <v>8</v>
      </c>
      <c r="H2820" s="24">
        <v>8129</v>
      </c>
    </row>
    <row r="2821" spans="2:8" x14ac:dyDescent="0.3">
      <c r="B2821" s="22">
        <v>1000454</v>
      </c>
      <c r="C2821" s="23" t="s">
        <v>2157</v>
      </c>
      <c r="D2821" s="23" t="str">
        <f>VLOOKUP(B2821,'5b'!$B$4:$E$904,2,FALSE)</f>
        <v>M</v>
      </c>
      <c r="E2821" s="23" t="str">
        <f>INDEX(Table,MATCH('Classwork 5'!B2821,'5b'!$B$4:$B$904,0),3)</f>
        <v>26-35</v>
      </c>
      <c r="F2821" s="23">
        <f>INDEX(Table,MATCH('Classwork 5'!B2821,'5b'!$B$4:$B$904,0),4)</f>
        <v>20</v>
      </c>
      <c r="G2821" s="23">
        <v>1</v>
      </c>
      <c r="H2821" s="24">
        <v>15637</v>
      </c>
    </row>
    <row r="2822" spans="2:8" x14ac:dyDescent="0.3">
      <c r="B2822" s="22">
        <v>1000454</v>
      </c>
      <c r="C2822" s="23" t="s">
        <v>2909</v>
      </c>
      <c r="D2822" s="23" t="str">
        <f>VLOOKUP(B2822,'5b'!$B$4:$E$904,2,FALSE)</f>
        <v>M</v>
      </c>
      <c r="E2822" s="23" t="str">
        <f>INDEX(Table,MATCH('Classwork 5'!B2822,'5b'!$B$4:$B$904,0),3)</f>
        <v>26-35</v>
      </c>
      <c r="F2822" s="23">
        <f>INDEX(Table,MATCH('Classwork 5'!B2822,'5b'!$B$4:$B$904,0),4)</f>
        <v>20</v>
      </c>
      <c r="G2822" s="23">
        <v>1</v>
      </c>
      <c r="H2822" s="24">
        <v>4400</v>
      </c>
    </row>
    <row r="2823" spans="2:8" x14ac:dyDescent="0.3">
      <c r="B2823" s="22">
        <v>1000454</v>
      </c>
      <c r="C2823" s="23" t="s">
        <v>2384</v>
      </c>
      <c r="D2823" s="23" t="str">
        <f>VLOOKUP(B2823,'5b'!$B$4:$E$904,2,FALSE)</f>
        <v>M</v>
      </c>
      <c r="E2823" s="23" t="str">
        <f>INDEX(Table,MATCH('Classwork 5'!B2823,'5b'!$B$4:$B$904,0),3)</f>
        <v>26-35</v>
      </c>
      <c r="F2823" s="23">
        <f>INDEX(Table,MATCH('Classwork 5'!B2823,'5b'!$B$4:$B$904,0),4)</f>
        <v>20</v>
      </c>
      <c r="G2823" s="23">
        <v>6</v>
      </c>
      <c r="H2823" s="24">
        <v>20086</v>
      </c>
    </row>
    <row r="2824" spans="2:8" x14ac:dyDescent="0.3">
      <c r="B2824" s="22">
        <v>1000454</v>
      </c>
      <c r="C2824" s="23" t="s">
        <v>2316</v>
      </c>
      <c r="D2824" s="23" t="str">
        <f>VLOOKUP(B2824,'5b'!$B$4:$E$904,2,FALSE)</f>
        <v>M</v>
      </c>
      <c r="E2824" s="23" t="str">
        <f>INDEX(Table,MATCH('Classwork 5'!B2824,'5b'!$B$4:$B$904,0),3)</f>
        <v>26-35</v>
      </c>
      <c r="F2824" s="23">
        <f>INDEX(Table,MATCH('Classwork 5'!B2824,'5b'!$B$4:$B$904,0),4)</f>
        <v>20</v>
      </c>
      <c r="G2824" s="23">
        <v>8</v>
      </c>
      <c r="H2824" s="24">
        <v>7788</v>
      </c>
    </row>
    <row r="2825" spans="2:8" x14ac:dyDescent="0.3">
      <c r="B2825" s="22">
        <v>1000454</v>
      </c>
      <c r="C2825" s="23" t="s">
        <v>2094</v>
      </c>
      <c r="D2825" s="23" t="str">
        <f>VLOOKUP(B2825,'5b'!$B$4:$E$904,2,FALSE)</f>
        <v>M</v>
      </c>
      <c r="E2825" s="23" t="str">
        <f>INDEX(Table,MATCH('Classwork 5'!B2825,'5b'!$B$4:$B$904,0),3)</f>
        <v>26-35</v>
      </c>
      <c r="F2825" s="23">
        <f>INDEX(Table,MATCH('Classwork 5'!B2825,'5b'!$B$4:$B$904,0),4)</f>
        <v>20</v>
      </c>
      <c r="G2825" s="23">
        <v>15</v>
      </c>
      <c r="H2825" s="24">
        <v>20940</v>
      </c>
    </row>
    <row r="2826" spans="2:8" x14ac:dyDescent="0.3">
      <c r="B2826" s="22">
        <v>1000454</v>
      </c>
      <c r="C2826" s="23" t="s">
        <v>3067</v>
      </c>
      <c r="D2826" s="23" t="str">
        <f>VLOOKUP(B2826,'5b'!$B$4:$E$904,2,FALSE)</f>
        <v>M</v>
      </c>
      <c r="E2826" s="23" t="str">
        <f>INDEX(Table,MATCH('Classwork 5'!B2826,'5b'!$B$4:$B$904,0),3)</f>
        <v>26-35</v>
      </c>
      <c r="F2826" s="23">
        <f>INDEX(Table,MATCH('Classwork 5'!B2826,'5b'!$B$4:$B$904,0),4)</f>
        <v>20</v>
      </c>
      <c r="G2826" s="23">
        <v>8</v>
      </c>
      <c r="H2826" s="24">
        <v>6150</v>
      </c>
    </row>
    <row r="2827" spans="2:8" x14ac:dyDescent="0.3">
      <c r="B2827" s="22">
        <v>1000454</v>
      </c>
      <c r="C2827" s="23" t="s">
        <v>3037</v>
      </c>
      <c r="D2827" s="23" t="str">
        <f>VLOOKUP(B2827,'5b'!$B$4:$E$904,2,FALSE)</f>
        <v>M</v>
      </c>
      <c r="E2827" s="23" t="str">
        <f>INDEX(Table,MATCH('Classwork 5'!B2827,'5b'!$B$4:$B$904,0),3)</f>
        <v>26-35</v>
      </c>
      <c r="F2827" s="23">
        <f>INDEX(Table,MATCH('Classwork 5'!B2827,'5b'!$B$4:$B$904,0),4)</f>
        <v>20</v>
      </c>
      <c r="G2827" s="23">
        <v>5</v>
      </c>
      <c r="H2827" s="24">
        <v>6913</v>
      </c>
    </row>
    <row r="2828" spans="2:8" x14ac:dyDescent="0.3">
      <c r="B2828" s="22">
        <v>1000454</v>
      </c>
      <c r="C2828" s="23" t="s">
        <v>2073</v>
      </c>
      <c r="D2828" s="23" t="str">
        <f>VLOOKUP(B2828,'5b'!$B$4:$E$904,2,FALSE)</f>
        <v>M</v>
      </c>
      <c r="E2828" s="23" t="str">
        <f>INDEX(Table,MATCH('Classwork 5'!B2828,'5b'!$B$4:$B$904,0),3)</f>
        <v>26-35</v>
      </c>
      <c r="F2828" s="23">
        <f>INDEX(Table,MATCH('Classwork 5'!B2828,'5b'!$B$4:$B$904,0),4)</f>
        <v>20</v>
      </c>
      <c r="G2828" s="23">
        <v>5</v>
      </c>
      <c r="H2828" s="24">
        <v>8905</v>
      </c>
    </row>
    <row r="2829" spans="2:8" x14ac:dyDescent="0.3">
      <c r="B2829" s="22">
        <v>1000454</v>
      </c>
      <c r="C2829" s="23" t="s">
        <v>3269</v>
      </c>
      <c r="D2829" s="23" t="str">
        <f>VLOOKUP(B2829,'5b'!$B$4:$E$904,2,FALSE)</f>
        <v>M</v>
      </c>
      <c r="E2829" s="23" t="str">
        <f>INDEX(Table,MATCH('Classwork 5'!B2829,'5b'!$B$4:$B$904,0),3)</f>
        <v>26-35</v>
      </c>
      <c r="F2829" s="23">
        <f>INDEX(Table,MATCH('Classwork 5'!B2829,'5b'!$B$4:$B$904,0),4)</f>
        <v>20</v>
      </c>
      <c r="G2829" s="23">
        <v>8</v>
      </c>
      <c r="H2829" s="24">
        <v>9790</v>
      </c>
    </row>
    <row r="2830" spans="2:8" x14ac:dyDescent="0.3">
      <c r="B2830" s="22">
        <v>1000454</v>
      </c>
      <c r="C2830" s="23" t="s">
        <v>2959</v>
      </c>
      <c r="D2830" s="23" t="str">
        <f>VLOOKUP(B2830,'5b'!$B$4:$E$904,2,FALSE)</f>
        <v>M</v>
      </c>
      <c r="E2830" s="23" t="str">
        <f>INDEX(Table,MATCH('Classwork 5'!B2830,'5b'!$B$4:$B$904,0),3)</f>
        <v>26-35</v>
      </c>
      <c r="F2830" s="23">
        <f>INDEX(Table,MATCH('Classwork 5'!B2830,'5b'!$B$4:$B$904,0),4)</f>
        <v>20</v>
      </c>
      <c r="G2830" s="23">
        <v>11</v>
      </c>
      <c r="H2830" s="24">
        <v>1587</v>
      </c>
    </row>
    <row r="2831" spans="2:8" x14ac:dyDescent="0.3">
      <c r="B2831" s="22">
        <v>1000454</v>
      </c>
      <c r="C2831" s="23" t="s">
        <v>2332</v>
      </c>
      <c r="D2831" s="23" t="str">
        <f>VLOOKUP(B2831,'5b'!$B$4:$E$904,2,FALSE)</f>
        <v>M</v>
      </c>
      <c r="E2831" s="23" t="str">
        <f>INDEX(Table,MATCH('Classwork 5'!B2831,'5b'!$B$4:$B$904,0),3)</f>
        <v>26-35</v>
      </c>
      <c r="F2831" s="23">
        <f>INDEX(Table,MATCH('Classwork 5'!B2831,'5b'!$B$4:$B$904,0),4)</f>
        <v>20</v>
      </c>
      <c r="G2831" s="23">
        <v>5</v>
      </c>
      <c r="H2831" s="24">
        <v>6884</v>
      </c>
    </row>
    <row r="2832" spans="2:8" x14ac:dyDescent="0.3">
      <c r="B2832" s="22">
        <v>1000454</v>
      </c>
      <c r="C2832" s="23" t="s">
        <v>2162</v>
      </c>
      <c r="D2832" s="23" t="str">
        <f>VLOOKUP(B2832,'5b'!$B$4:$E$904,2,FALSE)</f>
        <v>M</v>
      </c>
      <c r="E2832" s="23" t="str">
        <f>INDEX(Table,MATCH('Classwork 5'!B2832,'5b'!$B$4:$B$904,0),3)</f>
        <v>26-35</v>
      </c>
      <c r="F2832" s="23">
        <f>INDEX(Table,MATCH('Classwork 5'!B2832,'5b'!$B$4:$B$904,0),4)</f>
        <v>20</v>
      </c>
      <c r="G2832" s="23">
        <v>4</v>
      </c>
      <c r="H2832" s="24">
        <v>1419</v>
      </c>
    </row>
    <row r="2833" spans="2:8" x14ac:dyDescent="0.3">
      <c r="B2833" s="22">
        <v>1000456</v>
      </c>
      <c r="C2833" s="23" t="s">
        <v>1945</v>
      </c>
      <c r="D2833" s="23" t="str">
        <f>VLOOKUP(B2833,'5b'!$B$4:$E$904,2,FALSE)</f>
        <v>M</v>
      </c>
      <c r="E2833" s="23" t="str">
        <f>INDEX(Table,MATCH('Classwork 5'!B2833,'5b'!$B$4:$B$904,0),3)</f>
        <v>36-45</v>
      </c>
      <c r="F2833" s="23">
        <f>INDEX(Table,MATCH('Classwork 5'!B2833,'5b'!$B$4:$B$904,0),4)</f>
        <v>0</v>
      </c>
      <c r="G2833" s="23">
        <v>5</v>
      </c>
      <c r="H2833" s="24">
        <v>8880</v>
      </c>
    </row>
    <row r="2834" spans="2:8" x14ac:dyDescent="0.3">
      <c r="B2834" s="22">
        <v>1000456</v>
      </c>
      <c r="C2834" s="23" t="s">
        <v>2287</v>
      </c>
      <c r="D2834" s="23" t="str">
        <f>VLOOKUP(B2834,'5b'!$B$4:$E$904,2,FALSE)</f>
        <v>M</v>
      </c>
      <c r="E2834" s="23" t="str">
        <f>INDEX(Table,MATCH('Classwork 5'!B2834,'5b'!$B$4:$B$904,0),3)</f>
        <v>36-45</v>
      </c>
      <c r="F2834" s="23">
        <f>INDEX(Table,MATCH('Classwork 5'!B2834,'5b'!$B$4:$B$904,0),4)</f>
        <v>0</v>
      </c>
      <c r="G2834" s="23">
        <v>8</v>
      </c>
      <c r="H2834" s="24">
        <v>9795</v>
      </c>
    </row>
    <row r="2835" spans="2:8" x14ac:dyDescent="0.3">
      <c r="B2835" s="22">
        <v>1000456</v>
      </c>
      <c r="C2835" s="23" t="s">
        <v>2148</v>
      </c>
      <c r="D2835" s="23" t="str">
        <f>VLOOKUP(B2835,'5b'!$B$4:$E$904,2,FALSE)</f>
        <v>M</v>
      </c>
      <c r="E2835" s="23" t="str">
        <f>INDEX(Table,MATCH('Classwork 5'!B2835,'5b'!$B$4:$B$904,0),3)</f>
        <v>36-45</v>
      </c>
      <c r="F2835" s="23">
        <f>INDEX(Table,MATCH('Classwork 5'!B2835,'5b'!$B$4:$B$904,0),4)</f>
        <v>0</v>
      </c>
      <c r="G2835" s="23">
        <v>5</v>
      </c>
      <c r="H2835" s="24">
        <v>5280</v>
      </c>
    </row>
    <row r="2836" spans="2:8" x14ac:dyDescent="0.3">
      <c r="B2836" s="22">
        <v>1000456</v>
      </c>
      <c r="C2836" s="23" t="s">
        <v>3260</v>
      </c>
      <c r="D2836" s="23" t="str">
        <f>VLOOKUP(B2836,'5b'!$B$4:$E$904,2,FALSE)</f>
        <v>M</v>
      </c>
      <c r="E2836" s="23" t="str">
        <f>INDEX(Table,MATCH('Classwork 5'!B2836,'5b'!$B$4:$B$904,0),3)</f>
        <v>36-45</v>
      </c>
      <c r="F2836" s="23">
        <f>INDEX(Table,MATCH('Classwork 5'!B2836,'5b'!$B$4:$B$904,0),4)</f>
        <v>0</v>
      </c>
      <c r="G2836" s="23">
        <v>1</v>
      </c>
      <c r="H2836" s="24">
        <v>11902</v>
      </c>
    </row>
    <row r="2837" spans="2:8" x14ac:dyDescent="0.3">
      <c r="B2837" s="22">
        <v>1000456</v>
      </c>
      <c r="C2837" s="23" t="s">
        <v>2456</v>
      </c>
      <c r="D2837" s="23" t="str">
        <f>VLOOKUP(B2837,'5b'!$B$4:$E$904,2,FALSE)</f>
        <v>M</v>
      </c>
      <c r="E2837" s="23" t="str">
        <f>INDEX(Table,MATCH('Classwork 5'!B2837,'5b'!$B$4:$B$904,0),3)</f>
        <v>36-45</v>
      </c>
      <c r="F2837" s="23">
        <f>INDEX(Table,MATCH('Classwork 5'!B2837,'5b'!$B$4:$B$904,0),4)</f>
        <v>0</v>
      </c>
      <c r="G2837" s="23">
        <v>5</v>
      </c>
      <c r="H2837" s="24">
        <v>7032</v>
      </c>
    </row>
    <row r="2838" spans="2:8" x14ac:dyDescent="0.3">
      <c r="B2838" s="22">
        <v>1000457</v>
      </c>
      <c r="C2838" s="23" t="s">
        <v>3270</v>
      </c>
      <c r="D2838" s="23" t="str">
        <f>VLOOKUP(B2838,'5b'!$B$4:$E$904,2,FALSE)</f>
        <v>M</v>
      </c>
      <c r="E2838" s="23" t="str">
        <f>INDEX(Table,MATCH('Classwork 5'!B2838,'5b'!$B$4:$B$904,0),3)</f>
        <v>18-25</v>
      </c>
      <c r="F2838" s="23">
        <f>INDEX(Table,MATCH('Classwork 5'!B2838,'5b'!$B$4:$B$904,0),4)</f>
        <v>4</v>
      </c>
      <c r="G2838" s="23">
        <v>8</v>
      </c>
      <c r="H2838" s="24">
        <v>5993</v>
      </c>
    </row>
    <row r="2839" spans="2:8" x14ac:dyDescent="0.3">
      <c r="B2839" s="22">
        <v>1000457</v>
      </c>
      <c r="C2839" s="23" t="s">
        <v>2316</v>
      </c>
      <c r="D2839" s="23" t="str">
        <f>VLOOKUP(B2839,'5b'!$B$4:$E$904,2,FALSE)</f>
        <v>M</v>
      </c>
      <c r="E2839" s="23" t="str">
        <f>INDEX(Table,MATCH('Classwork 5'!B2839,'5b'!$B$4:$B$904,0),3)</f>
        <v>18-25</v>
      </c>
      <c r="F2839" s="23">
        <f>INDEX(Table,MATCH('Classwork 5'!B2839,'5b'!$B$4:$B$904,0),4)</f>
        <v>4</v>
      </c>
      <c r="G2839" s="23">
        <v>8</v>
      </c>
      <c r="H2839" s="24">
        <v>7858</v>
      </c>
    </row>
    <row r="2840" spans="2:8" x14ac:dyDescent="0.3">
      <c r="B2840" s="22">
        <v>1000457</v>
      </c>
      <c r="C2840" s="23" t="s">
        <v>1955</v>
      </c>
      <c r="D2840" s="23" t="str">
        <f>VLOOKUP(B2840,'5b'!$B$4:$E$904,2,FALSE)</f>
        <v>M</v>
      </c>
      <c r="E2840" s="23" t="str">
        <f>INDEX(Table,MATCH('Classwork 5'!B2840,'5b'!$B$4:$B$904,0),3)</f>
        <v>18-25</v>
      </c>
      <c r="F2840" s="23">
        <f>INDEX(Table,MATCH('Classwork 5'!B2840,'5b'!$B$4:$B$904,0),4)</f>
        <v>4</v>
      </c>
      <c r="G2840" s="23">
        <v>5</v>
      </c>
      <c r="H2840" s="24">
        <v>5359</v>
      </c>
    </row>
    <row r="2841" spans="2:8" x14ac:dyDescent="0.3">
      <c r="B2841" s="22">
        <v>1000457</v>
      </c>
      <c r="C2841" s="23" t="s">
        <v>2061</v>
      </c>
      <c r="D2841" s="23" t="str">
        <f>VLOOKUP(B2841,'5b'!$B$4:$E$904,2,FALSE)</f>
        <v>M</v>
      </c>
      <c r="E2841" s="23" t="str">
        <f>INDEX(Table,MATCH('Classwork 5'!B2841,'5b'!$B$4:$B$904,0),3)</f>
        <v>18-25</v>
      </c>
      <c r="F2841" s="23">
        <f>INDEX(Table,MATCH('Classwork 5'!B2841,'5b'!$B$4:$B$904,0),4)</f>
        <v>4</v>
      </c>
      <c r="G2841" s="23">
        <v>1</v>
      </c>
      <c r="H2841" s="24">
        <v>15178</v>
      </c>
    </row>
    <row r="2842" spans="2:8" x14ac:dyDescent="0.3">
      <c r="B2842" s="22">
        <v>1000457</v>
      </c>
      <c r="C2842" s="23" t="s">
        <v>3271</v>
      </c>
      <c r="D2842" s="23" t="str">
        <f>VLOOKUP(B2842,'5b'!$B$4:$E$904,2,FALSE)</f>
        <v>M</v>
      </c>
      <c r="E2842" s="23" t="str">
        <f>INDEX(Table,MATCH('Classwork 5'!B2842,'5b'!$B$4:$B$904,0),3)</f>
        <v>18-25</v>
      </c>
      <c r="F2842" s="23">
        <f>INDEX(Table,MATCH('Classwork 5'!B2842,'5b'!$B$4:$B$904,0),4)</f>
        <v>4</v>
      </c>
      <c r="G2842" s="23">
        <v>8</v>
      </c>
      <c r="H2842" s="24">
        <v>7874</v>
      </c>
    </row>
    <row r="2843" spans="2:8" x14ac:dyDescent="0.3">
      <c r="B2843" s="22">
        <v>1000457</v>
      </c>
      <c r="C2843" s="23" t="s">
        <v>2426</v>
      </c>
      <c r="D2843" s="23" t="str">
        <f>VLOOKUP(B2843,'5b'!$B$4:$E$904,2,FALSE)</f>
        <v>M</v>
      </c>
      <c r="E2843" s="23" t="str">
        <f>INDEX(Table,MATCH('Classwork 5'!B2843,'5b'!$B$4:$B$904,0),3)</f>
        <v>18-25</v>
      </c>
      <c r="F2843" s="23">
        <f>INDEX(Table,MATCH('Classwork 5'!B2843,'5b'!$B$4:$B$904,0),4)</f>
        <v>4</v>
      </c>
      <c r="G2843" s="23">
        <v>1</v>
      </c>
      <c r="H2843" s="24">
        <v>8070</v>
      </c>
    </row>
    <row r="2844" spans="2:8" x14ac:dyDescent="0.3">
      <c r="B2844" s="22">
        <v>1000457</v>
      </c>
      <c r="C2844" s="23" t="s">
        <v>2894</v>
      </c>
      <c r="D2844" s="23" t="str">
        <f>VLOOKUP(B2844,'5b'!$B$4:$E$904,2,FALSE)</f>
        <v>M</v>
      </c>
      <c r="E2844" s="23" t="str">
        <f>INDEX(Table,MATCH('Classwork 5'!B2844,'5b'!$B$4:$B$904,0),3)</f>
        <v>18-25</v>
      </c>
      <c r="F2844" s="23">
        <f>INDEX(Table,MATCH('Classwork 5'!B2844,'5b'!$B$4:$B$904,0),4)</f>
        <v>4</v>
      </c>
      <c r="G2844" s="23">
        <v>1</v>
      </c>
      <c r="H2844" s="24">
        <v>7851</v>
      </c>
    </row>
    <row r="2845" spans="2:8" x14ac:dyDescent="0.3">
      <c r="B2845" s="22">
        <v>1000457</v>
      </c>
      <c r="C2845" s="23" t="s">
        <v>2108</v>
      </c>
      <c r="D2845" s="23" t="str">
        <f>VLOOKUP(B2845,'5b'!$B$4:$E$904,2,FALSE)</f>
        <v>M</v>
      </c>
      <c r="E2845" s="23" t="str">
        <f>INDEX(Table,MATCH('Classwork 5'!B2845,'5b'!$B$4:$B$904,0),3)</f>
        <v>18-25</v>
      </c>
      <c r="F2845" s="23">
        <f>INDEX(Table,MATCH('Classwork 5'!B2845,'5b'!$B$4:$B$904,0),4)</f>
        <v>4</v>
      </c>
      <c r="G2845" s="23">
        <v>5</v>
      </c>
      <c r="H2845" s="24">
        <v>6950</v>
      </c>
    </row>
    <row r="2846" spans="2:8" x14ac:dyDescent="0.3">
      <c r="B2846" s="22">
        <v>1000457</v>
      </c>
      <c r="C2846" s="23" t="s">
        <v>3009</v>
      </c>
      <c r="D2846" s="23" t="str">
        <f>VLOOKUP(B2846,'5b'!$B$4:$E$904,2,FALSE)</f>
        <v>M</v>
      </c>
      <c r="E2846" s="23" t="str">
        <f>INDEX(Table,MATCH('Classwork 5'!B2846,'5b'!$B$4:$B$904,0),3)</f>
        <v>18-25</v>
      </c>
      <c r="F2846" s="23">
        <f>INDEX(Table,MATCH('Classwork 5'!B2846,'5b'!$B$4:$B$904,0),4)</f>
        <v>4</v>
      </c>
      <c r="G2846" s="23">
        <v>1</v>
      </c>
      <c r="H2846" s="24">
        <v>15339</v>
      </c>
    </row>
    <row r="2847" spans="2:8" x14ac:dyDescent="0.3">
      <c r="B2847" s="22">
        <v>1000457</v>
      </c>
      <c r="C2847" s="23" t="s">
        <v>3272</v>
      </c>
      <c r="D2847" s="23" t="str">
        <f>VLOOKUP(B2847,'5b'!$B$4:$E$904,2,FALSE)</f>
        <v>M</v>
      </c>
      <c r="E2847" s="23" t="str">
        <f>INDEX(Table,MATCH('Classwork 5'!B2847,'5b'!$B$4:$B$904,0),3)</f>
        <v>18-25</v>
      </c>
      <c r="F2847" s="23">
        <f>INDEX(Table,MATCH('Classwork 5'!B2847,'5b'!$B$4:$B$904,0),4)</f>
        <v>4</v>
      </c>
      <c r="G2847" s="23">
        <v>1</v>
      </c>
      <c r="H2847" s="24">
        <v>11935</v>
      </c>
    </row>
    <row r="2848" spans="2:8" x14ac:dyDescent="0.3">
      <c r="B2848" s="22">
        <v>1000457</v>
      </c>
      <c r="C2848" s="23" t="s">
        <v>3029</v>
      </c>
      <c r="D2848" s="23" t="str">
        <f>VLOOKUP(B2848,'5b'!$B$4:$E$904,2,FALSE)</f>
        <v>M</v>
      </c>
      <c r="E2848" s="23" t="str">
        <f>INDEX(Table,MATCH('Classwork 5'!B2848,'5b'!$B$4:$B$904,0),3)</f>
        <v>18-25</v>
      </c>
      <c r="F2848" s="23">
        <f>INDEX(Table,MATCH('Classwork 5'!B2848,'5b'!$B$4:$B$904,0),4)</f>
        <v>4</v>
      </c>
      <c r="G2848" s="23">
        <v>8</v>
      </c>
      <c r="H2848" s="24">
        <v>8106</v>
      </c>
    </row>
    <row r="2849" spans="2:8" x14ac:dyDescent="0.3">
      <c r="B2849" s="22">
        <v>1000457</v>
      </c>
      <c r="C2849" s="23" t="s">
        <v>2972</v>
      </c>
      <c r="D2849" s="23" t="str">
        <f>VLOOKUP(B2849,'5b'!$B$4:$E$904,2,FALSE)</f>
        <v>M</v>
      </c>
      <c r="E2849" s="23" t="str">
        <f>INDEX(Table,MATCH('Classwork 5'!B2849,'5b'!$B$4:$B$904,0),3)</f>
        <v>18-25</v>
      </c>
      <c r="F2849" s="23">
        <f>INDEX(Table,MATCH('Classwork 5'!B2849,'5b'!$B$4:$B$904,0),4)</f>
        <v>4</v>
      </c>
      <c r="G2849" s="23">
        <v>8</v>
      </c>
      <c r="H2849" s="24">
        <v>7909</v>
      </c>
    </row>
    <row r="2850" spans="2:8" x14ac:dyDescent="0.3">
      <c r="B2850" s="22">
        <v>1000457</v>
      </c>
      <c r="C2850" s="23" t="s">
        <v>2098</v>
      </c>
      <c r="D2850" s="23" t="str">
        <f>VLOOKUP(B2850,'5b'!$B$4:$E$904,2,FALSE)</f>
        <v>M</v>
      </c>
      <c r="E2850" s="23" t="str">
        <f>INDEX(Table,MATCH('Classwork 5'!B2850,'5b'!$B$4:$B$904,0),3)</f>
        <v>18-25</v>
      </c>
      <c r="F2850" s="23">
        <f>INDEX(Table,MATCH('Classwork 5'!B2850,'5b'!$B$4:$B$904,0),4)</f>
        <v>4</v>
      </c>
      <c r="G2850" s="23">
        <v>8</v>
      </c>
      <c r="H2850" s="24">
        <v>5903</v>
      </c>
    </row>
    <row r="2851" spans="2:8" x14ac:dyDescent="0.3">
      <c r="B2851" s="22">
        <v>1000457</v>
      </c>
      <c r="C2851" s="23" t="s">
        <v>2554</v>
      </c>
      <c r="D2851" s="23" t="str">
        <f>VLOOKUP(B2851,'5b'!$B$4:$E$904,2,FALSE)</f>
        <v>M</v>
      </c>
      <c r="E2851" s="23" t="str">
        <f>INDEX(Table,MATCH('Classwork 5'!B2851,'5b'!$B$4:$B$904,0),3)</f>
        <v>18-25</v>
      </c>
      <c r="F2851" s="23">
        <f>INDEX(Table,MATCH('Classwork 5'!B2851,'5b'!$B$4:$B$904,0),4)</f>
        <v>4</v>
      </c>
      <c r="G2851" s="23">
        <v>2</v>
      </c>
      <c r="H2851" s="24">
        <v>13107</v>
      </c>
    </row>
    <row r="2852" spans="2:8" x14ac:dyDescent="0.3">
      <c r="B2852" s="22">
        <v>1000457</v>
      </c>
      <c r="C2852" s="23" t="s">
        <v>3127</v>
      </c>
      <c r="D2852" s="23" t="str">
        <f>VLOOKUP(B2852,'5b'!$B$4:$E$904,2,FALSE)</f>
        <v>M</v>
      </c>
      <c r="E2852" s="23" t="str">
        <f>INDEX(Table,MATCH('Classwork 5'!B2852,'5b'!$B$4:$B$904,0),3)</f>
        <v>18-25</v>
      </c>
      <c r="F2852" s="23">
        <f>INDEX(Table,MATCH('Classwork 5'!B2852,'5b'!$B$4:$B$904,0),4)</f>
        <v>4</v>
      </c>
      <c r="G2852" s="23">
        <v>6</v>
      </c>
      <c r="H2852" s="24">
        <v>12635</v>
      </c>
    </row>
    <row r="2853" spans="2:8" x14ac:dyDescent="0.3">
      <c r="B2853" s="22">
        <v>1000457</v>
      </c>
      <c r="C2853" s="23" t="s">
        <v>3160</v>
      </c>
      <c r="D2853" s="23" t="str">
        <f>VLOOKUP(B2853,'5b'!$B$4:$E$904,2,FALSE)</f>
        <v>M</v>
      </c>
      <c r="E2853" s="23" t="str">
        <f>INDEX(Table,MATCH('Classwork 5'!B2853,'5b'!$B$4:$B$904,0),3)</f>
        <v>18-25</v>
      </c>
      <c r="F2853" s="23">
        <f>INDEX(Table,MATCH('Classwork 5'!B2853,'5b'!$B$4:$B$904,0),4)</f>
        <v>4</v>
      </c>
      <c r="G2853" s="23">
        <v>1</v>
      </c>
      <c r="H2853" s="24">
        <v>7681</v>
      </c>
    </row>
    <row r="2854" spans="2:8" x14ac:dyDescent="0.3">
      <c r="B2854" s="22">
        <v>1000458</v>
      </c>
      <c r="C2854" s="23" t="s">
        <v>3273</v>
      </c>
      <c r="D2854" s="23" t="str">
        <f>VLOOKUP(B2854,'5b'!$B$4:$E$904,2,FALSE)</f>
        <v>M</v>
      </c>
      <c r="E2854" s="23" t="str">
        <f>INDEX(Table,MATCH('Classwork 5'!B2854,'5b'!$B$4:$B$904,0),3)</f>
        <v>51-55</v>
      </c>
      <c r="F2854" s="23">
        <f>INDEX(Table,MATCH('Classwork 5'!B2854,'5b'!$B$4:$B$904,0),4)</f>
        <v>16</v>
      </c>
      <c r="G2854" s="23">
        <v>8</v>
      </c>
      <c r="H2854" s="24">
        <v>5931</v>
      </c>
    </row>
    <row r="2855" spans="2:8" x14ac:dyDescent="0.3">
      <c r="B2855" s="22">
        <v>1000459</v>
      </c>
      <c r="C2855" s="23" t="s">
        <v>2286</v>
      </c>
      <c r="D2855" s="23" t="str">
        <f>VLOOKUP(B2855,'5b'!$B$4:$E$904,2,FALSE)</f>
        <v>F</v>
      </c>
      <c r="E2855" s="23" t="str">
        <f>INDEX(Table,MATCH('Classwork 5'!B2855,'5b'!$B$4:$B$904,0),3)</f>
        <v>18-25</v>
      </c>
      <c r="F2855" s="23">
        <f>INDEX(Table,MATCH('Classwork 5'!B2855,'5b'!$B$4:$B$904,0),4)</f>
        <v>4</v>
      </c>
      <c r="G2855" s="23">
        <v>5</v>
      </c>
      <c r="H2855" s="24">
        <v>8770</v>
      </c>
    </row>
    <row r="2856" spans="2:8" x14ac:dyDescent="0.3">
      <c r="B2856" s="22">
        <v>1000460</v>
      </c>
      <c r="C2856" s="23" t="s">
        <v>3274</v>
      </c>
      <c r="D2856" s="23" t="str">
        <f>VLOOKUP(B2856,'5b'!$B$4:$E$904,2,FALSE)</f>
        <v>M</v>
      </c>
      <c r="E2856" s="23" t="str">
        <f>INDEX(Table,MATCH('Classwork 5'!B2856,'5b'!$B$4:$B$904,0),3)</f>
        <v>46-50</v>
      </c>
      <c r="F2856" s="23">
        <f>INDEX(Table,MATCH('Classwork 5'!B2856,'5b'!$B$4:$B$904,0),4)</f>
        <v>18</v>
      </c>
      <c r="G2856" s="23">
        <v>5</v>
      </c>
      <c r="H2856" s="24">
        <v>6947</v>
      </c>
    </row>
    <row r="2857" spans="2:8" x14ac:dyDescent="0.3">
      <c r="B2857" s="22">
        <v>1000460</v>
      </c>
      <c r="C2857" s="23" t="s">
        <v>2155</v>
      </c>
      <c r="D2857" s="23" t="str">
        <f>VLOOKUP(B2857,'5b'!$B$4:$E$904,2,FALSE)</f>
        <v>M</v>
      </c>
      <c r="E2857" s="23" t="str">
        <f>INDEX(Table,MATCH('Classwork 5'!B2857,'5b'!$B$4:$B$904,0),3)</f>
        <v>46-50</v>
      </c>
      <c r="F2857" s="23">
        <f>INDEX(Table,MATCH('Classwork 5'!B2857,'5b'!$B$4:$B$904,0),4)</f>
        <v>18</v>
      </c>
      <c r="G2857" s="23">
        <v>5</v>
      </c>
      <c r="H2857" s="24">
        <v>5292</v>
      </c>
    </row>
    <row r="2858" spans="2:8" x14ac:dyDescent="0.3">
      <c r="B2858" s="22">
        <v>1000461</v>
      </c>
      <c r="C2858" s="23" t="s">
        <v>1997</v>
      </c>
      <c r="D2858" s="23" t="str">
        <f>VLOOKUP(B2858,'5b'!$B$4:$E$904,2,FALSE)</f>
        <v>M</v>
      </c>
      <c r="E2858" s="23" t="str">
        <f>INDEX(Table,MATCH('Classwork 5'!B2858,'5b'!$B$4:$B$904,0),3)</f>
        <v>51-55</v>
      </c>
      <c r="F2858" s="23">
        <f>INDEX(Table,MATCH('Classwork 5'!B2858,'5b'!$B$4:$B$904,0),4)</f>
        <v>7</v>
      </c>
      <c r="G2858" s="23">
        <v>5</v>
      </c>
      <c r="H2858" s="24">
        <v>6972</v>
      </c>
    </row>
    <row r="2859" spans="2:8" x14ac:dyDescent="0.3">
      <c r="B2859" s="22">
        <v>1000461</v>
      </c>
      <c r="C2859" s="23" t="s">
        <v>2044</v>
      </c>
      <c r="D2859" s="23" t="str">
        <f>VLOOKUP(B2859,'5b'!$B$4:$E$904,2,FALSE)</f>
        <v>M</v>
      </c>
      <c r="E2859" s="23" t="str">
        <f>INDEX(Table,MATCH('Classwork 5'!B2859,'5b'!$B$4:$B$904,0),3)</f>
        <v>51-55</v>
      </c>
      <c r="F2859" s="23">
        <f>INDEX(Table,MATCH('Classwork 5'!B2859,'5b'!$B$4:$B$904,0),4)</f>
        <v>7</v>
      </c>
      <c r="G2859" s="23">
        <v>5</v>
      </c>
      <c r="H2859" s="24">
        <v>1786</v>
      </c>
    </row>
    <row r="2860" spans="2:8" x14ac:dyDescent="0.3">
      <c r="B2860" s="22">
        <v>1000461</v>
      </c>
      <c r="C2860" s="23" t="s">
        <v>3275</v>
      </c>
      <c r="D2860" s="23" t="str">
        <f>VLOOKUP(B2860,'5b'!$B$4:$E$904,2,FALSE)</f>
        <v>M</v>
      </c>
      <c r="E2860" s="23" t="str">
        <f>INDEX(Table,MATCH('Classwork 5'!B2860,'5b'!$B$4:$B$904,0),3)</f>
        <v>51-55</v>
      </c>
      <c r="F2860" s="23">
        <f>INDEX(Table,MATCH('Classwork 5'!B2860,'5b'!$B$4:$B$904,0),4)</f>
        <v>7</v>
      </c>
      <c r="G2860" s="23">
        <v>1</v>
      </c>
      <c r="H2860" s="24">
        <v>11762</v>
      </c>
    </row>
    <row r="2861" spans="2:8" x14ac:dyDescent="0.3">
      <c r="B2861" s="22">
        <v>1000461</v>
      </c>
      <c r="C2861" s="23" t="s">
        <v>3276</v>
      </c>
      <c r="D2861" s="23" t="str">
        <f>VLOOKUP(B2861,'5b'!$B$4:$E$904,2,FALSE)</f>
        <v>M</v>
      </c>
      <c r="E2861" s="23" t="str">
        <f>INDEX(Table,MATCH('Classwork 5'!B2861,'5b'!$B$4:$B$904,0),3)</f>
        <v>51-55</v>
      </c>
      <c r="F2861" s="23">
        <f>INDEX(Table,MATCH('Classwork 5'!B2861,'5b'!$B$4:$B$904,0),4)</f>
        <v>7</v>
      </c>
      <c r="G2861" s="23">
        <v>5</v>
      </c>
      <c r="H2861" s="24">
        <v>5355</v>
      </c>
    </row>
    <row r="2862" spans="2:8" x14ac:dyDescent="0.3">
      <c r="B2862" s="22">
        <v>1000461</v>
      </c>
      <c r="C2862" s="23" t="s">
        <v>2140</v>
      </c>
      <c r="D2862" s="23" t="str">
        <f>VLOOKUP(B2862,'5b'!$B$4:$E$904,2,FALSE)</f>
        <v>M</v>
      </c>
      <c r="E2862" s="23" t="str">
        <f>INDEX(Table,MATCH('Classwork 5'!B2862,'5b'!$B$4:$B$904,0),3)</f>
        <v>51-55</v>
      </c>
      <c r="F2862" s="23">
        <f>INDEX(Table,MATCH('Classwork 5'!B2862,'5b'!$B$4:$B$904,0),4)</f>
        <v>7</v>
      </c>
      <c r="G2862" s="23">
        <v>1</v>
      </c>
      <c r="H2862" s="24">
        <v>15864</v>
      </c>
    </row>
    <row r="2863" spans="2:8" x14ac:dyDescent="0.3">
      <c r="B2863" s="22">
        <v>1000461</v>
      </c>
      <c r="C2863" s="23" t="s">
        <v>3277</v>
      </c>
      <c r="D2863" s="23" t="str">
        <f>VLOOKUP(B2863,'5b'!$B$4:$E$904,2,FALSE)</f>
        <v>M</v>
      </c>
      <c r="E2863" s="23" t="str">
        <f>INDEX(Table,MATCH('Classwork 5'!B2863,'5b'!$B$4:$B$904,0),3)</f>
        <v>51-55</v>
      </c>
      <c r="F2863" s="23">
        <f>INDEX(Table,MATCH('Classwork 5'!B2863,'5b'!$B$4:$B$904,0),4)</f>
        <v>7</v>
      </c>
      <c r="G2863" s="23">
        <v>4</v>
      </c>
      <c r="H2863" s="24">
        <v>2164</v>
      </c>
    </row>
    <row r="2864" spans="2:8" x14ac:dyDescent="0.3">
      <c r="B2864" s="22">
        <v>1000461</v>
      </c>
      <c r="C2864" s="23" t="s">
        <v>2215</v>
      </c>
      <c r="D2864" s="23" t="str">
        <f>VLOOKUP(B2864,'5b'!$B$4:$E$904,2,FALSE)</f>
        <v>M</v>
      </c>
      <c r="E2864" s="23" t="str">
        <f>INDEX(Table,MATCH('Classwork 5'!B2864,'5b'!$B$4:$B$904,0),3)</f>
        <v>51-55</v>
      </c>
      <c r="F2864" s="23">
        <f>INDEX(Table,MATCH('Classwork 5'!B2864,'5b'!$B$4:$B$904,0),4)</f>
        <v>7</v>
      </c>
      <c r="G2864" s="23">
        <v>8</v>
      </c>
      <c r="H2864" s="24">
        <v>6102</v>
      </c>
    </row>
    <row r="2865" spans="2:8" x14ac:dyDescent="0.3">
      <c r="B2865" s="22">
        <v>1000461</v>
      </c>
      <c r="C2865" s="23" t="s">
        <v>3278</v>
      </c>
      <c r="D2865" s="23" t="str">
        <f>VLOOKUP(B2865,'5b'!$B$4:$E$904,2,FALSE)</f>
        <v>M</v>
      </c>
      <c r="E2865" s="23" t="str">
        <f>INDEX(Table,MATCH('Classwork 5'!B2865,'5b'!$B$4:$B$904,0),3)</f>
        <v>51-55</v>
      </c>
      <c r="F2865" s="23">
        <f>INDEX(Table,MATCH('Classwork 5'!B2865,'5b'!$B$4:$B$904,0),4)</f>
        <v>7</v>
      </c>
      <c r="G2865" s="23">
        <v>5</v>
      </c>
      <c r="H2865" s="24">
        <v>5284</v>
      </c>
    </row>
    <row r="2866" spans="2:8" x14ac:dyDescent="0.3">
      <c r="B2866" s="22">
        <v>1000461</v>
      </c>
      <c r="C2866" s="23" t="s">
        <v>3024</v>
      </c>
      <c r="D2866" s="23" t="str">
        <f>VLOOKUP(B2866,'5b'!$B$4:$E$904,2,FALSE)</f>
        <v>M</v>
      </c>
      <c r="E2866" s="23" t="str">
        <f>INDEX(Table,MATCH('Classwork 5'!B2866,'5b'!$B$4:$B$904,0),3)</f>
        <v>51-55</v>
      </c>
      <c r="F2866" s="23">
        <f>INDEX(Table,MATCH('Classwork 5'!B2866,'5b'!$B$4:$B$904,0),4)</f>
        <v>7</v>
      </c>
      <c r="G2866" s="23">
        <v>4</v>
      </c>
      <c r="H2866" s="24">
        <v>716</v>
      </c>
    </row>
    <row r="2867" spans="2:8" x14ac:dyDescent="0.3">
      <c r="B2867" s="22">
        <v>1000461</v>
      </c>
      <c r="C2867" s="23" t="s">
        <v>2506</v>
      </c>
      <c r="D2867" s="23" t="str">
        <f>VLOOKUP(B2867,'5b'!$B$4:$E$904,2,FALSE)</f>
        <v>M</v>
      </c>
      <c r="E2867" s="23" t="str">
        <f>INDEX(Table,MATCH('Classwork 5'!B2867,'5b'!$B$4:$B$904,0),3)</f>
        <v>51-55</v>
      </c>
      <c r="F2867" s="23">
        <f>INDEX(Table,MATCH('Classwork 5'!B2867,'5b'!$B$4:$B$904,0),4)</f>
        <v>7</v>
      </c>
      <c r="G2867" s="23">
        <v>13</v>
      </c>
      <c r="H2867" s="24">
        <v>952</v>
      </c>
    </row>
    <row r="2868" spans="2:8" x14ac:dyDescent="0.3">
      <c r="B2868" s="22">
        <v>1000461</v>
      </c>
      <c r="C2868" s="23" t="s">
        <v>2164</v>
      </c>
      <c r="D2868" s="23" t="str">
        <f>VLOOKUP(B2868,'5b'!$B$4:$E$904,2,FALSE)</f>
        <v>M</v>
      </c>
      <c r="E2868" s="23" t="str">
        <f>INDEX(Table,MATCH('Classwork 5'!B2868,'5b'!$B$4:$B$904,0),3)</f>
        <v>51-55</v>
      </c>
      <c r="F2868" s="23">
        <f>INDEX(Table,MATCH('Classwork 5'!B2868,'5b'!$B$4:$B$904,0),4)</f>
        <v>7</v>
      </c>
      <c r="G2868" s="23">
        <v>8</v>
      </c>
      <c r="H2868" s="24">
        <v>5869</v>
      </c>
    </row>
    <row r="2869" spans="2:8" x14ac:dyDescent="0.3">
      <c r="B2869" s="22">
        <v>1000461</v>
      </c>
      <c r="C2869" s="23" t="s">
        <v>2218</v>
      </c>
      <c r="D2869" s="23" t="str">
        <f>VLOOKUP(B2869,'5b'!$B$4:$E$904,2,FALSE)</f>
        <v>M</v>
      </c>
      <c r="E2869" s="23" t="str">
        <f>INDEX(Table,MATCH('Classwork 5'!B2869,'5b'!$B$4:$B$904,0),3)</f>
        <v>51-55</v>
      </c>
      <c r="F2869" s="23">
        <f>INDEX(Table,MATCH('Classwork 5'!B2869,'5b'!$B$4:$B$904,0),4)</f>
        <v>7</v>
      </c>
      <c r="G2869" s="23">
        <v>1</v>
      </c>
      <c r="H2869" s="24">
        <v>8305</v>
      </c>
    </row>
    <row r="2870" spans="2:8" x14ac:dyDescent="0.3">
      <c r="B2870" s="22">
        <v>1000461</v>
      </c>
      <c r="C2870" s="23" t="s">
        <v>3279</v>
      </c>
      <c r="D2870" s="23" t="str">
        <f>VLOOKUP(B2870,'5b'!$B$4:$E$904,2,FALSE)</f>
        <v>M</v>
      </c>
      <c r="E2870" s="23" t="str">
        <f>INDEX(Table,MATCH('Classwork 5'!B2870,'5b'!$B$4:$B$904,0),3)</f>
        <v>51-55</v>
      </c>
      <c r="F2870" s="23">
        <f>INDEX(Table,MATCH('Classwork 5'!B2870,'5b'!$B$4:$B$904,0),4)</f>
        <v>7</v>
      </c>
      <c r="G2870" s="23">
        <v>5</v>
      </c>
      <c r="H2870" s="24">
        <v>7139</v>
      </c>
    </row>
    <row r="2871" spans="2:8" x14ac:dyDescent="0.3">
      <c r="B2871" s="22">
        <v>1000461</v>
      </c>
      <c r="C2871" s="23" t="s">
        <v>3280</v>
      </c>
      <c r="D2871" s="23" t="str">
        <f>VLOOKUP(B2871,'5b'!$B$4:$E$904,2,FALSE)</f>
        <v>M</v>
      </c>
      <c r="E2871" s="23" t="str">
        <f>INDEX(Table,MATCH('Classwork 5'!B2871,'5b'!$B$4:$B$904,0),3)</f>
        <v>51-55</v>
      </c>
      <c r="F2871" s="23">
        <f>INDEX(Table,MATCH('Classwork 5'!B2871,'5b'!$B$4:$B$904,0),4)</f>
        <v>7</v>
      </c>
      <c r="G2871" s="23">
        <v>18</v>
      </c>
      <c r="H2871" s="24">
        <v>2302</v>
      </c>
    </row>
    <row r="2872" spans="2:8" x14ac:dyDescent="0.3">
      <c r="B2872" s="22">
        <v>1000461</v>
      </c>
      <c r="C2872" s="23" t="s">
        <v>2339</v>
      </c>
      <c r="D2872" s="23" t="str">
        <f>VLOOKUP(B2872,'5b'!$B$4:$E$904,2,FALSE)</f>
        <v>M</v>
      </c>
      <c r="E2872" s="23" t="str">
        <f>INDEX(Table,MATCH('Classwork 5'!B2872,'5b'!$B$4:$B$904,0),3)</f>
        <v>51-55</v>
      </c>
      <c r="F2872" s="23">
        <f>INDEX(Table,MATCH('Classwork 5'!B2872,'5b'!$B$4:$B$904,0),4)</f>
        <v>7</v>
      </c>
      <c r="G2872" s="23">
        <v>1</v>
      </c>
      <c r="H2872" s="24">
        <v>7628</v>
      </c>
    </row>
    <row r="2873" spans="2:8" x14ac:dyDescent="0.3">
      <c r="B2873" s="22">
        <v>1000461</v>
      </c>
      <c r="C2873" s="23" t="s">
        <v>2815</v>
      </c>
      <c r="D2873" s="23" t="str">
        <f>VLOOKUP(B2873,'5b'!$B$4:$E$904,2,FALSE)</f>
        <v>M</v>
      </c>
      <c r="E2873" s="23" t="str">
        <f>INDEX(Table,MATCH('Classwork 5'!B2873,'5b'!$B$4:$B$904,0),3)</f>
        <v>51-55</v>
      </c>
      <c r="F2873" s="23">
        <f>INDEX(Table,MATCH('Classwork 5'!B2873,'5b'!$B$4:$B$904,0),4)</f>
        <v>7</v>
      </c>
      <c r="G2873" s="23">
        <v>8</v>
      </c>
      <c r="H2873" s="24">
        <v>6127</v>
      </c>
    </row>
    <row r="2874" spans="2:8" x14ac:dyDescent="0.3">
      <c r="B2874" s="22">
        <v>1000461</v>
      </c>
      <c r="C2874" s="23" t="s">
        <v>2287</v>
      </c>
      <c r="D2874" s="23" t="str">
        <f>VLOOKUP(B2874,'5b'!$B$4:$E$904,2,FALSE)</f>
        <v>M</v>
      </c>
      <c r="E2874" s="23" t="str">
        <f>INDEX(Table,MATCH('Classwork 5'!B2874,'5b'!$B$4:$B$904,0),3)</f>
        <v>51-55</v>
      </c>
      <c r="F2874" s="23">
        <f>INDEX(Table,MATCH('Classwork 5'!B2874,'5b'!$B$4:$B$904,0),4)</f>
        <v>7</v>
      </c>
      <c r="G2874" s="23">
        <v>8</v>
      </c>
      <c r="H2874" s="24">
        <v>9772</v>
      </c>
    </row>
    <row r="2875" spans="2:8" x14ac:dyDescent="0.3">
      <c r="B2875" s="22">
        <v>1000461</v>
      </c>
      <c r="C2875" s="23" t="s">
        <v>3281</v>
      </c>
      <c r="D2875" s="23" t="str">
        <f>VLOOKUP(B2875,'5b'!$B$4:$E$904,2,FALSE)</f>
        <v>M</v>
      </c>
      <c r="E2875" s="23" t="str">
        <f>INDEX(Table,MATCH('Classwork 5'!B2875,'5b'!$B$4:$B$904,0),3)</f>
        <v>51-55</v>
      </c>
      <c r="F2875" s="23">
        <f>INDEX(Table,MATCH('Classwork 5'!B2875,'5b'!$B$4:$B$904,0),4)</f>
        <v>7</v>
      </c>
      <c r="G2875" s="23">
        <v>17</v>
      </c>
      <c r="H2875" s="24">
        <v>10393</v>
      </c>
    </row>
    <row r="2876" spans="2:8" x14ac:dyDescent="0.3">
      <c r="B2876" s="22">
        <v>1000461</v>
      </c>
      <c r="C2876" s="23" t="s">
        <v>3282</v>
      </c>
      <c r="D2876" s="23" t="str">
        <f>VLOOKUP(B2876,'5b'!$B$4:$E$904,2,FALSE)</f>
        <v>M</v>
      </c>
      <c r="E2876" s="23" t="str">
        <f>INDEX(Table,MATCH('Classwork 5'!B2876,'5b'!$B$4:$B$904,0),3)</f>
        <v>51-55</v>
      </c>
      <c r="F2876" s="23">
        <f>INDEX(Table,MATCH('Classwork 5'!B2876,'5b'!$B$4:$B$904,0),4)</f>
        <v>7</v>
      </c>
      <c r="G2876" s="23">
        <v>1</v>
      </c>
      <c r="H2876" s="24">
        <v>15486</v>
      </c>
    </row>
    <row r="2877" spans="2:8" x14ac:dyDescent="0.3">
      <c r="B2877" s="22">
        <v>1000461</v>
      </c>
      <c r="C2877" s="23" t="s">
        <v>2009</v>
      </c>
      <c r="D2877" s="23" t="str">
        <f>VLOOKUP(B2877,'5b'!$B$4:$E$904,2,FALSE)</f>
        <v>M</v>
      </c>
      <c r="E2877" s="23" t="str">
        <f>INDEX(Table,MATCH('Classwork 5'!B2877,'5b'!$B$4:$B$904,0),3)</f>
        <v>51-55</v>
      </c>
      <c r="F2877" s="23">
        <f>INDEX(Table,MATCH('Classwork 5'!B2877,'5b'!$B$4:$B$904,0),4)</f>
        <v>7</v>
      </c>
      <c r="G2877" s="23">
        <v>1</v>
      </c>
      <c r="H2877" s="24">
        <v>11784</v>
      </c>
    </row>
    <row r="2878" spans="2:8" x14ac:dyDescent="0.3">
      <c r="B2878" s="22">
        <v>1000461</v>
      </c>
      <c r="C2878" s="23" t="s">
        <v>2829</v>
      </c>
      <c r="D2878" s="23" t="str">
        <f>VLOOKUP(B2878,'5b'!$B$4:$E$904,2,FALSE)</f>
        <v>M</v>
      </c>
      <c r="E2878" s="23" t="str">
        <f>INDEX(Table,MATCH('Classwork 5'!B2878,'5b'!$B$4:$B$904,0),3)</f>
        <v>51-55</v>
      </c>
      <c r="F2878" s="23">
        <f>INDEX(Table,MATCH('Classwork 5'!B2878,'5b'!$B$4:$B$904,0),4)</f>
        <v>7</v>
      </c>
      <c r="G2878" s="23">
        <v>1</v>
      </c>
      <c r="H2878" s="24">
        <v>11756</v>
      </c>
    </row>
    <row r="2879" spans="2:8" x14ac:dyDescent="0.3">
      <c r="B2879" s="22">
        <v>1000462</v>
      </c>
      <c r="C2879" s="23" t="s">
        <v>2284</v>
      </c>
      <c r="D2879" s="23" t="str">
        <f>VLOOKUP(B2879,'5b'!$B$4:$E$904,2,FALSE)</f>
        <v>M</v>
      </c>
      <c r="E2879" s="23" t="str">
        <f>INDEX(Table,MATCH('Classwork 5'!B2879,'5b'!$B$4:$B$904,0),3)</f>
        <v>18-25</v>
      </c>
      <c r="F2879" s="23">
        <f>INDEX(Table,MATCH('Classwork 5'!B2879,'5b'!$B$4:$B$904,0),4)</f>
        <v>16</v>
      </c>
      <c r="G2879" s="23">
        <v>1</v>
      </c>
      <c r="H2879" s="24">
        <v>19659</v>
      </c>
    </row>
    <row r="2880" spans="2:8" x14ac:dyDescent="0.3">
      <c r="B2880" s="22">
        <v>1000462</v>
      </c>
      <c r="C2880" s="23" t="s">
        <v>2486</v>
      </c>
      <c r="D2880" s="23" t="str">
        <f>VLOOKUP(B2880,'5b'!$B$4:$E$904,2,FALSE)</f>
        <v>M</v>
      </c>
      <c r="E2880" s="23" t="str">
        <f>INDEX(Table,MATCH('Classwork 5'!B2880,'5b'!$B$4:$B$904,0),3)</f>
        <v>18-25</v>
      </c>
      <c r="F2880" s="23">
        <f>INDEX(Table,MATCH('Classwork 5'!B2880,'5b'!$B$4:$B$904,0),4)</f>
        <v>16</v>
      </c>
      <c r="G2880" s="23">
        <v>2</v>
      </c>
      <c r="H2880" s="24">
        <v>13143</v>
      </c>
    </row>
    <row r="2881" spans="2:8" x14ac:dyDescent="0.3">
      <c r="B2881" s="22">
        <v>1000462</v>
      </c>
      <c r="C2881" s="23" t="s">
        <v>2347</v>
      </c>
      <c r="D2881" s="23" t="str">
        <f>VLOOKUP(B2881,'5b'!$B$4:$E$904,2,FALSE)</f>
        <v>M</v>
      </c>
      <c r="E2881" s="23" t="str">
        <f>INDEX(Table,MATCH('Classwork 5'!B2881,'5b'!$B$4:$B$904,0),3)</f>
        <v>18-25</v>
      </c>
      <c r="F2881" s="23">
        <f>INDEX(Table,MATCH('Classwork 5'!B2881,'5b'!$B$4:$B$904,0),4)</f>
        <v>16</v>
      </c>
      <c r="G2881" s="23">
        <v>5</v>
      </c>
      <c r="H2881" s="24">
        <v>5321</v>
      </c>
    </row>
    <row r="2882" spans="2:8" x14ac:dyDescent="0.3">
      <c r="B2882" s="22">
        <v>1000462</v>
      </c>
      <c r="C2882" s="23" t="s">
        <v>2029</v>
      </c>
      <c r="D2882" s="23" t="str">
        <f>VLOOKUP(B2882,'5b'!$B$4:$E$904,2,FALSE)</f>
        <v>M</v>
      </c>
      <c r="E2882" s="23" t="str">
        <f>INDEX(Table,MATCH('Classwork 5'!B2882,'5b'!$B$4:$B$904,0),3)</f>
        <v>18-25</v>
      </c>
      <c r="F2882" s="23">
        <f>INDEX(Table,MATCH('Classwork 5'!B2882,'5b'!$B$4:$B$904,0),4)</f>
        <v>16</v>
      </c>
      <c r="G2882" s="23">
        <v>5</v>
      </c>
      <c r="H2882" s="24">
        <v>7103</v>
      </c>
    </row>
    <row r="2883" spans="2:8" x14ac:dyDescent="0.3">
      <c r="B2883" s="22">
        <v>1000462</v>
      </c>
      <c r="C2883" s="23" t="s">
        <v>2981</v>
      </c>
      <c r="D2883" s="23" t="str">
        <f>VLOOKUP(B2883,'5b'!$B$4:$E$904,2,FALSE)</f>
        <v>M</v>
      </c>
      <c r="E2883" s="23" t="str">
        <f>INDEX(Table,MATCH('Classwork 5'!B2883,'5b'!$B$4:$B$904,0),3)</f>
        <v>18-25</v>
      </c>
      <c r="F2883" s="23">
        <f>INDEX(Table,MATCH('Classwork 5'!B2883,'5b'!$B$4:$B$904,0),4)</f>
        <v>16</v>
      </c>
      <c r="G2883" s="23">
        <v>1</v>
      </c>
      <c r="H2883" s="24">
        <v>11587</v>
      </c>
    </row>
    <row r="2884" spans="2:8" x14ac:dyDescent="0.3">
      <c r="B2884" s="22">
        <v>1000463</v>
      </c>
      <c r="C2884" s="23" t="s">
        <v>2476</v>
      </c>
      <c r="D2884" s="23" t="str">
        <f>VLOOKUP(B2884,'5b'!$B$4:$E$904,2,FALSE)</f>
        <v>M</v>
      </c>
      <c r="E2884" s="23" t="str">
        <f>INDEX(Table,MATCH('Classwork 5'!B2884,'5b'!$B$4:$B$904,0),3)</f>
        <v>26-35</v>
      </c>
      <c r="F2884" s="23">
        <f>INDEX(Table,MATCH('Classwork 5'!B2884,'5b'!$B$4:$B$904,0),4)</f>
        <v>7</v>
      </c>
      <c r="G2884" s="23">
        <v>5</v>
      </c>
      <c r="H2884" s="24">
        <v>7076</v>
      </c>
    </row>
    <row r="2885" spans="2:8" x14ac:dyDescent="0.3">
      <c r="B2885" s="22">
        <v>1000463</v>
      </c>
      <c r="C2885" s="23" t="s">
        <v>2189</v>
      </c>
      <c r="D2885" s="23" t="str">
        <f>VLOOKUP(B2885,'5b'!$B$4:$E$904,2,FALSE)</f>
        <v>M</v>
      </c>
      <c r="E2885" s="23" t="str">
        <f>INDEX(Table,MATCH('Classwork 5'!B2885,'5b'!$B$4:$B$904,0),3)</f>
        <v>26-35</v>
      </c>
      <c r="F2885" s="23">
        <f>INDEX(Table,MATCH('Classwork 5'!B2885,'5b'!$B$4:$B$904,0),4)</f>
        <v>7</v>
      </c>
      <c r="G2885" s="23">
        <v>5</v>
      </c>
      <c r="H2885" s="24">
        <v>5327</v>
      </c>
    </row>
    <row r="2886" spans="2:8" x14ac:dyDescent="0.3">
      <c r="B2886" s="22">
        <v>1000463</v>
      </c>
      <c r="C2886" s="23" t="s">
        <v>3115</v>
      </c>
      <c r="D2886" s="23" t="str">
        <f>VLOOKUP(B2886,'5b'!$B$4:$E$904,2,FALSE)</f>
        <v>M</v>
      </c>
      <c r="E2886" s="23" t="str">
        <f>INDEX(Table,MATCH('Classwork 5'!B2886,'5b'!$B$4:$B$904,0),3)</f>
        <v>26-35</v>
      </c>
      <c r="F2886" s="23">
        <f>INDEX(Table,MATCH('Classwork 5'!B2886,'5b'!$B$4:$B$904,0),4)</f>
        <v>7</v>
      </c>
      <c r="G2886" s="23">
        <v>5</v>
      </c>
      <c r="H2886" s="24">
        <v>3669</v>
      </c>
    </row>
    <row r="2887" spans="2:8" x14ac:dyDescent="0.3">
      <c r="B2887" s="22">
        <v>1000463</v>
      </c>
      <c r="C2887" s="23" t="s">
        <v>3258</v>
      </c>
      <c r="D2887" s="23" t="str">
        <f>VLOOKUP(B2887,'5b'!$B$4:$E$904,2,FALSE)</f>
        <v>M</v>
      </c>
      <c r="E2887" s="23" t="str">
        <f>INDEX(Table,MATCH('Classwork 5'!B2887,'5b'!$B$4:$B$904,0),3)</f>
        <v>26-35</v>
      </c>
      <c r="F2887" s="23">
        <f>INDEX(Table,MATCH('Classwork 5'!B2887,'5b'!$B$4:$B$904,0),4)</f>
        <v>7</v>
      </c>
      <c r="G2887" s="23">
        <v>5</v>
      </c>
      <c r="H2887" s="24">
        <v>5145</v>
      </c>
    </row>
    <row r="2888" spans="2:8" x14ac:dyDescent="0.3">
      <c r="B2888" s="22">
        <v>1000464</v>
      </c>
      <c r="C2888" s="23" t="s">
        <v>3283</v>
      </c>
      <c r="D2888" s="23" t="str">
        <f>VLOOKUP(B2888,'5b'!$B$4:$E$904,2,FALSE)</f>
        <v>F</v>
      </c>
      <c r="E2888" s="23" t="str">
        <f>INDEX(Table,MATCH('Classwork 5'!B2888,'5b'!$B$4:$B$904,0),3)</f>
        <v>18-25</v>
      </c>
      <c r="F2888" s="23">
        <f>INDEX(Table,MATCH('Classwork 5'!B2888,'5b'!$B$4:$B$904,0),4)</f>
        <v>4</v>
      </c>
      <c r="G2888" s="23">
        <v>5</v>
      </c>
      <c r="H2888" s="24">
        <v>3558</v>
      </c>
    </row>
    <row r="2889" spans="2:8" x14ac:dyDescent="0.3">
      <c r="B2889" s="22">
        <v>1000464</v>
      </c>
      <c r="C2889" s="23" t="s">
        <v>2159</v>
      </c>
      <c r="D2889" s="23" t="str">
        <f>VLOOKUP(B2889,'5b'!$B$4:$E$904,2,FALSE)</f>
        <v>F</v>
      </c>
      <c r="E2889" s="23" t="str">
        <f>INDEX(Table,MATCH('Classwork 5'!B2889,'5b'!$B$4:$B$904,0),3)</f>
        <v>18-25</v>
      </c>
      <c r="F2889" s="23">
        <f>INDEX(Table,MATCH('Classwork 5'!B2889,'5b'!$B$4:$B$904,0),4)</f>
        <v>4</v>
      </c>
      <c r="G2889" s="23">
        <v>8</v>
      </c>
      <c r="H2889" s="24">
        <v>8090</v>
      </c>
    </row>
    <row r="2890" spans="2:8" x14ac:dyDescent="0.3">
      <c r="B2890" s="22">
        <v>1000465</v>
      </c>
      <c r="C2890" s="23" t="s">
        <v>2136</v>
      </c>
      <c r="D2890" s="23" t="str">
        <f>VLOOKUP(B2890,'5b'!$B$4:$E$904,2,FALSE)</f>
        <v>M</v>
      </c>
      <c r="E2890" s="23" t="str">
        <f>INDEX(Table,MATCH('Classwork 5'!B2890,'5b'!$B$4:$B$904,0),3)</f>
        <v>18-25</v>
      </c>
      <c r="F2890" s="23">
        <f>INDEX(Table,MATCH('Classwork 5'!B2890,'5b'!$B$4:$B$904,0),4)</f>
        <v>19</v>
      </c>
      <c r="G2890" s="23">
        <v>8</v>
      </c>
      <c r="H2890" s="24">
        <v>8029</v>
      </c>
    </row>
    <row r="2891" spans="2:8" x14ac:dyDescent="0.3">
      <c r="B2891" s="22">
        <v>1000466</v>
      </c>
      <c r="C2891" s="23" t="s">
        <v>2710</v>
      </c>
      <c r="D2891" s="23" t="str">
        <f>VLOOKUP(B2891,'5b'!$B$4:$E$904,2,FALSE)</f>
        <v>M</v>
      </c>
      <c r="E2891" s="23" t="str">
        <f>INDEX(Table,MATCH('Classwork 5'!B2891,'5b'!$B$4:$B$904,0),3)</f>
        <v>26-35</v>
      </c>
      <c r="F2891" s="23">
        <f>INDEX(Table,MATCH('Classwork 5'!B2891,'5b'!$B$4:$B$904,0),4)</f>
        <v>5</v>
      </c>
      <c r="G2891" s="23">
        <v>5</v>
      </c>
      <c r="H2891" s="24">
        <v>8634</v>
      </c>
    </row>
    <row r="2892" spans="2:8" x14ac:dyDescent="0.3">
      <c r="B2892" s="22">
        <v>1000466</v>
      </c>
      <c r="C2892" s="23" t="s">
        <v>2039</v>
      </c>
      <c r="D2892" s="23" t="str">
        <f>VLOOKUP(B2892,'5b'!$B$4:$E$904,2,FALSE)</f>
        <v>M</v>
      </c>
      <c r="E2892" s="23" t="str">
        <f>INDEX(Table,MATCH('Classwork 5'!B2892,'5b'!$B$4:$B$904,0),3)</f>
        <v>26-35</v>
      </c>
      <c r="F2892" s="23">
        <f>INDEX(Table,MATCH('Classwork 5'!B2892,'5b'!$B$4:$B$904,0),4)</f>
        <v>5</v>
      </c>
      <c r="G2892" s="23">
        <v>5</v>
      </c>
      <c r="H2892" s="24">
        <v>8769</v>
      </c>
    </row>
    <row r="2893" spans="2:8" x14ac:dyDescent="0.3">
      <c r="B2893" s="22">
        <v>1000466</v>
      </c>
      <c r="C2893" s="23" t="s">
        <v>2003</v>
      </c>
      <c r="D2893" s="23" t="str">
        <f>VLOOKUP(B2893,'5b'!$B$4:$E$904,2,FALSE)</f>
        <v>M</v>
      </c>
      <c r="E2893" s="23" t="str">
        <f>INDEX(Table,MATCH('Classwork 5'!B2893,'5b'!$B$4:$B$904,0),3)</f>
        <v>26-35</v>
      </c>
      <c r="F2893" s="23">
        <f>INDEX(Table,MATCH('Classwork 5'!B2893,'5b'!$B$4:$B$904,0),4)</f>
        <v>5</v>
      </c>
      <c r="G2893" s="23">
        <v>5</v>
      </c>
      <c r="H2893" s="24">
        <v>7101</v>
      </c>
    </row>
    <row r="2894" spans="2:8" x14ac:dyDescent="0.3">
      <c r="B2894" s="22">
        <v>1000466</v>
      </c>
      <c r="C2894" s="23" t="s">
        <v>3284</v>
      </c>
      <c r="D2894" s="23" t="str">
        <f>VLOOKUP(B2894,'5b'!$B$4:$E$904,2,FALSE)</f>
        <v>M</v>
      </c>
      <c r="E2894" s="23" t="str">
        <f>INDEX(Table,MATCH('Classwork 5'!B2894,'5b'!$B$4:$B$904,0),3)</f>
        <v>26-35</v>
      </c>
      <c r="F2894" s="23">
        <f>INDEX(Table,MATCH('Classwork 5'!B2894,'5b'!$B$4:$B$904,0),4)</f>
        <v>5</v>
      </c>
      <c r="G2894" s="23">
        <v>5</v>
      </c>
      <c r="H2894" s="24">
        <v>5435</v>
      </c>
    </row>
    <row r="2895" spans="2:8" x14ac:dyDescent="0.3">
      <c r="B2895" s="22">
        <v>1000466</v>
      </c>
      <c r="C2895" s="23" t="s">
        <v>3202</v>
      </c>
      <c r="D2895" s="23" t="str">
        <f>VLOOKUP(B2895,'5b'!$B$4:$E$904,2,FALSE)</f>
        <v>M</v>
      </c>
      <c r="E2895" s="23" t="str">
        <f>INDEX(Table,MATCH('Classwork 5'!B2895,'5b'!$B$4:$B$904,0),3)</f>
        <v>26-35</v>
      </c>
      <c r="F2895" s="23">
        <f>INDEX(Table,MATCH('Classwork 5'!B2895,'5b'!$B$4:$B$904,0),4)</f>
        <v>5</v>
      </c>
      <c r="G2895" s="23">
        <v>5</v>
      </c>
      <c r="H2895" s="24">
        <v>8618</v>
      </c>
    </row>
    <row r="2896" spans="2:8" x14ac:dyDescent="0.3">
      <c r="B2896" s="22">
        <v>1000466</v>
      </c>
      <c r="C2896" s="23" t="s">
        <v>2642</v>
      </c>
      <c r="D2896" s="23" t="str">
        <f>VLOOKUP(B2896,'5b'!$B$4:$E$904,2,FALSE)</f>
        <v>M</v>
      </c>
      <c r="E2896" s="23" t="str">
        <f>INDEX(Table,MATCH('Classwork 5'!B2896,'5b'!$B$4:$B$904,0),3)</f>
        <v>26-35</v>
      </c>
      <c r="F2896" s="23">
        <f>INDEX(Table,MATCH('Classwork 5'!B2896,'5b'!$B$4:$B$904,0),4)</f>
        <v>5</v>
      </c>
      <c r="G2896" s="23">
        <v>2</v>
      </c>
      <c r="H2896" s="24">
        <v>13121</v>
      </c>
    </row>
    <row r="2897" spans="2:8" x14ac:dyDescent="0.3">
      <c r="B2897" s="22">
        <v>1000466</v>
      </c>
      <c r="C2897" s="23" t="s">
        <v>3285</v>
      </c>
      <c r="D2897" s="23" t="str">
        <f>VLOOKUP(B2897,'5b'!$B$4:$E$904,2,FALSE)</f>
        <v>M</v>
      </c>
      <c r="E2897" s="23" t="str">
        <f>INDEX(Table,MATCH('Classwork 5'!B2897,'5b'!$B$4:$B$904,0),3)</f>
        <v>26-35</v>
      </c>
      <c r="F2897" s="23">
        <f>INDEX(Table,MATCH('Classwork 5'!B2897,'5b'!$B$4:$B$904,0),4)</f>
        <v>5</v>
      </c>
      <c r="G2897" s="23">
        <v>5</v>
      </c>
      <c r="H2897" s="24">
        <v>6853</v>
      </c>
    </row>
    <row r="2898" spans="2:8" x14ac:dyDescent="0.3">
      <c r="B2898" s="22">
        <v>1000466</v>
      </c>
      <c r="C2898" s="23" t="s">
        <v>3125</v>
      </c>
      <c r="D2898" s="23" t="str">
        <f>VLOOKUP(B2898,'5b'!$B$4:$E$904,2,FALSE)</f>
        <v>M</v>
      </c>
      <c r="E2898" s="23" t="str">
        <f>INDEX(Table,MATCH('Classwork 5'!B2898,'5b'!$B$4:$B$904,0),3)</f>
        <v>26-35</v>
      </c>
      <c r="F2898" s="23">
        <f>INDEX(Table,MATCH('Classwork 5'!B2898,'5b'!$B$4:$B$904,0),4)</f>
        <v>5</v>
      </c>
      <c r="G2898" s="23">
        <v>8</v>
      </c>
      <c r="H2898" s="24">
        <v>9737</v>
      </c>
    </row>
    <row r="2899" spans="2:8" x14ac:dyDescent="0.3">
      <c r="B2899" s="22">
        <v>1000466</v>
      </c>
      <c r="C2899" s="23" t="s">
        <v>3286</v>
      </c>
      <c r="D2899" s="23" t="str">
        <f>VLOOKUP(B2899,'5b'!$B$4:$E$904,2,FALSE)</f>
        <v>M</v>
      </c>
      <c r="E2899" s="23" t="str">
        <f>INDEX(Table,MATCH('Classwork 5'!B2899,'5b'!$B$4:$B$904,0),3)</f>
        <v>26-35</v>
      </c>
      <c r="F2899" s="23">
        <f>INDEX(Table,MATCH('Classwork 5'!B2899,'5b'!$B$4:$B$904,0),4)</f>
        <v>5</v>
      </c>
      <c r="G2899" s="23">
        <v>8</v>
      </c>
      <c r="H2899" s="24">
        <v>7973</v>
      </c>
    </row>
    <row r="2900" spans="2:8" x14ac:dyDescent="0.3">
      <c r="B2900" s="22">
        <v>1000466</v>
      </c>
      <c r="C2900" s="23" t="s">
        <v>3287</v>
      </c>
      <c r="D2900" s="23" t="str">
        <f>VLOOKUP(B2900,'5b'!$B$4:$E$904,2,FALSE)</f>
        <v>M</v>
      </c>
      <c r="E2900" s="23" t="str">
        <f>INDEX(Table,MATCH('Classwork 5'!B2900,'5b'!$B$4:$B$904,0),3)</f>
        <v>26-35</v>
      </c>
      <c r="F2900" s="23">
        <f>INDEX(Table,MATCH('Classwork 5'!B2900,'5b'!$B$4:$B$904,0),4)</f>
        <v>5</v>
      </c>
      <c r="G2900" s="23">
        <v>8</v>
      </c>
      <c r="H2900" s="24">
        <v>7795</v>
      </c>
    </row>
    <row r="2901" spans="2:8" x14ac:dyDescent="0.3">
      <c r="B2901" s="22">
        <v>1000466</v>
      </c>
      <c r="C2901" s="23" t="s">
        <v>3065</v>
      </c>
      <c r="D2901" s="23" t="str">
        <f>VLOOKUP(B2901,'5b'!$B$4:$E$904,2,FALSE)</f>
        <v>M</v>
      </c>
      <c r="E2901" s="23" t="str">
        <f>INDEX(Table,MATCH('Classwork 5'!B2901,'5b'!$B$4:$B$904,0),3)</f>
        <v>26-35</v>
      </c>
      <c r="F2901" s="23">
        <f>INDEX(Table,MATCH('Classwork 5'!B2901,'5b'!$B$4:$B$904,0),4)</f>
        <v>5</v>
      </c>
      <c r="G2901" s="23">
        <v>8</v>
      </c>
      <c r="H2901" s="24">
        <v>7758</v>
      </c>
    </row>
    <row r="2902" spans="2:8" x14ac:dyDescent="0.3">
      <c r="B2902" s="22">
        <v>1000466</v>
      </c>
      <c r="C2902" s="23" t="s">
        <v>3288</v>
      </c>
      <c r="D2902" s="23" t="str">
        <f>VLOOKUP(B2902,'5b'!$B$4:$E$904,2,FALSE)</f>
        <v>M</v>
      </c>
      <c r="E2902" s="23" t="str">
        <f>INDEX(Table,MATCH('Classwork 5'!B2902,'5b'!$B$4:$B$904,0),3)</f>
        <v>26-35</v>
      </c>
      <c r="F2902" s="23">
        <f>INDEX(Table,MATCH('Classwork 5'!B2902,'5b'!$B$4:$B$904,0),4)</f>
        <v>5</v>
      </c>
      <c r="G2902" s="23">
        <v>6</v>
      </c>
      <c r="H2902" s="24">
        <v>20269</v>
      </c>
    </row>
    <row r="2903" spans="2:8" x14ac:dyDescent="0.3">
      <c r="B2903" s="22">
        <v>1000466</v>
      </c>
      <c r="C2903" s="23" t="s">
        <v>3064</v>
      </c>
      <c r="D2903" s="23" t="str">
        <f>VLOOKUP(B2903,'5b'!$B$4:$E$904,2,FALSE)</f>
        <v>M</v>
      </c>
      <c r="E2903" s="23" t="str">
        <f>INDEX(Table,MATCH('Classwork 5'!B2903,'5b'!$B$4:$B$904,0),3)</f>
        <v>26-35</v>
      </c>
      <c r="F2903" s="23">
        <f>INDEX(Table,MATCH('Classwork 5'!B2903,'5b'!$B$4:$B$904,0),4)</f>
        <v>5</v>
      </c>
      <c r="G2903" s="23">
        <v>6</v>
      </c>
      <c r="H2903" s="24">
        <v>16310</v>
      </c>
    </row>
    <row r="2904" spans="2:8" x14ac:dyDescent="0.3">
      <c r="B2904" s="22">
        <v>1000466</v>
      </c>
      <c r="C2904" s="23" t="s">
        <v>2667</v>
      </c>
      <c r="D2904" s="23" t="str">
        <f>VLOOKUP(B2904,'5b'!$B$4:$E$904,2,FALSE)</f>
        <v>M</v>
      </c>
      <c r="E2904" s="23" t="str">
        <f>INDEX(Table,MATCH('Classwork 5'!B2904,'5b'!$B$4:$B$904,0),3)</f>
        <v>26-35</v>
      </c>
      <c r="F2904" s="23">
        <f>INDEX(Table,MATCH('Classwork 5'!B2904,'5b'!$B$4:$B$904,0),4)</f>
        <v>5</v>
      </c>
      <c r="G2904" s="23">
        <v>10</v>
      </c>
      <c r="H2904" s="24">
        <v>18532</v>
      </c>
    </row>
    <row r="2905" spans="2:8" x14ac:dyDescent="0.3">
      <c r="B2905" s="22">
        <v>1000467</v>
      </c>
      <c r="C2905" s="23" t="s">
        <v>2159</v>
      </c>
      <c r="D2905" s="23" t="str">
        <f>VLOOKUP(B2905,'5b'!$B$4:$E$904,2,FALSE)</f>
        <v>F</v>
      </c>
      <c r="E2905" s="23" t="str">
        <f>INDEX(Table,MATCH('Classwork 5'!B2905,'5b'!$B$4:$B$904,0),3)</f>
        <v>36-45</v>
      </c>
      <c r="F2905" s="23">
        <f>INDEX(Table,MATCH('Classwork 5'!B2905,'5b'!$B$4:$B$904,0),4)</f>
        <v>3</v>
      </c>
      <c r="G2905" s="23">
        <v>8</v>
      </c>
      <c r="H2905" s="24">
        <v>7943</v>
      </c>
    </row>
    <row r="2906" spans="2:8" x14ac:dyDescent="0.3">
      <c r="B2906" s="22">
        <v>1000467</v>
      </c>
      <c r="C2906" s="23" t="s">
        <v>2201</v>
      </c>
      <c r="D2906" s="23" t="str">
        <f>VLOOKUP(B2906,'5b'!$B$4:$E$904,2,FALSE)</f>
        <v>F</v>
      </c>
      <c r="E2906" s="23" t="str">
        <f>INDEX(Table,MATCH('Classwork 5'!B2906,'5b'!$B$4:$B$904,0),3)</f>
        <v>36-45</v>
      </c>
      <c r="F2906" s="23">
        <f>INDEX(Table,MATCH('Classwork 5'!B2906,'5b'!$B$4:$B$904,0),4)</f>
        <v>3</v>
      </c>
      <c r="G2906" s="23">
        <v>3</v>
      </c>
      <c r="H2906" s="24">
        <v>8118</v>
      </c>
    </row>
    <row r="2907" spans="2:8" x14ac:dyDescent="0.3">
      <c r="B2907" s="22">
        <v>1000467</v>
      </c>
      <c r="C2907" s="23" t="s">
        <v>2974</v>
      </c>
      <c r="D2907" s="23" t="str">
        <f>VLOOKUP(B2907,'5b'!$B$4:$E$904,2,FALSE)</f>
        <v>F</v>
      </c>
      <c r="E2907" s="23" t="str">
        <f>INDEX(Table,MATCH('Classwork 5'!B2907,'5b'!$B$4:$B$904,0),3)</f>
        <v>36-45</v>
      </c>
      <c r="F2907" s="23">
        <f>INDEX(Table,MATCH('Classwork 5'!B2907,'5b'!$B$4:$B$904,0),4)</f>
        <v>3</v>
      </c>
      <c r="G2907" s="23">
        <v>8</v>
      </c>
      <c r="H2907" s="24">
        <v>9883</v>
      </c>
    </row>
    <row r="2908" spans="2:8" x14ac:dyDescent="0.3">
      <c r="B2908" s="22">
        <v>1000467</v>
      </c>
      <c r="C2908" s="23" t="s">
        <v>2296</v>
      </c>
      <c r="D2908" s="23" t="str">
        <f>VLOOKUP(B2908,'5b'!$B$4:$E$904,2,FALSE)</f>
        <v>F</v>
      </c>
      <c r="E2908" s="23" t="str">
        <f>INDEX(Table,MATCH('Classwork 5'!B2908,'5b'!$B$4:$B$904,0),3)</f>
        <v>36-45</v>
      </c>
      <c r="F2908" s="23">
        <f>INDEX(Table,MATCH('Classwork 5'!B2908,'5b'!$B$4:$B$904,0),4)</f>
        <v>3</v>
      </c>
      <c r="G2908" s="23">
        <v>8</v>
      </c>
      <c r="H2908" s="24">
        <v>2030</v>
      </c>
    </row>
    <row r="2909" spans="2:8" x14ac:dyDescent="0.3">
      <c r="B2909" s="22">
        <v>1000468</v>
      </c>
      <c r="C2909" s="23" t="s">
        <v>2405</v>
      </c>
      <c r="D2909" s="23" t="str">
        <f>VLOOKUP(B2909,'5b'!$B$4:$E$904,2,FALSE)</f>
        <v>F</v>
      </c>
      <c r="E2909" s="23" t="str">
        <f>INDEX(Table,MATCH('Classwork 5'!B2909,'5b'!$B$4:$B$904,0),3)</f>
        <v>0-17</v>
      </c>
      <c r="F2909" s="23">
        <f>INDEX(Table,MATCH('Classwork 5'!B2909,'5b'!$B$4:$B$904,0),4)</f>
        <v>10</v>
      </c>
      <c r="G2909" s="23">
        <v>5</v>
      </c>
      <c r="H2909" s="24">
        <v>8700</v>
      </c>
    </row>
    <row r="2910" spans="2:8" x14ac:dyDescent="0.3">
      <c r="B2910" s="22">
        <v>1000469</v>
      </c>
      <c r="C2910" s="23" t="s">
        <v>3213</v>
      </c>
      <c r="D2910" s="23" t="str">
        <f>VLOOKUP(B2910,'5b'!$B$4:$E$904,2,FALSE)</f>
        <v>M</v>
      </c>
      <c r="E2910" s="23" t="str">
        <f>INDEX(Table,MATCH('Classwork 5'!B2910,'5b'!$B$4:$B$904,0),3)</f>
        <v>36-45</v>
      </c>
      <c r="F2910" s="23">
        <f>INDEX(Table,MATCH('Classwork 5'!B2910,'5b'!$B$4:$B$904,0),4)</f>
        <v>6</v>
      </c>
      <c r="G2910" s="23">
        <v>8</v>
      </c>
      <c r="H2910" s="24">
        <v>9823</v>
      </c>
    </row>
    <row r="2911" spans="2:8" x14ac:dyDescent="0.3">
      <c r="B2911" s="22">
        <v>1000470</v>
      </c>
      <c r="C2911" s="23" t="s">
        <v>3289</v>
      </c>
      <c r="D2911" s="23" t="str">
        <f>VLOOKUP(B2911,'5b'!$B$4:$E$904,2,FALSE)</f>
        <v>F</v>
      </c>
      <c r="E2911" s="23" t="str">
        <f>INDEX(Table,MATCH('Classwork 5'!B2911,'5b'!$B$4:$B$904,0),3)</f>
        <v>0-17</v>
      </c>
      <c r="F2911" s="23">
        <f>INDEX(Table,MATCH('Classwork 5'!B2911,'5b'!$B$4:$B$904,0),4)</f>
        <v>10</v>
      </c>
      <c r="G2911" s="23">
        <v>4</v>
      </c>
      <c r="H2911" s="24">
        <v>2070</v>
      </c>
    </row>
    <row r="2912" spans="2:8" x14ac:dyDescent="0.3">
      <c r="B2912" s="22">
        <v>1000471</v>
      </c>
      <c r="C2912" s="23" t="s">
        <v>2521</v>
      </c>
      <c r="D2912" s="23" t="str">
        <f>VLOOKUP(B2912,'5b'!$B$4:$E$904,2,FALSE)</f>
        <v>M</v>
      </c>
      <c r="E2912" s="23" t="str">
        <f>INDEX(Table,MATCH('Classwork 5'!B2912,'5b'!$B$4:$B$904,0),3)</f>
        <v>36-45</v>
      </c>
      <c r="F2912" s="23">
        <f>INDEX(Table,MATCH('Classwork 5'!B2912,'5b'!$B$4:$B$904,0),4)</f>
        <v>7</v>
      </c>
      <c r="G2912" s="23">
        <v>8</v>
      </c>
      <c r="H2912" s="24">
        <v>5823</v>
      </c>
    </row>
    <row r="2913" spans="2:8" x14ac:dyDescent="0.3">
      <c r="B2913" s="22">
        <v>1000471</v>
      </c>
      <c r="C2913" s="23" t="s">
        <v>2055</v>
      </c>
      <c r="D2913" s="23" t="str">
        <f>VLOOKUP(B2913,'5b'!$B$4:$E$904,2,FALSE)</f>
        <v>M</v>
      </c>
      <c r="E2913" s="23" t="str">
        <f>INDEX(Table,MATCH('Classwork 5'!B2913,'5b'!$B$4:$B$904,0),3)</f>
        <v>36-45</v>
      </c>
      <c r="F2913" s="23">
        <f>INDEX(Table,MATCH('Classwork 5'!B2913,'5b'!$B$4:$B$904,0),4)</f>
        <v>7</v>
      </c>
      <c r="G2913" s="23">
        <v>1</v>
      </c>
      <c r="H2913" s="24">
        <v>8298</v>
      </c>
    </row>
    <row r="2914" spans="2:8" x14ac:dyDescent="0.3">
      <c r="B2914" s="22">
        <v>1000473</v>
      </c>
      <c r="C2914" s="23" t="s">
        <v>2206</v>
      </c>
      <c r="D2914" s="23" t="str">
        <f>VLOOKUP(B2914,'5b'!$B$4:$E$904,2,FALSE)</f>
        <v>F</v>
      </c>
      <c r="E2914" s="23" t="str">
        <f>INDEX(Table,MATCH('Classwork 5'!B2914,'5b'!$B$4:$B$904,0),3)</f>
        <v>18-25</v>
      </c>
      <c r="F2914" s="23">
        <f>INDEX(Table,MATCH('Classwork 5'!B2914,'5b'!$B$4:$B$904,0),4)</f>
        <v>4</v>
      </c>
      <c r="G2914" s="23">
        <v>8</v>
      </c>
      <c r="H2914" s="24">
        <v>8099</v>
      </c>
    </row>
    <row r="2915" spans="2:8" x14ac:dyDescent="0.3">
      <c r="B2915" s="22">
        <v>1000473</v>
      </c>
      <c r="C2915" s="23" t="s">
        <v>3121</v>
      </c>
      <c r="D2915" s="23" t="str">
        <f>VLOOKUP(B2915,'5b'!$B$4:$E$904,2,FALSE)</f>
        <v>F</v>
      </c>
      <c r="E2915" s="23" t="str">
        <f>INDEX(Table,MATCH('Classwork 5'!B2915,'5b'!$B$4:$B$904,0),3)</f>
        <v>18-25</v>
      </c>
      <c r="F2915" s="23">
        <f>INDEX(Table,MATCH('Classwork 5'!B2915,'5b'!$B$4:$B$904,0),4)</f>
        <v>4</v>
      </c>
      <c r="G2915" s="23">
        <v>12</v>
      </c>
      <c r="H2915" s="24">
        <v>745</v>
      </c>
    </row>
    <row r="2916" spans="2:8" x14ac:dyDescent="0.3">
      <c r="B2916" s="22">
        <v>1000473</v>
      </c>
      <c r="C2916" s="23" t="s">
        <v>2553</v>
      </c>
      <c r="D2916" s="23" t="str">
        <f>VLOOKUP(B2916,'5b'!$B$4:$E$904,2,FALSE)</f>
        <v>F</v>
      </c>
      <c r="E2916" s="23" t="str">
        <f>INDEX(Table,MATCH('Classwork 5'!B2916,'5b'!$B$4:$B$904,0),3)</f>
        <v>18-25</v>
      </c>
      <c r="F2916" s="23">
        <f>INDEX(Table,MATCH('Classwork 5'!B2916,'5b'!$B$4:$B$904,0),4)</f>
        <v>4</v>
      </c>
      <c r="G2916" s="23">
        <v>8</v>
      </c>
      <c r="H2916" s="24">
        <v>10004</v>
      </c>
    </row>
    <row r="2917" spans="2:8" x14ac:dyDescent="0.3">
      <c r="B2917" s="22">
        <v>1000474</v>
      </c>
      <c r="C2917" s="23" t="s">
        <v>3290</v>
      </c>
      <c r="D2917" s="23" t="str">
        <f>VLOOKUP(B2917,'5b'!$B$4:$E$904,2,FALSE)</f>
        <v>M</v>
      </c>
      <c r="E2917" s="23" t="str">
        <f>INDEX(Table,MATCH('Classwork 5'!B2917,'5b'!$B$4:$B$904,0),3)</f>
        <v>26-35</v>
      </c>
      <c r="F2917" s="23">
        <f>INDEX(Table,MATCH('Classwork 5'!B2917,'5b'!$B$4:$B$904,0),4)</f>
        <v>17</v>
      </c>
      <c r="G2917" s="23">
        <v>8</v>
      </c>
      <c r="H2917" s="24">
        <v>5893</v>
      </c>
    </row>
    <row r="2918" spans="2:8" x14ac:dyDescent="0.3">
      <c r="B2918" s="22">
        <v>1000474</v>
      </c>
      <c r="C2918" s="23" t="s">
        <v>2025</v>
      </c>
      <c r="D2918" s="23" t="str">
        <f>VLOOKUP(B2918,'5b'!$B$4:$E$904,2,FALSE)</f>
        <v>M</v>
      </c>
      <c r="E2918" s="23" t="str">
        <f>INDEX(Table,MATCH('Classwork 5'!B2918,'5b'!$B$4:$B$904,0),3)</f>
        <v>26-35</v>
      </c>
      <c r="F2918" s="23">
        <f>INDEX(Table,MATCH('Classwork 5'!B2918,'5b'!$B$4:$B$904,0),4)</f>
        <v>17</v>
      </c>
      <c r="G2918" s="23">
        <v>3</v>
      </c>
      <c r="H2918" s="24">
        <v>13543</v>
      </c>
    </row>
    <row r="2919" spans="2:8" x14ac:dyDescent="0.3">
      <c r="B2919" s="22">
        <v>1000474</v>
      </c>
      <c r="C2919" s="23" t="s">
        <v>3291</v>
      </c>
      <c r="D2919" s="23" t="str">
        <f>VLOOKUP(B2919,'5b'!$B$4:$E$904,2,FALSE)</f>
        <v>M</v>
      </c>
      <c r="E2919" s="23" t="str">
        <f>INDEX(Table,MATCH('Classwork 5'!B2919,'5b'!$B$4:$B$904,0),3)</f>
        <v>26-35</v>
      </c>
      <c r="F2919" s="23">
        <f>INDEX(Table,MATCH('Classwork 5'!B2919,'5b'!$B$4:$B$904,0),4)</f>
        <v>17</v>
      </c>
      <c r="G2919" s="23">
        <v>3</v>
      </c>
      <c r="H2919" s="24">
        <v>13276</v>
      </c>
    </row>
    <row r="2920" spans="2:8" x14ac:dyDescent="0.3">
      <c r="B2920" s="22">
        <v>1000474</v>
      </c>
      <c r="C2920" s="23" t="s">
        <v>3292</v>
      </c>
      <c r="D2920" s="23" t="str">
        <f>VLOOKUP(B2920,'5b'!$B$4:$E$904,2,FALSE)</f>
        <v>M</v>
      </c>
      <c r="E2920" s="23" t="str">
        <f>INDEX(Table,MATCH('Classwork 5'!B2920,'5b'!$B$4:$B$904,0),3)</f>
        <v>26-35</v>
      </c>
      <c r="F2920" s="23">
        <f>INDEX(Table,MATCH('Classwork 5'!B2920,'5b'!$B$4:$B$904,0),4)</f>
        <v>17</v>
      </c>
      <c r="G2920" s="23">
        <v>8</v>
      </c>
      <c r="H2920" s="24">
        <v>5972</v>
      </c>
    </row>
    <row r="2921" spans="2:8" x14ac:dyDescent="0.3">
      <c r="B2921" s="22">
        <v>1000474</v>
      </c>
      <c r="C2921" s="23" t="s">
        <v>2837</v>
      </c>
      <c r="D2921" s="23" t="str">
        <f>VLOOKUP(B2921,'5b'!$B$4:$E$904,2,FALSE)</f>
        <v>M</v>
      </c>
      <c r="E2921" s="23" t="str">
        <f>INDEX(Table,MATCH('Classwork 5'!B2921,'5b'!$B$4:$B$904,0),3)</f>
        <v>26-35</v>
      </c>
      <c r="F2921" s="23">
        <f>INDEX(Table,MATCH('Classwork 5'!B2921,'5b'!$B$4:$B$904,0),4)</f>
        <v>17</v>
      </c>
      <c r="G2921" s="23">
        <v>2</v>
      </c>
      <c r="H2921" s="24">
        <v>12973</v>
      </c>
    </row>
    <row r="2922" spans="2:8" x14ac:dyDescent="0.3">
      <c r="B2922" s="22">
        <v>1000474</v>
      </c>
      <c r="C2922" s="23" t="s">
        <v>2008</v>
      </c>
      <c r="D2922" s="23" t="str">
        <f>VLOOKUP(B2922,'5b'!$B$4:$E$904,2,FALSE)</f>
        <v>M</v>
      </c>
      <c r="E2922" s="23" t="str">
        <f>INDEX(Table,MATCH('Classwork 5'!B2922,'5b'!$B$4:$B$904,0),3)</f>
        <v>26-35</v>
      </c>
      <c r="F2922" s="23">
        <f>INDEX(Table,MATCH('Classwork 5'!B2922,'5b'!$B$4:$B$904,0),4)</f>
        <v>17</v>
      </c>
      <c r="G2922" s="23">
        <v>1</v>
      </c>
      <c r="H2922" s="24">
        <v>7649</v>
      </c>
    </row>
    <row r="2923" spans="2:8" x14ac:dyDescent="0.3">
      <c r="B2923" s="22">
        <v>1000474</v>
      </c>
      <c r="C2923" s="23" t="s">
        <v>3293</v>
      </c>
      <c r="D2923" s="23" t="str">
        <f>VLOOKUP(B2923,'5b'!$B$4:$E$904,2,FALSE)</f>
        <v>M</v>
      </c>
      <c r="E2923" s="23" t="str">
        <f>INDEX(Table,MATCH('Classwork 5'!B2923,'5b'!$B$4:$B$904,0),3)</f>
        <v>26-35</v>
      </c>
      <c r="F2923" s="23">
        <f>INDEX(Table,MATCH('Classwork 5'!B2923,'5b'!$B$4:$B$904,0),4)</f>
        <v>17</v>
      </c>
      <c r="G2923" s="23">
        <v>8</v>
      </c>
      <c r="H2923" s="24">
        <v>2208</v>
      </c>
    </row>
    <row r="2924" spans="2:8" x14ac:dyDescent="0.3">
      <c r="B2924" s="22">
        <v>1000474</v>
      </c>
      <c r="C2924" s="23" t="s">
        <v>2328</v>
      </c>
      <c r="D2924" s="23" t="str">
        <f>VLOOKUP(B2924,'5b'!$B$4:$E$904,2,FALSE)</f>
        <v>M</v>
      </c>
      <c r="E2924" s="23" t="str">
        <f>INDEX(Table,MATCH('Classwork 5'!B2924,'5b'!$B$4:$B$904,0),3)</f>
        <v>26-35</v>
      </c>
      <c r="F2924" s="23">
        <f>INDEX(Table,MATCH('Classwork 5'!B2924,'5b'!$B$4:$B$904,0),4)</f>
        <v>17</v>
      </c>
      <c r="G2924" s="23">
        <v>3</v>
      </c>
      <c r="H2924" s="24">
        <v>10758</v>
      </c>
    </row>
    <row r="2925" spans="2:8" x14ac:dyDescent="0.3">
      <c r="B2925" s="22">
        <v>1000474</v>
      </c>
      <c r="C2925" s="23" t="s">
        <v>2918</v>
      </c>
      <c r="D2925" s="23" t="str">
        <f>VLOOKUP(B2925,'5b'!$B$4:$E$904,2,FALSE)</f>
        <v>M</v>
      </c>
      <c r="E2925" s="23" t="str">
        <f>INDEX(Table,MATCH('Classwork 5'!B2925,'5b'!$B$4:$B$904,0),3)</f>
        <v>26-35</v>
      </c>
      <c r="F2925" s="23">
        <f>INDEX(Table,MATCH('Classwork 5'!B2925,'5b'!$B$4:$B$904,0),4)</f>
        <v>17</v>
      </c>
      <c r="G2925" s="23">
        <v>5</v>
      </c>
      <c r="H2925" s="24">
        <v>8819</v>
      </c>
    </row>
    <row r="2926" spans="2:8" x14ac:dyDescent="0.3">
      <c r="B2926" s="22">
        <v>1000474</v>
      </c>
      <c r="C2926" s="23" t="s">
        <v>2750</v>
      </c>
      <c r="D2926" s="23" t="str">
        <f>VLOOKUP(B2926,'5b'!$B$4:$E$904,2,FALSE)</f>
        <v>M</v>
      </c>
      <c r="E2926" s="23" t="str">
        <f>INDEX(Table,MATCH('Classwork 5'!B2926,'5b'!$B$4:$B$904,0),3)</f>
        <v>26-35</v>
      </c>
      <c r="F2926" s="23">
        <f>INDEX(Table,MATCH('Classwork 5'!B2926,'5b'!$B$4:$B$904,0),4)</f>
        <v>17</v>
      </c>
      <c r="G2926" s="23">
        <v>6</v>
      </c>
      <c r="H2926" s="24">
        <v>16476</v>
      </c>
    </row>
    <row r="2927" spans="2:8" x14ac:dyDescent="0.3">
      <c r="B2927" s="22">
        <v>1000474</v>
      </c>
      <c r="C2927" s="23" t="s">
        <v>3294</v>
      </c>
      <c r="D2927" s="23" t="str">
        <f>VLOOKUP(B2927,'5b'!$B$4:$E$904,2,FALSE)</f>
        <v>M</v>
      </c>
      <c r="E2927" s="23" t="str">
        <f>INDEX(Table,MATCH('Classwork 5'!B2927,'5b'!$B$4:$B$904,0),3)</f>
        <v>26-35</v>
      </c>
      <c r="F2927" s="23">
        <f>INDEX(Table,MATCH('Classwork 5'!B2927,'5b'!$B$4:$B$904,0),4)</f>
        <v>17</v>
      </c>
      <c r="G2927" s="23">
        <v>5</v>
      </c>
      <c r="H2927" s="24">
        <v>5196</v>
      </c>
    </row>
    <row r="2928" spans="2:8" x14ac:dyDescent="0.3">
      <c r="B2928" s="22">
        <v>1000474</v>
      </c>
      <c r="C2928" s="23" t="s">
        <v>3126</v>
      </c>
      <c r="D2928" s="23" t="str">
        <f>VLOOKUP(B2928,'5b'!$B$4:$E$904,2,FALSE)</f>
        <v>M</v>
      </c>
      <c r="E2928" s="23" t="str">
        <f>INDEX(Table,MATCH('Classwork 5'!B2928,'5b'!$B$4:$B$904,0),3)</f>
        <v>26-35</v>
      </c>
      <c r="F2928" s="23">
        <f>INDEX(Table,MATCH('Classwork 5'!B2928,'5b'!$B$4:$B$904,0),4)</f>
        <v>17</v>
      </c>
      <c r="G2928" s="23">
        <v>8</v>
      </c>
      <c r="H2928" s="24">
        <v>6026</v>
      </c>
    </row>
    <row r="2929" spans="2:8" x14ac:dyDescent="0.3">
      <c r="B2929" s="22">
        <v>1000474</v>
      </c>
      <c r="C2929" s="23" t="s">
        <v>3052</v>
      </c>
      <c r="D2929" s="23" t="str">
        <f>VLOOKUP(B2929,'5b'!$B$4:$E$904,2,FALSE)</f>
        <v>M</v>
      </c>
      <c r="E2929" s="23" t="str">
        <f>INDEX(Table,MATCH('Classwork 5'!B2929,'5b'!$B$4:$B$904,0),3)</f>
        <v>26-35</v>
      </c>
      <c r="F2929" s="23">
        <f>INDEX(Table,MATCH('Classwork 5'!B2929,'5b'!$B$4:$B$904,0),4)</f>
        <v>17</v>
      </c>
      <c r="G2929" s="23">
        <v>5</v>
      </c>
      <c r="H2929" s="24">
        <v>5280</v>
      </c>
    </row>
    <row r="2930" spans="2:8" x14ac:dyDescent="0.3">
      <c r="B2930" s="22">
        <v>1000474</v>
      </c>
      <c r="C2930" s="23" t="s">
        <v>2754</v>
      </c>
      <c r="D2930" s="23" t="str">
        <f>VLOOKUP(B2930,'5b'!$B$4:$E$904,2,FALSE)</f>
        <v>M</v>
      </c>
      <c r="E2930" s="23" t="str">
        <f>INDEX(Table,MATCH('Classwork 5'!B2930,'5b'!$B$4:$B$904,0),3)</f>
        <v>26-35</v>
      </c>
      <c r="F2930" s="23">
        <f>INDEX(Table,MATCH('Classwork 5'!B2930,'5b'!$B$4:$B$904,0),4)</f>
        <v>17</v>
      </c>
      <c r="G2930" s="23">
        <v>8</v>
      </c>
      <c r="H2930" s="24">
        <v>4254</v>
      </c>
    </row>
    <row r="2931" spans="2:8" x14ac:dyDescent="0.3">
      <c r="B2931" s="22">
        <v>1000474</v>
      </c>
      <c r="C2931" s="23" t="s">
        <v>3041</v>
      </c>
      <c r="D2931" s="23" t="str">
        <f>VLOOKUP(B2931,'5b'!$B$4:$E$904,2,FALSE)</f>
        <v>M</v>
      </c>
      <c r="E2931" s="23" t="str">
        <f>INDEX(Table,MATCH('Classwork 5'!B2931,'5b'!$B$4:$B$904,0),3)</f>
        <v>26-35</v>
      </c>
      <c r="F2931" s="23">
        <f>INDEX(Table,MATCH('Classwork 5'!B2931,'5b'!$B$4:$B$904,0),4)</f>
        <v>17</v>
      </c>
      <c r="G2931" s="23">
        <v>6</v>
      </c>
      <c r="H2931" s="24">
        <v>8519</v>
      </c>
    </row>
    <row r="2932" spans="2:8" x14ac:dyDescent="0.3">
      <c r="B2932" s="22">
        <v>1000474</v>
      </c>
      <c r="C2932" s="23" t="s">
        <v>3295</v>
      </c>
      <c r="D2932" s="23" t="str">
        <f>VLOOKUP(B2932,'5b'!$B$4:$E$904,2,FALSE)</f>
        <v>M</v>
      </c>
      <c r="E2932" s="23" t="str">
        <f>INDEX(Table,MATCH('Classwork 5'!B2932,'5b'!$B$4:$B$904,0),3)</f>
        <v>26-35</v>
      </c>
      <c r="F2932" s="23">
        <f>INDEX(Table,MATCH('Classwork 5'!B2932,'5b'!$B$4:$B$904,0),4)</f>
        <v>17</v>
      </c>
      <c r="G2932" s="23">
        <v>5</v>
      </c>
      <c r="H2932" s="24">
        <v>5371</v>
      </c>
    </row>
    <row r="2933" spans="2:8" x14ac:dyDescent="0.3">
      <c r="B2933" s="22">
        <v>1000474</v>
      </c>
      <c r="C2933" s="23" t="s">
        <v>3256</v>
      </c>
      <c r="D2933" s="23" t="str">
        <f>VLOOKUP(B2933,'5b'!$B$4:$E$904,2,FALSE)</f>
        <v>M</v>
      </c>
      <c r="E2933" s="23" t="str">
        <f>INDEX(Table,MATCH('Classwork 5'!B2933,'5b'!$B$4:$B$904,0),3)</f>
        <v>26-35</v>
      </c>
      <c r="F2933" s="23">
        <f>INDEX(Table,MATCH('Classwork 5'!B2933,'5b'!$B$4:$B$904,0),4)</f>
        <v>17</v>
      </c>
      <c r="G2933" s="23">
        <v>8</v>
      </c>
      <c r="H2933" s="24">
        <v>7763</v>
      </c>
    </row>
    <row r="2934" spans="2:8" x14ac:dyDescent="0.3">
      <c r="B2934" s="22">
        <v>1000476</v>
      </c>
      <c r="C2934" s="23" t="s">
        <v>2157</v>
      </c>
      <c r="D2934" s="23" t="str">
        <f>VLOOKUP(B2934,'5b'!$B$4:$E$904,2,FALSE)</f>
        <v>M</v>
      </c>
      <c r="E2934" s="23" t="str">
        <f>INDEX(Table,MATCH('Classwork 5'!B2934,'5b'!$B$4:$B$904,0),3)</f>
        <v>36-45</v>
      </c>
      <c r="F2934" s="23">
        <f>INDEX(Table,MATCH('Classwork 5'!B2934,'5b'!$B$4:$B$904,0),4)</f>
        <v>0</v>
      </c>
      <c r="G2934" s="23">
        <v>1</v>
      </c>
      <c r="H2934" s="24">
        <v>15314</v>
      </c>
    </row>
    <row r="2935" spans="2:8" x14ac:dyDescent="0.3">
      <c r="B2935" s="22">
        <v>1000476</v>
      </c>
      <c r="C2935" s="23" t="s">
        <v>3296</v>
      </c>
      <c r="D2935" s="23" t="str">
        <f>VLOOKUP(B2935,'5b'!$B$4:$E$904,2,FALSE)</f>
        <v>M</v>
      </c>
      <c r="E2935" s="23" t="str">
        <f>INDEX(Table,MATCH('Classwork 5'!B2935,'5b'!$B$4:$B$904,0),3)</f>
        <v>36-45</v>
      </c>
      <c r="F2935" s="23">
        <f>INDEX(Table,MATCH('Classwork 5'!B2935,'5b'!$B$4:$B$904,0),4)</f>
        <v>0</v>
      </c>
      <c r="G2935" s="23">
        <v>15</v>
      </c>
      <c r="H2935" s="24">
        <v>17113</v>
      </c>
    </row>
    <row r="2936" spans="2:8" x14ac:dyDescent="0.3">
      <c r="B2936" s="22">
        <v>1000476</v>
      </c>
      <c r="C2936" s="23" t="s">
        <v>3297</v>
      </c>
      <c r="D2936" s="23" t="str">
        <f>VLOOKUP(B2936,'5b'!$B$4:$E$904,2,FALSE)</f>
        <v>M</v>
      </c>
      <c r="E2936" s="23" t="str">
        <f>INDEX(Table,MATCH('Classwork 5'!B2936,'5b'!$B$4:$B$904,0),3)</f>
        <v>36-45</v>
      </c>
      <c r="F2936" s="23">
        <f>INDEX(Table,MATCH('Classwork 5'!B2936,'5b'!$B$4:$B$904,0),4)</f>
        <v>0</v>
      </c>
      <c r="G2936" s="23">
        <v>5</v>
      </c>
      <c r="H2936" s="24">
        <v>6994</v>
      </c>
    </row>
    <row r="2937" spans="2:8" x14ac:dyDescent="0.3">
      <c r="B2937" s="22">
        <v>1000476</v>
      </c>
      <c r="C2937" s="23" t="s">
        <v>3298</v>
      </c>
      <c r="D2937" s="23" t="str">
        <f>VLOOKUP(B2937,'5b'!$B$4:$E$904,2,FALSE)</f>
        <v>M</v>
      </c>
      <c r="E2937" s="23" t="str">
        <f>INDEX(Table,MATCH('Classwork 5'!B2937,'5b'!$B$4:$B$904,0),3)</f>
        <v>36-45</v>
      </c>
      <c r="F2937" s="23">
        <f>INDEX(Table,MATCH('Classwork 5'!B2937,'5b'!$B$4:$B$904,0),4)</f>
        <v>0</v>
      </c>
      <c r="G2937" s="23">
        <v>1</v>
      </c>
      <c r="H2937" s="24">
        <v>18964</v>
      </c>
    </row>
    <row r="2938" spans="2:8" x14ac:dyDescent="0.3">
      <c r="B2938" s="22">
        <v>1000476</v>
      </c>
      <c r="C2938" s="23" t="s">
        <v>2013</v>
      </c>
      <c r="D2938" s="23" t="str">
        <f>VLOOKUP(B2938,'5b'!$B$4:$E$904,2,FALSE)</f>
        <v>M</v>
      </c>
      <c r="E2938" s="23" t="str">
        <f>INDEX(Table,MATCH('Classwork 5'!B2938,'5b'!$B$4:$B$904,0),3)</f>
        <v>36-45</v>
      </c>
      <c r="F2938" s="23">
        <f>INDEX(Table,MATCH('Classwork 5'!B2938,'5b'!$B$4:$B$904,0),4)</f>
        <v>0</v>
      </c>
      <c r="G2938" s="23">
        <v>2</v>
      </c>
      <c r="H2938" s="24">
        <v>16276</v>
      </c>
    </row>
    <row r="2939" spans="2:8" x14ac:dyDescent="0.3">
      <c r="B2939" s="22">
        <v>1000476</v>
      </c>
      <c r="C2939" s="23" t="s">
        <v>2222</v>
      </c>
      <c r="D2939" s="23" t="str">
        <f>VLOOKUP(B2939,'5b'!$B$4:$E$904,2,FALSE)</f>
        <v>M</v>
      </c>
      <c r="E2939" s="23" t="str">
        <f>INDEX(Table,MATCH('Classwork 5'!B2939,'5b'!$B$4:$B$904,0),3)</f>
        <v>36-45</v>
      </c>
      <c r="F2939" s="23">
        <f>INDEX(Table,MATCH('Classwork 5'!B2939,'5b'!$B$4:$B$904,0),4)</f>
        <v>0</v>
      </c>
      <c r="G2939" s="23">
        <v>1</v>
      </c>
      <c r="H2939" s="24">
        <v>11757</v>
      </c>
    </row>
    <row r="2940" spans="2:8" x14ac:dyDescent="0.3">
      <c r="B2940" s="22">
        <v>1000476</v>
      </c>
      <c r="C2940" s="23" t="s">
        <v>2129</v>
      </c>
      <c r="D2940" s="23" t="str">
        <f>VLOOKUP(B2940,'5b'!$B$4:$E$904,2,FALSE)</f>
        <v>M</v>
      </c>
      <c r="E2940" s="23" t="str">
        <f>INDEX(Table,MATCH('Classwork 5'!B2940,'5b'!$B$4:$B$904,0),3)</f>
        <v>36-45</v>
      </c>
      <c r="F2940" s="23">
        <f>INDEX(Table,MATCH('Classwork 5'!B2940,'5b'!$B$4:$B$904,0),4)</f>
        <v>0</v>
      </c>
      <c r="G2940" s="23">
        <v>1</v>
      </c>
      <c r="H2940" s="24">
        <v>15883</v>
      </c>
    </row>
    <row r="2941" spans="2:8" x14ac:dyDescent="0.3">
      <c r="B2941" s="22">
        <v>1000476</v>
      </c>
      <c r="C2941" s="23" t="s">
        <v>2963</v>
      </c>
      <c r="D2941" s="23" t="str">
        <f>VLOOKUP(B2941,'5b'!$B$4:$E$904,2,FALSE)</f>
        <v>M</v>
      </c>
      <c r="E2941" s="23" t="str">
        <f>INDEX(Table,MATCH('Classwork 5'!B2941,'5b'!$B$4:$B$904,0),3)</f>
        <v>36-45</v>
      </c>
      <c r="F2941" s="23">
        <f>INDEX(Table,MATCH('Classwork 5'!B2941,'5b'!$B$4:$B$904,0),4)</f>
        <v>0</v>
      </c>
      <c r="G2941" s="23">
        <v>2</v>
      </c>
      <c r="H2941" s="24">
        <v>13222</v>
      </c>
    </row>
    <row r="2942" spans="2:8" x14ac:dyDescent="0.3">
      <c r="B2942" s="22">
        <v>1000476</v>
      </c>
      <c r="C2942" s="23" t="s">
        <v>2496</v>
      </c>
      <c r="D2942" s="23" t="str">
        <f>VLOOKUP(B2942,'5b'!$B$4:$E$904,2,FALSE)</f>
        <v>M</v>
      </c>
      <c r="E2942" s="23" t="str">
        <f>INDEX(Table,MATCH('Classwork 5'!B2942,'5b'!$B$4:$B$904,0),3)</f>
        <v>36-45</v>
      </c>
      <c r="F2942" s="23">
        <f>INDEX(Table,MATCH('Classwork 5'!B2942,'5b'!$B$4:$B$904,0),4)</f>
        <v>0</v>
      </c>
      <c r="G2942" s="23">
        <v>1</v>
      </c>
      <c r="H2942" s="24">
        <v>18993</v>
      </c>
    </row>
    <row r="2943" spans="2:8" x14ac:dyDescent="0.3">
      <c r="B2943" s="22">
        <v>1000476</v>
      </c>
      <c r="C2943" s="23" t="s">
        <v>3177</v>
      </c>
      <c r="D2943" s="23" t="str">
        <f>VLOOKUP(B2943,'5b'!$B$4:$E$904,2,FALSE)</f>
        <v>M</v>
      </c>
      <c r="E2943" s="23" t="str">
        <f>INDEX(Table,MATCH('Classwork 5'!B2943,'5b'!$B$4:$B$904,0),3)</f>
        <v>36-45</v>
      </c>
      <c r="F2943" s="23">
        <f>INDEX(Table,MATCH('Classwork 5'!B2943,'5b'!$B$4:$B$904,0),4)</f>
        <v>0</v>
      </c>
      <c r="G2943" s="23">
        <v>5</v>
      </c>
      <c r="H2943" s="24">
        <v>8739</v>
      </c>
    </row>
    <row r="2944" spans="2:8" x14ac:dyDescent="0.3">
      <c r="B2944" s="22">
        <v>1000476</v>
      </c>
      <c r="C2944" s="23" t="s">
        <v>2099</v>
      </c>
      <c r="D2944" s="23" t="str">
        <f>VLOOKUP(B2944,'5b'!$B$4:$E$904,2,FALSE)</f>
        <v>M</v>
      </c>
      <c r="E2944" s="23" t="str">
        <f>INDEX(Table,MATCH('Classwork 5'!B2944,'5b'!$B$4:$B$904,0),3)</f>
        <v>36-45</v>
      </c>
      <c r="F2944" s="23">
        <f>INDEX(Table,MATCH('Classwork 5'!B2944,'5b'!$B$4:$B$904,0),4)</f>
        <v>0</v>
      </c>
      <c r="G2944" s="23">
        <v>5</v>
      </c>
      <c r="H2944" s="24">
        <v>5360</v>
      </c>
    </row>
    <row r="2945" spans="2:8" x14ac:dyDescent="0.3">
      <c r="B2945" s="22">
        <v>1000476</v>
      </c>
      <c r="C2945" s="23" t="s">
        <v>3299</v>
      </c>
      <c r="D2945" s="23" t="str">
        <f>VLOOKUP(B2945,'5b'!$B$4:$E$904,2,FALSE)</f>
        <v>M</v>
      </c>
      <c r="E2945" s="23" t="str">
        <f>INDEX(Table,MATCH('Classwork 5'!B2945,'5b'!$B$4:$B$904,0),3)</f>
        <v>36-45</v>
      </c>
      <c r="F2945" s="23">
        <f>INDEX(Table,MATCH('Classwork 5'!B2945,'5b'!$B$4:$B$904,0),4)</f>
        <v>0</v>
      </c>
      <c r="G2945" s="23">
        <v>5</v>
      </c>
      <c r="H2945" s="24">
        <v>8831</v>
      </c>
    </row>
    <row r="2946" spans="2:8" x14ac:dyDescent="0.3">
      <c r="B2946" s="22">
        <v>1000476</v>
      </c>
      <c r="C2946" s="23" t="s">
        <v>2492</v>
      </c>
      <c r="D2946" s="23" t="str">
        <f>VLOOKUP(B2946,'5b'!$B$4:$E$904,2,FALSE)</f>
        <v>M</v>
      </c>
      <c r="E2946" s="23" t="str">
        <f>INDEX(Table,MATCH('Classwork 5'!B2946,'5b'!$B$4:$B$904,0),3)</f>
        <v>36-45</v>
      </c>
      <c r="F2946" s="23">
        <f>INDEX(Table,MATCH('Classwork 5'!B2946,'5b'!$B$4:$B$904,0),4)</f>
        <v>0</v>
      </c>
      <c r="G2946" s="23">
        <v>5</v>
      </c>
      <c r="H2946" s="24">
        <v>7070</v>
      </c>
    </row>
    <row r="2947" spans="2:8" x14ac:dyDescent="0.3">
      <c r="B2947" s="22">
        <v>1000476</v>
      </c>
      <c r="C2947" s="23" t="s">
        <v>3300</v>
      </c>
      <c r="D2947" s="23" t="str">
        <f>VLOOKUP(B2947,'5b'!$B$4:$E$904,2,FALSE)</f>
        <v>M</v>
      </c>
      <c r="E2947" s="23" t="str">
        <f>INDEX(Table,MATCH('Classwork 5'!B2947,'5b'!$B$4:$B$904,0),3)</f>
        <v>36-45</v>
      </c>
      <c r="F2947" s="23">
        <f>INDEX(Table,MATCH('Classwork 5'!B2947,'5b'!$B$4:$B$904,0),4)</f>
        <v>0</v>
      </c>
      <c r="G2947" s="23">
        <v>5</v>
      </c>
      <c r="H2947" s="24">
        <v>3767</v>
      </c>
    </row>
    <row r="2948" spans="2:8" x14ac:dyDescent="0.3">
      <c r="B2948" s="22">
        <v>1000476</v>
      </c>
      <c r="C2948" s="23" t="s">
        <v>2111</v>
      </c>
      <c r="D2948" s="23" t="str">
        <f>VLOOKUP(B2948,'5b'!$B$4:$E$904,2,FALSE)</f>
        <v>M</v>
      </c>
      <c r="E2948" s="23" t="str">
        <f>INDEX(Table,MATCH('Classwork 5'!B2948,'5b'!$B$4:$B$904,0),3)</f>
        <v>36-45</v>
      </c>
      <c r="F2948" s="23">
        <f>INDEX(Table,MATCH('Classwork 5'!B2948,'5b'!$B$4:$B$904,0),4)</f>
        <v>0</v>
      </c>
      <c r="G2948" s="23">
        <v>5</v>
      </c>
      <c r="H2948" s="24">
        <v>7038</v>
      </c>
    </row>
    <row r="2949" spans="2:8" x14ac:dyDescent="0.3">
      <c r="B2949" s="22">
        <v>1000476</v>
      </c>
      <c r="C2949" s="23" t="s">
        <v>2059</v>
      </c>
      <c r="D2949" s="23" t="str">
        <f>VLOOKUP(B2949,'5b'!$B$4:$E$904,2,FALSE)</f>
        <v>M</v>
      </c>
      <c r="E2949" s="23" t="str">
        <f>INDEX(Table,MATCH('Classwork 5'!B2949,'5b'!$B$4:$B$904,0),3)</f>
        <v>36-45</v>
      </c>
      <c r="F2949" s="23">
        <f>INDEX(Table,MATCH('Classwork 5'!B2949,'5b'!$B$4:$B$904,0),4)</f>
        <v>0</v>
      </c>
      <c r="G2949" s="23">
        <v>5</v>
      </c>
      <c r="H2949" s="24">
        <v>5284</v>
      </c>
    </row>
    <row r="2950" spans="2:8" x14ac:dyDescent="0.3">
      <c r="B2950" s="22">
        <v>1000476</v>
      </c>
      <c r="C2950" s="23" t="s">
        <v>3301</v>
      </c>
      <c r="D2950" s="23" t="str">
        <f>VLOOKUP(B2950,'5b'!$B$4:$E$904,2,FALSE)</f>
        <v>M</v>
      </c>
      <c r="E2950" s="23" t="str">
        <f>INDEX(Table,MATCH('Classwork 5'!B2950,'5b'!$B$4:$B$904,0),3)</f>
        <v>36-45</v>
      </c>
      <c r="F2950" s="23">
        <f>INDEX(Table,MATCH('Classwork 5'!B2950,'5b'!$B$4:$B$904,0),4)</f>
        <v>0</v>
      </c>
      <c r="G2950" s="23">
        <v>4</v>
      </c>
      <c r="H2950" s="24">
        <v>2797</v>
      </c>
    </row>
    <row r="2951" spans="2:8" x14ac:dyDescent="0.3">
      <c r="B2951" s="22">
        <v>1000476</v>
      </c>
      <c r="C2951" s="23" t="s">
        <v>1989</v>
      </c>
      <c r="D2951" s="23" t="str">
        <f>VLOOKUP(B2951,'5b'!$B$4:$E$904,2,FALSE)</f>
        <v>M</v>
      </c>
      <c r="E2951" s="23" t="str">
        <f>INDEX(Table,MATCH('Classwork 5'!B2951,'5b'!$B$4:$B$904,0),3)</f>
        <v>36-45</v>
      </c>
      <c r="F2951" s="23">
        <f>INDEX(Table,MATCH('Classwork 5'!B2951,'5b'!$B$4:$B$904,0),4)</f>
        <v>0</v>
      </c>
      <c r="G2951" s="23">
        <v>1</v>
      </c>
      <c r="H2951" s="24">
        <v>11593</v>
      </c>
    </row>
    <row r="2952" spans="2:8" x14ac:dyDescent="0.3">
      <c r="B2952" s="22">
        <v>1000476</v>
      </c>
      <c r="C2952" s="23" t="s">
        <v>3302</v>
      </c>
      <c r="D2952" s="23" t="str">
        <f>VLOOKUP(B2952,'5b'!$B$4:$E$904,2,FALSE)</f>
        <v>M</v>
      </c>
      <c r="E2952" s="23" t="str">
        <f>INDEX(Table,MATCH('Classwork 5'!B2952,'5b'!$B$4:$B$904,0),3)</f>
        <v>36-45</v>
      </c>
      <c r="F2952" s="23">
        <f>INDEX(Table,MATCH('Classwork 5'!B2952,'5b'!$B$4:$B$904,0),4)</f>
        <v>0</v>
      </c>
      <c r="G2952" s="23">
        <v>5</v>
      </c>
      <c r="H2952" s="24">
        <v>7110</v>
      </c>
    </row>
    <row r="2953" spans="2:8" x14ac:dyDescent="0.3">
      <c r="B2953" s="22">
        <v>1000476</v>
      </c>
      <c r="C2953" s="23" t="s">
        <v>3303</v>
      </c>
      <c r="D2953" s="23" t="str">
        <f>VLOOKUP(B2953,'5b'!$B$4:$E$904,2,FALSE)</f>
        <v>M</v>
      </c>
      <c r="E2953" s="23" t="str">
        <f>INDEX(Table,MATCH('Classwork 5'!B2953,'5b'!$B$4:$B$904,0),3)</f>
        <v>36-45</v>
      </c>
      <c r="F2953" s="23">
        <f>INDEX(Table,MATCH('Classwork 5'!B2953,'5b'!$B$4:$B$904,0),4)</f>
        <v>0</v>
      </c>
      <c r="G2953" s="23">
        <v>5</v>
      </c>
      <c r="H2953" s="24">
        <v>7000</v>
      </c>
    </row>
    <row r="2954" spans="2:8" x14ac:dyDescent="0.3">
      <c r="B2954" s="22">
        <v>1000476</v>
      </c>
      <c r="C2954" s="23" t="s">
        <v>3304</v>
      </c>
      <c r="D2954" s="23" t="str">
        <f>VLOOKUP(B2954,'5b'!$B$4:$E$904,2,FALSE)</f>
        <v>M</v>
      </c>
      <c r="E2954" s="23" t="str">
        <f>INDEX(Table,MATCH('Classwork 5'!B2954,'5b'!$B$4:$B$904,0),3)</f>
        <v>36-45</v>
      </c>
      <c r="F2954" s="23">
        <f>INDEX(Table,MATCH('Classwork 5'!B2954,'5b'!$B$4:$B$904,0),4)</f>
        <v>0</v>
      </c>
      <c r="G2954" s="23">
        <v>5</v>
      </c>
      <c r="H2954" s="24">
        <v>5201</v>
      </c>
    </row>
    <row r="2955" spans="2:8" x14ac:dyDescent="0.3">
      <c r="B2955" s="22">
        <v>1000476</v>
      </c>
      <c r="C2955" s="23" t="s">
        <v>3305</v>
      </c>
      <c r="D2955" s="23" t="str">
        <f>VLOOKUP(B2955,'5b'!$B$4:$E$904,2,FALSE)</f>
        <v>M</v>
      </c>
      <c r="E2955" s="23" t="str">
        <f>INDEX(Table,MATCH('Classwork 5'!B2955,'5b'!$B$4:$B$904,0),3)</f>
        <v>36-45</v>
      </c>
      <c r="F2955" s="23">
        <f>INDEX(Table,MATCH('Classwork 5'!B2955,'5b'!$B$4:$B$904,0),4)</f>
        <v>0</v>
      </c>
      <c r="G2955" s="23">
        <v>5</v>
      </c>
      <c r="H2955" s="24">
        <v>6980</v>
      </c>
    </row>
    <row r="2956" spans="2:8" x14ac:dyDescent="0.3">
      <c r="B2956" s="22">
        <v>1000476</v>
      </c>
      <c r="C2956" s="23" t="s">
        <v>3306</v>
      </c>
      <c r="D2956" s="23" t="str">
        <f>VLOOKUP(B2956,'5b'!$B$4:$E$904,2,FALSE)</f>
        <v>M</v>
      </c>
      <c r="E2956" s="23" t="str">
        <f>INDEX(Table,MATCH('Classwork 5'!B2956,'5b'!$B$4:$B$904,0),3)</f>
        <v>36-45</v>
      </c>
      <c r="F2956" s="23">
        <f>INDEX(Table,MATCH('Classwork 5'!B2956,'5b'!$B$4:$B$904,0),4)</f>
        <v>0</v>
      </c>
      <c r="G2956" s="23">
        <v>5</v>
      </c>
      <c r="H2956" s="24">
        <v>1779</v>
      </c>
    </row>
    <row r="2957" spans="2:8" x14ac:dyDescent="0.3">
      <c r="B2957" s="22">
        <v>1000477</v>
      </c>
      <c r="C2957" s="23" t="s">
        <v>3276</v>
      </c>
      <c r="D2957" s="23" t="str">
        <f>VLOOKUP(B2957,'5b'!$B$4:$E$904,2,FALSE)</f>
        <v>M</v>
      </c>
      <c r="E2957" s="23" t="str">
        <f>INDEX(Table,MATCH('Classwork 5'!B2957,'5b'!$B$4:$B$904,0),3)</f>
        <v>36-45</v>
      </c>
      <c r="F2957" s="23">
        <f>INDEX(Table,MATCH('Classwork 5'!B2957,'5b'!$B$4:$B$904,0),4)</f>
        <v>14</v>
      </c>
      <c r="G2957" s="23">
        <v>5</v>
      </c>
      <c r="H2957" s="24">
        <v>5459</v>
      </c>
    </row>
    <row r="2958" spans="2:8" x14ac:dyDescent="0.3">
      <c r="B2958" s="22">
        <v>1000477</v>
      </c>
      <c r="C2958" s="23" t="s">
        <v>2182</v>
      </c>
      <c r="D2958" s="23" t="str">
        <f>VLOOKUP(B2958,'5b'!$B$4:$E$904,2,FALSE)</f>
        <v>M</v>
      </c>
      <c r="E2958" s="23" t="str">
        <f>INDEX(Table,MATCH('Classwork 5'!B2958,'5b'!$B$4:$B$904,0),3)</f>
        <v>36-45</v>
      </c>
      <c r="F2958" s="23">
        <f>INDEX(Table,MATCH('Classwork 5'!B2958,'5b'!$B$4:$B$904,0),4)</f>
        <v>14</v>
      </c>
      <c r="G2958" s="23">
        <v>1</v>
      </c>
      <c r="H2958" s="24">
        <v>19696</v>
      </c>
    </row>
    <row r="2959" spans="2:8" x14ac:dyDescent="0.3">
      <c r="B2959" s="22">
        <v>1000477</v>
      </c>
      <c r="C2959" s="23" t="s">
        <v>3307</v>
      </c>
      <c r="D2959" s="23" t="str">
        <f>VLOOKUP(B2959,'5b'!$B$4:$E$904,2,FALSE)</f>
        <v>M</v>
      </c>
      <c r="E2959" s="23" t="str">
        <f>INDEX(Table,MATCH('Classwork 5'!B2959,'5b'!$B$4:$B$904,0),3)</f>
        <v>36-45</v>
      </c>
      <c r="F2959" s="23">
        <f>INDEX(Table,MATCH('Classwork 5'!B2959,'5b'!$B$4:$B$904,0),4)</f>
        <v>14</v>
      </c>
      <c r="G2959" s="23">
        <v>1</v>
      </c>
      <c r="H2959" s="24">
        <v>11648</v>
      </c>
    </row>
    <row r="2960" spans="2:8" x14ac:dyDescent="0.3">
      <c r="B2960" s="22">
        <v>1000477</v>
      </c>
      <c r="C2960" s="23" t="s">
        <v>3308</v>
      </c>
      <c r="D2960" s="23" t="str">
        <f>VLOOKUP(B2960,'5b'!$B$4:$E$904,2,FALSE)</f>
        <v>M</v>
      </c>
      <c r="E2960" s="23" t="str">
        <f>INDEX(Table,MATCH('Classwork 5'!B2960,'5b'!$B$4:$B$904,0),3)</f>
        <v>36-45</v>
      </c>
      <c r="F2960" s="23">
        <f>INDEX(Table,MATCH('Classwork 5'!B2960,'5b'!$B$4:$B$904,0),4)</f>
        <v>14</v>
      </c>
      <c r="G2960" s="23">
        <v>1</v>
      </c>
      <c r="H2960" s="24">
        <v>19467</v>
      </c>
    </row>
    <row r="2961" spans="2:8" x14ac:dyDescent="0.3">
      <c r="B2961" s="22">
        <v>1000477</v>
      </c>
      <c r="C2961" s="23" t="s">
        <v>2785</v>
      </c>
      <c r="D2961" s="23" t="str">
        <f>VLOOKUP(B2961,'5b'!$B$4:$E$904,2,FALSE)</f>
        <v>M</v>
      </c>
      <c r="E2961" s="23" t="str">
        <f>INDEX(Table,MATCH('Classwork 5'!B2961,'5b'!$B$4:$B$904,0),3)</f>
        <v>36-45</v>
      </c>
      <c r="F2961" s="23">
        <f>INDEX(Table,MATCH('Classwork 5'!B2961,'5b'!$B$4:$B$904,0),4)</f>
        <v>14</v>
      </c>
      <c r="G2961" s="23">
        <v>1</v>
      </c>
      <c r="H2961" s="24">
        <v>12055</v>
      </c>
    </row>
    <row r="2962" spans="2:8" x14ac:dyDescent="0.3">
      <c r="B2962" s="22">
        <v>1000478</v>
      </c>
      <c r="C2962" s="23" t="s">
        <v>2623</v>
      </c>
      <c r="D2962" s="23" t="str">
        <f>VLOOKUP(B2962,'5b'!$B$4:$E$904,2,FALSE)</f>
        <v>M</v>
      </c>
      <c r="E2962" s="23" t="str">
        <f>INDEX(Table,MATCH('Classwork 5'!B2962,'5b'!$B$4:$B$904,0),3)</f>
        <v>51-55</v>
      </c>
      <c r="F2962" s="23">
        <f>INDEX(Table,MATCH('Classwork 5'!B2962,'5b'!$B$4:$B$904,0),4)</f>
        <v>16</v>
      </c>
      <c r="G2962" s="23">
        <v>15</v>
      </c>
      <c r="H2962" s="24">
        <v>21233</v>
      </c>
    </row>
    <row r="2963" spans="2:8" x14ac:dyDescent="0.3">
      <c r="B2963" s="22">
        <v>1000479</v>
      </c>
      <c r="C2963" s="23" t="s">
        <v>2308</v>
      </c>
      <c r="D2963" s="23" t="str">
        <f>VLOOKUP(B2963,'5b'!$B$4:$E$904,2,FALSE)</f>
        <v>M</v>
      </c>
      <c r="E2963" s="23" t="str">
        <f>INDEX(Table,MATCH('Classwork 5'!B2963,'5b'!$B$4:$B$904,0),3)</f>
        <v>26-35</v>
      </c>
      <c r="F2963" s="23">
        <f>INDEX(Table,MATCH('Classwork 5'!B2963,'5b'!$B$4:$B$904,0),4)</f>
        <v>12</v>
      </c>
      <c r="G2963" s="23">
        <v>4</v>
      </c>
      <c r="H2963" s="24">
        <v>2841</v>
      </c>
    </row>
    <row r="2964" spans="2:8" x14ac:dyDescent="0.3">
      <c r="B2964" s="22">
        <v>1000480</v>
      </c>
      <c r="C2964" s="23" t="s">
        <v>3073</v>
      </c>
      <c r="D2964" s="23" t="str">
        <f>VLOOKUP(B2964,'5b'!$B$4:$E$904,2,FALSE)</f>
        <v>F</v>
      </c>
      <c r="E2964" s="23" t="str">
        <f>INDEX(Table,MATCH('Classwork 5'!B2964,'5b'!$B$4:$B$904,0),3)</f>
        <v>18-25</v>
      </c>
      <c r="F2964" s="23">
        <f>INDEX(Table,MATCH('Classwork 5'!B2964,'5b'!$B$4:$B$904,0),4)</f>
        <v>4</v>
      </c>
      <c r="G2964" s="23">
        <v>1</v>
      </c>
      <c r="H2964" s="24">
        <v>11749</v>
      </c>
    </row>
    <row r="2965" spans="2:8" x14ac:dyDescent="0.3">
      <c r="B2965" s="22">
        <v>1000480</v>
      </c>
      <c r="C2965" s="23" t="s">
        <v>2100</v>
      </c>
      <c r="D2965" s="23" t="str">
        <f>VLOOKUP(B2965,'5b'!$B$4:$E$904,2,FALSE)</f>
        <v>F</v>
      </c>
      <c r="E2965" s="23" t="str">
        <f>INDEX(Table,MATCH('Classwork 5'!B2965,'5b'!$B$4:$B$904,0),3)</f>
        <v>18-25</v>
      </c>
      <c r="F2965" s="23">
        <f>INDEX(Table,MATCH('Classwork 5'!B2965,'5b'!$B$4:$B$904,0),4)</f>
        <v>4</v>
      </c>
      <c r="G2965" s="23">
        <v>8</v>
      </c>
      <c r="H2965" s="24">
        <v>8106</v>
      </c>
    </row>
    <row r="2966" spans="2:8" x14ac:dyDescent="0.3">
      <c r="B2966" s="22">
        <v>1000480</v>
      </c>
      <c r="C2966" s="23" t="s">
        <v>2510</v>
      </c>
      <c r="D2966" s="23" t="str">
        <f>VLOOKUP(B2966,'5b'!$B$4:$E$904,2,FALSE)</f>
        <v>F</v>
      </c>
      <c r="E2966" s="23" t="str">
        <f>INDEX(Table,MATCH('Classwork 5'!B2966,'5b'!$B$4:$B$904,0),3)</f>
        <v>18-25</v>
      </c>
      <c r="F2966" s="23">
        <f>INDEX(Table,MATCH('Classwork 5'!B2966,'5b'!$B$4:$B$904,0),4)</f>
        <v>4</v>
      </c>
      <c r="G2966" s="23">
        <v>6</v>
      </c>
      <c r="H2966" s="24">
        <v>12061</v>
      </c>
    </row>
    <row r="2967" spans="2:8" x14ac:dyDescent="0.3">
      <c r="B2967" s="22">
        <v>1000480</v>
      </c>
      <c r="C2967" s="23" t="s">
        <v>2903</v>
      </c>
      <c r="D2967" s="23" t="str">
        <f>VLOOKUP(B2967,'5b'!$B$4:$E$904,2,FALSE)</f>
        <v>F</v>
      </c>
      <c r="E2967" s="23" t="str">
        <f>INDEX(Table,MATCH('Classwork 5'!B2967,'5b'!$B$4:$B$904,0),3)</f>
        <v>18-25</v>
      </c>
      <c r="F2967" s="23">
        <f>INDEX(Table,MATCH('Classwork 5'!B2967,'5b'!$B$4:$B$904,0),4)</f>
        <v>4</v>
      </c>
      <c r="G2967" s="23">
        <v>8</v>
      </c>
      <c r="H2967" s="24">
        <v>5935</v>
      </c>
    </row>
    <row r="2968" spans="2:8" x14ac:dyDescent="0.3">
      <c r="B2968" s="22">
        <v>1000481</v>
      </c>
      <c r="C2968" s="23" t="s">
        <v>2523</v>
      </c>
      <c r="D2968" s="23" t="str">
        <f>VLOOKUP(B2968,'5b'!$B$4:$E$904,2,FALSE)</f>
        <v>M</v>
      </c>
      <c r="E2968" s="23" t="str">
        <f>INDEX(Table,MATCH('Classwork 5'!B2968,'5b'!$B$4:$B$904,0),3)</f>
        <v>46-50</v>
      </c>
      <c r="F2968" s="23">
        <f>INDEX(Table,MATCH('Classwork 5'!B2968,'5b'!$B$4:$B$904,0),4)</f>
        <v>7</v>
      </c>
      <c r="G2968" s="23">
        <v>5</v>
      </c>
      <c r="H2968" s="24">
        <v>1917</v>
      </c>
    </row>
    <row r="2969" spans="2:8" x14ac:dyDescent="0.3">
      <c r="B2969" s="22">
        <v>1000481</v>
      </c>
      <c r="C2969" s="23" t="s">
        <v>2184</v>
      </c>
      <c r="D2969" s="23" t="str">
        <f>VLOOKUP(B2969,'5b'!$B$4:$E$904,2,FALSE)</f>
        <v>M</v>
      </c>
      <c r="E2969" s="23" t="str">
        <f>INDEX(Table,MATCH('Classwork 5'!B2969,'5b'!$B$4:$B$904,0),3)</f>
        <v>46-50</v>
      </c>
      <c r="F2969" s="23">
        <f>INDEX(Table,MATCH('Classwork 5'!B2969,'5b'!$B$4:$B$904,0),4)</f>
        <v>7</v>
      </c>
      <c r="G2969" s="23">
        <v>1</v>
      </c>
      <c r="H2969" s="24">
        <v>19112</v>
      </c>
    </row>
    <row r="2970" spans="2:8" x14ac:dyDescent="0.3">
      <c r="B2970" s="22">
        <v>1000481</v>
      </c>
      <c r="C2970" s="23" t="s">
        <v>3309</v>
      </c>
      <c r="D2970" s="23" t="str">
        <f>VLOOKUP(B2970,'5b'!$B$4:$E$904,2,FALSE)</f>
        <v>M</v>
      </c>
      <c r="E2970" s="23" t="str">
        <f>INDEX(Table,MATCH('Classwork 5'!B2970,'5b'!$B$4:$B$904,0),3)</f>
        <v>46-50</v>
      </c>
      <c r="F2970" s="23">
        <f>INDEX(Table,MATCH('Classwork 5'!B2970,'5b'!$B$4:$B$904,0),4)</f>
        <v>7</v>
      </c>
      <c r="G2970" s="23">
        <v>13</v>
      </c>
      <c r="H2970" s="24">
        <v>578</v>
      </c>
    </row>
    <row r="2971" spans="2:8" x14ac:dyDescent="0.3">
      <c r="B2971" s="22">
        <v>1000481</v>
      </c>
      <c r="C2971" s="23" t="s">
        <v>3230</v>
      </c>
      <c r="D2971" s="23" t="str">
        <f>VLOOKUP(B2971,'5b'!$B$4:$E$904,2,FALSE)</f>
        <v>M</v>
      </c>
      <c r="E2971" s="23" t="str">
        <f>INDEX(Table,MATCH('Classwork 5'!B2971,'5b'!$B$4:$B$904,0),3)</f>
        <v>46-50</v>
      </c>
      <c r="F2971" s="23">
        <f>INDEX(Table,MATCH('Classwork 5'!B2971,'5b'!$B$4:$B$904,0),4)</f>
        <v>7</v>
      </c>
      <c r="G2971" s="23">
        <v>17</v>
      </c>
      <c r="H2971" s="24">
        <v>10249</v>
      </c>
    </row>
    <row r="2972" spans="2:8" x14ac:dyDescent="0.3">
      <c r="B2972" s="22">
        <v>1000482</v>
      </c>
      <c r="C2972" s="23" t="s">
        <v>1941</v>
      </c>
      <c r="D2972" s="23" t="str">
        <f>VLOOKUP(B2972,'5b'!$B$4:$E$904,2,FALSE)</f>
        <v>M</v>
      </c>
      <c r="E2972" s="23" t="str">
        <f>INDEX(Table,MATCH('Classwork 5'!B2972,'5b'!$B$4:$B$904,0),3)</f>
        <v>26-35</v>
      </c>
      <c r="F2972" s="23">
        <f>INDEX(Table,MATCH('Classwork 5'!B2972,'5b'!$B$4:$B$904,0),4)</f>
        <v>14</v>
      </c>
      <c r="G2972" s="23">
        <v>1</v>
      </c>
      <c r="H2972" s="24">
        <v>19400</v>
      </c>
    </row>
    <row r="2973" spans="2:8" x14ac:dyDescent="0.3">
      <c r="B2973" s="22">
        <v>1000482</v>
      </c>
      <c r="C2973" s="23" t="s">
        <v>3310</v>
      </c>
      <c r="D2973" s="23" t="str">
        <f>VLOOKUP(B2973,'5b'!$B$4:$E$904,2,FALSE)</f>
        <v>M</v>
      </c>
      <c r="E2973" s="23" t="str">
        <f>INDEX(Table,MATCH('Classwork 5'!B2973,'5b'!$B$4:$B$904,0),3)</f>
        <v>26-35</v>
      </c>
      <c r="F2973" s="23">
        <f>INDEX(Table,MATCH('Classwork 5'!B2973,'5b'!$B$4:$B$904,0),4)</f>
        <v>14</v>
      </c>
      <c r="G2973" s="23">
        <v>8</v>
      </c>
      <c r="H2973" s="24">
        <v>7764</v>
      </c>
    </row>
    <row r="2974" spans="2:8" x14ac:dyDescent="0.3">
      <c r="B2974" s="22">
        <v>1000482</v>
      </c>
      <c r="C2974" s="23" t="s">
        <v>3055</v>
      </c>
      <c r="D2974" s="23" t="str">
        <f>VLOOKUP(B2974,'5b'!$B$4:$E$904,2,FALSE)</f>
        <v>M</v>
      </c>
      <c r="E2974" s="23" t="str">
        <f>INDEX(Table,MATCH('Classwork 5'!B2974,'5b'!$B$4:$B$904,0),3)</f>
        <v>26-35</v>
      </c>
      <c r="F2974" s="23">
        <f>INDEX(Table,MATCH('Classwork 5'!B2974,'5b'!$B$4:$B$904,0),4)</f>
        <v>14</v>
      </c>
      <c r="G2974" s="23">
        <v>5</v>
      </c>
      <c r="H2974" s="24">
        <v>5219</v>
      </c>
    </row>
    <row r="2975" spans="2:8" x14ac:dyDescent="0.3">
      <c r="B2975" s="22">
        <v>1000482</v>
      </c>
      <c r="C2975" s="23" t="s">
        <v>3311</v>
      </c>
      <c r="D2975" s="23" t="str">
        <f>VLOOKUP(B2975,'5b'!$B$4:$E$904,2,FALSE)</f>
        <v>M</v>
      </c>
      <c r="E2975" s="23" t="str">
        <f>INDEX(Table,MATCH('Classwork 5'!B2975,'5b'!$B$4:$B$904,0),3)</f>
        <v>26-35</v>
      </c>
      <c r="F2975" s="23">
        <f>INDEX(Table,MATCH('Classwork 5'!B2975,'5b'!$B$4:$B$904,0),4)</f>
        <v>14</v>
      </c>
      <c r="G2975" s="23">
        <v>8</v>
      </c>
      <c r="H2975" s="24">
        <v>6123</v>
      </c>
    </row>
    <row r="2976" spans="2:8" x14ac:dyDescent="0.3">
      <c r="B2976" s="22">
        <v>1000482</v>
      </c>
      <c r="C2976" s="23" t="s">
        <v>2703</v>
      </c>
      <c r="D2976" s="23" t="str">
        <f>VLOOKUP(B2976,'5b'!$B$4:$E$904,2,FALSE)</f>
        <v>M</v>
      </c>
      <c r="E2976" s="23" t="str">
        <f>INDEX(Table,MATCH('Classwork 5'!B2976,'5b'!$B$4:$B$904,0),3)</f>
        <v>26-35</v>
      </c>
      <c r="F2976" s="23">
        <f>INDEX(Table,MATCH('Classwork 5'!B2976,'5b'!$B$4:$B$904,0),4)</f>
        <v>14</v>
      </c>
      <c r="G2976" s="23">
        <v>8</v>
      </c>
      <c r="H2976" s="24">
        <v>4187</v>
      </c>
    </row>
    <row r="2977" spans="2:8" x14ac:dyDescent="0.3">
      <c r="B2977" s="22">
        <v>1000482</v>
      </c>
      <c r="C2977" s="23" t="s">
        <v>3312</v>
      </c>
      <c r="D2977" s="23" t="str">
        <f>VLOOKUP(B2977,'5b'!$B$4:$E$904,2,FALSE)</f>
        <v>M</v>
      </c>
      <c r="E2977" s="23" t="str">
        <f>INDEX(Table,MATCH('Classwork 5'!B2977,'5b'!$B$4:$B$904,0),3)</f>
        <v>26-35</v>
      </c>
      <c r="F2977" s="23">
        <f>INDEX(Table,MATCH('Classwork 5'!B2977,'5b'!$B$4:$B$904,0),4)</f>
        <v>14</v>
      </c>
      <c r="G2977" s="23">
        <v>5</v>
      </c>
      <c r="H2977" s="24">
        <v>6972</v>
      </c>
    </row>
    <row r="2978" spans="2:8" x14ac:dyDescent="0.3">
      <c r="B2978" s="22">
        <v>1000482</v>
      </c>
      <c r="C2978" s="23" t="s">
        <v>2546</v>
      </c>
      <c r="D2978" s="23" t="str">
        <f>VLOOKUP(B2978,'5b'!$B$4:$E$904,2,FALSE)</f>
        <v>M</v>
      </c>
      <c r="E2978" s="23" t="str">
        <f>INDEX(Table,MATCH('Classwork 5'!B2978,'5b'!$B$4:$B$904,0),3)</f>
        <v>26-35</v>
      </c>
      <c r="F2978" s="23">
        <f>INDEX(Table,MATCH('Classwork 5'!B2978,'5b'!$B$4:$B$904,0),4)</f>
        <v>14</v>
      </c>
      <c r="G2978" s="23">
        <v>1</v>
      </c>
      <c r="H2978" s="24">
        <v>11513</v>
      </c>
    </row>
    <row r="2979" spans="2:8" x14ac:dyDescent="0.3">
      <c r="B2979" s="22">
        <v>1000482</v>
      </c>
      <c r="C2979" s="23" t="s">
        <v>3313</v>
      </c>
      <c r="D2979" s="23" t="str">
        <f>VLOOKUP(B2979,'5b'!$B$4:$E$904,2,FALSE)</f>
        <v>M</v>
      </c>
      <c r="E2979" s="23" t="str">
        <f>INDEX(Table,MATCH('Classwork 5'!B2979,'5b'!$B$4:$B$904,0),3)</f>
        <v>26-35</v>
      </c>
      <c r="F2979" s="23">
        <f>INDEX(Table,MATCH('Classwork 5'!B2979,'5b'!$B$4:$B$904,0),4)</f>
        <v>14</v>
      </c>
      <c r="G2979" s="23">
        <v>8</v>
      </c>
      <c r="H2979" s="24">
        <v>6031</v>
      </c>
    </row>
    <row r="2980" spans="2:8" x14ac:dyDescent="0.3">
      <c r="B2980" s="22">
        <v>1000482</v>
      </c>
      <c r="C2980" s="23" t="s">
        <v>2351</v>
      </c>
      <c r="D2980" s="23" t="str">
        <f>VLOOKUP(B2980,'5b'!$B$4:$E$904,2,FALSE)</f>
        <v>M</v>
      </c>
      <c r="E2980" s="23" t="str">
        <f>INDEX(Table,MATCH('Classwork 5'!B2980,'5b'!$B$4:$B$904,0),3)</f>
        <v>26-35</v>
      </c>
      <c r="F2980" s="23">
        <f>INDEX(Table,MATCH('Classwork 5'!B2980,'5b'!$B$4:$B$904,0),4)</f>
        <v>14</v>
      </c>
      <c r="G2980" s="23">
        <v>8</v>
      </c>
      <c r="H2980" s="24">
        <v>4228</v>
      </c>
    </row>
    <row r="2981" spans="2:8" x14ac:dyDescent="0.3">
      <c r="B2981" s="22">
        <v>1000482</v>
      </c>
      <c r="C2981" s="23" t="s">
        <v>3314</v>
      </c>
      <c r="D2981" s="23" t="str">
        <f>VLOOKUP(B2981,'5b'!$B$4:$E$904,2,FALSE)</f>
        <v>M</v>
      </c>
      <c r="E2981" s="23" t="str">
        <f>INDEX(Table,MATCH('Classwork 5'!B2981,'5b'!$B$4:$B$904,0),3)</f>
        <v>26-35</v>
      </c>
      <c r="F2981" s="23">
        <f>INDEX(Table,MATCH('Classwork 5'!B2981,'5b'!$B$4:$B$904,0),4)</f>
        <v>14</v>
      </c>
      <c r="G2981" s="23">
        <v>8</v>
      </c>
      <c r="H2981" s="24">
        <v>7864</v>
      </c>
    </row>
    <row r="2982" spans="2:8" x14ac:dyDescent="0.3">
      <c r="B2982" s="22">
        <v>1000482</v>
      </c>
      <c r="C2982" s="23" t="s">
        <v>3315</v>
      </c>
      <c r="D2982" s="23" t="str">
        <f>VLOOKUP(B2982,'5b'!$B$4:$E$904,2,FALSE)</f>
        <v>M</v>
      </c>
      <c r="E2982" s="23" t="str">
        <f>INDEX(Table,MATCH('Classwork 5'!B2982,'5b'!$B$4:$B$904,0),3)</f>
        <v>26-35</v>
      </c>
      <c r="F2982" s="23">
        <f>INDEX(Table,MATCH('Classwork 5'!B2982,'5b'!$B$4:$B$904,0),4)</f>
        <v>14</v>
      </c>
      <c r="G2982" s="23">
        <v>8</v>
      </c>
      <c r="H2982" s="24">
        <v>3981</v>
      </c>
    </row>
    <row r="2983" spans="2:8" x14ac:dyDescent="0.3">
      <c r="B2983" s="22">
        <v>1000482</v>
      </c>
      <c r="C2983" s="23" t="s">
        <v>3316</v>
      </c>
      <c r="D2983" s="23" t="str">
        <f>VLOOKUP(B2983,'5b'!$B$4:$E$904,2,FALSE)</f>
        <v>M</v>
      </c>
      <c r="E2983" s="23" t="str">
        <f>INDEX(Table,MATCH('Classwork 5'!B2983,'5b'!$B$4:$B$904,0),3)</f>
        <v>26-35</v>
      </c>
      <c r="F2983" s="23">
        <f>INDEX(Table,MATCH('Classwork 5'!B2983,'5b'!$B$4:$B$904,0),4)</f>
        <v>14</v>
      </c>
      <c r="G2983" s="23">
        <v>18</v>
      </c>
      <c r="H2983" s="24">
        <v>3054</v>
      </c>
    </row>
    <row r="2984" spans="2:8" x14ac:dyDescent="0.3">
      <c r="B2984" s="22">
        <v>1000482</v>
      </c>
      <c r="C2984" s="23" t="s">
        <v>3317</v>
      </c>
      <c r="D2984" s="23" t="str">
        <f>VLOOKUP(B2984,'5b'!$B$4:$E$904,2,FALSE)</f>
        <v>M</v>
      </c>
      <c r="E2984" s="23" t="str">
        <f>INDEX(Table,MATCH('Classwork 5'!B2984,'5b'!$B$4:$B$904,0),3)</f>
        <v>26-35</v>
      </c>
      <c r="F2984" s="23">
        <f>INDEX(Table,MATCH('Classwork 5'!B2984,'5b'!$B$4:$B$904,0),4)</f>
        <v>14</v>
      </c>
      <c r="G2984" s="23">
        <v>5</v>
      </c>
      <c r="H2984" s="24">
        <v>5183</v>
      </c>
    </row>
    <row r="2985" spans="2:8" x14ac:dyDescent="0.3">
      <c r="B2985" s="22">
        <v>1000482</v>
      </c>
      <c r="C2985" s="23" t="s">
        <v>3318</v>
      </c>
      <c r="D2985" s="23" t="str">
        <f>VLOOKUP(B2985,'5b'!$B$4:$E$904,2,FALSE)</f>
        <v>M</v>
      </c>
      <c r="E2985" s="23" t="str">
        <f>INDEX(Table,MATCH('Classwork 5'!B2985,'5b'!$B$4:$B$904,0),3)</f>
        <v>26-35</v>
      </c>
      <c r="F2985" s="23">
        <f>INDEX(Table,MATCH('Classwork 5'!B2985,'5b'!$B$4:$B$904,0),4)</f>
        <v>14</v>
      </c>
      <c r="G2985" s="23">
        <v>7</v>
      </c>
      <c r="H2985" s="24">
        <v>20485</v>
      </c>
    </row>
    <row r="2986" spans="2:8" x14ac:dyDescent="0.3">
      <c r="B2986" s="22">
        <v>1000482</v>
      </c>
      <c r="C2986" s="23" t="s">
        <v>3319</v>
      </c>
      <c r="D2986" s="23" t="str">
        <f>VLOOKUP(B2986,'5b'!$B$4:$E$904,2,FALSE)</f>
        <v>M</v>
      </c>
      <c r="E2986" s="23" t="str">
        <f>INDEX(Table,MATCH('Classwork 5'!B2986,'5b'!$B$4:$B$904,0),3)</f>
        <v>26-35</v>
      </c>
      <c r="F2986" s="23">
        <f>INDEX(Table,MATCH('Classwork 5'!B2986,'5b'!$B$4:$B$904,0),4)</f>
        <v>14</v>
      </c>
      <c r="G2986" s="23">
        <v>7</v>
      </c>
      <c r="H2986" s="24">
        <v>20443</v>
      </c>
    </row>
    <row r="2987" spans="2:8" x14ac:dyDescent="0.3">
      <c r="B2987" s="22">
        <v>1000482</v>
      </c>
      <c r="C2987" s="23" t="s">
        <v>3320</v>
      </c>
      <c r="D2987" s="23" t="str">
        <f>VLOOKUP(B2987,'5b'!$B$4:$E$904,2,FALSE)</f>
        <v>M</v>
      </c>
      <c r="E2987" s="23" t="str">
        <f>INDEX(Table,MATCH('Classwork 5'!B2987,'5b'!$B$4:$B$904,0),3)</f>
        <v>26-35</v>
      </c>
      <c r="F2987" s="23">
        <f>INDEX(Table,MATCH('Classwork 5'!B2987,'5b'!$B$4:$B$904,0),4)</f>
        <v>14</v>
      </c>
      <c r="G2987" s="23">
        <v>5</v>
      </c>
      <c r="H2987" s="24">
        <v>8737</v>
      </c>
    </row>
    <row r="2988" spans="2:8" x14ac:dyDescent="0.3">
      <c r="B2988" s="22">
        <v>1000482</v>
      </c>
      <c r="C2988" s="23" t="s">
        <v>2476</v>
      </c>
      <c r="D2988" s="23" t="str">
        <f>VLOOKUP(B2988,'5b'!$B$4:$E$904,2,FALSE)</f>
        <v>M</v>
      </c>
      <c r="E2988" s="23" t="str">
        <f>INDEX(Table,MATCH('Classwork 5'!B2988,'5b'!$B$4:$B$904,0),3)</f>
        <v>26-35</v>
      </c>
      <c r="F2988" s="23">
        <f>INDEX(Table,MATCH('Classwork 5'!B2988,'5b'!$B$4:$B$904,0),4)</f>
        <v>14</v>
      </c>
      <c r="G2988" s="23">
        <v>5</v>
      </c>
      <c r="H2988" s="24">
        <v>6987</v>
      </c>
    </row>
    <row r="2989" spans="2:8" x14ac:dyDescent="0.3">
      <c r="B2989" s="22">
        <v>1000482</v>
      </c>
      <c r="C2989" s="23" t="s">
        <v>3321</v>
      </c>
      <c r="D2989" s="23" t="str">
        <f>VLOOKUP(B2989,'5b'!$B$4:$E$904,2,FALSE)</f>
        <v>M</v>
      </c>
      <c r="E2989" s="23" t="str">
        <f>INDEX(Table,MATCH('Classwork 5'!B2989,'5b'!$B$4:$B$904,0),3)</f>
        <v>26-35</v>
      </c>
      <c r="F2989" s="23">
        <f>INDEX(Table,MATCH('Classwork 5'!B2989,'5b'!$B$4:$B$904,0),4)</f>
        <v>14</v>
      </c>
      <c r="G2989" s="23">
        <v>5</v>
      </c>
      <c r="H2989" s="24">
        <v>5235</v>
      </c>
    </row>
    <row r="2990" spans="2:8" x14ac:dyDescent="0.3">
      <c r="B2990" s="22">
        <v>1000482</v>
      </c>
      <c r="C2990" s="23" t="s">
        <v>2929</v>
      </c>
      <c r="D2990" s="23" t="str">
        <f>VLOOKUP(B2990,'5b'!$B$4:$E$904,2,FALSE)</f>
        <v>M</v>
      </c>
      <c r="E2990" s="23" t="str">
        <f>INDEX(Table,MATCH('Classwork 5'!B2990,'5b'!$B$4:$B$904,0),3)</f>
        <v>26-35</v>
      </c>
      <c r="F2990" s="23">
        <f>INDEX(Table,MATCH('Classwork 5'!B2990,'5b'!$B$4:$B$904,0),4)</f>
        <v>14</v>
      </c>
      <c r="G2990" s="23">
        <v>5</v>
      </c>
      <c r="H2990" s="24">
        <v>6947</v>
      </c>
    </row>
    <row r="2991" spans="2:8" x14ac:dyDescent="0.3">
      <c r="B2991" s="22">
        <v>1000482</v>
      </c>
      <c r="C2991" s="23" t="s">
        <v>3322</v>
      </c>
      <c r="D2991" s="23" t="str">
        <f>VLOOKUP(B2991,'5b'!$B$4:$E$904,2,FALSE)</f>
        <v>M</v>
      </c>
      <c r="E2991" s="23" t="str">
        <f>INDEX(Table,MATCH('Classwork 5'!B2991,'5b'!$B$4:$B$904,0),3)</f>
        <v>26-35</v>
      </c>
      <c r="F2991" s="23">
        <f>INDEX(Table,MATCH('Classwork 5'!B2991,'5b'!$B$4:$B$904,0),4)</f>
        <v>14</v>
      </c>
      <c r="G2991" s="23">
        <v>5</v>
      </c>
      <c r="H2991" s="24">
        <v>5379</v>
      </c>
    </row>
    <row r="2992" spans="2:8" x14ac:dyDescent="0.3">
      <c r="B2992" s="22">
        <v>1000482</v>
      </c>
      <c r="C2992" s="23" t="s">
        <v>3323</v>
      </c>
      <c r="D2992" s="23" t="str">
        <f>VLOOKUP(B2992,'5b'!$B$4:$E$904,2,FALSE)</f>
        <v>M</v>
      </c>
      <c r="E2992" s="23" t="str">
        <f>INDEX(Table,MATCH('Classwork 5'!B2992,'5b'!$B$4:$B$904,0),3)</f>
        <v>26-35</v>
      </c>
      <c r="F2992" s="23">
        <f>INDEX(Table,MATCH('Classwork 5'!B2992,'5b'!$B$4:$B$904,0),4)</f>
        <v>14</v>
      </c>
      <c r="G2992" s="23">
        <v>2</v>
      </c>
      <c r="H2992" s="24">
        <v>9649</v>
      </c>
    </row>
    <row r="2993" spans="2:8" x14ac:dyDescent="0.3">
      <c r="B2993" s="22">
        <v>1000482</v>
      </c>
      <c r="C2993" s="23" t="s">
        <v>2617</v>
      </c>
      <c r="D2993" s="23" t="str">
        <f>VLOOKUP(B2993,'5b'!$B$4:$E$904,2,FALSE)</f>
        <v>M</v>
      </c>
      <c r="E2993" s="23" t="str">
        <f>INDEX(Table,MATCH('Classwork 5'!B2993,'5b'!$B$4:$B$904,0),3)</f>
        <v>26-35</v>
      </c>
      <c r="F2993" s="23">
        <f>INDEX(Table,MATCH('Classwork 5'!B2993,'5b'!$B$4:$B$904,0),4)</f>
        <v>14</v>
      </c>
      <c r="G2993" s="23">
        <v>6</v>
      </c>
      <c r="H2993" s="24">
        <v>12370</v>
      </c>
    </row>
    <row r="2994" spans="2:8" x14ac:dyDescent="0.3">
      <c r="B2994" s="22">
        <v>1000482</v>
      </c>
      <c r="C2994" s="23" t="s">
        <v>2705</v>
      </c>
      <c r="D2994" s="23" t="str">
        <f>VLOOKUP(B2994,'5b'!$B$4:$E$904,2,FALSE)</f>
        <v>M</v>
      </c>
      <c r="E2994" s="23" t="str">
        <f>INDEX(Table,MATCH('Classwork 5'!B2994,'5b'!$B$4:$B$904,0),3)</f>
        <v>26-35</v>
      </c>
      <c r="F2994" s="23">
        <f>INDEX(Table,MATCH('Classwork 5'!B2994,'5b'!$B$4:$B$904,0),4)</f>
        <v>14</v>
      </c>
      <c r="G2994" s="23">
        <v>1</v>
      </c>
      <c r="H2994" s="24">
        <v>4124</v>
      </c>
    </row>
    <row r="2995" spans="2:8" x14ac:dyDescent="0.3">
      <c r="B2995" s="22">
        <v>1000482</v>
      </c>
      <c r="C2995" s="23" t="s">
        <v>3137</v>
      </c>
      <c r="D2995" s="23" t="str">
        <f>VLOOKUP(B2995,'5b'!$B$4:$E$904,2,FALSE)</f>
        <v>M</v>
      </c>
      <c r="E2995" s="23" t="str">
        <f>INDEX(Table,MATCH('Classwork 5'!B2995,'5b'!$B$4:$B$904,0),3)</f>
        <v>26-35</v>
      </c>
      <c r="F2995" s="23">
        <f>INDEX(Table,MATCH('Classwork 5'!B2995,'5b'!$B$4:$B$904,0),4)</f>
        <v>14</v>
      </c>
      <c r="G2995" s="23">
        <v>1</v>
      </c>
      <c r="H2995" s="24">
        <v>15339</v>
      </c>
    </row>
    <row r="2996" spans="2:8" x14ac:dyDescent="0.3">
      <c r="B2996" s="22">
        <v>1000482</v>
      </c>
      <c r="C2996" s="23" t="s">
        <v>3324</v>
      </c>
      <c r="D2996" s="23" t="str">
        <f>VLOOKUP(B2996,'5b'!$B$4:$E$904,2,FALSE)</f>
        <v>M</v>
      </c>
      <c r="E2996" s="23" t="str">
        <f>INDEX(Table,MATCH('Classwork 5'!B2996,'5b'!$B$4:$B$904,0),3)</f>
        <v>26-35</v>
      </c>
      <c r="F2996" s="23">
        <f>INDEX(Table,MATCH('Classwork 5'!B2996,'5b'!$B$4:$B$904,0),4)</f>
        <v>14</v>
      </c>
      <c r="G2996" s="23">
        <v>16</v>
      </c>
      <c r="H2996" s="24">
        <v>16706</v>
      </c>
    </row>
    <row r="2997" spans="2:8" x14ac:dyDescent="0.3">
      <c r="B2997" s="22">
        <v>1000482</v>
      </c>
      <c r="C2997" s="23" t="s">
        <v>3325</v>
      </c>
      <c r="D2997" s="23" t="str">
        <f>VLOOKUP(B2997,'5b'!$B$4:$E$904,2,FALSE)</f>
        <v>M</v>
      </c>
      <c r="E2997" s="23" t="str">
        <f>INDEX(Table,MATCH('Classwork 5'!B2997,'5b'!$B$4:$B$904,0),3)</f>
        <v>26-35</v>
      </c>
      <c r="F2997" s="23">
        <f>INDEX(Table,MATCH('Classwork 5'!B2997,'5b'!$B$4:$B$904,0),4)</f>
        <v>14</v>
      </c>
      <c r="G2997" s="23">
        <v>16</v>
      </c>
      <c r="H2997" s="24">
        <v>16721</v>
      </c>
    </row>
    <row r="2998" spans="2:8" x14ac:dyDescent="0.3">
      <c r="B2998" s="22">
        <v>1000482</v>
      </c>
      <c r="C2998" s="23" t="s">
        <v>3326</v>
      </c>
      <c r="D2998" s="23" t="str">
        <f>VLOOKUP(B2998,'5b'!$B$4:$E$904,2,FALSE)</f>
        <v>M</v>
      </c>
      <c r="E2998" s="23" t="str">
        <f>INDEX(Table,MATCH('Classwork 5'!B2998,'5b'!$B$4:$B$904,0),3)</f>
        <v>26-35</v>
      </c>
      <c r="F2998" s="23">
        <f>INDEX(Table,MATCH('Classwork 5'!B2998,'5b'!$B$4:$B$904,0),4)</f>
        <v>14</v>
      </c>
      <c r="G2998" s="23">
        <v>8</v>
      </c>
      <c r="H2998" s="24">
        <v>6020</v>
      </c>
    </row>
    <row r="2999" spans="2:8" x14ac:dyDescent="0.3">
      <c r="B2999" s="22">
        <v>1000482</v>
      </c>
      <c r="C2999" s="23" t="s">
        <v>3158</v>
      </c>
      <c r="D2999" s="23" t="str">
        <f>VLOOKUP(B2999,'5b'!$B$4:$E$904,2,FALSE)</f>
        <v>M</v>
      </c>
      <c r="E2999" s="23" t="str">
        <f>INDEX(Table,MATCH('Classwork 5'!B2999,'5b'!$B$4:$B$904,0),3)</f>
        <v>26-35</v>
      </c>
      <c r="F2999" s="23">
        <f>INDEX(Table,MATCH('Classwork 5'!B2999,'5b'!$B$4:$B$904,0),4)</f>
        <v>14</v>
      </c>
      <c r="G2999" s="23">
        <v>11</v>
      </c>
      <c r="H2999" s="24">
        <v>4441</v>
      </c>
    </row>
    <row r="3000" spans="2:8" x14ac:dyDescent="0.3">
      <c r="B3000" s="22">
        <v>1000482</v>
      </c>
      <c r="C3000" s="23" t="s">
        <v>3194</v>
      </c>
      <c r="D3000" s="23" t="str">
        <f>VLOOKUP(B3000,'5b'!$B$4:$E$904,2,FALSE)</f>
        <v>M</v>
      </c>
      <c r="E3000" s="23" t="str">
        <f>INDEX(Table,MATCH('Classwork 5'!B3000,'5b'!$B$4:$B$904,0),3)</f>
        <v>26-35</v>
      </c>
      <c r="F3000" s="23">
        <f>INDEX(Table,MATCH('Classwork 5'!B3000,'5b'!$B$4:$B$904,0),4)</f>
        <v>14</v>
      </c>
      <c r="G3000" s="23">
        <v>16</v>
      </c>
      <c r="H3000" s="24">
        <v>12162</v>
      </c>
    </row>
    <row r="3001" spans="2:8" x14ac:dyDescent="0.3">
      <c r="B3001" s="22">
        <v>1000482</v>
      </c>
      <c r="C3001" s="23" t="s">
        <v>2215</v>
      </c>
      <c r="D3001" s="23" t="str">
        <f>VLOOKUP(B3001,'5b'!$B$4:$E$904,2,FALSE)</f>
        <v>M</v>
      </c>
      <c r="E3001" s="23" t="str">
        <f>INDEX(Table,MATCH('Classwork 5'!B3001,'5b'!$B$4:$B$904,0),3)</f>
        <v>26-35</v>
      </c>
      <c r="F3001" s="23">
        <f>INDEX(Table,MATCH('Classwork 5'!B3001,'5b'!$B$4:$B$904,0),4)</f>
        <v>14</v>
      </c>
      <c r="G3001" s="23">
        <v>8</v>
      </c>
      <c r="H3001" s="24">
        <v>4136</v>
      </c>
    </row>
    <row r="3002" spans="2:8" x14ac:dyDescent="0.3">
      <c r="B3002" s="22">
        <v>1000482</v>
      </c>
      <c r="C3002" s="23" t="s">
        <v>3327</v>
      </c>
      <c r="D3002" s="23" t="str">
        <f>VLOOKUP(B3002,'5b'!$B$4:$E$904,2,FALSE)</f>
        <v>M</v>
      </c>
      <c r="E3002" s="23" t="str">
        <f>INDEX(Table,MATCH('Classwork 5'!B3002,'5b'!$B$4:$B$904,0),3)</f>
        <v>26-35</v>
      </c>
      <c r="F3002" s="23">
        <f>INDEX(Table,MATCH('Classwork 5'!B3002,'5b'!$B$4:$B$904,0),4)</f>
        <v>14</v>
      </c>
      <c r="G3002" s="23">
        <v>1</v>
      </c>
      <c r="H3002" s="24">
        <v>8172</v>
      </c>
    </row>
    <row r="3003" spans="2:8" x14ac:dyDescent="0.3">
      <c r="B3003" s="22">
        <v>1000482</v>
      </c>
      <c r="C3003" s="23" t="s">
        <v>3328</v>
      </c>
      <c r="D3003" s="23" t="str">
        <f>VLOOKUP(B3003,'5b'!$B$4:$E$904,2,FALSE)</f>
        <v>M</v>
      </c>
      <c r="E3003" s="23" t="str">
        <f>INDEX(Table,MATCH('Classwork 5'!B3003,'5b'!$B$4:$B$904,0),3)</f>
        <v>26-35</v>
      </c>
      <c r="F3003" s="23">
        <f>INDEX(Table,MATCH('Classwork 5'!B3003,'5b'!$B$4:$B$904,0),4)</f>
        <v>14</v>
      </c>
      <c r="G3003" s="23">
        <v>6</v>
      </c>
      <c r="H3003" s="24">
        <v>16058</v>
      </c>
    </row>
    <row r="3004" spans="2:8" x14ac:dyDescent="0.3">
      <c r="B3004" s="22">
        <v>1000482</v>
      </c>
      <c r="C3004" s="23" t="s">
        <v>2156</v>
      </c>
      <c r="D3004" s="23" t="str">
        <f>VLOOKUP(B3004,'5b'!$B$4:$E$904,2,FALSE)</f>
        <v>M</v>
      </c>
      <c r="E3004" s="23" t="str">
        <f>INDEX(Table,MATCH('Classwork 5'!B3004,'5b'!$B$4:$B$904,0),3)</f>
        <v>26-35</v>
      </c>
      <c r="F3004" s="23">
        <f>INDEX(Table,MATCH('Classwork 5'!B3004,'5b'!$B$4:$B$904,0),4)</f>
        <v>14</v>
      </c>
      <c r="G3004" s="23">
        <v>16</v>
      </c>
      <c r="H3004" s="24">
        <v>12105</v>
      </c>
    </row>
    <row r="3005" spans="2:8" x14ac:dyDescent="0.3">
      <c r="B3005" s="22">
        <v>1000482</v>
      </c>
      <c r="C3005" s="23" t="s">
        <v>2025</v>
      </c>
      <c r="D3005" s="23" t="str">
        <f>VLOOKUP(B3005,'5b'!$B$4:$E$904,2,FALSE)</f>
        <v>M</v>
      </c>
      <c r="E3005" s="23" t="str">
        <f>INDEX(Table,MATCH('Classwork 5'!B3005,'5b'!$B$4:$B$904,0),3)</f>
        <v>26-35</v>
      </c>
      <c r="F3005" s="23">
        <f>INDEX(Table,MATCH('Classwork 5'!B3005,'5b'!$B$4:$B$904,0),4)</f>
        <v>14</v>
      </c>
      <c r="G3005" s="23">
        <v>3</v>
      </c>
      <c r="H3005" s="24">
        <v>5304</v>
      </c>
    </row>
    <row r="3006" spans="2:8" x14ac:dyDescent="0.3">
      <c r="B3006" s="22">
        <v>1000482</v>
      </c>
      <c r="C3006" s="23" t="s">
        <v>2346</v>
      </c>
      <c r="D3006" s="23" t="str">
        <f>VLOOKUP(B3006,'5b'!$B$4:$E$904,2,FALSE)</f>
        <v>M</v>
      </c>
      <c r="E3006" s="23" t="str">
        <f>INDEX(Table,MATCH('Classwork 5'!B3006,'5b'!$B$4:$B$904,0),3)</f>
        <v>26-35</v>
      </c>
      <c r="F3006" s="23">
        <f>INDEX(Table,MATCH('Classwork 5'!B3006,'5b'!$B$4:$B$904,0),4)</f>
        <v>14</v>
      </c>
      <c r="G3006" s="23">
        <v>8</v>
      </c>
      <c r="H3006" s="24">
        <v>8129</v>
      </c>
    </row>
    <row r="3007" spans="2:8" x14ac:dyDescent="0.3">
      <c r="B3007" s="22">
        <v>1000482</v>
      </c>
      <c r="C3007" s="23" t="s">
        <v>3031</v>
      </c>
      <c r="D3007" s="23" t="str">
        <f>VLOOKUP(B3007,'5b'!$B$4:$E$904,2,FALSE)</f>
        <v>M</v>
      </c>
      <c r="E3007" s="23" t="str">
        <f>INDEX(Table,MATCH('Classwork 5'!B3007,'5b'!$B$4:$B$904,0),3)</f>
        <v>26-35</v>
      </c>
      <c r="F3007" s="23">
        <f>INDEX(Table,MATCH('Classwork 5'!B3007,'5b'!$B$4:$B$904,0),4)</f>
        <v>14</v>
      </c>
      <c r="G3007" s="23">
        <v>5</v>
      </c>
      <c r="H3007" s="24">
        <v>1828</v>
      </c>
    </row>
    <row r="3008" spans="2:8" x14ac:dyDescent="0.3">
      <c r="B3008" s="22">
        <v>1000482</v>
      </c>
      <c r="C3008" s="23" t="s">
        <v>3329</v>
      </c>
      <c r="D3008" s="23" t="str">
        <f>VLOOKUP(B3008,'5b'!$B$4:$E$904,2,FALSE)</f>
        <v>M</v>
      </c>
      <c r="E3008" s="23" t="str">
        <f>INDEX(Table,MATCH('Classwork 5'!B3008,'5b'!$B$4:$B$904,0),3)</f>
        <v>26-35</v>
      </c>
      <c r="F3008" s="23">
        <f>INDEX(Table,MATCH('Classwork 5'!B3008,'5b'!$B$4:$B$904,0),4)</f>
        <v>14</v>
      </c>
      <c r="G3008" s="23">
        <v>8</v>
      </c>
      <c r="H3008" s="24">
        <v>6077</v>
      </c>
    </row>
    <row r="3009" spans="2:8" x14ac:dyDescent="0.3">
      <c r="B3009" s="22">
        <v>1000482</v>
      </c>
      <c r="C3009" s="23" t="s">
        <v>2018</v>
      </c>
      <c r="D3009" s="23" t="str">
        <f>VLOOKUP(B3009,'5b'!$B$4:$E$904,2,FALSE)</f>
        <v>M</v>
      </c>
      <c r="E3009" s="23" t="str">
        <f>INDEX(Table,MATCH('Classwork 5'!B3009,'5b'!$B$4:$B$904,0),3)</f>
        <v>26-35</v>
      </c>
      <c r="F3009" s="23">
        <f>INDEX(Table,MATCH('Classwork 5'!B3009,'5b'!$B$4:$B$904,0),4)</f>
        <v>14</v>
      </c>
      <c r="G3009" s="23">
        <v>8</v>
      </c>
      <c r="H3009" s="24">
        <v>5882</v>
      </c>
    </row>
    <row r="3010" spans="2:8" x14ac:dyDescent="0.3">
      <c r="B3010" s="22">
        <v>1000482</v>
      </c>
      <c r="C3010" s="23" t="s">
        <v>2065</v>
      </c>
      <c r="D3010" s="23" t="str">
        <f>VLOOKUP(B3010,'5b'!$B$4:$E$904,2,FALSE)</f>
        <v>M</v>
      </c>
      <c r="E3010" s="23" t="str">
        <f>INDEX(Table,MATCH('Classwork 5'!B3010,'5b'!$B$4:$B$904,0),3)</f>
        <v>26-35</v>
      </c>
      <c r="F3010" s="23">
        <f>INDEX(Table,MATCH('Classwork 5'!B3010,'5b'!$B$4:$B$904,0),4)</f>
        <v>14</v>
      </c>
      <c r="G3010" s="23">
        <v>5</v>
      </c>
      <c r="H3010" s="24">
        <v>3473</v>
      </c>
    </row>
    <row r="3011" spans="2:8" x14ac:dyDescent="0.3">
      <c r="B3011" s="22">
        <v>1000483</v>
      </c>
      <c r="C3011" s="23" t="s">
        <v>3330</v>
      </c>
      <c r="D3011" s="23" t="str">
        <f>VLOOKUP(B3011,'5b'!$B$4:$E$904,2,FALSE)</f>
        <v>M</v>
      </c>
      <c r="E3011" s="23" t="str">
        <f>INDEX(Table,MATCH('Classwork 5'!B3011,'5b'!$B$4:$B$904,0),3)</f>
        <v>18-25</v>
      </c>
      <c r="F3011" s="23">
        <f>INDEX(Table,MATCH('Classwork 5'!B3011,'5b'!$B$4:$B$904,0),4)</f>
        <v>12</v>
      </c>
      <c r="G3011" s="23">
        <v>5</v>
      </c>
      <c r="H3011" s="24">
        <v>6866</v>
      </c>
    </row>
    <row r="3012" spans="2:8" x14ac:dyDescent="0.3">
      <c r="B3012" s="22">
        <v>1000483</v>
      </c>
      <c r="C3012" s="23" t="s">
        <v>2136</v>
      </c>
      <c r="D3012" s="23" t="str">
        <f>VLOOKUP(B3012,'5b'!$B$4:$E$904,2,FALSE)</f>
        <v>M</v>
      </c>
      <c r="E3012" s="23" t="str">
        <f>INDEX(Table,MATCH('Classwork 5'!B3012,'5b'!$B$4:$B$904,0),3)</f>
        <v>18-25</v>
      </c>
      <c r="F3012" s="23">
        <f>INDEX(Table,MATCH('Classwork 5'!B3012,'5b'!$B$4:$B$904,0),4)</f>
        <v>12</v>
      </c>
      <c r="G3012" s="23">
        <v>8</v>
      </c>
      <c r="H3012" s="24">
        <v>7763</v>
      </c>
    </row>
    <row r="3013" spans="2:8" x14ac:dyDescent="0.3">
      <c r="B3013" s="22">
        <v>1000483</v>
      </c>
      <c r="C3013" s="23" t="s">
        <v>2230</v>
      </c>
      <c r="D3013" s="23" t="str">
        <f>VLOOKUP(B3013,'5b'!$B$4:$E$904,2,FALSE)</f>
        <v>M</v>
      </c>
      <c r="E3013" s="23" t="str">
        <f>INDEX(Table,MATCH('Classwork 5'!B3013,'5b'!$B$4:$B$904,0),3)</f>
        <v>18-25</v>
      </c>
      <c r="F3013" s="23">
        <f>INDEX(Table,MATCH('Classwork 5'!B3013,'5b'!$B$4:$B$904,0),4)</f>
        <v>12</v>
      </c>
      <c r="G3013" s="23">
        <v>8</v>
      </c>
      <c r="H3013" s="24">
        <v>9931</v>
      </c>
    </row>
    <row r="3014" spans="2:8" x14ac:dyDescent="0.3">
      <c r="B3014" s="22">
        <v>1000484</v>
      </c>
      <c r="C3014" s="23" t="s">
        <v>2676</v>
      </c>
      <c r="D3014" s="23" t="str">
        <f>VLOOKUP(B3014,'5b'!$B$4:$E$904,2,FALSE)</f>
        <v>F</v>
      </c>
      <c r="E3014" s="23" t="str">
        <f>INDEX(Table,MATCH('Classwork 5'!B3014,'5b'!$B$4:$B$904,0),3)</f>
        <v>0-17</v>
      </c>
      <c r="F3014" s="23">
        <f>INDEX(Table,MATCH('Classwork 5'!B3014,'5b'!$B$4:$B$904,0),4)</f>
        <v>10</v>
      </c>
      <c r="G3014" s="23">
        <v>5</v>
      </c>
      <c r="H3014" s="24">
        <v>5357</v>
      </c>
    </row>
    <row r="3015" spans="2:8" x14ac:dyDescent="0.3">
      <c r="B3015" s="22">
        <v>1000486</v>
      </c>
      <c r="C3015" s="23" t="s">
        <v>3098</v>
      </c>
      <c r="D3015" s="23" t="str">
        <f>VLOOKUP(B3015,'5b'!$B$4:$E$904,2,FALSE)</f>
        <v>M</v>
      </c>
      <c r="E3015" s="23" t="str">
        <f>INDEX(Table,MATCH('Classwork 5'!B3015,'5b'!$B$4:$B$904,0),3)</f>
        <v>55+</v>
      </c>
      <c r="F3015" s="23">
        <f>INDEX(Table,MATCH('Classwork 5'!B3015,'5b'!$B$4:$B$904,0),4)</f>
        <v>0</v>
      </c>
      <c r="G3015" s="23">
        <v>8</v>
      </c>
      <c r="H3015" s="24">
        <v>5860</v>
      </c>
    </row>
    <row r="3016" spans="2:8" x14ac:dyDescent="0.3">
      <c r="B3016" s="22">
        <v>1000487</v>
      </c>
      <c r="C3016" s="23" t="s">
        <v>2318</v>
      </c>
      <c r="D3016" s="23" t="str">
        <f>VLOOKUP(B3016,'5b'!$B$4:$E$904,2,FALSE)</f>
        <v>F</v>
      </c>
      <c r="E3016" s="23" t="str">
        <f>INDEX(Table,MATCH('Classwork 5'!B3016,'5b'!$B$4:$B$904,0),3)</f>
        <v>36-45</v>
      </c>
      <c r="F3016" s="23">
        <f>INDEX(Table,MATCH('Classwork 5'!B3016,'5b'!$B$4:$B$904,0),4)</f>
        <v>17</v>
      </c>
      <c r="G3016" s="23">
        <v>12</v>
      </c>
      <c r="H3016" s="24">
        <v>1759</v>
      </c>
    </row>
    <row r="3017" spans="2:8" x14ac:dyDescent="0.3">
      <c r="B3017" s="22">
        <v>1000487</v>
      </c>
      <c r="C3017" s="23" t="s">
        <v>2316</v>
      </c>
      <c r="D3017" s="23" t="str">
        <f>VLOOKUP(B3017,'5b'!$B$4:$E$904,2,FALSE)</f>
        <v>F</v>
      </c>
      <c r="E3017" s="23" t="str">
        <f>INDEX(Table,MATCH('Classwork 5'!B3017,'5b'!$B$4:$B$904,0),3)</f>
        <v>36-45</v>
      </c>
      <c r="F3017" s="23">
        <f>INDEX(Table,MATCH('Classwork 5'!B3017,'5b'!$B$4:$B$904,0),4)</f>
        <v>17</v>
      </c>
      <c r="G3017" s="23">
        <v>8</v>
      </c>
      <c r="H3017" s="24">
        <v>6196</v>
      </c>
    </row>
    <row r="3018" spans="2:8" x14ac:dyDescent="0.3">
      <c r="B3018" s="22">
        <v>1000490</v>
      </c>
      <c r="C3018" s="23" t="s">
        <v>2202</v>
      </c>
      <c r="D3018" s="23" t="str">
        <f>VLOOKUP(B3018,'5b'!$B$4:$E$904,2,FALSE)</f>
        <v>M</v>
      </c>
      <c r="E3018" s="23" t="str">
        <f>INDEX(Table,MATCH('Classwork 5'!B3018,'5b'!$B$4:$B$904,0),3)</f>
        <v>0-17</v>
      </c>
      <c r="F3018" s="23">
        <f>INDEX(Table,MATCH('Classwork 5'!B3018,'5b'!$B$4:$B$904,0),4)</f>
        <v>10</v>
      </c>
      <c r="G3018" s="23">
        <v>3</v>
      </c>
      <c r="H3018" s="24">
        <v>10868</v>
      </c>
    </row>
    <row r="3019" spans="2:8" x14ac:dyDescent="0.3">
      <c r="B3019" s="22">
        <v>1000490</v>
      </c>
      <c r="C3019" s="23" t="s">
        <v>2361</v>
      </c>
      <c r="D3019" s="23" t="str">
        <f>VLOOKUP(B3019,'5b'!$B$4:$E$904,2,FALSE)</f>
        <v>M</v>
      </c>
      <c r="E3019" s="23" t="str">
        <f>INDEX(Table,MATCH('Classwork 5'!B3019,'5b'!$B$4:$B$904,0),3)</f>
        <v>0-17</v>
      </c>
      <c r="F3019" s="23">
        <f>INDEX(Table,MATCH('Classwork 5'!B3019,'5b'!$B$4:$B$904,0),4)</f>
        <v>10</v>
      </c>
      <c r="G3019" s="23">
        <v>3</v>
      </c>
      <c r="H3019" s="24">
        <v>10964</v>
      </c>
    </row>
    <row r="3020" spans="2:8" x14ac:dyDescent="0.3">
      <c r="B3020" s="22">
        <v>1000490</v>
      </c>
      <c r="C3020" s="23" t="s">
        <v>3331</v>
      </c>
      <c r="D3020" s="23" t="str">
        <f>VLOOKUP(B3020,'5b'!$B$4:$E$904,2,FALSE)</f>
        <v>M</v>
      </c>
      <c r="E3020" s="23" t="str">
        <f>INDEX(Table,MATCH('Classwork 5'!B3020,'5b'!$B$4:$B$904,0),3)</f>
        <v>0-17</v>
      </c>
      <c r="F3020" s="23">
        <f>INDEX(Table,MATCH('Classwork 5'!B3020,'5b'!$B$4:$B$904,0),4)</f>
        <v>10</v>
      </c>
      <c r="G3020" s="23">
        <v>3</v>
      </c>
      <c r="H3020" s="24">
        <v>2722</v>
      </c>
    </row>
    <row r="3021" spans="2:8" x14ac:dyDescent="0.3">
      <c r="B3021" s="22">
        <v>1000490</v>
      </c>
      <c r="C3021" s="23" t="s">
        <v>2100</v>
      </c>
      <c r="D3021" s="23" t="str">
        <f>VLOOKUP(B3021,'5b'!$B$4:$E$904,2,FALSE)</f>
        <v>M</v>
      </c>
      <c r="E3021" s="23" t="str">
        <f>INDEX(Table,MATCH('Classwork 5'!B3021,'5b'!$B$4:$B$904,0),3)</f>
        <v>0-17</v>
      </c>
      <c r="F3021" s="23">
        <f>INDEX(Table,MATCH('Classwork 5'!B3021,'5b'!$B$4:$B$904,0),4)</f>
        <v>10</v>
      </c>
      <c r="G3021" s="23">
        <v>8</v>
      </c>
      <c r="H3021" s="24">
        <v>3938</v>
      </c>
    </row>
    <row r="3022" spans="2:8" x14ac:dyDescent="0.3">
      <c r="B3022" s="22">
        <v>1000490</v>
      </c>
      <c r="C3022" s="23" t="s">
        <v>2149</v>
      </c>
      <c r="D3022" s="23" t="str">
        <f>VLOOKUP(B3022,'5b'!$B$4:$E$904,2,FALSE)</f>
        <v>M</v>
      </c>
      <c r="E3022" s="23" t="str">
        <f>INDEX(Table,MATCH('Classwork 5'!B3022,'5b'!$B$4:$B$904,0),3)</f>
        <v>0-17</v>
      </c>
      <c r="F3022" s="23">
        <f>INDEX(Table,MATCH('Classwork 5'!B3022,'5b'!$B$4:$B$904,0),4)</f>
        <v>10</v>
      </c>
      <c r="G3022" s="23">
        <v>1</v>
      </c>
      <c r="H3022" s="24">
        <v>15849</v>
      </c>
    </row>
    <row r="3023" spans="2:8" x14ac:dyDescent="0.3">
      <c r="B3023" s="22">
        <v>1000492</v>
      </c>
      <c r="C3023" s="23" t="s">
        <v>1952</v>
      </c>
      <c r="D3023" s="23" t="str">
        <f>VLOOKUP(B3023,'5b'!$B$4:$E$904,2,FALSE)</f>
        <v>M</v>
      </c>
      <c r="E3023" s="23" t="str">
        <f>INDEX(Table,MATCH('Classwork 5'!B3023,'5b'!$B$4:$B$904,0),3)</f>
        <v>26-35</v>
      </c>
      <c r="F3023" s="23">
        <f>INDEX(Table,MATCH('Classwork 5'!B3023,'5b'!$B$4:$B$904,0),4)</f>
        <v>12</v>
      </c>
      <c r="G3023" s="23">
        <v>5</v>
      </c>
      <c r="H3023" s="24">
        <v>8658</v>
      </c>
    </row>
    <row r="3024" spans="2:8" x14ac:dyDescent="0.3">
      <c r="B3024" s="22">
        <v>1000493</v>
      </c>
      <c r="C3024" s="23" t="s">
        <v>2034</v>
      </c>
      <c r="D3024" s="23" t="str">
        <f>VLOOKUP(B3024,'5b'!$B$4:$E$904,2,FALSE)</f>
        <v>M</v>
      </c>
      <c r="E3024" s="23" t="str">
        <f>INDEX(Table,MATCH('Classwork 5'!B3024,'5b'!$B$4:$B$904,0),3)</f>
        <v>51-55</v>
      </c>
      <c r="F3024" s="23">
        <f>INDEX(Table,MATCH('Classwork 5'!B3024,'5b'!$B$4:$B$904,0),4)</f>
        <v>7</v>
      </c>
      <c r="G3024" s="23">
        <v>5</v>
      </c>
      <c r="H3024" s="24">
        <v>6911</v>
      </c>
    </row>
    <row r="3025" spans="2:8" x14ac:dyDescent="0.3">
      <c r="B3025" s="22">
        <v>1000496</v>
      </c>
      <c r="C3025" s="23" t="s">
        <v>1991</v>
      </c>
      <c r="D3025" s="23" t="str">
        <f>VLOOKUP(B3025,'5b'!$B$4:$E$904,2,FALSE)</f>
        <v>M</v>
      </c>
      <c r="E3025" s="23" t="str">
        <f>INDEX(Table,MATCH('Classwork 5'!B3025,'5b'!$B$4:$B$904,0),3)</f>
        <v>18-25</v>
      </c>
      <c r="F3025" s="23">
        <f>INDEX(Table,MATCH('Classwork 5'!B3025,'5b'!$B$4:$B$904,0),4)</f>
        <v>4</v>
      </c>
      <c r="G3025" s="23">
        <v>1</v>
      </c>
      <c r="H3025" s="24">
        <v>19169</v>
      </c>
    </row>
    <row r="3026" spans="2:8" x14ac:dyDescent="0.3">
      <c r="B3026" s="22">
        <v>1000496</v>
      </c>
      <c r="C3026" s="23" t="s">
        <v>2321</v>
      </c>
      <c r="D3026" s="23" t="str">
        <f>VLOOKUP(B3026,'5b'!$B$4:$E$904,2,FALSE)</f>
        <v>M</v>
      </c>
      <c r="E3026" s="23" t="str">
        <f>INDEX(Table,MATCH('Classwork 5'!B3026,'5b'!$B$4:$B$904,0),3)</f>
        <v>18-25</v>
      </c>
      <c r="F3026" s="23">
        <f>INDEX(Table,MATCH('Classwork 5'!B3026,'5b'!$B$4:$B$904,0),4)</f>
        <v>4</v>
      </c>
      <c r="G3026" s="23">
        <v>5</v>
      </c>
      <c r="H3026" s="24">
        <v>8752</v>
      </c>
    </row>
    <row r="3027" spans="2:8" x14ac:dyDescent="0.3">
      <c r="B3027" s="22">
        <v>1000496</v>
      </c>
      <c r="C3027" s="23" t="s">
        <v>2048</v>
      </c>
      <c r="D3027" s="23" t="str">
        <f>VLOOKUP(B3027,'5b'!$B$4:$E$904,2,FALSE)</f>
        <v>M</v>
      </c>
      <c r="E3027" s="23" t="str">
        <f>INDEX(Table,MATCH('Classwork 5'!B3027,'5b'!$B$4:$B$904,0),3)</f>
        <v>18-25</v>
      </c>
      <c r="F3027" s="23">
        <f>INDEX(Table,MATCH('Classwork 5'!B3027,'5b'!$B$4:$B$904,0),4)</f>
        <v>4</v>
      </c>
      <c r="G3027" s="23">
        <v>6</v>
      </c>
      <c r="H3027" s="24">
        <v>20634</v>
      </c>
    </row>
    <row r="3028" spans="2:8" x14ac:dyDescent="0.3">
      <c r="B3028" s="22">
        <v>1000496</v>
      </c>
      <c r="C3028" s="23" t="s">
        <v>2123</v>
      </c>
      <c r="D3028" s="23" t="str">
        <f>VLOOKUP(B3028,'5b'!$B$4:$E$904,2,FALSE)</f>
        <v>M</v>
      </c>
      <c r="E3028" s="23" t="str">
        <f>INDEX(Table,MATCH('Classwork 5'!B3028,'5b'!$B$4:$B$904,0),3)</f>
        <v>18-25</v>
      </c>
      <c r="F3028" s="23">
        <f>INDEX(Table,MATCH('Classwork 5'!B3028,'5b'!$B$4:$B$904,0),4)</f>
        <v>4</v>
      </c>
      <c r="G3028" s="23">
        <v>1</v>
      </c>
      <c r="H3028" s="24">
        <v>19687</v>
      </c>
    </row>
    <row r="3029" spans="2:8" x14ac:dyDescent="0.3">
      <c r="B3029" s="22">
        <v>1000498</v>
      </c>
      <c r="C3029" s="23" t="s">
        <v>2623</v>
      </c>
      <c r="D3029" s="23" t="str">
        <f>VLOOKUP(B3029,'5b'!$B$4:$E$904,2,FALSE)</f>
        <v>M</v>
      </c>
      <c r="E3029" s="23" t="str">
        <f>INDEX(Table,MATCH('Classwork 5'!B3029,'5b'!$B$4:$B$904,0),3)</f>
        <v>36-45</v>
      </c>
      <c r="F3029" s="23">
        <f>INDEX(Table,MATCH('Classwork 5'!B3029,'5b'!$B$4:$B$904,0),4)</f>
        <v>17</v>
      </c>
      <c r="G3029" s="23">
        <v>15</v>
      </c>
      <c r="H3029" s="24">
        <v>21179</v>
      </c>
    </row>
    <row r="3030" spans="2:8" x14ac:dyDescent="0.3">
      <c r="B3030" s="22">
        <v>1000498</v>
      </c>
      <c r="C3030" s="23" t="s">
        <v>2201</v>
      </c>
      <c r="D3030" s="23" t="str">
        <f>VLOOKUP(B3030,'5b'!$B$4:$E$904,2,FALSE)</f>
        <v>M</v>
      </c>
      <c r="E3030" s="23" t="str">
        <f>INDEX(Table,MATCH('Classwork 5'!B3030,'5b'!$B$4:$B$904,0),3)</f>
        <v>36-45</v>
      </c>
      <c r="F3030" s="23">
        <f>INDEX(Table,MATCH('Classwork 5'!B3030,'5b'!$B$4:$B$904,0),4)</f>
        <v>17</v>
      </c>
      <c r="G3030" s="23">
        <v>3</v>
      </c>
      <c r="H3030" s="24">
        <v>8029</v>
      </c>
    </row>
    <row r="3031" spans="2:8" x14ac:dyDescent="0.3">
      <c r="B3031" s="22">
        <v>1000498</v>
      </c>
      <c r="C3031" s="23" t="s">
        <v>2259</v>
      </c>
      <c r="D3031" s="23" t="str">
        <f>VLOOKUP(B3031,'5b'!$B$4:$E$904,2,FALSE)</f>
        <v>M</v>
      </c>
      <c r="E3031" s="23" t="str">
        <f>INDEX(Table,MATCH('Classwork 5'!B3031,'5b'!$B$4:$B$904,0),3)</f>
        <v>36-45</v>
      </c>
      <c r="F3031" s="23">
        <f>INDEX(Table,MATCH('Classwork 5'!B3031,'5b'!$B$4:$B$904,0),4)</f>
        <v>17</v>
      </c>
      <c r="G3031" s="23">
        <v>8</v>
      </c>
      <c r="H3031" s="24">
        <v>6108</v>
      </c>
    </row>
    <row r="3032" spans="2:8" x14ac:dyDescent="0.3">
      <c r="B3032" s="22">
        <v>1000498</v>
      </c>
      <c r="C3032" s="23" t="s">
        <v>3126</v>
      </c>
      <c r="D3032" s="23" t="str">
        <f>VLOOKUP(B3032,'5b'!$B$4:$E$904,2,FALSE)</f>
        <v>M</v>
      </c>
      <c r="E3032" s="23" t="str">
        <f>INDEX(Table,MATCH('Classwork 5'!B3032,'5b'!$B$4:$B$904,0),3)</f>
        <v>36-45</v>
      </c>
      <c r="F3032" s="23">
        <f>INDEX(Table,MATCH('Classwork 5'!B3032,'5b'!$B$4:$B$904,0),4)</f>
        <v>17</v>
      </c>
      <c r="G3032" s="23">
        <v>8</v>
      </c>
      <c r="H3032" s="24">
        <v>4016</v>
      </c>
    </row>
    <row r="3033" spans="2:8" x14ac:dyDescent="0.3">
      <c r="B3033" s="22">
        <v>1000498</v>
      </c>
      <c r="C3033" s="23" t="s">
        <v>3072</v>
      </c>
      <c r="D3033" s="23" t="str">
        <f>VLOOKUP(B3033,'5b'!$B$4:$E$904,2,FALSE)</f>
        <v>M</v>
      </c>
      <c r="E3033" s="23" t="str">
        <f>INDEX(Table,MATCH('Classwork 5'!B3033,'5b'!$B$4:$B$904,0),3)</f>
        <v>36-45</v>
      </c>
      <c r="F3033" s="23">
        <f>INDEX(Table,MATCH('Classwork 5'!B3033,'5b'!$B$4:$B$904,0),4)</f>
        <v>17</v>
      </c>
      <c r="G3033" s="23">
        <v>5</v>
      </c>
      <c r="H3033" s="24">
        <v>5420</v>
      </c>
    </row>
    <row r="3034" spans="2:8" x14ac:dyDescent="0.3">
      <c r="B3034" s="22">
        <v>1000498</v>
      </c>
      <c r="C3034" s="23" t="s">
        <v>3332</v>
      </c>
      <c r="D3034" s="23" t="str">
        <f>VLOOKUP(B3034,'5b'!$B$4:$E$904,2,FALSE)</f>
        <v>M</v>
      </c>
      <c r="E3034" s="23" t="str">
        <f>INDEX(Table,MATCH('Classwork 5'!B3034,'5b'!$B$4:$B$904,0),3)</f>
        <v>36-45</v>
      </c>
      <c r="F3034" s="23">
        <f>INDEX(Table,MATCH('Classwork 5'!B3034,'5b'!$B$4:$B$904,0),4)</f>
        <v>17</v>
      </c>
      <c r="G3034" s="23">
        <v>5</v>
      </c>
      <c r="H3034" s="24">
        <v>5279</v>
      </c>
    </row>
    <row r="3035" spans="2:8" x14ac:dyDescent="0.3">
      <c r="B3035" s="22">
        <v>1000498</v>
      </c>
      <c r="C3035" s="23" t="s">
        <v>3333</v>
      </c>
      <c r="D3035" s="23" t="str">
        <f>VLOOKUP(B3035,'5b'!$B$4:$E$904,2,FALSE)</f>
        <v>M</v>
      </c>
      <c r="E3035" s="23" t="str">
        <f>INDEX(Table,MATCH('Classwork 5'!B3035,'5b'!$B$4:$B$904,0),3)</f>
        <v>36-45</v>
      </c>
      <c r="F3035" s="23">
        <f>INDEX(Table,MATCH('Classwork 5'!B3035,'5b'!$B$4:$B$904,0),4)</f>
        <v>17</v>
      </c>
      <c r="G3035" s="23">
        <v>5</v>
      </c>
      <c r="H3035" s="24">
        <v>7048</v>
      </c>
    </row>
    <row r="3036" spans="2:8" x14ac:dyDescent="0.3">
      <c r="B3036" s="22">
        <v>1000498</v>
      </c>
      <c r="C3036" s="23" t="s">
        <v>2775</v>
      </c>
      <c r="D3036" s="23" t="str">
        <f>VLOOKUP(B3036,'5b'!$B$4:$E$904,2,FALSE)</f>
        <v>M</v>
      </c>
      <c r="E3036" s="23" t="str">
        <f>INDEX(Table,MATCH('Classwork 5'!B3036,'5b'!$B$4:$B$904,0),3)</f>
        <v>36-45</v>
      </c>
      <c r="F3036" s="23">
        <f>INDEX(Table,MATCH('Classwork 5'!B3036,'5b'!$B$4:$B$904,0),4)</f>
        <v>17</v>
      </c>
      <c r="G3036" s="23">
        <v>5</v>
      </c>
      <c r="H3036" s="24">
        <v>8673</v>
      </c>
    </row>
    <row r="3037" spans="2:8" x14ac:dyDescent="0.3">
      <c r="B3037" s="22">
        <v>1000499</v>
      </c>
      <c r="C3037" s="23" t="s">
        <v>2446</v>
      </c>
      <c r="D3037" s="23" t="str">
        <f>VLOOKUP(B3037,'5b'!$B$4:$E$904,2,FALSE)</f>
        <v>F</v>
      </c>
      <c r="E3037" s="23" t="str">
        <f>INDEX(Table,MATCH('Classwork 5'!B3037,'5b'!$B$4:$B$904,0),3)</f>
        <v>26-35</v>
      </c>
      <c r="F3037" s="23">
        <f>INDEX(Table,MATCH('Classwork 5'!B3037,'5b'!$B$4:$B$904,0),4)</f>
        <v>1</v>
      </c>
      <c r="G3037" s="23">
        <v>10</v>
      </c>
      <c r="H3037" s="24">
        <v>14414</v>
      </c>
    </row>
    <row r="3038" spans="2:8" x14ac:dyDescent="0.3">
      <c r="B3038" s="22">
        <v>1000499</v>
      </c>
      <c r="C3038" s="23" t="s">
        <v>2755</v>
      </c>
      <c r="D3038" s="23" t="str">
        <f>VLOOKUP(B3038,'5b'!$B$4:$E$904,2,FALSE)</f>
        <v>F</v>
      </c>
      <c r="E3038" s="23" t="str">
        <f>INDEX(Table,MATCH('Classwork 5'!B3038,'5b'!$B$4:$B$904,0),3)</f>
        <v>26-35</v>
      </c>
      <c r="F3038" s="23">
        <f>INDEX(Table,MATCH('Classwork 5'!B3038,'5b'!$B$4:$B$904,0),4)</f>
        <v>1</v>
      </c>
      <c r="G3038" s="23">
        <v>5</v>
      </c>
      <c r="H3038" s="24">
        <v>8672</v>
      </c>
    </row>
    <row r="3039" spans="2:8" x14ac:dyDescent="0.3">
      <c r="B3039" s="22">
        <v>1000499</v>
      </c>
      <c r="C3039" s="23" t="s">
        <v>2013</v>
      </c>
      <c r="D3039" s="23" t="str">
        <f>VLOOKUP(B3039,'5b'!$B$4:$E$904,2,FALSE)</f>
        <v>F</v>
      </c>
      <c r="E3039" s="23" t="str">
        <f>INDEX(Table,MATCH('Classwork 5'!B3039,'5b'!$B$4:$B$904,0),3)</f>
        <v>26-35</v>
      </c>
      <c r="F3039" s="23">
        <f>INDEX(Table,MATCH('Classwork 5'!B3039,'5b'!$B$4:$B$904,0),4)</f>
        <v>1</v>
      </c>
      <c r="G3039" s="23">
        <v>2</v>
      </c>
      <c r="H3039" s="24">
        <v>16018</v>
      </c>
    </row>
    <row r="3040" spans="2:8" x14ac:dyDescent="0.3">
      <c r="B3040" s="22">
        <v>1000499</v>
      </c>
      <c r="C3040" s="23" t="s">
        <v>3334</v>
      </c>
      <c r="D3040" s="23" t="str">
        <f>VLOOKUP(B3040,'5b'!$B$4:$E$904,2,FALSE)</f>
        <v>F</v>
      </c>
      <c r="E3040" s="23" t="str">
        <f>INDEX(Table,MATCH('Classwork 5'!B3040,'5b'!$B$4:$B$904,0),3)</f>
        <v>26-35</v>
      </c>
      <c r="F3040" s="23">
        <f>INDEX(Table,MATCH('Classwork 5'!B3040,'5b'!$B$4:$B$904,0),4)</f>
        <v>1</v>
      </c>
      <c r="G3040" s="23">
        <v>8</v>
      </c>
      <c r="H3040" s="24">
        <v>7900</v>
      </c>
    </row>
    <row r="3041" spans="2:8" x14ac:dyDescent="0.3">
      <c r="B3041" s="22">
        <v>1000499</v>
      </c>
      <c r="C3041" s="23" t="s">
        <v>2563</v>
      </c>
      <c r="D3041" s="23" t="str">
        <f>VLOOKUP(B3041,'5b'!$B$4:$E$904,2,FALSE)</f>
        <v>F</v>
      </c>
      <c r="E3041" s="23" t="str">
        <f>INDEX(Table,MATCH('Classwork 5'!B3041,'5b'!$B$4:$B$904,0),3)</f>
        <v>26-35</v>
      </c>
      <c r="F3041" s="23">
        <f>INDEX(Table,MATCH('Classwork 5'!B3041,'5b'!$B$4:$B$904,0),4)</f>
        <v>1</v>
      </c>
      <c r="G3041" s="23">
        <v>8</v>
      </c>
      <c r="H3041" s="24">
        <v>9769</v>
      </c>
    </row>
    <row r="3042" spans="2:8" x14ac:dyDescent="0.3">
      <c r="B3042" s="22">
        <v>1000499</v>
      </c>
      <c r="C3042" s="23" t="s">
        <v>1964</v>
      </c>
      <c r="D3042" s="23" t="str">
        <f>VLOOKUP(B3042,'5b'!$B$4:$E$904,2,FALSE)</f>
        <v>F</v>
      </c>
      <c r="E3042" s="23" t="str">
        <f>INDEX(Table,MATCH('Classwork 5'!B3042,'5b'!$B$4:$B$904,0),3)</f>
        <v>26-35</v>
      </c>
      <c r="F3042" s="23">
        <f>INDEX(Table,MATCH('Classwork 5'!B3042,'5b'!$B$4:$B$904,0),4)</f>
        <v>1</v>
      </c>
      <c r="G3042" s="23">
        <v>2</v>
      </c>
      <c r="H3042" s="24">
        <v>16204</v>
      </c>
    </row>
    <row r="3043" spans="2:8" x14ac:dyDescent="0.3">
      <c r="B3043" s="22">
        <v>1000499</v>
      </c>
      <c r="C3043" s="23" t="s">
        <v>3335</v>
      </c>
      <c r="D3043" s="23" t="str">
        <f>VLOOKUP(B3043,'5b'!$B$4:$E$904,2,FALSE)</f>
        <v>F</v>
      </c>
      <c r="E3043" s="23" t="str">
        <f>INDEX(Table,MATCH('Classwork 5'!B3043,'5b'!$B$4:$B$904,0),3)</f>
        <v>26-35</v>
      </c>
      <c r="F3043" s="23">
        <f>INDEX(Table,MATCH('Classwork 5'!B3043,'5b'!$B$4:$B$904,0),4)</f>
        <v>1</v>
      </c>
      <c r="G3043" s="23">
        <v>2</v>
      </c>
      <c r="H3043" s="24">
        <v>12773</v>
      </c>
    </row>
    <row r="3044" spans="2:8" x14ac:dyDescent="0.3">
      <c r="B3044" s="22">
        <v>1000499</v>
      </c>
      <c r="C3044" s="23" t="s">
        <v>2237</v>
      </c>
      <c r="D3044" s="23" t="str">
        <f>VLOOKUP(B3044,'5b'!$B$4:$E$904,2,FALSE)</f>
        <v>F</v>
      </c>
      <c r="E3044" s="23" t="str">
        <f>INDEX(Table,MATCH('Classwork 5'!B3044,'5b'!$B$4:$B$904,0),3)</f>
        <v>26-35</v>
      </c>
      <c r="F3044" s="23">
        <f>INDEX(Table,MATCH('Classwork 5'!B3044,'5b'!$B$4:$B$904,0),4)</f>
        <v>1</v>
      </c>
      <c r="G3044" s="23">
        <v>5</v>
      </c>
      <c r="H3044" s="24">
        <v>7125</v>
      </c>
    </row>
    <row r="3045" spans="2:8" x14ac:dyDescent="0.3">
      <c r="B3045" s="22">
        <v>1000499</v>
      </c>
      <c r="C3045" s="23" t="s">
        <v>2998</v>
      </c>
      <c r="D3045" s="23" t="str">
        <f>VLOOKUP(B3045,'5b'!$B$4:$E$904,2,FALSE)</f>
        <v>F</v>
      </c>
      <c r="E3045" s="23" t="str">
        <f>INDEX(Table,MATCH('Classwork 5'!B3045,'5b'!$B$4:$B$904,0),3)</f>
        <v>26-35</v>
      </c>
      <c r="F3045" s="23">
        <f>INDEX(Table,MATCH('Classwork 5'!B3045,'5b'!$B$4:$B$904,0),4)</f>
        <v>1</v>
      </c>
      <c r="G3045" s="23">
        <v>8</v>
      </c>
      <c r="H3045" s="24">
        <v>9726</v>
      </c>
    </row>
    <row r="3046" spans="2:8" x14ac:dyDescent="0.3">
      <c r="B3046" s="22">
        <v>1000500</v>
      </c>
      <c r="C3046" s="23" t="s">
        <v>3128</v>
      </c>
      <c r="D3046" s="23" t="str">
        <f>VLOOKUP(B3046,'5b'!$B$4:$E$904,2,FALSE)</f>
        <v>F</v>
      </c>
      <c r="E3046" s="23" t="str">
        <f>INDEX(Table,MATCH('Classwork 5'!B3046,'5b'!$B$4:$B$904,0),3)</f>
        <v>18-25</v>
      </c>
      <c r="F3046" s="23">
        <f>INDEX(Table,MATCH('Classwork 5'!B3046,'5b'!$B$4:$B$904,0),4)</f>
        <v>2</v>
      </c>
      <c r="G3046" s="23">
        <v>5</v>
      </c>
      <c r="H3046" s="24">
        <v>5340</v>
      </c>
    </row>
    <row r="3047" spans="2:8" x14ac:dyDescent="0.3">
      <c r="B3047" s="22">
        <v>1000500</v>
      </c>
      <c r="C3047" s="23" t="s">
        <v>2398</v>
      </c>
      <c r="D3047" s="23" t="str">
        <f>VLOOKUP(B3047,'5b'!$B$4:$E$904,2,FALSE)</f>
        <v>F</v>
      </c>
      <c r="E3047" s="23" t="str">
        <f>INDEX(Table,MATCH('Classwork 5'!B3047,'5b'!$B$4:$B$904,0),3)</f>
        <v>18-25</v>
      </c>
      <c r="F3047" s="23">
        <f>INDEX(Table,MATCH('Classwork 5'!B3047,'5b'!$B$4:$B$904,0),4)</f>
        <v>2</v>
      </c>
      <c r="G3047" s="23">
        <v>5</v>
      </c>
      <c r="H3047" s="24">
        <v>5305</v>
      </c>
    </row>
    <row r="3048" spans="2:8" x14ac:dyDescent="0.3">
      <c r="B3048" s="22">
        <v>1000500</v>
      </c>
      <c r="C3048" s="23" t="s">
        <v>2262</v>
      </c>
      <c r="D3048" s="23" t="str">
        <f>VLOOKUP(B3048,'5b'!$B$4:$E$904,2,FALSE)</f>
        <v>F</v>
      </c>
      <c r="E3048" s="23" t="str">
        <f>INDEX(Table,MATCH('Classwork 5'!B3048,'5b'!$B$4:$B$904,0),3)</f>
        <v>18-25</v>
      </c>
      <c r="F3048" s="23">
        <f>INDEX(Table,MATCH('Classwork 5'!B3048,'5b'!$B$4:$B$904,0),4)</f>
        <v>2</v>
      </c>
      <c r="G3048" s="23">
        <v>4</v>
      </c>
      <c r="H3048" s="24">
        <v>2163</v>
      </c>
    </row>
    <row r="3049" spans="2:8" x14ac:dyDescent="0.3">
      <c r="B3049" s="22">
        <v>1000500</v>
      </c>
      <c r="C3049" s="23" t="s">
        <v>3336</v>
      </c>
      <c r="D3049" s="23" t="str">
        <f>VLOOKUP(B3049,'5b'!$B$4:$E$904,2,FALSE)</f>
        <v>F</v>
      </c>
      <c r="E3049" s="23" t="str">
        <f>INDEX(Table,MATCH('Classwork 5'!B3049,'5b'!$B$4:$B$904,0),3)</f>
        <v>18-25</v>
      </c>
      <c r="F3049" s="23">
        <f>INDEX(Table,MATCH('Classwork 5'!B3049,'5b'!$B$4:$B$904,0),4)</f>
        <v>2</v>
      </c>
      <c r="G3049" s="23">
        <v>12</v>
      </c>
      <c r="H3049" s="24">
        <v>703</v>
      </c>
    </row>
    <row r="3050" spans="2:8" x14ac:dyDescent="0.3">
      <c r="B3050" s="22">
        <v>1000500</v>
      </c>
      <c r="C3050" s="23" t="s">
        <v>3337</v>
      </c>
      <c r="D3050" s="23" t="str">
        <f>VLOOKUP(B3050,'5b'!$B$4:$E$904,2,FALSE)</f>
        <v>F</v>
      </c>
      <c r="E3050" s="23" t="str">
        <f>INDEX(Table,MATCH('Classwork 5'!B3050,'5b'!$B$4:$B$904,0),3)</f>
        <v>18-25</v>
      </c>
      <c r="F3050" s="23">
        <f>INDEX(Table,MATCH('Classwork 5'!B3050,'5b'!$B$4:$B$904,0),4)</f>
        <v>2</v>
      </c>
      <c r="G3050" s="23">
        <v>4</v>
      </c>
      <c r="H3050" s="24">
        <v>2108</v>
      </c>
    </row>
    <row r="3051" spans="2:8" x14ac:dyDescent="0.3">
      <c r="B3051" s="22">
        <v>1000501</v>
      </c>
      <c r="C3051" s="23" t="s">
        <v>2213</v>
      </c>
      <c r="D3051" s="23" t="str">
        <f>VLOOKUP(B3051,'5b'!$B$4:$E$904,2,FALSE)</f>
        <v>M</v>
      </c>
      <c r="E3051" s="23" t="str">
        <f>INDEX(Table,MATCH('Classwork 5'!B3051,'5b'!$B$4:$B$904,0),3)</f>
        <v>26-35</v>
      </c>
      <c r="F3051" s="23">
        <f>INDEX(Table,MATCH('Classwork 5'!B3051,'5b'!$B$4:$B$904,0),4)</f>
        <v>2</v>
      </c>
      <c r="G3051" s="23">
        <v>1</v>
      </c>
      <c r="H3051" s="24">
        <v>7641</v>
      </c>
    </row>
    <row r="3052" spans="2:8" x14ac:dyDescent="0.3">
      <c r="B3052" s="22">
        <v>1000501</v>
      </c>
      <c r="C3052" s="23" t="s">
        <v>2411</v>
      </c>
      <c r="D3052" s="23" t="str">
        <f>VLOOKUP(B3052,'5b'!$B$4:$E$904,2,FALSE)</f>
        <v>M</v>
      </c>
      <c r="E3052" s="23" t="str">
        <f>INDEX(Table,MATCH('Classwork 5'!B3052,'5b'!$B$4:$B$904,0),3)</f>
        <v>26-35</v>
      </c>
      <c r="F3052" s="23">
        <f>INDEX(Table,MATCH('Classwork 5'!B3052,'5b'!$B$4:$B$904,0),4)</f>
        <v>2</v>
      </c>
      <c r="G3052" s="23">
        <v>1</v>
      </c>
      <c r="H3052" s="24">
        <v>4202</v>
      </c>
    </row>
    <row r="3053" spans="2:8" x14ac:dyDescent="0.3">
      <c r="B3053" s="22">
        <v>1000501</v>
      </c>
      <c r="C3053" s="23" t="s">
        <v>3338</v>
      </c>
      <c r="D3053" s="23" t="str">
        <f>VLOOKUP(B3053,'5b'!$B$4:$E$904,2,FALSE)</f>
        <v>M</v>
      </c>
      <c r="E3053" s="23" t="str">
        <f>INDEX(Table,MATCH('Classwork 5'!B3053,'5b'!$B$4:$B$904,0),3)</f>
        <v>26-35</v>
      </c>
      <c r="F3053" s="23">
        <f>INDEX(Table,MATCH('Classwork 5'!B3053,'5b'!$B$4:$B$904,0),4)</f>
        <v>2</v>
      </c>
      <c r="G3053" s="23">
        <v>3</v>
      </c>
      <c r="H3053" s="24">
        <v>10926</v>
      </c>
    </row>
    <row r="3054" spans="2:8" x14ac:dyDescent="0.3">
      <c r="B3054" s="22">
        <v>1000501</v>
      </c>
      <c r="C3054" s="23" t="s">
        <v>3339</v>
      </c>
      <c r="D3054" s="23" t="str">
        <f>VLOOKUP(B3054,'5b'!$B$4:$E$904,2,FALSE)</f>
        <v>M</v>
      </c>
      <c r="E3054" s="23" t="str">
        <f>INDEX(Table,MATCH('Classwork 5'!B3054,'5b'!$B$4:$B$904,0),3)</f>
        <v>26-35</v>
      </c>
      <c r="F3054" s="23">
        <f>INDEX(Table,MATCH('Classwork 5'!B3054,'5b'!$B$4:$B$904,0),4)</f>
        <v>2</v>
      </c>
      <c r="G3054" s="23">
        <v>11</v>
      </c>
      <c r="H3054" s="24">
        <v>2991</v>
      </c>
    </row>
    <row r="3055" spans="2:8" x14ac:dyDescent="0.3">
      <c r="B3055" s="22">
        <v>1000502</v>
      </c>
      <c r="C3055" s="23" t="s">
        <v>2087</v>
      </c>
      <c r="D3055" s="23" t="str">
        <f>VLOOKUP(B3055,'5b'!$B$4:$E$904,2,FALSE)</f>
        <v>M</v>
      </c>
      <c r="E3055" s="23" t="str">
        <f>INDEX(Table,MATCH('Classwork 5'!B3055,'5b'!$B$4:$B$904,0),3)</f>
        <v>36-45</v>
      </c>
      <c r="F3055" s="23">
        <f>INDEX(Table,MATCH('Classwork 5'!B3055,'5b'!$B$4:$B$904,0),4)</f>
        <v>6</v>
      </c>
      <c r="G3055" s="23">
        <v>8</v>
      </c>
      <c r="H3055" s="24">
        <v>10056</v>
      </c>
    </row>
    <row r="3056" spans="2:8" x14ac:dyDescent="0.3">
      <c r="B3056" s="22">
        <v>1000503</v>
      </c>
      <c r="C3056" s="23" t="s">
        <v>2780</v>
      </c>
      <c r="D3056" s="23" t="str">
        <f>VLOOKUP(B3056,'5b'!$B$4:$E$904,2,FALSE)</f>
        <v>M</v>
      </c>
      <c r="E3056" s="23" t="str">
        <f>INDEX(Table,MATCH('Classwork 5'!B3056,'5b'!$B$4:$B$904,0),3)</f>
        <v>36-45</v>
      </c>
      <c r="F3056" s="23">
        <f>INDEX(Table,MATCH('Classwork 5'!B3056,'5b'!$B$4:$B$904,0),4)</f>
        <v>11</v>
      </c>
      <c r="G3056" s="23">
        <v>5</v>
      </c>
      <c r="H3056" s="24">
        <v>8778</v>
      </c>
    </row>
    <row r="3057" spans="2:8" x14ac:dyDescent="0.3">
      <c r="B3057" s="22">
        <v>1000504</v>
      </c>
      <c r="C3057" s="23" t="s">
        <v>3340</v>
      </c>
      <c r="D3057" s="23" t="str">
        <f>VLOOKUP(B3057,'5b'!$B$4:$E$904,2,FALSE)</f>
        <v>M</v>
      </c>
      <c r="E3057" s="23" t="str">
        <f>INDEX(Table,MATCH('Classwork 5'!B3057,'5b'!$B$4:$B$904,0),3)</f>
        <v>26-35</v>
      </c>
      <c r="F3057" s="23">
        <f>INDEX(Table,MATCH('Classwork 5'!B3057,'5b'!$B$4:$B$904,0),4)</f>
        <v>2</v>
      </c>
      <c r="G3057" s="23">
        <v>5</v>
      </c>
      <c r="H3057" s="24">
        <v>7148</v>
      </c>
    </row>
    <row r="3058" spans="2:8" x14ac:dyDescent="0.3">
      <c r="B3058" s="22">
        <v>1000505</v>
      </c>
      <c r="C3058" s="23" t="s">
        <v>2002</v>
      </c>
      <c r="D3058" s="23" t="str">
        <f>VLOOKUP(B3058,'5b'!$B$4:$E$904,2,FALSE)</f>
        <v>M</v>
      </c>
      <c r="E3058" s="23" t="str">
        <f>INDEX(Table,MATCH('Classwork 5'!B3058,'5b'!$B$4:$B$904,0),3)</f>
        <v>36-45</v>
      </c>
      <c r="F3058" s="23">
        <f>INDEX(Table,MATCH('Classwork 5'!B3058,'5b'!$B$4:$B$904,0),4)</f>
        <v>17</v>
      </c>
      <c r="G3058" s="23">
        <v>1</v>
      </c>
      <c r="H3058" s="24">
        <v>19436</v>
      </c>
    </row>
    <row r="3059" spans="2:8" x14ac:dyDescent="0.3">
      <c r="B3059" s="22">
        <v>1000505</v>
      </c>
      <c r="C3059" s="23" t="s">
        <v>2509</v>
      </c>
      <c r="D3059" s="23" t="str">
        <f>VLOOKUP(B3059,'5b'!$B$4:$E$904,2,FALSE)</f>
        <v>M</v>
      </c>
      <c r="E3059" s="23" t="str">
        <f>INDEX(Table,MATCH('Classwork 5'!B3059,'5b'!$B$4:$B$904,0),3)</f>
        <v>36-45</v>
      </c>
      <c r="F3059" s="23">
        <f>INDEX(Table,MATCH('Classwork 5'!B3059,'5b'!$B$4:$B$904,0),4)</f>
        <v>17</v>
      </c>
      <c r="G3059" s="23">
        <v>1</v>
      </c>
      <c r="H3059" s="24">
        <v>15681</v>
      </c>
    </row>
    <row r="3060" spans="2:8" x14ac:dyDescent="0.3">
      <c r="B3060" s="22">
        <v>1000505</v>
      </c>
      <c r="C3060" s="23" t="s">
        <v>2004</v>
      </c>
      <c r="D3060" s="23" t="str">
        <f>VLOOKUP(B3060,'5b'!$B$4:$E$904,2,FALSE)</f>
        <v>M</v>
      </c>
      <c r="E3060" s="23" t="str">
        <f>INDEX(Table,MATCH('Classwork 5'!B3060,'5b'!$B$4:$B$904,0),3)</f>
        <v>36-45</v>
      </c>
      <c r="F3060" s="23">
        <f>INDEX(Table,MATCH('Classwork 5'!B3060,'5b'!$B$4:$B$904,0),4)</f>
        <v>17</v>
      </c>
      <c r="G3060" s="23">
        <v>1</v>
      </c>
      <c r="H3060" s="24">
        <v>15827</v>
      </c>
    </row>
    <row r="3061" spans="2:8" x14ac:dyDescent="0.3">
      <c r="B3061" s="22">
        <v>1000505</v>
      </c>
      <c r="C3061" s="23" t="s">
        <v>2856</v>
      </c>
      <c r="D3061" s="23" t="str">
        <f>VLOOKUP(B3061,'5b'!$B$4:$E$904,2,FALSE)</f>
        <v>M</v>
      </c>
      <c r="E3061" s="23" t="str">
        <f>INDEX(Table,MATCH('Classwork 5'!B3061,'5b'!$B$4:$B$904,0),3)</f>
        <v>36-45</v>
      </c>
      <c r="F3061" s="23">
        <f>INDEX(Table,MATCH('Classwork 5'!B3061,'5b'!$B$4:$B$904,0),4)</f>
        <v>17</v>
      </c>
      <c r="G3061" s="23">
        <v>1</v>
      </c>
      <c r="H3061" s="24">
        <v>19624</v>
      </c>
    </row>
    <row r="3062" spans="2:8" x14ac:dyDescent="0.3">
      <c r="B3062" s="22">
        <v>1000505</v>
      </c>
      <c r="C3062" s="23" t="s">
        <v>2169</v>
      </c>
      <c r="D3062" s="23" t="str">
        <f>VLOOKUP(B3062,'5b'!$B$4:$E$904,2,FALSE)</f>
        <v>M</v>
      </c>
      <c r="E3062" s="23" t="str">
        <f>INDEX(Table,MATCH('Classwork 5'!B3062,'5b'!$B$4:$B$904,0),3)</f>
        <v>36-45</v>
      </c>
      <c r="F3062" s="23">
        <f>INDEX(Table,MATCH('Classwork 5'!B3062,'5b'!$B$4:$B$904,0),4)</f>
        <v>17</v>
      </c>
      <c r="G3062" s="23">
        <v>5</v>
      </c>
      <c r="H3062" s="24">
        <v>7178</v>
      </c>
    </row>
    <row r="3063" spans="2:8" x14ac:dyDescent="0.3">
      <c r="B3063" s="22">
        <v>1000506</v>
      </c>
      <c r="C3063" s="23" t="s">
        <v>2512</v>
      </c>
      <c r="D3063" s="23" t="str">
        <f>VLOOKUP(B3063,'5b'!$B$4:$E$904,2,FALSE)</f>
        <v>M</v>
      </c>
      <c r="E3063" s="23" t="str">
        <f>INDEX(Table,MATCH('Classwork 5'!B3063,'5b'!$B$4:$B$904,0),3)</f>
        <v>26-35</v>
      </c>
      <c r="F3063" s="23">
        <f>INDEX(Table,MATCH('Classwork 5'!B3063,'5b'!$B$4:$B$904,0),4)</f>
        <v>16</v>
      </c>
      <c r="G3063" s="23">
        <v>16</v>
      </c>
      <c r="H3063" s="24">
        <v>16276</v>
      </c>
    </row>
    <row r="3064" spans="2:8" x14ac:dyDescent="0.3">
      <c r="B3064" s="22">
        <v>1000506</v>
      </c>
      <c r="C3064" s="23" t="s">
        <v>2293</v>
      </c>
      <c r="D3064" s="23" t="str">
        <f>VLOOKUP(B3064,'5b'!$B$4:$E$904,2,FALSE)</f>
        <v>M</v>
      </c>
      <c r="E3064" s="23" t="str">
        <f>INDEX(Table,MATCH('Classwork 5'!B3064,'5b'!$B$4:$B$904,0),3)</f>
        <v>26-35</v>
      </c>
      <c r="F3064" s="23">
        <f>INDEX(Table,MATCH('Classwork 5'!B3064,'5b'!$B$4:$B$904,0),4)</f>
        <v>16</v>
      </c>
      <c r="G3064" s="23">
        <v>5</v>
      </c>
      <c r="H3064" s="24">
        <v>7180</v>
      </c>
    </row>
    <row r="3065" spans="2:8" x14ac:dyDescent="0.3">
      <c r="B3065" s="22">
        <v>1000506</v>
      </c>
      <c r="C3065" s="23" t="s">
        <v>2351</v>
      </c>
      <c r="D3065" s="23" t="str">
        <f>VLOOKUP(B3065,'5b'!$B$4:$E$904,2,FALSE)</f>
        <v>M</v>
      </c>
      <c r="E3065" s="23" t="str">
        <f>INDEX(Table,MATCH('Classwork 5'!B3065,'5b'!$B$4:$B$904,0),3)</f>
        <v>26-35</v>
      </c>
      <c r="F3065" s="23">
        <f>INDEX(Table,MATCH('Classwork 5'!B3065,'5b'!$B$4:$B$904,0),4)</f>
        <v>16</v>
      </c>
      <c r="G3065" s="23">
        <v>8</v>
      </c>
      <c r="H3065" s="24">
        <v>6036</v>
      </c>
    </row>
    <row r="3066" spans="2:8" x14ac:dyDescent="0.3">
      <c r="B3066" s="22">
        <v>1000506</v>
      </c>
      <c r="C3066" s="23" t="s">
        <v>2932</v>
      </c>
      <c r="D3066" s="23" t="str">
        <f>VLOOKUP(B3066,'5b'!$B$4:$E$904,2,FALSE)</f>
        <v>M</v>
      </c>
      <c r="E3066" s="23" t="str">
        <f>INDEX(Table,MATCH('Classwork 5'!B3066,'5b'!$B$4:$B$904,0),3)</f>
        <v>26-35</v>
      </c>
      <c r="F3066" s="23">
        <f>INDEX(Table,MATCH('Classwork 5'!B3066,'5b'!$B$4:$B$904,0),4)</f>
        <v>16</v>
      </c>
      <c r="G3066" s="23">
        <v>16</v>
      </c>
      <c r="H3066" s="24">
        <v>12756</v>
      </c>
    </row>
    <row r="3067" spans="2:8" x14ac:dyDescent="0.3">
      <c r="B3067" s="22">
        <v>1000507</v>
      </c>
      <c r="C3067" s="23" t="s">
        <v>2901</v>
      </c>
      <c r="D3067" s="23" t="str">
        <f>VLOOKUP(B3067,'5b'!$B$4:$E$904,2,FALSE)</f>
        <v>F</v>
      </c>
      <c r="E3067" s="23" t="str">
        <f>INDEX(Table,MATCH('Classwork 5'!B3067,'5b'!$B$4:$B$904,0),3)</f>
        <v>26-35</v>
      </c>
      <c r="F3067" s="23">
        <f>INDEX(Table,MATCH('Classwork 5'!B3067,'5b'!$B$4:$B$904,0),4)</f>
        <v>0</v>
      </c>
      <c r="G3067" s="23">
        <v>8</v>
      </c>
      <c r="H3067" s="24">
        <v>10060</v>
      </c>
    </row>
    <row r="3068" spans="2:8" x14ac:dyDescent="0.3">
      <c r="B3068" s="22">
        <v>1000507</v>
      </c>
      <c r="C3068" s="23" t="s">
        <v>2523</v>
      </c>
      <c r="D3068" s="23" t="str">
        <f>VLOOKUP(B3068,'5b'!$B$4:$E$904,2,FALSE)</f>
        <v>F</v>
      </c>
      <c r="E3068" s="23" t="str">
        <f>INDEX(Table,MATCH('Classwork 5'!B3068,'5b'!$B$4:$B$904,0),3)</f>
        <v>26-35</v>
      </c>
      <c r="F3068" s="23">
        <f>INDEX(Table,MATCH('Classwork 5'!B3068,'5b'!$B$4:$B$904,0),4)</f>
        <v>0</v>
      </c>
      <c r="G3068" s="23">
        <v>5</v>
      </c>
      <c r="H3068" s="24">
        <v>6978</v>
      </c>
    </row>
    <row r="3069" spans="2:8" x14ac:dyDescent="0.3">
      <c r="B3069" s="22">
        <v>1000508</v>
      </c>
      <c r="C3069" s="23" t="s">
        <v>3341</v>
      </c>
      <c r="D3069" s="23" t="str">
        <f>VLOOKUP(B3069,'5b'!$B$4:$E$904,2,FALSE)</f>
        <v>M</v>
      </c>
      <c r="E3069" s="23" t="str">
        <f>INDEX(Table,MATCH('Classwork 5'!B3069,'5b'!$B$4:$B$904,0),3)</f>
        <v>26-35</v>
      </c>
      <c r="F3069" s="23">
        <f>INDEX(Table,MATCH('Classwork 5'!B3069,'5b'!$B$4:$B$904,0),4)</f>
        <v>12</v>
      </c>
      <c r="G3069" s="23">
        <v>8</v>
      </c>
      <c r="H3069" s="24">
        <v>7956</v>
      </c>
    </row>
    <row r="3070" spans="2:8" x14ac:dyDescent="0.3">
      <c r="B3070" s="22">
        <v>1000508</v>
      </c>
      <c r="C3070" s="23" t="s">
        <v>2787</v>
      </c>
      <c r="D3070" s="23" t="str">
        <f>VLOOKUP(B3070,'5b'!$B$4:$E$904,2,FALSE)</f>
        <v>M</v>
      </c>
      <c r="E3070" s="23" t="str">
        <f>INDEX(Table,MATCH('Classwork 5'!B3070,'5b'!$B$4:$B$904,0),3)</f>
        <v>26-35</v>
      </c>
      <c r="F3070" s="23">
        <f>INDEX(Table,MATCH('Classwork 5'!B3070,'5b'!$B$4:$B$904,0),4)</f>
        <v>12</v>
      </c>
      <c r="G3070" s="23">
        <v>5</v>
      </c>
      <c r="H3070" s="24">
        <v>3572</v>
      </c>
    </row>
    <row r="3071" spans="2:8" x14ac:dyDescent="0.3">
      <c r="B3071" s="22">
        <v>1000508</v>
      </c>
      <c r="C3071" s="23" t="s">
        <v>3342</v>
      </c>
      <c r="D3071" s="23" t="str">
        <f>VLOOKUP(B3071,'5b'!$B$4:$E$904,2,FALSE)</f>
        <v>M</v>
      </c>
      <c r="E3071" s="23" t="str">
        <f>INDEX(Table,MATCH('Classwork 5'!B3071,'5b'!$B$4:$B$904,0),3)</f>
        <v>26-35</v>
      </c>
      <c r="F3071" s="23">
        <f>INDEX(Table,MATCH('Classwork 5'!B3071,'5b'!$B$4:$B$904,0),4)</f>
        <v>12</v>
      </c>
      <c r="G3071" s="23">
        <v>1</v>
      </c>
      <c r="H3071" s="24">
        <v>8019</v>
      </c>
    </row>
    <row r="3072" spans="2:8" x14ac:dyDescent="0.3">
      <c r="B3072" s="22">
        <v>1000508</v>
      </c>
      <c r="C3072" s="23" t="s">
        <v>2642</v>
      </c>
      <c r="D3072" s="23" t="str">
        <f>VLOOKUP(B3072,'5b'!$B$4:$E$904,2,FALSE)</f>
        <v>M</v>
      </c>
      <c r="E3072" s="23" t="str">
        <f>INDEX(Table,MATCH('Classwork 5'!B3072,'5b'!$B$4:$B$904,0),3)</f>
        <v>26-35</v>
      </c>
      <c r="F3072" s="23">
        <f>INDEX(Table,MATCH('Classwork 5'!B3072,'5b'!$B$4:$B$904,0),4)</f>
        <v>12</v>
      </c>
      <c r="G3072" s="23">
        <v>2</v>
      </c>
      <c r="H3072" s="24">
        <v>12788</v>
      </c>
    </row>
    <row r="3073" spans="2:8" x14ac:dyDescent="0.3">
      <c r="B3073" s="22">
        <v>1000508</v>
      </c>
      <c r="C3073" s="23" t="s">
        <v>3343</v>
      </c>
      <c r="D3073" s="23" t="str">
        <f>VLOOKUP(B3073,'5b'!$B$4:$E$904,2,FALSE)</f>
        <v>M</v>
      </c>
      <c r="E3073" s="23" t="str">
        <f>INDEX(Table,MATCH('Classwork 5'!B3073,'5b'!$B$4:$B$904,0),3)</f>
        <v>26-35</v>
      </c>
      <c r="F3073" s="23">
        <f>INDEX(Table,MATCH('Classwork 5'!B3073,'5b'!$B$4:$B$904,0),4)</f>
        <v>12</v>
      </c>
      <c r="G3073" s="23">
        <v>15</v>
      </c>
      <c r="H3073" s="24">
        <v>16827</v>
      </c>
    </row>
    <row r="3074" spans="2:8" x14ac:dyDescent="0.3">
      <c r="B3074" s="22">
        <v>1000508</v>
      </c>
      <c r="C3074" s="23" t="s">
        <v>3344</v>
      </c>
      <c r="D3074" s="23" t="str">
        <f>VLOOKUP(B3074,'5b'!$B$4:$E$904,2,FALSE)</f>
        <v>M</v>
      </c>
      <c r="E3074" s="23" t="str">
        <f>INDEX(Table,MATCH('Classwork 5'!B3074,'5b'!$B$4:$B$904,0),3)</f>
        <v>26-35</v>
      </c>
      <c r="F3074" s="23">
        <f>INDEX(Table,MATCH('Classwork 5'!B3074,'5b'!$B$4:$B$904,0),4)</f>
        <v>12</v>
      </c>
      <c r="G3074" s="23">
        <v>11</v>
      </c>
      <c r="H3074" s="24">
        <v>5987</v>
      </c>
    </row>
    <row r="3075" spans="2:8" x14ac:dyDescent="0.3">
      <c r="B3075" s="22">
        <v>1000508</v>
      </c>
      <c r="C3075" s="23" t="s">
        <v>2426</v>
      </c>
      <c r="D3075" s="23" t="str">
        <f>VLOOKUP(B3075,'5b'!$B$4:$E$904,2,FALSE)</f>
        <v>M</v>
      </c>
      <c r="E3075" s="23" t="str">
        <f>INDEX(Table,MATCH('Classwork 5'!B3075,'5b'!$B$4:$B$904,0),3)</f>
        <v>26-35</v>
      </c>
      <c r="F3075" s="23">
        <f>INDEX(Table,MATCH('Classwork 5'!B3075,'5b'!$B$4:$B$904,0),4)</f>
        <v>12</v>
      </c>
      <c r="G3075" s="23">
        <v>1</v>
      </c>
      <c r="H3075" s="24">
        <v>11479</v>
      </c>
    </row>
    <row r="3076" spans="2:8" x14ac:dyDescent="0.3">
      <c r="B3076" s="22">
        <v>1000508</v>
      </c>
      <c r="C3076" s="23" t="s">
        <v>2185</v>
      </c>
      <c r="D3076" s="23" t="str">
        <f>VLOOKUP(B3076,'5b'!$B$4:$E$904,2,FALSE)</f>
        <v>M</v>
      </c>
      <c r="E3076" s="23" t="str">
        <f>INDEX(Table,MATCH('Classwork 5'!B3076,'5b'!$B$4:$B$904,0),3)</f>
        <v>26-35</v>
      </c>
      <c r="F3076" s="23">
        <f>INDEX(Table,MATCH('Classwork 5'!B3076,'5b'!$B$4:$B$904,0),4)</f>
        <v>12</v>
      </c>
      <c r="G3076" s="23">
        <v>5</v>
      </c>
      <c r="H3076" s="24">
        <v>6860</v>
      </c>
    </row>
    <row r="3077" spans="2:8" x14ac:dyDescent="0.3">
      <c r="B3077" s="22">
        <v>1000508</v>
      </c>
      <c r="C3077" s="23" t="s">
        <v>2124</v>
      </c>
      <c r="D3077" s="23" t="str">
        <f>VLOOKUP(B3077,'5b'!$B$4:$E$904,2,FALSE)</f>
        <v>M</v>
      </c>
      <c r="E3077" s="23" t="str">
        <f>INDEX(Table,MATCH('Classwork 5'!B3077,'5b'!$B$4:$B$904,0),3)</f>
        <v>26-35</v>
      </c>
      <c r="F3077" s="23">
        <f>INDEX(Table,MATCH('Classwork 5'!B3077,'5b'!$B$4:$B$904,0),4)</f>
        <v>12</v>
      </c>
      <c r="G3077" s="23">
        <v>1</v>
      </c>
      <c r="H3077" s="24">
        <v>11906</v>
      </c>
    </row>
    <row r="3078" spans="2:8" x14ac:dyDescent="0.3">
      <c r="B3078" s="22">
        <v>1000508</v>
      </c>
      <c r="C3078" s="23" t="s">
        <v>2029</v>
      </c>
      <c r="D3078" s="23" t="str">
        <f>VLOOKUP(B3078,'5b'!$B$4:$E$904,2,FALSE)</f>
        <v>M</v>
      </c>
      <c r="E3078" s="23" t="str">
        <f>INDEX(Table,MATCH('Classwork 5'!B3078,'5b'!$B$4:$B$904,0),3)</f>
        <v>26-35</v>
      </c>
      <c r="F3078" s="23">
        <f>INDEX(Table,MATCH('Classwork 5'!B3078,'5b'!$B$4:$B$904,0),4)</f>
        <v>12</v>
      </c>
      <c r="G3078" s="23">
        <v>5</v>
      </c>
      <c r="H3078" s="24">
        <v>7163</v>
      </c>
    </row>
    <row r="3079" spans="2:8" x14ac:dyDescent="0.3">
      <c r="B3079" s="22">
        <v>1000508</v>
      </c>
      <c r="C3079" s="23" t="s">
        <v>3345</v>
      </c>
      <c r="D3079" s="23" t="str">
        <f>VLOOKUP(B3079,'5b'!$B$4:$E$904,2,FALSE)</f>
        <v>M</v>
      </c>
      <c r="E3079" s="23" t="str">
        <f>INDEX(Table,MATCH('Classwork 5'!B3079,'5b'!$B$4:$B$904,0),3)</f>
        <v>26-35</v>
      </c>
      <c r="F3079" s="23">
        <f>INDEX(Table,MATCH('Classwork 5'!B3079,'5b'!$B$4:$B$904,0),4)</f>
        <v>12</v>
      </c>
      <c r="G3079" s="23">
        <v>7</v>
      </c>
      <c r="H3079" s="24">
        <v>16905</v>
      </c>
    </row>
    <row r="3080" spans="2:8" x14ac:dyDescent="0.3">
      <c r="B3080" s="22">
        <v>1000509</v>
      </c>
      <c r="C3080" s="23" t="s">
        <v>2628</v>
      </c>
      <c r="D3080" s="23" t="str">
        <f>VLOOKUP(B3080,'5b'!$B$4:$E$904,2,FALSE)</f>
        <v>M</v>
      </c>
      <c r="E3080" s="23" t="str">
        <f>INDEX(Table,MATCH('Classwork 5'!B3080,'5b'!$B$4:$B$904,0),3)</f>
        <v>26-35</v>
      </c>
      <c r="F3080" s="23">
        <f>INDEX(Table,MATCH('Classwork 5'!B3080,'5b'!$B$4:$B$904,0),4)</f>
        <v>2</v>
      </c>
      <c r="G3080" s="23">
        <v>4</v>
      </c>
      <c r="H3080" s="24">
        <v>3472</v>
      </c>
    </row>
    <row r="3081" spans="2:8" x14ac:dyDescent="0.3">
      <c r="B3081" s="22">
        <v>1000509</v>
      </c>
      <c r="C3081" s="23" t="s">
        <v>3346</v>
      </c>
      <c r="D3081" s="23" t="str">
        <f>VLOOKUP(B3081,'5b'!$B$4:$E$904,2,FALSE)</f>
        <v>M</v>
      </c>
      <c r="E3081" s="23" t="str">
        <f>INDEX(Table,MATCH('Classwork 5'!B3081,'5b'!$B$4:$B$904,0),3)</f>
        <v>26-35</v>
      </c>
      <c r="F3081" s="23">
        <f>INDEX(Table,MATCH('Classwork 5'!B3081,'5b'!$B$4:$B$904,0),4)</f>
        <v>2</v>
      </c>
      <c r="G3081" s="23">
        <v>5</v>
      </c>
      <c r="H3081" s="24">
        <v>3612</v>
      </c>
    </row>
    <row r="3082" spans="2:8" x14ac:dyDescent="0.3">
      <c r="B3082" s="22">
        <v>1000509</v>
      </c>
      <c r="C3082" s="23" t="s">
        <v>1971</v>
      </c>
      <c r="D3082" s="23" t="str">
        <f>VLOOKUP(B3082,'5b'!$B$4:$E$904,2,FALSE)</f>
        <v>M</v>
      </c>
      <c r="E3082" s="23" t="str">
        <f>INDEX(Table,MATCH('Classwork 5'!B3082,'5b'!$B$4:$B$904,0),3)</f>
        <v>26-35</v>
      </c>
      <c r="F3082" s="23">
        <f>INDEX(Table,MATCH('Classwork 5'!B3082,'5b'!$B$4:$B$904,0),4)</f>
        <v>2</v>
      </c>
      <c r="G3082" s="23">
        <v>2</v>
      </c>
      <c r="H3082" s="24">
        <v>10066</v>
      </c>
    </row>
    <row r="3083" spans="2:8" x14ac:dyDescent="0.3">
      <c r="B3083" s="22">
        <v>1000509</v>
      </c>
      <c r="C3083" s="23" t="s">
        <v>2130</v>
      </c>
      <c r="D3083" s="23" t="str">
        <f>VLOOKUP(B3083,'5b'!$B$4:$E$904,2,FALSE)</f>
        <v>M</v>
      </c>
      <c r="E3083" s="23" t="str">
        <f>INDEX(Table,MATCH('Classwork 5'!B3083,'5b'!$B$4:$B$904,0),3)</f>
        <v>26-35</v>
      </c>
      <c r="F3083" s="23">
        <f>INDEX(Table,MATCH('Classwork 5'!B3083,'5b'!$B$4:$B$904,0),4)</f>
        <v>2</v>
      </c>
      <c r="G3083" s="23">
        <v>5</v>
      </c>
      <c r="H3083" s="24">
        <v>5228</v>
      </c>
    </row>
    <row r="3084" spans="2:8" x14ac:dyDescent="0.3">
      <c r="B3084" s="22">
        <v>1000509</v>
      </c>
      <c r="C3084" s="23" t="s">
        <v>3169</v>
      </c>
      <c r="D3084" s="23" t="str">
        <f>VLOOKUP(B3084,'5b'!$B$4:$E$904,2,FALSE)</f>
        <v>M</v>
      </c>
      <c r="E3084" s="23" t="str">
        <f>INDEX(Table,MATCH('Classwork 5'!B3084,'5b'!$B$4:$B$904,0),3)</f>
        <v>26-35</v>
      </c>
      <c r="F3084" s="23">
        <f>INDEX(Table,MATCH('Classwork 5'!B3084,'5b'!$B$4:$B$904,0),4)</f>
        <v>2</v>
      </c>
      <c r="G3084" s="23">
        <v>5</v>
      </c>
      <c r="H3084" s="24">
        <v>7156</v>
      </c>
    </row>
    <row r="3085" spans="2:8" x14ac:dyDescent="0.3">
      <c r="B3085" s="22">
        <v>1000509</v>
      </c>
      <c r="C3085" s="23" t="s">
        <v>2839</v>
      </c>
      <c r="D3085" s="23" t="str">
        <f>VLOOKUP(B3085,'5b'!$B$4:$E$904,2,FALSE)</f>
        <v>M</v>
      </c>
      <c r="E3085" s="23" t="str">
        <f>INDEX(Table,MATCH('Classwork 5'!B3085,'5b'!$B$4:$B$904,0),3)</f>
        <v>26-35</v>
      </c>
      <c r="F3085" s="23">
        <f>INDEX(Table,MATCH('Classwork 5'!B3085,'5b'!$B$4:$B$904,0),4)</f>
        <v>2</v>
      </c>
      <c r="G3085" s="23">
        <v>11</v>
      </c>
      <c r="H3085" s="24">
        <v>6023</v>
      </c>
    </row>
    <row r="3086" spans="2:8" x14ac:dyDescent="0.3">
      <c r="B3086" s="22">
        <v>1000509</v>
      </c>
      <c r="C3086" s="23" t="s">
        <v>2783</v>
      </c>
      <c r="D3086" s="23" t="str">
        <f>VLOOKUP(B3086,'5b'!$B$4:$E$904,2,FALSE)</f>
        <v>M</v>
      </c>
      <c r="E3086" s="23" t="str">
        <f>INDEX(Table,MATCH('Classwork 5'!B3086,'5b'!$B$4:$B$904,0),3)</f>
        <v>26-35</v>
      </c>
      <c r="F3086" s="23">
        <f>INDEX(Table,MATCH('Classwork 5'!B3086,'5b'!$B$4:$B$904,0),4)</f>
        <v>2</v>
      </c>
      <c r="G3086" s="23">
        <v>1</v>
      </c>
      <c r="H3086" s="24">
        <v>11404</v>
      </c>
    </row>
    <row r="3087" spans="2:8" x14ac:dyDescent="0.3">
      <c r="B3087" s="22">
        <v>1000509</v>
      </c>
      <c r="C3087" s="23" t="s">
        <v>2252</v>
      </c>
      <c r="D3087" s="23" t="str">
        <f>VLOOKUP(B3087,'5b'!$B$4:$E$904,2,FALSE)</f>
        <v>M</v>
      </c>
      <c r="E3087" s="23" t="str">
        <f>INDEX(Table,MATCH('Classwork 5'!B3087,'5b'!$B$4:$B$904,0),3)</f>
        <v>26-35</v>
      </c>
      <c r="F3087" s="23">
        <f>INDEX(Table,MATCH('Classwork 5'!B3087,'5b'!$B$4:$B$904,0),4)</f>
        <v>2</v>
      </c>
      <c r="G3087" s="23">
        <v>8</v>
      </c>
      <c r="H3087" s="24">
        <v>8142</v>
      </c>
    </row>
    <row r="3088" spans="2:8" x14ac:dyDescent="0.3">
      <c r="B3088" s="22">
        <v>1000509</v>
      </c>
      <c r="C3088" s="23" t="s">
        <v>1941</v>
      </c>
      <c r="D3088" s="23" t="str">
        <f>VLOOKUP(B3088,'5b'!$B$4:$E$904,2,FALSE)</f>
        <v>M</v>
      </c>
      <c r="E3088" s="23" t="str">
        <f>INDEX(Table,MATCH('Classwork 5'!B3088,'5b'!$B$4:$B$904,0),3)</f>
        <v>26-35</v>
      </c>
      <c r="F3088" s="23">
        <f>INDEX(Table,MATCH('Classwork 5'!B3088,'5b'!$B$4:$B$904,0),4)</f>
        <v>2</v>
      </c>
      <c r="G3088" s="23">
        <v>1</v>
      </c>
      <c r="H3088" s="24">
        <v>11643</v>
      </c>
    </row>
    <row r="3089" spans="2:8" x14ac:dyDescent="0.3">
      <c r="B3089" s="22">
        <v>1000509</v>
      </c>
      <c r="C3089" s="23" t="s">
        <v>3032</v>
      </c>
      <c r="D3089" s="23" t="str">
        <f>VLOOKUP(B3089,'5b'!$B$4:$E$904,2,FALSE)</f>
        <v>M</v>
      </c>
      <c r="E3089" s="23" t="str">
        <f>INDEX(Table,MATCH('Classwork 5'!B3089,'5b'!$B$4:$B$904,0),3)</f>
        <v>26-35</v>
      </c>
      <c r="F3089" s="23">
        <f>INDEX(Table,MATCH('Classwork 5'!B3089,'5b'!$B$4:$B$904,0),4)</f>
        <v>2</v>
      </c>
      <c r="G3089" s="23">
        <v>8</v>
      </c>
      <c r="H3089" s="24">
        <v>7969</v>
      </c>
    </row>
    <row r="3090" spans="2:8" x14ac:dyDescent="0.3">
      <c r="B3090" s="22">
        <v>1000509</v>
      </c>
      <c r="C3090" s="23" t="s">
        <v>1991</v>
      </c>
      <c r="D3090" s="23" t="str">
        <f>VLOOKUP(B3090,'5b'!$B$4:$E$904,2,FALSE)</f>
        <v>M</v>
      </c>
      <c r="E3090" s="23" t="str">
        <f>INDEX(Table,MATCH('Classwork 5'!B3090,'5b'!$B$4:$B$904,0),3)</f>
        <v>26-35</v>
      </c>
      <c r="F3090" s="23">
        <f>INDEX(Table,MATCH('Classwork 5'!B3090,'5b'!$B$4:$B$904,0),4)</f>
        <v>2</v>
      </c>
      <c r="G3090" s="23">
        <v>1</v>
      </c>
      <c r="H3090" s="24">
        <v>15372</v>
      </c>
    </row>
    <row r="3091" spans="2:8" x14ac:dyDescent="0.3">
      <c r="B3091" s="22">
        <v>1000509</v>
      </c>
      <c r="C3091" s="23" t="s">
        <v>3347</v>
      </c>
      <c r="D3091" s="23" t="str">
        <f>VLOOKUP(B3091,'5b'!$B$4:$E$904,2,FALSE)</f>
        <v>M</v>
      </c>
      <c r="E3091" s="23" t="str">
        <f>INDEX(Table,MATCH('Classwork 5'!B3091,'5b'!$B$4:$B$904,0),3)</f>
        <v>26-35</v>
      </c>
      <c r="F3091" s="23">
        <f>INDEX(Table,MATCH('Classwork 5'!B3091,'5b'!$B$4:$B$904,0),4)</f>
        <v>2</v>
      </c>
      <c r="G3091" s="23">
        <v>8</v>
      </c>
      <c r="H3091" s="24">
        <v>8038</v>
      </c>
    </row>
    <row r="3092" spans="2:8" x14ac:dyDescent="0.3">
      <c r="B3092" s="22">
        <v>1000509</v>
      </c>
      <c r="C3092" s="23" t="s">
        <v>2188</v>
      </c>
      <c r="D3092" s="23" t="str">
        <f>VLOOKUP(B3092,'5b'!$B$4:$E$904,2,FALSE)</f>
        <v>M</v>
      </c>
      <c r="E3092" s="23" t="str">
        <f>INDEX(Table,MATCH('Classwork 5'!B3092,'5b'!$B$4:$B$904,0),3)</f>
        <v>26-35</v>
      </c>
      <c r="F3092" s="23">
        <f>INDEX(Table,MATCH('Classwork 5'!B3092,'5b'!$B$4:$B$904,0),4)</f>
        <v>2</v>
      </c>
      <c r="G3092" s="23">
        <v>3</v>
      </c>
      <c r="H3092" s="24">
        <v>10723</v>
      </c>
    </row>
    <row r="3093" spans="2:8" x14ac:dyDescent="0.3">
      <c r="B3093" s="22">
        <v>1000509</v>
      </c>
      <c r="C3093" s="23" t="s">
        <v>2833</v>
      </c>
      <c r="D3093" s="23" t="str">
        <f>VLOOKUP(B3093,'5b'!$B$4:$E$904,2,FALSE)</f>
        <v>M</v>
      </c>
      <c r="E3093" s="23" t="str">
        <f>INDEX(Table,MATCH('Classwork 5'!B3093,'5b'!$B$4:$B$904,0),3)</f>
        <v>26-35</v>
      </c>
      <c r="F3093" s="23">
        <f>INDEX(Table,MATCH('Classwork 5'!B3093,'5b'!$B$4:$B$904,0),4)</f>
        <v>2</v>
      </c>
      <c r="G3093" s="23">
        <v>8</v>
      </c>
      <c r="H3093" s="24">
        <v>7894</v>
      </c>
    </row>
    <row r="3094" spans="2:8" x14ac:dyDescent="0.3">
      <c r="B3094" s="22">
        <v>1000509</v>
      </c>
      <c r="C3094" s="23" t="s">
        <v>3348</v>
      </c>
      <c r="D3094" s="23" t="str">
        <f>VLOOKUP(B3094,'5b'!$B$4:$E$904,2,FALSE)</f>
        <v>M</v>
      </c>
      <c r="E3094" s="23" t="str">
        <f>INDEX(Table,MATCH('Classwork 5'!B3094,'5b'!$B$4:$B$904,0),3)</f>
        <v>26-35</v>
      </c>
      <c r="F3094" s="23">
        <f>INDEX(Table,MATCH('Classwork 5'!B3094,'5b'!$B$4:$B$904,0),4)</f>
        <v>2</v>
      </c>
      <c r="G3094" s="23">
        <v>8</v>
      </c>
      <c r="H3094" s="24">
        <v>6188</v>
      </c>
    </row>
    <row r="3095" spans="2:8" x14ac:dyDescent="0.3">
      <c r="B3095" s="22">
        <v>1000509</v>
      </c>
      <c r="C3095" s="23" t="s">
        <v>2211</v>
      </c>
      <c r="D3095" s="23" t="str">
        <f>VLOOKUP(B3095,'5b'!$B$4:$E$904,2,FALSE)</f>
        <v>M</v>
      </c>
      <c r="E3095" s="23" t="str">
        <f>INDEX(Table,MATCH('Classwork 5'!B3095,'5b'!$B$4:$B$904,0),3)</f>
        <v>26-35</v>
      </c>
      <c r="F3095" s="23">
        <f>INDEX(Table,MATCH('Classwork 5'!B3095,'5b'!$B$4:$B$904,0),4)</f>
        <v>2</v>
      </c>
      <c r="G3095" s="23">
        <v>1</v>
      </c>
      <c r="H3095" s="24">
        <v>15218</v>
      </c>
    </row>
    <row r="3096" spans="2:8" x14ac:dyDescent="0.3">
      <c r="B3096" s="22">
        <v>1000509</v>
      </c>
      <c r="C3096" s="23" t="s">
        <v>3349</v>
      </c>
      <c r="D3096" s="23" t="str">
        <f>VLOOKUP(B3096,'5b'!$B$4:$E$904,2,FALSE)</f>
        <v>M</v>
      </c>
      <c r="E3096" s="23" t="str">
        <f>INDEX(Table,MATCH('Classwork 5'!B3096,'5b'!$B$4:$B$904,0),3)</f>
        <v>26-35</v>
      </c>
      <c r="F3096" s="23">
        <f>INDEX(Table,MATCH('Classwork 5'!B3096,'5b'!$B$4:$B$904,0),4)</f>
        <v>2</v>
      </c>
      <c r="G3096" s="23">
        <v>8</v>
      </c>
      <c r="H3096" s="24">
        <v>8049</v>
      </c>
    </row>
    <row r="3097" spans="2:8" x14ac:dyDescent="0.3">
      <c r="B3097" s="22">
        <v>1000509</v>
      </c>
      <c r="C3097" s="23" t="s">
        <v>2109</v>
      </c>
      <c r="D3097" s="23" t="str">
        <f>VLOOKUP(B3097,'5b'!$B$4:$E$904,2,FALSE)</f>
        <v>M</v>
      </c>
      <c r="E3097" s="23" t="str">
        <f>INDEX(Table,MATCH('Classwork 5'!B3097,'5b'!$B$4:$B$904,0),3)</f>
        <v>26-35</v>
      </c>
      <c r="F3097" s="23">
        <f>INDEX(Table,MATCH('Classwork 5'!B3097,'5b'!$B$4:$B$904,0),4)</f>
        <v>2</v>
      </c>
      <c r="G3097" s="23">
        <v>5</v>
      </c>
      <c r="H3097" s="24">
        <v>5230</v>
      </c>
    </row>
    <row r="3098" spans="2:8" x14ac:dyDescent="0.3">
      <c r="B3098" s="22">
        <v>1000509</v>
      </c>
      <c r="C3098" s="23" t="s">
        <v>3350</v>
      </c>
      <c r="D3098" s="23" t="str">
        <f>VLOOKUP(B3098,'5b'!$B$4:$E$904,2,FALSE)</f>
        <v>M</v>
      </c>
      <c r="E3098" s="23" t="str">
        <f>INDEX(Table,MATCH('Classwork 5'!B3098,'5b'!$B$4:$B$904,0),3)</f>
        <v>26-35</v>
      </c>
      <c r="F3098" s="23">
        <f>INDEX(Table,MATCH('Classwork 5'!B3098,'5b'!$B$4:$B$904,0),4)</f>
        <v>2</v>
      </c>
      <c r="G3098" s="23">
        <v>8</v>
      </c>
      <c r="H3098" s="24">
        <v>8136</v>
      </c>
    </row>
    <row r="3099" spans="2:8" x14ac:dyDescent="0.3">
      <c r="B3099" s="22">
        <v>1000509</v>
      </c>
      <c r="C3099" s="23" t="s">
        <v>3351</v>
      </c>
      <c r="D3099" s="23" t="str">
        <f>VLOOKUP(B3099,'5b'!$B$4:$E$904,2,FALSE)</f>
        <v>M</v>
      </c>
      <c r="E3099" s="23" t="str">
        <f>INDEX(Table,MATCH('Classwork 5'!B3099,'5b'!$B$4:$B$904,0),3)</f>
        <v>26-35</v>
      </c>
      <c r="F3099" s="23">
        <f>INDEX(Table,MATCH('Classwork 5'!B3099,'5b'!$B$4:$B$904,0),4)</f>
        <v>2</v>
      </c>
      <c r="G3099" s="23">
        <v>8</v>
      </c>
      <c r="H3099" s="24">
        <v>3895</v>
      </c>
    </row>
    <row r="3100" spans="2:8" x14ac:dyDescent="0.3">
      <c r="B3100" s="22">
        <v>1000509</v>
      </c>
      <c r="C3100" s="23" t="s">
        <v>2993</v>
      </c>
      <c r="D3100" s="23" t="str">
        <f>VLOOKUP(B3100,'5b'!$B$4:$E$904,2,FALSE)</f>
        <v>M</v>
      </c>
      <c r="E3100" s="23" t="str">
        <f>INDEX(Table,MATCH('Classwork 5'!B3100,'5b'!$B$4:$B$904,0),3)</f>
        <v>26-35</v>
      </c>
      <c r="F3100" s="23">
        <f>INDEX(Table,MATCH('Classwork 5'!B3100,'5b'!$B$4:$B$904,0),4)</f>
        <v>2</v>
      </c>
      <c r="G3100" s="23">
        <v>1</v>
      </c>
      <c r="H3100" s="24">
        <v>7860</v>
      </c>
    </row>
    <row r="3101" spans="2:8" x14ac:dyDescent="0.3">
      <c r="B3101" s="22">
        <v>1000509</v>
      </c>
      <c r="C3101" s="23" t="s">
        <v>3254</v>
      </c>
      <c r="D3101" s="23" t="str">
        <f>VLOOKUP(B3101,'5b'!$B$4:$E$904,2,FALSE)</f>
        <v>M</v>
      </c>
      <c r="E3101" s="23" t="str">
        <f>INDEX(Table,MATCH('Classwork 5'!B3101,'5b'!$B$4:$B$904,0),3)</f>
        <v>26-35</v>
      </c>
      <c r="F3101" s="23">
        <f>INDEX(Table,MATCH('Classwork 5'!B3101,'5b'!$B$4:$B$904,0),4)</f>
        <v>2</v>
      </c>
      <c r="G3101" s="23">
        <v>1</v>
      </c>
      <c r="H3101" s="24">
        <v>15475</v>
      </c>
    </row>
    <row r="3102" spans="2:8" x14ac:dyDescent="0.3">
      <c r="B3102" s="22">
        <v>1000509</v>
      </c>
      <c r="C3102" s="23" t="s">
        <v>2654</v>
      </c>
      <c r="D3102" s="23" t="str">
        <f>VLOOKUP(B3102,'5b'!$B$4:$E$904,2,FALSE)</f>
        <v>M</v>
      </c>
      <c r="E3102" s="23" t="str">
        <f>INDEX(Table,MATCH('Classwork 5'!B3102,'5b'!$B$4:$B$904,0),3)</f>
        <v>26-35</v>
      </c>
      <c r="F3102" s="23">
        <f>INDEX(Table,MATCH('Classwork 5'!B3102,'5b'!$B$4:$B$904,0),4)</f>
        <v>2</v>
      </c>
      <c r="G3102" s="23">
        <v>1</v>
      </c>
      <c r="H3102" s="24">
        <v>11868</v>
      </c>
    </row>
    <row r="3103" spans="2:8" x14ac:dyDescent="0.3">
      <c r="B3103" s="22">
        <v>1000509</v>
      </c>
      <c r="C3103" s="23" t="s">
        <v>2055</v>
      </c>
      <c r="D3103" s="23" t="str">
        <f>VLOOKUP(B3103,'5b'!$B$4:$E$904,2,FALSE)</f>
        <v>M</v>
      </c>
      <c r="E3103" s="23" t="str">
        <f>INDEX(Table,MATCH('Classwork 5'!B3103,'5b'!$B$4:$B$904,0),3)</f>
        <v>26-35</v>
      </c>
      <c r="F3103" s="23">
        <f>INDEX(Table,MATCH('Classwork 5'!B3103,'5b'!$B$4:$B$904,0),4)</f>
        <v>2</v>
      </c>
      <c r="G3103" s="23">
        <v>1</v>
      </c>
      <c r="H3103" s="24">
        <v>11829</v>
      </c>
    </row>
    <row r="3104" spans="2:8" x14ac:dyDescent="0.3">
      <c r="B3104" s="22">
        <v>1000509</v>
      </c>
      <c r="C3104" s="23" t="s">
        <v>3352</v>
      </c>
      <c r="D3104" s="23" t="str">
        <f>VLOOKUP(B3104,'5b'!$B$4:$E$904,2,FALSE)</f>
        <v>M</v>
      </c>
      <c r="E3104" s="23" t="str">
        <f>INDEX(Table,MATCH('Classwork 5'!B3104,'5b'!$B$4:$B$904,0),3)</f>
        <v>26-35</v>
      </c>
      <c r="F3104" s="23">
        <f>INDEX(Table,MATCH('Classwork 5'!B3104,'5b'!$B$4:$B$904,0),4)</f>
        <v>2</v>
      </c>
      <c r="G3104" s="23">
        <v>13</v>
      </c>
      <c r="H3104" s="24">
        <v>589</v>
      </c>
    </row>
    <row r="3105" spans="2:8" x14ac:dyDescent="0.3">
      <c r="B3105" s="22">
        <v>1000509</v>
      </c>
      <c r="C3105" s="23" t="s">
        <v>3353</v>
      </c>
      <c r="D3105" s="23" t="str">
        <f>VLOOKUP(B3105,'5b'!$B$4:$E$904,2,FALSE)</f>
        <v>M</v>
      </c>
      <c r="E3105" s="23" t="str">
        <f>INDEX(Table,MATCH('Classwork 5'!B3105,'5b'!$B$4:$B$904,0),3)</f>
        <v>26-35</v>
      </c>
      <c r="F3105" s="23">
        <f>INDEX(Table,MATCH('Classwork 5'!B3105,'5b'!$B$4:$B$904,0),4)</f>
        <v>2</v>
      </c>
      <c r="G3105" s="23">
        <v>13</v>
      </c>
      <c r="H3105" s="24">
        <v>583</v>
      </c>
    </row>
    <row r="3106" spans="2:8" x14ac:dyDescent="0.3">
      <c r="B3106" s="22">
        <v>1000509</v>
      </c>
      <c r="C3106" s="23" t="s">
        <v>3309</v>
      </c>
      <c r="D3106" s="23" t="str">
        <f>VLOOKUP(B3106,'5b'!$B$4:$E$904,2,FALSE)</f>
        <v>M</v>
      </c>
      <c r="E3106" s="23" t="str">
        <f>INDEX(Table,MATCH('Classwork 5'!B3106,'5b'!$B$4:$B$904,0),3)</f>
        <v>26-35</v>
      </c>
      <c r="F3106" s="23">
        <f>INDEX(Table,MATCH('Classwork 5'!B3106,'5b'!$B$4:$B$904,0),4)</f>
        <v>2</v>
      </c>
      <c r="G3106" s="23">
        <v>13</v>
      </c>
      <c r="H3106" s="24">
        <v>581</v>
      </c>
    </row>
    <row r="3107" spans="2:8" x14ac:dyDescent="0.3">
      <c r="B3107" s="22">
        <v>1000509</v>
      </c>
      <c r="C3107" s="23" t="s">
        <v>3354</v>
      </c>
      <c r="D3107" s="23" t="str">
        <f>VLOOKUP(B3107,'5b'!$B$4:$E$904,2,FALSE)</f>
        <v>M</v>
      </c>
      <c r="E3107" s="23" t="str">
        <f>INDEX(Table,MATCH('Classwork 5'!B3107,'5b'!$B$4:$B$904,0),3)</f>
        <v>26-35</v>
      </c>
      <c r="F3107" s="23">
        <f>INDEX(Table,MATCH('Classwork 5'!B3107,'5b'!$B$4:$B$904,0),4)</f>
        <v>2</v>
      </c>
      <c r="G3107" s="23">
        <v>2</v>
      </c>
      <c r="H3107" s="24">
        <v>9755</v>
      </c>
    </row>
    <row r="3108" spans="2:8" x14ac:dyDescent="0.3">
      <c r="B3108" s="22">
        <v>1000509</v>
      </c>
      <c r="C3108" s="23" t="s">
        <v>3355</v>
      </c>
      <c r="D3108" s="23" t="str">
        <f>VLOOKUP(B3108,'5b'!$B$4:$E$904,2,FALSE)</f>
        <v>M</v>
      </c>
      <c r="E3108" s="23" t="str">
        <f>INDEX(Table,MATCH('Classwork 5'!B3108,'5b'!$B$4:$B$904,0),3)</f>
        <v>26-35</v>
      </c>
      <c r="F3108" s="23">
        <f>INDEX(Table,MATCH('Classwork 5'!B3108,'5b'!$B$4:$B$904,0),4)</f>
        <v>2</v>
      </c>
      <c r="G3108" s="23">
        <v>8</v>
      </c>
      <c r="H3108" s="24">
        <v>7936</v>
      </c>
    </row>
    <row r="3109" spans="2:8" x14ac:dyDescent="0.3">
      <c r="B3109" s="22">
        <v>1000509</v>
      </c>
      <c r="C3109" s="23" t="s">
        <v>2215</v>
      </c>
      <c r="D3109" s="23" t="str">
        <f>VLOOKUP(B3109,'5b'!$B$4:$E$904,2,FALSE)</f>
        <v>M</v>
      </c>
      <c r="E3109" s="23" t="str">
        <f>INDEX(Table,MATCH('Classwork 5'!B3109,'5b'!$B$4:$B$904,0),3)</f>
        <v>26-35</v>
      </c>
      <c r="F3109" s="23">
        <f>INDEX(Table,MATCH('Classwork 5'!B3109,'5b'!$B$4:$B$904,0),4)</f>
        <v>2</v>
      </c>
      <c r="G3109" s="23">
        <v>8</v>
      </c>
      <c r="H3109" s="24">
        <v>8121</v>
      </c>
    </row>
    <row r="3110" spans="2:8" x14ac:dyDescent="0.3">
      <c r="B3110" s="22">
        <v>1000510</v>
      </c>
      <c r="C3110" s="23" t="s">
        <v>2030</v>
      </c>
      <c r="D3110" s="23" t="str">
        <f>VLOOKUP(B3110,'5b'!$B$4:$E$904,2,FALSE)</f>
        <v>M</v>
      </c>
      <c r="E3110" s="23" t="str">
        <f>INDEX(Table,MATCH('Classwork 5'!B3110,'5b'!$B$4:$B$904,0),3)</f>
        <v>18-25</v>
      </c>
      <c r="F3110" s="23">
        <f>INDEX(Table,MATCH('Classwork 5'!B3110,'5b'!$B$4:$B$904,0),4)</f>
        <v>12</v>
      </c>
      <c r="G3110" s="23">
        <v>1</v>
      </c>
      <c r="H3110" s="24">
        <v>19340</v>
      </c>
    </row>
    <row r="3111" spans="2:8" x14ac:dyDescent="0.3">
      <c r="B3111" s="22">
        <v>1000510</v>
      </c>
      <c r="C3111" s="23" t="s">
        <v>2520</v>
      </c>
      <c r="D3111" s="23" t="str">
        <f>VLOOKUP(B3111,'5b'!$B$4:$E$904,2,FALSE)</f>
        <v>M</v>
      </c>
      <c r="E3111" s="23" t="str">
        <f>INDEX(Table,MATCH('Classwork 5'!B3111,'5b'!$B$4:$B$904,0),3)</f>
        <v>18-25</v>
      </c>
      <c r="F3111" s="23">
        <f>INDEX(Table,MATCH('Classwork 5'!B3111,'5b'!$B$4:$B$904,0),4)</f>
        <v>12</v>
      </c>
      <c r="G3111" s="23">
        <v>1</v>
      </c>
      <c r="H3111" s="24">
        <v>11836</v>
      </c>
    </row>
    <row r="3112" spans="2:8" x14ac:dyDescent="0.3">
      <c r="B3112" s="22">
        <v>1000510</v>
      </c>
      <c r="C3112" s="23" t="s">
        <v>2646</v>
      </c>
      <c r="D3112" s="23" t="str">
        <f>VLOOKUP(B3112,'5b'!$B$4:$E$904,2,FALSE)</f>
        <v>M</v>
      </c>
      <c r="E3112" s="23" t="str">
        <f>INDEX(Table,MATCH('Classwork 5'!B3112,'5b'!$B$4:$B$904,0),3)</f>
        <v>18-25</v>
      </c>
      <c r="F3112" s="23">
        <f>INDEX(Table,MATCH('Classwork 5'!B3112,'5b'!$B$4:$B$904,0),4)</f>
        <v>12</v>
      </c>
      <c r="G3112" s="23">
        <v>1</v>
      </c>
      <c r="H3112" s="24">
        <v>19259</v>
      </c>
    </row>
    <row r="3113" spans="2:8" x14ac:dyDescent="0.3">
      <c r="B3113" s="22">
        <v>1000510</v>
      </c>
      <c r="C3113" s="23" t="s">
        <v>3356</v>
      </c>
      <c r="D3113" s="23" t="str">
        <f>VLOOKUP(B3113,'5b'!$B$4:$E$904,2,FALSE)</f>
        <v>M</v>
      </c>
      <c r="E3113" s="23" t="str">
        <f>INDEX(Table,MATCH('Classwork 5'!B3113,'5b'!$B$4:$B$904,0),3)</f>
        <v>18-25</v>
      </c>
      <c r="F3113" s="23">
        <f>INDEX(Table,MATCH('Classwork 5'!B3113,'5b'!$B$4:$B$904,0),4)</f>
        <v>12</v>
      </c>
      <c r="G3113" s="23">
        <v>5</v>
      </c>
      <c r="H3113" s="24">
        <v>8638</v>
      </c>
    </row>
    <row r="3114" spans="2:8" x14ac:dyDescent="0.3">
      <c r="B3114" s="22">
        <v>1000511</v>
      </c>
      <c r="C3114" s="23" t="s">
        <v>3050</v>
      </c>
      <c r="D3114" s="23" t="str">
        <f>VLOOKUP(B3114,'5b'!$B$4:$E$904,2,FALSE)</f>
        <v>F</v>
      </c>
      <c r="E3114" s="23" t="str">
        <f>INDEX(Table,MATCH('Classwork 5'!B3114,'5b'!$B$4:$B$904,0),3)</f>
        <v>46-50</v>
      </c>
      <c r="F3114" s="23">
        <f>INDEX(Table,MATCH('Classwork 5'!B3114,'5b'!$B$4:$B$904,0),4)</f>
        <v>4</v>
      </c>
      <c r="G3114" s="23">
        <v>8</v>
      </c>
      <c r="H3114" s="24">
        <v>8010</v>
      </c>
    </row>
    <row r="3115" spans="2:8" x14ac:dyDescent="0.3">
      <c r="B3115" s="22">
        <v>1000513</v>
      </c>
      <c r="C3115" s="23" t="s">
        <v>2207</v>
      </c>
      <c r="D3115" s="23" t="str">
        <f>VLOOKUP(B3115,'5b'!$B$4:$E$904,2,FALSE)</f>
        <v>M</v>
      </c>
      <c r="E3115" s="23" t="str">
        <f>INDEX(Table,MATCH('Classwork 5'!B3115,'5b'!$B$4:$B$904,0),3)</f>
        <v>26-35</v>
      </c>
      <c r="F3115" s="23">
        <f>INDEX(Table,MATCH('Classwork 5'!B3115,'5b'!$B$4:$B$904,0),4)</f>
        <v>0</v>
      </c>
      <c r="G3115" s="23">
        <v>15</v>
      </c>
      <c r="H3115" s="24">
        <v>16846</v>
      </c>
    </row>
    <row r="3116" spans="2:8" x14ac:dyDescent="0.3">
      <c r="B3116" s="22">
        <v>1000513</v>
      </c>
      <c r="C3116" s="23" t="s">
        <v>3357</v>
      </c>
      <c r="D3116" s="23" t="str">
        <f>VLOOKUP(B3116,'5b'!$B$4:$E$904,2,FALSE)</f>
        <v>M</v>
      </c>
      <c r="E3116" s="23" t="str">
        <f>INDEX(Table,MATCH('Classwork 5'!B3116,'5b'!$B$4:$B$904,0),3)</f>
        <v>26-35</v>
      </c>
      <c r="F3116" s="23">
        <f>INDEX(Table,MATCH('Classwork 5'!B3116,'5b'!$B$4:$B$904,0),4)</f>
        <v>0</v>
      </c>
      <c r="G3116" s="23">
        <v>5</v>
      </c>
      <c r="H3116" s="24">
        <v>1952</v>
      </c>
    </row>
    <row r="3117" spans="2:8" x14ac:dyDescent="0.3">
      <c r="B3117" s="22">
        <v>1000513</v>
      </c>
      <c r="C3117" s="23" t="s">
        <v>3358</v>
      </c>
      <c r="D3117" s="23" t="str">
        <f>VLOOKUP(B3117,'5b'!$B$4:$E$904,2,FALSE)</f>
        <v>M</v>
      </c>
      <c r="E3117" s="23" t="str">
        <f>INDEX(Table,MATCH('Classwork 5'!B3117,'5b'!$B$4:$B$904,0),3)</f>
        <v>26-35</v>
      </c>
      <c r="F3117" s="23">
        <f>INDEX(Table,MATCH('Classwork 5'!B3117,'5b'!$B$4:$B$904,0),4)</f>
        <v>0</v>
      </c>
      <c r="G3117" s="23">
        <v>8</v>
      </c>
      <c r="H3117" s="24">
        <v>5950</v>
      </c>
    </row>
    <row r="3118" spans="2:8" x14ac:dyDescent="0.3">
      <c r="B3118" s="22">
        <v>1000513</v>
      </c>
      <c r="C3118" s="23" t="s">
        <v>2913</v>
      </c>
      <c r="D3118" s="23" t="str">
        <f>VLOOKUP(B3118,'5b'!$B$4:$E$904,2,FALSE)</f>
        <v>M</v>
      </c>
      <c r="E3118" s="23" t="str">
        <f>INDEX(Table,MATCH('Classwork 5'!B3118,'5b'!$B$4:$B$904,0),3)</f>
        <v>26-35</v>
      </c>
      <c r="F3118" s="23">
        <f>INDEX(Table,MATCH('Classwork 5'!B3118,'5b'!$B$4:$B$904,0),4)</f>
        <v>0</v>
      </c>
      <c r="G3118" s="23">
        <v>8</v>
      </c>
      <c r="H3118" s="24">
        <v>7907</v>
      </c>
    </row>
    <row r="3119" spans="2:8" x14ac:dyDescent="0.3">
      <c r="B3119" s="22">
        <v>1000513</v>
      </c>
      <c r="C3119" s="23" t="s">
        <v>2780</v>
      </c>
      <c r="D3119" s="23" t="str">
        <f>VLOOKUP(B3119,'5b'!$B$4:$E$904,2,FALSE)</f>
        <v>M</v>
      </c>
      <c r="E3119" s="23" t="str">
        <f>INDEX(Table,MATCH('Classwork 5'!B3119,'5b'!$B$4:$B$904,0),3)</f>
        <v>26-35</v>
      </c>
      <c r="F3119" s="23">
        <f>INDEX(Table,MATCH('Classwork 5'!B3119,'5b'!$B$4:$B$904,0),4)</f>
        <v>0</v>
      </c>
      <c r="G3119" s="23">
        <v>5</v>
      </c>
      <c r="H3119" s="24">
        <v>6905</v>
      </c>
    </row>
    <row r="3120" spans="2:8" x14ac:dyDescent="0.3">
      <c r="B3120" s="22">
        <v>1000513</v>
      </c>
      <c r="C3120" s="23" t="s">
        <v>2888</v>
      </c>
      <c r="D3120" s="23" t="str">
        <f>VLOOKUP(B3120,'5b'!$B$4:$E$904,2,FALSE)</f>
        <v>M</v>
      </c>
      <c r="E3120" s="23" t="str">
        <f>INDEX(Table,MATCH('Classwork 5'!B3120,'5b'!$B$4:$B$904,0),3)</f>
        <v>26-35</v>
      </c>
      <c r="F3120" s="23">
        <f>INDEX(Table,MATCH('Classwork 5'!B3120,'5b'!$B$4:$B$904,0),4)</f>
        <v>0</v>
      </c>
      <c r="G3120" s="23">
        <v>6</v>
      </c>
      <c r="H3120" s="24">
        <v>15976</v>
      </c>
    </row>
    <row r="3121" spans="2:8" x14ac:dyDescent="0.3">
      <c r="B3121" s="22">
        <v>1000513</v>
      </c>
      <c r="C3121" s="23" t="s">
        <v>2119</v>
      </c>
      <c r="D3121" s="23" t="str">
        <f>VLOOKUP(B3121,'5b'!$B$4:$E$904,2,FALSE)</f>
        <v>M</v>
      </c>
      <c r="E3121" s="23" t="str">
        <f>INDEX(Table,MATCH('Classwork 5'!B3121,'5b'!$B$4:$B$904,0),3)</f>
        <v>26-35</v>
      </c>
      <c r="F3121" s="23">
        <f>INDEX(Table,MATCH('Classwork 5'!B3121,'5b'!$B$4:$B$904,0),4)</f>
        <v>0</v>
      </c>
      <c r="G3121" s="23">
        <v>8</v>
      </c>
      <c r="H3121" s="24">
        <v>6070</v>
      </c>
    </row>
    <row r="3122" spans="2:8" x14ac:dyDescent="0.3">
      <c r="B3122" s="22">
        <v>1000513</v>
      </c>
      <c r="C3122" s="23" t="s">
        <v>3239</v>
      </c>
      <c r="D3122" s="23" t="str">
        <f>VLOOKUP(B3122,'5b'!$B$4:$E$904,2,FALSE)</f>
        <v>M</v>
      </c>
      <c r="E3122" s="23" t="str">
        <f>INDEX(Table,MATCH('Classwork 5'!B3122,'5b'!$B$4:$B$904,0),3)</f>
        <v>26-35</v>
      </c>
      <c r="F3122" s="23">
        <f>INDEX(Table,MATCH('Classwork 5'!B3122,'5b'!$B$4:$B$904,0),4)</f>
        <v>0</v>
      </c>
      <c r="G3122" s="23">
        <v>1</v>
      </c>
      <c r="H3122" s="24">
        <v>11393</v>
      </c>
    </row>
    <row r="3123" spans="2:8" x14ac:dyDescent="0.3">
      <c r="B3123" s="22">
        <v>1000514</v>
      </c>
      <c r="C3123" s="23" t="s">
        <v>2041</v>
      </c>
      <c r="D3123" s="23" t="str">
        <f>VLOOKUP(B3123,'5b'!$B$4:$E$904,2,FALSE)</f>
        <v>M</v>
      </c>
      <c r="E3123" s="23" t="str">
        <f>INDEX(Table,MATCH('Classwork 5'!B3123,'5b'!$B$4:$B$904,0),3)</f>
        <v>26-35</v>
      </c>
      <c r="F3123" s="23">
        <f>INDEX(Table,MATCH('Classwork 5'!B3123,'5b'!$B$4:$B$904,0),4)</f>
        <v>2</v>
      </c>
      <c r="G3123" s="23">
        <v>5</v>
      </c>
      <c r="H3123" s="24">
        <v>8576</v>
      </c>
    </row>
    <row r="3124" spans="2:8" x14ac:dyDescent="0.3">
      <c r="B3124" s="22">
        <v>1000515</v>
      </c>
      <c r="C3124" s="23" t="s">
        <v>3359</v>
      </c>
      <c r="D3124" s="23" t="str">
        <f>VLOOKUP(B3124,'5b'!$B$4:$E$904,2,FALSE)</f>
        <v>M</v>
      </c>
      <c r="E3124" s="23" t="str">
        <f>INDEX(Table,MATCH('Classwork 5'!B3124,'5b'!$B$4:$B$904,0),3)</f>
        <v>26-35</v>
      </c>
      <c r="F3124" s="23">
        <f>INDEX(Table,MATCH('Classwork 5'!B3124,'5b'!$B$4:$B$904,0),4)</f>
        <v>1</v>
      </c>
      <c r="G3124" s="23">
        <v>8</v>
      </c>
      <c r="H3124" s="24">
        <v>5930</v>
      </c>
    </row>
    <row r="3125" spans="2:8" x14ac:dyDescent="0.3">
      <c r="B3125" s="22">
        <v>1000515</v>
      </c>
      <c r="C3125" s="23" t="s">
        <v>2398</v>
      </c>
      <c r="D3125" s="23" t="str">
        <f>VLOOKUP(B3125,'5b'!$B$4:$E$904,2,FALSE)</f>
        <v>M</v>
      </c>
      <c r="E3125" s="23" t="str">
        <f>INDEX(Table,MATCH('Classwork 5'!B3125,'5b'!$B$4:$B$904,0),3)</f>
        <v>26-35</v>
      </c>
      <c r="F3125" s="23">
        <f>INDEX(Table,MATCH('Classwork 5'!B3125,'5b'!$B$4:$B$904,0),4)</f>
        <v>1</v>
      </c>
      <c r="G3125" s="23">
        <v>5</v>
      </c>
      <c r="H3125" s="24">
        <v>7074</v>
      </c>
    </row>
    <row r="3126" spans="2:8" x14ac:dyDescent="0.3">
      <c r="B3126" s="22">
        <v>1000515</v>
      </c>
      <c r="C3126" s="23" t="s">
        <v>3360</v>
      </c>
      <c r="D3126" s="23" t="str">
        <f>VLOOKUP(B3126,'5b'!$B$4:$E$904,2,FALSE)</f>
        <v>M</v>
      </c>
      <c r="E3126" s="23" t="str">
        <f>INDEX(Table,MATCH('Classwork 5'!B3126,'5b'!$B$4:$B$904,0),3)</f>
        <v>26-35</v>
      </c>
      <c r="F3126" s="23">
        <f>INDEX(Table,MATCH('Classwork 5'!B3126,'5b'!$B$4:$B$904,0),4)</f>
        <v>1</v>
      </c>
      <c r="G3126" s="23">
        <v>8</v>
      </c>
      <c r="H3126" s="24">
        <v>9976</v>
      </c>
    </row>
    <row r="3127" spans="2:8" x14ac:dyDescent="0.3">
      <c r="B3127" s="22">
        <v>1000516</v>
      </c>
      <c r="C3127" s="23" t="s">
        <v>1954</v>
      </c>
      <c r="D3127" s="23" t="str">
        <f>VLOOKUP(B3127,'5b'!$B$4:$E$904,2,FALSE)</f>
        <v>F</v>
      </c>
      <c r="E3127" s="23" t="str">
        <f>INDEX(Table,MATCH('Classwork 5'!B3127,'5b'!$B$4:$B$904,0),3)</f>
        <v>55+</v>
      </c>
      <c r="F3127" s="23">
        <f>INDEX(Table,MATCH('Classwork 5'!B3127,'5b'!$B$4:$B$904,0),4)</f>
        <v>14</v>
      </c>
      <c r="G3127" s="23">
        <v>1</v>
      </c>
      <c r="H3127" s="24">
        <v>8028</v>
      </c>
    </row>
    <row r="3128" spans="2:8" x14ac:dyDescent="0.3">
      <c r="B3128" s="22">
        <v>1000516</v>
      </c>
      <c r="C3128" s="23" t="s">
        <v>2256</v>
      </c>
      <c r="D3128" s="23" t="str">
        <f>VLOOKUP(B3128,'5b'!$B$4:$E$904,2,FALSE)</f>
        <v>F</v>
      </c>
      <c r="E3128" s="23" t="str">
        <f>INDEX(Table,MATCH('Classwork 5'!B3128,'5b'!$B$4:$B$904,0),3)</f>
        <v>55+</v>
      </c>
      <c r="F3128" s="23">
        <f>INDEX(Table,MATCH('Classwork 5'!B3128,'5b'!$B$4:$B$904,0),4)</f>
        <v>14</v>
      </c>
      <c r="G3128" s="23">
        <v>8</v>
      </c>
      <c r="H3128" s="24">
        <v>9847</v>
      </c>
    </row>
    <row r="3129" spans="2:8" x14ac:dyDescent="0.3">
      <c r="B3129" s="22">
        <v>1000516</v>
      </c>
      <c r="C3129" s="23" t="s">
        <v>1958</v>
      </c>
      <c r="D3129" s="23" t="str">
        <f>VLOOKUP(B3129,'5b'!$B$4:$E$904,2,FALSE)</f>
        <v>F</v>
      </c>
      <c r="E3129" s="23" t="str">
        <f>INDEX(Table,MATCH('Classwork 5'!B3129,'5b'!$B$4:$B$904,0),3)</f>
        <v>55+</v>
      </c>
      <c r="F3129" s="23">
        <f>INDEX(Table,MATCH('Classwork 5'!B3129,'5b'!$B$4:$B$904,0),4)</f>
        <v>14</v>
      </c>
      <c r="G3129" s="23">
        <v>8</v>
      </c>
      <c r="H3129" s="24">
        <v>5855</v>
      </c>
    </row>
    <row r="3130" spans="2:8" x14ac:dyDescent="0.3">
      <c r="B3130" s="22">
        <v>1000516</v>
      </c>
      <c r="C3130" s="23" t="s">
        <v>3361</v>
      </c>
      <c r="D3130" s="23" t="str">
        <f>VLOOKUP(B3130,'5b'!$B$4:$E$904,2,FALSE)</f>
        <v>F</v>
      </c>
      <c r="E3130" s="23" t="str">
        <f>INDEX(Table,MATCH('Classwork 5'!B3130,'5b'!$B$4:$B$904,0),3)</f>
        <v>55+</v>
      </c>
      <c r="F3130" s="23">
        <f>INDEX(Table,MATCH('Classwork 5'!B3130,'5b'!$B$4:$B$904,0),4)</f>
        <v>14</v>
      </c>
      <c r="G3130" s="23">
        <v>8</v>
      </c>
      <c r="H3130" s="24">
        <v>4093</v>
      </c>
    </row>
    <row r="3131" spans="2:8" x14ac:dyDescent="0.3">
      <c r="B3131" s="22">
        <v>1000516</v>
      </c>
      <c r="C3131" s="23" t="s">
        <v>2316</v>
      </c>
      <c r="D3131" s="23" t="str">
        <f>VLOOKUP(B3131,'5b'!$B$4:$E$904,2,FALSE)</f>
        <v>F</v>
      </c>
      <c r="E3131" s="23" t="str">
        <f>INDEX(Table,MATCH('Classwork 5'!B3131,'5b'!$B$4:$B$904,0),3)</f>
        <v>55+</v>
      </c>
      <c r="F3131" s="23">
        <f>INDEX(Table,MATCH('Classwork 5'!B3131,'5b'!$B$4:$B$904,0),4)</f>
        <v>14</v>
      </c>
      <c r="G3131" s="23">
        <v>8</v>
      </c>
      <c r="H3131" s="24">
        <v>7841</v>
      </c>
    </row>
    <row r="3132" spans="2:8" x14ac:dyDescent="0.3">
      <c r="B3132" s="22">
        <v>1000516</v>
      </c>
      <c r="C3132" s="23" t="s">
        <v>2894</v>
      </c>
      <c r="D3132" s="23" t="str">
        <f>VLOOKUP(B3132,'5b'!$B$4:$E$904,2,FALSE)</f>
        <v>F</v>
      </c>
      <c r="E3132" s="23" t="str">
        <f>INDEX(Table,MATCH('Classwork 5'!B3132,'5b'!$B$4:$B$904,0),3)</f>
        <v>55+</v>
      </c>
      <c r="F3132" s="23">
        <f>INDEX(Table,MATCH('Classwork 5'!B3132,'5b'!$B$4:$B$904,0),4)</f>
        <v>14</v>
      </c>
      <c r="G3132" s="23">
        <v>1</v>
      </c>
      <c r="H3132" s="24">
        <v>15712</v>
      </c>
    </row>
    <row r="3133" spans="2:8" x14ac:dyDescent="0.3">
      <c r="B3133" s="22">
        <v>1000516</v>
      </c>
      <c r="C3133" s="23" t="s">
        <v>2839</v>
      </c>
      <c r="D3133" s="23" t="str">
        <f>VLOOKUP(B3133,'5b'!$B$4:$E$904,2,FALSE)</f>
        <v>F</v>
      </c>
      <c r="E3133" s="23" t="str">
        <f>INDEX(Table,MATCH('Classwork 5'!B3133,'5b'!$B$4:$B$904,0),3)</f>
        <v>55+</v>
      </c>
      <c r="F3133" s="23">
        <f>INDEX(Table,MATCH('Classwork 5'!B3133,'5b'!$B$4:$B$904,0),4)</f>
        <v>14</v>
      </c>
      <c r="G3133" s="23">
        <v>11</v>
      </c>
      <c r="H3133" s="24">
        <v>7470</v>
      </c>
    </row>
    <row r="3134" spans="2:8" x14ac:dyDescent="0.3">
      <c r="B3134" s="22">
        <v>1000516</v>
      </c>
      <c r="C3134" s="23" t="s">
        <v>3164</v>
      </c>
      <c r="D3134" s="23" t="str">
        <f>VLOOKUP(B3134,'5b'!$B$4:$E$904,2,FALSE)</f>
        <v>F</v>
      </c>
      <c r="E3134" s="23" t="str">
        <f>INDEX(Table,MATCH('Classwork 5'!B3134,'5b'!$B$4:$B$904,0),3)</f>
        <v>55+</v>
      </c>
      <c r="F3134" s="23">
        <f>INDEX(Table,MATCH('Classwork 5'!B3134,'5b'!$B$4:$B$904,0),4)</f>
        <v>14</v>
      </c>
      <c r="G3134" s="23">
        <v>8</v>
      </c>
      <c r="H3134" s="24">
        <v>9883</v>
      </c>
    </row>
    <row r="3135" spans="2:8" x14ac:dyDescent="0.3">
      <c r="B3135" s="22">
        <v>1000516</v>
      </c>
      <c r="C3135" s="23" t="s">
        <v>2039</v>
      </c>
      <c r="D3135" s="23" t="str">
        <f>VLOOKUP(B3135,'5b'!$B$4:$E$904,2,FALSE)</f>
        <v>F</v>
      </c>
      <c r="E3135" s="23" t="str">
        <f>INDEX(Table,MATCH('Classwork 5'!B3135,'5b'!$B$4:$B$904,0),3)</f>
        <v>55+</v>
      </c>
      <c r="F3135" s="23">
        <f>INDEX(Table,MATCH('Classwork 5'!B3135,'5b'!$B$4:$B$904,0),4)</f>
        <v>14</v>
      </c>
      <c r="G3135" s="23">
        <v>5</v>
      </c>
      <c r="H3135" s="24">
        <v>5436</v>
      </c>
    </row>
    <row r="3136" spans="2:8" x14ac:dyDescent="0.3">
      <c r="B3136" s="22">
        <v>1000516</v>
      </c>
      <c r="C3136" s="23" t="s">
        <v>3362</v>
      </c>
      <c r="D3136" s="23" t="str">
        <f>VLOOKUP(B3136,'5b'!$B$4:$E$904,2,FALSE)</f>
        <v>F</v>
      </c>
      <c r="E3136" s="23" t="str">
        <f>INDEX(Table,MATCH('Classwork 5'!B3136,'5b'!$B$4:$B$904,0),3)</f>
        <v>55+</v>
      </c>
      <c r="F3136" s="23">
        <f>INDEX(Table,MATCH('Classwork 5'!B3136,'5b'!$B$4:$B$904,0),4)</f>
        <v>14</v>
      </c>
      <c r="G3136" s="23">
        <v>11</v>
      </c>
      <c r="H3136" s="24">
        <v>4477</v>
      </c>
    </row>
    <row r="3137" spans="2:8" x14ac:dyDescent="0.3">
      <c r="B3137" s="22">
        <v>1000516</v>
      </c>
      <c r="C3137" s="23" t="s">
        <v>2123</v>
      </c>
      <c r="D3137" s="23" t="str">
        <f>VLOOKUP(B3137,'5b'!$B$4:$E$904,2,FALSE)</f>
        <v>F</v>
      </c>
      <c r="E3137" s="23" t="str">
        <f>INDEX(Table,MATCH('Classwork 5'!B3137,'5b'!$B$4:$B$904,0),3)</f>
        <v>55+</v>
      </c>
      <c r="F3137" s="23">
        <f>INDEX(Table,MATCH('Classwork 5'!B3137,'5b'!$B$4:$B$904,0),4)</f>
        <v>14</v>
      </c>
      <c r="G3137" s="23">
        <v>1</v>
      </c>
      <c r="H3137" s="24">
        <v>11589</v>
      </c>
    </row>
    <row r="3138" spans="2:8" x14ac:dyDescent="0.3">
      <c r="B3138" s="22">
        <v>1000516</v>
      </c>
      <c r="C3138" s="23" t="s">
        <v>2067</v>
      </c>
      <c r="D3138" s="23" t="str">
        <f>VLOOKUP(B3138,'5b'!$B$4:$E$904,2,FALSE)</f>
        <v>F</v>
      </c>
      <c r="E3138" s="23" t="str">
        <f>INDEX(Table,MATCH('Classwork 5'!B3138,'5b'!$B$4:$B$904,0),3)</f>
        <v>55+</v>
      </c>
      <c r="F3138" s="23">
        <f>INDEX(Table,MATCH('Classwork 5'!B3138,'5b'!$B$4:$B$904,0),4)</f>
        <v>14</v>
      </c>
      <c r="G3138" s="23">
        <v>5</v>
      </c>
      <c r="H3138" s="24">
        <v>3587</v>
      </c>
    </row>
    <row r="3139" spans="2:8" x14ac:dyDescent="0.3">
      <c r="B3139" s="22">
        <v>1000517</v>
      </c>
      <c r="C3139" s="23" t="s">
        <v>3363</v>
      </c>
      <c r="D3139" s="23" t="str">
        <f>VLOOKUP(B3139,'5b'!$B$4:$E$904,2,FALSE)</f>
        <v>F</v>
      </c>
      <c r="E3139" s="23" t="str">
        <f>INDEX(Table,MATCH('Classwork 5'!B3139,'5b'!$B$4:$B$904,0),3)</f>
        <v>26-35</v>
      </c>
      <c r="F3139" s="23">
        <f>INDEX(Table,MATCH('Classwork 5'!B3139,'5b'!$B$4:$B$904,0),4)</f>
        <v>14</v>
      </c>
      <c r="G3139" s="23">
        <v>2</v>
      </c>
      <c r="H3139" s="24">
        <v>9875</v>
      </c>
    </row>
    <row r="3140" spans="2:8" x14ac:dyDescent="0.3">
      <c r="B3140" s="22">
        <v>1000517</v>
      </c>
      <c r="C3140" s="23" t="s">
        <v>3277</v>
      </c>
      <c r="D3140" s="23" t="str">
        <f>VLOOKUP(B3140,'5b'!$B$4:$E$904,2,FALSE)</f>
        <v>F</v>
      </c>
      <c r="E3140" s="23" t="str">
        <f>INDEX(Table,MATCH('Classwork 5'!B3140,'5b'!$B$4:$B$904,0),3)</f>
        <v>26-35</v>
      </c>
      <c r="F3140" s="23">
        <f>INDEX(Table,MATCH('Classwork 5'!B3140,'5b'!$B$4:$B$904,0),4)</f>
        <v>14</v>
      </c>
      <c r="G3140" s="23">
        <v>4</v>
      </c>
      <c r="H3140" s="24">
        <v>2817</v>
      </c>
    </row>
    <row r="3141" spans="2:8" x14ac:dyDescent="0.3">
      <c r="B3141" s="22">
        <v>1000517</v>
      </c>
      <c r="C3141" s="23" t="s">
        <v>3004</v>
      </c>
      <c r="D3141" s="23" t="str">
        <f>VLOOKUP(B3141,'5b'!$B$4:$E$904,2,FALSE)</f>
        <v>F</v>
      </c>
      <c r="E3141" s="23" t="str">
        <f>INDEX(Table,MATCH('Classwork 5'!B3141,'5b'!$B$4:$B$904,0),3)</f>
        <v>26-35</v>
      </c>
      <c r="F3141" s="23">
        <f>INDEX(Table,MATCH('Classwork 5'!B3141,'5b'!$B$4:$B$904,0),4)</f>
        <v>14</v>
      </c>
      <c r="G3141" s="23">
        <v>5</v>
      </c>
      <c r="H3141" s="24">
        <v>3693</v>
      </c>
    </row>
    <row r="3142" spans="2:8" x14ac:dyDescent="0.3">
      <c r="B3142" s="22">
        <v>1000517</v>
      </c>
      <c r="C3142" s="23" t="s">
        <v>2637</v>
      </c>
      <c r="D3142" s="23" t="str">
        <f>VLOOKUP(B3142,'5b'!$B$4:$E$904,2,FALSE)</f>
        <v>F</v>
      </c>
      <c r="E3142" s="23" t="str">
        <f>INDEX(Table,MATCH('Classwork 5'!B3142,'5b'!$B$4:$B$904,0),3)</f>
        <v>26-35</v>
      </c>
      <c r="F3142" s="23">
        <f>INDEX(Table,MATCH('Classwork 5'!B3142,'5b'!$B$4:$B$904,0),4)</f>
        <v>14</v>
      </c>
      <c r="G3142" s="23">
        <v>7</v>
      </c>
      <c r="H3142" s="24">
        <v>16285</v>
      </c>
    </row>
    <row r="3143" spans="2:8" x14ac:dyDescent="0.3">
      <c r="B3143" s="22">
        <v>1000517</v>
      </c>
      <c r="C3143" s="23" t="s">
        <v>3301</v>
      </c>
      <c r="D3143" s="23" t="str">
        <f>VLOOKUP(B3143,'5b'!$B$4:$E$904,2,FALSE)</f>
        <v>F</v>
      </c>
      <c r="E3143" s="23" t="str">
        <f>INDEX(Table,MATCH('Classwork 5'!B3143,'5b'!$B$4:$B$904,0),3)</f>
        <v>26-35</v>
      </c>
      <c r="F3143" s="23">
        <f>INDEX(Table,MATCH('Classwork 5'!B3143,'5b'!$B$4:$B$904,0),4)</f>
        <v>14</v>
      </c>
      <c r="G3143" s="23">
        <v>4</v>
      </c>
      <c r="H3143" s="24">
        <v>2109</v>
      </c>
    </row>
    <row r="3144" spans="2:8" x14ac:dyDescent="0.3">
      <c r="B3144" s="22">
        <v>1000517</v>
      </c>
      <c r="C3144" s="23" t="s">
        <v>3364</v>
      </c>
      <c r="D3144" s="23" t="str">
        <f>VLOOKUP(B3144,'5b'!$B$4:$E$904,2,FALSE)</f>
        <v>F</v>
      </c>
      <c r="E3144" s="23" t="str">
        <f>INDEX(Table,MATCH('Classwork 5'!B3144,'5b'!$B$4:$B$904,0),3)</f>
        <v>26-35</v>
      </c>
      <c r="F3144" s="23">
        <f>INDEX(Table,MATCH('Classwork 5'!B3144,'5b'!$B$4:$B$904,0),4)</f>
        <v>14</v>
      </c>
      <c r="G3144" s="23">
        <v>2</v>
      </c>
      <c r="H3144" s="24">
        <v>9608</v>
      </c>
    </row>
    <row r="3145" spans="2:8" x14ac:dyDescent="0.3">
      <c r="B3145" s="22">
        <v>1000517</v>
      </c>
      <c r="C3145" s="23" t="s">
        <v>2143</v>
      </c>
      <c r="D3145" s="23" t="str">
        <f>VLOOKUP(B3145,'5b'!$B$4:$E$904,2,FALSE)</f>
        <v>F</v>
      </c>
      <c r="E3145" s="23" t="str">
        <f>INDEX(Table,MATCH('Classwork 5'!B3145,'5b'!$B$4:$B$904,0),3)</f>
        <v>26-35</v>
      </c>
      <c r="F3145" s="23">
        <f>INDEX(Table,MATCH('Classwork 5'!B3145,'5b'!$B$4:$B$904,0),4)</f>
        <v>14</v>
      </c>
      <c r="G3145" s="23">
        <v>8</v>
      </c>
      <c r="H3145" s="24">
        <v>9765</v>
      </c>
    </row>
    <row r="3146" spans="2:8" x14ac:dyDescent="0.3">
      <c r="B3146" s="22">
        <v>1000517</v>
      </c>
      <c r="C3146" s="23" t="s">
        <v>2231</v>
      </c>
      <c r="D3146" s="23" t="str">
        <f>VLOOKUP(B3146,'5b'!$B$4:$E$904,2,FALSE)</f>
        <v>F</v>
      </c>
      <c r="E3146" s="23" t="str">
        <f>INDEX(Table,MATCH('Classwork 5'!B3146,'5b'!$B$4:$B$904,0),3)</f>
        <v>26-35</v>
      </c>
      <c r="F3146" s="23">
        <f>INDEX(Table,MATCH('Classwork 5'!B3146,'5b'!$B$4:$B$904,0),4)</f>
        <v>14</v>
      </c>
      <c r="G3146" s="23">
        <v>5</v>
      </c>
      <c r="H3146" s="24">
        <v>8699</v>
      </c>
    </row>
    <row r="3147" spans="2:8" x14ac:dyDescent="0.3">
      <c r="B3147" s="22">
        <v>1000517</v>
      </c>
      <c r="C3147" s="23" t="s">
        <v>3365</v>
      </c>
      <c r="D3147" s="23" t="str">
        <f>VLOOKUP(B3147,'5b'!$B$4:$E$904,2,FALSE)</f>
        <v>F</v>
      </c>
      <c r="E3147" s="23" t="str">
        <f>INDEX(Table,MATCH('Classwork 5'!B3147,'5b'!$B$4:$B$904,0),3)</f>
        <v>26-35</v>
      </c>
      <c r="F3147" s="23">
        <f>INDEX(Table,MATCH('Classwork 5'!B3147,'5b'!$B$4:$B$904,0),4)</f>
        <v>14</v>
      </c>
      <c r="G3147" s="23">
        <v>5</v>
      </c>
      <c r="H3147" s="24">
        <v>5182</v>
      </c>
    </row>
    <row r="3148" spans="2:8" x14ac:dyDescent="0.3">
      <c r="B3148" s="22">
        <v>1000518</v>
      </c>
      <c r="C3148" s="23" t="s">
        <v>2551</v>
      </c>
      <c r="D3148" s="23" t="str">
        <f>VLOOKUP(B3148,'5b'!$B$4:$E$904,2,FALSE)</f>
        <v>F</v>
      </c>
      <c r="E3148" s="23" t="str">
        <f>INDEX(Table,MATCH('Classwork 5'!B3148,'5b'!$B$4:$B$904,0),3)</f>
        <v>36-45</v>
      </c>
      <c r="F3148" s="23">
        <f>INDEX(Table,MATCH('Classwork 5'!B3148,'5b'!$B$4:$B$904,0),4)</f>
        <v>12</v>
      </c>
      <c r="G3148" s="23">
        <v>8</v>
      </c>
      <c r="H3148" s="24">
        <v>9783</v>
      </c>
    </row>
    <row r="3149" spans="2:8" x14ac:dyDescent="0.3">
      <c r="B3149" s="22">
        <v>1000518</v>
      </c>
      <c r="C3149" s="23" t="s">
        <v>1955</v>
      </c>
      <c r="D3149" s="23" t="str">
        <f>VLOOKUP(B3149,'5b'!$B$4:$E$904,2,FALSE)</f>
        <v>F</v>
      </c>
      <c r="E3149" s="23" t="str">
        <f>INDEX(Table,MATCH('Classwork 5'!B3149,'5b'!$B$4:$B$904,0),3)</f>
        <v>36-45</v>
      </c>
      <c r="F3149" s="23">
        <f>INDEX(Table,MATCH('Classwork 5'!B3149,'5b'!$B$4:$B$904,0),4)</f>
        <v>12</v>
      </c>
      <c r="G3149" s="23">
        <v>5</v>
      </c>
      <c r="H3149" s="24">
        <v>8755</v>
      </c>
    </row>
    <row r="3150" spans="2:8" x14ac:dyDescent="0.3">
      <c r="B3150" s="22">
        <v>1000518</v>
      </c>
      <c r="C3150" s="23" t="s">
        <v>3366</v>
      </c>
      <c r="D3150" s="23" t="str">
        <f>VLOOKUP(B3150,'5b'!$B$4:$E$904,2,FALSE)</f>
        <v>F</v>
      </c>
      <c r="E3150" s="23" t="str">
        <f>INDEX(Table,MATCH('Classwork 5'!B3150,'5b'!$B$4:$B$904,0),3)</f>
        <v>36-45</v>
      </c>
      <c r="F3150" s="23">
        <f>INDEX(Table,MATCH('Classwork 5'!B3150,'5b'!$B$4:$B$904,0),4)</f>
        <v>12</v>
      </c>
      <c r="G3150" s="23">
        <v>1</v>
      </c>
      <c r="H3150" s="24">
        <v>19269</v>
      </c>
    </row>
    <row r="3151" spans="2:8" x14ac:dyDescent="0.3">
      <c r="B3151" s="22">
        <v>1000518</v>
      </c>
      <c r="C3151" s="23" t="s">
        <v>2772</v>
      </c>
      <c r="D3151" s="23" t="str">
        <f>VLOOKUP(B3151,'5b'!$B$4:$E$904,2,FALSE)</f>
        <v>F</v>
      </c>
      <c r="E3151" s="23" t="str">
        <f>INDEX(Table,MATCH('Classwork 5'!B3151,'5b'!$B$4:$B$904,0),3)</f>
        <v>36-45</v>
      </c>
      <c r="F3151" s="23">
        <f>INDEX(Table,MATCH('Classwork 5'!B3151,'5b'!$B$4:$B$904,0),4)</f>
        <v>12</v>
      </c>
      <c r="G3151" s="23">
        <v>8</v>
      </c>
      <c r="H3151" s="24">
        <v>5842</v>
      </c>
    </row>
    <row r="3152" spans="2:8" x14ac:dyDescent="0.3">
      <c r="B3152" s="22">
        <v>1000518</v>
      </c>
      <c r="C3152" s="23" t="s">
        <v>2286</v>
      </c>
      <c r="D3152" s="23" t="str">
        <f>VLOOKUP(B3152,'5b'!$B$4:$E$904,2,FALSE)</f>
        <v>F</v>
      </c>
      <c r="E3152" s="23" t="str">
        <f>INDEX(Table,MATCH('Classwork 5'!B3152,'5b'!$B$4:$B$904,0),3)</f>
        <v>36-45</v>
      </c>
      <c r="F3152" s="23">
        <f>INDEX(Table,MATCH('Classwork 5'!B3152,'5b'!$B$4:$B$904,0),4)</f>
        <v>12</v>
      </c>
      <c r="G3152" s="23">
        <v>5</v>
      </c>
      <c r="H3152" s="24">
        <v>8896</v>
      </c>
    </row>
    <row r="3153" spans="2:8" x14ac:dyDescent="0.3">
      <c r="B3153" s="22">
        <v>1000518</v>
      </c>
      <c r="C3153" s="23" t="s">
        <v>3083</v>
      </c>
      <c r="D3153" s="23" t="str">
        <f>VLOOKUP(B3153,'5b'!$B$4:$E$904,2,FALSE)</f>
        <v>F</v>
      </c>
      <c r="E3153" s="23" t="str">
        <f>INDEX(Table,MATCH('Classwork 5'!B3153,'5b'!$B$4:$B$904,0),3)</f>
        <v>36-45</v>
      </c>
      <c r="F3153" s="23">
        <f>INDEX(Table,MATCH('Classwork 5'!B3153,'5b'!$B$4:$B$904,0),4)</f>
        <v>12</v>
      </c>
      <c r="G3153" s="23">
        <v>5</v>
      </c>
      <c r="H3153" s="24">
        <v>8803</v>
      </c>
    </row>
    <row r="3154" spans="2:8" x14ac:dyDescent="0.3">
      <c r="B3154" s="22">
        <v>1000518</v>
      </c>
      <c r="C3154" s="23" t="s">
        <v>3313</v>
      </c>
      <c r="D3154" s="23" t="str">
        <f>VLOOKUP(B3154,'5b'!$B$4:$E$904,2,FALSE)</f>
        <v>F</v>
      </c>
      <c r="E3154" s="23" t="str">
        <f>INDEX(Table,MATCH('Classwork 5'!B3154,'5b'!$B$4:$B$904,0),3)</f>
        <v>36-45</v>
      </c>
      <c r="F3154" s="23">
        <f>INDEX(Table,MATCH('Classwork 5'!B3154,'5b'!$B$4:$B$904,0),4)</f>
        <v>12</v>
      </c>
      <c r="G3154" s="23">
        <v>8</v>
      </c>
      <c r="H3154" s="24">
        <v>6083</v>
      </c>
    </row>
    <row r="3155" spans="2:8" x14ac:dyDescent="0.3">
      <c r="B3155" s="22">
        <v>1000518</v>
      </c>
      <c r="C3155" s="23" t="s">
        <v>2905</v>
      </c>
      <c r="D3155" s="23" t="str">
        <f>VLOOKUP(B3155,'5b'!$B$4:$E$904,2,FALSE)</f>
        <v>F</v>
      </c>
      <c r="E3155" s="23" t="str">
        <f>INDEX(Table,MATCH('Classwork 5'!B3155,'5b'!$B$4:$B$904,0),3)</f>
        <v>36-45</v>
      </c>
      <c r="F3155" s="23">
        <f>INDEX(Table,MATCH('Classwork 5'!B3155,'5b'!$B$4:$B$904,0),4)</f>
        <v>12</v>
      </c>
      <c r="G3155" s="23">
        <v>8</v>
      </c>
      <c r="H3155" s="24">
        <v>9776</v>
      </c>
    </row>
    <row r="3156" spans="2:8" x14ac:dyDescent="0.3">
      <c r="B3156" s="22">
        <v>1000518</v>
      </c>
      <c r="C3156" s="23" t="s">
        <v>3367</v>
      </c>
      <c r="D3156" s="23" t="str">
        <f>VLOOKUP(B3156,'5b'!$B$4:$E$904,2,FALSE)</f>
        <v>F</v>
      </c>
      <c r="E3156" s="23" t="str">
        <f>INDEX(Table,MATCH('Classwork 5'!B3156,'5b'!$B$4:$B$904,0),3)</f>
        <v>36-45</v>
      </c>
      <c r="F3156" s="23">
        <f>INDEX(Table,MATCH('Classwork 5'!B3156,'5b'!$B$4:$B$904,0),4)</f>
        <v>12</v>
      </c>
      <c r="G3156" s="23">
        <v>8</v>
      </c>
      <c r="H3156" s="24">
        <v>9728</v>
      </c>
    </row>
    <row r="3157" spans="2:8" x14ac:dyDescent="0.3">
      <c r="B3157" s="22">
        <v>1000518</v>
      </c>
      <c r="C3157" s="23" t="s">
        <v>2651</v>
      </c>
      <c r="D3157" s="23" t="str">
        <f>VLOOKUP(B3157,'5b'!$B$4:$E$904,2,FALSE)</f>
        <v>F</v>
      </c>
      <c r="E3157" s="23" t="str">
        <f>INDEX(Table,MATCH('Classwork 5'!B3157,'5b'!$B$4:$B$904,0),3)</f>
        <v>36-45</v>
      </c>
      <c r="F3157" s="23">
        <f>INDEX(Table,MATCH('Classwork 5'!B3157,'5b'!$B$4:$B$904,0),4)</f>
        <v>12</v>
      </c>
      <c r="G3157" s="23">
        <v>8</v>
      </c>
      <c r="H3157" s="24">
        <v>9888</v>
      </c>
    </row>
    <row r="3158" spans="2:8" x14ac:dyDescent="0.3">
      <c r="B3158" s="22">
        <v>1000518</v>
      </c>
      <c r="C3158" s="23" t="s">
        <v>2332</v>
      </c>
      <c r="D3158" s="23" t="str">
        <f>VLOOKUP(B3158,'5b'!$B$4:$E$904,2,FALSE)</f>
        <v>F</v>
      </c>
      <c r="E3158" s="23" t="str">
        <f>INDEX(Table,MATCH('Classwork 5'!B3158,'5b'!$B$4:$B$904,0),3)</f>
        <v>36-45</v>
      </c>
      <c r="F3158" s="23">
        <f>INDEX(Table,MATCH('Classwork 5'!B3158,'5b'!$B$4:$B$904,0),4)</f>
        <v>12</v>
      </c>
      <c r="G3158" s="23">
        <v>5</v>
      </c>
      <c r="H3158" s="24">
        <v>6930</v>
      </c>
    </row>
    <row r="3159" spans="2:8" x14ac:dyDescent="0.3">
      <c r="B3159" s="22">
        <v>1000519</v>
      </c>
      <c r="C3159" s="23" t="s">
        <v>1981</v>
      </c>
      <c r="D3159" s="23" t="str">
        <f>VLOOKUP(B3159,'5b'!$B$4:$E$904,2,FALSE)</f>
        <v>F</v>
      </c>
      <c r="E3159" s="23" t="str">
        <f>INDEX(Table,MATCH('Classwork 5'!B3159,'5b'!$B$4:$B$904,0),3)</f>
        <v>36-45</v>
      </c>
      <c r="F3159" s="23">
        <f>INDEX(Table,MATCH('Classwork 5'!B3159,'5b'!$B$4:$B$904,0),4)</f>
        <v>14</v>
      </c>
      <c r="G3159" s="23">
        <v>1</v>
      </c>
      <c r="H3159" s="24">
        <v>11482</v>
      </c>
    </row>
    <row r="3160" spans="2:8" x14ac:dyDescent="0.3">
      <c r="B3160" s="22">
        <v>1000519</v>
      </c>
      <c r="C3160" s="23" t="s">
        <v>3248</v>
      </c>
      <c r="D3160" s="23" t="str">
        <f>VLOOKUP(B3160,'5b'!$B$4:$E$904,2,FALSE)</f>
        <v>F</v>
      </c>
      <c r="E3160" s="23" t="str">
        <f>INDEX(Table,MATCH('Classwork 5'!B3160,'5b'!$B$4:$B$904,0),3)</f>
        <v>36-45</v>
      </c>
      <c r="F3160" s="23">
        <f>INDEX(Table,MATCH('Classwork 5'!B3160,'5b'!$B$4:$B$904,0),4)</f>
        <v>14</v>
      </c>
      <c r="G3160" s="23">
        <v>3</v>
      </c>
      <c r="H3160" s="24">
        <v>8118</v>
      </c>
    </row>
    <row r="3161" spans="2:8" x14ac:dyDescent="0.3">
      <c r="B3161" s="22">
        <v>1000520</v>
      </c>
      <c r="C3161" s="23" t="s">
        <v>3368</v>
      </c>
      <c r="D3161" s="23" t="str">
        <f>VLOOKUP(B3161,'5b'!$B$4:$E$904,2,FALSE)</f>
        <v>F</v>
      </c>
      <c r="E3161" s="23" t="str">
        <f>INDEX(Table,MATCH('Classwork 5'!B3161,'5b'!$B$4:$B$904,0),3)</f>
        <v>36-45</v>
      </c>
      <c r="F3161" s="23">
        <f>INDEX(Table,MATCH('Classwork 5'!B3161,'5b'!$B$4:$B$904,0),4)</f>
        <v>20</v>
      </c>
      <c r="G3161" s="23">
        <v>11</v>
      </c>
      <c r="H3161" s="24">
        <v>3101</v>
      </c>
    </row>
    <row r="3162" spans="2:8" x14ac:dyDescent="0.3">
      <c r="B3162" s="22">
        <v>1000520</v>
      </c>
      <c r="C3162" s="23" t="s">
        <v>2286</v>
      </c>
      <c r="D3162" s="23" t="str">
        <f>VLOOKUP(B3162,'5b'!$B$4:$E$904,2,FALSE)</f>
        <v>F</v>
      </c>
      <c r="E3162" s="23" t="str">
        <f>INDEX(Table,MATCH('Classwork 5'!B3162,'5b'!$B$4:$B$904,0),3)</f>
        <v>36-45</v>
      </c>
      <c r="F3162" s="23">
        <f>INDEX(Table,MATCH('Classwork 5'!B3162,'5b'!$B$4:$B$904,0),4)</f>
        <v>20</v>
      </c>
      <c r="G3162" s="23">
        <v>5</v>
      </c>
      <c r="H3162" s="24">
        <v>8694</v>
      </c>
    </row>
    <row r="3163" spans="2:8" x14ac:dyDescent="0.3">
      <c r="B3163" s="22">
        <v>1000520</v>
      </c>
      <c r="C3163" s="23" t="s">
        <v>3154</v>
      </c>
      <c r="D3163" s="23" t="str">
        <f>VLOOKUP(B3163,'5b'!$B$4:$E$904,2,FALSE)</f>
        <v>F</v>
      </c>
      <c r="E3163" s="23" t="str">
        <f>INDEX(Table,MATCH('Classwork 5'!B3163,'5b'!$B$4:$B$904,0),3)</f>
        <v>36-45</v>
      </c>
      <c r="F3163" s="23">
        <f>INDEX(Table,MATCH('Classwork 5'!B3163,'5b'!$B$4:$B$904,0),4)</f>
        <v>20</v>
      </c>
      <c r="G3163" s="23">
        <v>16</v>
      </c>
      <c r="H3163" s="24">
        <v>16901</v>
      </c>
    </row>
    <row r="3164" spans="2:8" x14ac:dyDescent="0.3">
      <c r="B3164" s="22">
        <v>1000520</v>
      </c>
      <c r="C3164" s="23" t="s">
        <v>2486</v>
      </c>
      <c r="D3164" s="23" t="str">
        <f>VLOOKUP(B3164,'5b'!$B$4:$E$904,2,FALSE)</f>
        <v>F</v>
      </c>
      <c r="E3164" s="23" t="str">
        <f>INDEX(Table,MATCH('Classwork 5'!B3164,'5b'!$B$4:$B$904,0),3)</f>
        <v>36-45</v>
      </c>
      <c r="F3164" s="23">
        <f>INDEX(Table,MATCH('Classwork 5'!B3164,'5b'!$B$4:$B$904,0),4)</f>
        <v>20</v>
      </c>
      <c r="G3164" s="23">
        <v>2</v>
      </c>
      <c r="H3164" s="24">
        <v>10096</v>
      </c>
    </row>
    <row r="3165" spans="2:8" x14ac:dyDescent="0.3">
      <c r="B3165" s="22">
        <v>1000520</v>
      </c>
      <c r="C3165" s="23" t="s">
        <v>2350</v>
      </c>
      <c r="D3165" s="23" t="str">
        <f>VLOOKUP(B3165,'5b'!$B$4:$E$904,2,FALSE)</f>
        <v>F</v>
      </c>
      <c r="E3165" s="23" t="str">
        <f>INDEX(Table,MATCH('Classwork 5'!B3165,'5b'!$B$4:$B$904,0),3)</f>
        <v>36-45</v>
      </c>
      <c r="F3165" s="23">
        <f>INDEX(Table,MATCH('Classwork 5'!B3165,'5b'!$B$4:$B$904,0),4)</f>
        <v>20</v>
      </c>
      <c r="G3165" s="23">
        <v>1</v>
      </c>
      <c r="H3165" s="24">
        <v>7828</v>
      </c>
    </row>
    <row r="3166" spans="2:8" x14ac:dyDescent="0.3">
      <c r="B3166" s="22">
        <v>1000520</v>
      </c>
      <c r="C3166" s="23" t="s">
        <v>2158</v>
      </c>
      <c r="D3166" s="23" t="str">
        <f>VLOOKUP(B3166,'5b'!$B$4:$E$904,2,FALSE)</f>
        <v>F</v>
      </c>
      <c r="E3166" s="23" t="str">
        <f>INDEX(Table,MATCH('Classwork 5'!B3166,'5b'!$B$4:$B$904,0),3)</f>
        <v>36-45</v>
      </c>
      <c r="F3166" s="23">
        <f>INDEX(Table,MATCH('Classwork 5'!B3166,'5b'!$B$4:$B$904,0),4)</f>
        <v>20</v>
      </c>
      <c r="G3166" s="23">
        <v>5</v>
      </c>
      <c r="H3166" s="24">
        <v>6902</v>
      </c>
    </row>
    <row r="3167" spans="2:8" x14ac:dyDescent="0.3">
      <c r="B3167" s="22">
        <v>1000520</v>
      </c>
      <c r="C3167" s="23" t="s">
        <v>3183</v>
      </c>
      <c r="D3167" s="23" t="str">
        <f>VLOOKUP(B3167,'5b'!$B$4:$E$904,2,FALSE)</f>
        <v>F</v>
      </c>
      <c r="E3167" s="23" t="str">
        <f>INDEX(Table,MATCH('Classwork 5'!B3167,'5b'!$B$4:$B$904,0),3)</f>
        <v>36-45</v>
      </c>
      <c r="F3167" s="23">
        <f>INDEX(Table,MATCH('Classwork 5'!B3167,'5b'!$B$4:$B$904,0),4)</f>
        <v>20</v>
      </c>
      <c r="G3167" s="23">
        <v>5</v>
      </c>
      <c r="H3167" s="24">
        <v>8715</v>
      </c>
    </row>
    <row r="3168" spans="2:8" x14ac:dyDescent="0.3">
      <c r="B3168" s="22">
        <v>1000520</v>
      </c>
      <c r="C3168" s="23" t="s">
        <v>3369</v>
      </c>
      <c r="D3168" s="23" t="str">
        <f>VLOOKUP(B3168,'5b'!$B$4:$E$904,2,FALSE)</f>
        <v>F</v>
      </c>
      <c r="E3168" s="23" t="str">
        <f>INDEX(Table,MATCH('Classwork 5'!B3168,'5b'!$B$4:$B$904,0),3)</f>
        <v>36-45</v>
      </c>
      <c r="F3168" s="23">
        <f>INDEX(Table,MATCH('Classwork 5'!B3168,'5b'!$B$4:$B$904,0),4)</f>
        <v>20</v>
      </c>
      <c r="G3168" s="23">
        <v>6</v>
      </c>
      <c r="H3168" s="24">
        <v>20637</v>
      </c>
    </row>
    <row r="3169" spans="2:8" x14ac:dyDescent="0.3">
      <c r="B3169" s="22">
        <v>1000522</v>
      </c>
      <c r="C3169" s="23" t="s">
        <v>2922</v>
      </c>
      <c r="D3169" s="23" t="str">
        <f>VLOOKUP(B3169,'5b'!$B$4:$E$904,2,FALSE)</f>
        <v>M</v>
      </c>
      <c r="E3169" s="23" t="str">
        <f>INDEX(Table,MATCH('Classwork 5'!B3169,'5b'!$B$4:$B$904,0),3)</f>
        <v>26-35</v>
      </c>
      <c r="F3169" s="23">
        <f>INDEX(Table,MATCH('Classwork 5'!B3169,'5b'!$B$4:$B$904,0),4)</f>
        <v>12</v>
      </c>
      <c r="G3169" s="23">
        <v>5</v>
      </c>
      <c r="H3169" s="24">
        <v>8810</v>
      </c>
    </row>
    <row r="3170" spans="2:8" x14ac:dyDescent="0.3">
      <c r="B3170" s="22">
        <v>1000523</v>
      </c>
      <c r="C3170" s="23" t="s">
        <v>2244</v>
      </c>
      <c r="D3170" s="23" t="str">
        <f>VLOOKUP(B3170,'5b'!$B$4:$E$904,2,FALSE)</f>
        <v>M</v>
      </c>
      <c r="E3170" s="23" t="str">
        <f>INDEX(Table,MATCH('Classwork 5'!B3170,'5b'!$B$4:$B$904,0),3)</f>
        <v>51-55</v>
      </c>
      <c r="F3170" s="23">
        <f>INDEX(Table,MATCH('Classwork 5'!B3170,'5b'!$B$4:$B$904,0),4)</f>
        <v>7</v>
      </c>
      <c r="G3170" s="23">
        <v>10</v>
      </c>
      <c r="H3170" s="24">
        <v>23159</v>
      </c>
    </row>
    <row r="3171" spans="2:8" x14ac:dyDescent="0.3">
      <c r="B3171" s="22">
        <v>1000523</v>
      </c>
      <c r="C3171" s="23" t="s">
        <v>2779</v>
      </c>
      <c r="D3171" s="23" t="str">
        <f>VLOOKUP(B3171,'5b'!$B$4:$E$904,2,FALSE)</f>
        <v>M</v>
      </c>
      <c r="E3171" s="23" t="str">
        <f>INDEX(Table,MATCH('Classwork 5'!B3171,'5b'!$B$4:$B$904,0),3)</f>
        <v>51-55</v>
      </c>
      <c r="F3171" s="23">
        <f>INDEX(Table,MATCH('Classwork 5'!B3171,'5b'!$B$4:$B$904,0),4)</f>
        <v>7</v>
      </c>
      <c r="G3171" s="23">
        <v>10</v>
      </c>
      <c r="H3171" s="24">
        <v>23741</v>
      </c>
    </row>
    <row r="3172" spans="2:8" x14ac:dyDescent="0.3">
      <c r="B3172" s="22">
        <v>1000523</v>
      </c>
      <c r="C3172" s="23" t="s">
        <v>2505</v>
      </c>
      <c r="D3172" s="23" t="str">
        <f>VLOOKUP(B3172,'5b'!$B$4:$E$904,2,FALSE)</f>
        <v>M</v>
      </c>
      <c r="E3172" s="23" t="str">
        <f>INDEX(Table,MATCH('Classwork 5'!B3172,'5b'!$B$4:$B$904,0),3)</f>
        <v>51-55</v>
      </c>
      <c r="F3172" s="23">
        <f>INDEX(Table,MATCH('Classwork 5'!B3172,'5b'!$B$4:$B$904,0),4)</f>
        <v>7</v>
      </c>
      <c r="G3172" s="23">
        <v>1</v>
      </c>
      <c r="H3172" s="24">
        <v>19029</v>
      </c>
    </row>
    <row r="3173" spans="2:8" x14ac:dyDescent="0.3">
      <c r="B3173" s="22">
        <v>1000523</v>
      </c>
      <c r="C3173" s="23" t="s">
        <v>2075</v>
      </c>
      <c r="D3173" s="23" t="str">
        <f>VLOOKUP(B3173,'5b'!$B$4:$E$904,2,FALSE)</f>
        <v>M</v>
      </c>
      <c r="E3173" s="23" t="str">
        <f>INDEX(Table,MATCH('Classwork 5'!B3173,'5b'!$B$4:$B$904,0),3)</f>
        <v>51-55</v>
      </c>
      <c r="F3173" s="23">
        <f>INDEX(Table,MATCH('Classwork 5'!B3173,'5b'!$B$4:$B$904,0),4)</f>
        <v>7</v>
      </c>
      <c r="G3173" s="23">
        <v>1</v>
      </c>
      <c r="H3173" s="24">
        <v>15262</v>
      </c>
    </row>
    <row r="3174" spans="2:8" x14ac:dyDescent="0.3">
      <c r="B3174" s="22">
        <v>1000523</v>
      </c>
      <c r="C3174" s="23" t="s">
        <v>2454</v>
      </c>
      <c r="D3174" s="23" t="str">
        <f>VLOOKUP(B3174,'5b'!$B$4:$E$904,2,FALSE)</f>
        <v>M</v>
      </c>
      <c r="E3174" s="23" t="str">
        <f>INDEX(Table,MATCH('Classwork 5'!B3174,'5b'!$B$4:$B$904,0),3)</f>
        <v>51-55</v>
      </c>
      <c r="F3174" s="23">
        <f>INDEX(Table,MATCH('Classwork 5'!B3174,'5b'!$B$4:$B$904,0),4)</f>
        <v>7</v>
      </c>
      <c r="G3174" s="23">
        <v>1</v>
      </c>
      <c r="H3174" s="24">
        <v>19033</v>
      </c>
    </row>
    <row r="3175" spans="2:8" x14ac:dyDescent="0.3">
      <c r="B3175" s="22">
        <v>1000523</v>
      </c>
      <c r="C3175" s="23" t="s">
        <v>1948</v>
      </c>
      <c r="D3175" s="23" t="str">
        <f>VLOOKUP(B3175,'5b'!$B$4:$E$904,2,FALSE)</f>
        <v>M</v>
      </c>
      <c r="E3175" s="23" t="str">
        <f>INDEX(Table,MATCH('Classwork 5'!B3175,'5b'!$B$4:$B$904,0),3)</f>
        <v>51-55</v>
      </c>
      <c r="F3175" s="23">
        <f>INDEX(Table,MATCH('Classwork 5'!B3175,'5b'!$B$4:$B$904,0),4)</f>
        <v>7</v>
      </c>
      <c r="G3175" s="23">
        <v>1</v>
      </c>
      <c r="H3175" s="24">
        <v>15274</v>
      </c>
    </row>
    <row r="3176" spans="2:8" x14ac:dyDescent="0.3">
      <c r="B3176" s="22">
        <v>1000524</v>
      </c>
      <c r="C3176" s="23" t="s">
        <v>2446</v>
      </c>
      <c r="D3176" s="23" t="str">
        <f>VLOOKUP(B3176,'5b'!$B$4:$E$904,2,FALSE)</f>
        <v>M</v>
      </c>
      <c r="E3176" s="23" t="str">
        <f>INDEX(Table,MATCH('Classwork 5'!B3176,'5b'!$B$4:$B$904,0),3)</f>
        <v>18-25</v>
      </c>
      <c r="F3176" s="23">
        <f>INDEX(Table,MATCH('Classwork 5'!B3176,'5b'!$B$4:$B$904,0),4)</f>
        <v>0</v>
      </c>
      <c r="G3176" s="23">
        <v>10</v>
      </c>
      <c r="H3176" s="24">
        <v>23728</v>
      </c>
    </row>
    <row r="3177" spans="2:8" x14ac:dyDescent="0.3">
      <c r="B3177" s="22">
        <v>1000524</v>
      </c>
      <c r="C3177" s="23" t="s">
        <v>2632</v>
      </c>
      <c r="D3177" s="23" t="str">
        <f>VLOOKUP(B3177,'5b'!$B$4:$E$904,2,FALSE)</f>
        <v>M</v>
      </c>
      <c r="E3177" s="23" t="str">
        <f>INDEX(Table,MATCH('Classwork 5'!B3177,'5b'!$B$4:$B$904,0),3)</f>
        <v>18-25</v>
      </c>
      <c r="F3177" s="23">
        <f>INDEX(Table,MATCH('Classwork 5'!B3177,'5b'!$B$4:$B$904,0),4)</f>
        <v>0</v>
      </c>
      <c r="G3177" s="23">
        <v>1</v>
      </c>
      <c r="H3177" s="24">
        <v>19607</v>
      </c>
    </row>
    <row r="3178" spans="2:8" x14ac:dyDescent="0.3">
      <c r="B3178" s="22">
        <v>1000524</v>
      </c>
      <c r="C3178" s="23" t="s">
        <v>3370</v>
      </c>
      <c r="D3178" s="23" t="str">
        <f>VLOOKUP(B3178,'5b'!$B$4:$E$904,2,FALSE)</f>
        <v>M</v>
      </c>
      <c r="E3178" s="23" t="str">
        <f>INDEX(Table,MATCH('Classwork 5'!B3178,'5b'!$B$4:$B$904,0),3)</f>
        <v>18-25</v>
      </c>
      <c r="F3178" s="23">
        <f>INDEX(Table,MATCH('Classwork 5'!B3178,'5b'!$B$4:$B$904,0),4)</f>
        <v>0</v>
      </c>
      <c r="G3178" s="23">
        <v>1</v>
      </c>
      <c r="H3178" s="24">
        <v>15576</v>
      </c>
    </row>
    <row r="3179" spans="2:8" x14ac:dyDescent="0.3">
      <c r="B3179" s="22">
        <v>1000524</v>
      </c>
      <c r="C3179" s="23" t="s">
        <v>2612</v>
      </c>
      <c r="D3179" s="23" t="str">
        <f>VLOOKUP(B3179,'5b'!$B$4:$E$904,2,FALSE)</f>
        <v>M</v>
      </c>
      <c r="E3179" s="23" t="str">
        <f>INDEX(Table,MATCH('Classwork 5'!B3179,'5b'!$B$4:$B$904,0),3)</f>
        <v>18-25</v>
      </c>
      <c r="F3179" s="23">
        <f>INDEX(Table,MATCH('Classwork 5'!B3179,'5b'!$B$4:$B$904,0),4)</f>
        <v>0</v>
      </c>
      <c r="G3179" s="23">
        <v>11</v>
      </c>
      <c r="H3179" s="24">
        <v>5936</v>
      </c>
    </row>
    <row r="3180" spans="2:8" x14ac:dyDescent="0.3">
      <c r="B3180" s="22">
        <v>1000524</v>
      </c>
      <c r="C3180" s="23" t="s">
        <v>2897</v>
      </c>
      <c r="D3180" s="23" t="str">
        <f>VLOOKUP(B3180,'5b'!$B$4:$E$904,2,FALSE)</f>
        <v>M</v>
      </c>
      <c r="E3180" s="23" t="str">
        <f>INDEX(Table,MATCH('Classwork 5'!B3180,'5b'!$B$4:$B$904,0),3)</f>
        <v>18-25</v>
      </c>
      <c r="F3180" s="23">
        <f>INDEX(Table,MATCH('Classwork 5'!B3180,'5b'!$B$4:$B$904,0),4)</f>
        <v>0</v>
      </c>
      <c r="G3180" s="23">
        <v>1</v>
      </c>
      <c r="H3180" s="24">
        <v>11754</v>
      </c>
    </row>
    <row r="3181" spans="2:8" x14ac:dyDescent="0.3">
      <c r="B3181" s="22">
        <v>1000524</v>
      </c>
      <c r="C3181" s="23" t="s">
        <v>2458</v>
      </c>
      <c r="D3181" s="23" t="str">
        <f>VLOOKUP(B3181,'5b'!$B$4:$E$904,2,FALSE)</f>
        <v>M</v>
      </c>
      <c r="E3181" s="23" t="str">
        <f>INDEX(Table,MATCH('Classwork 5'!B3181,'5b'!$B$4:$B$904,0),3)</f>
        <v>18-25</v>
      </c>
      <c r="F3181" s="23">
        <f>INDEX(Table,MATCH('Classwork 5'!B3181,'5b'!$B$4:$B$904,0),4)</f>
        <v>0</v>
      </c>
      <c r="G3181" s="23">
        <v>5</v>
      </c>
      <c r="H3181" s="24">
        <v>8721</v>
      </c>
    </row>
    <row r="3182" spans="2:8" x14ac:dyDescent="0.3">
      <c r="B3182" s="22">
        <v>1000524</v>
      </c>
      <c r="C3182" s="23" t="s">
        <v>2647</v>
      </c>
      <c r="D3182" s="23" t="str">
        <f>VLOOKUP(B3182,'5b'!$B$4:$E$904,2,FALSE)</f>
        <v>M</v>
      </c>
      <c r="E3182" s="23" t="str">
        <f>INDEX(Table,MATCH('Classwork 5'!B3182,'5b'!$B$4:$B$904,0),3)</f>
        <v>18-25</v>
      </c>
      <c r="F3182" s="23">
        <f>INDEX(Table,MATCH('Classwork 5'!B3182,'5b'!$B$4:$B$904,0),4)</f>
        <v>0</v>
      </c>
      <c r="G3182" s="23">
        <v>1</v>
      </c>
      <c r="H3182" s="24">
        <v>15882</v>
      </c>
    </row>
    <row r="3183" spans="2:8" x14ac:dyDescent="0.3">
      <c r="B3183" s="22">
        <v>1000524</v>
      </c>
      <c r="C3183" s="23" t="s">
        <v>1946</v>
      </c>
      <c r="D3183" s="23" t="str">
        <f>VLOOKUP(B3183,'5b'!$B$4:$E$904,2,FALSE)</f>
        <v>M</v>
      </c>
      <c r="E3183" s="23" t="str">
        <f>INDEX(Table,MATCH('Classwork 5'!B3183,'5b'!$B$4:$B$904,0),3)</f>
        <v>18-25</v>
      </c>
      <c r="F3183" s="23">
        <f>INDEX(Table,MATCH('Classwork 5'!B3183,'5b'!$B$4:$B$904,0),4)</f>
        <v>0</v>
      </c>
      <c r="G3183" s="23">
        <v>8</v>
      </c>
      <c r="H3183" s="24">
        <v>6183</v>
      </c>
    </row>
    <row r="3184" spans="2:8" x14ac:dyDescent="0.3">
      <c r="B3184" s="22">
        <v>1000524</v>
      </c>
      <c r="C3184" s="23" t="s">
        <v>3318</v>
      </c>
      <c r="D3184" s="23" t="str">
        <f>VLOOKUP(B3184,'5b'!$B$4:$E$904,2,FALSE)</f>
        <v>M</v>
      </c>
      <c r="E3184" s="23" t="str">
        <f>INDEX(Table,MATCH('Classwork 5'!B3184,'5b'!$B$4:$B$904,0),3)</f>
        <v>18-25</v>
      </c>
      <c r="F3184" s="23">
        <f>INDEX(Table,MATCH('Classwork 5'!B3184,'5b'!$B$4:$B$904,0),4)</f>
        <v>0</v>
      </c>
      <c r="G3184" s="23">
        <v>7</v>
      </c>
      <c r="H3184" s="24">
        <v>16984</v>
      </c>
    </row>
    <row r="3185" spans="2:8" x14ac:dyDescent="0.3">
      <c r="B3185" s="22">
        <v>1000524</v>
      </c>
      <c r="C3185" s="23" t="s">
        <v>3371</v>
      </c>
      <c r="D3185" s="23" t="str">
        <f>VLOOKUP(B3185,'5b'!$B$4:$E$904,2,FALSE)</f>
        <v>M</v>
      </c>
      <c r="E3185" s="23" t="str">
        <f>INDEX(Table,MATCH('Classwork 5'!B3185,'5b'!$B$4:$B$904,0),3)</f>
        <v>18-25</v>
      </c>
      <c r="F3185" s="23">
        <f>INDEX(Table,MATCH('Classwork 5'!B3185,'5b'!$B$4:$B$904,0),4)</f>
        <v>0</v>
      </c>
      <c r="G3185" s="23">
        <v>8</v>
      </c>
      <c r="H3185" s="24">
        <v>6009</v>
      </c>
    </row>
    <row r="3186" spans="2:8" x14ac:dyDescent="0.3">
      <c r="B3186" s="22">
        <v>1000524</v>
      </c>
      <c r="C3186" s="23" t="s">
        <v>3147</v>
      </c>
      <c r="D3186" s="23" t="str">
        <f>VLOOKUP(B3186,'5b'!$B$4:$E$904,2,FALSE)</f>
        <v>M</v>
      </c>
      <c r="E3186" s="23" t="str">
        <f>INDEX(Table,MATCH('Classwork 5'!B3186,'5b'!$B$4:$B$904,0),3)</f>
        <v>18-25</v>
      </c>
      <c r="F3186" s="23">
        <f>INDEX(Table,MATCH('Classwork 5'!B3186,'5b'!$B$4:$B$904,0),4)</f>
        <v>0</v>
      </c>
      <c r="G3186" s="23">
        <v>8</v>
      </c>
      <c r="H3186" s="24">
        <v>8109</v>
      </c>
    </row>
    <row r="3187" spans="2:8" x14ac:dyDescent="0.3">
      <c r="B3187" s="22">
        <v>1000524</v>
      </c>
      <c r="C3187" s="23" t="s">
        <v>2617</v>
      </c>
      <c r="D3187" s="23" t="str">
        <f>VLOOKUP(B3187,'5b'!$B$4:$E$904,2,FALSE)</f>
        <v>M</v>
      </c>
      <c r="E3187" s="23" t="str">
        <f>INDEX(Table,MATCH('Classwork 5'!B3187,'5b'!$B$4:$B$904,0),3)</f>
        <v>18-25</v>
      </c>
      <c r="F3187" s="23">
        <f>INDEX(Table,MATCH('Classwork 5'!B3187,'5b'!$B$4:$B$904,0),4)</f>
        <v>0</v>
      </c>
      <c r="G3187" s="23">
        <v>6</v>
      </c>
      <c r="H3187" s="24">
        <v>20551</v>
      </c>
    </row>
    <row r="3188" spans="2:8" x14ac:dyDescent="0.3">
      <c r="B3188" s="22">
        <v>1000524</v>
      </c>
      <c r="C3188" s="23" t="s">
        <v>3372</v>
      </c>
      <c r="D3188" s="23" t="str">
        <f>VLOOKUP(B3188,'5b'!$B$4:$E$904,2,FALSE)</f>
        <v>M</v>
      </c>
      <c r="E3188" s="23" t="str">
        <f>INDEX(Table,MATCH('Classwork 5'!B3188,'5b'!$B$4:$B$904,0),3)</f>
        <v>18-25</v>
      </c>
      <c r="F3188" s="23">
        <f>INDEX(Table,MATCH('Classwork 5'!B3188,'5b'!$B$4:$B$904,0),4)</f>
        <v>0</v>
      </c>
      <c r="G3188" s="23">
        <v>8</v>
      </c>
      <c r="H3188" s="24">
        <v>9713</v>
      </c>
    </row>
    <row r="3189" spans="2:8" x14ac:dyDescent="0.3">
      <c r="B3189" s="22">
        <v>1000524</v>
      </c>
      <c r="C3189" s="23" t="s">
        <v>2073</v>
      </c>
      <c r="D3189" s="23" t="str">
        <f>VLOOKUP(B3189,'5b'!$B$4:$E$904,2,FALSE)</f>
        <v>M</v>
      </c>
      <c r="E3189" s="23" t="str">
        <f>INDEX(Table,MATCH('Classwork 5'!B3189,'5b'!$B$4:$B$904,0),3)</f>
        <v>18-25</v>
      </c>
      <c r="F3189" s="23">
        <f>INDEX(Table,MATCH('Classwork 5'!B3189,'5b'!$B$4:$B$904,0),4)</f>
        <v>0</v>
      </c>
      <c r="G3189" s="23">
        <v>5</v>
      </c>
      <c r="H3189" s="24">
        <v>7028</v>
      </c>
    </row>
    <row r="3190" spans="2:8" x14ac:dyDescent="0.3">
      <c r="B3190" s="22">
        <v>1000524</v>
      </c>
      <c r="C3190" s="23" t="s">
        <v>2481</v>
      </c>
      <c r="D3190" s="23" t="str">
        <f>VLOOKUP(B3190,'5b'!$B$4:$E$904,2,FALSE)</f>
        <v>M</v>
      </c>
      <c r="E3190" s="23" t="str">
        <f>INDEX(Table,MATCH('Classwork 5'!B3190,'5b'!$B$4:$B$904,0),3)</f>
        <v>18-25</v>
      </c>
      <c r="F3190" s="23">
        <f>INDEX(Table,MATCH('Classwork 5'!B3190,'5b'!$B$4:$B$904,0),4)</f>
        <v>0</v>
      </c>
      <c r="G3190" s="23">
        <v>8</v>
      </c>
      <c r="H3190" s="24">
        <v>7938</v>
      </c>
    </row>
    <row r="3191" spans="2:8" x14ac:dyDescent="0.3">
      <c r="B3191" s="22">
        <v>1000524</v>
      </c>
      <c r="C3191" s="23" t="s">
        <v>2871</v>
      </c>
      <c r="D3191" s="23" t="str">
        <f>VLOOKUP(B3191,'5b'!$B$4:$E$904,2,FALSE)</f>
        <v>M</v>
      </c>
      <c r="E3191" s="23" t="str">
        <f>INDEX(Table,MATCH('Classwork 5'!B3191,'5b'!$B$4:$B$904,0),3)</f>
        <v>18-25</v>
      </c>
      <c r="F3191" s="23">
        <f>INDEX(Table,MATCH('Classwork 5'!B3191,'5b'!$B$4:$B$904,0),4)</f>
        <v>0</v>
      </c>
      <c r="G3191" s="23">
        <v>5</v>
      </c>
      <c r="H3191" s="24">
        <v>8796</v>
      </c>
    </row>
    <row r="3192" spans="2:8" x14ac:dyDescent="0.3">
      <c r="B3192" s="22">
        <v>1000524</v>
      </c>
      <c r="C3192" s="23" t="s">
        <v>3109</v>
      </c>
      <c r="D3192" s="23" t="str">
        <f>VLOOKUP(B3192,'5b'!$B$4:$E$904,2,FALSE)</f>
        <v>M</v>
      </c>
      <c r="E3192" s="23" t="str">
        <f>INDEX(Table,MATCH('Classwork 5'!B3192,'5b'!$B$4:$B$904,0),3)</f>
        <v>18-25</v>
      </c>
      <c r="F3192" s="23">
        <f>INDEX(Table,MATCH('Classwork 5'!B3192,'5b'!$B$4:$B$904,0),4)</f>
        <v>0</v>
      </c>
      <c r="G3192" s="23">
        <v>8</v>
      </c>
      <c r="H3192" s="24">
        <v>7983</v>
      </c>
    </row>
    <row r="3193" spans="2:8" x14ac:dyDescent="0.3">
      <c r="B3193" s="22">
        <v>1000524</v>
      </c>
      <c r="C3193" s="23" t="s">
        <v>2238</v>
      </c>
      <c r="D3193" s="23" t="str">
        <f>VLOOKUP(B3193,'5b'!$B$4:$E$904,2,FALSE)</f>
        <v>M</v>
      </c>
      <c r="E3193" s="23" t="str">
        <f>INDEX(Table,MATCH('Classwork 5'!B3193,'5b'!$B$4:$B$904,0),3)</f>
        <v>18-25</v>
      </c>
      <c r="F3193" s="23">
        <f>INDEX(Table,MATCH('Classwork 5'!B3193,'5b'!$B$4:$B$904,0),4)</f>
        <v>0</v>
      </c>
      <c r="G3193" s="23">
        <v>8</v>
      </c>
      <c r="H3193" s="24">
        <v>9700</v>
      </c>
    </row>
    <row r="3194" spans="2:8" x14ac:dyDescent="0.3">
      <c r="B3194" s="22">
        <v>1000524</v>
      </c>
      <c r="C3194" s="23" t="s">
        <v>3373</v>
      </c>
      <c r="D3194" s="23" t="str">
        <f>VLOOKUP(B3194,'5b'!$B$4:$E$904,2,FALSE)</f>
        <v>M</v>
      </c>
      <c r="E3194" s="23" t="str">
        <f>INDEX(Table,MATCH('Classwork 5'!B3194,'5b'!$B$4:$B$904,0),3)</f>
        <v>18-25</v>
      </c>
      <c r="F3194" s="23">
        <f>INDEX(Table,MATCH('Classwork 5'!B3194,'5b'!$B$4:$B$904,0),4)</f>
        <v>0</v>
      </c>
      <c r="G3194" s="23">
        <v>8</v>
      </c>
      <c r="H3194" s="24">
        <v>9782</v>
      </c>
    </row>
    <row r="3195" spans="2:8" x14ac:dyDescent="0.3">
      <c r="B3195" s="22">
        <v>1000524</v>
      </c>
      <c r="C3195" s="23" t="s">
        <v>2842</v>
      </c>
      <c r="D3195" s="23" t="str">
        <f>VLOOKUP(B3195,'5b'!$B$4:$E$904,2,FALSE)</f>
        <v>M</v>
      </c>
      <c r="E3195" s="23" t="str">
        <f>INDEX(Table,MATCH('Classwork 5'!B3195,'5b'!$B$4:$B$904,0),3)</f>
        <v>18-25</v>
      </c>
      <c r="F3195" s="23">
        <f>INDEX(Table,MATCH('Classwork 5'!B3195,'5b'!$B$4:$B$904,0),4)</f>
        <v>0</v>
      </c>
      <c r="G3195" s="23">
        <v>8</v>
      </c>
      <c r="H3195" s="24">
        <v>8009</v>
      </c>
    </row>
    <row r="3196" spans="2:8" x14ac:dyDescent="0.3">
      <c r="B3196" s="22">
        <v>1000524</v>
      </c>
      <c r="C3196" s="23" t="s">
        <v>3163</v>
      </c>
      <c r="D3196" s="23" t="str">
        <f>VLOOKUP(B3196,'5b'!$B$4:$E$904,2,FALSE)</f>
        <v>M</v>
      </c>
      <c r="E3196" s="23" t="str">
        <f>INDEX(Table,MATCH('Classwork 5'!B3196,'5b'!$B$4:$B$904,0),3)</f>
        <v>18-25</v>
      </c>
      <c r="F3196" s="23">
        <f>INDEX(Table,MATCH('Classwork 5'!B3196,'5b'!$B$4:$B$904,0),4)</f>
        <v>0</v>
      </c>
      <c r="G3196" s="23">
        <v>8</v>
      </c>
      <c r="H3196" s="24">
        <v>6131</v>
      </c>
    </row>
    <row r="3197" spans="2:8" x14ac:dyDescent="0.3">
      <c r="B3197" s="22">
        <v>1000524</v>
      </c>
      <c r="C3197" s="23" t="s">
        <v>3374</v>
      </c>
      <c r="D3197" s="23" t="str">
        <f>VLOOKUP(B3197,'5b'!$B$4:$E$904,2,FALSE)</f>
        <v>M</v>
      </c>
      <c r="E3197" s="23" t="str">
        <f>INDEX(Table,MATCH('Classwork 5'!B3197,'5b'!$B$4:$B$904,0),3)</f>
        <v>18-25</v>
      </c>
      <c r="F3197" s="23">
        <f>INDEX(Table,MATCH('Classwork 5'!B3197,'5b'!$B$4:$B$904,0),4)</f>
        <v>0</v>
      </c>
      <c r="G3197" s="23">
        <v>6</v>
      </c>
      <c r="H3197" s="24">
        <v>16373</v>
      </c>
    </row>
    <row r="3198" spans="2:8" x14ac:dyDescent="0.3">
      <c r="B3198" s="22">
        <v>1000524</v>
      </c>
      <c r="C3198" s="23" t="s">
        <v>2956</v>
      </c>
      <c r="D3198" s="23" t="str">
        <f>VLOOKUP(B3198,'5b'!$B$4:$E$904,2,FALSE)</f>
        <v>M</v>
      </c>
      <c r="E3198" s="23" t="str">
        <f>INDEX(Table,MATCH('Classwork 5'!B3198,'5b'!$B$4:$B$904,0),3)</f>
        <v>18-25</v>
      </c>
      <c r="F3198" s="23">
        <f>INDEX(Table,MATCH('Classwork 5'!B3198,'5b'!$B$4:$B$904,0),4)</f>
        <v>0</v>
      </c>
      <c r="G3198" s="23">
        <v>13</v>
      </c>
      <c r="H3198" s="24">
        <v>750</v>
      </c>
    </row>
    <row r="3199" spans="2:8" x14ac:dyDescent="0.3">
      <c r="B3199" s="22">
        <v>1000524</v>
      </c>
      <c r="C3199" s="23" t="s">
        <v>2988</v>
      </c>
      <c r="D3199" s="23" t="str">
        <f>VLOOKUP(B3199,'5b'!$B$4:$E$904,2,FALSE)</f>
        <v>M</v>
      </c>
      <c r="E3199" s="23" t="str">
        <f>INDEX(Table,MATCH('Classwork 5'!B3199,'5b'!$B$4:$B$904,0),3)</f>
        <v>18-25</v>
      </c>
      <c r="F3199" s="23">
        <f>INDEX(Table,MATCH('Classwork 5'!B3199,'5b'!$B$4:$B$904,0),4)</f>
        <v>0</v>
      </c>
      <c r="G3199" s="23">
        <v>5</v>
      </c>
      <c r="H3199" s="24">
        <v>7037</v>
      </c>
    </row>
    <row r="3200" spans="2:8" x14ac:dyDescent="0.3">
      <c r="B3200" s="22">
        <v>1000524</v>
      </c>
      <c r="C3200" s="23" t="s">
        <v>3043</v>
      </c>
      <c r="D3200" s="23" t="str">
        <f>VLOOKUP(B3200,'5b'!$B$4:$E$904,2,FALSE)</f>
        <v>M</v>
      </c>
      <c r="E3200" s="23" t="str">
        <f>INDEX(Table,MATCH('Classwork 5'!B3200,'5b'!$B$4:$B$904,0),3)</f>
        <v>18-25</v>
      </c>
      <c r="F3200" s="23">
        <f>INDEX(Table,MATCH('Classwork 5'!B3200,'5b'!$B$4:$B$904,0),4)</f>
        <v>0</v>
      </c>
      <c r="G3200" s="23">
        <v>5</v>
      </c>
      <c r="H3200" s="24">
        <v>8874</v>
      </c>
    </row>
    <row r="3201" spans="2:8" x14ac:dyDescent="0.3">
      <c r="B3201" s="22">
        <v>1000524</v>
      </c>
      <c r="C3201" s="23" t="s">
        <v>3375</v>
      </c>
      <c r="D3201" s="23" t="str">
        <f>VLOOKUP(B3201,'5b'!$B$4:$E$904,2,FALSE)</f>
        <v>M</v>
      </c>
      <c r="E3201" s="23" t="str">
        <f>INDEX(Table,MATCH('Classwork 5'!B3201,'5b'!$B$4:$B$904,0),3)</f>
        <v>18-25</v>
      </c>
      <c r="F3201" s="23">
        <f>INDEX(Table,MATCH('Classwork 5'!B3201,'5b'!$B$4:$B$904,0),4)</f>
        <v>0</v>
      </c>
      <c r="G3201" s="23">
        <v>11</v>
      </c>
      <c r="H3201" s="24">
        <v>6011</v>
      </c>
    </row>
    <row r="3202" spans="2:8" x14ac:dyDescent="0.3">
      <c r="B3202" s="22">
        <v>1000524</v>
      </c>
      <c r="C3202" s="23" t="s">
        <v>3376</v>
      </c>
      <c r="D3202" s="23" t="str">
        <f>VLOOKUP(B3202,'5b'!$B$4:$E$904,2,FALSE)</f>
        <v>M</v>
      </c>
      <c r="E3202" s="23" t="str">
        <f>INDEX(Table,MATCH('Classwork 5'!B3202,'5b'!$B$4:$B$904,0),3)</f>
        <v>18-25</v>
      </c>
      <c r="F3202" s="23">
        <f>INDEX(Table,MATCH('Classwork 5'!B3202,'5b'!$B$4:$B$904,0),4)</f>
        <v>0</v>
      </c>
      <c r="G3202" s="23">
        <v>5</v>
      </c>
      <c r="H3202" s="24">
        <v>6923</v>
      </c>
    </row>
    <row r="3203" spans="2:8" x14ac:dyDescent="0.3">
      <c r="B3203" s="22">
        <v>1000524</v>
      </c>
      <c r="C3203" s="23" t="s">
        <v>2536</v>
      </c>
      <c r="D3203" s="23" t="str">
        <f>VLOOKUP(B3203,'5b'!$B$4:$E$904,2,FALSE)</f>
        <v>M</v>
      </c>
      <c r="E3203" s="23" t="str">
        <f>INDEX(Table,MATCH('Classwork 5'!B3203,'5b'!$B$4:$B$904,0),3)</f>
        <v>18-25</v>
      </c>
      <c r="F3203" s="23">
        <f>INDEX(Table,MATCH('Classwork 5'!B3203,'5b'!$B$4:$B$904,0),4)</f>
        <v>0</v>
      </c>
      <c r="G3203" s="23">
        <v>5</v>
      </c>
      <c r="H3203" s="24">
        <v>3634</v>
      </c>
    </row>
    <row r="3204" spans="2:8" x14ac:dyDescent="0.3">
      <c r="B3204" s="22">
        <v>1000524</v>
      </c>
      <c r="C3204" s="23" t="s">
        <v>3377</v>
      </c>
      <c r="D3204" s="23" t="str">
        <f>VLOOKUP(B3204,'5b'!$B$4:$E$904,2,FALSE)</f>
        <v>M</v>
      </c>
      <c r="E3204" s="23" t="str">
        <f>INDEX(Table,MATCH('Classwork 5'!B3204,'5b'!$B$4:$B$904,0),3)</f>
        <v>18-25</v>
      </c>
      <c r="F3204" s="23">
        <f>INDEX(Table,MATCH('Classwork 5'!B3204,'5b'!$B$4:$B$904,0),4)</f>
        <v>0</v>
      </c>
      <c r="G3204" s="23">
        <v>5</v>
      </c>
      <c r="H3204" s="24">
        <v>7012</v>
      </c>
    </row>
    <row r="3205" spans="2:8" x14ac:dyDescent="0.3">
      <c r="B3205" s="22">
        <v>1000524</v>
      </c>
      <c r="C3205" s="23" t="s">
        <v>3378</v>
      </c>
      <c r="D3205" s="23" t="str">
        <f>VLOOKUP(B3205,'5b'!$B$4:$E$904,2,FALSE)</f>
        <v>M</v>
      </c>
      <c r="E3205" s="23" t="str">
        <f>INDEX(Table,MATCH('Classwork 5'!B3205,'5b'!$B$4:$B$904,0),3)</f>
        <v>18-25</v>
      </c>
      <c r="F3205" s="23">
        <f>INDEX(Table,MATCH('Classwork 5'!B3205,'5b'!$B$4:$B$904,0),4)</f>
        <v>0</v>
      </c>
      <c r="G3205" s="23">
        <v>5</v>
      </c>
      <c r="H3205" s="24">
        <v>7189</v>
      </c>
    </row>
    <row r="3206" spans="2:8" x14ac:dyDescent="0.3">
      <c r="B3206" s="22">
        <v>1000524</v>
      </c>
      <c r="C3206" s="23" t="s">
        <v>2079</v>
      </c>
      <c r="D3206" s="23" t="str">
        <f>VLOOKUP(B3206,'5b'!$B$4:$E$904,2,FALSE)</f>
        <v>M</v>
      </c>
      <c r="E3206" s="23" t="str">
        <f>INDEX(Table,MATCH('Classwork 5'!B3206,'5b'!$B$4:$B$904,0),3)</f>
        <v>18-25</v>
      </c>
      <c r="F3206" s="23">
        <f>INDEX(Table,MATCH('Classwork 5'!B3206,'5b'!$B$4:$B$904,0),4)</f>
        <v>0</v>
      </c>
      <c r="G3206" s="23">
        <v>13</v>
      </c>
      <c r="H3206" s="24">
        <v>943</v>
      </c>
    </row>
    <row r="3207" spans="2:8" x14ac:dyDescent="0.3">
      <c r="B3207" s="22">
        <v>1000524</v>
      </c>
      <c r="C3207" s="23" t="s">
        <v>2180</v>
      </c>
      <c r="D3207" s="23" t="str">
        <f>VLOOKUP(B3207,'5b'!$B$4:$E$904,2,FALSE)</f>
        <v>M</v>
      </c>
      <c r="E3207" s="23" t="str">
        <f>INDEX(Table,MATCH('Classwork 5'!B3207,'5b'!$B$4:$B$904,0),3)</f>
        <v>18-25</v>
      </c>
      <c r="F3207" s="23">
        <f>INDEX(Table,MATCH('Classwork 5'!B3207,'5b'!$B$4:$B$904,0),4)</f>
        <v>0</v>
      </c>
      <c r="G3207" s="23">
        <v>4</v>
      </c>
      <c r="H3207" s="24">
        <v>2842</v>
      </c>
    </row>
    <row r="3208" spans="2:8" x14ac:dyDescent="0.3">
      <c r="B3208" s="22">
        <v>1000524</v>
      </c>
      <c r="C3208" s="23" t="s">
        <v>2036</v>
      </c>
      <c r="D3208" s="23" t="str">
        <f>VLOOKUP(B3208,'5b'!$B$4:$E$904,2,FALSE)</f>
        <v>M</v>
      </c>
      <c r="E3208" s="23" t="str">
        <f>INDEX(Table,MATCH('Classwork 5'!B3208,'5b'!$B$4:$B$904,0),3)</f>
        <v>18-25</v>
      </c>
      <c r="F3208" s="23">
        <f>INDEX(Table,MATCH('Classwork 5'!B3208,'5b'!$B$4:$B$904,0),4)</f>
        <v>0</v>
      </c>
      <c r="G3208" s="23">
        <v>8</v>
      </c>
      <c r="H3208" s="24">
        <v>7890</v>
      </c>
    </row>
    <row r="3209" spans="2:8" x14ac:dyDescent="0.3">
      <c r="B3209" s="22">
        <v>1000524</v>
      </c>
      <c r="C3209" s="23" t="s">
        <v>2318</v>
      </c>
      <c r="D3209" s="23" t="str">
        <f>VLOOKUP(B3209,'5b'!$B$4:$E$904,2,FALSE)</f>
        <v>M</v>
      </c>
      <c r="E3209" s="23" t="str">
        <f>INDEX(Table,MATCH('Classwork 5'!B3209,'5b'!$B$4:$B$904,0),3)</f>
        <v>18-25</v>
      </c>
      <c r="F3209" s="23">
        <f>INDEX(Table,MATCH('Classwork 5'!B3209,'5b'!$B$4:$B$904,0),4)</f>
        <v>0</v>
      </c>
      <c r="G3209" s="23">
        <v>12</v>
      </c>
      <c r="H3209" s="24">
        <v>1736</v>
      </c>
    </row>
    <row r="3210" spans="2:8" x14ac:dyDescent="0.3">
      <c r="B3210" s="22">
        <v>1000524</v>
      </c>
      <c r="C3210" s="23" t="s">
        <v>3379</v>
      </c>
      <c r="D3210" s="23" t="str">
        <f>VLOOKUP(B3210,'5b'!$B$4:$E$904,2,FALSE)</f>
        <v>M</v>
      </c>
      <c r="E3210" s="23" t="str">
        <f>INDEX(Table,MATCH('Classwork 5'!B3210,'5b'!$B$4:$B$904,0),3)</f>
        <v>18-25</v>
      </c>
      <c r="F3210" s="23">
        <f>INDEX(Table,MATCH('Classwork 5'!B3210,'5b'!$B$4:$B$904,0),4)</f>
        <v>0</v>
      </c>
      <c r="G3210" s="23">
        <v>8</v>
      </c>
      <c r="H3210" s="24">
        <v>2213</v>
      </c>
    </row>
    <row r="3211" spans="2:8" x14ac:dyDescent="0.3">
      <c r="B3211" s="22">
        <v>1000524</v>
      </c>
      <c r="C3211" s="23" t="s">
        <v>3380</v>
      </c>
      <c r="D3211" s="23" t="str">
        <f>VLOOKUP(B3211,'5b'!$B$4:$E$904,2,FALSE)</f>
        <v>M</v>
      </c>
      <c r="E3211" s="23" t="str">
        <f>INDEX(Table,MATCH('Classwork 5'!B3211,'5b'!$B$4:$B$904,0),3)</f>
        <v>18-25</v>
      </c>
      <c r="F3211" s="23">
        <f>INDEX(Table,MATCH('Classwork 5'!B3211,'5b'!$B$4:$B$904,0),4)</f>
        <v>0</v>
      </c>
      <c r="G3211" s="23">
        <v>18</v>
      </c>
      <c r="H3211" s="24">
        <v>1609</v>
      </c>
    </row>
    <row r="3212" spans="2:8" x14ac:dyDescent="0.3">
      <c r="B3212" s="22">
        <v>1000524</v>
      </c>
      <c r="C3212" s="23" t="s">
        <v>3381</v>
      </c>
      <c r="D3212" s="23" t="str">
        <f>VLOOKUP(B3212,'5b'!$B$4:$E$904,2,FALSE)</f>
        <v>M</v>
      </c>
      <c r="E3212" s="23" t="str">
        <f>INDEX(Table,MATCH('Classwork 5'!B3212,'5b'!$B$4:$B$904,0),3)</f>
        <v>18-25</v>
      </c>
      <c r="F3212" s="23">
        <f>INDEX(Table,MATCH('Classwork 5'!B3212,'5b'!$B$4:$B$904,0),4)</f>
        <v>0</v>
      </c>
      <c r="G3212" s="23">
        <v>16</v>
      </c>
      <c r="H3212" s="24">
        <v>4151</v>
      </c>
    </row>
    <row r="3213" spans="2:8" x14ac:dyDescent="0.3">
      <c r="B3213" s="22">
        <v>1000524</v>
      </c>
      <c r="C3213" s="23" t="s">
        <v>2746</v>
      </c>
      <c r="D3213" s="23" t="str">
        <f>VLOOKUP(B3213,'5b'!$B$4:$E$904,2,FALSE)</f>
        <v>M</v>
      </c>
      <c r="E3213" s="23" t="str">
        <f>INDEX(Table,MATCH('Classwork 5'!B3213,'5b'!$B$4:$B$904,0),3)</f>
        <v>18-25</v>
      </c>
      <c r="F3213" s="23">
        <f>INDEX(Table,MATCH('Classwork 5'!B3213,'5b'!$B$4:$B$904,0),4)</f>
        <v>0</v>
      </c>
      <c r="G3213" s="23">
        <v>1</v>
      </c>
      <c r="H3213" s="24">
        <v>15746</v>
      </c>
    </row>
    <row r="3214" spans="2:8" x14ac:dyDescent="0.3">
      <c r="B3214" s="22">
        <v>1000524</v>
      </c>
      <c r="C3214" s="23" t="s">
        <v>3088</v>
      </c>
      <c r="D3214" s="23" t="str">
        <f>VLOOKUP(B3214,'5b'!$B$4:$E$904,2,FALSE)</f>
        <v>M</v>
      </c>
      <c r="E3214" s="23" t="str">
        <f>INDEX(Table,MATCH('Classwork 5'!B3214,'5b'!$B$4:$B$904,0),3)</f>
        <v>18-25</v>
      </c>
      <c r="F3214" s="23">
        <f>INDEX(Table,MATCH('Classwork 5'!B3214,'5b'!$B$4:$B$904,0),4)</f>
        <v>0</v>
      </c>
      <c r="G3214" s="23">
        <v>16</v>
      </c>
      <c r="H3214" s="24">
        <v>8670</v>
      </c>
    </row>
    <row r="3215" spans="2:8" x14ac:dyDescent="0.3">
      <c r="B3215" s="22">
        <v>1000524</v>
      </c>
      <c r="C3215" s="23" t="s">
        <v>3382</v>
      </c>
      <c r="D3215" s="23" t="str">
        <f>VLOOKUP(B3215,'5b'!$B$4:$E$904,2,FALSE)</f>
        <v>M</v>
      </c>
      <c r="E3215" s="23" t="str">
        <f>INDEX(Table,MATCH('Classwork 5'!B3215,'5b'!$B$4:$B$904,0),3)</f>
        <v>18-25</v>
      </c>
      <c r="F3215" s="23">
        <f>INDEX(Table,MATCH('Classwork 5'!B3215,'5b'!$B$4:$B$904,0),4)</f>
        <v>0</v>
      </c>
      <c r="G3215" s="23">
        <v>5</v>
      </c>
      <c r="H3215" s="24">
        <v>2019</v>
      </c>
    </row>
    <row r="3216" spans="2:8" x14ac:dyDescent="0.3">
      <c r="B3216" s="22">
        <v>1000524</v>
      </c>
      <c r="C3216" s="23" t="s">
        <v>3383</v>
      </c>
      <c r="D3216" s="23" t="str">
        <f>VLOOKUP(B3216,'5b'!$B$4:$E$904,2,FALSE)</f>
        <v>M</v>
      </c>
      <c r="E3216" s="23" t="str">
        <f>INDEX(Table,MATCH('Classwork 5'!B3216,'5b'!$B$4:$B$904,0),3)</f>
        <v>18-25</v>
      </c>
      <c r="F3216" s="23">
        <f>INDEX(Table,MATCH('Classwork 5'!B3216,'5b'!$B$4:$B$904,0),4)</f>
        <v>0</v>
      </c>
      <c r="G3216" s="23">
        <v>1</v>
      </c>
      <c r="H3216" s="24">
        <v>7745</v>
      </c>
    </row>
    <row r="3217" spans="2:8" x14ac:dyDescent="0.3">
      <c r="B3217" s="22">
        <v>1000524</v>
      </c>
      <c r="C3217" s="23" t="s">
        <v>2060</v>
      </c>
      <c r="D3217" s="23" t="str">
        <f>VLOOKUP(B3217,'5b'!$B$4:$E$904,2,FALSE)</f>
        <v>M</v>
      </c>
      <c r="E3217" s="23" t="str">
        <f>INDEX(Table,MATCH('Classwork 5'!B3217,'5b'!$B$4:$B$904,0),3)</f>
        <v>18-25</v>
      </c>
      <c r="F3217" s="23">
        <f>INDEX(Table,MATCH('Classwork 5'!B3217,'5b'!$B$4:$B$904,0),4)</f>
        <v>0</v>
      </c>
      <c r="G3217" s="23">
        <v>1</v>
      </c>
      <c r="H3217" s="24">
        <v>3857</v>
      </c>
    </row>
    <row r="3218" spans="2:8" x14ac:dyDescent="0.3">
      <c r="B3218" s="22">
        <v>1000524</v>
      </c>
      <c r="C3218" s="23" t="s">
        <v>3384</v>
      </c>
      <c r="D3218" s="23" t="str">
        <f>VLOOKUP(B3218,'5b'!$B$4:$E$904,2,FALSE)</f>
        <v>M</v>
      </c>
      <c r="E3218" s="23" t="str">
        <f>INDEX(Table,MATCH('Classwork 5'!B3218,'5b'!$B$4:$B$904,0),3)</f>
        <v>18-25</v>
      </c>
      <c r="F3218" s="23">
        <f>INDEX(Table,MATCH('Classwork 5'!B3218,'5b'!$B$4:$B$904,0),4)</f>
        <v>0</v>
      </c>
      <c r="G3218" s="23">
        <v>11</v>
      </c>
      <c r="H3218" s="24">
        <v>2981</v>
      </c>
    </row>
    <row r="3219" spans="2:8" x14ac:dyDescent="0.3">
      <c r="B3219" s="22">
        <v>1000524</v>
      </c>
      <c r="C3219" s="23" t="s">
        <v>3182</v>
      </c>
      <c r="D3219" s="23" t="str">
        <f>VLOOKUP(B3219,'5b'!$B$4:$E$904,2,FALSE)</f>
        <v>M</v>
      </c>
      <c r="E3219" s="23" t="str">
        <f>INDEX(Table,MATCH('Classwork 5'!B3219,'5b'!$B$4:$B$904,0),3)</f>
        <v>18-25</v>
      </c>
      <c r="F3219" s="23">
        <f>INDEX(Table,MATCH('Classwork 5'!B3219,'5b'!$B$4:$B$904,0),4)</f>
        <v>0</v>
      </c>
      <c r="G3219" s="23">
        <v>5</v>
      </c>
      <c r="H3219" s="24">
        <v>5149</v>
      </c>
    </row>
    <row r="3220" spans="2:8" x14ac:dyDescent="0.3">
      <c r="B3220" s="22">
        <v>1000525</v>
      </c>
      <c r="C3220" s="23" t="s">
        <v>3051</v>
      </c>
      <c r="D3220" s="23" t="str">
        <f>VLOOKUP(B3220,'5b'!$B$4:$E$904,2,FALSE)</f>
        <v>M</v>
      </c>
      <c r="E3220" s="23" t="str">
        <f>INDEX(Table,MATCH('Classwork 5'!B3220,'5b'!$B$4:$B$904,0),3)</f>
        <v>36-45</v>
      </c>
      <c r="F3220" s="23">
        <f>INDEX(Table,MATCH('Classwork 5'!B3220,'5b'!$B$4:$B$904,0),4)</f>
        <v>6</v>
      </c>
      <c r="G3220" s="23">
        <v>8</v>
      </c>
      <c r="H3220" s="24">
        <v>9813</v>
      </c>
    </row>
    <row r="3221" spans="2:8" x14ac:dyDescent="0.3">
      <c r="B3221" s="22">
        <v>1000526</v>
      </c>
      <c r="C3221" s="23" t="s">
        <v>1942</v>
      </c>
      <c r="D3221" s="23" t="str">
        <f>VLOOKUP(B3221,'5b'!$B$4:$E$904,2,FALSE)</f>
        <v>M</v>
      </c>
      <c r="E3221" s="23" t="str">
        <f>INDEX(Table,MATCH('Classwork 5'!B3221,'5b'!$B$4:$B$904,0),3)</f>
        <v>46-50</v>
      </c>
      <c r="F3221" s="23">
        <f>INDEX(Table,MATCH('Classwork 5'!B3221,'5b'!$B$4:$B$904,0),4)</f>
        <v>17</v>
      </c>
      <c r="G3221" s="23">
        <v>1</v>
      </c>
      <c r="H3221" s="24">
        <v>12110</v>
      </c>
    </row>
    <row r="3222" spans="2:8" x14ac:dyDescent="0.3">
      <c r="B3222" s="22">
        <v>1000526</v>
      </c>
      <c r="C3222" s="23" t="s">
        <v>2157</v>
      </c>
      <c r="D3222" s="23" t="str">
        <f>VLOOKUP(B3222,'5b'!$B$4:$E$904,2,FALSE)</f>
        <v>M</v>
      </c>
      <c r="E3222" s="23" t="str">
        <f>INDEX(Table,MATCH('Classwork 5'!B3222,'5b'!$B$4:$B$904,0),3)</f>
        <v>46-50</v>
      </c>
      <c r="F3222" s="23">
        <f>INDEX(Table,MATCH('Classwork 5'!B3222,'5b'!$B$4:$B$904,0),4)</f>
        <v>17</v>
      </c>
      <c r="G3222" s="23">
        <v>1</v>
      </c>
      <c r="H3222" s="24">
        <v>12070</v>
      </c>
    </row>
    <row r="3223" spans="2:8" x14ac:dyDescent="0.3">
      <c r="B3223" s="22">
        <v>1000529</v>
      </c>
      <c r="C3223" s="23" t="s">
        <v>2182</v>
      </c>
      <c r="D3223" s="23" t="str">
        <f>VLOOKUP(B3223,'5b'!$B$4:$E$904,2,FALSE)</f>
        <v>M</v>
      </c>
      <c r="E3223" s="23" t="str">
        <f>INDEX(Table,MATCH('Classwork 5'!B3223,'5b'!$B$4:$B$904,0),3)</f>
        <v>36-45</v>
      </c>
      <c r="F3223" s="23">
        <f>INDEX(Table,MATCH('Classwork 5'!B3223,'5b'!$B$4:$B$904,0),4)</f>
        <v>12</v>
      </c>
      <c r="G3223" s="23">
        <v>1</v>
      </c>
      <c r="H3223" s="24">
        <v>19549</v>
      </c>
    </row>
    <row r="3224" spans="2:8" x14ac:dyDescent="0.3">
      <c r="B3224" s="22">
        <v>1000529</v>
      </c>
      <c r="C3224" s="23" t="s">
        <v>2411</v>
      </c>
      <c r="D3224" s="23" t="str">
        <f>VLOOKUP(B3224,'5b'!$B$4:$E$904,2,FALSE)</f>
        <v>M</v>
      </c>
      <c r="E3224" s="23" t="str">
        <f>INDEX(Table,MATCH('Classwork 5'!B3224,'5b'!$B$4:$B$904,0),3)</f>
        <v>36-45</v>
      </c>
      <c r="F3224" s="23">
        <f>INDEX(Table,MATCH('Classwork 5'!B3224,'5b'!$B$4:$B$904,0),4)</f>
        <v>12</v>
      </c>
      <c r="G3224" s="23">
        <v>1</v>
      </c>
      <c r="H3224" s="24">
        <v>11674</v>
      </c>
    </row>
    <row r="3225" spans="2:8" x14ac:dyDescent="0.3">
      <c r="B3225" s="22">
        <v>1000529</v>
      </c>
      <c r="C3225" s="23" t="s">
        <v>2243</v>
      </c>
      <c r="D3225" s="23" t="str">
        <f>VLOOKUP(B3225,'5b'!$B$4:$E$904,2,FALSE)</f>
        <v>M</v>
      </c>
      <c r="E3225" s="23" t="str">
        <f>INDEX(Table,MATCH('Classwork 5'!B3225,'5b'!$B$4:$B$904,0),3)</f>
        <v>36-45</v>
      </c>
      <c r="F3225" s="23">
        <f>INDEX(Table,MATCH('Classwork 5'!B3225,'5b'!$B$4:$B$904,0),4)</f>
        <v>12</v>
      </c>
      <c r="G3225" s="23">
        <v>1</v>
      </c>
      <c r="H3225" s="24">
        <v>11754</v>
      </c>
    </row>
    <row r="3226" spans="2:8" x14ac:dyDescent="0.3">
      <c r="B3226" s="22">
        <v>1000529</v>
      </c>
      <c r="C3226" s="23" t="s">
        <v>2464</v>
      </c>
      <c r="D3226" s="23" t="str">
        <f>VLOOKUP(B3226,'5b'!$B$4:$E$904,2,FALSE)</f>
        <v>M</v>
      </c>
      <c r="E3226" s="23" t="str">
        <f>INDEX(Table,MATCH('Classwork 5'!B3226,'5b'!$B$4:$B$904,0),3)</f>
        <v>36-45</v>
      </c>
      <c r="F3226" s="23">
        <f>INDEX(Table,MATCH('Classwork 5'!B3226,'5b'!$B$4:$B$904,0),4)</f>
        <v>12</v>
      </c>
      <c r="G3226" s="23">
        <v>1</v>
      </c>
      <c r="H3226" s="24">
        <v>15641</v>
      </c>
    </row>
    <row r="3227" spans="2:8" x14ac:dyDescent="0.3">
      <c r="B3227" s="22">
        <v>1000529</v>
      </c>
      <c r="C3227" s="23" t="s">
        <v>2208</v>
      </c>
      <c r="D3227" s="23" t="str">
        <f>VLOOKUP(B3227,'5b'!$B$4:$E$904,2,FALSE)</f>
        <v>M</v>
      </c>
      <c r="E3227" s="23" t="str">
        <f>INDEX(Table,MATCH('Classwork 5'!B3227,'5b'!$B$4:$B$904,0),3)</f>
        <v>36-45</v>
      </c>
      <c r="F3227" s="23">
        <f>INDEX(Table,MATCH('Classwork 5'!B3227,'5b'!$B$4:$B$904,0),4)</f>
        <v>12</v>
      </c>
      <c r="G3227" s="23">
        <v>1</v>
      </c>
      <c r="H3227" s="24">
        <v>19456</v>
      </c>
    </row>
    <row r="3228" spans="2:8" x14ac:dyDescent="0.3">
      <c r="B3228" s="22">
        <v>1000529</v>
      </c>
      <c r="C3228" s="23" t="s">
        <v>2368</v>
      </c>
      <c r="D3228" s="23" t="str">
        <f>VLOOKUP(B3228,'5b'!$B$4:$E$904,2,FALSE)</f>
        <v>M</v>
      </c>
      <c r="E3228" s="23" t="str">
        <f>INDEX(Table,MATCH('Classwork 5'!B3228,'5b'!$B$4:$B$904,0),3)</f>
        <v>36-45</v>
      </c>
      <c r="F3228" s="23">
        <f>INDEX(Table,MATCH('Classwork 5'!B3228,'5b'!$B$4:$B$904,0),4)</f>
        <v>12</v>
      </c>
      <c r="G3228" s="23">
        <v>1</v>
      </c>
      <c r="H3228" s="24">
        <v>11452</v>
      </c>
    </row>
    <row r="3229" spans="2:8" x14ac:dyDescent="0.3">
      <c r="B3229" s="22">
        <v>1000529</v>
      </c>
      <c r="C3229" s="23" t="s">
        <v>2271</v>
      </c>
      <c r="D3229" s="23" t="str">
        <f>VLOOKUP(B3229,'5b'!$B$4:$E$904,2,FALSE)</f>
        <v>M</v>
      </c>
      <c r="E3229" s="23" t="str">
        <f>INDEX(Table,MATCH('Classwork 5'!B3229,'5b'!$B$4:$B$904,0),3)</f>
        <v>36-45</v>
      </c>
      <c r="F3229" s="23">
        <f>INDEX(Table,MATCH('Classwork 5'!B3229,'5b'!$B$4:$B$904,0),4)</f>
        <v>12</v>
      </c>
      <c r="G3229" s="23">
        <v>6</v>
      </c>
      <c r="H3229" s="24">
        <v>16660</v>
      </c>
    </row>
    <row r="3230" spans="2:8" x14ac:dyDescent="0.3">
      <c r="B3230" s="22">
        <v>1000529</v>
      </c>
      <c r="C3230" s="23" t="s">
        <v>2616</v>
      </c>
      <c r="D3230" s="23" t="str">
        <f>VLOOKUP(B3230,'5b'!$B$4:$E$904,2,FALSE)</f>
        <v>M</v>
      </c>
      <c r="E3230" s="23" t="str">
        <f>INDEX(Table,MATCH('Classwork 5'!B3230,'5b'!$B$4:$B$904,0),3)</f>
        <v>36-45</v>
      </c>
      <c r="F3230" s="23">
        <f>INDEX(Table,MATCH('Classwork 5'!B3230,'5b'!$B$4:$B$904,0),4)</f>
        <v>12</v>
      </c>
      <c r="G3230" s="23">
        <v>15</v>
      </c>
      <c r="H3230" s="24">
        <v>17045</v>
      </c>
    </row>
    <row r="3231" spans="2:8" x14ac:dyDescent="0.3">
      <c r="B3231" s="22">
        <v>1000529</v>
      </c>
      <c r="C3231" s="23" t="s">
        <v>2296</v>
      </c>
      <c r="D3231" s="23" t="str">
        <f>VLOOKUP(B3231,'5b'!$B$4:$E$904,2,FALSE)</f>
        <v>M</v>
      </c>
      <c r="E3231" s="23" t="str">
        <f>INDEX(Table,MATCH('Classwork 5'!B3231,'5b'!$B$4:$B$904,0),3)</f>
        <v>36-45</v>
      </c>
      <c r="F3231" s="23">
        <f>INDEX(Table,MATCH('Classwork 5'!B3231,'5b'!$B$4:$B$904,0),4)</f>
        <v>12</v>
      </c>
      <c r="G3231" s="23">
        <v>8</v>
      </c>
      <c r="H3231" s="24">
        <v>9753</v>
      </c>
    </row>
    <row r="3232" spans="2:8" x14ac:dyDescent="0.3">
      <c r="B3232" s="22">
        <v>1000529</v>
      </c>
      <c r="C3232" s="23" t="s">
        <v>2231</v>
      </c>
      <c r="D3232" s="23" t="str">
        <f>VLOOKUP(B3232,'5b'!$B$4:$E$904,2,FALSE)</f>
        <v>M</v>
      </c>
      <c r="E3232" s="23" t="str">
        <f>INDEX(Table,MATCH('Classwork 5'!B3232,'5b'!$B$4:$B$904,0),3)</f>
        <v>36-45</v>
      </c>
      <c r="F3232" s="23">
        <f>INDEX(Table,MATCH('Classwork 5'!B3232,'5b'!$B$4:$B$904,0),4)</f>
        <v>12</v>
      </c>
      <c r="G3232" s="23">
        <v>5</v>
      </c>
      <c r="H3232" s="24">
        <v>7085</v>
      </c>
    </row>
    <row r="3233" spans="2:8" x14ac:dyDescent="0.3">
      <c r="B3233" s="22">
        <v>1000530</v>
      </c>
      <c r="C3233" s="23" t="s">
        <v>2851</v>
      </c>
      <c r="D3233" s="23" t="str">
        <f>VLOOKUP(B3233,'5b'!$B$4:$E$904,2,FALSE)</f>
        <v>M</v>
      </c>
      <c r="E3233" s="23" t="str">
        <f>INDEX(Table,MATCH('Classwork 5'!B3233,'5b'!$B$4:$B$904,0),3)</f>
        <v>26-35</v>
      </c>
      <c r="F3233" s="23">
        <f>INDEX(Table,MATCH('Classwork 5'!B3233,'5b'!$B$4:$B$904,0),4)</f>
        <v>2</v>
      </c>
      <c r="G3233" s="23">
        <v>8</v>
      </c>
      <c r="H3233" s="24">
        <v>9705</v>
      </c>
    </row>
    <row r="3234" spans="2:8" x14ac:dyDescent="0.3">
      <c r="B3234" s="22">
        <v>1000530</v>
      </c>
      <c r="C3234" s="23" t="s">
        <v>2147</v>
      </c>
      <c r="D3234" s="23" t="str">
        <f>VLOOKUP(B3234,'5b'!$B$4:$E$904,2,FALSE)</f>
        <v>M</v>
      </c>
      <c r="E3234" s="23" t="str">
        <f>INDEX(Table,MATCH('Classwork 5'!B3234,'5b'!$B$4:$B$904,0),3)</f>
        <v>26-35</v>
      </c>
      <c r="F3234" s="23">
        <f>INDEX(Table,MATCH('Classwork 5'!B3234,'5b'!$B$4:$B$904,0),4)</f>
        <v>2</v>
      </c>
      <c r="G3234" s="23">
        <v>8</v>
      </c>
      <c r="H3234" s="24">
        <v>9967</v>
      </c>
    </row>
    <row r="3235" spans="2:8" x14ac:dyDescent="0.3">
      <c r="B3235" s="22">
        <v>1000530</v>
      </c>
      <c r="C3235" s="23" t="s">
        <v>2053</v>
      </c>
      <c r="D3235" s="23" t="str">
        <f>VLOOKUP(B3235,'5b'!$B$4:$E$904,2,FALSE)</f>
        <v>M</v>
      </c>
      <c r="E3235" s="23" t="str">
        <f>INDEX(Table,MATCH('Classwork 5'!B3235,'5b'!$B$4:$B$904,0),3)</f>
        <v>26-35</v>
      </c>
      <c r="F3235" s="23">
        <f>INDEX(Table,MATCH('Classwork 5'!B3235,'5b'!$B$4:$B$904,0),4)</f>
        <v>2</v>
      </c>
      <c r="G3235" s="23">
        <v>1</v>
      </c>
      <c r="H3235" s="24">
        <v>15290</v>
      </c>
    </row>
    <row r="3236" spans="2:8" x14ac:dyDescent="0.3">
      <c r="B3236" s="22">
        <v>1000530</v>
      </c>
      <c r="C3236" s="23" t="s">
        <v>2022</v>
      </c>
      <c r="D3236" s="23" t="str">
        <f>VLOOKUP(B3236,'5b'!$B$4:$E$904,2,FALSE)</f>
        <v>M</v>
      </c>
      <c r="E3236" s="23" t="str">
        <f>INDEX(Table,MATCH('Classwork 5'!B3236,'5b'!$B$4:$B$904,0),3)</f>
        <v>26-35</v>
      </c>
      <c r="F3236" s="23">
        <f>INDEX(Table,MATCH('Classwork 5'!B3236,'5b'!$B$4:$B$904,0),4)</f>
        <v>2</v>
      </c>
      <c r="G3236" s="23">
        <v>1</v>
      </c>
      <c r="H3236" s="24">
        <v>11709</v>
      </c>
    </row>
    <row r="3237" spans="2:8" x14ac:dyDescent="0.3">
      <c r="B3237" s="22">
        <v>1000530</v>
      </c>
      <c r="C3237" s="23" t="s">
        <v>2458</v>
      </c>
      <c r="D3237" s="23" t="str">
        <f>VLOOKUP(B3237,'5b'!$B$4:$E$904,2,FALSE)</f>
        <v>M</v>
      </c>
      <c r="E3237" s="23" t="str">
        <f>INDEX(Table,MATCH('Classwork 5'!B3237,'5b'!$B$4:$B$904,0),3)</f>
        <v>26-35</v>
      </c>
      <c r="F3237" s="23">
        <f>INDEX(Table,MATCH('Classwork 5'!B3237,'5b'!$B$4:$B$904,0),4)</f>
        <v>2</v>
      </c>
      <c r="G3237" s="23">
        <v>5</v>
      </c>
      <c r="H3237" s="24">
        <v>7138</v>
      </c>
    </row>
    <row r="3238" spans="2:8" x14ac:dyDescent="0.3">
      <c r="B3238" s="22">
        <v>1000530</v>
      </c>
      <c r="C3238" s="23" t="s">
        <v>2835</v>
      </c>
      <c r="D3238" s="23" t="str">
        <f>VLOOKUP(B3238,'5b'!$B$4:$E$904,2,FALSE)</f>
        <v>M</v>
      </c>
      <c r="E3238" s="23" t="str">
        <f>INDEX(Table,MATCH('Classwork 5'!B3238,'5b'!$B$4:$B$904,0),3)</f>
        <v>26-35</v>
      </c>
      <c r="F3238" s="23">
        <f>INDEX(Table,MATCH('Classwork 5'!B3238,'5b'!$B$4:$B$904,0),4)</f>
        <v>2</v>
      </c>
      <c r="G3238" s="23">
        <v>6</v>
      </c>
      <c r="H3238" s="24">
        <v>16301</v>
      </c>
    </row>
    <row r="3239" spans="2:8" x14ac:dyDescent="0.3">
      <c r="B3239" s="22">
        <v>1000531</v>
      </c>
      <c r="C3239" s="23" t="s">
        <v>2576</v>
      </c>
      <c r="D3239" s="23" t="str">
        <f>VLOOKUP(B3239,'5b'!$B$4:$E$904,2,FALSE)</f>
        <v>F</v>
      </c>
      <c r="E3239" s="23" t="str">
        <f>INDEX(Table,MATCH('Classwork 5'!B3239,'5b'!$B$4:$B$904,0),3)</f>
        <v>18-25</v>
      </c>
      <c r="F3239" s="23">
        <f>INDEX(Table,MATCH('Classwork 5'!B3239,'5b'!$B$4:$B$904,0),4)</f>
        <v>14</v>
      </c>
      <c r="G3239" s="23">
        <v>8</v>
      </c>
      <c r="H3239" s="24">
        <v>7764</v>
      </c>
    </row>
    <row r="3240" spans="2:8" x14ac:dyDescent="0.3">
      <c r="B3240" s="22">
        <v>1000531</v>
      </c>
      <c r="C3240" s="23" t="s">
        <v>2091</v>
      </c>
      <c r="D3240" s="23" t="str">
        <f>VLOOKUP(B3240,'5b'!$B$4:$E$904,2,FALSE)</f>
        <v>F</v>
      </c>
      <c r="E3240" s="23" t="str">
        <f>INDEX(Table,MATCH('Classwork 5'!B3240,'5b'!$B$4:$B$904,0),3)</f>
        <v>18-25</v>
      </c>
      <c r="F3240" s="23">
        <f>INDEX(Table,MATCH('Classwork 5'!B3240,'5b'!$B$4:$B$904,0),4)</f>
        <v>14</v>
      </c>
      <c r="G3240" s="23">
        <v>3</v>
      </c>
      <c r="H3240" s="24">
        <v>13505</v>
      </c>
    </row>
    <row r="3241" spans="2:8" x14ac:dyDescent="0.3">
      <c r="B3241" s="22">
        <v>1000531</v>
      </c>
      <c r="C3241" s="23" t="s">
        <v>2322</v>
      </c>
      <c r="D3241" s="23" t="str">
        <f>VLOOKUP(B3241,'5b'!$B$4:$E$904,2,FALSE)</f>
        <v>F</v>
      </c>
      <c r="E3241" s="23" t="str">
        <f>INDEX(Table,MATCH('Classwork 5'!B3241,'5b'!$B$4:$B$904,0),3)</f>
        <v>18-25</v>
      </c>
      <c r="F3241" s="23">
        <f>INDEX(Table,MATCH('Classwork 5'!B3241,'5b'!$B$4:$B$904,0),4)</f>
        <v>14</v>
      </c>
      <c r="G3241" s="23">
        <v>5</v>
      </c>
      <c r="H3241" s="24">
        <v>8573</v>
      </c>
    </row>
    <row r="3242" spans="2:8" x14ac:dyDescent="0.3">
      <c r="B3242" s="22">
        <v>1000531</v>
      </c>
      <c r="C3242" s="23" t="s">
        <v>2805</v>
      </c>
      <c r="D3242" s="23" t="str">
        <f>VLOOKUP(B3242,'5b'!$B$4:$E$904,2,FALSE)</f>
        <v>F</v>
      </c>
      <c r="E3242" s="23" t="str">
        <f>INDEX(Table,MATCH('Classwork 5'!B3242,'5b'!$B$4:$B$904,0),3)</f>
        <v>18-25</v>
      </c>
      <c r="F3242" s="23">
        <f>INDEX(Table,MATCH('Classwork 5'!B3242,'5b'!$B$4:$B$904,0),4)</f>
        <v>14</v>
      </c>
      <c r="G3242" s="23">
        <v>5</v>
      </c>
      <c r="H3242" s="24">
        <v>5331</v>
      </c>
    </row>
    <row r="3243" spans="2:8" x14ac:dyDescent="0.3">
      <c r="B3243" s="22">
        <v>1000531</v>
      </c>
      <c r="C3243" s="23" t="s">
        <v>3385</v>
      </c>
      <c r="D3243" s="23" t="str">
        <f>VLOOKUP(B3243,'5b'!$B$4:$E$904,2,FALSE)</f>
        <v>F</v>
      </c>
      <c r="E3243" s="23" t="str">
        <f>INDEX(Table,MATCH('Classwork 5'!B3243,'5b'!$B$4:$B$904,0),3)</f>
        <v>18-25</v>
      </c>
      <c r="F3243" s="23">
        <f>INDEX(Table,MATCH('Classwork 5'!B3243,'5b'!$B$4:$B$904,0),4)</f>
        <v>14</v>
      </c>
      <c r="G3243" s="23">
        <v>5</v>
      </c>
      <c r="H3243" s="24">
        <v>3552</v>
      </c>
    </row>
    <row r="3244" spans="2:8" x14ac:dyDescent="0.3">
      <c r="B3244" s="22">
        <v>1000531</v>
      </c>
      <c r="C3244" s="23" t="s">
        <v>2353</v>
      </c>
      <c r="D3244" s="23" t="str">
        <f>VLOOKUP(B3244,'5b'!$B$4:$E$904,2,FALSE)</f>
        <v>F</v>
      </c>
      <c r="E3244" s="23" t="str">
        <f>INDEX(Table,MATCH('Classwork 5'!B3244,'5b'!$B$4:$B$904,0),3)</f>
        <v>18-25</v>
      </c>
      <c r="F3244" s="23">
        <f>INDEX(Table,MATCH('Classwork 5'!B3244,'5b'!$B$4:$B$904,0),4)</f>
        <v>14</v>
      </c>
      <c r="G3244" s="23">
        <v>5</v>
      </c>
      <c r="H3244" s="24">
        <v>5211</v>
      </c>
    </row>
    <row r="3245" spans="2:8" x14ac:dyDescent="0.3">
      <c r="B3245" s="22">
        <v>1000531</v>
      </c>
      <c r="C3245" s="23" t="s">
        <v>2171</v>
      </c>
      <c r="D3245" s="23" t="str">
        <f>VLOOKUP(B3245,'5b'!$B$4:$E$904,2,FALSE)</f>
        <v>F</v>
      </c>
      <c r="E3245" s="23" t="str">
        <f>INDEX(Table,MATCH('Classwork 5'!B3245,'5b'!$B$4:$B$904,0),3)</f>
        <v>18-25</v>
      </c>
      <c r="F3245" s="23">
        <f>INDEX(Table,MATCH('Classwork 5'!B3245,'5b'!$B$4:$B$904,0),4)</f>
        <v>14</v>
      </c>
      <c r="G3245" s="23">
        <v>5</v>
      </c>
      <c r="H3245" s="24">
        <v>3480</v>
      </c>
    </row>
    <row r="3246" spans="2:8" x14ac:dyDescent="0.3">
      <c r="B3246" s="22">
        <v>1000531</v>
      </c>
      <c r="C3246" s="23" t="s">
        <v>2716</v>
      </c>
      <c r="D3246" s="23" t="str">
        <f>VLOOKUP(B3246,'5b'!$B$4:$E$904,2,FALSE)</f>
        <v>F</v>
      </c>
      <c r="E3246" s="23" t="str">
        <f>INDEX(Table,MATCH('Classwork 5'!B3246,'5b'!$B$4:$B$904,0),3)</f>
        <v>18-25</v>
      </c>
      <c r="F3246" s="23">
        <f>INDEX(Table,MATCH('Classwork 5'!B3246,'5b'!$B$4:$B$904,0),4)</f>
        <v>14</v>
      </c>
      <c r="G3246" s="23">
        <v>3</v>
      </c>
      <c r="H3246" s="24">
        <v>5296</v>
      </c>
    </row>
    <row r="3247" spans="2:8" x14ac:dyDescent="0.3">
      <c r="B3247" s="22">
        <v>1000531</v>
      </c>
      <c r="C3247" s="23" t="s">
        <v>2626</v>
      </c>
      <c r="D3247" s="23" t="str">
        <f>VLOOKUP(B3247,'5b'!$B$4:$E$904,2,FALSE)</f>
        <v>F</v>
      </c>
      <c r="E3247" s="23" t="str">
        <f>INDEX(Table,MATCH('Classwork 5'!B3247,'5b'!$B$4:$B$904,0),3)</f>
        <v>18-25</v>
      </c>
      <c r="F3247" s="23">
        <f>INDEX(Table,MATCH('Classwork 5'!B3247,'5b'!$B$4:$B$904,0),4)</f>
        <v>14</v>
      </c>
      <c r="G3247" s="23">
        <v>5</v>
      </c>
      <c r="H3247" s="24">
        <v>5251</v>
      </c>
    </row>
    <row r="3248" spans="2:8" x14ac:dyDescent="0.3">
      <c r="B3248" s="22">
        <v>1000531</v>
      </c>
      <c r="C3248" s="23" t="s">
        <v>3278</v>
      </c>
      <c r="D3248" s="23" t="str">
        <f>VLOOKUP(B3248,'5b'!$B$4:$E$904,2,FALSE)</f>
        <v>F</v>
      </c>
      <c r="E3248" s="23" t="str">
        <f>INDEX(Table,MATCH('Classwork 5'!B3248,'5b'!$B$4:$B$904,0),3)</f>
        <v>18-25</v>
      </c>
      <c r="F3248" s="23">
        <f>INDEX(Table,MATCH('Classwork 5'!B3248,'5b'!$B$4:$B$904,0),4)</f>
        <v>14</v>
      </c>
      <c r="G3248" s="23">
        <v>5</v>
      </c>
      <c r="H3248" s="24">
        <v>5223</v>
      </c>
    </row>
    <row r="3249" spans="2:8" x14ac:dyDescent="0.3">
      <c r="B3249" s="22">
        <v>1000531</v>
      </c>
      <c r="C3249" s="23" t="s">
        <v>2226</v>
      </c>
      <c r="D3249" s="23" t="str">
        <f>VLOOKUP(B3249,'5b'!$B$4:$E$904,2,FALSE)</f>
        <v>F</v>
      </c>
      <c r="E3249" s="23" t="str">
        <f>INDEX(Table,MATCH('Classwork 5'!B3249,'5b'!$B$4:$B$904,0),3)</f>
        <v>18-25</v>
      </c>
      <c r="F3249" s="23">
        <f>INDEX(Table,MATCH('Classwork 5'!B3249,'5b'!$B$4:$B$904,0),4)</f>
        <v>14</v>
      </c>
      <c r="G3249" s="23">
        <v>3</v>
      </c>
      <c r="H3249" s="24">
        <v>13388</v>
      </c>
    </row>
    <row r="3250" spans="2:8" x14ac:dyDescent="0.3">
      <c r="B3250" s="22">
        <v>1000531</v>
      </c>
      <c r="C3250" s="23" t="s">
        <v>3357</v>
      </c>
      <c r="D3250" s="23" t="str">
        <f>VLOOKUP(B3250,'5b'!$B$4:$E$904,2,FALSE)</f>
        <v>F</v>
      </c>
      <c r="E3250" s="23" t="str">
        <f>INDEX(Table,MATCH('Classwork 5'!B3250,'5b'!$B$4:$B$904,0),3)</f>
        <v>18-25</v>
      </c>
      <c r="F3250" s="23">
        <f>INDEX(Table,MATCH('Classwork 5'!B3250,'5b'!$B$4:$B$904,0),4)</f>
        <v>14</v>
      </c>
      <c r="G3250" s="23">
        <v>5</v>
      </c>
      <c r="H3250" s="24">
        <v>7122</v>
      </c>
    </row>
    <row r="3251" spans="2:8" x14ac:dyDescent="0.3">
      <c r="B3251" s="22">
        <v>1000531</v>
      </c>
      <c r="C3251" s="23" t="s">
        <v>3386</v>
      </c>
      <c r="D3251" s="23" t="str">
        <f>VLOOKUP(B3251,'5b'!$B$4:$E$904,2,FALSE)</f>
        <v>F</v>
      </c>
      <c r="E3251" s="23" t="str">
        <f>INDEX(Table,MATCH('Classwork 5'!B3251,'5b'!$B$4:$B$904,0),3)</f>
        <v>18-25</v>
      </c>
      <c r="F3251" s="23">
        <f>INDEX(Table,MATCH('Classwork 5'!B3251,'5b'!$B$4:$B$904,0),4)</f>
        <v>14</v>
      </c>
      <c r="G3251" s="23">
        <v>2</v>
      </c>
      <c r="H3251" s="24">
        <v>6368</v>
      </c>
    </row>
    <row r="3252" spans="2:8" x14ac:dyDescent="0.3">
      <c r="B3252" s="22">
        <v>1000531</v>
      </c>
      <c r="C3252" s="23" t="s">
        <v>2810</v>
      </c>
      <c r="D3252" s="23" t="str">
        <f>VLOOKUP(B3252,'5b'!$B$4:$E$904,2,FALSE)</f>
        <v>F</v>
      </c>
      <c r="E3252" s="23" t="str">
        <f>INDEX(Table,MATCH('Classwork 5'!B3252,'5b'!$B$4:$B$904,0),3)</f>
        <v>18-25</v>
      </c>
      <c r="F3252" s="23">
        <f>INDEX(Table,MATCH('Classwork 5'!B3252,'5b'!$B$4:$B$904,0),4)</f>
        <v>14</v>
      </c>
      <c r="G3252" s="23">
        <v>5</v>
      </c>
      <c r="H3252" s="24">
        <v>5278</v>
      </c>
    </row>
    <row r="3253" spans="2:8" x14ac:dyDescent="0.3">
      <c r="B3253" s="22">
        <v>1000531</v>
      </c>
      <c r="C3253" s="23" t="s">
        <v>3387</v>
      </c>
      <c r="D3253" s="23" t="str">
        <f>VLOOKUP(B3253,'5b'!$B$4:$E$904,2,FALSE)</f>
        <v>F</v>
      </c>
      <c r="E3253" s="23" t="str">
        <f>INDEX(Table,MATCH('Classwork 5'!B3253,'5b'!$B$4:$B$904,0),3)</f>
        <v>18-25</v>
      </c>
      <c r="F3253" s="23">
        <f>INDEX(Table,MATCH('Classwork 5'!B3253,'5b'!$B$4:$B$904,0),4)</f>
        <v>14</v>
      </c>
      <c r="G3253" s="23">
        <v>4</v>
      </c>
      <c r="H3253" s="24">
        <v>3516</v>
      </c>
    </row>
    <row r="3254" spans="2:8" x14ac:dyDescent="0.3">
      <c r="B3254" s="22">
        <v>1000531</v>
      </c>
      <c r="C3254" s="23" t="s">
        <v>3164</v>
      </c>
      <c r="D3254" s="23" t="str">
        <f>VLOOKUP(B3254,'5b'!$B$4:$E$904,2,FALSE)</f>
        <v>F</v>
      </c>
      <c r="E3254" s="23" t="str">
        <f>INDEX(Table,MATCH('Classwork 5'!B3254,'5b'!$B$4:$B$904,0),3)</f>
        <v>18-25</v>
      </c>
      <c r="F3254" s="23">
        <f>INDEX(Table,MATCH('Classwork 5'!B3254,'5b'!$B$4:$B$904,0),4)</f>
        <v>14</v>
      </c>
      <c r="G3254" s="23">
        <v>8</v>
      </c>
      <c r="H3254" s="24">
        <v>4150</v>
      </c>
    </row>
    <row r="3255" spans="2:8" x14ac:dyDescent="0.3">
      <c r="B3255" s="22">
        <v>1000531</v>
      </c>
      <c r="C3255" s="23" t="s">
        <v>1944</v>
      </c>
      <c r="D3255" s="23" t="str">
        <f>VLOOKUP(B3255,'5b'!$B$4:$E$904,2,FALSE)</f>
        <v>F</v>
      </c>
      <c r="E3255" s="23" t="str">
        <f>INDEX(Table,MATCH('Classwork 5'!B3255,'5b'!$B$4:$B$904,0),3)</f>
        <v>18-25</v>
      </c>
      <c r="F3255" s="23">
        <f>INDEX(Table,MATCH('Classwork 5'!B3255,'5b'!$B$4:$B$904,0),4)</f>
        <v>14</v>
      </c>
      <c r="G3255" s="23">
        <v>8</v>
      </c>
      <c r="H3255" s="24">
        <v>8011</v>
      </c>
    </row>
    <row r="3256" spans="2:8" x14ac:dyDescent="0.3">
      <c r="B3256" s="22">
        <v>1000531</v>
      </c>
      <c r="C3256" s="23" t="s">
        <v>2772</v>
      </c>
      <c r="D3256" s="23" t="str">
        <f>VLOOKUP(B3256,'5b'!$B$4:$E$904,2,FALSE)</f>
        <v>F</v>
      </c>
      <c r="E3256" s="23" t="str">
        <f>INDEX(Table,MATCH('Classwork 5'!B3256,'5b'!$B$4:$B$904,0),3)</f>
        <v>18-25</v>
      </c>
      <c r="F3256" s="23">
        <f>INDEX(Table,MATCH('Classwork 5'!B3256,'5b'!$B$4:$B$904,0),4)</f>
        <v>14</v>
      </c>
      <c r="G3256" s="23">
        <v>8</v>
      </c>
      <c r="H3256" s="24">
        <v>6105</v>
      </c>
    </row>
    <row r="3257" spans="2:8" x14ac:dyDescent="0.3">
      <c r="B3257" s="22">
        <v>1000531</v>
      </c>
      <c r="C3257" s="23" t="s">
        <v>2652</v>
      </c>
      <c r="D3257" s="23" t="str">
        <f>VLOOKUP(B3257,'5b'!$B$4:$E$904,2,FALSE)</f>
        <v>F</v>
      </c>
      <c r="E3257" s="23" t="str">
        <f>INDEX(Table,MATCH('Classwork 5'!B3257,'5b'!$B$4:$B$904,0),3)</f>
        <v>18-25</v>
      </c>
      <c r="F3257" s="23">
        <f>INDEX(Table,MATCH('Classwork 5'!B3257,'5b'!$B$4:$B$904,0),4)</f>
        <v>14</v>
      </c>
      <c r="G3257" s="23">
        <v>8</v>
      </c>
      <c r="H3257" s="24">
        <v>5983</v>
      </c>
    </row>
    <row r="3258" spans="2:8" x14ac:dyDescent="0.3">
      <c r="B3258" s="22">
        <v>1000531</v>
      </c>
      <c r="C3258" s="23" t="s">
        <v>3388</v>
      </c>
      <c r="D3258" s="23" t="str">
        <f>VLOOKUP(B3258,'5b'!$B$4:$E$904,2,FALSE)</f>
        <v>F</v>
      </c>
      <c r="E3258" s="23" t="str">
        <f>INDEX(Table,MATCH('Classwork 5'!B3258,'5b'!$B$4:$B$904,0),3)</f>
        <v>18-25</v>
      </c>
      <c r="F3258" s="23">
        <f>INDEX(Table,MATCH('Classwork 5'!B3258,'5b'!$B$4:$B$904,0),4)</f>
        <v>14</v>
      </c>
      <c r="G3258" s="23">
        <v>4</v>
      </c>
      <c r="H3258" s="24">
        <v>2054</v>
      </c>
    </row>
    <row r="3259" spans="2:8" x14ac:dyDescent="0.3">
      <c r="B3259" s="22">
        <v>1000531</v>
      </c>
      <c r="C3259" s="23" t="s">
        <v>3389</v>
      </c>
      <c r="D3259" s="23" t="str">
        <f>VLOOKUP(B3259,'5b'!$B$4:$E$904,2,FALSE)</f>
        <v>F</v>
      </c>
      <c r="E3259" s="23" t="str">
        <f>INDEX(Table,MATCH('Classwork 5'!B3259,'5b'!$B$4:$B$904,0),3)</f>
        <v>18-25</v>
      </c>
      <c r="F3259" s="23">
        <f>INDEX(Table,MATCH('Classwork 5'!B3259,'5b'!$B$4:$B$904,0),4)</f>
        <v>14</v>
      </c>
      <c r="G3259" s="23">
        <v>8</v>
      </c>
      <c r="H3259" s="24">
        <v>5894</v>
      </c>
    </row>
    <row r="3260" spans="2:8" x14ac:dyDescent="0.3">
      <c r="B3260" s="22">
        <v>1000531</v>
      </c>
      <c r="C3260" s="23" t="s">
        <v>2691</v>
      </c>
      <c r="D3260" s="23" t="str">
        <f>VLOOKUP(B3260,'5b'!$B$4:$E$904,2,FALSE)</f>
        <v>F</v>
      </c>
      <c r="E3260" s="23" t="str">
        <f>INDEX(Table,MATCH('Classwork 5'!B3260,'5b'!$B$4:$B$904,0),3)</f>
        <v>18-25</v>
      </c>
      <c r="F3260" s="23">
        <f>INDEX(Table,MATCH('Classwork 5'!B3260,'5b'!$B$4:$B$904,0),4)</f>
        <v>14</v>
      </c>
      <c r="G3260" s="23">
        <v>8</v>
      </c>
      <c r="H3260" s="24">
        <v>4134</v>
      </c>
    </row>
    <row r="3261" spans="2:8" x14ac:dyDescent="0.3">
      <c r="B3261" s="22">
        <v>1000531</v>
      </c>
      <c r="C3261" s="23" t="s">
        <v>2193</v>
      </c>
      <c r="D3261" s="23" t="str">
        <f>VLOOKUP(B3261,'5b'!$B$4:$E$904,2,FALSE)</f>
        <v>F</v>
      </c>
      <c r="E3261" s="23" t="str">
        <f>INDEX(Table,MATCH('Classwork 5'!B3261,'5b'!$B$4:$B$904,0),3)</f>
        <v>18-25</v>
      </c>
      <c r="F3261" s="23">
        <f>INDEX(Table,MATCH('Classwork 5'!B3261,'5b'!$B$4:$B$904,0),4)</f>
        <v>14</v>
      </c>
      <c r="G3261" s="23">
        <v>1</v>
      </c>
      <c r="H3261" s="24">
        <v>15745</v>
      </c>
    </row>
    <row r="3262" spans="2:8" x14ac:dyDescent="0.3">
      <c r="B3262" s="22">
        <v>1000531</v>
      </c>
      <c r="C3262" s="23" t="s">
        <v>2771</v>
      </c>
      <c r="D3262" s="23" t="str">
        <f>VLOOKUP(B3262,'5b'!$B$4:$E$904,2,FALSE)</f>
        <v>F</v>
      </c>
      <c r="E3262" s="23" t="str">
        <f>INDEX(Table,MATCH('Classwork 5'!B3262,'5b'!$B$4:$B$904,0),3)</f>
        <v>18-25</v>
      </c>
      <c r="F3262" s="23">
        <f>INDEX(Table,MATCH('Classwork 5'!B3262,'5b'!$B$4:$B$904,0),4)</f>
        <v>14</v>
      </c>
      <c r="G3262" s="23">
        <v>1</v>
      </c>
      <c r="H3262" s="24">
        <v>15505</v>
      </c>
    </row>
    <row r="3263" spans="2:8" x14ac:dyDescent="0.3">
      <c r="B3263" s="22">
        <v>1000531</v>
      </c>
      <c r="C3263" s="23" t="s">
        <v>3184</v>
      </c>
      <c r="D3263" s="23" t="str">
        <f>VLOOKUP(B3263,'5b'!$B$4:$E$904,2,FALSE)</f>
        <v>F</v>
      </c>
      <c r="E3263" s="23" t="str">
        <f>INDEX(Table,MATCH('Classwork 5'!B3263,'5b'!$B$4:$B$904,0),3)</f>
        <v>18-25</v>
      </c>
      <c r="F3263" s="23">
        <f>INDEX(Table,MATCH('Classwork 5'!B3263,'5b'!$B$4:$B$904,0),4)</f>
        <v>14</v>
      </c>
      <c r="G3263" s="23">
        <v>2</v>
      </c>
      <c r="H3263" s="24">
        <v>10072</v>
      </c>
    </row>
    <row r="3264" spans="2:8" x14ac:dyDescent="0.3">
      <c r="B3264" s="22">
        <v>1000531</v>
      </c>
      <c r="C3264" s="23" t="s">
        <v>2932</v>
      </c>
      <c r="D3264" s="23" t="str">
        <f>VLOOKUP(B3264,'5b'!$B$4:$E$904,2,FALSE)</f>
        <v>F</v>
      </c>
      <c r="E3264" s="23" t="str">
        <f>INDEX(Table,MATCH('Classwork 5'!B3264,'5b'!$B$4:$B$904,0),3)</f>
        <v>18-25</v>
      </c>
      <c r="F3264" s="23">
        <f>INDEX(Table,MATCH('Classwork 5'!B3264,'5b'!$B$4:$B$904,0),4)</f>
        <v>14</v>
      </c>
      <c r="G3264" s="23">
        <v>16</v>
      </c>
      <c r="H3264" s="24">
        <v>12788</v>
      </c>
    </row>
    <row r="3265" spans="2:8" x14ac:dyDescent="0.3">
      <c r="B3265" s="22">
        <v>1000531</v>
      </c>
      <c r="C3265" s="23" t="s">
        <v>2706</v>
      </c>
      <c r="D3265" s="23" t="str">
        <f>VLOOKUP(B3265,'5b'!$B$4:$E$904,2,FALSE)</f>
        <v>F</v>
      </c>
      <c r="E3265" s="23" t="str">
        <f>INDEX(Table,MATCH('Classwork 5'!B3265,'5b'!$B$4:$B$904,0),3)</f>
        <v>18-25</v>
      </c>
      <c r="F3265" s="23">
        <f>INDEX(Table,MATCH('Classwork 5'!B3265,'5b'!$B$4:$B$904,0),4)</f>
        <v>14</v>
      </c>
      <c r="G3265" s="23">
        <v>5</v>
      </c>
      <c r="H3265" s="24">
        <v>5242</v>
      </c>
    </row>
    <row r="3266" spans="2:8" x14ac:dyDescent="0.3">
      <c r="B3266" s="22">
        <v>1000531</v>
      </c>
      <c r="C3266" s="23" t="s">
        <v>3237</v>
      </c>
      <c r="D3266" s="23" t="str">
        <f>VLOOKUP(B3266,'5b'!$B$4:$E$904,2,FALSE)</f>
        <v>F</v>
      </c>
      <c r="E3266" s="23" t="str">
        <f>INDEX(Table,MATCH('Classwork 5'!B3266,'5b'!$B$4:$B$904,0),3)</f>
        <v>18-25</v>
      </c>
      <c r="F3266" s="23">
        <f>INDEX(Table,MATCH('Classwork 5'!B3266,'5b'!$B$4:$B$904,0),4)</f>
        <v>14</v>
      </c>
      <c r="G3266" s="23">
        <v>5</v>
      </c>
      <c r="H3266" s="24">
        <v>7036</v>
      </c>
    </row>
    <row r="3267" spans="2:8" x14ac:dyDescent="0.3">
      <c r="B3267" s="22">
        <v>1000531</v>
      </c>
      <c r="C3267" s="23" t="s">
        <v>2005</v>
      </c>
      <c r="D3267" s="23" t="str">
        <f>VLOOKUP(B3267,'5b'!$B$4:$E$904,2,FALSE)</f>
        <v>F</v>
      </c>
      <c r="E3267" s="23" t="str">
        <f>INDEX(Table,MATCH('Classwork 5'!B3267,'5b'!$B$4:$B$904,0),3)</f>
        <v>18-25</v>
      </c>
      <c r="F3267" s="23">
        <f>INDEX(Table,MATCH('Classwork 5'!B3267,'5b'!$B$4:$B$904,0),4)</f>
        <v>14</v>
      </c>
      <c r="G3267" s="23">
        <v>5</v>
      </c>
      <c r="H3267" s="24">
        <v>5329</v>
      </c>
    </row>
    <row r="3268" spans="2:8" x14ac:dyDescent="0.3">
      <c r="B3268" s="22">
        <v>1000531</v>
      </c>
      <c r="C3268" s="23" t="s">
        <v>2203</v>
      </c>
      <c r="D3268" s="23" t="str">
        <f>VLOOKUP(B3268,'5b'!$B$4:$E$904,2,FALSE)</f>
        <v>F</v>
      </c>
      <c r="E3268" s="23" t="str">
        <f>INDEX(Table,MATCH('Classwork 5'!B3268,'5b'!$B$4:$B$904,0),3)</f>
        <v>18-25</v>
      </c>
      <c r="F3268" s="23">
        <f>INDEX(Table,MATCH('Classwork 5'!B3268,'5b'!$B$4:$B$904,0),4)</f>
        <v>14</v>
      </c>
      <c r="G3268" s="23">
        <v>1</v>
      </c>
      <c r="H3268" s="24">
        <v>15413</v>
      </c>
    </row>
    <row r="3269" spans="2:8" x14ac:dyDescent="0.3">
      <c r="B3269" s="22">
        <v>1000531</v>
      </c>
      <c r="C3269" s="23" t="s">
        <v>3390</v>
      </c>
      <c r="D3269" s="23" t="str">
        <f>VLOOKUP(B3269,'5b'!$B$4:$E$904,2,FALSE)</f>
        <v>F</v>
      </c>
      <c r="E3269" s="23" t="str">
        <f>INDEX(Table,MATCH('Classwork 5'!B3269,'5b'!$B$4:$B$904,0),3)</f>
        <v>18-25</v>
      </c>
      <c r="F3269" s="23">
        <f>INDEX(Table,MATCH('Classwork 5'!B3269,'5b'!$B$4:$B$904,0),4)</f>
        <v>14</v>
      </c>
      <c r="G3269" s="23">
        <v>8</v>
      </c>
      <c r="H3269" s="24">
        <v>5879</v>
      </c>
    </row>
    <row r="3270" spans="2:8" x14ac:dyDescent="0.3">
      <c r="B3270" s="22">
        <v>1000531</v>
      </c>
      <c r="C3270" s="23" t="s">
        <v>1975</v>
      </c>
      <c r="D3270" s="23" t="str">
        <f>VLOOKUP(B3270,'5b'!$B$4:$E$904,2,FALSE)</f>
        <v>F</v>
      </c>
      <c r="E3270" s="23" t="str">
        <f>INDEX(Table,MATCH('Classwork 5'!B3270,'5b'!$B$4:$B$904,0),3)</f>
        <v>18-25</v>
      </c>
      <c r="F3270" s="23">
        <f>INDEX(Table,MATCH('Classwork 5'!B3270,'5b'!$B$4:$B$904,0),4)</f>
        <v>14</v>
      </c>
      <c r="G3270" s="23">
        <v>14</v>
      </c>
      <c r="H3270" s="24">
        <v>11316</v>
      </c>
    </row>
    <row r="3271" spans="2:8" x14ac:dyDescent="0.3">
      <c r="B3271" s="22">
        <v>1000531</v>
      </c>
      <c r="C3271" s="23" t="s">
        <v>2291</v>
      </c>
      <c r="D3271" s="23" t="str">
        <f>VLOOKUP(B3271,'5b'!$B$4:$E$904,2,FALSE)</f>
        <v>F</v>
      </c>
      <c r="E3271" s="23" t="str">
        <f>INDEX(Table,MATCH('Classwork 5'!B3271,'5b'!$B$4:$B$904,0),3)</f>
        <v>18-25</v>
      </c>
      <c r="F3271" s="23">
        <f>INDEX(Table,MATCH('Classwork 5'!B3271,'5b'!$B$4:$B$904,0),4)</f>
        <v>14</v>
      </c>
      <c r="G3271" s="23">
        <v>5</v>
      </c>
      <c r="H3271" s="24">
        <v>5254</v>
      </c>
    </row>
    <row r="3272" spans="2:8" x14ac:dyDescent="0.3">
      <c r="B3272" s="22">
        <v>1000532</v>
      </c>
      <c r="C3272" s="23" t="s">
        <v>2246</v>
      </c>
      <c r="D3272" s="23" t="str">
        <f>VLOOKUP(B3272,'5b'!$B$4:$E$904,2,FALSE)</f>
        <v>M</v>
      </c>
      <c r="E3272" s="23" t="str">
        <f>INDEX(Table,MATCH('Classwork 5'!B3272,'5b'!$B$4:$B$904,0),3)</f>
        <v>26-35</v>
      </c>
      <c r="F3272" s="23">
        <f>INDEX(Table,MATCH('Classwork 5'!B3272,'5b'!$B$4:$B$904,0),4)</f>
        <v>7</v>
      </c>
      <c r="G3272" s="23">
        <v>3</v>
      </c>
      <c r="H3272" s="24">
        <v>7971</v>
      </c>
    </row>
    <row r="3273" spans="2:8" x14ac:dyDescent="0.3">
      <c r="B3273" s="22">
        <v>1000533</v>
      </c>
      <c r="C3273" s="23" t="s">
        <v>2159</v>
      </c>
      <c r="D3273" s="23" t="str">
        <f>VLOOKUP(B3273,'5b'!$B$4:$E$904,2,FALSE)</f>
        <v>M</v>
      </c>
      <c r="E3273" s="23" t="str">
        <f>INDEX(Table,MATCH('Classwork 5'!B3273,'5b'!$B$4:$B$904,0),3)</f>
        <v>26-35</v>
      </c>
      <c r="F3273" s="23">
        <f>INDEX(Table,MATCH('Classwork 5'!B3273,'5b'!$B$4:$B$904,0),4)</f>
        <v>12</v>
      </c>
      <c r="G3273" s="23">
        <v>8</v>
      </c>
      <c r="H3273" s="24">
        <v>7983</v>
      </c>
    </row>
    <row r="3274" spans="2:8" x14ac:dyDescent="0.3">
      <c r="B3274" s="22">
        <v>1000533</v>
      </c>
      <c r="C3274" s="23" t="s">
        <v>3244</v>
      </c>
      <c r="D3274" s="23" t="str">
        <f>VLOOKUP(B3274,'5b'!$B$4:$E$904,2,FALSE)</f>
        <v>M</v>
      </c>
      <c r="E3274" s="23" t="str">
        <f>INDEX(Table,MATCH('Classwork 5'!B3274,'5b'!$B$4:$B$904,0),3)</f>
        <v>26-35</v>
      </c>
      <c r="F3274" s="23">
        <f>INDEX(Table,MATCH('Classwork 5'!B3274,'5b'!$B$4:$B$904,0),4)</f>
        <v>12</v>
      </c>
      <c r="G3274" s="23">
        <v>7</v>
      </c>
      <c r="H3274" s="24">
        <v>20351</v>
      </c>
    </row>
    <row r="3275" spans="2:8" x14ac:dyDescent="0.3">
      <c r="B3275" s="22">
        <v>1000533</v>
      </c>
      <c r="C3275" s="23" t="s">
        <v>3391</v>
      </c>
      <c r="D3275" s="23" t="str">
        <f>VLOOKUP(B3275,'5b'!$B$4:$E$904,2,FALSE)</f>
        <v>M</v>
      </c>
      <c r="E3275" s="23" t="str">
        <f>INDEX(Table,MATCH('Classwork 5'!B3275,'5b'!$B$4:$B$904,0),3)</f>
        <v>26-35</v>
      </c>
      <c r="F3275" s="23">
        <f>INDEX(Table,MATCH('Classwork 5'!B3275,'5b'!$B$4:$B$904,0),4)</f>
        <v>12</v>
      </c>
      <c r="G3275" s="23">
        <v>3</v>
      </c>
      <c r="H3275" s="24">
        <v>10563</v>
      </c>
    </row>
    <row r="3276" spans="2:8" x14ac:dyDescent="0.3">
      <c r="B3276" s="22">
        <v>1000533</v>
      </c>
      <c r="C3276" s="23" t="s">
        <v>2147</v>
      </c>
      <c r="D3276" s="23" t="str">
        <f>VLOOKUP(B3276,'5b'!$B$4:$E$904,2,FALSE)</f>
        <v>M</v>
      </c>
      <c r="E3276" s="23" t="str">
        <f>INDEX(Table,MATCH('Classwork 5'!B3276,'5b'!$B$4:$B$904,0),3)</f>
        <v>26-35</v>
      </c>
      <c r="F3276" s="23">
        <f>INDEX(Table,MATCH('Classwork 5'!B3276,'5b'!$B$4:$B$904,0),4)</f>
        <v>12</v>
      </c>
      <c r="G3276" s="23">
        <v>8</v>
      </c>
      <c r="H3276" s="24">
        <v>8064</v>
      </c>
    </row>
    <row r="3277" spans="2:8" x14ac:dyDescent="0.3">
      <c r="B3277" s="22">
        <v>1000533</v>
      </c>
      <c r="C3277" s="23" t="s">
        <v>2323</v>
      </c>
      <c r="D3277" s="23" t="str">
        <f>VLOOKUP(B3277,'5b'!$B$4:$E$904,2,FALSE)</f>
        <v>M</v>
      </c>
      <c r="E3277" s="23" t="str">
        <f>INDEX(Table,MATCH('Classwork 5'!B3277,'5b'!$B$4:$B$904,0),3)</f>
        <v>26-35</v>
      </c>
      <c r="F3277" s="23">
        <f>INDEX(Table,MATCH('Classwork 5'!B3277,'5b'!$B$4:$B$904,0),4)</f>
        <v>12</v>
      </c>
      <c r="G3277" s="23">
        <v>5</v>
      </c>
      <c r="H3277" s="24">
        <v>7020</v>
      </c>
    </row>
    <row r="3278" spans="2:8" x14ac:dyDescent="0.3">
      <c r="B3278" s="22">
        <v>1000533</v>
      </c>
      <c r="C3278" s="23" t="s">
        <v>2340</v>
      </c>
      <c r="D3278" s="23" t="str">
        <f>VLOOKUP(B3278,'5b'!$B$4:$E$904,2,FALSE)</f>
        <v>M</v>
      </c>
      <c r="E3278" s="23" t="str">
        <f>INDEX(Table,MATCH('Classwork 5'!B3278,'5b'!$B$4:$B$904,0),3)</f>
        <v>26-35</v>
      </c>
      <c r="F3278" s="23">
        <f>INDEX(Table,MATCH('Classwork 5'!B3278,'5b'!$B$4:$B$904,0),4)</f>
        <v>12</v>
      </c>
      <c r="G3278" s="23">
        <v>8</v>
      </c>
      <c r="H3278" s="24">
        <v>9789</v>
      </c>
    </row>
    <row r="3279" spans="2:8" x14ac:dyDescent="0.3">
      <c r="B3279" s="22">
        <v>1000533</v>
      </c>
      <c r="C3279" s="23" t="s">
        <v>3191</v>
      </c>
      <c r="D3279" s="23" t="str">
        <f>VLOOKUP(B3279,'5b'!$B$4:$E$904,2,FALSE)</f>
        <v>M</v>
      </c>
      <c r="E3279" s="23" t="str">
        <f>INDEX(Table,MATCH('Classwork 5'!B3279,'5b'!$B$4:$B$904,0),3)</f>
        <v>26-35</v>
      </c>
      <c r="F3279" s="23">
        <f>INDEX(Table,MATCH('Classwork 5'!B3279,'5b'!$B$4:$B$904,0),4)</f>
        <v>12</v>
      </c>
      <c r="G3279" s="23">
        <v>5</v>
      </c>
      <c r="H3279" s="24">
        <v>8640</v>
      </c>
    </row>
    <row r="3280" spans="2:8" x14ac:dyDescent="0.3">
      <c r="B3280" s="22">
        <v>1000533</v>
      </c>
      <c r="C3280" s="23" t="s">
        <v>2941</v>
      </c>
      <c r="D3280" s="23" t="str">
        <f>VLOOKUP(B3280,'5b'!$B$4:$E$904,2,FALSE)</f>
        <v>M</v>
      </c>
      <c r="E3280" s="23" t="str">
        <f>INDEX(Table,MATCH('Classwork 5'!B3280,'5b'!$B$4:$B$904,0),3)</f>
        <v>26-35</v>
      </c>
      <c r="F3280" s="23">
        <f>INDEX(Table,MATCH('Classwork 5'!B3280,'5b'!$B$4:$B$904,0),4)</f>
        <v>12</v>
      </c>
      <c r="G3280" s="23">
        <v>5</v>
      </c>
      <c r="H3280" s="24">
        <v>8831</v>
      </c>
    </row>
    <row r="3281" spans="2:8" x14ac:dyDescent="0.3">
      <c r="B3281" s="22">
        <v>1000533</v>
      </c>
      <c r="C3281" s="23" t="s">
        <v>2810</v>
      </c>
      <c r="D3281" s="23" t="str">
        <f>VLOOKUP(B3281,'5b'!$B$4:$E$904,2,FALSE)</f>
        <v>M</v>
      </c>
      <c r="E3281" s="23" t="str">
        <f>INDEX(Table,MATCH('Classwork 5'!B3281,'5b'!$B$4:$B$904,0),3)</f>
        <v>26-35</v>
      </c>
      <c r="F3281" s="23">
        <f>INDEX(Table,MATCH('Classwork 5'!B3281,'5b'!$B$4:$B$904,0),4)</f>
        <v>12</v>
      </c>
      <c r="G3281" s="23">
        <v>5</v>
      </c>
      <c r="H3281" s="24">
        <v>8640</v>
      </c>
    </row>
    <row r="3282" spans="2:8" x14ac:dyDescent="0.3">
      <c r="B3282" s="22">
        <v>1000533</v>
      </c>
      <c r="C3282" s="23" t="s">
        <v>2016</v>
      </c>
      <c r="D3282" s="23" t="str">
        <f>VLOOKUP(B3282,'5b'!$B$4:$E$904,2,FALSE)</f>
        <v>M</v>
      </c>
      <c r="E3282" s="23" t="str">
        <f>INDEX(Table,MATCH('Classwork 5'!B3282,'5b'!$B$4:$B$904,0),3)</f>
        <v>26-35</v>
      </c>
      <c r="F3282" s="23">
        <f>INDEX(Table,MATCH('Classwork 5'!B3282,'5b'!$B$4:$B$904,0),4)</f>
        <v>12</v>
      </c>
      <c r="G3282" s="23">
        <v>5</v>
      </c>
      <c r="H3282" s="24">
        <v>8846</v>
      </c>
    </row>
    <row r="3283" spans="2:8" x14ac:dyDescent="0.3">
      <c r="B3283" s="22">
        <v>1000533</v>
      </c>
      <c r="C3283" s="23" t="s">
        <v>2107</v>
      </c>
      <c r="D3283" s="23" t="str">
        <f>VLOOKUP(B3283,'5b'!$B$4:$E$904,2,FALSE)</f>
        <v>M</v>
      </c>
      <c r="E3283" s="23" t="str">
        <f>INDEX(Table,MATCH('Classwork 5'!B3283,'5b'!$B$4:$B$904,0),3)</f>
        <v>26-35</v>
      </c>
      <c r="F3283" s="23">
        <f>INDEX(Table,MATCH('Classwork 5'!B3283,'5b'!$B$4:$B$904,0),4)</f>
        <v>12</v>
      </c>
      <c r="G3283" s="23">
        <v>8</v>
      </c>
      <c r="H3283" s="24">
        <v>6021</v>
      </c>
    </row>
    <row r="3284" spans="2:8" x14ac:dyDescent="0.3">
      <c r="B3284" s="22">
        <v>1000533</v>
      </c>
      <c r="C3284" s="23" t="s">
        <v>1953</v>
      </c>
      <c r="D3284" s="23" t="str">
        <f>VLOOKUP(B3284,'5b'!$B$4:$E$904,2,FALSE)</f>
        <v>M</v>
      </c>
      <c r="E3284" s="23" t="str">
        <f>INDEX(Table,MATCH('Classwork 5'!B3284,'5b'!$B$4:$B$904,0),3)</f>
        <v>26-35</v>
      </c>
      <c r="F3284" s="23">
        <f>INDEX(Table,MATCH('Classwork 5'!B3284,'5b'!$B$4:$B$904,0),4)</f>
        <v>12</v>
      </c>
      <c r="G3284" s="23">
        <v>1</v>
      </c>
      <c r="H3284" s="24">
        <v>11490</v>
      </c>
    </row>
    <row r="3285" spans="2:8" x14ac:dyDescent="0.3">
      <c r="B3285" s="22">
        <v>1000533</v>
      </c>
      <c r="C3285" s="23" t="s">
        <v>2577</v>
      </c>
      <c r="D3285" s="23" t="str">
        <f>VLOOKUP(B3285,'5b'!$B$4:$E$904,2,FALSE)</f>
        <v>M</v>
      </c>
      <c r="E3285" s="23" t="str">
        <f>INDEX(Table,MATCH('Classwork 5'!B3285,'5b'!$B$4:$B$904,0),3)</f>
        <v>26-35</v>
      </c>
      <c r="F3285" s="23">
        <f>INDEX(Table,MATCH('Classwork 5'!B3285,'5b'!$B$4:$B$904,0),4)</f>
        <v>12</v>
      </c>
      <c r="G3285" s="23">
        <v>5</v>
      </c>
      <c r="H3285" s="24">
        <v>7131</v>
      </c>
    </row>
    <row r="3286" spans="2:8" x14ac:dyDescent="0.3">
      <c r="B3286" s="22">
        <v>1000533</v>
      </c>
      <c r="C3286" s="23" t="s">
        <v>2462</v>
      </c>
      <c r="D3286" s="23" t="str">
        <f>VLOOKUP(B3286,'5b'!$B$4:$E$904,2,FALSE)</f>
        <v>M</v>
      </c>
      <c r="E3286" s="23" t="str">
        <f>INDEX(Table,MATCH('Classwork 5'!B3286,'5b'!$B$4:$B$904,0),3)</f>
        <v>26-35</v>
      </c>
      <c r="F3286" s="23">
        <f>INDEX(Table,MATCH('Classwork 5'!B3286,'5b'!$B$4:$B$904,0),4)</f>
        <v>12</v>
      </c>
      <c r="G3286" s="23">
        <v>2</v>
      </c>
      <c r="H3286" s="24">
        <v>16319</v>
      </c>
    </row>
    <row r="3287" spans="2:8" x14ac:dyDescent="0.3">
      <c r="B3287" s="22">
        <v>1000533</v>
      </c>
      <c r="C3287" s="23" t="s">
        <v>2067</v>
      </c>
      <c r="D3287" s="23" t="str">
        <f>VLOOKUP(B3287,'5b'!$B$4:$E$904,2,FALSE)</f>
        <v>M</v>
      </c>
      <c r="E3287" s="23" t="str">
        <f>INDEX(Table,MATCH('Classwork 5'!B3287,'5b'!$B$4:$B$904,0),3)</f>
        <v>26-35</v>
      </c>
      <c r="F3287" s="23">
        <f>INDEX(Table,MATCH('Classwork 5'!B3287,'5b'!$B$4:$B$904,0),4)</f>
        <v>12</v>
      </c>
      <c r="G3287" s="23">
        <v>5</v>
      </c>
      <c r="H3287" s="24">
        <v>1870</v>
      </c>
    </row>
    <row r="3288" spans="2:8" x14ac:dyDescent="0.3">
      <c r="B3288" s="22">
        <v>1000533</v>
      </c>
      <c r="C3288" s="23" t="s">
        <v>2190</v>
      </c>
      <c r="D3288" s="23" t="str">
        <f>VLOOKUP(B3288,'5b'!$B$4:$E$904,2,FALSE)</f>
        <v>M</v>
      </c>
      <c r="E3288" s="23" t="str">
        <f>INDEX(Table,MATCH('Classwork 5'!B3288,'5b'!$B$4:$B$904,0),3)</f>
        <v>26-35</v>
      </c>
      <c r="F3288" s="23">
        <f>INDEX(Table,MATCH('Classwork 5'!B3288,'5b'!$B$4:$B$904,0),4)</f>
        <v>12</v>
      </c>
      <c r="G3288" s="23">
        <v>5</v>
      </c>
      <c r="H3288" s="24">
        <v>3498</v>
      </c>
    </row>
    <row r="3289" spans="2:8" x14ac:dyDescent="0.3">
      <c r="B3289" s="22">
        <v>1000533</v>
      </c>
      <c r="C3289" s="23" t="s">
        <v>2719</v>
      </c>
      <c r="D3289" s="23" t="str">
        <f>VLOOKUP(B3289,'5b'!$B$4:$E$904,2,FALSE)</f>
        <v>M</v>
      </c>
      <c r="E3289" s="23" t="str">
        <f>INDEX(Table,MATCH('Classwork 5'!B3289,'5b'!$B$4:$B$904,0),3)</f>
        <v>26-35</v>
      </c>
      <c r="F3289" s="23">
        <f>INDEX(Table,MATCH('Classwork 5'!B3289,'5b'!$B$4:$B$904,0),4)</f>
        <v>12</v>
      </c>
      <c r="G3289" s="23">
        <v>1</v>
      </c>
      <c r="H3289" s="24">
        <v>11971</v>
      </c>
    </row>
    <row r="3290" spans="2:8" x14ac:dyDescent="0.3">
      <c r="B3290" s="22">
        <v>1000533</v>
      </c>
      <c r="C3290" s="23" t="s">
        <v>2607</v>
      </c>
      <c r="D3290" s="23" t="str">
        <f>VLOOKUP(B3290,'5b'!$B$4:$E$904,2,FALSE)</f>
        <v>M</v>
      </c>
      <c r="E3290" s="23" t="str">
        <f>INDEX(Table,MATCH('Classwork 5'!B3290,'5b'!$B$4:$B$904,0),3)</f>
        <v>26-35</v>
      </c>
      <c r="F3290" s="23">
        <f>INDEX(Table,MATCH('Classwork 5'!B3290,'5b'!$B$4:$B$904,0),4)</f>
        <v>12</v>
      </c>
      <c r="G3290" s="23">
        <v>1</v>
      </c>
      <c r="H3290" s="24">
        <v>11628</v>
      </c>
    </row>
    <row r="3291" spans="2:8" x14ac:dyDescent="0.3">
      <c r="B3291" s="22">
        <v>1000533</v>
      </c>
      <c r="C3291" s="23" t="s">
        <v>3392</v>
      </c>
      <c r="D3291" s="23" t="str">
        <f>VLOOKUP(B3291,'5b'!$B$4:$E$904,2,FALSE)</f>
        <v>M</v>
      </c>
      <c r="E3291" s="23" t="str">
        <f>INDEX(Table,MATCH('Classwork 5'!B3291,'5b'!$B$4:$B$904,0),3)</f>
        <v>26-35</v>
      </c>
      <c r="F3291" s="23">
        <f>INDEX(Table,MATCH('Classwork 5'!B3291,'5b'!$B$4:$B$904,0),4)</f>
        <v>12</v>
      </c>
      <c r="G3291" s="23">
        <v>2</v>
      </c>
      <c r="H3291" s="24">
        <v>6367</v>
      </c>
    </row>
    <row r="3292" spans="2:8" x14ac:dyDescent="0.3">
      <c r="B3292" s="22">
        <v>1000533</v>
      </c>
      <c r="C3292" s="23" t="s">
        <v>3298</v>
      </c>
      <c r="D3292" s="23" t="str">
        <f>VLOOKUP(B3292,'5b'!$B$4:$E$904,2,FALSE)</f>
        <v>M</v>
      </c>
      <c r="E3292" s="23" t="str">
        <f>INDEX(Table,MATCH('Classwork 5'!B3292,'5b'!$B$4:$B$904,0),3)</f>
        <v>26-35</v>
      </c>
      <c r="F3292" s="23">
        <f>INDEX(Table,MATCH('Classwork 5'!B3292,'5b'!$B$4:$B$904,0),4)</f>
        <v>12</v>
      </c>
      <c r="G3292" s="23">
        <v>1</v>
      </c>
      <c r="H3292" s="24">
        <v>15306</v>
      </c>
    </row>
    <row r="3293" spans="2:8" x14ac:dyDescent="0.3">
      <c r="B3293" s="22">
        <v>1000533</v>
      </c>
      <c r="C3293" s="23" t="s">
        <v>3393</v>
      </c>
      <c r="D3293" s="23" t="str">
        <f>VLOOKUP(B3293,'5b'!$B$4:$E$904,2,FALSE)</f>
        <v>M</v>
      </c>
      <c r="E3293" s="23" t="str">
        <f>INDEX(Table,MATCH('Classwork 5'!B3293,'5b'!$B$4:$B$904,0),3)</f>
        <v>26-35</v>
      </c>
      <c r="F3293" s="23">
        <f>INDEX(Table,MATCH('Classwork 5'!B3293,'5b'!$B$4:$B$904,0),4)</f>
        <v>12</v>
      </c>
      <c r="G3293" s="23">
        <v>1</v>
      </c>
      <c r="H3293" s="24">
        <v>7792</v>
      </c>
    </row>
    <row r="3294" spans="2:8" x14ac:dyDescent="0.3">
      <c r="B3294" s="22">
        <v>1000533</v>
      </c>
      <c r="C3294" s="23" t="s">
        <v>2217</v>
      </c>
      <c r="D3294" s="23" t="str">
        <f>VLOOKUP(B3294,'5b'!$B$4:$E$904,2,FALSE)</f>
        <v>M</v>
      </c>
      <c r="E3294" s="23" t="str">
        <f>INDEX(Table,MATCH('Classwork 5'!B3294,'5b'!$B$4:$B$904,0),3)</f>
        <v>26-35</v>
      </c>
      <c r="F3294" s="23">
        <f>INDEX(Table,MATCH('Classwork 5'!B3294,'5b'!$B$4:$B$904,0),4)</f>
        <v>12</v>
      </c>
      <c r="G3294" s="23">
        <v>1</v>
      </c>
      <c r="H3294" s="24">
        <v>3865</v>
      </c>
    </row>
    <row r="3295" spans="2:8" x14ac:dyDescent="0.3">
      <c r="B3295" s="22">
        <v>1000533</v>
      </c>
      <c r="C3295" s="23" t="s">
        <v>1997</v>
      </c>
      <c r="D3295" s="23" t="str">
        <f>VLOOKUP(B3295,'5b'!$B$4:$E$904,2,FALSE)</f>
        <v>M</v>
      </c>
      <c r="E3295" s="23" t="str">
        <f>INDEX(Table,MATCH('Classwork 5'!B3295,'5b'!$B$4:$B$904,0),3)</f>
        <v>26-35</v>
      </c>
      <c r="F3295" s="23">
        <f>INDEX(Table,MATCH('Classwork 5'!B3295,'5b'!$B$4:$B$904,0),4)</f>
        <v>12</v>
      </c>
      <c r="G3295" s="23">
        <v>5</v>
      </c>
      <c r="H3295" s="24">
        <v>7187</v>
      </c>
    </row>
    <row r="3296" spans="2:8" x14ac:dyDescent="0.3">
      <c r="B3296" s="22">
        <v>1000534</v>
      </c>
      <c r="C3296" s="23" t="s">
        <v>2590</v>
      </c>
      <c r="D3296" s="23" t="str">
        <f>VLOOKUP(B3296,'5b'!$B$4:$E$904,2,FALSE)</f>
        <v>M</v>
      </c>
      <c r="E3296" s="23" t="str">
        <f>INDEX(Table,MATCH('Classwork 5'!B3296,'5b'!$B$4:$B$904,0),3)</f>
        <v>26-35</v>
      </c>
      <c r="F3296" s="23">
        <f>INDEX(Table,MATCH('Classwork 5'!B3296,'5b'!$B$4:$B$904,0),4)</f>
        <v>15</v>
      </c>
      <c r="G3296" s="23">
        <v>2</v>
      </c>
      <c r="H3296" s="24">
        <v>9686</v>
      </c>
    </row>
    <row r="3297" spans="2:8" x14ac:dyDescent="0.3">
      <c r="B3297" s="22">
        <v>1000534</v>
      </c>
      <c r="C3297" s="23" t="s">
        <v>2334</v>
      </c>
      <c r="D3297" s="23" t="str">
        <f>VLOOKUP(B3297,'5b'!$B$4:$E$904,2,FALSE)</f>
        <v>M</v>
      </c>
      <c r="E3297" s="23" t="str">
        <f>INDEX(Table,MATCH('Classwork 5'!B3297,'5b'!$B$4:$B$904,0),3)</f>
        <v>26-35</v>
      </c>
      <c r="F3297" s="23">
        <f>INDEX(Table,MATCH('Classwork 5'!B3297,'5b'!$B$4:$B$904,0),4)</f>
        <v>15</v>
      </c>
      <c r="G3297" s="23">
        <v>5</v>
      </c>
      <c r="H3297" s="24">
        <v>8904</v>
      </c>
    </row>
    <row r="3298" spans="2:8" x14ac:dyDescent="0.3">
      <c r="B3298" s="22">
        <v>1000534</v>
      </c>
      <c r="C3298" s="23" t="s">
        <v>2992</v>
      </c>
      <c r="D3298" s="23" t="str">
        <f>VLOOKUP(B3298,'5b'!$B$4:$E$904,2,FALSE)</f>
        <v>M</v>
      </c>
      <c r="E3298" s="23" t="str">
        <f>INDEX(Table,MATCH('Classwork 5'!B3298,'5b'!$B$4:$B$904,0),3)</f>
        <v>26-35</v>
      </c>
      <c r="F3298" s="23">
        <f>INDEX(Table,MATCH('Classwork 5'!B3298,'5b'!$B$4:$B$904,0),4)</f>
        <v>15</v>
      </c>
      <c r="G3298" s="23">
        <v>1</v>
      </c>
      <c r="H3298" s="24">
        <v>15447</v>
      </c>
    </row>
    <row r="3299" spans="2:8" x14ac:dyDescent="0.3">
      <c r="B3299" s="22">
        <v>1000534</v>
      </c>
      <c r="C3299" s="23" t="s">
        <v>2918</v>
      </c>
      <c r="D3299" s="23" t="str">
        <f>VLOOKUP(B3299,'5b'!$B$4:$E$904,2,FALSE)</f>
        <v>M</v>
      </c>
      <c r="E3299" s="23" t="str">
        <f>INDEX(Table,MATCH('Classwork 5'!B3299,'5b'!$B$4:$B$904,0),3)</f>
        <v>26-35</v>
      </c>
      <c r="F3299" s="23">
        <f>INDEX(Table,MATCH('Classwork 5'!B3299,'5b'!$B$4:$B$904,0),4)</f>
        <v>15</v>
      </c>
      <c r="G3299" s="23">
        <v>5</v>
      </c>
      <c r="H3299" s="24">
        <v>6890</v>
      </c>
    </row>
    <row r="3300" spans="2:8" x14ac:dyDescent="0.3">
      <c r="B3300" s="22">
        <v>1000534</v>
      </c>
      <c r="C3300" s="23" t="s">
        <v>3394</v>
      </c>
      <c r="D3300" s="23" t="str">
        <f>VLOOKUP(B3300,'5b'!$B$4:$E$904,2,FALSE)</f>
        <v>M</v>
      </c>
      <c r="E3300" s="23" t="str">
        <f>INDEX(Table,MATCH('Classwork 5'!B3300,'5b'!$B$4:$B$904,0),3)</f>
        <v>26-35</v>
      </c>
      <c r="F3300" s="23">
        <f>INDEX(Table,MATCH('Classwork 5'!B3300,'5b'!$B$4:$B$904,0),4)</f>
        <v>15</v>
      </c>
      <c r="G3300" s="23">
        <v>8</v>
      </c>
      <c r="H3300" s="24">
        <v>7813</v>
      </c>
    </row>
    <row r="3301" spans="2:8" x14ac:dyDescent="0.3">
      <c r="B3301" s="22">
        <v>1000535</v>
      </c>
      <c r="C3301" s="23" t="s">
        <v>2806</v>
      </c>
      <c r="D3301" s="23" t="str">
        <f>VLOOKUP(B3301,'5b'!$B$4:$E$904,2,FALSE)</f>
        <v>M</v>
      </c>
      <c r="E3301" s="23" t="str">
        <f>INDEX(Table,MATCH('Classwork 5'!B3301,'5b'!$B$4:$B$904,0),3)</f>
        <v>36-45</v>
      </c>
      <c r="F3301" s="23">
        <f>INDEX(Table,MATCH('Classwork 5'!B3301,'5b'!$B$4:$B$904,0),4)</f>
        <v>6</v>
      </c>
      <c r="G3301" s="23">
        <v>8</v>
      </c>
      <c r="H3301" s="24">
        <v>9735</v>
      </c>
    </row>
    <row r="3302" spans="2:8" x14ac:dyDescent="0.3">
      <c r="B3302" s="22">
        <v>1000536</v>
      </c>
      <c r="C3302" s="23" t="s">
        <v>2330</v>
      </c>
      <c r="D3302" s="23" t="str">
        <f>VLOOKUP(B3302,'5b'!$B$4:$E$904,2,FALSE)</f>
        <v>M</v>
      </c>
      <c r="E3302" s="23" t="str">
        <f>INDEX(Table,MATCH('Classwork 5'!B3302,'5b'!$B$4:$B$904,0),3)</f>
        <v>26-35</v>
      </c>
      <c r="F3302" s="23">
        <f>INDEX(Table,MATCH('Classwork 5'!B3302,'5b'!$B$4:$B$904,0),4)</f>
        <v>20</v>
      </c>
      <c r="G3302" s="23">
        <v>1</v>
      </c>
      <c r="H3302" s="24">
        <v>19332</v>
      </c>
    </row>
    <row r="3303" spans="2:8" x14ac:dyDescent="0.3">
      <c r="B3303" s="22">
        <v>1000536</v>
      </c>
      <c r="C3303" s="23" t="s">
        <v>3395</v>
      </c>
      <c r="D3303" s="23" t="str">
        <f>VLOOKUP(B3303,'5b'!$B$4:$E$904,2,FALSE)</f>
        <v>M</v>
      </c>
      <c r="E3303" s="23" t="str">
        <f>INDEX(Table,MATCH('Classwork 5'!B3303,'5b'!$B$4:$B$904,0),3)</f>
        <v>26-35</v>
      </c>
      <c r="F3303" s="23">
        <f>INDEX(Table,MATCH('Classwork 5'!B3303,'5b'!$B$4:$B$904,0),4)</f>
        <v>20</v>
      </c>
      <c r="G3303" s="23">
        <v>5</v>
      </c>
      <c r="H3303" s="24">
        <v>5433</v>
      </c>
    </row>
    <row r="3304" spans="2:8" x14ac:dyDescent="0.3">
      <c r="B3304" s="22">
        <v>1000536</v>
      </c>
      <c r="C3304" s="23" t="s">
        <v>2506</v>
      </c>
      <c r="D3304" s="23" t="str">
        <f>VLOOKUP(B3304,'5b'!$B$4:$E$904,2,FALSE)</f>
        <v>M</v>
      </c>
      <c r="E3304" s="23" t="str">
        <f>INDEX(Table,MATCH('Classwork 5'!B3304,'5b'!$B$4:$B$904,0),3)</f>
        <v>26-35</v>
      </c>
      <c r="F3304" s="23">
        <f>INDEX(Table,MATCH('Classwork 5'!B3304,'5b'!$B$4:$B$904,0),4)</f>
        <v>20</v>
      </c>
      <c r="G3304" s="23">
        <v>13</v>
      </c>
      <c r="H3304" s="24">
        <v>935</v>
      </c>
    </row>
    <row r="3305" spans="2:8" x14ac:dyDescent="0.3">
      <c r="B3305" s="22">
        <v>1000536</v>
      </c>
      <c r="C3305" s="23" t="s">
        <v>2876</v>
      </c>
      <c r="D3305" s="23" t="str">
        <f>VLOOKUP(B3305,'5b'!$B$4:$E$904,2,FALSE)</f>
        <v>M</v>
      </c>
      <c r="E3305" s="23" t="str">
        <f>INDEX(Table,MATCH('Classwork 5'!B3305,'5b'!$B$4:$B$904,0),3)</f>
        <v>26-35</v>
      </c>
      <c r="F3305" s="23">
        <f>INDEX(Table,MATCH('Classwork 5'!B3305,'5b'!$B$4:$B$904,0),4)</f>
        <v>20</v>
      </c>
      <c r="G3305" s="23">
        <v>11</v>
      </c>
      <c r="H3305" s="24">
        <v>5921</v>
      </c>
    </row>
    <row r="3306" spans="2:8" x14ac:dyDescent="0.3">
      <c r="B3306" s="22">
        <v>1000536</v>
      </c>
      <c r="C3306" s="23" t="s">
        <v>2028</v>
      </c>
      <c r="D3306" s="23" t="str">
        <f>VLOOKUP(B3306,'5b'!$B$4:$E$904,2,FALSE)</f>
        <v>M</v>
      </c>
      <c r="E3306" s="23" t="str">
        <f>INDEX(Table,MATCH('Classwork 5'!B3306,'5b'!$B$4:$B$904,0),3)</f>
        <v>26-35</v>
      </c>
      <c r="F3306" s="23">
        <f>INDEX(Table,MATCH('Classwork 5'!B3306,'5b'!$B$4:$B$904,0),4)</f>
        <v>20</v>
      </c>
      <c r="G3306" s="23">
        <v>3</v>
      </c>
      <c r="H3306" s="24">
        <v>10564</v>
      </c>
    </row>
    <row r="3307" spans="2:8" x14ac:dyDescent="0.3">
      <c r="B3307" s="22">
        <v>1000536</v>
      </c>
      <c r="C3307" s="23" t="s">
        <v>2858</v>
      </c>
      <c r="D3307" s="23" t="str">
        <f>VLOOKUP(B3307,'5b'!$B$4:$E$904,2,FALSE)</f>
        <v>M</v>
      </c>
      <c r="E3307" s="23" t="str">
        <f>INDEX(Table,MATCH('Classwork 5'!B3307,'5b'!$B$4:$B$904,0),3)</f>
        <v>26-35</v>
      </c>
      <c r="F3307" s="23">
        <f>INDEX(Table,MATCH('Classwork 5'!B3307,'5b'!$B$4:$B$904,0),4)</f>
        <v>20</v>
      </c>
      <c r="G3307" s="23">
        <v>1</v>
      </c>
      <c r="H3307" s="24">
        <v>18983</v>
      </c>
    </row>
    <row r="3308" spans="2:8" x14ac:dyDescent="0.3">
      <c r="B3308" s="22">
        <v>1000536</v>
      </c>
      <c r="C3308" s="23" t="s">
        <v>2382</v>
      </c>
      <c r="D3308" s="23" t="str">
        <f>VLOOKUP(B3308,'5b'!$B$4:$E$904,2,FALSE)</f>
        <v>M</v>
      </c>
      <c r="E3308" s="23" t="str">
        <f>INDEX(Table,MATCH('Classwork 5'!B3308,'5b'!$B$4:$B$904,0),3)</f>
        <v>26-35</v>
      </c>
      <c r="F3308" s="23">
        <f>INDEX(Table,MATCH('Classwork 5'!B3308,'5b'!$B$4:$B$904,0),4)</f>
        <v>20</v>
      </c>
      <c r="G3308" s="23">
        <v>3</v>
      </c>
      <c r="H3308" s="24">
        <v>13502</v>
      </c>
    </row>
    <row r="3309" spans="2:8" x14ac:dyDescent="0.3">
      <c r="B3309" s="22">
        <v>1000539</v>
      </c>
      <c r="C3309" s="23" t="s">
        <v>2860</v>
      </c>
      <c r="D3309" s="23" t="str">
        <f>VLOOKUP(B3309,'5b'!$B$4:$E$904,2,FALSE)</f>
        <v>M</v>
      </c>
      <c r="E3309" s="23" t="str">
        <f>INDEX(Table,MATCH('Classwork 5'!B3309,'5b'!$B$4:$B$904,0),3)</f>
        <v>26-35</v>
      </c>
      <c r="F3309" s="23">
        <f>INDEX(Table,MATCH('Classwork 5'!B3309,'5b'!$B$4:$B$904,0),4)</f>
        <v>2</v>
      </c>
      <c r="G3309" s="23">
        <v>2</v>
      </c>
      <c r="H3309" s="24">
        <v>16041</v>
      </c>
    </row>
    <row r="3310" spans="2:8" x14ac:dyDescent="0.3">
      <c r="B3310" s="22">
        <v>1000539</v>
      </c>
      <c r="C3310" s="23" t="s">
        <v>2020</v>
      </c>
      <c r="D3310" s="23" t="str">
        <f>VLOOKUP(B3310,'5b'!$B$4:$E$904,2,FALSE)</f>
        <v>M</v>
      </c>
      <c r="E3310" s="23" t="str">
        <f>INDEX(Table,MATCH('Classwork 5'!B3310,'5b'!$B$4:$B$904,0),3)</f>
        <v>26-35</v>
      </c>
      <c r="F3310" s="23">
        <f>INDEX(Table,MATCH('Classwork 5'!B3310,'5b'!$B$4:$B$904,0),4)</f>
        <v>2</v>
      </c>
      <c r="G3310" s="23">
        <v>1</v>
      </c>
      <c r="H3310" s="24">
        <v>15520</v>
      </c>
    </row>
    <row r="3311" spans="2:8" x14ac:dyDescent="0.3">
      <c r="B3311" s="22">
        <v>1000539</v>
      </c>
      <c r="C3311" s="23" t="s">
        <v>3275</v>
      </c>
      <c r="D3311" s="23" t="str">
        <f>VLOOKUP(B3311,'5b'!$B$4:$E$904,2,FALSE)</f>
        <v>M</v>
      </c>
      <c r="E3311" s="23" t="str">
        <f>INDEX(Table,MATCH('Classwork 5'!B3311,'5b'!$B$4:$B$904,0),3)</f>
        <v>26-35</v>
      </c>
      <c r="F3311" s="23">
        <f>INDEX(Table,MATCH('Classwork 5'!B3311,'5b'!$B$4:$B$904,0),4)</f>
        <v>2</v>
      </c>
      <c r="G3311" s="23">
        <v>1</v>
      </c>
      <c r="H3311" s="24">
        <v>19357</v>
      </c>
    </row>
    <row r="3312" spans="2:8" x14ac:dyDescent="0.3">
      <c r="B3312" s="22">
        <v>1000539</v>
      </c>
      <c r="C3312" s="23" t="s">
        <v>2426</v>
      </c>
      <c r="D3312" s="23" t="str">
        <f>VLOOKUP(B3312,'5b'!$B$4:$E$904,2,FALSE)</f>
        <v>M</v>
      </c>
      <c r="E3312" s="23" t="str">
        <f>INDEX(Table,MATCH('Classwork 5'!B3312,'5b'!$B$4:$B$904,0),3)</f>
        <v>26-35</v>
      </c>
      <c r="F3312" s="23">
        <f>INDEX(Table,MATCH('Classwork 5'!B3312,'5b'!$B$4:$B$904,0),4)</f>
        <v>2</v>
      </c>
      <c r="G3312" s="23">
        <v>1</v>
      </c>
      <c r="H3312" s="24">
        <v>15744</v>
      </c>
    </row>
    <row r="3313" spans="2:8" x14ac:dyDescent="0.3">
      <c r="B3313" s="22">
        <v>1000539</v>
      </c>
      <c r="C3313" s="23" t="s">
        <v>2382</v>
      </c>
      <c r="D3313" s="23" t="str">
        <f>VLOOKUP(B3313,'5b'!$B$4:$E$904,2,FALSE)</f>
        <v>M</v>
      </c>
      <c r="E3313" s="23" t="str">
        <f>INDEX(Table,MATCH('Classwork 5'!B3313,'5b'!$B$4:$B$904,0),3)</f>
        <v>26-35</v>
      </c>
      <c r="F3313" s="23">
        <f>INDEX(Table,MATCH('Classwork 5'!B3313,'5b'!$B$4:$B$904,0),4)</f>
        <v>2</v>
      </c>
      <c r="G3313" s="23">
        <v>3</v>
      </c>
      <c r="H3313" s="24">
        <v>8251</v>
      </c>
    </row>
    <row r="3314" spans="2:8" x14ac:dyDescent="0.3">
      <c r="B3314" s="22">
        <v>1000540</v>
      </c>
      <c r="C3314" s="23" t="s">
        <v>2029</v>
      </c>
      <c r="D3314" s="23" t="str">
        <f>VLOOKUP(B3314,'5b'!$B$4:$E$904,2,FALSE)</f>
        <v>M</v>
      </c>
      <c r="E3314" s="23" t="str">
        <f>INDEX(Table,MATCH('Classwork 5'!B3314,'5b'!$B$4:$B$904,0),3)</f>
        <v>18-25</v>
      </c>
      <c r="F3314" s="23">
        <f>INDEX(Table,MATCH('Classwork 5'!B3314,'5b'!$B$4:$B$904,0),4)</f>
        <v>1</v>
      </c>
      <c r="G3314" s="23">
        <v>5</v>
      </c>
      <c r="H3314" s="24">
        <v>3663</v>
      </c>
    </row>
    <row r="3315" spans="2:8" x14ac:dyDescent="0.3">
      <c r="B3315" s="22">
        <v>1000540</v>
      </c>
      <c r="C3315" s="23" t="s">
        <v>2240</v>
      </c>
      <c r="D3315" s="23" t="str">
        <f>VLOOKUP(B3315,'5b'!$B$4:$E$904,2,FALSE)</f>
        <v>M</v>
      </c>
      <c r="E3315" s="23" t="str">
        <f>INDEX(Table,MATCH('Classwork 5'!B3315,'5b'!$B$4:$B$904,0),3)</f>
        <v>18-25</v>
      </c>
      <c r="F3315" s="23">
        <f>INDEX(Table,MATCH('Classwork 5'!B3315,'5b'!$B$4:$B$904,0),4)</f>
        <v>1</v>
      </c>
      <c r="G3315" s="23">
        <v>5</v>
      </c>
      <c r="H3315" s="24">
        <v>8685</v>
      </c>
    </row>
    <row r="3316" spans="2:8" x14ac:dyDescent="0.3">
      <c r="B3316" s="22">
        <v>1000540</v>
      </c>
      <c r="C3316" s="23" t="s">
        <v>1957</v>
      </c>
      <c r="D3316" s="23" t="str">
        <f>VLOOKUP(B3316,'5b'!$B$4:$E$904,2,FALSE)</f>
        <v>M</v>
      </c>
      <c r="E3316" s="23" t="str">
        <f>INDEX(Table,MATCH('Classwork 5'!B3316,'5b'!$B$4:$B$904,0),3)</f>
        <v>18-25</v>
      </c>
      <c r="F3316" s="23">
        <f>INDEX(Table,MATCH('Classwork 5'!B3316,'5b'!$B$4:$B$904,0),4)</f>
        <v>1</v>
      </c>
      <c r="G3316" s="23">
        <v>8</v>
      </c>
      <c r="H3316" s="24">
        <v>9725</v>
      </c>
    </row>
    <row r="3317" spans="2:8" x14ac:dyDescent="0.3">
      <c r="B3317" s="22">
        <v>1000540</v>
      </c>
      <c r="C3317" s="23" t="s">
        <v>2531</v>
      </c>
      <c r="D3317" s="23" t="str">
        <f>VLOOKUP(B3317,'5b'!$B$4:$E$904,2,FALSE)</f>
        <v>M</v>
      </c>
      <c r="E3317" s="23" t="str">
        <f>INDEX(Table,MATCH('Classwork 5'!B3317,'5b'!$B$4:$B$904,0),3)</f>
        <v>18-25</v>
      </c>
      <c r="F3317" s="23">
        <f>INDEX(Table,MATCH('Classwork 5'!B3317,'5b'!$B$4:$B$904,0),4)</f>
        <v>1</v>
      </c>
      <c r="G3317" s="23">
        <v>1</v>
      </c>
      <c r="H3317" s="24">
        <v>11471</v>
      </c>
    </row>
    <row r="3318" spans="2:8" x14ac:dyDescent="0.3">
      <c r="B3318" s="22">
        <v>1000541</v>
      </c>
      <c r="C3318" s="23" t="s">
        <v>1934</v>
      </c>
      <c r="D3318" s="23" t="str">
        <f>VLOOKUP(B3318,'5b'!$B$4:$E$904,2,FALSE)</f>
        <v>F</v>
      </c>
      <c r="E3318" s="23" t="str">
        <f>INDEX(Table,MATCH('Classwork 5'!B3318,'5b'!$B$4:$B$904,0),3)</f>
        <v>18-25</v>
      </c>
      <c r="F3318" s="23">
        <f>INDEX(Table,MATCH('Classwork 5'!B3318,'5b'!$B$4:$B$904,0),4)</f>
        <v>4</v>
      </c>
      <c r="G3318" s="23">
        <v>3</v>
      </c>
      <c r="H3318" s="24">
        <v>11037</v>
      </c>
    </row>
    <row r="3319" spans="2:8" x14ac:dyDescent="0.3">
      <c r="B3319" s="22">
        <v>1000541</v>
      </c>
      <c r="C3319" s="23" t="s">
        <v>2668</v>
      </c>
      <c r="D3319" s="23" t="str">
        <f>VLOOKUP(B3319,'5b'!$B$4:$E$904,2,FALSE)</f>
        <v>F</v>
      </c>
      <c r="E3319" s="23" t="str">
        <f>INDEX(Table,MATCH('Classwork 5'!B3319,'5b'!$B$4:$B$904,0),3)</f>
        <v>18-25</v>
      </c>
      <c r="F3319" s="23">
        <f>INDEX(Table,MATCH('Classwork 5'!B3319,'5b'!$B$4:$B$904,0),4)</f>
        <v>4</v>
      </c>
      <c r="G3319" s="23">
        <v>3</v>
      </c>
      <c r="H3319" s="24">
        <v>13632</v>
      </c>
    </row>
    <row r="3320" spans="2:8" x14ac:dyDescent="0.3">
      <c r="B3320" s="22">
        <v>1000541</v>
      </c>
      <c r="C3320" s="23" t="s">
        <v>3396</v>
      </c>
      <c r="D3320" s="23" t="str">
        <f>VLOOKUP(B3320,'5b'!$B$4:$E$904,2,FALSE)</f>
        <v>F</v>
      </c>
      <c r="E3320" s="23" t="str">
        <f>INDEX(Table,MATCH('Classwork 5'!B3320,'5b'!$B$4:$B$904,0),3)</f>
        <v>18-25</v>
      </c>
      <c r="F3320" s="23">
        <f>INDEX(Table,MATCH('Classwork 5'!B3320,'5b'!$B$4:$B$904,0),4)</f>
        <v>4</v>
      </c>
      <c r="G3320" s="23">
        <v>3</v>
      </c>
      <c r="H3320" s="24">
        <v>5473</v>
      </c>
    </row>
    <row r="3321" spans="2:8" x14ac:dyDescent="0.3">
      <c r="B3321" s="22">
        <v>1000541</v>
      </c>
      <c r="C3321" s="23" t="s">
        <v>1948</v>
      </c>
      <c r="D3321" s="23" t="str">
        <f>VLOOKUP(B3321,'5b'!$B$4:$E$904,2,FALSE)</f>
        <v>F</v>
      </c>
      <c r="E3321" s="23" t="str">
        <f>INDEX(Table,MATCH('Classwork 5'!B3321,'5b'!$B$4:$B$904,0),3)</f>
        <v>18-25</v>
      </c>
      <c r="F3321" s="23">
        <f>INDEX(Table,MATCH('Classwork 5'!B3321,'5b'!$B$4:$B$904,0),4)</f>
        <v>4</v>
      </c>
      <c r="G3321" s="23">
        <v>1</v>
      </c>
      <c r="H3321" s="24">
        <v>19013</v>
      </c>
    </row>
    <row r="3322" spans="2:8" x14ac:dyDescent="0.3">
      <c r="B3322" s="22">
        <v>1000541</v>
      </c>
      <c r="C3322" s="23" t="s">
        <v>1973</v>
      </c>
      <c r="D3322" s="23" t="str">
        <f>VLOOKUP(B3322,'5b'!$B$4:$E$904,2,FALSE)</f>
        <v>F</v>
      </c>
      <c r="E3322" s="23" t="str">
        <f>INDEX(Table,MATCH('Classwork 5'!B3322,'5b'!$B$4:$B$904,0),3)</f>
        <v>18-25</v>
      </c>
      <c r="F3322" s="23">
        <f>INDEX(Table,MATCH('Classwork 5'!B3322,'5b'!$B$4:$B$904,0),4)</f>
        <v>4</v>
      </c>
      <c r="G3322" s="23">
        <v>1</v>
      </c>
      <c r="H3322" s="24">
        <v>3839</v>
      </c>
    </row>
    <row r="3323" spans="2:8" x14ac:dyDescent="0.3">
      <c r="B3323" s="22">
        <v>1000541</v>
      </c>
      <c r="C3323" s="23" t="s">
        <v>2461</v>
      </c>
      <c r="D3323" s="23" t="str">
        <f>VLOOKUP(B3323,'5b'!$B$4:$E$904,2,FALSE)</f>
        <v>F</v>
      </c>
      <c r="E3323" s="23" t="str">
        <f>INDEX(Table,MATCH('Classwork 5'!B3323,'5b'!$B$4:$B$904,0),3)</f>
        <v>18-25</v>
      </c>
      <c r="F3323" s="23">
        <f>INDEX(Table,MATCH('Classwork 5'!B3323,'5b'!$B$4:$B$904,0),4)</f>
        <v>4</v>
      </c>
      <c r="G3323" s="23">
        <v>5</v>
      </c>
      <c r="H3323" s="24">
        <v>7153</v>
      </c>
    </row>
    <row r="3324" spans="2:8" x14ac:dyDescent="0.3">
      <c r="B3324" s="22">
        <v>1000541</v>
      </c>
      <c r="C3324" s="23" t="s">
        <v>2510</v>
      </c>
      <c r="D3324" s="23" t="str">
        <f>VLOOKUP(B3324,'5b'!$B$4:$E$904,2,FALSE)</f>
        <v>F</v>
      </c>
      <c r="E3324" s="23" t="str">
        <f>INDEX(Table,MATCH('Classwork 5'!B3324,'5b'!$B$4:$B$904,0),3)</f>
        <v>18-25</v>
      </c>
      <c r="F3324" s="23">
        <f>INDEX(Table,MATCH('Classwork 5'!B3324,'5b'!$B$4:$B$904,0),4)</f>
        <v>4</v>
      </c>
      <c r="G3324" s="23">
        <v>6</v>
      </c>
      <c r="H3324" s="24">
        <v>15958</v>
      </c>
    </row>
    <row r="3325" spans="2:8" x14ac:dyDescent="0.3">
      <c r="B3325" s="22">
        <v>1000543</v>
      </c>
      <c r="C3325" s="23" t="s">
        <v>2820</v>
      </c>
      <c r="D3325" s="23" t="str">
        <f>VLOOKUP(B3325,'5b'!$B$4:$E$904,2,FALSE)</f>
        <v>M</v>
      </c>
      <c r="E3325" s="23" t="str">
        <f>INDEX(Table,MATCH('Classwork 5'!B3325,'5b'!$B$4:$B$904,0),3)</f>
        <v>26-35</v>
      </c>
      <c r="F3325" s="23">
        <f>INDEX(Table,MATCH('Classwork 5'!B3325,'5b'!$B$4:$B$904,0),4)</f>
        <v>5</v>
      </c>
      <c r="G3325" s="23">
        <v>5</v>
      </c>
      <c r="H3325" s="24">
        <v>8774</v>
      </c>
    </row>
    <row r="3326" spans="2:8" x14ac:dyDescent="0.3">
      <c r="B3326" s="22">
        <v>1000543</v>
      </c>
      <c r="C3326" s="23" t="s">
        <v>3397</v>
      </c>
      <c r="D3326" s="23" t="str">
        <f>VLOOKUP(B3326,'5b'!$B$4:$E$904,2,FALSE)</f>
        <v>M</v>
      </c>
      <c r="E3326" s="23" t="str">
        <f>INDEX(Table,MATCH('Classwork 5'!B3326,'5b'!$B$4:$B$904,0),3)</f>
        <v>26-35</v>
      </c>
      <c r="F3326" s="23">
        <f>INDEX(Table,MATCH('Classwork 5'!B3326,'5b'!$B$4:$B$904,0),4)</f>
        <v>5</v>
      </c>
      <c r="G3326" s="23">
        <v>11</v>
      </c>
      <c r="H3326" s="24">
        <v>6063</v>
      </c>
    </row>
    <row r="3327" spans="2:8" x14ac:dyDescent="0.3">
      <c r="B3327" s="22">
        <v>1000543</v>
      </c>
      <c r="C3327" s="23" t="s">
        <v>2185</v>
      </c>
      <c r="D3327" s="23" t="str">
        <f>VLOOKUP(B3327,'5b'!$B$4:$E$904,2,FALSE)</f>
        <v>M</v>
      </c>
      <c r="E3327" s="23" t="str">
        <f>INDEX(Table,MATCH('Classwork 5'!B3327,'5b'!$B$4:$B$904,0),3)</f>
        <v>26-35</v>
      </c>
      <c r="F3327" s="23">
        <f>INDEX(Table,MATCH('Classwork 5'!B3327,'5b'!$B$4:$B$904,0),4)</f>
        <v>5</v>
      </c>
      <c r="G3327" s="23">
        <v>5</v>
      </c>
      <c r="H3327" s="24">
        <v>7031</v>
      </c>
    </row>
    <row r="3328" spans="2:8" x14ac:dyDescent="0.3">
      <c r="B3328" s="22">
        <v>1000543</v>
      </c>
      <c r="C3328" s="23" t="s">
        <v>2426</v>
      </c>
      <c r="D3328" s="23" t="str">
        <f>VLOOKUP(B3328,'5b'!$B$4:$E$904,2,FALSE)</f>
        <v>M</v>
      </c>
      <c r="E3328" s="23" t="str">
        <f>INDEX(Table,MATCH('Classwork 5'!B3328,'5b'!$B$4:$B$904,0),3)</f>
        <v>26-35</v>
      </c>
      <c r="F3328" s="23">
        <f>INDEX(Table,MATCH('Classwork 5'!B3328,'5b'!$B$4:$B$904,0),4)</f>
        <v>5</v>
      </c>
      <c r="G3328" s="23">
        <v>1</v>
      </c>
      <c r="H3328" s="24">
        <v>18980</v>
      </c>
    </row>
    <row r="3329" spans="2:8" x14ac:dyDescent="0.3">
      <c r="B3329" s="22">
        <v>1000543</v>
      </c>
      <c r="C3329" s="23" t="s">
        <v>2585</v>
      </c>
      <c r="D3329" s="23" t="str">
        <f>VLOOKUP(B3329,'5b'!$B$4:$E$904,2,FALSE)</f>
        <v>M</v>
      </c>
      <c r="E3329" s="23" t="str">
        <f>INDEX(Table,MATCH('Classwork 5'!B3329,'5b'!$B$4:$B$904,0),3)</f>
        <v>26-35</v>
      </c>
      <c r="F3329" s="23">
        <f>INDEX(Table,MATCH('Classwork 5'!B3329,'5b'!$B$4:$B$904,0),4)</f>
        <v>5</v>
      </c>
      <c r="G3329" s="23">
        <v>1</v>
      </c>
      <c r="H3329" s="24">
        <v>19531</v>
      </c>
    </row>
    <row r="3330" spans="2:8" x14ac:dyDescent="0.3">
      <c r="B3330" s="22">
        <v>1000543</v>
      </c>
      <c r="C3330" s="23" t="s">
        <v>2124</v>
      </c>
      <c r="D3330" s="23" t="str">
        <f>VLOOKUP(B3330,'5b'!$B$4:$E$904,2,FALSE)</f>
        <v>M</v>
      </c>
      <c r="E3330" s="23" t="str">
        <f>INDEX(Table,MATCH('Classwork 5'!B3330,'5b'!$B$4:$B$904,0),3)</f>
        <v>26-35</v>
      </c>
      <c r="F3330" s="23">
        <f>INDEX(Table,MATCH('Classwork 5'!B3330,'5b'!$B$4:$B$904,0),4)</f>
        <v>5</v>
      </c>
      <c r="G3330" s="23">
        <v>1</v>
      </c>
      <c r="H3330" s="24">
        <v>15596</v>
      </c>
    </row>
    <row r="3331" spans="2:8" x14ac:dyDescent="0.3">
      <c r="B3331" s="22">
        <v>1000543</v>
      </c>
      <c r="C3331" s="23" t="s">
        <v>1977</v>
      </c>
      <c r="D3331" s="23" t="str">
        <f>VLOOKUP(B3331,'5b'!$B$4:$E$904,2,FALSE)</f>
        <v>M</v>
      </c>
      <c r="E3331" s="23" t="str">
        <f>INDEX(Table,MATCH('Classwork 5'!B3331,'5b'!$B$4:$B$904,0),3)</f>
        <v>26-35</v>
      </c>
      <c r="F3331" s="23">
        <f>INDEX(Table,MATCH('Classwork 5'!B3331,'5b'!$B$4:$B$904,0),4)</f>
        <v>5</v>
      </c>
      <c r="G3331" s="23">
        <v>5</v>
      </c>
      <c r="H3331" s="24">
        <v>7031</v>
      </c>
    </row>
    <row r="3332" spans="2:8" x14ac:dyDescent="0.3">
      <c r="B3332" s="22">
        <v>1000543</v>
      </c>
      <c r="C3332" s="23" t="s">
        <v>2152</v>
      </c>
      <c r="D3332" s="23" t="str">
        <f>VLOOKUP(B3332,'5b'!$B$4:$E$904,2,FALSE)</f>
        <v>M</v>
      </c>
      <c r="E3332" s="23" t="str">
        <f>INDEX(Table,MATCH('Classwork 5'!B3332,'5b'!$B$4:$B$904,0),3)</f>
        <v>26-35</v>
      </c>
      <c r="F3332" s="23">
        <f>INDEX(Table,MATCH('Classwork 5'!B3332,'5b'!$B$4:$B$904,0),4)</f>
        <v>5</v>
      </c>
      <c r="G3332" s="23">
        <v>4</v>
      </c>
      <c r="H3332" s="24">
        <v>2744</v>
      </c>
    </row>
    <row r="3333" spans="2:8" x14ac:dyDescent="0.3">
      <c r="B3333" s="22">
        <v>1000543</v>
      </c>
      <c r="C3333" s="23" t="s">
        <v>2554</v>
      </c>
      <c r="D3333" s="23" t="str">
        <f>VLOOKUP(B3333,'5b'!$B$4:$E$904,2,FALSE)</f>
        <v>M</v>
      </c>
      <c r="E3333" s="23" t="str">
        <f>INDEX(Table,MATCH('Classwork 5'!B3333,'5b'!$B$4:$B$904,0),3)</f>
        <v>26-35</v>
      </c>
      <c r="F3333" s="23">
        <f>INDEX(Table,MATCH('Classwork 5'!B3333,'5b'!$B$4:$B$904,0),4)</f>
        <v>5</v>
      </c>
      <c r="G3333" s="23">
        <v>2</v>
      </c>
      <c r="H3333" s="24">
        <v>16002</v>
      </c>
    </row>
    <row r="3334" spans="2:8" x14ac:dyDescent="0.3">
      <c r="B3334" s="22">
        <v>1000543</v>
      </c>
      <c r="C3334" s="23" t="s">
        <v>3280</v>
      </c>
      <c r="D3334" s="23" t="str">
        <f>VLOOKUP(B3334,'5b'!$B$4:$E$904,2,FALSE)</f>
        <v>M</v>
      </c>
      <c r="E3334" s="23" t="str">
        <f>INDEX(Table,MATCH('Classwork 5'!B3334,'5b'!$B$4:$B$904,0),3)</f>
        <v>26-35</v>
      </c>
      <c r="F3334" s="23">
        <f>INDEX(Table,MATCH('Classwork 5'!B3334,'5b'!$B$4:$B$904,0),4)</f>
        <v>5</v>
      </c>
      <c r="G3334" s="23">
        <v>18</v>
      </c>
      <c r="H3334" s="24">
        <v>3811</v>
      </c>
    </row>
    <row r="3335" spans="2:8" x14ac:dyDescent="0.3">
      <c r="B3335" s="22">
        <v>1000543</v>
      </c>
      <c r="C3335" s="23" t="s">
        <v>3398</v>
      </c>
      <c r="D3335" s="23" t="str">
        <f>VLOOKUP(B3335,'5b'!$B$4:$E$904,2,FALSE)</f>
        <v>M</v>
      </c>
      <c r="E3335" s="23" t="str">
        <f>INDEX(Table,MATCH('Classwork 5'!B3335,'5b'!$B$4:$B$904,0),3)</f>
        <v>26-35</v>
      </c>
      <c r="F3335" s="23">
        <f>INDEX(Table,MATCH('Classwork 5'!B3335,'5b'!$B$4:$B$904,0),4)</f>
        <v>5</v>
      </c>
      <c r="G3335" s="23">
        <v>1</v>
      </c>
      <c r="H3335" s="24">
        <v>15874</v>
      </c>
    </row>
    <row r="3336" spans="2:8" x14ac:dyDescent="0.3">
      <c r="B3336" s="22">
        <v>1000543</v>
      </c>
      <c r="C3336" s="23" t="s">
        <v>1999</v>
      </c>
      <c r="D3336" s="23" t="str">
        <f>VLOOKUP(B3336,'5b'!$B$4:$E$904,2,FALSE)</f>
        <v>M</v>
      </c>
      <c r="E3336" s="23" t="str">
        <f>INDEX(Table,MATCH('Classwork 5'!B3336,'5b'!$B$4:$B$904,0),3)</f>
        <v>26-35</v>
      </c>
      <c r="F3336" s="23">
        <f>INDEX(Table,MATCH('Classwork 5'!B3336,'5b'!$B$4:$B$904,0),4)</f>
        <v>5</v>
      </c>
      <c r="G3336" s="23">
        <v>1</v>
      </c>
      <c r="H3336" s="24">
        <v>15191</v>
      </c>
    </row>
    <row r="3337" spans="2:8" x14ac:dyDescent="0.3">
      <c r="B3337" s="22">
        <v>1000543</v>
      </c>
      <c r="C3337" s="23" t="s">
        <v>3186</v>
      </c>
      <c r="D3337" s="23" t="str">
        <f>VLOOKUP(B3337,'5b'!$B$4:$E$904,2,FALSE)</f>
        <v>M</v>
      </c>
      <c r="E3337" s="23" t="str">
        <f>INDEX(Table,MATCH('Classwork 5'!B3337,'5b'!$B$4:$B$904,0),3)</f>
        <v>26-35</v>
      </c>
      <c r="F3337" s="23">
        <f>INDEX(Table,MATCH('Classwork 5'!B3337,'5b'!$B$4:$B$904,0),4)</f>
        <v>5</v>
      </c>
      <c r="G3337" s="23">
        <v>1</v>
      </c>
      <c r="H3337" s="24">
        <v>15897</v>
      </c>
    </row>
    <row r="3338" spans="2:8" x14ac:dyDescent="0.3">
      <c r="B3338" s="22">
        <v>1000543</v>
      </c>
      <c r="C3338" s="23" t="s">
        <v>3399</v>
      </c>
      <c r="D3338" s="23" t="str">
        <f>VLOOKUP(B3338,'5b'!$B$4:$E$904,2,FALSE)</f>
        <v>M</v>
      </c>
      <c r="E3338" s="23" t="str">
        <f>INDEX(Table,MATCH('Classwork 5'!B3338,'5b'!$B$4:$B$904,0),3)</f>
        <v>26-35</v>
      </c>
      <c r="F3338" s="23">
        <f>INDEX(Table,MATCH('Classwork 5'!B3338,'5b'!$B$4:$B$904,0),4)</f>
        <v>5</v>
      </c>
      <c r="G3338" s="23">
        <v>8</v>
      </c>
      <c r="H3338" s="24">
        <v>8069</v>
      </c>
    </row>
    <row r="3339" spans="2:8" x14ac:dyDescent="0.3">
      <c r="B3339" s="22">
        <v>1000543</v>
      </c>
      <c r="C3339" s="23" t="s">
        <v>2674</v>
      </c>
      <c r="D3339" s="23" t="str">
        <f>VLOOKUP(B3339,'5b'!$B$4:$E$904,2,FALSE)</f>
        <v>M</v>
      </c>
      <c r="E3339" s="23" t="str">
        <f>INDEX(Table,MATCH('Classwork 5'!B3339,'5b'!$B$4:$B$904,0),3)</f>
        <v>26-35</v>
      </c>
      <c r="F3339" s="23">
        <f>INDEX(Table,MATCH('Classwork 5'!B3339,'5b'!$B$4:$B$904,0),4)</f>
        <v>5</v>
      </c>
      <c r="G3339" s="23">
        <v>8</v>
      </c>
      <c r="H3339" s="24">
        <v>10032</v>
      </c>
    </row>
    <row r="3340" spans="2:8" x14ac:dyDescent="0.3">
      <c r="B3340" s="22">
        <v>1000543</v>
      </c>
      <c r="C3340" s="23" t="s">
        <v>3400</v>
      </c>
      <c r="D3340" s="23" t="str">
        <f>VLOOKUP(B3340,'5b'!$B$4:$E$904,2,FALSE)</f>
        <v>M</v>
      </c>
      <c r="E3340" s="23" t="str">
        <f>INDEX(Table,MATCH('Classwork 5'!B3340,'5b'!$B$4:$B$904,0),3)</f>
        <v>26-35</v>
      </c>
      <c r="F3340" s="23">
        <f>INDEX(Table,MATCH('Classwork 5'!B3340,'5b'!$B$4:$B$904,0),4)</f>
        <v>5</v>
      </c>
      <c r="G3340" s="23">
        <v>3</v>
      </c>
      <c r="H3340" s="24">
        <v>10606</v>
      </c>
    </row>
    <row r="3341" spans="2:8" x14ac:dyDescent="0.3">
      <c r="B3341" s="22">
        <v>1000543</v>
      </c>
      <c r="C3341" s="23" t="s">
        <v>2769</v>
      </c>
      <c r="D3341" s="23" t="str">
        <f>VLOOKUP(B3341,'5b'!$B$4:$E$904,2,FALSE)</f>
        <v>M</v>
      </c>
      <c r="E3341" s="23" t="str">
        <f>INDEX(Table,MATCH('Classwork 5'!B3341,'5b'!$B$4:$B$904,0),3)</f>
        <v>26-35</v>
      </c>
      <c r="F3341" s="23">
        <f>INDEX(Table,MATCH('Classwork 5'!B3341,'5b'!$B$4:$B$904,0),4)</f>
        <v>5</v>
      </c>
      <c r="G3341" s="23">
        <v>2</v>
      </c>
      <c r="H3341" s="24">
        <v>12928</v>
      </c>
    </row>
    <row r="3342" spans="2:8" x14ac:dyDescent="0.3">
      <c r="B3342" s="22">
        <v>1000543</v>
      </c>
      <c r="C3342" s="23" t="s">
        <v>2029</v>
      </c>
      <c r="D3342" s="23" t="str">
        <f>VLOOKUP(B3342,'5b'!$B$4:$E$904,2,FALSE)</f>
        <v>M</v>
      </c>
      <c r="E3342" s="23" t="str">
        <f>INDEX(Table,MATCH('Classwork 5'!B3342,'5b'!$B$4:$B$904,0),3)</f>
        <v>26-35</v>
      </c>
      <c r="F3342" s="23">
        <f>INDEX(Table,MATCH('Classwork 5'!B3342,'5b'!$B$4:$B$904,0),4)</f>
        <v>5</v>
      </c>
      <c r="G3342" s="23">
        <v>5</v>
      </c>
      <c r="H3342" s="24">
        <v>7083</v>
      </c>
    </row>
    <row r="3343" spans="2:8" x14ac:dyDescent="0.3">
      <c r="B3343" s="22">
        <v>1000543</v>
      </c>
      <c r="C3343" s="23" t="s">
        <v>2158</v>
      </c>
      <c r="D3343" s="23" t="str">
        <f>VLOOKUP(B3343,'5b'!$B$4:$E$904,2,FALSE)</f>
        <v>M</v>
      </c>
      <c r="E3343" s="23" t="str">
        <f>INDEX(Table,MATCH('Classwork 5'!B3343,'5b'!$B$4:$B$904,0),3)</f>
        <v>26-35</v>
      </c>
      <c r="F3343" s="23">
        <f>INDEX(Table,MATCH('Classwork 5'!B3343,'5b'!$B$4:$B$904,0),4)</f>
        <v>5</v>
      </c>
      <c r="G3343" s="23">
        <v>5</v>
      </c>
      <c r="H3343" s="24">
        <v>8643</v>
      </c>
    </row>
    <row r="3344" spans="2:8" x14ac:dyDescent="0.3">
      <c r="B3344" s="22">
        <v>1000543</v>
      </c>
      <c r="C3344" s="23" t="s">
        <v>2349</v>
      </c>
      <c r="D3344" s="23" t="str">
        <f>VLOOKUP(B3344,'5b'!$B$4:$E$904,2,FALSE)</f>
        <v>M</v>
      </c>
      <c r="E3344" s="23" t="str">
        <f>INDEX(Table,MATCH('Classwork 5'!B3344,'5b'!$B$4:$B$904,0),3)</f>
        <v>26-35</v>
      </c>
      <c r="F3344" s="23">
        <f>INDEX(Table,MATCH('Classwork 5'!B3344,'5b'!$B$4:$B$904,0),4)</f>
        <v>5</v>
      </c>
      <c r="G3344" s="23">
        <v>5</v>
      </c>
      <c r="H3344" s="24">
        <v>8692</v>
      </c>
    </row>
    <row r="3345" spans="2:8" x14ac:dyDescent="0.3">
      <c r="B3345" s="22">
        <v>1000543</v>
      </c>
      <c r="C3345" s="23" t="s">
        <v>2956</v>
      </c>
      <c r="D3345" s="23" t="str">
        <f>VLOOKUP(B3345,'5b'!$B$4:$E$904,2,FALSE)</f>
        <v>M</v>
      </c>
      <c r="E3345" s="23" t="str">
        <f>INDEX(Table,MATCH('Classwork 5'!B3345,'5b'!$B$4:$B$904,0),3)</f>
        <v>26-35</v>
      </c>
      <c r="F3345" s="23">
        <f>INDEX(Table,MATCH('Classwork 5'!B3345,'5b'!$B$4:$B$904,0),4)</f>
        <v>5</v>
      </c>
      <c r="G3345" s="23">
        <v>13</v>
      </c>
      <c r="H3345" s="24">
        <v>748</v>
      </c>
    </row>
    <row r="3346" spans="2:8" x14ac:dyDescent="0.3">
      <c r="B3346" s="22">
        <v>1000543</v>
      </c>
      <c r="C3346" s="23" t="s">
        <v>2569</v>
      </c>
      <c r="D3346" s="23" t="str">
        <f>VLOOKUP(B3346,'5b'!$B$4:$E$904,2,FALSE)</f>
        <v>M</v>
      </c>
      <c r="E3346" s="23" t="str">
        <f>INDEX(Table,MATCH('Classwork 5'!B3346,'5b'!$B$4:$B$904,0),3)</f>
        <v>26-35</v>
      </c>
      <c r="F3346" s="23">
        <f>INDEX(Table,MATCH('Classwork 5'!B3346,'5b'!$B$4:$B$904,0),4)</f>
        <v>5</v>
      </c>
      <c r="G3346" s="23">
        <v>5</v>
      </c>
      <c r="H3346" s="24">
        <v>7120</v>
      </c>
    </row>
    <row r="3347" spans="2:8" x14ac:dyDescent="0.3">
      <c r="B3347" s="22">
        <v>1000543</v>
      </c>
      <c r="C3347" s="23" t="s">
        <v>3401</v>
      </c>
      <c r="D3347" s="23" t="str">
        <f>VLOOKUP(B3347,'5b'!$B$4:$E$904,2,FALSE)</f>
        <v>M</v>
      </c>
      <c r="E3347" s="23" t="str">
        <f>INDEX(Table,MATCH('Classwork 5'!B3347,'5b'!$B$4:$B$904,0),3)</f>
        <v>26-35</v>
      </c>
      <c r="F3347" s="23">
        <f>INDEX(Table,MATCH('Classwork 5'!B3347,'5b'!$B$4:$B$904,0),4)</f>
        <v>5</v>
      </c>
      <c r="G3347" s="23">
        <v>8</v>
      </c>
      <c r="H3347" s="24">
        <v>7875</v>
      </c>
    </row>
    <row r="3348" spans="2:8" x14ac:dyDescent="0.3">
      <c r="B3348" s="22">
        <v>1000543</v>
      </c>
      <c r="C3348" s="23" t="s">
        <v>2246</v>
      </c>
      <c r="D3348" s="23" t="str">
        <f>VLOOKUP(B3348,'5b'!$B$4:$E$904,2,FALSE)</f>
        <v>M</v>
      </c>
      <c r="E3348" s="23" t="str">
        <f>INDEX(Table,MATCH('Classwork 5'!B3348,'5b'!$B$4:$B$904,0),3)</f>
        <v>26-35</v>
      </c>
      <c r="F3348" s="23">
        <f>INDEX(Table,MATCH('Classwork 5'!B3348,'5b'!$B$4:$B$904,0),4)</f>
        <v>5</v>
      </c>
      <c r="G3348" s="23">
        <v>3</v>
      </c>
      <c r="H3348" s="24">
        <v>13472</v>
      </c>
    </row>
    <row r="3349" spans="2:8" x14ac:dyDescent="0.3">
      <c r="B3349" s="22">
        <v>1000543</v>
      </c>
      <c r="C3349" s="23" t="s">
        <v>3188</v>
      </c>
      <c r="D3349" s="23" t="str">
        <f>VLOOKUP(B3349,'5b'!$B$4:$E$904,2,FALSE)</f>
        <v>M</v>
      </c>
      <c r="E3349" s="23" t="str">
        <f>INDEX(Table,MATCH('Classwork 5'!B3349,'5b'!$B$4:$B$904,0),3)</f>
        <v>26-35</v>
      </c>
      <c r="F3349" s="23">
        <f>INDEX(Table,MATCH('Classwork 5'!B3349,'5b'!$B$4:$B$904,0),4)</f>
        <v>5</v>
      </c>
      <c r="G3349" s="23">
        <v>8</v>
      </c>
      <c r="H3349" s="24">
        <v>3943</v>
      </c>
    </row>
    <row r="3350" spans="2:8" x14ac:dyDescent="0.3">
      <c r="B3350" s="22">
        <v>1000543</v>
      </c>
      <c r="C3350" s="23" t="s">
        <v>3402</v>
      </c>
      <c r="D3350" s="23" t="str">
        <f>VLOOKUP(B3350,'5b'!$B$4:$E$904,2,FALSE)</f>
        <v>M</v>
      </c>
      <c r="E3350" s="23" t="str">
        <f>INDEX(Table,MATCH('Classwork 5'!B3350,'5b'!$B$4:$B$904,0),3)</f>
        <v>26-35</v>
      </c>
      <c r="F3350" s="23">
        <f>INDEX(Table,MATCH('Classwork 5'!B3350,'5b'!$B$4:$B$904,0),4)</f>
        <v>5</v>
      </c>
      <c r="G3350" s="23">
        <v>1</v>
      </c>
      <c r="H3350" s="24">
        <v>12010</v>
      </c>
    </row>
    <row r="3351" spans="2:8" x14ac:dyDescent="0.3">
      <c r="B3351" s="22">
        <v>1000543</v>
      </c>
      <c r="C3351" s="23" t="s">
        <v>3403</v>
      </c>
      <c r="D3351" s="23" t="str">
        <f>VLOOKUP(B3351,'5b'!$B$4:$E$904,2,FALSE)</f>
        <v>M</v>
      </c>
      <c r="E3351" s="23" t="str">
        <f>INDEX(Table,MATCH('Classwork 5'!B3351,'5b'!$B$4:$B$904,0),3)</f>
        <v>26-35</v>
      </c>
      <c r="F3351" s="23">
        <f>INDEX(Table,MATCH('Classwork 5'!B3351,'5b'!$B$4:$B$904,0),4)</f>
        <v>5</v>
      </c>
      <c r="G3351" s="23">
        <v>5</v>
      </c>
      <c r="H3351" s="24">
        <v>5178</v>
      </c>
    </row>
    <row r="3352" spans="2:8" x14ac:dyDescent="0.3">
      <c r="B3352" s="22">
        <v>1000543</v>
      </c>
      <c r="C3352" s="23" t="s">
        <v>2716</v>
      </c>
      <c r="D3352" s="23" t="str">
        <f>VLOOKUP(B3352,'5b'!$B$4:$E$904,2,FALSE)</f>
        <v>M</v>
      </c>
      <c r="E3352" s="23" t="str">
        <f>INDEX(Table,MATCH('Classwork 5'!B3352,'5b'!$B$4:$B$904,0),3)</f>
        <v>26-35</v>
      </c>
      <c r="F3352" s="23">
        <f>INDEX(Table,MATCH('Classwork 5'!B3352,'5b'!$B$4:$B$904,0),4)</f>
        <v>5</v>
      </c>
      <c r="G3352" s="23">
        <v>3</v>
      </c>
      <c r="H3352" s="24">
        <v>10624</v>
      </c>
    </row>
    <row r="3353" spans="2:8" x14ac:dyDescent="0.3">
      <c r="B3353" s="22">
        <v>1000543</v>
      </c>
      <c r="C3353" s="23" t="s">
        <v>1951</v>
      </c>
      <c r="D3353" s="23" t="str">
        <f>VLOOKUP(B3353,'5b'!$B$4:$E$904,2,FALSE)</f>
        <v>M</v>
      </c>
      <c r="E3353" s="23" t="str">
        <f>INDEX(Table,MATCH('Classwork 5'!B3353,'5b'!$B$4:$B$904,0),3)</f>
        <v>26-35</v>
      </c>
      <c r="F3353" s="23">
        <f>INDEX(Table,MATCH('Classwork 5'!B3353,'5b'!$B$4:$B$904,0),4)</f>
        <v>5</v>
      </c>
      <c r="G3353" s="23">
        <v>2</v>
      </c>
      <c r="H3353" s="24">
        <v>12831</v>
      </c>
    </row>
    <row r="3354" spans="2:8" x14ac:dyDescent="0.3">
      <c r="B3354" s="22">
        <v>1000543</v>
      </c>
      <c r="C3354" s="23" t="s">
        <v>2611</v>
      </c>
      <c r="D3354" s="23" t="str">
        <f>VLOOKUP(B3354,'5b'!$B$4:$E$904,2,FALSE)</f>
        <v>M</v>
      </c>
      <c r="E3354" s="23" t="str">
        <f>INDEX(Table,MATCH('Classwork 5'!B3354,'5b'!$B$4:$B$904,0),3)</f>
        <v>26-35</v>
      </c>
      <c r="F3354" s="23">
        <f>INDEX(Table,MATCH('Classwork 5'!B3354,'5b'!$B$4:$B$904,0),4)</f>
        <v>5</v>
      </c>
      <c r="G3354" s="23">
        <v>5</v>
      </c>
      <c r="H3354" s="24">
        <v>5384</v>
      </c>
    </row>
    <row r="3355" spans="2:8" x14ac:dyDescent="0.3">
      <c r="B3355" s="22">
        <v>1000544</v>
      </c>
      <c r="C3355" s="23" t="s">
        <v>3404</v>
      </c>
      <c r="D3355" s="23" t="str">
        <f>VLOOKUP(B3355,'5b'!$B$4:$E$904,2,FALSE)</f>
        <v>M</v>
      </c>
      <c r="E3355" s="23" t="str">
        <f>INDEX(Table,MATCH('Classwork 5'!B3355,'5b'!$B$4:$B$904,0),3)</f>
        <v>36-45</v>
      </c>
      <c r="F3355" s="23">
        <f>INDEX(Table,MATCH('Classwork 5'!B3355,'5b'!$B$4:$B$904,0),4)</f>
        <v>12</v>
      </c>
      <c r="G3355" s="23">
        <v>18</v>
      </c>
      <c r="H3355" s="24">
        <v>3079</v>
      </c>
    </row>
    <row r="3356" spans="2:8" x14ac:dyDescent="0.3">
      <c r="B3356" s="22">
        <v>1000544</v>
      </c>
      <c r="C3356" s="23" t="s">
        <v>2409</v>
      </c>
      <c r="D3356" s="23" t="str">
        <f>VLOOKUP(B3356,'5b'!$B$4:$E$904,2,FALSE)</f>
        <v>M</v>
      </c>
      <c r="E3356" s="23" t="str">
        <f>INDEX(Table,MATCH('Classwork 5'!B3356,'5b'!$B$4:$B$904,0),3)</f>
        <v>36-45</v>
      </c>
      <c r="F3356" s="23">
        <f>INDEX(Table,MATCH('Classwork 5'!B3356,'5b'!$B$4:$B$904,0),4)</f>
        <v>12</v>
      </c>
      <c r="G3356" s="23">
        <v>12</v>
      </c>
      <c r="H3356" s="24">
        <v>1371</v>
      </c>
    </row>
    <row r="3357" spans="2:8" x14ac:dyDescent="0.3">
      <c r="B3357" s="22">
        <v>1000544</v>
      </c>
      <c r="C3357" s="23" t="s">
        <v>2844</v>
      </c>
      <c r="D3357" s="23" t="str">
        <f>VLOOKUP(B3357,'5b'!$B$4:$E$904,2,FALSE)</f>
        <v>M</v>
      </c>
      <c r="E3357" s="23" t="str">
        <f>INDEX(Table,MATCH('Classwork 5'!B3357,'5b'!$B$4:$B$904,0),3)</f>
        <v>36-45</v>
      </c>
      <c r="F3357" s="23">
        <f>INDEX(Table,MATCH('Classwork 5'!B3357,'5b'!$B$4:$B$904,0),4)</f>
        <v>12</v>
      </c>
      <c r="G3357" s="23">
        <v>12</v>
      </c>
      <c r="H3357" s="24">
        <v>1091</v>
      </c>
    </row>
    <row r="3358" spans="2:8" x14ac:dyDescent="0.3">
      <c r="B3358" s="22">
        <v>1000545</v>
      </c>
      <c r="C3358" s="23" t="s">
        <v>3405</v>
      </c>
      <c r="D3358" s="23" t="str">
        <f>VLOOKUP(B3358,'5b'!$B$4:$E$904,2,FALSE)</f>
        <v>M</v>
      </c>
      <c r="E3358" s="23" t="str">
        <f>INDEX(Table,MATCH('Classwork 5'!B3358,'5b'!$B$4:$B$904,0),3)</f>
        <v>36-45</v>
      </c>
      <c r="F3358" s="23">
        <f>INDEX(Table,MATCH('Classwork 5'!B3358,'5b'!$B$4:$B$904,0),4)</f>
        <v>17</v>
      </c>
      <c r="G3358" s="23">
        <v>5</v>
      </c>
      <c r="H3358" s="24">
        <v>6987</v>
      </c>
    </row>
    <row r="3359" spans="2:8" x14ac:dyDescent="0.3">
      <c r="B3359" s="22">
        <v>1000546</v>
      </c>
      <c r="C3359" s="23" t="s">
        <v>2702</v>
      </c>
      <c r="D3359" s="23" t="str">
        <f>VLOOKUP(B3359,'5b'!$B$4:$E$904,2,FALSE)</f>
        <v>F</v>
      </c>
      <c r="E3359" s="23" t="str">
        <f>INDEX(Table,MATCH('Classwork 5'!B3359,'5b'!$B$4:$B$904,0),3)</f>
        <v>26-35</v>
      </c>
      <c r="F3359" s="23">
        <f>INDEX(Table,MATCH('Classwork 5'!B3359,'5b'!$B$4:$B$904,0),4)</f>
        <v>0</v>
      </c>
      <c r="G3359" s="23">
        <v>8</v>
      </c>
      <c r="H3359" s="24">
        <v>9870</v>
      </c>
    </row>
    <row r="3360" spans="2:8" x14ac:dyDescent="0.3">
      <c r="B3360" s="22">
        <v>1000546</v>
      </c>
      <c r="C3360" s="23" t="s">
        <v>2458</v>
      </c>
      <c r="D3360" s="23" t="str">
        <f>VLOOKUP(B3360,'5b'!$B$4:$E$904,2,FALSE)</f>
        <v>F</v>
      </c>
      <c r="E3360" s="23" t="str">
        <f>INDEX(Table,MATCH('Classwork 5'!B3360,'5b'!$B$4:$B$904,0),3)</f>
        <v>26-35</v>
      </c>
      <c r="F3360" s="23">
        <f>INDEX(Table,MATCH('Classwork 5'!B3360,'5b'!$B$4:$B$904,0),4)</f>
        <v>0</v>
      </c>
      <c r="G3360" s="23">
        <v>5</v>
      </c>
      <c r="H3360" s="24">
        <v>7118</v>
      </c>
    </row>
    <row r="3361" spans="2:8" x14ac:dyDescent="0.3">
      <c r="B3361" s="22">
        <v>1000546</v>
      </c>
      <c r="C3361" s="23" t="s">
        <v>2174</v>
      </c>
      <c r="D3361" s="23" t="str">
        <f>VLOOKUP(B3361,'5b'!$B$4:$E$904,2,FALSE)</f>
        <v>F</v>
      </c>
      <c r="E3361" s="23" t="str">
        <f>INDEX(Table,MATCH('Classwork 5'!B3361,'5b'!$B$4:$B$904,0),3)</f>
        <v>26-35</v>
      </c>
      <c r="F3361" s="23">
        <f>INDEX(Table,MATCH('Classwork 5'!B3361,'5b'!$B$4:$B$904,0),4)</f>
        <v>0</v>
      </c>
      <c r="G3361" s="23">
        <v>11</v>
      </c>
      <c r="H3361" s="24">
        <v>1762</v>
      </c>
    </row>
    <row r="3362" spans="2:8" x14ac:dyDescent="0.3">
      <c r="B3362" s="22">
        <v>1000546</v>
      </c>
      <c r="C3362" s="23" t="s">
        <v>3339</v>
      </c>
      <c r="D3362" s="23" t="str">
        <f>VLOOKUP(B3362,'5b'!$B$4:$E$904,2,FALSE)</f>
        <v>F</v>
      </c>
      <c r="E3362" s="23" t="str">
        <f>INDEX(Table,MATCH('Classwork 5'!B3362,'5b'!$B$4:$B$904,0),3)</f>
        <v>26-35</v>
      </c>
      <c r="F3362" s="23">
        <f>INDEX(Table,MATCH('Classwork 5'!B3362,'5b'!$B$4:$B$904,0),4)</f>
        <v>0</v>
      </c>
      <c r="G3362" s="23">
        <v>11</v>
      </c>
      <c r="H3362" s="24">
        <v>1709</v>
      </c>
    </row>
    <row r="3363" spans="2:8" x14ac:dyDescent="0.3">
      <c r="B3363" s="22">
        <v>1000546</v>
      </c>
      <c r="C3363" s="23" t="s">
        <v>2834</v>
      </c>
      <c r="D3363" s="23" t="str">
        <f>VLOOKUP(B3363,'5b'!$B$4:$E$904,2,FALSE)</f>
        <v>F</v>
      </c>
      <c r="E3363" s="23" t="str">
        <f>INDEX(Table,MATCH('Classwork 5'!B3363,'5b'!$B$4:$B$904,0),3)</f>
        <v>26-35</v>
      </c>
      <c r="F3363" s="23">
        <f>INDEX(Table,MATCH('Classwork 5'!B3363,'5b'!$B$4:$B$904,0),4)</f>
        <v>0</v>
      </c>
      <c r="G3363" s="23">
        <v>7</v>
      </c>
      <c r="H3363" s="24">
        <v>12591</v>
      </c>
    </row>
    <row r="3364" spans="2:8" x14ac:dyDescent="0.3">
      <c r="B3364" s="22">
        <v>1000546</v>
      </c>
      <c r="C3364" s="23" t="s">
        <v>2073</v>
      </c>
      <c r="D3364" s="23" t="str">
        <f>VLOOKUP(B3364,'5b'!$B$4:$E$904,2,FALSE)</f>
        <v>F</v>
      </c>
      <c r="E3364" s="23" t="str">
        <f>INDEX(Table,MATCH('Classwork 5'!B3364,'5b'!$B$4:$B$904,0),3)</f>
        <v>26-35</v>
      </c>
      <c r="F3364" s="23">
        <f>INDEX(Table,MATCH('Classwork 5'!B3364,'5b'!$B$4:$B$904,0),4)</f>
        <v>0</v>
      </c>
      <c r="G3364" s="23">
        <v>5</v>
      </c>
      <c r="H3364" s="24">
        <v>3535</v>
      </c>
    </row>
    <row r="3365" spans="2:8" x14ac:dyDescent="0.3">
      <c r="B3365" s="22">
        <v>1000546</v>
      </c>
      <c r="C3365" s="23" t="s">
        <v>2789</v>
      </c>
      <c r="D3365" s="23" t="str">
        <f>VLOOKUP(B3365,'5b'!$B$4:$E$904,2,FALSE)</f>
        <v>F</v>
      </c>
      <c r="E3365" s="23" t="str">
        <f>INDEX(Table,MATCH('Classwork 5'!B3365,'5b'!$B$4:$B$904,0),3)</f>
        <v>26-35</v>
      </c>
      <c r="F3365" s="23">
        <f>INDEX(Table,MATCH('Classwork 5'!B3365,'5b'!$B$4:$B$904,0),4)</f>
        <v>0</v>
      </c>
      <c r="G3365" s="23">
        <v>5</v>
      </c>
      <c r="H3365" s="24">
        <v>8625</v>
      </c>
    </row>
    <row r="3366" spans="2:8" x14ac:dyDescent="0.3">
      <c r="B3366" s="22">
        <v>1000546</v>
      </c>
      <c r="C3366" s="23" t="s">
        <v>3406</v>
      </c>
      <c r="D3366" s="23" t="str">
        <f>VLOOKUP(B3366,'5b'!$B$4:$E$904,2,FALSE)</f>
        <v>F</v>
      </c>
      <c r="E3366" s="23" t="str">
        <f>INDEX(Table,MATCH('Classwork 5'!B3366,'5b'!$B$4:$B$904,0),3)</f>
        <v>26-35</v>
      </c>
      <c r="F3366" s="23">
        <f>INDEX(Table,MATCH('Classwork 5'!B3366,'5b'!$B$4:$B$904,0),4)</f>
        <v>0</v>
      </c>
      <c r="G3366" s="23">
        <v>3</v>
      </c>
      <c r="H3366" s="24">
        <v>10692</v>
      </c>
    </row>
    <row r="3367" spans="2:8" x14ac:dyDescent="0.3">
      <c r="B3367" s="22">
        <v>1000546</v>
      </c>
      <c r="C3367" s="23" t="s">
        <v>2262</v>
      </c>
      <c r="D3367" s="23" t="str">
        <f>VLOOKUP(B3367,'5b'!$B$4:$E$904,2,FALSE)</f>
        <v>F</v>
      </c>
      <c r="E3367" s="23" t="str">
        <f>INDEX(Table,MATCH('Classwork 5'!B3367,'5b'!$B$4:$B$904,0),3)</f>
        <v>26-35</v>
      </c>
      <c r="F3367" s="23">
        <f>INDEX(Table,MATCH('Classwork 5'!B3367,'5b'!$B$4:$B$904,0),4)</f>
        <v>0</v>
      </c>
      <c r="G3367" s="23">
        <v>4</v>
      </c>
      <c r="H3367" s="24">
        <v>2066</v>
      </c>
    </row>
    <row r="3368" spans="2:8" x14ac:dyDescent="0.3">
      <c r="B3368" s="22">
        <v>1000546</v>
      </c>
      <c r="C3368" s="23" t="s">
        <v>2291</v>
      </c>
      <c r="D3368" s="23" t="str">
        <f>VLOOKUP(B3368,'5b'!$B$4:$E$904,2,FALSE)</f>
        <v>F</v>
      </c>
      <c r="E3368" s="23" t="str">
        <f>INDEX(Table,MATCH('Classwork 5'!B3368,'5b'!$B$4:$B$904,0),3)</f>
        <v>26-35</v>
      </c>
      <c r="F3368" s="23">
        <f>INDEX(Table,MATCH('Classwork 5'!B3368,'5b'!$B$4:$B$904,0),4)</f>
        <v>0</v>
      </c>
      <c r="G3368" s="23">
        <v>5</v>
      </c>
      <c r="H3368" s="24">
        <v>8764</v>
      </c>
    </row>
    <row r="3369" spans="2:8" x14ac:dyDescent="0.3">
      <c r="B3369" s="22">
        <v>1000546</v>
      </c>
      <c r="C3369" s="23" t="s">
        <v>3202</v>
      </c>
      <c r="D3369" s="23" t="str">
        <f>VLOOKUP(B3369,'5b'!$B$4:$E$904,2,FALSE)</f>
        <v>F</v>
      </c>
      <c r="E3369" s="23" t="str">
        <f>INDEX(Table,MATCH('Classwork 5'!B3369,'5b'!$B$4:$B$904,0),3)</f>
        <v>26-35</v>
      </c>
      <c r="F3369" s="23">
        <f>INDEX(Table,MATCH('Classwork 5'!B3369,'5b'!$B$4:$B$904,0),4)</f>
        <v>0</v>
      </c>
      <c r="G3369" s="23">
        <v>5</v>
      </c>
      <c r="H3369" s="24">
        <v>8597</v>
      </c>
    </row>
    <row r="3370" spans="2:8" x14ac:dyDescent="0.3">
      <c r="B3370" s="22">
        <v>1000547</v>
      </c>
      <c r="C3370" s="23" t="s">
        <v>2100</v>
      </c>
      <c r="D3370" s="23" t="str">
        <f>VLOOKUP(B3370,'5b'!$B$4:$E$904,2,FALSE)</f>
        <v>M</v>
      </c>
      <c r="E3370" s="23" t="str">
        <f>INDEX(Table,MATCH('Classwork 5'!B3370,'5b'!$B$4:$B$904,0),3)</f>
        <v>36-45</v>
      </c>
      <c r="F3370" s="23">
        <f>INDEX(Table,MATCH('Classwork 5'!B3370,'5b'!$B$4:$B$904,0),4)</f>
        <v>12</v>
      </c>
      <c r="G3370" s="23">
        <v>8</v>
      </c>
      <c r="H3370" s="24">
        <v>9997</v>
      </c>
    </row>
    <row r="3371" spans="2:8" x14ac:dyDescent="0.3">
      <c r="B3371" s="22">
        <v>1000548</v>
      </c>
      <c r="C3371" s="23" t="s">
        <v>2256</v>
      </c>
      <c r="D3371" s="23" t="str">
        <f>VLOOKUP(B3371,'5b'!$B$4:$E$904,2,FALSE)</f>
        <v>F</v>
      </c>
      <c r="E3371" s="23" t="str">
        <f>INDEX(Table,MATCH('Classwork 5'!B3371,'5b'!$B$4:$B$904,0),3)</f>
        <v>36-45</v>
      </c>
      <c r="F3371" s="23">
        <f>INDEX(Table,MATCH('Classwork 5'!B3371,'5b'!$B$4:$B$904,0),4)</f>
        <v>16</v>
      </c>
      <c r="G3371" s="23">
        <v>8</v>
      </c>
      <c r="H3371" s="24">
        <v>8041</v>
      </c>
    </row>
    <row r="3372" spans="2:8" x14ac:dyDescent="0.3">
      <c r="B3372" s="22">
        <v>1000548</v>
      </c>
      <c r="C3372" s="23" t="s">
        <v>2551</v>
      </c>
      <c r="D3372" s="23" t="str">
        <f>VLOOKUP(B3372,'5b'!$B$4:$E$904,2,FALSE)</f>
        <v>F</v>
      </c>
      <c r="E3372" s="23" t="str">
        <f>INDEX(Table,MATCH('Classwork 5'!B3372,'5b'!$B$4:$B$904,0),3)</f>
        <v>36-45</v>
      </c>
      <c r="F3372" s="23">
        <f>INDEX(Table,MATCH('Classwork 5'!B3372,'5b'!$B$4:$B$904,0),4)</f>
        <v>16</v>
      </c>
      <c r="G3372" s="23">
        <v>8</v>
      </c>
      <c r="H3372" s="24">
        <v>4115</v>
      </c>
    </row>
    <row r="3373" spans="2:8" x14ac:dyDescent="0.3">
      <c r="B3373" s="22">
        <v>1000548</v>
      </c>
      <c r="C3373" s="23" t="s">
        <v>2442</v>
      </c>
      <c r="D3373" s="23" t="str">
        <f>VLOOKUP(B3373,'5b'!$B$4:$E$904,2,FALSE)</f>
        <v>F</v>
      </c>
      <c r="E3373" s="23" t="str">
        <f>INDEX(Table,MATCH('Classwork 5'!B3373,'5b'!$B$4:$B$904,0),3)</f>
        <v>36-45</v>
      </c>
      <c r="F3373" s="23">
        <f>INDEX(Table,MATCH('Classwork 5'!B3373,'5b'!$B$4:$B$904,0),4)</f>
        <v>16</v>
      </c>
      <c r="G3373" s="23">
        <v>2</v>
      </c>
      <c r="H3373" s="24">
        <v>12924</v>
      </c>
    </row>
    <row r="3374" spans="2:8" x14ac:dyDescent="0.3">
      <c r="B3374" s="22">
        <v>1000548</v>
      </c>
      <c r="C3374" s="23" t="s">
        <v>2702</v>
      </c>
      <c r="D3374" s="23" t="str">
        <f>VLOOKUP(B3374,'5b'!$B$4:$E$904,2,FALSE)</f>
        <v>F</v>
      </c>
      <c r="E3374" s="23" t="str">
        <f>INDEX(Table,MATCH('Classwork 5'!B3374,'5b'!$B$4:$B$904,0),3)</f>
        <v>36-45</v>
      </c>
      <c r="F3374" s="23">
        <f>INDEX(Table,MATCH('Classwork 5'!B3374,'5b'!$B$4:$B$904,0),4)</f>
        <v>16</v>
      </c>
      <c r="G3374" s="23">
        <v>8</v>
      </c>
      <c r="H3374" s="24">
        <v>8108</v>
      </c>
    </row>
    <row r="3375" spans="2:8" x14ac:dyDescent="0.3">
      <c r="B3375" s="22">
        <v>1000548</v>
      </c>
      <c r="C3375" s="23" t="s">
        <v>2524</v>
      </c>
      <c r="D3375" s="23" t="str">
        <f>VLOOKUP(B3375,'5b'!$B$4:$E$904,2,FALSE)</f>
        <v>F</v>
      </c>
      <c r="E3375" s="23" t="str">
        <f>INDEX(Table,MATCH('Classwork 5'!B3375,'5b'!$B$4:$B$904,0),3)</f>
        <v>36-45</v>
      </c>
      <c r="F3375" s="23">
        <f>INDEX(Table,MATCH('Classwork 5'!B3375,'5b'!$B$4:$B$904,0),4)</f>
        <v>16</v>
      </c>
      <c r="G3375" s="23">
        <v>5</v>
      </c>
      <c r="H3375" s="24">
        <v>8615</v>
      </c>
    </row>
    <row r="3376" spans="2:8" x14ac:dyDescent="0.3">
      <c r="B3376" s="22">
        <v>1000548</v>
      </c>
      <c r="C3376" s="23" t="s">
        <v>2509</v>
      </c>
      <c r="D3376" s="23" t="str">
        <f>VLOOKUP(B3376,'5b'!$B$4:$E$904,2,FALSE)</f>
        <v>F</v>
      </c>
      <c r="E3376" s="23" t="str">
        <f>INDEX(Table,MATCH('Classwork 5'!B3376,'5b'!$B$4:$B$904,0),3)</f>
        <v>36-45</v>
      </c>
      <c r="F3376" s="23">
        <f>INDEX(Table,MATCH('Classwork 5'!B3376,'5b'!$B$4:$B$904,0),4)</f>
        <v>16</v>
      </c>
      <c r="G3376" s="23">
        <v>1</v>
      </c>
      <c r="H3376" s="24">
        <v>3960</v>
      </c>
    </row>
    <row r="3377" spans="2:8" x14ac:dyDescent="0.3">
      <c r="B3377" s="22">
        <v>1000548</v>
      </c>
      <c r="C3377" s="23" t="s">
        <v>2614</v>
      </c>
      <c r="D3377" s="23" t="str">
        <f>VLOOKUP(B3377,'5b'!$B$4:$E$904,2,FALSE)</f>
        <v>F</v>
      </c>
      <c r="E3377" s="23" t="str">
        <f>INDEX(Table,MATCH('Classwork 5'!B3377,'5b'!$B$4:$B$904,0),3)</f>
        <v>36-45</v>
      </c>
      <c r="F3377" s="23">
        <f>INDEX(Table,MATCH('Classwork 5'!B3377,'5b'!$B$4:$B$904,0),4)</f>
        <v>16</v>
      </c>
      <c r="G3377" s="23">
        <v>5</v>
      </c>
      <c r="H3377" s="24">
        <v>8858</v>
      </c>
    </row>
    <row r="3378" spans="2:8" x14ac:dyDescent="0.3">
      <c r="B3378" s="22">
        <v>1000549</v>
      </c>
      <c r="C3378" s="23" t="s">
        <v>3362</v>
      </c>
      <c r="D3378" s="23" t="str">
        <f>VLOOKUP(B3378,'5b'!$B$4:$E$904,2,FALSE)</f>
        <v>M</v>
      </c>
      <c r="E3378" s="23" t="str">
        <f>INDEX(Table,MATCH('Classwork 5'!B3378,'5b'!$B$4:$B$904,0),3)</f>
        <v>26-35</v>
      </c>
      <c r="F3378" s="23">
        <f>INDEX(Table,MATCH('Classwork 5'!B3378,'5b'!$B$4:$B$904,0),4)</f>
        <v>6</v>
      </c>
      <c r="G3378" s="23">
        <v>11</v>
      </c>
      <c r="H3378" s="24">
        <v>7417</v>
      </c>
    </row>
    <row r="3379" spans="2:8" x14ac:dyDescent="0.3">
      <c r="B3379" s="22">
        <v>1000549</v>
      </c>
      <c r="C3379" s="23" t="s">
        <v>2328</v>
      </c>
      <c r="D3379" s="23" t="str">
        <f>VLOOKUP(B3379,'5b'!$B$4:$E$904,2,FALSE)</f>
        <v>M</v>
      </c>
      <c r="E3379" s="23" t="str">
        <f>INDEX(Table,MATCH('Classwork 5'!B3379,'5b'!$B$4:$B$904,0),3)</f>
        <v>26-35</v>
      </c>
      <c r="F3379" s="23">
        <f>INDEX(Table,MATCH('Classwork 5'!B3379,'5b'!$B$4:$B$904,0),4)</f>
        <v>6</v>
      </c>
      <c r="G3379" s="23">
        <v>3</v>
      </c>
      <c r="H3379" s="24">
        <v>13692</v>
      </c>
    </row>
    <row r="3380" spans="2:8" x14ac:dyDescent="0.3">
      <c r="B3380" s="22">
        <v>1000549</v>
      </c>
      <c r="C3380" s="23" t="s">
        <v>3407</v>
      </c>
      <c r="D3380" s="23" t="str">
        <f>VLOOKUP(B3380,'5b'!$B$4:$E$904,2,FALSE)</f>
        <v>M</v>
      </c>
      <c r="E3380" s="23" t="str">
        <f>INDEX(Table,MATCH('Classwork 5'!B3380,'5b'!$B$4:$B$904,0),3)</f>
        <v>26-35</v>
      </c>
      <c r="F3380" s="23">
        <f>INDEX(Table,MATCH('Classwork 5'!B3380,'5b'!$B$4:$B$904,0),4)</f>
        <v>6</v>
      </c>
      <c r="G3380" s="23">
        <v>2</v>
      </c>
      <c r="H3380" s="24">
        <v>13320</v>
      </c>
    </row>
    <row r="3381" spans="2:8" x14ac:dyDescent="0.3">
      <c r="B3381" s="22">
        <v>1000549</v>
      </c>
      <c r="C3381" s="23" t="s">
        <v>2087</v>
      </c>
      <c r="D3381" s="23" t="str">
        <f>VLOOKUP(B3381,'5b'!$B$4:$E$904,2,FALSE)</f>
        <v>M</v>
      </c>
      <c r="E3381" s="23" t="str">
        <f>INDEX(Table,MATCH('Classwork 5'!B3381,'5b'!$B$4:$B$904,0),3)</f>
        <v>26-35</v>
      </c>
      <c r="F3381" s="23">
        <f>INDEX(Table,MATCH('Classwork 5'!B3381,'5b'!$B$4:$B$904,0),4)</f>
        <v>6</v>
      </c>
      <c r="G3381" s="23">
        <v>8</v>
      </c>
      <c r="H3381" s="24">
        <v>10065</v>
      </c>
    </row>
    <row r="3382" spans="2:8" x14ac:dyDescent="0.3">
      <c r="B3382" s="22">
        <v>1000549</v>
      </c>
      <c r="C3382" s="23" t="s">
        <v>2229</v>
      </c>
      <c r="D3382" s="23" t="str">
        <f>VLOOKUP(B3382,'5b'!$B$4:$E$904,2,FALSE)</f>
        <v>M</v>
      </c>
      <c r="E3382" s="23" t="str">
        <f>INDEX(Table,MATCH('Classwork 5'!B3382,'5b'!$B$4:$B$904,0),3)</f>
        <v>26-35</v>
      </c>
      <c r="F3382" s="23">
        <f>INDEX(Table,MATCH('Classwork 5'!B3382,'5b'!$B$4:$B$904,0),4)</f>
        <v>6</v>
      </c>
      <c r="G3382" s="23">
        <v>8</v>
      </c>
      <c r="H3382" s="24">
        <v>10045</v>
      </c>
    </row>
    <row r="3383" spans="2:8" x14ac:dyDescent="0.3">
      <c r="B3383" s="22">
        <v>1000549</v>
      </c>
      <c r="C3383" s="23" t="s">
        <v>3127</v>
      </c>
      <c r="D3383" s="23" t="str">
        <f>VLOOKUP(B3383,'5b'!$B$4:$E$904,2,FALSE)</f>
        <v>M</v>
      </c>
      <c r="E3383" s="23" t="str">
        <f>INDEX(Table,MATCH('Classwork 5'!B3383,'5b'!$B$4:$B$904,0),3)</f>
        <v>26-35</v>
      </c>
      <c r="F3383" s="23">
        <f>INDEX(Table,MATCH('Classwork 5'!B3383,'5b'!$B$4:$B$904,0),4)</f>
        <v>6</v>
      </c>
      <c r="G3383" s="23">
        <v>6</v>
      </c>
      <c r="H3383" s="24">
        <v>19946</v>
      </c>
    </row>
    <row r="3384" spans="2:8" x14ac:dyDescent="0.3">
      <c r="B3384" s="22">
        <v>1000549</v>
      </c>
      <c r="C3384" s="23" t="s">
        <v>3408</v>
      </c>
      <c r="D3384" s="23" t="str">
        <f>VLOOKUP(B3384,'5b'!$B$4:$E$904,2,FALSE)</f>
        <v>M</v>
      </c>
      <c r="E3384" s="23" t="str">
        <f>INDEX(Table,MATCH('Classwork 5'!B3384,'5b'!$B$4:$B$904,0),3)</f>
        <v>26-35</v>
      </c>
      <c r="F3384" s="23">
        <f>INDEX(Table,MATCH('Classwork 5'!B3384,'5b'!$B$4:$B$904,0),4)</f>
        <v>6</v>
      </c>
      <c r="G3384" s="23">
        <v>3</v>
      </c>
      <c r="H3384" s="24">
        <v>13414</v>
      </c>
    </row>
    <row r="3385" spans="2:8" x14ac:dyDescent="0.3">
      <c r="B3385" s="22">
        <v>1000549</v>
      </c>
      <c r="C3385" s="23" t="s">
        <v>2935</v>
      </c>
      <c r="D3385" s="23" t="str">
        <f>VLOOKUP(B3385,'5b'!$B$4:$E$904,2,FALSE)</f>
        <v>M</v>
      </c>
      <c r="E3385" s="23" t="str">
        <f>INDEX(Table,MATCH('Classwork 5'!B3385,'5b'!$B$4:$B$904,0),3)</f>
        <v>26-35</v>
      </c>
      <c r="F3385" s="23">
        <f>INDEX(Table,MATCH('Classwork 5'!B3385,'5b'!$B$4:$B$904,0),4)</f>
        <v>6</v>
      </c>
      <c r="G3385" s="23">
        <v>5</v>
      </c>
      <c r="H3385" s="24">
        <v>8885</v>
      </c>
    </row>
    <row r="3386" spans="2:8" x14ac:dyDescent="0.3">
      <c r="B3386" s="22">
        <v>1000549</v>
      </c>
      <c r="C3386" s="23" t="s">
        <v>3289</v>
      </c>
      <c r="D3386" s="23" t="str">
        <f>VLOOKUP(B3386,'5b'!$B$4:$E$904,2,FALSE)</f>
        <v>M</v>
      </c>
      <c r="E3386" s="23" t="str">
        <f>INDEX(Table,MATCH('Classwork 5'!B3386,'5b'!$B$4:$B$904,0),3)</f>
        <v>26-35</v>
      </c>
      <c r="F3386" s="23">
        <f>INDEX(Table,MATCH('Classwork 5'!B3386,'5b'!$B$4:$B$904,0),4)</f>
        <v>6</v>
      </c>
      <c r="G3386" s="23">
        <v>4</v>
      </c>
      <c r="H3386" s="24">
        <v>3547</v>
      </c>
    </row>
    <row r="3387" spans="2:8" x14ac:dyDescent="0.3">
      <c r="B3387" s="22">
        <v>1000549</v>
      </c>
      <c r="C3387" s="23" t="s">
        <v>3409</v>
      </c>
      <c r="D3387" s="23" t="str">
        <f>VLOOKUP(B3387,'5b'!$B$4:$E$904,2,FALSE)</f>
        <v>M</v>
      </c>
      <c r="E3387" s="23" t="str">
        <f>INDEX(Table,MATCH('Classwork 5'!B3387,'5b'!$B$4:$B$904,0),3)</f>
        <v>26-35</v>
      </c>
      <c r="F3387" s="23">
        <f>INDEX(Table,MATCH('Classwork 5'!B3387,'5b'!$B$4:$B$904,0),4)</f>
        <v>6</v>
      </c>
      <c r="G3387" s="23">
        <v>5</v>
      </c>
      <c r="H3387" s="24">
        <v>8734</v>
      </c>
    </row>
    <row r="3388" spans="2:8" x14ac:dyDescent="0.3">
      <c r="B3388" s="22">
        <v>1000549</v>
      </c>
      <c r="C3388" s="23" t="s">
        <v>1952</v>
      </c>
      <c r="D3388" s="23" t="str">
        <f>VLOOKUP(B3388,'5b'!$B$4:$E$904,2,FALSE)</f>
        <v>M</v>
      </c>
      <c r="E3388" s="23" t="str">
        <f>INDEX(Table,MATCH('Classwork 5'!B3388,'5b'!$B$4:$B$904,0),3)</f>
        <v>26-35</v>
      </c>
      <c r="F3388" s="23">
        <f>INDEX(Table,MATCH('Classwork 5'!B3388,'5b'!$B$4:$B$904,0),4)</f>
        <v>6</v>
      </c>
      <c r="G3388" s="23">
        <v>5</v>
      </c>
      <c r="H3388" s="24">
        <v>3552</v>
      </c>
    </row>
    <row r="3389" spans="2:8" x14ac:dyDescent="0.3">
      <c r="B3389" s="22">
        <v>1000549</v>
      </c>
      <c r="C3389" s="23" t="s">
        <v>3410</v>
      </c>
      <c r="D3389" s="23" t="str">
        <f>VLOOKUP(B3389,'5b'!$B$4:$E$904,2,FALSE)</f>
        <v>M</v>
      </c>
      <c r="E3389" s="23" t="str">
        <f>INDEX(Table,MATCH('Classwork 5'!B3389,'5b'!$B$4:$B$904,0),3)</f>
        <v>26-35</v>
      </c>
      <c r="F3389" s="23">
        <f>INDEX(Table,MATCH('Classwork 5'!B3389,'5b'!$B$4:$B$904,0),4)</f>
        <v>6</v>
      </c>
      <c r="G3389" s="23">
        <v>5</v>
      </c>
      <c r="H3389" s="24">
        <v>6907</v>
      </c>
    </row>
    <row r="3390" spans="2:8" x14ac:dyDescent="0.3">
      <c r="B3390" s="22">
        <v>1000549</v>
      </c>
      <c r="C3390" s="23" t="s">
        <v>2426</v>
      </c>
      <c r="D3390" s="23" t="str">
        <f>VLOOKUP(B3390,'5b'!$B$4:$E$904,2,FALSE)</f>
        <v>M</v>
      </c>
      <c r="E3390" s="23" t="str">
        <f>INDEX(Table,MATCH('Classwork 5'!B3390,'5b'!$B$4:$B$904,0),3)</f>
        <v>26-35</v>
      </c>
      <c r="F3390" s="23">
        <f>INDEX(Table,MATCH('Classwork 5'!B3390,'5b'!$B$4:$B$904,0),4)</f>
        <v>6</v>
      </c>
      <c r="G3390" s="23">
        <v>1</v>
      </c>
      <c r="H3390" s="24">
        <v>19126</v>
      </c>
    </row>
    <row r="3391" spans="2:8" x14ac:dyDescent="0.3">
      <c r="B3391" s="22">
        <v>1000549</v>
      </c>
      <c r="C3391" s="23" t="s">
        <v>2391</v>
      </c>
      <c r="D3391" s="23" t="str">
        <f>VLOOKUP(B3391,'5b'!$B$4:$E$904,2,FALSE)</f>
        <v>M</v>
      </c>
      <c r="E3391" s="23" t="str">
        <f>INDEX(Table,MATCH('Classwork 5'!B3391,'5b'!$B$4:$B$904,0),3)</f>
        <v>26-35</v>
      </c>
      <c r="F3391" s="23">
        <f>INDEX(Table,MATCH('Classwork 5'!B3391,'5b'!$B$4:$B$904,0),4)</f>
        <v>6</v>
      </c>
      <c r="G3391" s="23">
        <v>1</v>
      </c>
      <c r="H3391" s="24">
        <v>15239</v>
      </c>
    </row>
    <row r="3392" spans="2:8" x14ac:dyDescent="0.3">
      <c r="B3392" s="22">
        <v>1000549</v>
      </c>
      <c r="C3392" s="23" t="s">
        <v>2499</v>
      </c>
      <c r="D3392" s="23" t="str">
        <f>VLOOKUP(B3392,'5b'!$B$4:$E$904,2,FALSE)</f>
        <v>M</v>
      </c>
      <c r="E3392" s="23" t="str">
        <f>INDEX(Table,MATCH('Classwork 5'!B3392,'5b'!$B$4:$B$904,0),3)</f>
        <v>26-35</v>
      </c>
      <c r="F3392" s="23">
        <f>INDEX(Table,MATCH('Classwork 5'!B3392,'5b'!$B$4:$B$904,0),4)</f>
        <v>6</v>
      </c>
      <c r="G3392" s="23">
        <v>16</v>
      </c>
      <c r="H3392" s="24">
        <v>20872</v>
      </c>
    </row>
    <row r="3393" spans="2:8" x14ac:dyDescent="0.3">
      <c r="B3393" s="22">
        <v>1000549</v>
      </c>
      <c r="C3393" s="23" t="s">
        <v>3411</v>
      </c>
      <c r="D3393" s="23" t="str">
        <f>VLOOKUP(B3393,'5b'!$B$4:$E$904,2,FALSE)</f>
        <v>M</v>
      </c>
      <c r="E3393" s="23" t="str">
        <f>INDEX(Table,MATCH('Classwork 5'!B3393,'5b'!$B$4:$B$904,0),3)</f>
        <v>26-35</v>
      </c>
      <c r="F3393" s="23">
        <f>INDEX(Table,MATCH('Classwork 5'!B3393,'5b'!$B$4:$B$904,0),4)</f>
        <v>6</v>
      </c>
      <c r="G3393" s="23">
        <v>16</v>
      </c>
      <c r="H3393" s="24">
        <v>20872</v>
      </c>
    </row>
    <row r="3394" spans="2:8" x14ac:dyDescent="0.3">
      <c r="B3394" s="22">
        <v>1000549</v>
      </c>
      <c r="C3394" s="23" t="s">
        <v>3412</v>
      </c>
      <c r="D3394" s="23" t="str">
        <f>VLOOKUP(B3394,'5b'!$B$4:$E$904,2,FALSE)</f>
        <v>M</v>
      </c>
      <c r="E3394" s="23" t="str">
        <f>INDEX(Table,MATCH('Classwork 5'!B3394,'5b'!$B$4:$B$904,0),3)</f>
        <v>26-35</v>
      </c>
      <c r="F3394" s="23">
        <f>INDEX(Table,MATCH('Classwork 5'!B3394,'5b'!$B$4:$B$904,0),4)</f>
        <v>6</v>
      </c>
      <c r="G3394" s="23">
        <v>8</v>
      </c>
      <c r="H3394" s="24">
        <v>8111</v>
      </c>
    </row>
    <row r="3395" spans="2:8" x14ac:dyDescent="0.3">
      <c r="B3395" s="22">
        <v>1000549</v>
      </c>
      <c r="C3395" s="23" t="s">
        <v>2446</v>
      </c>
      <c r="D3395" s="23" t="str">
        <f>VLOOKUP(B3395,'5b'!$B$4:$E$904,2,FALSE)</f>
        <v>M</v>
      </c>
      <c r="E3395" s="23" t="str">
        <f>INDEX(Table,MATCH('Classwork 5'!B3395,'5b'!$B$4:$B$904,0),3)</f>
        <v>26-35</v>
      </c>
      <c r="F3395" s="23">
        <f>INDEX(Table,MATCH('Classwork 5'!B3395,'5b'!$B$4:$B$904,0),4)</f>
        <v>6</v>
      </c>
      <c r="G3395" s="23">
        <v>10</v>
      </c>
      <c r="H3395" s="24">
        <v>23239</v>
      </c>
    </row>
    <row r="3396" spans="2:8" x14ac:dyDescent="0.3">
      <c r="B3396" s="22">
        <v>1000549</v>
      </c>
      <c r="C3396" s="23" t="s">
        <v>3309</v>
      </c>
      <c r="D3396" s="23" t="str">
        <f>VLOOKUP(B3396,'5b'!$B$4:$E$904,2,FALSE)</f>
        <v>M</v>
      </c>
      <c r="E3396" s="23" t="str">
        <f>INDEX(Table,MATCH('Classwork 5'!B3396,'5b'!$B$4:$B$904,0),3)</f>
        <v>26-35</v>
      </c>
      <c r="F3396" s="23">
        <f>INDEX(Table,MATCH('Classwork 5'!B3396,'5b'!$B$4:$B$904,0),4)</f>
        <v>6</v>
      </c>
      <c r="G3396" s="23">
        <v>13</v>
      </c>
      <c r="H3396" s="24">
        <v>952</v>
      </c>
    </row>
    <row r="3397" spans="2:8" x14ac:dyDescent="0.3">
      <c r="B3397" s="22">
        <v>1000549</v>
      </c>
      <c r="C3397" s="23" t="s">
        <v>2429</v>
      </c>
      <c r="D3397" s="23" t="str">
        <f>VLOOKUP(B3397,'5b'!$B$4:$E$904,2,FALSE)</f>
        <v>M</v>
      </c>
      <c r="E3397" s="23" t="str">
        <f>INDEX(Table,MATCH('Classwork 5'!B3397,'5b'!$B$4:$B$904,0),3)</f>
        <v>26-35</v>
      </c>
      <c r="F3397" s="23">
        <f>INDEX(Table,MATCH('Classwork 5'!B3397,'5b'!$B$4:$B$904,0),4)</f>
        <v>6</v>
      </c>
      <c r="G3397" s="23">
        <v>1</v>
      </c>
      <c r="H3397" s="24">
        <v>12116</v>
      </c>
    </row>
    <row r="3398" spans="2:8" x14ac:dyDescent="0.3">
      <c r="B3398" s="22">
        <v>1000549</v>
      </c>
      <c r="C3398" s="23" t="s">
        <v>3413</v>
      </c>
      <c r="D3398" s="23" t="str">
        <f>VLOOKUP(B3398,'5b'!$B$4:$E$904,2,FALSE)</f>
        <v>M</v>
      </c>
      <c r="E3398" s="23" t="str">
        <f>INDEX(Table,MATCH('Classwork 5'!B3398,'5b'!$B$4:$B$904,0),3)</f>
        <v>26-35</v>
      </c>
      <c r="F3398" s="23">
        <f>INDEX(Table,MATCH('Classwork 5'!B3398,'5b'!$B$4:$B$904,0),4)</f>
        <v>6</v>
      </c>
      <c r="G3398" s="23">
        <v>1</v>
      </c>
      <c r="H3398" s="24">
        <v>15365</v>
      </c>
    </row>
    <row r="3399" spans="2:8" x14ac:dyDescent="0.3">
      <c r="B3399" s="22">
        <v>1000549</v>
      </c>
      <c r="C3399" s="23" t="s">
        <v>2910</v>
      </c>
      <c r="D3399" s="23" t="str">
        <f>VLOOKUP(B3399,'5b'!$B$4:$E$904,2,FALSE)</f>
        <v>M</v>
      </c>
      <c r="E3399" s="23" t="str">
        <f>INDEX(Table,MATCH('Classwork 5'!B3399,'5b'!$B$4:$B$904,0),3)</f>
        <v>26-35</v>
      </c>
      <c r="F3399" s="23">
        <f>INDEX(Table,MATCH('Classwork 5'!B3399,'5b'!$B$4:$B$904,0),4)</f>
        <v>6</v>
      </c>
      <c r="G3399" s="23">
        <v>6</v>
      </c>
      <c r="H3399" s="24">
        <v>15920</v>
      </c>
    </row>
    <row r="3400" spans="2:8" x14ac:dyDescent="0.3">
      <c r="B3400" s="22">
        <v>1000549</v>
      </c>
      <c r="C3400" s="23" t="s">
        <v>2959</v>
      </c>
      <c r="D3400" s="23" t="str">
        <f>VLOOKUP(B3400,'5b'!$B$4:$E$904,2,FALSE)</f>
        <v>M</v>
      </c>
      <c r="E3400" s="23" t="str">
        <f>INDEX(Table,MATCH('Classwork 5'!B3400,'5b'!$B$4:$B$904,0),3)</f>
        <v>26-35</v>
      </c>
      <c r="F3400" s="23">
        <f>INDEX(Table,MATCH('Classwork 5'!B3400,'5b'!$B$4:$B$904,0),4)</f>
        <v>6</v>
      </c>
      <c r="G3400" s="23">
        <v>11</v>
      </c>
      <c r="H3400" s="24">
        <v>6007</v>
      </c>
    </row>
    <row r="3401" spans="2:8" x14ac:dyDescent="0.3">
      <c r="B3401" s="22">
        <v>1000549</v>
      </c>
      <c r="C3401" s="23" t="s">
        <v>3414</v>
      </c>
      <c r="D3401" s="23" t="str">
        <f>VLOOKUP(B3401,'5b'!$B$4:$E$904,2,FALSE)</f>
        <v>M</v>
      </c>
      <c r="E3401" s="23" t="str">
        <f>INDEX(Table,MATCH('Classwork 5'!B3401,'5b'!$B$4:$B$904,0),3)</f>
        <v>26-35</v>
      </c>
      <c r="F3401" s="23">
        <f>INDEX(Table,MATCH('Classwork 5'!B3401,'5b'!$B$4:$B$904,0),4)</f>
        <v>6</v>
      </c>
      <c r="G3401" s="23">
        <v>5</v>
      </c>
      <c r="H3401" s="24">
        <v>8824</v>
      </c>
    </row>
    <row r="3402" spans="2:8" x14ac:dyDescent="0.3">
      <c r="B3402" s="22">
        <v>1000549</v>
      </c>
      <c r="C3402" s="23" t="s">
        <v>3274</v>
      </c>
      <c r="D3402" s="23" t="str">
        <f>VLOOKUP(B3402,'5b'!$B$4:$E$904,2,FALSE)</f>
        <v>M</v>
      </c>
      <c r="E3402" s="23" t="str">
        <f>INDEX(Table,MATCH('Classwork 5'!B3402,'5b'!$B$4:$B$904,0),3)</f>
        <v>26-35</v>
      </c>
      <c r="F3402" s="23">
        <f>INDEX(Table,MATCH('Classwork 5'!B3402,'5b'!$B$4:$B$904,0),4)</f>
        <v>6</v>
      </c>
      <c r="G3402" s="23">
        <v>5</v>
      </c>
      <c r="H3402" s="24">
        <v>8708</v>
      </c>
    </row>
    <row r="3403" spans="2:8" x14ac:dyDescent="0.3">
      <c r="B3403" s="22">
        <v>1000549</v>
      </c>
      <c r="C3403" s="23" t="s">
        <v>2128</v>
      </c>
      <c r="D3403" s="23" t="str">
        <f>VLOOKUP(B3403,'5b'!$B$4:$E$904,2,FALSE)</f>
        <v>M</v>
      </c>
      <c r="E3403" s="23" t="str">
        <f>INDEX(Table,MATCH('Classwork 5'!B3403,'5b'!$B$4:$B$904,0),3)</f>
        <v>26-35</v>
      </c>
      <c r="F3403" s="23">
        <f>INDEX(Table,MATCH('Classwork 5'!B3403,'5b'!$B$4:$B$904,0),4)</f>
        <v>6</v>
      </c>
      <c r="G3403" s="23">
        <v>5</v>
      </c>
      <c r="H3403" s="24">
        <v>8861</v>
      </c>
    </row>
    <row r="3404" spans="2:8" x14ac:dyDescent="0.3">
      <c r="B3404" s="22">
        <v>1000549</v>
      </c>
      <c r="C3404" s="23" t="s">
        <v>3415</v>
      </c>
      <c r="D3404" s="23" t="str">
        <f>VLOOKUP(B3404,'5b'!$B$4:$E$904,2,FALSE)</f>
        <v>M</v>
      </c>
      <c r="E3404" s="23" t="str">
        <f>INDEX(Table,MATCH('Classwork 5'!B3404,'5b'!$B$4:$B$904,0),3)</f>
        <v>26-35</v>
      </c>
      <c r="F3404" s="23">
        <f>INDEX(Table,MATCH('Classwork 5'!B3404,'5b'!$B$4:$B$904,0),4)</f>
        <v>6</v>
      </c>
      <c r="G3404" s="23">
        <v>5</v>
      </c>
      <c r="H3404" s="24">
        <v>5394</v>
      </c>
    </row>
    <row r="3405" spans="2:8" x14ac:dyDescent="0.3">
      <c r="B3405" s="22">
        <v>1000549</v>
      </c>
      <c r="C3405" s="23" t="s">
        <v>2085</v>
      </c>
      <c r="D3405" s="23" t="str">
        <f>VLOOKUP(B3405,'5b'!$B$4:$E$904,2,FALSE)</f>
        <v>M</v>
      </c>
      <c r="E3405" s="23" t="str">
        <f>INDEX(Table,MATCH('Classwork 5'!B3405,'5b'!$B$4:$B$904,0),3)</f>
        <v>26-35</v>
      </c>
      <c r="F3405" s="23">
        <f>INDEX(Table,MATCH('Classwork 5'!B3405,'5b'!$B$4:$B$904,0),4)</f>
        <v>6</v>
      </c>
      <c r="G3405" s="23">
        <v>1</v>
      </c>
      <c r="H3405" s="24">
        <v>15823</v>
      </c>
    </row>
    <row r="3406" spans="2:8" x14ac:dyDescent="0.3">
      <c r="B3406" s="22">
        <v>1000549</v>
      </c>
      <c r="C3406" s="23" t="s">
        <v>3416</v>
      </c>
      <c r="D3406" s="23" t="str">
        <f>VLOOKUP(B3406,'5b'!$B$4:$E$904,2,FALSE)</f>
        <v>M</v>
      </c>
      <c r="E3406" s="23" t="str">
        <f>INDEX(Table,MATCH('Classwork 5'!B3406,'5b'!$B$4:$B$904,0),3)</f>
        <v>26-35</v>
      </c>
      <c r="F3406" s="23">
        <f>INDEX(Table,MATCH('Classwork 5'!B3406,'5b'!$B$4:$B$904,0),4)</f>
        <v>6</v>
      </c>
      <c r="G3406" s="23">
        <v>1</v>
      </c>
      <c r="H3406" s="24">
        <v>15716</v>
      </c>
    </row>
    <row r="3407" spans="2:8" x14ac:dyDescent="0.3">
      <c r="B3407" s="22">
        <v>1000549</v>
      </c>
      <c r="C3407" s="23" t="s">
        <v>3417</v>
      </c>
      <c r="D3407" s="23" t="str">
        <f>VLOOKUP(B3407,'5b'!$B$4:$E$904,2,FALSE)</f>
        <v>M</v>
      </c>
      <c r="E3407" s="23" t="str">
        <f>INDEX(Table,MATCH('Classwork 5'!B3407,'5b'!$B$4:$B$904,0),3)</f>
        <v>26-35</v>
      </c>
      <c r="F3407" s="23">
        <f>INDEX(Table,MATCH('Classwork 5'!B3407,'5b'!$B$4:$B$904,0),4)</f>
        <v>6</v>
      </c>
      <c r="G3407" s="23">
        <v>4</v>
      </c>
      <c r="H3407" s="24">
        <v>2177</v>
      </c>
    </row>
    <row r="3408" spans="2:8" x14ac:dyDescent="0.3">
      <c r="B3408" s="22">
        <v>1000549</v>
      </c>
      <c r="C3408" s="23" t="s">
        <v>2505</v>
      </c>
      <c r="D3408" s="23" t="str">
        <f>VLOOKUP(B3408,'5b'!$B$4:$E$904,2,FALSE)</f>
        <v>M</v>
      </c>
      <c r="E3408" s="23" t="str">
        <f>INDEX(Table,MATCH('Classwork 5'!B3408,'5b'!$B$4:$B$904,0),3)</f>
        <v>26-35</v>
      </c>
      <c r="F3408" s="23">
        <f>INDEX(Table,MATCH('Classwork 5'!B3408,'5b'!$B$4:$B$904,0),4)</f>
        <v>6</v>
      </c>
      <c r="G3408" s="23">
        <v>1</v>
      </c>
      <c r="H3408" s="24">
        <v>18970</v>
      </c>
    </row>
    <row r="3409" spans="2:8" x14ac:dyDescent="0.3">
      <c r="B3409" s="22">
        <v>1000549</v>
      </c>
      <c r="C3409" s="23" t="s">
        <v>2737</v>
      </c>
      <c r="D3409" s="23" t="str">
        <f>VLOOKUP(B3409,'5b'!$B$4:$E$904,2,FALSE)</f>
        <v>M</v>
      </c>
      <c r="E3409" s="23" t="str">
        <f>INDEX(Table,MATCH('Classwork 5'!B3409,'5b'!$B$4:$B$904,0),3)</f>
        <v>26-35</v>
      </c>
      <c r="F3409" s="23">
        <f>INDEX(Table,MATCH('Classwork 5'!B3409,'5b'!$B$4:$B$904,0),4)</f>
        <v>6</v>
      </c>
      <c r="G3409" s="23">
        <v>1</v>
      </c>
      <c r="H3409" s="24">
        <v>15807</v>
      </c>
    </row>
    <row r="3410" spans="2:8" x14ac:dyDescent="0.3">
      <c r="B3410" s="22">
        <v>1000549</v>
      </c>
      <c r="C3410" s="23" t="s">
        <v>3418</v>
      </c>
      <c r="D3410" s="23" t="str">
        <f>VLOOKUP(B3410,'5b'!$B$4:$E$904,2,FALSE)</f>
        <v>M</v>
      </c>
      <c r="E3410" s="23" t="str">
        <f>INDEX(Table,MATCH('Classwork 5'!B3410,'5b'!$B$4:$B$904,0),3)</f>
        <v>26-35</v>
      </c>
      <c r="F3410" s="23">
        <f>INDEX(Table,MATCH('Classwork 5'!B3410,'5b'!$B$4:$B$904,0),4)</f>
        <v>6</v>
      </c>
      <c r="G3410" s="23">
        <v>1</v>
      </c>
      <c r="H3410" s="24">
        <v>8205</v>
      </c>
    </row>
    <row r="3411" spans="2:8" x14ac:dyDescent="0.3">
      <c r="B3411" s="22">
        <v>1000549</v>
      </c>
      <c r="C3411" s="23" t="s">
        <v>3419</v>
      </c>
      <c r="D3411" s="23" t="str">
        <f>VLOOKUP(B3411,'5b'!$B$4:$E$904,2,FALSE)</f>
        <v>M</v>
      </c>
      <c r="E3411" s="23" t="str">
        <f>INDEX(Table,MATCH('Classwork 5'!B3411,'5b'!$B$4:$B$904,0),3)</f>
        <v>26-35</v>
      </c>
      <c r="F3411" s="23">
        <f>INDEX(Table,MATCH('Classwork 5'!B3411,'5b'!$B$4:$B$904,0),4)</f>
        <v>6</v>
      </c>
      <c r="G3411" s="23">
        <v>5</v>
      </c>
      <c r="H3411" s="24">
        <v>8704</v>
      </c>
    </row>
    <row r="3412" spans="2:8" x14ac:dyDescent="0.3">
      <c r="B3412" s="22">
        <v>1000549</v>
      </c>
      <c r="C3412" s="23" t="s">
        <v>2302</v>
      </c>
      <c r="D3412" s="23" t="str">
        <f>VLOOKUP(B3412,'5b'!$B$4:$E$904,2,FALSE)</f>
        <v>M</v>
      </c>
      <c r="E3412" s="23" t="str">
        <f>INDEX(Table,MATCH('Classwork 5'!B3412,'5b'!$B$4:$B$904,0),3)</f>
        <v>26-35</v>
      </c>
      <c r="F3412" s="23">
        <f>INDEX(Table,MATCH('Classwork 5'!B3412,'5b'!$B$4:$B$904,0),4)</f>
        <v>6</v>
      </c>
      <c r="G3412" s="23">
        <v>3</v>
      </c>
      <c r="H3412" s="24">
        <v>13462</v>
      </c>
    </row>
    <row r="3413" spans="2:8" x14ac:dyDescent="0.3">
      <c r="B3413" s="22">
        <v>1000549</v>
      </c>
      <c r="C3413" s="23" t="s">
        <v>2389</v>
      </c>
      <c r="D3413" s="23" t="str">
        <f>VLOOKUP(B3413,'5b'!$B$4:$E$904,2,FALSE)</f>
        <v>M</v>
      </c>
      <c r="E3413" s="23" t="str">
        <f>INDEX(Table,MATCH('Classwork 5'!B3413,'5b'!$B$4:$B$904,0),3)</f>
        <v>26-35</v>
      </c>
      <c r="F3413" s="23">
        <f>INDEX(Table,MATCH('Classwork 5'!B3413,'5b'!$B$4:$B$904,0),4)</f>
        <v>6</v>
      </c>
      <c r="G3413" s="23">
        <v>1</v>
      </c>
      <c r="H3413" s="24">
        <v>19258</v>
      </c>
    </row>
    <row r="3414" spans="2:8" x14ac:dyDescent="0.3">
      <c r="B3414" s="22">
        <v>1000549</v>
      </c>
      <c r="C3414" s="23" t="s">
        <v>3420</v>
      </c>
      <c r="D3414" s="23" t="str">
        <f>VLOOKUP(B3414,'5b'!$B$4:$E$904,2,FALSE)</f>
        <v>M</v>
      </c>
      <c r="E3414" s="23" t="str">
        <f>INDEX(Table,MATCH('Classwork 5'!B3414,'5b'!$B$4:$B$904,0),3)</f>
        <v>26-35</v>
      </c>
      <c r="F3414" s="23">
        <f>INDEX(Table,MATCH('Classwork 5'!B3414,'5b'!$B$4:$B$904,0),4)</f>
        <v>6</v>
      </c>
      <c r="G3414" s="23">
        <v>5</v>
      </c>
      <c r="H3414" s="24">
        <v>3533</v>
      </c>
    </row>
    <row r="3415" spans="2:8" x14ac:dyDescent="0.3">
      <c r="B3415" s="22">
        <v>1000549</v>
      </c>
      <c r="C3415" s="23" t="s">
        <v>2006</v>
      </c>
      <c r="D3415" s="23" t="str">
        <f>VLOOKUP(B3415,'5b'!$B$4:$E$904,2,FALSE)</f>
        <v>M</v>
      </c>
      <c r="E3415" s="23" t="str">
        <f>INDEX(Table,MATCH('Classwork 5'!B3415,'5b'!$B$4:$B$904,0),3)</f>
        <v>26-35</v>
      </c>
      <c r="F3415" s="23">
        <f>INDEX(Table,MATCH('Classwork 5'!B3415,'5b'!$B$4:$B$904,0),4)</f>
        <v>6</v>
      </c>
      <c r="G3415" s="23">
        <v>3</v>
      </c>
      <c r="H3415" s="24">
        <v>13195</v>
      </c>
    </row>
    <row r="3416" spans="2:8" x14ac:dyDescent="0.3">
      <c r="B3416" s="22">
        <v>1000549</v>
      </c>
      <c r="C3416" s="23" t="s">
        <v>3054</v>
      </c>
      <c r="D3416" s="23" t="str">
        <f>VLOOKUP(B3416,'5b'!$B$4:$E$904,2,FALSE)</f>
        <v>M</v>
      </c>
      <c r="E3416" s="23" t="str">
        <f>INDEX(Table,MATCH('Classwork 5'!B3416,'5b'!$B$4:$B$904,0),3)</f>
        <v>26-35</v>
      </c>
      <c r="F3416" s="23">
        <f>INDEX(Table,MATCH('Classwork 5'!B3416,'5b'!$B$4:$B$904,0),4)</f>
        <v>6</v>
      </c>
      <c r="G3416" s="23">
        <v>8</v>
      </c>
      <c r="H3416" s="24">
        <v>10060</v>
      </c>
    </row>
    <row r="3417" spans="2:8" x14ac:dyDescent="0.3">
      <c r="B3417" s="22">
        <v>1000549</v>
      </c>
      <c r="C3417" s="23" t="s">
        <v>2913</v>
      </c>
      <c r="D3417" s="23" t="str">
        <f>VLOOKUP(B3417,'5b'!$B$4:$E$904,2,FALSE)</f>
        <v>M</v>
      </c>
      <c r="E3417" s="23" t="str">
        <f>INDEX(Table,MATCH('Classwork 5'!B3417,'5b'!$B$4:$B$904,0),3)</f>
        <v>26-35</v>
      </c>
      <c r="F3417" s="23">
        <f>INDEX(Table,MATCH('Classwork 5'!B3417,'5b'!$B$4:$B$904,0),4)</f>
        <v>6</v>
      </c>
      <c r="G3417" s="23">
        <v>8</v>
      </c>
      <c r="H3417" s="24">
        <v>7863</v>
      </c>
    </row>
    <row r="3418" spans="2:8" x14ac:dyDescent="0.3">
      <c r="B3418" s="22">
        <v>1000549</v>
      </c>
      <c r="C3418" s="23" t="s">
        <v>2283</v>
      </c>
      <c r="D3418" s="23" t="str">
        <f>VLOOKUP(B3418,'5b'!$B$4:$E$904,2,FALSE)</f>
        <v>M</v>
      </c>
      <c r="E3418" s="23" t="str">
        <f>INDEX(Table,MATCH('Classwork 5'!B3418,'5b'!$B$4:$B$904,0),3)</f>
        <v>26-35</v>
      </c>
      <c r="F3418" s="23">
        <f>INDEX(Table,MATCH('Classwork 5'!B3418,'5b'!$B$4:$B$904,0),4)</f>
        <v>6</v>
      </c>
      <c r="G3418" s="23">
        <v>8</v>
      </c>
      <c r="H3418" s="24">
        <v>8098</v>
      </c>
    </row>
    <row r="3419" spans="2:8" x14ac:dyDescent="0.3">
      <c r="B3419" s="22">
        <v>1000549</v>
      </c>
      <c r="C3419" s="23" t="s">
        <v>2941</v>
      </c>
      <c r="D3419" s="23" t="str">
        <f>VLOOKUP(B3419,'5b'!$B$4:$E$904,2,FALSE)</f>
        <v>M</v>
      </c>
      <c r="E3419" s="23" t="str">
        <f>INDEX(Table,MATCH('Classwork 5'!B3419,'5b'!$B$4:$B$904,0),3)</f>
        <v>26-35</v>
      </c>
      <c r="F3419" s="23">
        <f>INDEX(Table,MATCH('Classwork 5'!B3419,'5b'!$B$4:$B$904,0),4)</f>
        <v>6</v>
      </c>
      <c r="G3419" s="23">
        <v>5</v>
      </c>
      <c r="H3419" s="24">
        <v>8816</v>
      </c>
    </row>
    <row r="3420" spans="2:8" x14ac:dyDescent="0.3">
      <c r="B3420" s="22">
        <v>1000550</v>
      </c>
      <c r="C3420" s="23" t="s">
        <v>2282</v>
      </c>
      <c r="D3420" s="23" t="str">
        <f>VLOOKUP(B3420,'5b'!$B$4:$E$904,2,FALSE)</f>
        <v>M</v>
      </c>
      <c r="E3420" s="23" t="str">
        <f>INDEX(Table,MATCH('Classwork 5'!B3420,'5b'!$B$4:$B$904,0),3)</f>
        <v>46-50</v>
      </c>
      <c r="F3420" s="23">
        <f>INDEX(Table,MATCH('Classwork 5'!B3420,'5b'!$B$4:$B$904,0),4)</f>
        <v>8</v>
      </c>
      <c r="G3420" s="23">
        <v>3</v>
      </c>
      <c r="H3420" s="24">
        <v>13655</v>
      </c>
    </row>
    <row r="3421" spans="2:8" x14ac:dyDescent="0.3">
      <c r="B3421" s="22">
        <v>1000550</v>
      </c>
      <c r="C3421" s="23" t="s">
        <v>2039</v>
      </c>
      <c r="D3421" s="23" t="str">
        <f>VLOOKUP(B3421,'5b'!$B$4:$E$904,2,FALSE)</f>
        <v>M</v>
      </c>
      <c r="E3421" s="23" t="str">
        <f>INDEX(Table,MATCH('Classwork 5'!B3421,'5b'!$B$4:$B$904,0),3)</f>
        <v>46-50</v>
      </c>
      <c r="F3421" s="23">
        <f>INDEX(Table,MATCH('Classwork 5'!B3421,'5b'!$B$4:$B$904,0),4)</f>
        <v>8</v>
      </c>
      <c r="G3421" s="23">
        <v>5</v>
      </c>
      <c r="H3421" s="24">
        <v>5289</v>
      </c>
    </row>
    <row r="3422" spans="2:8" x14ac:dyDescent="0.3">
      <c r="B3422" s="22">
        <v>1000550</v>
      </c>
      <c r="C3422" s="23" t="s">
        <v>2614</v>
      </c>
      <c r="D3422" s="23" t="str">
        <f>VLOOKUP(B3422,'5b'!$B$4:$E$904,2,FALSE)</f>
        <v>M</v>
      </c>
      <c r="E3422" s="23" t="str">
        <f>INDEX(Table,MATCH('Classwork 5'!B3422,'5b'!$B$4:$B$904,0),3)</f>
        <v>46-50</v>
      </c>
      <c r="F3422" s="23">
        <f>INDEX(Table,MATCH('Classwork 5'!B3422,'5b'!$B$4:$B$904,0),4)</f>
        <v>8</v>
      </c>
      <c r="G3422" s="23">
        <v>5</v>
      </c>
      <c r="H3422" s="24">
        <v>7068</v>
      </c>
    </row>
    <row r="3423" spans="2:8" x14ac:dyDescent="0.3">
      <c r="B3423" s="22">
        <v>1000550</v>
      </c>
      <c r="C3423" s="23" t="s">
        <v>2014</v>
      </c>
      <c r="D3423" s="23" t="str">
        <f>VLOOKUP(B3423,'5b'!$B$4:$E$904,2,FALSE)</f>
        <v>M</v>
      </c>
      <c r="E3423" s="23" t="str">
        <f>INDEX(Table,MATCH('Classwork 5'!B3423,'5b'!$B$4:$B$904,0),3)</f>
        <v>46-50</v>
      </c>
      <c r="F3423" s="23">
        <f>INDEX(Table,MATCH('Classwork 5'!B3423,'5b'!$B$4:$B$904,0),4)</f>
        <v>8</v>
      </c>
      <c r="G3423" s="23">
        <v>3</v>
      </c>
      <c r="H3423" s="24">
        <v>11074</v>
      </c>
    </row>
    <row r="3424" spans="2:8" x14ac:dyDescent="0.3">
      <c r="B3424" s="22">
        <v>1000550</v>
      </c>
      <c r="C3424" s="23" t="s">
        <v>2226</v>
      </c>
      <c r="D3424" s="23" t="str">
        <f>VLOOKUP(B3424,'5b'!$B$4:$E$904,2,FALSE)</f>
        <v>M</v>
      </c>
      <c r="E3424" s="23" t="str">
        <f>INDEX(Table,MATCH('Classwork 5'!B3424,'5b'!$B$4:$B$904,0),3)</f>
        <v>46-50</v>
      </c>
      <c r="F3424" s="23">
        <f>INDEX(Table,MATCH('Classwork 5'!B3424,'5b'!$B$4:$B$904,0),4)</f>
        <v>8</v>
      </c>
      <c r="G3424" s="23">
        <v>3</v>
      </c>
      <c r="H3424" s="24">
        <v>10579</v>
      </c>
    </row>
    <row r="3425" spans="2:8" x14ac:dyDescent="0.3">
      <c r="B3425" s="22">
        <v>1000550</v>
      </c>
      <c r="C3425" s="23" t="s">
        <v>3421</v>
      </c>
      <c r="D3425" s="23" t="str">
        <f>VLOOKUP(B3425,'5b'!$B$4:$E$904,2,FALSE)</f>
        <v>M</v>
      </c>
      <c r="E3425" s="23" t="str">
        <f>INDEX(Table,MATCH('Classwork 5'!B3425,'5b'!$B$4:$B$904,0),3)</f>
        <v>46-50</v>
      </c>
      <c r="F3425" s="23">
        <f>INDEX(Table,MATCH('Classwork 5'!B3425,'5b'!$B$4:$B$904,0),4)</f>
        <v>8</v>
      </c>
      <c r="G3425" s="23">
        <v>2</v>
      </c>
      <c r="H3425" s="24">
        <v>6702</v>
      </c>
    </row>
    <row r="3426" spans="2:8" x14ac:dyDescent="0.3">
      <c r="B3426" s="22">
        <v>1000550</v>
      </c>
      <c r="C3426" s="23" t="s">
        <v>1941</v>
      </c>
      <c r="D3426" s="23" t="str">
        <f>VLOOKUP(B3426,'5b'!$B$4:$E$904,2,FALSE)</f>
        <v>M</v>
      </c>
      <c r="E3426" s="23" t="str">
        <f>INDEX(Table,MATCH('Classwork 5'!B3426,'5b'!$B$4:$B$904,0),3)</f>
        <v>46-50</v>
      </c>
      <c r="F3426" s="23">
        <f>INDEX(Table,MATCH('Classwork 5'!B3426,'5b'!$B$4:$B$904,0),4)</f>
        <v>8</v>
      </c>
      <c r="G3426" s="23">
        <v>1</v>
      </c>
      <c r="H3426" s="24">
        <v>15365</v>
      </c>
    </row>
    <row r="3427" spans="2:8" x14ac:dyDescent="0.3">
      <c r="B3427" s="22">
        <v>1000550</v>
      </c>
      <c r="C3427" s="23" t="s">
        <v>2157</v>
      </c>
      <c r="D3427" s="23" t="str">
        <f>VLOOKUP(B3427,'5b'!$B$4:$E$904,2,FALSE)</f>
        <v>M</v>
      </c>
      <c r="E3427" s="23" t="str">
        <f>INDEX(Table,MATCH('Classwork 5'!B3427,'5b'!$B$4:$B$904,0),3)</f>
        <v>46-50</v>
      </c>
      <c r="F3427" s="23">
        <f>INDEX(Table,MATCH('Classwork 5'!B3427,'5b'!$B$4:$B$904,0),4)</f>
        <v>8</v>
      </c>
      <c r="G3427" s="23">
        <v>1</v>
      </c>
      <c r="H3427" s="24">
        <v>19591</v>
      </c>
    </row>
    <row r="3428" spans="2:8" x14ac:dyDescent="0.3">
      <c r="B3428" s="22">
        <v>1000550</v>
      </c>
      <c r="C3428" s="23" t="s">
        <v>2139</v>
      </c>
      <c r="D3428" s="23" t="str">
        <f>VLOOKUP(B3428,'5b'!$B$4:$E$904,2,FALSE)</f>
        <v>M</v>
      </c>
      <c r="E3428" s="23" t="str">
        <f>INDEX(Table,MATCH('Classwork 5'!B3428,'5b'!$B$4:$B$904,0),3)</f>
        <v>46-50</v>
      </c>
      <c r="F3428" s="23">
        <f>INDEX(Table,MATCH('Classwork 5'!B3428,'5b'!$B$4:$B$904,0),4)</f>
        <v>8</v>
      </c>
      <c r="G3428" s="23">
        <v>1</v>
      </c>
      <c r="H3428" s="24">
        <v>11884</v>
      </c>
    </row>
    <row r="3429" spans="2:8" x14ac:dyDescent="0.3">
      <c r="B3429" s="22">
        <v>1000550</v>
      </c>
      <c r="C3429" s="23" t="s">
        <v>2085</v>
      </c>
      <c r="D3429" s="23" t="str">
        <f>VLOOKUP(B3429,'5b'!$B$4:$E$904,2,FALSE)</f>
        <v>M</v>
      </c>
      <c r="E3429" s="23" t="str">
        <f>INDEX(Table,MATCH('Classwork 5'!B3429,'5b'!$B$4:$B$904,0),3)</f>
        <v>46-50</v>
      </c>
      <c r="F3429" s="23">
        <f>INDEX(Table,MATCH('Classwork 5'!B3429,'5b'!$B$4:$B$904,0),4)</f>
        <v>8</v>
      </c>
      <c r="G3429" s="23">
        <v>1</v>
      </c>
      <c r="H3429" s="24">
        <v>11658</v>
      </c>
    </row>
    <row r="3430" spans="2:8" x14ac:dyDescent="0.3">
      <c r="B3430" s="22">
        <v>1000550</v>
      </c>
      <c r="C3430" s="23" t="s">
        <v>2416</v>
      </c>
      <c r="D3430" s="23" t="str">
        <f>VLOOKUP(B3430,'5b'!$B$4:$E$904,2,FALSE)</f>
        <v>M</v>
      </c>
      <c r="E3430" s="23" t="str">
        <f>INDEX(Table,MATCH('Classwork 5'!B3430,'5b'!$B$4:$B$904,0),3)</f>
        <v>46-50</v>
      </c>
      <c r="F3430" s="23">
        <f>INDEX(Table,MATCH('Classwork 5'!B3430,'5b'!$B$4:$B$904,0),4)</f>
        <v>8</v>
      </c>
      <c r="G3430" s="23">
        <v>1</v>
      </c>
      <c r="H3430" s="24">
        <v>4083</v>
      </c>
    </row>
    <row r="3431" spans="2:8" x14ac:dyDescent="0.3">
      <c r="B3431" s="22">
        <v>1000550</v>
      </c>
      <c r="C3431" s="23" t="s">
        <v>2783</v>
      </c>
      <c r="D3431" s="23" t="str">
        <f>VLOOKUP(B3431,'5b'!$B$4:$E$904,2,FALSE)</f>
        <v>M</v>
      </c>
      <c r="E3431" s="23" t="str">
        <f>INDEX(Table,MATCH('Classwork 5'!B3431,'5b'!$B$4:$B$904,0),3)</f>
        <v>46-50</v>
      </c>
      <c r="F3431" s="23">
        <f>INDEX(Table,MATCH('Classwork 5'!B3431,'5b'!$B$4:$B$904,0),4)</f>
        <v>8</v>
      </c>
      <c r="G3431" s="23">
        <v>1</v>
      </c>
      <c r="H3431" s="24">
        <v>19351</v>
      </c>
    </row>
    <row r="3432" spans="2:8" x14ac:dyDescent="0.3">
      <c r="B3432" s="22">
        <v>1000550</v>
      </c>
      <c r="C3432" s="23" t="s">
        <v>2585</v>
      </c>
      <c r="D3432" s="23" t="str">
        <f>VLOOKUP(B3432,'5b'!$B$4:$E$904,2,FALSE)</f>
        <v>M</v>
      </c>
      <c r="E3432" s="23" t="str">
        <f>INDEX(Table,MATCH('Classwork 5'!B3432,'5b'!$B$4:$B$904,0),3)</f>
        <v>46-50</v>
      </c>
      <c r="F3432" s="23">
        <f>INDEX(Table,MATCH('Classwork 5'!B3432,'5b'!$B$4:$B$904,0),4)</f>
        <v>8</v>
      </c>
      <c r="G3432" s="23">
        <v>1</v>
      </c>
      <c r="H3432" s="24">
        <v>15767</v>
      </c>
    </row>
    <row r="3433" spans="2:8" x14ac:dyDescent="0.3">
      <c r="B3433" s="22">
        <v>1000550</v>
      </c>
      <c r="C3433" s="23" t="s">
        <v>2393</v>
      </c>
      <c r="D3433" s="23" t="str">
        <f>VLOOKUP(B3433,'5b'!$B$4:$E$904,2,FALSE)</f>
        <v>M</v>
      </c>
      <c r="E3433" s="23" t="str">
        <f>INDEX(Table,MATCH('Classwork 5'!B3433,'5b'!$B$4:$B$904,0),3)</f>
        <v>46-50</v>
      </c>
      <c r="F3433" s="23">
        <f>INDEX(Table,MATCH('Classwork 5'!B3433,'5b'!$B$4:$B$904,0),4)</f>
        <v>8</v>
      </c>
      <c r="G3433" s="23">
        <v>1</v>
      </c>
      <c r="H3433" s="24">
        <v>7738</v>
      </c>
    </row>
    <row r="3434" spans="2:8" x14ac:dyDescent="0.3">
      <c r="B3434" s="22">
        <v>1000550</v>
      </c>
      <c r="C3434" s="23" t="s">
        <v>2746</v>
      </c>
      <c r="D3434" s="23" t="str">
        <f>VLOOKUP(B3434,'5b'!$B$4:$E$904,2,FALSE)</f>
        <v>M</v>
      </c>
      <c r="E3434" s="23" t="str">
        <f>INDEX(Table,MATCH('Classwork 5'!B3434,'5b'!$B$4:$B$904,0),3)</f>
        <v>46-50</v>
      </c>
      <c r="F3434" s="23">
        <f>INDEX(Table,MATCH('Classwork 5'!B3434,'5b'!$B$4:$B$904,0),4)</f>
        <v>8</v>
      </c>
      <c r="G3434" s="23">
        <v>1</v>
      </c>
      <c r="H3434" s="24">
        <v>18967</v>
      </c>
    </row>
    <row r="3435" spans="2:8" x14ac:dyDescent="0.3">
      <c r="B3435" s="22">
        <v>1000550</v>
      </c>
      <c r="C3435" s="23" t="s">
        <v>3422</v>
      </c>
      <c r="D3435" s="23" t="str">
        <f>VLOOKUP(B3435,'5b'!$B$4:$E$904,2,FALSE)</f>
        <v>M</v>
      </c>
      <c r="E3435" s="23" t="str">
        <f>INDEX(Table,MATCH('Classwork 5'!B3435,'5b'!$B$4:$B$904,0),3)</f>
        <v>46-50</v>
      </c>
      <c r="F3435" s="23">
        <f>INDEX(Table,MATCH('Classwork 5'!B3435,'5b'!$B$4:$B$904,0),4)</f>
        <v>8</v>
      </c>
      <c r="G3435" s="23">
        <v>1</v>
      </c>
      <c r="H3435" s="24">
        <v>4498</v>
      </c>
    </row>
    <row r="3436" spans="2:8" x14ac:dyDescent="0.3">
      <c r="B3436" s="22">
        <v>1000550</v>
      </c>
      <c r="C3436" s="23" t="s">
        <v>3423</v>
      </c>
      <c r="D3436" s="23" t="str">
        <f>VLOOKUP(B3436,'5b'!$B$4:$E$904,2,FALSE)</f>
        <v>M</v>
      </c>
      <c r="E3436" s="23" t="str">
        <f>INDEX(Table,MATCH('Classwork 5'!B3436,'5b'!$B$4:$B$904,0),3)</f>
        <v>46-50</v>
      </c>
      <c r="F3436" s="23">
        <f>INDEX(Table,MATCH('Classwork 5'!B3436,'5b'!$B$4:$B$904,0),4)</f>
        <v>8</v>
      </c>
      <c r="G3436" s="23">
        <v>3</v>
      </c>
      <c r="H3436" s="24">
        <v>8006</v>
      </c>
    </row>
    <row r="3437" spans="2:8" x14ac:dyDescent="0.3">
      <c r="B3437" s="22">
        <v>1000550</v>
      </c>
      <c r="C3437" s="23" t="s">
        <v>2220</v>
      </c>
      <c r="D3437" s="23" t="str">
        <f>VLOOKUP(B3437,'5b'!$B$4:$E$904,2,FALSE)</f>
        <v>M</v>
      </c>
      <c r="E3437" s="23" t="str">
        <f>INDEX(Table,MATCH('Classwork 5'!B3437,'5b'!$B$4:$B$904,0),3)</f>
        <v>46-50</v>
      </c>
      <c r="F3437" s="23">
        <f>INDEX(Table,MATCH('Classwork 5'!B3437,'5b'!$B$4:$B$904,0),4)</f>
        <v>8</v>
      </c>
      <c r="G3437" s="23">
        <v>3</v>
      </c>
      <c r="H3437" s="24">
        <v>13459</v>
      </c>
    </row>
    <row r="3438" spans="2:8" x14ac:dyDescent="0.3">
      <c r="B3438" s="22">
        <v>1000550</v>
      </c>
      <c r="C3438" s="23" t="s">
        <v>2613</v>
      </c>
      <c r="D3438" s="23" t="str">
        <f>VLOOKUP(B3438,'5b'!$B$4:$E$904,2,FALSE)</f>
        <v>M</v>
      </c>
      <c r="E3438" s="23" t="str">
        <f>INDEX(Table,MATCH('Classwork 5'!B3438,'5b'!$B$4:$B$904,0),3)</f>
        <v>46-50</v>
      </c>
      <c r="F3438" s="23">
        <f>INDEX(Table,MATCH('Classwork 5'!B3438,'5b'!$B$4:$B$904,0),4)</f>
        <v>8</v>
      </c>
      <c r="G3438" s="23">
        <v>11</v>
      </c>
      <c r="H3438" s="24">
        <v>4494</v>
      </c>
    </row>
    <row r="3439" spans="2:8" x14ac:dyDescent="0.3">
      <c r="B3439" s="22">
        <v>1000550</v>
      </c>
      <c r="C3439" s="23" t="s">
        <v>2660</v>
      </c>
      <c r="D3439" s="23" t="str">
        <f>VLOOKUP(B3439,'5b'!$B$4:$E$904,2,FALSE)</f>
        <v>M</v>
      </c>
      <c r="E3439" s="23" t="str">
        <f>INDEX(Table,MATCH('Classwork 5'!B3439,'5b'!$B$4:$B$904,0),3)</f>
        <v>46-50</v>
      </c>
      <c r="F3439" s="23">
        <f>INDEX(Table,MATCH('Classwork 5'!B3439,'5b'!$B$4:$B$904,0),4)</f>
        <v>8</v>
      </c>
      <c r="G3439" s="23">
        <v>1</v>
      </c>
      <c r="H3439" s="24">
        <v>15540</v>
      </c>
    </row>
    <row r="3440" spans="2:8" x14ac:dyDescent="0.3">
      <c r="B3440" s="22">
        <v>1000550</v>
      </c>
      <c r="C3440" s="23" t="s">
        <v>3392</v>
      </c>
      <c r="D3440" s="23" t="str">
        <f>VLOOKUP(B3440,'5b'!$B$4:$E$904,2,FALSE)</f>
        <v>M</v>
      </c>
      <c r="E3440" s="23" t="str">
        <f>INDEX(Table,MATCH('Classwork 5'!B3440,'5b'!$B$4:$B$904,0),3)</f>
        <v>46-50</v>
      </c>
      <c r="F3440" s="23">
        <f>INDEX(Table,MATCH('Classwork 5'!B3440,'5b'!$B$4:$B$904,0),4)</f>
        <v>8</v>
      </c>
      <c r="G3440" s="23">
        <v>2</v>
      </c>
      <c r="H3440" s="24">
        <v>9576</v>
      </c>
    </row>
    <row r="3441" spans="2:8" x14ac:dyDescent="0.3">
      <c r="B3441" s="22">
        <v>1000550</v>
      </c>
      <c r="C3441" s="23" t="s">
        <v>1979</v>
      </c>
      <c r="D3441" s="23" t="str">
        <f>VLOOKUP(B3441,'5b'!$B$4:$E$904,2,FALSE)</f>
        <v>M</v>
      </c>
      <c r="E3441" s="23" t="str">
        <f>INDEX(Table,MATCH('Classwork 5'!B3441,'5b'!$B$4:$B$904,0),3)</f>
        <v>46-50</v>
      </c>
      <c r="F3441" s="23">
        <f>INDEX(Table,MATCH('Classwork 5'!B3441,'5b'!$B$4:$B$904,0),4)</f>
        <v>8</v>
      </c>
      <c r="G3441" s="23">
        <v>6</v>
      </c>
      <c r="H3441" s="24">
        <v>20123</v>
      </c>
    </row>
    <row r="3442" spans="2:8" x14ac:dyDescent="0.3">
      <c r="B3442" s="22">
        <v>1000550</v>
      </c>
      <c r="C3442" s="23" t="s">
        <v>2750</v>
      </c>
      <c r="D3442" s="23" t="str">
        <f>VLOOKUP(B3442,'5b'!$B$4:$E$904,2,FALSE)</f>
        <v>M</v>
      </c>
      <c r="E3442" s="23" t="str">
        <f>INDEX(Table,MATCH('Classwork 5'!B3442,'5b'!$B$4:$B$904,0),3)</f>
        <v>46-50</v>
      </c>
      <c r="F3442" s="23">
        <f>INDEX(Table,MATCH('Classwork 5'!B3442,'5b'!$B$4:$B$904,0),4)</f>
        <v>8</v>
      </c>
      <c r="G3442" s="23">
        <v>6</v>
      </c>
      <c r="H3442" s="24">
        <v>16023</v>
      </c>
    </row>
    <row r="3443" spans="2:8" x14ac:dyDescent="0.3">
      <c r="B3443" s="22">
        <v>1000550</v>
      </c>
      <c r="C3443" s="23" t="s">
        <v>3041</v>
      </c>
      <c r="D3443" s="23" t="str">
        <f>VLOOKUP(B3443,'5b'!$B$4:$E$904,2,FALSE)</f>
        <v>M</v>
      </c>
      <c r="E3443" s="23" t="str">
        <f>INDEX(Table,MATCH('Classwork 5'!B3443,'5b'!$B$4:$B$904,0),3)</f>
        <v>46-50</v>
      </c>
      <c r="F3443" s="23">
        <f>INDEX(Table,MATCH('Classwork 5'!B3443,'5b'!$B$4:$B$904,0),4)</f>
        <v>8</v>
      </c>
      <c r="G3443" s="23">
        <v>6</v>
      </c>
      <c r="H3443" s="24">
        <v>12422</v>
      </c>
    </row>
    <row r="3444" spans="2:8" x14ac:dyDescent="0.3">
      <c r="B3444" s="22">
        <v>1000550</v>
      </c>
      <c r="C3444" s="23" t="s">
        <v>2189</v>
      </c>
      <c r="D3444" s="23" t="str">
        <f>VLOOKUP(B3444,'5b'!$B$4:$E$904,2,FALSE)</f>
        <v>M</v>
      </c>
      <c r="E3444" s="23" t="str">
        <f>INDEX(Table,MATCH('Classwork 5'!B3444,'5b'!$B$4:$B$904,0),3)</f>
        <v>46-50</v>
      </c>
      <c r="F3444" s="23">
        <f>INDEX(Table,MATCH('Classwork 5'!B3444,'5b'!$B$4:$B$904,0),4)</f>
        <v>8</v>
      </c>
      <c r="G3444" s="23">
        <v>5</v>
      </c>
      <c r="H3444" s="24">
        <v>6900</v>
      </c>
    </row>
    <row r="3445" spans="2:8" x14ac:dyDescent="0.3">
      <c r="B3445" s="22">
        <v>1000550</v>
      </c>
      <c r="C3445" s="23" t="s">
        <v>3424</v>
      </c>
      <c r="D3445" s="23" t="str">
        <f>VLOOKUP(B3445,'5b'!$B$4:$E$904,2,FALSE)</f>
        <v>M</v>
      </c>
      <c r="E3445" s="23" t="str">
        <f>INDEX(Table,MATCH('Classwork 5'!B3445,'5b'!$B$4:$B$904,0),3)</f>
        <v>46-50</v>
      </c>
      <c r="F3445" s="23">
        <f>INDEX(Table,MATCH('Classwork 5'!B3445,'5b'!$B$4:$B$904,0),4)</f>
        <v>8</v>
      </c>
      <c r="G3445" s="23">
        <v>5</v>
      </c>
      <c r="H3445" s="24">
        <v>7165</v>
      </c>
    </row>
    <row r="3446" spans="2:8" x14ac:dyDescent="0.3">
      <c r="B3446" s="22">
        <v>1000550</v>
      </c>
      <c r="C3446" s="23" t="s">
        <v>3195</v>
      </c>
      <c r="D3446" s="23" t="str">
        <f>VLOOKUP(B3446,'5b'!$B$4:$E$904,2,FALSE)</f>
        <v>M</v>
      </c>
      <c r="E3446" s="23" t="str">
        <f>INDEX(Table,MATCH('Classwork 5'!B3446,'5b'!$B$4:$B$904,0),3)</f>
        <v>46-50</v>
      </c>
      <c r="F3446" s="23">
        <f>INDEX(Table,MATCH('Classwork 5'!B3446,'5b'!$B$4:$B$904,0),4)</f>
        <v>8</v>
      </c>
      <c r="G3446" s="23">
        <v>5</v>
      </c>
      <c r="H3446" s="24">
        <v>6870</v>
      </c>
    </row>
    <row r="3447" spans="2:8" x14ac:dyDescent="0.3">
      <c r="B3447" s="22">
        <v>1000550</v>
      </c>
      <c r="C3447" s="23" t="s">
        <v>2898</v>
      </c>
      <c r="D3447" s="23" t="str">
        <f>VLOOKUP(B3447,'5b'!$B$4:$E$904,2,FALSE)</f>
        <v>M</v>
      </c>
      <c r="E3447" s="23" t="str">
        <f>INDEX(Table,MATCH('Classwork 5'!B3447,'5b'!$B$4:$B$904,0),3)</f>
        <v>46-50</v>
      </c>
      <c r="F3447" s="23">
        <f>INDEX(Table,MATCH('Classwork 5'!B3447,'5b'!$B$4:$B$904,0),4)</f>
        <v>8</v>
      </c>
      <c r="G3447" s="23">
        <v>1</v>
      </c>
      <c r="H3447" s="24">
        <v>7800</v>
      </c>
    </row>
    <row r="3448" spans="2:8" x14ac:dyDescent="0.3">
      <c r="B3448" s="22">
        <v>1000550</v>
      </c>
      <c r="C3448" s="23" t="s">
        <v>2296</v>
      </c>
      <c r="D3448" s="23" t="str">
        <f>VLOOKUP(B3448,'5b'!$B$4:$E$904,2,FALSE)</f>
        <v>M</v>
      </c>
      <c r="E3448" s="23" t="str">
        <f>INDEX(Table,MATCH('Classwork 5'!B3448,'5b'!$B$4:$B$904,0),3)</f>
        <v>46-50</v>
      </c>
      <c r="F3448" s="23">
        <f>INDEX(Table,MATCH('Classwork 5'!B3448,'5b'!$B$4:$B$904,0),4)</f>
        <v>8</v>
      </c>
      <c r="G3448" s="23">
        <v>8</v>
      </c>
      <c r="H3448" s="24">
        <v>6180</v>
      </c>
    </row>
    <row r="3449" spans="2:8" x14ac:dyDescent="0.3">
      <c r="B3449" s="22">
        <v>1000550</v>
      </c>
      <c r="C3449" s="23" t="s">
        <v>2159</v>
      </c>
      <c r="D3449" s="23" t="str">
        <f>VLOOKUP(B3449,'5b'!$B$4:$E$904,2,FALSE)</f>
        <v>M</v>
      </c>
      <c r="E3449" s="23" t="str">
        <f>INDEX(Table,MATCH('Classwork 5'!B3449,'5b'!$B$4:$B$904,0),3)</f>
        <v>46-50</v>
      </c>
      <c r="F3449" s="23">
        <f>INDEX(Table,MATCH('Classwork 5'!B3449,'5b'!$B$4:$B$904,0),4)</f>
        <v>8</v>
      </c>
      <c r="G3449" s="23">
        <v>8</v>
      </c>
      <c r="H3449" s="24">
        <v>9713</v>
      </c>
    </row>
    <row r="3450" spans="2:8" x14ac:dyDescent="0.3">
      <c r="B3450" s="22">
        <v>1000550</v>
      </c>
      <c r="C3450" s="23" t="s">
        <v>3084</v>
      </c>
      <c r="D3450" s="23" t="str">
        <f>VLOOKUP(B3450,'5b'!$B$4:$E$904,2,FALSE)</f>
        <v>M</v>
      </c>
      <c r="E3450" s="23" t="str">
        <f>INDEX(Table,MATCH('Classwork 5'!B3450,'5b'!$B$4:$B$904,0),3)</f>
        <v>46-50</v>
      </c>
      <c r="F3450" s="23">
        <f>INDEX(Table,MATCH('Classwork 5'!B3450,'5b'!$B$4:$B$904,0),4)</f>
        <v>8</v>
      </c>
      <c r="G3450" s="23">
        <v>8</v>
      </c>
      <c r="H3450" s="24">
        <v>8115</v>
      </c>
    </row>
    <row r="3451" spans="2:8" x14ac:dyDescent="0.3">
      <c r="B3451" s="22">
        <v>1000550</v>
      </c>
      <c r="C3451" s="23" t="s">
        <v>3425</v>
      </c>
      <c r="D3451" s="23" t="str">
        <f>VLOOKUP(B3451,'5b'!$B$4:$E$904,2,FALSE)</f>
        <v>M</v>
      </c>
      <c r="E3451" s="23" t="str">
        <f>INDEX(Table,MATCH('Classwork 5'!B3451,'5b'!$B$4:$B$904,0),3)</f>
        <v>46-50</v>
      </c>
      <c r="F3451" s="23">
        <f>INDEX(Table,MATCH('Classwork 5'!B3451,'5b'!$B$4:$B$904,0),4)</f>
        <v>8</v>
      </c>
      <c r="G3451" s="23">
        <v>8</v>
      </c>
      <c r="H3451" s="24">
        <v>8032</v>
      </c>
    </row>
    <row r="3452" spans="2:8" x14ac:dyDescent="0.3">
      <c r="B3452" s="22">
        <v>1000550</v>
      </c>
      <c r="C3452" s="23" t="s">
        <v>3426</v>
      </c>
      <c r="D3452" s="23" t="str">
        <f>VLOOKUP(B3452,'5b'!$B$4:$E$904,2,FALSE)</f>
        <v>M</v>
      </c>
      <c r="E3452" s="23" t="str">
        <f>INDEX(Table,MATCH('Classwork 5'!B3452,'5b'!$B$4:$B$904,0),3)</f>
        <v>46-50</v>
      </c>
      <c r="F3452" s="23">
        <f>INDEX(Table,MATCH('Classwork 5'!B3452,'5b'!$B$4:$B$904,0),4)</f>
        <v>8</v>
      </c>
      <c r="G3452" s="23">
        <v>8</v>
      </c>
      <c r="H3452" s="24">
        <v>4091</v>
      </c>
    </row>
    <row r="3453" spans="2:8" x14ac:dyDescent="0.3">
      <c r="B3453" s="22">
        <v>1000551</v>
      </c>
      <c r="C3453" s="23" t="s">
        <v>1955</v>
      </c>
      <c r="D3453" s="23" t="str">
        <f>VLOOKUP(B3453,'5b'!$B$4:$E$904,2,FALSE)</f>
        <v>M</v>
      </c>
      <c r="E3453" s="23" t="str">
        <f>INDEX(Table,MATCH('Classwork 5'!B3453,'5b'!$B$4:$B$904,0),3)</f>
        <v>36-45</v>
      </c>
      <c r="F3453" s="23">
        <f>INDEX(Table,MATCH('Classwork 5'!B3453,'5b'!$B$4:$B$904,0),4)</f>
        <v>20</v>
      </c>
      <c r="G3453" s="23">
        <v>5</v>
      </c>
      <c r="H3453" s="24">
        <v>8870</v>
      </c>
    </row>
    <row r="3454" spans="2:8" x14ac:dyDescent="0.3">
      <c r="B3454" s="22">
        <v>1000551</v>
      </c>
      <c r="C3454" s="23" t="s">
        <v>2593</v>
      </c>
      <c r="D3454" s="23" t="str">
        <f>VLOOKUP(B3454,'5b'!$B$4:$E$904,2,FALSE)</f>
        <v>M</v>
      </c>
      <c r="E3454" s="23" t="str">
        <f>INDEX(Table,MATCH('Classwork 5'!B3454,'5b'!$B$4:$B$904,0),3)</f>
        <v>36-45</v>
      </c>
      <c r="F3454" s="23">
        <f>INDEX(Table,MATCH('Classwork 5'!B3454,'5b'!$B$4:$B$904,0),4)</f>
        <v>20</v>
      </c>
      <c r="G3454" s="23">
        <v>6</v>
      </c>
      <c r="H3454" s="24">
        <v>8529</v>
      </c>
    </row>
    <row r="3455" spans="2:8" x14ac:dyDescent="0.3">
      <c r="B3455" s="22">
        <v>1000551</v>
      </c>
      <c r="C3455" s="23" t="s">
        <v>2398</v>
      </c>
      <c r="D3455" s="23" t="str">
        <f>VLOOKUP(B3455,'5b'!$B$4:$E$904,2,FALSE)</f>
        <v>M</v>
      </c>
      <c r="E3455" s="23" t="str">
        <f>INDEX(Table,MATCH('Classwork 5'!B3455,'5b'!$B$4:$B$904,0),3)</f>
        <v>36-45</v>
      </c>
      <c r="F3455" s="23">
        <f>INDEX(Table,MATCH('Classwork 5'!B3455,'5b'!$B$4:$B$904,0),4)</f>
        <v>20</v>
      </c>
      <c r="G3455" s="23">
        <v>5</v>
      </c>
      <c r="H3455" s="24">
        <v>6881</v>
      </c>
    </row>
    <row r="3456" spans="2:8" x14ac:dyDescent="0.3">
      <c r="B3456" s="22">
        <v>1000551</v>
      </c>
      <c r="C3456" s="23" t="s">
        <v>2938</v>
      </c>
      <c r="D3456" s="23" t="str">
        <f>VLOOKUP(B3456,'5b'!$B$4:$E$904,2,FALSE)</f>
        <v>M</v>
      </c>
      <c r="E3456" s="23" t="str">
        <f>INDEX(Table,MATCH('Classwork 5'!B3456,'5b'!$B$4:$B$904,0),3)</f>
        <v>36-45</v>
      </c>
      <c r="F3456" s="23">
        <f>INDEX(Table,MATCH('Classwork 5'!B3456,'5b'!$B$4:$B$904,0),4)</f>
        <v>20</v>
      </c>
      <c r="G3456" s="23">
        <v>8</v>
      </c>
      <c r="H3456" s="24">
        <v>5825</v>
      </c>
    </row>
    <row r="3457" spans="2:8" x14ac:dyDescent="0.3">
      <c r="B3457" s="22">
        <v>1000551</v>
      </c>
      <c r="C3457" s="23" t="s">
        <v>2107</v>
      </c>
      <c r="D3457" s="23" t="str">
        <f>VLOOKUP(B3457,'5b'!$B$4:$E$904,2,FALSE)</f>
        <v>M</v>
      </c>
      <c r="E3457" s="23" t="str">
        <f>INDEX(Table,MATCH('Classwork 5'!B3457,'5b'!$B$4:$B$904,0),3)</f>
        <v>36-45</v>
      </c>
      <c r="F3457" s="23">
        <f>INDEX(Table,MATCH('Classwork 5'!B3457,'5b'!$B$4:$B$904,0),4)</f>
        <v>20</v>
      </c>
      <c r="G3457" s="23">
        <v>8</v>
      </c>
      <c r="H3457" s="24">
        <v>7866</v>
      </c>
    </row>
    <row r="3458" spans="2:8" x14ac:dyDescent="0.3">
      <c r="B3458" s="22">
        <v>1000551</v>
      </c>
      <c r="C3458" s="23" t="s">
        <v>2114</v>
      </c>
      <c r="D3458" s="23" t="str">
        <f>VLOOKUP(B3458,'5b'!$B$4:$E$904,2,FALSE)</f>
        <v>M</v>
      </c>
      <c r="E3458" s="23" t="str">
        <f>INDEX(Table,MATCH('Classwork 5'!B3458,'5b'!$B$4:$B$904,0),3)</f>
        <v>36-45</v>
      </c>
      <c r="F3458" s="23">
        <f>INDEX(Table,MATCH('Classwork 5'!B3458,'5b'!$B$4:$B$904,0),4)</f>
        <v>20</v>
      </c>
      <c r="G3458" s="23">
        <v>8</v>
      </c>
      <c r="H3458" s="24">
        <v>6152</v>
      </c>
    </row>
    <row r="3459" spans="2:8" x14ac:dyDescent="0.3">
      <c r="B3459" s="22">
        <v>1000551</v>
      </c>
      <c r="C3459" s="23" t="s">
        <v>3055</v>
      </c>
      <c r="D3459" s="23" t="str">
        <f>VLOOKUP(B3459,'5b'!$B$4:$E$904,2,FALSE)</f>
        <v>M</v>
      </c>
      <c r="E3459" s="23" t="str">
        <f>INDEX(Table,MATCH('Classwork 5'!B3459,'5b'!$B$4:$B$904,0),3)</f>
        <v>36-45</v>
      </c>
      <c r="F3459" s="23">
        <f>INDEX(Table,MATCH('Classwork 5'!B3459,'5b'!$B$4:$B$904,0),4)</f>
        <v>20</v>
      </c>
      <c r="G3459" s="23">
        <v>5</v>
      </c>
      <c r="H3459" s="24">
        <v>5164</v>
      </c>
    </row>
    <row r="3460" spans="2:8" x14ac:dyDescent="0.3">
      <c r="B3460" s="22">
        <v>1000551</v>
      </c>
      <c r="C3460" s="23" t="s">
        <v>3427</v>
      </c>
      <c r="D3460" s="23" t="str">
        <f>VLOOKUP(B3460,'5b'!$B$4:$E$904,2,FALSE)</f>
        <v>M</v>
      </c>
      <c r="E3460" s="23" t="str">
        <f>INDEX(Table,MATCH('Classwork 5'!B3460,'5b'!$B$4:$B$904,0),3)</f>
        <v>36-45</v>
      </c>
      <c r="F3460" s="23">
        <f>INDEX(Table,MATCH('Classwork 5'!B3460,'5b'!$B$4:$B$904,0),4)</f>
        <v>20</v>
      </c>
      <c r="G3460" s="23">
        <v>4</v>
      </c>
      <c r="H3460" s="24">
        <v>2122</v>
      </c>
    </row>
    <row r="3461" spans="2:8" x14ac:dyDescent="0.3">
      <c r="B3461" s="22">
        <v>1000551</v>
      </c>
      <c r="C3461" s="23" t="s">
        <v>3428</v>
      </c>
      <c r="D3461" s="23" t="str">
        <f>VLOOKUP(B3461,'5b'!$B$4:$E$904,2,FALSE)</f>
        <v>M</v>
      </c>
      <c r="E3461" s="23" t="str">
        <f>INDEX(Table,MATCH('Classwork 5'!B3461,'5b'!$B$4:$B$904,0),3)</f>
        <v>36-45</v>
      </c>
      <c r="F3461" s="23">
        <f>INDEX(Table,MATCH('Classwork 5'!B3461,'5b'!$B$4:$B$904,0),4)</f>
        <v>20</v>
      </c>
      <c r="G3461" s="23">
        <v>8</v>
      </c>
      <c r="H3461" s="24">
        <v>7964</v>
      </c>
    </row>
    <row r="3462" spans="2:8" x14ac:dyDescent="0.3">
      <c r="B3462" s="22">
        <v>1000551</v>
      </c>
      <c r="C3462" s="23" t="s">
        <v>2676</v>
      </c>
      <c r="D3462" s="23" t="str">
        <f>VLOOKUP(B3462,'5b'!$B$4:$E$904,2,FALSE)</f>
        <v>M</v>
      </c>
      <c r="E3462" s="23" t="str">
        <f>INDEX(Table,MATCH('Classwork 5'!B3462,'5b'!$B$4:$B$904,0),3)</f>
        <v>36-45</v>
      </c>
      <c r="F3462" s="23">
        <f>INDEX(Table,MATCH('Classwork 5'!B3462,'5b'!$B$4:$B$904,0),4)</f>
        <v>20</v>
      </c>
      <c r="G3462" s="23">
        <v>5</v>
      </c>
      <c r="H3462" s="24">
        <v>5290</v>
      </c>
    </row>
    <row r="3463" spans="2:8" x14ac:dyDescent="0.3">
      <c r="B3463" s="22">
        <v>1000551</v>
      </c>
      <c r="C3463" s="23" t="s">
        <v>2109</v>
      </c>
      <c r="D3463" s="23" t="str">
        <f>VLOOKUP(B3463,'5b'!$B$4:$E$904,2,FALSE)</f>
        <v>M</v>
      </c>
      <c r="E3463" s="23" t="str">
        <f>INDEX(Table,MATCH('Classwork 5'!B3463,'5b'!$B$4:$B$904,0),3)</f>
        <v>36-45</v>
      </c>
      <c r="F3463" s="23">
        <f>INDEX(Table,MATCH('Classwork 5'!B3463,'5b'!$B$4:$B$904,0),4)</f>
        <v>20</v>
      </c>
      <c r="G3463" s="23">
        <v>5</v>
      </c>
      <c r="H3463" s="24">
        <v>7085</v>
      </c>
    </row>
    <row r="3464" spans="2:8" x14ac:dyDescent="0.3">
      <c r="B3464" s="22">
        <v>1000552</v>
      </c>
      <c r="C3464" s="23" t="s">
        <v>3429</v>
      </c>
      <c r="D3464" s="23" t="str">
        <f>VLOOKUP(B3464,'5b'!$B$4:$E$904,2,FALSE)</f>
        <v>M</v>
      </c>
      <c r="E3464" s="23" t="str">
        <f>INDEX(Table,MATCH('Classwork 5'!B3464,'5b'!$B$4:$B$904,0),3)</f>
        <v>51-55</v>
      </c>
      <c r="F3464" s="23">
        <f>INDEX(Table,MATCH('Classwork 5'!B3464,'5b'!$B$4:$B$904,0),4)</f>
        <v>18</v>
      </c>
      <c r="G3464" s="23">
        <v>13</v>
      </c>
      <c r="H3464" s="24">
        <v>763</v>
      </c>
    </row>
    <row r="3465" spans="2:8" x14ac:dyDescent="0.3">
      <c r="B3465" s="22">
        <v>1000552</v>
      </c>
      <c r="C3465" s="23" t="s">
        <v>3430</v>
      </c>
      <c r="D3465" s="23" t="str">
        <f>VLOOKUP(B3465,'5b'!$B$4:$E$904,2,FALSE)</f>
        <v>M</v>
      </c>
      <c r="E3465" s="23" t="str">
        <f>INDEX(Table,MATCH('Classwork 5'!B3465,'5b'!$B$4:$B$904,0),3)</f>
        <v>51-55</v>
      </c>
      <c r="F3465" s="23">
        <f>INDEX(Table,MATCH('Classwork 5'!B3465,'5b'!$B$4:$B$904,0),4)</f>
        <v>18</v>
      </c>
      <c r="G3465" s="23">
        <v>4</v>
      </c>
      <c r="H3465" s="24">
        <v>2167</v>
      </c>
    </row>
    <row r="3466" spans="2:8" x14ac:dyDescent="0.3">
      <c r="B3466" s="22">
        <v>1000552</v>
      </c>
      <c r="C3466" s="23" t="s">
        <v>1973</v>
      </c>
      <c r="D3466" s="23" t="str">
        <f>VLOOKUP(B3466,'5b'!$B$4:$E$904,2,FALSE)</f>
        <v>M</v>
      </c>
      <c r="E3466" s="23" t="str">
        <f>INDEX(Table,MATCH('Classwork 5'!B3466,'5b'!$B$4:$B$904,0),3)</f>
        <v>51-55</v>
      </c>
      <c r="F3466" s="23">
        <f>INDEX(Table,MATCH('Classwork 5'!B3466,'5b'!$B$4:$B$904,0),4)</f>
        <v>18</v>
      </c>
      <c r="G3466" s="23">
        <v>1</v>
      </c>
      <c r="H3466" s="24">
        <v>15564</v>
      </c>
    </row>
    <row r="3467" spans="2:8" x14ac:dyDescent="0.3">
      <c r="B3467" s="22">
        <v>1000552</v>
      </c>
      <c r="C3467" s="23" t="s">
        <v>2085</v>
      </c>
      <c r="D3467" s="23" t="str">
        <f>VLOOKUP(B3467,'5b'!$B$4:$E$904,2,FALSE)</f>
        <v>M</v>
      </c>
      <c r="E3467" s="23" t="str">
        <f>INDEX(Table,MATCH('Classwork 5'!B3467,'5b'!$B$4:$B$904,0),3)</f>
        <v>51-55</v>
      </c>
      <c r="F3467" s="23">
        <f>INDEX(Table,MATCH('Classwork 5'!B3467,'5b'!$B$4:$B$904,0),4)</f>
        <v>18</v>
      </c>
      <c r="G3467" s="23">
        <v>1</v>
      </c>
      <c r="H3467" s="24">
        <v>11851</v>
      </c>
    </row>
    <row r="3468" spans="2:8" x14ac:dyDescent="0.3">
      <c r="B3468" s="22">
        <v>1000552</v>
      </c>
      <c r="C3468" s="23" t="s">
        <v>3215</v>
      </c>
      <c r="D3468" s="23" t="str">
        <f>VLOOKUP(B3468,'5b'!$B$4:$E$904,2,FALSE)</f>
        <v>M</v>
      </c>
      <c r="E3468" s="23" t="str">
        <f>INDEX(Table,MATCH('Classwork 5'!B3468,'5b'!$B$4:$B$904,0),3)</f>
        <v>51-55</v>
      </c>
      <c r="F3468" s="23">
        <f>INDEX(Table,MATCH('Classwork 5'!B3468,'5b'!$B$4:$B$904,0),4)</f>
        <v>18</v>
      </c>
      <c r="G3468" s="23">
        <v>11</v>
      </c>
      <c r="H3468" s="24">
        <v>4684</v>
      </c>
    </row>
    <row r="3469" spans="2:8" x14ac:dyDescent="0.3">
      <c r="B3469" s="22">
        <v>1000552</v>
      </c>
      <c r="C3469" s="23" t="s">
        <v>2496</v>
      </c>
      <c r="D3469" s="23" t="str">
        <f>VLOOKUP(B3469,'5b'!$B$4:$E$904,2,FALSE)</f>
        <v>M</v>
      </c>
      <c r="E3469" s="23" t="str">
        <f>INDEX(Table,MATCH('Classwork 5'!B3469,'5b'!$B$4:$B$904,0),3)</f>
        <v>51-55</v>
      </c>
      <c r="F3469" s="23">
        <f>INDEX(Table,MATCH('Classwork 5'!B3469,'5b'!$B$4:$B$904,0),4)</f>
        <v>18</v>
      </c>
      <c r="G3469" s="23">
        <v>1</v>
      </c>
      <c r="H3469" s="24">
        <v>15859</v>
      </c>
    </row>
    <row r="3470" spans="2:8" x14ac:dyDescent="0.3">
      <c r="B3470" s="22">
        <v>1000552</v>
      </c>
      <c r="C3470" s="23" t="s">
        <v>3431</v>
      </c>
      <c r="D3470" s="23" t="str">
        <f>VLOOKUP(B3470,'5b'!$B$4:$E$904,2,FALSE)</f>
        <v>M</v>
      </c>
      <c r="E3470" s="23" t="str">
        <f>INDEX(Table,MATCH('Classwork 5'!B3470,'5b'!$B$4:$B$904,0),3)</f>
        <v>51-55</v>
      </c>
      <c r="F3470" s="23">
        <f>INDEX(Table,MATCH('Classwork 5'!B3470,'5b'!$B$4:$B$904,0),4)</f>
        <v>18</v>
      </c>
      <c r="G3470" s="23">
        <v>4</v>
      </c>
      <c r="H3470" s="24">
        <v>2749</v>
      </c>
    </row>
    <row r="3471" spans="2:8" x14ac:dyDescent="0.3">
      <c r="B3471" s="22">
        <v>1000552</v>
      </c>
      <c r="C3471" s="23" t="s">
        <v>3432</v>
      </c>
      <c r="D3471" s="23" t="str">
        <f>VLOOKUP(B3471,'5b'!$B$4:$E$904,2,FALSE)</f>
        <v>M</v>
      </c>
      <c r="E3471" s="23" t="str">
        <f>INDEX(Table,MATCH('Classwork 5'!B3471,'5b'!$B$4:$B$904,0),3)</f>
        <v>51-55</v>
      </c>
      <c r="F3471" s="23">
        <f>INDEX(Table,MATCH('Classwork 5'!B3471,'5b'!$B$4:$B$904,0),4)</f>
        <v>18</v>
      </c>
      <c r="G3471" s="23">
        <v>11</v>
      </c>
      <c r="H3471" s="24">
        <v>6038</v>
      </c>
    </row>
    <row r="3472" spans="2:8" x14ac:dyDescent="0.3">
      <c r="B3472" s="22">
        <v>1000553</v>
      </c>
      <c r="C3472" s="23" t="s">
        <v>3055</v>
      </c>
      <c r="D3472" s="23" t="str">
        <f>VLOOKUP(B3472,'5b'!$B$4:$E$904,2,FALSE)</f>
        <v>M</v>
      </c>
      <c r="E3472" s="23" t="str">
        <f>INDEX(Table,MATCH('Classwork 5'!B3472,'5b'!$B$4:$B$904,0),3)</f>
        <v>26-35</v>
      </c>
      <c r="F3472" s="23">
        <f>INDEX(Table,MATCH('Classwork 5'!B3472,'5b'!$B$4:$B$904,0),4)</f>
        <v>2</v>
      </c>
      <c r="G3472" s="23">
        <v>5</v>
      </c>
      <c r="H3472" s="24">
        <v>1800</v>
      </c>
    </row>
    <row r="3473" spans="2:8" x14ac:dyDescent="0.3">
      <c r="B3473" s="22">
        <v>1000553</v>
      </c>
      <c r="C3473" s="23" t="s">
        <v>3089</v>
      </c>
      <c r="D3473" s="23" t="str">
        <f>VLOOKUP(B3473,'5b'!$B$4:$E$904,2,FALSE)</f>
        <v>M</v>
      </c>
      <c r="E3473" s="23" t="str">
        <f>INDEX(Table,MATCH('Classwork 5'!B3473,'5b'!$B$4:$B$904,0),3)</f>
        <v>26-35</v>
      </c>
      <c r="F3473" s="23">
        <f>INDEX(Table,MATCH('Classwork 5'!B3473,'5b'!$B$4:$B$904,0),4)</f>
        <v>2</v>
      </c>
      <c r="G3473" s="23">
        <v>5</v>
      </c>
      <c r="H3473" s="24">
        <v>7068</v>
      </c>
    </row>
    <row r="3474" spans="2:8" x14ac:dyDescent="0.3">
      <c r="B3474" s="22">
        <v>1000554</v>
      </c>
      <c r="C3474" s="23" t="s">
        <v>2618</v>
      </c>
      <c r="D3474" s="23" t="str">
        <f>VLOOKUP(B3474,'5b'!$B$4:$E$904,2,FALSE)</f>
        <v>M</v>
      </c>
      <c r="E3474" s="23" t="str">
        <f>INDEX(Table,MATCH('Classwork 5'!B3474,'5b'!$B$4:$B$904,0),3)</f>
        <v>26-35</v>
      </c>
      <c r="F3474" s="23">
        <f>INDEX(Table,MATCH('Classwork 5'!B3474,'5b'!$B$4:$B$904,0),4)</f>
        <v>12</v>
      </c>
      <c r="G3474" s="23">
        <v>8</v>
      </c>
      <c r="H3474" s="24">
        <v>7813</v>
      </c>
    </row>
    <row r="3475" spans="2:8" x14ac:dyDescent="0.3">
      <c r="B3475" s="22">
        <v>1000555</v>
      </c>
      <c r="C3475" s="23" t="s">
        <v>1979</v>
      </c>
      <c r="D3475" s="23" t="str">
        <f>VLOOKUP(B3475,'5b'!$B$4:$E$904,2,FALSE)</f>
        <v>M</v>
      </c>
      <c r="E3475" s="23" t="str">
        <f>INDEX(Table,MATCH('Classwork 5'!B3475,'5b'!$B$4:$B$904,0),3)</f>
        <v>18-25</v>
      </c>
      <c r="F3475" s="23">
        <f>INDEX(Table,MATCH('Classwork 5'!B3475,'5b'!$B$4:$B$904,0),4)</f>
        <v>4</v>
      </c>
      <c r="G3475" s="23">
        <v>6</v>
      </c>
      <c r="H3475" s="24">
        <v>20623</v>
      </c>
    </row>
    <row r="3476" spans="2:8" x14ac:dyDescent="0.3">
      <c r="B3476" s="22">
        <v>1000555</v>
      </c>
      <c r="C3476" s="23" t="s">
        <v>3433</v>
      </c>
      <c r="D3476" s="23" t="str">
        <f>VLOOKUP(B3476,'5b'!$B$4:$E$904,2,FALSE)</f>
        <v>M</v>
      </c>
      <c r="E3476" s="23" t="str">
        <f>INDEX(Table,MATCH('Classwork 5'!B3476,'5b'!$B$4:$B$904,0),3)</f>
        <v>18-25</v>
      </c>
      <c r="F3476" s="23">
        <f>INDEX(Table,MATCH('Classwork 5'!B3476,'5b'!$B$4:$B$904,0),4)</f>
        <v>4</v>
      </c>
      <c r="G3476" s="23">
        <v>13</v>
      </c>
      <c r="H3476" s="24">
        <v>570</v>
      </c>
    </row>
    <row r="3477" spans="2:8" x14ac:dyDescent="0.3">
      <c r="B3477" s="22">
        <v>1000556</v>
      </c>
      <c r="C3477" s="23" t="s">
        <v>3065</v>
      </c>
      <c r="D3477" s="23" t="str">
        <f>VLOOKUP(B3477,'5b'!$B$4:$E$904,2,FALSE)</f>
        <v>F</v>
      </c>
      <c r="E3477" s="23" t="str">
        <f>INDEX(Table,MATCH('Classwork 5'!B3477,'5b'!$B$4:$B$904,0),3)</f>
        <v>26-35</v>
      </c>
      <c r="F3477" s="23">
        <f>INDEX(Table,MATCH('Classwork 5'!B3477,'5b'!$B$4:$B$904,0),4)</f>
        <v>9</v>
      </c>
      <c r="G3477" s="23">
        <v>8</v>
      </c>
      <c r="H3477" s="24">
        <v>5880</v>
      </c>
    </row>
    <row r="3478" spans="2:8" x14ac:dyDescent="0.3">
      <c r="B3478" s="22">
        <v>1000556</v>
      </c>
      <c r="C3478" s="23" t="s">
        <v>3106</v>
      </c>
      <c r="D3478" s="23" t="str">
        <f>VLOOKUP(B3478,'5b'!$B$4:$E$904,2,FALSE)</f>
        <v>F</v>
      </c>
      <c r="E3478" s="23" t="str">
        <f>INDEX(Table,MATCH('Classwork 5'!B3478,'5b'!$B$4:$B$904,0),3)</f>
        <v>26-35</v>
      </c>
      <c r="F3478" s="23">
        <f>INDEX(Table,MATCH('Classwork 5'!B3478,'5b'!$B$4:$B$904,0),4)</f>
        <v>9</v>
      </c>
      <c r="G3478" s="23">
        <v>5</v>
      </c>
      <c r="H3478" s="24">
        <v>7092</v>
      </c>
    </row>
    <row r="3479" spans="2:8" x14ac:dyDescent="0.3">
      <c r="B3479" s="22">
        <v>1000556</v>
      </c>
      <c r="C3479" s="23" t="s">
        <v>1964</v>
      </c>
      <c r="D3479" s="23" t="str">
        <f>VLOOKUP(B3479,'5b'!$B$4:$E$904,2,FALSE)</f>
        <v>F</v>
      </c>
      <c r="E3479" s="23" t="str">
        <f>INDEX(Table,MATCH('Classwork 5'!B3479,'5b'!$B$4:$B$904,0),3)</f>
        <v>26-35</v>
      </c>
      <c r="F3479" s="23">
        <f>INDEX(Table,MATCH('Classwork 5'!B3479,'5b'!$B$4:$B$904,0),4)</f>
        <v>9</v>
      </c>
      <c r="G3479" s="23">
        <v>2</v>
      </c>
      <c r="H3479" s="24">
        <v>13250</v>
      </c>
    </row>
    <row r="3480" spans="2:8" x14ac:dyDescent="0.3">
      <c r="B3480" s="22">
        <v>1000556</v>
      </c>
      <c r="C3480" s="23" t="s">
        <v>2904</v>
      </c>
      <c r="D3480" s="23" t="str">
        <f>VLOOKUP(B3480,'5b'!$B$4:$E$904,2,FALSE)</f>
        <v>F</v>
      </c>
      <c r="E3480" s="23" t="str">
        <f>INDEX(Table,MATCH('Classwork 5'!B3480,'5b'!$B$4:$B$904,0),3)</f>
        <v>26-35</v>
      </c>
      <c r="F3480" s="23">
        <f>INDEX(Table,MATCH('Classwork 5'!B3480,'5b'!$B$4:$B$904,0),4)</f>
        <v>9</v>
      </c>
      <c r="G3480" s="23">
        <v>1</v>
      </c>
      <c r="H3480" s="24">
        <v>7641</v>
      </c>
    </row>
    <row r="3481" spans="2:8" x14ac:dyDescent="0.3">
      <c r="B3481" s="22">
        <v>1000556</v>
      </c>
      <c r="C3481" s="23" t="s">
        <v>3434</v>
      </c>
      <c r="D3481" s="23" t="str">
        <f>VLOOKUP(B3481,'5b'!$B$4:$E$904,2,FALSE)</f>
        <v>F</v>
      </c>
      <c r="E3481" s="23" t="str">
        <f>INDEX(Table,MATCH('Classwork 5'!B3481,'5b'!$B$4:$B$904,0),3)</f>
        <v>26-35</v>
      </c>
      <c r="F3481" s="23">
        <f>INDEX(Table,MATCH('Classwork 5'!B3481,'5b'!$B$4:$B$904,0),4)</f>
        <v>9</v>
      </c>
      <c r="G3481" s="23">
        <v>1</v>
      </c>
      <c r="H3481" s="24">
        <v>4364</v>
      </c>
    </row>
    <row r="3482" spans="2:8" x14ac:dyDescent="0.3">
      <c r="B3482" s="22">
        <v>1000557</v>
      </c>
      <c r="C3482" s="23" t="s">
        <v>2424</v>
      </c>
      <c r="D3482" s="23" t="str">
        <f>VLOOKUP(B3482,'5b'!$B$4:$E$904,2,FALSE)</f>
        <v>M</v>
      </c>
      <c r="E3482" s="23" t="str">
        <f>INDEX(Table,MATCH('Classwork 5'!B3482,'5b'!$B$4:$B$904,0),3)</f>
        <v>55+</v>
      </c>
      <c r="F3482" s="23">
        <f>INDEX(Table,MATCH('Classwork 5'!B3482,'5b'!$B$4:$B$904,0),4)</f>
        <v>1</v>
      </c>
      <c r="G3482" s="23">
        <v>1</v>
      </c>
      <c r="H3482" s="24">
        <v>15860</v>
      </c>
    </row>
    <row r="3483" spans="2:8" x14ac:dyDescent="0.3">
      <c r="B3483" s="22">
        <v>1000560</v>
      </c>
      <c r="C3483" s="23" t="s">
        <v>1935</v>
      </c>
      <c r="D3483" s="23" t="str">
        <f>VLOOKUP(B3483,'5b'!$B$4:$E$904,2,FALSE)</f>
        <v>M</v>
      </c>
      <c r="E3483" s="23" t="str">
        <f>INDEX(Table,MATCH('Classwork 5'!B3483,'5b'!$B$4:$B$904,0),3)</f>
        <v>46-50</v>
      </c>
      <c r="F3483" s="23">
        <f>INDEX(Table,MATCH('Classwork 5'!B3483,'5b'!$B$4:$B$904,0),4)</f>
        <v>15</v>
      </c>
      <c r="G3483" s="23">
        <v>1</v>
      </c>
      <c r="H3483" s="24">
        <v>19409</v>
      </c>
    </row>
    <row r="3484" spans="2:8" x14ac:dyDescent="0.3">
      <c r="B3484" s="22">
        <v>1000560</v>
      </c>
      <c r="C3484" s="23" t="s">
        <v>2020</v>
      </c>
      <c r="D3484" s="23" t="str">
        <f>VLOOKUP(B3484,'5b'!$B$4:$E$904,2,FALSE)</f>
        <v>M</v>
      </c>
      <c r="E3484" s="23" t="str">
        <f>INDEX(Table,MATCH('Classwork 5'!B3484,'5b'!$B$4:$B$904,0),3)</f>
        <v>46-50</v>
      </c>
      <c r="F3484" s="23">
        <f>INDEX(Table,MATCH('Classwork 5'!B3484,'5b'!$B$4:$B$904,0),4)</f>
        <v>15</v>
      </c>
      <c r="G3484" s="23">
        <v>1</v>
      </c>
      <c r="H3484" s="24">
        <v>19339</v>
      </c>
    </row>
    <row r="3485" spans="2:8" x14ac:dyDescent="0.3">
      <c r="B3485" s="22">
        <v>1000560</v>
      </c>
      <c r="C3485" s="23" t="s">
        <v>3402</v>
      </c>
      <c r="D3485" s="23" t="str">
        <f>VLOOKUP(B3485,'5b'!$B$4:$E$904,2,FALSE)</f>
        <v>M</v>
      </c>
      <c r="E3485" s="23" t="str">
        <f>INDEX(Table,MATCH('Classwork 5'!B3485,'5b'!$B$4:$B$904,0),3)</f>
        <v>46-50</v>
      </c>
      <c r="F3485" s="23">
        <f>INDEX(Table,MATCH('Classwork 5'!B3485,'5b'!$B$4:$B$904,0),4)</f>
        <v>15</v>
      </c>
      <c r="G3485" s="23">
        <v>1</v>
      </c>
      <c r="H3485" s="24">
        <v>18973</v>
      </c>
    </row>
    <row r="3486" spans="2:8" x14ac:dyDescent="0.3">
      <c r="B3486" s="22">
        <v>1000560</v>
      </c>
      <c r="C3486" s="23" t="s">
        <v>2330</v>
      </c>
      <c r="D3486" s="23" t="str">
        <f>VLOOKUP(B3486,'5b'!$B$4:$E$904,2,FALSE)</f>
        <v>M</v>
      </c>
      <c r="E3486" s="23" t="str">
        <f>INDEX(Table,MATCH('Classwork 5'!B3486,'5b'!$B$4:$B$904,0),3)</f>
        <v>46-50</v>
      </c>
      <c r="F3486" s="23">
        <f>INDEX(Table,MATCH('Classwork 5'!B3486,'5b'!$B$4:$B$904,0),4)</f>
        <v>15</v>
      </c>
      <c r="G3486" s="23">
        <v>1</v>
      </c>
      <c r="H3486" s="24">
        <v>15547</v>
      </c>
    </row>
    <row r="3487" spans="2:8" x14ac:dyDescent="0.3">
      <c r="B3487" s="22">
        <v>1000560</v>
      </c>
      <c r="C3487" s="23" t="s">
        <v>2194</v>
      </c>
      <c r="D3487" s="23" t="str">
        <f>VLOOKUP(B3487,'5b'!$B$4:$E$904,2,FALSE)</f>
        <v>M</v>
      </c>
      <c r="E3487" s="23" t="str">
        <f>INDEX(Table,MATCH('Classwork 5'!B3487,'5b'!$B$4:$B$904,0),3)</f>
        <v>46-50</v>
      </c>
      <c r="F3487" s="23">
        <f>INDEX(Table,MATCH('Classwork 5'!B3487,'5b'!$B$4:$B$904,0),4)</f>
        <v>15</v>
      </c>
      <c r="G3487" s="23">
        <v>1</v>
      </c>
      <c r="H3487" s="24">
        <v>19467</v>
      </c>
    </row>
    <row r="3488" spans="2:8" x14ac:dyDescent="0.3">
      <c r="B3488" s="22">
        <v>1000560</v>
      </c>
      <c r="C3488" s="23" t="s">
        <v>2222</v>
      </c>
      <c r="D3488" s="23" t="str">
        <f>VLOOKUP(B3488,'5b'!$B$4:$E$904,2,FALSE)</f>
        <v>M</v>
      </c>
      <c r="E3488" s="23" t="str">
        <f>INDEX(Table,MATCH('Classwork 5'!B3488,'5b'!$B$4:$B$904,0),3)</f>
        <v>46-50</v>
      </c>
      <c r="F3488" s="23">
        <f>INDEX(Table,MATCH('Classwork 5'!B3488,'5b'!$B$4:$B$904,0),4)</f>
        <v>15</v>
      </c>
      <c r="G3488" s="23">
        <v>1</v>
      </c>
      <c r="H3488" s="24">
        <v>11424</v>
      </c>
    </row>
    <row r="3489" spans="2:8" x14ac:dyDescent="0.3">
      <c r="B3489" s="22">
        <v>1000563</v>
      </c>
      <c r="C3489" s="23" t="s">
        <v>3435</v>
      </c>
      <c r="D3489" s="23" t="str">
        <f>VLOOKUP(B3489,'5b'!$B$4:$E$904,2,FALSE)</f>
        <v>M</v>
      </c>
      <c r="E3489" s="23" t="str">
        <f>INDEX(Table,MATCH('Classwork 5'!B3489,'5b'!$B$4:$B$904,0),3)</f>
        <v>26-35</v>
      </c>
      <c r="F3489" s="23">
        <f>INDEX(Table,MATCH('Classwork 5'!B3489,'5b'!$B$4:$B$904,0),4)</f>
        <v>4</v>
      </c>
      <c r="G3489" s="23">
        <v>2</v>
      </c>
      <c r="H3489" s="24">
        <v>9925</v>
      </c>
    </row>
    <row r="3490" spans="2:8" x14ac:dyDescent="0.3">
      <c r="B3490" s="22">
        <v>1000563</v>
      </c>
      <c r="C3490" s="23" t="s">
        <v>2060</v>
      </c>
      <c r="D3490" s="23" t="str">
        <f>VLOOKUP(B3490,'5b'!$B$4:$E$904,2,FALSE)</f>
        <v>M</v>
      </c>
      <c r="E3490" s="23" t="str">
        <f>INDEX(Table,MATCH('Classwork 5'!B3490,'5b'!$B$4:$B$904,0),3)</f>
        <v>26-35</v>
      </c>
      <c r="F3490" s="23">
        <f>INDEX(Table,MATCH('Classwork 5'!B3490,'5b'!$B$4:$B$904,0),4)</f>
        <v>4</v>
      </c>
      <c r="G3490" s="23">
        <v>1</v>
      </c>
      <c r="H3490" s="24">
        <v>12074</v>
      </c>
    </row>
    <row r="3491" spans="2:8" x14ac:dyDescent="0.3">
      <c r="B3491" s="22">
        <v>1000563</v>
      </c>
      <c r="C3491" s="23" t="s">
        <v>3436</v>
      </c>
      <c r="D3491" s="23" t="str">
        <f>VLOOKUP(B3491,'5b'!$B$4:$E$904,2,FALSE)</f>
        <v>M</v>
      </c>
      <c r="E3491" s="23" t="str">
        <f>INDEX(Table,MATCH('Classwork 5'!B3491,'5b'!$B$4:$B$904,0),3)</f>
        <v>26-35</v>
      </c>
      <c r="F3491" s="23">
        <f>INDEX(Table,MATCH('Classwork 5'!B3491,'5b'!$B$4:$B$904,0),4)</f>
        <v>4</v>
      </c>
      <c r="G3491" s="23">
        <v>11</v>
      </c>
      <c r="H3491" s="24">
        <v>4551</v>
      </c>
    </row>
    <row r="3492" spans="2:8" x14ac:dyDescent="0.3">
      <c r="B3492" s="22">
        <v>1000563</v>
      </c>
      <c r="C3492" s="23" t="s">
        <v>2054</v>
      </c>
      <c r="D3492" s="23" t="str">
        <f>VLOOKUP(B3492,'5b'!$B$4:$E$904,2,FALSE)</f>
        <v>M</v>
      </c>
      <c r="E3492" s="23" t="str">
        <f>INDEX(Table,MATCH('Classwork 5'!B3492,'5b'!$B$4:$B$904,0),3)</f>
        <v>26-35</v>
      </c>
      <c r="F3492" s="23">
        <f>INDEX(Table,MATCH('Classwork 5'!B3492,'5b'!$B$4:$B$904,0),4)</f>
        <v>4</v>
      </c>
      <c r="G3492" s="23">
        <v>2</v>
      </c>
      <c r="H3492" s="24">
        <v>9630</v>
      </c>
    </row>
    <row r="3493" spans="2:8" x14ac:dyDescent="0.3">
      <c r="B3493" s="22">
        <v>1000563</v>
      </c>
      <c r="C3493" s="23" t="s">
        <v>2008</v>
      </c>
      <c r="D3493" s="23" t="str">
        <f>VLOOKUP(B3493,'5b'!$B$4:$E$904,2,FALSE)</f>
        <v>M</v>
      </c>
      <c r="E3493" s="23" t="str">
        <f>INDEX(Table,MATCH('Classwork 5'!B3493,'5b'!$B$4:$B$904,0),3)</f>
        <v>26-35</v>
      </c>
      <c r="F3493" s="23">
        <f>INDEX(Table,MATCH('Classwork 5'!B3493,'5b'!$B$4:$B$904,0),4)</f>
        <v>4</v>
      </c>
      <c r="G3493" s="23">
        <v>1</v>
      </c>
      <c r="H3493" s="24">
        <v>11871</v>
      </c>
    </row>
    <row r="3494" spans="2:8" x14ac:dyDescent="0.3">
      <c r="B3494" s="22">
        <v>1000563</v>
      </c>
      <c r="C3494" s="23" t="s">
        <v>3437</v>
      </c>
      <c r="D3494" s="23" t="str">
        <f>VLOOKUP(B3494,'5b'!$B$4:$E$904,2,FALSE)</f>
        <v>M</v>
      </c>
      <c r="E3494" s="23" t="str">
        <f>INDEX(Table,MATCH('Classwork 5'!B3494,'5b'!$B$4:$B$904,0),3)</f>
        <v>26-35</v>
      </c>
      <c r="F3494" s="23">
        <f>INDEX(Table,MATCH('Classwork 5'!B3494,'5b'!$B$4:$B$904,0),4)</f>
        <v>4</v>
      </c>
      <c r="G3494" s="23">
        <v>1</v>
      </c>
      <c r="H3494" s="24">
        <v>11752</v>
      </c>
    </row>
    <row r="3495" spans="2:8" x14ac:dyDescent="0.3">
      <c r="B3495" s="22">
        <v>1000563</v>
      </c>
      <c r="C3495" s="23" t="s">
        <v>2354</v>
      </c>
      <c r="D3495" s="23" t="str">
        <f>VLOOKUP(B3495,'5b'!$B$4:$E$904,2,FALSE)</f>
        <v>M</v>
      </c>
      <c r="E3495" s="23" t="str">
        <f>INDEX(Table,MATCH('Classwork 5'!B3495,'5b'!$B$4:$B$904,0),3)</f>
        <v>26-35</v>
      </c>
      <c r="F3495" s="23">
        <f>INDEX(Table,MATCH('Classwork 5'!B3495,'5b'!$B$4:$B$904,0),4)</f>
        <v>4</v>
      </c>
      <c r="G3495" s="23">
        <v>2</v>
      </c>
      <c r="H3495" s="24">
        <v>6631</v>
      </c>
    </row>
    <row r="3496" spans="2:8" x14ac:dyDescent="0.3">
      <c r="B3496" s="22">
        <v>1000563</v>
      </c>
      <c r="C3496" s="23" t="s">
        <v>3407</v>
      </c>
      <c r="D3496" s="23" t="str">
        <f>VLOOKUP(B3496,'5b'!$B$4:$E$904,2,FALSE)</f>
        <v>M</v>
      </c>
      <c r="E3496" s="23" t="str">
        <f>INDEX(Table,MATCH('Classwork 5'!B3496,'5b'!$B$4:$B$904,0),3)</f>
        <v>26-35</v>
      </c>
      <c r="F3496" s="23">
        <f>INDEX(Table,MATCH('Classwork 5'!B3496,'5b'!$B$4:$B$904,0),4)</f>
        <v>4</v>
      </c>
      <c r="G3496" s="23">
        <v>2</v>
      </c>
      <c r="H3496" s="24">
        <v>6352</v>
      </c>
    </row>
    <row r="3497" spans="2:8" x14ac:dyDescent="0.3">
      <c r="B3497" s="22">
        <v>1000563</v>
      </c>
      <c r="C3497" s="23" t="s">
        <v>3438</v>
      </c>
      <c r="D3497" s="23" t="str">
        <f>VLOOKUP(B3497,'5b'!$B$4:$E$904,2,FALSE)</f>
        <v>M</v>
      </c>
      <c r="E3497" s="23" t="str">
        <f>INDEX(Table,MATCH('Classwork 5'!B3497,'5b'!$B$4:$B$904,0),3)</f>
        <v>26-35</v>
      </c>
      <c r="F3497" s="23">
        <f>INDEX(Table,MATCH('Classwork 5'!B3497,'5b'!$B$4:$B$904,0),4)</f>
        <v>4</v>
      </c>
      <c r="G3497" s="23">
        <v>15</v>
      </c>
      <c r="H3497" s="24">
        <v>4398</v>
      </c>
    </row>
    <row r="3498" spans="2:8" x14ac:dyDescent="0.3">
      <c r="B3498" s="22">
        <v>1000563</v>
      </c>
      <c r="C3498" s="23" t="s">
        <v>2417</v>
      </c>
      <c r="D3498" s="23" t="str">
        <f>VLOOKUP(B3498,'5b'!$B$4:$E$904,2,FALSE)</f>
        <v>M</v>
      </c>
      <c r="E3498" s="23" t="str">
        <f>INDEX(Table,MATCH('Classwork 5'!B3498,'5b'!$B$4:$B$904,0),3)</f>
        <v>26-35</v>
      </c>
      <c r="F3498" s="23">
        <f>INDEX(Table,MATCH('Classwork 5'!B3498,'5b'!$B$4:$B$904,0),4)</f>
        <v>4</v>
      </c>
      <c r="G3498" s="23">
        <v>1</v>
      </c>
      <c r="H3498" s="24">
        <v>3865</v>
      </c>
    </row>
    <row r="3499" spans="2:8" x14ac:dyDescent="0.3">
      <c r="B3499" s="22">
        <v>1000564</v>
      </c>
      <c r="C3499" s="23" t="s">
        <v>2545</v>
      </c>
      <c r="D3499" s="23" t="str">
        <f>VLOOKUP(B3499,'5b'!$B$4:$E$904,2,FALSE)</f>
        <v>M</v>
      </c>
      <c r="E3499" s="23" t="str">
        <f>INDEX(Table,MATCH('Classwork 5'!B3499,'5b'!$B$4:$B$904,0),3)</f>
        <v>46-50</v>
      </c>
      <c r="F3499" s="23">
        <f>INDEX(Table,MATCH('Classwork 5'!B3499,'5b'!$B$4:$B$904,0),4)</f>
        <v>1</v>
      </c>
      <c r="G3499" s="23">
        <v>1</v>
      </c>
      <c r="H3499" s="24">
        <v>11572</v>
      </c>
    </row>
    <row r="3500" spans="2:8" x14ac:dyDescent="0.3">
      <c r="B3500" s="22">
        <v>1000564</v>
      </c>
      <c r="C3500" s="23" t="s">
        <v>3439</v>
      </c>
      <c r="D3500" s="23" t="str">
        <f>VLOOKUP(B3500,'5b'!$B$4:$E$904,2,FALSE)</f>
        <v>M</v>
      </c>
      <c r="E3500" s="23" t="str">
        <f>INDEX(Table,MATCH('Classwork 5'!B3500,'5b'!$B$4:$B$904,0),3)</f>
        <v>46-50</v>
      </c>
      <c r="F3500" s="23">
        <f>INDEX(Table,MATCH('Classwork 5'!B3500,'5b'!$B$4:$B$904,0),4)</f>
        <v>1</v>
      </c>
      <c r="G3500" s="23">
        <v>8</v>
      </c>
      <c r="H3500" s="24">
        <v>5959</v>
      </c>
    </row>
    <row r="3501" spans="2:8" x14ac:dyDescent="0.3">
      <c r="B3501" s="22">
        <v>1000564</v>
      </c>
      <c r="C3501" s="23" t="s">
        <v>2938</v>
      </c>
      <c r="D3501" s="23" t="str">
        <f>VLOOKUP(B3501,'5b'!$B$4:$E$904,2,FALSE)</f>
        <v>M</v>
      </c>
      <c r="E3501" s="23" t="str">
        <f>INDEX(Table,MATCH('Classwork 5'!B3501,'5b'!$B$4:$B$904,0),3)</f>
        <v>46-50</v>
      </c>
      <c r="F3501" s="23">
        <f>INDEX(Table,MATCH('Classwork 5'!B3501,'5b'!$B$4:$B$904,0),4)</f>
        <v>1</v>
      </c>
      <c r="G3501" s="23">
        <v>8</v>
      </c>
      <c r="H3501" s="24">
        <v>8026</v>
      </c>
    </row>
    <row r="3502" spans="2:8" x14ac:dyDescent="0.3">
      <c r="B3502" s="22">
        <v>1000564</v>
      </c>
      <c r="C3502" s="23" t="s">
        <v>2591</v>
      </c>
      <c r="D3502" s="23" t="str">
        <f>VLOOKUP(B3502,'5b'!$B$4:$E$904,2,FALSE)</f>
        <v>M</v>
      </c>
      <c r="E3502" s="23" t="str">
        <f>INDEX(Table,MATCH('Classwork 5'!B3502,'5b'!$B$4:$B$904,0),3)</f>
        <v>46-50</v>
      </c>
      <c r="F3502" s="23">
        <f>INDEX(Table,MATCH('Classwork 5'!B3502,'5b'!$B$4:$B$904,0),4)</f>
        <v>1</v>
      </c>
      <c r="G3502" s="23">
        <v>7</v>
      </c>
      <c r="H3502" s="24">
        <v>8874</v>
      </c>
    </row>
    <row r="3503" spans="2:8" x14ac:dyDescent="0.3">
      <c r="B3503" s="22">
        <v>1000565</v>
      </c>
      <c r="C3503" s="23" t="s">
        <v>2698</v>
      </c>
      <c r="D3503" s="23" t="str">
        <f>VLOOKUP(B3503,'5b'!$B$4:$E$904,2,FALSE)</f>
        <v>M</v>
      </c>
      <c r="E3503" s="23" t="str">
        <f>INDEX(Table,MATCH('Classwork 5'!B3503,'5b'!$B$4:$B$904,0),3)</f>
        <v>26-35</v>
      </c>
      <c r="F3503" s="23">
        <f>INDEX(Table,MATCH('Classwork 5'!B3503,'5b'!$B$4:$B$904,0),4)</f>
        <v>16</v>
      </c>
      <c r="G3503" s="23">
        <v>11</v>
      </c>
      <c r="H3503" s="24">
        <v>3163</v>
      </c>
    </row>
    <row r="3504" spans="2:8" x14ac:dyDescent="0.3">
      <c r="B3504" s="22">
        <v>1000565</v>
      </c>
      <c r="C3504" s="23" t="s">
        <v>3256</v>
      </c>
      <c r="D3504" s="23" t="str">
        <f>VLOOKUP(B3504,'5b'!$B$4:$E$904,2,FALSE)</f>
        <v>M</v>
      </c>
      <c r="E3504" s="23" t="str">
        <f>INDEX(Table,MATCH('Classwork 5'!B3504,'5b'!$B$4:$B$904,0),3)</f>
        <v>26-35</v>
      </c>
      <c r="F3504" s="23">
        <f>INDEX(Table,MATCH('Classwork 5'!B3504,'5b'!$B$4:$B$904,0),4)</f>
        <v>16</v>
      </c>
      <c r="G3504" s="23">
        <v>8</v>
      </c>
      <c r="H3504" s="24">
        <v>5841</v>
      </c>
    </row>
    <row r="3505" spans="2:8" x14ac:dyDescent="0.3">
      <c r="B3505" s="22">
        <v>1000566</v>
      </c>
      <c r="C3505" s="23" t="s">
        <v>2373</v>
      </c>
      <c r="D3505" s="23" t="str">
        <f>VLOOKUP(B3505,'5b'!$B$4:$E$904,2,FALSE)</f>
        <v>M</v>
      </c>
      <c r="E3505" s="23" t="str">
        <f>INDEX(Table,MATCH('Classwork 5'!B3505,'5b'!$B$4:$B$904,0),3)</f>
        <v>26-35</v>
      </c>
      <c r="F3505" s="23">
        <f>INDEX(Table,MATCH('Classwork 5'!B3505,'5b'!$B$4:$B$904,0),4)</f>
        <v>17</v>
      </c>
      <c r="G3505" s="23">
        <v>1</v>
      </c>
      <c r="H3505" s="24">
        <v>15584</v>
      </c>
    </row>
    <row r="3506" spans="2:8" x14ac:dyDescent="0.3">
      <c r="B3506" s="22">
        <v>1000566</v>
      </c>
      <c r="C3506" s="23" t="s">
        <v>2954</v>
      </c>
      <c r="D3506" s="23" t="str">
        <f>VLOOKUP(B3506,'5b'!$B$4:$E$904,2,FALSE)</f>
        <v>M</v>
      </c>
      <c r="E3506" s="23" t="str">
        <f>INDEX(Table,MATCH('Classwork 5'!B3506,'5b'!$B$4:$B$904,0),3)</f>
        <v>26-35</v>
      </c>
      <c r="F3506" s="23">
        <f>INDEX(Table,MATCH('Classwork 5'!B3506,'5b'!$B$4:$B$904,0),4)</f>
        <v>17</v>
      </c>
      <c r="G3506" s="23">
        <v>5</v>
      </c>
      <c r="H3506" s="24">
        <v>5460</v>
      </c>
    </row>
    <row r="3507" spans="2:8" x14ac:dyDescent="0.3">
      <c r="B3507" s="22">
        <v>1000566</v>
      </c>
      <c r="C3507" s="23" t="s">
        <v>2902</v>
      </c>
      <c r="D3507" s="23" t="str">
        <f>VLOOKUP(B3507,'5b'!$B$4:$E$904,2,FALSE)</f>
        <v>M</v>
      </c>
      <c r="E3507" s="23" t="str">
        <f>INDEX(Table,MATCH('Classwork 5'!B3507,'5b'!$B$4:$B$904,0),3)</f>
        <v>26-35</v>
      </c>
      <c r="F3507" s="23">
        <f>INDEX(Table,MATCH('Classwork 5'!B3507,'5b'!$B$4:$B$904,0),4)</f>
        <v>17</v>
      </c>
      <c r="G3507" s="23">
        <v>5</v>
      </c>
      <c r="H3507" s="24">
        <v>6987</v>
      </c>
    </row>
    <row r="3508" spans="2:8" x14ac:dyDescent="0.3">
      <c r="B3508" s="22">
        <v>1000566</v>
      </c>
      <c r="C3508" s="23" t="s">
        <v>3440</v>
      </c>
      <c r="D3508" s="23" t="str">
        <f>VLOOKUP(B3508,'5b'!$B$4:$E$904,2,FALSE)</f>
        <v>M</v>
      </c>
      <c r="E3508" s="23" t="str">
        <f>INDEX(Table,MATCH('Classwork 5'!B3508,'5b'!$B$4:$B$904,0),3)</f>
        <v>26-35</v>
      </c>
      <c r="F3508" s="23">
        <f>INDEX(Table,MATCH('Classwork 5'!B3508,'5b'!$B$4:$B$904,0),4)</f>
        <v>17</v>
      </c>
      <c r="G3508" s="23">
        <v>5</v>
      </c>
      <c r="H3508" s="24">
        <v>3652</v>
      </c>
    </row>
    <row r="3509" spans="2:8" x14ac:dyDescent="0.3">
      <c r="B3509" s="22">
        <v>1000566</v>
      </c>
      <c r="C3509" s="23" t="s">
        <v>2792</v>
      </c>
      <c r="D3509" s="23" t="str">
        <f>VLOOKUP(B3509,'5b'!$B$4:$E$904,2,FALSE)</f>
        <v>M</v>
      </c>
      <c r="E3509" s="23" t="str">
        <f>INDEX(Table,MATCH('Classwork 5'!B3509,'5b'!$B$4:$B$904,0),3)</f>
        <v>26-35</v>
      </c>
      <c r="F3509" s="23">
        <f>INDEX(Table,MATCH('Classwork 5'!B3509,'5b'!$B$4:$B$904,0),4)</f>
        <v>17</v>
      </c>
      <c r="G3509" s="23">
        <v>5</v>
      </c>
      <c r="H3509" s="24">
        <v>1957</v>
      </c>
    </row>
    <row r="3510" spans="2:8" x14ac:dyDescent="0.3">
      <c r="B3510" s="22">
        <v>1000566</v>
      </c>
      <c r="C3510" s="23" t="s">
        <v>2616</v>
      </c>
      <c r="D3510" s="23" t="str">
        <f>VLOOKUP(B3510,'5b'!$B$4:$E$904,2,FALSE)</f>
        <v>M</v>
      </c>
      <c r="E3510" s="23" t="str">
        <f>INDEX(Table,MATCH('Classwork 5'!B3510,'5b'!$B$4:$B$904,0),3)</f>
        <v>26-35</v>
      </c>
      <c r="F3510" s="23">
        <f>INDEX(Table,MATCH('Classwork 5'!B3510,'5b'!$B$4:$B$904,0),4)</f>
        <v>17</v>
      </c>
      <c r="G3510" s="23">
        <v>15</v>
      </c>
      <c r="H3510" s="24">
        <v>16661</v>
      </c>
    </row>
    <row r="3511" spans="2:8" x14ac:dyDescent="0.3">
      <c r="B3511" s="22">
        <v>1000566</v>
      </c>
      <c r="C3511" s="23" t="s">
        <v>2922</v>
      </c>
      <c r="D3511" s="23" t="str">
        <f>VLOOKUP(B3511,'5b'!$B$4:$E$904,2,FALSE)</f>
        <v>M</v>
      </c>
      <c r="E3511" s="23" t="str">
        <f>INDEX(Table,MATCH('Classwork 5'!B3511,'5b'!$B$4:$B$904,0),3)</f>
        <v>26-35</v>
      </c>
      <c r="F3511" s="23">
        <f>INDEX(Table,MATCH('Classwork 5'!B3511,'5b'!$B$4:$B$904,0),4)</f>
        <v>17</v>
      </c>
      <c r="G3511" s="23">
        <v>5</v>
      </c>
      <c r="H3511" s="24">
        <v>5459</v>
      </c>
    </row>
    <row r="3512" spans="2:8" x14ac:dyDescent="0.3">
      <c r="B3512" s="22">
        <v>1000566</v>
      </c>
      <c r="C3512" s="23" t="s">
        <v>1973</v>
      </c>
      <c r="D3512" s="23" t="str">
        <f>VLOOKUP(B3512,'5b'!$B$4:$E$904,2,FALSE)</f>
        <v>M</v>
      </c>
      <c r="E3512" s="23" t="str">
        <f>INDEX(Table,MATCH('Classwork 5'!B3512,'5b'!$B$4:$B$904,0),3)</f>
        <v>26-35</v>
      </c>
      <c r="F3512" s="23">
        <f>INDEX(Table,MATCH('Classwork 5'!B3512,'5b'!$B$4:$B$904,0),4)</f>
        <v>17</v>
      </c>
      <c r="G3512" s="23">
        <v>1</v>
      </c>
      <c r="H3512" s="24">
        <v>11943</v>
      </c>
    </row>
    <row r="3513" spans="2:8" x14ac:dyDescent="0.3">
      <c r="B3513" s="22">
        <v>1000566</v>
      </c>
      <c r="C3513" s="23" t="s">
        <v>2509</v>
      </c>
      <c r="D3513" s="23" t="str">
        <f>VLOOKUP(B3513,'5b'!$B$4:$E$904,2,FALSE)</f>
        <v>M</v>
      </c>
      <c r="E3513" s="23" t="str">
        <f>INDEX(Table,MATCH('Classwork 5'!B3513,'5b'!$B$4:$B$904,0),3)</f>
        <v>26-35</v>
      </c>
      <c r="F3513" s="23">
        <f>INDEX(Table,MATCH('Classwork 5'!B3513,'5b'!$B$4:$B$904,0),4)</f>
        <v>17</v>
      </c>
      <c r="G3513" s="23">
        <v>1</v>
      </c>
      <c r="H3513" s="24">
        <v>8297</v>
      </c>
    </row>
    <row r="3514" spans="2:8" x14ac:dyDescent="0.3">
      <c r="B3514" s="22">
        <v>1000566</v>
      </c>
      <c r="C3514" s="23" t="s">
        <v>2779</v>
      </c>
      <c r="D3514" s="23" t="str">
        <f>VLOOKUP(B3514,'5b'!$B$4:$E$904,2,FALSE)</f>
        <v>M</v>
      </c>
      <c r="E3514" s="23" t="str">
        <f>INDEX(Table,MATCH('Classwork 5'!B3514,'5b'!$B$4:$B$904,0),3)</f>
        <v>26-35</v>
      </c>
      <c r="F3514" s="23">
        <f>INDEX(Table,MATCH('Classwork 5'!B3514,'5b'!$B$4:$B$904,0),4)</f>
        <v>17</v>
      </c>
      <c r="G3514" s="23">
        <v>10</v>
      </c>
      <c r="H3514" s="24">
        <v>13837</v>
      </c>
    </row>
    <row r="3515" spans="2:8" x14ac:dyDescent="0.3">
      <c r="B3515" s="22">
        <v>1000566</v>
      </c>
      <c r="C3515" s="23" t="s">
        <v>3441</v>
      </c>
      <c r="D3515" s="23" t="str">
        <f>VLOOKUP(B3515,'5b'!$B$4:$E$904,2,FALSE)</f>
        <v>M</v>
      </c>
      <c r="E3515" s="23" t="str">
        <f>INDEX(Table,MATCH('Classwork 5'!B3515,'5b'!$B$4:$B$904,0),3)</f>
        <v>26-35</v>
      </c>
      <c r="F3515" s="23">
        <f>INDEX(Table,MATCH('Classwork 5'!B3515,'5b'!$B$4:$B$904,0),4)</f>
        <v>17</v>
      </c>
      <c r="G3515" s="23">
        <v>16</v>
      </c>
      <c r="H3515" s="24">
        <v>12566</v>
      </c>
    </row>
    <row r="3516" spans="2:8" x14ac:dyDescent="0.3">
      <c r="B3516" s="22">
        <v>1000566</v>
      </c>
      <c r="C3516" s="23" t="s">
        <v>2097</v>
      </c>
      <c r="D3516" s="23" t="str">
        <f>VLOOKUP(B3516,'5b'!$B$4:$E$904,2,FALSE)</f>
        <v>M</v>
      </c>
      <c r="E3516" s="23" t="str">
        <f>INDEX(Table,MATCH('Classwork 5'!B3516,'5b'!$B$4:$B$904,0),3)</f>
        <v>26-35</v>
      </c>
      <c r="F3516" s="23">
        <f>INDEX(Table,MATCH('Classwork 5'!B3516,'5b'!$B$4:$B$904,0),4)</f>
        <v>17</v>
      </c>
      <c r="G3516" s="23">
        <v>1</v>
      </c>
      <c r="H3516" s="24">
        <v>7893</v>
      </c>
    </row>
    <row r="3517" spans="2:8" x14ac:dyDescent="0.3">
      <c r="B3517" s="22">
        <v>1000566</v>
      </c>
      <c r="C3517" s="23" t="s">
        <v>3442</v>
      </c>
      <c r="D3517" s="23" t="str">
        <f>VLOOKUP(B3517,'5b'!$B$4:$E$904,2,FALSE)</f>
        <v>M</v>
      </c>
      <c r="E3517" s="23" t="str">
        <f>INDEX(Table,MATCH('Classwork 5'!B3517,'5b'!$B$4:$B$904,0),3)</f>
        <v>26-35</v>
      </c>
      <c r="F3517" s="23">
        <f>INDEX(Table,MATCH('Classwork 5'!B3517,'5b'!$B$4:$B$904,0),4)</f>
        <v>17</v>
      </c>
      <c r="G3517" s="23">
        <v>11</v>
      </c>
      <c r="H3517" s="24">
        <v>3211</v>
      </c>
    </row>
    <row r="3518" spans="2:8" x14ac:dyDescent="0.3">
      <c r="B3518" s="22">
        <v>1000566</v>
      </c>
      <c r="C3518" s="23" t="s">
        <v>3443</v>
      </c>
      <c r="D3518" s="23" t="str">
        <f>VLOOKUP(B3518,'5b'!$B$4:$E$904,2,FALSE)</f>
        <v>M</v>
      </c>
      <c r="E3518" s="23" t="str">
        <f>INDEX(Table,MATCH('Classwork 5'!B3518,'5b'!$B$4:$B$904,0),3)</f>
        <v>26-35</v>
      </c>
      <c r="F3518" s="23">
        <f>INDEX(Table,MATCH('Classwork 5'!B3518,'5b'!$B$4:$B$904,0),4)</f>
        <v>17</v>
      </c>
      <c r="G3518" s="23">
        <v>16</v>
      </c>
      <c r="H3518" s="24">
        <v>8539</v>
      </c>
    </row>
    <row r="3519" spans="2:8" x14ac:dyDescent="0.3">
      <c r="B3519" s="22">
        <v>1000566</v>
      </c>
      <c r="C3519" s="23" t="s">
        <v>2371</v>
      </c>
      <c r="D3519" s="23" t="str">
        <f>VLOOKUP(B3519,'5b'!$B$4:$E$904,2,FALSE)</f>
        <v>M</v>
      </c>
      <c r="E3519" s="23" t="str">
        <f>INDEX(Table,MATCH('Classwork 5'!B3519,'5b'!$B$4:$B$904,0),3)</f>
        <v>26-35</v>
      </c>
      <c r="F3519" s="23">
        <f>INDEX(Table,MATCH('Classwork 5'!B3519,'5b'!$B$4:$B$904,0),4)</f>
        <v>17</v>
      </c>
      <c r="G3519" s="23">
        <v>1</v>
      </c>
      <c r="H3519" s="24">
        <v>7641</v>
      </c>
    </row>
    <row r="3520" spans="2:8" x14ac:dyDescent="0.3">
      <c r="B3520" s="22">
        <v>1000566</v>
      </c>
      <c r="C3520" s="23" t="s">
        <v>2427</v>
      </c>
      <c r="D3520" s="23" t="str">
        <f>VLOOKUP(B3520,'5b'!$B$4:$E$904,2,FALSE)</f>
        <v>M</v>
      </c>
      <c r="E3520" s="23" t="str">
        <f>INDEX(Table,MATCH('Classwork 5'!B3520,'5b'!$B$4:$B$904,0),3)</f>
        <v>26-35</v>
      </c>
      <c r="F3520" s="23">
        <f>INDEX(Table,MATCH('Classwork 5'!B3520,'5b'!$B$4:$B$904,0),4)</f>
        <v>17</v>
      </c>
      <c r="G3520" s="23">
        <v>1</v>
      </c>
      <c r="H3520" s="24">
        <v>11887</v>
      </c>
    </row>
    <row r="3521" spans="2:8" x14ac:dyDescent="0.3">
      <c r="B3521" s="22">
        <v>1000566</v>
      </c>
      <c r="C3521" s="23" t="s">
        <v>2585</v>
      </c>
      <c r="D3521" s="23" t="str">
        <f>VLOOKUP(B3521,'5b'!$B$4:$E$904,2,FALSE)</f>
        <v>M</v>
      </c>
      <c r="E3521" s="23" t="str">
        <f>INDEX(Table,MATCH('Classwork 5'!B3521,'5b'!$B$4:$B$904,0),3)</f>
        <v>26-35</v>
      </c>
      <c r="F3521" s="23">
        <f>INDEX(Table,MATCH('Classwork 5'!B3521,'5b'!$B$4:$B$904,0),4)</f>
        <v>17</v>
      </c>
      <c r="G3521" s="23">
        <v>1</v>
      </c>
      <c r="H3521" s="24">
        <v>8008</v>
      </c>
    </row>
    <row r="3522" spans="2:8" x14ac:dyDescent="0.3">
      <c r="B3522" s="22">
        <v>1000566</v>
      </c>
      <c r="C3522" s="23" t="s">
        <v>3071</v>
      </c>
      <c r="D3522" s="23" t="str">
        <f>VLOOKUP(B3522,'5b'!$B$4:$E$904,2,FALSE)</f>
        <v>M</v>
      </c>
      <c r="E3522" s="23" t="str">
        <f>INDEX(Table,MATCH('Classwork 5'!B3522,'5b'!$B$4:$B$904,0),3)</f>
        <v>26-35</v>
      </c>
      <c r="F3522" s="23">
        <f>INDEX(Table,MATCH('Classwork 5'!B3522,'5b'!$B$4:$B$904,0),4)</f>
        <v>17</v>
      </c>
      <c r="G3522" s="23">
        <v>1</v>
      </c>
      <c r="H3522" s="24">
        <v>7655</v>
      </c>
    </row>
    <row r="3523" spans="2:8" x14ac:dyDescent="0.3">
      <c r="B3523" s="22">
        <v>1000566</v>
      </c>
      <c r="C3523" s="23" t="s">
        <v>3444</v>
      </c>
      <c r="D3523" s="23" t="str">
        <f>VLOOKUP(B3523,'5b'!$B$4:$E$904,2,FALSE)</f>
        <v>M</v>
      </c>
      <c r="E3523" s="23" t="str">
        <f>INDEX(Table,MATCH('Classwork 5'!B3523,'5b'!$B$4:$B$904,0),3)</f>
        <v>26-35</v>
      </c>
      <c r="F3523" s="23">
        <f>INDEX(Table,MATCH('Classwork 5'!B3523,'5b'!$B$4:$B$904,0),4)</f>
        <v>17</v>
      </c>
      <c r="G3523" s="23">
        <v>3</v>
      </c>
      <c r="H3523" s="24">
        <v>8101</v>
      </c>
    </row>
    <row r="3524" spans="2:8" x14ac:dyDescent="0.3">
      <c r="B3524" s="22">
        <v>1000566</v>
      </c>
      <c r="C3524" s="23" t="s">
        <v>2641</v>
      </c>
      <c r="D3524" s="23" t="str">
        <f>VLOOKUP(B3524,'5b'!$B$4:$E$904,2,FALSE)</f>
        <v>M</v>
      </c>
      <c r="E3524" s="23" t="str">
        <f>INDEX(Table,MATCH('Classwork 5'!B3524,'5b'!$B$4:$B$904,0),3)</f>
        <v>26-35</v>
      </c>
      <c r="F3524" s="23">
        <f>INDEX(Table,MATCH('Classwork 5'!B3524,'5b'!$B$4:$B$904,0),4)</f>
        <v>17</v>
      </c>
      <c r="G3524" s="23">
        <v>4</v>
      </c>
      <c r="H3524" s="24">
        <v>2867</v>
      </c>
    </row>
    <row r="3525" spans="2:8" x14ac:dyDescent="0.3">
      <c r="B3525" s="22">
        <v>1000567</v>
      </c>
      <c r="C3525" s="23" t="s">
        <v>2022</v>
      </c>
      <c r="D3525" s="23" t="str">
        <f>VLOOKUP(B3525,'5b'!$B$4:$E$904,2,FALSE)</f>
        <v>M</v>
      </c>
      <c r="E3525" s="23" t="str">
        <f>INDEX(Table,MATCH('Classwork 5'!B3525,'5b'!$B$4:$B$904,0),3)</f>
        <v>36-45</v>
      </c>
      <c r="F3525" s="23">
        <f>INDEX(Table,MATCH('Classwork 5'!B3525,'5b'!$B$4:$B$904,0),4)</f>
        <v>20</v>
      </c>
      <c r="G3525" s="23">
        <v>1</v>
      </c>
      <c r="H3525" s="24">
        <v>19487</v>
      </c>
    </row>
    <row r="3526" spans="2:8" x14ac:dyDescent="0.3">
      <c r="B3526" s="22">
        <v>1000567</v>
      </c>
      <c r="C3526" s="23" t="s">
        <v>2615</v>
      </c>
      <c r="D3526" s="23" t="str">
        <f>VLOOKUP(B3526,'5b'!$B$4:$E$904,2,FALSE)</f>
        <v>M</v>
      </c>
      <c r="E3526" s="23" t="str">
        <f>INDEX(Table,MATCH('Classwork 5'!B3526,'5b'!$B$4:$B$904,0),3)</f>
        <v>36-45</v>
      </c>
      <c r="F3526" s="23">
        <f>INDEX(Table,MATCH('Classwork 5'!B3526,'5b'!$B$4:$B$904,0),4)</f>
        <v>20</v>
      </c>
      <c r="G3526" s="23">
        <v>1</v>
      </c>
      <c r="H3526" s="24">
        <v>19181</v>
      </c>
    </row>
    <row r="3527" spans="2:8" x14ac:dyDescent="0.3">
      <c r="B3527" s="22">
        <v>1000567</v>
      </c>
      <c r="C3527" s="23" t="s">
        <v>2281</v>
      </c>
      <c r="D3527" s="23" t="str">
        <f>VLOOKUP(B3527,'5b'!$B$4:$E$904,2,FALSE)</f>
        <v>M</v>
      </c>
      <c r="E3527" s="23" t="str">
        <f>INDEX(Table,MATCH('Classwork 5'!B3527,'5b'!$B$4:$B$904,0),3)</f>
        <v>36-45</v>
      </c>
      <c r="F3527" s="23">
        <f>INDEX(Table,MATCH('Classwork 5'!B3527,'5b'!$B$4:$B$904,0),4)</f>
        <v>20</v>
      </c>
      <c r="G3527" s="23">
        <v>1</v>
      </c>
      <c r="H3527" s="24">
        <v>19546</v>
      </c>
    </row>
    <row r="3528" spans="2:8" x14ac:dyDescent="0.3">
      <c r="B3528" s="22">
        <v>1000567</v>
      </c>
      <c r="C3528" s="23" t="s">
        <v>3058</v>
      </c>
      <c r="D3528" s="23" t="str">
        <f>VLOOKUP(B3528,'5b'!$B$4:$E$904,2,FALSE)</f>
        <v>M</v>
      </c>
      <c r="E3528" s="23" t="str">
        <f>INDEX(Table,MATCH('Classwork 5'!B3528,'5b'!$B$4:$B$904,0),3)</f>
        <v>36-45</v>
      </c>
      <c r="F3528" s="23">
        <f>INDEX(Table,MATCH('Classwork 5'!B3528,'5b'!$B$4:$B$904,0),4)</f>
        <v>20</v>
      </c>
      <c r="G3528" s="23">
        <v>2</v>
      </c>
      <c r="H3528" s="24">
        <v>16117</v>
      </c>
    </row>
    <row r="3529" spans="2:8" x14ac:dyDescent="0.3">
      <c r="B3529" s="22">
        <v>1000567</v>
      </c>
      <c r="C3529" s="23" t="s">
        <v>3445</v>
      </c>
      <c r="D3529" s="23" t="str">
        <f>VLOOKUP(B3529,'5b'!$B$4:$E$904,2,FALSE)</f>
        <v>M</v>
      </c>
      <c r="E3529" s="23" t="str">
        <f>INDEX(Table,MATCH('Classwork 5'!B3529,'5b'!$B$4:$B$904,0),3)</f>
        <v>36-45</v>
      </c>
      <c r="F3529" s="23">
        <f>INDEX(Table,MATCH('Classwork 5'!B3529,'5b'!$B$4:$B$904,0),4)</f>
        <v>20</v>
      </c>
      <c r="G3529" s="23">
        <v>2</v>
      </c>
      <c r="H3529" s="24">
        <v>9958</v>
      </c>
    </row>
    <row r="3530" spans="2:8" x14ac:dyDescent="0.3">
      <c r="B3530" s="22">
        <v>1000568</v>
      </c>
      <c r="C3530" s="23" t="s">
        <v>2465</v>
      </c>
      <c r="D3530" s="23" t="str">
        <f>VLOOKUP(B3530,'5b'!$B$4:$E$904,2,FALSE)</f>
        <v>F</v>
      </c>
      <c r="E3530" s="23" t="str">
        <f>INDEX(Table,MATCH('Classwork 5'!B3530,'5b'!$B$4:$B$904,0),3)</f>
        <v>51-55</v>
      </c>
      <c r="F3530" s="23">
        <f>INDEX(Table,MATCH('Classwork 5'!B3530,'5b'!$B$4:$B$904,0),4)</f>
        <v>17</v>
      </c>
      <c r="G3530" s="23">
        <v>1</v>
      </c>
      <c r="H3530" s="24">
        <v>19538</v>
      </c>
    </row>
    <row r="3531" spans="2:8" x14ac:dyDescent="0.3">
      <c r="B3531" s="22">
        <v>1000568</v>
      </c>
      <c r="C3531" s="23" t="s">
        <v>1941</v>
      </c>
      <c r="D3531" s="23" t="str">
        <f>VLOOKUP(B3531,'5b'!$B$4:$E$904,2,FALSE)</f>
        <v>F</v>
      </c>
      <c r="E3531" s="23" t="str">
        <f>INDEX(Table,MATCH('Classwork 5'!B3531,'5b'!$B$4:$B$904,0),3)</f>
        <v>51-55</v>
      </c>
      <c r="F3531" s="23">
        <f>INDEX(Table,MATCH('Classwork 5'!B3531,'5b'!$B$4:$B$904,0),4)</f>
        <v>17</v>
      </c>
      <c r="G3531" s="23">
        <v>1</v>
      </c>
      <c r="H3531" s="24">
        <v>19600</v>
      </c>
    </row>
    <row r="3532" spans="2:8" x14ac:dyDescent="0.3">
      <c r="B3532" s="22">
        <v>1000568</v>
      </c>
      <c r="C3532" s="23" t="s">
        <v>2211</v>
      </c>
      <c r="D3532" s="23" t="str">
        <f>VLOOKUP(B3532,'5b'!$B$4:$E$904,2,FALSE)</f>
        <v>F</v>
      </c>
      <c r="E3532" s="23" t="str">
        <f>INDEX(Table,MATCH('Classwork 5'!B3532,'5b'!$B$4:$B$904,0),3)</f>
        <v>51-55</v>
      </c>
      <c r="F3532" s="23">
        <f>INDEX(Table,MATCH('Classwork 5'!B3532,'5b'!$B$4:$B$904,0),4)</f>
        <v>17</v>
      </c>
      <c r="G3532" s="23">
        <v>1</v>
      </c>
      <c r="H3532" s="24">
        <v>19514</v>
      </c>
    </row>
    <row r="3533" spans="2:8" x14ac:dyDescent="0.3">
      <c r="B3533" s="22">
        <v>1000569</v>
      </c>
      <c r="C3533" s="23" t="s">
        <v>3446</v>
      </c>
      <c r="D3533" s="23" t="str">
        <f>VLOOKUP(B3533,'5b'!$B$4:$E$904,2,FALSE)</f>
        <v>F</v>
      </c>
      <c r="E3533" s="23" t="str">
        <f>INDEX(Table,MATCH('Classwork 5'!B3533,'5b'!$B$4:$B$904,0),3)</f>
        <v>18-25</v>
      </c>
      <c r="F3533" s="23">
        <f>INDEX(Table,MATCH('Classwork 5'!B3533,'5b'!$B$4:$B$904,0),4)</f>
        <v>4</v>
      </c>
      <c r="G3533" s="23">
        <v>5</v>
      </c>
      <c r="H3533" s="24">
        <v>7064</v>
      </c>
    </row>
    <row r="3534" spans="2:8" x14ac:dyDescent="0.3">
      <c r="B3534" s="22">
        <v>1000569</v>
      </c>
      <c r="C3534" s="23" t="s">
        <v>3447</v>
      </c>
      <c r="D3534" s="23" t="str">
        <f>VLOOKUP(B3534,'5b'!$B$4:$E$904,2,FALSE)</f>
        <v>F</v>
      </c>
      <c r="E3534" s="23" t="str">
        <f>INDEX(Table,MATCH('Classwork 5'!B3534,'5b'!$B$4:$B$904,0),3)</f>
        <v>18-25</v>
      </c>
      <c r="F3534" s="23">
        <f>INDEX(Table,MATCH('Classwork 5'!B3534,'5b'!$B$4:$B$904,0),4)</f>
        <v>4</v>
      </c>
      <c r="G3534" s="23">
        <v>4</v>
      </c>
      <c r="H3534" s="24">
        <v>2136</v>
      </c>
    </row>
    <row r="3535" spans="2:8" x14ac:dyDescent="0.3">
      <c r="B3535" s="22">
        <v>1000569</v>
      </c>
      <c r="C3535" s="23" t="s">
        <v>2428</v>
      </c>
      <c r="D3535" s="23" t="str">
        <f>VLOOKUP(B3535,'5b'!$B$4:$E$904,2,FALSE)</f>
        <v>F</v>
      </c>
      <c r="E3535" s="23" t="str">
        <f>INDEX(Table,MATCH('Classwork 5'!B3535,'5b'!$B$4:$B$904,0),3)</f>
        <v>18-25</v>
      </c>
      <c r="F3535" s="23">
        <f>INDEX(Table,MATCH('Classwork 5'!B3535,'5b'!$B$4:$B$904,0),4)</f>
        <v>4</v>
      </c>
      <c r="G3535" s="23">
        <v>1</v>
      </c>
      <c r="H3535" s="24">
        <v>15361</v>
      </c>
    </row>
    <row r="3536" spans="2:8" x14ac:dyDescent="0.3">
      <c r="B3536" s="22">
        <v>1000569</v>
      </c>
      <c r="C3536" s="23" t="s">
        <v>2057</v>
      </c>
      <c r="D3536" s="23" t="str">
        <f>VLOOKUP(B3536,'5b'!$B$4:$E$904,2,FALSE)</f>
        <v>F</v>
      </c>
      <c r="E3536" s="23" t="str">
        <f>INDEX(Table,MATCH('Classwork 5'!B3536,'5b'!$B$4:$B$904,0),3)</f>
        <v>18-25</v>
      </c>
      <c r="F3536" s="23">
        <f>INDEX(Table,MATCH('Classwork 5'!B3536,'5b'!$B$4:$B$904,0),4)</f>
        <v>4</v>
      </c>
      <c r="G3536" s="23">
        <v>1</v>
      </c>
      <c r="H3536" s="24">
        <v>15536</v>
      </c>
    </row>
    <row r="3537" spans="2:8" x14ac:dyDescent="0.3">
      <c r="B3537" s="22">
        <v>1000569</v>
      </c>
      <c r="C3537" s="23" t="s">
        <v>2539</v>
      </c>
      <c r="D3537" s="23" t="str">
        <f>VLOOKUP(B3537,'5b'!$B$4:$E$904,2,FALSE)</f>
        <v>F</v>
      </c>
      <c r="E3537" s="23" t="str">
        <f>INDEX(Table,MATCH('Classwork 5'!B3537,'5b'!$B$4:$B$904,0),3)</f>
        <v>18-25</v>
      </c>
      <c r="F3537" s="23">
        <f>INDEX(Table,MATCH('Classwork 5'!B3537,'5b'!$B$4:$B$904,0),4)</f>
        <v>4</v>
      </c>
      <c r="G3537" s="23">
        <v>4</v>
      </c>
      <c r="H3537" s="24">
        <v>2103</v>
      </c>
    </row>
    <row r="3538" spans="2:8" x14ac:dyDescent="0.3">
      <c r="B3538" s="22">
        <v>1000569</v>
      </c>
      <c r="C3538" s="23" t="s">
        <v>3448</v>
      </c>
      <c r="D3538" s="23" t="str">
        <f>VLOOKUP(B3538,'5b'!$B$4:$E$904,2,FALSE)</f>
        <v>F</v>
      </c>
      <c r="E3538" s="23" t="str">
        <f>INDEX(Table,MATCH('Classwork 5'!B3538,'5b'!$B$4:$B$904,0),3)</f>
        <v>18-25</v>
      </c>
      <c r="F3538" s="23">
        <f>INDEX(Table,MATCH('Classwork 5'!B3538,'5b'!$B$4:$B$904,0),4)</f>
        <v>4</v>
      </c>
      <c r="G3538" s="23">
        <v>5</v>
      </c>
      <c r="H3538" s="24">
        <v>5458</v>
      </c>
    </row>
    <row r="3539" spans="2:8" x14ac:dyDescent="0.3">
      <c r="B3539" s="22">
        <v>1000570</v>
      </c>
      <c r="C3539" s="23" t="s">
        <v>2425</v>
      </c>
      <c r="D3539" s="23" t="str">
        <f>VLOOKUP(B3539,'5b'!$B$4:$E$904,2,FALSE)</f>
        <v>M</v>
      </c>
      <c r="E3539" s="23" t="str">
        <f>INDEX(Table,MATCH('Classwork 5'!B3539,'5b'!$B$4:$B$904,0),3)</f>
        <v>26-35</v>
      </c>
      <c r="F3539" s="23">
        <f>INDEX(Table,MATCH('Classwork 5'!B3539,'5b'!$B$4:$B$904,0),4)</f>
        <v>4</v>
      </c>
      <c r="G3539" s="23">
        <v>1</v>
      </c>
      <c r="H3539" s="24">
        <v>15362</v>
      </c>
    </row>
    <row r="3540" spans="2:8" x14ac:dyDescent="0.3">
      <c r="B3540" s="22">
        <v>1000570</v>
      </c>
      <c r="C3540" s="23" t="s">
        <v>2201</v>
      </c>
      <c r="D3540" s="23" t="str">
        <f>VLOOKUP(B3540,'5b'!$B$4:$E$904,2,FALSE)</f>
        <v>M</v>
      </c>
      <c r="E3540" s="23" t="str">
        <f>INDEX(Table,MATCH('Classwork 5'!B3540,'5b'!$B$4:$B$904,0),3)</f>
        <v>26-35</v>
      </c>
      <c r="F3540" s="23">
        <f>INDEX(Table,MATCH('Classwork 5'!B3540,'5b'!$B$4:$B$904,0),4)</f>
        <v>4</v>
      </c>
      <c r="G3540" s="23">
        <v>3</v>
      </c>
      <c r="H3540" s="24">
        <v>10933</v>
      </c>
    </row>
    <row r="3541" spans="2:8" x14ac:dyDescent="0.3">
      <c r="B3541" s="22">
        <v>1000570</v>
      </c>
      <c r="C3541" s="23" t="s">
        <v>3449</v>
      </c>
      <c r="D3541" s="23" t="str">
        <f>VLOOKUP(B3541,'5b'!$B$4:$E$904,2,FALSE)</f>
        <v>M</v>
      </c>
      <c r="E3541" s="23" t="str">
        <f>INDEX(Table,MATCH('Classwork 5'!B3541,'5b'!$B$4:$B$904,0),3)</f>
        <v>26-35</v>
      </c>
      <c r="F3541" s="23">
        <f>INDEX(Table,MATCH('Classwork 5'!B3541,'5b'!$B$4:$B$904,0),4)</f>
        <v>4</v>
      </c>
      <c r="G3541" s="23">
        <v>2</v>
      </c>
      <c r="H3541" s="24">
        <v>13315</v>
      </c>
    </row>
    <row r="3542" spans="2:8" x14ac:dyDescent="0.3">
      <c r="B3542" s="22">
        <v>1000570</v>
      </c>
      <c r="C3542" s="23" t="s">
        <v>3256</v>
      </c>
      <c r="D3542" s="23" t="str">
        <f>VLOOKUP(B3542,'5b'!$B$4:$E$904,2,FALSE)</f>
        <v>M</v>
      </c>
      <c r="E3542" s="23" t="str">
        <f>INDEX(Table,MATCH('Classwork 5'!B3542,'5b'!$B$4:$B$904,0),3)</f>
        <v>26-35</v>
      </c>
      <c r="F3542" s="23">
        <f>INDEX(Table,MATCH('Classwork 5'!B3542,'5b'!$B$4:$B$904,0),4)</f>
        <v>4</v>
      </c>
      <c r="G3542" s="23">
        <v>8</v>
      </c>
      <c r="H3542" s="24">
        <v>7974</v>
      </c>
    </row>
    <row r="3543" spans="2:8" x14ac:dyDescent="0.3">
      <c r="B3543" s="22">
        <v>1000570</v>
      </c>
      <c r="C3543" s="23" t="s">
        <v>3272</v>
      </c>
      <c r="D3543" s="23" t="str">
        <f>VLOOKUP(B3543,'5b'!$B$4:$E$904,2,FALSE)</f>
        <v>M</v>
      </c>
      <c r="E3543" s="23" t="str">
        <f>INDEX(Table,MATCH('Classwork 5'!B3543,'5b'!$B$4:$B$904,0),3)</f>
        <v>26-35</v>
      </c>
      <c r="F3543" s="23">
        <f>INDEX(Table,MATCH('Classwork 5'!B3543,'5b'!$B$4:$B$904,0),4)</f>
        <v>4</v>
      </c>
      <c r="G3543" s="23">
        <v>1</v>
      </c>
      <c r="H3543" s="24">
        <v>11638</v>
      </c>
    </row>
    <row r="3544" spans="2:8" x14ac:dyDescent="0.3">
      <c r="B3544" s="22">
        <v>1000570</v>
      </c>
      <c r="C3544" s="23" t="s">
        <v>2593</v>
      </c>
      <c r="D3544" s="23" t="str">
        <f>VLOOKUP(B3544,'5b'!$B$4:$E$904,2,FALSE)</f>
        <v>M</v>
      </c>
      <c r="E3544" s="23" t="str">
        <f>INDEX(Table,MATCH('Classwork 5'!B3544,'5b'!$B$4:$B$904,0),3)</f>
        <v>26-35</v>
      </c>
      <c r="F3544" s="23">
        <f>INDEX(Table,MATCH('Classwork 5'!B3544,'5b'!$B$4:$B$904,0),4)</f>
        <v>4</v>
      </c>
      <c r="G3544" s="23">
        <v>6</v>
      </c>
      <c r="H3544" s="24">
        <v>16270</v>
      </c>
    </row>
    <row r="3545" spans="2:8" x14ac:dyDescent="0.3">
      <c r="B3545" s="22">
        <v>1000570</v>
      </c>
      <c r="C3545" s="23" t="s">
        <v>2423</v>
      </c>
      <c r="D3545" s="23" t="str">
        <f>VLOOKUP(B3545,'5b'!$B$4:$E$904,2,FALSE)</f>
        <v>M</v>
      </c>
      <c r="E3545" s="23" t="str">
        <f>INDEX(Table,MATCH('Classwork 5'!B3545,'5b'!$B$4:$B$904,0),3)</f>
        <v>26-35</v>
      </c>
      <c r="F3545" s="23">
        <f>INDEX(Table,MATCH('Classwork 5'!B3545,'5b'!$B$4:$B$904,0),4)</f>
        <v>4</v>
      </c>
      <c r="G3545" s="23">
        <v>8</v>
      </c>
      <c r="H3545" s="24">
        <v>7933</v>
      </c>
    </row>
    <row r="3546" spans="2:8" x14ac:dyDescent="0.3">
      <c r="B3546" s="22">
        <v>1000570</v>
      </c>
      <c r="C3546" s="23" t="s">
        <v>2703</v>
      </c>
      <c r="D3546" s="23" t="str">
        <f>VLOOKUP(B3546,'5b'!$B$4:$E$904,2,FALSE)</f>
        <v>M</v>
      </c>
      <c r="E3546" s="23" t="str">
        <f>INDEX(Table,MATCH('Classwork 5'!B3546,'5b'!$B$4:$B$904,0),3)</f>
        <v>26-35</v>
      </c>
      <c r="F3546" s="23">
        <f>INDEX(Table,MATCH('Classwork 5'!B3546,'5b'!$B$4:$B$904,0),4)</f>
        <v>4</v>
      </c>
      <c r="G3546" s="23">
        <v>8</v>
      </c>
      <c r="H3546" s="24">
        <v>7792</v>
      </c>
    </row>
    <row r="3547" spans="2:8" x14ac:dyDescent="0.3">
      <c r="B3547" s="22">
        <v>1000570</v>
      </c>
      <c r="C3547" s="23" t="s">
        <v>3450</v>
      </c>
      <c r="D3547" s="23" t="str">
        <f>VLOOKUP(B3547,'5b'!$B$4:$E$904,2,FALSE)</f>
        <v>M</v>
      </c>
      <c r="E3547" s="23" t="str">
        <f>INDEX(Table,MATCH('Classwork 5'!B3547,'5b'!$B$4:$B$904,0),3)</f>
        <v>26-35</v>
      </c>
      <c r="F3547" s="23">
        <f>INDEX(Table,MATCH('Classwork 5'!B3547,'5b'!$B$4:$B$904,0),4)</f>
        <v>4</v>
      </c>
      <c r="G3547" s="23">
        <v>8</v>
      </c>
      <c r="H3547" s="24">
        <v>3941</v>
      </c>
    </row>
    <row r="3548" spans="2:8" x14ac:dyDescent="0.3">
      <c r="B3548" s="22">
        <v>1000570</v>
      </c>
      <c r="C3548" s="23" t="s">
        <v>2752</v>
      </c>
      <c r="D3548" s="23" t="str">
        <f>VLOOKUP(B3548,'5b'!$B$4:$E$904,2,FALSE)</f>
        <v>M</v>
      </c>
      <c r="E3548" s="23" t="str">
        <f>INDEX(Table,MATCH('Classwork 5'!B3548,'5b'!$B$4:$B$904,0),3)</f>
        <v>26-35</v>
      </c>
      <c r="F3548" s="23">
        <f>INDEX(Table,MATCH('Classwork 5'!B3548,'5b'!$B$4:$B$904,0),4)</f>
        <v>4</v>
      </c>
      <c r="G3548" s="23">
        <v>8</v>
      </c>
      <c r="H3548" s="24">
        <v>8116</v>
      </c>
    </row>
    <row r="3549" spans="2:8" x14ac:dyDescent="0.3">
      <c r="B3549" s="22">
        <v>1000570</v>
      </c>
      <c r="C3549" s="23" t="s">
        <v>3221</v>
      </c>
      <c r="D3549" s="23" t="str">
        <f>VLOOKUP(B3549,'5b'!$B$4:$E$904,2,FALSE)</f>
        <v>M</v>
      </c>
      <c r="E3549" s="23" t="str">
        <f>INDEX(Table,MATCH('Classwork 5'!B3549,'5b'!$B$4:$B$904,0),3)</f>
        <v>26-35</v>
      </c>
      <c r="F3549" s="23">
        <f>INDEX(Table,MATCH('Classwork 5'!B3549,'5b'!$B$4:$B$904,0),4)</f>
        <v>4</v>
      </c>
      <c r="G3549" s="23">
        <v>5</v>
      </c>
      <c r="H3549" s="24">
        <v>5447</v>
      </c>
    </row>
    <row r="3550" spans="2:8" x14ac:dyDescent="0.3">
      <c r="B3550" s="22">
        <v>1000570</v>
      </c>
      <c r="C3550" s="23" t="s">
        <v>3451</v>
      </c>
      <c r="D3550" s="23" t="str">
        <f>VLOOKUP(B3550,'5b'!$B$4:$E$904,2,FALSE)</f>
        <v>M</v>
      </c>
      <c r="E3550" s="23" t="str">
        <f>INDEX(Table,MATCH('Classwork 5'!B3550,'5b'!$B$4:$B$904,0),3)</f>
        <v>26-35</v>
      </c>
      <c r="F3550" s="23">
        <f>INDEX(Table,MATCH('Classwork 5'!B3550,'5b'!$B$4:$B$904,0),4)</f>
        <v>4</v>
      </c>
      <c r="G3550" s="23">
        <v>8</v>
      </c>
      <c r="H3550" s="24">
        <v>3994</v>
      </c>
    </row>
    <row r="3551" spans="2:8" x14ac:dyDescent="0.3">
      <c r="B3551" s="22">
        <v>1000570</v>
      </c>
      <c r="C3551" s="23" t="s">
        <v>2113</v>
      </c>
      <c r="D3551" s="23" t="str">
        <f>VLOOKUP(B3551,'5b'!$B$4:$E$904,2,FALSE)</f>
        <v>M</v>
      </c>
      <c r="E3551" s="23" t="str">
        <f>INDEX(Table,MATCH('Classwork 5'!B3551,'5b'!$B$4:$B$904,0),3)</f>
        <v>26-35</v>
      </c>
      <c r="F3551" s="23">
        <f>INDEX(Table,MATCH('Classwork 5'!B3551,'5b'!$B$4:$B$904,0),4)</f>
        <v>4</v>
      </c>
      <c r="G3551" s="23">
        <v>5</v>
      </c>
      <c r="H3551" s="24">
        <v>6933</v>
      </c>
    </row>
    <row r="3552" spans="2:8" x14ac:dyDescent="0.3">
      <c r="B3552" s="22">
        <v>1000571</v>
      </c>
      <c r="C3552" s="23" t="s">
        <v>2642</v>
      </c>
      <c r="D3552" s="23" t="str">
        <f>VLOOKUP(B3552,'5b'!$B$4:$E$904,2,FALSE)</f>
        <v>M</v>
      </c>
      <c r="E3552" s="23" t="str">
        <f>INDEX(Table,MATCH('Classwork 5'!B3552,'5b'!$B$4:$B$904,0),3)</f>
        <v>51-55</v>
      </c>
      <c r="F3552" s="23">
        <f>INDEX(Table,MATCH('Classwork 5'!B3552,'5b'!$B$4:$B$904,0),4)</f>
        <v>5</v>
      </c>
      <c r="G3552" s="23">
        <v>2</v>
      </c>
      <c r="H3552" s="24">
        <v>16151</v>
      </c>
    </row>
    <row r="3553" spans="2:8" x14ac:dyDescent="0.3">
      <c r="B3553" s="22">
        <v>1000571</v>
      </c>
      <c r="C3553" s="23" t="s">
        <v>2705</v>
      </c>
      <c r="D3553" s="23" t="str">
        <f>VLOOKUP(B3553,'5b'!$B$4:$E$904,2,FALSE)</f>
        <v>M</v>
      </c>
      <c r="E3553" s="23" t="str">
        <f>INDEX(Table,MATCH('Classwork 5'!B3553,'5b'!$B$4:$B$904,0),3)</f>
        <v>51-55</v>
      </c>
      <c r="F3553" s="23">
        <f>INDEX(Table,MATCH('Classwork 5'!B3553,'5b'!$B$4:$B$904,0),4)</f>
        <v>5</v>
      </c>
      <c r="G3553" s="23">
        <v>1</v>
      </c>
      <c r="H3553" s="24">
        <v>4234</v>
      </c>
    </row>
    <row r="3554" spans="2:8" x14ac:dyDescent="0.3">
      <c r="B3554" s="22">
        <v>1000573</v>
      </c>
      <c r="C3554" s="23" t="s">
        <v>3050</v>
      </c>
      <c r="D3554" s="23" t="str">
        <f>VLOOKUP(B3554,'5b'!$B$4:$E$904,2,FALSE)</f>
        <v>F</v>
      </c>
      <c r="E3554" s="23" t="str">
        <f>INDEX(Table,MATCH('Classwork 5'!B3554,'5b'!$B$4:$B$904,0),3)</f>
        <v>36-45</v>
      </c>
      <c r="F3554" s="23">
        <f>INDEX(Table,MATCH('Classwork 5'!B3554,'5b'!$B$4:$B$904,0),4)</f>
        <v>2</v>
      </c>
      <c r="G3554" s="23">
        <v>8</v>
      </c>
      <c r="H3554" s="24">
        <v>8083</v>
      </c>
    </row>
    <row r="3555" spans="2:8" x14ac:dyDescent="0.3">
      <c r="B3555" s="22">
        <v>1000574</v>
      </c>
      <c r="C3555" s="23" t="s">
        <v>2202</v>
      </c>
      <c r="D3555" s="23" t="str">
        <f>VLOOKUP(B3555,'5b'!$B$4:$E$904,2,FALSE)</f>
        <v>M</v>
      </c>
      <c r="E3555" s="23" t="str">
        <f>INDEX(Table,MATCH('Classwork 5'!B3555,'5b'!$B$4:$B$904,0),3)</f>
        <v>26-35</v>
      </c>
      <c r="F3555" s="23">
        <f>INDEX(Table,MATCH('Classwork 5'!B3555,'5b'!$B$4:$B$904,0),4)</f>
        <v>19</v>
      </c>
      <c r="G3555" s="23">
        <v>3</v>
      </c>
      <c r="H3555" s="24">
        <v>10954</v>
      </c>
    </row>
    <row r="3556" spans="2:8" x14ac:dyDescent="0.3">
      <c r="B3556" s="22">
        <v>1000575</v>
      </c>
      <c r="C3556" s="23" t="s">
        <v>2375</v>
      </c>
      <c r="D3556" s="23" t="str">
        <f>VLOOKUP(B3556,'5b'!$B$4:$E$904,2,FALSE)</f>
        <v>M</v>
      </c>
      <c r="E3556" s="23" t="str">
        <f>INDEX(Table,MATCH('Classwork 5'!B3556,'5b'!$B$4:$B$904,0),3)</f>
        <v>26-35</v>
      </c>
      <c r="F3556" s="23">
        <f>INDEX(Table,MATCH('Classwork 5'!B3556,'5b'!$B$4:$B$904,0),4)</f>
        <v>12</v>
      </c>
      <c r="G3556" s="23">
        <v>5</v>
      </c>
      <c r="H3556" s="24">
        <v>6897</v>
      </c>
    </row>
    <row r="3557" spans="2:8" x14ac:dyDescent="0.3">
      <c r="B3557" s="22">
        <v>1000575</v>
      </c>
      <c r="C3557" s="23" t="s">
        <v>2719</v>
      </c>
      <c r="D3557" s="23" t="str">
        <f>VLOOKUP(B3557,'5b'!$B$4:$E$904,2,FALSE)</f>
        <v>M</v>
      </c>
      <c r="E3557" s="23" t="str">
        <f>INDEX(Table,MATCH('Classwork 5'!B3557,'5b'!$B$4:$B$904,0),3)</f>
        <v>26-35</v>
      </c>
      <c r="F3557" s="23">
        <f>INDEX(Table,MATCH('Classwork 5'!B3557,'5b'!$B$4:$B$904,0),4)</f>
        <v>12</v>
      </c>
      <c r="G3557" s="23">
        <v>1</v>
      </c>
      <c r="H3557" s="24">
        <v>11669</v>
      </c>
    </row>
    <row r="3558" spans="2:8" x14ac:dyDescent="0.3">
      <c r="B3558" s="22">
        <v>1000575</v>
      </c>
      <c r="C3558" s="23" t="s">
        <v>1991</v>
      </c>
      <c r="D3558" s="23" t="str">
        <f>VLOOKUP(B3558,'5b'!$B$4:$E$904,2,FALSE)</f>
        <v>M</v>
      </c>
      <c r="E3558" s="23" t="str">
        <f>INDEX(Table,MATCH('Classwork 5'!B3558,'5b'!$B$4:$B$904,0),3)</f>
        <v>26-35</v>
      </c>
      <c r="F3558" s="23">
        <f>INDEX(Table,MATCH('Classwork 5'!B3558,'5b'!$B$4:$B$904,0),4)</f>
        <v>12</v>
      </c>
      <c r="G3558" s="23">
        <v>1</v>
      </c>
      <c r="H3558" s="24">
        <v>15889</v>
      </c>
    </row>
    <row r="3559" spans="2:8" x14ac:dyDescent="0.3">
      <c r="B3559" s="22">
        <v>1000575</v>
      </c>
      <c r="C3559" s="23" t="s">
        <v>3055</v>
      </c>
      <c r="D3559" s="23" t="str">
        <f>VLOOKUP(B3559,'5b'!$B$4:$E$904,2,FALSE)</f>
        <v>M</v>
      </c>
      <c r="E3559" s="23" t="str">
        <f>INDEX(Table,MATCH('Classwork 5'!B3559,'5b'!$B$4:$B$904,0),3)</f>
        <v>26-35</v>
      </c>
      <c r="F3559" s="23">
        <f>INDEX(Table,MATCH('Classwork 5'!B3559,'5b'!$B$4:$B$904,0),4)</f>
        <v>12</v>
      </c>
      <c r="G3559" s="23">
        <v>5</v>
      </c>
      <c r="H3559" s="24">
        <v>6915</v>
      </c>
    </row>
    <row r="3560" spans="2:8" x14ac:dyDescent="0.3">
      <c r="B3560" s="22">
        <v>1000575</v>
      </c>
      <c r="C3560" s="23" t="s">
        <v>2337</v>
      </c>
      <c r="D3560" s="23" t="str">
        <f>VLOOKUP(B3560,'5b'!$B$4:$E$904,2,FALSE)</f>
        <v>M</v>
      </c>
      <c r="E3560" s="23" t="str">
        <f>INDEX(Table,MATCH('Classwork 5'!B3560,'5b'!$B$4:$B$904,0),3)</f>
        <v>26-35</v>
      </c>
      <c r="F3560" s="23">
        <f>INDEX(Table,MATCH('Classwork 5'!B3560,'5b'!$B$4:$B$904,0),4)</f>
        <v>12</v>
      </c>
      <c r="G3560" s="23">
        <v>1</v>
      </c>
      <c r="H3560" s="24">
        <v>12040</v>
      </c>
    </row>
    <row r="3561" spans="2:8" x14ac:dyDescent="0.3">
      <c r="B3561" s="22">
        <v>1000575</v>
      </c>
      <c r="C3561" s="23" t="s">
        <v>2209</v>
      </c>
      <c r="D3561" s="23" t="str">
        <f>VLOOKUP(B3561,'5b'!$B$4:$E$904,2,FALSE)</f>
        <v>M</v>
      </c>
      <c r="E3561" s="23" t="str">
        <f>INDEX(Table,MATCH('Classwork 5'!B3561,'5b'!$B$4:$B$904,0),3)</f>
        <v>26-35</v>
      </c>
      <c r="F3561" s="23">
        <f>INDEX(Table,MATCH('Classwork 5'!B3561,'5b'!$B$4:$B$904,0),4)</f>
        <v>12</v>
      </c>
      <c r="G3561" s="23">
        <v>1</v>
      </c>
      <c r="H3561" s="24">
        <v>12108</v>
      </c>
    </row>
    <row r="3562" spans="2:8" x14ac:dyDescent="0.3">
      <c r="B3562" s="22">
        <v>1000575</v>
      </c>
      <c r="C3562" s="23" t="s">
        <v>2484</v>
      </c>
      <c r="D3562" s="23" t="str">
        <f>VLOOKUP(B3562,'5b'!$B$4:$E$904,2,FALSE)</f>
        <v>M</v>
      </c>
      <c r="E3562" s="23" t="str">
        <f>INDEX(Table,MATCH('Classwork 5'!B3562,'5b'!$B$4:$B$904,0),3)</f>
        <v>26-35</v>
      </c>
      <c r="F3562" s="23">
        <f>INDEX(Table,MATCH('Classwork 5'!B3562,'5b'!$B$4:$B$904,0),4)</f>
        <v>12</v>
      </c>
      <c r="G3562" s="23">
        <v>1</v>
      </c>
      <c r="H3562" s="24">
        <v>11919</v>
      </c>
    </row>
    <row r="3563" spans="2:8" x14ac:dyDescent="0.3">
      <c r="B3563" s="22">
        <v>1000575</v>
      </c>
      <c r="C3563" s="23" t="s">
        <v>2590</v>
      </c>
      <c r="D3563" s="23" t="str">
        <f>VLOOKUP(B3563,'5b'!$B$4:$E$904,2,FALSE)</f>
        <v>M</v>
      </c>
      <c r="E3563" s="23" t="str">
        <f>INDEX(Table,MATCH('Classwork 5'!B3563,'5b'!$B$4:$B$904,0),3)</f>
        <v>26-35</v>
      </c>
      <c r="F3563" s="23">
        <f>INDEX(Table,MATCH('Classwork 5'!B3563,'5b'!$B$4:$B$904,0),4)</f>
        <v>12</v>
      </c>
      <c r="G3563" s="23">
        <v>2</v>
      </c>
      <c r="H3563" s="24">
        <v>12899</v>
      </c>
    </row>
    <row r="3564" spans="2:8" x14ac:dyDescent="0.3">
      <c r="B3564" s="22">
        <v>1000576</v>
      </c>
      <c r="C3564" s="23" t="s">
        <v>3452</v>
      </c>
      <c r="D3564" s="23" t="str">
        <f>VLOOKUP(B3564,'5b'!$B$4:$E$904,2,FALSE)</f>
        <v>F</v>
      </c>
      <c r="E3564" s="23" t="str">
        <f>INDEX(Table,MATCH('Classwork 5'!B3564,'5b'!$B$4:$B$904,0),3)</f>
        <v>46-50</v>
      </c>
      <c r="F3564" s="23">
        <f>INDEX(Table,MATCH('Classwork 5'!B3564,'5b'!$B$4:$B$904,0),4)</f>
        <v>15</v>
      </c>
      <c r="G3564" s="23">
        <v>1</v>
      </c>
      <c r="H3564" s="24">
        <v>8023</v>
      </c>
    </row>
    <row r="3565" spans="2:8" x14ac:dyDescent="0.3">
      <c r="B3565" s="22">
        <v>1000577</v>
      </c>
      <c r="C3565" s="23" t="s">
        <v>3453</v>
      </c>
      <c r="D3565" s="23" t="str">
        <f>VLOOKUP(B3565,'5b'!$B$4:$E$904,2,FALSE)</f>
        <v>M</v>
      </c>
      <c r="E3565" s="23" t="str">
        <f>INDEX(Table,MATCH('Classwork 5'!B3565,'5b'!$B$4:$B$904,0),3)</f>
        <v>36-45</v>
      </c>
      <c r="F3565" s="23">
        <f>INDEX(Table,MATCH('Classwork 5'!B3565,'5b'!$B$4:$B$904,0),4)</f>
        <v>0</v>
      </c>
      <c r="G3565" s="23">
        <v>5</v>
      </c>
      <c r="H3565" s="24">
        <v>8833</v>
      </c>
    </row>
    <row r="3566" spans="2:8" x14ac:dyDescent="0.3">
      <c r="B3566" s="22">
        <v>1000577</v>
      </c>
      <c r="C3566" s="23" t="s">
        <v>2179</v>
      </c>
      <c r="D3566" s="23" t="str">
        <f>VLOOKUP(B3566,'5b'!$B$4:$E$904,2,FALSE)</f>
        <v>M</v>
      </c>
      <c r="E3566" s="23" t="str">
        <f>INDEX(Table,MATCH('Classwork 5'!B3566,'5b'!$B$4:$B$904,0),3)</f>
        <v>36-45</v>
      </c>
      <c r="F3566" s="23">
        <f>INDEX(Table,MATCH('Classwork 5'!B3566,'5b'!$B$4:$B$904,0),4)</f>
        <v>0</v>
      </c>
      <c r="G3566" s="23">
        <v>5</v>
      </c>
      <c r="H3566" s="24">
        <v>8646</v>
      </c>
    </row>
    <row r="3567" spans="2:8" x14ac:dyDescent="0.3">
      <c r="B3567" s="22">
        <v>1000577</v>
      </c>
      <c r="C3567" s="23" t="s">
        <v>2636</v>
      </c>
      <c r="D3567" s="23" t="str">
        <f>VLOOKUP(B3567,'5b'!$B$4:$E$904,2,FALSE)</f>
        <v>M</v>
      </c>
      <c r="E3567" s="23" t="str">
        <f>INDEX(Table,MATCH('Classwork 5'!B3567,'5b'!$B$4:$B$904,0),3)</f>
        <v>36-45</v>
      </c>
      <c r="F3567" s="23">
        <f>INDEX(Table,MATCH('Classwork 5'!B3567,'5b'!$B$4:$B$904,0),4)</f>
        <v>0</v>
      </c>
      <c r="G3567" s="23">
        <v>5</v>
      </c>
      <c r="H3567" s="24">
        <v>8685</v>
      </c>
    </row>
    <row r="3568" spans="2:8" x14ac:dyDescent="0.3">
      <c r="B3568" s="22">
        <v>1000577</v>
      </c>
      <c r="C3568" s="23" t="s">
        <v>2570</v>
      </c>
      <c r="D3568" s="23" t="str">
        <f>VLOOKUP(B3568,'5b'!$B$4:$E$904,2,FALSE)</f>
        <v>M</v>
      </c>
      <c r="E3568" s="23" t="str">
        <f>INDEX(Table,MATCH('Classwork 5'!B3568,'5b'!$B$4:$B$904,0),3)</f>
        <v>36-45</v>
      </c>
      <c r="F3568" s="23">
        <f>INDEX(Table,MATCH('Classwork 5'!B3568,'5b'!$B$4:$B$904,0),4)</f>
        <v>0</v>
      </c>
      <c r="G3568" s="23">
        <v>5</v>
      </c>
      <c r="H3568" s="24">
        <v>8586</v>
      </c>
    </row>
    <row r="3569" spans="2:8" x14ac:dyDescent="0.3">
      <c r="B3569" s="22">
        <v>1000577</v>
      </c>
      <c r="C3569" s="23" t="s">
        <v>2510</v>
      </c>
      <c r="D3569" s="23" t="str">
        <f>VLOOKUP(B3569,'5b'!$B$4:$E$904,2,FALSE)</f>
        <v>M</v>
      </c>
      <c r="E3569" s="23" t="str">
        <f>INDEX(Table,MATCH('Classwork 5'!B3569,'5b'!$B$4:$B$904,0),3)</f>
        <v>36-45</v>
      </c>
      <c r="F3569" s="23">
        <f>INDEX(Table,MATCH('Classwork 5'!B3569,'5b'!$B$4:$B$904,0),4)</f>
        <v>0</v>
      </c>
      <c r="G3569" s="23">
        <v>6</v>
      </c>
      <c r="H3569" s="24">
        <v>20045</v>
      </c>
    </row>
    <row r="3570" spans="2:8" x14ac:dyDescent="0.3">
      <c r="B3570" s="22">
        <v>1000579</v>
      </c>
      <c r="C3570" s="23" t="s">
        <v>3237</v>
      </c>
      <c r="D3570" s="23" t="str">
        <f>VLOOKUP(B3570,'5b'!$B$4:$E$904,2,FALSE)</f>
        <v>M</v>
      </c>
      <c r="E3570" s="23" t="str">
        <f>INDEX(Table,MATCH('Classwork 5'!B3570,'5b'!$B$4:$B$904,0),3)</f>
        <v>26-35</v>
      </c>
      <c r="F3570" s="23">
        <f>INDEX(Table,MATCH('Classwork 5'!B3570,'5b'!$B$4:$B$904,0),4)</f>
        <v>5</v>
      </c>
      <c r="G3570" s="23">
        <v>5</v>
      </c>
      <c r="H3570" s="24">
        <v>6979</v>
      </c>
    </row>
    <row r="3571" spans="2:8" x14ac:dyDescent="0.3">
      <c r="B3571" s="22">
        <v>1000579</v>
      </c>
      <c r="C3571" s="23" t="s">
        <v>3454</v>
      </c>
      <c r="D3571" s="23" t="str">
        <f>VLOOKUP(B3571,'5b'!$B$4:$E$904,2,FALSE)</f>
        <v>M</v>
      </c>
      <c r="E3571" s="23" t="str">
        <f>INDEX(Table,MATCH('Classwork 5'!B3571,'5b'!$B$4:$B$904,0),3)</f>
        <v>26-35</v>
      </c>
      <c r="F3571" s="23">
        <f>INDEX(Table,MATCH('Classwork 5'!B3571,'5b'!$B$4:$B$904,0),4)</f>
        <v>5</v>
      </c>
      <c r="G3571" s="23">
        <v>5</v>
      </c>
      <c r="H3571" s="24">
        <v>8796</v>
      </c>
    </row>
    <row r="3572" spans="2:8" x14ac:dyDescent="0.3">
      <c r="B3572" s="22">
        <v>1000580</v>
      </c>
      <c r="C3572" s="23" t="s">
        <v>3455</v>
      </c>
      <c r="D3572" s="23" t="str">
        <f>VLOOKUP(B3572,'5b'!$B$4:$E$904,2,FALSE)</f>
        <v>M</v>
      </c>
      <c r="E3572" s="23" t="str">
        <f>INDEX(Table,MATCH('Classwork 5'!B3572,'5b'!$B$4:$B$904,0),3)</f>
        <v>0-17</v>
      </c>
      <c r="F3572" s="23">
        <f>INDEX(Table,MATCH('Classwork 5'!B3572,'5b'!$B$4:$B$904,0),4)</f>
        <v>10</v>
      </c>
      <c r="G3572" s="23">
        <v>8</v>
      </c>
      <c r="H3572" s="24">
        <v>8079</v>
      </c>
    </row>
    <row r="3573" spans="2:8" x14ac:dyDescent="0.3">
      <c r="B3573" s="22">
        <v>1000580</v>
      </c>
      <c r="C3573" s="23" t="s">
        <v>3271</v>
      </c>
      <c r="D3573" s="23" t="str">
        <f>VLOOKUP(B3573,'5b'!$B$4:$E$904,2,FALSE)</f>
        <v>M</v>
      </c>
      <c r="E3573" s="23" t="str">
        <f>INDEX(Table,MATCH('Classwork 5'!B3573,'5b'!$B$4:$B$904,0),3)</f>
        <v>0-17</v>
      </c>
      <c r="F3573" s="23">
        <f>INDEX(Table,MATCH('Classwork 5'!B3573,'5b'!$B$4:$B$904,0),4)</f>
        <v>10</v>
      </c>
      <c r="G3573" s="23">
        <v>8</v>
      </c>
      <c r="H3573" s="24">
        <v>5921</v>
      </c>
    </row>
    <row r="3574" spans="2:8" x14ac:dyDescent="0.3">
      <c r="B3574" s="22">
        <v>1000580</v>
      </c>
      <c r="C3574" s="23" t="s">
        <v>3456</v>
      </c>
      <c r="D3574" s="23" t="str">
        <f>VLOOKUP(B3574,'5b'!$B$4:$E$904,2,FALSE)</f>
        <v>M</v>
      </c>
      <c r="E3574" s="23" t="str">
        <f>INDEX(Table,MATCH('Classwork 5'!B3574,'5b'!$B$4:$B$904,0),3)</f>
        <v>0-17</v>
      </c>
      <c r="F3574" s="23">
        <f>INDEX(Table,MATCH('Classwork 5'!B3574,'5b'!$B$4:$B$904,0),4)</f>
        <v>10</v>
      </c>
      <c r="G3574" s="23">
        <v>1</v>
      </c>
      <c r="H3574" s="24">
        <v>15713</v>
      </c>
    </row>
    <row r="3575" spans="2:8" x14ac:dyDescent="0.3">
      <c r="B3575" s="22">
        <v>1000580</v>
      </c>
      <c r="C3575" s="23" t="s">
        <v>2588</v>
      </c>
      <c r="D3575" s="23" t="str">
        <f>VLOOKUP(B3575,'5b'!$B$4:$E$904,2,FALSE)</f>
        <v>M</v>
      </c>
      <c r="E3575" s="23" t="str">
        <f>INDEX(Table,MATCH('Classwork 5'!B3575,'5b'!$B$4:$B$904,0),3)</f>
        <v>0-17</v>
      </c>
      <c r="F3575" s="23">
        <f>INDEX(Table,MATCH('Classwork 5'!B3575,'5b'!$B$4:$B$904,0),4)</f>
        <v>10</v>
      </c>
      <c r="G3575" s="23">
        <v>2</v>
      </c>
      <c r="H3575" s="24">
        <v>15975</v>
      </c>
    </row>
    <row r="3576" spans="2:8" x14ac:dyDescent="0.3">
      <c r="B3576" s="22">
        <v>1000581</v>
      </c>
      <c r="C3576" s="23" t="s">
        <v>2432</v>
      </c>
      <c r="D3576" s="23" t="str">
        <f>VLOOKUP(B3576,'5b'!$B$4:$E$904,2,FALSE)</f>
        <v>M</v>
      </c>
      <c r="E3576" s="23" t="str">
        <f>INDEX(Table,MATCH('Classwork 5'!B3576,'5b'!$B$4:$B$904,0),3)</f>
        <v>51-55</v>
      </c>
      <c r="F3576" s="23">
        <f>INDEX(Table,MATCH('Classwork 5'!B3576,'5b'!$B$4:$B$904,0),4)</f>
        <v>14</v>
      </c>
      <c r="G3576" s="23">
        <v>5</v>
      </c>
      <c r="H3576" s="24">
        <v>5427</v>
      </c>
    </row>
    <row r="3577" spans="2:8" x14ac:dyDescent="0.3">
      <c r="B3577" s="22">
        <v>1000581</v>
      </c>
      <c r="C3577" s="23" t="s">
        <v>2975</v>
      </c>
      <c r="D3577" s="23" t="str">
        <f>VLOOKUP(B3577,'5b'!$B$4:$E$904,2,FALSE)</f>
        <v>M</v>
      </c>
      <c r="E3577" s="23" t="str">
        <f>INDEX(Table,MATCH('Classwork 5'!B3577,'5b'!$B$4:$B$904,0),3)</f>
        <v>51-55</v>
      </c>
      <c r="F3577" s="23">
        <f>INDEX(Table,MATCH('Classwork 5'!B3577,'5b'!$B$4:$B$904,0),4)</f>
        <v>14</v>
      </c>
      <c r="G3577" s="23">
        <v>5</v>
      </c>
      <c r="H3577" s="24">
        <v>5246</v>
      </c>
    </row>
    <row r="3578" spans="2:8" x14ac:dyDescent="0.3">
      <c r="B3578" s="22">
        <v>1000582</v>
      </c>
      <c r="C3578" s="23" t="s">
        <v>2286</v>
      </c>
      <c r="D3578" s="23" t="str">
        <f>VLOOKUP(B3578,'5b'!$B$4:$E$904,2,FALSE)</f>
        <v>M</v>
      </c>
      <c r="E3578" s="23" t="str">
        <f>INDEX(Table,MATCH('Classwork 5'!B3578,'5b'!$B$4:$B$904,0),3)</f>
        <v>18-25</v>
      </c>
      <c r="F3578" s="23">
        <f>INDEX(Table,MATCH('Classwork 5'!B3578,'5b'!$B$4:$B$904,0),4)</f>
        <v>4</v>
      </c>
      <c r="G3578" s="23">
        <v>5</v>
      </c>
      <c r="H3578" s="24">
        <v>8761</v>
      </c>
    </row>
    <row r="3579" spans="2:8" x14ac:dyDescent="0.3">
      <c r="B3579" s="22">
        <v>1000582</v>
      </c>
      <c r="C3579" s="23" t="s">
        <v>2091</v>
      </c>
      <c r="D3579" s="23" t="str">
        <f>VLOOKUP(B3579,'5b'!$B$4:$E$904,2,FALSE)</f>
        <v>M</v>
      </c>
      <c r="E3579" s="23" t="str">
        <f>INDEX(Table,MATCH('Classwork 5'!B3579,'5b'!$B$4:$B$904,0),3)</f>
        <v>18-25</v>
      </c>
      <c r="F3579" s="23">
        <f>INDEX(Table,MATCH('Classwork 5'!B3579,'5b'!$B$4:$B$904,0),4)</f>
        <v>4</v>
      </c>
      <c r="G3579" s="23">
        <v>3</v>
      </c>
      <c r="H3579" s="24">
        <v>10961</v>
      </c>
    </row>
    <row r="3580" spans="2:8" x14ac:dyDescent="0.3">
      <c r="B3580" s="22">
        <v>1000582</v>
      </c>
      <c r="C3580" s="23" t="s">
        <v>2985</v>
      </c>
      <c r="D3580" s="23" t="str">
        <f>VLOOKUP(B3580,'5b'!$B$4:$E$904,2,FALSE)</f>
        <v>M</v>
      </c>
      <c r="E3580" s="23" t="str">
        <f>INDEX(Table,MATCH('Classwork 5'!B3580,'5b'!$B$4:$B$904,0),3)</f>
        <v>18-25</v>
      </c>
      <c r="F3580" s="23">
        <f>INDEX(Table,MATCH('Classwork 5'!B3580,'5b'!$B$4:$B$904,0),4)</f>
        <v>4</v>
      </c>
      <c r="G3580" s="23">
        <v>5</v>
      </c>
      <c r="H3580" s="24">
        <v>5449</v>
      </c>
    </row>
    <row r="3581" spans="2:8" x14ac:dyDescent="0.3">
      <c r="B3581" s="22">
        <v>1000582</v>
      </c>
      <c r="C3581" s="23" t="s">
        <v>2748</v>
      </c>
      <c r="D3581" s="23" t="str">
        <f>VLOOKUP(B3581,'5b'!$B$4:$E$904,2,FALSE)</f>
        <v>M</v>
      </c>
      <c r="E3581" s="23" t="str">
        <f>INDEX(Table,MATCH('Classwork 5'!B3581,'5b'!$B$4:$B$904,0),3)</f>
        <v>18-25</v>
      </c>
      <c r="F3581" s="23">
        <f>INDEX(Table,MATCH('Classwork 5'!B3581,'5b'!$B$4:$B$904,0),4)</f>
        <v>4</v>
      </c>
      <c r="G3581" s="23">
        <v>11</v>
      </c>
      <c r="H3581" s="24">
        <v>4533</v>
      </c>
    </row>
    <row r="3582" spans="2:8" x14ac:dyDescent="0.3">
      <c r="B3582" s="22">
        <v>1000582</v>
      </c>
      <c r="C3582" s="23" t="s">
        <v>2581</v>
      </c>
      <c r="D3582" s="23" t="str">
        <f>VLOOKUP(B3582,'5b'!$B$4:$E$904,2,FALSE)</f>
        <v>M</v>
      </c>
      <c r="E3582" s="23" t="str">
        <f>INDEX(Table,MATCH('Classwork 5'!B3582,'5b'!$B$4:$B$904,0),3)</f>
        <v>18-25</v>
      </c>
      <c r="F3582" s="23">
        <f>INDEX(Table,MATCH('Classwork 5'!B3582,'5b'!$B$4:$B$904,0),4)</f>
        <v>4</v>
      </c>
      <c r="G3582" s="23">
        <v>5</v>
      </c>
      <c r="H3582" s="24">
        <v>5152</v>
      </c>
    </row>
    <row r="3583" spans="2:8" x14ac:dyDescent="0.3">
      <c r="B3583" s="22">
        <v>1000582</v>
      </c>
      <c r="C3583" s="23" t="s">
        <v>3457</v>
      </c>
      <c r="D3583" s="23" t="str">
        <f>VLOOKUP(B3583,'5b'!$B$4:$E$904,2,FALSE)</f>
        <v>M</v>
      </c>
      <c r="E3583" s="23" t="str">
        <f>INDEX(Table,MATCH('Classwork 5'!B3583,'5b'!$B$4:$B$904,0),3)</f>
        <v>18-25</v>
      </c>
      <c r="F3583" s="23">
        <f>INDEX(Table,MATCH('Classwork 5'!B3583,'5b'!$B$4:$B$904,0),4)</f>
        <v>4</v>
      </c>
      <c r="G3583" s="23">
        <v>8</v>
      </c>
      <c r="H3583" s="24">
        <v>4226</v>
      </c>
    </row>
    <row r="3584" spans="2:8" x14ac:dyDescent="0.3">
      <c r="B3584" s="22">
        <v>1000583</v>
      </c>
      <c r="C3584" s="23" t="s">
        <v>3195</v>
      </c>
      <c r="D3584" s="23" t="str">
        <f>VLOOKUP(B3584,'5b'!$B$4:$E$904,2,FALSE)</f>
        <v>F</v>
      </c>
      <c r="E3584" s="23" t="str">
        <f>INDEX(Table,MATCH('Classwork 5'!B3584,'5b'!$B$4:$B$904,0),3)</f>
        <v>26-35</v>
      </c>
      <c r="F3584" s="23">
        <f>INDEX(Table,MATCH('Classwork 5'!B3584,'5b'!$B$4:$B$904,0),4)</f>
        <v>0</v>
      </c>
      <c r="G3584" s="23">
        <v>5</v>
      </c>
      <c r="H3584" s="24">
        <v>6856</v>
      </c>
    </row>
    <row r="3585" spans="2:8" x14ac:dyDescent="0.3">
      <c r="B3585" s="22">
        <v>1000583</v>
      </c>
      <c r="C3585" s="23" t="s">
        <v>2881</v>
      </c>
      <c r="D3585" s="23" t="str">
        <f>VLOOKUP(B3585,'5b'!$B$4:$E$904,2,FALSE)</f>
        <v>F</v>
      </c>
      <c r="E3585" s="23" t="str">
        <f>INDEX(Table,MATCH('Classwork 5'!B3585,'5b'!$B$4:$B$904,0),3)</f>
        <v>26-35</v>
      </c>
      <c r="F3585" s="23">
        <f>INDEX(Table,MATCH('Classwork 5'!B3585,'5b'!$B$4:$B$904,0),4)</f>
        <v>0</v>
      </c>
      <c r="G3585" s="23">
        <v>13</v>
      </c>
      <c r="H3585" s="24">
        <v>932</v>
      </c>
    </row>
    <row r="3586" spans="2:8" x14ac:dyDescent="0.3">
      <c r="B3586" s="22">
        <v>1000583</v>
      </c>
      <c r="C3586" s="23" t="s">
        <v>2411</v>
      </c>
      <c r="D3586" s="23" t="str">
        <f>VLOOKUP(B3586,'5b'!$B$4:$E$904,2,FALSE)</f>
        <v>F</v>
      </c>
      <c r="E3586" s="23" t="str">
        <f>INDEX(Table,MATCH('Classwork 5'!B3586,'5b'!$B$4:$B$904,0),3)</f>
        <v>26-35</v>
      </c>
      <c r="F3586" s="23">
        <f>INDEX(Table,MATCH('Classwork 5'!B3586,'5b'!$B$4:$B$904,0),4)</f>
        <v>0</v>
      </c>
      <c r="G3586" s="23">
        <v>1</v>
      </c>
      <c r="H3586" s="24">
        <v>15596</v>
      </c>
    </row>
    <row r="3587" spans="2:8" x14ac:dyDescent="0.3">
      <c r="B3587" s="22">
        <v>1000583</v>
      </c>
      <c r="C3587" s="23" t="s">
        <v>2227</v>
      </c>
      <c r="D3587" s="23" t="str">
        <f>VLOOKUP(B3587,'5b'!$B$4:$E$904,2,FALSE)</f>
        <v>F</v>
      </c>
      <c r="E3587" s="23" t="str">
        <f>INDEX(Table,MATCH('Classwork 5'!B3587,'5b'!$B$4:$B$904,0),3)</f>
        <v>26-35</v>
      </c>
      <c r="F3587" s="23">
        <f>INDEX(Table,MATCH('Classwork 5'!B3587,'5b'!$B$4:$B$904,0),4)</f>
        <v>0</v>
      </c>
      <c r="G3587" s="23">
        <v>6</v>
      </c>
      <c r="H3587" s="24">
        <v>12124</v>
      </c>
    </row>
    <row r="3588" spans="2:8" x14ac:dyDescent="0.3">
      <c r="B3588" s="22">
        <v>1000583</v>
      </c>
      <c r="C3588" s="23" t="s">
        <v>2495</v>
      </c>
      <c r="D3588" s="23" t="str">
        <f>VLOOKUP(B3588,'5b'!$B$4:$E$904,2,FALSE)</f>
        <v>F</v>
      </c>
      <c r="E3588" s="23" t="str">
        <f>INDEX(Table,MATCH('Classwork 5'!B3588,'5b'!$B$4:$B$904,0),3)</f>
        <v>26-35</v>
      </c>
      <c r="F3588" s="23">
        <f>INDEX(Table,MATCH('Classwork 5'!B3588,'5b'!$B$4:$B$904,0),4)</f>
        <v>0</v>
      </c>
      <c r="G3588" s="23">
        <v>3</v>
      </c>
      <c r="H3588" s="24">
        <v>13647</v>
      </c>
    </row>
    <row r="3589" spans="2:8" x14ac:dyDescent="0.3">
      <c r="B3589" s="22">
        <v>1000583</v>
      </c>
      <c r="C3589" s="23" t="s">
        <v>2740</v>
      </c>
      <c r="D3589" s="23" t="str">
        <f>VLOOKUP(B3589,'5b'!$B$4:$E$904,2,FALSE)</f>
        <v>F</v>
      </c>
      <c r="E3589" s="23" t="str">
        <f>INDEX(Table,MATCH('Classwork 5'!B3589,'5b'!$B$4:$B$904,0),3)</f>
        <v>26-35</v>
      </c>
      <c r="F3589" s="23">
        <f>INDEX(Table,MATCH('Classwork 5'!B3589,'5b'!$B$4:$B$904,0),4)</f>
        <v>0</v>
      </c>
      <c r="G3589" s="23">
        <v>5</v>
      </c>
      <c r="H3589" s="24">
        <v>3580</v>
      </c>
    </row>
    <row r="3590" spans="2:8" x14ac:dyDescent="0.3">
      <c r="B3590" s="22">
        <v>1000583</v>
      </c>
      <c r="C3590" s="23" t="s">
        <v>2719</v>
      </c>
      <c r="D3590" s="23" t="str">
        <f>VLOOKUP(B3590,'5b'!$B$4:$E$904,2,FALSE)</f>
        <v>F</v>
      </c>
      <c r="E3590" s="23" t="str">
        <f>INDEX(Table,MATCH('Classwork 5'!B3590,'5b'!$B$4:$B$904,0),3)</f>
        <v>26-35</v>
      </c>
      <c r="F3590" s="23">
        <f>INDEX(Table,MATCH('Classwork 5'!B3590,'5b'!$B$4:$B$904,0),4)</f>
        <v>0</v>
      </c>
      <c r="G3590" s="23">
        <v>1</v>
      </c>
      <c r="H3590" s="24">
        <v>11568</v>
      </c>
    </row>
    <row r="3591" spans="2:8" x14ac:dyDescent="0.3">
      <c r="B3591" s="22">
        <v>1000584</v>
      </c>
      <c r="C3591" s="23" t="s">
        <v>2281</v>
      </c>
      <c r="D3591" s="23" t="str">
        <f>VLOOKUP(B3591,'5b'!$B$4:$E$904,2,FALSE)</f>
        <v>F</v>
      </c>
      <c r="E3591" s="23" t="str">
        <f>INDEX(Table,MATCH('Classwork 5'!B3591,'5b'!$B$4:$B$904,0),3)</f>
        <v>26-35</v>
      </c>
      <c r="F3591" s="23">
        <f>INDEX(Table,MATCH('Classwork 5'!B3591,'5b'!$B$4:$B$904,0),4)</f>
        <v>0</v>
      </c>
      <c r="G3591" s="23">
        <v>1</v>
      </c>
      <c r="H3591" s="24">
        <v>15670</v>
      </c>
    </row>
    <row r="3592" spans="2:8" x14ac:dyDescent="0.3">
      <c r="B3592" s="22">
        <v>1000584</v>
      </c>
      <c r="C3592" s="23" t="s">
        <v>2554</v>
      </c>
      <c r="D3592" s="23" t="str">
        <f>VLOOKUP(B3592,'5b'!$B$4:$E$904,2,FALSE)</f>
        <v>F</v>
      </c>
      <c r="E3592" s="23" t="str">
        <f>INDEX(Table,MATCH('Classwork 5'!B3592,'5b'!$B$4:$B$904,0),3)</f>
        <v>26-35</v>
      </c>
      <c r="F3592" s="23">
        <f>INDEX(Table,MATCH('Classwork 5'!B3592,'5b'!$B$4:$B$904,0),4)</f>
        <v>0</v>
      </c>
      <c r="G3592" s="23">
        <v>2</v>
      </c>
      <c r="H3592" s="24">
        <v>15870</v>
      </c>
    </row>
    <row r="3593" spans="2:8" x14ac:dyDescent="0.3">
      <c r="B3593" s="22">
        <v>1000585</v>
      </c>
      <c r="C3593" s="23" t="s">
        <v>2005</v>
      </c>
      <c r="D3593" s="23" t="str">
        <f>VLOOKUP(B3593,'5b'!$B$4:$E$904,2,FALSE)</f>
        <v>M</v>
      </c>
      <c r="E3593" s="23" t="str">
        <f>INDEX(Table,MATCH('Classwork 5'!B3593,'5b'!$B$4:$B$904,0),3)</f>
        <v>18-25</v>
      </c>
      <c r="F3593" s="23">
        <f>INDEX(Table,MATCH('Classwork 5'!B3593,'5b'!$B$4:$B$904,0),4)</f>
        <v>1</v>
      </c>
      <c r="G3593" s="23">
        <v>5</v>
      </c>
      <c r="H3593" s="24">
        <v>7033</v>
      </c>
    </row>
    <row r="3594" spans="2:8" x14ac:dyDescent="0.3">
      <c r="B3594" s="22">
        <v>1000585</v>
      </c>
      <c r="C3594" s="23" t="s">
        <v>3044</v>
      </c>
      <c r="D3594" s="23" t="str">
        <f>VLOOKUP(B3594,'5b'!$B$4:$E$904,2,FALSE)</f>
        <v>M</v>
      </c>
      <c r="E3594" s="23" t="str">
        <f>INDEX(Table,MATCH('Classwork 5'!B3594,'5b'!$B$4:$B$904,0),3)</f>
        <v>18-25</v>
      </c>
      <c r="F3594" s="23">
        <f>INDEX(Table,MATCH('Classwork 5'!B3594,'5b'!$B$4:$B$904,0),4)</f>
        <v>1</v>
      </c>
      <c r="G3594" s="23">
        <v>1</v>
      </c>
      <c r="H3594" s="24">
        <v>19598</v>
      </c>
    </row>
    <row r="3595" spans="2:8" x14ac:dyDescent="0.3">
      <c r="B3595" s="22">
        <v>1000585</v>
      </c>
      <c r="C3595" s="23" t="s">
        <v>1976</v>
      </c>
      <c r="D3595" s="23" t="str">
        <f>VLOOKUP(B3595,'5b'!$B$4:$E$904,2,FALSE)</f>
        <v>M</v>
      </c>
      <c r="E3595" s="23" t="str">
        <f>INDEX(Table,MATCH('Classwork 5'!B3595,'5b'!$B$4:$B$904,0),3)</f>
        <v>18-25</v>
      </c>
      <c r="F3595" s="23">
        <f>INDEX(Table,MATCH('Classwork 5'!B3595,'5b'!$B$4:$B$904,0),4)</f>
        <v>1</v>
      </c>
      <c r="G3595" s="23">
        <v>1</v>
      </c>
      <c r="H3595" s="24">
        <v>15735</v>
      </c>
    </row>
    <row r="3596" spans="2:8" x14ac:dyDescent="0.3">
      <c r="B3596" s="22">
        <v>1000585</v>
      </c>
      <c r="C3596" s="23" t="s">
        <v>2256</v>
      </c>
      <c r="D3596" s="23" t="str">
        <f>VLOOKUP(B3596,'5b'!$B$4:$E$904,2,FALSE)</f>
        <v>M</v>
      </c>
      <c r="E3596" s="23" t="str">
        <f>INDEX(Table,MATCH('Classwork 5'!B3596,'5b'!$B$4:$B$904,0),3)</f>
        <v>18-25</v>
      </c>
      <c r="F3596" s="23">
        <f>INDEX(Table,MATCH('Classwork 5'!B3596,'5b'!$B$4:$B$904,0),4)</f>
        <v>1</v>
      </c>
      <c r="G3596" s="23">
        <v>8</v>
      </c>
      <c r="H3596" s="24">
        <v>7878</v>
      </c>
    </row>
    <row r="3597" spans="2:8" x14ac:dyDescent="0.3">
      <c r="B3597" s="22">
        <v>1000585</v>
      </c>
      <c r="C3597" s="23" t="s">
        <v>3458</v>
      </c>
      <c r="D3597" s="23" t="str">
        <f>VLOOKUP(B3597,'5b'!$B$4:$E$904,2,FALSE)</f>
        <v>M</v>
      </c>
      <c r="E3597" s="23" t="str">
        <f>INDEX(Table,MATCH('Classwork 5'!B3597,'5b'!$B$4:$B$904,0),3)</f>
        <v>18-25</v>
      </c>
      <c r="F3597" s="23">
        <f>INDEX(Table,MATCH('Classwork 5'!B3597,'5b'!$B$4:$B$904,0),4)</f>
        <v>1</v>
      </c>
      <c r="G3597" s="23">
        <v>5</v>
      </c>
      <c r="H3597" s="24">
        <v>5144</v>
      </c>
    </row>
    <row r="3598" spans="2:8" x14ac:dyDescent="0.3">
      <c r="B3598" s="22">
        <v>1000586</v>
      </c>
      <c r="C3598" s="23" t="s">
        <v>2243</v>
      </c>
      <c r="D3598" s="23" t="str">
        <f>VLOOKUP(B3598,'5b'!$B$4:$E$904,2,FALSE)</f>
        <v>M</v>
      </c>
      <c r="E3598" s="23" t="str">
        <f>INDEX(Table,MATCH('Classwork 5'!B3598,'5b'!$B$4:$B$904,0),3)</f>
        <v>36-45</v>
      </c>
      <c r="F3598" s="23">
        <f>INDEX(Table,MATCH('Classwork 5'!B3598,'5b'!$B$4:$B$904,0),4)</f>
        <v>14</v>
      </c>
      <c r="G3598" s="23">
        <v>1</v>
      </c>
      <c r="H3598" s="24">
        <v>19240</v>
      </c>
    </row>
    <row r="3599" spans="2:8" x14ac:dyDescent="0.3">
      <c r="B3599" s="22">
        <v>1000586</v>
      </c>
      <c r="C3599" s="23" t="s">
        <v>2837</v>
      </c>
      <c r="D3599" s="23" t="str">
        <f>VLOOKUP(B3599,'5b'!$B$4:$E$904,2,FALSE)</f>
        <v>M</v>
      </c>
      <c r="E3599" s="23" t="str">
        <f>INDEX(Table,MATCH('Classwork 5'!B3599,'5b'!$B$4:$B$904,0),3)</f>
        <v>36-45</v>
      </c>
      <c r="F3599" s="23">
        <f>INDEX(Table,MATCH('Classwork 5'!B3599,'5b'!$B$4:$B$904,0),4)</f>
        <v>14</v>
      </c>
      <c r="G3599" s="23">
        <v>2</v>
      </c>
      <c r="H3599" s="24">
        <v>16151</v>
      </c>
    </row>
    <row r="3600" spans="2:8" x14ac:dyDescent="0.3">
      <c r="B3600" s="22">
        <v>1000587</v>
      </c>
      <c r="C3600" s="23" t="s">
        <v>2491</v>
      </c>
      <c r="D3600" s="23" t="str">
        <f>VLOOKUP(B3600,'5b'!$B$4:$E$904,2,FALSE)</f>
        <v>M</v>
      </c>
      <c r="E3600" s="23" t="str">
        <f>INDEX(Table,MATCH('Classwork 5'!B3600,'5b'!$B$4:$B$904,0),3)</f>
        <v>26-35</v>
      </c>
      <c r="F3600" s="23">
        <f>INDEX(Table,MATCH('Classwork 5'!B3600,'5b'!$B$4:$B$904,0),4)</f>
        <v>20</v>
      </c>
      <c r="G3600" s="23">
        <v>5</v>
      </c>
      <c r="H3600" s="24">
        <v>3746</v>
      </c>
    </row>
    <row r="3601" spans="2:8" x14ac:dyDescent="0.3">
      <c r="B3601" s="22">
        <v>1000587</v>
      </c>
      <c r="C3601" s="23" t="s">
        <v>3459</v>
      </c>
      <c r="D3601" s="23" t="str">
        <f>VLOOKUP(B3601,'5b'!$B$4:$E$904,2,FALSE)</f>
        <v>M</v>
      </c>
      <c r="E3601" s="23" t="str">
        <f>INDEX(Table,MATCH('Classwork 5'!B3601,'5b'!$B$4:$B$904,0),3)</f>
        <v>26-35</v>
      </c>
      <c r="F3601" s="23">
        <f>INDEX(Table,MATCH('Classwork 5'!B3601,'5b'!$B$4:$B$904,0),4)</f>
        <v>20</v>
      </c>
      <c r="G3601" s="23">
        <v>5</v>
      </c>
      <c r="H3601" s="24">
        <v>8814</v>
      </c>
    </row>
    <row r="3602" spans="2:8" x14ac:dyDescent="0.3">
      <c r="B3602" s="22">
        <v>1000587</v>
      </c>
      <c r="C3602" s="23" t="s">
        <v>2635</v>
      </c>
      <c r="D3602" s="23" t="str">
        <f>VLOOKUP(B3602,'5b'!$B$4:$E$904,2,FALSE)</f>
        <v>M</v>
      </c>
      <c r="E3602" s="23" t="str">
        <f>INDEX(Table,MATCH('Classwork 5'!B3602,'5b'!$B$4:$B$904,0),3)</f>
        <v>26-35</v>
      </c>
      <c r="F3602" s="23">
        <f>INDEX(Table,MATCH('Classwork 5'!B3602,'5b'!$B$4:$B$904,0),4)</f>
        <v>20</v>
      </c>
      <c r="G3602" s="23">
        <v>5</v>
      </c>
      <c r="H3602" s="24">
        <v>8716</v>
      </c>
    </row>
    <row r="3603" spans="2:8" x14ac:dyDescent="0.3">
      <c r="B3603" s="22">
        <v>1000587</v>
      </c>
      <c r="C3603" s="23" t="s">
        <v>2830</v>
      </c>
      <c r="D3603" s="23" t="str">
        <f>VLOOKUP(B3603,'5b'!$B$4:$E$904,2,FALSE)</f>
        <v>M</v>
      </c>
      <c r="E3603" s="23" t="str">
        <f>INDEX(Table,MATCH('Classwork 5'!B3603,'5b'!$B$4:$B$904,0),3)</f>
        <v>26-35</v>
      </c>
      <c r="F3603" s="23">
        <f>INDEX(Table,MATCH('Classwork 5'!B3603,'5b'!$B$4:$B$904,0),4)</f>
        <v>20</v>
      </c>
      <c r="G3603" s="23">
        <v>5</v>
      </c>
      <c r="H3603" s="24">
        <v>6938</v>
      </c>
    </row>
    <row r="3604" spans="2:8" x14ac:dyDescent="0.3">
      <c r="B3604" s="22">
        <v>1000587</v>
      </c>
      <c r="C3604" s="23" t="s">
        <v>3454</v>
      </c>
      <c r="D3604" s="23" t="str">
        <f>VLOOKUP(B3604,'5b'!$B$4:$E$904,2,FALSE)</f>
        <v>M</v>
      </c>
      <c r="E3604" s="23" t="str">
        <f>INDEX(Table,MATCH('Classwork 5'!B3604,'5b'!$B$4:$B$904,0),3)</f>
        <v>26-35</v>
      </c>
      <c r="F3604" s="23">
        <f>INDEX(Table,MATCH('Classwork 5'!B3604,'5b'!$B$4:$B$904,0),4)</f>
        <v>20</v>
      </c>
      <c r="G3604" s="23">
        <v>5</v>
      </c>
      <c r="H3604" s="24">
        <v>6853</v>
      </c>
    </row>
    <row r="3605" spans="2:8" x14ac:dyDescent="0.3">
      <c r="B3605" s="22">
        <v>1000587</v>
      </c>
      <c r="C3605" s="23" t="s">
        <v>3144</v>
      </c>
      <c r="D3605" s="23" t="str">
        <f>VLOOKUP(B3605,'5b'!$B$4:$E$904,2,FALSE)</f>
        <v>M</v>
      </c>
      <c r="E3605" s="23" t="str">
        <f>INDEX(Table,MATCH('Classwork 5'!B3605,'5b'!$B$4:$B$904,0),3)</f>
        <v>26-35</v>
      </c>
      <c r="F3605" s="23">
        <f>INDEX(Table,MATCH('Classwork 5'!B3605,'5b'!$B$4:$B$904,0),4)</f>
        <v>20</v>
      </c>
      <c r="G3605" s="23">
        <v>8</v>
      </c>
      <c r="H3605" s="24">
        <v>6152</v>
      </c>
    </row>
    <row r="3606" spans="2:8" x14ac:dyDescent="0.3">
      <c r="B3606" s="22">
        <v>1000587</v>
      </c>
      <c r="C3606" s="23" t="s">
        <v>3123</v>
      </c>
      <c r="D3606" s="23" t="str">
        <f>VLOOKUP(B3606,'5b'!$B$4:$E$904,2,FALSE)</f>
        <v>M</v>
      </c>
      <c r="E3606" s="23" t="str">
        <f>INDEX(Table,MATCH('Classwork 5'!B3606,'5b'!$B$4:$B$904,0),3)</f>
        <v>26-35</v>
      </c>
      <c r="F3606" s="23">
        <f>INDEX(Table,MATCH('Classwork 5'!B3606,'5b'!$B$4:$B$904,0),4)</f>
        <v>20</v>
      </c>
      <c r="G3606" s="23">
        <v>5</v>
      </c>
      <c r="H3606" s="24">
        <v>5257</v>
      </c>
    </row>
    <row r="3607" spans="2:8" x14ac:dyDescent="0.3">
      <c r="B3607" s="22">
        <v>1000587</v>
      </c>
      <c r="C3607" s="23" t="s">
        <v>3460</v>
      </c>
      <c r="D3607" s="23" t="str">
        <f>VLOOKUP(B3607,'5b'!$B$4:$E$904,2,FALSE)</f>
        <v>M</v>
      </c>
      <c r="E3607" s="23" t="str">
        <f>INDEX(Table,MATCH('Classwork 5'!B3607,'5b'!$B$4:$B$904,0),3)</f>
        <v>26-35</v>
      </c>
      <c r="F3607" s="23">
        <f>INDEX(Table,MATCH('Classwork 5'!B3607,'5b'!$B$4:$B$904,0),4)</f>
        <v>20</v>
      </c>
      <c r="G3607" s="23">
        <v>5</v>
      </c>
      <c r="H3607" s="24">
        <v>7129</v>
      </c>
    </row>
    <row r="3608" spans="2:8" x14ac:dyDescent="0.3">
      <c r="B3608" s="22">
        <v>1000587</v>
      </c>
      <c r="C3608" s="23" t="s">
        <v>2043</v>
      </c>
      <c r="D3608" s="23" t="str">
        <f>VLOOKUP(B3608,'5b'!$B$4:$E$904,2,FALSE)</f>
        <v>M</v>
      </c>
      <c r="E3608" s="23" t="str">
        <f>INDEX(Table,MATCH('Classwork 5'!B3608,'5b'!$B$4:$B$904,0),3)</f>
        <v>26-35</v>
      </c>
      <c r="F3608" s="23">
        <f>INDEX(Table,MATCH('Classwork 5'!B3608,'5b'!$B$4:$B$904,0),4)</f>
        <v>20</v>
      </c>
      <c r="G3608" s="23">
        <v>5</v>
      </c>
      <c r="H3608" s="24">
        <v>7068</v>
      </c>
    </row>
    <row r="3609" spans="2:8" x14ac:dyDescent="0.3">
      <c r="B3609" s="22">
        <v>1000587</v>
      </c>
      <c r="C3609" s="23" t="s">
        <v>3040</v>
      </c>
      <c r="D3609" s="23" t="str">
        <f>VLOOKUP(B3609,'5b'!$B$4:$E$904,2,FALSE)</f>
        <v>M</v>
      </c>
      <c r="E3609" s="23" t="str">
        <f>INDEX(Table,MATCH('Classwork 5'!B3609,'5b'!$B$4:$B$904,0),3)</f>
        <v>26-35</v>
      </c>
      <c r="F3609" s="23">
        <f>INDEX(Table,MATCH('Classwork 5'!B3609,'5b'!$B$4:$B$904,0),4)</f>
        <v>20</v>
      </c>
      <c r="G3609" s="23">
        <v>5</v>
      </c>
      <c r="H3609" s="24">
        <v>3523</v>
      </c>
    </row>
    <row r="3610" spans="2:8" x14ac:dyDescent="0.3">
      <c r="B3610" s="22">
        <v>1000587</v>
      </c>
      <c r="C3610" s="23" t="s">
        <v>3297</v>
      </c>
      <c r="D3610" s="23" t="str">
        <f>VLOOKUP(B3610,'5b'!$B$4:$E$904,2,FALSE)</f>
        <v>M</v>
      </c>
      <c r="E3610" s="23" t="str">
        <f>INDEX(Table,MATCH('Classwork 5'!B3610,'5b'!$B$4:$B$904,0),3)</f>
        <v>26-35</v>
      </c>
      <c r="F3610" s="23">
        <f>INDEX(Table,MATCH('Classwork 5'!B3610,'5b'!$B$4:$B$904,0),4)</f>
        <v>20</v>
      </c>
      <c r="G3610" s="23">
        <v>5</v>
      </c>
      <c r="H3610" s="24">
        <v>5312</v>
      </c>
    </row>
    <row r="3611" spans="2:8" x14ac:dyDescent="0.3">
      <c r="B3611" s="22">
        <v>1000587</v>
      </c>
      <c r="C3611" s="23" t="s">
        <v>2384</v>
      </c>
      <c r="D3611" s="23" t="str">
        <f>VLOOKUP(B3611,'5b'!$B$4:$E$904,2,FALSE)</f>
        <v>M</v>
      </c>
      <c r="E3611" s="23" t="str">
        <f>INDEX(Table,MATCH('Classwork 5'!B3611,'5b'!$B$4:$B$904,0),3)</f>
        <v>26-35</v>
      </c>
      <c r="F3611" s="23">
        <f>INDEX(Table,MATCH('Classwork 5'!B3611,'5b'!$B$4:$B$904,0),4)</f>
        <v>20</v>
      </c>
      <c r="G3611" s="23">
        <v>6</v>
      </c>
      <c r="H3611" s="24">
        <v>20601</v>
      </c>
    </row>
    <row r="3612" spans="2:8" x14ac:dyDescent="0.3">
      <c r="B3612" s="22">
        <v>1000587</v>
      </c>
      <c r="C3612" s="23" t="s">
        <v>2630</v>
      </c>
      <c r="D3612" s="23" t="str">
        <f>VLOOKUP(B3612,'5b'!$B$4:$E$904,2,FALSE)</f>
        <v>M</v>
      </c>
      <c r="E3612" s="23" t="str">
        <f>INDEX(Table,MATCH('Classwork 5'!B3612,'5b'!$B$4:$B$904,0),3)</f>
        <v>26-35</v>
      </c>
      <c r="F3612" s="23">
        <f>INDEX(Table,MATCH('Classwork 5'!B3612,'5b'!$B$4:$B$904,0),4)</f>
        <v>20</v>
      </c>
      <c r="G3612" s="23">
        <v>10</v>
      </c>
      <c r="H3612" s="24">
        <v>19044</v>
      </c>
    </row>
    <row r="3613" spans="2:8" x14ac:dyDescent="0.3">
      <c r="B3613" s="22">
        <v>1000587</v>
      </c>
      <c r="C3613" s="23" t="s">
        <v>2835</v>
      </c>
      <c r="D3613" s="23" t="str">
        <f>VLOOKUP(B3613,'5b'!$B$4:$E$904,2,FALSE)</f>
        <v>M</v>
      </c>
      <c r="E3613" s="23" t="str">
        <f>INDEX(Table,MATCH('Classwork 5'!B3613,'5b'!$B$4:$B$904,0),3)</f>
        <v>26-35</v>
      </c>
      <c r="F3613" s="23">
        <f>INDEX(Table,MATCH('Classwork 5'!B3613,'5b'!$B$4:$B$904,0),4)</f>
        <v>20</v>
      </c>
      <c r="G3613" s="23">
        <v>6</v>
      </c>
      <c r="H3613" s="24">
        <v>20435</v>
      </c>
    </row>
    <row r="3614" spans="2:8" x14ac:dyDescent="0.3">
      <c r="B3614" s="22">
        <v>1000587</v>
      </c>
      <c r="C3614" s="23" t="s">
        <v>3461</v>
      </c>
      <c r="D3614" s="23" t="str">
        <f>VLOOKUP(B3614,'5b'!$B$4:$E$904,2,FALSE)</f>
        <v>M</v>
      </c>
      <c r="E3614" s="23" t="str">
        <f>INDEX(Table,MATCH('Classwork 5'!B3614,'5b'!$B$4:$B$904,0),3)</f>
        <v>26-35</v>
      </c>
      <c r="F3614" s="23">
        <f>INDEX(Table,MATCH('Classwork 5'!B3614,'5b'!$B$4:$B$904,0),4)</f>
        <v>20</v>
      </c>
      <c r="G3614" s="23">
        <v>11</v>
      </c>
      <c r="H3614" s="24">
        <v>6128</v>
      </c>
    </row>
    <row r="3615" spans="2:8" x14ac:dyDescent="0.3">
      <c r="B3615" s="22">
        <v>1000587</v>
      </c>
      <c r="C3615" s="23" t="s">
        <v>3462</v>
      </c>
      <c r="D3615" s="23" t="str">
        <f>VLOOKUP(B3615,'5b'!$B$4:$E$904,2,FALSE)</f>
        <v>M</v>
      </c>
      <c r="E3615" s="23" t="str">
        <f>INDEX(Table,MATCH('Classwork 5'!B3615,'5b'!$B$4:$B$904,0),3)</f>
        <v>26-35</v>
      </c>
      <c r="F3615" s="23">
        <f>INDEX(Table,MATCH('Classwork 5'!B3615,'5b'!$B$4:$B$904,0),4)</f>
        <v>20</v>
      </c>
      <c r="G3615" s="23">
        <v>5</v>
      </c>
      <c r="H3615" s="24">
        <v>5213</v>
      </c>
    </row>
    <row r="3616" spans="2:8" x14ac:dyDescent="0.3">
      <c r="B3616" s="22">
        <v>1000587</v>
      </c>
      <c r="C3616" s="23" t="s">
        <v>3463</v>
      </c>
      <c r="D3616" s="23" t="str">
        <f>VLOOKUP(B3616,'5b'!$B$4:$E$904,2,FALSE)</f>
        <v>M</v>
      </c>
      <c r="E3616" s="23" t="str">
        <f>INDEX(Table,MATCH('Classwork 5'!B3616,'5b'!$B$4:$B$904,0),3)</f>
        <v>26-35</v>
      </c>
      <c r="F3616" s="23">
        <f>INDEX(Table,MATCH('Classwork 5'!B3616,'5b'!$B$4:$B$904,0),4)</f>
        <v>20</v>
      </c>
      <c r="G3616" s="23">
        <v>5</v>
      </c>
      <c r="H3616" s="24">
        <v>1728</v>
      </c>
    </row>
    <row r="3617" spans="2:8" x14ac:dyDescent="0.3">
      <c r="B3617" s="22">
        <v>1000587</v>
      </c>
      <c r="C3617" s="23" t="s">
        <v>3109</v>
      </c>
      <c r="D3617" s="23" t="str">
        <f>VLOOKUP(B3617,'5b'!$B$4:$E$904,2,FALSE)</f>
        <v>M</v>
      </c>
      <c r="E3617" s="23" t="str">
        <f>INDEX(Table,MATCH('Classwork 5'!B3617,'5b'!$B$4:$B$904,0),3)</f>
        <v>26-35</v>
      </c>
      <c r="F3617" s="23">
        <f>INDEX(Table,MATCH('Classwork 5'!B3617,'5b'!$B$4:$B$904,0),4)</f>
        <v>20</v>
      </c>
      <c r="G3617" s="23">
        <v>8</v>
      </c>
      <c r="H3617" s="24">
        <v>5862</v>
      </c>
    </row>
    <row r="3618" spans="2:8" x14ac:dyDescent="0.3">
      <c r="B3618" s="22">
        <v>1000588</v>
      </c>
      <c r="C3618" s="23" t="s">
        <v>3055</v>
      </c>
      <c r="D3618" s="23" t="str">
        <f>VLOOKUP(B3618,'5b'!$B$4:$E$904,2,FALSE)</f>
        <v>F</v>
      </c>
      <c r="E3618" s="23" t="str">
        <f>INDEX(Table,MATCH('Classwork 5'!B3618,'5b'!$B$4:$B$904,0),3)</f>
        <v>26-35</v>
      </c>
      <c r="F3618" s="23">
        <f>INDEX(Table,MATCH('Classwork 5'!B3618,'5b'!$B$4:$B$904,0),4)</f>
        <v>11</v>
      </c>
      <c r="G3618" s="23">
        <v>5</v>
      </c>
      <c r="H3618" s="24">
        <v>7118</v>
      </c>
    </row>
    <row r="3619" spans="2:8" x14ac:dyDescent="0.3">
      <c r="B3619" s="22">
        <v>1000588</v>
      </c>
      <c r="C3619" s="23" t="s">
        <v>2248</v>
      </c>
      <c r="D3619" s="23" t="str">
        <f>VLOOKUP(B3619,'5b'!$B$4:$E$904,2,FALSE)</f>
        <v>F</v>
      </c>
      <c r="E3619" s="23" t="str">
        <f>INDEX(Table,MATCH('Classwork 5'!B3619,'5b'!$B$4:$B$904,0),3)</f>
        <v>26-35</v>
      </c>
      <c r="F3619" s="23">
        <f>INDEX(Table,MATCH('Classwork 5'!B3619,'5b'!$B$4:$B$904,0),4)</f>
        <v>11</v>
      </c>
      <c r="G3619" s="23">
        <v>5</v>
      </c>
      <c r="H3619" s="24">
        <v>7132</v>
      </c>
    </row>
    <row r="3620" spans="2:8" x14ac:dyDescent="0.3">
      <c r="B3620" s="22">
        <v>1000588</v>
      </c>
      <c r="C3620" s="23" t="s">
        <v>2240</v>
      </c>
      <c r="D3620" s="23" t="str">
        <f>VLOOKUP(B3620,'5b'!$B$4:$E$904,2,FALSE)</f>
        <v>F</v>
      </c>
      <c r="E3620" s="23" t="str">
        <f>INDEX(Table,MATCH('Classwork 5'!B3620,'5b'!$B$4:$B$904,0),3)</f>
        <v>26-35</v>
      </c>
      <c r="F3620" s="23">
        <f>INDEX(Table,MATCH('Classwork 5'!B3620,'5b'!$B$4:$B$904,0),4)</f>
        <v>11</v>
      </c>
      <c r="G3620" s="23">
        <v>5</v>
      </c>
      <c r="H3620" s="24">
        <v>3559</v>
      </c>
    </row>
    <row r="3621" spans="2:8" x14ac:dyDescent="0.3">
      <c r="B3621" s="22">
        <v>1000588</v>
      </c>
      <c r="C3621" s="23" t="s">
        <v>3083</v>
      </c>
      <c r="D3621" s="23" t="str">
        <f>VLOOKUP(B3621,'5b'!$B$4:$E$904,2,FALSE)</f>
        <v>F</v>
      </c>
      <c r="E3621" s="23" t="str">
        <f>INDEX(Table,MATCH('Classwork 5'!B3621,'5b'!$B$4:$B$904,0),3)</f>
        <v>26-35</v>
      </c>
      <c r="F3621" s="23">
        <f>INDEX(Table,MATCH('Classwork 5'!B3621,'5b'!$B$4:$B$904,0),4)</f>
        <v>11</v>
      </c>
      <c r="G3621" s="23">
        <v>5</v>
      </c>
      <c r="H3621" s="24">
        <v>8643</v>
      </c>
    </row>
    <row r="3622" spans="2:8" x14ac:dyDescent="0.3">
      <c r="B3622" s="22">
        <v>1000588</v>
      </c>
      <c r="C3622" s="23" t="s">
        <v>3464</v>
      </c>
      <c r="D3622" s="23" t="str">
        <f>VLOOKUP(B3622,'5b'!$B$4:$E$904,2,FALSE)</f>
        <v>F</v>
      </c>
      <c r="E3622" s="23" t="str">
        <f>INDEX(Table,MATCH('Classwork 5'!B3622,'5b'!$B$4:$B$904,0),3)</f>
        <v>26-35</v>
      </c>
      <c r="F3622" s="23">
        <f>INDEX(Table,MATCH('Classwork 5'!B3622,'5b'!$B$4:$B$904,0),4)</f>
        <v>11</v>
      </c>
      <c r="G3622" s="23">
        <v>5</v>
      </c>
      <c r="H3622" s="24">
        <v>7098</v>
      </c>
    </row>
    <row r="3623" spans="2:8" x14ac:dyDescent="0.3">
      <c r="B3623" s="22">
        <v>1000588</v>
      </c>
      <c r="C3623" s="23" t="s">
        <v>2311</v>
      </c>
      <c r="D3623" s="23" t="str">
        <f>VLOOKUP(B3623,'5b'!$B$4:$E$904,2,FALSE)</f>
        <v>F</v>
      </c>
      <c r="E3623" s="23" t="str">
        <f>INDEX(Table,MATCH('Classwork 5'!B3623,'5b'!$B$4:$B$904,0),3)</f>
        <v>26-35</v>
      </c>
      <c r="F3623" s="23">
        <f>INDEX(Table,MATCH('Classwork 5'!B3623,'5b'!$B$4:$B$904,0),4)</f>
        <v>11</v>
      </c>
      <c r="G3623" s="23">
        <v>8</v>
      </c>
      <c r="H3623" s="24">
        <v>10062</v>
      </c>
    </row>
    <row r="3624" spans="2:8" x14ac:dyDescent="0.3">
      <c r="B3624" s="22">
        <v>1000588</v>
      </c>
      <c r="C3624" s="23" t="s">
        <v>2254</v>
      </c>
      <c r="D3624" s="23" t="str">
        <f>VLOOKUP(B3624,'5b'!$B$4:$E$904,2,FALSE)</f>
        <v>F</v>
      </c>
      <c r="E3624" s="23" t="str">
        <f>INDEX(Table,MATCH('Classwork 5'!B3624,'5b'!$B$4:$B$904,0),3)</f>
        <v>26-35</v>
      </c>
      <c r="F3624" s="23">
        <f>INDEX(Table,MATCH('Classwork 5'!B3624,'5b'!$B$4:$B$904,0),4)</f>
        <v>11</v>
      </c>
      <c r="G3624" s="23">
        <v>8</v>
      </c>
      <c r="H3624" s="24">
        <v>9988</v>
      </c>
    </row>
    <row r="3625" spans="2:8" x14ac:dyDescent="0.3">
      <c r="B3625" s="22">
        <v>1000588</v>
      </c>
      <c r="C3625" s="23" t="s">
        <v>2243</v>
      </c>
      <c r="D3625" s="23" t="str">
        <f>VLOOKUP(B3625,'5b'!$B$4:$E$904,2,FALSE)</f>
        <v>F</v>
      </c>
      <c r="E3625" s="23" t="str">
        <f>INDEX(Table,MATCH('Classwork 5'!B3625,'5b'!$B$4:$B$904,0),3)</f>
        <v>26-35</v>
      </c>
      <c r="F3625" s="23">
        <f>INDEX(Table,MATCH('Classwork 5'!B3625,'5b'!$B$4:$B$904,0),4)</f>
        <v>11</v>
      </c>
      <c r="G3625" s="23">
        <v>1</v>
      </c>
      <c r="H3625" s="24">
        <v>11971</v>
      </c>
    </row>
    <row r="3626" spans="2:8" x14ac:dyDescent="0.3">
      <c r="B3626" s="22">
        <v>1000588</v>
      </c>
      <c r="C3626" s="23" t="s">
        <v>3465</v>
      </c>
      <c r="D3626" s="23" t="str">
        <f>VLOOKUP(B3626,'5b'!$B$4:$E$904,2,FALSE)</f>
        <v>F</v>
      </c>
      <c r="E3626" s="23" t="str">
        <f>INDEX(Table,MATCH('Classwork 5'!B3626,'5b'!$B$4:$B$904,0),3)</f>
        <v>26-35</v>
      </c>
      <c r="F3626" s="23">
        <f>INDEX(Table,MATCH('Classwork 5'!B3626,'5b'!$B$4:$B$904,0),4)</f>
        <v>11</v>
      </c>
      <c r="G3626" s="23">
        <v>8</v>
      </c>
      <c r="H3626" s="24">
        <v>9865</v>
      </c>
    </row>
    <row r="3627" spans="2:8" x14ac:dyDescent="0.3">
      <c r="B3627" s="22">
        <v>1000588</v>
      </c>
      <c r="C3627" s="23" t="s">
        <v>3144</v>
      </c>
      <c r="D3627" s="23" t="str">
        <f>VLOOKUP(B3627,'5b'!$B$4:$E$904,2,FALSE)</f>
        <v>F</v>
      </c>
      <c r="E3627" s="23" t="str">
        <f>INDEX(Table,MATCH('Classwork 5'!B3627,'5b'!$B$4:$B$904,0),3)</f>
        <v>26-35</v>
      </c>
      <c r="F3627" s="23">
        <f>INDEX(Table,MATCH('Classwork 5'!B3627,'5b'!$B$4:$B$904,0),4)</f>
        <v>11</v>
      </c>
      <c r="G3627" s="23">
        <v>8</v>
      </c>
      <c r="H3627" s="24">
        <v>7771</v>
      </c>
    </row>
    <row r="3628" spans="2:8" x14ac:dyDescent="0.3">
      <c r="B3628" s="22">
        <v>1000588</v>
      </c>
      <c r="C3628" s="23" t="s">
        <v>3466</v>
      </c>
      <c r="D3628" s="23" t="str">
        <f>VLOOKUP(B3628,'5b'!$B$4:$E$904,2,FALSE)</f>
        <v>F</v>
      </c>
      <c r="E3628" s="23" t="str">
        <f>INDEX(Table,MATCH('Classwork 5'!B3628,'5b'!$B$4:$B$904,0),3)</f>
        <v>26-35</v>
      </c>
      <c r="F3628" s="23">
        <f>INDEX(Table,MATCH('Classwork 5'!B3628,'5b'!$B$4:$B$904,0),4)</f>
        <v>11</v>
      </c>
      <c r="G3628" s="23">
        <v>6</v>
      </c>
      <c r="H3628" s="24">
        <v>16549</v>
      </c>
    </row>
    <row r="3629" spans="2:8" x14ac:dyDescent="0.3">
      <c r="B3629" s="22">
        <v>1000588</v>
      </c>
      <c r="C3629" s="23" t="s">
        <v>3050</v>
      </c>
      <c r="D3629" s="23" t="str">
        <f>VLOOKUP(B3629,'5b'!$B$4:$E$904,2,FALSE)</f>
        <v>F</v>
      </c>
      <c r="E3629" s="23" t="str">
        <f>INDEX(Table,MATCH('Classwork 5'!B3629,'5b'!$B$4:$B$904,0),3)</f>
        <v>26-35</v>
      </c>
      <c r="F3629" s="23">
        <f>INDEX(Table,MATCH('Classwork 5'!B3629,'5b'!$B$4:$B$904,0),4)</f>
        <v>11</v>
      </c>
      <c r="G3629" s="23">
        <v>8</v>
      </c>
      <c r="H3629" s="24">
        <v>9722</v>
      </c>
    </row>
    <row r="3630" spans="2:8" x14ac:dyDescent="0.3">
      <c r="B3630" s="22">
        <v>1000588</v>
      </c>
      <c r="C3630" s="23" t="s">
        <v>2465</v>
      </c>
      <c r="D3630" s="23" t="str">
        <f>VLOOKUP(B3630,'5b'!$B$4:$E$904,2,FALSE)</f>
        <v>F</v>
      </c>
      <c r="E3630" s="23" t="str">
        <f>INDEX(Table,MATCH('Classwork 5'!B3630,'5b'!$B$4:$B$904,0),3)</f>
        <v>26-35</v>
      </c>
      <c r="F3630" s="23">
        <f>INDEX(Table,MATCH('Classwork 5'!B3630,'5b'!$B$4:$B$904,0),4)</f>
        <v>11</v>
      </c>
      <c r="G3630" s="23">
        <v>1</v>
      </c>
      <c r="H3630" s="24">
        <v>15552</v>
      </c>
    </row>
    <row r="3631" spans="2:8" x14ac:dyDescent="0.3">
      <c r="B3631" s="22">
        <v>1000588</v>
      </c>
      <c r="C3631" s="23" t="s">
        <v>2590</v>
      </c>
      <c r="D3631" s="23" t="str">
        <f>VLOOKUP(B3631,'5b'!$B$4:$E$904,2,FALSE)</f>
        <v>F</v>
      </c>
      <c r="E3631" s="23" t="str">
        <f>INDEX(Table,MATCH('Classwork 5'!B3631,'5b'!$B$4:$B$904,0),3)</f>
        <v>26-35</v>
      </c>
      <c r="F3631" s="23">
        <f>INDEX(Table,MATCH('Classwork 5'!B3631,'5b'!$B$4:$B$904,0),4)</f>
        <v>11</v>
      </c>
      <c r="G3631" s="23">
        <v>2</v>
      </c>
      <c r="H3631" s="24">
        <v>13033</v>
      </c>
    </row>
    <row r="3632" spans="2:8" x14ac:dyDescent="0.3">
      <c r="B3632" s="22">
        <v>1000588</v>
      </c>
      <c r="C3632" s="23" t="s">
        <v>3467</v>
      </c>
      <c r="D3632" s="23" t="str">
        <f>VLOOKUP(B3632,'5b'!$B$4:$E$904,2,FALSE)</f>
        <v>F</v>
      </c>
      <c r="E3632" s="23" t="str">
        <f>INDEX(Table,MATCH('Classwork 5'!B3632,'5b'!$B$4:$B$904,0),3)</f>
        <v>26-35</v>
      </c>
      <c r="F3632" s="23">
        <f>INDEX(Table,MATCH('Classwork 5'!B3632,'5b'!$B$4:$B$904,0),4)</f>
        <v>11</v>
      </c>
      <c r="G3632" s="23">
        <v>8</v>
      </c>
      <c r="H3632" s="24">
        <v>7886</v>
      </c>
    </row>
    <row r="3633" spans="2:8" x14ac:dyDescent="0.3">
      <c r="B3633" s="22">
        <v>1000588</v>
      </c>
      <c r="C3633" s="23" t="s">
        <v>3468</v>
      </c>
      <c r="D3633" s="23" t="str">
        <f>VLOOKUP(B3633,'5b'!$B$4:$E$904,2,FALSE)</f>
        <v>F</v>
      </c>
      <c r="E3633" s="23" t="str">
        <f>INDEX(Table,MATCH('Classwork 5'!B3633,'5b'!$B$4:$B$904,0),3)</f>
        <v>26-35</v>
      </c>
      <c r="F3633" s="23">
        <f>INDEX(Table,MATCH('Classwork 5'!B3633,'5b'!$B$4:$B$904,0),4)</f>
        <v>11</v>
      </c>
      <c r="G3633" s="23">
        <v>5</v>
      </c>
      <c r="H3633" s="24">
        <v>6958</v>
      </c>
    </row>
    <row r="3634" spans="2:8" x14ac:dyDescent="0.3">
      <c r="B3634" s="22">
        <v>1000588</v>
      </c>
      <c r="C3634" s="23" t="s">
        <v>2267</v>
      </c>
      <c r="D3634" s="23" t="str">
        <f>VLOOKUP(B3634,'5b'!$B$4:$E$904,2,FALSE)</f>
        <v>F</v>
      </c>
      <c r="E3634" s="23" t="str">
        <f>INDEX(Table,MATCH('Classwork 5'!B3634,'5b'!$B$4:$B$904,0),3)</f>
        <v>26-35</v>
      </c>
      <c r="F3634" s="23">
        <f>INDEX(Table,MATCH('Classwork 5'!B3634,'5b'!$B$4:$B$904,0),4)</f>
        <v>11</v>
      </c>
      <c r="G3634" s="23">
        <v>10</v>
      </c>
      <c r="H3634" s="24">
        <v>23424</v>
      </c>
    </row>
    <row r="3635" spans="2:8" x14ac:dyDescent="0.3">
      <c r="B3635" s="22">
        <v>1000588</v>
      </c>
      <c r="C3635" s="23" t="s">
        <v>2067</v>
      </c>
      <c r="D3635" s="23" t="str">
        <f>VLOOKUP(B3635,'5b'!$B$4:$E$904,2,FALSE)</f>
        <v>F</v>
      </c>
      <c r="E3635" s="23" t="str">
        <f>INDEX(Table,MATCH('Classwork 5'!B3635,'5b'!$B$4:$B$904,0),3)</f>
        <v>26-35</v>
      </c>
      <c r="F3635" s="23">
        <f>INDEX(Table,MATCH('Classwork 5'!B3635,'5b'!$B$4:$B$904,0),4)</f>
        <v>11</v>
      </c>
      <c r="G3635" s="23">
        <v>5</v>
      </c>
      <c r="H3635" s="24">
        <v>5145</v>
      </c>
    </row>
    <row r="3636" spans="2:8" x14ac:dyDescent="0.3">
      <c r="B3636" s="22">
        <v>1000588</v>
      </c>
      <c r="C3636" s="23" t="s">
        <v>2028</v>
      </c>
      <c r="D3636" s="23" t="str">
        <f>VLOOKUP(B3636,'5b'!$B$4:$E$904,2,FALSE)</f>
        <v>F</v>
      </c>
      <c r="E3636" s="23" t="str">
        <f>INDEX(Table,MATCH('Classwork 5'!B3636,'5b'!$B$4:$B$904,0),3)</f>
        <v>26-35</v>
      </c>
      <c r="F3636" s="23">
        <f>INDEX(Table,MATCH('Classwork 5'!B3636,'5b'!$B$4:$B$904,0),4)</f>
        <v>11</v>
      </c>
      <c r="G3636" s="23">
        <v>3</v>
      </c>
      <c r="H3636" s="24">
        <v>10935</v>
      </c>
    </row>
    <row r="3637" spans="2:8" x14ac:dyDescent="0.3">
      <c r="B3637" s="22">
        <v>1000588</v>
      </c>
      <c r="C3637" s="23" t="s">
        <v>3433</v>
      </c>
      <c r="D3637" s="23" t="str">
        <f>VLOOKUP(B3637,'5b'!$B$4:$E$904,2,FALSE)</f>
        <v>F</v>
      </c>
      <c r="E3637" s="23" t="str">
        <f>INDEX(Table,MATCH('Classwork 5'!B3637,'5b'!$B$4:$B$904,0),3)</f>
        <v>26-35</v>
      </c>
      <c r="F3637" s="23">
        <f>INDEX(Table,MATCH('Classwork 5'!B3637,'5b'!$B$4:$B$904,0),4)</f>
        <v>11</v>
      </c>
      <c r="G3637" s="23">
        <v>13</v>
      </c>
      <c r="H3637" s="24">
        <v>774</v>
      </c>
    </row>
    <row r="3638" spans="2:8" x14ac:dyDescent="0.3">
      <c r="B3638" s="22">
        <v>1000588</v>
      </c>
      <c r="C3638" s="23" t="s">
        <v>2245</v>
      </c>
      <c r="D3638" s="23" t="str">
        <f>VLOOKUP(B3638,'5b'!$B$4:$E$904,2,FALSE)</f>
        <v>F</v>
      </c>
      <c r="E3638" s="23" t="str">
        <f>INDEX(Table,MATCH('Classwork 5'!B3638,'5b'!$B$4:$B$904,0),3)</f>
        <v>26-35</v>
      </c>
      <c r="F3638" s="23">
        <f>INDEX(Table,MATCH('Classwork 5'!B3638,'5b'!$B$4:$B$904,0),4)</f>
        <v>11</v>
      </c>
      <c r="G3638" s="23">
        <v>8</v>
      </c>
      <c r="H3638" s="24">
        <v>7886</v>
      </c>
    </row>
    <row r="3639" spans="2:8" x14ac:dyDescent="0.3">
      <c r="B3639" s="22">
        <v>1000588</v>
      </c>
      <c r="C3639" s="23" t="s">
        <v>3469</v>
      </c>
      <c r="D3639" s="23" t="str">
        <f>VLOOKUP(B3639,'5b'!$B$4:$E$904,2,FALSE)</f>
        <v>F</v>
      </c>
      <c r="E3639" s="23" t="str">
        <f>INDEX(Table,MATCH('Classwork 5'!B3639,'5b'!$B$4:$B$904,0),3)</f>
        <v>26-35</v>
      </c>
      <c r="F3639" s="23">
        <f>INDEX(Table,MATCH('Classwork 5'!B3639,'5b'!$B$4:$B$904,0),4)</f>
        <v>11</v>
      </c>
      <c r="G3639" s="23">
        <v>8</v>
      </c>
      <c r="H3639" s="24">
        <v>7773</v>
      </c>
    </row>
    <row r="3640" spans="2:8" x14ac:dyDescent="0.3">
      <c r="B3640" s="22">
        <v>1000588</v>
      </c>
      <c r="C3640" s="23" t="s">
        <v>3470</v>
      </c>
      <c r="D3640" s="23" t="str">
        <f>VLOOKUP(B3640,'5b'!$B$4:$E$904,2,FALSE)</f>
        <v>F</v>
      </c>
      <c r="E3640" s="23" t="str">
        <f>INDEX(Table,MATCH('Classwork 5'!B3640,'5b'!$B$4:$B$904,0),3)</f>
        <v>26-35</v>
      </c>
      <c r="F3640" s="23">
        <f>INDEX(Table,MATCH('Classwork 5'!B3640,'5b'!$B$4:$B$904,0),4)</f>
        <v>11</v>
      </c>
      <c r="G3640" s="23">
        <v>5</v>
      </c>
      <c r="H3640" s="24">
        <v>7133</v>
      </c>
    </row>
    <row r="3641" spans="2:8" x14ac:dyDescent="0.3">
      <c r="B3641" s="22">
        <v>1000588</v>
      </c>
      <c r="C3641" s="23" t="s">
        <v>3109</v>
      </c>
      <c r="D3641" s="23" t="str">
        <f>VLOOKUP(B3641,'5b'!$B$4:$E$904,2,FALSE)</f>
        <v>F</v>
      </c>
      <c r="E3641" s="23" t="str">
        <f>INDEX(Table,MATCH('Classwork 5'!B3641,'5b'!$B$4:$B$904,0),3)</f>
        <v>26-35</v>
      </c>
      <c r="F3641" s="23">
        <f>INDEX(Table,MATCH('Classwork 5'!B3641,'5b'!$B$4:$B$904,0),4)</f>
        <v>11</v>
      </c>
      <c r="G3641" s="23">
        <v>8</v>
      </c>
      <c r="H3641" s="24">
        <v>9751</v>
      </c>
    </row>
    <row r="3642" spans="2:8" x14ac:dyDescent="0.3">
      <c r="B3642" s="22">
        <v>1000589</v>
      </c>
      <c r="C3642" s="23" t="s">
        <v>2091</v>
      </c>
      <c r="D3642" s="23" t="str">
        <f>VLOOKUP(B3642,'5b'!$B$4:$E$904,2,FALSE)</f>
        <v>M</v>
      </c>
      <c r="E3642" s="23" t="str">
        <f>INDEX(Table,MATCH('Classwork 5'!B3642,'5b'!$B$4:$B$904,0),3)</f>
        <v>18-25</v>
      </c>
      <c r="F3642" s="23">
        <f>INDEX(Table,MATCH('Classwork 5'!B3642,'5b'!$B$4:$B$904,0),4)</f>
        <v>2</v>
      </c>
      <c r="G3642" s="23">
        <v>3</v>
      </c>
      <c r="H3642" s="24">
        <v>8115</v>
      </c>
    </row>
    <row r="3643" spans="2:8" x14ac:dyDescent="0.3">
      <c r="B3643" s="22">
        <v>1000590</v>
      </c>
      <c r="C3643" s="23" t="s">
        <v>2005</v>
      </c>
      <c r="D3643" s="23" t="str">
        <f>VLOOKUP(B3643,'5b'!$B$4:$E$904,2,FALSE)</f>
        <v>F</v>
      </c>
      <c r="E3643" s="23" t="str">
        <f>INDEX(Table,MATCH('Classwork 5'!B3643,'5b'!$B$4:$B$904,0),3)</f>
        <v>36-45</v>
      </c>
      <c r="F3643" s="23">
        <f>INDEX(Table,MATCH('Classwork 5'!B3643,'5b'!$B$4:$B$904,0),4)</f>
        <v>6</v>
      </c>
      <c r="G3643" s="23">
        <v>5</v>
      </c>
      <c r="H3643" s="24">
        <v>6958</v>
      </c>
    </row>
    <row r="3644" spans="2:8" x14ac:dyDescent="0.3">
      <c r="B3644" s="22">
        <v>1000590</v>
      </c>
      <c r="C3644" s="23" t="s">
        <v>3471</v>
      </c>
      <c r="D3644" s="23" t="str">
        <f>VLOOKUP(B3644,'5b'!$B$4:$E$904,2,FALSE)</f>
        <v>F</v>
      </c>
      <c r="E3644" s="23" t="str">
        <f>INDEX(Table,MATCH('Classwork 5'!B3644,'5b'!$B$4:$B$904,0),3)</f>
        <v>36-45</v>
      </c>
      <c r="F3644" s="23">
        <f>INDEX(Table,MATCH('Classwork 5'!B3644,'5b'!$B$4:$B$904,0),4)</f>
        <v>6</v>
      </c>
      <c r="G3644" s="23">
        <v>5</v>
      </c>
      <c r="H3644" s="24">
        <v>7175</v>
      </c>
    </row>
    <row r="3645" spans="2:8" x14ac:dyDescent="0.3">
      <c r="B3645" s="22">
        <v>1000590</v>
      </c>
      <c r="C3645" s="23" t="s">
        <v>3472</v>
      </c>
      <c r="D3645" s="23" t="str">
        <f>VLOOKUP(B3645,'5b'!$B$4:$E$904,2,FALSE)</f>
        <v>F</v>
      </c>
      <c r="E3645" s="23" t="str">
        <f>INDEX(Table,MATCH('Classwork 5'!B3645,'5b'!$B$4:$B$904,0),3)</f>
        <v>36-45</v>
      </c>
      <c r="F3645" s="23">
        <f>INDEX(Table,MATCH('Classwork 5'!B3645,'5b'!$B$4:$B$904,0),4)</f>
        <v>6</v>
      </c>
      <c r="G3645" s="23">
        <v>8</v>
      </c>
      <c r="H3645" s="24">
        <v>6061</v>
      </c>
    </row>
    <row r="3646" spans="2:8" x14ac:dyDescent="0.3">
      <c r="B3646" s="22">
        <v>1000590</v>
      </c>
      <c r="C3646" s="23" t="s">
        <v>3473</v>
      </c>
      <c r="D3646" s="23" t="str">
        <f>VLOOKUP(B3646,'5b'!$B$4:$E$904,2,FALSE)</f>
        <v>F</v>
      </c>
      <c r="E3646" s="23" t="str">
        <f>INDEX(Table,MATCH('Classwork 5'!B3646,'5b'!$B$4:$B$904,0),3)</f>
        <v>36-45</v>
      </c>
      <c r="F3646" s="23">
        <f>INDEX(Table,MATCH('Classwork 5'!B3646,'5b'!$B$4:$B$904,0),4)</f>
        <v>6</v>
      </c>
      <c r="G3646" s="23">
        <v>16</v>
      </c>
      <c r="H3646" s="24">
        <v>20840</v>
      </c>
    </row>
    <row r="3647" spans="2:8" x14ac:dyDescent="0.3">
      <c r="B3647" s="22">
        <v>1000590</v>
      </c>
      <c r="C3647" s="23" t="s">
        <v>3474</v>
      </c>
      <c r="D3647" s="23" t="str">
        <f>VLOOKUP(B3647,'5b'!$B$4:$E$904,2,FALSE)</f>
        <v>F</v>
      </c>
      <c r="E3647" s="23" t="str">
        <f>INDEX(Table,MATCH('Classwork 5'!B3647,'5b'!$B$4:$B$904,0),3)</f>
        <v>36-45</v>
      </c>
      <c r="F3647" s="23">
        <f>INDEX(Table,MATCH('Classwork 5'!B3647,'5b'!$B$4:$B$904,0),4)</f>
        <v>6</v>
      </c>
      <c r="G3647" s="23">
        <v>8</v>
      </c>
      <c r="H3647" s="24">
        <v>9882</v>
      </c>
    </row>
    <row r="3648" spans="2:8" x14ac:dyDescent="0.3">
      <c r="B3648" s="22">
        <v>1000591</v>
      </c>
      <c r="C3648" s="23" t="s">
        <v>2157</v>
      </c>
      <c r="D3648" s="23" t="str">
        <f>VLOOKUP(B3648,'5b'!$B$4:$E$904,2,FALSE)</f>
        <v>M</v>
      </c>
      <c r="E3648" s="23" t="str">
        <f>INDEX(Table,MATCH('Classwork 5'!B3648,'5b'!$B$4:$B$904,0),3)</f>
        <v>26-35</v>
      </c>
      <c r="F3648" s="23">
        <f>INDEX(Table,MATCH('Classwork 5'!B3648,'5b'!$B$4:$B$904,0),4)</f>
        <v>0</v>
      </c>
      <c r="G3648" s="23">
        <v>1</v>
      </c>
      <c r="H3648" s="24">
        <v>15670</v>
      </c>
    </row>
    <row r="3649" spans="2:8" x14ac:dyDescent="0.3">
      <c r="B3649" s="22">
        <v>1000591</v>
      </c>
      <c r="C3649" s="23" t="s">
        <v>2249</v>
      </c>
      <c r="D3649" s="23" t="str">
        <f>VLOOKUP(B3649,'5b'!$B$4:$E$904,2,FALSE)</f>
        <v>M</v>
      </c>
      <c r="E3649" s="23" t="str">
        <f>INDEX(Table,MATCH('Classwork 5'!B3649,'5b'!$B$4:$B$904,0),3)</f>
        <v>26-35</v>
      </c>
      <c r="F3649" s="23">
        <f>INDEX(Table,MATCH('Classwork 5'!B3649,'5b'!$B$4:$B$904,0),4)</f>
        <v>0</v>
      </c>
      <c r="G3649" s="23">
        <v>5</v>
      </c>
      <c r="H3649" s="24">
        <v>3736</v>
      </c>
    </row>
    <row r="3650" spans="2:8" x14ac:dyDescent="0.3">
      <c r="B3650" s="22">
        <v>1000591</v>
      </c>
      <c r="C3650" s="23" t="s">
        <v>3244</v>
      </c>
      <c r="D3650" s="23" t="str">
        <f>VLOOKUP(B3650,'5b'!$B$4:$E$904,2,FALSE)</f>
        <v>M</v>
      </c>
      <c r="E3650" s="23" t="str">
        <f>INDEX(Table,MATCH('Classwork 5'!B3650,'5b'!$B$4:$B$904,0),3)</f>
        <v>26-35</v>
      </c>
      <c r="F3650" s="23">
        <f>INDEX(Table,MATCH('Classwork 5'!B3650,'5b'!$B$4:$B$904,0),4)</f>
        <v>0</v>
      </c>
      <c r="G3650" s="23">
        <v>7</v>
      </c>
      <c r="H3650" s="24">
        <v>12429</v>
      </c>
    </row>
    <row r="3651" spans="2:8" x14ac:dyDescent="0.3">
      <c r="B3651" s="22">
        <v>1000591</v>
      </c>
      <c r="C3651" s="23" t="s">
        <v>2583</v>
      </c>
      <c r="D3651" s="23" t="str">
        <f>VLOOKUP(B3651,'5b'!$B$4:$E$904,2,FALSE)</f>
        <v>M</v>
      </c>
      <c r="E3651" s="23" t="str">
        <f>INDEX(Table,MATCH('Classwork 5'!B3651,'5b'!$B$4:$B$904,0),3)</f>
        <v>26-35</v>
      </c>
      <c r="F3651" s="23">
        <f>INDEX(Table,MATCH('Classwork 5'!B3651,'5b'!$B$4:$B$904,0),4)</f>
        <v>0</v>
      </c>
      <c r="G3651" s="23">
        <v>8</v>
      </c>
      <c r="H3651" s="24">
        <v>7860</v>
      </c>
    </row>
    <row r="3652" spans="2:8" x14ac:dyDescent="0.3">
      <c r="B3652" s="22">
        <v>1000591</v>
      </c>
      <c r="C3652" s="23" t="s">
        <v>2283</v>
      </c>
      <c r="D3652" s="23" t="str">
        <f>VLOOKUP(B3652,'5b'!$B$4:$E$904,2,FALSE)</f>
        <v>M</v>
      </c>
      <c r="E3652" s="23" t="str">
        <f>INDEX(Table,MATCH('Classwork 5'!B3652,'5b'!$B$4:$B$904,0),3)</f>
        <v>26-35</v>
      </c>
      <c r="F3652" s="23">
        <f>INDEX(Table,MATCH('Classwork 5'!B3652,'5b'!$B$4:$B$904,0),4)</f>
        <v>0</v>
      </c>
      <c r="G3652" s="23">
        <v>8</v>
      </c>
      <c r="H3652" s="24">
        <v>8024</v>
      </c>
    </row>
    <row r="3653" spans="2:8" x14ac:dyDescent="0.3">
      <c r="B3653" s="22">
        <v>1000592</v>
      </c>
      <c r="C3653" s="23" t="s">
        <v>3475</v>
      </c>
      <c r="D3653" s="23" t="str">
        <f>VLOOKUP(B3653,'5b'!$B$4:$E$904,2,FALSE)</f>
        <v>M</v>
      </c>
      <c r="E3653" s="23" t="str">
        <f>INDEX(Table,MATCH('Classwork 5'!B3653,'5b'!$B$4:$B$904,0),3)</f>
        <v>18-25</v>
      </c>
      <c r="F3653" s="23">
        <f>INDEX(Table,MATCH('Classwork 5'!B3653,'5b'!$B$4:$B$904,0),4)</f>
        <v>0</v>
      </c>
      <c r="G3653" s="23">
        <v>1</v>
      </c>
      <c r="H3653" s="24">
        <v>11421</v>
      </c>
    </row>
    <row r="3654" spans="2:8" x14ac:dyDescent="0.3">
      <c r="B3654" s="22">
        <v>1000593</v>
      </c>
      <c r="C3654" s="23" t="s">
        <v>3476</v>
      </c>
      <c r="D3654" s="23" t="str">
        <f>VLOOKUP(B3654,'5b'!$B$4:$E$904,2,FALSE)</f>
        <v>F</v>
      </c>
      <c r="E3654" s="23" t="str">
        <f>INDEX(Table,MATCH('Classwork 5'!B3654,'5b'!$B$4:$B$904,0),3)</f>
        <v>51-55</v>
      </c>
      <c r="F3654" s="23">
        <f>INDEX(Table,MATCH('Classwork 5'!B3654,'5b'!$B$4:$B$904,0),4)</f>
        <v>1</v>
      </c>
      <c r="G3654" s="23">
        <v>8</v>
      </c>
      <c r="H3654" s="24">
        <v>4083</v>
      </c>
    </row>
    <row r="3655" spans="2:8" x14ac:dyDescent="0.3">
      <c r="B3655" s="22">
        <v>1000593</v>
      </c>
      <c r="C3655" s="23" t="s">
        <v>2374</v>
      </c>
      <c r="D3655" s="23" t="str">
        <f>VLOOKUP(B3655,'5b'!$B$4:$E$904,2,FALSE)</f>
        <v>F</v>
      </c>
      <c r="E3655" s="23" t="str">
        <f>INDEX(Table,MATCH('Classwork 5'!B3655,'5b'!$B$4:$B$904,0),3)</f>
        <v>51-55</v>
      </c>
      <c r="F3655" s="23">
        <f>INDEX(Table,MATCH('Classwork 5'!B3655,'5b'!$B$4:$B$904,0),4)</f>
        <v>1</v>
      </c>
      <c r="G3655" s="23">
        <v>5</v>
      </c>
      <c r="H3655" s="24">
        <v>7029</v>
      </c>
    </row>
    <row r="3656" spans="2:8" x14ac:dyDescent="0.3">
      <c r="B3656" s="22">
        <v>1000593</v>
      </c>
      <c r="C3656" s="23" t="s">
        <v>3477</v>
      </c>
      <c r="D3656" s="23" t="str">
        <f>VLOOKUP(B3656,'5b'!$B$4:$E$904,2,FALSE)</f>
        <v>F</v>
      </c>
      <c r="E3656" s="23" t="str">
        <f>INDEX(Table,MATCH('Classwork 5'!B3656,'5b'!$B$4:$B$904,0),3)</f>
        <v>51-55</v>
      </c>
      <c r="F3656" s="23">
        <f>INDEX(Table,MATCH('Classwork 5'!B3656,'5b'!$B$4:$B$904,0),4)</f>
        <v>1</v>
      </c>
      <c r="G3656" s="23">
        <v>8</v>
      </c>
      <c r="H3656" s="24">
        <v>7777</v>
      </c>
    </row>
    <row r="3657" spans="2:8" x14ac:dyDescent="0.3">
      <c r="B3657" s="22">
        <v>1000593</v>
      </c>
      <c r="C3657" s="23" t="s">
        <v>3478</v>
      </c>
      <c r="D3657" s="23" t="str">
        <f>VLOOKUP(B3657,'5b'!$B$4:$E$904,2,FALSE)</f>
        <v>F</v>
      </c>
      <c r="E3657" s="23" t="str">
        <f>INDEX(Table,MATCH('Classwork 5'!B3657,'5b'!$B$4:$B$904,0),3)</f>
        <v>51-55</v>
      </c>
      <c r="F3657" s="23">
        <f>INDEX(Table,MATCH('Classwork 5'!B3657,'5b'!$B$4:$B$904,0),4)</f>
        <v>1</v>
      </c>
      <c r="G3657" s="23">
        <v>5</v>
      </c>
      <c r="H3657" s="24">
        <v>7168</v>
      </c>
    </row>
    <row r="3658" spans="2:8" x14ac:dyDescent="0.3">
      <c r="B3658" s="22">
        <v>1000593</v>
      </c>
      <c r="C3658" s="23" t="s">
        <v>2005</v>
      </c>
      <c r="D3658" s="23" t="str">
        <f>VLOOKUP(B3658,'5b'!$B$4:$E$904,2,FALSE)</f>
        <v>F</v>
      </c>
      <c r="E3658" s="23" t="str">
        <f>INDEX(Table,MATCH('Classwork 5'!B3658,'5b'!$B$4:$B$904,0),3)</f>
        <v>51-55</v>
      </c>
      <c r="F3658" s="23">
        <f>INDEX(Table,MATCH('Classwork 5'!B3658,'5b'!$B$4:$B$904,0),4)</f>
        <v>1</v>
      </c>
      <c r="G3658" s="23">
        <v>5</v>
      </c>
      <c r="H3658" s="24">
        <v>6879</v>
      </c>
    </row>
    <row r="3659" spans="2:8" x14ac:dyDescent="0.3">
      <c r="B3659" s="22">
        <v>1000594</v>
      </c>
      <c r="C3659" s="23" t="s">
        <v>3479</v>
      </c>
      <c r="D3659" s="23" t="str">
        <f>VLOOKUP(B3659,'5b'!$B$4:$E$904,2,FALSE)</f>
        <v>F</v>
      </c>
      <c r="E3659" s="23" t="str">
        <f>INDEX(Table,MATCH('Classwork 5'!B3659,'5b'!$B$4:$B$904,0),3)</f>
        <v>55+</v>
      </c>
      <c r="F3659" s="23">
        <f>INDEX(Table,MATCH('Classwork 5'!B3659,'5b'!$B$4:$B$904,0),4)</f>
        <v>13</v>
      </c>
      <c r="G3659" s="23">
        <v>8</v>
      </c>
      <c r="H3659" s="24">
        <v>9847</v>
      </c>
    </row>
    <row r="3660" spans="2:8" x14ac:dyDescent="0.3">
      <c r="B3660" s="22">
        <v>1000594</v>
      </c>
      <c r="C3660" s="23" t="s">
        <v>3480</v>
      </c>
      <c r="D3660" s="23" t="str">
        <f>VLOOKUP(B3660,'5b'!$B$4:$E$904,2,FALSE)</f>
        <v>F</v>
      </c>
      <c r="E3660" s="23" t="str">
        <f>INDEX(Table,MATCH('Classwork 5'!B3660,'5b'!$B$4:$B$904,0),3)</f>
        <v>55+</v>
      </c>
      <c r="F3660" s="23">
        <f>INDEX(Table,MATCH('Classwork 5'!B3660,'5b'!$B$4:$B$904,0),4)</f>
        <v>13</v>
      </c>
      <c r="G3660" s="23">
        <v>5</v>
      </c>
      <c r="H3660" s="24">
        <v>8813</v>
      </c>
    </row>
    <row r="3661" spans="2:8" x14ac:dyDescent="0.3">
      <c r="B3661" s="22">
        <v>1000594</v>
      </c>
      <c r="C3661" s="23" t="s">
        <v>3481</v>
      </c>
      <c r="D3661" s="23" t="str">
        <f>VLOOKUP(B3661,'5b'!$B$4:$E$904,2,FALSE)</f>
        <v>F</v>
      </c>
      <c r="E3661" s="23" t="str">
        <f>INDEX(Table,MATCH('Classwork 5'!B3661,'5b'!$B$4:$B$904,0),3)</f>
        <v>55+</v>
      </c>
      <c r="F3661" s="23">
        <f>INDEX(Table,MATCH('Classwork 5'!B3661,'5b'!$B$4:$B$904,0),4)</f>
        <v>13</v>
      </c>
      <c r="G3661" s="23">
        <v>5</v>
      </c>
      <c r="H3661" s="24">
        <v>8715</v>
      </c>
    </row>
    <row r="3662" spans="2:8" x14ac:dyDescent="0.3">
      <c r="B3662" s="22">
        <v>1000594</v>
      </c>
      <c r="C3662" s="23" t="s">
        <v>2476</v>
      </c>
      <c r="D3662" s="23" t="str">
        <f>VLOOKUP(B3662,'5b'!$B$4:$E$904,2,FALSE)</f>
        <v>F</v>
      </c>
      <c r="E3662" s="23" t="str">
        <f>INDEX(Table,MATCH('Classwork 5'!B3662,'5b'!$B$4:$B$904,0),3)</f>
        <v>55+</v>
      </c>
      <c r="F3662" s="23">
        <f>INDEX(Table,MATCH('Classwork 5'!B3662,'5b'!$B$4:$B$904,0),4)</f>
        <v>13</v>
      </c>
      <c r="G3662" s="23">
        <v>5</v>
      </c>
      <c r="H3662" s="24">
        <v>5250</v>
      </c>
    </row>
    <row r="3663" spans="2:8" x14ac:dyDescent="0.3">
      <c r="B3663" s="22">
        <v>1000594</v>
      </c>
      <c r="C3663" s="23" t="s">
        <v>3459</v>
      </c>
      <c r="D3663" s="23" t="str">
        <f>VLOOKUP(B3663,'5b'!$B$4:$E$904,2,FALSE)</f>
        <v>F</v>
      </c>
      <c r="E3663" s="23" t="str">
        <f>INDEX(Table,MATCH('Classwork 5'!B3663,'5b'!$B$4:$B$904,0),3)</f>
        <v>55+</v>
      </c>
      <c r="F3663" s="23">
        <f>INDEX(Table,MATCH('Classwork 5'!B3663,'5b'!$B$4:$B$904,0),4)</f>
        <v>13</v>
      </c>
      <c r="G3663" s="23">
        <v>5</v>
      </c>
      <c r="H3663" s="24">
        <v>8577</v>
      </c>
    </row>
    <row r="3664" spans="2:8" x14ac:dyDescent="0.3">
      <c r="B3664" s="22">
        <v>1000594</v>
      </c>
      <c r="C3664" s="23" t="s">
        <v>2108</v>
      </c>
      <c r="D3664" s="23" t="str">
        <f>VLOOKUP(B3664,'5b'!$B$4:$E$904,2,FALSE)</f>
        <v>F</v>
      </c>
      <c r="E3664" s="23" t="str">
        <f>INDEX(Table,MATCH('Classwork 5'!B3664,'5b'!$B$4:$B$904,0),3)</f>
        <v>55+</v>
      </c>
      <c r="F3664" s="23">
        <f>INDEX(Table,MATCH('Classwork 5'!B3664,'5b'!$B$4:$B$904,0),4)</f>
        <v>13</v>
      </c>
      <c r="G3664" s="23">
        <v>5</v>
      </c>
      <c r="H3664" s="24">
        <v>6904</v>
      </c>
    </row>
    <row r="3665" spans="2:8" x14ac:dyDescent="0.3">
      <c r="B3665" s="22">
        <v>1000595</v>
      </c>
      <c r="C3665" s="23" t="s">
        <v>2129</v>
      </c>
      <c r="D3665" s="23" t="str">
        <f>VLOOKUP(B3665,'5b'!$B$4:$E$904,2,FALSE)</f>
        <v>M</v>
      </c>
      <c r="E3665" s="23" t="str">
        <f>INDEX(Table,MATCH('Classwork 5'!B3665,'5b'!$B$4:$B$904,0),3)</f>
        <v>26-35</v>
      </c>
      <c r="F3665" s="23">
        <f>INDEX(Table,MATCH('Classwork 5'!B3665,'5b'!$B$4:$B$904,0),4)</f>
        <v>7</v>
      </c>
      <c r="G3665" s="23">
        <v>1</v>
      </c>
      <c r="H3665" s="24">
        <v>11576</v>
      </c>
    </row>
    <row r="3666" spans="2:8" x14ac:dyDescent="0.3">
      <c r="B3666" s="22">
        <v>1000595</v>
      </c>
      <c r="C3666" s="23" t="s">
        <v>2562</v>
      </c>
      <c r="D3666" s="23" t="str">
        <f>VLOOKUP(B3666,'5b'!$B$4:$E$904,2,FALSE)</f>
        <v>M</v>
      </c>
      <c r="E3666" s="23" t="str">
        <f>INDEX(Table,MATCH('Classwork 5'!B3666,'5b'!$B$4:$B$904,0),3)</f>
        <v>26-35</v>
      </c>
      <c r="F3666" s="23">
        <f>INDEX(Table,MATCH('Classwork 5'!B3666,'5b'!$B$4:$B$904,0),4)</f>
        <v>7</v>
      </c>
      <c r="G3666" s="23">
        <v>5</v>
      </c>
      <c r="H3666" s="24">
        <v>5443</v>
      </c>
    </row>
    <row r="3667" spans="2:8" x14ac:dyDescent="0.3">
      <c r="B3667" s="22">
        <v>1000595</v>
      </c>
      <c r="C3667" s="23" t="s">
        <v>3175</v>
      </c>
      <c r="D3667" s="23" t="str">
        <f>VLOOKUP(B3667,'5b'!$B$4:$E$904,2,FALSE)</f>
        <v>M</v>
      </c>
      <c r="E3667" s="23" t="str">
        <f>INDEX(Table,MATCH('Classwork 5'!B3667,'5b'!$B$4:$B$904,0),3)</f>
        <v>26-35</v>
      </c>
      <c r="F3667" s="23">
        <f>INDEX(Table,MATCH('Classwork 5'!B3667,'5b'!$B$4:$B$904,0),4)</f>
        <v>7</v>
      </c>
      <c r="G3667" s="23">
        <v>6</v>
      </c>
      <c r="H3667" s="24">
        <v>20355</v>
      </c>
    </row>
    <row r="3668" spans="2:8" x14ac:dyDescent="0.3">
      <c r="B3668" s="22">
        <v>1000595</v>
      </c>
      <c r="C3668" s="23" t="s">
        <v>2096</v>
      </c>
      <c r="D3668" s="23" t="str">
        <f>VLOOKUP(B3668,'5b'!$B$4:$E$904,2,FALSE)</f>
        <v>M</v>
      </c>
      <c r="E3668" s="23" t="str">
        <f>INDEX(Table,MATCH('Classwork 5'!B3668,'5b'!$B$4:$B$904,0),3)</f>
        <v>26-35</v>
      </c>
      <c r="F3668" s="23">
        <f>INDEX(Table,MATCH('Classwork 5'!B3668,'5b'!$B$4:$B$904,0),4)</f>
        <v>7</v>
      </c>
      <c r="G3668" s="23">
        <v>8</v>
      </c>
      <c r="H3668" s="24">
        <v>7991</v>
      </c>
    </row>
    <row r="3669" spans="2:8" x14ac:dyDescent="0.3">
      <c r="B3669" s="22">
        <v>1000595</v>
      </c>
      <c r="C3669" s="23" t="s">
        <v>2319</v>
      </c>
      <c r="D3669" s="23" t="str">
        <f>VLOOKUP(B3669,'5b'!$B$4:$E$904,2,FALSE)</f>
        <v>M</v>
      </c>
      <c r="E3669" s="23" t="str">
        <f>INDEX(Table,MATCH('Classwork 5'!B3669,'5b'!$B$4:$B$904,0),3)</f>
        <v>26-35</v>
      </c>
      <c r="F3669" s="23">
        <f>INDEX(Table,MATCH('Classwork 5'!B3669,'5b'!$B$4:$B$904,0),4)</f>
        <v>7</v>
      </c>
      <c r="G3669" s="23">
        <v>5</v>
      </c>
      <c r="H3669" s="24">
        <v>6931</v>
      </c>
    </row>
    <row r="3670" spans="2:8" x14ac:dyDescent="0.3">
      <c r="B3670" s="22">
        <v>1000595</v>
      </c>
      <c r="C3670" s="23" t="s">
        <v>3482</v>
      </c>
      <c r="D3670" s="23" t="str">
        <f>VLOOKUP(B3670,'5b'!$B$4:$E$904,2,FALSE)</f>
        <v>M</v>
      </c>
      <c r="E3670" s="23" t="str">
        <f>INDEX(Table,MATCH('Classwork 5'!B3670,'5b'!$B$4:$B$904,0),3)</f>
        <v>26-35</v>
      </c>
      <c r="F3670" s="23">
        <f>INDEX(Table,MATCH('Classwork 5'!B3670,'5b'!$B$4:$B$904,0),4)</f>
        <v>7</v>
      </c>
      <c r="G3670" s="23">
        <v>8</v>
      </c>
      <c r="H3670" s="24">
        <v>9975</v>
      </c>
    </row>
    <row r="3671" spans="2:8" x14ac:dyDescent="0.3">
      <c r="B3671" s="22">
        <v>1000595</v>
      </c>
      <c r="C3671" s="23" t="s">
        <v>2150</v>
      </c>
      <c r="D3671" s="23" t="str">
        <f>VLOOKUP(B3671,'5b'!$B$4:$E$904,2,FALSE)</f>
        <v>M</v>
      </c>
      <c r="E3671" s="23" t="str">
        <f>INDEX(Table,MATCH('Classwork 5'!B3671,'5b'!$B$4:$B$904,0),3)</f>
        <v>26-35</v>
      </c>
      <c r="F3671" s="23">
        <f>INDEX(Table,MATCH('Classwork 5'!B3671,'5b'!$B$4:$B$904,0),4)</f>
        <v>7</v>
      </c>
      <c r="G3671" s="23">
        <v>1</v>
      </c>
      <c r="H3671" s="24">
        <v>19697</v>
      </c>
    </row>
    <row r="3672" spans="2:8" x14ac:dyDescent="0.3">
      <c r="B3672" s="22">
        <v>1000596</v>
      </c>
      <c r="C3672" s="23" t="s">
        <v>2646</v>
      </c>
      <c r="D3672" s="23" t="str">
        <f>VLOOKUP(B3672,'5b'!$B$4:$E$904,2,FALSE)</f>
        <v>F</v>
      </c>
      <c r="E3672" s="23" t="str">
        <f>INDEX(Table,MATCH('Classwork 5'!B3672,'5b'!$B$4:$B$904,0),3)</f>
        <v>26-35</v>
      </c>
      <c r="F3672" s="23">
        <f>INDEX(Table,MATCH('Classwork 5'!B3672,'5b'!$B$4:$B$904,0),4)</f>
        <v>1</v>
      </c>
      <c r="G3672" s="23">
        <v>1</v>
      </c>
      <c r="H3672" s="24">
        <v>15530</v>
      </c>
    </row>
    <row r="3673" spans="2:8" x14ac:dyDescent="0.3">
      <c r="B3673" s="22">
        <v>1000597</v>
      </c>
      <c r="C3673" s="23" t="s">
        <v>2512</v>
      </c>
      <c r="D3673" s="23" t="str">
        <f>VLOOKUP(B3673,'5b'!$B$4:$E$904,2,FALSE)</f>
        <v>M</v>
      </c>
      <c r="E3673" s="23" t="str">
        <f>INDEX(Table,MATCH('Classwork 5'!B3673,'5b'!$B$4:$B$904,0),3)</f>
        <v>36-45</v>
      </c>
      <c r="F3673" s="23">
        <f>INDEX(Table,MATCH('Classwork 5'!B3673,'5b'!$B$4:$B$904,0),4)</f>
        <v>12</v>
      </c>
      <c r="G3673" s="23">
        <v>16</v>
      </c>
      <c r="H3673" s="24">
        <v>12381</v>
      </c>
    </row>
    <row r="3674" spans="2:8" x14ac:dyDescent="0.3">
      <c r="B3674" s="22">
        <v>1000597</v>
      </c>
      <c r="C3674" s="23" t="s">
        <v>1945</v>
      </c>
      <c r="D3674" s="23" t="str">
        <f>VLOOKUP(B3674,'5b'!$B$4:$E$904,2,FALSE)</f>
        <v>M</v>
      </c>
      <c r="E3674" s="23" t="str">
        <f>INDEX(Table,MATCH('Classwork 5'!B3674,'5b'!$B$4:$B$904,0),3)</f>
        <v>36-45</v>
      </c>
      <c r="F3674" s="23">
        <f>INDEX(Table,MATCH('Classwork 5'!B3674,'5b'!$B$4:$B$904,0),4)</f>
        <v>12</v>
      </c>
      <c r="G3674" s="23">
        <v>5</v>
      </c>
      <c r="H3674" s="24">
        <v>8639</v>
      </c>
    </row>
    <row r="3675" spans="2:8" x14ac:dyDescent="0.3">
      <c r="B3675" s="22">
        <v>1000597</v>
      </c>
      <c r="C3675" s="23" t="s">
        <v>3458</v>
      </c>
      <c r="D3675" s="23" t="str">
        <f>VLOOKUP(B3675,'5b'!$B$4:$E$904,2,FALSE)</f>
        <v>M</v>
      </c>
      <c r="E3675" s="23" t="str">
        <f>INDEX(Table,MATCH('Classwork 5'!B3675,'5b'!$B$4:$B$904,0),3)</f>
        <v>36-45</v>
      </c>
      <c r="F3675" s="23">
        <f>INDEX(Table,MATCH('Classwork 5'!B3675,'5b'!$B$4:$B$904,0),4)</f>
        <v>12</v>
      </c>
      <c r="G3675" s="23">
        <v>5</v>
      </c>
      <c r="H3675" s="24">
        <v>6939</v>
      </c>
    </row>
    <row r="3676" spans="2:8" x14ac:dyDescent="0.3">
      <c r="B3676" s="22">
        <v>1000598</v>
      </c>
      <c r="C3676" s="23" t="s">
        <v>2181</v>
      </c>
      <c r="D3676" s="23" t="str">
        <f>VLOOKUP(B3676,'5b'!$B$4:$E$904,2,FALSE)</f>
        <v>M</v>
      </c>
      <c r="E3676" s="23" t="str">
        <f>INDEX(Table,MATCH('Classwork 5'!B3676,'5b'!$B$4:$B$904,0),3)</f>
        <v>36-45</v>
      </c>
      <c r="F3676" s="23">
        <f>INDEX(Table,MATCH('Classwork 5'!B3676,'5b'!$B$4:$B$904,0),4)</f>
        <v>7</v>
      </c>
      <c r="G3676" s="23">
        <v>15</v>
      </c>
      <c r="H3676" s="24">
        <v>9122</v>
      </c>
    </row>
    <row r="3677" spans="2:8" x14ac:dyDescent="0.3">
      <c r="B3677" s="22">
        <v>1000598</v>
      </c>
      <c r="C3677" s="23" t="s">
        <v>2684</v>
      </c>
      <c r="D3677" s="23" t="str">
        <f>VLOOKUP(B3677,'5b'!$B$4:$E$904,2,FALSE)</f>
        <v>M</v>
      </c>
      <c r="E3677" s="23" t="str">
        <f>INDEX(Table,MATCH('Classwork 5'!B3677,'5b'!$B$4:$B$904,0),3)</f>
        <v>36-45</v>
      </c>
      <c r="F3677" s="23">
        <f>INDEX(Table,MATCH('Classwork 5'!B3677,'5b'!$B$4:$B$904,0),4)</f>
        <v>7</v>
      </c>
      <c r="G3677" s="23">
        <v>1</v>
      </c>
      <c r="H3677" s="24">
        <v>15384</v>
      </c>
    </row>
    <row r="3678" spans="2:8" x14ac:dyDescent="0.3">
      <c r="B3678" s="22">
        <v>1000599</v>
      </c>
      <c r="C3678" s="23" t="s">
        <v>2159</v>
      </c>
      <c r="D3678" s="23" t="str">
        <f>VLOOKUP(B3678,'5b'!$B$4:$E$904,2,FALSE)</f>
        <v>M</v>
      </c>
      <c r="E3678" s="23" t="str">
        <f>INDEX(Table,MATCH('Classwork 5'!B3678,'5b'!$B$4:$B$904,0),3)</f>
        <v>51-55</v>
      </c>
      <c r="F3678" s="23">
        <f>INDEX(Table,MATCH('Classwork 5'!B3678,'5b'!$B$4:$B$904,0),4)</f>
        <v>6</v>
      </c>
      <c r="G3678" s="23">
        <v>8</v>
      </c>
      <c r="H3678" s="24">
        <v>9882</v>
      </c>
    </row>
    <row r="3679" spans="2:8" x14ac:dyDescent="0.3">
      <c r="B3679" s="22">
        <v>1000599</v>
      </c>
      <c r="C3679" s="23" t="s">
        <v>2036</v>
      </c>
      <c r="D3679" s="23" t="str">
        <f>VLOOKUP(B3679,'5b'!$B$4:$E$904,2,FALSE)</f>
        <v>M</v>
      </c>
      <c r="E3679" s="23" t="str">
        <f>INDEX(Table,MATCH('Classwork 5'!B3679,'5b'!$B$4:$B$904,0),3)</f>
        <v>51-55</v>
      </c>
      <c r="F3679" s="23">
        <f>INDEX(Table,MATCH('Classwork 5'!B3679,'5b'!$B$4:$B$904,0),4)</f>
        <v>6</v>
      </c>
      <c r="G3679" s="23">
        <v>8</v>
      </c>
      <c r="H3679" s="24">
        <v>10023</v>
      </c>
    </row>
    <row r="3680" spans="2:8" x14ac:dyDescent="0.3">
      <c r="B3680" s="22">
        <v>1000600</v>
      </c>
      <c r="C3680" s="23" t="s">
        <v>2001</v>
      </c>
      <c r="D3680" s="23" t="str">
        <f>VLOOKUP(B3680,'5b'!$B$4:$E$904,2,FALSE)</f>
        <v>M</v>
      </c>
      <c r="E3680" s="23" t="str">
        <f>INDEX(Table,MATCH('Classwork 5'!B3680,'5b'!$B$4:$B$904,0),3)</f>
        <v>36-45</v>
      </c>
      <c r="F3680" s="23">
        <f>INDEX(Table,MATCH('Classwork 5'!B3680,'5b'!$B$4:$B$904,0),4)</f>
        <v>17</v>
      </c>
      <c r="G3680" s="23">
        <v>5</v>
      </c>
      <c r="H3680" s="24">
        <v>8846</v>
      </c>
    </row>
    <row r="3681" spans="2:8" x14ac:dyDescent="0.3">
      <c r="B3681" s="22">
        <v>1000600</v>
      </c>
      <c r="C3681" s="23" t="s">
        <v>2316</v>
      </c>
      <c r="D3681" s="23" t="str">
        <f>VLOOKUP(B3681,'5b'!$B$4:$E$904,2,FALSE)</f>
        <v>M</v>
      </c>
      <c r="E3681" s="23" t="str">
        <f>INDEX(Table,MATCH('Classwork 5'!B3681,'5b'!$B$4:$B$904,0),3)</f>
        <v>36-45</v>
      </c>
      <c r="F3681" s="23">
        <f>INDEX(Table,MATCH('Classwork 5'!B3681,'5b'!$B$4:$B$904,0),4)</f>
        <v>17</v>
      </c>
      <c r="G3681" s="23">
        <v>8</v>
      </c>
      <c r="H3681" s="24">
        <v>9960</v>
      </c>
    </row>
    <row r="3682" spans="2:8" x14ac:dyDescent="0.3">
      <c r="B3682" s="22">
        <v>1000601</v>
      </c>
      <c r="C3682" s="23" t="s">
        <v>2777</v>
      </c>
      <c r="D3682" s="23" t="str">
        <f>VLOOKUP(B3682,'5b'!$B$4:$E$904,2,FALSE)</f>
        <v>F</v>
      </c>
      <c r="E3682" s="23" t="str">
        <f>INDEX(Table,MATCH('Classwork 5'!B3682,'5b'!$B$4:$B$904,0),3)</f>
        <v>18-25</v>
      </c>
      <c r="F3682" s="23">
        <f>INDEX(Table,MATCH('Classwork 5'!B3682,'5b'!$B$4:$B$904,0),4)</f>
        <v>20</v>
      </c>
      <c r="G3682" s="23">
        <v>5</v>
      </c>
      <c r="H3682" s="24">
        <v>5235</v>
      </c>
    </row>
    <row r="3683" spans="2:8" x14ac:dyDescent="0.3">
      <c r="B3683" s="22">
        <v>1000601</v>
      </c>
      <c r="C3683" s="23" t="s">
        <v>3483</v>
      </c>
      <c r="D3683" s="23" t="str">
        <f>VLOOKUP(B3683,'5b'!$B$4:$E$904,2,FALSE)</f>
        <v>F</v>
      </c>
      <c r="E3683" s="23" t="str">
        <f>INDEX(Table,MATCH('Classwork 5'!B3683,'5b'!$B$4:$B$904,0),3)</f>
        <v>18-25</v>
      </c>
      <c r="F3683" s="23">
        <f>INDEX(Table,MATCH('Classwork 5'!B3683,'5b'!$B$4:$B$904,0),4)</f>
        <v>20</v>
      </c>
      <c r="G3683" s="23">
        <v>1</v>
      </c>
      <c r="H3683" s="24">
        <v>8242</v>
      </c>
    </row>
    <row r="3684" spans="2:8" x14ac:dyDescent="0.3">
      <c r="B3684" s="22">
        <v>1000601</v>
      </c>
      <c r="C3684" s="23" t="s">
        <v>2218</v>
      </c>
      <c r="D3684" s="23" t="str">
        <f>VLOOKUP(B3684,'5b'!$B$4:$E$904,2,FALSE)</f>
        <v>F</v>
      </c>
      <c r="E3684" s="23" t="str">
        <f>INDEX(Table,MATCH('Classwork 5'!B3684,'5b'!$B$4:$B$904,0),3)</f>
        <v>18-25</v>
      </c>
      <c r="F3684" s="23">
        <f>INDEX(Table,MATCH('Classwork 5'!B3684,'5b'!$B$4:$B$904,0),4)</f>
        <v>20</v>
      </c>
      <c r="G3684" s="23">
        <v>1</v>
      </c>
      <c r="H3684" s="24">
        <v>3988</v>
      </c>
    </row>
    <row r="3685" spans="2:8" x14ac:dyDescent="0.3">
      <c r="B3685" s="22">
        <v>1000601</v>
      </c>
      <c r="C3685" s="23" t="s">
        <v>2461</v>
      </c>
      <c r="D3685" s="23" t="str">
        <f>VLOOKUP(B3685,'5b'!$B$4:$E$904,2,FALSE)</f>
        <v>F</v>
      </c>
      <c r="E3685" s="23" t="str">
        <f>INDEX(Table,MATCH('Classwork 5'!B3685,'5b'!$B$4:$B$904,0),3)</f>
        <v>18-25</v>
      </c>
      <c r="F3685" s="23">
        <f>INDEX(Table,MATCH('Classwork 5'!B3685,'5b'!$B$4:$B$904,0),4)</f>
        <v>20</v>
      </c>
      <c r="G3685" s="23">
        <v>5</v>
      </c>
      <c r="H3685" s="24">
        <v>8866</v>
      </c>
    </row>
    <row r="3686" spans="2:8" x14ac:dyDescent="0.3">
      <c r="B3686" s="22">
        <v>1000601</v>
      </c>
      <c r="C3686" s="23" t="s">
        <v>2921</v>
      </c>
      <c r="D3686" s="23" t="str">
        <f>VLOOKUP(B3686,'5b'!$B$4:$E$904,2,FALSE)</f>
        <v>F</v>
      </c>
      <c r="E3686" s="23" t="str">
        <f>INDEX(Table,MATCH('Classwork 5'!B3686,'5b'!$B$4:$B$904,0),3)</f>
        <v>18-25</v>
      </c>
      <c r="F3686" s="23">
        <f>INDEX(Table,MATCH('Classwork 5'!B3686,'5b'!$B$4:$B$904,0),4)</f>
        <v>20</v>
      </c>
      <c r="G3686" s="23">
        <v>5</v>
      </c>
      <c r="H3686" s="24">
        <v>6911</v>
      </c>
    </row>
    <row r="3687" spans="2:8" x14ac:dyDescent="0.3">
      <c r="B3687" s="22">
        <v>1000601</v>
      </c>
      <c r="C3687" s="23" t="s">
        <v>2536</v>
      </c>
      <c r="D3687" s="23" t="str">
        <f>VLOOKUP(B3687,'5b'!$B$4:$E$904,2,FALSE)</f>
        <v>F</v>
      </c>
      <c r="E3687" s="23" t="str">
        <f>INDEX(Table,MATCH('Classwork 5'!B3687,'5b'!$B$4:$B$904,0),3)</f>
        <v>18-25</v>
      </c>
      <c r="F3687" s="23">
        <f>INDEX(Table,MATCH('Classwork 5'!B3687,'5b'!$B$4:$B$904,0),4)</f>
        <v>20</v>
      </c>
      <c r="G3687" s="23">
        <v>5</v>
      </c>
      <c r="H3687" s="24">
        <v>3701</v>
      </c>
    </row>
    <row r="3688" spans="2:8" x14ac:dyDescent="0.3">
      <c r="B3688" s="22">
        <v>1000601</v>
      </c>
      <c r="C3688" s="23" t="s">
        <v>3484</v>
      </c>
      <c r="D3688" s="23" t="str">
        <f>VLOOKUP(B3688,'5b'!$B$4:$E$904,2,FALSE)</f>
        <v>F</v>
      </c>
      <c r="E3688" s="23" t="str">
        <f>INDEX(Table,MATCH('Classwork 5'!B3688,'5b'!$B$4:$B$904,0),3)</f>
        <v>18-25</v>
      </c>
      <c r="F3688" s="23">
        <f>INDEX(Table,MATCH('Classwork 5'!B3688,'5b'!$B$4:$B$904,0),4)</f>
        <v>20</v>
      </c>
      <c r="G3688" s="23">
        <v>7</v>
      </c>
      <c r="H3688" s="24">
        <v>16656</v>
      </c>
    </row>
    <row r="3689" spans="2:8" x14ac:dyDescent="0.3">
      <c r="B3689" s="22">
        <v>1000601</v>
      </c>
      <c r="C3689" s="23" t="s">
        <v>3341</v>
      </c>
      <c r="D3689" s="23" t="str">
        <f>VLOOKUP(B3689,'5b'!$B$4:$E$904,2,FALSE)</f>
        <v>F</v>
      </c>
      <c r="E3689" s="23" t="str">
        <f>INDEX(Table,MATCH('Classwork 5'!B3689,'5b'!$B$4:$B$904,0),3)</f>
        <v>18-25</v>
      </c>
      <c r="F3689" s="23">
        <f>INDEX(Table,MATCH('Classwork 5'!B3689,'5b'!$B$4:$B$904,0),4)</f>
        <v>20</v>
      </c>
      <c r="G3689" s="23">
        <v>8</v>
      </c>
      <c r="H3689" s="24">
        <v>6165</v>
      </c>
    </row>
    <row r="3690" spans="2:8" x14ac:dyDescent="0.3">
      <c r="B3690" s="22">
        <v>1000601</v>
      </c>
      <c r="C3690" s="23" t="s">
        <v>2142</v>
      </c>
      <c r="D3690" s="23" t="str">
        <f>VLOOKUP(B3690,'5b'!$B$4:$E$904,2,FALSE)</f>
        <v>F</v>
      </c>
      <c r="E3690" s="23" t="str">
        <f>INDEX(Table,MATCH('Classwork 5'!B3690,'5b'!$B$4:$B$904,0),3)</f>
        <v>18-25</v>
      </c>
      <c r="F3690" s="23">
        <f>INDEX(Table,MATCH('Classwork 5'!B3690,'5b'!$B$4:$B$904,0),4)</f>
        <v>20</v>
      </c>
      <c r="G3690" s="23">
        <v>1</v>
      </c>
      <c r="H3690" s="24">
        <v>8190</v>
      </c>
    </row>
    <row r="3691" spans="2:8" x14ac:dyDescent="0.3">
      <c r="B3691" s="22">
        <v>1000602</v>
      </c>
      <c r="C3691" s="23" t="s">
        <v>1942</v>
      </c>
      <c r="D3691" s="23" t="str">
        <f>VLOOKUP(B3691,'5b'!$B$4:$E$904,2,FALSE)</f>
        <v>F</v>
      </c>
      <c r="E3691" s="23" t="str">
        <f>INDEX(Table,MATCH('Classwork 5'!B3691,'5b'!$B$4:$B$904,0),3)</f>
        <v>55+</v>
      </c>
      <c r="F3691" s="23">
        <f>INDEX(Table,MATCH('Classwork 5'!B3691,'5b'!$B$4:$B$904,0),4)</f>
        <v>6</v>
      </c>
      <c r="G3691" s="23">
        <v>1</v>
      </c>
      <c r="H3691" s="24">
        <v>19512</v>
      </c>
    </row>
    <row r="3692" spans="2:8" x14ac:dyDescent="0.3">
      <c r="B3692" s="22">
        <v>1000602</v>
      </c>
      <c r="C3692" s="23" t="s">
        <v>2839</v>
      </c>
      <c r="D3692" s="23" t="str">
        <f>VLOOKUP(B3692,'5b'!$B$4:$E$904,2,FALSE)</f>
        <v>F</v>
      </c>
      <c r="E3692" s="23" t="str">
        <f>INDEX(Table,MATCH('Classwork 5'!B3692,'5b'!$B$4:$B$904,0),3)</f>
        <v>55+</v>
      </c>
      <c r="F3692" s="23">
        <f>INDEX(Table,MATCH('Classwork 5'!B3692,'5b'!$B$4:$B$904,0),4)</f>
        <v>6</v>
      </c>
      <c r="G3692" s="23">
        <v>11</v>
      </c>
      <c r="H3692" s="24">
        <v>7377</v>
      </c>
    </row>
    <row r="3693" spans="2:8" x14ac:dyDescent="0.3">
      <c r="B3693" s="22">
        <v>1000602</v>
      </c>
      <c r="C3693" s="23" t="s">
        <v>2425</v>
      </c>
      <c r="D3693" s="23" t="str">
        <f>VLOOKUP(B3693,'5b'!$B$4:$E$904,2,FALSE)</f>
        <v>F</v>
      </c>
      <c r="E3693" s="23" t="str">
        <f>INDEX(Table,MATCH('Classwork 5'!B3693,'5b'!$B$4:$B$904,0),3)</f>
        <v>55+</v>
      </c>
      <c r="F3693" s="23">
        <f>INDEX(Table,MATCH('Classwork 5'!B3693,'5b'!$B$4:$B$904,0),4)</f>
        <v>6</v>
      </c>
      <c r="G3693" s="23">
        <v>1</v>
      </c>
      <c r="H3693" s="24">
        <v>4065</v>
      </c>
    </row>
    <row r="3694" spans="2:8" x14ac:dyDescent="0.3">
      <c r="B3694" s="22">
        <v>1000602</v>
      </c>
      <c r="C3694" s="23" t="s">
        <v>3457</v>
      </c>
      <c r="D3694" s="23" t="str">
        <f>VLOOKUP(B3694,'5b'!$B$4:$E$904,2,FALSE)</f>
        <v>F</v>
      </c>
      <c r="E3694" s="23" t="str">
        <f>INDEX(Table,MATCH('Classwork 5'!B3694,'5b'!$B$4:$B$904,0),3)</f>
        <v>55+</v>
      </c>
      <c r="F3694" s="23">
        <f>INDEX(Table,MATCH('Classwork 5'!B3694,'5b'!$B$4:$B$904,0),4)</f>
        <v>6</v>
      </c>
      <c r="G3694" s="23">
        <v>8</v>
      </c>
      <c r="H3694" s="24">
        <v>10035</v>
      </c>
    </row>
    <row r="3695" spans="2:8" x14ac:dyDescent="0.3">
      <c r="B3695" s="22">
        <v>1000603</v>
      </c>
      <c r="C3695" s="23" t="s">
        <v>2666</v>
      </c>
      <c r="D3695" s="23" t="str">
        <f>VLOOKUP(B3695,'5b'!$B$4:$E$904,2,FALSE)</f>
        <v>F</v>
      </c>
      <c r="E3695" s="23" t="str">
        <f>INDEX(Table,MATCH('Classwork 5'!B3695,'5b'!$B$4:$B$904,0),3)</f>
        <v>26-35</v>
      </c>
      <c r="F3695" s="23">
        <f>INDEX(Table,MATCH('Classwork 5'!B3695,'5b'!$B$4:$B$904,0),4)</f>
        <v>6</v>
      </c>
      <c r="G3695" s="23">
        <v>5</v>
      </c>
      <c r="H3695" s="24">
        <v>6869</v>
      </c>
    </row>
    <row r="3696" spans="2:8" x14ac:dyDescent="0.3">
      <c r="B3696" s="22">
        <v>1000603</v>
      </c>
      <c r="C3696" s="23" t="s">
        <v>3240</v>
      </c>
      <c r="D3696" s="23" t="str">
        <f>VLOOKUP(B3696,'5b'!$B$4:$E$904,2,FALSE)</f>
        <v>F</v>
      </c>
      <c r="E3696" s="23" t="str">
        <f>INDEX(Table,MATCH('Classwork 5'!B3696,'5b'!$B$4:$B$904,0),3)</f>
        <v>26-35</v>
      </c>
      <c r="F3696" s="23">
        <f>INDEX(Table,MATCH('Classwork 5'!B3696,'5b'!$B$4:$B$904,0),4)</f>
        <v>6</v>
      </c>
      <c r="G3696" s="23">
        <v>5</v>
      </c>
      <c r="H3696" s="24">
        <v>3441</v>
      </c>
    </row>
    <row r="3697" spans="2:8" x14ac:dyDescent="0.3">
      <c r="B3697" s="22">
        <v>1000603</v>
      </c>
      <c r="C3697" s="23" t="s">
        <v>2342</v>
      </c>
      <c r="D3697" s="23" t="str">
        <f>VLOOKUP(B3697,'5b'!$B$4:$E$904,2,FALSE)</f>
        <v>F</v>
      </c>
      <c r="E3697" s="23" t="str">
        <f>INDEX(Table,MATCH('Classwork 5'!B3697,'5b'!$B$4:$B$904,0),3)</f>
        <v>26-35</v>
      </c>
      <c r="F3697" s="23">
        <f>INDEX(Table,MATCH('Classwork 5'!B3697,'5b'!$B$4:$B$904,0),4)</f>
        <v>6</v>
      </c>
      <c r="G3697" s="23">
        <v>5</v>
      </c>
      <c r="H3697" s="24">
        <v>5173</v>
      </c>
    </row>
    <row r="3698" spans="2:8" x14ac:dyDescent="0.3">
      <c r="B3698" s="22">
        <v>1000603</v>
      </c>
      <c r="C3698" s="23" t="s">
        <v>2194</v>
      </c>
      <c r="D3698" s="23" t="str">
        <f>VLOOKUP(B3698,'5b'!$B$4:$E$904,2,FALSE)</f>
        <v>F</v>
      </c>
      <c r="E3698" s="23" t="str">
        <f>INDEX(Table,MATCH('Classwork 5'!B3698,'5b'!$B$4:$B$904,0),3)</f>
        <v>26-35</v>
      </c>
      <c r="F3698" s="23">
        <f>INDEX(Table,MATCH('Classwork 5'!B3698,'5b'!$B$4:$B$904,0),4)</f>
        <v>6</v>
      </c>
      <c r="G3698" s="23">
        <v>1</v>
      </c>
      <c r="H3698" s="24">
        <v>15732</v>
      </c>
    </row>
    <row r="3699" spans="2:8" x14ac:dyDescent="0.3">
      <c r="B3699" s="22">
        <v>1000603</v>
      </c>
      <c r="C3699" s="23" t="s">
        <v>2426</v>
      </c>
      <c r="D3699" s="23" t="str">
        <f>VLOOKUP(B3699,'5b'!$B$4:$E$904,2,FALSE)</f>
        <v>F</v>
      </c>
      <c r="E3699" s="23" t="str">
        <f>INDEX(Table,MATCH('Classwork 5'!B3699,'5b'!$B$4:$B$904,0),3)</f>
        <v>26-35</v>
      </c>
      <c r="F3699" s="23">
        <f>INDEX(Table,MATCH('Classwork 5'!B3699,'5b'!$B$4:$B$904,0),4)</f>
        <v>6</v>
      </c>
      <c r="G3699" s="23">
        <v>1</v>
      </c>
      <c r="H3699" s="24">
        <v>15339</v>
      </c>
    </row>
    <row r="3700" spans="2:8" x14ac:dyDescent="0.3">
      <c r="B3700" s="22">
        <v>1000603</v>
      </c>
      <c r="C3700" s="23" t="s">
        <v>2037</v>
      </c>
      <c r="D3700" s="23" t="str">
        <f>VLOOKUP(B3700,'5b'!$B$4:$E$904,2,FALSE)</f>
        <v>F</v>
      </c>
      <c r="E3700" s="23" t="str">
        <f>INDEX(Table,MATCH('Classwork 5'!B3700,'5b'!$B$4:$B$904,0),3)</f>
        <v>26-35</v>
      </c>
      <c r="F3700" s="23">
        <f>INDEX(Table,MATCH('Classwork 5'!B3700,'5b'!$B$4:$B$904,0),4)</f>
        <v>6</v>
      </c>
      <c r="G3700" s="23">
        <v>1</v>
      </c>
      <c r="H3700" s="24">
        <v>11379</v>
      </c>
    </row>
    <row r="3701" spans="2:8" x14ac:dyDescent="0.3">
      <c r="B3701" s="22">
        <v>1000603</v>
      </c>
      <c r="C3701" s="23" t="s">
        <v>3485</v>
      </c>
      <c r="D3701" s="23" t="str">
        <f>VLOOKUP(B3701,'5b'!$B$4:$E$904,2,FALSE)</f>
        <v>F</v>
      </c>
      <c r="E3701" s="23" t="str">
        <f>INDEX(Table,MATCH('Classwork 5'!B3701,'5b'!$B$4:$B$904,0),3)</f>
        <v>26-35</v>
      </c>
      <c r="F3701" s="23">
        <f>INDEX(Table,MATCH('Classwork 5'!B3701,'5b'!$B$4:$B$904,0),4)</f>
        <v>6</v>
      </c>
      <c r="G3701" s="23">
        <v>1</v>
      </c>
      <c r="H3701" s="24">
        <v>15865</v>
      </c>
    </row>
    <row r="3702" spans="2:8" x14ac:dyDescent="0.3">
      <c r="B3702" s="22">
        <v>1000604</v>
      </c>
      <c r="C3702" s="23" t="s">
        <v>1955</v>
      </c>
      <c r="D3702" s="23" t="str">
        <f>VLOOKUP(B3702,'5b'!$B$4:$E$904,2,FALSE)</f>
        <v>M</v>
      </c>
      <c r="E3702" s="23" t="str">
        <f>INDEX(Table,MATCH('Classwork 5'!B3702,'5b'!$B$4:$B$904,0),3)</f>
        <v>46-50</v>
      </c>
      <c r="F3702" s="23">
        <f>INDEX(Table,MATCH('Classwork 5'!B3702,'5b'!$B$4:$B$904,0),4)</f>
        <v>17</v>
      </c>
      <c r="G3702" s="23">
        <v>5</v>
      </c>
      <c r="H3702" s="24">
        <v>7164</v>
      </c>
    </row>
    <row r="3703" spans="2:8" x14ac:dyDescent="0.3">
      <c r="B3703" s="22">
        <v>1000604</v>
      </c>
      <c r="C3703" s="23" t="s">
        <v>2388</v>
      </c>
      <c r="D3703" s="23" t="str">
        <f>VLOOKUP(B3703,'5b'!$B$4:$E$904,2,FALSE)</f>
        <v>M</v>
      </c>
      <c r="E3703" s="23" t="str">
        <f>INDEX(Table,MATCH('Classwork 5'!B3703,'5b'!$B$4:$B$904,0),3)</f>
        <v>46-50</v>
      </c>
      <c r="F3703" s="23">
        <f>INDEX(Table,MATCH('Classwork 5'!B3703,'5b'!$B$4:$B$904,0),4)</f>
        <v>17</v>
      </c>
      <c r="G3703" s="23">
        <v>5</v>
      </c>
      <c r="H3703" s="24">
        <v>5289</v>
      </c>
    </row>
    <row r="3704" spans="2:8" x14ac:dyDescent="0.3">
      <c r="B3704" s="22">
        <v>1000604</v>
      </c>
      <c r="C3704" s="23" t="s">
        <v>3486</v>
      </c>
      <c r="D3704" s="23" t="str">
        <f>VLOOKUP(B3704,'5b'!$B$4:$E$904,2,FALSE)</f>
        <v>M</v>
      </c>
      <c r="E3704" s="23" t="str">
        <f>INDEX(Table,MATCH('Classwork 5'!B3704,'5b'!$B$4:$B$904,0),3)</f>
        <v>46-50</v>
      </c>
      <c r="F3704" s="23">
        <f>INDEX(Table,MATCH('Classwork 5'!B3704,'5b'!$B$4:$B$904,0),4)</f>
        <v>17</v>
      </c>
      <c r="G3704" s="23">
        <v>15</v>
      </c>
      <c r="H3704" s="24">
        <v>8407</v>
      </c>
    </row>
    <row r="3705" spans="2:8" x14ac:dyDescent="0.3">
      <c r="B3705" s="22">
        <v>1000604</v>
      </c>
      <c r="C3705" s="23" t="s">
        <v>1973</v>
      </c>
      <c r="D3705" s="23" t="str">
        <f>VLOOKUP(B3705,'5b'!$B$4:$E$904,2,FALSE)</f>
        <v>M</v>
      </c>
      <c r="E3705" s="23" t="str">
        <f>INDEX(Table,MATCH('Classwork 5'!B3705,'5b'!$B$4:$B$904,0),3)</f>
        <v>46-50</v>
      </c>
      <c r="F3705" s="23">
        <f>INDEX(Table,MATCH('Classwork 5'!B3705,'5b'!$B$4:$B$904,0),4)</f>
        <v>17</v>
      </c>
      <c r="G3705" s="23">
        <v>1</v>
      </c>
      <c r="H3705" s="24">
        <v>11782</v>
      </c>
    </row>
    <row r="3706" spans="2:8" x14ac:dyDescent="0.3">
      <c r="B3706" s="22">
        <v>1000604</v>
      </c>
      <c r="C3706" s="23" t="s">
        <v>2062</v>
      </c>
      <c r="D3706" s="23" t="str">
        <f>VLOOKUP(B3706,'5b'!$B$4:$E$904,2,FALSE)</f>
        <v>M</v>
      </c>
      <c r="E3706" s="23" t="str">
        <f>INDEX(Table,MATCH('Classwork 5'!B3706,'5b'!$B$4:$B$904,0),3)</f>
        <v>46-50</v>
      </c>
      <c r="F3706" s="23">
        <f>INDEX(Table,MATCH('Classwork 5'!B3706,'5b'!$B$4:$B$904,0),4)</f>
        <v>17</v>
      </c>
      <c r="G3706" s="23">
        <v>1</v>
      </c>
      <c r="H3706" s="24">
        <v>11897</v>
      </c>
    </row>
    <row r="3707" spans="2:8" x14ac:dyDescent="0.3">
      <c r="B3707" s="22">
        <v>1000604</v>
      </c>
      <c r="C3707" s="23" t="s">
        <v>1974</v>
      </c>
      <c r="D3707" s="23" t="str">
        <f>VLOOKUP(B3707,'5b'!$B$4:$E$904,2,FALSE)</f>
        <v>M</v>
      </c>
      <c r="E3707" s="23" t="str">
        <f>INDEX(Table,MATCH('Classwork 5'!B3707,'5b'!$B$4:$B$904,0),3)</f>
        <v>46-50</v>
      </c>
      <c r="F3707" s="23">
        <f>INDEX(Table,MATCH('Classwork 5'!B3707,'5b'!$B$4:$B$904,0),4)</f>
        <v>17</v>
      </c>
      <c r="G3707" s="23">
        <v>1</v>
      </c>
      <c r="H3707" s="24">
        <v>11679</v>
      </c>
    </row>
    <row r="3708" spans="2:8" x14ac:dyDescent="0.3">
      <c r="B3708" s="22">
        <v>1000604</v>
      </c>
      <c r="C3708" s="23" t="s">
        <v>2194</v>
      </c>
      <c r="D3708" s="23" t="str">
        <f>VLOOKUP(B3708,'5b'!$B$4:$E$904,2,FALSE)</f>
        <v>M</v>
      </c>
      <c r="E3708" s="23" t="str">
        <f>INDEX(Table,MATCH('Classwork 5'!B3708,'5b'!$B$4:$B$904,0),3)</f>
        <v>46-50</v>
      </c>
      <c r="F3708" s="23">
        <f>INDEX(Table,MATCH('Classwork 5'!B3708,'5b'!$B$4:$B$904,0),4)</f>
        <v>17</v>
      </c>
      <c r="G3708" s="23">
        <v>1</v>
      </c>
      <c r="H3708" s="24">
        <v>15172</v>
      </c>
    </row>
    <row r="3709" spans="2:8" x14ac:dyDescent="0.3">
      <c r="B3709" s="22">
        <v>1000604</v>
      </c>
      <c r="C3709" s="23" t="s">
        <v>2367</v>
      </c>
      <c r="D3709" s="23" t="str">
        <f>VLOOKUP(B3709,'5b'!$B$4:$E$904,2,FALSE)</f>
        <v>M</v>
      </c>
      <c r="E3709" s="23" t="str">
        <f>INDEX(Table,MATCH('Classwork 5'!B3709,'5b'!$B$4:$B$904,0),3)</f>
        <v>46-50</v>
      </c>
      <c r="F3709" s="23">
        <f>INDEX(Table,MATCH('Classwork 5'!B3709,'5b'!$B$4:$B$904,0),4)</f>
        <v>17</v>
      </c>
      <c r="G3709" s="23">
        <v>1</v>
      </c>
      <c r="H3709" s="24">
        <v>7668</v>
      </c>
    </row>
    <row r="3710" spans="2:8" x14ac:dyDescent="0.3">
      <c r="B3710" s="22">
        <v>1000604</v>
      </c>
      <c r="C3710" s="23" t="s">
        <v>2529</v>
      </c>
      <c r="D3710" s="23" t="str">
        <f>VLOOKUP(B3710,'5b'!$B$4:$E$904,2,FALSE)</f>
        <v>M</v>
      </c>
      <c r="E3710" s="23" t="str">
        <f>INDEX(Table,MATCH('Classwork 5'!B3710,'5b'!$B$4:$B$904,0),3)</f>
        <v>46-50</v>
      </c>
      <c r="F3710" s="23">
        <f>INDEX(Table,MATCH('Classwork 5'!B3710,'5b'!$B$4:$B$904,0),4)</f>
        <v>17</v>
      </c>
      <c r="G3710" s="23">
        <v>1</v>
      </c>
      <c r="H3710" s="24">
        <v>11591</v>
      </c>
    </row>
    <row r="3711" spans="2:8" x14ac:dyDescent="0.3">
      <c r="B3711" s="22">
        <v>1000604</v>
      </c>
      <c r="C3711" s="23" t="s">
        <v>3485</v>
      </c>
      <c r="D3711" s="23" t="str">
        <f>VLOOKUP(B3711,'5b'!$B$4:$E$904,2,FALSE)</f>
        <v>M</v>
      </c>
      <c r="E3711" s="23" t="str">
        <f>INDEX(Table,MATCH('Classwork 5'!B3711,'5b'!$B$4:$B$904,0),3)</f>
        <v>46-50</v>
      </c>
      <c r="F3711" s="23">
        <f>INDEX(Table,MATCH('Classwork 5'!B3711,'5b'!$B$4:$B$904,0),4)</f>
        <v>17</v>
      </c>
      <c r="G3711" s="23">
        <v>1</v>
      </c>
      <c r="H3711" s="24">
        <v>11678</v>
      </c>
    </row>
    <row r="3712" spans="2:8" x14ac:dyDescent="0.3">
      <c r="B3712" s="22">
        <v>1000604</v>
      </c>
      <c r="C3712" s="23" t="s">
        <v>3475</v>
      </c>
      <c r="D3712" s="23" t="str">
        <f>VLOOKUP(B3712,'5b'!$B$4:$E$904,2,FALSE)</f>
        <v>M</v>
      </c>
      <c r="E3712" s="23" t="str">
        <f>INDEX(Table,MATCH('Classwork 5'!B3712,'5b'!$B$4:$B$904,0),3)</f>
        <v>46-50</v>
      </c>
      <c r="F3712" s="23">
        <f>INDEX(Table,MATCH('Classwork 5'!B3712,'5b'!$B$4:$B$904,0),4)</f>
        <v>17</v>
      </c>
      <c r="G3712" s="23">
        <v>1</v>
      </c>
      <c r="H3712" s="24">
        <v>8187</v>
      </c>
    </row>
    <row r="3713" spans="2:8" x14ac:dyDescent="0.3">
      <c r="B3713" s="22">
        <v>1000605</v>
      </c>
      <c r="C3713" s="23" t="s">
        <v>2730</v>
      </c>
      <c r="D3713" s="23" t="str">
        <f>VLOOKUP(B3713,'5b'!$B$4:$E$904,2,FALSE)</f>
        <v>F</v>
      </c>
      <c r="E3713" s="23" t="str">
        <f>INDEX(Table,MATCH('Classwork 5'!B3713,'5b'!$B$4:$B$904,0),3)</f>
        <v>18-25</v>
      </c>
      <c r="F3713" s="23">
        <f>INDEX(Table,MATCH('Classwork 5'!B3713,'5b'!$B$4:$B$904,0),4)</f>
        <v>4</v>
      </c>
      <c r="G3713" s="23">
        <v>5</v>
      </c>
      <c r="H3713" s="24">
        <v>3697</v>
      </c>
    </row>
    <row r="3714" spans="2:8" x14ac:dyDescent="0.3">
      <c r="B3714" s="22">
        <v>1000605</v>
      </c>
      <c r="C3714" s="23" t="s">
        <v>3433</v>
      </c>
      <c r="D3714" s="23" t="str">
        <f>VLOOKUP(B3714,'5b'!$B$4:$E$904,2,FALSE)</f>
        <v>F</v>
      </c>
      <c r="E3714" s="23" t="str">
        <f>INDEX(Table,MATCH('Classwork 5'!B3714,'5b'!$B$4:$B$904,0),3)</f>
        <v>18-25</v>
      </c>
      <c r="F3714" s="23">
        <f>INDEX(Table,MATCH('Classwork 5'!B3714,'5b'!$B$4:$B$904,0),4)</f>
        <v>4</v>
      </c>
      <c r="G3714" s="23">
        <v>13</v>
      </c>
      <c r="H3714" s="24">
        <v>951</v>
      </c>
    </row>
    <row r="3715" spans="2:8" x14ac:dyDescent="0.3">
      <c r="B3715" s="22">
        <v>1000605</v>
      </c>
      <c r="C3715" s="23" t="s">
        <v>2384</v>
      </c>
      <c r="D3715" s="23" t="str">
        <f>VLOOKUP(B3715,'5b'!$B$4:$E$904,2,FALSE)</f>
        <v>F</v>
      </c>
      <c r="E3715" s="23" t="str">
        <f>INDEX(Table,MATCH('Classwork 5'!B3715,'5b'!$B$4:$B$904,0),3)</f>
        <v>18-25</v>
      </c>
      <c r="F3715" s="23">
        <f>INDEX(Table,MATCH('Classwork 5'!B3715,'5b'!$B$4:$B$904,0),4)</f>
        <v>4</v>
      </c>
      <c r="G3715" s="23">
        <v>6</v>
      </c>
      <c r="H3715" s="24">
        <v>12428</v>
      </c>
    </row>
    <row r="3716" spans="2:8" x14ac:dyDescent="0.3">
      <c r="B3716" s="22">
        <v>1000605</v>
      </c>
      <c r="C3716" s="23" t="s">
        <v>3131</v>
      </c>
      <c r="D3716" s="23" t="str">
        <f>VLOOKUP(B3716,'5b'!$B$4:$E$904,2,FALSE)</f>
        <v>F</v>
      </c>
      <c r="E3716" s="23" t="str">
        <f>INDEX(Table,MATCH('Classwork 5'!B3716,'5b'!$B$4:$B$904,0),3)</f>
        <v>18-25</v>
      </c>
      <c r="F3716" s="23">
        <f>INDEX(Table,MATCH('Classwork 5'!B3716,'5b'!$B$4:$B$904,0),4)</f>
        <v>4</v>
      </c>
      <c r="G3716" s="23">
        <v>16</v>
      </c>
      <c r="H3716" s="24">
        <v>20788</v>
      </c>
    </row>
    <row r="3717" spans="2:8" x14ac:dyDescent="0.3">
      <c r="B3717" s="22">
        <v>1000605</v>
      </c>
      <c r="C3717" s="23" t="s">
        <v>2817</v>
      </c>
      <c r="D3717" s="23" t="str">
        <f>VLOOKUP(B3717,'5b'!$B$4:$E$904,2,FALSE)</f>
        <v>F</v>
      </c>
      <c r="E3717" s="23" t="str">
        <f>INDEX(Table,MATCH('Classwork 5'!B3717,'5b'!$B$4:$B$904,0),3)</f>
        <v>18-25</v>
      </c>
      <c r="F3717" s="23">
        <f>INDEX(Table,MATCH('Classwork 5'!B3717,'5b'!$B$4:$B$904,0),4)</f>
        <v>4</v>
      </c>
      <c r="G3717" s="23">
        <v>3</v>
      </c>
      <c r="H3717" s="24">
        <v>13417</v>
      </c>
    </row>
    <row r="3718" spans="2:8" x14ac:dyDescent="0.3">
      <c r="B3718" s="22">
        <v>1000605</v>
      </c>
      <c r="C3718" s="23" t="s">
        <v>2294</v>
      </c>
      <c r="D3718" s="23" t="str">
        <f>VLOOKUP(B3718,'5b'!$B$4:$E$904,2,FALSE)</f>
        <v>F</v>
      </c>
      <c r="E3718" s="23" t="str">
        <f>INDEX(Table,MATCH('Classwork 5'!B3718,'5b'!$B$4:$B$904,0),3)</f>
        <v>18-25</v>
      </c>
      <c r="F3718" s="23">
        <f>INDEX(Table,MATCH('Classwork 5'!B3718,'5b'!$B$4:$B$904,0),4)</f>
        <v>4</v>
      </c>
      <c r="G3718" s="23">
        <v>8</v>
      </c>
      <c r="H3718" s="24">
        <v>8044</v>
      </c>
    </row>
    <row r="3719" spans="2:8" x14ac:dyDescent="0.3">
      <c r="B3719" s="22">
        <v>1000606</v>
      </c>
      <c r="C3719" s="23" t="s">
        <v>2262</v>
      </c>
      <c r="D3719" s="23" t="str">
        <f>VLOOKUP(B3719,'5b'!$B$4:$E$904,2,FALSE)</f>
        <v>F</v>
      </c>
      <c r="E3719" s="23" t="str">
        <f>INDEX(Table,MATCH('Classwork 5'!B3719,'5b'!$B$4:$B$904,0),3)</f>
        <v>0-17</v>
      </c>
      <c r="F3719" s="23">
        <f>INDEX(Table,MATCH('Classwork 5'!B3719,'5b'!$B$4:$B$904,0),4)</f>
        <v>10</v>
      </c>
      <c r="G3719" s="23">
        <v>4</v>
      </c>
      <c r="H3719" s="24">
        <v>3533</v>
      </c>
    </row>
    <row r="3720" spans="2:8" x14ac:dyDescent="0.3">
      <c r="B3720" s="22">
        <v>1000608</v>
      </c>
      <c r="C3720" s="23" t="s">
        <v>2334</v>
      </c>
      <c r="D3720" s="23" t="str">
        <f>VLOOKUP(B3720,'5b'!$B$4:$E$904,2,FALSE)</f>
        <v>M</v>
      </c>
      <c r="E3720" s="23" t="str">
        <f>INDEX(Table,MATCH('Classwork 5'!B3720,'5b'!$B$4:$B$904,0),3)</f>
        <v>18-25</v>
      </c>
      <c r="F3720" s="23">
        <f>INDEX(Table,MATCH('Classwork 5'!B3720,'5b'!$B$4:$B$904,0),4)</f>
        <v>4</v>
      </c>
      <c r="G3720" s="23">
        <v>5</v>
      </c>
      <c r="H3720" s="24">
        <v>6891</v>
      </c>
    </row>
    <row r="3721" spans="2:8" x14ac:dyDescent="0.3">
      <c r="B3721" s="22">
        <v>1000608</v>
      </c>
      <c r="C3721" s="23" t="s">
        <v>3487</v>
      </c>
      <c r="D3721" s="23" t="str">
        <f>VLOOKUP(B3721,'5b'!$B$4:$E$904,2,FALSE)</f>
        <v>M</v>
      </c>
      <c r="E3721" s="23" t="str">
        <f>INDEX(Table,MATCH('Classwork 5'!B3721,'5b'!$B$4:$B$904,0),3)</f>
        <v>18-25</v>
      </c>
      <c r="F3721" s="23">
        <f>INDEX(Table,MATCH('Classwork 5'!B3721,'5b'!$B$4:$B$904,0),4)</f>
        <v>4</v>
      </c>
      <c r="G3721" s="23">
        <v>5</v>
      </c>
      <c r="H3721" s="24">
        <v>5154</v>
      </c>
    </row>
    <row r="3722" spans="2:8" x14ac:dyDescent="0.3">
      <c r="B3722" s="22">
        <v>1000608</v>
      </c>
      <c r="C3722" s="23" t="s">
        <v>2127</v>
      </c>
      <c r="D3722" s="23" t="str">
        <f>VLOOKUP(B3722,'5b'!$B$4:$E$904,2,FALSE)</f>
        <v>M</v>
      </c>
      <c r="E3722" s="23" t="str">
        <f>INDEX(Table,MATCH('Classwork 5'!B3722,'5b'!$B$4:$B$904,0),3)</f>
        <v>18-25</v>
      </c>
      <c r="F3722" s="23">
        <f>INDEX(Table,MATCH('Classwork 5'!B3722,'5b'!$B$4:$B$904,0),4)</f>
        <v>4</v>
      </c>
      <c r="G3722" s="23">
        <v>5</v>
      </c>
      <c r="H3722" s="24">
        <v>7146</v>
      </c>
    </row>
    <row r="3723" spans="2:8" x14ac:dyDescent="0.3">
      <c r="B3723" s="22">
        <v>1000608</v>
      </c>
      <c r="C3723" s="23" t="s">
        <v>2112</v>
      </c>
      <c r="D3723" s="23" t="str">
        <f>VLOOKUP(B3723,'5b'!$B$4:$E$904,2,FALSE)</f>
        <v>M</v>
      </c>
      <c r="E3723" s="23" t="str">
        <f>INDEX(Table,MATCH('Classwork 5'!B3723,'5b'!$B$4:$B$904,0),3)</f>
        <v>18-25</v>
      </c>
      <c r="F3723" s="23">
        <f>INDEX(Table,MATCH('Classwork 5'!B3723,'5b'!$B$4:$B$904,0),4)</f>
        <v>4</v>
      </c>
      <c r="G3723" s="23">
        <v>11</v>
      </c>
      <c r="H3723" s="24">
        <v>3218</v>
      </c>
    </row>
    <row r="3724" spans="2:8" x14ac:dyDescent="0.3">
      <c r="B3724" s="22">
        <v>1000608</v>
      </c>
      <c r="C3724" s="23" t="s">
        <v>1944</v>
      </c>
      <c r="D3724" s="23" t="str">
        <f>VLOOKUP(B3724,'5b'!$B$4:$E$904,2,FALSE)</f>
        <v>M</v>
      </c>
      <c r="E3724" s="23" t="str">
        <f>INDEX(Table,MATCH('Classwork 5'!B3724,'5b'!$B$4:$B$904,0),3)</f>
        <v>18-25</v>
      </c>
      <c r="F3724" s="23">
        <f>INDEX(Table,MATCH('Classwork 5'!B3724,'5b'!$B$4:$B$904,0),4)</f>
        <v>4</v>
      </c>
      <c r="G3724" s="23">
        <v>8</v>
      </c>
      <c r="H3724" s="24">
        <v>5988</v>
      </c>
    </row>
    <row r="3725" spans="2:8" x14ac:dyDescent="0.3">
      <c r="B3725" s="22">
        <v>1000608</v>
      </c>
      <c r="C3725" s="23" t="s">
        <v>2407</v>
      </c>
      <c r="D3725" s="23" t="str">
        <f>VLOOKUP(B3725,'5b'!$B$4:$E$904,2,FALSE)</f>
        <v>M</v>
      </c>
      <c r="E3725" s="23" t="str">
        <f>INDEX(Table,MATCH('Classwork 5'!B3725,'5b'!$B$4:$B$904,0),3)</f>
        <v>18-25</v>
      </c>
      <c r="F3725" s="23">
        <f>INDEX(Table,MATCH('Classwork 5'!B3725,'5b'!$B$4:$B$904,0),4)</f>
        <v>4</v>
      </c>
      <c r="G3725" s="23">
        <v>5</v>
      </c>
      <c r="H3725" s="24">
        <v>1995</v>
      </c>
    </row>
    <row r="3726" spans="2:8" x14ac:dyDescent="0.3">
      <c r="B3726" s="22">
        <v>1000609</v>
      </c>
      <c r="C3726" s="23" t="s">
        <v>2653</v>
      </c>
      <c r="D3726" s="23" t="str">
        <f>VLOOKUP(B3726,'5b'!$B$4:$E$904,2,FALSE)</f>
        <v>M</v>
      </c>
      <c r="E3726" s="23" t="str">
        <f>INDEX(Table,MATCH('Classwork 5'!B3726,'5b'!$B$4:$B$904,0),3)</f>
        <v>26-35</v>
      </c>
      <c r="F3726" s="23">
        <f>INDEX(Table,MATCH('Classwork 5'!B3726,'5b'!$B$4:$B$904,0),4)</f>
        <v>7</v>
      </c>
      <c r="G3726" s="23">
        <v>8</v>
      </c>
      <c r="H3726" s="24">
        <v>7757</v>
      </c>
    </row>
    <row r="3727" spans="2:8" x14ac:dyDescent="0.3">
      <c r="B3727" s="22">
        <v>1000609</v>
      </c>
      <c r="C3727" s="23" t="s">
        <v>2706</v>
      </c>
      <c r="D3727" s="23" t="str">
        <f>VLOOKUP(B3727,'5b'!$B$4:$E$904,2,FALSE)</f>
        <v>M</v>
      </c>
      <c r="E3727" s="23" t="str">
        <f>INDEX(Table,MATCH('Classwork 5'!B3727,'5b'!$B$4:$B$904,0),3)</f>
        <v>26-35</v>
      </c>
      <c r="F3727" s="23">
        <f>INDEX(Table,MATCH('Classwork 5'!B3727,'5b'!$B$4:$B$904,0),4)</f>
        <v>7</v>
      </c>
      <c r="G3727" s="23">
        <v>5</v>
      </c>
      <c r="H3727" s="24">
        <v>5326</v>
      </c>
    </row>
    <row r="3728" spans="2:8" x14ac:dyDescent="0.3">
      <c r="B3728" s="22">
        <v>1000609</v>
      </c>
      <c r="C3728" s="23" t="s">
        <v>2464</v>
      </c>
      <c r="D3728" s="23" t="str">
        <f>VLOOKUP(B3728,'5b'!$B$4:$E$904,2,FALSE)</f>
        <v>M</v>
      </c>
      <c r="E3728" s="23" t="str">
        <f>INDEX(Table,MATCH('Classwork 5'!B3728,'5b'!$B$4:$B$904,0),3)</f>
        <v>26-35</v>
      </c>
      <c r="F3728" s="23">
        <f>INDEX(Table,MATCH('Classwork 5'!B3728,'5b'!$B$4:$B$904,0),4)</f>
        <v>7</v>
      </c>
      <c r="G3728" s="23">
        <v>1</v>
      </c>
      <c r="H3728" s="24">
        <v>19091</v>
      </c>
    </row>
    <row r="3729" spans="2:8" x14ac:dyDescent="0.3">
      <c r="B3729" s="22">
        <v>1000610</v>
      </c>
      <c r="C3729" s="23" t="s">
        <v>2807</v>
      </c>
      <c r="D3729" s="23" t="str">
        <f>VLOOKUP(B3729,'5b'!$B$4:$E$904,2,FALSE)</f>
        <v>M</v>
      </c>
      <c r="E3729" s="23" t="str">
        <f>INDEX(Table,MATCH('Classwork 5'!B3729,'5b'!$B$4:$B$904,0),3)</f>
        <v>26-35</v>
      </c>
      <c r="F3729" s="23">
        <f>INDEX(Table,MATCH('Classwork 5'!B3729,'5b'!$B$4:$B$904,0),4)</f>
        <v>4</v>
      </c>
      <c r="G3729" s="23">
        <v>1</v>
      </c>
      <c r="H3729" s="24">
        <v>19403</v>
      </c>
    </row>
    <row r="3730" spans="2:8" x14ac:dyDescent="0.3">
      <c r="B3730" s="22">
        <v>1000610</v>
      </c>
      <c r="C3730" s="23" t="s">
        <v>2970</v>
      </c>
      <c r="D3730" s="23" t="str">
        <f>VLOOKUP(B3730,'5b'!$B$4:$E$904,2,FALSE)</f>
        <v>M</v>
      </c>
      <c r="E3730" s="23" t="str">
        <f>INDEX(Table,MATCH('Classwork 5'!B3730,'5b'!$B$4:$B$904,0),3)</f>
        <v>26-35</v>
      </c>
      <c r="F3730" s="23">
        <f>INDEX(Table,MATCH('Classwork 5'!B3730,'5b'!$B$4:$B$904,0),4)</f>
        <v>4</v>
      </c>
      <c r="G3730" s="23">
        <v>5</v>
      </c>
      <c r="H3730" s="24">
        <v>3467</v>
      </c>
    </row>
    <row r="3731" spans="2:8" x14ac:dyDescent="0.3">
      <c r="B3731" s="22">
        <v>1000610</v>
      </c>
      <c r="C3731" s="23" t="s">
        <v>2122</v>
      </c>
      <c r="D3731" s="23" t="str">
        <f>VLOOKUP(B3731,'5b'!$B$4:$E$904,2,FALSE)</f>
        <v>M</v>
      </c>
      <c r="E3731" s="23" t="str">
        <f>INDEX(Table,MATCH('Classwork 5'!B3731,'5b'!$B$4:$B$904,0),3)</f>
        <v>26-35</v>
      </c>
      <c r="F3731" s="23">
        <f>INDEX(Table,MATCH('Classwork 5'!B3731,'5b'!$B$4:$B$904,0),4)</f>
        <v>4</v>
      </c>
      <c r="G3731" s="23">
        <v>4</v>
      </c>
      <c r="H3731" s="24">
        <v>2131</v>
      </c>
    </row>
    <row r="3732" spans="2:8" x14ac:dyDescent="0.3">
      <c r="B3732" s="22">
        <v>1000610</v>
      </c>
      <c r="C3732" s="23" t="s">
        <v>3169</v>
      </c>
      <c r="D3732" s="23" t="str">
        <f>VLOOKUP(B3732,'5b'!$B$4:$E$904,2,FALSE)</f>
        <v>M</v>
      </c>
      <c r="E3732" s="23" t="str">
        <f>INDEX(Table,MATCH('Classwork 5'!B3732,'5b'!$B$4:$B$904,0),3)</f>
        <v>26-35</v>
      </c>
      <c r="F3732" s="23">
        <f>INDEX(Table,MATCH('Classwork 5'!B3732,'5b'!$B$4:$B$904,0),4)</f>
        <v>4</v>
      </c>
      <c r="G3732" s="23">
        <v>5</v>
      </c>
      <c r="H3732" s="24">
        <v>5161</v>
      </c>
    </row>
    <row r="3733" spans="2:8" x14ac:dyDescent="0.3">
      <c r="B3733" s="22">
        <v>1000610</v>
      </c>
      <c r="C3733" s="23" t="s">
        <v>3178</v>
      </c>
      <c r="D3733" s="23" t="str">
        <f>VLOOKUP(B3733,'5b'!$B$4:$E$904,2,FALSE)</f>
        <v>M</v>
      </c>
      <c r="E3733" s="23" t="str">
        <f>INDEX(Table,MATCH('Classwork 5'!B3733,'5b'!$B$4:$B$904,0),3)</f>
        <v>26-35</v>
      </c>
      <c r="F3733" s="23">
        <f>INDEX(Table,MATCH('Classwork 5'!B3733,'5b'!$B$4:$B$904,0),4)</f>
        <v>4</v>
      </c>
      <c r="G3733" s="23">
        <v>1</v>
      </c>
      <c r="H3733" s="24">
        <v>11773</v>
      </c>
    </row>
    <row r="3734" spans="2:8" x14ac:dyDescent="0.3">
      <c r="B3734" s="22">
        <v>1000610</v>
      </c>
      <c r="C3734" s="23" t="s">
        <v>2410</v>
      </c>
      <c r="D3734" s="23" t="str">
        <f>VLOOKUP(B3734,'5b'!$B$4:$E$904,2,FALSE)</f>
        <v>M</v>
      </c>
      <c r="E3734" s="23" t="str">
        <f>INDEX(Table,MATCH('Classwork 5'!B3734,'5b'!$B$4:$B$904,0),3)</f>
        <v>26-35</v>
      </c>
      <c r="F3734" s="23">
        <f>INDEX(Table,MATCH('Classwork 5'!B3734,'5b'!$B$4:$B$904,0),4)</f>
        <v>4</v>
      </c>
      <c r="G3734" s="23">
        <v>2</v>
      </c>
      <c r="H3734" s="24">
        <v>3569</v>
      </c>
    </row>
    <row r="3735" spans="2:8" x14ac:dyDescent="0.3">
      <c r="B3735" s="22">
        <v>1000610</v>
      </c>
      <c r="C3735" s="23" t="s">
        <v>2094</v>
      </c>
      <c r="D3735" s="23" t="str">
        <f>VLOOKUP(B3735,'5b'!$B$4:$E$904,2,FALSE)</f>
        <v>M</v>
      </c>
      <c r="E3735" s="23" t="str">
        <f>INDEX(Table,MATCH('Classwork 5'!B3735,'5b'!$B$4:$B$904,0),3)</f>
        <v>26-35</v>
      </c>
      <c r="F3735" s="23">
        <f>INDEX(Table,MATCH('Classwork 5'!B3735,'5b'!$B$4:$B$904,0),4)</f>
        <v>4</v>
      </c>
      <c r="G3735" s="23">
        <v>15</v>
      </c>
      <c r="H3735" s="24">
        <v>13064</v>
      </c>
    </row>
    <row r="3736" spans="2:8" x14ac:dyDescent="0.3">
      <c r="B3736" s="22">
        <v>1000611</v>
      </c>
      <c r="C3736" s="23" t="s">
        <v>2736</v>
      </c>
      <c r="D3736" s="23" t="str">
        <f>VLOOKUP(B3736,'5b'!$B$4:$E$904,2,FALSE)</f>
        <v>M</v>
      </c>
      <c r="E3736" s="23" t="str">
        <f>INDEX(Table,MATCH('Classwork 5'!B3736,'5b'!$B$4:$B$904,0),3)</f>
        <v>36-45</v>
      </c>
      <c r="F3736" s="23">
        <f>INDEX(Table,MATCH('Classwork 5'!B3736,'5b'!$B$4:$B$904,0),4)</f>
        <v>0</v>
      </c>
      <c r="G3736" s="23">
        <v>5</v>
      </c>
      <c r="H3736" s="24">
        <v>5156</v>
      </c>
    </row>
    <row r="3737" spans="2:8" x14ac:dyDescent="0.3">
      <c r="B3737" s="22">
        <v>1000611</v>
      </c>
      <c r="C3737" s="23" t="s">
        <v>2646</v>
      </c>
      <c r="D3737" s="23" t="str">
        <f>VLOOKUP(B3737,'5b'!$B$4:$E$904,2,FALSE)</f>
        <v>M</v>
      </c>
      <c r="E3737" s="23" t="str">
        <f>INDEX(Table,MATCH('Classwork 5'!B3737,'5b'!$B$4:$B$904,0),3)</f>
        <v>36-45</v>
      </c>
      <c r="F3737" s="23">
        <f>INDEX(Table,MATCH('Classwork 5'!B3737,'5b'!$B$4:$B$904,0),4)</f>
        <v>0</v>
      </c>
      <c r="G3737" s="23">
        <v>1</v>
      </c>
      <c r="H3737" s="24">
        <v>19555</v>
      </c>
    </row>
    <row r="3738" spans="2:8" x14ac:dyDescent="0.3">
      <c r="B3738" s="22">
        <v>1000611</v>
      </c>
      <c r="C3738" s="23" t="s">
        <v>2706</v>
      </c>
      <c r="D3738" s="23" t="str">
        <f>VLOOKUP(B3738,'5b'!$B$4:$E$904,2,FALSE)</f>
        <v>M</v>
      </c>
      <c r="E3738" s="23" t="str">
        <f>INDEX(Table,MATCH('Classwork 5'!B3738,'5b'!$B$4:$B$904,0),3)</f>
        <v>36-45</v>
      </c>
      <c r="F3738" s="23">
        <f>INDEX(Table,MATCH('Classwork 5'!B3738,'5b'!$B$4:$B$904,0),4)</f>
        <v>0</v>
      </c>
      <c r="G3738" s="23">
        <v>5</v>
      </c>
      <c r="H3738" s="24">
        <v>5440</v>
      </c>
    </row>
    <row r="3739" spans="2:8" x14ac:dyDescent="0.3">
      <c r="B3739" s="22">
        <v>1000611</v>
      </c>
      <c r="C3739" s="23" t="s">
        <v>2509</v>
      </c>
      <c r="D3739" s="23" t="str">
        <f>VLOOKUP(B3739,'5b'!$B$4:$E$904,2,FALSE)</f>
        <v>M</v>
      </c>
      <c r="E3739" s="23" t="str">
        <f>INDEX(Table,MATCH('Classwork 5'!B3739,'5b'!$B$4:$B$904,0),3)</f>
        <v>36-45</v>
      </c>
      <c r="F3739" s="23">
        <f>INDEX(Table,MATCH('Classwork 5'!B3739,'5b'!$B$4:$B$904,0),4)</f>
        <v>0</v>
      </c>
      <c r="G3739" s="23">
        <v>1</v>
      </c>
      <c r="H3739" s="24">
        <v>15815</v>
      </c>
    </row>
    <row r="3740" spans="2:8" x14ac:dyDescent="0.3">
      <c r="B3740" s="22">
        <v>1000611</v>
      </c>
      <c r="C3740" s="23" t="s">
        <v>3340</v>
      </c>
      <c r="D3740" s="23" t="str">
        <f>VLOOKUP(B3740,'5b'!$B$4:$E$904,2,FALSE)</f>
        <v>M</v>
      </c>
      <c r="E3740" s="23" t="str">
        <f>INDEX(Table,MATCH('Classwork 5'!B3740,'5b'!$B$4:$B$904,0),3)</f>
        <v>36-45</v>
      </c>
      <c r="F3740" s="23">
        <f>INDEX(Table,MATCH('Classwork 5'!B3740,'5b'!$B$4:$B$904,0),4)</f>
        <v>0</v>
      </c>
      <c r="G3740" s="23">
        <v>5</v>
      </c>
      <c r="H3740" s="24">
        <v>6865</v>
      </c>
    </row>
    <row r="3741" spans="2:8" x14ac:dyDescent="0.3">
      <c r="B3741" s="22">
        <v>1000611</v>
      </c>
      <c r="C3741" s="23" t="s">
        <v>2583</v>
      </c>
      <c r="D3741" s="23" t="str">
        <f>VLOOKUP(B3741,'5b'!$B$4:$E$904,2,FALSE)</f>
        <v>M</v>
      </c>
      <c r="E3741" s="23" t="str">
        <f>INDEX(Table,MATCH('Classwork 5'!B3741,'5b'!$B$4:$B$904,0),3)</f>
        <v>36-45</v>
      </c>
      <c r="F3741" s="23">
        <f>INDEX(Table,MATCH('Classwork 5'!B3741,'5b'!$B$4:$B$904,0),4)</f>
        <v>0</v>
      </c>
      <c r="G3741" s="23">
        <v>8</v>
      </c>
      <c r="H3741" s="24">
        <v>6166</v>
      </c>
    </row>
    <row r="3742" spans="2:8" x14ac:dyDescent="0.3">
      <c r="B3742" s="22">
        <v>1000612</v>
      </c>
      <c r="C3742" s="23" t="s">
        <v>2246</v>
      </c>
      <c r="D3742" s="23" t="str">
        <f>VLOOKUP(B3742,'5b'!$B$4:$E$904,2,FALSE)</f>
        <v>M</v>
      </c>
      <c r="E3742" s="23" t="str">
        <f>INDEX(Table,MATCH('Classwork 5'!B3742,'5b'!$B$4:$B$904,0),3)</f>
        <v>51-55</v>
      </c>
      <c r="F3742" s="23">
        <f>INDEX(Table,MATCH('Classwork 5'!B3742,'5b'!$B$4:$B$904,0),4)</f>
        <v>7</v>
      </c>
      <c r="G3742" s="23">
        <v>3</v>
      </c>
      <c r="H3742" s="24">
        <v>10688</v>
      </c>
    </row>
    <row r="3743" spans="2:8" x14ac:dyDescent="0.3">
      <c r="B3743" s="22">
        <v>1000612</v>
      </c>
      <c r="C3743" s="23" t="s">
        <v>2033</v>
      </c>
      <c r="D3743" s="23" t="str">
        <f>VLOOKUP(B3743,'5b'!$B$4:$E$904,2,FALSE)</f>
        <v>M</v>
      </c>
      <c r="E3743" s="23" t="str">
        <f>INDEX(Table,MATCH('Classwork 5'!B3743,'5b'!$B$4:$B$904,0),3)</f>
        <v>51-55</v>
      </c>
      <c r="F3743" s="23">
        <f>INDEX(Table,MATCH('Classwork 5'!B3743,'5b'!$B$4:$B$904,0),4)</f>
        <v>7</v>
      </c>
      <c r="G3743" s="23">
        <v>1</v>
      </c>
      <c r="H3743" s="24">
        <v>11635</v>
      </c>
    </row>
    <row r="3744" spans="2:8" x14ac:dyDescent="0.3">
      <c r="B3744" s="22">
        <v>1000613</v>
      </c>
      <c r="C3744" s="23" t="s">
        <v>2383</v>
      </c>
      <c r="D3744" s="23" t="str">
        <f>VLOOKUP(B3744,'5b'!$B$4:$E$904,2,FALSE)</f>
        <v>M</v>
      </c>
      <c r="E3744" s="23" t="str">
        <f>INDEX(Table,MATCH('Classwork 5'!B3744,'5b'!$B$4:$B$904,0),3)</f>
        <v>36-45</v>
      </c>
      <c r="F3744" s="23">
        <f>INDEX(Table,MATCH('Classwork 5'!B3744,'5b'!$B$4:$B$904,0),4)</f>
        <v>20</v>
      </c>
      <c r="G3744" s="23">
        <v>1</v>
      </c>
      <c r="H3744" s="24">
        <v>11981</v>
      </c>
    </row>
    <row r="3745" spans="2:8" x14ac:dyDescent="0.3">
      <c r="B3745" s="22">
        <v>1000613</v>
      </c>
      <c r="C3745" s="23" t="s">
        <v>2663</v>
      </c>
      <c r="D3745" s="23" t="str">
        <f>VLOOKUP(B3745,'5b'!$B$4:$E$904,2,FALSE)</f>
        <v>M</v>
      </c>
      <c r="E3745" s="23" t="str">
        <f>INDEX(Table,MATCH('Classwork 5'!B3745,'5b'!$B$4:$B$904,0),3)</f>
        <v>36-45</v>
      </c>
      <c r="F3745" s="23">
        <f>INDEX(Table,MATCH('Classwork 5'!B3745,'5b'!$B$4:$B$904,0),4)</f>
        <v>20</v>
      </c>
      <c r="G3745" s="23">
        <v>8</v>
      </c>
      <c r="H3745" s="24">
        <v>6161</v>
      </c>
    </row>
    <row r="3746" spans="2:8" x14ac:dyDescent="0.3">
      <c r="B3746" s="22">
        <v>1000613</v>
      </c>
      <c r="C3746" s="23" t="s">
        <v>2202</v>
      </c>
      <c r="D3746" s="23" t="str">
        <f>VLOOKUP(B3746,'5b'!$B$4:$E$904,2,FALSE)</f>
        <v>M</v>
      </c>
      <c r="E3746" s="23" t="str">
        <f>INDEX(Table,MATCH('Classwork 5'!B3746,'5b'!$B$4:$B$904,0),3)</f>
        <v>36-45</v>
      </c>
      <c r="F3746" s="23">
        <f>INDEX(Table,MATCH('Classwork 5'!B3746,'5b'!$B$4:$B$904,0),4)</f>
        <v>20</v>
      </c>
      <c r="G3746" s="23">
        <v>3</v>
      </c>
      <c r="H3746" s="24">
        <v>13610</v>
      </c>
    </row>
    <row r="3747" spans="2:8" x14ac:dyDescent="0.3">
      <c r="B3747" s="22">
        <v>1000615</v>
      </c>
      <c r="C3747" s="23" t="s">
        <v>2667</v>
      </c>
      <c r="D3747" s="23" t="str">
        <f>VLOOKUP(B3747,'5b'!$B$4:$E$904,2,FALSE)</f>
        <v>M</v>
      </c>
      <c r="E3747" s="23" t="str">
        <f>INDEX(Table,MATCH('Classwork 5'!B3747,'5b'!$B$4:$B$904,0),3)</f>
        <v>51-55</v>
      </c>
      <c r="F3747" s="23">
        <f>INDEX(Table,MATCH('Classwork 5'!B3747,'5b'!$B$4:$B$904,0),4)</f>
        <v>17</v>
      </c>
      <c r="G3747" s="23">
        <v>10</v>
      </c>
      <c r="H3747" s="24">
        <v>18706</v>
      </c>
    </row>
    <row r="3748" spans="2:8" x14ac:dyDescent="0.3">
      <c r="B3748" s="22">
        <v>1000615</v>
      </c>
      <c r="C3748" s="23" t="s">
        <v>1981</v>
      </c>
      <c r="D3748" s="23" t="str">
        <f>VLOOKUP(B3748,'5b'!$B$4:$E$904,2,FALSE)</f>
        <v>M</v>
      </c>
      <c r="E3748" s="23" t="str">
        <f>INDEX(Table,MATCH('Classwork 5'!B3748,'5b'!$B$4:$B$904,0),3)</f>
        <v>51-55</v>
      </c>
      <c r="F3748" s="23">
        <f>INDEX(Table,MATCH('Classwork 5'!B3748,'5b'!$B$4:$B$904,0),4)</f>
        <v>17</v>
      </c>
      <c r="G3748" s="23">
        <v>1</v>
      </c>
      <c r="H3748" s="24">
        <v>11529</v>
      </c>
    </row>
    <row r="3749" spans="2:8" x14ac:dyDescent="0.3">
      <c r="B3749" s="22">
        <v>1000615</v>
      </c>
      <c r="C3749" s="23" t="s">
        <v>2050</v>
      </c>
      <c r="D3749" s="23" t="str">
        <f>VLOOKUP(B3749,'5b'!$B$4:$E$904,2,FALSE)</f>
        <v>M</v>
      </c>
      <c r="E3749" s="23" t="str">
        <f>INDEX(Table,MATCH('Classwork 5'!B3749,'5b'!$B$4:$B$904,0),3)</f>
        <v>51-55</v>
      </c>
      <c r="F3749" s="23">
        <f>INDEX(Table,MATCH('Classwork 5'!B3749,'5b'!$B$4:$B$904,0),4)</f>
        <v>17</v>
      </c>
      <c r="G3749" s="23">
        <v>1</v>
      </c>
      <c r="H3749" s="24">
        <v>15603</v>
      </c>
    </row>
    <row r="3750" spans="2:8" x14ac:dyDescent="0.3">
      <c r="B3750" s="22">
        <v>1000616</v>
      </c>
      <c r="C3750" s="23" t="s">
        <v>2901</v>
      </c>
      <c r="D3750" s="23" t="str">
        <f>VLOOKUP(B3750,'5b'!$B$4:$E$904,2,FALSE)</f>
        <v>M</v>
      </c>
      <c r="E3750" s="23" t="str">
        <f>INDEX(Table,MATCH('Classwork 5'!B3750,'5b'!$B$4:$B$904,0),3)</f>
        <v>26-35</v>
      </c>
      <c r="F3750" s="23">
        <f>INDEX(Table,MATCH('Classwork 5'!B3750,'5b'!$B$4:$B$904,0),4)</f>
        <v>7</v>
      </c>
      <c r="G3750" s="23">
        <v>8</v>
      </c>
      <c r="H3750" s="24">
        <v>10016</v>
      </c>
    </row>
    <row r="3751" spans="2:8" x14ac:dyDescent="0.3">
      <c r="B3751" s="22">
        <v>1000616</v>
      </c>
      <c r="C3751" s="23" t="s">
        <v>2442</v>
      </c>
      <c r="D3751" s="23" t="str">
        <f>VLOOKUP(B3751,'5b'!$B$4:$E$904,2,FALSE)</f>
        <v>M</v>
      </c>
      <c r="E3751" s="23" t="str">
        <f>INDEX(Table,MATCH('Classwork 5'!B3751,'5b'!$B$4:$B$904,0),3)</f>
        <v>26-35</v>
      </c>
      <c r="F3751" s="23">
        <f>INDEX(Table,MATCH('Classwork 5'!B3751,'5b'!$B$4:$B$904,0),4)</f>
        <v>7</v>
      </c>
      <c r="G3751" s="23">
        <v>2</v>
      </c>
      <c r="H3751" s="24">
        <v>13273</v>
      </c>
    </row>
    <row r="3752" spans="2:8" x14ac:dyDescent="0.3">
      <c r="B3752" s="22">
        <v>1000617</v>
      </c>
      <c r="C3752" s="23" t="s">
        <v>2286</v>
      </c>
      <c r="D3752" s="23" t="str">
        <f>VLOOKUP(B3752,'5b'!$B$4:$E$904,2,FALSE)</f>
        <v>F</v>
      </c>
      <c r="E3752" s="23" t="str">
        <f>INDEX(Table,MATCH('Classwork 5'!B3752,'5b'!$B$4:$B$904,0),3)</f>
        <v>26-35</v>
      </c>
      <c r="F3752" s="23">
        <f>INDEX(Table,MATCH('Classwork 5'!B3752,'5b'!$B$4:$B$904,0),4)</f>
        <v>7</v>
      </c>
      <c r="G3752" s="23">
        <v>5</v>
      </c>
      <c r="H3752" s="24">
        <v>8568</v>
      </c>
    </row>
    <row r="3753" spans="2:8" x14ac:dyDescent="0.3">
      <c r="B3753" s="22">
        <v>1000618</v>
      </c>
      <c r="C3753" s="23" t="s">
        <v>3123</v>
      </c>
      <c r="D3753" s="23" t="str">
        <f>VLOOKUP(B3753,'5b'!$B$4:$E$904,2,FALSE)</f>
        <v>M</v>
      </c>
      <c r="E3753" s="23" t="str">
        <f>INDEX(Table,MATCH('Classwork 5'!B3753,'5b'!$B$4:$B$904,0),3)</f>
        <v>26-35</v>
      </c>
      <c r="F3753" s="23">
        <f>INDEX(Table,MATCH('Classwork 5'!B3753,'5b'!$B$4:$B$904,0),4)</f>
        <v>0</v>
      </c>
      <c r="G3753" s="23">
        <v>5</v>
      </c>
      <c r="H3753" s="24">
        <v>5172</v>
      </c>
    </row>
    <row r="3754" spans="2:8" x14ac:dyDescent="0.3">
      <c r="B3754" s="22">
        <v>1000618</v>
      </c>
      <c r="C3754" s="23" t="s">
        <v>2702</v>
      </c>
      <c r="D3754" s="23" t="str">
        <f>VLOOKUP(B3754,'5b'!$B$4:$E$904,2,FALSE)</f>
        <v>M</v>
      </c>
      <c r="E3754" s="23" t="str">
        <f>INDEX(Table,MATCH('Classwork 5'!B3754,'5b'!$B$4:$B$904,0),3)</f>
        <v>26-35</v>
      </c>
      <c r="F3754" s="23">
        <f>INDEX(Table,MATCH('Classwork 5'!B3754,'5b'!$B$4:$B$904,0),4)</f>
        <v>0</v>
      </c>
      <c r="G3754" s="23">
        <v>8</v>
      </c>
      <c r="H3754" s="24">
        <v>5868</v>
      </c>
    </row>
    <row r="3755" spans="2:8" x14ac:dyDescent="0.3">
      <c r="B3755" s="22">
        <v>1000619</v>
      </c>
      <c r="C3755" s="23" t="s">
        <v>2243</v>
      </c>
      <c r="D3755" s="23" t="str">
        <f>VLOOKUP(B3755,'5b'!$B$4:$E$904,2,FALSE)</f>
        <v>F</v>
      </c>
      <c r="E3755" s="23" t="str">
        <f>INDEX(Table,MATCH('Classwork 5'!B3755,'5b'!$B$4:$B$904,0),3)</f>
        <v>18-25</v>
      </c>
      <c r="F3755" s="23">
        <f>INDEX(Table,MATCH('Classwork 5'!B3755,'5b'!$B$4:$B$904,0),4)</f>
        <v>1</v>
      </c>
      <c r="G3755" s="23">
        <v>1</v>
      </c>
      <c r="H3755" s="24">
        <v>15176</v>
      </c>
    </row>
    <row r="3756" spans="2:8" x14ac:dyDescent="0.3">
      <c r="B3756" s="22">
        <v>1000619</v>
      </c>
      <c r="C3756" s="23" t="s">
        <v>1977</v>
      </c>
      <c r="D3756" s="23" t="str">
        <f>VLOOKUP(B3756,'5b'!$B$4:$E$904,2,FALSE)</f>
        <v>F</v>
      </c>
      <c r="E3756" s="23" t="str">
        <f>INDEX(Table,MATCH('Classwork 5'!B3756,'5b'!$B$4:$B$904,0),3)</f>
        <v>18-25</v>
      </c>
      <c r="F3756" s="23">
        <f>INDEX(Table,MATCH('Classwork 5'!B3756,'5b'!$B$4:$B$904,0),4)</f>
        <v>1</v>
      </c>
      <c r="G3756" s="23">
        <v>5</v>
      </c>
      <c r="H3756" s="24">
        <v>7101</v>
      </c>
    </row>
    <row r="3757" spans="2:8" x14ac:dyDescent="0.3">
      <c r="B3757" s="22">
        <v>1000620</v>
      </c>
      <c r="C3757" s="23" t="s">
        <v>2536</v>
      </c>
      <c r="D3757" s="23" t="str">
        <f>VLOOKUP(B3757,'5b'!$B$4:$E$904,2,FALSE)</f>
        <v>M</v>
      </c>
      <c r="E3757" s="23" t="str">
        <f>INDEX(Table,MATCH('Classwork 5'!B3757,'5b'!$B$4:$B$904,0),3)</f>
        <v>18-25</v>
      </c>
      <c r="F3757" s="23">
        <f>INDEX(Table,MATCH('Classwork 5'!B3757,'5b'!$B$4:$B$904,0),4)</f>
        <v>0</v>
      </c>
      <c r="G3757" s="23">
        <v>5</v>
      </c>
      <c r="H3757" s="24">
        <v>3665</v>
      </c>
    </row>
    <row r="3758" spans="2:8" x14ac:dyDescent="0.3">
      <c r="B3758" s="22">
        <v>1000620</v>
      </c>
      <c r="C3758" s="23" t="s">
        <v>3291</v>
      </c>
      <c r="D3758" s="23" t="str">
        <f>VLOOKUP(B3758,'5b'!$B$4:$E$904,2,FALSE)</f>
        <v>M</v>
      </c>
      <c r="E3758" s="23" t="str">
        <f>INDEX(Table,MATCH('Classwork 5'!B3758,'5b'!$B$4:$B$904,0),3)</f>
        <v>18-25</v>
      </c>
      <c r="F3758" s="23">
        <f>INDEX(Table,MATCH('Classwork 5'!B3758,'5b'!$B$4:$B$904,0),4)</f>
        <v>0</v>
      </c>
      <c r="G3758" s="23">
        <v>3</v>
      </c>
      <c r="H3758" s="24">
        <v>13577</v>
      </c>
    </row>
    <row r="3759" spans="2:8" x14ac:dyDescent="0.3">
      <c r="B3759" s="22">
        <v>1000620</v>
      </c>
      <c r="C3759" s="23" t="s">
        <v>2249</v>
      </c>
      <c r="D3759" s="23" t="str">
        <f>VLOOKUP(B3759,'5b'!$B$4:$E$904,2,FALSE)</f>
        <v>M</v>
      </c>
      <c r="E3759" s="23" t="str">
        <f>INDEX(Table,MATCH('Classwork 5'!B3759,'5b'!$B$4:$B$904,0),3)</f>
        <v>18-25</v>
      </c>
      <c r="F3759" s="23">
        <f>INDEX(Table,MATCH('Classwork 5'!B3759,'5b'!$B$4:$B$904,0),4)</f>
        <v>0</v>
      </c>
      <c r="G3759" s="23">
        <v>5</v>
      </c>
      <c r="H3759" s="24">
        <v>5286</v>
      </c>
    </row>
    <row r="3760" spans="2:8" x14ac:dyDescent="0.3">
      <c r="B3760" s="22">
        <v>1000620</v>
      </c>
      <c r="C3760" s="23" t="s">
        <v>3136</v>
      </c>
      <c r="D3760" s="23" t="str">
        <f>VLOOKUP(B3760,'5b'!$B$4:$E$904,2,FALSE)</f>
        <v>M</v>
      </c>
      <c r="E3760" s="23" t="str">
        <f>INDEX(Table,MATCH('Classwork 5'!B3760,'5b'!$B$4:$B$904,0),3)</f>
        <v>18-25</v>
      </c>
      <c r="F3760" s="23">
        <f>INDEX(Table,MATCH('Classwork 5'!B3760,'5b'!$B$4:$B$904,0),4)</f>
        <v>0</v>
      </c>
      <c r="G3760" s="23">
        <v>5</v>
      </c>
      <c r="H3760" s="24">
        <v>7086</v>
      </c>
    </row>
    <row r="3761" spans="2:8" x14ac:dyDescent="0.3">
      <c r="B3761" s="22">
        <v>1000620</v>
      </c>
      <c r="C3761" s="23" t="s">
        <v>2334</v>
      </c>
      <c r="D3761" s="23" t="str">
        <f>VLOOKUP(B3761,'5b'!$B$4:$E$904,2,FALSE)</f>
        <v>M</v>
      </c>
      <c r="E3761" s="23" t="str">
        <f>INDEX(Table,MATCH('Classwork 5'!B3761,'5b'!$B$4:$B$904,0),3)</f>
        <v>18-25</v>
      </c>
      <c r="F3761" s="23">
        <f>INDEX(Table,MATCH('Classwork 5'!B3761,'5b'!$B$4:$B$904,0),4)</f>
        <v>0</v>
      </c>
      <c r="G3761" s="23">
        <v>5</v>
      </c>
      <c r="H3761" s="24">
        <v>6947</v>
      </c>
    </row>
    <row r="3762" spans="2:8" x14ac:dyDescent="0.3">
      <c r="B3762" s="22">
        <v>1000620</v>
      </c>
      <c r="C3762" s="23" t="s">
        <v>2805</v>
      </c>
      <c r="D3762" s="23" t="str">
        <f>VLOOKUP(B3762,'5b'!$B$4:$E$904,2,FALSE)</f>
        <v>M</v>
      </c>
      <c r="E3762" s="23" t="str">
        <f>INDEX(Table,MATCH('Classwork 5'!B3762,'5b'!$B$4:$B$904,0),3)</f>
        <v>18-25</v>
      </c>
      <c r="F3762" s="23">
        <f>INDEX(Table,MATCH('Classwork 5'!B3762,'5b'!$B$4:$B$904,0),4)</f>
        <v>0</v>
      </c>
      <c r="G3762" s="23">
        <v>5</v>
      </c>
      <c r="H3762" s="24">
        <v>6858</v>
      </c>
    </row>
    <row r="3763" spans="2:8" x14ac:dyDescent="0.3">
      <c r="B3763" s="22">
        <v>1000620</v>
      </c>
      <c r="C3763" s="23" t="s">
        <v>2727</v>
      </c>
      <c r="D3763" s="23" t="str">
        <f>VLOOKUP(B3763,'5b'!$B$4:$E$904,2,FALSE)</f>
        <v>M</v>
      </c>
      <c r="E3763" s="23" t="str">
        <f>INDEX(Table,MATCH('Classwork 5'!B3763,'5b'!$B$4:$B$904,0),3)</f>
        <v>18-25</v>
      </c>
      <c r="F3763" s="23">
        <f>INDEX(Table,MATCH('Classwork 5'!B3763,'5b'!$B$4:$B$904,0),4)</f>
        <v>0</v>
      </c>
      <c r="G3763" s="23">
        <v>5</v>
      </c>
      <c r="H3763" s="24">
        <v>5284</v>
      </c>
    </row>
    <row r="3764" spans="2:8" x14ac:dyDescent="0.3">
      <c r="B3764" s="22">
        <v>1000620</v>
      </c>
      <c r="C3764" s="23" t="s">
        <v>2456</v>
      </c>
      <c r="D3764" s="23" t="str">
        <f>VLOOKUP(B3764,'5b'!$B$4:$E$904,2,FALSE)</f>
        <v>M</v>
      </c>
      <c r="E3764" s="23" t="str">
        <f>INDEX(Table,MATCH('Classwork 5'!B3764,'5b'!$B$4:$B$904,0),3)</f>
        <v>18-25</v>
      </c>
      <c r="F3764" s="23">
        <f>INDEX(Table,MATCH('Classwork 5'!B3764,'5b'!$B$4:$B$904,0),4)</f>
        <v>0</v>
      </c>
      <c r="G3764" s="23">
        <v>5</v>
      </c>
      <c r="H3764" s="24">
        <v>5258</v>
      </c>
    </row>
    <row r="3765" spans="2:8" x14ac:dyDescent="0.3">
      <c r="B3765" s="22">
        <v>1000620</v>
      </c>
      <c r="C3765" s="23" t="s">
        <v>2350</v>
      </c>
      <c r="D3765" s="23" t="str">
        <f>VLOOKUP(B3765,'5b'!$B$4:$E$904,2,FALSE)</f>
        <v>M</v>
      </c>
      <c r="E3765" s="23" t="str">
        <f>INDEX(Table,MATCH('Classwork 5'!B3765,'5b'!$B$4:$B$904,0),3)</f>
        <v>18-25</v>
      </c>
      <c r="F3765" s="23">
        <f>INDEX(Table,MATCH('Classwork 5'!B3765,'5b'!$B$4:$B$904,0),4)</f>
        <v>0</v>
      </c>
      <c r="G3765" s="23">
        <v>1</v>
      </c>
      <c r="H3765" s="24">
        <v>11734</v>
      </c>
    </row>
    <row r="3766" spans="2:8" x14ac:dyDescent="0.3">
      <c r="B3766" s="22">
        <v>1000620</v>
      </c>
      <c r="C3766" s="23" t="s">
        <v>2105</v>
      </c>
      <c r="D3766" s="23" t="str">
        <f>VLOOKUP(B3766,'5b'!$B$4:$E$904,2,FALSE)</f>
        <v>M</v>
      </c>
      <c r="E3766" s="23" t="str">
        <f>INDEX(Table,MATCH('Classwork 5'!B3766,'5b'!$B$4:$B$904,0),3)</f>
        <v>18-25</v>
      </c>
      <c r="F3766" s="23">
        <f>INDEX(Table,MATCH('Classwork 5'!B3766,'5b'!$B$4:$B$904,0),4)</f>
        <v>0</v>
      </c>
      <c r="G3766" s="23">
        <v>4</v>
      </c>
      <c r="H3766" s="24">
        <v>2081</v>
      </c>
    </row>
    <row r="3767" spans="2:8" x14ac:dyDescent="0.3">
      <c r="B3767" s="22">
        <v>1000620</v>
      </c>
      <c r="C3767" s="23" t="s">
        <v>3488</v>
      </c>
      <c r="D3767" s="23" t="str">
        <f>VLOOKUP(B3767,'5b'!$B$4:$E$904,2,FALSE)</f>
        <v>M</v>
      </c>
      <c r="E3767" s="23" t="str">
        <f>INDEX(Table,MATCH('Classwork 5'!B3767,'5b'!$B$4:$B$904,0),3)</f>
        <v>18-25</v>
      </c>
      <c r="F3767" s="23">
        <f>INDEX(Table,MATCH('Classwork 5'!B3767,'5b'!$B$4:$B$904,0),4)</f>
        <v>0</v>
      </c>
      <c r="G3767" s="23">
        <v>5</v>
      </c>
      <c r="H3767" s="24">
        <v>3434</v>
      </c>
    </row>
    <row r="3768" spans="2:8" x14ac:dyDescent="0.3">
      <c r="B3768" s="22">
        <v>1000622</v>
      </c>
      <c r="C3768" s="23" t="s">
        <v>1941</v>
      </c>
      <c r="D3768" s="23" t="str">
        <f>VLOOKUP(B3768,'5b'!$B$4:$E$904,2,FALSE)</f>
        <v>M</v>
      </c>
      <c r="E3768" s="23" t="str">
        <f>INDEX(Table,MATCH('Classwork 5'!B3768,'5b'!$B$4:$B$904,0),3)</f>
        <v>26-35</v>
      </c>
      <c r="F3768" s="23">
        <f>INDEX(Table,MATCH('Classwork 5'!B3768,'5b'!$B$4:$B$904,0),4)</f>
        <v>0</v>
      </c>
      <c r="G3768" s="23">
        <v>1</v>
      </c>
      <c r="H3768" s="24">
        <v>15192</v>
      </c>
    </row>
    <row r="3769" spans="2:8" x14ac:dyDescent="0.3">
      <c r="B3769" s="22">
        <v>1000622</v>
      </c>
      <c r="C3769" s="23" t="s">
        <v>3095</v>
      </c>
      <c r="D3769" s="23" t="str">
        <f>VLOOKUP(B3769,'5b'!$B$4:$E$904,2,FALSE)</f>
        <v>M</v>
      </c>
      <c r="E3769" s="23" t="str">
        <f>INDEX(Table,MATCH('Classwork 5'!B3769,'5b'!$B$4:$B$904,0),3)</f>
        <v>26-35</v>
      </c>
      <c r="F3769" s="23">
        <f>INDEX(Table,MATCH('Classwork 5'!B3769,'5b'!$B$4:$B$904,0),4)</f>
        <v>0</v>
      </c>
      <c r="G3769" s="23">
        <v>8</v>
      </c>
      <c r="H3769" s="24">
        <v>7912</v>
      </c>
    </row>
    <row r="3770" spans="2:8" x14ac:dyDescent="0.3">
      <c r="B3770" s="22">
        <v>1000622</v>
      </c>
      <c r="C3770" s="23" t="s">
        <v>2510</v>
      </c>
      <c r="D3770" s="23" t="str">
        <f>VLOOKUP(B3770,'5b'!$B$4:$E$904,2,FALSE)</f>
        <v>M</v>
      </c>
      <c r="E3770" s="23" t="str">
        <f>INDEX(Table,MATCH('Classwork 5'!B3770,'5b'!$B$4:$B$904,0),3)</f>
        <v>26-35</v>
      </c>
      <c r="F3770" s="23">
        <f>INDEX(Table,MATCH('Classwork 5'!B3770,'5b'!$B$4:$B$904,0),4)</f>
        <v>0</v>
      </c>
      <c r="G3770" s="23">
        <v>6</v>
      </c>
      <c r="H3770" s="24">
        <v>15941</v>
      </c>
    </row>
    <row r="3771" spans="2:8" x14ac:dyDescent="0.3">
      <c r="B3771" s="22">
        <v>1000622</v>
      </c>
      <c r="C3771" s="23" t="s">
        <v>2591</v>
      </c>
      <c r="D3771" s="23" t="str">
        <f>VLOOKUP(B3771,'5b'!$B$4:$E$904,2,FALSE)</f>
        <v>M</v>
      </c>
      <c r="E3771" s="23" t="str">
        <f>INDEX(Table,MATCH('Classwork 5'!B3771,'5b'!$B$4:$B$904,0),3)</f>
        <v>26-35</v>
      </c>
      <c r="F3771" s="23">
        <f>INDEX(Table,MATCH('Classwork 5'!B3771,'5b'!$B$4:$B$904,0),4)</f>
        <v>0</v>
      </c>
      <c r="G3771" s="23">
        <v>7</v>
      </c>
      <c r="H3771" s="24">
        <v>16509</v>
      </c>
    </row>
    <row r="3772" spans="2:8" x14ac:dyDescent="0.3">
      <c r="B3772" s="22">
        <v>1000623</v>
      </c>
      <c r="C3772" s="23" t="s">
        <v>2005</v>
      </c>
      <c r="D3772" s="23" t="str">
        <f>VLOOKUP(B3772,'5b'!$B$4:$E$904,2,FALSE)</f>
        <v>M</v>
      </c>
      <c r="E3772" s="23" t="str">
        <f>INDEX(Table,MATCH('Classwork 5'!B3772,'5b'!$B$4:$B$904,0),3)</f>
        <v>26-35</v>
      </c>
      <c r="F3772" s="23">
        <f>INDEX(Table,MATCH('Classwork 5'!B3772,'5b'!$B$4:$B$904,0),4)</f>
        <v>17</v>
      </c>
      <c r="G3772" s="23">
        <v>5</v>
      </c>
      <c r="H3772" s="24">
        <v>6985</v>
      </c>
    </row>
    <row r="3773" spans="2:8" x14ac:dyDescent="0.3">
      <c r="B3773" s="22">
        <v>1000623</v>
      </c>
      <c r="C3773" s="23" t="s">
        <v>3016</v>
      </c>
      <c r="D3773" s="23" t="str">
        <f>VLOOKUP(B3773,'5b'!$B$4:$E$904,2,FALSE)</f>
        <v>M</v>
      </c>
      <c r="E3773" s="23" t="str">
        <f>INDEX(Table,MATCH('Classwork 5'!B3773,'5b'!$B$4:$B$904,0),3)</f>
        <v>26-35</v>
      </c>
      <c r="F3773" s="23">
        <f>INDEX(Table,MATCH('Classwork 5'!B3773,'5b'!$B$4:$B$904,0),4)</f>
        <v>17</v>
      </c>
      <c r="G3773" s="23">
        <v>8</v>
      </c>
      <c r="H3773" s="24">
        <v>8125</v>
      </c>
    </row>
    <row r="3774" spans="2:8" x14ac:dyDescent="0.3">
      <c r="B3774" s="22">
        <v>1000623</v>
      </c>
      <c r="C3774" s="23" t="s">
        <v>3093</v>
      </c>
      <c r="D3774" s="23" t="str">
        <f>VLOOKUP(B3774,'5b'!$B$4:$E$904,2,FALSE)</f>
        <v>M</v>
      </c>
      <c r="E3774" s="23" t="str">
        <f>INDEX(Table,MATCH('Classwork 5'!B3774,'5b'!$B$4:$B$904,0),3)</f>
        <v>26-35</v>
      </c>
      <c r="F3774" s="23">
        <f>INDEX(Table,MATCH('Classwork 5'!B3774,'5b'!$B$4:$B$904,0),4)</f>
        <v>17</v>
      </c>
      <c r="G3774" s="23">
        <v>8</v>
      </c>
      <c r="H3774" s="24">
        <v>7976</v>
      </c>
    </row>
    <row r="3775" spans="2:8" x14ac:dyDescent="0.3">
      <c r="B3775" s="22">
        <v>1000623</v>
      </c>
      <c r="C3775" s="23" t="s">
        <v>3489</v>
      </c>
      <c r="D3775" s="23" t="str">
        <f>VLOOKUP(B3775,'5b'!$B$4:$E$904,2,FALSE)</f>
        <v>M</v>
      </c>
      <c r="E3775" s="23" t="str">
        <f>INDEX(Table,MATCH('Classwork 5'!B3775,'5b'!$B$4:$B$904,0),3)</f>
        <v>26-35</v>
      </c>
      <c r="F3775" s="23">
        <f>INDEX(Table,MATCH('Classwork 5'!B3775,'5b'!$B$4:$B$904,0),4)</f>
        <v>17</v>
      </c>
      <c r="G3775" s="23">
        <v>1</v>
      </c>
      <c r="H3775" s="24">
        <v>15756</v>
      </c>
    </row>
    <row r="3776" spans="2:8" x14ac:dyDescent="0.3">
      <c r="B3776" s="22">
        <v>1000623</v>
      </c>
      <c r="C3776" s="23" t="s">
        <v>2654</v>
      </c>
      <c r="D3776" s="23" t="str">
        <f>VLOOKUP(B3776,'5b'!$B$4:$E$904,2,FALSE)</f>
        <v>M</v>
      </c>
      <c r="E3776" s="23" t="str">
        <f>INDEX(Table,MATCH('Classwork 5'!B3776,'5b'!$B$4:$B$904,0),3)</f>
        <v>26-35</v>
      </c>
      <c r="F3776" s="23">
        <f>INDEX(Table,MATCH('Classwork 5'!B3776,'5b'!$B$4:$B$904,0),4)</f>
        <v>17</v>
      </c>
      <c r="G3776" s="23">
        <v>1</v>
      </c>
      <c r="H3776" s="24">
        <v>11588</v>
      </c>
    </row>
    <row r="3777" spans="2:8" x14ac:dyDescent="0.3">
      <c r="B3777" s="22">
        <v>1000623</v>
      </c>
      <c r="C3777" s="23" t="s">
        <v>2567</v>
      </c>
      <c r="D3777" s="23" t="str">
        <f>VLOOKUP(B3777,'5b'!$B$4:$E$904,2,FALSE)</f>
        <v>M</v>
      </c>
      <c r="E3777" s="23" t="str">
        <f>INDEX(Table,MATCH('Classwork 5'!B3777,'5b'!$B$4:$B$904,0),3)</f>
        <v>26-35</v>
      </c>
      <c r="F3777" s="23">
        <f>INDEX(Table,MATCH('Classwork 5'!B3777,'5b'!$B$4:$B$904,0),4)</f>
        <v>17</v>
      </c>
      <c r="G3777" s="23">
        <v>5</v>
      </c>
      <c r="H3777" s="24">
        <v>6987</v>
      </c>
    </row>
    <row r="3778" spans="2:8" x14ac:dyDescent="0.3">
      <c r="B3778" s="22">
        <v>1000623</v>
      </c>
      <c r="C3778" s="23" t="s">
        <v>2815</v>
      </c>
      <c r="D3778" s="23" t="str">
        <f>VLOOKUP(B3778,'5b'!$B$4:$E$904,2,FALSE)</f>
        <v>M</v>
      </c>
      <c r="E3778" s="23" t="str">
        <f>INDEX(Table,MATCH('Classwork 5'!B3778,'5b'!$B$4:$B$904,0),3)</f>
        <v>26-35</v>
      </c>
      <c r="F3778" s="23">
        <f>INDEX(Table,MATCH('Classwork 5'!B3778,'5b'!$B$4:$B$904,0),4)</f>
        <v>17</v>
      </c>
      <c r="G3778" s="23">
        <v>8</v>
      </c>
      <c r="H3778" s="24">
        <v>8124</v>
      </c>
    </row>
    <row r="3779" spans="2:8" x14ac:dyDescent="0.3">
      <c r="B3779" s="22">
        <v>1000623</v>
      </c>
      <c r="C3779" s="23" t="s">
        <v>2566</v>
      </c>
      <c r="D3779" s="23" t="str">
        <f>VLOOKUP(B3779,'5b'!$B$4:$E$904,2,FALSE)</f>
        <v>M</v>
      </c>
      <c r="E3779" s="23" t="str">
        <f>INDEX(Table,MATCH('Classwork 5'!B3779,'5b'!$B$4:$B$904,0),3)</f>
        <v>26-35</v>
      </c>
      <c r="F3779" s="23">
        <f>INDEX(Table,MATCH('Classwork 5'!B3779,'5b'!$B$4:$B$904,0),4)</f>
        <v>17</v>
      </c>
      <c r="G3779" s="23">
        <v>8</v>
      </c>
      <c r="H3779" s="24">
        <v>9747</v>
      </c>
    </row>
    <row r="3780" spans="2:8" x14ac:dyDescent="0.3">
      <c r="B3780" s="22">
        <v>1000624</v>
      </c>
      <c r="C3780" s="23" t="s">
        <v>2954</v>
      </c>
      <c r="D3780" s="23" t="str">
        <f>VLOOKUP(B3780,'5b'!$B$4:$E$904,2,FALSE)</f>
        <v>M</v>
      </c>
      <c r="E3780" s="23" t="str">
        <f>INDEX(Table,MATCH('Classwork 5'!B3780,'5b'!$B$4:$B$904,0),3)</f>
        <v>26-35</v>
      </c>
      <c r="F3780" s="23">
        <f>INDEX(Table,MATCH('Classwork 5'!B3780,'5b'!$B$4:$B$904,0),4)</f>
        <v>1</v>
      </c>
      <c r="G3780" s="23">
        <v>5</v>
      </c>
      <c r="H3780" s="24">
        <v>8753</v>
      </c>
    </row>
    <row r="3781" spans="2:8" x14ac:dyDescent="0.3">
      <c r="B3781" s="22">
        <v>1000624</v>
      </c>
      <c r="C3781" s="23" t="s">
        <v>2646</v>
      </c>
      <c r="D3781" s="23" t="str">
        <f>VLOOKUP(B3781,'5b'!$B$4:$E$904,2,FALSE)</f>
        <v>M</v>
      </c>
      <c r="E3781" s="23" t="str">
        <f>INDEX(Table,MATCH('Classwork 5'!B3781,'5b'!$B$4:$B$904,0),3)</f>
        <v>26-35</v>
      </c>
      <c r="F3781" s="23">
        <f>INDEX(Table,MATCH('Classwork 5'!B3781,'5b'!$B$4:$B$904,0),4)</f>
        <v>1</v>
      </c>
      <c r="G3781" s="23">
        <v>1</v>
      </c>
      <c r="H3781" s="24">
        <v>19561</v>
      </c>
    </row>
    <row r="3782" spans="2:8" x14ac:dyDescent="0.3">
      <c r="B3782" s="22">
        <v>1000624</v>
      </c>
      <c r="C3782" s="23" t="s">
        <v>3254</v>
      </c>
      <c r="D3782" s="23" t="str">
        <f>VLOOKUP(B3782,'5b'!$B$4:$E$904,2,FALSE)</f>
        <v>M</v>
      </c>
      <c r="E3782" s="23" t="str">
        <f>INDEX(Table,MATCH('Classwork 5'!B3782,'5b'!$B$4:$B$904,0),3)</f>
        <v>26-35</v>
      </c>
      <c r="F3782" s="23">
        <f>INDEX(Table,MATCH('Classwork 5'!B3782,'5b'!$B$4:$B$904,0),4)</f>
        <v>1</v>
      </c>
      <c r="G3782" s="23">
        <v>1</v>
      </c>
      <c r="H3782" s="24">
        <v>15619</v>
      </c>
    </row>
    <row r="3783" spans="2:8" x14ac:dyDescent="0.3">
      <c r="B3783" s="22">
        <v>1000624</v>
      </c>
      <c r="C3783" s="23" t="s">
        <v>2524</v>
      </c>
      <c r="D3783" s="23" t="str">
        <f>VLOOKUP(B3783,'5b'!$B$4:$E$904,2,FALSE)</f>
        <v>M</v>
      </c>
      <c r="E3783" s="23" t="str">
        <f>INDEX(Table,MATCH('Classwork 5'!B3783,'5b'!$B$4:$B$904,0),3)</f>
        <v>26-35</v>
      </c>
      <c r="F3783" s="23">
        <f>INDEX(Table,MATCH('Classwork 5'!B3783,'5b'!$B$4:$B$904,0),4)</f>
        <v>1</v>
      </c>
      <c r="G3783" s="23">
        <v>5</v>
      </c>
      <c r="H3783" s="24">
        <v>3599</v>
      </c>
    </row>
    <row r="3784" spans="2:8" x14ac:dyDescent="0.3">
      <c r="B3784" s="22">
        <v>1000624</v>
      </c>
      <c r="C3784" s="23" t="s">
        <v>2810</v>
      </c>
      <c r="D3784" s="23" t="str">
        <f>VLOOKUP(B3784,'5b'!$B$4:$E$904,2,FALSE)</f>
        <v>M</v>
      </c>
      <c r="E3784" s="23" t="str">
        <f>INDEX(Table,MATCH('Classwork 5'!B3784,'5b'!$B$4:$B$904,0),3)</f>
        <v>26-35</v>
      </c>
      <c r="F3784" s="23">
        <f>INDEX(Table,MATCH('Classwork 5'!B3784,'5b'!$B$4:$B$904,0),4)</f>
        <v>1</v>
      </c>
      <c r="G3784" s="23">
        <v>5</v>
      </c>
      <c r="H3784" s="24">
        <v>5381</v>
      </c>
    </row>
    <row r="3785" spans="2:8" x14ac:dyDescent="0.3">
      <c r="B3785" s="22">
        <v>1000624</v>
      </c>
      <c r="C3785" s="23" t="s">
        <v>2830</v>
      </c>
      <c r="D3785" s="23" t="str">
        <f>VLOOKUP(B3785,'5b'!$B$4:$E$904,2,FALSE)</f>
        <v>M</v>
      </c>
      <c r="E3785" s="23" t="str">
        <f>INDEX(Table,MATCH('Classwork 5'!B3785,'5b'!$B$4:$B$904,0),3)</f>
        <v>26-35</v>
      </c>
      <c r="F3785" s="23">
        <f>INDEX(Table,MATCH('Classwork 5'!B3785,'5b'!$B$4:$B$904,0),4)</f>
        <v>1</v>
      </c>
      <c r="G3785" s="23">
        <v>5</v>
      </c>
      <c r="H3785" s="24">
        <v>5384</v>
      </c>
    </row>
    <row r="3786" spans="2:8" x14ac:dyDescent="0.3">
      <c r="B3786" s="22">
        <v>1000624</v>
      </c>
      <c r="C3786" s="23" t="s">
        <v>2289</v>
      </c>
      <c r="D3786" s="23" t="str">
        <f>VLOOKUP(B3786,'5b'!$B$4:$E$904,2,FALSE)</f>
        <v>M</v>
      </c>
      <c r="E3786" s="23" t="str">
        <f>INDEX(Table,MATCH('Classwork 5'!B3786,'5b'!$B$4:$B$904,0),3)</f>
        <v>26-35</v>
      </c>
      <c r="F3786" s="23">
        <f>INDEX(Table,MATCH('Classwork 5'!B3786,'5b'!$B$4:$B$904,0),4)</f>
        <v>1</v>
      </c>
      <c r="G3786" s="23">
        <v>8</v>
      </c>
      <c r="H3786" s="24">
        <v>5961</v>
      </c>
    </row>
    <row r="3787" spans="2:8" x14ac:dyDescent="0.3">
      <c r="B3787" s="22">
        <v>1000624</v>
      </c>
      <c r="C3787" s="23" t="s">
        <v>2878</v>
      </c>
      <c r="D3787" s="23" t="str">
        <f>VLOOKUP(B3787,'5b'!$B$4:$E$904,2,FALSE)</f>
        <v>M</v>
      </c>
      <c r="E3787" s="23" t="str">
        <f>INDEX(Table,MATCH('Classwork 5'!B3787,'5b'!$B$4:$B$904,0),3)</f>
        <v>26-35</v>
      </c>
      <c r="F3787" s="23">
        <f>INDEX(Table,MATCH('Classwork 5'!B3787,'5b'!$B$4:$B$904,0),4)</f>
        <v>1</v>
      </c>
      <c r="G3787" s="23">
        <v>11</v>
      </c>
      <c r="H3787" s="24">
        <v>4561</v>
      </c>
    </row>
    <row r="3788" spans="2:8" x14ac:dyDescent="0.3">
      <c r="B3788" s="22">
        <v>1000624</v>
      </c>
      <c r="C3788" s="23" t="s">
        <v>2941</v>
      </c>
      <c r="D3788" s="23" t="str">
        <f>VLOOKUP(B3788,'5b'!$B$4:$E$904,2,FALSE)</f>
        <v>M</v>
      </c>
      <c r="E3788" s="23" t="str">
        <f>INDEX(Table,MATCH('Classwork 5'!B3788,'5b'!$B$4:$B$904,0),3)</f>
        <v>26-35</v>
      </c>
      <c r="F3788" s="23">
        <f>INDEX(Table,MATCH('Classwork 5'!B3788,'5b'!$B$4:$B$904,0),4)</f>
        <v>1</v>
      </c>
      <c r="G3788" s="23">
        <v>5</v>
      </c>
      <c r="H3788" s="24">
        <v>6974</v>
      </c>
    </row>
    <row r="3789" spans="2:8" x14ac:dyDescent="0.3">
      <c r="B3789" s="22">
        <v>1000624</v>
      </c>
      <c r="C3789" s="23" t="s">
        <v>1964</v>
      </c>
      <c r="D3789" s="23" t="str">
        <f>VLOOKUP(B3789,'5b'!$B$4:$E$904,2,FALSE)</f>
        <v>M</v>
      </c>
      <c r="E3789" s="23" t="str">
        <f>INDEX(Table,MATCH('Classwork 5'!B3789,'5b'!$B$4:$B$904,0),3)</f>
        <v>26-35</v>
      </c>
      <c r="F3789" s="23">
        <f>INDEX(Table,MATCH('Classwork 5'!B3789,'5b'!$B$4:$B$904,0),4)</f>
        <v>1</v>
      </c>
      <c r="G3789" s="23">
        <v>2</v>
      </c>
      <c r="H3789" s="24">
        <v>16230</v>
      </c>
    </row>
    <row r="3790" spans="2:8" x14ac:dyDescent="0.3">
      <c r="B3790" s="22">
        <v>1000624</v>
      </c>
      <c r="C3790" s="23" t="s">
        <v>3490</v>
      </c>
      <c r="D3790" s="23" t="str">
        <f>VLOOKUP(B3790,'5b'!$B$4:$E$904,2,FALSE)</f>
        <v>M</v>
      </c>
      <c r="E3790" s="23" t="str">
        <f>INDEX(Table,MATCH('Classwork 5'!B3790,'5b'!$B$4:$B$904,0),3)</f>
        <v>26-35</v>
      </c>
      <c r="F3790" s="23">
        <f>INDEX(Table,MATCH('Classwork 5'!B3790,'5b'!$B$4:$B$904,0),4)</f>
        <v>1</v>
      </c>
      <c r="G3790" s="23">
        <v>1</v>
      </c>
      <c r="H3790" s="24">
        <v>15543</v>
      </c>
    </row>
    <row r="3791" spans="2:8" x14ac:dyDescent="0.3">
      <c r="B3791" s="22">
        <v>1000624</v>
      </c>
      <c r="C3791" s="23" t="s">
        <v>3491</v>
      </c>
      <c r="D3791" s="23" t="str">
        <f>VLOOKUP(B3791,'5b'!$B$4:$E$904,2,FALSE)</f>
        <v>M</v>
      </c>
      <c r="E3791" s="23" t="str">
        <f>INDEX(Table,MATCH('Classwork 5'!B3791,'5b'!$B$4:$B$904,0),3)</f>
        <v>26-35</v>
      </c>
      <c r="F3791" s="23">
        <f>INDEX(Table,MATCH('Classwork 5'!B3791,'5b'!$B$4:$B$904,0),4)</f>
        <v>1</v>
      </c>
      <c r="G3791" s="23">
        <v>8</v>
      </c>
      <c r="H3791" s="24">
        <v>6123</v>
      </c>
    </row>
    <row r="3792" spans="2:8" x14ac:dyDescent="0.3">
      <c r="B3792" s="22">
        <v>1000624</v>
      </c>
      <c r="C3792" s="23" t="s">
        <v>2773</v>
      </c>
      <c r="D3792" s="23" t="str">
        <f>VLOOKUP(B3792,'5b'!$B$4:$E$904,2,FALSE)</f>
        <v>M</v>
      </c>
      <c r="E3792" s="23" t="str">
        <f>INDEX(Table,MATCH('Classwork 5'!B3792,'5b'!$B$4:$B$904,0),3)</f>
        <v>26-35</v>
      </c>
      <c r="F3792" s="23">
        <f>INDEX(Table,MATCH('Classwork 5'!B3792,'5b'!$B$4:$B$904,0),4)</f>
        <v>1</v>
      </c>
      <c r="G3792" s="23">
        <v>5</v>
      </c>
      <c r="H3792" s="24">
        <v>6952</v>
      </c>
    </row>
    <row r="3793" spans="2:8" x14ac:dyDescent="0.3">
      <c r="B3793" s="22">
        <v>1000624</v>
      </c>
      <c r="C3793" s="23" t="s">
        <v>1957</v>
      </c>
      <c r="D3793" s="23" t="str">
        <f>VLOOKUP(B3793,'5b'!$B$4:$E$904,2,FALSE)</f>
        <v>M</v>
      </c>
      <c r="E3793" s="23" t="str">
        <f>INDEX(Table,MATCH('Classwork 5'!B3793,'5b'!$B$4:$B$904,0),3)</f>
        <v>26-35</v>
      </c>
      <c r="F3793" s="23">
        <f>INDEX(Table,MATCH('Classwork 5'!B3793,'5b'!$B$4:$B$904,0),4)</f>
        <v>1</v>
      </c>
      <c r="G3793" s="23">
        <v>8</v>
      </c>
      <c r="H3793" s="24">
        <v>10049</v>
      </c>
    </row>
    <row r="3794" spans="2:8" x14ac:dyDescent="0.3">
      <c r="B3794" s="22">
        <v>1000624</v>
      </c>
      <c r="C3794" s="23" t="s">
        <v>3178</v>
      </c>
      <c r="D3794" s="23" t="str">
        <f>VLOOKUP(B3794,'5b'!$B$4:$E$904,2,FALSE)</f>
        <v>M</v>
      </c>
      <c r="E3794" s="23" t="str">
        <f>INDEX(Table,MATCH('Classwork 5'!B3794,'5b'!$B$4:$B$904,0),3)</f>
        <v>26-35</v>
      </c>
      <c r="F3794" s="23">
        <f>INDEX(Table,MATCH('Classwork 5'!B3794,'5b'!$B$4:$B$904,0),4)</f>
        <v>1</v>
      </c>
      <c r="G3794" s="23">
        <v>1</v>
      </c>
      <c r="H3794" s="24">
        <v>15465</v>
      </c>
    </row>
    <row r="3795" spans="2:8" x14ac:dyDescent="0.3">
      <c r="B3795" s="22">
        <v>1000624</v>
      </c>
      <c r="C3795" s="23" t="s">
        <v>3492</v>
      </c>
      <c r="D3795" s="23" t="str">
        <f>VLOOKUP(B3795,'5b'!$B$4:$E$904,2,FALSE)</f>
        <v>M</v>
      </c>
      <c r="E3795" s="23" t="str">
        <f>INDEX(Table,MATCH('Classwork 5'!B3795,'5b'!$B$4:$B$904,0),3)</f>
        <v>26-35</v>
      </c>
      <c r="F3795" s="23">
        <f>INDEX(Table,MATCH('Classwork 5'!B3795,'5b'!$B$4:$B$904,0),4)</f>
        <v>1</v>
      </c>
      <c r="G3795" s="23">
        <v>8</v>
      </c>
      <c r="H3795" s="24">
        <v>8025</v>
      </c>
    </row>
    <row r="3796" spans="2:8" x14ac:dyDescent="0.3">
      <c r="B3796" s="22">
        <v>1000624</v>
      </c>
      <c r="C3796" s="23" t="s">
        <v>3493</v>
      </c>
      <c r="D3796" s="23" t="str">
        <f>VLOOKUP(B3796,'5b'!$B$4:$E$904,2,FALSE)</f>
        <v>M</v>
      </c>
      <c r="E3796" s="23" t="str">
        <f>INDEX(Table,MATCH('Classwork 5'!B3796,'5b'!$B$4:$B$904,0),3)</f>
        <v>26-35</v>
      </c>
      <c r="F3796" s="23">
        <f>INDEX(Table,MATCH('Classwork 5'!B3796,'5b'!$B$4:$B$904,0),4)</f>
        <v>1</v>
      </c>
      <c r="G3796" s="23">
        <v>3</v>
      </c>
      <c r="H3796" s="24">
        <v>10888</v>
      </c>
    </row>
    <row r="3797" spans="2:8" x14ac:dyDescent="0.3">
      <c r="B3797" s="22">
        <v>1000625</v>
      </c>
      <c r="C3797" s="23" t="s">
        <v>1987</v>
      </c>
      <c r="D3797" s="23" t="str">
        <f>VLOOKUP(B3797,'5b'!$B$4:$E$904,2,FALSE)</f>
        <v>F</v>
      </c>
      <c r="E3797" s="23" t="str">
        <f>INDEX(Table,MATCH('Classwork 5'!B3797,'5b'!$B$4:$B$904,0),3)</f>
        <v>36-45</v>
      </c>
      <c r="F3797" s="23">
        <f>INDEX(Table,MATCH('Classwork 5'!B3797,'5b'!$B$4:$B$904,0),4)</f>
        <v>12</v>
      </c>
      <c r="G3797" s="23">
        <v>8</v>
      </c>
      <c r="H3797" s="24">
        <v>6133</v>
      </c>
    </row>
    <row r="3798" spans="2:8" x14ac:dyDescent="0.3">
      <c r="B3798" s="22">
        <v>1000625</v>
      </c>
      <c r="C3798" s="23" t="s">
        <v>3109</v>
      </c>
      <c r="D3798" s="23" t="str">
        <f>VLOOKUP(B3798,'5b'!$B$4:$E$904,2,FALSE)</f>
        <v>F</v>
      </c>
      <c r="E3798" s="23" t="str">
        <f>INDEX(Table,MATCH('Classwork 5'!B3798,'5b'!$B$4:$B$904,0),3)</f>
        <v>36-45</v>
      </c>
      <c r="F3798" s="23">
        <f>INDEX(Table,MATCH('Classwork 5'!B3798,'5b'!$B$4:$B$904,0),4)</f>
        <v>12</v>
      </c>
      <c r="G3798" s="23">
        <v>8</v>
      </c>
      <c r="H3798" s="24">
        <v>10016</v>
      </c>
    </row>
    <row r="3799" spans="2:8" x14ac:dyDescent="0.3">
      <c r="B3799" s="22">
        <v>1000625</v>
      </c>
      <c r="C3799" s="23" t="s">
        <v>3205</v>
      </c>
      <c r="D3799" s="23" t="str">
        <f>VLOOKUP(B3799,'5b'!$B$4:$E$904,2,FALSE)</f>
        <v>F</v>
      </c>
      <c r="E3799" s="23" t="str">
        <f>INDEX(Table,MATCH('Classwork 5'!B3799,'5b'!$B$4:$B$904,0),3)</f>
        <v>36-45</v>
      </c>
      <c r="F3799" s="23">
        <f>INDEX(Table,MATCH('Classwork 5'!B3799,'5b'!$B$4:$B$904,0),4)</f>
        <v>12</v>
      </c>
      <c r="G3799" s="23">
        <v>8</v>
      </c>
      <c r="H3799" s="24">
        <v>1985</v>
      </c>
    </row>
    <row r="3800" spans="2:8" x14ac:dyDescent="0.3">
      <c r="B3800" s="22">
        <v>1000626</v>
      </c>
      <c r="C3800" s="23" t="s">
        <v>3406</v>
      </c>
      <c r="D3800" s="23" t="str">
        <f>VLOOKUP(B3800,'5b'!$B$4:$E$904,2,FALSE)</f>
        <v>M</v>
      </c>
      <c r="E3800" s="23" t="str">
        <f>INDEX(Table,MATCH('Classwork 5'!B3800,'5b'!$B$4:$B$904,0),3)</f>
        <v>18-25</v>
      </c>
      <c r="F3800" s="23">
        <f>INDEX(Table,MATCH('Classwork 5'!B3800,'5b'!$B$4:$B$904,0),4)</f>
        <v>4</v>
      </c>
      <c r="G3800" s="23">
        <v>3</v>
      </c>
      <c r="H3800" s="24">
        <v>8097</v>
      </c>
    </row>
    <row r="3801" spans="2:8" x14ac:dyDescent="0.3">
      <c r="B3801" s="22">
        <v>1000626</v>
      </c>
      <c r="C3801" s="23" t="s">
        <v>2835</v>
      </c>
      <c r="D3801" s="23" t="str">
        <f>VLOOKUP(B3801,'5b'!$B$4:$E$904,2,FALSE)</f>
        <v>M</v>
      </c>
      <c r="E3801" s="23" t="str">
        <f>INDEX(Table,MATCH('Classwork 5'!B3801,'5b'!$B$4:$B$904,0),3)</f>
        <v>18-25</v>
      </c>
      <c r="F3801" s="23">
        <f>INDEX(Table,MATCH('Classwork 5'!B3801,'5b'!$B$4:$B$904,0),4)</f>
        <v>4</v>
      </c>
      <c r="G3801" s="23">
        <v>6</v>
      </c>
      <c r="H3801" s="24">
        <v>16665</v>
      </c>
    </row>
    <row r="3802" spans="2:8" x14ac:dyDescent="0.3">
      <c r="B3802" s="22">
        <v>1000626</v>
      </c>
      <c r="C3802" s="23" t="s">
        <v>1953</v>
      </c>
      <c r="D3802" s="23" t="str">
        <f>VLOOKUP(B3802,'5b'!$B$4:$E$904,2,FALSE)</f>
        <v>M</v>
      </c>
      <c r="E3802" s="23" t="str">
        <f>INDEX(Table,MATCH('Classwork 5'!B3802,'5b'!$B$4:$B$904,0),3)</f>
        <v>18-25</v>
      </c>
      <c r="F3802" s="23">
        <f>INDEX(Table,MATCH('Classwork 5'!B3802,'5b'!$B$4:$B$904,0),4)</f>
        <v>4</v>
      </c>
      <c r="G3802" s="23">
        <v>1</v>
      </c>
      <c r="H3802" s="24">
        <v>11811</v>
      </c>
    </row>
    <row r="3803" spans="2:8" x14ac:dyDescent="0.3">
      <c r="B3803" s="22">
        <v>1000627</v>
      </c>
      <c r="C3803" s="23" t="s">
        <v>2207</v>
      </c>
      <c r="D3803" s="23" t="str">
        <f>VLOOKUP(B3803,'5b'!$B$4:$E$904,2,FALSE)</f>
        <v>M</v>
      </c>
      <c r="E3803" s="23" t="str">
        <f>INDEX(Table,MATCH('Classwork 5'!B3803,'5b'!$B$4:$B$904,0),3)</f>
        <v>51-55</v>
      </c>
      <c r="F3803" s="23">
        <f>INDEX(Table,MATCH('Classwork 5'!B3803,'5b'!$B$4:$B$904,0),4)</f>
        <v>2</v>
      </c>
      <c r="G3803" s="23">
        <v>15</v>
      </c>
      <c r="H3803" s="24">
        <v>8985</v>
      </c>
    </row>
    <row r="3804" spans="2:8" x14ac:dyDescent="0.3">
      <c r="B3804" s="22">
        <v>1000627</v>
      </c>
      <c r="C3804" s="23" t="s">
        <v>2825</v>
      </c>
      <c r="D3804" s="23" t="str">
        <f>VLOOKUP(B3804,'5b'!$B$4:$E$904,2,FALSE)</f>
        <v>M</v>
      </c>
      <c r="E3804" s="23" t="str">
        <f>INDEX(Table,MATCH('Classwork 5'!B3804,'5b'!$B$4:$B$904,0),3)</f>
        <v>51-55</v>
      </c>
      <c r="F3804" s="23">
        <f>INDEX(Table,MATCH('Classwork 5'!B3804,'5b'!$B$4:$B$904,0),4)</f>
        <v>2</v>
      </c>
      <c r="G3804" s="23">
        <v>5</v>
      </c>
      <c r="H3804" s="24">
        <v>8787</v>
      </c>
    </row>
    <row r="3805" spans="2:8" x14ac:dyDescent="0.3">
      <c r="B3805" s="22">
        <v>1000628</v>
      </c>
      <c r="C3805" s="23" t="s">
        <v>2282</v>
      </c>
      <c r="D3805" s="23" t="str">
        <f>VLOOKUP(B3805,'5b'!$B$4:$E$904,2,FALSE)</f>
        <v>F</v>
      </c>
      <c r="E3805" s="23" t="str">
        <f>INDEX(Table,MATCH('Classwork 5'!B3805,'5b'!$B$4:$B$904,0),3)</f>
        <v>36-45</v>
      </c>
      <c r="F3805" s="23">
        <f>INDEX(Table,MATCH('Classwork 5'!B3805,'5b'!$B$4:$B$904,0),4)</f>
        <v>0</v>
      </c>
      <c r="G3805" s="23">
        <v>3</v>
      </c>
      <c r="H3805" s="24">
        <v>13528</v>
      </c>
    </row>
    <row r="3806" spans="2:8" x14ac:dyDescent="0.3">
      <c r="B3806" s="22">
        <v>1000628</v>
      </c>
      <c r="C3806" s="23" t="s">
        <v>2802</v>
      </c>
      <c r="D3806" s="23" t="str">
        <f>VLOOKUP(B3806,'5b'!$B$4:$E$904,2,FALSE)</f>
        <v>F</v>
      </c>
      <c r="E3806" s="23" t="str">
        <f>INDEX(Table,MATCH('Classwork 5'!B3806,'5b'!$B$4:$B$904,0),3)</f>
        <v>36-45</v>
      </c>
      <c r="F3806" s="23">
        <f>INDEX(Table,MATCH('Classwork 5'!B3806,'5b'!$B$4:$B$904,0),4)</f>
        <v>0</v>
      </c>
      <c r="G3806" s="23">
        <v>5</v>
      </c>
      <c r="H3806" s="24">
        <v>5432</v>
      </c>
    </row>
    <row r="3807" spans="2:8" x14ac:dyDescent="0.3">
      <c r="B3807" s="22">
        <v>1000628</v>
      </c>
      <c r="C3807" s="23" t="s">
        <v>3043</v>
      </c>
      <c r="D3807" s="23" t="str">
        <f>VLOOKUP(B3807,'5b'!$B$4:$E$904,2,FALSE)</f>
        <v>F</v>
      </c>
      <c r="E3807" s="23" t="str">
        <f>INDEX(Table,MATCH('Classwork 5'!B3807,'5b'!$B$4:$B$904,0),3)</f>
        <v>36-45</v>
      </c>
      <c r="F3807" s="23">
        <f>INDEX(Table,MATCH('Classwork 5'!B3807,'5b'!$B$4:$B$904,0),4)</f>
        <v>0</v>
      </c>
      <c r="G3807" s="23">
        <v>5</v>
      </c>
      <c r="H3807" s="24">
        <v>7068</v>
      </c>
    </row>
    <row r="3808" spans="2:8" x14ac:dyDescent="0.3">
      <c r="B3808" s="22">
        <v>1000629</v>
      </c>
      <c r="C3808" s="23" t="s">
        <v>2233</v>
      </c>
      <c r="D3808" s="23" t="str">
        <f>VLOOKUP(B3808,'5b'!$B$4:$E$904,2,FALSE)</f>
        <v>F</v>
      </c>
      <c r="E3808" s="23" t="str">
        <f>INDEX(Table,MATCH('Classwork 5'!B3808,'5b'!$B$4:$B$904,0),3)</f>
        <v>0-17</v>
      </c>
      <c r="F3808" s="23">
        <f>INDEX(Table,MATCH('Classwork 5'!B3808,'5b'!$B$4:$B$904,0),4)</f>
        <v>10</v>
      </c>
      <c r="G3808" s="23">
        <v>6</v>
      </c>
      <c r="H3808" s="24">
        <v>12461</v>
      </c>
    </row>
    <row r="3809" spans="2:8" x14ac:dyDescent="0.3">
      <c r="B3809" s="22">
        <v>1000629</v>
      </c>
      <c r="C3809" s="23" t="s">
        <v>3444</v>
      </c>
      <c r="D3809" s="23" t="str">
        <f>VLOOKUP(B3809,'5b'!$B$4:$E$904,2,FALSE)</f>
        <v>F</v>
      </c>
      <c r="E3809" s="23" t="str">
        <f>INDEX(Table,MATCH('Classwork 5'!B3809,'5b'!$B$4:$B$904,0),3)</f>
        <v>0-17</v>
      </c>
      <c r="F3809" s="23">
        <f>INDEX(Table,MATCH('Classwork 5'!B3809,'5b'!$B$4:$B$904,0),4)</f>
        <v>10</v>
      </c>
      <c r="G3809" s="23">
        <v>3</v>
      </c>
      <c r="H3809" s="24">
        <v>10817</v>
      </c>
    </row>
    <row r="3810" spans="2:8" x14ac:dyDescent="0.3">
      <c r="B3810" s="22">
        <v>1000629</v>
      </c>
      <c r="C3810" s="23" t="s">
        <v>3174</v>
      </c>
      <c r="D3810" s="23" t="str">
        <f>VLOOKUP(B3810,'5b'!$B$4:$E$904,2,FALSE)</f>
        <v>F</v>
      </c>
      <c r="E3810" s="23" t="str">
        <f>INDEX(Table,MATCH('Classwork 5'!B3810,'5b'!$B$4:$B$904,0),3)</f>
        <v>0-17</v>
      </c>
      <c r="F3810" s="23">
        <f>INDEX(Table,MATCH('Classwork 5'!B3810,'5b'!$B$4:$B$904,0),4)</f>
        <v>10</v>
      </c>
      <c r="G3810" s="23">
        <v>3</v>
      </c>
      <c r="H3810" s="24">
        <v>10614</v>
      </c>
    </row>
    <row r="3811" spans="2:8" x14ac:dyDescent="0.3">
      <c r="B3811" s="22">
        <v>1000629</v>
      </c>
      <c r="C3811" s="23" t="s">
        <v>2104</v>
      </c>
      <c r="D3811" s="23" t="str">
        <f>VLOOKUP(B3811,'5b'!$B$4:$E$904,2,FALSE)</f>
        <v>F</v>
      </c>
      <c r="E3811" s="23" t="str">
        <f>INDEX(Table,MATCH('Classwork 5'!B3811,'5b'!$B$4:$B$904,0),3)</f>
        <v>0-17</v>
      </c>
      <c r="F3811" s="23">
        <f>INDEX(Table,MATCH('Classwork 5'!B3811,'5b'!$B$4:$B$904,0),4)</f>
        <v>10</v>
      </c>
      <c r="G3811" s="23">
        <v>4</v>
      </c>
      <c r="H3811" s="24">
        <v>2855</v>
      </c>
    </row>
    <row r="3812" spans="2:8" x14ac:dyDescent="0.3">
      <c r="B3812" s="22">
        <v>1000629</v>
      </c>
      <c r="C3812" s="23" t="s">
        <v>3494</v>
      </c>
      <c r="D3812" s="23" t="str">
        <f>VLOOKUP(B3812,'5b'!$B$4:$E$904,2,FALSE)</f>
        <v>F</v>
      </c>
      <c r="E3812" s="23" t="str">
        <f>INDEX(Table,MATCH('Classwork 5'!B3812,'5b'!$B$4:$B$904,0),3)</f>
        <v>0-17</v>
      </c>
      <c r="F3812" s="23">
        <f>INDEX(Table,MATCH('Classwork 5'!B3812,'5b'!$B$4:$B$904,0),4)</f>
        <v>10</v>
      </c>
      <c r="G3812" s="23">
        <v>4</v>
      </c>
      <c r="H3812" s="24">
        <v>2066</v>
      </c>
    </row>
    <row r="3813" spans="2:8" x14ac:dyDescent="0.3">
      <c r="B3813" s="22">
        <v>1000630</v>
      </c>
      <c r="C3813" s="23" t="s">
        <v>2553</v>
      </c>
      <c r="D3813" s="23" t="str">
        <f>VLOOKUP(B3813,'5b'!$B$4:$E$904,2,FALSE)</f>
        <v>F</v>
      </c>
      <c r="E3813" s="23" t="str">
        <f>INDEX(Table,MATCH('Classwork 5'!B3813,'5b'!$B$4:$B$904,0),3)</f>
        <v>36-45</v>
      </c>
      <c r="F3813" s="23">
        <f>INDEX(Table,MATCH('Classwork 5'!B3813,'5b'!$B$4:$B$904,0),4)</f>
        <v>14</v>
      </c>
      <c r="G3813" s="23">
        <v>8</v>
      </c>
      <c r="H3813" s="24">
        <v>9733</v>
      </c>
    </row>
    <row r="3814" spans="2:8" x14ac:dyDescent="0.3">
      <c r="B3814" s="22">
        <v>1000630</v>
      </c>
      <c r="C3814" s="23" t="s">
        <v>2491</v>
      </c>
      <c r="D3814" s="23" t="str">
        <f>VLOOKUP(B3814,'5b'!$B$4:$E$904,2,FALSE)</f>
        <v>F</v>
      </c>
      <c r="E3814" s="23" t="str">
        <f>INDEX(Table,MATCH('Classwork 5'!B3814,'5b'!$B$4:$B$904,0),3)</f>
        <v>36-45</v>
      </c>
      <c r="F3814" s="23">
        <f>INDEX(Table,MATCH('Classwork 5'!B3814,'5b'!$B$4:$B$904,0),4)</f>
        <v>14</v>
      </c>
      <c r="G3814" s="23">
        <v>5</v>
      </c>
      <c r="H3814" s="24">
        <v>8651</v>
      </c>
    </row>
    <row r="3815" spans="2:8" x14ac:dyDescent="0.3">
      <c r="B3815" s="22">
        <v>1000630</v>
      </c>
      <c r="C3815" s="23" t="s">
        <v>2423</v>
      </c>
      <c r="D3815" s="23" t="str">
        <f>VLOOKUP(B3815,'5b'!$B$4:$E$904,2,FALSE)</f>
        <v>F</v>
      </c>
      <c r="E3815" s="23" t="str">
        <f>INDEX(Table,MATCH('Classwork 5'!B3815,'5b'!$B$4:$B$904,0),3)</f>
        <v>36-45</v>
      </c>
      <c r="F3815" s="23">
        <f>INDEX(Table,MATCH('Classwork 5'!B3815,'5b'!$B$4:$B$904,0),4)</f>
        <v>14</v>
      </c>
      <c r="G3815" s="23">
        <v>8</v>
      </c>
      <c r="H3815" s="24">
        <v>8027</v>
      </c>
    </row>
    <row r="3816" spans="2:8" x14ac:dyDescent="0.3">
      <c r="B3816" s="22">
        <v>1000630</v>
      </c>
      <c r="C3816" s="23" t="s">
        <v>2375</v>
      </c>
      <c r="D3816" s="23" t="str">
        <f>VLOOKUP(B3816,'5b'!$B$4:$E$904,2,FALSE)</f>
        <v>F</v>
      </c>
      <c r="E3816" s="23" t="str">
        <f>INDEX(Table,MATCH('Classwork 5'!B3816,'5b'!$B$4:$B$904,0),3)</f>
        <v>36-45</v>
      </c>
      <c r="F3816" s="23">
        <f>INDEX(Table,MATCH('Classwork 5'!B3816,'5b'!$B$4:$B$904,0),4)</f>
        <v>14</v>
      </c>
      <c r="G3816" s="23">
        <v>5</v>
      </c>
      <c r="H3816" s="24">
        <v>6983</v>
      </c>
    </row>
    <row r="3817" spans="2:8" x14ac:dyDescent="0.3">
      <c r="B3817" s="22">
        <v>1000630</v>
      </c>
      <c r="C3817" s="23" t="s">
        <v>2938</v>
      </c>
      <c r="D3817" s="23" t="str">
        <f>VLOOKUP(B3817,'5b'!$B$4:$E$904,2,FALSE)</f>
        <v>F</v>
      </c>
      <c r="E3817" s="23" t="str">
        <f>INDEX(Table,MATCH('Classwork 5'!B3817,'5b'!$B$4:$B$904,0),3)</f>
        <v>36-45</v>
      </c>
      <c r="F3817" s="23">
        <f>INDEX(Table,MATCH('Classwork 5'!B3817,'5b'!$B$4:$B$904,0),4)</f>
        <v>14</v>
      </c>
      <c r="G3817" s="23">
        <v>8</v>
      </c>
      <c r="H3817" s="24">
        <v>7851</v>
      </c>
    </row>
    <row r="3818" spans="2:8" x14ac:dyDescent="0.3">
      <c r="B3818" s="22">
        <v>1000630</v>
      </c>
      <c r="C3818" s="23" t="s">
        <v>3453</v>
      </c>
      <c r="D3818" s="23" t="str">
        <f>VLOOKUP(B3818,'5b'!$B$4:$E$904,2,FALSE)</f>
        <v>F</v>
      </c>
      <c r="E3818" s="23" t="str">
        <f>INDEX(Table,MATCH('Classwork 5'!B3818,'5b'!$B$4:$B$904,0),3)</f>
        <v>36-45</v>
      </c>
      <c r="F3818" s="23">
        <f>INDEX(Table,MATCH('Classwork 5'!B3818,'5b'!$B$4:$B$904,0),4)</f>
        <v>14</v>
      </c>
      <c r="G3818" s="23">
        <v>5</v>
      </c>
      <c r="H3818" s="24">
        <v>7110</v>
      </c>
    </row>
    <row r="3819" spans="2:8" x14ac:dyDescent="0.3">
      <c r="B3819" s="22">
        <v>1000630</v>
      </c>
      <c r="C3819" s="23" t="s">
        <v>3495</v>
      </c>
      <c r="D3819" s="23" t="str">
        <f>VLOOKUP(B3819,'5b'!$B$4:$E$904,2,FALSE)</f>
        <v>F</v>
      </c>
      <c r="E3819" s="23" t="str">
        <f>INDEX(Table,MATCH('Classwork 5'!B3819,'5b'!$B$4:$B$904,0),3)</f>
        <v>36-45</v>
      </c>
      <c r="F3819" s="23">
        <f>INDEX(Table,MATCH('Classwork 5'!B3819,'5b'!$B$4:$B$904,0),4)</f>
        <v>14</v>
      </c>
      <c r="G3819" s="23">
        <v>5</v>
      </c>
      <c r="H3819" s="24">
        <v>6902</v>
      </c>
    </row>
    <row r="3820" spans="2:8" x14ac:dyDescent="0.3">
      <c r="B3820" s="22">
        <v>1000631</v>
      </c>
      <c r="C3820" s="23" t="s">
        <v>3274</v>
      </c>
      <c r="D3820" s="23" t="str">
        <f>VLOOKUP(B3820,'5b'!$B$4:$E$904,2,FALSE)</f>
        <v>M</v>
      </c>
      <c r="E3820" s="23" t="str">
        <f>INDEX(Table,MATCH('Classwork 5'!B3820,'5b'!$B$4:$B$904,0),3)</f>
        <v>36-45</v>
      </c>
      <c r="F3820" s="23">
        <f>INDEX(Table,MATCH('Classwork 5'!B3820,'5b'!$B$4:$B$904,0),4)</f>
        <v>17</v>
      </c>
      <c r="G3820" s="23">
        <v>5</v>
      </c>
      <c r="H3820" s="24">
        <v>8762</v>
      </c>
    </row>
    <row r="3821" spans="2:8" x14ac:dyDescent="0.3">
      <c r="B3821" s="22">
        <v>1000631</v>
      </c>
      <c r="C3821" s="23" t="s">
        <v>3496</v>
      </c>
      <c r="D3821" s="23" t="str">
        <f>VLOOKUP(B3821,'5b'!$B$4:$E$904,2,FALSE)</f>
        <v>M</v>
      </c>
      <c r="E3821" s="23" t="str">
        <f>INDEX(Table,MATCH('Classwork 5'!B3821,'5b'!$B$4:$B$904,0),3)</f>
        <v>36-45</v>
      </c>
      <c r="F3821" s="23">
        <f>INDEX(Table,MATCH('Classwork 5'!B3821,'5b'!$B$4:$B$904,0),4)</f>
        <v>17</v>
      </c>
      <c r="G3821" s="23">
        <v>5</v>
      </c>
      <c r="H3821" s="24">
        <v>5331</v>
      </c>
    </row>
    <row r="3822" spans="2:8" x14ac:dyDescent="0.3">
      <c r="B3822" s="22">
        <v>1000631</v>
      </c>
      <c r="C3822" s="23" t="s">
        <v>2281</v>
      </c>
      <c r="D3822" s="23" t="str">
        <f>VLOOKUP(B3822,'5b'!$B$4:$E$904,2,FALSE)</f>
        <v>M</v>
      </c>
      <c r="E3822" s="23" t="str">
        <f>INDEX(Table,MATCH('Classwork 5'!B3822,'5b'!$B$4:$B$904,0),3)</f>
        <v>36-45</v>
      </c>
      <c r="F3822" s="23">
        <f>INDEX(Table,MATCH('Classwork 5'!B3822,'5b'!$B$4:$B$904,0),4)</f>
        <v>17</v>
      </c>
      <c r="G3822" s="23">
        <v>1</v>
      </c>
      <c r="H3822" s="24">
        <v>19616</v>
      </c>
    </row>
    <row r="3823" spans="2:8" x14ac:dyDescent="0.3">
      <c r="B3823" s="22">
        <v>1000631</v>
      </c>
      <c r="C3823" s="23" t="s">
        <v>2020</v>
      </c>
      <c r="D3823" s="23" t="str">
        <f>VLOOKUP(B3823,'5b'!$B$4:$E$904,2,FALSE)</f>
        <v>M</v>
      </c>
      <c r="E3823" s="23" t="str">
        <f>INDEX(Table,MATCH('Classwork 5'!B3823,'5b'!$B$4:$B$904,0),3)</f>
        <v>36-45</v>
      </c>
      <c r="F3823" s="23">
        <f>INDEX(Table,MATCH('Classwork 5'!B3823,'5b'!$B$4:$B$904,0),4)</f>
        <v>17</v>
      </c>
      <c r="G3823" s="23">
        <v>1</v>
      </c>
      <c r="H3823" s="24">
        <v>19688</v>
      </c>
    </row>
    <row r="3824" spans="2:8" x14ac:dyDescent="0.3">
      <c r="B3824" s="22">
        <v>1000631</v>
      </c>
      <c r="C3824" s="23" t="s">
        <v>2817</v>
      </c>
      <c r="D3824" s="23" t="str">
        <f>VLOOKUP(B3824,'5b'!$B$4:$E$904,2,FALSE)</f>
        <v>M</v>
      </c>
      <c r="E3824" s="23" t="str">
        <f>INDEX(Table,MATCH('Classwork 5'!B3824,'5b'!$B$4:$B$904,0),3)</f>
        <v>36-45</v>
      </c>
      <c r="F3824" s="23">
        <f>INDEX(Table,MATCH('Classwork 5'!B3824,'5b'!$B$4:$B$904,0),4)</f>
        <v>17</v>
      </c>
      <c r="G3824" s="23">
        <v>3</v>
      </c>
      <c r="H3824" s="24">
        <v>13463</v>
      </c>
    </row>
    <row r="3825" spans="2:8" x14ac:dyDescent="0.3">
      <c r="B3825" s="22">
        <v>1000631</v>
      </c>
      <c r="C3825" s="23" t="s">
        <v>2503</v>
      </c>
      <c r="D3825" s="23" t="str">
        <f>VLOOKUP(B3825,'5b'!$B$4:$E$904,2,FALSE)</f>
        <v>M</v>
      </c>
      <c r="E3825" s="23" t="str">
        <f>INDEX(Table,MATCH('Classwork 5'!B3825,'5b'!$B$4:$B$904,0),3)</f>
        <v>36-45</v>
      </c>
      <c r="F3825" s="23">
        <f>INDEX(Table,MATCH('Classwork 5'!B3825,'5b'!$B$4:$B$904,0),4)</f>
        <v>17</v>
      </c>
      <c r="G3825" s="23">
        <v>1</v>
      </c>
      <c r="H3825" s="24">
        <v>15857</v>
      </c>
    </row>
    <row r="3826" spans="2:8" x14ac:dyDescent="0.3">
      <c r="B3826" s="22">
        <v>1000631</v>
      </c>
      <c r="C3826" s="23" t="s">
        <v>2706</v>
      </c>
      <c r="D3826" s="23" t="str">
        <f>VLOOKUP(B3826,'5b'!$B$4:$E$904,2,FALSE)</f>
        <v>M</v>
      </c>
      <c r="E3826" s="23" t="str">
        <f>INDEX(Table,MATCH('Classwork 5'!B3826,'5b'!$B$4:$B$904,0),3)</f>
        <v>36-45</v>
      </c>
      <c r="F3826" s="23">
        <f>INDEX(Table,MATCH('Classwork 5'!B3826,'5b'!$B$4:$B$904,0),4)</f>
        <v>17</v>
      </c>
      <c r="G3826" s="23">
        <v>5</v>
      </c>
      <c r="H3826" s="24">
        <v>7187</v>
      </c>
    </row>
    <row r="3827" spans="2:8" x14ac:dyDescent="0.3">
      <c r="B3827" s="22">
        <v>1000631</v>
      </c>
      <c r="C3827" s="23" t="s">
        <v>3497</v>
      </c>
      <c r="D3827" s="23" t="str">
        <f>VLOOKUP(B3827,'5b'!$B$4:$E$904,2,FALSE)</f>
        <v>M</v>
      </c>
      <c r="E3827" s="23" t="str">
        <f>INDEX(Table,MATCH('Classwork 5'!B3827,'5b'!$B$4:$B$904,0),3)</f>
        <v>36-45</v>
      </c>
      <c r="F3827" s="23">
        <f>INDEX(Table,MATCH('Classwork 5'!B3827,'5b'!$B$4:$B$904,0),4)</f>
        <v>17</v>
      </c>
      <c r="G3827" s="23">
        <v>8</v>
      </c>
      <c r="H3827" s="24">
        <v>5846</v>
      </c>
    </row>
    <row r="3828" spans="2:8" x14ac:dyDescent="0.3">
      <c r="B3828" s="22">
        <v>1000631</v>
      </c>
      <c r="C3828" s="23" t="s">
        <v>3498</v>
      </c>
      <c r="D3828" s="23" t="str">
        <f>VLOOKUP(B3828,'5b'!$B$4:$E$904,2,FALSE)</f>
        <v>M</v>
      </c>
      <c r="E3828" s="23" t="str">
        <f>INDEX(Table,MATCH('Classwork 5'!B3828,'5b'!$B$4:$B$904,0),3)</f>
        <v>36-45</v>
      </c>
      <c r="F3828" s="23">
        <f>INDEX(Table,MATCH('Classwork 5'!B3828,'5b'!$B$4:$B$904,0),4)</f>
        <v>17</v>
      </c>
      <c r="G3828" s="23">
        <v>2</v>
      </c>
      <c r="H3828" s="24">
        <v>12829</v>
      </c>
    </row>
    <row r="3829" spans="2:8" x14ac:dyDescent="0.3">
      <c r="B3829" s="22">
        <v>1000631</v>
      </c>
      <c r="C3829" s="23" t="s">
        <v>2323</v>
      </c>
      <c r="D3829" s="23" t="str">
        <f>VLOOKUP(B3829,'5b'!$B$4:$E$904,2,FALSE)</f>
        <v>M</v>
      </c>
      <c r="E3829" s="23" t="str">
        <f>INDEX(Table,MATCH('Classwork 5'!B3829,'5b'!$B$4:$B$904,0),3)</f>
        <v>36-45</v>
      </c>
      <c r="F3829" s="23">
        <f>INDEX(Table,MATCH('Classwork 5'!B3829,'5b'!$B$4:$B$904,0),4)</f>
        <v>17</v>
      </c>
      <c r="G3829" s="23">
        <v>5</v>
      </c>
      <c r="H3829" s="24">
        <v>8725</v>
      </c>
    </row>
    <row r="3830" spans="2:8" x14ac:dyDescent="0.3">
      <c r="B3830" s="22">
        <v>1000631</v>
      </c>
      <c r="C3830" s="23" t="s">
        <v>3155</v>
      </c>
      <c r="D3830" s="23" t="str">
        <f>VLOOKUP(B3830,'5b'!$B$4:$E$904,2,FALSE)</f>
        <v>M</v>
      </c>
      <c r="E3830" s="23" t="str">
        <f>INDEX(Table,MATCH('Classwork 5'!B3830,'5b'!$B$4:$B$904,0),3)</f>
        <v>36-45</v>
      </c>
      <c r="F3830" s="23">
        <f>INDEX(Table,MATCH('Classwork 5'!B3830,'5b'!$B$4:$B$904,0),4)</f>
        <v>17</v>
      </c>
      <c r="G3830" s="23">
        <v>2</v>
      </c>
      <c r="H3830" s="24">
        <v>12809</v>
      </c>
    </row>
    <row r="3831" spans="2:8" x14ac:dyDescent="0.3">
      <c r="B3831" s="22">
        <v>1000631</v>
      </c>
      <c r="C3831" s="23" t="s">
        <v>3499</v>
      </c>
      <c r="D3831" s="23" t="str">
        <f>VLOOKUP(B3831,'5b'!$B$4:$E$904,2,FALSE)</f>
        <v>M</v>
      </c>
      <c r="E3831" s="23" t="str">
        <f>INDEX(Table,MATCH('Classwork 5'!B3831,'5b'!$B$4:$B$904,0),3)</f>
        <v>36-45</v>
      </c>
      <c r="F3831" s="23">
        <f>INDEX(Table,MATCH('Classwork 5'!B3831,'5b'!$B$4:$B$904,0),4)</f>
        <v>17</v>
      </c>
      <c r="G3831" s="23">
        <v>5</v>
      </c>
      <c r="H3831" s="24">
        <v>8641</v>
      </c>
    </row>
    <row r="3832" spans="2:8" x14ac:dyDescent="0.3">
      <c r="B3832" s="22">
        <v>1000631</v>
      </c>
      <c r="C3832" s="23" t="s">
        <v>2887</v>
      </c>
      <c r="D3832" s="23" t="str">
        <f>VLOOKUP(B3832,'5b'!$B$4:$E$904,2,FALSE)</f>
        <v>M</v>
      </c>
      <c r="E3832" s="23" t="str">
        <f>INDEX(Table,MATCH('Classwork 5'!B3832,'5b'!$B$4:$B$904,0),3)</f>
        <v>36-45</v>
      </c>
      <c r="F3832" s="23">
        <f>INDEX(Table,MATCH('Classwork 5'!B3832,'5b'!$B$4:$B$904,0),4)</f>
        <v>17</v>
      </c>
      <c r="G3832" s="23">
        <v>8</v>
      </c>
      <c r="H3832" s="24">
        <v>9917</v>
      </c>
    </row>
    <row r="3833" spans="2:8" x14ac:dyDescent="0.3">
      <c r="B3833" s="22">
        <v>1000631</v>
      </c>
      <c r="C3833" s="23" t="s">
        <v>3055</v>
      </c>
      <c r="D3833" s="23" t="str">
        <f>VLOOKUP(B3833,'5b'!$B$4:$E$904,2,FALSE)</f>
        <v>M</v>
      </c>
      <c r="E3833" s="23" t="str">
        <f>INDEX(Table,MATCH('Classwork 5'!B3833,'5b'!$B$4:$B$904,0),3)</f>
        <v>36-45</v>
      </c>
      <c r="F3833" s="23">
        <f>INDEX(Table,MATCH('Classwork 5'!B3833,'5b'!$B$4:$B$904,0),4)</f>
        <v>17</v>
      </c>
      <c r="G3833" s="23">
        <v>5</v>
      </c>
      <c r="H3833" s="24">
        <v>8636</v>
      </c>
    </row>
    <row r="3834" spans="2:8" x14ac:dyDescent="0.3">
      <c r="B3834" s="22">
        <v>1000632</v>
      </c>
      <c r="C3834" s="23" t="s">
        <v>1948</v>
      </c>
      <c r="D3834" s="23" t="str">
        <f>VLOOKUP(B3834,'5b'!$B$4:$E$904,2,FALSE)</f>
        <v>M</v>
      </c>
      <c r="E3834" s="23" t="str">
        <f>INDEX(Table,MATCH('Classwork 5'!B3834,'5b'!$B$4:$B$904,0),3)</f>
        <v>46-50</v>
      </c>
      <c r="F3834" s="23">
        <f>INDEX(Table,MATCH('Classwork 5'!B3834,'5b'!$B$4:$B$904,0),4)</f>
        <v>17</v>
      </c>
      <c r="G3834" s="23">
        <v>1</v>
      </c>
      <c r="H3834" s="24">
        <v>12071</v>
      </c>
    </row>
    <row r="3835" spans="2:8" x14ac:dyDescent="0.3">
      <c r="B3835" s="22">
        <v>1000632</v>
      </c>
      <c r="C3835" s="23" t="s">
        <v>2186</v>
      </c>
      <c r="D3835" s="23" t="str">
        <f>VLOOKUP(B3835,'5b'!$B$4:$E$904,2,FALSE)</f>
        <v>M</v>
      </c>
      <c r="E3835" s="23" t="str">
        <f>INDEX(Table,MATCH('Classwork 5'!B3835,'5b'!$B$4:$B$904,0),3)</f>
        <v>46-50</v>
      </c>
      <c r="F3835" s="23">
        <f>INDEX(Table,MATCH('Classwork 5'!B3835,'5b'!$B$4:$B$904,0),4)</f>
        <v>17</v>
      </c>
      <c r="G3835" s="23">
        <v>1</v>
      </c>
      <c r="H3835" s="24">
        <v>18962</v>
      </c>
    </row>
    <row r="3836" spans="2:8" x14ac:dyDescent="0.3">
      <c r="B3836" s="22">
        <v>1000632</v>
      </c>
      <c r="C3836" s="23" t="s">
        <v>2829</v>
      </c>
      <c r="D3836" s="23" t="str">
        <f>VLOOKUP(B3836,'5b'!$B$4:$E$904,2,FALSE)</f>
        <v>M</v>
      </c>
      <c r="E3836" s="23" t="str">
        <f>INDEX(Table,MATCH('Classwork 5'!B3836,'5b'!$B$4:$B$904,0),3)</f>
        <v>46-50</v>
      </c>
      <c r="F3836" s="23">
        <f>INDEX(Table,MATCH('Classwork 5'!B3836,'5b'!$B$4:$B$904,0),4)</f>
        <v>17</v>
      </c>
      <c r="G3836" s="23">
        <v>1</v>
      </c>
      <c r="H3836" s="24">
        <v>15478</v>
      </c>
    </row>
    <row r="3837" spans="2:8" x14ac:dyDescent="0.3">
      <c r="B3837" s="22">
        <v>1000633</v>
      </c>
      <c r="C3837" s="23" t="s">
        <v>3270</v>
      </c>
      <c r="D3837" s="23" t="str">
        <f>VLOOKUP(B3837,'5b'!$B$4:$E$904,2,FALSE)</f>
        <v>M</v>
      </c>
      <c r="E3837" s="23" t="str">
        <f>INDEX(Table,MATCH('Classwork 5'!B3837,'5b'!$B$4:$B$904,0),3)</f>
        <v>26-35</v>
      </c>
      <c r="F3837" s="23">
        <f>INDEX(Table,MATCH('Classwork 5'!B3837,'5b'!$B$4:$B$904,0),4)</f>
        <v>17</v>
      </c>
      <c r="G3837" s="23">
        <v>8</v>
      </c>
      <c r="H3837" s="24">
        <v>6135</v>
      </c>
    </row>
    <row r="3838" spans="2:8" x14ac:dyDescent="0.3">
      <c r="B3838" s="22">
        <v>1000633</v>
      </c>
      <c r="C3838" s="23" t="s">
        <v>3066</v>
      </c>
      <c r="D3838" s="23" t="str">
        <f>VLOOKUP(B3838,'5b'!$B$4:$E$904,2,FALSE)</f>
        <v>M</v>
      </c>
      <c r="E3838" s="23" t="str">
        <f>INDEX(Table,MATCH('Classwork 5'!B3838,'5b'!$B$4:$B$904,0),3)</f>
        <v>26-35</v>
      </c>
      <c r="F3838" s="23">
        <f>INDEX(Table,MATCH('Classwork 5'!B3838,'5b'!$B$4:$B$904,0),4)</f>
        <v>17</v>
      </c>
      <c r="G3838" s="23">
        <v>5</v>
      </c>
      <c r="H3838" s="24">
        <v>6958</v>
      </c>
    </row>
    <row r="3839" spans="2:8" x14ac:dyDescent="0.3">
      <c r="B3839" s="22">
        <v>1000634</v>
      </c>
      <c r="C3839" s="23" t="s">
        <v>2308</v>
      </c>
      <c r="D3839" s="23" t="str">
        <f>VLOOKUP(B3839,'5b'!$B$4:$E$904,2,FALSE)</f>
        <v>F</v>
      </c>
      <c r="E3839" s="23" t="str">
        <f>INDEX(Table,MATCH('Classwork 5'!B3839,'5b'!$B$4:$B$904,0),3)</f>
        <v>0-17</v>
      </c>
      <c r="F3839" s="23">
        <f>INDEX(Table,MATCH('Classwork 5'!B3839,'5b'!$B$4:$B$904,0),4)</f>
        <v>10</v>
      </c>
      <c r="G3839" s="23">
        <v>4</v>
      </c>
      <c r="H3839" s="24">
        <v>2102</v>
      </c>
    </row>
    <row r="3840" spans="2:8" x14ac:dyDescent="0.3">
      <c r="B3840" s="22">
        <v>1000634</v>
      </c>
      <c r="C3840" s="23" t="s">
        <v>2007</v>
      </c>
      <c r="D3840" s="23" t="str">
        <f>VLOOKUP(B3840,'5b'!$B$4:$E$904,2,FALSE)</f>
        <v>F</v>
      </c>
      <c r="E3840" s="23" t="str">
        <f>INDEX(Table,MATCH('Classwork 5'!B3840,'5b'!$B$4:$B$904,0),3)</f>
        <v>0-17</v>
      </c>
      <c r="F3840" s="23">
        <f>INDEX(Table,MATCH('Classwork 5'!B3840,'5b'!$B$4:$B$904,0),4)</f>
        <v>10</v>
      </c>
      <c r="G3840" s="23">
        <v>4</v>
      </c>
      <c r="H3840" s="24">
        <v>2868</v>
      </c>
    </row>
    <row r="3841" spans="2:8" x14ac:dyDescent="0.3">
      <c r="B3841" s="22">
        <v>1000635</v>
      </c>
      <c r="C3841" s="23" t="s">
        <v>2005</v>
      </c>
      <c r="D3841" s="23" t="str">
        <f>VLOOKUP(B3841,'5b'!$B$4:$E$904,2,FALSE)</f>
        <v>M</v>
      </c>
      <c r="E3841" s="23" t="str">
        <f>INDEX(Table,MATCH('Classwork 5'!B3841,'5b'!$B$4:$B$904,0),3)</f>
        <v>55+</v>
      </c>
      <c r="F3841" s="23">
        <f>INDEX(Table,MATCH('Classwork 5'!B3841,'5b'!$B$4:$B$904,0),4)</f>
        <v>17</v>
      </c>
      <c r="G3841" s="23">
        <v>5</v>
      </c>
      <c r="H3841" s="24">
        <v>6884</v>
      </c>
    </row>
    <row r="3842" spans="2:8" x14ac:dyDescent="0.3">
      <c r="B3842" s="22">
        <v>1000635</v>
      </c>
      <c r="C3842" s="23" t="s">
        <v>2653</v>
      </c>
      <c r="D3842" s="23" t="str">
        <f>VLOOKUP(B3842,'5b'!$B$4:$E$904,2,FALSE)</f>
        <v>M</v>
      </c>
      <c r="E3842" s="23" t="str">
        <f>INDEX(Table,MATCH('Classwork 5'!B3842,'5b'!$B$4:$B$904,0),3)</f>
        <v>55+</v>
      </c>
      <c r="F3842" s="23">
        <f>INDEX(Table,MATCH('Classwork 5'!B3842,'5b'!$B$4:$B$904,0),4)</f>
        <v>17</v>
      </c>
      <c r="G3842" s="23">
        <v>8</v>
      </c>
      <c r="H3842" s="24">
        <v>6137</v>
      </c>
    </row>
    <row r="3843" spans="2:8" x14ac:dyDescent="0.3">
      <c r="B3843" s="22">
        <v>1000635</v>
      </c>
      <c r="C3843" s="23" t="s">
        <v>3142</v>
      </c>
      <c r="D3843" s="23" t="str">
        <f>VLOOKUP(B3843,'5b'!$B$4:$E$904,2,FALSE)</f>
        <v>M</v>
      </c>
      <c r="E3843" s="23" t="str">
        <f>INDEX(Table,MATCH('Classwork 5'!B3843,'5b'!$B$4:$B$904,0),3)</f>
        <v>55+</v>
      </c>
      <c r="F3843" s="23">
        <f>INDEX(Table,MATCH('Classwork 5'!B3843,'5b'!$B$4:$B$904,0),4)</f>
        <v>17</v>
      </c>
      <c r="G3843" s="23">
        <v>8</v>
      </c>
      <c r="H3843" s="24">
        <v>7907</v>
      </c>
    </row>
    <row r="3844" spans="2:8" x14ac:dyDescent="0.3">
      <c r="B3844" s="22">
        <v>1000635</v>
      </c>
      <c r="C3844" s="23" t="s">
        <v>3209</v>
      </c>
      <c r="D3844" s="23" t="str">
        <f>VLOOKUP(B3844,'5b'!$B$4:$E$904,2,FALSE)</f>
        <v>M</v>
      </c>
      <c r="E3844" s="23" t="str">
        <f>INDEX(Table,MATCH('Classwork 5'!B3844,'5b'!$B$4:$B$904,0),3)</f>
        <v>55+</v>
      </c>
      <c r="F3844" s="23">
        <f>INDEX(Table,MATCH('Classwork 5'!B3844,'5b'!$B$4:$B$904,0),4)</f>
        <v>17</v>
      </c>
      <c r="G3844" s="23">
        <v>10</v>
      </c>
      <c r="H3844" s="24">
        <v>18531</v>
      </c>
    </row>
    <row r="3845" spans="2:8" x14ac:dyDescent="0.3">
      <c r="B3845" s="22">
        <v>1000635</v>
      </c>
      <c r="C3845" s="23" t="s">
        <v>2445</v>
      </c>
      <c r="D3845" s="23" t="str">
        <f>VLOOKUP(B3845,'5b'!$B$4:$E$904,2,FALSE)</f>
        <v>M</v>
      </c>
      <c r="E3845" s="23" t="str">
        <f>INDEX(Table,MATCH('Classwork 5'!B3845,'5b'!$B$4:$B$904,0),3)</f>
        <v>55+</v>
      </c>
      <c r="F3845" s="23">
        <f>INDEX(Table,MATCH('Classwork 5'!B3845,'5b'!$B$4:$B$904,0),4)</f>
        <v>17</v>
      </c>
      <c r="G3845" s="23">
        <v>6</v>
      </c>
      <c r="H3845" s="24">
        <v>16694</v>
      </c>
    </row>
    <row r="3846" spans="2:8" x14ac:dyDescent="0.3">
      <c r="B3846" s="22">
        <v>1000635</v>
      </c>
      <c r="C3846" s="23" t="s">
        <v>3500</v>
      </c>
      <c r="D3846" s="23" t="str">
        <f>VLOOKUP(B3846,'5b'!$B$4:$E$904,2,FALSE)</f>
        <v>M</v>
      </c>
      <c r="E3846" s="23" t="str">
        <f>INDEX(Table,MATCH('Classwork 5'!B3846,'5b'!$B$4:$B$904,0),3)</f>
        <v>55+</v>
      </c>
      <c r="F3846" s="23">
        <f>INDEX(Table,MATCH('Classwork 5'!B3846,'5b'!$B$4:$B$904,0),4)</f>
        <v>17</v>
      </c>
      <c r="G3846" s="23">
        <v>12</v>
      </c>
      <c r="H3846" s="24">
        <v>1773</v>
      </c>
    </row>
    <row r="3847" spans="2:8" x14ac:dyDescent="0.3">
      <c r="B3847" s="22">
        <v>1000635</v>
      </c>
      <c r="C3847" s="23" t="s">
        <v>3501</v>
      </c>
      <c r="D3847" s="23" t="str">
        <f>VLOOKUP(B3847,'5b'!$B$4:$E$904,2,FALSE)</f>
        <v>M</v>
      </c>
      <c r="E3847" s="23" t="str">
        <f>INDEX(Table,MATCH('Classwork 5'!B3847,'5b'!$B$4:$B$904,0),3)</f>
        <v>55+</v>
      </c>
      <c r="F3847" s="23">
        <f>INDEX(Table,MATCH('Classwork 5'!B3847,'5b'!$B$4:$B$904,0),4)</f>
        <v>17</v>
      </c>
      <c r="G3847" s="23">
        <v>5</v>
      </c>
      <c r="H3847" s="24">
        <v>7161</v>
      </c>
    </row>
    <row r="3848" spans="2:8" x14ac:dyDescent="0.3">
      <c r="B3848" s="22">
        <v>1000635</v>
      </c>
      <c r="C3848" s="23" t="s">
        <v>2777</v>
      </c>
      <c r="D3848" s="23" t="str">
        <f>VLOOKUP(B3848,'5b'!$B$4:$E$904,2,FALSE)</f>
        <v>M</v>
      </c>
      <c r="E3848" s="23" t="str">
        <f>INDEX(Table,MATCH('Classwork 5'!B3848,'5b'!$B$4:$B$904,0),3)</f>
        <v>55+</v>
      </c>
      <c r="F3848" s="23">
        <f>INDEX(Table,MATCH('Classwork 5'!B3848,'5b'!$B$4:$B$904,0),4)</f>
        <v>17</v>
      </c>
      <c r="G3848" s="23">
        <v>5</v>
      </c>
      <c r="H3848" s="24">
        <v>3478</v>
      </c>
    </row>
    <row r="3849" spans="2:8" x14ac:dyDescent="0.3">
      <c r="B3849" s="22">
        <v>1000635</v>
      </c>
      <c r="C3849" s="23" t="s">
        <v>2845</v>
      </c>
      <c r="D3849" s="23" t="str">
        <f>VLOOKUP(B3849,'5b'!$B$4:$E$904,2,FALSE)</f>
        <v>M</v>
      </c>
      <c r="E3849" s="23" t="str">
        <f>INDEX(Table,MATCH('Classwork 5'!B3849,'5b'!$B$4:$B$904,0),3)</f>
        <v>55+</v>
      </c>
      <c r="F3849" s="23">
        <f>INDEX(Table,MATCH('Classwork 5'!B3849,'5b'!$B$4:$B$904,0),4)</f>
        <v>17</v>
      </c>
      <c r="G3849" s="23">
        <v>5</v>
      </c>
      <c r="H3849" s="24">
        <v>8677</v>
      </c>
    </row>
    <row r="3850" spans="2:8" x14ac:dyDescent="0.3">
      <c r="B3850" s="22">
        <v>1000636</v>
      </c>
      <c r="C3850" s="23" t="s">
        <v>3502</v>
      </c>
      <c r="D3850" s="23" t="str">
        <f>VLOOKUP(B3850,'5b'!$B$4:$E$904,2,FALSE)</f>
        <v>M</v>
      </c>
      <c r="E3850" s="23" t="str">
        <f>INDEX(Table,MATCH('Classwork 5'!B3850,'5b'!$B$4:$B$904,0),3)</f>
        <v>18-25</v>
      </c>
      <c r="F3850" s="23">
        <f>INDEX(Table,MATCH('Classwork 5'!B3850,'5b'!$B$4:$B$904,0),4)</f>
        <v>20</v>
      </c>
      <c r="G3850" s="23">
        <v>1</v>
      </c>
      <c r="H3850" s="24">
        <v>19583</v>
      </c>
    </row>
    <row r="3851" spans="2:8" x14ac:dyDescent="0.3">
      <c r="B3851" s="22">
        <v>1000636</v>
      </c>
      <c r="C3851" s="23" t="s">
        <v>3503</v>
      </c>
      <c r="D3851" s="23" t="str">
        <f>VLOOKUP(B3851,'5b'!$B$4:$E$904,2,FALSE)</f>
        <v>M</v>
      </c>
      <c r="E3851" s="23" t="str">
        <f>INDEX(Table,MATCH('Classwork 5'!B3851,'5b'!$B$4:$B$904,0),3)</f>
        <v>18-25</v>
      </c>
      <c r="F3851" s="23">
        <f>INDEX(Table,MATCH('Classwork 5'!B3851,'5b'!$B$4:$B$904,0),4)</f>
        <v>20</v>
      </c>
      <c r="G3851" s="23">
        <v>11</v>
      </c>
      <c r="H3851" s="24">
        <v>4423</v>
      </c>
    </row>
    <row r="3852" spans="2:8" x14ac:dyDescent="0.3">
      <c r="B3852" s="22">
        <v>1000637</v>
      </c>
      <c r="C3852" s="23" t="s">
        <v>2365</v>
      </c>
      <c r="D3852" s="23" t="str">
        <f>VLOOKUP(B3852,'5b'!$B$4:$E$904,2,FALSE)</f>
        <v>M</v>
      </c>
      <c r="E3852" s="23" t="str">
        <f>INDEX(Table,MATCH('Classwork 5'!B3852,'5b'!$B$4:$B$904,0),3)</f>
        <v>36-45</v>
      </c>
      <c r="F3852" s="23">
        <f>INDEX(Table,MATCH('Classwork 5'!B3852,'5b'!$B$4:$B$904,0),4)</f>
        <v>12</v>
      </c>
      <c r="G3852" s="23">
        <v>1</v>
      </c>
      <c r="H3852" s="24">
        <v>7621</v>
      </c>
    </row>
    <row r="3853" spans="2:8" x14ac:dyDescent="0.3">
      <c r="B3853" s="22">
        <v>1000637</v>
      </c>
      <c r="C3853" s="23" t="s">
        <v>3434</v>
      </c>
      <c r="D3853" s="23" t="str">
        <f>VLOOKUP(B3853,'5b'!$B$4:$E$904,2,FALSE)</f>
        <v>M</v>
      </c>
      <c r="E3853" s="23" t="str">
        <f>INDEX(Table,MATCH('Classwork 5'!B3853,'5b'!$B$4:$B$904,0),3)</f>
        <v>36-45</v>
      </c>
      <c r="F3853" s="23">
        <f>INDEX(Table,MATCH('Classwork 5'!B3853,'5b'!$B$4:$B$904,0),4)</f>
        <v>12</v>
      </c>
      <c r="G3853" s="23">
        <v>1</v>
      </c>
      <c r="H3853" s="24">
        <v>7799</v>
      </c>
    </row>
    <row r="3854" spans="2:8" x14ac:dyDescent="0.3">
      <c r="B3854" s="22">
        <v>1000637</v>
      </c>
      <c r="C3854" s="23" t="s">
        <v>1977</v>
      </c>
      <c r="D3854" s="23" t="str">
        <f>VLOOKUP(B3854,'5b'!$B$4:$E$904,2,FALSE)</f>
        <v>M</v>
      </c>
      <c r="E3854" s="23" t="str">
        <f>INDEX(Table,MATCH('Classwork 5'!B3854,'5b'!$B$4:$B$904,0),3)</f>
        <v>36-45</v>
      </c>
      <c r="F3854" s="23">
        <f>INDEX(Table,MATCH('Classwork 5'!B3854,'5b'!$B$4:$B$904,0),4)</f>
        <v>12</v>
      </c>
      <c r="G3854" s="23">
        <v>5</v>
      </c>
      <c r="H3854" s="24">
        <v>8573</v>
      </c>
    </row>
    <row r="3855" spans="2:8" x14ac:dyDescent="0.3">
      <c r="B3855" s="22">
        <v>1000637</v>
      </c>
      <c r="C3855" s="23" t="s">
        <v>3504</v>
      </c>
      <c r="D3855" s="23" t="str">
        <f>VLOOKUP(B3855,'5b'!$B$4:$E$904,2,FALSE)</f>
        <v>M</v>
      </c>
      <c r="E3855" s="23" t="str">
        <f>INDEX(Table,MATCH('Classwork 5'!B3855,'5b'!$B$4:$B$904,0),3)</f>
        <v>36-45</v>
      </c>
      <c r="F3855" s="23">
        <f>INDEX(Table,MATCH('Classwork 5'!B3855,'5b'!$B$4:$B$904,0),4)</f>
        <v>12</v>
      </c>
      <c r="G3855" s="23">
        <v>11</v>
      </c>
      <c r="H3855" s="24">
        <v>7566</v>
      </c>
    </row>
    <row r="3856" spans="2:8" x14ac:dyDescent="0.3">
      <c r="B3856" s="22">
        <v>1000637</v>
      </c>
      <c r="C3856" s="23" t="s">
        <v>2122</v>
      </c>
      <c r="D3856" s="23" t="str">
        <f>VLOOKUP(B3856,'5b'!$B$4:$E$904,2,FALSE)</f>
        <v>M</v>
      </c>
      <c r="E3856" s="23" t="str">
        <f>INDEX(Table,MATCH('Classwork 5'!B3856,'5b'!$B$4:$B$904,0),3)</f>
        <v>36-45</v>
      </c>
      <c r="F3856" s="23">
        <f>INDEX(Table,MATCH('Classwork 5'!B3856,'5b'!$B$4:$B$904,0),4)</f>
        <v>12</v>
      </c>
      <c r="G3856" s="23">
        <v>4</v>
      </c>
      <c r="H3856" s="24">
        <v>3477</v>
      </c>
    </row>
    <row r="3857" spans="2:8" x14ac:dyDescent="0.3">
      <c r="B3857" s="22">
        <v>1000637</v>
      </c>
      <c r="C3857" s="23" t="s">
        <v>3502</v>
      </c>
      <c r="D3857" s="23" t="str">
        <f>VLOOKUP(B3857,'5b'!$B$4:$E$904,2,FALSE)</f>
        <v>M</v>
      </c>
      <c r="E3857" s="23" t="str">
        <f>INDEX(Table,MATCH('Classwork 5'!B3857,'5b'!$B$4:$B$904,0),3)</f>
        <v>36-45</v>
      </c>
      <c r="F3857" s="23">
        <f>INDEX(Table,MATCH('Classwork 5'!B3857,'5b'!$B$4:$B$904,0),4)</f>
        <v>12</v>
      </c>
      <c r="G3857" s="23">
        <v>1</v>
      </c>
      <c r="H3857" s="24">
        <v>8120</v>
      </c>
    </row>
    <row r="3858" spans="2:8" x14ac:dyDescent="0.3">
      <c r="B3858" s="22">
        <v>1000637</v>
      </c>
      <c r="C3858" s="23" t="s">
        <v>3505</v>
      </c>
      <c r="D3858" s="23" t="str">
        <f>VLOOKUP(B3858,'5b'!$B$4:$E$904,2,FALSE)</f>
        <v>M</v>
      </c>
      <c r="E3858" s="23" t="str">
        <f>INDEX(Table,MATCH('Classwork 5'!B3858,'5b'!$B$4:$B$904,0),3)</f>
        <v>36-45</v>
      </c>
      <c r="F3858" s="23">
        <f>INDEX(Table,MATCH('Classwork 5'!B3858,'5b'!$B$4:$B$904,0),4)</f>
        <v>12</v>
      </c>
      <c r="G3858" s="23">
        <v>8</v>
      </c>
      <c r="H3858" s="24">
        <v>5927</v>
      </c>
    </row>
    <row r="3859" spans="2:8" x14ac:dyDescent="0.3">
      <c r="B3859" s="22">
        <v>1000637</v>
      </c>
      <c r="C3859" s="23" t="s">
        <v>3506</v>
      </c>
      <c r="D3859" s="23" t="str">
        <f>VLOOKUP(B3859,'5b'!$B$4:$E$904,2,FALSE)</f>
        <v>M</v>
      </c>
      <c r="E3859" s="23" t="str">
        <f>INDEX(Table,MATCH('Classwork 5'!B3859,'5b'!$B$4:$B$904,0),3)</f>
        <v>36-45</v>
      </c>
      <c r="F3859" s="23">
        <f>INDEX(Table,MATCH('Classwork 5'!B3859,'5b'!$B$4:$B$904,0),4)</f>
        <v>12</v>
      </c>
      <c r="G3859" s="23">
        <v>5</v>
      </c>
      <c r="H3859" s="24">
        <v>5357</v>
      </c>
    </row>
    <row r="3860" spans="2:8" x14ac:dyDescent="0.3">
      <c r="B3860" s="22">
        <v>1000637</v>
      </c>
      <c r="C3860" s="23" t="s">
        <v>2382</v>
      </c>
      <c r="D3860" s="23" t="str">
        <f>VLOOKUP(B3860,'5b'!$B$4:$E$904,2,FALSE)</f>
        <v>M</v>
      </c>
      <c r="E3860" s="23" t="str">
        <f>INDEX(Table,MATCH('Classwork 5'!B3860,'5b'!$B$4:$B$904,0),3)</f>
        <v>36-45</v>
      </c>
      <c r="F3860" s="23">
        <f>INDEX(Table,MATCH('Classwork 5'!B3860,'5b'!$B$4:$B$904,0),4)</f>
        <v>12</v>
      </c>
      <c r="G3860" s="23">
        <v>3</v>
      </c>
      <c r="H3860" s="24">
        <v>10884</v>
      </c>
    </row>
    <row r="3861" spans="2:8" x14ac:dyDescent="0.3">
      <c r="B3861" s="22">
        <v>1000637</v>
      </c>
      <c r="C3861" s="23" t="s">
        <v>2226</v>
      </c>
      <c r="D3861" s="23" t="str">
        <f>VLOOKUP(B3861,'5b'!$B$4:$E$904,2,FALSE)</f>
        <v>M</v>
      </c>
      <c r="E3861" s="23" t="str">
        <f>INDEX(Table,MATCH('Classwork 5'!B3861,'5b'!$B$4:$B$904,0),3)</f>
        <v>36-45</v>
      </c>
      <c r="F3861" s="23">
        <f>INDEX(Table,MATCH('Classwork 5'!B3861,'5b'!$B$4:$B$904,0),4)</f>
        <v>12</v>
      </c>
      <c r="G3861" s="23">
        <v>3</v>
      </c>
      <c r="H3861" s="24">
        <v>10605</v>
      </c>
    </row>
    <row r="3862" spans="2:8" x14ac:dyDescent="0.3">
      <c r="B3862" s="22">
        <v>1000637</v>
      </c>
      <c r="C3862" s="23" t="s">
        <v>2870</v>
      </c>
      <c r="D3862" s="23" t="str">
        <f>VLOOKUP(B3862,'5b'!$B$4:$E$904,2,FALSE)</f>
        <v>M</v>
      </c>
      <c r="E3862" s="23" t="str">
        <f>INDEX(Table,MATCH('Classwork 5'!B3862,'5b'!$B$4:$B$904,0),3)</f>
        <v>36-45</v>
      </c>
      <c r="F3862" s="23">
        <f>INDEX(Table,MATCH('Classwork 5'!B3862,'5b'!$B$4:$B$904,0),4)</f>
        <v>12</v>
      </c>
      <c r="G3862" s="23">
        <v>5</v>
      </c>
      <c r="H3862" s="24">
        <v>6899</v>
      </c>
    </row>
    <row r="3863" spans="2:8" x14ac:dyDescent="0.3">
      <c r="B3863" s="22">
        <v>1000637</v>
      </c>
      <c r="C3863" s="23" t="s">
        <v>2303</v>
      </c>
      <c r="D3863" s="23" t="str">
        <f>VLOOKUP(B3863,'5b'!$B$4:$E$904,2,FALSE)</f>
        <v>M</v>
      </c>
      <c r="E3863" s="23" t="str">
        <f>INDEX(Table,MATCH('Classwork 5'!B3863,'5b'!$B$4:$B$904,0),3)</f>
        <v>36-45</v>
      </c>
      <c r="F3863" s="23">
        <f>INDEX(Table,MATCH('Classwork 5'!B3863,'5b'!$B$4:$B$904,0),4)</f>
        <v>12</v>
      </c>
      <c r="G3863" s="23">
        <v>3</v>
      </c>
      <c r="H3863" s="24">
        <v>10914</v>
      </c>
    </row>
    <row r="3864" spans="2:8" x14ac:dyDescent="0.3">
      <c r="B3864" s="22">
        <v>1000637</v>
      </c>
      <c r="C3864" s="23" t="s">
        <v>3507</v>
      </c>
      <c r="D3864" s="23" t="str">
        <f>VLOOKUP(B3864,'5b'!$B$4:$E$904,2,FALSE)</f>
        <v>M</v>
      </c>
      <c r="E3864" s="23" t="str">
        <f>INDEX(Table,MATCH('Classwork 5'!B3864,'5b'!$B$4:$B$904,0),3)</f>
        <v>36-45</v>
      </c>
      <c r="F3864" s="23">
        <f>INDEX(Table,MATCH('Classwork 5'!B3864,'5b'!$B$4:$B$904,0),4)</f>
        <v>12</v>
      </c>
      <c r="G3864" s="23">
        <v>2</v>
      </c>
      <c r="H3864" s="24">
        <v>13186</v>
      </c>
    </row>
    <row r="3865" spans="2:8" x14ac:dyDescent="0.3">
      <c r="B3865" s="22">
        <v>1000637</v>
      </c>
      <c r="C3865" s="23" t="s">
        <v>3508</v>
      </c>
      <c r="D3865" s="23" t="str">
        <f>VLOOKUP(B3865,'5b'!$B$4:$E$904,2,FALSE)</f>
        <v>M</v>
      </c>
      <c r="E3865" s="23" t="str">
        <f>INDEX(Table,MATCH('Classwork 5'!B3865,'5b'!$B$4:$B$904,0),3)</f>
        <v>36-45</v>
      </c>
      <c r="F3865" s="23">
        <f>INDEX(Table,MATCH('Classwork 5'!B3865,'5b'!$B$4:$B$904,0),4)</f>
        <v>12</v>
      </c>
      <c r="G3865" s="23">
        <v>8</v>
      </c>
      <c r="H3865" s="24">
        <v>6102</v>
      </c>
    </row>
    <row r="3866" spans="2:8" x14ac:dyDescent="0.3">
      <c r="B3866" s="22">
        <v>1000637</v>
      </c>
      <c r="C3866" s="23" t="s">
        <v>2035</v>
      </c>
      <c r="D3866" s="23" t="str">
        <f>VLOOKUP(B3866,'5b'!$B$4:$E$904,2,FALSE)</f>
        <v>M</v>
      </c>
      <c r="E3866" s="23" t="str">
        <f>INDEX(Table,MATCH('Classwork 5'!B3866,'5b'!$B$4:$B$904,0),3)</f>
        <v>36-45</v>
      </c>
      <c r="F3866" s="23">
        <f>INDEX(Table,MATCH('Classwork 5'!B3866,'5b'!$B$4:$B$904,0),4)</f>
        <v>12</v>
      </c>
      <c r="G3866" s="23">
        <v>3</v>
      </c>
      <c r="H3866" s="24">
        <v>8336</v>
      </c>
    </row>
    <row r="3867" spans="2:8" x14ac:dyDescent="0.3">
      <c r="B3867" s="22">
        <v>1000637</v>
      </c>
      <c r="C3867" s="23" t="s">
        <v>2028</v>
      </c>
      <c r="D3867" s="23" t="str">
        <f>VLOOKUP(B3867,'5b'!$B$4:$E$904,2,FALSE)</f>
        <v>M</v>
      </c>
      <c r="E3867" s="23" t="str">
        <f>INDEX(Table,MATCH('Classwork 5'!B3867,'5b'!$B$4:$B$904,0),3)</f>
        <v>36-45</v>
      </c>
      <c r="F3867" s="23">
        <f>INDEX(Table,MATCH('Classwork 5'!B3867,'5b'!$B$4:$B$904,0),4)</f>
        <v>12</v>
      </c>
      <c r="G3867" s="23">
        <v>3</v>
      </c>
      <c r="H3867" s="24">
        <v>13448</v>
      </c>
    </row>
    <row r="3868" spans="2:8" x14ac:dyDescent="0.3">
      <c r="B3868" s="22">
        <v>1000637</v>
      </c>
      <c r="C3868" s="23" t="s">
        <v>3379</v>
      </c>
      <c r="D3868" s="23" t="str">
        <f>VLOOKUP(B3868,'5b'!$B$4:$E$904,2,FALSE)</f>
        <v>M</v>
      </c>
      <c r="E3868" s="23" t="str">
        <f>INDEX(Table,MATCH('Classwork 5'!B3868,'5b'!$B$4:$B$904,0),3)</f>
        <v>36-45</v>
      </c>
      <c r="F3868" s="23">
        <f>INDEX(Table,MATCH('Classwork 5'!B3868,'5b'!$B$4:$B$904,0),4)</f>
        <v>12</v>
      </c>
      <c r="G3868" s="23">
        <v>8</v>
      </c>
      <c r="H3868" s="24">
        <v>7996</v>
      </c>
    </row>
    <row r="3869" spans="2:8" x14ac:dyDescent="0.3">
      <c r="B3869" s="22">
        <v>1000637</v>
      </c>
      <c r="C3869" s="23" t="s">
        <v>2117</v>
      </c>
      <c r="D3869" s="23" t="str">
        <f>VLOOKUP(B3869,'5b'!$B$4:$E$904,2,FALSE)</f>
        <v>M</v>
      </c>
      <c r="E3869" s="23" t="str">
        <f>INDEX(Table,MATCH('Classwork 5'!B3869,'5b'!$B$4:$B$904,0),3)</f>
        <v>36-45</v>
      </c>
      <c r="F3869" s="23">
        <f>INDEX(Table,MATCH('Classwork 5'!B3869,'5b'!$B$4:$B$904,0),4)</f>
        <v>12</v>
      </c>
      <c r="G3869" s="23">
        <v>8</v>
      </c>
      <c r="H3869" s="24">
        <v>9735</v>
      </c>
    </row>
    <row r="3870" spans="2:8" x14ac:dyDescent="0.3">
      <c r="B3870" s="22">
        <v>1000637</v>
      </c>
      <c r="C3870" s="23" t="s">
        <v>3161</v>
      </c>
      <c r="D3870" s="23" t="str">
        <f>VLOOKUP(B3870,'5b'!$B$4:$E$904,2,FALSE)</f>
        <v>M</v>
      </c>
      <c r="E3870" s="23" t="str">
        <f>INDEX(Table,MATCH('Classwork 5'!B3870,'5b'!$B$4:$B$904,0),3)</f>
        <v>36-45</v>
      </c>
      <c r="F3870" s="23">
        <f>INDEX(Table,MATCH('Classwork 5'!B3870,'5b'!$B$4:$B$904,0),4)</f>
        <v>12</v>
      </c>
      <c r="G3870" s="23">
        <v>4</v>
      </c>
      <c r="H3870" s="24">
        <v>2125</v>
      </c>
    </row>
    <row r="3871" spans="2:8" x14ac:dyDescent="0.3">
      <c r="B3871" s="22">
        <v>1000637</v>
      </c>
      <c r="C3871" s="23" t="s">
        <v>3441</v>
      </c>
      <c r="D3871" s="23" t="str">
        <f>VLOOKUP(B3871,'5b'!$B$4:$E$904,2,FALSE)</f>
        <v>M</v>
      </c>
      <c r="E3871" s="23" t="str">
        <f>INDEX(Table,MATCH('Classwork 5'!B3871,'5b'!$B$4:$B$904,0),3)</f>
        <v>36-45</v>
      </c>
      <c r="F3871" s="23">
        <f>INDEX(Table,MATCH('Classwork 5'!B3871,'5b'!$B$4:$B$904,0),4)</f>
        <v>12</v>
      </c>
      <c r="G3871" s="23">
        <v>16</v>
      </c>
      <c r="H3871" s="24">
        <v>20856</v>
      </c>
    </row>
    <row r="3872" spans="2:8" x14ac:dyDescent="0.3">
      <c r="B3872" s="22">
        <v>1000638</v>
      </c>
      <c r="C3872" s="23" t="s">
        <v>2033</v>
      </c>
      <c r="D3872" s="23" t="str">
        <f>VLOOKUP(B3872,'5b'!$B$4:$E$904,2,FALSE)</f>
        <v>M</v>
      </c>
      <c r="E3872" s="23" t="str">
        <f>INDEX(Table,MATCH('Classwork 5'!B3872,'5b'!$B$4:$B$904,0),3)</f>
        <v>26-35</v>
      </c>
      <c r="F3872" s="23">
        <f>INDEX(Table,MATCH('Classwork 5'!B3872,'5b'!$B$4:$B$904,0),4)</f>
        <v>6</v>
      </c>
      <c r="G3872" s="23">
        <v>1</v>
      </c>
      <c r="H3872" s="24">
        <v>15737</v>
      </c>
    </row>
    <row r="3873" spans="2:8" x14ac:dyDescent="0.3">
      <c r="B3873" s="22">
        <v>1000638</v>
      </c>
      <c r="C3873" s="23" t="s">
        <v>3240</v>
      </c>
      <c r="D3873" s="23" t="str">
        <f>VLOOKUP(B3873,'5b'!$B$4:$E$904,2,FALSE)</f>
        <v>M</v>
      </c>
      <c r="E3873" s="23" t="str">
        <f>INDEX(Table,MATCH('Classwork 5'!B3873,'5b'!$B$4:$B$904,0),3)</f>
        <v>26-35</v>
      </c>
      <c r="F3873" s="23">
        <f>INDEX(Table,MATCH('Classwork 5'!B3873,'5b'!$B$4:$B$904,0),4)</f>
        <v>6</v>
      </c>
      <c r="G3873" s="23">
        <v>5</v>
      </c>
      <c r="H3873" s="24">
        <v>5263</v>
      </c>
    </row>
    <row r="3874" spans="2:8" x14ac:dyDescent="0.3">
      <c r="B3874" s="22">
        <v>1000638</v>
      </c>
      <c r="C3874" s="23" t="s">
        <v>1983</v>
      </c>
      <c r="D3874" s="23" t="str">
        <f>VLOOKUP(B3874,'5b'!$B$4:$E$904,2,FALSE)</f>
        <v>M</v>
      </c>
      <c r="E3874" s="23" t="str">
        <f>INDEX(Table,MATCH('Classwork 5'!B3874,'5b'!$B$4:$B$904,0),3)</f>
        <v>26-35</v>
      </c>
      <c r="F3874" s="23">
        <f>INDEX(Table,MATCH('Classwork 5'!B3874,'5b'!$B$4:$B$904,0),4)</f>
        <v>6</v>
      </c>
      <c r="G3874" s="23">
        <v>1</v>
      </c>
      <c r="H3874" s="24">
        <v>19216</v>
      </c>
    </row>
    <row r="3875" spans="2:8" x14ac:dyDescent="0.3">
      <c r="B3875" s="22">
        <v>1000638</v>
      </c>
      <c r="C3875" s="23" t="s">
        <v>2130</v>
      </c>
      <c r="D3875" s="23" t="str">
        <f>VLOOKUP(B3875,'5b'!$B$4:$E$904,2,FALSE)</f>
        <v>M</v>
      </c>
      <c r="E3875" s="23" t="str">
        <f>INDEX(Table,MATCH('Classwork 5'!B3875,'5b'!$B$4:$B$904,0),3)</f>
        <v>26-35</v>
      </c>
      <c r="F3875" s="23">
        <f>INDEX(Table,MATCH('Classwork 5'!B3875,'5b'!$B$4:$B$904,0),4)</f>
        <v>6</v>
      </c>
      <c r="G3875" s="23">
        <v>5</v>
      </c>
      <c r="H3875" s="24">
        <v>7037</v>
      </c>
    </row>
    <row r="3876" spans="2:8" x14ac:dyDescent="0.3">
      <c r="B3876" s="22">
        <v>1000638</v>
      </c>
      <c r="C3876" s="23" t="s">
        <v>3509</v>
      </c>
      <c r="D3876" s="23" t="str">
        <f>VLOOKUP(B3876,'5b'!$B$4:$E$904,2,FALSE)</f>
        <v>M</v>
      </c>
      <c r="E3876" s="23" t="str">
        <f>INDEX(Table,MATCH('Classwork 5'!B3876,'5b'!$B$4:$B$904,0),3)</f>
        <v>26-35</v>
      </c>
      <c r="F3876" s="23">
        <f>INDEX(Table,MATCH('Classwork 5'!B3876,'5b'!$B$4:$B$904,0),4)</f>
        <v>6</v>
      </c>
      <c r="G3876" s="23">
        <v>8</v>
      </c>
      <c r="H3876" s="24">
        <v>6125</v>
      </c>
    </row>
    <row r="3877" spans="2:8" x14ac:dyDescent="0.3">
      <c r="B3877" s="22">
        <v>1000639</v>
      </c>
      <c r="C3877" s="23" t="s">
        <v>2938</v>
      </c>
      <c r="D3877" s="23" t="str">
        <f>VLOOKUP(B3877,'5b'!$B$4:$E$904,2,FALSE)</f>
        <v>M</v>
      </c>
      <c r="E3877" s="23" t="str">
        <f>INDEX(Table,MATCH('Classwork 5'!B3877,'5b'!$B$4:$B$904,0),3)</f>
        <v>46-50</v>
      </c>
      <c r="F3877" s="23">
        <f>INDEX(Table,MATCH('Classwork 5'!B3877,'5b'!$B$4:$B$904,0),4)</f>
        <v>17</v>
      </c>
      <c r="G3877" s="23">
        <v>8</v>
      </c>
      <c r="H3877" s="24">
        <v>10008</v>
      </c>
    </row>
    <row r="3878" spans="2:8" x14ac:dyDescent="0.3">
      <c r="B3878" s="22">
        <v>1000639</v>
      </c>
      <c r="C3878" s="23" t="s">
        <v>1953</v>
      </c>
      <c r="D3878" s="23" t="str">
        <f>VLOOKUP(B3878,'5b'!$B$4:$E$904,2,FALSE)</f>
        <v>M</v>
      </c>
      <c r="E3878" s="23" t="str">
        <f>INDEX(Table,MATCH('Classwork 5'!B3878,'5b'!$B$4:$B$904,0),3)</f>
        <v>46-50</v>
      </c>
      <c r="F3878" s="23">
        <f>INDEX(Table,MATCH('Classwork 5'!B3878,'5b'!$B$4:$B$904,0),4)</f>
        <v>17</v>
      </c>
      <c r="G3878" s="23">
        <v>1</v>
      </c>
      <c r="H3878" s="24">
        <v>7598</v>
      </c>
    </row>
    <row r="3879" spans="2:8" x14ac:dyDescent="0.3">
      <c r="B3879" s="22">
        <v>1000639</v>
      </c>
      <c r="C3879" s="23" t="s">
        <v>2222</v>
      </c>
      <c r="D3879" s="23" t="str">
        <f>VLOOKUP(B3879,'5b'!$B$4:$E$904,2,FALSE)</f>
        <v>M</v>
      </c>
      <c r="E3879" s="23" t="str">
        <f>INDEX(Table,MATCH('Classwork 5'!B3879,'5b'!$B$4:$B$904,0),3)</f>
        <v>46-50</v>
      </c>
      <c r="F3879" s="23">
        <f>INDEX(Table,MATCH('Classwork 5'!B3879,'5b'!$B$4:$B$904,0),4)</f>
        <v>17</v>
      </c>
      <c r="G3879" s="23">
        <v>1</v>
      </c>
      <c r="H3879" s="24">
        <v>11905</v>
      </c>
    </row>
    <row r="3880" spans="2:8" x14ac:dyDescent="0.3">
      <c r="B3880" s="22">
        <v>1000639</v>
      </c>
      <c r="C3880" s="23" t="s">
        <v>2331</v>
      </c>
      <c r="D3880" s="23" t="str">
        <f>VLOOKUP(B3880,'5b'!$B$4:$E$904,2,FALSE)</f>
        <v>M</v>
      </c>
      <c r="E3880" s="23" t="str">
        <f>INDEX(Table,MATCH('Classwork 5'!B3880,'5b'!$B$4:$B$904,0),3)</f>
        <v>46-50</v>
      </c>
      <c r="F3880" s="23">
        <f>INDEX(Table,MATCH('Classwork 5'!B3880,'5b'!$B$4:$B$904,0),4)</f>
        <v>17</v>
      </c>
      <c r="G3880" s="23">
        <v>1</v>
      </c>
      <c r="H3880" s="24">
        <v>15903</v>
      </c>
    </row>
    <row r="3881" spans="2:8" x14ac:dyDescent="0.3">
      <c r="B3881" s="22">
        <v>1000639</v>
      </c>
      <c r="C3881" s="23" t="s">
        <v>3261</v>
      </c>
      <c r="D3881" s="23" t="str">
        <f>VLOOKUP(B3881,'5b'!$B$4:$E$904,2,FALSE)</f>
        <v>M</v>
      </c>
      <c r="E3881" s="23" t="str">
        <f>INDEX(Table,MATCH('Classwork 5'!B3881,'5b'!$B$4:$B$904,0),3)</f>
        <v>46-50</v>
      </c>
      <c r="F3881" s="23">
        <f>INDEX(Table,MATCH('Classwork 5'!B3881,'5b'!$B$4:$B$904,0),4)</f>
        <v>17</v>
      </c>
      <c r="G3881" s="23">
        <v>2</v>
      </c>
      <c r="H3881" s="24">
        <v>12754</v>
      </c>
    </row>
    <row r="3882" spans="2:8" x14ac:dyDescent="0.3">
      <c r="B3882" s="22">
        <v>1000639</v>
      </c>
      <c r="C3882" s="23" t="s">
        <v>2262</v>
      </c>
      <c r="D3882" s="23" t="str">
        <f>VLOOKUP(B3882,'5b'!$B$4:$E$904,2,FALSE)</f>
        <v>M</v>
      </c>
      <c r="E3882" s="23" t="str">
        <f>INDEX(Table,MATCH('Classwork 5'!B3882,'5b'!$B$4:$B$904,0),3)</f>
        <v>46-50</v>
      </c>
      <c r="F3882" s="23">
        <f>INDEX(Table,MATCH('Classwork 5'!B3882,'5b'!$B$4:$B$904,0),4)</f>
        <v>17</v>
      </c>
      <c r="G3882" s="23">
        <v>4</v>
      </c>
      <c r="H3882" s="24">
        <v>2820</v>
      </c>
    </row>
    <row r="3883" spans="2:8" x14ac:dyDescent="0.3">
      <c r="B3883" s="22">
        <v>1000639</v>
      </c>
      <c r="C3883" s="23" t="s">
        <v>2422</v>
      </c>
      <c r="D3883" s="23" t="str">
        <f>VLOOKUP(B3883,'5b'!$B$4:$E$904,2,FALSE)</f>
        <v>M</v>
      </c>
      <c r="E3883" s="23" t="str">
        <f>INDEX(Table,MATCH('Classwork 5'!B3883,'5b'!$B$4:$B$904,0),3)</f>
        <v>46-50</v>
      </c>
      <c r="F3883" s="23">
        <f>INDEX(Table,MATCH('Classwork 5'!B3883,'5b'!$B$4:$B$904,0),4)</f>
        <v>17</v>
      </c>
      <c r="G3883" s="23">
        <v>5</v>
      </c>
      <c r="H3883" s="24">
        <v>5242</v>
      </c>
    </row>
    <row r="3884" spans="2:8" x14ac:dyDescent="0.3">
      <c r="B3884" s="22">
        <v>1000639</v>
      </c>
      <c r="C3884" s="23" t="s">
        <v>2642</v>
      </c>
      <c r="D3884" s="23" t="str">
        <f>VLOOKUP(B3884,'5b'!$B$4:$E$904,2,FALSE)</f>
        <v>M</v>
      </c>
      <c r="E3884" s="23" t="str">
        <f>INDEX(Table,MATCH('Classwork 5'!B3884,'5b'!$B$4:$B$904,0),3)</f>
        <v>46-50</v>
      </c>
      <c r="F3884" s="23">
        <f>INDEX(Table,MATCH('Classwork 5'!B3884,'5b'!$B$4:$B$904,0),4)</f>
        <v>17</v>
      </c>
      <c r="G3884" s="23">
        <v>2</v>
      </c>
      <c r="H3884" s="24">
        <v>6880</v>
      </c>
    </row>
    <row r="3885" spans="2:8" x14ac:dyDescent="0.3">
      <c r="B3885" s="22">
        <v>1000639</v>
      </c>
      <c r="C3885" s="23" t="s">
        <v>3510</v>
      </c>
      <c r="D3885" s="23" t="str">
        <f>VLOOKUP(B3885,'5b'!$B$4:$E$904,2,FALSE)</f>
        <v>M</v>
      </c>
      <c r="E3885" s="23" t="str">
        <f>INDEX(Table,MATCH('Classwork 5'!B3885,'5b'!$B$4:$B$904,0),3)</f>
        <v>46-50</v>
      </c>
      <c r="F3885" s="23">
        <f>INDEX(Table,MATCH('Classwork 5'!B3885,'5b'!$B$4:$B$904,0),4)</f>
        <v>17</v>
      </c>
      <c r="G3885" s="23">
        <v>16</v>
      </c>
      <c r="H3885" s="24">
        <v>8822</v>
      </c>
    </row>
    <row r="3886" spans="2:8" x14ac:dyDescent="0.3">
      <c r="B3886" s="22">
        <v>1000639</v>
      </c>
      <c r="C3886" s="23" t="s">
        <v>1974</v>
      </c>
      <c r="D3886" s="23" t="str">
        <f>VLOOKUP(B3886,'5b'!$B$4:$E$904,2,FALSE)</f>
        <v>M</v>
      </c>
      <c r="E3886" s="23" t="str">
        <f>INDEX(Table,MATCH('Classwork 5'!B3886,'5b'!$B$4:$B$904,0),3)</f>
        <v>46-50</v>
      </c>
      <c r="F3886" s="23">
        <f>INDEX(Table,MATCH('Classwork 5'!B3886,'5b'!$B$4:$B$904,0),4)</f>
        <v>17</v>
      </c>
      <c r="G3886" s="23">
        <v>1</v>
      </c>
      <c r="H3886" s="24">
        <v>15392</v>
      </c>
    </row>
    <row r="3887" spans="2:8" x14ac:dyDescent="0.3">
      <c r="B3887" s="22">
        <v>1000639</v>
      </c>
      <c r="C3887" s="23" t="s">
        <v>1997</v>
      </c>
      <c r="D3887" s="23" t="str">
        <f>VLOOKUP(B3887,'5b'!$B$4:$E$904,2,FALSE)</f>
        <v>M</v>
      </c>
      <c r="E3887" s="23" t="str">
        <f>INDEX(Table,MATCH('Classwork 5'!B3887,'5b'!$B$4:$B$904,0),3)</f>
        <v>46-50</v>
      </c>
      <c r="F3887" s="23">
        <f>INDEX(Table,MATCH('Classwork 5'!B3887,'5b'!$B$4:$B$904,0),4)</f>
        <v>17</v>
      </c>
      <c r="G3887" s="23">
        <v>5</v>
      </c>
      <c r="H3887" s="24">
        <v>7028</v>
      </c>
    </row>
    <row r="3888" spans="2:8" x14ac:dyDescent="0.3">
      <c r="B3888" s="22">
        <v>1000639</v>
      </c>
      <c r="C3888" s="23" t="s">
        <v>2423</v>
      </c>
      <c r="D3888" s="23" t="str">
        <f>VLOOKUP(B3888,'5b'!$B$4:$E$904,2,FALSE)</f>
        <v>M</v>
      </c>
      <c r="E3888" s="23" t="str">
        <f>INDEX(Table,MATCH('Classwork 5'!B3888,'5b'!$B$4:$B$904,0),3)</f>
        <v>46-50</v>
      </c>
      <c r="F3888" s="23">
        <f>INDEX(Table,MATCH('Classwork 5'!B3888,'5b'!$B$4:$B$904,0),4)</f>
        <v>17</v>
      </c>
      <c r="G3888" s="23">
        <v>8</v>
      </c>
      <c r="H3888" s="24">
        <v>8136</v>
      </c>
    </row>
    <row r="3889" spans="2:8" x14ac:dyDescent="0.3">
      <c r="B3889" s="22">
        <v>1000639</v>
      </c>
      <c r="C3889" s="23" t="s">
        <v>2559</v>
      </c>
      <c r="D3889" s="23" t="str">
        <f>VLOOKUP(B3889,'5b'!$B$4:$E$904,2,FALSE)</f>
        <v>M</v>
      </c>
      <c r="E3889" s="23" t="str">
        <f>INDEX(Table,MATCH('Classwork 5'!B3889,'5b'!$B$4:$B$904,0),3)</f>
        <v>46-50</v>
      </c>
      <c r="F3889" s="23">
        <f>INDEX(Table,MATCH('Classwork 5'!B3889,'5b'!$B$4:$B$904,0),4)</f>
        <v>17</v>
      </c>
      <c r="G3889" s="23">
        <v>8</v>
      </c>
      <c r="H3889" s="24">
        <v>7975</v>
      </c>
    </row>
    <row r="3890" spans="2:8" x14ac:dyDescent="0.3">
      <c r="B3890" s="22">
        <v>1000639</v>
      </c>
      <c r="C3890" s="23" t="s">
        <v>1989</v>
      </c>
      <c r="D3890" s="23" t="str">
        <f>VLOOKUP(B3890,'5b'!$B$4:$E$904,2,FALSE)</f>
        <v>M</v>
      </c>
      <c r="E3890" s="23" t="str">
        <f>INDEX(Table,MATCH('Classwork 5'!B3890,'5b'!$B$4:$B$904,0),3)</f>
        <v>46-50</v>
      </c>
      <c r="F3890" s="23">
        <f>INDEX(Table,MATCH('Classwork 5'!B3890,'5b'!$B$4:$B$904,0),4)</f>
        <v>17</v>
      </c>
      <c r="G3890" s="23">
        <v>1</v>
      </c>
      <c r="H3890" s="24">
        <v>15342</v>
      </c>
    </row>
    <row r="3891" spans="2:8" x14ac:dyDescent="0.3">
      <c r="B3891" s="22">
        <v>1000639</v>
      </c>
      <c r="C3891" s="23" t="s">
        <v>3511</v>
      </c>
      <c r="D3891" s="23" t="str">
        <f>VLOOKUP(B3891,'5b'!$B$4:$E$904,2,FALSE)</f>
        <v>M</v>
      </c>
      <c r="E3891" s="23" t="str">
        <f>INDEX(Table,MATCH('Classwork 5'!B3891,'5b'!$B$4:$B$904,0),3)</f>
        <v>46-50</v>
      </c>
      <c r="F3891" s="23">
        <f>INDEX(Table,MATCH('Classwork 5'!B3891,'5b'!$B$4:$B$904,0),4)</f>
        <v>17</v>
      </c>
      <c r="G3891" s="23">
        <v>3</v>
      </c>
      <c r="H3891" s="24">
        <v>10938</v>
      </c>
    </row>
    <row r="3892" spans="2:8" x14ac:dyDescent="0.3">
      <c r="B3892" s="22">
        <v>1000639</v>
      </c>
      <c r="C3892" s="23" t="s">
        <v>2903</v>
      </c>
      <c r="D3892" s="23" t="str">
        <f>VLOOKUP(B3892,'5b'!$B$4:$E$904,2,FALSE)</f>
        <v>M</v>
      </c>
      <c r="E3892" s="23" t="str">
        <f>INDEX(Table,MATCH('Classwork 5'!B3892,'5b'!$B$4:$B$904,0),3)</f>
        <v>46-50</v>
      </c>
      <c r="F3892" s="23">
        <f>INDEX(Table,MATCH('Classwork 5'!B3892,'5b'!$B$4:$B$904,0),4)</f>
        <v>17</v>
      </c>
      <c r="G3892" s="23">
        <v>8</v>
      </c>
      <c r="H3892" s="24">
        <v>8127</v>
      </c>
    </row>
    <row r="3893" spans="2:8" x14ac:dyDescent="0.3">
      <c r="B3893" s="22">
        <v>1000639</v>
      </c>
      <c r="C3893" s="23" t="s">
        <v>2887</v>
      </c>
      <c r="D3893" s="23" t="str">
        <f>VLOOKUP(B3893,'5b'!$B$4:$E$904,2,FALSE)</f>
        <v>M</v>
      </c>
      <c r="E3893" s="23" t="str">
        <f>INDEX(Table,MATCH('Classwork 5'!B3893,'5b'!$B$4:$B$904,0),3)</f>
        <v>46-50</v>
      </c>
      <c r="F3893" s="23">
        <f>INDEX(Table,MATCH('Classwork 5'!B3893,'5b'!$B$4:$B$904,0),4)</f>
        <v>17</v>
      </c>
      <c r="G3893" s="23">
        <v>8</v>
      </c>
      <c r="H3893" s="24">
        <v>7879</v>
      </c>
    </row>
    <row r="3894" spans="2:8" x14ac:dyDescent="0.3">
      <c r="B3894" s="22">
        <v>1000639</v>
      </c>
      <c r="C3894" s="23" t="s">
        <v>2302</v>
      </c>
      <c r="D3894" s="23" t="str">
        <f>VLOOKUP(B3894,'5b'!$B$4:$E$904,2,FALSE)</f>
        <v>M</v>
      </c>
      <c r="E3894" s="23" t="str">
        <f>INDEX(Table,MATCH('Classwork 5'!B3894,'5b'!$B$4:$B$904,0),3)</f>
        <v>46-50</v>
      </c>
      <c r="F3894" s="23">
        <f>INDEX(Table,MATCH('Classwork 5'!B3894,'5b'!$B$4:$B$904,0),4)</f>
        <v>17</v>
      </c>
      <c r="G3894" s="23">
        <v>3</v>
      </c>
      <c r="H3894" s="24">
        <v>10670</v>
      </c>
    </row>
    <row r="3895" spans="2:8" x14ac:dyDescent="0.3">
      <c r="B3895" s="22">
        <v>1000639</v>
      </c>
      <c r="C3895" s="23" t="s">
        <v>3512</v>
      </c>
      <c r="D3895" s="23" t="str">
        <f>VLOOKUP(B3895,'5b'!$B$4:$E$904,2,FALSE)</f>
        <v>M</v>
      </c>
      <c r="E3895" s="23" t="str">
        <f>INDEX(Table,MATCH('Classwork 5'!B3895,'5b'!$B$4:$B$904,0),3)</f>
        <v>46-50</v>
      </c>
      <c r="F3895" s="23">
        <f>INDEX(Table,MATCH('Classwork 5'!B3895,'5b'!$B$4:$B$904,0),4)</f>
        <v>17</v>
      </c>
      <c r="G3895" s="23">
        <v>5</v>
      </c>
      <c r="H3895" s="24">
        <v>6972</v>
      </c>
    </row>
    <row r="3896" spans="2:8" x14ac:dyDescent="0.3">
      <c r="B3896" s="22">
        <v>1000639</v>
      </c>
      <c r="C3896" s="23" t="s">
        <v>3342</v>
      </c>
      <c r="D3896" s="23" t="str">
        <f>VLOOKUP(B3896,'5b'!$B$4:$E$904,2,FALSE)</f>
        <v>M</v>
      </c>
      <c r="E3896" s="23" t="str">
        <f>INDEX(Table,MATCH('Classwork 5'!B3896,'5b'!$B$4:$B$904,0),3)</f>
        <v>46-50</v>
      </c>
      <c r="F3896" s="23">
        <f>INDEX(Table,MATCH('Classwork 5'!B3896,'5b'!$B$4:$B$904,0),4)</f>
        <v>17</v>
      </c>
      <c r="G3896" s="23">
        <v>1</v>
      </c>
      <c r="H3896" s="24">
        <v>15581</v>
      </c>
    </row>
    <row r="3897" spans="2:8" x14ac:dyDescent="0.3">
      <c r="B3897" s="22">
        <v>1000641</v>
      </c>
      <c r="C3897" s="23" t="s">
        <v>2041</v>
      </c>
      <c r="D3897" s="23" t="str">
        <f>VLOOKUP(B3897,'5b'!$B$4:$E$904,2,FALSE)</f>
        <v>F</v>
      </c>
      <c r="E3897" s="23" t="str">
        <f>INDEX(Table,MATCH('Classwork 5'!B3897,'5b'!$B$4:$B$904,0),3)</f>
        <v>36-45</v>
      </c>
      <c r="F3897" s="23">
        <f>INDEX(Table,MATCH('Classwork 5'!B3897,'5b'!$B$4:$B$904,0),4)</f>
        <v>0</v>
      </c>
      <c r="G3897" s="23">
        <v>5</v>
      </c>
      <c r="H3897" s="24">
        <v>5139</v>
      </c>
    </row>
    <row r="3898" spans="2:8" x14ac:dyDescent="0.3">
      <c r="B3898" s="22">
        <v>1000641</v>
      </c>
      <c r="C3898" s="23" t="s">
        <v>2249</v>
      </c>
      <c r="D3898" s="23" t="str">
        <f>VLOOKUP(B3898,'5b'!$B$4:$E$904,2,FALSE)</f>
        <v>F</v>
      </c>
      <c r="E3898" s="23" t="str">
        <f>INDEX(Table,MATCH('Classwork 5'!B3898,'5b'!$B$4:$B$904,0),3)</f>
        <v>36-45</v>
      </c>
      <c r="F3898" s="23">
        <f>INDEX(Table,MATCH('Classwork 5'!B3898,'5b'!$B$4:$B$904,0),4)</f>
        <v>0</v>
      </c>
      <c r="G3898" s="23">
        <v>5</v>
      </c>
      <c r="H3898" s="24">
        <v>7010</v>
      </c>
    </row>
    <row r="3899" spans="2:8" x14ac:dyDescent="0.3">
      <c r="B3899" s="22">
        <v>1000641</v>
      </c>
      <c r="C3899" s="23" t="s">
        <v>2130</v>
      </c>
      <c r="D3899" s="23" t="str">
        <f>VLOOKUP(B3899,'5b'!$B$4:$E$904,2,FALSE)</f>
        <v>F</v>
      </c>
      <c r="E3899" s="23" t="str">
        <f>INDEX(Table,MATCH('Classwork 5'!B3899,'5b'!$B$4:$B$904,0),3)</f>
        <v>36-45</v>
      </c>
      <c r="F3899" s="23">
        <f>INDEX(Table,MATCH('Classwork 5'!B3899,'5b'!$B$4:$B$904,0),4)</f>
        <v>0</v>
      </c>
      <c r="G3899" s="23">
        <v>5</v>
      </c>
      <c r="H3899" s="24">
        <v>6894</v>
      </c>
    </row>
    <row r="3900" spans="2:8" x14ac:dyDescent="0.3">
      <c r="B3900" s="22">
        <v>1000641</v>
      </c>
      <c r="C3900" s="23" t="s">
        <v>2853</v>
      </c>
      <c r="D3900" s="23" t="str">
        <f>VLOOKUP(B3900,'5b'!$B$4:$E$904,2,FALSE)</f>
        <v>F</v>
      </c>
      <c r="E3900" s="23" t="str">
        <f>INDEX(Table,MATCH('Classwork 5'!B3900,'5b'!$B$4:$B$904,0),3)</f>
        <v>36-45</v>
      </c>
      <c r="F3900" s="23">
        <f>INDEX(Table,MATCH('Classwork 5'!B3900,'5b'!$B$4:$B$904,0),4)</f>
        <v>0</v>
      </c>
      <c r="G3900" s="23">
        <v>8</v>
      </c>
      <c r="H3900" s="24">
        <v>8030</v>
      </c>
    </row>
    <row r="3901" spans="2:8" x14ac:dyDescent="0.3">
      <c r="B3901" s="22">
        <v>1000643</v>
      </c>
      <c r="C3901" s="23" t="s">
        <v>2089</v>
      </c>
      <c r="D3901" s="23" t="str">
        <f>VLOOKUP(B3901,'5b'!$B$4:$E$904,2,FALSE)</f>
        <v>M</v>
      </c>
      <c r="E3901" s="23" t="str">
        <f>INDEX(Table,MATCH('Classwork 5'!B3901,'5b'!$B$4:$B$904,0),3)</f>
        <v>26-35</v>
      </c>
      <c r="F3901" s="23">
        <f>INDEX(Table,MATCH('Classwork 5'!B3901,'5b'!$B$4:$B$904,0),4)</f>
        <v>2</v>
      </c>
      <c r="G3901" s="23">
        <v>5</v>
      </c>
      <c r="H3901" s="24">
        <v>7183</v>
      </c>
    </row>
    <row r="3902" spans="2:8" x14ac:dyDescent="0.3">
      <c r="B3902" s="22">
        <v>1000643</v>
      </c>
      <c r="C3902" s="23" t="s">
        <v>2894</v>
      </c>
      <c r="D3902" s="23" t="str">
        <f>VLOOKUP(B3902,'5b'!$B$4:$E$904,2,FALSE)</f>
        <v>M</v>
      </c>
      <c r="E3902" s="23" t="str">
        <f>INDEX(Table,MATCH('Classwork 5'!B3902,'5b'!$B$4:$B$904,0),3)</f>
        <v>26-35</v>
      </c>
      <c r="F3902" s="23">
        <f>INDEX(Table,MATCH('Classwork 5'!B3902,'5b'!$B$4:$B$904,0),4)</f>
        <v>2</v>
      </c>
      <c r="G3902" s="23">
        <v>1</v>
      </c>
      <c r="H3902" s="24">
        <v>11794</v>
      </c>
    </row>
    <row r="3903" spans="2:8" x14ac:dyDescent="0.3">
      <c r="B3903" s="22">
        <v>1000644</v>
      </c>
      <c r="C3903" s="23" t="s">
        <v>2820</v>
      </c>
      <c r="D3903" s="23" t="str">
        <f>VLOOKUP(B3903,'5b'!$B$4:$E$904,2,FALSE)</f>
        <v>M</v>
      </c>
      <c r="E3903" s="23" t="str">
        <f>INDEX(Table,MATCH('Classwork 5'!B3903,'5b'!$B$4:$B$904,0),3)</f>
        <v>26-35</v>
      </c>
      <c r="F3903" s="23">
        <f>INDEX(Table,MATCH('Classwork 5'!B3903,'5b'!$B$4:$B$904,0),4)</f>
        <v>20</v>
      </c>
      <c r="G3903" s="23">
        <v>5</v>
      </c>
      <c r="H3903" s="24">
        <v>8758</v>
      </c>
    </row>
    <row r="3904" spans="2:8" x14ac:dyDescent="0.3">
      <c r="B3904" s="22">
        <v>1000644</v>
      </c>
      <c r="C3904" s="23" t="s">
        <v>2479</v>
      </c>
      <c r="D3904" s="23" t="str">
        <f>VLOOKUP(B3904,'5b'!$B$4:$E$904,2,FALSE)</f>
        <v>M</v>
      </c>
      <c r="E3904" s="23" t="str">
        <f>INDEX(Table,MATCH('Classwork 5'!B3904,'5b'!$B$4:$B$904,0),3)</f>
        <v>26-35</v>
      </c>
      <c r="F3904" s="23">
        <f>INDEX(Table,MATCH('Classwork 5'!B3904,'5b'!$B$4:$B$904,0),4)</f>
        <v>20</v>
      </c>
      <c r="G3904" s="23">
        <v>5</v>
      </c>
      <c r="H3904" s="24">
        <v>2033</v>
      </c>
    </row>
    <row r="3905" spans="2:8" x14ac:dyDescent="0.3">
      <c r="B3905" s="22">
        <v>1000644</v>
      </c>
      <c r="C3905" s="23" t="s">
        <v>2581</v>
      </c>
      <c r="D3905" s="23" t="str">
        <f>VLOOKUP(B3905,'5b'!$B$4:$E$904,2,FALSE)</f>
        <v>M</v>
      </c>
      <c r="E3905" s="23" t="str">
        <f>INDEX(Table,MATCH('Classwork 5'!B3905,'5b'!$B$4:$B$904,0),3)</f>
        <v>26-35</v>
      </c>
      <c r="F3905" s="23">
        <f>INDEX(Table,MATCH('Classwork 5'!B3905,'5b'!$B$4:$B$904,0),4)</f>
        <v>20</v>
      </c>
      <c r="G3905" s="23">
        <v>5</v>
      </c>
      <c r="H3905" s="24">
        <v>8629</v>
      </c>
    </row>
    <row r="3906" spans="2:8" x14ac:dyDescent="0.3">
      <c r="B3906" s="22">
        <v>1000644</v>
      </c>
      <c r="C3906" s="23" t="s">
        <v>3513</v>
      </c>
      <c r="D3906" s="23" t="str">
        <f>VLOOKUP(B3906,'5b'!$B$4:$E$904,2,FALSE)</f>
        <v>M</v>
      </c>
      <c r="E3906" s="23" t="str">
        <f>INDEX(Table,MATCH('Classwork 5'!B3906,'5b'!$B$4:$B$904,0),3)</f>
        <v>26-35</v>
      </c>
      <c r="F3906" s="23">
        <f>INDEX(Table,MATCH('Classwork 5'!B3906,'5b'!$B$4:$B$904,0),4)</f>
        <v>20</v>
      </c>
      <c r="G3906" s="23">
        <v>5</v>
      </c>
      <c r="H3906" s="24">
        <v>8784</v>
      </c>
    </row>
    <row r="3907" spans="2:8" x14ac:dyDescent="0.3">
      <c r="B3907" s="22">
        <v>1000644</v>
      </c>
      <c r="C3907" s="23" t="s">
        <v>3514</v>
      </c>
      <c r="D3907" s="23" t="str">
        <f>VLOOKUP(B3907,'5b'!$B$4:$E$904,2,FALSE)</f>
        <v>M</v>
      </c>
      <c r="E3907" s="23" t="str">
        <f>INDEX(Table,MATCH('Classwork 5'!B3907,'5b'!$B$4:$B$904,0),3)</f>
        <v>26-35</v>
      </c>
      <c r="F3907" s="23">
        <f>INDEX(Table,MATCH('Classwork 5'!B3907,'5b'!$B$4:$B$904,0),4)</f>
        <v>20</v>
      </c>
      <c r="G3907" s="23">
        <v>6</v>
      </c>
      <c r="H3907" s="24">
        <v>20532</v>
      </c>
    </row>
    <row r="3908" spans="2:8" x14ac:dyDescent="0.3">
      <c r="B3908" s="22">
        <v>1000644</v>
      </c>
      <c r="C3908" s="23" t="s">
        <v>3515</v>
      </c>
      <c r="D3908" s="23" t="str">
        <f>VLOOKUP(B3908,'5b'!$B$4:$E$904,2,FALSE)</f>
        <v>M</v>
      </c>
      <c r="E3908" s="23" t="str">
        <f>INDEX(Table,MATCH('Classwork 5'!B3908,'5b'!$B$4:$B$904,0),3)</f>
        <v>26-35</v>
      </c>
      <c r="F3908" s="23">
        <f>INDEX(Table,MATCH('Classwork 5'!B3908,'5b'!$B$4:$B$904,0),4)</f>
        <v>20</v>
      </c>
      <c r="G3908" s="23">
        <v>8</v>
      </c>
      <c r="H3908" s="24">
        <v>2314</v>
      </c>
    </row>
    <row r="3909" spans="2:8" x14ac:dyDescent="0.3">
      <c r="B3909" s="22">
        <v>1000644</v>
      </c>
      <c r="C3909" s="23" t="s">
        <v>2256</v>
      </c>
      <c r="D3909" s="23" t="str">
        <f>VLOOKUP(B3909,'5b'!$B$4:$E$904,2,FALSE)</f>
        <v>M</v>
      </c>
      <c r="E3909" s="23" t="str">
        <f>INDEX(Table,MATCH('Classwork 5'!B3909,'5b'!$B$4:$B$904,0),3)</f>
        <v>26-35</v>
      </c>
      <c r="F3909" s="23">
        <f>INDEX(Table,MATCH('Classwork 5'!B3909,'5b'!$B$4:$B$904,0),4)</f>
        <v>20</v>
      </c>
      <c r="G3909" s="23">
        <v>8</v>
      </c>
      <c r="H3909" s="24">
        <v>8087</v>
      </c>
    </row>
    <row r="3910" spans="2:8" x14ac:dyDescent="0.3">
      <c r="B3910" s="22">
        <v>1000644</v>
      </c>
      <c r="C3910" s="23" t="s">
        <v>3256</v>
      </c>
      <c r="D3910" s="23" t="str">
        <f>VLOOKUP(B3910,'5b'!$B$4:$E$904,2,FALSE)</f>
        <v>M</v>
      </c>
      <c r="E3910" s="23" t="str">
        <f>INDEX(Table,MATCH('Classwork 5'!B3910,'5b'!$B$4:$B$904,0),3)</f>
        <v>26-35</v>
      </c>
      <c r="F3910" s="23">
        <f>INDEX(Table,MATCH('Classwork 5'!B3910,'5b'!$B$4:$B$904,0),4)</f>
        <v>20</v>
      </c>
      <c r="G3910" s="23">
        <v>8</v>
      </c>
      <c r="H3910" s="24">
        <v>8141</v>
      </c>
    </row>
    <row r="3911" spans="2:8" x14ac:dyDescent="0.3">
      <c r="B3911" s="22">
        <v>1000645</v>
      </c>
      <c r="C3911" s="23" t="s">
        <v>3516</v>
      </c>
      <c r="D3911" s="23" t="str">
        <f>VLOOKUP(B3911,'5b'!$B$4:$E$904,2,FALSE)</f>
        <v>M</v>
      </c>
      <c r="E3911" s="23" t="str">
        <f>INDEX(Table,MATCH('Classwork 5'!B3911,'5b'!$B$4:$B$904,0),3)</f>
        <v>36-45</v>
      </c>
      <c r="F3911" s="23">
        <f>INDEX(Table,MATCH('Classwork 5'!B3911,'5b'!$B$4:$B$904,0),4)</f>
        <v>20</v>
      </c>
      <c r="G3911" s="23">
        <v>7</v>
      </c>
      <c r="H3911" s="24">
        <v>20599</v>
      </c>
    </row>
    <row r="3912" spans="2:8" x14ac:dyDescent="0.3">
      <c r="B3912" s="22">
        <v>1000645</v>
      </c>
      <c r="C3912" s="23" t="s">
        <v>2630</v>
      </c>
      <c r="D3912" s="23" t="str">
        <f>VLOOKUP(B3912,'5b'!$B$4:$E$904,2,FALSE)</f>
        <v>M</v>
      </c>
      <c r="E3912" s="23" t="str">
        <f>INDEX(Table,MATCH('Classwork 5'!B3912,'5b'!$B$4:$B$904,0),3)</f>
        <v>36-45</v>
      </c>
      <c r="F3912" s="23">
        <f>INDEX(Table,MATCH('Classwork 5'!B3912,'5b'!$B$4:$B$904,0),4)</f>
        <v>20</v>
      </c>
      <c r="G3912" s="23">
        <v>10</v>
      </c>
      <c r="H3912" s="24">
        <v>23395</v>
      </c>
    </row>
    <row r="3913" spans="2:8" x14ac:dyDescent="0.3">
      <c r="B3913" s="22">
        <v>1000646</v>
      </c>
      <c r="C3913" s="23" t="s">
        <v>2243</v>
      </c>
      <c r="D3913" s="23" t="str">
        <f>VLOOKUP(B3913,'5b'!$B$4:$E$904,2,FALSE)</f>
        <v>M</v>
      </c>
      <c r="E3913" s="23" t="str">
        <f>INDEX(Table,MATCH('Classwork 5'!B3913,'5b'!$B$4:$B$904,0),3)</f>
        <v>36-45</v>
      </c>
      <c r="F3913" s="23">
        <f>INDEX(Table,MATCH('Classwork 5'!B3913,'5b'!$B$4:$B$904,0),4)</f>
        <v>7</v>
      </c>
      <c r="G3913" s="23">
        <v>1</v>
      </c>
      <c r="H3913" s="24">
        <v>15194</v>
      </c>
    </row>
    <row r="3914" spans="2:8" x14ac:dyDescent="0.3">
      <c r="B3914" s="22">
        <v>1000646</v>
      </c>
      <c r="C3914" s="23" t="s">
        <v>3210</v>
      </c>
      <c r="D3914" s="23" t="str">
        <f>VLOOKUP(B3914,'5b'!$B$4:$E$904,2,FALSE)</f>
        <v>M</v>
      </c>
      <c r="E3914" s="23" t="str">
        <f>INDEX(Table,MATCH('Classwork 5'!B3914,'5b'!$B$4:$B$904,0),3)</f>
        <v>36-45</v>
      </c>
      <c r="F3914" s="23">
        <f>INDEX(Table,MATCH('Classwork 5'!B3914,'5b'!$B$4:$B$904,0),4)</f>
        <v>7</v>
      </c>
      <c r="G3914" s="23">
        <v>8</v>
      </c>
      <c r="H3914" s="24">
        <v>7966</v>
      </c>
    </row>
    <row r="3915" spans="2:8" x14ac:dyDescent="0.3">
      <c r="B3915" s="22">
        <v>1000646</v>
      </c>
      <c r="C3915" s="23" t="s">
        <v>2783</v>
      </c>
      <c r="D3915" s="23" t="str">
        <f>VLOOKUP(B3915,'5b'!$B$4:$E$904,2,FALSE)</f>
        <v>M</v>
      </c>
      <c r="E3915" s="23" t="str">
        <f>INDEX(Table,MATCH('Classwork 5'!B3915,'5b'!$B$4:$B$904,0),3)</f>
        <v>36-45</v>
      </c>
      <c r="F3915" s="23">
        <f>INDEX(Table,MATCH('Classwork 5'!B3915,'5b'!$B$4:$B$904,0),4)</f>
        <v>7</v>
      </c>
      <c r="G3915" s="23">
        <v>1</v>
      </c>
      <c r="H3915" s="24">
        <v>3866</v>
      </c>
    </row>
    <row r="3916" spans="2:8" x14ac:dyDescent="0.3">
      <c r="B3916" s="22">
        <v>1000646</v>
      </c>
      <c r="C3916" s="23" t="s">
        <v>3517</v>
      </c>
      <c r="D3916" s="23" t="str">
        <f>VLOOKUP(B3916,'5b'!$B$4:$E$904,2,FALSE)</f>
        <v>M</v>
      </c>
      <c r="E3916" s="23" t="str">
        <f>INDEX(Table,MATCH('Classwork 5'!B3916,'5b'!$B$4:$B$904,0),3)</f>
        <v>36-45</v>
      </c>
      <c r="F3916" s="23">
        <f>INDEX(Table,MATCH('Classwork 5'!B3916,'5b'!$B$4:$B$904,0),4)</f>
        <v>7</v>
      </c>
      <c r="G3916" s="23">
        <v>8</v>
      </c>
      <c r="H3916" s="24">
        <v>7989</v>
      </c>
    </row>
    <row r="3917" spans="2:8" x14ac:dyDescent="0.3">
      <c r="B3917" s="22">
        <v>1000646</v>
      </c>
      <c r="C3917" s="23" t="s">
        <v>2184</v>
      </c>
      <c r="D3917" s="23" t="str">
        <f>VLOOKUP(B3917,'5b'!$B$4:$E$904,2,FALSE)</f>
        <v>M</v>
      </c>
      <c r="E3917" s="23" t="str">
        <f>INDEX(Table,MATCH('Classwork 5'!B3917,'5b'!$B$4:$B$904,0),3)</f>
        <v>36-45</v>
      </c>
      <c r="F3917" s="23">
        <f>INDEX(Table,MATCH('Classwork 5'!B3917,'5b'!$B$4:$B$904,0),4)</f>
        <v>7</v>
      </c>
      <c r="G3917" s="23">
        <v>1</v>
      </c>
      <c r="H3917" s="24">
        <v>12105</v>
      </c>
    </row>
    <row r="3918" spans="2:8" x14ac:dyDescent="0.3">
      <c r="B3918" s="22">
        <v>1000646</v>
      </c>
      <c r="C3918" s="23" t="s">
        <v>1942</v>
      </c>
      <c r="D3918" s="23" t="str">
        <f>VLOOKUP(B3918,'5b'!$B$4:$E$904,2,FALSE)</f>
        <v>M</v>
      </c>
      <c r="E3918" s="23" t="str">
        <f>INDEX(Table,MATCH('Classwork 5'!B3918,'5b'!$B$4:$B$904,0),3)</f>
        <v>36-45</v>
      </c>
      <c r="F3918" s="23">
        <f>INDEX(Table,MATCH('Classwork 5'!B3918,'5b'!$B$4:$B$904,0),4)</f>
        <v>7</v>
      </c>
      <c r="G3918" s="23">
        <v>1</v>
      </c>
      <c r="H3918" s="24">
        <v>15837</v>
      </c>
    </row>
    <row r="3919" spans="2:8" x14ac:dyDescent="0.3">
      <c r="B3919" s="22">
        <v>1000646</v>
      </c>
      <c r="C3919" s="23" t="s">
        <v>3518</v>
      </c>
      <c r="D3919" s="23" t="str">
        <f>VLOOKUP(B3919,'5b'!$B$4:$E$904,2,FALSE)</f>
        <v>M</v>
      </c>
      <c r="E3919" s="23" t="str">
        <f>INDEX(Table,MATCH('Classwork 5'!B3919,'5b'!$B$4:$B$904,0),3)</f>
        <v>36-45</v>
      </c>
      <c r="F3919" s="23">
        <f>INDEX(Table,MATCH('Classwork 5'!B3919,'5b'!$B$4:$B$904,0),4)</f>
        <v>7</v>
      </c>
      <c r="G3919" s="23">
        <v>1</v>
      </c>
      <c r="H3919" s="24">
        <v>11903</v>
      </c>
    </row>
    <row r="3920" spans="2:8" x14ac:dyDescent="0.3">
      <c r="B3920" s="22">
        <v>1000646</v>
      </c>
      <c r="C3920" s="23" t="s">
        <v>3519</v>
      </c>
      <c r="D3920" s="23" t="str">
        <f>VLOOKUP(B3920,'5b'!$B$4:$E$904,2,FALSE)</f>
        <v>M</v>
      </c>
      <c r="E3920" s="23" t="str">
        <f>INDEX(Table,MATCH('Classwork 5'!B3920,'5b'!$B$4:$B$904,0),3)</f>
        <v>36-45</v>
      </c>
      <c r="F3920" s="23">
        <f>INDEX(Table,MATCH('Classwork 5'!B3920,'5b'!$B$4:$B$904,0),4)</f>
        <v>7</v>
      </c>
      <c r="G3920" s="23">
        <v>18</v>
      </c>
      <c r="H3920" s="24">
        <v>2393</v>
      </c>
    </row>
    <row r="3921" spans="2:8" x14ac:dyDescent="0.3">
      <c r="B3921" s="22">
        <v>1000646</v>
      </c>
      <c r="C3921" s="23" t="s">
        <v>2100</v>
      </c>
      <c r="D3921" s="23" t="str">
        <f>VLOOKUP(B3921,'5b'!$B$4:$E$904,2,FALSE)</f>
        <v>M</v>
      </c>
      <c r="E3921" s="23" t="str">
        <f>INDEX(Table,MATCH('Classwork 5'!B3921,'5b'!$B$4:$B$904,0),3)</f>
        <v>36-45</v>
      </c>
      <c r="F3921" s="23">
        <f>INDEX(Table,MATCH('Classwork 5'!B3921,'5b'!$B$4:$B$904,0),4)</f>
        <v>7</v>
      </c>
      <c r="G3921" s="23">
        <v>8</v>
      </c>
      <c r="H3921" s="24">
        <v>7931</v>
      </c>
    </row>
    <row r="3922" spans="2:8" x14ac:dyDescent="0.3">
      <c r="B3922" s="22">
        <v>1000646</v>
      </c>
      <c r="C3922" s="23" t="s">
        <v>2022</v>
      </c>
      <c r="D3922" s="23" t="str">
        <f>VLOOKUP(B3922,'5b'!$B$4:$E$904,2,FALSE)</f>
        <v>M</v>
      </c>
      <c r="E3922" s="23" t="str">
        <f>INDEX(Table,MATCH('Classwork 5'!B3922,'5b'!$B$4:$B$904,0),3)</f>
        <v>36-45</v>
      </c>
      <c r="F3922" s="23">
        <f>INDEX(Table,MATCH('Classwork 5'!B3922,'5b'!$B$4:$B$904,0),4)</f>
        <v>7</v>
      </c>
      <c r="G3922" s="23">
        <v>1</v>
      </c>
      <c r="H3922" s="24">
        <v>12095</v>
      </c>
    </row>
    <row r="3923" spans="2:8" x14ac:dyDescent="0.3">
      <c r="B3923" s="22">
        <v>1000646</v>
      </c>
      <c r="C3923" s="23" t="s">
        <v>1948</v>
      </c>
      <c r="D3923" s="23" t="str">
        <f>VLOOKUP(B3923,'5b'!$B$4:$E$904,2,FALSE)</f>
        <v>M</v>
      </c>
      <c r="E3923" s="23" t="str">
        <f>INDEX(Table,MATCH('Classwork 5'!B3923,'5b'!$B$4:$B$904,0),3)</f>
        <v>36-45</v>
      </c>
      <c r="F3923" s="23">
        <f>INDEX(Table,MATCH('Classwork 5'!B3923,'5b'!$B$4:$B$904,0),4)</f>
        <v>7</v>
      </c>
      <c r="G3923" s="23">
        <v>1</v>
      </c>
      <c r="H3923" s="24">
        <v>19440</v>
      </c>
    </row>
    <row r="3924" spans="2:8" x14ac:dyDescent="0.3">
      <c r="B3924" s="22">
        <v>1000646</v>
      </c>
      <c r="C3924" s="23" t="s">
        <v>2130</v>
      </c>
      <c r="D3924" s="23" t="str">
        <f>VLOOKUP(B3924,'5b'!$B$4:$E$904,2,FALSE)</f>
        <v>M</v>
      </c>
      <c r="E3924" s="23" t="str">
        <f>INDEX(Table,MATCH('Classwork 5'!B3924,'5b'!$B$4:$B$904,0),3)</f>
        <v>36-45</v>
      </c>
      <c r="F3924" s="23">
        <f>INDEX(Table,MATCH('Classwork 5'!B3924,'5b'!$B$4:$B$904,0),4)</f>
        <v>7</v>
      </c>
      <c r="G3924" s="23">
        <v>5</v>
      </c>
      <c r="H3924" s="24">
        <v>7075</v>
      </c>
    </row>
    <row r="3925" spans="2:8" x14ac:dyDescent="0.3">
      <c r="B3925" s="22">
        <v>1000646</v>
      </c>
      <c r="C3925" s="23" t="s">
        <v>2735</v>
      </c>
      <c r="D3925" s="23" t="str">
        <f>VLOOKUP(B3925,'5b'!$B$4:$E$904,2,FALSE)</f>
        <v>M</v>
      </c>
      <c r="E3925" s="23" t="str">
        <f>INDEX(Table,MATCH('Classwork 5'!B3925,'5b'!$B$4:$B$904,0),3)</f>
        <v>36-45</v>
      </c>
      <c r="F3925" s="23">
        <f>INDEX(Table,MATCH('Classwork 5'!B3925,'5b'!$B$4:$B$904,0),4)</f>
        <v>7</v>
      </c>
      <c r="G3925" s="23">
        <v>2</v>
      </c>
      <c r="H3925" s="24">
        <v>13171</v>
      </c>
    </row>
    <row r="3926" spans="2:8" x14ac:dyDescent="0.3">
      <c r="B3926" s="22">
        <v>1000646</v>
      </c>
      <c r="C3926" s="23" t="s">
        <v>2209</v>
      </c>
      <c r="D3926" s="23" t="str">
        <f>VLOOKUP(B3926,'5b'!$B$4:$E$904,2,FALSE)</f>
        <v>M</v>
      </c>
      <c r="E3926" s="23" t="str">
        <f>INDEX(Table,MATCH('Classwork 5'!B3926,'5b'!$B$4:$B$904,0),3)</f>
        <v>36-45</v>
      </c>
      <c r="F3926" s="23">
        <f>INDEX(Table,MATCH('Classwork 5'!B3926,'5b'!$B$4:$B$904,0),4)</f>
        <v>7</v>
      </c>
      <c r="G3926" s="23">
        <v>1</v>
      </c>
      <c r="H3926" s="24">
        <v>4417</v>
      </c>
    </row>
    <row r="3927" spans="2:8" x14ac:dyDescent="0.3">
      <c r="B3927" s="22">
        <v>1000646</v>
      </c>
      <c r="C3927" s="23" t="s">
        <v>3493</v>
      </c>
      <c r="D3927" s="23" t="str">
        <f>VLOOKUP(B3927,'5b'!$B$4:$E$904,2,FALSE)</f>
        <v>M</v>
      </c>
      <c r="E3927" s="23" t="str">
        <f>INDEX(Table,MATCH('Classwork 5'!B3927,'5b'!$B$4:$B$904,0),3)</f>
        <v>36-45</v>
      </c>
      <c r="F3927" s="23">
        <f>INDEX(Table,MATCH('Classwork 5'!B3927,'5b'!$B$4:$B$904,0),4)</f>
        <v>7</v>
      </c>
      <c r="G3927" s="23">
        <v>3</v>
      </c>
      <c r="H3927" s="24">
        <v>10685</v>
      </c>
    </row>
    <row r="3928" spans="2:8" x14ac:dyDescent="0.3">
      <c r="B3928" s="22">
        <v>1000647</v>
      </c>
      <c r="C3928" s="23" t="s">
        <v>2450</v>
      </c>
      <c r="D3928" s="23" t="str">
        <f>VLOOKUP(B3928,'5b'!$B$4:$E$904,2,FALSE)</f>
        <v>M</v>
      </c>
      <c r="E3928" s="23" t="str">
        <f>INDEX(Table,MATCH('Classwork 5'!B3928,'5b'!$B$4:$B$904,0),3)</f>
        <v>36-45</v>
      </c>
      <c r="F3928" s="23">
        <f>INDEX(Table,MATCH('Classwork 5'!B3928,'5b'!$B$4:$B$904,0),4)</f>
        <v>12</v>
      </c>
      <c r="G3928" s="23">
        <v>1</v>
      </c>
      <c r="H3928" s="24">
        <v>15481</v>
      </c>
    </row>
    <row r="3929" spans="2:8" x14ac:dyDescent="0.3">
      <c r="B3929" s="22">
        <v>1000647</v>
      </c>
      <c r="C3929" s="23" t="s">
        <v>2606</v>
      </c>
      <c r="D3929" s="23" t="str">
        <f>VLOOKUP(B3929,'5b'!$B$4:$E$904,2,FALSE)</f>
        <v>M</v>
      </c>
      <c r="E3929" s="23" t="str">
        <f>INDEX(Table,MATCH('Classwork 5'!B3929,'5b'!$B$4:$B$904,0),3)</f>
        <v>36-45</v>
      </c>
      <c r="F3929" s="23">
        <f>INDEX(Table,MATCH('Classwork 5'!B3929,'5b'!$B$4:$B$904,0),4)</f>
        <v>12</v>
      </c>
      <c r="G3929" s="23">
        <v>1</v>
      </c>
      <c r="H3929" s="24">
        <v>15726</v>
      </c>
    </row>
    <row r="3930" spans="2:8" x14ac:dyDescent="0.3">
      <c r="B3930" s="22">
        <v>1000647</v>
      </c>
      <c r="C3930" s="23" t="s">
        <v>2047</v>
      </c>
      <c r="D3930" s="23" t="str">
        <f>VLOOKUP(B3930,'5b'!$B$4:$E$904,2,FALSE)</f>
        <v>M</v>
      </c>
      <c r="E3930" s="23" t="str">
        <f>INDEX(Table,MATCH('Classwork 5'!B3930,'5b'!$B$4:$B$904,0),3)</f>
        <v>36-45</v>
      </c>
      <c r="F3930" s="23">
        <f>INDEX(Table,MATCH('Classwork 5'!B3930,'5b'!$B$4:$B$904,0),4)</f>
        <v>12</v>
      </c>
      <c r="G3930" s="23">
        <v>1</v>
      </c>
      <c r="H3930" s="24">
        <v>18956</v>
      </c>
    </row>
    <row r="3931" spans="2:8" x14ac:dyDescent="0.3">
      <c r="B3931" s="22">
        <v>1000647</v>
      </c>
      <c r="C3931" s="23" t="s">
        <v>2639</v>
      </c>
      <c r="D3931" s="23" t="str">
        <f>VLOOKUP(B3931,'5b'!$B$4:$E$904,2,FALSE)</f>
        <v>M</v>
      </c>
      <c r="E3931" s="23" t="str">
        <f>INDEX(Table,MATCH('Classwork 5'!B3931,'5b'!$B$4:$B$904,0),3)</f>
        <v>36-45</v>
      </c>
      <c r="F3931" s="23">
        <f>INDEX(Table,MATCH('Classwork 5'!B3931,'5b'!$B$4:$B$904,0),4)</f>
        <v>12</v>
      </c>
      <c r="G3931" s="23">
        <v>1</v>
      </c>
      <c r="H3931" s="24">
        <v>11698</v>
      </c>
    </row>
    <row r="3932" spans="2:8" x14ac:dyDescent="0.3">
      <c r="B3932" s="22">
        <v>1000647</v>
      </c>
      <c r="C3932" s="23" t="s">
        <v>1989</v>
      </c>
      <c r="D3932" s="23" t="str">
        <f>VLOOKUP(B3932,'5b'!$B$4:$E$904,2,FALSE)</f>
        <v>M</v>
      </c>
      <c r="E3932" s="23" t="str">
        <f>INDEX(Table,MATCH('Classwork 5'!B3932,'5b'!$B$4:$B$904,0),3)</f>
        <v>36-45</v>
      </c>
      <c r="F3932" s="23">
        <f>INDEX(Table,MATCH('Classwork 5'!B3932,'5b'!$B$4:$B$904,0),4)</f>
        <v>12</v>
      </c>
      <c r="G3932" s="23">
        <v>1</v>
      </c>
      <c r="H3932" s="24">
        <v>11524</v>
      </c>
    </row>
    <row r="3933" spans="2:8" x14ac:dyDescent="0.3">
      <c r="B3933" s="22">
        <v>1000647</v>
      </c>
      <c r="C3933" s="23" t="s">
        <v>3115</v>
      </c>
      <c r="D3933" s="23" t="str">
        <f>VLOOKUP(B3933,'5b'!$B$4:$E$904,2,FALSE)</f>
        <v>M</v>
      </c>
      <c r="E3933" s="23" t="str">
        <f>INDEX(Table,MATCH('Classwork 5'!B3933,'5b'!$B$4:$B$904,0),3)</f>
        <v>36-45</v>
      </c>
      <c r="F3933" s="23">
        <f>INDEX(Table,MATCH('Classwork 5'!B3933,'5b'!$B$4:$B$904,0),4)</f>
        <v>12</v>
      </c>
      <c r="G3933" s="23">
        <v>5</v>
      </c>
      <c r="H3933" s="24">
        <v>7086</v>
      </c>
    </row>
    <row r="3934" spans="2:8" x14ac:dyDescent="0.3">
      <c r="B3934" s="22">
        <v>1000647</v>
      </c>
      <c r="C3934" s="23" t="s">
        <v>3520</v>
      </c>
      <c r="D3934" s="23" t="str">
        <f>VLOOKUP(B3934,'5b'!$B$4:$E$904,2,FALSE)</f>
        <v>M</v>
      </c>
      <c r="E3934" s="23" t="str">
        <f>INDEX(Table,MATCH('Classwork 5'!B3934,'5b'!$B$4:$B$904,0),3)</f>
        <v>36-45</v>
      </c>
      <c r="F3934" s="23">
        <f>INDEX(Table,MATCH('Classwork 5'!B3934,'5b'!$B$4:$B$904,0),4)</f>
        <v>12</v>
      </c>
      <c r="G3934" s="23">
        <v>5</v>
      </c>
      <c r="H3934" s="24">
        <v>1864</v>
      </c>
    </row>
    <row r="3935" spans="2:8" x14ac:dyDescent="0.3">
      <c r="B3935" s="22">
        <v>1000647</v>
      </c>
      <c r="C3935" s="23" t="s">
        <v>2539</v>
      </c>
      <c r="D3935" s="23" t="str">
        <f>VLOOKUP(B3935,'5b'!$B$4:$E$904,2,FALSE)</f>
        <v>M</v>
      </c>
      <c r="E3935" s="23" t="str">
        <f>INDEX(Table,MATCH('Classwork 5'!B3935,'5b'!$B$4:$B$904,0),3)</f>
        <v>36-45</v>
      </c>
      <c r="F3935" s="23">
        <f>INDEX(Table,MATCH('Classwork 5'!B3935,'5b'!$B$4:$B$904,0),4)</f>
        <v>12</v>
      </c>
      <c r="G3935" s="23">
        <v>4</v>
      </c>
      <c r="H3935" s="24">
        <v>762</v>
      </c>
    </row>
    <row r="3936" spans="2:8" x14ac:dyDescent="0.3">
      <c r="B3936" s="22">
        <v>1000648</v>
      </c>
      <c r="C3936" s="23" t="s">
        <v>2859</v>
      </c>
      <c r="D3936" s="23" t="str">
        <f>VLOOKUP(B3936,'5b'!$B$4:$E$904,2,FALSE)</f>
        <v>F</v>
      </c>
      <c r="E3936" s="23" t="str">
        <f>INDEX(Table,MATCH('Classwork 5'!B3936,'5b'!$B$4:$B$904,0),3)</f>
        <v>26-35</v>
      </c>
      <c r="F3936" s="23">
        <f>INDEX(Table,MATCH('Classwork 5'!B3936,'5b'!$B$4:$B$904,0),4)</f>
        <v>12</v>
      </c>
      <c r="G3936" s="23">
        <v>8</v>
      </c>
      <c r="H3936" s="24">
        <v>6158</v>
      </c>
    </row>
    <row r="3937" spans="2:8" x14ac:dyDescent="0.3">
      <c r="B3937" s="22">
        <v>1000648</v>
      </c>
      <c r="C3937" s="23" t="s">
        <v>3291</v>
      </c>
      <c r="D3937" s="23" t="str">
        <f>VLOOKUP(B3937,'5b'!$B$4:$E$904,2,FALSE)</f>
        <v>F</v>
      </c>
      <c r="E3937" s="23" t="str">
        <f>INDEX(Table,MATCH('Classwork 5'!B3937,'5b'!$B$4:$B$904,0),3)</f>
        <v>26-35</v>
      </c>
      <c r="F3937" s="23">
        <f>INDEX(Table,MATCH('Classwork 5'!B3937,'5b'!$B$4:$B$904,0),4)</f>
        <v>12</v>
      </c>
      <c r="G3937" s="23">
        <v>3</v>
      </c>
      <c r="H3937" s="24">
        <v>10777</v>
      </c>
    </row>
    <row r="3938" spans="2:8" x14ac:dyDescent="0.3">
      <c r="B3938" s="22">
        <v>1000648</v>
      </c>
      <c r="C3938" s="23" t="s">
        <v>3294</v>
      </c>
      <c r="D3938" s="23" t="str">
        <f>VLOOKUP(B3938,'5b'!$B$4:$E$904,2,FALSE)</f>
        <v>F</v>
      </c>
      <c r="E3938" s="23" t="str">
        <f>INDEX(Table,MATCH('Classwork 5'!B3938,'5b'!$B$4:$B$904,0),3)</f>
        <v>26-35</v>
      </c>
      <c r="F3938" s="23">
        <f>INDEX(Table,MATCH('Classwork 5'!B3938,'5b'!$B$4:$B$904,0),4)</f>
        <v>12</v>
      </c>
      <c r="G3938" s="23">
        <v>5</v>
      </c>
      <c r="H3938" s="24">
        <v>5398</v>
      </c>
    </row>
    <row r="3939" spans="2:8" x14ac:dyDescent="0.3">
      <c r="B3939" s="22">
        <v>1000648</v>
      </c>
      <c r="C3939" s="23" t="s">
        <v>2210</v>
      </c>
      <c r="D3939" s="23" t="str">
        <f>VLOOKUP(B3939,'5b'!$B$4:$E$904,2,FALSE)</f>
        <v>F</v>
      </c>
      <c r="E3939" s="23" t="str">
        <f>INDEX(Table,MATCH('Classwork 5'!B3939,'5b'!$B$4:$B$904,0),3)</f>
        <v>26-35</v>
      </c>
      <c r="F3939" s="23">
        <f>INDEX(Table,MATCH('Classwork 5'!B3939,'5b'!$B$4:$B$904,0),4)</f>
        <v>12</v>
      </c>
      <c r="G3939" s="23">
        <v>18</v>
      </c>
      <c r="H3939" s="24">
        <v>3131</v>
      </c>
    </row>
    <row r="3940" spans="2:8" x14ac:dyDescent="0.3">
      <c r="B3940" s="22">
        <v>1000648</v>
      </c>
      <c r="C3940" s="23" t="s">
        <v>2239</v>
      </c>
      <c r="D3940" s="23" t="str">
        <f>VLOOKUP(B3940,'5b'!$B$4:$E$904,2,FALSE)</f>
        <v>F</v>
      </c>
      <c r="E3940" s="23" t="str">
        <f>INDEX(Table,MATCH('Classwork 5'!B3940,'5b'!$B$4:$B$904,0),3)</f>
        <v>26-35</v>
      </c>
      <c r="F3940" s="23">
        <f>INDEX(Table,MATCH('Classwork 5'!B3940,'5b'!$B$4:$B$904,0),4)</f>
        <v>12</v>
      </c>
      <c r="G3940" s="23">
        <v>1</v>
      </c>
      <c r="H3940" s="24">
        <v>19042</v>
      </c>
    </row>
    <row r="3941" spans="2:8" x14ac:dyDescent="0.3">
      <c r="B3941" s="22">
        <v>1000648</v>
      </c>
      <c r="C3941" s="23" t="s">
        <v>2823</v>
      </c>
      <c r="D3941" s="23" t="str">
        <f>VLOOKUP(B3941,'5b'!$B$4:$E$904,2,FALSE)</f>
        <v>F</v>
      </c>
      <c r="E3941" s="23" t="str">
        <f>INDEX(Table,MATCH('Classwork 5'!B3941,'5b'!$B$4:$B$904,0),3)</f>
        <v>26-35</v>
      </c>
      <c r="F3941" s="23">
        <f>INDEX(Table,MATCH('Classwork 5'!B3941,'5b'!$B$4:$B$904,0),4)</f>
        <v>12</v>
      </c>
      <c r="G3941" s="23">
        <v>5</v>
      </c>
      <c r="H3941" s="24">
        <v>6873</v>
      </c>
    </row>
    <row r="3942" spans="2:8" x14ac:dyDescent="0.3">
      <c r="B3942" s="22">
        <v>1000648</v>
      </c>
      <c r="C3942" s="23" t="s">
        <v>2466</v>
      </c>
      <c r="D3942" s="23" t="str">
        <f>VLOOKUP(B3942,'5b'!$B$4:$E$904,2,FALSE)</f>
        <v>F</v>
      </c>
      <c r="E3942" s="23" t="str">
        <f>INDEX(Table,MATCH('Classwork 5'!B3942,'5b'!$B$4:$B$904,0),3)</f>
        <v>26-35</v>
      </c>
      <c r="F3942" s="23">
        <f>INDEX(Table,MATCH('Classwork 5'!B3942,'5b'!$B$4:$B$904,0),4)</f>
        <v>12</v>
      </c>
      <c r="G3942" s="23">
        <v>1</v>
      </c>
      <c r="H3942" s="24">
        <v>15224</v>
      </c>
    </row>
    <row r="3943" spans="2:8" x14ac:dyDescent="0.3">
      <c r="B3943" s="22">
        <v>1000648</v>
      </c>
      <c r="C3943" s="23" t="s">
        <v>2455</v>
      </c>
      <c r="D3943" s="23" t="str">
        <f>VLOOKUP(B3943,'5b'!$B$4:$E$904,2,FALSE)</f>
        <v>F</v>
      </c>
      <c r="E3943" s="23" t="str">
        <f>INDEX(Table,MATCH('Classwork 5'!B3943,'5b'!$B$4:$B$904,0),3)</f>
        <v>26-35</v>
      </c>
      <c r="F3943" s="23">
        <f>INDEX(Table,MATCH('Classwork 5'!B3943,'5b'!$B$4:$B$904,0),4)</f>
        <v>12</v>
      </c>
      <c r="G3943" s="23">
        <v>1</v>
      </c>
      <c r="H3943" s="24">
        <v>15666</v>
      </c>
    </row>
    <row r="3944" spans="2:8" x14ac:dyDescent="0.3">
      <c r="B3944" s="22">
        <v>1000648</v>
      </c>
      <c r="C3944" s="23" t="s">
        <v>2005</v>
      </c>
      <c r="D3944" s="23" t="str">
        <f>VLOOKUP(B3944,'5b'!$B$4:$E$904,2,FALSE)</f>
        <v>F</v>
      </c>
      <c r="E3944" s="23" t="str">
        <f>INDEX(Table,MATCH('Classwork 5'!B3944,'5b'!$B$4:$B$904,0),3)</f>
        <v>26-35</v>
      </c>
      <c r="F3944" s="23">
        <f>INDEX(Table,MATCH('Classwork 5'!B3944,'5b'!$B$4:$B$904,0),4)</f>
        <v>12</v>
      </c>
      <c r="G3944" s="23">
        <v>5</v>
      </c>
      <c r="H3944" s="24">
        <v>5211</v>
      </c>
    </row>
    <row r="3945" spans="2:8" x14ac:dyDescent="0.3">
      <c r="B3945" s="22">
        <v>1000648</v>
      </c>
      <c r="C3945" s="23" t="s">
        <v>3521</v>
      </c>
      <c r="D3945" s="23" t="str">
        <f>VLOOKUP(B3945,'5b'!$B$4:$E$904,2,FALSE)</f>
        <v>F</v>
      </c>
      <c r="E3945" s="23" t="str">
        <f>INDEX(Table,MATCH('Classwork 5'!B3945,'5b'!$B$4:$B$904,0),3)</f>
        <v>26-35</v>
      </c>
      <c r="F3945" s="23">
        <f>INDEX(Table,MATCH('Classwork 5'!B3945,'5b'!$B$4:$B$904,0),4)</f>
        <v>12</v>
      </c>
      <c r="G3945" s="23">
        <v>8</v>
      </c>
      <c r="H3945" s="24">
        <v>9881</v>
      </c>
    </row>
    <row r="3946" spans="2:8" x14ac:dyDescent="0.3">
      <c r="B3946" s="22">
        <v>1000648</v>
      </c>
      <c r="C3946" s="23" t="s">
        <v>3522</v>
      </c>
      <c r="D3946" s="23" t="str">
        <f>VLOOKUP(B3946,'5b'!$B$4:$E$904,2,FALSE)</f>
        <v>F</v>
      </c>
      <c r="E3946" s="23" t="str">
        <f>INDEX(Table,MATCH('Classwork 5'!B3946,'5b'!$B$4:$B$904,0),3)</f>
        <v>26-35</v>
      </c>
      <c r="F3946" s="23">
        <f>INDEX(Table,MATCH('Classwork 5'!B3946,'5b'!$B$4:$B$904,0),4)</f>
        <v>12</v>
      </c>
      <c r="G3946" s="23">
        <v>8</v>
      </c>
      <c r="H3946" s="24">
        <v>5875</v>
      </c>
    </row>
    <row r="3947" spans="2:8" x14ac:dyDescent="0.3">
      <c r="B3947" s="22">
        <v>1000648</v>
      </c>
      <c r="C3947" s="23" t="s">
        <v>3523</v>
      </c>
      <c r="D3947" s="23" t="str">
        <f>VLOOKUP(B3947,'5b'!$B$4:$E$904,2,FALSE)</f>
        <v>F</v>
      </c>
      <c r="E3947" s="23" t="str">
        <f>INDEX(Table,MATCH('Classwork 5'!B3947,'5b'!$B$4:$B$904,0),3)</f>
        <v>26-35</v>
      </c>
      <c r="F3947" s="23">
        <f>INDEX(Table,MATCH('Classwork 5'!B3947,'5b'!$B$4:$B$904,0),4)</f>
        <v>12</v>
      </c>
      <c r="G3947" s="23">
        <v>8</v>
      </c>
      <c r="H3947" s="24">
        <v>2137</v>
      </c>
    </row>
    <row r="3948" spans="2:8" x14ac:dyDescent="0.3">
      <c r="B3948" s="22">
        <v>1000648</v>
      </c>
      <c r="C3948" s="23" t="s">
        <v>3154</v>
      </c>
      <c r="D3948" s="23" t="str">
        <f>VLOOKUP(B3948,'5b'!$B$4:$E$904,2,FALSE)</f>
        <v>F</v>
      </c>
      <c r="E3948" s="23" t="str">
        <f>INDEX(Table,MATCH('Classwork 5'!B3948,'5b'!$B$4:$B$904,0),3)</f>
        <v>26-35</v>
      </c>
      <c r="F3948" s="23">
        <f>INDEX(Table,MATCH('Classwork 5'!B3948,'5b'!$B$4:$B$904,0),4)</f>
        <v>12</v>
      </c>
      <c r="G3948" s="23">
        <v>16</v>
      </c>
      <c r="H3948" s="24">
        <v>12635</v>
      </c>
    </row>
    <row r="3949" spans="2:8" x14ac:dyDescent="0.3">
      <c r="B3949" s="22">
        <v>1000648</v>
      </c>
      <c r="C3949" s="23" t="s">
        <v>2806</v>
      </c>
      <c r="D3949" s="23" t="str">
        <f>VLOOKUP(B3949,'5b'!$B$4:$E$904,2,FALSE)</f>
        <v>F</v>
      </c>
      <c r="E3949" s="23" t="str">
        <f>INDEX(Table,MATCH('Classwork 5'!B3949,'5b'!$B$4:$B$904,0),3)</f>
        <v>26-35</v>
      </c>
      <c r="F3949" s="23">
        <f>INDEX(Table,MATCH('Classwork 5'!B3949,'5b'!$B$4:$B$904,0),4)</f>
        <v>12</v>
      </c>
      <c r="G3949" s="23">
        <v>8</v>
      </c>
      <c r="H3949" s="24">
        <v>9819</v>
      </c>
    </row>
    <row r="3950" spans="2:8" x14ac:dyDescent="0.3">
      <c r="B3950" s="22">
        <v>1000649</v>
      </c>
      <c r="C3950" s="23" t="s">
        <v>2703</v>
      </c>
      <c r="D3950" s="23" t="str">
        <f>VLOOKUP(B3950,'5b'!$B$4:$E$904,2,FALSE)</f>
        <v>M</v>
      </c>
      <c r="E3950" s="23" t="str">
        <f>INDEX(Table,MATCH('Classwork 5'!B3950,'5b'!$B$4:$B$904,0),3)</f>
        <v>26-35</v>
      </c>
      <c r="F3950" s="23">
        <f>INDEX(Table,MATCH('Classwork 5'!B3950,'5b'!$B$4:$B$904,0),4)</f>
        <v>4</v>
      </c>
      <c r="G3950" s="23">
        <v>8</v>
      </c>
      <c r="H3950" s="24">
        <v>8044</v>
      </c>
    </row>
    <row r="3951" spans="2:8" x14ac:dyDescent="0.3">
      <c r="B3951" s="22">
        <v>1000650</v>
      </c>
      <c r="C3951" s="23" t="s">
        <v>2248</v>
      </c>
      <c r="D3951" s="23" t="str">
        <f>VLOOKUP(B3951,'5b'!$B$4:$E$904,2,FALSE)</f>
        <v>M</v>
      </c>
      <c r="E3951" s="23" t="str">
        <f>INDEX(Table,MATCH('Classwork 5'!B3951,'5b'!$B$4:$B$904,0),3)</f>
        <v>26-35</v>
      </c>
      <c r="F3951" s="23">
        <f>INDEX(Table,MATCH('Classwork 5'!B3951,'5b'!$B$4:$B$904,0),4)</f>
        <v>17</v>
      </c>
      <c r="G3951" s="23">
        <v>5</v>
      </c>
      <c r="H3951" s="24">
        <v>8729</v>
      </c>
    </row>
    <row r="3952" spans="2:8" x14ac:dyDescent="0.3">
      <c r="B3952" s="22">
        <v>1000650</v>
      </c>
      <c r="C3952" s="23" t="s">
        <v>2397</v>
      </c>
      <c r="D3952" s="23" t="str">
        <f>VLOOKUP(B3952,'5b'!$B$4:$E$904,2,FALSE)</f>
        <v>M</v>
      </c>
      <c r="E3952" s="23" t="str">
        <f>INDEX(Table,MATCH('Classwork 5'!B3952,'5b'!$B$4:$B$904,0),3)</f>
        <v>26-35</v>
      </c>
      <c r="F3952" s="23">
        <f>INDEX(Table,MATCH('Classwork 5'!B3952,'5b'!$B$4:$B$904,0),4)</f>
        <v>17</v>
      </c>
      <c r="G3952" s="23">
        <v>1</v>
      </c>
      <c r="H3952" s="24">
        <v>11994</v>
      </c>
    </row>
    <row r="3953" spans="2:8" x14ac:dyDescent="0.3">
      <c r="B3953" s="22">
        <v>1000651</v>
      </c>
      <c r="C3953" s="23" t="s">
        <v>2871</v>
      </c>
      <c r="D3953" s="23" t="str">
        <f>VLOOKUP(B3953,'5b'!$B$4:$E$904,2,FALSE)</f>
        <v>M</v>
      </c>
      <c r="E3953" s="23" t="str">
        <f>INDEX(Table,MATCH('Classwork 5'!B3953,'5b'!$B$4:$B$904,0),3)</f>
        <v>36-45</v>
      </c>
      <c r="F3953" s="23">
        <f>INDEX(Table,MATCH('Classwork 5'!B3953,'5b'!$B$4:$B$904,0),4)</f>
        <v>7</v>
      </c>
      <c r="G3953" s="23">
        <v>5</v>
      </c>
      <c r="H3953" s="24">
        <v>5193</v>
      </c>
    </row>
    <row r="3954" spans="2:8" x14ac:dyDescent="0.3">
      <c r="B3954" s="22">
        <v>1000651</v>
      </c>
      <c r="C3954" s="23" t="s">
        <v>2172</v>
      </c>
      <c r="D3954" s="23" t="str">
        <f>VLOOKUP(B3954,'5b'!$B$4:$E$904,2,FALSE)</f>
        <v>M</v>
      </c>
      <c r="E3954" s="23" t="str">
        <f>INDEX(Table,MATCH('Classwork 5'!B3954,'5b'!$B$4:$B$904,0),3)</f>
        <v>36-45</v>
      </c>
      <c r="F3954" s="23">
        <f>INDEX(Table,MATCH('Classwork 5'!B3954,'5b'!$B$4:$B$904,0),4)</f>
        <v>7</v>
      </c>
      <c r="G3954" s="23">
        <v>5</v>
      </c>
      <c r="H3954" s="24">
        <v>3523</v>
      </c>
    </row>
    <row r="3955" spans="2:8" x14ac:dyDescent="0.3">
      <c r="B3955" s="22">
        <v>1000651</v>
      </c>
      <c r="C3955" s="23" t="s">
        <v>3456</v>
      </c>
      <c r="D3955" s="23" t="str">
        <f>VLOOKUP(B3955,'5b'!$B$4:$E$904,2,FALSE)</f>
        <v>M</v>
      </c>
      <c r="E3955" s="23" t="str">
        <f>INDEX(Table,MATCH('Classwork 5'!B3955,'5b'!$B$4:$B$904,0),3)</f>
        <v>36-45</v>
      </c>
      <c r="F3955" s="23">
        <f>INDEX(Table,MATCH('Classwork 5'!B3955,'5b'!$B$4:$B$904,0),4)</f>
        <v>7</v>
      </c>
      <c r="G3955" s="23">
        <v>1</v>
      </c>
      <c r="H3955" s="24">
        <v>11389</v>
      </c>
    </row>
    <row r="3956" spans="2:8" x14ac:dyDescent="0.3">
      <c r="B3956" s="22">
        <v>1000651</v>
      </c>
      <c r="C3956" s="23" t="s">
        <v>2427</v>
      </c>
      <c r="D3956" s="23" t="str">
        <f>VLOOKUP(B3956,'5b'!$B$4:$E$904,2,FALSE)</f>
        <v>M</v>
      </c>
      <c r="E3956" s="23" t="str">
        <f>INDEX(Table,MATCH('Classwork 5'!B3956,'5b'!$B$4:$B$904,0),3)</f>
        <v>36-45</v>
      </c>
      <c r="F3956" s="23">
        <f>INDEX(Table,MATCH('Classwork 5'!B3956,'5b'!$B$4:$B$904,0),4)</f>
        <v>7</v>
      </c>
      <c r="G3956" s="23">
        <v>1</v>
      </c>
      <c r="H3956" s="24">
        <v>11841</v>
      </c>
    </row>
    <row r="3957" spans="2:8" x14ac:dyDescent="0.3">
      <c r="B3957" s="22">
        <v>1000651</v>
      </c>
      <c r="C3957" s="23" t="s">
        <v>2781</v>
      </c>
      <c r="D3957" s="23" t="str">
        <f>VLOOKUP(B3957,'5b'!$B$4:$E$904,2,FALSE)</f>
        <v>M</v>
      </c>
      <c r="E3957" s="23" t="str">
        <f>INDEX(Table,MATCH('Classwork 5'!B3957,'5b'!$B$4:$B$904,0),3)</f>
        <v>36-45</v>
      </c>
      <c r="F3957" s="23">
        <f>INDEX(Table,MATCH('Classwork 5'!B3957,'5b'!$B$4:$B$904,0),4)</f>
        <v>7</v>
      </c>
      <c r="G3957" s="23">
        <v>2</v>
      </c>
      <c r="H3957" s="24">
        <v>16345</v>
      </c>
    </row>
    <row r="3958" spans="2:8" x14ac:dyDescent="0.3">
      <c r="B3958" s="22">
        <v>1000651</v>
      </c>
      <c r="C3958" s="23" t="s">
        <v>2130</v>
      </c>
      <c r="D3958" s="23" t="str">
        <f>VLOOKUP(B3958,'5b'!$B$4:$E$904,2,FALSE)</f>
        <v>M</v>
      </c>
      <c r="E3958" s="23" t="str">
        <f>INDEX(Table,MATCH('Classwork 5'!B3958,'5b'!$B$4:$B$904,0),3)</f>
        <v>36-45</v>
      </c>
      <c r="F3958" s="23">
        <f>INDEX(Table,MATCH('Classwork 5'!B3958,'5b'!$B$4:$B$904,0),4)</f>
        <v>7</v>
      </c>
      <c r="G3958" s="23">
        <v>5</v>
      </c>
      <c r="H3958" s="24">
        <v>5299</v>
      </c>
    </row>
    <row r="3959" spans="2:8" x14ac:dyDescent="0.3">
      <c r="B3959" s="22">
        <v>1000651</v>
      </c>
      <c r="C3959" s="23" t="s">
        <v>2636</v>
      </c>
      <c r="D3959" s="23" t="str">
        <f>VLOOKUP(B3959,'5b'!$B$4:$E$904,2,FALSE)</f>
        <v>M</v>
      </c>
      <c r="E3959" s="23" t="str">
        <f>INDEX(Table,MATCH('Classwork 5'!B3959,'5b'!$B$4:$B$904,0),3)</f>
        <v>36-45</v>
      </c>
      <c r="F3959" s="23">
        <f>INDEX(Table,MATCH('Classwork 5'!B3959,'5b'!$B$4:$B$904,0),4)</f>
        <v>7</v>
      </c>
      <c r="G3959" s="23">
        <v>5</v>
      </c>
      <c r="H3959" s="24">
        <v>8730</v>
      </c>
    </row>
    <row r="3960" spans="2:8" x14ac:dyDescent="0.3">
      <c r="B3960" s="22">
        <v>1000651</v>
      </c>
      <c r="C3960" s="23" t="s">
        <v>3524</v>
      </c>
      <c r="D3960" s="23" t="str">
        <f>VLOOKUP(B3960,'5b'!$B$4:$E$904,2,FALSE)</f>
        <v>M</v>
      </c>
      <c r="E3960" s="23" t="str">
        <f>INDEX(Table,MATCH('Classwork 5'!B3960,'5b'!$B$4:$B$904,0),3)</f>
        <v>36-45</v>
      </c>
      <c r="F3960" s="23">
        <f>INDEX(Table,MATCH('Classwork 5'!B3960,'5b'!$B$4:$B$904,0),4)</f>
        <v>7</v>
      </c>
      <c r="G3960" s="23">
        <v>10</v>
      </c>
      <c r="H3960" s="24">
        <v>19234</v>
      </c>
    </row>
    <row r="3961" spans="2:8" x14ac:dyDescent="0.3">
      <c r="B3961" s="22">
        <v>1000651</v>
      </c>
      <c r="C3961" s="23" t="s">
        <v>2036</v>
      </c>
      <c r="D3961" s="23" t="str">
        <f>VLOOKUP(B3961,'5b'!$B$4:$E$904,2,FALSE)</f>
        <v>M</v>
      </c>
      <c r="E3961" s="23" t="str">
        <f>INDEX(Table,MATCH('Classwork 5'!B3961,'5b'!$B$4:$B$904,0),3)</f>
        <v>36-45</v>
      </c>
      <c r="F3961" s="23">
        <f>INDEX(Table,MATCH('Classwork 5'!B3961,'5b'!$B$4:$B$904,0),4)</f>
        <v>7</v>
      </c>
      <c r="G3961" s="23">
        <v>8</v>
      </c>
      <c r="H3961" s="24">
        <v>9848</v>
      </c>
    </row>
    <row r="3962" spans="2:8" x14ac:dyDescent="0.3">
      <c r="B3962" s="22">
        <v>1000651</v>
      </c>
      <c r="C3962" s="23" t="s">
        <v>2223</v>
      </c>
      <c r="D3962" s="23" t="str">
        <f>VLOOKUP(B3962,'5b'!$B$4:$E$904,2,FALSE)</f>
        <v>M</v>
      </c>
      <c r="E3962" s="23" t="str">
        <f>INDEX(Table,MATCH('Classwork 5'!B3962,'5b'!$B$4:$B$904,0),3)</f>
        <v>36-45</v>
      </c>
      <c r="F3962" s="23">
        <f>INDEX(Table,MATCH('Classwork 5'!B3962,'5b'!$B$4:$B$904,0),4)</f>
        <v>7</v>
      </c>
      <c r="G3962" s="23">
        <v>11</v>
      </c>
      <c r="H3962" s="24">
        <v>3205</v>
      </c>
    </row>
    <row r="3963" spans="2:8" x14ac:dyDescent="0.3">
      <c r="B3963" s="22">
        <v>1000651</v>
      </c>
      <c r="C3963" s="23" t="s">
        <v>2520</v>
      </c>
      <c r="D3963" s="23" t="str">
        <f>VLOOKUP(B3963,'5b'!$B$4:$E$904,2,FALSE)</f>
        <v>M</v>
      </c>
      <c r="E3963" s="23" t="str">
        <f>INDEX(Table,MATCH('Classwork 5'!B3963,'5b'!$B$4:$B$904,0),3)</f>
        <v>36-45</v>
      </c>
      <c r="F3963" s="23">
        <f>INDEX(Table,MATCH('Classwork 5'!B3963,'5b'!$B$4:$B$904,0),4)</f>
        <v>7</v>
      </c>
      <c r="G3963" s="23">
        <v>1</v>
      </c>
      <c r="H3963" s="24">
        <v>11419</v>
      </c>
    </row>
    <row r="3964" spans="2:8" x14ac:dyDescent="0.3">
      <c r="B3964" s="22">
        <v>1000651</v>
      </c>
      <c r="C3964" s="23" t="s">
        <v>3274</v>
      </c>
      <c r="D3964" s="23" t="str">
        <f>VLOOKUP(B3964,'5b'!$B$4:$E$904,2,FALSE)</f>
        <v>M</v>
      </c>
      <c r="E3964" s="23" t="str">
        <f>INDEX(Table,MATCH('Classwork 5'!B3964,'5b'!$B$4:$B$904,0),3)</f>
        <v>36-45</v>
      </c>
      <c r="F3964" s="23">
        <f>INDEX(Table,MATCH('Classwork 5'!B3964,'5b'!$B$4:$B$904,0),4)</f>
        <v>7</v>
      </c>
      <c r="G3964" s="23">
        <v>5</v>
      </c>
      <c r="H3964" s="24">
        <v>7187</v>
      </c>
    </row>
    <row r="3965" spans="2:8" x14ac:dyDescent="0.3">
      <c r="B3965" s="22">
        <v>1000652</v>
      </c>
      <c r="C3965" s="23" t="s">
        <v>3094</v>
      </c>
      <c r="D3965" s="23" t="str">
        <f>VLOOKUP(B3965,'5b'!$B$4:$E$904,2,FALSE)</f>
        <v>M</v>
      </c>
      <c r="E3965" s="23" t="str">
        <f>INDEX(Table,MATCH('Classwork 5'!B3965,'5b'!$B$4:$B$904,0),3)</f>
        <v>18-25</v>
      </c>
      <c r="F3965" s="23">
        <f>INDEX(Table,MATCH('Classwork 5'!B3965,'5b'!$B$4:$B$904,0),4)</f>
        <v>20</v>
      </c>
      <c r="G3965" s="23">
        <v>16</v>
      </c>
      <c r="H3965" s="24">
        <v>4557</v>
      </c>
    </row>
    <row r="3966" spans="2:8" x14ac:dyDescent="0.3">
      <c r="B3966" s="22">
        <v>1000652</v>
      </c>
      <c r="C3966" s="23" t="s">
        <v>2444</v>
      </c>
      <c r="D3966" s="23" t="str">
        <f>VLOOKUP(B3966,'5b'!$B$4:$E$904,2,FALSE)</f>
        <v>M</v>
      </c>
      <c r="E3966" s="23" t="str">
        <f>INDEX(Table,MATCH('Classwork 5'!B3966,'5b'!$B$4:$B$904,0),3)</f>
        <v>18-25</v>
      </c>
      <c r="F3966" s="23">
        <f>INDEX(Table,MATCH('Classwork 5'!B3966,'5b'!$B$4:$B$904,0),4)</f>
        <v>20</v>
      </c>
      <c r="G3966" s="23">
        <v>8</v>
      </c>
      <c r="H3966" s="24">
        <v>10028</v>
      </c>
    </row>
    <row r="3967" spans="2:8" x14ac:dyDescent="0.3">
      <c r="B3967" s="22">
        <v>1000652</v>
      </c>
      <c r="C3967" s="23" t="s">
        <v>3212</v>
      </c>
      <c r="D3967" s="23" t="str">
        <f>VLOOKUP(B3967,'5b'!$B$4:$E$904,2,FALSE)</f>
        <v>M</v>
      </c>
      <c r="E3967" s="23" t="str">
        <f>INDEX(Table,MATCH('Classwork 5'!B3967,'5b'!$B$4:$B$904,0),3)</f>
        <v>18-25</v>
      </c>
      <c r="F3967" s="23">
        <f>INDEX(Table,MATCH('Classwork 5'!B3967,'5b'!$B$4:$B$904,0),4)</f>
        <v>20</v>
      </c>
      <c r="G3967" s="23">
        <v>2</v>
      </c>
      <c r="H3967" s="24">
        <v>10067</v>
      </c>
    </row>
    <row r="3968" spans="2:8" x14ac:dyDescent="0.3">
      <c r="B3968" s="22">
        <v>1000654</v>
      </c>
      <c r="C3968" s="23" t="s">
        <v>3525</v>
      </c>
      <c r="D3968" s="23" t="str">
        <f>VLOOKUP(B3968,'5b'!$B$4:$E$904,2,FALSE)</f>
        <v>M</v>
      </c>
      <c r="E3968" s="23" t="str">
        <f>INDEX(Table,MATCH('Classwork 5'!B3968,'5b'!$B$4:$B$904,0),3)</f>
        <v>51-55</v>
      </c>
      <c r="F3968" s="23">
        <f>INDEX(Table,MATCH('Classwork 5'!B3968,'5b'!$B$4:$B$904,0),4)</f>
        <v>7</v>
      </c>
      <c r="G3968" s="23">
        <v>8</v>
      </c>
      <c r="H3968" s="24">
        <v>5929</v>
      </c>
    </row>
    <row r="3969" spans="2:8" x14ac:dyDescent="0.3">
      <c r="B3969" s="22">
        <v>1000654</v>
      </c>
      <c r="C3969" s="23" t="s">
        <v>2972</v>
      </c>
      <c r="D3969" s="23" t="str">
        <f>VLOOKUP(B3969,'5b'!$B$4:$E$904,2,FALSE)</f>
        <v>M</v>
      </c>
      <c r="E3969" s="23" t="str">
        <f>INDEX(Table,MATCH('Classwork 5'!B3969,'5b'!$B$4:$B$904,0),3)</f>
        <v>51-55</v>
      </c>
      <c r="F3969" s="23">
        <f>INDEX(Table,MATCH('Classwork 5'!B3969,'5b'!$B$4:$B$904,0),4)</f>
        <v>7</v>
      </c>
      <c r="G3969" s="23">
        <v>8</v>
      </c>
      <c r="H3969" s="24">
        <v>7812</v>
      </c>
    </row>
    <row r="3970" spans="2:8" x14ac:dyDescent="0.3">
      <c r="B3970" s="22">
        <v>1000654</v>
      </c>
      <c r="C3970" s="23" t="s">
        <v>2051</v>
      </c>
      <c r="D3970" s="23" t="str">
        <f>VLOOKUP(B3970,'5b'!$B$4:$E$904,2,FALSE)</f>
        <v>M</v>
      </c>
      <c r="E3970" s="23" t="str">
        <f>INDEX(Table,MATCH('Classwork 5'!B3970,'5b'!$B$4:$B$904,0),3)</f>
        <v>51-55</v>
      </c>
      <c r="F3970" s="23">
        <f>INDEX(Table,MATCH('Classwork 5'!B3970,'5b'!$B$4:$B$904,0),4)</f>
        <v>7</v>
      </c>
      <c r="G3970" s="23">
        <v>1</v>
      </c>
      <c r="H3970" s="24">
        <v>15598</v>
      </c>
    </row>
    <row r="3971" spans="2:8" x14ac:dyDescent="0.3">
      <c r="B3971" s="22">
        <v>1000654</v>
      </c>
      <c r="C3971" s="23" t="s">
        <v>2772</v>
      </c>
      <c r="D3971" s="23" t="str">
        <f>VLOOKUP(B3971,'5b'!$B$4:$E$904,2,FALSE)</f>
        <v>M</v>
      </c>
      <c r="E3971" s="23" t="str">
        <f>INDEX(Table,MATCH('Classwork 5'!B3971,'5b'!$B$4:$B$904,0),3)</f>
        <v>51-55</v>
      </c>
      <c r="F3971" s="23">
        <f>INDEX(Table,MATCH('Classwork 5'!B3971,'5b'!$B$4:$B$904,0),4)</f>
        <v>7</v>
      </c>
      <c r="G3971" s="23">
        <v>8</v>
      </c>
      <c r="H3971" s="24">
        <v>8060</v>
      </c>
    </row>
    <row r="3972" spans="2:8" x14ac:dyDescent="0.3">
      <c r="B3972" s="22">
        <v>1000654</v>
      </c>
      <c r="C3972" s="23" t="s">
        <v>2351</v>
      </c>
      <c r="D3972" s="23" t="str">
        <f>VLOOKUP(B3972,'5b'!$B$4:$E$904,2,FALSE)</f>
        <v>M</v>
      </c>
      <c r="E3972" s="23" t="str">
        <f>INDEX(Table,MATCH('Classwork 5'!B3972,'5b'!$B$4:$B$904,0),3)</f>
        <v>51-55</v>
      </c>
      <c r="F3972" s="23">
        <f>INDEX(Table,MATCH('Classwork 5'!B3972,'5b'!$B$4:$B$904,0),4)</f>
        <v>7</v>
      </c>
      <c r="G3972" s="23">
        <v>8</v>
      </c>
      <c r="H3972" s="24">
        <v>4004</v>
      </c>
    </row>
    <row r="3973" spans="2:8" x14ac:dyDescent="0.3">
      <c r="B3973" s="22">
        <v>1000654</v>
      </c>
      <c r="C3973" s="23" t="s">
        <v>1940</v>
      </c>
      <c r="D3973" s="23" t="str">
        <f>VLOOKUP(B3973,'5b'!$B$4:$E$904,2,FALSE)</f>
        <v>M</v>
      </c>
      <c r="E3973" s="23" t="str">
        <f>INDEX(Table,MATCH('Classwork 5'!B3973,'5b'!$B$4:$B$904,0),3)</f>
        <v>51-55</v>
      </c>
      <c r="F3973" s="23">
        <f>INDEX(Table,MATCH('Classwork 5'!B3973,'5b'!$B$4:$B$904,0),4)</f>
        <v>7</v>
      </c>
      <c r="G3973" s="23">
        <v>1</v>
      </c>
      <c r="H3973" s="24">
        <v>11424</v>
      </c>
    </row>
    <row r="3974" spans="2:8" x14ac:dyDescent="0.3">
      <c r="B3974" s="22">
        <v>1000654</v>
      </c>
      <c r="C3974" s="23" t="s">
        <v>2128</v>
      </c>
      <c r="D3974" s="23" t="str">
        <f>VLOOKUP(B3974,'5b'!$B$4:$E$904,2,FALSE)</f>
        <v>M</v>
      </c>
      <c r="E3974" s="23" t="str">
        <f>INDEX(Table,MATCH('Classwork 5'!B3974,'5b'!$B$4:$B$904,0),3)</f>
        <v>51-55</v>
      </c>
      <c r="F3974" s="23">
        <f>INDEX(Table,MATCH('Classwork 5'!B3974,'5b'!$B$4:$B$904,0),4)</f>
        <v>7</v>
      </c>
      <c r="G3974" s="23">
        <v>5</v>
      </c>
      <c r="H3974" s="24">
        <v>6884</v>
      </c>
    </row>
    <row r="3975" spans="2:8" x14ac:dyDescent="0.3">
      <c r="B3975" s="22">
        <v>1000654</v>
      </c>
      <c r="C3975" s="23" t="s">
        <v>2674</v>
      </c>
      <c r="D3975" s="23" t="str">
        <f>VLOOKUP(B3975,'5b'!$B$4:$E$904,2,FALSE)</f>
        <v>M</v>
      </c>
      <c r="E3975" s="23" t="str">
        <f>INDEX(Table,MATCH('Classwork 5'!B3975,'5b'!$B$4:$B$904,0),3)</f>
        <v>51-55</v>
      </c>
      <c r="F3975" s="23">
        <f>INDEX(Table,MATCH('Classwork 5'!B3975,'5b'!$B$4:$B$904,0),4)</f>
        <v>7</v>
      </c>
      <c r="G3975" s="23">
        <v>8</v>
      </c>
      <c r="H3975" s="24">
        <v>8138</v>
      </c>
    </row>
    <row r="3976" spans="2:8" x14ac:dyDescent="0.3">
      <c r="B3976" s="22">
        <v>1000654</v>
      </c>
      <c r="C3976" s="23" t="s">
        <v>2974</v>
      </c>
      <c r="D3976" s="23" t="str">
        <f>VLOOKUP(B3976,'5b'!$B$4:$E$904,2,FALSE)</f>
        <v>M</v>
      </c>
      <c r="E3976" s="23" t="str">
        <f>INDEX(Table,MATCH('Classwork 5'!B3976,'5b'!$B$4:$B$904,0),3)</f>
        <v>51-55</v>
      </c>
      <c r="F3976" s="23">
        <f>INDEX(Table,MATCH('Classwork 5'!B3976,'5b'!$B$4:$B$904,0),4)</f>
        <v>7</v>
      </c>
      <c r="G3976" s="23">
        <v>8</v>
      </c>
      <c r="H3976" s="24">
        <v>6060</v>
      </c>
    </row>
    <row r="3977" spans="2:8" x14ac:dyDescent="0.3">
      <c r="B3977" s="22">
        <v>1000654</v>
      </c>
      <c r="C3977" s="23" t="s">
        <v>2119</v>
      </c>
      <c r="D3977" s="23" t="str">
        <f>VLOOKUP(B3977,'5b'!$B$4:$E$904,2,FALSE)</f>
        <v>M</v>
      </c>
      <c r="E3977" s="23" t="str">
        <f>INDEX(Table,MATCH('Classwork 5'!B3977,'5b'!$B$4:$B$904,0),3)</f>
        <v>51-55</v>
      </c>
      <c r="F3977" s="23">
        <f>INDEX(Table,MATCH('Classwork 5'!B3977,'5b'!$B$4:$B$904,0),4)</f>
        <v>7</v>
      </c>
      <c r="G3977" s="23">
        <v>8</v>
      </c>
      <c r="H3977" s="24">
        <v>7943</v>
      </c>
    </row>
    <row r="3978" spans="2:8" x14ac:dyDescent="0.3">
      <c r="B3978" s="22">
        <v>1000654</v>
      </c>
      <c r="C3978" s="23" t="s">
        <v>3526</v>
      </c>
      <c r="D3978" s="23" t="str">
        <f>VLOOKUP(B3978,'5b'!$B$4:$E$904,2,FALSE)</f>
        <v>M</v>
      </c>
      <c r="E3978" s="23" t="str">
        <f>INDEX(Table,MATCH('Classwork 5'!B3978,'5b'!$B$4:$B$904,0),3)</f>
        <v>51-55</v>
      </c>
      <c r="F3978" s="23">
        <f>INDEX(Table,MATCH('Classwork 5'!B3978,'5b'!$B$4:$B$904,0),4)</f>
        <v>7</v>
      </c>
      <c r="G3978" s="23">
        <v>8</v>
      </c>
      <c r="H3978" s="24">
        <v>6036</v>
      </c>
    </row>
    <row r="3979" spans="2:8" x14ac:dyDescent="0.3">
      <c r="B3979" s="22">
        <v>1000655</v>
      </c>
      <c r="C3979" s="23" t="s">
        <v>3527</v>
      </c>
      <c r="D3979" s="23" t="str">
        <f>VLOOKUP(B3979,'5b'!$B$4:$E$904,2,FALSE)</f>
        <v>F</v>
      </c>
      <c r="E3979" s="23" t="str">
        <f>INDEX(Table,MATCH('Classwork 5'!B3979,'5b'!$B$4:$B$904,0),3)</f>
        <v>26-35</v>
      </c>
      <c r="F3979" s="23">
        <f>INDEX(Table,MATCH('Classwork 5'!B3979,'5b'!$B$4:$B$904,0),4)</f>
        <v>2</v>
      </c>
      <c r="G3979" s="23">
        <v>8</v>
      </c>
      <c r="H3979" s="24">
        <v>6170</v>
      </c>
    </row>
    <row r="3980" spans="2:8" x14ac:dyDescent="0.3">
      <c r="B3980" s="22">
        <v>1000655</v>
      </c>
      <c r="C3980" s="23" t="s">
        <v>2319</v>
      </c>
      <c r="D3980" s="23" t="str">
        <f>VLOOKUP(B3980,'5b'!$B$4:$E$904,2,FALSE)</f>
        <v>F</v>
      </c>
      <c r="E3980" s="23" t="str">
        <f>INDEX(Table,MATCH('Classwork 5'!B3980,'5b'!$B$4:$B$904,0),3)</f>
        <v>26-35</v>
      </c>
      <c r="F3980" s="23">
        <f>INDEX(Table,MATCH('Classwork 5'!B3980,'5b'!$B$4:$B$904,0),4)</f>
        <v>2</v>
      </c>
      <c r="G3980" s="23">
        <v>5</v>
      </c>
      <c r="H3980" s="24">
        <v>7185</v>
      </c>
    </row>
    <row r="3981" spans="2:8" x14ac:dyDescent="0.3">
      <c r="B3981" s="22">
        <v>1000655</v>
      </c>
      <c r="C3981" s="23" t="s">
        <v>3528</v>
      </c>
      <c r="D3981" s="23" t="str">
        <f>VLOOKUP(B3981,'5b'!$B$4:$E$904,2,FALSE)</f>
        <v>F</v>
      </c>
      <c r="E3981" s="23" t="str">
        <f>INDEX(Table,MATCH('Classwork 5'!B3981,'5b'!$B$4:$B$904,0),3)</f>
        <v>26-35</v>
      </c>
      <c r="F3981" s="23">
        <f>INDEX(Table,MATCH('Classwork 5'!B3981,'5b'!$B$4:$B$904,0),4)</f>
        <v>2</v>
      </c>
      <c r="G3981" s="23">
        <v>8</v>
      </c>
      <c r="H3981" s="24">
        <v>6184</v>
      </c>
    </row>
    <row r="3982" spans="2:8" x14ac:dyDescent="0.3">
      <c r="B3982" s="22">
        <v>1000655</v>
      </c>
      <c r="C3982" s="23" t="s">
        <v>2521</v>
      </c>
      <c r="D3982" s="23" t="str">
        <f>VLOOKUP(B3982,'5b'!$B$4:$E$904,2,FALSE)</f>
        <v>F</v>
      </c>
      <c r="E3982" s="23" t="str">
        <f>INDEX(Table,MATCH('Classwork 5'!B3982,'5b'!$B$4:$B$904,0),3)</f>
        <v>26-35</v>
      </c>
      <c r="F3982" s="23">
        <f>INDEX(Table,MATCH('Classwork 5'!B3982,'5b'!$B$4:$B$904,0),4)</f>
        <v>2</v>
      </c>
      <c r="G3982" s="23">
        <v>8</v>
      </c>
      <c r="H3982" s="24">
        <v>6035</v>
      </c>
    </row>
    <row r="3983" spans="2:8" x14ac:dyDescent="0.3">
      <c r="B3983" s="22">
        <v>1000655</v>
      </c>
      <c r="C3983" s="23" t="s">
        <v>3529</v>
      </c>
      <c r="D3983" s="23" t="str">
        <f>VLOOKUP(B3983,'5b'!$B$4:$E$904,2,FALSE)</f>
        <v>F</v>
      </c>
      <c r="E3983" s="23" t="str">
        <f>INDEX(Table,MATCH('Classwork 5'!B3983,'5b'!$B$4:$B$904,0),3)</f>
        <v>26-35</v>
      </c>
      <c r="F3983" s="23">
        <f>INDEX(Table,MATCH('Classwork 5'!B3983,'5b'!$B$4:$B$904,0),4)</f>
        <v>2</v>
      </c>
      <c r="G3983" s="23">
        <v>8</v>
      </c>
      <c r="H3983" s="24">
        <v>3993</v>
      </c>
    </row>
    <row r="3984" spans="2:8" x14ac:dyDescent="0.3">
      <c r="B3984" s="22">
        <v>1000655</v>
      </c>
      <c r="C3984" s="23" t="s">
        <v>3530</v>
      </c>
      <c r="D3984" s="23" t="str">
        <f>VLOOKUP(B3984,'5b'!$B$4:$E$904,2,FALSE)</f>
        <v>F</v>
      </c>
      <c r="E3984" s="23" t="str">
        <f>INDEX(Table,MATCH('Classwork 5'!B3984,'5b'!$B$4:$B$904,0),3)</f>
        <v>26-35</v>
      </c>
      <c r="F3984" s="23">
        <f>INDEX(Table,MATCH('Classwork 5'!B3984,'5b'!$B$4:$B$904,0),4)</f>
        <v>2</v>
      </c>
      <c r="G3984" s="23">
        <v>8</v>
      </c>
      <c r="H3984" s="24">
        <v>3915</v>
      </c>
    </row>
    <row r="3985" spans="2:8" x14ac:dyDescent="0.3">
      <c r="B3985" s="22">
        <v>1000655</v>
      </c>
      <c r="C3985" s="23" t="s">
        <v>3531</v>
      </c>
      <c r="D3985" s="23" t="str">
        <f>VLOOKUP(B3985,'5b'!$B$4:$E$904,2,FALSE)</f>
        <v>F</v>
      </c>
      <c r="E3985" s="23" t="str">
        <f>INDEX(Table,MATCH('Classwork 5'!B3985,'5b'!$B$4:$B$904,0),3)</f>
        <v>26-35</v>
      </c>
      <c r="F3985" s="23">
        <f>INDEX(Table,MATCH('Classwork 5'!B3985,'5b'!$B$4:$B$904,0),4)</f>
        <v>2</v>
      </c>
      <c r="G3985" s="23">
        <v>8</v>
      </c>
      <c r="H3985" s="24">
        <v>5903</v>
      </c>
    </row>
    <row r="3986" spans="2:8" x14ac:dyDescent="0.3">
      <c r="B3986" s="22">
        <v>1000655</v>
      </c>
      <c r="C3986" s="23" t="s">
        <v>2291</v>
      </c>
      <c r="D3986" s="23" t="str">
        <f>VLOOKUP(B3986,'5b'!$B$4:$E$904,2,FALSE)</f>
        <v>F</v>
      </c>
      <c r="E3986" s="23" t="str">
        <f>INDEX(Table,MATCH('Classwork 5'!B3986,'5b'!$B$4:$B$904,0),3)</f>
        <v>26-35</v>
      </c>
      <c r="F3986" s="23">
        <f>INDEX(Table,MATCH('Classwork 5'!B3986,'5b'!$B$4:$B$904,0),4)</f>
        <v>2</v>
      </c>
      <c r="G3986" s="23">
        <v>5</v>
      </c>
      <c r="H3986" s="24">
        <v>5179</v>
      </c>
    </row>
    <row r="3987" spans="2:8" x14ac:dyDescent="0.3">
      <c r="B3987" s="22">
        <v>1000655</v>
      </c>
      <c r="C3987" s="23" t="s">
        <v>2461</v>
      </c>
      <c r="D3987" s="23" t="str">
        <f>VLOOKUP(B3987,'5b'!$B$4:$E$904,2,FALSE)</f>
        <v>F</v>
      </c>
      <c r="E3987" s="23" t="str">
        <f>INDEX(Table,MATCH('Classwork 5'!B3987,'5b'!$B$4:$B$904,0),3)</f>
        <v>26-35</v>
      </c>
      <c r="F3987" s="23">
        <f>INDEX(Table,MATCH('Classwork 5'!B3987,'5b'!$B$4:$B$904,0),4)</f>
        <v>2</v>
      </c>
      <c r="G3987" s="23">
        <v>5</v>
      </c>
      <c r="H3987" s="24">
        <v>3444</v>
      </c>
    </row>
    <row r="3988" spans="2:8" x14ac:dyDescent="0.3">
      <c r="B3988" s="22">
        <v>1000655</v>
      </c>
      <c r="C3988" s="23" t="s">
        <v>2471</v>
      </c>
      <c r="D3988" s="23" t="str">
        <f>VLOOKUP(B3988,'5b'!$B$4:$E$904,2,FALSE)</f>
        <v>F</v>
      </c>
      <c r="E3988" s="23" t="str">
        <f>INDEX(Table,MATCH('Classwork 5'!B3988,'5b'!$B$4:$B$904,0),3)</f>
        <v>26-35</v>
      </c>
      <c r="F3988" s="23">
        <f>INDEX(Table,MATCH('Classwork 5'!B3988,'5b'!$B$4:$B$904,0),4)</f>
        <v>2</v>
      </c>
      <c r="G3988" s="23">
        <v>5</v>
      </c>
      <c r="H3988" s="24">
        <v>1753</v>
      </c>
    </row>
    <row r="3989" spans="2:8" x14ac:dyDescent="0.3">
      <c r="B3989" s="22">
        <v>1000655</v>
      </c>
      <c r="C3989" s="23" t="s">
        <v>3513</v>
      </c>
      <c r="D3989" s="23" t="str">
        <f>VLOOKUP(B3989,'5b'!$B$4:$E$904,2,FALSE)</f>
        <v>F</v>
      </c>
      <c r="E3989" s="23" t="str">
        <f>INDEX(Table,MATCH('Classwork 5'!B3989,'5b'!$B$4:$B$904,0),3)</f>
        <v>26-35</v>
      </c>
      <c r="F3989" s="23">
        <f>INDEX(Table,MATCH('Classwork 5'!B3989,'5b'!$B$4:$B$904,0),4)</f>
        <v>2</v>
      </c>
      <c r="G3989" s="23">
        <v>5</v>
      </c>
      <c r="H3989" s="24">
        <v>5262</v>
      </c>
    </row>
    <row r="3990" spans="2:8" x14ac:dyDescent="0.3">
      <c r="B3990" s="22">
        <v>1000655</v>
      </c>
      <c r="C3990" s="23" t="s">
        <v>3040</v>
      </c>
      <c r="D3990" s="23" t="str">
        <f>VLOOKUP(B3990,'5b'!$B$4:$E$904,2,FALSE)</f>
        <v>F</v>
      </c>
      <c r="E3990" s="23" t="str">
        <f>INDEX(Table,MATCH('Classwork 5'!B3990,'5b'!$B$4:$B$904,0),3)</f>
        <v>26-35</v>
      </c>
      <c r="F3990" s="23">
        <f>INDEX(Table,MATCH('Classwork 5'!B3990,'5b'!$B$4:$B$904,0),4)</f>
        <v>2</v>
      </c>
      <c r="G3990" s="23">
        <v>5</v>
      </c>
      <c r="H3990" s="24">
        <v>3435</v>
      </c>
    </row>
    <row r="3991" spans="2:8" x14ac:dyDescent="0.3">
      <c r="B3991" s="22">
        <v>1000655</v>
      </c>
      <c r="C3991" s="23" t="s">
        <v>2006</v>
      </c>
      <c r="D3991" s="23" t="str">
        <f>VLOOKUP(B3991,'5b'!$B$4:$E$904,2,FALSE)</f>
        <v>F</v>
      </c>
      <c r="E3991" s="23" t="str">
        <f>INDEX(Table,MATCH('Classwork 5'!B3991,'5b'!$B$4:$B$904,0),3)</f>
        <v>26-35</v>
      </c>
      <c r="F3991" s="23">
        <f>INDEX(Table,MATCH('Classwork 5'!B3991,'5b'!$B$4:$B$904,0),4)</f>
        <v>2</v>
      </c>
      <c r="G3991" s="23">
        <v>3</v>
      </c>
      <c r="H3991" s="24">
        <v>8214</v>
      </c>
    </row>
    <row r="3992" spans="2:8" x14ac:dyDescent="0.3">
      <c r="B3992" s="22">
        <v>1000655</v>
      </c>
      <c r="C3992" s="23" t="s">
        <v>3532</v>
      </c>
      <c r="D3992" s="23" t="str">
        <f>VLOOKUP(B3992,'5b'!$B$4:$E$904,2,FALSE)</f>
        <v>F</v>
      </c>
      <c r="E3992" s="23" t="str">
        <f>INDEX(Table,MATCH('Classwork 5'!B3992,'5b'!$B$4:$B$904,0),3)</f>
        <v>26-35</v>
      </c>
      <c r="F3992" s="23">
        <f>INDEX(Table,MATCH('Classwork 5'!B3992,'5b'!$B$4:$B$904,0),4)</f>
        <v>2</v>
      </c>
      <c r="G3992" s="23">
        <v>2</v>
      </c>
      <c r="H3992" s="24">
        <v>3710</v>
      </c>
    </row>
    <row r="3993" spans="2:8" x14ac:dyDescent="0.3">
      <c r="B3993" s="22">
        <v>1000656</v>
      </c>
      <c r="C3993" s="23" t="s">
        <v>2080</v>
      </c>
      <c r="D3993" s="23" t="str">
        <f>VLOOKUP(B3993,'5b'!$B$4:$E$904,2,FALSE)</f>
        <v>F</v>
      </c>
      <c r="E3993" s="23" t="str">
        <f>INDEX(Table,MATCH('Classwork 5'!B3993,'5b'!$B$4:$B$904,0),3)</f>
        <v>46-50</v>
      </c>
      <c r="F3993" s="23">
        <f>INDEX(Table,MATCH('Classwork 5'!B3993,'5b'!$B$4:$B$904,0),4)</f>
        <v>16</v>
      </c>
      <c r="G3993" s="23">
        <v>5</v>
      </c>
      <c r="H3993" s="24">
        <v>6878</v>
      </c>
    </row>
    <row r="3994" spans="2:8" x14ac:dyDescent="0.3">
      <c r="B3994" s="22">
        <v>1000656</v>
      </c>
      <c r="C3994" s="23" t="s">
        <v>2517</v>
      </c>
      <c r="D3994" s="23" t="str">
        <f>VLOOKUP(B3994,'5b'!$B$4:$E$904,2,FALSE)</f>
        <v>F</v>
      </c>
      <c r="E3994" s="23" t="str">
        <f>INDEX(Table,MATCH('Classwork 5'!B3994,'5b'!$B$4:$B$904,0),3)</f>
        <v>46-50</v>
      </c>
      <c r="F3994" s="23">
        <f>INDEX(Table,MATCH('Classwork 5'!B3994,'5b'!$B$4:$B$904,0),4)</f>
        <v>16</v>
      </c>
      <c r="G3994" s="23">
        <v>11</v>
      </c>
      <c r="H3994" s="24">
        <v>5981</v>
      </c>
    </row>
    <row r="3995" spans="2:8" x14ac:dyDescent="0.3">
      <c r="B3995" s="22">
        <v>1000656</v>
      </c>
      <c r="C3995" s="23" t="s">
        <v>3533</v>
      </c>
      <c r="D3995" s="23" t="str">
        <f>VLOOKUP(B3995,'5b'!$B$4:$E$904,2,FALSE)</f>
        <v>F</v>
      </c>
      <c r="E3995" s="23" t="str">
        <f>INDEX(Table,MATCH('Classwork 5'!B3995,'5b'!$B$4:$B$904,0),3)</f>
        <v>46-50</v>
      </c>
      <c r="F3995" s="23">
        <f>INDEX(Table,MATCH('Classwork 5'!B3995,'5b'!$B$4:$B$904,0),4)</f>
        <v>16</v>
      </c>
      <c r="G3995" s="23">
        <v>8</v>
      </c>
      <c r="H3995" s="24">
        <v>5920</v>
      </c>
    </row>
    <row r="3996" spans="2:8" x14ac:dyDescent="0.3">
      <c r="B3996" s="22">
        <v>1000656</v>
      </c>
      <c r="C3996" s="23" t="s">
        <v>2679</v>
      </c>
      <c r="D3996" s="23" t="str">
        <f>VLOOKUP(B3996,'5b'!$B$4:$E$904,2,FALSE)</f>
        <v>F</v>
      </c>
      <c r="E3996" s="23" t="str">
        <f>INDEX(Table,MATCH('Classwork 5'!B3996,'5b'!$B$4:$B$904,0),3)</f>
        <v>46-50</v>
      </c>
      <c r="F3996" s="23">
        <f>INDEX(Table,MATCH('Classwork 5'!B3996,'5b'!$B$4:$B$904,0),4)</f>
        <v>16</v>
      </c>
      <c r="G3996" s="23">
        <v>5</v>
      </c>
      <c r="H3996" s="24">
        <v>8663</v>
      </c>
    </row>
    <row r="3997" spans="2:8" x14ac:dyDescent="0.3">
      <c r="B3997" s="22">
        <v>1000657</v>
      </c>
      <c r="C3997" s="23" t="s">
        <v>2617</v>
      </c>
      <c r="D3997" s="23" t="str">
        <f>VLOOKUP(B3997,'5b'!$B$4:$E$904,2,FALSE)</f>
        <v>F</v>
      </c>
      <c r="E3997" s="23" t="str">
        <f>INDEX(Table,MATCH('Classwork 5'!B3997,'5b'!$B$4:$B$904,0),3)</f>
        <v>51-55</v>
      </c>
      <c r="F3997" s="23">
        <f>INDEX(Table,MATCH('Classwork 5'!B3997,'5b'!$B$4:$B$904,0),4)</f>
        <v>13</v>
      </c>
      <c r="G3997" s="23">
        <v>6</v>
      </c>
      <c r="H3997" s="24">
        <v>20181</v>
      </c>
    </row>
    <row r="3998" spans="2:8" x14ac:dyDescent="0.3">
      <c r="B3998" s="22">
        <v>1000657</v>
      </c>
      <c r="C3998" s="23" t="s">
        <v>3377</v>
      </c>
      <c r="D3998" s="23" t="str">
        <f>VLOOKUP(B3998,'5b'!$B$4:$E$904,2,FALSE)</f>
        <v>F</v>
      </c>
      <c r="E3998" s="23" t="str">
        <f>INDEX(Table,MATCH('Classwork 5'!B3998,'5b'!$B$4:$B$904,0),3)</f>
        <v>51-55</v>
      </c>
      <c r="F3998" s="23">
        <f>INDEX(Table,MATCH('Classwork 5'!B3998,'5b'!$B$4:$B$904,0),4)</f>
        <v>13</v>
      </c>
      <c r="G3998" s="23">
        <v>5</v>
      </c>
      <c r="H3998" s="24">
        <v>6921</v>
      </c>
    </row>
    <row r="3999" spans="2:8" x14ac:dyDescent="0.3">
      <c r="B3999" s="22">
        <v>1000657</v>
      </c>
      <c r="C3999" s="23" t="s">
        <v>2356</v>
      </c>
      <c r="D3999" s="23" t="str">
        <f>VLOOKUP(B3999,'5b'!$B$4:$E$904,2,FALSE)</f>
        <v>F</v>
      </c>
      <c r="E3999" s="23" t="str">
        <f>INDEX(Table,MATCH('Classwork 5'!B3999,'5b'!$B$4:$B$904,0),3)</f>
        <v>51-55</v>
      </c>
      <c r="F3999" s="23">
        <f>INDEX(Table,MATCH('Classwork 5'!B3999,'5b'!$B$4:$B$904,0),4)</f>
        <v>13</v>
      </c>
      <c r="G3999" s="23">
        <v>8</v>
      </c>
      <c r="H3999" s="24">
        <v>8028</v>
      </c>
    </row>
    <row r="4000" spans="2:8" x14ac:dyDescent="0.3">
      <c r="B4000" s="22">
        <v>1000657</v>
      </c>
      <c r="C4000" s="23" t="s">
        <v>3534</v>
      </c>
      <c r="D4000" s="23" t="str">
        <f>VLOOKUP(B4000,'5b'!$B$4:$E$904,2,FALSE)</f>
        <v>F</v>
      </c>
      <c r="E4000" s="23" t="str">
        <f>INDEX(Table,MATCH('Classwork 5'!B4000,'5b'!$B$4:$B$904,0),3)</f>
        <v>51-55</v>
      </c>
      <c r="F4000" s="23">
        <f>INDEX(Table,MATCH('Classwork 5'!B4000,'5b'!$B$4:$B$904,0),4)</f>
        <v>13</v>
      </c>
      <c r="G4000" s="23">
        <v>8</v>
      </c>
      <c r="H4000" s="24">
        <v>8088</v>
      </c>
    </row>
    <row r="4001" spans="2:8" x14ac:dyDescent="0.3">
      <c r="B4001" s="22">
        <v>1000658</v>
      </c>
      <c r="C4001" s="23" t="s">
        <v>3173</v>
      </c>
      <c r="D4001" s="23" t="str">
        <f>VLOOKUP(B4001,'5b'!$B$4:$E$904,2,FALSE)</f>
        <v>F</v>
      </c>
      <c r="E4001" s="23" t="str">
        <f>INDEX(Table,MATCH('Classwork 5'!B4001,'5b'!$B$4:$B$904,0),3)</f>
        <v>26-35</v>
      </c>
      <c r="F4001" s="23">
        <f>INDEX(Table,MATCH('Classwork 5'!B4001,'5b'!$B$4:$B$904,0),4)</f>
        <v>0</v>
      </c>
      <c r="G4001" s="23">
        <v>5</v>
      </c>
      <c r="H4001" s="24">
        <v>5243</v>
      </c>
    </row>
    <row r="4002" spans="2:8" x14ac:dyDescent="0.3">
      <c r="B4002" s="22">
        <v>1000659</v>
      </c>
      <c r="C4002" s="23" t="s">
        <v>2245</v>
      </c>
      <c r="D4002" s="23" t="str">
        <f>VLOOKUP(B4002,'5b'!$B$4:$E$904,2,FALSE)</f>
        <v>F</v>
      </c>
      <c r="E4002" s="23" t="str">
        <f>INDEX(Table,MATCH('Classwork 5'!B4002,'5b'!$B$4:$B$904,0),3)</f>
        <v>26-35</v>
      </c>
      <c r="F4002" s="23">
        <f>INDEX(Table,MATCH('Classwork 5'!B4002,'5b'!$B$4:$B$904,0),4)</f>
        <v>0</v>
      </c>
      <c r="G4002" s="23">
        <v>8</v>
      </c>
      <c r="H4002" s="24">
        <v>5931</v>
      </c>
    </row>
    <row r="4003" spans="2:8" x14ac:dyDescent="0.3">
      <c r="B4003" s="22">
        <v>1000659</v>
      </c>
      <c r="C4003" s="23" t="s">
        <v>2423</v>
      </c>
      <c r="D4003" s="23" t="str">
        <f>VLOOKUP(B4003,'5b'!$B$4:$E$904,2,FALSE)</f>
        <v>F</v>
      </c>
      <c r="E4003" s="23" t="str">
        <f>INDEX(Table,MATCH('Classwork 5'!B4003,'5b'!$B$4:$B$904,0),3)</f>
        <v>26-35</v>
      </c>
      <c r="F4003" s="23">
        <f>INDEX(Table,MATCH('Classwork 5'!B4003,'5b'!$B$4:$B$904,0),4)</f>
        <v>0</v>
      </c>
      <c r="G4003" s="23">
        <v>8</v>
      </c>
      <c r="H4003" s="24">
        <v>7948</v>
      </c>
    </row>
    <row r="4004" spans="2:8" x14ac:dyDescent="0.3">
      <c r="B4004" s="22">
        <v>1000661</v>
      </c>
      <c r="C4004" s="23" t="s">
        <v>2517</v>
      </c>
      <c r="D4004" s="23" t="str">
        <f>VLOOKUP(B4004,'5b'!$B$4:$E$904,2,FALSE)</f>
        <v>M</v>
      </c>
      <c r="E4004" s="23" t="str">
        <f>INDEX(Table,MATCH('Classwork 5'!B4004,'5b'!$B$4:$B$904,0),3)</f>
        <v>46-50</v>
      </c>
      <c r="F4004" s="23">
        <f>INDEX(Table,MATCH('Classwork 5'!B4004,'5b'!$B$4:$B$904,0),4)</f>
        <v>1</v>
      </c>
      <c r="G4004" s="23">
        <v>11</v>
      </c>
      <c r="H4004" s="24">
        <v>7464</v>
      </c>
    </row>
    <row r="4005" spans="2:8" x14ac:dyDescent="0.3">
      <c r="B4005" s="22">
        <v>1000661</v>
      </c>
      <c r="C4005" s="23" t="s">
        <v>2503</v>
      </c>
      <c r="D4005" s="23" t="str">
        <f>VLOOKUP(B4005,'5b'!$B$4:$E$904,2,FALSE)</f>
        <v>M</v>
      </c>
      <c r="E4005" s="23" t="str">
        <f>INDEX(Table,MATCH('Classwork 5'!B4005,'5b'!$B$4:$B$904,0),3)</f>
        <v>46-50</v>
      </c>
      <c r="F4005" s="23">
        <f>INDEX(Table,MATCH('Classwork 5'!B4005,'5b'!$B$4:$B$904,0),4)</f>
        <v>1</v>
      </c>
      <c r="G4005" s="23">
        <v>1</v>
      </c>
      <c r="H4005" s="24">
        <v>19559</v>
      </c>
    </row>
    <row r="4006" spans="2:8" x14ac:dyDescent="0.3">
      <c r="B4006" s="22">
        <v>1000661</v>
      </c>
      <c r="C4006" s="23" t="s">
        <v>2159</v>
      </c>
      <c r="D4006" s="23" t="str">
        <f>VLOOKUP(B4006,'5b'!$B$4:$E$904,2,FALSE)</f>
        <v>M</v>
      </c>
      <c r="E4006" s="23" t="str">
        <f>INDEX(Table,MATCH('Classwork 5'!B4006,'5b'!$B$4:$B$904,0),3)</f>
        <v>46-50</v>
      </c>
      <c r="F4006" s="23">
        <f>INDEX(Table,MATCH('Classwork 5'!B4006,'5b'!$B$4:$B$904,0),4)</f>
        <v>1</v>
      </c>
      <c r="G4006" s="23">
        <v>8</v>
      </c>
      <c r="H4006" s="24">
        <v>9764</v>
      </c>
    </row>
    <row r="4007" spans="2:8" x14ac:dyDescent="0.3">
      <c r="B4007" s="22">
        <v>1000662</v>
      </c>
      <c r="C4007" s="23" t="s">
        <v>2590</v>
      </c>
      <c r="D4007" s="23" t="str">
        <f>VLOOKUP(B4007,'5b'!$B$4:$E$904,2,FALSE)</f>
        <v>M</v>
      </c>
      <c r="E4007" s="23" t="str">
        <f>INDEX(Table,MATCH('Classwork 5'!B4007,'5b'!$B$4:$B$904,0),3)</f>
        <v>18-25</v>
      </c>
      <c r="F4007" s="23">
        <f>INDEX(Table,MATCH('Classwork 5'!B4007,'5b'!$B$4:$B$904,0),4)</f>
        <v>4</v>
      </c>
      <c r="G4007" s="23">
        <v>2</v>
      </c>
      <c r="H4007" s="24">
        <v>13220</v>
      </c>
    </row>
    <row r="4008" spans="2:8" x14ac:dyDescent="0.3">
      <c r="B4008" s="22">
        <v>1000662</v>
      </c>
      <c r="C4008" s="23" t="s">
        <v>2025</v>
      </c>
      <c r="D4008" s="23" t="str">
        <f>VLOOKUP(B4008,'5b'!$B$4:$E$904,2,FALSE)</f>
        <v>M</v>
      </c>
      <c r="E4008" s="23" t="str">
        <f>INDEX(Table,MATCH('Classwork 5'!B4008,'5b'!$B$4:$B$904,0),3)</f>
        <v>18-25</v>
      </c>
      <c r="F4008" s="23">
        <f>INDEX(Table,MATCH('Classwork 5'!B4008,'5b'!$B$4:$B$904,0),4)</f>
        <v>4</v>
      </c>
      <c r="G4008" s="23">
        <v>3</v>
      </c>
      <c r="H4008" s="24">
        <v>10824</v>
      </c>
    </row>
    <row r="4009" spans="2:8" x14ac:dyDescent="0.3">
      <c r="B4009" s="22">
        <v>1000662</v>
      </c>
      <c r="C4009" s="23" t="s">
        <v>2534</v>
      </c>
      <c r="D4009" s="23" t="str">
        <f>VLOOKUP(B4009,'5b'!$B$4:$E$904,2,FALSE)</f>
        <v>M</v>
      </c>
      <c r="E4009" s="23" t="str">
        <f>INDEX(Table,MATCH('Classwork 5'!B4009,'5b'!$B$4:$B$904,0),3)</f>
        <v>18-25</v>
      </c>
      <c r="F4009" s="23">
        <f>INDEX(Table,MATCH('Classwork 5'!B4009,'5b'!$B$4:$B$904,0),4)</f>
        <v>4</v>
      </c>
      <c r="G4009" s="23">
        <v>1</v>
      </c>
      <c r="H4009" s="24">
        <v>15707</v>
      </c>
    </row>
    <row r="4010" spans="2:8" x14ac:dyDescent="0.3">
      <c r="B4010" s="22">
        <v>1000662</v>
      </c>
      <c r="C4010" s="23" t="s">
        <v>1977</v>
      </c>
      <c r="D4010" s="23" t="str">
        <f>VLOOKUP(B4010,'5b'!$B$4:$E$904,2,FALSE)</f>
        <v>M</v>
      </c>
      <c r="E4010" s="23" t="str">
        <f>INDEX(Table,MATCH('Classwork 5'!B4010,'5b'!$B$4:$B$904,0),3)</f>
        <v>18-25</v>
      </c>
      <c r="F4010" s="23">
        <f>INDEX(Table,MATCH('Classwork 5'!B4010,'5b'!$B$4:$B$904,0),4)</f>
        <v>4</v>
      </c>
      <c r="G4010" s="23">
        <v>5</v>
      </c>
      <c r="H4010" s="24">
        <v>5210</v>
      </c>
    </row>
    <row r="4011" spans="2:8" x14ac:dyDescent="0.3">
      <c r="B4011" s="22">
        <v>1000662</v>
      </c>
      <c r="C4011" s="23" t="s">
        <v>2735</v>
      </c>
      <c r="D4011" s="23" t="str">
        <f>VLOOKUP(B4011,'5b'!$B$4:$E$904,2,FALSE)</f>
        <v>M</v>
      </c>
      <c r="E4011" s="23" t="str">
        <f>INDEX(Table,MATCH('Classwork 5'!B4011,'5b'!$B$4:$B$904,0),3)</f>
        <v>18-25</v>
      </c>
      <c r="F4011" s="23">
        <f>INDEX(Table,MATCH('Classwork 5'!B4011,'5b'!$B$4:$B$904,0),4)</f>
        <v>4</v>
      </c>
      <c r="G4011" s="23">
        <v>2</v>
      </c>
      <c r="H4011" s="24">
        <v>6758</v>
      </c>
    </row>
    <row r="4012" spans="2:8" x14ac:dyDescent="0.3">
      <c r="B4012" s="22">
        <v>1000662</v>
      </c>
      <c r="C4012" s="23" t="s">
        <v>2418</v>
      </c>
      <c r="D4012" s="23" t="str">
        <f>VLOOKUP(B4012,'5b'!$B$4:$E$904,2,FALSE)</f>
        <v>M</v>
      </c>
      <c r="E4012" s="23" t="str">
        <f>INDEX(Table,MATCH('Classwork 5'!B4012,'5b'!$B$4:$B$904,0),3)</f>
        <v>18-25</v>
      </c>
      <c r="F4012" s="23">
        <f>INDEX(Table,MATCH('Classwork 5'!B4012,'5b'!$B$4:$B$904,0),4)</f>
        <v>4</v>
      </c>
      <c r="G4012" s="23">
        <v>1</v>
      </c>
      <c r="H4012" s="24">
        <v>7745</v>
      </c>
    </row>
    <row r="4013" spans="2:8" x14ac:dyDescent="0.3">
      <c r="B4013" s="22">
        <v>1000663</v>
      </c>
      <c r="C4013" s="23" t="s">
        <v>3535</v>
      </c>
      <c r="D4013" s="23" t="str">
        <f>VLOOKUP(B4013,'5b'!$B$4:$E$904,2,FALSE)</f>
        <v>F</v>
      </c>
      <c r="E4013" s="23" t="str">
        <f>INDEX(Table,MATCH('Classwork 5'!B4013,'5b'!$B$4:$B$904,0),3)</f>
        <v>26-35</v>
      </c>
      <c r="F4013" s="23">
        <f>INDEX(Table,MATCH('Classwork 5'!B4013,'5b'!$B$4:$B$904,0),4)</f>
        <v>7</v>
      </c>
      <c r="G4013" s="23">
        <v>5</v>
      </c>
      <c r="H4013" s="24">
        <v>6922</v>
      </c>
    </row>
    <row r="4014" spans="2:8" x14ac:dyDescent="0.3">
      <c r="B4014" s="22">
        <v>1000663</v>
      </c>
      <c r="C4014" s="23" t="s">
        <v>2150</v>
      </c>
      <c r="D4014" s="23" t="str">
        <f>VLOOKUP(B4014,'5b'!$B$4:$E$904,2,FALSE)</f>
        <v>F</v>
      </c>
      <c r="E4014" s="23" t="str">
        <f>INDEX(Table,MATCH('Classwork 5'!B4014,'5b'!$B$4:$B$904,0),3)</f>
        <v>26-35</v>
      </c>
      <c r="F4014" s="23">
        <f>INDEX(Table,MATCH('Classwork 5'!B4014,'5b'!$B$4:$B$904,0),4)</f>
        <v>7</v>
      </c>
      <c r="G4014" s="23">
        <v>1</v>
      </c>
      <c r="H4014" s="24">
        <v>19564</v>
      </c>
    </row>
    <row r="4015" spans="2:8" x14ac:dyDescent="0.3">
      <c r="B4015" s="22">
        <v>1000663</v>
      </c>
      <c r="C4015" s="23" t="s">
        <v>2129</v>
      </c>
      <c r="D4015" s="23" t="str">
        <f>VLOOKUP(B4015,'5b'!$B$4:$E$904,2,FALSE)</f>
        <v>F</v>
      </c>
      <c r="E4015" s="23" t="str">
        <f>INDEX(Table,MATCH('Classwork 5'!B4015,'5b'!$B$4:$B$904,0),3)</f>
        <v>26-35</v>
      </c>
      <c r="F4015" s="23">
        <f>INDEX(Table,MATCH('Classwork 5'!B4015,'5b'!$B$4:$B$904,0),4)</f>
        <v>7</v>
      </c>
      <c r="G4015" s="23">
        <v>1</v>
      </c>
      <c r="H4015" s="24">
        <v>19170</v>
      </c>
    </row>
    <row r="4016" spans="2:8" x14ac:dyDescent="0.3">
      <c r="B4016" s="22">
        <v>1000663</v>
      </c>
      <c r="C4016" s="23" t="s">
        <v>3073</v>
      </c>
      <c r="D4016" s="23" t="str">
        <f>VLOOKUP(B4016,'5b'!$B$4:$E$904,2,FALSE)</f>
        <v>F</v>
      </c>
      <c r="E4016" s="23" t="str">
        <f>INDEX(Table,MATCH('Classwork 5'!B4016,'5b'!$B$4:$B$904,0),3)</f>
        <v>26-35</v>
      </c>
      <c r="F4016" s="23">
        <f>INDEX(Table,MATCH('Classwork 5'!B4016,'5b'!$B$4:$B$904,0),4)</f>
        <v>7</v>
      </c>
      <c r="G4016" s="23">
        <v>1</v>
      </c>
      <c r="H4016" s="24">
        <v>11835</v>
      </c>
    </row>
    <row r="4017" spans="2:8" x14ac:dyDescent="0.3">
      <c r="B4017" s="22">
        <v>1000663</v>
      </c>
      <c r="C4017" s="23" t="s">
        <v>2833</v>
      </c>
      <c r="D4017" s="23" t="str">
        <f>VLOOKUP(B4017,'5b'!$B$4:$E$904,2,FALSE)</f>
        <v>F</v>
      </c>
      <c r="E4017" s="23" t="str">
        <f>INDEX(Table,MATCH('Classwork 5'!B4017,'5b'!$B$4:$B$904,0),3)</f>
        <v>26-35</v>
      </c>
      <c r="F4017" s="23">
        <f>INDEX(Table,MATCH('Classwork 5'!B4017,'5b'!$B$4:$B$904,0),4)</f>
        <v>7</v>
      </c>
      <c r="G4017" s="23">
        <v>8</v>
      </c>
      <c r="H4017" s="24">
        <v>4175</v>
      </c>
    </row>
    <row r="4018" spans="2:8" x14ac:dyDescent="0.3">
      <c r="B4018" s="22">
        <v>1000663</v>
      </c>
      <c r="C4018" s="23" t="s">
        <v>3536</v>
      </c>
      <c r="D4018" s="23" t="str">
        <f>VLOOKUP(B4018,'5b'!$B$4:$E$904,2,FALSE)</f>
        <v>F</v>
      </c>
      <c r="E4018" s="23" t="str">
        <f>INDEX(Table,MATCH('Classwork 5'!B4018,'5b'!$B$4:$B$904,0),3)</f>
        <v>26-35</v>
      </c>
      <c r="F4018" s="23">
        <f>INDEX(Table,MATCH('Classwork 5'!B4018,'5b'!$B$4:$B$904,0),4)</f>
        <v>7</v>
      </c>
      <c r="G4018" s="23">
        <v>5</v>
      </c>
      <c r="H4018" s="24">
        <v>7097</v>
      </c>
    </row>
    <row r="4019" spans="2:8" x14ac:dyDescent="0.3">
      <c r="B4019" s="22">
        <v>1000663</v>
      </c>
      <c r="C4019" s="23" t="s">
        <v>3537</v>
      </c>
      <c r="D4019" s="23" t="str">
        <f>VLOOKUP(B4019,'5b'!$B$4:$E$904,2,FALSE)</f>
        <v>F</v>
      </c>
      <c r="E4019" s="23" t="str">
        <f>INDEX(Table,MATCH('Classwork 5'!B4019,'5b'!$B$4:$B$904,0),3)</f>
        <v>26-35</v>
      </c>
      <c r="F4019" s="23">
        <f>INDEX(Table,MATCH('Classwork 5'!B4019,'5b'!$B$4:$B$904,0),4)</f>
        <v>7</v>
      </c>
      <c r="G4019" s="23">
        <v>11</v>
      </c>
      <c r="H4019" s="24">
        <v>5988</v>
      </c>
    </row>
    <row r="4020" spans="2:8" x14ac:dyDescent="0.3">
      <c r="B4020" s="22">
        <v>1000664</v>
      </c>
      <c r="C4020" s="23" t="s">
        <v>2182</v>
      </c>
      <c r="D4020" s="23" t="str">
        <f>VLOOKUP(B4020,'5b'!$B$4:$E$904,2,FALSE)</f>
        <v>M</v>
      </c>
      <c r="E4020" s="23" t="str">
        <f>INDEX(Table,MATCH('Classwork 5'!B4020,'5b'!$B$4:$B$904,0),3)</f>
        <v>36-45</v>
      </c>
      <c r="F4020" s="23">
        <f>INDEX(Table,MATCH('Classwork 5'!B4020,'5b'!$B$4:$B$904,0),4)</f>
        <v>18</v>
      </c>
      <c r="G4020" s="23">
        <v>1</v>
      </c>
      <c r="H4020" s="24">
        <v>19400</v>
      </c>
    </row>
    <row r="4021" spans="2:8" x14ac:dyDescent="0.3">
      <c r="B4021" s="22">
        <v>1000664</v>
      </c>
      <c r="C4021" s="23" t="s">
        <v>1945</v>
      </c>
      <c r="D4021" s="23" t="str">
        <f>VLOOKUP(B4021,'5b'!$B$4:$E$904,2,FALSE)</f>
        <v>M</v>
      </c>
      <c r="E4021" s="23" t="str">
        <f>INDEX(Table,MATCH('Classwork 5'!B4021,'5b'!$B$4:$B$904,0),3)</f>
        <v>36-45</v>
      </c>
      <c r="F4021" s="23">
        <f>INDEX(Table,MATCH('Classwork 5'!B4021,'5b'!$B$4:$B$904,0),4)</f>
        <v>18</v>
      </c>
      <c r="G4021" s="23">
        <v>5</v>
      </c>
      <c r="H4021" s="24">
        <v>8644</v>
      </c>
    </row>
    <row r="4022" spans="2:8" x14ac:dyDescent="0.3">
      <c r="B4022" s="22">
        <v>1000666</v>
      </c>
      <c r="C4022" s="23" t="s">
        <v>3538</v>
      </c>
      <c r="D4022" s="23" t="str">
        <f>VLOOKUP(B4022,'5b'!$B$4:$E$904,2,FALSE)</f>
        <v>F</v>
      </c>
      <c r="E4022" s="23" t="str">
        <f>INDEX(Table,MATCH('Classwork 5'!B4022,'5b'!$B$4:$B$904,0),3)</f>
        <v>18-25</v>
      </c>
      <c r="F4022" s="23">
        <f>INDEX(Table,MATCH('Classwork 5'!B4022,'5b'!$B$4:$B$904,0),4)</f>
        <v>0</v>
      </c>
      <c r="G4022" s="23">
        <v>8</v>
      </c>
      <c r="H4022" s="24">
        <v>9821</v>
      </c>
    </row>
    <row r="4023" spans="2:8" x14ac:dyDescent="0.3">
      <c r="B4023" s="22">
        <v>1000666</v>
      </c>
      <c r="C4023" s="23" t="s">
        <v>2338</v>
      </c>
      <c r="D4023" s="23" t="str">
        <f>VLOOKUP(B4023,'5b'!$B$4:$E$904,2,FALSE)</f>
        <v>F</v>
      </c>
      <c r="E4023" s="23" t="str">
        <f>INDEX(Table,MATCH('Classwork 5'!B4023,'5b'!$B$4:$B$904,0),3)</f>
        <v>18-25</v>
      </c>
      <c r="F4023" s="23">
        <f>INDEX(Table,MATCH('Classwork 5'!B4023,'5b'!$B$4:$B$904,0),4)</f>
        <v>0</v>
      </c>
      <c r="G4023" s="23">
        <v>1</v>
      </c>
      <c r="H4023" s="24">
        <v>15271</v>
      </c>
    </row>
    <row r="4024" spans="2:8" x14ac:dyDescent="0.3">
      <c r="B4024" s="22">
        <v>1000666</v>
      </c>
      <c r="C4024" s="23" t="s">
        <v>2161</v>
      </c>
      <c r="D4024" s="23" t="str">
        <f>VLOOKUP(B4024,'5b'!$B$4:$E$904,2,FALSE)</f>
        <v>F</v>
      </c>
      <c r="E4024" s="23" t="str">
        <f>INDEX(Table,MATCH('Classwork 5'!B4024,'5b'!$B$4:$B$904,0),3)</f>
        <v>18-25</v>
      </c>
      <c r="F4024" s="23">
        <f>INDEX(Table,MATCH('Classwork 5'!B4024,'5b'!$B$4:$B$904,0),4)</f>
        <v>0</v>
      </c>
      <c r="G4024" s="23">
        <v>8</v>
      </c>
      <c r="H4024" s="24">
        <v>5885</v>
      </c>
    </row>
    <row r="4025" spans="2:8" x14ac:dyDescent="0.3">
      <c r="B4025" s="22">
        <v>1000666</v>
      </c>
      <c r="C4025" s="23" t="s">
        <v>3539</v>
      </c>
      <c r="D4025" s="23" t="str">
        <f>VLOOKUP(B4025,'5b'!$B$4:$E$904,2,FALSE)</f>
        <v>F</v>
      </c>
      <c r="E4025" s="23" t="str">
        <f>INDEX(Table,MATCH('Classwork 5'!B4025,'5b'!$B$4:$B$904,0),3)</f>
        <v>18-25</v>
      </c>
      <c r="F4025" s="23">
        <f>INDEX(Table,MATCH('Classwork 5'!B4025,'5b'!$B$4:$B$904,0),4)</f>
        <v>0</v>
      </c>
      <c r="G4025" s="23">
        <v>1</v>
      </c>
      <c r="H4025" s="24">
        <v>15482</v>
      </c>
    </row>
    <row r="4026" spans="2:8" x14ac:dyDescent="0.3">
      <c r="B4026" s="22">
        <v>1000666</v>
      </c>
      <c r="C4026" s="23" t="s">
        <v>2846</v>
      </c>
      <c r="D4026" s="23" t="str">
        <f>VLOOKUP(B4026,'5b'!$B$4:$E$904,2,FALSE)</f>
        <v>F</v>
      </c>
      <c r="E4026" s="23" t="str">
        <f>INDEX(Table,MATCH('Classwork 5'!B4026,'5b'!$B$4:$B$904,0),3)</f>
        <v>18-25</v>
      </c>
      <c r="F4026" s="23">
        <f>INDEX(Table,MATCH('Classwork 5'!B4026,'5b'!$B$4:$B$904,0),4)</f>
        <v>0</v>
      </c>
      <c r="G4026" s="23">
        <v>8</v>
      </c>
      <c r="H4026" s="24">
        <v>8067</v>
      </c>
    </row>
    <row r="4027" spans="2:8" x14ac:dyDescent="0.3">
      <c r="B4027" s="22">
        <v>1000666</v>
      </c>
      <c r="C4027" s="23" t="s">
        <v>3343</v>
      </c>
      <c r="D4027" s="23" t="str">
        <f>VLOOKUP(B4027,'5b'!$B$4:$E$904,2,FALSE)</f>
        <v>F</v>
      </c>
      <c r="E4027" s="23" t="str">
        <f>INDEX(Table,MATCH('Classwork 5'!B4027,'5b'!$B$4:$B$904,0),3)</f>
        <v>18-25</v>
      </c>
      <c r="F4027" s="23">
        <f>INDEX(Table,MATCH('Classwork 5'!B4027,'5b'!$B$4:$B$904,0),4)</f>
        <v>0</v>
      </c>
      <c r="G4027" s="23">
        <v>15</v>
      </c>
      <c r="H4027" s="24">
        <v>12796</v>
      </c>
    </row>
    <row r="4028" spans="2:8" x14ac:dyDescent="0.3">
      <c r="B4028" s="22">
        <v>1000666</v>
      </c>
      <c r="C4028" s="23" t="s">
        <v>2250</v>
      </c>
      <c r="D4028" s="23" t="str">
        <f>VLOOKUP(B4028,'5b'!$B$4:$E$904,2,FALSE)</f>
        <v>F</v>
      </c>
      <c r="E4028" s="23" t="str">
        <f>INDEX(Table,MATCH('Classwork 5'!B4028,'5b'!$B$4:$B$904,0),3)</f>
        <v>18-25</v>
      </c>
      <c r="F4028" s="23">
        <f>INDEX(Table,MATCH('Classwork 5'!B4028,'5b'!$B$4:$B$904,0),4)</f>
        <v>0</v>
      </c>
      <c r="G4028" s="23">
        <v>8</v>
      </c>
      <c r="H4028" s="24">
        <v>7847</v>
      </c>
    </row>
    <row r="4029" spans="2:8" x14ac:dyDescent="0.3">
      <c r="B4029" s="22">
        <v>1000666</v>
      </c>
      <c r="C4029" s="23" t="s">
        <v>2405</v>
      </c>
      <c r="D4029" s="23" t="str">
        <f>VLOOKUP(B4029,'5b'!$B$4:$E$904,2,FALSE)</f>
        <v>F</v>
      </c>
      <c r="E4029" s="23" t="str">
        <f>INDEX(Table,MATCH('Classwork 5'!B4029,'5b'!$B$4:$B$904,0),3)</f>
        <v>18-25</v>
      </c>
      <c r="F4029" s="23">
        <f>INDEX(Table,MATCH('Classwork 5'!B4029,'5b'!$B$4:$B$904,0),4)</f>
        <v>0</v>
      </c>
      <c r="G4029" s="23">
        <v>5</v>
      </c>
      <c r="H4029" s="24">
        <v>8659</v>
      </c>
    </row>
    <row r="4030" spans="2:8" x14ac:dyDescent="0.3">
      <c r="B4030" s="22">
        <v>1000667</v>
      </c>
      <c r="C4030" s="23" t="s">
        <v>2912</v>
      </c>
      <c r="D4030" s="23" t="str">
        <f>VLOOKUP(B4030,'5b'!$B$4:$E$904,2,FALSE)</f>
        <v>M</v>
      </c>
      <c r="E4030" s="23" t="str">
        <f>INDEX(Table,MATCH('Classwork 5'!B4030,'5b'!$B$4:$B$904,0),3)</f>
        <v>26-35</v>
      </c>
      <c r="F4030" s="23">
        <f>INDEX(Table,MATCH('Classwork 5'!B4030,'5b'!$B$4:$B$904,0),4)</f>
        <v>18</v>
      </c>
      <c r="G4030" s="23">
        <v>11</v>
      </c>
      <c r="H4030" s="24">
        <v>6034</v>
      </c>
    </row>
    <row r="4031" spans="2:8" x14ac:dyDescent="0.3">
      <c r="B4031" s="22">
        <v>1000667</v>
      </c>
      <c r="C4031" s="23" t="s">
        <v>3136</v>
      </c>
      <c r="D4031" s="23" t="str">
        <f>VLOOKUP(B4031,'5b'!$B$4:$E$904,2,FALSE)</f>
        <v>M</v>
      </c>
      <c r="E4031" s="23" t="str">
        <f>INDEX(Table,MATCH('Classwork 5'!B4031,'5b'!$B$4:$B$904,0),3)</f>
        <v>26-35</v>
      </c>
      <c r="F4031" s="23">
        <f>INDEX(Table,MATCH('Classwork 5'!B4031,'5b'!$B$4:$B$904,0),4)</f>
        <v>18</v>
      </c>
      <c r="G4031" s="23">
        <v>5</v>
      </c>
      <c r="H4031" s="24">
        <v>7168</v>
      </c>
    </row>
    <row r="4032" spans="2:8" x14ac:dyDescent="0.3">
      <c r="B4032" s="22">
        <v>1000667</v>
      </c>
      <c r="C4032" s="23" t="s">
        <v>2872</v>
      </c>
      <c r="D4032" s="23" t="str">
        <f>VLOOKUP(B4032,'5b'!$B$4:$E$904,2,FALSE)</f>
        <v>M</v>
      </c>
      <c r="E4032" s="23" t="str">
        <f>INDEX(Table,MATCH('Classwork 5'!B4032,'5b'!$B$4:$B$904,0),3)</f>
        <v>26-35</v>
      </c>
      <c r="F4032" s="23">
        <f>INDEX(Table,MATCH('Classwork 5'!B4032,'5b'!$B$4:$B$904,0),4)</f>
        <v>18</v>
      </c>
      <c r="G4032" s="23">
        <v>5</v>
      </c>
      <c r="H4032" s="24">
        <v>1780</v>
      </c>
    </row>
    <row r="4033" spans="2:8" x14ac:dyDescent="0.3">
      <c r="B4033" s="22">
        <v>1000668</v>
      </c>
      <c r="C4033" s="23" t="s">
        <v>2639</v>
      </c>
      <c r="D4033" s="23" t="str">
        <f>VLOOKUP(B4033,'5b'!$B$4:$E$904,2,FALSE)</f>
        <v>F</v>
      </c>
      <c r="E4033" s="23" t="str">
        <f>INDEX(Table,MATCH('Classwork 5'!B4033,'5b'!$B$4:$B$904,0),3)</f>
        <v>26-35</v>
      </c>
      <c r="F4033" s="23">
        <f>INDEX(Table,MATCH('Classwork 5'!B4033,'5b'!$B$4:$B$904,0),4)</f>
        <v>3</v>
      </c>
      <c r="G4033" s="23">
        <v>1</v>
      </c>
      <c r="H4033" s="24">
        <v>15340</v>
      </c>
    </row>
    <row r="4034" spans="2:8" x14ac:dyDescent="0.3">
      <c r="B4034" s="22">
        <v>1000668</v>
      </c>
      <c r="C4034" s="23" t="s">
        <v>2053</v>
      </c>
      <c r="D4034" s="23" t="str">
        <f>VLOOKUP(B4034,'5b'!$B$4:$E$904,2,FALSE)</f>
        <v>F</v>
      </c>
      <c r="E4034" s="23" t="str">
        <f>INDEX(Table,MATCH('Classwork 5'!B4034,'5b'!$B$4:$B$904,0),3)</f>
        <v>26-35</v>
      </c>
      <c r="F4034" s="23">
        <f>INDEX(Table,MATCH('Classwork 5'!B4034,'5b'!$B$4:$B$904,0),4)</f>
        <v>3</v>
      </c>
      <c r="G4034" s="23">
        <v>1</v>
      </c>
      <c r="H4034" s="24">
        <v>12109</v>
      </c>
    </row>
    <row r="4035" spans="2:8" x14ac:dyDescent="0.3">
      <c r="B4035" s="22">
        <v>1000669</v>
      </c>
      <c r="C4035" s="23" t="s">
        <v>2430</v>
      </c>
      <c r="D4035" s="23" t="str">
        <f>VLOOKUP(B4035,'5b'!$B$4:$E$904,2,FALSE)</f>
        <v>M</v>
      </c>
      <c r="E4035" s="23" t="str">
        <f>INDEX(Table,MATCH('Classwork 5'!B4035,'5b'!$B$4:$B$904,0),3)</f>
        <v>26-35</v>
      </c>
      <c r="F4035" s="23">
        <f>INDEX(Table,MATCH('Classwork 5'!B4035,'5b'!$B$4:$B$904,0),4)</f>
        <v>17</v>
      </c>
      <c r="G4035" s="23">
        <v>1</v>
      </c>
      <c r="H4035" s="24">
        <v>15530</v>
      </c>
    </row>
    <row r="4036" spans="2:8" x14ac:dyDescent="0.3">
      <c r="B4036" s="22">
        <v>1000669</v>
      </c>
      <c r="C4036" s="23" t="s">
        <v>2580</v>
      </c>
      <c r="D4036" s="23" t="str">
        <f>VLOOKUP(B4036,'5b'!$B$4:$E$904,2,FALSE)</f>
        <v>M</v>
      </c>
      <c r="E4036" s="23" t="str">
        <f>INDEX(Table,MATCH('Classwork 5'!B4036,'5b'!$B$4:$B$904,0),3)</f>
        <v>26-35</v>
      </c>
      <c r="F4036" s="23">
        <f>INDEX(Table,MATCH('Classwork 5'!B4036,'5b'!$B$4:$B$904,0),4)</f>
        <v>17</v>
      </c>
      <c r="G4036" s="23">
        <v>8</v>
      </c>
      <c r="H4036" s="24">
        <v>9859</v>
      </c>
    </row>
    <row r="4037" spans="2:8" x14ac:dyDescent="0.3">
      <c r="B4037" s="22">
        <v>1000669</v>
      </c>
      <c r="C4037" s="23" t="s">
        <v>3540</v>
      </c>
      <c r="D4037" s="23" t="str">
        <f>VLOOKUP(B4037,'5b'!$B$4:$E$904,2,FALSE)</f>
        <v>M</v>
      </c>
      <c r="E4037" s="23" t="str">
        <f>INDEX(Table,MATCH('Classwork 5'!B4037,'5b'!$B$4:$B$904,0),3)</f>
        <v>26-35</v>
      </c>
      <c r="F4037" s="23">
        <f>INDEX(Table,MATCH('Classwork 5'!B4037,'5b'!$B$4:$B$904,0),4)</f>
        <v>17</v>
      </c>
      <c r="G4037" s="23">
        <v>5</v>
      </c>
      <c r="H4037" s="24">
        <v>8619</v>
      </c>
    </row>
    <row r="4038" spans="2:8" x14ac:dyDescent="0.3">
      <c r="B4038" s="22">
        <v>1000669</v>
      </c>
      <c r="C4038" s="23" t="s">
        <v>2641</v>
      </c>
      <c r="D4038" s="23" t="str">
        <f>VLOOKUP(B4038,'5b'!$B$4:$E$904,2,FALSE)</f>
        <v>M</v>
      </c>
      <c r="E4038" s="23" t="str">
        <f>INDEX(Table,MATCH('Classwork 5'!B4038,'5b'!$B$4:$B$904,0),3)</f>
        <v>26-35</v>
      </c>
      <c r="F4038" s="23">
        <f>INDEX(Table,MATCH('Classwork 5'!B4038,'5b'!$B$4:$B$904,0),4)</f>
        <v>17</v>
      </c>
      <c r="G4038" s="23">
        <v>4</v>
      </c>
      <c r="H4038" s="24">
        <v>2782</v>
      </c>
    </row>
    <row r="4039" spans="2:8" x14ac:dyDescent="0.3">
      <c r="B4039" s="22">
        <v>1000669</v>
      </c>
      <c r="C4039" s="23" t="s">
        <v>3089</v>
      </c>
      <c r="D4039" s="23" t="str">
        <f>VLOOKUP(B4039,'5b'!$B$4:$E$904,2,FALSE)</f>
        <v>M</v>
      </c>
      <c r="E4039" s="23" t="str">
        <f>INDEX(Table,MATCH('Classwork 5'!B4039,'5b'!$B$4:$B$904,0),3)</f>
        <v>26-35</v>
      </c>
      <c r="F4039" s="23">
        <f>INDEX(Table,MATCH('Classwork 5'!B4039,'5b'!$B$4:$B$904,0),4)</f>
        <v>17</v>
      </c>
      <c r="G4039" s="23">
        <v>5</v>
      </c>
      <c r="H4039" s="24">
        <v>6943</v>
      </c>
    </row>
    <row r="4040" spans="2:8" x14ac:dyDescent="0.3">
      <c r="B4040" s="22">
        <v>1000669</v>
      </c>
      <c r="C4040" s="23" t="s">
        <v>2572</v>
      </c>
      <c r="D4040" s="23" t="str">
        <f>VLOOKUP(B4040,'5b'!$B$4:$E$904,2,FALSE)</f>
        <v>M</v>
      </c>
      <c r="E4040" s="23" t="str">
        <f>INDEX(Table,MATCH('Classwork 5'!B4040,'5b'!$B$4:$B$904,0),3)</f>
        <v>26-35</v>
      </c>
      <c r="F4040" s="23">
        <f>INDEX(Table,MATCH('Classwork 5'!B4040,'5b'!$B$4:$B$904,0),4)</f>
        <v>17</v>
      </c>
      <c r="G4040" s="23">
        <v>5</v>
      </c>
      <c r="H4040" s="24">
        <v>6898</v>
      </c>
    </row>
    <row r="4041" spans="2:8" x14ac:dyDescent="0.3">
      <c r="B4041" s="22">
        <v>1000669</v>
      </c>
      <c r="C4041" s="23" t="s">
        <v>2179</v>
      </c>
      <c r="D4041" s="23" t="str">
        <f>VLOOKUP(B4041,'5b'!$B$4:$E$904,2,FALSE)</f>
        <v>M</v>
      </c>
      <c r="E4041" s="23" t="str">
        <f>INDEX(Table,MATCH('Classwork 5'!B4041,'5b'!$B$4:$B$904,0),3)</f>
        <v>26-35</v>
      </c>
      <c r="F4041" s="23">
        <f>INDEX(Table,MATCH('Classwork 5'!B4041,'5b'!$B$4:$B$904,0),4)</f>
        <v>17</v>
      </c>
      <c r="G4041" s="23">
        <v>5</v>
      </c>
      <c r="H4041" s="24">
        <v>8713</v>
      </c>
    </row>
    <row r="4042" spans="2:8" x14ac:dyDescent="0.3">
      <c r="B4042" s="22">
        <v>1000669</v>
      </c>
      <c r="C4042" s="23" t="s">
        <v>2081</v>
      </c>
      <c r="D4042" s="23" t="str">
        <f>VLOOKUP(B4042,'5b'!$B$4:$E$904,2,FALSE)</f>
        <v>M</v>
      </c>
      <c r="E4042" s="23" t="str">
        <f>INDEX(Table,MATCH('Classwork 5'!B4042,'5b'!$B$4:$B$904,0),3)</f>
        <v>26-35</v>
      </c>
      <c r="F4042" s="23">
        <f>INDEX(Table,MATCH('Classwork 5'!B4042,'5b'!$B$4:$B$904,0),4)</f>
        <v>17</v>
      </c>
      <c r="G4042" s="23">
        <v>5</v>
      </c>
      <c r="H4042" s="24">
        <v>7178</v>
      </c>
    </row>
    <row r="4043" spans="2:8" x14ac:dyDescent="0.3">
      <c r="B4043" s="22">
        <v>1000669</v>
      </c>
      <c r="C4043" s="23" t="s">
        <v>2128</v>
      </c>
      <c r="D4043" s="23" t="str">
        <f>VLOOKUP(B4043,'5b'!$B$4:$E$904,2,FALSE)</f>
        <v>M</v>
      </c>
      <c r="E4043" s="23" t="str">
        <f>INDEX(Table,MATCH('Classwork 5'!B4043,'5b'!$B$4:$B$904,0),3)</f>
        <v>26-35</v>
      </c>
      <c r="F4043" s="23">
        <f>INDEX(Table,MATCH('Classwork 5'!B4043,'5b'!$B$4:$B$904,0),4)</f>
        <v>17</v>
      </c>
      <c r="G4043" s="23">
        <v>5</v>
      </c>
      <c r="H4043" s="24">
        <v>7128</v>
      </c>
    </row>
    <row r="4044" spans="2:8" x14ac:dyDescent="0.3">
      <c r="B4044" s="22">
        <v>1000669</v>
      </c>
      <c r="C4044" s="23" t="s">
        <v>3007</v>
      </c>
      <c r="D4044" s="23" t="str">
        <f>VLOOKUP(B4044,'5b'!$B$4:$E$904,2,FALSE)</f>
        <v>M</v>
      </c>
      <c r="E4044" s="23" t="str">
        <f>INDEX(Table,MATCH('Classwork 5'!B4044,'5b'!$B$4:$B$904,0),3)</f>
        <v>26-35</v>
      </c>
      <c r="F4044" s="23">
        <f>INDEX(Table,MATCH('Classwork 5'!B4044,'5b'!$B$4:$B$904,0),4)</f>
        <v>17</v>
      </c>
      <c r="G4044" s="23">
        <v>5</v>
      </c>
      <c r="H4044" s="24">
        <v>7093</v>
      </c>
    </row>
    <row r="4045" spans="2:8" x14ac:dyDescent="0.3">
      <c r="B4045" s="22">
        <v>1000669</v>
      </c>
      <c r="C4045" s="23" t="s">
        <v>2921</v>
      </c>
      <c r="D4045" s="23" t="str">
        <f>VLOOKUP(B4045,'5b'!$B$4:$E$904,2,FALSE)</f>
        <v>M</v>
      </c>
      <c r="E4045" s="23" t="str">
        <f>INDEX(Table,MATCH('Classwork 5'!B4045,'5b'!$B$4:$B$904,0),3)</f>
        <v>26-35</v>
      </c>
      <c r="F4045" s="23">
        <f>INDEX(Table,MATCH('Classwork 5'!B4045,'5b'!$B$4:$B$904,0),4)</f>
        <v>17</v>
      </c>
      <c r="G4045" s="23">
        <v>5</v>
      </c>
      <c r="H4045" s="24">
        <v>8671</v>
      </c>
    </row>
    <row r="4046" spans="2:8" x14ac:dyDescent="0.3">
      <c r="B4046" s="22">
        <v>1000669</v>
      </c>
      <c r="C4046" s="23" t="s">
        <v>2243</v>
      </c>
      <c r="D4046" s="23" t="str">
        <f>VLOOKUP(B4046,'5b'!$B$4:$E$904,2,FALSE)</f>
        <v>M</v>
      </c>
      <c r="E4046" s="23" t="str">
        <f>INDEX(Table,MATCH('Classwork 5'!B4046,'5b'!$B$4:$B$904,0),3)</f>
        <v>26-35</v>
      </c>
      <c r="F4046" s="23">
        <f>INDEX(Table,MATCH('Classwork 5'!B4046,'5b'!$B$4:$B$904,0),4)</f>
        <v>17</v>
      </c>
      <c r="G4046" s="23">
        <v>1</v>
      </c>
      <c r="H4046" s="24">
        <v>19439</v>
      </c>
    </row>
    <row r="4047" spans="2:8" x14ac:dyDescent="0.3">
      <c r="B4047" s="22">
        <v>1000669</v>
      </c>
      <c r="C4047" s="23" t="s">
        <v>2556</v>
      </c>
      <c r="D4047" s="23" t="str">
        <f>VLOOKUP(B4047,'5b'!$B$4:$E$904,2,FALSE)</f>
        <v>M</v>
      </c>
      <c r="E4047" s="23" t="str">
        <f>INDEX(Table,MATCH('Classwork 5'!B4047,'5b'!$B$4:$B$904,0),3)</f>
        <v>26-35</v>
      </c>
      <c r="F4047" s="23">
        <f>INDEX(Table,MATCH('Classwork 5'!B4047,'5b'!$B$4:$B$904,0),4)</f>
        <v>17</v>
      </c>
      <c r="G4047" s="23">
        <v>1</v>
      </c>
      <c r="H4047" s="24">
        <v>19055</v>
      </c>
    </row>
    <row r="4048" spans="2:8" x14ac:dyDescent="0.3">
      <c r="B4048" s="22">
        <v>1000669</v>
      </c>
      <c r="C4048" s="23" t="s">
        <v>1935</v>
      </c>
      <c r="D4048" s="23" t="str">
        <f>VLOOKUP(B4048,'5b'!$B$4:$E$904,2,FALSE)</f>
        <v>M</v>
      </c>
      <c r="E4048" s="23" t="str">
        <f>INDEX(Table,MATCH('Classwork 5'!B4048,'5b'!$B$4:$B$904,0),3)</f>
        <v>26-35</v>
      </c>
      <c r="F4048" s="23">
        <f>INDEX(Table,MATCH('Classwork 5'!B4048,'5b'!$B$4:$B$904,0),4)</f>
        <v>17</v>
      </c>
      <c r="G4048" s="23">
        <v>1</v>
      </c>
      <c r="H4048" s="24">
        <v>15423</v>
      </c>
    </row>
    <row r="4049" spans="2:8" x14ac:dyDescent="0.3">
      <c r="B4049" s="22">
        <v>1000669</v>
      </c>
      <c r="C4049" s="23" t="s">
        <v>1985</v>
      </c>
      <c r="D4049" s="23" t="str">
        <f>VLOOKUP(B4049,'5b'!$B$4:$E$904,2,FALSE)</f>
        <v>M</v>
      </c>
      <c r="E4049" s="23" t="str">
        <f>INDEX(Table,MATCH('Classwork 5'!B4049,'5b'!$B$4:$B$904,0),3)</f>
        <v>26-35</v>
      </c>
      <c r="F4049" s="23">
        <f>INDEX(Table,MATCH('Classwork 5'!B4049,'5b'!$B$4:$B$904,0),4)</f>
        <v>17</v>
      </c>
      <c r="G4049" s="23">
        <v>1</v>
      </c>
      <c r="H4049" s="24">
        <v>19304</v>
      </c>
    </row>
    <row r="4050" spans="2:8" x14ac:dyDescent="0.3">
      <c r="B4050" s="22">
        <v>1000669</v>
      </c>
      <c r="C4050" s="23" t="s">
        <v>2051</v>
      </c>
      <c r="D4050" s="23" t="str">
        <f>VLOOKUP(B4050,'5b'!$B$4:$E$904,2,FALSE)</f>
        <v>M</v>
      </c>
      <c r="E4050" s="23" t="str">
        <f>INDEX(Table,MATCH('Classwork 5'!B4050,'5b'!$B$4:$B$904,0),3)</f>
        <v>26-35</v>
      </c>
      <c r="F4050" s="23">
        <f>INDEX(Table,MATCH('Classwork 5'!B4050,'5b'!$B$4:$B$904,0),4)</f>
        <v>17</v>
      </c>
      <c r="G4050" s="23">
        <v>1</v>
      </c>
      <c r="H4050" s="24">
        <v>19115</v>
      </c>
    </row>
    <row r="4051" spans="2:8" x14ac:dyDescent="0.3">
      <c r="B4051" s="22">
        <v>1000669</v>
      </c>
      <c r="C4051" s="23" t="s">
        <v>3272</v>
      </c>
      <c r="D4051" s="23" t="str">
        <f>VLOOKUP(B4051,'5b'!$B$4:$E$904,2,FALSE)</f>
        <v>M</v>
      </c>
      <c r="E4051" s="23" t="str">
        <f>INDEX(Table,MATCH('Classwork 5'!B4051,'5b'!$B$4:$B$904,0),3)</f>
        <v>26-35</v>
      </c>
      <c r="F4051" s="23">
        <f>INDEX(Table,MATCH('Classwork 5'!B4051,'5b'!$B$4:$B$904,0),4)</f>
        <v>17</v>
      </c>
      <c r="G4051" s="23">
        <v>1</v>
      </c>
      <c r="H4051" s="24">
        <v>19497</v>
      </c>
    </row>
    <row r="4052" spans="2:8" x14ac:dyDescent="0.3">
      <c r="B4052" s="22">
        <v>1000669</v>
      </c>
      <c r="C4052" s="23" t="s">
        <v>2498</v>
      </c>
      <c r="D4052" s="23" t="str">
        <f>VLOOKUP(B4052,'5b'!$B$4:$E$904,2,FALSE)</f>
        <v>M</v>
      </c>
      <c r="E4052" s="23" t="str">
        <f>INDEX(Table,MATCH('Classwork 5'!B4052,'5b'!$B$4:$B$904,0),3)</f>
        <v>26-35</v>
      </c>
      <c r="F4052" s="23">
        <f>INDEX(Table,MATCH('Classwork 5'!B4052,'5b'!$B$4:$B$904,0),4)</f>
        <v>17</v>
      </c>
      <c r="G4052" s="23">
        <v>1</v>
      </c>
      <c r="H4052" s="24">
        <v>15598</v>
      </c>
    </row>
    <row r="4053" spans="2:8" x14ac:dyDescent="0.3">
      <c r="B4053" s="22">
        <v>1000669</v>
      </c>
      <c r="C4053" s="23" t="s">
        <v>3021</v>
      </c>
      <c r="D4053" s="23" t="str">
        <f>VLOOKUP(B4053,'5b'!$B$4:$E$904,2,FALSE)</f>
        <v>M</v>
      </c>
      <c r="E4053" s="23" t="str">
        <f>INDEX(Table,MATCH('Classwork 5'!B4053,'5b'!$B$4:$B$904,0),3)</f>
        <v>26-35</v>
      </c>
      <c r="F4053" s="23">
        <f>INDEX(Table,MATCH('Classwork 5'!B4053,'5b'!$B$4:$B$904,0),4)</f>
        <v>17</v>
      </c>
      <c r="G4053" s="23">
        <v>16</v>
      </c>
      <c r="H4053" s="24">
        <v>16205</v>
      </c>
    </row>
    <row r="4054" spans="2:8" x14ac:dyDescent="0.3">
      <c r="B4054" s="22">
        <v>1000669</v>
      </c>
      <c r="C4054" s="23" t="s">
        <v>2297</v>
      </c>
      <c r="D4054" s="23" t="str">
        <f>VLOOKUP(B4054,'5b'!$B$4:$E$904,2,FALSE)</f>
        <v>M</v>
      </c>
      <c r="E4054" s="23" t="str">
        <f>INDEX(Table,MATCH('Classwork 5'!B4054,'5b'!$B$4:$B$904,0),3)</f>
        <v>26-35</v>
      </c>
      <c r="F4054" s="23">
        <f>INDEX(Table,MATCH('Classwork 5'!B4054,'5b'!$B$4:$B$904,0),4)</f>
        <v>17</v>
      </c>
      <c r="G4054" s="23">
        <v>1</v>
      </c>
      <c r="H4054" s="24">
        <v>11619</v>
      </c>
    </row>
    <row r="4055" spans="2:8" x14ac:dyDescent="0.3">
      <c r="B4055" s="22">
        <v>1000669</v>
      </c>
      <c r="C4055" s="23" t="s">
        <v>3541</v>
      </c>
      <c r="D4055" s="23" t="str">
        <f>VLOOKUP(B4055,'5b'!$B$4:$E$904,2,FALSE)</f>
        <v>M</v>
      </c>
      <c r="E4055" s="23" t="str">
        <f>INDEX(Table,MATCH('Classwork 5'!B4055,'5b'!$B$4:$B$904,0),3)</f>
        <v>26-35</v>
      </c>
      <c r="F4055" s="23">
        <f>INDEX(Table,MATCH('Classwork 5'!B4055,'5b'!$B$4:$B$904,0),4)</f>
        <v>17</v>
      </c>
      <c r="G4055" s="23">
        <v>1</v>
      </c>
      <c r="H4055" s="24">
        <v>7937</v>
      </c>
    </row>
    <row r="4056" spans="2:8" x14ac:dyDescent="0.3">
      <c r="B4056" s="22">
        <v>1000669</v>
      </c>
      <c r="C4056" s="23" t="s">
        <v>1941</v>
      </c>
      <c r="D4056" s="23" t="str">
        <f>VLOOKUP(B4056,'5b'!$B$4:$E$904,2,FALSE)</f>
        <v>M</v>
      </c>
      <c r="E4056" s="23" t="str">
        <f>INDEX(Table,MATCH('Classwork 5'!B4056,'5b'!$B$4:$B$904,0),3)</f>
        <v>26-35</v>
      </c>
      <c r="F4056" s="23">
        <f>INDEX(Table,MATCH('Classwork 5'!B4056,'5b'!$B$4:$B$904,0),4)</f>
        <v>17</v>
      </c>
      <c r="G4056" s="23">
        <v>1</v>
      </c>
      <c r="H4056" s="24">
        <v>15697</v>
      </c>
    </row>
    <row r="4057" spans="2:8" x14ac:dyDescent="0.3">
      <c r="B4057" s="22">
        <v>1000669</v>
      </c>
      <c r="C4057" s="23" t="s">
        <v>2612</v>
      </c>
      <c r="D4057" s="23" t="str">
        <f>VLOOKUP(B4057,'5b'!$B$4:$E$904,2,FALSE)</f>
        <v>M</v>
      </c>
      <c r="E4057" s="23" t="str">
        <f>INDEX(Table,MATCH('Classwork 5'!B4057,'5b'!$B$4:$B$904,0),3)</f>
        <v>26-35</v>
      </c>
      <c r="F4057" s="23">
        <f>INDEX(Table,MATCH('Classwork 5'!B4057,'5b'!$B$4:$B$904,0),4)</f>
        <v>17</v>
      </c>
      <c r="G4057" s="23">
        <v>11</v>
      </c>
      <c r="H4057" s="24">
        <v>7536</v>
      </c>
    </row>
    <row r="4058" spans="2:8" x14ac:dyDescent="0.3">
      <c r="B4058" s="22">
        <v>1000669</v>
      </c>
      <c r="C4058" s="23" t="s">
        <v>3116</v>
      </c>
      <c r="D4058" s="23" t="str">
        <f>VLOOKUP(B4058,'5b'!$B$4:$E$904,2,FALSE)</f>
        <v>M</v>
      </c>
      <c r="E4058" s="23" t="str">
        <f>INDEX(Table,MATCH('Classwork 5'!B4058,'5b'!$B$4:$B$904,0),3)</f>
        <v>26-35</v>
      </c>
      <c r="F4058" s="23">
        <f>INDEX(Table,MATCH('Classwork 5'!B4058,'5b'!$B$4:$B$904,0),4)</f>
        <v>17</v>
      </c>
      <c r="G4058" s="23">
        <v>3</v>
      </c>
      <c r="H4058" s="24">
        <v>10776</v>
      </c>
    </row>
    <row r="4059" spans="2:8" x14ac:dyDescent="0.3">
      <c r="B4059" s="22">
        <v>1000669</v>
      </c>
      <c r="C4059" s="23" t="s">
        <v>3020</v>
      </c>
      <c r="D4059" s="23" t="str">
        <f>VLOOKUP(B4059,'5b'!$B$4:$E$904,2,FALSE)</f>
        <v>M</v>
      </c>
      <c r="E4059" s="23" t="str">
        <f>INDEX(Table,MATCH('Classwork 5'!B4059,'5b'!$B$4:$B$904,0),3)</f>
        <v>26-35</v>
      </c>
      <c r="F4059" s="23">
        <f>INDEX(Table,MATCH('Classwork 5'!B4059,'5b'!$B$4:$B$904,0),4)</f>
        <v>17</v>
      </c>
      <c r="G4059" s="23">
        <v>1</v>
      </c>
      <c r="H4059" s="24">
        <v>11669</v>
      </c>
    </row>
    <row r="4060" spans="2:8" x14ac:dyDescent="0.3">
      <c r="B4060" s="22">
        <v>1000670</v>
      </c>
      <c r="C4060" s="23" t="s">
        <v>3542</v>
      </c>
      <c r="D4060" s="23" t="str">
        <f>VLOOKUP(B4060,'5b'!$B$4:$E$904,2,FALSE)</f>
        <v>M</v>
      </c>
      <c r="E4060" s="23" t="str">
        <f>INDEX(Table,MATCH('Classwork 5'!B4060,'5b'!$B$4:$B$904,0),3)</f>
        <v>26-35</v>
      </c>
      <c r="F4060" s="23">
        <f>INDEX(Table,MATCH('Classwork 5'!B4060,'5b'!$B$4:$B$904,0),4)</f>
        <v>12</v>
      </c>
      <c r="G4060" s="23">
        <v>8</v>
      </c>
      <c r="H4060" s="24">
        <v>5930</v>
      </c>
    </row>
    <row r="4061" spans="2:8" x14ac:dyDescent="0.3">
      <c r="B4061" s="22">
        <v>1000670</v>
      </c>
      <c r="C4061" s="23" t="s">
        <v>2143</v>
      </c>
      <c r="D4061" s="23" t="str">
        <f>VLOOKUP(B4061,'5b'!$B$4:$E$904,2,FALSE)</f>
        <v>M</v>
      </c>
      <c r="E4061" s="23" t="str">
        <f>INDEX(Table,MATCH('Classwork 5'!B4061,'5b'!$B$4:$B$904,0),3)</f>
        <v>26-35</v>
      </c>
      <c r="F4061" s="23">
        <f>INDEX(Table,MATCH('Classwork 5'!B4061,'5b'!$B$4:$B$904,0),4)</f>
        <v>12</v>
      </c>
      <c r="G4061" s="23">
        <v>8</v>
      </c>
      <c r="H4061" s="24">
        <v>9759</v>
      </c>
    </row>
    <row r="4062" spans="2:8" x14ac:dyDescent="0.3">
      <c r="B4062" s="22">
        <v>1000671</v>
      </c>
      <c r="C4062" s="23" t="s">
        <v>2815</v>
      </c>
      <c r="D4062" s="23" t="str">
        <f>VLOOKUP(B4062,'5b'!$B$4:$E$904,2,FALSE)</f>
        <v>M</v>
      </c>
      <c r="E4062" s="23" t="str">
        <f>INDEX(Table,MATCH('Classwork 5'!B4062,'5b'!$B$4:$B$904,0),3)</f>
        <v>18-25</v>
      </c>
      <c r="F4062" s="23">
        <f>INDEX(Table,MATCH('Classwork 5'!B4062,'5b'!$B$4:$B$904,0),4)</f>
        <v>4</v>
      </c>
      <c r="G4062" s="23">
        <v>8</v>
      </c>
      <c r="H4062" s="24">
        <v>9740</v>
      </c>
    </row>
    <row r="4063" spans="2:8" x14ac:dyDescent="0.3">
      <c r="B4063" s="22">
        <v>1000671</v>
      </c>
      <c r="C4063" s="23" t="s">
        <v>2201</v>
      </c>
      <c r="D4063" s="23" t="str">
        <f>VLOOKUP(B4063,'5b'!$B$4:$E$904,2,FALSE)</f>
        <v>M</v>
      </c>
      <c r="E4063" s="23" t="str">
        <f>INDEX(Table,MATCH('Classwork 5'!B4063,'5b'!$B$4:$B$904,0),3)</f>
        <v>18-25</v>
      </c>
      <c r="F4063" s="23">
        <f>INDEX(Table,MATCH('Classwork 5'!B4063,'5b'!$B$4:$B$904,0),4)</f>
        <v>4</v>
      </c>
      <c r="G4063" s="23">
        <v>3</v>
      </c>
      <c r="H4063" s="24">
        <v>10787</v>
      </c>
    </row>
    <row r="4064" spans="2:8" x14ac:dyDescent="0.3">
      <c r="B4064" s="22">
        <v>1000671</v>
      </c>
      <c r="C4064" s="23" t="s">
        <v>2631</v>
      </c>
      <c r="D4064" s="23" t="str">
        <f>VLOOKUP(B4064,'5b'!$B$4:$E$904,2,FALSE)</f>
        <v>M</v>
      </c>
      <c r="E4064" s="23" t="str">
        <f>INDEX(Table,MATCH('Classwork 5'!B4064,'5b'!$B$4:$B$904,0),3)</f>
        <v>18-25</v>
      </c>
      <c r="F4064" s="23">
        <f>INDEX(Table,MATCH('Classwork 5'!B4064,'5b'!$B$4:$B$904,0),4)</f>
        <v>4</v>
      </c>
      <c r="G4064" s="23">
        <v>8</v>
      </c>
      <c r="H4064" s="24">
        <v>9919</v>
      </c>
    </row>
    <row r="4065" spans="2:8" x14ac:dyDescent="0.3">
      <c r="B4065" s="22">
        <v>1000671</v>
      </c>
      <c r="C4065" s="23" t="s">
        <v>2281</v>
      </c>
      <c r="D4065" s="23" t="str">
        <f>VLOOKUP(B4065,'5b'!$B$4:$E$904,2,FALSE)</f>
        <v>M</v>
      </c>
      <c r="E4065" s="23" t="str">
        <f>INDEX(Table,MATCH('Classwork 5'!B4065,'5b'!$B$4:$B$904,0),3)</f>
        <v>18-25</v>
      </c>
      <c r="F4065" s="23">
        <f>INDEX(Table,MATCH('Classwork 5'!B4065,'5b'!$B$4:$B$904,0),4)</f>
        <v>4</v>
      </c>
      <c r="G4065" s="23">
        <v>1</v>
      </c>
      <c r="H4065" s="24">
        <v>19229</v>
      </c>
    </row>
    <row r="4066" spans="2:8" x14ac:dyDescent="0.3">
      <c r="B4066" s="22">
        <v>1000671</v>
      </c>
      <c r="C4066" s="23" t="s">
        <v>3543</v>
      </c>
      <c r="D4066" s="23" t="str">
        <f>VLOOKUP(B4066,'5b'!$B$4:$E$904,2,FALSE)</f>
        <v>M</v>
      </c>
      <c r="E4066" s="23" t="str">
        <f>INDEX(Table,MATCH('Classwork 5'!B4066,'5b'!$B$4:$B$904,0),3)</f>
        <v>18-25</v>
      </c>
      <c r="F4066" s="23">
        <f>INDEX(Table,MATCH('Classwork 5'!B4066,'5b'!$B$4:$B$904,0),4)</f>
        <v>4</v>
      </c>
      <c r="G4066" s="23">
        <v>8</v>
      </c>
      <c r="H4066" s="24">
        <v>7811</v>
      </c>
    </row>
    <row r="4067" spans="2:8" x14ac:dyDescent="0.3">
      <c r="B4067" s="22">
        <v>1000671</v>
      </c>
      <c r="C4067" s="23" t="s">
        <v>1981</v>
      </c>
      <c r="D4067" s="23" t="str">
        <f>VLOOKUP(B4067,'5b'!$B$4:$E$904,2,FALSE)</f>
        <v>M</v>
      </c>
      <c r="E4067" s="23" t="str">
        <f>INDEX(Table,MATCH('Classwork 5'!B4067,'5b'!$B$4:$B$904,0),3)</f>
        <v>18-25</v>
      </c>
      <c r="F4067" s="23">
        <f>INDEX(Table,MATCH('Classwork 5'!B4067,'5b'!$B$4:$B$904,0),4)</f>
        <v>4</v>
      </c>
      <c r="G4067" s="23">
        <v>1</v>
      </c>
      <c r="H4067" s="24">
        <v>11771</v>
      </c>
    </row>
    <row r="4068" spans="2:8" x14ac:dyDescent="0.3">
      <c r="B4068" s="22">
        <v>1000673</v>
      </c>
      <c r="C4068" s="23" t="s">
        <v>3544</v>
      </c>
      <c r="D4068" s="23" t="str">
        <f>VLOOKUP(B4068,'5b'!$B$4:$E$904,2,FALSE)</f>
        <v>M</v>
      </c>
      <c r="E4068" s="23" t="str">
        <f>INDEX(Table,MATCH('Classwork 5'!B4068,'5b'!$B$4:$B$904,0),3)</f>
        <v>26-35</v>
      </c>
      <c r="F4068" s="23">
        <f>INDEX(Table,MATCH('Classwork 5'!B4068,'5b'!$B$4:$B$904,0),4)</f>
        <v>20</v>
      </c>
      <c r="G4068" s="23">
        <v>8</v>
      </c>
      <c r="H4068" s="24">
        <v>9967</v>
      </c>
    </row>
    <row r="4069" spans="2:8" x14ac:dyDescent="0.3">
      <c r="B4069" s="22">
        <v>1000673</v>
      </c>
      <c r="C4069" s="23" t="s">
        <v>2033</v>
      </c>
      <c r="D4069" s="23" t="str">
        <f>VLOOKUP(B4069,'5b'!$B$4:$E$904,2,FALSE)</f>
        <v>M</v>
      </c>
      <c r="E4069" s="23" t="str">
        <f>INDEX(Table,MATCH('Classwork 5'!B4069,'5b'!$B$4:$B$904,0),3)</f>
        <v>26-35</v>
      </c>
      <c r="F4069" s="23">
        <f>INDEX(Table,MATCH('Classwork 5'!B4069,'5b'!$B$4:$B$904,0),4)</f>
        <v>20</v>
      </c>
      <c r="G4069" s="23">
        <v>1</v>
      </c>
      <c r="H4069" s="24">
        <v>4279</v>
      </c>
    </row>
    <row r="4070" spans="2:8" x14ac:dyDescent="0.3">
      <c r="B4070" s="22">
        <v>1000673</v>
      </c>
      <c r="C4070" s="23" t="s">
        <v>2841</v>
      </c>
      <c r="D4070" s="23" t="str">
        <f>VLOOKUP(B4070,'5b'!$B$4:$E$904,2,FALSE)</f>
        <v>M</v>
      </c>
      <c r="E4070" s="23" t="str">
        <f>INDEX(Table,MATCH('Classwork 5'!B4070,'5b'!$B$4:$B$904,0),3)</f>
        <v>26-35</v>
      </c>
      <c r="F4070" s="23">
        <f>INDEX(Table,MATCH('Classwork 5'!B4070,'5b'!$B$4:$B$904,0),4)</f>
        <v>20</v>
      </c>
      <c r="G4070" s="23">
        <v>5</v>
      </c>
      <c r="H4070" s="24">
        <v>5433</v>
      </c>
    </row>
    <row r="4071" spans="2:8" x14ac:dyDescent="0.3">
      <c r="B4071" s="22">
        <v>1000673</v>
      </c>
      <c r="C4071" s="23" t="s">
        <v>3440</v>
      </c>
      <c r="D4071" s="23" t="str">
        <f>VLOOKUP(B4071,'5b'!$B$4:$E$904,2,FALSE)</f>
        <v>M</v>
      </c>
      <c r="E4071" s="23" t="str">
        <f>INDEX(Table,MATCH('Classwork 5'!B4071,'5b'!$B$4:$B$904,0),3)</f>
        <v>26-35</v>
      </c>
      <c r="F4071" s="23">
        <f>INDEX(Table,MATCH('Classwork 5'!B4071,'5b'!$B$4:$B$904,0),4)</f>
        <v>20</v>
      </c>
      <c r="G4071" s="23">
        <v>5</v>
      </c>
      <c r="H4071" s="24">
        <v>1733</v>
      </c>
    </row>
    <row r="4072" spans="2:8" x14ac:dyDescent="0.3">
      <c r="B4072" s="22">
        <v>1000673</v>
      </c>
      <c r="C4072" s="23" t="s">
        <v>3458</v>
      </c>
      <c r="D4072" s="23" t="str">
        <f>VLOOKUP(B4072,'5b'!$B$4:$E$904,2,FALSE)</f>
        <v>M</v>
      </c>
      <c r="E4072" s="23" t="str">
        <f>INDEX(Table,MATCH('Classwork 5'!B4072,'5b'!$B$4:$B$904,0),3)</f>
        <v>26-35</v>
      </c>
      <c r="F4072" s="23">
        <f>INDEX(Table,MATCH('Classwork 5'!B4072,'5b'!$B$4:$B$904,0),4)</f>
        <v>20</v>
      </c>
      <c r="G4072" s="23">
        <v>5</v>
      </c>
      <c r="H4072" s="24">
        <v>1989</v>
      </c>
    </row>
    <row r="4073" spans="2:8" x14ac:dyDescent="0.3">
      <c r="B4073" s="22">
        <v>1000673</v>
      </c>
      <c r="C4073" s="23" t="s">
        <v>3545</v>
      </c>
      <c r="D4073" s="23" t="str">
        <f>VLOOKUP(B4073,'5b'!$B$4:$E$904,2,FALSE)</f>
        <v>M</v>
      </c>
      <c r="E4073" s="23" t="str">
        <f>INDEX(Table,MATCH('Classwork 5'!B4073,'5b'!$B$4:$B$904,0),3)</f>
        <v>26-35</v>
      </c>
      <c r="F4073" s="23">
        <f>INDEX(Table,MATCH('Classwork 5'!B4073,'5b'!$B$4:$B$904,0),4)</f>
        <v>20</v>
      </c>
      <c r="G4073" s="23">
        <v>8</v>
      </c>
      <c r="H4073" s="24">
        <v>9789</v>
      </c>
    </row>
    <row r="4074" spans="2:8" x14ac:dyDescent="0.3">
      <c r="B4074" s="22">
        <v>1000673</v>
      </c>
      <c r="C4074" s="23" t="s">
        <v>2288</v>
      </c>
      <c r="D4074" s="23" t="str">
        <f>VLOOKUP(B4074,'5b'!$B$4:$E$904,2,FALSE)</f>
        <v>M</v>
      </c>
      <c r="E4074" s="23" t="str">
        <f>INDEX(Table,MATCH('Classwork 5'!B4074,'5b'!$B$4:$B$904,0),3)</f>
        <v>26-35</v>
      </c>
      <c r="F4074" s="23">
        <f>INDEX(Table,MATCH('Classwork 5'!B4074,'5b'!$B$4:$B$904,0),4)</f>
        <v>20</v>
      </c>
      <c r="G4074" s="23">
        <v>8</v>
      </c>
      <c r="H4074" s="24">
        <v>6005</v>
      </c>
    </row>
    <row r="4075" spans="2:8" x14ac:dyDescent="0.3">
      <c r="B4075" s="22">
        <v>1000673</v>
      </c>
      <c r="C4075" s="23" t="s">
        <v>3546</v>
      </c>
      <c r="D4075" s="23" t="str">
        <f>VLOOKUP(B4075,'5b'!$B$4:$E$904,2,FALSE)</f>
        <v>M</v>
      </c>
      <c r="E4075" s="23" t="str">
        <f>INDEX(Table,MATCH('Classwork 5'!B4075,'5b'!$B$4:$B$904,0),3)</f>
        <v>26-35</v>
      </c>
      <c r="F4075" s="23">
        <f>INDEX(Table,MATCH('Classwork 5'!B4075,'5b'!$B$4:$B$904,0),4)</f>
        <v>20</v>
      </c>
      <c r="G4075" s="23">
        <v>8</v>
      </c>
      <c r="H4075" s="24">
        <v>7762</v>
      </c>
    </row>
    <row r="4076" spans="2:8" x14ac:dyDescent="0.3">
      <c r="B4076" s="22">
        <v>1000673</v>
      </c>
      <c r="C4076" s="23" t="s">
        <v>2815</v>
      </c>
      <c r="D4076" s="23" t="str">
        <f>VLOOKUP(B4076,'5b'!$B$4:$E$904,2,FALSE)</f>
        <v>M</v>
      </c>
      <c r="E4076" s="23" t="str">
        <f>INDEX(Table,MATCH('Classwork 5'!B4076,'5b'!$B$4:$B$904,0),3)</f>
        <v>26-35</v>
      </c>
      <c r="F4076" s="23">
        <f>INDEX(Table,MATCH('Classwork 5'!B4076,'5b'!$B$4:$B$904,0),4)</f>
        <v>20</v>
      </c>
      <c r="G4076" s="23">
        <v>8</v>
      </c>
      <c r="H4076" s="24">
        <v>2192</v>
      </c>
    </row>
    <row r="4077" spans="2:8" x14ac:dyDescent="0.3">
      <c r="B4077" s="22">
        <v>1000673</v>
      </c>
      <c r="C4077" s="23" t="s">
        <v>3547</v>
      </c>
      <c r="D4077" s="23" t="str">
        <f>VLOOKUP(B4077,'5b'!$B$4:$E$904,2,FALSE)</f>
        <v>M</v>
      </c>
      <c r="E4077" s="23" t="str">
        <f>INDEX(Table,MATCH('Classwork 5'!B4077,'5b'!$B$4:$B$904,0),3)</f>
        <v>26-35</v>
      </c>
      <c r="F4077" s="23">
        <f>INDEX(Table,MATCH('Classwork 5'!B4077,'5b'!$B$4:$B$904,0),4)</f>
        <v>20</v>
      </c>
      <c r="G4077" s="23">
        <v>8</v>
      </c>
      <c r="H4077" s="24">
        <v>9864</v>
      </c>
    </row>
    <row r="4078" spans="2:8" x14ac:dyDescent="0.3">
      <c r="B4078" s="22">
        <v>1000673</v>
      </c>
      <c r="C4078" s="23" t="s">
        <v>2096</v>
      </c>
      <c r="D4078" s="23" t="str">
        <f>VLOOKUP(B4078,'5b'!$B$4:$E$904,2,FALSE)</f>
        <v>M</v>
      </c>
      <c r="E4078" s="23" t="str">
        <f>INDEX(Table,MATCH('Classwork 5'!B4078,'5b'!$B$4:$B$904,0),3)</f>
        <v>26-35</v>
      </c>
      <c r="F4078" s="23">
        <f>INDEX(Table,MATCH('Classwork 5'!B4078,'5b'!$B$4:$B$904,0),4)</f>
        <v>20</v>
      </c>
      <c r="G4078" s="23">
        <v>8</v>
      </c>
      <c r="H4078" s="24">
        <v>9948</v>
      </c>
    </row>
    <row r="4079" spans="2:8" x14ac:dyDescent="0.3">
      <c r="B4079" s="22">
        <v>1000673</v>
      </c>
      <c r="C4079" s="23" t="s">
        <v>2664</v>
      </c>
      <c r="D4079" s="23" t="str">
        <f>VLOOKUP(B4079,'5b'!$B$4:$E$904,2,FALSE)</f>
        <v>M</v>
      </c>
      <c r="E4079" s="23" t="str">
        <f>INDEX(Table,MATCH('Classwork 5'!B4079,'5b'!$B$4:$B$904,0),3)</f>
        <v>26-35</v>
      </c>
      <c r="F4079" s="23">
        <f>INDEX(Table,MATCH('Classwork 5'!B4079,'5b'!$B$4:$B$904,0),4)</f>
        <v>20</v>
      </c>
      <c r="G4079" s="23">
        <v>8</v>
      </c>
      <c r="H4079" s="24">
        <v>9788</v>
      </c>
    </row>
    <row r="4080" spans="2:8" x14ac:dyDescent="0.3">
      <c r="B4080" s="22">
        <v>1000673</v>
      </c>
      <c r="C4080" s="23" t="s">
        <v>1963</v>
      </c>
      <c r="D4080" s="23" t="str">
        <f>VLOOKUP(B4080,'5b'!$B$4:$E$904,2,FALSE)</f>
        <v>M</v>
      </c>
      <c r="E4080" s="23" t="str">
        <f>INDEX(Table,MATCH('Classwork 5'!B4080,'5b'!$B$4:$B$904,0),3)</f>
        <v>26-35</v>
      </c>
      <c r="F4080" s="23">
        <f>INDEX(Table,MATCH('Classwork 5'!B4080,'5b'!$B$4:$B$904,0),4)</f>
        <v>20</v>
      </c>
      <c r="G4080" s="23">
        <v>5</v>
      </c>
      <c r="H4080" s="24">
        <v>1718</v>
      </c>
    </row>
    <row r="4081" spans="2:8" x14ac:dyDescent="0.3">
      <c r="B4081" s="22">
        <v>1000673</v>
      </c>
      <c r="C4081" s="23" t="s">
        <v>2703</v>
      </c>
      <c r="D4081" s="23" t="str">
        <f>VLOOKUP(B4081,'5b'!$B$4:$E$904,2,FALSE)</f>
        <v>M</v>
      </c>
      <c r="E4081" s="23" t="str">
        <f>INDEX(Table,MATCH('Classwork 5'!B4081,'5b'!$B$4:$B$904,0),3)</f>
        <v>26-35</v>
      </c>
      <c r="F4081" s="23">
        <f>INDEX(Table,MATCH('Classwork 5'!B4081,'5b'!$B$4:$B$904,0),4)</f>
        <v>20</v>
      </c>
      <c r="G4081" s="23">
        <v>8</v>
      </c>
      <c r="H4081" s="24">
        <v>4070</v>
      </c>
    </row>
    <row r="4082" spans="2:8" x14ac:dyDescent="0.3">
      <c r="B4082" s="22">
        <v>1000673</v>
      </c>
      <c r="C4082" s="23" t="s">
        <v>2136</v>
      </c>
      <c r="D4082" s="23" t="str">
        <f>VLOOKUP(B4082,'5b'!$B$4:$E$904,2,FALSE)</f>
        <v>M</v>
      </c>
      <c r="E4082" s="23" t="str">
        <f>INDEX(Table,MATCH('Classwork 5'!B4082,'5b'!$B$4:$B$904,0),3)</f>
        <v>26-35</v>
      </c>
      <c r="F4082" s="23">
        <f>INDEX(Table,MATCH('Classwork 5'!B4082,'5b'!$B$4:$B$904,0),4)</f>
        <v>20</v>
      </c>
      <c r="G4082" s="23">
        <v>8</v>
      </c>
      <c r="H4082" s="24">
        <v>9809</v>
      </c>
    </row>
    <row r="4083" spans="2:8" x14ac:dyDescent="0.3">
      <c r="B4083" s="22">
        <v>1000673</v>
      </c>
      <c r="C4083" s="23" t="s">
        <v>2711</v>
      </c>
      <c r="D4083" s="23" t="str">
        <f>VLOOKUP(B4083,'5b'!$B$4:$E$904,2,FALSE)</f>
        <v>M</v>
      </c>
      <c r="E4083" s="23" t="str">
        <f>INDEX(Table,MATCH('Classwork 5'!B4083,'5b'!$B$4:$B$904,0),3)</f>
        <v>26-35</v>
      </c>
      <c r="F4083" s="23">
        <f>INDEX(Table,MATCH('Classwork 5'!B4083,'5b'!$B$4:$B$904,0),4)</f>
        <v>20</v>
      </c>
      <c r="G4083" s="23">
        <v>5</v>
      </c>
      <c r="H4083" s="24">
        <v>6875</v>
      </c>
    </row>
    <row r="4084" spans="2:8" x14ac:dyDescent="0.3">
      <c r="B4084" s="22">
        <v>1000673</v>
      </c>
      <c r="C4084" s="23" t="s">
        <v>3548</v>
      </c>
      <c r="D4084" s="23" t="str">
        <f>VLOOKUP(B4084,'5b'!$B$4:$E$904,2,FALSE)</f>
        <v>M</v>
      </c>
      <c r="E4084" s="23" t="str">
        <f>INDEX(Table,MATCH('Classwork 5'!B4084,'5b'!$B$4:$B$904,0),3)</f>
        <v>26-35</v>
      </c>
      <c r="F4084" s="23">
        <f>INDEX(Table,MATCH('Classwork 5'!B4084,'5b'!$B$4:$B$904,0),4)</f>
        <v>20</v>
      </c>
      <c r="G4084" s="23">
        <v>4</v>
      </c>
      <c r="H4084" s="24">
        <v>1497</v>
      </c>
    </row>
    <row r="4085" spans="2:8" x14ac:dyDescent="0.3">
      <c r="B4085" s="22">
        <v>1000674</v>
      </c>
      <c r="C4085" s="23" t="s">
        <v>2375</v>
      </c>
      <c r="D4085" s="23" t="str">
        <f>VLOOKUP(B4085,'5b'!$B$4:$E$904,2,FALSE)</f>
        <v>M</v>
      </c>
      <c r="E4085" s="23" t="str">
        <f>INDEX(Table,MATCH('Classwork 5'!B4085,'5b'!$B$4:$B$904,0),3)</f>
        <v>26-35</v>
      </c>
      <c r="F4085" s="23">
        <f>INDEX(Table,MATCH('Classwork 5'!B4085,'5b'!$B$4:$B$904,0),4)</f>
        <v>17</v>
      </c>
      <c r="G4085" s="23">
        <v>5</v>
      </c>
      <c r="H4085" s="24">
        <v>6880</v>
      </c>
    </row>
    <row r="4086" spans="2:8" x14ac:dyDescent="0.3">
      <c r="B4086" s="22">
        <v>1000674</v>
      </c>
      <c r="C4086" s="23" t="s">
        <v>2970</v>
      </c>
      <c r="D4086" s="23" t="str">
        <f>VLOOKUP(B4086,'5b'!$B$4:$E$904,2,FALSE)</f>
        <v>M</v>
      </c>
      <c r="E4086" s="23" t="str">
        <f>INDEX(Table,MATCH('Classwork 5'!B4086,'5b'!$B$4:$B$904,0),3)</f>
        <v>26-35</v>
      </c>
      <c r="F4086" s="23">
        <f>INDEX(Table,MATCH('Classwork 5'!B4086,'5b'!$B$4:$B$904,0),4)</f>
        <v>17</v>
      </c>
      <c r="G4086" s="23">
        <v>5</v>
      </c>
      <c r="H4086" s="24">
        <v>8647</v>
      </c>
    </row>
    <row r="4087" spans="2:8" x14ac:dyDescent="0.3">
      <c r="B4087" s="22">
        <v>1000674</v>
      </c>
      <c r="C4087" s="23" t="s">
        <v>2284</v>
      </c>
      <c r="D4087" s="23" t="str">
        <f>VLOOKUP(B4087,'5b'!$B$4:$E$904,2,FALSE)</f>
        <v>M</v>
      </c>
      <c r="E4087" s="23" t="str">
        <f>INDEX(Table,MATCH('Classwork 5'!B4087,'5b'!$B$4:$B$904,0),3)</f>
        <v>26-35</v>
      </c>
      <c r="F4087" s="23">
        <f>INDEX(Table,MATCH('Classwork 5'!B4087,'5b'!$B$4:$B$904,0),4)</f>
        <v>17</v>
      </c>
      <c r="G4087" s="23">
        <v>1</v>
      </c>
      <c r="H4087" s="24">
        <v>19348</v>
      </c>
    </row>
    <row r="4088" spans="2:8" x14ac:dyDescent="0.3">
      <c r="B4088" s="22">
        <v>1000674</v>
      </c>
      <c r="C4088" s="23" t="s">
        <v>2020</v>
      </c>
      <c r="D4088" s="23" t="str">
        <f>VLOOKUP(B4088,'5b'!$B$4:$E$904,2,FALSE)</f>
        <v>M</v>
      </c>
      <c r="E4088" s="23" t="str">
        <f>INDEX(Table,MATCH('Classwork 5'!B4088,'5b'!$B$4:$B$904,0),3)</f>
        <v>26-35</v>
      </c>
      <c r="F4088" s="23">
        <f>INDEX(Table,MATCH('Classwork 5'!B4088,'5b'!$B$4:$B$904,0),4)</f>
        <v>17</v>
      </c>
      <c r="G4088" s="23">
        <v>1</v>
      </c>
      <c r="H4088" s="24">
        <v>15572</v>
      </c>
    </row>
    <row r="4089" spans="2:8" x14ac:dyDescent="0.3">
      <c r="B4089" s="22">
        <v>1000675</v>
      </c>
      <c r="C4089" s="23" t="s">
        <v>2286</v>
      </c>
      <c r="D4089" s="23" t="str">
        <f>VLOOKUP(B4089,'5b'!$B$4:$E$904,2,FALSE)</f>
        <v>M</v>
      </c>
      <c r="E4089" s="23" t="str">
        <f>INDEX(Table,MATCH('Classwork 5'!B4089,'5b'!$B$4:$B$904,0),3)</f>
        <v>26-35</v>
      </c>
      <c r="F4089" s="23">
        <f>INDEX(Table,MATCH('Classwork 5'!B4089,'5b'!$B$4:$B$904,0),4)</f>
        <v>20</v>
      </c>
      <c r="G4089" s="23">
        <v>5</v>
      </c>
      <c r="H4089" s="24">
        <v>8689</v>
      </c>
    </row>
    <row r="4090" spans="2:8" x14ac:dyDescent="0.3">
      <c r="B4090" s="22">
        <v>1000675</v>
      </c>
      <c r="C4090" s="23" t="s">
        <v>2689</v>
      </c>
      <c r="D4090" s="23" t="str">
        <f>VLOOKUP(B4090,'5b'!$B$4:$E$904,2,FALSE)</f>
        <v>M</v>
      </c>
      <c r="E4090" s="23" t="str">
        <f>INDEX(Table,MATCH('Classwork 5'!B4090,'5b'!$B$4:$B$904,0),3)</f>
        <v>26-35</v>
      </c>
      <c r="F4090" s="23">
        <f>INDEX(Table,MATCH('Classwork 5'!B4090,'5b'!$B$4:$B$904,0),4)</f>
        <v>20</v>
      </c>
      <c r="G4090" s="23">
        <v>8</v>
      </c>
      <c r="H4090" s="24">
        <v>5898</v>
      </c>
    </row>
    <row r="4091" spans="2:8" x14ac:dyDescent="0.3">
      <c r="B4091" s="22">
        <v>1000676</v>
      </c>
      <c r="C4091" s="23" t="s">
        <v>2286</v>
      </c>
      <c r="D4091" s="23" t="str">
        <f>VLOOKUP(B4091,'5b'!$B$4:$E$904,2,FALSE)</f>
        <v>M</v>
      </c>
      <c r="E4091" s="23" t="str">
        <f>INDEX(Table,MATCH('Classwork 5'!B4091,'5b'!$B$4:$B$904,0),3)</f>
        <v>18-25</v>
      </c>
      <c r="F4091" s="23">
        <f>INDEX(Table,MATCH('Classwork 5'!B4091,'5b'!$B$4:$B$904,0),4)</f>
        <v>16</v>
      </c>
      <c r="G4091" s="23">
        <v>5</v>
      </c>
      <c r="H4091" s="24">
        <v>8714</v>
      </c>
    </row>
    <row r="4092" spans="2:8" x14ac:dyDescent="0.3">
      <c r="B4092" s="22">
        <v>1000676</v>
      </c>
      <c r="C4092" s="23" t="s">
        <v>2456</v>
      </c>
      <c r="D4092" s="23" t="str">
        <f>VLOOKUP(B4092,'5b'!$B$4:$E$904,2,FALSE)</f>
        <v>M</v>
      </c>
      <c r="E4092" s="23" t="str">
        <f>INDEX(Table,MATCH('Classwork 5'!B4092,'5b'!$B$4:$B$904,0),3)</f>
        <v>18-25</v>
      </c>
      <c r="F4092" s="23">
        <f>INDEX(Table,MATCH('Classwork 5'!B4092,'5b'!$B$4:$B$904,0),4)</f>
        <v>16</v>
      </c>
      <c r="G4092" s="23">
        <v>5</v>
      </c>
      <c r="H4092" s="24">
        <v>7006</v>
      </c>
    </row>
    <row r="4093" spans="2:8" x14ac:dyDescent="0.3">
      <c r="B4093" s="22">
        <v>1000676</v>
      </c>
      <c r="C4093" s="23" t="s">
        <v>3549</v>
      </c>
      <c r="D4093" s="23" t="str">
        <f>VLOOKUP(B4093,'5b'!$B$4:$E$904,2,FALSE)</f>
        <v>M</v>
      </c>
      <c r="E4093" s="23" t="str">
        <f>INDEX(Table,MATCH('Classwork 5'!B4093,'5b'!$B$4:$B$904,0),3)</f>
        <v>18-25</v>
      </c>
      <c r="F4093" s="23">
        <f>INDEX(Table,MATCH('Classwork 5'!B4093,'5b'!$B$4:$B$904,0),4)</f>
        <v>16</v>
      </c>
      <c r="G4093" s="23">
        <v>5</v>
      </c>
      <c r="H4093" s="24">
        <v>3709</v>
      </c>
    </row>
    <row r="4094" spans="2:8" x14ac:dyDescent="0.3">
      <c r="B4094" s="22">
        <v>1000676</v>
      </c>
      <c r="C4094" s="23" t="s">
        <v>3168</v>
      </c>
      <c r="D4094" s="23" t="str">
        <f>VLOOKUP(B4094,'5b'!$B$4:$E$904,2,FALSE)</f>
        <v>M</v>
      </c>
      <c r="E4094" s="23" t="str">
        <f>INDEX(Table,MATCH('Classwork 5'!B4094,'5b'!$B$4:$B$904,0),3)</f>
        <v>18-25</v>
      </c>
      <c r="F4094" s="23">
        <f>INDEX(Table,MATCH('Classwork 5'!B4094,'5b'!$B$4:$B$904,0),4)</f>
        <v>16</v>
      </c>
      <c r="G4094" s="23">
        <v>5</v>
      </c>
      <c r="H4094" s="24">
        <v>5267</v>
      </c>
    </row>
    <row r="4095" spans="2:8" x14ac:dyDescent="0.3">
      <c r="B4095" s="22">
        <v>1000676</v>
      </c>
      <c r="C4095" s="23" t="s">
        <v>2017</v>
      </c>
      <c r="D4095" s="23" t="str">
        <f>VLOOKUP(B4095,'5b'!$B$4:$E$904,2,FALSE)</f>
        <v>M</v>
      </c>
      <c r="E4095" s="23" t="str">
        <f>INDEX(Table,MATCH('Classwork 5'!B4095,'5b'!$B$4:$B$904,0),3)</f>
        <v>18-25</v>
      </c>
      <c r="F4095" s="23">
        <f>INDEX(Table,MATCH('Classwork 5'!B4095,'5b'!$B$4:$B$904,0),4)</f>
        <v>16</v>
      </c>
      <c r="G4095" s="23">
        <v>5</v>
      </c>
      <c r="H4095" s="24">
        <v>5192</v>
      </c>
    </row>
    <row r="4096" spans="2:8" x14ac:dyDescent="0.3">
      <c r="B4096" s="22">
        <v>1000676</v>
      </c>
      <c r="C4096" s="23" t="s">
        <v>2989</v>
      </c>
      <c r="D4096" s="23" t="str">
        <f>VLOOKUP(B4096,'5b'!$B$4:$E$904,2,FALSE)</f>
        <v>M</v>
      </c>
      <c r="E4096" s="23" t="str">
        <f>INDEX(Table,MATCH('Classwork 5'!B4096,'5b'!$B$4:$B$904,0),3)</f>
        <v>18-25</v>
      </c>
      <c r="F4096" s="23">
        <f>INDEX(Table,MATCH('Classwork 5'!B4096,'5b'!$B$4:$B$904,0),4)</f>
        <v>16</v>
      </c>
      <c r="G4096" s="23">
        <v>5</v>
      </c>
      <c r="H4096" s="24">
        <v>3702</v>
      </c>
    </row>
    <row r="4097" spans="2:8" x14ac:dyDescent="0.3">
      <c r="B4097" s="22">
        <v>1000676</v>
      </c>
      <c r="C4097" s="23" t="s">
        <v>3550</v>
      </c>
      <c r="D4097" s="23" t="str">
        <f>VLOOKUP(B4097,'5b'!$B$4:$E$904,2,FALSE)</f>
        <v>M</v>
      </c>
      <c r="E4097" s="23" t="str">
        <f>INDEX(Table,MATCH('Classwork 5'!B4097,'5b'!$B$4:$B$904,0),3)</f>
        <v>18-25</v>
      </c>
      <c r="F4097" s="23">
        <f>INDEX(Table,MATCH('Classwork 5'!B4097,'5b'!$B$4:$B$904,0),4)</f>
        <v>16</v>
      </c>
      <c r="G4097" s="23">
        <v>5</v>
      </c>
      <c r="H4097" s="24">
        <v>3516</v>
      </c>
    </row>
    <row r="4098" spans="2:8" x14ac:dyDescent="0.3">
      <c r="B4098" s="22">
        <v>1000676</v>
      </c>
      <c r="C4098" s="23" t="s">
        <v>3551</v>
      </c>
      <c r="D4098" s="23" t="str">
        <f>VLOOKUP(B4098,'5b'!$B$4:$E$904,2,FALSE)</f>
        <v>M</v>
      </c>
      <c r="E4098" s="23" t="str">
        <f>INDEX(Table,MATCH('Classwork 5'!B4098,'5b'!$B$4:$B$904,0),3)</f>
        <v>18-25</v>
      </c>
      <c r="F4098" s="23">
        <f>INDEX(Table,MATCH('Classwork 5'!B4098,'5b'!$B$4:$B$904,0),4)</f>
        <v>16</v>
      </c>
      <c r="G4098" s="23">
        <v>5</v>
      </c>
      <c r="H4098" s="24">
        <v>5184</v>
      </c>
    </row>
    <row r="4099" spans="2:8" x14ac:dyDescent="0.3">
      <c r="B4099" s="22">
        <v>1000676</v>
      </c>
      <c r="C4099" s="23" t="s">
        <v>1977</v>
      </c>
      <c r="D4099" s="23" t="str">
        <f>VLOOKUP(B4099,'5b'!$B$4:$E$904,2,FALSE)</f>
        <v>M</v>
      </c>
      <c r="E4099" s="23" t="str">
        <f>INDEX(Table,MATCH('Classwork 5'!B4099,'5b'!$B$4:$B$904,0),3)</f>
        <v>18-25</v>
      </c>
      <c r="F4099" s="23">
        <f>INDEX(Table,MATCH('Classwork 5'!B4099,'5b'!$B$4:$B$904,0),4)</f>
        <v>16</v>
      </c>
      <c r="G4099" s="23">
        <v>5</v>
      </c>
      <c r="H4099" s="24">
        <v>5325</v>
      </c>
    </row>
    <row r="4100" spans="2:8" x14ac:dyDescent="0.3">
      <c r="B4100" s="22">
        <v>1000676</v>
      </c>
      <c r="C4100" s="23" t="s">
        <v>2661</v>
      </c>
      <c r="D4100" s="23" t="str">
        <f>VLOOKUP(B4100,'5b'!$B$4:$E$904,2,FALSE)</f>
        <v>M</v>
      </c>
      <c r="E4100" s="23" t="str">
        <f>INDEX(Table,MATCH('Classwork 5'!B4100,'5b'!$B$4:$B$904,0),3)</f>
        <v>18-25</v>
      </c>
      <c r="F4100" s="23">
        <f>INDEX(Table,MATCH('Classwork 5'!B4100,'5b'!$B$4:$B$904,0),4)</f>
        <v>16</v>
      </c>
      <c r="G4100" s="23">
        <v>8</v>
      </c>
      <c r="H4100" s="24">
        <v>5961</v>
      </c>
    </row>
    <row r="4101" spans="2:8" x14ac:dyDescent="0.3">
      <c r="B4101" s="22">
        <v>1000676</v>
      </c>
      <c r="C4101" s="23" t="s">
        <v>2580</v>
      </c>
      <c r="D4101" s="23" t="str">
        <f>VLOOKUP(B4101,'5b'!$B$4:$E$904,2,FALSE)</f>
        <v>M</v>
      </c>
      <c r="E4101" s="23" t="str">
        <f>INDEX(Table,MATCH('Classwork 5'!B4101,'5b'!$B$4:$B$904,0),3)</f>
        <v>18-25</v>
      </c>
      <c r="F4101" s="23">
        <f>INDEX(Table,MATCH('Classwork 5'!B4101,'5b'!$B$4:$B$904,0),4)</f>
        <v>16</v>
      </c>
      <c r="G4101" s="23">
        <v>8</v>
      </c>
      <c r="H4101" s="24">
        <v>7947</v>
      </c>
    </row>
    <row r="4102" spans="2:8" x14ac:dyDescent="0.3">
      <c r="B4102" s="22">
        <v>1000676</v>
      </c>
      <c r="C4102" s="23" t="s">
        <v>3552</v>
      </c>
      <c r="D4102" s="23" t="str">
        <f>VLOOKUP(B4102,'5b'!$B$4:$E$904,2,FALSE)</f>
        <v>M</v>
      </c>
      <c r="E4102" s="23" t="str">
        <f>INDEX(Table,MATCH('Classwork 5'!B4102,'5b'!$B$4:$B$904,0),3)</f>
        <v>18-25</v>
      </c>
      <c r="F4102" s="23">
        <f>INDEX(Table,MATCH('Classwork 5'!B4102,'5b'!$B$4:$B$904,0),4)</f>
        <v>16</v>
      </c>
      <c r="G4102" s="23">
        <v>8</v>
      </c>
      <c r="H4102" s="24">
        <v>8045</v>
      </c>
    </row>
    <row r="4103" spans="2:8" x14ac:dyDescent="0.3">
      <c r="B4103" s="22">
        <v>1000676</v>
      </c>
      <c r="C4103" s="23" t="s">
        <v>3374</v>
      </c>
      <c r="D4103" s="23" t="str">
        <f>VLOOKUP(B4103,'5b'!$B$4:$E$904,2,FALSE)</f>
        <v>M</v>
      </c>
      <c r="E4103" s="23" t="str">
        <f>INDEX(Table,MATCH('Classwork 5'!B4103,'5b'!$B$4:$B$904,0),3)</f>
        <v>18-25</v>
      </c>
      <c r="F4103" s="23">
        <f>INDEX(Table,MATCH('Classwork 5'!B4103,'5b'!$B$4:$B$904,0),4)</f>
        <v>16</v>
      </c>
      <c r="G4103" s="23">
        <v>6</v>
      </c>
      <c r="H4103" s="24">
        <v>16021</v>
      </c>
    </row>
    <row r="4104" spans="2:8" x14ac:dyDescent="0.3">
      <c r="B4104" s="22">
        <v>1000676</v>
      </c>
      <c r="C4104" s="23" t="s">
        <v>2852</v>
      </c>
      <c r="D4104" s="23" t="str">
        <f>VLOOKUP(B4104,'5b'!$B$4:$E$904,2,FALSE)</f>
        <v>M</v>
      </c>
      <c r="E4104" s="23" t="str">
        <f>INDEX(Table,MATCH('Classwork 5'!B4104,'5b'!$B$4:$B$904,0),3)</f>
        <v>18-25</v>
      </c>
      <c r="F4104" s="23">
        <f>INDEX(Table,MATCH('Classwork 5'!B4104,'5b'!$B$4:$B$904,0),4)</f>
        <v>16</v>
      </c>
      <c r="G4104" s="23">
        <v>8</v>
      </c>
      <c r="H4104" s="24">
        <v>8044</v>
      </c>
    </row>
    <row r="4105" spans="2:8" x14ac:dyDescent="0.3">
      <c r="B4105" s="22">
        <v>1000676</v>
      </c>
      <c r="C4105" s="23" t="s">
        <v>3553</v>
      </c>
      <c r="D4105" s="23" t="str">
        <f>VLOOKUP(B4105,'5b'!$B$4:$E$904,2,FALSE)</f>
        <v>M</v>
      </c>
      <c r="E4105" s="23" t="str">
        <f>INDEX(Table,MATCH('Classwork 5'!B4105,'5b'!$B$4:$B$904,0),3)</f>
        <v>18-25</v>
      </c>
      <c r="F4105" s="23">
        <f>INDEX(Table,MATCH('Classwork 5'!B4105,'5b'!$B$4:$B$904,0),4)</f>
        <v>16</v>
      </c>
      <c r="G4105" s="23">
        <v>8</v>
      </c>
      <c r="H4105" s="24">
        <v>8122</v>
      </c>
    </row>
    <row r="4106" spans="2:8" x14ac:dyDescent="0.3">
      <c r="B4106" s="22">
        <v>1000676</v>
      </c>
      <c r="C4106" s="23" t="s">
        <v>2646</v>
      </c>
      <c r="D4106" s="23" t="str">
        <f>VLOOKUP(B4106,'5b'!$B$4:$E$904,2,FALSE)</f>
        <v>M</v>
      </c>
      <c r="E4106" s="23" t="str">
        <f>INDEX(Table,MATCH('Classwork 5'!B4106,'5b'!$B$4:$B$904,0),3)</f>
        <v>18-25</v>
      </c>
      <c r="F4106" s="23">
        <f>INDEX(Table,MATCH('Classwork 5'!B4106,'5b'!$B$4:$B$904,0),4)</f>
        <v>16</v>
      </c>
      <c r="G4106" s="23">
        <v>1</v>
      </c>
      <c r="H4106" s="24">
        <v>15167</v>
      </c>
    </row>
    <row r="4107" spans="2:8" x14ac:dyDescent="0.3">
      <c r="B4107" s="22">
        <v>1000676</v>
      </c>
      <c r="C4107" s="23" t="s">
        <v>2994</v>
      </c>
      <c r="D4107" s="23" t="str">
        <f>VLOOKUP(B4107,'5b'!$B$4:$E$904,2,FALSE)</f>
        <v>M</v>
      </c>
      <c r="E4107" s="23" t="str">
        <f>INDEX(Table,MATCH('Classwork 5'!B4107,'5b'!$B$4:$B$904,0),3)</f>
        <v>18-25</v>
      </c>
      <c r="F4107" s="23">
        <f>INDEX(Table,MATCH('Classwork 5'!B4107,'5b'!$B$4:$B$904,0),4)</f>
        <v>16</v>
      </c>
      <c r="G4107" s="23">
        <v>8</v>
      </c>
      <c r="H4107" s="24">
        <v>4090</v>
      </c>
    </row>
    <row r="4108" spans="2:8" x14ac:dyDescent="0.3">
      <c r="B4108" s="22">
        <v>1000676</v>
      </c>
      <c r="C4108" s="23" t="s">
        <v>3554</v>
      </c>
      <c r="D4108" s="23" t="str">
        <f>VLOOKUP(B4108,'5b'!$B$4:$E$904,2,FALSE)</f>
        <v>M</v>
      </c>
      <c r="E4108" s="23" t="str">
        <f>INDEX(Table,MATCH('Classwork 5'!B4108,'5b'!$B$4:$B$904,0),3)</f>
        <v>18-25</v>
      </c>
      <c r="F4108" s="23">
        <f>INDEX(Table,MATCH('Classwork 5'!B4108,'5b'!$B$4:$B$904,0),4)</f>
        <v>16</v>
      </c>
      <c r="G4108" s="23">
        <v>8</v>
      </c>
      <c r="H4108" s="24">
        <v>8109</v>
      </c>
    </row>
    <row r="4109" spans="2:8" x14ac:dyDescent="0.3">
      <c r="B4109" s="22">
        <v>1000676</v>
      </c>
      <c r="C4109" s="23" t="s">
        <v>3532</v>
      </c>
      <c r="D4109" s="23" t="str">
        <f>VLOOKUP(B4109,'5b'!$B$4:$E$904,2,FALSE)</f>
        <v>M</v>
      </c>
      <c r="E4109" s="23" t="str">
        <f>INDEX(Table,MATCH('Classwork 5'!B4109,'5b'!$B$4:$B$904,0),3)</f>
        <v>18-25</v>
      </c>
      <c r="F4109" s="23">
        <f>INDEX(Table,MATCH('Classwork 5'!B4109,'5b'!$B$4:$B$904,0),4)</f>
        <v>16</v>
      </c>
      <c r="G4109" s="23">
        <v>2</v>
      </c>
      <c r="H4109" s="24">
        <v>6427</v>
      </c>
    </row>
    <row r="4110" spans="2:8" x14ac:dyDescent="0.3">
      <c r="B4110" s="22">
        <v>1000677</v>
      </c>
      <c r="C4110" s="23" t="s">
        <v>2272</v>
      </c>
      <c r="D4110" s="23" t="str">
        <f>VLOOKUP(B4110,'5b'!$B$4:$E$904,2,FALSE)</f>
        <v>M</v>
      </c>
      <c r="E4110" s="23" t="str">
        <f>INDEX(Table,MATCH('Classwork 5'!B4110,'5b'!$B$4:$B$904,0),3)</f>
        <v>51-55</v>
      </c>
      <c r="F4110" s="23">
        <f>INDEX(Table,MATCH('Classwork 5'!B4110,'5b'!$B$4:$B$904,0),4)</f>
        <v>2</v>
      </c>
      <c r="G4110" s="23">
        <v>5</v>
      </c>
      <c r="H4110" s="24">
        <v>8902</v>
      </c>
    </row>
    <row r="4111" spans="2:8" x14ac:dyDescent="0.3">
      <c r="B4111" s="22">
        <v>1000677</v>
      </c>
      <c r="C4111" s="23" t="s">
        <v>2532</v>
      </c>
      <c r="D4111" s="23" t="str">
        <f>VLOOKUP(B4111,'5b'!$B$4:$E$904,2,FALSE)</f>
        <v>M</v>
      </c>
      <c r="E4111" s="23" t="str">
        <f>INDEX(Table,MATCH('Classwork 5'!B4111,'5b'!$B$4:$B$904,0),3)</f>
        <v>51-55</v>
      </c>
      <c r="F4111" s="23">
        <f>INDEX(Table,MATCH('Classwork 5'!B4111,'5b'!$B$4:$B$904,0),4)</f>
        <v>2</v>
      </c>
      <c r="G4111" s="23">
        <v>6</v>
      </c>
      <c r="H4111" s="24">
        <v>16479</v>
      </c>
    </row>
    <row r="4112" spans="2:8" x14ac:dyDescent="0.3">
      <c r="B4112" s="22">
        <v>1000677</v>
      </c>
      <c r="C4112" s="23" t="s">
        <v>3555</v>
      </c>
      <c r="D4112" s="23" t="str">
        <f>VLOOKUP(B4112,'5b'!$B$4:$E$904,2,FALSE)</f>
        <v>M</v>
      </c>
      <c r="E4112" s="23" t="str">
        <f>INDEX(Table,MATCH('Classwork 5'!B4112,'5b'!$B$4:$B$904,0),3)</f>
        <v>51-55</v>
      </c>
      <c r="F4112" s="23">
        <f>INDEX(Table,MATCH('Classwork 5'!B4112,'5b'!$B$4:$B$904,0),4)</f>
        <v>2</v>
      </c>
      <c r="G4112" s="23">
        <v>8</v>
      </c>
      <c r="H4112" s="24">
        <v>5862</v>
      </c>
    </row>
    <row r="4113" spans="2:8" x14ac:dyDescent="0.3">
      <c r="B4113" s="22">
        <v>1000677</v>
      </c>
      <c r="C4113" s="23" t="s">
        <v>3352</v>
      </c>
      <c r="D4113" s="23" t="str">
        <f>VLOOKUP(B4113,'5b'!$B$4:$E$904,2,FALSE)</f>
        <v>M</v>
      </c>
      <c r="E4113" s="23" t="str">
        <f>INDEX(Table,MATCH('Classwork 5'!B4113,'5b'!$B$4:$B$904,0),3)</f>
        <v>51-55</v>
      </c>
      <c r="F4113" s="23">
        <f>INDEX(Table,MATCH('Classwork 5'!B4113,'5b'!$B$4:$B$904,0),4)</f>
        <v>2</v>
      </c>
      <c r="G4113" s="23">
        <v>13</v>
      </c>
      <c r="H4113" s="24">
        <v>948</v>
      </c>
    </row>
    <row r="4114" spans="2:8" x14ac:dyDescent="0.3">
      <c r="B4114" s="22">
        <v>1000677</v>
      </c>
      <c r="C4114" s="23" t="s">
        <v>2011</v>
      </c>
      <c r="D4114" s="23" t="str">
        <f>VLOOKUP(B4114,'5b'!$B$4:$E$904,2,FALSE)</f>
        <v>M</v>
      </c>
      <c r="E4114" s="23" t="str">
        <f>INDEX(Table,MATCH('Classwork 5'!B4114,'5b'!$B$4:$B$904,0),3)</f>
        <v>51-55</v>
      </c>
      <c r="F4114" s="23">
        <f>INDEX(Table,MATCH('Classwork 5'!B4114,'5b'!$B$4:$B$904,0),4)</f>
        <v>2</v>
      </c>
      <c r="G4114" s="23">
        <v>1</v>
      </c>
      <c r="H4114" s="24">
        <v>15844</v>
      </c>
    </row>
    <row r="4115" spans="2:8" x14ac:dyDescent="0.3">
      <c r="B4115" s="22">
        <v>1000678</v>
      </c>
      <c r="C4115" s="23" t="s">
        <v>2328</v>
      </c>
      <c r="D4115" s="23" t="str">
        <f>VLOOKUP(B4115,'5b'!$B$4:$E$904,2,FALSE)</f>
        <v>M</v>
      </c>
      <c r="E4115" s="23" t="str">
        <f>INDEX(Table,MATCH('Classwork 5'!B4115,'5b'!$B$4:$B$904,0),3)</f>
        <v>26-35</v>
      </c>
      <c r="F4115" s="23">
        <f>INDEX(Table,MATCH('Classwork 5'!B4115,'5b'!$B$4:$B$904,0),4)</f>
        <v>0</v>
      </c>
      <c r="G4115" s="23">
        <v>3</v>
      </c>
      <c r="H4115" s="24">
        <v>7952</v>
      </c>
    </row>
    <row r="4116" spans="2:8" x14ac:dyDescent="0.3">
      <c r="B4116" s="22">
        <v>1000678</v>
      </c>
      <c r="C4116" s="23" t="s">
        <v>2913</v>
      </c>
      <c r="D4116" s="23" t="str">
        <f>VLOOKUP(B4116,'5b'!$B$4:$E$904,2,FALSE)</f>
        <v>M</v>
      </c>
      <c r="E4116" s="23" t="str">
        <f>INDEX(Table,MATCH('Classwork 5'!B4116,'5b'!$B$4:$B$904,0),3)</f>
        <v>26-35</v>
      </c>
      <c r="F4116" s="23">
        <f>INDEX(Table,MATCH('Classwork 5'!B4116,'5b'!$B$4:$B$904,0),4)</f>
        <v>0</v>
      </c>
      <c r="G4116" s="23">
        <v>8</v>
      </c>
      <c r="H4116" s="24">
        <v>9702</v>
      </c>
    </row>
    <row r="4117" spans="2:8" x14ac:dyDescent="0.3">
      <c r="B4117" s="22">
        <v>1000678</v>
      </c>
      <c r="C4117" s="23" t="s">
        <v>2089</v>
      </c>
      <c r="D4117" s="23" t="str">
        <f>VLOOKUP(B4117,'5b'!$B$4:$E$904,2,FALSE)</f>
        <v>M</v>
      </c>
      <c r="E4117" s="23" t="str">
        <f>INDEX(Table,MATCH('Classwork 5'!B4117,'5b'!$B$4:$B$904,0),3)</f>
        <v>26-35</v>
      </c>
      <c r="F4117" s="23">
        <f>INDEX(Table,MATCH('Classwork 5'!B4117,'5b'!$B$4:$B$904,0),4)</f>
        <v>0</v>
      </c>
      <c r="G4117" s="23">
        <v>5</v>
      </c>
      <c r="H4117" s="24">
        <v>6977</v>
      </c>
    </row>
    <row r="4118" spans="2:8" x14ac:dyDescent="0.3">
      <c r="B4118" s="22">
        <v>1000678</v>
      </c>
      <c r="C4118" s="23" t="s">
        <v>2139</v>
      </c>
      <c r="D4118" s="23" t="str">
        <f>VLOOKUP(B4118,'5b'!$B$4:$E$904,2,FALSE)</f>
        <v>M</v>
      </c>
      <c r="E4118" s="23" t="str">
        <f>INDEX(Table,MATCH('Classwork 5'!B4118,'5b'!$B$4:$B$904,0),3)</f>
        <v>26-35</v>
      </c>
      <c r="F4118" s="23">
        <f>INDEX(Table,MATCH('Classwork 5'!B4118,'5b'!$B$4:$B$904,0),4)</f>
        <v>0</v>
      </c>
      <c r="G4118" s="23">
        <v>1</v>
      </c>
      <c r="H4118" s="24">
        <v>15883</v>
      </c>
    </row>
    <row r="4119" spans="2:8" x14ac:dyDescent="0.3">
      <c r="B4119" s="22">
        <v>1000678</v>
      </c>
      <c r="C4119" s="23" t="s">
        <v>2248</v>
      </c>
      <c r="D4119" s="23" t="str">
        <f>VLOOKUP(B4119,'5b'!$B$4:$E$904,2,FALSE)</f>
        <v>M</v>
      </c>
      <c r="E4119" s="23" t="str">
        <f>INDEX(Table,MATCH('Classwork 5'!B4119,'5b'!$B$4:$B$904,0),3)</f>
        <v>26-35</v>
      </c>
      <c r="F4119" s="23">
        <f>INDEX(Table,MATCH('Classwork 5'!B4119,'5b'!$B$4:$B$904,0),4)</f>
        <v>0</v>
      </c>
      <c r="G4119" s="23">
        <v>5</v>
      </c>
      <c r="H4119" s="24">
        <v>7112</v>
      </c>
    </row>
    <row r="4120" spans="2:8" x14ac:dyDescent="0.3">
      <c r="B4120" s="22">
        <v>1000678</v>
      </c>
      <c r="C4120" s="23" t="s">
        <v>3556</v>
      </c>
      <c r="D4120" s="23" t="str">
        <f>VLOOKUP(B4120,'5b'!$B$4:$E$904,2,FALSE)</f>
        <v>M</v>
      </c>
      <c r="E4120" s="23" t="str">
        <f>INDEX(Table,MATCH('Classwork 5'!B4120,'5b'!$B$4:$B$904,0),3)</f>
        <v>26-35</v>
      </c>
      <c r="F4120" s="23">
        <f>INDEX(Table,MATCH('Classwork 5'!B4120,'5b'!$B$4:$B$904,0),4)</f>
        <v>0</v>
      </c>
      <c r="G4120" s="23">
        <v>3</v>
      </c>
      <c r="H4120" s="24">
        <v>11012</v>
      </c>
    </row>
    <row r="4121" spans="2:8" x14ac:dyDescent="0.3">
      <c r="B4121" s="22">
        <v>1000678</v>
      </c>
      <c r="C4121" s="23" t="s">
        <v>3557</v>
      </c>
      <c r="D4121" s="23" t="str">
        <f>VLOOKUP(B4121,'5b'!$B$4:$E$904,2,FALSE)</f>
        <v>M</v>
      </c>
      <c r="E4121" s="23" t="str">
        <f>INDEX(Table,MATCH('Classwork 5'!B4121,'5b'!$B$4:$B$904,0),3)</f>
        <v>26-35</v>
      </c>
      <c r="F4121" s="23">
        <f>INDEX(Table,MATCH('Classwork 5'!B4121,'5b'!$B$4:$B$904,0),4)</f>
        <v>0</v>
      </c>
      <c r="G4121" s="23">
        <v>8</v>
      </c>
      <c r="H4121" s="24">
        <v>5839</v>
      </c>
    </row>
    <row r="4122" spans="2:8" x14ac:dyDescent="0.3">
      <c r="B4122" s="22">
        <v>1000678</v>
      </c>
      <c r="C4122" s="23" t="s">
        <v>2269</v>
      </c>
      <c r="D4122" s="23" t="str">
        <f>VLOOKUP(B4122,'5b'!$B$4:$E$904,2,FALSE)</f>
        <v>M</v>
      </c>
      <c r="E4122" s="23" t="str">
        <f>INDEX(Table,MATCH('Classwork 5'!B4122,'5b'!$B$4:$B$904,0),3)</f>
        <v>26-35</v>
      </c>
      <c r="F4122" s="23">
        <f>INDEX(Table,MATCH('Classwork 5'!B4122,'5b'!$B$4:$B$904,0),4)</f>
        <v>0</v>
      </c>
      <c r="G4122" s="23">
        <v>8</v>
      </c>
      <c r="H4122" s="24">
        <v>5841</v>
      </c>
    </row>
    <row r="4123" spans="2:8" x14ac:dyDescent="0.3">
      <c r="B4123" s="22">
        <v>1000678</v>
      </c>
      <c r="C4123" s="23" t="s">
        <v>1971</v>
      </c>
      <c r="D4123" s="23" t="str">
        <f>VLOOKUP(B4123,'5b'!$B$4:$E$904,2,FALSE)</f>
        <v>M</v>
      </c>
      <c r="E4123" s="23" t="str">
        <f>INDEX(Table,MATCH('Classwork 5'!B4123,'5b'!$B$4:$B$904,0),3)</f>
        <v>26-35</v>
      </c>
      <c r="F4123" s="23">
        <f>INDEX(Table,MATCH('Classwork 5'!B4123,'5b'!$B$4:$B$904,0),4)</f>
        <v>0</v>
      </c>
      <c r="G4123" s="23">
        <v>2</v>
      </c>
      <c r="H4123" s="24">
        <v>13091</v>
      </c>
    </row>
    <row r="4124" spans="2:8" x14ac:dyDescent="0.3">
      <c r="B4124" s="22">
        <v>1000678</v>
      </c>
      <c r="C4124" s="23" t="s">
        <v>2742</v>
      </c>
      <c r="D4124" s="23" t="str">
        <f>VLOOKUP(B4124,'5b'!$B$4:$E$904,2,FALSE)</f>
        <v>M</v>
      </c>
      <c r="E4124" s="23" t="str">
        <f>INDEX(Table,MATCH('Classwork 5'!B4124,'5b'!$B$4:$B$904,0),3)</f>
        <v>26-35</v>
      </c>
      <c r="F4124" s="23">
        <f>INDEX(Table,MATCH('Classwork 5'!B4124,'5b'!$B$4:$B$904,0),4)</f>
        <v>0</v>
      </c>
      <c r="G4124" s="23">
        <v>8</v>
      </c>
      <c r="H4124" s="24">
        <v>5825</v>
      </c>
    </row>
    <row r="4125" spans="2:8" x14ac:dyDescent="0.3">
      <c r="B4125" s="22">
        <v>1000678</v>
      </c>
      <c r="C4125" s="23" t="s">
        <v>3526</v>
      </c>
      <c r="D4125" s="23" t="str">
        <f>VLOOKUP(B4125,'5b'!$B$4:$E$904,2,FALSE)</f>
        <v>M</v>
      </c>
      <c r="E4125" s="23" t="str">
        <f>INDEX(Table,MATCH('Classwork 5'!B4125,'5b'!$B$4:$B$904,0),3)</f>
        <v>26-35</v>
      </c>
      <c r="F4125" s="23">
        <f>INDEX(Table,MATCH('Classwork 5'!B4125,'5b'!$B$4:$B$904,0),4)</f>
        <v>0</v>
      </c>
      <c r="G4125" s="23">
        <v>8</v>
      </c>
      <c r="H4125" s="24">
        <v>7802</v>
      </c>
    </row>
    <row r="4126" spans="2:8" x14ac:dyDescent="0.3">
      <c r="B4126" s="22">
        <v>1000678</v>
      </c>
      <c r="C4126" s="23" t="s">
        <v>3558</v>
      </c>
      <c r="D4126" s="23" t="str">
        <f>VLOOKUP(B4126,'5b'!$B$4:$E$904,2,FALSE)</f>
        <v>M</v>
      </c>
      <c r="E4126" s="23" t="str">
        <f>INDEX(Table,MATCH('Classwork 5'!B4126,'5b'!$B$4:$B$904,0),3)</f>
        <v>26-35</v>
      </c>
      <c r="F4126" s="23">
        <f>INDEX(Table,MATCH('Classwork 5'!B4126,'5b'!$B$4:$B$904,0),4)</f>
        <v>0</v>
      </c>
      <c r="G4126" s="23">
        <v>8</v>
      </c>
      <c r="H4126" s="24">
        <v>7872</v>
      </c>
    </row>
    <row r="4127" spans="2:8" x14ac:dyDescent="0.3">
      <c r="B4127" s="22">
        <v>1000678</v>
      </c>
      <c r="C4127" s="23" t="s">
        <v>3454</v>
      </c>
      <c r="D4127" s="23" t="str">
        <f>VLOOKUP(B4127,'5b'!$B$4:$E$904,2,FALSE)</f>
        <v>M</v>
      </c>
      <c r="E4127" s="23" t="str">
        <f>INDEX(Table,MATCH('Classwork 5'!B4127,'5b'!$B$4:$B$904,0),3)</f>
        <v>26-35</v>
      </c>
      <c r="F4127" s="23">
        <f>INDEX(Table,MATCH('Classwork 5'!B4127,'5b'!$B$4:$B$904,0),4)</f>
        <v>0</v>
      </c>
      <c r="G4127" s="23">
        <v>5</v>
      </c>
      <c r="H4127" s="24">
        <v>5147</v>
      </c>
    </row>
    <row r="4128" spans="2:8" x14ac:dyDescent="0.3">
      <c r="B4128" s="22">
        <v>1000678</v>
      </c>
      <c r="C4128" s="23" t="s">
        <v>2045</v>
      </c>
      <c r="D4128" s="23" t="str">
        <f>VLOOKUP(B4128,'5b'!$B$4:$E$904,2,FALSE)</f>
        <v>M</v>
      </c>
      <c r="E4128" s="23" t="str">
        <f>INDEX(Table,MATCH('Classwork 5'!B4128,'5b'!$B$4:$B$904,0),3)</f>
        <v>26-35</v>
      </c>
      <c r="F4128" s="23">
        <f>INDEX(Table,MATCH('Classwork 5'!B4128,'5b'!$B$4:$B$904,0),4)</f>
        <v>0</v>
      </c>
      <c r="G4128" s="23">
        <v>11</v>
      </c>
      <c r="H4128" s="24">
        <v>4470</v>
      </c>
    </row>
    <row r="4129" spans="2:8" x14ac:dyDescent="0.3">
      <c r="B4129" s="22">
        <v>1000678</v>
      </c>
      <c r="C4129" s="23" t="s">
        <v>3559</v>
      </c>
      <c r="D4129" s="23" t="str">
        <f>VLOOKUP(B4129,'5b'!$B$4:$E$904,2,FALSE)</f>
        <v>M</v>
      </c>
      <c r="E4129" s="23" t="str">
        <f>INDEX(Table,MATCH('Classwork 5'!B4129,'5b'!$B$4:$B$904,0),3)</f>
        <v>26-35</v>
      </c>
      <c r="F4129" s="23">
        <f>INDEX(Table,MATCH('Classwork 5'!B4129,'5b'!$B$4:$B$904,0),4)</f>
        <v>0</v>
      </c>
      <c r="G4129" s="23">
        <v>5</v>
      </c>
      <c r="H4129" s="24">
        <v>5276</v>
      </c>
    </row>
    <row r="4130" spans="2:8" x14ac:dyDescent="0.3">
      <c r="B4130" s="22">
        <v>1000678</v>
      </c>
      <c r="C4130" s="23" t="s">
        <v>3560</v>
      </c>
      <c r="D4130" s="23" t="str">
        <f>VLOOKUP(B4130,'5b'!$B$4:$E$904,2,FALSE)</f>
        <v>M</v>
      </c>
      <c r="E4130" s="23" t="str">
        <f>INDEX(Table,MATCH('Classwork 5'!B4130,'5b'!$B$4:$B$904,0),3)</f>
        <v>26-35</v>
      </c>
      <c r="F4130" s="23">
        <f>INDEX(Table,MATCH('Classwork 5'!B4130,'5b'!$B$4:$B$904,0),4)</f>
        <v>0</v>
      </c>
      <c r="G4130" s="23">
        <v>8</v>
      </c>
      <c r="H4130" s="24">
        <v>5997</v>
      </c>
    </row>
    <row r="4131" spans="2:8" x14ac:dyDescent="0.3">
      <c r="B4131" s="22">
        <v>1000678</v>
      </c>
      <c r="C4131" s="23" t="s">
        <v>3561</v>
      </c>
      <c r="D4131" s="23" t="str">
        <f>VLOOKUP(B4131,'5b'!$B$4:$E$904,2,FALSE)</f>
        <v>M</v>
      </c>
      <c r="E4131" s="23" t="str">
        <f>INDEX(Table,MATCH('Classwork 5'!B4131,'5b'!$B$4:$B$904,0),3)</f>
        <v>26-35</v>
      </c>
      <c r="F4131" s="23">
        <f>INDEX(Table,MATCH('Classwork 5'!B4131,'5b'!$B$4:$B$904,0),4)</f>
        <v>0</v>
      </c>
      <c r="G4131" s="23">
        <v>11</v>
      </c>
      <c r="H4131" s="24">
        <v>4698</v>
      </c>
    </row>
    <row r="4132" spans="2:8" x14ac:dyDescent="0.3">
      <c r="B4132" s="22">
        <v>1000678</v>
      </c>
      <c r="C4132" s="23" t="s">
        <v>3562</v>
      </c>
      <c r="D4132" s="23" t="str">
        <f>VLOOKUP(B4132,'5b'!$B$4:$E$904,2,FALSE)</f>
        <v>M</v>
      </c>
      <c r="E4132" s="23" t="str">
        <f>INDEX(Table,MATCH('Classwork 5'!B4132,'5b'!$B$4:$B$904,0),3)</f>
        <v>26-35</v>
      </c>
      <c r="F4132" s="23">
        <f>INDEX(Table,MATCH('Classwork 5'!B4132,'5b'!$B$4:$B$904,0),4)</f>
        <v>0</v>
      </c>
      <c r="G4132" s="23">
        <v>5</v>
      </c>
      <c r="H4132" s="24">
        <v>6884</v>
      </c>
    </row>
    <row r="4133" spans="2:8" x14ac:dyDescent="0.3">
      <c r="B4133" s="22">
        <v>1000678</v>
      </c>
      <c r="C4133" s="23" t="s">
        <v>2920</v>
      </c>
      <c r="D4133" s="23" t="str">
        <f>VLOOKUP(B4133,'5b'!$B$4:$E$904,2,FALSE)</f>
        <v>M</v>
      </c>
      <c r="E4133" s="23" t="str">
        <f>INDEX(Table,MATCH('Classwork 5'!B4133,'5b'!$B$4:$B$904,0),3)</f>
        <v>26-35</v>
      </c>
      <c r="F4133" s="23">
        <f>INDEX(Table,MATCH('Classwork 5'!B4133,'5b'!$B$4:$B$904,0),4)</f>
        <v>0</v>
      </c>
      <c r="G4133" s="23">
        <v>8</v>
      </c>
      <c r="H4133" s="24">
        <v>6027</v>
      </c>
    </row>
    <row r="4134" spans="2:8" x14ac:dyDescent="0.3">
      <c r="B4134" s="22">
        <v>1000678</v>
      </c>
      <c r="C4134" s="23" t="s">
        <v>3115</v>
      </c>
      <c r="D4134" s="23" t="str">
        <f>VLOOKUP(B4134,'5b'!$B$4:$E$904,2,FALSE)</f>
        <v>M</v>
      </c>
      <c r="E4134" s="23" t="str">
        <f>INDEX(Table,MATCH('Classwork 5'!B4134,'5b'!$B$4:$B$904,0),3)</f>
        <v>26-35</v>
      </c>
      <c r="F4134" s="23">
        <f>INDEX(Table,MATCH('Classwork 5'!B4134,'5b'!$B$4:$B$904,0),4)</f>
        <v>0</v>
      </c>
      <c r="G4134" s="23">
        <v>5</v>
      </c>
      <c r="H4134" s="24">
        <v>7098</v>
      </c>
    </row>
    <row r="4135" spans="2:8" x14ac:dyDescent="0.3">
      <c r="B4135" s="22">
        <v>1000678</v>
      </c>
      <c r="C4135" s="23" t="s">
        <v>2478</v>
      </c>
      <c r="D4135" s="23" t="str">
        <f>VLOOKUP(B4135,'5b'!$B$4:$E$904,2,FALSE)</f>
        <v>M</v>
      </c>
      <c r="E4135" s="23" t="str">
        <f>INDEX(Table,MATCH('Classwork 5'!B4135,'5b'!$B$4:$B$904,0),3)</f>
        <v>26-35</v>
      </c>
      <c r="F4135" s="23">
        <f>INDEX(Table,MATCH('Classwork 5'!B4135,'5b'!$B$4:$B$904,0),4)</f>
        <v>0</v>
      </c>
      <c r="G4135" s="23">
        <v>5</v>
      </c>
      <c r="H4135" s="24">
        <v>6996</v>
      </c>
    </row>
    <row r="4136" spans="2:8" x14ac:dyDescent="0.3">
      <c r="B4136" s="22">
        <v>1000678</v>
      </c>
      <c r="C4136" s="23" t="s">
        <v>2391</v>
      </c>
      <c r="D4136" s="23" t="str">
        <f>VLOOKUP(B4136,'5b'!$B$4:$E$904,2,FALSE)</f>
        <v>M</v>
      </c>
      <c r="E4136" s="23" t="str">
        <f>INDEX(Table,MATCH('Classwork 5'!B4136,'5b'!$B$4:$B$904,0),3)</f>
        <v>26-35</v>
      </c>
      <c r="F4136" s="23">
        <f>INDEX(Table,MATCH('Classwork 5'!B4136,'5b'!$B$4:$B$904,0),4)</f>
        <v>0</v>
      </c>
      <c r="G4136" s="23">
        <v>1</v>
      </c>
      <c r="H4136" s="24">
        <v>15825</v>
      </c>
    </row>
    <row r="4137" spans="2:8" x14ac:dyDescent="0.3">
      <c r="B4137" s="22">
        <v>1000678</v>
      </c>
      <c r="C4137" s="23" t="s">
        <v>3563</v>
      </c>
      <c r="D4137" s="23" t="str">
        <f>VLOOKUP(B4137,'5b'!$B$4:$E$904,2,FALSE)</f>
        <v>M</v>
      </c>
      <c r="E4137" s="23" t="str">
        <f>INDEX(Table,MATCH('Classwork 5'!B4137,'5b'!$B$4:$B$904,0),3)</f>
        <v>26-35</v>
      </c>
      <c r="F4137" s="23">
        <f>INDEX(Table,MATCH('Classwork 5'!B4137,'5b'!$B$4:$B$904,0),4)</f>
        <v>0</v>
      </c>
      <c r="G4137" s="23">
        <v>8</v>
      </c>
      <c r="H4137" s="24">
        <v>8134</v>
      </c>
    </row>
    <row r="4138" spans="2:8" x14ac:dyDescent="0.3">
      <c r="B4138" s="22">
        <v>1000678</v>
      </c>
      <c r="C4138" s="23" t="s">
        <v>2690</v>
      </c>
      <c r="D4138" s="23" t="str">
        <f>VLOOKUP(B4138,'5b'!$B$4:$E$904,2,FALSE)</f>
        <v>M</v>
      </c>
      <c r="E4138" s="23" t="str">
        <f>INDEX(Table,MATCH('Classwork 5'!B4138,'5b'!$B$4:$B$904,0),3)</f>
        <v>26-35</v>
      </c>
      <c r="F4138" s="23">
        <f>INDEX(Table,MATCH('Classwork 5'!B4138,'5b'!$B$4:$B$904,0),4)</f>
        <v>0</v>
      </c>
      <c r="G4138" s="23">
        <v>5</v>
      </c>
      <c r="H4138" s="24">
        <v>6909</v>
      </c>
    </row>
    <row r="4139" spans="2:8" x14ac:dyDescent="0.3">
      <c r="B4139" s="22">
        <v>1000678</v>
      </c>
      <c r="C4139" s="23" t="s">
        <v>3377</v>
      </c>
      <c r="D4139" s="23" t="str">
        <f>VLOOKUP(B4139,'5b'!$B$4:$E$904,2,FALSE)</f>
        <v>M</v>
      </c>
      <c r="E4139" s="23" t="str">
        <f>INDEX(Table,MATCH('Classwork 5'!B4139,'5b'!$B$4:$B$904,0),3)</f>
        <v>26-35</v>
      </c>
      <c r="F4139" s="23">
        <f>INDEX(Table,MATCH('Classwork 5'!B4139,'5b'!$B$4:$B$904,0),4)</f>
        <v>0</v>
      </c>
      <c r="G4139" s="23">
        <v>5</v>
      </c>
      <c r="H4139" s="24">
        <v>6912</v>
      </c>
    </row>
    <row r="4140" spans="2:8" x14ac:dyDescent="0.3">
      <c r="B4140" s="22">
        <v>1000678</v>
      </c>
      <c r="C4140" s="23" t="s">
        <v>2768</v>
      </c>
      <c r="D4140" s="23" t="str">
        <f>VLOOKUP(B4140,'5b'!$B$4:$E$904,2,FALSE)</f>
        <v>M</v>
      </c>
      <c r="E4140" s="23" t="str">
        <f>INDEX(Table,MATCH('Classwork 5'!B4140,'5b'!$B$4:$B$904,0),3)</f>
        <v>26-35</v>
      </c>
      <c r="F4140" s="23">
        <f>INDEX(Table,MATCH('Classwork 5'!B4140,'5b'!$B$4:$B$904,0),4)</f>
        <v>0</v>
      </c>
      <c r="G4140" s="23">
        <v>5</v>
      </c>
      <c r="H4140" s="24">
        <v>3645</v>
      </c>
    </row>
    <row r="4141" spans="2:8" x14ac:dyDescent="0.3">
      <c r="B4141" s="22">
        <v>1000678</v>
      </c>
      <c r="C4141" s="23" t="s">
        <v>2057</v>
      </c>
      <c r="D4141" s="23" t="str">
        <f>VLOOKUP(B4141,'5b'!$B$4:$E$904,2,FALSE)</f>
        <v>M</v>
      </c>
      <c r="E4141" s="23" t="str">
        <f>INDEX(Table,MATCH('Classwork 5'!B4141,'5b'!$B$4:$B$904,0),3)</f>
        <v>26-35</v>
      </c>
      <c r="F4141" s="23">
        <f>INDEX(Table,MATCH('Classwork 5'!B4141,'5b'!$B$4:$B$904,0),4)</f>
        <v>0</v>
      </c>
      <c r="G4141" s="23">
        <v>1</v>
      </c>
      <c r="H4141" s="24">
        <v>8048</v>
      </c>
    </row>
    <row r="4142" spans="2:8" x14ac:dyDescent="0.3">
      <c r="B4142" s="22">
        <v>1000678</v>
      </c>
      <c r="C4142" s="23" t="s">
        <v>2294</v>
      </c>
      <c r="D4142" s="23" t="str">
        <f>VLOOKUP(B4142,'5b'!$B$4:$E$904,2,FALSE)</f>
        <v>M</v>
      </c>
      <c r="E4142" s="23" t="str">
        <f>INDEX(Table,MATCH('Classwork 5'!B4142,'5b'!$B$4:$B$904,0),3)</f>
        <v>26-35</v>
      </c>
      <c r="F4142" s="23">
        <f>INDEX(Table,MATCH('Classwork 5'!B4142,'5b'!$B$4:$B$904,0),4)</f>
        <v>0</v>
      </c>
      <c r="G4142" s="23">
        <v>8</v>
      </c>
      <c r="H4142" s="24">
        <v>5903</v>
      </c>
    </row>
    <row r="4143" spans="2:8" x14ac:dyDescent="0.3">
      <c r="B4143" s="22">
        <v>1000678</v>
      </c>
      <c r="C4143" s="23" t="s">
        <v>3564</v>
      </c>
      <c r="D4143" s="23" t="str">
        <f>VLOOKUP(B4143,'5b'!$B$4:$E$904,2,FALSE)</f>
        <v>M</v>
      </c>
      <c r="E4143" s="23" t="str">
        <f>INDEX(Table,MATCH('Classwork 5'!B4143,'5b'!$B$4:$B$904,0),3)</f>
        <v>26-35</v>
      </c>
      <c r="F4143" s="23">
        <f>INDEX(Table,MATCH('Classwork 5'!B4143,'5b'!$B$4:$B$904,0),4)</f>
        <v>0</v>
      </c>
      <c r="G4143" s="23">
        <v>1</v>
      </c>
      <c r="H4143" s="24">
        <v>12062</v>
      </c>
    </row>
    <row r="4144" spans="2:8" x14ac:dyDescent="0.3">
      <c r="B4144" s="22">
        <v>1000678</v>
      </c>
      <c r="C4144" s="23" t="s">
        <v>3565</v>
      </c>
      <c r="D4144" s="23" t="str">
        <f>VLOOKUP(B4144,'5b'!$B$4:$E$904,2,FALSE)</f>
        <v>M</v>
      </c>
      <c r="E4144" s="23" t="str">
        <f>INDEX(Table,MATCH('Classwork 5'!B4144,'5b'!$B$4:$B$904,0),3)</f>
        <v>26-35</v>
      </c>
      <c r="F4144" s="23">
        <f>INDEX(Table,MATCH('Classwork 5'!B4144,'5b'!$B$4:$B$904,0),4)</f>
        <v>0</v>
      </c>
      <c r="G4144" s="23">
        <v>11</v>
      </c>
      <c r="H4144" s="24">
        <v>4561</v>
      </c>
    </row>
    <row r="4145" spans="2:8" x14ac:dyDescent="0.3">
      <c r="B4145" s="22">
        <v>1000678</v>
      </c>
      <c r="C4145" s="23" t="s">
        <v>2275</v>
      </c>
      <c r="D4145" s="23" t="str">
        <f>VLOOKUP(B4145,'5b'!$B$4:$E$904,2,FALSE)</f>
        <v>M</v>
      </c>
      <c r="E4145" s="23" t="str">
        <f>INDEX(Table,MATCH('Classwork 5'!B4145,'5b'!$B$4:$B$904,0),3)</f>
        <v>26-35</v>
      </c>
      <c r="F4145" s="23">
        <f>INDEX(Table,MATCH('Classwork 5'!B4145,'5b'!$B$4:$B$904,0),4)</f>
        <v>0</v>
      </c>
      <c r="G4145" s="23">
        <v>8</v>
      </c>
      <c r="H4145" s="24">
        <v>8119</v>
      </c>
    </row>
    <row r="4146" spans="2:8" x14ac:dyDescent="0.3">
      <c r="B4146" s="22">
        <v>1000678</v>
      </c>
      <c r="C4146" s="23" t="s">
        <v>2712</v>
      </c>
      <c r="D4146" s="23" t="str">
        <f>VLOOKUP(B4146,'5b'!$B$4:$E$904,2,FALSE)</f>
        <v>M</v>
      </c>
      <c r="E4146" s="23" t="str">
        <f>INDEX(Table,MATCH('Classwork 5'!B4146,'5b'!$B$4:$B$904,0),3)</f>
        <v>26-35</v>
      </c>
      <c r="F4146" s="23">
        <f>INDEX(Table,MATCH('Classwork 5'!B4146,'5b'!$B$4:$B$904,0),4)</f>
        <v>0</v>
      </c>
      <c r="G4146" s="23">
        <v>8</v>
      </c>
      <c r="H4146" s="24">
        <v>5948</v>
      </c>
    </row>
    <row r="4147" spans="2:8" x14ac:dyDescent="0.3">
      <c r="B4147" s="22">
        <v>1000678</v>
      </c>
      <c r="C4147" s="23" t="s">
        <v>2056</v>
      </c>
      <c r="D4147" s="23" t="str">
        <f>VLOOKUP(B4147,'5b'!$B$4:$E$904,2,FALSE)</f>
        <v>M</v>
      </c>
      <c r="E4147" s="23" t="str">
        <f>INDEX(Table,MATCH('Classwork 5'!B4147,'5b'!$B$4:$B$904,0),3)</f>
        <v>26-35</v>
      </c>
      <c r="F4147" s="23">
        <f>INDEX(Table,MATCH('Classwork 5'!B4147,'5b'!$B$4:$B$904,0),4)</f>
        <v>0</v>
      </c>
      <c r="G4147" s="23">
        <v>13</v>
      </c>
      <c r="H4147" s="24">
        <v>770</v>
      </c>
    </row>
    <row r="4148" spans="2:8" x14ac:dyDescent="0.3">
      <c r="B4148" s="22">
        <v>1000678</v>
      </c>
      <c r="C4148" s="23" t="s">
        <v>1968</v>
      </c>
      <c r="D4148" s="23" t="str">
        <f>VLOOKUP(B4148,'5b'!$B$4:$E$904,2,FALSE)</f>
        <v>M</v>
      </c>
      <c r="E4148" s="23" t="str">
        <f>INDEX(Table,MATCH('Classwork 5'!B4148,'5b'!$B$4:$B$904,0),3)</f>
        <v>26-35</v>
      </c>
      <c r="F4148" s="23">
        <f>INDEX(Table,MATCH('Classwork 5'!B4148,'5b'!$B$4:$B$904,0),4)</f>
        <v>0</v>
      </c>
      <c r="G4148" s="23">
        <v>3</v>
      </c>
      <c r="H4148" s="24">
        <v>13377</v>
      </c>
    </row>
    <row r="4149" spans="2:8" x14ac:dyDescent="0.3">
      <c r="B4149" s="22">
        <v>1000678</v>
      </c>
      <c r="C4149" s="23" t="s">
        <v>3261</v>
      </c>
      <c r="D4149" s="23" t="str">
        <f>VLOOKUP(B4149,'5b'!$B$4:$E$904,2,FALSE)</f>
        <v>M</v>
      </c>
      <c r="E4149" s="23" t="str">
        <f>INDEX(Table,MATCH('Classwork 5'!B4149,'5b'!$B$4:$B$904,0),3)</f>
        <v>26-35</v>
      </c>
      <c r="F4149" s="23">
        <f>INDEX(Table,MATCH('Classwork 5'!B4149,'5b'!$B$4:$B$904,0),4)</f>
        <v>0</v>
      </c>
      <c r="G4149" s="23">
        <v>2</v>
      </c>
      <c r="H4149" s="24">
        <v>13208</v>
      </c>
    </row>
    <row r="4150" spans="2:8" x14ac:dyDescent="0.3">
      <c r="B4150" s="22">
        <v>1000678</v>
      </c>
      <c r="C4150" s="23" t="s">
        <v>3199</v>
      </c>
      <c r="D4150" s="23" t="str">
        <f>VLOOKUP(B4150,'5b'!$B$4:$E$904,2,FALSE)</f>
        <v>M</v>
      </c>
      <c r="E4150" s="23" t="str">
        <f>INDEX(Table,MATCH('Classwork 5'!B4150,'5b'!$B$4:$B$904,0),3)</f>
        <v>26-35</v>
      </c>
      <c r="F4150" s="23">
        <f>INDEX(Table,MATCH('Classwork 5'!B4150,'5b'!$B$4:$B$904,0),4)</f>
        <v>0</v>
      </c>
      <c r="G4150" s="23">
        <v>5</v>
      </c>
      <c r="H4150" s="24">
        <v>5440</v>
      </c>
    </row>
    <row r="4151" spans="2:8" x14ac:dyDescent="0.3">
      <c r="B4151" s="22">
        <v>1000679</v>
      </c>
      <c r="C4151" s="23" t="s">
        <v>2464</v>
      </c>
      <c r="D4151" s="23" t="str">
        <f>VLOOKUP(B4151,'5b'!$B$4:$E$904,2,FALSE)</f>
        <v>M</v>
      </c>
      <c r="E4151" s="23" t="str">
        <f>INDEX(Table,MATCH('Classwork 5'!B4151,'5b'!$B$4:$B$904,0),3)</f>
        <v>36-45</v>
      </c>
      <c r="F4151" s="23">
        <f>INDEX(Table,MATCH('Classwork 5'!B4151,'5b'!$B$4:$B$904,0),4)</f>
        <v>16</v>
      </c>
      <c r="G4151" s="23">
        <v>1</v>
      </c>
      <c r="H4151" s="24">
        <v>15356</v>
      </c>
    </row>
    <row r="4152" spans="2:8" x14ac:dyDescent="0.3">
      <c r="B4152" s="22">
        <v>1000679</v>
      </c>
      <c r="C4152" s="23" t="s">
        <v>2667</v>
      </c>
      <c r="D4152" s="23" t="str">
        <f>VLOOKUP(B4152,'5b'!$B$4:$E$904,2,FALSE)</f>
        <v>M</v>
      </c>
      <c r="E4152" s="23" t="str">
        <f>INDEX(Table,MATCH('Classwork 5'!B4152,'5b'!$B$4:$B$904,0),3)</f>
        <v>36-45</v>
      </c>
      <c r="F4152" s="23">
        <f>INDEX(Table,MATCH('Classwork 5'!B4152,'5b'!$B$4:$B$904,0),4)</f>
        <v>16</v>
      </c>
      <c r="G4152" s="23">
        <v>10</v>
      </c>
      <c r="H4152" s="24">
        <v>23384</v>
      </c>
    </row>
    <row r="4153" spans="2:8" x14ac:dyDescent="0.3">
      <c r="B4153" s="22">
        <v>1000679</v>
      </c>
      <c r="C4153" s="23" t="s">
        <v>2029</v>
      </c>
      <c r="D4153" s="23" t="str">
        <f>VLOOKUP(B4153,'5b'!$B$4:$E$904,2,FALSE)</f>
        <v>M</v>
      </c>
      <c r="E4153" s="23" t="str">
        <f>INDEX(Table,MATCH('Classwork 5'!B4153,'5b'!$B$4:$B$904,0),3)</f>
        <v>36-45</v>
      </c>
      <c r="F4153" s="23">
        <f>INDEX(Table,MATCH('Classwork 5'!B4153,'5b'!$B$4:$B$904,0),4)</f>
        <v>16</v>
      </c>
      <c r="G4153" s="23">
        <v>5</v>
      </c>
      <c r="H4153" s="24">
        <v>7066</v>
      </c>
    </row>
    <row r="4154" spans="2:8" x14ac:dyDescent="0.3">
      <c r="B4154" s="22">
        <v>1000679</v>
      </c>
      <c r="C4154" s="23" t="s">
        <v>1943</v>
      </c>
      <c r="D4154" s="23" t="str">
        <f>VLOOKUP(B4154,'5b'!$B$4:$E$904,2,FALSE)</f>
        <v>M</v>
      </c>
      <c r="E4154" s="23" t="str">
        <f>INDEX(Table,MATCH('Classwork 5'!B4154,'5b'!$B$4:$B$904,0),3)</f>
        <v>36-45</v>
      </c>
      <c r="F4154" s="23">
        <f>INDEX(Table,MATCH('Classwork 5'!B4154,'5b'!$B$4:$B$904,0),4)</f>
        <v>16</v>
      </c>
      <c r="G4154" s="23">
        <v>1</v>
      </c>
      <c r="H4154" s="24">
        <v>15306</v>
      </c>
    </row>
    <row r="4155" spans="2:8" x14ac:dyDescent="0.3">
      <c r="B4155" s="22">
        <v>1000680</v>
      </c>
      <c r="C4155" s="23" t="s">
        <v>2438</v>
      </c>
      <c r="D4155" s="23" t="str">
        <f>VLOOKUP(B4155,'5b'!$B$4:$E$904,2,FALSE)</f>
        <v>M</v>
      </c>
      <c r="E4155" s="23" t="str">
        <f>INDEX(Table,MATCH('Classwork 5'!B4155,'5b'!$B$4:$B$904,0),3)</f>
        <v>26-35</v>
      </c>
      <c r="F4155" s="23">
        <f>INDEX(Table,MATCH('Classwork 5'!B4155,'5b'!$B$4:$B$904,0),4)</f>
        <v>12</v>
      </c>
      <c r="G4155" s="23">
        <v>5</v>
      </c>
      <c r="H4155" s="24">
        <v>7077</v>
      </c>
    </row>
    <row r="4156" spans="2:8" x14ac:dyDescent="0.3">
      <c r="B4156" s="22">
        <v>1000681</v>
      </c>
      <c r="C4156" s="23" t="s">
        <v>2122</v>
      </c>
      <c r="D4156" s="23" t="str">
        <f>VLOOKUP(B4156,'5b'!$B$4:$E$904,2,FALSE)</f>
        <v>M</v>
      </c>
      <c r="E4156" s="23" t="str">
        <f>INDEX(Table,MATCH('Classwork 5'!B4156,'5b'!$B$4:$B$904,0),3)</f>
        <v>36-45</v>
      </c>
      <c r="F4156" s="23">
        <f>INDEX(Table,MATCH('Classwork 5'!B4156,'5b'!$B$4:$B$904,0),4)</f>
        <v>7</v>
      </c>
      <c r="G4156" s="23">
        <v>4</v>
      </c>
      <c r="H4156" s="24">
        <v>3447</v>
      </c>
    </row>
    <row r="4157" spans="2:8" x14ac:dyDescent="0.3">
      <c r="B4157" s="22">
        <v>1000682</v>
      </c>
      <c r="C4157" s="23" t="s">
        <v>1955</v>
      </c>
      <c r="D4157" s="23" t="str">
        <f>VLOOKUP(B4157,'5b'!$B$4:$E$904,2,FALSE)</f>
        <v>M</v>
      </c>
      <c r="E4157" s="23" t="str">
        <f>INDEX(Table,MATCH('Classwork 5'!B4157,'5b'!$B$4:$B$904,0),3)</f>
        <v>26-35</v>
      </c>
      <c r="F4157" s="23">
        <f>INDEX(Table,MATCH('Classwork 5'!B4157,'5b'!$B$4:$B$904,0),4)</f>
        <v>4</v>
      </c>
      <c r="G4157" s="23">
        <v>5</v>
      </c>
      <c r="H4157" s="24">
        <v>7104</v>
      </c>
    </row>
    <row r="4158" spans="2:8" x14ac:dyDescent="0.3">
      <c r="B4158" s="22">
        <v>1000683</v>
      </c>
      <c r="C4158" s="23" t="s">
        <v>2182</v>
      </c>
      <c r="D4158" s="23" t="str">
        <f>VLOOKUP(B4158,'5b'!$B$4:$E$904,2,FALSE)</f>
        <v>M</v>
      </c>
      <c r="E4158" s="23" t="str">
        <f>INDEX(Table,MATCH('Classwork 5'!B4158,'5b'!$B$4:$B$904,0),3)</f>
        <v>26-35</v>
      </c>
      <c r="F4158" s="23">
        <f>INDEX(Table,MATCH('Classwork 5'!B4158,'5b'!$B$4:$B$904,0),4)</f>
        <v>4</v>
      </c>
      <c r="G4158" s="23">
        <v>1</v>
      </c>
      <c r="H4158" s="24">
        <v>19444</v>
      </c>
    </row>
    <row r="4159" spans="2:8" x14ac:dyDescent="0.3">
      <c r="B4159" s="22">
        <v>1000683</v>
      </c>
      <c r="C4159" s="23" t="s">
        <v>2606</v>
      </c>
      <c r="D4159" s="23" t="str">
        <f>VLOOKUP(B4159,'5b'!$B$4:$E$904,2,FALSE)</f>
        <v>M</v>
      </c>
      <c r="E4159" s="23" t="str">
        <f>INDEX(Table,MATCH('Classwork 5'!B4159,'5b'!$B$4:$B$904,0),3)</f>
        <v>26-35</v>
      </c>
      <c r="F4159" s="23">
        <f>INDEX(Table,MATCH('Classwork 5'!B4159,'5b'!$B$4:$B$904,0),4)</f>
        <v>4</v>
      </c>
      <c r="G4159" s="23">
        <v>1</v>
      </c>
      <c r="H4159" s="24">
        <v>11817</v>
      </c>
    </row>
    <row r="4160" spans="2:8" x14ac:dyDescent="0.3">
      <c r="B4160" s="22">
        <v>1000683</v>
      </c>
      <c r="C4160" s="23" t="s">
        <v>2465</v>
      </c>
      <c r="D4160" s="23" t="str">
        <f>VLOOKUP(B4160,'5b'!$B$4:$E$904,2,FALSE)</f>
        <v>M</v>
      </c>
      <c r="E4160" s="23" t="str">
        <f>INDEX(Table,MATCH('Classwork 5'!B4160,'5b'!$B$4:$B$904,0),3)</f>
        <v>26-35</v>
      </c>
      <c r="F4160" s="23">
        <f>INDEX(Table,MATCH('Classwork 5'!B4160,'5b'!$B$4:$B$904,0),4)</f>
        <v>4</v>
      </c>
      <c r="G4160" s="23">
        <v>1</v>
      </c>
      <c r="H4160" s="24">
        <v>11986</v>
      </c>
    </row>
    <row r="4161" spans="2:8" x14ac:dyDescent="0.3">
      <c r="B4161" s="22">
        <v>1000685</v>
      </c>
      <c r="C4161" s="23" t="s">
        <v>2114</v>
      </c>
      <c r="D4161" s="23" t="str">
        <f>VLOOKUP(B4161,'5b'!$B$4:$E$904,2,FALSE)</f>
        <v>M</v>
      </c>
      <c r="E4161" s="23" t="str">
        <f>INDEX(Table,MATCH('Classwork 5'!B4161,'5b'!$B$4:$B$904,0),3)</f>
        <v>26-35</v>
      </c>
      <c r="F4161" s="23">
        <f>INDEX(Table,MATCH('Classwork 5'!B4161,'5b'!$B$4:$B$904,0),4)</f>
        <v>4</v>
      </c>
      <c r="G4161" s="23">
        <v>8</v>
      </c>
      <c r="H4161" s="24">
        <v>8021</v>
      </c>
    </row>
    <row r="4162" spans="2:8" x14ac:dyDescent="0.3">
      <c r="B4162" s="22">
        <v>1000685</v>
      </c>
      <c r="C4162" s="23" t="s">
        <v>2802</v>
      </c>
      <c r="D4162" s="23" t="str">
        <f>VLOOKUP(B4162,'5b'!$B$4:$E$904,2,FALSE)</f>
        <v>M</v>
      </c>
      <c r="E4162" s="23" t="str">
        <f>INDEX(Table,MATCH('Classwork 5'!B4162,'5b'!$B$4:$B$904,0),3)</f>
        <v>26-35</v>
      </c>
      <c r="F4162" s="23">
        <f>INDEX(Table,MATCH('Classwork 5'!B4162,'5b'!$B$4:$B$904,0),4)</f>
        <v>4</v>
      </c>
      <c r="G4162" s="23">
        <v>5</v>
      </c>
      <c r="H4162" s="24">
        <v>5433</v>
      </c>
    </row>
    <row r="4163" spans="2:8" x14ac:dyDescent="0.3">
      <c r="B4163" s="22">
        <v>1000685</v>
      </c>
      <c r="C4163" s="23" t="s">
        <v>3237</v>
      </c>
      <c r="D4163" s="23" t="str">
        <f>VLOOKUP(B4163,'5b'!$B$4:$E$904,2,FALSE)</f>
        <v>M</v>
      </c>
      <c r="E4163" s="23" t="str">
        <f>INDEX(Table,MATCH('Classwork 5'!B4163,'5b'!$B$4:$B$904,0),3)</f>
        <v>26-35</v>
      </c>
      <c r="F4163" s="23">
        <f>INDEX(Table,MATCH('Classwork 5'!B4163,'5b'!$B$4:$B$904,0),4)</f>
        <v>4</v>
      </c>
      <c r="G4163" s="23">
        <v>5</v>
      </c>
      <c r="H4163" s="24">
        <v>5402</v>
      </c>
    </row>
    <row r="4164" spans="2:8" x14ac:dyDescent="0.3">
      <c r="B4164" s="22">
        <v>1000685</v>
      </c>
      <c r="C4164" s="23" t="s">
        <v>2727</v>
      </c>
      <c r="D4164" s="23" t="str">
        <f>VLOOKUP(B4164,'5b'!$B$4:$E$904,2,FALSE)</f>
        <v>M</v>
      </c>
      <c r="E4164" s="23" t="str">
        <f>INDEX(Table,MATCH('Classwork 5'!B4164,'5b'!$B$4:$B$904,0),3)</f>
        <v>26-35</v>
      </c>
      <c r="F4164" s="23">
        <f>INDEX(Table,MATCH('Classwork 5'!B4164,'5b'!$B$4:$B$904,0),4)</f>
        <v>4</v>
      </c>
      <c r="G4164" s="23">
        <v>5</v>
      </c>
      <c r="H4164" s="24">
        <v>5245</v>
      </c>
    </row>
    <row r="4165" spans="2:8" x14ac:dyDescent="0.3">
      <c r="B4165" s="22">
        <v>1000686</v>
      </c>
      <c r="C4165" s="23" t="s">
        <v>3566</v>
      </c>
      <c r="D4165" s="23" t="str">
        <f>VLOOKUP(B4165,'5b'!$B$4:$E$904,2,FALSE)</f>
        <v>M</v>
      </c>
      <c r="E4165" s="23" t="str">
        <f>INDEX(Table,MATCH('Classwork 5'!B4165,'5b'!$B$4:$B$904,0),3)</f>
        <v>18-25</v>
      </c>
      <c r="F4165" s="23">
        <f>INDEX(Table,MATCH('Classwork 5'!B4165,'5b'!$B$4:$B$904,0),4)</f>
        <v>4</v>
      </c>
      <c r="G4165" s="23">
        <v>8</v>
      </c>
      <c r="H4165" s="24">
        <v>4214</v>
      </c>
    </row>
    <row r="4166" spans="2:8" x14ac:dyDescent="0.3">
      <c r="B4166" s="22">
        <v>1000686</v>
      </c>
      <c r="C4166" s="23" t="s">
        <v>2150</v>
      </c>
      <c r="D4166" s="23" t="str">
        <f>VLOOKUP(B4166,'5b'!$B$4:$E$904,2,FALSE)</f>
        <v>M</v>
      </c>
      <c r="E4166" s="23" t="str">
        <f>INDEX(Table,MATCH('Classwork 5'!B4166,'5b'!$B$4:$B$904,0),3)</f>
        <v>18-25</v>
      </c>
      <c r="F4166" s="23">
        <f>INDEX(Table,MATCH('Classwork 5'!B4166,'5b'!$B$4:$B$904,0),4)</f>
        <v>4</v>
      </c>
      <c r="G4166" s="23">
        <v>1</v>
      </c>
      <c r="H4166" s="24">
        <v>15410</v>
      </c>
    </row>
    <row r="4167" spans="2:8" x14ac:dyDescent="0.3">
      <c r="B4167" s="22">
        <v>1000687</v>
      </c>
      <c r="C4167" s="23" t="s">
        <v>2319</v>
      </c>
      <c r="D4167" s="23" t="str">
        <f>VLOOKUP(B4167,'5b'!$B$4:$E$904,2,FALSE)</f>
        <v>F</v>
      </c>
      <c r="E4167" s="23" t="str">
        <f>INDEX(Table,MATCH('Classwork 5'!B4167,'5b'!$B$4:$B$904,0),3)</f>
        <v>26-35</v>
      </c>
      <c r="F4167" s="23">
        <f>INDEX(Table,MATCH('Classwork 5'!B4167,'5b'!$B$4:$B$904,0),4)</f>
        <v>7</v>
      </c>
      <c r="G4167" s="23">
        <v>5</v>
      </c>
      <c r="H4167" s="24">
        <v>7037</v>
      </c>
    </row>
    <row r="4168" spans="2:8" x14ac:dyDescent="0.3">
      <c r="B4168" s="22">
        <v>1000687</v>
      </c>
      <c r="C4168" s="23" t="s">
        <v>3173</v>
      </c>
      <c r="D4168" s="23" t="str">
        <f>VLOOKUP(B4168,'5b'!$B$4:$E$904,2,FALSE)</f>
        <v>F</v>
      </c>
      <c r="E4168" s="23" t="str">
        <f>INDEX(Table,MATCH('Classwork 5'!B4168,'5b'!$B$4:$B$904,0),3)</f>
        <v>26-35</v>
      </c>
      <c r="F4168" s="23">
        <f>INDEX(Table,MATCH('Classwork 5'!B4168,'5b'!$B$4:$B$904,0),4)</f>
        <v>7</v>
      </c>
      <c r="G4168" s="23">
        <v>5</v>
      </c>
      <c r="H4168" s="24">
        <v>7080</v>
      </c>
    </row>
    <row r="4169" spans="2:8" x14ac:dyDescent="0.3">
      <c r="B4169" s="22">
        <v>1000687</v>
      </c>
      <c r="C4169" s="23" t="s">
        <v>2573</v>
      </c>
      <c r="D4169" s="23" t="str">
        <f>VLOOKUP(B4169,'5b'!$B$4:$E$904,2,FALSE)</f>
        <v>F</v>
      </c>
      <c r="E4169" s="23" t="str">
        <f>INDEX(Table,MATCH('Classwork 5'!B4169,'5b'!$B$4:$B$904,0),3)</f>
        <v>26-35</v>
      </c>
      <c r="F4169" s="23">
        <f>INDEX(Table,MATCH('Classwork 5'!B4169,'5b'!$B$4:$B$904,0),4)</f>
        <v>7</v>
      </c>
      <c r="G4169" s="23">
        <v>5</v>
      </c>
      <c r="H4169" s="24">
        <v>8699</v>
      </c>
    </row>
    <row r="4170" spans="2:8" x14ac:dyDescent="0.3">
      <c r="B4170" s="22">
        <v>1000687</v>
      </c>
      <c r="C4170" s="23" t="s">
        <v>2628</v>
      </c>
      <c r="D4170" s="23" t="str">
        <f>VLOOKUP(B4170,'5b'!$B$4:$E$904,2,FALSE)</f>
        <v>F</v>
      </c>
      <c r="E4170" s="23" t="str">
        <f>INDEX(Table,MATCH('Classwork 5'!B4170,'5b'!$B$4:$B$904,0),3)</f>
        <v>26-35</v>
      </c>
      <c r="F4170" s="23">
        <f>INDEX(Table,MATCH('Classwork 5'!B4170,'5b'!$B$4:$B$904,0),4)</f>
        <v>7</v>
      </c>
      <c r="G4170" s="23">
        <v>4</v>
      </c>
      <c r="H4170" s="24">
        <v>2865</v>
      </c>
    </row>
    <row r="4171" spans="2:8" x14ac:dyDescent="0.3">
      <c r="B4171" s="22">
        <v>1000687</v>
      </c>
      <c r="C4171" s="23" t="s">
        <v>3567</v>
      </c>
      <c r="D4171" s="23" t="str">
        <f>VLOOKUP(B4171,'5b'!$B$4:$E$904,2,FALSE)</f>
        <v>F</v>
      </c>
      <c r="E4171" s="23" t="str">
        <f>INDEX(Table,MATCH('Classwork 5'!B4171,'5b'!$B$4:$B$904,0),3)</f>
        <v>26-35</v>
      </c>
      <c r="F4171" s="23">
        <f>INDEX(Table,MATCH('Classwork 5'!B4171,'5b'!$B$4:$B$904,0),4)</f>
        <v>7</v>
      </c>
      <c r="G4171" s="23">
        <v>8</v>
      </c>
      <c r="H4171" s="24">
        <v>9947</v>
      </c>
    </row>
    <row r="4172" spans="2:8" x14ac:dyDescent="0.3">
      <c r="B4172" s="22">
        <v>1000687</v>
      </c>
      <c r="C4172" s="23" t="s">
        <v>2239</v>
      </c>
      <c r="D4172" s="23" t="str">
        <f>VLOOKUP(B4172,'5b'!$B$4:$E$904,2,FALSE)</f>
        <v>F</v>
      </c>
      <c r="E4172" s="23" t="str">
        <f>INDEX(Table,MATCH('Classwork 5'!B4172,'5b'!$B$4:$B$904,0),3)</f>
        <v>26-35</v>
      </c>
      <c r="F4172" s="23">
        <f>INDEX(Table,MATCH('Classwork 5'!B4172,'5b'!$B$4:$B$904,0),4)</f>
        <v>7</v>
      </c>
      <c r="G4172" s="23">
        <v>1</v>
      </c>
      <c r="H4172" s="24">
        <v>15779</v>
      </c>
    </row>
    <row r="4173" spans="2:8" x14ac:dyDescent="0.3">
      <c r="B4173" s="22">
        <v>1000687</v>
      </c>
      <c r="C4173" s="23" t="s">
        <v>1988</v>
      </c>
      <c r="D4173" s="23" t="str">
        <f>VLOOKUP(B4173,'5b'!$B$4:$E$904,2,FALSE)</f>
        <v>F</v>
      </c>
      <c r="E4173" s="23" t="str">
        <f>INDEX(Table,MATCH('Classwork 5'!B4173,'5b'!$B$4:$B$904,0),3)</f>
        <v>26-35</v>
      </c>
      <c r="F4173" s="23">
        <f>INDEX(Table,MATCH('Classwork 5'!B4173,'5b'!$B$4:$B$904,0),4)</f>
        <v>7</v>
      </c>
      <c r="G4173" s="23">
        <v>1</v>
      </c>
      <c r="H4173" s="24">
        <v>15413</v>
      </c>
    </row>
    <row r="4174" spans="2:8" x14ac:dyDescent="0.3">
      <c r="B4174" s="22">
        <v>1000687</v>
      </c>
      <c r="C4174" s="23" t="s">
        <v>2682</v>
      </c>
      <c r="D4174" s="23" t="str">
        <f>VLOOKUP(B4174,'5b'!$B$4:$E$904,2,FALSE)</f>
        <v>F</v>
      </c>
      <c r="E4174" s="23" t="str">
        <f>INDEX(Table,MATCH('Classwork 5'!B4174,'5b'!$B$4:$B$904,0),3)</f>
        <v>26-35</v>
      </c>
      <c r="F4174" s="23">
        <f>INDEX(Table,MATCH('Classwork 5'!B4174,'5b'!$B$4:$B$904,0),4)</f>
        <v>7</v>
      </c>
      <c r="G4174" s="23">
        <v>1</v>
      </c>
      <c r="H4174" s="24">
        <v>12019</v>
      </c>
    </row>
    <row r="4175" spans="2:8" x14ac:dyDescent="0.3">
      <c r="B4175" s="22">
        <v>1000687</v>
      </c>
      <c r="C4175" s="23" t="s">
        <v>2499</v>
      </c>
      <c r="D4175" s="23" t="str">
        <f>VLOOKUP(B4175,'5b'!$B$4:$E$904,2,FALSE)</f>
        <v>F</v>
      </c>
      <c r="E4175" s="23" t="str">
        <f>INDEX(Table,MATCH('Classwork 5'!B4175,'5b'!$B$4:$B$904,0),3)</f>
        <v>26-35</v>
      </c>
      <c r="F4175" s="23">
        <f>INDEX(Table,MATCH('Classwork 5'!B4175,'5b'!$B$4:$B$904,0),4)</f>
        <v>7</v>
      </c>
      <c r="G4175" s="23">
        <v>16</v>
      </c>
      <c r="H4175" s="24">
        <v>16896</v>
      </c>
    </row>
    <row r="4176" spans="2:8" x14ac:dyDescent="0.3">
      <c r="B4176" s="22">
        <v>1000687</v>
      </c>
      <c r="C4176" s="23" t="s">
        <v>3309</v>
      </c>
      <c r="D4176" s="23" t="str">
        <f>VLOOKUP(B4176,'5b'!$B$4:$E$904,2,FALSE)</f>
        <v>F</v>
      </c>
      <c r="E4176" s="23" t="str">
        <f>INDEX(Table,MATCH('Classwork 5'!B4176,'5b'!$B$4:$B$904,0),3)</f>
        <v>26-35</v>
      </c>
      <c r="F4176" s="23">
        <f>INDEX(Table,MATCH('Classwork 5'!B4176,'5b'!$B$4:$B$904,0),4)</f>
        <v>7</v>
      </c>
      <c r="G4176" s="23">
        <v>13</v>
      </c>
      <c r="H4176" s="24">
        <v>765</v>
      </c>
    </row>
    <row r="4177" spans="2:8" x14ac:dyDescent="0.3">
      <c r="B4177" s="22">
        <v>1000687</v>
      </c>
      <c r="C4177" s="23" t="s">
        <v>1987</v>
      </c>
      <c r="D4177" s="23" t="str">
        <f>VLOOKUP(B4177,'5b'!$B$4:$E$904,2,FALSE)</f>
        <v>F</v>
      </c>
      <c r="E4177" s="23" t="str">
        <f>INDEX(Table,MATCH('Classwork 5'!B4177,'5b'!$B$4:$B$904,0),3)</f>
        <v>26-35</v>
      </c>
      <c r="F4177" s="23">
        <f>INDEX(Table,MATCH('Classwork 5'!B4177,'5b'!$B$4:$B$904,0),4)</f>
        <v>7</v>
      </c>
      <c r="G4177" s="23">
        <v>8</v>
      </c>
      <c r="H4177" s="24">
        <v>10005</v>
      </c>
    </row>
    <row r="4178" spans="2:8" x14ac:dyDescent="0.3">
      <c r="B4178" s="22">
        <v>1000687</v>
      </c>
      <c r="C4178" s="23" t="s">
        <v>3206</v>
      </c>
      <c r="D4178" s="23" t="str">
        <f>VLOOKUP(B4178,'5b'!$B$4:$E$904,2,FALSE)</f>
        <v>F</v>
      </c>
      <c r="E4178" s="23" t="str">
        <f>INDEX(Table,MATCH('Classwork 5'!B4178,'5b'!$B$4:$B$904,0),3)</f>
        <v>26-35</v>
      </c>
      <c r="F4178" s="23">
        <f>INDEX(Table,MATCH('Classwork 5'!B4178,'5b'!$B$4:$B$904,0),4)</f>
        <v>7</v>
      </c>
      <c r="G4178" s="23">
        <v>12</v>
      </c>
      <c r="H4178" s="24">
        <v>695</v>
      </c>
    </row>
    <row r="4179" spans="2:8" x14ac:dyDescent="0.3">
      <c r="B4179" s="22">
        <v>1000688</v>
      </c>
      <c r="C4179" s="23" t="s">
        <v>3183</v>
      </c>
      <c r="D4179" s="23" t="str">
        <f>VLOOKUP(B4179,'5b'!$B$4:$E$904,2,FALSE)</f>
        <v>M</v>
      </c>
      <c r="E4179" s="23" t="str">
        <f>INDEX(Table,MATCH('Classwork 5'!B4179,'5b'!$B$4:$B$904,0),3)</f>
        <v>55+</v>
      </c>
      <c r="F4179" s="23">
        <f>INDEX(Table,MATCH('Classwork 5'!B4179,'5b'!$B$4:$B$904,0),4)</f>
        <v>13</v>
      </c>
      <c r="G4179" s="23">
        <v>5</v>
      </c>
      <c r="H4179" s="24">
        <v>5375</v>
      </c>
    </row>
    <row r="4180" spans="2:8" x14ac:dyDescent="0.3">
      <c r="B4180" s="22">
        <v>1000688</v>
      </c>
      <c r="C4180" s="23" t="s">
        <v>3568</v>
      </c>
      <c r="D4180" s="23" t="str">
        <f>VLOOKUP(B4180,'5b'!$B$4:$E$904,2,FALSE)</f>
        <v>M</v>
      </c>
      <c r="E4180" s="23" t="str">
        <f>INDEX(Table,MATCH('Classwork 5'!B4180,'5b'!$B$4:$B$904,0),3)</f>
        <v>55+</v>
      </c>
      <c r="F4180" s="23">
        <f>INDEX(Table,MATCH('Classwork 5'!B4180,'5b'!$B$4:$B$904,0),4)</f>
        <v>13</v>
      </c>
      <c r="G4180" s="23">
        <v>8</v>
      </c>
      <c r="H4180" s="24">
        <v>7998</v>
      </c>
    </row>
    <row r="4181" spans="2:8" x14ac:dyDescent="0.3">
      <c r="B4181" s="22">
        <v>1000689</v>
      </c>
      <c r="C4181" s="23" t="s">
        <v>3018</v>
      </c>
      <c r="D4181" s="23" t="str">
        <f>VLOOKUP(B4181,'5b'!$B$4:$E$904,2,FALSE)</f>
        <v>F</v>
      </c>
      <c r="E4181" s="23" t="str">
        <f>INDEX(Table,MATCH('Classwork 5'!B4181,'5b'!$B$4:$B$904,0),3)</f>
        <v>51-55</v>
      </c>
      <c r="F4181" s="23">
        <f>INDEX(Table,MATCH('Classwork 5'!B4181,'5b'!$B$4:$B$904,0),4)</f>
        <v>0</v>
      </c>
      <c r="G4181" s="23">
        <v>5</v>
      </c>
      <c r="H4181" s="24">
        <v>7037</v>
      </c>
    </row>
    <row r="4182" spans="2:8" x14ac:dyDescent="0.3">
      <c r="B4182" s="22">
        <v>1000689</v>
      </c>
      <c r="C4182" s="23" t="s">
        <v>3569</v>
      </c>
      <c r="D4182" s="23" t="str">
        <f>VLOOKUP(B4182,'5b'!$B$4:$E$904,2,FALSE)</f>
        <v>F</v>
      </c>
      <c r="E4182" s="23" t="str">
        <f>INDEX(Table,MATCH('Classwork 5'!B4182,'5b'!$B$4:$B$904,0),3)</f>
        <v>51-55</v>
      </c>
      <c r="F4182" s="23">
        <f>INDEX(Table,MATCH('Classwork 5'!B4182,'5b'!$B$4:$B$904,0),4)</f>
        <v>0</v>
      </c>
      <c r="G4182" s="23">
        <v>5</v>
      </c>
      <c r="H4182" s="24">
        <v>6909</v>
      </c>
    </row>
    <row r="4183" spans="2:8" x14ac:dyDescent="0.3">
      <c r="B4183" s="22">
        <v>1000689</v>
      </c>
      <c r="C4183" s="23" t="s">
        <v>2142</v>
      </c>
      <c r="D4183" s="23" t="str">
        <f>VLOOKUP(B4183,'5b'!$B$4:$E$904,2,FALSE)</f>
        <v>F</v>
      </c>
      <c r="E4183" s="23" t="str">
        <f>INDEX(Table,MATCH('Classwork 5'!B4183,'5b'!$B$4:$B$904,0),3)</f>
        <v>51-55</v>
      </c>
      <c r="F4183" s="23">
        <f>INDEX(Table,MATCH('Classwork 5'!B4183,'5b'!$B$4:$B$904,0),4)</f>
        <v>0</v>
      </c>
      <c r="G4183" s="23">
        <v>1</v>
      </c>
      <c r="H4183" s="24">
        <v>19597</v>
      </c>
    </row>
    <row r="4184" spans="2:8" x14ac:dyDescent="0.3">
      <c r="B4184" s="22">
        <v>1000689</v>
      </c>
      <c r="C4184" s="23" t="s">
        <v>2055</v>
      </c>
      <c r="D4184" s="23" t="str">
        <f>VLOOKUP(B4184,'5b'!$B$4:$E$904,2,FALSE)</f>
        <v>F</v>
      </c>
      <c r="E4184" s="23" t="str">
        <f>INDEX(Table,MATCH('Classwork 5'!B4184,'5b'!$B$4:$B$904,0),3)</f>
        <v>51-55</v>
      </c>
      <c r="F4184" s="23">
        <f>INDEX(Table,MATCH('Classwork 5'!B4184,'5b'!$B$4:$B$904,0),4)</f>
        <v>0</v>
      </c>
      <c r="G4184" s="23">
        <v>1</v>
      </c>
      <c r="H4184" s="24">
        <v>15170</v>
      </c>
    </row>
    <row r="4185" spans="2:8" x14ac:dyDescent="0.3">
      <c r="B4185" s="22">
        <v>1000690</v>
      </c>
      <c r="C4185" s="23" t="s">
        <v>3158</v>
      </c>
      <c r="D4185" s="23" t="str">
        <f>VLOOKUP(B4185,'5b'!$B$4:$E$904,2,FALSE)</f>
        <v>M</v>
      </c>
      <c r="E4185" s="23" t="str">
        <f>INDEX(Table,MATCH('Classwork 5'!B4185,'5b'!$B$4:$B$904,0),3)</f>
        <v>26-35</v>
      </c>
      <c r="F4185" s="23">
        <f>INDEX(Table,MATCH('Classwork 5'!B4185,'5b'!$B$4:$B$904,0),4)</f>
        <v>12</v>
      </c>
      <c r="G4185" s="23">
        <v>11</v>
      </c>
      <c r="H4185" s="24">
        <v>4483</v>
      </c>
    </row>
    <row r="4186" spans="2:8" x14ac:dyDescent="0.3">
      <c r="B4186" s="22">
        <v>1000690</v>
      </c>
      <c r="C4186" s="23" t="s">
        <v>2246</v>
      </c>
      <c r="D4186" s="23" t="str">
        <f>VLOOKUP(B4186,'5b'!$B$4:$E$904,2,FALSE)</f>
        <v>M</v>
      </c>
      <c r="E4186" s="23" t="str">
        <f>INDEX(Table,MATCH('Classwork 5'!B4186,'5b'!$B$4:$B$904,0),3)</f>
        <v>26-35</v>
      </c>
      <c r="F4186" s="23">
        <f>INDEX(Table,MATCH('Classwork 5'!B4186,'5b'!$B$4:$B$904,0),4)</f>
        <v>12</v>
      </c>
      <c r="G4186" s="23">
        <v>3</v>
      </c>
      <c r="H4186" s="24">
        <v>10684</v>
      </c>
    </row>
    <row r="4187" spans="2:8" x14ac:dyDescent="0.3">
      <c r="B4187" s="22">
        <v>1000690</v>
      </c>
      <c r="C4187" s="23" t="s">
        <v>2081</v>
      </c>
      <c r="D4187" s="23" t="str">
        <f>VLOOKUP(B4187,'5b'!$B$4:$E$904,2,FALSE)</f>
        <v>M</v>
      </c>
      <c r="E4187" s="23" t="str">
        <f>INDEX(Table,MATCH('Classwork 5'!B4187,'5b'!$B$4:$B$904,0),3)</f>
        <v>26-35</v>
      </c>
      <c r="F4187" s="23">
        <f>INDEX(Table,MATCH('Classwork 5'!B4187,'5b'!$B$4:$B$904,0),4)</f>
        <v>12</v>
      </c>
      <c r="G4187" s="23">
        <v>5</v>
      </c>
      <c r="H4187" s="24">
        <v>6971</v>
      </c>
    </row>
    <row r="4188" spans="2:8" x14ac:dyDescent="0.3">
      <c r="B4188" s="22">
        <v>1000690</v>
      </c>
      <c r="C4188" s="23" t="s">
        <v>3057</v>
      </c>
      <c r="D4188" s="23" t="str">
        <f>VLOOKUP(B4188,'5b'!$B$4:$E$904,2,FALSE)</f>
        <v>M</v>
      </c>
      <c r="E4188" s="23" t="str">
        <f>INDEX(Table,MATCH('Classwork 5'!B4188,'5b'!$B$4:$B$904,0),3)</f>
        <v>26-35</v>
      </c>
      <c r="F4188" s="23">
        <f>INDEX(Table,MATCH('Classwork 5'!B4188,'5b'!$B$4:$B$904,0),4)</f>
        <v>12</v>
      </c>
      <c r="G4188" s="23">
        <v>11</v>
      </c>
      <c r="H4188" s="24">
        <v>7566</v>
      </c>
    </row>
    <row r="4189" spans="2:8" x14ac:dyDescent="0.3">
      <c r="B4189" s="22">
        <v>1000690</v>
      </c>
      <c r="C4189" s="23" t="s">
        <v>3444</v>
      </c>
      <c r="D4189" s="23" t="str">
        <f>VLOOKUP(B4189,'5b'!$B$4:$E$904,2,FALSE)</f>
        <v>M</v>
      </c>
      <c r="E4189" s="23" t="str">
        <f>INDEX(Table,MATCH('Classwork 5'!B4189,'5b'!$B$4:$B$904,0),3)</f>
        <v>26-35</v>
      </c>
      <c r="F4189" s="23">
        <f>INDEX(Table,MATCH('Classwork 5'!B4189,'5b'!$B$4:$B$904,0),4)</f>
        <v>12</v>
      </c>
      <c r="G4189" s="23">
        <v>3</v>
      </c>
      <c r="H4189" s="24">
        <v>11039</v>
      </c>
    </row>
    <row r="4190" spans="2:8" x14ac:dyDescent="0.3">
      <c r="B4190" s="22">
        <v>1000690</v>
      </c>
      <c r="C4190" s="23" t="s">
        <v>3344</v>
      </c>
      <c r="D4190" s="23" t="str">
        <f>VLOOKUP(B4190,'5b'!$B$4:$E$904,2,FALSE)</f>
        <v>M</v>
      </c>
      <c r="E4190" s="23" t="str">
        <f>INDEX(Table,MATCH('Classwork 5'!B4190,'5b'!$B$4:$B$904,0),3)</f>
        <v>26-35</v>
      </c>
      <c r="F4190" s="23">
        <f>INDEX(Table,MATCH('Classwork 5'!B4190,'5b'!$B$4:$B$904,0),4)</f>
        <v>12</v>
      </c>
      <c r="G4190" s="23">
        <v>11</v>
      </c>
      <c r="H4190" s="24">
        <v>6048</v>
      </c>
    </row>
    <row r="4191" spans="2:8" x14ac:dyDescent="0.3">
      <c r="B4191" s="22">
        <v>1000690</v>
      </c>
      <c r="C4191" s="23" t="s">
        <v>2666</v>
      </c>
      <c r="D4191" s="23" t="str">
        <f>VLOOKUP(B4191,'5b'!$B$4:$E$904,2,FALSE)</f>
        <v>M</v>
      </c>
      <c r="E4191" s="23" t="str">
        <f>INDEX(Table,MATCH('Classwork 5'!B4191,'5b'!$B$4:$B$904,0),3)</f>
        <v>26-35</v>
      </c>
      <c r="F4191" s="23">
        <f>INDEX(Table,MATCH('Classwork 5'!B4191,'5b'!$B$4:$B$904,0),4)</f>
        <v>12</v>
      </c>
      <c r="G4191" s="23">
        <v>5</v>
      </c>
      <c r="H4191" s="24">
        <v>7110</v>
      </c>
    </row>
    <row r="4192" spans="2:8" x14ac:dyDescent="0.3">
      <c r="B4192" s="22">
        <v>1000691</v>
      </c>
      <c r="C4192" s="23" t="s">
        <v>2104</v>
      </c>
      <c r="D4192" s="23" t="str">
        <f>VLOOKUP(B4192,'5b'!$B$4:$E$904,2,FALSE)</f>
        <v>M</v>
      </c>
      <c r="E4192" s="23" t="str">
        <f>INDEX(Table,MATCH('Classwork 5'!B4192,'5b'!$B$4:$B$904,0),3)</f>
        <v>36-45</v>
      </c>
      <c r="F4192" s="23">
        <f>INDEX(Table,MATCH('Classwork 5'!B4192,'5b'!$B$4:$B$904,0),4)</f>
        <v>11</v>
      </c>
      <c r="G4192" s="23">
        <v>4</v>
      </c>
      <c r="H4192" s="24">
        <v>2870</v>
      </c>
    </row>
    <row r="4193" spans="2:8" x14ac:dyDescent="0.3">
      <c r="B4193" s="22">
        <v>1000691</v>
      </c>
      <c r="C4193" s="23" t="s">
        <v>1997</v>
      </c>
      <c r="D4193" s="23" t="str">
        <f>VLOOKUP(B4193,'5b'!$B$4:$E$904,2,FALSE)</f>
        <v>M</v>
      </c>
      <c r="E4193" s="23" t="str">
        <f>INDEX(Table,MATCH('Classwork 5'!B4193,'5b'!$B$4:$B$904,0),3)</f>
        <v>36-45</v>
      </c>
      <c r="F4193" s="23">
        <f>INDEX(Table,MATCH('Classwork 5'!B4193,'5b'!$B$4:$B$904,0),4)</f>
        <v>11</v>
      </c>
      <c r="G4193" s="23">
        <v>5</v>
      </c>
      <c r="H4193" s="24">
        <v>8761</v>
      </c>
    </row>
    <row r="4194" spans="2:8" x14ac:dyDescent="0.3">
      <c r="B4194" s="22">
        <v>1000692</v>
      </c>
      <c r="C4194" s="23" t="s">
        <v>3570</v>
      </c>
      <c r="D4194" s="23" t="str">
        <f>VLOOKUP(B4194,'5b'!$B$4:$E$904,2,FALSE)</f>
        <v>F</v>
      </c>
      <c r="E4194" s="23" t="str">
        <f>INDEX(Table,MATCH('Classwork 5'!B4194,'5b'!$B$4:$B$904,0),3)</f>
        <v>26-35</v>
      </c>
      <c r="F4194" s="23">
        <f>INDEX(Table,MATCH('Classwork 5'!B4194,'5b'!$B$4:$B$904,0),4)</f>
        <v>0</v>
      </c>
      <c r="G4194" s="23">
        <v>8</v>
      </c>
      <c r="H4194" s="24">
        <v>9946</v>
      </c>
    </row>
    <row r="4195" spans="2:8" x14ac:dyDescent="0.3">
      <c r="B4195" s="22">
        <v>1000692</v>
      </c>
      <c r="C4195" s="23" t="s">
        <v>2590</v>
      </c>
      <c r="D4195" s="23" t="str">
        <f>VLOOKUP(B4195,'5b'!$B$4:$E$904,2,FALSE)</f>
        <v>F</v>
      </c>
      <c r="E4195" s="23" t="str">
        <f>INDEX(Table,MATCH('Classwork 5'!B4195,'5b'!$B$4:$B$904,0),3)</f>
        <v>26-35</v>
      </c>
      <c r="F4195" s="23">
        <f>INDEX(Table,MATCH('Classwork 5'!B4195,'5b'!$B$4:$B$904,0),4)</f>
        <v>0</v>
      </c>
      <c r="G4195" s="23">
        <v>2</v>
      </c>
      <c r="H4195" s="24">
        <v>12851</v>
      </c>
    </row>
    <row r="4196" spans="2:8" x14ac:dyDescent="0.3">
      <c r="B4196" s="22">
        <v>1000692</v>
      </c>
      <c r="C4196" s="23" t="s">
        <v>2309</v>
      </c>
      <c r="D4196" s="23" t="str">
        <f>VLOOKUP(B4196,'5b'!$B$4:$E$904,2,FALSE)</f>
        <v>F</v>
      </c>
      <c r="E4196" s="23" t="str">
        <f>INDEX(Table,MATCH('Classwork 5'!B4196,'5b'!$B$4:$B$904,0),3)</f>
        <v>26-35</v>
      </c>
      <c r="F4196" s="23">
        <f>INDEX(Table,MATCH('Classwork 5'!B4196,'5b'!$B$4:$B$904,0),4)</f>
        <v>0</v>
      </c>
      <c r="G4196" s="23">
        <v>3</v>
      </c>
      <c r="H4196" s="24">
        <v>10796</v>
      </c>
    </row>
    <row r="4197" spans="2:8" x14ac:dyDescent="0.3">
      <c r="B4197" s="22">
        <v>1000692</v>
      </c>
      <c r="C4197" s="23" t="s">
        <v>3571</v>
      </c>
      <c r="D4197" s="23" t="str">
        <f>VLOOKUP(B4197,'5b'!$B$4:$E$904,2,FALSE)</f>
        <v>F</v>
      </c>
      <c r="E4197" s="23" t="str">
        <f>INDEX(Table,MATCH('Classwork 5'!B4197,'5b'!$B$4:$B$904,0),3)</f>
        <v>26-35</v>
      </c>
      <c r="F4197" s="23">
        <f>INDEX(Table,MATCH('Classwork 5'!B4197,'5b'!$B$4:$B$904,0),4)</f>
        <v>0</v>
      </c>
      <c r="G4197" s="23">
        <v>8</v>
      </c>
      <c r="H4197" s="24">
        <v>4125</v>
      </c>
    </row>
    <row r="4198" spans="2:8" x14ac:dyDescent="0.3">
      <c r="B4198" s="22">
        <v>1000692</v>
      </c>
      <c r="C4198" s="23" t="s">
        <v>2051</v>
      </c>
      <c r="D4198" s="23" t="str">
        <f>VLOOKUP(B4198,'5b'!$B$4:$E$904,2,FALSE)</f>
        <v>F</v>
      </c>
      <c r="E4198" s="23" t="str">
        <f>INDEX(Table,MATCH('Classwork 5'!B4198,'5b'!$B$4:$B$904,0),3)</f>
        <v>26-35</v>
      </c>
      <c r="F4198" s="23">
        <f>INDEX(Table,MATCH('Classwork 5'!B4198,'5b'!$B$4:$B$904,0),4)</f>
        <v>0</v>
      </c>
      <c r="G4198" s="23">
        <v>1</v>
      </c>
      <c r="H4198" s="24">
        <v>19598</v>
      </c>
    </row>
    <row r="4199" spans="2:8" x14ac:dyDescent="0.3">
      <c r="B4199" s="22">
        <v>1000692</v>
      </c>
      <c r="C4199" s="23" t="s">
        <v>2331</v>
      </c>
      <c r="D4199" s="23" t="str">
        <f>VLOOKUP(B4199,'5b'!$B$4:$E$904,2,FALSE)</f>
        <v>F</v>
      </c>
      <c r="E4199" s="23" t="str">
        <f>INDEX(Table,MATCH('Classwork 5'!B4199,'5b'!$B$4:$B$904,0),3)</f>
        <v>26-35</v>
      </c>
      <c r="F4199" s="23">
        <f>INDEX(Table,MATCH('Classwork 5'!B4199,'5b'!$B$4:$B$904,0),4)</f>
        <v>0</v>
      </c>
      <c r="G4199" s="23">
        <v>1</v>
      </c>
      <c r="H4199" s="24">
        <v>15518</v>
      </c>
    </row>
    <row r="4200" spans="2:8" x14ac:dyDescent="0.3">
      <c r="B4200" s="22">
        <v>1000692</v>
      </c>
      <c r="C4200" s="23" t="s">
        <v>2507</v>
      </c>
      <c r="D4200" s="23" t="str">
        <f>VLOOKUP(B4200,'5b'!$B$4:$E$904,2,FALSE)</f>
        <v>F</v>
      </c>
      <c r="E4200" s="23" t="str">
        <f>INDEX(Table,MATCH('Classwork 5'!B4200,'5b'!$B$4:$B$904,0),3)</f>
        <v>26-35</v>
      </c>
      <c r="F4200" s="23">
        <f>INDEX(Table,MATCH('Classwork 5'!B4200,'5b'!$B$4:$B$904,0),4)</f>
        <v>0</v>
      </c>
      <c r="G4200" s="23">
        <v>1</v>
      </c>
      <c r="H4200" s="24">
        <v>15501</v>
      </c>
    </row>
    <row r="4201" spans="2:8" x14ac:dyDescent="0.3">
      <c r="B4201" s="22">
        <v>1000692</v>
      </c>
      <c r="C4201" s="23" t="s">
        <v>2163</v>
      </c>
      <c r="D4201" s="23" t="str">
        <f>VLOOKUP(B4201,'5b'!$B$4:$E$904,2,FALSE)</f>
        <v>F</v>
      </c>
      <c r="E4201" s="23" t="str">
        <f>INDEX(Table,MATCH('Classwork 5'!B4201,'5b'!$B$4:$B$904,0),3)</f>
        <v>26-35</v>
      </c>
      <c r="F4201" s="23">
        <f>INDEX(Table,MATCH('Classwork 5'!B4201,'5b'!$B$4:$B$904,0),4)</f>
        <v>0</v>
      </c>
      <c r="G4201" s="23">
        <v>5</v>
      </c>
      <c r="H4201" s="24">
        <v>8748</v>
      </c>
    </row>
    <row r="4202" spans="2:8" x14ac:dyDescent="0.3">
      <c r="B4202" s="22">
        <v>1000692</v>
      </c>
      <c r="C4202" s="23" t="s">
        <v>2856</v>
      </c>
      <c r="D4202" s="23" t="str">
        <f>VLOOKUP(B4202,'5b'!$B$4:$E$904,2,FALSE)</f>
        <v>F</v>
      </c>
      <c r="E4202" s="23" t="str">
        <f>INDEX(Table,MATCH('Classwork 5'!B4202,'5b'!$B$4:$B$904,0),3)</f>
        <v>26-35</v>
      </c>
      <c r="F4202" s="23">
        <f>INDEX(Table,MATCH('Classwork 5'!B4202,'5b'!$B$4:$B$904,0),4)</f>
        <v>0</v>
      </c>
      <c r="G4202" s="23">
        <v>1</v>
      </c>
      <c r="H4202" s="24">
        <v>15846</v>
      </c>
    </row>
    <row r="4203" spans="2:8" x14ac:dyDescent="0.3">
      <c r="B4203" s="22">
        <v>1000692</v>
      </c>
      <c r="C4203" s="23" t="s">
        <v>3178</v>
      </c>
      <c r="D4203" s="23" t="str">
        <f>VLOOKUP(B4203,'5b'!$B$4:$E$904,2,FALSE)</f>
        <v>F</v>
      </c>
      <c r="E4203" s="23" t="str">
        <f>INDEX(Table,MATCH('Classwork 5'!B4203,'5b'!$B$4:$B$904,0),3)</f>
        <v>26-35</v>
      </c>
      <c r="F4203" s="23">
        <f>INDEX(Table,MATCH('Classwork 5'!B4203,'5b'!$B$4:$B$904,0),4)</f>
        <v>0</v>
      </c>
      <c r="G4203" s="23">
        <v>1</v>
      </c>
      <c r="H4203" s="24">
        <v>15810</v>
      </c>
    </row>
    <row r="4204" spans="2:8" x14ac:dyDescent="0.3">
      <c r="B4204" s="22">
        <v>1000692</v>
      </c>
      <c r="C4204" s="23" t="s">
        <v>2569</v>
      </c>
      <c r="D4204" s="23" t="str">
        <f>VLOOKUP(B4204,'5b'!$B$4:$E$904,2,FALSE)</f>
        <v>F</v>
      </c>
      <c r="E4204" s="23" t="str">
        <f>INDEX(Table,MATCH('Classwork 5'!B4204,'5b'!$B$4:$B$904,0),3)</f>
        <v>26-35</v>
      </c>
      <c r="F4204" s="23">
        <f>INDEX(Table,MATCH('Classwork 5'!B4204,'5b'!$B$4:$B$904,0),4)</f>
        <v>0</v>
      </c>
      <c r="G4204" s="23">
        <v>5</v>
      </c>
      <c r="H4204" s="24">
        <v>7044</v>
      </c>
    </row>
    <row r="4205" spans="2:8" x14ac:dyDescent="0.3">
      <c r="B4205" s="22">
        <v>1000692</v>
      </c>
      <c r="C4205" s="23" t="s">
        <v>2398</v>
      </c>
      <c r="D4205" s="23" t="str">
        <f>VLOOKUP(B4205,'5b'!$B$4:$E$904,2,FALSE)</f>
        <v>F</v>
      </c>
      <c r="E4205" s="23" t="str">
        <f>INDEX(Table,MATCH('Classwork 5'!B4205,'5b'!$B$4:$B$904,0),3)</f>
        <v>26-35</v>
      </c>
      <c r="F4205" s="23">
        <f>INDEX(Table,MATCH('Classwork 5'!B4205,'5b'!$B$4:$B$904,0),4)</f>
        <v>0</v>
      </c>
      <c r="G4205" s="23">
        <v>5</v>
      </c>
      <c r="H4205" s="24">
        <v>6942</v>
      </c>
    </row>
    <row r="4206" spans="2:8" x14ac:dyDescent="0.3">
      <c r="B4206" s="22">
        <v>1000692</v>
      </c>
      <c r="C4206" s="23" t="s">
        <v>3424</v>
      </c>
      <c r="D4206" s="23" t="str">
        <f>VLOOKUP(B4206,'5b'!$B$4:$E$904,2,FALSE)</f>
        <v>F</v>
      </c>
      <c r="E4206" s="23" t="str">
        <f>INDEX(Table,MATCH('Classwork 5'!B4206,'5b'!$B$4:$B$904,0),3)</f>
        <v>26-35</v>
      </c>
      <c r="F4206" s="23">
        <f>INDEX(Table,MATCH('Classwork 5'!B4206,'5b'!$B$4:$B$904,0),4)</f>
        <v>0</v>
      </c>
      <c r="G4206" s="23">
        <v>5</v>
      </c>
      <c r="H4206" s="24">
        <v>7167</v>
      </c>
    </row>
    <row r="4207" spans="2:8" x14ac:dyDescent="0.3">
      <c r="B4207" s="22">
        <v>1000692</v>
      </c>
      <c r="C4207" s="23" t="s">
        <v>3158</v>
      </c>
      <c r="D4207" s="23" t="str">
        <f>VLOOKUP(B4207,'5b'!$B$4:$E$904,2,FALSE)</f>
        <v>F</v>
      </c>
      <c r="E4207" s="23" t="str">
        <f>INDEX(Table,MATCH('Classwork 5'!B4207,'5b'!$B$4:$B$904,0),3)</f>
        <v>26-35</v>
      </c>
      <c r="F4207" s="23">
        <f>INDEX(Table,MATCH('Classwork 5'!B4207,'5b'!$B$4:$B$904,0),4)</f>
        <v>0</v>
      </c>
      <c r="G4207" s="23">
        <v>11</v>
      </c>
      <c r="H4207" s="24">
        <v>4532</v>
      </c>
    </row>
    <row r="4208" spans="2:8" x14ac:dyDescent="0.3">
      <c r="B4208" s="22">
        <v>1000692</v>
      </c>
      <c r="C4208" s="23" t="s">
        <v>3572</v>
      </c>
      <c r="D4208" s="23" t="str">
        <f>VLOOKUP(B4208,'5b'!$B$4:$E$904,2,FALSE)</f>
        <v>F</v>
      </c>
      <c r="E4208" s="23" t="str">
        <f>INDEX(Table,MATCH('Classwork 5'!B4208,'5b'!$B$4:$B$904,0),3)</f>
        <v>26-35</v>
      </c>
      <c r="F4208" s="23">
        <f>INDEX(Table,MATCH('Classwork 5'!B4208,'5b'!$B$4:$B$904,0),4)</f>
        <v>0</v>
      </c>
      <c r="G4208" s="23">
        <v>1</v>
      </c>
      <c r="H4208" s="24">
        <v>11459</v>
      </c>
    </row>
    <row r="4209" spans="2:8" x14ac:dyDescent="0.3">
      <c r="B4209" s="22">
        <v>1000692</v>
      </c>
      <c r="C4209" s="23" t="s">
        <v>3573</v>
      </c>
      <c r="D4209" s="23" t="str">
        <f>VLOOKUP(B4209,'5b'!$B$4:$E$904,2,FALSE)</f>
        <v>F</v>
      </c>
      <c r="E4209" s="23" t="str">
        <f>INDEX(Table,MATCH('Classwork 5'!B4209,'5b'!$B$4:$B$904,0),3)</f>
        <v>26-35</v>
      </c>
      <c r="F4209" s="23">
        <f>INDEX(Table,MATCH('Classwork 5'!B4209,'5b'!$B$4:$B$904,0),4)</f>
        <v>0</v>
      </c>
      <c r="G4209" s="23">
        <v>1</v>
      </c>
      <c r="H4209" s="24">
        <v>11426</v>
      </c>
    </row>
    <row r="4210" spans="2:8" x14ac:dyDescent="0.3">
      <c r="B4210" s="22">
        <v>1000692</v>
      </c>
      <c r="C4210" s="23" t="s">
        <v>2586</v>
      </c>
      <c r="D4210" s="23" t="str">
        <f>VLOOKUP(B4210,'5b'!$B$4:$E$904,2,FALSE)</f>
        <v>F</v>
      </c>
      <c r="E4210" s="23" t="str">
        <f>INDEX(Table,MATCH('Classwork 5'!B4210,'5b'!$B$4:$B$904,0),3)</f>
        <v>26-35</v>
      </c>
      <c r="F4210" s="23">
        <f>INDEX(Table,MATCH('Classwork 5'!B4210,'5b'!$B$4:$B$904,0),4)</f>
        <v>0</v>
      </c>
      <c r="G4210" s="23">
        <v>2</v>
      </c>
      <c r="H4210" s="24">
        <v>9823</v>
      </c>
    </row>
    <row r="4211" spans="2:8" x14ac:dyDescent="0.3">
      <c r="B4211" s="22">
        <v>1000692</v>
      </c>
      <c r="C4211" s="23" t="s">
        <v>2463</v>
      </c>
      <c r="D4211" s="23" t="str">
        <f>VLOOKUP(B4211,'5b'!$B$4:$E$904,2,FALSE)</f>
        <v>F</v>
      </c>
      <c r="E4211" s="23" t="str">
        <f>INDEX(Table,MATCH('Classwork 5'!B4211,'5b'!$B$4:$B$904,0),3)</f>
        <v>26-35</v>
      </c>
      <c r="F4211" s="23">
        <f>INDEX(Table,MATCH('Classwork 5'!B4211,'5b'!$B$4:$B$904,0),4)</f>
        <v>0</v>
      </c>
      <c r="G4211" s="23">
        <v>8</v>
      </c>
      <c r="H4211" s="24">
        <v>6104</v>
      </c>
    </row>
    <row r="4212" spans="2:8" x14ac:dyDescent="0.3">
      <c r="B4212" s="22">
        <v>1000692</v>
      </c>
      <c r="C4212" s="23" t="s">
        <v>2935</v>
      </c>
      <c r="D4212" s="23" t="str">
        <f>VLOOKUP(B4212,'5b'!$B$4:$E$904,2,FALSE)</f>
        <v>F</v>
      </c>
      <c r="E4212" s="23" t="str">
        <f>INDEX(Table,MATCH('Classwork 5'!B4212,'5b'!$B$4:$B$904,0),3)</f>
        <v>26-35</v>
      </c>
      <c r="F4212" s="23">
        <f>INDEX(Table,MATCH('Classwork 5'!B4212,'5b'!$B$4:$B$904,0),4)</f>
        <v>0</v>
      </c>
      <c r="G4212" s="23">
        <v>5</v>
      </c>
      <c r="H4212" s="24">
        <v>7104</v>
      </c>
    </row>
    <row r="4213" spans="2:8" x14ac:dyDescent="0.3">
      <c r="B4213" s="22">
        <v>1000692</v>
      </c>
      <c r="C4213" s="23" t="s">
        <v>3574</v>
      </c>
      <c r="D4213" s="23" t="str">
        <f>VLOOKUP(B4213,'5b'!$B$4:$E$904,2,FALSE)</f>
        <v>F</v>
      </c>
      <c r="E4213" s="23" t="str">
        <f>INDEX(Table,MATCH('Classwork 5'!B4213,'5b'!$B$4:$B$904,0),3)</f>
        <v>26-35</v>
      </c>
      <c r="F4213" s="23">
        <f>INDEX(Table,MATCH('Classwork 5'!B4213,'5b'!$B$4:$B$904,0),4)</f>
        <v>0</v>
      </c>
      <c r="G4213" s="23">
        <v>11</v>
      </c>
      <c r="H4213" s="24">
        <v>1731</v>
      </c>
    </row>
    <row r="4214" spans="2:8" x14ac:dyDescent="0.3">
      <c r="B4214" s="22">
        <v>1000692</v>
      </c>
      <c r="C4214" s="23" t="s">
        <v>2995</v>
      </c>
      <c r="D4214" s="23" t="str">
        <f>VLOOKUP(B4214,'5b'!$B$4:$E$904,2,FALSE)</f>
        <v>F</v>
      </c>
      <c r="E4214" s="23" t="str">
        <f>INDEX(Table,MATCH('Classwork 5'!B4214,'5b'!$B$4:$B$904,0),3)</f>
        <v>26-35</v>
      </c>
      <c r="F4214" s="23">
        <f>INDEX(Table,MATCH('Classwork 5'!B4214,'5b'!$B$4:$B$904,0),4)</f>
        <v>0</v>
      </c>
      <c r="G4214" s="23">
        <v>5</v>
      </c>
      <c r="H4214" s="24">
        <v>5348</v>
      </c>
    </row>
    <row r="4215" spans="2:8" x14ac:dyDescent="0.3">
      <c r="B4215" s="22">
        <v>1000694</v>
      </c>
      <c r="C4215" s="23" t="s">
        <v>2771</v>
      </c>
      <c r="D4215" s="23" t="str">
        <f>VLOOKUP(B4215,'5b'!$B$4:$E$904,2,FALSE)</f>
        <v>M</v>
      </c>
      <c r="E4215" s="23" t="str">
        <f>INDEX(Table,MATCH('Classwork 5'!B4215,'5b'!$B$4:$B$904,0),3)</f>
        <v>18-25</v>
      </c>
      <c r="F4215" s="23">
        <f>INDEX(Table,MATCH('Classwork 5'!B4215,'5b'!$B$4:$B$904,0),4)</f>
        <v>4</v>
      </c>
      <c r="G4215" s="23">
        <v>1</v>
      </c>
      <c r="H4215" s="24">
        <v>8083</v>
      </c>
    </row>
    <row r="4216" spans="2:8" x14ac:dyDescent="0.3">
      <c r="B4216" s="22">
        <v>1000695</v>
      </c>
      <c r="C4216" s="23" t="s">
        <v>1993</v>
      </c>
      <c r="D4216" s="23" t="str">
        <f>VLOOKUP(B4216,'5b'!$B$4:$E$904,2,FALSE)</f>
        <v>F</v>
      </c>
      <c r="E4216" s="23" t="str">
        <f>INDEX(Table,MATCH('Classwork 5'!B4216,'5b'!$B$4:$B$904,0),3)</f>
        <v>18-25</v>
      </c>
      <c r="F4216" s="23">
        <f>INDEX(Table,MATCH('Classwork 5'!B4216,'5b'!$B$4:$B$904,0),4)</f>
        <v>1</v>
      </c>
      <c r="G4216" s="23">
        <v>1</v>
      </c>
      <c r="H4216" s="24">
        <v>11917</v>
      </c>
    </row>
    <row r="4217" spans="2:8" x14ac:dyDescent="0.3">
      <c r="B4217" s="22">
        <v>1000695</v>
      </c>
      <c r="C4217" s="23" t="s">
        <v>3144</v>
      </c>
      <c r="D4217" s="23" t="str">
        <f>VLOOKUP(B4217,'5b'!$B$4:$E$904,2,FALSE)</f>
        <v>F</v>
      </c>
      <c r="E4217" s="23" t="str">
        <f>INDEX(Table,MATCH('Classwork 5'!B4217,'5b'!$B$4:$B$904,0),3)</f>
        <v>18-25</v>
      </c>
      <c r="F4217" s="23">
        <f>INDEX(Table,MATCH('Classwork 5'!B4217,'5b'!$B$4:$B$904,0),4)</f>
        <v>1</v>
      </c>
      <c r="G4217" s="23">
        <v>8</v>
      </c>
      <c r="H4217" s="24">
        <v>9934</v>
      </c>
    </row>
    <row r="4218" spans="2:8" x14ac:dyDescent="0.3">
      <c r="B4218" s="22">
        <v>1000695</v>
      </c>
      <c r="C4218" s="23" t="s">
        <v>2933</v>
      </c>
      <c r="D4218" s="23" t="str">
        <f>VLOOKUP(B4218,'5b'!$B$4:$E$904,2,FALSE)</f>
        <v>F</v>
      </c>
      <c r="E4218" s="23" t="str">
        <f>INDEX(Table,MATCH('Classwork 5'!B4218,'5b'!$B$4:$B$904,0),3)</f>
        <v>18-25</v>
      </c>
      <c r="F4218" s="23">
        <f>INDEX(Table,MATCH('Classwork 5'!B4218,'5b'!$B$4:$B$904,0),4)</f>
        <v>1</v>
      </c>
      <c r="G4218" s="23">
        <v>1</v>
      </c>
      <c r="H4218" s="24">
        <v>15485</v>
      </c>
    </row>
    <row r="4219" spans="2:8" x14ac:dyDescent="0.3">
      <c r="B4219" s="22">
        <v>1000695</v>
      </c>
      <c r="C4219" s="23" t="s">
        <v>2219</v>
      </c>
      <c r="D4219" s="23" t="str">
        <f>VLOOKUP(B4219,'5b'!$B$4:$E$904,2,FALSE)</f>
        <v>F</v>
      </c>
      <c r="E4219" s="23" t="str">
        <f>INDEX(Table,MATCH('Classwork 5'!B4219,'5b'!$B$4:$B$904,0),3)</f>
        <v>18-25</v>
      </c>
      <c r="F4219" s="23">
        <f>INDEX(Table,MATCH('Classwork 5'!B4219,'5b'!$B$4:$B$904,0),4)</f>
        <v>1</v>
      </c>
      <c r="G4219" s="23">
        <v>1</v>
      </c>
      <c r="H4219" s="24">
        <v>11552</v>
      </c>
    </row>
    <row r="4220" spans="2:8" x14ac:dyDescent="0.3">
      <c r="B4220" s="22">
        <v>1000695</v>
      </c>
      <c r="C4220" s="23" t="s">
        <v>2758</v>
      </c>
      <c r="D4220" s="23" t="str">
        <f>VLOOKUP(B4220,'5b'!$B$4:$E$904,2,FALSE)</f>
        <v>F</v>
      </c>
      <c r="E4220" s="23" t="str">
        <f>INDEX(Table,MATCH('Classwork 5'!B4220,'5b'!$B$4:$B$904,0),3)</f>
        <v>18-25</v>
      </c>
      <c r="F4220" s="23">
        <f>INDEX(Table,MATCH('Classwork 5'!B4220,'5b'!$B$4:$B$904,0),4)</f>
        <v>1</v>
      </c>
      <c r="G4220" s="23">
        <v>2</v>
      </c>
      <c r="H4220" s="24">
        <v>13187</v>
      </c>
    </row>
    <row r="4221" spans="2:8" x14ac:dyDescent="0.3">
      <c r="B4221" s="22">
        <v>1000695</v>
      </c>
      <c r="C4221" s="23" t="s">
        <v>2483</v>
      </c>
      <c r="D4221" s="23" t="str">
        <f>VLOOKUP(B4221,'5b'!$B$4:$E$904,2,FALSE)</f>
        <v>F</v>
      </c>
      <c r="E4221" s="23" t="str">
        <f>INDEX(Table,MATCH('Classwork 5'!B4221,'5b'!$B$4:$B$904,0),3)</f>
        <v>18-25</v>
      </c>
      <c r="F4221" s="23">
        <f>INDEX(Table,MATCH('Classwork 5'!B4221,'5b'!$B$4:$B$904,0),4)</f>
        <v>1</v>
      </c>
      <c r="G4221" s="23">
        <v>5</v>
      </c>
      <c r="H4221" s="24">
        <v>5373</v>
      </c>
    </row>
    <row r="4222" spans="2:8" x14ac:dyDescent="0.3">
      <c r="B4222" s="22">
        <v>1000695</v>
      </c>
      <c r="C4222" s="23" t="s">
        <v>3575</v>
      </c>
      <c r="D4222" s="23" t="str">
        <f>VLOOKUP(B4222,'5b'!$B$4:$E$904,2,FALSE)</f>
        <v>F</v>
      </c>
      <c r="E4222" s="23" t="str">
        <f>INDEX(Table,MATCH('Classwork 5'!B4222,'5b'!$B$4:$B$904,0),3)</f>
        <v>18-25</v>
      </c>
      <c r="F4222" s="23">
        <f>INDEX(Table,MATCH('Classwork 5'!B4222,'5b'!$B$4:$B$904,0),4)</f>
        <v>1</v>
      </c>
      <c r="G4222" s="23">
        <v>5</v>
      </c>
      <c r="H4222" s="24">
        <v>3661</v>
      </c>
    </row>
    <row r="4223" spans="2:8" x14ac:dyDescent="0.3">
      <c r="B4223" s="22">
        <v>1000695</v>
      </c>
      <c r="C4223" s="23" t="s">
        <v>3576</v>
      </c>
      <c r="D4223" s="23" t="str">
        <f>VLOOKUP(B4223,'5b'!$B$4:$E$904,2,FALSE)</f>
        <v>F</v>
      </c>
      <c r="E4223" s="23" t="str">
        <f>INDEX(Table,MATCH('Classwork 5'!B4223,'5b'!$B$4:$B$904,0),3)</f>
        <v>18-25</v>
      </c>
      <c r="F4223" s="23">
        <f>INDEX(Table,MATCH('Classwork 5'!B4223,'5b'!$B$4:$B$904,0),4)</f>
        <v>1</v>
      </c>
      <c r="G4223" s="23">
        <v>5</v>
      </c>
      <c r="H4223" s="24">
        <v>5208</v>
      </c>
    </row>
    <row r="4224" spans="2:8" x14ac:dyDescent="0.3">
      <c r="B4224" s="22">
        <v>1000698</v>
      </c>
      <c r="C4224" s="23" t="s">
        <v>2281</v>
      </c>
      <c r="D4224" s="23" t="str">
        <f>VLOOKUP(B4224,'5b'!$B$4:$E$904,2,FALSE)</f>
        <v>M</v>
      </c>
      <c r="E4224" s="23" t="str">
        <f>INDEX(Table,MATCH('Classwork 5'!B4224,'5b'!$B$4:$B$904,0),3)</f>
        <v>18-25</v>
      </c>
      <c r="F4224" s="23">
        <f>INDEX(Table,MATCH('Classwork 5'!B4224,'5b'!$B$4:$B$904,0),4)</f>
        <v>4</v>
      </c>
      <c r="G4224" s="23">
        <v>1</v>
      </c>
      <c r="H4224" s="24">
        <v>15451</v>
      </c>
    </row>
    <row r="4225" spans="2:8" x14ac:dyDescent="0.3">
      <c r="B4225" s="22">
        <v>1000698</v>
      </c>
      <c r="C4225" s="23" t="s">
        <v>3343</v>
      </c>
      <c r="D4225" s="23" t="str">
        <f>VLOOKUP(B4225,'5b'!$B$4:$E$904,2,FALSE)</f>
        <v>M</v>
      </c>
      <c r="E4225" s="23" t="str">
        <f>INDEX(Table,MATCH('Classwork 5'!B4225,'5b'!$B$4:$B$904,0),3)</f>
        <v>18-25</v>
      </c>
      <c r="F4225" s="23">
        <f>INDEX(Table,MATCH('Classwork 5'!B4225,'5b'!$B$4:$B$904,0),4)</f>
        <v>4</v>
      </c>
      <c r="G4225" s="23">
        <v>15</v>
      </c>
      <c r="H4225" s="24">
        <v>21518</v>
      </c>
    </row>
    <row r="4226" spans="2:8" x14ac:dyDescent="0.3">
      <c r="B4226" s="22">
        <v>1000698</v>
      </c>
      <c r="C4226" s="23" t="s">
        <v>3577</v>
      </c>
      <c r="D4226" s="23" t="str">
        <f>VLOOKUP(B4226,'5b'!$B$4:$E$904,2,FALSE)</f>
        <v>M</v>
      </c>
      <c r="E4226" s="23" t="str">
        <f>INDEX(Table,MATCH('Classwork 5'!B4226,'5b'!$B$4:$B$904,0),3)</f>
        <v>18-25</v>
      </c>
      <c r="F4226" s="23">
        <f>INDEX(Table,MATCH('Classwork 5'!B4226,'5b'!$B$4:$B$904,0),4)</f>
        <v>4</v>
      </c>
      <c r="G4226" s="23">
        <v>5</v>
      </c>
      <c r="H4226" s="24">
        <v>3500</v>
      </c>
    </row>
    <row r="4227" spans="2:8" x14ac:dyDescent="0.3">
      <c r="B4227" s="22">
        <v>1000698</v>
      </c>
      <c r="C4227" s="23" t="s">
        <v>3210</v>
      </c>
      <c r="D4227" s="23" t="str">
        <f>VLOOKUP(B4227,'5b'!$B$4:$E$904,2,FALSE)</f>
        <v>M</v>
      </c>
      <c r="E4227" s="23" t="str">
        <f>INDEX(Table,MATCH('Classwork 5'!B4227,'5b'!$B$4:$B$904,0),3)</f>
        <v>18-25</v>
      </c>
      <c r="F4227" s="23">
        <f>INDEX(Table,MATCH('Classwork 5'!B4227,'5b'!$B$4:$B$904,0),4)</f>
        <v>4</v>
      </c>
      <c r="G4227" s="23">
        <v>8</v>
      </c>
      <c r="H4227" s="24">
        <v>10012</v>
      </c>
    </row>
    <row r="4228" spans="2:8" x14ac:dyDescent="0.3">
      <c r="B4228" s="22">
        <v>1000698</v>
      </c>
      <c r="C4228" s="23" t="s">
        <v>1934</v>
      </c>
      <c r="D4228" s="23" t="str">
        <f>VLOOKUP(B4228,'5b'!$B$4:$E$904,2,FALSE)</f>
        <v>M</v>
      </c>
      <c r="E4228" s="23" t="str">
        <f>INDEX(Table,MATCH('Classwork 5'!B4228,'5b'!$B$4:$B$904,0),3)</f>
        <v>18-25</v>
      </c>
      <c r="F4228" s="23">
        <f>INDEX(Table,MATCH('Classwork 5'!B4228,'5b'!$B$4:$B$904,0),4)</f>
        <v>4</v>
      </c>
      <c r="G4228" s="23">
        <v>3</v>
      </c>
      <c r="H4228" s="24">
        <v>8009</v>
      </c>
    </row>
    <row r="4229" spans="2:8" x14ac:dyDescent="0.3">
      <c r="B4229" s="22">
        <v>1000698</v>
      </c>
      <c r="C4229" s="23" t="s">
        <v>2535</v>
      </c>
      <c r="D4229" s="23" t="str">
        <f>VLOOKUP(B4229,'5b'!$B$4:$E$904,2,FALSE)</f>
        <v>M</v>
      </c>
      <c r="E4229" s="23" t="str">
        <f>INDEX(Table,MATCH('Classwork 5'!B4229,'5b'!$B$4:$B$904,0),3)</f>
        <v>18-25</v>
      </c>
      <c r="F4229" s="23">
        <f>INDEX(Table,MATCH('Classwork 5'!B4229,'5b'!$B$4:$B$904,0),4)</f>
        <v>4</v>
      </c>
      <c r="G4229" s="23">
        <v>5</v>
      </c>
      <c r="H4229" s="24">
        <v>5237</v>
      </c>
    </row>
    <row r="4230" spans="2:8" x14ac:dyDescent="0.3">
      <c r="B4230" s="22">
        <v>1000698</v>
      </c>
      <c r="C4230" s="23" t="s">
        <v>3578</v>
      </c>
      <c r="D4230" s="23" t="str">
        <f>VLOOKUP(B4230,'5b'!$B$4:$E$904,2,FALSE)</f>
        <v>M</v>
      </c>
      <c r="E4230" s="23" t="str">
        <f>INDEX(Table,MATCH('Classwork 5'!B4230,'5b'!$B$4:$B$904,0),3)</f>
        <v>18-25</v>
      </c>
      <c r="F4230" s="23">
        <f>INDEX(Table,MATCH('Classwork 5'!B4230,'5b'!$B$4:$B$904,0),4)</f>
        <v>4</v>
      </c>
      <c r="G4230" s="23">
        <v>5</v>
      </c>
      <c r="H4230" s="24">
        <v>8690</v>
      </c>
    </row>
    <row r="4231" spans="2:8" x14ac:dyDescent="0.3">
      <c r="B4231" s="22">
        <v>1000698</v>
      </c>
      <c r="C4231" s="23" t="s">
        <v>2573</v>
      </c>
      <c r="D4231" s="23" t="str">
        <f>VLOOKUP(B4231,'5b'!$B$4:$E$904,2,FALSE)</f>
        <v>M</v>
      </c>
      <c r="E4231" s="23" t="str">
        <f>INDEX(Table,MATCH('Classwork 5'!B4231,'5b'!$B$4:$B$904,0),3)</f>
        <v>18-25</v>
      </c>
      <c r="F4231" s="23">
        <f>INDEX(Table,MATCH('Classwork 5'!B4231,'5b'!$B$4:$B$904,0),4)</f>
        <v>4</v>
      </c>
      <c r="G4231" s="23">
        <v>5</v>
      </c>
      <c r="H4231" s="24">
        <v>5238</v>
      </c>
    </row>
    <row r="4232" spans="2:8" x14ac:dyDescent="0.3">
      <c r="B4232" s="22">
        <v>1000698</v>
      </c>
      <c r="C4232" s="23" t="s">
        <v>2970</v>
      </c>
      <c r="D4232" s="23" t="str">
        <f>VLOOKUP(B4232,'5b'!$B$4:$E$904,2,FALSE)</f>
        <v>M</v>
      </c>
      <c r="E4232" s="23" t="str">
        <f>INDEX(Table,MATCH('Classwork 5'!B4232,'5b'!$B$4:$B$904,0),3)</f>
        <v>18-25</v>
      </c>
      <c r="F4232" s="23">
        <f>INDEX(Table,MATCH('Classwork 5'!B4232,'5b'!$B$4:$B$904,0),4)</f>
        <v>4</v>
      </c>
      <c r="G4232" s="23">
        <v>5</v>
      </c>
      <c r="H4232" s="24">
        <v>5205</v>
      </c>
    </row>
    <row r="4233" spans="2:8" x14ac:dyDescent="0.3">
      <c r="B4233" s="22">
        <v>1000698</v>
      </c>
      <c r="C4233" s="23" t="s">
        <v>2914</v>
      </c>
      <c r="D4233" s="23" t="str">
        <f>VLOOKUP(B4233,'5b'!$B$4:$E$904,2,FALSE)</f>
        <v>M</v>
      </c>
      <c r="E4233" s="23" t="str">
        <f>INDEX(Table,MATCH('Classwork 5'!B4233,'5b'!$B$4:$B$904,0),3)</f>
        <v>18-25</v>
      </c>
      <c r="F4233" s="23">
        <f>INDEX(Table,MATCH('Classwork 5'!B4233,'5b'!$B$4:$B$904,0),4)</f>
        <v>4</v>
      </c>
      <c r="G4233" s="23">
        <v>1</v>
      </c>
      <c r="H4233" s="24">
        <v>7954</v>
      </c>
    </row>
    <row r="4234" spans="2:8" x14ac:dyDescent="0.3">
      <c r="B4234" s="22">
        <v>1000698</v>
      </c>
      <c r="C4234" s="23" t="s">
        <v>3579</v>
      </c>
      <c r="D4234" s="23" t="str">
        <f>VLOOKUP(B4234,'5b'!$B$4:$E$904,2,FALSE)</f>
        <v>M</v>
      </c>
      <c r="E4234" s="23" t="str">
        <f>INDEX(Table,MATCH('Classwork 5'!B4234,'5b'!$B$4:$B$904,0),3)</f>
        <v>18-25</v>
      </c>
      <c r="F4234" s="23">
        <f>INDEX(Table,MATCH('Classwork 5'!B4234,'5b'!$B$4:$B$904,0),4)</f>
        <v>4</v>
      </c>
      <c r="G4234" s="23">
        <v>2</v>
      </c>
      <c r="H4234" s="24">
        <v>13134</v>
      </c>
    </row>
    <row r="4235" spans="2:8" x14ac:dyDescent="0.3">
      <c r="B4235" s="22">
        <v>1000698</v>
      </c>
      <c r="C4235" s="23" t="s">
        <v>3580</v>
      </c>
      <c r="D4235" s="23" t="str">
        <f>VLOOKUP(B4235,'5b'!$B$4:$E$904,2,FALSE)</f>
        <v>M</v>
      </c>
      <c r="E4235" s="23" t="str">
        <f>INDEX(Table,MATCH('Classwork 5'!B4235,'5b'!$B$4:$B$904,0),3)</f>
        <v>18-25</v>
      </c>
      <c r="F4235" s="23">
        <f>INDEX(Table,MATCH('Classwork 5'!B4235,'5b'!$B$4:$B$904,0),4)</f>
        <v>4</v>
      </c>
      <c r="G4235" s="23">
        <v>4</v>
      </c>
      <c r="H4235" s="24">
        <v>781</v>
      </c>
    </row>
    <row r="4236" spans="2:8" x14ac:dyDescent="0.3">
      <c r="B4236" s="22">
        <v>1000700</v>
      </c>
      <c r="C4236" s="23" t="s">
        <v>2726</v>
      </c>
      <c r="D4236" s="23" t="str">
        <f>VLOOKUP(B4236,'5b'!$B$4:$E$904,2,FALSE)</f>
        <v>M</v>
      </c>
      <c r="E4236" s="23" t="str">
        <f>INDEX(Table,MATCH('Classwork 5'!B4236,'5b'!$B$4:$B$904,0),3)</f>
        <v>51-55</v>
      </c>
      <c r="F4236" s="23">
        <f>INDEX(Table,MATCH('Classwork 5'!B4236,'5b'!$B$4:$B$904,0),4)</f>
        <v>17</v>
      </c>
      <c r="G4236" s="23">
        <v>14</v>
      </c>
      <c r="H4236" s="24">
        <v>18516</v>
      </c>
    </row>
    <row r="4237" spans="2:8" x14ac:dyDescent="0.3">
      <c r="B4237" s="22">
        <v>1000700</v>
      </c>
      <c r="C4237" s="23" t="s">
        <v>3581</v>
      </c>
      <c r="D4237" s="23" t="str">
        <f>VLOOKUP(B4237,'5b'!$B$4:$E$904,2,FALSE)</f>
        <v>M</v>
      </c>
      <c r="E4237" s="23" t="str">
        <f>INDEX(Table,MATCH('Classwork 5'!B4237,'5b'!$B$4:$B$904,0),3)</f>
        <v>51-55</v>
      </c>
      <c r="F4237" s="23">
        <f>INDEX(Table,MATCH('Classwork 5'!B4237,'5b'!$B$4:$B$904,0),4)</f>
        <v>17</v>
      </c>
      <c r="G4237" s="23">
        <v>6</v>
      </c>
      <c r="H4237" s="24">
        <v>16476</v>
      </c>
    </row>
    <row r="4238" spans="2:8" x14ac:dyDescent="0.3">
      <c r="B4238" s="22">
        <v>1000701</v>
      </c>
      <c r="C4238" s="23" t="s">
        <v>2041</v>
      </c>
      <c r="D4238" s="23" t="str">
        <f>VLOOKUP(B4238,'5b'!$B$4:$E$904,2,FALSE)</f>
        <v>F</v>
      </c>
      <c r="E4238" s="23" t="str">
        <f>INDEX(Table,MATCH('Classwork 5'!B4238,'5b'!$B$4:$B$904,0),3)</f>
        <v>18-25</v>
      </c>
      <c r="F4238" s="23">
        <f>INDEX(Table,MATCH('Classwork 5'!B4238,'5b'!$B$4:$B$904,0),4)</f>
        <v>4</v>
      </c>
      <c r="G4238" s="23">
        <v>5</v>
      </c>
      <c r="H4238" s="24">
        <v>6865</v>
      </c>
    </row>
    <row r="4239" spans="2:8" x14ac:dyDescent="0.3">
      <c r="B4239" s="22">
        <v>1000701</v>
      </c>
      <c r="C4239" s="23" t="s">
        <v>2292</v>
      </c>
      <c r="D4239" s="23" t="str">
        <f>VLOOKUP(B4239,'5b'!$B$4:$E$904,2,FALSE)</f>
        <v>F</v>
      </c>
      <c r="E4239" s="23" t="str">
        <f>INDEX(Table,MATCH('Classwork 5'!B4239,'5b'!$B$4:$B$904,0),3)</f>
        <v>18-25</v>
      </c>
      <c r="F4239" s="23">
        <f>INDEX(Table,MATCH('Classwork 5'!B4239,'5b'!$B$4:$B$904,0),4)</f>
        <v>4</v>
      </c>
      <c r="G4239" s="23">
        <v>8</v>
      </c>
      <c r="H4239" s="24">
        <v>9912</v>
      </c>
    </row>
    <row r="4240" spans="2:8" x14ac:dyDescent="0.3">
      <c r="B4240" s="22">
        <v>1000701</v>
      </c>
      <c r="C4240" s="23" t="s">
        <v>2357</v>
      </c>
      <c r="D4240" s="23" t="str">
        <f>VLOOKUP(B4240,'5b'!$B$4:$E$904,2,FALSE)</f>
        <v>F</v>
      </c>
      <c r="E4240" s="23" t="str">
        <f>INDEX(Table,MATCH('Classwork 5'!B4240,'5b'!$B$4:$B$904,0),3)</f>
        <v>18-25</v>
      </c>
      <c r="F4240" s="23">
        <f>INDEX(Table,MATCH('Classwork 5'!B4240,'5b'!$B$4:$B$904,0),4)</f>
        <v>4</v>
      </c>
      <c r="G4240" s="23">
        <v>5</v>
      </c>
      <c r="H4240" s="24">
        <v>7073</v>
      </c>
    </row>
    <row r="4241" spans="2:8" x14ac:dyDescent="0.3">
      <c r="B4241" s="22">
        <v>1000702</v>
      </c>
      <c r="C4241" s="23" t="s">
        <v>2665</v>
      </c>
      <c r="D4241" s="23" t="str">
        <f>VLOOKUP(B4241,'5b'!$B$4:$E$904,2,FALSE)</f>
        <v>M</v>
      </c>
      <c r="E4241" s="23" t="str">
        <f>INDEX(Table,MATCH('Classwork 5'!B4241,'5b'!$B$4:$B$904,0),3)</f>
        <v>36-45</v>
      </c>
      <c r="F4241" s="23">
        <f>INDEX(Table,MATCH('Classwork 5'!B4241,'5b'!$B$4:$B$904,0),4)</f>
        <v>7</v>
      </c>
      <c r="G4241" s="23">
        <v>8</v>
      </c>
      <c r="H4241" s="24">
        <v>3977</v>
      </c>
    </row>
    <row r="4242" spans="2:8" x14ac:dyDescent="0.3">
      <c r="B4242" s="22">
        <v>1000702</v>
      </c>
      <c r="C4242" s="23" t="s">
        <v>2819</v>
      </c>
      <c r="D4242" s="23" t="str">
        <f>VLOOKUP(B4242,'5b'!$B$4:$E$904,2,FALSE)</f>
        <v>M</v>
      </c>
      <c r="E4242" s="23" t="str">
        <f>INDEX(Table,MATCH('Classwork 5'!B4242,'5b'!$B$4:$B$904,0),3)</f>
        <v>36-45</v>
      </c>
      <c r="F4242" s="23">
        <f>INDEX(Table,MATCH('Classwork 5'!B4242,'5b'!$B$4:$B$904,0),4)</f>
        <v>7</v>
      </c>
      <c r="G4242" s="23">
        <v>8</v>
      </c>
      <c r="H4242" s="24">
        <v>9884</v>
      </c>
    </row>
    <row r="4243" spans="2:8" x14ac:dyDescent="0.3">
      <c r="B4243" s="22">
        <v>1000702</v>
      </c>
      <c r="C4243" s="23" t="s">
        <v>3582</v>
      </c>
      <c r="D4243" s="23" t="str">
        <f>VLOOKUP(B4243,'5b'!$B$4:$E$904,2,FALSE)</f>
        <v>M</v>
      </c>
      <c r="E4243" s="23" t="str">
        <f>INDEX(Table,MATCH('Classwork 5'!B4243,'5b'!$B$4:$B$904,0),3)</f>
        <v>36-45</v>
      </c>
      <c r="F4243" s="23">
        <f>INDEX(Table,MATCH('Classwork 5'!B4243,'5b'!$B$4:$B$904,0),4)</f>
        <v>7</v>
      </c>
      <c r="G4243" s="23">
        <v>8</v>
      </c>
      <c r="H4243" s="24">
        <v>7939</v>
      </c>
    </row>
    <row r="4244" spans="2:8" x14ac:dyDescent="0.3">
      <c r="B4244" s="22">
        <v>1000702</v>
      </c>
      <c r="C4244" s="23" t="s">
        <v>2350</v>
      </c>
      <c r="D4244" s="23" t="str">
        <f>VLOOKUP(B4244,'5b'!$B$4:$E$904,2,FALSE)</f>
        <v>M</v>
      </c>
      <c r="E4244" s="23" t="str">
        <f>INDEX(Table,MATCH('Classwork 5'!B4244,'5b'!$B$4:$B$904,0),3)</f>
        <v>36-45</v>
      </c>
      <c r="F4244" s="23">
        <f>INDEX(Table,MATCH('Classwork 5'!B4244,'5b'!$B$4:$B$904,0),4)</f>
        <v>7</v>
      </c>
      <c r="G4244" s="23">
        <v>1</v>
      </c>
      <c r="H4244" s="24">
        <v>4061</v>
      </c>
    </row>
    <row r="4245" spans="2:8" x14ac:dyDescent="0.3">
      <c r="B4245" s="22">
        <v>1000702</v>
      </c>
      <c r="C4245" s="23" t="s">
        <v>3583</v>
      </c>
      <c r="D4245" s="23" t="str">
        <f>VLOOKUP(B4245,'5b'!$B$4:$E$904,2,FALSE)</f>
        <v>M</v>
      </c>
      <c r="E4245" s="23" t="str">
        <f>INDEX(Table,MATCH('Classwork 5'!B4245,'5b'!$B$4:$B$904,0),3)</f>
        <v>36-45</v>
      </c>
      <c r="F4245" s="23">
        <f>INDEX(Table,MATCH('Classwork 5'!B4245,'5b'!$B$4:$B$904,0),4)</f>
        <v>7</v>
      </c>
      <c r="G4245" s="23">
        <v>1</v>
      </c>
      <c r="H4245" s="24">
        <v>7848</v>
      </c>
    </row>
    <row r="4246" spans="2:8" x14ac:dyDescent="0.3">
      <c r="B4246" s="22">
        <v>1000702</v>
      </c>
      <c r="C4246" s="23" t="s">
        <v>2954</v>
      </c>
      <c r="D4246" s="23" t="str">
        <f>VLOOKUP(B4246,'5b'!$B$4:$E$904,2,FALSE)</f>
        <v>M</v>
      </c>
      <c r="E4246" s="23" t="str">
        <f>INDEX(Table,MATCH('Classwork 5'!B4246,'5b'!$B$4:$B$904,0),3)</f>
        <v>36-45</v>
      </c>
      <c r="F4246" s="23">
        <f>INDEX(Table,MATCH('Classwork 5'!B4246,'5b'!$B$4:$B$904,0),4)</f>
        <v>7</v>
      </c>
      <c r="G4246" s="23">
        <v>5</v>
      </c>
      <c r="H4246" s="24">
        <v>6889</v>
      </c>
    </row>
    <row r="4247" spans="2:8" x14ac:dyDescent="0.3">
      <c r="B4247" s="22">
        <v>1000702</v>
      </c>
      <c r="C4247" s="23" t="s">
        <v>2802</v>
      </c>
      <c r="D4247" s="23" t="str">
        <f>VLOOKUP(B4247,'5b'!$B$4:$E$904,2,FALSE)</f>
        <v>M</v>
      </c>
      <c r="E4247" s="23" t="str">
        <f>INDEX(Table,MATCH('Classwork 5'!B4247,'5b'!$B$4:$B$904,0),3)</f>
        <v>36-45</v>
      </c>
      <c r="F4247" s="23">
        <f>INDEX(Table,MATCH('Classwork 5'!B4247,'5b'!$B$4:$B$904,0),4)</f>
        <v>7</v>
      </c>
      <c r="G4247" s="23">
        <v>5</v>
      </c>
      <c r="H4247" s="24">
        <v>5249</v>
      </c>
    </row>
    <row r="4248" spans="2:8" x14ac:dyDescent="0.3">
      <c r="B4248" s="22">
        <v>1000702</v>
      </c>
      <c r="C4248" s="23" t="s">
        <v>2789</v>
      </c>
      <c r="D4248" s="23" t="str">
        <f>VLOOKUP(B4248,'5b'!$B$4:$E$904,2,FALSE)</f>
        <v>M</v>
      </c>
      <c r="E4248" s="23" t="str">
        <f>INDEX(Table,MATCH('Classwork 5'!B4248,'5b'!$B$4:$B$904,0),3)</f>
        <v>36-45</v>
      </c>
      <c r="F4248" s="23">
        <f>INDEX(Table,MATCH('Classwork 5'!B4248,'5b'!$B$4:$B$904,0),4)</f>
        <v>7</v>
      </c>
      <c r="G4248" s="23">
        <v>5</v>
      </c>
      <c r="H4248" s="24">
        <v>3504</v>
      </c>
    </row>
    <row r="4249" spans="2:8" x14ac:dyDescent="0.3">
      <c r="B4249" s="22">
        <v>1000702</v>
      </c>
      <c r="C4249" s="23" t="s">
        <v>3072</v>
      </c>
      <c r="D4249" s="23" t="str">
        <f>VLOOKUP(B4249,'5b'!$B$4:$E$904,2,FALSE)</f>
        <v>M</v>
      </c>
      <c r="E4249" s="23" t="str">
        <f>INDEX(Table,MATCH('Classwork 5'!B4249,'5b'!$B$4:$B$904,0),3)</f>
        <v>36-45</v>
      </c>
      <c r="F4249" s="23">
        <f>INDEX(Table,MATCH('Classwork 5'!B4249,'5b'!$B$4:$B$904,0),4)</f>
        <v>7</v>
      </c>
      <c r="G4249" s="23">
        <v>5</v>
      </c>
      <c r="H4249" s="24">
        <v>5233</v>
      </c>
    </row>
    <row r="4250" spans="2:8" x14ac:dyDescent="0.3">
      <c r="B4250" s="22">
        <v>1000702</v>
      </c>
      <c r="C4250" s="23" t="s">
        <v>2185</v>
      </c>
      <c r="D4250" s="23" t="str">
        <f>VLOOKUP(B4250,'5b'!$B$4:$E$904,2,FALSE)</f>
        <v>M</v>
      </c>
      <c r="E4250" s="23" t="str">
        <f>INDEX(Table,MATCH('Classwork 5'!B4250,'5b'!$B$4:$B$904,0),3)</f>
        <v>36-45</v>
      </c>
      <c r="F4250" s="23">
        <f>INDEX(Table,MATCH('Classwork 5'!B4250,'5b'!$B$4:$B$904,0),4)</f>
        <v>7</v>
      </c>
      <c r="G4250" s="23">
        <v>5</v>
      </c>
      <c r="H4250" s="24">
        <v>3492</v>
      </c>
    </row>
    <row r="4251" spans="2:8" x14ac:dyDescent="0.3">
      <c r="B4251" s="22">
        <v>1000702</v>
      </c>
      <c r="C4251" s="23" t="s">
        <v>2758</v>
      </c>
      <c r="D4251" s="23" t="str">
        <f>VLOOKUP(B4251,'5b'!$B$4:$E$904,2,FALSE)</f>
        <v>M</v>
      </c>
      <c r="E4251" s="23" t="str">
        <f>INDEX(Table,MATCH('Classwork 5'!B4251,'5b'!$B$4:$B$904,0),3)</f>
        <v>36-45</v>
      </c>
      <c r="F4251" s="23">
        <f>INDEX(Table,MATCH('Classwork 5'!B4251,'5b'!$B$4:$B$904,0),4)</f>
        <v>7</v>
      </c>
      <c r="G4251" s="23">
        <v>2</v>
      </c>
      <c r="H4251" s="24">
        <v>9915</v>
      </c>
    </row>
    <row r="4252" spans="2:8" x14ac:dyDescent="0.3">
      <c r="B4252" s="22">
        <v>1000702</v>
      </c>
      <c r="C4252" s="23" t="s">
        <v>2955</v>
      </c>
      <c r="D4252" s="23" t="str">
        <f>VLOOKUP(B4252,'5b'!$B$4:$E$904,2,FALSE)</f>
        <v>M</v>
      </c>
      <c r="E4252" s="23" t="str">
        <f>INDEX(Table,MATCH('Classwork 5'!B4252,'5b'!$B$4:$B$904,0),3)</f>
        <v>36-45</v>
      </c>
      <c r="F4252" s="23">
        <f>INDEX(Table,MATCH('Classwork 5'!B4252,'5b'!$B$4:$B$904,0),4)</f>
        <v>7</v>
      </c>
      <c r="G4252" s="23">
        <v>5</v>
      </c>
      <c r="H4252" s="24">
        <v>6996</v>
      </c>
    </row>
    <row r="4253" spans="2:8" x14ac:dyDescent="0.3">
      <c r="B4253" s="22">
        <v>1000702</v>
      </c>
      <c r="C4253" s="23" t="s">
        <v>2317</v>
      </c>
      <c r="D4253" s="23" t="str">
        <f>VLOOKUP(B4253,'5b'!$B$4:$E$904,2,FALSE)</f>
        <v>M</v>
      </c>
      <c r="E4253" s="23" t="str">
        <f>INDEX(Table,MATCH('Classwork 5'!B4253,'5b'!$B$4:$B$904,0),3)</f>
        <v>36-45</v>
      </c>
      <c r="F4253" s="23">
        <f>INDEX(Table,MATCH('Classwork 5'!B4253,'5b'!$B$4:$B$904,0),4)</f>
        <v>7</v>
      </c>
      <c r="G4253" s="23">
        <v>5</v>
      </c>
      <c r="H4253" s="24">
        <v>5146</v>
      </c>
    </row>
    <row r="4254" spans="2:8" x14ac:dyDescent="0.3">
      <c r="B4254" s="22">
        <v>1000702</v>
      </c>
      <c r="C4254" s="23" t="s">
        <v>3584</v>
      </c>
      <c r="D4254" s="23" t="str">
        <f>VLOOKUP(B4254,'5b'!$B$4:$E$904,2,FALSE)</f>
        <v>M</v>
      </c>
      <c r="E4254" s="23" t="str">
        <f>INDEX(Table,MATCH('Classwork 5'!B4254,'5b'!$B$4:$B$904,0),3)</f>
        <v>36-45</v>
      </c>
      <c r="F4254" s="23">
        <f>INDEX(Table,MATCH('Classwork 5'!B4254,'5b'!$B$4:$B$904,0),4)</f>
        <v>7</v>
      </c>
      <c r="G4254" s="23">
        <v>4</v>
      </c>
      <c r="H4254" s="24">
        <v>2156</v>
      </c>
    </row>
    <row r="4255" spans="2:8" x14ac:dyDescent="0.3">
      <c r="B4255" s="22">
        <v>1000702</v>
      </c>
      <c r="C4255" s="23" t="s">
        <v>2188</v>
      </c>
      <c r="D4255" s="23" t="str">
        <f>VLOOKUP(B4255,'5b'!$B$4:$E$904,2,FALSE)</f>
        <v>M</v>
      </c>
      <c r="E4255" s="23" t="str">
        <f>INDEX(Table,MATCH('Classwork 5'!B4255,'5b'!$B$4:$B$904,0),3)</f>
        <v>36-45</v>
      </c>
      <c r="F4255" s="23">
        <f>INDEX(Table,MATCH('Classwork 5'!B4255,'5b'!$B$4:$B$904,0),4)</f>
        <v>7</v>
      </c>
      <c r="G4255" s="23">
        <v>3</v>
      </c>
      <c r="H4255" s="24">
        <v>5418</v>
      </c>
    </row>
    <row r="4256" spans="2:8" x14ac:dyDescent="0.3">
      <c r="B4256" s="22">
        <v>1000702</v>
      </c>
      <c r="C4256" s="23" t="s">
        <v>3246</v>
      </c>
      <c r="D4256" s="23" t="str">
        <f>VLOOKUP(B4256,'5b'!$B$4:$E$904,2,FALSE)</f>
        <v>M</v>
      </c>
      <c r="E4256" s="23" t="str">
        <f>INDEX(Table,MATCH('Classwork 5'!B4256,'5b'!$B$4:$B$904,0),3)</f>
        <v>36-45</v>
      </c>
      <c r="F4256" s="23">
        <f>INDEX(Table,MATCH('Classwork 5'!B4256,'5b'!$B$4:$B$904,0),4)</f>
        <v>7</v>
      </c>
      <c r="G4256" s="23">
        <v>1</v>
      </c>
      <c r="H4256" s="24">
        <v>7684</v>
      </c>
    </row>
    <row r="4257" spans="2:8" x14ac:dyDescent="0.3">
      <c r="B4257" s="22">
        <v>1000702</v>
      </c>
      <c r="C4257" s="23" t="s">
        <v>3585</v>
      </c>
      <c r="D4257" s="23" t="str">
        <f>VLOOKUP(B4257,'5b'!$B$4:$E$904,2,FALSE)</f>
        <v>M</v>
      </c>
      <c r="E4257" s="23" t="str">
        <f>INDEX(Table,MATCH('Classwork 5'!B4257,'5b'!$B$4:$B$904,0),3)</f>
        <v>36-45</v>
      </c>
      <c r="F4257" s="23">
        <f>INDEX(Table,MATCH('Classwork 5'!B4257,'5b'!$B$4:$B$904,0),4)</f>
        <v>7</v>
      </c>
      <c r="G4257" s="23">
        <v>5</v>
      </c>
      <c r="H4257" s="24">
        <v>3489</v>
      </c>
    </row>
    <row r="4258" spans="2:8" x14ac:dyDescent="0.3">
      <c r="B4258" s="22">
        <v>1000704</v>
      </c>
      <c r="C4258" s="23" t="s">
        <v>3154</v>
      </c>
      <c r="D4258" s="23" t="str">
        <f>VLOOKUP(B4258,'5b'!$B$4:$E$904,2,FALSE)</f>
        <v>F</v>
      </c>
      <c r="E4258" s="23" t="str">
        <f>INDEX(Table,MATCH('Classwork 5'!B4258,'5b'!$B$4:$B$904,0),3)</f>
        <v>36-45</v>
      </c>
      <c r="F4258" s="23">
        <f>INDEX(Table,MATCH('Classwork 5'!B4258,'5b'!$B$4:$B$904,0),4)</f>
        <v>8</v>
      </c>
      <c r="G4258" s="23">
        <v>16</v>
      </c>
      <c r="H4258" s="24">
        <v>16481</v>
      </c>
    </row>
    <row r="4259" spans="2:8" x14ac:dyDescent="0.3">
      <c r="B4259" s="22">
        <v>1000704</v>
      </c>
      <c r="C4259" s="23" t="s">
        <v>3586</v>
      </c>
      <c r="D4259" s="23" t="str">
        <f>VLOOKUP(B4259,'5b'!$B$4:$E$904,2,FALSE)</f>
        <v>F</v>
      </c>
      <c r="E4259" s="23" t="str">
        <f>INDEX(Table,MATCH('Classwork 5'!B4259,'5b'!$B$4:$B$904,0),3)</f>
        <v>36-45</v>
      </c>
      <c r="F4259" s="23">
        <f>INDEX(Table,MATCH('Classwork 5'!B4259,'5b'!$B$4:$B$904,0),4)</f>
        <v>8</v>
      </c>
      <c r="G4259" s="23">
        <v>8</v>
      </c>
      <c r="H4259" s="24">
        <v>2000</v>
      </c>
    </row>
    <row r="4260" spans="2:8" x14ac:dyDescent="0.3">
      <c r="B4260" s="22">
        <v>1000704</v>
      </c>
      <c r="C4260" s="23" t="s">
        <v>2294</v>
      </c>
      <c r="D4260" s="23" t="str">
        <f>VLOOKUP(B4260,'5b'!$B$4:$E$904,2,FALSE)</f>
        <v>F</v>
      </c>
      <c r="E4260" s="23" t="str">
        <f>INDEX(Table,MATCH('Classwork 5'!B4260,'5b'!$B$4:$B$904,0),3)</f>
        <v>36-45</v>
      </c>
      <c r="F4260" s="23">
        <f>INDEX(Table,MATCH('Classwork 5'!B4260,'5b'!$B$4:$B$904,0),4)</f>
        <v>8</v>
      </c>
      <c r="G4260" s="23">
        <v>8</v>
      </c>
      <c r="H4260" s="24">
        <v>4039</v>
      </c>
    </row>
    <row r="4261" spans="2:8" x14ac:dyDescent="0.3">
      <c r="B4261" s="22">
        <v>1000704</v>
      </c>
      <c r="C4261" s="23" t="s">
        <v>2894</v>
      </c>
      <c r="D4261" s="23" t="str">
        <f>VLOOKUP(B4261,'5b'!$B$4:$E$904,2,FALSE)</f>
        <v>F</v>
      </c>
      <c r="E4261" s="23" t="str">
        <f>INDEX(Table,MATCH('Classwork 5'!B4261,'5b'!$B$4:$B$904,0),3)</f>
        <v>36-45</v>
      </c>
      <c r="F4261" s="23">
        <f>INDEX(Table,MATCH('Classwork 5'!B4261,'5b'!$B$4:$B$904,0),4)</f>
        <v>8</v>
      </c>
      <c r="G4261" s="23">
        <v>1</v>
      </c>
      <c r="H4261" s="24">
        <v>15522</v>
      </c>
    </row>
    <row r="4262" spans="2:8" x14ac:dyDescent="0.3">
      <c r="B4262" s="22">
        <v>1000705</v>
      </c>
      <c r="C4262" s="23" t="s">
        <v>3137</v>
      </c>
      <c r="D4262" s="23" t="str">
        <f>VLOOKUP(B4262,'5b'!$B$4:$E$904,2,FALSE)</f>
        <v>M</v>
      </c>
      <c r="E4262" s="23" t="str">
        <f>INDEX(Table,MATCH('Classwork 5'!B4262,'5b'!$B$4:$B$904,0),3)</f>
        <v>26-35</v>
      </c>
      <c r="F4262" s="23">
        <f>INDEX(Table,MATCH('Classwork 5'!B4262,'5b'!$B$4:$B$904,0),4)</f>
        <v>4</v>
      </c>
      <c r="G4262" s="23">
        <v>1</v>
      </c>
      <c r="H4262" s="24">
        <v>11654</v>
      </c>
    </row>
    <row r="4263" spans="2:8" x14ac:dyDescent="0.3">
      <c r="B4263" s="22">
        <v>1000705</v>
      </c>
      <c r="C4263" s="23" t="s">
        <v>2897</v>
      </c>
      <c r="D4263" s="23" t="str">
        <f>VLOOKUP(B4263,'5b'!$B$4:$E$904,2,FALSE)</f>
        <v>M</v>
      </c>
      <c r="E4263" s="23" t="str">
        <f>INDEX(Table,MATCH('Classwork 5'!B4263,'5b'!$B$4:$B$904,0),3)</f>
        <v>26-35</v>
      </c>
      <c r="F4263" s="23">
        <f>INDEX(Table,MATCH('Classwork 5'!B4263,'5b'!$B$4:$B$904,0),4)</f>
        <v>4</v>
      </c>
      <c r="G4263" s="23">
        <v>1</v>
      </c>
      <c r="H4263" s="24">
        <v>4199</v>
      </c>
    </row>
    <row r="4264" spans="2:8" x14ac:dyDescent="0.3">
      <c r="B4264" s="22">
        <v>1000705</v>
      </c>
      <c r="C4264" s="23" t="s">
        <v>2646</v>
      </c>
      <c r="D4264" s="23" t="str">
        <f>VLOOKUP(B4264,'5b'!$B$4:$E$904,2,FALSE)</f>
        <v>M</v>
      </c>
      <c r="E4264" s="23" t="str">
        <f>INDEX(Table,MATCH('Classwork 5'!B4264,'5b'!$B$4:$B$904,0),3)</f>
        <v>26-35</v>
      </c>
      <c r="F4264" s="23">
        <f>INDEX(Table,MATCH('Classwork 5'!B4264,'5b'!$B$4:$B$904,0),4)</f>
        <v>4</v>
      </c>
      <c r="G4264" s="23">
        <v>1</v>
      </c>
      <c r="H4264" s="24">
        <v>19084</v>
      </c>
    </row>
    <row r="4265" spans="2:8" x14ac:dyDescent="0.3">
      <c r="B4265" s="22">
        <v>1000705</v>
      </c>
      <c r="C4265" s="23" t="s">
        <v>3049</v>
      </c>
      <c r="D4265" s="23" t="str">
        <f>VLOOKUP(B4265,'5b'!$B$4:$E$904,2,FALSE)</f>
        <v>M</v>
      </c>
      <c r="E4265" s="23" t="str">
        <f>INDEX(Table,MATCH('Classwork 5'!B4265,'5b'!$B$4:$B$904,0),3)</f>
        <v>26-35</v>
      </c>
      <c r="F4265" s="23">
        <f>INDEX(Table,MATCH('Classwork 5'!B4265,'5b'!$B$4:$B$904,0),4)</f>
        <v>4</v>
      </c>
      <c r="G4265" s="23">
        <v>11</v>
      </c>
      <c r="H4265" s="24">
        <v>1501</v>
      </c>
    </row>
    <row r="4266" spans="2:8" x14ac:dyDescent="0.3">
      <c r="B4266" s="22">
        <v>1000706</v>
      </c>
      <c r="C4266" s="23" t="s">
        <v>2657</v>
      </c>
      <c r="D4266" s="23" t="str">
        <f>VLOOKUP(B4266,'5b'!$B$4:$E$904,2,FALSE)</f>
        <v>M</v>
      </c>
      <c r="E4266" s="23" t="str">
        <f>INDEX(Table,MATCH('Classwork 5'!B4266,'5b'!$B$4:$B$904,0),3)</f>
        <v>36-45</v>
      </c>
      <c r="F4266" s="23">
        <f>INDEX(Table,MATCH('Classwork 5'!B4266,'5b'!$B$4:$B$904,0),4)</f>
        <v>20</v>
      </c>
      <c r="G4266" s="23">
        <v>1</v>
      </c>
      <c r="H4266" s="24">
        <v>15229</v>
      </c>
    </row>
    <row r="4267" spans="2:8" x14ac:dyDescent="0.3">
      <c r="B4267" s="22">
        <v>1000706</v>
      </c>
      <c r="C4267" s="23" t="s">
        <v>2813</v>
      </c>
      <c r="D4267" s="23" t="str">
        <f>VLOOKUP(B4267,'5b'!$B$4:$E$904,2,FALSE)</f>
        <v>M</v>
      </c>
      <c r="E4267" s="23" t="str">
        <f>INDEX(Table,MATCH('Classwork 5'!B4267,'5b'!$B$4:$B$904,0),3)</f>
        <v>36-45</v>
      </c>
      <c r="F4267" s="23">
        <f>INDEX(Table,MATCH('Classwork 5'!B4267,'5b'!$B$4:$B$904,0),4)</f>
        <v>20</v>
      </c>
      <c r="G4267" s="23">
        <v>8</v>
      </c>
      <c r="H4267" s="24">
        <v>9836</v>
      </c>
    </row>
    <row r="4268" spans="2:8" x14ac:dyDescent="0.3">
      <c r="B4268" s="22">
        <v>1000706</v>
      </c>
      <c r="C4268" s="23" t="s">
        <v>2513</v>
      </c>
      <c r="D4268" s="23" t="str">
        <f>VLOOKUP(B4268,'5b'!$B$4:$E$904,2,FALSE)</f>
        <v>M</v>
      </c>
      <c r="E4268" s="23" t="str">
        <f>INDEX(Table,MATCH('Classwork 5'!B4268,'5b'!$B$4:$B$904,0),3)</f>
        <v>36-45</v>
      </c>
      <c r="F4268" s="23">
        <f>INDEX(Table,MATCH('Classwork 5'!B4268,'5b'!$B$4:$B$904,0),4)</f>
        <v>20</v>
      </c>
      <c r="G4268" s="23">
        <v>8</v>
      </c>
      <c r="H4268" s="24">
        <v>9965</v>
      </c>
    </row>
    <row r="4269" spans="2:8" x14ac:dyDescent="0.3">
      <c r="B4269" s="22">
        <v>1000706</v>
      </c>
      <c r="C4269" s="23" t="s">
        <v>3315</v>
      </c>
      <c r="D4269" s="23" t="str">
        <f>VLOOKUP(B4269,'5b'!$B$4:$E$904,2,FALSE)</f>
        <v>M</v>
      </c>
      <c r="E4269" s="23" t="str">
        <f>INDEX(Table,MATCH('Classwork 5'!B4269,'5b'!$B$4:$B$904,0),3)</f>
        <v>36-45</v>
      </c>
      <c r="F4269" s="23">
        <f>INDEX(Table,MATCH('Classwork 5'!B4269,'5b'!$B$4:$B$904,0),4)</f>
        <v>20</v>
      </c>
      <c r="G4269" s="23">
        <v>8</v>
      </c>
      <c r="H4269" s="24">
        <v>5883</v>
      </c>
    </row>
    <row r="4270" spans="2:8" x14ac:dyDescent="0.3">
      <c r="B4270" s="22">
        <v>1000706</v>
      </c>
      <c r="C4270" s="23" t="s">
        <v>1997</v>
      </c>
      <c r="D4270" s="23" t="str">
        <f>VLOOKUP(B4270,'5b'!$B$4:$E$904,2,FALSE)</f>
        <v>M</v>
      </c>
      <c r="E4270" s="23" t="str">
        <f>INDEX(Table,MATCH('Classwork 5'!B4270,'5b'!$B$4:$B$904,0),3)</f>
        <v>36-45</v>
      </c>
      <c r="F4270" s="23">
        <f>INDEX(Table,MATCH('Classwork 5'!B4270,'5b'!$B$4:$B$904,0),4)</f>
        <v>20</v>
      </c>
      <c r="G4270" s="23">
        <v>5</v>
      </c>
      <c r="H4270" s="24">
        <v>6981</v>
      </c>
    </row>
    <row r="4271" spans="2:8" x14ac:dyDescent="0.3">
      <c r="B4271" s="22">
        <v>1000706</v>
      </c>
      <c r="C4271" s="23" t="s">
        <v>2019</v>
      </c>
      <c r="D4271" s="23" t="str">
        <f>VLOOKUP(B4271,'5b'!$B$4:$E$904,2,FALSE)</f>
        <v>M</v>
      </c>
      <c r="E4271" s="23" t="str">
        <f>INDEX(Table,MATCH('Classwork 5'!B4271,'5b'!$B$4:$B$904,0),3)</f>
        <v>36-45</v>
      </c>
      <c r="F4271" s="23">
        <f>INDEX(Table,MATCH('Classwork 5'!B4271,'5b'!$B$4:$B$904,0),4)</f>
        <v>20</v>
      </c>
      <c r="G4271" s="23">
        <v>8</v>
      </c>
      <c r="H4271" s="24">
        <v>5959</v>
      </c>
    </row>
    <row r="4272" spans="2:8" x14ac:dyDescent="0.3">
      <c r="B4272" s="22">
        <v>1000706</v>
      </c>
      <c r="C4272" s="23" t="s">
        <v>3587</v>
      </c>
      <c r="D4272" s="23" t="str">
        <f>VLOOKUP(B4272,'5b'!$B$4:$E$904,2,FALSE)</f>
        <v>M</v>
      </c>
      <c r="E4272" s="23" t="str">
        <f>INDEX(Table,MATCH('Classwork 5'!B4272,'5b'!$B$4:$B$904,0),3)</f>
        <v>36-45</v>
      </c>
      <c r="F4272" s="23">
        <f>INDEX(Table,MATCH('Classwork 5'!B4272,'5b'!$B$4:$B$904,0),4)</f>
        <v>20</v>
      </c>
      <c r="G4272" s="23">
        <v>8</v>
      </c>
      <c r="H4272" s="24">
        <v>6059</v>
      </c>
    </row>
    <row r="4273" spans="2:8" x14ac:dyDescent="0.3">
      <c r="B4273" s="22">
        <v>1000706</v>
      </c>
      <c r="C4273" s="23" t="s">
        <v>2560</v>
      </c>
      <c r="D4273" s="23" t="str">
        <f>VLOOKUP(B4273,'5b'!$B$4:$E$904,2,FALSE)</f>
        <v>M</v>
      </c>
      <c r="E4273" s="23" t="str">
        <f>INDEX(Table,MATCH('Classwork 5'!B4273,'5b'!$B$4:$B$904,0),3)</f>
        <v>36-45</v>
      </c>
      <c r="F4273" s="23">
        <f>INDEX(Table,MATCH('Classwork 5'!B4273,'5b'!$B$4:$B$904,0),4)</f>
        <v>20</v>
      </c>
      <c r="G4273" s="23">
        <v>8</v>
      </c>
      <c r="H4273" s="24">
        <v>7945</v>
      </c>
    </row>
    <row r="4274" spans="2:8" x14ac:dyDescent="0.3">
      <c r="B4274" s="22">
        <v>1000707</v>
      </c>
      <c r="C4274" s="23" t="s">
        <v>2430</v>
      </c>
      <c r="D4274" s="23" t="str">
        <f>VLOOKUP(B4274,'5b'!$B$4:$E$904,2,FALSE)</f>
        <v>M</v>
      </c>
      <c r="E4274" s="23" t="str">
        <f>INDEX(Table,MATCH('Classwork 5'!B4274,'5b'!$B$4:$B$904,0),3)</f>
        <v>36-45</v>
      </c>
      <c r="F4274" s="23">
        <f>INDEX(Table,MATCH('Classwork 5'!B4274,'5b'!$B$4:$B$904,0),4)</f>
        <v>7</v>
      </c>
      <c r="G4274" s="23">
        <v>1</v>
      </c>
      <c r="H4274" s="24">
        <v>7619</v>
      </c>
    </row>
    <row r="4275" spans="2:8" x14ac:dyDescent="0.3">
      <c r="B4275" s="22">
        <v>1000707</v>
      </c>
      <c r="C4275" s="23" t="s">
        <v>1976</v>
      </c>
      <c r="D4275" s="23" t="str">
        <f>VLOOKUP(B4275,'5b'!$B$4:$E$904,2,FALSE)</f>
        <v>M</v>
      </c>
      <c r="E4275" s="23" t="str">
        <f>INDEX(Table,MATCH('Classwork 5'!B4275,'5b'!$B$4:$B$904,0),3)</f>
        <v>36-45</v>
      </c>
      <c r="F4275" s="23">
        <f>INDEX(Table,MATCH('Classwork 5'!B4275,'5b'!$B$4:$B$904,0),4)</f>
        <v>7</v>
      </c>
      <c r="G4275" s="23">
        <v>1</v>
      </c>
      <c r="H4275" s="24">
        <v>19663</v>
      </c>
    </row>
    <row r="4276" spans="2:8" x14ac:dyDescent="0.3">
      <c r="B4276" s="22">
        <v>1000707</v>
      </c>
      <c r="C4276" s="23" t="s">
        <v>1952</v>
      </c>
      <c r="D4276" s="23" t="str">
        <f>VLOOKUP(B4276,'5b'!$B$4:$E$904,2,FALSE)</f>
        <v>M</v>
      </c>
      <c r="E4276" s="23" t="str">
        <f>INDEX(Table,MATCH('Classwork 5'!B4276,'5b'!$B$4:$B$904,0),3)</f>
        <v>36-45</v>
      </c>
      <c r="F4276" s="23">
        <f>INDEX(Table,MATCH('Classwork 5'!B4276,'5b'!$B$4:$B$904,0),4)</f>
        <v>7</v>
      </c>
      <c r="G4276" s="23">
        <v>5</v>
      </c>
      <c r="H4276" s="24">
        <v>6933</v>
      </c>
    </row>
    <row r="4277" spans="2:8" x14ac:dyDescent="0.3">
      <c r="B4277" s="22">
        <v>1000707</v>
      </c>
      <c r="C4277" s="23" t="s">
        <v>3147</v>
      </c>
      <c r="D4277" s="23" t="str">
        <f>VLOOKUP(B4277,'5b'!$B$4:$E$904,2,FALSE)</f>
        <v>M</v>
      </c>
      <c r="E4277" s="23" t="str">
        <f>INDEX(Table,MATCH('Classwork 5'!B4277,'5b'!$B$4:$B$904,0),3)</f>
        <v>36-45</v>
      </c>
      <c r="F4277" s="23">
        <f>INDEX(Table,MATCH('Classwork 5'!B4277,'5b'!$B$4:$B$904,0),4)</f>
        <v>7</v>
      </c>
      <c r="G4277" s="23">
        <v>8</v>
      </c>
      <c r="H4277" s="24">
        <v>5959</v>
      </c>
    </row>
    <row r="4278" spans="2:8" x14ac:dyDescent="0.3">
      <c r="B4278" s="22">
        <v>1000708</v>
      </c>
      <c r="C4278" s="23" t="s">
        <v>2646</v>
      </c>
      <c r="D4278" s="23" t="str">
        <f>VLOOKUP(B4278,'5b'!$B$4:$E$904,2,FALSE)</f>
        <v>M</v>
      </c>
      <c r="E4278" s="23" t="str">
        <f>INDEX(Table,MATCH('Classwork 5'!B4278,'5b'!$B$4:$B$904,0),3)</f>
        <v>26-35</v>
      </c>
      <c r="F4278" s="23">
        <f>INDEX(Table,MATCH('Classwork 5'!B4278,'5b'!$B$4:$B$904,0),4)</f>
        <v>0</v>
      </c>
      <c r="G4278" s="23">
        <v>1</v>
      </c>
      <c r="H4278" s="24">
        <v>19464</v>
      </c>
    </row>
    <row r="4279" spans="2:8" x14ac:dyDescent="0.3">
      <c r="B4279" s="22">
        <v>1000709</v>
      </c>
      <c r="C4279" s="23" t="s">
        <v>1987</v>
      </c>
      <c r="D4279" s="23" t="str">
        <f>VLOOKUP(B4279,'5b'!$B$4:$E$904,2,FALSE)</f>
        <v>M</v>
      </c>
      <c r="E4279" s="23" t="str">
        <f>INDEX(Table,MATCH('Classwork 5'!B4279,'5b'!$B$4:$B$904,0),3)</f>
        <v>18-25</v>
      </c>
      <c r="F4279" s="23">
        <f>INDEX(Table,MATCH('Classwork 5'!B4279,'5b'!$B$4:$B$904,0),4)</f>
        <v>0</v>
      </c>
      <c r="G4279" s="23">
        <v>8</v>
      </c>
      <c r="H4279" s="24">
        <v>9980</v>
      </c>
    </row>
    <row r="4280" spans="2:8" x14ac:dyDescent="0.3">
      <c r="B4280" s="22">
        <v>1000709</v>
      </c>
      <c r="C4280" s="23" t="s">
        <v>3339</v>
      </c>
      <c r="D4280" s="23" t="str">
        <f>VLOOKUP(B4280,'5b'!$B$4:$E$904,2,FALSE)</f>
        <v>M</v>
      </c>
      <c r="E4280" s="23" t="str">
        <f>INDEX(Table,MATCH('Classwork 5'!B4280,'5b'!$B$4:$B$904,0),3)</f>
        <v>18-25</v>
      </c>
      <c r="F4280" s="23">
        <f>INDEX(Table,MATCH('Classwork 5'!B4280,'5b'!$B$4:$B$904,0),4)</f>
        <v>0</v>
      </c>
      <c r="G4280" s="23">
        <v>11</v>
      </c>
      <c r="H4280" s="24">
        <v>2988</v>
      </c>
    </row>
    <row r="4281" spans="2:8" x14ac:dyDescent="0.3">
      <c r="B4281" s="22">
        <v>1000710</v>
      </c>
      <c r="C4281" s="23" t="s">
        <v>2201</v>
      </c>
      <c r="D4281" s="23" t="str">
        <f>VLOOKUP(B4281,'5b'!$B$4:$E$904,2,FALSE)</f>
        <v>M</v>
      </c>
      <c r="E4281" s="23" t="str">
        <f>INDEX(Table,MATCH('Classwork 5'!B4281,'5b'!$B$4:$B$904,0),3)</f>
        <v>26-35</v>
      </c>
      <c r="F4281" s="23">
        <f>INDEX(Table,MATCH('Classwork 5'!B4281,'5b'!$B$4:$B$904,0),4)</f>
        <v>20</v>
      </c>
      <c r="G4281" s="23">
        <v>3</v>
      </c>
      <c r="H4281" s="24">
        <v>10911</v>
      </c>
    </row>
    <row r="4282" spans="2:8" x14ac:dyDescent="0.3">
      <c r="B4282" s="22">
        <v>1000710</v>
      </c>
      <c r="C4282" s="23" t="s">
        <v>2181</v>
      </c>
      <c r="D4282" s="23" t="str">
        <f>VLOOKUP(B4282,'5b'!$B$4:$E$904,2,FALSE)</f>
        <v>M</v>
      </c>
      <c r="E4282" s="23" t="str">
        <f>INDEX(Table,MATCH('Classwork 5'!B4282,'5b'!$B$4:$B$904,0),3)</f>
        <v>26-35</v>
      </c>
      <c r="F4282" s="23">
        <f>INDEX(Table,MATCH('Classwork 5'!B4282,'5b'!$B$4:$B$904,0),4)</f>
        <v>20</v>
      </c>
      <c r="G4282" s="23">
        <v>15</v>
      </c>
      <c r="H4282" s="24">
        <v>13084</v>
      </c>
    </row>
    <row r="4283" spans="2:8" x14ac:dyDescent="0.3">
      <c r="B4283" s="22">
        <v>1000710</v>
      </c>
      <c r="C4283" s="23" t="s">
        <v>3588</v>
      </c>
      <c r="D4283" s="23" t="str">
        <f>VLOOKUP(B4283,'5b'!$B$4:$E$904,2,FALSE)</f>
        <v>M</v>
      </c>
      <c r="E4283" s="23" t="str">
        <f>INDEX(Table,MATCH('Classwork 5'!B4283,'5b'!$B$4:$B$904,0),3)</f>
        <v>26-35</v>
      </c>
      <c r="F4283" s="23">
        <f>INDEX(Table,MATCH('Classwork 5'!B4283,'5b'!$B$4:$B$904,0),4)</f>
        <v>20</v>
      </c>
      <c r="G4283" s="23">
        <v>6</v>
      </c>
      <c r="H4283" s="24">
        <v>16218</v>
      </c>
    </row>
    <row r="4284" spans="2:8" x14ac:dyDescent="0.3">
      <c r="B4284" s="22">
        <v>1000710</v>
      </c>
      <c r="C4284" s="23" t="s">
        <v>1987</v>
      </c>
      <c r="D4284" s="23" t="str">
        <f>VLOOKUP(B4284,'5b'!$B$4:$E$904,2,FALSE)</f>
        <v>M</v>
      </c>
      <c r="E4284" s="23" t="str">
        <f>INDEX(Table,MATCH('Classwork 5'!B4284,'5b'!$B$4:$B$904,0),3)</f>
        <v>26-35</v>
      </c>
      <c r="F4284" s="23">
        <f>INDEX(Table,MATCH('Classwork 5'!B4284,'5b'!$B$4:$B$904,0),4)</f>
        <v>20</v>
      </c>
      <c r="G4284" s="23">
        <v>8</v>
      </c>
      <c r="H4284" s="24">
        <v>6019</v>
      </c>
    </row>
    <row r="4285" spans="2:8" x14ac:dyDescent="0.3">
      <c r="B4285" s="22">
        <v>1000710</v>
      </c>
      <c r="C4285" s="23" t="s">
        <v>2902</v>
      </c>
      <c r="D4285" s="23" t="str">
        <f>VLOOKUP(B4285,'5b'!$B$4:$E$904,2,FALSE)</f>
        <v>M</v>
      </c>
      <c r="E4285" s="23" t="str">
        <f>INDEX(Table,MATCH('Classwork 5'!B4285,'5b'!$B$4:$B$904,0),3)</f>
        <v>26-35</v>
      </c>
      <c r="F4285" s="23">
        <f>INDEX(Table,MATCH('Classwork 5'!B4285,'5b'!$B$4:$B$904,0),4)</f>
        <v>20</v>
      </c>
      <c r="G4285" s="23">
        <v>5</v>
      </c>
      <c r="H4285" s="24">
        <v>6995</v>
      </c>
    </row>
    <row r="4286" spans="2:8" x14ac:dyDescent="0.3">
      <c r="B4286" s="22">
        <v>1000710</v>
      </c>
      <c r="C4286" s="23" t="s">
        <v>3374</v>
      </c>
      <c r="D4286" s="23" t="str">
        <f>VLOOKUP(B4286,'5b'!$B$4:$E$904,2,FALSE)</f>
        <v>M</v>
      </c>
      <c r="E4286" s="23" t="str">
        <f>INDEX(Table,MATCH('Classwork 5'!B4286,'5b'!$B$4:$B$904,0),3)</f>
        <v>26-35</v>
      </c>
      <c r="F4286" s="23">
        <f>INDEX(Table,MATCH('Classwork 5'!B4286,'5b'!$B$4:$B$904,0),4)</f>
        <v>20</v>
      </c>
      <c r="G4286" s="23">
        <v>6</v>
      </c>
      <c r="H4286" s="24">
        <v>12660</v>
      </c>
    </row>
    <row r="4287" spans="2:8" x14ac:dyDescent="0.3">
      <c r="B4287" s="22">
        <v>1000710</v>
      </c>
      <c r="C4287" s="23" t="s">
        <v>2529</v>
      </c>
      <c r="D4287" s="23" t="str">
        <f>VLOOKUP(B4287,'5b'!$B$4:$E$904,2,FALSE)</f>
        <v>M</v>
      </c>
      <c r="E4287" s="23" t="str">
        <f>INDEX(Table,MATCH('Classwork 5'!B4287,'5b'!$B$4:$B$904,0),3)</f>
        <v>26-35</v>
      </c>
      <c r="F4287" s="23">
        <f>INDEX(Table,MATCH('Classwork 5'!B4287,'5b'!$B$4:$B$904,0),4)</f>
        <v>20</v>
      </c>
      <c r="G4287" s="23">
        <v>1</v>
      </c>
      <c r="H4287" s="24">
        <v>11619</v>
      </c>
    </row>
    <row r="4288" spans="2:8" x14ac:dyDescent="0.3">
      <c r="B4288" s="22">
        <v>1000710</v>
      </c>
      <c r="C4288" s="23" t="s">
        <v>2135</v>
      </c>
      <c r="D4288" s="23" t="str">
        <f>VLOOKUP(B4288,'5b'!$B$4:$E$904,2,FALSE)</f>
        <v>M</v>
      </c>
      <c r="E4288" s="23" t="str">
        <f>INDEX(Table,MATCH('Classwork 5'!B4288,'5b'!$B$4:$B$904,0),3)</f>
        <v>26-35</v>
      </c>
      <c r="F4288" s="23">
        <f>INDEX(Table,MATCH('Classwork 5'!B4288,'5b'!$B$4:$B$904,0),4)</f>
        <v>20</v>
      </c>
      <c r="G4288" s="23">
        <v>5</v>
      </c>
      <c r="H4288" s="24">
        <v>5264</v>
      </c>
    </row>
    <row r="4289" spans="2:8" x14ac:dyDescent="0.3">
      <c r="B4289" s="22">
        <v>1000710</v>
      </c>
      <c r="C4289" s="23" t="s">
        <v>2065</v>
      </c>
      <c r="D4289" s="23" t="str">
        <f>VLOOKUP(B4289,'5b'!$B$4:$E$904,2,FALSE)</f>
        <v>M</v>
      </c>
      <c r="E4289" s="23" t="str">
        <f>INDEX(Table,MATCH('Classwork 5'!B4289,'5b'!$B$4:$B$904,0),3)</f>
        <v>26-35</v>
      </c>
      <c r="F4289" s="23">
        <f>INDEX(Table,MATCH('Classwork 5'!B4289,'5b'!$B$4:$B$904,0),4)</f>
        <v>20</v>
      </c>
      <c r="G4289" s="23">
        <v>5</v>
      </c>
      <c r="H4289" s="24">
        <v>3734</v>
      </c>
    </row>
    <row r="4290" spans="2:8" x14ac:dyDescent="0.3">
      <c r="B4290" s="22">
        <v>1000710</v>
      </c>
      <c r="C4290" s="23" t="s">
        <v>2215</v>
      </c>
      <c r="D4290" s="23" t="str">
        <f>VLOOKUP(B4290,'5b'!$B$4:$E$904,2,FALSE)</f>
        <v>M</v>
      </c>
      <c r="E4290" s="23" t="str">
        <f>INDEX(Table,MATCH('Classwork 5'!B4290,'5b'!$B$4:$B$904,0),3)</f>
        <v>26-35</v>
      </c>
      <c r="F4290" s="23">
        <f>INDEX(Table,MATCH('Classwork 5'!B4290,'5b'!$B$4:$B$904,0),4)</f>
        <v>20</v>
      </c>
      <c r="G4290" s="23">
        <v>8</v>
      </c>
      <c r="H4290" s="24">
        <v>6012</v>
      </c>
    </row>
    <row r="4291" spans="2:8" x14ac:dyDescent="0.3">
      <c r="B4291" s="22">
        <v>1000710</v>
      </c>
      <c r="C4291" s="23" t="s">
        <v>2539</v>
      </c>
      <c r="D4291" s="23" t="str">
        <f>VLOOKUP(B4291,'5b'!$B$4:$E$904,2,FALSE)</f>
        <v>M</v>
      </c>
      <c r="E4291" s="23" t="str">
        <f>INDEX(Table,MATCH('Classwork 5'!B4291,'5b'!$B$4:$B$904,0),3)</f>
        <v>26-35</v>
      </c>
      <c r="F4291" s="23">
        <f>INDEX(Table,MATCH('Classwork 5'!B4291,'5b'!$B$4:$B$904,0),4)</f>
        <v>20</v>
      </c>
      <c r="G4291" s="23">
        <v>4</v>
      </c>
      <c r="H4291" s="24">
        <v>785</v>
      </c>
    </row>
    <row r="4292" spans="2:8" x14ac:dyDescent="0.3">
      <c r="B4292" s="22">
        <v>1000710</v>
      </c>
      <c r="C4292" s="23" t="s">
        <v>3589</v>
      </c>
      <c r="D4292" s="23" t="str">
        <f>VLOOKUP(B4292,'5b'!$B$4:$E$904,2,FALSE)</f>
        <v>M</v>
      </c>
      <c r="E4292" s="23" t="str">
        <f>INDEX(Table,MATCH('Classwork 5'!B4292,'5b'!$B$4:$B$904,0),3)</f>
        <v>26-35</v>
      </c>
      <c r="F4292" s="23">
        <f>INDEX(Table,MATCH('Classwork 5'!B4292,'5b'!$B$4:$B$904,0),4)</f>
        <v>20</v>
      </c>
      <c r="G4292" s="23">
        <v>13</v>
      </c>
      <c r="H4292" s="24">
        <v>388</v>
      </c>
    </row>
    <row r="4293" spans="2:8" x14ac:dyDescent="0.3">
      <c r="B4293" s="22">
        <v>1000710</v>
      </c>
      <c r="C4293" s="23" t="s">
        <v>2281</v>
      </c>
      <c r="D4293" s="23" t="str">
        <f>VLOOKUP(B4293,'5b'!$B$4:$E$904,2,FALSE)</f>
        <v>M</v>
      </c>
      <c r="E4293" s="23" t="str">
        <f>INDEX(Table,MATCH('Classwork 5'!B4293,'5b'!$B$4:$B$904,0),3)</f>
        <v>26-35</v>
      </c>
      <c r="F4293" s="23">
        <f>INDEX(Table,MATCH('Classwork 5'!B4293,'5b'!$B$4:$B$904,0),4)</f>
        <v>20</v>
      </c>
      <c r="G4293" s="23">
        <v>1</v>
      </c>
      <c r="H4293" s="24">
        <v>19121</v>
      </c>
    </row>
    <row r="4294" spans="2:8" x14ac:dyDescent="0.3">
      <c r="B4294" s="22">
        <v>1000710</v>
      </c>
      <c r="C4294" s="23" t="s">
        <v>3429</v>
      </c>
      <c r="D4294" s="23" t="str">
        <f>VLOOKUP(B4294,'5b'!$B$4:$E$904,2,FALSE)</f>
        <v>M</v>
      </c>
      <c r="E4294" s="23" t="str">
        <f>INDEX(Table,MATCH('Classwork 5'!B4294,'5b'!$B$4:$B$904,0),3)</f>
        <v>26-35</v>
      </c>
      <c r="F4294" s="23">
        <f>INDEX(Table,MATCH('Classwork 5'!B4294,'5b'!$B$4:$B$904,0),4)</f>
        <v>20</v>
      </c>
      <c r="G4294" s="23">
        <v>13</v>
      </c>
      <c r="H4294" s="24">
        <v>753</v>
      </c>
    </row>
    <row r="4295" spans="2:8" x14ac:dyDescent="0.3">
      <c r="B4295" s="22">
        <v>1000710</v>
      </c>
      <c r="C4295" s="23" t="s">
        <v>2916</v>
      </c>
      <c r="D4295" s="23" t="str">
        <f>VLOOKUP(B4295,'5b'!$B$4:$E$904,2,FALSE)</f>
        <v>M</v>
      </c>
      <c r="E4295" s="23" t="str">
        <f>INDEX(Table,MATCH('Classwork 5'!B4295,'5b'!$B$4:$B$904,0),3)</f>
        <v>26-35</v>
      </c>
      <c r="F4295" s="23">
        <f>INDEX(Table,MATCH('Classwork 5'!B4295,'5b'!$B$4:$B$904,0),4)</f>
        <v>20</v>
      </c>
      <c r="G4295" s="23">
        <v>5</v>
      </c>
      <c r="H4295" s="24">
        <v>8861</v>
      </c>
    </row>
    <row r="4296" spans="2:8" x14ac:dyDescent="0.3">
      <c r="B4296" s="22">
        <v>1000710</v>
      </c>
      <c r="C4296" s="23" t="s">
        <v>2143</v>
      </c>
      <c r="D4296" s="23" t="str">
        <f>VLOOKUP(B4296,'5b'!$B$4:$E$904,2,FALSE)</f>
        <v>M</v>
      </c>
      <c r="E4296" s="23" t="str">
        <f>INDEX(Table,MATCH('Classwork 5'!B4296,'5b'!$B$4:$B$904,0),3)</f>
        <v>26-35</v>
      </c>
      <c r="F4296" s="23">
        <f>INDEX(Table,MATCH('Classwork 5'!B4296,'5b'!$B$4:$B$904,0),4)</f>
        <v>20</v>
      </c>
      <c r="G4296" s="23">
        <v>8</v>
      </c>
      <c r="H4296" s="24">
        <v>10077</v>
      </c>
    </row>
    <row r="4297" spans="2:8" x14ac:dyDescent="0.3">
      <c r="B4297" s="22">
        <v>1000710</v>
      </c>
      <c r="C4297" s="23" t="s">
        <v>2623</v>
      </c>
      <c r="D4297" s="23" t="str">
        <f>VLOOKUP(B4297,'5b'!$B$4:$E$904,2,FALSE)</f>
        <v>M</v>
      </c>
      <c r="E4297" s="23" t="str">
        <f>INDEX(Table,MATCH('Classwork 5'!B4297,'5b'!$B$4:$B$904,0),3)</f>
        <v>26-35</v>
      </c>
      <c r="F4297" s="23">
        <f>INDEX(Table,MATCH('Classwork 5'!B4297,'5b'!$B$4:$B$904,0),4)</f>
        <v>20</v>
      </c>
      <c r="G4297" s="23">
        <v>15</v>
      </c>
      <c r="H4297" s="24">
        <v>20928</v>
      </c>
    </row>
    <row r="4298" spans="2:8" x14ac:dyDescent="0.3">
      <c r="B4298" s="22">
        <v>1000710</v>
      </c>
      <c r="C4298" s="23" t="s">
        <v>2184</v>
      </c>
      <c r="D4298" s="23" t="str">
        <f>VLOOKUP(B4298,'5b'!$B$4:$E$904,2,FALSE)</f>
        <v>M</v>
      </c>
      <c r="E4298" s="23" t="str">
        <f>INDEX(Table,MATCH('Classwork 5'!B4298,'5b'!$B$4:$B$904,0),3)</f>
        <v>26-35</v>
      </c>
      <c r="F4298" s="23">
        <f>INDEX(Table,MATCH('Classwork 5'!B4298,'5b'!$B$4:$B$904,0),4)</f>
        <v>20</v>
      </c>
      <c r="G4298" s="23">
        <v>1</v>
      </c>
      <c r="H4298" s="24">
        <v>19116</v>
      </c>
    </row>
    <row r="4299" spans="2:8" x14ac:dyDescent="0.3">
      <c r="B4299" s="22">
        <v>1000710</v>
      </c>
      <c r="C4299" s="23" t="s">
        <v>2085</v>
      </c>
      <c r="D4299" s="23" t="str">
        <f>VLOOKUP(B4299,'5b'!$B$4:$E$904,2,FALSE)</f>
        <v>M</v>
      </c>
      <c r="E4299" s="23" t="str">
        <f>INDEX(Table,MATCH('Classwork 5'!B4299,'5b'!$B$4:$B$904,0),3)</f>
        <v>26-35</v>
      </c>
      <c r="F4299" s="23">
        <f>INDEX(Table,MATCH('Classwork 5'!B4299,'5b'!$B$4:$B$904,0),4)</f>
        <v>20</v>
      </c>
      <c r="G4299" s="23">
        <v>1</v>
      </c>
      <c r="H4299" s="24">
        <v>15670</v>
      </c>
    </row>
    <row r="4300" spans="2:8" x14ac:dyDescent="0.3">
      <c r="B4300" s="22">
        <v>1000710</v>
      </c>
      <c r="C4300" s="23" t="s">
        <v>2517</v>
      </c>
      <c r="D4300" s="23" t="str">
        <f>VLOOKUP(B4300,'5b'!$B$4:$E$904,2,FALSE)</f>
        <v>M</v>
      </c>
      <c r="E4300" s="23" t="str">
        <f>INDEX(Table,MATCH('Classwork 5'!B4300,'5b'!$B$4:$B$904,0),3)</f>
        <v>26-35</v>
      </c>
      <c r="F4300" s="23">
        <f>INDEX(Table,MATCH('Classwork 5'!B4300,'5b'!$B$4:$B$904,0),4)</f>
        <v>20</v>
      </c>
      <c r="G4300" s="23">
        <v>11</v>
      </c>
      <c r="H4300" s="24">
        <v>5985</v>
      </c>
    </row>
    <row r="4301" spans="2:8" x14ac:dyDescent="0.3">
      <c r="B4301" s="22">
        <v>1000710</v>
      </c>
      <c r="C4301" s="23" t="s">
        <v>2054</v>
      </c>
      <c r="D4301" s="23" t="str">
        <f>VLOOKUP(B4301,'5b'!$B$4:$E$904,2,FALSE)</f>
        <v>M</v>
      </c>
      <c r="E4301" s="23" t="str">
        <f>INDEX(Table,MATCH('Classwork 5'!B4301,'5b'!$B$4:$B$904,0),3)</f>
        <v>26-35</v>
      </c>
      <c r="F4301" s="23">
        <f>INDEX(Table,MATCH('Classwork 5'!B4301,'5b'!$B$4:$B$904,0),4)</f>
        <v>20</v>
      </c>
      <c r="G4301" s="23">
        <v>2</v>
      </c>
      <c r="H4301" s="24">
        <v>13018</v>
      </c>
    </row>
    <row r="4302" spans="2:8" x14ac:dyDescent="0.3">
      <c r="B4302" s="22">
        <v>1000710</v>
      </c>
      <c r="C4302" s="23" t="s">
        <v>2572</v>
      </c>
      <c r="D4302" s="23" t="str">
        <f>VLOOKUP(B4302,'5b'!$B$4:$E$904,2,FALSE)</f>
        <v>M</v>
      </c>
      <c r="E4302" s="23" t="str">
        <f>INDEX(Table,MATCH('Classwork 5'!B4302,'5b'!$B$4:$B$904,0),3)</f>
        <v>26-35</v>
      </c>
      <c r="F4302" s="23">
        <f>INDEX(Table,MATCH('Classwork 5'!B4302,'5b'!$B$4:$B$904,0),4)</f>
        <v>20</v>
      </c>
      <c r="G4302" s="23">
        <v>5</v>
      </c>
      <c r="H4302" s="24">
        <v>6867</v>
      </c>
    </row>
    <row r="4303" spans="2:8" x14ac:dyDescent="0.3">
      <c r="B4303" s="22">
        <v>1000710</v>
      </c>
      <c r="C4303" s="23" t="s">
        <v>3131</v>
      </c>
      <c r="D4303" s="23" t="str">
        <f>VLOOKUP(B4303,'5b'!$B$4:$E$904,2,FALSE)</f>
        <v>M</v>
      </c>
      <c r="E4303" s="23" t="str">
        <f>INDEX(Table,MATCH('Classwork 5'!B4303,'5b'!$B$4:$B$904,0),3)</f>
        <v>26-35</v>
      </c>
      <c r="F4303" s="23">
        <f>INDEX(Table,MATCH('Classwork 5'!B4303,'5b'!$B$4:$B$904,0),4)</f>
        <v>20</v>
      </c>
      <c r="G4303" s="23">
        <v>16</v>
      </c>
      <c r="H4303" s="24">
        <v>16411</v>
      </c>
    </row>
    <row r="4304" spans="2:8" x14ac:dyDescent="0.3">
      <c r="B4304" s="22">
        <v>1000710</v>
      </c>
      <c r="C4304" s="23" t="s">
        <v>2624</v>
      </c>
      <c r="D4304" s="23" t="str">
        <f>VLOOKUP(B4304,'5b'!$B$4:$E$904,2,FALSE)</f>
        <v>M</v>
      </c>
      <c r="E4304" s="23" t="str">
        <f>INDEX(Table,MATCH('Classwork 5'!B4304,'5b'!$B$4:$B$904,0),3)</f>
        <v>26-35</v>
      </c>
      <c r="F4304" s="23">
        <f>INDEX(Table,MATCH('Classwork 5'!B4304,'5b'!$B$4:$B$904,0),4)</f>
        <v>20</v>
      </c>
      <c r="G4304" s="23">
        <v>11</v>
      </c>
      <c r="H4304" s="24">
        <v>6106</v>
      </c>
    </row>
    <row r="4305" spans="2:8" x14ac:dyDescent="0.3">
      <c r="B4305" s="22">
        <v>1000710</v>
      </c>
      <c r="C4305" s="23" t="s">
        <v>2446</v>
      </c>
      <c r="D4305" s="23" t="str">
        <f>VLOOKUP(B4305,'5b'!$B$4:$E$904,2,FALSE)</f>
        <v>M</v>
      </c>
      <c r="E4305" s="23" t="str">
        <f>INDEX(Table,MATCH('Classwork 5'!B4305,'5b'!$B$4:$B$904,0),3)</f>
        <v>26-35</v>
      </c>
      <c r="F4305" s="23">
        <f>INDEX(Table,MATCH('Classwork 5'!B4305,'5b'!$B$4:$B$904,0),4)</f>
        <v>20</v>
      </c>
      <c r="G4305" s="23">
        <v>10</v>
      </c>
      <c r="H4305" s="24">
        <v>18646</v>
      </c>
    </row>
    <row r="4306" spans="2:8" x14ac:dyDescent="0.3">
      <c r="B4306" s="22">
        <v>1000710</v>
      </c>
      <c r="C4306" s="23" t="s">
        <v>2907</v>
      </c>
      <c r="D4306" s="23" t="str">
        <f>VLOOKUP(B4306,'5b'!$B$4:$E$904,2,FALSE)</f>
        <v>M</v>
      </c>
      <c r="E4306" s="23" t="str">
        <f>INDEX(Table,MATCH('Classwork 5'!B4306,'5b'!$B$4:$B$904,0),3)</f>
        <v>26-35</v>
      </c>
      <c r="F4306" s="23">
        <f>INDEX(Table,MATCH('Classwork 5'!B4306,'5b'!$B$4:$B$904,0),4)</f>
        <v>20</v>
      </c>
      <c r="G4306" s="23">
        <v>1</v>
      </c>
      <c r="H4306" s="24">
        <v>12036</v>
      </c>
    </row>
    <row r="4307" spans="2:8" x14ac:dyDescent="0.3">
      <c r="B4307" s="22">
        <v>1000710</v>
      </c>
      <c r="C4307" s="23" t="s">
        <v>3065</v>
      </c>
      <c r="D4307" s="23" t="str">
        <f>VLOOKUP(B4307,'5b'!$B$4:$E$904,2,FALSE)</f>
        <v>M</v>
      </c>
      <c r="E4307" s="23" t="str">
        <f>INDEX(Table,MATCH('Classwork 5'!B4307,'5b'!$B$4:$B$904,0),3)</f>
        <v>26-35</v>
      </c>
      <c r="F4307" s="23">
        <f>INDEX(Table,MATCH('Classwork 5'!B4307,'5b'!$B$4:$B$904,0),4)</f>
        <v>20</v>
      </c>
      <c r="G4307" s="23">
        <v>8</v>
      </c>
      <c r="H4307" s="24">
        <v>6182</v>
      </c>
    </row>
    <row r="4308" spans="2:8" x14ac:dyDescent="0.3">
      <c r="B4308" s="22">
        <v>1000710</v>
      </c>
      <c r="C4308" s="23" t="s">
        <v>2279</v>
      </c>
      <c r="D4308" s="23" t="str">
        <f>VLOOKUP(B4308,'5b'!$B$4:$E$904,2,FALSE)</f>
        <v>M</v>
      </c>
      <c r="E4308" s="23" t="str">
        <f>INDEX(Table,MATCH('Classwork 5'!B4308,'5b'!$B$4:$B$904,0),3)</f>
        <v>26-35</v>
      </c>
      <c r="F4308" s="23">
        <f>INDEX(Table,MATCH('Classwork 5'!B4308,'5b'!$B$4:$B$904,0),4)</f>
        <v>20</v>
      </c>
      <c r="G4308" s="23">
        <v>11</v>
      </c>
      <c r="H4308" s="24">
        <v>6044</v>
      </c>
    </row>
    <row r="4309" spans="2:8" x14ac:dyDescent="0.3">
      <c r="B4309" s="22">
        <v>1000710</v>
      </c>
      <c r="C4309" s="23" t="s">
        <v>2912</v>
      </c>
      <c r="D4309" s="23" t="str">
        <f>VLOOKUP(B4309,'5b'!$B$4:$E$904,2,FALSE)</f>
        <v>M</v>
      </c>
      <c r="E4309" s="23" t="str">
        <f>INDEX(Table,MATCH('Classwork 5'!B4309,'5b'!$B$4:$B$904,0),3)</f>
        <v>26-35</v>
      </c>
      <c r="F4309" s="23">
        <f>INDEX(Table,MATCH('Classwork 5'!B4309,'5b'!$B$4:$B$904,0),4)</f>
        <v>20</v>
      </c>
      <c r="G4309" s="23">
        <v>11</v>
      </c>
      <c r="H4309" s="24">
        <v>6086</v>
      </c>
    </row>
    <row r="4310" spans="2:8" x14ac:dyDescent="0.3">
      <c r="B4310" s="22">
        <v>1000710</v>
      </c>
      <c r="C4310" s="23" t="s">
        <v>2838</v>
      </c>
      <c r="D4310" s="23" t="str">
        <f>VLOOKUP(B4310,'5b'!$B$4:$E$904,2,FALSE)</f>
        <v>M</v>
      </c>
      <c r="E4310" s="23" t="str">
        <f>INDEX(Table,MATCH('Classwork 5'!B4310,'5b'!$B$4:$B$904,0),3)</f>
        <v>26-35</v>
      </c>
      <c r="F4310" s="23">
        <f>INDEX(Table,MATCH('Classwork 5'!B4310,'5b'!$B$4:$B$904,0),4)</f>
        <v>20</v>
      </c>
      <c r="G4310" s="23">
        <v>5</v>
      </c>
      <c r="H4310" s="24">
        <v>6860</v>
      </c>
    </row>
    <row r="4311" spans="2:8" x14ac:dyDescent="0.3">
      <c r="B4311" s="22">
        <v>1000710</v>
      </c>
      <c r="C4311" s="23" t="s">
        <v>2526</v>
      </c>
      <c r="D4311" s="23" t="str">
        <f>VLOOKUP(B4311,'5b'!$B$4:$E$904,2,FALSE)</f>
        <v>M</v>
      </c>
      <c r="E4311" s="23" t="str">
        <f>INDEX(Table,MATCH('Classwork 5'!B4311,'5b'!$B$4:$B$904,0),3)</f>
        <v>26-35</v>
      </c>
      <c r="F4311" s="23">
        <f>INDEX(Table,MATCH('Classwork 5'!B4311,'5b'!$B$4:$B$904,0),4)</f>
        <v>20</v>
      </c>
      <c r="G4311" s="23">
        <v>1</v>
      </c>
      <c r="H4311" s="24">
        <v>19626</v>
      </c>
    </row>
    <row r="4312" spans="2:8" x14ac:dyDescent="0.3">
      <c r="B4312" s="22">
        <v>1000711</v>
      </c>
      <c r="C4312" s="23" t="s">
        <v>3590</v>
      </c>
      <c r="D4312" s="23" t="str">
        <f>VLOOKUP(B4312,'5b'!$B$4:$E$904,2,FALSE)</f>
        <v>M</v>
      </c>
      <c r="E4312" s="23" t="str">
        <f>INDEX(Table,MATCH('Classwork 5'!B4312,'5b'!$B$4:$B$904,0),3)</f>
        <v>26-35</v>
      </c>
      <c r="F4312" s="23">
        <f>INDEX(Table,MATCH('Classwork 5'!B4312,'5b'!$B$4:$B$904,0),4)</f>
        <v>18</v>
      </c>
      <c r="G4312" s="23">
        <v>16</v>
      </c>
      <c r="H4312" s="24">
        <v>20641</v>
      </c>
    </row>
    <row r="4313" spans="2:8" x14ac:dyDescent="0.3">
      <c r="B4313" s="22">
        <v>1000711</v>
      </c>
      <c r="C4313" s="23" t="s">
        <v>3298</v>
      </c>
      <c r="D4313" s="23" t="str">
        <f>VLOOKUP(B4313,'5b'!$B$4:$E$904,2,FALSE)</f>
        <v>M</v>
      </c>
      <c r="E4313" s="23" t="str">
        <f>INDEX(Table,MATCH('Classwork 5'!B4313,'5b'!$B$4:$B$904,0),3)</f>
        <v>26-35</v>
      </c>
      <c r="F4313" s="23">
        <f>INDEX(Table,MATCH('Classwork 5'!B4313,'5b'!$B$4:$B$904,0),4)</f>
        <v>18</v>
      </c>
      <c r="G4313" s="23">
        <v>1</v>
      </c>
      <c r="H4313" s="24">
        <v>11786</v>
      </c>
    </row>
    <row r="4314" spans="2:8" x14ac:dyDescent="0.3">
      <c r="B4314" s="22">
        <v>1000711</v>
      </c>
      <c r="C4314" s="23" t="s">
        <v>3050</v>
      </c>
      <c r="D4314" s="23" t="str">
        <f>VLOOKUP(B4314,'5b'!$B$4:$E$904,2,FALSE)</f>
        <v>M</v>
      </c>
      <c r="E4314" s="23" t="str">
        <f>INDEX(Table,MATCH('Classwork 5'!B4314,'5b'!$B$4:$B$904,0),3)</f>
        <v>26-35</v>
      </c>
      <c r="F4314" s="23">
        <f>INDEX(Table,MATCH('Classwork 5'!B4314,'5b'!$B$4:$B$904,0),4)</f>
        <v>18</v>
      </c>
      <c r="G4314" s="23">
        <v>8</v>
      </c>
      <c r="H4314" s="24">
        <v>7926</v>
      </c>
    </row>
    <row r="4315" spans="2:8" x14ac:dyDescent="0.3">
      <c r="B4315" s="22">
        <v>1000711</v>
      </c>
      <c r="C4315" s="23" t="s">
        <v>2442</v>
      </c>
      <c r="D4315" s="23" t="str">
        <f>VLOOKUP(B4315,'5b'!$B$4:$E$904,2,FALSE)</f>
        <v>M</v>
      </c>
      <c r="E4315" s="23" t="str">
        <f>INDEX(Table,MATCH('Classwork 5'!B4315,'5b'!$B$4:$B$904,0),3)</f>
        <v>26-35</v>
      </c>
      <c r="F4315" s="23">
        <f>INDEX(Table,MATCH('Classwork 5'!B4315,'5b'!$B$4:$B$904,0),4)</f>
        <v>18</v>
      </c>
      <c r="G4315" s="23">
        <v>2</v>
      </c>
      <c r="H4315" s="24">
        <v>10029</v>
      </c>
    </row>
    <row r="4316" spans="2:8" x14ac:dyDescent="0.3">
      <c r="B4316" s="22">
        <v>1000711</v>
      </c>
      <c r="C4316" s="23" t="s">
        <v>3018</v>
      </c>
      <c r="D4316" s="23" t="str">
        <f>VLOOKUP(B4316,'5b'!$B$4:$E$904,2,FALSE)</f>
        <v>M</v>
      </c>
      <c r="E4316" s="23" t="str">
        <f>INDEX(Table,MATCH('Classwork 5'!B4316,'5b'!$B$4:$B$904,0),3)</f>
        <v>26-35</v>
      </c>
      <c r="F4316" s="23">
        <f>INDEX(Table,MATCH('Classwork 5'!B4316,'5b'!$B$4:$B$904,0),4)</f>
        <v>18</v>
      </c>
      <c r="G4316" s="23">
        <v>5</v>
      </c>
      <c r="H4316" s="24">
        <v>5146</v>
      </c>
    </row>
    <row r="4317" spans="2:8" x14ac:dyDescent="0.3">
      <c r="B4317" s="22">
        <v>1000711</v>
      </c>
      <c r="C4317" s="23" t="s">
        <v>3128</v>
      </c>
      <c r="D4317" s="23" t="str">
        <f>VLOOKUP(B4317,'5b'!$B$4:$E$904,2,FALSE)</f>
        <v>M</v>
      </c>
      <c r="E4317" s="23" t="str">
        <f>INDEX(Table,MATCH('Classwork 5'!B4317,'5b'!$B$4:$B$904,0),3)</f>
        <v>26-35</v>
      </c>
      <c r="F4317" s="23">
        <f>INDEX(Table,MATCH('Classwork 5'!B4317,'5b'!$B$4:$B$904,0),4)</f>
        <v>18</v>
      </c>
      <c r="G4317" s="23">
        <v>5</v>
      </c>
      <c r="H4317" s="24">
        <v>8806</v>
      </c>
    </row>
    <row r="4318" spans="2:8" x14ac:dyDescent="0.3">
      <c r="B4318" s="22">
        <v>1000712</v>
      </c>
      <c r="C4318" s="23" t="s">
        <v>2144</v>
      </c>
      <c r="D4318" s="23" t="str">
        <f>VLOOKUP(B4318,'5b'!$B$4:$E$904,2,FALSE)</f>
        <v>M</v>
      </c>
      <c r="E4318" s="23" t="str">
        <f>INDEX(Table,MATCH('Classwork 5'!B4318,'5b'!$B$4:$B$904,0),3)</f>
        <v>26-35</v>
      </c>
      <c r="F4318" s="23">
        <f>INDEX(Table,MATCH('Classwork 5'!B4318,'5b'!$B$4:$B$904,0),4)</f>
        <v>0</v>
      </c>
      <c r="G4318" s="23">
        <v>16</v>
      </c>
      <c r="H4318" s="24">
        <v>12851</v>
      </c>
    </row>
    <row r="4319" spans="2:8" x14ac:dyDescent="0.3">
      <c r="B4319" s="22">
        <v>1000712</v>
      </c>
      <c r="C4319" s="23" t="s">
        <v>2181</v>
      </c>
      <c r="D4319" s="23" t="str">
        <f>VLOOKUP(B4319,'5b'!$B$4:$E$904,2,FALSE)</f>
        <v>M</v>
      </c>
      <c r="E4319" s="23" t="str">
        <f>INDEX(Table,MATCH('Classwork 5'!B4319,'5b'!$B$4:$B$904,0),3)</f>
        <v>26-35</v>
      </c>
      <c r="F4319" s="23">
        <f>INDEX(Table,MATCH('Classwork 5'!B4319,'5b'!$B$4:$B$904,0),4)</f>
        <v>0</v>
      </c>
      <c r="G4319" s="23">
        <v>15</v>
      </c>
      <c r="H4319" s="24">
        <v>8328</v>
      </c>
    </row>
    <row r="4320" spans="2:8" x14ac:dyDescent="0.3">
      <c r="B4320" s="22">
        <v>1000712</v>
      </c>
      <c r="C4320" s="23" t="s">
        <v>2368</v>
      </c>
      <c r="D4320" s="23" t="str">
        <f>VLOOKUP(B4320,'5b'!$B$4:$E$904,2,FALSE)</f>
        <v>M</v>
      </c>
      <c r="E4320" s="23" t="str">
        <f>INDEX(Table,MATCH('Classwork 5'!B4320,'5b'!$B$4:$B$904,0),3)</f>
        <v>26-35</v>
      </c>
      <c r="F4320" s="23">
        <f>INDEX(Table,MATCH('Classwork 5'!B4320,'5b'!$B$4:$B$904,0),4)</f>
        <v>0</v>
      </c>
      <c r="G4320" s="23">
        <v>1</v>
      </c>
      <c r="H4320" s="24">
        <v>11713</v>
      </c>
    </row>
    <row r="4321" spans="2:8" x14ac:dyDescent="0.3">
      <c r="B4321" s="22">
        <v>1000712</v>
      </c>
      <c r="C4321" s="23" t="s">
        <v>2501</v>
      </c>
      <c r="D4321" s="23" t="str">
        <f>VLOOKUP(B4321,'5b'!$B$4:$E$904,2,FALSE)</f>
        <v>M</v>
      </c>
      <c r="E4321" s="23" t="str">
        <f>INDEX(Table,MATCH('Classwork 5'!B4321,'5b'!$B$4:$B$904,0),3)</f>
        <v>26-35</v>
      </c>
      <c r="F4321" s="23">
        <f>INDEX(Table,MATCH('Classwork 5'!B4321,'5b'!$B$4:$B$904,0),4)</f>
        <v>0</v>
      </c>
      <c r="G4321" s="23">
        <v>1</v>
      </c>
      <c r="H4321" s="24">
        <v>19493</v>
      </c>
    </row>
    <row r="4322" spans="2:8" x14ac:dyDescent="0.3">
      <c r="B4322" s="22">
        <v>1000712</v>
      </c>
      <c r="C4322" s="23" t="s">
        <v>2194</v>
      </c>
      <c r="D4322" s="23" t="str">
        <f>VLOOKUP(B4322,'5b'!$B$4:$E$904,2,FALSE)</f>
        <v>M</v>
      </c>
      <c r="E4322" s="23" t="str">
        <f>INDEX(Table,MATCH('Classwork 5'!B4322,'5b'!$B$4:$B$904,0),3)</f>
        <v>26-35</v>
      </c>
      <c r="F4322" s="23">
        <f>INDEX(Table,MATCH('Classwork 5'!B4322,'5b'!$B$4:$B$904,0),4)</f>
        <v>0</v>
      </c>
      <c r="G4322" s="23">
        <v>1</v>
      </c>
      <c r="H4322" s="24">
        <v>11999</v>
      </c>
    </row>
    <row r="4323" spans="2:8" x14ac:dyDescent="0.3">
      <c r="B4323" s="22">
        <v>1000712</v>
      </c>
      <c r="C4323" s="23" t="s">
        <v>2426</v>
      </c>
      <c r="D4323" s="23" t="str">
        <f>VLOOKUP(B4323,'5b'!$B$4:$E$904,2,FALSE)</f>
        <v>M</v>
      </c>
      <c r="E4323" s="23" t="str">
        <f>INDEX(Table,MATCH('Classwork 5'!B4323,'5b'!$B$4:$B$904,0),3)</f>
        <v>26-35</v>
      </c>
      <c r="F4323" s="23">
        <f>INDEX(Table,MATCH('Classwork 5'!B4323,'5b'!$B$4:$B$904,0),4)</f>
        <v>0</v>
      </c>
      <c r="G4323" s="23">
        <v>1</v>
      </c>
      <c r="H4323" s="24">
        <v>15401</v>
      </c>
    </row>
    <row r="4324" spans="2:8" x14ac:dyDescent="0.3">
      <c r="B4324" s="22">
        <v>1000712</v>
      </c>
      <c r="C4324" s="23" t="s">
        <v>2914</v>
      </c>
      <c r="D4324" s="23" t="str">
        <f>VLOOKUP(B4324,'5b'!$B$4:$E$904,2,FALSE)</f>
        <v>M</v>
      </c>
      <c r="E4324" s="23" t="str">
        <f>INDEX(Table,MATCH('Classwork 5'!B4324,'5b'!$B$4:$B$904,0),3)</f>
        <v>26-35</v>
      </c>
      <c r="F4324" s="23">
        <f>INDEX(Table,MATCH('Classwork 5'!B4324,'5b'!$B$4:$B$904,0),4)</f>
        <v>0</v>
      </c>
      <c r="G4324" s="23">
        <v>1</v>
      </c>
      <c r="H4324" s="24">
        <v>11957</v>
      </c>
    </row>
    <row r="4325" spans="2:8" x14ac:dyDescent="0.3">
      <c r="B4325" s="22">
        <v>1000712</v>
      </c>
      <c r="C4325" s="23" t="s">
        <v>2507</v>
      </c>
      <c r="D4325" s="23" t="str">
        <f>VLOOKUP(B4325,'5b'!$B$4:$E$904,2,FALSE)</f>
        <v>M</v>
      </c>
      <c r="E4325" s="23" t="str">
        <f>INDEX(Table,MATCH('Classwork 5'!B4325,'5b'!$B$4:$B$904,0),3)</f>
        <v>26-35</v>
      </c>
      <c r="F4325" s="23">
        <f>INDEX(Table,MATCH('Classwork 5'!B4325,'5b'!$B$4:$B$904,0),4)</f>
        <v>0</v>
      </c>
      <c r="G4325" s="23">
        <v>1</v>
      </c>
      <c r="H4325" s="24">
        <v>11763</v>
      </c>
    </row>
    <row r="4326" spans="2:8" x14ac:dyDescent="0.3">
      <c r="B4326" s="22">
        <v>1000712</v>
      </c>
      <c r="C4326" s="23" t="s">
        <v>2246</v>
      </c>
      <c r="D4326" s="23" t="str">
        <f>VLOOKUP(B4326,'5b'!$B$4:$E$904,2,FALSE)</f>
        <v>M</v>
      </c>
      <c r="E4326" s="23" t="str">
        <f>INDEX(Table,MATCH('Classwork 5'!B4326,'5b'!$B$4:$B$904,0),3)</f>
        <v>26-35</v>
      </c>
      <c r="F4326" s="23">
        <f>INDEX(Table,MATCH('Classwork 5'!B4326,'5b'!$B$4:$B$904,0),4)</f>
        <v>0</v>
      </c>
      <c r="G4326" s="23">
        <v>3</v>
      </c>
      <c r="H4326" s="24">
        <v>8289</v>
      </c>
    </row>
    <row r="4327" spans="2:8" x14ac:dyDescent="0.3">
      <c r="B4327" s="22">
        <v>1000712</v>
      </c>
      <c r="C4327" s="23" t="s">
        <v>2864</v>
      </c>
      <c r="D4327" s="23" t="str">
        <f>VLOOKUP(B4327,'5b'!$B$4:$E$904,2,FALSE)</f>
        <v>M</v>
      </c>
      <c r="E4327" s="23" t="str">
        <f>INDEX(Table,MATCH('Classwork 5'!B4327,'5b'!$B$4:$B$904,0),3)</f>
        <v>26-35</v>
      </c>
      <c r="F4327" s="23">
        <f>INDEX(Table,MATCH('Classwork 5'!B4327,'5b'!$B$4:$B$904,0),4)</f>
        <v>0</v>
      </c>
      <c r="G4327" s="23">
        <v>1</v>
      </c>
      <c r="H4327" s="24">
        <v>8116</v>
      </c>
    </row>
    <row r="4328" spans="2:8" x14ac:dyDescent="0.3">
      <c r="B4328" s="22">
        <v>1000712</v>
      </c>
      <c r="C4328" s="23" t="s">
        <v>2891</v>
      </c>
      <c r="D4328" s="23" t="str">
        <f>VLOOKUP(B4328,'5b'!$B$4:$E$904,2,FALSE)</f>
        <v>M</v>
      </c>
      <c r="E4328" s="23" t="str">
        <f>INDEX(Table,MATCH('Classwork 5'!B4328,'5b'!$B$4:$B$904,0),3)</f>
        <v>26-35</v>
      </c>
      <c r="F4328" s="23">
        <f>INDEX(Table,MATCH('Classwork 5'!B4328,'5b'!$B$4:$B$904,0),4)</f>
        <v>0</v>
      </c>
      <c r="G4328" s="23">
        <v>3</v>
      </c>
      <c r="H4328" s="24">
        <v>8194</v>
      </c>
    </row>
    <row r="4329" spans="2:8" x14ac:dyDescent="0.3">
      <c r="B4329" s="22">
        <v>1000712</v>
      </c>
      <c r="C4329" s="23" t="s">
        <v>2150</v>
      </c>
      <c r="D4329" s="23" t="str">
        <f>VLOOKUP(B4329,'5b'!$B$4:$E$904,2,FALSE)</f>
        <v>M</v>
      </c>
      <c r="E4329" s="23" t="str">
        <f>INDEX(Table,MATCH('Classwork 5'!B4329,'5b'!$B$4:$B$904,0),3)</f>
        <v>26-35</v>
      </c>
      <c r="F4329" s="23">
        <f>INDEX(Table,MATCH('Classwork 5'!B4329,'5b'!$B$4:$B$904,0),4)</f>
        <v>0</v>
      </c>
      <c r="G4329" s="23">
        <v>1</v>
      </c>
      <c r="H4329" s="24">
        <v>19345</v>
      </c>
    </row>
    <row r="4330" spans="2:8" x14ac:dyDescent="0.3">
      <c r="B4330" s="22">
        <v>1000712</v>
      </c>
      <c r="C4330" s="23" t="s">
        <v>2016</v>
      </c>
      <c r="D4330" s="23" t="str">
        <f>VLOOKUP(B4330,'5b'!$B$4:$E$904,2,FALSE)</f>
        <v>M</v>
      </c>
      <c r="E4330" s="23" t="str">
        <f>INDEX(Table,MATCH('Classwork 5'!B4330,'5b'!$B$4:$B$904,0),3)</f>
        <v>26-35</v>
      </c>
      <c r="F4330" s="23">
        <f>INDEX(Table,MATCH('Classwork 5'!B4330,'5b'!$B$4:$B$904,0),4)</f>
        <v>0</v>
      </c>
      <c r="G4330" s="23">
        <v>5</v>
      </c>
      <c r="H4330" s="24">
        <v>7074</v>
      </c>
    </row>
    <row r="4331" spans="2:8" x14ac:dyDescent="0.3">
      <c r="B4331" s="22">
        <v>1000712</v>
      </c>
      <c r="C4331" s="23" t="s">
        <v>2532</v>
      </c>
      <c r="D4331" s="23" t="str">
        <f>VLOOKUP(B4331,'5b'!$B$4:$E$904,2,FALSE)</f>
        <v>M</v>
      </c>
      <c r="E4331" s="23" t="str">
        <f>INDEX(Table,MATCH('Classwork 5'!B4331,'5b'!$B$4:$B$904,0),3)</f>
        <v>26-35</v>
      </c>
      <c r="F4331" s="23">
        <f>INDEX(Table,MATCH('Classwork 5'!B4331,'5b'!$B$4:$B$904,0),4)</f>
        <v>0</v>
      </c>
      <c r="G4331" s="23">
        <v>6</v>
      </c>
      <c r="H4331" s="24">
        <v>16258</v>
      </c>
    </row>
    <row r="4332" spans="2:8" x14ac:dyDescent="0.3">
      <c r="B4332" s="22">
        <v>1000712</v>
      </c>
      <c r="C4332" s="23" t="s">
        <v>3158</v>
      </c>
      <c r="D4332" s="23" t="str">
        <f>VLOOKUP(B4332,'5b'!$B$4:$E$904,2,FALSE)</f>
        <v>M</v>
      </c>
      <c r="E4332" s="23" t="str">
        <f>INDEX(Table,MATCH('Classwork 5'!B4332,'5b'!$B$4:$B$904,0),3)</f>
        <v>26-35</v>
      </c>
      <c r="F4332" s="23">
        <f>INDEX(Table,MATCH('Classwork 5'!B4332,'5b'!$B$4:$B$904,0),4)</f>
        <v>0</v>
      </c>
      <c r="G4332" s="23">
        <v>11</v>
      </c>
      <c r="H4332" s="24">
        <v>4521</v>
      </c>
    </row>
    <row r="4333" spans="2:8" x14ac:dyDescent="0.3">
      <c r="B4333" s="22">
        <v>1000713</v>
      </c>
      <c r="C4333" s="23" t="s">
        <v>2142</v>
      </c>
      <c r="D4333" s="23" t="str">
        <f>VLOOKUP(B4333,'5b'!$B$4:$E$904,2,FALSE)</f>
        <v>M</v>
      </c>
      <c r="E4333" s="23" t="str">
        <f>INDEX(Table,MATCH('Classwork 5'!B4333,'5b'!$B$4:$B$904,0),3)</f>
        <v>36-45</v>
      </c>
      <c r="F4333" s="23">
        <f>INDEX(Table,MATCH('Classwork 5'!B4333,'5b'!$B$4:$B$904,0),4)</f>
        <v>7</v>
      </c>
      <c r="G4333" s="23">
        <v>1</v>
      </c>
      <c r="H4333" s="24">
        <v>11957</v>
      </c>
    </row>
    <row r="4334" spans="2:8" x14ac:dyDescent="0.3">
      <c r="B4334" s="22">
        <v>1000713</v>
      </c>
      <c r="C4334" s="23" t="s">
        <v>2281</v>
      </c>
      <c r="D4334" s="23" t="str">
        <f>VLOOKUP(B4334,'5b'!$B$4:$E$904,2,FALSE)</f>
        <v>M</v>
      </c>
      <c r="E4334" s="23" t="str">
        <f>INDEX(Table,MATCH('Classwork 5'!B4334,'5b'!$B$4:$B$904,0),3)</f>
        <v>36-45</v>
      </c>
      <c r="F4334" s="23">
        <f>INDEX(Table,MATCH('Classwork 5'!B4334,'5b'!$B$4:$B$904,0),4)</f>
        <v>7</v>
      </c>
      <c r="G4334" s="23">
        <v>1</v>
      </c>
      <c r="H4334" s="24">
        <v>19203</v>
      </c>
    </row>
    <row r="4335" spans="2:8" x14ac:dyDescent="0.3">
      <c r="B4335" s="22">
        <v>1000713</v>
      </c>
      <c r="C4335" s="23" t="s">
        <v>1997</v>
      </c>
      <c r="D4335" s="23" t="str">
        <f>VLOOKUP(B4335,'5b'!$B$4:$E$904,2,FALSE)</f>
        <v>M</v>
      </c>
      <c r="E4335" s="23" t="str">
        <f>INDEX(Table,MATCH('Classwork 5'!B4335,'5b'!$B$4:$B$904,0),3)</f>
        <v>36-45</v>
      </c>
      <c r="F4335" s="23">
        <f>INDEX(Table,MATCH('Classwork 5'!B4335,'5b'!$B$4:$B$904,0),4)</f>
        <v>7</v>
      </c>
      <c r="G4335" s="23">
        <v>5</v>
      </c>
      <c r="H4335" s="24">
        <v>5363</v>
      </c>
    </row>
    <row r="4336" spans="2:8" x14ac:dyDescent="0.3">
      <c r="B4336" s="22">
        <v>1000713</v>
      </c>
      <c r="C4336" s="23" t="s">
        <v>2092</v>
      </c>
      <c r="D4336" s="23" t="str">
        <f>VLOOKUP(B4336,'5b'!$B$4:$E$904,2,FALSE)</f>
        <v>M</v>
      </c>
      <c r="E4336" s="23" t="str">
        <f>INDEX(Table,MATCH('Classwork 5'!B4336,'5b'!$B$4:$B$904,0),3)</f>
        <v>36-45</v>
      </c>
      <c r="F4336" s="23">
        <f>INDEX(Table,MATCH('Classwork 5'!B4336,'5b'!$B$4:$B$904,0),4)</f>
        <v>7</v>
      </c>
      <c r="G4336" s="23">
        <v>5</v>
      </c>
      <c r="H4336" s="24">
        <v>1735</v>
      </c>
    </row>
    <row r="4337" spans="2:8" x14ac:dyDescent="0.3">
      <c r="B4337" s="22">
        <v>1000713</v>
      </c>
      <c r="C4337" s="23" t="s">
        <v>2324</v>
      </c>
      <c r="D4337" s="23" t="str">
        <f>VLOOKUP(B4337,'5b'!$B$4:$E$904,2,FALSE)</f>
        <v>M</v>
      </c>
      <c r="E4337" s="23" t="str">
        <f>INDEX(Table,MATCH('Classwork 5'!B4337,'5b'!$B$4:$B$904,0),3)</f>
        <v>36-45</v>
      </c>
      <c r="F4337" s="23">
        <f>INDEX(Table,MATCH('Classwork 5'!B4337,'5b'!$B$4:$B$904,0),4)</f>
        <v>7</v>
      </c>
      <c r="G4337" s="23">
        <v>5</v>
      </c>
      <c r="H4337" s="24">
        <v>6967</v>
      </c>
    </row>
    <row r="4338" spans="2:8" x14ac:dyDescent="0.3">
      <c r="B4338" s="22">
        <v>1000713</v>
      </c>
      <c r="C4338" s="23" t="s">
        <v>2086</v>
      </c>
      <c r="D4338" s="23" t="str">
        <f>VLOOKUP(B4338,'5b'!$B$4:$E$904,2,FALSE)</f>
        <v>M</v>
      </c>
      <c r="E4338" s="23" t="str">
        <f>INDEX(Table,MATCH('Classwork 5'!B4338,'5b'!$B$4:$B$904,0),3)</f>
        <v>36-45</v>
      </c>
      <c r="F4338" s="23">
        <f>INDEX(Table,MATCH('Classwork 5'!B4338,'5b'!$B$4:$B$904,0),4)</f>
        <v>7</v>
      </c>
      <c r="G4338" s="23">
        <v>1</v>
      </c>
      <c r="H4338" s="24">
        <v>15216</v>
      </c>
    </row>
    <row r="4339" spans="2:8" x14ac:dyDescent="0.3">
      <c r="B4339" s="22">
        <v>1000713</v>
      </c>
      <c r="C4339" s="23" t="s">
        <v>2858</v>
      </c>
      <c r="D4339" s="23" t="str">
        <f>VLOOKUP(B4339,'5b'!$B$4:$E$904,2,FALSE)</f>
        <v>M</v>
      </c>
      <c r="E4339" s="23" t="str">
        <f>INDEX(Table,MATCH('Classwork 5'!B4339,'5b'!$B$4:$B$904,0),3)</f>
        <v>36-45</v>
      </c>
      <c r="F4339" s="23">
        <f>INDEX(Table,MATCH('Classwork 5'!B4339,'5b'!$B$4:$B$904,0),4)</f>
        <v>7</v>
      </c>
      <c r="G4339" s="23">
        <v>1</v>
      </c>
      <c r="H4339" s="24">
        <v>11435</v>
      </c>
    </row>
    <row r="4340" spans="2:8" x14ac:dyDescent="0.3">
      <c r="B4340" s="22">
        <v>1000713</v>
      </c>
      <c r="C4340" s="23" t="s">
        <v>3591</v>
      </c>
      <c r="D4340" s="23" t="str">
        <f>VLOOKUP(B4340,'5b'!$B$4:$E$904,2,FALSE)</f>
        <v>M</v>
      </c>
      <c r="E4340" s="23" t="str">
        <f>INDEX(Table,MATCH('Classwork 5'!B4340,'5b'!$B$4:$B$904,0),3)</f>
        <v>36-45</v>
      </c>
      <c r="F4340" s="23">
        <f>INDEX(Table,MATCH('Classwork 5'!B4340,'5b'!$B$4:$B$904,0),4)</f>
        <v>7</v>
      </c>
      <c r="G4340" s="23">
        <v>1</v>
      </c>
      <c r="H4340" s="24">
        <v>15364</v>
      </c>
    </row>
    <row r="4341" spans="2:8" x14ac:dyDescent="0.3">
      <c r="B4341" s="22">
        <v>1000713</v>
      </c>
      <c r="C4341" s="23" t="s">
        <v>2940</v>
      </c>
      <c r="D4341" s="23" t="str">
        <f>VLOOKUP(B4341,'5b'!$B$4:$E$904,2,FALSE)</f>
        <v>M</v>
      </c>
      <c r="E4341" s="23" t="str">
        <f>INDEX(Table,MATCH('Classwork 5'!B4341,'5b'!$B$4:$B$904,0),3)</f>
        <v>36-45</v>
      </c>
      <c r="F4341" s="23">
        <f>INDEX(Table,MATCH('Classwork 5'!B4341,'5b'!$B$4:$B$904,0),4)</f>
        <v>7</v>
      </c>
      <c r="G4341" s="23">
        <v>1</v>
      </c>
      <c r="H4341" s="24">
        <v>11986</v>
      </c>
    </row>
    <row r="4342" spans="2:8" x14ac:dyDescent="0.3">
      <c r="B4342" s="22">
        <v>1000713</v>
      </c>
      <c r="C4342" s="23" t="s">
        <v>2109</v>
      </c>
      <c r="D4342" s="23" t="str">
        <f>VLOOKUP(B4342,'5b'!$B$4:$E$904,2,FALSE)</f>
        <v>M</v>
      </c>
      <c r="E4342" s="23" t="str">
        <f>INDEX(Table,MATCH('Classwork 5'!B4342,'5b'!$B$4:$B$904,0),3)</f>
        <v>36-45</v>
      </c>
      <c r="F4342" s="23">
        <f>INDEX(Table,MATCH('Classwork 5'!B4342,'5b'!$B$4:$B$904,0),4)</f>
        <v>7</v>
      </c>
      <c r="G4342" s="23">
        <v>5</v>
      </c>
      <c r="H4342" s="24">
        <v>6921</v>
      </c>
    </row>
    <row r="4343" spans="2:8" x14ac:dyDescent="0.3">
      <c r="B4343" s="22">
        <v>1000714</v>
      </c>
      <c r="C4343" s="23" t="s">
        <v>2288</v>
      </c>
      <c r="D4343" s="23" t="str">
        <f>VLOOKUP(B4343,'5b'!$B$4:$E$904,2,FALSE)</f>
        <v>M</v>
      </c>
      <c r="E4343" s="23" t="str">
        <f>INDEX(Table,MATCH('Classwork 5'!B4343,'5b'!$B$4:$B$904,0),3)</f>
        <v>18-25</v>
      </c>
      <c r="F4343" s="23">
        <f>INDEX(Table,MATCH('Classwork 5'!B4343,'5b'!$B$4:$B$904,0),4)</f>
        <v>4</v>
      </c>
      <c r="G4343" s="23">
        <v>8</v>
      </c>
      <c r="H4343" s="24">
        <v>7804</v>
      </c>
    </row>
    <row r="4344" spans="2:8" x14ac:dyDescent="0.3">
      <c r="B4344" s="22">
        <v>1000714</v>
      </c>
      <c r="C4344" s="23" t="s">
        <v>3592</v>
      </c>
      <c r="D4344" s="23" t="str">
        <f>VLOOKUP(B4344,'5b'!$B$4:$E$904,2,FALSE)</f>
        <v>M</v>
      </c>
      <c r="E4344" s="23" t="str">
        <f>INDEX(Table,MATCH('Classwork 5'!B4344,'5b'!$B$4:$B$904,0),3)</f>
        <v>18-25</v>
      </c>
      <c r="F4344" s="23">
        <f>INDEX(Table,MATCH('Classwork 5'!B4344,'5b'!$B$4:$B$904,0),4)</f>
        <v>4</v>
      </c>
      <c r="G4344" s="23">
        <v>5</v>
      </c>
      <c r="H4344" s="24">
        <v>3714</v>
      </c>
    </row>
    <row r="4345" spans="2:8" x14ac:dyDescent="0.3">
      <c r="B4345" s="22">
        <v>1000714</v>
      </c>
      <c r="C4345" s="23" t="s">
        <v>2127</v>
      </c>
      <c r="D4345" s="23" t="str">
        <f>VLOOKUP(B4345,'5b'!$B$4:$E$904,2,FALSE)</f>
        <v>M</v>
      </c>
      <c r="E4345" s="23" t="str">
        <f>INDEX(Table,MATCH('Classwork 5'!B4345,'5b'!$B$4:$B$904,0),3)</f>
        <v>18-25</v>
      </c>
      <c r="F4345" s="23">
        <f>INDEX(Table,MATCH('Classwork 5'!B4345,'5b'!$B$4:$B$904,0),4)</f>
        <v>4</v>
      </c>
      <c r="G4345" s="23">
        <v>5</v>
      </c>
      <c r="H4345" s="24">
        <v>8691</v>
      </c>
    </row>
    <row r="4346" spans="2:8" x14ac:dyDescent="0.3">
      <c r="B4346" s="22">
        <v>1000714</v>
      </c>
      <c r="C4346" s="23" t="s">
        <v>2442</v>
      </c>
      <c r="D4346" s="23" t="str">
        <f>VLOOKUP(B4346,'5b'!$B$4:$E$904,2,FALSE)</f>
        <v>M</v>
      </c>
      <c r="E4346" s="23" t="str">
        <f>INDEX(Table,MATCH('Classwork 5'!B4346,'5b'!$B$4:$B$904,0),3)</f>
        <v>18-25</v>
      </c>
      <c r="F4346" s="23">
        <f>INDEX(Table,MATCH('Classwork 5'!B4346,'5b'!$B$4:$B$904,0),4)</f>
        <v>4</v>
      </c>
      <c r="G4346" s="23">
        <v>2</v>
      </c>
      <c r="H4346" s="24">
        <v>16238</v>
      </c>
    </row>
    <row r="4347" spans="2:8" x14ac:dyDescent="0.3">
      <c r="B4347" s="22">
        <v>1000714</v>
      </c>
      <c r="C4347" s="23" t="s">
        <v>3593</v>
      </c>
      <c r="D4347" s="23" t="str">
        <f>VLOOKUP(B4347,'5b'!$B$4:$E$904,2,FALSE)</f>
        <v>M</v>
      </c>
      <c r="E4347" s="23" t="str">
        <f>INDEX(Table,MATCH('Classwork 5'!B4347,'5b'!$B$4:$B$904,0),3)</f>
        <v>18-25</v>
      </c>
      <c r="F4347" s="23">
        <f>INDEX(Table,MATCH('Classwork 5'!B4347,'5b'!$B$4:$B$904,0),4)</f>
        <v>4</v>
      </c>
      <c r="G4347" s="23">
        <v>11</v>
      </c>
      <c r="H4347" s="24">
        <v>6132</v>
      </c>
    </row>
    <row r="4348" spans="2:8" x14ac:dyDescent="0.3">
      <c r="B4348" s="22">
        <v>1000714</v>
      </c>
      <c r="C4348" s="23" t="s">
        <v>2038</v>
      </c>
      <c r="D4348" s="23" t="str">
        <f>VLOOKUP(B4348,'5b'!$B$4:$E$904,2,FALSE)</f>
        <v>M</v>
      </c>
      <c r="E4348" s="23" t="str">
        <f>INDEX(Table,MATCH('Classwork 5'!B4348,'5b'!$B$4:$B$904,0),3)</f>
        <v>18-25</v>
      </c>
      <c r="F4348" s="23">
        <f>INDEX(Table,MATCH('Classwork 5'!B4348,'5b'!$B$4:$B$904,0),4)</f>
        <v>4</v>
      </c>
      <c r="G4348" s="23">
        <v>1</v>
      </c>
      <c r="H4348" s="24">
        <v>15737</v>
      </c>
    </row>
    <row r="4349" spans="2:8" x14ac:dyDescent="0.3">
      <c r="B4349" s="22">
        <v>1000714</v>
      </c>
      <c r="C4349" s="23" t="s">
        <v>3377</v>
      </c>
      <c r="D4349" s="23" t="str">
        <f>VLOOKUP(B4349,'5b'!$B$4:$E$904,2,FALSE)</f>
        <v>M</v>
      </c>
      <c r="E4349" s="23" t="str">
        <f>INDEX(Table,MATCH('Classwork 5'!B4349,'5b'!$B$4:$B$904,0),3)</f>
        <v>18-25</v>
      </c>
      <c r="F4349" s="23">
        <f>INDEX(Table,MATCH('Classwork 5'!B4349,'5b'!$B$4:$B$904,0),4)</f>
        <v>4</v>
      </c>
      <c r="G4349" s="23">
        <v>5</v>
      </c>
      <c r="H4349" s="24">
        <v>6973</v>
      </c>
    </row>
    <row r="4350" spans="2:8" x14ac:dyDescent="0.3">
      <c r="B4350" s="22">
        <v>1000714</v>
      </c>
      <c r="C4350" s="23" t="s">
        <v>3594</v>
      </c>
      <c r="D4350" s="23" t="str">
        <f>VLOOKUP(B4350,'5b'!$B$4:$E$904,2,FALSE)</f>
        <v>M</v>
      </c>
      <c r="E4350" s="23" t="str">
        <f>INDEX(Table,MATCH('Classwork 5'!B4350,'5b'!$B$4:$B$904,0),3)</f>
        <v>18-25</v>
      </c>
      <c r="F4350" s="23">
        <f>INDEX(Table,MATCH('Classwork 5'!B4350,'5b'!$B$4:$B$904,0),4)</f>
        <v>4</v>
      </c>
      <c r="G4350" s="23">
        <v>5</v>
      </c>
      <c r="H4350" s="24">
        <v>7066</v>
      </c>
    </row>
    <row r="4351" spans="2:8" x14ac:dyDescent="0.3">
      <c r="B4351" s="22">
        <v>1000714</v>
      </c>
      <c r="C4351" s="23" t="s">
        <v>2795</v>
      </c>
      <c r="D4351" s="23" t="str">
        <f>VLOOKUP(B4351,'5b'!$B$4:$E$904,2,FALSE)</f>
        <v>M</v>
      </c>
      <c r="E4351" s="23" t="str">
        <f>INDEX(Table,MATCH('Classwork 5'!B4351,'5b'!$B$4:$B$904,0),3)</f>
        <v>18-25</v>
      </c>
      <c r="F4351" s="23">
        <f>INDEX(Table,MATCH('Classwork 5'!B4351,'5b'!$B$4:$B$904,0),4)</f>
        <v>4</v>
      </c>
      <c r="G4351" s="23">
        <v>1</v>
      </c>
      <c r="H4351" s="24">
        <v>15812</v>
      </c>
    </row>
    <row r="4352" spans="2:8" x14ac:dyDescent="0.3">
      <c r="B4352" s="22">
        <v>1000714</v>
      </c>
      <c r="C4352" s="23" t="s">
        <v>2783</v>
      </c>
      <c r="D4352" s="23" t="str">
        <f>VLOOKUP(B4352,'5b'!$B$4:$E$904,2,FALSE)</f>
        <v>M</v>
      </c>
      <c r="E4352" s="23" t="str">
        <f>INDEX(Table,MATCH('Classwork 5'!B4352,'5b'!$B$4:$B$904,0),3)</f>
        <v>18-25</v>
      </c>
      <c r="F4352" s="23">
        <f>INDEX(Table,MATCH('Classwork 5'!B4352,'5b'!$B$4:$B$904,0),4)</f>
        <v>4</v>
      </c>
      <c r="G4352" s="23">
        <v>1</v>
      </c>
      <c r="H4352" s="24">
        <v>19617</v>
      </c>
    </row>
    <row r="4353" spans="2:8" x14ac:dyDescent="0.3">
      <c r="B4353" s="22">
        <v>1000714</v>
      </c>
      <c r="C4353" s="23" t="s">
        <v>2771</v>
      </c>
      <c r="D4353" s="23" t="str">
        <f>VLOOKUP(B4353,'5b'!$B$4:$E$904,2,FALSE)</f>
        <v>M</v>
      </c>
      <c r="E4353" s="23" t="str">
        <f>INDEX(Table,MATCH('Classwork 5'!B4353,'5b'!$B$4:$B$904,0),3)</f>
        <v>18-25</v>
      </c>
      <c r="F4353" s="23">
        <f>INDEX(Table,MATCH('Classwork 5'!B4353,'5b'!$B$4:$B$904,0),4)</f>
        <v>4</v>
      </c>
      <c r="G4353" s="23">
        <v>1</v>
      </c>
      <c r="H4353" s="24">
        <v>19120</v>
      </c>
    </row>
    <row r="4354" spans="2:8" x14ac:dyDescent="0.3">
      <c r="B4354" s="22">
        <v>1000714</v>
      </c>
      <c r="C4354" s="23" t="s">
        <v>2833</v>
      </c>
      <c r="D4354" s="23" t="str">
        <f>VLOOKUP(B4354,'5b'!$B$4:$E$904,2,FALSE)</f>
        <v>M</v>
      </c>
      <c r="E4354" s="23" t="str">
        <f>INDEX(Table,MATCH('Classwork 5'!B4354,'5b'!$B$4:$B$904,0),3)</f>
        <v>18-25</v>
      </c>
      <c r="F4354" s="23">
        <f>INDEX(Table,MATCH('Classwork 5'!B4354,'5b'!$B$4:$B$904,0),4)</f>
        <v>4</v>
      </c>
      <c r="G4354" s="23">
        <v>8</v>
      </c>
      <c r="H4354" s="24">
        <v>9993</v>
      </c>
    </row>
    <row r="4355" spans="2:8" x14ac:dyDescent="0.3">
      <c r="B4355" s="22">
        <v>1000714</v>
      </c>
      <c r="C4355" s="23" t="s">
        <v>3170</v>
      </c>
      <c r="D4355" s="23" t="str">
        <f>VLOOKUP(B4355,'5b'!$B$4:$E$904,2,FALSE)</f>
        <v>M</v>
      </c>
      <c r="E4355" s="23" t="str">
        <f>INDEX(Table,MATCH('Classwork 5'!B4355,'5b'!$B$4:$B$904,0),3)</f>
        <v>18-25</v>
      </c>
      <c r="F4355" s="23">
        <f>INDEX(Table,MATCH('Classwork 5'!B4355,'5b'!$B$4:$B$904,0),4)</f>
        <v>4</v>
      </c>
      <c r="G4355" s="23">
        <v>2</v>
      </c>
      <c r="H4355" s="24">
        <v>16131</v>
      </c>
    </row>
    <row r="4356" spans="2:8" x14ac:dyDescent="0.3">
      <c r="B4356" s="22">
        <v>1000714</v>
      </c>
      <c r="C4356" s="23" t="s">
        <v>2504</v>
      </c>
      <c r="D4356" s="23" t="str">
        <f>VLOOKUP(B4356,'5b'!$B$4:$E$904,2,FALSE)</f>
        <v>M</v>
      </c>
      <c r="E4356" s="23" t="str">
        <f>INDEX(Table,MATCH('Classwork 5'!B4356,'5b'!$B$4:$B$904,0),3)</f>
        <v>18-25</v>
      </c>
      <c r="F4356" s="23">
        <f>INDEX(Table,MATCH('Classwork 5'!B4356,'5b'!$B$4:$B$904,0),4)</f>
        <v>4</v>
      </c>
      <c r="G4356" s="23">
        <v>10</v>
      </c>
      <c r="H4356" s="24">
        <v>18797</v>
      </c>
    </row>
    <row r="4357" spans="2:8" x14ac:dyDescent="0.3">
      <c r="B4357" s="22">
        <v>1000714</v>
      </c>
      <c r="C4357" s="23" t="s">
        <v>2004</v>
      </c>
      <c r="D4357" s="23" t="str">
        <f>VLOOKUP(B4357,'5b'!$B$4:$E$904,2,FALSE)</f>
        <v>M</v>
      </c>
      <c r="E4357" s="23" t="str">
        <f>INDEX(Table,MATCH('Classwork 5'!B4357,'5b'!$B$4:$B$904,0),3)</f>
        <v>18-25</v>
      </c>
      <c r="F4357" s="23">
        <f>INDEX(Table,MATCH('Classwork 5'!B4357,'5b'!$B$4:$B$904,0),4)</f>
        <v>4</v>
      </c>
      <c r="G4357" s="23">
        <v>1</v>
      </c>
      <c r="H4357" s="24">
        <v>15880</v>
      </c>
    </row>
    <row r="4358" spans="2:8" x14ac:dyDescent="0.3">
      <c r="B4358" s="22">
        <v>1000714</v>
      </c>
      <c r="C4358" s="23" t="s">
        <v>3356</v>
      </c>
      <c r="D4358" s="23" t="str">
        <f>VLOOKUP(B4358,'5b'!$B$4:$E$904,2,FALSE)</f>
        <v>M</v>
      </c>
      <c r="E4358" s="23" t="str">
        <f>INDEX(Table,MATCH('Classwork 5'!B4358,'5b'!$B$4:$B$904,0),3)</f>
        <v>18-25</v>
      </c>
      <c r="F4358" s="23">
        <f>INDEX(Table,MATCH('Classwork 5'!B4358,'5b'!$B$4:$B$904,0),4)</f>
        <v>4</v>
      </c>
      <c r="G4358" s="23">
        <v>5</v>
      </c>
      <c r="H4358" s="24">
        <v>8617</v>
      </c>
    </row>
    <row r="4359" spans="2:8" x14ac:dyDescent="0.3">
      <c r="B4359" s="22">
        <v>1000714</v>
      </c>
      <c r="C4359" s="23" t="s">
        <v>3595</v>
      </c>
      <c r="D4359" s="23" t="str">
        <f>VLOOKUP(B4359,'5b'!$B$4:$E$904,2,FALSE)</f>
        <v>M</v>
      </c>
      <c r="E4359" s="23" t="str">
        <f>INDEX(Table,MATCH('Classwork 5'!B4359,'5b'!$B$4:$B$904,0),3)</f>
        <v>18-25</v>
      </c>
      <c r="F4359" s="23">
        <f>INDEX(Table,MATCH('Classwork 5'!B4359,'5b'!$B$4:$B$904,0),4)</f>
        <v>4</v>
      </c>
      <c r="G4359" s="23">
        <v>1</v>
      </c>
      <c r="H4359" s="24">
        <v>15372</v>
      </c>
    </row>
    <row r="4360" spans="2:8" x14ac:dyDescent="0.3">
      <c r="B4360" s="22">
        <v>1000714</v>
      </c>
      <c r="C4360" s="23" t="s">
        <v>2607</v>
      </c>
      <c r="D4360" s="23" t="str">
        <f>VLOOKUP(B4360,'5b'!$B$4:$E$904,2,FALSE)</f>
        <v>M</v>
      </c>
      <c r="E4360" s="23" t="str">
        <f>INDEX(Table,MATCH('Classwork 5'!B4360,'5b'!$B$4:$B$904,0),3)</f>
        <v>18-25</v>
      </c>
      <c r="F4360" s="23">
        <f>INDEX(Table,MATCH('Classwork 5'!B4360,'5b'!$B$4:$B$904,0),4)</f>
        <v>4</v>
      </c>
      <c r="G4360" s="23">
        <v>1</v>
      </c>
      <c r="H4360" s="24">
        <v>11430</v>
      </c>
    </row>
    <row r="4361" spans="2:8" x14ac:dyDescent="0.3">
      <c r="B4361" s="22">
        <v>1000714</v>
      </c>
      <c r="C4361" s="23" t="s">
        <v>3596</v>
      </c>
      <c r="D4361" s="23" t="str">
        <f>VLOOKUP(B4361,'5b'!$B$4:$E$904,2,FALSE)</f>
        <v>M</v>
      </c>
      <c r="E4361" s="23" t="str">
        <f>INDEX(Table,MATCH('Classwork 5'!B4361,'5b'!$B$4:$B$904,0),3)</f>
        <v>18-25</v>
      </c>
      <c r="F4361" s="23">
        <f>INDEX(Table,MATCH('Classwork 5'!B4361,'5b'!$B$4:$B$904,0),4)</f>
        <v>4</v>
      </c>
      <c r="G4361" s="23">
        <v>4</v>
      </c>
      <c r="H4361" s="24">
        <v>3462</v>
      </c>
    </row>
    <row r="4362" spans="2:8" x14ac:dyDescent="0.3">
      <c r="B4362" s="22">
        <v>1000714</v>
      </c>
      <c r="C4362" s="23" t="s">
        <v>3511</v>
      </c>
      <c r="D4362" s="23" t="str">
        <f>VLOOKUP(B4362,'5b'!$B$4:$E$904,2,FALSE)</f>
        <v>M</v>
      </c>
      <c r="E4362" s="23" t="str">
        <f>INDEX(Table,MATCH('Classwork 5'!B4362,'5b'!$B$4:$B$904,0),3)</f>
        <v>18-25</v>
      </c>
      <c r="F4362" s="23">
        <f>INDEX(Table,MATCH('Classwork 5'!B4362,'5b'!$B$4:$B$904,0),4)</f>
        <v>4</v>
      </c>
      <c r="G4362" s="23">
        <v>3</v>
      </c>
      <c r="H4362" s="24">
        <v>10961</v>
      </c>
    </row>
    <row r="4363" spans="2:8" x14ac:dyDescent="0.3">
      <c r="B4363" s="22">
        <v>1000714</v>
      </c>
      <c r="C4363" s="23" t="s">
        <v>2734</v>
      </c>
      <c r="D4363" s="23" t="str">
        <f>VLOOKUP(B4363,'5b'!$B$4:$E$904,2,FALSE)</f>
        <v>M</v>
      </c>
      <c r="E4363" s="23" t="str">
        <f>INDEX(Table,MATCH('Classwork 5'!B4363,'5b'!$B$4:$B$904,0),3)</f>
        <v>18-25</v>
      </c>
      <c r="F4363" s="23">
        <f>INDEX(Table,MATCH('Classwork 5'!B4363,'5b'!$B$4:$B$904,0),4)</f>
        <v>4</v>
      </c>
      <c r="G4363" s="23">
        <v>3</v>
      </c>
      <c r="H4363" s="24">
        <v>13658</v>
      </c>
    </row>
    <row r="4364" spans="2:8" x14ac:dyDescent="0.3">
      <c r="B4364" s="22">
        <v>1000714</v>
      </c>
      <c r="C4364" s="23" t="s">
        <v>2966</v>
      </c>
      <c r="D4364" s="23" t="str">
        <f>VLOOKUP(B4364,'5b'!$B$4:$E$904,2,FALSE)</f>
        <v>M</v>
      </c>
      <c r="E4364" s="23" t="str">
        <f>INDEX(Table,MATCH('Classwork 5'!B4364,'5b'!$B$4:$B$904,0),3)</f>
        <v>18-25</v>
      </c>
      <c r="F4364" s="23">
        <f>INDEX(Table,MATCH('Classwork 5'!B4364,'5b'!$B$4:$B$904,0),4)</f>
        <v>4</v>
      </c>
      <c r="G4364" s="23">
        <v>3</v>
      </c>
      <c r="H4364" s="24">
        <v>10798</v>
      </c>
    </row>
    <row r="4365" spans="2:8" x14ac:dyDescent="0.3">
      <c r="B4365" s="22">
        <v>1000714</v>
      </c>
      <c r="C4365" s="23" t="s">
        <v>3597</v>
      </c>
      <c r="D4365" s="23" t="str">
        <f>VLOOKUP(B4365,'5b'!$B$4:$E$904,2,FALSE)</f>
        <v>M</v>
      </c>
      <c r="E4365" s="23" t="str">
        <f>INDEX(Table,MATCH('Classwork 5'!B4365,'5b'!$B$4:$B$904,0),3)</f>
        <v>18-25</v>
      </c>
      <c r="F4365" s="23">
        <f>INDEX(Table,MATCH('Classwork 5'!B4365,'5b'!$B$4:$B$904,0),4)</f>
        <v>4</v>
      </c>
      <c r="G4365" s="23">
        <v>4</v>
      </c>
      <c r="H4365" s="24">
        <v>772</v>
      </c>
    </row>
    <row r="4366" spans="2:8" x14ac:dyDescent="0.3">
      <c r="B4366" s="22">
        <v>1000715</v>
      </c>
      <c r="C4366" s="23" t="s">
        <v>2476</v>
      </c>
      <c r="D4366" s="23" t="str">
        <f>VLOOKUP(B4366,'5b'!$B$4:$E$904,2,FALSE)</f>
        <v>M</v>
      </c>
      <c r="E4366" s="23" t="str">
        <f>INDEX(Table,MATCH('Classwork 5'!B4366,'5b'!$B$4:$B$904,0),3)</f>
        <v>18-25</v>
      </c>
      <c r="F4366" s="23">
        <f>INDEX(Table,MATCH('Classwork 5'!B4366,'5b'!$B$4:$B$904,0),4)</f>
        <v>0</v>
      </c>
      <c r="G4366" s="23">
        <v>5</v>
      </c>
      <c r="H4366" s="24">
        <v>7035</v>
      </c>
    </row>
    <row r="4367" spans="2:8" x14ac:dyDescent="0.3">
      <c r="B4367" s="22">
        <v>1000715</v>
      </c>
      <c r="C4367" s="23" t="s">
        <v>2226</v>
      </c>
      <c r="D4367" s="23" t="str">
        <f>VLOOKUP(B4367,'5b'!$B$4:$E$904,2,FALSE)</f>
        <v>M</v>
      </c>
      <c r="E4367" s="23" t="str">
        <f>INDEX(Table,MATCH('Classwork 5'!B4367,'5b'!$B$4:$B$904,0),3)</f>
        <v>18-25</v>
      </c>
      <c r="F4367" s="23">
        <f>INDEX(Table,MATCH('Classwork 5'!B4367,'5b'!$B$4:$B$904,0),4)</f>
        <v>0</v>
      </c>
      <c r="G4367" s="23">
        <v>3</v>
      </c>
      <c r="H4367" s="24">
        <v>8436</v>
      </c>
    </row>
    <row r="4368" spans="2:8" x14ac:dyDescent="0.3">
      <c r="B4368" s="22">
        <v>1000717</v>
      </c>
      <c r="C4368" s="23" t="s">
        <v>2482</v>
      </c>
      <c r="D4368" s="23" t="str">
        <f>VLOOKUP(B4368,'5b'!$B$4:$E$904,2,FALSE)</f>
        <v>M</v>
      </c>
      <c r="E4368" s="23" t="str">
        <f>INDEX(Table,MATCH('Classwork 5'!B4368,'5b'!$B$4:$B$904,0),3)</f>
        <v>26-35</v>
      </c>
      <c r="F4368" s="23">
        <f>INDEX(Table,MATCH('Classwork 5'!B4368,'5b'!$B$4:$B$904,0),4)</f>
        <v>11</v>
      </c>
      <c r="G4368" s="23">
        <v>8</v>
      </c>
      <c r="H4368" s="24">
        <v>5975</v>
      </c>
    </row>
    <row r="4369" spans="2:8" x14ac:dyDescent="0.3">
      <c r="B4369" s="22">
        <v>1000717</v>
      </c>
      <c r="C4369" s="23" t="s">
        <v>2318</v>
      </c>
      <c r="D4369" s="23" t="str">
        <f>VLOOKUP(B4369,'5b'!$B$4:$E$904,2,FALSE)</f>
        <v>M</v>
      </c>
      <c r="E4369" s="23" t="str">
        <f>INDEX(Table,MATCH('Classwork 5'!B4369,'5b'!$B$4:$B$904,0),3)</f>
        <v>26-35</v>
      </c>
      <c r="F4369" s="23">
        <f>INDEX(Table,MATCH('Classwork 5'!B4369,'5b'!$B$4:$B$904,0),4)</f>
        <v>11</v>
      </c>
      <c r="G4369" s="23">
        <v>12</v>
      </c>
      <c r="H4369" s="24">
        <v>1032</v>
      </c>
    </row>
    <row r="4370" spans="2:8" x14ac:dyDescent="0.3">
      <c r="B4370" s="22">
        <v>1000717</v>
      </c>
      <c r="C4370" s="23" t="s">
        <v>2696</v>
      </c>
      <c r="D4370" s="23" t="str">
        <f>VLOOKUP(B4370,'5b'!$B$4:$E$904,2,FALSE)</f>
        <v>M</v>
      </c>
      <c r="E4370" s="23" t="str">
        <f>INDEX(Table,MATCH('Classwork 5'!B4370,'5b'!$B$4:$B$904,0),3)</f>
        <v>26-35</v>
      </c>
      <c r="F4370" s="23">
        <f>INDEX(Table,MATCH('Classwork 5'!B4370,'5b'!$B$4:$B$904,0),4)</f>
        <v>11</v>
      </c>
      <c r="G4370" s="23">
        <v>1</v>
      </c>
      <c r="H4370" s="24">
        <v>8124</v>
      </c>
    </row>
    <row r="4371" spans="2:8" x14ac:dyDescent="0.3">
      <c r="B4371" s="22">
        <v>1000718</v>
      </c>
      <c r="C4371" s="23" t="s">
        <v>2157</v>
      </c>
      <c r="D4371" s="23" t="str">
        <f>VLOOKUP(B4371,'5b'!$B$4:$E$904,2,FALSE)</f>
        <v>M</v>
      </c>
      <c r="E4371" s="23" t="str">
        <f>INDEX(Table,MATCH('Classwork 5'!B4371,'5b'!$B$4:$B$904,0),3)</f>
        <v>18-25</v>
      </c>
      <c r="F4371" s="23">
        <f>INDEX(Table,MATCH('Classwork 5'!B4371,'5b'!$B$4:$B$904,0),4)</f>
        <v>2</v>
      </c>
      <c r="G4371" s="23">
        <v>1</v>
      </c>
      <c r="H4371" s="24">
        <v>15433</v>
      </c>
    </row>
    <row r="4372" spans="2:8" x14ac:dyDescent="0.3">
      <c r="B4372" s="22">
        <v>1000718</v>
      </c>
      <c r="C4372" s="23" t="s">
        <v>2835</v>
      </c>
      <c r="D4372" s="23" t="str">
        <f>VLOOKUP(B4372,'5b'!$B$4:$E$904,2,FALSE)</f>
        <v>M</v>
      </c>
      <c r="E4372" s="23" t="str">
        <f>INDEX(Table,MATCH('Classwork 5'!B4372,'5b'!$B$4:$B$904,0),3)</f>
        <v>18-25</v>
      </c>
      <c r="F4372" s="23">
        <f>INDEX(Table,MATCH('Classwork 5'!B4372,'5b'!$B$4:$B$904,0),4)</f>
        <v>2</v>
      </c>
      <c r="G4372" s="23">
        <v>6</v>
      </c>
      <c r="H4372" s="24">
        <v>12554</v>
      </c>
    </row>
    <row r="4373" spans="2:8" x14ac:dyDescent="0.3">
      <c r="B4373" s="22">
        <v>1000718</v>
      </c>
      <c r="C4373" s="23" t="s">
        <v>1941</v>
      </c>
      <c r="D4373" s="23" t="str">
        <f>VLOOKUP(B4373,'5b'!$B$4:$E$904,2,FALSE)</f>
        <v>M</v>
      </c>
      <c r="E4373" s="23" t="str">
        <f>INDEX(Table,MATCH('Classwork 5'!B4373,'5b'!$B$4:$B$904,0),3)</f>
        <v>18-25</v>
      </c>
      <c r="F4373" s="23">
        <f>INDEX(Table,MATCH('Classwork 5'!B4373,'5b'!$B$4:$B$904,0),4)</f>
        <v>2</v>
      </c>
      <c r="G4373" s="23">
        <v>1</v>
      </c>
      <c r="H4373" s="24">
        <v>15298</v>
      </c>
    </row>
    <row r="4374" spans="2:8" x14ac:dyDescent="0.3">
      <c r="B4374" s="22">
        <v>1000718</v>
      </c>
      <c r="C4374" s="23" t="s">
        <v>3371</v>
      </c>
      <c r="D4374" s="23" t="str">
        <f>VLOOKUP(B4374,'5b'!$B$4:$E$904,2,FALSE)</f>
        <v>M</v>
      </c>
      <c r="E4374" s="23" t="str">
        <f>INDEX(Table,MATCH('Classwork 5'!B4374,'5b'!$B$4:$B$904,0),3)</f>
        <v>18-25</v>
      </c>
      <c r="F4374" s="23">
        <f>INDEX(Table,MATCH('Classwork 5'!B4374,'5b'!$B$4:$B$904,0),4)</f>
        <v>2</v>
      </c>
      <c r="G4374" s="23">
        <v>8</v>
      </c>
      <c r="H4374" s="24">
        <v>8065</v>
      </c>
    </row>
    <row r="4375" spans="2:8" x14ac:dyDescent="0.3">
      <c r="B4375" s="22">
        <v>1000718</v>
      </c>
      <c r="C4375" s="23" t="s">
        <v>2313</v>
      </c>
      <c r="D4375" s="23" t="str">
        <f>VLOOKUP(B4375,'5b'!$B$4:$E$904,2,FALSE)</f>
        <v>M</v>
      </c>
      <c r="E4375" s="23" t="str">
        <f>INDEX(Table,MATCH('Classwork 5'!B4375,'5b'!$B$4:$B$904,0),3)</f>
        <v>18-25</v>
      </c>
      <c r="F4375" s="23">
        <f>INDEX(Table,MATCH('Classwork 5'!B4375,'5b'!$B$4:$B$904,0),4)</f>
        <v>2</v>
      </c>
      <c r="G4375" s="23">
        <v>1</v>
      </c>
      <c r="H4375" s="24">
        <v>15477</v>
      </c>
    </row>
    <row r="4376" spans="2:8" x14ac:dyDescent="0.3">
      <c r="B4376" s="22">
        <v>1000718</v>
      </c>
      <c r="C4376" s="23" t="s">
        <v>3037</v>
      </c>
      <c r="D4376" s="23" t="str">
        <f>VLOOKUP(B4376,'5b'!$B$4:$E$904,2,FALSE)</f>
        <v>M</v>
      </c>
      <c r="E4376" s="23" t="str">
        <f>INDEX(Table,MATCH('Classwork 5'!B4376,'5b'!$B$4:$B$904,0),3)</f>
        <v>18-25</v>
      </c>
      <c r="F4376" s="23">
        <f>INDEX(Table,MATCH('Classwork 5'!B4376,'5b'!$B$4:$B$904,0),4)</f>
        <v>2</v>
      </c>
      <c r="G4376" s="23">
        <v>5</v>
      </c>
      <c r="H4376" s="24">
        <v>5411</v>
      </c>
    </row>
    <row r="4377" spans="2:8" x14ac:dyDescent="0.3">
      <c r="B4377" s="22">
        <v>1000718</v>
      </c>
      <c r="C4377" s="23" t="s">
        <v>2151</v>
      </c>
      <c r="D4377" s="23" t="str">
        <f>VLOOKUP(B4377,'5b'!$B$4:$E$904,2,FALSE)</f>
        <v>M</v>
      </c>
      <c r="E4377" s="23" t="str">
        <f>INDEX(Table,MATCH('Classwork 5'!B4377,'5b'!$B$4:$B$904,0),3)</f>
        <v>18-25</v>
      </c>
      <c r="F4377" s="23">
        <f>INDEX(Table,MATCH('Classwork 5'!B4377,'5b'!$B$4:$B$904,0),4)</f>
        <v>2</v>
      </c>
      <c r="G4377" s="23">
        <v>1</v>
      </c>
      <c r="H4377" s="24">
        <v>11729</v>
      </c>
    </row>
    <row r="4378" spans="2:8" x14ac:dyDescent="0.3">
      <c r="B4378" s="22">
        <v>1000718</v>
      </c>
      <c r="C4378" s="23" t="s">
        <v>2993</v>
      </c>
      <c r="D4378" s="23" t="str">
        <f>VLOOKUP(B4378,'5b'!$B$4:$E$904,2,FALSE)</f>
        <v>M</v>
      </c>
      <c r="E4378" s="23" t="str">
        <f>INDEX(Table,MATCH('Classwork 5'!B4378,'5b'!$B$4:$B$904,0),3)</f>
        <v>18-25</v>
      </c>
      <c r="F4378" s="23">
        <f>INDEX(Table,MATCH('Classwork 5'!B4378,'5b'!$B$4:$B$904,0),4)</f>
        <v>2</v>
      </c>
      <c r="G4378" s="23">
        <v>1</v>
      </c>
      <c r="H4378" s="24">
        <v>8039</v>
      </c>
    </row>
    <row r="4379" spans="2:8" x14ac:dyDescent="0.3">
      <c r="B4379" s="22">
        <v>1000719</v>
      </c>
      <c r="C4379" s="23" t="s">
        <v>2678</v>
      </c>
      <c r="D4379" s="23" t="str">
        <f>VLOOKUP(B4379,'5b'!$B$4:$E$904,2,FALSE)</f>
        <v>M</v>
      </c>
      <c r="E4379" s="23" t="str">
        <f>INDEX(Table,MATCH('Classwork 5'!B4379,'5b'!$B$4:$B$904,0),3)</f>
        <v>0-17</v>
      </c>
      <c r="F4379" s="23">
        <f>INDEX(Table,MATCH('Classwork 5'!B4379,'5b'!$B$4:$B$904,0),4)</f>
        <v>0</v>
      </c>
      <c r="G4379" s="23">
        <v>5</v>
      </c>
      <c r="H4379" s="24">
        <v>5230</v>
      </c>
    </row>
    <row r="4380" spans="2:8" x14ac:dyDescent="0.3">
      <c r="B4380" s="22">
        <v>1000720</v>
      </c>
      <c r="C4380" s="23" t="s">
        <v>2896</v>
      </c>
      <c r="D4380" s="23" t="str">
        <f>VLOOKUP(B4380,'5b'!$B$4:$E$904,2,FALSE)</f>
        <v>M</v>
      </c>
      <c r="E4380" s="23" t="str">
        <f>INDEX(Table,MATCH('Classwork 5'!B4380,'5b'!$B$4:$B$904,0),3)</f>
        <v>18-25</v>
      </c>
      <c r="F4380" s="23">
        <f>INDEX(Table,MATCH('Classwork 5'!B4380,'5b'!$B$4:$B$904,0),4)</f>
        <v>0</v>
      </c>
      <c r="G4380" s="23">
        <v>1</v>
      </c>
      <c r="H4380" s="24">
        <v>4036</v>
      </c>
    </row>
    <row r="4381" spans="2:8" x14ac:dyDescent="0.3">
      <c r="B4381" s="22">
        <v>1000720</v>
      </c>
      <c r="C4381" s="23" t="s">
        <v>3071</v>
      </c>
      <c r="D4381" s="23" t="str">
        <f>VLOOKUP(B4381,'5b'!$B$4:$E$904,2,FALSE)</f>
        <v>M</v>
      </c>
      <c r="E4381" s="23" t="str">
        <f>INDEX(Table,MATCH('Classwork 5'!B4381,'5b'!$B$4:$B$904,0),3)</f>
        <v>18-25</v>
      </c>
      <c r="F4381" s="23">
        <f>INDEX(Table,MATCH('Classwork 5'!B4381,'5b'!$B$4:$B$904,0),4)</f>
        <v>0</v>
      </c>
      <c r="G4381" s="23">
        <v>1</v>
      </c>
      <c r="H4381" s="24">
        <v>4265</v>
      </c>
    </row>
    <row r="4382" spans="2:8" x14ac:dyDescent="0.3">
      <c r="B4382" s="22">
        <v>1000720</v>
      </c>
      <c r="C4382" s="23" t="s">
        <v>2061</v>
      </c>
      <c r="D4382" s="23" t="str">
        <f>VLOOKUP(B4382,'5b'!$B$4:$E$904,2,FALSE)</f>
        <v>M</v>
      </c>
      <c r="E4382" s="23" t="str">
        <f>INDEX(Table,MATCH('Classwork 5'!B4382,'5b'!$B$4:$B$904,0),3)</f>
        <v>18-25</v>
      </c>
      <c r="F4382" s="23">
        <f>INDEX(Table,MATCH('Classwork 5'!B4382,'5b'!$B$4:$B$904,0),4)</f>
        <v>0</v>
      </c>
      <c r="G4382" s="23">
        <v>1</v>
      </c>
      <c r="H4382" s="24">
        <v>15886</v>
      </c>
    </row>
    <row r="4383" spans="2:8" x14ac:dyDescent="0.3">
      <c r="B4383" s="22">
        <v>1000720</v>
      </c>
      <c r="C4383" s="23" t="s">
        <v>2078</v>
      </c>
      <c r="D4383" s="23" t="str">
        <f>VLOOKUP(B4383,'5b'!$B$4:$E$904,2,FALSE)</f>
        <v>M</v>
      </c>
      <c r="E4383" s="23" t="str">
        <f>INDEX(Table,MATCH('Classwork 5'!B4383,'5b'!$B$4:$B$904,0),3)</f>
        <v>18-25</v>
      </c>
      <c r="F4383" s="23">
        <f>INDEX(Table,MATCH('Classwork 5'!B4383,'5b'!$B$4:$B$904,0),4)</f>
        <v>0</v>
      </c>
      <c r="G4383" s="23">
        <v>2</v>
      </c>
      <c r="H4383" s="24">
        <v>9694</v>
      </c>
    </row>
    <row r="4384" spans="2:8" x14ac:dyDescent="0.3">
      <c r="B4384" s="22">
        <v>1000720</v>
      </c>
      <c r="C4384" s="23" t="s">
        <v>3598</v>
      </c>
      <c r="D4384" s="23" t="str">
        <f>VLOOKUP(B4384,'5b'!$B$4:$E$904,2,FALSE)</f>
        <v>M</v>
      </c>
      <c r="E4384" s="23" t="str">
        <f>INDEX(Table,MATCH('Classwork 5'!B4384,'5b'!$B$4:$B$904,0),3)</f>
        <v>18-25</v>
      </c>
      <c r="F4384" s="23">
        <f>INDEX(Table,MATCH('Classwork 5'!B4384,'5b'!$B$4:$B$904,0),4)</f>
        <v>0</v>
      </c>
      <c r="G4384" s="23">
        <v>18</v>
      </c>
      <c r="H4384" s="24">
        <v>897</v>
      </c>
    </row>
    <row r="4385" spans="2:8" x14ac:dyDescent="0.3">
      <c r="B4385" s="22">
        <v>1000720</v>
      </c>
      <c r="C4385" s="23" t="s">
        <v>2293</v>
      </c>
      <c r="D4385" s="23" t="str">
        <f>VLOOKUP(B4385,'5b'!$B$4:$E$904,2,FALSE)</f>
        <v>M</v>
      </c>
      <c r="E4385" s="23" t="str">
        <f>INDEX(Table,MATCH('Classwork 5'!B4385,'5b'!$B$4:$B$904,0),3)</f>
        <v>18-25</v>
      </c>
      <c r="F4385" s="23">
        <f>INDEX(Table,MATCH('Classwork 5'!B4385,'5b'!$B$4:$B$904,0),4)</f>
        <v>0</v>
      </c>
      <c r="G4385" s="23">
        <v>5</v>
      </c>
      <c r="H4385" s="24">
        <v>5458</v>
      </c>
    </row>
    <row r="4386" spans="2:8" x14ac:dyDescent="0.3">
      <c r="B4386" s="22">
        <v>1000720</v>
      </c>
      <c r="C4386" s="23" t="s">
        <v>2806</v>
      </c>
      <c r="D4386" s="23" t="str">
        <f>VLOOKUP(B4386,'5b'!$B$4:$E$904,2,FALSE)</f>
        <v>M</v>
      </c>
      <c r="E4386" s="23" t="str">
        <f>INDEX(Table,MATCH('Classwork 5'!B4386,'5b'!$B$4:$B$904,0),3)</f>
        <v>18-25</v>
      </c>
      <c r="F4386" s="23">
        <f>INDEX(Table,MATCH('Classwork 5'!B4386,'5b'!$B$4:$B$904,0),4)</f>
        <v>0</v>
      </c>
      <c r="G4386" s="23">
        <v>8</v>
      </c>
      <c r="H4386" s="24">
        <v>5871</v>
      </c>
    </row>
    <row r="4387" spans="2:8" x14ac:dyDescent="0.3">
      <c r="B4387" s="22">
        <v>1000720</v>
      </c>
      <c r="C4387" s="23" t="s">
        <v>3313</v>
      </c>
      <c r="D4387" s="23" t="str">
        <f>VLOOKUP(B4387,'5b'!$B$4:$E$904,2,FALSE)</f>
        <v>M</v>
      </c>
      <c r="E4387" s="23" t="str">
        <f>INDEX(Table,MATCH('Classwork 5'!B4387,'5b'!$B$4:$B$904,0),3)</f>
        <v>18-25</v>
      </c>
      <c r="F4387" s="23">
        <f>INDEX(Table,MATCH('Classwork 5'!B4387,'5b'!$B$4:$B$904,0),4)</f>
        <v>0</v>
      </c>
      <c r="G4387" s="23">
        <v>8</v>
      </c>
      <c r="H4387" s="24">
        <v>6039</v>
      </c>
    </row>
    <row r="4388" spans="2:8" x14ac:dyDescent="0.3">
      <c r="B4388" s="22">
        <v>1000720</v>
      </c>
      <c r="C4388" s="23" t="s">
        <v>3337</v>
      </c>
      <c r="D4388" s="23" t="str">
        <f>VLOOKUP(B4388,'5b'!$B$4:$E$904,2,FALSE)</f>
        <v>M</v>
      </c>
      <c r="E4388" s="23" t="str">
        <f>INDEX(Table,MATCH('Classwork 5'!B4388,'5b'!$B$4:$B$904,0),3)</f>
        <v>18-25</v>
      </c>
      <c r="F4388" s="23">
        <f>INDEX(Table,MATCH('Classwork 5'!B4388,'5b'!$B$4:$B$904,0),4)</f>
        <v>0</v>
      </c>
      <c r="G4388" s="23">
        <v>4</v>
      </c>
      <c r="H4388" s="24">
        <v>806</v>
      </c>
    </row>
    <row r="4389" spans="2:8" x14ac:dyDescent="0.3">
      <c r="B4389" s="22">
        <v>1000720</v>
      </c>
      <c r="C4389" s="23" t="s">
        <v>2129</v>
      </c>
      <c r="D4389" s="23" t="str">
        <f>VLOOKUP(B4389,'5b'!$B$4:$E$904,2,FALSE)</f>
        <v>M</v>
      </c>
      <c r="E4389" s="23" t="str">
        <f>INDEX(Table,MATCH('Classwork 5'!B4389,'5b'!$B$4:$B$904,0),3)</f>
        <v>18-25</v>
      </c>
      <c r="F4389" s="23">
        <f>INDEX(Table,MATCH('Classwork 5'!B4389,'5b'!$B$4:$B$904,0),4)</f>
        <v>0</v>
      </c>
      <c r="G4389" s="23">
        <v>1</v>
      </c>
      <c r="H4389" s="24">
        <v>11682</v>
      </c>
    </row>
    <row r="4390" spans="2:8" x14ac:dyDescent="0.3">
      <c r="B4390" s="22">
        <v>1000721</v>
      </c>
      <c r="C4390" s="23" t="s">
        <v>2681</v>
      </c>
      <c r="D4390" s="23" t="str">
        <f>VLOOKUP(B4390,'5b'!$B$4:$E$904,2,FALSE)</f>
        <v>F</v>
      </c>
      <c r="E4390" s="23" t="str">
        <f>INDEX(Table,MATCH('Classwork 5'!B4390,'5b'!$B$4:$B$904,0),3)</f>
        <v>36-45</v>
      </c>
      <c r="F4390" s="23">
        <f>INDEX(Table,MATCH('Classwork 5'!B4390,'5b'!$B$4:$B$904,0),4)</f>
        <v>9</v>
      </c>
      <c r="G4390" s="23">
        <v>1</v>
      </c>
      <c r="H4390" s="24">
        <v>15237</v>
      </c>
    </row>
    <row r="4391" spans="2:8" x14ac:dyDescent="0.3">
      <c r="B4391" s="22">
        <v>1000721</v>
      </c>
      <c r="C4391" s="23" t="s">
        <v>2604</v>
      </c>
      <c r="D4391" s="23" t="str">
        <f>VLOOKUP(B4391,'5b'!$B$4:$E$904,2,FALSE)</f>
        <v>F</v>
      </c>
      <c r="E4391" s="23" t="str">
        <f>INDEX(Table,MATCH('Classwork 5'!B4391,'5b'!$B$4:$B$904,0),3)</f>
        <v>36-45</v>
      </c>
      <c r="F4391" s="23">
        <f>INDEX(Table,MATCH('Classwork 5'!B4391,'5b'!$B$4:$B$904,0),4)</f>
        <v>9</v>
      </c>
      <c r="G4391" s="23">
        <v>1</v>
      </c>
      <c r="H4391" s="24">
        <v>19277</v>
      </c>
    </row>
    <row r="4392" spans="2:8" x14ac:dyDescent="0.3">
      <c r="B4392" s="22">
        <v>1000721</v>
      </c>
      <c r="C4392" s="23" t="s">
        <v>2440</v>
      </c>
      <c r="D4392" s="23" t="str">
        <f>VLOOKUP(B4392,'5b'!$B$4:$E$904,2,FALSE)</f>
        <v>F</v>
      </c>
      <c r="E4392" s="23" t="str">
        <f>INDEX(Table,MATCH('Classwork 5'!B4392,'5b'!$B$4:$B$904,0),3)</f>
        <v>36-45</v>
      </c>
      <c r="F4392" s="23">
        <f>INDEX(Table,MATCH('Classwork 5'!B4392,'5b'!$B$4:$B$904,0),4)</f>
        <v>9</v>
      </c>
      <c r="G4392" s="23">
        <v>1</v>
      </c>
      <c r="H4392" s="24">
        <v>19453</v>
      </c>
    </row>
    <row r="4393" spans="2:8" x14ac:dyDescent="0.3">
      <c r="B4393" s="22">
        <v>1000721</v>
      </c>
      <c r="C4393" s="23" t="s">
        <v>2391</v>
      </c>
      <c r="D4393" s="23" t="str">
        <f>VLOOKUP(B4393,'5b'!$B$4:$E$904,2,FALSE)</f>
        <v>F</v>
      </c>
      <c r="E4393" s="23" t="str">
        <f>INDEX(Table,MATCH('Classwork 5'!B4393,'5b'!$B$4:$B$904,0),3)</f>
        <v>36-45</v>
      </c>
      <c r="F4393" s="23">
        <f>INDEX(Table,MATCH('Classwork 5'!B4393,'5b'!$B$4:$B$904,0),4)</f>
        <v>9</v>
      </c>
      <c r="G4393" s="23">
        <v>1</v>
      </c>
      <c r="H4393" s="24">
        <v>11394</v>
      </c>
    </row>
    <row r="4394" spans="2:8" x14ac:dyDescent="0.3">
      <c r="B4394" s="22">
        <v>1000721</v>
      </c>
      <c r="C4394" s="23" t="s">
        <v>3599</v>
      </c>
      <c r="D4394" s="23" t="str">
        <f>VLOOKUP(B4394,'5b'!$B$4:$E$904,2,FALSE)</f>
        <v>F</v>
      </c>
      <c r="E4394" s="23" t="str">
        <f>INDEX(Table,MATCH('Classwork 5'!B4394,'5b'!$B$4:$B$904,0),3)</f>
        <v>36-45</v>
      </c>
      <c r="F4394" s="23">
        <f>INDEX(Table,MATCH('Classwork 5'!B4394,'5b'!$B$4:$B$904,0),4)</f>
        <v>9</v>
      </c>
      <c r="G4394" s="23">
        <v>1</v>
      </c>
      <c r="H4394" s="24">
        <v>11742</v>
      </c>
    </row>
    <row r="4395" spans="2:8" x14ac:dyDescent="0.3">
      <c r="B4395" s="22">
        <v>1000721</v>
      </c>
      <c r="C4395" s="23" t="s">
        <v>3600</v>
      </c>
      <c r="D4395" s="23" t="str">
        <f>VLOOKUP(B4395,'5b'!$B$4:$E$904,2,FALSE)</f>
        <v>F</v>
      </c>
      <c r="E4395" s="23" t="str">
        <f>INDEX(Table,MATCH('Classwork 5'!B4395,'5b'!$B$4:$B$904,0),3)</f>
        <v>36-45</v>
      </c>
      <c r="F4395" s="23">
        <f>INDEX(Table,MATCH('Classwork 5'!B4395,'5b'!$B$4:$B$904,0),4)</f>
        <v>9</v>
      </c>
      <c r="G4395" s="23">
        <v>8</v>
      </c>
      <c r="H4395" s="24">
        <v>9841</v>
      </c>
    </row>
    <row r="4396" spans="2:8" x14ac:dyDescent="0.3">
      <c r="B4396" s="22">
        <v>1000721</v>
      </c>
      <c r="C4396" s="23" t="s">
        <v>1991</v>
      </c>
      <c r="D4396" s="23" t="str">
        <f>VLOOKUP(B4396,'5b'!$B$4:$E$904,2,FALSE)</f>
        <v>F</v>
      </c>
      <c r="E4396" s="23" t="str">
        <f>INDEX(Table,MATCH('Classwork 5'!B4396,'5b'!$B$4:$B$904,0),3)</f>
        <v>36-45</v>
      </c>
      <c r="F4396" s="23">
        <f>INDEX(Table,MATCH('Classwork 5'!B4396,'5b'!$B$4:$B$904,0),4)</f>
        <v>9</v>
      </c>
      <c r="G4396" s="23">
        <v>1</v>
      </c>
      <c r="H4396" s="24">
        <v>11509</v>
      </c>
    </row>
    <row r="4397" spans="2:8" x14ac:dyDescent="0.3">
      <c r="B4397" s="22">
        <v>1000721</v>
      </c>
      <c r="C4397" s="23" t="s">
        <v>1963</v>
      </c>
      <c r="D4397" s="23" t="str">
        <f>VLOOKUP(B4397,'5b'!$B$4:$E$904,2,FALSE)</f>
        <v>F</v>
      </c>
      <c r="E4397" s="23" t="str">
        <f>INDEX(Table,MATCH('Classwork 5'!B4397,'5b'!$B$4:$B$904,0),3)</f>
        <v>36-45</v>
      </c>
      <c r="F4397" s="23">
        <f>INDEX(Table,MATCH('Classwork 5'!B4397,'5b'!$B$4:$B$904,0),4)</f>
        <v>9</v>
      </c>
      <c r="G4397" s="23">
        <v>5</v>
      </c>
      <c r="H4397" s="24">
        <v>7060</v>
      </c>
    </row>
    <row r="4398" spans="2:8" x14ac:dyDescent="0.3">
      <c r="B4398" s="22">
        <v>1000721</v>
      </c>
      <c r="C4398" s="23" t="s">
        <v>2384</v>
      </c>
      <c r="D4398" s="23" t="str">
        <f>VLOOKUP(B4398,'5b'!$B$4:$E$904,2,FALSE)</f>
        <v>F</v>
      </c>
      <c r="E4398" s="23" t="str">
        <f>INDEX(Table,MATCH('Classwork 5'!B4398,'5b'!$B$4:$B$904,0),3)</f>
        <v>36-45</v>
      </c>
      <c r="F4398" s="23">
        <f>INDEX(Table,MATCH('Classwork 5'!B4398,'5b'!$B$4:$B$904,0),4)</f>
        <v>9</v>
      </c>
      <c r="G4398" s="23">
        <v>6</v>
      </c>
      <c r="H4398" s="24">
        <v>20368</v>
      </c>
    </row>
    <row r="4399" spans="2:8" x14ac:dyDescent="0.3">
      <c r="B4399" s="22">
        <v>1000721</v>
      </c>
      <c r="C4399" s="23" t="s">
        <v>2750</v>
      </c>
      <c r="D4399" s="23" t="str">
        <f>VLOOKUP(B4399,'5b'!$B$4:$E$904,2,FALSE)</f>
        <v>F</v>
      </c>
      <c r="E4399" s="23" t="str">
        <f>INDEX(Table,MATCH('Classwork 5'!B4399,'5b'!$B$4:$B$904,0),3)</f>
        <v>36-45</v>
      </c>
      <c r="F4399" s="23">
        <f>INDEX(Table,MATCH('Classwork 5'!B4399,'5b'!$B$4:$B$904,0),4)</f>
        <v>9</v>
      </c>
      <c r="G4399" s="23">
        <v>6</v>
      </c>
      <c r="H4399" s="24">
        <v>16116</v>
      </c>
    </row>
    <row r="4400" spans="2:8" x14ac:dyDescent="0.3">
      <c r="B4400" s="22">
        <v>1000721</v>
      </c>
      <c r="C4400" s="23" t="s">
        <v>2445</v>
      </c>
      <c r="D4400" s="23" t="str">
        <f>VLOOKUP(B4400,'5b'!$B$4:$E$904,2,FALSE)</f>
        <v>F</v>
      </c>
      <c r="E4400" s="23" t="str">
        <f>INDEX(Table,MATCH('Classwork 5'!B4400,'5b'!$B$4:$B$904,0),3)</f>
        <v>36-45</v>
      </c>
      <c r="F4400" s="23">
        <f>INDEX(Table,MATCH('Classwork 5'!B4400,'5b'!$B$4:$B$904,0),4)</f>
        <v>9</v>
      </c>
      <c r="G4400" s="23">
        <v>6</v>
      </c>
      <c r="H4400" s="24">
        <v>12441</v>
      </c>
    </row>
    <row r="4401" spans="2:8" x14ac:dyDescent="0.3">
      <c r="B4401" s="22">
        <v>1000721</v>
      </c>
      <c r="C4401" s="23" t="s">
        <v>3601</v>
      </c>
      <c r="D4401" s="23" t="str">
        <f>VLOOKUP(B4401,'5b'!$B$4:$E$904,2,FALSE)</f>
        <v>F</v>
      </c>
      <c r="E4401" s="23" t="str">
        <f>INDEX(Table,MATCH('Classwork 5'!B4401,'5b'!$B$4:$B$904,0),3)</f>
        <v>36-45</v>
      </c>
      <c r="F4401" s="23">
        <f>INDEX(Table,MATCH('Classwork 5'!B4401,'5b'!$B$4:$B$904,0),4)</f>
        <v>9</v>
      </c>
      <c r="G4401" s="23">
        <v>1</v>
      </c>
      <c r="H4401" s="24">
        <v>11567</v>
      </c>
    </row>
    <row r="4402" spans="2:8" x14ac:dyDescent="0.3">
      <c r="B4402" s="22">
        <v>1000721</v>
      </c>
      <c r="C4402" s="23" t="s">
        <v>2250</v>
      </c>
      <c r="D4402" s="23" t="str">
        <f>VLOOKUP(B4402,'5b'!$B$4:$E$904,2,FALSE)</f>
        <v>F</v>
      </c>
      <c r="E4402" s="23" t="str">
        <f>INDEX(Table,MATCH('Classwork 5'!B4402,'5b'!$B$4:$B$904,0),3)</f>
        <v>36-45</v>
      </c>
      <c r="F4402" s="23">
        <f>INDEX(Table,MATCH('Classwork 5'!B4402,'5b'!$B$4:$B$904,0),4)</f>
        <v>9</v>
      </c>
      <c r="G4402" s="23">
        <v>8</v>
      </c>
      <c r="H4402" s="24">
        <v>5945</v>
      </c>
    </row>
    <row r="4403" spans="2:8" x14ac:dyDescent="0.3">
      <c r="B4403" s="22">
        <v>1000721</v>
      </c>
      <c r="C4403" s="23" t="s">
        <v>3602</v>
      </c>
      <c r="D4403" s="23" t="str">
        <f>VLOOKUP(B4403,'5b'!$B$4:$E$904,2,FALSE)</f>
        <v>F</v>
      </c>
      <c r="E4403" s="23" t="str">
        <f>INDEX(Table,MATCH('Classwork 5'!B4403,'5b'!$B$4:$B$904,0),3)</f>
        <v>36-45</v>
      </c>
      <c r="F4403" s="23">
        <f>INDEX(Table,MATCH('Classwork 5'!B4403,'5b'!$B$4:$B$904,0),4)</f>
        <v>9</v>
      </c>
      <c r="G4403" s="23">
        <v>8</v>
      </c>
      <c r="H4403" s="24">
        <v>7956</v>
      </c>
    </row>
    <row r="4404" spans="2:8" x14ac:dyDescent="0.3">
      <c r="B4404" s="22">
        <v>1000721</v>
      </c>
      <c r="C4404" s="23" t="s">
        <v>3603</v>
      </c>
      <c r="D4404" s="23" t="str">
        <f>VLOOKUP(B4404,'5b'!$B$4:$E$904,2,FALSE)</f>
        <v>F</v>
      </c>
      <c r="E4404" s="23" t="str">
        <f>INDEX(Table,MATCH('Classwork 5'!B4404,'5b'!$B$4:$B$904,0),3)</f>
        <v>36-45</v>
      </c>
      <c r="F4404" s="23">
        <f>INDEX(Table,MATCH('Classwork 5'!B4404,'5b'!$B$4:$B$904,0),4)</f>
        <v>9</v>
      </c>
      <c r="G4404" s="23">
        <v>16</v>
      </c>
      <c r="H4404" s="24">
        <v>16437</v>
      </c>
    </row>
    <row r="4405" spans="2:8" x14ac:dyDescent="0.3">
      <c r="B4405" s="22">
        <v>1000721</v>
      </c>
      <c r="C4405" s="23" t="s">
        <v>3604</v>
      </c>
      <c r="D4405" s="23" t="str">
        <f>VLOOKUP(B4405,'5b'!$B$4:$E$904,2,FALSE)</f>
        <v>F</v>
      </c>
      <c r="E4405" s="23" t="str">
        <f>INDEX(Table,MATCH('Classwork 5'!B4405,'5b'!$B$4:$B$904,0),3)</f>
        <v>36-45</v>
      </c>
      <c r="F4405" s="23">
        <f>INDEX(Table,MATCH('Classwork 5'!B4405,'5b'!$B$4:$B$904,0),4)</f>
        <v>9</v>
      </c>
      <c r="G4405" s="23">
        <v>5</v>
      </c>
      <c r="H4405" s="24">
        <v>7165</v>
      </c>
    </row>
    <row r="4406" spans="2:8" x14ac:dyDescent="0.3">
      <c r="B4406" s="22">
        <v>1000721</v>
      </c>
      <c r="C4406" s="23" t="s">
        <v>2622</v>
      </c>
      <c r="D4406" s="23" t="str">
        <f>VLOOKUP(B4406,'5b'!$B$4:$E$904,2,FALSE)</f>
        <v>F</v>
      </c>
      <c r="E4406" s="23" t="str">
        <f>INDEX(Table,MATCH('Classwork 5'!B4406,'5b'!$B$4:$B$904,0),3)</f>
        <v>36-45</v>
      </c>
      <c r="F4406" s="23">
        <f>INDEX(Table,MATCH('Classwork 5'!B4406,'5b'!$B$4:$B$904,0),4)</f>
        <v>9</v>
      </c>
      <c r="G4406" s="23">
        <v>8</v>
      </c>
      <c r="H4406" s="24">
        <v>5878</v>
      </c>
    </row>
    <row r="4407" spans="2:8" x14ac:dyDescent="0.3">
      <c r="B4407" s="22">
        <v>1000721</v>
      </c>
      <c r="C4407" s="23" t="s">
        <v>3605</v>
      </c>
      <c r="D4407" s="23" t="str">
        <f>VLOOKUP(B4407,'5b'!$B$4:$E$904,2,FALSE)</f>
        <v>F</v>
      </c>
      <c r="E4407" s="23" t="str">
        <f>INDEX(Table,MATCH('Classwork 5'!B4407,'5b'!$B$4:$B$904,0),3)</f>
        <v>36-45</v>
      </c>
      <c r="F4407" s="23">
        <f>INDEX(Table,MATCH('Classwork 5'!B4407,'5b'!$B$4:$B$904,0),4)</f>
        <v>9</v>
      </c>
      <c r="G4407" s="23">
        <v>11</v>
      </c>
      <c r="H4407" s="24">
        <v>4530</v>
      </c>
    </row>
    <row r="4408" spans="2:8" x14ac:dyDescent="0.3">
      <c r="B4408" s="22">
        <v>1000721</v>
      </c>
      <c r="C4408" s="23" t="s">
        <v>3606</v>
      </c>
      <c r="D4408" s="23" t="str">
        <f>VLOOKUP(B4408,'5b'!$B$4:$E$904,2,FALSE)</f>
        <v>F</v>
      </c>
      <c r="E4408" s="23" t="str">
        <f>INDEX(Table,MATCH('Classwork 5'!B4408,'5b'!$B$4:$B$904,0),3)</f>
        <v>36-45</v>
      </c>
      <c r="F4408" s="23">
        <f>INDEX(Table,MATCH('Classwork 5'!B4408,'5b'!$B$4:$B$904,0),4)</f>
        <v>9</v>
      </c>
      <c r="G4408" s="23">
        <v>5</v>
      </c>
      <c r="H4408" s="24">
        <v>5445</v>
      </c>
    </row>
    <row r="4409" spans="2:8" x14ac:dyDescent="0.3">
      <c r="B4409" s="22">
        <v>1000721</v>
      </c>
      <c r="C4409" s="23" t="s">
        <v>1943</v>
      </c>
      <c r="D4409" s="23" t="str">
        <f>VLOOKUP(B4409,'5b'!$B$4:$E$904,2,FALSE)</f>
        <v>F</v>
      </c>
      <c r="E4409" s="23" t="str">
        <f>INDEX(Table,MATCH('Classwork 5'!B4409,'5b'!$B$4:$B$904,0),3)</f>
        <v>36-45</v>
      </c>
      <c r="F4409" s="23">
        <f>INDEX(Table,MATCH('Classwork 5'!B4409,'5b'!$B$4:$B$904,0),4)</f>
        <v>9</v>
      </c>
      <c r="G4409" s="23">
        <v>1</v>
      </c>
      <c r="H4409" s="24">
        <v>15290</v>
      </c>
    </row>
    <row r="4410" spans="2:8" x14ac:dyDescent="0.3">
      <c r="B4410" s="22">
        <v>1000721</v>
      </c>
      <c r="C4410" s="23" t="s">
        <v>3607</v>
      </c>
      <c r="D4410" s="23" t="str">
        <f>VLOOKUP(B4410,'5b'!$B$4:$E$904,2,FALSE)</f>
        <v>F</v>
      </c>
      <c r="E4410" s="23" t="str">
        <f>INDEX(Table,MATCH('Classwork 5'!B4410,'5b'!$B$4:$B$904,0),3)</f>
        <v>36-45</v>
      </c>
      <c r="F4410" s="23">
        <f>INDEX(Table,MATCH('Classwork 5'!B4410,'5b'!$B$4:$B$904,0),4)</f>
        <v>9</v>
      </c>
      <c r="G4410" s="23">
        <v>16</v>
      </c>
      <c r="H4410" s="24">
        <v>16315</v>
      </c>
    </row>
    <row r="4411" spans="2:8" x14ac:dyDescent="0.3">
      <c r="B4411" s="22">
        <v>1000721</v>
      </c>
      <c r="C4411" s="23" t="s">
        <v>3141</v>
      </c>
      <c r="D4411" s="23" t="str">
        <f>VLOOKUP(B4411,'5b'!$B$4:$E$904,2,FALSE)</f>
        <v>F</v>
      </c>
      <c r="E4411" s="23" t="str">
        <f>INDEX(Table,MATCH('Classwork 5'!B4411,'5b'!$B$4:$B$904,0),3)</f>
        <v>36-45</v>
      </c>
      <c r="F4411" s="23">
        <f>INDEX(Table,MATCH('Classwork 5'!B4411,'5b'!$B$4:$B$904,0),4)</f>
        <v>9</v>
      </c>
      <c r="G4411" s="23">
        <v>1</v>
      </c>
      <c r="H4411" s="24">
        <v>15291</v>
      </c>
    </row>
    <row r="4412" spans="2:8" x14ac:dyDescent="0.3">
      <c r="B4412" s="22">
        <v>1000721</v>
      </c>
      <c r="C4412" s="23" t="s">
        <v>2519</v>
      </c>
      <c r="D4412" s="23" t="str">
        <f>VLOOKUP(B4412,'5b'!$B$4:$E$904,2,FALSE)</f>
        <v>F</v>
      </c>
      <c r="E4412" s="23" t="str">
        <f>INDEX(Table,MATCH('Classwork 5'!B4412,'5b'!$B$4:$B$904,0),3)</f>
        <v>36-45</v>
      </c>
      <c r="F4412" s="23">
        <f>INDEX(Table,MATCH('Classwork 5'!B4412,'5b'!$B$4:$B$904,0),4)</f>
        <v>9</v>
      </c>
      <c r="G4412" s="23">
        <v>5</v>
      </c>
      <c r="H4412" s="24">
        <v>7051</v>
      </c>
    </row>
    <row r="4413" spans="2:8" x14ac:dyDescent="0.3">
      <c r="B4413" s="22">
        <v>1000721</v>
      </c>
      <c r="C4413" s="23" t="s">
        <v>3525</v>
      </c>
      <c r="D4413" s="23" t="str">
        <f>VLOOKUP(B4413,'5b'!$B$4:$E$904,2,FALSE)</f>
        <v>F</v>
      </c>
      <c r="E4413" s="23" t="str">
        <f>INDEX(Table,MATCH('Classwork 5'!B4413,'5b'!$B$4:$B$904,0),3)</f>
        <v>36-45</v>
      </c>
      <c r="F4413" s="23">
        <f>INDEX(Table,MATCH('Classwork 5'!B4413,'5b'!$B$4:$B$904,0),4)</f>
        <v>9</v>
      </c>
      <c r="G4413" s="23">
        <v>8</v>
      </c>
      <c r="H4413" s="24">
        <v>6100</v>
      </c>
    </row>
    <row r="4414" spans="2:8" x14ac:dyDescent="0.3">
      <c r="B4414" s="22">
        <v>1000722</v>
      </c>
      <c r="C4414" s="23" t="s">
        <v>3291</v>
      </c>
      <c r="D4414" s="23" t="str">
        <f>VLOOKUP(B4414,'5b'!$B$4:$E$904,2,FALSE)</f>
        <v>M</v>
      </c>
      <c r="E4414" s="23" t="str">
        <f>INDEX(Table,MATCH('Classwork 5'!B4414,'5b'!$B$4:$B$904,0),3)</f>
        <v>26-35</v>
      </c>
      <c r="F4414" s="23">
        <f>INDEX(Table,MATCH('Classwork 5'!B4414,'5b'!$B$4:$B$904,0),4)</f>
        <v>12</v>
      </c>
      <c r="G4414" s="23">
        <v>3</v>
      </c>
      <c r="H4414" s="24">
        <v>10825</v>
      </c>
    </row>
    <row r="4415" spans="2:8" x14ac:dyDescent="0.3">
      <c r="B4415" s="22">
        <v>1000723</v>
      </c>
      <c r="C4415" s="23" t="s">
        <v>2041</v>
      </c>
      <c r="D4415" s="23" t="str">
        <f>VLOOKUP(B4415,'5b'!$B$4:$E$904,2,FALSE)</f>
        <v>M</v>
      </c>
      <c r="E4415" s="23" t="str">
        <f>INDEX(Table,MATCH('Classwork 5'!B4415,'5b'!$B$4:$B$904,0),3)</f>
        <v>26-35</v>
      </c>
      <c r="F4415" s="23">
        <f>INDEX(Table,MATCH('Classwork 5'!B4415,'5b'!$B$4:$B$904,0),4)</f>
        <v>12</v>
      </c>
      <c r="G4415" s="23">
        <v>5</v>
      </c>
      <c r="H4415" s="24">
        <v>8874</v>
      </c>
    </row>
    <row r="4416" spans="2:8" x14ac:dyDescent="0.3">
      <c r="B4416" s="22">
        <v>1000724</v>
      </c>
      <c r="C4416" s="23" t="s">
        <v>3008</v>
      </c>
      <c r="D4416" s="23" t="str">
        <f>VLOOKUP(B4416,'5b'!$B$4:$E$904,2,FALSE)</f>
        <v>M</v>
      </c>
      <c r="E4416" s="23" t="str">
        <f>INDEX(Table,MATCH('Classwork 5'!B4416,'5b'!$B$4:$B$904,0),3)</f>
        <v>51-55</v>
      </c>
      <c r="F4416" s="23">
        <f>INDEX(Table,MATCH('Classwork 5'!B4416,'5b'!$B$4:$B$904,0),4)</f>
        <v>13</v>
      </c>
      <c r="G4416" s="23">
        <v>8</v>
      </c>
      <c r="H4416" s="24">
        <v>9906</v>
      </c>
    </row>
    <row r="4417" spans="2:8" x14ac:dyDescent="0.3">
      <c r="B4417" s="22">
        <v>1000724</v>
      </c>
      <c r="C4417" s="23" t="s">
        <v>2071</v>
      </c>
      <c r="D4417" s="23" t="str">
        <f>VLOOKUP(B4417,'5b'!$B$4:$E$904,2,FALSE)</f>
        <v>M</v>
      </c>
      <c r="E4417" s="23" t="str">
        <f>INDEX(Table,MATCH('Classwork 5'!B4417,'5b'!$B$4:$B$904,0),3)</f>
        <v>51-55</v>
      </c>
      <c r="F4417" s="23">
        <f>INDEX(Table,MATCH('Classwork 5'!B4417,'5b'!$B$4:$B$904,0),4)</f>
        <v>13</v>
      </c>
      <c r="G4417" s="23">
        <v>5</v>
      </c>
      <c r="H4417" s="24">
        <v>5168</v>
      </c>
    </row>
    <row r="4418" spans="2:8" x14ac:dyDescent="0.3">
      <c r="B4418" s="22">
        <v>1000724</v>
      </c>
      <c r="C4418" s="23" t="s">
        <v>3608</v>
      </c>
      <c r="D4418" s="23" t="str">
        <f>VLOOKUP(B4418,'5b'!$B$4:$E$904,2,FALSE)</f>
        <v>M</v>
      </c>
      <c r="E4418" s="23" t="str">
        <f>INDEX(Table,MATCH('Classwork 5'!B4418,'5b'!$B$4:$B$904,0),3)</f>
        <v>51-55</v>
      </c>
      <c r="F4418" s="23">
        <f>INDEX(Table,MATCH('Classwork 5'!B4418,'5b'!$B$4:$B$904,0),4)</f>
        <v>13</v>
      </c>
      <c r="G4418" s="23">
        <v>8</v>
      </c>
      <c r="H4418" s="24">
        <v>5899</v>
      </c>
    </row>
    <row r="4419" spans="2:8" x14ac:dyDescent="0.3">
      <c r="B4419" s="22">
        <v>1000724</v>
      </c>
      <c r="C4419" s="23" t="s">
        <v>2327</v>
      </c>
      <c r="D4419" s="23" t="str">
        <f>VLOOKUP(B4419,'5b'!$B$4:$E$904,2,FALSE)</f>
        <v>M</v>
      </c>
      <c r="E4419" s="23" t="str">
        <f>INDEX(Table,MATCH('Classwork 5'!B4419,'5b'!$B$4:$B$904,0),3)</f>
        <v>51-55</v>
      </c>
      <c r="F4419" s="23">
        <f>INDEX(Table,MATCH('Classwork 5'!B4419,'5b'!$B$4:$B$904,0),4)</f>
        <v>13</v>
      </c>
      <c r="G4419" s="23">
        <v>8</v>
      </c>
      <c r="H4419" s="24">
        <v>8087</v>
      </c>
    </row>
    <row r="4420" spans="2:8" x14ac:dyDescent="0.3">
      <c r="B4420" s="22">
        <v>1000724</v>
      </c>
      <c r="C4420" s="23" t="s">
        <v>2051</v>
      </c>
      <c r="D4420" s="23" t="str">
        <f>VLOOKUP(B4420,'5b'!$B$4:$E$904,2,FALSE)</f>
        <v>M</v>
      </c>
      <c r="E4420" s="23" t="str">
        <f>INDEX(Table,MATCH('Classwork 5'!B4420,'5b'!$B$4:$B$904,0),3)</f>
        <v>51-55</v>
      </c>
      <c r="F4420" s="23">
        <f>INDEX(Table,MATCH('Classwork 5'!B4420,'5b'!$B$4:$B$904,0),4)</f>
        <v>13</v>
      </c>
      <c r="G4420" s="23">
        <v>1</v>
      </c>
      <c r="H4420" s="24">
        <v>11724</v>
      </c>
    </row>
    <row r="4421" spans="2:8" x14ac:dyDescent="0.3">
      <c r="B4421" s="22">
        <v>1000724</v>
      </c>
      <c r="C4421" s="23" t="s">
        <v>2084</v>
      </c>
      <c r="D4421" s="23" t="str">
        <f>VLOOKUP(B4421,'5b'!$B$4:$E$904,2,FALSE)</f>
        <v>M</v>
      </c>
      <c r="E4421" s="23" t="str">
        <f>INDEX(Table,MATCH('Classwork 5'!B4421,'5b'!$B$4:$B$904,0),3)</f>
        <v>51-55</v>
      </c>
      <c r="F4421" s="23">
        <f>INDEX(Table,MATCH('Classwork 5'!B4421,'5b'!$B$4:$B$904,0),4)</f>
        <v>13</v>
      </c>
      <c r="G4421" s="23">
        <v>1</v>
      </c>
      <c r="H4421" s="24">
        <v>15526</v>
      </c>
    </row>
    <row r="4422" spans="2:8" x14ac:dyDescent="0.3">
      <c r="B4422" s="22">
        <v>1000724</v>
      </c>
      <c r="C4422" s="23" t="s">
        <v>2151</v>
      </c>
      <c r="D4422" s="23" t="str">
        <f>VLOOKUP(B4422,'5b'!$B$4:$E$904,2,FALSE)</f>
        <v>M</v>
      </c>
      <c r="E4422" s="23" t="str">
        <f>INDEX(Table,MATCH('Classwork 5'!B4422,'5b'!$B$4:$B$904,0),3)</f>
        <v>51-55</v>
      </c>
      <c r="F4422" s="23">
        <f>INDEX(Table,MATCH('Classwork 5'!B4422,'5b'!$B$4:$B$904,0),4)</f>
        <v>13</v>
      </c>
      <c r="G4422" s="23">
        <v>1</v>
      </c>
      <c r="H4422" s="24">
        <v>15580</v>
      </c>
    </row>
    <row r="4423" spans="2:8" x14ac:dyDescent="0.3">
      <c r="B4423" s="22">
        <v>1000724</v>
      </c>
      <c r="C4423" s="23" t="s">
        <v>2507</v>
      </c>
      <c r="D4423" s="23" t="str">
        <f>VLOOKUP(B4423,'5b'!$B$4:$E$904,2,FALSE)</f>
        <v>M</v>
      </c>
      <c r="E4423" s="23" t="str">
        <f>INDEX(Table,MATCH('Classwork 5'!B4423,'5b'!$B$4:$B$904,0),3)</f>
        <v>51-55</v>
      </c>
      <c r="F4423" s="23">
        <f>INDEX(Table,MATCH('Classwork 5'!B4423,'5b'!$B$4:$B$904,0),4)</f>
        <v>13</v>
      </c>
      <c r="G4423" s="23">
        <v>1</v>
      </c>
      <c r="H4423" s="24">
        <v>19656</v>
      </c>
    </row>
    <row r="4424" spans="2:8" x14ac:dyDescent="0.3">
      <c r="B4424" s="22">
        <v>1000724</v>
      </c>
      <c r="C4424" s="23" t="s">
        <v>2894</v>
      </c>
      <c r="D4424" s="23" t="str">
        <f>VLOOKUP(B4424,'5b'!$B$4:$E$904,2,FALSE)</f>
        <v>M</v>
      </c>
      <c r="E4424" s="23" t="str">
        <f>INDEX(Table,MATCH('Classwork 5'!B4424,'5b'!$B$4:$B$904,0),3)</f>
        <v>51-55</v>
      </c>
      <c r="F4424" s="23">
        <f>INDEX(Table,MATCH('Classwork 5'!B4424,'5b'!$B$4:$B$904,0),4)</f>
        <v>13</v>
      </c>
      <c r="G4424" s="23">
        <v>1</v>
      </c>
      <c r="H4424" s="24">
        <v>19620</v>
      </c>
    </row>
    <row r="4425" spans="2:8" x14ac:dyDescent="0.3">
      <c r="B4425" s="22">
        <v>1000724</v>
      </c>
      <c r="C4425" s="23" t="s">
        <v>3194</v>
      </c>
      <c r="D4425" s="23" t="str">
        <f>VLOOKUP(B4425,'5b'!$B$4:$E$904,2,FALSE)</f>
        <v>M</v>
      </c>
      <c r="E4425" s="23" t="str">
        <f>INDEX(Table,MATCH('Classwork 5'!B4425,'5b'!$B$4:$B$904,0),3)</f>
        <v>51-55</v>
      </c>
      <c r="F4425" s="23">
        <f>INDEX(Table,MATCH('Classwork 5'!B4425,'5b'!$B$4:$B$904,0),4)</f>
        <v>13</v>
      </c>
      <c r="G4425" s="23">
        <v>16</v>
      </c>
      <c r="H4425" s="24">
        <v>12832</v>
      </c>
    </row>
    <row r="4426" spans="2:8" x14ac:dyDescent="0.3">
      <c r="B4426" s="22">
        <v>1000724</v>
      </c>
      <c r="C4426" s="23" t="s">
        <v>3609</v>
      </c>
      <c r="D4426" s="23" t="str">
        <f>VLOOKUP(B4426,'5b'!$B$4:$E$904,2,FALSE)</f>
        <v>M</v>
      </c>
      <c r="E4426" s="23" t="str">
        <f>INDEX(Table,MATCH('Classwork 5'!B4426,'5b'!$B$4:$B$904,0),3)</f>
        <v>51-55</v>
      </c>
      <c r="F4426" s="23">
        <f>INDEX(Table,MATCH('Classwork 5'!B4426,'5b'!$B$4:$B$904,0),4)</f>
        <v>13</v>
      </c>
      <c r="G4426" s="23">
        <v>1</v>
      </c>
      <c r="H4426" s="24">
        <v>15701</v>
      </c>
    </row>
    <row r="4427" spans="2:8" x14ac:dyDescent="0.3">
      <c r="B4427" s="22">
        <v>1000725</v>
      </c>
      <c r="C4427" s="23" t="s">
        <v>2089</v>
      </c>
      <c r="D4427" s="23" t="str">
        <f>VLOOKUP(B4427,'5b'!$B$4:$E$904,2,FALSE)</f>
        <v>M</v>
      </c>
      <c r="E4427" s="23" t="str">
        <f>INDEX(Table,MATCH('Classwork 5'!B4427,'5b'!$B$4:$B$904,0),3)</f>
        <v>55+</v>
      </c>
      <c r="F4427" s="23">
        <f>INDEX(Table,MATCH('Classwork 5'!B4427,'5b'!$B$4:$B$904,0),4)</f>
        <v>11</v>
      </c>
      <c r="G4427" s="23">
        <v>5</v>
      </c>
      <c r="H4427" s="24">
        <v>8644</v>
      </c>
    </row>
    <row r="4428" spans="2:8" x14ac:dyDescent="0.3">
      <c r="B4428" s="22">
        <v>1000725</v>
      </c>
      <c r="C4428" s="23" t="s">
        <v>2569</v>
      </c>
      <c r="D4428" s="23" t="str">
        <f>VLOOKUP(B4428,'5b'!$B$4:$E$904,2,FALSE)</f>
        <v>M</v>
      </c>
      <c r="E4428" s="23" t="str">
        <f>INDEX(Table,MATCH('Classwork 5'!B4428,'5b'!$B$4:$B$904,0),3)</f>
        <v>55+</v>
      </c>
      <c r="F4428" s="23">
        <f>INDEX(Table,MATCH('Classwork 5'!B4428,'5b'!$B$4:$B$904,0),4)</f>
        <v>11</v>
      </c>
      <c r="G4428" s="23">
        <v>5</v>
      </c>
      <c r="H4428" s="24">
        <v>8885</v>
      </c>
    </row>
    <row r="4429" spans="2:8" x14ac:dyDescent="0.3">
      <c r="B4429" s="22">
        <v>1000725</v>
      </c>
      <c r="C4429" s="23" t="s">
        <v>3610</v>
      </c>
      <c r="D4429" s="23" t="str">
        <f>VLOOKUP(B4429,'5b'!$B$4:$E$904,2,FALSE)</f>
        <v>M</v>
      </c>
      <c r="E4429" s="23" t="str">
        <f>INDEX(Table,MATCH('Classwork 5'!B4429,'5b'!$B$4:$B$904,0),3)</f>
        <v>55+</v>
      </c>
      <c r="F4429" s="23">
        <f>INDEX(Table,MATCH('Classwork 5'!B4429,'5b'!$B$4:$B$904,0),4)</f>
        <v>11</v>
      </c>
      <c r="G4429" s="23">
        <v>8</v>
      </c>
      <c r="H4429" s="24">
        <v>8046</v>
      </c>
    </row>
    <row r="4430" spans="2:8" x14ac:dyDescent="0.3">
      <c r="B4430" s="22">
        <v>1000725</v>
      </c>
      <c r="C4430" s="23" t="s">
        <v>1956</v>
      </c>
      <c r="D4430" s="23" t="str">
        <f>VLOOKUP(B4430,'5b'!$B$4:$E$904,2,FALSE)</f>
        <v>M</v>
      </c>
      <c r="E4430" s="23" t="str">
        <f>INDEX(Table,MATCH('Classwork 5'!B4430,'5b'!$B$4:$B$904,0),3)</f>
        <v>55+</v>
      </c>
      <c r="F4430" s="23">
        <f>INDEX(Table,MATCH('Classwork 5'!B4430,'5b'!$B$4:$B$904,0),4)</f>
        <v>11</v>
      </c>
      <c r="G4430" s="23">
        <v>8</v>
      </c>
      <c r="H4430" s="24">
        <v>8119</v>
      </c>
    </row>
    <row r="4431" spans="2:8" x14ac:dyDescent="0.3">
      <c r="B4431" s="22">
        <v>1000726</v>
      </c>
      <c r="C4431" s="23" t="s">
        <v>2581</v>
      </c>
      <c r="D4431" s="23" t="str">
        <f>VLOOKUP(B4431,'5b'!$B$4:$E$904,2,FALSE)</f>
        <v>F</v>
      </c>
      <c r="E4431" s="23" t="str">
        <f>INDEX(Table,MATCH('Classwork 5'!B4431,'5b'!$B$4:$B$904,0),3)</f>
        <v>26-35</v>
      </c>
      <c r="F4431" s="23">
        <f>INDEX(Table,MATCH('Classwork 5'!B4431,'5b'!$B$4:$B$904,0),4)</f>
        <v>9</v>
      </c>
      <c r="G4431" s="23">
        <v>5</v>
      </c>
      <c r="H4431" s="24">
        <v>7133</v>
      </c>
    </row>
    <row r="4432" spans="2:8" x14ac:dyDescent="0.3">
      <c r="B4432" s="22">
        <v>1000726</v>
      </c>
      <c r="C4432" s="23" t="s">
        <v>3611</v>
      </c>
      <c r="D4432" s="23" t="str">
        <f>VLOOKUP(B4432,'5b'!$B$4:$E$904,2,FALSE)</f>
        <v>F</v>
      </c>
      <c r="E4432" s="23" t="str">
        <f>INDEX(Table,MATCH('Classwork 5'!B4432,'5b'!$B$4:$B$904,0),3)</f>
        <v>26-35</v>
      </c>
      <c r="F4432" s="23">
        <f>INDEX(Table,MATCH('Classwork 5'!B4432,'5b'!$B$4:$B$904,0),4)</f>
        <v>9</v>
      </c>
      <c r="G4432" s="23">
        <v>5</v>
      </c>
      <c r="H4432" s="24">
        <v>6869</v>
      </c>
    </row>
    <row r="4433" spans="2:8" x14ac:dyDescent="0.3">
      <c r="B4433" s="22">
        <v>1000727</v>
      </c>
      <c r="C4433" s="23" t="s">
        <v>2384</v>
      </c>
      <c r="D4433" s="23" t="str">
        <f>VLOOKUP(B4433,'5b'!$B$4:$E$904,2,FALSE)</f>
        <v>M</v>
      </c>
      <c r="E4433" s="23" t="str">
        <f>INDEX(Table,MATCH('Classwork 5'!B4433,'5b'!$B$4:$B$904,0),3)</f>
        <v>36-45</v>
      </c>
      <c r="F4433" s="23">
        <f>INDEX(Table,MATCH('Classwork 5'!B4433,'5b'!$B$4:$B$904,0),4)</f>
        <v>11</v>
      </c>
      <c r="G4433" s="23">
        <v>6</v>
      </c>
      <c r="H4433" s="24">
        <v>12100</v>
      </c>
    </row>
    <row r="4434" spans="2:8" x14ac:dyDescent="0.3">
      <c r="B4434" s="22">
        <v>1000727</v>
      </c>
      <c r="C4434" s="23" t="s">
        <v>2132</v>
      </c>
      <c r="D4434" s="23" t="str">
        <f>VLOOKUP(B4434,'5b'!$B$4:$E$904,2,FALSE)</f>
        <v>M</v>
      </c>
      <c r="E4434" s="23" t="str">
        <f>INDEX(Table,MATCH('Classwork 5'!B4434,'5b'!$B$4:$B$904,0),3)</f>
        <v>36-45</v>
      </c>
      <c r="F4434" s="23">
        <f>INDEX(Table,MATCH('Classwork 5'!B4434,'5b'!$B$4:$B$904,0),4)</f>
        <v>11</v>
      </c>
      <c r="G4434" s="23">
        <v>5</v>
      </c>
      <c r="H4434" s="24">
        <v>6858</v>
      </c>
    </row>
    <row r="4435" spans="2:8" x14ac:dyDescent="0.3">
      <c r="B4435" s="22">
        <v>1000727</v>
      </c>
      <c r="C4435" s="23" t="s">
        <v>2016</v>
      </c>
      <c r="D4435" s="23" t="str">
        <f>VLOOKUP(B4435,'5b'!$B$4:$E$904,2,FALSE)</f>
        <v>M</v>
      </c>
      <c r="E4435" s="23" t="str">
        <f>INDEX(Table,MATCH('Classwork 5'!B4435,'5b'!$B$4:$B$904,0),3)</f>
        <v>36-45</v>
      </c>
      <c r="F4435" s="23">
        <f>INDEX(Table,MATCH('Classwork 5'!B4435,'5b'!$B$4:$B$904,0),4)</f>
        <v>11</v>
      </c>
      <c r="G4435" s="23">
        <v>5</v>
      </c>
      <c r="H4435" s="24">
        <v>6961</v>
      </c>
    </row>
    <row r="4436" spans="2:8" x14ac:dyDescent="0.3">
      <c r="B4436" s="22">
        <v>1000727</v>
      </c>
      <c r="C4436" s="23" t="s">
        <v>1939</v>
      </c>
      <c r="D4436" s="23" t="str">
        <f>VLOOKUP(B4436,'5b'!$B$4:$E$904,2,FALSE)</f>
        <v>M</v>
      </c>
      <c r="E4436" s="23" t="str">
        <f>INDEX(Table,MATCH('Classwork 5'!B4436,'5b'!$B$4:$B$904,0),3)</f>
        <v>36-45</v>
      </c>
      <c r="F4436" s="23">
        <f>INDEX(Table,MATCH('Classwork 5'!B4436,'5b'!$B$4:$B$904,0),4)</f>
        <v>11</v>
      </c>
      <c r="G4436" s="23">
        <v>8</v>
      </c>
      <c r="H4436" s="24">
        <v>6189</v>
      </c>
    </row>
    <row r="4437" spans="2:8" x14ac:dyDescent="0.3">
      <c r="B4437" s="22">
        <v>1000727</v>
      </c>
      <c r="C4437" s="23" t="s">
        <v>3612</v>
      </c>
      <c r="D4437" s="23" t="str">
        <f>VLOOKUP(B4437,'5b'!$B$4:$E$904,2,FALSE)</f>
        <v>M</v>
      </c>
      <c r="E4437" s="23" t="str">
        <f>INDEX(Table,MATCH('Classwork 5'!B4437,'5b'!$B$4:$B$904,0),3)</f>
        <v>36-45</v>
      </c>
      <c r="F4437" s="23">
        <f>INDEX(Table,MATCH('Classwork 5'!B4437,'5b'!$B$4:$B$904,0),4)</f>
        <v>11</v>
      </c>
      <c r="G4437" s="23">
        <v>8</v>
      </c>
      <c r="H4437" s="24">
        <v>8008</v>
      </c>
    </row>
    <row r="4438" spans="2:8" x14ac:dyDescent="0.3">
      <c r="B4438" s="22">
        <v>1000727</v>
      </c>
      <c r="C4438" s="23" t="s">
        <v>2318</v>
      </c>
      <c r="D4438" s="23" t="str">
        <f>VLOOKUP(B4438,'5b'!$B$4:$E$904,2,FALSE)</f>
        <v>M</v>
      </c>
      <c r="E4438" s="23" t="str">
        <f>INDEX(Table,MATCH('Classwork 5'!B4438,'5b'!$B$4:$B$904,0),3)</f>
        <v>36-45</v>
      </c>
      <c r="F4438" s="23">
        <f>INDEX(Table,MATCH('Classwork 5'!B4438,'5b'!$B$4:$B$904,0),4)</f>
        <v>11</v>
      </c>
      <c r="G4438" s="23">
        <v>12</v>
      </c>
      <c r="H4438" s="24">
        <v>1712</v>
      </c>
    </row>
    <row r="4439" spans="2:8" x14ac:dyDescent="0.3">
      <c r="B4439" s="22">
        <v>1000727</v>
      </c>
      <c r="C4439" s="23" t="s">
        <v>3390</v>
      </c>
      <c r="D4439" s="23" t="str">
        <f>VLOOKUP(B4439,'5b'!$B$4:$E$904,2,FALSE)</f>
        <v>M</v>
      </c>
      <c r="E4439" s="23" t="str">
        <f>INDEX(Table,MATCH('Classwork 5'!B4439,'5b'!$B$4:$B$904,0),3)</f>
        <v>36-45</v>
      </c>
      <c r="F4439" s="23">
        <f>INDEX(Table,MATCH('Classwork 5'!B4439,'5b'!$B$4:$B$904,0),4)</f>
        <v>11</v>
      </c>
      <c r="G4439" s="23">
        <v>8</v>
      </c>
      <c r="H4439" s="24">
        <v>5826</v>
      </c>
    </row>
    <row r="4440" spans="2:8" x14ac:dyDescent="0.3">
      <c r="B4440" s="22">
        <v>1000727</v>
      </c>
      <c r="C4440" s="23" t="s">
        <v>2931</v>
      </c>
      <c r="D4440" s="23" t="str">
        <f>VLOOKUP(B4440,'5b'!$B$4:$E$904,2,FALSE)</f>
        <v>M</v>
      </c>
      <c r="E4440" s="23" t="str">
        <f>INDEX(Table,MATCH('Classwork 5'!B4440,'5b'!$B$4:$B$904,0),3)</f>
        <v>36-45</v>
      </c>
      <c r="F4440" s="23">
        <f>INDEX(Table,MATCH('Classwork 5'!B4440,'5b'!$B$4:$B$904,0),4)</f>
        <v>11</v>
      </c>
      <c r="G4440" s="23">
        <v>5</v>
      </c>
      <c r="H4440" s="24">
        <v>8649</v>
      </c>
    </row>
    <row r="4441" spans="2:8" x14ac:dyDescent="0.3">
      <c r="B4441" s="22">
        <v>1000727</v>
      </c>
      <c r="C4441" s="23" t="s">
        <v>2107</v>
      </c>
      <c r="D4441" s="23" t="str">
        <f>VLOOKUP(B4441,'5b'!$B$4:$E$904,2,FALSE)</f>
        <v>M</v>
      </c>
      <c r="E4441" s="23" t="str">
        <f>INDEX(Table,MATCH('Classwork 5'!B4441,'5b'!$B$4:$B$904,0),3)</f>
        <v>36-45</v>
      </c>
      <c r="F4441" s="23">
        <f>INDEX(Table,MATCH('Classwork 5'!B4441,'5b'!$B$4:$B$904,0),4)</f>
        <v>11</v>
      </c>
      <c r="G4441" s="23">
        <v>8</v>
      </c>
      <c r="H4441" s="24">
        <v>6190</v>
      </c>
    </row>
    <row r="4442" spans="2:8" x14ac:dyDescent="0.3">
      <c r="B4442" s="22">
        <v>1000728</v>
      </c>
      <c r="C4442" s="23" t="s">
        <v>2349</v>
      </c>
      <c r="D4442" s="23" t="str">
        <f>VLOOKUP(B4442,'5b'!$B$4:$E$904,2,FALSE)</f>
        <v>M</v>
      </c>
      <c r="E4442" s="23" t="str">
        <f>INDEX(Table,MATCH('Classwork 5'!B4442,'5b'!$B$4:$B$904,0),3)</f>
        <v>26-35</v>
      </c>
      <c r="F4442" s="23">
        <f>INDEX(Table,MATCH('Classwork 5'!B4442,'5b'!$B$4:$B$904,0),4)</f>
        <v>6</v>
      </c>
      <c r="G4442" s="23">
        <v>5</v>
      </c>
      <c r="H4442" s="24">
        <v>5225</v>
      </c>
    </row>
    <row r="4443" spans="2:8" x14ac:dyDescent="0.3">
      <c r="B4443" s="22">
        <v>1000728</v>
      </c>
      <c r="C4443" s="23" t="s">
        <v>2319</v>
      </c>
      <c r="D4443" s="23" t="str">
        <f>VLOOKUP(B4443,'5b'!$B$4:$E$904,2,FALSE)</f>
        <v>M</v>
      </c>
      <c r="E4443" s="23" t="str">
        <f>INDEX(Table,MATCH('Classwork 5'!B4443,'5b'!$B$4:$B$904,0),3)</f>
        <v>26-35</v>
      </c>
      <c r="F4443" s="23">
        <f>INDEX(Table,MATCH('Classwork 5'!B4443,'5b'!$B$4:$B$904,0),4)</f>
        <v>6</v>
      </c>
      <c r="G4443" s="23">
        <v>5</v>
      </c>
      <c r="H4443" s="24">
        <v>5310</v>
      </c>
    </row>
    <row r="4444" spans="2:8" x14ac:dyDescent="0.3">
      <c r="B4444" s="22">
        <v>1000728</v>
      </c>
      <c r="C4444" s="23" t="s">
        <v>2547</v>
      </c>
      <c r="D4444" s="23" t="str">
        <f>VLOOKUP(B4444,'5b'!$B$4:$E$904,2,FALSE)</f>
        <v>M</v>
      </c>
      <c r="E4444" s="23" t="str">
        <f>INDEX(Table,MATCH('Classwork 5'!B4444,'5b'!$B$4:$B$904,0),3)</f>
        <v>26-35</v>
      </c>
      <c r="F4444" s="23">
        <f>INDEX(Table,MATCH('Classwork 5'!B4444,'5b'!$B$4:$B$904,0),4)</f>
        <v>6</v>
      </c>
      <c r="G4444" s="23">
        <v>8</v>
      </c>
      <c r="H4444" s="24">
        <v>7875</v>
      </c>
    </row>
    <row r="4445" spans="2:8" x14ac:dyDescent="0.3">
      <c r="B4445" s="22">
        <v>1000728</v>
      </c>
      <c r="C4445" s="23" t="s">
        <v>2595</v>
      </c>
      <c r="D4445" s="23" t="str">
        <f>VLOOKUP(B4445,'5b'!$B$4:$E$904,2,FALSE)</f>
        <v>M</v>
      </c>
      <c r="E4445" s="23" t="str">
        <f>INDEX(Table,MATCH('Classwork 5'!B4445,'5b'!$B$4:$B$904,0),3)</f>
        <v>26-35</v>
      </c>
      <c r="F4445" s="23">
        <f>INDEX(Table,MATCH('Classwork 5'!B4445,'5b'!$B$4:$B$904,0),4)</f>
        <v>6</v>
      </c>
      <c r="G4445" s="23">
        <v>8</v>
      </c>
      <c r="H4445" s="24">
        <v>4107</v>
      </c>
    </row>
    <row r="4446" spans="2:8" x14ac:dyDescent="0.3">
      <c r="B4446" s="22">
        <v>1000728</v>
      </c>
      <c r="C4446" s="23" t="s">
        <v>2764</v>
      </c>
      <c r="D4446" s="23" t="str">
        <f>VLOOKUP(B4446,'5b'!$B$4:$E$904,2,FALSE)</f>
        <v>M</v>
      </c>
      <c r="E4446" s="23" t="str">
        <f>INDEX(Table,MATCH('Classwork 5'!B4446,'5b'!$B$4:$B$904,0),3)</f>
        <v>26-35</v>
      </c>
      <c r="F4446" s="23">
        <f>INDEX(Table,MATCH('Classwork 5'!B4446,'5b'!$B$4:$B$904,0),4)</f>
        <v>6</v>
      </c>
      <c r="G4446" s="23">
        <v>1</v>
      </c>
      <c r="H4446" s="24">
        <v>11674</v>
      </c>
    </row>
    <row r="4447" spans="2:8" x14ac:dyDescent="0.3">
      <c r="B4447" s="22">
        <v>1000728</v>
      </c>
      <c r="C4447" s="23" t="s">
        <v>3349</v>
      </c>
      <c r="D4447" s="23" t="str">
        <f>VLOOKUP(B4447,'5b'!$B$4:$E$904,2,FALSE)</f>
        <v>M</v>
      </c>
      <c r="E4447" s="23" t="str">
        <f>INDEX(Table,MATCH('Classwork 5'!B4447,'5b'!$B$4:$B$904,0),3)</f>
        <v>26-35</v>
      </c>
      <c r="F4447" s="23">
        <f>INDEX(Table,MATCH('Classwork 5'!B4447,'5b'!$B$4:$B$904,0),4)</f>
        <v>6</v>
      </c>
      <c r="G4447" s="23">
        <v>8</v>
      </c>
      <c r="H4447" s="24">
        <v>5908</v>
      </c>
    </row>
    <row r="4448" spans="2:8" x14ac:dyDescent="0.3">
      <c r="B4448" s="22">
        <v>1000728</v>
      </c>
      <c r="C4448" s="23" t="s">
        <v>2767</v>
      </c>
      <c r="D4448" s="23" t="str">
        <f>VLOOKUP(B4448,'5b'!$B$4:$E$904,2,FALSE)</f>
        <v>M</v>
      </c>
      <c r="E4448" s="23" t="str">
        <f>INDEX(Table,MATCH('Classwork 5'!B4448,'5b'!$B$4:$B$904,0),3)</f>
        <v>26-35</v>
      </c>
      <c r="F4448" s="23">
        <f>INDEX(Table,MATCH('Classwork 5'!B4448,'5b'!$B$4:$B$904,0),4)</f>
        <v>6</v>
      </c>
      <c r="G4448" s="23">
        <v>5</v>
      </c>
      <c r="H4448" s="24">
        <v>7031</v>
      </c>
    </row>
    <row r="4449" spans="2:8" x14ac:dyDescent="0.3">
      <c r="B4449" s="22">
        <v>1000728</v>
      </c>
      <c r="C4449" s="23" t="s">
        <v>3188</v>
      </c>
      <c r="D4449" s="23" t="str">
        <f>VLOOKUP(B4449,'5b'!$B$4:$E$904,2,FALSE)</f>
        <v>M</v>
      </c>
      <c r="E4449" s="23" t="str">
        <f>INDEX(Table,MATCH('Classwork 5'!B4449,'5b'!$B$4:$B$904,0),3)</f>
        <v>26-35</v>
      </c>
      <c r="F4449" s="23">
        <f>INDEX(Table,MATCH('Classwork 5'!B4449,'5b'!$B$4:$B$904,0),4)</f>
        <v>6</v>
      </c>
      <c r="G4449" s="23">
        <v>8</v>
      </c>
      <c r="H4449" s="24">
        <v>5870</v>
      </c>
    </row>
    <row r="4450" spans="2:8" x14ac:dyDescent="0.3">
      <c r="B4450" s="22">
        <v>1000728</v>
      </c>
      <c r="C4450" s="23" t="s">
        <v>2243</v>
      </c>
      <c r="D4450" s="23" t="str">
        <f>VLOOKUP(B4450,'5b'!$B$4:$E$904,2,FALSE)</f>
        <v>M</v>
      </c>
      <c r="E4450" s="23" t="str">
        <f>INDEX(Table,MATCH('Classwork 5'!B4450,'5b'!$B$4:$B$904,0),3)</f>
        <v>26-35</v>
      </c>
      <c r="F4450" s="23">
        <f>INDEX(Table,MATCH('Classwork 5'!B4450,'5b'!$B$4:$B$904,0),4)</f>
        <v>6</v>
      </c>
      <c r="G4450" s="23">
        <v>1</v>
      </c>
      <c r="H4450" s="24">
        <v>15452</v>
      </c>
    </row>
    <row r="4451" spans="2:8" x14ac:dyDescent="0.3">
      <c r="B4451" s="22">
        <v>1000728</v>
      </c>
      <c r="C4451" s="23" t="s">
        <v>3373</v>
      </c>
      <c r="D4451" s="23" t="str">
        <f>VLOOKUP(B4451,'5b'!$B$4:$E$904,2,FALSE)</f>
        <v>M</v>
      </c>
      <c r="E4451" s="23" t="str">
        <f>INDEX(Table,MATCH('Classwork 5'!B4451,'5b'!$B$4:$B$904,0),3)</f>
        <v>26-35</v>
      </c>
      <c r="F4451" s="23">
        <f>INDEX(Table,MATCH('Classwork 5'!B4451,'5b'!$B$4:$B$904,0),4)</f>
        <v>6</v>
      </c>
      <c r="G4451" s="23">
        <v>8</v>
      </c>
      <c r="H4451" s="24">
        <v>4005</v>
      </c>
    </row>
    <row r="4452" spans="2:8" x14ac:dyDescent="0.3">
      <c r="B4452" s="22">
        <v>1000729</v>
      </c>
      <c r="C4452" s="23" t="s">
        <v>2504</v>
      </c>
      <c r="D4452" s="23" t="str">
        <f>VLOOKUP(B4452,'5b'!$B$4:$E$904,2,FALSE)</f>
        <v>M</v>
      </c>
      <c r="E4452" s="23" t="str">
        <f>INDEX(Table,MATCH('Classwork 5'!B4452,'5b'!$B$4:$B$904,0),3)</f>
        <v>36-45</v>
      </c>
      <c r="F4452" s="23">
        <f>INDEX(Table,MATCH('Classwork 5'!B4452,'5b'!$B$4:$B$904,0),4)</f>
        <v>12</v>
      </c>
      <c r="G4452" s="23">
        <v>10</v>
      </c>
      <c r="H4452" s="24">
        <v>18909</v>
      </c>
    </row>
    <row r="4453" spans="2:8" x14ac:dyDescent="0.3">
      <c r="B4453" s="22">
        <v>1000729</v>
      </c>
      <c r="C4453" s="23" t="s">
        <v>3009</v>
      </c>
      <c r="D4453" s="23" t="str">
        <f>VLOOKUP(B4453,'5b'!$B$4:$E$904,2,FALSE)</f>
        <v>M</v>
      </c>
      <c r="E4453" s="23" t="str">
        <f>INDEX(Table,MATCH('Classwork 5'!B4453,'5b'!$B$4:$B$904,0),3)</f>
        <v>36-45</v>
      </c>
      <c r="F4453" s="23">
        <f>INDEX(Table,MATCH('Classwork 5'!B4453,'5b'!$B$4:$B$904,0),4)</f>
        <v>12</v>
      </c>
      <c r="G4453" s="23">
        <v>1</v>
      </c>
      <c r="H4453" s="24">
        <v>8242</v>
      </c>
    </row>
    <row r="4454" spans="2:8" x14ac:dyDescent="0.3">
      <c r="B4454" s="22">
        <v>1000729</v>
      </c>
      <c r="C4454" s="23" t="s">
        <v>2771</v>
      </c>
      <c r="D4454" s="23" t="str">
        <f>VLOOKUP(B4454,'5b'!$B$4:$E$904,2,FALSE)</f>
        <v>M</v>
      </c>
      <c r="E4454" s="23" t="str">
        <f>INDEX(Table,MATCH('Classwork 5'!B4454,'5b'!$B$4:$B$904,0),3)</f>
        <v>36-45</v>
      </c>
      <c r="F4454" s="23">
        <f>INDEX(Table,MATCH('Classwork 5'!B4454,'5b'!$B$4:$B$904,0),4)</f>
        <v>12</v>
      </c>
      <c r="G4454" s="23">
        <v>1</v>
      </c>
      <c r="H4454" s="24">
        <v>7774</v>
      </c>
    </row>
    <row r="4455" spans="2:8" x14ac:dyDescent="0.3">
      <c r="B4455" s="22">
        <v>1000729</v>
      </c>
      <c r="C4455" s="23" t="s">
        <v>3260</v>
      </c>
      <c r="D4455" s="23" t="str">
        <f>VLOOKUP(B4455,'5b'!$B$4:$E$904,2,FALSE)</f>
        <v>M</v>
      </c>
      <c r="E4455" s="23" t="str">
        <f>INDEX(Table,MATCH('Classwork 5'!B4455,'5b'!$B$4:$B$904,0),3)</f>
        <v>36-45</v>
      </c>
      <c r="F4455" s="23">
        <f>INDEX(Table,MATCH('Classwork 5'!B4455,'5b'!$B$4:$B$904,0),4)</f>
        <v>12</v>
      </c>
      <c r="G4455" s="23">
        <v>1</v>
      </c>
      <c r="H4455" s="24">
        <v>15573</v>
      </c>
    </row>
    <row r="4456" spans="2:8" x14ac:dyDescent="0.3">
      <c r="B4456" s="22">
        <v>1000729</v>
      </c>
      <c r="C4456" s="23" t="s">
        <v>3400</v>
      </c>
      <c r="D4456" s="23" t="str">
        <f>VLOOKUP(B4456,'5b'!$B$4:$E$904,2,FALSE)</f>
        <v>M</v>
      </c>
      <c r="E4456" s="23" t="str">
        <f>INDEX(Table,MATCH('Classwork 5'!B4456,'5b'!$B$4:$B$904,0),3)</f>
        <v>36-45</v>
      </c>
      <c r="F4456" s="23">
        <f>INDEX(Table,MATCH('Classwork 5'!B4456,'5b'!$B$4:$B$904,0),4)</f>
        <v>12</v>
      </c>
      <c r="G4456" s="23">
        <v>3</v>
      </c>
      <c r="H4456" s="24">
        <v>8264</v>
      </c>
    </row>
    <row r="4457" spans="2:8" x14ac:dyDescent="0.3">
      <c r="B4457" s="22">
        <v>1000729</v>
      </c>
      <c r="C4457" s="23" t="s">
        <v>2050</v>
      </c>
      <c r="D4457" s="23" t="str">
        <f>VLOOKUP(B4457,'5b'!$B$4:$E$904,2,FALSE)</f>
        <v>M</v>
      </c>
      <c r="E4457" s="23" t="str">
        <f>INDEX(Table,MATCH('Classwork 5'!B4457,'5b'!$B$4:$B$904,0),3)</f>
        <v>36-45</v>
      </c>
      <c r="F4457" s="23">
        <f>INDEX(Table,MATCH('Classwork 5'!B4457,'5b'!$B$4:$B$904,0),4)</f>
        <v>12</v>
      </c>
      <c r="G4457" s="23">
        <v>1</v>
      </c>
      <c r="H4457" s="24">
        <v>15350</v>
      </c>
    </row>
    <row r="4458" spans="2:8" x14ac:dyDescent="0.3">
      <c r="B4458" s="22">
        <v>1000729</v>
      </c>
      <c r="C4458" s="23" t="s">
        <v>2632</v>
      </c>
      <c r="D4458" s="23" t="str">
        <f>VLOOKUP(B4458,'5b'!$B$4:$E$904,2,FALSE)</f>
        <v>M</v>
      </c>
      <c r="E4458" s="23" t="str">
        <f>INDEX(Table,MATCH('Classwork 5'!B4458,'5b'!$B$4:$B$904,0),3)</f>
        <v>36-45</v>
      </c>
      <c r="F4458" s="23">
        <f>INDEX(Table,MATCH('Classwork 5'!B4458,'5b'!$B$4:$B$904,0),4)</f>
        <v>12</v>
      </c>
      <c r="G4458" s="23">
        <v>1</v>
      </c>
      <c r="H4458" s="24">
        <v>15599</v>
      </c>
    </row>
    <row r="4459" spans="2:8" x14ac:dyDescent="0.3">
      <c r="B4459" s="22">
        <v>1000729</v>
      </c>
      <c r="C4459" s="23" t="s">
        <v>2764</v>
      </c>
      <c r="D4459" s="23" t="str">
        <f>VLOOKUP(B4459,'5b'!$B$4:$E$904,2,FALSE)</f>
        <v>M</v>
      </c>
      <c r="E4459" s="23" t="str">
        <f>INDEX(Table,MATCH('Classwork 5'!B4459,'5b'!$B$4:$B$904,0),3)</f>
        <v>36-45</v>
      </c>
      <c r="F4459" s="23">
        <f>INDEX(Table,MATCH('Classwork 5'!B4459,'5b'!$B$4:$B$904,0),4)</f>
        <v>12</v>
      </c>
      <c r="G4459" s="23">
        <v>1</v>
      </c>
      <c r="H4459" s="24">
        <v>15228</v>
      </c>
    </row>
    <row r="4460" spans="2:8" x14ac:dyDescent="0.3">
      <c r="B4460" s="22">
        <v>1000730</v>
      </c>
      <c r="C4460" s="23" t="s">
        <v>3613</v>
      </c>
      <c r="D4460" s="23" t="str">
        <f>VLOOKUP(B4460,'5b'!$B$4:$E$904,2,FALSE)</f>
        <v>M</v>
      </c>
      <c r="E4460" s="23" t="str">
        <f>INDEX(Table,MATCH('Classwork 5'!B4460,'5b'!$B$4:$B$904,0),3)</f>
        <v>26-35</v>
      </c>
      <c r="F4460" s="23">
        <f>INDEX(Table,MATCH('Classwork 5'!B4460,'5b'!$B$4:$B$904,0),4)</f>
        <v>0</v>
      </c>
      <c r="G4460" s="23">
        <v>5</v>
      </c>
      <c r="H4460" s="24">
        <v>5416</v>
      </c>
    </row>
    <row r="4461" spans="2:8" x14ac:dyDescent="0.3">
      <c r="B4461" s="22">
        <v>1000730</v>
      </c>
      <c r="C4461" s="23" t="s">
        <v>2313</v>
      </c>
      <c r="D4461" s="23" t="str">
        <f>VLOOKUP(B4461,'5b'!$B$4:$E$904,2,FALSE)</f>
        <v>M</v>
      </c>
      <c r="E4461" s="23" t="str">
        <f>INDEX(Table,MATCH('Classwork 5'!B4461,'5b'!$B$4:$B$904,0),3)</f>
        <v>26-35</v>
      </c>
      <c r="F4461" s="23">
        <f>INDEX(Table,MATCH('Classwork 5'!B4461,'5b'!$B$4:$B$904,0),4)</f>
        <v>0</v>
      </c>
      <c r="G4461" s="23">
        <v>1</v>
      </c>
      <c r="H4461" s="24">
        <v>15647</v>
      </c>
    </row>
    <row r="4462" spans="2:8" x14ac:dyDescent="0.3">
      <c r="B4462" s="22">
        <v>1000731</v>
      </c>
      <c r="C4462" s="23" t="s">
        <v>2901</v>
      </c>
      <c r="D4462" s="23" t="str">
        <f>VLOOKUP(B4462,'5b'!$B$4:$E$904,2,FALSE)</f>
        <v>M</v>
      </c>
      <c r="E4462" s="23" t="str">
        <f>INDEX(Table,MATCH('Classwork 5'!B4462,'5b'!$B$4:$B$904,0),3)</f>
        <v>46-50</v>
      </c>
      <c r="F4462" s="23">
        <f>INDEX(Table,MATCH('Classwork 5'!B4462,'5b'!$B$4:$B$904,0),4)</f>
        <v>3</v>
      </c>
      <c r="G4462" s="23">
        <v>8</v>
      </c>
      <c r="H4462" s="24">
        <v>9746</v>
      </c>
    </row>
    <row r="4463" spans="2:8" x14ac:dyDescent="0.3">
      <c r="B4463" s="22">
        <v>1000731</v>
      </c>
      <c r="C4463" s="23" t="s">
        <v>3031</v>
      </c>
      <c r="D4463" s="23" t="str">
        <f>VLOOKUP(B4463,'5b'!$B$4:$E$904,2,FALSE)</f>
        <v>M</v>
      </c>
      <c r="E4463" s="23" t="str">
        <f>INDEX(Table,MATCH('Classwork 5'!B4463,'5b'!$B$4:$B$904,0),3)</f>
        <v>46-50</v>
      </c>
      <c r="F4463" s="23">
        <f>INDEX(Table,MATCH('Classwork 5'!B4463,'5b'!$B$4:$B$904,0),4)</f>
        <v>3</v>
      </c>
      <c r="G4463" s="23">
        <v>5</v>
      </c>
      <c r="H4463" s="24">
        <v>8621</v>
      </c>
    </row>
    <row r="4464" spans="2:8" x14ac:dyDescent="0.3">
      <c r="B4464" s="22">
        <v>1000731</v>
      </c>
      <c r="C4464" s="23" t="s">
        <v>2090</v>
      </c>
      <c r="D4464" s="23" t="str">
        <f>VLOOKUP(B4464,'5b'!$B$4:$E$904,2,FALSE)</f>
        <v>M</v>
      </c>
      <c r="E4464" s="23" t="str">
        <f>INDEX(Table,MATCH('Classwork 5'!B4464,'5b'!$B$4:$B$904,0),3)</f>
        <v>46-50</v>
      </c>
      <c r="F4464" s="23">
        <f>INDEX(Table,MATCH('Classwork 5'!B4464,'5b'!$B$4:$B$904,0),4)</f>
        <v>3</v>
      </c>
      <c r="G4464" s="23">
        <v>5</v>
      </c>
      <c r="H4464" s="24">
        <v>8765</v>
      </c>
    </row>
    <row r="4465" spans="2:8" x14ac:dyDescent="0.3">
      <c r="B4465" s="22">
        <v>1000731</v>
      </c>
      <c r="C4465" s="23" t="s">
        <v>2262</v>
      </c>
      <c r="D4465" s="23" t="str">
        <f>VLOOKUP(B4465,'5b'!$B$4:$E$904,2,FALSE)</f>
        <v>M</v>
      </c>
      <c r="E4465" s="23" t="str">
        <f>INDEX(Table,MATCH('Classwork 5'!B4465,'5b'!$B$4:$B$904,0),3)</f>
        <v>46-50</v>
      </c>
      <c r="F4465" s="23">
        <f>INDEX(Table,MATCH('Classwork 5'!B4465,'5b'!$B$4:$B$904,0),4)</f>
        <v>3</v>
      </c>
      <c r="G4465" s="23">
        <v>4</v>
      </c>
      <c r="H4465" s="24">
        <v>3469</v>
      </c>
    </row>
    <row r="4466" spans="2:8" x14ac:dyDescent="0.3">
      <c r="B4466" s="22">
        <v>1000731</v>
      </c>
      <c r="C4466" s="23" t="s">
        <v>3427</v>
      </c>
      <c r="D4466" s="23" t="str">
        <f>VLOOKUP(B4466,'5b'!$B$4:$E$904,2,FALSE)</f>
        <v>M</v>
      </c>
      <c r="E4466" s="23" t="str">
        <f>INDEX(Table,MATCH('Classwork 5'!B4466,'5b'!$B$4:$B$904,0),3)</f>
        <v>46-50</v>
      </c>
      <c r="F4466" s="23">
        <f>INDEX(Table,MATCH('Classwork 5'!B4466,'5b'!$B$4:$B$904,0),4)</f>
        <v>3</v>
      </c>
      <c r="G4466" s="23">
        <v>4</v>
      </c>
      <c r="H4466" s="24">
        <v>3489</v>
      </c>
    </row>
    <row r="4467" spans="2:8" x14ac:dyDescent="0.3">
      <c r="B4467" s="22">
        <v>1000731</v>
      </c>
      <c r="C4467" s="23" t="s">
        <v>2029</v>
      </c>
      <c r="D4467" s="23" t="str">
        <f>VLOOKUP(B4467,'5b'!$B$4:$E$904,2,FALSE)</f>
        <v>M</v>
      </c>
      <c r="E4467" s="23" t="str">
        <f>INDEX(Table,MATCH('Classwork 5'!B4467,'5b'!$B$4:$B$904,0),3)</f>
        <v>46-50</v>
      </c>
      <c r="F4467" s="23">
        <f>INDEX(Table,MATCH('Classwork 5'!B4467,'5b'!$B$4:$B$904,0),4)</f>
        <v>3</v>
      </c>
      <c r="G4467" s="23">
        <v>5</v>
      </c>
      <c r="H4467" s="24">
        <v>8597</v>
      </c>
    </row>
    <row r="4468" spans="2:8" x14ac:dyDescent="0.3">
      <c r="B4468" s="22">
        <v>1000731</v>
      </c>
      <c r="C4468" s="23" t="s">
        <v>2036</v>
      </c>
      <c r="D4468" s="23" t="str">
        <f>VLOOKUP(B4468,'5b'!$B$4:$E$904,2,FALSE)</f>
        <v>M</v>
      </c>
      <c r="E4468" s="23" t="str">
        <f>INDEX(Table,MATCH('Classwork 5'!B4468,'5b'!$B$4:$B$904,0),3)</f>
        <v>46-50</v>
      </c>
      <c r="F4468" s="23">
        <f>INDEX(Table,MATCH('Classwork 5'!B4468,'5b'!$B$4:$B$904,0),4)</f>
        <v>3</v>
      </c>
      <c r="G4468" s="23">
        <v>8</v>
      </c>
      <c r="H4468" s="24">
        <v>9902</v>
      </c>
    </row>
    <row r="4469" spans="2:8" x14ac:dyDescent="0.3">
      <c r="B4469" s="22">
        <v>1000731</v>
      </c>
      <c r="C4469" s="23" t="s">
        <v>3614</v>
      </c>
      <c r="D4469" s="23" t="str">
        <f>VLOOKUP(B4469,'5b'!$B$4:$E$904,2,FALSE)</f>
        <v>M</v>
      </c>
      <c r="E4469" s="23" t="str">
        <f>INDEX(Table,MATCH('Classwork 5'!B4469,'5b'!$B$4:$B$904,0),3)</f>
        <v>46-50</v>
      </c>
      <c r="F4469" s="23">
        <f>INDEX(Table,MATCH('Classwork 5'!B4469,'5b'!$B$4:$B$904,0),4)</f>
        <v>3</v>
      </c>
      <c r="G4469" s="23">
        <v>14</v>
      </c>
      <c r="H4469" s="24">
        <v>18364</v>
      </c>
    </row>
    <row r="4470" spans="2:8" x14ac:dyDescent="0.3">
      <c r="B4470" s="22">
        <v>1000731</v>
      </c>
      <c r="C4470" s="23" t="s">
        <v>2663</v>
      </c>
      <c r="D4470" s="23" t="str">
        <f>VLOOKUP(B4470,'5b'!$B$4:$E$904,2,FALSE)</f>
        <v>M</v>
      </c>
      <c r="E4470" s="23" t="str">
        <f>INDEX(Table,MATCH('Classwork 5'!B4470,'5b'!$B$4:$B$904,0),3)</f>
        <v>46-50</v>
      </c>
      <c r="F4470" s="23">
        <f>INDEX(Table,MATCH('Classwork 5'!B4470,'5b'!$B$4:$B$904,0),4)</f>
        <v>3</v>
      </c>
      <c r="G4470" s="23">
        <v>8</v>
      </c>
      <c r="H4470" s="24">
        <v>8066</v>
      </c>
    </row>
    <row r="4471" spans="2:8" x14ac:dyDescent="0.3">
      <c r="B4471" s="22">
        <v>1000731</v>
      </c>
      <c r="C4471" s="23" t="s">
        <v>2319</v>
      </c>
      <c r="D4471" s="23" t="str">
        <f>VLOOKUP(B4471,'5b'!$B$4:$E$904,2,FALSE)</f>
        <v>M</v>
      </c>
      <c r="E4471" s="23" t="str">
        <f>INDEX(Table,MATCH('Classwork 5'!B4471,'5b'!$B$4:$B$904,0),3)</f>
        <v>46-50</v>
      </c>
      <c r="F4471" s="23">
        <f>INDEX(Table,MATCH('Classwork 5'!B4471,'5b'!$B$4:$B$904,0),4)</f>
        <v>3</v>
      </c>
      <c r="G4471" s="23">
        <v>5</v>
      </c>
      <c r="H4471" s="24">
        <v>8589</v>
      </c>
    </row>
    <row r="4472" spans="2:8" x14ac:dyDescent="0.3">
      <c r="B4472" s="22">
        <v>1000731</v>
      </c>
      <c r="C4472" s="23" t="s">
        <v>2158</v>
      </c>
      <c r="D4472" s="23" t="str">
        <f>VLOOKUP(B4472,'5b'!$B$4:$E$904,2,FALSE)</f>
        <v>M</v>
      </c>
      <c r="E4472" s="23" t="str">
        <f>INDEX(Table,MATCH('Classwork 5'!B4472,'5b'!$B$4:$B$904,0),3)</f>
        <v>46-50</v>
      </c>
      <c r="F4472" s="23">
        <f>INDEX(Table,MATCH('Classwork 5'!B4472,'5b'!$B$4:$B$904,0),4)</f>
        <v>3</v>
      </c>
      <c r="G4472" s="23">
        <v>5</v>
      </c>
      <c r="H4472" s="24">
        <v>6893</v>
      </c>
    </row>
    <row r="4473" spans="2:8" x14ac:dyDescent="0.3">
      <c r="B4473" s="22">
        <v>1000731</v>
      </c>
      <c r="C4473" s="23" t="s">
        <v>2941</v>
      </c>
      <c r="D4473" s="23" t="str">
        <f>VLOOKUP(B4473,'5b'!$B$4:$E$904,2,FALSE)</f>
        <v>M</v>
      </c>
      <c r="E4473" s="23" t="str">
        <f>INDEX(Table,MATCH('Classwork 5'!B4473,'5b'!$B$4:$B$904,0),3)</f>
        <v>46-50</v>
      </c>
      <c r="F4473" s="23">
        <f>INDEX(Table,MATCH('Classwork 5'!B4473,'5b'!$B$4:$B$904,0),4)</f>
        <v>3</v>
      </c>
      <c r="G4473" s="23">
        <v>5</v>
      </c>
      <c r="H4473" s="24">
        <v>7084</v>
      </c>
    </row>
    <row r="4474" spans="2:8" x14ac:dyDescent="0.3">
      <c r="B4474" s="22">
        <v>1000731</v>
      </c>
      <c r="C4474" s="23" t="s">
        <v>2323</v>
      </c>
      <c r="D4474" s="23" t="str">
        <f>VLOOKUP(B4474,'5b'!$B$4:$E$904,2,FALSE)</f>
        <v>M</v>
      </c>
      <c r="E4474" s="23" t="str">
        <f>INDEX(Table,MATCH('Classwork 5'!B4474,'5b'!$B$4:$B$904,0),3)</f>
        <v>46-50</v>
      </c>
      <c r="F4474" s="23">
        <f>INDEX(Table,MATCH('Classwork 5'!B4474,'5b'!$B$4:$B$904,0),4)</f>
        <v>3</v>
      </c>
      <c r="G4474" s="23">
        <v>5</v>
      </c>
      <c r="H4474" s="24">
        <v>7154</v>
      </c>
    </row>
    <row r="4475" spans="2:8" x14ac:dyDescent="0.3">
      <c r="B4475" s="22">
        <v>1000731</v>
      </c>
      <c r="C4475" s="23" t="s">
        <v>2399</v>
      </c>
      <c r="D4475" s="23" t="str">
        <f>VLOOKUP(B4475,'5b'!$B$4:$E$904,2,FALSE)</f>
        <v>M</v>
      </c>
      <c r="E4475" s="23" t="str">
        <f>INDEX(Table,MATCH('Classwork 5'!B4475,'5b'!$B$4:$B$904,0),3)</f>
        <v>46-50</v>
      </c>
      <c r="F4475" s="23">
        <f>INDEX(Table,MATCH('Classwork 5'!B4475,'5b'!$B$4:$B$904,0),4)</f>
        <v>3</v>
      </c>
      <c r="G4475" s="23">
        <v>5</v>
      </c>
      <c r="H4475" s="24">
        <v>8861</v>
      </c>
    </row>
    <row r="4476" spans="2:8" x14ac:dyDescent="0.3">
      <c r="B4476" s="22">
        <v>1000731</v>
      </c>
      <c r="C4476" s="23" t="s">
        <v>2237</v>
      </c>
      <c r="D4476" s="23" t="str">
        <f>VLOOKUP(B4476,'5b'!$B$4:$E$904,2,FALSE)</f>
        <v>M</v>
      </c>
      <c r="E4476" s="23" t="str">
        <f>INDEX(Table,MATCH('Classwork 5'!B4476,'5b'!$B$4:$B$904,0),3)</f>
        <v>46-50</v>
      </c>
      <c r="F4476" s="23">
        <f>INDEX(Table,MATCH('Classwork 5'!B4476,'5b'!$B$4:$B$904,0),4)</f>
        <v>3</v>
      </c>
      <c r="G4476" s="23">
        <v>5</v>
      </c>
      <c r="H4476" s="24">
        <v>5156</v>
      </c>
    </row>
    <row r="4477" spans="2:8" x14ac:dyDescent="0.3">
      <c r="B4477" s="22">
        <v>1000731</v>
      </c>
      <c r="C4477" s="23" t="s">
        <v>2461</v>
      </c>
      <c r="D4477" s="23" t="str">
        <f>VLOOKUP(B4477,'5b'!$B$4:$E$904,2,FALSE)</f>
        <v>M</v>
      </c>
      <c r="E4477" s="23" t="str">
        <f>INDEX(Table,MATCH('Classwork 5'!B4477,'5b'!$B$4:$B$904,0),3)</f>
        <v>46-50</v>
      </c>
      <c r="F4477" s="23">
        <f>INDEX(Table,MATCH('Classwork 5'!B4477,'5b'!$B$4:$B$904,0),4)</f>
        <v>3</v>
      </c>
      <c r="G4477" s="23">
        <v>5</v>
      </c>
      <c r="H4477" s="24">
        <v>5338</v>
      </c>
    </row>
    <row r="4478" spans="2:8" x14ac:dyDescent="0.3">
      <c r="B4478" s="22">
        <v>1000731</v>
      </c>
      <c r="C4478" s="23" t="s">
        <v>3274</v>
      </c>
      <c r="D4478" s="23" t="str">
        <f>VLOOKUP(B4478,'5b'!$B$4:$E$904,2,FALSE)</f>
        <v>M</v>
      </c>
      <c r="E4478" s="23" t="str">
        <f>INDEX(Table,MATCH('Classwork 5'!B4478,'5b'!$B$4:$B$904,0),3)</f>
        <v>46-50</v>
      </c>
      <c r="F4478" s="23">
        <f>INDEX(Table,MATCH('Classwork 5'!B4478,'5b'!$B$4:$B$904,0),4)</f>
        <v>3</v>
      </c>
      <c r="G4478" s="23">
        <v>5</v>
      </c>
      <c r="H4478" s="24">
        <v>6927</v>
      </c>
    </row>
    <row r="4479" spans="2:8" x14ac:dyDescent="0.3">
      <c r="B4479" s="22">
        <v>1000731</v>
      </c>
      <c r="C4479" s="23" t="s">
        <v>2308</v>
      </c>
      <c r="D4479" s="23" t="str">
        <f>VLOOKUP(B4479,'5b'!$B$4:$E$904,2,FALSE)</f>
        <v>M</v>
      </c>
      <c r="E4479" s="23" t="str">
        <f>INDEX(Table,MATCH('Classwork 5'!B4479,'5b'!$B$4:$B$904,0),3)</f>
        <v>46-50</v>
      </c>
      <c r="F4479" s="23">
        <f>INDEX(Table,MATCH('Classwork 5'!B4479,'5b'!$B$4:$B$904,0),4)</f>
        <v>3</v>
      </c>
      <c r="G4479" s="23">
        <v>4</v>
      </c>
      <c r="H4479" s="24">
        <v>3502</v>
      </c>
    </row>
    <row r="4480" spans="2:8" x14ac:dyDescent="0.3">
      <c r="B4480" s="22">
        <v>1000731</v>
      </c>
      <c r="C4480" s="23" t="s">
        <v>2713</v>
      </c>
      <c r="D4480" s="23" t="str">
        <f>VLOOKUP(B4480,'5b'!$B$4:$E$904,2,FALSE)</f>
        <v>M</v>
      </c>
      <c r="E4480" s="23" t="str">
        <f>INDEX(Table,MATCH('Classwork 5'!B4480,'5b'!$B$4:$B$904,0),3)</f>
        <v>46-50</v>
      </c>
      <c r="F4480" s="23">
        <f>INDEX(Table,MATCH('Classwork 5'!B4480,'5b'!$B$4:$B$904,0),4)</f>
        <v>3</v>
      </c>
      <c r="G4480" s="23">
        <v>5</v>
      </c>
      <c r="H4480" s="24">
        <v>8907</v>
      </c>
    </row>
    <row r="4481" spans="2:8" x14ac:dyDescent="0.3">
      <c r="B4481" s="22">
        <v>1000731</v>
      </c>
      <c r="C4481" s="23" t="s">
        <v>2923</v>
      </c>
      <c r="D4481" s="23" t="str">
        <f>VLOOKUP(B4481,'5b'!$B$4:$E$904,2,FALSE)</f>
        <v>M</v>
      </c>
      <c r="E4481" s="23" t="str">
        <f>INDEX(Table,MATCH('Classwork 5'!B4481,'5b'!$B$4:$B$904,0),3)</f>
        <v>46-50</v>
      </c>
      <c r="F4481" s="23">
        <f>INDEX(Table,MATCH('Classwork 5'!B4481,'5b'!$B$4:$B$904,0),4)</f>
        <v>3</v>
      </c>
      <c r="G4481" s="23">
        <v>5</v>
      </c>
      <c r="H4481" s="24">
        <v>8715</v>
      </c>
    </row>
    <row r="4482" spans="2:8" x14ac:dyDescent="0.3">
      <c r="B4482" s="22">
        <v>1000731</v>
      </c>
      <c r="C4482" s="23" t="s">
        <v>2477</v>
      </c>
      <c r="D4482" s="23" t="str">
        <f>VLOOKUP(B4482,'5b'!$B$4:$E$904,2,FALSE)</f>
        <v>M</v>
      </c>
      <c r="E4482" s="23" t="str">
        <f>INDEX(Table,MATCH('Classwork 5'!B4482,'5b'!$B$4:$B$904,0),3)</f>
        <v>46-50</v>
      </c>
      <c r="F4482" s="23">
        <f>INDEX(Table,MATCH('Classwork 5'!B4482,'5b'!$B$4:$B$904,0),4)</f>
        <v>3</v>
      </c>
      <c r="G4482" s="23">
        <v>5</v>
      </c>
      <c r="H4482" s="24">
        <v>5151</v>
      </c>
    </row>
    <row r="4483" spans="2:8" x14ac:dyDescent="0.3">
      <c r="B4483" s="22">
        <v>1000731</v>
      </c>
      <c r="C4483" s="23" t="s">
        <v>2109</v>
      </c>
      <c r="D4483" s="23" t="str">
        <f>VLOOKUP(B4483,'5b'!$B$4:$E$904,2,FALSE)</f>
        <v>M</v>
      </c>
      <c r="E4483" s="23" t="str">
        <f>INDEX(Table,MATCH('Classwork 5'!B4483,'5b'!$B$4:$B$904,0),3)</f>
        <v>46-50</v>
      </c>
      <c r="F4483" s="23">
        <f>INDEX(Table,MATCH('Classwork 5'!B4483,'5b'!$B$4:$B$904,0),4)</f>
        <v>3</v>
      </c>
      <c r="G4483" s="23">
        <v>5</v>
      </c>
      <c r="H4483" s="24">
        <v>7177</v>
      </c>
    </row>
    <row r="4484" spans="2:8" x14ac:dyDescent="0.3">
      <c r="B4484" s="22">
        <v>1000731</v>
      </c>
      <c r="C4484" s="23" t="s">
        <v>2810</v>
      </c>
      <c r="D4484" s="23" t="str">
        <f>VLOOKUP(B4484,'5b'!$B$4:$E$904,2,FALSE)</f>
        <v>M</v>
      </c>
      <c r="E4484" s="23" t="str">
        <f>INDEX(Table,MATCH('Classwork 5'!B4484,'5b'!$B$4:$B$904,0),3)</f>
        <v>46-50</v>
      </c>
      <c r="F4484" s="23">
        <f>INDEX(Table,MATCH('Classwork 5'!B4484,'5b'!$B$4:$B$904,0),4)</f>
        <v>3</v>
      </c>
      <c r="G4484" s="23">
        <v>5</v>
      </c>
      <c r="H4484" s="24">
        <v>1941</v>
      </c>
    </row>
    <row r="4485" spans="2:8" x14ac:dyDescent="0.3">
      <c r="B4485" s="22">
        <v>1000731</v>
      </c>
      <c r="C4485" s="23" t="s">
        <v>3615</v>
      </c>
      <c r="D4485" s="23" t="str">
        <f>VLOOKUP(B4485,'5b'!$B$4:$E$904,2,FALSE)</f>
        <v>M</v>
      </c>
      <c r="E4485" s="23" t="str">
        <f>INDEX(Table,MATCH('Classwork 5'!B4485,'5b'!$B$4:$B$904,0),3)</f>
        <v>46-50</v>
      </c>
      <c r="F4485" s="23">
        <f>INDEX(Table,MATCH('Classwork 5'!B4485,'5b'!$B$4:$B$904,0),4)</f>
        <v>3</v>
      </c>
      <c r="G4485" s="23">
        <v>1</v>
      </c>
      <c r="H4485" s="24">
        <v>15350</v>
      </c>
    </row>
    <row r="4486" spans="2:8" x14ac:dyDescent="0.3">
      <c r="B4486" s="22">
        <v>1000731</v>
      </c>
      <c r="C4486" s="23" t="s">
        <v>2155</v>
      </c>
      <c r="D4486" s="23" t="str">
        <f>VLOOKUP(B4486,'5b'!$B$4:$E$904,2,FALSE)</f>
        <v>M</v>
      </c>
      <c r="E4486" s="23" t="str">
        <f>INDEX(Table,MATCH('Classwork 5'!B4486,'5b'!$B$4:$B$904,0),3)</f>
        <v>46-50</v>
      </c>
      <c r="F4486" s="23">
        <f>INDEX(Table,MATCH('Classwork 5'!B4486,'5b'!$B$4:$B$904,0),4)</f>
        <v>3</v>
      </c>
      <c r="G4486" s="23">
        <v>5</v>
      </c>
      <c r="H4486" s="24">
        <v>5333</v>
      </c>
    </row>
    <row r="4487" spans="2:8" x14ac:dyDescent="0.3">
      <c r="B4487" s="22">
        <v>1000731</v>
      </c>
      <c r="C4487" s="23" t="s">
        <v>2562</v>
      </c>
      <c r="D4487" s="23" t="str">
        <f>VLOOKUP(B4487,'5b'!$B$4:$E$904,2,FALSE)</f>
        <v>M</v>
      </c>
      <c r="E4487" s="23" t="str">
        <f>INDEX(Table,MATCH('Classwork 5'!B4487,'5b'!$B$4:$B$904,0),3)</f>
        <v>46-50</v>
      </c>
      <c r="F4487" s="23">
        <f>INDEX(Table,MATCH('Classwork 5'!B4487,'5b'!$B$4:$B$904,0),4)</f>
        <v>3</v>
      </c>
      <c r="G4487" s="23">
        <v>5</v>
      </c>
      <c r="H4487" s="24">
        <v>8644</v>
      </c>
    </row>
    <row r="4488" spans="2:8" x14ac:dyDescent="0.3">
      <c r="B4488" s="22">
        <v>1000731</v>
      </c>
      <c r="C4488" s="23" t="s">
        <v>2406</v>
      </c>
      <c r="D4488" s="23" t="str">
        <f>VLOOKUP(B4488,'5b'!$B$4:$E$904,2,FALSE)</f>
        <v>M</v>
      </c>
      <c r="E4488" s="23" t="str">
        <f>INDEX(Table,MATCH('Classwork 5'!B4488,'5b'!$B$4:$B$904,0),3)</f>
        <v>46-50</v>
      </c>
      <c r="F4488" s="23">
        <f>INDEX(Table,MATCH('Classwork 5'!B4488,'5b'!$B$4:$B$904,0),4)</f>
        <v>3</v>
      </c>
      <c r="G4488" s="23">
        <v>5</v>
      </c>
      <c r="H4488" s="24">
        <v>5201</v>
      </c>
    </row>
    <row r="4489" spans="2:8" x14ac:dyDescent="0.3">
      <c r="B4489" s="22">
        <v>1000731</v>
      </c>
      <c r="C4489" s="23" t="s">
        <v>2298</v>
      </c>
      <c r="D4489" s="23" t="str">
        <f>VLOOKUP(B4489,'5b'!$B$4:$E$904,2,FALSE)</f>
        <v>M</v>
      </c>
      <c r="E4489" s="23" t="str">
        <f>INDEX(Table,MATCH('Classwork 5'!B4489,'5b'!$B$4:$B$904,0),3)</f>
        <v>46-50</v>
      </c>
      <c r="F4489" s="23">
        <f>INDEX(Table,MATCH('Classwork 5'!B4489,'5b'!$B$4:$B$904,0),4)</f>
        <v>3</v>
      </c>
      <c r="G4489" s="23">
        <v>1</v>
      </c>
      <c r="H4489" s="24">
        <v>12116</v>
      </c>
    </row>
    <row r="4490" spans="2:8" x14ac:dyDescent="0.3">
      <c r="B4490" s="22">
        <v>1000731</v>
      </c>
      <c r="C4490" s="23" t="s">
        <v>3616</v>
      </c>
      <c r="D4490" s="23" t="str">
        <f>VLOOKUP(B4490,'5b'!$B$4:$E$904,2,FALSE)</f>
        <v>M</v>
      </c>
      <c r="E4490" s="23" t="str">
        <f>INDEX(Table,MATCH('Classwork 5'!B4490,'5b'!$B$4:$B$904,0),3)</f>
        <v>46-50</v>
      </c>
      <c r="F4490" s="23">
        <f>INDEX(Table,MATCH('Classwork 5'!B4490,'5b'!$B$4:$B$904,0),4)</f>
        <v>3</v>
      </c>
      <c r="G4490" s="23">
        <v>5</v>
      </c>
      <c r="H4490" s="24">
        <v>5228</v>
      </c>
    </row>
    <row r="4491" spans="2:8" x14ac:dyDescent="0.3">
      <c r="B4491" s="22">
        <v>1000731</v>
      </c>
      <c r="C4491" s="23" t="s">
        <v>3278</v>
      </c>
      <c r="D4491" s="23" t="str">
        <f>VLOOKUP(B4491,'5b'!$B$4:$E$904,2,FALSE)</f>
        <v>M</v>
      </c>
      <c r="E4491" s="23" t="str">
        <f>INDEX(Table,MATCH('Classwork 5'!B4491,'5b'!$B$4:$B$904,0),3)</f>
        <v>46-50</v>
      </c>
      <c r="F4491" s="23">
        <f>INDEX(Table,MATCH('Classwork 5'!B4491,'5b'!$B$4:$B$904,0),4)</f>
        <v>3</v>
      </c>
      <c r="G4491" s="23">
        <v>5</v>
      </c>
      <c r="H4491" s="24">
        <v>5426</v>
      </c>
    </row>
    <row r="4492" spans="2:8" x14ac:dyDescent="0.3">
      <c r="B4492" s="22">
        <v>1000732</v>
      </c>
      <c r="C4492" s="23" t="s">
        <v>1964</v>
      </c>
      <c r="D4492" s="23" t="str">
        <f>VLOOKUP(B4492,'5b'!$B$4:$E$904,2,FALSE)</f>
        <v>M</v>
      </c>
      <c r="E4492" s="23" t="str">
        <f>INDEX(Table,MATCH('Classwork 5'!B4492,'5b'!$B$4:$B$904,0),3)</f>
        <v>26-35</v>
      </c>
      <c r="F4492" s="23">
        <f>INDEX(Table,MATCH('Classwork 5'!B4492,'5b'!$B$4:$B$904,0),4)</f>
        <v>7</v>
      </c>
      <c r="G4492" s="23">
        <v>2</v>
      </c>
      <c r="H4492" s="24">
        <v>3580</v>
      </c>
    </row>
    <row r="4493" spans="2:8" x14ac:dyDescent="0.3">
      <c r="B4493" s="22">
        <v>1000732</v>
      </c>
      <c r="C4493" s="23" t="s">
        <v>2253</v>
      </c>
      <c r="D4493" s="23" t="str">
        <f>VLOOKUP(B4493,'5b'!$B$4:$E$904,2,FALSE)</f>
        <v>M</v>
      </c>
      <c r="E4493" s="23" t="str">
        <f>INDEX(Table,MATCH('Classwork 5'!B4493,'5b'!$B$4:$B$904,0),3)</f>
        <v>26-35</v>
      </c>
      <c r="F4493" s="23">
        <f>INDEX(Table,MATCH('Classwork 5'!B4493,'5b'!$B$4:$B$904,0),4)</f>
        <v>7</v>
      </c>
      <c r="G4493" s="23">
        <v>8</v>
      </c>
      <c r="H4493" s="24">
        <v>6197</v>
      </c>
    </row>
    <row r="4494" spans="2:8" x14ac:dyDescent="0.3">
      <c r="B4494" s="22">
        <v>1000732</v>
      </c>
      <c r="C4494" s="23" t="s">
        <v>3272</v>
      </c>
      <c r="D4494" s="23" t="str">
        <f>VLOOKUP(B4494,'5b'!$B$4:$E$904,2,FALSE)</f>
        <v>M</v>
      </c>
      <c r="E4494" s="23" t="str">
        <f>INDEX(Table,MATCH('Classwork 5'!B4494,'5b'!$B$4:$B$904,0),3)</f>
        <v>26-35</v>
      </c>
      <c r="F4494" s="23">
        <f>INDEX(Table,MATCH('Classwork 5'!B4494,'5b'!$B$4:$B$904,0),4)</f>
        <v>7</v>
      </c>
      <c r="G4494" s="23">
        <v>1</v>
      </c>
      <c r="H4494" s="24">
        <v>19529</v>
      </c>
    </row>
    <row r="4495" spans="2:8" x14ac:dyDescent="0.3">
      <c r="B4495" s="22">
        <v>1000732</v>
      </c>
      <c r="C4495" s="23" t="s">
        <v>2532</v>
      </c>
      <c r="D4495" s="23" t="str">
        <f>VLOOKUP(B4495,'5b'!$B$4:$E$904,2,FALSE)</f>
        <v>M</v>
      </c>
      <c r="E4495" s="23" t="str">
        <f>INDEX(Table,MATCH('Classwork 5'!B4495,'5b'!$B$4:$B$904,0),3)</f>
        <v>26-35</v>
      </c>
      <c r="F4495" s="23">
        <f>INDEX(Table,MATCH('Classwork 5'!B4495,'5b'!$B$4:$B$904,0),4)</f>
        <v>7</v>
      </c>
      <c r="G4495" s="23">
        <v>6</v>
      </c>
      <c r="H4495" s="24">
        <v>20567</v>
      </c>
    </row>
    <row r="4496" spans="2:8" x14ac:dyDescent="0.3">
      <c r="B4496" s="22">
        <v>1000732</v>
      </c>
      <c r="C4496" s="23" t="s">
        <v>1999</v>
      </c>
      <c r="D4496" s="23" t="str">
        <f>VLOOKUP(B4496,'5b'!$B$4:$E$904,2,FALSE)</f>
        <v>M</v>
      </c>
      <c r="E4496" s="23" t="str">
        <f>INDEX(Table,MATCH('Classwork 5'!B4496,'5b'!$B$4:$B$904,0),3)</f>
        <v>26-35</v>
      </c>
      <c r="F4496" s="23">
        <f>INDEX(Table,MATCH('Classwork 5'!B4496,'5b'!$B$4:$B$904,0),4)</f>
        <v>7</v>
      </c>
      <c r="G4496" s="23">
        <v>1</v>
      </c>
      <c r="H4496" s="24">
        <v>11578</v>
      </c>
    </row>
    <row r="4497" spans="2:8" x14ac:dyDescent="0.3">
      <c r="B4497" s="22">
        <v>1000732</v>
      </c>
      <c r="C4497" s="23" t="s">
        <v>2128</v>
      </c>
      <c r="D4497" s="23" t="str">
        <f>VLOOKUP(B4497,'5b'!$B$4:$E$904,2,FALSE)</f>
        <v>M</v>
      </c>
      <c r="E4497" s="23" t="str">
        <f>INDEX(Table,MATCH('Classwork 5'!B4497,'5b'!$B$4:$B$904,0),3)</f>
        <v>26-35</v>
      </c>
      <c r="F4497" s="23">
        <f>INDEX(Table,MATCH('Classwork 5'!B4497,'5b'!$B$4:$B$904,0),4)</f>
        <v>7</v>
      </c>
      <c r="G4497" s="23">
        <v>5</v>
      </c>
      <c r="H4497" s="24">
        <v>8832</v>
      </c>
    </row>
    <row r="4498" spans="2:8" x14ac:dyDescent="0.3">
      <c r="B4498" s="22">
        <v>1000732</v>
      </c>
      <c r="C4498" s="23" t="s">
        <v>2332</v>
      </c>
      <c r="D4498" s="23" t="str">
        <f>VLOOKUP(B4498,'5b'!$B$4:$E$904,2,FALSE)</f>
        <v>M</v>
      </c>
      <c r="E4498" s="23" t="str">
        <f>INDEX(Table,MATCH('Classwork 5'!B4498,'5b'!$B$4:$B$904,0),3)</f>
        <v>26-35</v>
      </c>
      <c r="F4498" s="23">
        <f>INDEX(Table,MATCH('Classwork 5'!B4498,'5b'!$B$4:$B$904,0),4)</f>
        <v>7</v>
      </c>
      <c r="G4498" s="23">
        <v>5</v>
      </c>
      <c r="H4498" s="24">
        <v>1881</v>
      </c>
    </row>
    <row r="4499" spans="2:8" x14ac:dyDescent="0.3">
      <c r="B4499" s="22">
        <v>1000732</v>
      </c>
      <c r="C4499" s="23" t="s">
        <v>3617</v>
      </c>
      <c r="D4499" s="23" t="str">
        <f>VLOOKUP(B4499,'5b'!$B$4:$E$904,2,FALSE)</f>
        <v>M</v>
      </c>
      <c r="E4499" s="23" t="str">
        <f>INDEX(Table,MATCH('Classwork 5'!B4499,'5b'!$B$4:$B$904,0),3)</f>
        <v>26-35</v>
      </c>
      <c r="F4499" s="23">
        <f>INDEX(Table,MATCH('Classwork 5'!B4499,'5b'!$B$4:$B$904,0),4)</f>
        <v>7</v>
      </c>
      <c r="G4499" s="23">
        <v>11</v>
      </c>
      <c r="H4499" s="24">
        <v>2962</v>
      </c>
    </row>
    <row r="4500" spans="2:8" x14ac:dyDescent="0.3">
      <c r="B4500" s="22">
        <v>1000732</v>
      </c>
      <c r="C4500" s="23" t="s">
        <v>3618</v>
      </c>
      <c r="D4500" s="23" t="str">
        <f>VLOOKUP(B4500,'5b'!$B$4:$E$904,2,FALSE)</f>
        <v>M</v>
      </c>
      <c r="E4500" s="23" t="str">
        <f>INDEX(Table,MATCH('Classwork 5'!B4500,'5b'!$B$4:$B$904,0),3)</f>
        <v>26-35</v>
      </c>
      <c r="F4500" s="23">
        <f>INDEX(Table,MATCH('Classwork 5'!B4500,'5b'!$B$4:$B$904,0),4)</f>
        <v>7</v>
      </c>
      <c r="G4500" s="23">
        <v>11</v>
      </c>
      <c r="H4500" s="24">
        <v>1681</v>
      </c>
    </row>
    <row r="4501" spans="2:8" x14ac:dyDescent="0.3">
      <c r="B4501" s="22">
        <v>1000733</v>
      </c>
      <c r="C4501" s="23" t="s">
        <v>2281</v>
      </c>
      <c r="D4501" s="23" t="str">
        <f>VLOOKUP(B4501,'5b'!$B$4:$E$904,2,FALSE)</f>
        <v>M</v>
      </c>
      <c r="E4501" s="23" t="str">
        <f>INDEX(Table,MATCH('Classwork 5'!B4501,'5b'!$B$4:$B$904,0),3)</f>
        <v>36-45</v>
      </c>
      <c r="F4501" s="23">
        <f>INDEX(Table,MATCH('Classwork 5'!B4501,'5b'!$B$4:$B$904,0),4)</f>
        <v>16</v>
      </c>
      <c r="G4501" s="23">
        <v>1</v>
      </c>
      <c r="H4501" s="24">
        <v>11862</v>
      </c>
    </row>
    <row r="4502" spans="2:8" x14ac:dyDescent="0.3">
      <c r="B4502" s="22">
        <v>1000733</v>
      </c>
      <c r="C4502" s="23" t="s">
        <v>2771</v>
      </c>
      <c r="D4502" s="23" t="str">
        <f>VLOOKUP(B4502,'5b'!$B$4:$E$904,2,FALSE)</f>
        <v>M</v>
      </c>
      <c r="E4502" s="23" t="str">
        <f>INDEX(Table,MATCH('Classwork 5'!B4502,'5b'!$B$4:$B$904,0),3)</f>
        <v>36-45</v>
      </c>
      <c r="F4502" s="23">
        <f>INDEX(Table,MATCH('Classwork 5'!B4502,'5b'!$B$4:$B$904,0),4)</f>
        <v>16</v>
      </c>
      <c r="G4502" s="23">
        <v>1</v>
      </c>
      <c r="H4502" s="24">
        <v>15775</v>
      </c>
    </row>
    <row r="4503" spans="2:8" x14ac:dyDescent="0.3">
      <c r="B4503" s="22">
        <v>1000733</v>
      </c>
      <c r="C4503" s="23" t="s">
        <v>2581</v>
      </c>
      <c r="D4503" s="23" t="str">
        <f>VLOOKUP(B4503,'5b'!$B$4:$E$904,2,FALSE)</f>
        <v>M</v>
      </c>
      <c r="E4503" s="23" t="str">
        <f>INDEX(Table,MATCH('Classwork 5'!B4503,'5b'!$B$4:$B$904,0),3)</f>
        <v>36-45</v>
      </c>
      <c r="F4503" s="23">
        <f>INDEX(Table,MATCH('Classwork 5'!B4503,'5b'!$B$4:$B$904,0),4)</f>
        <v>16</v>
      </c>
      <c r="G4503" s="23">
        <v>5</v>
      </c>
      <c r="H4503" s="24">
        <v>7022</v>
      </c>
    </row>
    <row r="4504" spans="2:8" x14ac:dyDescent="0.3">
      <c r="B4504" s="22">
        <v>1000733</v>
      </c>
      <c r="C4504" s="23" t="s">
        <v>2535</v>
      </c>
      <c r="D4504" s="23" t="str">
        <f>VLOOKUP(B4504,'5b'!$B$4:$E$904,2,FALSE)</f>
        <v>M</v>
      </c>
      <c r="E4504" s="23" t="str">
        <f>INDEX(Table,MATCH('Classwork 5'!B4504,'5b'!$B$4:$B$904,0),3)</f>
        <v>36-45</v>
      </c>
      <c r="F4504" s="23">
        <f>INDEX(Table,MATCH('Classwork 5'!B4504,'5b'!$B$4:$B$904,0),4)</f>
        <v>16</v>
      </c>
      <c r="G4504" s="23">
        <v>5</v>
      </c>
      <c r="H4504" s="24">
        <v>6919</v>
      </c>
    </row>
    <row r="4505" spans="2:8" x14ac:dyDescent="0.3">
      <c r="B4505" s="22">
        <v>1000733</v>
      </c>
      <c r="C4505" s="23" t="s">
        <v>3468</v>
      </c>
      <c r="D4505" s="23" t="str">
        <f>VLOOKUP(B4505,'5b'!$B$4:$E$904,2,FALSE)</f>
        <v>M</v>
      </c>
      <c r="E4505" s="23" t="str">
        <f>INDEX(Table,MATCH('Classwork 5'!B4505,'5b'!$B$4:$B$904,0),3)</f>
        <v>36-45</v>
      </c>
      <c r="F4505" s="23">
        <f>INDEX(Table,MATCH('Classwork 5'!B4505,'5b'!$B$4:$B$904,0),4)</f>
        <v>16</v>
      </c>
      <c r="G4505" s="23">
        <v>5</v>
      </c>
      <c r="H4505" s="24">
        <v>5169</v>
      </c>
    </row>
    <row r="4506" spans="2:8" x14ac:dyDescent="0.3">
      <c r="B4506" s="22">
        <v>1000733</v>
      </c>
      <c r="C4506" s="23" t="s">
        <v>3619</v>
      </c>
      <c r="D4506" s="23" t="str">
        <f>VLOOKUP(B4506,'5b'!$B$4:$E$904,2,FALSE)</f>
        <v>M</v>
      </c>
      <c r="E4506" s="23" t="str">
        <f>INDEX(Table,MATCH('Classwork 5'!B4506,'5b'!$B$4:$B$904,0),3)</f>
        <v>36-45</v>
      </c>
      <c r="F4506" s="23">
        <f>INDEX(Table,MATCH('Classwork 5'!B4506,'5b'!$B$4:$B$904,0),4)</f>
        <v>16</v>
      </c>
      <c r="G4506" s="23">
        <v>5</v>
      </c>
      <c r="H4506" s="24">
        <v>8816</v>
      </c>
    </row>
    <row r="4507" spans="2:8" x14ac:dyDescent="0.3">
      <c r="B4507" s="22">
        <v>1000733</v>
      </c>
      <c r="C4507" s="23" t="s">
        <v>2398</v>
      </c>
      <c r="D4507" s="23" t="str">
        <f>VLOOKUP(B4507,'5b'!$B$4:$E$904,2,FALSE)</f>
        <v>M</v>
      </c>
      <c r="E4507" s="23" t="str">
        <f>INDEX(Table,MATCH('Classwork 5'!B4507,'5b'!$B$4:$B$904,0),3)</f>
        <v>36-45</v>
      </c>
      <c r="F4507" s="23">
        <f>INDEX(Table,MATCH('Classwork 5'!B4507,'5b'!$B$4:$B$904,0),4)</f>
        <v>16</v>
      </c>
      <c r="G4507" s="23">
        <v>5</v>
      </c>
      <c r="H4507" s="24">
        <v>6896</v>
      </c>
    </row>
    <row r="4508" spans="2:8" x14ac:dyDescent="0.3">
      <c r="B4508" s="22">
        <v>1000734</v>
      </c>
      <c r="C4508" s="23" t="s">
        <v>3519</v>
      </c>
      <c r="D4508" s="23" t="str">
        <f>VLOOKUP(B4508,'5b'!$B$4:$E$904,2,FALSE)</f>
        <v>M</v>
      </c>
      <c r="E4508" s="23" t="str">
        <f>INDEX(Table,MATCH('Classwork 5'!B4508,'5b'!$B$4:$B$904,0),3)</f>
        <v>26-35</v>
      </c>
      <c r="F4508" s="23">
        <f>INDEX(Table,MATCH('Classwork 5'!B4508,'5b'!$B$4:$B$904,0),4)</f>
        <v>7</v>
      </c>
      <c r="G4508" s="23">
        <v>18</v>
      </c>
      <c r="H4508" s="24">
        <v>3826</v>
      </c>
    </row>
    <row r="4509" spans="2:8" x14ac:dyDescent="0.3">
      <c r="B4509" s="22">
        <v>1000734</v>
      </c>
      <c r="C4509" s="23" t="s">
        <v>2479</v>
      </c>
      <c r="D4509" s="23" t="str">
        <f>VLOOKUP(B4509,'5b'!$B$4:$E$904,2,FALSE)</f>
        <v>M</v>
      </c>
      <c r="E4509" s="23" t="str">
        <f>INDEX(Table,MATCH('Classwork 5'!B4509,'5b'!$B$4:$B$904,0),3)</f>
        <v>26-35</v>
      </c>
      <c r="F4509" s="23">
        <f>INDEX(Table,MATCH('Classwork 5'!B4509,'5b'!$B$4:$B$904,0),4)</f>
        <v>7</v>
      </c>
      <c r="G4509" s="23">
        <v>5</v>
      </c>
      <c r="H4509" s="24">
        <v>5187</v>
      </c>
    </row>
    <row r="4510" spans="2:8" x14ac:dyDescent="0.3">
      <c r="B4510" s="22">
        <v>1000734</v>
      </c>
      <c r="C4510" s="23" t="s">
        <v>3605</v>
      </c>
      <c r="D4510" s="23" t="str">
        <f>VLOOKUP(B4510,'5b'!$B$4:$E$904,2,FALSE)</f>
        <v>M</v>
      </c>
      <c r="E4510" s="23" t="str">
        <f>INDEX(Table,MATCH('Classwork 5'!B4510,'5b'!$B$4:$B$904,0),3)</f>
        <v>26-35</v>
      </c>
      <c r="F4510" s="23">
        <f>INDEX(Table,MATCH('Classwork 5'!B4510,'5b'!$B$4:$B$904,0),4)</f>
        <v>7</v>
      </c>
      <c r="G4510" s="23">
        <v>11</v>
      </c>
      <c r="H4510" s="24">
        <v>6041</v>
      </c>
    </row>
    <row r="4511" spans="2:8" x14ac:dyDescent="0.3">
      <c r="B4511" s="22">
        <v>1000735</v>
      </c>
      <c r="C4511" s="23" t="s">
        <v>2384</v>
      </c>
      <c r="D4511" s="23" t="str">
        <f>VLOOKUP(B4511,'5b'!$B$4:$E$904,2,FALSE)</f>
        <v>M</v>
      </c>
      <c r="E4511" s="23" t="str">
        <f>INDEX(Table,MATCH('Classwork 5'!B4511,'5b'!$B$4:$B$904,0),3)</f>
        <v>26-35</v>
      </c>
      <c r="F4511" s="23">
        <f>INDEX(Table,MATCH('Classwork 5'!B4511,'5b'!$B$4:$B$904,0),4)</f>
        <v>14</v>
      </c>
      <c r="G4511" s="23">
        <v>6</v>
      </c>
      <c r="H4511" s="24">
        <v>16512</v>
      </c>
    </row>
    <row r="4512" spans="2:8" x14ac:dyDescent="0.3">
      <c r="B4512" s="22">
        <v>1000735</v>
      </c>
      <c r="C4512" s="23" t="s">
        <v>3620</v>
      </c>
      <c r="D4512" s="23" t="str">
        <f>VLOOKUP(B4512,'5b'!$B$4:$E$904,2,FALSE)</f>
        <v>M</v>
      </c>
      <c r="E4512" s="23" t="str">
        <f>INDEX(Table,MATCH('Classwork 5'!B4512,'5b'!$B$4:$B$904,0),3)</f>
        <v>26-35</v>
      </c>
      <c r="F4512" s="23">
        <f>INDEX(Table,MATCH('Classwork 5'!B4512,'5b'!$B$4:$B$904,0),4)</f>
        <v>14</v>
      </c>
      <c r="G4512" s="23">
        <v>13</v>
      </c>
      <c r="H4512" s="24">
        <v>762</v>
      </c>
    </row>
    <row r="4513" spans="2:8" x14ac:dyDescent="0.3">
      <c r="B4513" s="22">
        <v>1000735</v>
      </c>
      <c r="C4513" s="23" t="s">
        <v>2147</v>
      </c>
      <c r="D4513" s="23" t="str">
        <f>VLOOKUP(B4513,'5b'!$B$4:$E$904,2,FALSE)</f>
        <v>M</v>
      </c>
      <c r="E4513" s="23" t="str">
        <f>INDEX(Table,MATCH('Classwork 5'!B4513,'5b'!$B$4:$B$904,0),3)</f>
        <v>26-35</v>
      </c>
      <c r="F4513" s="23">
        <f>INDEX(Table,MATCH('Classwork 5'!B4513,'5b'!$B$4:$B$904,0),4)</f>
        <v>14</v>
      </c>
      <c r="G4513" s="23">
        <v>8</v>
      </c>
      <c r="H4513" s="24">
        <v>9998</v>
      </c>
    </row>
    <row r="4514" spans="2:8" x14ac:dyDescent="0.3">
      <c r="B4514" s="22">
        <v>1000735</v>
      </c>
      <c r="C4514" s="23" t="s">
        <v>1987</v>
      </c>
      <c r="D4514" s="23" t="str">
        <f>VLOOKUP(B4514,'5b'!$B$4:$E$904,2,FALSE)</f>
        <v>M</v>
      </c>
      <c r="E4514" s="23" t="str">
        <f>INDEX(Table,MATCH('Classwork 5'!B4514,'5b'!$B$4:$B$904,0),3)</f>
        <v>26-35</v>
      </c>
      <c r="F4514" s="23">
        <f>INDEX(Table,MATCH('Classwork 5'!B4514,'5b'!$B$4:$B$904,0),4)</f>
        <v>14</v>
      </c>
      <c r="G4514" s="23">
        <v>8</v>
      </c>
      <c r="H4514" s="24">
        <v>7989</v>
      </c>
    </row>
    <row r="4515" spans="2:8" x14ac:dyDescent="0.3">
      <c r="B4515" s="22">
        <v>1000735</v>
      </c>
      <c r="C4515" s="23" t="s">
        <v>2222</v>
      </c>
      <c r="D4515" s="23" t="str">
        <f>VLOOKUP(B4515,'5b'!$B$4:$E$904,2,FALSE)</f>
        <v>M</v>
      </c>
      <c r="E4515" s="23" t="str">
        <f>INDEX(Table,MATCH('Classwork 5'!B4515,'5b'!$B$4:$B$904,0),3)</f>
        <v>26-35</v>
      </c>
      <c r="F4515" s="23">
        <f>INDEX(Table,MATCH('Classwork 5'!B4515,'5b'!$B$4:$B$904,0),4)</f>
        <v>14</v>
      </c>
      <c r="G4515" s="23">
        <v>1</v>
      </c>
      <c r="H4515" s="24">
        <v>19539</v>
      </c>
    </row>
    <row r="4516" spans="2:8" x14ac:dyDescent="0.3">
      <c r="B4516" s="22">
        <v>1000735</v>
      </c>
      <c r="C4516" s="23" t="s">
        <v>3203</v>
      </c>
      <c r="D4516" s="23" t="str">
        <f>VLOOKUP(B4516,'5b'!$B$4:$E$904,2,FALSE)</f>
        <v>M</v>
      </c>
      <c r="E4516" s="23" t="str">
        <f>INDEX(Table,MATCH('Classwork 5'!B4516,'5b'!$B$4:$B$904,0),3)</f>
        <v>26-35</v>
      </c>
      <c r="F4516" s="23">
        <f>INDEX(Table,MATCH('Classwork 5'!B4516,'5b'!$B$4:$B$904,0),4)</f>
        <v>14</v>
      </c>
      <c r="G4516" s="23">
        <v>11</v>
      </c>
      <c r="H4516" s="24">
        <v>4697</v>
      </c>
    </row>
    <row r="4517" spans="2:8" x14ac:dyDescent="0.3">
      <c r="B4517" s="22">
        <v>1000735</v>
      </c>
      <c r="C4517" s="23" t="s">
        <v>2408</v>
      </c>
      <c r="D4517" s="23" t="str">
        <f>VLOOKUP(B4517,'5b'!$B$4:$E$904,2,FALSE)</f>
        <v>M</v>
      </c>
      <c r="E4517" s="23" t="str">
        <f>INDEX(Table,MATCH('Classwork 5'!B4517,'5b'!$B$4:$B$904,0),3)</f>
        <v>26-35</v>
      </c>
      <c r="F4517" s="23">
        <f>INDEX(Table,MATCH('Classwork 5'!B4517,'5b'!$B$4:$B$904,0),4)</f>
        <v>14</v>
      </c>
      <c r="G4517" s="23">
        <v>15</v>
      </c>
      <c r="H4517" s="24">
        <v>16667</v>
      </c>
    </row>
    <row r="4518" spans="2:8" x14ac:dyDescent="0.3">
      <c r="B4518" s="22">
        <v>1000735</v>
      </c>
      <c r="C4518" s="23" t="s">
        <v>2062</v>
      </c>
      <c r="D4518" s="23" t="str">
        <f>VLOOKUP(B4518,'5b'!$B$4:$E$904,2,FALSE)</f>
        <v>M</v>
      </c>
      <c r="E4518" s="23" t="str">
        <f>INDEX(Table,MATCH('Classwork 5'!B4518,'5b'!$B$4:$B$904,0),3)</f>
        <v>26-35</v>
      </c>
      <c r="F4518" s="23">
        <f>INDEX(Table,MATCH('Classwork 5'!B4518,'5b'!$B$4:$B$904,0),4)</f>
        <v>14</v>
      </c>
      <c r="G4518" s="23">
        <v>1</v>
      </c>
      <c r="H4518" s="24">
        <v>15605</v>
      </c>
    </row>
    <row r="4519" spans="2:8" x14ac:dyDescent="0.3">
      <c r="B4519" s="22">
        <v>1000735</v>
      </c>
      <c r="C4519" s="23" t="s">
        <v>3240</v>
      </c>
      <c r="D4519" s="23" t="str">
        <f>VLOOKUP(B4519,'5b'!$B$4:$E$904,2,FALSE)</f>
        <v>M</v>
      </c>
      <c r="E4519" s="23" t="str">
        <f>INDEX(Table,MATCH('Classwork 5'!B4519,'5b'!$B$4:$B$904,0),3)</f>
        <v>26-35</v>
      </c>
      <c r="F4519" s="23">
        <f>INDEX(Table,MATCH('Classwork 5'!B4519,'5b'!$B$4:$B$904,0),4)</f>
        <v>14</v>
      </c>
      <c r="G4519" s="23">
        <v>5</v>
      </c>
      <c r="H4519" s="24">
        <v>5373</v>
      </c>
    </row>
    <row r="4520" spans="2:8" x14ac:dyDescent="0.3">
      <c r="B4520" s="22">
        <v>1000735</v>
      </c>
      <c r="C4520" s="23" t="s">
        <v>2955</v>
      </c>
      <c r="D4520" s="23" t="str">
        <f>VLOOKUP(B4520,'5b'!$B$4:$E$904,2,FALSE)</f>
        <v>M</v>
      </c>
      <c r="E4520" s="23" t="str">
        <f>INDEX(Table,MATCH('Classwork 5'!B4520,'5b'!$B$4:$B$904,0),3)</f>
        <v>26-35</v>
      </c>
      <c r="F4520" s="23">
        <f>INDEX(Table,MATCH('Classwork 5'!B4520,'5b'!$B$4:$B$904,0),4)</f>
        <v>14</v>
      </c>
      <c r="G4520" s="23">
        <v>5</v>
      </c>
      <c r="H4520" s="24">
        <v>5477</v>
      </c>
    </row>
    <row r="4521" spans="2:8" x14ac:dyDescent="0.3">
      <c r="B4521" s="22">
        <v>1000735</v>
      </c>
      <c r="C4521" s="23" t="s">
        <v>1962</v>
      </c>
      <c r="D4521" s="23" t="str">
        <f>VLOOKUP(B4521,'5b'!$B$4:$E$904,2,FALSE)</f>
        <v>M</v>
      </c>
      <c r="E4521" s="23" t="str">
        <f>INDEX(Table,MATCH('Classwork 5'!B4521,'5b'!$B$4:$B$904,0),3)</f>
        <v>26-35</v>
      </c>
      <c r="F4521" s="23">
        <f>INDEX(Table,MATCH('Classwork 5'!B4521,'5b'!$B$4:$B$904,0),4)</f>
        <v>14</v>
      </c>
      <c r="G4521" s="23">
        <v>5</v>
      </c>
      <c r="H4521" s="24">
        <v>5225</v>
      </c>
    </row>
    <row r="4522" spans="2:8" x14ac:dyDescent="0.3">
      <c r="B4522" s="22">
        <v>1000735</v>
      </c>
      <c r="C4522" s="23" t="s">
        <v>2793</v>
      </c>
      <c r="D4522" s="23" t="str">
        <f>VLOOKUP(B4522,'5b'!$B$4:$E$904,2,FALSE)</f>
        <v>M</v>
      </c>
      <c r="E4522" s="23" t="str">
        <f>INDEX(Table,MATCH('Classwork 5'!B4522,'5b'!$B$4:$B$904,0),3)</f>
        <v>26-35</v>
      </c>
      <c r="F4522" s="23">
        <f>INDEX(Table,MATCH('Classwork 5'!B4522,'5b'!$B$4:$B$904,0),4)</f>
        <v>14</v>
      </c>
      <c r="G4522" s="23">
        <v>5</v>
      </c>
      <c r="H4522" s="24">
        <v>5448</v>
      </c>
    </row>
    <row r="4523" spans="2:8" x14ac:dyDescent="0.3">
      <c r="B4523" s="22">
        <v>1000735</v>
      </c>
      <c r="C4523" s="23" t="s">
        <v>2507</v>
      </c>
      <c r="D4523" s="23" t="str">
        <f>VLOOKUP(B4523,'5b'!$B$4:$E$904,2,FALSE)</f>
        <v>M</v>
      </c>
      <c r="E4523" s="23" t="str">
        <f>INDEX(Table,MATCH('Classwork 5'!B4523,'5b'!$B$4:$B$904,0),3)</f>
        <v>26-35</v>
      </c>
      <c r="F4523" s="23">
        <f>INDEX(Table,MATCH('Classwork 5'!B4523,'5b'!$B$4:$B$904,0),4)</f>
        <v>14</v>
      </c>
      <c r="G4523" s="23">
        <v>1</v>
      </c>
      <c r="H4523" s="24">
        <v>15913</v>
      </c>
    </row>
    <row r="4524" spans="2:8" x14ac:dyDescent="0.3">
      <c r="B4524" s="22">
        <v>1000735</v>
      </c>
      <c r="C4524" s="23" t="s">
        <v>2055</v>
      </c>
      <c r="D4524" s="23" t="str">
        <f>VLOOKUP(B4524,'5b'!$B$4:$E$904,2,FALSE)</f>
        <v>M</v>
      </c>
      <c r="E4524" s="23" t="str">
        <f>INDEX(Table,MATCH('Classwork 5'!B4524,'5b'!$B$4:$B$904,0),3)</f>
        <v>26-35</v>
      </c>
      <c r="F4524" s="23">
        <f>INDEX(Table,MATCH('Classwork 5'!B4524,'5b'!$B$4:$B$904,0),4)</f>
        <v>14</v>
      </c>
      <c r="G4524" s="23">
        <v>1</v>
      </c>
      <c r="H4524" s="24">
        <v>11722</v>
      </c>
    </row>
    <row r="4525" spans="2:8" x14ac:dyDescent="0.3">
      <c r="B4525" s="22">
        <v>1000735</v>
      </c>
      <c r="C4525" s="23" t="s">
        <v>2091</v>
      </c>
      <c r="D4525" s="23" t="str">
        <f>VLOOKUP(B4525,'5b'!$B$4:$E$904,2,FALSE)</f>
        <v>M</v>
      </c>
      <c r="E4525" s="23" t="str">
        <f>INDEX(Table,MATCH('Classwork 5'!B4525,'5b'!$B$4:$B$904,0),3)</f>
        <v>26-35</v>
      </c>
      <c r="F4525" s="23">
        <f>INDEX(Table,MATCH('Classwork 5'!B4525,'5b'!$B$4:$B$904,0),4)</f>
        <v>14</v>
      </c>
      <c r="G4525" s="23">
        <v>3</v>
      </c>
      <c r="H4525" s="24">
        <v>10617</v>
      </c>
    </row>
    <row r="4526" spans="2:8" x14ac:dyDescent="0.3">
      <c r="B4526" s="22">
        <v>1000735</v>
      </c>
      <c r="C4526" s="23" t="s">
        <v>3132</v>
      </c>
      <c r="D4526" s="23" t="str">
        <f>VLOOKUP(B4526,'5b'!$B$4:$E$904,2,FALSE)</f>
        <v>M</v>
      </c>
      <c r="E4526" s="23" t="str">
        <f>INDEX(Table,MATCH('Classwork 5'!B4526,'5b'!$B$4:$B$904,0),3)</f>
        <v>26-35</v>
      </c>
      <c r="F4526" s="23">
        <f>INDEX(Table,MATCH('Classwork 5'!B4526,'5b'!$B$4:$B$904,0),4)</f>
        <v>14</v>
      </c>
      <c r="G4526" s="23">
        <v>11</v>
      </c>
      <c r="H4526" s="24">
        <v>4688</v>
      </c>
    </row>
    <row r="4527" spans="2:8" x14ac:dyDescent="0.3">
      <c r="B4527" s="22">
        <v>1000735</v>
      </c>
      <c r="C4527" s="23" t="s">
        <v>2332</v>
      </c>
      <c r="D4527" s="23" t="str">
        <f>VLOOKUP(B4527,'5b'!$B$4:$E$904,2,FALSE)</f>
        <v>M</v>
      </c>
      <c r="E4527" s="23" t="str">
        <f>INDEX(Table,MATCH('Classwork 5'!B4527,'5b'!$B$4:$B$904,0),3)</f>
        <v>26-35</v>
      </c>
      <c r="F4527" s="23">
        <f>INDEX(Table,MATCH('Classwork 5'!B4527,'5b'!$B$4:$B$904,0),4)</f>
        <v>14</v>
      </c>
      <c r="G4527" s="23">
        <v>5</v>
      </c>
      <c r="H4527" s="24">
        <v>7021</v>
      </c>
    </row>
    <row r="4528" spans="2:8" x14ac:dyDescent="0.3">
      <c r="B4528" s="22">
        <v>1000736</v>
      </c>
      <c r="C4528" s="23" t="s">
        <v>1944</v>
      </c>
      <c r="D4528" s="23" t="str">
        <f>VLOOKUP(B4528,'5b'!$B$4:$E$904,2,FALSE)</f>
        <v>M</v>
      </c>
      <c r="E4528" s="23" t="str">
        <f>INDEX(Table,MATCH('Classwork 5'!B4528,'5b'!$B$4:$B$904,0),3)</f>
        <v>18-25</v>
      </c>
      <c r="F4528" s="23">
        <f>INDEX(Table,MATCH('Classwork 5'!B4528,'5b'!$B$4:$B$904,0),4)</f>
        <v>12</v>
      </c>
      <c r="G4528" s="23">
        <v>8</v>
      </c>
      <c r="H4528" s="24">
        <v>10056</v>
      </c>
    </row>
    <row r="4529" spans="2:8" x14ac:dyDescent="0.3">
      <c r="B4529" s="22">
        <v>1000736</v>
      </c>
      <c r="C4529" s="23" t="s">
        <v>2351</v>
      </c>
      <c r="D4529" s="23" t="str">
        <f>VLOOKUP(B4529,'5b'!$B$4:$E$904,2,FALSE)</f>
        <v>M</v>
      </c>
      <c r="E4529" s="23" t="str">
        <f>INDEX(Table,MATCH('Classwork 5'!B4529,'5b'!$B$4:$B$904,0),3)</f>
        <v>18-25</v>
      </c>
      <c r="F4529" s="23">
        <f>INDEX(Table,MATCH('Classwork 5'!B4529,'5b'!$B$4:$B$904,0),4)</f>
        <v>12</v>
      </c>
      <c r="G4529" s="23">
        <v>8</v>
      </c>
      <c r="H4529" s="24">
        <v>8117</v>
      </c>
    </row>
    <row r="4530" spans="2:8" x14ac:dyDescent="0.3">
      <c r="B4530" s="22">
        <v>1000737</v>
      </c>
      <c r="C4530" s="23" t="s">
        <v>3621</v>
      </c>
      <c r="D4530" s="23" t="str">
        <f>VLOOKUP(B4530,'5b'!$B$4:$E$904,2,FALSE)</f>
        <v>M</v>
      </c>
      <c r="E4530" s="23" t="str">
        <f>INDEX(Table,MATCH('Classwork 5'!B4530,'5b'!$B$4:$B$904,0),3)</f>
        <v>0-17</v>
      </c>
      <c r="F4530" s="23">
        <f>INDEX(Table,MATCH('Classwork 5'!B4530,'5b'!$B$4:$B$904,0),4)</f>
        <v>19</v>
      </c>
      <c r="G4530" s="23">
        <v>10</v>
      </c>
      <c r="H4530" s="24">
        <v>14030</v>
      </c>
    </row>
    <row r="4531" spans="2:8" x14ac:dyDescent="0.3">
      <c r="B4531" s="22">
        <v>1000737</v>
      </c>
      <c r="C4531" s="23" t="s">
        <v>2623</v>
      </c>
      <c r="D4531" s="23" t="str">
        <f>VLOOKUP(B4531,'5b'!$B$4:$E$904,2,FALSE)</f>
        <v>M</v>
      </c>
      <c r="E4531" s="23" t="str">
        <f>INDEX(Table,MATCH('Classwork 5'!B4531,'5b'!$B$4:$B$904,0),3)</f>
        <v>0-17</v>
      </c>
      <c r="F4531" s="23">
        <f>INDEX(Table,MATCH('Classwork 5'!B4531,'5b'!$B$4:$B$904,0),4)</f>
        <v>19</v>
      </c>
      <c r="G4531" s="23">
        <v>15</v>
      </c>
      <c r="H4531" s="24">
        <v>21544</v>
      </c>
    </row>
    <row r="4532" spans="2:8" x14ac:dyDescent="0.3">
      <c r="B4532" s="22">
        <v>1000737</v>
      </c>
      <c r="C4532" s="23" t="s">
        <v>2462</v>
      </c>
      <c r="D4532" s="23" t="str">
        <f>VLOOKUP(B4532,'5b'!$B$4:$E$904,2,FALSE)</f>
        <v>M</v>
      </c>
      <c r="E4532" s="23" t="str">
        <f>INDEX(Table,MATCH('Classwork 5'!B4532,'5b'!$B$4:$B$904,0),3)</f>
        <v>0-17</v>
      </c>
      <c r="F4532" s="23">
        <f>INDEX(Table,MATCH('Classwork 5'!B4532,'5b'!$B$4:$B$904,0),4)</f>
        <v>19</v>
      </c>
      <c r="G4532" s="23">
        <v>2</v>
      </c>
      <c r="H4532" s="24">
        <v>9525</v>
      </c>
    </row>
    <row r="4533" spans="2:8" x14ac:dyDescent="0.3">
      <c r="B4533" s="22">
        <v>1000737</v>
      </c>
      <c r="C4533" s="23" t="s">
        <v>3093</v>
      </c>
      <c r="D4533" s="23" t="str">
        <f>VLOOKUP(B4533,'5b'!$B$4:$E$904,2,FALSE)</f>
        <v>M</v>
      </c>
      <c r="E4533" s="23" t="str">
        <f>INDEX(Table,MATCH('Classwork 5'!B4533,'5b'!$B$4:$B$904,0),3)</f>
        <v>0-17</v>
      </c>
      <c r="F4533" s="23">
        <f>INDEX(Table,MATCH('Classwork 5'!B4533,'5b'!$B$4:$B$904,0),4)</f>
        <v>19</v>
      </c>
      <c r="G4533" s="23">
        <v>8</v>
      </c>
      <c r="H4533" s="24">
        <v>5956</v>
      </c>
    </row>
    <row r="4534" spans="2:8" x14ac:dyDescent="0.3">
      <c r="B4534" s="22">
        <v>1000737</v>
      </c>
      <c r="C4534" s="23" t="s">
        <v>2432</v>
      </c>
      <c r="D4534" s="23" t="str">
        <f>VLOOKUP(B4534,'5b'!$B$4:$E$904,2,FALSE)</f>
        <v>M</v>
      </c>
      <c r="E4534" s="23" t="str">
        <f>INDEX(Table,MATCH('Classwork 5'!B4534,'5b'!$B$4:$B$904,0),3)</f>
        <v>0-17</v>
      </c>
      <c r="F4534" s="23">
        <f>INDEX(Table,MATCH('Classwork 5'!B4534,'5b'!$B$4:$B$904,0),4)</f>
        <v>19</v>
      </c>
      <c r="G4534" s="23">
        <v>5</v>
      </c>
      <c r="H4534" s="24">
        <v>3694</v>
      </c>
    </row>
    <row r="4535" spans="2:8" x14ac:dyDescent="0.3">
      <c r="B4535" s="22">
        <v>1000737</v>
      </c>
      <c r="C4535" s="23" t="s">
        <v>2610</v>
      </c>
      <c r="D4535" s="23" t="str">
        <f>VLOOKUP(B4535,'5b'!$B$4:$E$904,2,FALSE)</f>
        <v>M</v>
      </c>
      <c r="E4535" s="23" t="str">
        <f>INDEX(Table,MATCH('Classwork 5'!B4535,'5b'!$B$4:$B$904,0),3)</f>
        <v>0-17</v>
      </c>
      <c r="F4535" s="23">
        <f>INDEX(Table,MATCH('Classwork 5'!B4535,'5b'!$B$4:$B$904,0),4)</f>
        <v>19</v>
      </c>
      <c r="G4535" s="23">
        <v>8</v>
      </c>
      <c r="H4535" s="24">
        <v>6193</v>
      </c>
    </row>
    <row r="4536" spans="2:8" x14ac:dyDescent="0.3">
      <c r="B4536" s="22">
        <v>1000737</v>
      </c>
      <c r="C4536" s="23" t="s">
        <v>3622</v>
      </c>
      <c r="D4536" s="23" t="str">
        <f>VLOOKUP(B4536,'5b'!$B$4:$E$904,2,FALSE)</f>
        <v>M</v>
      </c>
      <c r="E4536" s="23" t="str">
        <f>INDEX(Table,MATCH('Classwork 5'!B4536,'5b'!$B$4:$B$904,0),3)</f>
        <v>0-17</v>
      </c>
      <c r="F4536" s="23">
        <f>INDEX(Table,MATCH('Classwork 5'!B4536,'5b'!$B$4:$B$904,0),4)</f>
        <v>19</v>
      </c>
      <c r="G4536" s="23">
        <v>5</v>
      </c>
      <c r="H4536" s="24">
        <v>3620</v>
      </c>
    </row>
    <row r="4537" spans="2:8" x14ac:dyDescent="0.3">
      <c r="B4537" s="22">
        <v>1000738</v>
      </c>
      <c r="C4537" s="23" t="s">
        <v>2205</v>
      </c>
      <c r="D4537" s="23" t="str">
        <f>VLOOKUP(B4537,'5b'!$B$4:$E$904,2,FALSE)</f>
        <v>M</v>
      </c>
      <c r="E4537" s="23" t="str">
        <f>INDEX(Table,MATCH('Classwork 5'!B4537,'5b'!$B$4:$B$904,0),3)</f>
        <v>18-25</v>
      </c>
      <c r="F4537" s="23">
        <f>INDEX(Table,MATCH('Classwork 5'!B4537,'5b'!$B$4:$B$904,0),4)</f>
        <v>17</v>
      </c>
      <c r="G4537" s="23">
        <v>8</v>
      </c>
      <c r="H4537" s="24">
        <v>4123</v>
      </c>
    </row>
    <row r="4538" spans="2:8" x14ac:dyDescent="0.3">
      <c r="B4538" s="22">
        <v>1000739</v>
      </c>
      <c r="C4538" s="23" t="s">
        <v>2081</v>
      </c>
      <c r="D4538" s="23" t="str">
        <f>VLOOKUP(B4538,'5b'!$B$4:$E$904,2,FALSE)</f>
        <v>M</v>
      </c>
      <c r="E4538" s="23" t="str">
        <f>INDEX(Table,MATCH('Classwork 5'!B4538,'5b'!$B$4:$B$904,0),3)</f>
        <v>36-45</v>
      </c>
      <c r="F4538" s="23">
        <f>INDEX(Table,MATCH('Classwork 5'!B4538,'5b'!$B$4:$B$904,0),4)</f>
        <v>12</v>
      </c>
      <c r="G4538" s="23">
        <v>5</v>
      </c>
      <c r="H4538" s="24">
        <v>5228</v>
      </c>
    </row>
    <row r="4539" spans="2:8" x14ac:dyDescent="0.3">
      <c r="B4539" s="22">
        <v>1000739</v>
      </c>
      <c r="C4539" s="23" t="s">
        <v>2130</v>
      </c>
      <c r="D4539" s="23" t="str">
        <f>VLOOKUP(B4539,'5b'!$B$4:$E$904,2,FALSE)</f>
        <v>M</v>
      </c>
      <c r="E4539" s="23" t="str">
        <f>INDEX(Table,MATCH('Classwork 5'!B4539,'5b'!$B$4:$B$904,0),3)</f>
        <v>36-45</v>
      </c>
      <c r="F4539" s="23">
        <f>INDEX(Table,MATCH('Classwork 5'!B4539,'5b'!$B$4:$B$904,0),4)</f>
        <v>12</v>
      </c>
      <c r="G4539" s="23">
        <v>5</v>
      </c>
      <c r="H4539" s="24">
        <v>6890</v>
      </c>
    </row>
    <row r="4540" spans="2:8" x14ac:dyDescent="0.3">
      <c r="B4540" s="22">
        <v>1000739</v>
      </c>
      <c r="C4540" s="23" t="s">
        <v>2004</v>
      </c>
      <c r="D4540" s="23" t="str">
        <f>VLOOKUP(B4540,'5b'!$B$4:$E$904,2,FALSE)</f>
        <v>M</v>
      </c>
      <c r="E4540" s="23" t="str">
        <f>INDEX(Table,MATCH('Classwork 5'!B4540,'5b'!$B$4:$B$904,0),3)</f>
        <v>36-45</v>
      </c>
      <c r="F4540" s="23">
        <f>INDEX(Table,MATCH('Classwork 5'!B4540,'5b'!$B$4:$B$904,0),4)</f>
        <v>12</v>
      </c>
      <c r="G4540" s="23">
        <v>1</v>
      </c>
      <c r="H4540" s="24">
        <v>18966</v>
      </c>
    </row>
    <row r="4541" spans="2:8" x14ac:dyDescent="0.3">
      <c r="B4541" s="22">
        <v>1000739</v>
      </c>
      <c r="C4541" s="23" t="s">
        <v>3237</v>
      </c>
      <c r="D4541" s="23" t="str">
        <f>VLOOKUP(B4541,'5b'!$B$4:$E$904,2,FALSE)</f>
        <v>M</v>
      </c>
      <c r="E4541" s="23" t="str">
        <f>INDEX(Table,MATCH('Classwork 5'!B4541,'5b'!$B$4:$B$904,0),3)</f>
        <v>36-45</v>
      </c>
      <c r="F4541" s="23">
        <f>INDEX(Table,MATCH('Classwork 5'!B4541,'5b'!$B$4:$B$904,0),4)</f>
        <v>12</v>
      </c>
      <c r="G4541" s="23">
        <v>5</v>
      </c>
      <c r="H4541" s="24">
        <v>8778</v>
      </c>
    </row>
    <row r="4542" spans="2:8" x14ac:dyDescent="0.3">
      <c r="B4542" s="22">
        <v>1000739</v>
      </c>
      <c r="C4542" s="23" t="s">
        <v>3493</v>
      </c>
      <c r="D4542" s="23" t="str">
        <f>VLOOKUP(B4542,'5b'!$B$4:$E$904,2,FALSE)</f>
        <v>M</v>
      </c>
      <c r="E4542" s="23" t="str">
        <f>INDEX(Table,MATCH('Classwork 5'!B4542,'5b'!$B$4:$B$904,0),3)</f>
        <v>36-45</v>
      </c>
      <c r="F4542" s="23">
        <f>INDEX(Table,MATCH('Classwork 5'!B4542,'5b'!$B$4:$B$904,0),4)</f>
        <v>12</v>
      </c>
      <c r="G4542" s="23">
        <v>3</v>
      </c>
      <c r="H4542" s="24">
        <v>13379</v>
      </c>
    </row>
    <row r="4543" spans="2:8" x14ac:dyDescent="0.3">
      <c r="B4543" s="22">
        <v>1000739</v>
      </c>
      <c r="C4543" s="23" t="s">
        <v>2642</v>
      </c>
      <c r="D4543" s="23" t="str">
        <f>VLOOKUP(B4543,'5b'!$B$4:$E$904,2,FALSE)</f>
        <v>M</v>
      </c>
      <c r="E4543" s="23" t="str">
        <f>INDEX(Table,MATCH('Classwork 5'!B4543,'5b'!$B$4:$B$904,0),3)</f>
        <v>36-45</v>
      </c>
      <c r="F4543" s="23">
        <f>INDEX(Table,MATCH('Classwork 5'!B4543,'5b'!$B$4:$B$904,0),4)</f>
        <v>12</v>
      </c>
      <c r="G4543" s="23">
        <v>2</v>
      </c>
      <c r="H4543" s="24">
        <v>12857</v>
      </c>
    </row>
    <row r="4544" spans="2:8" x14ac:dyDescent="0.3">
      <c r="B4544" s="22">
        <v>1000740</v>
      </c>
      <c r="C4544" s="23" t="s">
        <v>3064</v>
      </c>
      <c r="D4544" s="23" t="str">
        <f>VLOOKUP(B4544,'5b'!$B$4:$E$904,2,FALSE)</f>
        <v>M</v>
      </c>
      <c r="E4544" s="23" t="str">
        <f>INDEX(Table,MATCH('Classwork 5'!B4544,'5b'!$B$4:$B$904,0),3)</f>
        <v>26-35</v>
      </c>
      <c r="F4544" s="23">
        <f>INDEX(Table,MATCH('Classwork 5'!B4544,'5b'!$B$4:$B$904,0),4)</f>
        <v>14</v>
      </c>
      <c r="G4544" s="23">
        <v>6</v>
      </c>
      <c r="H4544" s="24">
        <v>20549</v>
      </c>
    </row>
    <row r="4545" spans="2:8" x14ac:dyDescent="0.3">
      <c r="B4545" s="22">
        <v>1000740</v>
      </c>
      <c r="C4545" s="23" t="s">
        <v>3362</v>
      </c>
      <c r="D4545" s="23" t="str">
        <f>VLOOKUP(B4545,'5b'!$B$4:$E$904,2,FALSE)</f>
        <v>M</v>
      </c>
      <c r="E4545" s="23" t="str">
        <f>INDEX(Table,MATCH('Classwork 5'!B4545,'5b'!$B$4:$B$904,0),3)</f>
        <v>26-35</v>
      </c>
      <c r="F4545" s="23">
        <f>INDEX(Table,MATCH('Classwork 5'!B4545,'5b'!$B$4:$B$904,0),4)</f>
        <v>14</v>
      </c>
      <c r="G4545" s="23">
        <v>11</v>
      </c>
      <c r="H4545" s="24">
        <v>7384</v>
      </c>
    </row>
    <row r="4546" spans="2:8" x14ac:dyDescent="0.3">
      <c r="B4546" s="22">
        <v>1000740</v>
      </c>
      <c r="C4546" s="23" t="s">
        <v>2033</v>
      </c>
      <c r="D4546" s="23" t="str">
        <f>VLOOKUP(B4546,'5b'!$B$4:$E$904,2,FALSE)</f>
        <v>M</v>
      </c>
      <c r="E4546" s="23" t="str">
        <f>INDEX(Table,MATCH('Classwork 5'!B4546,'5b'!$B$4:$B$904,0),3)</f>
        <v>26-35</v>
      </c>
      <c r="F4546" s="23">
        <f>INDEX(Table,MATCH('Classwork 5'!B4546,'5b'!$B$4:$B$904,0),4)</f>
        <v>14</v>
      </c>
      <c r="G4546" s="23">
        <v>1</v>
      </c>
      <c r="H4546" s="24">
        <v>11622</v>
      </c>
    </row>
    <row r="4547" spans="2:8" x14ac:dyDescent="0.3">
      <c r="B4547" s="22">
        <v>1000740</v>
      </c>
      <c r="C4547" s="23" t="s">
        <v>2181</v>
      </c>
      <c r="D4547" s="23" t="str">
        <f>VLOOKUP(B4547,'5b'!$B$4:$E$904,2,FALSE)</f>
        <v>M</v>
      </c>
      <c r="E4547" s="23" t="str">
        <f>INDEX(Table,MATCH('Classwork 5'!B4547,'5b'!$B$4:$B$904,0),3)</f>
        <v>26-35</v>
      </c>
      <c r="F4547" s="23">
        <f>INDEX(Table,MATCH('Classwork 5'!B4547,'5b'!$B$4:$B$904,0),4)</f>
        <v>14</v>
      </c>
      <c r="G4547" s="23">
        <v>15</v>
      </c>
      <c r="H4547" s="24">
        <v>12813</v>
      </c>
    </row>
    <row r="4548" spans="2:8" x14ac:dyDescent="0.3">
      <c r="B4548" s="22">
        <v>1000741</v>
      </c>
      <c r="C4548" s="23" t="s">
        <v>2632</v>
      </c>
      <c r="D4548" s="23" t="str">
        <f>VLOOKUP(B4548,'5b'!$B$4:$E$904,2,FALSE)</f>
        <v>M</v>
      </c>
      <c r="E4548" s="23" t="str">
        <f>INDEX(Table,MATCH('Classwork 5'!B4548,'5b'!$B$4:$B$904,0),3)</f>
        <v>26-35</v>
      </c>
      <c r="F4548" s="23">
        <f>INDEX(Table,MATCH('Classwork 5'!B4548,'5b'!$B$4:$B$904,0),4)</f>
        <v>5</v>
      </c>
      <c r="G4548" s="23">
        <v>1</v>
      </c>
      <c r="H4548" s="24">
        <v>15807</v>
      </c>
    </row>
    <row r="4549" spans="2:8" x14ac:dyDescent="0.3">
      <c r="B4549" s="22">
        <v>1000741</v>
      </c>
      <c r="C4549" s="23" t="s">
        <v>1990</v>
      </c>
      <c r="D4549" s="23" t="str">
        <f>VLOOKUP(B4549,'5b'!$B$4:$E$904,2,FALSE)</f>
        <v>M</v>
      </c>
      <c r="E4549" s="23" t="str">
        <f>INDEX(Table,MATCH('Classwork 5'!B4549,'5b'!$B$4:$B$904,0),3)</f>
        <v>26-35</v>
      </c>
      <c r="F4549" s="23">
        <f>INDEX(Table,MATCH('Classwork 5'!B4549,'5b'!$B$4:$B$904,0),4)</f>
        <v>5</v>
      </c>
      <c r="G4549" s="23">
        <v>8</v>
      </c>
      <c r="H4549" s="24">
        <v>2050</v>
      </c>
    </row>
    <row r="4550" spans="2:8" x14ac:dyDescent="0.3">
      <c r="B4550" s="22">
        <v>1000741</v>
      </c>
      <c r="C4550" s="23" t="s">
        <v>2748</v>
      </c>
      <c r="D4550" s="23" t="str">
        <f>VLOOKUP(B4550,'5b'!$B$4:$E$904,2,FALSE)</f>
        <v>M</v>
      </c>
      <c r="E4550" s="23" t="str">
        <f>INDEX(Table,MATCH('Classwork 5'!B4550,'5b'!$B$4:$B$904,0),3)</f>
        <v>26-35</v>
      </c>
      <c r="F4550" s="23">
        <f>INDEX(Table,MATCH('Classwork 5'!B4550,'5b'!$B$4:$B$904,0),4)</f>
        <v>5</v>
      </c>
      <c r="G4550" s="23">
        <v>11</v>
      </c>
      <c r="H4550" s="24">
        <v>6016</v>
      </c>
    </row>
    <row r="4551" spans="2:8" x14ac:dyDescent="0.3">
      <c r="B4551" s="22">
        <v>1000741</v>
      </c>
      <c r="C4551" s="23" t="s">
        <v>3623</v>
      </c>
      <c r="D4551" s="23" t="str">
        <f>VLOOKUP(B4551,'5b'!$B$4:$E$904,2,FALSE)</f>
        <v>M</v>
      </c>
      <c r="E4551" s="23" t="str">
        <f>INDEX(Table,MATCH('Classwork 5'!B4551,'5b'!$B$4:$B$904,0),3)</f>
        <v>26-35</v>
      </c>
      <c r="F4551" s="23">
        <f>INDEX(Table,MATCH('Classwork 5'!B4551,'5b'!$B$4:$B$904,0),4)</f>
        <v>5</v>
      </c>
      <c r="G4551" s="23">
        <v>11</v>
      </c>
      <c r="H4551" s="24">
        <v>3062</v>
      </c>
    </row>
    <row r="4552" spans="2:8" x14ac:dyDescent="0.3">
      <c r="B4552" s="22">
        <v>1000741</v>
      </c>
      <c r="C4552" s="23" t="s">
        <v>2879</v>
      </c>
      <c r="D4552" s="23" t="str">
        <f>VLOOKUP(B4552,'5b'!$B$4:$E$904,2,FALSE)</f>
        <v>M</v>
      </c>
      <c r="E4552" s="23" t="str">
        <f>INDEX(Table,MATCH('Classwork 5'!B4552,'5b'!$B$4:$B$904,0),3)</f>
        <v>26-35</v>
      </c>
      <c r="F4552" s="23">
        <f>INDEX(Table,MATCH('Classwork 5'!B4552,'5b'!$B$4:$B$904,0),4)</f>
        <v>5</v>
      </c>
      <c r="G4552" s="23">
        <v>11</v>
      </c>
      <c r="H4552" s="24">
        <v>6011</v>
      </c>
    </row>
    <row r="4553" spans="2:8" x14ac:dyDescent="0.3">
      <c r="B4553" s="22">
        <v>1000742</v>
      </c>
      <c r="C4553" s="23" t="s">
        <v>2222</v>
      </c>
      <c r="D4553" s="23" t="str">
        <f>VLOOKUP(B4553,'5b'!$B$4:$E$904,2,FALSE)</f>
        <v>M</v>
      </c>
      <c r="E4553" s="23" t="str">
        <f>INDEX(Table,MATCH('Classwork 5'!B4553,'5b'!$B$4:$B$904,0),3)</f>
        <v>18-25</v>
      </c>
      <c r="F4553" s="23">
        <f>INDEX(Table,MATCH('Classwork 5'!B4553,'5b'!$B$4:$B$904,0),4)</f>
        <v>0</v>
      </c>
      <c r="G4553" s="23">
        <v>1</v>
      </c>
      <c r="H4553" s="24">
        <v>15662</v>
      </c>
    </row>
    <row r="4554" spans="2:8" x14ac:dyDescent="0.3">
      <c r="B4554" s="22">
        <v>1000742</v>
      </c>
      <c r="C4554" s="23" t="s">
        <v>2843</v>
      </c>
      <c r="D4554" s="23" t="str">
        <f>VLOOKUP(B4554,'5b'!$B$4:$E$904,2,FALSE)</f>
        <v>M</v>
      </c>
      <c r="E4554" s="23" t="str">
        <f>INDEX(Table,MATCH('Classwork 5'!B4554,'5b'!$B$4:$B$904,0),3)</f>
        <v>18-25</v>
      </c>
      <c r="F4554" s="23">
        <f>INDEX(Table,MATCH('Classwork 5'!B4554,'5b'!$B$4:$B$904,0),4)</f>
        <v>0</v>
      </c>
      <c r="G4554" s="23">
        <v>4</v>
      </c>
      <c r="H4554" s="24">
        <v>2872</v>
      </c>
    </row>
    <row r="4555" spans="2:8" x14ac:dyDescent="0.3">
      <c r="B4555" s="22">
        <v>1000743</v>
      </c>
      <c r="C4555" s="23" t="s">
        <v>2789</v>
      </c>
      <c r="D4555" s="23" t="str">
        <f>VLOOKUP(B4555,'5b'!$B$4:$E$904,2,FALSE)</f>
        <v>F</v>
      </c>
      <c r="E4555" s="23" t="str">
        <f>INDEX(Table,MATCH('Classwork 5'!B4555,'5b'!$B$4:$B$904,0),3)</f>
        <v>0-17</v>
      </c>
      <c r="F4555" s="23">
        <f>INDEX(Table,MATCH('Classwork 5'!B4555,'5b'!$B$4:$B$904,0),4)</f>
        <v>2</v>
      </c>
      <c r="G4555" s="23">
        <v>5</v>
      </c>
      <c r="H4555" s="24">
        <v>3575</v>
      </c>
    </row>
    <row r="4556" spans="2:8" x14ac:dyDescent="0.3">
      <c r="B4556" s="22">
        <v>1000743</v>
      </c>
      <c r="C4556" s="23" t="s">
        <v>3624</v>
      </c>
      <c r="D4556" s="23" t="str">
        <f>VLOOKUP(B4556,'5b'!$B$4:$E$904,2,FALSE)</f>
        <v>F</v>
      </c>
      <c r="E4556" s="23" t="str">
        <f>INDEX(Table,MATCH('Classwork 5'!B4556,'5b'!$B$4:$B$904,0),3)</f>
        <v>0-17</v>
      </c>
      <c r="F4556" s="23">
        <f>INDEX(Table,MATCH('Classwork 5'!B4556,'5b'!$B$4:$B$904,0),4)</f>
        <v>2</v>
      </c>
      <c r="G4556" s="23">
        <v>5</v>
      </c>
      <c r="H4556" s="24">
        <v>5465</v>
      </c>
    </row>
    <row r="4557" spans="2:8" x14ac:dyDescent="0.3">
      <c r="B4557" s="22">
        <v>1000743</v>
      </c>
      <c r="C4557" s="23" t="s">
        <v>2321</v>
      </c>
      <c r="D4557" s="23" t="str">
        <f>VLOOKUP(B4557,'5b'!$B$4:$E$904,2,FALSE)</f>
        <v>F</v>
      </c>
      <c r="E4557" s="23" t="str">
        <f>INDEX(Table,MATCH('Classwork 5'!B4557,'5b'!$B$4:$B$904,0),3)</f>
        <v>0-17</v>
      </c>
      <c r="F4557" s="23">
        <f>INDEX(Table,MATCH('Classwork 5'!B4557,'5b'!$B$4:$B$904,0),4)</f>
        <v>2</v>
      </c>
      <c r="G4557" s="23">
        <v>5</v>
      </c>
      <c r="H4557" s="24">
        <v>6980</v>
      </c>
    </row>
    <row r="4558" spans="2:8" x14ac:dyDescent="0.3">
      <c r="B4558" s="22">
        <v>1000743</v>
      </c>
      <c r="C4558" s="23" t="s">
        <v>3625</v>
      </c>
      <c r="D4558" s="23" t="str">
        <f>VLOOKUP(B4558,'5b'!$B$4:$E$904,2,FALSE)</f>
        <v>F</v>
      </c>
      <c r="E4558" s="23" t="str">
        <f>INDEX(Table,MATCH('Classwork 5'!B4558,'5b'!$B$4:$B$904,0),3)</f>
        <v>0-17</v>
      </c>
      <c r="F4558" s="23">
        <f>INDEX(Table,MATCH('Classwork 5'!B4558,'5b'!$B$4:$B$904,0),4)</f>
        <v>2</v>
      </c>
      <c r="G4558" s="23">
        <v>8</v>
      </c>
      <c r="H4558" s="24">
        <v>7787</v>
      </c>
    </row>
    <row r="4559" spans="2:8" x14ac:dyDescent="0.3">
      <c r="B4559" s="22">
        <v>1000743</v>
      </c>
      <c r="C4559" s="23" t="s">
        <v>2685</v>
      </c>
      <c r="D4559" s="23" t="str">
        <f>VLOOKUP(B4559,'5b'!$B$4:$E$904,2,FALSE)</f>
        <v>F</v>
      </c>
      <c r="E4559" s="23" t="str">
        <f>INDEX(Table,MATCH('Classwork 5'!B4559,'5b'!$B$4:$B$904,0),3)</f>
        <v>0-17</v>
      </c>
      <c r="F4559" s="23">
        <f>INDEX(Table,MATCH('Classwork 5'!B4559,'5b'!$B$4:$B$904,0),4)</f>
        <v>2</v>
      </c>
      <c r="G4559" s="23">
        <v>8</v>
      </c>
      <c r="H4559" s="24">
        <v>8000</v>
      </c>
    </row>
    <row r="4560" spans="2:8" x14ac:dyDescent="0.3">
      <c r="B4560" s="22">
        <v>1000744</v>
      </c>
      <c r="C4560" s="23" t="s">
        <v>2510</v>
      </c>
      <c r="D4560" s="23" t="str">
        <f>VLOOKUP(B4560,'5b'!$B$4:$E$904,2,FALSE)</f>
        <v>M</v>
      </c>
      <c r="E4560" s="23" t="str">
        <f>INDEX(Table,MATCH('Classwork 5'!B4560,'5b'!$B$4:$B$904,0),3)</f>
        <v>26-35</v>
      </c>
      <c r="F4560" s="23">
        <f>INDEX(Table,MATCH('Classwork 5'!B4560,'5b'!$B$4:$B$904,0),4)</f>
        <v>17</v>
      </c>
      <c r="G4560" s="23">
        <v>6</v>
      </c>
      <c r="H4560" s="24">
        <v>20369</v>
      </c>
    </row>
    <row r="4561" spans="2:8" x14ac:dyDescent="0.3">
      <c r="B4561" s="22">
        <v>1000744</v>
      </c>
      <c r="C4561" s="23" t="s">
        <v>1976</v>
      </c>
      <c r="D4561" s="23" t="str">
        <f>VLOOKUP(B4561,'5b'!$B$4:$E$904,2,FALSE)</f>
        <v>M</v>
      </c>
      <c r="E4561" s="23" t="str">
        <f>INDEX(Table,MATCH('Classwork 5'!B4561,'5b'!$B$4:$B$904,0),3)</f>
        <v>26-35</v>
      </c>
      <c r="F4561" s="23">
        <f>INDEX(Table,MATCH('Classwork 5'!B4561,'5b'!$B$4:$B$904,0),4)</f>
        <v>17</v>
      </c>
      <c r="G4561" s="23">
        <v>1</v>
      </c>
      <c r="H4561" s="24">
        <v>15161</v>
      </c>
    </row>
    <row r="4562" spans="2:8" x14ac:dyDescent="0.3">
      <c r="B4562" s="22">
        <v>1000744</v>
      </c>
      <c r="C4562" s="23" t="s">
        <v>2149</v>
      </c>
      <c r="D4562" s="23" t="str">
        <f>VLOOKUP(B4562,'5b'!$B$4:$E$904,2,FALSE)</f>
        <v>M</v>
      </c>
      <c r="E4562" s="23" t="str">
        <f>INDEX(Table,MATCH('Classwork 5'!B4562,'5b'!$B$4:$B$904,0),3)</f>
        <v>26-35</v>
      </c>
      <c r="F4562" s="23">
        <f>INDEX(Table,MATCH('Classwork 5'!B4562,'5b'!$B$4:$B$904,0),4)</f>
        <v>17</v>
      </c>
      <c r="G4562" s="23">
        <v>1</v>
      </c>
      <c r="H4562" s="24">
        <v>15498</v>
      </c>
    </row>
    <row r="4563" spans="2:8" x14ac:dyDescent="0.3">
      <c r="B4563" s="22">
        <v>1000744</v>
      </c>
      <c r="C4563" s="23" t="s">
        <v>2061</v>
      </c>
      <c r="D4563" s="23" t="str">
        <f>VLOOKUP(B4563,'5b'!$B$4:$E$904,2,FALSE)</f>
        <v>M</v>
      </c>
      <c r="E4563" s="23" t="str">
        <f>INDEX(Table,MATCH('Classwork 5'!B4563,'5b'!$B$4:$B$904,0),3)</f>
        <v>26-35</v>
      </c>
      <c r="F4563" s="23">
        <f>INDEX(Table,MATCH('Classwork 5'!B4563,'5b'!$B$4:$B$904,0),4)</f>
        <v>17</v>
      </c>
      <c r="G4563" s="23">
        <v>1</v>
      </c>
      <c r="H4563" s="24">
        <v>15454</v>
      </c>
    </row>
    <row r="4564" spans="2:8" x14ac:dyDescent="0.3">
      <c r="B4564" s="22">
        <v>1000744</v>
      </c>
      <c r="C4564" s="23" t="s">
        <v>3626</v>
      </c>
      <c r="D4564" s="23" t="str">
        <f>VLOOKUP(B4564,'5b'!$B$4:$E$904,2,FALSE)</f>
        <v>M</v>
      </c>
      <c r="E4564" s="23" t="str">
        <f>INDEX(Table,MATCH('Classwork 5'!B4564,'5b'!$B$4:$B$904,0),3)</f>
        <v>26-35</v>
      </c>
      <c r="F4564" s="23">
        <f>INDEX(Table,MATCH('Classwork 5'!B4564,'5b'!$B$4:$B$904,0),4)</f>
        <v>17</v>
      </c>
      <c r="G4564" s="23">
        <v>5</v>
      </c>
      <c r="H4564" s="24">
        <v>1989</v>
      </c>
    </row>
    <row r="4565" spans="2:8" x14ac:dyDescent="0.3">
      <c r="B4565" s="22">
        <v>1000744</v>
      </c>
      <c r="C4565" s="23" t="s">
        <v>3113</v>
      </c>
      <c r="D4565" s="23" t="str">
        <f>VLOOKUP(B4565,'5b'!$B$4:$E$904,2,FALSE)</f>
        <v>M</v>
      </c>
      <c r="E4565" s="23" t="str">
        <f>INDEX(Table,MATCH('Classwork 5'!B4565,'5b'!$B$4:$B$904,0),3)</f>
        <v>26-35</v>
      </c>
      <c r="F4565" s="23">
        <f>INDEX(Table,MATCH('Classwork 5'!B4565,'5b'!$B$4:$B$904,0),4)</f>
        <v>17</v>
      </c>
      <c r="G4565" s="23">
        <v>1</v>
      </c>
      <c r="H4565" s="24">
        <v>15412</v>
      </c>
    </row>
    <row r="4566" spans="2:8" x14ac:dyDescent="0.3">
      <c r="B4566" s="22">
        <v>1000744</v>
      </c>
      <c r="C4566" s="23" t="s">
        <v>3134</v>
      </c>
      <c r="D4566" s="23" t="str">
        <f>VLOOKUP(B4566,'5b'!$B$4:$E$904,2,FALSE)</f>
        <v>M</v>
      </c>
      <c r="E4566" s="23" t="str">
        <f>INDEX(Table,MATCH('Classwork 5'!B4566,'5b'!$B$4:$B$904,0),3)</f>
        <v>26-35</v>
      </c>
      <c r="F4566" s="23">
        <f>INDEX(Table,MATCH('Classwork 5'!B4566,'5b'!$B$4:$B$904,0),4)</f>
        <v>17</v>
      </c>
      <c r="G4566" s="23">
        <v>5</v>
      </c>
      <c r="H4566" s="24">
        <v>8588</v>
      </c>
    </row>
    <row r="4567" spans="2:8" x14ac:dyDescent="0.3">
      <c r="B4567" s="22">
        <v>1000744</v>
      </c>
      <c r="C4567" s="23" t="s">
        <v>2456</v>
      </c>
      <c r="D4567" s="23" t="str">
        <f>VLOOKUP(B4567,'5b'!$B$4:$E$904,2,FALSE)</f>
        <v>M</v>
      </c>
      <c r="E4567" s="23" t="str">
        <f>INDEX(Table,MATCH('Classwork 5'!B4567,'5b'!$B$4:$B$904,0),3)</f>
        <v>26-35</v>
      </c>
      <c r="F4567" s="23">
        <f>INDEX(Table,MATCH('Classwork 5'!B4567,'5b'!$B$4:$B$904,0),4)</f>
        <v>17</v>
      </c>
      <c r="G4567" s="23">
        <v>5</v>
      </c>
      <c r="H4567" s="24">
        <v>3569</v>
      </c>
    </row>
    <row r="4568" spans="2:8" x14ac:dyDescent="0.3">
      <c r="B4568" s="22">
        <v>1000746</v>
      </c>
      <c r="C4568" s="23" t="s">
        <v>2500</v>
      </c>
      <c r="D4568" s="23" t="str">
        <f>VLOOKUP(B4568,'5b'!$B$4:$E$904,2,FALSE)</f>
        <v>F</v>
      </c>
      <c r="E4568" s="23" t="str">
        <f>INDEX(Table,MATCH('Classwork 5'!B4568,'5b'!$B$4:$B$904,0),3)</f>
        <v>18-25</v>
      </c>
      <c r="F4568" s="23">
        <f>INDEX(Table,MATCH('Classwork 5'!B4568,'5b'!$B$4:$B$904,0),4)</f>
        <v>19</v>
      </c>
      <c r="G4568" s="23">
        <v>6</v>
      </c>
      <c r="H4568" s="24">
        <v>12452</v>
      </c>
    </row>
    <row r="4569" spans="2:8" x14ac:dyDescent="0.3">
      <c r="B4569" s="22">
        <v>1000746</v>
      </c>
      <c r="C4569" s="23" t="s">
        <v>3239</v>
      </c>
      <c r="D4569" s="23" t="str">
        <f>VLOOKUP(B4569,'5b'!$B$4:$E$904,2,FALSE)</f>
        <v>F</v>
      </c>
      <c r="E4569" s="23" t="str">
        <f>INDEX(Table,MATCH('Classwork 5'!B4569,'5b'!$B$4:$B$904,0),3)</f>
        <v>18-25</v>
      </c>
      <c r="F4569" s="23">
        <f>INDEX(Table,MATCH('Classwork 5'!B4569,'5b'!$B$4:$B$904,0),4)</f>
        <v>19</v>
      </c>
      <c r="G4569" s="23">
        <v>1</v>
      </c>
      <c r="H4569" s="24">
        <v>4523</v>
      </c>
    </row>
    <row r="4570" spans="2:8" x14ac:dyDescent="0.3">
      <c r="B4570" s="22">
        <v>1000746</v>
      </c>
      <c r="C4570" s="23" t="s">
        <v>2496</v>
      </c>
      <c r="D4570" s="23" t="str">
        <f>VLOOKUP(B4570,'5b'!$B$4:$E$904,2,FALSE)</f>
        <v>F</v>
      </c>
      <c r="E4570" s="23" t="str">
        <f>INDEX(Table,MATCH('Classwork 5'!B4570,'5b'!$B$4:$B$904,0),3)</f>
        <v>18-25</v>
      </c>
      <c r="F4570" s="23">
        <f>INDEX(Table,MATCH('Classwork 5'!B4570,'5b'!$B$4:$B$904,0),4)</f>
        <v>19</v>
      </c>
      <c r="G4570" s="23">
        <v>1</v>
      </c>
      <c r="H4570" s="24">
        <v>15899</v>
      </c>
    </row>
    <row r="4571" spans="2:8" x14ac:dyDescent="0.3">
      <c r="B4571" s="22">
        <v>1000746</v>
      </c>
      <c r="C4571" s="23" t="s">
        <v>2037</v>
      </c>
      <c r="D4571" s="23" t="str">
        <f>VLOOKUP(B4571,'5b'!$B$4:$E$904,2,FALSE)</f>
        <v>F</v>
      </c>
      <c r="E4571" s="23" t="str">
        <f>INDEX(Table,MATCH('Classwork 5'!B4571,'5b'!$B$4:$B$904,0),3)</f>
        <v>18-25</v>
      </c>
      <c r="F4571" s="23">
        <f>INDEX(Table,MATCH('Classwork 5'!B4571,'5b'!$B$4:$B$904,0),4)</f>
        <v>19</v>
      </c>
      <c r="G4571" s="23">
        <v>1</v>
      </c>
      <c r="H4571" s="24">
        <v>8257</v>
      </c>
    </row>
    <row r="4572" spans="2:8" x14ac:dyDescent="0.3">
      <c r="B4572" s="22">
        <v>1000746</v>
      </c>
      <c r="C4572" s="23" t="s">
        <v>2604</v>
      </c>
      <c r="D4572" s="23" t="str">
        <f>VLOOKUP(B4572,'5b'!$B$4:$E$904,2,FALSE)</f>
        <v>F</v>
      </c>
      <c r="E4572" s="23" t="str">
        <f>INDEX(Table,MATCH('Classwork 5'!B4572,'5b'!$B$4:$B$904,0),3)</f>
        <v>18-25</v>
      </c>
      <c r="F4572" s="23">
        <f>INDEX(Table,MATCH('Classwork 5'!B4572,'5b'!$B$4:$B$904,0),4)</f>
        <v>19</v>
      </c>
      <c r="G4572" s="23">
        <v>1</v>
      </c>
      <c r="H4572" s="24">
        <v>8197</v>
      </c>
    </row>
    <row r="4573" spans="2:8" x14ac:dyDescent="0.3">
      <c r="B4573" s="22">
        <v>1000746</v>
      </c>
      <c r="C4573" s="23" t="s">
        <v>2785</v>
      </c>
      <c r="D4573" s="23" t="str">
        <f>VLOOKUP(B4573,'5b'!$B$4:$E$904,2,FALSE)</f>
        <v>F</v>
      </c>
      <c r="E4573" s="23" t="str">
        <f>INDEX(Table,MATCH('Classwork 5'!B4573,'5b'!$B$4:$B$904,0),3)</f>
        <v>18-25</v>
      </c>
      <c r="F4573" s="23">
        <f>INDEX(Table,MATCH('Classwork 5'!B4573,'5b'!$B$4:$B$904,0),4)</f>
        <v>19</v>
      </c>
      <c r="G4573" s="23">
        <v>1</v>
      </c>
      <c r="H4573" s="24">
        <v>11594</v>
      </c>
    </row>
    <row r="4574" spans="2:8" x14ac:dyDescent="0.3">
      <c r="B4574" s="22">
        <v>1000746</v>
      </c>
      <c r="C4574" s="23" t="s">
        <v>2897</v>
      </c>
      <c r="D4574" s="23" t="str">
        <f>VLOOKUP(B4574,'5b'!$B$4:$E$904,2,FALSE)</f>
        <v>F</v>
      </c>
      <c r="E4574" s="23" t="str">
        <f>INDEX(Table,MATCH('Classwork 5'!B4574,'5b'!$B$4:$B$904,0),3)</f>
        <v>18-25</v>
      </c>
      <c r="F4574" s="23">
        <f>INDEX(Table,MATCH('Classwork 5'!B4574,'5b'!$B$4:$B$904,0),4)</f>
        <v>19</v>
      </c>
      <c r="G4574" s="23">
        <v>1</v>
      </c>
      <c r="H4574" s="24">
        <v>11799</v>
      </c>
    </row>
    <row r="4575" spans="2:8" x14ac:dyDescent="0.3">
      <c r="B4575" s="22">
        <v>1000746</v>
      </c>
      <c r="C4575" s="23" t="s">
        <v>2329</v>
      </c>
      <c r="D4575" s="23" t="str">
        <f>VLOOKUP(B4575,'5b'!$B$4:$E$904,2,FALSE)</f>
        <v>F</v>
      </c>
      <c r="E4575" s="23" t="str">
        <f>INDEX(Table,MATCH('Classwork 5'!B4575,'5b'!$B$4:$B$904,0),3)</f>
        <v>18-25</v>
      </c>
      <c r="F4575" s="23">
        <f>INDEX(Table,MATCH('Classwork 5'!B4575,'5b'!$B$4:$B$904,0),4)</f>
        <v>19</v>
      </c>
      <c r="G4575" s="23">
        <v>1</v>
      </c>
      <c r="H4575" s="24">
        <v>7809</v>
      </c>
    </row>
    <row r="4576" spans="2:8" x14ac:dyDescent="0.3">
      <c r="B4576" s="22">
        <v>1000746</v>
      </c>
      <c r="C4576" s="23" t="s">
        <v>3627</v>
      </c>
      <c r="D4576" s="23" t="str">
        <f>VLOOKUP(B4576,'5b'!$B$4:$E$904,2,FALSE)</f>
        <v>F</v>
      </c>
      <c r="E4576" s="23" t="str">
        <f>INDEX(Table,MATCH('Classwork 5'!B4576,'5b'!$B$4:$B$904,0),3)</f>
        <v>18-25</v>
      </c>
      <c r="F4576" s="23">
        <f>INDEX(Table,MATCH('Classwork 5'!B4576,'5b'!$B$4:$B$904,0),4)</f>
        <v>19</v>
      </c>
      <c r="G4576" s="23">
        <v>1</v>
      </c>
      <c r="H4576" s="24">
        <v>3912</v>
      </c>
    </row>
    <row r="4577" spans="2:8" x14ac:dyDescent="0.3">
      <c r="B4577" s="22">
        <v>1000746</v>
      </c>
      <c r="C4577" s="23" t="s">
        <v>2716</v>
      </c>
      <c r="D4577" s="23" t="str">
        <f>VLOOKUP(B4577,'5b'!$B$4:$E$904,2,FALSE)</f>
        <v>F</v>
      </c>
      <c r="E4577" s="23" t="str">
        <f>INDEX(Table,MATCH('Classwork 5'!B4577,'5b'!$B$4:$B$904,0),3)</f>
        <v>18-25</v>
      </c>
      <c r="F4577" s="23">
        <f>INDEX(Table,MATCH('Classwork 5'!B4577,'5b'!$B$4:$B$904,0),4)</f>
        <v>19</v>
      </c>
      <c r="G4577" s="23">
        <v>3</v>
      </c>
      <c r="H4577" s="24">
        <v>5784</v>
      </c>
    </row>
    <row r="4578" spans="2:8" x14ac:dyDescent="0.3">
      <c r="B4578" s="22">
        <v>1000746</v>
      </c>
      <c r="C4578" s="23" t="s">
        <v>2891</v>
      </c>
      <c r="D4578" s="23" t="str">
        <f>VLOOKUP(B4578,'5b'!$B$4:$E$904,2,FALSE)</f>
        <v>F</v>
      </c>
      <c r="E4578" s="23" t="str">
        <f>INDEX(Table,MATCH('Classwork 5'!B4578,'5b'!$B$4:$B$904,0),3)</f>
        <v>18-25</v>
      </c>
      <c r="F4578" s="23">
        <f>INDEX(Table,MATCH('Classwork 5'!B4578,'5b'!$B$4:$B$904,0),4)</f>
        <v>19</v>
      </c>
      <c r="G4578" s="23">
        <v>3</v>
      </c>
      <c r="H4578" s="24">
        <v>3107</v>
      </c>
    </row>
    <row r="4579" spans="2:8" x14ac:dyDescent="0.3">
      <c r="B4579" s="22">
        <v>1000746</v>
      </c>
      <c r="C4579" s="23" t="s">
        <v>2652</v>
      </c>
      <c r="D4579" s="23" t="str">
        <f>VLOOKUP(B4579,'5b'!$B$4:$E$904,2,FALSE)</f>
        <v>F</v>
      </c>
      <c r="E4579" s="23" t="str">
        <f>INDEX(Table,MATCH('Classwork 5'!B4579,'5b'!$B$4:$B$904,0),3)</f>
        <v>18-25</v>
      </c>
      <c r="F4579" s="23">
        <f>INDEX(Table,MATCH('Classwork 5'!B4579,'5b'!$B$4:$B$904,0),4)</f>
        <v>19</v>
      </c>
      <c r="G4579" s="23">
        <v>8</v>
      </c>
      <c r="H4579" s="24">
        <v>6006</v>
      </c>
    </row>
    <row r="4580" spans="2:8" x14ac:dyDescent="0.3">
      <c r="B4580" s="22">
        <v>1000746</v>
      </c>
      <c r="C4580" s="23" t="s">
        <v>2098</v>
      </c>
      <c r="D4580" s="23" t="str">
        <f>VLOOKUP(B4580,'5b'!$B$4:$E$904,2,FALSE)</f>
        <v>F</v>
      </c>
      <c r="E4580" s="23" t="str">
        <f>INDEX(Table,MATCH('Classwork 5'!B4580,'5b'!$B$4:$B$904,0),3)</f>
        <v>18-25</v>
      </c>
      <c r="F4580" s="23">
        <f>INDEX(Table,MATCH('Classwork 5'!B4580,'5b'!$B$4:$B$904,0),4)</f>
        <v>19</v>
      </c>
      <c r="G4580" s="23">
        <v>8</v>
      </c>
      <c r="H4580" s="24">
        <v>6126</v>
      </c>
    </row>
    <row r="4581" spans="2:8" x14ac:dyDescent="0.3">
      <c r="B4581" s="22">
        <v>1000746</v>
      </c>
      <c r="C4581" s="23" t="s">
        <v>3628</v>
      </c>
      <c r="D4581" s="23" t="str">
        <f>VLOOKUP(B4581,'5b'!$B$4:$E$904,2,FALSE)</f>
        <v>F</v>
      </c>
      <c r="E4581" s="23" t="str">
        <f>INDEX(Table,MATCH('Classwork 5'!B4581,'5b'!$B$4:$B$904,0),3)</f>
        <v>18-25</v>
      </c>
      <c r="F4581" s="23">
        <f>INDEX(Table,MATCH('Classwork 5'!B4581,'5b'!$B$4:$B$904,0),4)</f>
        <v>19</v>
      </c>
      <c r="G4581" s="23">
        <v>5</v>
      </c>
      <c r="H4581" s="24">
        <v>1890</v>
      </c>
    </row>
    <row r="4582" spans="2:8" x14ac:dyDescent="0.3">
      <c r="B4582" s="22">
        <v>1000746</v>
      </c>
      <c r="C4582" s="23" t="s">
        <v>3050</v>
      </c>
      <c r="D4582" s="23" t="str">
        <f>VLOOKUP(B4582,'5b'!$B$4:$E$904,2,FALSE)</f>
        <v>F</v>
      </c>
      <c r="E4582" s="23" t="str">
        <f>INDEX(Table,MATCH('Classwork 5'!B4582,'5b'!$B$4:$B$904,0),3)</f>
        <v>18-25</v>
      </c>
      <c r="F4582" s="23">
        <f>INDEX(Table,MATCH('Classwork 5'!B4582,'5b'!$B$4:$B$904,0),4)</f>
        <v>19</v>
      </c>
      <c r="G4582" s="23">
        <v>8</v>
      </c>
      <c r="H4582" s="24">
        <v>9996</v>
      </c>
    </row>
    <row r="4583" spans="2:8" x14ac:dyDescent="0.3">
      <c r="B4583" s="22">
        <v>1000746</v>
      </c>
      <c r="C4583" s="23" t="s">
        <v>3629</v>
      </c>
      <c r="D4583" s="23" t="str">
        <f>VLOOKUP(B4583,'5b'!$B$4:$E$904,2,FALSE)</f>
        <v>F</v>
      </c>
      <c r="E4583" s="23" t="str">
        <f>INDEX(Table,MATCH('Classwork 5'!B4583,'5b'!$B$4:$B$904,0),3)</f>
        <v>18-25</v>
      </c>
      <c r="F4583" s="23">
        <f>INDEX(Table,MATCH('Classwork 5'!B4583,'5b'!$B$4:$B$904,0),4)</f>
        <v>19</v>
      </c>
      <c r="G4583" s="23">
        <v>16</v>
      </c>
      <c r="H4583" s="24">
        <v>8350</v>
      </c>
    </row>
    <row r="4584" spans="2:8" x14ac:dyDescent="0.3">
      <c r="B4584" s="22">
        <v>1000746</v>
      </c>
      <c r="C4584" s="23" t="s">
        <v>2069</v>
      </c>
      <c r="D4584" s="23" t="str">
        <f>VLOOKUP(B4584,'5b'!$B$4:$E$904,2,FALSE)</f>
        <v>F</v>
      </c>
      <c r="E4584" s="23" t="str">
        <f>INDEX(Table,MATCH('Classwork 5'!B4584,'5b'!$B$4:$B$904,0),3)</f>
        <v>18-25</v>
      </c>
      <c r="F4584" s="23">
        <f>INDEX(Table,MATCH('Classwork 5'!B4584,'5b'!$B$4:$B$904,0),4)</f>
        <v>19</v>
      </c>
      <c r="G4584" s="23">
        <v>8</v>
      </c>
      <c r="H4584" s="24">
        <v>2164</v>
      </c>
    </row>
    <row r="4585" spans="2:8" x14ac:dyDescent="0.3">
      <c r="B4585" s="22">
        <v>1000746</v>
      </c>
      <c r="C4585" s="23" t="s">
        <v>3458</v>
      </c>
      <c r="D4585" s="23" t="str">
        <f>VLOOKUP(B4585,'5b'!$B$4:$E$904,2,FALSE)</f>
        <v>F</v>
      </c>
      <c r="E4585" s="23" t="str">
        <f>INDEX(Table,MATCH('Classwork 5'!B4585,'5b'!$B$4:$B$904,0),3)</f>
        <v>18-25</v>
      </c>
      <c r="F4585" s="23">
        <f>INDEX(Table,MATCH('Classwork 5'!B4585,'5b'!$B$4:$B$904,0),4)</f>
        <v>19</v>
      </c>
      <c r="G4585" s="23">
        <v>5</v>
      </c>
      <c r="H4585" s="24">
        <v>1782</v>
      </c>
    </row>
    <row r="4586" spans="2:8" x14ac:dyDescent="0.3">
      <c r="B4586" s="22">
        <v>1000746</v>
      </c>
      <c r="C4586" s="23" t="s">
        <v>2357</v>
      </c>
      <c r="D4586" s="23" t="str">
        <f>VLOOKUP(B4586,'5b'!$B$4:$E$904,2,FALSE)</f>
        <v>F</v>
      </c>
      <c r="E4586" s="23" t="str">
        <f>INDEX(Table,MATCH('Classwork 5'!B4586,'5b'!$B$4:$B$904,0),3)</f>
        <v>18-25</v>
      </c>
      <c r="F4586" s="23">
        <f>INDEX(Table,MATCH('Classwork 5'!B4586,'5b'!$B$4:$B$904,0),4)</f>
        <v>19</v>
      </c>
      <c r="G4586" s="23">
        <v>5</v>
      </c>
      <c r="H4586" s="24">
        <v>6895</v>
      </c>
    </row>
    <row r="4587" spans="2:8" x14ac:dyDescent="0.3">
      <c r="B4587" s="22">
        <v>1000748</v>
      </c>
      <c r="C4587" s="23" t="s">
        <v>2179</v>
      </c>
      <c r="D4587" s="23" t="str">
        <f>VLOOKUP(B4587,'5b'!$B$4:$E$904,2,FALSE)</f>
        <v>M</v>
      </c>
      <c r="E4587" s="23" t="str">
        <f>INDEX(Table,MATCH('Classwork 5'!B4587,'5b'!$B$4:$B$904,0),3)</f>
        <v>26-35</v>
      </c>
      <c r="F4587" s="23">
        <f>INDEX(Table,MATCH('Classwork 5'!B4587,'5b'!$B$4:$B$904,0),4)</f>
        <v>0</v>
      </c>
      <c r="G4587" s="23">
        <v>5</v>
      </c>
      <c r="H4587" s="24">
        <v>8817</v>
      </c>
    </row>
    <row r="4588" spans="2:8" x14ac:dyDescent="0.3">
      <c r="B4588" s="22">
        <v>1000749</v>
      </c>
      <c r="C4588" s="23" t="s">
        <v>2159</v>
      </c>
      <c r="D4588" s="23" t="str">
        <f>VLOOKUP(B4588,'5b'!$B$4:$E$904,2,FALSE)</f>
        <v>M</v>
      </c>
      <c r="E4588" s="23" t="str">
        <f>INDEX(Table,MATCH('Classwork 5'!B4588,'5b'!$B$4:$B$904,0),3)</f>
        <v>36-45</v>
      </c>
      <c r="F4588" s="23">
        <f>INDEX(Table,MATCH('Classwork 5'!B4588,'5b'!$B$4:$B$904,0),4)</f>
        <v>18</v>
      </c>
      <c r="G4588" s="23">
        <v>8</v>
      </c>
      <c r="H4588" s="24">
        <v>7924</v>
      </c>
    </row>
    <row r="4589" spans="2:8" x14ac:dyDescent="0.3">
      <c r="B4589" s="22">
        <v>1000749</v>
      </c>
      <c r="C4589" s="23" t="s">
        <v>2776</v>
      </c>
      <c r="D4589" s="23" t="str">
        <f>VLOOKUP(B4589,'5b'!$B$4:$E$904,2,FALSE)</f>
        <v>M</v>
      </c>
      <c r="E4589" s="23" t="str">
        <f>INDEX(Table,MATCH('Classwork 5'!B4589,'5b'!$B$4:$B$904,0),3)</f>
        <v>36-45</v>
      </c>
      <c r="F4589" s="23">
        <f>INDEX(Table,MATCH('Classwork 5'!B4589,'5b'!$B$4:$B$904,0),4)</f>
        <v>18</v>
      </c>
      <c r="G4589" s="23">
        <v>5</v>
      </c>
      <c r="H4589" s="24">
        <v>5227</v>
      </c>
    </row>
    <row r="4590" spans="2:8" x14ac:dyDescent="0.3">
      <c r="B4590" s="22">
        <v>1000749</v>
      </c>
      <c r="C4590" s="23" t="s">
        <v>2281</v>
      </c>
      <c r="D4590" s="23" t="str">
        <f>VLOOKUP(B4590,'5b'!$B$4:$E$904,2,FALSE)</f>
        <v>M</v>
      </c>
      <c r="E4590" s="23" t="str">
        <f>INDEX(Table,MATCH('Classwork 5'!B4590,'5b'!$B$4:$B$904,0),3)</f>
        <v>36-45</v>
      </c>
      <c r="F4590" s="23">
        <f>INDEX(Table,MATCH('Classwork 5'!B4590,'5b'!$B$4:$B$904,0),4)</f>
        <v>18</v>
      </c>
      <c r="G4590" s="23">
        <v>1</v>
      </c>
      <c r="H4590" s="24">
        <v>11472</v>
      </c>
    </row>
    <row r="4591" spans="2:8" x14ac:dyDescent="0.3">
      <c r="B4591" s="22">
        <v>1000749</v>
      </c>
      <c r="C4591" s="23" t="s">
        <v>2587</v>
      </c>
      <c r="D4591" s="23" t="str">
        <f>VLOOKUP(B4591,'5b'!$B$4:$E$904,2,FALSE)</f>
        <v>M</v>
      </c>
      <c r="E4591" s="23" t="str">
        <f>INDEX(Table,MATCH('Classwork 5'!B4591,'5b'!$B$4:$B$904,0),3)</f>
        <v>36-45</v>
      </c>
      <c r="F4591" s="23">
        <f>INDEX(Table,MATCH('Classwork 5'!B4591,'5b'!$B$4:$B$904,0),4)</f>
        <v>18</v>
      </c>
      <c r="G4591" s="23">
        <v>5</v>
      </c>
      <c r="H4591" s="24">
        <v>7180</v>
      </c>
    </row>
    <row r="4592" spans="2:8" x14ac:dyDescent="0.3">
      <c r="B4592" s="22">
        <v>1000749</v>
      </c>
      <c r="C4592" s="23" t="s">
        <v>2322</v>
      </c>
      <c r="D4592" s="23" t="str">
        <f>VLOOKUP(B4592,'5b'!$B$4:$E$904,2,FALSE)</f>
        <v>M</v>
      </c>
      <c r="E4592" s="23" t="str">
        <f>INDEX(Table,MATCH('Classwork 5'!B4592,'5b'!$B$4:$B$904,0),3)</f>
        <v>36-45</v>
      </c>
      <c r="F4592" s="23">
        <f>INDEX(Table,MATCH('Classwork 5'!B4592,'5b'!$B$4:$B$904,0),4)</f>
        <v>18</v>
      </c>
      <c r="G4592" s="23">
        <v>5</v>
      </c>
      <c r="H4592" s="24">
        <v>8748</v>
      </c>
    </row>
    <row r="4593" spans="2:8" x14ac:dyDescent="0.3">
      <c r="B4593" s="22">
        <v>1000749</v>
      </c>
      <c r="C4593" s="23" t="s">
        <v>2182</v>
      </c>
      <c r="D4593" s="23" t="str">
        <f>VLOOKUP(B4593,'5b'!$B$4:$E$904,2,FALSE)</f>
        <v>M</v>
      </c>
      <c r="E4593" s="23" t="str">
        <f>INDEX(Table,MATCH('Classwork 5'!B4593,'5b'!$B$4:$B$904,0),3)</f>
        <v>36-45</v>
      </c>
      <c r="F4593" s="23">
        <f>INDEX(Table,MATCH('Classwork 5'!B4593,'5b'!$B$4:$B$904,0),4)</f>
        <v>18</v>
      </c>
      <c r="G4593" s="23">
        <v>1</v>
      </c>
      <c r="H4593" s="24">
        <v>11842</v>
      </c>
    </row>
    <row r="4594" spans="2:8" x14ac:dyDescent="0.3">
      <c r="B4594" s="22">
        <v>1000749</v>
      </c>
      <c r="C4594" s="23" t="s">
        <v>2210</v>
      </c>
      <c r="D4594" s="23" t="str">
        <f>VLOOKUP(B4594,'5b'!$B$4:$E$904,2,FALSE)</f>
        <v>M</v>
      </c>
      <c r="E4594" s="23" t="str">
        <f>INDEX(Table,MATCH('Classwork 5'!B4594,'5b'!$B$4:$B$904,0),3)</f>
        <v>36-45</v>
      </c>
      <c r="F4594" s="23">
        <f>INDEX(Table,MATCH('Classwork 5'!B4594,'5b'!$B$4:$B$904,0),4)</f>
        <v>18</v>
      </c>
      <c r="G4594" s="23">
        <v>18</v>
      </c>
      <c r="H4594" s="24">
        <v>2397</v>
      </c>
    </row>
    <row r="4595" spans="2:8" x14ac:dyDescent="0.3">
      <c r="B4595" s="22">
        <v>1000749</v>
      </c>
      <c r="C4595" s="23" t="s">
        <v>2943</v>
      </c>
      <c r="D4595" s="23" t="str">
        <f>VLOOKUP(B4595,'5b'!$B$4:$E$904,2,FALSE)</f>
        <v>M</v>
      </c>
      <c r="E4595" s="23" t="str">
        <f>INDEX(Table,MATCH('Classwork 5'!B4595,'5b'!$B$4:$B$904,0),3)</f>
        <v>36-45</v>
      </c>
      <c r="F4595" s="23">
        <f>INDEX(Table,MATCH('Classwork 5'!B4595,'5b'!$B$4:$B$904,0),4)</f>
        <v>18</v>
      </c>
      <c r="G4595" s="23">
        <v>11</v>
      </c>
      <c r="H4595" s="24">
        <v>3101</v>
      </c>
    </row>
    <row r="4596" spans="2:8" x14ac:dyDescent="0.3">
      <c r="B4596" s="22">
        <v>1000749</v>
      </c>
      <c r="C4596" s="23" t="s">
        <v>3630</v>
      </c>
      <c r="D4596" s="23" t="str">
        <f>VLOOKUP(B4596,'5b'!$B$4:$E$904,2,FALSE)</f>
        <v>M</v>
      </c>
      <c r="E4596" s="23" t="str">
        <f>INDEX(Table,MATCH('Classwork 5'!B4596,'5b'!$B$4:$B$904,0),3)</f>
        <v>36-45</v>
      </c>
      <c r="F4596" s="23">
        <f>INDEX(Table,MATCH('Classwork 5'!B4596,'5b'!$B$4:$B$904,0),4)</f>
        <v>18</v>
      </c>
      <c r="G4596" s="23">
        <v>18</v>
      </c>
      <c r="H4596" s="24">
        <v>3137</v>
      </c>
    </row>
    <row r="4597" spans="2:8" x14ac:dyDescent="0.3">
      <c r="B4597" s="22">
        <v>1000749</v>
      </c>
      <c r="C4597" s="23" t="s">
        <v>3118</v>
      </c>
      <c r="D4597" s="23" t="str">
        <f>VLOOKUP(B4597,'5b'!$B$4:$E$904,2,FALSE)</f>
        <v>M</v>
      </c>
      <c r="E4597" s="23" t="str">
        <f>INDEX(Table,MATCH('Classwork 5'!B4597,'5b'!$B$4:$B$904,0),3)</f>
        <v>36-45</v>
      </c>
      <c r="F4597" s="23">
        <f>INDEX(Table,MATCH('Classwork 5'!B4597,'5b'!$B$4:$B$904,0),4)</f>
        <v>18</v>
      </c>
      <c r="G4597" s="23">
        <v>11</v>
      </c>
      <c r="H4597" s="24">
        <v>4517</v>
      </c>
    </row>
    <row r="4598" spans="2:8" x14ac:dyDescent="0.3">
      <c r="B4598" s="22">
        <v>1000749</v>
      </c>
      <c r="C4598" s="23" t="s">
        <v>3618</v>
      </c>
      <c r="D4598" s="23" t="str">
        <f>VLOOKUP(B4598,'5b'!$B$4:$E$904,2,FALSE)</f>
        <v>M</v>
      </c>
      <c r="E4598" s="23" t="str">
        <f>INDEX(Table,MATCH('Classwork 5'!B4598,'5b'!$B$4:$B$904,0),3)</f>
        <v>36-45</v>
      </c>
      <c r="F4598" s="23">
        <f>INDEX(Table,MATCH('Classwork 5'!B4598,'5b'!$B$4:$B$904,0),4)</f>
        <v>18</v>
      </c>
      <c r="G4598" s="23">
        <v>11</v>
      </c>
      <c r="H4598" s="24">
        <v>4709</v>
      </c>
    </row>
    <row r="4599" spans="2:8" x14ac:dyDescent="0.3">
      <c r="B4599" s="22">
        <v>1000749</v>
      </c>
      <c r="C4599" s="23" t="s">
        <v>2380</v>
      </c>
      <c r="D4599" s="23" t="str">
        <f>VLOOKUP(B4599,'5b'!$B$4:$E$904,2,FALSE)</f>
        <v>M</v>
      </c>
      <c r="E4599" s="23" t="str">
        <f>INDEX(Table,MATCH('Classwork 5'!B4599,'5b'!$B$4:$B$904,0),3)</f>
        <v>36-45</v>
      </c>
      <c r="F4599" s="23">
        <f>INDEX(Table,MATCH('Classwork 5'!B4599,'5b'!$B$4:$B$904,0),4)</f>
        <v>18</v>
      </c>
      <c r="G4599" s="23">
        <v>13</v>
      </c>
      <c r="H4599" s="24">
        <v>571</v>
      </c>
    </row>
    <row r="4600" spans="2:8" x14ac:dyDescent="0.3">
      <c r="B4600" s="22">
        <v>1000750</v>
      </c>
      <c r="C4600" s="23" t="s">
        <v>3631</v>
      </c>
      <c r="D4600" s="23" t="str">
        <f>VLOOKUP(B4600,'5b'!$B$4:$E$904,2,FALSE)</f>
        <v>F</v>
      </c>
      <c r="E4600" s="23" t="str">
        <f>INDEX(Table,MATCH('Classwork 5'!B4600,'5b'!$B$4:$B$904,0),3)</f>
        <v>36-45</v>
      </c>
      <c r="F4600" s="23">
        <f>INDEX(Table,MATCH('Classwork 5'!B4600,'5b'!$B$4:$B$904,0),4)</f>
        <v>9</v>
      </c>
      <c r="G4600" s="23">
        <v>8</v>
      </c>
      <c r="H4600" s="24">
        <v>5918</v>
      </c>
    </row>
    <row r="4601" spans="2:8" x14ac:dyDescent="0.3">
      <c r="B4601" s="22">
        <v>1000750</v>
      </c>
      <c r="C4601" s="23" t="s">
        <v>3632</v>
      </c>
      <c r="D4601" s="23" t="str">
        <f>VLOOKUP(B4601,'5b'!$B$4:$E$904,2,FALSE)</f>
        <v>F</v>
      </c>
      <c r="E4601" s="23" t="str">
        <f>INDEX(Table,MATCH('Classwork 5'!B4601,'5b'!$B$4:$B$904,0),3)</f>
        <v>36-45</v>
      </c>
      <c r="F4601" s="23">
        <f>INDEX(Table,MATCH('Classwork 5'!B4601,'5b'!$B$4:$B$904,0),4)</f>
        <v>9</v>
      </c>
      <c r="G4601" s="23">
        <v>8</v>
      </c>
      <c r="H4601" s="24">
        <v>9847</v>
      </c>
    </row>
    <row r="4602" spans="2:8" x14ac:dyDescent="0.3">
      <c r="B4602" s="22">
        <v>1000751</v>
      </c>
      <c r="C4602" s="23" t="s">
        <v>2680</v>
      </c>
      <c r="D4602" s="23" t="str">
        <f>VLOOKUP(B4602,'5b'!$B$4:$E$904,2,FALSE)</f>
        <v>F</v>
      </c>
      <c r="E4602" s="23" t="str">
        <f>INDEX(Table,MATCH('Classwork 5'!B4602,'5b'!$B$4:$B$904,0),3)</f>
        <v>26-35</v>
      </c>
      <c r="F4602" s="23">
        <f>INDEX(Table,MATCH('Classwork 5'!B4602,'5b'!$B$4:$B$904,0),4)</f>
        <v>17</v>
      </c>
      <c r="G4602" s="23">
        <v>5</v>
      </c>
      <c r="H4602" s="24">
        <v>3734</v>
      </c>
    </row>
    <row r="4603" spans="2:8" x14ac:dyDescent="0.3">
      <c r="B4603" s="22">
        <v>1000751</v>
      </c>
      <c r="C4603" s="23" t="s">
        <v>2281</v>
      </c>
      <c r="D4603" s="23" t="str">
        <f>VLOOKUP(B4603,'5b'!$B$4:$E$904,2,FALSE)</f>
        <v>F</v>
      </c>
      <c r="E4603" s="23" t="str">
        <f>INDEX(Table,MATCH('Classwork 5'!B4603,'5b'!$B$4:$B$904,0),3)</f>
        <v>26-35</v>
      </c>
      <c r="F4603" s="23">
        <f>INDEX(Table,MATCH('Classwork 5'!B4603,'5b'!$B$4:$B$904,0),4)</f>
        <v>17</v>
      </c>
      <c r="G4603" s="23">
        <v>1</v>
      </c>
      <c r="H4603" s="24">
        <v>15189</v>
      </c>
    </row>
    <row r="4604" spans="2:8" x14ac:dyDescent="0.3">
      <c r="B4604" s="22">
        <v>1000751</v>
      </c>
      <c r="C4604" s="23" t="s">
        <v>2883</v>
      </c>
      <c r="D4604" s="23" t="str">
        <f>VLOOKUP(B4604,'5b'!$B$4:$E$904,2,FALSE)</f>
        <v>F</v>
      </c>
      <c r="E4604" s="23" t="str">
        <f>INDEX(Table,MATCH('Classwork 5'!B4604,'5b'!$B$4:$B$904,0),3)</f>
        <v>26-35</v>
      </c>
      <c r="F4604" s="23">
        <f>INDEX(Table,MATCH('Classwork 5'!B4604,'5b'!$B$4:$B$904,0),4)</f>
        <v>17</v>
      </c>
      <c r="G4604" s="23">
        <v>16</v>
      </c>
      <c r="H4604" s="24">
        <v>16397</v>
      </c>
    </row>
    <row r="4605" spans="2:8" x14ac:dyDescent="0.3">
      <c r="B4605" s="22">
        <v>1000752</v>
      </c>
      <c r="C4605" s="23" t="s">
        <v>3098</v>
      </c>
      <c r="D4605" s="23" t="str">
        <f>VLOOKUP(B4605,'5b'!$B$4:$E$904,2,FALSE)</f>
        <v>F</v>
      </c>
      <c r="E4605" s="23" t="str">
        <f>INDEX(Table,MATCH('Classwork 5'!B4605,'5b'!$B$4:$B$904,0),3)</f>
        <v>26-35</v>
      </c>
      <c r="F4605" s="23">
        <f>INDEX(Table,MATCH('Classwork 5'!B4605,'5b'!$B$4:$B$904,0),4)</f>
        <v>3</v>
      </c>
      <c r="G4605" s="23">
        <v>8</v>
      </c>
      <c r="H4605" s="24">
        <v>10073</v>
      </c>
    </row>
    <row r="4606" spans="2:8" x14ac:dyDescent="0.3">
      <c r="B4606" s="22">
        <v>1000752</v>
      </c>
      <c r="C4606" s="23" t="s">
        <v>2954</v>
      </c>
      <c r="D4606" s="23" t="str">
        <f>VLOOKUP(B4606,'5b'!$B$4:$E$904,2,FALSE)</f>
        <v>F</v>
      </c>
      <c r="E4606" s="23" t="str">
        <f>INDEX(Table,MATCH('Classwork 5'!B4606,'5b'!$B$4:$B$904,0),3)</f>
        <v>26-35</v>
      </c>
      <c r="F4606" s="23">
        <f>INDEX(Table,MATCH('Classwork 5'!B4606,'5b'!$B$4:$B$904,0),4)</f>
        <v>3</v>
      </c>
      <c r="G4606" s="23">
        <v>5</v>
      </c>
      <c r="H4606" s="24">
        <v>7068</v>
      </c>
    </row>
    <row r="4607" spans="2:8" x14ac:dyDescent="0.3">
      <c r="B4607" s="22">
        <v>1000752</v>
      </c>
      <c r="C4607" s="23" t="s">
        <v>3633</v>
      </c>
      <c r="D4607" s="23" t="str">
        <f>VLOOKUP(B4607,'5b'!$B$4:$E$904,2,FALSE)</f>
        <v>F</v>
      </c>
      <c r="E4607" s="23" t="str">
        <f>INDEX(Table,MATCH('Classwork 5'!B4607,'5b'!$B$4:$B$904,0),3)</f>
        <v>26-35</v>
      </c>
      <c r="F4607" s="23">
        <f>INDEX(Table,MATCH('Classwork 5'!B4607,'5b'!$B$4:$B$904,0),4)</f>
        <v>3</v>
      </c>
      <c r="G4607" s="23">
        <v>5</v>
      </c>
      <c r="H4607" s="24">
        <v>6870</v>
      </c>
    </row>
    <row r="4608" spans="2:8" x14ac:dyDescent="0.3">
      <c r="B4608" s="22">
        <v>1000752</v>
      </c>
      <c r="C4608" s="23" t="s">
        <v>2082</v>
      </c>
      <c r="D4608" s="23" t="str">
        <f>VLOOKUP(B4608,'5b'!$B$4:$E$904,2,FALSE)</f>
        <v>F</v>
      </c>
      <c r="E4608" s="23" t="str">
        <f>INDEX(Table,MATCH('Classwork 5'!B4608,'5b'!$B$4:$B$904,0),3)</f>
        <v>26-35</v>
      </c>
      <c r="F4608" s="23">
        <f>INDEX(Table,MATCH('Classwork 5'!B4608,'5b'!$B$4:$B$904,0),4)</f>
        <v>3</v>
      </c>
      <c r="G4608" s="23">
        <v>8</v>
      </c>
      <c r="H4608" s="24">
        <v>4253</v>
      </c>
    </row>
    <row r="4609" spans="2:8" x14ac:dyDescent="0.3">
      <c r="B4609" s="22">
        <v>1000752</v>
      </c>
      <c r="C4609" s="23" t="s">
        <v>3634</v>
      </c>
      <c r="D4609" s="23" t="str">
        <f>VLOOKUP(B4609,'5b'!$B$4:$E$904,2,FALSE)</f>
        <v>F</v>
      </c>
      <c r="E4609" s="23" t="str">
        <f>INDEX(Table,MATCH('Classwork 5'!B4609,'5b'!$B$4:$B$904,0),3)</f>
        <v>26-35</v>
      </c>
      <c r="F4609" s="23">
        <f>INDEX(Table,MATCH('Classwork 5'!B4609,'5b'!$B$4:$B$904,0),4)</f>
        <v>3</v>
      </c>
      <c r="G4609" s="23">
        <v>8</v>
      </c>
      <c r="H4609" s="24">
        <v>4232</v>
      </c>
    </row>
    <row r="4610" spans="2:8" x14ac:dyDescent="0.3">
      <c r="B4610" s="22">
        <v>1000752</v>
      </c>
      <c r="C4610" s="23" t="s">
        <v>2294</v>
      </c>
      <c r="D4610" s="23" t="str">
        <f>VLOOKUP(B4610,'5b'!$B$4:$E$904,2,FALSE)</f>
        <v>F</v>
      </c>
      <c r="E4610" s="23" t="str">
        <f>INDEX(Table,MATCH('Classwork 5'!B4610,'5b'!$B$4:$B$904,0),3)</f>
        <v>26-35</v>
      </c>
      <c r="F4610" s="23">
        <f>INDEX(Table,MATCH('Classwork 5'!B4610,'5b'!$B$4:$B$904,0),4)</f>
        <v>3</v>
      </c>
      <c r="G4610" s="23">
        <v>8</v>
      </c>
      <c r="H4610" s="24">
        <v>2019</v>
      </c>
    </row>
    <row r="4611" spans="2:8" x14ac:dyDescent="0.3">
      <c r="B4611" s="22">
        <v>1000752</v>
      </c>
      <c r="C4611" s="23" t="s">
        <v>3635</v>
      </c>
      <c r="D4611" s="23" t="str">
        <f>VLOOKUP(B4611,'5b'!$B$4:$E$904,2,FALSE)</f>
        <v>F</v>
      </c>
      <c r="E4611" s="23" t="str">
        <f>INDEX(Table,MATCH('Classwork 5'!B4611,'5b'!$B$4:$B$904,0),3)</f>
        <v>26-35</v>
      </c>
      <c r="F4611" s="23">
        <f>INDEX(Table,MATCH('Classwork 5'!B4611,'5b'!$B$4:$B$904,0),4)</f>
        <v>3</v>
      </c>
      <c r="G4611" s="23">
        <v>8</v>
      </c>
      <c r="H4611" s="24">
        <v>9844</v>
      </c>
    </row>
    <row r="4612" spans="2:8" x14ac:dyDescent="0.3">
      <c r="B4612" s="22">
        <v>1000752</v>
      </c>
      <c r="C4612" s="23" t="s">
        <v>2626</v>
      </c>
      <c r="D4612" s="23" t="str">
        <f>VLOOKUP(B4612,'5b'!$B$4:$E$904,2,FALSE)</f>
        <v>F</v>
      </c>
      <c r="E4612" s="23" t="str">
        <f>INDEX(Table,MATCH('Classwork 5'!B4612,'5b'!$B$4:$B$904,0),3)</f>
        <v>26-35</v>
      </c>
      <c r="F4612" s="23">
        <f>INDEX(Table,MATCH('Classwork 5'!B4612,'5b'!$B$4:$B$904,0),4)</f>
        <v>3</v>
      </c>
      <c r="G4612" s="23">
        <v>5</v>
      </c>
      <c r="H4612" s="24">
        <v>7061</v>
      </c>
    </row>
    <row r="4613" spans="2:8" x14ac:dyDescent="0.3">
      <c r="B4613" s="22">
        <v>1000752</v>
      </c>
      <c r="C4613" s="23" t="s">
        <v>2497</v>
      </c>
      <c r="D4613" s="23" t="str">
        <f>VLOOKUP(B4613,'5b'!$B$4:$E$904,2,FALSE)</f>
        <v>F</v>
      </c>
      <c r="E4613" s="23" t="str">
        <f>INDEX(Table,MATCH('Classwork 5'!B4613,'5b'!$B$4:$B$904,0),3)</f>
        <v>26-35</v>
      </c>
      <c r="F4613" s="23">
        <f>INDEX(Table,MATCH('Classwork 5'!B4613,'5b'!$B$4:$B$904,0),4)</f>
        <v>3</v>
      </c>
      <c r="G4613" s="23">
        <v>1</v>
      </c>
      <c r="H4613" s="24">
        <v>11502</v>
      </c>
    </row>
    <row r="4614" spans="2:8" x14ac:dyDescent="0.3">
      <c r="B4614" s="22">
        <v>1000752</v>
      </c>
      <c r="C4614" s="23" t="s">
        <v>2606</v>
      </c>
      <c r="D4614" s="23" t="str">
        <f>VLOOKUP(B4614,'5b'!$B$4:$E$904,2,FALSE)</f>
        <v>F</v>
      </c>
      <c r="E4614" s="23" t="str">
        <f>INDEX(Table,MATCH('Classwork 5'!B4614,'5b'!$B$4:$B$904,0),3)</f>
        <v>26-35</v>
      </c>
      <c r="F4614" s="23">
        <f>INDEX(Table,MATCH('Classwork 5'!B4614,'5b'!$B$4:$B$904,0),4)</f>
        <v>3</v>
      </c>
      <c r="G4614" s="23">
        <v>1</v>
      </c>
      <c r="H4614" s="24">
        <v>15204</v>
      </c>
    </row>
    <row r="4615" spans="2:8" x14ac:dyDescent="0.3">
      <c r="B4615" s="22">
        <v>1000752</v>
      </c>
      <c r="C4615" s="23" t="s">
        <v>2960</v>
      </c>
      <c r="D4615" s="23" t="str">
        <f>VLOOKUP(B4615,'5b'!$B$4:$E$904,2,FALSE)</f>
        <v>F</v>
      </c>
      <c r="E4615" s="23" t="str">
        <f>INDEX(Table,MATCH('Classwork 5'!B4615,'5b'!$B$4:$B$904,0),3)</f>
        <v>26-35</v>
      </c>
      <c r="F4615" s="23">
        <f>INDEX(Table,MATCH('Classwork 5'!B4615,'5b'!$B$4:$B$904,0),4)</f>
        <v>3</v>
      </c>
      <c r="G4615" s="23">
        <v>8</v>
      </c>
      <c r="H4615" s="24">
        <v>2256</v>
      </c>
    </row>
    <row r="4616" spans="2:8" x14ac:dyDescent="0.3">
      <c r="B4616" s="22">
        <v>1000752</v>
      </c>
      <c r="C4616" s="23" t="s">
        <v>3047</v>
      </c>
      <c r="D4616" s="23" t="str">
        <f>VLOOKUP(B4616,'5b'!$B$4:$E$904,2,FALSE)</f>
        <v>F</v>
      </c>
      <c r="E4616" s="23" t="str">
        <f>INDEX(Table,MATCH('Classwork 5'!B4616,'5b'!$B$4:$B$904,0),3)</f>
        <v>26-35</v>
      </c>
      <c r="F4616" s="23">
        <f>INDEX(Table,MATCH('Classwork 5'!B4616,'5b'!$B$4:$B$904,0),4)</f>
        <v>3</v>
      </c>
      <c r="G4616" s="23">
        <v>11</v>
      </c>
      <c r="H4616" s="24">
        <v>1535</v>
      </c>
    </row>
    <row r="4617" spans="2:8" x14ac:dyDescent="0.3">
      <c r="B4617" s="22">
        <v>1000752</v>
      </c>
      <c r="C4617" s="23" t="s">
        <v>2205</v>
      </c>
      <c r="D4617" s="23" t="str">
        <f>VLOOKUP(B4617,'5b'!$B$4:$E$904,2,FALSE)</f>
        <v>F</v>
      </c>
      <c r="E4617" s="23" t="str">
        <f>INDEX(Table,MATCH('Classwork 5'!B4617,'5b'!$B$4:$B$904,0),3)</f>
        <v>26-35</v>
      </c>
      <c r="F4617" s="23">
        <f>INDEX(Table,MATCH('Classwork 5'!B4617,'5b'!$B$4:$B$904,0),4)</f>
        <v>3</v>
      </c>
      <c r="G4617" s="23">
        <v>8</v>
      </c>
      <c r="H4617" s="24">
        <v>2214</v>
      </c>
    </row>
    <row r="4618" spans="2:8" x14ac:dyDescent="0.3">
      <c r="B4618" s="22">
        <v>1000752</v>
      </c>
      <c r="C4618" s="23" t="s">
        <v>1997</v>
      </c>
      <c r="D4618" s="23" t="str">
        <f>VLOOKUP(B4618,'5b'!$B$4:$E$904,2,FALSE)</f>
        <v>F</v>
      </c>
      <c r="E4618" s="23" t="str">
        <f>INDEX(Table,MATCH('Classwork 5'!B4618,'5b'!$B$4:$B$904,0),3)</f>
        <v>26-35</v>
      </c>
      <c r="F4618" s="23">
        <f>INDEX(Table,MATCH('Classwork 5'!B4618,'5b'!$B$4:$B$904,0),4)</f>
        <v>3</v>
      </c>
      <c r="G4618" s="23">
        <v>5</v>
      </c>
      <c r="H4618" s="24">
        <v>8837</v>
      </c>
    </row>
    <row r="4619" spans="2:8" x14ac:dyDescent="0.3">
      <c r="B4619" s="22">
        <v>1000752</v>
      </c>
      <c r="C4619" s="23" t="s">
        <v>2903</v>
      </c>
      <c r="D4619" s="23" t="str">
        <f>VLOOKUP(B4619,'5b'!$B$4:$E$904,2,FALSE)</f>
        <v>F</v>
      </c>
      <c r="E4619" s="23" t="str">
        <f>INDEX(Table,MATCH('Classwork 5'!B4619,'5b'!$B$4:$B$904,0),3)</f>
        <v>26-35</v>
      </c>
      <c r="F4619" s="23">
        <f>INDEX(Table,MATCH('Classwork 5'!B4619,'5b'!$B$4:$B$904,0),4)</f>
        <v>3</v>
      </c>
      <c r="G4619" s="23">
        <v>8</v>
      </c>
      <c r="H4619" s="24">
        <v>2196</v>
      </c>
    </row>
    <row r="4620" spans="2:8" x14ac:dyDescent="0.3">
      <c r="B4620" s="22">
        <v>1000752</v>
      </c>
      <c r="C4620" s="23" t="s">
        <v>2741</v>
      </c>
      <c r="D4620" s="23" t="str">
        <f>VLOOKUP(B4620,'5b'!$B$4:$E$904,2,FALSE)</f>
        <v>F</v>
      </c>
      <c r="E4620" s="23" t="str">
        <f>INDEX(Table,MATCH('Classwork 5'!B4620,'5b'!$B$4:$B$904,0),3)</f>
        <v>26-35</v>
      </c>
      <c r="F4620" s="23">
        <f>INDEX(Table,MATCH('Classwork 5'!B4620,'5b'!$B$4:$B$904,0),4)</f>
        <v>3</v>
      </c>
      <c r="G4620" s="23">
        <v>5</v>
      </c>
      <c r="H4620" s="24">
        <v>5238</v>
      </c>
    </row>
    <row r="4621" spans="2:8" x14ac:dyDescent="0.3">
      <c r="B4621" s="22">
        <v>1000752</v>
      </c>
      <c r="C4621" s="23" t="s">
        <v>3606</v>
      </c>
      <c r="D4621" s="23" t="str">
        <f>VLOOKUP(B4621,'5b'!$B$4:$E$904,2,FALSE)</f>
        <v>F</v>
      </c>
      <c r="E4621" s="23" t="str">
        <f>INDEX(Table,MATCH('Classwork 5'!B4621,'5b'!$B$4:$B$904,0),3)</f>
        <v>26-35</v>
      </c>
      <c r="F4621" s="23">
        <f>INDEX(Table,MATCH('Classwork 5'!B4621,'5b'!$B$4:$B$904,0),4)</f>
        <v>3</v>
      </c>
      <c r="G4621" s="23">
        <v>5</v>
      </c>
      <c r="H4621" s="24">
        <v>6910</v>
      </c>
    </row>
    <row r="4622" spans="2:8" x14ac:dyDescent="0.3">
      <c r="B4622" s="22">
        <v>1000752</v>
      </c>
      <c r="C4622" s="23" t="s">
        <v>3154</v>
      </c>
      <c r="D4622" s="23" t="str">
        <f>VLOOKUP(B4622,'5b'!$B$4:$E$904,2,FALSE)</f>
        <v>F</v>
      </c>
      <c r="E4622" s="23" t="str">
        <f>INDEX(Table,MATCH('Classwork 5'!B4622,'5b'!$B$4:$B$904,0),3)</f>
        <v>26-35</v>
      </c>
      <c r="F4622" s="23">
        <f>INDEX(Table,MATCH('Classwork 5'!B4622,'5b'!$B$4:$B$904,0),4)</f>
        <v>3</v>
      </c>
      <c r="G4622" s="23">
        <v>16</v>
      </c>
      <c r="H4622" s="24">
        <v>8334</v>
      </c>
    </row>
    <row r="4623" spans="2:8" x14ac:dyDescent="0.3">
      <c r="B4623" s="22">
        <v>1000752</v>
      </c>
      <c r="C4623" s="23" t="s">
        <v>2367</v>
      </c>
      <c r="D4623" s="23" t="str">
        <f>VLOOKUP(B4623,'5b'!$B$4:$E$904,2,FALSE)</f>
        <v>F</v>
      </c>
      <c r="E4623" s="23" t="str">
        <f>INDEX(Table,MATCH('Classwork 5'!B4623,'5b'!$B$4:$B$904,0),3)</f>
        <v>26-35</v>
      </c>
      <c r="F4623" s="23">
        <f>INDEX(Table,MATCH('Classwork 5'!B4623,'5b'!$B$4:$B$904,0),4)</f>
        <v>3</v>
      </c>
      <c r="G4623" s="23">
        <v>1</v>
      </c>
      <c r="H4623" s="24">
        <v>11530</v>
      </c>
    </row>
    <row r="4624" spans="2:8" x14ac:dyDescent="0.3">
      <c r="B4624" s="22">
        <v>1000752</v>
      </c>
      <c r="C4624" s="23" t="s">
        <v>2138</v>
      </c>
      <c r="D4624" s="23" t="str">
        <f>VLOOKUP(B4624,'5b'!$B$4:$E$904,2,FALSE)</f>
        <v>F</v>
      </c>
      <c r="E4624" s="23" t="str">
        <f>INDEX(Table,MATCH('Classwork 5'!B4624,'5b'!$B$4:$B$904,0),3)</f>
        <v>26-35</v>
      </c>
      <c r="F4624" s="23">
        <f>INDEX(Table,MATCH('Classwork 5'!B4624,'5b'!$B$4:$B$904,0),4)</f>
        <v>3</v>
      </c>
      <c r="G4624" s="23">
        <v>16</v>
      </c>
      <c r="H4624" s="24">
        <v>8526</v>
      </c>
    </row>
    <row r="4625" spans="2:8" x14ac:dyDescent="0.3">
      <c r="B4625" s="22">
        <v>1000752</v>
      </c>
      <c r="C4625" s="23" t="s">
        <v>2996</v>
      </c>
      <c r="D4625" s="23" t="str">
        <f>VLOOKUP(B4625,'5b'!$B$4:$E$904,2,FALSE)</f>
        <v>F</v>
      </c>
      <c r="E4625" s="23" t="str">
        <f>INDEX(Table,MATCH('Classwork 5'!B4625,'5b'!$B$4:$B$904,0),3)</f>
        <v>26-35</v>
      </c>
      <c r="F4625" s="23">
        <f>INDEX(Table,MATCH('Classwork 5'!B4625,'5b'!$B$4:$B$904,0),4)</f>
        <v>3</v>
      </c>
      <c r="G4625" s="23">
        <v>1</v>
      </c>
      <c r="H4625" s="24">
        <v>4527</v>
      </c>
    </row>
    <row r="4626" spans="2:8" x14ac:dyDescent="0.3">
      <c r="B4626" s="22">
        <v>1000752</v>
      </c>
      <c r="C4626" s="23" t="s">
        <v>3591</v>
      </c>
      <c r="D4626" s="23" t="str">
        <f>VLOOKUP(B4626,'5b'!$B$4:$E$904,2,FALSE)</f>
        <v>F</v>
      </c>
      <c r="E4626" s="23" t="str">
        <f>INDEX(Table,MATCH('Classwork 5'!B4626,'5b'!$B$4:$B$904,0),3)</f>
        <v>26-35</v>
      </c>
      <c r="F4626" s="23">
        <f>INDEX(Table,MATCH('Classwork 5'!B4626,'5b'!$B$4:$B$904,0),4)</f>
        <v>3</v>
      </c>
      <c r="G4626" s="23">
        <v>1</v>
      </c>
      <c r="H4626" s="24">
        <v>4321</v>
      </c>
    </row>
    <row r="4627" spans="2:8" x14ac:dyDescent="0.3">
      <c r="B4627" s="22">
        <v>1000752</v>
      </c>
      <c r="C4627" s="23" t="s">
        <v>2023</v>
      </c>
      <c r="D4627" s="23" t="str">
        <f>VLOOKUP(B4627,'5b'!$B$4:$E$904,2,FALSE)</f>
        <v>F</v>
      </c>
      <c r="E4627" s="23" t="str">
        <f>INDEX(Table,MATCH('Classwork 5'!B4627,'5b'!$B$4:$B$904,0),3)</f>
        <v>26-35</v>
      </c>
      <c r="F4627" s="23">
        <f>INDEX(Table,MATCH('Classwork 5'!B4627,'5b'!$B$4:$B$904,0),4)</f>
        <v>3</v>
      </c>
      <c r="G4627" s="23">
        <v>1</v>
      </c>
      <c r="H4627" s="24">
        <v>15182</v>
      </c>
    </row>
    <row r="4628" spans="2:8" x14ac:dyDescent="0.3">
      <c r="B4628" s="22">
        <v>1000752</v>
      </c>
      <c r="C4628" s="23" t="s">
        <v>2085</v>
      </c>
      <c r="D4628" s="23" t="str">
        <f>VLOOKUP(B4628,'5b'!$B$4:$E$904,2,FALSE)</f>
        <v>F</v>
      </c>
      <c r="E4628" s="23" t="str">
        <f>INDEX(Table,MATCH('Classwork 5'!B4628,'5b'!$B$4:$B$904,0),3)</f>
        <v>26-35</v>
      </c>
      <c r="F4628" s="23">
        <f>INDEX(Table,MATCH('Classwork 5'!B4628,'5b'!$B$4:$B$904,0),4)</f>
        <v>3</v>
      </c>
      <c r="G4628" s="23">
        <v>1</v>
      </c>
      <c r="H4628" s="24">
        <v>8145</v>
      </c>
    </row>
    <row r="4629" spans="2:8" x14ac:dyDescent="0.3">
      <c r="B4629" s="22">
        <v>1000752</v>
      </c>
      <c r="C4629" s="23" t="s">
        <v>3468</v>
      </c>
      <c r="D4629" s="23" t="str">
        <f>VLOOKUP(B4629,'5b'!$B$4:$E$904,2,FALSE)</f>
        <v>F</v>
      </c>
      <c r="E4629" s="23" t="str">
        <f>INDEX(Table,MATCH('Classwork 5'!B4629,'5b'!$B$4:$B$904,0),3)</f>
        <v>26-35</v>
      </c>
      <c r="F4629" s="23">
        <f>INDEX(Table,MATCH('Classwork 5'!B4629,'5b'!$B$4:$B$904,0),4)</f>
        <v>3</v>
      </c>
      <c r="G4629" s="23">
        <v>5</v>
      </c>
      <c r="H4629" s="24">
        <v>8698</v>
      </c>
    </row>
    <row r="4630" spans="2:8" x14ac:dyDescent="0.3">
      <c r="B4630" s="22">
        <v>1000752</v>
      </c>
      <c r="C4630" s="23" t="s">
        <v>3294</v>
      </c>
      <c r="D4630" s="23" t="str">
        <f>VLOOKUP(B4630,'5b'!$B$4:$E$904,2,FALSE)</f>
        <v>F</v>
      </c>
      <c r="E4630" s="23" t="str">
        <f>INDEX(Table,MATCH('Classwork 5'!B4630,'5b'!$B$4:$B$904,0),3)</f>
        <v>26-35</v>
      </c>
      <c r="F4630" s="23">
        <f>INDEX(Table,MATCH('Classwork 5'!B4630,'5b'!$B$4:$B$904,0),4)</f>
        <v>3</v>
      </c>
      <c r="G4630" s="23">
        <v>5</v>
      </c>
      <c r="H4630" s="24">
        <v>8596</v>
      </c>
    </row>
    <row r="4631" spans="2:8" x14ac:dyDescent="0.3">
      <c r="B4631" s="22">
        <v>1000752</v>
      </c>
      <c r="C4631" s="23" t="s">
        <v>2598</v>
      </c>
      <c r="D4631" s="23" t="str">
        <f>VLOOKUP(B4631,'5b'!$B$4:$E$904,2,FALSE)</f>
        <v>F</v>
      </c>
      <c r="E4631" s="23" t="str">
        <f>INDEX(Table,MATCH('Classwork 5'!B4631,'5b'!$B$4:$B$904,0),3)</f>
        <v>26-35</v>
      </c>
      <c r="F4631" s="23">
        <f>INDEX(Table,MATCH('Classwork 5'!B4631,'5b'!$B$4:$B$904,0),4)</f>
        <v>3</v>
      </c>
      <c r="G4631" s="23">
        <v>5</v>
      </c>
      <c r="H4631" s="24">
        <v>5433</v>
      </c>
    </row>
    <row r="4632" spans="2:8" x14ac:dyDescent="0.3">
      <c r="B4632" s="22">
        <v>1000752</v>
      </c>
      <c r="C4632" s="23" t="s">
        <v>3023</v>
      </c>
      <c r="D4632" s="23" t="str">
        <f>VLOOKUP(B4632,'5b'!$B$4:$E$904,2,FALSE)</f>
        <v>F</v>
      </c>
      <c r="E4632" s="23" t="str">
        <f>INDEX(Table,MATCH('Classwork 5'!B4632,'5b'!$B$4:$B$904,0),3)</f>
        <v>26-35</v>
      </c>
      <c r="F4632" s="23">
        <f>INDEX(Table,MATCH('Classwork 5'!B4632,'5b'!$B$4:$B$904,0),4)</f>
        <v>3</v>
      </c>
      <c r="G4632" s="23">
        <v>5</v>
      </c>
      <c r="H4632" s="24">
        <v>7066</v>
      </c>
    </row>
    <row r="4633" spans="2:8" x14ac:dyDescent="0.3">
      <c r="B4633" s="22">
        <v>1000752</v>
      </c>
      <c r="C4633" s="23" t="s">
        <v>3636</v>
      </c>
      <c r="D4633" s="23" t="str">
        <f>VLOOKUP(B4633,'5b'!$B$4:$E$904,2,FALSE)</f>
        <v>F</v>
      </c>
      <c r="E4633" s="23" t="str">
        <f>INDEX(Table,MATCH('Classwork 5'!B4633,'5b'!$B$4:$B$904,0),3)</f>
        <v>26-35</v>
      </c>
      <c r="F4633" s="23">
        <f>INDEX(Table,MATCH('Classwork 5'!B4633,'5b'!$B$4:$B$904,0),4)</f>
        <v>3</v>
      </c>
      <c r="G4633" s="23">
        <v>10</v>
      </c>
      <c r="H4633" s="24">
        <v>18741</v>
      </c>
    </row>
    <row r="4634" spans="2:8" x14ac:dyDescent="0.3">
      <c r="B4634" s="22">
        <v>1000752</v>
      </c>
      <c r="C4634" s="23" t="s">
        <v>2915</v>
      </c>
      <c r="D4634" s="23" t="str">
        <f>VLOOKUP(B4634,'5b'!$B$4:$E$904,2,FALSE)</f>
        <v>F</v>
      </c>
      <c r="E4634" s="23" t="str">
        <f>INDEX(Table,MATCH('Classwork 5'!B4634,'5b'!$B$4:$B$904,0),3)</f>
        <v>26-35</v>
      </c>
      <c r="F4634" s="23">
        <f>INDEX(Table,MATCH('Classwork 5'!B4634,'5b'!$B$4:$B$904,0),4)</f>
        <v>3</v>
      </c>
      <c r="G4634" s="23">
        <v>12</v>
      </c>
      <c r="H4634" s="24">
        <v>1404</v>
      </c>
    </row>
    <row r="4635" spans="2:8" x14ac:dyDescent="0.3">
      <c r="B4635" s="22">
        <v>1000752</v>
      </c>
      <c r="C4635" s="23" t="s">
        <v>2897</v>
      </c>
      <c r="D4635" s="23" t="str">
        <f>VLOOKUP(B4635,'5b'!$B$4:$E$904,2,FALSE)</f>
        <v>F</v>
      </c>
      <c r="E4635" s="23" t="str">
        <f>INDEX(Table,MATCH('Classwork 5'!B4635,'5b'!$B$4:$B$904,0),3)</f>
        <v>26-35</v>
      </c>
      <c r="F4635" s="23">
        <f>INDEX(Table,MATCH('Classwork 5'!B4635,'5b'!$B$4:$B$904,0),4)</f>
        <v>3</v>
      </c>
      <c r="G4635" s="23">
        <v>1</v>
      </c>
      <c r="H4635" s="24">
        <v>7807</v>
      </c>
    </row>
    <row r="4636" spans="2:8" x14ac:dyDescent="0.3">
      <c r="B4636" s="22">
        <v>1000752</v>
      </c>
      <c r="C4636" s="23" t="s">
        <v>2489</v>
      </c>
      <c r="D4636" s="23" t="str">
        <f>VLOOKUP(B4636,'5b'!$B$4:$E$904,2,FALSE)</f>
        <v>F</v>
      </c>
      <c r="E4636" s="23" t="str">
        <f>INDEX(Table,MATCH('Classwork 5'!B4636,'5b'!$B$4:$B$904,0),3)</f>
        <v>26-35</v>
      </c>
      <c r="F4636" s="23">
        <f>INDEX(Table,MATCH('Classwork 5'!B4636,'5b'!$B$4:$B$904,0),4)</f>
        <v>3</v>
      </c>
      <c r="G4636" s="23">
        <v>11</v>
      </c>
      <c r="H4636" s="24">
        <v>3178</v>
      </c>
    </row>
    <row r="4637" spans="2:8" x14ac:dyDescent="0.3">
      <c r="B4637" s="22">
        <v>1000752</v>
      </c>
      <c r="C4637" s="23" t="s">
        <v>3637</v>
      </c>
      <c r="D4637" s="23" t="str">
        <f>VLOOKUP(B4637,'5b'!$B$4:$E$904,2,FALSE)</f>
        <v>F</v>
      </c>
      <c r="E4637" s="23" t="str">
        <f>INDEX(Table,MATCH('Classwork 5'!B4637,'5b'!$B$4:$B$904,0),3)</f>
        <v>26-35</v>
      </c>
      <c r="F4637" s="23">
        <f>INDEX(Table,MATCH('Classwork 5'!B4637,'5b'!$B$4:$B$904,0),4)</f>
        <v>3</v>
      </c>
      <c r="G4637" s="23">
        <v>5</v>
      </c>
      <c r="H4637" s="24">
        <v>1843</v>
      </c>
    </row>
    <row r="4638" spans="2:8" x14ac:dyDescent="0.3">
      <c r="B4638" s="22">
        <v>1000752</v>
      </c>
      <c r="C4638" s="23" t="s">
        <v>2887</v>
      </c>
      <c r="D4638" s="23" t="str">
        <f>VLOOKUP(B4638,'5b'!$B$4:$E$904,2,FALSE)</f>
        <v>F</v>
      </c>
      <c r="E4638" s="23" t="str">
        <f>INDEX(Table,MATCH('Classwork 5'!B4638,'5b'!$B$4:$B$904,0),3)</f>
        <v>26-35</v>
      </c>
      <c r="F4638" s="23">
        <f>INDEX(Table,MATCH('Classwork 5'!B4638,'5b'!$B$4:$B$904,0),4)</f>
        <v>3</v>
      </c>
      <c r="G4638" s="23">
        <v>8</v>
      </c>
      <c r="H4638" s="24">
        <v>4131</v>
      </c>
    </row>
    <row r="4639" spans="2:8" x14ac:dyDescent="0.3">
      <c r="B4639" s="22">
        <v>1000752</v>
      </c>
      <c r="C4639" s="23" t="s">
        <v>2666</v>
      </c>
      <c r="D4639" s="23" t="str">
        <f>VLOOKUP(B4639,'5b'!$B$4:$E$904,2,FALSE)</f>
        <v>F</v>
      </c>
      <c r="E4639" s="23" t="str">
        <f>INDEX(Table,MATCH('Classwork 5'!B4639,'5b'!$B$4:$B$904,0),3)</f>
        <v>26-35</v>
      </c>
      <c r="F4639" s="23">
        <f>INDEX(Table,MATCH('Classwork 5'!B4639,'5b'!$B$4:$B$904,0),4)</f>
        <v>3</v>
      </c>
      <c r="G4639" s="23">
        <v>5</v>
      </c>
      <c r="H4639" s="24">
        <v>1735</v>
      </c>
    </row>
    <row r="4640" spans="2:8" x14ac:dyDescent="0.3">
      <c r="B4640" s="22">
        <v>1000752</v>
      </c>
      <c r="C4640" s="23" t="s">
        <v>2038</v>
      </c>
      <c r="D4640" s="23" t="str">
        <f>VLOOKUP(B4640,'5b'!$B$4:$E$904,2,FALSE)</f>
        <v>F</v>
      </c>
      <c r="E4640" s="23" t="str">
        <f>INDEX(Table,MATCH('Classwork 5'!B4640,'5b'!$B$4:$B$904,0),3)</f>
        <v>26-35</v>
      </c>
      <c r="F4640" s="23">
        <f>INDEX(Table,MATCH('Classwork 5'!B4640,'5b'!$B$4:$B$904,0),4)</f>
        <v>3</v>
      </c>
      <c r="G4640" s="23">
        <v>1</v>
      </c>
      <c r="H4640" s="24">
        <v>3930</v>
      </c>
    </row>
    <row r="4641" spans="2:8" x14ac:dyDescent="0.3">
      <c r="B4641" s="22">
        <v>1000752</v>
      </c>
      <c r="C4641" s="23" t="s">
        <v>1960</v>
      </c>
      <c r="D4641" s="23" t="str">
        <f>VLOOKUP(B4641,'5b'!$B$4:$E$904,2,FALSE)</f>
        <v>F</v>
      </c>
      <c r="E4641" s="23" t="str">
        <f>INDEX(Table,MATCH('Classwork 5'!B4641,'5b'!$B$4:$B$904,0),3)</f>
        <v>26-35</v>
      </c>
      <c r="F4641" s="23">
        <f>INDEX(Table,MATCH('Classwork 5'!B4641,'5b'!$B$4:$B$904,0),4)</f>
        <v>3</v>
      </c>
      <c r="G4641" s="23">
        <v>6</v>
      </c>
      <c r="H4641" s="24">
        <v>8265</v>
      </c>
    </row>
    <row r="4642" spans="2:8" x14ac:dyDescent="0.3">
      <c r="B4642" s="22">
        <v>1000752</v>
      </c>
      <c r="C4642" s="23" t="s">
        <v>2763</v>
      </c>
      <c r="D4642" s="23" t="str">
        <f>VLOOKUP(B4642,'5b'!$B$4:$E$904,2,FALSE)</f>
        <v>F</v>
      </c>
      <c r="E4642" s="23" t="str">
        <f>INDEX(Table,MATCH('Classwork 5'!B4642,'5b'!$B$4:$B$904,0),3)</f>
        <v>26-35</v>
      </c>
      <c r="F4642" s="23">
        <f>INDEX(Table,MATCH('Classwork 5'!B4642,'5b'!$B$4:$B$904,0),4)</f>
        <v>3</v>
      </c>
      <c r="G4642" s="23">
        <v>8</v>
      </c>
      <c r="H4642" s="24">
        <v>4189</v>
      </c>
    </row>
    <row r="4643" spans="2:8" x14ac:dyDescent="0.3">
      <c r="B4643" s="22">
        <v>1000752</v>
      </c>
      <c r="C4643" s="23" t="s">
        <v>3638</v>
      </c>
      <c r="D4643" s="23" t="str">
        <f>VLOOKUP(B4643,'5b'!$B$4:$E$904,2,FALSE)</f>
        <v>F</v>
      </c>
      <c r="E4643" s="23" t="str">
        <f>INDEX(Table,MATCH('Classwork 5'!B4643,'5b'!$B$4:$B$904,0),3)</f>
        <v>26-35</v>
      </c>
      <c r="F4643" s="23">
        <f>INDEX(Table,MATCH('Classwork 5'!B4643,'5b'!$B$4:$B$904,0),4)</f>
        <v>3</v>
      </c>
      <c r="G4643" s="23">
        <v>8</v>
      </c>
      <c r="H4643" s="24">
        <v>6021</v>
      </c>
    </row>
    <row r="4644" spans="2:8" x14ac:dyDescent="0.3">
      <c r="B4644" s="22">
        <v>1000752</v>
      </c>
      <c r="C4644" s="23" t="s">
        <v>3273</v>
      </c>
      <c r="D4644" s="23" t="str">
        <f>VLOOKUP(B4644,'5b'!$B$4:$E$904,2,FALSE)</f>
        <v>F</v>
      </c>
      <c r="E4644" s="23" t="str">
        <f>INDEX(Table,MATCH('Classwork 5'!B4644,'5b'!$B$4:$B$904,0),3)</f>
        <v>26-35</v>
      </c>
      <c r="F4644" s="23">
        <f>INDEX(Table,MATCH('Classwork 5'!B4644,'5b'!$B$4:$B$904,0),4)</f>
        <v>3</v>
      </c>
      <c r="G4644" s="23">
        <v>8</v>
      </c>
      <c r="H4644" s="24">
        <v>3885</v>
      </c>
    </row>
    <row r="4645" spans="2:8" x14ac:dyDescent="0.3">
      <c r="B4645" s="22">
        <v>1000752</v>
      </c>
      <c r="C4645" s="23" t="s">
        <v>2153</v>
      </c>
      <c r="D4645" s="23" t="str">
        <f>VLOOKUP(B4645,'5b'!$B$4:$E$904,2,FALSE)</f>
        <v>F</v>
      </c>
      <c r="E4645" s="23" t="str">
        <f>INDEX(Table,MATCH('Classwork 5'!B4645,'5b'!$B$4:$B$904,0),3)</f>
        <v>26-35</v>
      </c>
      <c r="F4645" s="23">
        <f>INDEX(Table,MATCH('Classwork 5'!B4645,'5b'!$B$4:$B$904,0),4)</f>
        <v>3</v>
      </c>
      <c r="G4645" s="23">
        <v>8</v>
      </c>
      <c r="H4645" s="24">
        <v>6001</v>
      </c>
    </row>
    <row r="4646" spans="2:8" x14ac:dyDescent="0.3">
      <c r="B4646" s="22">
        <v>1000752</v>
      </c>
      <c r="C4646" s="23" t="s">
        <v>2345</v>
      </c>
      <c r="D4646" s="23" t="str">
        <f>VLOOKUP(B4646,'5b'!$B$4:$E$904,2,FALSE)</f>
        <v>F</v>
      </c>
      <c r="E4646" s="23" t="str">
        <f>INDEX(Table,MATCH('Classwork 5'!B4646,'5b'!$B$4:$B$904,0),3)</f>
        <v>26-35</v>
      </c>
      <c r="F4646" s="23">
        <f>INDEX(Table,MATCH('Classwork 5'!B4646,'5b'!$B$4:$B$904,0),4)</f>
        <v>3</v>
      </c>
      <c r="G4646" s="23">
        <v>5</v>
      </c>
      <c r="H4646" s="24">
        <v>8770</v>
      </c>
    </row>
    <row r="4647" spans="2:8" x14ac:dyDescent="0.3">
      <c r="B4647" s="22">
        <v>1000752</v>
      </c>
      <c r="C4647" s="23" t="s">
        <v>3639</v>
      </c>
      <c r="D4647" s="23" t="str">
        <f>VLOOKUP(B4647,'5b'!$B$4:$E$904,2,FALSE)</f>
        <v>F</v>
      </c>
      <c r="E4647" s="23" t="str">
        <f>INDEX(Table,MATCH('Classwork 5'!B4647,'5b'!$B$4:$B$904,0),3)</f>
        <v>26-35</v>
      </c>
      <c r="F4647" s="23">
        <f>INDEX(Table,MATCH('Classwork 5'!B4647,'5b'!$B$4:$B$904,0),4)</f>
        <v>3</v>
      </c>
      <c r="G4647" s="23">
        <v>8</v>
      </c>
      <c r="H4647" s="24">
        <v>6166</v>
      </c>
    </row>
    <row r="4648" spans="2:8" x14ac:dyDescent="0.3">
      <c r="B4648" s="22">
        <v>1000752</v>
      </c>
      <c r="C4648" s="23" t="s">
        <v>3640</v>
      </c>
      <c r="D4648" s="23" t="str">
        <f>VLOOKUP(B4648,'5b'!$B$4:$E$904,2,FALSE)</f>
        <v>F</v>
      </c>
      <c r="E4648" s="23" t="str">
        <f>INDEX(Table,MATCH('Classwork 5'!B4648,'5b'!$B$4:$B$904,0),3)</f>
        <v>26-35</v>
      </c>
      <c r="F4648" s="23">
        <f>INDEX(Table,MATCH('Classwork 5'!B4648,'5b'!$B$4:$B$904,0),4)</f>
        <v>3</v>
      </c>
      <c r="G4648" s="23">
        <v>1</v>
      </c>
      <c r="H4648" s="24">
        <v>8220</v>
      </c>
    </row>
    <row r="4649" spans="2:8" x14ac:dyDescent="0.3">
      <c r="B4649" s="22">
        <v>1000752</v>
      </c>
      <c r="C4649" s="23" t="s">
        <v>3549</v>
      </c>
      <c r="D4649" s="23" t="str">
        <f>VLOOKUP(B4649,'5b'!$B$4:$E$904,2,FALSE)</f>
        <v>F</v>
      </c>
      <c r="E4649" s="23" t="str">
        <f>INDEX(Table,MATCH('Classwork 5'!B4649,'5b'!$B$4:$B$904,0),3)</f>
        <v>26-35</v>
      </c>
      <c r="F4649" s="23">
        <f>INDEX(Table,MATCH('Classwork 5'!B4649,'5b'!$B$4:$B$904,0),4)</f>
        <v>3</v>
      </c>
      <c r="G4649" s="23">
        <v>5</v>
      </c>
      <c r="H4649" s="24">
        <v>6885</v>
      </c>
    </row>
    <row r="4650" spans="2:8" x14ac:dyDescent="0.3">
      <c r="B4650" s="22">
        <v>1000752</v>
      </c>
      <c r="C4650" s="23" t="s">
        <v>1965</v>
      </c>
      <c r="D4650" s="23" t="str">
        <f>VLOOKUP(B4650,'5b'!$B$4:$E$904,2,FALSE)</f>
        <v>F</v>
      </c>
      <c r="E4650" s="23" t="str">
        <f>INDEX(Table,MATCH('Classwork 5'!B4650,'5b'!$B$4:$B$904,0),3)</f>
        <v>26-35</v>
      </c>
      <c r="F4650" s="23">
        <f>INDEX(Table,MATCH('Classwork 5'!B4650,'5b'!$B$4:$B$904,0),4)</f>
        <v>3</v>
      </c>
      <c r="G4650" s="23">
        <v>5</v>
      </c>
      <c r="H4650" s="24">
        <v>7103</v>
      </c>
    </row>
    <row r="4651" spans="2:8" x14ac:dyDescent="0.3">
      <c r="B4651" s="22">
        <v>1000753</v>
      </c>
      <c r="C4651" s="23" t="s">
        <v>2632</v>
      </c>
      <c r="D4651" s="23" t="str">
        <f>VLOOKUP(B4651,'5b'!$B$4:$E$904,2,FALSE)</f>
        <v>M</v>
      </c>
      <c r="E4651" s="23" t="str">
        <f>INDEX(Table,MATCH('Classwork 5'!B4651,'5b'!$B$4:$B$904,0),3)</f>
        <v>0-17</v>
      </c>
      <c r="F4651" s="23">
        <f>INDEX(Table,MATCH('Classwork 5'!B4651,'5b'!$B$4:$B$904,0),4)</f>
        <v>10</v>
      </c>
      <c r="G4651" s="23">
        <v>1</v>
      </c>
      <c r="H4651" s="24">
        <v>12077</v>
      </c>
    </row>
    <row r="4652" spans="2:8" x14ac:dyDescent="0.3">
      <c r="B4652" s="22">
        <v>1000753</v>
      </c>
      <c r="C4652" s="23" t="s">
        <v>2646</v>
      </c>
      <c r="D4652" s="23" t="str">
        <f>VLOOKUP(B4652,'5b'!$B$4:$E$904,2,FALSE)</f>
        <v>M</v>
      </c>
      <c r="E4652" s="23" t="str">
        <f>INDEX(Table,MATCH('Classwork 5'!B4652,'5b'!$B$4:$B$904,0),3)</f>
        <v>0-17</v>
      </c>
      <c r="F4652" s="23">
        <f>INDEX(Table,MATCH('Classwork 5'!B4652,'5b'!$B$4:$B$904,0),4)</f>
        <v>10</v>
      </c>
      <c r="G4652" s="23">
        <v>1</v>
      </c>
      <c r="H4652" s="24">
        <v>15363</v>
      </c>
    </row>
    <row r="4653" spans="2:8" x14ac:dyDescent="0.3">
      <c r="B4653" s="22">
        <v>1000753</v>
      </c>
      <c r="C4653" s="23" t="s">
        <v>2716</v>
      </c>
      <c r="D4653" s="23" t="str">
        <f>VLOOKUP(B4653,'5b'!$B$4:$E$904,2,FALSE)</f>
        <v>M</v>
      </c>
      <c r="E4653" s="23" t="str">
        <f>INDEX(Table,MATCH('Classwork 5'!B4653,'5b'!$B$4:$B$904,0),3)</f>
        <v>0-17</v>
      </c>
      <c r="F4653" s="23">
        <f>INDEX(Table,MATCH('Classwork 5'!B4653,'5b'!$B$4:$B$904,0),4)</f>
        <v>10</v>
      </c>
      <c r="G4653" s="23">
        <v>3</v>
      </c>
      <c r="H4653" s="24">
        <v>10861</v>
      </c>
    </row>
    <row r="4654" spans="2:8" x14ac:dyDescent="0.3">
      <c r="B4654" s="22">
        <v>1000753</v>
      </c>
      <c r="C4654" s="23" t="s">
        <v>3115</v>
      </c>
      <c r="D4654" s="23" t="str">
        <f>VLOOKUP(B4654,'5b'!$B$4:$E$904,2,FALSE)</f>
        <v>M</v>
      </c>
      <c r="E4654" s="23" t="str">
        <f>INDEX(Table,MATCH('Classwork 5'!B4654,'5b'!$B$4:$B$904,0),3)</f>
        <v>0-17</v>
      </c>
      <c r="F4654" s="23">
        <f>INDEX(Table,MATCH('Classwork 5'!B4654,'5b'!$B$4:$B$904,0),4)</f>
        <v>10</v>
      </c>
      <c r="G4654" s="23">
        <v>5</v>
      </c>
      <c r="H4654" s="24">
        <v>7044</v>
      </c>
    </row>
    <row r="4655" spans="2:8" x14ac:dyDescent="0.3">
      <c r="B4655" s="22">
        <v>1000753</v>
      </c>
      <c r="C4655" s="23" t="s">
        <v>2785</v>
      </c>
      <c r="D4655" s="23" t="str">
        <f>VLOOKUP(B4655,'5b'!$B$4:$E$904,2,FALSE)</f>
        <v>M</v>
      </c>
      <c r="E4655" s="23" t="str">
        <f>INDEX(Table,MATCH('Classwork 5'!B4655,'5b'!$B$4:$B$904,0),3)</f>
        <v>0-17</v>
      </c>
      <c r="F4655" s="23">
        <f>INDEX(Table,MATCH('Classwork 5'!B4655,'5b'!$B$4:$B$904,0),4)</f>
        <v>10</v>
      </c>
      <c r="G4655" s="23">
        <v>1</v>
      </c>
      <c r="H4655" s="24">
        <v>11497</v>
      </c>
    </row>
    <row r="4656" spans="2:8" x14ac:dyDescent="0.3">
      <c r="B4656" s="22">
        <v>1000753</v>
      </c>
      <c r="C4656" s="23" t="s">
        <v>2156</v>
      </c>
      <c r="D4656" s="23" t="str">
        <f>VLOOKUP(B4656,'5b'!$B$4:$E$904,2,FALSE)</f>
        <v>M</v>
      </c>
      <c r="E4656" s="23" t="str">
        <f>INDEX(Table,MATCH('Classwork 5'!B4656,'5b'!$B$4:$B$904,0),3)</f>
        <v>0-17</v>
      </c>
      <c r="F4656" s="23">
        <f>INDEX(Table,MATCH('Classwork 5'!B4656,'5b'!$B$4:$B$904,0),4)</f>
        <v>10</v>
      </c>
      <c r="G4656" s="23">
        <v>16</v>
      </c>
      <c r="H4656" s="24">
        <v>20671</v>
      </c>
    </row>
    <row r="4657" spans="2:8" x14ac:dyDescent="0.3">
      <c r="B4657" s="22">
        <v>1000753</v>
      </c>
      <c r="C4657" s="23" t="s">
        <v>1945</v>
      </c>
      <c r="D4657" s="23" t="str">
        <f>VLOOKUP(B4657,'5b'!$B$4:$E$904,2,FALSE)</f>
        <v>M</v>
      </c>
      <c r="E4657" s="23" t="str">
        <f>INDEX(Table,MATCH('Classwork 5'!B4657,'5b'!$B$4:$B$904,0),3)</f>
        <v>0-17</v>
      </c>
      <c r="F4657" s="23">
        <f>INDEX(Table,MATCH('Classwork 5'!B4657,'5b'!$B$4:$B$904,0),4)</f>
        <v>10</v>
      </c>
      <c r="G4657" s="23">
        <v>5</v>
      </c>
      <c r="H4657" s="24">
        <v>6930</v>
      </c>
    </row>
    <row r="4658" spans="2:8" x14ac:dyDescent="0.3">
      <c r="B4658" s="22">
        <v>1000753</v>
      </c>
      <c r="C4658" s="23" t="s">
        <v>3118</v>
      </c>
      <c r="D4658" s="23" t="str">
        <f>VLOOKUP(B4658,'5b'!$B$4:$E$904,2,FALSE)</f>
        <v>M</v>
      </c>
      <c r="E4658" s="23" t="str">
        <f>INDEX(Table,MATCH('Classwork 5'!B4658,'5b'!$B$4:$B$904,0),3)</f>
        <v>0-17</v>
      </c>
      <c r="F4658" s="23">
        <f>INDEX(Table,MATCH('Classwork 5'!B4658,'5b'!$B$4:$B$904,0),4)</f>
        <v>10</v>
      </c>
      <c r="G4658" s="23">
        <v>11</v>
      </c>
      <c r="H4658" s="24">
        <v>6103</v>
      </c>
    </row>
    <row r="4659" spans="2:8" x14ac:dyDescent="0.3">
      <c r="B4659" s="22">
        <v>1000753</v>
      </c>
      <c r="C4659" s="23" t="s">
        <v>3641</v>
      </c>
      <c r="D4659" s="23" t="str">
        <f>VLOOKUP(B4659,'5b'!$B$4:$E$904,2,FALSE)</f>
        <v>M</v>
      </c>
      <c r="E4659" s="23" t="str">
        <f>INDEX(Table,MATCH('Classwork 5'!B4659,'5b'!$B$4:$B$904,0),3)</f>
        <v>0-17</v>
      </c>
      <c r="F4659" s="23">
        <f>INDEX(Table,MATCH('Classwork 5'!B4659,'5b'!$B$4:$B$904,0),4)</f>
        <v>10</v>
      </c>
      <c r="G4659" s="23">
        <v>1</v>
      </c>
      <c r="H4659" s="24">
        <v>11979</v>
      </c>
    </row>
    <row r="4660" spans="2:8" x14ac:dyDescent="0.3">
      <c r="B4660" s="22">
        <v>1000753</v>
      </c>
      <c r="C4660" s="23" t="s">
        <v>1944</v>
      </c>
      <c r="D4660" s="23" t="str">
        <f>VLOOKUP(B4660,'5b'!$B$4:$E$904,2,FALSE)</f>
        <v>M</v>
      </c>
      <c r="E4660" s="23" t="str">
        <f>INDEX(Table,MATCH('Classwork 5'!B4660,'5b'!$B$4:$B$904,0),3)</f>
        <v>0-17</v>
      </c>
      <c r="F4660" s="23">
        <f>INDEX(Table,MATCH('Classwork 5'!B4660,'5b'!$B$4:$B$904,0),4)</f>
        <v>10</v>
      </c>
      <c r="G4660" s="23">
        <v>8</v>
      </c>
      <c r="H4660" s="24">
        <v>9866</v>
      </c>
    </row>
    <row r="4661" spans="2:8" x14ac:dyDescent="0.3">
      <c r="B4661" s="22">
        <v>1000754</v>
      </c>
      <c r="C4661" s="23" t="s">
        <v>2812</v>
      </c>
      <c r="D4661" s="23" t="str">
        <f>VLOOKUP(B4661,'5b'!$B$4:$E$904,2,FALSE)</f>
        <v>M</v>
      </c>
      <c r="E4661" s="23" t="str">
        <f>INDEX(Table,MATCH('Classwork 5'!B4661,'5b'!$B$4:$B$904,0),3)</f>
        <v>36-45</v>
      </c>
      <c r="F4661" s="23">
        <f>INDEX(Table,MATCH('Classwork 5'!B4661,'5b'!$B$4:$B$904,0),4)</f>
        <v>7</v>
      </c>
      <c r="G4661" s="23">
        <v>1</v>
      </c>
      <c r="H4661" s="24">
        <v>11511</v>
      </c>
    </row>
    <row r="4662" spans="2:8" x14ac:dyDescent="0.3">
      <c r="B4662" s="22">
        <v>1000754</v>
      </c>
      <c r="C4662" s="23" t="s">
        <v>3642</v>
      </c>
      <c r="D4662" s="23" t="str">
        <f>VLOOKUP(B4662,'5b'!$B$4:$E$904,2,FALSE)</f>
        <v>M</v>
      </c>
      <c r="E4662" s="23" t="str">
        <f>INDEX(Table,MATCH('Classwork 5'!B4662,'5b'!$B$4:$B$904,0),3)</f>
        <v>36-45</v>
      </c>
      <c r="F4662" s="23">
        <f>INDEX(Table,MATCH('Classwork 5'!B4662,'5b'!$B$4:$B$904,0),4)</f>
        <v>7</v>
      </c>
      <c r="G4662" s="23">
        <v>5</v>
      </c>
      <c r="H4662" s="24">
        <v>3602</v>
      </c>
    </row>
    <row r="4663" spans="2:8" x14ac:dyDescent="0.3">
      <c r="B4663" s="22">
        <v>1000754</v>
      </c>
      <c r="C4663" s="23" t="s">
        <v>3273</v>
      </c>
      <c r="D4663" s="23" t="str">
        <f>VLOOKUP(B4663,'5b'!$B$4:$E$904,2,FALSE)</f>
        <v>M</v>
      </c>
      <c r="E4663" s="23" t="str">
        <f>INDEX(Table,MATCH('Classwork 5'!B4663,'5b'!$B$4:$B$904,0),3)</f>
        <v>36-45</v>
      </c>
      <c r="F4663" s="23">
        <f>INDEX(Table,MATCH('Classwork 5'!B4663,'5b'!$B$4:$B$904,0),4)</f>
        <v>7</v>
      </c>
      <c r="G4663" s="23">
        <v>8</v>
      </c>
      <c r="H4663" s="24">
        <v>5963</v>
      </c>
    </row>
    <row r="4664" spans="2:8" x14ac:dyDescent="0.3">
      <c r="B4664" s="22">
        <v>1000754</v>
      </c>
      <c r="C4664" s="23" t="s">
        <v>2462</v>
      </c>
      <c r="D4664" s="23" t="str">
        <f>VLOOKUP(B4664,'5b'!$B$4:$E$904,2,FALSE)</f>
        <v>M</v>
      </c>
      <c r="E4664" s="23" t="str">
        <f>INDEX(Table,MATCH('Classwork 5'!B4664,'5b'!$B$4:$B$904,0),3)</f>
        <v>36-45</v>
      </c>
      <c r="F4664" s="23">
        <f>INDEX(Table,MATCH('Classwork 5'!B4664,'5b'!$B$4:$B$904,0),4)</f>
        <v>7</v>
      </c>
      <c r="G4664" s="23">
        <v>2</v>
      </c>
      <c r="H4664" s="24">
        <v>9886</v>
      </c>
    </row>
    <row r="4665" spans="2:8" x14ac:dyDescent="0.3">
      <c r="B4665" s="22">
        <v>1000754</v>
      </c>
      <c r="C4665" s="23" t="s">
        <v>3020</v>
      </c>
      <c r="D4665" s="23" t="str">
        <f>VLOOKUP(B4665,'5b'!$B$4:$E$904,2,FALSE)</f>
        <v>M</v>
      </c>
      <c r="E4665" s="23" t="str">
        <f>INDEX(Table,MATCH('Classwork 5'!B4665,'5b'!$B$4:$B$904,0),3)</f>
        <v>36-45</v>
      </c>
      <c r="F4665" s="23">
        <f>INDEX(Table,MATCH('Classwork 5'!B4665,'5b'!$B$4:$B$904,0),4)</f>
        <v>7</v>
      </c>
      <c r="G4665" s="23">
        <v>1</v>
      </c>
      <c r="H4665" s="24">
        <v>11445</v>
      </c>
    </row>
    <row r="4666" spans="2:8" x14ac:dyDescent="0.3">
      <c r="B4666" s="22">
        <v>1000754</v>
      </c>
      <c r="C4666" s="23" t="s">
        <v>3638</v>
      </c>
      <c r="D4666" s="23" t="str">
        <f>VLOOKUP(B4666,'5b'!$B$4:$E$904,2,FALSE)</f>
        <v>M</v>
      </c>
      <c r="E4666" s="23" t="str">
        <f>INDEX(Table,MATCH('Classwork 5'!B4666,'5b'!$B$4:$B$904,0),3)</f>
        <v>36-45</v>
      </c>
      <c r="F4666" s="23">
        <f>INDEX(Table,MATCH('Classwork 5'!B4666,'5b'!$B$4:$B$904,0),4)</f>
        <v>7</v>
      </c>
      <c r="G4666" s="23">
        <v>8</v>
      </c>
      <c r="H4666" s="24">
        <v>6069</v>
      </c>
    </row>
    <row r="4667" spans="2:8" x14ac:dyDescent="0.3">
      <c r="B4667" s="22">
        <v>1000754</v>
      </c>
      <c r="C4667" s="23" t="s">
        <v>2308</v>
      </c>
      <c r="D4667" s="23" t="str">
        <f>VLOOKUP(B4667,'5b'!$B$4:$E$904,2,FALSE)</f>
        <v>M</v>
      </c>
      <c r="E4667" s="23" t="str">
        <f>INDEX(Table,MATCH('Classwork 5'!B4667,'5b'!$B$4:$B$904,0),3)</f>
        <v>36-45</v>
      </c>
      <c r="F4667" s="23">
        <f>INDEX(Table,MATCH('Classwork 5'!B4667,'5b'!$B$4:$B$904,0),4)</f>
        <v>7</v>
      </c>
      <c r="G4667" s="23">
        <v>4</v>
      </c>
      <c r="H4667" s="24">
        <v>2106</v>
      </c>
    </row>
    <row r="4668" spans="2:8" x14ac:dyDescent="0.3">
      <c r="B4668" s="22">
        <v>1000754</v>
      </c>
      <c r="C4668" s="23" t="s">
        <v>2432</v>
      </c>
      <c r="D4668" s="23" t="str">
        <f>VLOOKUP(B4668,'5b'!$B$4:$E$904,2,FALSE)</f>
        <v>M</v>
      </c>
      <c r="E4668" s="23" t="str">
        <f>INDEX(Table,MATCH('Classwork 5'!B4668,'5b'!$B$4:$B$904,0),3)</f>
        <v>36-45</v>
      </c>
      <c r="F4668" s="23">
        <f>INDEX(Table,MATCH('Classwork 5'!B4668,'5b'!$B$4:$B$904,0),4)</f>
        <v>7</v>
      </c>
      <c r="G4668" s="23">
        <v>5</v>
      </c>
      <c r="H4668" s="24">
        <v>7155</v>
      </c>
    </row>
    <row r="4669" spans="2:8" x14ac:dyDescent="0.3">
      <c r="B4669" s="22">
        <v>1000754</v>
      </c>
      <c r="C4669" s="23" t="s">
        <v>3643</v>
      </c>
      <c r="D4669" s="23" t="str">
        <f>VLOOKUP(B4669,'5b'!$B$4:$E$904,2,FALSE)</f>
        <v>M</v>
      </c>
      <c r="E4669" s="23" t="str">
        <f>INDEX(Table,MATCH('Classwork 5'!B4669,'5b'!$B$4:$B$904,0),3)</f>
        <v>36-45</v>
      </c>
      <c r="F4669" s="23">
        <f>INDEX(Table,MATCH('Classwork 5'!B4669,'5b'!$B$4:$B$904,0),4)</f>
        <v>7</v>
      </c>
      <c r="G4669" s="23">
        <v>1</v>
      </c>
      <c r="H4669" s="24">
        <v>19632</v>
      </c>
    </row>
    <row r="4670" spans="2:8" x14ac:dyDescent="0.3">
      <c r="B4670" s="22">
        <v>1000755</v>
      </c>
      <c r="C4670" s="23" t="s">
        <v>1987</v>
      </c>
      <c r="D4670" s="23" t="str">
        <f>VLOOKUP(B4670,'5b'!$B$4:$E$904,2,FALSE)</f>
        <v>F</v>
      </c>
      <c r="E4670" s="23" t="str">
        <f>INDEX(Table,MATCH('Classwork 5'!B4670,'5b'!$B$4:$B$904,0),3)</f>
        <v>36-45</v>
      </c>
      <c r="F4670" s="23">
        <f>INDEX(Table,MATCH('Classwork 5'!B4670,'5b'!$B$4:$B$904,0),4)</f>
        <v>0</v>
      </c>
      <c r="G4670" s="23">
        <v>8</v>
      </c>
      <c r="H4670" s="24">
        <v>7854</v>
      </c>
    </row>
    <row r="4671" spans="2:8" x14ac:dyDescent="0.3">
      <c r="B4671" s="22">
        <v>1000755</v>
      </c>
      <c r="C4671" s="23" t="s">
        <v>2549</v>
      </c>
      <c r="D4671" s="23" t="str">
        <f>VLOOKUP(B4671,'5b'!$B$4:$E$904,2,FALSE)</f>
        <v>F</v>
      </c>
      <c r="E4671" s="23" t="str">
        <f>INDEX(Table,MATCH('Classwork 5'!B4671,'5b'!$B$4:$B$904,0),3)</f>
        <v>36-45</v>
      </c>
      <c r="F4671" s="23">
        <f>INDEX(Table,MATCH('Classwork 5'!B4671,'5b'!$B$4:$B$904,0),4)</f>
        <v>0</v>
      </c>
      <c r="G4671" s="23">
        <v>1</v>
      </c>
      <c r="H4671" s="24">
        <v>15593</v>
      </c>
    </row>
    <row r="4672" spans="2:8" x14ac:dyDescent="0.3">
      <c r="B4672" s="22">
        <v>1000755</v>
      </c>
      <c r="C4672" s="23" t="s">
        <v>2581</v>
      </c>
      <c r="D4672" s="23" t="str">
        <f>VLOOKUP(B4672,'5b'!$B$4:$E$904,2,FALSE)</f>
        <v>F</v>
      </c>
      <c r="E4672" s="23" t="str">
        <f>INDEX(Table,MATCH('Classwork 5'!B4672,'5b'!$B$4:$B$904,0),3)</f>
        <v>36-45</v>
      </c>
      <c r="F4672" s="23">
        <f>INDEX(Table,MATCH('Classwork 5'!B4672,'5b'!$B$4:$B$904,0),4)</f>
        <v>0</v>
      </c>
      <c r="G4672" s="23">
        <v>5</v>
      </c>
      <c r="H4672" s="24">
        <v>8589</v>
      </c>
    </row>
    <row r="4673" spans="2:8" x14ac:dyDescent="0.3">
      <c r="B4673" s="22">
        <v>1000755</v>
      </c>
      <c r="C4673" s="23" t="s">
        <v>2971</v>
      </c>
      <c r="D4673" s="23" t="str">
        <f>VLOOKUP(B4673,'5b'!$B$4:$E$904,2,FALSE)</f>
        <v>F</v>
      </c>
      <c r="E4673" s="23" t="str">
        <f>INDEX(Table,MATCH('Classwork 5'!B4673,'5b'!$B$4:$B$904,0),3)</f>
        <v>36-45</v>
      </c>
      <c r="F4673" s="23">
        <f>INDEX(Table,MATCH('Classwork 5'!B4673,'5b'!$B$4:$B$904,0),4)</f>
        <v>0</v>
      </c>
      <c r="G4673" s="23">
        <v>8</v>
      </c>
      <c r="H4673" s="24">
        <v>7802</v>
      </c>
    </row>
    <row r="4674" spans="2:8" x14ac:dyDescent="0.3">
      <c r="B4674" s="22">
        <v>1000755</v>
      </c>
      <c r="C4674" s="23" t="s">
        <v>2346</v>
      </c>
      <c r="D4674" s="23" t="str">
        <f>VLOOKUP(B4674,'5b'!$B$4:$E$904,2,FALSE)</f>
        <v>F</v>
      </c>
      <c r="E4674" s="23" t="str">
        <f>INDEX(Table,MATCH('Classwork 5'!B4674,'5b'!$B$4:$B$904,0),3)</f>
        <v>36-45</v>
      </c>
      <c r="F4674" s="23">
        <f>INDEX(Table,MATCH('Classwork 5'!B4674,'5b'!$B$4:$B$904,0),4)</f>
        <v>0</v>
      </c>
      <c r="G4674" s="23">
        <v>8</v>
      </c>
      <c r="H4674" s="24">
        <v>6187</v>
      </c>
    </row>
    <row r="4675" spans="2:8" x14ac:dyDescent="0.3">
      <c r="B4675" s="22">
        <v>1000756</v>
      </c>
      <c r="C4675" s="23" t="s">
        <v>2464</v>
      </c>
      <c r="D4675" s="23" t="str">
        <f>VLOOKUP(B4675,'5b'!$B$4:$E$904,2,FALSE)</f>
        <v>M</v>
      </c>
      <c r="E4675" s="23" t="str">
        <f>INDEX(Table,MATCH('Classwork 5'!B4675,'5b'!$B$4:$B$904,0),3)</f>
        <v>36-45</v>
      </c>
      <c r="F4675" s="23">
        <f>INDEX(Table,MATCH('Classwork 5'!B4675,'5b'!$B$4:$B$904,0),4)</f>
        <v>0</v>
      </c>
      <c r="G4675" s="23">
        <v>1</v>
      </c>
      <c r="H4675" s="24">
        <v>11985</v>
      </c>
    </row>
    <row r="4676" spans="2:8" x14ac:dyDescent="0.3">
      <c r="B4676" s="22">
        <v>1000757</v>
      </c>
      <c r="C4676" s="23" t="s">
        <v>2813</v>
      </c>
      <c r="D4676" s="23" t="str">
        <f>VLOOKUP(B4676,'5b'!$B$4:$E$904,2,FALSE)</f>
        <v>M</v>
      </c>
      <c r="E4676" s="23" t="str">
        <f>INDEX(Table,MATCH('Classwork 5'!B4676,'5b'!$B$4:$B$904,0),3)</f>
        <v>26-35</v>
      </c>
      <c r="F4676" s="23">
        <f>INDEX(Table,MATCH('Classwork 5'!B4676,'5b'!$B$4:$B$904,0),4)</f>
        <v>12</v>
      </c>
      <c r="G4676" s="23">
        <v>8</v>
      </c>
      <c r="H4676" s="24">
        <v>9736</v>
      </c>
    </row>
    <row r="4677" spans="2:8" x14ac:dyDescent="0.3">
      <c r="B4677" s="22">
        <v>1000757</v>
      </c>
      <c r="C4677" s="23" t="s">
        <v>3311</v>
      </c>
      <c r="D4677" s="23" t="str">
        <f>VLOOKUP(B4677,'5b'!$B$4:$E$904,2,FALSE)</f>
        <v>M</v>
      </c>
      <c r="E4677" s="23" t="str">
        <f>INDEX(Table,MATCH('Classwork 5'!B4677,'5b'!$B$4:$B$904,0),3)</f>
        <v>26-35</v>
      </c>
      <c r="F4677" s="23">
        <f>INDEX(Table,MATCH('Classwork 5'!B4677,'5b'!$B$4:$B$904,0),4)</f>
        <v>12</v>
      </c>
      <c r="G4677" s="23">
        <v>8</v>
      </c>
      <c r="H4677" s="24">
        <v>6090</v>
      </c>
    </row>
    <row r="4678" spans="2:8" x14ac:dyDescent="0.3">
      <c r="B4678" s="22">
        <v>1000757</v>
      </c>
      <c r="C4678" s="23" t="s">
        <v>2617</v>
      </c>
      <c r="D4678" s="23" t="str">
        <f>VLOOKUP(B4678,'5b'!$B$4:$E$904,2,FALSE)</f>
        <v>M</v>
      </c>
      <c r="E4678" s="23" t="str">
        <f>INDEX(Table,MATCH('Classwork 5'!B4678,'5b'!$B$4:$B$904,0),3)</f>
        <v>26-35</v>
      </c>
      <c r="F4678" s="23">
        <f>INDEX(Table,MATCH('Classwork 5'!B4678,'5b'!$B$4:$B$904,0),4)</f>
        <v>12</v>
      </c>
      <c r="G4678" s="23">
        <v>6</v>
      </c>
      <c r="H4678" s="24">
        <v>16087</v>
      </c>
    </row>
    <row r="4679" spans="2:8" x14ac:dyDescent="0.3">
      <c r="B4679" s="22">
        <v>1000757</v>
      </c>
      <c r="C4679" s="23" t="s">
        <v>2062</v>
      </c>
      <c r="D4679" s="23" t="str">
        <f>VLOOKUP(B4679,'5b'!$B$4:$E$904,2,FALSE)</f>
        <v>M</v>
      </c>
      <c r="E4679" s="23" t="str">
        <f>INDEX(Table,MATCH('Classwork 5'!B4679,'5b'!$B$4:$B$904,0),3)</f>
        <v>26-35</v>
      </c>
      <c r="F4679" s="23">
        <f>INDEX(Table,MATCH('Classwork 5'!B4679,'5b'!$B$4:$B$904,0),4)</f>
        <v>12</v>
      </c>
      <c r="G4679" s="23">
        <v>1</v>
      </c>
      <c r="H4679" s="24">
        <v>19396</v>
      </c>
    </row>
    <row r="4680" spans="2:8" x14ac:dyDescent="0.3">
      <c r="B4680" s="22">
        <v>1000757</v>
      </c>
      <c r="C4680" s="23" t="s">
        <v>2970</v>
      </c>
      <c r="D4680" s="23" t="str">
        <f>VLOOKUP(B4680,'5b'!$B$4:$E$904,2,FALSE)</f>
        <v>M</v>
      </c>
      <c r="E4680" s="23" t="str">
        <f>INDEX(Table,MATCH('Classwork 5'!B4680,'5b'!$B$4:$B$904,0),3)</f>
        <v>26-35</v>
      </c>
      <c r="F4680" s="23">
        <f>INDEX(Table,MATCH('Classwork 5'!B4680,'5b'!$B$4:$B$904,0),4)</f>
        <v>12</v>
      </c>
      <c r="G4680" s="23">
        <v>5</v>
      </c>
      <c r="H4680" s="24">
        <v>7184</v>
      </c>
    </row>
    <row r="4681" spans="2:8" x14ac:dyDescent="0.3">
      <c r="B4681" s="22">
        <v>1000757</v>
      </c>
      <c r="C4681" s="23" t="s">
        <v>2104</v>
      </c>
      <c r="D4681" s="23" t="str">
        <f>VLOOKUP(B4681,'5b'!$B$4:$E$904,2,FALSE)</f>
        <v>M</v>
      </c>
      <c r="E4681" s="23" t="str">
        <f>INDEX(Table,MATCH('Classwork 5'!B4681,'5b'!$B$4:$B$904,0),3)</f>
        <v>26-35</v>
      </c>
      <c r="F4681" s="23">
        <f>INDEX(Table,MATCH('Classwork 5'!B4681,'5b'!$B$4:$B$904,0),4)</f>
        <v>12</v>
      </c>
      <c r="G4681" s="23">
        <v>4</v>
      </c>
      <c r="H4681" s="24">
        <v>2166</v>
      </c>
    </row>
    <row r="4682" spans="2:8" x14ac:dyDescent="0.3">
      <c r="B4682" s="22">
        <v>1000757</v>
      </c>
      <c r="C4682" s="23" t="s">
        <v>2343</v>
      </c>
      <c r="D4682" s="23" t="str">
        <f>VLOOKUP(B4682,'5b'!$B$4:$E$904,2,FALSE)</f>
        <v>M</v>
      </c>
      <c r="E4682" s="23" t="str">
        <f>INDEX(Table,MATCH('Classwork 5'!B4682,'5b'!$B$4:$B$904,0),3)</f>
        <v>26-35</v>
      </c>
      <c r="F4682" s="23">
        <f>INDEX(Table,MATCH('Classwork 5'!B4682,'5b'!$B$4:$B$904,0),4)</f>
        <v>12</v>
      </c>
      <c r="G4682" s="23">
        <v>5</v>
      </c>
      <c r="H4682" s="24">
        <v>7114</v>
      </c>
    </row>
    <row r="4683" spans="2:8" x14ac:dyDescent="0.3">
      <c r="B4683" s="22">
        <v>1000757</v>
      </c>
      <c r="C4683" s="23" t="s">
        <v>2828</v>
      </c>
      <c r="D4683" s="23" t="str">
        <f>VLOOKUP(B4683,'5b'!$B$4:$E$904,2,FALSE)</f>
        <v>M</v>
      </c>
      <c r="E4683" s="23" t="str">
        <f>INDEX(Table,MATCH('Classwork 5'!B4683,'5b'!$B$4:$B$904,0),3)</f>
        <v>26-35</v>
      </c>
      <c r="F4683" s="23">
        <f>INDEX(Table,MATCH('Classwork 5'!B4683,'5b'!$B$4:$B$904,0),4)</f>
        <v>12</v>
      </c>
      <c r="G4683" s="23">
        <v>5</v>
      </c>
      <c r="H4683" s="24">
        <v>7088</v>
      </c>
    </row>
    <row r="4684" spans="2:8" x14ac:dyDescent="0.3">
      <c r="B4684" s="22">
        <v>1000757</v>
      </c>
      <c r="C4684" s="23" t="s">
        <v>3644</v>
      </c>
      <c r="D4684" s="23" t="str">
        <f>VLOOKUP(B4684,'5b'!$B$4:$E$904,2,FALSE)</f>
        <v>M</v>
      </c>
      <c r="E4684" s="23" t="str">
        <f>INDEX(Table,MATCH('Classwork 5'!B4684,'5b'!$B$4:$B$904,0),3)</f>
        <v>26-35</v>
      </c>
      <c r="F4684" s="23">
        <f>INDEX(Table,MATCH('Classwork 5'!B4684,'5b'!$B$4:$B$904,0),4)</f>
        <v>12</v>
      </c>
      <c r="G4684" s="23">
        <v>5</v>
      </c>
      <c r="H4684" s="24">
        <v>5226</v>
      </c>
    </row>
    <row r="4685" spans="2:8" x14ac:dyDescent="0.3">
      <c r="B4685" s="22">
        <v>1000757</v>
      </c>
      <c r="C4685" s="23" t="s">
        <v>2937</v>
      </c>
      <c r="D4685" s="23" t="str">
        <f>VLOOKUP(B4685,'5b'!$B$4:$E$904,2,FALSE)</f>
        <v>M</v>
      </c>
      <c r="E4685" s="23" t="str">
        <f>INDEX(Table,MATCH('Classwork 5'!B4685,'5b'!$B$4:$B$904,0),3)</f>
        <v>26-35</v>
      </c>
      <c r="F4685" s="23">
        <f>INDEX(Table,MATCH('Classwork 5'!B4685,'5b'!$B$4:$B$904,0),4)</f>
        <v>12</v>
      </c>
      <c r="G4685" s="23">
        <v>5</v>
      </c>
      <c r="H4685" s="24">
        <v>3567</v>
      </c>
    </row>
    <row r="4686" spans="2:8" x14ac:dyDescent="0.3">
      <c r="B4686" s="22">
        <v>1000757</v>
      </c>
      <c r="C4686" s="23" t="s">
        <v>2024</v>
      </c>
      <c r="D4686" s="23" t="str">
        <f>VLOOKUP(B4686,'5b'!$B$4:$E$904,2,FALSE)</f>
        <v>M</v>
      </c>
      <c r="E4686" s="23" t="str">
        <f>INDEX(Table,MATCH('Classwork 5'!B4686,'5b'!$B$4:$B$904,0),3)</f>
        <v>26-35</v>
      </c>
      <c r="F4686" s="23">
        <f>INDEX(Table,MATCH('Classwork 5'!B4686,'5b'!$B$4:$B$904,0),4)</f>
        <v>12</v>
      </c>
      <c r="G4686" s="23">
        <v>5</v>
      </c>
      <c r="H4686" s="24">
        <v>5393</v>
      </c>
    </row>
    <row r="4687" spans="2:8" x14ac:dyDescent="0.3">
      <c r="B4687" s="22">
        <v>1000757</v>
      </c>
      <c r="C4687" s="23" t="s">
        <v>2989</v>
      </c>
      <c r="D4687" s="23" t="str">
        <f>VLOOKUP(B4687,'5b'!$B$4:$E$904,2,FALSE)</f>
        <v>M</v>
      </c>
      <c r="E4687" s="23" t="str">
        <f>INDEX(Table,MATCH('Classwork 5'!B4687,'5b'!$B$4:$B$904,0),3)</f>
        <v>26-35</v>
      </c>
      <c r="F4687" s="23">
        <f>INDEX(Table,MATCH('Classwork 5'!B4687,'5b'!$B$4:$B$904,0),4)</f>
        <v>12</v>
      </c>
      <c r="G4687" s="23">
        <v>5</v>
      </c>
      <c r="H4687" s="24">
        <v>3678</v>
      </c>
    </row>
    <row r="4688" spans="2:8" x14ac:dyDescent="0.3">
      <c r="B4688" s="22">
        <v>1000757</v>
      </c>
      <c r="C4688" s="23" t="s">
        <v>2843</v>
      </c>
      <c r="D4688" s="23" t="str">
        <f>VLOOKUP(B4688,'5b'!$B$4:$E$904,2,FALSE)</f>
        <v>M</v>
      </c>
      <c r="E4688" s="23" t="str">
        <f>INDEX(Table,MATCH('Classwork 5'!B4688,'5b'!$B$4:$B$904,0),3)</f>
        <v>26-35</v>
      </c>
      <c r="F4688" s="23">
        <f>INDEX(Table,MATCH('Classwork 5'!B4688,'5b'!$B$4:$B$904,0),4)</f>
        <v>12</v>
      </c>
      <c r="G4688" s="23">
        <v>4</v>
      </c>
      <c r="H4688" s="24">
        <v>2118</v>
      </c>
    </row>
    <row r="4689" spans="2:8" x14ac:dyDescent="0.3">
      <c r="B4689" s="22">
        <v>1000757</v>
      </c>
      <c r="C4689" s="23" t="s">
        <v>2517</v>
      </c>
      <c r="D4689" s="23" t="str">
        <f>VLOOKUP(B4689,'5b'!$B$4:$E$904,2,FALSE)</f>
        <v>M</v>
      </c>
      <c r="E4689" s="23" t="str">
        <f>INDEX(Table,MATCH('Classwork 5'!B4689,'5b'!$B$4:$B$904,0),3)</f>
        <v>26-35</v>
      </c>
      <c r="F4689" s="23">
        <f>INDEX(Table,MATCH('Classwork 5'!B4689,'5b'!$B$4:$B$904,0),4)</f>
        <v>12</v>
      </c>
      <c r="G4689" s="23">
        <v>11</v>
      </c>
      <c r="H4689" s="24">
        <v>5938</v>
      </c>
    </row>
    <row r="4690" spans="2:8" x14ac:dyDescent="0.3">
      <c r="B4690" s="22">
        <v>1000757</v>
      </c>
      <c r="C4690" s="23" t="s">
        <v>3397</v>
      </c>
      <c r="D4690" s="23" t="str">
        <f>VLOOKUP(B4690,'5b'!$B$4:$E$904,2,FALSE)</f>
        <v>M</v>
      </c>
      <c r="E4690" s="23" t="str">
        <f>INDEX(Table,MATCH('Classwork 5'!B4690,'5b'!$B$4:$B$904,0),3)</f>
        <v>26-35</v>
      </c>
      <c r="F4690" s="23">
        <f>INDEX(Table,MATCH('Classwork 5'!B4690,'5b'!$B$4:$B$904,0),4)</f>
        <v>12</v>
      </c>
      <c r="G4690" s="23">
        <v>11</v>
      </c>
      <c r="H4690" s="24">
        <v>4542</v>
      </c>
    </row>
    <row r="4691" spans="2:8" x14ac:dyDescent="0.3">
      <c r="B4691" s="22">
        <v>1000757</v>
      </c>
      <c r="C4691" s="23" t="s">
        <v>3252</v>
      </c>
      <c r="D4691" s="23" t="str">
        <f>VLOOKUP(B4691,'5b'!$B$4:$E$904,2,FALSE)</f>
        <v>M</v>
      </c>
      <c r="E4691" s="23" t="str">
        <f>INDEX(Table,MATCH('Classwork 5'!B4691,'5b'!$B$4:$B$904,0),3)</f>
        <v>26-35</v>
      </c>
      <c r="F4691" s="23">
        <f>INDEX(Table,MATCH('Classwork 5'!B4691,'5b'!$B$4:$B$904,0),4)</f>
        <v>12</v>
      </c>
      <c r="G4691" s="23">
        <v>11</v>
      </c>
      <c r="H4691" s="24">
        <v>3184</v>
      </c>
    </row>
    <row r="4692" spans="2:8" x14ac:dyDescent="0.3">
      <c r="B4692" s="22">
        <v>1000757</v>
      </c>
      <c r="C4692" s="23" t="s">
        <v>2360</v>
      </c>
      <c r="D4692" s="23" t="str">
        <f>VLOOKUP(B4692,'5b'!$B$4:$E$904,2,FALSE)</f>
        <v>M</v>
      </c>
      <c r="E4692" s="23" t="str">
        <f>INDEX(Table,MATCH('Classwork 5'!B4692,'5b'!$B$4:$B$904,0),3)</f>
        <v>26-35</v>
      </c>
      <c r="F4692" s="23">
        <f>INDEX(Table,MATCH('Classwork 5'!B4692,'5b'!$B$4:$B$904,0),4)</f>
        <v>12</v>
      </c>
      <c r="G4692" s="23">
        <v>3</v>
      </c>
      <c r="H4692" s="24">
        <v>8002</v>
      </c>
    </row>
    <row r="4693" spans="2:8" x14ac:dyDescent="0.3">
      <c r="B4693" s="22">
        <v>1000757</v>
      </c>
      <c r="C4693" s="23" t="s">
        <v>3629</v>
      </c>
      <c r="D4693" s="23" t="str">
        <f>VLOOKUP(B4693,'5b'!$B$4:$E$904,2,FALSE)</f>
        <v>M</v>
      </c>
      <c r="E4693" s="23" t="str">
        <f>INDEX(Table,MATCH('Classwork 5'!B4693,'5b'!$B$4:$B$904,0),3)</f>
        <v>26-35</v>
      </c>
      <c r="F4693" s="23">
        <f>INDEX(Table,MATCH('Classwork 5'!B4693,'5b'!$B$4:$B$904,0),4)</f>
        <v>12</v>
      </c>
      <c r="G4693" s="23">
        <v>16</v>
      </c>
      <c r="H4693" s="24">
        <v>12181</v>
      </c>
    </row>
    <row r="4694" spans="2:8" x14ac:dyDescent="0.3">
      <c r="B4694" s="22">
        <v>1000757</v>
      </c>
      <c r="C4694" s="23" t="s">
        <v>2996</v>
      </c>
      <c r="D4694" s="23" t="str">
        <f>VLOOKUP(B4694,'5b'!$B$4:$E$904,2,FALSE)</f>
        <v>M</v>
      </c>
      <c r="E4694" s="23" t="str">
        <f>INDEX(Table,MATCH('Classwork 5'!B4694,'5b'!$B$4:$B$904,0),3)</f>
        <v>26-35</v>
      </c>
      <c r="F4694" s="23">
        <f>INDEX(Table,MATCH('Classwork 5'!B4694,'5b'!$B$4:$B$904,0),4)</f>
        <v>12</v>
      </c>
      <c r="G4694" s="23">
        <v>1</v>
      </c>
      <c r="H4694" s="24">
        <v>11528</v>
      </c>
    </row>
    <row r="4695" spans="2:8" x14ac:dyDescent="0.3">
      <c r="B4695" s="22">
        <v>1000758</v>
      </c>
      <c r="C4695" s="23" t="s">
        <v>2157</v>
      </c>
      <c r="D4695" s="23" t="str">
        <f>VLOOKUP(B4695,'5b'!$B$4:$E$904,2,FALSE)</f>
        <v>M</v>
      </c>
      <c r="E4695" s="23" t="str">
        <f>INDEX(Table,MATCH('Classwork 5'!B4695,'5b'!$B$4:$B$904,0),3)</f>
        <v>36-45</v>
      </c>
      <c r="F4695" s="23">
        <f>INDEX(Table,MATCH('Classwork 5'!B4695,'5b'!$B$4:$B$904,0),4)</f>
        <v>7</v>
      </c>
      <c r="G4695" s="23">
        <v>1</v>
      </c>
      <c r="H4695" s="24">
        <v>15211</v>
      </c>
    </row>
    <row r="4696" spans="2:8" x14ac:dyDescent="0.3">
      <c r="B4696" s="22">
        <v>1000758</v>
      </c>
      <c r="C4696" s="23" t="s">
        <v>2322</v>
      </c>
      <c r="D4696" s="23" t="str">
        <f>VLOOKUP(B4696,'5b'!$B$4:$E$904,2,FALSE)</f>
        <v>M</v>
      </c>
      <c r="E4696" s="23" t="str">
        <f>INDEX(Table,MATCH('Classwork 5'!B4696,'5b'!$B$4:$B$904,0),3)</f>
        <v>36-45</v>
      </c>
      <c r="F4696" s="23">
        <f>INDEX(Table,MATCH('Classwork 5'!B4696,'5b'!$B$4:$B$904,0),4)</f>
        <v>7</v>
      </c>
      <c r="G4696" s="23">
        <v>5</v>
      </c>
      <c r="H4696" s="24">
        <v>5190</v>
      </c>
    </row>
    <row r="4697" spans="2:8" x14ac:dyDescent="0.3">
      <c r="B4697" s="22">
        <v>1000759</v>
      </c>
      <c r="C4697" s="23" t="s">
        <v>2165</v>
      </c>
      <c r="D4697" s="23" t="str">
        <f>VLOOKUP(B4697,'5b'!$B$4:$E$904,2,FALSE)</f>
        <v>F</v>
      </c>
      <c r="E4697" s="23" t="str">
        <f>INDEX(Table,MATCH('Classwork 5'!B4697,'5b'!$B$4:$B$904,0),3)</f>
        <v>55+</v>
      </c>
      <c r="F4697" s="23">
        <f>INDEX(Table,MATCH('Classwork 5'!B4697,'5b'!$B$4:$B$904,0),4)</f>
        <v>3</v>
      </c>
      <c r="G4697" s="23">
        <v>5</v>
      </c>
      <c r="H4697" s="24">
        <v>3524</v>
      </c>
    </row>
    <row r="4698" spans="2:8" x14ac:dyDescent="0.3">
      <c r="B4698" s="22">
        <v>1000760</v>
      </c>
      <c r="C4698" s="23" t="s">
        <v>3461</v>
      </c>
      <c r="D4698" s="23" t="str">
        <f>VLOOKUP(B4698,'5b'!$B$4:$E$904,2,FALSE)</f>
        <v>M</v>
      </c>
      <c r="E4698" s="23" t="str">
        <f>INDEX(Table,MATCH('Classwork 5'!B4698,'5b'!$B$4:$B$904,0),3)</f>
        <v>55+</v>
      </c>
      <c r="F4698" s="23">
        <f>INDEX(Table,MATCH('Classwork 5'!B4698,'5b'!$B$4:$B$904,0),4)</f>
        <v>15</v>
      </c>
      <c r="G4698" s="23">
        <v>11</v>
      </c>
      <c r="H4698" s="24">
        <v>7404</v>
      </c>
    </row>
    <row r="4699" spans="2:8" x14ac:dyDescent="0.3">
      <c r="B4699" s="22">
        <v>1000760</v>
      </c>
      <c r="C4699" s="23" t="s">
        <v>3645</v>
      </c>
      <c r="D4699" s="23" t="str">
        <f>VLOOKUP(B4699,'5b'!$B$4:$E$904,2,FALSE)</f>
        <v>M</v>
      </c>
      <c r="E4699" s="23" t="str">
        <f>INDEX(Table,MATCH('Classwork 5'!B4699,'5b'!$B$4:$B$904,0),3)</f>
        <v>55+</v>
      </c>
      <c r="F4699" s="23">
        <f>INDEX(Table,MATCH('Classwork 5'!B4699,'5b'!$B$4:$B$904,0),4)</f>
        <v>15</v>
      </c>
      <c r="G4699" s="23">
        <v>8</v>
      </c>
      <c r="H4699" s="24">
        <v>7823</v>
      </c>
    </row>
    <row r="4700" spans="2:8" x14ac:dyDescent="0.3">
      <c r="B4700" s="22">
        <v>1000760</v>
      </c>
      <c r="C4700" s="23" t="s">
        <v>2482</v>
      </c>
      <c r="D4700" s="23" t="str">
        <f>VLOOKUP(B4700,'5b'!$B$4:$E$904,2,FALSE)</f>
        <v>M</v>
      </c>
      <c r="E4700" s="23" t="str">
        <f>INDEX(Table,MATCH('Classwork 5'!B4700,'5b'!$B$4:$B$904,0),3)</f>
        <v>55+</v>
      </c>
      <c r="F4700" s="23">
        <f>INDEX(Table,MATCH('Classwork 5'!B4700,'5b'!$B$4:$B$904,0),4)</f>
        <v>15</v>
      </c>
      <c r="G4700" s="23">
        <v>8</v>
      </c>
      <c r="H4700" s="24">
        <v>5991</v>
      </c>
    </row>
    <row r="4701" spans="2:8" x14ac:dyDescent="0.3">
      <c r="B4701" s="22">
        <v>1000761</v>
      </c>
      <c r="C4701" s="23" t="s">
        <v>2053</v>
      </c>
      <c r="D4701" s="23" t="str">
        <f>VLOOKUP(B4701,'5b'!$B$4:$E$904,2,FALSE)</f>
        <v>M</v>
      </c>
      <c r="E4701" s="23" t="str">
        <f>INDEX(Table,MATCH('Classwork 5'!B4701,'5b'!$B$4:$B$904,0),3)</f>
        <v>18-25</v>
      </c>
      <c r="F4701" s="23">
        <f>INDEX(Table,MATCH('Classwork 5'!B4701,'5b'!$B$4:$B$904,0),4)</f>
        <v>7</v>
      </c>
      <c r="G4701" s="23">
        <v>1</v>
      </c>
      <c r="H4701" s="24">
        <v>19385</v>
      </c>
    </row>
    <row r="4702" spans="2:8" x14ac:dyDescent="0.3">
      <c r="B4702" s="22">
        <v>1000762</v>
      </c>
      <c r="C4702" s="23" t="s">
        <v>2185</v>
      </c>
      <c r="D4702" s="23" t="str">
        <f>VLOOKUP(B4702,'5b'!$B$4:$E$904,2,FALSE)</f>
        <v>M</v>
      </c>
      <c r="E4702" s="23" t="str">
        <f>INDEX(Table,MATCH('Classwork 5'!B4702,'5b'!$B$4:$B$904,0),3)</f>
        <v>0-17</v>
      </c>
      <c r="F4702" s="23">
        <f>INDEX(Table,MATCH('Classwork 5'!B4702,'5b'!$B$4:$B$904,0),4)</f>
        <v>10</v>
      </c>
      <c r="G4702" s="23">
        <v>5</v>
      </c>
      <c r="H4702" s="24">
        <v>7076</v>
      </c>
    </row>
    <row r="4703" spans="2:8" x14ac:dyDescent="0.3">
      <c r="B4703" s="22">
        <v>1000762</v>
      </c>
      <c r="C4703" s="23" t="s">
        <v>2389</v>
      </c>
      <c r="D4703" s="23" t="str">
        <f>VLOOKUP(B4703,'5b'!$B$4:$E$904,2,FALSE)</f>
        <v>M</v>
      </c>
      <c r="E4703" s="23" t="str">
        <f>INDEX(Table,MATCH('Classwork 5'!B4703,'5b'!$B$4:$B$904,0),3)</f>
        <v>0-17</v>
      </c>
      <c r="F4703" s="23">
        <f>INDEX(Table,MATCH('Classwork 5'!B4703,'5b'!$B$4:$B$904,0),4)</f>
        <v>10</v>
      </c>
      <c r="G4703" s="23">
        <v>1</v>
      </c>
      <c r="H4703" s="24">
        <v>15729</v>
      </c>
    </row>
    <row r="4704" spans="2:8" x14ac:dyDescent="0.3">
      <c r="B4704" s="22">
        <v>1000764</v>
      </c>
      <c r="C4704" s="23" t="s">
        <v>3005</v>
      </c>
      <c r="D4704" s="23" t="str">
        <f>VLOOKUP(B4704,'5b'!$B$4:$E$904,2,FALSE)</f>
        <v>M</v>
      </c>
      <c r="E4704" s="23" t="str">
        <f>INDEX(Table,MATCH('Classwork 5'!B4704,'5b'!$B$4:$B$904,0),3)</f>
        <v>18-25</v>
      </c>
      <c r="F4704" s="23">
        <f>INDEX(Table,MATCH('Classwork 5'!B4704,'5b'!$B$4:$B$904,0),4)</f>
        <v>20</v>
      </c>
      <c r="G4704" s="23">
        <v>4</v>
      </c>
      <c r="H4704" s="24">
        <v>2766</v>
      </c>
    </row>
    <row r="4705" spans="2:8" x14ac:dyDescent="0.3">
      <c r="B4705" s="22">
        <v>1000764</v>
      </c>
      <c r="C4705" s="23" t="s">
        <v>3183</v>
      </c>
      <c r="D4705" s="23" t="str">
        <f>VLOOKUP(B4705,'5b'!$B$4:$E$904,2,FALSE)</f>
        <v>M</v>
      </c>
      <c r="E4705" s="23" t="str">
        <f>INDEX(Table,MATCH('Classwork 5'!B4705,'5b'!$B$4:$B$904,0),3)</f>
        <v>18-25</v>
      </c>
      <c r="F4705" s="23">
        <f>INDEX(Table,MATCH('Classwork 5'!B4705,'5b'!$B$4:$B$904,0),4)</f>
        <v>20</v>
      </c>
      <c r="G4705" s="23">
        <v>5</v>
      </c>
      <c r="H4705" s="24">
        <v>8613</v>
      </c>
    </row>
    <row r="4706" spans="2:8" x14ac:dyDescent="0.3">
      <c r="B4706" s="22">
        <v>1000764</v>
      </c>
      <c r="C4706" s="23" t="s">
        <v>3248</v>
      </c>
      <c r="D4706" s="23" t="str">
        <f>VLOOKUP(B4706,'5b'!$B$4:$E$904,2,FALSE)</f>
        <v>M</v>
      </c>
      <c r="E4706" s="23" t="str">
        <f>INDEX(Table,MATCH('Classwork 5'!B4706,'5b'!$B$4:$B$904,0),3)</f>
        <v>18-25</v>
      </c>
      <c r="F4706" s="23">
        <f>INDEX(Table,MATCH('Classwork 5'!B4706,'5b'!$B$4:$B$904,0),4)</f>
        <v>20</v>
      </c>
      <c r="G4706" s="23">
        <v>3</v>
      </c>
      <c r="H4706" s="24">
        <v>13495</v>
      </c>
    </row>
    <row r="4707" spans="2:8" x14ac:dyDescent="0.3">
      <c r="B4707" s="22">
        <v>1000764</v>
      </c>
      <c r="C4707" s="23" t="s">
        <v>3032</v>
      </c>
      <c r="D4707" s="23" t="str">
        <f>VLOOKUP(B4707,'5b'!$B$4:$E$904,2,FALSE)</f>
        <v>M</v>
      </c>
      <c r="E4707" s="23" t="str">
        <f>INDEX(Table,MATCH('Classwork 5'!B4707,'5b'!$B$4:$B$904,0),3)</f>
        <v>18-25</v>
      </c>
      <c r="F4707" s="23">
        <f>INDEX(Table,MATCH('Classwork 5'!B4707,'5b'!$B$4:$B$904,0),4)</f>
        <v>20</v>
      </c>
      <c r="G4707" s="23">
        <v>8</v>
      </c>
      <c r="H4707" s="24">
        <v>9772</v>
      </c>
    </row>
    <row r="4708" spans="2:8" x14ac:dyDescent="0.3">
      <c r="B4708" s="22">
        <v>1000764</v>
      </c>
      <c r="C4708" s="23" t="s">
        <v>2157</v>
      </c>
      <c r="D4708" s="23" t="str">
        <f>VLOOKUP(B4708,'5b'!$B$4:$E$904,2,FALSE)</f>
        <v>M</v>
      </c>
      <c r="E4708" s="23" t="str">
        <f>INDEX(Table,MATCH('Classwork 5'!B4708,'5b'!$B$4:$B$904,0),3)</f>
        <v>18-25</v>
      </c>
      <c r="F4708" s="23">
        <f>INDEX(Table,MATCH('Classwork 5'!B4708,'5b'!$B$4:$B$904,0),4)</f>
        <v>20</v>
      </c>
      <c r="G4708" s="23">
        <v>1</v>
      </c>
      <c r="H4708" s="24">
        <v>19307</v>
      </c>
    </row>
    <row r="4709" spans="2:8" x14ac:dyDescent="0.3">
      <c r="B4709" s="22">
        <v>1000765</v>
      </c>
      <c r="C4709" s="23" t="s">
        <v>2410</v>
      </c>
      <c r="D4709" s="23" t="str">
        <f>VLOOKUP(B4709,'5b'!$B$4:$E$904,2,FALSE)</f>
        <v>M</v>
      </c>
      <c r="E4709" s="23" t="str">
        <f>INDEX(Table,MATCH('Classwork 5'!B4709,'5b'!$B$4:$B$904,0),3)</f>
        <v>26-35</v>
      </c>
      <c r="F4709" s="23">
        <f>INDEX(Table,MATCH('Classwork 5'!B4709,'5b'!$B$4:$B$904,0),4)</f>
        <v>17</v>
      </c>
      <c r="G4709" s="23">
        <v>2</v>
      </c>
      <c r="H4709" s="24">
        <v>6476</v>
      </c>
    </row>
    <row r="4710" spans="2:8" x14ac:dyDescent="0.3">
      <c r="B4710" s="22">
        <v>1000765</v>
      </c>
      <c r="C4710" s="23" t="s">
        <v>2339</v>
      </c>
      <c r="D4710" s="23" t="str">
        <f>VLOOKUP(B4710,'5b'!$B$4:$E$904,2,FALSE)</f>
        <v>M</v>
      </c>
      <c r="E4710" s="23" t="str">
        <f>INDEX(Table,MATCH('Classwork 5'!B4710,'5b'!$B$4:$B$904,0),3)</f>
        <v>26-35</v>
      </c>
      <c r="F4710" s="23">
        <f>INDEX(Table,MATCH('Classwork 5'!B4710,'5b'!$B$4:$B$904,0),4)</f>
        <v>17</v>
      </c>
      <c r="G4710" s="23">
        <v>1</v>
      </c>
      <c r="H4710" s="24">
        <v>12048</v>
      </c>
    </row>
    <row r="4711" spans="2:8" x14ac:dyDescent="0.3">
      <c r="B4711" s="22">
        <v>1000765</v>
      </c>
      <c r="C4711" s="23" t="s">
        <v>2087</v>
      </c>
      <c r="D4711" s="23" t="str">
        <f>VLOOKUP(B4711,'5b'!$B$4:$E$904,2,FALSE)</f>
        <v>M</v>
      </c>
      <c r="E4711" s="23" t="str">
        <f>INDEX(Table,MATCH('Classwork 5'!B4711,'5b'!$B$4:$B$904,0),3)</f>
        <v>26-35</v>
      </c>
      <c r="F4711" s="23">
        <f>INDEX(Table,MATCH('Classwork 5'!B4711,'5b'!$B$4:$B$904,0),4)</f>
        <v>17</v>
      </c>
      <c r="G4711" s="23">
        <v>8</v>
      </c>
      <c r="H4711" s="24">
        <v>8106</v>
      </c>
    </row>
    <row r="4712" spans="2:8" x14ac:dyDescent="0.3">
      <c r="B4712" s="22">
        <v>1000765</v>
      </c>
      <c r="C4712" s="23" t="s">
        <v>2272</v>
      </c>
      <c r="D4712" s="23" t="str">
        <f>VLOOKUP(B4712,'5b'!$B$4:$E$904,2,FALSE)</f>
        <v>M</v>
      </c>
      <c r="E4712" s="23" t="str">
        <f>INDEX(Table,MATCH('Classwork 5'!B4712,'5b'!$B$4:$B$904,0),3)</f>
        <v>26-35</v>
      </c>
      <c r="F4712" s="23">
        <f>INDEX(Table,MATCH('Classwork 5'!B4712,'5b'!$B$4:$B$904,0),4)</f>
        <v>17</v>
      </c>
      <c r="G4712" s="23">
        <v>5</v>
      </c>
      <c r="H4712" s="24">
        <v>6878</v>
      </c>
    </row>
    <row r="4713" spans="2:8" x14ac:dyDescent="0.3">
      <c r="B4713" s="22">
        <v>1000765</v>
      </c>
      <c r="C4713" s="23" t="s">
        <v>2570</v>
      </c>
      <c r="D4713" s="23" t="str">
        <f>VLOOKUP(B4713,'5b'!$B$4:$E$904,2,FALSE)</f>
        <v>M</v>
      </c>
      <c r="E4713" s="23" t="str">
        <f>INDEX(Table,MATCH('Classwork 5'!B4713,'5b'!$B$4:$B$904,0),3)</f>
        <v>26-35</v>
      </c>
      <c r="F4713" s="23">
        <f>INDEX(Table,MATCH('Classwork 5'!B4713,'5b'!$B$4:$B$904,0),4)</f>
        <v>17</v>
      </c>
      <c r="G4713" s="23">
        <v>5</v>
      </c>
      <c r="H4713" s="24">
        <v>5151</v>
      </c>
    </row>
    <row r="4714" spans="2:8" x14ac:dyDescent="0.3">
      <c r="B4714" s="22">
        <v>1000765</v>
      </c>
      <c r="C4714" s="23" t="s">
        <v>3509</v>
      </c>
      <c r="D4714" s="23" t="str">
        <f>VLOOKUP(B4714,'5b'!$B$4:$E$904,2,FALSE)</f>
        <v>M</v>
      </c>
      <c r="E4714" s="23" t="str">
        <f>INDEX(Table,MATCH('Classwork 5'!B4714,'5b'!$B$4:$B$904,0),3)</f>
        <v>26-35</v>
      </c>
      <c r="F4714" s="23">
        <f>INDEX(Table,MATCH('Classwork 5'!B4714,'5b'!$B$4:$B$904,0),4)</f>
        <v>17</v>
      </c>
      <c r="G4714" s="23">
        <v>8</v>
      </c>
      <c r="H4714" s="24">
        <v>5925</v>
      </c>
    </row>
    <row r="4715" spans="2:8" x14ac:dyDescent="0.3">
      <c r="B4715" s="22">
        <v>1000765</v>
      </c>
      <c r="C4715" s="23" t="s">
        <v>2201</v>
      </c>
      <c r="D4715" s="23" t="str">
        <f>VLOOKUP(B4715,'5b'!$B$4:$E$904,2,FALSE)</f>
        <v>M</v>
      </c>
      <c r="E4715" s="23" t="str">
        <f>INDEX(Table,MATCH('Classwork 5'!B4715,'5b'!$B$4:$B$904,0),3)</f>
        <v>26-35</v>
      </c>
      <c r="F4715" s="23">
        <f>INDEX(Table,MATCH('Classwork 5'!B4715,'5b'!$B$4:$B$904,0),4)</f>
        <v>17</v>
      </c>
      <c r="G4715" s="23">
        <v>3</v>
      </c>
      <c r="H4715" s="24">
        <v>10876</v>
      </c>
    </row>
    <row r="4716" spans="2:8" x14ac:dyDescent="0.3">
      <c r="B4716" s="22">
        <v>1000765</v>
      </c>
      <c r="C4716" s="23" t="s">
        <v>3145</v>
      </c>
      <c r="D4716" s="23" t="str">
        <f>VLOOKUP(B4716,'5b'!$B$4:$E$904,2,FALSE)</f>
        <v>M</v>
      </c>
      <c r="E4716" s="23" t="str">
        <f>INDEX(Table,MATCH('Classwork 5'!B4716,'5b'!$B$4:$B$904,0),3)</f>
        <v>26-35</v>
      </c>
      <c r="F4716" s="23">
        <f>INDEX(Table,MATCH('Classwork 5'!B4716,'5b'!$B$4:$B$904,0),4)</f>
        <v>17</v>
      </c>
      <c r="G4716" s="23">
        <v>2</v>
      </c>
      <c r="H4716" s="24">
        <v>13038</v>
      </c>
    </row>
    <row r="4717" spans="2:8" x14ac:dyDescent="0.3">
      <c r="B4717" s="22">
        <v>1000765</v>
      </c>
      <c r="C4717" s="23" t="s">
        <v>2940</v>
      </c>
      <c r="D4717" s="23" t="str">
        <f>VLOOKUP(B4717,'5b'!$B$4:$E$904,2,FALSE)</f>
        <v>M</v>
      </c>
      <c r="E4717" s="23" t="str">
        <f>INDEX(Table,MATCH('Classwork 5'!B4717,'5b'!$B$4:$B$904,0),3)</f>
        <v>26-35</v>
      </c>
      <c r="F4717" s="23">
        <f>INDEX(Table,MATCH('Classwork 5'!B4717,'5b'!$B$4:$B$904,0),4)</f>
        <v>17</v>
      </c>
      <c r="G4717" s="23">
        <v>1</v>
      </c>
      <c r="H4717" s="24">
        <v>15913</v>
      </c>
    </row>
    <row r="4718" spans="2:8" x14ac:dyDescent="0.3">
      <c r="B4718" s="22">
        <v>1000765</v>
      </c>
      <c r="C4718" s="23" t="s">
        <v>1964</v>
      </c>
      <c r="D4718" s="23" t="str">
        <f>VLOOKUP(B4718,'5b'!$B$4:$E$904,2,FALSE)</f>
        <v>M</v>
      </c>
      <c r="E4718" s="23" t="str">
        <f>INDEX(Table,MATCH('Classwork 5'!B4718,'5b'!$B$4:$B$904,0),3)</f>
        <v>26-35</v>
      </c>
      <c r="F4718" s="23">
        <f>INDEX(Table,MATCH('Classwork 5'!B4718,'5b'!$B$4:$B$904,0),4)</f>
        <v>17</v>
      </c>
      <c r="G4718" s="23">
        <v>2</v>
      </c>
      <c r="H4718" s="24">
        <v>9790</v>
      </c>
    </row>
    <row r="4719" spans="2:8" x14ac:dyDescent="0.3">
      <c r="B4719" s="22">
        <v>1000765</v>
      </c>
      <c r="C4719" s="23" t="s">
        <v>2534</v>
      </c>
      <c r="D4719" s="23" t="str">
        <f>VLOOKUP(B4719,'5b'!$B$4:$E$904,2,FALSE)</f>
        <v>M</v>
      </c>
      <c r="E4719" s="23" t="str">
        <f>INDEX(Table,MATCH('Classwork 5'!B4719,'5b'!$B$4:$B$904,0),3)</f>
        <v>26-35</v>
      </c>
      <c r="F4719" s="23">
        <f>INDEX(Table,MATCH('Classwork 5'!B4719,'5b'!$B$4:$B$904,0),4)</f>
        <v>17</v>
      </c>
      <c r="G4719" s="23">
        <v>1</v>
      </c>
      <c r="H4719" s="24">
        <v>11596</v>
      </c>
    </row>
    <row r="4720" spans="2:8" x14ac:dyDescent="0.3">
      <c r="B4720" s="22">
        <v>1000765</v>
      </c>
      <c r="C4720" s="23" t="s">
        <v>3646</v>
      </c>
      <c r="D4720" s="23" t="str">
        <f>VLOOKUP(B4720,'5b'!$B$4:$E$904,2,FALSE)</f>
        <v>M</v>
      </c>
      <c r="E4720" s="23" t="str">
        <f>INDEX(Table,MATCH('Classwork 5'!B4720,'5b'!$B$4:$B$904,0),3)</f>
        <v>26-35</v>
      </c>
      <c r="F4720" s="23">
        <f>INDEX(Table,MATCH('Classwork 5'!B4720,'5b'!$B$4:$B$904,0),4)</f>
        <v>17</v>
      </c>
      <c r="G4720" s="23">
        <v>5</v>
      </c>
      <c r="H4720" s="24">
        <v>6852</v>
      </c>
    </row>
    <row r="4721" spans="2:8" x14ac:dyDescent="0.3">
      <c r="B4721" s="22">
        <v>1000765</v>
      </c>
      <c r="C4721" s="23" t="s">
        <v>3333</v>
      </c>
      <c r="D4721" s="23" t="str">
        <f>VLOOKUP(B4721,'5b'!$B$4:$E$904,2,FALSE)</f>
        <v>M</v>
      </c>
      <c r="E4721" s="23" t="str">
        <f>INDEX(Table,MATCH('Classwork 5'!B4721,'5b'!$B$4:$B$904,0),3)</f>
        <v>26-35</v>
      </c>
      <c r="F4721" s="23">
        <f>INDEX(Table,MATCH('Classwork 5'!B4721,'5b'!$B$4:$B$904,0),4)</f>
        <v>17</v>
      </c>
      <c r="G4721" s="23">
        <v>5</v>
      </c>
      <c r="H4721" s="24">
        <v>3449</v>
      </c>
    </row>
    <row r="4722" spans="2:8" x14ac:dyDescent="0.3">
      <c r="B4722" s="22">
        <v>1000765</v>
      </c>
      <c r="C4722" s="23" t="s">
        <v>3276</v>
      </c>
      <c r="D4722" s="23" t="str">
        <f>VLOOKUP(B4722,'5b'!$B$4:$E$904,2,FALSE)</f>
        <v>M</v>
      </c>
      <c r="E4722" s="23" t="str">
        <f>INDEX(Table,MATCH('Classwork 5'!B4722,'5b'!$B$4:$B$904,0),3)</f>
        <v>26-35</v>
      </c>
      <c r="F4722" s="23">
        <f>INDEX(Table,MATCH('Classwork 5'!B4722,'5b'!$B$4:$B$904,0),4)</f>
        <v>17</v>
      </c>
      <c r="G4722" s="23">
        <v>5</v>
      </c>
      <c r="H4722" s="24">
        <v>5290</v>
      </c>
    </row>
    <row r="4723" spans="2:8" x14ac:dyDescent="0.3">
      <c r="B4723" s="22">
        <v>1000765</v>
      </c>
      <c r="C4723" s="23" t="s">
        <v>3149</v>
      </c>
      <c r="D4723" s="23" t="str">
        <f>VLOOKUP(B4723,'5b'!$B$4:$E$904,2,FALSE)</f>
        <v>M</v>
      </c>
      <c r="E4723" s="23" t="str">
        <f>INDEX(Table,MATCH('Classwork 5'!B4723,'5b'!$B$4:$B$904,0),3)</f>
        <v>26-35</v>
      </c>
      <c r="F4723" s="23">
        <f>INDEX(Table,MATCH('Classwork 5'!B4723,'5b'!$B$4:$B$904,0),4)</f>
        <v>17</v>
      </c>
      <c r="G4723" s="23">
        <v>5</v>
      </c>
      <c r="H4723" s="24">
        <v>6992</v>
      </c>
    </row>
    <row r="4724" spans="2:8" x14ac:dyDescent="0.3">
      <c r="B4724" s="22">
        <v>1000766</v>
      </c>
      <c r="C4724" s="23" t="s">
        <v>2272</v>
      </c>
      <c r="D4724" s="23" t="str">
        <f>VLOOKUP(B4724,'5b'!$B$4:$E$904,2,FALSE)</f>
        <v>F</v>
      </c>
      <c r="E4724" s="23" t="str">
        <f>INDEX(Table,MATCH('Classwork 5'!B4724,'5b'!$B$4:$B$904,0),3)</f>
        <v>26-35</v>
      </c>
      <c r="F4724" s="23">
        <f>INDEX(Table,MATCH('Classwork 5'!B4724,'5b'!$B$4:$B$904,0),4)</f>
        <v>7</v>
      </c>
      <c r="G4724" s="23">
        <v>5</v>
      </c>
      <c r="H4724" s="24">
        <v>8755</v>
      </c>
    </row>
    <row r="4725" spans="2:8" x14ac:dyDescent="0.3">
      <c r="B4725" s="22">
        <v>1000767</v>
      </c>
      <c r="C4725" s="23" t="s">
        <v>1968</v>
      </c>
      <c r="D4725" s="23" t="str">
        <f>VLOOKUP(B4725,'5b'!$B$4:$E$904,2,FALSE)</f>
        <v>M</v>
      </c>
      <c r="E4725" s="23" t="str">
        <f>INDEX(Table,MATCH('Classwork 5'!B4725,'5b'!$B$4:$B$904,0),3)</f>
        <v>26-35</v>
      </c>
      <c r="F4725" s="23">
        <f>INDEX(Table,MATCH('Classwork 5'!B4725,'5b'!$B$4:$B$904,0),4)</f>
        <v>12</v>
      </c>
      <c r="G4725" s="23">
        <v>3</v>
      </c>
      <c r="H4725" s="24">
        <v>11021</v>
      </c>
    </row>
    <row r="4726" spans="2:8" x14ac:dyDescent="0.3">
      <c r="B4726" s="22">
        <v>1000767</v>
      </c>
      <c r="C4726" s="23" t="s">
        <v>1975</v>
      </c>
      <c r="D4726" s="23" t="str">
        <f>VLOOKUP(B4726,'5b'!$B$4:$E$904,2,FALSE)</f>
        <v>M</v>
      </c>
      <c r="E4726" s="23" t="str">
        <f>INDEX(Table,MATCH('Classwork 5'!B4726,'5b'!$B$4:$B$904,0),3)</f>
        <v>26-35</v>
      </c>
      <c r="F4726" s="23">
        <f>INDEX(Table,MATCH('Classwork 5'!B4726,'5b'!$B$4:$B$904,0),4)</f>
        <v>12</v>
      </c>
      <c r="G4726" s="23">
        <v>14</v>
      </c>
      <c r="H4726" s="24">
        <v>11605</v>
      </c>
    </row>
    <row r="4727" spans="2:8" x14ac:dyDescent="0.3">
      <c r="B4727" s="22">
        <v>1000767</v>
      </c>
      <c r="C4727" s="23" t="s">
        <v>2938</v>
      </c>
      <c r="D4727" s="23" t="str">
        <f>VLOOKUP(B4727,'5b'!$B$4:$E$904,2,FALSE)</f>
        <v>M</v>
      </c>
      <c r="E4727" s="23" t="str">
        <f>INDEX(Table,MATCH('Classwork 5'!B4727,'5b'!$B$4:$B$904,0),3)</f>
        <v>26-35</v>
      </c>
      <c r="F4727" s="23">
        <f>INDEX(Table,MATCH('Classwork 5'!B4727,'5b'!$B$4:$B$904,0),4)</f>
        <v>12</v>
      </c>
      <c r="G4727" s="23">
        <v>8</v>
      </c>
      <c r="H4727" s="24">
        <v>9870</v>
      </c>
    </row>
    <row r="4728" spans="2:8" x14ac:dyDescent="0.3">
      <c r="B4728" s="22">
        <v>1000767</v>
      </c>
      <c r="C4728" s="23" t="s">
        <v>3647</v>
      </c>
      <c r="D4728" s="23" t="str">
        <f>VLOOKUP(B4728,'5b'!$B$4:$E$904,2,FALSE)</f>
        <v>M</v>
      </c>
      <c r="E4728" s="23" t="str">
        <f>INDEX(Table,MATCH('Classwork 5'!B4728,'5b'!$B$4:$B$904,0),3)</f>
        <v>26-35</v>
      </c>
      <c r="F4728" s="23">
        <f>INDEX(Table,MATCH('Classwork 5'!B4728,'5b'!$B$4:$B$904,0),4)</f>
        <v>12</v>
      </c>
      <c r="G4728" s="23">
        <v>16</v>
      </c>
      <c r="H4728" s="24">
        <v>16257</v>
      </c>
    </row>
    <row r="4729" spans="2:8" x14ac:dyDescent="0.3">
      <c r="B4729" s="22">
        <v>1000767</v>
      </c>
      <c r="C4729" s="23" t="s">
        <v>2375</v>
      </c>
      <c r="D4729" s="23" t="str">
        <f>VLOOKUP(B4729,'5b'!$B$4:$E$904,2,FALSE)</f>
        <v>M</v>
      </c>
      <c r="E4729" s="23" t="str">
        <f>INDEX(Table,MATCH('Classwork 5'!B4729,'5b'!$B$4:$B$904,0),3)</f>
        <v>26-35</v>
      </c>
      <c r="F4729" s="23">
        <f>INDEX(Table,MATCH('Classwork 5'!B4729,'5b'!$B$4:$B$904,0),4)</f>
        <v>12</v>
      </c>
      <c r="G4729" s="23">
        <v>5</v>
      </c>
      <c r="H4729" s="24">
        <v>8595</v>
      </c>
    </row>
    <row r="4730" spans="2:8" x14ac:dyDescent="0.3">
      <c r="B4730" s="22">
        <v>1000767</v>
      </c>
      <c r="C4730" s="23" t="s">
        <v>2185</v>
      </c>
      <c r="D4730" s="23" t="str">
        <f>VLOOKUP(B4730,'5b'!$B$4:$E$904,2,FALSE)</f>
        <v>M</v>
      </c>
      <c r="E4730" s="23" t="str">
        <f>INDEX(Table,MATCH('Classwork 5'!B4730,'5b'!$B$4:$B$904,0),3)</f>
        <v>26-35</v>
      </c>
      <c r="F4730" s="23">
        <f>INDEX(Table,MATCH('Classwork 5'!B4730,'5b'!$B$4:$B$904,0),4)</f>
        <v>12</v>
      </c>
      <c r="G4730" s="23">
        <v>5</v>
      </c>
      <c r="H4730" s="24">
        <v>7028</v>
      </c>
    </row>
    <row r="4731" spans="2:8" x14ac:dyDescent="0.3">
      <c r="B4731" s="22">
        <v>1000767</v>
      </c>
      <c r="C4731" s="23" t="s">
        <v>2772</v>
      </c>
      <c r="D4731" s="23" t="str">
        <f>VLOOKUP(B4731,'5b'!$B$4:$E$904,2,FALSE)</f>
        <v>M</v>
      </c>
      <c r="E4731" s="23" t="str">
        <f>INDEX(Table,MATCH('Classwork 5'!B4731,'5b'!$B$4:$B$904,0),3)</f>
        <v>26-35</v>
      </c>
      <c r="F4731" s="23">
        <f>INDEX(Table,MATCH('Classwork 5'!B4731,'5b'!$B$4:$B$904,0),4)</f>
        <v>12</v>
      </c>
      <c r="G4731" s="23">
        <v>8</v>
      </c>
      <c r="H4731" s="24">
        <v>8045</v>
      </c>
    </row>
    <row r="4732" spans="2:8" x14ac:dyDescent="0.3">
      <c r="B4732" s="22">
        <v>1000769</v>
      </c>
      <c r="C4732" s="23" t="s">
        <v>2138</v>
      </c>
      <c r="D4732" s="23" t="str">
        <f>VLOOKUP(B4732,'5b'!$B$4:$E$904,2,FALSE)</f>
        <v>M</v>
      </c>
      <c r="E4732" s="23" t="str">
        <f>INDEX(Table,MATCH('Classwork 5'!B4732,'5b'!$B$4:$B$904,0),3)</f>
        <v>46-50</v>
      </c>
      <c r="F4732" s="23">
        <f>INDEX(Table,MATCH('Classwork 5'!B4732,'5b'!$B$4:$B$904,0),4)</f>
        <v>17</v>
      </c>
      <c r="G4732" s="23">
        <v>16</v>
      </c>
      <c r="H4732" s="24">
        <v>16270</v>
      </c>
    </row>
    <row r="4733" spans="2:8" x14ac:dyDescent="0.3">
      <c r="B4733" s="22">
        <v>1000769</v>
      </c>
      <c r="C4733" s="23" t="s">
        <v>2020</v>
      </c>
      <c r="D4733" s="23" t="str">
        <f>VLOOKUP(B4733,'5b'!$B$4:$E$904,2,FALSE)</f>
        <v>M</v>
      </c>
      <c r="E4733" s="23" t="str">
        <f>INDEX(Table,MATCH('Classwork 5'!B4733,'5b'!$B$4:$B$904,0),3)</f>
        <v>46-50</v>
      </c>
      <c r="F4733" s="23">
        <f>INDEX(Table,MATCH('Classwork 5'!B4733,'5b'!$B$4:$B$904,0),4)</f>
        <v>17</v>
      </c>
      <c r="G4733" s="23">
        <v>1</v>
      </c>
      <c r="H4733" s="24">
        <v>11936</v>
      </c>
    </row>
    <row r="4734" spans="2:8" x14ac:dyDescent="0.3">
      <c r="B4734" s="22">
        <v>1000769</v>
      </c>
      <c r="C4734" s="23" t="s">
        <v>3648</v>
      </c>
      <c r="D4734" s="23" t="str">
        <f>VLOOKUP(B4734,'5b'!$B$4:$E$904,2,FALSE)</f>
        <v>M</v>
      </c>
      <c r="E4734" s="23" t="str">
        <f>INDEX(Table,MATCH('Classwork 5'!B4734,'5b'!$B$4:$B$904,0),3)</f>
        <v>46-50</v>
      </c>
      <c r="F4734" s="23">
        <f>INDEX(Table,MATCH('Classwork 5'!B4734,'5b'!$B$4:$B$904,0),4)</f>
        <v>17</v>
      </c>
      <c r="G4734" s="23">
        <v>2</v>
      </c>
      <c r="H4734" s="24">
        <v>10121</v>
      </c>
    </row>
    <row r="4735" spans="2:8" x14ac:dyDescent="0.3">
      <c r="B4735" s="22">
        <v>1000770</v>
      </c>
      <c r="C4735" s="23" t="s">
        <v>2157</v>
      </c>
      <c r="D4735" s="23" t="str">
        <f>VLOOKUP(B4735,'5b'!$B$4:$E$904,2,FALSE)</f>
        <v>M</v>
      </c>
      <c r="E4735" s="23" t="str">
        <f>INDEX(Table,MATCH('Classwork 5'!B4735,'5b'!$B$4:$B$904,0),3)</f>
        <v>18-25</v>
      </c>
      <c r="F4735" s="23">
        <f>INDEX(Table,MATCH('Classwork 5'!B4735,'5b'!$B$4:$B$904,0),4)</f>
        <v>4</v>
      </c>
      <c r="G4735" s="23">
        <v>1</v>
      </c>
      <c r="H4735" s="24">
        <v>15459</v>
      </c>
    </row>
    <row r="4736" spans="2:8" x14ac:dyDescent="0.3">
      <c r="B4736" s="22">
        <v>1000770</v>
      </c>
      <c r="C4736" s="23" t="s">
        <v>2282</v>
      </c>
      <c r="D4736" s="23" t="str">
        <f>VLOOKUP(B4736,'5b'!$B$4:$E$904,2,FALSE)</f>
        <v>M</v>
      </c>
      <c r="E4736" s="23" t="str">
        <f>INDEX(Table,MATCH('Classwork 5'!B4736,'5b'!$B$4:$B$904,0),3)</f>
        <v>18-25</v>
      </c>
      <c r="F4736" s="23">
        <f>INDEX(Table,MATCH('Classwork 5'!B4736,'5b'!$B$4:$B$904,0),4)</f>
        <v>4</v>
      </c>
      <c r="G4736" s="23">
        <v>3</v>
      </c>
      <c r="H4736" s="24">
        <v>11001</v>
      </c>
    </row>
    <row r="4737" spans="2:8" x14ac:dyDescent="0.3">
      <c r="B4737" s="22">
        <v>1000770</v>
      </c>
      <c r="C4737" s="23" t="s">
        <v>2129</v>
      </c>
      <c r="D4737" s="23" t="str">
        <f>VLOOKUP(B4737,'5b'!$B$4:$E$904,2,FALSE)</f>
        <v>M</v>
      </c>
      <c r="E4737" s="23" t="str">
        <f>INDEX(Table,MATCH('Classwork 5'!B4737,'5b'!$B$4:$B$904,0),3)</f>
        <v>18-25</v>
      </c>
      <c r="F4737" s="23">
        <f>INDEX(Table,MATCH('Classwork 5'!B4737,'5b'!$B$4:$B$904,0),4)</f>
        <v>4</v>
      </c>
      <c r="G4737" s="23">
        <v>1</v>
      </c>
      <c r="H4737" s="24">
        <v>15643</v>
      </c>
    </row>
    <row r="4738" spans="2:8" x14ac:dyDescent="0.3">
      <c r="B4738" s="22">
        <v>1000770</v>
      </c>
      <c r="C4738" s="23" t="s">
        <v>3220</v>
      </c>
      <c r="D4738" s="23" t="str">
        <f>VLOOKUP(B4738,'5b'!$B$4:$E$904,2,FALSE)</f>
        <v>M</v>
      </c>
      <c r="E4738" s="23" t="str">
        <f>INDEX(Table,MATCH('Classwork 5'!B4738,'5b'!$B$4:$B$904,0),3)</f>
        <v>18-25</v>
      </c>
      <c r="F4738" s="23">
        <f>INDEX(Table,MATCH('Classwork 5'!B4738,'5b'!$B$4:$B$904,0),4)</f>
        <v>4</v>
      </c>
      <c r="G4738" s="23">
        <v>5</v>
      </c>
      <c r="H4738" s="24">
        <v>2019</v>
      </c>
    </row>
    <row r="4739" spans="2:8" x14ac:dyDescent="0.3">
      <c r="B4739" s="22">
        <v>1000770</v>
      </c>
      <c r="C4739" s="23" t="s">
        <v>2759</v>
      </c>
      <c r="D4739" s="23" t="str">
        <f>VLOOKUP(B4739,'5b'!$B$4:$E$904,2,FALSE)</f>
        <v>M</v>
      </c>
      <c r="E4739" s="23" t="str">
        <f>INDEX(Table,MATCH('Classwork 5'!B4739,'5b'!$B$4:$B$904,0),3)</f>
        <v>18-25</v>
      </c>
      <c r="F4739" s="23">
        <f>INDEX(Table,MATCH('Classwork 5'!B4739,'5b'!$B$4:$B$904,0),4)</f>
        <v>4</v>
      </c>
      <c r="G4739" s="23">
        <v>5</v>
      </c>
      <c r="H4739" s="24">
        <v>8860</v>
      </c>
    </row>
    <row r="4740" spans="2:8" x14ac:dyDescent="0.3">
      <c r="B4740" s="22">
        <v>1000770</v>
      </c>
      <c r="C4740" s="23" t="s">
        <v>2828</v>
      </c>
      <c r="D4740" s="23" t="str">
        <f>VLOOKUP(B4740,'5b'!$B$4:$E$904,2,FALSE)</f>
        <v>M</v>
      </c>
      <c r="E4740" s="23" t="str">
        <f>INDEX(Table,MATCH('Classwork 5'!B4740,'5b'!$B$4:$B$904,0),3)</f>
        <v>18-25</v>
      </c>
      <c r="F4740" s="23">
        <f>INDEX(Table,MATCH('Classwork 5'!B4740,'5b'!$B$4:$B$904,0),4)</f>
        <v>4</v>
      </c>
      <c r="G4740" s="23">
        <v>5</v>
      </c>
      <c r="H4740" s="24">
        <v>6872</v>
      </c>
    </row>
    <row r="4741" spans="2:8" x14ac:dyDescent="0.3">
      <c r="B4741" s="22">
        <v>1000770</v>
      </c>
      <c r="C4741" s="23" t="s">
        <v>2646</v>
      </c>
      <c r="D4741" s="23" t="str">
        <f>VLOOKUP(B4741,'5b'!$B$4:$E$904,2,FALSE)</f>
        <v>M</v>
      </c>
      <c r="E4741" s="23" t="str">
        <f>INDEX(Table,MATCH('Classwork 5'!B4741,'5b'!$B$4:$B$904,0),3)</f>
        <v>18-25</v>
      </c>
      <c r="F4741" s="23">
        <f>INDEX(Table,MATCH('Classwork 5'!B4741,'5b'!$B$4:$B$904,0),4)</f>
        <v>4</v>
      </c>
      <c r="G4741" s="23">
        <v>1</v>
      </c>
      <c r="H4741" s="24">
        <v>19377</v>
      </c>
    </row>
    <row r="4742" spans="2:8" x14ac:dyDescent="0.3">
      <c r="B4742" s="22">
        <v>1000770</v>
      </c>
      <c r="C4742" s="23" t="s">
        <v>2500</v>
      </c>
      <c r="D4742" s="23" t="str">
        <f>VLOOKUP(B4742,'5b'!$B$4:$E$904,2,FALSE)</f>
        <v>M</v>
      </c>
      <c r="E4742" s="23" t="str">
        <f>INDEX(Table,MATCH('Classwork 5'!B4742,'5b'!$B$4:$B$904,0),3)</f>
        <v>18-25</v>
      </c>
      <c r="F4742" s="23">
        <f>INDEX(Table,MATCH('Classwork 5'!B4742,'5b'!$B$4:$B$904,0),4)</f>
        <v>4</v>
      </c>
      <c r="G4742" s="23">
        <v>6</v>
      </c>
      <c r="H4742" s="24">
        <v>8703</v>
      </c>
    </row>
    <row r="4743" spans="2:8" x14ac:dyDescent="0.3">
      <c r="B4743" s="22">
        <v>1000770</v>
      </c>
      <c r="C4743" s="23" t="s">
        <v>2044</v>
      </c>
      <c r="D4743" s="23" t="str">
        <f>VLOOKUP(B4743,'5b'!$B$4:$E$904,2,FALSE)</f>
        <v>M</v>
      </c>
      <c r="E4743" s="23" t="str">
        <f>INDEX(Table,MATCH('Classwork 5'!B4743,'5b'!$B$4:$B$904,0),3)</f>
        <v>18-25</v>
      </c>
      <c r="F4743" s="23">
        <f>INDEX(Table,MATCH('Classwork 5'!B4743,'5b'!$B$4:$B$904,0),4)</f>
        <v>4</v>
      </c>
      <c r="G4743" s="23">
        <v>5</v>
      </c>
      <c r="H4743" s="24">
        <v>1748</v>
      </c>
    </row>
    <row r="4744" spans="2:8" x14ac:dyDescent="0.3">
      <c r="B4744" s="22">
        <v>1000770</v>
      </c>
      <c r="C4744" s="23" t="s">
        <v>2208</v>
      </c>
      <c r="D4744" s="23" t="str">
        <f>VLOOKUP(B4744,'5b'!$B$4:$E$904,2,FALSE)</f>
        <v>M</v>
      </c>
      <c r="E4744" s="23" t="str">
        <f>INDEX(Table,MATCH('Classwork 5'!B4744,'5b'!$B$4:$B$904,0),3)</f>
        <v>18-25</v>
      </c>
      <c r="F4744" s="23">
        <f>INDEX(Table,MATCH('Classwork 5'!B4744,'5b'!$B$4:$B$904,0),4)</f>
        <v>4</v>
      </c>
      <c r="G4744" s="23">
        <v>1</v>
      </c>
      <c r="H4744" s="24">
        <v>15632</v>
      </c>
    </row>
    <row r="4745" spans="2:8" x14ac:dyDescent="0.3">
      <c r="B4745" s="22">
        <v>1000770</v>
      </c>
      <c r="C4745" s="23" t="s">
        <v>2098</v>
      </c>
      <c r="D4745" s="23" t="str">
        <f>VLOOKUP(B4745,'5b'!$B$4:$E$904,2,FALSE)</f>
        <v>M</v>
      </c>
      <c r="E4745" s="23" t="str">
        <f>INDEX(Table,MATCH('Classwork 5'!B4745,'5b'!$B$4:$B$904,0),3)</f>
        <v>18-25</v>
      </c>
      <c r="F4745" s="23">
        <f>INDEX(Table,MATCH('Classwork 5'!B4745,'5b'!$B$4:$B$904,0),4)</f>
        <v>4</v>
      </c>
      <c r="G4745" s="23">
        <v>8</v>
      </c>
      <c r="H4745" s="24">
        <v>9699</v>
      </c>
    </row>
    <row r="4746" spans="2:8" x14ac:dyDescent="0.3">
      <c r="B4746" s="22">
        <v>1000770</v>
      </c>
      <c r="C4746" s="23" t="s">
        <v>3167</v>
      </c>
      <c r="D4746" s="23" t="str">
        <f>VLOOKUP(B4746,'5b'!$B$4:$E$904,2,FALSE)</f>
        <v>M</v>
      </c>
      <c r="E4746" s="23" t="str">
        <f>INDEX(Table,MATCH('Classwork 5'!B4746,'5b'!$B$4:$B$904,0),3)</f>
        <v>18-25</v>
      </c>
      <c r="F4746" s="23">
        <f>INDEX(Table,MATCH('Classwork 5'!B4746,'5b'!$B$4:$B$904,0),4)</f>
        <v>4</v>
      </c>
      <c r="G4746" s="23">
        <v>5</v>
      </c>
      <c r="H4746" s="24">
        <v>8627</v>
      </c>
    </row>
    <row r="4747" spans="2:8" x14ac:dyDescent="0.3">
      <c r="B4747" s="22">
        <v>1000770</v>
      </c>
      <c r="C4747" s="23" t="s">
        <v>3195</v>
      </c>
      <c r="D4747" s="23" t="str">
        <f>VLOOKUP(B4747,'5b'!$B$4:$E$904,2,FALSE)</f>
        <v>M</v>
      </c>
      <c r="E4747" s="23" t="str">
        <f>INDEX(Table,MATCH('Classwork 5'!B4747,'5b'!$B$4:$B$904,0),3)</f>
        <v>18-25</v>
      </c>
      <c r="F4747" s="23">
        <f>INDEX(Table,MATCH('Classwork 5'!B4747,'5b'!$B$4:$B$904,0),4)</f>
        <v>4</v>
      </c>
      <c r="G4747" s="23">
        <v>5</v>
      </c>
      <c r="H4747" s="24">
        <v>1943</v>
      </c>
    </row>
    <row r="4748" spans="2:8" x14ac:dyDescent="0.3">
      <c r="B4748" s="22">
        <v>1000770</v>
      </c>
      <c r="C4748" s="23" t="s">
        <v>3077</v>
      </c>
      <c r="D4748" s="23" t="str">
        <f>VLOOKUP(B4748,'5b'!$B$4:$E$904,2,FALSE)</f>
        <v>M</v>
      </c>
      <c r="E4748" s="23" t="str">
        <f>INDEX(Table,MATCH('Classwork 5'!B4748,'5b'!$B$4:$B$904,0),3)</f>
        <v>18-25</v>
      </c>
      <c r="F4748" s="23">
        <f>INDEX(Table,MATCH('Classwork 5'!B4748,'5b'!$B$4:$B$904,0),4)</f>
        <v>4</v>
      </c>
      <c r="G4748" s="23">
        <v>5</v>
      </c>
      <c r="H4748" s="24">
        <v>5449</v>
      </c>
    </row>
    <row r="4749" spans="2:8" x14ac:dyDescent="0.3">
      <c r="B4749" s="22">
        <v>1000770</v>
      </c>
      <c r="C4749" s="23" t="s">
        <v>2172</v>
      </c>
      <c r="D4749" s="23" t="str">
        <f>VLOOKUP(B4749,'5b'!$B$4:$E$904,2,FALSE)</f>
        <v>M</v>
      </c>
      <c r="E4749" s="23" t="str">
        <f>INDEX(Table,MATCH('Classwork 5'!B4749,'5b'!$B$4:$B$904,0),3)</f>
        <v>18-25</v>
      </c>
      <c r="F4749" s="23">
        <f>INDEX(Table,MATCH('Classwork 5'!B4749,'5b'!$B$4:$B$904,0),4)</f>
        <v>4</v>
      </c>
      <c r="G4749" s="23">
        <v>5</v>
      </c>
      <c r="H4749" s="24">
        <v>1745</v>
      </c>
    </row>
    <row r="4750" spans="2:8" x14ac:dyDescent="0.3">
      <c r="B4750" s="22">
        <v>1000770</v>
      </c>
      <c r="C4750" s="23" t="s">
        <v>3446</v>
      </c>
      <c r="D4750" s="23" t="str">
        <f>VLOOKUP(B4750,'5b'!$B$4:$E$904,2,FALSE)</f>
        <v>M</v>
      </c>
      <c r="E4750" s="23" t="str">
        <f>INDEX(Table,MATCH('Classwork 5'!B4750,'5b'!$B$4:$B$904,0),3)</f>
        <v>18-25</v>
      </c>
      <c r="F4750" s="23">
        <f>INDEX(Table,MATCH('Classwork 5'!B4750,'5b'!$B$4:$B$904,0),4)</f>
        <v>4</v>
      </c>
      <c r="G4750" s="23">
        <v>5</v>
      </c>
      <c r="H4750" s="24">
        <v>3763</v>
      </c>
    </row>
    <row r="4751" spans="2:8" x14ac:dyDescent="0.3">
      <c r="B4751" s="22">
        <v>1000770</v>
      </c>
      <c r="C4751" s="23" t="s">
        <v>2298</v>
      </c>
      <c r="D4751" s="23" t="str">
        <f>VLOOKUP(B4751,'5b'!$B$4:$E$904,2,FALSE)</f>
        <v>M</v>
      </c>
      <c r="E4751" s="23" t="str">
        <f>INDEX(Table,MATCH('Classwork 5'!B4751,'5b'!$B$4:$B$904,0),3)</f>
        <v>18-25</v>
      </c>
      <c r="F4751" s="23">
        <f>INDEX(Table,MATCH('Classwork 5'!B4751,'5b'!$B$4:$B$904,0),4)</f>
        <v>4</v>
      </c>
      <c r="G4751" s="23">
        <v>1</v>
      </c>
      <c r="H4751" s="24">
        <v>12046</v>
      </c>
    </row>
    <row r="4752" spans="2:8" x14ac:dyDescent="0.3">
      <c r="B4752" s="22">
        <v>1000770</v>
      </c>
      <c r="C4752" s="23" t="s">
        <v>3279</v>
      </c>
      <c r="D4752" s="23" t="str">
        <f>VLOOKUP(B4752,'5b'!$B$4:$E$904,2,FALSE)</f>
        <v>M</v>
      </c>
      <c r="E4752" s="23" t="str">
        <f>INDEX(Table,MATCH('Classwork 5'!B4752,'5b'!$B$4:$B$904,0),3)</f>
        <v>18-25</v>
      </c>
      <c r="F4752" s="23">
        <f>INDEX(Table,MATCH('Classwork 5'!B4752,'5b'!$B$4:$B$904,0),4)</f>
        <v>4</v>
      </c>
      <c r="G4752" s="23">
        <v>5</v>
      </c>
      <c r="H4752" s="24">
        <v>5264</v>
      </c>
    </row>
    <row r="4753" spans="2:8" x14ac:dyDescent="0.3">
      <c r="B4753" s="22">
        <v>1000770</v>
      </c>
      <c r="C4753" s="23" t="s">
        <v>3649</v>
      </c>
      <c r="D4753" s="23" t="str">
        <f>VLOOKUP(B4753,'5b'!$B$4:$E$904,2,FALSE)</f>
        <v>M</v>
      </c>
      <c r="E4753" s="23" t="str">
        <f>INDEX(Table,MATCH('Classwork 5'!B4753,'5b'!$B$4:$B$904,0),3)</f>
        <v>18-25</v>
      </c>
      <c r="F4753" s="23">
        <f>INDEX(Table,MATCH('Classwork 5'!B4753,'5b'!$B$4:$B$904,0),4)</f>
        <v>4</v>
      </c>
      <c r="G4753" s="23">
        <v>5</v>
      </c>
      <c r="H4753" s="24">
        <v>1779</v>
      </c>
    </row>
    <row r="4754" spans="2:8" x14ac:dyDescent="0.3">
      <c r="B4754" s="22">
        <v>1000770</v>
      </c>
      <c r="C4754" s="23" t="s">
        <v>2142</v>
      </c>
      <c r="D4754" s="23" t="str">
        <f>VLOOKUP(B4754,'5b'!$B$4:$E$904,2,FALSE)</f>
        <v>M</v>
      </c>
      <c r="E4754" s="23" t="str">
        <f>INDEX(Table,MATCH('Classwork 5'!B4754,'5b'!$B$4:$B$904,0),3)</f>
        <v>18-25</v>
      </c>
      <c r="F4754" s="23">
        <f>INDEX(Table,MATCH('Classwork 5'!B4754,'5b'!$B$4:$B$904,0),4)</f>
        <v>4</v>
      </c>
      <c r="G4754" s="23">
        <v>1</v>
      </c>
      <c r="H4754" s="24">
        <v>15579</v>
      </c>
    </row>
    <row r="4755" spans="2:8" x14ac:dyDescent="0.3">
      <c r="B4755" s="22">
        <v>1000770</v>
      </c>
      <c r="C4755" s="23" t="s">
        <v>2737</v>
      </c>
      <c r="D4755" s="23" t="str">
        <f>VLOOKUP(B4755,'5b'!$B$4:$E$904,2,FALSE)</f>
        <v>M</v>
      </c>
      <c r="E4755" s="23" t="str">
        <f>INDEX(Table,MATCH('Classwork 5'!B4755,'5b'!$B$4:$B$904,0),3)</f>
        <v>18-25</v>
      </c>
      <c r="F4755" s="23">
        <f>INDEX(Table,MATCH('Classwork 5'!B4755,'5b'!$B$4:$B$904,0),4)</f>
        <v>4</v>
      </c>
      <c r="G4755" s="23">
        <v>1</v>
      </c>
      <c r="H4755" s="24">
        <v>11854</v>
      </c>
    </row>
    <row r="4756" spans="2:8" x14ac:dyDescent="0.3">
      <c r="B4756" s="22">
        <v>1000770</v>
      </c>
      <c r="C4756" s="23" t="s">
        <v>2426</v>
      </c>
      <c r="D4756" s="23" t="str">
        <f>VLOOKUP(B4756,'5b'!$B$4:$E$904,2,FALSE)</f>
        <v>M</v>
      </c>
      <c r="E4756" s="23" t="str">
        <f>INDEX(Table,MATCH('Classwork 5'!B4756,'5b'!$B$4:$B$904,0),3)</f>
        <v>18-25</v>
      </c>
      <c r="F4756" s="23">
        <f>INDEX(Table,MATCH('Classwork 5'!B4756,'5b'!$B$4:$B$904,0),4)</f>
        <v>4</v>
      </c>
      <c r="G4756" s="23">
        <v>1</v>
      </c>
      <c r="H4756" s="24">
        <v>12003</v>
      </c>
    </row>
    <row r="4757" spans="2:8" x14ac:dyDescent="0.3">
      <c r="B4757" s="22">
        <v>1000770</v>
      </c>
      <c r="C4757" s="23" t="s">
        <v>2746</v>
      </c>
      <c r="D4757" s="23" t="str">
        <f>VLOOKUP(B4757,'5b'!$B$4:$E$904,2,FALSE)</f>
        <v>M</v>
      </c>
      <c r="E4757" s="23" t="str">
        <f>INDEX(Table,MATCH('Classwork 5'!B4757,'5b'!$B$4:$B$904,0),3)</f>
        <v>18-25</v>
      </c>
      <c r="F4757" s="23">
        <f>INDEX(Table,MATCH('Classwork 5'!B4757,'5b'!$B$4:$B$904,0),4)</f>
        <v>4</v>
      </c>
      <c r="G4757" s="23">
        <v>1</v>
      </c>
      <c r="H4757" s="24">
        <v>8290</v>
      </c>
    </row>
    <row r="4758" spans="2:8" x14ac:dyDescent="0.3">
      <c r="B4758" s="22">
        <v>1000770</v>
      </c>
      <c r="C4758" s="23" t="s">
        <v>2094</v>
      </c>
      <c r="D4758" s="23" t="str">
        <f>VLOOKUP(B4758,'5b'!$B$4:$E$904,2,FALSE)</f>
        <v>M</v>
      </c>
      <c r="E4758" s="23" t="str">
        <f>INDEX(Table,MATCH('Classwork 5'!B4758,'5b'!$B$4:$B$904,0),3)</f>
        <v>18-25</v>
      </c>
      <c r="F4758" s="23">
        <f>INDEX(Table,MATCH('Classwork 5'!B4758,'5b'!$B$4:$B$904,0),4)</f>
        <v>4</v>
      </c>
      <c r="G4758" s="23">
        <v>15</v>
      </c>
      <c r="H4758" s="24">
        <v>12888</v>
      </c>
    </row>
    <row r="4759" spans="2:8" x14ac:dyDescent="0.3">
      <c r="B4759" s="22">
        <v>1000771</v>
      </c>
      <c r="C4759" s="23" t="s">
        <v>2916</v>
      </c>
      <c r="D4759" s="23" t="str">
        <f>VLOOKUP(B4759,'5b'!$B$4:$E$904,2,FALSE)</f>
        <v>F</v>
      </c>
      <c r="E4759" s="23" t="str">
        <f>INDEX(Table,MATCH('Classwork 5'!B4759,'5b'!$B$4:$B$904,0),3)</f>
        <v>51-55</v>
      </c>
      <c r="F4759" s="23">
        <f>INDEX(Table,MATCH('Classwork 5'!B4759,'5b'!$B$4:$B$904,0),4)</f>
        <v>1</v>
      </c>
      <c r="G4759" s="23">
        <v>5</v>
      </c>
      <c r="H4759" s="24">
        <v>7115</v>
      </c>
    </row>
    <row r="4760" spans="2:8" x14ac:dyDescent="0.3">
      <c r="B4760" s="22">
        <v>1000772</v>
      </c>
      <c r="C4760" s="23" t="s">
        <v>2611</v>
      </c>
      <c r="D4760" s="23" t="str">
        <f>VLOOKUP(B4760,'5b'!$B$4:$E$904,2,FALSE)</f>
        <v>M</v>
      </c>
      <c r="E4760" s="23" t="str">
        <f>INDEX(Table,MATCH('Classwork 5'!B4760,'5b'!$B$4:$B$904,0),3)</f>
        <v>18-25</v>
      </c>
      <c r="F4760" s="23">
        <f>INDEX(Table,MATCH('Classwork 5'!B4760,'5b'!$B$4:$B$904,0),4)</f>
        <v>12</v>
      </c>
      <c r="G4760" s="23">
        <v>5</v>
      </c>
      <c r="H4760" s="24">
        <v>7053</v>
      </c>
    </row>
    <row r="4761" spans="2:8" x14ac:dyDescent="0.3">
      <c r="B4761" s="22">
        <v>1000772</v>
      </c>
      <c r="C4761" s="23" t="s">
        <v>3041</v>
      </c>
      <c r="D4761" s="23" t="str">
        <f>VLOOKUP(B4761,'5b'!$B$4:$E$904,2,FALSE)</f>
        <v>M</v>
      </c>
      <c r="E4761" s="23" t="str">
        <f>INDEX(Table,MATCH('Classwork 5'!B4761,'5b'!$B$4:$B$904,0),3)</f>
        <v>18-25</v>
      </c>
      <c r="F4761" s="23">
        <f>INDEX(Table,MATCH('Classwork 5'!B4761,'5b'!$B$4:$B$904,0),4)</f>
        <v>12</v>
      </c>
      <c r="G4761" s="23">
        <v>6</v>
      </c>
      <c r="H4761" s="24">
        <v>8578</v>
      </c>
    </row>
    <row r="4762" spans="2:8" x14ac:dyDescent="0.3">
      <c r="B4762" s="22">
        <v>1000772</v>
      </c>
      <c r="C4762" s="23" t="s">
        <v>1960</v>
      </c>
      <c r="D4762" s="23" t="str">
        <f>VLOOKUP(B4762,'5b'!$B$4:$E$904,2,FALSE)</f>
        <v>M</v>
      </c>
      <c r="E4762" s="23" t="str">
        <f>INDEX(Table,MATCH('Classwork 5'!B4762,'5b'!$B$4:$B$904,0),3)</f>
        <v>18-25</v>
      </c>
      <c r="F4762" s="23">
        <f>INDEX(Table,MATCH('Classwork 5'!B4762,'5b'!$B$4:$B$904,0),4)</f>
        <v>12</v>
      </c>
      <c r="G4762" s="23">
        <v>6</v>
      </c>
      <c r="H4762" s="24">
        <v>16042</v>
      </c>
    </row>
    <row r="4763" spans="2:8" x14ac:dyDescent="0.3">
      <c r="B4763" s="22">
        <v>1000772</v>
      </c>
      <c r="C4763" s="23" t="s">
        <v>2771</v>
      </c>
      <c r="D4763" s="23" t="str">
        <f>VLOOKUP(B4763,'5b'!$B$4:$E$904,2,FALSE)</f>
        <v>M</v>
      </c>
      <c r="E4763" s="23" t="str">
        <f>INDEX(Table,MATCH('Classwork 5'!B4763,'5b'!$B$4:$B$904,0),3)</f>
        <v>18-25</v>
      </c>
      <c r="F4763" s="23">
        <f>INDEX(Table,MATCH('Classwork 5'!B4763,'5b'!$B$4:$B$904,0),4)</f>
        <v>12</v>
      </c>
      <c r="G4763" s="23">
        <v>1</v>
      </c>
      <c r="H4763" s="24">
        <v>12104</v>
      </c>
    </row>
    <row r="4764" spans="2:8" x14ac:dyDescent="0.3">
      <c r="B4764" s="22">
        <v>1000772</v>
      </c>
      <c r="C4764" s="23" t="s">
        <v>3650</v>
      </c>
      <c r="D4764" s="23" t="str">
        <f>VLOOKUP(B4764,'5b'!$B$4:$E$904,2,FALSE)</f>
        <v>M</v>
      </c>
      <c r="E4764" s="23" t="str">
        <f>INDEX(Table,MATCH('Classwork 5'!B4764,'5b'!$B$4:$B$904,0),3)</f>
        <v>18-25</v>
      </c>
      <c r="F4764" s="23">
        <f>INDEX(Table,MATCH('Classwork 5'!B4764,'5b'!$B$4:$B$904,0),4)</f>
        <v>12</v>
      </c>
      <c r="G4764" s="23">
        <v>1</v>
      </c>
      <c r="H4764" s="24">
        <v>15483</v>
      </c>
    </row>
    <row r="4765" spans="2:8" x14ac:dyDescent="0.3">
      <c r="B4765" s="22">
        <v>1000772</v>
      </c>
      <c r="C4765" s="23" t="s">
        <v>2329</v>
      </c>
      <c r="D4765" s="23" t="str">
        <f>VLOOKUP(B4765,'5b'!$B$4:$E$904,2,FALSE)</f>
        <v>M</v>
      </c>
      <c r="E4765" s="23" t="str">
        <f>INDEX(Table,MATCH('Classwork 5'!B4765,'5b'!$B$4:$B$904,0),3)</f>
        <v>18-25</v>
      </c>
      <c r="F4765" s="23">
        <f>INDEX(Table,MATCH('Classwork 5'!B4765,'5b'!$B$4:$B$904,0),4)</f>
        <v>12</v>
      </c>
      <c r="G4765" s="23">
        <v>1</v>
      </c>
      <c r="H4765" s="24">
        <v>8069</v>
      </c>
    </row>
    <row r="4766" spans="2:8" x14ac:dyDescent="0.3">
      <c r="B4766" s="22">
        <v>1000773</v>
      </c>
      <c r="C4766" s="23" t="s">
        <v>2327</v>
      </c>
      <c r="D4766" s="23" t="str">
        <f>VLOOKUP(B4766,'5b'!$B$4:$E$904,2,FALSE)</f>
        <v>M</v>
      </c>
      <c r="E4766" s="23" t="str">
        <f>INDEX(Table,MATCH('Classwork 5'!B4766,'5b'!$B$4:$B$904,0),3)</f>
        <v>26-35</v>
      </c>
      <c r="F4766" s="23">
        <f>INDEX(Table,MATCH('Classwork 5'!B4766,'5b'!$B$4:$B$904,0),4)</f>
        <v>6</v>
      </c>
      <c r="G4766" s="23">
        <v>8</v>
      </c>
      <c r="H4766" s="24">
        <v>7945</v>
      </c>
    </row>
    <row r="4767" spans="2:8" x14ac:dyDescent="0.3">
      <c r="B4767" s="22">
        <v>1000773</v>
      </c>
      <c r="C4767" s="23" t="s">
        <v>2066</v>
      </c>
      <c r="D4767" s="23" t="str">
        <f>VLOOKUP(B4767,'5b'!$B$4:$E$904,2,FALSE)</f>
        <v>M</v>
      </c>
      <c r="E4767" s="23" t="str">
        <f>INDEX(Table,MATCH('Classwork 5'!B4767,'5b'!$B$4:$B$904,0),3)</f>
        <v>26-35</v>
      </c>
      <c r="F4767" s="23">
        <f>INDEX(Table,MATCH('Classwork 5'!B4767,'5b'!$B$4:$B$904,0),4)</f>
        <v>6</v>
      </c>
      <c r="G4767" s="23">
        <v>5</v>
      </c>
      <c r="H4767" s="24">
        <v>7153</v>
      </c>
    </row>
    <row r="4768" spans="2:8" x14ac:dyDescent="0.3">
      <c r="B4768" s="22">
        <v>1000774</v>
      </c>
      <c r="C4768" s="23" t="s">
        <v>2281</v>
      </c>
      <c r="D4768" s="23" t="str">
        <f>VLOOKUP(B4768,'5b'!$B$4:$E$904,2,FALSE)</f>
        <v>M</v>
      </c>
      <c r="E4768" s="23" t="str">
        <f>INDEX(Table,MATCH('Classwork 5'!B4768,'5b'!$B$4:$B$904,0),3)</f>
        <v>18-25</v>
      </c>
      <c r="F4768" s="23">
        <f>INDEX(Table,MATCH('Classwork 5'!B4768,'5b'!$B$4:$B$904,0),4)</f>
        <v>4</v>
      </c>
      <c r="G4768" s="23">
        <v>1</v>
      </c>
      <c r="H4768" s="24">
        <v>19565</v>
      </c>
    </row>
    <row r="4769" spans="2:8" x14ac:dyDescent="0.3">
      <c r="B4769" s="22">
        <v>1000774</v>
      </c>
      <c r="C4769" s="23" t="s">
        <v>2051</v>
      </c>
      <c r="D4769" s="23" t="str">
        <f>VLOOKUP(B4769,'5b'!$B$4:$E$904,2,FALSE)</f>
        <v>M</v>
      </c>
      <c r="E4769" s="23" t="str">
        <f>INDEX(Table,MATCH('Classwork 5'!B4769,'5b'!$B$4:$B$904,0),3)</f>
        <v>18-25</v>
      </c>
      <c r="F4769" s="23">
        <f>INDEX(Table,MATCH('Classwork 5'!B4769,'5b'!$B$4:$B$904,0),4)</f>
        <v>4</v>
      </c>
      <c r="G4769" s="23">
        <v>1</v>
      </c>
      <c r="H4769" s="24">
        <v>12049</v>
      </c>
    </row>
    <row r="4770" spans="2:8" x14ac:dyDescent="0.3">
      <c r="B4770" s="22">
        <v>1000774</v>
      </c>
      <c r="C4770" s="23" t="s">
        <v>2345</v>
      </c>
      <c r="D4770" s="23" t="str">
        <f>VLOOKUP(B4770,'5b'!$B$4:$E$904,2,FALSE)</f>
        <v>M</v>
      </c>
      <c r="E4770" s="23" t="str">
        <f>INDEX(Table,MATCH('Classwork 5'!B4770,'5b'!$B$4:$B$904,0),3)</f>
        <v>18-25</v>
      </c>
      <c r="F4770" s="23">
        <f>INDEX(Table,MATCH('Classwork 5'!B4770,'5b'!$B$4:$B$904,0),4)</f>
        <v>4</v>
      </c>
      <c r="G4770" s="23">
        <v>5</v>
      </c>
      <c r="H4770" s="24">
        <v>5222</v>
      </c>
    </row>
    <row r="4771" spans="2:8" x14ac:dyDescent="0.3">
      <c r="B4771" s="22">
        <v>1000774</v>
      </c>
      <c r="C4771" s="23" t="s">
        <v>2061</v>
      </c>
      <c r="D4771" s="23" t="str">
        <f>VLOOKUP(B4771,'5b'!$B$4:$E$904,2,FALSE)</f>
        <v>M</v>
      </c>
      <c r="E4771" s="23" t="str">
        <f>INDEX(Table,MATCH('Classwork 5'!B4771,'5b'!$B$4:$B$904,0),3)</f>
        <v>18-25</v>
      </c>
      <c r="F4771" s="23">
        <f>INDEX(Table,MATCH('Classwork 5'!B4771,'5b'!$B$4:$B$904,0),4)</f>
        <v>4</v>
      </c>
      <c r="G4771" s="23">
        <v>1</v>
      </c>
      <c r="H4771" s="24">
        <v>15167</v>
      </c>
    </row>
    <row r="4772" spans="2:8" x14ac:dyDescent="0.3">
      <c r="B4772" s="22">
        <v>1000774</v>
      </c>
      <c r="C4772" s="23" t="s">
        <v>3651</v>
      </c>
      <c r="D4772" s="23" t="str">
        <f>VLOOKUP(B4772,'5b'!$B$4:$E$904,2,FALSE)</f>
        <v>M</v>
      </c>
      <c r="E4772" s="23" t="str">
        <f>INDEX(Table,MATCH('Classwork 5'!B4772,'5b'!$B$4:$B$904,0),3)</f>
        <v>18-25</v>
      </c>
      <c r="F4772" s="23">
        <f>INDEX(Table,MATCH('Classwork 5'!B4772,'5b'!$B$4:$B$904,0),4)</f>
        <v>4</v>
      </c>
      <c r="G4772" s="23">
        <v>5</v>
      </c>
      <c r="H4772" s="24">
        <v>5208</v>
      </c>
    </row>
    <row r="4773" spans="2:8" x14ac:dyDescent="0.3">
      <c r="B4773" s="22">
        <v>1000774</v>
      </c>
      <c r="C4773" s="23" t="s">
        <v>3514</v>
      </c>
      <c r="D4773" s="23" t="str">
        <f>VLOOKUP(B4773,'5b'!$B$4:$E$904,2,FALSE)</f>
        <v>M</v>
      </c>
      <c r="E4773" s="23" t="str">
        <f>INDEX(Table,MATCH('Classwork 5'!B4773,'5b'!$B$4:$B$904,0),3)</f>
        <v>18-25</v>
      </c>
      <c r="F4773" s="23">
        <f>INDEX(Table,MATCH('Classwork 5'!B4773,'5b'!$B$4:$B$904,0),4)</f>
        <v>4</v>
      </c>
      <c r="G4773" s="23">
        <v>6</v>
      </c>
      <c r="H4773" s="24">
        <v>16546</v>
      </c>
    </row>
    <row r="4774" spans="2:8" x14ac:dyDescent="0.3">
      <c r="B4774" s="22">
        <v>1000774</v>
      </c>
      <c r="C4774" s="23" t="s">
        <v>2035</v>
      </c>
      <c r="D4774" s="23" t="str">
        <f>VLOOKUP(B4774,'5b'!$B$4:$E$904,2,FALSE)</f>
        <v>M</v>
      </c>
      <c r="E4774" s="23" t="str">
        <f>INDEX(Table,MATCH('Classwork 5'!B4774,'5b'!$B$4:$B$904,0),3)</f>
        <v>18-25</v>
      </c>
      <c r="F4774" s="23">
        <f>INDEX(Table,MATCH('Classwork 5'!B4774,'5b'!$B$4:$B$904,0),4)</f>
        <v>4</v>
      </c>
      <c r="G4774" s="23">
        <v>3</v>
      </c>
      <c r="H4774" s="24">
        <v>8039</v>
      </c>
    </row>
    <row r="4775" spans="2:8" x14ac:dyDescent="0.3">
      <c r="B4775" s="22">
        <v>1000775</v>
      </c>
      <c r="C4775" s="23" t="s">
        <v>3642</v>
      </c>
      <c r="D4775" s="23" t="str">
        <f>VLOOKUP(B4775,'5b'!$B$4:$E$904,2,FALSE)</f>
        <v>M</v>
      </c>
      <c r="E4775" s="23" t="str">
        <f>INDEX(Table,MATCH('Classwork 5'!B4775,'5b'!$B$4:$B$904,0),3)</f>
        <v>0-17</v>
      </c>
      <c r="F4775" s="23">
        <f>INDEX(Table,MATCH('Classwork 5'!B4775,'5b'!$B$4:$B$904,0),4)</f>
        <v>17</v>
      </c>
      <c r="G4775" s="23">
        <v>5</v>
      </c>
      <c r="H4775" s="24">
        <v>8576</v>
      </c>
    </row>
    <row r="4776" spans="2:8" x14ac:dyDescent="0.3">
      <c r="B4776" s="22">
        <v>1000776</v>
      </c>
      <c r="C4776" s="23" t="s">
        <v>2486</v>
      </c>
      <c r="D4776" s="23" t="str">
        <f>VLOOKUP(B4776,'5b'!$B$4:$E$904,2,FALSE)</f>
        <v>F</v>
      </c>
      <c r="E4776" s="23" t="str">
        <f>INDEX(Table,MATCH('Classwork 5'!B4776,'5b'!$B$4:$B$904,0),3)</f>
        <v>26-35</v>
      </c>
      <c r="F4776" s="23">
        <f>INDEX(Table,MATCH('Classwork 5'!B4776,'5b'!$B$4:$B$904,0),4)</f>
        <v>3</v>
      </c>
      <c r="G4776" s="23">
        <v>2</v>
      </c>
      <c r="H4776" s="24">
        <v>16048</v>
      </c>
    </row>
    <row r="4777" spans="2:8" x14ac:dyDescent="0.3">
      <c r="B4777" s="22">
        <v>1000776</v>
      </c>
      <c r="C4777" s="23" t="s">
        <v>2181</v>
      </c>
      <c r="D4777" s="23" t="str">
        <f>VLOOKUP(B4777,'5b'!$B$4:$E$904,2,FALSE)</f>
        <v>F</v>
      </c>
      <c r="E4777" s="23" t="str">
        <f>INDEX(Table,MATCH('Classwork 5'!B4777,'5b'!$B$4:$B$904,0),3)</f>
        <v>26-35</v>
      </c>
      <c r="F4777" s="23">
        <f>INDEX(Table,MATCH('Classwork 5'!B4777,'5b'!$B$4:$B$904,0),4)</f>
        <v>3</v>
      </c>
      <c r="G4777" s="23">
        <v>15</v>
      </c>
      <c r="H4777" s="24">
        <v>12756</v>
      </c>
    </row>
    <row r="4778" spans="2:8" x14ac:dyDescent="0.3">
      <c r="B4778" s="22">
        <v>1000776</v>
      </c>
      <c r="C4778" s="23" t="s">
        <v>2970</v>
      </c>
      <c r="D4778" s="23" t="str">
        <f>VLOOKUP(B4778,'5b'!$B$4:$E$904,2,FALSE)</f>
        <v>F</v>
      </c>
      <c r="E4778" s="23" t="str">
        <f>INDEX(Table,MATCH('Classwork 5'!B4778,'5b'!$B$4:$B$904,0),3)</f>
        <v>26-35</v>
      </c>
      <c r="F4778" s="23">
        <f>INDEX(Table,MATCH('Classwork 5'!B4778,'5b'!$B$4:$B$904,0),4)</f>
        <v>3</v>
      </c>
      <c r="G4778" s="23">
        <v>5</v>
      </c>
      <c r="H4778" s="24">
        <v>8718</v>
      </c>
    </row>
    <row r="4779" spans="2:8" x14ac:dyDescent="0.3">
      <c r="B4779" s="22">
        <v>1000776</v>
      </c>
      <c r="C4779" s="23" t="s">
        <v>1945</v>
      </c>
      <c r="D4779" s="23" t="str">
        <f>VLOOKUP(B4779,'5b'!$B$4:$E$904,2,FALSE)</f>
        <v>F</v>
      </c>
      <c r="E4779" s="23" t="str">
        <f>INDEX(Table,MATCH('Classwork 5'!B4779,'5b'!$B$4:$B$904,0),3)</f>
        <v>26-35</v>
      </c>
      <c r="F4779" s="23">
        <f>INDEX(Table,MATCH('Classwork 5'!B4779,'5b'!$B$4:$B$904,0),4)</f>
        <v>3</v>
      </c>
      <c r="G4779" s="23">
        <v>5</v>
      </c>
      <c r="H4779" s="24">
        <v>5410</v>
      </c>
    </row>
    <row r="4780" spans="2:8" x14ac:dyDescent="0.3">
      <c r="B4780" s="22">
        <v>1000776</v>
      </c>
      <c r="C4780" s="23" t="s">
        <v>2347</v>
      </c>
      <c r="D4780" s="23" t="str">
        <f>VLOOKUP(B4780,'5b'!$B$4:$E$904,2,FALSE)</f>
        <v>F</v>
      </c>
      <c r="E4780" s="23" t="str">
        <f>INDEX(Table,MATCH('Classwork 5'!B4780,'5b'!$B$4:$B$904,0),3)</f>
        <v>26-35</v>
      </c>
      <c r="F4780" s="23">
        <f>INDEX(Table,MATCH('Classwork 5'!B4780,'5b'!$B$4:$B$904,0),4)</f>
        <v>3</v>
      </c>
      <c r="G4780" s="23">
        <v>5</v>
      </c>
      <c r="H4780" s="24">
        <v>7015</v>
      </c>
    </row>
    <row r="4781" spans="2:8" x14ac:dyDescent="0.3">
      <c r="B4781" s="22">
        <v>1000777</v>
      </c>
      <c r="C4781" s="23" t="s">
        <v>2122</v>
      </c>
      <c r="D4781" s="23" t="str">
        <f>VLOOKUP(B4781,'5b'!$B$4:$E$904,2,FALSE)</f>
        <v>M</v>
      </c>
      <c r="E4781" s="23" t="str">
        <f>INDEX(Table,MATCH('Classwork 5'!B4781,'5b'!$B$4:$B$904,0),3)</f>
        <v>18-25</v>
      </c>
      <c r="F4781" s="23">
        <f>INDEX(Table,MATCH('Classwork 5'!B4781,'5b'!$B$4:$B$904,0),4)</f>
        <v>19</v>
      </c>
      <c r="G4781" s="23">
        <v>4</v>
      </c>
      <c r="H4781" s="24">
        <v>1457</v>
      </c>
    </row>
    <row r="4782" spans="2:8" x14ac:dyDescent="0.3">
      <c r="B4782" s="22">
        <v>1000777</v>
      </c>
      <c r="C4782" s="23" t="s">
        <v>2910</v>
      </c>
      <c r="D4782" s="23" t="str">
        <f>VLOOKUP(B4782,'5b'!$B$4:$E$904,2,FALSE)</f>
        <v>M</v>
      </c>
      <c r="E4782" s="23" t="str">
        <f>INDEX(Table,MATCH('Classwork 5'!B4782,'5b'!$B$4:$B$904,0),3)</f>
        <v>18-25</v>
      </c>
      <c r="F4782" s="23">
        <f>INDEX(Table,MATCH('Classwork 5'!B4782,'5b'!$B$4:$B$904,0),4)</f>
        <v>19</v>
      </c>
      <c r="G4782" s="23">
        <v>6</v>
      </c>
      <c r="H4782" s="24">
        <v>4445</v>
      </c>
    </row>
    <row r="4783" spans="2:8" x14ac:dyDescent="0.3">
      <c r="B4783" s="22">
        <v>1000777</v>
      </c>
      <c r="C4783" s="23" t="s">
        <v>3104</v>
      </c>
      <c r="D4783" s="23" t="str">
        <f>VLOOKUP(B4783,'5b'!$B$4:$E$904,2,FALSE)</f>
        <v>M</v>
      </c>
      <c r="E4783" s="23" t="str">
        <f>INDEX(Table,MATCH('Classwork 5'!B4783,'5b'!$B$4:$B$904,0),3)</f>
        <v>18-25</v>
      </c>
      <c r="F4783" s="23">
        <f>INDEX(Table,MATCH('Classwork 5'!B4783,'5b'!$B$4:$B$904,0),4)</f>
        <v>19</v>
      </c>
      <c r="G4783" s="23">
        <v>1</v>
      </c>
      <c r="H4783" s="24">
        <v>3994</v>
      </c>
    </row>
    <row r="4784" spans="2:8" x14ac:dyDescent="0.3">
      <c r="B4784" s="22">
        <v>1000777</v>
      </c>
      <c r="C4784" s="23" t="s">
        <v>2251</v>
      </c>
      <c r="D4784" s="23" t="str">
        <f>VLOOKUP(B4784,'5b'!$B$4:$E$904,2,FALSE)</f>
        <v>M</v>
      </c>
      <c r="E4784" s="23" t="str">
        <f>INDEX(Table,MATCH('Classwork 5'!B4784,'5b'!$B$4:$B$904,0),3)</f>
        <v>18-25</v>
      </c>
      <c r="F4784" s="23">
        <f>INDEX(Table,MATCH('Classwork 5'!B4784,'5b'!$B$4:$B$904,0),4)</f>
        <v>19</v>
      </c>
      <c r="G4784" s="23">
        <v>15</v>
      </c>
      <c r="H4784" s="24">
        <v>13027</v>
      </c>
    </row>
    <row r="4785" spans="2:8" x14ac:dyDescent="0.3">
      <c r="B4785" s="22">
        <v>1000777</v>
      </c>
      <c r="C4785" s="23" t="s">
        <v>2320</v>
      </c>
      <c r="D4785" s="23" t="str">
        <f>VLOOKUP(B4785,'5b'!$B$4:$E$904,2,FALSE)</f>
        <v>M</v>
      </c>
      <c r="E4785" s="23" t="str">
        <f>INDEX(Table,MATCH('Classwork 5'!B4785,'5b'!$B$4:$B$904,0),3)</f>
        <v>18-25</v>
      </c>
      <c r="F4785" s="23">
        <f>INDEX(Table,MATCH('Classwork 5'!B4785,'5b'!$B$4:$B$904,0),4)</f>
        <v>19</v>
      </c>
      <c r="G4785" s="23">
        <v>5</v>
      </c>
      <c r="H4785" s="24">
        <v>5479</v>
      </c>
    </row>
    <row r="4786" spans="2:8" x14ac:dyDescent="0.3">
      <c r="B4786" s="22">
        <v>1000777</v>
      </c>
      <c r="C4786" s="23" t="s">
        <v>2633</v>
      </c>
      <c r="D4786" s="23" t="str">
        <f>VLOOKUP(B4786,'5b'!$B$4:$E$904,2,FALSE)</f>
        <v>M</v>
      </c>
      <c r="E4786" s="23" t="str">
        <f>INDEX(Table,MATCH('Classwork 5'!B4786,'5b'!$B$4:$B$904,0),3)</f>
        <v>18-25</v>
      </c>
      <c r="F4786" s="23">
        <f>INDEX(Table,MATCH('Classwork 5'!B4786,'5b'!$B$4:$B$904,0),4)</f>
        <v>19</v>
      </c>
      <c r="G4786" s="23">
        <v>5</v>
      </c>
      <c r="H4786" s="24">
        <v>3508</v>
      </c>
    </row>
    <row r="4787" spans="2:8" x14ac:dyDescent="0.3">
      <c r="B4787" s="22">
        <v>1000777</v>
      </c>
      <c r="C4787" s="23" t="s">
        <v>2554</v>
      </c>
      <c r="D4787" s="23" t="str">
        <f>VLOOKUP(B4787,'5b'!$B$4:$E$904,2,FALSE)</f>
        <v>M</v>
      </c>
      <c r="E4787" s="23" t="str">
        <f>INDEX(Table,MATCH('Classwork 5'!B4787,'5b'!$B$4:$B$904,0),3)</f>
        <v>18-25</v>
      </c>
      <c r="F4787" s="23">
        <f>INDEX(Table,MATCH('Classwork 5'!B4787,'5b'!$B$4:$B$904,0),4)</f>
        <v>19</v>
      </c>
      <c r="G4787" s="23">
        <v>2</v>
      </c>
      <c r="H4787" s="24">
        <v>12897</v>
      </c>
    </row>
    <row r="4788" spans="2:8" x14ac:dyDescent="0.3">
      <c r="B4788" s="22">
        <v>1000777</v>
      </c>
      <c r="C4788" s="23" t="s">
        <v>2654</v>
      </c>
      <c r="D4788" s="23" t="str">
        <f>VLOOKUP(B4788,'5b'!$B$4:$E$904,2,FALSE)</f>
        <v>M</v>
      </c>
      <c r="E4788" s="23" t="str">
        <f>INDEX(Table,MATCH('Classwork 5'!B4788,'5b'!$B$4:$B$904,0),3)</f>
        <v>18-25</v>
      </c>
      <c r="F4788" s="23">
        <f>INDEX(Table,MATCH('Classwork 5'!B4788,'5b'!$B$4:$B$904,0),4)</f>
        <v>19</v>
      </c>
      <c r="G4788" s="23">
        <v>1</v>
      </c>
      <c r="H4788" s="24">
        <v>11596</v>
      </c>
    </row>
    <row r="4789" spans="2:8" x14ac:dyDescent="0.3">
      <c r="B4789" s="22">
        <v>1000777</v>
      </c>
      <c r="C4789" s="23" t="s">
        <v>2139</v>
      </c>
      <c r="D4789" s="23" t="str">
        <f>VLOOKUP(B4789,'5b'!$B$4:$E$904,2,FALSE)</f>
        <v>M</v>
      </c>
      <c r="E4789" s="23" t="str">
        <f>INDEX(Table,MATCH('Classwork 5'!B4789,'5b'!$B$4:$B$904,0),3)</f>
        <v>18-25</v>
      </c>
      <c r="F4789" s="23">
        <f>INDEX(Table,MATCH('Classwork 5'!B4789,'5b'!$B$4:$B$904,0),4)</f>
        <v>19</v>
      </c>
      <c r="G4789" s="23">
        <v>1</v>
      </c>
      <c r="H4789" s="24">
        <v>7988</v>
      </c>
    </row>
    <row r="4790" spans="2:8" x14ac:dyDescent="0.3">
      <c r="B4790" s="22">
        <v>1000777</v>
      </c>
      <c r="C4790" s="23" t="s">
        <v>3591</v>
      </c>
      <c r="D4790" s="23" t="str">
        <f>VLOOKUP(B4790,'5b'!$B$4:$E$904,2,FALSE)</f>
        <v>M</v>
      </c>
      <c r="E4790" s="23" t="str">
        <f>INDEX(Table,MATCH('Classwork 5'!B4790,'5b'!$B$4:$B$904,0),3)</f>
        <v>18-25</v>
      </c>
      <c r="F4790" s="23">
        <f>INDEX(Table,MATCH('Classwork 5'!B4790,'5b'!$B$4:$B$904,0),4)</f>
        <v>19</v>
      </c>
      <c r="G4790" s="23">
        <v>1</v>
      </c>
      <c r="H4790" s="24">
        <v>11902</v>
      </c>
    </row>
    <row r="4791" spans="2:8" x14ac:dyDescent="0.3">
      <c r="B4791" s="22">
        <v>1000777</v>
      </c>
      <c r="C4791" s="23" t="s">
        <v>2812</v>
      </c>
      <c r="D4791" s="23" t="str">
        <f>VLOOKUP(B4791,'5b'!$B$4:$E$904,2,FALSE)</f>
        <v>M</v>
      </c>
      <c r="E4791" s="23" t="str">
        <f>INDEX(Table,MATCH('Classwork 5'!B4791,'5b'!$B$4:$B$904,0),3)</f>
        <v>18-25</v>
      </c>
      <c r="F4791" s="23">
        <f>INDEX(Table,MATCH('Classwork 5'!B4791,'5b'!$B$4:$B$904,0),4)</f>
        <v>19</v>
      </c>
      <c r="G4791" s="23">
        <v>1</v>
      </c>
      <c r="H4791" s="24">
        <v>11852</v>
      </c>
    </row>
    <row r="4792" spans="2:8" x14ac:dyDescent="0.3">
      <c r="B4792" s="22">
        <v>1000777</v>
      </c>
      <c r="C4792" s="23" t="s">
        <v>3164</v>
      </c>
      <c r="D4792" s="23" t="str">
        <f>VLOOKUP(B4792,'5b'!$B$4:$E$904,2,FALSE)</f>
        <v>M</v>
      </c>
      <c r="E4792" s="23" t="str">
        <f>INDEX(Table,MATCH('Classwork 5'!B4792,'5b'!$B$4:$B$904,0),3)</f>
        <v>18-25</v>
      </c>
      <c r="F4792" s="23">
        <f>INDEX(Table,MATCH('Classwork 5'!B4792,'5b'!$B$4:$B$904,0),4)</f>
        <v>19</v>
      </c>
      <c r="G4792" s="23">
        <v>8</v>
      </c>
      <c r="H4792" s="24">
        <v>6081</v>
      </c>
    </row>
    <row r="4793" spans="2:8" x14ac:dyDescent="0.3">
      <c r="B4793" s="22">
        <v>1000777</v>
      </c>
      <c r="C4793" s="23" t="s">
        <v>3652</v>
      </c>
      <c r="D4793" s="23" t="str">
        <f>VLOOKUP(B4793,'5b'!$B$4:$E$904,2,FALSE)</f>
        <v>M</v>
      </c>
      <c r="E4793" s="23" t="str">
        <f>INDEX(Table,MATCH('Classwork 5'!B4793,'5b'!$B$4:$B$904,0),3)</f>
        <v>18-25</v>
      </c>
      <c r="F4793" s="23">
        <f>INDEX(Table,MATCH('Classwork 5'!B4793,'5b'!$B$4:$B$904,0),4)</f>
        <v>19</v>
      </c>
      <c r="G4793" s="23">
        <v>5</v>
      </c>
      <c r="H4793" s="24">
        <v>3494</v>
      </c>
    </row>
    <row r="4794" spans="2:8" x14ac:dyDescent="0.3">
      <c r="B4794" s="22">
        <v>1000777</v>
      </c>
      <c r="C4794" s="23" t="s">
        <v>3653</v>
      </c>
      <c r="D4794" s="23" t="str">
        <f>VLOOKUP(B4794,'5b'!$B$4:$E$904,2,FALSE)</f>
        <v>M</v>
      </c>
      <c r="E4794" s="23" t="str">
        <f>INDEX(Table,MATCH('Classwork 5'!B4794,'5b'!$B$4:$B$904,0),3)</f>
        <v>18-25</v>
      </c>
      <c r="F4794" s="23">
        <f>INDEX(Table,MATCH('Classwork 5'!B4794,'5b'!$B$4:$B$904,0),4)</f>
        <v>19</v>
      </c>
      <c r="G4794" s="23">
        <v>5</v>
      </c>
      <c r="H4794" s="24">
        <v>5411</v>
      </c>
    </row>
    <row r="4795" spans="2:8" x14ac:dyDescent="0.3">
      <c r="B4795" s="22">
        <v>1000777</v>
      </c>
      <c r="C4795" s="23" t="s">
        <v>3445</v>
      </c>
      <c r="D4795" s="23" t="str">
        <f>VLOOKUP(B4795,'5b'!$B$4:$E$904,2,FALSE)</f>
        <v>M</v>
      </c>
      <c r="E4795" s="23" t="str">
        <f>INDEX(Table,MATCH('Classwork 5'!B4795,'5b'!$B$4:$B$904,0),3)</f>
        <v>18-25</v>
      </c>
      <c r="F4795" s="23">
        <f>INDEX(Table,MATCH('Classwork 5'!B4795,'5b'!$B$4:$B$904,0),4)</f>
        <v>19</v>
      </c>
      <c r="G4795" s="23">
        <v>2</v>
      </c>
      <c r="H4795" s="24">
        <v>3302</v>
      </c>
    </row>
    <row r="4796" spans="2:8" x14ac:dyDescent="0.3">
      <c r="B4796" s="22">
        <v>1000777</v>
      </c>
      <c r="C4796" s="23" t="s">
        <v>2062</v>
      </c>
      <c r="D4796" s="23" t="str">
        <f>VLOOKUP(B4796,'5b'!$B$4:$E$904,2,FALSE)</f>
        <v>M</v>
      </c>
      <c r="E4796" s="23" t="str">
        <f>INDEX(Table,MATCH('Classwork 5'!B4796,'5b'!$B$4:$B$904,0),3)</f>
        <v>18-25</v>
      </c>
      <c r="F4796" s="23">
        <f>INDEX(Table,MATCH('Classwork 5'!B4796,'5b'!$B$4:$B$904,0),4)</f>
        <v>19</v>
      </c>
      <c r="G4796" s="23">
        <v>1</v>
      </c>
      <c r="H4796" s="24">
        <v>15630</v>
      </c>
    </row>
    <row r="4797" spans="2:8" x14ac:dyDescent="0.3">
      <c r="B4797" s="22">
        <v>1000777</v>
      </c>
      <c r="C4797" s="23" t="s">
        <v>3406</v>
      </c>
      <c r="D4797" s="23" t="str">
        <f>VLOOKUP(B4797,'5b'!$B$4:$E$904,2,FALSE)</f>
        <v>M</v>
      </c>
      <c r="E4797" s="23" t="str">
        <f>INDEX(Table,MATCH('Classwork 5'!B4797,'5b'!$B$4:$B$904,0),3)</f>
        <v>18-25</v>
      </c>
      <c r="F4797" s="23">
        <f>INDEX(Table,MATCH('Classwork 5'!B4797,'5b'!$B$4:$B$904,0),4)</f>
        <v>19</v>
      </c>
      <c r="G4797" s="23">
        <v>3</v>
      </c>
      <c r="H4797" s="24">
        <v>8068</v>
      </c>
    </row>
    <row r="4798" spans="2:8" x14ac:dyDescent="0.3">
      <c r="B4798" s="22">
        <v>1000777</v>
      </c>
      <c r="C4798" s="23" t="s">
        <v>2922</v>
      </c>
      <c r="D4798" s="23" t="str">
        <f>VLOOKUP(B4798,'5b'!$B$4:$E$904,2,FALSE)</f>
        <v>M</v>
      </c>
      <c r="E4798" s="23" t="str">
        <f>INDEX(Table,MATCH('Classwork 5'!B4798,'5b'!$B$4:$B$904,0),3)</f>
        <v>18-25</v>
      </c>
      <c r="F4798" s="23">
        <f>INDEX(Table,MATCH('Classwork 5'!B4798,'5b'!$B$4:$B$904,0),4)</f>
        <v>19</v>
      </c>
      <c r="G4798" s="23">
        <v>5</v>
      </c>
      <c r="H4798" s="24">
        <v>5315</v>
      </c>
    </row>
    <row r="4799" spans="2:8" x14ac:dyDescent="0.3">
      <c r="B4799" s="22">
        <v>1000777</v>
      </c>
      <c r="C4799" s="23" t="s">
        <v>2115</v>
      </c>
      <c r="D4799" s="23" t="str">
        <f>VLOOKUP(B4799,'5b'!$B$4:$E$904,2,FALSE)</f>
        <v>M</v>
      </c>
      <c r="E4799" s="23" t="str">
        <f>INDEX(Table,MATCH('Classwork 5'!B4799,'5b'!$B$4:$B$904,0),3)</f>
        <v>18-25</v>
      </c>
      <c r="F4799" s="23">
        <f>INDEX(Table,MATCH('Classwork 5'!B4799,'5b'!$B$4:$B$904,0),4)</f>
        <v>19</v>
      </c>
      <c r="G4799" s="23">
        <v>5</v>
      </c>
      <c r="H4799" s="24">
        <v>5254</v>
      </c>
    </row>
    <row r="4800" spans="2:8" x14ac:dyDescent="0.3">
      <c r="B4800" s="22">
        <v>1000777</v>
      </c>
      <c r="C4800" s="23" t="s">
        <v>3654</v>
      </c>
      <c r="D4800" s="23" t="str">
        <f>VLOOKUP(B4800,'5b'!$B$4:$E$904,2,FALSE)</f>
        <v>M</v>
      </c>
      <c r="E4800" s="23" t="str">
        <f>INDEX(Table,MATCH('Classwork 5'!B4800,'5b'!$B$4:$B$904,0),3)</f>
        <v>18-25</v>
      </c>
      <c r="F4800" s="23">
        <f>INDEX(Table,MATCH('Classwork 5'!B4800,'5b'!$B$4:$B$904,0),4)</f>
        <v>19</v>
      </c>
      <c r="G4800" s="23">
        <v>1</v>
      </c>
      <c r="H4800" s="24">
        <v>4208</v>
      </c>
    </row>
    <row r="4801" spans="2:8" x14ac:dyDescent="0.3">
      <c r="B4801" s="22">
        <v>1000777</v>
      </c>
      <c r="C4801" s="23" t="s">
        <v>2811</v>
      </c>
      <c r="D4801" s="23" t="str">
        <f>VLOOKUP(B4801,'5b'!$B$4:$E$904,2,FALSE)</f>
        <v>M</v>
      </c>
      <c r="E4801" s="23" t="str">
        <f>INDEX(Table,MATCH('Classwork 5'!B4801,'5b'!$B$4:$B$904,0),3)</f>
        <v>18-25</v>
      </c>
      <c r="F4801" s="23">
        <f>INDEX(Table,MATCH('Classwork 5'!B4801,'5b'!$B$4:$B$904,0),4)</f>
        <v>19</v>
      </c>
      <c r="G4801" s="23">
        <v>5</v>
      </c>
      <c r="H4801" s="24">
        <v>5377</v>
      </c>
    </row>
    <row r="4802" spans="2:8" x14ac:dyDescent="0.3">
      <c r="B4802" s="22">
        <v>1000778</v>
      </c>
      <c r="C4802" s="23" t="s">
        <v>2496</v>
      </c>
      <c r="D4802" s="23" t="str">
        <f>VLOOKUP(B4802,'5b'!$B$4:$E$904,2,FALSE)</f>
        <v>M</v>
      </c>
      <c r="E4802" s="23" t="str">
        <f>INDEX(Table,MATCH('Classwork 5'!B4802,'5b'!$B$4:$B$904,0),3)</f>
        <v>18-25</v>
      </c>
      <c r="F4802" s="23">
        <f>INDEX(Table,MATCH('Classwork 5'!B4802,'5b'!$B$4:$B$904,0),4)</f>
        <v>17</v>
      </c>
      <c r="G4802" s="23">
        <v>1</v>
      </c>
      <c r="H4802" s="24">
        <v>15891</v>
      </c>
    </row>
    <row r="4803" spans="2:8" x14ac:dyDescent="0.3">
      <c r="B4803" s="22">
        <v>1000778</v>
      </c>
      <c r="C4803" s="23" t="s">
        <v>1974</v>
      </c>
      <c r="D4803" s="23" t="str">
        <f>VLOOKUP(B4803,'5b'!$B$4:$E$904,2,FALSE)</f>
        <v>M</v>
      </c>
      <c r="E4803" s="23" t="str">
        <f>INDEX(Table,MATCH('Classwork 5'!B4803,'5b'!$B$4:$B$904,0),3)</f>
        <v>18-25</v>
      </c>
      <c r="F4803" s="23">
        <f>INDEX(Table,MATCH('Classwork 5'!B4803,'5b'!$B$4:$B$904,0),4)</f>
        <v>17</v>
      </c>
      <c r="G4803" s="23">
        <v>1</v>
      </c>
      <c r="H4803" s="24">
        <v>8051</v>
      </c>
    </row>
    <row r="4804" spans="2:8" x14ac:dyDescent="0.3">
      <c r="B4804" s="22">
        <v>1000778</v>
      </c>
      <c r="C4804" s="23" t="s">
        <v>1989</v>
      </c>
      <c r="D4804" s="23" t="str">
        <f>VLOOKUP(B4804,'5b'!$B$4:$E$904,2,FALSE)</f>
        <v>M</v>
      </c>
      <c r="E4804" s="23" t="str">
        <f>INDEX(Table,MATCH('Classwork 5'!B4804,'5b'!$B$4:$B$904,0),3)</f>
        <v>18-25</v>
      </c>
      <c r="F4804" s="23">
        <f>INDEX(Table,MATCH('Classwork 5'!B4804,'5b'!$B$4:$B$904,0),4)</f>
        <v>17</v>
      </c>
      <c r="G4804" s="23">
        <v>1</v>
      </c>
      <c r="H4804" s="24">
        <v>11489</v>
      </c>
    </row>
    <row r="4805" spans="2:8" x14ac:dyDescent="0.3">
      <c r="B4805" s="22">
        <v>1000778</v>
      </c>
      <c r="C4805" s="23" t="s">
        <v>2219</v>
      </c>
      <c r="D4805" s="23" t="str">
        <f>VLOOKUP(B4805,'5b'!$B$4:$E$904,2,FALSE)</f>
        <v>M</v>
      </c>
      <c r="E4805" s="23" t="str">
        <f>INDEX(Table,MATCH('Classwork 5'!B4805,'5b'!$B$4:$B$904,0),3)</f>
        <v>18-25</v>
      </c>
      <c r="F4805" s="23">
        <f>INDEX(Table,MATCH('Classwork 5'!B4805,'5b'!$B$4:$B$904,0),4)</f>
        <v>17</v>
      </c>
      <c r="G4805" s="23">
        <v>1</v>
      </c>
      <c r="H4805" s="24">
        <v>11826</v>
      </c>
    </row>
    <row r="4806" spans="2:8" x14ac:dyDescent="0.3">
      <c r="B4806" s="22">
        <v>1000779</v>
      </c>
      <c r="C4806" s="23" t="s">
        <v>2440</v>
      </c>
      <c r="D4806" s="23" t="str">
        <f>VLOOKUP(B4806,'5b'!$B$4:$E$904,2,FALSE)</f>
        <v>M</v>
      </c>
      <c r="E4806" s="23" t="str">
        <f>INDEX(Table,MATCH('Classwork 5'!B4806,'5b'!$B$4:$B$904,0),3)</f>
        <v>26-35</v>
      </c>
      <c r="F4806" s="23">
        <f>INDEX(Table,MATCH('Classwork 5'!B4806,'5b'!$B$4:$B$904,0),4)</f>
        <v>0</v>
      </c>
      <c r="G4806" s="23">
        <v>1</v>
      </c>
      <c r="H4806" s="24">
        <v>11997</v>
      </c>
    </row>
    <row r="4807" spans="2:8" x14ac:dyDescent="0.3">
      <c r="B4807" s="22">
        <v>1000779</v>
      </c>
      <c r="C4807" s="23" t="s">
        <v>1994</v>
      </c>
      <c r="D4807" s="23" t="str">
        <f>VLOOKUP(B4807,'5b'!$B$4:$E$904,2,FALSE)</f>
        <v>M</v>
      </c>
      <c r="E4807" s="23" t="str">
        <f>INDEX(Table,MATCH('Classwork 5'!B4807,'5b'!$B$4:$B$904,0),3)</f>
        <v>26-35</v>
      </c>
      <c r="F4807" s="23">
        <f>INDEX(Table,MATCH('Classwork 5'!B4807,'5b'!$B$4:$B$904,0),4)</f>
        <v>0</v>
      </c>
      <c r="G4807" s="23">
        <v>5</v>
      </c>
      <c r="H4807" s="24">
        <v>5167</v>
      </c>
    </row>
    <row r="4808" spans="2:8" x14ac:dyDescent="0.3">
      <c r="B4808" s="22">
        <v>1000780</v>
      </c>
      <c r="C4808" s="23" t="s">
        <v>2646</v>
      </c>
      <c r="D4808" s="23" t="str">
        <f>VLOOKUP(B4808,'5b'!$B$4:$E$904,2,FALSE)</f>
        <v>M</v>
      </c>
      <c r="E4808" s="23" t="str">
        <f>INDEX(Table,MATCH('Classwork 5'!B4808,'5b'!$B$4:$B$904,0),3)</f>
        <v>26-35</v>
      </c>
      <c r="F4808" s="23">
        <f>INDEX(Table,MATCH('Classwork 5'!B4808,'5b'!$B$4:$B$904,0),4)</f>
        <v>17</v>
      </c>
      <c r="G4808" s="23">
        <v>1</v>
      </c>
      <c r="H4808" s="24">
        <v>15556</v>
      </c>
    </row>
    <row r="4809" spans="2:8" x14ac:dyDescent="0.3">
      <c r="B4809" s="22">
        <v>1000780</v>
      </c>
      <c r="C4809" s="23" t="s">
        <v>2628</v>
      </c>
      <c r="D4809" s="23" t="str">
        <f>VLOOKUP(B4809,'5b'!$B$4:$E$904,2,FALSE)</f>
        <v>M</v>
      </c>
      <c r="E4809" s="23" t="str">
        <f>INDEX(Table,MATCH('Classwork 5'!B4809,'5b'!$B$4:$B$904,0),3)</f>
        <v>26-35</v>
      </c>
      <c r="F4809" s="23">
        <f>INDEX(Table,MATCH('Classwork 5'!B4809,'5b'!$B$4:$B$904,0),4)</f>
        <v>17</v>
      </c>
      <c r="G4809" s="23">
        <v>4</v>
      </c>
      <c r="H4809" s="24">
        <v>2057</v>
      </c>
    </row>
    <row r="4810" spans="2:8" x14ac:dyDescent="0.3">
      <c r="B4810" s="22">
        <v>1000780</v>
      </c>
      <c r="C4810" s="23" t="s">
        <v>2082</v>
      </c>
      <c r="D4810" s="23" t="str">
        <f>VLOOKUP(B4810,'5b'!$B$4:$E$904,2,FALSE)</f>
        <v>M</v>
      </c>
      <c r="E4810" s="23" t="str">
        <f>INDEX(Table,MATCH('Classwork 5'!B4810,'5b'!$B$4:$B$904,0),3)</f>
        <v>26-35</v>
      </c>
      <c r="F4810" s="23">
        <f>INDEX(Table,MATCH('Classwork 5'!B4810,'5b'!$B$4:$B$904,0),4)</f>
        <v>17</v>
      </c>
      <c r="G4810" s="23">
        <v>8</v>
      </c>
      <c r="H4810" s="24">
        <v>8007</v>
      </c>
    </row>
    <row r="4811" spans="2:8" x14ac:dyDescent="0.3">
      <c r="B4811" s="22">
        <v>1000780</v>
      </c>
      <c r="C4811" s="23" t="s">
        <v>3400</v>
      </c>
      <c r="D4811" s="23" t="str">
        <f>VLOOKUP(B4811,'5b'!$B$4:$E$904,2,FALSE)</f>
        <v>M</v>
      </c>
      <c r="E4811" s="23" t="str">
        <f>INDEX(Table,MATCH('Classwork 5'!B4811,'5b'!$B$4:$B$904,0),3)</f>
        <v>26-35</v>
      </c>
      <c r="F4811" s="23">
        <f>INDEX(Table,MATCH('Classwork 5'!B4811,'5b'!$B$4:$B$904,0),4)</f>
        <v>17</v>
      </c>
      <c r="G4811" s="23">
        <v>3</v>
      </c>
      <c r="H4811" s="24">
        <v>10707</v>
      </c>
    </row>
    <row r="4812" spans="2:8" x14ac:dyDescent="0.3">
      <c r="B4812" s="22">
        <v>1000780</v>
      </c>
      <c r="C4812" s="23" t="s">
        <v>3655</v>
      </c>
      <c r="D4812" s="23" t="str">
        <f>VLOOKUP(B4812,'5b'!$B$4:$E$904,2,FALSE)</f>
        <v>M</v>
      </c>
      <c r="E4812" s="23" t="str">
        <f>INDEX(Table,MATCH('Classwork 5'!B4812,'5b'!$B$4:$B$904,0),3)</f>
        <v>26-35</v>
      </c>
      <c r="F4812" s="23">
        <f>INDEX(Table,MATCH('Classwork 5'!B4812,'5b'!$B$4:$B$904,0),4)</f>
        <v>17</v>
      </c>
      <c r="G4812" s="23">
        <v>3</v>
      </c>
      <c r="H4812" s="24">
        <v>8332</v>
      </c>
    </row>
    <row r="4813" spans="2:8" x14ac:dyDescent="0.3">
      <c r="B4813" s="22">
        <v>1000780</v>
      </c>
      <c r="C4813" s="23" t="s">
        <v>2084</v>
      </c>
      <c r="D4813" s="23" t="str">
        <f>VLOOKUP(B4813,'5b'!$B$4:$E$904,2,FALSE)</f>
        <v>M</v>
      </c>
      <c r="E4813" s="23" t="str">
        <f>INDEX(Table,MATCH('Classwork 5'!B4813,'5b'!$B$4:$B$904,0),3)</f>
        <v>26-35</v>
      </c>
      <c r="F4813" s="23">
        <f>INDEX(Table,MATCH('Classwork 5'!B4813,'5b'!$B$4:$B$904,0),4)</f>
        <v>17</v>
      </c>
      <c r="G4813" s="23">
        <v>1</v>
      </c>
      <c r="H4813" s="24">
        <v>11590</v>
      </c>
    </row>
    <row r="4814" spans="2:8" x14ac:dyDescent="0.3">
      <c r="B4814" s="22">
        <v>1000780</v>
      </c>
      <c r="C4814" s="23" t="s">
        <v>2085</v>
      </c>
      <c r="D4814" s="23" t="str">
        <f>VLOOKUP(B4814,'5b'!$B$4:$E$904,2,FALSE)</f>
        <v>M</v>
      </c>
      <c r="E4814" s="23" t="str">
        <f>INDEX(Table,MATCH('Classwork 5'!B4814,'5b'!$B$4:$B$904,0),3)</f>
        <v>26-35</v>
      </c>
      <c r="F4814" s="23">
        <f>INDEX(Table,MATCH('Classwork 5'!B4814,'5b'!$B$4:$B$904,0),4)</f>
        <v>17</v>
      </c>
      <c r="G4814" s="23">
        <v>1</v>
      </c>
      <c r="H4814" s="24">
        <v>19050</v>
      </c>
    </row>
    <row r="4815" spans="2:8" x14ac:dyDescent="0.3">
      <c r="B4815" s="22">
        <v>1000780</v>
      </c>
      <c r="C4815" s="23" t="s">
        <v>3656</v>
      </c>
      <c r="D4815" s="23" t="str">
        <f>VLOOKUP(B4815,'5b'!$B$4:$E$904,2,FALSE)</f>
        <v>M</v>
      </c>
      <c r="E4815" s="23" t="str">
        <f>INDEX(Table,MATCH('Classwork 5'!B4815,'5b'!$B$4:$B$904,0),3)</f>
        <v>26-35</v>
      </c>
      <c r="F4815" s="23">
        <f>INDEX(Table,MATCH('Classwork 5'!B4815,'5b'!$B$4:$B$904,0),4)</f>
        <v>17</v>
      </c>
      <c r="G4815" s="23">
        <v>1</v>
      </c>
      <c r="H4815" s="24">
        <v>11756</v>
      </c>
    </row>
    <row r="4816" spans="2:8" x14ac:dyDescent="0.3">
      <c r="B4816" s="22">
        <v>1000780</v>
      </c>
      <c r="C4816" s="23" t="s">
        <v>3640</v>
      </c>
      <c r="D4816" s="23" t="str">
        <f>VLOOKUP(B4816,'5b'!$B$4:$E$904,2,FALSE)</f>
        <v>M</v>
      </c>
      <c r="E4816" s="23" t="str">
        <f>INDEX(Table,MATCH('Classwork 5'!B4816,'5b'!$B$4:$B$904,0),3)</f>
        <v>26-35</v>
      </c>
      <c r="F4816" s="23">
        <f>INDEX(Table,MATCH('Classwork 5'!B4816,'5b'!$B$4:$B$904,0),4)</f>
        <v>17</v>
      </c>
      <c r="G4816" s="23">
        <v>1</v>
      </c>
      <c r="H4816" s="24">
        <v>12118</v>
      </c>
    </row>
    <row r="4817" spans="2:8" x14ac:dyDescent="0.3">
      <c r="B4817" s="22">
        <v>1000780</v>
      </c>
      <c r="C4817" s="23" t="s">
        <v>2812</v>
      </c>
      <c r="D4817" s="23" t="str">
        <f>VLOOKUP(B4817,'5b'!$B$4:$E$904,2,FALSE)</f>
        <v>M</v>
      </c>
      <c r="E4817" s="23" t="str">
        <f>INDEX(Table,MATCH('Classwork 5'!B4817,'5b'!$B$4:$B$904,0),3)</f>
        <v>26-35</v>
      </c>
      <c r="F4817" s="23">
        <f>INDEX(Table,MATCH('Classwork 5'!B4817,'5b'!$B$4:$B$904,0),4)</f>
        <v>17</v>
      </c>
      <c r="G4817" s="23">
        <v>1</v>
      </c>
      <c r="H4817" s="24">
        <v>11564</v>
      </c>
    </row>
    <row r="4818" spans="2:8" x14ac:dyDescent="0.3">
      <c r="B4818" s="22">
        <v>1000780</v>
      </c>
      <c r="C4818" s="23" t="s">
        <v>2554</v>
      </c>
      <c r="D4818" s="23" t="str">
        <f>VLOOKUP(B4818,'5b'!$B$4:$E$904,2,FALSE)</f>
        <v>M</v>
      </c>
      <c r="E4818" s="23" t="str">
        <f>INDEX(Table,MATCH('Classwork 5'!B4818,'5b'!$B$4:$B$904,0),3)</f>
        <v>26-35</v>
      </c>
      <c r="F4818" s="23">
        <f>INDEX(Table,MATCH('Classwork 5'!B4818,'5b'!$B$4:$B$904,0),4)</f>
        <v>17</v>
      </c>
      <c r="G4818" s="23">
        <v>2</v>
      </c>
      <c r="H4818" s="24">
        <v>3361</v>
      </c>
    </row>
    <row r="4819" spans="2:8" x14ac:dyDescent="0.3">
      <c r="B4819" s="22">
        <v>1000780</v>
      </c>
      <c r="C4819" s="23" t="s">
        <v>2013</v>
      </c>
      <c r="D4819" s="23" t="str">
        <f>VLOOKUP(B4819,'5b'!$B$4:$E$904,2,FALSE)</f>
        <v>M</v>
      </c>
      <c r="E4819" s="23" t="str">
        <f>INDEX(Table,MATCH('Classwork 5'!B4819,'5b'!$B$4:$B$904,0),3)</f>
        <v>26-35</v>
      </c>
      <c r="F4819" s="23">
        <f>INDEX(Table,MATCH('Classwork 5'!B4819,'5b'!$B$4:$B$904,0),4)</f>
        <v>17</v>
      </c>
      <c r="G4819" s="23">
        <v>2</v>
      </c>
      <c r="H4819" s="24">
        <v>16035</v>
      </c>
    </row>
    <row r="4820" spans="2:8" x14ac:dyDescent="0.3">
      <c r="B4820" s="22">
        <v>1000780</v>
      </c>
      <c r="C4820" s="23" t="s">
        <v>3657</v>
      </c>
      <c r="D4820" s="23" t="str">
        <f>VLOOKUP(B4820,'5b'!$B$4:$E$904,2,FALSE)</f>
        <v>M</v>
      </c>
      <c r="E4820" s="23" t="str">
        <f>INDEX(Table,MATCH('Classwork 5'!B4820,'5b'!$B$4:$B$904,0),3)</f>
        <v>26-35</v>
      </c>
      <c r="F4820" s="23">
        <f>INDEX(Table,MATCH('Classwork 5'!B4820,'5b'!$B$4:$B$904,0),4)</f>
        <v>17</v>
      </c>
      <c r="G4820" s="23">
        <v>1</v>
      </c>
      <c r="H4820" s="24">
        <v>15391</v>
      </c>
    </row>
    <row r="4821" spans="2:8" x14ac:dyDescent="0.3">
      <c r="B4821" s="22">
        <v>1000780</v>
      </c>
      <c r="C4821" s="23" t="s">
        <v>2073</v>
      </c>
      <c r="D4821" s="23" t="str">
        <f>VLOOKUP(B4821,'5b'!$B$4:$E$904,2,FALSE)</f>
        <v>M</v>
      </c>
      <c r="E4821" s="23" t="str">
        <f>INDEX(Table,MATCH('Classwork 5'!B4821,'5b'!$B$4:$B$904,0),3)</f>
        <v>26-35</v>
      </c>
      <c r="F4821" s="23">
        <f>INDEX(Table,MATCH('Classwork 5'!B4821,'5b'!$B$4:$B$904,0),4)</f>
        <v>17</v>
      </c>
      <c r="G4821" s="23">
        <v>5</v>
      </c>
      <c r="H4821" s="24">
        <v>7105</v>
      </c>
    </row>
    <row r="4822" spans="2:8" x14ac:dyDescent="0.3">
      <c r="B4822" s="22">
        <v>1000780</v>
      </c>
      <c r="C4822" s="23" t="s">
        <v>3658</v>
      </c>
      <c r="D4822" s="23" t="str">
        <f>VLOOKUP(B4822,'5b'!$B$4:$E$904,2,FALSE)</f>
        <v>M</v>
      </c>
      <c r="E4822" s="23" t="str">
        <f>INDEX(Table,MATCH('Classwork 5'!B4822,'5b'!$B$4:$B$904,0),3)</f>
        <v>26-35</v>
      </c>
      <c r="F4822" s="23">
        <f>INDEX(Table,MATCH('Classwork 5'!B4822,'5b'!$B$4:$B$904,0),4)</f>
        <v>17</v>
      </c>
      <c r="G4822" s="23">
        <v>5</v>
      </c>
      <c r="H4822" s="24">
        <v>6887</v>
      </c>
    </row>
    <row r="4823" spans="2:8" x14ac:dyDescent="0.3">
      <c r="B4823" s="22">
        <v>1000783</v>
      </c>
      <c r="C4823" s="23" t="s">
        <v>2382</v>
      </c>
      <c r="D4823" s="23" t="str">
        <f>VLOOKUP(B4823,'5b'!$B$4:$E$904,2,FALSE)</f>
        <v>M</v>
      </c>
      <c r="E4823" s="23" t="str">
        <f>INDEX(Table,MATCH('Classwork 5'!B4823,'5b'!$B$4:$B$904,0),3)</f>
        <v>26-35</v>
      </c>
      <c r="F4823" s="23">
        <f>INDEX(Table,MATCH('Classwork 5'!B4823,'5b'!$B$4:$B$904,0),4)</f>
        <v>4</v>
      </c>
      <c r="G4823" s="23">
        <v>3</v>
      </c>
      <c r="H4823" s="24">
        <v>11039</v>
      </c>
    </row>
    <row r="4824" spans="2:8" x14ac:dyDescent="0.3">
      <c r="B4824" s="22">
        <v>1000783</v>
      </c>
      <c r="C4824" s="23" t="s">
        <v>2368</v>
      </c>
      <c r="D4824" s="23" t="str">
        <f>VLOOKUP(B4824,'5b'!$B$4:$E$904,2,FALSE)</f>
        <v>M</v>
      </c>
      <c r="E4824" s="23" t="str">
        <f>INDEX(Table,MATCH('Classwork 5'!B4824,'5b'!$B$4:$B$904,0),3)</f>
        <v>26-35</v>
      </c>
      <c r="F4824" s="23">
        <f>INDEX(Table,MATCH('Classwork 5'!B4824,'5b'!$B$4:$B$904,0),4)</f>
        <v>4</v>
      </c>
      <c r="G4824" s="23">
        <v>1</v>
      </c>
      <c r="H4824" s="24">
        <v>11886</v>
      </c>
    </row>
    <row r="4825" spans="2:8" x14ac:dyDescent="0.3">
      <c r="B4825" s="22">
        <v>1000783</v>
      </c>
      <c r="C4825" s="23" t="s">
        <v>2896</v>
      </c>
      <c r="D4825" s="23" t="str">
        <f>VLOOKUP(B4825,'5b'!$B$4:$E$904,2,FALSE)</f>
        <v>M</v>
      </c>
      <c r="E4825" s="23" t="str">
        <f>INDEX(Table,MATCH('Classwork 5'!B4825,'5b'!$B$4:$B$904,0),3)</f>
        <v>26-35</v>
      </c>
      <c r="F4825" s="23">
        <f>INDEX(Table,MATCH('Classwork 5'!B4825,'5b'!$B$4:$B$904,0),4)</f>
        <v>4</v>
      </c>
      <c r="G4825" s="23">
        <v>1</v>
      </c>
      <c r="H4825" s="24">
        <v>15873</v>
      </c>
    </row>
    <row r="4826" spans="2:8" x14ac:dyDescent="0.3">
      <c r="B4826" s="22">
        <v>1000783</v>
      </c>
      <c r="C4826" s="23" t="s">
        <v>2037</v>
      </c>
      <c r="D4826" s="23" t="str">
        <f>VLOOKUP(B4826,'5b'!$B$4:$E$904,2,FALSE)</f>
        <v>M</v>
      </c>
      <c r="E4826" s="23" t="str">
        <f>INDEX(Table,MATCH('Classwork 5'!B4826,'5b'!$B$4:$B$904,0),3)</f>
        <v>26-35</v>
      </c>
      <c r="F4826" s="23">
        <f>INDEX(Table,MATCH('Classwork 5'!B4826,'5b'!$B$4:$B$904,0),4)</f>
        <v>4</v>
      </c>
      <c r="G4826" s="23">
        <v>1</v>
      </c>
      <c r="H4826" s="24">
        <v>11412</v>
      </c>
    </row>
    <row r="4827" spans="2:8" x14ac:dyDescent="0.3">
      <c r="B4827" s="22">
        <v>1000783</v>
      </c>
      <c r="C4827" s="23" t="s">
        <v>2608</v>
      </c>
      <c r="D4827" s="23" t="str">
        <f>VLOOKUP(B4827,'5b'!$B$4:$E$904,2,FALSE)</f>
        <v>M</v>
      </c>
      <c r="E4827" s="23" t="str">
        <f>INDEX(Table,MATCH('Classwork 5'!B4827,'5b'!$B$4:$B$904,0),3)</f>
        <v>26-35</v>
      </c>
      <c r="F4827" s="23">
        <f>INDEX(Table,MATCH('Classwork 5'!B4827,'5b'!$B$4:$B$904,0),4)</f>
        <v>4</v>
      </c>
      <c r="G4827" s="23">
        <v>1</v>
      </c>
      <c r="H4827" s="24">
        <v>15188</v>
      </c>
    </row>
    <row r="4828" spans="2:8" x14ac:dyDescent="0.3">
      <c r="B4828" s="22">
        <v>1000783</v>
      </c>
      <c r="C4828" s="23" t="s">
        <v>2428</v>
      </c>
      <c r="D4828" s="23" t="str">
        <f>VLOOKUP(B4828,'5b'!$B$4:$E$904,2,FALSE)</f>
        <v>M</v>
      </c>
      <c r="E4828" s="23" t="str">
        <f>INDEX(Table,MATCH('Classwork 5'!B4828,'5b'!$B$4:$B$904,0),3)</f>
        <v>26-35</v>
      </c>
      <c r="F4828" s="23">
        <f>INDEX(Table,MATCH('Classwork 5'!B4828,'5b'!$B$4:$B$904,0),4)</f>
        <v>4</v>
      </c>
      <c r="G4828" s="23">
        <v>1</v>
      </c>
      <c r="H4828" s="24">
        <v>15361</v>
      </c>
    </row>
    <row r="4829" spans="2:8" x14ac:dyDescent="0.3">
      <c r="B4829" s="22">
        <v>1000783</v>
      </c>
      <c r="C4829" s="23" t="s">
        <v>3260</v>
      </c>
      <c r="D4829" s="23" t="str">
        <f>VLOOKUP(B4829,'5b'!$B$4:$E$904,2,FALSE)</f>
        <v>M</v>
      </c>
      <c r="E4829" s="23" t="str">
        <f>INDEX(Table,MATCH('Classwork 5'!B4829,'5b'!$B$4:$B$904,0),3)</f>
        <v>26-35</v>
      </c>
      <c r="F4829" s="23">
        <f>INDEX(Table,MATCH('Classwork 5'!B4829,'5b'!$B$4:$B$904,0),4)</f>
        <v>4</v>
      </c>
      <c r="G4829" s="23">
        <v>1</v>
      </c>
      <c r="H4829" s="24">
        <v>15721</v>
      </c>
    </row>
    <row r="4830" spans="2:8" x14ac:dyDescent="0.3">
      <c r="B4830" s="22">
        <v>1000785</v>
      </c>
      <c r="C4830" s="23" t="s">
        <v>2479</v>
      </c>
      <c r="D4830" s="23" t="str">
        <f>VLOOKUP(B4830,'5b'!$B$4:$E$904,2,FALSE)</f>
        <v>M</v>
      </c>
      <c r="E4830" s="23" t="str">
        <f>INDEX(Table,MATCH('Classwork 5'!B4830,'5b'!$B$4:$B$904,0),3)</f>
        <v>18-25</v>
      </c>
      <c r="F4830" s="23">
        <f>INDEX(Table,MATCH('Classwork 5'!B4830,'5b'!$B$4:$B$904,0),4)</f>
        <v>19</v>
      </c>
      <c r="G4830" s="23">
        <v>5</v>
      </c>
      <c r="H4830" s="24">
        <v>6948</v>
      </c>
    </row>
    <row r="4831" spans="2:8" x14ac:dyDescent="0.3">
      <c r="B4831" s="22">
        <v>1000785</v>
      </c>
      <c r="C4831" s="23" t="s">
        <v>3239</v>
      </c>
      <c r="D4831" s="23" t="str">
        <f>VLOOKUP(B4831,'5b'!$B$4:$E$904,2,FALSE)</f>
        <v>M</v>
      </c>
      <c r="E4831" s="23" t="str">
        <f>INDEX(Table,MATCH('Classwork 5'!B4831,'5b'!$B$4:$B$904,0),3)</f>
        <v>18-25</v>
      </c>
      <c r="F4831" s="23">
        <f>INDEX(Table,MATCH('Classwork 5'!B4831,'5b'!$B$4:$B$904,0),4)</f>
        <v>19</v>
      </c>
      <c r="G4831" s="23">
        <v>1</v>
      </c>
      <c r="H4831" s="24">
        <v>15508</v>
      </c>
    </row>
    <row r="4832" spans="2:8" x14ac:dyDescent="0.3">
      <c r="B4832" s="22">
        <v>1000785</v>
      </c>
      <c r="C4832" s="23" t="s">
        <v>2785</v>
      </c>
      <c r="D4832" s="23" t="str">
        <f>VLOOKUP(B4832,'5b'!$B$4:$E$904,2,FALSE)</f>
        <v>M</v>
      </c>
      <c r="E4832" s="23" t="str">
        <f>INDEX(Table,MATCH('Classwork 5'!B4832,'5b'!$B$4:$B$904,0),3)</f>
        <v>18-25</v>
      </c>
      <c r="F4832" s="23">
        <f>INDEX(Table,MATCH('Classwork 5'!B4832,'5b'!$B$4:$B$904,0),4)</f>
        <v>19</v>
      </c>
      <c r="G4832" s="23">
        <v>1</v>
      </c>
      <c r="H4832" s="24">
        <v>19320</v>
      </c>
    </row>
    <row r="4833" spans="2:8" x14ac:dyDescent="0.3">
      <c r="B4833" s="22">
        <v>1000786</v>
      </c>
      <c r="C4833" s="23" t="s">
        <v>2243</v>
      </c>
      <c r="D4833" s="23" t="str">
        <f>VLOOKUP(B4833,'5b'!$B$4:$E$904,2,FALSE)</f>
        <v>M</v>
      </c>
      <c r="E4833" s="23" t="str">
        <f>INDEX(Table,MATCH('Classwork 5'!B4833,'5b'!$B$4:$B$904,0),3)</f>
        <v>26-35</v>
      </c>
      <c r="F4833" s="23">
        <f>INDEX(Table,MATCH('Classwork 5'!B4833,'5b'!$B$4:$B$904,0),4)</f>
        <v>0</v>
      </c>
      <c r="G4833" s="23">
        <v>1</v>
      </c>
      <c r="H4833" s="24">
        <v>19238</v>
      </c>
    </row>
    <row r="4834" spans="2:8" x14ac:dyDescent="0.3">
      <c r="B4834" s="22">
        <v>1000787</v>
      </c>
      <c r="C4834" s="23" t="s">
        <v>2428</v>
      </c>
      <c r="D4834" s="23" t="str">
        <f>VLOOKUP(B4834,'5b'!$B$4:$E$904,2,FALSE)</f>
        <v>M</v>
      </c>
      <c r="E4834" s="23" t="str">
        <f>INDEX(Table,MATCH('Classwork 5'!B4834,'5b'!$B$4:$B$904,0),3)</f>
        <v>18-25</v>
      </c>
      <c r="F4834" s="23">
        <f>INDEX(Table,MATCH('Classwork 5'!B4834,'5b'!$B$4:$B$904,0),4)</f>
        <v>4</v>
      </c>
      <c r="G4834" s="23">
        <v>1</v>
      </c>
      <c r="H4834" s="24">
        <v>11662</v>
      </c>
    </row>
    <row r="4835" spans="2:8" x14ac:dyDescent="0.3">
      <c r="B4835" s="22">
        <v>1000787</v>
      </c>
      <c r="C4835" s="23" t="s">
        <v>2500</v>
      </c>
      <c r="D4835" s="23" t="str">
        <f>VLOOKUP(B4835,'5b'!$B$4:$E$904,2,FALSE)</f>
        <v>M</v>
      </c>
      <c r="E4835" s="23" t="str">
        <f>INDEX(Table,MATCH('Classwork 5'!B4835,'5b'!$B$4:$B$904,0),3)</f>
        <v>18-25</v>
      </c>
      <c r="F4835" s="23">
        <f>INDEX(Table,MATCH('Classwork 5'!B4835,'5b'!$B$4:$B$904,0),4)</f>
        <v>4</v>
      </c>
      <c r="G4835" s="23">
        <v>6</v>
      </c>
      <c r="H4835" s="24">
        <v>20047</v>
      </c>
    </row>
    <row r="4836" spans="2:8" x14ac:dyDescent="0.3">
      <c r="B4836" s="22">
        <v>1000787</v>
      </c>
      <c r="C4836" s="23" t="s">
        <v>3291</v>
      </c>
      <c r="D4836" s="23" t="str">
        <f>VLOOKUP(B4836,'5b'!$B$4:$E$904,2,FALSE)</f>
        <v>M</v>
      </c>
      <c r="E4836" s="23" t="str">
        <f>INDEX(Table,MATCH('Classwork 5'!B4836,'5b'!$B$4:$B$904,0),3)</f>
        <v>18-25</v>
      </c>
      <c r="F4836" s="23">
        <f>INDEX(Table,MATCH('Classwork 5'!B4836,'5b'!$B$4:$B$904,0),4)</f>
        <v>4</v>
      </c>
      <c r="G4836" s="23">
        <v>3</v>
      </c>
      <c r="H4836" s="24">
        <v>10634</v>
      </c>
    </row>
    <row r="4837" spans="2:8" x14ac:dyDescent="0.3">
      <c r="B4837" s="22">
        <v>1000788</v>
      </c>
      <c r="C4837" s="23" t="s">
        <v>1953</v>
      </c>
      <c r="D4837" s="23" t="str">
        <f>VLOOKUP(B4837,'5b'!$B$4:$E$904,2,FALSE)</f>
        <v>M</v>
      </c>
      <c r="E4837" s="23" t="str">
        <f>INDEX(Table,MATCH('Classwork 5'!B4837,'5b'!$B$4:$B$904,0),3)</f>
        <v>26-35</v>
      </c>
      <c r="F4837" s="23">
        <f>INDEX(Table,MATCH('Classwork 5'!B4837,'5b'!$B$4:$B$904,0),4)</f>
        <v>0</v>
      </c>
      <c r="G4837" s="23">
        <v>1</v>
      </c>
      <c r="H4837" s="24">
        <v>11730</v>
      </c>
    </row>
    <row r="4838" spans="2:8" x14ac:dyDescent="0.3">
      <c r="B4838" s="22">
        <v>1000788</v>
      </c>
      <c r="C4838" s="23" t="s">
        <v>3043</v>
      </c>
      <c r="D4838" s="23" t="str">
        <f>VLOOKUP(B4838,'5b'!$B$4:$E$904,2,FALSE)</f>
        <v>M</v>
      </c>
      <c r="E4838" s="23" t="str">
        <f>INDEX(Table,MATCH('Classwork 5'!B4838,'5b'!$B$4:$B$904,0),3)</f>
        <v>26-35</v>
      </c>
      <c r="F4838" s="23">
        <f>INDEX(Table,MATCH('Classwork 5'!B4838,'5b'!$B$4:$B$904,0),4)</f>
        <v>0</v>
      </c>
      <c r="G4838" s="23">
        <v>5</v>
      </c>
      <c r="H4838" s="24">
        <v>8665</v>
      </c>
    </row>
    <row r="4839" spans="2:8" x14ac:dyDescent="0.3">
      <c r="B4839" s="22">
        <v>1000788</v>
      </c>
      <c r="C4839" s="23" t="s">
        <v>3435</v>
      </c>
      <c r="D4839" s="23" t="str">
        <f>VLOOKUP(B4839,'5b'!$B$4:$E$904,2,FALSE)</f>
        <v>M</v>
      </c>
      <c r="E4839" s="23" t="str">
        <f>INDEX(Table,MATCH('Classwork 5'!B4839,'5b'!$B$4:$B$904,0),3)</f>
        <v>26-35</v>
      </c>
      <c r="F4839" s="23">
        <f>INDEX(Table,MATCH('Classwork 5'!B4839,'5b'!$B$4:$B$904,0),4)</f>
        <v>0</v>
      </c>
      <c r="G4839" s="23">
        <v>2</v>
      </c>
      <c r="H4839" s="24">
        <v>13200</v>
      </c>
    </row>
    <row r="4840" spans="2:8" x14ac:dyDescent="0.3">
      <c r="B4840" s="22">
        <v>1000788</v>
      </c>
      <c r="C4840" s="23" t="s">
        <v>2972</v>
      </c>
      <c r="D4840" s="23" t="str">
        <f>VLOOKUP(B4840,'5b'!$B$4:$E$904,2,FALSE)</f>
        <v>M</v>
      </c>
      <c r="E4840" s="23" t="str">
        <f>INDEX(Table,MATCH('Classwork 5'!B4840,'5b'!$B$4:$B$904,0),3)</f>
        <v>26-35</v>
      </c>
      <c r="F4840" s="23">
        <f>INDEX(Table,MATCH('Classwork 5'!B4840,'5b'!$B$4:$B$904,0),4)</f>
        <v>0</v>
      </c>
      <c r="G4840" s="23">
        <v>8</v>
      </c>
      <c r="H4840" s="24">
        <v>8091</v>
      </c>
    </row>
    <row r="4841" spans="2:8" x14ac:dyDescent="0.3">
      <c r="B4841" s="22">
        <v>1000788</v>
      </c>
      <c r="C4841" s="23" t="s">
        <v>2703</v>
      </c>
      <c r="D4841" s="23" t="str">
        <f>VLOOKUP(B4841,'5b'!$B$4:$E$904,2,FALSE)</f>
        <v>M</v>
      </c>
      <c r="E4841" s="23" t="str">
        <f>INDEX(Table,MATCH('Classwork 5'!B4841,'5b'!$B$4:$B$904,0),3)</f>
        <v>26-35</v>
      </c>
      <c r="F4841" s="23">
        <f>INDEX(Table,MATCH('Classwork 5'!B4841,'5b'!$B$4:$B$904,0),4)</f>
        <v>0</v>
      </c>
      <c r="G4841" s="23">
        <v>8</v>
      </c>
      <c r="H4841" s="24">
        <v>7957</v>
      </c>
    </row>
    <row r="4842" spans="2:8" x14ac:dyDescent="0.3">
      <c r="B4842" s="22">
        <v>1000788</v>
      </c>
      <c r="C4842" s="23" t="s">
        <v>2936</v>
      </c>
      <c r="D4842" s="23" t="str">
        <f>VLOOKUP(B4842,'5b'!$B$4:$E$904,2,FALSE)</f>
        <v>M</v>
      </c>
      <c r="E4842" s="23" t="str">
        <f>INDEX(Table,MATCH('Classwork 5'!B4842,'5b'!$B$4:$B$904,0),3)</f>
        <v>26-35</v>
      </c>
      <c r="F4842" s="23">
        <f>INDEX(Table,MATCH('Classwork 5'!B4842,'5b'!$B$4:$B$904,0),4)</f>
        <v>0</v>
      </c>
      <c r="G4842" s="23">
        <v>5</v>
      </c>
      <c r="H4842" s="24">
        <v>5158</v>
      </c>
    </row>
    <row r="4843" spans="2:8" x14ac:dyDescent="0.3">
      <c r="B4843" s="22">
        <v>1000789</v>
      </c>
      <c r="C4843" s="23" t="s">
        <v>2438</v>
      </c>
      <c r="D4843" s="23" t="str">
        <f>VLOOKUP(B4843,'5b'!$B$4:$E$904,2,FALSE)</f>
        <v>M</v>
      </c>
      <c r="E4843" s="23" t="str">
        <f>INDEX(Table,MATCH('Classwork 5'!B4843,'5b'!$B$4:$B$904,0),3)</f>
        <v>18-25</v>
      </c>
      <c r="F4843" s="23">
        <f>INDEX(Table,MATCH('Classwork 5'!B4843,'5b'!$B$4:$B$904,0),4)</f>
        <v>1</v>
      </c>
      <c r="G4843" s="23">
        <v>5</v>
      </c>
      <c r="H4843" s="24">
        <v>7010</v>
      </c>
    </row>
    <row r="4844" spans="2:8" x14ac:dyDescent="0.3">
      <c r="B4844" s="22">
        <v>1000789</v>
      </c>
      <c r="C4844" s="23" t="s">
        <v>2440</v>
      </c>
      <c r="D4844" s="23" t="str">
        <f>VLOOKUP(B4844,'5b'!$B$4:$E$904,2,FALSE)</f>
        <v>M</v>
      </c>
      <c r="E4844" s="23" t="str">
        <f>INDEX(Table,MATCH('Classwork 5'!B4844,'5b'!$B$4:$B$904,0),3)</f>
        <v>18-25</v>
      </c>
      <c r="F4844" s="23">
        <f>INDEX(Table,MATCH('Classwork 5'!B4844,'5b'!$B$4:$B$904,0),4)</f>
        <v>1</v>
      </c>
      <c r="G4844" s="23">
        <v>1</v>
      </c>
      <c r="H4844" s="24">
        <v>7648</v>
      </c>
    </row>
    <row r="4845" spans="2:8" x14ac:dyDescent="0.3">
      <c r="B4845" s="22">
        <v>1000789</v>
      </c>
      <c r="C4845" s="23" t="s">
        <v>3238</v>
      </c>
      <c r="D4845" s="23" t="str">
        <f>VLOOKUP(B4845,'5b'!$B$4:$E$904,2,FALSE)</f>
        <v>M</v>
      </c>
      <c r="E4845" s="23" t="str">
        <f>INDEX(Table,MATCH('Classwork 5'!B4845,'5b'!$B$4:$B$904,0),3)</f>
        <v>18-25</v>
      </c>
      <c r="F4845" s="23">
        <f>INDEX(Table,MATCH('Classwork 5'!B4845,'5b'!$B$4:$B$904,0),4)</f>
        <v>1</v>
      </c>
      <c r="G4845" s="23">
        <v>2</v>
      </c>
      <c r="H4845" s="24">
        <v>3675</v>
      </c>
    </row>
    <row r="4846" spans="2:8" x14ac:dyDescent="0.3">
      <c r="B4846" s="22">
        <v>1000789</v>
      </c>
      <c r="C4846" s="23" t="s">
        <v>3659</v>
      </c>
      <c r="D4846" s="23" t="str">
        <f>VLOOKUP(B4846,'5b'!$B$4:$E$904,2,FALSE)</f>
        <v>M</v>
      </c>
      <c r="E4846" s="23" t="str">
        <f>INDEX(Table,MATCH('Classwork 5'!B4846,'5b'!$B$4:$B$904,0),3)</f>
        <v>18-25</v>
      </c>
      <c r="F4846" s="23">
        <f>INDEX(Table,MATCH('Classwork 5'!B4846,'5b'!$B$4:$B$904,0),4)</f>
        <v>1</v>
      </c>
      <c r="G4846" s="23">
        <v>16</v>
      </c>
      <c r="H4846" s="24">
        <v>12229</v>
      </c>
    </row>
    <row r="4847" spans="2:8" x14ac:dyDescent="0.3">
      <c r="B4847" s="22">
        <v>1000791</v>
      </c>
      <c r="C4847" s="23" t="s">
        <v>2881</v>
      </c>
      <c r="D4847" s="23" t="str">
        <f>VLOOKUP(B4847,'5b'!$B$4:$E$904,2,FALSE)</f>
        <v>M</v>
      </c>
      <c r="E4847" s="23" t="str">
        <f>INDEX(Table,MATCH('Classwork 5'!B4847,'5b'!$B$4:$B$904,0),3)</f>
        <v>36-45</v>
      </c>
      <c r="F4847" s="23">
        <f>INDEX(Table,MATCH('Classwork 5'!B4847,'5b'!$B$4:$B$904,0),4)</f>
        <v>7</v>
      </c>
      <c r="G4847" s="23">
        <v>13</v>
      </c>
      <c r="H4847" s="24">
        <v>960</v>
      </c>
    </row>
    <row r="4848" spans="2:8" x14ac:dyDescent="0.3">
      <c r="B4848" s="22">
        <v>1000791</v>
      </c>
      <c r="C4848" s="23" t="s">
        <v>2208</v>
      </c>
      <c r="D4848" s="23" t="str">
        <f>VLOOKUP(B4848,'5b'!$B$4:$E$904,2,FALSE)</f>
        <v>M</v>
      </c>
      <c r="E4848" s="23" t="str">
        <f>INDEX(Table,MATCH('Classwork 5'!B4848,'5b'!$B$4:$B$904,0),3)</f>
        <v>36-45</v>
      </c>
      <c r="F4848" s="23">
        <f>INDEX(Table,MATCH('Classwork 5'!B4848,'5b'!$B$4:$B$904,0),4)</f>
        <v>7</v>
      </c>
      <c r="G4848" s="23">
        <v>1</v>
      </c>
      <c r="H4848" s="24">
        <v>11782</v>
      </c>
    </row>
    <row r="4849" spans="2:8" x14ac:dyDescent="0.3">
      <c r="B4849" s="22">
        <v>1000791</v>
      </c>
      <c r="C4849" s="23" t="s">
        <v>1964</v>
      </c>
      <c r="D4849" s="23" t="str">
        <f>VLOOKUP(B4849,'5b'!$B$4:$E$904,2,FALSE)</f>
        <v>M</v>
      </c>
      <c r="E4849" s="23" t="str">
        <f>INDEX(Table,MATCH('Classwork 5'!B4849,'5b'!$B$4:$B$904,0),3)</f>
        <v>36-45</v>
      </c>
      <c r="F4849" s="23">
        <f>INDEX(Table,MATCH('Classwork 5'!B4849,'5b'!$B$4:$B$904,0),4)</f>
        <v>7</v>
      </c>
      <c r="G4849" s="23">
        <v>2</v>
      </c>
      <c r="H4849" s="24">
        <v>16334</v>
      </c>
    </row>
    <row r="4850" spans="2:8" x14ac:dyDescent="0.3">
      <c r="B4850" s="22">
        <v>1000791</v>
      </c>
      <c r="C4850" s="23" t="s">
        <v>2813</v>
      </c>
      <c r="D4850" s="23" t="str">
        <f>VLOOKUP(B4850,'5b'!$B$4:$E$904,2,FALSE)</f>
        <v>M</v>
      </c>
      <c r="E4850" s="23" t="str">
        <f>INDEX(Table,MATCH('Classwork 5'!B4850,'5b'!$B$4:$B$904,0),3)</f>
        <v>36-45</v>
      </c>
      <c r="F4850" s="23">
        <f>INDEX(Table,MATCH('Classwork 5'!B4850,'5b'!$B$4:$B$904,0),4)</f>
        <v>7</v>
      </c>
      <c r="G4850" s="23">
        <v>8</v>
      </c>
      <c r="H4850" s="24">
        <v>9898</v>
      </c>
    </row>
    <row r="4851" spans="2:8" x14ac:dyDescent="0.3">
      <c r="B4851" s="22">
        <v>1000791</v>
      </c>
      <c r="C4851" s="23" t="s">
        <v>1955</v>
      </c>
      <c r="D4851" s="23" t="str">
        <f>VLOOKUP(B4851,'5b'!$B$4:$E$904,2,FALSE)</f>
        <v>M</v>
      </c>
      <c r="E4851" s="23" t="str">
        <f>INDEX(Table,MATCH('Classwork 5'!B4851,'5b'!$B$4:$B$904,0),3)</f>
        <v>36-45</v>
      </c>
      <c r="F4851" s="23">
        <f>INDEX(Table,MATCH('Classwork 5'!B4851,'5b'!$B$4:$B$904,0),4)</f>
        <v>7</v>
      </c>
      <c r="G4851" s="23">
        <v>5</v>
      </c>
      <c r="H4851" s="24">
        <v>8682</v>
      </c>
    </row>
    <row r="4852" spans="2:8" x14ac:dyDescent="0.3">
      <c r="B4852" s="22">
        <v>1000791</v>
      </c>
      <c r="C4852" s="23" t="s">
        <v>2375</v>
      </c>
      <c r="D4852" s="23" t="str">
        <f>VLOOKUP(B4852,'5b'!$B$4:$E$904,2,FALSE)</f>
        <v>M</v>
      </c>
      <c r="E4852" s="23" t="str">
        <f>INDEX(Table,MATCH('Classwork 5'!B4852,'5b'!$B$4:$B$904,0),3)</f>
        <v>36-45</v>
      </c>
      <c r="F4852" s="23">
        <f>INDEX(Table,MATCH('Classwork 5'!B4852,'5b'!$B$4:$B$904,0),4)</f>
        <v>7</v>
      </c>
      <c r="G4852" s="23">
        <v>5</v>
      </c>
      <c r="H4852" s="24">
        <v>8588</v>
      </c>
    </row>
    <row r="4853" spans="2:8" x14ac:dyDescent="0.3">
      <c r="B4853" s="22">
        <v>1000791</v>
      </c>
      <c r="C4853" s="23" t="s">
        <v>2022</v>
      </c>
      <c r="D4853" s="23" t="str">
        <f>VLOOKUP(B4853,'5b'!$B$4:$E$904,2,FALSE)</f>
        <v>M</v>
      </c>
      <c r="E4853" s="23" t="str">
        <f>INDEX(Table,MATCH('Classwork 5'!B4853,'5b'!$B$4:$B$904,0),3)</f>
        <v>36-45</v>
      </c>
      <c r="F4853" s="23">
        <f>INDEX(Table,MATCH('Classwork 5'!B4853,'5b'!$B$4:$B$904,0),4)</f>
        <v>7</v>
      </c>
      <c r="G4853" s="23">
        <v>1</v>
      </c>
      <c r="H4853" s="24">
        <v>15464</v>
      </c>
    </row>
    <row r="4854" spans="2:8" x14ac:dyDescent="0.3">
      <c r="B4854" s="22">
        <v>1000791</v>
      </c>
      <c r="C4854" s="23" t="s">
        <v>3344</v>
      </c>
      <c r="D4854" s="23" t="str">
        <f>VLOOKUP(B4854,'5b'!$B$4:$E$904,2,FALSE)</f>
        <v>M</v>
      </c>
      <c r="E4854" s="23" t="str">
        <f>INDEX(Table,MATCH('Classwork 5'!B4854,'5b'!$B$4:$B$904,0),3)</f>
        <v>36-45</v>
      </c>
      <c r="F4854" s="23">
        <f>INDEX(Table,MATCH('Classwork 5'!B4854,'5b'!$B$4:$B$904,0),4)</f>
        <v>7</v>
      </c>
      <c r="G4854" s="23">
        <v>11</v>
      </c>
      <c r="H4854" s="24">
        <v>5968</v>
      </c>
    </row>
    <row r="4855" spans="2:8" x14ac:dyDescent="0.3">
      <c r="B4855" s="22">
        <v>1000791</v>
      </c>
      <c r="C4855" s="23" t="s">
        <v>2458</v>
      </c>
      <c r="D4855" s="23" t="str">
        <f>VLOOKUP(B4855,'5b'!$B$4:$E$904,2,FALSE)</f>
        <v>M</v>
      </c>
      <c r="E4855" s="23" t="str">
        <f>INDEX(Table,MATCH('Classwork 5'!B4855,'5b'!$B$4:$B$904,0),3)</f>
        <v>36-45</v>
      </c>
      <c r="F4855" s="23">
        <f>INDEX(Table,MATCH('Classwork 5'!B4855,'5b'!$B$4:$B$904,0),4)</f>
        <v>7</v>
      </c>
      <c r="G4855" s="23">
        <v>5</v>
      </c>
      <c r="H4855" s="24">
        <v>3634</v>
      </c>
    </row>
    <row r="4856" spans="2:8" x14ac:dyDescent="0.3">
      <c r="B4856" s="22">
        <v>1000791</v>
      </c>
      <c r="C4856" s="23" t="s">
        <v>3356</v>
      </c>
      <c r="D4856" s="23" t="str">
        <f>VLOOKUP(B4856,'5b'!$B$4:$E$904,2,FALSE)</f>
        <v>M</v>
      </c>
      <c r="E4856" s="23" t="str">
        <f>INDEX(Table,MATCH('Classwork 5'!B4856,'5b'!$B$4:$B$904,0),3)</f>
        <v>36-45</v>
      </c>
      <c r="F4856" s="23">
        <f>INDEX(Table,MATCH('Classwork 5'!B4856,'5b'!$B$4:$B$904,0),4)</f>
        <v>7</v>
      </c>
      <c r="G4856" s="23">
        <v>5</v>
      </c>
      <c r="H4856" s="24">
        <v>6985</v>
      </c>
    </row>
    <row r="4857" spans="2:8" x14ac:dyDescent="0.3">
      <c r="B4857" s="22">
        <v>1000791</v>
      </c>
      <c r="C4857" s="23" t="s">
        <v>2446</v>
      </c>
      <c r="D4857" s="23" t="str">
        <f>VLOOKUP(B4857,'5b'!$B$4:$E$904,2,FALSE)</f>
        <v>M</v>
      </c>
      <c r="E4857" s="23" t="str">
        <f>INDEX(Table,MATCH('Classwork 5'!B4857,'5b'!$B$4:$B$904,0),3)</f>
        <v>36-45</v>
      </c>
      <c r="F4857" s="23">
        <f>INDEX(Table,MATCH('Classwork 5'!B4857,'5b'!$B$4:$B$904,0),4)</f>
        <v>7</v>
      </c>
      <c r="G4857" s="23">
        <v>10</v>
      </c>
      <c r="H4857" s="24">
        <v>19040</v>
      </c>
    </row>
    <row r="4858" spans="2:8" x14ac:dyDescent="0.3">
      <c r="B4858" s="22">
        <v>1000791</v>
      </c>
      <c r="C4858" s="23" t="s">
        <v>2334</v>
      </c>
      <c r="D4858" s="23" t="str">
        <f>VLOOKUP(B4858,'5b'!$B$4:$E$904,2,FALSE)</f>
        <v>M</v>
      </c>
      <c r="E4858" s="23" t="str">
        <f>INDEX(Table,MATCH('Classwork 5'!B4858,'5b'!$B$4:$B$904,0),3)</f>
        <v>36-45</v>
      </c>
      <c r="F4858" s="23">
        <f>INDEX(Table,MATCH('Classwork 5'!B4858,'5b'!$B$4:$B$904,0),4)</f>
        <v>7</v>
      </c>
      <c r="G4858" s="23">
        <v>5</v>
      </c>
      <c r="H4858" s="24">
        <v>8718</v>
      </c>
    </row>
    <row r="4859" spans="2:8" x14ac:dyDescent="0.3">
      <c r="B4859" s="22">
        <v>1000791</v>
      </c>
      <c r="C4859" s="23" t="s">
        <v>2440</v>
      </c>
      <c r="D4859" s="23" t="str">
        <f>VLOOKUP(B4859,'5b'!$B$4:$E$904,2,FALSE)</f>
        <v>M</v>
      </c>
      <c r="E4859" s="23" t="str">
        <f>INDEX(Table,MATCH('Classwork 5'!B4859,'5b'!$B$4:$B$904,0),3)</f>
        <v>36-45</v>
      </c>
      <c r="F4859" s="23">
        <f>INDEX(Table,MATCH('Classwork 5'!B4859,'5b'!$B$4:$B$904,0),4)</f>
        <v>7</v>
      </c>
      <c r="G4859" s="23">
        <v>1</v>
      </c>
      <c r="H4859" s="24">
        <v>15361</v>
      </c>
    </row>
    <row r="4860" spans="2:8" x14ac:dyDescent="0.3">
      <c r="B4860" s="22">
        <v>1000791</v>
      </c>
      <c r="C4860" s="23" t="s">
        <v>3317</v>
      </c>
      <c r="D4860" s="23" t="str">
        <f>VLOOKUP(B4860,'5b'!$B$4:$E$904,2,FALSE)</f>
        <v>M</v>
      </c>
      <c r="E4860" s="23" t="str">
        <f>INDEX(Table,MATCH('Classwork 5'!B4860,'5b'!$B$4:$B$904,0),3)</f>
        <v>36-45</v>
      </c>
      <c r="F4860" s="23">
        <f>INDEX(Table,MATCH('Classwork 5'!B4860,'5b'!$B$4:$B$904,0),4)</f>
        <v>7</v>
      </c>
      <c r="G4860" s="23">
        <v>5</v>
      </c>
      <c r="H4860" s="24">
        <v>7009</v>
      </c>
    </row>
    <row r="4861" spans="2:8" x14ac:dyDescent="0.3">
      <c r="B4861" s="22">
        <v>1000791</v>
      </c>
      <c r="C4861" s="23" t="s">
        <v>3660</v>
      </c>
      <c r="D4861" s="23" t="str">
        <f>VLOOKUP(B4861,'5b'!$B$4:$E$904,2,FALSE)</f>
        <v>M</v>
      </c>
      <c r="E4861" s="23" t="str">
        <f>INDEX(Table,MATCH('Classwork 5'!B4861,'5b'!$B$4:$B$904,0),3)</f>
        <v>36-45</v>
      </c>
      <c r="F4861" s="23">
        <f>INDEX(Table,MATCH('Classwork 5'!B4861,'5b'!$B$4:$B$904,0),4)</f>
        <v>7</v>
      </c>
      <c r="G4861" s="23">
        <v>5</v>
      </c>
      <c r="H4861" s="24">
        <v>7051</v>
      </c>
    </row>
    <row r="4862" spans="2:8" x14ac:dyDescent="0.3">
      <c r="B4862" s="22">
        <v>1000791</v>
      </c>
      <c r="C4862" s="23" t="s">
        <v>2111</v>
      </c>
      <c r="D4862" s="23" t="str">
        <f>VLOOKUP(B4862,'5b'!$B$4:$E$904,2,FALSE)</f>
        <v>M</v>
      </c>
      <c r="E4862" s="23" t="str">
        <f>INDEX(Table,MATCH('Classwork 5'!B4862,'5b'!$B$4:$B$904,0),3)</f>
        <v>36-45</v>
      </c>
      <c r="F4862" s="23">
        <f>INDEX(Table,MATCH('Classwork 5'!B4862,'5b'!$B$4:$B$904,0),4)</f>
        <v>7</v>
      </c>
      <c r="G4862" s="23">
        <v>5</v>
      </c>
      <c r="H4862" s="24">
        <v>8615</v>
      </c>
    </row>
    <row r="4863" spans="2:8" x14ac:dyDescent="0.3">
      <c r="B4863" s="22">
        <v>1000792</v>
      </c>
      <c r="C4863" s="23" t="s">
        <v>2509</v>
      </c>
      <c r="D4863" s="23" t="str">
        <f>VLOOKUP(B4863,'5b'!$B$4:$E$904,2,FALSE)</f>
        <v>M</v>
      </c>
      <c r="E4863" s="23" t="str">
        <f>INDEX(Table,MATCH('Classwork 5'!B4863,'5b'!$B$4:$B$904,0),3)</f>
        <v>26-35</v>
      </c>
      <c r="F4863" s="23">
        <f>INDEX(Table,MATCH('Classwork 5'!B4863,'5b'!$B$4:$B$904,0),4)</f>
        <v>17</v>
      </c>
      <c r="G4863" s="23">
        <v>1</v>
      </c>
      <c r="H4863" s="24">
        <v>11907</v>
      </c>
    </row>
    <row r="4864" spans="2:8" x14ac:dyDescent="0.3">
      <c r="B4864" s="22">
        <v>1000792</v>
      </c>
      <c r="C4864" s="23" t="s">
        <v>1954</v>
      </c>
      <c r="D4864" s="23" t="str">
        <f>VLOOKUP(B4864,'5b'!$B$4:$E$904,2,FALSE)</f>
        <v>M</v>
      </c>
      <c r="E4864" s="23" t="str">
        <f>INDEX(Table,MATCH('Classwork 5'!B4864,'5b'!$B$4:$B$904,0),3)</f>
        <v>26-35</v>
      </c>
      <c r="F4864" s="23">
        <f>INDEX(Table,MATCH('Classwork 5'!B4864,'5b'!$B$4:$B$904,0),4)</f>
        <v>17</v>
      </c>
      <c r="G4864" s="23">
        <v>1</v>
      </c>
      <c r="H4864" s="24">
        <v>7920</v>
      </c>
    </row>
    <row r="4865" spans="2:8" x14ac:dyDescent="0.3">
      <c r="B4865" s="22">
        <v>1000792</v>
      </c>
      <c r="C4865" s="23" t="s">
        <v>2293</v>
      </c>
      <c r="D4865" s="23" t="str">
        <f>VLOOKUP(B4865,'5b'!$B$4:$E$904,2,FALSE)</f>
        <v>M</v>
      </c>
      <c r="E4865" s="23" t="str">
        <f>INDEX(Table,MATCH('Classwork 5'!B4865,'5b'!$B$4:$B$904,0),3)</f>
        <v>26-35</v>
      </c>
      <c r="F4865" s="23">
        <f>INDEX(Table,MATCH('Classwork 5'!B4865,'5b'!$B$4:$B$904,0),4)</f>
        <v>17</v>
      </c>
      <c r="G4865" s="23">
        <v>5</v>
      </c>
      <c r="H4865" s="24">
        <v>3702</v>
      </c>
    </row>
    <row r="4866" spans="2:8" x14ac:dyDescent="0.3">
      <c r="B4866" s="22">
        <v>1000792</v>
      </c>
      <c r="C4866" s="23" t="s">
        <v>2689</v>
      </c>
      <c r="D4866" s="23" t="str">
        <f>VLOOKUP(B4866,'5b'!$B$4:$E$904,2,FALSE)</f>
        <v>M</v>
      </c>
      <c r="E4866" s="23" t="str">
        <f>INDEX(Table,MATCH('Classwork 5'!B4866,'5b'!$B$4:$B$904,0),3)</f>
        <v>26-35</v>
      </c>
      <c r="F4866" s="23">
        <f>INDEX(Table,MATCH('Classwork 5'!B4866,'5b'!$B$4:$B$904,0),4)</f>
        <v>17</v>
      </c>
      <c r="G4866" s="23">
        <v>8</v>
      </c>
      <c r="H4866" s="24">
        <v>5831</v>
      </c>
    </row>
    <row r="4867" spans="2:8" x14ac:dyDescent="0.3">
      <c r="B4867" s="22">
        <v>1000792</v>
      </c>
      <c r="C4867" s="23" t="s">
        <v>2581</v>
      </c>
      <c r="D4867" s="23" t="str">
        <f>VLOOKUP(B4867,'5b'!$B$4:$E$904,2,FALSE)</f>
        <v>M</v>
      </c>
      <c r="E4867" s="23" t="str">
        <f>INDEX(Table,MATCH('Classwork 5'!B4867,'5b'!$B$4:$B$904,0),3)</f>
        <v>26-35</v>
      </c>
      <c r="F4867" s="23">
        <f>INDEX(Table,MATCH('Classwork 5'!B4867,'5b'!$B$4:$B$904,0),4)</f>
        <v>17</v>
      </c>
      <c r="G4867" s="23">
        <v>5</v>
      </c>
      <c r="H4867" s="24">
        <v>5415</v>
      </c>
    </row>
    <row r="4868" spans="2:8" x14ac:dyDescent="0.3">
      <c r="B4868" s="22">
        <v>1000792</v>
      </c>
      <c r="C4868" s="23" t="s">
        <v>2375</v>
      </c>
      <c r="D4868" s="23" t="str">
        <f>VLOOKUP(B4868,'5b'!$B$4:$E$904,2,FALSE)</f>
        <v>M</v>
      </c>
      <c r="E4868" s="23" t="str">
        <f>INDEX(Table,MATCH('Classwork 5'!B4868,'5b'!$B$4:$B$904,0),3)</f>
        <v>26-35</v>
      </c>
      <c r="F4868" s="23">
        <f>INDEX(Table,MATCH('Classwork 5'!B4868,'5b'!$B$4:$B$904,0),4)</f>
        <v>17</v>
      </c>
      <c r="G4868" s="23">
        <v>5</v>
      </c>
      <c r="H4868" s="24">
        <v>6906</v>
      </c>
    </row>
    <row r="4869" spans="2:8" x14ac:dyDescent="0.3">
      <c r="B4869" s="22">
        <v>1000792</v>
      </c>
      <c r="C4869" s="23" t="s">
        <v>2424</v>
      </c>
      <c r="D4869" s="23" t="str">
        <f>VLOOKUP(B4869,'5b'!$B$4:$E$904,2,FALSE)</f>
        <v>M</v>
      </c>
      <c r="E4869" s="23" t="str">
        <f>INDEX(Table,MATCH('Classwork 5'!B4869,'5b'!$B$4:$B$904,0),3)</f>
        <v>26-35</v>
      </c>
      <c r="F4869" s="23">
        <f>INDEX(Table,MATCH('Classwork 5'!B4869,'5b'!$B$4:$B$904,0),4)</f>
        <v>17</v>
      </c>
      <c r="G4869" s="23">
        <v>1</v>
      </c>
      <c r="H4869" s="24">
        <v>19144</v>
      </c>
    </row>
    <row r="4870" spans="2:8" x14ac:dyDescent="0.3">
      <c r="B4870" s="22">
        <v>1000793</v>
      </c>
      <c r="C4870" s="23" t="s">
        <v>2309</v>
      </c>
      <c r="D4870" s="23" t="str">
        <f>VLOOKUP(B4870,'5b'!$B$4:$E$904,2,FALSE)</f>
        <v>F</v>
      </c>
      <c r="E4870" s="23" t="str">
        <f>INDEX(Table,MATCH('Classwork 5'!B4870,'5b'!$B$4:$B$904,0),3)</f>
        <v>36-45</v>
      </c>
      <c r="F4870" s="23">
        <f>INDEX(Table,MATCH('Classwork 5'!B4870,'5b'!$B$4:$B$904,0),4)</f>
        <v>14</v>
      </c>
      <c r="G4870" s="23">
        <v>3</v>
      </c>
      <c r="H4870" s="24">
        <v>5380</v>
      </c>
    </row>
    <row r="4871" spans="2:8" x14ac:dyDescent="0.3">
      <c r="B4871" s="22">
        <v>1000793</v>
      </c>
      <c r="C4871" s="23" t="s">
        <v>3288</v>
      </c>
      <c r="D4871" s="23" t="str">
        <f>VLOOKUP(B4871,'5b'!$B$4:$E$904,2,FALSE)</f>
        <v>F</v>
      </c>
      <c r="E4871" s="23" t="str">
        <f>INDEX(Table,MATCH('Classwork 5'!B4871,'5b'!$B$4:$B$904,0),3)</f>
        <v>36-45</v>
      </c>
      <c r="F4871" s="23">
        <f>INDEX(Table,MATCH('Classwork 5'!B4871,'5b'!$B$4:$B$904,0),4)</f>
        <v>14</v>
      </c>
      <c r="G4871" s="23">
        <v>6</v>
      </c>
      <c r="H4871" s="24">
        <v>16232</v>
      </c>
    </row>
    <row r="4872" spans="2:8" x14ac:dyDescent="0.3">
      <c r="B4872" s="22">
        <v>1000793</v>
      </c>
      <c r="C4872" s="23" t="s">
        <v>2776</v>
      </c>
      <c r="D4872" s="23" t="str">
        <f>VLOOKUP(B4872,'5b'!$B$4:$E$904,2,FALSE)</f>
        <v>F</v>
      </c>
      <c r="E4872" s="23" t="str">
        <f>INDEX(Table,MATCH('Classwork 5'!B4872,'5b'!$B$4:$B$904,0),3)</f>
        <v>36-45</v>
      </c>
      <c r="F4872" s="23">
        <f>INDEX(Table,MATCH('Classwork 5'!B4872,'5b'!$B$4:$B$904,0),4)</f>
        <v>14</v>
      </c>
      <c r="G4872" s="23">
        <v>5</v>
      </c>
      <c r="H4872" s="24">
        <v>7187</v>
      </c>
    </row>
    <row r="4873" spans="2:8" x14ac:dyDescent="0.3">
      <c r="B4873" s="22">
        <v>1000793</v>
      </c>
      <c r="C4873" s="23" t="s">
        <v>3661</v>
      </c>
      <c r="D4873" s="23" t="str">
        <f>VLOOKUP(B4873,'5b'!$B$4:$E$904,2,FALSE)</f>
        <v>F</v>
      </c>
      <c r="E4873" s="23" t="str">
        <f>INDEX(Table,MATCH('Classwork 5'!B4873,'5b'!$B$4:$B$904,0),3)</f>
        <v>36-45</v>
      </c>
      <c r="F4873" s="23">
        <f>INDEX(Table,MATCH('Classwork 5'!B4873,'5b'!$B$4:$B$904,0),4)</f>
        <v>14</v>
      </c>
      <c r="G4873" s="23">
        <v>6</v>
      </c>
      <c r="H4873" s="24">
        <v>12060</v>
      </c>
    </row>
    <row r="4874" spans="2:8" x14ac:dyDescent="0.3">
      <c r="B4874" s="22">
        <v>1000793</v>
      </c>
      <c r="C4874" s="23" t="s">
        <v>3065</v>
      </c>
      <c r="D4874" s="23" t="str">
        <f>VLOOKUP(B4874,'5b'!$B$4:$E$904,2,FALSE)</f>
        <v>F</v>
      </c>
      <c r="E4874" s="23" t="str">
        <f>INDEX(Table,MATCH('Classwork 5'!B4874,'5b'!$B$4:$B$904,0),3)</f>
        <v>36-45</v>
      </c>
      <c r="F4874" s="23">
        <f>INDEX(Table,MATCH('Classwork 5'!B4874,'5b'!$B$4:$B$904,0),4)</f>
        <v>14</v>
      </c>
      <c r="G4874" s="23">
        <v>8</v>
      </c>
      <c r="H4874" s="24">
        <v>7916</v>
      </c>
    </row>
    <row r="4875" spans="2:8" x14ac:dyDescent="0.3">
      <c r="B4875" s="22">
        <v>1000793</v>
      </c>
      <c r="C4875" s="23" t="s">
        <v>2033</v>
      </c>
      <c r="D4875" s="23" t="str">
        <f>VLOOKUP(B4875,'5b'!$B$4:$E$904,2,FALSE)</f>
        <v>F</v>
      </c>
      <c r="E4875" s="23" t="str">
        <f>INDEX(Table,MATCH('Classwork 5'!B4875,'5b'!$B$4:$B$904,0),3)</f>
        <v>36-45</v>
      </c>
      <c r="F4875" s="23">
        <f>INDEX(Table,MATCH('Classwork 5'!B4875,'5b'!$B$4:$B$904,0),4)</f>
        <v>14</v>
      </c>
      <c r="G4875" s="23">
        <v>1</v>
      </c>
      <c r="H4875" s="24">
        <v>15590</v>
      </c>
    </row>
    <row r="4876" spans="2:8" x14ac:dyDescent="0.3">
      <c r="B4876" s="22">
        <v>1000793</v>
      </c>
      <c r="C4876" s="23" t="s">
        <v>2583</v>
      </c>
      <c r="D4876" s="23" t="str">
        <f>VLOOKUP(B4876,'5b'!$B$4:$E$904,2,FALSE)</f>
        <v>F</v>
      </c>
      <c r="E4876" s="23" t="str">
        <f>INDEX(Table,MATCH('Classwork 5'!B4876,'5b'!$B$4:$B$904,0),3)</f>
        <v>36-45</v>
      </c>
      <c r="F4876" s="23">
        <f>INDEX(Table,MATCH('Classwork 5'!B4876,'5b'!$B$4:$B$904,0),4)</f>
        <v>14</v>
      </c>
      <c r="G4876" s="23">
        <v>8</v>
      </c>
      <c r="H4876" s="24">
        <v>6086</v>
      </c>
    </row>
    <row r="4877" spans="2:8" x14ac:dyDescent="0.3">
      <c r="B4877" s="22">
        <v>1000793</v>
      </c>
      <c r="C4877" s="23" t="s">
        <v>2334</v>
      </c>
      <c r="D4877" s="23" t="str">
        <f>VLOOKUP(B4877,'5b'!$B$4:$E$904,2,FALSE)</f>
        <v>F</v>
      </c>
      <c r="E4877" s="23" t="str">
        <f>INDEX(Table,MATCH('Classwork 5'!B4877,'5b'!$B$4:$B$904,0),3)</f>
        <v>36-45</v>
      </c>
      <c r="F4877" s="23">
        <f>INDEX(Table,MATCH('Classwork 5'!B4877,'5b'!$B$4:$B$904,0),4)</f>
        <v>14</v>
      </c>
      <c r="G4877" s="23">
        <v>5</v>
      </c>
      <c r="H4877" s="24">
        <v>7093</v>
      </c>
    </row>
    <row r="4878" spans="2:8" x14ac:dyDescent="0.3">
      <c r="B4878" s="22">
        <v>1000793</v>
      </c>
      <c r="C4878" s="23" t="s">
        <v>3123</v>
      </c>
      <c r="D4878" s="23" t="str">
        <f>VLOOKUP(B4878,'5b'!$B$4:$E$904,2,FALSE)</f>
        <v>F</v>
      </c>
      <c r="E4878" s="23" t="str">
        <f>INDEX(Table,MATCH('Classwork 5'!B4878,'5b'!$B$4:$B$904,0),3)</f>
        <v>36-45</v>
      </c>
      <c r="F4878" s="23">
        <f>INDEX(Table,MATCH('Classwork 5'!B4878,'5b'!$B$4:$B$904,0),4)</f>
        <v>14</v>
      </c>
      <c r="G4878" s="23">
        <v>5</v>
      </c>
      <c r="H4878" s="24">
        <v>3621</v>
      </c>
    </row>
    <row r="4879" spans="2:8" x14ac:dyDescent="0.3">
      <c r="B4879" s="22">
        <v>1000794</v>
      </c>
      <c r="C4879" s="23" t="s">
        <v>2343</v>
      </c>
      <c r="D4879" s="23" t="str">
        <f>VLOOKUP(B4879,'5b'!$B$4:$E$904,2,FALSE)</f>
        <v>M</v>
      </c>
      <c r="E4879" s="23" t="str">
        <f>INDEX(Table,MATCH('Classwork 5'!B4879,'5b'!$B$4:$B$904,0),3)</f>
        <v>51-55</v>
      </c>
      <c r="F4879" s="23">
        <f>INDEX(Table,MATCH('Classwork 5'!B4879,'5b'!$B$4:$B$904,0),4)</f>
        <v>20</v>
      </c>
      <c r="G4879" s="23">
        <v>5</v>
      </c>
      <c r="H4879" s="24">
        <v>5244</v>
      </c>
    </row>
    <row r="4880" spans="2:8" x14ac:dyDescent="0.3">
      <c r="B4880" s="22">
        <v>1000794</v>
      </c>
      <c r="C4880" s="23" t="s">
        <v>2680</v>
      </c>
      <c r="D4880" s="23" t="str">
        <f>VLOOKUP(B4880,'5b'!$B$4:$E$904,2,FALSE)</f>
        <v>M</v>
      </c>
      <c r="E4880" s="23" t="str">
        <f>INDEX(Table,MATCH('Classwork 5'!B4880,'5b'!$B$4:$B$904,0),3)</f>
        <v>51-55</v>
      </c>
      <c r="F4880" s="23">
        <f>INDEX(Table,MATCH('Classwork 5'!B4880,'5b'!$B$4:$B$904,0),4)</f>
        <v>20</v>
      </c>
      <c r="G4880" s="23">
        <v>5</v>
      </c>
      <c r="H4880" s="24">
        <v>8603</v>
      </c>
    </row>
    <row r="4881" spans="2:8" x14ac:dyDescent="0.3">
      <c r="B4881" s="22">
        <v>1000794</v>
      </c>
      <c r="C4881" s="23" t="s">
        <v>3195</v>
      </c>
      <c r="D4881" s="23" t="str">
        <f>VLOOKUP(B4881,'5b'!$B$4:$E$904,2,FALSE)</f>
        <v>M</v>
      </c>
      <c r="E4881" s="23" t="str">
        <f>INDEX(Table,MATCH('Classwork 5'!B4881,'5b'!$B$4:$B$904,0),3)</f>
        <v>51-55</v>
      </c>
      <c r="F4881" s="23">
        <f>INDEX(Table,MATCH('Classwork 5'!B4881,'5b'!$B$4:$B$904,0),4)</f>
        <v>20</v>
      </c>
      <c r="G4881" s="23">
        <v>5</v>
      </c>
      <c r="H4881" s="24">
        <v>7009</v>
      </c>
    </row>
    <row r="4882" spans="2:8" x14ac:dyDescent="0.3">
      <c r="B4882" s="22">
        <v>1000795</v>
      </c>
      <c r="C4882" s="23" t="s">
        <v>2282</v>
      </c>
      <c r="D4882" s="23" t="str">
        <f>VLOOKUP(B4882,'5b'!$B$4:$E$904,2,FALSE)</f>
        <v>F</v>
      </c>
      <c r="E4882" s="23" t="str">
        <f>INDEX(Table,MATCH('Classwork 5'!B4882,'5b'!$B$4:$B$904,0),3)</f>
        <v>36-45</v>
      </c>
      <c r="F4882" s="23">
        <f>INDEX(Table,MATCH('Classwork 5'!B4882,'5b'!$B$4:$B$904,0),4)</f>
        <v>14</v>
      </c>
      <c r="G4882" s="23">
        <v>3</v>
      </c>
      <c r="H4882" s="24">
        <v>8146</v>
      </c>
    </row>
    <row r="4883" spans="2:8" x14ac:dyDescent="0.3">
      <c r="B4883" s="22">
        <v>1000795</v>
      </c>
      <c r="C4883" s="23" t="s">
        <v>3468</v>
      </c>
      <c r="D4883" s="23" t="str">
        <f>VLOOKUP(B4883,'5b'!$B$4:$E$904,2,FALSE)</f>
        <v>F</v>
      </c>
      <c r="E4883" s="23" t="str">
        <f>INDEX(Table,MATCH('Classwork 5'!B4883,'5b'!$B$4:$B$904,0),3)</f>
        <v>36-45</v>
      </c>
      <c r="F4883" s="23">
        <f>INDEX(Table,MATCH('Classwork 5'!B4883,'5b'!$B$4:$B$904,0),4)</f>
        <v>14</v>
      </c>
      <c r="G4883" s="23">
        <v>5</v>
      </c>
      <c r="H4883" s="24">
        <v>5280</v>
      </c>
    </row>
    <row r="4884" spans="2:8" x14ac:dyDescent="0.3">
      <c r="B4884" s="22">
        <v>1000795</v>
      </c>
      <c r="C4884" s="23" t="s">
        <v>2089</v>
      </c>
      <c r="D4884" s="23" t="str">
        <f>VLOOKUP(B4884,'5b'!$B$4:$E$904,2,FALSE)</f>
        <v>F</v>
      </c>
      <c r="E4884" s="23" t="str">
        <f>INDEX(Table,MATCH('Classwork 5'!B4884,'5b'!$B$4:$B$904,0),3)</f>
        <v>36-45</v>
      </c>
      <c r="F4884" s="23">
        <f>INDEX(Table,MATCH('Classwork 5'!B4884,'5b'!$B$4:$B$904,0),4)</f>
        <v>14</v>
      </c>
      <c r="G4884" s="23">
        <v>5</v>
      </c>
      <c r="H4884" s="24">
        <v>7127</v>
      </c>
    </row>
    <row r="4885" spans="2:8" x14ac:dyDescent="0.3">
      <c r="B4885" s="22">
        <v>1000795</v>
      </c>
      <c r="C4885" s="23" t="s">
        <v>2308</v>
      </c>
      <c r="D4885" s="23" t="str">
        <f>VLOOKUP(B4885,'5b'!$B$4:$E$904,2,FALSE)</f>
        <v>F</v>
      </c>
      <c r="E4885" s="23" t="str">
        <f>INDEX(Table,MATCH('Classwork 5'!B4885,'5b'!$B$4:$B$904,0),3)</f>
        <v>36-45</v>
      </c>
      <c r="F4885" s="23">
        <f>INDEX(Table,MATCH('Classwork 5'!B4885,'5b'!$B$4:$B$904,0),4)</f>
        <v>14</v>
      </c>
      <c r="G4885" s="23">
        <v>4</v>
      </c>
      <c r="H4885" s="24">
        <v>2863</v>
      </c>
    </row>
    <row r="4886" spans="2:8" x14ac:dyDescent="0.3">
      <c r="B4886" s="22">
        <v>1000795</v>
      </c>
      <c r="C4886" s="23" t="s">
        <v>1958</v>
      </c>
      <c r="D4886" s="23" t="str">
        <f>VLOOKUP(B4886,'5b'!$B$4:$E$904,2,FALSE)</f>
        <v>F</v>
      </c>
      <c r="E4886" s="23" t="str">
        <f>INDEX(Table,MATCH('Classwork 5'!B4886,'5b'!$B$4:$B$904,0),3)</f>
        <v>36-45</v>
      </c>
      <c r="F4886" s="23">
        <f>INDEX(Table,MATCH('Classwork 5'!B4886,'5b'!$B$4:$B$904,0),4)</f>
        <v>14</v>
      </c>
      <c r="G4886" s="23">
        <v>8</v>
      </c>
      <c r="H4886" s="24">
        <v>8038</v>
      </c>
    </row>
    <row r="4887" spans="2:8" x14ac:dyDescent="0.3">
      <c r="B4887" s="22">
        <v>1000795</v>
      </c>
      <c r="C4887" s="23" t="s">
        <v>2018</v>
      </c>
      <c r="D4887" s="23" t="str">
        <f>VLOOKUP(B4887,'5b'!$B$4:$E$904,2,FALSE)</f>
        <v>F</v>
      </c>
      <c r="E4887" s="23" t="str">
        <f>INDEX(Table,MATCH('Classwork 5'!B4887,'5b'!$B$4:$B$904,0),3)</f>
        <v>36-45</v>
      </c>
      <c r="F4887" s="23">
        <f>INDEX(Table,MATCH('Classwork 5'!B4887,'5b'!$B$4:$B$904,0),4)</f>
        <v>14</v>
      </c>
      <c r="G4887" s="23">
        <v>8</v>
      </c>
      <c r="H4887" s="24">
        <v>8031</v>
      </c>
    </row>
    <row r="4888" spans="2:8" x14ac:dyDescent="0.3">
      <c r="B4888" s="22">
        <v>1000796</v>
      </c>
      <c r="C4888" s="23" t="s">
        <v>2667</v>
      </c>
      <c r="D4888" s="23" t="str">
        <f>VLOOKUP(B4888,'5b'!$B$4:$E$904,2,FALSE)</f>
        <v>M</v>
      </c>
      <c r="E4888" s="23" t="str">
        <f>INDEX(Table,MATCH('Classwork 5'!B4888,'5b'!$B$4:$B$904,0),3)</f>
        <v>51-55</v>
      </c>
      <c r="F4888" s="23">
        <f>INDEX(Table,MATCH('Classwork 5'!B4888,'5b'!$B$4:$B$904,0),4)</f>
        <v>6</v>
      </c>
      <c r="G4888" s="23">
        <v>10</v>
      </c>
      <c r="H4888" s="24">
        <v>14093</v>
      </c>
    </row>
    <row r="4889" spans="2:8" x14ac:dyDescent="0.3">
      <c r="B4889" s="22">
        <v>1000796</v>
      </c>
      <c r="C4889" s="23" t="s">
        <v>2410</v>
      </c>
      <c r="D4889" s="23" t="str">
        <f>VLOOKUP(B4889,'5b'!$B$4:$E$904,2,FALSE)</f>
        <v>M</v>
      </c>
      <c r="E4889" s="23" t="str">
        <f>INDEX(Table,MATCH('Classwork 5'!B4889,'5b'!$B$4:$B$904,0),3)</f>
        <v>51-55</v>
      </c>
      <c r="F4889" s="23">
        <f>INDEX(Table,MATCH('Classwork 5'!B4889,'5b'!$B$4:$B$904,0),4)</f>
        <v>6</v>
      </c>
      <c r="G4889" s="23">
        <v>2</v>
      </c>
      <c r="H4889" s="24">
        <v>9546</v>
      </c>
    </row>
    <row r="4890" spans="2:8" x14ac:dyDescent="0.3">
      <c r="B4890" s="22">
        <v>1000796</v>
      </c>
      <c r="C4890" s="23" t="s">
        <v>2208</v>
      </c>
      <c r="D4890" s="23" t="str">
        <f>VLOOKUP(B4890,'5b'!$B$4:$E$904,2,FALSE)</f>
        <v>M</v>
      </c>
      <c r="E4890" s="23" t="str">
        <f>INDEX(Table,MATCH('Classwork 5'!B4890,'5b'!$B$4:$B$904,0),3)</f>
        <v>51-55</v>
      </c>
      <c r="F4890" s="23">
        <f>INDEX(Table,MATCH('Classwork 5'!B4890,'5b'!$B$4:$B$904,0),4)</f>
        <v>6</v>
      </c>
      <c r="G4890" s="23">
        <v>1</v>
      </c>
      <c r="H4890" s="24">
        <v>15499</v>
      </c>
    </row>
    <row r="4891" spans="2:8" x14ac:dyDescent="0.3">
      <c r="B4891" s="22">
        <v>1000796</v>
      </c>
      <c r="C4891" s="23" t="s">
        <v>2085</v>
      </c>
      <c r="D4891" s="23" t="str">
        <f>VLOOKUP(B4891,'5b'!$B$4:$E$904,2,FALSE)</f>
        <v>M</v>
      </c>
      <c r="E4891" s="23" t="str">
        <f>INDEX(Table,MATCH('Classwork 5'!B4891,'5b'!$B$4:$B$904,0),3)</f>
        <v>51-55</v>
      </c>
      <c r="F4891" s="23">
        <f>INDEX(Table,MATCH('Classwork 5'!B4891,'5b'!$B$4:$B$904,0),4)</f>
        <v>6</v>
      </c>
      <c r="G4891" s="23">
        <v>1</v>
      </c>
      <c r="H4891" s="24">
        <v>11378</v>
      </c>
    </row>
    <row r="4892" spans="2:8" x14ac:dyDescent="0.3">
      <c r="B4892" s="22">
        <v>1000796</v>
      </c>
      <c r="C4892" s="23" t="s">
        <v>3662</v>
      </c>
      <c r="D4892" s="23" t="str">
        <f>VLOOKUP(B4892,'5b'!$B$4:$E$904,2,FALSE)</f>
        <v>M</v>
      </c>
      <c r="E4892" s="23" t="str">
        <f>INDEX(Table,MATCH('Classwork 5'!B4892,'5b'!$B$4:$B$904,0),3)</f>
        <v>51-55</v>
      </c>
      <c r="F4892" s="23">
        <f>INDEX(Table,MATCH('Classwork 5'!B4892,'5b'!$B$4:$B$904,0),4)</f>
        <v>6</v>
      </c>
      <c r="G4892" s="23">
        <v>5</v>
      </c>
      <c r="H4892" s="24">
        <v>6974</v>
      </c>
    </row>
    <row r="4893" spans="2:8" x14ac:dyDescent="0.3">
      <c r="B4893" s="22">
        <v>1000796</v>
      </c>
      <c r="C4893" s="23" t="s">
        <v>3663</v>
      </c>
      <c r="D4893" s="23" t="str">
        <f>VLOOKUP(B4893,'5b'!$B$4:$E$904,2,FALSE)</f>
        <v>M</v>
      </c>
      <c r="E4893" s="23" t="str">
        <f>INDEX(Table,MATCH('Classwork 5'!B4893,'5b'!$B$4:$B$904,0),3)</f>
        <v>51-55</v>
      </c>
      <c r="F4893" s="23">
        <f>INDEX(Table,MATCH('Classwork 5'!B4893,'5b'!$B$4:$B$904,0),4)</f>
        <v>6</v>
      </c>
      <c r="G4893" s="23">
        <v>5</v>
      </c>
      <c r="H4893" s="24">
        <v>5478</v>
      </c>
    </row>
    <row r="4894" spans="2:8" x14ac:dyDescent="0.3">
      <c r="B4894" s="22">
        <v>1000796</v>
      </c>
      <c r="C4894" s="23" t="s">
        <v>2679</v>
      </c>
      <c r="D4894" s="23" t="str">
        <f>VLOOKUP(B4894,'5b'!$B$4:$E$904,2,FALSE)</f>
        <v>M</v>
      </c>
      <c r="E4894" s="23" t="str">
        <f>INDEX(Table,MATCH('Classwork 5'!B4894,'5b'!$B$4:$B$904,0),3)</f>
        <v>51-55</v>
      </c>
      <c r="F4894" s="23">
        <f>INDEX(Table,MATCH('Classwork 5'!B4894,'5b'!$B$4:$B$904,0),4)</f>
        <v>6</v>
      </c>
      <c r="G4894" s="23">
        <v>5</v>
      </c>
      <c r="H4894" s="24">
        <v>3452</v>
      </c>
    </row>
    <row r="4895" spans="2:8" x14ac:dyDescent="0.3">
      <c r="B4895" s="22">
        <v>1000796</v>
      </c>
      <c r="C4895" s="23" t="s">
        <v>3664</v>
      </c>
      <c r="D4895" s="23" t="str">
        <f>VLOOKUP(B4895,'5b'!$B$4:$E$904,2,FALSE)</f>
        <v>M</v>
      </c>
      <c r="E4895" s="23" t="str">
        <f>INDEX(Table,MATCH('Classwork 5'!B4895,'5b'!$B$4:$B$904,0),3)</f>
        <v>51-55</v>
      </c>
      <c r="F4895" s="23">
        <f>INDEX(Table,MATCH('Classwork 5'!B4895,'5b'!$B$4:$B$904,0),4)</f>
        <v>6</v>
      </c>
      <c r="G4895" s="23">
        <v>5</v>
      </c>
      <c r="H4895" s="24">
        <v>5187</v>
      </c>
    </row>
    <row r="4896" spans="2:8" x14ac:dyDescent="0.3">
      <c r="B4896" s="22">
        <v>1000796</v>
      </c>
      <c r="C4896" s="23" t="s">
        <v>2456</v>
      </c>
      <c r="D4896" s="23" t="str">
        <f>VLOOKUP(B4896,'5b'!$B$4:$E$904,2,FALSE)</f>
        <v>M</v>
      </c>
      <c r="E4896" s="23" t="str">
        <f>INDEX(Table,MATCH('Classwork 5'!B4896,'5b'!$B$4:$B$904,0),3)</f>
        <v>51-55</v>
      </c>
      <c r="F4896" s="23">
        <f>INDEX(Table,MATCH('Classwork 5'!B4896,'5b'!$B$4:$B$904,0),4)</f>
        <v>6</v>
      </c>
      <c r="G4896" s="23">
        <v>5</v>
      </c>
      <c r="H4896" s="24">
        <v>3547</v>
      </c>
    </row>
    <row r="4897" spans="2:8" x14ac:dyDescent="0.3">
      <c r="B4897" s="22">
        <v>1000796</v>
      </c>
      <c r="C4897" s="23" t="s">
        <v>2838</v>
      </c>
      <c r="D4897" s="23" t="str">
        <f>VLOOKUP(B4897,'5b'!$B$4:$E$904,2,FALSE)</f>
        <v>M</v>
      </c>
      <c r="E4897" s="23" t="str">
        <f>INDEX(Table,MATCH('Classwork 5'!B4897,'5b'!$B$4:$B$904,0),3)</f>
        <v>51-55</v>
      </c>
      <c r="F4897" s="23">
        <f>INDEX(Table,MATCH('Classwork 5'!B4897,'5b'!$B$4:$B$904,0),4)</f>
        <v>6</v>
      </c>
      <c r="G4897" s="23">
        <v>5</v>
      </c>
      <c r="H4897" s="24">
        <v>5434</v>
      </c>
    </row>
    <row r="4898" spans="2:8" x14ac:dyDescent="0.3">
      <c r="B4898" s="22">
        <v>1000796</v>
      </c>
      <c r="C4898" s="23" t="s">
        <v>3059</v>
      </c>
      <c r="D4898" s="23" t="str">
        <f>VLOOKUP(B4898,'5b'!$B$4:$E$904,2,FALSE)</f>
        <v>M</v>
      </c>
      <c r="E4898" s="23" t="str">
        <f>INDEX(Table,MATCH('Classwork 5'!B4898,'5b'!$B$4:$B$904,0),3)</f>
        <v>51-55</v>
      </c>
      <c r="F4898" s="23">
        <f>INDEX(Table,MATCH('Classwork 5'!B4898,'5b'!$B$4:$B$904,0),4)</f>
        <v>6</v>
      </c>
      <c r="G4898" s="23">
        <v>8</v>
      </c>
      <c r="H4898" s="24">
        <v>7792</v>
      </c>
    </row>
    <row r="4899" spans="2:8" x14ac:dyDescent="0.3">
      <c r="B4899" s="22">
        <v>1000796</v>
      </c>
      <c r="C4899" s="23" t="s">
        <v>3665</v>
      </c>
      <c r="D4899" s="23" t="str">
        <f>VLOOKUP(B4899,'5b'!$B$4:$E$904,2,FALSE)</f>
        <v>M</v>
      </c>
      <c r="E4899" s="23" t="str">
        <f>INDEX(Table,MATCH('Classwork 5'!B4899,'5b'!$B$4:$B$904,0),3)</f>
        <v>51-55</v>
      </c>
      <c r="F4899" s="23">
        <f>INDEX(Table,MATCH('Classwork 5'!B4899,'5b'!$B$4:$B$904,0),4)</f>
        <v>6</v>
      </c>
      <c r="G4899" s="23">
        <v>4</v>
      </c>
      <c r="H4899" s="24">
        <v>2184</v>
      </c>
    </row>
    <row r="4900" spans="2:8" x14ac:dyDescent="0.3">
      <c r="B4900" s="22">
        <v>1000796</v>
      </c>
      <c r="C4900" s="23" t="s">
        <v>2555</v>
      </c>
      <c r="D4900" s="23" t="str">
        <f>VLOOKUP(B4900,'5b'!$B$4:$E$904,2,FALSE)</f>
        <v>M</v>
      </c>
      <c r="E4900" s="23" t="str">
        <f>INDEX(Table,MATCH('Classwork 5'!B4900,'5b'!$B$4:$B$904,0),3)</f>
        <v>51-55</v>
      </c>
      <c r="F4900" s="23">
        <f>INDEX(Table,MATCH('Classwork 5'!B4900,'5b'!$B$4:$B$904,0),4)</f>
        <v>6</v>
      </c>
      <c r="G4900" s="23">
        <v>8</v>
      </c>
      <c r="H4900" s="24">
        <v>6033</v>
      </c>
    </row>
    <row r="4901" spans="2:8" x14ac:dyDescent="0.3">
      <c r="B4901" s="22">
        <v>1000796</v>
      </c>
      <c r="C4901" s="23" t="s">
        <v>3582</v>
      </c>
      <c r="D4901" s="23" t="str">
        <f>VLOOKUP(B4901,'5b'!$B$4:$E$904,2,FALSE)</f>
        <v>M</v>
      </c>
      <c r="E4901" s="23" t="str">
        <f>INDEX(Table,MATCH('Classwork 5'!B4901,'5b'!$B$4:$B$904,0),3)</f>
        <v>51-55</v>
      </c>
      <c r="F4901" s="23">
        <f>INDEX(Table,MATCH('Classwork 5'!B4901,'5b'!$B$4:$B$904,0),4)</f>
        <v>6</v>
      </c>
      <c r="G4901" s="23">
        <v>8</v>
      </c>
      <c r="H4901" s="24">
        <v>10030</v>
      </c>
    </row>
    <row r="4902" spans="2:8" x14ac:dyDescent="0.3">
      <c r="B4902" s="22">
        <v>1000796</v>
      </c>
      <c r="C4902" s="23" t="s">
        <v>3666</v>
      </c>
      <c r="D4902" s="23" t="str">
        <f>VLOOKUP(B4902,'5b'!$B$4:$E$904,2,FALSE)</f>
        <v>M</v>
      </c>
      <c r="E4902" s="23" t="str">
        <f>INDEX(Table,MATCH('Classwork 5'!B4902,'5b'!$B$4:$B$904,0),3)</f>
        <v>51-55</v>
      </c>
      <c r="F4902" s="23">
        <f>INDEX(Table,MATCH('Classwork 5'!B4902,'5b'!$B$4:$B$904,0),4)</f>
        <v>6</v>
      </c>
      <c r="G4902" s="23">
        <v>8</v>
      </c>
      <c r="H4902" s="24">
        <v>6170</v>
      </c>
    </row>
    <row r="4903" spans="2:8" x14ac:dyDescent="0.3">
      <c r="B4903" s="22">
        <v>1000796</v>
      </c>
      <c r="C4903" s="23" t="s">
        <v>3667</v>
      </c>
      <c r="D4903" s="23" t="str">
        <f>VLOOKUP(B4903,'5b'!$B$4:$E$904,2,FALSE)</f>
        <v>M</v>
      </c>
      <c r="E4903" s="23" t="str">
        <f>INDEX(Table,MATCH('Classwork 5'!B4903,'5b'!$B$4:$B$904,0),3)</f>
        <v>51-55</v>
      </c>
      <c r="F4903" s="23">
        <f>INDEX(Table,MATCH('Classwork 5'!B4903,'5b'!$B$4:$B$904,0),4)</f>
        <v>6</v>
      </c>
      <c r="G4903" s="23">
        <v>8</v>
      </c>
      <c r="H4903" s="24">
        <v>6104</v>
      </c>
    </row>
    <row r="4904" spans="2:8" x14ac:dyDescent="0.3">
      <c r="B4904" s="22">
        <v>1000796</v>
      </c>
      <c r="C4904" s="23" t="s">
        <v>3668</v>
      </c>
      <c r="D4904" s="23" t="str">
        <f>VLOOKUP(B4904,'5b'!$B$4:$E$904,2,FALSE)</f>
        <v>M</v>
      </c>
      <c r="E4904" s="23" t="str">
        <f>INDEX(Table,MATCH('Classwork 5'!B4904,'5b'!$B$4:$B$904,0),3)</f>
        <v>51-55</v>
      </c>
      <c r="F4904" s="23">
        <f>INDEX(Table,MATCH('Classwork 5'!B4904,'5b'!$B$4:$B$904,0),4)</f>
        <v>6</v>
      </c>
      <c r="G4904" s="23">
        <v>2</v>
      </c>
      <c r="H4904" s="24">
        <v>6726</v>
      </c>
    </row>
    <row r="4905" spans="2:8" x14ac:dyDescent="0.3">
      <c r="B4905" s="22">
        <v>1000797</v>
      </c>
      <c r="C4905" s="23" t="s">
        <v>2854</v>
      </c>
      <c r="D4905" s="23" t="str">
        <f>VLOOKUP(B4905,'5b'!$B$4:$E$904,2,FALSE)</f>
        <v>F</v>
      </c>
      <c r="E4905" s="23" t="str">
        <f>INDEX(Table,MATCH('Classwork 5'!B4905,'5b'!$B$4:$B$904,0),3)</f>
        <v>51-55</v>
      </c>
      <c r="F4905" s="23">
        <f>INDEX(Table,MATCH('Classwork 5'!B4905,'5b'!$B$4:$B$904,0),4)</f>
        <v>7</v>
      </c>
      <c r="G4905" s="23">
        <v>8</v>
      </c>
      <c r="H4905" s="24">
        <v>7951</v>
      </c>
    </row>
    <row r="4906" spans="2:8" x14ac:dyDescent="0.3">
      <c r="B4906" s="22">
        <v>1000797</v>
      </c>
      <c r="C4906" s="23" t="s">
        <v>3669</v>
      </c>
      <c r="D4906" s="23" t="str">
        <f>VLOOKUP(B4906,'5b'!$B$4:$E$904,2,FALSE)</f>
        <v>F</v>
      </c>
      <c r="E4906" s="23" t="str">
        <f>INDEX(Table,MATCH('Classwork 5'!B4906,'5b'!$B$4:$B$904,0),3)</f>
        <v>51-55</v>
      </c>
      <c r="F4906" s="23">
        <f>INDEX(Table,MATCH('Classwork 5'!B4906,'5b'!$B$4:$B$904,0),4)</f>
        <v>7</v>
      </c>
      <c r="G4906" s="23">
        <v>5</v>
      </c>
      <c r="H4906" s="24">
        <v>7002</v>
      </c>
    </row>
    <row r="4907" spans="2:8" x14ac:dyDescent="0.3">
      <c r="B4907" s="22">
        <v>1000797</v>
      </c>
      <c r="C4907" s="23" t="s">
        <v>2272</v>
      </c>
      <c r="D4907" s="23" t="str">
        <f>VLOOKUP(B4907,'5b'!$B$4:$E$904,2,FALSE)</f>
        <v>F</v>
      </c>
      <c r="E4907" s="23" t="str">
        <f>INDEX(Table,MATCH('Classwork 5'!B4907,'5b'!$B$4:$B$904,0),3)</f>
        <v>51-55</v>
      </c>
      <c r="F4907" s="23">
        <f>INDEX(Table,MATCH('Classwork 5'!B4907,'5b'!$B$4:$B$904,0),4)</f>
        <v>7</v>
      </c>
      <c r="G4907" s="23">
        <v>5</v>
      </c>
      <c r="H4907" s="24">
        <v>7173</v>
      </c>
    </row>
    <row r="4908" spans="2:8" x14ac:dyDescent="0.3">
      <c r="B4908" s="22">
        <v>1000798</v>
      </c>
      <c r="C4908" s="23" t="s">
        <v>2006</v>
      </c>
      <c r="D4908" s="23" t="str">
        <f>VLOOKUP(B4908,'5b'!$B$4:$E$904,2,FALSE)</f>
        <v>F</v>
      </c>
      <c r="E4908" s="23" t="str">
        <f>INDEX(Table,MATCH('Classwork 5'!B4908,'5b'!$B$4:$B$904,0),3)</f>
        <v>26-35</v>
      </c>
      <c r="F4908" s="23">
        <f>INDEX(Table,MATCH('Classwork 5'!B4908,'5b'!$B$4:$B$904,0),4)</f>
        <v>20</v>
      </c>
      <c r="G4908" s="23">
        <v>3</v>
      </c>
      <c r="H4908" s="24">
        <v>8413</v>
      </c>
    </row>
    <row r="4909" spans="2:8" x14ac:dyDescent="0.3">
      <c r="B4909" s="22">
        <v>1000798</v>
      </c>
      <c r="C4909" s="23" t="s">
        <v>2413</v>
      </c>
      <c r="D4909" s="23" t="str">
        <f>VLOOKUP(B4909,'5b'!$B$4:$E$904,2,FALSE)</f>
        <v>F</v>
      </c>
      <c r="E4909" s="23" t="str">
        <f>INDEX(Table,MATCH('Classwork 5'!B4909,'5b'!$B$4:$B$904,0),3)</f>
        <v>26-35</v>
      </c>
      <c r="F4909" s="23">
        <f>INDEX(Table,MATCH('Classwork 5'!B4909,'5b'!$B$4:$B$904,0),4)</f>
        <v>20</v>
      </c>
      <c r="G4909" s="23">
        <v>8</v>
      </c>
      <c r="H4909" s="24">
        <v>6059</v>
      </c>
    </row>
    <row r="4910" spans="2:8" x14ac:dyDescent="0.3">
      <c r="B4910" s="22">
        <v>1000798</v>
      </c>
      <c r="C4910" s="23" t="s">
        <v>2062</v>
      </c>
      <c r="D4910" s="23" t="str">
        <f>VLOOKUP(B4910,'5b'!$B$4:$E$904,2,FALSE)</f>
        <v>F</v>
      </c>
      <c r="E4910" s="23" t="str">
        <f>INDEX(Table,MATCH('Classwork 5'!B4910,'5b'!$B$4:$B$904,0),3)</f>
        <v>26-35</v>
      </c>
      <c r="F4910" s="23">
        <f>INDEX(Table,MATCH('Classwork 5'!B4910,'5b'!$B$4:$B$904,0),4)</f>
        <v>20</v>
      </c>
      <c r="G4910" s="23">
        <v>1</v>
      </c>
      <c r="H4910" s="24">
        <v>8238</v>
      </c>
    </row>
    <row r="4911" spans="2:8" x14ac:dyDescent="0.3">
      <c r="B4911" s="22">
        <v>1000798</v>
      </c>
      <c r="C4911" s="23" t="s">
        <v>3178</v>
      </c>
      <c r="D4911" s="23" t="str">
        <f>VLOOKUP(B4911,'5b'!$B$4:$E$904,2,FALSE)</f>
        <v>F</v>
      </c>
      <c r="E4911" s="23" t="str">
        <f>INDEX(Table,MATCH('Classwork 5'!B4911,'5b'!$B$4:$B$904,0),3)</f>
        <v>26-35</v>
      </c>
      <c r="F4911" s="23">
        <f>INDEX(Table,MATCH('Classwork 5'!B4911,'5b'!$B$4:$B$904,0),4)</f>
        <v>20</v>
      </c>
      <c r="G4911" s="23">
        <v>1</v>
      </c>
      <c r="H4911" s="24">
        <v>8229</v>
      </c>
    </row>
    <row r="4912" spans="2:8" x14ac:dyDescent="0.3">
      <c r="B4912" s="22">
        <v>1000798</v>
      </c>
      <c r="C4912" s="23" t="s">
        <v>2373</v>
      </c>
      <c r="D4912" s="23" t="str">
        <f>VLOOKUP(B4912,'5b'!$B$4:$E$904,2,FALSE)</f>
        <v>F</v>
      </c>
      <c r="E4912" s="23" t="str">
        <f>INDEX(Table,MATCH('Classwork 5'!B4912,'5b'!$B$4:$B$904,0),3)</f>
        <v>26-35</v>
      </c>
      <c r="F4912" s="23">
        <f>INDEX(Table,MATCH('Classwork 5'!B4912,'5b'!$B$4:$B$904,0),4)</f>
        <v>20</v>
      </c>
      <c r="G4912" s="23">
        <v>1</v>
      </c>
      <c r="H4912" s="24">
        <v>8076</v>
      </c>
    </row>
    <row r="4913" spans="2:8" x14ac:dyDescent="0.3">
      <c r="B4913" s="22">
        <v>1000798</v>
      </c>
      <c r="C4913" s="23" t="s">
        <v>2414</v>
      </c>
      <c r="D4913" s="23" t="str">
        <f>VLOOKUP(B4913,'5b'!$B$4:$E$904,2,FALSE)</f>
        <v>F</v>
      </c>
      <c r="E4913" s="23" t="str">
        <f>INDEX(Table,MATCH('Classwork 5'!B4913,'5b'!$B$4:$B$904,0),3)</f>
        <v>26-35</v>
      </c>
      <c r="F4913" s="23">
        <f>INDEX(Table,MATCH('Classwork 5'!B4913,'5b'!$B$4:$B$904,0),4)</f>
        <v>20</v>
      </c>
      <c r="G4913" s="23">
        <v>1</v>
      </c>
      <c r="H4913" s="24">
        <v>7646</v>
      </c>
    </row>
    <row r="4914" spans="2:8" x14ac:dyDescent="0.3">
      <c r="B4914" s="22">
        <v>1000798</v>
      </c>
      <c r="C4914" s="23" t="s">
        <v>2605</v>
      </c>
      <c r="D4914" s="23" t="str">
        <f>VLOOKUP(B4914,'5b'!$B$4:$E$904,2,FALSE)</f>
        <v>F</v>
      </c>
      <c r="E4914" s="23" t="str">
        <f>INDEX(Table,MATCH('Classwork 5'!B4914,'5b'!$B$4:$B$904,0),3)</f>
        <v>26-35</v>
      </c>
      <c r="F4914" s="23">
        <f>INDEX(Table,MATCH('Classwork 5'!B4914,'5b'!$B$4:$B$904,0),4)</f>
        <v>20</v>
      </c>
      <c r="G4914" s="23">
        <v>1</v>
      </c>
      <c r="H4914" s="24">
        <v>19084</v>
      </c>
    </row>
    <row r="4915" spans="2:8" x14ac:dyDescent="0.3">
      <c r="B4915" s="22">
        <v>1000798</v>
      </c>
      <c r="C4915" s="23" t="s">
        <v>3057</v>
      </c>
      <c r="D4915" s="23" t="str">
        <f>VLOOKUP(B4915,'5b'!$B$4:$E$904,2,FALSE)</f>
        <v>F</v>
      </c>
      <c r="E4915" s="23" t="str">
        <f>INDEX(Table,MATCH('Classwork 5'!B4915,'5b'!$B$4:$B$904,0),3)</f>
        <v>26-35</v>
      </c>
      <c r="F4915" s="23">
        <f>INDEX(Table,MATCH('Classwork 5'!B4915,'5b'!$B$4:$B$904,0),4)</f>
        <v>20</v>
      </c>
      <c r="G4915" s="23">
        <v>11</v>
      </c>
      <c r="H4915" s="24">
        <v>1626</v>
      </c>
    </row>
    <row r="4916" spans="2:8" x14ac:dyDescent="0.3">
      <c r="B4916" s="22">
        <v>1000798</v>
      </c>
      <c r="C4916" s="23" t="s">
        <v>3317</v>
      </c>
      <c r="D4916" s="23" t="str">
        <f>VLOOKUP(B4916,'5b'!$B$4:$E$904,2,FALSE)</f>
        <v>F</v>
      </c>
      <c r="E4916" s="23" t="str">
        <f>INDEX(Table,MATCH('Classwork 5'!B4916,'5b'!$B$4:$B$904,0),3)</f>
        <v>26-35</v>
      </c>
      <c r="F4916" s="23">
        <f>INDEX(Table,MATCH('Classwork 5'!B4916,'5b'!$B$4:$B$904,0),4)</f>
        <v>20</v>
      </c>
      <c r="G4916" s="23">
        <v>5</v>
      </c>
      <c r="H4916" s="24">
        <v>8673</v>
      </c>
    </row>
    <row r="4917" spans="2:8" x14ac:dyDescent="0.3">
      <c r="B4917" s="22">
        <v>1000798</v>
      </c>
      <c r="C4917" s="23" t="s">
        <v>3670</v>
      </c>
      <c r="D4917" s="23" t="str">
        <f>VLOOKUP(B4917,'5b'!$B$4:$E$904,2,FALSE)</f>
        <v>F</v>
      </c>
      <c r="E4917" s="23" t="str">
        <f>INDEX(Table,MATCH('Classwork 5'!B4917,'5b'!$B$4:$B$904,0),3)</f>
        <v>26-35</v>
      </c>
      <c r="F4917" s="23">
        <f>INDEX(Table,MATCH('Classwork 5'!B4917,'5b'!$B$4:$B$904,0),4)</f>
        <v>20</v>
      </c>
      <c r="G4917" s="23">
        <v>11</v>
      </c>
      <c r="H4917" s="24">
        <v>1560</v>
      </c>
    </row>
    <row r="4918" spans="2:8" x14ac:dyDescent="0.3">
      <c r="B4918" s="22">
        <v>1000798</v>
      </c>
      <c r="C4918" s="23" t="s">
        <v>2308</v>
      </c>
      <c r="D4918" s="23" t="str">
        <f>VLOOKUP(B4918,'5b'!$B$4:$E$904,2,FALSE)</f>
        <v>F</v>
      </c>
      <c r="E4918" s="23" t="str">
        <f>INDEX(Table,MATCH('Classwork 5'!B4918,'5b'!$B$4:$B$904,0),3)</f>
        <v>26-35</v>
      </c>
      <c r="F4918" s="23">
        <f>INDEX(Table,MATCH('Classwork 5'!B4918,'5b'!$B$4:$B$904,0),4)</f>
        <v>20</v>
      </c>
      <c r="G4918" s="23">
        <v>4</v>
      </c>
      <c r="H4918" s="24">
        <v>3527</v>
      </c>
    </row>
    <row r="4919" spans="2:8" x14ac:dyDescent="0.3">
      <c r="B4919" s="22">
        <v>1000799</v>
      </c>
      <c r="C4919" s="23" t="s">
        <v>2706</v>
      </c>
      <c r="D4919" s="23" t="str">
        <f>VLOOKUP(B4919,'5b'!$B$4:$E$904,2,FALSE)</f>
        <v>F</v>
      </c>
      <c r="E4919" s="23" t="str">
        <f>INDEX(Table,MATCH('Classwork 5'!B4919,'5b'!$B$4:$B$904,0),3)</f>
        <v>26-35</v>
      </c>
      <c r="F4919" s="23">
        <f>INDEX(Table,MATCH('Classwork 5'!B4919,'5b'!$B$4:$B$904,0),4)</f>
        <v>5</v>
      </c>
      <c r="G4919" s="23">
        <v>5</v>
      </c>
      <c r="H4919" s="24">
        <v>8643</v>
      </c>
    </row>
    <row r="4920" spans="2:8" x14ac:dyDescent="0.3">
      <c r="B4920" s="22">
        <v>1000799</v>
      </c>
      <c r="C4920" s="23" t="s">
        <v>3240</v>
      </c>
      <c r="D4920" s="23" t="str">
        <f>VLOOKUP(B4920,'5b'!$B$4:$E$904,2,FALSE)</f>
        <v>F</v>
      </c>
      <c r="E4920" s="23" t="str">
        <f>INDEX(Table,MATCH('Classwork 5'!B4920,'5b'!$B$4:$B$904,0),3)</f>
        <v>26-35</v>
      </c>
      <c r="F4920" s="23">
        <f>INDEX(Table,MATCH('Classwork 5'!B4920,'5b'!$B$4:$B$904,0),4)</f>
        <v>5</v>
      </c>
      <c r="G4920" s="23">
        <v>5</v>
      </c>
      <c r="H4920" s="24">
        <v>6858</v>
      </c>
    </row>
    <row r="4921" spans="2:8" x14ac:dyDescent="0.3">
      <c r="B4921" s="22">
        <v>1000799</v>
      </c>
      <c r="C4921" s="23" t="s">
        <v>2462</v>
      </c>
      <c r="D4921" s="23" t="str">
        <f>VLOOKUP(B4921,'5b'!$B$4:$E$904,2,FALSE)</f>
        <v>F</v>
      </c>
      <c r="E4921" s="23" t="str">
        <f>INDEX(Table,MATCH('Classwork 5'!B4921,'5b'!$B$4:$B$904,0),3)</f>
        <v>26-35</v>
      </c>
      <c r="F4921" s="23">
        <f>INDEX(Table,MATCH('Classwork 5'!B4921,'5b'!$B$4:$B$904,0),4)</f>
        <v>5</v>
      </c>
      <c r="G4921" s="23">
        <v>2</v>
      </c>
      <c r="H4921" s="24">
        <v>12733</v>
      </c>
    </row>
    <row r="4922" spans="2:8" x14ac:dyDescent="0.3">
      <c r="B4922" s="22">
        <v>1000801</v>
      </c>
      <c r="C4922" s="23" t="s">
        <v>3054</v>
      </c>
      <c r="D4922" s="23" t="str">
        <f>VLOOKUP(B4922,'5b'!$B$4:$E$904,2,FALSE)</f>
        <v>F</v>
      </c>
      <c r="E4922" s="23" t="str">
        <f>INDEX(Table,MATCH('Classwork 5'!B4922,'5b'!$B$4:$B$904,0),3)</f>
        <v>26-35</v>
      </c>
      <c r="F4922" s="23">
        <f>INDEX(Table,MATCH('Classwork 5'!B4922,'5b'!$B$4:$B$904,0),4)</f>
        <v>20</v>
      </c>
      <c r="G4922" s="23">
        <v>8</v>
      </c>
      <c r="H4922" s="24">
        <v>7768</v>
      </c>
    </row>
    <row r="4923" spans="2:8" x14ac:dyDescent="0.3">
      <c r="B4923" s="22">
        <v>1000801</v>
      </c>
      <c r="C4923" s="23" t="s">
        <v>3015</v>
      </c>
      <c r="D4923" s="23" t="str">
        <f>VLOOKUP(B4923,'5b'!$B$4:$E$904,2,FALSE)</f>
        <v>F</v>
      </c>
      <c r="E4923" s="23" t="str">
        <f>INDEX(Table,MATCH('Classwork 5'!B4923,'5b'!$B$4:$B$904,0),3)</f>
        <v>26-35</v>
      </c>
      <c r="F4923" s="23">
        <f>INDEX(Table,MATCH('Classwork 5'!B4923,'5b'!$B$4:$B$904,0),4)</f>
        <v>20</v>
      </c>
      <c r="G4923" s="23">
        <v>5</v>
      </c>
      <c r="H4923" s="24">
        <v>8614</v>
      </c>
    </row>
    <row r="4924" spans="2:8" x14ac:dyDescent="0.3">
      <c r="B4924" s="22">
        <v>1000801</v>
      </c>
      <c r="C4924" s="23" t="s">
        <v>3671</v>
      </c>
      <c r="D4924" s="23" t="str">
        <f>VLOOKUP(B4924,'5b'!$B$4:$E$904,2,FALSE)</f>
        <v>F</v>
      </c>
      <c r="E4924" s="23" t="str">
        <f>INDEX(Table,MATCH('Classwork 5'!B4924,'5b'!$B$4:$B$904,0),3)</f>
        <v>26-35</v>
      </c>
      <c r="F4924" s="23">
        <f>INDEX(Table,MATCH('Classwork 5'!B4924,'5b'!$B$4:$B$904,0),4)</f>
        <v>20</v>
      </c>
      <c r="G4924" s="23">
        <v>5</v>
      </c>
      <c r="H4924" s="24">
        <v>5471</v>
      </c>
    </row>
    <row r="4925" spans="2:8" x14ac:dyDescent="0.3">
      <c r="B4925" s="22">
        <v>1000801</v>
      </c>
      <c r="C4925" s="23" t="s">
        <v>2552</v>
      </c>
      <c r="D4925" s="23" t="str">
        <f>VLOOKUP(B4925,'5b'!$B$4:$E$904,2,FALSE)</f>
        <v>F</v>
      </c>
      <c r="E4925" s="23" t="str">
        <f>INDEX(Table,MATCH('Classwork 5'!B4925,'5b'!$B$4:$B$904,0),3)</f>
        <v>26-35</v>
      </c>
      <c r="F4925" s="23">
        <f>INDEX(Table,MATCH('Classwork 5'!B4925,'5b'!$B$4:$B$904,0),4)</f>
        <v>20</v>
      </c>
      <c r="G4925" s="23">
        <v>5</v>
      </c>
      <c r="H4925" s="24">
        <v>7035</v>
      </c>
    </row>
    <row r="4926" spans="2:8" x14ac:dyDescent="0.3">
      <c r="B4926" s="22">
        <v>1000801</v>
      </c>
      <c r="C4926" s="23" t="s">
        <v>2127</v>
      </c>
      <c r="D4926" s="23" t="str">
        <f>VLOOKUP(B4926,'5b'!$B$4:$E$904,2,FALSE)</f>
        <v>F</v>
      </c>
      <c r="E4926" s="23" t="str">
        <f>INDEX(Table,MATCH('Classwork 5'!B4926,'5b'!$B$4:$B$904,0),3)</f>
        <v>26-35</v>
      </c>
      <c r="F4926" s="23">
        <f>INDEX(Table,MATCH('Classwork 5'!B4926,'5b'!$B$4:$B$904,0),4)</f>
        <v>20</v>
      </c>
      <c r="G4926" s="23">
        <v>5</v>
      </c>
      <c r="H4926" s="24">
        <v>5434</v>
      </c>
    </row>
    <row r="4927" spans="2:8" x14ac:dyDescent="0.3">
      <c r="B4927" s="22">
        <v>1000801</v>
      </c>
      <c r="C4927" s="23" t="s">
        <v>3672</v>
      </c>
      <c r="D4927" s="23" t="str">
        <f>VLOOKUP(B4927,'5b'!$B$4:$E$904,2,FALSE)</f>
        <v>F</v>
      </c>
      <c r="E4927" s="23" t="str">
        <f>INDEX(Table,MATCH('Classwork 5'!B4927,'5b'!$B$4:$B$904,0),3)</f>
        <v>26-35</v>
      </c>
      <c r="F4927" s="23">
        <f>INDEX(Table,MATCH('Classwork 5'!B4927,'5b'!$B$4:$B$904,0),4)</f>
        <v>20</v>
      </c>
      <c r="G4927" s="23">
        <v>5</v>
      </c>
      <c r="H4927" s="24">
        <v>5199</v>
      </c>
    </row>
    <row r="4928" spans="2:8" x14ac:dyDescent="0.3">
      <c r="B4928" s="22">
        <v>1000801</v>
      </c>
      <c r="C4928" s="23" t="s">
        <v>2972</v>
      </c>
      <c r="D4928" s="23" t="str">
        <f>VLOOKUP(B4928,'5b'!$B$4:$E$904,2,FALSE)</f>
        <v>F</v>
      </c>
      <c r="E4928" s="23" t="str">
        <f>INDEX(Table,MATCH('Classwork 5'!B4928,'5b'!$B$4:$B$904,0),3)</f>
        <v>26-35</v>
      </c>
      <c r="F4928" s="23">
        <f>INDEX(Table,MATCH('Classwork 5'!B4928,'5b'!$B$4:$B$904,0),4)</f>
        <v>20</v>
      </c>
      <c r="G4928" s="23">
        <v>8</v>
      </c>
      <c r="H4928" s="24">
        <v>7949</v>
      </c>
    </row>
    <row r="4929" spans="2:8" x14ac:dyDescent="0.3">
      <c r="B4929" s="22">
        <v>1000801</v>
      </c>
      <c r="C4929" s="23" t="s">
        <v>3525</v>
      </c>
      <c r="D4929" s="23" t="str">
        <f>VLOOKUP(B4929,'5b'!$B$4:$E$904,2,FALSE)</f>
        <v>F</v>
      </c>
      <c r="E4929" s="23" t="str">
        <f>INDEX(Table,MATCH('Classwork 5'!B4929,'5b'!$B$4:$B$904,0),3)</f>
        <v>26-35</v>
      </c>
      <c r="F4929" s="23">
        <f>INDEX(Table,MATCH('Classwork 5'!B4929,'5b'!$B$4:$B$904,0),4)</f>
        <v>20</v>
      </c>
      <c r="G4929" s="23">
        <v>8</v>
      </c>
      <c r="H4929" s="24">
        <v>8001</v>
      </c>
    </row>
    <row r="4930" spans="2:8" x14ac:dyDescent="0.3">
      <c r="B4930" s="22">
        <v>1000801</v>
      </c>
      <c r="C4930" s="23" t="s">
        <v>2544</v>
      </c>
      <c r="D4930" s="23" t="str">
        <f>VLOOKUP(B4930,'5b'!$B$4:$E$904,2,FALSE)</f>
        <v>F</v>
      </c>
      <c r="E4930" s="23" t="str">
        <f>INDEX(Table,MATCH('Classwork 5'!B4930,'5b'!$B$4:$B$904,0),3)</f>
        <v>26-35</v>
      </c>
      <c r="F4930" s="23">
        <f>INDEX(Table,MATCH('Classwork 5'!B4930,'5b'!$B$4:$B$904,0),4)</f>
        <v>20</v>
      </c>
      <c r="G4930" s="23">
        <v>6</v>
      </c>
      <c r="H4930" s="24">
        <v>16349</v>
      </c>
    </row>
    <row r="4931" spans="2:8" x14ac:dyDescent="0.3">
      <c r="B4931" s="22">
        <v>1000801</v>
      </c>
      <c r="C4931" s="23" t="s">
        <v>3555</v>
      </c>
      <c r="D4931" s="23" t="str">
        <f>VLOOKUP(B4931,'5b'!$B$4:$E$904,2,FALSE)</f>
        <v>F</v>
      </c>
      <c r="E4931" s="23" t="str">
        <f>INDEX(Table,MATCH('Classwork 5'!B4931,'5b'!$B$4:$B$904,0),3)</f>
        <v>26-35</v>
      </c>
      <c r="F4931" s="23">
        <f>INDEX(Table,MATCH('Classwork 5'!B4931,'5b'!$B$4:$B$904,0),4)</f>
        <v>20</v>
      </c>
      <c r="G4931" s="23">
        <v>8</v>
      </c>
      <c r="H4931" s="24">
        <v>8124</v>
      </c>
    </row>
    <row r="4932" spans="2:8" x14ac:dyDescent="0.3">
      <c r="B4932" s="22">
        <v>1000801</v>
      </c>
      <c r="C4932" s="23" t="s">
        <v>2300</v>
      </c>
      <c r="D4932" s="23" t="str">
        <f>VLOOKUP(B4932,'5b'!$B$4:$E$904,2,FALSE)</f>
        <v>F</v>
      </c>
      <c r="E4932" s="23" t="str">
        <f>INDEX(Table,MATCH('Classwork 5'!B4932,'5b'!$B$4:$B$904,0),3)</f>
        <v>26-35</v>
      </c>
      <c r="F4932" s="23">
        <f>INDEX(Table,MATCH('Classwork 5'!B4932,'5b'!$B$4:$B$904,0),4)</f>
        <v>20</v>
      </c>
      <c r="G4932" s="23">
        <v>1</v>
      </c>
      <c r="H4932" s="24">
        <v>8335</v>
      </c>
    </row>
    <row r="4933" spans="2:8" x14ac:dyDescent="0.3">
      <c r="B4933" s="22">
        <v>1000802</v>
      </c>
      <c r="C4933" s="23" t="s">
        <v>1962</v>
      </c>
      <c r="D4933" s="23" t="str">
        <f>VLOOKUP(B4933,'5b'!$B$4:$E$904,2,FALSE)</f>
        <v>M</v>
      </c>
      <c r="E4933" s="23" t="str">
        <f>INDEX(Table,MATCH('Classwork 5'!B4933,'5b'!$B$4:$B$904,0),3)</f>
        <v>26-35</v>
      </c>
      <c r="F4933" s="23">
        <f>INDEX(Table,MATCH('Classwork 5'!B4933,'5b'!$B$4:$B$904,0),4)</f>
        <v>16</v>
      </c>
      <c r="G4933" s="23">
        <v>5</v>
      </c>
      <c r="H4933" s="24">
        <v>6959</v>
      </c>
    </row>
    <row r="4934" spans="2:8" x14ac:dyDescent="0.3">
      <c r="B4934" s="22">
        <v>1000802</v>
      </c>
      <c r="C4934" s="23" t="s">
        <v>2985</v>
      </c>
      <c r="D4934" s="23" t="str">
        <f>VLOOKUP(B4934,'5b'!$B$4:$E$904,2,FALSE)</f>
        <v>M</v>
      </c>
      <c r="E4934" s="23" t="str">
        <f>INDEX(Table,MATCH('Classwork 5'!B4934,'5b'!$B$4:$B$904,0),3)</f>
        <v>26-35</v>
      </c>
      <c r="F4934" s="23">
        <f>INDEX(Table,MATCH('Classwork 5'!B4934,'5b'!$B$4:$B$904,0),4)</f>
        <v>16</v>
      </c>
      <c r="G4934" s="23">
        <v>5</v>
      </c>
      <c r="H4934" s="24">
        <v>6925</v>
      </c>
    </row>
    <row r="4935" spans="2:8" x14ac:dyDescent="0.3">
      <c r="B4935" s="22">
        <v>1000802</v>
      </c>
      <c r="C4935" s="23" t="s">
        <v>3673</v>
      </c>
      <c r="D4935" s="23" t="str">
        <f>VLOOKUP(B4935,'5b'!$B$4:$E$904,2,FALSE)</f>
        <v>M</v>
      </c>
      <c r="E4935" s="23" t="str">
        <f>INDEX(Table,MATCH('Classwork 5'!B4935,'5b'!$B$4:$B$904,0),3)</f>
        <v>26-35</v>
      </c>
      <c r="F4935" s="23">
        <f>INDEX(Table,MATCH('Classwork 5'!B4935,'5b'!$B$4:$B$904,0),4)</f>
        <v>16</v>
      </c>
      <c r="G4935" s="23">
        <v>5</v>
      </c>
      <c r="H4935" s="24">
        <v>7068</v>
      </c>
    </row>
    <row r="4936" spans="2:8" x14ac:dyDescent="0.3">
      <c r="B4936" s="22">
        <v>1000802</v>
      </c>
      <c r="C4936" s="23" t="s">
        <v>2367</v>
      </c>
      <c r="D4936" s="23" t="str">
        <f>VLOOKUP(B4936,'5b'!$B$4:$E$904,2,FALSE)</f>
        <v>M</v>
      </c>
      <c r="E4936" s="23" t="str">
        <f>INDEX(Table,MATCH('Classwork 5'!B4936,'5b'!$B$4:$B$904,0),3)</f>
        <v>26-35</v>
      </c>
      <c r="F4936" s="23">
        <f>INDEX(Table,MATCH('Classwork 5'!B4936,'5b'!$B$4:$B$904,0),4)</f>
        <v>16</v>
      </c>
      <c r="G4936" s="23">
        <v>1</v>
      </c>
      <c r="H4936" s="24">
        <v>15636</v>
      </c>
    </row>
    <row r="4937" spans="2:8" x14ac:dyDescent="0.3">
      <c r="B4937" s="22">
        <v>1000802</v>
      </c>
      <c r="C4937" s="23" t="s">
        <v>2509</v>
      </c>
      <c r="D4937" s="23" t="str">
        <f>VLOOKUP(B4937,'5b'!$B$4:$E$904,2,FALSE)</f>
        <v>M</v>
      </c>
      <c r="E4937" s="23" t="str">
        <f>INDEX(Table,MATCH('Classwork 5'!B4937,'5b'!$B$4:$B$904,0),3)</f>
        <v>26-35</v>
      </c>
      <c r="F4937" s="23">
        <f>INDEX(Table,MATCH('Classwork 5'!B4937,'5b'!$B$4:$B$904,0),4)</f>
        <v>16</v>
      </c>
      <c r="G4937" s="23">
        <v>1</v>
      </c>
      <c r="H4937" s="24">
        <v>15816</v>
      </c>
    </row>
    <row r="4938" spans="2:8" x14ac:dyDescent="0.3">
      <c r="B4938" s="22">
        <v>1000802</v>
      </c>
      <c r="C4938" s="23" t="s">
        <v>2993</v>
      </c>
      <c r="D4938" s="23" t="str">
        <f>VLOOKUP(B4938,'5b'!$B$4:$E$904,2,FALSE)</f>
        <v>M</v>
      </c>
      <c r="E4938" s="23" t="str">
        <f>INDEX(Table,MATCH('Classwork 5'!B4938,'5b'!$B$4:$B$904,0),3)</f>
        <v>26-35</v>
      </c>
      <c r="F4938" s="23">
        <f>INDEX(Table,MATCH('Classwork 5'!B4938,'5b'!$B$4:$B$904,0),4)</f>
        <v>16</v>
      </c>
      <c r="G4938" s="23">
        <v>1</v>
      </c>
      <c r="H4938" s="24">
        <v>15524</v>
      </c>
    </row>
    <row r="4939" spans="2:8" x14ac:dyDescent="0.3">
      <c r="B4939" s="22">
        <v>1000802</v>
      </c>
      <c r="C4939" s="23" t="s">
        <v>2184</v>
      </c>
      <c r="D4939" s="23" t="str">
        <f>VLOOKUP(B4939,'5b'!$B$4:$E$904,2,FALSE)</f>
        <v>M</v>
      </c>
      <c r="E4939" s="23" t="str">
        <f>INDEX(Table,MATCH('Classwork 5'!B4939,'5b'!$B$4:$B$904,0),3)</f>
        <v>26-35</v>
      </c>
      <c r="F4939" s="23">
        <f>INDEX(Table,MATCH('Classwork 5'!B4939,'5b'!$B$4:$B$904,0),4)</f>
        <v>16</v>
      </c>
      <c r="G4939" s="23">
        <v>1</v>
      </c>
      <c r="H4939" s="24">
        <v>15816</v>
      </c>
    </row>
    <row r="4940" spans="2:8" x14ac:dyDescent="0.3">
      <c r="B4940" s="22">
        <v>1000802</v>
      </c>
      <c r="C4940" s="23" t="s">
        <v>2831</v>
      </c>
      <c r="D4940" s="23" t="str">
        <f>VLOOKUP(B4940,'5b'!$B$4:$E$904,2,FALSE)</f>
        <v>M</v>
      </c>
      <c r="E4940" s="23" t="str">
        <f>INDEX(Table,MATCH('Classwork 5'!B4940,'5b'!$B$4:$B$904,0),3)</f>
        <v>26-35</v>
      </c>
      <c r="F4940" s="23">
        <f>INDEX(Table,MATCH('Classwork 5'!B4940,'5b'!$B$4:$B$904,0),4)</f>
        <v>16</v>
      </c>
      <c r="G4940" s="23">
        <v>16</v>
      </c>
      <c r="H4940" s="24">
        <v>20631</v>
      </c>
    </row>
    <row r="4941" spans="2:8" x14ac:dyDescent="0.3">
      <c r="B4941" s="22">
        <v>1000802</v>
      </c>
      <c r="C4941" s="23" t="s">
        <v>2213</v>
      </c>
      <c r="D4941" s="23" t="str">
        <f>VLOOKUP(B4941,'5b'!$B$4:$E$904,2,FALSE)</f>
        <v>M</v>
      </c>
      <c r="E4941" s="23" t="str">
        <f>INDEX(Table,MATCH('Classwork 5'!B4941,'5b'!$B$4:$B$904,0),3)</f>
        <v>26-35</v>
      </c>
      <c r="F4941" s="23">
        <f>INDEX(Table,MATCH('Classwork 5'!B4941,'5b'!$B$4:$B$904,0),4)</f>
        <v>16</v>
      </c>
      <c r="G4941" s="23">
        <v>1</v>
      </c>
      <c r="H4941" s="24">
        <v>15623</v>
      </c>
    </row>
    <row r="4942" spans="2:8" x14ac:dyDescent="0.3">
      <c r="B4942" s="22">
        <v>1000802</v>
      </c>
      <c r="C4942" s="23" t="s">
        <v>2398</v>
      </c>
      <c r="D4942" s="23" t="str">
        <f>VLOOKUP(B4942,'5b'!$B$4:$E$904,2,FALSE)</f>
        <v>M</v>
      </c>
      <c r="E4942" s="23" t="str">
        <f>INDEX(Table,MATCH('Classwork 5'!B4942,'5b'!$B$4:$B$904,0),3)</f>
        <v>26-35</v>
      </c>
      <c r="F4942" s="23">
        <f>INDEX(Table,MATCH('Classwork 5'!B4942,'5b'!$B$4:$B$904,0),4)</f>
        <v>16</v>
      </c>
      <c r="G4942" s="23">
        <v>5</v>
      </c>
      <c r="H4942" s="24">
        <v>7155</v>
      </c>
    </row>
    <row r="4943" spans="2:8" x14ac:dyDescent="0.3">
      <c r="B4943" s="22">
        <v>1000802</v>
      </c>
      <c r="C4943" s="23" t="s">
        <v>2760</v>
      </c>
      <c r="D4943" s="23" t="str">
        <f>VLOOKUP(B4943,'5b'!$B$4:$E$904,2,FALSE)</f>
        <v>M</v>
      </c>
      <c r="E4943" s="23" t="str">
        <f>INDEX(Table,MATCH('Classwork 5'!B4943,'5b'!$B$4:$B$904,0),3)</f>
        <v>26-35</v>
      </c>
      <c r="F4943" s="23">
        <f>INDEX(Table,MATCH('Classwork 5'!B4943,'5b'!$B$4:$B$904,0),4)</f>
        <v>16</v>
      </c>
      <c r="G4943" s="23">
        <v>5</v>
      </c>
      <c r="H4943" s="24">
        <v>5359</v>
      </c>
    </row>
    <row r="4944" spans="2:8" x14ac:dyDescent="0.3">
      <c r="B4944" s="22">
        <v>1000802</v>
      </c>
      <c r="C4944" s="23" t="s">
        <v>2115</v>
      </c>
      <c r="D4944" s="23" t="str">
        <f>VLOOKUP(B4944,'5b'!$B$4:$E$904,2,FALSE)</f>
        <v>M</v>
      </c>
      <c r="E4944" s="23" t="str">
        <f>INDEX(Table,MATCH('Classwork 5'!B4944,'5b'!$B$4:$B$904,0),3)</f>
        <v>26-35</v>
      </c>
      <c r="F4944" s="23">
        <f>INDEX(Table,MATCH('Classwork 5'!B4944,'5b'!$B$4:$B$904,0),4)</f>
        <v>16</v>
      </c>
      <c r="G4944" s="23">
        <v>5</v>
      </c>
      <c r="H4944" s="24">
        <v>5406</v>
      </c>
    </row>
    <row r="4945" spans="2:8" x14ac:dyDescent="0.3">
      <c r="B4945" s="22">
        <v>1000802</v>
      </c>
      <c r="C4945" s="23" t="s">
        <v>3674</v>
      </c>
      <c r="D4945" s="23" t="str">
        <f>VLOOKUP(B4945,'5b'!$B$4:$E$904,2,FALSE)</f>
        <v>M</v>
      </c>
      <c r="E4945" s="23" t="str">
        <f>INDEX(Table,MATCH('Classwork 5'!B4945,'5b'!$B$4:$B$904,0),3)</f>
        <v>26-35</v>
      </c>
      <c r="F4945" s="23">
        <f>INDEX(Table,MATCH('Classwork 5'!B4945,'5b'!$B$4:$B$904,0),4)</f>
        <v>16</v>
      </c>
      <c r="G4945" s="23">
        <v>1</v>
      </c>
      <c r="H4945" s="24">
        <v>11568</v>
      </c>
    </row>
    <row r="4946" spans="2:8" x14ac:dyDescent="0.3">
      <c r="B4946" s="22">
        <v>1000802</v>
      </c>
      <c r="C4946" s="23" t="s">
        <v>2535</v>
      </c>
      <c r="D4946" s="23" t="str">
        <f>VLOOKUP(B4946,'5b'!$B$4:$E$904,2,FALSE)</f>
        <v>M</v>
      </c>
      <c r="E4946" s="23" t="str">
        <f>INDEX(Table,MATCH('Classwork 5'!B4946,'5b'!$B$4:$B$904,0),3)</f>
        <v>26-35</v>
      </c>
      <c r="F4946" s="23">
        <f>INDEX(Table,MATCH('Classwork 5'!B4946,'5b'!$B$4:$B$904,0),4)</f>
        <v>16</v>
      </c>
      <c r="G4946" s="23">
        <v>5</v>
      </c>
      <c r="H4946" s="24">
        <v>7091</v>
      </c>
    </row>
    <row r="4947" spans="2:8" x14ac:dyDescent="0.3">
      <c r="B4947" s="22">
        <v>1000802</v>
      </c>
      <c r="C4947" s="23" t="s">
        <v>2965</v>
      </c>
      <c r="D4947" s="23" t="str">
        <f>VLOOKUP(B4947,'5b'!$B$4:$E$904,2,FALSE)</f>
        <v>M</v>
      </c>
      <c r="E4947" s="23" t="str">
        <f>INDEX(Table,MATCH('Classwork 5'!B4947,'5b'!$B$4:$B$904,0),3)</f>
        <v>26-35</v>
      </c>
      <c r="F4947" s="23">
        <f>INDEX(Table,MATCH('Classwork 5'!B4947,'5b'!$B$4:$B$904,0),4)</f>
        <v>16</v>
      </c>
      <c r="G4947" s="23">
        <v>2</v>
      </c>
      <c r="H4947" s="24">
        <v>9808</v>
      </c>
    </row>
    <row r="4948" spans="2:8" x14ac:dyDescent="0.3">
      <c r="B4948" s="22">
        <v>1000802</v>
      </c>
      <c r="C4948" s="23" t="s">
        <v>2663</v>
      </c>
      <c r="D4948" s="23" t="str">
        <f>VLOOKUP(B4948,'5b'!$B$4:$E$904,2,FALSE)</f>
        <v>M</v>
      </c>
      <c r="E4948" s="23" t="str">
        <f>INDEX(Table,MATCH('Classwork 5'!B4948,'5b'!$B$4:$B$904,0),3)</f>
        <v>26-35</v>
      </c>
      <c r="F4948" s="23">
        <f>INDEX(Table,MATCH('Classwork 5'!B4948,'5b'!$B$4:$B$904,0),4)</f>
        <v>16</v>
      </c>
      <c r="G4948" s="23">
        <v>8</v>
      </c>
      <c r="H4948" s="24">
        <v>5949</v>
      </c>
    </row>
    <row r="4949" spans="2:8" x14ac:dyDescent="0.3">
      <c r="B4949" s="22">
        <v>1000802</v>
      </c>
      <c r="C4949" s="23" t="s">
        <v>2859</v>
      </c>
      <c r="D4949" s="23" t="str">
        <f>VLOOKUP(B4949,'5b'!$B$4:$E$904,2,FALSE)</f>
        <v>M</v>
      </c>
      <c r="E4949" s="23" t="str">
        <f>INDEX(Table,MATCH('Classwork 5'!B4949,'5b'!$B$4:$B$904,0),3)</f>
        <v>26-35</v>
      </c>
      <c r="F4949" s="23">
        <f>INDEX(Table,MATCH('Classwork 5'!B4949,'5b'!$B$4:$B$904,0),4)</f>
        <v>16</v>
      </c>
      <c r="G4949" s="23">
        <v>8</v>
      </c>
      <c r="H4949" s="24">
        <v>7768</v>
      </c>
    </row>
    <row r="4950" spans="2:8" x14ac:dyDescent="0.3">
      <c r="B4950" s="22">
        <v>1000802</v>
      </c>
      <c r="C4950" s="23" t="s">
        <v>2183</v>
      </c>
      <c r="D4950" s="23" t="str">
        <f>VLOOKUP(B4950,'5b'!$B$4:$E$904,2,FALSE)</f>
        <v>M</v>
      </c>
      <c r="E4950" s="23" t="str">
        <f>INDEX(Table,MATCH('Classwork 5'!B4950,'5b'!$B$4:$B$904,0),3)</f>
        <v>26-35</v>
      </c>
      <c r="F4950" s="23">
        <f>INDEX(Table,MATCH('Classwork 5'!B4950,'5b'!$B$4:$B$904,0),4)</f>
        <v>16</v>
      </c>
      <c r="G4950" s="23">
        <v>5</v>
      </c>
      <c r="H4950" s="24">
        <v>8860</v>
      </c>
    </row>
    <row r="4951" spans="2:8" x14ac:dyDescent="0.3">
      <c r="B4951" s="22">
        <v>1000803</v>
      </c>
      <c r="C4951" s="23" t="s">
        <v>2464</v>
      </c>
      <c r="D4951" s="23" t="str">
        <f>VLOOKUP(B4951,'5b'!$B$4:$E$904,2,FALSE)</f>
        <v>M</v>
      </c>
      <c r="E4951" s="23" t="str">
        <f>INDEX(Table,MATCH('Classwork 5'!B4951,'5b'!$B$4:$B$904,0),3)</f>
        <v>18-25</v>
      </c>
      <c r="F4951" s="23">
        <f>INDEX(Table,MATCH('Classwork 5'!B4951,'5b'!$B$4:$B$904,0),4)</f>
        <v>4</v>
      </c>
      <c r="G4951" s="23">
        <v>1</v>
      </c>
      <c r="H4951" s="24">
        <v>15202</v>
      </c>
    </row>
    <row r="4952" spans="2:8" x14ac:dyDescent="0.3">
      <c r="B4952" s="22">
        <v>1000803</v>
      </c>
      <c r="C4952" s="23" t="s">
        <v>1940</v>
      </c>
      <c r="D4952" s="23" t="str">
        <f>VLOOKUP(B4952,'5b'!$B$4:$E$904,2,FALSE)</f>
        <v>M</v>
      </c>
      <c r="E4952" s="23" t="str">
        <f>INDEX(Table,MATCH('Classwork 5'!B4952,'5b'!$B$4:$B$904,0),3)</f>
        <v>18-25</v>
      </c>
      <c r="F4952" s="23">
        <f>INDEX(Table,MATCH('Classwork 5'!B4952,'5b'!$B$4:$B$904,0),4)</f>
        <v>4</v>
      </c>
      <c r="G4952" s="23">
        <v>1</v>
      </c>
      <c r="H4952" s="24">
        <v>15674</v>
      </c>
    </row>
    <row r="4953" spans="2:8" x14ac:dyDescent="0.3">
      <c r="B4953" s="22">
        <v>1000804</v>
      </c>
      <c r="C4953" s="23" t="s">
        <v>2470</v>
      </c>
      <c r="D4953" s="23" t="str">
        <f>VLOOKUP(B4953,'5b'!$B$4:$E$904,2,FALSE)</f>
        <v>M</v>
      </c>
      <c r="E4953" s="23" t="str">
        <f>INDEX(Table,MATCH('Classwork 5'!B4953,'5b'!$B$4:$B$904,0),3)</f>
        <v>26-35</v>
      </c>
      <c r="F4953" s="23">
        <f>INDEX(Table,MATCH('Classwork 5'!B4953,'5b'!$B$4:$B$904,0),4)</f>
        <v>20</v>
      </c>
      <c r="G4953" s="23">
        <v>8</v>
      </c>
      <c r="H4953" s="24">
        <v>9978</v>
      </c>
    </row>
    <row r="4954" spans="2:8" x14ac:dyDescent="0.3">
      <c r="B4954" s="22">
        <v>1000805</v>
      </c>
      <c r="C4954" s="23" t="s">
        <v>2830</v>
      </c>
      <c r="D4954" s="23" t="str">
        <f>VLOOKUP(B4954,'5b'!$B$4:$E$904,2,FALSE)</f>
        <v>M</v>
      </c>
      <c r="E4954" s="23" t="str">
        <f>INDEX(Table,MATCH('Classwork 5'!B4954,'5b'!$B$4:$B$904,0),3)</f>
        <v>36-45</v>
      </c>
      <c r="F4954" s="23">
        <f>INDEX(Table,MATCH('Classwork 5'!B4954,'5b'!$B$4:$B$904,0),4)</f>
        <v>12</v>
      </c>
      <c r="G4954" s="23">
        <v>5</v>
      </c>
      <c r="H4954" s="24">
        <v>3431</v>
      </c>
    </row>
    <row r="4955" spans="2:8" x14ac:dyDescent="0.3">
      <c r="B4955" s="22">
        <v>1000805</v>
      </c>
      <c r="C4955" s="23" t="s">
        <v>2071</v>
      </c>
      <c r="D4955" s="23" t="str">
        <f>VLOOKUP(B4955,'5b'!$B$4:$E$904,2,FALSE)</f>
        <v>M</v>
      </c>
      <c r="E4955" s="23" t="str">
        <f>INDEX(Table,MATCH('Classwork 5'!B4955,'5b'!$B$4:$B$904,0),3)</f>
        <v>36-45</v>
      </c>
      <c r="F4955" s="23">
        <f>INDEX(Table,MATCH('Classwork 5'!B4955,'5b'!$B$4:$B$904,0),4)</f>
        <v>12</v>
      </c>
      <c r="G4955" s="23">
        <v>5</v>
      </c>
      <c r="H4955" s="24">
        <v>6921</v>
      </c>
    </row>
    <row r="4956" spans="2:8" x14ac:dyDescent="0.3">
      <c r="B4956" s="22">
        <v>1000805</v>
      </c>
      <c r="C4956" s="23" t="s">
        <v>2491</v>
      </c>
      <c r="D4956" s="23" t="str">
        <f>VLOOKUP(B4956,'5b'!$B$4:$E$904,2,FALSE)</f>
        <v>M</v>
      </c>
      <c r="E4956" s="23" t="str">
        <f>INDEX(Table,MATCH('Classwork 5'!B4956,'5b'!$B$4:$B$904,0),3)</f>
        <v>36-45</v>
      </c>
      <c r="F4956" s="23">
        <f>INDEX(Table,MATCH('Classwork 5'!B4956,'5b'!$B$4:$B$904,0),4)</f>
        <v>12</v>
      </c>
      <c r="G4956" s="23">
        <v>5</v>
      </c>
      <c r="H4956" s="24">
        <v>7049</v>
      </c>
    </row>
    <row r="4957" spans="2:8" x14ac:dyDescent="0.3">
      <c r="B4957" s="22">
        <v>1000806</v>
      </c>
      <c r="C4957" s="23" t="s">
        <v>3675</v>
      </c>
      <c r="D4957" s="23" t="str">
        <f>VLOOKUP(B4957,'5b'!$B$4:$E$904,2,FALSE)</f>
        <v>M</v>
      </c>
      <c r="E4957" s="23" t="str">
        <f>INDEX(Table,MATCH('Classwork 5'!B4957,'5b'!$B$4:$B$904,0),3)</f>
        <v>36-45</v>
      </c>
      <c r="F4957" s="23">
        <f>INDEX(Table,MATCH('Classwork 5'!B4957,'5b'!$B$4:$B$904,0),4)</f>
        <v>0</v>
      </c>
      <c r="G4957" s="23">
        <v>5</v>
      </c>
      <c r="H4957" s="24">
        <v>8599</v>
      </c>
    </row>
    <row r="4958" spans="2:8" x14ac:dyDescent="0.3">
      <c r="B4958" s="22">
        <v>1000806</v>
      </c>
      <c r="C4958" s="23" t="s">
        <v>1964</v>
      </c>
      <c r="D4958" s="23" t="str">
        <f>VLOOKUP(B4958,'5b'!$B$4:$E$904,2,FALSE)</f>
        <v>M</v>
      </c>
      <c r="E4958" s="23" t="str">
        <f>INDEX(Table,MATCH('Classwork 5'!B4958,'5b'!$B$4:$B$904,0),3)</f>
        <v>36-45</v>
      </c>
      <c r="F4958" s="23">
        <f>INDEX(Table,MATCH('Classwork 5'!B4958,'5b'!$B$4:$B$904,0),4)</f>
        <v>0</v>
      </c>
      <c r="G4958" s="23">
        <v>2</v>
      </c>
      <c r="H4958" s="24">
        <v>15924</v>
      </c>
    </row>
    <row r="4959" spans="2:8" x14ac:dyDescent="0.3">
      <c r="B4959" s="22">
        <v>1000807</v>
      </c>
      <c r="C4959" s="23" t="s">
        <v>2668</v>
      </c>
      <c r="D4959" s="23" t="str">
        <f>VLOOKUP(B4959,'5b'!$B$4:$E$904,2,FALSE)</f>
        <v>M</v>
      </c>
      <c r="E4959" s="23" t="str">
        <f>INDEX(Table,MATCH('Classwork 5'!B4959,'5b'!$B$4:$B$904,0),3)</f>
        <v>18-25</v>
      </c>
      <c r="F4959" s="23">
        <f>INDEX(Table,MATCH('Classwork 5'!B4959,'5b'!$B$4:$B$904,0),4)</f>
        <v>4</v>
      </c>
      <c r="G4959" s="23">
        <v>3</v>
      </c>
      <c r="H4959" s="24">
        <v>13217</v>
      </c>
    </row>
    <row r="4960" spans="2:8" x14ac:dyDescent="0.3">
      <c r="B4960" s="22">
        <v>1000808</v>
      </c>
      <c r="C4960" s="23" t="s">
        <v>3676</v>
      </c>
      <c r="D4960" s="23" t="str">
        <f>VLOOKUP(B4960,'5b'!$B$4:$E$904,2,FALSE)</f>
        <v>M</v>
      </c>
      <c r="E4960" s="23" t="str">
        <f>INDEX(Table,MATCH('Classwork 5'!B4960,'5b'!$B$4:$B$904,0),3)</f>
        <v>26-35</v>
      </c>
      <c r="F4960" s="23">
        <f>INDEX(Table,MATCH('Classwork 5'!B4960,'5b'!$B$4:$B$904,0),4)</f>
        <v>7</v>
      </c>
      <c r="G4960" s="23">
        <v>11</v>
      </c>
      <c r="H4960" s="24">
        <v>3005</v>
      </c>
    </row>
    <row r="4961" spans="2:8" x14ac:dyDescent="0.3">
      <c r="B4961" s="22">
        <v>1000808</v>
      </c>
      <c r="C4961" s="23" t="s">
        <v>3228</v>
      </c>
      <c r="D4961" s="23" t="str">
        <f>VLOOKUP(B4961,'5b'!$B$4:$E$904,2,FALSE)</f>
        <v>M</v>
      </c>
      <c r="E4961" s="23" t="str">
        <f>INDEX(Table,MATCH('Classwork 5'!B4961,'5b'!$B$4:$B$904,0),3)</f>
        <v>26-35</v>
      </c>
      <c r="F4961" s="23">
        <f>INDEX(Table,MATCH('Classwork 5'!B4961,'5b'!$B$4:$B$904,0),4)</f>
        <v>7</v>
      </c>
      <c r="G4961" s="23">
        <v>11</v>
      </c>
      <c r="H4961" s="24">
        <v>3006</v>
      </c>
    </row>
    <row r="4962" spans="2:8" x14ac:dyDescent="0.3">
      <c r="B4962" s="22">
        <v>1000808</v>
      </c>
      <c r="C4962" s="23" t="s">
        <v>3677</v>
      </c>
      <c r="D4962" s="23" t="str">
        <f>VLOOKUP(B4962,'5b'!$B$4:$E$904,2,FALSE)</f>
        <v>M</v>
      </c>
      <c r="E4962" s="23" t="str">
        <f>INDEX(Table,MATCH('Classwork 5'!B4962,'5b'!$B$4:$B$904,0),3)</f>
        <v>26-35</v>
      </c>
      <c r="F4962" s="23">
        <f>INDEX(Table,MATCH('Classwork 5'!B4962,'5b'!$B$4:$B$904,0),4)</f>
        <v>7</v>
      </c>
      <c r="G4962" s="23">
        <v>11</v>
      </c>
      <c r="H4962" s="24">
        <v>1547</v>
      </c>
    </row>
    <row r="4963" spans="2:8" x14ac:dyDescent="0.3">
      <c r="B4963" s="22">
        <v>1000808</v>
      </c>
      <c r="C4963" s="23" t="s">
        <v>3011</v>
      </c>
      <c r="D4963" s="23" t="str">
        <f>VLOOKUP(B4963,'5b'!$B$4:$E$904,2,FALSE)</f>
        <v>M</v>
      </c>
      <c r="E4963" s="23" t="str">
        <f>INDEX(Table,MATCH('Classwork 5'!B4963,'5b'!$B$4:$B$904,0),3)</f>
        <v>26-35</v>
      </c>
      <c r="F4963" s="23">
        <f>INDEX(Table,MATCH('Classwork 5'!B4963,'5b'!$B$4:$B$904,0),4)</f>
        <v>7</v>
      </c>
      <c r="G4963" s="23">
        <v>11</v>
      </c>
      <c r="H4963" s="24">
        <v>5890</v>
      </c>
    </row>
    <row r="4964" spans="2:8" x14ac:dyDescent="0.3">
      <c r="B4964" s="22">
        <v>1000808</v>
      </c>
      <c r="C4964" s="23" t="s">
        <v>3678</v>
      </c>
      <c r="D4964" s="23" t="str">
        <f>VLOOKUP(B4964,'5b'!$B$4:$E$904,2,FALSE)</f>
        <v>M</v>
      </c>
      <c r="E4964" s="23" t="str">
        <f>INDEX(Table,MATCH('Classwork 5'!B4964,'5b'!$B$4:$B$904,0),3)</f>
        <v>26-35</v>
      </c>
      <c r="F4964" s="23">
        <f>INDEX(Table,MATCH('Classwork 5'!B4964,'5b'!$B$4:$B$904,0),4)</f>
        <v>7</v>
      </c>
      <c r="G4964" s="23">
        <v>11</v>
      </c>
      <c r="H4964" s="24">
        <v>1648</v>
      </c>
    </row>
    <row r="4965" spans="2:8" x14ac:dyDescent="0.3">
      <c r="B4965" s="22">
        <v>1000808</v>
      </c>
      <c r="C4965" s="23" t="s">
        <v>3679</v>
      </c>
      <c r="D4965" s="23" t="str">
        <f>VLOOKUP(B4965,'5b'!$B$4:$E$904,2,FALSE)</f>
        <v>M</v>
      </c>
      <c r="E4965" s="23" t="str">
        <f>INDEX(Table,MATCH('Classwork 5'!B4965,'5b'!$B$4:$B$904,0),3)</f>
        <v>26-35</v>
      </c>
      <c r="F4965" s="23">
        <f>INDEX(Table,MATCH('Classwork 5'!B4965,'5b'!$B$4:$B$904,0),4)</f>
        <v>7</v>
      </c>
      <c r="G4965" s="23">
        <v>11</v>
      </c>
      <c r="H4965" s="24">
        <v>1607</v>
      </c>
    </row>
    <row r="4966" spans="2:8" x14ac:dyDescent="0.3">
      <c r="B4966" s="22">
        <v>1000808</v>
      </c>
      <c r="C4966" s="23" t="s">
        <v>2798</v>
      </c>
      <c r="D4966" s="23" t="str">
        <f>VLOOKUP(B4966,'5b'!$B$4:$E$904,2,FALSE)</f>
        <v>M</v>
      </c>
      <c r="E4966" s="23" t="str">
        <f>INDEX(Table,MATCH('Classwork 5'!B4966,'5b'!$B$4:$B$904,0),3)</f>
        <v>26-35</v>
      </c>
      <c r="F4966" s="23">
        <f>INDEX(Table,MATCH('Classwork 5'!B4966,'5b'!$B$4:$B$904,0),4)</f>
        <v>7</v>
      </c>
      <c r="G4966" s="23">
        <v>1</v>
      </c>
      <c r="H4966" s="24">
        <v>15356</v>
      </c>
    </row>
    <row r="4967" spans="2:8" x14ac:dyDescent="0.3">
      <c r="B4967" s="22">
        <v>1000808</v>
      </c>
      <c r="C4967" s="23" t="s">
        <v>2097</v>
      </c>
      <c r="D4967" s="23" t="str">
        <f>VLOOKUP(B4967,'5b'!$B$4:$E$904,2,FALSE)</f>
        <v>M</v>
      </c>
      <c r="E4967" s="23" t="str">
        <f>INDEX(Table,MATCH('Classwork 5'!B4967,'5b'!$B$4:$B$904,0),3)</f>
        <v>26-35</v>
      </c>
      <c r="F4967" s="23">
        <f>INDEX(Table,MATCH('Classwork 5'!B4967,'5b'!$B$4:$B$904,0),4)</f>
        <v>7</v>
      </c>
      <c r="G4967" s="23">
        <v>1</v>
      </c>
      <c r="H4967" s="24">
        <v>15587</v>
      </c>
    </row>
    <row r="4968" spans="2:8" x14ac:dyDescent="0.3">
      <c r="B4968" s="22">
        <v>1000808</v>
      </c>
      <c r="C4968" s="23" t="s">
        <v>2163</v>
      </c>
      <c r="D4968" s="23" t="str">
        <f>VLOOKUP(B4968,'5b'!$B$4:$E$904,2,FALSE)</f>
        <v>M</v>
      </c>
      <c r="E4968" s="23" t="str">
        <f>INDEX(Table,MATCH('Classwork 5'!B4968,'5b'!$B$4:$B$904,0),3)</f>
        <v>26-35</v>
      </c>
      <c r="F4968" s="23">
        <f>INDEX(Table,MATCH('Classwork 5'!B4968,'5b'!$B$4:$B$904,0),4)</f>
        <v>7</v>
      </c>
      <c r="G4968" s="23">
        <v>5</v>
      </c>
      <c r="H4968" s="24">
        <v>3470</v>
      </c>
    </row>
    <row r="4969" spans="2:8" x14ac:dyDescent="0.3">
      <c r="B4969" s="22">
        <v>1000809</v>
      </c>
      <c r="C4969" s="23" t="s">
        <v>2646</v>
      </c>
      <c r="D4969" s="23" t="str">
        <f>VLOOKUP(B4969,'5b'!$B$4:$E$904,2,FALSE)</f>
        <v>M</v>
      </c>
      <c r="E4969" s="23" t="str">
        <f>INDEX(Table,MATCH('Classwork 5'!B4969,'5b'!$B$4:$B$904,0),3)</f>
        <v>26-35</v>
      </c>
      <c r="F4969" s="23">
        <f>INDEX(Table,MATCH('Classwork 5'!B4969,'5b'!$B$4:$B$904,0),4)</f>
        <v>17</v>
      </c>
      <c r="G4969" s="23">
        <v>1</v>
      </c>
      <c r="H4969" s="24">
        <v>8144</v>
      </c>
    </row>
    <row r="4970" spans="2:8" x14ac:dyDescent="0.3">
      <c r="B4970" s="22">
        <v>1000809</v>
      </c>
      <c r="C4970" s="23" t="s">
        <v>2883</v>
      </c>
      <c r="D4970" s="23" t="str">
        <f>VLOOKUP(B4970,'5b'!$B$4:$E$904,2,FALSE)</f>
        <v>M</v>
      </c>
      <c r="E4970" s="23" t="str">
        <f>INDEX(Table,MATCH('Classwork 5'!B4970,'5b'!$B$4:$B$904,0),3)</f>
        <v>26-35</v>
      </c>
      <c r="F4970" s="23">
        <f>INDEX(Table,MATCH('Classwork 5'!B4970,'5b'!$B$4:$B$904,0),4)</f>
        <v>17</v>
      </c>
      <c r="G4970" s="23">
        <v>16</v>
      </c>
      <c r="H4970" s="24">
        <v>20340</v>
      </c>
    </row>
    <row r="4971" spans="2:8" x14ac:dyDescent="0.3">
      <c r="B4971" s="22">
        <v>1000809</v>
      </c>
      <c r="C4971" s="23" t="s">
        <v>2633</v>
      </c>
      <c r="D4971" s="23" t="str">
        <f>VLOOKUP(B4971,'5b'!$B$4:$E$904,2,FALSE)</f>
        <v>M</v>
      </c>
      <c r="E4971" s="23" t="str">
        <f>INDEX(Table,MATCH('Classwork 5'!B4971,'5b'!$B$4:$B$904,0),3)</f>
        <v>26-35</v>
      </c>
      <c r="F4971" s="23">
        <f>INDEX(Table,MATCH('Classwork 5'!B4971,'5b'!$B$4:$B$904,0),4)</f>
        <v>17</v>
      </c>
      <c r="G4971" s="23">
        <v>5</v>
      </c>
      <c r="H4971" s="24">
        <v>8864</v>
      </c>
    </row>
    <row r="4972" spans="2:8" x14ac:dyDescent="0.3">
      <c r="B4972" s="22">
        <v>1000809</v>
      </c>
      <c r="C4972" s="23" t="s">
        <v>2918</v>
      </c>
      <c r="D4972" s="23" t="str">
        <f>VLOOKUP(B4972,'5b'!$B$4:$E$904,2,FALSE)</f>
        <v>M</v>
      </c>
      <c r="E4972" s="23" t="str">
        <f>INDEX(Table,MATCH('Classwork 5'!B4972,'5b'!$B$4:$B$904,0),3)</f>
        <v>26-35</v>
      </c>
      <c r="F4972" s="23">
        <f>INDEX(Table,MATCH('Classwork 5'!B4972,'5b'!$B$4:$B$904,0),4)</f>
        <v>17</v>
      </c>
      <c r="G4972" s="23">
        <v>5</v>
      </c>
      <c r="H4972" s="24">
        <v>8578</v>
      </c>
    </row>
    <row r="4973" spans="2:8" x14ac:dyDescent="0.3">
      <c r="B4973" s="22">
        <v>1000809</v>
      </c>
      <c r="C4973" s="23" t="s">
        <v>3680</v>
      </c>
      <c r="D4973" s="23" t="str">
        <f>VLOOKUP(B4973,'5b'!$B$4:$E$904,2,FALSE)</f>
        <v>M</v>
      </c>
      <c r="E4973" s="23" t="str">
        <f>INDEX(Table,MATCH('Classwork 5'!B4973,'5b'!$B$4:$B$904,0),3)</f>
        <v>26-35</v>
      </c>
      <c r="F4973" s="23">
        <f>INDEX(Table,MATCH('Classwork 5'!B4973,'5b'!$B$4:$B$904,0),4)</f>
        <v>17</v>
      </c>
      <c r="G4973" s="23">
        <v>5</v>
      </c>
      <c r="H4973" s="24">
        <v>8685</v>
      </c>
    </row>
    <row r="4974" spans="2:8" x14ac:dyDescent="0.3">
      <c r="B4974" s="22">
        <v>1000810</v>
      </c>
      <c r="C4974" s="23" t="s">
        <v>3184</v>
      </c>
      <c r="D4974" s="23" t="str">
        <f>VLOOKUP(B4974,'5b'!$B$4:$E$904,2,FALSE)</f>
        <v>M</v>
      </c>
      <c r="E4974" s="23" t="str">
        <f>INDEX(Table,MATCH('Classwork 5'!B4974,'5b'!$B$4:$B$904,0),3)</f>
        <v>26-35</v>
      </c>
      <c r="F4974" s="23">
        <f>INDEX(Table,MATCH('Classwork 5'!B4974,'5b'!$B$4:$B$904,0),4)</f>
        <v>12</v>
      </c>
      <c r="G4974" s="23">
        <v>2</v>
      </c>
      <c r="H4974" s="24">
        <v>9932</v>
      </c>
    </row>
    <row r="4975" spans="2:8" x14ac:dyDescent="0.3">
      <c r="B4975" s="22">
        <v>1000810</v>
      </c>
      <c r="C4975" s="23" t="s">
        <v>1941</v>
      </c>
      <c r="D4975" s="23" t="str">
        <f>VLOOKUP(B4975,'5b'!$B$4:$E$904,2,FALSE)</f>
        <v>M</v>
      </c>
      <c r="E4975" s="23" t="str">
        <f>INDEX(Table,MATCH('Classwork 5'!B4975,'5b'!$B$4:$B$904,0),3)</f>
        <v>26-35</v>
      </c>
      <c r="F4975" s="23">
        <f>INDEX(Table,MATCH('Classwork 5'!B4975,'5b'!$B$4:$B$904,0),4)</f>
        <v>12</v>
      </c>
      <c r="G4975" s="23">
        <v>1</v>
      </c>
      <c r="H4975" s="24">
        <v>19105</v>
      </c>
    </row>
    <row r="4976" spans="2:8" x14ac:dyDescent="0.3">
      <c r="B4976" s="22">
        <v>1000810</v>
      </c>
      <c r="C4976" s="23" t="s">
        <v>2646</v>
      </c>
      <c r="D4976" s="23" t="str">
        <f>VLOOKUP(B4976,'5b'!$B$4:$E$904,2,FALSE)</f>
        <v>M</v>
      </c>
      <c r="E4976" s="23" t="str">
        <f>INDEX(Table,MATCH('Classwork 5'!B4976,'5b'!$B$4:$B$904,0),3)</f>
        <v>26-35</v>
      </c>
      <c r="F4976" s="23">
        <f>INDEX(Table,MATCH('Classwork 5'!B4976,'5b'!$B$4:$B$904,0),4)</f>
        <v>12</v>
      </c>
      <c r="G4976" s="23">
        <v>1</v>
      </c>
      <c r="H4976" s="24">
        <v>15490</v>
      </c>
    </row>
    <row r="4977" spans="2:8" x14ac:dyDescent="0.3">
      <c r="B4977" s="22">
        <v>1000810</v>
      </c>
      <c r="C4977" s="23" t="s">
        <v>2807</v>
      </c>
      <c r="D4977" s="23" t="str">
        <f>VLOOKUP(B4977,'5b'!$B$4:$E$904,2,FALSE)</f>
        <v>M</v>
      </c>
      <c r="E4977" s="23" t="str">
        <f>INDEX(Table,MATCH('Classwork 5'!B4977,'5b'!$B$4:$B$904,0),3)</f>
        <v>26-35</v>
      </c>
      <c r="F4977" s="23">
        <f>INDEX(Table,MATCH('Classwork 5'!B4977,'5b'!$B$4:$B$904,0),4)</f>
        <v>12</v>
      </c>
      <c r="G4977" s="23">
        <v>1</v>
      </c>
      <c r="H4977" s="24">
        <v>15537</v>
      </c>
    </row>
    <row r="4978" spans="2:8" x14ac:dyDescent="0.3">
      <c r="B4978" s="22">
        <v>1000810</v>
      </c>
      <c r="C4978" s="23" t="s">
        <v>2084</v>
      </c>
      <c r="D4978" s="23" t="str">
        <f>VLOOKUP(B4978,'5b'!$B$4:$E$904,2,FALSE)</f>
        <v>M</v>
      </c>
      <c r="E4978" s="23" t="str">
        <f>INDEX(Table,MATCH('Classwork 5'!B4978,'5b'!$B$4:$B$904,0),3)</f>
        <v>26-35</v>
      </c>
      <c r="F4978" s="23">
        <f>INDEX(Table,MATCH('Classwork 5'!B4978,'5b'!$B$4:$B$904,0),4)</f>
        <v>12</v>
      </c>
      <c r="G4978" s="23">
        <v>1</v>
      </c>
      <c r="H4978" s="24">
        <v>15169</v>
      </c>
    </row>
    <row r="4979" spans="2:8" x14ac:dyDescent="0.3">
      <c r="B4979" s="22">
        <v>1000810</v>
      </c>
      <c r="C4979" s="23" t="s">
        <v>2095</v>
      </c>
      <c r="D4979" s="23" t="str">
        <f>VLOOKUP(B4979,'5b'!$B$4:$E$904,2,FALSE)</f>
        <v>M</v>
      </c>
      <c r="E4979" s="23" t="str">
        <f>INDEX(Table,MATCH('Classwork 5'!B4979,'5b'!$B$4:$B$904,0),3)</f>
        <v>26-35</v>
      </c>
      <c r="F4979" s="23">
        <f>INDEX(Table,MATCH('Classwork 5'!B4979,'5b'!$B$4:$B$904,0),4)</f>
        <v>12</v>
      </c>
      <c r="G4979" s="23">
        <v>8</v>
      </c>
      <c r="H4979" s="24">
        <v>6118</v>
      </c>
    </row>
    <row r="4980" spans="2:8" x14ac:dyDescent="0.3">
      <c r="B4980" s="22">
        <v>1000811</v>
      </c>
      <c r="C4980" s="23" t="s">
        <v>2254</v>
      </c>
      <c r="D4980" s="23" t="str">
        <f>VLOOKUP(B4980,'5b'!$B$4:$E$904,2,FALSE)</f>
        <v>M</v>
      </c>
      <c r="E4980" s="23" t="str">
        <f>INDEX(Table,MATCH('Classwork 5'!B4980,'5b'!$B$4:$B$904,0),3)</f>
        <v>51-55</v>
      </c>
      <c r="F4980" s="23">
        <f>INDEX(Table,MATCH('Classwork 5'!B4980,'5b'!$B$4:$B$904,0),4)</f>
        <v>0</v>
      </c>
      <c r="G4980" s="23">
        <v>8</v>
      </c>
      <c r="H4980" s="24">
        <v>7760</v>
      </c>
    </row>
    <row r="4981" spans="2:8" x14ac:dyDescent="0.3">
      <c r="B4981" s="22">
        <v>1000811</v>
      </c>
      <c r="C4981" s="23" t="s">
        <v>2380</v>
      </c>
      <c r="D4981" s="23" t="str">
        <f>VLOOKUP(B4981,'5b'!$B$4:$E$904,2,FALSE)</f>
        <v>M</v>
      </c>
      <c r="E4981" s="23" t="str">
        <f>INDEX(Table,MATCH('Classwork 5'!B4981,'5b'!$B$4:$B$904,0),3)</f>
        <v>51-55</v>
      </c>
      <c r="F4981" s="23">
        <f>INDEX(Table,MATCH('Classwork 5'!B4981,'5b'!$B$4:$B$904,0),4)</f>
        <v>0</v>
      </c>
      <c r="G4981" s="23">
        <v>13</v>
      </c>
      <c r="H4981" s="24">
        <v>759</v>
      </c>
    </row>
    <row r="4982" spans="2:8" x14ac:dyDescent="0.3">
      <c r="B4982" s="22">
        <v>1000812</v>
      </c>
      <c r="C4982" s="23" t="s">
        <v>2439</v>
      </c>
      <c r="D4982" s="23" t="str">
        <f>VLOOKUP(B4982,'5b'!$B$4:$E$904,2,FALSE)</f>
        <v>M</v>
      </c>
      <c r="E4982" s="23" t="str">
        <f>INDEX(Table,MATCH('Classwork 5'!B4982,'5b'!$B$4:$B$904,0),3)</f>
        <v>26-35</v>
      </c>
      <c r="F4982" s="23">
        <f>INDEX(Table,MATCH('Classwork 5'!B4982,'5b'!$B$4:$B$904,0),4)</f>
        <v>6</v>
      </c>
      <c r="G4982" s="23">
        <v>5</v>
      </c>
      <c r="H4982" s="24">
        <v>7161</v>
      </c>
    </row>
    <row r="4983" spans="2:8" x14ac:dyDescent="0.3">
      <c r="B4983" s="22">
        <v>1000812</v>
      </c>
      <c r="C4983" s="23" t="s">
        <v>2753</v>
      </c>
      <c r="D4983" s="23" t="str">
        <f>VLOOKUP(B4983,'5b'!$B$4:$E$904,2,FALSE)</f>
        <v>M</v>
      </c>
      <c r="E4983" s="23" t="str">
        <f>INDEX(Table,MATCH('Classwork 5'!B4983,'5b'!$B$4:$B$904,0),3)</f>
        <v>26-35</v>
      </c>
      <c r="F4983" s="23">
        <f>INDEX(Table,MATCH('Classwork 5'!B4983,'5b'!$B$4:$B$904,0),4)</f>
        <v>6</v>
      </c>
      <c r="G4983" s="23">
        <v>8</v>
      </c>
      <c r="H4983" s="24">
        <v>6087</v>
      </c>
    </row>
    <row r="4984" spans="2:8" x14ac:dyDescent="0.3">
      <c r="B4984" s="22">
        <v>1000812</v>
      </c>
      <c r="C4984" s="23" t="s">
        <v>3681</v>
      </c>
      <c r="D4984" s="23" t="str">
        <f>VLOOKUP(B4984,'5b'!$B$4:$E$904,2,FALSE)</f>
        <v>M</v>
      </c>
      <c r="E4984" s="23" t="str">
        <f>INDEX(Table,MATCH('Classwork 5'!B4984,'5b'!$B$4:$B$904,0),3)</f>
        <v>26-35</v>
      </c>
      <c r="F4984" s="23">
        <f>INDEX(Table,MATCH('Classwork 5'!B4984,'5b'!$B$4:$B$904,0),4)</f>
        <v>6</v>
      </c>
      <c r="G4984" s="23">
        <v>4</v>
      </c>
      <c r="H4984" s="24">
        <v>2144</v>
      </c>
    </row>
    <row r="4985" spans="2:8" x14ac:dyDescent="0.3">
      <c r="B4985" s="22">
        <v>1000812</v>
      </c>
      <c r="C4985" s="23" t="s">
        <v>1991</v>
      </c>
      <c r="D4985" s="23" t="str">
        <f>VLOOKUP(B4985,'5b'!$B$4:$E$904,2,FALSE)</f>
        <v>M</v>
      </c>
      <c r="E4985" s="23" t="str">
        <f>INDEX(Table,MATCH('Classwork 5'!B4985,'5b'!$B$4:$B$904,0),3)</f>
        <v>26-35</v>
      </c>
      <c r="F4985" s="23">
        <f>INDEX(Table,MATCH('Classwork 5'!B4985,'5b'!$B$4:$B$904,0),4)</f>
        <v>6</v>
      </c>
      <c r="G4985" s="23">
        <v>1</v>
      </c>
      <c r="H4985" s="24">
        <v>19362</v>
      </c>
    </row>
    <row r="4986" spans="2:8" x14ac:dyDescent="0.3">
      <c r="B4986" s="22">
        <v>1000812</v>
      </c>
      <c r="C4986" s="23" t="s">
        <v>3156</v>
      </c>
      <c r="D4986" s="23" t="str">
        <f>VLOOKUP(B4986,'5b'!$B$4:$E$904,2,FALSE)</f>
        <v>M</v>
      </c>
      <c r="E4986" s="23" t="str">
        <f>INDEX(Table,MATCH('Classwork 5'!B4986,'5b'!$B$4:$B$904,0),3)</f>
        <v>26-35</v>
      </c>
      <c r="F4986" s="23">
        <f>INDEX(Table,MATCH('Classwork 5'!B4986,'5b'!$B$4:$B$904,0),4)</f>
        <v>6</v>
      </c>
      <c r="G4986" s="23">
        <v>5</v>
      </c>
      <c r="H4986" s="24">
        <v>6944</v>
      </c>
    </row>
    <row r="4987" spans="2:8" x14ac:dyDescent="0.3">
      <c r="B4987" s="22">
        <v>1000813</v>
      </c>
      <c r="C4987" s="23" t="s">
        <v>2041</v>
      </c>
      <c r="D4987" s="23" t="str">
        <f>VLOOKUP(B4987,'5b'!$B$4:$E$904,2,FALSE)</f>
        <v>M</v>
      </c>
      <c r="E4987" s="23" t="str">
        <f>INDEX(Table,MATCH('Classwork 5'!B4987,'5b'!$B$4:$B$904,0),3)</f>
        <v>18-25</v>
      </c>
      <c r="F4987" s="23">
        <f>INDEX(Table,MATCH('Classwork 5'!B4987,'5b'!$B$4:$B$904,0),4)</f>
        <v>4</v>
      </c>
      <c r="G4987" s="23">
        <v>5</v>
      </c>
      <c r="H4987" s="24">
        <v>5337</v>
      </c>
    </row>
    <row r="4988" spans="2:8" x14ac:dyDescent="0.3">
      <c r="B4988" s="22">
        <v>1000813</v>
      </c>
      <c r="C4988" s="23" t="s">
        <v>3312</v>
      </c>
      <c r="D4988" s="23" t="str">
        <f>VLOOKUP(B4988,'5b'!$B$4:$E$904,2,FALSE)</f>
        <v>M</v>
      </c>
      <c r="E4988" s="23" t="str">
        <f>INDEX(Table,MATCH('Classwork 5'!B4988,'5b'!$B$4:$B$904,0),3)</f>
        <v>18-25</v>
      </c>
      <c r="F4988" s="23">
        <f>INDEX(Table,MATCH('Classwork 5'!B4988,'5b'!$B$4:$B$904,0),4)</f>
        <v>4</v>
      </c>
      <c r="G4988" s="23">
        <v>5</v>
      </c>
      <c r="H4988" s="24">
        <v>3731</v>
      </c>
    </row>
    <row r="4989" spans="2:8" x14ac:dyDescent="0.3">
      <c r="B4989" s="22">
        <v>1000813</v>
      </c>
      <c r="C4989" s="23" t="s">
        <v>3135</v>
      </c>
      <c r="D4989" s="23" t="str">
        <f>VLOOKUP(B4989,'5b'!$B$4:$E$904,2,FALSE)</f>
        <v>M</v>
      </c>
      <c r="E4989" s="23" t="str">
        <f>INDEX(Table,MATCH('Classwork 5'!B4989,'5b'!$B$4:$B$904,0),3)</f>
        <v>18-25</v>
      </c>
      <c r="F4989" s="23">
        <f>INDEX(Table,MATCH('Classwork 5'!B4989,'5b'!$B$4:$B$904,0),4)</f>
        <v>4</v>
      </c>
      <c r="G4989" s="23">
        <v>4</v>
      </c>
      <c r="H4989" s="24">
        <v>1421</v>
      </c>
    </row>
    <row r="4990" spans="2:8" x14ac:dyDescent="0.3">
      <c r="B4990" s="22">
        <v>1000814</v>
      </c>
      <c r="C4990" s="23" t="s">
        <v>2053</v>
      </c>
      <c r="D4990" s="23" t="str">
        <f>VLOOKUP(B4990,'5b'!$B$4:$E$904,2,FALSE)</f>
        <v>F</v>
      </c>
      <c r="E4990" s="23" t="str">
        <f>INDEX(Table,MATCH('Classwork 5'!B4990,'5b'!$B$4:$B$904,0),3)</f>
        <v>18-25</v>
      </c>
      <c r="F4990" s="23">
        <f>INDEX(Table,MATCH('Classwork 5'!B4990,'5b'!$B$4:$B$904,0),4)</f>
        <v>4</v>
      </c>
      <c r="G4990" s="23">
        <v>1</v>
      </c>
      <c r="H4990" s="24">
        <v>11794</v>
      </c>
    </row>
    <row r="4991" spans="2:8" x14ac:dyDescent="0.3">
      <c r="B4991" s="22">
        <v>1000814</v>
      </c>
      <c r="C4991" s="23" t="s">
        <v>2304</v>
      </c>
      <c r="D4991" s="23" t="str">
        <f>VLOOKUP(B4991,'5b'!$B$4:$E$904,2,FALSE)</f>
        <v>F</v>
      </c>
      <c r="E4991" s="23" t="str">
        <f>INDEX(Table,MATCH('Classwork 5'!B4991,'5b'!$B$4:$B$904,0),3)</f>
        <v>18-25</v>
      </c>
      <c r="F4991" s="23">
        <f>INDEX(Table,MATCH('Classwork 5'!B4991,'5b'!$B$4:$B$904,0),4)</f>
        <v>4</v>
      </c>
      <c r="G4991" s="23">
        <v>2</v>
      </c>
      <c r="H4991" s="24">
        <v>13076</v>
      </c>
    </row>
    <row r="4992" spans="2:8" x14ac:dyDescent="0.3">
      <c r="B4992" s="22">
        <v>1000816</v>
      </c>
      <c r="C4992" s="23" t="s">
        <v>1953</v>
      </c>
      <c r="D4992" s="23" t="str">
        <f>VLOOKUP(B4992,'5b'!$B$4:$E$904,2,FALSE)</f>
        <v>M</v>
      </c>
      <c r="E4992" s="23" t="str">
        <f>INDEX(Table,MATCH('Classwork 5'!B4992,'5b'!$B$4:$B$904,0),3)</f>
        <v>46-50</v>
      </c>
      <c r="F4992" s="23">
        <f>INDEX(Table,MATCH('Classwork 5'!B4992,'5b'!$B$4:$B$904,0),4)</f>
        <v>0</v>
      </c>
      <c r="G4992" s="23">
        <v>1</v>
      </c>
      <c r="H4992" s="24">
        <v>15719</v>
      </c>
    </row>
    <row r="4993" spans="2:8" x14ac:dyDescent="0.3">
      <c r="B4993" s="22">
        <v>1000816</v>
      </c>
      <c r="C4993" s="23" t="s">
        <v>2410</v>
      </c>
      <c r="D4993" s="23" t="str">
        <f>VLOOKUP(B4993,'5b'!$B$4:$E$904,2,FALSE)</f>
        <v>M</v>
      </c>
      <c r="E4993" s="23" t="str">
        <f>INDEX(Table,MATCH('Classwork 5'!B4993,'5b'!$B$4:$B$904,0),3)</f>
        <v>46-50</v>
      </c>
      <c r="F4993" s="23">
        <f>INDEX(Table,MATCH('Classwork 5'!B4993,'5b'!$B$4:$B$904,0),4)</f>
        <v>0</v>
      </c>
      <c r="G4993" s="23">
        <v>2</v>
      </c>
      <c r="H4993" s="24">
        <v>10143</v>
      </c>
    </row>
    <row r="4994" spans="2:8" x14ac:dyDescent="0.3">
      <c r="B4994" s="22">
        <v>1000816</v>
      </c>
      <c r="C4994" s="23" t="s">
        <v>2121</v>
      </c>
      <c r="D4994" s="23" t="str">
        <f>VLOOKUP(B4994,'5b'!$B$4:$E$904,2,FALSE)</f>
        <v>M</v>
      </c>
      <c r="E4994" s="23" t="str">
        <f>INDEX(Table,MATCH('Classwork 5'!B4994,'5b'!$B$4:$B$904,0),3)</f>
        <v>46-50</v>
      </c>
      <c r="F4994" s="23">
        <f>INDEX(Table,MATCH('Classwork 5'!B4994,'5b'!$B$4:$B$904,0),4)</f>
        <v>0</v>
      </c>
      <c r="G4994" s="23">
        <v>3</v>
      </c>
      <c r="H4994" s="24">
        <v>10563</v>
      </c>
    </row>
    <row r="4995" spans="2:8" x14ac:dyDescent="0.3">
      <c r="B4995" s="22">
        <v>1000816</v>
      </c>
      <c r="C4995" s="23" t="s">
        <v>2412</v>
      </c>
      <c r="D4995" s="23" t="str">
        <f>VLOOKUP(B4995,'5b'!$B$4:$E$904,2,FALSE)</f>
        <v>M</v>
      </c>
      <c r="E4995" s="23" t="str">
        <f>INDEX(Table,MATCH('Classwork 5'!B4995,'5b'!$B$4:$B$904,0),3)</f>
        <v>46-50</v>
      </c>
      <c r="F4995" s="23">
        <f>INDEX(Table,MATCH('Classwork 5'!B4995,'5b'!$B$4:$B$904,0),4)</f>
        <v>0</v>
      </c>
      <c r="G4995" s="23">
        <v>8</v>
      </c>
      <c r="H4995" s="24">
        <v>6180</v>
      </c>
    </row>
    <row r="4996" spans="2:8" x14ac:dyDescent="0.3">
      <c r="B4996" s="22">
        <v>1000816</v>
      </c>
      <c r="C4996" s="23" t="s">
        <v>3682</v>
      </c>
      <c r="D4996" s="23" t="str">
        <f>VLOOKUP(B4996,'5b'!$B$4:$E$904,2,FALSE)</f>
        <v>M</v>
      </c>
      <c r="E4996" s="23" t="str">
        <f>INDEX(Table,MATCH('Classwork 5'!B4996,'5b'!$B$4:$B$904,0),3)</f>
        <v>46-50</v>
      </c>
      <c r="F4996" s="23">
        <f>INDEX(Table,MATCH('Classwork 5'!B4996,'5b'!$B$4:$B$904,0),4)</f>
        <v>0</v>
      </c>
      <c r="G4996" s="23">
        <v>4</v>
      </c>
      <c r="H4996" s="24">
        <v>2801</v>
      </c>
    </row>
    <row r="4997" spans="2:8" x14ac:dyDescent="0.3">
      <c r="B4997" s="22">
        <v>1000816</v>
      </c>
      <c r="C4997" s="23" t="s">
        <v>2014</v>
      </c>
      <c r="D4997" s="23" t="str">
        <f>VLOOKUP(B4997,'5b'!$B$4:$E$904,2,FALSE)</f>
        <v>M</v>
      </c>
      <c r="E4997" s="23" t="str">
        <f>INDEX(Table,MATCH('Classwork 5'!B4997,'5b'!$B$4:$B$904,0),3)</f>
        <v>46-50</v>
      </c>
      <c r="F4997" s="23">
        <f>INDEX(Table,MATCH('Classwork 5'!B4997,'5b'!$B$4:$B$904,0),4)</f>
        <v>0</v>
      </c>
      <c r="G4997" s="23">
        <v>3</v>
      </c>
      <c r="H4997" s="24">
        <v>10912</v>
      </c>
    </row>
    <row r="4998" spans="2:8" x14ac:dyDescent="0.3">
      <c r="B4998" s="22">
        <v>1000816</v>
      </c>
      <c r="C4998" s="23" t="s">
        <v>2537</v>
      </c>
      <c r="D4998" s="23" t="str">
        <f>VLOOKUP(B4998,'5b'!$B$4:$E$904,2,FALSE)</f>
        <v>M</v>
      </c>
      <c r="E4998" s="23" t="str">
        <f>INDEX(Table,MATCH('Classwork 5'!B4998,'5b'!$B$4:$B$904,0),3)</f>
        <v>46-50</v>
      </c>
      <c r="F4998" s="23">
        <f>INDEX(Table,MATCH('Classwork 5'!B4998,'5b'!$B$4:$B$904,0),4)</f>
        <v>0</v>
      </c>
      <c r="G4998" s="23">
        <v>18</v>
      </c>
      <c r="H4998" s="24">
        <v>3012</v>
      </c>
    </row>
    <row r="4999" spans="2:8" x14ac:dyDescent="0.3">
      <c r="B4999" s="22">
        <v>1000817</v>
      </c>
      <c r="C4999" s="23" t="s">
        <v>2050</v>
      </c>
      <c r="D4999" s="23" t="str">
        <f>VLOOKUP(B4999,'5b'!$B$4:$E$904,2,FALSE)</f>
        <v>M</v>
      </c>
      <c r="E4999" s="23" t="str">
        <f>INDEX(Table,MATCH('Classwork 5'!B4999,'5b'!$B$4:$B$904,0),3)</f>
        <v>18-25</v>
      </c>
      <c r="F4999" s="23">
        <f>INDEX(Table,MATCH('Classwork 5'!B4999,'5b'!$B$4:$B$904,0),4)</f>
        <v>4</v>
      </c>
      <c r="G4999" s="23">
        <v>1</v>
      </c>
      <c r="H4999" s="24">
        <v>19126</v>
      </c>
    </row>
    <row r="5000" spans="2:8" x14ac:dyDescent="0.3">
      <c r="B5000" s="22">
        <v>1000817</v>
      </c>
      <c r="C5000" s="23" t="s">
        <v>2097</v>
      </c>
      <c r="D5000" s="23" t="str">
        <f>VLOOKUP(B5000,'5b'!$B$4:$E$904,2,FALSE)</f>
        <v>M</v>
      </c>
      <c r="E5000" s="23" t="str">
        <f>INDEX(Table,MATCH('Classwork 5'!B5000,'5b'!$B$4:$B$904,0),3)</f>
        <v>18-25</v>
      </c>
      <c r="F5000" s="23">
        <f>INDEX(Table,MATCH('Classwork 5'!B5000,'5b'!$B$4:$B$904,0),4)</f>
        <v>4</v>
      </c>
      <c r="G5000" s="23">
        <v>1</v>
      </c>
      <c r="H5000" s="24">
        <v>15461</v>
      </c>
    </row>
    <row r="5001" spans="2:8" x14ac:dyDescent="0.3">
      <c r="B5001" s="22">
        <v>1000817</v>
      </c>
      <c r="C5001" s="23" t="s">
        <v>3452</v>
      </c>
      <c r="D5001" s="23" t="str">
        <f>VLOOKUP(B5001,'5b'!$B$4:$E$904,2,FALSE)</f>
        <v>M</v>
      </c>
      <c r="E5001" s="23" t="str">
        <f>INDEX(Table,MATCH('Classwork 5'!B5001,'5b'!$B$4:$B$904,0),3)</f>
        <v>18-25</v>
      </c>
      <c r="F5001" s="23">
        <f>INDEX(Table,MATCH('Classwork 5'!B5001,'5b'!$B$4:$B$904,0),4)</f>
        <v>4</v>
      </c>
      <c r="G5001" s="23">
        <v>1</v>
      </c>
      <c r="H5001" s="24">
        <v>15247</v>
      </c>
    </row>
    <row r="5002" spans="2:8" x14ac:dyDescent="0.3">
      <c r="B5002" s="22">
        <v>1000817</v>
      </c>
      <c r="C5002" s="23" t="s">
        <v>3007</v>
      </c>
      <c r="D5002" s="23" t="str">
        <f>VLOOKUP(B5002,'5b'!$B$4:$E$904,2,FALSE)</f>
        <v>M</v>
      </c>
      <c r="E5002" s="23" t="str">
        <f>INDEX(Table,MATCH('Classwork 5'!B5002,'5b'!$B$4:$B$904,0),3)</f>
        <v>18-25</v>
      </c>
      <c r="F5002" s="23">
        <f>INDEX(Table,MATCH('Classwork 5'!B5002,'5b'!$B$4:$B$904,0),4)</f>
        <v>4</v>
      </c>
      <c r="G5002" s="23">
        <v>5</v>
      </c>
      <c r="H5002" s="24">
        <v>8823</v>
      </c>
    </row>
    <row r="5003" spans="2:8" x14ac:dyDescent="0.3">
      <c r="B5003" s="22">
        <v>1000817</v>
      </c>
      <c r="C5003" s="23" t="s">
        <v>3300</v>
      </c>
      <c r="D5003" s="23" t="str">
        <f>VLOOKUP(B5003,'5b'!$B$4:$E$904,2,FALSE)</f>
        <v>M</v>
      </c>
      <c r="E5003" s="23" t="str">
        <f>INDEX(Table,MATCH('Classwork 5'!B5003,'5b'!$B$4:$B$904,0),3)</f>
        <v>18-25</v>
      </c>
      <c r="F5003" s="23">
        <f>INDEX(Table,MATCH('Classwork 5'!B5003,'5b'!$B$4:$B$904,0),4)</f>
        <v>4</v>
      </c>
      <c r="G5003" s="23">
        <v>5</v>
      </c>
      <c r="H5003" s="24">
        <v>6932</v>
      </c>
    </row>
    <row r="5004" spans="2:8" x14ac:dyDescent="0.3">
      <c r="B5004" s="22">
        <v>1000817</v>
      </c>
      <c r="C5004" s="23" t="s">
        <v>2249</v>
      </c>
      <c r="D5004" s="23" t="str">
        <f>VLOOKUP(B5004,'5b'!$B$4:$E$904,2,FALSE)</f>
        <v>M</v>
      </c>
      <c r="E5004" s="23" t="str">
        <f>INDEX(Table,MATCH('Classwork 5'!B5004,'5b'!$B$4:$B$904,0),3)</f>
        <v>18-25</v>
      </c>
      <c r="F5004" s="23">
        <f>INDEX(Table,MATCH('Classwork 5'!B5004,'5b'!$B$4:$B$904,0),4)</f>
        <v>4</v>
      </c>
      <c r="G5004" s="23">
        <v>5</v>
      </c>
      <c r="H5004" s="24">
        <v>8728</v>
      </c>
    </row>
    <row r="5005" spans="2:8" x14ac:dyDescent="0.3">
      <c r="B5005" s="22">
        <v>1000817</v>
      </c>
      <c r="C5005" s="23" t="s">
        <v>3683</v>
      </c>
      <c r="D5005" s="23" t="str">
        <f>VLOOKUP(B5005,'5b'!$B$4:$E$904,2,FALSE)</f>
        <v>M</v>
      </c>
      <c r="E5005" s="23" t="str">
        <f>INDEX(Table,MATCH('Classwork 5'!B5005,'5b'!$B$4:$B$904,0),3)</f>
        <v>18-25</v>
      </c>
      <c r="F5005" s="23">
        <f>INDEX(Table,MATCH('Classwork 5'!B5005,'5b'!$B$4:$B$904,0),4)</f>
        <v>4</v>
      </c>
      <c r="G5005" s="23">
        <v>14</v>
      </c>
      <c r="H5005" s="24">
        <v>11434</v>
      </c>
    </row>
    <row r="5006" spans="2:8" x14ac:dyDescent="0.3">
      <c r="B5006" s="22">
        <v>1000817</v>
      </c>
      <c r="C5006" s="23" t="s">
        <v>2362</v>
      </c>
      <c r="D5006" s="23" t="str">
        <f>VLOOKUP(B5006,'5b'!$B$4:$E$904,2,FALSE)</f>
        <v>M</v>
      </c>
      <c r="E5006" s="23" t="str">
        <f>INDEX(Table,MATCH('Classwork 5'!B5006,'5b'!$B$4:$B$904,0),3)</f>
        <v>18-25</v>
      </c>
      <c r="F5006" s="23">
        <f>INDEX(Table,MATCH('Classwork 5'!B5006,'5b'!$B$4:$B$904,0),4)</f>
        <v>4</v>
      </c>
      <c r="G5006" s="23">
        <v>3</v>
      </c>
      <c r="H5006" s="24">
        <v>10644</v>
      </c>
    </row>
    <row r="5007" spans="2:8" x14ac:dyDescent="0.3">
      <c r="B5007" s="22">
        <v>1000817</v>
      </c>
      <c r="C5007" s="23" t="s">
        <v>2333</v>
      </c>
      <c r="D5007" s="23" t="str">
        <f>VLOOKUP(B5007,'5b'!$B$4:$E$904,2,FALSE)</f>
        <v>M</v>
      </c>
      <c r="E5007" s="23" t="str">
        <f>INDEX(Table,MATCH('Classwork 5'!B5007,'5b'!$B$4:$B$904,0),3)</f>
        <v>18-25</v>
      </c>
      <c r="F5007" s="23">
        <f>INDEX(Table,MATCH('Classwork 5'!B5007,'5b'!$B$4:$B$904,0),4)</f>
        <v>4</v>
      </c>
      <c r="G5007" s="23">
        <v>1</v>
      </c>
      <c r="H5007" s="24">
        <v>11488</v>
      </c>
    </row>
    <row r="5008" spans="2:8" x14ac:dyDescent="0.3">
      <c r="B5008" s="22">
        <v>1000817</v>
      </c>
      <c r="C5008" s="23" t="s">
        <v>3433</v>
      </c>
      <c r="D5008" s="23" t="str">
        <f>VLOOKUP(B5008,'5b'!$B$4:$E$904,2,FALSE)</f>
        <v>M</v>
      </c>
      <c r="E5008" s="23" t="str">
        <f>INDEX(Table,MATCH('Classwork 5'!B5008,'5b'!$B$4:$B$904,0),3)</f>
        <v>18-25</v>
      </c>
      <c r="F5008" s="23">
        <f>INDEX(Table,MATCH('Classwork 5'!B5008,'5b'!$B$4:$B$904,0),4)</f>
        <v>4</v>
      </c>
      <c r="G5008" s="23">
        <v>13</v>
      </c>
      <c r="H5008" s="24">
        <v>760</v>
      </c>
    </row>
    <row r="5009" spans="2:8" x14ac:dyDescent="0.3">
      <c r="B5009" s="22">
        <v>1000817</v>
      </c>
      <c r="C5009" s="23" t="s">
        <v>2510</v>
      </c>
      <c r="D5009" s="23" t="str">
        <f>VLOOKUP(B5009,'5b'!$B$4:$E$904,2,FALSE)</f>
        <v>M</v>
      </c>
      <c r="E5009" s="23" t="str">
        <f>INDEX(Table,MATCH('Classwork 5'!B5009,'5b'!$B$4:$B$904,0),3)</f>
        <v>18-25</v>
      </c>
      <c r="F5009" s="23">
        <f>INDEX(Table,MATCH('Classwork 5'!B5009,'5b'!$B$4:$B$904,0),4)</f>
        <v>4</v>
      </c>
      <c r="G5009" s="23">
        <v>6</v>
      </c>
      <c r="H5009" s="24">
        <v>20351</v>
      </c>
    </row>
    <row r="5010" spans="2:8" x14ac:dyDescent="0.3">
      <c r="B5010" s="22">
        <v>1000817</v>
      </c>
      <c r="C5010" s="23" t="s">
        <v>2728</v>
      </c>
      <c r="D5010" s="23" t="str">
        <f>VLOOKUP(B5010,'5b'!$B$4:$E$904,2,FALSE)</f>
        <v>M</v>
      </c>
      <c r="E5010" s="23" t="str">
        <f>INDEX(Table,MATCH('Classwork 5'!B5010,'5b'!$B$4:$B$904,0),3)</f>
        <v>18-25</v>
      </c>
      <c r="F5010" s="23">
        <f>INDEX(Table,MATCH('Classwork 5'!B5010,'5b'!$B$4:$B$904,0),4)</f>
        <v>4</v>
      </c>
      <c r="G5010" s="23">
        <v>6</v>
      </c>
      <c r="H5010" s="24">
        <v>20410</v>
      </c>
    </row>
    <row r="5011" spans="2:8" x14ac:dyDescent="0.3">
      <c r="B5011" s="22">
        <v>1000818</v>
      </c>
      <c r="C5011" s="23" t="s">
        <v>2100</v>
      </c>
      <c r="D5011" s="23" t="str">
        <f>VLOOKUP(B5011,'5b'!$B$4:$E$904,2,FALSE)</f>
        <v>M</v>
      </c>
      <c r="E5011" s="23" t="str">
        <f>INDEX(Table,MATCH('Classwork 5'!B5011,'5b'!$B$4:$B$904,0),3)</f>
        <v>18-25</v>
      </c>
      <c r="F5011" s="23">
        <f>INDEX(Table,MATCH('Classwork 5'!B5011,'5b'!$B$4:$B$904,0),4)</f>
        <v>4</v>
      </c>
      <c r="G5011" s="23">
        <v>8</v>
      </c>
      <c r="H5011" s="24">
        <v>6086</v>
      </c>
    </row>
    <row r="5012" spans="2:8" x14ac:dyDescent="0.3">
      <c r="B5012" s="22">
        <v>1000818</v>
      </c>
      <c r="C5012" s="23" t="s">
        <v>2486</v>
      </c>
      <c r="D5012" s="23" t="str">
        <f>VLOOKUP(B5012,'5b'!$B$4:$E$904,2,FALSE)</f>
        <v>M</v>
      </c>
      <c r="E5012" s="23" t="str">
        <f>INDEX(Table,MATCH('Classwork 5'!B5012,'5b'!$B$4:$B$904,0),3)</f>
        <v>18-25</v>
      </c>
      <c r="F5012" s="23">
        <f>INDEX(Table,MATCH('Classwork 5'!B5012,'5b'!$B$4:$B$904,0),4)</f>
        <v>4</v>
      </c>
      <c r="G5012" s="23">
        <v>2</v>
      </c>
      <c r="H5012" s="24">
        <v>10054</v>
      </c>
    </row>
    <row r="5013" spans="2:8" x14ac:dyDescent="0.3">
      <c r="B5013" s="22">
        <v>1000818</v>
      </c>
      <c r="C5013" s="23" t="s">
        <v>2391</v>
      </c>
      <c r="D5013" s="23" t="str">
        <f>VLOOKUP(B5013,'5b'!$B$4:$E$904,2,FALSE)</f>
        <v>M</v>
      </c>
      <c r="E5013" s="23" t="str">
        <f>INDEX(Table,MATCH('Classwork 5'!B5013,'5b'!$B$4:$B$904,0),3)</f>
        <v>18-25</v>
      </c>
      <c r="F5013" s="23">
        <f>INDEX(Table,MATCH('Classwork 5'!B5013,'5b'!$B$4:$B$904,0),4)</f>
        <v>4</v>
      </c>
      <c r="G5013" s="23">
        <v>1</v>
      </c>
      <c r="H5013" s="24">
        <v>3798</v>
      </c>
    </row>
    <row r="5014" spans="2:8" x14ac:dyDescent="0.3">
      <c r="B5014" s="22">
        <v>1000818</v>
      </c>
      <c r="C5014" s="23" t="s">
        <v>2896</v>
      </c>
      <c r="D5014" s="23" t="str">
        <f>VLOOKUP(B5014,'5b'!$B$4:$E$904,2,FALSE)</f>
        <v>M</v>
      </c>
      <c r="E5014" s="23" t="str">
        <f>INDEX(Table,MATCH('Classwork 5'!B5014,'5b'!$B$4:$B$904,0),3)</f>
        <v>18-25</v>
      </c>
      <c r="F5014" s="23">
        <f>INDEX(Table,MATCH('Classwork 5'!B5014,'5b'!$B$4:$B$904,0),4)</f>
        <v>4</v>
      </c>
      <c r="G5014" s="23">
        <v>1</v>
      </c>
      <c r="H5014" s="24">
        <v>19582</v>
      </c>
    </row>
    <row r="5015" spans="2:8" x14ac:dyDescent="0.3">
      <c r="B5015" s="22">
        <v>1000818</v>
      </c>
      <c r="C5015" s="23" t="s">
        <v>3684</v>
      </c>
      <c r="D5015" s="23" t="str">
        <f>VLOOKUP(B5015,'5b'!$B$4:$E$904,2,FALSE)</f>
        <v>M</v>
      </c>
      <c r="E5015" s="23" t="str">
        <f>INDEX(Table,MATCH('Classwork 5'!B5015,'5b'!$B$4:$B$904,0),3)</f>
        <v>18-25</v>
      </c>
      <c r="F5015" s="23">
        <f>INDEX(Table,MATCH('Classwork 5'!B5015,'5b'!$B$4:$B$904,0),4)</f>
        <v>4</v>
      </c>
      <c r="G5015" s="23">
        <v>8</v>
      </c>
      <c r="H5015" s="24">
        <v>5984</v>
      </c>
    </row>
    <row r="5016" spans="2:8" x14ac:dyDescent="0.3">
      <c r="B5016" s="22">
        <v>1000818</v>
      </c>
      <c r="C5016" s="23" t="s">
        <v>3341</v>
      </c>
      <c r="D5016" s="23" t="str">
        <f>VLOOKUP(B5016,'5b'!$B$4:$E$904,2,FALSE)</f>
        <v>M</v>
      </c>
      <c r="E5016" s="23" t="str">
        <f>INDEX(Table,MATCH('Classwork 5'!B5016,'5b'!$B$4:$B$904,0),3)</f>
        <v>18-25</v>
      </c>
      <c r="F5016" s="23">
        <f>INDEX(Table,MATCH('Classwork 5'!B5016,'5b'!$B$4:$B$904,0),4)</f>
        <v>4</v>
      </c>
      <c r="G5016" s="23">
        <v>8</v>
      </c>
      <c r="H5016" s="24">
        <v>8055</v>
      </c>
    </row>
    <row r="5017" spans="2:8" x14ac:dyDescent="0.3">
      <c r="B5017" s="22">
        <v>1000818</v>
      </c>
      <c r="C5017" s="23" t="s">
        <v>3685</v>
      </c>
      <c r="D5017" s="23" t="str">
        <f>VLOOKUP(B5017,'5b'!$B$4:$E$904,2,FALSE)</f>
        <v>M</v>
      </c>
      <c r="E5017" s="23" t="str">
        <f>INDEX(Table,MATCH('Classwork 5'!B5017,'5b'!$B$4:$B$904,0),3)</f>
        <v>18-25</v>
      </c>
      <c r="F5017" s="23">
        <f>INDEX(Table,MATCH('Classwork 5'!B5017,'5b'!$B$4:$B$904,0),4)</f>
        <v>4</v>
      </c>
      <c r="G5017" s="23">
        <v>6</v>
      </c>
      <c r="H5017" s="24">
        <v>16404</v>
      </c>
    </row>
    <row r="5018" spans="2:8" x14ac:dyDescent="0.3">
      <c r="B5018" s="22">
        <v>1000818</v>
      </c>
      <c r="C5018" s="23" t="s">
        <v>2435</v>
      </c>
      <c r="D5018" s="23" t="str">
        <f>VLOOKUP(B5018,'5b'!$B$4:$E$904,2,FALSE)</f>
        <v>M</v>
      </c>
      <c r="E5018" s="23" t="str">
        <f>INDEX(Table,MATCH('Classwork 5'!B5018,'5b'!$B$4:$B$904,0),3)</f>
        <v>18-25</v>
      </c>
      <c r="F5018" s="23">
        <f>INDEX(Table,MATCH('Classwork 5'!B5018,'5b'!$B$4:$B$904,0),4)</f>
        <v>4</v>
      </c>
      <c r="G5018" s="23">
        <v>6</v>
      </c>
      <c r="H5018" s="24">
        <v>19961</v>
      </c>
    </row>
    <row r="5019" spans="2:8" x14ac:dyDescent="0.3">
      <c r="B5019" s="22">
        <v>1000818</v>
      </c>
      <c r="C5019" s="23" t="s">
        <v>2956</v>
      </c>
      <c r="D5019" s="23" t="str">
        <f>VLOOKUP(B5019,'5b'!$B$4:$E$904,2,FALSE)</f>
        <v>M</v>
      </c>
      <c r="E5019" s="23" t="str">
        <f>INDEX(Table,MATCH('Classwork 5'!B5019,'5b'!$B$4:$B$904,0),3)</f>
        <v>18-25</v>
      </c>
      <c r="F5019" s="23">
        <f>INDEX(Table,MATCH('Classwork 5'!B5019,'5b'!$B$4:$B$904,0),4)</f>
        <v>4</v>
      </c>
      <c r="G5019" s="23">
        <v>13</v>
      </c>
      <c r="H5019" s="24">
        <v>741</v>
      </c>
    </row>
    <row r="5020" spans="2:8" x14ac:dyDescent="0.3">
      <c r="B5020" s="22">
        <v>1000819</v>
      </c>
      <c r="C5020" s="23" t="s">
        <v>1948</v>
      </c>
      <c r="D5020" s="23" t="str">
        <f>VLOOKUP(B5020,'5b'!$B$4:$E$904,2,FALSE)</f>
        <v>M</v>
      </c>
      <c r="E5020" s="23" t="str">
        <f>INDEX(Table,MATCH('Classwork 5'!B5020,'5b'!$B$4:$B$904,0),3)</f>
        <v>36-45</v>
      </c>
      <c r="F5020" s="23">
        <f>INDEX(Table,MATCH('Classwork 5'!B5020,'5b'!$B$4:$B$904,0),4)</f>
        <v>7</v>
      </c>
      <c r="G5020" s="23">
        <v>1</v>
      </c>
      <c r="H5020" s="24">
        <v>11570</v>
      </c>
    </row>
    <row r="5021" spans="2:8" x14ac:dyDescent="0.3">
      <c r="B5021" s="22">
        <v>1000819</v>
      </c>
      <c r="C5021" s="23" t="s">
        <v>2386</v>
      </c>
      <c r="D5021" s="23" t="str">
        <f>VLOOKUP(B5021,'5b'!$B$4:$E$904,2,FALSE)</f>
        <v>M</v>
      </c>
      <c r="E5021" s="23" t="str">
        <f>INDEX(Table,MATCH('Classwork 5'!B5021,'5b'!$B$4:$B$904,0),3)</f>
        <v>36-45</v>
      </c>
      <c r="F5021" s="23">
        <f>INDEX(Table,MATCH('Classwork 5'!B5021,'5b'!$B$4:$B$904,0),4)</f>
        <v>7</v>
      </c>
      <c r="G5021" s="23">
        <v>1</v>
      </c>
      <c r="H5021" s="24">
        <v>7830</v>
      </c>
    </row>
    <row r="5022" spans="2:8" x14ac:dyDescent="0.3">
      <c r="B5022" s="22">
        <v>1000820</v>
      </c>
      <c r="C5022" s="23" t="s">
        <v>2464</v>
      </c>
      <c r="D5022" s="23" t="str">
        <f>VLOOKUP(B5022,'5b'!$B$4:$E$904,2,FALSE)</f>
        <v>M</v>
      </c>
      <c r="E5022" s="23" t="str">
        <f>INDEX(Table,MATCH('Classwork 5'!B5022,'5b'!$B$4:$B$904,0),3)</f>
        <v>36-45</v>
      </c>
      <c r="F5022" s="23">
        <f>INDEX(Table,MATCH('Classwork 5'!B5022,'5b'!$B$4:$B$904,0),4)</f>
        <v>7</v>
      </c>
      <c r="G5022" s="23">
        <v>1</v>
      </c>
      <c r="H5022" s="24">
        <v>18986</v>
      </c>
    </row>
    <row r="5023" spans="2:8" x14ac:dyDescent="0.3">
      <c r="B5023" s="22">
        <v>1000820</v>
      </c>
      <c r="C5023" s="23" t="s">
        <v>2250</v>
      </c>
      <c r="D5023" s="23" t="str">
        <f>VLOOKUP(B5023,'5b'!$B$4:$E$904,2,FALSE)</f>
        <v>M</v>
      </c>
      <c r="E5023" s="23" t="str">
        <f>INDEX(Table,MATCH('Classwork 5'!B5023,'5b'!$B$4:$B$904,0),3)</f>
        <v>36-45</v>
      </c>
      <c r="F5023" s="23">
        <f>INDEX(Table,MATCH('Classwork 5'!B5023,'5b'!$B$4:$B$904,0),4)</f>
        <v>7</v>
      </c>
      <c r="G5023" s="23">
        <v>8</v>
      </c>
      <c r="H5023" s="24">
        <v>9959</v>
      </c>
    </row>
    <row r="5024" spans="2:8" x14ac:dyDescent="0.3">
      <c r="B5024" s="22">
        <v>1000821</v>
      </c>
      <c r="C5024" s="23" t="s">
        <v>3046</v>
      </c>
      <c r="D5024" s="23" t="str">
        <f>VLOOKUP(B5024,'5b'!$B$4:$E$904,2,FALSE)</f>
        <v>M</v>
      </c>
      <c r="E5024" s="23" t="str">
        <f>INDEX(Table,MATCH('Classwork 5'!B5024,'5b'!$B$4:$B$904,0),3)</f>
        <v>18-25</v>
      </c>
      <c r="F5024" s="23">
        <f>INDEX(Table,MATCH('Classwork 5'!B5024,'5b'!$B$4:$B$904,0),4)</f>
        <v>2</v>
      </c>
      <c r="G5024" s="23">
        <v>8</v>
      </c>
      <c r="H5024" s="24">
        <v>3880</v>
      </c>
    </row>
    <row r="5025" spans="2:8" x14ac:dyDescent="0.3">
      <c r="B5025" s="22">
        <v>1000822</v>
      </c>
      <c r="C5025" s="23" t="s">
        <v>3494</v>
      </c>
      <c r="D5025" s="23" t="str">
        <f>VLOOKUP(B5025,'5b'!$B$4:$E$904,2,FALSE)</f>
        <v>F</v>
      </c>
      <c r="E5025" s="23" t="str">
        <f>INDEX(Table,MATCH('Classwork 5'!B5025,'5b'!$B$4:$B$904,0),3)</f>
        <v>26-35</v>
      </c>
      <c r="F5025" s="23">
        <f>INDEX(Table,MATCH('Classwork 5'!B5025,'5b'!$B$4:$B$904,0),4)</f>
        <v>1</v>
      </c>
      <c r="G5025" s="23">
        <v>4</v>
      </c>
      <c r="H5025" s="24">
        <v>3435</v>
      </c>
    </row>
    <row r="5026" spans="2:8" x14ac:dyDescent="0.3">
      <c r="B5026" s="22">
        <v>1000822</v>
      </c>
      <c r="C5026" s="23" t="s">
        <v>2382</v>
      </c>
      <c r="D5026" s="23" t="str">
        <f>VLOOKUP(B5026,'5b'!$B$4:$E$904,2,FALSE)</f>
        <v>F</v>
      </c>
      <c r="E5026" s="23" t="str">
        <f>INDEX(Table,MATCH('Classwork 5'!B5026,'5b'!$B$4:$B$904,0),3)</f>
        <v>26-35</v>
      </c>
      <c r="F5026" s="23">
        <f>INDEX(Table,MATCH('Classwork 5'!B5026,'5b'!$B$4:$B$904,0),4)</f>
        <v>1</v>
      </c>
      <c r="G5026" s="23">
        <v>3</v>
      </c>
      <c r="H5026" s="24">
        <v>10996</v>
      </c>
    </row>
    <row r="5027" spans="2:8" x14ac:dyDescent="0.3">
      <c r="B5027" s="22">
        <v>1000822</v>
      </c>
      <c r="C5027" s="23" t="s">
        <v>3686</v>
      </c>
      <c r="D5027" s="23" t="str">
        <f>VLOOKUP(B5027,'5b'!$B$4:$E$904,2,FALSE)</f>
        <v>F</v>
      </c>
      <c r="E5027" s="23" t="str">
        <f>INDEX(Table,MATCH('Classwork 5'!B5027,'5b'!$B$4:$B$904,0),3)</f>
        <v>26-35</v>
      </c>
      <c r="F5027" s="23">
        <f>INDEX(Table,MATCH('Classwork 5'!B5027,'5b'!$B$4:$B$904,0),4)</f>
        <v>1</v>
      </c>
      <c r="G5027" s="23">
        <v>4</v>
      </c>
      <c r="H5027" s="24">
        <v>3491</v>
      </c>
    </row>
    <row r="5028" spans="2:8" x14ac:dyDescent="0.3">
      <c r="B5028" s="22">
        <v>1000822</v>
      </c>
      <c r="C5028" s="23" t="s">
        <v>3687</v>
      </c>
      <c r="D5028" s="23" t="str">
        <f>VLOOKUP(B5028,'5b'!$B$4:$E$904,2,FALSE)</f>
        <v>F</v>
      </c>
      <c r="E5028" s="23" t="str">
        <f>INDEX(Table,MATCH('Classwork 5'!B5028,'5b'!$B$4:$B$904,0),3)</f>
        <v>26-35</v>
      </c>
      <c r="F5028" s="23">
        <f>INDEX(Table,MATCH('Classwork 5'!B5028,'5b'!$B$4:$B$904,0),4)</f>
        <v>1</v>
      </c>
      <c r="G5028" s="23">
        <v>4</v>
      </c>
      <c r="H5028" s="24">
        <v>2809</v>
      </c>
    </row>
    <row r="5029" spans="2:8" x14ac:dyDescent="0.3">
      <c r="B5029" s="22">
        <v>1000822</v>
      </c>
      <c r="C5029" s="23" t="s">
        <v>3688</v>
      </c>
      <c r="D5029" s="23" t="str">
        <f>VLOOKUP(B5029,'5b'!$B$4:$E$904,2,FALSE)</f>
        <v>F</v>
      </c>
      <c r="E5029" s="23" t="str">
        <f>INDEX(Table,MATCH('Classwork 5'!B5029,'5b'!$B$4:$B$904,0),3)</f>
        <v>26-35</v>
      </c>
      <c r="F5029" s="23">
        <f>INDEX(Table,MATCH('Classwork 5'!B5029,'5b'!$B$4:$B$904,0),4)</f>
        <v>1</v>
      </c>
      <c r="G5029" s="23">
        <v>4</v>
      </c>
      <c r="H5029" s="24">
        <v>2162</v>
      </c>
    </row>
    <row r="5030" spans="2:8" x14ac:dyDescent="0.3">
      <c r="B5030" s="22">
        <v>1000822</v>
      </c>
      <c r="C5030" s="23" t="s">
        <v>3145</v>
      </c>
      <c r="D5030" s="23" t="str">
        <f>VLOOKUP(B5030,'5b'!$B$4:$E$904,2,FALSE)</f>
        <v>F</v>
      </c>
      <c r="E5030" s="23" t="str">
        <f>INDEX(Table,MATCH('Classwork 5'!B5030,'5b'!$B$4:$B$904,0),3)</f>
        <v>26-35</v>
      </c>
      <c r="F5030" s="23">
        <f>INDEX(Table,MATCH('Classwork 5'!B5030,'5b'!$B$4:$B$904,0),4)</f>
        <v>1</v>
      </c>
      <c r="G5030" s="23">
        <v>2</v>
      </c>
      <c r="H5030" s="24">
        <v>12990</v>
      </c>
    </row>
    <row r="5031" spans="2:8" x14ac:dyDescent="0.3">
      <c r="B5031" s="22">
        <v>1000822</v>
      </c>
      <c r="C5031" s="23" t="s">
        <v>2166</v>
      </c>
      <c r="D5031" s="23" t="str">
        <f>VLOOKUP(B5031,'5b'!$B$4:$E$904,2,FALSE)</f>
        <v>F</v>
      </c>
      <c r="E5031" s="23" t="str">
        <f>INDEX(Table,MATCH('Classwork 5'!B5031,'5b'!$B$4:$B$904,0),3)</f>
        <v>26-35</v>
      </c>
      <c r="F5031" s="23">
        <f>INDEX(Table,MATCH('Classwork 5'!B5031,'5b'!$B$4:$B$904,0),4)</f>
        <v>1</v>
      </c>
      <c r="G5031" s="23">
        <v>12</v>
      </c>
      <c r="H5031" s="24">
        <v>1427</v>
      </c>
    </row>
    <row r="5032" spans="2:8" x14ac:dyDescent="0.3">
      <c r="B5032" s="22">
        <v>1000822</v>
      </c>
      <c r="C5032" s="23" t="s">
        <v>2597</v>
      </c>
      <c r="D5032" s="23" t="str">
        <f>VLOOKUP(B5032,'5b'!$B$4:$E$904,2,FALSE)</f>
        <v>F</v>
      </c>
      <c r="E5032" s="23" t="str">
        <f>INDEX(Table,MATCH('Classwork 5'!B5032,'5b'!$B$4:$B$904,0),3)</f>
        <v>26-35</v>
      </c>
      <c r="F5032" s="23">
        <f>INDEX(Table,MATCH('Classwork 5'!B5032,'5b'!$B$4:$B$904,0),4)</f>
        <v>1</v>
      </c>
      <c r="G5032" s="23">
        <v>3</v>
      </c>
      <c r="H5032" s="24">
        <v>10955</v>
      </c>
    </row>
    <row r="5033" spans="2:8" x14ac:dyDescent="0.3">
      <c r="B5033" s="22">
        <v>1000822</v>
      </c>
      <c r="C5033" s="23" t="s">
        <v>2272</v>
      </c>
      <c r="D5033" s="23" t="str">
        <f>VLOOKUP(B5033,'5b'!$B$4:$E$904,2,FALSE)</f>
        <v>F</v>
      </c>
      <c r="E5033" s="23" t="str">
        <f>INDEX(Table,MATCH('Classwork 5'!B5033,'5b'!$B$4:$B$904,0),3)</f>
        <v>26-35</v>
      </c>
      <c r="F5033" s="23">
        <f>INDEX(Table,MATCH('Classwork 5'!B5033,'5b'!$B$4:$B$904,0),4)</f>
        <v>1</v>
      </c>
      <c r="G5033" s="23">
        <v>5</v>
      </c>
      <c r="H5033" s="24">
        <v>8779</v>
      </c>
    </row>
    <row r="5034" spans="2:8" x14ac:dyDescent="0.3">
      <c r="B5034" s="22">
        <v>1000822</v>
      </c>
      <c r="C5034" s="23" t="s">
        <v>2100</v>
      </c>
      <c r="D5034" s="23" t="str">
        <f>VLOOKUP(B5034,'5b'!$B$4:$E$904,2,FALSE)</f>
        <v>F</v>
      </c>
      <c r="E5034" s="23" t="str">
        <f>INDEX(Table,MATCH('Classwork 5'!B5034,'5b'!$B$4:$B$904,0),3)</f>
        <v>26-35</v>
      </c>
      <c r="F5034" s="23">
        <f>INDEX(Table,MATCH('Classwork 5'!B5034,'5b'!$B$4:$B$904,0),4)</f>
        <v>1</v>
      </c>
      <c r="G5034" s="23">
        <v>8</v>
      </c>
      <c r="H5034" s="24">
        <v>8139</v>
      </c>
    </row>
    <row r="5035" spans="2:8" x14ac:dyDescent="0.3">
      <c r="B5035" s="22">
        <v>1000823</v>
      </c>
      <c r="C5035" s="23" t="s">
        <v>2041</v>
      </c>
      <c r="D5035" s="23" t="str">
        <f>VLOOKUP(B5035,'5b'!$B$4:$E$904,2,FALSE)</f>
        <v>M</v>
      </c>
      <c r="E5035" s="23" t="str">
        <f>INDEX(Table,MATCH('Classwork 5'!B5035,'5b'!$B$4:$B$904,0),3)</f>
        <v>26-35</v>
      </c>
      <c r="F5035" s="23">
        <f>INDEX(Table,MATCH('Classwork 5'!B5035,'5b'!$B$4:$B$904,0),4)</f>
        <v>0</v>
      </c>
      <c r="G5035" s="23">
        <v>5</v>
      </c>
      <c r="H5035" s="24">
        <v>6918</v>
      </c>
    </row>
    <row r="5036" spans="2:8" x14ac:dyDescent="0.3">
      <c r="B5036" s="22">
        <v>1000823</v>
      </c>
      <c r="C5036" s="23" t="s">
        <v>2786</v>
      </c>
      <c r="D5036" s="23" t="str">
        <f>VLOOKUP(B5036,'5b'!$B$4:$E$904,2,FALSE)</f>
        <v>M</v>
      </c>
      <c r="E5036" s="23" t="str">
        <f>INDEX(Table,MATCH('Classwork 5'!B5036,'5b'!$B$4:$B$904,0),3)</f>
        <v>26-35</v>
      </c>
      <c r="F5036" s="23">
        <f>INDEX(Table,MATCH('Classwork 5'!B5036,'5b'!$B$4:$B$904,0),4)</f>
        <v>0</v>
      </c>
      <c r="G5036" s="23">
        <v>5</v>
      </c>
      <c r="H5036" s="24">
        <v>3745</v>
      </c>
    </row>
    <row r="5037" spans="2:8" x14ac:dyDescent="0.3">
      <c r="B5037" s="22">
        <v>1000823</v>
      </c>
      <c r="C5037" s="23" t="s">
        <v>2399</v>
      </c>
      <c r="D5037" s="23" t="str">
        <f>VLOOKUP(B5037,'5b'!$B$4:$E$904,2,FALSE)</f>
        <v>M</v>
      </c>
      <c r="E5037" s="23" t="str">
        <f>INDEX(Table,MATCH('Classwork 5'!B5037,'5b'!$B$4:$B$904,0),3)</f>
        <v>26-35</v>
      </c>
      <c r="F5037" s="23">
        <f>INDEX(Table,MATCH('Classwork 5'!B5037,'5b'!$B$4:$B$904,0),4)</f>
        <v>0</v>
      </c>
      <c r="G5037" s="23">
        <v>5</v>
      </c>
      <c r="H5037" s="24">
        <v>5356</v>
      </c>
    </row>
    <row r="5038" spans="2:8" x14ac:dyDescent="0.3">
      <c r="B5038" s="22">
        <v>1000823</v>
      </c>
      <c r="C5038" s="23" t="s">
        <v>3274</v>
      </c>
      <c r="D5038" s="23" t="str">
        <f>VLOOKUP(B5038,'5b'!$B$4:$E$904,2,FALSE)</f>
        <v>M</v>
      </c>
      <c r="E5038" s="23" t="str">
        <f>INDEX(Table,MATCH('Classwork 5'!B5038,'5b'!$B$4:$B$904,0),3)</f>
        <v>26-35</v>
      </c>
      <c r="F5038" s="23">
        <f>INDEX(Table,MATCH('Classwork 5'!B5038,'5b'!$B$4:$B$904,0),4)</f>
        <v>0</v>
      </c>
      <c r="G5038" s="23">
        <v>5</v>
      </c>
      <c r="H5038" s="24">
        <v>7083</v>
      </c>
    </row>
    <row r="5039" spans="2:8" x14ac:dyDescent="0.3">
      <c r="B5039" s="22">
        <v>1000823</v>
      </c>
      <c r="C5039" s="23" t="s">
        <v>2835</v>
      </c>
      <c r="D5039" s="23" t="str">
        <f>VLOOKUP(B5039,'5b'!$B$4:$E$904,2,FALSE)</f>
        <v>M</v>
      </c>
      <c r="E5039" s="23" t="str">
        <f>INDEX(Table,MATCH('Classwork 5'!B5039,'5b'!$B$4:$B$904,0),3)</f>
        <v>26-35</v>
      </c>
      <c r="F5039" s="23">
        <f>INDEX(Table,MATCH('Classwork 5'!B5039,'5b'!$B$4:$B$904,0),4)</f>
        <v>0</v>
      </c>
      <c r="G5039" s="23">
        <v>6</v>
      </c>
      <c r="H5039" s="24">
        <v>16489</v>
      </c>
    </row>
    <row r="5040" spans="2:8" x14ac:dyDescent="0.3">
      <c r="B5040" s="22">
        <v>1000824</v>
      </c>
      <c r="C5040" s="23" t="s">
        <v>2484</v>
      </c>
      <c r="D5040" s="23" t="str">
        <f>VLOOKUP(B5040,'5b'!$B$4:$E$904,2,FALSE)</f>
        <v>M</v>
      </c>
      <c r="E5040" s="23" t="str">
        <f>INDEX(Table,MATCH('Classwork 5'!B5040,'5b'!$B$4:$B$904,0),3)</f>
        <v>36-45</v>
      </c>
      <c r="F5040" s="23">
        <f>INDEX(Table,MATCH('Classwork 5'!B5040,'5b'!$B$4:$B$904,0),4)</f>
        <v>12</v>
      </c>
      <c r="G5040" s="23">
        <v>1</v>
      </c>
      <c r="H5040" s="24">
        <v>11980</v>
      </c>
    </row>
    <row r="5041" spans="2:8" x14ac:dyDescent="0.3">
      <c r="B5041" s="22">
        <v>1000824</v>
      </c>
      <c r="C5041" s="23" t="s">
        <v>2279</v>
      </c>
      <c r="D5041" s="23" t="str">
        <f>VLOOKUP(B5041,'5b'!$B$4:$E$904,2,FALSE)</f>
        <v>M</v>
      </c>
      <c r="E5041" s="23" t="str">
        <f>INDEX(Table,MATCH('Classwork 5'!B5041,'5b'!$B$4:$B$904,0),3)</f>
        <v>36-45</v>
      </c>
      <c r="F5041" s="23">
        <f>INDEX(Table,MATCH('Classwork 5'!B5041,'5b'!$B$4:$B$904,0),4)</f>
        <v>12</v>
      </c>
      <c r="G5041" s="23">
        <v>11</v>
      </c>
      <c r="H5041" s="24">
        <v>3034</v>
      </c>
    </row>
    <row r="5042" spans="2:8" x14ac:dyDescent="0.3">
      <c r="B5042" s="22">
        <v>1000824</v>
      </c>
      <c r="C5042" s="23" t="s">
        <v>2282</v>
      </c>
      <c r="D5042" s="23" t="str">
        <f>VLOOKUP(B5042,'5b'!$B$4:$E$904,2,FALSE)</f>
        <v>M</v>
      </c>
      <c r="E5042" s="23" t="str">
        <f>INDEX(Table,MATCH('Classwork 5'!B5042,'5b'!$B$4:$B$904,0),3)</f>
        <v>36-45</v>
      </c>
      <c r="F5042" s="23">
        <f>INDEX(Table,MATCH('Classwork 5'!B5042,'5b'!$B$4:$B$904,0),4)</f>
        <v>12</v>
      </c>
      <c r="G5042" s="23">
        <v>3</v>
      </c>
      <c r="H5042" s="24">
        <v>10811</v>
      </c>
    </row>
    <row r="5043" spans="2:8" x14ac:dyDescent="0.3">
      <c r="B5043" s="22">
        <v>1000824</v>
      </c>
      <c r="C5043" s="23" t="s">
        <v>2819</v>
      </c>
      <c r="D5043" s="23" t="str">
        <f>VLOOKUP(B5043,'5b'!$B$4:$E$904,2,FALSE)</f>
        <v>M</v>
      </c>
      <c r="E5043" s="23" t="str">
        <f>INDEX(Table,MATCH('Classwork 5'!B5043,'5b'!$B$4:$B$904,0),3)</f>
        <v>36-45</v>
      </c>
      <c r="F5043" s="23">
        <f>INDEX(Table,MATCH('Classwork 5'!B5043,'5b'!$B$4:$B$904,0),4)</f>
        <v>12</v>
      </c>
      <c r="G5043" s="23">
        <v>8</v>
      </c>
      <c r="H5043" s="24">
        <v>7757</v>
      </c>
    </row>
    <row r="5044" spans="2:8" x14ac:dyDescent="0.3">
      <c r="B5044" s="22">
        <v>1000824</v>
      </c>
      <c r="C5044" s="23" t="s">
        <v>2588</v>
      </c>
      <c r="D5044" s="23" t="str">
        <f>VLOOKUP(B5044,'5b'!$B$4:$E$904,2,FALSE)</f>
        <v>M</v>
      </c>
      <c r="E5044" s="23" t="str">
        <f>INDEX(Table,MATCH('Classwork 5'!B5044,'5b'!$B$4:$B$904,0),3)</f>
        <v>36-45</v>
      </c>
      <c r="F5044" s="23">
        <f>INDEX(Table,MATCH('Classwork 5'!B5044,'5b'!$B$4:$B$904,0),4)</f>
        <v>12</v>
      </c>
      <c r="G5044" s="23">
        <v>2</v>
      </c>
      <c r="H5044" s="24">
        <v>16323</v>
      </c>
    </row>
    <row r="5045" spans="2:8" x14ac:dyDescent="0.3">
      <c r="B5045" s="22">
        <v>1000824</v>
      </c>
      <c r="C5045" s="23" t="s">
        <v>2881</v>
      </c>
      <c r="D5045" s="23" t="str">
        <f>VLOOKUP(B5045,'5b'!$B$4:$E$904,2,FALSE)</f>
        <v>M</v>
      </c>
      <c r="E5045" s="23" t="str">
        <f>INDEX(Table,MATCH('Classwork 5'!B5045,'5b'!$B$4:$B$904,0),3)</f>
        <v>36-45</v>
      </c>
      <c r="F5045" s="23">
        <f>INDEX(Table,MATCH('Classwork 5'!B5045,'5b'!$B$4:$B$904,0),4)</f>
        <v>12</v>
      </c>
      <c r="G5045" s="23">
        <v>13</v>
      </c>
      <c r="H5045" s="24">
        <v>582</v>
      </c>
    </row>
    <row r="5046" spans="2:8" x14ac:dyDescent="0.3">
      <c r="B5046" s="22">
        <v>1000824</v>
      </c>
      <c r="C5046" s="23" t="s">
        <v>2341</v>
      </c>
      <c r="D5046" s="23" t="str">
        <f>VLOOKUP(B5046,'5b'!$B$4:$E$904,2,FALSE)</f>
        <v>M</v>
      </c>
      <c r="E5046" s="23" t="str">
        <f>INDEX(Table,MATCH('Classwork 5'!B5046,'5b'!$B$4:$B$904,0),3)</f>
        <v>36-45</v>
      </c>
      <c r="F5046" s="23">
        <f>INDEX(Table,MATCH('Classwork 5'!B5046,'5b'!$B$4:$B$904,0),4)</f>
        <v>12</v>
      </c>
      <c r="G5046" s="23">
        <v>8</v>
      </c>
      <c r="H5046" s="24">
        <v>7953</v>
      </c>
    </row>
    <row r="5047" spans="2:8" x14ac:dyDescent="0.3">
      <c r="B5047" s="22">
        <v>1000824</v>
      </c>
      <c r="C5047" s="23" t="s">
        <v>3582</v>
      </c>
      <c r="D5047" s="23" t="str">
        <f>VLOOKUP(B5047,'5b'!$B$4:$E$904,2,FALSE)</f>
        <v>M</v>
      </c>
      <c r="E5047" s="23" t="str">
        <f>INDEX(Table,MATCH('Classwork 5'!B5047,'5b'!$B$4:$B$904,0),3)</f>
        <v>36-45</v>
      </c>
      <c r="F5047" s="23">
        <f>INDEX(Table,MATCH('Classwork 5'!B5047,'5b'!$B$4:$B$904,0),4)</f>
        <v>12</v>
      </c>
      <c r="G5047" s="23">
        <v>8</v>
      </c>
      <c r="H5047" s="24">
        <v>5989</v>
      </c>
    </row>
    <row r="5048" spans="2:8" x14ac:dyDescent="0.3">
      <c r="B5048" s="22">
        <v>1000824</v>
      </c>
      <c r="C5048" s="23" t="s">
        <v>3508</v>
      </c>
      <c r="D5048" s="23" t="str">
        <f>VLOOKUP(B5048,'5b'!$B$4:$E$904,2,FALSE)</f>
        <v>M</v>
      </c>
      <c r="E5048" s="23" t="str">
        <f>INDEX(Table,MATCH('Classwork 5'!B5048,'5b'!$B$4:$B$904,0),3)</f>
        <v>36-45</v>
      </c>
      <c r="F5048" s="23">
        <f>INDEX(Table,MATCH('Classwork 5'!B5048,'5b'!$B$4:$B$904,0),4)</f>
        <v>12</v>
      </c>
      <c r="G5048" s="23">
        <v>8</v>
      </c>
      <c r="H5048" s="24">
        <v>10032</v>
      </c>
    </row>
    <row r="5049" spans="2:8" x14ac:dyDescent="0.3">
      <c r="B5049" s="22">
        <v>1000824</v>
      </c>
      <c r="C5049" s="23" t="s">
        <v>2521</v>
      </c>
      <c r="D5049" s="23" t="str">
        <f>VLOOKUP(B5049,'5b'!$B$4:$E$904,2,FALSE)</f>
        <v>M</v>
      </c>
      <c r="E5049" s="23" t="str">
        <f>INDEX(Table,MATCH('Classwork 5'!B5049,'5b'!$B$4:$B$904,0),3)</f>
        <v>36-45</v>
      </c>
      <c r="F5049" s="23">
        <f>INDEX(Table,MATCH('Classwork 5'!B5049,'5b'!$B$4:$B$904,0),4)</f>
        <v>12</v>
      </c>
      <c r="G5049" s="23">
        <v>8</v>
      </c>
      <c r="H5049" s="24">
        <v>5942</v>
      </c>
    </row>
    <row r="5050" spans="2:8" x14ac:dyDescent="0.3">
      <c r="B5050" s="22">
        <v>1000824</v>
      </c>
      <c r="C5050" s="23" t="s">
        <v>2517</v>
      </c>
      <c r="D5050" s="23" t="str">
        <f>VLOOKUP(B5050,'5b'!$B$4:$E$904,2,FALSE)</f>
        <v>M</v>
      </c>
      <c r="E5050" s="23" t="str">
        <f>INDEX(Table,MATCH('Classwork 5'!B5050,'5b'!$B$4:$B$904,0),3)</f>
        <v>36-45</v>
      </c>
      <c r="F5050" s="23">
        <f>INDEX(Table,MATCH('Classwork 5'!B5050,'5b'!$B$4:$B$904,0),4)</f>
        <v>12</v>
      </c>
      <c r="G5050" s="23">
        <v>11</v>
      </c>
      <c r="H5050" s="24">
        <v>5937</v>
      </c>
    </row>
    <row r="5051" spans="2:8" x14ac:dyDescent="0.3">
      <c r="B5051" s="22">
        <v>1000824</v>
      </c>
      <c r="C5051" s="23" t="s">
        <v>3689</v>
      </c>
      <c r="D5051" s="23" t="str">
        <f>VLOOKUP(B5051,'5b'!$B$4:$E$904,2,FALSE)</f>
        <v>M</v>
      </c>
      <c r="E5051" s="23" t="str">
        <f>INDEX(Table,MATCH('Classwork 5'!B5051,'5b'!$B$4:$B$904,0),3)</f>
        <v>36-45</v>
      </c>
      <c r="F5051" s="23">
        <f>INDEX(Table,MATCH('Classwork 5'!B5051,'5b'!$B$4:$B$904,0),4)</f>
        <v>12</v>
      </c>
      <c r="G5051" s="23">
        <v>5</v>
      </c>
      <c r="H5051" s="24">
        <v>6903</v>
      </c>
    </row>
    <row r="5052" spans="2:8" x14ac:dyDescent="0.3">
      <c r="B5052" s="22">
        <v>1000824</v>
      </c>
      <c r="C5052" s="23" t="s">
        <v>2346</v>
      </c>
      <c r="D5052" s="23" t="str">
        <f>VLOOKUP(B5052,'5b'!$B$4:$E$904,2,FALSE)</f>
        <v>M</v>
      </c>
      <c r="E5052" s="23" t="str">
        <f>INDEX(Table,MATCH('Classwork 5'!B5052,'5b'!$B$4:$B$904,0),3)</f>
        <v>36-45</v>
      </c>
      <c r="F5052" s="23">
        <f>INDEX(Table,MATCH('Classwork 5'!B5052,'5b'!$B$4:$B$904,0),4)</f>
        <v>12</v>
      </c>
      <c r="G5052" s="23">
        <v>8</v>
      </c>
      <c r="H5052" s="24">
        <v>7914</v>
      </c>
    </row>
    <row r="5053" spans="2:8" x14ac:dyDescent="0.3">
      <c r="B5053" s="22">
        <v>1000824</v>
      </c>
      <c r="C5053" s="23" t="s">
        <v>3690</v>
      </c>
      <c r="D5053" s="23" t="str">
        <f>VLOOKUP(B5053,'5b'!$B$4:$E$904,2,FALSE)</f>
        <v>M</v>
      </c>
      <c r="E5053" s="23" t="str">
        <f>INDEX(Table,MATCH('Classwork 5'!B5053,'5b'!$B$4:$B$904,0),3)</f>
        <v>36-45</v>
      </c>
      <c r="F5053" s="23">
        <f>INDEX(Table,MATCH('Classwork 5'!B5053,'5b'!$B$4:$B$904,0),4)</f>
        <v>12</v>
      </c>
      <c r="G5053" s="23">
        <v>3</v>
      </c>
      <c r="H5053" s="24">
        <v>10811</v>
      </c>
    </row>
    <row r="5054" spans="2:8" x14ac:dyDescent="0.3">
      <c r="B5054" s="22">
        <v>1000824</v>
      </c>
      <c r="C5054" s="23" t="s">
        <v>3244</v>
      </c>
      <c r="D5054" s="23" t="str">
        <f>VLOOKUP(B5054,'5b'!$B$4:$E$904,2,FALSE)</f>
        <v>M</v>
      </c>
      <c r="E5054" s="23" t="str">
        <f>INDEX(Table,MATCH('Classwork 5'!B5054,'5b'!$B$4:$B$904,0),3)</f>
        <v>36-45</v>
      </c>
      <c r="F5054" s="23">
        <f>INDEX(Table,MATCH('Classwork 5'!B5054,'5b'!$B$4:$B$904,0),4)</f>
        <v>12</v>
      </c>
      <c r="G5054" s="23">
        <v>7</v>
      </c>
      <c r="H5054" s="24">
        <v>16450</v>
      </c>
    </row>
    <row r="5055" spans="2:8" x14ac:dyDescent="0.3">
      <c r="B5055" s="22">
        <v>1000824</v>
      </c>
      <c r="C5055" s="23" t="s">
        <v>2820</v>
      </c>
      <c r="D5055" s="23" t="str">
        <f>VLOOKUP(B5055,'5b'!$B$4:$E$904,2,FALSE)</f>
        <v>M</v>
      </c>
      <c r="E5055" s="23" t="str">
        <f>INDEX(Table,MATCH('Classwork 5'!B5055,'5b'!$B$4:$B$904,0),3)</f>
        <v>36-45</v>
      </c>
      <c r="F5055" s="23">
        <f>INDEX(Table,MATCH('Classwork 5'!B5055,'5b'!$B$4:$B$904,0),4)</f>
        <v>12</v>
      </c>
      <c r="G5055" s="23">
        <v>5</v>
      </c>
      <c r="H5055" s="24">
        <v>3468</v>
      </c>
    </row>
    <row r="5056" spans="2:8" x14ac:dyDescent="0.3">
      <c r="B5056" s="22">
        <v>1000825</v>
      </c>
      <c r="C5056" s="23" t="s">
        <v>2656</v>
      </c>
      <c r="D5056" s="23" t="str">
        <f>VLOOKUP(B5056,'5b'!$B$4:$E$904,2,FALSE)</f>
        <v>M</v>
      </c>
      <c r="E5056" s="23" t="str">
        <f>INDEX(Table,MATCH('Classwork 5'!B5056,'5b'!$B$4:$B$904,0),3)</f>
        <v>55+</v>
      </c>
      <c r="F5056" s="23">
        <f>INDEX(Table,MATCH('Classwork 5'!B5056,'5b'!$B$4:$B$904,0),4)</f>
        <v>1</v>
      </c>
      <c r="G5056" s="23">
        <v>8</v>
      </c>
      <c r="H5056" s="24">
        <v>2099</v>
      </c>
    </row>
    <row r="5057" spans="2:8" x14ac:dyDescent="0.3">
      <c r="B5057" s="22">
        <v>1000825</v>
      </c>
      <c r="C5057" s="23" t="s">
        <v>2126</v>
      </c>
      <c r="D5057" s="23" t="str">
        <f>VLOOKUP(B5057,'5b'!$B$4:$E$904,2,FALSE)</f>
        <v>M</v>
      </c>
      <c r="E5057" s="23" t="str">
        <f>INDEX(Table,MATCH('Classwork 5'!B5057,'5b'!$B$4:$B$904,0),3)</f>
        <v>55+</v>
      </c>
      <c r="F5057" s="23">
        <f>INDEX(Table,MATCH('Classwork 5'!B5057,'5b'!$B$4:$B$904,0),4)</f>
        <v>1</v>
      </c>
      <c r="G5057" s="23">
        <v>5</v>
      </c>
      <c r="H5057" s="24">
        <v>7035</v>
      </c>
    </row>
    <row r="5058" spans="2:8" x14ac:dyDescent="0.3">
      <c r="B5058" s="22">
        <v>1000826</v>
      </c>
      <c r="C5058" s="23" t="s">
        <v>3319</v>
      </c>
      <c r="D5058" s="23" t="str">
        <f>VLOOKUP(B5058,'5b'!$B$4:$E$904,2,FALSE)</f>
        <v>F</v>
      </c>
      <c r="E5058" s="23" t="str">
        <f>INDEX(Table,MATCH('Classwork 5'!B5058,'5b'!$B$4:$B$904,0),3)</f>
        <v>36-45</v>
      </c>
      <c r="F5058" s="23">
        <f>INDEX(Table,MATCH('Classwork 5'!B5058,'5b'!$B$4:$B$904,0),4)</f>
        <v>1</v>
      </c>
      <c r="G5058" s="23">
        <v>7</v>
      </c>
      <c r="H5058" s="24">
        <v>16801</v>
      </c>
    </row>
    <row r="5059" spans="2:8" x14ac:dyDescent="0.3">
      <c r="B5059" s="22">
        <v>1000827</v>
      </c>
      <c r="C5059" s="23" t="s">
        <v>1952</v>
      </c>
      <c r="D5059" s="23" t="str">
        <f>VLOOKUP(B5059,'5b'!$B$4:$E$904,2,FALSE)</f>
        <v>M</v>
      </c>
      <c r="E5059" s="23" t="str">
        <f>INDEX(Table,MATCH('Classwork 5'!B5059,'5b'!$B$4:$B$904,0),3)</f>
        <v>46-50</v>
      </c>
      <c r="F5059" s="23">
        <f>INDEX(Table,MATCH('Classwork 5'!B5059,'5b'!$B$4:$B$904,0),4)</f>
        <v>2</v>
      </c>
      <c r="G5059" s="23">
        <v>5</v>
      </c>
      <c r="H5059" s="24">
        <v>3625</v>
      </c>
    </row>
    <row r="5060" spans="2:8" x14ac:dyDescent="0.3">
      <c r="B5060" s="22">
        <v>1000828</v>
      </c>
      <c r="C5060" s="23" t="s">
        <v>2144</v>
      </c>
      <c r="D5060" s="23" t="str">
        <f>VLOOKUP(B5060,'5b'!$B$4:$E$904,2,FALSE)</f>
        <v>M</v>
      </c>
      <c r="E5060" s="23" t="str">
        <f>INDEX(Table,MATCH('Classwork 5'!B5060,'5b'!$B$4:$B$904,0),3)</f>
        <v>18-25</v>
      </c>
      <c r="F5060" s="23">
        <f>INDEX(Table,MATCH('Classwork 5'!B5060,'5b'!$B$4:$B$904,0),4)</f>
        <v>4</v>
      </c>
      <c r="G5060" s="23">
        <v>16</v>
      </c>
      <c r="H5060" s="24">
        <v>12180</v>
      </c>
    </row>
    <row r="5061" spans="2:8" x14ac:dyDescent="0.3">
      <c r="B5061" s="22">
        <v>1000828</v>
      </c>
      <c r="C5061" s="23" t="s">
        <v>2359</v>
      </c>
      <c r="D5061" s="23" t="str">
        <f>VLOOKUP(B5061,'5b'!$B$4:$E$904,2,FALSE)</f>
        <v>M</v>
      </c>
      <c r="E5061" s="23" t="str">
        <f>INDEX(Table,MATCH('Classwork 5'!B5061,'5b'!$B$4:$B$904,0),3)</f>
        <v>18-25</v>
      </c>
      <c r="F5061" s="23">
        <f>INDEX(Table,MATCH('Classwork 5'!B5061,'5b'!$B$4:$B$904,0),4)</f>
        <v>4</v>
      </c>
      <c r="G5061" s="23">
        <v>8</v>
      </c>
      <c r="H5061" s="24">
        <v>8073</v>
      </c>
    </row>
    <row r="5062" spans="2:8" x14ac:dyDescent="0.3">
      <c r="B5062" s="22">
        <v>1000828</v>
      </c>
      <c r="C5062" s="23" t="s">
        <v>3691</v>
      </c>
      <c r="D5062" s="23" t="str">
        <f>VLOOKUP(B5062,'5b'!$B$4:$E$904,2,FALSE)</f>
        <v>M</v>
      </c>
      <c r="E5062" s="23" t="str">
        <f>INDEX(Table,MATCH('Classwork 5'!B5062,'5b'!$B$4:$B$904,0),3)</f>
        <v>18-25</v>
      </c>
      <c r="F5062" s="23">
        <f>INDEX(Table,MATCH('Classwork 5'!B5062,'5b'!$B$4:$B$904,0),4)</f>
        <v>4</v>
      </c>
      <c r="G5062" s="23">
        <v>5</v>
      </c>
      <c r="H5062" s="24">
        <v>6940</v>
      </c>
    </row>
    <row r="5063" spans="2:8" x14ac:dyDescent="0.3">
      <c r="B5063" s="22">
        <v>1000829</v>
      </c>
      <c r="C5063" s="23" t="s">
        <v>3209</v>
      </c>
      <c r="D5063" s="23" t="str">
        <f>VLOOKUP(B5063,'5b'!$B$4:$E$904,2,FALSE)</f>
        <v>M</v>
      </c>
      <c r="E5063" s="23" t="str">
        <f>INDEX(Table,MATCH('Classwork 5'!B5063,'5b'!$B$4:$B$904,0),3)</f>
        <v>0-17</v>
      </c>
      <c r="F5063" s="23">
        <f>INDEX(Table,MATCH('Classwork 5'!B5063,'5b'!$B$4:$B$904,0),4)</f>
        <v>19</v>
      </c>
      <c r="G5063" s="23">
        <v>10</v>
      </c>
      <c r="H5063" s="24">
        <v>23562</v>
      </c>
    </row>
    <row r="5064" spans="2:8" x14ac:dyDescent="0.3">
      <c r="B5064" s="22">
        <v>1000829</v>
      </c>
      <c r="C5064" s="23" t="s">
        <v>2404</v>
      </c>
      <c r="D5064" s="23" t="str">
        <f>VLOOKUP(B5064,'5b'!$B$4:$E$904,2,FALSE)</f>
        <v>M</v>
      </c>
      <c r="E5064" s="23" t="str">
        <f>INDEX(Table,MATCH('Classwork 5'!B5064,'5b'!$B$4:$B$904,0),3)</f>
        <v>0-17</v>
      </c>
      <c r="F5064" s="23">
        <f>INDEX(Table,MATCH('Classwork 5'!B5064,'5b'!$B$4:$B$904,0),4)</f>
        <v>19</v>
      </c>
      <c r="G5064" s="23">
        <v>10</v>
      </c>
      <c r="H5064" s="24">
        <v>23182</v>
      </c>
    </row>
    <row r="5065" spans="2:8" x14ac:dyDescent="0.3">
      <c r="B5065" s="22">
        <v>1000829</v>
      </c>
      <c r="C5065" s="23" t="s">
        <v>3320</v>
      </c>
      <c r="D5065" s="23" t="str">
        <f>VLOOKUP(B5065,'5b'!$B$4:$E$904,2,FALSE)</f>
        <v>M</v>
      </c>
      <c r="E5065" s="23" t="str">
        <f>INDEX(Table,MATCH('Classwork 5'!B5065,'5b'!$B$4:$B$904,0),3)</f>
        <v>0-17</v>
      </c>
      <c r="F5065" s="23">
        <f>INDEX(Table,MATCH('Classwork 5'!B5065,'5b'!$B$4:$B$904,0),4)</f>
        <v>19</v>
      </c>
      <c r="G5065" s="23">
        <v>5</v>
      </c>
      <c r="H5065" s="24">
        <v>8775</v>
      </c>
    </row>
    <row r="5066" spans="2:8" x14ac:dyDescent="0.3">
      <c r="B5066" s="22">
        <v>1000829</v>
      </c>
      <c r="C5066" s="23" t="s">
        <v>3614</v>
      </c>
      <c r="D5066" s="23" t="str">
        <f>VLOOKUP(B5066,'5b'!$B$4:$E$904,2,FALSE)</f>
        <v>M</v>
      </c>
      <c r="E5066" s="23" t="str">
        <f>INDEX(Table,MATCH('Classwork 5'!B5066,'5b'!$B$4:$B$904,0),3)</f>
        <v>0-17</v>
      </c>
      <c r="F5066" s="23">
        <f>INDEX(Table,MATCH('Classwork 5'!B5066,'5b'!$B$4:$B$904,0),4)</f>
        <v>19</v>
      </c>
      <c r="G5066" s="23">
        <v>14</v>
      </c>
      <c r="H5066" s="24">
        <v>14757</v>
      </c>
    </row>
    <row r="5067" spans="2:8" x14ac:dyDescent="0.3">
      <c r="B5067" s="22">
        <v>1000829</v>
      </c>
      <c r="C5067" s="23" t="s">
        <v>2072</v>
      </c>
      <c r="D5067" s="23" t="str">
        <f>VLOOKUP(B5067,'5b'!$B$4:$E$904,2,FALSE)</f>
        <v>M</v>
      </c>
      <c r="E5067" s="23" t="str">
        <f>INDEX(Table,MATCH('Classwork 5'!B5067,'5b'!$B$4:$B$904,0),3)</f>
        <v>0-17</v>
      </c>
      <c r="F5067" s="23">
        <f>INDEX(Table,MATCH('Classwork 5'!B5067,'5b'!$B$4:$B$904,0),4)</f>
        <v>19</v>
      </c>
      <c r="G5067" s="23">
        <v>6</v>
      </c>
      <c r="H5067" s="24">
        <v>12332</v>
      </c>
    </row>
    <row r="5068" spans="2:8" x14ac:dyDescent="0.3">
      <c r="B5068" s="22">
        <v>1000829</v>
      </c>
      <c r="C5068" s="23" t="s">
        <v>2779</v>
      </c>
      <c r="D5068" s="23" t="str">
        <f>VLOOKUP(B5068,'5b'!$B$4:$E$904,2,FALSE)</f>
        <v>M</v>
      </c>
      <c r="E5068" s="23" t="str">
        <f>INDEX(Table,MATCH('Classwork 5'!B5068,'5b'!$B$4:$B$904,0),3)</f>
        <v>0-17</v>
      </c>
      <c r="F5068" s="23">
        <f>INDEX(Table,MATCH('Classwork 5'!B5068,'5b'!$B$4:$B$904,0),4)</f>
        <v>19</v>
      </c>
      <c r="G5068" s="23">
        <v>10</v>
      </c>
      <c r="H5068" s="24">
        <v>18535</v>
      </c>
    </row>
    <row r="5069" spans="2:8" x14ac:dyDescent="0.3">
      <c r="B5069" s="22">
        <v>1000829</v>
      </c>
      <c r="C5069" s="23" t="s">
        <v>2178</v>
      </c>
      <c r="D5069" s="23" t="str">
        <f>VLOOKUP(B5069,'5b'!$B$4:$E$904,2,FALSE)</f>
        <v>M</v>
      </c>
      <c r="E5069" s="23" t="str">
        <f>INDEX(Table,MATCH('Classwork 5'!B5069,'5b'!$B$4:$B$904,0),3)</f>
        <v>0-17</v>
      </c>
      <c r="F5069" s="23">
        <f>INDEX(Table,MATCH('Classwork 5'!B5069,'5b'!$B$4:$B$904,0),4)</f>
        <v>19</v>
      </c>
      <c r="G5069" s="23">
        <v>8</v>
      </c>
      <c r="H5069" s="24">
        <v>7794</v>
      </c>
    </row>
    <row r="5070" spans="2:8" x14ac:dyDescent="0.3">
      <c r="B5070" s="22">
        <v>1000829</v>
      </c>
      <c r="C5070" s="23" t="s">
        <v>2029</v>
      </c>
      <c r="D5070" s="23" t="str">
        <f>VLOOKUP(B5070,'5b'!$B$4:$E$904,2,FALSE)</f>
        <v>M</v>
      </c>
      <c r="E5070" s="23" t="str">
        <f>INDEX(Table,MATCH('Classwork 5'!B5070,'5b'!$B$4:$B$904,0),3)</f>
        <v>0-17</v>
      </c>
      <c r="F5070" s="23">
        <f>INDEX(Table,MATCH('Classwork 5'!B5070,'5b'!$B$4:$B$904,0),4)</f>
        <v>19</v>
      </c>
      <c r="G5070" s="23">
        <v>5</v>
      </c>
      <c r="H5070" s="24">
        <v>3664</v>
      </c>
    </row>
    <row r="5071" spans="2:8" x14ac:dyDescent="0.3">
      <c r="B5071" s="22">
        <v>1000830</v>
      </c>
      <c r="C5071" s="23" t="s">
        <v>3362</v>
      </c>
      <c r="D5071" s="23" t="str">
        <f>VLOOKUP(B5071,'5b'!$B$4:$E$904,2,FALSE)</f>
        <v>M</v>
      </c>
      <c r="E5071" s="23" t="str">
        <f>INDEX(Table,MATCH('Classwork 5'!B5071,'5b'!$B$4:$B$904,0),3)</f>
        <v>36-45</v>
      </c>
      <c r="F5071" s="23">
        <f>INDEX(Table,MATCH('Classwork 5'!B5071,'5b'!$B$4:$B$904,0),4)</f>
        <v>7</v>
      </c>
      <c r="G5071" s="23">
        <v>11</v>
      </c>
      <c r="H5071" s="24">
        <v>4601</v>
      </c>
    </row>
    <row r="5072" spans="2:8" x14ac:dyDescent="0.3">
      <c r="B5072" s="22">
        <v>1000830</v>
      </c>
      <c r="C5072" s="23" t="s">
        <v>3473</v>
      </c>
      <c r="D5072" s="23" t="str">
        <f>VLOOKUP(B5072,'5b'!$B$4:$E$904,2,FALSE)</f>
        <v>M</v>
      </c>
      <c r="E5072" s="23" t="str">
        <f>INDEX(Table,MATCH('Classwork 5'!B5072,'5b'!$B$4:$B$904,0),3)</f>
        <v>36-45</v>
      </c>
      <c r="F5072" s="23">
        <f>INDEX(Table,MATCH('Classwork 5'!B5072,'5b'!$B$4:$B$904,0),4)</f>
        <v>7</v>
      </c>
      <c r="G5072" s="23">
        <v>16</v>
      </c>
      <c r="H5072" s="24">
        <v>20892</v>
      </c>
    </row>
    <row r="5073" spans="2:8" x14ac:dyDescent="0.3">
      <c r="B5073" s="22">
        <v>1000830</v>
      </c>
      <c r="C5073" s="23" t="s">
        <v>2977</v>
      </c>
      <c r="D5073" s="23" t="str">
        <f>VLOOKUP(B5073,'5b'!$B$4:$E$904,2,FALSE)</f>
        <v>M</v>
      </c>
      <c r="E5073" s="23" t="str">
        <f>INDEX(Table,MATCH('Classwork 5'!B5073,'5b'!$B$4:$B$904,0),3)</f>
        <v>36-45</v>
      </c>
      <c r="F5073" s="23">
        <f>INDEX(Table,MATCH('Classwork 5'!B5073,'5b'!$B$4:$B$904,0),4)</f>
        <v>7</v>
      </c>
      <c r="G5073" s="23">
        <v>8</v>
      </c>
      <c r="H5073" s="24">
        <v>9861</v>
      </c>
    </row>
    <row r="5074" spans="2:8" x14ac:dyDescent="0.3">
      <c r="B5074" s="22">
        <v>1000830</v>
      </c>
      <c r="C5074" s="23" t="s">
        <v>3513</v>
      </c>
      <c r="D5074" s="23" t="str">
        <f>VLOOKUP(B5074,'5b'!$B$4:$E$904,2,FALSE)</f>
        <v>M</v>
      </c>
      <c r="E5074" s="23" t="str">
        <f>INDEX(Table,MATCH('Classwork 5'!B5074,'5b'!$B$4:$B$904,0),3)</f>
        <v>36-45</v>
      </c>
      <c r="F5074" s="23">
        <f>INDEX(Table,MATCH('Classwork 5'!B5074,'5b'!$B$4:$B$904,0),4)</f>
        <v>7</v>
      </c>
      <c r="G5074" s="23">
        <v>5</v>
      </c>
      <c r="H5074" s="24">
        <v>5441</v>
      </c>
    </row>
    <row r="5075" spans="2:8" x14ac:dyDescent="0.3">
      <c r="B5075" s="22">
        <v>1000830</v>
      </c>
      <c r="C5075" s="23" t="s">
        <v>2501</v>
      </c>
      <c r="D5075" s="23" t="str">
        <f>VLOOKUP(B5075,'5b'!$B$4:$E$904,2,FALSE)</f>
        <v>M</v>
      </c>
      <c r="E5075" s="23" t="str">
        <f>INDEX(Table,MATCH('Classwork 5'!B5075,'5b'!$B$4:$B$904,0),3)</f>
        <v>36-45</v>
      </c>
      <c r="F5075" s="23">
        <f>INDEX(Table,MATCH('Classwork 5'!B5075,'5b'!$B$4:$B$904,0),4)</f>
        <v>7</v>
      </c>
      <c r="G5075" s="23">
        <v>1</v>
      </c>
      <c r="H5075" s="24">
        <v>11379</v>
      </c>
    </row>
    <row r="5076" spans="2:8" x14ac:dyDescent="0.3">
      <c r="B5076" s="22">
        <v>1000830</v>
      </c>
      <c r="C5076" s="23" t="s">
        <v>2504</v>
      </c>
      <c r="D5076" s="23" t="str">
        <f>VLOOKUP(B5076,'5b'!$B$4:$E$904,2,FALSE)</f>
        <v>M</v>
      </c>
      <c r="E5076" s="23" t="str">
        <f>INDEX(Table,MATCH('Classwork 5'!B5076,'5b'!$B$4:$B$904,0),3)</f>
        <v>36-45</v>
      </c>
      <c r="F5076" s="23">
        <f>INDEX(Table,MATCH('Classwork 5'!B5076,'5b'!$B$4:$B$904,0),4)</f>
        <v>7</v>
      </c>
      <c r="G5076" s="23">
        <v>10</v>
      </c>
      <c r="H5076" s="24">
        <v>14418</v>
      </c>
    </row>
    <row r="5077" spans="2:8" x14ac:dyDescent="0.3">
      <c r="B5077" s="22">
        <v>1000832</v>
      </c>
      <c r="C5077" s="23" t="s">
        <v>3692</v>
      </c>
      <c r="D5077" s="23" t="str">
        <f>VLOOKUP(B5077,'5b'!$B$4:$E$904,2,FALSE)</f>
        <v>M</v>
      </c>
      <c r="E5077" s="23" t="str">
        <f>INDEX(Table,MATCH('Classwork 5'!B5077,'5b'!$B$4:$B$904,0),3)</f>
        <v>18-25</v>
      </c>
      <c r="F5077" s="23">
        <f>INDEX(Table,MATCH('Classwork 5'!B5077,'5b'!$B$4:$B$904,0),4)</f>
        <v>2</v>
      </c>
      <c r="G5077" s="23">
        <v>5</v>
      </c>
      <c r="H5077" s="24">
        <v>1987</v>
      </c>
    </row>
    <row r="5078" spans="2:8" x14ac:dyDescent="0.3">
      <c r="B5078" s="22">
        <v>1000832</v>
      </c>
      <c r="C5078" s="23" t="s">
        <v>2461</v>
      </c>
      <c r="D5078" s="23" t="str">
        <f>VLOOKUP(B5078,'5b'!$B$4:$E$904,2,FALSE)</f>
        <v>M</v>
      </c>
      <c r="E5078" s="23" t="str">
        <f>INDEX(Table,MATCH('Classwork 5'!B5078,'5b'!$B$4:$B$904,0),3)</f>
        <v>18-25</v>
      </c>
      <c r="F5078" s="23">
        <f>INDEX(Table,MATCH('Classwork 5'!B5078,'5b'!$B$4:$B$904,0),4)</f>
        <v>2</v>
      </c>
      <c r="G5078" s="23">
        <v>5</v>
      </c>
      <c r="H5078" s="24">
        <v>7156</v>
      </c>
    </row>
    <row r="5079" spans="2:8" x14ac:dyDescent="0.3">
      <c r="B5079" s="22">
        <v>1000832</v>
      </c>
      <c r="C5079" s="23" t="s">
        <v>2052</v>
      </c>
      <c r="D5079" s="23" t="str">
        <f>VLOOKUP(B5079,'5b'!$B$4:$E$904,2,FALSE)</f>
        <v>M</v>
      </c>
      <c r="E5079" s="23" t="str">
        <f>INDEX(Table,MATCH('Classwork 5'!B5079,'5b'!$B$4:$B$904,0),3)</f>
        <v>18-25</v>
      </c>
      <c r="F5079" s="23">
        <f>INDEX(Table,MATCH('Classwork 5'!B5079,'5b'!$B$4:$B$904,0),4)</f>
        <v>2</v>
      </c>
      <c r="G5079" s="23">
        <v>1</v>
      </c>
      <c r="H5079" s="24">
        <v>15890</v>
      </c>
    </row>
    <row r="5080" spans="2:8" x14ac:dyDescent="0.3">
      <c r="B5080" s="22">
        <v>1000832</v>
      </c>
      <c r="C5080" s="23" t="s">
        <v>3385</v>
      </c>
      <c r="D5080" s="23" t="str">
        <f>VLOOKUP(B5080,'5b'!$B$4:$E$904,2,FALSE)</f>
        <v>M</v>
      </c>
      <c r="E5080" s="23" t="str">
        <f>INDEX(Table,MATCH('Classwork 5'!B5080,'5b'!$B$4:$B$904,0),3)</f>
        <v>18-25</v>
      </c>
      <c r="F5080" s="23">
        <f>INDEX(Table,MATCH('Classwork 5'!B5080,'5b'!$B$4:$B$904,0),4)</f>
        <v>2</v>
      </c>
      <c r="G5080" s="23">
        <v>5</v>
      </c>
      <c r="H5080" s="24">
        <v>6902</v>
      </c>
    </row>
    <row r="5081" spans="2:8" x14ac:dyDescent="0.3">
      <c r="B5081" s="22">
        <v>1000832</v>
      </c>
      <c r="C5081" s="23" t="s">
        <v>1948</v>
      </c>
      <c r="D5081" s="23" t="str">
        <f>VLOOKUP(B5081,'5b'!$B$4:$E$904,2,FALSE)</f>
        <v>M</v>
      </c>
      <c r="E5081" s="23" t="str">
        <f>INDEX(Table,MATCH('Classwork 5'!B5081,'5b'!$B$4:$B$904,0),3)</f>
        <v>18-25</v>
      </c>
      <c r="F5081" s="23">
        <f>INDEX(Table,MATCH('Classwork 5'!B5081,'5b'!$B$4:$B$904,0),4)</f>
        <v>2</v>
      </c>
      <c r="G5081" s="23">
        <v>1</v>
      </c>
      <c r="H5081" s="24">
        <v>12094</v>
      </c>
    </row>
    <row r="5082" spans="2:8" x14ac:dyDescent="0.3">
      <c r="B5082" s="22">
        <v>1000832</v>
      </c>
      <c r="C5082" s="23" t="s">
        <v>2148</v>
      </c>
      <c r="D5082" s="23" t="str">
        <f>VLOOKUP(B5082,'5b'!$B$4:$E$904,2,FALSE)</f>
        <v>M</v>
      </c>
      <c r="E5082" s="23" t="str">
        <f>INDEX(Table,MATCH('Classwork 5'!B5082,'5b'!$B$4:$B$904,0),3)</f>
        <v>18-25</v>
      </c>
      <c r="F5082" s="23">
        <f>INDEX(Table,MATCH('Classwork 5'!B5082,'5b'!$B$4:$B$904,0),4)</f>
        <v>2</v>
      </c>
      <c r="G5082" s="23">
        <v>5</v>
      </c>
      <c r="H5082" s="24">
        <v>7004</v>
      </c>
    </row>
    <row r="5083" spans="2:8" x14ac:dyDescent="0.3">
      <c r="B5083" s="22">
        <v>1000832</v>
      </c>
      <c r="C5083" s="23" t="s">
        <v>2487</v>
      </c>
      <c r="D5083" s="23" t="str">
        <f>VLOOKUP(B5083,'5b'!$B$4:$E$904,2,FALSE)</f>
        <v>M</v>
      </c>
      <c r="E5083" s="23" t="str">
        <f>INDEX(Table,MATCH('Classwork 5'!B5083,'5b'!$B$4:$B$904,0),3)</f>
        <v>18-25</v>
      </c>
      <c r="F5083" s="23">
        <f>INDEX(Table,MATCH('Classwork 5'!B5083,'5b'!$B$4:$B$904,0),4)</f>
        <v>2</v>
      </c>
      <c r="G5083" s="23">
        <v>5</v>
      </c>
      <c r="H5083" s="24">
        <v>1841</v>
      </c>
    </row>
    <row r="5084" spans="2:8" x14ac:dyDescent="0.3">
      <c r="B5084" s="22">
        <v>1000833</v>
      </c>
      <c r="C5084" s="23" t="s">
        <v>2138</v>
      </c>
      <c r="D5084" s="23" t="str">
        <f>VLOOKUP(B5084,'5b'!$B$4:$E$904,2,FALSE)</f>
        <v>M</v>
      </c>
      <c r="E5084" s="23" t="str">
        <f>INDEX(Table,MATCH('Classwork 5'!B5084,'5b'!$B$4:$B$904,0),3)</f>
        <v>36-45</v>
      </c>
      <c r="F5084" s="23">
        <f>INDEX(Table,MATCH('Classwork 5'!B5084,'5b'!$B$4:$B$904,0),4)</f>
        <v>7</v>
      </c>
      <c r="G5084" s="23">
        <v>16</v>
      </c>
      <c r="H5084" s="24">
        <v>12403</v>
      </c>
    </row>
    <row r="5085" spans="2:8" x14ac:dyDescent="0.3">
      <c r="B5085" s="22">
        <v>1000834</v>
      </c>
      <c r="C5085" s="23" t="s">
        <v>2018</v>
      </c>
      <c r="D5085" s="23" t="str">
        <f>VLOOKUP(B5085,'5b'!$B$4:$E$904,2,FALSE)</f>
        <v>F</v>
      </c>
      <c r="E5085" s="23" t="str">
        <f>INDEX(Table,MATCH('Classwork 5'!B5085,'5b'!$B$4:$B$904,0),3)</f>
        <v>36-45</v>
      </c>
      <c r="F5085" s="23">
        <f>INDEX(Table,MATCH('Classwork 5'!B5085,'5b'!$B$4:$B$904,0),4)</f>
        <v>12</v>
      </c>
      <c r="G5085" s="23">
        <v>8</v>
      </c>
      <c r="H5085" s="24">
        <v>9808</v>
      </c>
    </row>
    <row r="5086" spans="2:8" x14ac:dyDescent="0.3">
      <c r="B5086" s="22">
        <v>1000834</v>
      </c>
      <c r="C5086" s="23" t="s">
        <v>2054</v>
      </c>
      <c r="D5086" s="23" t="str">
        <f>VLOOKUP(B5086,'5b'!$B$4:$E$904,2,FALSE)</f>
        <v>F</v>
      </c>
      <c r="E5086" s="23" t="str">
        <f>INDEX(Table,MATCH('Classwork 5'!B5086,'5b'!$B$4:$B$904,0),3)</f>
        <v>36-45</v>
      </c>
      <c r="F5086" s="23">
        <f>INDEX(Table,MATCH('Classwork 5'!B5086,'5b'!$B$4:$B$904,0),4)</f>
        <v>12</v>
      </c>
      <c r="G5086" s="23">
        <v>2</v>
      </c>
      <c r="H5086" s="24">
        <v>16458</v>
      </c>
    </row>
    <row r="5087" spans="2:8" x14ac:dyDescent="0.3">
      <c r="B5087" s="22">
        <v>1000835</v>
      </c>
      <c r="C5087" s="23" t="s">
        <v>3296</v>
      </c>
      <c r="D5087" s="23" t="str">
        <f>VLOOKUP(B5087,'5b'!$B$4:$E$904,2,FALSE)</f>
        <v>M</v>
      </c>
      <c r="E5087" s="23" t="str">
        <f>INDEX(Table,MATCH('Classwork 5'!B5087,'5b'!$B$4:$B$904,0),3)</f>
        <v>55+</v>
      </c>
      <c r="F5087" s="23">
        <f>INDEX(Table,MATCH('Classwork 5'!B5087,'5b'!$B$4:$B$904,0),4)</f>
        <v>0</v>
      </c>
      <c r="G5087" s="23">
        <v>15</v>
      </c>
      <c r="H5087" s="24">
        <v>4730</v>
      </c>
    </row>
    <row r="5088" spans="2:8" x14ac:dyDescent="0.3">
      <c r="B5088" s="22">
        <v>1000835</v>
      </c>
      <c r="C5088" s="23" t="s">
        <v>3693</v>
      </c>
      <c r="D5088" s="23" t="str">
        <f>VLOOKUP(B5088,'5b'!$B$4:$E$904,2,FALSE)</f>
        <v>M</v>
      </c>
      <c r="E5088" s="23" t="str">
        <f>INDEX(Table,MATCH('Classwork 5'!B5088,'5b'!$B$4:$B$904,0),3)</f>
        <v>55+</v>
      </c>
      <c r="F5088" s="23">
        <f>INDEX(Table,MATCH('Classwork 5'!B5088,'5b'!$B$4:$B$904,0),4)</f>
        <v>0</v>
      </c>
      <c r="G5088" s="23">
        <v>11</v>
      </c>
      <c r="H5088" s="24">
        <v>2994</v>
      </c>
    </row>
    <row r="5089" spans="2:8" x14ac:dyDescent="0.3">
      <c r="B5089" s="22">
        <v>1000836</v>
      </c>
      <c r="C5089" s="23" t="s">
        <v>2957</v>
      </c>
      <c r="D5089" s="23" t="str">
        <f>VLOOKUP(B5089,'5b'!$B$4:$E$904,2,FALSE)</f>
        <v>M</v>
      </c>
      <c r="E5089" s="23" t="str">
        <f>INDEX(Table,MATCH('Classwork 5'!B5089,'5b'!$B$4:$B$904,0),3)</f>
        <v>26-35</v>
      </c>
      <c r="F5089" s="23">
        <f>INDEX(Table,MATCH('Classwork 5'!B5089,'5b'!$B$4:$B$904,0),4)</f>
        <v>11</v>
      </c>
      <c r="G5089" s="23">
        <v>3</v>
      </c>
      <c r="H5089" s="24">
        <v>8062</v>
      </c>
    </row>
    <row r="5090" spans="2:8" x14ac:dyDescent="0.3">
      <c r="B5090" s="22">
        <v>1000836</v>
      </c>
      <c r="C5090" s="23" t="s">
        <v>2409</v>
      </c>
      <c r="D5090" s="23" t="str">
        <f>VLOOKUP(B5090,'5b'!$B$4:$E$904,2,FALSE)</f>
        <v>M</v>
      </c>
      <c r="E5090" s="23" t="str">
        <f>INDEX(Table,MATCH('Classwork 5'!B5090,'5b'!$B$4:$B$904,0),3)</f>
        <v>26-35</v>
      </c>
      <c r="F5090" s="23">
        <f>INDEX(Table,MATCH('Classwork 5'!B5090,'5b'!$B$4:$B$904,0),4)</f>
        <v>11</v>
      </c>
      <c r="G5090" s="23">
        <v>12</v>
      </c>
      <c r="H5090" s="24">
        <v>733</v>
      </c>
    </row>
    <row r="5091" spans="2:8" x14ac:dyDescent="0.3">
      <c r="B5091" s="22">
        <v>1000836</v>
      </c>
      <c r="C5091" s="23" t="s">
        <v>2284</v>
      </c>
      <c r="D5091" s="23" t="str">
        <f>VLOOKUP(B5091,'5b'!$B$4:$E$904,2,FALSE)</f>
        <v>M</v>
      </c>
      <c r="E5091" s="23" t="str">
        <f>INDEX(Table,MATCH('Classwork 5'!B5091,'5b'!$B$4:$B$904,0),3)</f>
        <v>26-35</v>
      </c>
      <c r="F5091" s="23">
        <f>INDEX(Table,MATCH('Classwork 5'!B5091,'5b'!$B$4:$B$904,0),4)</f>
        <v>11</v>
      </c>
      <c r="G5091" s="23">
        <v>1</v>
      </c>
      <c r="H5091" s="24">
        <v>4501</v>
      </c>
    </row>
    <row r="5092" spans="2:8" x14ac:dyDescent="0.3">
      <c r="B5092" s="22">
        <v>1000836</v>
      </c>
      <c r="C5092" s="23" t="s">
        <v>2318</v>
      </c>
      <c r="D5092" s="23" t="str">
        <f>VLOOKUP(B5092,'5b'!$B$4:$E$904,2,FALSE)</f>
        <v>M</v>
      </c>
      <c r="E5092" s="23" t="str">
        <f>INDEX(Table,MATCH('Classwork 5'!B5092,'5b'!$B$4:$B$904,0),3)</f>
        <v>26-35</v>
      </c>
      <c r="F5092" s="23">
        <f>INDEX(Table,MATCH('Classwork 5'!B5092,'5b'!$B$4:$B$904,0),4)</f>
        <v>11</v>
      </c>
      <c r="G5092" s="23">
        <v>12</v>
      </c>
      <c r="H5092" s="24">
        <v>1723</v>
      </c>
    </row>
    <row r="5093" spans="2:8" x14ac:dyDescent="0.3">
      <c r="B5093" s="22">
        <v>1000837</v>
      </c>
      <c r="C5093" s="23" t="s">
        <v>2182</v>
      </c>
      <c r="D5093" s="23" t="str">
        <f>VLOOKUP(B5093,'5b'!$B$4:$E$904,2,FALSE)</f>
        <v>M</v>
      </c>
      <c r="E5093" s="23" t="str">
        <f>INDEX(Table,MATCH('Classwork 5'!B5093,'5b'!$B$4:$B$904,0),3)</f>
        <v>55+</v>
      </c>
      <c r="F5093" s="23">
        <f>INDEX(Table,MATCH('Classwork 5'!B5093,'5b'!$B$4:$B$904,0),4)</f>
        <v>7</v>
      </c>
      <c r="G5093" s="23">
        <v>1</v>
      </c>
      <c r="H5093" s="24">
        <v>11563</v>
      </c>
    </row>
    <row r="5094" spans="2:8" x14ac:dyDescent="0.3">
      <c r="B5094" s="22">
        <v>1000838</v>
      </c>
      <c r="C5094" s="23" t="s">
        <v>2205</v>
      </c>
      <c r="D5094" s="23" t="str">
        <f>VLOOKUP(B5094,'5b'!$B$4:$E$904,2,FALSE)</f>
        <v>M</v>
      </c>
      <c r="E5094" s="23" t="str">
        <f>INDEX(Table,MATCH('Classwork 5'!B5094,'5b'!$B$4:$B$904,0),3)</f>
        <v>51-55</v>
      </c>
      <c r="F5094" s="23">
        <f>INDEX(Table,MATCH('Classwork 5'!B5094,'5b'!$B$4:$B$904,0),4)</f>
        <v>17</v>
      </c>
      <c r="G5094" s="23">
        <v>8</v>
      </c>
      <c r="H5094" s="24">
        <v>8099</v>
      </c>
    </row>
    <row r="5095" spans="2:8" x14ac:dyDescent="0.3">
      <c r="B5095" s="22">
        <v>1000838</v>
      </c>
      <c r="C5095" s="23" t="s">
        <v>3694</v>
      </c>
      <c r="D5095" s="23" t="str">
        <f>VLOOKUP(B5095,'5b'!$B$4:$E$904,2,FALSE)</f>
        <v>M</v>
      </c>
      <c r="E5095" s="23" t="str">
        <f>INDEX(Table,MATCH('Classwork 5'!B5095,'5b'!$B$4:$B$904,0),3)</f>
        <v>51-55</v>
      </c>
      <c r="F5095" s="23">
        <f>INDEX(Table,MATCH('Classwork 5'!B5095,'5b'!$B$4:$B$904,0),4)</f>
        <v>17</v>
      </c>
      <c r="G5095" s="23">
        <v>8</v>
      </c>
      <c r="H5095" s="24">
        <v>9975</v>
      </c>
    </row>
    <row r="5096" spans="2:8" x14ac:dyDescent="0.3">
      <c r="B5096" s="22">
        <v>1000838</v>
      </c>
      <c r="C5096" s="23" t="s">
        <v>3270</v>
      </c>
      <c r="D5096" s="23" t="str">
        <f>VLOOKUP(B5096,'5b'!$B$4:$E$904,2,FALSE)</f>
        <v>M</v>
      </c>
      <c r="E5096" s="23" t="str">
        <f>INDEX(Table,MATCH('Classwork 5'!B5096,'5b'!$B$4:$B$904,0),3)</f>
        <v>51-55</v>
      </c>
      <c r="F5096" s="23">
        <f>INDEX(Table,MATCH('Classwork 5'!B5096,'5b'!$B$4:$B$904,0),4)</f>
        <v>17</v>
      </c>
      <c r="G5096" s="23">
        <v>8</v>
      </c>
      <c r="H5096" s="24">
        <v>10052</v>
      </c>
    </row>
    <row r="5097" spans="2:8" x14ac:dyDescent="0.3">
      <c r="B5097" s="22">
        <v>1000838</v>
      </c>
      <c r="C5097" s="23" t="s">
        <v>3695</v>
      </c>
      <c r="D5097" s="23" t="str">
        <f>VLOOKUP(B5097,'5b'!$B$4:$E$904,2,FALSE)</f>
        <v>M</v>
      </c>
      <c r="E5097" s="23" t="str">
        <f>INDEX(Table,MATCH('Classwork 5'!B5097,'5b'!$B$4:$B$904,0),3)</f>
        <v>51-55</v>
      </c>
      <c r="F5097" s="23">
        <f>INDEX(Table,MATCH('Classwork 5'!B5097,'5b'!$B$4:$B$904,0),4)</f>
        <v>17</v>
      </c>
      <c r="G5097" s="23">
        <v>8</v>
      </c>
      <c r="H5097" s="24">
        <v>7966</v>
      </c>
    </row>
    <row r="5098" spans="2:8" x14ac:dyDescent="0.3">
      <c r="B5098" s="22">
        <v>1000838</v>
      </c>
      <c r="C5098" s="23" t="s">
        <v>2425</v>
      </c>
      <c r="D5098" s="23" t="str">
        <f>VLOOKUP(B5098,'5b'!$B$4:$E$904,2,FALSE)</f>
        <v>M</v>
      </c>
      <c r="E5098" s="23" t="str">
        <f>INDEX(Table,MATCH('Classwork 5'!B5098,'5b'!$B$4:$B$904,0),3)</f>
        <v>51-55</v>
      </c>
      <c r="F5098" s="23">
        <f>INDEX(Table,MATCH('Classwork 5'!B5098,'5b'!$B$4:$B$904,0),4)</f>
        <v>17</v>
      </c>
      <c r="G5098" s="23">
        <v>1</v>
      </c>
      <c r="H5098" s="24">
        <v>19162</v>
      </c>
    </row>
    <row r="5099" spans="2:8" x14ac:dyDescent="0.3">
      <c r="B5099" s="22">
        <v>1000838</v>
      </c>
      <c r="C5099" s="23" t="s">
        <v>3012</v>
      </c>
      <c r="D5099" s="23" t="str">
        <f>VLOOKUP(B5099,'5b'!$B$4:$E$904,2,FALSE)</f>
        <v>M</v>
      </c>
      <c r="E5099" s="23" t="str">
        <f>INDEX(Table,MATCH('Classwork 5'!B5099,'5b'!$B$4:$B$904,0),3)</f>
        <v>51-55</v>
      </c>
      <c r="F5099" s="23">
        <f>INDEX(Table,MATCH('Classwork 5'!B5099,'5b'!$B$4:$B$904,0),4)</f>
        <v>17</v>
      </c>
      <c r="G5099" s="23">
        <v>1</v>
      </c>
      <c r="H5099" s="24">
        <v>15886</v>
      </c>
    </row>
    <row r="5100" spans="2:8" x14ac:dyDescent="0.3">
      <c r="B5100" s="22">
        <v>1000838</v>
      </c>
      <c r="C5100" s="23" t="s">
        <v>2136</v>
      </c>
      <c r="D5100" s="23" t="str">
        <f>VLOOKUP(B5100,'5b'!$B$4:$E$904,2,FALSE)</f>
        <v>M</v>
      </c>
      <c r="E5100" s="23" t="str">
        <f>INDEX(Table,MATCH('Classwork 5'!B5100,'5b'!$B$4:$B$904,0),3)</f>
        <v>51-55</v>
      </c>
      <c r="F5100" s="23">
        <f>INDEX(Table,MATCH('Classwork 5'!B5100,'5b'!$B$4:$B$904,0),4)</f>
        <v>17</v>
      </c>
      <c r="G5100" s="23">
        <v>8</v>
      </c>
      <c r="H5100" s="24">
        <v>7965</v>
      </c>
    </row>
    <row r="5101" spans="2:8" x14ac:dyDescent="0.3">
      <c r="B5101" s="22">
        <v>1000838</v>
      </c>
      <c r="C5101" s="23" t="s">
        <v>2094</v>
      </c>
      <c r="D5101" s="23" t="str">
        <f>VLOOKUP(B5101,'5b'!$B$4:$E$904,2,FALSE)</f>
        <v>M</v>
      </c>
      <c r="E5101" s="23" t="str">
        <f>INDEX(Table,MATCH('Classwork 5'!B5101,'5b'!$B$4:$B$904,0),3)</f>
        <v>51-55</v>
      </c>
      <c r="F5101" s="23">
        <f>INDEX(Table,MATCH('Classwork 5'!B5101,'5b'!$B$4:$B$904,0),4)</f>
        <v>17</v>
      </c>
      <c r="G5101" s="23">
        <v>15</v>
      </c>
      <c r="H5101" s="24">
        <v>17045</v>
      </c>
    </row>
    <row r="5102" spans="2:8" x14ac:dyDescent="0.3">
      <c r="B5102" s="22">
        <v>1000838</v>
      </c>
      <c r="C5102" s="23" t="s">
        <v>2701</v>
      </c>
      <c r="D5102" s="23" t="str">
        <f>VLOOKUP(B5102,'5b'!$B$4:$E$904,2,FALSE)</f>
        <v>M</v>
      </c>
      <c r="E5102" s="23" t="str">
        <f>INDEX(Table,MATCH('Classwork 5'!B5102,'5b'!$B$4:$B$904,0),3)</f>
        <v>51-55</v>
      </c>
      <c r="F5102" s="23">
        <f>INDEX(Table,MATCH('Classwork 5'!B5102,'5b'!$B$4:$B$904,0),4)</f>
        <v>17</v>
      </c>
      <c r="G5102" s="23">
        <v>1</v>
      </c>
      <c r="H5102" s="24">
        <v>11609</v>
      </c>
    </row>
    <row r="5103" spans="2:8" x14ac:dyDescent="0.3">
      <c r="B5103" s="22">
        <v>1000838</v>
      </c>
      <c r="C5103" s="23" t="s">
        <v>3567</v>
      </c>
      <c r="D5103" s="23" t="str">
        <f>VLOOKUP(B5103,'5b'!$B$4:$E$904,2,FALSE)</f>
        <v>M</v>
      </c>
      <c r="E5103" s="23" t="str">
        <f>INDEX(Table,MATCH('Classwork 5'!B5103,'5b'!$B$4:$B$904,0),3)</f>
        <v>51-55</v>
      </c>
      <c r="F5103" s="23">
        <f>INDEX(Table,MATCH('Classwork 5'!B5103,'5b'!$B$4:$B$904,0),4)</f>
        <v>17</v>
      </c>
      <c r="G5103" s="23">
        <v>8</v>
      </c>
      <c r="H5103" s="24">
        <v>9877</v>
      </c>
    </row>
    <row r="5104" spans="2:8" x14ac:dyDescent="0.3">
      <c r="B5104" s="22">
        <v>1000839</v>
      </c>
      <c r="C5104" s="23" t="s">
        <v>1941</v>
      </c>
      <c r="D5104" s="23" t="str">
        <f>VLOOKUP(B5104,'5b'!$B$4:$E$904,2,FALSE)</f>
        <v>M</v>
      </c>
      <c r="E5104" s="23" t="str">
        <f>INDEX(Table,MATCH('Classwork 5'!B5104,'5b'!$B$4:$B$904,0),3)</f>
        <v>26-35</v>
      </c>
      <c r="F5104" s="23">
        <f>INDEX(Table,MATCH('Classwork 5'!B5104,'5b'!$B$4:$B$904,0),4)</f>
        <v>0</v>
      </c>
      <c r="G5104" s="23">
        <v>1</v>
      </c>
      <c r="H5104" s="24">
        <v>19010</v>
      </c>
    </row>
    <row r="5105" spans="2:8" x14ac:dyDescent="0.3">
      <c r="B5105" s="22">
        <v>1000839</v>
      </c>
      <c r="C5105" s="23" t="s">
        <v>2281</v>
      </c>
      <c r="D5105" s="23" t="str">
        <f>VLOOKUP(B5105,'5b'!$B$4:$E$904,2,FALSE)</f>
        <v>M</v>
      </c>
      <c r="E5105" s="23" t="str">
        <f>INDEX(Table,MATCH('Classwork 5'!B5105,'5b'!$B$4:$B$904,0),3)</f>
        <v>26-35</v>
      </c>
      <c r="F5105" s="23">
        <f>INDEX(Table,MATCH('Classwork 5'!B5105,'5b'!$B$4:$B$904,0),4)</f>
        <v>0</v>
      </c>
      <c r="G5105" s="23">
        <v>1</v>
      </c>
      <c r="H5105" s="24">
        <v>19570</v>
      </c>
    </row>
    <row r="5106" spans="2:8" x14ac:dyDescent="0.3">
      <c r="B5106" s="22">
        <v>1000839</v>
      </c>
      <c r="C5106" s="23" t="s">
        <v>3298</v>
      </c>
      <c r="D5106" s="23" t="str">
        <f>VLOOKUP(B5106,'5b'!$B$4:$E$904,2,FALSE)</f>
        <v>M</v>
      </c>
      <c r="E5106" s="23" t="str">
        <f>INDEX(Table,MATCH('Classwork 5'!B5106,'5b'!$B$4:$B$904,0),3)</f>
        <v>26-35</v>
      </c>
      <c r="F5106" s="23">
        <f>INDEX(Table,MATCH('Classwork 5'!B5106,'5b'!$B$4:$B$904,0),4)</f>
        <v>0</v>
      </c>
      <c r="G5106" s="23">
        <v>1</v>
      </c>
      <c r="H5106" s="24">
        <v>19326</v>
      </c>
    </row>
    <row r="5107" spans="2:8" x14ac:dyDescent="0.3">
      <c r="B5107" s="22">
        <v>1000839</v>
      </c>
      <c r="C5107" s="23" t="s">
        <v>3383</v>
      </c>
      <c r="D5107" s="23" t="str">
        <f>VLOOKUP(B5107,'5b'!$B$4:$E$904,2,FALSE)</f>
        <v>M</v>
      </c>
      <c r="E5107" s="23" t="str">
        <f>INDEX(Table,MATCH('Classwork 5'!B5107,'5b'!$B$4:$B$904,0),3)</f>
        <v>26-35</v>
      </c>
      <c r="F5107" s="23">
        <f>INDEX(Table,MATCH('Classwork 5'!B5107,'5b'!$B$4:$B$904,0),4)</f>
        <v>0</v>
      </c>
      <c r="G5107" s="23">
        <v>1</v>
      </c>
      <c r="H5107" s="24">
        <v>12023</v>
      </c>
    </row>
    <row r="5108" spans="2:8" x14ac:dyDescent="0.3">
      <c r="B5108" s="22">
        <v>1000839</v>
      </c>
      <c r="C5108" s="23" t="s">
        <v>2047</v>
      </c>
      <c r="D5108" s="23" t="str">
        <f>VLOOKUP(B5108,'5b'!$B$4:$E$904,2,FALSE)</f>
        <v>M</v>
      </c>
      <c r="E5108" s="23" t="str">
        <f>INDEX(Table,MATCH('Classwork 5'!B5108,'5b'!$B$4:$B$904,0),3)</f>
        <v>26-35</v>
      </c>
      <c r="F5108" s="23">
        <f>INDEX(Table,MATCH('Classwork 5'!B5108,'5b'!$B$4:$B$904,0),4)</f>
        <v>0</v>
      </c>
      <c r="G5108" s="23">
        <v>1</v>
      </c>
      <c r="H5108" s="24">
        <v>19391</v>
      </c>
    </row>
    <row r="5109" spans="2:8" x14ac:dyDescent="0.3">
      <c r="B5109" s="22">
        <v>1000839</v>
      </c>
      <c r="C5109" s="23" t="s">
        <v>2308</v>
      </c>
      <c r="D5109" s="23" t="str">
        <f>VLOOKUP(B5109,'5b'!$B$4:$E$904,2,FALSE)</f>
        <v>M</v>
      </c>
      <c r="E5109" s="23" t="str">
        <f>INDEX(Table,MATCH('Classwork 5'!B5109,'5b'!$B$4:$B$904,0),3)</f>
        <v>26-35</v>
      </c>
      <c r="F5109" s="23">
        <f>INDEX(Table,MATCH('Classwork 5'!B5109,'5b'!$B$4:$B$904,0),4)</f>
        <v>0</v>
      </c>
      <c r="G5109" s="23">
        <v>4</v>
      </c>
      <c r="H5109" s="24">
        <v>3529</v>
      </c>
    </row>
    <row r="5110" spans="2:8" x14ac:dyDescent="0.3">
      <c r="B5110" s="22">
        <v>1000839</v>
      </c>
      <c r="C5110" s="23" t="s">
        <v>2777</v>
      </c>
      <c r="D5110" s="23" t="str">
        <f>VLOOKUP(B5110,'5b'!$B$4:$E$904,2,FALSE)</f>
        <v>M</v>
      </c>
      <c r="E5110" s="23" t="str">
        <f>INDEX(Table,MATCH('Classwork 5'!B5110,'5b'!$B$4:$B$904,0),3)</f>
        <v>26-35</v>
      </c>
      <c r="F5110" s="23">
        <f>INDEX(Table,MATCH('Classwork 5'!B5110,'5b'!$B$4:$B$904,0),4)</f>
        <v>0</v>
      </c>
      <c r="G5110" s="23">
        <v>5</v>
      </c>
      <c r="H5110" s="24">
        <v>6903</v>
      </c>
    </row>
    <row r="5111" spans="2:8" x14ac:dyDescent="0.3">
      <c r="B5111" s="22">
        <v>1000839</v>
      </c>
      <c r="C5111" s="23" t="s">
        <v>2155</v>
      </c>
      <c r="D5111" s="23" t="str">
        <f>VLOOKUP(B5111,'5b'!$B$4:$E$904,2,FALSE)</f>
        <v>M</v>
      </c>
      <c r="E5111" s="23" t="str">
        <f>INDEX(Table,MATCH('Classwork 5'!B5111,'5b'!$B$4:$B$904,0),3)</f>
        <v>26-35</v>
      </c>
      <c r="F5111" s="23">
        <f>INDEX(Table,MATCH('Classwork 5'!B5111,'5b'!$B$4:$B$904,0),4)</f>
        <v>0</v>
      </c>
      <c r="G5111" s="23">
        <v>5</v>
      </c>
      <c r="H5111" s="24">
        <v>7108</v>
      </c>
    </row>
    <row r="5112" spans="2:8" x14ac:dyDescent="0.3">
      <c r="B5112" s="22">
        <v>1000839</v>
      </c>
      <c r="C5112" s="23" t="s">
        <v>2633</v>
      </c>
      <c r="D5112" s="23" t="str">
        <f>VLOOKUP(B5112,'5b'!$B$4:$E$904,2,FALSE)</f>
        <v>M</v>
      </c>
      <c r="E5112" s="23" t="str">
        <f>INDEX(Table,MATCH('Classwork 5'!B5112,'5b'!$B$4:$B$904,0),3)</f>
        <v>26-35</v>
      </c>
      <c r="F5112" s="23">
        <f>INDEX(Table,MATCH('Classwork 5'!B5112,'5b'!$B$4:$B$904,0),4)</f>
        <v>0</v>
      </c>
      <c r="G5112" s="23">
        <v>5</v>
      </c>
      <c r="H5112" s="24">
        <v>8732</v>
      </c>
    </row>
    <row r="5113" spans="2:8" x14ac:dyDescent="0.3">
      <c r="B5113" s="22">
        <v>1000839</v>
      </c>
      <c r="C5113" s="23" t="s">
        <v>2247</v>
      </c>
      <c r="D5113" s="23" t="str">
        <f>VLOOKUP(B5113,'5b'!$B$4:$E$904,2,FALSE)</f>
        <v>M</v>
      </c>
      <c r="E5113" s="23" t="str">
        <f>INDEX(Table,MATCH('Classwork 5'!B5113,'5b'!$B$4:$B$904,0),3)</f>
        <v>26-35</v>
      </c>
      <c r="F5113" s="23">
        <f>INDEX(Table,MATCH('Classwork 5'!B5113,'5b'!$B$4:$B$904,0),4)</f>
        <v>0</v>
      </c>
      <c r="G5113" s="23">
        <v>6</v>
      </c>
      <c r="H5113" s="24">
        <v>19932</v>
      </c>
    </row>
    <row r="5114" spans="2:8" x14ac:dyDescent="0.3">
      <c r="B5114" s="22">
        <v>1000839</v>
      </c>
      <c r="C5114" s="23" t="s">
        <v>2147</v>
      </c>
      <c r="D5114" s="23" t="str">
        <f>VLOOKUP(B5114,'5b'!$B$4:$E$904,2,FALSE)</f>
        <v>M</v>
      </c>
      <c r="E5114" s="23" t="str">
        <f>INDEX(Table,MATCH('Classwork 5'!B5114,'5b'!$B$4:$B$904,0),3)</f>
        <v>26-35</v>
      </c>
      <c r="F5114" s="23">
        <f>INDEX(Table,MATCH('Classwork 5'!B5114,'5b'!$B$4:$B$904,0),4)</f>
        <v>0</v>
      </c>
      <c r="G5114" s="23">
        <v>8</v>
      </c>
      <c r="H5114" s="24">
        <v>10063</v>
      </c>
    </row>
    <row r="5115" spans="2:8" x14ac:dyDescent="0.3">
      <c r="B5115" s="22">
        <v>1000839</v>
      </c>
      <c r="C5115" s="23" t="s">
        <v>3696</v>
      </c>
      <c r="D5115" s="23" t="str">
        <f>VLOOKUP(B5115,'5b'!$B$4:$E$904,2,FALSE)</f>
        <v>M</v>
      </c>
      <c r="E5115" s="23" t="str">
        <f>INDEX(Table,MATCH('Classwork 5'!B5115,'5b'!$B$4:$B$904,0),3)</f>
        <v>26-35</v>
      </c>
      <c r="F5115" s="23">
        <f>INDEX(Table,MATCH('Classwork 5'!B5115,'5b'!$B$4:$B$904,0),4)</f>
        <v>0</v>
      </c>
      <c r="G5115" s="23">
        <v>5</v>
      </c>
      <c r="H5115" s="24">
        <v>3664</v>
      </c>
    </row>
    <row r="5116" spans="2:8" x14ac:dyDescent="0.3">
      <c r="B5116" s="22">
        <v>1000839</v>
      </c>
      <c r="C5116" s="23" t="s">
        <v>3336</v>
      </c>
      <c r="D5116" s="23" t="str">
        <f>VLOOKUP(B5116,'5b'!$B$4:$E$904,2,FALSE)</f>
        <v>M</v>
      </c>
      <c r="E5116" s="23" t="str">
        <f>INDEX(Table,MATCH('Classwork 5'!B5116,'5b'!$B$4:$B$904,0),3)</f>
        <v>26-35</v>
      </c>
      <c r="F5116" s="23">
        <f>INDEX(Table,MATCH('Classwork 5'!B5116,'5b'!$B$4:$B$904,0),4)</f>
        <v>0</v>
      </c>
      <c r="G5116" s="23">
        <v>12</v>
      </c>
      <c r="H5116" s="24">
        <v>1382</v>
      </c>
    </row>
    <row r="5117" spans="2:8" x14ac:dyDescent="0.3">
      <c r="B5117" s="22">
        <v>1000839</v>
      </c>
      <c r="C5117" s="23" t="s">
        <v>3697</v>
      </c>
      <c r="D5117" s="23" t="str">
        <f>VLOOKUP(B5117,'5b'!$B$4:$E$904,2,FALSE)</f>
        <v>M</v>
      </c>
      <c r="E5117" s="23" t="str">
        <f>INDEX(Table,MATCH('Classwork 5'!B5117,'5b'!$B$4:$B$904,0),3)</f>
        <v>26-35</v>
      </c>
      <c r="F5117" s="23">
        <f>INDEX(Table,MATCH('Classwork 5'!B5117,'5b'!$B$4:$B$904,0),4)</f>
        <v>0</v>
      </c>
      <c r="G5117" s="23">
        <v>16</v>
      </c>
      <c r="H5117" s="24">
        <v>16421</v>
      </c>
    </row>
    <row r="5118" spans="2:8" x14ac:dyDescent="0.3">
      <c r="B5118" s="22">
        <v>1000839</v>
      </c>
      <c r="C5118" s="23" t="s">
        <v>2993</v>
      </c>
      <c r="D5118" s="23" t="str">
        <f>VLOOKUP(B5118,'5b'!$B$4:$E$904,2,FALSE)</f>
        <v>M</v>
      </c>
      <c r="E5118" s="23" t="str">
        <f>INDEX(Table,MATCH('Classwork 5'!B5118,'5b'!$B$4:$B$904,0),3)</f>
        <v>26-35</v>
      </c>
      <c r="F5118" s="23">
        <f>INDEX(Table,MATCH('Classwork 5'!B5118,'5b'!$B$4:$B$904,0),4)</f>
        <v>0</v>
      </c>
      <c r="G5118" s="23">
        <v>1</v>
      </c>
      <c r="H5118" s="24">
        <v>15703</v>
      </c>
    </row>
    <row r="5119" spans="2:8" x14ac:dyDescent="0.3">
      <c r="B5119" s="22">
        <v>1000839</v>
      </c>
      <c r="C5119" s="23" t="s">
        <v>3429</v>
      </c>
      <c r="D5119" s="23" t="str">
        <f>VLOOKUP(B5119,'5b'!$B$4:$E$904,2,FALSE)</f>
        <v>M</v>
      </c>
      <c r="E5119" s="23" t="str">
        <f>INDEX(Table,MATCH('Classwork 5'!B5119,'5b'!$B$4:$B$904,0),3)</f>
        <v>26-35</v>
      </c>
      <c r="F5119" s="23">
        <f>INDEX(Table,MATCH('Classwork 5'!B5119,'5b'!$B$4:$B$904,0),4)</f>
        <v>0</v>
      </c>
      <c r="G5119" s="23">
        <v>13</v>
      </c>
      <c r="H5119" s="24">
        <v>774</v>
      </c>
    </row>
    <row r="5120" spans="2:8" x14ac:dyDescent="0.3">
      <c r="B5120" s="22">
        <v>1000839</v>
      </c>
      <c r="C5120" s="23" t="s">
        <v>2221</v>
      </c>
      <c r="D5120" s="23" t="str">
        <f>VLOOKUP(B5120,'5b'!$B$4:$E$904,2,FALSE)</f>
        <v>M</v>
      </c>
      <c r="E5120" s="23" t="str">
        <f>INDEX(Table,MATCH('Classwork 5'!B5120,'5b'!$B$4:$B$904,0),3)</f>
        <v>26-35</v>
      </c>
      <c r="F5120" s="23">
        <f>INDEX(Table,MATCH('Classwork 5'!B5120,'5b'!$B$4:$B$904,0),4)</f>
        <v>0</v>
      </c>
      <c r="G5120" s="23">
        <v>6</v>
      </c>
      <c r="H5120" s="24">
        <v>16333</v>
      </c>
    </row>
    <row r="5121" spans="2:8" x14ac:dyDescent="0.3">
      <c r="B5121" s="22">
        <v>1000839</v>
      </c>
      <c r="C5121" s="23" t="s">
        <v>3065</v>
      </c>
      <c r="D5121" s="23" t="str">
        <f>VLOOKUP(B5121,'5b'!$B$4:$E$904,2,FALSE)</f>
        <v>M</v>
      </c>
      <c r="E5121" s="23" t="str">
        <f>INDEX(Table,MATCH('Classwork 5'!B5121,'5b'!$B$4:$B$904,0),3)</f>
        <v>26-35</v>
      </c>
      <c r="F5121" s="23">
        <f>INDEX(Table,MATCH('Classwork 5'!B5121,'5b'!$B$4:$B$904,0),4)</f>
        <v>0</v>
      </c>
      <c r="G5121" s="23">
        <v>8</v>
      </c>
      <c r="H5121" s="24">
        <v>7918</v>
      </c>
    </row>
    <row r="5122" spans="2:8" x14ac:dyDescent="0.3">
      <c r="B5122" s="22">
        <v>1000839</v>
      </c>
      <c r="C5122" s="23" t="s">
        <v>3698</v>
      </c>
      <c r="D5122" s="23" t="str">
        <f>VLOOKUP(B5122,'5b'!$B$4:$E$904,2,FALSE)</f>
        <v>M</v>
      </c>
      <c r="E5122" s="23" t="str">
        <f>INDEX(Table,MATCH('Classwork 5'!B5122,'5b'!$B$4:$B$904,0),3)</f>
        <v>26-35</v>
      </c>
      <c r="F5122" s="23">
        <f>INDEX(Table,MATCH('Classwork 5'!B5122,'5b'!$B$4:$B$904,0),4)</f>
        <v>0</v>
      </c>
      <c r="G5122" s="23">
        <v>8</v>
      </c>
      <c r="H5122" s="24">
        <v>4193</v>
      </c>
    </row>
    <row r="5123" spans="2:8" x14ac:dyDescent="0.3">
      <c r="B5123" s="22">
        <v>1000839</v>
      </c>
      <c r="C5123" s="23" t="s">
        <v>3259</v>
      </c>
      <c r="D5123" s="23" t="str">
        <f>VLOOKUP(B5123,'5b'!$B$4:$E$904,2,FALSE)</f>
        <v>M</v>
      </c>
      <c r="E5123" s="23" t="str">
        <f>INDEX(Table,MATCH('Classwork 5'!B5123,'5b'!$B$4:$B$904,0),3)</f>
        <v>26-35</v>
      </c>
      <c r="F5123" s="23">
        <f>INDEX(Table,MATCH('Classwork 5'!B5123,'5b'!$B$4:$B$904,0),4)</f>
        <v>0</v>
      </c>
      <c r="G5123" s="23">
        <v>8</v>
      </c>
      <c r="H5123" s="24">
        <v>7989</v>
      </c>
    </row>
    <row r="5124" spans="2:8" x14ac:dyDescent="0.3">
      <c r="B5124" s="22">
        <v>1000839</v>
      </c>
      <c r="C5124" s="23" t="s">
        <v>2867</v>
      </c>
      <c r="D5124" s="23" t="str">
        <f>VLOOKUP(B5124,'5b'!$B$4:$E$904,2,FALSE)</f>
        <v>M</v>
      </c>
      <c r="E5124" s="23" t="str">
        <f>INDEX(Table,MATCH('Classwork 5'!B5124,'5b'!$B$4:$B$904,0),3)</f>
        <v>26-35</v>
      </c>
      <c r="F5124" s="23">
        <f>INDEX(Table,MATCH('Classwork 5'!B5124,'5b'!$B$4:$B$904,0),4)</f>
        <v>0</v>
      </c>
      <c r="G5124" s="23">
        <v>8</v>
      </c>
      <c r="H5124" s="24">
        <v>7970</v>
      </c>
    </row>
    <row r="5125" spans="2:8" x14ac:dyDescent="0.3">
      <c r="B5125" s="22">
        <v>1000839</v>
      </c>
      <c r="C5125" s="23" t="s">
        <v>3699</v>
      </c>
      <c r="D5125" s="23" t="str">
        <f>VLOOKUP(B5125,'5b'!$B$4:$E$904,2,FALSE)</f>
        <v>M</v>
      </c>
      <c r="E5125" s="23" t="str">
        <f>INDEX(Table,MATCH('Classwork 5'!B5125,'5b'!$B$4:$B$904,0),3)</f>
        <v>26-35</v>
      </c>
      <c r="F5125" s="23">
        <f>INDEX(Table,MATCH('Classwork 5'!B5125,'5b'!$B$4:$B$904,0),4)</f>
        <v>0</v>
      </c>
      <c r="G5125" s="23">
        <v>8</v>
      </c>
      <c r="H5125" s="24">
        <v>8051</v>
      </c>
    </row>
    <row r="5126" spans="2:8" x14ac:dyDescent="0.3">
      <c r="B5126" s="22">
        <v>1000839</v>
      </c>
      <c r="C5126" s="23" t="s">
        <v>3700</v>
      </c>
      <c r="D5126" s="23" t="str">
        <f>VLOOKUP(B5126,'5b'!$B$4:$E$904,2,FALSE)</f>
        <v>M</v>
      </c>
      <c r="E5126" s="23" t="str">
        <f>INDEX(Table,MATCH('Classwork 5'!B5126,'5b'!$B$4:$B$904,0),3)</f>
        <v>26-35</v>
      </c>
      <c r="F5126" s="23">
        <f>INDEX(Table,MATCH('Classwork 5'!B5126,'5b'!$B$4:$B$904,0),4)</f>
        <v>0</v>
      </c>
      <c r="G5126" s="23">
        <v>8</v>
      </c>
      <c r="H5126" s="24">
        <v>7947</v>
      </c>
    </row>
    <row r="5127" spans="2:8" x14ac:dyDescent="0.3">
      <c r="B5127" s="22">
        <v>1000839</v>
      </c>
      <c r="C5127" s="23" t="s">
        <v>2411</v>
      </c>
      <c r="D5127" s="23" t="str">
        <f>VLOOKUP(B5127,'5b'!$B$4:$E$904,2,FALSE)</f>
        <v>M</v>
      </c>
      <c r="E5127" s="23" t="str">
        <f>INDEX(Table,MATCH('Classwork 5'!B5127,'5b'!$B$4:$B$904,0),3)</f>
        <v>26-35</v>
      </c>
      <c r="F5127" s="23">
        <f>INDEX(Table,MATCH('Classwork 5'!B5127,'5b'!$B$4:$B$904,0),4)</f>
        <v>0</v>
      </c>
      <c r="G5127" s="23">
        <v>1</v>
      </c>
      <c r="H5127" s="24">
        <v>15247</v>
      </c>
    </row>
    <row r="5128" spans="2:8" x14ac:dyDescent="0.3">
      <c r="B5128" s="22">
        <v>1000839</v>
      </c>
      <c r="C5128" s="23" t="s">
        <v>2614</v>
      </c>
      <c r="D5128" s="23" t="str">
        <f>VLOOKUP(B5128,'5b'!$B$4:$E$904,2,FALSE)</f>
        <v>M</v>
      </c>
      <c r="E5128" s="23" t="str">
        <f>INDEX(Table,MATCH('Classwork 5'!B5128,'5b'!$B$4:$B$904,0),3)</f>
        <v>26-35</v>
      </c>
      <c r="F5128" s="23">
        <f>INDEX(Table,MATCH('Classwork 5'!B5128,'5b'!$B$4:$B$904,0),4)</f>
        <v>0</v>
      </c>
      <c r="G5128" s="23">
        <v>5</v>
      </c>
      <c r="H5128" s="24">
        <v>8800</v>
      </c>
    </row>
    <row r="5129" spans="2:8" x14ac:dyDescent="0.3">
      <c r="B5129" s="22">
        <v>1000839</v>
      </c>
      <c r="C5129" s="23" t="s">
        <v>3701</v>
      </c>
      <c r="D5129" s="23" t="str">
        <f>VLOOKUP(B5129,'5b'!$B$4:$E$904,2,FALSE)</f>
        <v>M</v>
      </c>
      <c r="E5129" s="23" t="str">
        <f>INDEX(Table,MATCH('Classwork 5'!B5129,'5b'!$B$4:$B$904,0),3)</f>
        <v>26-35</v>
      </c>
      <c r="F5129" s="23">
        <f>INDEX(Table,MATCH('Classwork 5'!B5129,'5b'!$B$4:$B$904,0),4)</f>
        <v>0</v>
      </c>
      <c r="G5129" s="23">
        <v>7</v>
      </c>
      <c r="H5129" s="24">
        <v>21064</v>
      </c>
    </row>
    <row r="5130" spans="2:8" x14ac:dyDescent="0.3">
      <c r="B5130" s="22">
        <v>1000839</v>
      </c>
      <c r="C5130" s="23" t="s">
        <v>3702</v>
      </c>
      <c r="D5130" s="23" t="str">
        <f>VLOOKUP(B5130,'5b'!$B$4:$E$904,2,FALSE)</f>
        <v>M</v>
      </c>
      <c r="E5130" s="23" t="str">
        <f>INDEX(Table,MATCH('Classwork 5'!B5130,'5b'!$B$4:$B$904,0),3)</f>
        <v>26-35</v>
      </c>
      <c r="F5130" s="23">
        <f>INDEX(Table,MATCH('Classwork 5'!B5130,'5b'!$B$4:$B$904,0),4)</f>
        <v>0</v>
      </c>
      <c r="G5130" s="23">
        <v>2</v>
      </c>
      <c r="H5130" s="24">
        <v>6636</v>
      </c>
    </row>
    <row r="5131" spans="2:8" x14ac:dyDescent="0.3">
      <c r="B5131" s="22">
        <v>1000839</v>
      </c>
      <c r="C5131" s="23" t="s">
        <v>3703</v>
      </c>
      <c r="D5131" s="23" t="str">
        <f>VLOOKUP(B5131,'5b'!$B$4:$E$904,2,FALSE)</f>
        <v>M</v>
      </c>
      <c r="E5131" s="23" t="str">
        <f>INDEX(Table,MATCH('Classwork 5'!B5131,'5b'!$B$4:$B$904,0),3)</f>
        <v>26-35</v>
      </c>
      <c r="F5131" s="23">
        <f>INDEX(Table,MATCH('Classwork 5'!B5131,'5b'!$B$4:$B$904,0),4)</f>
        <v>0</v>
      </c>
      <c r="G5131" s="23">
        <v>7</v>
      </c>
      <c r="H5131" s="24">
        <v>8313</v>
      </c>
    </row>
    <row r="5132" spans="2:8" x14ac:dyDescent="0.3">
      <c r="B5132" s="22">
        <v>1000840</v>
      </c>
      <c r="C5132" s="23" t="s">
        <v>3645</v>
      </c>
      <c r="D5132" s="23" t="str">
        <f>VLOOKUP(B5132,'5b'!$B$4:$E$904,2,FALSE)</f>
        <v>F</v>
      </c>
      <c r="E5132" s="23" t="str">
        <f>INDEX(Table,MATCH('Classwork 5'!B5132,'5b'!$B$4:$B$904,0),3)</f>
        <v>26-35</v>
      </c>
      <c r="F5132" s="23">
        <f>INDEX(Table,MATCH('Classwork 5'!B5132,'5b'!$B$4:$B$904,0),4)</f>
        <v>3</v>
      </c>
      <c r="G5132" s="23">
        <v>8</v>
      </c>
      <c r="H5132" s="24">
        <v>9872</v>
      </c>
    </row>
    <row r="5133" spans="2:8" x14ac:dyDescent="0.3">
      <c r="B5133" s="22">
        <v>1000840</v>
      </c>
      <c r="C5133" s="23" t="s">
        <v>3704</v>
      </c>
      <c r="D5133" s="23" t="str">
        <f>VLOOKUP(B5133,'5b'!$B$4:$E$904,2,FALSE)</f>
        <v>F</v>
      </c>
      <c r="E5133" s="23" t="str">
        <f>INDEX(Table,MATCH('Classwork 5'!B5133,'5b'!$B$4:$B$904,0),3)</f>
        <v>26-35</v>
      </c>
      <c r="F5133" s="23">
        <f>INDEX(Table,MATCH('Classwork 5'!B5133,'5b'!$B$4:$B$904,0),4)</f>
        <v>3</v>
      </c>
      <c r="G5133" s="23">
        <v>5</v>
      </c>
      <c r="H5133" s="24">
        <v>5362</v>
      </c>
    </row>
    <row r="5134" spans="2:8" x14ac:dyDescent="0.3">
      <c r="B5134" s="22">
        <v>1000840</v>
      </c>
      <c r="C5134" s="23" t="s">
        <v>2169</v>
      </c>
      <c r="D5134" s="23" t="str">
        <f>VLOOKUP(B5134,'5b'!$B$4:$E$904,2,FALSE)</f>
        <v>F</v>
      </c>
      <c r="E5134" s="23" t="str">
        <f>INDEX(Table,MATCH('Classwork 5'!B5134,'5b'!$B$4:$B$904,0),3)</f>
        <v>26-35</v>
      </c>
      <c r="F5134" s="23">
        <f>INDEX(Table,MATCH('Classwork 5'!B5134,'5b'!$B$4:$B$904,0),4)</f>
        <v>3</v>
      </c>
      <c r="G5134" s="23">
        <v>5</v>
      </c>
      <c r="H5134" s="24">
        <v>7115</v>
      </c>
    </row>
    <row r="5135" spans="2:8" x14ac:dyDescent="0.3">
      <c r="B5135" s="22">
        <v>1000840</v>
      </c>
      <c r="C5135" s="23" t="s">
        <v>2515</v>
      </c>
      <c r="D5135" s="23" t="str">
        <f>VLOOKUP(B5135,'5b'!$B$4:$E$904,2,FALSE)</f>
        <v>F</v>
      </c>
      <c r="E5135" s="23" t="str">
        <f>INDEX(Table,MATCH('Classwork 5'!B5135,'5b'!$B$4:$B$904,0),3)</f>
        <v>26-35</v>
      </c>
      <c r="F5135" s="23">
        <f>INDEX(Table,MATCH('Classwork 5'!B5135,'5b'!$B$4:$B$904,0),4)</f>
        <v>3</v>
      </c>
      <c r="G5135" s="23">
        <v>6</v>
      </c>
      <c r="H5135" s="24">
        <v>20625</v>
      </c>
    </row>
    <row r="5136" spans="2:8" x14ac:dyDescent="0.3">
      <c r="B5136" s="22">
        <v>1000840</v>
      </c>
      <c r="C5136" s="23" t="s">
        <v>3117</v>
      </c>
      <c r="D5136" s="23" t="str">
        <f>VLOOKUP(B5136,'5b'!$B$4:$E$904,2,FALSE)</f>
        <v>F</v>
      </c>
      <c r="E5136" s="23" t="str">
        <f>INDEX(Table,MATCH('Classwork 5'!B5136,'5b'!$B$4:$B$904,0),3)</f>
        <v>26-35</v>
      </c>
      <c r="F5136" s="23">
        <f>INDEX(Table,MATCH('Classwork 5'!B5136,'5b'!$B$4:$B$904,0),4)</f>
        <v>3</v>
      </c>
      <c r="G5136" s="23">
        <v>5</v>
      </c>
      <c r="H5136" s="24">
        <v>3643</v>
      </c>
    </row>
    <row r="5137" spans="2:8" x14ac:dyDescent="0.3">
      <c r="B5137" s="22">
        <v>1000840</v>
      </c>
      <c r="C5137" s="23" t="s">
        <v>2824</v>
      </c>
      <c r="D5137" s="23" t="str">
        <f>VLOOKUP(B5137,'5b'!$B$4:$E$904,2,FALSE)</f>
        <v>F</v>
      </c>
      <c r="E5137" s="23" t="str">
        <f>INDEX(Table,MATCH('Classwork 5'!B5137,'5b'!$B$4:$B$904,0),3)</f>
        <v>26-35</v>
      </c>
      <c r="F5137" s="23">
        <f>INDEX(Table,MATCH('Classwork 5'!B5137,'5b'!$B$4:$B$904,0),4)</f>
        <v>3</v>
      </c>
      <c r="G5137" s="23">
        <v>8</v>
      </c>
      <c r="H5137" s="24">
        <v>10042</v>
      </c>
    </row>
    <row r="5138" spans="2:8" x14ac:dyDescent="0.3">
      <c r="B5138" s="22">
        <v>1000840</v>
      </c>
      <c r="C5138" s="23" t="s">
        <v>3051</v>
      </c>
      <c r="D5138" s="23" t="str">
        <f>VLOOKUP(B5138,'5b'!$B$4:$E$904,2,FALSE)</f>
        <v>F</v>
      </c>
      <c r="E5138" s="23" t="str">
        <f>INDEX(Table,MATCH('Classwork 5'!B5138,'5b'!$B$4:$B$904,0),3)</f>
        <v>26-35</v>
      </c>
      <c r="F5138" s="23">
        <f>INDEX(Table,MATCH('Classwork 5'!B5138,'5b'!$B$4:$B$904,0),4)</f>
        <v>3</v>
      </c>
      <c r="G5138" s="23">
        <v>8</v>
      </c>
      <c r="H5138" s="24">
        <v>3919</v>
      </c>
    </row>
    <row r="5139" spans="2:8" x14ac:dyDescent="0.3">
      <c r="B5139" s="22">
        <v>1000842</v>
      </c>
      <c r="C5139" s="23" t="s">
        <v>2618</v>
      </c>
      <c r="D5139" s="23" t="str">
        <f>VLOOKUP(B5139,'5b'!$B$4:$E$904,2,FALSE)</f>
        <v>F</v>
      </c>
      <c r="E5139" s="23" t="str">
        <f>INDEX(Table,MATCH('Classwork 5'!B5139,'5b'!$B$4:$B$904,0),3)</f>
        <v>18-25</v>
      </c>
      <c r="F5139" s="23">
        <f>INDEX(Table,MATCH('Classwork 5'!B5139,'5b'!$B$4:$B$904,0),4)</f>
        <v>0</v>
      </c>
      <c r="G5139" s="23">
        <v>8</v>
      </c>
      <c r="H5139" s="24">
        <v>10067</v>
      </c>
    </row>
    <row r="5140" spans="2:8" x14ac:dyDescent="0.3">
      <c r="B5140" s="22">
        <v>1000843</v>
      </c>
      <c r="C5140" s="23" t="s">
        <v>3705</v>
      </c>
      <c r="D5140" s="23" t="str">
        <f>VLOOKUP(B5140,'5b'!$B$4:$E$904,2,FALSE)</f>
        <v>M</v>
      </c>
      <c r="E5140" s="23" t="str">
        <f>INDEX(Table,MATCH('Classwork 5'!B5140,'5b'!$B$4:$B$904,0),3)</f>
        <v>26-35</v>
      </c>
      <c r="F5140" s="23">
        <f>INDEX(Table,MATCH('Classwork 5'!B5140,'5b'!$B$4:$B$904,0),4)</f>
        <v>7</v>
      </c>
      <c r="G5140" s="23">
        <v>5</v>
      </c>
      <c r="H5140" s="24">
        <v>3528</v>
      </c>
    </row>
    <row r="5141" spans="2:8" x14ac:dyDescent="0.3">
      <c r="B5141" s="22">
        <v>1000843</v>
      </c>
      <c r="C5141" s="23" t="s">
        <v>2343</v>
      </c>
      <c r="D5141" s="23" t="str">
        <f>VLOOKUP(B5141,'5b'!$B$4:$E$904,2,FALSE)</f>
        <v>M</v>
      </c>
      <c r="E5141" s="23" t="str">
        <f>INDEX(Table,MATCH('Classwork 5'!B5141,'5b'!$B$4:$B$904,0),3)</f>
        <v>26-35</v>
      </c>
      <c r="F5141" s="23">
        <f>INDEX(Table,MATCH('Classwork 5'!B5141,'5b'!$B$4:$B$904,0),4)</f>
        <v>7</v>
      </c>
      <c r="G5141" s="23">
        <v>5</v>
      </c>
      <c r="H5141" s="24">
        <v>7146</v>
      </c>
    </row>
    <row r="5142" spans="2:8" x14ac:dyDescent="0.3">
      <c r="B5142" s="22">
        <v>1000843</v>
      </c>
      <c r="C5142" s="23" t="s">
        <v>3706</v>
      </c>
      <c r="D5142" s="23" t="str">
        <f>VLOOKUP(B5142,'5b'!$B$4:$E$904,2,FALSE)</f>
        <v>M</v>
      </c>
      <c r="E5142" s="23" t="str">
        <f>INDEX(Table,MATCH('Classwork 5'!B5142,'5b'!$B$4:$B$904,0),3)</f>
        <v>26-35</v>
      </c>
      <c r="F5142" s="23">
        <f>INDEX(Table,MATCH('Classwork 5'!B5142,'5b'!$B$4:$B$904,0),4)</f>
        <v>7</v>
      </c>
      <c r="G5142" s="23">
        <v>5</v>
      </c>
      <c r="H5142" s="24">
        <v>3541</v>
      </c>
    </row>
    <row r="5143" spans="2:8" x14ac:dyDescent="0.3">
      <c r="B5143" s="22">
        <v>1000843</v>
      </c>
      <c r="C5143" s="23" t="s">
        <v>2789</v>
      </c>
      <c r="D5143" s="23" t="str">
        <f>VLOOKUP(B5143,'5b'!$B$4:$E$904,2,FALSE)</f>
        <v>M</v>
      </c>
      <c r="E5143" s="23" t="str">
        <f>INDEX(Table,MATCH('Classwork 5'!B5143,'5b'!$B$4:$B$904,0),3)</f>
        <v>26-35</v>
      </c>
      <c r="F5143" s="23">
        <f>INDEX(Table,MATCH('Classwork 5'!B5143,'5b'!$B$4:$B$904,0),4)</f>
        <v>7</v>
      </c>
      <c r="G5143" s="23">
        <v>5</v>
      </c>
      <c r="H5143" s="24">
        <v>7018</v>
      </c>
    </row>
    <row r="5144" spans="2:8" x14ac:dyDescent="0.3">
      <c r="B5144" s="22">
        <v>1000843</v>
      </c>
      <c r="C5144" s="23" t="s">
        <v>2357</v>
      </c>
      <c r="D5144" s="23" t="str">
        <f>VLOOKUP(B5144,'5b'!$B$4:$E$904,2,FALSE)</f>
        <v>M</v>
      </c>
      <c r="E5144" s="23" t="str">
        <f>INDEX(Table,MATCH('Classwork 5'!B5144,'5b'!$B$4:$B$904,0),3)</f>
        <v>26-35</v>
      </c>
      <c r="F5144" s="23">
        <f>INDEX(Table,MATCH('Classwork 5'!B5144,'5b'!$B$4:$B$904,0),4)</f>
        <v>7</v>
      </c>
      <c r="G5144" s="23">
        <v>5</v>
      </c>
      <c r="H5144" s="24">
        <v>7193</v>
      </c>
    </row>
    <row r="5145" spans="2:8" x14ac:dyDescent="0.3">
      <c r="B5145" s="22">
        <v>1000843</v>
      </c>
      <c r="C5145" s="23" t="s">
        <v>3201</v>
      </c>
      <c r="D5145" s="23" t="str">
        <f>VLOOKUP(B5145,'5b'!$B$4:$E$904,2,FALSE)</f>
        <v>M</v>
      </c>
      <c r="E5145" s="23" t="str">
        <f>INDEX(Table,MATCH('Classwork 5'!B5145,'5b'!$B$4:$B$904,0),3)</f>
        <v>26-35</v>
      </c>
      <c r="F5145" s="23">
        <f>INDEX(Table,MATCH('Classwork 5'!B5145,'5b'!$B$4:$B$904,0),4)</f>
        <v>7</v>
      </c>
      <c r="G5145" s="23">
        <v>8</v>
      </c>
      <c r="H5145" s="24">
        <v>7967</v>
      </c>
    </row>
    <row r="5146" spans="2:8" x14ac:dyDescent="0.3">
      <c r="B5146" s="22">
        <v>1000844</v>
      </c>
      <c r="C5146" s="23" t="s">
        <v>3250</v>
      </c>
      <c r="D5146" s="23" t="str">
        <f>VLOOKUP(B5146,'5b'!$B$4:$E$904,2,FALSE)</f>
        <v>M</v>
      </c>
      <c r="E5146" s="23" t="str">
        <f>INDEX(Table,MATCH('Classwork 5'!B5146,'5b'!$B$4:$B$904,0),3)</f>
        <v>26-35</v>
      </c>
      <c r="F5146" s="23">
        <f>INDEX(Table,MATCH('Classwork 5'!B5146,'5b'!$B$4:$B$904,0),4)</f>
        <v>0</v>
      </c>
      <c r="G5146" s="23">
        <v>7</v>
      </c>
      <c r="H5146" s="24">
        <v>12245</v>
      </c>
    </row>
    <row r="5147" spans="2:8" x14ac:dyDescent="0.3">
      <c r="B5147" s="22">
        <v>1000844</v>
      </c>
      <c r="C5147" s="23" t="s">
        <v>2156</v>
      </c>
      <c r="D5147" s="23" t="str">
        <f>VLOOKUP(B5147,'5b'!$B$4:$E$904,2,FALSE)</f>
        <v>M</v>
      </c>
      <c r="E5147" s="23" t="str">
        <f>INDEX(Table,MATCH('Classwork 5'!B5147,'5b'!$B$4:$B$904,0),3)</f>
        <v>26-35</v>
      </c>
      <c r="F5147" s="23">
        <f>INDEX(Table,MATCH('Classwork 5'!B5147,'5b'!$B$4:$B$904,0),4)</f>
        <v>0</v>
      </c>
      <c r="G5147" s="23">
        <v>16</v>
      </c>
      <c r="H5147" s="24">
        <v>16394</v>
      </c>
    </row>
    <row r="5148" spans="2:8" x14ac:dyDescent="0.3">
      <c r="B5148" s="22">
        <v>1000844</v>
      </c>
      <c r="C5148" s="23" t="s">
        <v>2049</v>
      </c>
      <c r="D5148" s="23" t="str">
        <f>VLOOKUP(B5148,'5b'!$B$4:$E$904,2,FALSE)</f>
        <v>M</v>
      </c>
      <c r="E5148" s="23" t="str">
        <f>INDEX(Table,MATCH('Classwork 5'!B5148,'5b'!$B$4:$B$904,0),3)</f>
        <v>26-35</v>
      </c>
      <c r="F5148" s="23">
        <f>INDEX(Table,MATCH('Classwork 5'!B5148,'5b'!$B$4:$B$904,0),4)</f>
        <v>0</v>
      </c>
      <c r="G5148" s="23">
        <v>11</v>
      </c>
      <c r="H5148" s="24">
        <v>1631</v>
      </c>
    </row>
    <row r="5149" spans="2:8" x14ac:dyDescent="0.3">
      <c r="B5149" s="22">
        <v>1000844</v>
      </c>
      <c r="C5149" s="23" t="s">
        <v>2300</v>
      </c>
      <c r="D5149" s="23" t="str">
        <f>VLOOKUP(B5149,'5b'!$B$4:$E$904,2,FALSE)</f>
        <v>M</v>
      </c>
      <c r="E5149" s="23" t="str">
        <f>INDEX(Table,MATCH('Classwork 5'!B5149,'5b'!$B$4:$B$904,0),3)</f>
        <v>26-35</v>
      </c>
      <c r="F5149" s="23">
        <f>INDEX(Table,MATCH('Classwork 5'!B5149,'5b'!$B$4:$B$904,0),4)</f>
        <v>0</v>
      </c>
      <c r="G5149" s="23">
        <v>1</v>
      </c>
      <c r="H5149" s="24">
        <v>8279</v>
      </c>
    </row>
    <row r="5150" spans="2:8" x14ac:dyDescent="0.3">
      <c r="B5150" s="22">
        <v>1000844</v>
      </c>
      <c r="C5150" s="23" t="s">
        <v>2304</v>
      </c>
      <c r="D5150" s="23" t="str">
        <f>VLOOKUP(B5150,'5b'!$B$4:$E$904,2,FALSE)</f>
        <v>M</v>
      </c>
      <c r="E5150" s="23" t="str">
        <f>INDEX(Table,MATCH('Classwork 5'!B5150,'5b'!$B$4:$B$904,0),3)</f>
        <v>26-35</v>
      </c>
      <c r="F5150" s="23">
        <f>INDEX(Table,MATCH('Classwork 5'!B5150,'5b'!$B$4:$B$904,0),4)</f>
        <v>0</v>
      </c>
      <c r="G5150" s="23">
        <v>2</v>
      </c>
      <c r="H5150" s="24">
        <v>6598</v>
      </c>
    </row>
    <row r="5151" spans="2:8" x14ac:dyDescent="0.3">
      <c r="B5151" s="22">
        <v>1000844</v>
      </c>
      <c r="C5151" s="23" t="s">
        <v>1978</v>
      </c>
      <c r="D5151" s="23" t="str">
        <f>VLOOKUP(B5151,'5b'!$B$4:$E$904,2,FALSE)</f>
        <v>M</v>
      </c>
      <c r="E5151" s="23" t="str">
        <f>INDEX(Table,MATCH('Classwork 5'!B5151,'5b'!$B$4:$B$904,0),3)</f>
        <v>26-35</v>
      </c>
      <c r="F5151" s="23">
        <f>INDEX(Table,MATCH('Classwork 5'!B5151,'5b'!$B$4:$B$904,0),4)</f>
        <v>0</v>
      </c>
      <c r="G5151" s="23">
        <v>2</v>
      </c>
      <c r="H5151" s="24">
        <v>6839</v>
      </c>
    </row>
    <row r="5152" spans="2:8" x14ac:dyDescent="0.3">
      <c r="B5152" s="22">
        <v>1000845</v>
      </c>
      <c r="C5152" s="23" t="s">
        <v>2994</v>
      </c>
      <c r="D5152" s="23" t="str">
        <f>VLOOKUP(B5152,'5b'!$B$4:$E$904,2,FALSE)</f>
        <v>F</v>
      </c>
      <c r="E5152" s="23" t="str">
        <f>INDEX(Table,MATCH('Classwork 5'!B5152,'5b'!$B$4:$B$904,0),3)</f>
        <v>18-25</v>
      </c>
      <c r="F5152" s="23">
        <f>INDEX(Table,MATCH('Classwork 5'!B5152,'5b'!$B$4:$B$904,0),4)</f>
        <v>0</v>
      </c>
      <c r="G5152" s="23">
        <v>8</v>
      </c>
      <c r="H5152" s="24">
        <v>7814</v>
      </c>
    </row>
    <row r="5153" spans="2:8" x14ac:dyDescent="0.3">
      <c r="B5153" s="22">
        <v>1000846</v>
      </c>
      <c r="C5153" s="23" t="s">
        <v>3207</v>
      </c>
      <c r="D5153" s="23" t="str">
        <f>VLOOKUP(B5153,'5b'!$B$4:$E$904,2,FALSE)</f>
        <v>M</v>
      </c>
      <c r="E5153" s="23" t="str">
        <f>INDEX(Table,MATCH('Classwork 5'!B5153,'5b'!$B$4:$B$904,0),3)</f>
        <v>26-35</v>
      </c>
      <c r="F5153" s="23">
        <f>INDEX(Table,MATCH('Classwork 5'!B5153,'5b'!$B$4:$B$904,0),4)</f>
        <v>5</v>
      </c>
      <c r="G5153" s="23">
        <v>5</v>
      </c>
      <c r="H5153" s="24">
        <v>8816</v>
      </c>
    </row>
    <row r="5154" spans="2:8" x14ac:dyDescent="0.3">
      <c r="B5154" s="22">
        <v>1000846</v>
      </c>
      <c r="C5154" s="23" t="s">
        <v>2912</v>
      </c>
      <c r="D5154" s="23" t="str">
        <f>VLOOKUP(B5154,'5b'!$B$4:$E$904,2,FALSE)</f>
        <v>M</v>
      </c>
      <c r="E5154" s="23" t="str">
        <f>INDEX(Table,MATCH('Classwork 5'!B5154,'5b'!$B$4:$B$904,0),3)</f>
        <v>26-35</v>
      </c>
      <c r="F5154" s="23">
        <f>INDEX(Table,MATCH('Classwork 5'!B5154,'5b'!$B$4:$B$904,0),4)</f>
        <v>5</v>
      </c>
      <c r="G5154" s="23">
        <v>11</v>
      </c>
      <c r="H5154" s="24">
        <v>5983</v>
      </c>
    </row>
    <row r="5155" spans="2:8" x14ac:dyDescent="0.3">
      <c r="B5155" s="22">
        <v>1000846</v>
      </c>
      <c r="C5155" s="23" t="s">
        <v>3595</v>
      </c>
      <c r="D5155" s="23" t="str">
        <f>VLOOKUP(B5155,'5b'!$B$4:$E$904,2,FALSE)</f>
        <v>M</v>
      </c>
      <c r="E5155" s="23" t="str">
        <f>INDEX(Table,MATCH('Classwork 5'!B5155,'5b'!$B$4:$B$904,0),3)</f>
        <v>26-35</v>
      </c>
      <c r="F5155" s="23">
        <f>INDEX(Table,MATCH('Classwork 5'!B5155,'5b'!$B$4:$B$904,0),4)</f>
        <v>5</v>
      </c>
      <c r="G5155" s="23">
        <v>1</v>
      </c>
      <c r="H5155" s="24">
        <v>11843</v>
      </c>
    </row>
    <row r="5156" spans="2:8" x14ac:dyDescent="0.3">
      <c r="B5156" s="22">
        <v>1000846</v>
      </c>
      <c r="C5156" s="23" t="s">
        <v>2410</v>
      </c>
      <c r="D5156" s="23" t="str">
        <f>VLOOKUP(B5156,'5b'!$B$4:$E$904,2,FALSE)</f>
        <v>M</v>
      </c>
      <c r="E5156" s="23" t="str">
        <f>INDEX(Table,MATCH('Classwork 5'!B5156,'5b'!$B$4:$B$904,0),3)</f>
        <v>26-35</v>
      </c>
      <c r="F5156" s="23">
        <f>INDEX(Table,MATCH('Classwork 5'!B5156,'5b'!$B$4:$B$904,0),4)</f>
        <v>5</v>
      </c>
      <c r="G5156" s="23">
        <v>2</v>
      </c>
      <c r="H5156" s="24">
        <v>6616</v>
      </c>
    </row>
    <row r="5157" spans="2:8" x14ac:dyDescent="0.3">
      <c r="B5157" s="22">
        <v>1000846</v>
      </c>
      <c r="C5157" s="23" t="s">
        <v>2307</v>
      </c>
      <c r="D5157" s="23" t="str">
        <f>VLOOKUP(B5157,'5b'!$B$4:$E$904,2,FALSE)</f>
        <v>M</v>
      </c>
      <c r="E5157" s="23" t="str">
        <f>INDEX(Table,MATCH('Classwork 5'!B5157,'5b'!$B$4:$B$904,0),3)</f>
        <v>26-35</v>
      </c>
      <c r="F5157" s="23">
        <f>INDEX(Table,MATCH('Classwork 5'!B5157,'5b'!$B$4:$B$904,0),4)</f>
        <v>5</v>
      </c>
      <c r="G5157" s="23">
        <v>2</v>
      </c>
      <c r="H5157" s="24">
        <v>12770</v>
      </c>
    </row>
    <row r="5158" spans="2:8" x14ac:dyDescent="0.3">
      <c r="B5158" s="22">
        <v>1000846</v>
      </c>
      <c r="C5158" s="23" t="s">
        <v>2758</v>
      </c>
      <c r="D5158" s="23" t="str">
        <f>VLOOKUP(B5158,'5b'!$B$4:$E$904,2,FALSE)</f>
        <v>M</v>
      </c>
      <c r="E5158" s="23" t="str">
        <f>INDEX(Table,MATCH('Classwork 5'!B5158,'5b'!$B$4:$B$904,0),3)</f>
        <v>26-35</v>
      </c>
      <c r="F5158" s="23">
        <f>INDEX(Table,MATCH('Classwork 5'!B5158,'5b'!$B$4:$B$904,0),4)</f>
        <v>5</v>
      </c>
      <c r="G5158" s="23">
        <v>2</v>
      </c>
      <c r="H5158" s="24">
        <v>13259</v>
      </c>
    </row>
    <row r="5159" spans="2:8" x14ac:dyDescent="0.3">
      <c r="B5159" s="22">
        <v>1000846</v>
      </c>
      <c r="C5159" s="23" t="s">
        <v>1944</v>
      </c>
      <c r="D5159" s="23" t="str">
        <f>VLOOKUP(B5159,'5b'!$B$4:$E$904,2,FALSE)</f>
        <v>M</v>
      </c>
      <c r="E5159" s="23" t="str">
        <f>INDEX(Table,MATCH('Classwork 5'!B5159,'5b'!$B$4:$B$904,0),3)</f>
        <v>26-35</v>
      </c>
      <c r="F5159" s="23">
        <f>INDEX(Table,MATCH('Classwork 5'!B5159,'5b'!$B$4:$B$904,0),4)</f>
        <v>5</v>
      </c>
      <c r="G5159" s="23">
        <v>8</v>
      </c>
      <c r="H5159" s="24">
        <v>7983</v>
      </c>
    </row>
    <row r="5160" spans="2:8" x14ac:dyDescent="0.3">
      <c r="B5160" s="22">
        <v>1000846</v>
      </c>
      <c r="C5160" s="23" t="s">
        <v>2308</v>
      </c>
      <c r="D5160" s="23" t="str">
        <f>VLOOKUP(B5160,'5b'!$B$4:$E$904,2,FALSE)</f>
        <v>M</v>
      </c>
      <c r="E5160" s="23" t="str">
        <f>INDEX(Table,MATCH('Classwork 5'!B5160,'5b'!$B$4:$B$904,0),3)</f>
        <v>26-35</v>
      </c>
      <c r="F5160" s="23">
        <f>INDEX(Table,MATCH('Classwork 5'!B5160,'5b'!$B$4:$B$904,0),4)</f>
        <v>5</v>
      </c>
      <c r="G5160" s="23">
        <v>4</v>
      </c>
      <c r="H5160" s="24">
        <v>3555</v>
      </c>
    </row>
    <row r="5161" spans="2:8" x14ac:dyDescent="0.3">
      <c r="B5161" s="22">
        <v>1000847</v>
      </c>
      <c r="C5161" s="23" t="s">
        <v>3294</v>
      </c>
      <c r="D5161" s="23" t="str">
        <f>VLOOKUP(B5161,'5b'!$B$4:$E$904,2,FALSE)</f>
        <v>F</v>
      </c>
      <c r="E5161" s="23" t="str">
        <f>INDEX(Table,MATCH('Classwork 5'!B5161,'5b'!$B$4:$B$904,0),3)</f>
        <v>26-35</v>
      </c>
      <c r="F5161" s="23">
        <f>INDEX(Table,MATCH('Classwork 5'!B5161,'5b'!$B$4:$B$904,0),4)</f>
        <v>7</v>
      </c>
      <c r="G5161" s="23">
        <v>5</v>
      </c>
      <c r="H5161" s="24">
        <v>2055</v>
      </c>
    </row>
    <row r="5162" spans="2:8" x14ac:dyDescent="0.3">
      <c r="B5162" s="22">
        <v>1000847</v>
      </c>
      <c r="C5162" s="23" t="s">
        <v>1963</v>
      </c>
      <c r="D5162" s="23" t="str">
        <f>VLOOKUP(B5162,'5b'!$B$4:$E$904,2,FALSE)</f>
        <v>F</v>
      </c>
      <c r="E5162" s="23" t="str">
        <f>INDEX(Table,MATCH('Classwork 5'!B5162,'5b'!$B$4:$B$904,0),3)</f>
        <v>26-35</v>
      </c>
      <c r="F5162" s="23">
        <f>INDEX(Table,MATCH('Classwork 5'!B5162,'5b'!$B$4:$B$904,0),4)</f>
        <v>7</v>
      </c>
      <c r="G5162" s="23">
        <v>5</v>
      </c>
      <c r="H5162" s="24">
        <v>5362</v>
      </c>
    </row>
    <row r="5163" spans="2:8" x14ac:dyDescent="0.3">
      <c r="B5163" s="22">
        <v>1000848</v>
      </c>
      <c r="C5163" s="23" t="s">
        <v>2029</v>
      </c>
      <c r="D5163" s="23" t="str">
        <f>VLOOKUP(B5163,'5b'!$B$4:$E$904,2,FALSE)</f>
        <v>M</v>
      </c>
      <c r="E5163" s="23" t="str">
        <f>INDEX(Table,MATCH('Classwork 5'!B5163,'5b'!$B$4:$B$904,0),3)</f>
        <v>26-35</v>
      </c>
      <c r="F5163" s="23">
        <f>INDEX(Table,MATCH('Classwork 5'!B5163,'5b'!$B$4:$B$904,0),4)</f>
        <v>15</v>
      </c>
      <c r="G5163" s="23">
        <v>5</v>
      </c>
      <c r="H5163" s="24">
        <v>5392</v>
      </c>
    </row>
    <row r="5164" spans="2:8" x14ac:dyDescent="0.3">
      <c r="B5164" s="22">
        <v>1000849</v>
      </c>
      <c r="C5164" s="23" t="s">
        <v>2016</v>
      </c>
      <c r="D5164" s="23" t="str">
        <f>VLOOKUP(B5164,'5b'!$B$4:$E$904,2,FALSE)</f>
        <v>M</v>
      </c>
      <c r="E5164" s="23" t="str">
        <f>INDEX(Table,MATCH('Classwork 5'!B5164,'5b'!$B$4:$B$904,0),3)</f>
        <v>26-35</v>
      </c>
      <c r="F5164" s="23">
        <f>INDEX(Table,MATCH('Classwork 5'!B5164,'5b'!$B$4:$B$904,0),4)</f>
        <v>3</v>
      </c>
      <c r="G5164" s="23">
        <v>5</v>
      </c>
      <c r="H5164" s="24">
        <v>5346</v>
      </c>
    </row>
    <row r="5165" spans="2:8" x14ac:dyDescent="0.3">
      <c r="B5165" s="22">
        <v>1000849</v>
      </c>
      <c r="C5165" s="23" t="s">
        <v>2272</v>
      </c>
      <c r="D5165" s="23" t="str">
        <f>VLOOKUP(B5165,'5b'!$B$4:$E$904,2,FALSE)</f>
        <v>M</v>
      </c>
      <c r="E5165" s="23" t="str">
        <f>INDEX(Table,MATCH('Classwork 5'!B5165,'5b'!$B$4:$B$904,0),3)</f>
        <v>26-35</v>
      </c>
      <c r="F5165" s="23">
        <f>INDEX(Table,MATCH('Classwork 5'!B5165,'5b'!$B$4:$B$904,0),4)</f>
        <v>3</v>
      </c>
      <c r="G5165" s="23">
        <v>5</v>
      </c>
      <c r="H5165" s="24">
        <v>6864</v>
      </c>
    </row>
    <row r="5166" spans="2:8" x14ac:dyDescent="0.3">
      <c r="B5166" s="22">
        <v>1000849</v>
      </c>
      <c r="C5166" s="23" t="s">
        <v>3169</v>
      </c>
      <c r="D5166" s="23" t="str">
        <f>VLOOKUP(B5166,'5b'!$B$4:$E$904,2,FALSE)</f>
        <v>M</v>
      </c>
      <c r="E5166" s="23" t="str">
        <f>INDEX(Table,MATCH('Classwork 5'!B5166,'5b'!$B$4:$B$904,0),3)</f>
        <v>26-35</v>
      </c>
      <c r="F5166" s="23">
        <f>INDEX(Table,MATCH('Classwork 5'!B5166,'5b'!$B$4:$B$904,0),4)</f>
        <v>3</v>
      </c>
      <c r="G5166" s="23">
        <v>5</v>
      </c>
      <c r="H5166" s="24">
        <v>8637</v>
      </c>
    </row>
    <row r="5167" spans="2:8" x14ac:dyDescent="0.3">
      <c r="B5167" s="22">
        <v>1000849</v>
      </c>
      <c r="C5167" s="23" t="s">
        <v>3652</v>
      </c>
      <c r="D5167" s="23" t="str">
        <f>VLOOKUP(B5167,'5b'!$B$4:$E$904,2,FALSE)</f>
        <v>M</v>
      </c>
      <c r="E5167" s="23" t="str">
        <f>INDEX(Table,MATCH('Classwork 5'!B5167,'5b'!$B$4:$B$904,0),3)</f>
        <v>26-35</v>
      </c>
      <c r="F5167" s="23">
        <f>INDEX(Table,MATCH('Classwork 5'!B5167,'5b'!$B$4:$B$904,0),4)</f>
        <v>3</v>
      </c>
      <c r="G5167" s="23">
        <v>5</v>
      </c>
      <c r="H5167" s="24">
        <v>5362</v>
      </c>
    </row>
    <row r="5168" spans="2:8" x14ac:dyDescent="0.3">
      <c r="B5168" s="22">
        <v>1000849</v>
      </c>
      <c r="C5168" s="23" t="s">
        <v>2758</v>
      </c>
      <c r="D5168" s="23" t="str">
        <f>VLOOKUP(B5168,'5b'!$B$4:$E$904,2,FALSE)</f>
        <v>M</v>
      </c>
      <c r="E5168" s="23" t="str">
        <f>INDEX(Table,MATCH('Classwork 5'!B5168,'5b'!$B$4:$B$904,0),3)</f>
        <v>26-35</v>
      </c>
      <c r="F5168" s="23">
        <f>INDEX(Table,MATCH('Classwork 5'!B5168,'5b'!$B$4:$B$904,0),4)</f>
        <v>3</v>
      </c>
      <c r="G5168" s="23">
        <v>2</v>
      </c>
      <c r="H5168" s="24">
        <v>6647</v>
      </c>
    </row>
    <row r="5169" spans="2:8" x14ac:dyDescent="0.3">
      <c r="B5169" s="22">
        <v>1000850</v>
      </c>
      <c r="C5169" s="23" t="s">
        <v>2207</v>
      </c>
      <c r="D5169" s="23" t="str">
        <f>VLOOKUP(B5169,'5b'!$B$4:$E$904,2,FALSE)</f>
        <v>M</v>
      </c>
      <c r="E5169" s="23" t="str">
        <f>INDEX(Table,MATCH('Classwork 5'!B5169,'5b'!$B$4:$B$904,0),3)</f>
        <v>36-45</v>
      </c>
      <c r="F5169" s="23">
        <f>INDEX(Table,MATCH('Classwork 5'!B5169,'5b'!$B$4:$B$904,0),4)</f>
        <v>0</v>
      </c>
      <c r="G5169" s="23">
        <v>15</v>
      </c>
      <c r="H5169" s="24">
        <v>12911</v>
      </c>
    </row>
    <row r="5170" spans="2:8" x14ac:dyDescent="0.3">
      <c r="B5170" s="22">
        <v>1000850</v>
      </c>
      <c r="C5170" s="23" t="s">
        <v>2364</v>
      </c>
      <c r="D5170" s="23" t="str">
        <f>VLOOKUP(B5170,'5b'!$B$4:$E$904,2,FALSE)</f>
        <v>M</v>
      </c>
      <c r="E5170" s="23" t="str">
        <f>INDEX(Table,MATCH('Classwork 5'!B5170,'5b'!$B$4:$B$904,0),3)</f>
        <v>36-45</v>
      </c>
      <c r="F5170" s="23">
        <f>INDEX(Table,MATCH('Classwork 5'!B5170,'5b'!$B$4:$B$904,0),4)</f>
        <v>0</v>
      </c>
      <c r="G5170" s="23">
        <v>2</v>
      </c>
      <c r="H5170" s="24">
        <v>12967</v>
      </c>
    </row>
    <row r="5171" spans="2:8" x14ac:dyDescent="0.3">
      <c r="B5171" s="22">
        <v>1000850</v>
      </c>
      <c r="C5171" s="23" t="s">
        <v>2244</v>
      </c>
      <c r="D5171" s="23" t="str">
        <f>VLOOKUP(B5171,'5b'!$B$4:$E$904,2,FALSE)</f>
        <v>M</v>
      </c>
      <c r="E5171" s="23" t="str">
        <f>INDEX(Table,MATCH('Classwork 5'!B5171,'5b'!$B$4:$B$904,0),3)</f>
        <v>36-45</v>
      </c>
      <c r="F5171" s="23">
        <f>INDEX(Table,MATCH('Classwork 5'!B5171,'5b'!$B$4:$B$904,0),4)</f>
        <v>0</v>
      </c>
      <c r="G5171" s="23">
        <v>10</v>
      </c>
      <c r="H5171" s="24">
        <v>18591</v>
      </c>
    </row>
    <row r="5172" spans="2:8" x14ac:dyDescent="0.3">
      <c r="B5172" s="22">
        <v>1000850</v>
      </c>
      <c r="C5172" s="23" t="s">
        <v>3675</v>
      </c>
      <c r="D5172" s="23" t="str">
        <f>VLOOKUP(B5172,'5b'!$B$4:$E$904,2,FALSE)</f>
        <v>M</v>
      </c>
      <c r="E5172" s="23" t="str">
        <f>INDEX(Table,MATCH('Classwork 5'!B5172,'5b'!$B$4:$B$904,0),3)</f>
        <v>36-45</v>
      </c>
      <c r="F5172" s="23">
        <f>INDEX(Table,MATCH('Classwork 5'!B5172,'5b'!$B$4:$B$904,0),4)</f>
        <v>0</v>
      </c>
      <c r="G5172" s="23">
        <v>5</v>
      </c>
      <c r="H5172" s="24">
        <v>8783</v>
      </c>
    </row>
    <row r="5173" spans="2:8" x14ac:dyDescent="0.3">
      <c r="B5173" s="22">
        <v>1000850</v>
      </c>
      <c r="C5173" s="23" t="s">
        <v>3707</v>
      </c>
      <c r="D5173" s="23" t="str">
        <f>VLOOKUP(B5173,'5b'!$B$4:$E$904,2,FALSE)</f>
        <v>M</v>
      </c>
      <c r="E5173" s="23" t="str">
        <f>INDEX(Table,MATCH('Classwork 5'!B5173,'5b'!$B$4:$B$904,0),3)</f>
        <v>36-45</v>
      </c>
      <c r="F5173" s="23">
        <f>INDEX(Table,MATCH('Classwork 5'!B5173,'5b'!$B$4:$B$904,0),4)</f>
        <v>0</v>
      </c>
      <c r="G5173" s="23">
        <v>8</v>
      </c>
      <c r="H5173" s="24">
        <v>2069</v>
      </c>
    </row>
    <row r="5174" spans="2:8" x14ac:dyDescent="0.3">
      <c r="B5174" s="22">
        <v>1000850</v>
      </c>
      <c r="C5174" s="23" t="s">
        <v>2887</v>
      </c>
      <c r="D5174" s="23" t="str">
        <f>VLOOKUP(B5174,'5b'!$B$4:$E$904,2,FALSE)</f>
        <v>M</v>
      </c>
      <c r="E5174" s="23" t="str">
        <f>INDEX(Table,MATCH('Classwork 5'!B5174,'5b'!$B$4:$B$904,0),3)</f>
        <v>36-45</v>
      </c>
      <c r="F5174" s="23">
        <f>INDEX(Table,MATCH('Classwork 5'!B5174,'5b'!$B$4:$B$904,0),4)</f>
        <v>0</v>
      </c>
      <c r="G5174" s="23">
        <v>8</v>
      </c>
      <c r="H5174" s="24">
        <v>7823</v>
      </c>
    </row>
    <row r="5175" spans="2:8" x14ac:dyDescent="0.3">
      <c r="B5175" s="22">
        <v>1000850</v>
      </c>
      <c r="C5175" s="23" t="s">
        <v>3191</v>
      </c>
      <c r="D5175" s="23" t="str">
        <f>VLOOKUP(B5175,'5b'!$B$4:$E$904,2,FALSE)</f>
        <v>M</v>
      </c>
      <c r="E5175" s="23" t="str">
        <f>INDEX(Table,MATCH('Classwork 5'!B5175,'5b'!$B$4:$B$904,0),3)</f>
        <v>36-45</v>
      </c>
      <c r="F5175" s="23">
        <f>INDEX(Table,MATCH('Classwork 5'!B5175,'5b'!$B$4:$B$904,0),4)</f>
        <v>0</v>
      </c>
      <c r="G5175" s="23">
        <v>5</v>
      </c>
      <c r="H5175" s="24">
        <v>6865</v>
      </c>
    </row>
    <row r="5176" spans="2:8" x14ac:dyDescent="0.3">
      <c r="B5176" s="22">
        <v>1000850</v>
      </c>
      <c r="C5176" s="23" t="s">
        <v>3708</v>
      </c>
      <c r="D5176" s="23" t="str">
        <f>VLOOKUP(B5176,'5b'!$B$4:$E$904,2,FALSE)</f>
        <v>M</v>
      </c>
      <c r="E5176" s="23" t="str">
        <f>INDEX(Table,MATCH('Classwork 5'!B5176,'5b'!$B$4:$B$904,0),3)</f>
        <v>36-45</v>
      </c>
      <c r="F5176" s="23">
        <f>INDEX(Table,MATCH('Classwork 5'!B5176,'5b'!$B$4:$B$904,0),4)</f>
        <v>0</v>
      </c>
      <c r="G5176" s="23">
        <v>8</v>
      </c>
      <c r="H5176" s="24">
        <v>7897</v>
      </c>
    </row>
    <row r="5177" spans="2:8" x14ac:dyDescent="0.3">
      <c r="B5177" s="22">
        <v>1000850</v>
      </c>
      <c r="C5177" s="23" t="s">
        <v>3613</v>
      </c>
      <c r="D5177" s="23" t="str">
        <f>VLOOKUP(B5177,'5b'!$B$4:$E$904,2,FALSE)</f>
        <v>M</v>
      </c>
      <c r="E5177" s="23" t="str">
        <f>INDEX(Table,MATCH('Classwork 5'!B5177,'5b'!$B$4:$B$904,0),3)</f>
        <v>36-45</v>
      </c>
      <c r="F5177" s="23">
        <f>INDEX(Table,MATCH('Classwork 5'!B5177,'5b'!$B$4:$B$904,0),4)</f>
        <v>0</v>
      </c>
      <c r="G5177" s="23">
        <v>5</v>
      </c>
      <c r="H5177" s="24">
        <v>5329</v>
      </c>
    </row>
    <row r="5178" spans="2:8" x14ac:dyDescent="0.3">
      <c r="B5178" s="22">
        <v>1000850</v>
      </c>
      <c r="C5178" s="23" t="s">
        <v>2210</v>
      </c>
      <c r="D5178" s="23" t="str">
        <f>VLOOKUP(B5178,'5b'!$B$4:$E$904,2,FALSE)</f>
        <v>M</v>
      </c>
      <c r="E5178" s="23" t="str">
        <f>INDEX(Table,MATCH('Classwork 5'!B5178,'5b'!$B$4:$B$904,0),3)</f>
        <v>36-45</v>
      </c>
      <c r="F5178" s="23">
        <f>INDEX(Table,MATCH('Classwork 5'!B5178,'5b'!$B$4:$B$904,0),4)</f>
        <v>0</v>
      </c>
      <c r="G5178" s="23">
        <v>18</v>
      </c>
      <c r="H5178" s="24">
        <v>2365</v>
      </c>
    </row>
    <row r="5179" spans="2:8" x14ac:dyDescent="0.3">
      <c r="B5179" s="22">
        <v>1000850</v>
      </c>
      <c r="C5179" s="23" t="s">
        <v>3709</v>
      </c>
      <c r="D5179" s="23" t="str">
        <f>VLOOKUP(B5179,'5b'!$B$4:$E$904,2,FALSE)</f>
        <v>M</v>
      </c>
      <c r="E5179" s="23" t="str">
        <f>INDEX(Table,MATCH('Classwork 5'!B5179,'5b'!$B$4:$B$904,0),3)</f>
        <v>36-45</v>
      </c>
      <c r="F5179" s="23">
        <f>INDEX(Table,MATCH('Classwork 5'!B5179,'5b'!$B$4:$B$904,0),4)</f>
        <v>0</v>
      </c>
      <c r="G5179" s="23">
        <v>6</v>
      </c>
      <c r="H5179" s="24">
        <v>16516</v>
      </c>
    </row>
    <row r="5180" spans="2:8" x14ac:dyDescent="0.3">
      <c r="B5180" s="22">
        <v>1000850</v>
      </c>
      <c r="C5180" s="23" t="s">
        <v>2555</v>
      </c>
      <c r="D5180" s="23" t="str">
        <f>VLOOKUP(B5180,'5b'!$B$4:$E$904,2,FALSE)</f>
        <v>M</v>
      </c>
      <c r="E5180" s="23" t="str">
        <f>INDEX(Table,MATCH('Classwork 5'!B5180,'5b'!$B$4:$B$904,0),3)</f>
        <v>36-45</v>
      </c>
      <c r="F5180" s="23">
        <f>INDEX(Table,MATCH('Classwork 5'!B5180,'5b'!$B$4:$B$904,0),4)</f>
        <v>0</v>
      </c>
      <c r="G5180" s="23">
        <v>8</v>
      </c>
      <c r="H5180" s="24">
        <v>6002</v>
      </c>
    </row>
    <row r="5181" spans="2:8" x14ac:dyDescent="0.3">
      <c r="B5181" s="22">
        <v>1000850</v>
      </c>
      <c r="C5181" s="23" t="s">
        <v>3499</v>
      </c>
      <c r="D5181" s="23" t="str">
        <f>VLOOKUP(B5181,'5b'!$B$4:$E$904,2,FALSE)</f>
        <v>M</v>
      </c>
      <c r="E5181" s="23" t="str">
        <f>INDEX(Table,MATCH('Classwork 5'!B5181,'5b'!$B$4:$B$904,0),3)</f>
        <v>36-45</v>
      </c>
      <c r="F5181" s="23">
        <f>INDEX(Table,MATCH('Classwork 5'!B5181,'5b'!$B$4:$B$904,0),4)</f>
        <v>0</v>
      </c>
      <c r="G5181" s="23">
        <v>5</v>
      </c>
      <c r="H5181" s="24">
        <v>6961</v>
      </c>
    </row>
    <row r="5182" spans="2:8" x14ac:dyDescent="0.3">
      <c r="B5182" s="22">
        <v>1000850</v>
      </c>
      <c r="C5182" s="23" t="s">
        <v>3710</v>
      </c>
      <c r="D5182" s="23" t="str">
        <f>VLOOKUP(B5182,'5b'!$B$4:$E$904,2,FALSE)</f>
        <v>M</v>
      </c>
      <c r="E5182" s="23" t="str">
        <f>INDEX(Table,MATCH('Classwork 5'!B5182,'5b'!$B$4:$B$904,0),3)</f>
        <v>36-45</v>
      </c>
      <c r="F5182" s="23">
        <f>INDEX(Table,MATCH('Classwork 5'!B5182,'5b'!$B$4:$B$904,0),4)</f>
        <v>0</v>
      </c>
      <c r="G5182" s="23">
        <v>6</v>
      </c>
      <c r="H5182" s="24">
        <v>12276</v>
      </c>
    </row>
    <row r="5183" spans="2:8" x14ac:dyDescent="0.3">
      <c r="B5183" s="22">
        <v>1000850</v>
      </c>
      <c r="C5183" s="23" t="s">
        <v>3177</v>
      </c>
      <c r="D5183" s="23" t="str">
        <f>VLOOKUP(B5183,'5b'!$B$4:$E$904,2,FALSE)</f>
        <v>M</v>
      </c>
      <c r="E5183" s="23" t="str">
        <f>INDEX(Table,MATCH('Classwork 5'!B5183,'5b'!$B$4:$B$904,0),3)</f>
        <v>36-45</v>
      </c>
      <c r="F5183" s="23">
        <f>INDEX(Table,MATCH('Classwork 5'!B5183,'5b'!$B$4:$B$904,0),4)</f>
        <v>0</v>
      </c>
      <c r="G5183" s="23">
        <v>5</v>
      </c>
      <c r="H5183" s="24">
        <v>5384</v>
      </c>
    </row>
    <row r="5184" spans="2:8" x14ac:dyDescent="0.3">
      <c r="B5184" s="22">
        <v>1000850</v>
      </c>
      <c r="C5184" s="23" t="s">
        <v>3711</v>
      </c>
      <c r="D5184" s="23" t="str">
        <f>VLOOKUP(B5184,'5b'!$B$4:$E$904,2,FALSE)</f>
        <v>M</v>
      </c>
      <c r="E5184" s="23" t="str">
        <f>INDEX(Table,MATCH('Classwork 5'!B5184,'5b'!$B$4:$B$904,0),3)</f>
        <v>36-45</v>
      </c>
      <c r="F5184" s="23">
        <f>INDEX(Table,MATCH('Classwork 5'!B5184,'5b'!$B$4:$B$904,0),4)</f>
        <v>0</v>
      </c>
      <c r="G5184" s="23">
        <v>16</v>
      </c>
      <c r="H5184" s="24">
        <v>12698</v>
      </c>
    </row>
    <row r="5185" spans="2:8" x14ac:dyDescent="0.3">
      <c r="B5185" s="22">
        <v>1000850</v>
      </c>
      <c r="C5185" s="23" t="s">
        <v>3140</v>
      </c>
      <c r="D5185" s="23" t="str">
        <f>VLOOKUP(B5185,'5b'!$B$4:$E$904,2,FALSE)</f>
        <v>M</v>
      </c>
      <c r="E5185" s="23" t="str">
        <f>INDEX(Table,MATCH('Classwork 5'!B5185,'5b'!$B$4:$B$904,0),3)</f>
        <v>36-45</v>
      </c>
      <c r="F5185" s="23">
        <f>INDEX(Table,MATCH('Classwork 5'!B5185,'5b'!$B$4:$B$904,0),4)</f>
        <v>0</v>
      </c>
      <c r="G5185" s="23">
        <v>8</v>
      </c>
      <c r="H5185" s="24">
        <v>4195</v>
      </c>
    </row>
    <row r="5186" spans="2:8" x14ac:dyDescent="0.3">
      <c r="B5186" s="22">
        <v>1000850</v>
      </c>
      <c r="C5186" s="23" t="s">
        <v>1953</v>
      </c>
      <c r="D5186" s="23" t="str">
        <f>VLOOKUP(B5186,'5b'!$B$4:$E$904,2,FALSE)</f>
        <v>M</v>
      </c>
      <c r="E5186" s="23" t="str">
        <f>INDEX(Table,MATCH('Classwork 5'!B5186,'5b'!$B$4:$B$904,0),3)</f>
        <v>36-45</v>
      </c>
      <c r="F5186" s="23">
        <f>INDEX(Table,MATCH('Classwork 5'!B5186,'5b'!$B$4:$B$904,0),4)</f>
        <v>0</v>
      </c>
      <c r="G5186" s="23">
        <v>1</v>
      </c>
      <c r="H5186" s="24">
        <v>11696</v>
      </c>
    </row>
    <row r="5187" spans="2:8" x14ac:dyDescent="0.3">
      <c r="B5187" s="22">
        <v>1000850</v>
      </c>
      <c r="C5187" s="23" t="s">
        <v>3300</v>
      </c>
      <c r="D5187" s="23" t="str">
        <f>VLOOKUP(B5187,'5b'!$B$4:$E$904,2,FALSE)</f>
        <v>M</v>
      </c>
      <c r="E5187" s="23" t="str">
        <f>INDEX(Table,MATCH('Classwork 5'!B5187,'5b'!$B$4:$B$904,0),3)</f>
        <v>36-45</v>
      </c>
      <c r="F5187" s="23">
        <f>INDEX(Table,MATCH('Classwork 5'!B5187,'5b'!$B$4:$B$904,0),4)</f>
        <v>0</v>
      </c>
      <c r="G5187" s="23">
        <v>5</v>
      </c>
      <c r="H5187" s="24">
        <v>6973</v>
      </c>
    </row>
    <row r="5188" spans="2:8" x14ac:dyDescent="0.3">
      <c r="B5188" s="22">
        <v>1000850</v>
      </c>
      <c r="C5188" s="23" t="s">
        <v>3712</v>
      </c>
      <c r="D5188" s="23" t="str">
        <f>VLOOKUP(B5188,'5b'!$B$4:$E$904,2,FALSE)</f>
        <v>M</v>
      </c>
      <c r="E5188" s="23" t="str">
        <f>INDEX(Table,MATCH('Classwork 5'!B5188,'5b'!$B$4:$B$904,0),3)</f>
        <v>36-45</v>
      </c>
      <c r="F5188" s="23">
        <f>INDEX(Table,MATCH('Classwork 5'!B5188,'5b'!$B$4:$B$904,0),4)</f>
        <v>0</v>
      </c>
      <c r="G5188" s="23">
        <v>5</v>
      </c>
      <c r="H5188" s="24">
        <v>6938</v>
      </c>
    </row>
    <row r="5189" spans="2:8" x14ac:dyDescent="0.3">
      <c r="B5189" s="22">
        <v>1000850</v>
      </c>
      <c r="C5189" s="23" t="s">
        <v>3713</v>
      </c>
      <c r="D5189" s="23" t="str">
        <f>VLOOKUP(B5189,'5b'!$B$4:$E$904,2,FALSE)</f>
        <v>M</v>
      </c>
      <c r="E5189" s="23" t="str">
        <f>INDEX(Table,MATCH('Classwork 5'!B5189,'5b'!$B$4:$B$904,0),3)</f>
        <v>36-45</v>
      </c>
      <c r="F5189" s="23">
        <f>INDEX(Table,MATCH('Classwork 5'!B5189,'5b'!$B$4:$B$904,0),4)</f>
        <v>0</v>
      </c>
      <c r="G5189" s="23">
        <v>4</v>
      </c>
      <c r="H5189" s="24">
        <v>698</v>
      </c>
    </row>
    <row r="5190" spans="2:8" x14ac:dyDescent="0.3">
      <c r="B5190" s="22">
        <v>1000851</v>
      </c>
      <c r="C5190" s="23" t="s">
        <v>2771</v>
      </c>
      <c r="D5190" s="23" t="str">
        <f>VLOOKUP(B5190,'5b'!$B$4:$E$904,2,FALSE)</f>
        <v>M</v>
      </c>
      <c r="E5190" s="23" t="str">
        <f>INDEX(Table,MATCH('Classwork 5'!B5190,'5b'!$B$4:$B$904,0),3)</f>
        <v>18-25</v>
      </c>
      <c r="F5190" s="23">
        <f>INDEX(Table,MATCH('Classwork 5'!B5190,'5b'!$B$4:$B$904,0),4)</f>
        <v>4</v>
      </c>
      <c r="G5190" s="23">
        <v>1</v>
      </c>
      <c r="H5190" s="24">
        <v>11881</v>
      </c>
    </row>
    <row r="5191" spans="2:8" x14ac:dyDescent="0.3">
      <c r="B5191" s="22">
        <v>1000851</v>
      </c>
      <c r="C5191" s="23" t="s">
        <v>2053</v>
      </c>
      <c r="D5191" s="23" t="str">
        <f>VLOOKUP(B5191,'5b'!$B$4:$E$904,2,FALSE)</f>
        <v>M</v>
      </c>
      <c r="E5191" s="23" t="str">
        <f>INDEX(Table,MATCH('Classwork 5'!B5191,'5b'!$B$4:$B$904,0),3)</f>
        <v>18-25</v>
      </c>
      <c r="F5191" s="23">
        <f>INDEX(Table,MATCH('Classwork 5'!B5191,'5b'!$B$4:$B$904,0),4)</f>
        <v>4</v>
      </c>
      <c r="G5191" s="23">
        <v>1</v>
      </c>
      <c r="H5191" s="24">
        <v>15646</v>
      </c>
    </row>
    <row r="5192" spans="2:8" x14ac:dyDescent="0.3">
      <c r="B5192" s="22">
        <v>1000852</v>
      </c>
      <c r="C5192" s="23" t="s">
        <v>2237</v>
      </c>
      <c r="D5192" s="23" t="str">
        <f>VLOOKUP(B5192,'5b'!$B$4:$E$904,2,FALSE)</f>
        <v>M</v>
      </c>
      <c r="E5192" s="23" t="str">
        <f>INDEX(Table,MATCH('Classwork 5'!B5192,'5b'!$B$4:$B$904,0),3)</f>
        <v>26-35</v>
      </c>
      <c r="F5192" s="23">
        <f>INDEX(Table,MATCH('Classwork 5'!B5192,'5b'!$B$4:$B$904,0),4)</f>
        <v>5</v>
      </c>
      <c r="G5192" s="23">
        <v>5</v>
      </c>
      <c r="H5192" s="24">
        <v>8663</v>
      </c>
    </row>
    <row r="5193" spans="2:8" x14ac:dyDescent="0.3">
      <c r="B5193" s="22">
        <v>1000853</v>
      </c>
      <c r="C5193" s="23" t="s">
        <v>2157</v>
      </c>
      <c r="D5193" s="23" t="str">
        <f>VLOOKUP(B5193,'5b'!$B$4:$E$904,2,FALSE)</f>
        <v>M</v>
      </c>
      <c r="E5193" s="23" t="str">
        <f>INDEX(Table,MATCH('Classwork 5'!B5193,'5b'!$B$4:$B$904,0),3)</f>
        <v>26-35</v>
      </c>
      <c r="F5193" s="23">
        <f>INDEX(Table,MATCH('Classwork 5'!B5193,'5b'!$B$4:$B$904,0),4)</f>
        <v>17</v>
      </c>
      <c r="G5193" s="23">
        <v>1</v>
      </c>
      <c r="H5193" s="24">
        <v>19073</v>
      </c>
    </row>
    <row r="5194" spans="2:8" x14ac:dyDescent="0.3">
      <c r="B5194" s="22">
        <v>1000853</v>
      </c>
      <c r="C5194" s="23" t="s">
        <v>1955</v>
      </c>
      <c r="D5194" s="23" t="str">
        <f>VLOOKUP(B5194,'5b'!$B$4:$E$904,2,FALSE)</f>
        <v>M</v>
      </c>
      <c r="E5194" s="23" t="str">
        <f>INDEX(Table,MATCH('Classwork 5'!B5194,'5b'!$B$4:$B$904,0),3)</f>
        <v>26-35</v>
      </c>
      <c r="F5194" s="23">
        <f>INDEX(Table,MATCH('Classwork 5'!B5194,'5b'!$B$4:$B$904,0),4)</f>
        <v>17</v>
      </c>
      <c r="G5194" s="23">
        <v>5</v>
      </c>
      <c r="H5194" s="24">
        <v>7172</v>
      </c>
    </row>
    <row r="5195" spans="2:8" x14ac:dyDescent="0.3">
      <c r="B5195" s="22">
        <v>1000853</v>
      </c>
      <c r="C5195" s="23" t="s">
        <v>2902</v>
      </c>
      <c r="D5195" s="23" t="str">
        <f>VLOOKUP(B5195,'5b'!$B$4:$E$904,2,FALSE)</f>
        <v>M</v>
      </c>
      <c r="E5195" s="23" t="str">
        <f>INDEX(Table,MATCH('Classwork 5'!B5195,'5b'!$B$4:$B$904,0),3)</f>
        <v>26-35</v>
      </c>
      <c r="F5195" s="23">
        <f>INDEX(Table,MATCH('Classwork 5'!B5195,'5b'!$B$4:$B$904,0),4)</f>
        <v>17</v>
      </c>
      <c r="G5195" s="23">
        <v>5</v>
      </c>
      <c r="H5195" s="24">
        <v>5377</v>
      </c>
    </row>
    <row r="5196" spans="2:8" x14ac:dyDescent="0.3">
      <c r="B5196" s="22">
        <v>1000853</v>
      </c>
      <c r="C5196" s="23" t="s">
        <v>1942</v>
      </c>
      <c r="D5196" s="23" t="str">
        <f>VLOOKUP(B5196,'5b'!$B$4:$E$904,2,FALSE)</f>
        <v>M</v>
      </c>
      <c r="E5196" s="23" t="str">
        <f>INDEX(Table,MATCH('Classwork 5'!B5196,'5b'!$B$4:$B$904,0),3)</f>
        <v>26-35</v>
      </c>
      <c r="F5196" s="23">
        <f>INDEX(Table,MATCH('Classwork 5'!B5196,'5b'!$B$4:$B$904,0),4)</f>
        <v>17</v>
      </c>
      <c r="G5196" s="23">
        <v>1</v>
      </c>
      <c r="H5196" s="24">
        <v>15230</v>
      </c>
    </row>
    <row r="5197" spans="2:8" x14ac:dyDescent="0.3">
      <c r="B5197" s="22">
        <v>1000853</v>
      </c>
      <c r="C5197" s="23" t="s">
        <v>2427</v>
      </c>
      <c r="D5197" s="23" t="str">
        <f>VLOOKUP(B5197,'5b'!$B$4:$E$904,2,FALSE)</f>
        <v>M</v>
      </c>
      <c r="E5197" s="23" t="str">
        <f>INDEX(Table,MATCH('Classwork 5'!B5197,'5b'!$B$4:$B$904,0),3)</f>
        <v>26-35</v>
      </c>
      <c r="F5197" s="23">
        <f>INDEX(Table,MATCH('Classwork 5'!B5197,'5b'!$B$4:$B$904,0),4)</f>
        <v>17</v>
      </c>
      <c r="G5197" s="23">
        <v>1</v>
      </c>
      <c r="H5197" s="24">
        <v>15411</v>
      </c>
    </row>
    <row r="5198" spans="2:8" x14ac:dyDescent="0.3">
      <c r="B5198" s="22">
        <v>1000853</v>
      </c>
      <c r="C5198" s="23" t="s">
        <v>3335</v>
      </c>
      <c r="D5198" s="23" t="str">
        <f>VLOOKUP(B5198,'5b'!$B$4:$E$904,2,FALSE)</f>
        <v>M</v>
      </c>
      <c r="E5198" s="23" t="str">
        <f>INDEX(Table,MATCH('Classwork 5'!B5198,'5b'!$B$4:$B$904,0),3)</f>
        <v>26-35</v>
      </c>
      <c r="F5198" s="23">
        <f>INDEX(Table,MATCH('Classwork 5'!B5198,'5b'!$B$4:$B$904,0),4)</f>
        <v>17</v>
      </c>
      <c r="G5198" s="23">
        <v>2</v>
      </c>
      <c r="H5198" s="24">
        <v>12992</v>
      </c>
    </row>
    <row r="5199" spans="2:8" x14ac:dyDescent="0.3">
      <c r="B5199" s="22">
        <v>1000853</v>
      </c>
      <c r="C5199" s="23" t="s">
        <v>3714</v>
      </c>
      <c r="D5199" s="23" t="str">
        <f>VLOOKUP(B5199,'5b'!$B$4:$E$904,2,FALSE)</f>
        <v>M</v>
      </c>
      <c r="E5199" s="23" t="str">
        <f>INDEX(Table,MATCH('Classwork 5'!B5199,'5b'!$B$4:$B$904,0),3)</f>
        <v>26-35</v>
      </c>
      <c r="F5199" s="23">
        <f>INDEX(Table,MATCH('Classwork 5'!B5199,'5b'!$B$4:$B$904,0),4)</f>
        <v>17</v>
      </c>
      <c r="G5199" s="23">
        <v>2</v>
      </c>
      <c r="H5199" s="24">
        <v>12718</v>
      </c>
    </row>
    <row r="5200" spans="2:8" x14ac:dyDescent="0.3">
      <c r="B5200" s="22">
        <v>1000854</v>
      </c>
      <c r="C5200" s="23" t="s">
        <v>2259</v>
      </c>
      <c r="D5200" s="23" t="str">
        <f>VLOOKUP(B5200,'5b'!$B$4:$E$904,2,FALSE)</f>
        <v>F</v>
      </c>
      <c r="E5200" s="23" t="str">
        <f>INDEX(Table,MATCH('Classwork 5'!B5200,'5b'!$B$4:$B$904,0),3)</f>
        <v>26-35</v>
      </c>
      <c r="F5200" s="23">
        <f>INDEX(Table,MATCH('Classwork 5'!B5200,'5b'!$B$4:$B$904,0),4)</f>
        <v>16</v>
      </c>
      <c r="G5200" s="23">
        <v>8</v>
      </c>
      <c r="H5200" s="24">
        <v>7835</v>
      </c>
    </row>
    <row r="5201" spans="2:8" x14ac:dyDescent="0.3">
      <c r="B5201" s="22">
        <v>1000854</v>
      </c>
      <c r="C5201" s="23" t="s">
        <v>3256</v>
      </c>
      <c r="D5201" s="23" t="str">
        <f>VLOOKUP(B5201,'5b'!$B$4:$E$904,2,FALSE)</f>
        <v>F</v>
      </c>
      <c r="E5201" s="23" t="str">
        <f>INDEX(Table,MATCH('Classwork 5'!B5201,'5b'!$B$4:$B$904,0),3)</f>
        <v>26-35</v>
      </c>
      <c r="F5201" s="23">
        <f>INDEX(Table,MATCH('Classwork 5'!B5201,'5b'!$B$4:$B$904,0),4)</f>
        <v>16</v>
      </c>
      <c r="G5201" s="23">
        <v>8</v>
      </c>
      <c r="H5201" s="24">
        <v>8063</v>
      </c>
    </row>
    <row r="5202" spans="2:8" x14ac:dyDescent="0.3">
      <c r="B5202" s="22">
        <v>1000854</v>
      </c>
      <c r="C5202" s="23" t="s">
        <v>2700</v>
      </c>
      <c r="D5202" s="23" t="str">
        <f>VLOOKUP(B5202,'5b'!$B$4:$E$904,2,FALSE)</f>
        <v>F</v>
      </c>
      <c r="E5202" s="23" t="str">
        <f>INDEX(Table,MATCH('Classwork 5'!B5202,'5b'!$B$4:$B$904,0),3)</f>
        <v>26-35</v>
      </c>
      <c r="F5202" s="23">
        <f>INDEX(Table,MATCH('Classwork 5'!B5202,'5b'!$B$4:$B$904,0),4)</f>
        <v>16</v>
      </c>
      <c r="G5202" s="23">
        <v>5</v>
      </c>
      <c r="H5202" s="24">
        <v>7189</v>
      </c>
    </row>
    <row r="5203" spans="2:8" x14ac:dyDescent="0.3">
      <c r="B5203" s="22">
        <v>1000854</v>
      </c>
      <c r="C5203" s="23" t="s">
        <v>2488</v>
      </c>
      <c r="D5203" s="23" t="str">
        <f>VLOOKUP(B5203,'5b'!$B$4:$E$904,2,FALSE)</f>
        <v>F</v>
      </c>
      <c r="E5203" s="23" t="str">
        <f>INDEX(Table,MATCH('Classwork 5'!B5203,'5b'!$B$4:$B$904,0),3)</f>
        <v>26-35</v>
      </c>
      <c r="F5203" s="23">
        <f>INDEX(Table,MATCH('Classwork 5'!B5203,'5b'!$B$4:$B$904,0),4)</f>
        <v>16</v>
      </c>
      <c r="G5203" s="23">
        <v>5</v>
      </c>
      <c r="H5203" s="24">
        <v>5369</v>
      </c>
    </row>
    <row r="5204" spans="2:8" x14ac:dyDescent="0.3">
      <c r="B5204" s="22">
        <v>1000854</v>
      </c>
      <c r="C5204" s="23" t="s">
        <v>2168</v>
      </c>
      <c r="D5204" s="23" t="str">
        <f>VLOOKUP(B5204,'5b'!$B$4:$E$904,2,FALSE)</f>
        <v>F</v>
      </c>
      <c r="E5204" s="23" t="str">
        <f>INDEX(Table,MATCH('Classwork 5'!B5204,'5b'!$B$4:$B$904,0),3)</f>
        <v>26-35</v>
      </c>
      <c r="F5204" s="23">
        <f>INDEX(Table,MATCH('Classwork 5'!B5204,'5b'!$B$4:$B$904,0),4)</f>
        <v>16</v>
      </c>
      <c r="G5204" s="23">
        <v>8</v>
      </c>
      <c r="H5204" s="24">
        <v>8035</v>
      </c>
    </row>
    <row r="5205" spans="2:8" x14ac:dyDescent="0.3">
      <c r="B5205" s="22">
        <v>1000854</v>
      </c>
      <c r="C5205" s="23" t="s">
        <v>3660</v>
      </c>
      <c r="D5205" s="23" t="str">
        <f>VLOOKUP(B5205,'5b'!$B$4:$E$904,2,FALSE)</f>
        <v>F</v>
      </c>
      <c r="E5205" s="23" t="str">
        <f>INDEX(Table,MATCH('Classwork 5'!B5205,'5b'!$B$4:$B$904,0),3)</f>
        <v>26-35</v>
      </c>
      <c r="F5205" s="23">
        <f>INDEX(Table,MATCH('Classwork 5'!B5205,'5b'!$B$4:$B$904,0),4)</f>
        <v>16</v>
      </c>
      <c r="G5205" s="23">
        <v>5</v>
      </c>
      <c r="H5205" s="24">
        <v>3560</v>
      </c>
    </row>
    <row r="5206" spans="2:8" x14ac:dyDescent="0.3">
      <c r="B5206" s="22">
        <v>1000854</v>
      </c>
      <c r="C5206" s="23" t="s">
        <v>2812</v>
      </c>
      <c r="D5206" s="23" t="str">
        <f>VLOOKUP(B5206,'5b'!$B$4:$E$904,2,FALSE)</f>
        <v>F</v>
      </c>
      <c r="E5206" s="23" t="str">
        <f>INDEX(Table,MATCH('Classwork 5'!B5206,'5b'!$B$4:$B$904,0),3)</f>
        <v>26-35</v>
      </c>
      <c r="F5206" s="23">
        <f>INDEX(Table,MATCH('Classwork 5'!B5206,'5b'!$B$4:$B$904,0),4)</f>
        <v>16</v>
      </c>
      <c r="G5206" s="23">
        <v>1</v>
      </c>
      <c r="H5206" s="24">
        <v>7625</v>
      </c>
    </row>
    <row r="5207" spans="2:8" x14ac:dyDescent="0.3">
      <c r="B5207" s="22">
        <v>1000854</v>
      </c>
      <c r="C5207" s="23" t="s">
        <v>3715</v>
      </c>
      <c r="D5207" s="23" t="str">
        <f>VLOOKUP(B5207,'5b'!$B$4:$E$904,2,FALSE)</f>
        <v>F</v>
      </c>
      <c r="E5207" s="23" t="str">
        <f>INDEX(Table,MATCH('Classwork 5'!B5207,'5b'!$B$4:$B$904,0),3)</f>
        <v>26-35</v>
      </c>
      <c r="F5207" s="23">
        <f>INDEX(Table,MATCH('Classwork 5'!B5207,'5b'!$B$4:$B$904,0),4)</f>
        <v>16</v>
      </c>
      <c r="G5207" s="23">
        <v>5</v>
      </c>
      <c r="H5207" s="24">
        <v>6887</v>
      </c>
    </row>
    <row r="5208" spans="2:8" x14ac:dyDescent="0.3">
      <c r="B5208" s="22">
        <v>1000854</v>
      </c>
      <c r="C5208" s="23" t="s">
        <v>2084</v>
      </c>
      <c r="D5208" s="23" t="str">
        <f>VLOOKUP(B5208,'5b'!$B$4:$E$904,2,FALSE)</f>
        <v>F</v>
      </c>
      <c r="E5208" s="23" t="str">
        <f>INDEX(Table,MATCH('Classwork 5'!B5208,'5b'!$B$4:$B$904,0),3)</f>
        <v>26-35</v>
      </c>
      <c r="F5208" s="23">
        <f>INDEX(Table,MATCH('Classwork 5'!B5208,'5b'!$B$4:$B$904,0),4)</f>
        <v>16</v>
      </c>
      <c r="G5208" s="23">
        <v>1</v>
      </c>
      <c r="H5208" s="24">
        <v>15778</v>
      </c>
    </row>
    <row r="5209" spans="2:8" x14ac:dyDescent="0.3">
      <c r="B5209" s="22">
        <v>1000854</v>
      </c>
      <c r="C5209" s="23" t="s">
        <v>2097</v>
      </c>
      <c r="D5209" s="23" t="str">
        <f>VLOOKUP(B5209,'5b'!$B$4:$E$904,2,FALSE)</f>
        <v>F</v>
      </c>
      <c r="E5209" s="23" t="str">
        <f>INDEX(Table,MATCH('Classwork 5'!B5209,'5b'!$B$4:$B$904,0),3)</f>
        <v>26-35</v>
      </c>
      <c r="F5209" s="23">
        <f>INDEX(Table,MATCH('Classwork 5'!B5209,'5b'!$B$4:$B$904,0),4)</f>
        <v>16</v>
      </c>
      <c r="G5209" s="23">
        <v>1</v>
      </c>
      <c r="H5209" s="24">
        <v>15549</v>
      </c>
    </row>
    <row r="5210" spans="2:8" x14ac:dyDescent="0.3">
      <c r="B5210" s="22">
        <v>1000854</v>
      </c>
      <c r="C5210" s="23" t="s">
        <v>2604</v>
      </c>
      <c r="D5210" s="23" t="str">
        <f>VLOOKUP(B5210,'5b'!$B$4:$E$904,2,FALSE)</f>
        <v>F</v>
      </c>
      <c r="E5210" s="23" t="str">
        <f>INDEX(Table,MATCH('Classwork 5'!B5210,'5b'!$B$4:$B$904,0),3)</f>
        <v>26-35</v>
      </c>
      <c r="F5210" s="23">
        <f>INDEX(Table,MATCH('Classwork 5'!B5210,'5b'!$B$4:$B$904,0),4)</f>
        <v>16</v>
      </c>
      <c r="G5210" s="23">
        <v>1</v>
      </c>
      <c r="H5210" s="24">
        <v>15651</v>
      </c>
    </row>
    <row r="5211" spans="2:8" x14ac:dyDescent="0.3">
      <c r="B5211" s="22">
        <v>1000854</v>
      </c>
      <c r="C5211" s="23" t="s">
        <v>2311</v>
      </c>
      <c r="D5211" s="23" t="str">
        <f>VLOOKUP(B5211,'5b'!$B$4:$E$904,2,FALSE)</f>
        <v>F</v>
      </c>
      <c r="E5211" s="23" t="str">
        <f>INDEX(Table,MATCH('Classwork 5'!B5211,'5b'!$B$4:$B$904,0),3)</f>
        <v>26-35</v>
      </c>
      <c r="F5211" s="23">
        <f>INDEX(Table,MATCH('Classwork 5'!B5211,'5b'!$B$4:$B$904,0),4)</f>
        <v>16</v>
      </c>
      <c r="G5211" s="23">
        <v>8</v>
      </c>
      <c r="H5211" s="24">
        <v>8098</v>
      </c>
    </row>
    <row r="5212" spans="2:8" x14ac:dyDescent="0.3">
      <c r="B5212" s="22">
        <v>1000854</v>
      </c>
      <c r="C5212" s="23" t="s">
        <v>2250</v>
      </c>
      <c r="D5212" s="23" t="str">
        <f>VLOOKUP(B5212,'5b'!$B$4:$E$904,2,FALSE)</f>
        <v>F</v>
      </c>
      <c r="E5212" s="23" t="str">
        <f>INDEX(Table,MATCH('Classwork 5'!B5212,'5b'!$B$4:$B$904,0),3)</f>
        <v>26-35</v>
      </c>
      <c r="F5212" s="23">
        <f>INDEX(Table,MATCH('Classwork 5'!B5212,'5b'!$B$4:$B$904,0),4)</f>
        <v>16</v>
      </c>
      <c r="G5212" s="23">
        <v>8</v>
      </c>
      <c r="H5212" s="24">
        <v>7852</v>
      </c>
    </row>
    <row r="5213" spans="2:8" x14ac:dyDescent="0.3">
      <c r="B5213" s="22">
        <v>1000854</v>
      </c>
      <c r="C5213" s="23" t="s">
        <v>3108</v>
      </c>
      <c r="D5213" s="23" t="str">
        <f>VLOOKUP(B5213,'5b'!$B$4:$E$904,2,FALSE)</f>
        <v>F</v>
      </c>
      <c r="E5213" s="23" t="str">
        <f>INDEX(Table,MATCH('Classwork 5'!B5213,'5b'!$B$4:$B$904,0),3)</f>
        <v>26-35</v>
      </c>
      <c r="F5213" s="23">
        <f>INDEX(Table,MATCH('Classwork 5'!B5213,'5b'!$B$4:$B$904,0),4)</f>
        <v>16</v>
      </c>
      <c r="G5213" s="23">
        <v>16</v>
      </c>
      <c r="H5213" s="24">
        <v>12636</v>
      </c>
    </row>
    <row r="5214" spans="2:8" x14ac:dyDescent="0.3">
      <c r="B5214" s="22">
        <v>1000854</v>
      </c>
      <c r="C5214" s="23" t="s">
        <v>2265</v>
      </c>
      <c r="D5214" s="23" t="str">
        <f>VLOOKUP(B5214,'5b'!$B$4:$E$904,2,FALSE)</f>
        <v>F</v>
      </c>
      <c r="E5214" s="23" t="str">
        <f>INDEX(Table,MATCH('Classwork 5'!B5214,'5b'!$B$4:$B$904,0),3)</f>
        <v>26-35</v>
      </c>
      <c r="F5214" s="23">
        <f>INDEX(Table,MATCH('Classwork 5'!B5214,'5b'!$B$4:$B$904,0),4)</f>
        <v>16</v>
      </c>
      <c r="G5214" s="23">
        <v>13</v>
      </c>
      <c r="H5214" s="24">
        <v>570</v>
      </c>
    </row>
    <row r="5215" spans="2:8" x14ac:dyDescent="0.3">
      <c r="B5215" s="22">
        <v>1000854</v>
      </c>
      <c r="C5215" s="23" t="s">
        <v>2351</v>
      </c>
      <c r="D5215" s="23" t="str">
        <f>VLOOKUP(B5215,'5b'!$B$4:$E$904,2,FALSE)</f>
        <v>F</v>
      </c>
      <c r="E5215" s="23" t="str">
        <f>INDEX(Table,MATCH('Classwork 5'!B5215,'5b'!$B$4:$B$904,0),3)</f>
        <v>26-35</v>
      </c>
      <c r="F5215" s="23">
        <f>INDEX(Table,MATCH('Classwork 5'!B5215,'5b'!$B$4:$B$904,0),4)</f>
        <v>16</v>
      </c>
      <c r="G5215" s="23">
        <v>8</v>
      </c>
      <c r="H5215" s="24">
        <v>4096</v>
      </c>
    </row>
    <row r="5216" spans="2:8" x14ac:dyDescent="0.3">
      <c r="B5216" s="22">
        <v>1000854</v>
      </c>
      <c r="C5216" s="23" t="s">
        <v>3716</v>
      </c>
      <c r="D5216" s="23" t="str">
        <f>VLOOKUP(B5216,'5b'!$B$4:$E$904,2,FALSE)</f>
        <v>F</v>
      </c>
      <c r="E5216" s="23" t="str">
        <f>INDEX(Table,MATCH('Classwork 5'!B5216,'5b'!$B$4:$B$904,0),3)</f>
        <v>26-35</v>
      </c>
      <c r="F5216" s="23">
        <f>INDEX(Table,MATCH('Classwork 5'!B5216,'5b'!$B$4:$B$904,0),4)</f>
        <v>16</v>
      </c>
      <c r="G5216" s="23">
        <v>8</v>
      </c>
      <c r="H5216" s="24">
        <v>6076</v>
      </c>
    </row>
    <row r="5217" spans="2:8" x14ac:dyDescent="0.3">
      <c r="B5217" s="22">
        <v>1000854</v>
      </c>
      <c r="C5217" s="23" t="s">
        <v>2089</v>
      </c>
      <c r="D5217" s="23" t="str">
        <f>VLOOKUP(B5217,'5b'!$B$4:$E$904,2,FALSE)</f>
        <v>F</v>
      </c>
      <c r="E5217" s="23" t="str">
        <f>INDEX(Table,MATCH('Classwork 5'!B5217,'5b'!$B$4:$B$904,0),3)</f>
        <v>26-35</v>
      </c>
      <c r="F5217" s="23">
        <f>INDEX(Table,MATCH('Classwork 5'!B5217,'5b'!$B$4:$B$904,0),4)</f>
        <v>16</v>
      </c>
      <c r="G5217" s="23">
        <v>5</v>
      </c>
      <c r="H5217" s="24">
        <v>2038</v>
      </c>
    </row>
    <row r="5218" spans="2:8" x14ac:dyDescent="0.3">
      <c r="B5218" s="22">
        <v>1000854</v>
      </c>
      <c r="C5218" s="23" t="s">
        <v>2598</v>
      </c>
      <c r="D5218" s="23" t="str">
        <f>VLOOKUP(B5218,'5b'!$B$4:$E$904,2,FALSE)</f>
        <v>F</v>
      </c>
      <c r="E5218" s="23" t="str">
        <f>INDEX(Table,MATCH('Classwork 5'!B5218,'5b'!$B$4:$B$904,0),3)</f>
        <v>26-35</v>
      </c>
      <c r="F5218" s="23">
        <f>INDEX(Table,MATCH('Classwork 5'!B5218,'5b'!$B$4:$B$904,0),4)</f>
        <v>16</v>
      </c>
      <c r="G5218" s="23">
        <v>5</v>
      </c>
      <c r="H5218" s="24">
        <v>1734</v>
      </c>
    </row>
    <row r="5219" spans="2:8" x14ac:dyDescent="0.3">
      <c r="B5219" s="22">
        <v>1000854</v>
      </c>
      <c r="C5219" s="23" t="s">
        <v>3717</v>
      </c>
      <c r="D5219" s="23" t="str">
        <f>VLOOKUP(B5219,'5b'!$B$4:$E$904,2,FALSE)</f>
        <v>F</v>
      </c>
      <c r="E5219" s="23" t="str">
        <f>INDEX(Table,MATCH('Classwork 5'!B5219,'5b'!$B$4:$B$904,0),3)</f>
        <v>26-35</v>
      </c>
      <c r="F5219" s="23">
        <f>INDEX(Table,MATCH('Classwork 5'!B5219,'5b'!$B$4:$B$904,0),4)</f>
        <v>16</v>
      </c>
      <c r="G5219" s="23">
        <v>5</v>
      </c>
      <c r="H5219" s="24">
        <v>3436</v>
      </c>
    </row>
    <row r="5220" spans="2:8" x14ac:dyDescent="0.3">
      <c r="B5220" s="22">
        <v>1000854</v>
      </c>
      <c r="C5220" s="23" t="s">
        <v>2474</v>
      </c>
      <c r="D5220" s="23" t="str">
        <f>VLOOKUP(B5220,'5b'!$B$4:$E$904,2,FALSE)</f>
        <v>F</v>
      </c>
      <c r="E5220" s="23" t="str">
        <f>INDEX(Table,MATCH('Classwork 5'!B5220,'5b'!$B$4:$B$904,0),3)</f>
        <v>26-35</v>
      </c>
      <c r="F5220" s="23">
        <f>INDEX(Table,MATCH('Classwork 5'!B5220,'5b'!$B$4:$B$904,0),4)</f>
        <v>16</v>
      </c>
      <c r="G5220" s="23">
        <v>5</v>
      </c>
      <c r="H5220" s="24">
        <v>3526</v>
      </c>
    </row>
    <row r="5221" spans="2:8" x14ac:dyDescent="0.3">
      <c r="B5221" s="22">
        <v>1000854</v>
      </c>
      <c r="C5221" s="23" t="s">
        <v>3144</v>
      </c>
      <c r="D5221" s="23" t="str">
        <f>VLOOKUP(B5221,'5b'!$B$4:$E$904,2,FALSE)</f>
        <v>F</v>
      </c>
      <c r="E5221" s="23" t="str">
        <f>INDEX(Table,MATCH('Classwork 5'!B5221,'5b'!$B$4:$B$904,0),3)</f>
        <v>26-35</v>
      </c>
      <c r="F5221" s="23">
        <f>INDEX(Table,MATCH('Classwork 5'!B5221,'5b'!$B$4:$B$904,0),4)</f>
        <v>16</v>
      </c>
      <c r="G5221" s="23">
        <v>8</v>
      </c>
      <c r="H5221" s="24">
        <v>8095</v>
      </c>
    </row>
    <row r="5222" spans="2:8" x14ac:dyDescent="0.3">
      <c r="B5222" s="22">
        <v>1000854</v>
      </c>
      <c r="C5222" s="23" t="s">
        <v>3136</v>
      </c>
      <c r="D5222" s="23" t="str">
        <f>VLOOKUP(B5222,'5b'!$B$4:$E$904,2,FALSE)</f>
        <v>F</v>
      </c>
      <c r="E5222" s="23" t="str">
        <f>INDEX(Table,MATCH('Classwork 5'!B5222,'5b'!$B$4:$B$904,0),3)</f>
        <v>26-35</v>
      </c>
      <c r="F5222" s="23">
        <f>INDEX(Table,MATCH('Classwork 5'!B5222,'5b'!$B$4:$B$904,0),4)</f>
        <v>16</v>
      </c>
      <c r="G5222" s="23">
        <v>5</v>
      </c>
      <c r="H5222" s="24">
        <v>5460</v>
      </c>
    </row>
    <row r="5223" spans="2:8" x14ac:dyDescent="0.3">
      <c r="B5223" s="22">
        <v>1000854</v>
      </c>
      <c r="C5223" s="23" t="s">
        <v>2075</v>
      </c>
      <c r="D5223" s="23" t="str">
        <f>VLOOKUP(B5223,'5b'!$B$4:$E$904,2,FALSE)</f>
        <v>F</v>
      </c>
      <c r="E5223" s="23" t="str">
        <f>INDEX(Table,MATCH('Classwork 5'!B5223,'5b'!$B$4:$B$904,0),3)</f>
        <v>26-35</v>
      </c>
      <c r="F5223" s="23">
        <f>INDEX(Table,MATCH('Classwork 5'!B5223,'5b'!$B$4:$B$904,0),4)</f>
        <v>16</v>
      </c>
      <c r="G5223" s="23">
        <v>1</v>
      </c>
      <c r="H5223" s="24">
        <v>12037</v>
      </c>
    </row>
    <row r="5224" spans="2:8" x14ac:dyDescent="0.3">
      <c r="B5224" s="22">
        <v>1000854</v>
      </c>
      <c r="C5224" s="23" t="s">
        <v>2740</v>
      </c>
      <c r="D5224" s="23" t="str">
        <f>VLOOKUP(B5224,'5b'!$B$4:$E$904,2,FALSE)</f>
        <v>F</v>
      </c>
      <c r="E5224" s="23" t="str">
        <f>INDEX(Table,MATCH('Classwork 5'!B5224,'5b'!$B$4:$B$904,0),3)</f>
        <v>26-35</v>
      </c>
      <c r="F5224" s="23">
        <f>INDEX(Table,MATCH('Classwork 5'!B5224,'5b'!$B$4:$B$904,0),4)</f>
        <v>16</v>
      </c>
      <c r="G5224" s="23">
        <v>5</v>
      </c>
      <c r="H5224" s="24">
        <v>5300</v>
      </c>
    </row>
    <row r="5225" spans="2:8" x14ac:dyDescent="0.3">
      <c r="B5225" s="22">
        <v>1000854</v>
      </c>
      <c r="C5225" s="23" t="s">
        <v>2087</v>
      </c>
      <c r="D5225" s="23" t="str">
        <f>VLOOKUP(B5225,'5b'!$B$4:$E$904,2,FALSE)</f>
        <v>F</v>
      </c>
      <c r="E5225" s="23" t="str">
        <f>INDEX(Table,MATCH('Classwork 5'!B5225,'5b'!$B$4:$B$904,0),3)</f>
        <v>26-35</v>
      </c>
      <c r="F5225" s="23">
        <f>INDEX(Table,MATCH('Classwork 5'!B5225,'5b'!$B$4:$B$904,0),4)</f>
        <v>16</v>
      </c>
      <c r="G5225" s="23">
        <v>8</v>
      </c>
      <c r="H5225" s="24">
        <v>9911</v>
      </c>
    </row>
    <row r="5226" spans="2:8" x14ac:dyDescent="0.3">
      <c r="B5226" s="22">
        <v>1000854</v>
      </c>
      <c r="C5226" s="23" t="s">
        <v>2147</v>
      </c>
      <c r="D5226" s="23" t="str">
        <f>VLOOKUP(B5226,'5b'!$B$4:$E$904,2,FALSE)</f>
        <v>F</v>
      </c>
      <c r="E5226" s="23" t="str">
        <f>INDEX(Table,MATCH('Classwork 5'!B5226,'5b'!$B$4:$B$904,0),3)</f>
        <v>26-35</v>
      </c>
      <c r="F5226" s="23">
        <f>INDEX(Table,MATCH('Classwork 5'!B5226,'5b'!$B$4:$B$904,0),4)</f>
        <v>16</v>
      </c>
      <c r="G5226" s="23">
        <v>8</v>
      </c>
      <c r="H5226" s="24">
        <v>3957</v>
      </c>
    </row>
    <row r="5227" spans="2:8" x14ac:dyDescent="0.3">
      <c r="B5227" s="22">
        <v>1000854</v>
      </c>
      <c r="C5227" s="23" t="s">
        <v>2100</v>
      </c>
      <c r="D5227" s="23" t="str">
        <f>VLOOKUP(B5227,'5b'!$B$4:$E$904,2,FALSE)</f>
        <v>F</v>
      </c>
      <c r="E5227" s="23" t="str">
        <f>INDEX(Table,MATCH('Classwork 5'!B5227,'5b'!$B$4:$B$904,0),3)</f>
        <v>26-35</v>
      </c>
      <c r="F5227" s="23">
        <f>INDEX(Table,MATCH('Classwork 5'!B5227,'5b'!$B$4:$B$904,0),4)</f>
        <v>16</v>
      </c>
      <c r="G5227" s="23">
        <v>8</v>
      </c>
      <c r="H5227" s="24">
        <v>7989</v>
      </c>
    </row>
    <row r="5228" spans="2:8" x14ac:dyDescent="0.3">
      <c r="B5228" s="22">
        <v>1000855</v>
      </c>
      <c r="C5228" s="23" t="s">
        <v>2205</v>
      </c>
      <c r="D5228" s="23" t="str">
        <f>VLOOKUP(B5228,'5b'!$B$4:$E$904,2,FALSE)</f>
        <v>F</v>
      </c>
      <c r="E5228" s="23" t="str">
        <f>INDEX(Table,MATCH('Classwork 5'!B5228,'5b'!$B$4:$B$904,0),3)</f>
        <v>18-25</v>
      </c>
      <c r="F5228" s="23">
        <f>INDEX(Table,MATCH('Classwork 5'!B5228,'5b'!$B$4:$B$904,0),4)</f>
        <v>2</v>
      </c>
      <c r="G5228" s="23">
        <v>8</v>
      </c>
      <c r="H5228" s="24">
        <v>6017</v>
      </c>
    </row>
    <row r="5229" spans="2:8" x14ac:dyDescent="0.3">
      <c r="B5229" s="22">
        <v>1000855</v>
      </c>
      <c r="C5229" s="23" t="s">
        <v>2623</v>
      </c>
      <c r="D5229" s="23" t="str">
        <f>VLOOKUP(B5229,'5b'!$B$4:$E$904,2,FALSE)</f>
        <v>F</v>
      </c>
      <c r="E5229" s="23" t="str">
        <f>INDEX(Table,MATCH('Classwork 5'!B5229,'5b'!$B$4:$B$904,0),3)</f>
        <v>18-25</v>
      </c>
      <c r="F5229" s="23">
        <f>INDEX(Table,MATCH('Classwork 5'!B5229,'5b'!$B$4:$B$904,0),4)</f>
        <v>2</v>
      </c>
      <c r="G5229" s="23">
        <v>15</v>
      </c>
      <c r="H5229" s="24">
        <v>16607</v>
      </c>
    </row>
    <row r="5230" spans="2:8" x14ac:dyDescent="0.3">
      <c r="B5230" s="22">
        <v>1000855</v>
      </c>
      <c r="C5230" s="23" t="s">
        <v>2202</v>
      </c>
      <c r="D5230" s="23" t="str">
        <f>VLOOKUP(B5230,'5b'!$B$4:$E$904,2,FALSE)</f>
        <v>F</v>
      </c>
      <c r="E5230" s="23" t="str">
        <f>INDEX(Table,MATCH('Classwork 5'!B5230,'5b'!$B$4:$B$904,0),3)</f>
        <v>18-25</v>
      </c>
      <c r="F5230" s="23">
        <f>INDEX(Table,MATCH('Classwork 5'!B5230,'5b'!$B$4:$B$904,0),4)</f>
        <v>2</v>
      </c>
      <c r="G5230" s="23">
        <v>3</v>
      </c>
      <c r="H5230" s="24">
        <v>10783</v>
      </c>
    </row>
    <row r="5231" spans="2:8" x14ac:dyDescent="0.3">
      <c r="B5231" s="22">
        <v>1000855</v>
      </c>
      <c r="C5231" s="23" t="s">
        <v>2523</v>
      </c>
      <c r="D5231" s="23" t="str">
        <f>VLOOKUP(B5231,'5b'!$B$4:$E$904,2,FALSE)</f>
        <v>F</v>
      </c>
      <c r="E5231" s="23" t="str">
        <f>INDEX(Table,MATCH('Classwork 5'!B5231,'5b'!$B$4:$B$904,0),3)</f>
        <v>18-25</v>
      </c>
      <c r="F5231" s="23">
        <f>INDEX(Table,MATCH('Classwork 5'!B5231,'5b'!$B$4:$B$904,0),4)</f>
        <v>2</v>
      </c>
      <c r="G5231" s="23">
        <v>5</v>
      </c>
      <c r="H5231" s="24">
        <v>8673</v>
      </c>
    </row>
    <row r="5232" spans="2:8" x14ac:dyDescent="0.3">
      <c r="B5232" s="22">
        <v>1000855</v>
      </c>
      <c r="C5232" s="23" t="s">
        <v>2957</v>
      </c>
      <c r="D5232" s="23" t="str">
        <f>VLOOKUP(B5232,'5b'!$B$4:$E$904,2,FALSE)</f>
        <v>F</v>
      </c>
      <c r="E5232" s="23" t="str">
        <f>INDEX(Table,MATCH('Classwork 5'!B5232,'5b'!$B$4:$B$904,0),3)</f>
        <v>18-25</v>
      </c>
      <c r="F5232" s="23">
        <f>INDEX(Table,MATCH('Classwork 5'!B5232,'5b'!$B$4:$B$904,0),4)</f>
        <v>2</v>
      </c>
      <c r="G5232" s="23">
        <v>3</v>
      </c>
      <c r="H5232" s="24">
        <v>11042</v>
      </c>
    </row>
    <row r="5233" spans="2:8" x14ac:dyDescent="0.3">
      <c r="B5233" s="22">
        <v>1000855</v>
      </c>
      <c r="C5233" s="23" t="s">
        <v>3718</v>
      </c>
      <c r="D5233" s="23" t="str">
        <f>VLOOKUP(B5233,'5b'!$B$4:$E$904,2,FALSE)</f>
        <v>F</v>
      </c>
      <c r="E5233" s="23" t="str">
        <f>INDEX(Table,MATCH('Classwork 5'!B5233,'5b'!$B$4:$B$904,0),3)</f>
        <v>18-25</v>
      </c>
      <c r="F5233" s="23">
        <f>INDEX(Table,MATCH('Classwork 5'!B5233,'5b'!$B$4:$B$904,0),4)</f>
        <v>2</v>
      </c>
      <c r="G5233" s="23">
        <v>5</v>
      </c>
      <c r="H5233" s="24">
        <v>7064</v>
      </c>
    </row>
    <row r="5234" spans="2:8" x14ac:dyDescent="0.3">
      <c r="B5234" s="22">
        <v>1000855</v>
      </c>
      <c r="C5234" s="23" t="s">
        <v>2380</v>
      </c>
      <c r="D5234" s="23" t="str">
        <f>VLOOKUP(B5234,'5b'!$B$4:$E$904,2,FALSE)</f>
        <v>F</v>
      </c>
      <c r="E5234" s="23" t="str">
        <f>INDEX(Table,MATCH('Classwork 5'!B5234,'5b'!$B$4:$B$904,0),3)</f>
        <v>18-25</v>
      </c>
      <c r="F5234" s="23">
        <f>INDEX(Table,MATCH('Classwork 5'!B5234,'5b'!$B$4:$B$904,0),4)</f>
        <v>2</v>
      </c>
      <c r="G5234" s="23">
        <v>13</v>
      </c>
      <c r="H5234" s="24">
        <v>773</v>
      </c>
    </row>
    <row r="5235" spans="2:8" x14ac:dyDescent="0.3">
      <c r="B5235" s="22">
        <v>1000855</v>
      </c>
      <c r="C5235" s="23" t="s">
        <v>3634</v>
      </c>
      <c r="D5235" s="23" t="str">
        <f>VLOOKUP(B5235,'5b'!$B$4:$E$904,2,FALSE)</f>
        <v>F</v>
      </c>
      <c r="E5235" s="23" t="str">
        <f>INDEX(Table,MATCH('Classwork 5'!B5235,'5b'!$B$4:$B$904,0),3)</f>
        <v>18-25</v>
      </c>
      <c r="F5235" s="23">
        <f>INDEX(Table,MATCH('Classwork 5'!B5235,'5b'!$B$4:$B$904,0),4)</f>
        <v>2</v>
      </c>
      <c r="G5235" s="23">
        <v>8</v>
      </c>
      <c r="H5235" s="24">
        <v>8102</v>
      </c>
    </row>
    <row r="5236" spans="2:8" x14ac:dyDescent="0.3">
      <c r="B5236" s="22">
        <v>1000855</v>
      </c>
      <c r="C5236" s="23" t="s">
        <v>2262</v>
      </c>
      <c r="D5236" s="23" t="str">
        <f>VLOOKUP(B5236,'5b'!$B$4:$E$904,2,FALSE)</f>
        <v>F</v>
      </c>
      <c r="E5236" s="23" t="str">
        <f>INDEX(Table,MATCH('Classwork 5'!B5236,'5b'!$B$4:$B$904,0),3)</f>
        <v>18-25</v>
      </c>
      <c r="F5236" s="23">
        <f>INDEX(Table,MATCH('Classwork 5'!B5236,'5b'!$B$4:$B$904,0),4)</f>
        <v>2</v>
      </c>
      <c r="G5236" s="23">
        <v>4</v>
      </c>
      <c r="H5236" s="24">
        <v>2838</v>
      </c>
    </row>
    <row r="5237" spans="2:8" x14ac:dyDescent="0.3">
      <c r="B5237" s="22">
        <v>1000855</v>
      </c>
      <c r="C5237" s="23" t="s">
        <v>2465</v>
      </c>
      <c r="D5237" s="23" t="str">
        <f>VLOOKUP(B5237,'5b'!$B$4:$E$904,2,FALSE)</f>
        <v>F</v>
      </c>
      <c r="E5237" s="23" t="str">
        <f>INDEX(Table,MATCH('Classwork 5'!B5237,'5b'!$B$4:$B$904,0),3)</f>
        <v>18-25</v>
      </c>
      <c r="F5237" s="23">
        <f>INDEX(Table,MATCH('Classwork 5'!B5237,'5b'!$B$4:$B$904,0),4)</f>
        <v>2</v>
      </c>
      <c r="G5237" s="23">
        <v>1</v>
      </c>
      <c r="H5237" s="24">
        <v>19098</v>
      </c>
    </row>
    <row r="5238" spans="2:8" x14ac:dyDescent="0.3">
      <c r="B5238" s="22">
        <v>1000855</v>
      </c>
      <c r="C5238" s="23" t="s">
        <v>2817</v>
      </c>
      <c r="D5238" s="23" t="str">
        <f>VLOOKUP(B5238,'5b'!$B$4:$E$904,2,FALSE)</f>
        <v>F</v>
      </c>
      <c r="E5238" s="23" t="str">
        <f>INDEX(Table,MATCH('Classwork 5'!B5238,'5b'!$B$4:$B$904,0),3)</f>
        <v>18-25</v>
      </c>
      <c r="F5238" s="23">
        <f>INDEX(Table,MATCH('Classwork 5'!B5238,'5b'!$B$4:$B$904,0),4)</f>
        <v>2</v>
      </c>
      <c r="G5238" s="23">
        <v>3</v>
      </c>
      <c r="H5238" s="24">
        <v>10616</v>
      </c>
    </row>
    <row r="5239" spans="2:8" x14ac:dyDescent="0.3">
      <c r="B5239" s="22">
        <v>1000855</v>
      </c>
      <c r="C5239" s="23" t="s">
        <v>2679</v>
      </c>
      <c r="D5239" s="23" t="str">
        <f>VLOOKUP(B5239,'5b'!$B$4:$E$904,2,FALSE)</f>
        <v>F</v>
      </c>
      <c r="E5239" s="23" t="str">
        <f>INDEX(Table,MATCH('Classwork 5'!B5239,'5b'!$B$4:$B$904,0),3)</f>
        <v>18-25</v>
      </c>
      <c r="F5239" s="23">
        <f>INDEX(Table,MATCH('Classwork 5'!B5239,'5b'!$B$4:$B$904,0),4)</f>
        <v>2</v>
      </c>
      <c r="G5239" s="23">
        <v>5</v>
      </c>
      <c r="H5239" s="24">
        <v>5396</v>
      </c>
    </row>
    <row r="5240" spans="2:8" x14ac:dyDescent="0.3">
      <c r="B5240" s="22">
        <v>1000855</v>
      </c>
      <c r="C5240" s="23" t="s">
        <v>3372</v>
      </c>
      <c r="D5240" s="23" t="str">
        <f>VLOOKUP(B5240,'5b'!$B$4:$E$904,2,FALSE)</f>
        <v>F</v>
      </c>
      <c r="E5240" s="23" t="str">
        <f>INDEX(Table,MATCH('Classwork 5'!B5240,'5b'!$B$4:$B$904,0),3)</f>
        <v>18-25</v>
      </c>
      <c r="F5240" s="23">
        <f>INDEX(Table,MATCH('Classwork 5'!B5240,'5b'!$B$4:$B$904,0),4)</f>
        <v>2</v>
      </c>
      <c r="G5240" s="23">
        <v>8</v>
      </c>
      <c r="H5240" s="24">
        <v>7994</v>
      </c>
    </row>
    <row r="5241" spans="2:8" x14ac:dyDescent="0.3">
      <c r="B5241" s="22">
        <v>1000855</v>
      </c>
      <c r="C5241" s="23" t="s">
        <v>2163</v>
      </c>
      <c r="D5241" s="23" t="str">
        <f>VLOOKUP(B5241,'5b'!$B$4:$E$904,2,FALSE)</f>
        <v>F</v>
      </c>
      <c r="E5241" s="23" t="str">
        <f>INDEX(Table,MATCH('Classwork 5'!B5241,'5b'!$B$4:$B$904,0),3)</f>
        <v>18-25</v>
      </c>
      <c r="F5241" s="23">
        <f>INDEX(Table,MATCH('Classwork 5'!B5241,'5b'!$B$4:$B$904,0),4)</f>
        <v>2</v>
      </c>
      <c r="G5241" s="23">
        <v>5</v>
      </c>
      <c r="H5241" s="24">
        <v>7011</v>
      </c>
    </row>
    <row r="5242" spans="2:8" x14ac:dyDescent="0.3">
      <c r="B5242" s="22">
        <v>1000855</v>
      </c>
      <c r="C5242" s="23" t="s">
        <v>3719</v>
      </c>
      <c r="D5242" s="23" t="str">
        <f>VLOOKUP(B5242,'5b'!$B$4:$E$904,2,FALSE)</f>
        <v>F</v>
      </c>
      <c r="E5242" s="23" t="str">
        <f>INDEX(Table,MATCH('Classwork 5'!B5242,'5b'!$B$4:$B$904,0),3)</f>
        <v>18-25</v>
      </c>
      <c r="F5242" s="23">
        <f>INDEX(Table,MATCH('Classwork 5'!B5242,'5b'!$B$4:$B$904,0),4)</f>
        <v>2</v>
      </c>
      <c r="G5242" s="23">
        <v>12</v>
      </c>
      <c r="H5242" s="24">
        <v>1430</v>
      </c>
    </row>
    <row r="5243" spans="2:8" x14ac:dyDescent="0.3">
      <c r="B5243" s="22">
        <v>1000855</v>
      </c>
      <c r="C5243" s="23" t="s">
        <v>2469</v>
      </c>
      <c r="D5243" s="23" t="str">
        <f>VLOOKUP(B5243,'5b'!$B$4:$E$904,2,FALSE)</f>
        <v>F</v>
      </c>
      <c r="E5243" s="23" t="str">
        <f>INDEX(Table,MATCH('Classwork 5'!B5243,'5b'!$B$4:$B$904,0),3)</f>
        <v>18-25</v>
      </c>
      <c r="F5243" s="23">
        <f>INDEX(Table,MATCH('Classwork 5'!B5243,'5b'!$B$4:$B$904,0),4)</f>
        <v>2</v>
      </c>
      <c r="G5243" s="23">
        <v>5</v>
      </c>
      <c r="H5243" s="24">
        <v>7088</v>
      </c>
    </row>
    <row r="5244" spans="2:8" x14ac:dyDescent="0.3">
      <c r="B5244" s="22">
        <v>1000855</v>
      </c>
      <c r="C5244" s="23" t="s">
        <v>3248</v>
      </c>
      <c r="D5244" s="23" t="str">
        <f>VLOOKUP(B5244,'5b'!$B$4:$E$904,2,FALSE)</f>
        <v>F</v>
      </c>
      <c r="E5244" s="23" t="str">
        <f>INDEX(Table,MATCH('Classwork 5'!B5244,'5b'!$B$4:$B$904,0),3)</f>
        <v>18-25</v>
      </c>
      <c r="F5244" s="23">
        <f>INDEX(Table,MATCH('Classwork 5'!B5244,'5b'!$B$4:$B$904,0),4)</f>
        <v>2</v>
      </c>
      <c r="G5244" s="23">
        <v>3</v>
      </c>
      <c r="H5244" s="24">
        <v>10668</v>
      </c>
    </row>
    <row r="5245" spans="2:8" x14ac:dyDescent="0.3">
      <c r="B5245" s="22">
        <v>1000855</v>
      </c>
      <c r="C5245" s="23" t="s">
        <v>2320</v>
      </c>
      <c r="D5245" s="23" t="str">
        <f>VLOOKUP(B5245,'5b'!$B$4:$E$904,2,FALSE)</f>
        <v>F</v>
      </c>
      <c r="E5245" s="23" t="str">
        <f>INDEX(Table,MATCH('Classwork 5'!B5245,'5b'!$B$4:$B$904,0),3)</f>
        <v>18-25</v>
      </c>
      <c r="F5245" s="23">
        <f>INDEX(Table,MATCH('Classwork 5'!B5245,'5b'!$B$4:$B$904,0),4)</f>
        <v>2</v>
      </c>
      <c r="G5245" s="23">
        <v>5</v>
      </c>
      <c r="H5245" s="24">
        <v>5445</v>
      </c>
    </row>
    <row r="5246" spans="2:8" x14ac:dyDescent="0.3">
      <c r="B5246" s="22">
        <v>1000855</v>
      </c>
      <c r="C5246" s="23" t="s">
        <v>2100</v>
      </c>
      <c r="D5246" s="23" t="str">
        <f>VLOOKUP(B5246,'5b'!$B$4:$E$904,2,FALSE)</f>
        <v>F</v>
      </c>
      <c r="E5246" s="23" t="str">
        <f>INDEX(Table,MATCH('Classwork 5'!B5246,'5b'!$B$4:$B$904,0),3)</f>
        <v>18-25</v>
      </c>
      <c r="F5246" s="23">
        <f>INDEX(Table,MATCH('Classwork 5'!B5246,'5b'!$B$4:$B$904,0),4)</f>
        <v>2</v>
      </c>
      <c r="G5246" s="23">
        <v>8</v>
      </c>
      <c r="H5246" s="24">
        <v>8072</v>
      </c>
    </row>
    <row r="5247" spans="2:8" x14ac:dyDescent="0.3">
      <c r="B5247" s="22">
        <v>1000855</v>
      </c>
      <c r="C5247" s="23" t="s">
        <v>2554</v>
      </c>
      <c r="D5247" s="23" t="str">
        <f>VLOOKUP(B5247,'5b'!$B$4:$E$904,2,FALSE)</f>
        <v>F</v>
      </c>
      <c r="E5247" s="23" t="str">
        <f>INDEX(Table,MATCH('Classwork 5'!B5247,'5b'!$B$4:$B$904,0),3)</f>
        <v>18-25</v>
      </c>
      <c r="F5247" s="23">
        <f>INDEX(Table,MATCH('Classwork 5'!B5247,'5b'!$B$4:$B$904,0),4)</f>
        <v>2</v>
      </c>
      <c r="G5247" s="23">
        <v>2</v>
      </c>
      <c r="H5247" s="24">
        <v>9858</v>
      </c>
    </row>
    <row r="5248" spans="2:8" x14ac:dyDescent="0.3">
      <c r="B5248" s="22">
        <v>1000855</v>
      </c>
      <c r="C5248" s="23" t="s">
        <v>3089</v>
      </c>
      <c r="D5248" s="23" t="str">
        <f>VLOOKUP(B5248,'5b'!$B$4:$E$904,2,FALSE)</f>
        <v>F</v>
      </c>
      <c r="E5248" s="23" t="str">
        <f>INDEX(Table,MATCH('Classwork 5'!B5248,'5b'!$B$4:$B$904,0),3)</f>
        <v>18-25</v>
      </c>
      <c r="F5248" s="23">
        <f>INDEX(Table,MATCH('Classwork 5'!B5248,'5b'!$B$4:$B$904,0),4)</f>
        <v>2</v>
      </c>
      <c r="G5248" s="23">
        <v>5</v>
      </c>
      <c r="H5248" s="24">
        <v>6907</v>
      </c>
    </row>
    <row r="5249" spans="2:8" x14ac:dyDescent="0.3">
      <c r="B5249" s="22">
        <v>1000855</v>
      </c>
      <c r="C5249" s="23" t="s">
        <v>3720</v>
      </c>
      <c r="D5249" s="23" t="str">
        <f>VLOOKUP(B5249,'5b'!$B$4:$E$904,2,FALSE)</f>
        <v>F</v>
      </c>
      <c r="E5249" s="23" t="str">
        <f>INDEX(Table,MATCH('Classwork 5'!B5249,'5b'!$B$4:$B$904,0),3)</f>
        <v>18-25</v>
      </c>
      <c r="F5249" s="23">
        <f>INDEX(Table,MATCH('Classwork 5'!B5249,'5b'!$B$4:$B$904,0),4)</f>
        <v>2</v>
      </c>
      <c r="G5249" s="23">
        <v>16</v>
      </c>
      <c r="H5249" s="24">
        <v>12600</v>
      </c>
    </row>
    <row r="5250" spans="2:8" x14ac:dyDescent="0.3">
      <c r="B5250" s="22">
        <v>1000855</v>
      </c>
      <c r="C5250" s="23" t="s">
        <v>2610</v>
      </c>
      <c r="D5250" s="23" t="str">
        <f>VLOOKUP(B5250,'5b'!$B$4:$E$904,2,FALSE)</f>
        <v>F</v>
      </c>
      <c r="E5250" s="23" t="str">
        <f>INDEX(Table,MATCH('Classwork 5'!B5250,'5b'!$B$4:$B$904,0),3)</f>
        <v>18-25</v>
      </c>
      <c r="F5250" s="23">
        <f>INDEX(Table,MATCH('Classwork 5'!B5250,'5b'!$B$4:$B$904,0),4)</f>
        <v>2</v>
      </c>
      <c r="G5250" s="23">
        <v>8</v>
      </c>
      <c r="H5250" s="24">
        <v>6035</v>
      </c>
    </row>
    <row r="5251" spans="2:8" x14ac:dyDescent="0.3">
      <c r="B5251" s="22">
        <v>1000855</v>
      </c>
      <c r="C5251" s="23" t="s">
        <v>2144</v>
      </c>
      <c r="D5251" s="23" t="str">
        <f>VLOOKUP(B5251,'5b'!$B$4:$E$904,2,FALSE)</f>
        <v>F</v>
      </c>
      <c r="E5251" s="23" t="str">
        <f>INDEX(Table,MATCH('Classwork 5'!B5251,'5b'!$B$4:$B$904,0),3)</f>
        <v>18-25</v>
      </c>
      <c r="F5251" s="23">
        <f>INDEX(Table,MATCH('Classwork 5'!B5251,'5b'!$B$4:$B$904,0),4)</f>
        <v>2</v>
      </c>
      <c r="G5251" s="23">
        <v>16</v>
      </c>
      <c r="H5251" s="24">
        <v>12791</v>
      </c>
    </row>
    <row r="5252" spans="2:8" x14ac:dyDescent="0.3">
      <c r="B5252" s="22">
        <v>1000855</v>
      </c>
      <c r="C5252" s="23" t="s">
        <v>1969</v>
      </c>
      <c r="D5252" s="23" t="str">
        <f>VLOOKUP(B5252,'5b'!$B$4:$E$904,2,FALSE)</f>
        <v>F</v>
      </c>
      <c r="E5252" s="23" t="str">
        <f>INDEX(Table,MATCH('Classwork 5'!B5252,'5b'!$B$4:$B$904,0),3)</f>
        <v>18-25</v>
      </c>
      <c r="F5252" s="23">
        <f>INDEX(Table,MATCH('Classwork 5'!B5252,'5b'!$B$4:$B$904,0),4)</f>
        <v>2</v>
      </c>
      <c r="G5252" s="23">
        <v>5</v>
      </c>
      <c r="H5252" s="24">
        <v>7182</v>
      </c>
    </row>
    <row r="5253" spans="2:8" x14ac:dyDescent="0.3">
      <c r="B5253" s="22">
        <v>1000855</v>
      </c>
      <c r="C5253" s="23" t="s">
        <v>3721</v>
      </c>
      <c r="D5253" s="23" t="str">
        <f>VLOOKUP(B5253,'5b'!$B$4:$E$904,2,FALSE)</f>
        <v>F</v>
      </c>
      <c r="E5253" s="23" t="str">
        <f>INDEX(Table,MATCH('Classwork 5'!B5253,'5b'!$B$4:$B$904,0),3)</f>
        <v>18-25</v>
      </c>
      <c r="F5253" s="23">
        <f>INDEX(Table,MATCH('Classwork 5'!B5253,'5b'!$B$4:$B$904,0),4)</f>
        <v>2</v>
      </c>
      <c r="G5253" s="23">
        <v>5</v>
      </c>
      <c r="H5253" s="24">
        <v>3727</v>
      </c>
    </row>
    <row r="5254" spans="2:8" x14ac:dyDescent="0.3">
      <c r="B5254" s="22">
        <v>1000855</v>
      </c>
      <c r="C5254" s="23" t="s">
        <v>3246</v>
      </c>
      <c r="D5254" s="23" t="str">
        <f>VLOOKUP(B5254,'5b'!$B$4:$E$904,2,FALSE)</f>
        <v>F</v>
      </c>
      <c r="E5254" s="23" t="str">
        <f>INDEX(Table,MATCH('Classwork 5'!B5254,'5b'!$B$4:$B$904,0),3)</f>
        <v>18-25</v>
      </c>
      <c r="F5254" s="23">
        <f>INDEX(Table,MATCH('Classwork 5'!B5254,'5b'!$B$4:$B$904,0),4)</f>
        <v>2</v>
      </c>
      <c r="G5254" s="23">
        <v>1</v>
      </c>
      <c r="H5254" s="24">
        <v>11957</v>
      </c>
    </row>
    <row r="5255" spans="2:8" x14ac:dyDescent="0.3">
      <c r="B5255" s="22">
        <v>1000855</v>
      </c>
      <c r="C5255" s="23" t="s">
        <v>3722</v>
      </c>
      <c r="D5255" s="23" t="str">
        <f>VLOOKUP(B5255,'5b'!$B$4:$E$904,2,FALSE)</f>
        <v>F</v>
      </c>
      <c r="E5255" s="23" t="str">
        <f>INDEX(Table,MATCH('Classwork 5'!B5255,'5b'!$B$4:$B$904,0),3)</f>
        <v>18-25</v>
      </c>
      <c r="F5255" s="23">
        <f>INDEX(Table,MATCH('Classwork 5'!B5255,'5b'!$B$4:$B$904,0),4)</f>
        <v>2</v>
      </c>
      <c r="G5255" s="23">
        <v>8</v>
      </c>
      <c r="H5255" s="24">
        <v>4185</v>
      </c>
    </row>
    <row r="5256" spans="2:8" x14ac:dyDescent="0.3">
      <c r="B5256" s="22">
        <v>1000855</v>
      </c>
      <c r="C5256" s="23" t="s">
        <v>3392</v>
      </c>
      <c r="D5256" s="23" t="str">
        <f>VLOOKUP(B5256,'5b'!$B$4:$E$904,2,FALSE)</f>
        <v>F</v>
      </c>
      <c r="E5256" s="23" t="str">
        <f>INDEX(Table,MATCH('Classwork 5'!B5256,'5b'!$B$4:$B$904,0),3)</f>
        <v>18-25</v>
      </c>
      <c r="F5256" s="23">
        <f>INDEX(Table,MATCH('Classwork 5'!B5256,'5b'!$B$4:$B$904,0),4)</f>
        <v>2</v>
      </c>
      <c r="G5256" s="23">
        <v>2</v>
      </c>
      <c r="H5256" s="24">
        <v>9763</v>
      </c>
    </row>
    <row r="5257" spans="2:8" x14ac:dyDescent="0.3">
      <c r="B5257" s="22">
        <v>1000855</v>
      </c>
      <c r="C5257" s="23" t="s">
        <v>3252</v>
      </c>
      <c r="D5257" s="23" t="str">
        <f>VLOOKUP(B5257,'5b'!$B$4:$E$904,2,FALSE)</f>
        <v>F</v>
      </c>
      <c r="E5257" s="23" t="str">
        <f>INDEX(Table,MATCH('Classwork 5'!B5257,'5b'!$B$4:$B$904,0),3)</f>
        <v>18-25</v>
      </c>
      <c r="F5257" s="23">
        <f>INDEX(Table,MATCH('Classwork 5'!B5257,'5b'!$B$4:$B$904,0),4)</f>
        <v>2</v>
      </c>
      <c r="G5257" s="23">
        <v>11</v>
      </c>
      <c r="H5257" s="24">
        <v>2980</v>
      </c>
    </row>
    <row r="5258" spans="2:8" x14ac:dyDescent="0.3">
      <c r="B5258" s="22">
        <v>1000855</v>
      </c>
      <c r="C5258" s="23" t="s">
        <v>3723</v>
      </c>
      <c r="D5258" s="23" t="str">
        <f>VLOOKUP(B5258,'5b'!$B$4:$E$904,2,FALSE)</f>
        <v>F</v>
      </c>
      <c r="E5258" s="23" t="str">
        <f>INDEX(Table,MATCH('Classwork 5'!B5258,'5b'!$B$4:$B$904,0),3)</f>
        <v>18-25</v>
      </c>
      <c r="F5258" s="23">
        <f>INDEX(Table,MATCH('Classwork 5'!B5258,'5b'!$B$4:$B$904,0),4)</f>
        <v>2</v>
      </c>
      <c r="G5258" s="23">
        <v>16</v>
      </c>
      <c r="H5258" s="24">
        <v>8862</v>
      </c>
    </row>
    <row r="5259" spans="2:8" x14ac:dyDescent="0.3">
      <c r="B5259" s="22">
        <v>1000855</v>
      </c>
      <c r="C5259" s="23" t="s">
        <v>2478</v>
      </c>
      <c r="D5259" s="23" t="str">
        <f>VLOOKUP(B5259,'5b'!$B$4:$E$904,2,FALSE)</f>
        <v>F</v>
      </c>
      <c r="E5259" s="23" t="str">
        <f>INDEX(Table,MATCH('Classwork 5'!B5259,'5b'!$B$4:$B$904,0),3)</f>
        <v>18-25</v>
      </c>
      <c r="F5259" s="23">
        <f>INDEX(Table,MATCH('Classwork 5'!B5259,'5b'!$B$4:$B$904,0),4)</f>
        <v>2</v>
      </c>
      <c r="G5259" s="23">
        <v>5</v>
      </c>
      <c r="H5259" s="24">
        <v>7062</v>
      </c>
    </row>
    <row r="5260" spans="2:8" x14ac:dyDescent="0.3">
      <c r="B5260" s="22">
        <v>1000856</v>
      </c>
      <c r="C5260" s="23" t="s">
        <v>2267</v>
      </c>
      <c r="D5260" s="23" t="str">
        <f>VLOOKUP(B5260,'5b'!$B$4:$E$904,2,FALSE)</f>
        <v>F</v>
      </c>
      <c r="E5260" s="23" t="str">
        <f>INDEX(Table,MATCH('Classwork 5'!B5260,'5b'!$B$4:$B$904,0),3)</f>
        <v>46-50</v>
      </c>
      <c r="F5260" s="23">
        <f>INDEX(Table,MATCH('Classwork 5'!B5260,'5b'!$B$4:$B$904,0),4)</f>
        <v>6</v>
      </c>
      <c r="G5260" s="23">
        <v>10</v>
      </c>
      <c r="H5260" s="24">
        <v>18873</v>
      </c>
    </row>
    <row r="5261" spans="2:8" x14ac:dyDescent="0.3">
      <c r="B5261" s="22">
        <v>1000857</v>
      </c>
      <c r="C5261" s="23" t="s">
        <v>3197</v>
      </c>
      <c r="D5261" s="23" t="str">
        <f>VLOOKUP(B5261,'5b'!$B$4:$E$904,2,FALSE)</f>
        <v>M</v>
      </c>
      <c r="E5261" s="23" t="str">
        <f>INDEX(Table,MATCH('Classwork 5'!B5261,'5b'!$B$4:$B$904,0),3)</f>
        <v>36-45</v>
      </c>
      <c r="F5261" s="23">
        <f>INDEX(Table,MATCH('Classwork 5'!B5261,'5b'!$B$4:$B$904,0),4)</f>
        <v>17</v>
      </c>
      <c r="G5261" s="23">
        <v>5</v>
      </c>
      <c r="H5261" s="24">
        <v>8822</v>
      </c>
    </row>
    <row r="5262" spans="2:8" x14ac:dyDescent="0.3">
      <c r="B5262" s="22">
        <v>1000857</v>
      </c>
      <c r="C5262" s="23" t="s">
        <v>2143</v>
      </c>
      <c r="D5262" s="23" t="str">
        <f>VLOOKUP(B5262,'5b'!$B$4:$E$904,2,FALSE)</f>
        <v>M</v>
      </c>
      <c r="E5262" s="23" t="str">
        <f>INDEX(Table,MATCH('Classwork 5'!B5262,'5b'!$B$4:$B$904,0),3)</f>
        <v>36-45</v>
      </c>
      <c r="F5262" s="23">
        <f>INDEX(Table,MATCH('Classwork 5'!B5262,'5b'!$B$4:$B$904,0),4)</f>
        <v>17</v>
      </c>
      <c r="G5262" s="23">
        <v>8</v>
      </c>
      <c r="H5262" s="24">
        <v>10014</v>
      </c>
    </row>
    <row r="5263" spans="2:8" x14ac:dyDescent="0.3">
      <c r="B5263" s="22">
        <v>1000857</v>
      </c>
      <c r="C5263" s="23" t="s">
        <v>2678</v>
      </c>
      <c r="D5263" s="23" t="str">
        <f>VLOOKUP(B5263,'5b'!$B$4:$E$904,2,FALSE)</f>
        <v>M</v>
      </c>
      <c r="E5263" s="23" t="str">
        <f>INDEX(Table,MATCH('Classwork 5'!B5263,'5b'!$B$4:$B$904,0),3)</f>
        <v>36-45</v>
      </c>
      <c r="F5263" s="23">
        <f>INDEX(Table,MATCH('Classwork 5'!B5263,'5b'!$B$4:$B$904,0),4)</f>
        <v>17</v>
      </c>
      <c r="G5263" s="23">
        <v>5</v>
      </c>
      <c r="H5263" s="24">
        <v>5423</v>
      </c>
    </row>
    <row r="5264" spans="2:8" x14ac:dyDescent="0.3">
      <c r="B5264" s="22">
        <v>1000857</v>
      </c>
      <c r="C5264" s="23" t="s">
        <v>3202</v>
      </c>
      <c r="D5264" s="23" t="str">
        <f>VLOOKUP(B5264,'5b'!$B$4:$E$904,2,FALSE)</f>
        <v>M</v>
      </c>
      <c r="E5264" s="23" t="str">
        <f>INDEX(Table,MATCH('Classwork 5'!B5264,'5b'!$B$4:$B$904,0),3)</f>
        <v>36-45</v>
      </c>
      <c r="F5264" s="23">
        <f>INDEX(Table,MATCH('Classwork 5'!B5264,'5b'!$B$4:$B$904,0),4)</f>
        <v>17</v>
      </c>
      <c r="G5264" s="23">
        <v>5</v>
      </c>
      <c r="H5264" s="24">
        <v>6886</v>
      </c>
    </row>
    <row r="5265" spans="2:8" x14ac:dyDescent="0.3">
      <c r="B5265" s="22">
        <v>1000857</v>
      </c>
      <c r="C5265" s="23" t="s">
        <v>3724</v>
      </c>
      <c r="D5265" s="23" t="str">
        <f>VLOOKUP(B5265,'5b'!$B$4:$E$904,2,FALSE)</f>
        <v>M</v>
      </c>
      <c r="E5265" s="23" t="str">
        <f>INDEX(Table,MATCH('Classwork 5'!B5265,'5b'!$B$4:$B$904,0),3)</f>
        <v>36-45</v>
      </c>
      <c r="F5265" s="23">
        <f>INDEX(Table,MATCH('Classwork 5'!B5265,'5b'!$B$4:$B$904,0),4)</f>
        <v>17</v>
      </c>
      <c r="G5265" s="23">
        <v>8</v>
      </c>
      <c r="H5265" s="24">
        <v>7943</v>
      </c>
    </row>
    <row r="5266" spans="2:8" x14ac:dyDescent="0.3">
      <c r="B5266" s="22">
        <v>1000858</v>
      </c>
      <c r="C5266" s="23" t="s">
        <v>2525</v>
      </c>
      <c r="D5266" s="23" t="str">
        <f>VLOOKUP(B5266,'5b'!$B$4:$E$904,2,FALSE)</f>
        <v>M</v>
      </c>
      <c r="E5266" s="23" t="str">
        <f>INDEX(Table,MATCH('Classwork 5'!B5266,'5b'!$B$4:$B$904,0),3)</f>
        <v>36-45</v>
      </c>
      <c r="F5266" s="23">
        <f>INDEX(Table,MATCH('Classwork 5'!B5266,'5b'!$B$4:$B$904,0),4)</f>
        <v>14</v>
      </c>
      <c r="G5266" s="23">
        <v>5</v>
      </c>
      <c r="H5266" s="24">
        <v>5481</v>
      </c>
    </row>
    <row r="5267" spans="2:8" x14ac:dyDescent="0.3">
      <c r="B5267" s="22">
        <v>1000858</v>
      </c>
      <c r="C5267" s="23" t="s">
        <v>2491</v>
      </c>
      <c r="D5267" s="23" t="str">
        <f>VLOOKUP(B5267,'5b'!$B$4:$E$904,2,FALSE)</f>
        <v>M</v>
      </c>
      <c r="E5267" s="23" t="str">
        <f>INDEX(Table,MATCH('Classwork 5'!B5267,'5b'!$B$4:$B$904,0),3)</f>
        <v>36-45</v>
      </c>
      <c r="F5267" s="23">
        <f>INDEX(Table,MATCH('Classwork 5'!B5267,'5b'!$B$4:$B$904,0),4)</f>
        <v>14</v>
      </c>
      <c r="G5267" s="23">
        <v>5</v>
      </c>
      <c r="H5267" s="24">
        <v>6989</v>
      </c>
    </row>
    <row r="5268" spans="2:8" x14ac:dyDescent="0.3">
      <c r="B5268" s="22">
        <v>1000858</v>
      </c>
      <c r="C5268" s="23" t="s">
        <v>2375</v>
      </c>
      <c r="D5268" s="23" t="str">
        <f>VLOOKUP(B5268,'5b'!$B$4:$E$904,2,FALSE)</f>
        <v>M</v>
      </c>
      <c r="E5268" s="23" t="str">
        <f>INDEX(Table,MATCH('Classwork 5'!B5268,'5b'!$B$4:$B$904,0),3)</f>
        <v>36-45</v>
      </c>
      <c r="F5268" s="23">
        <f>INDEX(Table,MATCH('Classwork 5'!B5268,'5b'!$B$4:$B$904,0),4)</f>
        <v>14</v>
      </c>
      <c r="G5268" s="23">
        <v>5</v>
      </c>
      <c r="H5268" s="24">
        <v>5434</v>
      </c>
    </row>
    <row r="5269" spans="2:8" x14ac:dyDescent="0.3">
      <c r="B5269" s="22">
        <v>1000858</v>
      </c>
      <c r="C5269" s="23" t="s">
        <v>2330</v>
      </c>
      <c r="D5269" s="23" t="str">
        <f>VLOOKUP(B5269,'5b'!$B$4:$E$904,2,FALSE)</f>
        <v>M</v>
      </c>
      <c r="E5269" s="23" t="str">
        <f>INDEX(Table,MATCH('Classwork 5'!B5269,'5b'!$B$4:$B$904,0),3)</f>
        <v>36-45</v>
      </c>
      <c r="F5269" s="23">
        <f>INDEX(Table,MATCH('Classwork 5'!B5269,'5b'!$B$4:$B$904,0),4)</f>
        <v>14</v>
      </c>
      <c r="G5269" s="23">
        <v>1</v>
      </c>
      <c r="H5269" s="24">
        <v>15797</v>
      </c>
    </row>
    <row r="5270" spans="2:8" x14ac:dyDescent="0.3">
      <c r="B5270" s="22">
        <v>1000858</v>
      </c>
      <c r="C5270" s="23" t="s">
        <v>3650</v>
      </c>
      <c r="D5270" s="23" t="str">
        <f>VLOOKUP(B5270,'5b'!$B$4:$E$904,2,FALSE)</f>
        <v>M</v>
      </c>
      <c r="E5270" s="23" t="str">
        <f>INDEX(Table,MATCH('Classwork 5'!B5270,'5b'!$B$4:$B$904,0),3)</f>
        <v>36-45</v>
      </c>
      <c r="F5270" s="23">
        <f>INDEX(Table,MATCH('Classwork 5'!B5270,'5b'!$B$4:$B$904,0),4)</f>
        <v>14</v>
      </c>
      <c r="G5270" s="23">
        <v>1</v>
      </c>
      <c r="H5270" s="24">
        <v>11652</v>
      </c>
    </row>
    <row r="5271" spans="2:8" x14ac:dyDescent="0.3">
      <c r="B5271" s="22">
        <v>1000859</v>
      </c>
      <c r="C5271" s="23" t="s">
        <v>3536</v>
      </c>
      <c r="D5271" s="23" t="str">
        <f>VLOOKUP(B5271,'5b'!$B$4:$E$904,2,FALSE)</f>
        <v>M</v>
      </c>
      <c r="E5271" s="23" t="str">
        <f>INDEX(Table,MATCH('Classwork 5'!B5271,'5b'!$B$4:$B$904,0),3)</f>
        <v>26-35</v>
      </c>
      <c r="F5271" s="23">
        <f>INDEX(Table,MATCH('Classwork 5'!B5271,'5b'!$B$4:$B$904,0),4)</f>
        <v>12</v>
      </c>
      <c r="G5271" s="23">
        <v>5</v>
      </c>
      <c r="H5271" s="24">
        <v>5425</v>
      </c>
    </row>
    <row r="5272" spans="2:8" x14ac:dyDescent="0.3">
      <c r="B5272" s="22">
        <v>1000859</v>
      </c>
      <c r="C5272" s="23" t="s">
        <v>3725</v>
      </c>
      <c r="D5272" s="23" t="str">
        <f>VLOOKUP(B5272,'5b'!$B$4:$E$904,2,FALSE)</f>
        <v>M</v>
      </c>
      <c r="E5272" s="23" t="str">
        <f>INDEX(Table,MATCH('Classwork 5'!B5272,'5b'!$B$4:$B$904,0),3)</f>
        <v>26-35</v>
      </c>
      <c r="F5272" s="23">
        <f>INDEX(Table,MATCH('Classwork 5'!B5272,'5b'!$B$4:$B$904,0),4)</f>
        <v>12</v>
      </c>
      <c r="G5272" s="23">
        <v>11</v>
      </c>
      <c r="H5272" s="24">
        <v>4613</v>
      </c>
    </row>
    <row r="5273" spans="2:8" x14ac:dyDescent="0.3">
      <c r="B5273" s="22">
        <v>1000859</v>
      </c>
      <c r="C5273" s="23" t="s">
        <v>3356</v>
      </c>
      <c r="D5273" s="23" t="str">
        <f>VLOOKUP(B5273,'5b'!$B$4:$E$904,2,FALSE)</f>
        <v>M</v>
      </c>
      <c r="E5273" s="23" t="str">
        <f>INDEX(Table,MATCH('Classwork 5'!B5273,'5b'!$B$4:$B$904,0),3)</f>
        <v>26-35</v>
      </c>
      <c r="F5273" s="23">
        <f>INDEX(Table,MATCH('Classwork 5'!B5273,'5b'!$B$4:$B$904,0),4)</f>
        <v>12</v>
      </c>
      <c r="G5273" s="23">
        <v>5</v>
      </c>
      <c r="H5273" s="24">
        <v>6956</v>
      </c>
    </row>
    <row r="5274" spans="2:8" x14ac:dyDescent="0.3">
      <c r="B5274" s="22">
        <v>1000859</v>
      </c>
      <c r="C5274" s="23" t="s">
        <v>3726</v>
      </c>
      <c r="D5274" s="23" t="str">
        <f>VLOOKUP(B5274,'5b'!$B$4:$E$904,2,FALSE)</f>
        <v>M</v>
      </c>
      <c r="E5274" s="23" t="str">
        <f>INDEX(Table,MATCH('Classwork 5'!B5274,'5b'!$B$4:$B$904,0),3)</f>
        <v>26-35</v>
      </c>
      <c r="F5274" s="23">
        <f>INDEX(Table,MATCH('Classwork 5'!B5274,'5b'!$B$4:$B$904,0),4)</f>
        <v>12</v>
      </c>
      <c r="G5274" s="23">
        <v>15</v>
      </c>
      <c r="H5274" s="24">
        <v>8738</v>
      </c>
    </row>
    <row r="5275" spans="2:8" x14ac:dyDescent="0.3">
      <c r="B5275" s="22">
        <v>1000859</v>
      </c>
      <c r="C5275" s="23" t="s">
        <v>2397</v>
      </c>
      <c r="D5275" s="23" t="str">
        <f>VLOOKUP(B5275,'5b'!$B$4:$E$904,2,FALSE)</f>
        <v>M</v>
      </c>
      <c r="E5275" s="23" t="str">
        <f>INDEX(Table,MATCH('Classwork 5'!B5275,'5b'!$B$4:$B$904,0),3)</f>
        <v>26-35</v>
      </c>
      <c r="F5275" s="23">
        <f>INDEX(Table,MATCH('Classwork 5'!B5275,'5b'!$B$4:$B$904,0),4)</f>
        <v>12</v>
      </c>
      <c r="G5275" s="23">
        <v>1</v>
      </c>
      <c r="H5275" s="24">
        <v>15457</v>
      </c>
    </row>
    <row r="5276" spans="2:8" x14ac:dyDescent="0.3">
      <c r="B5276" s="22">
        <v>1000859</v>
      </c>
      <c r="C5276" s="23" t="s">
        <v>3727</v>
      </c>
      <c r="D5276" s="23" t="str">
        <f>VLOOKUP(B5276,'5b'!$B$4:$E$904,2,FALSE)</f>
        <v>M</v>
      </c>
      <c r="E5276" s="23" t="str">
        <f>INDEX(Table,MATCH('Classwork 5'!B5276,'5b'!$B$4:$B$904,0),3)</f>
        <v>26-35</v>
      </c>
      <c r="F5276" s="23">
        <f>INDEX(Table,MATCH('Classwork 5'!B5276,'5b'!$B$4:$B$904,0),4)</f>
        <v>12</v>
      </c>
      <c r="G5276" s="23">
        <v>11</v>
      </c>
      <c r="H5276" s="24">
        <v>6155</v>
      </c>
    </row>
    <row r="5277" spans="2:8" x14ac:dyDescent="0.3">
      <c r="B5277" s="22">
        <v>1000859</v>
      </c>
      <c r="C5277" s="23" t="s">
        <v>3066</v>
      </c>
      <c r="D5277" s="23" t="str">
        <f>VLOOKUP(B5277,'5b'!$B$4:$E$904,2,FALSE)</f>
        <v>M</v>
      </c>
      <c r="E5277" s="23" t="str">
        <f>INDEX(Table,MATCH('Classwork 5'!B5277,'5b'!$B$4:$B$904,0),3)</f>
        <v>26-35</v>
      </c>
      <c r="F5277" s="23">
        <f>INDEX(Table,MATCH('Classwork 5'!B5277,'5b'!$B$4:$B$904,0),4)</f>
        <v>12</v>
      </c>
      <c r="G5277" s="23">
        <v>5</v>
      </c>
      <c r="H5277" s="24">
        <v>5208</v>
      </c>
    </row>
    <row r="5278" spans="2:8" x14ac:dyDescent="0.3">
      <c r="B5278" s="22">
        <v>1000859</v>
      </c>
      <c r="C5278" s="23" t="s">
        <v>2624</v>
      </c>
      <c r="D5278" s="23" t="str">
        <f>VLOOKUP(B5278,'5b'!$B$4:$E$904,2,FALSE)</f>
        <v>M</v>
      </c>
      <c r="E5278" s="23" t="str">
        <f>INDEX(Table,MATCH('Classwork 5'!B5278,'5b'!$B$4:$B$904,0),3)</f>
        <v>26-35</v>
      </c>
      <c r="F5278" s="23">
        <f>INDEX(Table,MATCH('Classwork 5'!B5278,'5b'!$B$4:$B$904,0),4)</f>
        <v>12</v>
      </c>
      <c r="G5278" s="23">
        <v>11</v>
      </c>
      <c r="H5278" s="24">
        <v>4490</v>
      </c>
    </row>
    <row r="5279" spans="2:8" x14ac:dyDescent="0.3">
      <c r="B5279" s="22">
        <v>1000859</v>
      </c>
      <c r="C5279" s="23" t="s">
        <v>2020</v>
      </c>
      <c r="D5279" s="23" t="str">
        <f>VLOOKUP(B5279,'5b'!$B$4:$E$904,2,FALSE)</f>
        <v>M</v>
      </c>
      <c r="E5279" s="23" t="str">
        <f>INDEX(Table,MATCH('Classwork 5'!B5279,'5b'!$B$4:$B$904,0),3)</f>
        <v>26-35</v>
      </c>
      <c r="F5279" s="23">
        <f>INDEX(Table,MATCH('Classwork 5'!B5279,'5b'!$B$4:$B$904,0),4)</f>
        <v>12</v>
      </c>
      <c r="G5279" s="23">
        <v>1</v>
      </c>
      <c r="H5279" s="24">
        <v>19207</v>
      </c>
    </row>
    <row r="5280" spans="2:8" x14ac:dyDescent="0.3">
      <c r="B5280" s="22">
        <v>1000860</v>
      </c>
      <c r="C5280" s="23" t="s">
        <v>3728</v>
      </c>
      <c r="D5280" s="23" t="str">
        <f>VLOOKUP(B5280,'5b'!$B$4:$E$904,2,FALSE)</f>
        <v>M</v>
      </c>
      <c r="E5280" s="23" t="str">
        <f>INDEX(Table,MATCH('Classwork 5'!B5280,'5b'!$B$4:$B$904,0),3)</f>
        <v>18-25</v>
      </c>
      <c r="F5280" s="23">
        <f>INDEX(Table,MATCH('Classwork 5'!B5280,'5b'!$B$4:$B$904,0),4)</f>
        <v>0</v>
      </c>
      <c r="G5280" s="23">
        <v>11</v>
      </c>
      <c r="H5280" s="24">
        <v>4699</v>
      </c>
    </row>
    <row r="5281" spans="2:8" x14ac:dyDescent="0.3">
      <c r="B5281" s="22">
        <v>1000861</v>
      </c>
      <c r="C5281" s="23" t="s">
        <v>3729</v>
      </c>
      <c r="D5281" s="23" t="str">
        <f>VLOOKUP(B5281,'5b'!$B$4:$E$904,2,FALSE)</f>
        <v>M</v>
      </c>
      <c r="E5281" s="23" t="str">
        <f>INDEX(Table,MATCH('Classwork 5'!B5281,'5b'!$B$4:$B$904,0),3)</f>
        <v>26-35</v>
      </c>
      <c r="F5281" s="23">
        <f>INDEX(Table,MATCH('Classwork 5'!B5281,'5b'!$B$4:$B$904,0),4)</f>
        <v>7</v>
      </c>
      <c r="G5281" s="23">
        <v>5</v>
      </c>
      <c r="H5281" s="24">
        <v>1871</v>
      </c>
    </row>
    <row r="5282" spans="2:8" x14ac:dyDescent="0.3">
      <c r="B5282" s="22">
        <v>1000861</v>
      </c>
      <c r="C5282" s="23" t="s">
        <v>2039</v>
      </c>
      <c r="D5282" s="23" t="str">
        <f>VLOOKUP(B5282,'5b'!$B$4:$E$904,2,FALSE)</f>
        <v>M</v>
      </c>
      <c r="E5282" s="23" t="str">
        <f>INDEX(Table,MATCH('Classwork 5'!B5282,'5b'!$B$4:$B$904,0),3)</f>
        <v>26-35</v>
      </c>
      <c r="F5282" s="23">
        <f>INDEX(Table,MATCH('Classwork 5'!B5282,'5b'!$B$4:$B$904,0),4)</f>
        <v>7</v>
      </c>
      <c r="G5282" s="23">
        <v>5</v>
      </c>
      <c r="H5282" s="24">
        <v>8596</v>
      </c>
    </row>
    <row r="5283" spans="2:8" x14ac:dyDescent="0.3">
      <c r="B5283" s="22">
        <v>1000861</v>
      </c>
      <c r="C5283" s="23" t="s">
        <v>2268</v>
      </c>
      <c r="D5283" s="23" t="str">
        <f>VLOOKUP(B5283,'5b'!$B$4:$E$904,2,FALSE)</f>
        <v>M</v>
      </c>
      <c r="E5283" s="23" t="str">
        <f>INDEX(Table,MATCH('Classwork 5'!B5283,'5b'!$B$4:$B$904,0),3)</f>
        <v>26-35</v>
      </c>
      <c r="F5283" s="23">
        <f>INDEX(Table,MATCH('Classwork 5'!B5283,'5b'!$B$4:$B$904,0),4)</f>
        <v>7</v>
      </c>
      <c r="G5283" s="23">
        <v>1</v>
      </c>
      <c r="H5283" s="24">
        <v>19315</v>
      </c>
    </row>
    <row r="5284" spans="2:8" x14ac:dyDescent="0.3">
      <c r="B5284" s="22">
        <v>1000861</v>
      </c>
      <c r="C5284" s="23" t="s">
        <v>1970</v>
      </c>
      <c r="D5284" s="23" t="str">
        <f>VLOOKUP(B5284,'5b'!$B$4:$E$904,2,FALSE)</f>
        <v>M</v>
      </c>
      <c r="E5284" s="23" t="str">
        <f>INDEX(Table,MATCH('Classwork 5'!B5284,'5b'!$B$4:$B$904,0),3)</f>
        <v>26-35</v>
      </c>
      <c r="F5284" s="23">
        <f>INDEX(Table,MATCH('Classwork 5'!B5284,'5b'!$B$4:$B$904,0),4)</f>
        <v>7</v>
      </c>
      <c r="G5284" s="23">
        <v>5</v>
      </c>
      <c r="H5284" s="24">
        <v>5260</v>
      </c>
    </row>
    <row r="5285" spans="2:8" x14ac:dyDescent="0.3">
      <c r="B5285" s="22">
        <v>1000861</v>
      </c>
      <c r="C5285" s="23" t="s">
        <v>2483</v>
      </c>
      <c r="D5285" s="23" t="str">
        <f>VLOOKUP(B5285,'5b'!$B$4:$E$904,2,FALSE)</f>
        <v>M</v>
      </c>
      <c r="E5285" s="23" t="str">
        <f>INDEX(Table,MATCH('Classwork 5'!B5285,'5b'!$B$4:$B$904,0),3)</f>
        <v>26-35</v>
      </c>
      <c r="F5285" s="23">
        <f>INDEX(Table,MATCH('Classwork 5'!B5285,'5b'!$B$4:$B$904,0),4)</f>
        <v>7</v>
      </c>
      <c r="G5285" s="23">
        <v>5</v>
      </c>
      <c r="H5285" s="24">
        <v>7079</v>
      </c>
    </row>
    <row r="5286" spans="2:8" x14ac:dyDescent="0.3">
      <c r="B5286" s="22">
        <v>1000862</v>
      </c>
      <c r="C5286" s="23" t="s">
        <v>3020</v>
      </c>
      <c r="D5286" s="23" t="str">
        <f>VLOOKUP(B5286,'5b'!$B$4:$E$904,2,FALSE)</f>
        <v>M</v>
      </c>
      <c r="E5286" s="23" t="str">
        <f>INDEX(Table,MATCH('Classwork 5'!B5286,'5b'!$B$4:$B$904,0),3)</f>
        <v>36-45</v>
      </c>
      <c r="F5286" s="23">
        <f>INDEX(Table,MATCH('Classwork 5'!B5286,'5b'!$B$4:$B$904,0),4)</f>
        <v>7</v>
      </c>
      <c r="G5286" s="23">
        <v>1</v>
      </c>
      <c r="H5286" s="24">
        <v>11935</v>
      </c>
    </row>
    <row r="5287" spans="2:8" x14ac:dyDescent="0.3">
      <c r="B5287" s="22">
        <v>1000862</v>
      </c>
      <c r="C5287" s="23" t="s">
        <v>2776</v>
      </c>
      <c r="D5287" s="23" t="str">
        <f>VLOOKUP(B5287,'5b'!$B$4:$E$904,2,FALSE)</f>
        <v>M</v>
      </c>
      <c r="E5287" s="23" t="str">
        <f>INDEX(Table,MATCH('Classwork 5'!B5287,'5b'!$B$4:$B$904,0),3)</f>
        <v>36-45</v>
      </c>
      <c r="F5287" s="23">
        <f>INDEX(Table,MATCH('Classwork 5'!B5287,'5b'!$B$4:$B$904,0),4)</f>
        <v>7</v>
      </c>
      <c r="G5287" s="23">
        <v>5</v>
      </c>
      <c r="H5287" s="24">
        <v>7169</v>
      </c>
    </row>
    <row r="5288" spans="2:8" x14ac:dyDescent="0.3">
      <c r="B5288" s="22">
        <v>1000862</v>
      </c>
      <c r="C5288" s="23" t="s">
        <v>3730</v>
      </c>
      <c r="D5288" s="23" t="str">
        <f>VLOOKUP(B5288,'5b'!$B$4:$E$904,2,FALSE)</f>
        <v>M</v>
      </c>
      <c r="E5288" s="23" t="str">
        <f>INDEX(Table,MATCH('Classwork 5'!B5288,'5b'!$B$4:$B$904,0),3)</f>
        <v>36-45</v>
      </c>
      <c r="F5288" s="23">
        <f>INDEX(Table,MATCH('Classwork 5'!B5288,'5b'!$B$4:$B$904,0),4)</f>
        <v>7</v>
      </c>
      <c r="G5288" s="23">
        <v>5</v>
      </c>
      <c r="H5288" s="24">
        <v>7020</v>
      </c>
    </row>
    <row r="5289" spans="2:8" x14ac:dyDescent="0.3">
      <c r="B5289" s="22">
        <v>1000862</v>
      </c>
      <c r="C5289" s="23" t="s">
        <v>2159</v>
      </c>
      <c r="D5289" s="23" t="str">
        <f>VLOOKUP(B5289,'5b'!$B$4:$E$904,2,FALSE)</f>
        <v>M</v>
      </c>
      <c r="E5289" s="23" t="str">
        <f>INDEX(Table,MATCH('Classwork 5'!B5289,'5b'!$B$4:$B$904,0),3)</f>
        <v>36-45</v>
      </c>
      <c r="F5289" s="23">
        <f>INDEX(Table,MATCH('Classwork 5'!B5289,'5b'!$B$4:$B$904,0),4)</f>
        <v>7</v>
      </c>
      <c r="G5289" s="23">
        <v>8</v>
      </c>
      <c r="H5289" s="24">
        <v>7882</v>
      </c>
    </row>
    <row r="5290" spans="2:8" x14ac:dyDescent="0.3">
      <c r="B5290" s="22">
        <v>1000862</v>
      </c>
      <c r="C5290" s="23" t="s">
        <v>3066</v>
      </c>
      <c r="D5290" s="23" t="str">
        <f>VLOOKUP(B5290,'5b'!$B$4:$E$904,2,FALSE)</f>
        <v>M</v>
      </c>
      <c r="E5290" s="23" t="str">
        <f>INDEX(Table,MATCH('Classwork 5'!B5290,'5b'!$B$4:$B$904,0),3)</f>
        <v>36-45</v>
      </c>
      <c r="F5290" s="23">
        <f>INDEX(Table,MATCH('Classwork 5'!B5290,'5b'!$B$4:$B$904,0),4)</f>
        <v>7</v>
      </c>
      <c r="G5290" s="23">
        <v>5</v>
      </c>
      <c r="H5290" s="24">
        <v>6862</v>
      </c>
    </row>
    <row r="5291" spans="2:8" x14ac:dyDescent="0.3">
      <c r="B5291" s="22">
        <v>1000863</v>
      </c>
      <c r="C5291" s="23" t="s">
        <v>2464</v>
      </c>
      <c r="D5291" s="23" t="str">
        <f>VLOOKUP(B5291,'5b'!$B$4:$E$904,2,FALSE)</f>
        <v>M</v>
      </c>
      <c r="E5291" s="23" t="str">
        <f>INDEX(Table,MATCH('Classwork 5'!B5291,'5b'!$B$4:$B$904,0),3)</f>
        <v>26-35</v>
      </c>
      <c r="F5291" s="23">
        <f>INDEX(Table,MATCH('Classwork 5'!B5291,'5b'!$B$4:$B$904,0),4)</f>
        <v>7</v>
      </c>
      <c r="G5291" s="23">
        <v>1</v>
      </c>
      <c r="H5291" s="24">
        <v>19386</v>
      </c>
    </row>
    <row r="5292" spans="2:8" x14ac:dyDescent="0.3">
      <c r="B5292" s="22">
        <v>1000863</v>
      </c>
      <c r="C5292" s="23" t="s">
        <v>1983</v>
      </c>
      <c r="D5292" s="23" t="str">
        <f>VLOOKUP(B5292,'5b'!$B$4:$E$904,2,FALSE)</f>
        <v>M</v>
      </c>
      <c r="E5292" s="23" t="str">
        <f>INDEX(Table,MATCH('Classwork 5'!B5292,'5b'!$B$4:$B$904,0),3)</f>
        <v>26-35</v>
      </c>
      <c r="F5292" s="23">
        <f>INDEX(Table,MATCH('Classwork 5'!B5292,'5b'!$B$4:$B$904,0),4)</f>
        <v>7</v>
      </c>
      <c r="G5292" s="23">
        <v>1</v>
      </c>
      <c r="H5292" s="24">
        <v>15787</v>
      </c>
    </row>
    <row r="5293" spans="2:8" x14ac:dyDescent="0.3">
      <c r="B5293" s="22">
        <v>1000864</v>
      </c>
      <c r="C5293" s="23" t="s">
        <v>2969</v>
      </c>
      <c r="D5293" s="23" t="str">
        <f>VLOOKUP(B5293,'5b'!$B$4:$E$904,2,FALSE)</f>
        <v>F</v>
      </c>
      <c r="E5293" s="23" t="str">
        <f>INDEX(Table,MATCH('Classwork 5'!B5293,'5b'!$B$4:$B$904,0),3)</f>
        <v>26-35</v>
      </c>
      <c r="F5293" s="23">
        <f>INDEX(Table,MATCH('Classwork 5'!B5293,'5b'!$B$4:$B$904,0),4)</f>
        <v>0</v>
      </c>
      <c r="G5293" s="23">
        <v>7</v>
      </c>
      <c r="H5293" s="24">
        <v>16846</v>
      </c>
    </row>
    <row r="5294" spans="2:8" x14ac:dyDescent="0.3">
      <c r="B5294" s="22">
        <v>1000864</v>
      </c>
      <c r="C5294" s="23" t="s">
        <v>3731</v>
      </c>
      <c r="D5294" s="23" t="str">
        <f>VLOOKUP(B5294,'5b'!$B$4:$E$904,2,FALSE)</f>
        <v>F</v>
      </c>
      <c r="E5294" s="23" t="str">
        <f>INDEX(Table,MATCH('Classwork 5'!B5294,'5b'!$B$4:$B$904,0),3)</f>
        <v>26-35</v>
      </c>
      <c r="F5294" s="23">
        <f>INDEX(Table,MATCH('Classwork 5'!B5294,'5b'!$B$4:$B$904,0),4)</f>
        <v>0</v>
      </c>
      <c r="G5294" s="23">
        <v>7</v>
      </c>
      <c r="H5294" s="24">
        <v>16762</v>
      </c>
    </row>
    <row r="5295" spans="2:8" x14ac:dyDescent="0.3">
      <c r="B5295" s="22">
        <v>1000864</v>
      </c>
      <c r="C5295" s="23" t="s">
        <v>3542</v>
      </c>
      <c r="D5295" s="23" t="str">
        <f>VLOOKUP(B5295,'5b'!$B$4:$E$904,2,FALSE)</f>
        <v>F</v>
      </c>
      <c r="E5295" s="23" t="str">
        <f>INDEX(Table,MATCH('Classwork 5'!B5295,'5b'!$B$4:$B$904,0),3)</f>
        <v>26-35</v>
      </c>
      <c r="F5295" s="23">
        <f>INDEX(Table,MATCH('Classwork 5'!B5295,'5b'!$B$4:$B$904,0),4)</f>
        <v>0</v>
      </c>
      <c r="G5295" s="23">
        <v>8</v>
      </c>
      <c r="H5295" s="24">
        <v>4030</v>
      </c>
    </row>
    <row r="5296" spans="2:8" x14ac:dyDescent="0.3">
      <c r="B5296" s="22">
        <v>1000864</v>
      </c>
      <c r="C5296" s="23" t="s">
        <v>2143</v>
      </c>
      <c r="D5296" s="23" t="str">
        <f>VLOOKUP(B5296,'5b'!$B$4:$E$904,2,FALSE)</f>
        <v>F</v>
      </c>
      <c r="E5296" s="23" t="str">
        <f>INDEX(Table,MATCH('Classwork 5'!B5296,'5b'!$B$4:$B$904,0),3)</f>
        <v>26-35</v>
      </c>
      <c r="F5296" s="23">
        <f>INDEX(Table,MATCH('Classwork 5'!B5296,'5b'!$B$4:$B$904,0),4)</f>
        <v>0</v>
      </c>
      <c r="G5296" s="23">
        <v>8</v>
      </c>
      <c r="H5296" s="24">
        <v>10073</v>
      </c>
    </row>
    <row r="5297" spans="2:8" x14ac:dyDescent="0.3">
      <c r="B5297" s="22">
        <v>1000867</v>
      </c>
      <c r="C5297" s="23" t="s">
        <v>2029</v>
      </c>
      <c r="D5297" s="23" t="str">
        <f>VLOOKUP(B5297,'5b'!$B$4:$E$904,2,FALSE)</f>
        <v>M</v>
      </c>
      <c r="E5297" s="23" t="str">
        <f>INDEX(Table,MATCH('Classwork 5'!B5297,'5b'!$B$4:$B$904,0),3)</f>
        <v>46-50</v>
      </c>
      <c r="F5297" s="23">
        <f>INDEX(Table,MATCH('Classwork 5'!B5297,'5b'!$B$4:$B$904,0),4)</f>
        <v>12</v>
      </c>
      <c r="G5297" s="23">
        <v>5</v>
      </c>
      <c r="H5297" s="24">
        <v>3682</v>
      </c>
    </row>
    <row r="5298" spans="2:8" x14ac:dyDescent="0.3">
      <c r="B5298" s="22">
        <v>1000867</v>
      </c>
      <c r="C5298" s="23" t="s">
        <v>2267</v>
      </c>
      <c r="D5298" s="23" t="str">
        <f>VLOOKUP(B5298,'5b'!$B$4:$E$904,2,FALSE)</f>
        <v>M</v>
      </c>
      <c r="E5298" s="23" t="str">
        <f>INDEX(Table,MATCH('Classwork 5'!B5298,'5b'!$B$4:$B$904,0),3)</f>
        <v>46-50</v>
      </c>
      <c r="F5298" s="23">
        <f>INDEX(Table,MATCH('Classwork 5'!B5298,'5b'!$B$4:$B$904,0),4)</f>
        <v>12</v>
      </c>
      <c r="G5298" s="23">
        <v>10</v>
      </c>
      <c r="H5298" s="24">
        <v>14020</v>
      </c>
    </row>
    <row r="5299" spans="2:8" x14ac:dyDescent="0.3">
      <c r="B5299" s="22">
        <v>1000868</v>
      </c>
      <c r="C5299" s="23" t="s">
        <v>2671</v>
      </c>
      <c r="D5299" s="23" t="str">
        <f>VLOOKUP(B5299,'5b'!$B$4:$E$904,2,FALSE)</f>
        <v>M</v>
      </c>
      <c r="E5299" s="23" t="str">
        <f>INDEX(Table,MATCH('Classwork 5'!B5299,'5b'!$B$4:$B$904,0),3)</f>
        <v>51-55</v>
      </c>
      <c r="F5299" s="23">
        <f>INDEX(Table,MATCH('Classwork 5'!B5299,'5b'!$B$4:$B$904,0),4)</f>
        <v>17</v>
      </c>
      <c r="G5299" s="23">
        <v>5</v>
      </c>
      <c r="H5299" s="24">
        <v>5425</v>
      </c>
    </row>
    <row r="5300" spans="2:8" x14ac:dyDescent="0.3">
      <c r="B5300" s="22">
        <v>1000868</v>
      </c>
      <c r="C5300" s="23" t="s">
        <v>1945</v>
      </c>
      <c r="D5300" s="23" t="str">
        <f>VLOOKUP(B5300,'5b'!$B$4:$E$904,2,FALSE)</f>
        <v>M</v>
      </c>
      <c r="E5300" s="23" t="str">
        <f>INDEX(Table,MATCH('Classwork 5'!B5300,'5b'!$B$4:$B$904,0),3)</f>
        <v>51-55</v>
      </c>
      <c r="F5300" s="23">
        <f>INDEX(Table,MATCH('Classwork 5'!B5300,'5b'!$B$4:$B$904,0),4)</f>
        <v>17</v>
      </c>
      <c r="G5300" s="23">
        <v>5</v>
      </c>
      <c r="H5300" s="24">
        <v>5321</v>
      </c>
    </row>
    <row r="5301" spans="2:8" x14ac:dyDescent="0.3">
      <c r="B5301" s="22">
        <v>1000868</v>
      </c>
      <c r="C5301" s="23" t="s">
        <v>3732</v>
      </c>
      <c r="D5301" s="23" t="str">
        <f>VLOOKUP(B5301,'5b'!$B$4:$E$904,2,FALSE)</f>
        <v>M</v>
      </c>
      <c r="E5301" s="23" t="str">
        <f>INDEX(Table,MATCH('Classwork 5'!B5301,'5b'!$B$4:$B$904,0),3)</f>
        <v>51-55</v>
      </c>
      <c r="F5301" s="23">
        <f>INDEX(Table,MATCH('Classwork 5'!B5301,'5b'!$B$4:$B$904,0),4)</f>
        <v>17</v>
      </c>
      <c r="G5301" s="23">
        <v>11</v>
      </c>
      <c r="H5301" s="24">
        <v>6130</v>
      </c>
    </row>
    <row r="5302" spans="2:8" x14ac:dyDescent="0.3">
      <c r="B5302" s="22">
        <v>1000868</v>
      </c>
      <c r="C5302" s="23" t="s">
        <v>2984</v>
      </c>
      <c r="D5302" s="23" t="str">
        <f>VLOOKUP(B5302,'5b'!$B$4:$E$904,2,FALSE)</f>
        <v>M</v>
      </c>
      <c r="E5302" s="23" t="str">
        <f>INDEX(Table,MATCH('Classwork 5'!B5302,'5b'!$B$4:$B$904,0),3)</f>
        <v>51-55</v>
      </c>
      <c r="F5302" s="23">
        <f>INDEX(Table,MATCH('Classwork 5'!B5302,'5b'!$B$4:$B$904,0),4)</f>
        <v>17</v>
      </c>
      <c r="G5302" s="23">
        <v>11</v>
      </c>
      <c r="H5302" s="24">
        <v>4494</v>
      </c>
    </row>
    <row r="5303" spans="2:8" x14ac:dyDescent="0.3">
      <c r="B5303" s="22">
        <v>1000869</v>
      </c>
      <c r="C5303" s="23" t="s">
        <v>3733</v>
      </c>
      <c r="D5303" s="23" t="str">
        <f>VLOOKUP(B5303,'5b'!$B$4:$E$904,2,FALSE)</f>
        <v>M</v>
      </c>
      <c r="E5303" s="23" t="str">
        <f>INDEX(Table,MATCH('Classwork 5'!B5303,'5b'!$B$4:$B$904,0),3)</f>
        <v>18-25</v>
      </c>
      <c r="F5303" s="23">
        <f>INDEX(Table,MATCH('Classwork 5'!B5303,'5b'!$B$4:$B$904,0),4)</f>
        <v>20</v>
      </c>
      <c r="G5303" s="23">
        <v>5</v>
      </c>
      <c r="H5303" s="24">
        <v>7014</v>
      </c>
    </row>
    <row r="5304" spans="2:8" x14ac:dyDescent="0.3">
      <c r="B5304" s="22">
        <v>1000869</v>
      </c>
      <c r="C5304" s="23" t="s">
        <v>3223</v>
      </c>
      <c r="D5304" s="23" t="str">
        <f>VLOOKUP(B5304,'5b'!$B$4:$E$904,2,FALSE)</f>
        <v>M</v>
      </c>
      <c r="E5304" s="23" t="str">
        <f>INDEX(Table,MATCH('Classwork 5'!B5304,'5b'!$B$4:$B$904,0),3)</f>
        <v>18-25</v>
      </c>
      <c r="F5304" s="23">
        <f>INDEX(Table,MATCH('Classwork 5'!B5304,'5b'!$B$4:$B$904,0),4)</f>
        <v>20</v>
      </c>
      <c r="G5304" s="23">
        <v>5</v>
      </c>
      <c r="H5304" s="24">
        <v>5212</v>
      </c>
    </row>
    <row r="5305" spans="2:8" x14ac:dyDescent="0.3">
      <c r="B5305" s="22">
        <v>1000869</v>
      </c>
      <c r="C5305" s="23" t="s">
        <v>3734</v>
      </c>
      <c r="D5305" s="23" t="str">
        <f>VLOOKUP(B5305,'5b'!$B$4:$E$904,2,FALSE)</f>
        <v>M</v>
      </c>
      <c r="E5305" s="23" t="str">
        <f>INDEX(Table,MATCH('Classwork 5'!B5305,'5b'!$B$4:$B$904,0),3)</f>
        <v>18-25</v>
      </c>
      <c r="F5305" s="23">
        <f>INDEX(Table,MATCH('Classwork 5'!B5305,'5b'!$B$4:$B$904,0),4)</f>
        <v>20</v>
      </c>
      <c r="G5305" s="23">
        <v>15</v>
      </c>
      <c r="H5305" s="24">
        <v>8816</v>
      </c>
    </row>
    <row r="5306" spans="2:8" x14ac:dyDescent="0.3">
      <c r="B5306" s="22">
        <v>1000869</v>
      </c>
      <c r="C5306" s="23" t="s">
        <v>2187</v>
      </c>
      <c r="D5306" s="23" t="str">
        <f>VLOOKUP(B5306,'5b'!$B$4:$E$904,2,FALSE)</f>
        <v>M</v>
      </c>
      <c r="E5306" s="23" t="str">
        <f>INDEX(Table,MATCH('Classwork 5'!B5306,'5b'!$B$4:$B$904,0),3)</f>
        <v>18-25</v>
      </c>
      <c r="F5306" s="23">
        <f>INDEX(Table,MATCH('Classwork 5'!B5306,'5b'!$B$4:$B$904,0),4)</f>
        <v>20</v>
      </c>
      <c r="G5306" s="23">
        <v>1</v>
      </c>
      <c r="H5306" s="24">
        <v>15290</v>
      </c>
    </row>
    <row r="5307" spans="2:8" x14ac:dyDescent="0.3">
      <c r="B5307" s="22">
        <v>1000869</v>
      </c>
      <c r="C5307" s="23" t="s">
        <v>2486</v>
      </c>
      <c r="D5307" s="23" t="str">
        <f>VLOOKUP(B5307,'5b'!$B$4:$E$904,2,FALSE)</f>
        <v>M</v>
      </c>
      <c r="E5307" s="23" t="str">
        <f>INDEX(Table,MATCH('Classwork 5'!B5307,'5b'!$B$4:$B$904,0),3)</f>
        <v>18-25</v>
      </c>
      <c r="F5307" s="23">
        <f>INDEX(Table,MATCH('Classwork 5'!B5307,'5b'!$B$4:$B$904,0),4)</f>
        <v>20</v>
      </c>
      <c r="G5307" s="23">
        <v>2</v>
      </c>
      <c r="H5307" s="24">
        <v>12938</v>
      </c>
    </row>
    <row r="5308" spans="2:8" x14ac:dyDescent="0.3">
      <c r="B5308" s="22">
        <v>1000869</v>
      </c>
      <c r="C5308" s="23" t="s">
        <v>2279</v>
      </c>
      <c r="D5308" s="23" t="str">
        <f>VLOOKUP(B5308,'5b'!$B$4:$E$904,2,FALSE)</f>
        <v>M</v>
      </c>
      <c r="E5308" s="23" t="str">
        <f>INDEX(Table,MATCH('Classwork 5'!B5308,'5b'!$B$4:$B$904,0),3)</f>
        <v>18-25</v>
      </c>
      <c r="F5308" s="23">
        <f>INDEX(Table,MATCH('Classwork 5'!B5308,'5b'!$B$4:$B$904,0),4)</f>
        <v>20</v>
      </c>
      <c r="G5308" s="23">
        <v>11</v>
      </c>
      <c r="H5308" s="24">
        <v>6067</v>
      </c>
    </row>
    <row r="5309" spans="2:8" x14ac:dyDescent="0.3">
      <c r="B5309" s="22">
        <v>1000869</v>
      </c>
      <c r="C5309" s="23" t="s">
        <v>2624</v>
      </c>
      <c r="D5309" s="23" t="str">
        <f>VLOOKUP(B5309,'5b'!$B$4:$E$904,2,FALSE)</f>
        <v>M</v>
      </c>
      <c r="E5309" s="23" t="str">
        <f>INDEX(Table,MATCH('Classwork 5'!B5309,'5b'!$B$4:$B$904,0),3)</f>
        <v>18-25</v>
      </c>
      <c r="F5309" s="23">
        <f>INDEX(Table,MATCH('Classwork 5'!B5309,'5b'!$B$4:$B$904,0),4)</f>
        <v>20</v>
      </c>
      <c r="G5309" s="23">
        <v>11</v>
      </c>
      <c r="H5309" s="24">
        <v>4542</v>
      </c>
    </row>
    <row r="5310" spans="2:8" x14ac:dyDescent="0.3">
      <c r="B5310" s="22">
        <v>1000869</v>
      </c>
      <c r="C5310" s="23" t="s">
        <v>1965</v>
      </c>
      <c r="D5310" s="23" t="str">
        <f>VLOOKUP(B5310,'5b'!$B$4:$E$904,2,FALSE)</f>
        <v>M</v>
      </c>
      <c r="E5310" s="23" t="str">
        <f>INDEX(Table,MATCH('Classwork 5'!B5310,'5b'!$B$4:$B$904,0),3)</f>
        <v>18-25</v>
      </c>
      <c r="F5310" s="23">
        <f>INDEX(Table,MATCH('Classwork 5'!B5310,'5b'!$B$4:$B$904,0),4)</f>
        <v>20</v>
      </c>
      <c r="G5310" s="23">
        <v>5</v>
      </c>
      <c r="H5310" s="24">
        <v>8891</v>
      </c>
    </row>
    <row r="5311" spans="2:8" x14ac:dyDescent="0.3">
      <c r="B5311" s="22">
        <v>1000869</v>
      </c>
      <c r="C5311" s="23" t="s">
        <v>2839</v>
      </c>
      <c r="D5311" s="23" t="str">
        <f>VLOOKUP(B5311,'5b'!$B$4:$E$904,2,FALSE)</f>
        <v>M</v>
      </c>
      <c r="E5311" s="23" t="str">
        <f>INDEX(Table,MATCH('Classwork 5'!B5311,'5b'!$B$4:$B$904,0),3)</f>
        <v>18-25</v>
      </c>
      <c r="F5311" s="23">
        <f>INDEX(Table,MATCH('Classwork 5'!B5311,'5b'!$B$4:$B$904,0),4)</f>
        <v>20</v>
      </c>
      <c r="G5311" s="23">
        <v>11</v>
      </c>
      <c r="H5311" s="24">
        <v>7440</v>
      </c>
    </row>
    <row r="5312" spans="2:8" x14ac:dyDescent="0.3">
      <c r="B5312" s="22">
        <v>1000869</v>
      </c>
      <c r="C5312" s="23" t="s">
        <v>2026</v>
      </c>
      <c r="D5312" s="23" t="str">
        <f>VLOOKUP(B5312,'5b'!$B$4:$E$904,2,FALSE)</f>
        <v>M</v>
      </c>
      <c r="E5312" s="23" t="str">
        <f>INDEX(Table,MATCH('Classwork 5'!B5312,'5b'!$B$4:$B$904,0),3)</f>
        <v>18-25</v>
      </c>
      <c r="F5312" s="23">
        <f>INDEX(Table,MATCH('Classwork 5'!B5312,'5b'!$B$4:$B$904,0),4)</f>
        <v>20</v>
      </c>
      <c r="G5312" s="23">
        <v>11</v>
      </c>
      <c r="H5312" s="24">
        <v>4630</v>
      </c>
    </row>
    <row r="5313" spans="2:8" x14ac:dyDescent="0.3">
      <c r="B5313" s="22">
        <v>1000869</v>
      </c>
      <c r="C5313" s="23" t="s">
        <v>3136</v>
      </c>
      <c r="D5313" s="23" t="str">
        <f>VLOOKUP(B5313,'5b'!$B$4:$E$904,2,FALSE)</f>
        <v>M</v>
      </c>
      <c r="E5313" s="23" t="str">
        <f>INDEX(Table,MATCH('Classwork 5'!B5313,'5b'!$B$4:$B$904,0),3)</f>
        <v>18-25</v>
      </c>
      <c r="F5313" s="23">
        <f>INDEX(Table,MATCH('Classwork 5'!B5313,'5b'!$B$4:$B$904,0),4)</f>
        <v>20</v>
      </c>
      <c r="G5313" s="23">
        <v>5</v>
      </c>
      <c r="H5313" s="24">
        <v>8801</v>
      </c>
    </row>
    <row r="5314" spans="2:8" x14ac:dyDescent="0.3">
      <c r="B5314" s="22">
        <v>1000869</v>
      </c>
      <c r="C5314" s="23" t="s">
        <v>2897</v>
      </c>
      <c r="D5314" s="23" t="str">
        <f>VLOOKUP(B5314,'5b'!$B$4:$E$904,2,FALSE)</f>
        <v>M</v>
      </c>
      <c r="E5314" s="23" t="str">
        <f>INDEX(Table,MATCH('Classwork 5'!B5314,'5b'!$B$4:$B$904,0),3)</f>
        <v>18-25</v>
      </c>
      <c r="F5314" s="23">
        <f>INDEX(Table,MATCH('Classwork 5'!B5314,'5b'!$B$4:$B$904,0),4)</f>
        <v>20</v>
      </c>
      <c r="G5314" s="23">
        <v>1</v>
      </c>
      <c r="H5314" s="24">
        <v>15818</v>
      </c>
    </row>
    <row r="5315" spans="2:8" x14ac:dyDescent="0.3">
      <c r="B5315" s="22">
        <v>1000869</v>
      </c>
      <c r="C5315" s="23" t="s">
        <v>3735</v>
      </c>
      <c r="D5315" s="23" t="str">
        <f>VLOOKUP(B5315,'5b'!$B$4:$E$904,2,FALSE)</f>
        <v>M</v>
      </c>
      <c r="E5315" s="23" t="str">
        <f>INDEX(Table,MATCH('Classwork 5'!B5315,'5b'!$B$4:$B$904,0),3)</f>
        <v>18-25</v>
      </c>
      <c r="F5315" s="23">
        <f>INDEX(Table,MATCH('Classwork 5'!B5315,'5b'!$B$4:$B$904,0),4)</f>
        <v>20</v>
      </c>
      <c r="G5315" s="23">
        <v>11</v>
      </c>
      <c r="H5315" s="24">
        <v>2957</v>
      </c>
    </row>
    <row r="5316" spans="2:8" x14ac:dyDescent="0.3">
      <c r="B5316" s="22">
        <v>1000869</v>
      </c>
      <c r="C5316" s="23" t="s">
        <v>3736</v>
      </c>
      <c r="D5316" s="23" t="str">
        <f>VLOOKUP(B5316,'5b'!$B$4:$E$904,2,FALSE)</f>
        <v>M</v>
      </c>
      <c r="E5316" s="23" t="str">
        <f>INDEX(Table,MATCH('Classwork 5'!B5316,'5b'!$B$4:$B$904,0),3)</f>
        <v>18-25</v>
      </c>
      <c r="F5316" s="23">
        <f>INDEX(Table,MATCH('Classwork 5'!B5316,'5b'!$B$4:$B$904,0),4)</f>
        <v>20</v>
      </c>
      <c r="G5316" s="23">
        <v>11</v>
      </c>
      <c r="H5316" s="24">
        <v>3040</v>
      </c>
    </row>
    <row r="5317" spans="2:8" x14ac:dyDescent="0.3">
      <c r="B5317" s="22">
        <v>1000869</v>
      </c>
      <c r="C5317" s="23" t="s">
        <v>3725</v>
      </c>
      <c r="D5317" s="23" t="str">
        <f>VLOOKUP(B5317,'5b'!$B$4:$E$904,2,FALSE)</f>
        <v>M</v>
      </c>
      <c r="E5317" s="23" t="str">
        <f>INDEX(Table,MATCH('Classwork 5'!B5317,'5b'!$B$4:$B$904,0),3)</f>
        <v>18-25</v>
      </c>
      <c r="F5317" s="23">
        <f>INDEX(Table,MATCH('Classwork 5'!B5317,'5b'!$B$4:$B$904,0),4)</f>
        <v>20</v>
      </c>
      <c r="G5317" s="23">
        <v>11</v>
      </c>
      <c r="H5317" s="24">
        <v>4699</v>
      </c>
    </row>
    <row r="5318" spans="2:8" x14ac:dyDescent="0.3">
      <c r="B5318" s="22">
        <v>1000869</v>
      </c>
      <c r="C5318" s="23" t="s">
        <v>2668</v>
      </c>
      <c r="D5318" s="23" t="str">
        <f>VLOOKUP(B5318,'5b'!$B$4:$E$904,2,FALSE)</f>
        <v>M</v>
      </c>
      <c r="E5318" s="23" t="str">
        <f>INDEX(Table,MATCH('Classwork 5'!B5318,'5b'!$B$4:$B$904,0),3)</f>
        <v>18-25</v>
      </c>
      <c r="F5318" s="23">
        <f>INDEX(Table,MATCH('Classwork 5'!B5318,'5b'!$B$4:$B$904,0),4)</f>
        <v>20</v>
      </c>
      <c r="G5318" s="23">
        <v>3</v>
      </c>
      <c r="H5318" s="24">
        <v>13202</v>
      </c>
    </row>
    <row r="5319" spans="2:8" x14ac:dyDescent="0.3">
      <c r="B5319" s="22">
        <v>1000869</v>
      </c>
      <c r="C5319" s="23" t="s">
        <v>2957</v>
      </c>
      <c r="D5319" s="23" t="str">
        <f>VLOOKUP(B5319,'5b'!$B$4:$E$904,2,FALSE)</f>
        <v>M</v>
      </c>
      <c r="E5319" s="23" t="str">
        <f>INDEX(Table,MATCH('Classwork 5'!B5319,'5b'!$B$4:$B$904,0),3)</f>
        <v>18-25</v>
      </c>
      <c r="F5319" s="23">
        <f>INDEX(Table,MATCH('Classwork 5'!B5319,'5b'!$B$4:$B$904,0),4)</f>
        <v>20</v>
      </c>
      <c r="G5319" s="23">
        <v>3</v>
      </c>
      <c r="H5319" s="24">
        <v>10704</v>
      </c>
    </row>
    <row r="5320" spans="2:8" x14ac:dyDescent="0.3">
      <c r="B5320" s="22">
        <v>1000869</v>
      </c>
      <c r="C5320" s="23" t="s">
        <v>2202</v>
      </c>
      <c r="D5320" s="23" t="str">
        <f>VLOOKUP(B5320,'5b'!$B$4:$E$904,2,FALSE)</f>
        <v>M</v>
      </c>
      <c r="E5320" s="23" t="str">
        <f>INDEX(Table,MATCH('Classwork 5'!B5320,'5b'!$B$4:$B$904,0),3)</f>
        <v>18-25</v>
      </c>
      <c r="F5320" s="23">
        <f>INDEX(Table,MATCH('Classwork 5'!B5320,'5b'!$B$4:$B$904,0),4)</f>
        <v>20</v>
      </c>
      <c r="G5320" s="23">
        <v>3</v>
      </c>
      <c r="H5320" s="24">
        <v>13650</v>
      </c>
    </row>
    <row r="5321" spans="2:8" x14ac:dyDescent="0.3">
      <c r="B5321" s="22">
        <v>1000869</v>
      </c>
      <c r="C5321" s="23" t="s">
        <v>2029</v>
      </c>
      <c r="D5321" s="23" t="str">
        <f>VLOOKUP(B5321,'5b'!$B$4:$E$904,2,FALSE)</f>
        <v>M</v>
      </c>
      <c r="E5321" s="23" t="str">
        <f>INDEX(Table,MATCH('Classwork 5'!B5321,'5b'!$B$4:$B$904,0),3)</f>
        <v>18-25</v>
      </c>
      <c r="F5321" s="23">
        <f>INDEX(Table,MATCH('Classwork 5'!B5321,'5b'!$B$4:$B$904,0),4)</f>
        <v>20</v>
      </c>
      <c r="G5321" s="23">
        <v>5</v>
      </c>
      <c r="H5321" s="24">
        <v>8683</v>
      </c>
    </row>
    <row r="5322" spans="2:8" x14ac:dyDescent="0.3">
      <c r="B5322" s="22">
        <v>1000869</v>
      </c>
      <c r="C5322" s="23" t="s">
        <v>3293</v>
      </c>
      <c r="D5322" s="23" t="str">
        <f>VLOOKUP(B5322,'5b'!$B$4:$E$904,2,FALSE)</f>
        <v>M</v>
      </c>
      <c r="E5322" s="23" t="str">
        <f>INDEX(Table,MATCH('Classwork 5'!B5322,'5b'!$B$4:$B$904,0),3)</f>
        <v>18-25</v>
      </c>
      <c r="F5322" s="23">
        <f>INDEX(Table,MATCH('Classwork 5'!B5322,'5b'!$B$4:$B$904,0),4)</f>
        <v>20</v>
      </c>
      <c r="G5322" s="23">
        <v>8</v>
      </c>
      <c r="H5322" s="24">
        <v>8131</v>
      </c>
    </row>
    <row r="5323" spans="2:8" x14ac:dyDescent="0.3">
      <c r="B5323" s="22">
        <v>1000869</v>
      </c>
      <c r="C5323" s="23" t="s">
        <v>3737</v>
      </c>
      <c r="D5323" s="23" t="str">
        <f>VLOOKUP(B5323,'5b'!$B$4:$E$904,2,FALSE)</f>
        <v>M</v>
      </c>
      <c r="E5323" s="23" t="str">
        <f>INDEX(Table,MATCH('Classwork 5'!B5323,'5b'!$B$4:$B$904,0),3)</f>
        <v>18-25</v>
      </c>
      <c r="F5323" s="23">
        <f>INDEX(Table,MATCH('Classwork 5'!B5323,'5b'!$B$4:$B$904,0),4)</f>
        <v>20</v>
      </c>
      <c r="G5323" s="23">
        <v>5</v>
      </c>
      <c r="H5323" s="24">
        <v>7153</v>
      </c>
    </row>
    <row r="5324" spans="2:8" x14ac:dyDescent="0.3">
      <c r="B5324" s="22">
        <v>1000869</v>
      </c>
      <c r="C5324" s="23" t="s">
        <v>2742</v>
      </c>
      <c r="D5324" s="23" t="str">
        <f>VLOOKUP(B5324,'5b'!$B$4:$E$904,2,FALSE)</f>
        <v>M</v>
      </c>
      <c r="E5324" s="23" t="str">
        <f>INDEX(Table,MATCH('Classwork 5'!B5324,'5b'!$B$4:$B$904,0),3)</f>
        <v>18-25</v>
      </c>
      <c r="F5324" s="23">
        <f>INDEX(Table,MATCH('Classwork 5'!B5324,'5b'!$B$4:$B$904,0),4)</f>
        <v>20</v>
      </c>
      <c r="G5324" s="23">
        <v>8</v>
      </c>
      <c r="H5324" s="24">
        <v>4000</v>
      </c>
    </row>
    <row r="5325" spans="2:8" x14ac:dyDescent="0.3">
      <c r="B5325" s="22">
        <v>1000869</v>
      </c>
      <c r="C5325" s="23" t="s">
        <v>3184</v>
      </c>
      <c r="D5325" s="23" t="str">
        <f>VLOOKUP(B5325,'5b'!$B$4:$E$904,2,FALSE)</f>
        <v>M</v>
      </c>
      <c r="E5325" s="23" t="str">
        <f>INDEX(Table,MATCH('Classwork 5'!B5325,'5b'!$B$4:$B$904,0),3)</f>
        <v>18-25</v>
      </c>
      <c r="F5325" s="23">
        <f>INDEX(Table,MATCH('Classwork 5'!B5325,'5b'!$B$4:$B$904,0),4)</f>
        <v>20</v>
      </c>
      <c r="G5325" s="23">
        <v>2</v>
      </c>
      <c r="H5325" s="24">
        <v>16369</v>
      </c>
    </row>
    <row r="5326" spans="2:8" x14ac:dyDescent="0.3">
      <c r="B5326" s="22">
        <v>1000869</v>
      </c>
      <c r="C5326" s="23" t="s">
        <v>2501</v>
      </c>
      <c r="D5326" s="23" t="str">
        <f>VLOOKUP(B5326,'5b'!$B$4:$E$904,2,FALSE)</f>
        <v>M</v>
      </c>
      <c r="E5326" s="23" t="str">
        <f>INDEX(Table,MATCH('Classwork 5'!B5326,'5b'!$B$4:$B$904,0),3)</f>
        <v>18-25</v>
      </c>
      <c r="F5326" s="23">
        <f>INDEX(Table,MATCH('Classwork 5'!B5326,'5b'!$B$4:$B$904,0),4)</f>
        <v>20</v>
      </c>
      <c r="G5326" s="23">
        <v>1</v>
      </c>
      <c r="H5326" s="24">
        <v>15903</v>
      </c>
    </row>
    <row r="5327" spans="2:8" x14ac:dyDescent="0.3">
      <c r="B5327" s="22">
        <v>1000869</v>
      </c>
      <c r="C5327" s="23" t="s">
        <v>3009</v>
      </c>
      <c r="D5327" s="23" t="str">
        <f>VLOOKUP(B5327,'5b'!$B$4:$E$904,2,FALSE)</f>
        <v>M</v>
      </c>
      <c r="E5327" s="23" t="str">
        <f>INDEX(Table,MATCH('Classwork 5'!B5327,'5b'!$B$4:$B$904,0),3)</f>
        <v>18-25</v>
      </c>
      <c r="F5327" s="23">
        <f>INDEX(Table,MATCH('Classwork 5'!B5327,'5b'!$B$4:$B$904,0),4)</f>
        <v>20</v>
      </c>
      <c r="G5327" s="23">
        <v>1</v>
      </c>
      <c r="H5327" s="24">
        <v>15629</v>
      </c>
    </row>
    <row r="5328" spans="2:8" x14ac:dyDescent="0.3">
      <c r="B5328" s="22">
        <v>1000869</v>
      </c>
      <c r="C5328" s="23" t="s">
        <v>2193</v>
      </c>
      <c r="D5328" s="23" t="str">
        <f>VLOOKUP(B5328,'5b'!$B$4:$E$904,2,FALSE)</f>
        <v>M</v>
      </c>
      <c r="E5328" s="23" t="str">
        <f>INDEX(Table,MATCH('Classwork 5'!B5328,'5b'!$B$4:$B$904,0),3)</f>
        <v>18-25</v>
      </c>
      <c r="F5328" s="23">
        <f>INDEX(Table,MATCH('Classwork 5'!B5328,'5b'!$B$4:$B$904,0),4)</f>
        <v>20</v>
      </c>
      <c r="G5328" s="23">
        <v>1</v>
      </c>
      <c r="H5328" s="24">
        <v>11493</v>
      </c>
    </row>
    <row r="5329" spans="2:8" x14ac:dyDescent="0.3">
      <c r="B5329" s="22">
        <v>1000869</v>
      </c>
      <c r="C5329" s="23" t="s">
        <v>2638</v>
      </c>
      <c r="D5329" s="23" t="str">
        <f>VLOOKUP(B5329,'5b'!$B$4:$E$904,2,FALSE)</f>
        <v>M</v>
      </c>
      <c r="E5329" s="23" t="str">
        <f>INDEX(Table,MATCH('Classwork 5'!B5329,'5b'!$B$4:$B$904,0),3)</f>
        <v>18-25</v>
      </c>
      <c r="F5329" s="23">
        <f>INDEX(Table,MATCH('Classwork 5'!B5329,'5b'!$B$4:$B$904,0),4)</f>
        <v>20</v>
      </c>
      <c r="G5329" s="23">
        <v>1</v>
      </c>
      <c r="H5329" s="24">
        <v>15442</v>
      </c>
    </row>
    <row r="5330" spans="2:8" x14ac:dyDescent="0.3">
      <c r="B5330" s="22">
        <v>1000869</v>
      </c>
      <c r="C5330" s="23" t="s">
        <v>2493</v>
      </c>
      <c r="D5330" s="23" t="str">
        <f>VLOOKUP(B5330,'5b'!$B$4:$E$904,2,FALSE)</f>
        <v>M</v>
      </c>
      <c r="E5330" s="23" t="str">
        <f>INDEX(Table,MATCH('Classwork 5'!B5330,'5b'!$B$4:$B$904,0),3)</f>
        <v>18-25</v>
      </c>
      <c r="F5330" s="23">
        <f>INDEX(Table,MATCH('Classwork 5'!B5330,'5b'!$B$4:$B$904,0),4)</f>
        <v>20</v>
      </c>
      <c r="G5330" s="23">
        <v>1</v>
      </c>
      <c r="H5330" s="24">
        <v>11691</v>
      </c>
    </row>
    <row r="5331" spans="2:8" x14ac:dyDescent="0.3">
      <c r="B5331" s="22">
        <v>1000869</v>
      </c>
      <c r="C5331" s="23" t="s">
        <v>2555</v>
      </c>
      <c r="D5331" s="23" t="str">
        <f>VLOOKUP(B5331,'5b'!$B$4:$E$904,2,FALSE)</f>
        <v>M</v>
      </c>
      <c r="E5331" s="23" t="str">
        <f>INDEX(Table,MATCH('Classwork 5'!B5331,'5b'!$B$4:$B$904,0),3)</f>
        <v>18-25</v>
      </c>
      <c r="F5331" s="23">
        <f>INDEX(Table,MATCH('Classwork 5'!B5331,'5b'!$B$4:$B$904,0),4)</f>
        <v>20</v>
      </c>
      <c r="G5331" s="23">
        <v>8</v>
      </c>
      <c r="H5331" s="24">
        <v>6134</v>
      </c>
    </row>
    <row r="5332" spans="2:8" x14ac:dyDescent="0.3">
      <c r="B5332" s="22">
        <v>1000869</v>
      </c>
      <c r="C5332" s="23" t="s">
        <v>3125</v>
      </c>
      <c r="D5332" s="23" t="str">
        <f>VLOOKUP(B5332,'5b'!$B$4:$E$904,2,FALSE)</f>
        <v>M</v>
      </c>
      <c r="E5332" s="23" t="str">
        <f>INDEX(Table,MATCH('Classwork 5'!B5332,'5b'!$B$4:$B$904,0),3)</f>
        <v>18-25</v>
      </c>
      <c r="F5332" s="23">
        <f>INDEX(Table,MATCH('Classwork 5'!B5332,'5b'!$B$4:$B$904,0),4)</f>
        <v>20</v>
      </c>
      <c r="G5332" s="23">
        <v>8</v>
      </c>
      <c r="H5332" s="24">
        <v>8137</v>
      </c>
    </row>
    <row r="5333" spans="2:8" x14ac:dyDescent="0.3">
      <c r="B5333" s="22">
        <v>1000869</v>
      </c>
      <c r="C5333" s="23" t="s">
        <v>2523</v>
      </c>
      <c r="D5333" s="23" t="str">
        <f>VLOOKUP(B5333,'5b'!$B$4:$E$904,2,FALSE)</f>
        <v>M</v>
      </c>
      <c r="E5333" s="23" t="str">
        <f>INDEX(Table,MATCH('Classwork 5'!B5333,'5b'!$B$4:$B$904,0),3)</f>
        <v>18-25</v>
      </c>
      <c r="F5333" s="23">
        <f>INDEX(Table,MATCH('Classwork 5'!B5333,'5b'!$B$4:$B$904,0),4)</f>
        <v>20</v>
      </c>
      <c r="G5333" s="23">
        <v>5</v>
      </c>
      <c r="H5333" s="24">
        <v>8875</v>
      </c>
    </row>
    <row r="5334" spans="2:8" x14ac:dyDescent="0.3">
      <c r="B5334" s="22">
        <v>1000869</v>
      </c>
      <c r="C5334" s="23" t="s">
        <v>1964</v>
      </c>
      <c r="D5334" s="23" t="str">
        <f>VLOOKUP(B5334,'5b'!$B$4:$E$904,2,FALSE)</f>
        <v>M</v>
      </c>
      <c r="E5334" s="23" t="str">
        <f>INDEX(Table,MATCH('Classwork 5'!B5334,'5b'!$B$4:$B$904,0),3)</f>
        <v>18-25</v>
      </c>
      <c r="F5334" s="23">
        <f>INDEX(Table,MATCH('Classwork 5'!B5334,'5b'!$B$4:$B$904,0),4)</f>
        <v>20</v>
      </c>
      <c r="G5334" s="23">
        <v>2</v>
      </c>
      <c r="H5334" s="24">
        <v>13306</v>
      </c>
    </row>
    <row r="5335" spans="2:8" x14ac:dyDescent="0.3">
      <c r="B5335" s="22">
        <v>1000869</v>
      </c>
      <c r="C5335" s="23" t="s">
        <v>2136</v>
      </c>
      <c r="D5335" s="23" t="str">
        <f>VLOOKUP(B5335,'5b'!$B$4:$E$904,2,FALSE)</f>
        <v>M</v>
      </c>
      <c r="E5335" s="23" t="str">
        <f>INDEX(Table,MATCH('Classwork 5'!B5335,'5b'!$B$4:$B$904,0),3)</f>
        <v>18-25</v>
      </c>
      <c r="F5335" s="23">
        <f>INDEX(Table,MATCH('Classwork 5'!B5335,'5b'!$B$4:$B$904,0),4)</f>
        <v>20</v>
      </c>
      <c r="G5335" s="23">
        <v>8</v>
      </c>
      <c r="H5335" s="24">
        <v>9806</v>
      </c>
    </row>
    <row r="5336" spans="2:8" x14ac:dyDescent="0.3">
      <c r="B5336" s="22">
        <v>1000869</v>
      </c>
      <c r="C5336" s="23" t="s">
        <v>2349</v>
      </c>
      <c r="D5336" s="23" t="str">
        <f>VLOOKUP(B5336,'5b'!$B$4:$E$904,2,FALSE)</f>
        <v>M</v>
      </c>
      <c r="E5336" s="23" t="str">
        <f>INDEX(Table,MATCH('Classwork 5'!B5336,'5b'!$B$4:$B$904,0),3)</f>
        <v>18-25</v>
      </c>
      <c r="F5336" s="23">
        <f>INDEX(Table,MATCH('Classwork 5'!B5336,'5b'!$B$4:$B$904,0),4)</f>
        <v>20</v>
      </c>
      <c r="G5336" s="23">
        <v>5</v>
      </c>
      <c r="H5336" s="24">
        <v>7167</v>
      </c>
    </row>
    <row r="5337" spans="2:8" x14ac:dyDescent="0.3">
      <c r="B5337" s="22">
        <v>1000869</v>
      </c>
      <c r="C5337" s="23" t="s">
        <v>3705</v>
      </c>
      <c r="D5337" s="23" t="str">
        <f>VLOOKUP(B5337,'5b'!$B$4:$E$904,2,FALSE)</f>
        <v>M</v>
      </c>
      <c r="E5337" s="23" t="str">
        <f>INDEX(Table,MATCH('Classwork 5'!B5337,'5b'!$B$4:$B$904,0),3)</f>
        <v>18-25</v>
      </c>
      <c r="F5337" s="23">
        <f>INDEX(Table,MATCH('Classwork 5'!B5337,'5b'!$B$4:$B$904,0),4)</f>
        <v>20</v>
      </c>
      <c r="G5337" s="23">
        <v>5</v>
      </c>
      <c r="H5337" s="24">
        <v>7185</v>
      </c>
    </row>
    <row r="5338" spans="2:8" x14ac:dyDescent="0.3">
      <c r="B5338" s="22">
        <v>1000869</v>
      </c>
      <c r="C5338" s="23" t="s">
        <v>2935</v>
      </c>
      <c r="D5338" s="23" t="str">
        <f>VLOOKUP(B5338,'5b'!$B$4:$E$904,2,FALSE)</f>
        <v>M</v>
      </c>
      <c r="E5338" s="23" t="str">
        <f>INDEX(Table,MATCH('Classwork 5'!B5338,'5b'!$B$4:$B$904,0),3)</f>
        <v>18-25</v>
      </c>
      <c r="F5338" s="23">
        <f>INDEX(Table,MATCH('Classwork 5'!B5338,'5b'!$B$4:$B$904,0),4)</f>
        <v>20</v>
      </c>
      <c r="G5338" s="23">
        <v>5</v>
      </c>
      <c r="H5338" s="24">
        <v>7089</v>
      </c>
    </row>
    <row r="5339" spans="2:8" x14ac:dyDescent="0.3">
      <c r="B5339" s="22">
        <v>1000869</v>
      </c>
      <c r="C5339" s="23" t="s">
        <v>2772</v>
      </c>
      <c r="D5339" s="23" t="str">
        <f>VLOOKUP(B5339,'5b'!$B$4:$E$904,2,FALSE)</f>
        <v>M</v>
      </c>
      <c r="E5339" s="23" t="str">
        <f>INDEX(Table,MATCH('Classwork 5'!B5339,'5b'!$B$4:$B$904,0),3)</f>
        <v>18-25</v>
      </c>
      <c r="F5339" s="23">
        <f>INDEX(Table,MATCH('Classwork 5'!B5339,'5b'!$B$4:$B$904,0),4)</f>
        <v>20</v>
      </c>
      <c r="G5339" s="23">
        <v>8</v>
      </c>
      <c r="H5339" s="24">
        <v>8142</v>
      </c>
    </row>
    <row r="5340" spans="2:8" x14ac:dyDescent="0.3">
      <c r="B5340" s="22">
        <v>1000869</v>
      </c>
      <c r="C5340" s="23" t="s">
        <v>3719</v>
      </c>
      <c r="D5340" s="23" t="str">
        <f>VLOOKUP(B5340,'5b'!$B$4:$E$904,2,FALSE)</f>
        <v>M</v>
      </c>
      <c r="E5340" s="23" t="str">
        <f>INDEX(Table,MATCH('Classwork 5'!B5340,'5b'!$B$4:$B$904,0),3)</f>
        <v>18-25</v>
      </c>
      <c r="F5340" s="23">
        <f>INDEX(Table,MATCH('Classwork 5'!B5340,'5b'!$B$4:$B$904,0),4)</f>
        <v>20</v>
      </c>
      <c r="G5340" s="23">
        <v>12</v>
      </c>
      <c r="H5340" s="24">
        <v>1382</v>
      </c>
    </row>
    <row r="5341" spans="2:8" x14ac:dyDescent="0.3">
      <c r="B5341" s="22">
        <v>1000869</v>
      </c>
      <c r="C5341" s="23" t="s">
        <v>3738</v>
      </c>
      <c r="D5341" s="23" t="str">
        <f>VLOOKUP(B5341,'5b'!$B$4:$E$904,2,FALSE)</f>
        <v>M</v>
      </c>
      <c r="E5341" s="23" t="str">
        <f>INDEX(Table,MATCH('Classwork 5'!B5341,'5b'!$B$4:$B$904,0),3)</f>
        <v>18-25</v>
      </c>
      <c r="F5341" s="23">
        <f>INDEX(Table,MATCH('Classwork 5'!B5341,'5b'!$B$4:$B$904,0),4)</f>
        <v>20</v>
      </c>
      <c r="G5341" s="23">
        <v>5</v>
      </c>
      <c r="H5341" s="24">
        <v>7047</v>
      </c>
    </row>
    <row r="5342" spans="2:8" x14ac:dyDescent="0.3">
      <c r="B5342" s="22">
        <v>1000869</v>
      </c>
      <c r="C5342" s="23" t="s">
        <v>2321</v>
      </c>
      <c r="D5342" s="23" t="str">
        <f>VLOOKUP(B5342,'5b'!$B$4:$E$904,2,FALSE)</f>
        <v>M</v>
      </c>
      <c r="E5342" s="23" t="str">
        <f>INDEX(Table,MATCH('Classwork 5'!B5342,'5b'!$B$4:$B$904,0),3)</f>
        <v>18-25</v>
      </c>
      <c r="F5342" s="23">
        <f>INDEX(Table,MATCH('Classwork 5'!B5342,'5b'!$B$4:$B$904,0),4)</f>
        <v>20</v>
      </c>
      <c r="G5342" s="23">
        <v>5</v>
      </c>
      <c r="H5342" s="24">
        <v>8626</v>
      </c>
    </row>
    <row r="5343" spans="2:8" x14ac:dyDescent="0.3">
      <c r="B5343" s="22">
        <v>1000869</v>
      </c>
      <c r="C5343" s="23" t="s">
        <v>3739</v>
      </c>
      <c r="D5343" s="23" t="str">
        <f>VLOOKUP(B5343,'5b'!$B$4:$E$904,2,FALSE)</f>
        <v>M</v>
      </c>
      <c r="E5343" s="23" t="str">
        <f>INDEX(Table,MATCH('Classwork 5'!B5343,'5b'!$B$4:$B$904,0),3)</f>
        <v>18-25</v>
      </c>
      <c r="F5343" s="23">
        <f>INDEX(Table,MATCH('Classwork 5'!B5343,'5b'!$B$4:$B$904,0),4)</f>
        <v>20</v>
      </c>
      <c r="G5343" s="23">
        <v>5</v>
      </c>
      <c r="H5343" s="24">
        <v>5239</v>
      </c>
    </row>
    <row r="5344" spans="2:8" x14ac:dyDescent="0.3">
      <c r="B5344" s="22">
        <v>1000869</v>
      </c>
      <c r="C5344" s="23" t="s">
        <v>2155</v>
      </c>
      <c r="D5344" s="23" t="str">
        <f>VLOOKUP(B5344,'5b'!$B$4:$E$904,2,FALSE)</f>
        <v>M</v>
      </c>
      <c r="E5344" s="23" t="str">
        <f>INDEX(Table,MATCH('Classwork 5'!B5344,'5b'!$B$4:$B$904,0),3)</f>
        <v>18-25</v>
      </c>
      <c r="F5344" s="23">
        <f>INDEX(Table,MATCH('Classwork 5'!B5344,'5b'!$B$4:$B$904,0),4)</f>
        <v>20</v>
      </c>
      <c r="G5344" s="23">
        <v>5</v>
      </c>
      <c r="H5344" s="24">
        <v>6934</v>
      </c>
    </row>
    <row r="5345" spans="2:8" x14ac:dyDescent="0.3">
      <c r="B5345" s="22">
        <v>1000869</v>
      </c>
      <c r="C5345" s="23" t="s">
        <v>3410</v>
      </c>
      <c r="D5345" s="23" t="str">
        <f>VLOOKUP(B5345,'5b'!$B$4:$E$904,2,FALSE)</f>
        <v>M</v>
      </c>
      <c r="E5345" s="23" t="str">
        <f>INDEX(Table,MATCH('Classwork 5'!B5345,'5b'!$B$4:$B$904,0),3)</f>
        <v>18-25</v>
      </c>
      <c r="F5345" s="23">
        <f>INDEX(Table,MATCH('Classwork 5'!B5345,'5b'!$B$4:$B$904,0),4)</f>
        <v>20</v>
      </c>
      <c r="G5345" s="23">
        <v>5</v>
      </c>
      <c r="H5345" s="24">
        <v>6911</v>
      </c>
    </row>
    <row r="5346" spans="2:8" x14ac:dyDescent="0.3">
      <c r="B5346" s="22">
        <v>1000869</v>
      </c>
      <c r="C5346" s="23" t="s">
        <v>1969</v>
      </c>
      <c r="D5346" s="23" t="str">
        <f>VLOOKUP(B5346,'5b'!$B$4:$E$904,2,FALSE)</f>
        <v>M</v>
      </c>
      <c r="E5346" s="23" t="str">
        <f>INDEX(Table,MATCH('Classwork 5'!B5346,'5b'!$B$4:$B$904,0),3)</f>
        <v>18-25</v>
      </c>
      <c r="F5346" s="23">
        <f>INDEX(Table,MATCH('Classwork 5'!B5346,'5b'!$B$4:$B$904,0),4)</f>
        <v>20</v>
      </c>
      <c r="G5346" s="23">
        <v>5</v>
      </c>
      <c r="H5346" s="24">
        <v>7019</v>
      </c>
    </row>
    <row r="5347" spans="2:8" x14ac:dyDescent="0.3">
      <c r="B5347" s="22">
        <v>1000869</v>
      </c>
      <c r="C5347" s="23" t="s">
        <v>2936</v>
      </c>
      <c r="D5347" s="23" t="str">
        <f>VLOOKUP(B5347,'5b'!$B$4:$E$904,2,FALSE)</f>
        <v>M</v>
      </c>
      <c r="E5347" s="23" t="str">
        <f>INDEX(Table,MATCH('Classwork 5'!B5347,'5b'!$B$4:$B$904,0),3)</f>
        <v>18-25</v>
      </c>
      <c r="F5347" s="23">
        <f>INDEX(Table,MATCH('Classwork 5'!B5347,'5b'!$B$4:$B$904,0),4)</f>
        <v>20</v>
      </c>
      <c r="G5347" s="23">
        <v>5</v>
      </c>
      <c r="H5347" s="24">
        <v>3455</v>
      </c>
    </row>
    <row r="5348" spans="2:8" x14ac:dyDescent="0.3">
      <c r="B5348" s="22">
        <v>1000869</v>
      </c>
      <c r="C5348" s="23" t="s">
        <v>3642</v>
      </c>
      <c r="D5348" s="23" t="str">
        <f>VLOOKUP(B5348,'5b'!$B$4:$E$904,2,FALSE)</f>
        <v>M</v>
      </c>
      <c r="E5348" s="23" t="str">
        <f>INDEX(Table,MATCH('Classwork 5'!B5348,'5b'!$B$4:$B$904,0),3)</f>
        <v>18-25</v>
      </c>
      <c r="F5348" s="23">
        <f>INDEX(Table,MATCH('Classwork 5'!B5348,'5b'!$B$4:$B$904,0),4)</f>
        <v>20</v>
      </c>
      <c r="G5348" s="23">
        <v>5</v>
      </c>
      <c r="H5348" s="24">
        <v>6873</v>
      </c>
    </row>
    <row r="5349" spans="2:8" x14ac:dyDescent="0.3">
      <c r="B5349" s="22">
        <v>1000869</v>
      </c>
      <c r="C5349" s="23" t="s">
        <v>2790</v>
      </c>
      <c r="D5349" s="23" t="str">
        <f>VLOOKUP(B5349,'5b'!$B$4:$E$904,2,FALSE)</f>
        <v>M</v>
      </c>
      <c r="E5349" s="23" t="str">
        <f>INDEX(Table,MATCH('Classwork 5'!B5349,'5b'!$B$4:$B$904,0),3)</f>
        <v>18-25</v>
      </c>
      <c r="F5349" s="23">
        <f>INDEX(Table,MATCH('Classwork 5'!B5349,'5b'!$B$4:$B$904,0),4)</f>
        <v>20</v>
      </c>
      <c r="G5349" s="23">
        <v>5</v>
      </c>
      <c r="H5349" s="24">
        <v>5382</v>
      </c>
    </row>
    <row r="5350" spans="2:8" x14ac:dyDescent="0.3">
      <c r="B5350" s="22">
        <v>1000869</v>
      </c>
      <c r="C5350" s="23" t="s">
        <v>3446</v>
      </c>
      <c r="D5350" s="23" t="str">
        <f>VLOOKUP(B5350,'5b'!$B$4:$E$904,2,FALSE)</f>
        <v>M</v>
      </c>
      <c r="E5350" s="23" t="str">
        <f>INDEX(Table,MATCH('Classwork 5'!B5350,'5b'!$B$4:$B$904,0),3)</f>
        <v>18-25</v>
      </c>
      <c r="F5350" s="23">
        <f>INDEX(Table,MATCH('Classwork 5'!B5350,'5b'!$B$4:$B$904,0),4)</f>
        <v>20</v>
      </c>
      <c r="G5350" s="23">
        <v>5</v>
      </c>
      <c r="H5350" s="24">
        <v>6950</v>
      </c>
    </row>
    <row r="5351" spans="2:8" x14ac:dyDescent="0.3">
      <c r="B5351" s="22">
        <v>1000869</v>
      </c>
      <c r="C5351" s="23" t="s">
        <v>2365</v>
      </c>
      <c r="D5351" s="23" t="str">
        <f>VLOOKUP(B5351,'5b'!$B$4:$E$904,2,FALSE)</f>
        <v>M</v>
      </c>
      <c r="E5351" s="23" t="str">
        <f>INDEX(Table,MATCH('Classwork 5'!B5351,'5b'!$B$4:$B$904,0),3)</f>
        <v>18-25</v>
      </c>
      <c r="F5351" s="23">
        <f>INDEX(Table,MATCH('Classwork 5'!B5351,'5b'!$B$4:$B$904,0),4)</f>
        <v>20</v>
      </c>
      <c r="G5351" s="23">
        <v>1</v>
      </c>
      <c r="H5351" s="24">
        <v>15213</v>
      </c>
    </row>
    <row r="5352" spans="2:8" x14ac:dyDescent="0.3">
      <c r="B5352" s="22">
        <v>1000869</v>
      </c>
      <c r="C5352" s="23" t="s">
        <v>2989</v>
      </c>
      <c r="D5352" s="23" t="str">
        <f>VLOOKUP(B5352,'5b'!$B$4:$E$904,2,FALSE)</f>
        <v>M</v>
      </c>
      <c r="E5352" s="23" t="str">
        <f>INDEX(Table,MATCH('Classwork 5'!B5352,'5b'!$B$4:$B$904,0),3)</f>
        <v>18-25</v>
      </c>
      <c r="F5352" s="23">
        <f>INDEX(Table,MATCH('Classwork 5'!B5352,'5b'!$B$4:$B$904,0),4)</f>
        <v>20</v>
      </c>
      <c r="G5352" s="23">
        <v>5</v>
      </c>
      <c r="H5352" s="24">
        <v>5440</v>
      </c>
    </row>
    <row r="5353" spans="2:8" x14ac:dyDescent="0.3">
      <c r="B5353" s="22">
        <v>1000870</v>
      </c>
      <c r="C5353" s="23" t="s">
        <v>2970</v>
      </c>
      <c r="D5353" s="23" t="str">
        <f>VLOOKUP(B5353,'5b'!$B$4:$E$904,2,FALSE)</f>
        <v>F</v>
      </c>
      <c r="E5353" s="23" t="str">
        <f>INDEX(Table,MATCH('Classwork 5'!B5353,'5b'!$B$4:$B$904,0),3)</f>
        <v>26-35</v>
      </c>
      <c r="F5353" s="23">
        <f>INDEX(Table,MATCH('Classwork 5'!B5353,'5b'!$B$4:$B$904,0),4)</f>
        <v>1</v>
      </c>
      <c r="G5353" s="23">
        <v>5</v>
      </c>
      <c r="H5353" s="24">
        <v>6901</v>
      </c>
    </row>
    <row r="5354" spans="2:8" x14ac:dyDescent="0.3">
      <c r="B5354" s="22">
        <v>1000870</v>
      </c>
      <c r="C5354" s="23" t="s">
        <v>3740</v>
      </c>
      <c r="D5354" s="23" t="str">
        <f>VLOOKUP(B5354,'5b'!$B$4:$E$904,2,FALSE)</f>
        <v>F</v>
      </c>
      <c r="E5354" s="23" t="str">
        <f>INDEX(Table,MATCH('Classwork 5'!B5354,'5b'!$B$4:$B$904,0),3)</f>
        <v>26-35</v>
      </c>
      <c r="F5354" s="23">
        <f>INDEX(Table,MATCH('Classwork 5'!B5354,'5b'!$B$4:$B$904,0),4)</f>
        <v>1</v>
      </c>
      <c r="G5354" s="23">
        <v>8</v>
      </c>
      <c r="H5354" s="24">
        <v>9813</v>
      </c>
    </row>
    <row r="5355" spans="2:8" x14ac:dyDescent="0.3">
      <c r="B5355" s="22">
        <v>1000870</v>
      </c>
      <c r="C5355" s="23" t="s">
        <v>3552</v>
      </c>
      <c r="D5355" s="23" t="str">
        <f>VLOOKUP(B5355,'5b'!$B$4:$E$904,2,FALSE)</f>
        <v>F</v>
      </c>
      <c r="E5355" s="23" t="str">
        <f>INDEX(Table,MATCH('Classwork 5'!B5355,'5b'!$B$4:$B$904,0),3)</f>
        <v>26-35</v>
      </c>
      <c r="F5355" s="23">
        <f>INDEX(Table,MATCH('Classwork 5'!B5355,'5b'!$B$4:$B$904,0),4)</f>
        <v>1</v>
      </c>
      <c r="G5355" s="23">
        <v>8</v>
      </c>
      <c r="H5355" s="24">
        <v>7886</v>
      </c>
    </row>
    <row r="5356" spans="2:8" x14ac:dyDescent="0.3">
      <c r="B5356" s="22">
        <v>1000871</v>
      </c>
      <c r="C5356" s="23" t="s">
        <v>3741</v>
      </c>
      <c r="D5356" s="23" t="str">
        <f>VLOOKUP(B5356,'5b'!$B$4:$E$904,2,FALSE)</f>
        <v>M</v>
      </c>
      <c r="E5356" s="23" t="str">
        <f>INDEX(Table,MATCH('Classwork 5'!B5356,'5b'!$B$4:$B$904,0),3)</f>
        <v>0-17</v>
      </c>
      <c r="F5356" s="23">
        <f>INDEX(Table,MATCH('Classwork 5'!B5356,'5b'!$B$4:$B$904,0),4)</f>
        <v>10</v>
      </c>
      <c r="G5356" s="23">
        <v>5</v>
      </c>
      <c r="H5356" s="24">
        <v>1861</v>
      </c>
    </row>
    <row r="5357" spans="2:8" x14ac:dyDescent="0.3">
      <c r="B5357" s="22">
        <v>1000872</v>
      </c>
      <c r="C5357" s="23" t="s">
        <v>2053</v>
      </c>
      <c r="D5357" s="23" t="str">
        <f>VLOOKUP(B5357,'5b'!$B$4:$E$904,2,FALSE)</f>
        <v>M</v>
      </c>
      <c r="E5357" s="23" t="str">
        <f>INDEX(Table,MATCH('Classwork 5'!B5357,'5b'!$B$4:$B$904,0),3)</f>
        <v>51-55</v>
      </c>
      <c r="F5357" s="23">
        <f>INDEX(Table,MATCH('Classwork 5'!B5357,'5b'!$B$4:$B$904,0),4)</f>
        <v>1</v>
      </c>
      <c r="G5357" s="23">
        <v>1</v>
      </c>
      <c r="H5357" s="24">
        <v>15724</v>
      </c>
    </row>
    <row r="5358" spans="2:8" x14ac:dyDescent="0.3">
      <c r="B5358" s="22">
        <v>1000872</v>
      </c>
      <c r="C5358" s="23" t="s">
        <v>3183</v>
      </c>
      <c r="D5358" s="23" t="str">
        <f>VLOOKUP(B5358,'5b'!$B$4:$E$904,2,FALSE)</f>
        <v>M</v>
      </c>
      <c r="E5358" s="23" t="str">
        <f>INDEX(Table,MATCH('Classwork 5'!B5358,'5b'!$B$4:$B$904,0),3)</f>
        <v>51-55</v>
      </c>
      <c r="F5358" s="23">
        <f>INDEX(Table,MATCH('Classwork 5'!B5358,'5b'!$B$4:$B$904,0),4)</f>
        <v>1</v>
      </c>
      <c r="G5358" s="23">
        <v>5</v>
      </c>
      <c r="H5358" s="24">
        <v>8733</v>
      </c>
    </row>
    <row r="5359" spans="2:8" x14ac:dyDescent="0.3">
      <c r="B5359" s="22">
        <v>1000872</v>
      </c>
      <c r="C5359" s="23" t="s">
        <v>3742</v>
      </c>
      <c r="D5359" s="23" t="str">
        <f>VLOOKUP(B5359,'5b'!$B$4:$E$904,2,FALSE)</f>
        <v>M</v>
      </c>
      <c r="E5359" s="23" t="str">
        <f>INDEX(Table,MATCH('Classwork 5'!B5359,'5b'!$B$4:$B$904,0),3)</f>
        <v>51-55</v>
      </c>
      <c r="F5359" s="23">
        <f>INDEX(Table,MATCH('Classwork 5'!B5359,'5b'!$B$4:$B$904,0),4)</f>
        <v>1</v>
      </c>
      <c r="G5359" s="23">
        <v>3</v>
      </c>
      <c r="H5359" s="24">
        <v>5541</v>
      </c>
    </row>
    <row r="5360" spans="2:8" x14ac:dyDescent="0.3">
      <c r="B5360" s="22">
        <v>1000873</v>
      </c>
      <c r="C5360" s="23" t="s">
        <v>2768</v>
      </c>
      <c r="D5360" s="23" t="str">
        <f>VLOOKUP(B5360,'5b'!$B$4:$E$904,2,FALSE)</f>
        <v>M</v>
      </c>
      <c r="E5360" s="23" t="str">
        <f>INDEX(Table,MATCH('Classwork 5'!B5360,'5b'!$B$4:$B$904,0),3)</f>
        <v>55+</v>
      </c>
      <c r="F5360" s="23">
        <f>INDEX(Table,MATCH('Classwork 5'!B5360,'5b'!$B$4:$B$904,0),4)</f>
        <v>6</v>
      </c>
      <c r="G5360" s="23">
        <v>5</v>
      </c>
      <c r="H5360" s="24">
        <v>5374</v>
      </c>
    </row>
    <row r="5361" spans="2:8" x14ac:dyDescent="0.3">
      <c r="B5361" s="22">
        <v>1000873</v>
      </c>
      <c r="C5361" s="23" t="s">
        <v>2277</v>
      </c>
      <c r="D5361" s="23" t="str">
        <f>VLOOKUP(B5361,'5b'!$B$4:$E$904,2,FALSE)</f>
        <v>M</v>
      </c>
      <c r="E5361" s="23" t="str">
        <f>INDEX(Table,MATCH('Classwork 5'!B5361,'5b'!$B$4:$B$904,0),3)</f>
        <v>55+</v>
      </c>
      <c r="F5361" s="23">
        <f>INDEX(Table,MATCH('Classwork 5'!B5361,'5b'!$B$4:$B$904,0),4)</f>
        <v>6</v>
      </c>
      <c r="G5361" s="23">
        <v>8</v>
      </c>
      <c r="H5361" s="24">
        <v>9937</v>
      </c>
    </row>
    <row r="5362" spans="2:8" x14ac:dyDescent="0.3">
      <c r="B5362" s="22">
        <v>1000873</v>
      </c>
      <c r="C5362" s="23" t="s">
        <v>3743</v>
      </c>
      <c r="D5362" s="23" t="str">
        <f>VLOOKUP(B5362,'5b'!$B$4:$E$904,2,FALSE)</f>
        <v>M</v>
      </c>
      <c r="E5362" s="23" t="str">
        <f>INDEX(Table,MATCH('Classwork 5'!B5362,'5b'!$B$4:$B$904,0),3)</f>
        <v>55+</v>
      </c>
      <c r="F5362" s="23">
        <f>INDEX(Table,MATCH('Classwork 5'!B5362,'5b'!$B$4:$B$904,0),4)</f>
        <v>6</v>
      </c>
      <c r="G5362" s="23">
        <v>6</v>
      </c>
      <c r="H5362" s="24">
        <v>16606</v>
      </c>
    </row>
    <row r="5363" spans="2:8" x14ac:dyDescent="0.3">
      <c r="B5363" s="22">
        <v>1000873</v>
      </c>
      <c r="C5363" s="23" t="s">
        <v>2484</v>
      </c>
      <c r="D5363" s="23" t="str">
        <f>VLOOKUP(B5363,'5b'!$B$4:$E$904,2,FALSE)</f>
        <v>M</v>
      </c>
      <c r="E5363" s="23" t="str">
        <f>INDEX(Table,MATCH('Classwork 5'!B5363,'5b'!$B$4:$B$904,0),3)</f>
        <v>55+</v>
      </c>
      <c r="F5363" s="23">
        <f>INDEX(Table,MATCH('Classwork 5'!B5363,'5b'!$B$4:$B$904,0),4)</f>
        <v>6</v>
      </c>
      <c r="G5363" s="23">
        <v>1</v>
      </c>
      <c r="H5363" s="24">
        <v>11790</v>
      </c>
    </row>
    <row r="5364" spans="2:8" x14ac:dyDescent="0.3">
      <c r="B5364" s="22">
        <v>1000873</v>
      </c>
      <c r="C5364" s="23" t="s">
        <v>3213</v>
      </c>
      <c r="D5364" s="23" t="str">
        <f>VLOOKUP(B5364,'5b'!$B$4:$E$904,2,FALSE)</f>
        <v>M</v>
      </c>
      <c r="E5364" s="23" t="str">
        <f>INDEX(Table,MATCH('Classwork 5'!B5364,'5b'!$B$4:$B$904,0),3)</f>
        <v>55+</v>
      </c>
      <c r="F5364" s="23">
        <f>INDEX(Table,MATCH('Classwork 5'!B5364,'5b'!$B$4:$B$904,0),4)</f>
        <v>6</v>
      </c>
      <c r="G5364" s="23">
        <v>8</v>
      </c>
      <c r="H5364" s="24">
        <v>8115</v>
      </c>
    </row>
    <row r="5365" spans="2:8" x14ac:dyDescent="0.3">
      <c r="B5365" s="22">
        <v>1000875</v>
      </c>
      <c r="C5365" s="23" t="s">
        <v>2932</v>
      </c>
      <c r="D5365" s="23" t="str">
        <f>VLOOKUP(B5365,'5b'!$B$4:$E$904,2,FALSE)</f>
        <v>M</v>
      </c>
      <c r="E5365" s="23" t="str">
        <f>INDEX(Table,MATCH('Classwork 5'!B5365,'5b'!$B$4:$B$904,0),3)</f>
        <v>0-17</v>
      </c>
      <c r="F5365" s="23">
        <f>INDEX(Table,MATCH('Classwork 5'!B5365,'5b'!$B$4:$B$904,0),4)</f>
        <v>10</v>
      </c>
      <c r="G5365" s="23">
        <v>16</v>
      </c>
      <c r="H5365" s="24">
        <v>20963</v>
      </c>
    </row>
    <row r="5366" spans="2:8" x14ac:dyDescent="0.3">
      <c r="B5366" s="22">
        <v>1000875</v>
      </c>
      <c r="C5366" s="23" t="s">
        <v>2041</v>
      </c>
      <c r="D5366" s="23" t="str">
        <f>VLOOKUP(B5366,'5b'!$B$4:$E$904,2,FALSE)</f>
        <v>M</v>
      </c>
      <c r="E5366" s="23" t="str">
        <f>INDEX(Table,MATCH('Classwork 5'!B5366,'5b'!$B$4:$B$904,0),3)</f>
        <v>0-17</v>
      </c>
      <c r="F5366" s="23">
        <f>INDEX(Table,MATCH('Classwork 5'!B5366,'5b'!$B$4:$B$904,0),4)</f>
        <v>10</v>
      </c>
      <c r="G5366" s="23">
        <v>5</v>
      </c>
      <c r="H5366" s="24">
        <v>8593</v>
      </c>
    </row>
    <row r="5367" spans="2:8" x14ac:dyDescent="0.3">
      <c r="B5367" s="22">
        <v>1000877</v>
      </c>
      <c r="C5367" s="23" t="s">
        <v>3744</v>
      </c>
      <c r="D5367" s="23" t="str">
        <f>VLOOKUP(B5367,'5b'!$B$4:$E$904,2,FALSE)</f>
        <v>M</v>
      </c>
      <c r="E5367" s="23" t="str">
        <f>INDEX(Table,MATCH('Classwork 5'!B5367,'5b'!$B$4:$B$904,0),3)</f>
        <v>26-35</v>
      </c>
      <c r="F5367" s="23">
        <f>INDEX(Table,MATCH('Classwork 5'!B5367,'5b'!$B$4:$B$904,0),4)</f>
        <v>0</v>
      </c>
      <c r="G5367" s="23">
        <v>1</v>
      </c>
      <c r="H5367" s="24">
        <v>11920</v>
      </c>
    </row>
    <row r="5368" spans="2:8" x14ac:dyDescent="0.3">
      <c r="B5368" s="22">
        <v>1000877</v>
      </c>
      <c r="C5368" s="23" t="s">
        <v>2874</v>
      </c>
      <c r="D5368" s="23" t="str">
        <f>VLOOKUP(B5368,'5b'!$B$4:$E$904,2,FALSE)</f>
        <v>M</v>
      </c>
      <c r="E5368" s="23" t="str">
        <f>INDEX(Table,MATCH('Classwork 5'!B5368,'5b'!$B$4:$B$904,0),3)</f>
        <v>26-35</v>
      </c>
      <c r="F5368" s="23">
        <f>INDEX(Table,MATCH('Classwork 5'!B5368,'5b'!$B$4:$B$904,0),4)</f>
        <v>0</v>
      </c>
      <c r="G5368" s="23">
        <v>1</v>
      </c>
      <c r="H5368" s="24">
        <v>11444</v>
      </c>
    </row>
    <row r="5369" spans="2:8" x14ac:dyDescent="0.3">
      <c r="B5369" s="22">
        <v>1000877</v>
      </c>
      <c r="C5369" s="23" t="s">
        <v>2812</v>
      </c>
      <c r="D5369" s="23" t="str">
        <f>VLOOKUP(B5369,'5b'!$B$4:$E$904,2,FALSE)</f>
        <v>M</v>
      </c>
      <c r="E5369" s="23" t="str">
        <f>INDEX(Table,MATCH('Classwork 5'!B5369,'5b'!$B$4:$B$904,0),3)</f>
        <v>26-35</v>
      </c>
      <c r="F5369" s="23">
        <f>INDEX(Table,MATCH('Classwork 5'!B5369,'5b'!$B$4:$B$904,0),4)</f>
        <v>0</v>
      </c>
      <c r="G5369" s="23">
        <v>1</v>
      </c>
      <c r="H5369" s="24">
        <v>7859</v>
      </c>
    </row>
    <row r="5370" spans="2:8" x14ac:dyDescent="0.3">
      <c r="B5370" s="22">
        <v>1000877</v>
      </c>
      <c r="C5370" s="23" t="s">
        <v>2860</v>
      </c>
      <c r="D5370" s="23" t="str">
        <f>VLOOKUP(B5370,'5b'!$B$4:$E$904,2,FALSE)</f>
        <v>M</v>
      </c>
      <c r="E5370" s="23" t="str">
        <f>INDEX(Table,MATCH('Classwork 5'!B5370,'5b'!$B$4:$B$904,0),3)</f>
        <v>26-35</v>
      </c>
      <c r="F5370" s="23">
        <f>INDEX(Table,MATCH('Classwork 5'!B5370,'5b'!$B$4:$B$904,0),4)</f>
        <v>0</v>
      </c>
      <c r="G5370" s="23">
        <v>2</v>
      </c>
      <c r="H5370" s="24">
        <v>12713</v>
      </c>
    </row>
    <row r="5371" spans="2:8" x14ac:dyDescent="0.3">
      <c r="B5371" s="22">
        <v>1000877</v>
      </c>
      <c r="C5371" s="23" t="s">
        <v>3657</v>
      </c>
      <c r="D5371" s="23" t="str">
        <f>VLOOKUP(B5371,'5b'!$B$4:$E$904,2,FALSE)</f>
        <v>M</v>
      </c>
      <c r="E5371" s="23" t="str">
        <f>INDEX(Table,MATCH('Classwork 5'!B5371,'5b'!$B$4:$B$904,0),3)</f>
        <v>26-35</v>
      </c>
      <c r="F5371" s="23">
        <f>INDEX(Table,MATCH('Classwork 5'!B5371,'5b'!$B$4:$B$904,0),4)</f>
        <v>0</v>
      </c>
      <c r="G5371" s="23">
        <v>1</v>
      </c>
      <c r="H5371" s="24">
        <v>15238</v>
      </c>
    </row>
    <row r="5372" spans="2:8" x14ac:dyDescent="0.3">
      <c r="B5372" s="22">
        <v>1000877</v>
      </c>
      <c r="C5372" s="23" t="s">
        <v>3291</v>
      </c>
      <c r="D5372" s="23" t="str">
        <f>VLOOKUP(B5372,'5b'!$B$4:$E$904,2,FALSE)</f>
        <v>M</v>
      </c>
      <c r="E5372" s="23" t="str">
        <f>INDEX(Table,MATCH('Classwork 5'!B5372,'5b'!$B$4:$B$904,0),3)</f>
        <v>26-35</v>
      </c>
      <c r="F5372" s="23">
        <f>INDEX(Table,MATCH('Classwork 5'!B5372,'5b'!$B$4:$B$904,0),4)</f>
        <v>0</v>
      </c>
      <c r="G5372" s="23">
        <v>3</v>
      </c>
      <c r="H5372" s="24">
        <v>13373</v>
      </c>
    </row>
    <row r="5373" spans="2:8" x14ac:dyDescent="0.3">
      <c r="B5373" s="22">
        <v>1000877</v>
      </c>
      <c r="C5373" s="23" t="s">
        <v>3745</v>
      </c>
      <c r="D5373" s="23" t="str">
        <f>VLOOKUP(B5373,'5b'!$B$4:$E$904,2,FALSE)</f>
        <v>M</v>
      </c>
      <c r="E5373" s="23" t="str">
        <f>INDEX(Table,MATCH('Classwork 5'!B5373,'5b'!$B$4:$B$904,0),3)</f>
        <v>26-35</v>
      </c>
      <c r="F5373" s="23">
        <f>INDEX(Table,MATCH('Classwork 5'!B5373,'5b'!$B$4:$B$904,0),4)</f>
        <v>0</v>
      </c>
      <c r="G5373" s="23">
        <v>3</v>
      </c>
      <c r="H5373" s="24">
        <v>8208</v>
      </c>
    </row>
    <row r="5374" spans="2:8" x14ac:dyDescent="0.3">
      <c r="B5374" s="22">
        <v>1000877</v>
      </c>
      <c r="C5374" s="23" t="s">
        <v>2461</v>
      </c>
      <c r="D5374" s="23" t="str">
        <f>VLOOKUP(B5374,'5b'!$B$4:$E$904,2,FALSE)</f>
        <v>M</v>
      </c>
      <c r="E5374" s="23" t="str">
        <f>INDEX(Table,MATCH('Classwork 5'!B5374,'5b'!$B$4:$B$904,0),3)</f>
        <v>26-35</v>
      </c>
      <c r="F5374" s="23">
        <f>INDEX(Table,MATCH('Classwork 5'!B5374,'5b'!$B$4:$B$904,0),4)</f>
        <v>0</v>
      </c>
      <c r="G5374" s="23">
        <v>5</v>
      </c>
      <c r="H5374" s="24">
        <v>5291</v>
      </c>
    </row>
    <row r="5375" spans="2:8" x14ac:dyDescent="0.3">
      <c r="B5375" s="22">
        <v>1000877</v>
      </c>
      <c r="C5375" s="23" t="s">
        <v>2029</v>
      </c>
      <c r="D5375" s="23" t="str">
        <f>VLOOKUP(B5375,'5b'!$B$4:$E$904,2,FALSE)</f>
        <v>M</v>
      </c>
      <c r="E5375" s="23" t="str">
        <f>INDEX(Table,MATCH('Classwork 5'!B5375,'5b'!$B$4:$B$904,0),3)</f>
        <v>26-35</v>
      </c>
      <c r="F5375" s="23">
        <f>INDEX(Table,MATCH('Classwork 5'!B5375,'5b'!$B$4:$B$904,0),4)</f>
        <v>0</v>
      </c>
      <c r="G5375" s="23">
        <v>5</v>
      </c>
      <c r="H5375" s="24">
        <v>6864</v>
      </c>
    </row>
    <row r="5376" spans="2:8" x14ac:dyDescent="0.3">
      <c r="B5376" s="22">
        <v>1000877</v>
      </c>
      <c r="C5376" s="23" t="s">
        <v>2345</v>
      </c>
      <c r="D5376" s="23" t="str">
        <f>VLOOKUP(B5376,'5b'!$B$4:$E$904,2,FALSE)</f>
        <v>M</v>
      </c>
      <c r="E5376" s="23" t="str">
        <f>INDEX(Table,MATCH('Classwork 5'!B5376,'5b'!$B$4:$B$904,0),3)</f>
        <v>26-35</v>
      </c>
      <c r="F5376" s="23">
        <f>INDEX(Table,MATCH('Classwork 5'!B5376,'5b'!$B$4:$B$904,0),4)</f>
        <v>0</v>
      </c>
      <c r="G5376" s="23">
        <v>5</v>
      </c>
      <c r="H5376" s="24">
        <v>6935</v>
      </c>
    </row>
    <row r="5377" spans="2:8" x14ac:dyDescent="0.3">
      <c r="B5377" s="22">
        <v>1000877</v>
      </c>
      <c r="C5377" s="23" t="s">
        <v>1977</v>
      </c>
      <c r="D5377" s="23" t="str">
        <f>VLOOKUP(B5377,'5b'!$B$4:$E$904,2,FALSE)</f>
        <v>M</v>
      </c>
      <c r="E5377" s="23" t="str">
        <f>INDEX(Table,MATCH('Classwork 5'!B5377,'5b'!$B$4:$B$904,0),3)</f>
        <v>26-35</v>
      </c>
      <c r="F5377" s="23">
        <f>INDEX(Table,MATCH('Classwork 5'!B5377,'5b'!$B$4:$B$904,0),4)</f>
        <v>0</v>
      </c>
      <c r="G5377" s="23">
        <v>5</v>
      </c>
      <c r="H5377" s="24">
        <v>6852</v>
      </c>
    </row>
    <row r="5378" spans="2:8" x14ac:dyDescent="0.3">
      <c r="B5378" s="22">
        <v>1000877</v>
      </c>
      <c r="C5378" s="23" t="s">
        <v>2922</v>
      </c>
      <c r="D5378" s="23" t="str">
        <f>VLOOKUP(B5378,'5b'!$B$4:$E$904,2,FALSE)</f>
        <v>M</v>
      </c>
      <c r="E5378" s="23" t="str">
        <f>INDEX(Table,MATCH('Classwork 5'!B5378,'5b'!$B$4:$B$904,0),3)</f>
        <v>26-35</v>
      </c>
      <c r="F5378" s="23">
        <f>INDEX(Table,MATCH('Classwork 5'!B5378,'5b'!$B$4:$B$904,0),4)</f>
        <v>0</v>
      </c>
      <c r="G5378" s="23">
        <v>5</v>
      </c>
      <c r="H5378" s="24">
        <v>6939</v>
      </c>
    </row>
    <row r="5379" spans="2:8" x14ac:dyDescent="0.3">
      <c r="B5379" s="22">
        <v>1000877</v>
      </c>
      <c r="C5379" s="23" t="s">
        <v>2676</v>
      </c>
      <c r="D5379" s="23" t="str">
        <f>VLOOKUP(B5379,'5b'!$B$4:$E$904,2,FALSE)</f>
        <v>M</v>
      </c>
      <c r="E5379" s="23" t="str">
        <f>INDEX(Table,MATCH('Classwork 5'!B5379,'5b'!$B$4:$B$904,0),3)</f>
        <v>26-35</v>
      </c>
      <c r="F5379" s="23">
        <f>INDEX(Table,MATCH('Classwork 5'!B5379,'5b'!$B$4:$B$904,0),4)</f>
        <v>0</v>
      </c>
      <c r="G5379" s="23">
        <v>5</v>
      </c>
      <c r="H5379" s="24">
        <v>5207</v>
      </c>
    </row>
    <row r="5380" spans="2:8" x14ac:dyDescent="0.3">
      <c r="B5380" s="22">
        <v>1000877</v>
      </c>
      <c r="C5380" s="23" t="s">
        <v>3512</v>
      </c>
      <c r="D5380" s="23" t="str">
        <f>VLOOKUP(B5380,'5b'!$B$4:$E$904,2,FALSE)</f>
        <v>M</v>
      </c>
      <c r="E5380" s="23" t="str">
        <f>INDEX(Table,MATCH('Classwork 5'!B5380,'5b'!$B$4:$B$904,0),3)</f>
        <v>26-35</v>
      </c>
      <c r="F5380" s="23">
        <f>INDEX(Table,MATCH('Classwork 5'!B5380,'5b'!$B$4:$B$904,0),4)</f>
        <v>0</v>
      </c>
      <c r="G5380" s="23">
        <v>5</v>
      </c>
      <c r="H5380" s="24">
        <v>5350</v>
      </c>
    </row>
    <row r="5381" spans="2:8" x14ac:dyDescent="0.3">
      <c r="B5381" s="22">
        <v>1000877</v>
      </c>
      <c r="C5381" s="23" t="s">
        <v>2793</v>
      </c>
      <c r="D5381" s="23" t="str">
        <f>VLOOKUP(B5381,'5b'!$B$4:$E$904,2,FALSE)</f>
        <v>M</v>
      </c>
      <c r="E5381" s="23" t="str">
        <f>INDEX(Table,MATCH('Classwork 5'!B5381,'5b'!$B$4:$B$904,0),3)</f>
        <v>26-35</v>
      </c>
      <c r="F5381" s="23">
        <f>INDEX(Table,MATCH('Classwork 5'!B5381,'5b'!$B$4:$B$904,0),4)</f>
        <v>0</v>
      </c>
      <c r="G5381" s="23">
        <v>5</v>
      </c>
      <c r="H5381" s="24">
        <v>6980</v>
      </c>
    </row>
    <row r="5382" spans="2:8" x14ac:dyDescent="0.3">
      <c r="B5382" s="22">
        <v>1000877</v>
      </c>
      <c r="C5382" s="23" t="s">
        <v>3023</v>
      </c>
      <c r="D5382" s="23" t="str">
        <f>VLOOKUP(B5382,'5b'!$B$4:$E$904,2,FALSE)</f>
        <v>M</v>
      </c>
      <c r="E5382" s="23" t="str">
        <f>INDEX(Table,MATCH('Classwork 5'!B5382,'5b'!$B$4:$B$904,0),3)</f>
        <v>26-35</v>
      </c>
      <c r="F5382" s="23">
        <f>INDEX(Table,MATCH('Classwork 5'!B5382,'5b'!$B$4:$B$904,0),4)</f>
        <v>0</v>
      </c>
      <c r="G5382" s="23">
        <v>5</v>
      </c>
      <c r="H5382" s="24">
        <v>7151</v>
      </c>
    </row>
    <row r="5383" spans="2:8" x14ac:dyDescent="0.3">
      <c r="B5383" s="22">
        <v>1000877</v>
      </c>
      <c r="C5383" s="23" t="s">
        <v>2550</v>
      </c>
      <c r="D5383" s="23" t="str">
        <f>VLOOKUP(B5383,'5b'!$B$4:$E$904,2,FALSE)</f>
        <v>M</v>
      </c>
      <c r="E5383" s="23" t="str">
        <f>INDEX(Table,MATCH('Classwork 5'!B5383,'5b'!$B$4:$B$904,0),3)</f>
        <v>26-35</v>
      </c>
      <c r="F5383" s="23">
        <f>INDEX(Table,MATCH('Classwork 5'!B5383,'5b'!$B$4:$B$904,0),4)</f>
        <v>0</v>
      </c>
      <c r="G5383" s="23">
        <v>5</v>
      </c>
      <c r="H5383" s="24">
        <v>5326</v>
      </c>
    </row>
    <row r="5384" spans="2:8" x14ac:dyDescent="0.3">
      <c r="B5384" s="22">
        <v>1000877</v>
      </c>
      <c r="C5384" s="23" t="s">
        <v>2593</v>
      </c>
      <c r="D5384" s="23" t="str">
        <f>VLOOKUP(B5384,'5b'!$B$4:$E$904,2,FALSE)</f>
        <v>M</v>
      </c>
      <c r="E5384" s="23" t="str">
        <f>INDEX(Table,MATCH('Classwork 5'!B5384,'5b'!$B$4:$B$904,0),3)</f>
        <v>26-35</v>
      </c>
      <c r="F5384" s="23">
        <f>INDEX(Table,MATCH('Classwork 5'!B5384,'5b'!$B$4:$B$904,0),4)</f>
        <v>0</v>
      </c>
      <c r="G5384" s="23">
        <v>6</v>
      </c>
      <c r="H5384" s="24">
        <v>12336</v>
      </c>
    </row>
    <row r="5385" spans="2:8" x14ac:dyDescent="0.3">
      <c r="B5385" s="22">
        <v>1000877</v>
      </c>
      <c r="C5385" s="23" t="s">
        <v>3293</v>
      </c>
      <c r="D5385" s="23" t="str">
        <f>VLOOKUP(B5385,'5b'!$B$4:$E$904,2,FALSE)</f>
        <v>M</v>
      </c>
      <c r="E5385" s="23" t="str">
        <f>INDEX(Table,MATCH('Classwork 5'!B5385,'5b'!$B$4:$B$904,0),3)</f>
        <v>26-35</v>
      </c>
      <c r="F5385" s="23">
        <f>INDEX(Table,MATCH('Classwork 5'!B5385,'5b'!$B$4:$B$904,0),4)</f>
        <v>0</v>
      </c>
      <c r="G5385" s="23">
        <v>8</v>
      </c>
      <c r="H5385" s="24">
        <v>7770</v>
      </c>
    </row>
    <row r="5386" spans="2:8" x14ac:dyDescent="0.3">
      <c r="B5386" s="22">
        <v>1000877</v>
      </c>
      <c r="C5386" s="23" t="s">
        <v>2728</v>
      </c>
      <c r="D5386" s="23" t="str">
        <f>VLOOKUP(B5386,'5b'!$B$4:$E$904,2,FALSE)</f>
        <v>M</v>
      </c>
      <c r="E5386" s="23" t="str">
        <f>INDEX(Table,MATCH('Classwork 5'!B5386,'5b'!$B$4:$B$904,0),3)</f>
        <v>26-35</v>
      </c>
      <c r="F5386" s="23">
        <f>INDEX(Table,MATCH('Classwork 5'!B5386,'5b'!$B$4:$B$904,0),4)</f>
        <v>0</v>
      </c>
      <c r="G5386" s="23">
        <v>6</v>
      </c>
      <c r="H5386" s="24">
        <v>12721</v>
      </c>
    </row>
    <row r="5387" spans="2:8" x14ac:dyDescent="0.3">
      <c r="B5387" s="22">
        <v>1000877</v>
      </c>
      <c r="C5387" s="23" t="s">
        <v>3348</v>
      </c>
      <c r="D5387" s="23" t="str">
        <f>VLOOKUP(B5387,'5b'!$B$4:$E$904,2,FALSE)</f>
        <v>M</v>
      </c>
      <c r="E5387" s="23" t="str">
        <f>INDEX(Table,MATCH('Classwork 5'!B5387,'5b'!$B$4:$B$904,0),3)</f>
        <v>26-35</v>
      </c>
      <c r="F5387" s="23">
        <f>INDEX(Table,MATCH('Classwork 5'!B5387,'5b'!$B$4:$B$904,0),4)</f>
        <v>0</v>
      </c>
      <c r="G5387" s="23">
        <v>8</v>
      </c>
      <c r="H5387" s="24">
        <v>5833</v>
      </c>
    </row>
    <row r="5388" spans="2:8" x14ac:dyDescent="0.3">
      <c r="B5388" s="22">
        <v>1000877</v>
      </c>
      <c r="C5388" s="23" t="s">
        <v>3593</v>
      </c>
      <c r="D5388" s="23" t="str">
        <f>VLOOKUP(B5388,'5b'!$B$4:$E$904,2,FALSE)</f>
        <v>M</v>
      </c>
      <c r="E5388" s="23" t="str">
        <f>INDEX(Table,MATCH('Classwork 5'!B5388,'5b'!$B$4:$B$904,0),3)</f>
        <v>26-35</v>
      </c>
      <c r="F5388" s="23">
        <f>INDEX(Table,MATCH('Classwork 5'!B5388,'5b'!$B$4:$B$904,0),4)</f>
        <v>0</v>
      </c>
      <c r="G5388" s="23">
        <v>11</v>
      </c>
      <c r="H5388" s="24">
        <v>6131</v>
      </c>
    </row>
    <row r="5389" spans="2:8" x14ac:dyDescent="0.3">
      <c r="B5389" s="22">
        <v>1000877</v>
      </c>
      <c r="C5389" s="23" t="s">
        <v>3746</v>
      </c>
      <c r="D5389" s="23" t="str">
        <f>VLOOKUP(B5389,'5b'!$B$4:$E$904,2,FALSE)</f>
        <v>M</v>
      </c>
      <c r="E5389" s="23" t="str">
        <f>INDEX(Table,MATCH('Classwork 5'!B5389,'5b'!$B$4:$B$904,0),3)</f>
        <v>26-35</v>
      </c>
      <c r="F5389" s="23">
        <f>INDEX(Table,MATCH('Classwork 5'!B5389,'5b'!$B$4:$B$904,0),4)</f>
        <v>0</v>
      </c>
      <c r="G5389" s="23">
        <v>11</v>
      </c>
      <c r="H5389" s="24">
        <v>4700</v>
      </c>
    </row>
    <row r="5390" spans="2:8" x14ac:dyDescent="0.3">
      <c r="B5390" s="22">
        <v>1000877</v>
      </c>
      <c r="C5390" s="23" t="s">
        <v>3064</v>
      </c>
      <c r="D5390" s="23" t="str">
        <f>VLOOKUP(B5390,'5b'!$B$4:$E$904,2,FALSE)</f>
        <v>M</v>
      </c>
      <c r="E5390" s="23" t="str">
        <f>INDEX(Table,MATCH('Classwork 5'!B5390,'5b'!$B$4:$B$904,0),3)</f>
        <v>26-35</v>
      </c>
      <c r="F5390" s="23">
        <f>INDEX(Table,MATCH('Classwork 5'!B5390,'5b'!$B$4:$B$904,0),4)</f>
        <v>0</v>
      </c>
      <c r="G5390" s="23">
        <v>6</v>
      </c>
      <c r="H5390" s="24">
        <v>12063</v>
      </c>
    </row>
    <row r="5391" spans="2:8" x14ac:dyDescent="0.3">
      <c r="B5391" s="22">
        <v>1000877</v>
      </c>
      <c r="C5391" s="23" t="s">
        <v>2048</v>
      </c>
      <c r="D5391" s="23" t="str">
        <f>VLOOKUP(B5391,'5b'!$B$4:$E$904,2,FALSE)</f>
        <v>M</v>
      </c>
      <c r="E5391" s="23" t="str">
        <f>INDEX(Table,MATCH('Classwork 5'!B5391,'5b'!$B$4:$B$904,0),3)</f>
        <v>26-35</v>
      </c>
      <c r="F5391" s="23">
        <f>INDEX(Table,MATCH('Classwork 5'!B5391,'5b'!$B$4:$B$904,0),4)</f>
        <v>0</v>
      </c>
      <c r="G5391" s="23">
        <v>6</v>
      </c>
      <c r="H5391" s="24">
        <v>16665</v>
      </c>
    </row>
    <row r="5392" spans="2:8" x14ac:dyDescent="0.3">
      <c r="B5392" s="22">
        <v>1000877</v>
      </c>
      <c r="C5392" s="23" t="s">
        <v>2138</v>
      </c>
      <c r="D5392" s="23" t="str">
        <f>VLOOKUP(B5392,'5b'!$B$4:$E$904,2,FALSE)</f>
        <v>M</v>
      </c>
      <c r="E5392" s="23" t="str">
        <f>INDEX(Table,MATCH('Classwork 5'!B5392,'5b'!$B$4:$B$904,0),3)</f>
        <v>26-35</v>
      </c>
      <c r="F5392" s="23">
        <f>INDEX(Table,MATCH('Classwork 5'!B5392,'5b'!$B$4:$B$904,0),4)</f>
        <v>0</v>
      </c>
      <c r="G5392" s="23">
        <v>16</v>
      </c>
      <c r="H5392" s="24">
        <v>12232</v>
      </c>
    </row>
    <row r="5393" spans="2:8" x14ac:dyDescent="0.3">
      <c r="B5393" s="22">
        <v>1000877</v>
      </c>
      <c r="C5393" s="23" t="s">
        <v>3398</v>
      </c>
      <c r="D5393" s="23" t="str">
        <f>VLOOKUP(B5393,'5b'!$B$4:$E$904,2,FALSE)</f>
        <v>M</v>
      </c>
      <c r="E5393" s="23" t="str">
        <f>INDEX(Table,MATCH('Classwork 5'!B5393,'5b'!$B$4:$B$904,0),3)</f>
        <v>26-35</v>
      </c>
      <c r="F5393" s="23">
        <f>INDEX(Table,MATCH('Classwork 5'!B5393,'5b'!$B$4:$B$904,0),4)</f>
        <v>0</v>
      </c>
      <c r="G5393" s="23">
        <v>1</v>
      </c>
      <c r="H5393" s="24">
        <v>11969</v>
      </c>
    </row>
    <row r="5394" spans="2:8" x14ac:dyDescent="0.3">
      <c r="B5394" s="22">
        <v>1000878</v>
      </c>
      <c r="C5394" s="23" t="s">
        <v>2509</v>
      </c>
      <c r="D5394" s="23" t="str">
        <f>VLOOKUP(B5394,'5b'!$B$4:$E$904,2,FALSE)</f>
        <v>M</v>
      </c>
      <c r="E5394" s="23" t="str">
        <f>INDEX(Table,MATCH('Classwork 5'!B5394,'5b'!$B$4:$B$904,0),3)</f>
        <v>18-25</v>
      </c>
      <c r="F5394" s="23">
        <f>INDEX(Table,MATCH('Classwork 5'!B5394,'5b'!$B$4:$B$904,0),4)</f>
        <v>2</v>
      </c>
      <c r="G5394" s="23">
        <v>1</v>
      </c>
      <c r="H5394" s="24">
        <v>15888</v>
      </c>
    </row>
    <row r="5395" spans="2:8" x14ac:dyDescent="0.3">
      <c r="B5395" s="22">
        <v>1000878</v>
      </c>
      <c r="C5395" s="23" t="s">
        <v>2613</v>
      </c>
      <c r="D5395" s="23" t="str">
        <f>VLOOKUP(B5395,'5b'!$B$4:$E$904,2,FALSE)</f>
        <v>M</v>
      </c>
      <c r="E5395" s="23" t="str">
        <f>INDEX(Table,MATCH('Classwork 5'!B5395,'5b'!$B$4:$B$904,0),3)</f>
        <v>18-25</v>
      </c>
      <c r="F5395" s="23">
        <f>INDEX(Table,MATCH('Classwork 5'!B5395,'5b'!$B$4:$B$904,0),4)</f>
        <v>2</v>
      </c>
      <c r="G5395" s="23">
        <v>11</v>
      </c>
      <c r="H5395" s="24">
        <v>3176</v>
      </c>
    </row>
    <row r="5396" spans="2:8" x14ac:dyDescent="0.3">
      <c r="B5396" s="22">
        <v>1000880</v>
      </c>
      <c r="C5396" s="23" t="s">
        <v>1979</v>
      </c>
      <c r="D5396" s="23" t="str">
        <f>VLOOKUP(B5396,'5b'!$B$4:$E$904,2,FALSE)</f>
        <v>M</v>
      </c>
      <c r="E5396" s="23" t="str">
        <f>INDEX(Table,MATCH('Classwork 5'!B5396,'5b'!$B$4:$B$904,0),3)</f>
        <v>36-45</v>
      </c>
      <c r="F5396" s="23">
        <f>INDEX(Table,MATCH('Classwork 5'!B5396,'5b'!$B$4:$B$904,0),4)</f>
        <v>17</v>
      </c>
      <c r="G5396" s="23">
        <v>6</v>
      </c>
      <c r="H5396" s="24">
        <v>20400</v>
      </c>
    </row>
    <row r="5397" spans="2:8" x14ac:dyDescent="0.3">
      <c r="B5397" s="22">
        <v>1000880</v>
      </c>
      <c r="C5397" s="23" t="s">
        <v>3747</v>
      </c>
      <c r="D5397" s="23" t="str">
        <f>VLOOKUP(B5397,'5b'!$B$4:$E$904,2,FALSE)</f>
        <v>M</v>
      </c>
      <c r="E5397" s="23" t="str">
        <f>INDEX(Table,MATCH('Classwork 5'!B5397,'5b'!$B$4:$B$904,0),3)</f>
        <v>36-45</v>
      </c>
      <c r="F5397" s="23">
        <f>INDEX(Table,MATCH('Classwork 5'!B5397,'5b'!$B$4:$B$904,0),4)</f>
        <v>17</v>
      </c>
      <c r="G5397" s="23">
        <v>6</v>
      </c>
      <c r="H5397" s="24">
        <v>12416</v>
      </c>
    </row>
    <row r="5398" spans="2:8" x14ac:dyDescent="0.3">
      <c r="B5398" s="22">
        <v>1000880</v>
      </c>
      <c r="C5398" s="23" t="s">
        <v>2486</v>
      </c>
      <c r="D5398" s="23" t="str">
        <f>VLOOKUP(B5398,'5b'!$B$4:$E$904,2,FALSE)</f>
        <v>M</v>
      </c>
      <c r="E5398" s="23" t="str">
        <f>INDEX(Table,MATCH('Classwork 5'!B5398,'5b'!$B$4:$B$904,0),3)</f>
        <v>36-45</v>
      </c>
      <c r="F5398" s="23">
        <f>INDEX(Table,MATCH('Classwork 5'!B5398,'5b'!$B$4:$B$904,0),4)</f>
        <v>17</v>
      </c>
      <c r="G5398" s="23">
        <v>2</v>
      </c>
      <c r="H5398" s="24">
        <v>15988</v>
      </c>
    </row>
    <row r="5399" spans="2:8" x14ac:dyDescent="0.3">
      <c r="B5399" s="22">
        <v>1000880</v>
      </c>
      <c r="C5399" s="23" t="s">
        <v>3356</v>
      </c>
      <c r="D5399" s="23" t="str">
        <f>VLOOKUP(B5399,'5b'!$B$4:$E$904,2,FALSE)</f>
        <v>M</v>
      </c>
      <c r="E5399" s="23" t="str">
        <f>INDEX(Table,MATCH('Classwork 5'!B5399,'5b'!$B$4:$B$904,0),3)</f>
        <v>36-45</v>
      </c>
      <c r="F5399" s="23">
        <f>INDEX(Table,MATCH('Classwork 5'!B5399,'5b'!$B$4:$B$904,0),4)</f>
        <v>17</v>
      </c>
      <c r="G5399" s="23">
        <v>5</v>
      </c>
      <c r="H5399" s="24">
        <v>6984</v>
      </c>
    </row>
    <row r="5400" spans="2:8" x14ac:dyDescent="0.3">
      <c r="B5400" s="22">
        <v>1000880</v>
      </c>
      <c r="C5400" s="23" t="s">
        <v>2783</v>
      </c>
      <c r="D5400" s="23" t="str">
        <f>VLOOKUP(B5400,'5b'!$B$4:$E$904,2,FALSE)</f>
        <v>M</v>
      </c>
      <c r="E5400" s="23" t="str">
        <f>INDEX(Table,MATCH('Classwork 5'!B5400,'5b'!$B$4:$B$904,0),3)</f>
        <v>36-45</v>
      </c>
      <c r="F5400" s="23">
        <f>INDEX(Table,MATCH('Classwork 5'!B5400,'5b'!$B$4:$B$904,0),4)</f>
        <v>17</v>
      </c>
      <c r="G5400" s="23">
        <v>1</v>
      </c>
      <c r="H5400" s="24">
        <v>11514</v>
      </c>
    </row>
    <row r="5401" spans="2:8" x14ac:dyDescent="0.3">
      <c r="B5401" s="22">
        <v>1000880</v>
      </c>
      <c r="C5401" s="23" t="s">
        <v>2112</v>
      </c>
      <c r="D5401" s="23" t="str">
        <f>VLOOKUP(B5401,'5b'!$B$4:$E$904,2,FALSE)</f>
        <v>M</v>
      </c>
      <c r="E5401" s="23" t="str">
        <f>INDEX(Table,MATCH('Classwork 5'!B5401,'5b'!$B$4:$B$904,0),3)</f>
        <v>36-45</v>
      </c>
      <c r="F5401" s="23">
        <f>INDEX(Table,MATCH('Classwork 5'!B5401,'5b'!$B$4:$B$904,0),4)</f>
        <v>17</v>
      </c>
      <c r="G5401" s="23">
        <v>11</v>
      </c>
      <c r="H5401" s="24">
        <v>7561</v>
      </c>
    </row>
    <row r="5402" spans="2:8" x14ac:dyDescent="0.3">
      <c r="B5402" s="22">
        <v>1000880</v>
      </c>
      <c r="C5402" s="23" t="s">
        <v>3064</v>
      </c>
      <c r="D5402" s="23" t="str">
        <f>VLOOKUP(B5402,'5b'!$B$4:$E$904,2,FALSE)</f>
        <v>M</v>
      </c>
      <c r="E5402" s="23" t="str">
        <f>INDEX(Table,MATCH('Classwork 5'!B5402,'5b'!$B$4:$B$904,0),3)</f>
        <v>36-45</v>
      </c>
      <c r="F5402" s="23">
        <f>INDEX(Table,MATCH('Classwork 5'!B5402,'5b'!$B$4:$B$904,0),4)</f>
        <v>17</v>
      </c>
      <c r="G5402" s="23">
        <v>6</v>
      </c>
      <c r="H5402" s="24">
        <v>12324</v>
      </c>
    </row>
    <row r="5403" spans="2:8" x14ac:dyDescent="0.3">
      <c r="B5403" s="22">
        <v>1000881</v>
      </c>
      <c r="C5403" s="23" t="s">
        <v>2157</v>
      </c>
      <c r="D5403" s="23" t="str">
        <f>VLOOKUP(B5403,'5b'!$B$4:$E$904,2,FALSE)</f>
        <v>M</v>
      </c>
      <c r="E5403" s="23" t="str">
        <f>INDEX(Table,MATCH('Classwork 5'!B5403,'5b'!$B$4:$B$904,0),3)</f>
        <v>18-25</v>
      </c>
      <c r="F5403" s="23">
        <f>INDEX(Table,MATCH('Classwork 5'!B5403,'5b'!$B$4:$B$904,0),4)</f>
        <v>14</v>
      </c>
      <c r="G5403" s="23">
        <v>1</v>
      </c>
      <c r="H5403" s="24">
        <v>15241</v>
      </c>
    </row>
    <row r="5404" spans="2:8" x14ac:dyDescent="0.3">
      <c r="B5404" s="22">
        <v>1000881</v>
      </c>
      <c r="C5404" s="23" t="s">
        <v>2491</v>
      </c>
      <c r="D5404" s="23" t="str">
        <f>VLOOKUP(B5404,'5b'!$B$4:$E$904,2,FALSE)</f>
        <v>M</v>
      </c>
      <c r="E5404" s="23" t="str">
        <f>INDEX(Table,MATCH('Classwork 5'!B5404,'5b'!$B$4:$B$904,0),3)</f>
        <v>18-25</v>
      </c>
      <c r="F5404" s="23">
        <f>INDEX(Table,MATCH('Classwork 5'!B5404,'5b'!$B$4:$B$904,0),4)</f>
        <v>14</v>
      </c>
      <c r="G5404" s="23">
        <v>5</v>
      </c>
      <c r="H5404" s="24">
        <v>3626</v>
      </c>
    </row>
    <row r="5405" spans="2:8" x14ac:dyDescent="0.3">
      <c r="B5405" s="22">
        <v>1000881</v>
      </c>
      <c r="C5405" s="23" t="s">
        <v>3748</v>
      </c>
      <c r="D5405" s="23" t="str">
        <f>VLOOKUP(B5405,'5b'!$B$4:$E$904,2,FALSE)</f>
        <v>M</v>
      </c>
      <c r="E5405" s="23" t="str">
        <f>INDEX(Table,MATCH('Classwork 5'!B5405,'5b'!$B$4:$B$904,0),3)</f>
        <v>18-25</v>
      </c>
      <c r="F5405" s="23">
        <f>INDEX(Table,MATCH('Classwork 5'!B5405,'5b'!$B$4:$B$904,0),4)</f>
        <v>14</v>
      </c>
      <c r="G5405" s="23">
        <v>2</v>
      </c>
      <c r="H5405" s="24">
        <v>6486</v>
      </c>
    </row>
    <row r="5406" spans="2:8" x14ac:dyDescent="0.3">
      <c r="B5406" s="22">
        <v>1000881</v>
      </c>
      <c r="C5406" s="23" t="s">
        <v>3487</v>
      </c>
      <c r="D5406" s="23" t="str">
        <f>VLOOKUP(B5406,'5b'!$B$4:$E$904,2,FALSE)</f>
        <v>M</v>
      </c>
      <c r="E5406" s="23" t="str">
        <f>INDEX(Table,MATCH('Classwork 5'!B5406,'5b'!$B$4:$B$904,0),3)</f>
        <v>18-25</v>
      </c>
      <c r="F5406" s="23">
        <f>INDEX(Table,MATCH('Classwork 5'!B5406,'5b'!$B$4:$B$904,0),4)</f>
        <v>14</v>
      </c>
      <c r="G5406" s="23">
        <v>5</v>
      </c>
      <c r="H5406" s="24">
        <v>5270</v>
      </c>
    </row>
    <row r="5407" spans="2:8" x14ac:dyDescent="0.3">
      <c r="B5407" s="22">
        <v>1000881</v>
      </c>
      <c r="C5407" s="23" t="s">
        <v>3749</v>
      </c>
      <c r="D5407" s="23" t="str">
        <f>VLOOKUP(B5407,'5b'!$B$4:$E$904,2,FALSE)</f>
        <v>M</v>
      </c>
      <c r="E5407" s="23" t="str">
        <f>INDEX(Table,MATCH('Classwork 5'!B5407,'5b'!$B$4:$B$904,0),3)</f>
        <v>18-25</v>
      </c>
      <c r="F5407" s="23">
        <f>INDEX(Table,MATCH('Classwork 5'!B5407,'5b'!$B$4:$B$904,0),4)</f>
        <v>14</v>
      </c>
      <c r="G5407" s="23">
        <v>5</v>
      </c>
      <c r="H5407" s="24">
        <v>3729</v>
      </c>
    </row>
    <row r="5408" spans="2:8" x14ac:dyDescent="0.3">
      <c r="B5408" s="22">
        <v>1000881</v>
      </c>
      <c r="C5408" s="23" t="s">
        <v>2199</v>
      </c>
      <c r="D5408" s="23" t="str">
        <f>VLOOKUP(B5408,'5b'!$B$4:$E$904,2,FALSE)</f>
        <v>M</v>
      </c>
      <c r="E5408" s="23" t="str">
        <f>INDEX(Table,MATCH('Classwork 5'!B5408,'5b'!$B$4:$B$904,0),3)</f>
        <v>18-25</v>
      </c>
      <c r="F5408" s="23">
        <f>INDEX(Table,MATCH('Classwork 5'!B5408,'5b'!$B$4:$B$904,0),4)</f>
        <v>14</v>
      </c>
      <c r="G5408" s="23">
        <v>5</v>
      </c>
      <c r="H5408" s="24">
        <v>1888</v>
      </c>
    </row>
    <row r="5409" spans="2:8" x14ac:dyDescent="0.3">
      <c r="B5409" s="22">
        <v>1000881</v>
      </c>
      <c r="C5409" s="23" t="s">
        <v>3448</v>
      </c>
      <c r="D5409" s="23" t="str">
        <f>VLOOKUP(B5409,'5b'!$B$4:$E$904,2,FALSE)</f>
        <v>M</v>
      </c>
      <c r="E5409" s="23" t="str">
        <f>INDEX(Table,MATCH('Classwork 5'!B5409,'5b'!$B$4:$B$904,0),3)</f>
        <v>18-25</v>
      </c>
      <c r="F5409" s="23">
        <f>INDEX(Table,MATCH('Classwork 5'!B5409,'5b'!$B$4:$B$904,0),4)</f>
        <v>14</v>
      </c>
      <c r="G5409" s="23">
        <v>5</v>
      </c>
      <c r="H5409" s="24">
        <v>3593</v>
      </c>
    </row>
    <row r="5410" spans="2:8" x14ac:dyDescent="0.3">
      <c r="B5410" s="22">
        <v>1000881</v>
      </c>
      <c r="C5410" s="23" t="s">
        <v>3750</v>
      </c>
      <c r="D5410" s="23" t="str">
        <f>VLOOKUP(B5410,'5b'!$B$4:$E$904,2,FALSE)</f>
        <v>M</v>
      </c>
      <c r="E5410" s="23" t="str">
        <f>INDEX(Table,MATCH('Classwork 5'!B5410,'5b'!$B$4:$B$904,0),3)</f>
        <v>18-25</v>
      </c>
      <c r="F5410" s="23">
        <f>INDEX(Table,MATCH('Classwork 5'!B5410,'5b'!$B$4:$B$904,0),4)</f>
        <v>14</v>
      </c>
      <c r="G5410" s="23">
        <v>5</v>
      </c>
      <c r="H5410" s="24">
        <v>1967</v>
      </c>
    </row>
    <row r="5411" spans="2:8" x14ac:dyDescent="0.3">
      <c r="B5411" s="22">
        <v>1000881</v>
      </c>
      <c r="C5411" s="23" t="s">
        <v>3751</v>
      </c>
      <c r="D5411" s="23" t="str">
        <f>VLOOKUP(B5411,'5b'!$B$4:$E$904,2,FALSE)</f>
        <v>M</v>
      </c>
      <c r="E5411" s="23" t="str">
        <f>INDEX(Table,MATCH('Classwork 5'!B5411,'5b'!$B$4:$B$904,0),3)</f>
        <v>18-25</v>
      </c>
      <c r="F5411" s="23">
        <f>INDEX(Table,MATCH('Classwork 5'!B5411,'5b'!$B$4:$B$904,0),4)</f>
        <v>14</v>
      </c>
      <c r="G5411" s="23">
        <v>1</v>
      </c>
      <c r="H5411" s="24">
        <v>7766</v>
      </c>
    </row>
    <row r="5412" spans="2:8" x14ac:dyDescent="0.3">
      <c r="B5412" s="22">
        <v>1000881</v>
      </c>
      <c r="C5412" s="23" t="s">
        <v>2493</v>
      </c>
      <c r="D5412" s="23" t="str">
        <f>VLOOKUP(B5412,'5b'!$B$4:$E$904,2,FALSE)</f>
        <v>M</v>
      </c>
      <c r="E5412" s="23" t="str">
        <f>INDEX(Table,MATCH('Classwork 5'!B5412,'5b'!$B$4:$B$904,0),3)</f>
        <v>18-25</v>
      </c>
      <c r="F5412" s="23">
        <f>INDEX(Table,MATCH('Classwork 5'!B5412,'5b'!$B$4:$B$904,0),4)</f>
        <v>14</v>
      </c>
      <c r="G5412" s="23">
        <v>1</v>
      </c>
      <c r="H5412" s="24">
        <v>15214</v>
      </c>
    </row>
    <row r="5413" spans="2:8" x14ac:dyDescent="0.3">
      <c r="B5413" s="22">
        <v>1000881</v>
      </c>
      <c r="C5413" s="23" t="s">
        <v>2907</v>
      </c>
      <c r="D5413" s="23" t="str">
        <f>VLOOKUP(B5413,'5b'!$B$4:$E$904,2,FALSE)</f>
        <v>M</v>
      </c>
      <c r="E5413" s="23" t="str">
        <f>INDEX(Table,MATCH('Classwork 5'!B5413,'5b'!$B$4:$B$904,0),3)</f>
        <v>18-25</v>
      </c>
      <c r="F5413" s="23">
        <f>INDEX(Table,MATCH('Classwork 5'!B5413,'5b'!$B$4:$B$904,0),4)</f>
        <v>14</v>
      </c>
      <c r="G5413" s="23">
        <v>1</v>
      </c>
      <c r="H5413" s="24">
        <v>7746</v>
      </c>
    </row>
    <row r="5414" spans="2:8" x14ac:dyDescent="0.3">
      <c r="B5414" s="22">
        <v>1000881</v>
      </c>
      <c r="C5414" s="23" t="s">
        <v>2608</v>
      </c>
      <c r="D5414" s="23" t="str">
        <f>VLOOKUP(B5414,'5b'!$B$4:$E$904,2,FALSE)</f>
        <v>M</v>
      </c>
      <c r="E5414" s="23" t="str">
        <f>INDEX(Table,MATCH('Classwork 5'!B5414,'5b'!$B$4:$B$904,0),3)</f>
        <v>18-25</v>
      </c>
      <c r="F5414" s="23">
        <f>INDEX(Table,MATCH('Classwork 5'!B5414,'5b'!$B$4:$B$904,0),4)</f>
        <v>14</v>
      </c>
      <c r="G5414" s="23">
        <v>1</v>
      </c>
      <c r="H5414" s="24">
        <v>11848</v>
      </c>
    </row>
    <row r="5415" spans="2:8" x14ac:dyDescent="0.3">
      <c r="B5415" s="22">
        <v>1000881</v>
      </c>
      <c r="C5415" s="23" t="s">
        <v>3086</v>
      </c>
      <c r="D5415" s="23" t="str">
        <f>VLOOKUP(B5415,'5b'!$B$4:$E$904,2,FALSE)</f>
        <v>M</v>
      </c>
      <c r="E5415" s="23" t="str">
        <f>INDEX(Table,MATCH('Classwork 5'!B5415,'5b'!$B$4:$B$904,0),3)</f>
        <v>18-25</v>
      </c>
      <c r="F5415" s="23">
        <f>INDEX(Table,MATCH('Classwork 5'!B5415,'5b'!$B$4:$B$904,0),4)</f>
        <v>14</v>
      </c>
      <c r="G5415" s="23">
        <v>1</v>
      </c>
      <c r="H5415" s="24">
        <v>8116</v>
      </c>
    </row>
    <row r="5416" spans="2:8" x14ac:dyDescent="0.3">
      <c r="B5416" s="22">
        <v>1000881</v>
      </c>
      <c r="C5416" s="23" t="s">
        <v>2196</v>
      </c>
      <c r="D5416" s="23" t="str">
        <f>VLOOKUP(B5416,'5b'!$B$4:$E$904,2,FALSE)</f>
        <v>M</v>
      </c>
      <c r="E5416" s="23" t="str">
        <f>INDEX(Table,MATCH('Classwork 5'!B5416,'5b'!$B$4:$B$904,0),3)</f>
        <v>18-25</v>
      </c>
      <c r="F5416" s="23">
        <f>INDEX(Table,MATCH('Classwork 5'!B5416,'5b'!$B$4:$B$904,0),4)</f>
        <v>14</v>
      </c>
      <c r="G5416" s="23">
        <v>1</v>
      </c>
      <c r="H5416" s="24">
        <v>3950</v>
      </c>
    </row>
    <row r="5417" spans="2:8" x14ac:dyDescent="0.3">
      <c r="B5417" s="22">
        <v>1000881</v>
      </c>
      <c r="C5417" s="23" t="s">
        <v>3572</v>
      </c>
      <c r="D5417" s="23" t="str">
        <f>VLOOKUP(B5417,'5b'!$B$4:$E$904,2,FALSE)</f>
        <v>M</v>
      </c>
      <c r="E5417" s="23" t="str">
        <f>INDEX(Table,MATCH('Classwork 5'!B5417,'5b'!$B$4:$B$904,0),3)</f>
        <v>18-25</v>
      </c>
      <c r="F5417" s="23">
        <f>INDEX(Table,MATCH('Classwork 5'!B5417,'5b'!$B$4:$B$904,0),4)</f>
        <v>14</v>
      </c>
      <c r="G5417" s="23">
        <v>1</v>
      </c>
      <c r="H5417" s="24">
        <v>7583</v>
      </c>
    </row>
    <row r="5418" spans="2:8" x14ac:dyDescent="0.3">
      <c r="B5418" s="22">
        <v>1000881</v>
      </c>
      <c r="C5418" s="23" t="s">
        <v>2746</v>
      </c>
      <c r="D5418" s="23" t="str">
        <f>VLOOKUP(B5418,'5b'!$B$4:$E$904,2,FALSE)</f>
        <v>M</v>
      </c>
      <c r="E5418" s="23" t="str">
        <f>INDEX(Table,MATCH('Classwork 5'!B5418,'5b'!$B$4:$B$904,0),3)</f>
        <v>18-25</v>
      </c>
      <c r="F5418" s="23">
        <f>INDEX(Table,MATCH('Classwork 5'!B5418,'5b'!$B$4:$B$904,0),4)</f>
        <v>14</v>
      </c>
      <c r="G5418" s="23">
        <v>1</v>
      </c>
      <c r="H5418" s="24">
        <v>7677</v>
      </c>
    </row>
    <row r="5419" spans="2:8" x14ac:dyDescent="0.3">
      <c r="B5419" s="22">
        <v>1000881</v>
      </c>
      <c r="C5419" s="23" t="s">
        <v>3752</v>
      </c>
      <c r="D5419" s="23" t="str">
        <f>VLOOKUP(B5419,'5b'!$B$4:$E$904,2,FALSE)</f>
        <v>M</v>
      </c>
      <c r="E5419" s="23" t="str">
        <f>INDEX(Table,MATCH('Classwork 5'!B5419,'5b'!$B$4:$B$904,0),3)</f>
        <v>18-25</v>
      </c>
      <c r="F5419" s="23">
        <f>INDEX(Table,MATCH('Classwork 5'!B5419,'5b'!$B$4:$B$904,0),4)</f>
        <v>14</v>
      </c>
      <c r="G5419" s="23">
        <v>1</v>
      </c>
      <c r="H5419" s="24">
        <v>4501</v>
      </c>
    </row>
    <row r="5420" spans="2:8" x14ac:dyDescent="0.3">
      <c r="B5420" s="22">
        <v>1000881</v>
      </c>
      <c r="C5420" s="23" t="s">
        <v>3753</v>
      </c>
      <c r="D5420" s="23" t="str">
        <f>VLOOKUP(B5420,'5b'!$B$4:$E$904,2,FALSE)</f>
        <v>M</v>
      </c>
      <c r="E5420" s="23" t="str">
        <f>INDEX(Table,MATCH('Classwork 5'!B5420,'5b'!$B$4:$B$904,0),3)</f>
        <v>18-25</v>
      </c>
      <c r="F5420" s="23">
        <f>INDEX(Table,MATCH('Classwork 5'!B5420,'5b'!$B$4:$B$904,0),4)</f>
        <v>14</v>
      </c>
      <c r="G5420" s="23">
        <v>8</v>
      </c>
      <c r="H5420" s="24">
        <v>8022</v>
      </c>
    </row>
    <row r="5421" spans="2:8" x14ac:dyDescent="0.3">
      <c r="B5421" s="22">
        <v>1000881</v>
      </c>
      <c r="C5421" s="23" t="s">
        <v>2826</v>
      </c>
      <c r="D5421" s="23" t="str">
        <f>VLOOKUP(B5421,'5b'!$B$4:$E$904,2,FALSE)</f>
        <v>M</v>
      </c>
      <c r="E5421" s="23" t="str">
        <f>INDEX(Table,MATCH('Classwork 5'!B5421,'5b'!$B$4:$B$904,0),3)</f>
        <v>18-25</v>
      </c>
      <c r="F5421" s="23">
        <f>INDEX(Table,MATCH('Classwork 5'!B5421,'5b'!$B$4:$B$904,0),4)</f>
        <v>14</v>
      </c>
      <c r="G5421" s="23">
        <v>8</v>
      </c>
      <c r="H5421" s="24">
        <v>5834</v>
      </c>
    </row>
    <row r="5422" spans="2:8" x14ac:dyDescent="0.3">
      <c r="B5422" s="22">
        <v>1000881</v>
      </c>
      <c r="C5422" s="23" t="s">
        <v>3684</v>
      </c>
      <c r="D5422" s="23" t="str">
        <f>VLOOKUP(B5422,'5b'!$B$4:$E$904,2,FALSE)</f>
        <v>M</v>
      </c>
      <c r="E5422" s="23" t="str">
        <f>INDEX(Table,MATCH('Classwork 5'!B5422,'5b'!$B$4:$B$904,0),3)</f>
        <v>18-25</v>
      </c>
      <c r="F5422" s="23">
        <f>INDEX(Table,MATCH('Classwork 5'!B5422,'5b'!$B$4:$B$904,0),4)</f>
        <v>14</v>
      </c>
      <c r="G5422" s="23">
        <v>8</v>
      </c>
      <c r="H5422" s="24">
        <v>6050</v>
      </c>
    </row>
    <row r="5423" spans="2:8" x14ac:dyDescent="0.3">
      <c r="B5423" s="22">
        <v>1000881</v>
      </c>
      <c r="C5423" s="23" t="s">
        <v>3740</v>
      </c>
      <c r="D5423" s="23" t="str">
        <f>VLOOKUP(B5423,'5b'!$B$4:$E$904,2,FALSE)</f>
        <v>M</v>
      </c>
      <c r="E5423" s="23" t="str">
        <f>INDEX(Table,MATCH('Classwork 5'!B5423,'5b'!$B$4:$B$904,0),3)</f>
        <v>18-25</v>
      </c>
      <c r="F5423" s="23">
        <f>INDEX(Table,MATCH('Classwork 5'!B5423,'5b'!$B$4:$B$904,0),4)</f>
        <v>14</v>
      </c>
      <c r="G5423" s="23">
        <v>8</v>
      </c>
      <c r="H5423" s="24">
        <v>2295</v>
      </c>
    </row>
    <row r="5424" spans="2:8" x14ac:dyDescent="0.3">
      <c r="B5424" s="22">
        <v>1000881</v>
      </c>
      <c r="C5424" s="23" t="s">
        <v>3522</v>
      </c>
      <c r="D5424" s="23" t="str">
        <f>VLOOKUP(B5424,'5b'!$B$4:$E$904,2,FALSE)</f>
        <v>M</v>
      </c>
      <c r="E5424" s="23" t="str">
        <f>INDEX(Table,MATCH('Classwork 5'!B5424,'5b'!$B$4:$B$904,0),3)</f>
        <v>18-25</v>
      </c>
      <c r="F5424" s="23">
        <f>INDEX(Table,MATCH('Classwork 5'!B5424,'5b'!$B$4:$B$904,0),4)</f>
        <v>14</v>
      </c>
      <c r="G5424" s="23">
        <v>8</v>
      </c>
      <c r="H5424" s="24">
        <v>8089</v>
      </c>
    </row>
    <row r="5425" spans="2:8" x14ac:dyDescent="0.3">
      <c r="B5425" s="22">
        <v>1000881</v>
      </c>
      <c r="C5425" s="23" t="s">
        <v>3389</v>
      </c>
      <c r="D5425" s="23" t="str">
        <f>VLOOKUP(B5425,'5b'!$B$4:$E$904,2,FALSE)</f>
        <v>M</v>
      </c>
      <c r="E5425" s="23" t="str">
        <f>INDEX(Table,MATCH('Classwork 5'!B5425,'5b'!$B$4:$B$904,0),3)</f>
        <v>18-25</v>
      </c>
      <c r="F5425" s="23">
        <f>INDEX(Table,MATCH('Classwork 5'!B5425,'5b'!$B$4:$B$904,0),4)</f>
        <v>14</v>
      </c>
      <c r="G5425" s="23">
        <v>8</v>
      </c>
      <c r="H5425" s="24">
        <v>4049</v>
      </c>
    </row>
    <row r="5426" spans="2:8" x14ac:dyDescent="0.3">
      <c r="B5426" s="22">
        <v>1000881</v>
      </c>
      <c r="C5426" s="23" t="s">
        <v>3426</v>
      </c>
      <c r="D5426" s="23" t="str">
        <f>VLOOKUP(B5426,'5b'!$B$4:$E$904,2,FALSE)</f>
        <v>M</v>
      </c>
      <c r="E5426" s="23" t="str">
        <f>INDEX(Table,MATCH('Classwork 5'!B5426,'5b'!$B$4:$B$904,0),3)</f>
        <v>18-25</v>
      </c>
      <c r="F5426" s="23">
        <f>INDEX(Table,MATCH('Classwork 5'!B5426,'5b'!$B$4:$B$904,0),4)</f>
        <v>14</v>
      </c>
      <c r="G5426" s="23">
        <v>8</v>
      </c>
      <c r="H5426" s="24">
        <v>5840</v>
      </c>
    </row>
    <row r="5427" spans="2:8" x14ac:dyDescent="0.3">
      <c r="B5427" s="22">
        <v>1000881</v>
      </c>
      <c r="C5427" s="23" t="s">
        <v>3754</v>
      </c>
      <c r="D5427" s="23" t="str">
        <f>VLOOKUP(B5427,'5b'!$B$4:$E$904,2,FALSE)</f>
        <v>M</v>
      </c>
      <c r="E5427" s="23" t="str">
        <f>INDEX(Table,MATCH('Classwork 5'!B5427,'5b'!$B$4:$B$904,0),3)</f>
        <v>18-25</v>
      </c>
      <c r="F5427" s="23">
        <f>INDEX(Table,MATCH('Classwork 5'!B5427,'5b'!$B$4:$B$904,0),4)</f>
        <v>14</v>
      </c>
      <c r="G5427" s="23">
        <v>18</v>
      </c>
      <c r="H5427" s="24">
        <v>3116</v>
      </c>
    </row>
    <row r="5428" spans="2:8" x14ac:dyDescent="0.3">
      <c r="B5428" s="22">
        <v>1000881</v>
      </c>
      <c r="C5428" s="23" t="s">
        <v>3755</v>
      </c>
      <c r="D5428" s="23" t="str">
        <f>VLOOKUP(B5428,'5b'!$B$4:$E$904,2,FALSE)</f>
        <v>M</v>
      </c>
      <c r="E5428" s="23" t="str">
        <f>INDEX(Table,MATCH('Classwork 5'!B5428,'5b'!$B$4:$B$904,0),3)</f>
        <v>18-25</v>
      </c>
      <c r="F5428" s="23">
        <f>INDEX(Table,MATCH('Classwork 5'!B5428,'5b'!$B$4:$B$904,0),4)</f>
        <v>14</v>
      </c>
      <c r="G5428" s="23">
        <v>1</v>
      </c>
      <c r="H5428" s="24">
        <v>11790</v>
      </c>
    </row>
    <row r="5429" spans="2:8" x14ac:dyDescent="0.3">
      <c r="B5429" s="22">
        <v>1000881</v>
      </c>
      <c r="C5429" s="23" t="s">
        <v>2483</v>
      </c>
      <c r="D5429" s="23" t="str">
        <f>VLOOKUP(B5429,'5b'!$B$4:$E$904,2,FALSE)</f>
        <v>M</v>
      </c>
      <c r="E5429" s="23" t="str">
        <f>INDEX(Table,MATCH('Classwork 5'!B5429,'5b'!$B$4:$B$904,0),3)</f>
        <v>18-25</v>
      </c>
      <c r="F5429" s="23">
        <f>INDEX(Table,MATCH('Classwork 5'!B5429,'5b'!$B$4:$B$904,0),4)</f>
        <v>14</v>
      </c>
      <c r="G5429" s="23">
        <v>5</v>
      </c>
      <c r="H5429" s="24">
        <v>7060</v>
      </c>
    </row>
    <row r="5430" spans="2:8" x14ac:dyDescent="0.3">
      <c r="B5430" s="22">
        <v>1000881</v>
      </c>
      <c r="C5430" s="23" t="s">
        <v>2001</v>
      </c>
      <c r="D5430" s="23" t="str">
        <f>VLOOKUP(B5430,'5b'!$B$4:$E$904,2,FALSE)</f>
        <v>M</v>
      </c>
      <c r="E5430" s="23" t="str">
        <f>INDEX(Table,MATCH('Classwork 5'!B5430,'5b'!$B$4:$B$904,0),3)</f>
        <v>18-25</v>
      </c>
      <c r="F5430" s="23">
        <f>INDEX(Table,MATCH('Classwork 5'!B5430,'5b'!$B$4:$B$904,0),4)</f>
        <v>14</v>
      </c>
      <c r="G5430" s="23">
        <v>5</v>
      </c>
      <c r="H5430" s="24">
        <v>5248</v>
      </c>
    </row>
    <row r="5431" spans="2:8" x14ac:dyDescent="0.3">
      <c r="B5431" s="22">
        <v>1000881</v>
      </c>
      <c r="C5431" s="23" t="s">
        <v>2623</v>
      </c>
      <c r="D5431" s="23" t="str">
        <f>VLOOKUP(B5431,'5b'!$B$4:$E$904,2,FALSE)</f>
        <v>M</v>
      </c>
      <c r="E5431" s="23" t="str">
        <f>INDEX(Table,MATCH('Classwork 5'!B5431,'5b'!$B$4:$B$904,0),3)</f>
        <v>18-25</v>
      </c>
      <c r="F5431" s="23">
        <f>INDEX(Table,MATCH('Classwork 5'!B5431,'5b'!$B$4:$B$904,0),4)</f>
        <v>14</v>
      </c>
      <c r="G5431" s="23">
        <v>15</v>
      </c>
      <c r="H5431" s="24">
        <v>21567</v>
      </c>
    </row>
    <row r="5432" spans="2:8" x14ac:dyDescent="0.3">
      <c r="B5432" s="22">
        <v>1000881</v>
      </c>
      <c r="C5432" s="23" t="s">
        <v>2122</v>
      </c>
      <c r="D5432" s="23" t="str">
        <f>VLOOKUP(B5432,'5b'!$B$4:$E$904,2,FALSE)</f>
        <v>M</v>
      </c>
      <c r="E5432" s="23" t="str">
        <f>INDEX(Table,MATCH('Classwork 5'!B5432,'5b'!$B$4:$B$904,0),3)</f>
        <v>18-25</v>
      </c>
      <c r="F5432" s="23">
        <f>INDEX(Table,MATCH('Classwork 5'!B5432,'5b'!$B$4:$B$904,0),4)</f>
        <v>14</v>
      </c>
      <c r="G5432" s="23">
        <v>4</v>
      </c>
      <c r="H5432" s="24">
        <v>2793</v>
      </c>
    </row>
    <row r="5433" spans="2:8" x14ac:dyDescent="0.3">
      <c r="B5433" s="22">
        <v>1000881</v>
      </c>
      <c r="C5433" s="23" t="s">
        <v>2136</v>
      </c>
      <c r="D5433" s="23" t="str">
        <f>VLOOKUP(B5433,'5b'!$B$4:$E$904,2,FALSE)</f>
        <v>M</v>
      </c>
      <c r="E5433" s="23" t="str">
        <f>INDEX(Table,MATCH('Classwork 5'!B5433,'5b'!$B$4:$B$904,0),3)</f>
        <v>18-25</v>
      </c>
      <c r="F5433" s="23">
        <f>INDEX(Table,MATCH('Classwork 5'!B5433,'5b'!$B$4:$B$904,0),4)</f>
        <v>14</v>
      </c>
      <c r="G5433" s="23">
        <v>8</v>
      </c>
      <c r="H5433" s="24">
        <v>10065</v>
      </c>
    </row>
    <row r="5434" spans="2:8" x14ac:dyDescent="0.3">
      <c r="B5434" s="22">
        <v>1000881</v>
      </c>
      <c r="C5434" s="23" t="s">
        <v>3261</v>
      </c>
      <c r="D5434" s="23" t="str">
        <f>VLOOKUP(B5434,'5b'!$B$4:$E$904,2,FALSE)</f>
        <v>M</v>
      </c>
      <c r="E5434" s="23" t="str">
        <f>INDEX(Table,MATCH('Classwork 5'!B5434,'5b'!$B$4:$B$904,0),3)</f>
        <v>18-25</v>
      </c>
      <c r="F5434" s="23">
        <f>INDEX(Table,MATCH('Classwork 5'!B5434,'5b'!$B$4:$B$904,0),4)</f>
        <v>14</v>
      </c>
      <c r="G5434" s="23">
        <v>2</v>
      </c>
      <c r="H5434" s="24">
        <v>13257</v>
      </c>
    </row>
    <row r="5435" spans="2:8" x14ac:dyDescent="0.3">
      <c r="B5435" s="22">
        <v>1000881</v>
      </c>
      <c r="C5435" s="23" t="s">
        <v>3756</v>
      </c>
      <c r="D5435" s="23" t="str">
        <f>VLOOKUP(B5435,'5b'!$B$4:$E$904,2,FALSE)</f>
        <v>M</v>
      </c>
      <c r="E5435" s="23" t="str">
        <f>INDEX(Table,MATCH('Classwork 5'!B5435,'5b'!$B$4:$B$904,0),3)</f>
        <v>18-25</v>
      </c>
      <c r="F5435" s="23">
        <f>INDEX(Table,MATCH('Classwork 5'!B5435,'5b'!$B$4:$B$904,0),4)</f>
        <v>14</v>
      </c>
      <c r="G5435" s="23">
        <v>5</v>
      </c>
      <c r="H5435" s="24">
        <v>6874</v>
      </c>
    </row>
    <row r="5436" spans="2:8" x14ac:dyDescent="0.3">
      <c r="B5436" s="22">
        <v>1000881</v>
      </c>
      <c r="C5436" s="23" t="s">
        <v>2005</v>
      </c>
      <c r="D5436" s="23" t="str">
        <f>VLOOKUP(B5436,'5b'!$B$4:$E$904,2,FALSE)</f>
        <v>M</v>
      </c>
      <c r="E5436" s="23" t="str">
        <f>INDEX(Table,MATCH('Classwork 5'!B5436,'5b'!$B$4:$B$904,0),3)</f>
        <v>18-25</v>
      </c>
      <c r="F5436" s="23">
        <f>INDEX(Table,MATCH('Classwork 5'!B5436,'5b'!$B$4:$B$904,0),4)</f>
        <v>14</v>
      </c>
      <c r="G5436" s="23">
        <v>5</v>
      </c>
      <c r="H5436" s="24">
        <v>3623</v>
      </c>
    </row>
    <row r="5437" spans="2:8" x14ac:dyDescent="0.3">
      <c r="B5437" s="22">
        <v>1000882</v>
      </c>
      <c r="C5437" s="23" t="s">
        <v>1954</v>
      </c>
      <c r="D5437" s="23" t="str">
        <f>VLOOKUP(B5437,'5b'!$B$4:$E$904,2,FALSE)</f>
        <v>M</v>
      </c>
      <c r="E5437" s="23" t="str">
        <f>INDEX(Table,MATCH('Classwork 5'!B5437,'5b'!$B$4:$B$904,0),3)</f>
        <v>18-25</v>
      </c>
      <c r="F5437" s="23">
        <f>INDEX(Table,MATCH('Classwork 5'!B5437,'5b'!$B$4:$B$904,0),4)</f>
        <v>2</v>
      </c>
      <c r="G5437" s="23">
        <v>1</v>
      </c>
      <c r="H5437" s="24">
        <v>12112</v>
      </c>
    </row>
    <row r="5438" spans="2:8" x14ac:dyDescent="0.3">
      <c r="B5438" s="22">
        <v>1000883</v>
      </c>
      <c r="C5438" s="23" t="s">
        <v>2551</v>
      </c>
      <c r="D5438" s="23" t="str">
        <f>VLOOKUP(B5438,'5b'!$B$4:$E$904,2,FALSE)</f>
        <v>F</v>
      </c>
      <c r="E5438" s="23" t="str">
        <f>INDEX(Table,MATCH('Classwork 5'!B5438,'5b'!$B$4:$B$904,0),3)</f>
        <v>36-45</v>
      </c>
      <c r="F5438" s="23">
        <f>INDEX(Table,MATCH('Classwork 5'!B5438,'5b'!$B$4:$B$904,0),4)</f>
        <v>14</v>
      </c>
      <c r="G5438" s="23">
        <v>8</v>
      </c>
      <c r="H5438" s="24">
        <v>6053</v>
      </c>
    </row>
    <row r="5439" spans="2:8" x14ac:dyDescent="0.3">
      <c r="B5439" s="22">
        <v>1000884</v>
      </c>
      <c r="C5439" s="23" t="s">
        <v>2507</v>
      </c>
      <c r="D5439" s="23" t="str">
        <f>VLOOKUP(B5439,'5b'!$B$4:$E$904,2,FALSE)</f>
        <v>M</v>
      </c>
      <c r="E5439" s="23" t="str">
        <f>INDEX(Table,MATCH('Classwork 5'!B5439,'5b'!$B$4:$B$904,0),3)</f>
        <v>0-17</v>
      </c>
      <c r="F5439" s="23">
        <f>INDEX(Table,MATCH('Classwork 5'!B5439,'5b'!$B$4:$B$904,0),4)</f>
        <v>10</v>
      </c>
      <c r="G5439" s="23">
        <v>1</v>
      </c>
      <c r="H5439" s="24">
        <v>15751</v>
      </c>
    </row>
    <row r="5440" spans="2:8" x14ac:dyDescent="0.3">
      <c r="B5440" s="22">
        <v>1000884</v>
      </c>
      <c r="C5440" s="23" t="s">
        <v>2885</v>
      </c>
      <c r="D5440" s="23" t="str">
        <f>VLOOKUP(B5440,'5b'!$B$4:$E$904,2,FALSE)</f>
        <v>M</v>
      </c>
      <c r="E5440" s="23" t="str">
        <f>INDEX(Table,MATCH('Classwork 5'!B5440,'5b'!$B$4:$B$904,0),3)</f>
        <v>0-17</v>
      </c>
      <c r="F5440" s="23">
        <f>INDEX(Table,MATCH('Classwork 5'!B5440,'5b'!$B$4:$B$904,0),4)</f>
        <v>10</v>
      </c>
      <c r="G5440" s="23">
        <v>5</v>
      </c>
      <c r="H5440" s="24">
        <v>3735</v>
      </c>
    </row>
    <row r="5441" spans="2:8" x14ac:dyDescent="0.3">
      <c r="B5441" s="22">
        <v>1000884</v>
      </c>
      <c r="C5441" s="23" t="s">
        <v>2829</v>
      </c>
      <c r="D5441" s="23" t="str">
        <f>VLOOKUP(B5441,'5b'!$B$4:$E$904,2,FALSE)</f>
        <v>M</v>
      </c>
      <c r="E5441" s="23" t="str">
        <f>INDEX(Table,MATCH('Classwork 5'!B5441,'5b'!$B$4:$B$904,0),3)</f>
        <v>0-17</v>
      </c>
      <c r="F5441" s="23">
        <f>INDEX(Table,MATCH('Classwork 5'!B5441,'5b'!$B$4:$B$904,0),4)</f>
        <v>10</v>
      </c>
      <c r="G5441" s="23">
        <v>1</v>
      </c>
      <c r="H5441" s="24">
        <v>19174</v>
      </c>
    </row>
    <row r="5442" spans="2:8" x14ac:dyDescent="0.3">
      <c r="B5442" s="22">
        <v>1000884</v>
      </c>
      <c r="C5442" s="23" t="s">
        <v>2226</v>
      </c>
      <c r="D5442" s="23" t="str">
        <f>VLOOKUP(B5442,'5b'!$B$4:$E$904,2,FALSE)</f>
        <v>M</v>
      </c>
      <c r="E5442" s="23" t="str">
        <f>INDEX(Table,MATCH('Classwork 5'!B5442,'5b'!$B$4:$B$904,0),3)</f>
        <v>0-17</v>
      </c>
      <c r="F5442" s="23">
        <f>INDEX(Table,MATCH('Classwork 5'!B5442,'5b'!$B$4:$B$904,0),4)</f>
        <v>10</v>
      </c>
      <c r="G5442" s="23">
        <v>3</v>
      </c>
      <c r="H5442" s="24">
        <v>13515</v>
      </c>
    </row>
    <row r="5443" spans="2:8" x14ac:dyDescent="0.3">
      <c r="B5443" s="22">
        <v>1000884</v>
      </c>
      <c r="C5443" s="23" t="s">
        <v>2122</v>
      </c>
      <c r="D5443" s="23" t="str">
        <f>VLOOKUP(B5443,'5b'!$B$4:$E$904,2,FALSE)</f>
        <v>M</v>
      </c>
      <c r="E5443" s="23" t="str">
        <f>INDEX(Table,MATCH('Classwork 5'!B5443,'5b'!$B$4:$B$904,0),3)</f>
        <v>0-17</v>
      </c>
      <c r="F5443" s="23">
        <f>INDEX(Table,MATCH('Classwork 5'!B5443,'5b'!$B$4:$B$904,0),4)</f>
        <v>10</v>
      </c>
      <c r="G5443" s="23">
        <v>4</v>
      </c>
      <c r="H5443" s="24">
        <v>3498</v>
      </c>
    </row>
    <row r="5444" spans="2:8" x14ac:dyDescent="0.3">
      <c r="B5444" s="22">
        <v>1000884</v>
      </c>
      <c r="C5444" s="23" t="s">
        <v>2747</v>
      </c>
      <c r="D5444" s="23" t="str">
        <f>VLOOKUP(B5444,'5b'!$B$4:$E$904,2,FALSE)</f>
        <v>M</v>
      </c>
      <c r="E5444" s="23" t="str">
        <f>INDEX(Table,MATCH('Classwork 5'!B5444,'5b'!$B$4:$B$904,0),3)</f>
        <v>0-17</v>
      </c>
      <c r="F5444" s="23">
        <f>INDEX(Table,MATCH('Classwork 5'!B5444,'5b'!$B$4:$B$904,0),4)</f>
        <v>10</v>
      </c>
      <c r="G5444" s="23">
        <v>5</v>
      </c>
      <c r="H5444" s="24">
        <v>3436</v>
      </c>
    </row>
    <row r="5445" spans="2:8" x14ac:dyDescent="0.3">
      <c r="B5445" s="22">
        <v>1000884</v>
      </c>
      <c r="C5445" s="23" t="s">
        <v>2540</v>
      </c>
      <c r="D5445" s="23" t="str">
        <f>VLOOKUP(B5445,'5b'!$B$4:$E$904,2,FALSE)</f>
        <v>M</v>
      </c>
      <c r="E5445" s="23" t="str">
        <f>INDEX(Table,MATCH('Classwork 5'!B5445,'5b'!$B$4:$B$904,0),3)</f>
        <v>0-17</v>
      </c>
      <c r="F5445" s="23">
        <f>INDEX(Table,MATCH('Classwork 5'!B5445,'5b'!$B$4:$B$904,0),4)</f>
        <v>10</v>
      </c>
      <c r="G5445" s="23">
        <v>11</v>
      </c>
      <c r="H5445" s="24">
        <v>5966</v>
      </c>
    </row>
    <row r="5446" spans="2:8" x14ac:dyDescent="0.3">
      <c r="B5446" s="22">
        <v>1000885</v>
      </c>
      <c r="C5446" s="23" t="s">
        <v>2593</v>
      </c>
      <c r="D5446" s="23" t="str">
        <f>VLOOKUP(B5446,'5b'!$B$4:$E$904,2,FALSE)</f>
        <v>M</v>
      </c>
      <c r="E5446" s="23" t="str">
        <f>INDEX(Table,MATCH('Classwork 5'!B5446,'5b'!$B$4:$B$904,0),3)</f>
        <v>36-45</v>
      </c>
      <c r="F5446" s="23">
        <f>INDEX(Table,MATCH('Classwork 5'!B5446,'5b'!$B$4:$B$904,0),4)</f>
        <v>0</v>
      </c>
      <c r="G5446" s="23">
        <v>6</v>
      </c>
      <c r="H5446" s="24">
        <v>16439</v>
      </c>
    </row>
    <row r="5447" spans="2:8" x14ac:dyDescent="0.3">
      <c r="B5447" s="22">
        <v>1000885</v>
      </c>
      <c r="C5447" s="23" t="s">
        <v>2016</v>
      </c>
      <c r="D5447" s="23" t="str">
        <f>VLOOKUP(B5447,'5b'!$B$4:$E$904,2,FALSE)</f>
        <v>M</v>
      </c>
      <c r="E5447" s="23" t="str">
        <f>INDEX(Table,MATCH('Classwork 5'!B5447,'5b'!$B$4:$B$904,0),3)</f>
        <v>36-45</v>
      </c>
      <c r="F5447" s="23">
        <f>INDEX(Table,MATCH('Classwork 5'!B5447,'5b'!$B$4:$B$904,0),4)</f>
        <v>0</v>
      </c>
      <c r="G5447" s="23">
        <v>5</v>
      </c>
      <c r="H5447" s="24">
        <v>8814</v>
      </c>
    </row>
    <row r="5448" spans="2:8" x14ac:dyDescent="0.3">
      <c r="B5448" s="22">
        <v>1000886</v>
      </c>
      <c r="C5448" s="23" t="s">
        <v>2114</v>
      </c>
      <c r="D5448" s="23" t="str">
        <f>VLOOKUP(B5448,'5b'!$B$4:$E$904,2,FALSE)</f>
        <v>F</v>
      </c>
      <c r="E5448" s="23" t="str">
        <f>INDEX(Table,MATCH('Classwork 5'!B5448,'5b'!$B$4:$B$904,0),3)</f>
        <v>55+</v>
      </c>
      <c r="F5448" s="23">
        <f>INDEX(Table,MATCH('Classwork 5'!B5448,'5b'!$B$4:$B$904,0),4)</f>
        <v>0</v>
      </c>
      <c r="G5448" s="23">
        <v>8</v>
      </c>
      <c r="H5448" s="24">
        <v>7966</v>
      </c>
    </row>
    <row r="5449" spans="2:8" x14ac:dyDescent="0.3">
      <c r="B5449" s="22">
        <v>1000886</v>
      </c>
      <c r="C5449" s="23" t="s">
        <v>3257</v>
      </c>
      <c r="D5449" s="23" t="str">
        <f>VLOOKUP(B5449,'5b'!$B$4:$E$904,2,FALSE)</f>
        <v>F</v>
      </c>
      <c r="E5449" s="23" t="str">
        <f>INDEX(Table,MATCH('Classwork 5'!B5449,'5b'!$B$4:$B$904,0),3)</f>
        <v>55+</v>
      </c>
      <c r="F5449" s="23">
        <f>INDEX(Table,MATCH('Classwork 5'!B5449,'5b'!$B$4:$B$904,0),4)</f>
        <v>0</v>
      </c>
      <c r="G5449" s="23">
        <v>5</v>
      </c>
      <c r="H5449" s="24">
        <v>5391</v>
      </c>
    </row>
    <row r="5450" spans="2:8" x14ac:dyDescent="0.3">
      <c r="B5450" s="22">
        <v>1000887</v>
      </c>
      <c r="C5450" s="23" t="s">
        <v>2464</v>
      </c>
      <c r="D5450" s="23" t="str">
        <f>VLOOKUP(B5450,'5b'!$B$4:$E$904,2,FALSE)</f>
        <v>F</v>
      </c>
      <c r="E5450" s="23" t="str">
        <f>INDEX(Table,MATCH('Classwork 5'!B5450,'5b'!$B$4:$B$904,0),3)</f>
        <v>55+</v>
      </c>
      <c r="F5450" s="23">
        <f>INDEX(Table,MATCH('Classwork 5'!B5450,'5b'!$B$4:$B$904,0),4)</f>
        <v>16</v>
      </c>
      <c r="G5450" s="23">
        <v>1</v>
      </c>
      <c r="H5450" s="24">
        <v>15231</v>
      </c>
    </row>
    <row r="5451" spans="2:8" x14ac:dyDescent="0.3">
      <c r="B5451" s="22">
        <v>1000887</v>
      </c>
      <c r="C5451" s="23" t="s">
        <v>2016</v>
      </c>
      <c r="D5451" s="23" t="str">
        <f>VLOOKUP(B5451,'5b'!$B$4:$E$904,2,FALSE)</f>
        <v>F</v>
      </c>
      <c r="E5451" s="23" t="str">
        <f>INDEX(Table,MATCH('Classwork 5'!B5451,'5b'!$B$4:$B$904,0),3)</f>
        <v>55+</v>
      </c>
      <c r="F5451" s="23">
        <f>INDEX(Table,MATCH('Classwork 5'!B5451,'5b'!$B$4:$B$904,0),4)</f>
        <v>16</v>
      </c>
      <c r="G5451" s="23">
        <v>5</v>
      </c>
      <c r="H5451" s="24">
        <v>7072</v>
      </c>
    </row>
    <row r="5452" spans="2:8" x14ac:dyDescent="0.3">
      <c r="B5452" s="22">
        <v>1000887</v>
      </c>
      <c r="C5452" s="23" t="s">
        <v>1960</v>
      </c>
      <c r="D5452" s="23" t="str">
        <f>VLOOKUP(B5452,'5b'!$B$4:$E$904,2,FALSE)</f>
        <v>F</v>
      </c>
      <c r="E5452" s="23" t="str">
        <f>INDEX(Table,MATCH('Classwork 5'!B5452,'5b'!$B$4:$B$904,0),3)</f>
        <v>55+</v>
      </c>
      <c r="F5452" s="23">
        <f>INDEX(Table,MATCH('Classwork 5'!B5452,'5b'!$B$4:$B$904,0),4)</f>
        <v>16</v>
      </c>
      <c r="G5452" s="23">
        <v>6</v>
      </c>
      <c r="H5452" s="24">
        <v>12587</v>
      </c>
    </row>
    <row r="5453" spans="2:8" x14ac:dyDescent="0.3">
      <c r="B5453" s="22">
        <v>1000887</v>
      </c>
      <c r="C5453" s="23" t="s">
        <v>3168</v>
      </c>
      <c r="D5453" s="23" t="str">
        <f>VLOOKUP(B5453,'5b'!$B$4:$E$904,2,FALSE)</f>
        <v>F</v>
      </c>
      <c r="E5453" s="23" t="str">
        <f>INDEX(Table,MATCH('Classwork 5'!B5453,'5b'!$B$4:$B$904,0),3)</f>
        <v>55+</v>
      </c>
      <c r="F5453" s="23">
        <f>INDEX(Table,MATCH('Classwork 5'!B5453,'5b'!$B$4:$B$904,0),4)</f>
        <v>16</v>
      </c>
      <c r="G5453" s="23">
        <v>5</v>
      </c>
      <c r="H5453" s="24">
        <v>5154</v>
      </c>
    </row>
    <row r="5454" spans="2:8" x14ac:dyDescent="0.3">
      <c r="B5454" s="22">
        <v>1000887</v>
      </c>
      <c r="C5454" s="23" t="s">
        <v>2681</v>
      </c>
      <c r="D5454" s="23" t="str">
        <f>VLOOKUP(B5454,'5b'!$B$4:$E$904,2,FALSE)</f>
        <v>F</v>
      </c>
      <c r="E5454" s="23" t="str">
        <f>INDEX(Table,MATCH('Classwork 5'!B5454,'5b'!$B$4:$B$904,0),3)</f>
        <v>55+</v>
      </c>
      <c r="F5454" s="23">
        <f>INDEX(Table,MATCH('Classwork 5'!B5454,'5b'!$B$4:$B$904,0),4)</f>
        <v>16</v>
      </c>
      <c r="G5454" s="23">
        <v>1</v>
      </c>
      <c r="H5454" s="24">
        <v>11923</v>
      </c>
    </row>
    <row r="5455" spans="2:8" x14ac:dyDescent="0.3">
      <c r="B5455" s="22">
        <v>1000887</v>
      </c>
      <c r="C5455" s="23" t="s">
        <v>2097</v>
      </c>
      <c r="D5455" s="23" t="str">
        <f>VLOOKUP(B5455,'5b'!$B$4:$E$904,2,FALSE)</f>
        <v>F</v>
      </c>
      <c r="E5455" s="23" t="str">
        <f>INDEX(Table,MATCH('Classwork 5'!B5455,'5b'!$B$4:$B$904,0),3)</f>
        <v>55+</v>
      </c>
      <c r="F5455" s="23">
        <f>INDEX(Table,MATCH('Classwork 5'!B5455,'5b'!$B$4:$B$904,0),4)</f>
        <v>16</v>
      </c>
      <c r="G5455" s="23">
        <v>1</v>
      </c>
      <c r="H5455" s="24">
        <v>11802</v>
      </c>
    </row>
    <row r="5456" spans="2:8" x14ac:dyDescent="0.3">
      <c r="B5456" s="22">
        <v>1000887</v>
      </c>
      <c r="C5456" s="23" t="s">
        <v>3757</v>
      </c>
      <c r="D5456" s="23" t="str">
        <f>VLOOKUP(B5456,'5b'!$B$4:$E$904,2,FALSE)</f>
        <v>F</v>
      </c>
      <c r="E5456" s="23" t="str">
        <f>INDEX(Table,MATCH('Classwork 5'!B5456,'5b'!$B$4:$B$904,0),3)</f>
        <v>55+</v>
      </c>
      <c r="F5456" s="23">
        <f>INDEX(Table,MATCH('Classwork 5'!B5456,'5b'!$B$4:$B$904,0),4)</f>
        <v>16</v>
      </c>
      <c r="G5456" s="23">
        <v>8</v>
      </c>
      <c r="H5456" s="24">
        <v>9988</v>
      </c>
    </row>
    <row r="5457" spans="2:8" x14ac:dyDescent="0.3">
      <c r="B5457" s="22">
        <v>1000888</v>
      </c>
      <c r="C5457" s="23" t="s">
        <v>2151</v>
      </c>
      <c r="D5457" s="23" t="str">
        <f>VLOOKUP(B5457,'5b'!$B$4:$E$904,2,FALSE)</f>
        <v>F</v>
      </c>
      <c r="E5457" s="23" t="str">
        <f>INDEX(Table,MATCH('Classwork 5'!B5457,'5b'!$B$4:$B$904,0),3)</f>
        <v>0-17</v>
      </c>
      <c r="F5457" s="23">
        <f>INDEX(Table,MATCH('Classwork 5'!B5457,'5b'!$B$4:$B$904,0),4)</f>
        <v>10</v>
      </c>
      <c r="G5457" s="23">
        <v>1</v>
      </c>
      <c r="H5457" s="24">
        <v>15745</v>
      </c>
    </row>
    <row r="5458" spans="2:8" x14ac:dyDescent="0.3">
      <c r="B5458" s="22">
        <v>1000889</v>
      </c>
      <c r="C5458" s="23" t="s">
        <v>2296</v>
      </c>
      <c r="D5458" s="23" t="str">
        <f>VLOOKUP(B5458,'5b'!$B$4:$E$904,2,FALSE)</f>
        <v>M</v>
      </c>
      <c r="E5458" s="23" t="str">
        <f>INDEX(Table,MATCH('Classwork 5'!B5458,'5b'!$B$4:$B$904,0),3)</f>
        <v>46-50</v>
      </c>
      <c r="F5458" s="23">
        <f>INDEX(Table,MATCH('Classwork 5'!B5458,'5b'!$B$4:$B$904,0),4)</f>
        <v>20</v>
      </c>
      <c r="G5458" s="23">
        <v>8</v>
      </c>
      <c r="H5458" s="24">
        <v>5853</v>
      </c>
    </row>
    <row r="5459" spans="2:8" x14ac:dyDescent="0.3">
      <c r="B5459" s="22">
        <v>1000889</v>
      </c>
      <c r="C5459" s="23" t="s">
        <v>2916</v>
      </c>
      <c r="D5459" s="23" t="str">
        <f>VLOOKUP(B5459,'5b'!$B$4:$E$904,2,FALSE)</f>
        <v>M</v>
      </c>
      <c r="E5459" s="23" t="str">
        <f>INDEX(Table,MATCH('Classwork 5'!B5459,'5b'!$B$4:$B$904,0),3)</f>
        <v>46-50</v>
      </c>
      <c r="F5459" s="23">
        <f>INDEX(Table,MATCH('Classwork 5'!B5459,'5b'!$B$4:$B$904,0),4)</f>
        <v>20</v>
      </c>
      <c r="G5459" s="23">
        <v>5</v>
      </c>
      <c r="H5459" s="24">
        <v>5320</v>
      </c>
    </row>
    <row r="5460" spans="2:8" x14ac:dyDescent="0.3">
      <c r="B5460" s="22">
        <v>1000889</v>
      </c>
      <c r="C5460" s="23" t="s">
        <v>2947</v>
      </c>
      <c r="D5460" s="23" t="str">
        <f>VLOOKUP(B5460,'5b'!$B$4:$E$904,2,FALSE)</f>
        <v>M</v>
      </c>
      <c r="E5460" s="23" t="str">
        <f>INDEX(Table,MATCH('Classwork 5'!B5460,'5b'!$B$4:$B$904,0),3)</f>
        <v>46-50</v>
      </c>
      <c r="F5460" s="23">
        <f>INDEX(Table,MATCH('Classwork 5'!B5460,'5b'!$B$4:$B$904,0),4)</f>
        <v>20</v>
      </c>
      <c r="G5460" s="23">
        <v>5</v>
      </c>
      <c r="H5460" s="24">
        <v>5412</v>
      </c>
    </row>
    <row r="5461" spans="2:8" x14ac:dyDescent="0.3">
      <c r="B5461" s="22">
        <v>1000889</v>
      </c>
      <c r="C5461" s="23" t="s">
        <v>3064</v>
      </c>
      <c r="D5461" s="23" t="str">
        <f>VLOOKUP(B5461,'5b'!$B$4:$E$904,2,FALSE)</f>
        <v>M</v>
      </c>
      <c r="E5461" s="23" t="str">
        <f>INDEX(Table,MATCH('Classwork 5'!B5461,'5b'!$B$4:$B$904,0),3)</f>
        <v>46-50</v>
      </c>
      <c r="F5461" s="23">
        <f>INDEX(Table,MATCH('Classwork 5'!B5461,'5b'!$B$4:$B$904,0),4)</f>
        <v>20</v>
      </c>
      <c r="G5461" s="23">
        <v>6</v>
      </c>
      <c r="H5461" s="24">
        <v>16584</v>
      </c>
    </row>
    <row r="5462" spans="2:8" x14ac:dyDescent="0.3">
      <c r="B5462" s="22">
        <v>1000889</v>
      </c>
      <c r="C5462" s="23" t="s">
        <v>3273</v>
      </c>
      <c r="D5462" s="23" t="str">
        <f>VLOOKUP(B5462,'5b'!$B$4:$E$904,2,FALSE)</f>
        <v>M</v>
      </c>
      <c r="E5462" s="23" t="str">
        <f>INDEX(Table,MATCH('Classwork 5'!B5462,'5b'!$B$4:$B$904,0),3)</f>
        <v>46-50</v>
      </c>
      <c r="F5462" s="23">
        <f>INDEX(Table,MATCH('Classwork 5'!B5462,'5b'!$B$4:$B$904,0),4)</f>
        <v>20</v>
      </c>
      <c r="G5462" s="23">
        <v>8</v>
      </c>
      <c r="H5462" s="24">
        <v>4197</v>
      </c>
    </row>
    <row r="5463" spans="2:8" x14ac:dyDescent="0.3">
      <c r="B5463" s="22">
        <v>1000889</v>
      </c>
      <c r="C5463" s="23" t="s">
        <v>2761</v>
      </c>
      <c r="D5463" s="23" t="str">
        <f>VLOOKUP(B5463,'5b'!$B$4:$E$904,2,FALSE)</f>
        <v>M</v>
      </c>
      <c r="E5463" s="23" t="str">
        <f>INDEX(Table,MATCH('Classwork 5'!B5463,'5b'!$B$4:$B$904,0),3)</f>
        <v>46-50</v>
      </c>
      <c r="F5463" s="23">
        <f>INDEX(Table,MATCH('Classwork 5'!B5463,'5b'!$B$4:$B$904,0),4)</f>
        <v>20</v>
      </c>
      <c r="G5463" s="23">
        <v>5</v>
      </c>
      <c r="H5463" s="24">
        <v>3555</v>
      </c>
    </row>
    <row r="5464" spans="2:8" x14ac:dyDescent="0.3">
      <c r="B5464" s="22">
        <v>1000889</v>
      </c>
      <c r="C5464" s="23" t="s">
        <v>3031</v>
      </c>
      <c r="D5464" s="23" t="str">
        <f>VLOOKUP(B5464,'5b'!$B$4:$E$904,2,FALSE)</f>
        <v>M</v>
      </c>
      <c r="E5464" s="23" t="str">
        <f>INDEX(Table,MATCH('Classwork 5'!B5464,'5b'!$B$4:$B$904,0),3)</f>
        <v>46-50</v>
      </c>
      <c r="F5464" s="23">
        <f>INDEX(Table,MATCH('Classwork 5'!B5464,'5b'!$B$4:$B$904,0),4)</f>
        <v>20</v>
      </c>
      <c r="G5464" s="23">
        <v>5</v>
      </c>
      <c r="H5464" s="24">
        <v>1753</v>
      </c>
    </row>
    <row r="5465" spans="2:8" x14ac:dyDescent="0.3">
      <c r="B5465" s="22">
        <v>1000889</v>
      </c>
      <c r="C5465" s="23" t="s">
        <v>3758</v>
      </c>
      <c r="D5465" s="23" t="str">
        <f>VLOOKUP(B5465,'5b'!$B$4:$E$904,2,FALSE)</f>
        <v>M</v>
      </c>
      <c r="E5465" s="23" t="str">
        <f>INDEX(Table,MATCH('Classwork 5'!B5465,'5b'!$B$4:$B$904,0),3)</f>
        <v>46-50</v>
      </c>
      <c r="F5465" s="23">
        <f>INDEX(Table,MATCH('Classwork 5'!B5465,'5b'!$B$4:$B$904,0),4)</f>
        <v>20</v>
      </c>
      <c r="G5465" s="23">
        <v>15</v>
      </c>
      <c r="H5465" s="24">
        <v>12753</v>
      </c>
    </row>
    <row r="5466" spans="2:8" x14ac:dyDescent="0.3">
      <c r="B5466" s="22">
        <v>1000889</v>
      </c>
      <c r="C5466" s="23" t="s">
        <v>2950</v>
      </c>
      <c r="D5466" s="23" t="str">
        <f>VLOOKUP(B5466,'5b'!$B$4:$E$904,2,FALSE)</f>
        <v>M</v>
      </c>
      <c r="E5466" s="23" t="str">
        <f>INDEX(Table,MATCH('Classwork 5'!B5466,'5b'!$B$4:$B$904,0),3)</f>
        <v>46-50</v>
      </c>
      <c r="F5466" s="23">
        <f>INDEX(Table,MATCH('Classwork 5'!B5466,'5b'!$B$4:$B$904,0),4)</f>
        <v>20</v>
      </c>
      <c r="G5466" s="23">
        <v>11</v>
      </c>
      <c r="H5466" s="24">
        <v>3151</v>
      </c>
    </row>
    <row r="5467" spans="2:8" x14ac:dyDescent="0.3">
      <c r="B5467" s="22">
        <v>1000889</v>
      </c>
      <c r="C5467" s="23" t="s">
        <v>2956</v>
      </c>
      <c r="D5467" s="23" t="str">
        <f>VLOOKUP(B5467,'5b'!$B$4:$E$904,2,FALSE)</f>
        <v>M</v>
      </c>
      <c r="E5467" s="23" t="str">
        <f>INDEX(Table,MATCH('Classwork 5'!B5467,'5b'!$B$4:$B$904,0),3)</f>
        <v>46-50</v>
      </c>
      <c r="F5467" s="23">
        <f>INDEX(Table,MATCH('Classwork 5'!B5467,'5b'!$B$4:$B$904,0),4)</f>
        <v>20</v>
      </c>
      <c r="G5467" s="23">
        <v>13</v>
      </c>
      <c r="H5467" s="24">
        <v>588</v>
      </c>
    </row>
    <row r="5468" spans="2:8" x14ac:dyDescent="0.3">
      <c r="B5468" s="22">
        <v>1000889</v>
      </c>
      <c r="C5468" s="23" t="s">
        <v>3353</v>
      </c>
      <c r="D5468" s="23" t="str">
        <f>VLOOKUP(B5468,'5b'!$B$4:$E$904,2,FALSE)</f>
        <v>M</v>
      </c>
      <c r="E5468" s="23" t="str">
        <f>INDEX(Table,MATCH('Classwork 5'!B5468,'5b'!$B$4:$B$904,0),3)</f>
        <v>46-50</v>
      </c>
      <c r="F5468" s="23">
        <f>INDEX(Table,MATCH('Classwork 5'!B5468,'5b'!$B$4:$B$904,0),4)</f>
        <v>20</v>
      </c>
      <c r="G5468" s="23">
        <v>13</v>
      </c>
      <c r="H5468" s="24">
        <v>765</v>
      </c>
    </row>
    <row r="5469" spans="2:8" x14ac:dyDescent="0.3">
      <c r="B5469" s="22">
        <v>1000889</v>
      </c>
      <c r="C5469" s="23" t="s">
        <v>3013</v>
      </c>
      <c r="D5469" s="23" t="str">
        <f>VLOOKUP(B5469,'5b'!$B$4:$E$904,2,FALSE)</f>
        <v>M</v>
      </c>
      <c r="E5469" s="23" t="str">
        <f>INDEX(Table,MATCH('Classwork 5'!B5469,'5b'!$B$4:$B$904,0),3)</f>
        <v>46-50</v>
      </c>
      <c r="F5469" s="23">
        <f>INDEX(Table,MATCH('Classwork 5'!B5469,'5b'!$B$4:$B$904,0),4)</f>
        <v>20</v>
      </c>
      <c r="G5469" s="23">
        <v>1</v>
      </c>
      <c r="H5469" s="24">
        <v>11616</v>
      </c>
    </row>
    <row r="5470" spans="2:8" x14ac:dyDescent="0.3">
      <c r="B5470" s="22">
        <v>1000889</v>
      </c>
      <c r="C5470" s="23" t="s">
        <v>3759</v>
      </c>
      <c r="D5470" s="23" t="str">
        <f>VLOOKUP(B5470,'5b'!$B$4:$E$904,2,FALSE)</f>
        <v>M</v>
      </c>
      <c r="E5470" s="23" t="str">
        <f>INDEX(Table,MATCH('Classwork 5'!B5470,'5b'!$B$4:$B$904,0),3)</f>
        <v>46-50</v>
      </c>
      <c r="F5470" s="23">
        <f>INDEX(Table,MATCH('Classwork 5'!B5470,'5b'!$B$4:$B$904,0),4)</f>
        <v>20</v>
      </c>
      <c r="G5470" s="23">
        <v>13</v>
      </c>
      <c r="H5470" s="24">
        <v>186</v>
      </c>
    </row>
    <row r="5471" spans="2:8" x14ac:dyDescent="0.3">
      <c r="B5471" s="22">
        <v>1000889</v>
      </c>
      <c r="C5471" s="23" t="s">
        <v>2243</v>
      </c>
      <c r="D5471" s="23" t="str">
        <f>VLOOKUP(B5471,'5b'!$B$4:$E$904,2,FALSE)</f>
        <v>M</v>
      </c>
      <c r="E5471" s="23" t="str">
        <f>INDEX(Table,MATCH('Classwork 5'!B5471,'5b'!$B$4:$B$904,0),3)</f>
        <v>46-50</v>
      </c>
      <c r="F5471" s="23">
        <f>INDEX(Table,MATCH('Classwork 5'!B5471,'5b'!$B$4:$B$904,0),4)</f>
        <v>20</v>
      </c>
      <c r="G5471" s="23">
        <v>1</v>
      </c>
      <c r="H5471" s="24">
        <v>15574</v>
      </c>
    </row>
    <row r="5472" spans="2:8" x14ac:dyDescent="0.3">
      <c r="B5472" s="22">
        <v>1000889</v>
      </c>
      <c r="C5472" s="23" t="s">
        <v>2400</v>
      </c>
      <c r="D5472" s="23" t="str">
        <f>VLOOKUP(B5472,'5b'!$B$4:$E$904,2,FALSE)</f>
        <v>M</v>
      </c>
      <c r="E5472" s="23" t="str">
        <f>INDEX(Table,MATCH('Classwork 5'!B5472,'5b'!$B$4:$B$904,0),3)</f>
        <v>46-50</v>
      </c>
      <c r="F5472" s="23">
        <f>INDEX(Table,MATCH('Classwork 5'!B5472,'5b'!$B$4:$B$904,0),4)</f>
        <v>20</v>
      </c>
      <c r="G5472" s="23">
        <v>15</v>
      </c>
      <c r="H5472" s="24">
        <v>17015</v>
      </c>
    </row>
    <row r="5473" spans="2:8" x14ac:dyDescent="0.3">
      <c r="B5473" s="22">
        <v>1000889</v>
      </c>
      <c r="C5473" s="23" t="s">
        <v>2330</v>
      </c>
      <c r="D5473" s="23" t="str">
        <f>VLOOKUP(B5473,'5b'!$B$4:$E$904,2,FALSE)</f>
        <v>M</v>
      </c>
      <c r="E5473" s="23" t="str">
        <f>INDEX(Table,MATCH('Classwork 5'!B5473,'5b'!$B$4:$B$904,0),3)</f>
        <v>46-50</v>
      </c>
      <c r="F5473" s="23">
        <f>INDEX(Table,MATCH('Classwork 5'!B5473,'5b'!$B$4:$B$904,0),4)</f>
        <v>20</v>
      </c>
      <c r="G5473" s="23">
        <v>1</v>
      </c>
      <c r="H5473" s="24">
        <v>12094</v>
      </c>
    </row>
    <row r="5474" spans="2:8" x14ac:dyDescent="0.3">
      <c r="B5474" s="22">
        <v>1000889</v>
      </c>
      <c r="C5474" s="23" t="s">
        <v>1942</v>
      </c>
      <c r="D5474" s="23" t="str">
        <f>VLOOKUP(B5474,'5b'!$B$4:$E$904,2,FALSE)</f>
        <v>M</v>
      </c>
      <c r="E5474" s="23" t="str">
        <f>INDEX(Table,MATCH('Classwork 5'!B5474,'5b'!$B$4:$B$904,0),3)</f>
        <v>46-50</v>
      </c>
      <c r="F5474" s="23">
        <f>INDEX(Table,MATCH('Classwork 5'!B5474,'5b'!$B$4:$B$904,0),4)</f>
        <v>20</v>
      </c>
      <c r="G5474" s="23">
        <v>1</v>
      </c>
      <c r="H5474" s="24">
        <v>11915</v>
      </c>
    </row>
    <row r="5475" spans="2:8" x14ac:dyDescent="0.3">
      <c r="B5475" s="22">
        <v>1000889</v>
      </c>
      <c r="C5475" s="23" t="s">
        <v>2486</v>
      </c>
      <c r="D5475" s="23" t="str">
        <f>VLOOKUP(B5475,'5b'!$B$4:$E$904,2,FALSE)</f>
        <v>M</v>
      </c>
      <c r="E5475" s="23" t="str">
        <f>INDEX(Table,MATCH('Classwork 5'!B5475,'5b'!$B$4:$B$904,0),3)</f>
        <v>46-50</v>
      </c>
      <c r="F5475" s="23">
        <f>INDEX(Table,MATCH('Classwork 5'!B5475,'5b'!$B$4:$B$904,0),4)</f>
        <v>20</v>
      </c>
      <c r="G5475" s="23">
        <v>2</v>
      </c>
      <c r="H5475" s="24">
        <v>12937</v>
      </c>
    </row>
    <row r="5476" spans="2:8" x14ac:dyDescent="0.3">
      <c r="B5476" s="22">
        <v>1000889</v>
      </c>
      <c r="C5476" s="23" t="s">
        <v>3760</v>
      </c>
      <c r="D5476" s="23" t="str">
        <f>VLOOKUP(B5476,'5b'!$B$4:$E$904,2,FALSE)</f>
        <v>M</v>
      </c>
      <c r="E5476" s="23" t="str">
        <f>INDEX(Table,MATCH('Classwork 5'!B5476,'5b'!$B$4:$B$904,0),3)</f>
        <v>46-50</v>
      </c>
      <c r="F5476" s="23">
        <f>INDEX(Table,MATCH('Classwork 5'!B5476,'5b'!$B$4:$B$904,0),4)</f>
        <v>20</v>
      </c>
      <c r="G5476" s="23">
        <v>15</v>
      </c>
      <c r="H5476" s="24">
        <v>13015</v>
      </c>
    </row>
    <row r="5477" spans="2:8" x14ac:dyDescent="0.3">
      <c r="B5477" s="22">
        <v>1000889</v>
      </c>
      <c r="C5477" s="23" t="s">
        <v>2225</v>
      </c>
      <c r="D5477" s="23" t="str">
        <f>VLOOKUP(B5477,'5b'!$B$4:$E$904,2,FALSE)</f>
        <v>M</v>
      </c>
      <c r="E5477" s="23" t="str">
        <f>INDEX(Table,MATCH('Classwork 5'!B5477,'5b'!$B$4:$B$904,0),3)</f>
        <v>46-50</v>
      </c>
      <c r="F5477" s="23">
        <f>INDEX(Table,MATCH('Classwork 5'!B5477,'5b'!$B$4:$B$904,0),4)</f>
        <v>20</v>
      </c>
      <c r="G5477" s="23">
        <v>1</v>
      </c>
      <c r="H5477" s="24">
        <v>7948</v>
      </c>
    </row>
    <row r="5478" spans="2:8" x14ac:dyDescent="0.3">
      <c r="B5478" s="22">
        <v>1000889</v>
      </c>
      <c r="C5478" s="23" t="s">
        <v>3761</v>
      </c>
      <c r="D5478" s="23" t="str">
        <f>VLOOKUP(B5478,'5b'!$B$4:$E$904,2,FALSE)</f>
        <v>M</v>
      </c>
      <c r="E5478" s="23" t="str">
        <f>INDEX(Table,MATCH('Classwork 5'!B5478,'5b'!$B$4:$B$904,0),3)</f>
        <v>46-50</v>
      </c>
      <c r="F5478" s="23">
        <f>INDEX(Table,MATCH('Classwork 5'!B5478,'5b'!$B$4:$B$904,0),4)</f>
        <v>20</v>
      </c>
      <c r="G5478" s="23">
        <v>15</v>
      </c>
      <c r="H5478" s="24">
        <v>8534</v>
      </c>
    </row>
    <row r="5479" spans="2:8" x14ac:dyDescent="0.3">
      <c r="B5479" s="22">
        <v>1000889</v>
      </c>
      <c r="C5479" s="23" t="s">
        <v>3762</v>
      </c>
      <c r="D5479" s="23" t="str">
        <f>VLOOKUP(B5479,'5b'!$B$4:$E$904,2,FALSE)</f>
        <v>M</v>
      </c>
      <c r="E5479" s="23" t="str">
        <f>INDEX(Table,MATCH('Classwork 5'!B5479,'5b'!$B$4:$B$904,0),3)</f>
        <v>46-50</v>
      </c>
      <c r="F5479" s="23">
        <f>INDEX(Table,MATCH('Classwork 5'!B5479,'5b'!$B$4:$B$904,0),4)</f>
        <v>20</v>
      </c>
      <c r="G5479" s="23">
        <v>11</v>
      </c>
      <c r="H5479" s="24">
        <v>3159</v>
      </c>
    </row>
    <row r="5480" spans="2:8" x14ac:dyDescent="0.3">
      <c r="B5480" s="22">
        <v>1000889</v>
      </c>
      <c r="C5480" s="23" t="s">
        <v>3763</v>
      </c>
      <c r="D5480" s="23" t="str">
        <f>VLOOKUP(B5480,'5b'!$B$4:$E$904,2,FALSE)</f>
        <v>M</v>
      </c>
      <c r="E5480" s="23" t="str">
        <f>INDEX(Table,MATCH('Classwork 5'!B5480,'5b'!$B$4:$B$904,0),3)</f>
        <v>46-50</v>
      </c>
      <c r="F5480" s="23">
        <f>INDEX(Table,MATCH('Classwork 5'!B5480,'5b'!$B$4:$B$904,0),4)</f>
        <v>20</v>
      </c>
      <c r="G5480" s="23">
        <v>11</v>
      </c>
      <c r="H5480" s="24">
        <v>1655</v>
      </c>
    </row>
    <row r="5481" spans="2:8" x14ac:dyDescent="0.3">
      <c r="B5481" s="22">
        <v>1000889</v>
      </c>
      <c r="C5481" s="23" t="s">
        <v>3331</v>
      </c>
      <c r="D5481" s="23" t="str">
        <f>VLOOKUP(B5481,'5b'!$B$4:$E$904,2,FALSE)</f>
        <v>M</v>
      </c>
      <c r="E5481" s="23" t="str">
        <f>INDEX(Table,MATCH('Classwork 5'!B5481,'5b'!$B$4:$B$904,0),3)</f>
        <v>46-50</v>
      </c>
      <c r="F5481" s="23">
        <f>INDEX(Table,MATCH('Classwork 5'!B5481,'5b'!$B$4:$B$904,0),4)</f>
        <v>20</v>
      </c>
      <c r="G5481" s="23">
        <v>3</v>
      </c>
      <c r="H5481" s="24">
        <v>5484</v>
      </c>
    </row>
    <row r="5482" spans="2:8" x14ac:dyDescent="0.3">
      <c r="B5482" s="22">
        <v>1000889</v>
      </c>
      <c r="C5482" s="23" t="s">
        <v>3624</v>
      </c>
      <c r="D5482" s="23" t="str">
        <f>VLOOKUP(B5482,'5b'!$B$4:$E$904,2,FALSE)</f>
        <v>M</v>
      </c>
      <c r="E5482" s="23" t="str">
        <f>INDEX(Table,MATCH('Classwork 5'!B5482,'5b'!$B$4:$B$904,0),3)</f>
        <v>46-50</v>
      </c>
      <c r="F5482" s="23">
        <f>INDEX(Table,MATCH('Classwork 5'!B5482,'5b'!$B$4:$B$904,0),4)</f>
        <v>20</v>
      </c>
      <c r="G5482" s="23">
        <v>5</v>
      </c>
      <c r="H5482" s="24">
        <v>6884</v>
      </c>
    </row>
    <row r="5483" spans="2:8" x14ac:dyDescent="0.3">
      <c r="B5483" s="22">
        <v>1000889</v>
      </c>
      <c r="C5483" s="23" t="s">
        <v>2523</v>
      </c>
      <c r="D5483" s="23" t="str">
        <f>VLOOKUP(B5483,'5b'!$B$4:$E$904,2,FALSE)</f>
        <v>M</v>
      </c>
      <c r="E5483" s="23" t="str">
        <f>INDEX(Table,MATCH('Classwork 5'!B5483,'5b'!$B$4:$B$904,0),3)</f>
        <v>46-50</v>
      </c>
      <c r="F5483" s="23">
        <f>INDEX(Table,MATCH('Classwork 5'!B5483,'5b'!$B$4:$B$904,0),4)</f>
        <v>20</v>
      </c>
      <c r="G5483" s="23">
        <v>5</v>
      </c>
      <c r="H5483" s="24">
        <v>5228</v>
      </c>
    </row>
    <row r="5484" spans="2:8" x14ac:dyDescent="0.3">
      <c r="B5484" s="22">
        <v>1000889</v>
      </c>
      <c r="C5484" s="23" t="s">
        <v>2775</v>
      </c>
      <c r="D5484" s="23" t="str">
        <f>VLOOKUP(B5484,'5b'!$B$4:$E$904,2,FALSE)</f>
        <v>M</v>
      </c>
      <c r="E5484" s="23" t="str">
        <f>INDEX(Table,MATCH('Classwork 5'!B5484,'5b'!$B$4:$B$904,0),3)</f>
        <v>46-50</v>
      </c>
      <c r="F5484" s="23">
        <f>INDEX(Table,MATCH('Classwork 5'!B5484,'5b'!$B$4:$B$904,0),4)</f>
        <v>20</v>
      </c>
      <c r="G5484" s="23">
        <v>5</v>
      </c>
      <c r="H5484" s="24">
        <v>7104</v>
      </c>
    </row>
    <row r="5485" spans="2:8" x14ac:dyDescent="0.3">
      <c r="B5485" s="22">
        <v>1000889</v>
      </c>
      <c r="C5485" s="23" t="s">
        <v>2777</v>
      </c>
      <c r="D5485" s="23" t="str">
        <f>VLOOKUP(B5485,'5b'!$B$4:$E$904,2,FALSE)</f>
        <v>M</v>
      </c>
      <c r="E5485" s="23" t="str">
        <f>INDEX(Table,MATCH('Classwork 5'!B5485,'5b'!$B$4:$B$904,0),3)</f>
        <v>46-50</v>
      </c>
      <c r="F5485" s="23">
        <f>INDEX(Table,MATCH('Classwork 5'!B5485,'5b'!$B$4:$B$904,0),4)</f>
        <v>20</v>
      </c>
      <c r="G5485" s="23">
        <v>5</v>
      </c>
      <c r="H5485" s="24">
        <v>6954</v>
      </c>
    </row>
    <row r="5486" spans="2:8" x14ac:dyDescent="0.3">
      <c r="B5486" s="22">
        <v>1000889</v>
      </c>
      <c r="C5486" s="23" t="s">
        <v>2321</v>
      </c>
      <c r="D5486" s="23" t="str">
        <f>VLOOKUP(B5486,'5b'!$B$4:$E$904,2,FALSE)</f>
        <v>M</v>
      </c>
      <c r="E5486" s="23" t="str">
        <f>INDEX(Table,MATCH('Classwork 5'!B5486,'5b'!$B$4:$B$904,0),3)</f>
        <v>46-50</v>
      </c>
      <c r="F5486" s="23">
        <f>INDEX(Table,MATCH('Classwork 5'!B5486,'5b'!$B$4:$B$904,0),4)</f>
        <v>20</v>
      </c>
      <c r="G5486" s="23">
        <v>5</v>
      </c>
      <c r="H5486" s="24">
        <v>3662</v>
      </c>
    </row>
    <row r="5487" spans="2:8" x14ac:dyDescent="0.3">
      <c r="B5487" s="22">
        <v>1000889</v>
      </c>
      <c r="C5487" s="23" t="s">
        <v>2642</v>
      </c>
      <c r="D5487" s="23" t="str">
        <f>VLOOKUP(B5487,'5b'!$B$4:$E$904,2,FALSE)</f>
        <v>M</v>
      </c>
      <c r="E5487" s="23" t="str">
        <f>INDEX(Table,MATCH('Classwork 5'!B5487,'5b'!$B$4:$B$904,0),3)</f>
        <v>46-50</v>
      </c>
      <c r="F5487" s="23">
        <f>INDEX(Table,MATCH('Classwork 5'!B5487,'5b'!$B$4:$B$904,0),4)</f>
        <v>20</v>
      </c>
      <c r="G5487" s="23">
        <v>2</v>
      </c>
      <c r="H5487" s="24">
        <v>6445</v>
      </c>
    </row>
    <row r="5488" spans="2:8" x14ac:dyDescent="0.3">
      <c r="B5488" s="22">
        <v>1000889</v>
      </c>
      <c r="C5488" s="23" t="s">
        <v>3764</v>
      </c>
      <c r="D5488" s="23" t="str">
        <f>VLOOKUP(B5488,'5b'!$B$4:$E$904,2,FALSE)</f>
        <v>M</v>
      </c>
      <c r="E5488" s="23" t="str">
        <f>INDEX(Table,MATCH('Classwork 5'!B5488,'5b'!$B$4:$B$904,0),3)</f>
        <v>46-50</v>
      </c>
      <c r="F5488" s="23">
        <f>INDEX(Table,MATCH('Classwork 5'!B5488,'5b'!$B$4:$B$904,0),4)</f>
        <v>20</v>
      </c>
      <c r="G5488" s="23">
        <v>5</v>
      </c>
      <c r="H5488" s="24">
        <v>3450</v>
      </c>
    </row>
    <row r="5489" spans="2:8" x14ac:dyDescent="0.3">
      <c r="B5489" s="22">
        <v>1000889</v>
      </c>
      <c r="C5489" s="23" t="s">
        <v>3765</v>
      </c>
      <c r="D5489" s="23" t="str">
        <f>VLOOKUP(B5489,'5b'!$B$4:$E$904,2,FALSE)</f>
        <v>M</v>
      </c>
      <c r="E5489" s="23" t="str">
        <f>INDEX(Table,MATCH('Classwork 5'!B5489,'5b'!$B$4:$B$904,0),3)</f>
        <v>46-50</v>
      </c>
      <c r="F5489" s="23">
        <f>INDEX(Table,MATCH('Classwork 5'!B5489,'5b'!$B$4:$B$904,0),4)</f>
        <v>20</v>
      </c>
      <c r="G5489" s="23">
        <v>5</v>
      </c>
      <c r="H5489" s="24">
        <v>3726</v>
      </c>
    </row>
    <row r="5490" spans="2:8" x14ac:dyDescent="0.3">
      <c r="B5490" s="22">
        <v>1000889</v>
      </c>
      <c r="C5490" s="23" t="s">
        <v>2693</v>
      </c>
      <c r="D5490" s="23" t="str">
        <f>VLOOKUP(B5490,'5b'!$B$4:$E$904,2,FALSE)</f>
        <v>M</v>
      </c>
      <c r="E5490" s="23" t="str">
        <f>INDEX(Table,MATCH('Classwork 5'!B5490,'5b'!$B$4:$B$904,0),3)</f>
        <v>46-50</v>
      </c>
      <c r="F5490" s="23">
        <f>INDEX(Table,MATCH('Classwork 5'!B5490,'5b'!$B$4:$B$904,0),4)</f>
        <v>20</v>
      </c>
      <c r="G5490" s="23">
        <v>5</v>
      </c>
      <c r="H5490" s="24">
        <v>3566</v>
      </c>
    </row>
    <row r="5491" spans="2:8" x14ac:dyDescent="0.3">
      <c r="B5491" s="22">
        <v>1000889</v>
      </c>
      <c r="C5491" s="23" t="s">
        <v>2349</v>
      </c>
      <c r="D5491" s="23" t="str">
        <f>VLOOKUP(B5491,'5b'!$B$4:$E$904,2,FALSE)</f>
        <v>M</v>
      </c>
      <c r="E5491" s="23" t="str">
        <f>INDEX(Table,MATCH('Classwork 5'!B5491,'5b'!$B$4:$B$904,0),3)</f>
        <v>46-50</v>
      </c>
      <c r="F5491" s="23">
        <f>INDEX(Table,MATCH('Classwork 5'!B5491,'5b'!$B$4:$B$904,0),4)</f>
        <v>20</v>
      </c>
      <c r="G5491" s="23">
        <v>5</v>
      </c>
      <c r="H5491" s="24">
        <v>3692</v>
      </c>
    </row>
    <row r="5492" spans="2:8" x14ac:dyDescent="0.3">
      <c r="B5492" s="22">
        <v>1000889</v>
      </c>
      <c r="C5492" s="23" t="s">
        <v>3766</v>
      </c>
      <c r="D5492" s="23" t="str">
        <f>VLOOKUP(B5492,'5b'!$B$4:$E$904,2,FALSE)</f>
        <v>M</v>
      </c>
      <c r="E5492" s="23" t="str">
        <f>INDEX(Table,MATCH('Classwork 5'!B5492,'5b'!$B$4:$B$904,0),3)</f>
        <v>46-50</v>
      </c>
      <c r="F5492" s="23">
        <f>INDEX(Table,MATCH('Classwork 5'!B5492,'5b'!$B$4:$B$904,0),4)</f>
        <v>20</v>
      </c>
      <c r="G5492" s="23">
        <v>5</v>
      </c>
      <c r="H5492" s="24">
        <v>3667</v>
      </c>
    </row>
    <row r="5493" spans="2:8" x14ac:dyDescent="0.3">
      <c r="B5493" s="22">
        <v>1000889</v>
      </c>
      <c r="C5493" s="23" t="s">
        <v>3767</v>
      </c>
      <c r="D5493" s="23" t="str">
        <f>VLOOKUP(B5493,'5b'!$B$4:$E$904,2,FALSE)</f>
        <v>M</v>
      </c>
      <c r="E5493" s="23" t="str">
        <f>INDEX(Table,MATCH('Classwork 5'!B5493,'5b'!$B$4:$B$904,0),3)</f>
        <v>46-50</v>
      </c>
      <c r="F5493" s="23">
        <f>INDEX(Table,MATCH('Classwork 5'!B5493,'5b'!$B$4:$B$904,0),4)</f>
        <v>20</v>
      </c>
      <c r="G5493" s="23">
        <v>1</v>
      </c>
      <c r="H5493" s="24">
        <v>7780</v>
      </c>
    </row>
    <row r="5494" spans="2:8" x14ac:dyDescent="0.3">
      <c r="B5494" s="22">
        <v>1000889</v>
      </c>
      <c r="C5494" s="23" t="s">
        <v>2927</v>
      </c>
      <c r="D5494" s="23" t="str">
        <f>VLOOKUP(B5494,'5b'!$B$4:$E$904,2,FALSE)</f>
        <v>M</v>
      </c>
      <c r="E5494" s="23" t="str">
        <f>INDEX(Table,MATCH('Classwork 5'!B5494,'5b'!$B$4:$B$904,0),3)</f>
        <v>46-50</v>
      </c>
      <c r="F5494" s="23">
        <f>INDEX(Table,MATCH('Classwork 5'!B5494,'5b'!$B$4:$B$904,0),4)</f>
        <v>20</v>
      </c>
      <c r="G5494" s="23">
        <v>5</v>
      </c>
      <c r="H5494" s="24">
        <v>3532</v>
      </c>
    </row>
    <row r="5495" spans="2:8" x14ac:dyDescent="0.3">
      <c r="B5495" s="22">
        <v>1000889</v>
      </c>
      <c r="C5495" s="23" t="s">
        <v>2059</v>
      </c>
      <c r="D5495" s="23" t="str">
        <f>VLOOKUP(B5495,'5b'!$B$4:$E$904,2,FALSE)</f>
        <v>M</v>
      </c>
      <c r="E5495" s="23" t="str">
        <f>INDEX(Table,MATCH('Classwork 5'!B5495,'5b'!$B$4:$B$904,0),3)</f>
        <v>46-50</v>
      </c>
      <c r="F5495" s="23">
        <f>INDEX(Table,MATCH('Classwork 5'!B5495,'5b'!$B$4:$B$904,0),4)</f>
        <v>20</v>
      </c>
      <c r="G5495" s="23">
        <v>5</v>
      </c>
      <c r="H5495" s="24">
        <v>5203</v>
      </c>
    </row>
    <row r="5496" spans="2:8" x14ac:dyDescent="0.3">
      <c r="B5496" s="22">
        <v>1000889</v>
      </c>
      <c r="C5496" s="23" t="s">
        <v>2183</v>
      </c>
      <c r="D5496" s="23" t="str">
        <f>VLOOKUP(B5496,'5b'!$B$4:$E$904,2,FALSE)</f>
        <v>M</v>
      </c>
      <c r="E5496" s="23" t="str">
        <f>INDEX(Table,MATCH('Classwork 5'!B5496,'5b'!$B$4:$B$904,0),3)</f>
        <v>46-50</v>
      </c>
      <c r="F5496" s="23">
        <f>INDEX(Table,MATCH('Classwork 5'!B5496,'5b'!$B$4:$B$904,0),4)</f>
        <v>20</v>
      </c>
      <c r="G5496" s="23">
        <v>5</v>
      </c>
      <c r="H5496" s="24">
        <v>5218</v>
      </c>
    </row>
    <row r="5497" spans="2:8" x14ac:dyDescent="0.3">
      <c r="B5497" s="22">
        <v>1000889</v>
      </c>
      <c r="C5497" s="23" t="s">
        <v>2244</v>
      </c>
      <c r="D5497" s="23" t="str">
        <f>VLOOKUP(B5497,'5b'!$B$4:$E$904,2,FALSE)</f>
        <v>M</v>
      </c>
      <c r="E5497" s="23" t="str">
        <f>INDEX(Table,MATCH('Classwork 5'!B5497,'5b'!$B$4:$B$904,0),3)</f>
        <v>46-50</v>
      </c>
      <c r="F5497" s="23">
        <f>INDEX(Table,MATCH('Classwork 5'!B5497,'5b'!$B$4:$B$904,0),4)</f>
        <v>20</v>
      </c>
      <c r="G5497" s="23">
        <v>10</v>
      </c>
      <c r="H5497" s="24">
        <v>23564</v>
      </c>
    </row>
    <row r="5498" spans="2:8" x14ac:dyDescent="0.3">
      <c r="B5498" s="22">
        <v>1000889</v>
      </c>
      <c r="C5498" s="23" t="s">
        <v>3636</v>
      </c>
      <c r="D5498" s="23" t="str">
        <f>VLOOKUP(B5498,'5b'!$B$4:$E$904,2,FALSE)</f>
        <v>M</v>
      </c>
      <c r="E5498" s="23" t="str">
        <f>INDEX(Table,MATCH('Classwork 5'!B5498,'5b'!$B$4:$B$904,0),3)</f>
        <v>46-50</v>
      </c>
      <c r="F5498" s="23">
        <f>INDEX(Table,MATCH('Classwork 5'!B5498,'5b'!$B$4:$B$904,0),4)</f>
        <v>20</v>
      </c>
      <c r="G5498" s="23">
        <v>10</v>
      </c>
      <c r="H5498" s="24">
        <v>23595</v>
      </c>
    </row>
    <row r="5499" spans="2:8" x14ac:dyDescent="0.3">
      <c r="B5499" s="22">
        <v>1000889</v>
      </c>
      <c r="C5499" s="23" t="s">
        <v>2645</v>
      </c>
      <c r="D5499" s="23" t="str">
        <f>VLOOKUP(B5499,'5b'!$B$4:$E$904,2,FALSE)</f>
        <v>M</v>
      </c>
      <c r="E5499" s="23" t="str">
        <f>INDEX(Table,MATCH('Classwork 5'!B5499,'5b'!$B$4:$B$904,0),3)</f>
        <v>46-50</v>
      </c>
      <c r="F5499" s="23">
        <f>INDEX(Table,MATCH('Classwork 5'!B5499,'5b'!$B$4:$B$904,0),4)</f>
        <v>20</v>
      </c>
      <c r="G5499" s="23">
        <v>8</v>
      </c>
      <c r="H5499" s="24">
        <v>7775</v>
      </c>
    </row>
    <row r="5500" spans="2:8" x14ac:dyDescent="0.3">
      <c r="B5500" s="22">
        <v>1000889</v>
      </c>
      <c r="C5500" s="23" t="s">
        <v>3768</v>
      </c>
      <c r="D5500" s="23" t="str">
        <f>VLOOKUP(B5500,'5b'!$B$4:$E$904,2,FALSE)</f>
        <v>M</v>
      </c>
      <c r="E5500" s="23" t="str">
        <f>INDEX(Table,MATCH('Classwork 5'!B5500,'5b'!$B$4:$B$904,0),3)</f>
        <v>46-50</v>
      </c>
      <c r="F5500" s="23">
        <f>INDEX(Table,MATCH('Classwork 5'!B5500,'5b'!$B$4:$B$904,0),4)</f>
        <v>20</v>
      </c>
      <c r="G5500" s="23">
        <v>8</v>
      </c>
      <c r="H5500" s="24">
        <v>10050</v>
      </c>
    </row>
    <row r="5501" spans="2:8" x14ac:dyDescent="0.3">
      <c r="B5501" s="22">
        <v>1000889</v>
      </c>
      <c r="C5501" s="23" t="s">
        <v>2212</v>
      </c>
      <c r="D5501" s="23" t="str">
        <f>VLOOKUP(B5501,'5b'!$B$4:$E$904,2,FALSE)</f>
        <v>M</v>
      </c>
      <c r="E5501" s="23" t="str">
        <f>INDEX(Table,MATCH('Classwork 5'!B5501,'5b'!$B$4:$B$904,0),3)</f>
        <v>46-50</v>
      </c>
      <c r="F5501" s="23">
        <f>INDEX(Table,MATCH('Classwork 5'!B5501,'5b'!$B$4:$B$904,0),4)</f>
        <v>20</v>
      </c>
      <c r="G5501" s="23">
        <v>8</v>
      </c>
      <c r="H5501" s="24">
        <v>6195</v>
      </c>
    </row>
    <row r="5502" spans="2:8" x14ac:dyDescent="0.3">
      <c r="B5502" s="22">
        <v>1000889</v>
      </c>
      <c r="C5502" s="23" t="s">
        <v>3109</v>
      </c>
      <c r="D5502" s="23" t="str">
        <f>VLOOKUP(B5502,'5b'!$B$4:$E$904,2,FALSE)</f>
        <v>M</v>
      </c>
      <c r="E5502" s="23" t="str">
        <f>INDEX(Table,MATCH('Classwork 5'!B5502,'5b'!$B$4:$B$904,0),3)</f>
        <v>46-50</v>
      </c>
      <c r="F5502" s="23">
        <f>INDEX(Table,MATCH('Classwork 5'!B5502,'5b'!$B$4:$B$904,0),4)</f>
        <v>20</v>
      </c>
      <c r="G5502" s="23">
        <v>8</v>
      </c>
      <c r="H5502" s="24">
        <v>4142</v>
      </c>
    </row>
    <row r="5503" spans="2:8" x14ac:dyDescent="0.3">
      <c r="B5503" s="22">
        <v>1000889</v>
      </c>
      <c r="C5503" s="23" t="s">
        <v>2547</v>
      </c>
      <c r="D5503" s="23" t="str">
        <f>VLOOKUP(B5503,'5b'!$B$4:$E$904,2,FALSE)</f>
        <v>M</v>
      </c>
      <c r="E5503" s="23" t="str">
        <f>INDEX(Table,MATCH('Classwork 5'!B5503,'5b'!$B$4:$B$904,0),3)</f>
        <v>46-50</v>
      </c>
      <c r="F5503" s="23">
        <f>INDEX(Table,MATCH('Classwork 5'!B5503,'5b'!$B$4:$B$904,0),4)</f>
        <v>20</v>
      </c>
      <c r="G5503" s="23">
        <v>8</v>
      </c>
      <c r="H5503" s="24">
        <v>4011</v>
      </c>
    </row>
    <row r="5504" spans="2:8" x14ac:dyDescent="0.3">
      <c r="B5504" s="22">
        <v>1000889</v>
      </c>
      <c r="C5504" s="23" t="s">
        <v>2974</v>
      </c>
      <c r="D5504" s="23" t="str">
        <f>VLOOKUP(B5504,'5b'!$B$4:$E$904,2,FALSE)</f>
        <v>M</v>
      </c>
      <c r="E5504" s="23" t="str">
        <f>INDEX(Table,MATCH('Classwork 5'!B5504,'5b'!$B$4:$B$904,0),3)</f>
        <v>46-50</v>
      </c>
      <c r="F5504" s="23">
        <f>INDEX(Table,MATCH('Classwork 5'!B5504,'5b'!$B$4:$B$904,0),4)</f>
        <v>20</v>
      </c>
      <c r="G5504" s="23">
        <v>8</v>
      </c>
      <c r="H5504" s="24">
        <v>7789</v>
      </c>
    </row>
    <row r="5505" spans="2:8" x14ac:dyDescent="0.3">
      <c r="B5505" s="22">
        <v>1000889</v>
      </c>
      <c r="C5505" s="23" t="s">
        <v>2500</v>
      </c>
      <c r="D5505" s="23" t="str">
        <f>VLOOKUP(B5505,'5b'!$B$4:$E$904,2,FALSE)</f>
        <v>M</v>
      </c>
      <c r="E5505" s="23" t="str">
        <f>INDEX(Table,MATCH('Classwork 5'!B5505,'5b'!$B$4:$B$904,0),3)</f>
        <v>46-50</v>
      </c>
      <c r="F5505" s="23">
        <f>INDEX(Table,MATCH('Classwork 5'!B5505,'5b'!$B$4:$B$904,0),4)</f>
        <v>20</v>
      </c>
      <c r="G5505" s="23">
        <v>6</v>
      </c>
      <c r="H5505" s="24">
        <v>15998</v>
      </c>
    </row>
    <row r="5506" spans="2:8" x14ac:dyDescent="0.3">
      <c r="B5506" s="22">
        <v>1000889</v>
      </c>
      <c r="C5506" s="23" t="s">
        <v>3769</v>
      </c>
      <c r="D5506" s="23" t="str">
        <f>VLOOKUP(B5506,'5b'!$B$4:$E$904,2,FALSE)</f>
        <v>M</v>
      </c>
      <c r="E5506" s="23" t="str">
        <f>INDEX(Table,MATCH('Classwork 5'!B5506,'5b'!$B$4:$B$904,0),3)</f>
        <v>46-50</v>
      </c>
      <c r="F5506" s="23">
        <f>INDEX(Table,MATCH('Classwork 5'!B5506,'5b'!$B$4:$B$904,0),4)</f>
        <v>20</v>
      </c>
      <c r="G5506" s="23">
        <v>8</v>
      </c>
      <c r="H5506" s="24">
        <v>8044</v>
      </c>
    </row>
    <row r="5507" spans="2:8" x14ac:dyDescent="0.3">
      <c r="B5507" s="22">
        <v>1000889</v>
      </c>
      <c r="C5507" s="23" t="s">
        <v>1953</v>
      </c>
      <c r="D5507" s="23" t="str">
        <f>VLOOKUP(B5507,'5b'!$B$4:$E$904,2,FALSE)</f>
        <v>M</v>
      </c>
      <c r="E5507" s="23" t="str">
        <f>INDEX(Table,MATCH('Classwork 5'!B5507,'5b'!$B$4:$B$904,0),3)</f>
        <v>46-50</v>
      </c>
      <c r="F5507" s="23">
        <f>INDEX(Table,MATCH('Classwork 5'!B5507,'5b'!$B$4:$B$904,0),4)</f>
        <v>20</v>
      </c>
      <c r="G5507" s="23">
        <v>1</v>
      </c>
      <c r="H5507" s="24">
        <v>11500</v>
      </c>
    </row>
    <row r="5508" spans="2:8" x14ac:dyDescent="0.3">
      <c r="B5508" s="22">
        <v>1000889</v>
      </c>
      <c r="C5508" s="23" t="s">
        <v>3394</v>
      </c>
      <c r="D5508" s="23" t="str">
        <f>VLOOKUP(B5508,'5b'!$B$4:$E$904,2,FALSE)</f>
        <v>M</v>
      </c>
      <c r="E5508" s="23" t="str">
        <f>INDEX(Table,MATCH('Classwork 5'!B5508,'5b'!$B$4:$B$904,0),3)</f>
        <v>46-50</v>
      </c>
      <c r="F5508" s="23">
        <f>INDEX(Table,MATCH('Classwork 5'!B5508,'5b'!$B$4:$B$904,0),4)</f>
        <v>20</v>
      </c>
      <c r="G5508" s="23">
        <v>8</v>
      </c>
      <c r="H5508" s="24">
        <v>6162</v>
      </c>
    </row>
    <row r="5509" spans="2:8" x14ac:dyDescent="0.3">
      <c r="B5509" s="22">
        <v>1000889</v>
      </c>
      <c r="C5509" s="23" t="s">
        <v>3770</v>
      </c>
      <c r="D5509" s="23" t="str">
        <f>VLOOKUP(B5509,'5b'!$B$4:$E$904,2,FALSE)</f>
        <v>M</v>
      </c>
      <c r="E5509" s="23" t="str">
        <f>INDEX(Table,MATCH('Classwork 5'!B5509,'5b'!$B$4:$B$904,0),3)</f>
        <v>46-50</v>
      </c>
      <c r="F5509" s="23">
        <f>INDEX(Table,MATCH('Classwork 5'!B5509,'5b'!$B$4:$B$904,0),4)</f>
        <v>20</v>
      </c>
      <c r="G5509" s="23">
        <v>5</v>
      </c>
      <c r="H5509" s="24">
        <v>1922</v>
      </c>
    </row>
    <row r="5510" spans="2:8" x14ac:dyDescent="0.3">
      <c r="B5510" s="22">
        <v>1000889</v>
      </c>
      <c r="C5510" s="23" t="s">
        <v>2010</v>
      </c>
      <c r="D5510" s="23" t="str">
        <f>VLOOKUP(B5510,'5b'!$B$4:$E$904,2,FALSE)</f>
        <v>M</v>
      </c>
      <c r="E5510" s="23" t="str">
        <f>INDEX(Table,MATCH('Classwork 5'!B5510,'5b'!$B$4:$B$904,0),3)</f>
        <v>46-50</v>
      </c>
      <c r="F5510" s="23">
        <f>INDEX(Table,MATCH('Classwork 5'!B5510,'5b'!$B$4:$B$904,0),4)</f>
        <v>20</v>
      </c>
      <c r="G5510" s="23">
        <v>1</v>
      </c>
      <c r="H5510" s="24">
        <v>11901</v>
      </c>
    </row>
    <row r="5511" spans="2:8" x14ac:dyDescent="0.3">
      <c r="B5511" s="22">
        <v>1000889</v>
      </c>
      <c r="C5511" s="23" t="s">
        <v>3001</v>
      </c>
      <c r="D5511" s="23" t="str">
        <f>VLOOKUP(B5511,'5b'!$B$4:$E$904,2,FALSE)</f>
        <v>M</v>
      </c>
      <c r="E5511" s="23" t="str">
        <f>INDEX(Table,MATCH('Classwork 5'!B5511,'5b'!$B$4:$B$904,0),3)</f>
        <v>46-50</v>
      </c>
      <c r="F5511" s="23">
        <f>INDEX(Table,MATCH('Classwork 5'!B5511,'5b'!$B$4:$B$904,0),4)</f>
        <v>20</v>
      </c>
      <c r="G5511" s="23">
        <v>5</v>
      </c>
      <c r="H5511" s="24">
        <v>1943</v>
      </c>
    </row>
    <row r="5512" spans="2:8" x14ac:dyDescent="0.3">
      <c r="B5512" s="22">
        <v>1000889</v>
      </c>
      <c r="C5512" s="23" t="s">
        <v>3206</v>
      </c>
      <c r="D5512" s="23" t="str">
        <f>VLOOKUP(B5512,'5b'!$B$4:$E$904,2,FALSE)</f>
        <v>M</v>
      </c>
      <c r="E5512" s="23" t="str">
        <f>INDEX(Table,MATCH('Classwork 5'!B5512,'5b'!$B$4:$B$904,0),3)</f>
        <v>46-50</v>
      </c>
      <c r="F5512" s="23">
        <f>INDEX(Table,MATCH('Classwork 5'!B5512,'5b'!$B$4:$B$904,0),4)</f>
        <v>20</v>
      </c>
      <c r="G5512" s="23">
        <v>12</v>
      </c>
      <c r="H5512" s="24">
        <v>1055</v>
      </c>
    </row>
    <row r="5513" spans="2:8" x14ac:dyDescent="0.3">
      <c r="B5513" s="22">
        <v>1000889</v>
      </c>
      <c r="C5513" s="23" t="s">
        <v>2996</v>
      </c>
      <c r="D5513" s="23" t="str">
        <f>VLOOKUP(B5513,'5b'!$B$4:$E$904,2,FALSE)</f>
        <v>M</v>
      </c>
      <c r="E5513" s="23" t="str">
        <f>INDEX(Table,MATCH('Classwork 5'!B5513,'5b'!$B$4:$B$904,0),3)</f>
        <v>46-50</v>
      </c>
      <c r="F5513" s="23">
        <f>INDEX(Table,MATCH('Classwork 5'!B5513,'5b'!$B$4:$B$904,0),4)</f>
        <v>20</v>
      </c>
      <c r="G5513" s="23">
        <v>1</v>
      </c>
      <c r="H5513" s="24">
        <v>4110</v>
      </c>
    </row>
    <row r="5514" spans="2:8" x14ac:dyDescent="0.3">
      <c r="B5514" s="22">
        <v>1000889</v>
      </c>
      <c r="C5514" s="23" t="s">
        <v>2729</v>
      </c>
      <c r="D5514" s="23" t="str">
        <f>VLOOKUP(B5514,'5b'!$B$4:$E$904,2,FALSE)</f>
        <v>M</v>
      </c>
      <c r="E5514" s="23" t="str">
        <f>INDEX(Table,MATCH('Classwork 5'!B5514,'5b'!$B$4:$B$904,0),3)</f>
        <v>46-50</v>
      </c>
      <c r="F5514" s="23">
        <f>INDEX(Table,MATCH('Classwork 5'!B5514,'5b'!$B$4:$B$904,0),4)</f>
        <v>20</v>
      </c>
      <c r="G5514" s="23">
        <v>8</v>
      </c>
      <c r="H5514" s="24">
        <v>6080</v>
      </c>
    </row>
    <row r="5515" spans="2:8" x14ac:dyDescent="0.3">
      <c r="B5515" s="22">
        <v>1000889</v>
      </c>
      <c r="C5515" s="23" t="s">
        <v>2726</v>
      </c>
      <c r="D5515" s="23" t="str">
        <f>VLOOKUP(B5515,'5b'!$B$4:$E$904,2,FALSE)</f>
        <v>M</v>
      </c>
      <c r="E5515" s="23" t="str">
        <f>INDEX(Table,MATCH('Classwork 5'!B5515,'5b'!$B$4:$B$904,0),3)</f>
        <v>46-50</v>
      </c>
      <c r="F5515" s="23">
        <f>INDEX(Table,MATCH('Classwork 5'!B5515,'5b'!$B$4:$B$904,0),4)</f>
        <v>20</v>
      </c>
      <c r="G5515" s="23">
        <v>14</v>
      </c>
      <c r="H5515" s="24">
        <v>4237</v>
      </c>
    </row>
    <row r="5516" spans="2:8" x14ac:dyDescent="0.3">
      <c r="B5516" s="22">
        <v>1000889</v>
      </c>
      <c r="C5516" s="23" t="s">
        <v>3152</v>
      </c>
      <c r="D5516" s="23" t="str">
        <f>VLOOKUP(B5516,'5b'!$B$4:$E$904,2,FALSE)</f>
        <v>M</v>
      </c>
      <c r="E5516" s="23" t="str">
        <f>INDEX(Table,MATCH('Classwork 5'!B5516,'5b'!$B$4:$B$904,0),3)</f>
        <v>46-50</v>
      </c>
      <c r="F5516" s="23">
        <f>INDEX(Table,MATCH('Classwork 5'!B5516,'5b'!$B$4:$B$904,0),4)</f>
        <v>20</v>
      </c>
      <c r="G5516" s="23">
        <v>8</v>
      </c>
      <c r="H5516" s="24">
        <v>3980</v>
      </c>
    </row>
    <row r="5517" spans="2:8" x14ac:dyDescent="0.3">
      <c r="B5517" s="22">
        <v>1000889</v>
      </c>
      <c r="C5517" s="23" t="s">
        <v>3771</v>
      </c>
      <c r="D5517" s="23" t="str">
        <f>VLOOKUP(B5517,'5b'!$B$4:$E$904,2,FALSE)</f>
        <v>M</v>
      </c>
      <c r="E5517" s="23" t="str">
        <f>INDEX(Table,MATCH('Classwork 5'!B5517,'5b'!$B$4:$B$904,0),3)</f>
        <v>46-50</v>
      </c>
      <c r="F5517" s="23">
        <f>INDEX(Table,MATCH('Classwork 5'!B5517,'5b'!$B$4:$B$904,0),4)</f>
        <v>20</v>
      </c>
      <c r="G5517" s="23">
        <v>8</v>
      </c>
      <c r="H5517" s="24">
        <v>3899</v>
      </c>
    </row>
    <row r="5518" spans="2:8" x14ac:dyDescent="0.3">
      <c r="B5518" s="22">
        <v>1000889</v>
      </c>
      <c r="C5518" s="23" t="s">
        <v>3772</v>
      </c>
      <c r="D5518" s="23" t="str">
        <f>VLOOKUP(B5518,'5b'!$B$4:$E$904,2,FALSE)</f>
        <v>M</v>
      </c>
      <c r="E5518" s="23" t="str">
        <f>INDEX(Table,MATCH('Classwork 5'!B5518,'5b'!$B$4:$B$904,0),3)</f>
        <v>46-50</v>
      </c>
      <c r="F5518" s="23">
        <f>INDEX(Table,MATCH('Classwork 5'!B5518,'5b'!$B$4:$B$904,0),4)</f>
        <v>20</v>
      </c>
      <c r="G5518" s="23">
        <v>14</v>
      </c>
      <c r="H5518" s="24">
        <v>7352</v>
      </c>
    </row>
    <row r="5519" spans="2:8" x14ac:dyDescent="0.3">
      <c r="B5519" s="22">
        <v>1000889</v>
      </c>
      <c r="C5519" s="23" t="s">
        <v>3214</v>
      </c>
      <c r="D5519" s="23" t="str">
        <f>VLOOKUP(B5519,'5b'!$B$4:$E$904,2,FALSE)</f>
        <v>M</v>
      </c>
      <c r="E5519" s="23" t="str">
        <f>INDEX(Table,MATCH('Classwork 5'!B5519,'5b'!$B$4:$B$904,0),3)</f>
        <v>46-50</v>
      </c>
      <c r="F5519" s="23">
        <f>INDEX(Table,MATCH('Classwork 5'!B5519,'5b'!$B$4:$B$904,0),4)</f>
        <v>20</v>
      </c>
      <c r="G5519" s="23">
        <v>8</v>
      </c>
      <c r="H5519" s="24">
        <v>8129</v>
      </c>
    </row>
    <row r="5520" spans="2:8" x14ac:dyDescent="0.3">
      <c r="B5520" s="22">
        <v>1000889</v>
      </c>
      <c r="C5520" s="23" t="s">
        <v>3773</v>
      </c>
      <c r="D5520" s="23" t="str">
        <f>VLOOKUP(B5520,'5b'!$B$4:$E$904,2,FALSE)</f>
        <v>M</v>
      </c>
      <c r="E5520" s="23" t="str">
        <f>INDEX(Table,MATCH('Classwork 5'!B5520,'5b'!$B$4:$B$904,0),3)</f>
        <v>46-50</v>
      </c>
      <c r="F5520" s="23">
        <f>INDEX(Table,MATCH('Classwork 5'!B5520,'5b'!$B$4:$B$904,0),4)</f>
        <v>20</v>
      </c>
      <c r="G5520" s="23">
        <v>2</v>
      </c>
      <c r="H5520" s="24">
        <v>6384</v>
      </c>
    </row>
    <row r="5521" spans="2:8" x14ac:dyDescent="0.3">
      <c r="B5521" s="22">
        <v>1000889</v>
      </c>
      <c r="C5521" s="23" t="s">
        <v>3774</v>
      </c>
      <c r="D5521" s="23" t="str">
        <f>VLOOKUP(B5521,'5b'!$B$4:$E$904,2,FALSE)</f>
        <v>M</v>
      </c>
      <c r="E5521" s="23" t="str">
        <f>INDEX(Table,MATCH('Classwork 5'!B5521,'5b'!$B$4:$B$904,0),3)</f>
        <v>46-50</v>
      </c>
      <c r="F5521" s="23">
        <f>INDEX(Table,MATCH('Classwork 5'!B5521,'5b'!$B$4:$B$904,0),4)</f>
        <v>20</v>
      </c>
      <c r="G5521" s="23">
        <v>17</v>
      </c>
      <c r="H5521" s="24">
        <v>5498</v>
      </c>
    </row>
    <row r="5522" spans="2:8" x14ac:dyDescent="0.3">
      <c r="B5522" s="22">
        <v>1000889</v>
      </c>
      <c r="C5522" s="23" t="s">
        <v>3456</v>
      </c>
      <c r="D5522" s="23" t="str">
        <f>VLOOKUP(B5522,'5b'!$B$4:$E$904,2,FALSE)</f>
        <v>M</v>
      </c>
      <c r="E5522" s="23" t="str">
        <f>INDEX(Table,MATCH('Classwork 5'!B5522,'5b'!$B$4:$B$904,0),3)</f>
        <v>46-50</v>
      </c>
      <c r="F5522" s="23">
        <f>INDEX(Table,MATCH('Classwork 5'!B5522,'5b'!$B$4:$B$904,0),4)</f>
        <v>20</v>
      </c>
      <c r="G5522" s="23">
        <v>1</v>
      </c>
      <c r="H5522" s="24">
        <v>11573</v>
      </c>
    </row>
    <row r="5523" spans="2:8" x14ac:dyDescent="0.3">
      <c r="B5523" s="22">
        <v>1000889</v>
      </c>
      <c r="C5523" s="23" t="s">
        <v>3583</v>
      </c>
      <c r="D5523" s="23" t="str">
        <f>VLOOKUP(B5523,'5b'!$B$4:$E$904,2,FALSE)</f>
        <v>M</v>
      </c>
      <c r="E5523" s="23" t="str">
        <f>INDEX(Table,MATCH('Classwork 5'!B5523,'5b'!$B$4:$B$904,0),3)</f>
        <v>46-50</v>
      </c>
      <c r="F5523" s="23">
        <f>INDEX(Table,MATCH('Classwork 5'!B5523,'5b'!$B$4:$B$904,0),4)</f>
        <v>20</v>
      </c>
      <c r="G5523" s="23">
        <v>1</v>
      </c>
      <c r="H5523" s="24">
        <v>7987</v>
      </c>
    </row>
    <row r="5524" spans="2:8" x14ac:dyDescent="0.3">
      <c r="B5524" s="22">
        <v>1000889</v>
      </c>
      <c r="C5524" s="23" t="s">
        <v>3775</v>
      </c>
      <c r="D5524" s="23" t="str">
        <f>VLOOKUP(B5524,'5b'!$B$4:$E$904,2,FALSE)</f>
        <v>M</v>
      </c>
      <c r="E5524" s="23" t="str">
        <f>INDEX(Table,MATCH('Classwork 5'!B5524,'5b'!$B$4:$B$904,0),3)</f>
        <v>46-50</v>
      </c>
      <c r="F5524" s="23">
        <f>INDEX(Table,MATCH('Classwork 5'!B5524,'5b'!$B$4:$B$904,0),4)</f>
        <v>20</v>
      </c>
      <c r="G5524" s="23">
        <v>8</v>
      </c>
      <c r="H5524" s="24">
        <v>7885</v>
      </c>
    </row>
    <row r="5525" spans="2:8" x14ac:dyDescent="0.3">
      <c r="B5525" s="22">
        <v>1000889</v>
      </c>
      <c r="C5525" s="23" t="s">
        <v>1956</v>
      </c>
      <c r="D5525" s="23" t="str">
        <f>VLOOKUP(B5525,'5b'!$B$4:$E$904,2,FALSE)</f>
        <v>M</v>
      </c>
      <c r="E5525" s="23" t="str">
        <f>INDEX(Table,MATCH('Classwork 5'!B5525,'5b'!$B$4:$B$904,0),3)</f>
        <v>46-50</v>
      </c>
      <c r="F5525" s="23">
        <f>INDEX(Table,MATCH('Classwork 5'!B5525,'5b'!$B$4:$B$904,0),4)</f>
        <v>20</v>
      </c>
      <c r="G5525" s="23">
        <v>8</v>
      </c>
      <c r="H5525" s="24">
        <v>4057</v>
      </c>
    </row>
    <row r="5526" spans="2:8" x14ac:dyDescent="0.3">
      <c r="B5526" s="22">
        <v>1000889</v>
      </c>
      <c r="C5526" s="23" t="s">
        <v>3110</v>
      </c>
      <c r="D5526" s="23" t="str">
        <f>VLOOKUP(B5526,'5b'!$B$4:$E$904,2,FALSE)</f>
        <v>M</v>
      </c>
      <c r="E5526" s="23" t="str">
        <f>INDEX(Table,MATCH('Classwork 5'!B5526,'5b'!$B$4:$B$904,0),3)</f>
        <v>46-50</v>
      </c>
      <c r="F5526" s="23">
        <f>INDEX(Table,MATCH('Classwork 5'!B5526,'5b'!$B$4:$B$904,0),4)</f>
        <v>20</v>
      </c>
      <c r="G5526" s="23">
        <v>6</v>
      </c>
      <c r="H5526" s="24">
        <v>12364</v>
      </c>
    </row>
    <row r="5527" spans="2:8" x14ac:dyDescent="0.3">
      <c r="B5527" s="22">
        <v>1000889</v>
      </c>
      <c r="C5527" s="23" t="s">
        <v>2938</v>
      </c>
      <c r="D5527" s="23" t="str">
        <f>VLOOKUP(B5527,'5b'!$B$4:$E$904,2,FALSE)</f>
        <v>M</v>
      </c>
      <c r="E5527" s="23" t="str">
        <f>INDEX(Table,MATCH('Classwork 5'!B5527,'5b'!$B$4:$B$904,0),3)</f>
        <v>46-50</v>
      </c>
      <c r="F5527" s="23">
        <f>INDEX(Table,MATCH('Classwork 5'!B5527,'5b'!$B$4:$B$904,0),4)</f>
        <v>20</v>
      </c>
      <c r="G5527" s="23">
        <v>8</v>
      </c>
      <c r="H5527" s="24">
        <v>4205</v>
      </c>
    </row>
    <row r="5528" spans="2:8" x14ac:dyDescent="0.3">
      <c r="B5528" s="22">
        <v>1000889</v>
      </c>
      <c r="C5528" s="23" t="s">
        <v>3259</v>
      </c>
      <c r="D5528" s="23" t="str">
        <f>VLOOKUP(B5528,'5b'!$B$4:$E$904,2,FALSE)</f>
        <v>M</v>
      </c>
      <c r="E5528" s="23" t="str">
        <f>INDEX(Table,MATCH('Classwork 5'!B5528,'5b'!$B$4:$B$904,0),3)</f>
        <v>46-50</v>
      </c>
      <c r="F5528" s="23">
        <f>INDEX(Table,MATCH('Classwork 5'!B5528,'5b'!$B$4:$B$904,0),4)</f>
        <v>20</v>
      </c>
      <c r="G5528" s="23">
        <v>8</v>
      </c>
      <c r="H5528" s="24">
        <v>10080</v>
      </c>
    </row>
    <row r="5529" spans="2:8" x14ac:dyDescent="0.3">
      <c r="B5529" s="22">
        <v>1000889</v>
      </c>
      <c r="C5529" s="23" t="s">
        <v>2798</v>
      </c>
      <c r="D5529" s="23" t="str">
        <f>VLOOKUP(B5529,'5b'!$B$4:$E$904,2,FALSE)</f>
        <v>M</v>
      </c>
      <c r="E5529" s="23" t="str">
        <f>INDEX(Table,MATCH('Classwork 5'!B5529,'5b'!$B$4:$B$904,0),3)</f>
        <v>46-50</v>
      </c>
      <c r="F5529" s="23">
        <f>INDEX(Table,MATCH('Classwork 5'!B5529,'5b'!$B$4:$B$904,0),4)</f>
        <v>20</v>
      </c>
      <c r="G5529" s="23">
        <v>1</v>
      </c>
      <c r="H5529" s="24">
        <v>11960</v>
      </c>
    </row>
    <row r="5530" spans="2:8" x14ac:dyDescent="0.3">
      <c r="B5530" s="22">
        <v>1000889</v>
      </c>
      <c r="C5530" s="23" t="s">
        <v>3198</v>
      </c>
      <c r="D5530" s="23" t="str">
        <f>VLOOKUP(B5530,'5b'!$B$4:$E$904,2,FALSE)</f>
        <v>M</v>
      </c>
      <c r="E5530" s="23" t="str">
        <f>INDEX(Table,MATCH('Classwork 5'!B5530,'5b'!$B$4:$B$904,0),3)</f>
        <v>46-50</v>
      </c>
      <c r="F5530" s="23">
        <f>INDEX(Table,MATCH('Classwork 5'!B5530,'5b'!$B$4:$B$904,0),4)</f>
        <v>20</v>
      </c>
      <c r="G5530" s="23">
        <v>8</v>
      </c>
      <c r="H5530" s="24">
        <v>6203</v>
      </c>
    </row>
    <row r="5531" spans="2:8" x14ac:dyDescent="0.3">
      <c r="B5531" s="22">
        <v>1000889</v>
      </c>
      <c r="C5531" s="23" t="s">
        <v>3776</v>
      </c>
      <c r="D5531" s="23" t="str">
        <f>VLOOKUP(B5531,'5b'!$B$4:$E$904,2,FALSE)</f>
        <v>M</v>
      </c>
      <c r="E5531" s="23" t="str">
        <f>INDEX(Table,MATCH('Classwork 5'!B5531,'5b'!$B$4:$B$904,0),3)</f>
        <v>46-50</v>
      </c>
      <c r="F5531" s="23">
        <f>INDEX(Table,MATCH('Classwork 5'!B5531,'5b'!$B$4:$B$904,0),4)</f>
        <v>20</v>
      </c>
      <c r="G5531" s="23">
        <v>8</v>
      </c>
      <c r="H5531" s="24">
        <v>6028</v>
      </c>
    </row>
    <row r="5532" spans="2:8" x14ac:dyDescent="0.3">
      <c r="B5532" s="22">
        <v>1000889</v>
      </c>
      <c r="C5532" s="23" t="s">
        <v>2847</v>
      </c>
      <c r="D5532" s="23" t="str">
        <f>VLOOKUP(B5532,'5b'!$B$4:$E$904,2,FALSE)</f>
        <v>M</v>
      </c>
      <c r="E5532" s="23" t="str">
        <f>INDEX(Table,MATCH('Classwork 5'!B5532,'5b'!$B$4:$B$904,0),3)</f>
        <v>46-50</v>
      </c>
      <c r="F5532" s="23">
        <f>INDEX(Table,MATCH('Classwork 5'!B5532,'5b'!$B$4:$B$904,0),4)</f>
        <v>20</v>
      </c>
      <c r="G5532" s="23">
        <v>8</v>
      </c>
      <c r="H5532" s="24">
        <v>6071</v>
      </c>
    </row>
    <row r="5533" spans="2:8" x14ac:dyDescent="0.3">
      <c r="B5533" s="22">
        <v>1000889</v>
      </c>
      <c r="C5533" s="23" t="s">
        <v>3777</v>
      </c>
      <c r="D5533" s="23" t="str">
        <f>VLOOKUP(B5533,'5b'!$B$4:$E$904,2,FALSE)</f>
        <v>M</v>
      </c>
      <c r="E5533" s="23" t="str">
        <f>INDEX(Table,MATCH('Classwork 5'!B5533,'5b'!$B$4:$B$904,0),3)</f>
        <v>46-50</v>
      </c>
      <c r="F5533" s="23">
        <f>INDEX(Table,MATCH('Classwork 5'!B5533,'5b'!$B$4:$B$904,0),4)</f>
        <v>20</v>
      </c>
      <c r="G5533" s="23">
        <v>8</v>
      </c>
      <c r="H5533" s="24">
        <v>6128</v>
      </c>
    </row>
    <row r="5534" spans="2:8" x14ac:dyDescent="0.3">
      <c r="B5534" s="22">
        <v>1000889</v>
      </c>
      <c r="C5534" s="23" t="s">
        <v>3171</v>
      </c>
      <c r="D5534" s="23" t="str">
        <f>VLOOKUP(B5534,'5b'!$B$4:$E$904,2,FALSE)</f>
        <v>M</v>
      </c>
      <c r="E5534" s="23" t="str">
        <f>INDEX(Table,MATCH('Classwork 5'!B5534,'5b'!$B$4:$B$904,0),3)</f>
        <v>46-50</v>
      </c>
      <c r="F5534" s="23">
        <f>INDEX(Table,MATCH('Classwork 5'!B5534,'5b'!$B$4:$B$904,0),4)</f>
        <v>20</v>
      </c>
      <c r="G5534" s="23">
        <v>8</v>
      </c>
      <c r="H5534" s="24">
        <v>5818</v>
      </c>
    </row>
    <row r="5535" spans="2:8" x14ac:dyDescent="0.3">
      <c r="B5535" s="22">
        <v>1000889</v>
      </c>
      <c r="C5535" s="23" t="s">
        <v>2869</v>
      </c>
      <c r="D5535" s="23" t="str">
        <f>VLOOKUP(B5535,'5b'!$B$4:$E$904,2,FALSE)</f>
        <v>M</v>
      </c>
      <c r="E5535" s="23" t="str">
        <f>INDEX(Table,MATCH('Classwork 5'!B5535,'5b'!$B$4:$B$904,0),3)</f>
        <v>46-50</v>
      </c>
      <c r="F5535" s="23">
        <f>INDEX(Table,MATCH('Classwork 5'!B5535,'5b'!$B$4:$B$904,0),4)</f>
        <v>20</v>
      </c>
      <c r="G5535" s="23">
        <v>1</v>
      </c>
      <c r="H5535" s="24">
        <v>11554</v>
      </c>
    </row>
    <row r="5536" spans="2:8" x14ac:dyDescent="0.3">
      <c r="B5536" s="22">
        <v>1000889</v>
      </c>
      <c r="C5536" s="23" t="s">
        <v>3028</v>
      </c>
      <c r="D5536" s="23" t="str">
        <f>VLOOKUP(B5536,'5b'!$B$4:$E$904,2,FALSE)</f>
        <v>M</v>
      </c>
      <c r="E5536" s="23" t="str">
        <f>INDEX(Table,MATCH('Classwork 5'!B5536,'5b'!$B$4:$B$904,0),3)</f>
        <v>46-50</v>
      </c>
      <c r="F5536" s="23">
        <f>INDEX(Table,MATCH('Classwork 5'!B5536,'5b'!$B$4:$B$904,0),4)</f>
        <v>20</v>
      </c>
      <c r="G5536" s="23">
        <v>8</v>
      </c>
      <c r="H5536" s="24">
        <v>7792</v>
      </c>
    </row>
    <row r="5537" spans="2:8" x14ac:dyDescent="0.3">
      <c r="B5537" s="22">
        <v>1000889</v>
      </c>
      <c r="C5537" s="23" t="s">
        <v>3778</v>
      </c>
      <c r="D5537" s="23" t="str">
        <f>VLOOKUP(B5537,'5b'!$B$4:$E$904,2,FALSE)</f>
        <v>M</v>
      </c>
      <c r="E5537" s="23" t="str">
        <f>INDEX(Table,MATCH('Classwork 5'!B5537,'5b'!$B$4:$B$904,0),3)</f>
        <v>46-50</v>
      </c>
      <c r="F5537" s="23">
        <f>INDEX(Table,MATCH('Classwork 5'!B5537,'5b'!$B$4:$B$904,0),4)</f>
        <v>20</v>
      </c>
      <c r="G5537" s="23">
        <v>8</v>
      </c>
      <c r="H5537" s="24">
        <v>6100</v>
      </c>
    </row>
    <row r="5538" spans="2:8" x14ac:dyDescent="0.3">
      <c r="B5538" s="22">
        <v>1000889</v>
      </c>
      <c r="C5538" s="23" t="s">
        <v>3779</v>
      </c>
      <c r="D5538" s="23" t="str">
        <f>VLOOKUP(B5538,'5b'!$B$4:$E$904,2,FALSE)</f>
        <v>M</v>
      </c>
      <c r="E5538" s="23" t="str">
        <f>INDEX(Table,MATCH('Classwork 5'!B5538,'5b'!$B$4:$B$904,0),3)</f>
        <v>46-50</v>
      </c>
      <c r="F5538" s="23">
        <f>INDEX(Table,MATCH('Classwork 5'!B5538,'5b'!$B$4:$B$904,0),4)</f>
        <v>20</v>
      </c>
      <c r="G5538" s="23">
        <v>8</v>
      </c>
      <c r="H5538" s="24">
        <v>6035</v>
      </c>
    </row>
    <row r="5539" spans="2:8" x14ac:dyDescent="0.3">
      <c r="B5539" s="22">
        <v>1000889</v>
      </c>
      <c r="C5539" s="23" t="s">
        <v>2925</v>
      </c>
      <c r="D5539" s="23" t="str">
        <f>VLOOKUP(B5539,'5b'!$B$4:$E$904,2,FALSE)</f>
        <v>M</v>
      </c>
      <c r="E5539" s="23" t="str">
        <f>INDEX(Table,MATCH('Classwork 5'!B5539,'5b'!$B$4:$B$904,0),3)</f>
        <v>46-50</v>
      </c>
      <c r="F5539" s="23">
        <f>INDEX(Table,MATCH('Classwork 5'!B5539,'5b'!$B$4:$B$904,0),4)</f>
        <v>20</v>
      </c>
      <c r="G5539" s="23">
        <v>8</v>
      </c>
      <c r="H5539" s="24">
        <v>5876</v>
      </c>
    </row>
    <row r="5540" spans="2:8" x14ac:dyDescent="0.3">
      <c r="B5540" s="22">
        <v>1000889</v>
      </c>
      <c r="C5540" s="23" t="s">
        <v>2804</v>
      </c>
      <c r="D5540" s="23" t="str">
        <f>VLOOKUP(B5540,'5b'!$B$4:$E$904,2,FALSE)</f>
        <v>M</v>
      </c>
      <c r="E5540" s="23" t="str">
        <f>INDEX(Table,MATCH('Classwork 5'!B5540,'5b'!$B$4:$B$904,0),3)</f>
        <v>46-50</v>
      </c>
      <c r="F5540" s="23">
        <f>INDEX(Table,MATCH('Classwork 5'!B5540,'5b'!$B$4:$B$904,0),4)</f>
        <v>20</v>
      </c>
      <c r="G5540" s="23">
        <v>8</v>
      </c>
      <c r="H5540" s="24">
        <v>6155</v>
      </c>
    </row>
    <row r="5541" spans="2:8" x14ac:dyDescent="0.3">
      <c r="B5541" s="22">
        <v>1000889</v>
      </c>
      <c r="C5541" s="23" t="s">
        <v>3780</v>
      </c>
      <c r="D5541" s="23" t="str">
        <f>VLOOKUP(B5541,'5b'!$B$4:$E$904,2,FALSE)</f>
        <v>M</v>
      </c>
      <c r="E5541" s="23" t="str">
        <f>INDEX(Table,MATCH('Classwork 5'!B5541,'5b'!$B$4:$B$904,0),3)</f>
        <v>46-50</v>
      </c>
      <c r="F5541" s="23">
        <f>INDEX(Table,MATCH('Classwork 5'!B5541,'5b'!$B$4:$B$904,0),4)</f>
        <v>20</v>
      </c>
      <c r="G5541" s="23">
        <v>5</v>
      </c>
      <c r="H5541" s="24">
        <v>3536</v>
      </c>
    </row>
    <row r="5542" spans="2:8" x14ac:dyDescent="0.3">
      <c r="B5542" s="22">
        <v>1000889</v>
      </c>
      <c r="C5542" s="23" t="s">
        <v>3781</v>
      </c>
      <c r="D5542" s="23" t="str">
        <f>VLOOKUP(B5542,'5b'!$B$4:$E$904,2,FALSE)</f>
        <v>M</v>
      </c>
      <c r="E5542" s="23" t="str">
        <f>INDEX(Table,MATCH('Classwork 5'!B5542,'5b'!$B$4:$B$904,0),3)</f>
        <v>46-50</v>
      </c>
      <c r="F5542" s="23">
        <f>INDEX(Table,MATCH('Classwork 5'!B5542,'5b'!$B$4:$B$904,0),4)</f>
        <v>20</v>
      </c>
      <c r="G5542" s="23">
        <v>11</v>
      </c>
      <c r="H5542" s="24">
        <v>3025</v>
      </c>
    </row>
    <row r="5543" spans="2:8" x14ac:dyDescent="0.3">
      <c r="B5543" s="22">
        <v>1000890</v>
      </c>
      <c r="C5543" s="23" t="s">
        <v>3239</v>
      </c>
      <c r="D5543" s="23" t="str">
        <f>VLOOKUP(B5543,'5b'!$B$4:$E$904,2,FALSE)</f>
        <v>M</v>
      </c>
      <c r="E5543" s="23" t="str">
        <f>INDEX(Table,MATCH('Classwork 5'!B5543,'5b'!$B$4:$B$904,0),3)</f>
        <v>18-25</v>
      </c>
      <c r="F5543" s="23">
        <f>INDEX(Table,MATCH('Classwork 5'!B5543,'5b'!$B$4:$B$904,0),4)</f>
        <v>4</v>
      </c>
      <c r="G5543" s="23">
        <v>1</v>
      </c>
      <c r="H5543" s="24">
        <v>15259</v>
      </c>
    </row>
    <row r="5544" spans="2:8" x14ac:dyDescent="0.3">
      <c r="B5544" s="22">
        <v>1000890</v>
      </c>
      <c r="C5544" s="23" t="s">
        <v>3444</v>
      </c>
      <c r="D5544" s="23" t="str">
        <f>VLOOKUP(B5544,'5b'!$B$4:$E$904,2,FALSE)</f>
        <v>M</v>
      </c>
      <c r="E5544" s="23" t="str">
        <f>INDEX(Table,MATCH('Classwork 5'!B5544,'5b'!$B$4:$B$904,0),3)</f>
        <v>18-25</v>
      </c>
      <c r="F5544" s="23">
        <f>INDEX(Table,MATCH('Classwork 5'!B5544,'5b'!$B$4:$B$904,0),4)</f>
        <v>4</v>
      </c>
      <c r="G5544" s="23">
        <v>3</v>
      </c>
      <c r="H5544" s="24">
        <v>8076</v>
      </c>
    </row>
    <row r="5545" spans="2:8" x14ac:dyDescent="0.3">
      <c r="B5545" s="22">
        <v>1000890</v>
      </c>
      <c r="C5545" s="23" t="s">
        <v>2308</v>
      </c>
      <c r="D5545" s="23" t="str">
        <f>VLOOKUP(B5545,'5b'!$B$4:$E$904,2,FALSE)</f>
        <v>M</v>
      </c>
      <c r="E5545" s="23" t="str">
        <f>INDEX(Table,MATCH('Classwork 5'!B5545,'5b'!$B$4:$B$904,0),3)</f>
        <v>18-25</v>
      </c>
      <c r="F5545" s="23">
        <f>INDEX(Table,MATCH('Classwork 5'!B5545,'5b'!$B$4:$B$904,0),4)</f>
        <v>4</v>
      </c>
      <c r="G5545" s="23">
        <v>4</v>
      </c>
      <c r="H5545" s="24">
        <v>3437</v>
      </c>
    </row>
    <row r="5546" spans="2:8" x14ac:dyDescent="0.3">
      <c r="B5546" s="22">
        <v>1000890</v>
      </c>
      <c r="C5546" s="23" t="s">
        <v>2752</v>
      </c>
      <c r="D5546" s="23" t="str">
        <f>VLOOKUP(B5546,'5b'!$B$4:$E$904,2,FALSE)</f>
        <v>M</v>
      </c>
      <c r="E5546" s="23" t="str">
        <f>INDEX(Table,MATCH('Classwork 5'!B5546,'5b'!$B$4:$B$904,0),3)</f>
        <v>18-25</v>
      </c>
      <c r="F5546" s="23">
        <f>INDEX(Table,MATCH('Classwork 5'!B5546,'5b'!$B$4:$B$904,0),4)</f>
        <v>4</v>
      </c>
      <c r="G5546" s="23">
        <v>8</v>
      </c>
      <c r="H5546" s="24">
        <v>9739</v>
      </c>
    </row>
    <row r="5547" spans="2:8" x14ac:dyDescent="0.3">
      <c r="B5547" s="22">
        <v>1000890</v>
      </c>
      <c r="C5547" s="23" t="s">
        <v>2220</v>
      </c>
      <c r="D5547" s="23" t="str">
        <f>VLOOKUP(B5547,'5b'!$B$4:$E$904,2,FALSE)</f>
        <v>M</v>
      </c>
      <c r="E5547" s="23" t="str">
        <f>INDEX(Table,MATCH('Classwork 5'!B5547,'5b'!$B$4:$B$904,0),3)</f>
        <v>18-25</v>
      </c>
      <c r="F5547" s="23">
        <f>INDEX(Table,MATCH('Classwork 5'!B5547,'5b'!$B$4:$B$904,0),4)</f>
        <v>4</v>
      </c>
      <c r="G5547" s="23">
        <v>3</v>
      </c>
      <c r="H5547" s="24">
        <v>10815</v>
      </c>
    </row>
    <row r="5548" spans="2:8" x14ac:dyDescent="0.3">
      <c r="B5548" s="22">
        <v>1000890</v>
      </c>
      <c r="C5548" s="23" t="s">
        <v>2456</v>
      </c>
      <c r="D5548" s="23" t="str">
        <f>VLOOKUP(B5548,'5b'!$B$4:$E$904,2,FALSE)</f>
        <v>M</v>
      </c>
      <c r="E5548" s="23" t="str">
        <f>INDEX(Table,MATCH('Classwork 5'!B5548,'5b'!$B$4:$B$904,0),3)</f>
        <v>18-25</v>
      </c>
      <c r="F5548" s="23">
        <f>INDEX(Table,MATCH('Classwork 5'!B5548,'5b'!$B$4:$B$904,0),4)</f>
        <v>4</v>
      </c>
      <c r="G5548" s="23">
        <v>5</v>
      </c>
      <c r="H5548" s="24">
        <v>8604</v>
      </c>
    </row>
    <row r="5549" spans="2:8" x14ac:dyDescent="0.3">
      <c r="B5549" s="22">
        <v>1000890</v>
      </c>
      <c r="C5549" s="23" t="s">
        <v>2360</v>
      </c>
      <c r="D5549" s="23" t="str">
        <f>VLOOKUP(B5549,'5b'!$B$4:$E$904,2,FALSE)</f>
        <v>M</v>
      </c>
      <c r="E5549" s="23" t="str">
        <f>INDEX(Table,MATCH('Classwork 5'!B5549,'5b'!$B$4:$B$904,0),3)</f>
        <v>18-25</v>
      </c>
      <c r="F5549" s="23">
        <f>INDEX(Table,MATCH('Classwork 5'!B5549,'5b'!$B$4:$B$904,0),4)</f>
        <v>4</v>
      </c>
      <c r="G5549" s="23">
        <v>3</v>
      </c>
      <c r="H5549" s="24">
        <v>10698</v>
      </c>
    </row>
    <row r="5550" spans="2:8" x14ac:dyDescent="0.3">
      <c r="B5550" s="22">
        <v>1000890</v>
      </c>
      <c r="C5550" s="23" t="s">
        <v>3260</v>
      </c>
      <c r="D5550" s="23" t="str">
        <f>VLOOKUP(B5550,'5b'!$B$4:$E$904,2,FALSE)</f>
        <v>M</v>
      </c>
      <c r="E5550" s="23" t="str">
        <f>INDEX(Table,MATCH('Classwork 5'!B5550,'5b'!$B$4:$B$904,0),3)</f>
        <v>18-25</v>
      </c>
      <c r="F5550" s="23">
        <f>INDEX(Table,MATCH('Classwork 5'!B5550,'5b'!$B$4:$B$904,0),4)</f>
        <v>4</v>
      </c>
      <c r="G5550" s="23">
        <v>1</v>
      </c>
      <c r="H5550" s="24">
        <v>11522</v>
      </c>
    </row>
    <row r="5551" spans="2:8" x14ac:dyDescent="0.3">
      <c r="B5551" s="22">
        <v>1000890</v>
      </c>
      <c r="C5551" s="23" t="s">
        <v>2109</v>
      </c>
      <c r="D5551" s="23" t="str">
        <f>VLOOKUP(B5551,'5b'!$B$4:$E$904,2,FALSE)</f>
        <v>M</v>
      </c>
      <c r="E5551" s="23" t="str">
        <f>INDEX(Table,MATCH('Classwork 5'!B5551,'5b'!$B$4:$B$904,0),3)</f>
        <v>18-25</v>
      </c>
      <c r="F5551" s="23">
        <f>INDEX(Table,MATCH('Classwork 5'!B5551,'5b'!$B$4:$B$904,0),4)</f>
        <v>4</v>
      </c>
      <c r="G5551" s="23">
        <v>5</v>
      </c>
      <c r="H5551" s="24">
        <v>8839</v>
      </c>
    </row>
    <row r="5552" spans="2:8" x14ac:dyDescent="0.3">
      <c r="B5552" s="22">
        <v>1000890</v>
      </c>
      <c r="C5552" s="23" t="s">
        <v>2151</v>
      </c>
      <c r="D5552" s="23" t="str">
        <f>VLOOKUP(B5552,'5b'!$B$4:$E$904,2,FALSE)</f>
        <v>M</v>
      </c>
      <c r="E5552" s="23" t="str">
        <f>INDEX(Table,MATCH('Classwork 5'!B5552,'5b'!$B$4:$B$904,0),3)</f>
        <v>18-25</v>
      </c>
      <c r="F5552" s="23">
        <f>INDEX(Table,MATCH('Classwork 5'!B5552,'5b'!$B$4:$B$904,0),4)</f>
        <v>4</v>
      </c>
      <c r="G5552" s="23">
        <v>1</v>
      </c>
      <c r="H5552" s="24">
        <v>19651</v>
      </c>
    </row>
    <row r="5553" spans="2:8" x14ac:dyDescent="0.3">
      <c r="B5553" s="22">
        <v>1000891</v>
      </c>
      <c r="C5553" s="23" t="s">
        <v>3782</v>
      </c>
      <c r="D5553" s="23" t="str">
        <f>VLOOKUP(B5553,'5b'!$B$4:$E$904,2,FALSE)</f>
        <v>M</v>
      </c>
      <c r="E5553" s="23" t="str">
        <f>INDEX(Table,MATCH('Classwork 5'!B5553,'5b'!$B$4:$B$904,0),3)</f>
        <v>26-35</v>
      </c>
      <c r="F5553" s="23">
        <f>INDEX(Table,MATCH('Classwork 5'!B5553,'5b'!$B$4:$B$904,0),4)</f>
        <v>1</v>
      </c>
      <c r="G5553" s="23">
        <v>3</v>
      </c>
      <c r="H5553" s="24">
        <v>7944</v>
      </c>
    </row>
    <row r="5554" spans="2:8" x14ac:dyDescent="0.3">
      <c r="B5554" s="22">
        <v>1000891</v>
      </c>
      <c r="C5554" s="23" t="s">
        <v>2089</v>
      </c>
      <c r="D5554" s="23" t="str">
        <f>VLOOKUP(B5554,'5b'!$B$4:$E$904,2,FALSE)</f>
        <v>M</v>
      </c>
      <c r="E5554" s="23" t="str">
        <f>INDEX(Table,MATCH('Classwork 5'!B5554,'5b'!$B$4:$B$904,0),3)</f>
        <v>26-35</v>
      </c>
      <c r="F5554" s="23">
        <f>INDEX(Table,MATCH('Classwork 5'!B5554,'5b'!$B$4:$B$904,0),4)</f>
        <v>1</v>
      </c>
      <c r="G5554" s="23">
        <v>5</v>
      </c>
      <c r="H5554" s="24">
        <v>8829</v>
      </c>
    </row>
    <row r="5555" spans="2:8" x14ac:dyDescent="0.3">
      <c r="B5555" s="22">
        <v>1000891</v>
      </c>
      <c r="C5555" s="23" t="s">
        <v>3041</v>
      </c>
      <c r="D5555" s="23" t="str">
        <f>VLOOKUP(B5555,'5b'!$B$4:$E$904,2,FALSE)</f>
        <v>M</v>
      </c>
      <c r="E5555" s="23" t="str">
        <f>INDEX(Table,MATCH('Classwork 5'!B5555,'5b'!$B$4:$B$904,0),3)</f>
        <v>26-35</v>
      </c>
      <c r="F5555" s="23">
        <f>INDEX(Table,MATCH('Classwork 5'!B5555,'5b'!$B$4:$B$904,0),4)</f>
        <v>1</v>
      </c>
      <c r="G5555" s="23">
        <v>6</v>
      </c>
      <c r="H5555" s="24">
        <v>12322</v>
      </c>
    </row>
    <row r="5556" spans="2:8" x14ac:dyDescent="0.3">
      <c r="B5556" s="22">
        <v>1000891</v>
      </c>
      <c r="C5556" s="23" t="s">
        <v>3209</v>
      </c>
      <c r="D5556" s="23" t="str">
        <f>VLOOKUP(B5556,'5b'!$B$4:$E$904,2,FALSE)</f>
        <v>M</v>
      </c>
      <c r="E5556" s="23" t="str">
        <f>INDEX(Table,MATCH('Classwork 5'!B5556,'5b'!$B$4:$B$904,0),3)</f>
        <v>26-35</v>
      </c>
      <c r="F5556" s="23">
        <f>INDEX(Table,MATCH('Classwork 5'!B5556,'5b'!$B$4:$B$904,0),4)</f>
        <v>1</v>
      </c>
      <c r="G5556" s="23">
        <v>10</v>
      </c>
      <c r="H5556" s="24">
        <v>23227</v>
      </c>
    </row>
    <row r="5557" spans="2:8" x14ac:dyDescent="0.3">
      <c r="B5557" s="22">
        <v>1000891</v>
      </c>
      <c r="C5557" s="23" t="s">
        <v>2988</v>
      </c>
      <c r="D5557" s="23" t="str">
        <f>VLOOKUP(B5557,'5b'!$B$4:$E$904,2,FALSE)</f>
        <v>M</v>
      </c>
      <c r="E5557" s="23" t="str">
        <f>INDEX(Table,MATCH('Classwork 5'!B5557,'5b'!$B$4:$B$904,0),3)</f>
        <v>26-35</v>
      </c>
      <c r="F5557" s="23">
        <f>INDEX(Table,MATCH('Classwork 5'!B5557,'5b'!$B$4:$B$904,0),4)</f>
        <v>1</v>
      </c>
      <c r="G5557" s="23">
        <v>5</v>
      </c>
      <c r="H5557" s="24">
        <v>7029</v>
      </c>
    </row>
    <row r="5558" spans="2:8" x14ac:dyDescent="0.3">
      <c r="B5558" s="22">
        <v>1000891</v>
      </c>
      <c r="C5558" s="23" t="s">
        <v>3458</v>
      </c>
      <c r="D5558" s="23" t="str">
        <f>VLOOKUP(B5558,'5b'!$B$4:$E$904,2,FALSE)</f>
        <v>M</v>
      </c>
      <c r="E5558" s="23" t="str">
        <f>INDEX(Table,MATCH('Classwork 5'!B5558,'5b'!$B$4:$B$904,0),3)</f>
        <v>26-35</v>
      </c>
      <c r="F5558" s="23">
        <f>INDEX(Table,MATCH('Classwork 5'!B5558,'5b'!$B$4:$B$904,0),4)</f>
        <v>1</v>
      </c>
      <c r="G5558" s="23">
        <v>5</v>
      </c>
      <c r="H5558" s="24">
        <v>3675</v>
      </c>
    </row>
    <row r="5559" spans="2:8" x14ac:dyDescent="0.3">
      <c r="B5559" s="22">
        <v>1000891</v>
      </c>
      <c r="C5559" s="23" t="s">
        <v>1964</v>
      </c>
      <c r="D5559" s="23" t="str">
        <f>VLOOKUP(B5559,'5b'!$B$4:$E$904,2,FALSE)</f>
        <v>M</v>
      </c>
      <c r="E5559" s="23" t="str">
        <f>INDEX(Table,MATCH('Classwork 5'!B5559,'5b'!$B$4:$B$904,0),3)</f>
        <v>26-35</v>
      </c>
      <c r="F5559" s="23">
        <f>INDEX(Table,MATCH('Classwork 5'!B5559,'5b'!$B$4:$B$904,0),4)</f>
        <v>1</v>
      </c>
      <c r="G5559" s="23">
        <v>2</v>
      </c>
      <c r="H5559" s="24">
        <v>15931</v>
      </c>
    </row>
    <row r="5560" spans="2:8" x14ac:dyDescent="0.3">
      <c r="B5560" s="22">
        <v>1000891</v>
      </c>
      <c r="C5560" s="23" t="s">
        <v>2101</v>
      </c>
      <c r="D5560" s="23" t="str">
        <f>VLOOKUP(B5560,'5b'!$B$4:$E$904,2,FALSE)</f>
        <v>M</v>
      </c>
      <c r="E5560" s="23" t="str">
        <f>INDEX(Table,MATCH('Classwork 5'!B5560,'5b'!$B$4:$B$904,0),3)</f>
        <v>26-35</v>
      </c>
      <c r="F5560" s="23">
        <f>INDEX(Table,MATCH('Classwork 5'!B5560,'5b'!$B$4:$B$904,0),4)</f>
        <v>1</v>
      </c>
      <c r="G5560" s="23">
        <v>8</v>
      </c>
      <c r="H5560" s="24">
        <v>8036</v>
      </c>
    </row>
    <row r="5561" spans="2:8" x14ac:dyDescent="0.3">
      <c r="B5561" s="22">
        <v>1000891</v>
      </c>
      <c r="C5561" s="23" t="s">
        <v>2547</v>
      </c>
      <c r="D5561" s="23" t="str">
        <f>VLOOKUP(B5561,'5b'!$B$4:$E$904,2,FALSE)</f>
        <v>M</v>
      </c>
      <c r="E5561" s="23" t="str">
        <f>INDEX(Table,MATCH('Classwork 5'!B5561,'5b'!$B$4:$B$904,0),3)</f>
        <v>26-35</v>
      </c>
      <c r="F5561" s="23">
        <f>INDEX(Table,MATCH('Classwork 5'!B5561,'5b'!$B$4:$B$904,0),4)</f>
        <v>1</v>
      </c>
      <c r="G5561" s="23">
        <v>8</v>
      </c>
      <c r="H5561" s="24">
        <v>8056</v>
      </c>
    </row>
    <row r="5562" spans="2:8" x14ac:dyDescent="0.3">
      <c r="B5562" s="22">
        <v>1000891</v>
      </c>
      <c r="C5562" s="23" t="s">
        <v>2197</v>
      </c>
      <c r="D5562" s="23" t="str">
        <f>VLOOKUP(B5562,'5b'!$B$4:$E$904,2,FALSE)</f>
        <v>M</v>
      </c>
      <c r="E5562" s="23" t="str">
        <f>INDEX(Table,MATCH('Classwork 5'!B5562,'5b'!$B$4:$B$904,0),3)</f>
        <v>26-35</v>
      </c>
      <c r="F5562" s="23">
        <f>INDEX(Table,MATCH('Classwork 5'!B5562,'5b'!$B$4:$B$904,0),4)</f>
        <v>1</v>
      </c>
      <c r="G5562" s="23">
        <v>11</v>
      </c>
      <c r="H5562" s="24">
        <v>3205</v>
      </c>
    </row>
    <row r="5563" spans="2:8" x14ac:dyDescent="0.3">
      <c r="B5563" s="22">
        <v>1000891</v>
      </c>
      <c r="C5563" s="23" t="s">
        <v>3252</v>
      </c>
      <c r="D5563" s="23" t="str">
        <f>VLOOKUP(B5563,'5b'!$B$4:$E$904,2,FALSE)</f>
        <v>M</v>
      </c>
      <c r="E5563" s="23" t="str">
        <f>INDEX(Table,MATCH('Classwork 5'!B5563,'5b'!$B$4:$B$904,0),3)</f>
        <v>26-35</v>
      </c>
      <c r="F5563" s="23">
        <f>INDEX(Table,MATCH('Classwork 5'!B5563,'5b'!$B$4:$B$904,0),4)</f>
        <v>1</v>
      </c>
      <c r="G5563" s="23">
        <v>11</v>
      </c>
      <c r="H5563" s="24">
        <v>3164</v>
      </c>
    </row>
    <row r="5564" spans="2:8" x14ac:dyDescent="0.3">
      <c r="B5564" s="22">
        <v>1000891</v>
      </c>
      <c r="C5564" s="23" t="s">
        <v>1941</v>
      </c>
      <c r="D5564" s="23" t="str">
        <f>VLOOKUP(B5564,'5b'!$B$4:$E$904,2,FALSE)</f>
        <v>M</v>
      </c>
      <c r="E5564" s="23" t="str">
        <f>INDEX(Table,MATCH('Classwork 5'!B5564,'5b'!$B$4:$B$904,0),3)</f>
        <v>26-35</v>
      </c>
      <c r="F5564" s="23">
        <f>INDEX(Table,MATCH('Classwork 5'!B5564,'5b'!$B$4:$B$904,0),4)</f>
        <v>1</v>
      </c>
      <c r="G5564" s="23">
        <v>1</v>
      </c>
      <c r="H5564" s="24">
        <v>19405</v>
      </c>
    </row>
    <row r="5565" spans="2:8" x14ac:dyDescent="0.3">
      <c r="B5565" s="22">
        <v>1000891</v>
      </c>
      <c r="C5565" s="23" t="s">
        <v>2815</v>
      </c>
      <c r="D5565" s="23" t="str">
        <f>VLOOKUP(B5565,'5b'!$B$4:$E$904,2,FALSE)</f>
        <v>M</v>
      </c>
      <c r="E5565" s="23" t="str">
        <f>INDEX(Table,MATCH('Classwork 5'!B5565,'5b'!$B$4:$B$904,0),3)</f>
        <v>26-35</v>
      </c>
      <c r="F5565" s="23">
        <f>INDEX(Table,MATCH('Classwork 5'!B5565,'5b'!$B$4:$B$904,0),4)</f>
        <v>1</v>
      </c>
      <c r="G5565" s="23">
        <v>8</v>
      </c>
      <c r="H5565" s="24">
        <v>7897</v>
      </c>
    </row>
    <row r="5566" spans="2:8" x14ac:dyDescent="0.3">
      <c r="B5566" s="22">
        <v>1000892</v>
      </c>
      <c r="C5566" s="23" t="s">
        <v>1942</v>
      </c>
      <c r="D5566" s="23" t="str">
        <f>VLOOKUP(B5566,'5b'!$B$4:$E$904,2,FALSE)</f>
        <v>M</v>
      </c>
      <c r="E5566" s="23" t="str">
        <f>INDEX(Table,MATCH('Classwork 5'!B5566,'5b'!$B$4:$B$904,0),3)</f>
        <v>36-45</v>
      </c>
      <c r="F5566" s="23">
        <f>INDEX(Table,MATCH('Classwork 5'!B5566,'5b'!$B$4:$B$904,0),4)</f>
        <v>0</v>
      </c>
      <c r="G5566" s="23">
        <v>1</v>
      </c>
      <c r="H5566" s="24">
        <v>11911</v>
      </c>
    </row>
    <row r="5567" spans="2:8" x14ac:dyDescent="0.3">
      <c r="B5567" s="22">
        <v>1000892</v>
      </c>
      <c r="C5567" s="23" t="s">
        <v>2157</v>
      </c>
      <c r="D5567" s="23" t="str">
        <f>VLOOKUP(B5567,'5b'!$B$4:$E$904,2,FALSE)</f>
        <v>M</v>
      </c>
      <c r="E5567" s="23" t="str">
        <f>INDEX(Table,MATCH('Classwork 5'!B5567,'5b'!$B$4:$B$904,0),3)</f>
        <v>36-45</v>
      </c>
      <c r="F5567" s="23">
        <f>INDEX(Table,MATCH('Classwork 5'!B5567,'5b'!$B$4:$B$904,0),4)</f>
        <v>0</v>
      </c>
      <c r="G5567" s="23">
        <v>1</v>
      </c>
      <c r="H5567" s="24">
        <v>15480</v>
      </c>
    </row>
    <row r="5568" spans="2:8" x14ac:dyDescent="0.3">
      <c r="B5568" s="22">
        <v>1000894</v>
      </c>
      <c r="C5568" s="23" t="s">
        <v>2235</v>
      </c>
      <c r="D5568" s="23" t="str">
        <f>VLOOKUP(B5568,'5b'!$B$4:$E$904,2,FALSE)</f>
        <v>M</v>
      </c>
      <c r="E5568" s="23" t="str">
        <f>INDEX(Table,MATCH('Classwork 5'!B5568,'5b'!$B$4:$B$904,0),3)</f>
        <v>18-25</v>
      </c>
      <c r="F5568" s="23">
        <f>INDEX(Table,MATCH('Classwork 5'!B5568,'5b'!$B$4:$B$904,0),4)</f>
        <v>4</v>
      </c>
      <c r="G5568" s="23">
        <v>6</v>
      </c>
      <c r="H5568" s="24">
        <v>15925</v>
      </c>
    </row>
    <row r="5569" spans="2:8" x14ac:dyDescent="0.3">
      <c r="B5569" s="22">
        <v>1000894</v>
      </c>
      <c r="C5569" s="23" t="s">
        <v>3783</v>
      </c>
      <c r="D5569" s="23" t="str">
        <f>VLOOKUP(B5569,'5b'!$B$4:$E$904,2,FALSE)</f>
        <v>M</v>
      </c>
      <c r="E5569" s="23" t="str">
        <f>INDEX(Table,MATCH('Classwork 5'!B5569,'5b'!$B$4:$B$904,0),3)</f>
        <v>18-25</v>
      </c>
      <c r="F5569" s="23">
        <f>INDEX(Table,MATCH('Classwork 5'!B5569,'5b'!$B$4:$B$904,0),4)</f>
        <v>4</v>
      </c>
      <c r="G5569" s="23">
        <v>6</v>
      </c>
      <c r="H5569" s="24">
        <v>12067</v>
      </c>
    </row>
    <row r="5570" spans="2:8" x14ac:dyDescent="0.3">
      <c r="B5570" s="22">
        <v>1000894</v>
      </c>
      <c r="C5570" s="23" t="s">
        <v>2239</v>
      </c>
      <c r="D5570" s="23" t="str">
        <f>VLOOKUP(B5570,'5b'!$B$4:$E$904,2,FALSE)</f>
        <v>M</v>
      </c>
      <c r="E5570" s="23" t="str">
        <f>INDEX(Table,MATCH('Classwork 5'!B5570,'5b'!$B$4:$B$904,0),3)</f>
        <v>18-25</v>
      </c>
      <c r="F5570" s="23">
        <f>INDEX(Table,MATCH('Classwork 5'!B5570,'5b'!$B$4:$B$904,0),4)</f>
        <v>4</v>
      </c>
      <c r="G5570" s="23">
        <v>1</v>
      </c>
      <c r="H5570" s="24">
        <v>19106</v>
      </c>
    </row>
    <row r="5571" spans="2:8" x14ac:dyDescent="0.3">
      <c r="B5571" s="22">
        <v>1000894</v>
      </c>
      <c r="C5571" s="23" t="s">
        <v>1943</v>
      </c>
      <c r="D5571" s="23" t="str">
        <f>VLOOKUP(B5571,'5b'!$B$4:$E$904,2,FALSE)</f>
        <v>M</v>
      </c>
      <c r="E5571" s="23" t="str">
        <f>INDEX(Table,MATCH('Classwork 5'!B5571,'5b'!$B$4:$B$904,0),3)</f>
        <v>18-25</v>
      </c>
      <c r="F5571" s="23">
        <f>INDEX(Table,MATCH('Classwork 5'!B5571,'5b'!$B$4:$B$904,0),4)</f>
        <v>4</v>
      </c>
      <c r="G5571" s="23">
        <v>1</v>
      </c>
      <c r="H5571" s="24">
        <v>19282</v>
      </c>
    </row>
    <row r="5572" spans="2:8" x14ac:dyDescent="0.3">
      <c r="B5572" s="22">
        <v>1000895</v>
      </c>
      <c r="C5572" s="23" t="s">
        <v>2461</v>
      </c>
      <c r="D5572" s="23" t="str">
        <f>VLOOKUP(B5572,'5b'!$B$4:$E$904,2,FALSE)</f>
        <v>M</v>
      </c>
      <c r="E5572" s="23" t="str">
        <f>INDEX(Table,MATCH('Classwork 5'!B5572,'5b'!$B$4:$B$904,0),3)</f>
        <v>51-55</v>
      </c>
      <c r="F5572" s="23">
        <f>INDEX(Table,MATCH('Classwork 5'!B5572,'5b'!$B$4:$B$904,0),4)</f>
        <v>1</v>
      </c>
      <c r="G5572" s="23">
        <v>5</v>
      </c>
      <c r="H5572" s="24">
        <v>5480</v>
      </c>
    </row>
    <row r="5573" spans="2:8" x14ac:dyDescent="0.3">
      <c r="B5573" s="22">
        <v>1000895</v>
      </c>
      <c r="C5573" s="23" t="s">
        <v>3784</v>
      </c>
      <c r="D5573" s="23" t="str">
        <f>VLOOKUP(B5573,'5b'!$B$4:$E$904,2,FALSE)</f>
        <v>M</v>
      </c>
      <c r="E5573" s="23" t="str">
        <f>INDEX(Table,MATCH('Classwork 5'!B5573,'5b'!$B$4:$B$904,0),3)</f>
        <v>51-55</v>
      </c>
      <c r="F5573" s="23">
        <f>INDEX(Table,MATCH('Classwork 5'!B5573,'5b'!$B$4:$B$904,0),4)</f>
        <v>1</v>
      </c>
      <c r="G5573" s="23">
        <v>5</v>
      </c>
      <c r="H5573" s="24">
        <v>8882</v>
      </c>
    </row>
    <row r="5574" spans="2:8" x14ac:dyDescent="0.3">
      <c r="B5574" s="22">
        <v>1000895</v>
      </c>
      <c r="C5574" s="23" t="s">
        <v>3276</v>
      </c>
      <c r="D5574" s="23" t="str">
        <f>VLOOKUP(B5574,'5b'!$B$4:$E$904,2,FALSE)</f>
        <v>M</v>
      </c>
      <c r="E5574" s="23" t="str">
        <f>INDEX(Table,MATCH('Classwork 5'!B5574,'5b'!$B$4:$B$904,0),3)</f>
        <v>51-55</v>
      </c>
      <c r="F5574" s="23">
        <f>INDEX(Table,MATCH('Classwork 5'!B5574,'5b'!$B$4:$B$904,0),4)</f>
        <v>1</v>
      </c>
      <c r="G5574" s="23">
        <v>5</v>
      </c>
      <c r="H5574" s="24">
        <v>3579</v>
      </c>
    </row>
    <row r="5575" spans="2:8" x14ac:dyDescent="0.3">
      <c r="B5575" s="22">
        <v>1000896</v>
      </c>
      <c r="C5575" s="23" t="s">
        <v>3785</v>
      </c>
      <c r="D5575" s="23" t="str">
        <f>VLOOKUP(B5575,'5b'!$B$4:$E$904,2,FALSE)</f>
        <v>M</v>
      </c>
      <c r="E5575" s="23" t="str">
        <f>INDEX(Table,MATCH('Classwork 5'!B5575,'5b'!$B$4:$B$904,0),3)</f>
        <v>18-25</v>
      </c>
      <c r="F5575" s="23">
        <f>INDEX(Table,MATCH('Classwork 5'!B5575,'5b'!$B$4:$B$904,0),4)</f>
        <v>15</v>
      </c>
      <c r="G5575" s="23">
        <v>5</v>
      </c>
      <c r="H5575" s="24">
        <v>8581</v>
      </c>
    </row>
    <row r="5576" spans="2:8" x14ac:dyDescent="0.3">
      <c r="B5576" s="22">
        <v>1000897</v>
      </c>
      <c r="C5576" s="23" t="s">
        <v>2278</v>
      </c>
      <c r="D5576" s="23" t="str">
        <f>VLOOKUP(B5576,'5b'!$B$4:$E$904,2,FALSE)</f>
        <v>M</v>
      </c>
      <c r="E5576" s="23" t="str">
        <f>INDEX(Table,MATCH('Classwork 5'!B5576,'5b'!$B$4:$B$904,0),3)</f>
        <v>26-35</v>
      </c>
      <c r="F5576" s="23">
        <f>INDEX(Table,MATCH('Classwork 5'!B5576,'5b'!$B$4:$B$904,0),4)</f>
        <v>6</v>
      </c>
      <c r="G5576" s="23">
        <v>8</v>
      </c>
      <c r="H5576" s="24">
        <v>3904</v>
      </c>
    </row>
    <row r="5577" spans="2:8" x14ac:dyDescent="0.3">
      <c r="B5577" s="22">
        <v>1000897</v>
      </c>
      <c r="C5577" s="23" t="s">
        <v>2061</v>
      </c>
      <c r="D5577" s="23" t="str">
        <f>VLOOKUP(B5577,'5b'!$B$4:$E$904,2,FALSE)</f>
        <v>M</v>
      </c>
      <c r="E5577" s="23" t="str">
        <f>INDEX(Table,MATCH('Classwork 5'!B5577,'5b'!$B$4:$B$904,0),3)</f>
        <v>26-35</v>
      </c>
      <c r="F5577" s="23">
        <f>INDEX(Table,MATCH('Classwork 5'!B5577,'5b'!$B$4:$B$904,0),4)</f>
        <v>6</v>
      </c>
      <c r="G5577" s="23">
        <v>1</v>
      </c>
      <c r="H5577" s="24">
        <v>12106</v>
      </c>
    </row>
    <row r="5578" spans="2:8" x14ac:dyDescent="0.3">
      <c r="B5578" s="22">
        <v>1000897</v>
      </c>
      <c r="C5578" s="23" t="s">
        <v>2896</v>
      </c>
      <c r="D5578" s="23" t="str">
        <f>VLOOKUP(B5578,'5b'!$B$4:$E$904,2,FALSE)</f>
        <v>M</v>
      </c>
      <c r="E5578" s="23" t="str">
        <f>INDEX(Table,MATCH('Classwork 5'!B5578,'5b'!$B$4:$B$904,0),3)</f>
        <v>26-35</v>
      </c>
      <c r="F5578" s="23">
        <f>INDEX(Table,MATCH('Classwork 5'!B5578,'5b'!$B$4:$B$904,0),4)</f>
        <v>6</v>
      </c>
      <c r="G5578" s="23">
        <v>1</v>
      </c>
      <c r="H5578" s="24">
        <v>7582</v>
      </c>
    </row>
    <row r="5579" spans="2:8" x14ac:dyDescent="0.3">
      <c r="B5579" s="22">
        <v>1000897</v>
      </c>
      <c r="C5579" s="23" t="s">
        <v>2444</v>
      </c>
      <c r="D5579" s="23" t="str">
        <f>VLOOKUP(B5579,'5b'!$B$4:$E$904,2,FALSE)</f>
        <v>M</v>
      </c>
      <c r="E5579" s="23" t="str">
        <f>INDEX(Table,MATCH('Classwork 5'!B5579,'5b'!$B$4:$B$904,0),3)</f>
        <v>26-35</v>
      </c>
      <c r="F5579" s="23">
        <f>INDEX(Table,MATCH('Classwork 5'!B5579,'5b'!$B$4:$B$904,0),4)</f>
        <v>6</v>
      </c>
      <c r="G5579" s="23">
        <v>8</v>
      </c>
      <c r="H5579" s="24">
        <v>7965</v>
      </c>
    </row>
    <row r="5580" spans="2:8" x14ac:dyDescent="0.3">
      <c r="B5580" s="22">
        <v>1000897</v>
      </c>
      <c r="C5580" s="23" t="s">
        <v>2112</v>
      </c>
      <c r="D5580" s="23" t="str">
        <f>VLOOKUP(B5580,'5b'!$B$4:$E$904,2,FALSE)</f>
        <v>M</v>
      </c>
      <c r="E5580" s="23" t="str">
        <f>INDEX(Table,MATCH('Classwork 5'!B5580,'5b'!$B$4:$B$904,0),3)</f>
        <v>26-35</v>
      </c>
      <c r="F5580" s="23">
        <f>INDEX(Table,MATCH('Classwork 5'!B5580,'5b'!$B$4:$B$904,0),4)</f>
        <v>6</v>
      </c>
      <c r="G5580" s="23">
        <v>11</v>
      </c>
      <c r="H5580" s="24">
        <v>7507</v>
      </c>
    </row>
    <row r="5581" spans="2:8" x14ac:dyDescent="0.3">
      <c r="B5581" s="22">
        <v>1000897</v>
      </c>
      <c r="C5581" s="23" t="s">
        <v>2426</v>
      </c>
      <c r="D5581" s="23" t="str">
        <f>VLOOKUP(B5581,'5b'!$B$4:$E$904,2,FALSE)</f>
        <v>M</v>
      </c>
      <c r="E5581" s="23" t="str">
        <f>INDEX(Table,MATCH('Classwork 5'!B5581,'5b'!$B$4:$B$904,0),3)</f>
        <v>26-35</v>
      </c>
      <c r="F5581" s="23">
        <f>INDEX(Table,MATCH('Classwork 5'!B5581,'5b'!$B$4:$B$904,0),4)</f>
        <v>6</v>
      </c>
      <c r="G5581" s="23">
        <v>1</v>
      </c>
      <c r="H5581" s="24">
        <v>19069</v>
      </c>
    </row>
    <row r="5582" spans="2:8" x14ac:dyDescent="0.3">
      <c r="B5582" s="22">
        <v>1000897</v>
      </c>
      <c r="C5582" s="23" t="s">
        <v>2532</v>
      </c>
      <c r="D5582" s="23" t="str">
        <f>VLOOKUP(B5582,'5b'!$B$4:$E$904,2,FALSE)</f>
        <v>M</v>
      </c>
      <c r="E5582" s="23" t="str">
        <f>INDEX(Table,MATCH('Classwork 5'!B5582,'5b'!$B$4:$B$904,0),3)</f>
        <v>26-35</v>
      </c>
      <c r="F5582" s="23">
        <f>INDEX(Table,MATCH('Classwork 5'!B5582,'5b'!$B$4:$B$904,0),4)</f>
        <v>6</v>
      </c>
      <c r="G5582" s="23">
        <v>6</v>
      </c>
      <c r="H5582" s="24">
        <v>12146</v>
      </c>
    </row>
    <row r="5583" spans="2:8" x14ac:dyDescent="0.3">
      <c r="B5583" s="22">
        <v>1000897</v>
      </c>
      <c r="C5583" s="23" t="s">
        <v>3786</v>
      </c>
      <c r="D5583" s="23" t="str">
        <f>VLOOKUP(B5583,'5b'!$B$4:$E$904,2,FALSE)</f>
        <v>M</v>
      </c>
      <c r="E5583" s="23" t="str">
        <f>INDEX(Table,MATCH('Classwork 5'!B5583,'5b'!$B$4:$B$904,0),3)</f>
        <v>26-35</v>
      </c>
      <c r="F5583" s="23">
        <f>INDEX(Table,MATCH('Classwork 5'!B5583,'5b'!$B$4:$B$904,0),4)</f>
        <v>6</v>
      </c>
      <c r="G5583" s="23">
        <v>8</v>
      </c>
      <c r="H5583" s="24">
        <v>3914</v>
      </c>
    </row>
    <row r="5584" spans="2:8" x14ac:dyDescent="0.3">
      <c r="B5584" s="22">
        <v>1000897</v>
      </c>
      <c r="C5584" s="23" t="s">
        <v>3787</v>
      </c>
      <c r="D5584" s="23" t="str">
        <f>VLOOKUP(B5584,'5b'!$B$4:$E$904,2,FALSE)</f>
        <v>M</v>
      </c>
      <c r="E5584" s="23" t="str">
        <f>INDEX(Table,MATCH('Classwork 5'!B5584,'5b'!$B$4:$B$904,0),3)</f>
        <v>26-35</v>
      </c>
      <c r="F5584" s="23">
        <f>INDEX(Table,MATCH('Classwork 5'!B5584,'5b'!$B$4:$B$904,0),4)</f>
        <v>6</v>
      </c>
      <c r="G5584" s="23">
        <v>14</v>
      </c>
      <c r="H5584" s="24">
        <v>7874</v>
      </c>
    </row>
    <row r="5585" spans="2:8" x14ac:dyDescent="0.3">
      <c r="B5585" s="22">
        <v>1000897</v>
      </c>
      <c r="C5585" s="23" t="s">
        <v>2785</v>
      </c>
      <c r="D5585" s="23" t="str">
        <f>VLOOKUP(B5585,'5b'!$B$4:$E$904,2,FALSE)</f>
        <v>M</v>
      </c>
      <c r="E5585" s="23" t="str">
        <f>INDEX(Table,MATCH('Classwork 5'!B5585,'5b'!$B$4:$B$904,0),3)</f>
        <v>26-35</v>
      </c>
      <c r="F5585" s="23">
        <f>INDEX(Table,MATCH('Classwork 5'!B5585,'5b'!$B$4:$B$904,0),4)</f>
        <v>6</v>
      </c>
      <c r="G5585" s="23">
        <v>1</v>
      </c>
      <c r="H5585" s="24">
        <v>7901</v>
      </c>
    </row>
    <row r="5586" spans="2:8" x14ac:dyDescent="0.3">
      <c r="B5586" s="22">
        <v>1000897</v>
      </c>
      <c r="C5586" s="23" t="s">
        <v>1943</v>
      </c>
      <c r="D5586" s="23" t="str">
        <f>VLOOKUP(B5586,'5b'!$B$4:$E$904,2,FALSE)</f>
        <v>M</v>
      </c>
      <c r="E5586" s="23" t="str">
        <f>INDEX(Table,MATCH('Classwork 5'!B5586,'5b'!$B$4:$B$904,0),3)</f>
        <v>26-35</v>
      </c>
      <c r="F5586" s="23">
        <f>INDEX(Table,MATCH('Classwork 5'!B5586,'5b'!$B$4:$B$904,0),4)</f>
        <v>6</v>
      </c>
      <c r="G5586" s="23">
        <v>1</v>
      </c>
      <c r="H5586" s="24">
        <v>19117</v>
      </c>
    </row>
    <row r="5587" spans="2:8" x14ac:dyDescent="0.3">
      <c r="B5587" s="22">
        <v>1000897</v>
      </c>
      <c r="C5587" s="23" t="s">
        <v>2425</v>
      </c>
      <c r="D5587" s="23" t="str">
        <f>VLOOKUP(B5587,'5b'!$B$4:$E$904,2,FALSE)</f>
        <v>M</v>
      </c>
      <c r="E5587" s="23" t="str">
        <f>INDEX(Table,MATCH('Classwork 5'!B5587,'5b'!$B$4:$B$904,0),3)</f>
        <v>26-35</v>
      </c>
      <c r="F5587" s="23">
        <f>INDEX(Table,MATCH('Classwork 5'!B5587,'5b'!$B$4:$B$904,0),4)</f>
        <v>6</v>
      </c>
      <c r="G5587" s="23">
        <v>1</v>
      </c>
      <c r="H5587" s="24">
        <v>15435</v>
      </c>
    </row>
    <row r="5588" spans="2:8" x14ac:dyDescent="0.3">
      <c r="B5588" s="22">
        <v>1000898</v>
      </c>
      <c r="C5588" s="23" t="s">
        <v>2356</v>
      </c>
      <c r="D5588" s="23" t="str">
        <f>VLOOKUP(B5588,'5b'!$B$4:$E$904,2,FALSE)</f>
        <v>M</v>
      </c>
      <c r="E5588" s="23" t="str">
        <f>INDEX(Table,MATCH('Classwork 5'!B5588,'5b'!$B$4:$B$904,0),3)</f>
        <v>26-35</v>
      </c>
      <c r="F5588" s="23">
        <f>INDEX(Table,MATCH('Classwork 5'!B5588,'5b'!$B$4:$B$904,0),4)</f>
        <v>7</v>
      </c>
      <c r="G5588" s="23">
        <v>8</v>
      </c>
      <c r="H5588" s="24">
        <v>7761</v>
      </c>
    </row>
    <row r="5589" spans="2:8" x14ac:dyDescent="0.3">
      <c r="B5589" s="22">
        <v>1000899</v>
      </c>
      <c r="C5589" s="23" t="s">
        <v>2157</v>
      </c>
      <c r="D5589" s="23" t="str">
        <f>VLOOKUP(B5589,'5b'!$B$4:$E$904,2,FALSE)</f>
        <v>F</v>
      </c>
      <c r="E5589" s="23" t="str">
        <f>INDEX(Table,MATCH('Classwork 5'!B5589,'5b'!$B$4:$B$904,0),3)</f>
        <v>26-35</v>
      </c>
      <c r="F5589" s="23">
        <f>INDEX(Table,MATCH('Classwork 5'!B5589,'5b'!$B$4:$B$904,0),4)</f>
        <v>1</v>
      </c>
      <c r="G5589" s="23">
        <v>1</v>
      </c>
      <c r="H5589" s="24">
        <v>15581</v>
      </c>
    </row>
    <row r="5590" spans="2:8" x14ac:dyDescent="0.3">
      <c r="B5590" s="22">
        <v>1000899</v>
      </c>
      <c r="C5590" s="23" t="s">
        <v>3206</v>
      </c>
      <c r="D5590" s="23" t="str">
        <f>VLOOKUP(B5590,'5b'!$B$4:$E$904,2,FALSE)</f>
        <v>F</v>
      </c>
      <c r="E5590" s="23" t="str">
        <f>INDEX(Table,MATCH('Classwork 5'!B5590,'5b'!$B$4:$B$904,0),3)</f>
        <v>26-35</v>
      </c>
      <c r="F5590" s="23">
        <f>INDEX(Table,MATCH('Classwork 5'!B5590,'5b'!$B$4:$B$904,0),4)</f>
        <v>1</v>
      </c>
      <c r="G5590" s="23">
        <v>12</v>
      </c>
      <c r="H5590" s="24">
        <v>1403</v>
      </c>
    </row>
    <row r="5591" spans="2:8" x14ac:dyDescent="0.3">
      <c r="B5591" s="22">
        <v>1000899</v>
      </c>
      <c r="C5591" s="23" t="s">
        <v>2959</v>
      </c>
      <c r="D5591" s="23" t="str">
        <f>VLOOKUP(B5591,'5b'!$B$4:$E$904,2,FALSE)</f>
        <v>F</v>
      </c>
      <c r="E5591" s="23" t="str">
        <f>INDEX(Table,MATCH('Classwork 5'!B5591,'5b'!$B$4:$B$904,0),3)</f>
        <v>26-35</v>
      </c>
      <c r="F5591" s="23">
        <f>INDEX(Table,MATCH('Classwork 5'!B5591,'5b'!$B$4:$B$904,0),4)</f>
        <v>1</v>
      </c>
      <c r="G5591" s="23">
        <v>11</v>
      </c>
      <c r="H5591" s="24">
        <v>3231</v>
      </c>
    </row>
    <row r="5592" spans="2:8" x14ac:dyDescent="0.3">
      <c r="B5592" s="22">
        <v>1000899</v>
      </c>
      <c r="C5592" s="23" t="s">
        <v>2061</v>
      </c>
      <c r="D5592" s="23" t="str">
        <f>VLOOKUP(B5592,'5b'!$B$4:$E$904,2,FALSE)</f>
        <v>F</v>
      </c>
      <c r="E5592" s="23" t="str">
        <f>INDEX(Table,MATCH('Classwork 5'!B5592,'5b'!$B$4:$B$904,0),3)</f>
        <v>26-35</v>
      </c>
      <c r="F5592" s="23">
        <f>INDEX(Table,MATCH('Classwork 5'!B5592,'5b'!$B$4:$B$904,0),4)</f>
        <v>1</v>
      </c>
      <c r="G5592" s="23">
        <v>1</v>
      </c>
      <c r="H5592" s="24">
        <v>7889</v>
      </c>
    </row>
    <row r="5593" spans="2:8" x14ac:dyDescent="0.3">
      <c r="B5593" s="22">
        <v>1000899</v>
      </c>
      <c r="C5593" s="23" t="s">
        <v>2360</v>
      </c>
      <c r="D5593" s="23" t="str">
        <f>VLOOKUP(B5593,'5b'!$B$4:$E$904,2,FALSE)</f>
        <v>F</v>
      </c>
      <c r="E5593" s="23" t="str">
        <f>INDEX(Table,MATCH('Classwork 5'!B5593,'5b'!$B$4:$B$904,0),3)</f>
        <v>26-35</v>
      </c>
      <c r="F5593" s="23">
        <f>INDEX(Table,MATCH('Classwork 5'!B5593,'5b'!$B$4:$B$904,0),4)</f>
        <v>1</v>
      </c>
      <c r="G5593" s="23">
        <v>3</v>
      </c>
      <c r="H5593" s="24">
        <v>8288</v>
      </c>
    </row>
    <row r="5594" spans="2:8" x14ac:dyDescent="0.3">
      <c r="B5594" s="22">
        <v>1000899</v>
      </c>
      <c r="C5594" s="23" t="s">
        <v>2179</v>
      </c>
      <c r="D5594" s="23" t="str">
        <f>VLOOKUP(B5594,'5b'!$B$4:$E$904,2,FALSE)</f>
        <v>F</v>
      </c>
      <c r="E5594" s="23" t="str">
        <f>INDEX(Table,MATCH('Classwork 5'!B5594,'5b'!$B$4:$B$904,0),3)</f>
        <v>26-35</v>
      </c>
      <c r="F5594" s="23">
        <f>INDEX(Table,MATCH('Classwork 5'!B5594,'5b'!$B$4:$B$904,0),4)</f>
        <v>1</v>
      </c>
      <c r="G5594" s="23">
        <v>5</v>
      </c>
      <c r="H5594" s="24">
        <v>5351</v>
      </c>
    </row>
    <row r="5595" spans="2:8" x14ac:dyDescent="0.3">
      <c r="B5595" s="22">
        <v>1000899</v>
      </c>
      <c r="C5595" s="23" t="s">
        <v>2941</v>
      </c>
      <c r="D5595" s="23" t="str">
        <f>VLOOKUP(B5595,'5b'!$B$4:$E$904,2,FALSE)</f>
        <v>F</v>
      </c>
      <c r="E5595" s="23" t="str">
        <f>INDEX(Table,MATCH('Classwork 5'!B5595,'5b'!$B$4:$B$904,0),3)</f>
        <v>26-35</v>
      </c>
      <c r="F5595" s="23">
        <f>INDEX(Table,MATCH('Classwork 5'!B5595,'5b'!$B$4:$B$904,0),4)</f>
        <v>1</v>
      </c>
      <c r="G5595" s="23">
        <v>5</v>
      </c>
      <c r="H5595" s="24">
        <v>5377</v>
      </c>
    </row>
    <row r="5596" spans="2:8" x14ac:dyDescent="0.3">
      <c r="B5596" s="22">
        <v>1000899</v>
      </c>
      <c r="C5596" s="23" t="s">
        <v>3007</v>
      </c>
      <c r="D5596" s="23" t="str">
        <f>VLOOKUP(B5596,'5b'!$B$4:$E$904,2,FALSE)</f>
        <v>F</v>
      </c>
      <c r="E5596" s="23" t="str">
        <f>INDEX(Table,MATCH('Classwork 5'!B5596,'5b'!$B$4:$B$904,0),3)</f>
        <v>26-35</v>
      </c>
      <c r="F5596" s="23">
        <f>INDEX(Table,MATCH('Classwork 5'!B5596,'5b'!$B$4:$B$904,0),4)</f>
        <v>1</v>
      </c>
      <c r="G5596" s="23">
        <v>5</v>
      </c>
      <c r="H5596" s="24">
        <v>6899</v>
      </c>
    </row>
    <row r="5597" spans="2:8" x14ac:dyDescent="0.3">
      <c r="B5597" s="22">
        <v>1000899</v>
      </c>
      <c r="C5597" s="23" t="s">
        <v>2972</v>
      </c>
      <c r="D5597" s="23" t="str">
        <f>VLOOKUP(B5597,'5b'!$B$4:$E$904,2,FALSE)</f>
        <v>F</v>
      </c>
      <c r="E5597" s="23" t="str">
        <f>INDEX(Table,MATCH('Classwork 5'!B5597,'5b'!$B$4:$B$904,0),3)</f>
        <v>26-35</v>
      </c>
      <c r="F5597" s="23">
        <f>INDEX(Table,MATCH('Classwork 5'!B5597,'5b'!$B$4:$B$904,0),4)</f>
        <v>1</v>
      </c>
      <c r="G5597" s="23">
        <v>8</v>
      </c>
      <c r="H5597" s="24">
        <v>5877</v>
      </c>
    </row>
    <row r="5598" spans="2:8" x14ac:dyDescent="0.3">
      <c r="B5598" s="22">
        <v>1000900</v>
      </c>
      <c r="C5598" s="23" t="s">
        <v>1955</v>
      </c>
      <c r="D5598" s="23" t="str">
        <f>VLOOKUP(B5598,'5b'!$B$4:$E$904,2,FALSE)</f>
        <v>F</v>
      </c>
      <c r="E5598" s="23" t="str">
        <f>INDEX(Table,MATCH('Classwork 5'!B5598,'5b'!$B$4:$B$904,0),3)</f>
        <v>55+</v>
      </c>
      <c r="F5598" s="23">
        <f>INDEX(Table,MATCH('Classwork 5'!B5598,'5b'!$B$4:$B$904,0),4)</f>
        <v>13</v>
      </c>
      <c r="G5598" s="23">
        <v>5</v>
      </c>
      <c r="H5598" s="24">
        <v>7118</v>
      </c>
    </row>
    <row r="5599" spans="2:8" x14ac:dyDescent="0.3">
      <c r="B5599" s="22">
        <v>1000900</v>
      </c>
      <c r="C5599" s="23" t="s">
        <v>3051</v>
      </c>
      <c r="D5599" s="23" t="str">
        <f>VLOOKUP(B5599,'5b'!$B$4:$E$904,2,FALSE)</f>
        <v>F</v>
      </c>
      <c r="E5599" s="23" t="str">
        <f>INDEX(Table,MATCH('Classwork 5'!B5599,'5b'!$B$4:$B$904,0),3)</f>
        <v>55+</v>
      </c>
      <c r="F5599" s="23">
        <f>INDEX(Table,MATCH('Classwork 5'!B5599,'5b'!$B$4:$B$904,0),4)</f>
        <v>13</v>
      </c>
      <c r="G5599" s="23">
        <v>8</v>
      </c>
      <c r="H5599" s="24">
        <v>9706</v>
      </c>
    </row>
    <row r="5600" spans="2:8" x14ac:dyDescent="0.3">
      <c r="B5600" s="22">
        <v>1000901</v>
      </c>
      <c r="C5600" s="23" t="s">
        <v>2653</v>
      </c>
      <c r="D5600" s="23" t="str">
        <f>VLOOKUP(B5600,'5b'!$B$4:$E$904,2,FALSE)</f>
        <v>F</v>
      </c>
      <c r="E5600" s="23" t="str">
        <f>INDEX(Table,MATCH('Classwork 5'!B5600,'5b'!$B$4:$B$904,0),3)</f>
        <v>55+</v>
      </c>
      <c r="F5600" s="23">
        <f>INDEX(Table,MATCH('Classwork 5'!B5600,'5b'!$B$4:$B$904,0),4)</f>
        <v>0</v>
      </c>
      <c r="G5600" s="23">
        <v>8</v>
      </c>
      <c r="H5600" s="24">
        <v>9939</v>
      </c>
    </row>
    <row r="5601" spans="2:8" x14ac:dyDescent="0.3">
      <c r="B5601" s="22">
        <v>1000901</v>
      </c>
      <c r="C5601" s="23" t="s">
        <v>1997</v>
      </c>
      <c r="D5601" s="23" t="str">
        <f>VLOOKUP(B5601,'5b'!$B$4:$E$904,2,FALSE)</f>
        <v>F</v>
      </c>
      <c r="E5601" s="23" t="str">
        <f>INDEX(Table,MATCH('Classwork 5'!B5601,'5b'!$B$4:$B$904,0),3)</f>
        <v>55+</v>
      </c>
      <c r="F5601" s="23">
        <f>INDEX(Table,MATCH('Classwork 5'!B5601,'5b'!$B$4:$B$904,0),4)</f>
        <v>0</v>
      </c>
      <c r="G5601" s="23">
        <v>5</v>
      </c>
      <c r="H5601" s="24">
        <v>8826</v>
      </c>
    </row>
    <row r="5602" spans="2:8" x14ac:dyDescent="0.3">
      <c r="B5602" s="22">
        <v>1000903</v>
      </c>
      <c r="C5602" s="23" t="s">
        <v>2608</v>
      </c>
      <c r="D5602" s="23" t="str">
        <f>VLOOKUP(B5602,'5b'!$B$4:$E$904,2,FALSE)</f>
        <v>M</v>
      </c>
      <c r="E5602" s="23" t="str">
        <f>INDEX(Table,MATCH('Classwork 5'!B5602,'5b'!$B$4:$B$904,0),3)</f>
        <v>55+</v>
      </c>
      <c r="F5602" s="23">
        <f>INDEX(Table,MATCH('Classwork 5'!B5602,'5b'!$B$4:$B$904,0),4)</f>
        <v>13</v>
      </c>
      <c r="G5602" s="23">
        <v>1</v>
      </c>
      <c r="H5602" s="24">
        <v>19414</v>
      </c>
    </row>
    <row r="5603" spans="2:8" x14ac:dyDescent="0.3">
      <c r="B5603" s="22">
        <v>1000903</v>
      </c>
      <c r="C5603" s="23" t="s">
        <v>3541</v>
      </c>
      <c r="D5603" s="23" t="str">
        <f>VLOOKUP(B5603,'5b'!$B$4:$E$904,2,FALSE)</f>
        <v>M</v>
      </c>
      <c r="E5603" s="23" t="str">
        <f>INDEX(Table,MATCH('Classwork 5'!B5603,'5b'!$B$4:$B$904,0),3)</f>
        <v>55+</v>
      </c>
      <c r="F5603" s="23">
        <f>INDEX(Table,MATCH('Classwork 5'!B5603,'5b'!$B$4:$B$904,0),4)</f>
        <v>13</v>
      </c>
      <c r="G5603" s="23">
        <v>1</v>
      </c>
      <c r="H5603" s="24">
        <v>4302</v>
      </c>
    </row>
    <row r="5604" spans="2:8" x14ac:dyDescent="0.3">
      <c r="B5604" s="22">
        <v>1000903</v>
      </c>
      <c r="C5604" s="23" t="s">
        <v>2755</v>
      </c>
      <c r="D5604" s="23" t="str">
        <f>VLOOKUP(B5604,'5b'!$B$4:$E$904,2,FALSE)</f>
        <v>M</v>
      </c>
      <c r="E5604" s="23" t="str">
        <f>INDEX(Table,MATCH('Classwork 5'!B5604,'5b'!$B$4:$B$904,0),3)</f>
        <v>55+</v>
      </c>
      <c r="F5604" s="23">
        <f>INDEX(Table,MATCH('Classwork 5'!B5604,'5b'!$B$4:$B$904,0),4)</f>
        <v>13</v>
      </c>
      <c r="G5604" s="23">
        <v>5</v>
      </c>
      <c r="H5604" s="24">
        <v>7114</v>
      </c>
    </row>
    <row r="5605" spans="2:8" x14ac:dyDescent="0.3">
      <c r="B5605" s="22">
        <v>1000903</v>
      </c>
      <c r="C5605" s="23" t="s">
        <v>2331</v>
      </c>
      <c r="D5605" s="23" t="str">
        <f>VLOOKUP(B5605,'5b'!$B$4:$E$904,2,FALSE)</f>
        <v>M</v>
      </c>
      <c r="E5605" s="23" t="str">
        <f>INDEX(Table,MATCH('Classwork 5'!B5605,'5b'!$B$4:$B$904,0),3)</f>
        <v>55+</v>
      </c>
      <c r="F5605" s="23">
        <f>INDEX(Table,MATCH('Classwork 5'!B5605,'5b'!$B$4:$B$904,0),4)</f>
        <v>13</v>
      </c>
      <c r="G5605" s="23">
        <v>1</v>
      </c>
      <c r="H5605" s="24">
        <v>11739</v>
      </c>
    </row>
    <row r="5606" spans="2:8" x14ac:dyDescent="0.3">
      <c r="B5606" s="22">
        <v>1000904</v>
      </c>
      <c r="C5606" s="23" t="s">
        <v>3298</v>
      </c>
      <c r="D5606" s="23" t="str">
        <f>VLOOKUP(B5606,'5b'!$B$4:$E$904,2,FALSE)</f>
        <v>M</v>
      </c>
      <c r="E5606" s="23" t="str">
        <f>INDEX(Table,MATCH('Classwork 5'!B5606,'5b'!$B$4:$B$904,0),3)</f>
        <v>36-45</v>
      </c>
      <c r="F5606" s="23">
        <f>INDEX(Table,MATCH('Classwork 5'!B5606,'5b'!$B$4:$B$904,0),4)</f>
        <v>20</v>
      </c>
      <c r="G5606" s="23">
        <v>1</v>
      </c>
      <c r="H5606" s="24">
        <v>15345</v>
      </c>
    </row>
    <row r="5607" spans="2:8" x14ac:dyDescent="0.3">
      <c r="B5607" s="22">
        <v>1000904</v>
      </c>
      <c r="C5607" s="23" t="s">
        <v>3272</v>
      </c>
      <c r="D5607" s="23" t="str">
        <f>VLOOKUP(B5607,'5b'!$B$4:$E$904,2,FALSE)</f>
        <v>M</v>
      </c>
      <c r="E5607" s="23" t="str">
        <f>INDEX(Table,MATCH('Classwork 5'!B5607,'5b'!$B$4:$B$904,0),3)</f>
        <v>36-45</v>
      </c>
      <c r="F5607" s="23">
        <f>INDEX(Table,MATCH('Classwork 5'!B5607,'5b'!$B$4:$B$904,0),4)</f>
        <v>20</v>
      </c>
      <c r="G5607" s="23">
        <v>1</v>
      </c>
      <c r="H5607" s="24">
        <v>19443</v>
      </c>
    </row>
    <row r="5608" spans="2:8" x14ac:dyDescent="0.3">
      <c r="B5608" s="22">
        <v>1000904</v>
      </c>
      <c r="C5608" s="23" t="s">
        <v>2496</v>
      </c>
      <c r="D5608" s="23" t="str">
        <f>VLOOKUP(B5608,'5b'!$B$4:$E$904,2,FALSE)</f>
        <v>M</v>
      </c>
      <c r="E5608" s="23" t="str">
        <f>INDEX(Table,MATCH('Classwork 5'!B5608,'5b'!$B$4:$B$904,0),3)</f>
        <v>36-45</v>
      </c>
      <c r="F5608" s="23">
        <f>INDEX(Table,MATCH('Classwork 5'!B5608,'5b'!$B$4:$B$904,0),4)</f>
        <v>20</v>
      </c>
      <c r="G5608" s="23">
        <v>1</v>
      </c>
      <c r="H5608" s="24">
        <v>11821</v>
      </c>
    </row>
    <row r="5609" spans="2:8" x14ac:dyDescent="0.3">
      <c r="B5609" s="22">
        <v>1000904</v>
      </c>
      <c r="C5609" s="23" t="s">
        <v>2416</v>
      </c>
      <c r="D5609" s="23" t="str">
        <f>VLOOKUP(B5609,'5b'!$B$4:$E$904,2,FALSE)</f>
        <v>M</v>
      </c>
      <c r="E5609" s="23" t="str">
        <f>INDEX(Table,MATCH('Classwork 5'!B5609,'5b'!$B$4:$B$904,0),3)</f>
        <v>36-45</v>
      </c>
      <c r="F5609" s="23">
        <f>INDEX(Table,MATCH('Classwork 5'!B5609,'5b'!$B$4:$B$904,0),4)</f>
        <v>20</v>
      </c>
      <c r="G5609" s="23">
        <v>1</v>
      </c>
      <c r="H5609" s="24">
        <v>19346</v>
      </c>
    </row>
    <row r="5610" spans="2:8" x14ac:dyDescent="0.3">
      <c r="B5610" s="22">
        <v>1000904</v>
      </c>
      <c r="C5610" s="23" t="s">
        <v>3788</v>
      </c>
      <c r="D5610" s="23" t="str">
        <f>VLOOKUP(B5610,'5b'!$B$4:$E$904,2,FALSE)</f>
        <v>M</v>
      </c>
      <c r="E5610" s="23" t="str">
        <f>INDEX(Table,MATCH('Classwork 5'!B5610,'5b'!$B$4:$B$904,0),3)</f>
        <v>36-45</v>
      </c>
      <c r="F5610" s="23">
        <f>INDEX(Table,MATCH('Classwork 5'!B5610,'5b'!$B$4:$B$904,0),4)</f>
        <v>20</v>
      </c>
      <c r="G5610" s="23">
        <v>1</v>
      </c>
      <c r="H5610" s="24">
        <v>4304</v>
      </c>
    </row>
    <row r="5611" spans="2:8" x14ac:dyDescent="0.3">
      <c r="B5611" s="22">
        <v>1000904</v>
      </c>
      <c r="C5611" s="23" t="s">
        <v>2339</v>
      </c>
      <c r="D5611" s="23" t="str">
        <f>VLOOKUP(B5611,'5b'!$B$4:$E$904,2,FALSE)</f>
        <v>M</v>
      </c>
      <c r="E5611" s="23" t="str">
        <f>INDEX(Table,MATCH('Classwork 5'!B5611,'5b'!$B$4:$B$904,0),3)</f>
        <v>36-45</v>
      </c>
      <c r="F5611" s="23">
        <f>INDEX(Table,MATCH('Classwork 5'!B5611,'5b'!$B$4:$B$904,0),4)</f>
        <v>20</v>
      </c>
      <c r="G5611" s="23">
        <v>1</v>
      </c>
      <c r="H5611" s="24">
        <v>11526</v>
      </c>
    </row>
    <row r="5612" spans="2:8" x14ac:dyDescent="0.3">
      <c r="B5612" s="22">
        <v>1000904</v>
      </c>
      <c r="C5612" s="23" t="s">
        <v>2517</v>
      </c>
      <c r="D5612" s="23" t="str">
        <f>VLOOKUP(B5612,'5b'!$B$4:$E$904,2,FALSE)</f>
        <v>M</v>
      </c>
      <c r="E5612" s="23" t="str">
        <f>INDEX(Table,MATCH('Classwork 5'!B5612,'5b'!$B$4:$B$904,0),3)</f>
        <v>36-45</v>
      </c>
      <c r="F5612" s="23">
        <f>INDEX(Table,MATCH('Classwork 5'!B5612,'5b'!$B$4:$B$904,0),4)</f>
        <v>20</v>
      </c>
      <c r="G5612" s="23">
        <v>11</v>
      </c>
      <c r="H5612" s="24">
        <v>4580</v>
      </c>
    </row>
    <row r="5613" spans="2:8" x14ac:dyDescent="0.3">
      <c r="B5613" s="22">
        <v>1000904</v>
      </c>
      <c r="C5613" s="23" t="s">
        <v>3789</v>
      </c>
      <c r="D5613" s="23" t="str">
        <f>VLOOKUP(B5613,'5b'!$B$4:$E$904,2,FALSE)</f>
        <v>M</v>
      </c>
      <c r="E5613" s="23" t="str">
        <f>INDEX(Table,MATCH('Classwork 5'!B5613,'5b'!$B$4:$B$904,0),3)</f>
        <v>36-45</v>
      </c>
      <c r="F5613" s="23">
        <f>INDEX(Table,MATCH('Classwork 5'!B5613,'5b'!$B$4:$B$904,0),4)</f>
        <v>20</v>
      </c>
      <c r="G5613" s="23">
        <v>11</v>
      </c>
      <c r="H5613" s="24">
        <v>1624</v>
      </c>
    </row>
    <row r="5614" spans="2:8" x14ac:dyDescent="0.3">
      <c r="B5614" s="22">
        <v>1000904</v>
      </c>
      <c r="C5614" s="23" t="s">
        <v>2197</v>
      </c>
      <c r="D5614" s="23" t="str">
        <f>VLOOKUP(B5614,'5b'!$B$4:$E$904,2,FALSE)</f>
        <v>M</v>
      </c>
      <c r="E5614" s="23" t="str">
        <f>INDEX(Table,MATCH('Classwork 5'!B5614,'5b'!$B$4:$B$904,0),3)</f>
        <v>36-45</v>
      </c>
      <c r="F5614" s="23">
        <f>INDEX(Table,MATCH('Classwork 5'!B5614,'5b'!$B$4:$B$904,0),4)</f>
        <v>20</v>
      </c>
      <c r="G5614" s="23">
        <v>11</v>
      </c>
      <c r="H5614" s="24">
        <v>6110</v>
      </c>
    </row>
    <row r="5615" spans="2:8" x14ac:dyDescent="0.3">
      <c r="B5615" s="22">
        <v>1000904</v>
      </c>
      <c r="C5615" s="23" t="s">
        <v>2052</v>
      </c>
      <c r="D5615" s="23" t="str">
        <f>VLOOKUP(B5615,'5b'!$B$4:$E$904,2,FALSE)</f>
        <v>M</v>
      </c>
      <c r="E5615" s="23" t="str">
        <f>INDEX(Table,MATCH('Classwork 5'!B5615,'5b'!$B$4:$B$904,0),3)</f>
        <v>36-45</v>
      </c>
      <c r="F5615" s="23">
        <f>INDEX(Table,MATCH('Classwork 5'!B5615,'5b'!$B$4:$B$904,0),4)</f>
        <v>20</v>
      </c>
      <c r="G5615" s="23">
        <v>1</v>
      </c>
      <c r="H5615" s="24">
        <v>4481</v>
      </c>
    </row>
    <row r="5616" spans="2:8" x14ac:dyDescent="0.3">
      <c r="B5616" s="22">
        <v>1000904</v>
      </c>
      <c r="C5616" s="23" t="s">
        <v>3790</v>
      </c>
      <c r="D5616" s="23" t="str">
        <f>VLOOKUP(B5616,'5b'!$B$4:$E$904,2,FALSE)</f>
        <v>M</v>
      </c>
      <c r="E5616" s="23" t="str">
        <f>INDEX(Table,MATCH('Classwork 5'!B5616,'5b'!$B$4:$B$904,0),3)</f>
        <v>36-45</v>
      </c>
      <c r="F5616" s="23">
        <f>INDEX(Table,MATCH('Classwork 5'!B5616,'5b'!$B$4:$B$904,0),4)</f>
        <v>20</v>
      </c>
      <c r="G5616" s="23">
        <v>5</v>
      </c>
      <c r="H5616" s="24">
        <v>5268</v>
      </c>
    </row>
    <row r="5617" spans="2:8" x14ac:dyDescent="0.3">
      <c r="B5617" s="22">
        <v>1000904</v>
      </c>
      <c r="C5617" s="23" t="s">
        <v>2243</v>
      </c>
      <c r="D5617" s="23" t="str">
        <f>VLOOKUP(B5617,'5b'!$B$4:$E$904,2,FALSE)</f>
        <v>M</v>
      </c>
      <c r="E5617" s="23" t="str">
        <f>INDEX(Table,MATCH('Classwork 5'!B5617,'5b'!$B$4:$B$904,0),3)</f>
        <v>36-45</v>
      </c>
      <c r="F5617" s="23">
        <f>INDEX(Table,MATCH('Classwork 5'!B5617,'5b'!$B$4:$B$904,0),4)</f>
        <v>20</v>
      </c>
      <c r="G5617" s="23">
        <v>1</v>
      </c>
      <c r="H5617" s="24">
        <v>15582</v>
      </c>
    </row>
    <row r="5618" spans="2:8" x14ac:dyDescent="0.3">
      <c r="B5618" s="22">
        <v>1000904</v>
      </c>
      <c r="C5618" s="23" t="s">
        <v>2974</v>
      </c>
      <c r="D5618" s="23" t="str">
        <f>VLOOKUP(B5618,'5b'!$B$4:$E$904,2,FALSE)</f>
        <v>M</v>
      </c>
      <c r="E5618" s="23" t="str">
        <f>INDEX(Table,MATCH('Classwork 5'!B5618,'5b'!$B$4:$B$904,0),3)</f>
        <v>36-45</v>
      </c>
      <c r="F5618" s="23">
        <f>INDEX(Table,MATCH('Classwork 5'!B5618,'5b'!$B$4:$B$904,0),4)</f>
        <v>20</v>
      </c>
      <c r="G5618" s="23">
        <v>8</v>
      </c>
      <c r="H5618" s="24">
        <v>2298</v>
      </c>
    </row>
    <row r="5619" spans="2:8" x14ac:dyDescent="0.3">
      <c r="B5619" s="22">
        <v>1000904</v>
      </c>
      <c r="C5619" s="23" t="s">
        <v>2956</v>
      </c>
      <c r="D5619" s="23" t="str">
        <f>VLOOKUP(B5619,'5b'!$B$4:$E$904,2,FALSE)</f>
        <v>M</v>
      </c>
      <c r="E5619" s="23" t="str">
        <f>INDEX(Table,MATCH('Classwork 5'!B5619,'5b'!$B$4:$B$904,0),3)</f>
        <v>36-45</v>
      </c>
      <c r="F5619" s="23">
        <f>INDEX(Table,MATCH('Classwork 5'!B5619,'5b'!$B$4:$B$904,0),4)</f>
        <v>20</v>
      </c>
      <c r="G5619" s="23">
        <v>13</v>
      </c>
      <c r="H5619" s="24">
        <v>399</v>
      </c>
    </row>
    <row r="5620" spans="2:8" x14ac:dyDescent="0.3">
      <c r="B5620" s="22">
        <v>1000905</v>
      </c>
      <c r="C5620" s="23" t="s">
        <v>2150</v>
      </c>
      <c r="D5620" s="23" t="str">
        <f>VLOOKUP(B5620,'5b'!$B$4:$E$904,2,FALSE)</f>
        <v>F</v>
      </c>
      <c r="E5620" s="23" t="str">
        <f>INDEX(Table,MATCH('Classwork 5'!B5620,'5b'!$B$4:$B$904,0),3)</f>
        <v>46-50</v>
      </c>
      <c r="F5620" s="23">
        <f>INDEX(Table,MATCH('Classwork 5'!B5620,'5b'!$B$4:$B$904,0),4)</f>
        <v>12</v>
      </c>
      <c r="G5620" s="23">
        <v>1</v>
      </c>
      <c r="H5620" s="24">
        <v>15180</v>
      </c>
    </row>
    <row r="5621" spans="2:8" x14ac:dyDescent="0.3">
      <c r="B5621" s="22">
        <v>1000905</v>
      </c>
      <c r="C5621" s="23" t="s">
        <v>1944</v>
      </c>
      <c r="D5621" s="23" t="str">
        <f>VLOOKUP(B5621,'5b'!$B$4:$E$904,2,FALSE)</f>
        <v>F</v>
      </c>
      <c r="E5621" s="23" t="str">
        <f>INDEX(Table,MATCH('Classwork 5'!B5621,'5b'!$B$4:$B$904,0),3)</f>
        <v>46-50</v>
      </c>
      <c r="F5621" s="23">
        <f>INDEX(Table,MATCH('Classwork 5'!B5621,'5b'!$B$4:$B$904,0),4)</f>
        <v>12</v>
      </c>
      <c r="G5621" s="23">
        <v>8</v>
      </c>
      <c r="H5621" s="24">
        <v>9956</v>
      </c>
    </row>
    <row r="5622" spans="2:8" x14ac:dyDescent="0.3">
      <c r="B5622" s="22">
        <v>1000905</v>
      </c>
      <c r="C5622" s="23" t="s">
        <v>2004</v>
      </c>
      <c r="D5622" s="23" t="str">
        <f>VLOOKUP(B5622,'5b'!$B$4:$E$904,2,FALSE)</f>
        <v>F</v>
      </c>
      <c r="E5622" s="23" t="str">
        <f>INDEX(Table,MATCH('Classwork 5'!B5622,'5b'!$B$4:$B$904,0),3)</f>
        <v>46-50</v>
      </c>
      <c r="F5622" s="23">
        <f>INDEX(Table,MATCH('Classwork 5'!B5622,'5b'!$B$4:$B$904,0),4)</f>
        <v>12</v>
      </c>
      <c r="G5622" s="23">
        <v>1</v>
      </c>
      <c r="H5622" s="24">
        <v>12044</v>
      </c>
    </row>
    <row r="5623" spans="2:8" x14ac:dyDescent="0.3">
      <c r="B5623" s="22">
        <v>1000905</v>
      </c>
      <c r="C5623" s="23" t="s">
        <v>3104</v>
      </c>
      <c r="D5623" s="23" t="str">
        <f>VLOOKUP(B5623,'5b'!$B$4:$E$904,2,FALSE)</f>
        <v>F</v>
      </c>
      <c r="E5623" s="23" t="str">
        <f>INDEX(Table,MATCH('Classwork 5'!B5623,'5b'!$B$4:$B$904,0),3)</f>
        <v>46-50</v>
      </c>
      <c r="F5623" s="23">
        <f>INDEX(Table,MATCH('Classwork 5'!B5623,'5b'!$B$4:$B$904,0),4)</f>
        <v>12</v>
      </c>
      <c r="G5623" s="23">
        <v>1</v>
      </c>
      <c r="H5623" s="24">
        <v>7988</v>
      </c>
    </row>
    <row r="5624" spans="2:8" x14ac:dyDescent="0.3">
      <c r="B5624" s="22">
        <v>1000905</v>
      </c>
      <c r="C5624" s="23" t="s">
        <v>2667</v>
      </c>
      <c r="D5624" s="23" t="str">
        <f>VLOOKUP(B5624,'5b'!$B$4:$E$904,2,FALSE)</f>
        <v>F</v>
      </c>
      <c r="E5624" s="23" t="str">
        <f>INDEX(Table,MATCH('Classwork 5'!B5624,'5b'!$B$4:$B$904,0),3)</f>
        <v>46-50</v>
      </c>
      <c r="F5624" s="23">
        <f>INDEX(Table,MATCH('Classwork 5'!B5624,'5b'!$B$4:$B$904,0),4)</f>
        <v>12</v>
      </c>
      <c r="G5624" s="23">
        <v>10</v>
      </c>
      <c r="H5624" s="24">
        <v>23449</v>
      </c>
    </row>
    <row r="5625" spans="2:8" x14ac:dyDescent="0.3">
      <c r="B5625" s="22">
        <v>1000905</v>
      </c>
      <c r="C5625" s="23" t="s">
        <v>2501</v>
      </c>
      <c r="D5625" s="23" t="str">
        <f>VLOOKUP(B5625,'5b'!$B$4:$E$904,2,FALSE)</f>
        <v>F</v>
      </c>
      <c r="E5625" s="23" t="str">
        <f>INDEX(Table,MATCH('Classwork 5'!B5625,'5b'!$B$4:$B$904,0),3)</f>
        <v>46-50</v>
      </c>
      <c r="F5625" s="23">
        <f>INDEX(Table,MATCH('Classwork 5'!B5625,'5b'!$B$4:$B$904,0),4)</f>
        <v>12</v>
      </c>
      <c r="G5625" s="23">
        <v>1</v>
      </c>
      <c r="H5625" s="24">
        <v>11582</v>
      </c>
    </row>
    <row r="5626" spans="2:8" x14ac:dyDescent="0.3">
      <c r="B5626" s="22">
        <v>1000905</v>
      </c>
      <c r="C5626" s="23" t="s">
        <v>2585</v>
      </c>
      <c r="D5626" s="23" t="str">
        <f>VLOOKUP(B5626,'5b'!$B$4:$E$904,2,FALSE)</f>
        <v>F</v>
      </c>
      <c r="E5626" s="23" t="str">
        <f>INDEX(Table,MATCH('Classwork 5'!B5626,'5b'!$B$4:$B$904,0),3)</f>
        <v>46-50</v>
      </c>
      <c r="F5626" s="23">
        <f>INDEX(Table,MATCH('Classwork 5'!B5626,'5b'!$B$4:$B$904,0),4)</f>
        <v>12</v>
      </c>
      <c r="G5626" s="23">
        <v>1</v>
      </c>
      <c r="H5626" s="24">
        <v>7966</v>
      </c>
    </row>
    <row r="5627" spans="2:8" x14ac:dyDescent="0.3">
      <c r="B5627" s="22">
        <v>1000905</v>
      </c>
      <c r="C5627" s="23" t="s">
        <v>2702</v>
      </c>
      <c r="D5627" s="23" t="str">
        <f>VLOOKUP(B5627,'5b'!$B$4:$E$904,2,FALSE)</f>
        <v>F</v>
      </c>
      <c r="E5627" s="23" t="str">
        <f>INDEX(Table,MATCH('Classwork 5'!B5627,'5b'!$B$4:$B$904,0),3)</f>
        <v>46-50</v>
      </c>
      <c r="F5627" s="23">
        <f>INDEX(Table,MATCH('Classwork 5'!B5627,'5b'!$B$4:$B$904,0),4)</f>
        <v>12</v>
      </c>
      <c r="G5627" s="23">
        <v>8</v>
      </c>
      <c r="H5627" s="24">
        <v>8002</v>
      </c>
    </row>
    <row r="5628" spans="2:8" x14ac:dyDescent="0.3">
      <c r="B5628" s="22">
        <v>1000906</v>
      </c>
      <c r="C5628" s="23" t="s">
        <v>3770</v>
      </c>
      <c r="D5628" s="23" t="str">
        <f>VLOOKUP(B5628,'5b'!$B$4:$E$904,2,FALSE)</f>
        <v>M</v>
      </c>
      <c r="E5628" s="23" t="str">
        <f>INDEX(Table,MATCH('Classwork 5'!B5628,'5b'!$B$4:$B$904,0),3)</f>
        <v>0-17</v>
      </c>
      <c r="F5628" s="23">
        <f>INDEX(Table,MATCH('Classwork 5'!B5628,'5b'!$B$4:$B$904,0),4)</f>
        <v>10</v>
      </c>
      <c r="G5628" s="23">
        <v>5</v>
      </c>
      <c r="H5628" s="24">
        <v>5180</v>
      </c>
    </row>
    <row r="5629" spans="2:8" x14ac:dyDescent="0.3">
      <c r="B5629" s="22">
        <v>1000908</v>
      </c>
      <c r="C5629" s="23" t="s">
        <v>2771</v>
      </c>
      <c r="D5629" s="23" t="str">
        <f>VLOOKUP(B5629,'5b'!$B$4:$E$904,2,FALSE)</f>
        <v>F</v>
      </c>
      <c r="E5629" s="23" t="str">
        <f>INDEX(Table,MATCH('Classwork 5'!B5629,'5b'!$B$4:$B$904,0),3)</f>
        <v>51-55</v>
      </c>
      <c r="F5629" s="23">
        <f>INDEX(Table,MATCH('Classwork 5'!B5629,'5b'!$B$4:$B$904,0),4)</f>
        <v>1</v>
      </c>
      <c r="G5629" s="23">
        <v>1</v>
      </c>
      <c r="H5629" s="24">
        <v>8196</v>
      </c>
    </row>
    <row r="5630" spans="2:8" x14ac:dyDescent="0.3">
      <c r="B5630" s="22">
        <v>1000908</v>
      </c>
      <c r="C5630" s="23" t="s">
        <v>2560</v>
      </c>
      <c r="D5630" s="23" t="str">
        <f>VLOOKUP(B5630,'5b'!$B$4:$E$904,2,FALSE)</f>
        <v>F</v>
      </c>
      <c r="E5630" s="23" t="str">
        <f>INDEX(Table,MATCH('Classwork 5'!B5630,'5b'!$B$4:$B$904,0),3)</f>
        <v>51-55</v>
      </c>
      <c r="F5630" s="23">
        <f>INDEX(Table,MATCH('Classwork 5'!B5630,'5b'!$B$4:$B$904,0),4)</f>
        <v>1</v>
      </c>
      <c r="G5630" s="23">
        <v>8</v>
      </c>
      <c r="H5630" s="24">
        <v>6025</v>
      </c>
    </row>
    <row r="5631" spans="2:8" x14ac:dyDescent="0.3">
      <c r="B5631" s="22">
        <v>1000909</v>
      </c>
      <c r="C5631" s="23" t="s">
        <v>3356</v>
      </c>
      <c r="D5631" s="23" t="str">
        <f>VLOOKUP(B5631,'5b'!$B$4:$E$904,2,FALSE)</f>
        <v>M</v>
      </c>
      <c r="E5631" s="23" t="str">
        <f>INDEX(Table,MATCH('Classwork 5'!B5631,'5b'!$B$4:$B$904,0),3)</f>
        <v>46-50</v>
      </c>
      <c r="F5631" s="23">
        <f>INDEX(Table,MATCH('Classwork 5'!B5631,'5b'!$B$4:$B$904,0),4)</f>
        <v>7</v>
      </c>
      <c r="G5631" s="23">
        <v>5</v>
      </c>
      <c r="H5631" s="24">
        <v>5191</v>
      </c>
    </row>
    <row r="5632" spans="2:8" x14ac:dyDescent="0.3">
      <c r="B5632" s="22">
        <v>1000909</v>
      </c>
      <c r="C5632" s="23" t="s">
        <v>2005</v>
      </c>
      <c r="D5632" s="23" t="str">
        <f>VLOOKUP(B5632,'5b'!$B$4:$E$904,2,FALSE)</f>
        <v>M</v>
      </c>
      <c r="E5632" s="23" t="str">
        <f>INDEX(Table,MATCH('Classwork 5'!B5632,'5b'!$B$4:$B$904,0),3)</f>
        <v>46-50</v>
      </c>
      <c r="F5632" s="23">
        <f>INDEX(Table,MATCH('Classwork 5'!B5632,'5b'!$B$4:$B$904,0),4)</f>
        <v>7</v>
      </c>
      <c r="G5632" s="23">
        <v>5</v>
      </c>
      <c r="H5632" s="24">
        <v>8729</v>
      </c>
    </row>
    <row r="5633" spans="2:8" x14ac:dyDescent="0.3">
      <c r="B5633" s="22">
        <v>1000909</v>
      </c>
      <c r="C5633" s="23" t="s">
        <v>2454</v>
      </c>
      <c r="D5633" s="23" t="str">
        <f>VLOOKUP(B5633,'5b'!$B$4:$E$904,2,FALSE)</f>
        <v>M</v>
      </c>
      <c r="E5633" s="23" t="str">
        <f>INDEX(Table,MATCH('Classwork 5'!B5633,'5b'!$B$4:$B$904,0),3)</f>
        <v>46-50</v>
      </c>
      <c r="F5633" s="23">
        <f>INDEX(Table,MATCH('Classwork 5'!B5633,'5b'!$B$4:$B$904,0),4)</f>
        <v>7</v>
      </c>
      <c r="G5633" s="23">
        <v>1</v>
      </c>
      <c r="H5633" s="24">
        <v>15693</v>
      </c>
    </row>
    <row r="5634" spans="2:8" x14ac:dyDescent="0.3">
      <c r="B5634" s="22">
        <v>1000910</v>
      </c>
      <c r="C5634" s="23" t="s">
        <v>2243</v>
      </c>
      <c r="D5634" s="23" t="str">
        <f>VLOOKUP(B5634,'5b'!$B$4:$E$904,2,FALSE)</f>
        <v>F</v>
      </c>
      <c r="E5634" s="23" t="str">
        <f>INDEX(Table,MATCH('Classwork 5'!B5634,'5b'!$B$4:$B$904,0),3)</f>
        <v>51-55</v>
      </c>
      <c r="F5634" s="23">
        <f>INDEX(Table,MATCH('Classwork 5'!B5634,'5b'!$B$4:$B$904,0),4)</f>
        <v>0</v>
      </c>
      <c r="G5634" s="23">
        <v>1</v>
      </c>
      <c r="H5634" s="24">
        <v>15565</v>
      </c>
    </row>
    <row r="5635" spans="2:8" x14ac:dyDescent="0.3">
      <c r="B5635" s="22">
        <v>1000910</v>
      </c>
      <c r="C5635" s="23" t="s">
        <v>2169</v>
      </c>
      <c r="D5635" s="23" t="str">
        <f>VLOOKUP(B5635,'5b'!$B$4:$E$904,2,FALSE)</f>
        <v>F</v>
      </c>
      <c r="E5635" s="23" t="str">
        <f>INDEX(Table,MATCH('Classwork 5'!B5635,'5b'!$B$4:$B$904,0),3)</f>
        <v>51-55</v>
      </c>
      <c r="F5635" s="23">
        <f>INDEX(Table,MATCH('Classwork 5'!B5635,'5b'!$B$4:$B$904,0),4)</f>
        <v>0</v>
      </c>
      <c r="G5635" s="23">
        <v>5</v>
      </c>
      <c r="H5635" s="24">
        <v>6875</v>
      </c>
    </row>
    <row r="5636" spans="2:8" x14ac:dyDescent="0.3">
      <c r="B5636" s="22">
        <v>1000910</v>
      </c>
      <c r="C5636" s="23" t="s">
        <v>3150</v>
      </c>
      <c r="D5636" s="23" t="str">
        <f>VLOOKUP(B5636,'5b'!$B$4:$E$904,2,FALSE)</f>
        <v>F</v>
      </c>
      <c r="E5636" s="23" t="str">
        <f>INDEX(Table,MATCH('Classwork 5'!B5636,'5b'!$B$4:$B$904,0),3)</f>
        <v>51-55</v>
      </c>
      <c r="F5636" s="23">
        <f>INDEX(Table,MATCH('Classwork 5'!B5636,'5b'!$B$4:$B$904,0),4)</f>
        <v>0</v>
      </c>
      <c r="G5636" s="23">
        <v>8</v>
      </c>
      <c r="H5636" s="24">
        <v>5927</v>
      </c>
    </row>
    <row r="5637" spans="2:8" x14ac:dyDescent="0.3">
      <c r="B5637" s="22">
        <v>1000910</v>
      </c>
      <c r="C5637" s="23" t="s">
        <v>2149</v>
      </c>
      <c r="D5637" s="23" t="str">
        <f>VLOOKUP(B5637,'5b'!$B$4:$E$904,2,FALSE)</f>
        <v>F</v>
      </c>
      <c r="E5637" s="23" t="str">
        <f>INDEX(Table,MATCH('Classwork 5'!B5637,'5b'!$B$4:$B$904,0),3)</f>
        <v>51-55</v>
      </c>
      <c r="F5637" s="23">
        <f>INDEX(Table,MATCH('Classwork 5'!B5637,'5b'!$B$4:$B$904,0),4)</f>
        <v>0</v>
      </c>
      <c r="G5637" s="23">
        <v>1</v>
      </c>
      <c r="H5637" s="24">
        <v>11744</v>
      </c>
    </row>
    <row r="5638" spans="2:8" x14ac:dyDescent="0.3">
      <c r="B5638" s="22">
        <v>1000911</v>
      </c>
      <c r="C5638" s="23" t="s">
        <v>2735</v>
      </c>
      <c r="D5638" s="23" t="str">
        <f>VLOOKUP(B5638,'5b'!$B$4:$E$904,2,FALSE)</f>
        <v>M</v>
      </c>
      <c r="E5638" s="23" t="str">
        <f>INDEX(Table,MATCH('Classwork 5'!B5638,'5b'!$B$4:$B$904,0),3)</f>
        <v>51-55</v>
      </c>
      <c r="F5638" s="23">
        <f>INDEX(Table,MATCH('Classwork 5'!B5638,'5b'!$B$4:$B$904,0),4)</f>
        <v>0</v>
      </c>
      <c r="G5638" s="23">
        <v>2</v>
      </c>
      <c r="H5638" s="24">
        <v>9933</v>
      </c>
    </row>
    <row r="5639" spans="2:8" x14ac:dyDescent="0.3">
      <c r="B5639" s="22">
        <v>1000911</v>
      </c>
      <c r="C5639" s="23" t="s">
        <v>2860</v>
      </c>
      <c r="D5639" s="23" t="str">
        <f>VLOOKUP(B5639,'5b'!$B$4:$E$904,2,FALSE)</f>
        <v>M</v>
      </c>
      <c r="E5639" s="23" t="str">
        <f>INDEX(Table,MATCH('Classwork 5'!B5639,'5b'!$B$4:$B$904,0),3)</f>
        <v>51-55</v>
      </c>
      <c r="F5639" s="23">
        <f>INDEX(Table,MATCH('Classwork 5'!B5639,'5b'!$B$4:$B$904,0),4)</f>
        <v>0</v>
      </c>
      <c r="G5639" s="23">
        <v>2</v>
      </c>
      <c r="H5639" s="24">
        <v>9535</v>
      </c>
    </row>
    <row r="5640" spans="2:8" x14ac:dyDescent="0.3">
      <c r="B5640" s="22">
        <v>1000911</v>
      </c>
      <c r="C5640" s="23" t="s">
        <v>1987</v>
      </c>
      <c r="D5640" s="23" t="str">
        <f>VLOOKUP(B5640,'5b'!$B$4:$E$904,2,FALSE)</f>
        <v>M</v>
      </c>
      <c r="E5640" s="23" t="str">
        <f>INDEX(Table,MATCH('Classwork 5'!B5640,'5b'!$B$4:$B$904,0),3)</f>
        <v>51-55</v>
      </c>
      <c r="F5640" s="23">
        <f>INDEX(Table,MATCH('Classwork 5'!B5640,'5b'!$B$4:$B$904,0),4)</f>
        <v>0</v>
      </c>
      <c r="G5640" s="23">
        <v>8</v>
      </c>
      <c r="H5640" s="24">
        <v>7847</v>
      </c>
    </row>
    <row r="5641" spans="2:8" x14ac:dyDescent="0.3">
      <c r="B5641" s="22">
        <v>1000911</v>
      </c>
      <c r="C5641" s="23" t="s">
        <v>3144</v>
      </c>
      <c r="D5641" s="23" t="str">
        <f>VLOOKUP(B5641,'5b'!$B$4:$E$904,2,FALSE)</f>
        <v>M</v>
      </c>
      <c r="E5641" s="23" t="str">
        <f>INDEX(Table,MATCH('Classwork 5'!B5641,'5b'!$B$4:$B$904,0),3)</f>
        <v>51-55</v>
      </c>
      <c r="F5641" s="23">
        <f>INDEX(Table,MATCH('Classwork 5'!B5641,'5b'!$B$4:$B$904,0),4)</f>
        <v>0</v>
      </c>
      <c r="G5641" s="23">
        <v>8</v>
      </c>
      <c r="H5641" s="24">
        <v>10009</v>
      </c>
    </row>
    <row r="5642" spans="2:8" x14ac:dyDescent="0.3">
      <c r="B5642" s="22">
        <v>1000911</v>
      </c>
      <c r="C5642" s="23" t="s">
        <v>3212</v>
      </c>
      <c r="D5642" s="23" t="str">
        <f>VLOOKUP(B5642,'5b'!$B$4:$E$904,2,FALSE)</f>
        <v>M</v>
      </c>
      <c r="E5642" s="23" t="str">
        <f>INDEX(Table,MATCH('Classwork 5'!B5642,'5b'!$B$4:$B$904,0),3)</f>
        <v>51-55</v>
      </c>
      <c r="F5642" s="23">
        <f>INDEX(Table,MATCH('Classwork 5'!B5642,'5b'!$B$4:$B$904,0),4)</f>
        <v>0</v>
      </c>
      <c r="G5642" s="23">
        <v>2</v>
      </c>
      <c r="H5642" s="24">
        <v>13098</v>
      </c>
    </row>
    <row r="5643" spans="2:8" x14ac:dyDescent="0.3">
      <c r="B5643" s="22">
        <v>1000911</v>
      </c>
      <c r="C5643" s="23" t="s">
        <v>2303</v>
      </c>
      <c r="D5643" s="23" t="str">
        <f>VLOOKUP(B5643,'5b'!$B$4:$E$904,2,FALSE)</f>
        <v>M</v>
      </c>
      <c r="E5643" s="23" t="str">
        <f>INDEX(Table,MATCH('Classwork 5'!B5643,'5b'!$B$4:$B$904,0),3)</f>
        <v>51-55</v>
      </c>
      <c r="F5643" s="23">
        <f>INDEX(Table,MATCH('Classwork 5'!B5643,'5b'!$B$4:$B$904,0),4)</f>
        <v>0</v>
      </c>
      <c r="G5643" s="23">
        <v>3</v>
      </c>
      <c r="H5643" s="24">
        <v>8150</v>
      </c>
    </row>
    <row r="5644" spans="2:8" x14ac:dyDescent="0.3">
      <c r="B5644" s="22">
        <v>1000911</v>
      </c>
      <c r="C5644" s="23" t="s">
        <v>3791</v>
      </c>
      <c r="D5644" s="23" t="str">
        <f>VLOOKUP(B5644,'5b'!$B$4:$E$904,2,FALSE)</f>
        <v>M</v>
      </c>
      <c r="E5644" s="23" t="str">
        <f>INDEX(Table,MATCH('Classwork 5'!B5644,'5b'!$B$4:$B$904,0),3)</f>
        <v>51-55</v>
      </c>
      <c r="F5644" s="23">
        <f>INDEX(Table,MATCH('Classwork 5'!B5644,'5b'!$B$4:$B$904,0),4)</f>
        <v>0</v>
      </c>
      <c r="G5644" s="23">
        <v>3</v>
      </c>
      <c r="H5644" s="24">
        <v>5590</v>
      </c>
    </row>
    <row r="5645" spans="2:8" x14ac:dyDescent="0.3">
      <c r="B5645" s="22">
        <v>1000911</v>
      </c>
      <c r="C5645" s="23" t="s">
        <v>2375</v>
      </c>
      <c r="D5645" s="23" t="str">
        <f>VLOOKUP(B5645,'5b'!$B$4:$E$904,2,FALSE)</f>
        <v>M</v>
      </c>
      <c r="E5645" s="23" t="str">
        <f>INDEX(Table,MATCH('Classwork 5'!B5645,'5b'!$B$4:$B$904,0),3)</f>
        <v>51-55</v>
      </c>
      <c r="F5645" s="23">
        <f>INDEX(Table,MATCH('Classwork 5'!B5645,'5b'!$B$4:$B$904,0),4)</f>
        <v>0</v>
      </c>
      <c r="G5645" s="23">
        <v>5</v>
      </c>
      <c r="H5645" s="24">
        <v>8702</v>
      </c>
    </row>
    <row r="5646" spans="2:8" x14ac:dyDescent="0.3">
      <c r="B5646" s="22">
        <v>1000911</v>
      </c>
      <c r="C5646" s="23" t="s">
        <v>3405</v>
      </c>
      <c r="D5646" s="23" t="str">
        <f>VLOOKUP(B5646,'5b'!$B$4:$E$904,2,FALSE)</f>
        <v>M</v>
      </c>
      <c r="E5646" s="23" t="str">
        <f>INDEX(Table,MATCH('Classwork 5'!B5646,'5b'!$B$4:$B$904,0),3)</f>
        <v>51-55</v>
      </c>
      <c r="F5646" s="23">
        <f>INDEX(Table,MATCH('Classwork 5'!B5646,'5b'!$B$4:$B$904,0),4)</f>
        <v>0</v>
      </c>
      <c r="G5646" s="23">
        <v>5</v>
      </c>
      <c r="H5646" s="24">
        <v>5221</v>
      </c>
    </row>
    <row r="5647" spans="2:8" x14ac:dyDescent="0.3">
      <c r="B5647" s="22">
        <v>1000911</v>
      </c>
      <c r="C5647" s="23" t="s">
        <v>2777</v>
      </c>
      <c r="D5647" s="23" t="str">
        <f>VLOOKUP(B5647,'5b'!$B$4:$E$904,2,FALSE)</f>
        <v>M</v>
      </c>
      <c r="E5647" s="23" t="str">
        <f>INDEX(Table,MATCH('Classwork 5'!B5647,'5b'!$B$4:$B$904,0),3)</f>
        <v>51-55</v>
      </c>
      <c r="F5647" s="23">
        <f>INDEX(Table,MATCH('Classwork 5'!B5647,'5b'!$B$4:$B$904,0),4)</f>
        <v>0</v>
      </c>
      <c r="G5647" s="23">
        <v>5</v>
      </c>
      <c r="H5647" s="24">
        <v>8793</v>
      </c>
    </row>
    <row r="5648" spans="2:8" x14ac:dyDescent="0.3">
      <c r="B5648" s="22">
        <v>1000911</v>
      </c>
      <c r="C5648" s="23" t="s">
        <v>3059</v>
      </c>
      <c r="D5648" s="23" t="str">
        <f>VLOOKUP(B5648,'5b'!$B$4:$E$904,2,FALSE)</f>
        <v>M</v>
      </c>
      <c r="E5648" s="23" t="str">
        <f>INDEX(Table,MATCH('Classwork 5'!B5648,'5b'!$B$4:$B$904,0),3)</f>
        <v>51-55</v>
      </c>
      <c r="F5648" s="23">
        <f>INDEX(Table,MATCH('Classwork 5'!B5648,'5b'!$B$4:$B$904,0),4)</f>
        <v>0</v>
      </c>
      <c r="G5648" s="23">
        <v>8</v>
      </c>
      <c r="H5648" s="24">
        <v>7770</v>
      </c>
    </row>
    <row r="5649" spans="2:8" x14ac:dyDescent="0.3">
      <c r="B5649" s="22">
        <v>1000911</v>
      </c>
      <c r="C5649" s="23" t="s">
        <v>3792</v>
      </c>
      <c r="D5649" s="23" t="str">
        <f>VLOOKUP(B5649,'5b'!$B$4:$E$904,2,FALSE)</f>
        <v>M</v>
      </c>
      <c r="E5649" s="23" t="str">
        <f>INDEX(Table,MATCH('Classwork 5'!B5649,'5b'!$B$4:$B$904,0),3)</f>
        <v>51-55</v>
      </c>
      <c r="F5649" s="23">
        <f>INDEX(Table,MATCH('Classwork 5'!B5649,'5b'!$B$4:$B$904,0),4)</f>
        <v>0</v>
      </c>
      <c r="G5649" s="23">
        <v>8</v>
      </c>
      <c r="H5649" s="24">
        <v>9787</v>
      </c>
    </row>
    <row r="5650" spans="2:8" x14ac:dyDescent="0.3">
      <c r="B5650" s="22">
        <v>1000911</v>
      </c>
      <c r="C5650" s="23" t="s">
        <v>3143</v>
      </c>
      <c r="D5650" s="23" t="str">
        <f>VLOOKUP(B5650,'5b'!$B$4:$E$904,2,FALSE)</f>
        <v>M</v>
      </c>
      <c r="E5650" s="23" t="str">
        <f>INDEX(Table,MATCH('Classwork 5'!B5650,'5b'!$B$4:$B$904,0),3)</f>
        <v>51-55</v>
      </c>
      <c r="F5650" s="23">
        <f>INDEX(Table,MATCH('Classwork 5'!B5650,'5b'!$B$4:$B$904,0),4)</f>
        <v>0</v>
      </c>
      <c r="G5650" s="23">
        <v>8</v>
      </c>
      <c r="H5650" s="24">
        <v>6073</v>
      </c>
    </row>
    <row r="5651" spans="2:8" x14ac:dyDescent="0.3">
      <c r="B5651" s="22">
        <v>1000911</v>
      </c>
      <c r="C5651" s="23" t="s">
        <v>3793</v>
      </c>
      <c r="D5651" s="23" t="str">
        <f>VLOOKUP(B5651,'5b'!$B$4:$E$904,2,FALSE)</f>
        <v>M</v>
      </c>
      <c r="E5651" s="23" t="str">
        <f>INDEX(Table,MATCH('Classwork 5'!B5651,'5b'!$B$4:$B$904,0),3)</f>
        <v>51-55</v>
      </c>
      <c r="F5651" s="23">
        <f>INDEX(Table,MATCH('Classwork 5'!B5651,'5b'!$B$4:$B$904,0),4)</f>
        <v>0</v>
      </c>
      <c r="G5651" s="23">
        <v>8</v>
      </c>
      <c r="H5651" s="24">
        <v>6031</v>
      </c>
    </row>
    <row r="5652" spans="2:8" x14ac:dyDescent="0.3">
      <c r="B5652" s="22">
        <v>1000911</v>
      </c>
      <c r="C5652" s="23" t="s">
        <v>3041</v>
      </c>
      <c r="D5652" s="23" t="str">
        <f>VLOOKUP(B5652,'5b'!$B$4:$E$904,2,FALSE)</f>
        <v>M</v>
      </c>
      <c r="E5652" s="23" t="str">
        <f>INDEX(Table,MATCH('Classwork 5'!B5652,'5b'!$B$4:$B$904,0),3)</f>
        <v>51-55</v>
      </c>
      <c r="F5652" s="23">
        <f>INDEX(Table,MATCH('Classwork 5'!B5652,'5b'!$B$4:$B$904,0),4)</f>
        <v>0</v>
      </c>
      <c r="G5652" s="23">
        <v>6</v>
      </c>
      <c r="H5652" s="24">
        <v>15950</v>
      </c>
    </row>
    <row r="5653" spans="2:8" x14ac:dyDescent="0.3">
      <c r="B5653" s="22">
        <v>1000911</v>
      </c>
      <c r="C5653" s="23" t="s">
        <v>1986</v>
      </c>
      <c r="D5653" s="23" t="str">
        <f>VLOOKUP(B5653,'5b'!$B$4:$E$904,2,FALSE)</f>
        <v>M</v>
      </c>
      <c r="E5653" s="23" t="str">
        <f>INDEX(Table,MATCH('Classwork 5'!B5653,'5b'!$B$4:$B$904,0),3)</f>
        <v>51-55</v>
      </c>
      <c r="F5653" s="23">
        <f>INDEX(Table,MATCH('Classwork 5'!B5653,'5b'!$B$4:$B$904,0),4)</f>
        <v>0</v>
      </c>
      <c r="G5653" s="23">
        <v>5</v>
      </c>
      <c r="H5653" s="24">
        <v>7193</v>
      </c>
    </row>
    <row r="5654" spans="2:8" x14ac:dyDescent="0.3">
      <c r="B5654" s="22">
        <v>1000911</v>
      </c>
      <c r="C5654" s="23" t="s">
        <v>2250</v>
      </c>
      <c r="D5654" s="23" t="str">
        <f>VLOOKUP(B5654,'5b'!$B$4:$E$904,2,FALSE)</f>
        <v>M</v>
      </c>
      <c r="E5654" s="23" t="str">
        <f>INDEX(Table,MATCH('Classwork 5'!B5654,'5b'!$B$4:$B$904,0),3)</f>
        <v>51-55</v>
      </c>
      <c r="F5654" s="23">
        <f>INDEX(Table,MATCH('Classwork 5'!B5654,'5b'!$B$4:$B$904,0),4)</f>
        <v>0</v>
      </c>
      <c r="G5654" s="23">
        <v>8</v>
      </c>
      <c r="H5654" s="24">
        <v>8106</v>
      </c>
    </row>
    <row r="5655" spans="2:8" x14ac:dyDescent="0.3">
      <c r="B5655" s="22">
        <v>1000911</v>
      </c>
      <c r="C5655" s="23" t="s">
        <v>3794</v>
      </c>
      <c r="D5655" s="23" t="str">
        <f>VLOOKUP(B5655,'5b'!$B$4:$E$904,2,FALSE)</f>
        <v>M</v>
      </c>
      <c r="E5655" s="23" t="str">
        <f>INDEX(Table,MATCH('Classwork 5'!B5655,'5b'!$B$4:$B$904,0),3)</f>
        <v>51-55</v>
      </c>
      <c r="F5655" s="23">
        <f>INDEX(Table,MATCH('Classwork 5'!B5655,'5b'!$B$4:$B$904,0),4)</f>
        <v>0</v>
      </c>
      <c r="G5655" s="23">
        <v>8</v>
      </c>
      <c r="H5655" s="24">
        <v>7891</v>
      </c>
    </row>
    <row r="5656" spans="2:8" x14ac:dyDescent="0.3">
      <c r="B5656" s="22">
        <v>1000911</v>
      </c>
      <c r="C5656" s="23" t="s">
        <v>3533</v>
      </c>
      <c r="D5656" s="23" t="str">
        <f>VLOOKUP(B5656,'5b'!$B$4:$E$904,2,FALSE)</f>
        <v>M</v>
      </c>
      <c r="E5656" s="23" t="str">
        <f>INDEX(Table,MATCH('Classwork 5'!B5656,'5b'!$B$4:$B$904,0),3)</f>
        <v>51-55</v>
      </c>
      <c r="F5656" s="23">
        <f>INDEX(Table,MATCH('Classwork 5'!B5656,'5b'!$B$4:$B$904,0),4)</f>
        <v>0</v>
      </c>
      <c r="G5656" s="23">
        <v>8</v>
      </c>
      <c r="H5656" s="24">
        <v>8036</v>
      </c>
    </row>
    <row r="5657" spans="2:8" x14ac:dyDescent="0.3">
      <c r="B5657" s="22">
        <v>1000911</v>
      </c>
      <c r="C5657" s="23" t="s">
        <v>3795</v>
      </c>
      <c r="D5657" s="23" t="str">
        <f>VLOOKUP(B5657,'5b'!$B$4:$E$904,2,FALSE)</f>
        <v>M</v>
      </c>
      <c r="E5657" s="23" t="str">
        <f>INDEX(Table,MATCH('Classwork 5'!B5657,'5b'!$B$4:$B$904,0),3)</f>
        <v>51-55</v>
      </c>
      <c r="F5657" s="23">
        <f>INDEX(Table,MATCH('Classwork 5'!B5657,'5b'!$B$4:$B$904,0),4)</f>
        <v>0</v>
      </c>
      <c r="G5657" s="23">
        <v>4</v>
      </c>
      <c r="H5657" s="24">
        <v>2775</v>
      </c>
    </row>
    <row r="5658" spans="2:8" x14ac:dyDescent="0.3">
      <c r="B5658" s="22">
        <v>1000911</v>
      </c>
      <c r="C5658" s="23" t="s">
        <v>3043</v>
      </c>
      <c r="D5658" s="23" t="str">
        <f>VLOOKUP(B5658,'5b'!$B$4:$E$904,2,FALSE)</f>
        <v>M</v>
      </c>
      <c r="E5658" s="23" t="str">
        <f>INDEX(Table,MATCH('Classwork 5'!B5658,'5b'!$B$4:$B$904,0),3)</f>
        <v>51-55</v>
      </c>
      <c r="F5658" s="23">
        <f>INDEX(Table,MATCH('Classwork 5'!B5658,'5b'!$B$4:$B$904,0),4)</f>
        <v>0</v>
      </c>
      <c r="G5658" s="23">
        <v>5</v>
      </c>
      <c r="H5658" s="24">
        <v>6881</v>
      </c>
    </row>
    <row r="5659" spans="2:8" x14ac:dyDescent="0.3">
      <c r="B5659" s="22">
        <v>1000911</v>
      </c>
      <c r="C5659" s="23" t="s">
        <v>2759</v>
      </c>
      <c r="D5659" s="23" t="str">
        <f>VLOOKUP(B5659,'5b'!$B$4:$E$904,2,FALSE)</f>
        <v>M</v>
      </c>
      <c r="E5659" s="23" t="str">
        <f>INDEX(Table,MATCH('Classwork 5'!B5659,'5b'!$B$4:$B$904,0),3)</f>
        <v>51-55</v>
      </c>
      <c r="F5659" s="23">
        <f>INDEX(Table,MATCH('Classwork 5'!B5659,'5b'!$B$4:$B$904,0),4)</f>
        <v>0</v>
      </c>
      <c r="G5659" s="23">
        <v>5</v>
      </c>
      <c r="H5659" s="24">
        <v>7135</v>
      </c>
    </row>
    <row r="5660" spans="2:8" x14ac:dyDescent="0.3">
      <c r="B5660" s="22">
        <v>1000911</v>
      </c>
      <c r="C5660" s="23" t="s">
        <v>3355</v>
      </c>
      <c r="D5660" s="23" t="str">
        <f>VLOOKUP(B5660,'5b'!$B$4:$E$904,2,FALSE)</f>
        <v>M</v>
      </c>
      <c r="E5660" s="23" t="str">
        <f>INDEX(Table,MATCH('Classwork 5'!B5660,'5b'!$B$4:$B$904,0),3)</f>
        <v>51-55</v>
      </c>
      <c r="F5660" s="23">
        <f>INDEX(Table,MATCH('Classwork 5'!B5660,'5b'!$B$4:$B$904,0),4)</f>
        <v>0</v>
      </c>
      <c r="G5660" s="23">
        <v>8</v>
      </c>
      <c r="H5660" s="24">
        <v>8057</v>
      </c>
    </row>
    <row r="5661" spans="2:8" x14ac:dyDescent="0.3">
      <c r="B5661" s="22">
        <v>1000912</v>
      </c>
      <c r="C5661" s="23" t="s">
        <v>2896</v>
      </c>
      <c r="D5661" s="23" t="str">
        <f>VLOOKUP(B5661,'5b'!$B$4:$E$904,2,FALSE)</f>
        <v>F</v>
      </c>
      <c r="E5661" s="23" t="str">
        <f>INDEX(Table,MATCH('Classwork 5'!B5661,'5b'!$B$4:$B$904,0),3)</f>
        <v>36-45</v>
      </c>
      <c r="F5661" s="23">
        <f>INDEX(Table,MATCH('Classwork 5'!B5661,'5b'!$B$4:$B$904,0),4)</f>
        <v>2</v>
      </c>
      <c r="G5661" s="23">
        <v>1</v>
      </c>
      <c r="H5661" s="24">
        <v>8167</v>
      </c>
    </row>
    <row r="5662" spans="2:8" x14ac:dyDescent="0.3">
      <c r="B5662" s="22">
        <v>1000912</v>
      </c>
      <c r="C5662" s="23" t="s">
        <v>2679</v>
      </c>
      <c r="D5662" s="23" t="str">
        <f>VLOOKUP(B5662,'5b'!$B$4:$E$904,2,FALSE)</f>
        <v>F</v>
      </c>
      <c r="E5662" s="23" t="str">
        <f>INDEX(Table,MATCH('Classwork 5'!B5662,'5b'!$B$4:$B$904,0),3)</f>
        <v>36-45</v>
      </c>
      <c r="F5662" s="23">
        <f>INDEX(Table,MATCH('Classwork 5'!B5662,'5b'!$B$4:$B$904,0),4)</f>
        <v>2</v>
      </c>
      <c r="G5662" s="23">
        <v>5</v>
      </c>
      <c r="H5662" s="24">
        <v>6913</v>
      </c>
    </row>
    <row r="5663" spans="2:8" x14ac:dyDescent="0.3">
      <c r="B5663" s="22">
        <v>1000912</v>
      </c>
      <c r="C5663" s="23" t="s">
        <v>2842</v>
      </c>
      <c r="D5663" s="23" t="str">
        <f>VLOOKUP(B5663,'5b'!$B$4:$E$904,2,FALSE)</f>
        <v>F</v>
      </c>
      <c r="E5663" s="23" t="str">
        <f>INDEX(Table,MATCH('Classwork 5'!B5663,'5b'!$B$4:$B$904,0),3)</f>
        <v>36-45</v>
      </c>
      <c r="F5663" s="23">
        <f>INDEX(Table,MATCH('Classwork 5'!B5663,'5b'!$B$4:$B$904,0),4)</f>
        <v>2</v>
      </c>
      <c r="G5663" s="23">
        <v>8</v>
      </c>
      <c r="H5663" s="24">
        <v>6060</v>
      </c>
    </row>
    <row r="5664" spans="2:8" x14ac:dyDescent="0.3">
      <c r="B5664" s="22">
        <v>1000912</v>
      </c>
      <c r="C5664" s="23" t="s">
        <v>2075</v>
      </c>
      <c r="D5664" s="23" t="str">
        <f>VLOOKUP(B5664,'5b'!$B$4:$E$904,2,FALSE)</f>
        <v>F</v>
      </c>
      <c r="E5664" s="23" t="str">
        <f>INDEX(Table,MATCH('Classwork 5'!B5664,'5b'!$B$4:$B$904,0),3)</f>
        <v>36-45</v>
      </c>
      <c r="F5664" s="23">
        <f>INDEX(Table,MATCH('Classwork 5'!B5664,'5b'!$B$4:$B$904,0),4)</f>
        <v>2</v>
      </c>
      <c r="G5664" s="23">
        <v>1</v>
      </c>
      <c r="H5664" s="24">
        <v>11510</v>
      </c>
    </row>
    <row r="5665" spans="2:8" x14ac:dyDescent="0.3">
      <c r="B5665" s="22">
        <v>1000913</v>
      </c>
      <c r="C5665" s="23" t="s">
        <v>2505</v>
      </c>
      <c r="D5665" s="23" t="str">
        <f>VLOOKUP(B5665,'5b'!$B$4:$E$904,2,FALSE)</f>
        <v>M</v>
      </c>
      <c r="E5665" s="23" t="str">
        <f>INDEX(Table,MATCH('Classwork 5'!B5665,'5b'!$B$4:$B$904,0),3)</f>
        <v>26-35</v>
      </c>
      <c r="F5665" s="23">
        <f>INDEX(Table,MATCH('Classwork 5'!B5665,'5b'!$B$4:$B$904,0),4)</f>
        <v>0</v>
      </c>
      <c r="G5665" s="23">
        <v>1</v>
      </c>
      <c r="H5665" s="24">
        <v>19113</v>
      </c>
    </row>
    <row r="5666" spans="2:8" x14ac:dyDescent="0.3">
      <c r="B5666" s="22">
        <v>1000914</v>
      </c>
      <c r="C5666" s="23" t="s">
        <v>2913</v>
      </c>
      <c r="D5666" s="23" t="str">
        <f>VLOOKUP(B5666,'5b'!$B$4:$E$904,2,FALSE)</f>
        <v>F</v>
      </c>
      <c r="E5666" s="23" t="str">
        <f>INDEX(Table,MATCH('Classwork 5'!B5666,'5b'!$B$4:$B$904,0),3)</f>
        <v>36-45</v>
      </c>
      <c r="F5666" s="23">
        <f>INDEX(Table,MATCH('Classwork 5'!B5666,'5b'!$B$4:$B$904,0),4)</f>
        <v>9</v>
      </c>
      <c r="G5666" s="23">
        <v>8</v>
      </c>
      <c r="H5666" s="24">
        <v>9875</v>
      </c>
    </row>
    <row r="5667" spans="2:8" x14ac:dyDescent="0.3">
      <c r="B5667" s="22">
        <v>1000915</v>
      </c>
      <c r="C5667" s="23" t="s">
        <v>2892</v>
      </c>
      <c r="D5667" s="23" t="str">
        <f>VLOOKUP(B5667,'5b'!$B$4:$E$904,2,FALSE)</f>
        <v>M</v>
      </c>
      <c r="E5667" s="23" t="str">
        <f>INDEX(Table,MATCH('Classwork 5'!B5667,'5b'!$B$4:$B$904,0),3)</f>
        <v>26-35</v>
      </c>
      <c r="F5667" s="23">
        <f>INDEX(Table,MATCH('Classwork 5'!B5667,'5b'!$B$4:$B$904,0),4)</f>
        <v>7</v>
      </c>
      <c r="G5667" s="23">
        <v>1</v>
      </c>
      <c r="H5667" s="24">
        <v>8186</v>
      </c>
    </row>
    <row r="5668" spans="2:8" x14ac:dyDescent="0.3">
      <c r="B5668" s="22">
        <v>1000915</v>
      </c>
      <c r="C5668" s="23" t="s">
        <v>2082</v>
      </c>
      <c r="D5668" s="23" t="str">
        <f>VLOOKUP(B5668,'5b'!$B$4:$E$904,2,FALSE)</f>
        <v>M</v>
      </c>
      <c r="E5668" s="23" t="str">
        <f>INDEX(Table,MATCH('Classwork 5'!B5668,'5b'!$B$4:$B$904,0),3)</f>
        <v>26-35</v>
      </c>
      <c r="F5668" s="23">
        <f>INDEX(Table,MATCH('Classwork 5'!B5668,'5b'!$B$4:$B$904,0),4)</f>
        <v>7</v>
      </c>
      <c r="G5668" s="23">
        <v>8</v>
      </c>
      <c r="H5668" s="24">
        <v>9698</v>
      </c>
    </row>
    <row r="5669" spans="2:8" x14ac:dyDescent="0.3">
      <c r="B5669" s="22">
        <v>1000915</v>
      </c>
      <c r="C5669" s="23" t="s">
        <v>2149</v>
      </c>
      <c r="D5669" s="23" t="str">
        <f>VLOOKUP(B5669,'5b'!$B$4:$E$904,2,FALSE)</f>
        <v>M</v>
      </c>
      <c r="E5669" s="23" t="str">
        <f>INDEX(Table,MATCH('Classwork 5'!B5669,'5b'!$B$4:$B$904,0),3)</f>
        <v>26-35</v>
      </c>
      <c r="F5669" s="23">
        <f>INDEX(Table,MATCH('Classwork 5'!B5669,'5b'!$B$4:$B$904,0),4)</f>
        <v>7</v>
      </c>
      <c r="G5669" s="23">
        <v>1</v>
      </c>
      <c r="H5669" s="24">
        <v>15866</v>
      </c>
    </row>
    <row r="5670" spans="2:8" x14ac:dyDescent="0.3">
      <c r="B5670" s="22">
        <v>1000915</v>
      </c>
      <c r="C5670" s="23" t="s">
        <v>2654</v>
      </c>
      <c r="D5670" s="23" t="str">
        <f>VLOOKUP(B5670,'5b'!$B$4:$E$904,2,FALSE)</f>
        <v>M</v>
      </c>
      <c r="E5670" s="23" t="str">
        <f>INDEX(Table,MATCH('Classwork 5'!B5670,'5b'!$B$4:$B$904,0),3)</f>
        <v>26-35</v>
      </c>
      <c r="F5670" s="23">
        <f>INDEX(Table,MATCH('Classwork 5'!B5670,'5b'!$B$4:$B$904,0),4)</f>
        <v>7</v>
      </c>
      <c r="G5670" s="23">
        <v>1</v>
      </c>
      <c r="H5670" s="24">
        <v>11467</v>
      </c>
    </row>
    <row r="5671" spans="2:8" x14ac:dyDescent="0.3">
      <c r="B5671" s="22">
        <v>1000915</v>
      </c>
      <c r="C5671" s="23" t="s">
        <v>2429</v>
      </c>
      <c r="D5671" s="23" t="str">
        <f>VLOOKUP(B5671,'5b'!$B$4:$E$904,2,FALSE)</f>
        <v>M</v>
      </c>
      <c r="E5671" s="23" t="str">
        <f>INDEX(Table,MATCH('Classwork 5'!B5671,'5b'!$B$4:$B$904,0),3)</f>
        <v>26-35</v>
      </c>
      <c r="F5671" s="23">
        <f>INDEX(Table,MATCH('Classwork 5'!B5671,'5b'!$B$4:$B$904,0),4)</f>
        <v>7</v>
      </c>
      <c r="G5671" s="23">
        <v>1</v>
      </c>
      <c r="H5671" s="24">
        <v>8075</v>
      </c>
    </row>
    <row r="5672" spans="2:8" x14ac:dyDescent="0.3">
      <c r="B5672" s="22">
        <v>1000917</v>
      </c>
      <c r="C5672" s="23" t="s">
        <v>2182</v>
      </c>
      <c r="D5672" s="23" t="str">
        <f>VLOOKUP(B5672,'5b'!$B$4:$E$904,2,FALSE)</f>
        <v>M</v>
      </c>
      <c r="E5672" s="23" t="str">
        <f>INDEX(Table,MATCH('Classwork 5'!B5672,'5b'!$B$4:$B$904,0),3)</f>
        <v>51-55</v>
      </c>
      <c r="F5672" s="23">
        <f>INDEX(Table,MATCH('Classwork 5'!B5672,'5b'!$B$4:$B$904,0),4)</f>
        <v>6</v>
      </c>
      <c r="G5672" s="23">
        <v>1</v>
      </c>
      <c r="H5672" s="24">
        <v>19397</v>
      </c>
    </row>
    <row r="5673" spans="2:8" x14ac:dyDescent="0.3">
      <c r="B5673" s="22">
        <v>1000918</v>
      </c>
      <c r="C5673" s="23" t="s">
        <v>2263</v>
      </c>
      <c r="D5673" s="23" t="str">
        <f>VLOOKUP(B5673,'5b'!$B$4:$E$904,2,FALSE)</f>
        <v>F</v>
      </c>
      <c r="E5673" s="23" t="str">
        <f>INDEX(Table,MATCH('Classwork 5'!B5673,'5b'!$B$4:$B$904,0),3)</f>
        <v>46-50</v>
      </c>
      <c r="F5673" s="23">
        <f>INDEX(Table,MATCH('Classwork 5'!B5673,'5b'!$B$4:$B$904,0),4)</f>
        <v>1</v>
      </c>
      <c r="G5673" s="23">
        <v>8</v>
      </c>
      <c r="H5673" s="24">
        <v>6003</v>
      </c>
    </row>
    <row r="5674" spans="2:8" x14ac:dyDescent="0.3">
      <c r="B5674" s="22">
        <v>1000918</v>
      </c>
      <c r="C5674" s="23" t="s">
        <v>2472</v>
      </c>
      <c r="D5674" s="23" t="str">
        <f>VLOOKUP(B5674,'5b'!$B$4:$E$904,2,FALSE)</f>
        <v>F</v>
      </c>
      <c r="E5674" s="23" t="str">
        <f>INDEX(Table,MATCH('Classwork 5'!B5674,'5b'!$B$4:$B$904,0),3)</f>
        <v>46-50</v>
      </c>
      <c r="F5674" s="23">
        <f>INDEX(Table,MATCH('Classwork 5'!B5674,'5b'!$B$4:$B$904,0),4)</f>
        <v>1</v>
      </c>
      <c r="G5674" s="23">
        <v>8</v>
      </c>
      <c r="H5674" s="24">
        <v>6181</v>
      </c>
    </row>
    <row r="5675" spans="2:8" x14ac:dyDescent="0.3">
      <c r="B5675" s="22">
        <v>1000918</v>
      </c>
      <c r="C5675" s="23" t="s">
        <v>3039</v>
      </c>
      <c r="D5675" s="23" t="str">
        <f>VLOOKUP(B5675,'5b'!$B$4:$E$904,2,FALSE)</f>
        <v>F</v>
      </c>
      <c r="E5675" s="23" t="str">
        <f>INDEX(Table,MATCH('Classwork 5'!B5675,'5b'!$B$4:$B$904,0),3)</f>
        <v>46-50</v>
      </c>
      <c r="F5675" s="23">
        <f>INDEX(Table,MATCH('Classwork 5'!B5675,'5b'!$B$4:$B$904,0),4)</f>
        <v>1</v>
      </c>
      <c r="G5675" s="23">
        <v>8</v>
      </c>
      <c r="H5675" s="24">
        <v>6144</v>
      </c>
    </row>
    <row r="5676" spans="2:8" x14ac:dyDescent="0.3">
      <c r="B5676" s="22">
        <v>1000918</v>
      </c>
      <c r="C5676" s="23" t="s">
        <v>3597</v>
      </c>
      <c r="D5676" s="23" t="str">
        <f>VLOOKUP(B5676,'5b'!$B$4:$E$904,2,FALSE)</f>
        <v>F</v>
      </c>
      <c r="E5676" s="23" t="str">
        <f>INDEX(Table,MATCH('Classwork 5'!B5676,'5b'!$B$4:$B$904,0),3)</f>
        <v>46-50</v>
      </c>
      <c r="F5676" s="23">
        <f>INDEX(Table,MATCH('Classwork 5'!B5676,'5b'!$B$4:$B$904,0),4)</f>
        <v>1</v>
      </c>
      <c r="G5676" s="23">
        <v>4</v>
      </c>
      <c r="H5676" s="24">
        <v>2857</v>
      </c>
    </row>
    <row r="5677" spans="2:8" x14ac:dyDescent="0.3">
      <c r="B5677" s="22">
        <v>1000919</v>
      </c>
      <c r="C5677" s="23" t="s">
        <v>2897</v>
      </c>
      <c r="D5677" s="23" t="str">
        <f>VLOOKUP(B5677,'5b'!$B$4:$E$904,2,FALSE)</f>
        <v>F</v>
      </c>
      <c r="E5677" s="23" t="str">
        <f>INDEX(Table,MATCH('Classwork 5'!B5677,'5b'!$B$4:$B$904,0),3)</f>
        <v>36-45</v>
      </c>
      <c r="F5677" s="23">
        <f>INDEX(Table,MATCH('Classwork 5'!B5677,'5b'!$B$4:$B$904,0),4)</f>
        <v>1</v>
      </c>
      <c r="G5677" s="23">
        <v>1</v>
      </c>
      <c r="H5677" s="24">
        <v>15799</v>
      </c>
    </row>
    <row r="5678" spans="2:8" x14ac:dyDescent="0.3">
      <c r="B5678" s="22">
        <v>1000919</v>
      </c>
      <c r="C5678" s="23" t="s">
        <v>2029</v>
      </c>
      <c r="D5678" s="23" t="str">
        <f>VLOOKUP(B5678,'5b'!$B$4:$E$904,2,FALSE)</f>
        <v>F</v>
      </c>
      <c r="E5678" s="23" t="str">
        <f>INDEX(Table,MATCH('Classwork 5'!B5678,'5b'!$B$4:$B$904,0),3)</f>
        <v>36-45</v>
      </c>
      <c r="F5678" s="23">
        <f>INDEX(Table,MATCH('Classwork 5'!B5678,'5b'!$B$4:$B$904,0),4)</f>
        <v>1</v>
      </c>
      <c r="G5678" s="23">
        <v>5</v>
      </c>
      <c r="H5678" s="24">
        <v>5415</v>
      </c>
    </row>
    <row r="5679" spans="2:8" x14ac:dyDescent="0.3">
      <c r="B5679" s="22">
        <v>1000919</v>
      </c>
      <c r="C5679" s="23" t="s">
        <v>2586</v>
      </c>
      <c r="D5679" s="23" t="str">
        <f>VLOOKUP(B5679,'5b'!$B$4:$E$904,2,FALSE)</f>
        <v>F</v>
      </c>
      <c r="E5679" s="23" t="str">
        <f>INDEX(Table,MATCH('Classwork 5'!B5679,'5b'!$B$4:$B$904,0),3)</f>
        <v>36-45</v>
      </c>
      <c r="F5679" s="23">
        <f>INDEX(Table,MATCH('Classwork 5'!B5679,'5b'!$B$4:$B$904,0),4)</f>
        <v>1</v>
      </c>
      <c r="G5679" s="23">
        <v>2</v>
      </c>
      <c r="H5679" s="24">
        <v>13249</v>
      </c>
    </row>
    <row r="5680" spans="2:8" x14ac:dyDescent="0.3">
      <c r="B5680" s="22">
        <v>1000919</v>
      </c>
      <c r="C5680" s="23" t="s">
        <v>3043</v>
      </c>
      <c r="D5680" s="23" t="str">
        <f>VLOOKUP(B5680,'5b'!$B$4:$E$904,2,FALSE)</f>
        <v>F</v>
      </c>
      <c r="E5680" s="23" t="str">
        <f>INDEX(Table,MATCH('Classwork 5'!B5680,'5b'!$B$4:$B$904,0),3)</f>
        <v>36-45</v>
      </c>
      <c r="F5680" s="23">
        <f>INDEX(Table,MATCH('Classwork 5'!B5680,'5b'!$B$4:$B$904,0),4)</f>
        <v>1</v>
      </c>
      <c r="G5680" s="23">
        <v>5</v>
      </c>
      <c r="H5680" s="24">
        <v>5293</v>
      </c>
    </row>
    <row r="5681" spans="2:8" x14ac:dyDescent="0.3">
      <c r="B5681" s="22">
        <v>1000919</v>
      </c>
      <c r="C5681" s="23" t="s">
        <v>3355</v>
      </c>
      <c r="D5681" s="23" t="str">
        <f>VLOOKUP(B5681,'5b'!$B$4:$E$904,2,FALSE)</f>
        <v>F</v>
      </c>
      <c r="E5681" s="23" t="str">
        <f>INDEX(Table,MATCH('Classwork 5'!B5681,'5b'!$B$4:$B$904,0),3)</f>
        <v>36-45</v>
      </c>
      <c r="F5681" s="23">
        <f>INDEX(Table,MATCH('Classwork 5'!B5681,'5b'!$B$4:$B$904,0),4)</f>
        <v>1</v>
      </c>
      <c r="G5681" s="23">
        <v>8</v>
      </c>
      <c r="H5681" s="24">
        <v>7874</v>
      </c>
    </row>
    <row r="5682" spans="2:8" x14ac:dyDescent="0.3">
      <c r="B5682" s="22">
        <v>1000919</v>
      </c>
      <c r="C5682" s="23" t="s">
        <v>3126</v>
      </c>
      <c r="D5682" s="23" t="str">
        <f>VLOOKUP(B5682,'5b'!$B$4:$E$904,2,FALSE)</f>
        <v>F</v>
      </c>
      <c r="E5682" s="23" t="str">
        <f>INDEX(Table,MATCH('Classwork 5'!B5682,'5b'!$B$4:$B$904,0),3)</f>
        <v>36-45</v>
      </c>
      <c r="F5682" s="23">
        <f>INDEX(Table,MATCH('Classwork 5'!B5682,'5b'!$B$4:$B$904,0),4)</f>
        <v>1</v>
      </c>
      <c r="G5682" s="23">
        <v>8</v>
      </c>
      <c r="H5682" s="24">
        <v>6188</v>
      </c>
    </row>
    <row r="5683" spans="2:8" x14ac:dyDescent="0.3">
      <c r="B5683" s="22">
        <v>1000919</v>
      </c>
      <c r="C5683" s="23" t="s">
        <v>2636</v>
      </c>
      <c r="D5683" s="23" t="str">
        <f>VLOOKUP(B5683,'5b'!$B$4:$E$904,2,FALSE)</f>
        <v>F</v>
      </c>
      <c r="E5683" s="23" t="str">
        <f>INDEX(Table,MATCH('Classwork 5'!B5683,'5b'!$B$4:$B$904,0),3)</f>
        <v>36-45</v>
      </c>
      <c r="F5683" s="23">
        <f>INDEX(Table,MATCH('Classwork 5'!B5683,'5b'!$B$4:$B$904,0),4)</f>
        <v>1</v>
      </c>
      <c r="G5683" s="23">
        <v>5</v>
      </c>
      <c r="H5683" s="24">
        <v>8685</v>
      </c>
    </row>
    <row r="5684" spans="2:8" x14ac:dyDescent="0.3">
      <c r="B5684" s="22">
        <v>1000919</v>
      </c>
      <c r="C5684" s="23" t="s">
        <v>2268</v>
      </c>
      <c r="D5684" s="23" t="str">
        <f>VLOOKUP(B5684,'5b'!$B$4:$E$904,2,FALSE)</f>
        <v>F</v>
      </c>
      <c r="E5684" s="23" t="str">
        <f>INDEX(Table,MATCH('Classwork 5'!B5684,'5b'!$B$4:$B$904,0),3)</f>
        <v>36-45</v>
      </c>
      <c r="F5684" s="23">
        <f>INDEX(Table,MATCH('Classwork 5'!B5684,'5b'!$B$4:$B$904,0),4)</f>
        <v>1</v>
      </c>
      <c r="G5684" s="23">
        <v>1</v>
      </c>
      <c r="H5684" s="24">
        <v>15781</v>
      </c>
    </row>
    <row r="5685" spans="2:8" x14ac:dyDescent="0.3">
      <c r="B5685" s="22">
        <v>1000919</v>
      </c>
      <c r="C5685" s="23" t="s">
        <v>3140</v>
      </c>
      <c r="D5685" s="23" t="str">
        <f>VLOOKUP(B5685,'5b'!$B$4:$E$904,2,FALSE)</f>
        <v>F</v>
      </c>
      <c r="E5685" s="23" t="str">
        <f>INDEX(Table,MATCH('Classwork 5'!B5685,'5b'!$B$4:$B$904,0),3)</f>
        <v>36-45</v>
      </c>
      <c r="F5685" s="23">
        <f>INDEX(Table,MATCH('Classwork 5'!B5685,'5b'!$B$4:$B$904,0),4)</f>
        <v>1</v>
      </c>
      <c r="G5685" s="23">
        <v>8</v>
      </c>
      <c r="H5685" s="24">
        <v>7837</v>
      </c>
    </row>
    <row r="5686" spans="2:8" x14ac:dyDescent="0.3">
      <c r="B5686" s="22">
        <v>1000919</v>
      </c>
      <c r="C5686" s="23" t="s">
        <v>2169</v>
      </c>
      <c r="D5686" s="23" t="str">
        <f>VLOOKUP(B5686,'5b'!$B$4:$E$904,2,FALSE)</f>
        <v>F</v>
      </c>
      <c r="E5686" s="23" t="str">
        <f>INDEX(Table,MATCH('Classwork 5'!B5686,'5b'!$B$4:$B$904,0),3)</f>
        <v>36-45</v>
      </c>
      <c r="F5686" s="23">
        <f>INDEX(Table,MATCH('Classwork 5'!B5686,'5b'!$B$4:$B$904,0),4)</f>
        <v>1</v>
      </c>
      <c r="G5686" s="23">
        <v>5</v>
      </c>
      <c r="H5686" s="24">
        <v>6894</v>
      </c>
    </row>
    <row r="5687" spans="2:8" x14ac:dyDescent="0.3">
      <c r="B5687" s="22">
        <v>1000920</v>
      </c>
      <c r="C5687" s="23" t="s">
        <v>2479</v>
      </c>
      <c r="D5687" s="23" t="str">
        <f>VLOOKUP(B5687,'5b'!$B$4:$E$904,2,FALSE)</f>
        <v>M</v>
      </c>
      <c r="E5687" s="23" t="str">
        <f>INDEX(Table,MATCH('Classwork 5'!B5687,'5b'!$B$4:$B$904,0),3)</f>
        <v>18-25</v>
      </c>
      <c r="F5687" s="23">
        <f>INDEX(Table,MATCH('Classwork 5'!B5687,'5b'!$B$4:$B$904,0),4)</f>
        <v>4</v>
      </c>
      <c r="G5687" s="23">
        <v>5</v>
      </c>
      <c r="H5687" s="24">
        <v>6852</v>
      </c>
    </row>
    <row r="5688" spans="2:8" x14ac:dyDescent="0.3">
      <c r="B5688" s="22">
        <v>1000920</v>
      </c>
      <c r="C5688" s="23" t="s">
        <v>2256</v>
      </c>
      <c r="D5688" s="23" t="str">
        <f>VLOOKUP(B5688,'5b'!$B$4:$E$904,2,FALSE)</f>
        <v>M</v>
      </c>
      <c r="E5688" s="23" t="str">
        <f>INDEX(Table,MATCH('Classwork 5'!B5688,'5b'!$B$4:$B$904,0),3)</f>
        <v>18-25</v>
      </c>
      <c r="F5688" s="23">
        <f>INDEX(Table,MATCH('Classwork 5'!B5688,'5b'!$B$4:$B$904,0),4)</f>
        <v>4</v>
      </c>
      <c r="G5688" s="23">
        <v>8</v>
      </c>
      <c r="H5688" s="24">
        <v>9899</v>
      </c>
    </row>
    <row r="5689" spans="2:8" x14ac:dyDescent="0.3">
      <c r="B5689" s="22">
        <v>1000920</v>
      </c>
      <c r="C5689" s="23" t="s">
        <v>3013</v>
      </c>
      <c r="D5689" s="23" t="str">
        <f>VLOOKUP(B5689,'5b'!$B$4:$E$904,2,FALSE)</f>
        <v>M</v>
      </c>
      <c r="E5689" s="23" t="str">
        <f>INDEX(Table,MATCH('Classwork 5'!B5689,'5b'!$B$4:$B$904,0),3)</f>
        <v>18-25</v>
      </c>
      <c r="F5689" s="23">
        <f>INDEX(Table,MATCH('Classwork 5'!B5689,'5b'!$B$4:$B$904,0),4)</f>
        <v>4</v>
      </c>
      <c r="G5689" s="23">
        <v>1</v>
      </c>
      <c r="H5689" s="24">
        <v>15826</v>
      </c>
    </row>
    <row r="5690" spans="2:8" x14ac:dyDescent="0.3">
      <c r="B5690" s="22">
        <v>1000920</v>
      </c>
      <c r="C5690" s="23" t="s">
        <v>2833</v>
      </c>
      <c r="D5690" s="23" t="str">
        <f>VLOOKUP(B5690,'5b'!$B$4:$E$904,2,FALSE)</f>
        <v>M</v>
      </c>
      <c r="E5690" s="23" t="str">
        <f>INDEX(Table,MATCH('Classwork 5'!B5690,'5b'!$B$4:$B$904,0),3)</f>
        <v>18-25</v>
      </c>
      <c r="F5690" s="23">
        <f>INDEX(Table,MATCH('Classwork 5'!B5690,'5b'!$B$4:$B$904,0),4)</f>
        <v>4</v>
      </c>
      <c r="G5690" s="23">
        <v>8</v>
      </c>
      <c r="H5690" s="24">
        <v>5881</v>
      </c>
    </row>
    <row r="5691" spans="2:8" x14ac:dyDescent="0.3">
      <c r="B5691" s="22">
        <v>1000920</v>
      </c>
      <c r="C5691" s="23" t="s">
        <v>3736</v>
      </c>
      <c r="D5691" s="23" t="str">
        <f>VLOOKUP(B5691,'5b'!$B$4:$E$904,2,FALSE)</f>
        <v>M</v>
      </c>
      <c r="E5691" s="23" t="str">
        <f>INDEX(Table,MATCH('Classwork 5'!B5691,'5b'!$B$4:$B$904,0),3)</f>
        <v>18-25</v>
      </c>
      <c r="F5691" s="23">
        <f>INDEX(Table,MATCH('Classwork 5'!B5691,'5b'!$B$4:$B$904,0),4)</f>
        <v>4</v>
      </c>
      <c r="G5691" s="23">
        <v>11</v>
      </c>
      <c r="H5691" s="24">
        <v>4679</v>
      </c>
    </row>
    <row r="5692" spans="2:8" x14ac:dyDescent="0.3">
      <c r="B5692" s="22">
        <v>1000920</v>
      </c>
      <c r="C5692" s="23" t="s">
        <v>3796</v>
      </c>
      <c r="D5692" s="23" t="str">
        <f>VLOOKUP(B5692,'5b'!$B$4:$E$904,2,FALSE)</f>
        <v>M</v>
      </c>
      <c r="E5692" s="23" t="str">
        <f>INDEX(Table,MATCH('Classwork 5'!B5692,'5b'!$B$4:$B$904,0),3)</f>
        <v>18-25</v>
      </c>
      <c r="F5692" s="23">
        <f>INDEX(Table,MATCH('Classwork 5'!B5692,'5b'!$B$4:$B$904,0),4)</f>
        <v>4</v>
      </c>
      <c r="G5692" s="23">
        <v>8</v>
      </c>
      <c r="H5692" s="24">
        <v>3880</v>
      </c>
    </row>
    <row r="5693" spans="2:8" x14ac:dyDescent="0.3">
      <c r="B5693" s="22">
        <v>1000920</v>
      </c>
      <c r="C5693" s="23" t="s">
        <v>2345</v>
      </c>
      <c r="D5693" s="23" t="str">
        <f>VLOOKUP(B5693,'5b'!$B$4:$E$904,2,FALSE)</f>
        <v>M</v>
      </c>
      <c r="E5693" s="23" t="str">
        <f>INDEX(Table,MATCH('Classwork 5'!B5693,'5b'!$B$4:$B$904,0),3)</f>
        <v>18-25</v>
      </c>
      <c r="F5693" s="23">
        <f>INDEX(Table,MATCH('Classwork 5'!B5693,'5b'!$B$4:$B$904,0),4)</f>
        <v>4</v>
      </c>
      <c r="G5693" s="23">
        <v>5</v>
      </c>
      <c r="H5693" s="24">
        <v>8827</v>
      </c>
    </row>
    <row r="5694" spans="2:8" x14ac:dyDescent="0.3">
      <c r="B5694" s="22">
        <v>1000921</v>
      </c>
      <c r="C5694" s="23" t="s">
        <v>2553</v>
      </c>
      <c r="D5694" s="23" t="str">
        <f>VLOOKUP(B5694,'5b'!$B$4:$E$904,2,FALSE)</f>
        <v>M</v>
      </c>
      <c r="E5694" s="23" t="str">
        <f>INDEX(Table,MATCH('Classwork 5'!B5694,'5b'!$B$4:$B$904,0),3)</f>
        <v>26-35</v>
      </c>
      <c r="F5694" s="23">
        <f>INDEX(Table,MATCH('Classwork 5'!B5694,'5b'!$B$4:$B$904,0),4)</f>
        <v>17</v>
      </c>
      <c r="G5694" s="23">
        <v>8</v>
      </c>
      <c r="H5694" s="24">
        <v>6041</v>
      </c>
    </row>
    <row r="5695" spans="2:8" x14ac:dyDescent="0.3">
      <c r="B5695" s="22">
        <v>1000921</v>
      </c>
      <c r="C5695" s="23" t="s">
        <v>2288</v>
      </c>
      <c r="D5695" s="23" t="str">
        <f>VLOOKUP(B5695,'5b'!$B$4:$E$904,2,FALSE)</f>
        <v>M</v>
      </c>
      <c r="E5695" s="23" t="str">
        <f>INDEX(Table,MATCH('Classwork 5'!B5695,'5b'!$B$4:$B$904,0),3)</f>
        <v>26-35</v>
      </c>
      <c r="F5695" s="23">
        <f>INDEX(Table,MATCH('Classwork 5'!B5695,'5b'!$B$4:$B$904,0),4)</f>
        <v>17</v>
      </c>
      <c r="G5695" s="23">
        <v>8</v>
      </c>
      <c r="H5695" s="24">
        <v>7924</v>
      </c>
    </row>
    <row r="5696" spans="2:8" x14ac:dyDescent="0.3">
      <c r="B5696" s="22">
        <v>1000921</v>
      </c>
      <c r="C5696" s="23" t="s">
        <v>3175</v>
      </c>
      <c r="D5696" s="23" t="str">
        <f>VLOOKUP(B5696,'5b'!$B$4:$E$904,2,FALSE)</f>
        <v>M</v>
      </c>
      <c r="E5696" s="23" t="str">
        <f>INDEX(Table,MATCH('Classwork 5'!B5696,'5b'!$B$4:$B$904,0),3)</f>
        <v>26-35</v>
      </c>
      <c r="F5696" s="23">
        <f>INDEX(Table,MATCH('Classwork 5'!B5696,'5b'!$B$4:$B$904,0),4)</f>
        <v>17</v>
      </c>
      <c r="G5696" s="23">
        <v>6</v>
      </c>
      <c r="H5696" s="24">
        <v>16441</v>
      </c>
    </row>
    <row r="5697" spans="2:8" x14ac:dyDescent="0.3">
      <c r="B5697" s="22">
        <v>1000921</v>
      </c>
      <c r="C5697" s="23" t="s">
        <v>2268</v>
      </c>
      <c r="D5697" s="23" t="str">
        <f>VLOOKUP(B5697,'5b'!$B$4:$E$904,2,FALSE)</f>
        <v>M</v>
      </c>
      <c r="E5697" s="23" t="str">
        <f>INDEX(Table,MATCH('Classwork 5'!B5697,'5b'!$B$4:$B$904,0),3)</f>
        <v>26-35</v>
      </c>
      <c r="F5697" s="23">
        <f>INDEX(Table,MATCH('Classwork 5'!B5697,'5b'!$B$4:$B$904,0),4)</f>
        <v>17</v>
      </c>
      <c r="G5697" s="23">
        <v>1</v>
      </c>
      <c r="H5697" s="24">
        <v>15337</v>
      </c>
    </row>
    <row r="5698" spans="2:8" x14ac:dyDescent="0.3">
      <c r="B5698" s="22">
        <v>1000921</v>
      </c>
      <c r="C5698" s="23" t="s">
        <v>2777</v>
      </c>
      <c r="D5698" s="23" t="str">
        <f>VLOOKUP(B5698,'5b'!$B$4:$E$904,2,FALSE)</f>
        <v>M</v>
      </c>
      <c r="E5698" s="23" t="str">
        <f>INDEX(Table,MATCH('Classwork 5'!B5698,'5b'!$B$4:$B$904,0),3)</f>
        <v>26-35</v>
      </c>
      <c r="F5698" s="23">
        <f>INDEX(Table,MATCH('Classwork 5'!B5698,'5b'!$B$4:$B$904,0),4)</f>
        <v>17</v>
      </c>
      <c r="G5698" s="23">
        <v>5</v>
      </c>
      <c r="H5698" s="24">
        <v>6865</v>
      </c>
    </row>
    <row r="5699" spans="2:8" x14ac:dyDescent="0.3">
      <c r="B5699" s="22">
        <v>1000921</v>
      </c>
      <c r="C5699" s="23" t="s">
        <v>3797</v>
      </c>
      <c r="D5699" s="23" t="str">
        <f>VLOOKUP(B5699,'5b'!$B$4:$E$904,2,FALSE)</f>
        <v>M</v>
      </c>
      <c r="E5699" s="23" t="str">
        <f>INDEX(Table,MATCH('Classwork 5'!B5699,'5b'!$B$4:$B$904,0),3)</f>
        <v>26-35</v>
      </c>
      <c r="F5699" s="23">
        <f>INDEX(Table,MATCH('Classwork 5'!B5699,'5b'!$B$4:$B$904,0),4)</f>
        <v>17</v>
      </c>
      <c r="G5699" s="23">
        <v>5</v>
      </c>
      <c r="H5699" s="24">
        <v>5338</v>
      </c>
    </row>
    <row r="5700" spans="2:8" x14ac:dyDescent="0.3">
      <c r="B5700" s="22">
        <v>1000921</v>
      </c>
      <c r="C5700" s="23" t="s">
        <v>2054</v>
      </c>
      <c r="D5700" s="23" t="str">
        <f>VLOOKUP(B5700,'5b'!$B$4:$E$904,2,FALSE)</f>
        <v>M</v>
      </c>
      <c r="E5700" s="23" t="str">
        <f>INDEX(Table,MATCH('Classwork 5'!B5700,'5b'!$B$4:$B$904,0),3)</f>
        <v>26-35</v>
      </c>
      <c r="F5700" s="23">
        <f>INDEX(Table,MATCH('Classwork 5'!B5700,'5b'!$B$4:$B$904,0),4)</f>
        <v>17</v>
      </c>
      <c r="G5700" s="23">
        <v>2</v>
      </c>
      <c r="H5700" s="24">
        <v>9530</v>
      </c>
    </row>
    <row r="5701" spans="2:8" x14ac:dyDescent="0.3">
      <c r="B5701" s="22">
        <v>1000921</v>
      </c>
      <c r="C5701" s="23" t="s">
        <v>2878</v>
      </c>
      <c r="D5701" s="23" t="str">
        <f>VLOOKUP(B5701,'5b'!$B$4:$E$904,2,FALSE)</f>
        <v>M</v>
      </c>
      <c r="E5701" s="23" t="str">
        <f>INDEX(Table,MATCH('Classwork 5'!B5701,'5b'!$B$4:$B$904,0),3)</f>
        <v>26-35</v>
      </c>
      <c r="F5701" s="23">
        <f>INDEX(Table,MATCH('Classwork 5'!B5701,'5b'!$B$4:$B$904,0),4)</f>
        <v>17</v>
      </c>
      <c r="G5701" s="23">
        <v>11</v>
      </c>
      <c r="H5701" s="24">
        <v>4587</v>
      </c>
    </row>
    <row r="5702" spans="2:8" x14ac:dyDescent="0.3">
      <c r="B5702" s="22">
        <v>1000922</v>
      </c>
      <c r="C5702" s="23" t="s">
        <v>2623</v>
      </c>
      <c r="D5702" s="23" t="str">
        <f>VLOOKUP(B5702,'5b'!$B$4:$E$904,2,FALSE)</f>
        <v>M</v>
      </c>
      <c r="E5702" s="23" t="str">
        <f>INDEX(Table,MATCH('Classwork 5'!B5702,'5b'!$B$4:$B$904,0),3)</f>
        <v>55+</v>
      </c>
      <c r="F5702" s="23">
        <f>INDEX(Table,MATCH('Classwork 5'!B5702,'5b'!$B$4:$B$904,0),4)</f>
        <v>16</v>
      </c>
      <c r="G5702" s="23">
        <v>15</v>
      </c>
      <c r="H5702" s="24">
        <v>16797</v>
      </c>
    </row>
    <row r="5703" spans="2:8" x14ac:dyDescent="0.3">
      <c r="B5703" s="22">
        <v>1000922</v>
      </c>
      <c r="C5703" s="23" t="s">
        <v>2036</v>
      </c>
      <c r="D5703" s="23" t="str">
        <f>VLOOKUP(B5703,'5b'!$B$4:$E$904,2,FALSE)</f>
        <v>M</v>
      </c>
      <c r="E5703" s="23" t="str">
        <f>INDEX(Table,MATCH('Classwork 5'!B5703,'5b'!$B$4:$B$904,0),3)</f>
        <v>55+</v>
      </c>
      <c r="F5703" s="23">
        <f>INDEX(Table,MATCH('Classwork 5'!B5703,'5b'!$B$4:$B$904,0),4)</f>
        <v>16</v>
      </c>
      <c r="G5703" s="23">
        <v>8</v>
      </c>
      <c r="H5703" s="24">
        <v>9875</v>
      </c>
    </row>
    <row r="5704" spans="2:8" x14ac:dyDescent="0.3">
      <c r="B5704" s="22">
        <v>1000922</v>
      </c>
      <c r="C5704" s="23" t="s">
        <v>2556</v>
      </c>
      <c r="D5704" s="23" t="str">
        <f>VLOOKUP(B5704,'5b'!$B$4:$E$904,2,FALSE)</f>
        <v>M</v>
      </c>
      <c r="E5704" s="23" t="str">
        <f>INDEX(Table,MATCH('Classwork 5'!B5704,'5b'!$B$4:$B$904,0),3)</f>
        <v>55+</v>
      </c>
      <c r="F5704" s="23">
        <f>INDEX(Table,MATCH('Classwork 5'!B5704,'5b'!$B$4:$B$904,0),4)</f>
        <v>16</v>
      </c>
      <c r="G5704" s="23">
        <v>1</v>
      </c>
      <c r="H5704" s="24">
        <v>18975</v>
      </c>
    </row>
    <row r="5705" spans="2:8" x14ac:dyDescent="0.3">
      <c r="B5705" s="22">
        <v>1000922</v>
      </c>
      <c r="C5705" s="23" t="s">
        <v>2187</v>
      </c>
      <c r="D5705" s="23" t="str">
        <f>VLOOKUP(B5705,'5b'!$B$4:$E$904,2,FALSE)</f>
        <v>M</v>
      </c>
      <c r="E5705" s="23" t="str">
        <f>INDEX(Table,MATCH('Classwork 5'!B5705,'5b'!$B$4:$B$904,0),3)</f>
        <v>55+</v>
      </c>
      <c r="F5705" s="23">
        <f>INDEX(Table,MATCH('Classwork 5'!B5705,'5b'!$B$4:$B$904,0),4)</f>
        <v>16</v>
      </c>
      <c r="G5705" s="23">
        <v>1</v>
      </c>
      <c r="H5705" s="24">
        <v>8259</v>
      </c>
    </row>
    <row r="5706" spans="2:8" x14ac:dyDescent="0.3">
      <c r="B5706" s="22">
        <v>1000922</v>
      </c>
      <c r="C5706" s="23" t="s">
        <v>2034</v>
      </c>
      <c r="D5706" s="23" t="str">
        <f>VLOOKUP(B5706,'5b'!$B$4:$E$904,2,FALSE)</f>
        <v>M</v>
      </c>
      <c r="E5706" s="23" t="str">
        <f>INDEX(Table,MATCH('Classwork 5'!B5706,'5b'!$B$4:$B$904,0),3)</f>
        <v>55+</v>
      </c>
      <c r="F5706" s="23">
        <f>INDEX(Table,MATCH('Classwork 5'!B5706,'5b'!$B$4:$B$904,0),4)</f>
        <v>16</v>
      </c>
      <c r="G5706" s="23">
        <v>5</v>
      </c>
      <c r="H5706" s="24">
        <v>8780</v>
      </c>
    </row>
    <row r="5707" spans="2:8" x14ac:dyDescent="0.3">
      <c r="B5707" s="22">
        <v>1000922</v>
      </c>
      <c r="C5707" s="23" t="s">
        <v>3158</v>
      </c>
      <c r="D5707" s="23" t="str">
        <f>VLOOKUP(B5707,'5b'!$B$4:$E$904,2,FALSE)</f>
        <v>M</v>
      </c>
      <c r="E5707" s="23" t="str">
        <f>INDEX(Table,MATCH('Classwork 5'!B5707,'5b'!$B$4:$B$904,0),3)</f>
        <v>55+</v>
      </c>
      <c r="F5707" s="23">
        <f>INDEX(Table,MATCH('Classwork 5'!B5707,'5b'!$B$4:$B$904,0),4)</f>
        <v>16</v>
      </c>
      <c r="G5707" s="23">
        <v>11</v>
      </c>
      <c r="H5707" s="24">
        <v>3009</v>
      </c>
    </row>
    <row r="5708" spans="2:8" x14ac:dyDescent="0.3">
      <c r="B5708" s="22">
        <v>1000922</v>
      </c>
      <c r="C5708" s="23" t="s">
        <v>2138</v>
      </c>
      <c r="D5708" s="23" t="str">
        <f>VLOOKUP(B5708,'5b'!$B$4:$E$904,2,FALSE)</f>
        <v>M</v>
      </c>
      <c r="E5708" s="23" t="str">
        <f>INDEX(Table,MATCH('Classwork 5'!B5708,'5b'!$B$4:$B$904,0),3)</f>
        <v>55+</v>
      </c>
      <c r="F5708" s="23">
        <f>INDEX(Table,MATCH('Classwork 5'!B5708,'5b'!$B$4:$B$904,0),4)</f>
        <v>16</v>
      </c>
      <c r="G5708" s="23">
        <v>16</v>
      </c>
      <c r="H5708" s="24">
        <v>16728</v>
      </c>
    </row>
    <row r="5709" spans="2:8" x14ac:dyDescent="0.3">
      <c r="B5709" s="22">
        <v>1000922</v>
      </c>
      <c r="C5709" s="23" t="s">
        <v>3213</v>
      </c>
      <c r="D5709" s="23" t="str">
        <f>VLOOKUP(B5709,'5b'!$B$4:$E$904,2,FALSE)</f>
        <v>M</v>
      </c>
      <c r="E5709" s="23" t="str">
        <f>INDEX(Table,MATCH('Classwork 5'!B5709,'5b'!$B$4:$B$904,0),3)</f>
        <v>55+</v>
      </c>
      <c r="F5709" s="23">
        <f>INDEX(Table,MATCH('Classwork 5'!B5709,'5b'!$B$4:$B$904,0),4)</f>
        <v>16</v>
      </c>
      <c r="G5709" s="23">
        <v>8</v>
      </c>
      <c r="H5709" s="24">
        <v>6026</v>
      </c>
    </row>
    <row r="5710" spans="2:8" x14ac:dyDescent="0.3">
      <c r="B5710" s="22">
        <v>1000922</v>
      </c>
      <c r="C5710" s="23" t="s">
        <v>2542</v>
      </c>
      <c r="D5710" s="23" t="str">
        <f>VLOOKUP(B5710,'5b'!$B$4:$E$904,2,FALSE)</f>
        <v>M</v>
      </c>
      <c r="E5710" s="23" t="str">
        <f>INDEX(Table,MATCH('Classwork 5'!B5710,'5b'!$B$4:$B$904,0),3)</f>
        <v>55+</v>
      </c>
      <c r="F5710" s="23">
        <f>INDEX(Table,MATCH('Classwork 5'!B5710,'5b'!$B$4:$B$904,0),4)</f>
        <v>16</v>
      </c>
      <c r="G5710" s="23">
        <v>8</v>
      </c>
      <c r="H5710" s="24">
        <v>9942</v>
      </c>
    </row>
    <row r="5711" spans="2:8" x14ac:dyDescent="0.3">
      <c r="B5711" s="22">
        <v>1000922</v>
      </c>
      <c r="C5711" s="23" t="s">
        <v>2004</v>
      </c>
      <c r="D5711" s="23" t="str">
        <f>VLOOKUP(B5711,'5b'!$B$4:$E$904,2,FALSE)</f>
        <v>M</v>
      </c>
      <c r="E5711" s="23" t="str">
        <f>INDEX(Table,MATCH('Classwork 5'!B5711,'5b'!$B$4:$B$904,0),3)</f>
        <v>55+</v>
      </c>
      <c r="F5711" s="23">
        <f>INDEX(Table,MATCH('Classwork 5'!B5711,'5b'!$B$4:$B$904,0),4)</f>
        <v>16</v>
      </c>
      <c r="G5711" s="23">
        <v>1</v>
      </c>
      <c r="H5711" s="24">
        <v>15271</v>
      </c>
    </row>
    <row r="5712" spans="2:8" x14ac:dyDescent="0.3">
      <c r="B5712" s="22">
        <v>1000922</v>
      </c>
      <c r="C5712" s="23" t="s">
        <v>2420</v>
      </c>
      <c r="D5712" s="23" t="str">
        <f>VLOOKUP(B5712,'5b'!$B$4:$E$904,2,FALSE)</f>
        <v>M</v>
      </c>
      <c r="E5712" s="23" t="str">
        <f>INDEX(Table,MATCH('Classwork 5'!B5712,'5b'!$B$4:$B$904,0),3)</f>
        <v>55+</v>
      </c>
      <c r="F5712" s="23">
        <f>INDEX(Table,MATCH('Classwork 5'!B5712,'5b'!$B$4:$B$904,0),4)</f>
        <v>16</v>
      </c>
      <c r="G5712" s="23">
        <v>11</v>
      </c>
      <c r="H5712" s="24">
        <v>1716</v>
      </c>
    </row>
    <row r="5713" spans="2:8" x14ac:dyDescent="0.3">
      <c r="B5713" s="22">
        <v>1000922</v>
      </c>
      <c r="C5713" s="23" t="s">
        <v>2482</v>
      </c>
      <c r="D5713" s="23" t="str">
        <f>VLOOKUP(B5713,'5b'!$B$4:$E$904,2,FALSE)</f>
        <v>M</v>
      </c>
      <c r="E5713" s="23" t="str">
        <f>INDEX(Table,MATCH('Classwork 5'!B5713,'5b'!$B$4:$B$904,0),3)</f>
        <v>55+</v>
      </c>
      <c r="F5713" s="23">
        <f>INDEX(Table,MATCH('Classwork 5'!B5713,'5b'!$B$4:$B$904,0),4)</f>
        <v>16</v>
      </c>
      <c r="G5713" s="23">
        <v>8</v>
      </c>
      <c r="H5713" s="24">
        <v>5924</v>
      </c>
    </row>
    <row r="5714" spans="2:8" x14ac:dyDescent="0.3">
      <c r="B5714" s="22">
        <v>1000922</v>
      </c>
      <c r="C5714" s="23" t="s">
        <v>1985</v>
      </c>
      <c r="D5714" s="23" t="str">
        <f>VLOOKUP(B5714,'5b'!$B$4:$E$904,2,FALSE)</f>
        <v>M</v>
      </c>
      <c r="E5714" s="23" t="str">
        <f>INDEX(Table,MATCH('Classwork 5'!B5714,'5b'!$B$4:$B$904,0),3)</f>
        <v>55+</v>
      </c>
      <c r="F5714" s="23">
        <f>INDEX(Table,MATCH('Classwork 5'!B5714,'5b'!$B$4:$B$904,0),4)</f>
        <v>16</v>
      </c>
      <c r="G5714" s="23">
        <v>1</v>
      </c>
      <c r="H5714" s="24">
        <v>11585</v>
      </c>
    </row>
    <row r="5715" spans="2:8" x14ac:dyDescent="0.3">
      <c r="B5715" s="22">
        <v>1000922</v>
      </c>
      <c r="C5715" s="23" t="s">
        <v>2795</v>
      </c>
      <c r="D5715" s="23" t="str">
        <f>VLOOKUP(B5715,'5b'!$B$4:$E$904,2,FALSE)</f>
        <v>M</v>
      </c>
      <c r="E5715" s="23" t="str">
        <f>INDEX(Table,MATCH('Classwork 5'!B5715,'5b'!$B$4:$B$904,0),3)</f>
        <v>55+</v>
      </c>
      <c r="F5715" s="23">
        <f>INDEX(Table,MATCH('Classwork 5'!B5715,'5b'!$B$4:$B$904,0),4)</f>
        <v>16</v>
      </c>
      <c r="G5715" s="23">
        <v>1</v>
      </c>
      <c r="H5715" s="24">
        <v>11448</v>
      </c>
    </row>
    <row r="5716" spans="2:8" x14ac:dyDescent="0.3">
      <c r="B5716" s="22">
        <v>1000922</v>
      </c>
      <c r="C5716" s="23" t="s">
        <v>2418</v>
      </c>
      <c r="D5716" s="23" t="str">
        <f>VLOOKUP(B5716,'5b'!$B$4:$E$904,2,FALSE)</f>
        <v>M</v>
      </c>
      <c r="E5716" s="23" t="str">
        <f>INDEX(Table,MATCH('Classwork 5'!B5716,'5b'!$B$4:$B$904,0),3)</f>
        <v>55+</v>
      </c>
      <c r="F5716" s="23">
        <f>INDEX(Table,MATCH('Classwork 5'!B5716,'5b'!$B$4:$B$904,0),4)</f>
        <v>16</v>
      </c>
      <c r="G5716" s="23">
        <v>1</v>
      </c>
      <c r="H5716" s="24">
        <v>7673</v>
      </c>
    </row>
    <row r="5717" spans="2:8" x14ac:dyDescent="0.3">
      <c r="B5717" s="22">
        <v>1000922</v>
      </c>
      <c r="C5717" s="23" t="s">
        <v>2565</v>
      </c>
      <c r="D5717" s="23" t="str">
        <f>VLOOKUP(B5717,'5b'!$B$4:$E$904,2,FALSE)</f>
        <v>M</v>
      </c>
      <c r="E5717" s="23" t="str">
        <f>INDEX(Table,MATCH('Classwork 5'!B5717,'5b'!$B$4:$B$904,0),3)</f>
        <v>55+</v>
      </c>
      <c r="F5717" s="23">
        <f>INDEX(Table,MATCH('Classwork 5'!B5717,'5b'!$B$4:$B$904,0),4)</f>
        <v>16</v>
      </c>
      <c r="G5717" s="23">
        <v>5</v>
      </c>
      <c r="H5717" s="24">
        <v>5383</v>
      </c>
    </row>
    <row r="5718" spans="2:8" x14ac:dyDescent="0.3">
      <c r="B5718" s="22">
        <v>1000923</v>
      </c>
      <c r="C5718" s="23" t="s">
        <v>3470</v>
      </c>
      <c r="D5718" s="23" t="str">
        <f>VLOOKUP(B5718,'5b'!$B$4:$E$904,2,FALSE)</f>
        <v>M</v>
      </c>
      <c r="E5718" s="23" t="str">
        <f>INDEX(Table,MATCH('Classwork 5'!B5718,'5b'!$B$4:$B$904,0),3)</f>
        <v>26-35</v>
      </c>
      <c r="F5718" s="23">
        <f>INDEX(Table,MATCH('Classwork 5'!B5718,'5b'!$B$4:$B$904,0),4)</f>
        <v>7</v>
      </c>
      <c r="G5718" s="23">
        <v>5</v>
      </c>
      <c r="H5718" s="24">
        <v>8823</v>
      </c>
    </row>
    <row r="5719" spans="2:8" x14ac:dyDescent="0.3">
      <c r="B5719" s="22">
        <v>1000923</v>
      </c>
      <c r="C5719" s="23" t="s">
        <v>2212</v>
      </c>
      <c r="D5719" s="23" t="str">
        <f>VLOOKUP(B5719,'5b'!$B$4:$E$904,2,FALSE)</f>
        <v>M</v>
      </c>
      <c r="E5719" s="23" t="str">
        <f>INDEX(Table,MATCH('Classwork 5'!B5719,'5b'!$B$4:$B$904,0),3)</f>
        <v>26-35</v>
      </c>
      <c r="F5719" s="23">
        <f>INDEX(Table,MATCH('Classwork 5'!B5719,'5b'!$B$4:$B$904,0),4)</f>
        <v>7</v>
      </c>
      <c r="G5719" s="23">
        <v>8</v>
      </c>
      <c r="H5719" s="24">
        <v>7854</v>
      </c>
    </row>
    <row r="5720" spans="2:8" x14ac:dyDescent="0.3">
      <c r="B5720" s="22">
        <v>1000924</v>
      </c>
      <c r="C5720" s="23" t="s">
        <v>2852</v>
      </c>
      <c r="D5720" s="23" t="str">
        <f>VLOOKUP(B5720,'5b'!$B$4:$E$904,2,FALSE)</f>
        <v>M</v>
      </c>
      <c r="E5720" s="23" t="str">
        <f>INDEX(Table,MATCH('Classwork 5'!B5720,'5b'!$B$4:$B$904,0),3)</f>
        <v>51-55</v>
      </c>
      <c r="F5720" s="23">
        <f>INDEX(Table,MATCH('Classwork 5'!B5720,'5b'!$B$4:$B$904,0),4)</f>
        <v>17</v>
      </c>
      <c r="G5720" s="23">
        <v>8</v>
      </c>
      <c r="H5720" s="24">
        <v>7902</v>
      </c>
    </row>
    <row r="5721" spans="2:8" x14ac:dyDescent="0.3">
      <c r="B5721" s="22">
        <v>1000924</v>
      </c>
      <c r="C5721" s="23" t="s">
        <v>3798</v>
      </c>
      <c r="D5721" s="23" t="str">
        <f>VLOOKUP(B5721,'5b'!$B$4:$E$904,2,FALSE)</f>
        <v>M</v>
      </c>
      <c r="E5721" s="23" t="str">
        <f>INDEX(Table,MATCH('Classwork 5'!B5721,'5b'!$B$4:$B$904,0),3)</f>
        <v>51-55</v>
      </c>
      <c r="F5721" s="23">
        <f>INDEX(Table,MATCH('Classwork 5'!B5721,'5b'!$B$4:$B$904,0),4)</f>
        <v>17</v>
      </c>
      <c r="G5721" s="23">
        <v>2</v>
      </c>
      <c r="H5721" s="24">
        <v>13003</v>
      </c>
    </row>
    <row r="5722" spans="2:8" x14ac:dyDescent="0.3">
      <c r="B5722" s="22">
        <v>1000924</v>
      </c>
      <c r="C5722" s="23" t="s">
        <v>2330</v>
      </c>
      <c r="D5722" s="23" t="str">
        <f>VLOOKUP(B5722,'5b'!$B$4:$E$904,2,FALSE)</f>
        <v>M</v>
      </c>
      <c r="E5722" s="23" t="str">
        <f>INDEX(Table,MATCH('Classwork 5'!B5722,'5b'!$B$4:$B$904,0),3)</f>
        <v>51-55</v>
      </c>
      <c r="F5722" s="23">
        <f>INDEX(Table,MATCH('Classwork 5'!B5722,'5b'!$B$4:$B$904,0),4)</f>
        <v>17</v>
      </c>
      <c r="G5722" s="23">
        <v>1</v>
      </c>
      <c r="H5722" s="24">
        <v>15608</v>
      </c>
    </row>
    <row r="5723" spans="2:8" x14ac:dyDescent="0.3">
      <c r="B5723" s="22">
        <v>1000924</v>
      </c>
      <c r="C5723" s="23" t="s">
        <v>2054</v>
      </c>
      <c r="D5723" s="23" t="str">
        <f>VLOOKUP(B5723,'5b'!$B$4:$E$904,2,FALSE)</f>
        <v>M</v>
      </c>
      <c r="E5723" s="23" t="str">
        <f>INDEX(Table,MATCH('Classwork 5'!B5723,'5b'!$B$4:$B$904,0),3)</f>
        <v>51-55</v>
      </c>
      <c r="F5723" s="23">
        <f>INDEX(Table,MATCH('Classwork 5'!B5723,'5b'!$B$4:$B$904,0),4)</f>
        <v>17</v>
      </c>
      <c r="G5723" s="23">
        <v>2</v>
      </c>
      <c r="H5723" s="24">
        <v>13113</v>
      </c>
    </row>
    <row r="5724" spans="2:8" x14ac:dyDescent="0.3">
      <c r="B5724" s="22">
        <v>1000925</v>
      </c>
      <c r="C5724" s="23" t="s">
        <v>2159</v>
      </c>
      <c r="D5724" s="23" t="str">
        <f>VLOOKUP(B5724,'5b'!$B$4:$E$904,2,FALSE)</f>
        <v>F</v>
      </c>
      <c r="E5724" s="23" t="str">
        <f>INDEX(Table,MATCH('Classwork 5'!B5724,'5b'!$B$4:$B$904,0),3)</f>
        <v>36-45</v>
      </c>
      <c r="F5724" s="23">
        <f>INDEX(Table,MATCH('Classwork 5'!B5724,'5b'!$B$4:$B$904,0),4)</f>
        <v>3</v>
      </c>
      <c r="G5724" s="23">
        <v>8</v>
      </c>
      <c r="H5724" s="24">
        <v>2143</v>
      </c>
    </row>
    <row r="5725" spans="2:8" x14ac:dyDescent="0.3">
      <c r="B5725" s="22">
        <v>1000925</v>
      </c>
      <c r="C5725" s="23" t="s">
        <v>2308</v>
      </c>
      <c r="D5725" s="23" t="str">
        <f>VLOOKUP(B5725,'5b'!$B$4:$E$904,2,FALSE)</f>
        <v>F</v>
      </c>
      <c r="E5725" s="23" t="str">
        <f>INDEX(Table,MATCH('Classwork 5'!B5725,'5b'!$B$4:$B$904,0),3)</f>
        <v>36-45</v>
      </c>
      <c r="F5725" s="23">
        <f>INDEX(Table,MATCH('Classwork 5'!B5725,'5b'!$B$4:$B$904,0),4)</f>
        <v>3</v>
      </c>
      <c r="G5725" s="23">
        <v>4</v>
      </c>
      <c r="H5725" s="24">
        <v>1379</v>
      </c>
    </row>
    <row r="5726" spans="2:8" x14ac:dyDescent="0.3">
      <c r="B5726" s="22">
        <v>1000925</v>
      </c>
      <c r="C5726" s="23" t="s">
        <v>2553</v>
      </c>
      <c r="D5726" s="23" t="str">
        <f>VLOOKUP(B5726,'5b'!$B$4:$E$904,2,FALSE)</f>
        <v>F</v>
      </c>
      <c r="E5726" s="23" t="str">
        <f>INDEX(Table,MATCH('Classwork 5'!B5726,'5b'!$B$4:$B$904,0),3)</f>
        <v>36-45</v>
      </c>
      <c r="F5726" s="23">
        <f>INDEX(Table,MATCH('Classwork 5'!B5726,'5b'!$B$4:$B$904,0),4)</f>
        <v>3</v>
      </c>
      <c r="G5726" s="23">
        <v>8</v>
      </c>
      <c r="H5726" s="24">
        <v>7961</v>
      </c>
    </row>
    <row r="5727" spans="2:8" x14ac:dyDescent="0.3">
      <c r="B5727" s="22">
        <v>1000925</v>
      </c>
      <c r="C5727" s="23" t="s">
        <v>3549</v>
      </c>
      <c r="D5727" s="23" t="str">
        <f>VLOOKUP(B5727,'5b'!$B$4:$E$904,2,FALSE)</f>
        <v>F</v>
      </c>
      <c r="E5727" s="23" t="str">
        <f>INDEX(Table,MATCH('Classwork 5'!B5727,'5b'!$B$4:$B$904,0),3)</f>
        <v>36-45</v>
      </c>
      <c r="F5727" s="23">
        <f>INDEX(Table,MATCH('Classwork 5'!B5727,'5b'!$B$4:$B$904,0),4)</f>
        <v>3</v>
      </c>
      <c r="G5727" s="23">
        <v>5</v>
      </c>
      <c r="H5727" s="24">
        <v>3639</v>
      </c>
    </row>
    <row r="5728" spans="2:8" x14ac:dyDescent="0.3">
      <c r="B5728" s="22">
        <v>1000925</v>
      </c>
      <c r="C5728" s="23" t="s">
        <v>3799</v>
      </c>
      <c r="D5728" s="23" t="str">
        <f>VLOOKUP(B5728,'5b'!$B$4:$E$904,2,FALSE)</f>
        <v>F</v>
      </c>
      <c r="E5728" s="23" t="str">
        <f>INDEX(Table,MATCH('Classwork 5'!B5728,'5b'!$B$4:$B$904,0),3)</f>
        <v>36-45</v>
      </c>
      <c r="F5728" s="23">
        <f>INDEX(Table,MATCH('Classwork 5'!B5728,'5b'!$B$4:$B$904,0),4)</f>
        <v>3</v>
      </c>
      <c r="G5728" s="23">
        <v>1</v>
      </c>
      <c r="H5728" s="24">
        <v>11385</v>
      </c>
    </row>
    <row r="5729" spans="2:8" x14ac:dyDescent="0.3">
      <c r="B5729" s="22">
        <v>1000926</v>
      </c>
      <c r="C5729" s="23" t="s">
        <v>2104</v>
      </c>
      <c r="D5729" s="23" t="str">
        <f>VLOOKUP(B5729,'5b'!$B$4:$E$904,2,FALSE)</f>
        <v>M</v>
      </c>
      <c r="E5729" s="23" t="str">
        <f>INDEX(Table,MATCH('Classwork 5'!B5729,'5b'!$B$4:$B$904,0),3)</f>
        <v>0-17</v>
      </c>
      <c r="F5729" s="23">
        <f>INDEX(Table,MATCH('Classwork 5'!B5729,'5b'!$B$4:$B$904,0),4)</f>
        <v>10</v>
      </c>
      <c r="G5729" s="23">
        <v>4</v>
      </c>
      <c r="H5729" s="24">
        <v>2172</v>
      </c>
    </row>
    <row r="5730" spans="2:8" x14ac:dyDescent="0.3">
      <c r="B5730" s="22">
        <v>1000927</v>
      </c>
      <c r="C5730" s="23" t="s">
        <v>2407</v>
      </c>
      <c r="D5730" s="23" t="str">
        <f>VLOOKUP(B5730,'5b'!$B$4:$E$904,2,FALSE)</f>
        <v>F</v>
      </c>
      <c r="E5730" s="23" t="str">
        <f>INDEX(Table,MATCH('Classwork 5'!B5730,'5b'!$B$4:$B$904,0),3)</f>
        <v>26-35</v>
      </c>
      <c r="F5730" s="23">
        <f>INDEX(Table,MATCH('Classwork 5'!B5730,'5b'!$B$4:$B$904,0),4)</f>
        <v>20</v>
      </c>
      <c r="G5730" s="23">
        <v>5</v>
      </c>
      <c r="H5730" s="24">
        <v>5144</v>
      </c>
    </row>
    <row r="5731" spans="2:8" x14ac:dyDescent="0.3">
      <c r="B5731" s="22">
        <v>1000927</v>
      </c>
      <c r="C5731" s="23" t="s">
        <v>3453</v>
      </c>
      <c r="D5731" s="23" t="str">
        <f>VLOOKUP(B5731,'5b'!$B$4:$E$904,2,FALSE)</f>
        <v>F</v>
      </c>
      <c r="E5731" s="23" t="str">
        <f>INDEX(Table,MATCH('Classwork 5'!B5731,'5b'!$B$4:$B$904,0),3)</f>
        <v>26-35</v>
      </c>
      <c r="F5731" s="23">
        <f>INDEX(Table,MATCH('Classwork 5'!B5731,'5b'!$B$4:$B$904,0),4)</f>
        <v>20</v>
      </c>
      <c r="G5731" s="23">
        <v>5</v>
      </c>
      <c r="H5731" s="24">
        <v>6996</v>
      </c>
    </row>
    <row r="5732" spans="2:8" x14ac:dyDescent="0.3">
      <c r="B5732" s="22">
        <v>1000927</v>
      </c>
      <c r="C5732" s="23" t="s">
        <v>3800</v>
      </c>
      <c r="D5732" s="23" t="str">
        <f>VLOOKUP(B5732,'5b'!$B$4:$E$904,2,FALSE)</f>
        <v>F</v>
      </c>
      <c r="E5732" s="23" t="str">
        <f>INDEX(Table,MATCH('Classwork 5'!B5732,'5b'!$B$4:$B$904,0),3)</f>
        <v>26-35</v>
      </c>
      <c r="F5732" s="23">
        <f>INDEX(Table,MATCH('Classwork 5'!B5732,'5b'!$B$4:$B$904,0),4)</f>
        <v>20</v>
      </c>
      <c r="G5732" s="23">
        <v>5</v>
      </c>
      <c r="H5732" s="24">
        <v>7075</v>
      </c>
    </row>
    <row r="5733" spans="2:8" x14ac:dyDescent="0.3">
      <c r="B5733" s="22">
        <v>1000927</v>
      </c>
      <c r="C5733" s="23" t="s">
        <v>3305</v>
      </c>
      <c r="D5733" s="23" t="str">
        <f>VLOOKUP(B5733,'5b'!$B$4:$E$904,2,FALSE)</f>
        <v>F</v>
      </c>
      <c r="E5733" s="23" t="str">
        <f>INDEX(Table,MATCH('Classwork 5'!B5733,'5b'!$B$4:$B$904,0),3)</f>
        <v>26-35</v>
      </c>
      <c r="F5733" s="23">
        <f>INDEX(Table,MATCH('Classwork 5'!B5733,'5b'!$B$4:$B$904,0),4)</f>
        <v>20</v>
      </c>
      <c r="G5733" s="23">
        <v>5</v>
      </c>
      <c r="H5733" s="24">
        <v>3432</v>
      </c>
    </row>
    <row r="5734" spans="2:8" x14ac:dyDescent="0.3">
      <c r="B5734" s="22">
        <v>1000927</v>
      </c>
      <c r="C5734" s="23" t="s">
        <v>2676</v>
      </c>
      <c r="D5734" s="23" t="str">
        <f>VLOOKUP(B5734,'5b'!$B$4:$E$904,2,FALSE)</f>
        <v>F</v>
      </c>
      <c r="E5734" s="23" t="str">
        <f>INDEX(Table,MATCH('Classwork 5'!B5734,'5b'!$B$4:$B$904,0),3)</f>
        <v>26-35</v>
      </c>
      <c r="F5734" s="23">
        <f>INDEX(Table,MATCH('Classwork 5'!B5734,'5b'!$B$4:$B$904,0),4)</f>
        <v>20</v>
      </c>
      <c r="G5734" s="23">
        <v>5</v>
      </c>
      <c r="H5734" s="24">
        <v>3597</v>
      </c>
    </row>
    <row r="5735" spans="2:8" x14ac:dyDescent="0.3">
      <c r="B5735" s="22">
        <v>1000927</v>
      </c>
      <c r="C5735" s="23" t="s">
        <v>3026</v>
      </c>
      <c r="D5735" s="23" t="str">
        <f>VLOOKUP(B5735,'5b'!$B$4:$E$904,2,FALSE)</f>
        <v>F</v>
      </c>
      <c r="E5735" s="23" t="str">
        <f>INDEX(Table,MATCH('Classwork 5'!B5735,'5b'!$B$4:$B$904,0),3)</f>
        <v>26-35</v>
      </c>
      <c r="F5735" s="23">
        <f>INDEX(Table,MATCH('Classwork 5'!B5735,'5b'!$B$4:$B$904,0),4)</f>
        <v>20</v>
      </c>
      <c r="G5735" s="23">
        <v>8</v>
      </c>
      <c r="H5735" s="24">
        <v>5901</v>
      </c>
    </row>
    <row r="5736" spans="2:8" x14ac:dyDescent="0.3">
      <c r="B5736" s="22">
        <v>1000928</v>
      </c>
      <c r="C5736" s="23" t="s">
        <v>2465</v>
      </c>
      <c r="D5736" s="23" t="str">
        <f>VLOOKUP(B5736,'5b'!$B$4:$E$904,2,FALSE)</f>
        <v>F</v>
      </c>
      <c r="E5736" s="23" t="str">
        <f>INDEX(Table,MATCH('Classwork 5'!B5736,'5b'!$B$4:$B$904,0),3)</f>
        <v>55+</v>
      </c>
      <c r="F5736" s="23">
        <f>INDEX(Table,MATCH('Classwork 5'!B5736,'5b'!$B$4:$B$904,0),4)</f>
        <v>16</v>
      </c>
      <c r="G5736" s="23">
        <v>1</v>
      </c>
      <c r="H5736" s="24">
        <v>19495</v>
      </c>
    </row>
    <row r="5737" spans="2:8" x14ac:dyDescent="0.3">
      <c r="B5737" s="22">
        <v>1000928</v>
      </c>
      <c r="C5737" s="23" t="s">
        <v>3521</v>
      </c>
      <c r="D5737" s="23" t="str">
        <f>VLOOKUP(B5737,'5b'!$B$4:$E$904,2,FALSE)</f>
        <v>F</v>
      </c>
      <c r="E5737" s="23" t="str">
        <f>INDEX(Table,MATCH('Classwork 5'!B5737,'5b'!$B$4:$B$904,0),3)</f>
        <v>55+</v>
      </c>
      <c r="F5737" s="23">
        <f>INDEX(Table,MATCH('Classwork 5'!B5737,'5b'!$B$4:$B$904,0),4)</f>
        <v>16</v>
      </c>
      <c r="G5737" s="23">
        <v>8</v>
      </c>
      <c r="H5737" s="24">
        <v>9759</v>
      </c>
    </row>
    <row r="5738" spans="2:8" x14ac:dyDescent="0.3">
      <c r="B5738" s="22">
        <v>1000928</v>
      </c>
      <c r="C5738" s="23" t="s">
        <v>3191</v>
      </c>
      <c r="D5738" s="23" t="str">
        <f>VLOOKUP(B5738,'5b'!$B$4:$E$904,2,FALSE)</f>
        <v>F</v>
      </c>
      <c r="E5738" s="23" t="str">
        <f>INDEX(Table,MATCH('Classwork 5'!B5738,'5b'!$B$4:$B$904,0),3)</f>
        <v>55+</v>
      </c>
      <c r="F5738" s="23">
        <f>INDEX(Table,MATCH('Classwork 5'!B5738,'5b'!$B$4:$B$904,0),4)</f>
        <v>16</v>
      </c>
      <c r="G5738" s="23">
        <v>5</v>
      </c>
      <c r="H5738" s="24">
        <v>5182</v>
      </c>
    </row>
    <row r="5739" spans="2:8" x14ac:dyDescent="0.3">
      <c r="B5739" s="22">
        <v>1000928</v>
      </c>
      <c r="C5739" s="23" t="s">
        <v>2340</v>
      </c>
      <c r="D5739" s="23" t="str">
        <f>VLOOKUP(B5739,'5b'!$B$4:$E$904,2,FALSE)</f>
        <v>F</v>
      </c>
      <c r="E5739" s="23" t="str">
        <f>INDEX(Table,MATCH('Classwork 5'!B5739,'5b'!$B$4:$B$904,0),3)</f>
        <v>55+</v>
      </c>
      <c r="F5739" s="23">
        <f>INDEX(Table,MATCH('Classwork 5'!B5739,'5b'!$B$4:$B$904,0),4)</f>
        <v>16</v>
      </c>
      <c r="G5739" s="23">
        <v>8</v>
      </c>
      <c r="H5739" s="24">
        <v>9697</v>
      </c>
    </row>
    <row r="5740" spans="2:8" x14ac:dyDescent="0.3">
      <c r="B5740" s="22">
        <v>1000928</v>
      </c>
      <c r="C5740" s="23" t="s">
        <v>2236</v>
      </c>
      <c r="D5740" s="23" t="str">
        <f>VLOOKUP(B5740,'5b'!$B$4:$E$904,2,FALSE)</f>
        <v>F</v>
      </c>
      <c r="E5740" s="23" t="str">
        <f>INDEX(Table,MATCH('Classwork 5'!B5740,'5b'!$B$4:$B$904,0),3)</f>
        <v>55+</v>
      </c>
      <c r="F5740" s="23">
        <f>INDEX(Table,MATCH('Classwork 5'!B5740,'5b'!$B$4:$B$904,0),4)</f>
        <v>16</v>
      </c>
      <c r="G5740" s="23">
        <v>8</v>
      </c>
      <c r="H5740" s="24">
        <v>7764</v>
      </c>
    </row>
    <row r="5741" spans="2:8" x14ac:dyDescent="0.3">
      <c r="B5741" s="22">
        <v>1000928</v>
      </c>
      <c r="C5741" s="23" t="s">
        <v>1979</v>
      </c>
      <c r="D5741" s="23" t="str">
        <f>VLOOKUP(B5741,'5b'!$B$4:$E$904,2,FALSE)</f>
        <v>F</v>
      </c>
      <c r="E5741" s="23" t="str">
        <f>INDEX(Table,MATCH('Classwork 5'!B5741,'5b'!$B$4:$B$904,0),3)</f>
        <v>55+</v>
      </c>
      <c r="F5741" s="23">
        <f>INDEX(Table,MATCH('Classwork 5'!B5741,'5b'!$B$4:$B$904,0),4)</f>
        <v>16</v>
      </c>
      <c r="G5741" s="23">
        <v>6</v>
      </c>
      <c r="H5741" s="24">
        <v>20186</v>
      </c>
    </row>
    <row r="5742" spans="2:8" x14ac:dyDescent="0.3">
      <c r="B5742" s="22">
        <v>1000928</v>
      </c>
      <c r="C5742" s="23" t="s">
        <v>2926</v>
      </c>
      <c r="D5742" s="23" t="str">
        <f>VLOOKUP(B5742,'5b'!$B$4:$E$904,2,FALSE)</f>
        <v>F</v>
      </c>
      <c r="E5742" s="23" t="str">
        <f>INDEX(Table,MATCH('Classwork 5'!B5742,'5b'!$B$4:$B$904,0),3)</f>
        <v>55+</v>
      </c>
      <c r="F5742" s="23">
        <f>INDEX(Table,MATCH('Classwork 5'!B5742,'5b'!$B$4:$B$904,0),4)</f>
        <v>16</v>
      </c>
      <c r="G5742" s="23">
        <v>12</v>
      </c>
      <c r="H5742" s="24">
        <v>1077</v>
      </c>
    </row>
    <row r="5743" spans="2:8" x14ac:dyDescent="0.3">
      <c r="B5743" s="22">
        <v>1000928</v>
      </c>
      <c r="C5743" s="23" t="s">
        <v>2595</v>
      </c>
      <c r="D5743" s="23" t="str">
        <f>VLOOKUP(B5743,'5b'!$B$4:$E$904,2,FALSE)</f>
        <v>F</v>
      </c>
      <c r="E5743" s="23" t="str">
        <f>INDEX(Table,MATCH('Classwork 5'!B5743,'5b'!$B$4:$B$904,0),3)</f>
        <v>55+</v>
      </c>
      <c r="F5743" s="23">
        <f>INDEX(Table,MATCH('Classwork 5'!B5743,'5b'!$B$4:$B$904,0),4)</f>
        <v>16</v>
      </c>
      <c r="G5743" s="23">
        <v>8</v>
      </c>
      <c r="H5743" s="24">
        <v>8113</v>
      </c>
    </row>
    <row r="5744" spans="2:8" x14ac:dyDescent="0.3">
      <c r="B5744" s="22">
        <v>1000928</v>
      </c>
      <c r="C5744" s="23" t="s">
        <v>3801</v>
      </c>
      <c r="D5744" s="23" t="str">
        <f>VLOOKUP(B5744,'5b'!$B$4:$E$904,2,FALSE)</f>
        <v>F</v>
      </c>
      <c r="E5744" s="23" t="str">
        <f>INDEX(Table,MATCH('Classwork 5'!B5744,'5b'!$B$4:$B$904,0),3)</f>
        <v>55+</v>
      </c>
      <c r="F5744" s="23">
        <f>INDEX(Table,MATCH('Classwork 5'!B5744,'5b'!$B$4:$B$904,0),4)</f>
        <v>16</v>
      </c>
      <c r="G5744" s="23">
        <v>8</v>
      </c>
      <c r="H5744" s="24">
        <v>9960</v>
      </c>
    </row>
    <row r="5745" spans="2:8" x14ac:dyDescent="0.3">
      <c r="B5745" s="22">
        <v>1000928</v>
      </c>
      <c r="C5745" s="23" t="s">
        <v>2338</v>
      </c>
      <c r="D5745" s="23" t="str">
        <f>VLOOKUP(B5745,'5b'!$B$4:$E$904,2,FALSE)</f>
        <v>F</v>
      </c>
      <c r="E5745" s="23" t="str">
        <f>INDEX(Table,MATCH('Classwork 5'!B5745,'5b'!$B$4:$B$904,0),3)</f>
        <v>55+</v>
      </c>
      <c r="F5745" s="23">
        <f>INDEX(Table,MATCH('Classwork 5'!B5745,'5b'!$B$4:$B$904,0),4)</f>
        <v>16</v>
      </c>
      <c r="G5745" s="23">
        <v>1</v>
      </c>
      <c r="H5745" s="24">
        <v>19571</v>
      </c>
    </row>
    <row r="5746" spans="2:8" x14ac:dyDescent="0.3">
      <c r="B5746" s="22">
        <v>1000928</v>
      </c>
      <c r="C5746" s="23" t="s">
        <v>2259</v>
      </c>
      <c r="D5746" s="23" t="str">
        <f>VLOOKUP(B5746,'5b'!$B$4:$E$904,2,FALSE)</f>
        <v>F</v>
      </c>
      <c r="E5746" s="23" t="str">
        <f>INDEX(Table,MATCH('Classwork 5'!B5746,'5b'!$B$4:$B$904,0),3)</f>
        <v>55+</v>
      </c>
      <c r="F5746" s="23">
        <f>INDEX(Table,MATCH('Classwork 5'!B5746,'5b'!$B$4:$B$904,0),4)</f>
        <v>16</v>
      </c>
      <c r="G5746" s="23">
        <v>8</v>
      </c>
      <c r="H5746" s="24">
        <v>9915</v>
      </c>
    </row>
    <row r="5747" spans="2:8" x14ac:dyDescent="0.3">
      <c r="B5747" s="22">
        <v>1000928</v>
      </c>
      <c r="C5747" s="23" t="s">
        <v>3587</v>
      </c>
      <c r="D5747" s="23" t="str">
        <f>VLOOKUP(B5747,'5b'!$B$4:$E$904,2,FALSE)</f>
        <v>F</v>
      </c>
      <c r="E5747" s="23" t="str">
        <f>INDEX(Table,MATCH('Classwork 5'!B5747,'5b'!$B$4:$B$904,0),3)</f>
        <v>55+</v>
      </c>
      <c r="F5747" s="23">
        <f>INDEX(Table,MATCH('Classwork 5'!B5747,'5b'!$B$4:$B$904,0),4)</f>
        <v>16</v>
      </c>
      <c r="G5747" s="23">
        <v>8</v>
      </c>
      <c r="H5747" s="24">
        <v>9950</v>
      </c>
    </row>
    <row r="5748" spans="2:8" x14ac:dyDescent="0.3">
      <c r="B5748" s="22">
        <v>1000928</v>
      </c>
      <c r="C5748" s="23" t="s">
        <v>2455</v>
      </c>
      <c r="D5748" s="23" t="str">
        <f>VLOOKUP(B5748,'5b'!$B$4:$E$904,2,FALSE)</f>
        <v>F</v>
      </c>
      <c r="E5748" s="23" t="str">
        <f>INDEX(Table,MATCH('Classwork 5'!B5748,'5b'!$B$4:$B$904,0),3)</f>
        <v>55+</v>
      </c>
      <c r="F5748" s="23">
        <f>INDEX(Table,MATCH('Classwork 5'!B5748,'5b'!$B$4:$B$904,0),4)</f>
        <v>16</v>
      </c>
      <c r="G5748" s="23">
        <v>1</v>
      </c>
      <c r="H5748" s="24">
        <v>11656</v>
      </c>
    </row>
    <row r="5749" spans="2:8" x14ac:dyDescent="0.3">
      <c r="B5749" s="22">
        <v>1000928</v>
      </c>
      <c r="C5749" s="23" t="s">
        <v>2923</v>
      </c>
      <c r="D5749" s="23" t="str">
        <f>VLOOKUP(B5749,'5b'!$B$4:$E$904,2,FALSE)</f>
        <v>F</v>
      </c>
      <c r="E5749" s="23" t="str">
        <f>INDEX(Table,MATCH('Classwork 5'!B5749,'5b'!$B$4:$B$904,0),3)</f>
        <v>55+</v>
      </c>
      <c r="F5749" s="23">
        <f>INDEX(Table,MATCH('Classwork 5'!B5749,'5b'!$B$4:$B$904,0),4)</f>
        <v>16</v>
      </c>
      <c r="G5749" s="23">
        <v>5</v>
      </c>
      <c r="H5749" s="24">
        <v>6884</v>
      </c>
    </row>
    <row r="5750" spans="2:8" x14ac:dyDescent="0.3">
      <c r="B5750" s="22">
        <v>1000929</v>
      </c>
      <c r="C5750" s="23" t="s">
        <v>2159</v>
      </c>
      <c r="D5750" s="23" t="str">
        <f>VLOOKUP(B5750,'5b'!$B$4:$E$904,2,FALSE)</f>
        <v>M</v>
      </c>
      <c r="E5750" s="23" t="str">
        <f>INDEX(Table,MATCH('Classwork 5'!B5750,'5b'!$B$4:$B$904,0),3)</f>
        <v>26-35</v>
      </c>
      <c r="F5750" s="23">
        <f>INDEX(Table,MATCH('Classwork 5'!B5750,'5b'!$B$4:$B$904,0),4)</f>
        <v>15</v>
      </c>
      <c r="G5750" s="23">
        <v>8</v>
      </c>
      <c r="H5750" s="24">
        <v>7829</v>
      </c>
    </row>
    <row r="5751" spans="2:8" x14ac:dyDescent="0.3">
      <c r="B5751" s="22">
        <v>1000929</v>
      </c>
      <c r="C5751" s="23" t="s">
        <v>2544</v>
      </c>
      <c r="D5751" s="23" t="str">
        <f>VLOOKUP(B5751,'5b'!$B$4:$E$904,2,FALSE)</f>
        <v>M</v>
      </c>
      <c r="E5751" s="23" t="str">
        <f>INDEX(Table,MATCH('Classwork 5'!B5751,'5b'!$B$4:$B$904,0),3)</f>
        <v>26-35</v>
      </c>
      <c r="F5751" s="23">
        <f>INDEX(Table,MATCH('Classwork 5'!B5751,'5b'!$B$4:$B$904,0),4)</f>
        <v>15</v>
      </c>
      <c r="G5751" s="23">
        <v>6</v>
      </c>
      <c r="H5751" s="24">
        <v>20273</v>
      </c>
    </row>
    <row r="5752" spans="2:8" x14ac:dyDescent="0.3">
      <c r="B5752" s="22">
        <v>1000929</v>
      </c>
      <c r="C5752" s="23" t="s">
        <v>2501</v>
      </c>
      <c r="D5752" s="23" t="str">
        <f>VLOOKUP(B5752,'5b'!$B$4:$E$904,2,FALSE)</f>
        <v>M</v>
      </c>
      <c r="E5752" s="23" t="str">
        <f>INDEX(Table,MATCH('Classwork 5'!B5752,'5b'!$B$4:$B$904,0),3)</f>
        <v>26-35</v>
      </c>
      <c r="F5752" s="23">
        <f>INDEX(Table,MATCH('Classwork 5'!B5752,'5b'!$B$4:$B$904,0),4)</f>
        <v>15</v>
      </c>
      <c r="G5752" s="23">
        <v>1</v>
      </c>
      <c r="H5752" s="24">
        <v>15429</v>
      </c>
    </row>
    <row r="5753" spans="2:8" x14ac:dyDescent="0.3">
      <c r="B5753" s="22">
        <v>1000929</v>
      </c>
      <c r="C5753" s="23" t="s">
        <v>2061</v>
      </c>
      <c r="D5753" s="23" t="str">
        <f>VLOOKUP(B5753,'5b'!$B$4:$E$904,2,FALSE)</f>
        <v>M</v>
      </c>
      <c r="E5753" s="23" t="str">
        <f>INDEX(Table,MATCH('Classwork 5'!B5753,'5b'!$B$4:$B$904,0),3)</f>
        <v>26-35</v>
      </c>
      <c r="F5753" s="23">
        <f>INDEX(Table,MATCH('Classwork 5'!B5753,'5b'!$B$4:$B$904,0),4)</f>
        <v>15</v>
      </c>
      <c r="G5753" s="23">
        <v>1</v>
      </c>
      <c r="H5753" s="24">
        <v>15837</v>
      </c>
    </row>
    <row r="5754" spans="2:8" x14ac:dyDescent="0.3">
      <c r="B5754" s="22">
        <v>1000929</v>
      </c>
      <c r="C5754" s="23" t="s">
        <v>2993</v>
      </c>
      <c r="D5754" s="23" t="str">
        <f>VLOOKUP(B5754,'5b'!$B$4:$E$904,2,FALSE)</f>
        <v>M</v>
      </c>
      <c r="E5754" s="23" t="str">
        <f>INDEX(Table,MATCH('Classwork 5'!B5754,'5b'!$B$4:$B$904,0),3)</f>
        <v>26-35</v>
      </c>
      <c r="F5754" s="23">
        <f>INDEX(Table,MATCH('Classwork 5'!B5754,'5b'!$B$4:$B$904,0),4)</f>
        <v>15</v>
      </c>
      <c r="G5754" s="23">
        <v>1</v>
      </c>
      <c r="H5754" s="24">
        <v>11923</v>
      </c>
    </row>
    <row r="5755" spans="2:8" x14ac:dyDescent="0.3">
      <c r="B5755" s="22">
        <v>1000929</v>
      </c>
      <c r="C5755" s="23" t="s">
        <v>2050</v>
      </c>
      <c r="D5755" s="23" t="str">
        <f>VLOOKUP(B5755,'5b'!$B$4:$E$904,2,FALSE)</f>
        <v>M</v>
      </c>
      <c r="E5755" s="23" t="str">
        <f>INDEX(Table,MATCH('Classwork 5'!B5755,'5b'!$B$4:$B$904,0),3)</f>
        <v>26-35</v>
      </c>
      <c r="F5755" s="23">
        <f>INDEX(Table,MATCH('Classwork 5'!B5755,'5b'!$B$4:$B$904,0),4)</f>
        <v>15</v>
      </c>
      <c r="G5755" s="23">
        <v>1</v>
      </c>
      <c r="H5755" s="24">
        <v>11395</v>
      </c>
    </row>
    <row r="5756" spans="2:8" x14ac:dyDescent="0.3">
      <c r="B5756" s="22">
        <v>1000929</v>
      </c>
      <c r="C5756" s="23" t="s">
        <v>2284</v>
      </c>
      <c r="D5756" s="23" t="str">
        <f>VLOOKUP(B5756,'5b'!$B$4:$E$904,2,FALSE)</f>
        <v>M</v>
      </c>
      <c r="E5756" s="23" t="str">
        <f>INDEX(Table,MATCH('Classwork 5'!B5756,'5b'!$B$4:$B$904,0),3)</f>
        <v>26-35</v>
      </c>
      <c r="F5756" s="23">
        <f>INDEX(Table,MATCH('Classwork 5'!B5756,'5b'!$B$4:$B$904,0),4)</f>
        <v>15</v>
      </c>
      <c r="G5756" s="23">
        <v>1</v>
      </c>
      <c r="H5756" s="24">
        <v>19011</v>
      </c>
    </row>
    <row r="5757" spans="2:8" x14ac:dyDescent="0.3">
      <c r="B5757" s="22">
        <v>1000929</v>
      </c>
      <c r="C5757" s="23" t="s">
        <v>2896</v>
      </c>
      <c r="D5757" s="23" t="str">
        <f>VLOOKUP(B5757,'5b'!$B$4:$E$904,2,FALSE)</f>
        <v>M</v>
      </c>
      <c r="E5757" s="23" t="str">
        <f>INDEX(Table,MATCH('Classwork 5'!B5757,'5b'!$B$4:$B$904,0),3)</f>
        <v>26-35</v>
      </c>
      <c r="F5757" s="23">
        <f>INDEX(Table,MATCH('Classwork 5'!B5757,'5b'!$B$4:$B$904,0),4)</f>
        <v>15</v>
      </c>
      <c r="G5757" s="23">
        <v>1</v>
      </c>
      <c r="H5757" s="24">
        <v>7701</v>
      </c>
    </row>
    <row r="5758" spans="2:8" x14ac:dyDescent="0.3">
      <c r="B5758" s="22">
        <v>1000929</v>
      </c>
      <c r="C5758" s="23" t="s">
        <v>3802</v>
      </c>
      <c r="D5758" s="23" t="str">
        <f>VLOOKUP(B5758,'5b'!$B$4:$E$904,2,FALSE)</f>
        <v>M</v>
      </c>
      <c r="E5758" s="23" t="str">
        <f>INDEX(Table,MATCH('Classwork 5'!B5758,'5b'!$B$4:$B$904,0),3)</f>
        <v>26-35</v>
      </c>
      <c r="F5758" s="23">
        <f>INDEX(Table,MATCH('Classwork 5'!B5758,'5b'!$B$4:$B$904,0),4)</f>
        <v>15</v>
      </c>
      <c r="G5758" s="23">
        <v>1</v>
      </c>
      <c r="H5758" s="24">
        <v>11462</v>
      </c>
    </row>
    <row r="5759" spans="2:8" x14ac:dyDescent="0.3">
      <c r="B5759" s="22">
        <v>1000929</v>
      </c>
      <c r="C5759" s="23" t="s">
        <v>2616</v>
      </c>
      <c r="D5759" s="23" t="str">
        <f>VLOOKUP(B5759,'5b'!$B$4:$E$904,2,FALSE)</f>
        <v>M</v>
      </c>
      <c r="E5759" s="23" t="str">
        <f>INDEX(Table,MATCH('Classwork 5'!B5759,'5b'!$B$4:$B$904,0),3)</f>
        <v>26-35</v>
      </c>
      <c r="F5759" s="23">
        <f>INDEX(Table,MATCH('Classwork 5'!B5759,'5b'!$B$4:$B$904,0),4)</f>
        <v>15</v>
      </c>
      <c r="G5759" s="23">
        <v>15</v>
      </c>
      <c r="H5759" s="24">
        <v>20745</v>
      </c>
    </row>
    <row r="5760" spans="2:8" x14ac:dyDescent="0.3">
      <c r="B5760" s="22">
        <v>1000929</v>
      </c>
      <c r="C5760" s="23" t="s">
        <v>2375</v>
      </c>
      <c r="D5760" s="23" t="str">
        <f>VLOOKUP(B5760,'5b'!$B$4:$E$904,2,FALSE)</f>
        <v>M</v>
      </c>
      <c r="E5760" s="23" t="str">
        <f>INDEX(Table,MATCH('Classwork 5'!B5760,'5b'!$B$4:$B$904,0),3)</f>
        <v>26-35</v>
      </c>
      <c r="F5760" s="23">
        <f>INDEX(Table,MATCH('Classwork 5'!B5760,'5b'!$B$4:$B$904,0),4)</f>
        <v>15</v>
      </c>
      <c r="G5760" s="23">
        <v>5</v>
      </c>
      <c r="H5760" s="24">
        <v>5238</v>
      </c>
    </row>
    <row r="5761" spans="2:8" x14ac:dyDescent="0.3">
      <c r="B5761" s="22">
        <v>1000929</v>
      </c>
      <c r="C5761" s="23" t="s">
        <v>3328</v>
      </c>
      <c r="D5761" s="23" t="str">
        <f>VLOOKUP(B5761,'5b'!$B$4:$E$904,2,FALSE)</f>
        <v>M</v>
      </c>
      <c r="E5761" s="23" t="str">
        <f>INDEX(Table,MATCH('Classwork 5'!B5761,'5b'!$B$4:$B$904,0),3)</f>
        <v>26-35</v>
      </c>
      <c r="F5761" s="23">
        <f>INDEX(Table,MATCH('Classwork 5'!B5761,'5b'!$B$4:$B$904,0),4)</f>
        <v>15</v>
      </c>
      <c r="G5761" s="23">
        <v>6</v>
      </c>
      <c r="H5761" s="24">
        <v>20348</v>
      </c>
    </row>
    <row r="5762" spans="2:8" x14ac:dyDescent="0.3">
      <c r="B5762" s="22">
        <v>1000929</v>
      </c>
      <c r="C5762" s="23" t="s">
        <v>3189</v>
      </c>
      <c r="D5762" s="23" t="str">
        <f>VLOOKUP(B5762,'5b'!$B$4:$E$904,2,FALSE)</f>
        <v>M</v>
      </c>
      <c r="E5762" s="23" t="str">
        <f>INDEX(Table,MATCH('Classwork 5'!B5762,'5b'!$B$4:$B$904,0),3)</f>
        <v>26-35</v>
      </c>
      <c r="F5762" s="23">
        <f>INDEX(Table,MATCH('Classwork 5'!B5762,'5b'!$B$4:$B$904,0),4)</f>
        <v>15</v>
      </c>
      <c r="G5762" s="23">
        <v>8</v>
      </c>
      <c r="H5762" s="24">
        <v>9896</v>
      </c>
    </row>
    <row r="5763" spans="2:8" x14ac:dyDescent="0.3">
      <c r="B5763" s="22">
        <v>1000929</v>
      </c>
      <c r="C5763" s="23" t="s">
        <v>3803</v>
      </c>
      <c r="D5763" s="23" t="str">
        <f>VLOOKUP(B5763,'5b'!$B$4:$E$904,2,FALSE)</f>
        <v>M</v>
      </c>
      <c r="E5763" s="23" t="str">
        <f>INDEX(Table,MATCH('Classwork 5'!B5763,'5b'!$B$4:$B$904,0),3)</f>
        <v>26-35</v>
      </c>
      <c r="F5763" s="23">
        <f>INDEX(Table,MATCH('Classwork 5'!B5763,'5b'!$B$4:$B$904,0),4)</f>
        <v>15</v>
      </c>
      <c r="G5763" s="23">
        <v>5</v>
      </c>
      <c r="H5763" s="24">
        <v>5212</v>
      </c>
    </row>
    <row r="5764" spans="2:8" x14ac:dyDescent="0.3">
      <c r="B5764" s="22">
        <v>1000929</v>
      </c>
      <c r="C5764" s="23" t="s">
        <v>3804</v>
      </c>
      <c r="D5764" s="23" t="str">
        <f>VLOOKUP(B5764,'5b'!$B$4:$E$904,2,FALSE)</f>
        <v>M</v>
      </c>
      <c r="E5764" s="23" t="str">
        <f>INDEX(Table,MATCH('Classwork 5'!B5764,'5b'!$B$4:$B$904,0),3)</f>
        <v>26-35</v>
      </c>
      <c r="F5764" s="23">
        <f>INDEX(Table,MATCH('Classwork 5'!B5764,'5b'!$B$4:$B$904,0),4)</f>
        <v>15</v>
      </c>
      <c r="G5764" s="23">
        <v>5</v>
      </c>
      <c r="H5764" s="24">
        <v>5185</v>
      </c>
    </row>
    <row r="5765" spans="2:8" x14ac:dyDescent="0.3">
      <c r="B5765" s="22">
        <v>1000929</v>
      </c>
      <c r="C5765" s="23" t="s">
        <v>3805</v>
      </c>
      <c r="D5765" s="23" t="str">
        <f>VLOOKUP(B5765,'5b'!$B$4:$E$904,2,FALSE)</f>
        <v>M</v>
      </c>
      <c r="E5765" s="23" t="str">
        <f>INDEX(Table,MATCH('Classwork 5'!B5765,'5b'!$B$4:$B$904,0),3)</f>
        <v>26-35</v>
      </c>
      <c r="F5765" s="23">
        <f>INDEX(Table,MATCH('Classwork 5'!B5765,'5b'!$B$4:$B$904,0),4)</f>
        <v>15</v>
      </c>
      <c r="G5765" s="23">
        <v>5</v>
      </c>
      <c r="H5765" s="24">
        <v>1923</v>
      </c>
    </row>
    <row r="5766" spans="2:8" x14ac:dyDescent="0.3">
      <c r="B5766" s="22">
        <v>1000930</v>
      </c>
      <c r="C5766" s="23" t="s">
        <v>1986</v>
      </c>
      <c r="D5766" s="23" t="str">
        <f>VLOOKUP(B5766,'5b'!$B$4:$E$904,2,FALSE)</f>
        <v>M</v>
      </c>
      <c r="E5766" s="23" t="str">
        <f>INDEX(Table,MATCH('Classwork 5'!B5766,'5b'!$B$4:$B$904,0),3)</f>
        <v>26-35</v>
      </c>
      <c r="F5766" s="23">
        <f>INDEX(Table,MATCH('Classwork 5'!B5766,'5b'!$B$4:$B$904,0),4)</f>
        <v>5</v>
      </c>
      <c r="G5766" s="23">
        <v>5</v>
      </c>
      <c r="H5766" s="24">
        <v>7151</v>
      </c>
    </row>
    <row r="5767" spans="2:8" x14ac:dyDescent="0.3">
      <c r="B5767" s="22">
        <v>1000930</v>
      </c>
      <c r="C5767" s="23" t="s">
        <v>2706</v>
      </c>
      <c r="D5767" s="23" t="str">
        <f>VLOOKUP(B5767,'5b'!$B$4:$E$904,2,FALSE)</f>
        <v>M</v>
      </c>
      <c r="E5767" s="23" t="str">
        <f>INDEX(Table,MATCH('Classwork 5'!B5767,'5b'!$B$4:$B$904,0),3)</f>
        <v>26-35</v>
      </c>
      <c r="F5767" s="23">
        <f>INDEX(Table,MATCH('Classwork 5'!B5767,'5b'!$B$4:$B$904,0),4)</f>
        <v>5</v>
      </c>
      <c r="G5767" s="23">
        <v>5</v>
      </c>
      <c r="H5767" s="24">
        <v>5449</v>
      </c>
    </row>
    <row r="5768" spans="2:8" x14ac:dyDescent="0.3">
      <c r="B5768" s="22">
        <v>1000930</v>
      </c>
      <c r="C5768" s="23" t="s">
        <v>2411</v>
      </c>
      <c r="D5768" s="23" t="str">
        <f>VLOOKUP(B5768,'5b'!$B$4:$E$904,2,FALSE)</f>
        <v>M</v>
      </c>
      <c r="E5768" s="23" t="str">
        <f>INDEX(Table,MATCH('Classwork 5'!B5768,'5b'!$B$4:$B$904,0),3)</f>
        <v>26-35</v>
      </c>
      <c r="F5768" s="23">
        <f>INDEX(Table,MATCH('Classwork 5'!B5768,'5b'!$B$4:$B$904,0),4)</f>
        <v>5</v>
      </c>
      <c r="G5768" s="23">
        <v>1</v>
      </c>
      <c r="H5768" s="24">
        <v>8336</v>
      </c>
    </row>
    <row r="5769" spans="2:8" x14ac:dyDescent="0.3">
      <c r="B5769" s="22">
        <v>1000931</v>
      </c>
      <c r="C5769" s="23" t="s">
        <v>2006</v>
      </c>
      <c r="D5769" s="23" t="str">
        <f>VLOOKUP(B5769,'5b'!$B$4:$E$904,2,FALSE)</f>
        <v>F</v>
      </c>
      <c r="E5769" s="23" t="str">
        <f>INDEX(Table,MATCH('Classwork 5'!B5769,'5b'!$B$4:$B$904,0),3)</f>
        <v>55+</v>
      </c>
      <c r="F5769" s="23">
        <f>INDEX(Table,MATCH('Classwork 5'!B5769,'5b'!$B$4:$B$904,0),4)</f>
        <v>1</v>
      </c>
      <c r="G5769" s="23">
        <v>3</v>
      </c>
      <c r="H5769" s="24">
        <v>10919</v>
      </c>
    </row>
    <row r="5770" spans="2:8" x14ac:dyDescent="0.3">
      <c r="B5770" s="22">
        <v>1000931</v>
      </c>
      <c r="C5770" s="23" t="s">
        <v>2465</v>
      </c>
      <c r="D5770" s="23" t="str">
        <f>VLOOKUP(B5770,'5b'!$B$4:$E$904,2,FALSE)</f>
        <v>F</v>
      </c>
      <c r="E5770" s="23" t="str">
        <f>INDEX(Table,MATCH('Classwork 5'!B5770,'5b'!$B$4:$B$904,0),3)</f>
        <v>55+</v>
      </c>
      <c r="F5770" s="23">
        <f>INDEX(Table,MATCH('Classwork 5'!B5770,'5b'!$B$4:$B$904,0),4)</f>
        <v>1</v>
      </c>
      <c r="G5770" s="23">
        <v>1</v>
      </c>
      <c r="H5770" s="24">
        <v>3915</v>
      </c>
    </row>
    <row r="5771" spans="2:8" x14ac:dyDescent="0.3">
      <c r="B5771" s="22">
        <v>1000931</v>
      </c>
      <c r="C5771" s="23" t="s">
        <v>2079</v>
      </c>
      <c r="D5771" s="23" t="str">
        <f>VLOOKUP(B5771,'5b'!$B$4:$E$904,2,FALSE)</f>
        <v>F</v>
      </c>
      <c r="E5771" s="23" t="str">
        <f>INDEX(Table,MATCH('Classwork 5'!B5771,'5b'!$B$4:$B$904,0),3)</f>
        <v>55+</v>
      </c>
      <c r="F5771" s="23">
        <f>INDEX(Table,MATCH('Classwork 5'!B5771,'5b'!$B$4:$B$904,0),4)</f>
        <v>1</v>
      </c>
      <c r="G5771" s="23">
        <v>13</v>
      </c>
      <c r="H5771" s="24">
        <v>933</v>
      </c>
    </row>
    <row r="5772" spans="2:8" x14ac:dyDescent="0.3">
      <c r="B5772" s="22">
        <v>1000931</v>
      </c>
      <c r="C5772" s="23" t="s">
        <v>2773</v>
      </c>
      <c r="D5772" s="23" t="str">
        <f>VLOOKUP(B5772,'5b'!$B$4:$E$904,2,FALSE)</f>
        <v>F</v>
      </c>
      <c r="E5772" s="23" t="str">
        <f>INDEX(Table,MATCH('Classwork 5'!B5772,'5b'!$B$4:$B$904,0),3)</f>
        <v>55+</v>
      </c>
      <c r="F5772" s="23">
        <f>INDEX(Table,MATCH('Classwork 5'!B5772,'5b'!$B$4:$B$904,0),4)</f>
        <v>1</v>
      </c>
      <c r="G5772" s="23">
        <v>5</v>
      </c>
      <c r="H5772" s="24">
        <v>8627</v>
      </c>
    </row>
    <row r="5773" spans="2:8" x14ac:dyDescent="0.3">
      <c r="B5773" s="22">
        <v>1000931</v>
      </c>
      <c r="C5773" s="23" t="s">
        <v>3806</v>
      </c>
      <c r="D5773" s="23" t="str">
        <f>VLOOKUP(B5773,'5b'!$B$4:$E$904,2,FALSE)</f>
        <v>F</v>
      </c>
      <c r="E5773" s="23" t="str">
        <f>INDEX(Table,MATCH('Classwork 5'!B5773,'5b'!$B$4:$B$904,0),3)</f>
        <v>55+</v>
      </c>
      <c r="F5773" s="23">
        <f>INDEX(Table,MATCH('Classwork 5'!B5773,'5b'!$B$4:$B$904,0),4)</f>
        <v>1</v>
      </c>
      <c r="G5773" s="23">
        <v>8</v>
      </c>
      <c r="H5773" s="24">
        <v>5884</v>
      </c>
    </row>
    <row r="5774" spans="2:8" x14ac:dyDescent="0.3">
      <c r="B5774" s="22">
        <v>1000932</v>
      </c>
      <c r="C5774" s="23" t="s">
        <v>2207</v>
      </c>
      <c r="D5774" s="23" t="str">
        <f>VLOOKUP(B5774,'5b'!$B$4:$E$904,2,FALSE)</f>
        <v>F</v>
      </c>
      <c r="E5774" s="23" t="str">
        <f>INDEX(Table,MATCH('Classwork 5'!B5774,'5b'!$B$4:$B$904,0),3)</f>
        <v>36-45</v>
      </c>
      <c r="F5774" s="23">
        <f>INDEX(Table,MATCH('Classwork 5'!B5774,'5b'!$B$4:$B$904,0),4)</f>
        <v>6</v>
      </c>
      <c r="G5774" s="23">
        <v>15</v>
      </c>
      <c r="H5774" s="24">
        <v>20760</v>
      </c>
    </row>
    <row r="5775" spans="2:8" x14ac:dyDescent="0.3">
      <c r="B5775" s="22">
        <v>1000933</v>
      </c>
      <c r="C5775" s="23" t="s">
        <v>2797</v>
      </c>
      <c r="D5775" s="23" t="str">
        <f>VLOOKUP(B5775,'5b'!$B$4:$E$904,2,FALSE)</f>
        <v>M</v>
      </c>
      <c r="E5775" s="23" t="str">
        <f>INDEX(Table,MATCH('Classwork 5'!B5775,'5b'!$B$4:$B$904,0),3)</f>
        <v>46-50</v>
      </c>
      <c r="F5775" s="23">
        <f>INDEX(Table,MATCH('Classwork 5'!B5775,'5b'!$B$4:$B$904,0),4)</f>
        <v>1</v>
      </c>
      <c r="G5775" s="23">
        <v>5</v>
      </c>
      <c r="H5775" s="24">
        <v>1899</v>
      </c>
    </row>
    <row r="5776" spans="2:8" x14ac:dyDescent="0.3">
      <c r="B5776" s="22">
        <v>1000933</v>
      </c>
      <c r="C5776" s="23" t="s">
        <v>2796</v>
      </c>
      <c r="D5776" s="23" t="str">
        <f>VLOOKUP(B5776,'5b'!$B$4:$E$904,2,FALSE)</f>
        <v>M</v>
      </c>
      <c r="E5776" s="23" t="str">
        <f>INDEX(Table,MATCH('Classwork 5'!B5776,'5b'!$B$4:$B$904,0),3)</f>
        <v>46-50</v>
      </c>
      <c r="F5776" s="23">
        <f>INDEX(Table,MATCH('Classwork 5'!B5776,'5b'!$B$4:$B$904,0),4)</f>
        <v>1</v>
      </c>
      <c r="G5776" s="23">
        <v>5</v>
      </c>
      <c r="H5776" s="24">
        <v>6987</v>
      </c>
    </row>
    <row r="5777" spans="2:8" x14ac:dyDescent="0.3">
      <c r="B5777" s="22">
        <v>1000934</v>
      </c>
      <c r="C5777" s="23" t="s">
        <v>3807</v>
      </c>
      <c r="D5777" s="23" t="str">
        <f>VLOOKUP(B5777,'5b'!$B$4:$E$904,2,FALSE)</f>
        <v>F</v>
      </c>
      <c r="E5777" s="23" t="str">
        <f>INDEX(Table,MATCH('Classwork 5'!B5777,'5b'!$B$4:$B$904,0),3)</f>
        <v>36-45</v>
      </c>
      <c r="F5777" s="23">
        <f>INDEX(Table,MATCH('Classwork 5'!B5777,'5b'!$B$4:$B$904,0),4)</f>
        <v>7</v>
      </c>
      <c r="G5777" s="23">
        <v>8</v>
      </c>
      <c r="H5777" s="24">
        <v>6177</v>
      </c>
    </row>
    <row r="5778" spans="2:8" x14ac:dyDescent="0.3">
      <c r="B5778" s="22">
        <v>1000934</v>
      </c>
      <c r="C5778" s="23" t="s">
        <v>3144</v>
      </c>
      <c r="D5778" s="23" t="str">
        <f>VLOOKUP(B5778,'5b'!$B$4:$E$904,2,FALSE)</f>
        <v>F</v>
      </c>
      <c r="E5778" s="23" t="str">
        <f>INDEX(Table,MATCH('Classwork 5'!B5778,'5b'!$B$4:$B$904,0),3)</f>
        <v>36-45</v>
      </c>
      <c r="F5778" s="23">
        <f>INDEX(Table,MATCH('Classwork 5'!B5778,'5b'!$B$4:$B$904,0),4)</f>
        <v>7</v>
      </c>
      <c r="G5778" s="23">
        <v>8</v>
      </c>
      <c r="H5778" s="24">
        <v>7816</v>
      </c>
    </row>
    <row r="5779" spans="2:8" x14ac:dyDescent="0.3">
      <c r="B5779" s="22">
        <v>1000934</v>
      </c>
      <c r="C5779" s="23" t="s">
        <v>2456</v>
      </c>
      <c r="D5779" s="23" t="str">
        <f>VLOOKUP(B5779,'5b'!$B$4:$E$904,2,FALSE)</f>
        <v>F</v>
      </c>
      <c r="E5779" s="23" t="str">
        <f>INDEX(Table,MATCH('Classwork 5'!B5779,'5b'!$B$4:$B$904,0),3)</f>
        <v>36-45</v>
      </c>
      <c r="F5779" s="23">
        <f>INDEX(Table,MATCH('Classwork 5'!B5779,'5b'!$B$4:$B$904,0),4)</f>
        <v>7</v>
      </c>
      <c r="G5779" s="23">
        <v>5</v>
      </c>
      <c r="H5779" s="24">
        <v>5310</v>
      </c>
    </row>
    <row r="5780" spans="2:8" x14ac:dyDescent="0.3">
      <c r="B5780" s="22">
        <v>1000934</v>
      </c>
      <c r="C5780" s="23" t="s">
        <v>3135</v>
      </c>
      <c r="D5780" s="23" t="str">
        <f>VLOOKUP(B5780,'5b'!$B$4:$E$904,2,FALSE)</f>
        <v>F</v>
      </c>
      <c r="E5780" s="23" t="str">
        <f>INDEX(Table,MATCH('Classwork 5'!B5780,'5b'!$B$4:$B$904,0),3)</f>
        <v>36-45</v>
      </c>
      <c r="F5780" s="23">
        <f>INDEX(Table,MATCH('Classwork 5'!B5780,'5b'!$B$4:$B$904,0),4)</f>
        <v>7</v>
      </c>
      <c r="G5780" s="23">
        <v>4</v>
      </c>
      <c r="H5780" s="24">
        <v>2098</v>
      </c>
    </row>
    <row r="5781" spans="2:8" x14ac:dyDescent="0.3">
      <c r="B5781" s="22">
        <v>1000934</v>
      </c>
      <c r="C5781" s="23" t="s">
        <v>2988</v>
      </c>
      <c r="D5781" s="23" t="str">
        <f>VLOOKUP(B5781,'5b'!$B$4:$E$904,2,FALSE)</f>
        <v>F</v>
      </c>
      <c r="E5781" s="23" t="str">
        <f>INDEX(Table,MATCH('Classwork 5'!B5781,'5b'!$B$4:$B$904,0),3)</f>
        <v>36-45</v>
      </c>
      <c r="F5781" s="23">
        <f>INDEX(Table,MATCH('Classwork 5'!B5781,'5b'!$B$4:$B$904,0),4)</f>
        <v>7</v>
      </c>
      <c r="G5781" s="23">
        <v>5</v>
      </c>
      <c r="H5781" s="24">
        <v>5395</v>
      </c>
    </row>
    <row r="5782" spans="2:8" x14ac:dyDescent="0.3">
      <c r="B5782" s="22">
        <v>1000934</v>
      </c>
      <c r="C5782" s="23" t="s">
        <v>2930</v>
      </c>
      <c r="D5782" s="23" t="str">
        <f>VLOOKUP(B5782,'5b'!$B$4:$E$904,2,FALSE)</f>
        <v>F</v>
      </c>
      <c r="E5782" s="23" t="str">
        <f>INDEX(Table,MATCH('Classwork 5'!B5782,'5b'!$B$4:$B$904,0),3)</f>
        <v>36-45</v>
      </c>
      <c r="F5782" s="23">
        <f>INDEX(Table,MATCH('Classwork 5'!B5782,'5b'!$B$4:$B$904,0),4)</f>
        <v>7</v>
      </c>
      <c r="G5782" s="23">
        <v>5</v>
      </c>
      <c r="H5782" s="24">
        <v>5356</v>
      </c>
    </row>
    <row r="5783" spans="2:8" x14ac:dyDescent="0.3">
      <c r="B5783" s="22">
        <v>1000934</v>
      </c>
      <c r="C5783" s="23" t="s">
        <v>3117</v>
      </c>
      <c r="D5783" s="23" t="str">
        <f>VLOOKUP(B5783,'5b'!$B$4:$E$904,2,FALSE)</f>
        <v>F</v>
      </c>
      <c r="E5783" s="23" t="str">
        <f>INDEX(Table,MATCH('Classwork 5'!B5783,'5b'!$B$4:$B$904,0),3)</f>
        <v>36-45</v>
      </c>
      <c r="F5783" s="23">
        <f>INDEX(Table,MATCH('Classwork 5'!B5783,'5b'!$B$4:$B$904,0),4)</f>
        <v>7</v>
      </c>
      <c r="G5783" s="23">
        <v>5</v>
      </c>
      <c r="H5783" s="24">
        <v>1990</v>
      </c>
    </row>
    <row r="5784" spans="2:8" x14ac:dyDescent="0.3">
      <c r="B5784" s="22">
        <v>1000934</v>
      </c>
      <c r="C5784" s="23" t="s">
        <v>2125</v>
      </c>
      <c r="D5784" s="23" t="str">
        <f>VLOOKUP(B5784,'5b'!$B$4:$E$904,2,FALSE)</f>
        <v>F</v>
      </c>
      <c r="E5784" s="23" t="str">
        <f>INDEX(Table,MATCH('Classwork 5'!B5784,'5b'!$B$4:$B$904,0),3)</f>
        <v>36-45</v>
      </c>
      <c r="F5784" s="23">
        <f>INDEX(Table,MATCH('Classwork 5'!B5784,'5b'!$B$4:$B$904,0),4)</f>
        <v>7</v>
      </c>
      <c r="G5784" s="23">
        <v>5</v>
      </c>
      <c r="H5784" s="24">
        <v>1724</v>
      </c>
    </row>
    <row r="5785" spans="2:8" x14ac:dyDescent="0.3">
      <c r="B5785" s="22">
        <v>1000934</v>
      </c>
      <c r="C5785" s="23" t="s">
        <v>3115</v>
      </c>
      <c r="D5785" s="23" t="str">
        <f>VLOOKUP(B5785,'5b'!$B$4:$E$904,2,FALSE)</f>
        <v>F</v>
      </c>
      <c r="E5785" s="23" t="str">
        <f>INDEX(Table,MATCH('Classwork 5'!B5785,'5b'!$B$4:$B$904,0),3)</f>
        <v>36-45</v>
      </c>
      <c r="F5785" s="23">
        <f>INDEX(Table,MATCH('Classwork 5'!B5785,'5b'!$B$4:$B$904,0),4)</f>
        <v>7</v>
      </c>
      <c r="G5785" s="23">
        <v>5</v>
      </c>
      <c r="H5785" s="24">
        <v>5308</v>
      </c>
    </row>
    <row r="5786" spans="2:8" x14ac:dyDescent="0.3">
      <c r="B5786" s="22">
        <v>1000934</v>
      </c>
      <c r="C5786" s="23" t="s">
        <v>3808</v>
      </c>
      <c r="D5786" s="23" t="str">
        <f>VLOOKUP(B5786,'5b'!$B$4:$E$904,2,FALSE)</f>
        <v>F</v>
      </c>
      <c r="E5786" s="23" t="str">
        <f>INDEX(Table,MATCH('Classwork 5'!B5786,'5b'!$B$4:$B$904,0),3)</f>
        <v>36-45</v>
      </c>
      <c r="F5786" s="23">
        <f>INDEX(Table,MATCH('Classwork 5'!B5786,'5b'!$B$4:$B$904,0),4)</f>
        <v>7</v>
      </c>
      <c r="G5786" s="23">
        <v>5</v>
      </c>
      <c r="H5786" s="24">
        <v>3687</v>
      </c>
    </row>
    <row r="5787" spans="2:8" x14ac:dyDescent="0.3">
      <c r="B5787" s="22">
        <v>1000934</v>
      </c>
      <c r="C5787" s="23" t="s">
        <v>2327</v>
      </c>
      <c r="D5787" s="23" t="str">
        <f>VLOOKUP(B5787,'5b'!$B$4:$E$904,2,FALSE)</f>
        <v>F</v>
      </c>
      <c r="E5787" s="23" t="str">
        <f>INDEX(Table,MATCH('Classwork 5'!B5787,'5b'!$B$4:$B$904,0),3)</f>
        <v>36-45</v>
      </c>
      <c r="F5787" s="23">
        <f>INDEX(Table,MATCH('Classwork 5'!B5787,'5b'!$B$4:$B$904,0),4)</f>
        <v>7</v>
      </c>
      <c r="G5787" s="23">
        <v>8</v>
      </c>
      <c r="H5787" s="24">
        <v>7800</v>
      </c>
    </row>
    <row r="5788" spans="2:8" x14ac:dyDescent="0.3">
      <c r="B5788" s="22">
        <v>1000934</v>
      </c>
      <c r="C5788" s="23" t="s">
        <v>2554</v>
      </c>
      <c r="D5788" s="23" t="str">
        <f>VLOOKUP(B5788,'5b'!$B$4:$E$904,2,FALSE)</f>
        <v>F</v>
      </c>
      <c r="E5788" s="23" t="str">
        <f>INDEX(Table,MATCH('Classwork 5'!B5788,'5b'!$B$4:$B$904,0),3)</f>
        <v>36-45</v>
      </c>
      <c r="F5788" s="23">
        <f>INDEX(Table,MATCH('Classwork 5'!B5788,'5b'!$B$4:$B$904,0),4)</f>
        <v>7</v>
      </c>
      <c r="G5788" s="23">
        <v>2</v>
      </c>
      <c r="H5788" s="24">
        <v>16477</v>
      </c>
    </row>
    <row r="5789" spans="2:8" x14ac:dyDescent="0.3">
      <c r="B5789" s="22">
        <v>1000934</v>
      </c>
      <c r="C5789" s="23" t="s">
        <v>1998</v>
      </c>
      <c r="D5789" s="23" t="str">
        <f>VLOOKUP(B5789,'5b'!$B$4:$E$904,2,FALSE)</f>
        <v>F</v>
      </c>
      <c r="E5789" s="23" t="str">
        <f>INDEX(Table,MATCH('Classwork 5'!B5789,'5b'!$B$4:$B$904,0),3)</f>
        <v>36-45</v>
      </c>
      <c r="F5789" s="23">
        <f>INDEX(Table,MATCH('Classwork 5'!B5789,'5b'!$B$4:$B$904,0),4)</f>
        <v>7</v>
      </c>
      <c r="G5789" s="23">
        <v>8</v>
      </c>
      <c r="H5789" s="24">
        <v>7766</v>
      </c>
    </row>
    <row r="5790" spans="2:8" x14ac:dyDescent="0.3">
      <c r="B5790" s="22">
        <v>1000934</v>
      </c>
      <c r="C5790" s="23" t="s">
        <v>3229</v>
      </c>
      <c r="D5790" s="23" t="str">
        <f>VLOOKUP(B5790,'5b'!$B$4:$E$904,2,FALSE)</f>
        <v>F</v>
      </c>
      <c r="E5790" s="23" t="str">
        <f>INDEX(Table,MATCH('Classwork 5'!B5790,'5b'!$B$4:$B$904,0),3)</f>
        <v>36-45</v>
      </c>
      <c r="F5790" s="23">
        <f>INDEX(Table,MATCH('Classwork 5'!B5790,'5b'!$B$4:$B$904,0),4)</f>
        <v>7</v>
      </c>
      <c r="G5790" s="23">
        <v>8</v>
      </c>
      <c r="H5790" s="24">
        <v>2281</v>
      </c>
    </row>
    <row r="5791" spans="2:8" x14ac:dyDescent="0.3">
      <c r="B5791" s="22">
        <v>1000934</v>
      </c>
      <c r="C5791" s="23" t="s">
        <v>2221</v>
      </c>
      <c r="D5791" s="23" t="str">
        <f>VLOOKUP(B5791,'5b'!$B$4:$E$904,2,FALSE)</f>
        <v>F</v>
      </c>
      <c r="E5791" s="23" t="str">
        <f>INDEX(Table,MATCH('Classwork 5'!B5791,'5b'!$B$4:$B$904,0),3)</f>
        <v>36-45</v>
      </c>
      <c r="F5791" s="23">
        <f>INDEX(Table,MATCH('Classwork 5'!B5791,'5b'!$B$4:$B$904,0),4)</f>
        <v>7</v>
      </c>
      <c r="G5791" s="23">
        <v>6</v>
      </c>
      <c r="H5791" s="24">
        <v>12181</v>
      </c>
    </row>
    <row r="5792" spans="2:8" x14ac:dyDescent="0.3">
      <c r="B5792" s="22">
        <v>1000934</v>
      </c>
      <c r="C5792" s="23" t="s">
        <v>2940</v>
      </c>
      <c r="D5792" s="23" t="str">
        <f>VLOOKUP(B5792,'5b'!$B$4:$E$904,2,FALSE)</f>
        <v>F</v>
      </c>
      <c r="E5792" s="23" t="str">
        <f>INDEX(Table,MATCH('Classwork 5'!B5792,'5b'!$B$4:$B$904,0),3)</f>
        <v>36-45</v>
      </c>
      <c r="F5792" s="23">
        <f>INDEX(Table,MATCH('Classwork 5'!B5792,'5b'!$B$4:$B$904,0),4)</f>
        <v>7</v>
      </c>
      <c r="G5792" s="23">
        <v>1</v>
      </c>
      <c r="H5792" s="24">
        <v>11984</v>
      </c>
    </row>
    <row r="5793" spans="2:8" x14ac:dyDescent="0.3">
      <c r="B5793" s="22">
        <v>1000934</v>
      </c>
      <c r="C5793" s="23" t="s">
        <v>2086</v>
      </c>
      <c r="D5793" s="23" t="str">
        <f>VLOOKUP(B5793,'5b'!$B$4:$E$904,2,FALSE)</f>
        <v>F</v>
      </c>
      <c r="E5793" s="23" t="str">
        <f>INDEX(Table,MATCH('Classwork 5'!B5793,'5b'!$B$4:$B$904,0),3)</f>
        <v>36-45</v>
      </c>
      <c r="F5793" s="23">
        <f>INDEX(Table,MATCH('Classwork 5'!B5793,'5b'!$B$4:$B$904,0),4)</f>
        <v>7</v>
      </c>
      <c r="G5793" s="23">
        <v>1</v>
      </c>
      <c r="H5793" s="24">
        <v>11433</v>
      </c>
    </row>
    <row r="5794" spans="2:8" x14ac:dyDescent="0.3">
      <c r="B5794" s="22">
        <v>1000934</v>
      </c>
      <c r="C5794" s="23" t="s">
        <v>2416</v>
      </c>
      <c r="D5794" s="23" t="str">
        <f>VLOOKUP(B5794,'5b'!$B$4:$E$904,2,FALSE)</f>
        <v>F</v>
      </c>
      <c r="E5794" s="23" t="str">
        <f>INDEX(Table,MATCH('Classwork 5'!B5794,'5b'!$B$4:$B$904,0),3)</f>
        <v>36-45</v>
      </c>
      <c r="F5794" s="23">
        <f>INDEX(Table,MATCH('Classwork 5'!B5794,'5b'!$B$4:$B$904,0),4)</f>
        <v>7</v>
      </c>
      <c r="G5794" s="23">
        <v>1</v>
      </c>
      <c r="H5794" s="24">
        <v>11717</v>
      </c>
    </row>
    <row r="5795" spans="2:8" x14ac:dyDescent="0.3">
      <c r="B5795" s="22">
        <v>1000934</v>
      </c>
      <c r="C5795" s="23" t="s">
        <v>2509</v>
      </c>
      <c r="D5795" s="23" t="str">
        <f>VLOOKUP(B5795,'5b'!$B$4:$E$904,2,FALSE)</f>
        <v>F</v>
      </c>
      <c r="E5795" s="23" t="str">
        <f>INDEX(Table,MATCH('Classwork 5'!B5795,'5b'!$B$4:$B$904,0),3)</f>
        <v>36-45</v>
      </c>
      <c r="F5795" s="23">
        <f>INDEX(Table,MATCH('Classwork 5'!B5795,'5b'!$B$4:$B$904,0),4)</f>
        <v>7</v>
      </c>
      <c r="G5795" s="23">
        <v>1</v>
      </c>
      <c r="H5795" s="24">
        <v>15704</v>
      </c>
    </row>
    <row r="5796" spans="2:8" x14ac:dyDescent="0.3">
      <c r="B5796" s="22">
        <v>1000934</v>
      </c>
      <c r="C5796" s="23" t="s">
        <v>3752</v>
      </c>
      <c r="D5796" s="23" t="str">
        <f>VLOOKUP(B5796,'5b'!$B$4:$E$904,2,FALSE)</f>
        <v>F</v>
      </c>
      <c r="E5796" s="23" t="str">
        <f>INDEX(Table,MATCH('Classwork 5'!B5796,'5b'!$B$4:$B$904,0),3)</f>
        <v>36-45</v>
      </c>
      <c r="F5796" s="23">
        <f>INDEX(Table,MATCH('Classwork 5'!B5796,'5b'!$B$4:$B$904,0),4)</f>
        <v>7</v>
      </c>
      <c r="G5796" s="23">
        <v>1</v>
      </c>
      <c r="H5796" s="24">
        <v>4246</v>
      </c>
    </row>
    <row r="5797" spans="2:8" x14ac:dyDescent="0.3">
      <c r="B5797" s="22">
        <v>1000934</v>
      </c>
      <c r="C5797" s="23" t="s">
        <v>2858</v>
      </c>
      <c r="D5797" s="23" t="str">
        <f>VLOOKUP(B5797,'5b'!$B$4:$E$904,2,FALSE)</f>
        <v>F</v>
      </c>
      <c r="E5797" s="23" t="str">
        <f>INDEX(Table,MATCH('Classwork 5'!B5797,'5b'!$B$4:$B$904,0),3)</f>
        <v>36-45</v>
      </c>
      <c r="F5797" s="23">
        <f>INDEX(Table,MATCH('Classwork 5'!B5797,'5b'!$B$4:$B$904,0),4)</f>
        <v>7</v>
      </c>
      <c r="G5797" s="23">
        <v>1</v>
      </c>
      <c r="H5797" s="24">
        <v>15554</v>
      </c>
    </row>
    <row r="5798" spans="2:8" x14ac:dyDescent="0.3">
      <c r="B5798" s="22">
        <v>1000934</v>
      </c>
      <c r="C5798" s="23" t="s">
        <v>2285</v>
      </c>
      <c r="D5798" s="23" t="str">
        <f>VLOOKUP(B5798,'5b'!$B$4:$E$904,2,FALSE)</f>
        <v>F</v>
      </c>
      <c r="E5798" s="23" t="str">
        <f>INDEX(Table,MATCH('Classwork 5'!B5798,'5b'!$B$4:$B$904,0),3)</f>
        <v>36-45</v>
      </c>
      <c r="F5798" s="23">
        <f>INDEX(Table,MATCH('Classwork 5'!B5798,'5b'!$B$4:$B$904,0),4)</f>
        <v>7</v>
      </c>
      <c r="G5798" s="23">
        <v>5</v>
      </c>
      <c r="H5798" s="24">
        <v>5281</v>
      </c>
    </row>
    <row r="5799" spans="2:8" x14ac:dyDescent="0.3">
      <c r="B5799" s="22">
        <v>1000934</v>
      </c>
      <c r="C5799" s="23" t="s">
        <v>2854</v>
      </c>
      <c r="D5799" s="23" t="str">
        <f>VLOOKUP(B5799,'5b'!$B$4:$E$904,2,FALSE)</f>
        <v>F</v>
      </c>
      <c r="E5799" s="23" t="str">
        <f>INDEX(Table,MATCH('Classwork 5'!B5799,'5b'!$B$4:$B$904,0),3)</f>
        <v>36-45</v>
      </c>
      <c r="F5799" s="23">
        <f>INDEX(Table,MATCH('Classwork 5'!B5799,'5b'!$B$4:$B$904,0),4)</f>
        <v>7</v>
      </c>
      <c r="G5799" s="23">
        <v>8</v>
      </c>
      <c r="H5799" s="24">
        <v>6155</v>
      </c>
    </row>
    <row r="5800" spans="2:8" x14ac:dyDescent="0.3">
      <c r="B5800" s="22">
        <v>1000934</v>
      </c>
      <c r="C5800" s="23" t="s">
        <v>2248</v>
      </c>
      <c r="D5800" s="23" t="str">
        <f>VLOOKUP(B5800,'5b'!$B$4:$E$904,2,FALSE)</f>
        <v>F</v>
      </c>
      <c r="E5800" s="23" t="str">
        <f>INDEX(Table,MATCH('Classwork 5'!B5800,'5b'!$B$4:$B$904,0),3)</f>
        <v>36-45</v>
      </c>
      <c r="F5800" s="23">
        <f>INDEX(Table,MATCH('Classwork 5'!B5800,'5b'!$B$4:$B$904,0),4)</f>
        <v>7</v>
      </c>
      <c r="G5800" s="23">
        <v>5</v>
      </c>
      <c r="H5800" s="24">
        <v>6909</v>
      </c>
    </row>
    <row r="5801" spans="2:8" x14ac:dyDescent="0.3">
      <c r="B5801" s="22">
        <v>1000934</v>
      </c>
      <c r="C5801" s="23" t="s">
        <v>2039</v>
      </c>
      <c r="D5801" s="23" t="str">
        <f>VLOOKUP(B5801,'5b'!$B$4:$E$904,2,FALSE)</f>
        <v>F</v>
      </c>
      <c r="E5801" s="23" t="str">
        <f>INDEX(Table,MATCH('Classwork 5'!B5801,'5b'!$B$4:$B$904,0),3)</f>
        <v>36-45</v>
      </c>
      <c r="F5801" s="23">
        <f>INDEX(Table,MATCH('Classwork 5'!B5801,'5b'!$B$4:$B$904,0),4)</f>
        <v>7</v>
      </c>
      <c r="G5801" s="23">
        <v>5</v>
      </c>
      <c r="H5801" s="24">
        <v>7097</v>
      </c>
    </row>
    <row r="5802" spans="2:8" x14ac:dyDescent="0.3">
      <c r="B5802" s="22">
        <v>1000934</v>
      </c>
      <c r="C5802" s="23" t="s">
        <v>3007</v>
      </c>
      <c r="D5802" s="23" t="str">
        <f>VLOOKUP(B5802,'5b'!$B$4:$E$904,2,FALSE)</f>
        <v>F</v>
      </c>
      <c r="E5802" s="23" t="str">
        <f>INDEX(Table,MATCH('Classwork 5'!B5802,'5b'!$B$4:$B$904,0),3)</f>
        <v>36-45</v>
      </c>
      <c r="F5802" s="23">
        <f>INDEX(Table,MATCH('Classwork 5'!B5802,'5b'!$B$4:$B$904,0),4)</f>
        <v>7</v>
      </c>
      <c r="G5802" s="23">
        <v>5</v>
      </c>
      <c r="H5802" s="24">
        <v>3727</v>
      </c>
    </row>
    <row r="5803" spans="2:8" x14ac:dyDescent="0.3">
      <c r="B5803" s="22">
        <v>1000934</v>
      </c>
      <c r="C5803" s="23" t="s">
        <v>3237</v>
      </c>
      <c r="D5803" s="23" t="str">
        <f>VLOOKUP(B5803,'5b'!$B$4:$E$904,2,FALSE)</f>
        <v>F</v>
      </c>
      <c r="E5803" s="23" t="str">
        <f>INDEX(Table,MATCH('Classwork 5'!B5803,'5b'!$B$4:$B$904,0),3)</f>
        <v>36-45</v>
      </c>
      <c r="F5803" s="23">
        <f>INDEX(Table,MATCH('Classwork 5'!B5803,'5b'!$B$4:$B$904,0),4)</f>
        <v>7</v>
      </c>
      <c r="G5803" s="23">
        <v>5</v>
      </c>
      <c r="H5803" s="24">
        <v>5394</v>
      </c>
    </row>
    <row r="5804" spans="2:8" x14ac:dyDescent="0.3">
      <c r="B5804" s="22">
        <v>1000934</v>
      </c>
      <c r="C5804" s="23" t="s">
        <v>2092</v>
      </c>
      <c r="D5804" s="23" t="str">
        <f>VLOOKUP(B5804,'5b'!$B$4:$E$904,2,FALSE)</f>
        <v>F</v>
      </c>
      <c r="E5804" s="23" t="str">
        <f>INDEX(Table,MATCH('Classwork 5'!B5804,'5b'!$B$4:$B$904,0),3)</f>
        <v>36-45</v>
      </c>
      <c r="F5804" s="23">
        <f>INDEX(Table,MATCH('Classwork 5'!B5804,'5b'!$B$4:$B$904,0),4)</f>
        <v>7</v>
      </c>
      <c r="G5804" s="23">
        <v>5</v>
      </c>
      <c r="H5804" s="24">
        <v>3547</v>
      </c>
    </row>
    <row r="5805" spans="2:8" x14ac:dyDescent="0.3">
      <c r="B5805" s="22">
        <v>1000934</v>
      </c>
      <c r="C5805" s="23" t="s">
        <v>3254</v>
      </c>
      <c r="D5805" s="23" t="str">
        <f>VLOOKUP(B5805,'5b'!$B$4:$E$904,2,FALSE)</f>
        <v>F</v>
      </c>
      <c r="E5805" s="23" t="str">
        <f>INDEX(Table,MATCH('Classwork 5'!B5805,'5b'!$B$4:$B$904,0),3)</f>
        <v>36-45</v>
      </c>
      <c r="F5805" s="23">
        <f>INDEX(Table,MATCH('Classwork 5'!B5805,'5b'!$B$4:$B$904,0),4)</f>
        <v>7</v>
      </c>
      <c r="G5805" s="23">
        <v>1</v>
      </c>
      <c r="H5805" s="24">
        <v>15441</v>
      </c>
    </row>
    <row r="5806" spans="2:8" x14ac:dyDescent="0.3">
      <c r="B5806" s="22">
        <v>1000936</v>
      </c>
      <c r="C5806" s="23" t="s">
        <v>3397</v>
      </c>
      <c r="D5806" s="23" t="str">
        <f>VLOOKUP(B5806,'5b'!$B$4:$E$904,2,FALSE)</f>
        <v>M</v>
      </c>
      <c r="E5806" s="23" t="str">
        <f>INDEX(Table,MATCH('Classwork 5'!B5806,'5b'!$B$4:$B$904,0),3)</f>
        <v>18-25</v>
      </c>
      <c r="F5806" s="23">
        <f>INDEX(Table,MATCH('Classwork 5'!B5806,'5b'!$B$4:$B$904,0),4)</f>
        <v>4</v>
      </c>
      <c r="G5806" s="23">
        <v>11</v>
      </c>
      <c r="H5806" s="24">
        <v>4691</v>
      </c>
    </row>
    <row r="5807" spans="2:8" x14ac:dyDescent="0.3">
      <c r="B5807" s="22">
        <v>1000936</v>
      </c>
      <c r="C5807" s="23" t="s">
        <v>2192</v>
      </c>
      <c r="D5807" s="23" t="str">
        <f>VLOOKUP(B5807,'5b'!$B$4:$E$904,2,FALSE)</f>
        <v>M</v>
      </c>
      <c r="E5807" s="23" t="str">
        <f>INDEX(Table,MATCH('Classwork 5'!B5807,'5b'!$B$4:$B$904,0),3)</f>
        <v>18-25</v>
      </c>
      <c r="F5807" s="23">
        <f>INDEX(Table,MATCH('Classwork 5'!B5807,'5b'!$B$4:$B$904,0),4)</f>
        <v>4</v>
      </c>
      <c r="G5807" s="23">
        <v>2</v>
      </c>
      <c r="H5807" s="24">
        <v>9784</v>
      </c>
    </row>
    <row r="5808" spans="2:8" x14ac:dyDescent="0.3">
      <c r="B5808" s="22">
        <v>1000936</v>
      </c>
      <c r="C5808" s="23" t="s">
        <v>3311</v>
      </c>
      <c r="D5808" s="23" t="str">
        <f>VLOOKUP(B5808,'5b'!$B$4:$E$904,2,FALSE)</f>
        <v>M</v>
      </c>
      <c r="E5808" s="23" t="str">
        <f>INDEX(Table,MATCH('Classwork 5'!B5808,'5b'!$B$4:$B$904,0),3)</f>
        <v>18-25</v>
      </c>
      <c r="F5808" s="23">
        <f>INDEX(Table,MATCH('Classwork 5'!B5808,'5b'!$B$4:$B$904,0),4)</f>
        <v>4</v>
      </c>
      <c r="G5808" s="23">
        <v>8</v>
      </c>
      <c r="H5808" s="24">
        <v>7998</v>
      </c>
    </row>
    <row r="5809" spans="2:8" x14ac:dyDescent="0.3">
      <c r="B5809" s="22">
        <v>1000936</v>
      </c>
      <c r="C5809" s="23" t="s">
        <v>1946</v>
      </c>
      <c r="D5809" s="23" t="str">
        <f>VLOOKUP(B5809,'5b'!$B$4:$E$904,2,FALSE)</f>
        <v>M</v>
      </c>
      <c r="E5809" s="23" t="str">
        <f>INDEX(Table,MATCH('Classwork 5'!B5809,'5b'!$B$4:$B$904,0),3)</f>
        <v>18-25</v>
      </c>
      <c r="F5809" s="23">
        <f>INDEX(Table,MATCH('Classwork 5'!B5809,'5b'!$B$4:$B$904,0),4)</f>
        <v>4</v>
      </c>
      <c r="G5809" s="23">
        <v>8</v>
      </c>
      <c r="H5809" s="24">
        <v>9960</v>
      </c>
    </row>
    <row r="5810" spans="2:8" x14ac:dyDescent="0.3">
      <c r="B5810" s="22">
        <v>1000936</v>
      </c>
      <c r="C5810" s="23" t="s">
        <v>2704</v>
      </c>
      <c r="D5810" s="23" t="str">
        <f>VLOOKUP(B5810,'5b'!$B$4:$E$904,2,FALSE)</f>
        <v>M</v>
      </c>
      <c r="E5810" s="23" t="str">
        <f>INDEX(Table,MATCH('Classwork 5'!B5810,'5b'!$B$4:$B$904,0),3)</f>
        <v>18-25</v>
      </c>
      <c r="F5810" s="23">
        <f>INDEX(Table,MATCH('Classwork 5'!B5810,'5b'!$B$4:$B$904,0),4)</f>
        <v>4</v>
      </c>
      <c r="G5810" s="23">
        <v>1</v>
      </c>
      <c r="H5810" s="24">
        <v>7723</v>
      </c>
    </row>
    <row r="5811" spans="2:8" x14ac:dyDescent="0.3">
      <c r="B5811" s="22">
        <v>1000937</v>
      </c>
      <c r="C5811" s="23" t="s">
        <v>2810</v>
      </c>
      <c r="D5811" s="23" t="str">
        <f>VLOOKUP(B5811,'5b'!$B$4:$E$904,2,FALSE)</f>
        <v>M</v>
      </c>
      <c r="E5811" s="23" t="str">
        <f>INDEX(Table,MATCH('Classwork 5'!B5811,'5b'!$B$4:$B$904,0),3)</f>
        <v>26-35</v>
      </c>
      <c r="F5811" s="23">
        <f>INDEX(Table,MATCH('Classwork 5'!B5811,'5b'!$B$4:$B$904,0),4)</f>
        <v>15</v>
      </c>
      <c r="G5811" s="23">
        <v>5</v>
      </c>
      <c r="H5811" s="24">
        <v>3722</v>
      </c>
    </row>
    <row r="5812" spans="2:8" x14ac:dyDescent="0.3">
      <c r="B5812" s="22">
        <v>1000937</v>
      </c>
      <c r="C5812" s="23" t="s">
        <v>2357</v>
      </c>
      <c r="D5812" s="23" t="str">
        <f>VLOOKUP(B5812,'5b'!$B$4:$E$904,2,FALSE)</f>
        <v>M</v>
      </c>
      <c r="E5812" s="23" t="str">
        <f>INDEX(Table,MATCH('Classwork 5'!B5812,'5b'!$B$4:$B$904,0),3)</f>
        <v>26-35</v>
      </c>
      <c r="F5812" s="23">
        <f>INDEX(Table,MATCH('Classwork 5'!B5812,'5b'!$B$4:$B$904,0),4)</f>
        <v>15</v>
      </c>
      <c r="G5812" s="23">
        <v>5</v>
      </c>
      <c r="H5812" s="24">
        <v>8621</v>
      </c>
    </row>
    <row r="5813" spans="2:8" x14ac:dyDescent="0.3">
      <c r="B5813" s="22">
        <v>1000937</v>
      </c>
      <c r="C5813" s="23" t="s">
        <v>2049</v>
      </c>
      <c r="D5813" s="23" t="str">
        <f>VLOOKUP(B5813,'5b'!$B$4:$E$904,2,FALSE)</f>
        <v>M</v>
      </c>
      <c r="E5813" s="23" t="str">
        <f>INDEX(Table,MATCH('Classwork 5'!B5813,'5b'!$B$4:$B$904,0),3)</f>
        <v>26-35</v>
      </c>
      <c r="F5813" s="23">
        <f>INDEX(Table,MATCH('Classwork 5'!B5813,'5b'!$B$4:$B$904,0),4)</f>
        <v>15</v>
      </c>
      <c r="G5813" s="23">
        <v>11</v>
      </c>
      <c r="H5813" s="24">
        <v>5893</v>
      </c>
    </row>
    <row r="5814" spans="2:8" x14ac:dyDescent="0.3">
      <c r="B5814" s="22">
        <v>1000937</v>
      </c>
      <c r="C5814" s="23" t="s">
        <v>3809</v>
      </c>
      <c r="D5814" s="23" t="str">
        <f>VLOOKUP(B5814,'5b'!$B$4:$E$904,2,FALSE)</f>
        <v>M</v>
      </c>
      <c r="E5814" s="23" t="str">
        <f>INDEX(Table,MATCH('Classwork 5'!B5814,'5b'!$B$4:$B$904,0),3)</f>
        <v>26-35</v>
      </c>
      <c r="F5814" s="23">
        <f>INDEX(Table,MATCH('Classwork 5'!B5814,'5b'!$B$4:$B$904,0),4)</f>
        <v>15</v>
      </c>
      <c r="G5814" s="23">
        <v>11</v>
      </c>
      <c r="H5814" s="24">
        <v>2997</v>
      </c>
    </row>
    <row r="5815" spans="2:8" x14ac:dyDescent="0.3">
      <c r="B5815" s="22">
        <v>1000937</v>
      </c>
      <c r="C5815" s="23" t="s">
        <v>2008</v>
      </c>
      <c r="D5815" s="23" t="str">
        <f>VLOOKUP(B5815,'5b'!$B$4:$E$904,2,FALSE)</f>
        <v>M</v>
      </c>
      <c r="E5815" s="23" t="str">
        <f>INDEX(Table,MATCH('Classwork 5'!B5815,'5b'!$B$4:$B$904,0),3)</f>
        <v>26-35</v>
      </c>
      <c r="F5815" s="23">
        <f>INDEX(Table,MATCH('Classwork 5'!B5815,'5b'!$B$4:$B$904,0),4)</f>
        <v>15</v>
      </c>
      <c r="G5815" s="23">
        <v>1</v>
      </c>
      <c r="H5815" s="24">
        <v>19269</v>
      </c>
    </row>
    <row r="5816" spans="2:8" x14ac:dyDescent="0.3">
      <c r="B5816" s="22">
        <v>1000937</v>
      </c>
      <c r="C5816" s="23" t="s">
        <v>2771</v>
      </c>
      <c r="D5816" s="23" t="str">
        <f>VLOOKUP(B5816,'5b'!$B$4:$E$904,2,FALSE)</f>
        <v>M</v>
      </c>
      <c r="E5816" s="23" t="str">
        <f>INDEX(Table,MATCH('Classwork 5'!B5816,'5b'!$B$4:$B$904,0),3)</f>
        <v>26-35</v>
      </c>
      <c r="F5816" s="23">
        <f>INDEX(Table,MATCH('Classwork 5'!B5816,'5b'!$B$4:$B$904,0),4)</f>
        <v>15</v>
      </c>
      <c r="G5816" s="23">
        <v>1</v>
      </c>
      <c r="H5816" s="24">
        <v>15186</v>
      </c>
    </row>
    <row r="5817" spans="2:8" x14ac:dyDescent="0.3">
      <c r="B5817" s="22">
        <v>1000937</v>
      </c>
      <c r="C5817" s="23" t="s">
        <v>2308</v>
      </c>
      <c r="D5817" s="23" t="str">
        <f>VLOOKUP(B5817,'5b'!$B$4:$E$904,2,FALSE)</f>
        <v>M</v>
      </c>
      <c r="E5817" s="23" t="str">
        <f>INDEX(Table,MATCH('Classwork 5'!B5817,'5b'!$B$4:$B$904,0),3)</f>
        <v>26-35</v>
      </c>
      <c r="F5817" s="23">
        <f>INDEX(Table,MATCH('Classwork 5'!B5817,'5b'!$B$4:$B$904,0),4)</f>
        <v>15</v>
      </c>
      <c r="G5817" s="23">
        <v>4</v>
      </c>
      <c r="H5817" s="24">
        <v>2868</v>
      </c>
    </row>
    <row r="5818" spans="2:8" x14ac:dyDescent="0.3">
      <c r="B5818" s="22">
        <v>1000937</v>
      </c>
      <c r="C5818" s="23" t="s">
        <v>2316</v>
      </c>
      <c r="D5818" s="23" t="str">
        <f>VLOOKUP(B5818,'5b'!$B$4:$E$904,2,FALSE)</f>
        <v>M</v>
      </c>
      <c r="E5818" s="23" t="str">
        <f>INDEX(Table,MATCH('Classwork 5'!B5818,'5b'!$B$4:$B$904,0),3)</f>
        <v>26-35</v>
      </c>
      <c r="F5818" s="23">
        <f>INDEX(Table,MATCH('Classwork 5'!B5818,'5b'!$B$4:$B$904,0),4)</f>
        <v>15</v>
      </c>
      <c r="G5818" s="23">
        <v>8</v>
      </c>
      <c r="H5818" s="24">
        <v>9708</v>
      </c>
    </row>
    <row r="5819" spans="2:8" x14ac:dyDescent="0.3">
      <c r="B5819" s="22">
        <v>1000937</v>
      </c>
      <c r="C5819" s="23" t="s">
        <v>2857</v>
      </c>
      <c r="D5819" s="23" t="str">
        <f>VLOOKUP(B5819,'5b'!$B$4:$E$904,2,FALSE)</f>
        <v>M</v>
      </c>
      <c r="E5819" s="23" t="str">
        <f>INDEX(Table,MATCH('Classwork 5'!B5819,'5b'!$B$4:$B$904,0),3)</f>
        <v>26-35</v>
      </c>
      <c r="F5819" s="23">
        <f>INDEX(Table,MATCH('Classwork 5'!B5819,'5b'!$B$4:$B$904,0),4)</f>
        <v>15</v>
      </c>
      <c r="G5819" s="23">
        <v>1</v>
      </c>
      <c r="H5819" s="24">
        <v>11592</v>
      </c>
    </row>
    <row r="5820" spans="2:8" x14ac:dyDescent="0.3">
      <c r="B5820" s="22">
        <v>1000937</v>
      </c>
      <c r="C5820" s="23" t="s">
        <v>3810</v>
      </c>
      <c r="D5820" s="23" t="str">
        <f>VLOOKUP(B5820,'5b'!$B$4:$E$904,2,FALSE)</f>
        <v>M</v>
      </c>
      <c r="E5820" s="23" t="str">
        <f>INDEX(Table,MATCH('Classwork 5'!B5820,'5b'!$B$4:$B$904,0),3)</f>
        <v>26-35</v>
      </c>
      <c r="F5820" s="23">
        <f>INDEX(Table,MATCH('Classwork 5'!B5820,'5b'!$B$4:$B$904,0),4)</f>
        <v>15</v>
      </c>
      <c r="G5820" s="23">
        <v>8</v>
      </c>
      <c r="H5820" s="24">
        <v>7841</v>
      </c>
    </row>
    <row r="5821" spans="2:8" x14ac:dyDescent="0.3">
      <c r="B5821" s="22">
        <v>1000937</v>
      </c>
      <c r="C5821" s="23" t="s">
        <v>2623</v>
      </c>
      <c r="D5821" s="23" t="str">
        <f>VLOOKUP(B5821,'5b'!$B$4:$E$904,2,FALSE)</f>
        <v>M</v>
      </c>
      <c r="E5821" s="23" t="str">
        <f>INDEX(Table,MATCH('Classwork 5'!B5821,'5b'!$B$4:$B$904,0),3)</f>
        <v>26-35</v>
      </c>
      <c r="F5821" s="23">
        <f>INDEX(Table,MATCH('Classwork 5'!B5821,'5b'!$B$4:$B$904,0),4)</f>
        <v>15</v>
      </c>
      <c r="G5821" s="23">
        <v>15</v>
      </c>
      <c r="H5821" s="24">
        <v>16806</v>
      </c>
    </row>
    <row r="5822" spans="2:8" x14ac:dyDescent="0.3">
      <c r="B5822" s="22">
        <v>1000939</v>
      </c>
      <c r="C5822" s="23" t="s">
        <v>2397</v>
      </c>
      <c r="D5822" s="23" t="str">
        <f>VLOOKUP(B5822,'5b'!$B$4:$E$904,2,FALSE)</f>
        <v>F</v>
      </c>
      <c r="E5822" s="23" t="str">
        <f>INDEX(Table,MATCH('Classwork 5'!B5822,'5b'!$B$4:$B$904,0),3)</f>
        <v>26-35</v>
      </c>
      <c r="F5822" s="23">
        <f>INDEX(Table,MATCH('Classwork 5'!B5822,'5b'!$B$4:$B$904,0),4)</f>
        <v>20</v>
      </c>
      <c r="G5822" s="23">
        <v>1</v>
      </c>
      <c r="H5822" s="24">
        <v>11631</v>
      </c>
    </row>
    <row r="5823" spans="2:8" x14ac:dyDescent="0.3">
      <c r="B5823" s="22">
        <v>1000939</v>
      </c>
      <c r="C5823" s="23" t="s">
        <v>2464</v>
      </c>
      <c r="D5823" s="23" t="str">
        <f>VLOOKUP(B5823,'5b'!$B$4:$E$904,2,FALSE)</f>
        <v>F</v>
      </c>
      <c r="E5823" s="23" t="str">
        <f>INDEX(Table,MATCH('Classwork 5'!B5823,'5b'!$B$4:$B$904,0),3)</f>
        <v>26-35</v>
      </c>
      <c r="F5823" s="23">
        <f>INDEX(Table,MATCH('Classwork 5'!B5823,'5b'!$B$4:$B$904,0),4)</f>
        <v>20</v>
      </c>
      <c r="G5823" s="23">
        <v>1</v>
      </c>
      <c r="H5823" s="24">
        <v>15477</v>
      </c>
    </row>
    <row r="5824" spans="2:8" x14ac:dyDescent="0.3">
      <c r="B5824" s="22">
        <v>1000939</v>
      </c>
      <c r="C5824" s="23" t="s">
        <v>2387</v>
      </c>
      <c r="D5824" s="23" t="str">
        <f>VLOOKUP(B5824,'5b'!$B$4:$E$904,2,FALSE)</f>
        <v>F</v>
      </c>
      <c r="E5824" s="23" t="str">
        <f>INDEX(Table,MATCH('Classwork 5'!B5824,'5b'!$B$4:$B$904,0),3)</f>
        <v>26-35</v>
      </c>
      <c r="F5824" s="23">
        <f>INDEX(Table,MATCH('Classwork 5'!B5824,'5b'!$B$4:$B$904,0),4)</f>
        <v>20</v>
      </c>
      <c r="G5824" s="23">
        <v>5</v>
      </c>
      <c r="H5824" s="24">
        <v>5357</v>
      </c>
    </row>
    <row r="5825" spans="2:8" x14ac:dyDescent="0.3">
      <c r="B5825" s="22">
        <v>1000940</v>
      </c>
      <c r="C5825" s="23" t="s">
        <v>2018</v>
      </c>
      <c r="D5825" s="23" t="str">
        <f>VLOOKUP(B5825,'5b'!$B$4:$E$904,2,FALSE)</f>
        <v>M</v>
      </c>
      <c r="E5825" s="23" t="str">
        <f>INDEX(Table,MATCH('Classwork 5'!B5825,'5b'!$B$4:$B$904,0),3)</f>
        <v>0-17</v>
      </c>
      <c r="F5825" s="23">
        <f>INDEX(Table,MATCH('Classwork 5'!B5825,'5b'!$B$4:$B$904,0),4)</f>
        <v>10</v>
      </c>
      <c r="G5825" s="23">
        <v>8</v>
      </c>
      <c r="H5825" s="24">
        <v>7852</v>
      </c>
    </row>
    <row r="5826" spans="2:8" x14ac:dyDescent="0.3">
      <c r="B5826" s="22">
        <v>1000940</v>
      </c>
      <c r="C5826" s="23" t="s">
        <v>2357</v>
      </c>
      <c r="D5826" s="23" t="str">
        <f>VLOOKUP(B5826,'5b'!$B$4:$E$904,2,FALSE)</f>
        <v>M</v>
      </c>
      <c r="E5826" s="23" t="str">
        <f>INDEX(Table,MATCH('Classwork 5'!B5826,'5b'!$B$4:$B$904,0),3)</f>
        <v>0-17</v>
      </c>
      <c r="F5826" s="23">
        <f>INDEX(Table,MATCH('Classwork 5'!B5826,'5b'!$B$4:$B$904,0),4)</f>
        <v>10</v>
      </c>
      <c r="G5826" s="23">
        <v>5</v>
      </c>
      <c r="H5826" s="24">
        <v>7129</v>
      </c>
    </row>
    <row r="5827" spans="2:8" x14ac:dyDescent="0.3">
      <c r="B5827" s="22">
        <v>1000940</v>
      </c>
      <c r="C5827" s="23" t="s">
        <v>3066</v>
      </c>
      <c r="D5827" s="23" t="str">
        <f>VLOOKUP(B5827,'5b'!$B$4:$E$904,2,FALSE)</f>
        <v>M</v>
      </c>
      <c r="E5827" s="23" t="str">
        <f>INDEX(Table,MATCH('Classwork 5'!B5827,'5b'!$B$4:$B$904,0),3)</f>
        <v>0-17</v>
      </c>
      <c r="F5827" s="23">
        <f>INDEX(Table,MATCH('Classwork 5'!B5827,'5b'!$B$4:$B$904,0),4)</f>
        <v>10</v>
      </c>
      <c r="G5827" s="23">
        <v>5</v>
      </c>
      <c r="H5827" s="24">
        <v>5265</v>
      </c>
    </row>
    <row r="5828" spans="2:8" x14ac:dyDescent="0.3">
      <c r="B5828" s="22">
        <v>1000940</v>
      </c>
      <c r="C5828" s="23" t="s">
        <v>2215</v>
      </c>
      <c r="D5828" s="23" t="str">
        <f>VLOOKUP(B5828,'5b'!$B$4:$E$904,2,FALSE)</f>
        <v>M</v>
      </c>
      <c r="E5828" s="23" t="str">
        <f>INDEX(Table,MATCH('Classwork 5'!B5828,'5b'!$B$4:$B$904,0),3)</f>
        <v>0-17</v>
      </c>
      <c r="F5828" s="23">
        <f>INDEX(Table,MATCH('Classwork 5'!B5828,'5b'!$B$4:$B$904,0),4)</f>
        <v>10</v>
      </c>
      <c r="G5828" s="23">
        <v>8</v>
      </c>
      <c r="H5828" s="24">
        <v>4034</v>
      </c>
    </row>
    <row r="5829" spans="2:8" x14ac:dyDescent="0.3">
      <c r="B5829" s="22">
        <v>1000943</v>
      </c>
      <c r="C5829" s="23" t="s">
        <v>2777</v>
      </c>
      <c r="D5829" s="23" t="str">
        <f>VLOOKUP(B5829,'5b'!$B$4:$E$904,2,FALSE)</f>
        <v>F</v>
      </c>
      <c r="E5829" s="23" t="str">
        <f>INDEX(Table,MATCH('Classwork 5'!B5829,'5b'!$B$4:$B$904,0),3)</f>
        <v>46-50</v>
      </c>
      <c r="F5829" s="23">
        <f>INDEX(Table,MATCH('Classwork 5'!B5829,'5b'!$B$4:$B$904,0),4)</f>
        <v>12</v>
      </c>
      <c r="G5829" s="23">
        <v>5</v>
      </c>
      <c r="H5829" s="24">
        <v>8852</v>
      </c>
    </row>
    <row r="5830" spans="2:8" x14ac:dyDescent="0.3">
      <c r="B5830" s="22">
        <v>1000943</v>
      </c>
      <c r="C5830" s="23" t="s">
        <v>3128</v>
      </c>
      <c r="D5830" s="23" t="str">
        <f>VLOOKUP(B5830,'5b'!$B$4:$E$904,2,FALSE)</f>
        <v>F</v>
      </c>
      <c r="E5830" s="23" t="str">
        <f>INDEX(Table,MATCH('Classwork 5'!B5830,'5b'!$B$4:$B$904,0),3)</f>
        <v>46-50</v>
      </c>
      <c r="F5830" s="23">
        <f>INDEX(Table,MATCH('Classwork 5'!B5830,'5b'!$B$4:$B$904,0),4)</f>
        <v>12</v>
      </c>
      <c r="G5830" s="23">
        <v>5</v>
      </c>
      <c r="H5830" s="24">
        <v>8768</v>
      </c>
    </row>
    <row r="5831" spans="2:8" x14ac:dyDescent="0.3">
      <c r="B5831" s="22">
        <v>1000943</v>
      </c>
      <c r="C5831" s="23" t="s">
        <v>2087</v>
      </c>
      <c r="D5831" s="23" t="str">
        <f>VLOOKUP(B5831,'5b'!$B$4:$E$904,2,FALSE)</f>
        <v>F</v>
      </c>
      <c r="E5831" s="23" t="str">
        <f>INDEX(Table,MATCH('Classwork 5'!B5831,'5b'!$B$4:$B$904,0),3)</f>
        <v>46-50</v>
      </c>
      <c r="F5831" s="23">
        <f>INDEX(Table,MATCH('Classwork 5'!B5831,'5b'!$B$4:$B$904,0),4)</f>
        <v>12</v>
      </c>
      <c r="G5831" s="23">
        <v>8</v>
      </c>
      <c r="H5831" s="24">
        <v>9861</v>
      </c>
    </row>
    <row r="5832" spans="2:8" x14ac:dyDescent="0.3">
      <c r="B5832" s="22">
        <v>1000943</v>
      </c>
      <c r="C5832" s="23" t="s">
        <v>2387</v>
      </c>
      <c r="D5832" s="23" t="str">
        <f>VLOOKUP(B5832,'5b'!$B$4:$E$904,2,FALSE)</f>
        <v>F</v>
      </c>
      <c r="E5832" s="23" t="str">
        <f>INDEX(Table,MATCH('Classwork 5'!B5832,'5b'!$B$4:$B$904,0),3)</f>
        <v>46-50</v>
      </c>
      <c r="F5832" s="23">
        <f>INDEX(Table,MATCH('Classwork 5'!B5832,'5b'!$B$4:$B$904,0),4)</f>
        <v>12</v>
      </c>
      <c r="G5832" s="23">
        <v>5</v>
      </c>
      <c r="H5832" s="24">
        <v>5375</v>
      </c>
    </row>
    <row r="5833" spans="2:8" x14ac:dyDescent="0.3">
      <c r="B5833" s="22">
        <v>1000943</v>
      </c>
      <c r="C5833" s="23" t="s">
        <v>2178</v>
      </c>
      <c r="D5833" s="23" t="str">
        <f>VLOOKUP(B5833,'5b'!$B$4:$E$904,2,FALSE)</f>
        <v>F</v>
      </c>
      <c r="E5833" s="23" t="str">
        <f>INDEX(Table,MATCH('Classwork 5'!B5833,'5b'!$B$4:$B$904,0),3)</f>
        <v>46-50</v>
      </c>
      <c r="F5833" s="23">
        <f>INDEX(Table,MATCH('Classwork 5'!B5833,'5b'!$B$4:$B$904,0),4)</f>
        <v>12</v>
      </c>
      <c r="G5833" s="23">
        <v>8</v>
      </c>
      <c r="H5833" s="24">
        <v>9752</v>
      </c>
    </row>
    <row r="5834" spans="2:8" x14ac:dyDescent="0.3">
      <c r="B5834" s="22">
        <v>1000944</v>
      </c>
      <c r="C5834" s="23" t="s">
        <v>1944</v>
      </c>
      <c r="D5834" s="23" t="str">
        <f>VLOOKUP(B5834,'5b'!$B$4:$E$904,2,FALSE)</f>
        <v>M</v>
      </c>
      <c r="E5834" s="23" t="str">
        <f>INDEX(Table,MATCH('Classwork 5'!B5834,'5b'!$B$4:$B$904,0),3)</f>
        <v>36-45</v>
      </c>
      <c r="F5834" s="23">
        <f>INDEX(Table,MATCH('Classwork 5'!B5834,'5b'!$B$4:$B$904,0),4)</f>
        <v>0</v>
      </c>
      <c r="G5834" s="23">
        <v>8</v>
      </c>
      <c r="H5834" s="24">
        <v>7946</v>
      </c>
    </row>
    <row r="5835" spans="2:8" x14ac:dyDescent="0.3">
      <c r="B5835" s="22">
        <v>1000944</v>
      </c>
      <c r="C5835" s="23" t="s">
        <v>1991</v>
      </c>
      <c r="D5835" s="23" t="str">
        <f>VLOOKUP(B5835,'5b'!$B$4:$E$904,2,FALSE)</f>
        <v>M</v>
      </c>
      <c r="E5835" s="23" t="str">
        <f>INDEX(Table,MATCH('Classwork 5'!B5835,'5b'!$B$4:$B$904,0),3)</f>
        <v>36-45</v>
      </c>
      <c r="F5835" s="23">
        <f>INDEX(Table,MATCH('Classwork 5'!B5835,'5b'!$B$4:$B$904,0),4)</f>
        <v>0</v>
      </c>
      <c r="G5835" s="23">
        <v>1</v>
      </c>
      <c r="H5835" s="24">
        <v>19666</v>
      </c>
    </row>
    <row r="5836" spans="2:8" x14ac:dyDescent="0.3">
      <c r="B5836" s="22">
        <v>1000944</v>
      </c>
      <c r="C5836" s="23" t="s">
        <v>3811</v>
      </c>
      <c r="D5836" s="23" t="str">
        <f>VLOOKUP(B5836,'5b'!$B$4:$E$904,2,FALSE)</f>
        <v>M</v>
      </c>
      <c r="E5836" s="23" t="str">
        <f>INDEX(Table,MATCH('Classwork 5'!B5836,'5b'!$B$4:$B$904,0),3)</f>
        <v>36-45</v>
      </c>
      <c r="F5836" s="23">
        <f>INDEX(Table,MATCH('Classwork 5'!B5836,'5b'!$B$4:$B$904,0),4)</f>
        <v>0</v>
      </c>
      <c r="G5836" s="23">
        <v>11</v>
      </c>
      <c r="H5836" s="24">
        <v>3161</v>
      </c>
    </row>
    <row r="5837" spans="2:8" x14ac:dyDescent="0.3">
      <c r="B5837" s="22">
        <v>1000944</v>
      </c>
      <c r="C5837" s="23" t="s">
        <v>3458</v>
      </c>
      <c r="D5837" s="23" t="str">
        <f>VLOOKUP(B5837,'5b'!$B$4:$E$904,2,FALSE)</f>
        <v>M</v>
      </c>
      <c r="E5837" s="23" t="str">
        <f>INDEX(Table,MATCH('Classwork 5'!B5837,'5b'!$B$4:$B$904,0),3)</f>
        <v>36-45</v>
      </c>
      <c r="F5837" s="23">
        <f>INDEX(Table,MATCH('Classwork 5'!B5837,'5b'!$B$4:$B$904,0),4)</f>
        <v>0</v>
      </c>
      <c r="G5837" s="23">
        <v>5</v>
      </c>
      <c r="H5837" s="24">
        <v>5452</v>
      </c>
    </row>
    <row r="5838" spans="2:8" x14ac:dyDescent="0.3">
      <c r="B5838" s="22">
        <v>1000945</v>
      </c>
      <c r="C5838" s="23" t="s">
        <v>2970</v>
      </c>
      <c r="D5838" s="23" t="str">
        <f>VLOOKUP(B5838,'5b'!$B$4:$E$904,2,FALSE)</f>
        <v>M</v>
      </c>
      <c r="E5838" s="23" t="str">
        <f>INDEX(Table,MATCH('Classwork 5'!B5838,'5b'!$B$4:$B$904,0),3)</f>
        <v>46-50</v>
      </c>
      <c r="F5838" s="23">
        <f>INDEX(Table,MATCH('Classwork 5'!B5838,'5b'!$B$4:$B$904,0),4)</f>
        <v>7</v>
      </c>
      <c r="G5838" s="23">
        <v>5</v>
      </c>
      <c r="H5838" s="24">
        <v>7054</v>
      </c>
    </row>
    <row r="5839" spans="2:8" x14ac:dyDescent="0.3">
      <c r="B5839" s="22">
        <v>1000945</v>
      </c>
      <c r="C5839" s="23" t="s">
        <v>2334</v>
      </c>
      <c r="D5839" s="23" t="str">
        <f>VLOOKUP(B5839,'5b'!$B$4:$E$904,2,FALSE)</f>
        <v>M</v>
      </c>
      <c r="E5839" s="23" t="str">
        <f>INDEX(Table,MATCH('Classwork 5'!B5839,'5b'!$B$4:$B$904,0),3)</f>
        <v>46-50</v>
      </c>
      <c r="F5839" s="23">
        <f>INDEX(Table,MATCH('Classwork 5'!B5839,'5b'!$B$4:$B$904,0),4)</f>
        <v>7</v>
      </c>
      <c r="G5839" s="23">
        <v>5</v>
      </c>
      <c r="H5839" s="24">
        <v>8651</v>
      </c>
    </row>
    <row r="5840" spans="2:8" x14ac:dyDescent="0.3">
      <c r="B5840" s="22">
        <v>1000945</v>
      </c>
      <c r="C5840" s="23" t="s">
        <v>2249</v>
      </c>
      <c r="D5840" s="23" t="str">
        <f>VLOOKUP(B5840,'5b'!$B$4:$E$904,2,FALSE)</f>
        <v>M</v>
      </c>
      <c r="E5840" s="23" t="str">
        <f>INDEX(Table,MATCH('Classwork 5'!B5840,'5b'!$B$4:$B$904,0),3)</f>
        <v>46-50</v>
      </c>
      <c r="F5840" s="23">
        <f>INDEX(Table,MATCH('Classwork 5'!B5840,'5b'!$B$4:$B$904,0),4)</f>
        <v>7</v>
      </c>
      <c r="G5840" s="23">
        <v>5</v>
      </c>
      <c r="H5840" s="24">
        <v>3592</v>
      </c>
    </row>
    <row r="5841" spans="2:8" x14ac:dyDescent="0.3">
      <c r="B5841" s="22">
        <v>1000945</v>
      </c>
      <c r="C5841" s="23" t="s">
        <v>1956</v>
      </c>
      <c r="D5841" s="23" t="str">
        <f>VLOOKUP(B5841,'5b'!$B$4:$E$904,2,FALSE)</f>
        <v>M</v>
      </c>
      <c r="E5841" s="23" t="str">
        <f>INDEX(Table,MATCH('Classwork 5'!B5841,'5b'!$B$4:$B$904,0),3)</f>
        <v>46-50</v>
      </c>
      <c r="F5841" s="23">
        <f>INDEX(Table,MATCH('Classwork 5'!B5841,'5b'!$B$4:$B$904,0),4)</f>
        <v>7</v>
      </c>
      <c r="G5841" s="23">
        <v>8</v>
      </c>
      <c r="H5841" s="24">
        <v>9856</v>
      </c>
    </row>
    <row r="5842" spans="2:8" x14ac:dyDescent="0.3">
      <c r="B5842" s="22">
        <v>1000945</v>
      </c>
      <c r="C5842" s="23" t="s">
        <v>2256</v>
      </c>
      <c r="D5842" s="23" t="str">
        <f>VLOOKUP(B5842,'5b'!$B$4:$E$904,2,FALSE)</f>
        <v>M</v>
      </c>
      <c r="E5842" s="23" t="str">
        <f>INDEX(Table,MATCH('Classwork 5'!B5842,'5b'!$B$4:$B$904,0),3)</f>
        <v>46-50</v>
      </c>
      <c r="F5842" s="23">
        <f>INDEX(Table,MATCH('Classwork 5'!B5842,'5b'!$B$4:$B$904,0),4)</f>
        <v>7</v>
      </c>
      <c r="G5842" s="23">
        <v>8</v>
      </c>
      <c r="H5842" s="24">
        <v>7986</v>
      </c>
    </row>
    <row r="5843" spans="2:8" x14ac:dyDescent="0.3">
      <c r="B5843" s="22">
        <v>1000945</v>
      </c>
      <c r="C5843" s="23" t="s">
        <v>1971</v>
      </c>
      <c r="D5843" s="23" t="str">
        <f>VLOOKUP(B5843,'5b'!$B$4:$E$904,2,FALSE)</f>
        <v>M</v>
      </c>
      <c r="E5843" s="23" t="str">
        <f>INDEX(Table,MATCH('Classwork 5'!B5843,'5b'!$B$4:$B$904,0),3)</f>
        <v>46-50</v>
      </c>
      <c r="F5843" s="23">
        <f>INDEX(Table,MATCH('Classwork 5'!B5843,'5b'!$B$4:$B$904,0),4)</f>
        <v>7</v>
      </c>
      <c r="G5843" s="23">
        <v>2</v>
      </c>
      <c r="H5843" s="24">
        <v>13175</v>
      </c>
    </row>
    <row r="5844" spans="2:8" x14ac:dyDescent="0.3">
      <c r="B5844" s="22">
        <v>1000945</v>
      </c>
      <c r="C5844" s="23" t="s">
        <v>2479</v>
      </c>
      <c r="D5844" s="23" t="str">
        <f>VLOOKUP(B5844,'5b'!$B$4:$E$904,2,FALSE)</f>
        <v>M</v>
      </c>
      <c r="E5844" s="23" t="str">
        <f>INDEX(Table,MATCH('Classwork 5'!B5844,'5b'!$B$4:$B$904,0),3)</f>
        <v>46-50</v>
      </c>
      <c r="F5844" s="23">
        <f>INDEX(Table,MATCH('Classwork 5'!B5844,'5b'!$B$4:$B$904,0),4)</f>
        <v>7</v>
      </c>
      <c r="G5844" s="23">
        <v>5</v>
      </c>
      <c r="H5844" s="24">
        <v>6968</v>
      </c>
    </row>
    <row r="5845" spans="2:8" x14ac:dyDescent="0.3">
      <c r="B5845" s="22">
        <v>1000945</v>
      </c>
      <c r="C5845" s="23" t="s">
        <v>2156</v>
      </c>
      <c r="D5845" s="23" t="str">
        <f>VLOOKUP(B5845,'5b'!$B$4:$E$904,2,FALSE)</f>
        <v>M</v>
      </c>
      <c r="E5845" s="23" t="str">
        <f>INDEX(Table,MATCH('Classwork 5'!B5845,'5b'!$B$4:$B$904,0),3)</f>
        <v>46-50</v>
      </c>
      <c r="F5845" s="23">
        <f>INDEX(Table,MATCH('Classwork 5'!B5845,'5b'!$B$4:$B$904,0),4)</f>
        <v>7</v>
      </c>
      <c r="G5845" s="23">
        <v>16</v>
      </c>
      <c r="H5845" s="24">
        <v>16423</v>
      </c>
    </row>
    <row r="5846" spans="2:8" x14ac:dyDescent="0.3">
      <c r="B5846" s="22">
        <v>1000949</v>
      </c>
      <c r="C5846" s="23" t="s">
        <v>2506</v>
      </c>
      <c r="D5846" s="23" t="str">
        <f>VLOOKUP(B5846,'5b'!$B$4:$E$904,2,FALSE)</f>
        <v>M</v>
      </c>
      <c r="E5846" s="23" t="str">
        <f>INDEX(Table,MATCH('Classwork 5'!B5846,'5b'!$B$4:$B$904,0),3)</f>
        <v>51-55</v>
      </c>
      <c r="F5846" s="23">
        <f>INDEX(Table,MATCH('Classwork 5'!B5846,'5b'!$B$4:$B$904,0),4)</f>
        <v>17</v>
      </c>
      <c r="G5846" s="23">
        <v>13</v>
      </c>
      <c r="H5846" s="24">
        <v>741</v>
      </c>
    </row>
    <row r="5847" spans="2:8" x14ac:dyDescent="0.3">
      <c r="B5847" s="22">
        <v>1000949</v>
      </c>
      <c r="C5847" s="23" t="s">
        <v>3362</v>
      </c>
      <c r="D5847" s="23" t="str">
        <f>VLOOKUP(B5847,'5b'!$B$4:$E$904,2,FALSE)</f>
        <v>M</v>
      </c>
      <c r="E5847" s="23" t="str">
        <f>INDEX(Table,MATCH('Classwork 5'!B5847,'5b'!$B$4:$B$904,0),3)</f>
        <v>51-55</v>
      </c>
      <c r="F5847" s="23">
        <f>INDEX(Table,MATCH('Classwork 5'!B5847,'5b'!$B$4:$B$904,0),4)</f>
        <v>17</v>
      </c>
      <c r="G5847" s="23">
        <v>11</v>
      </c>
      <c r="H5847" s="24">
        <v>7614</v>
      </c>
    </row>
    <row r="5848" spans="2:8" x14ac:dyDescent="0.3">
      <c r="B5848" s="22">
        <v>1000949</v>
      </c>
      <c r="C5848" s="23" t="s">
        <v>3217</v>
      </c>
      <c r="D5848" s="23" t="str">
        <f>VLOOKUP(B5848,'5b'!$B$4:$E$904,2,FALSE)</f>
        <v>M</v>
      </c>
      <c r="E5848" s="23" t="str">
        <f>INDEX(Table,MATCH('Classwork 5'!B5848,'5b'!$B$4:$B$904,0),3)</f>
        <v>51-55</v>
      </c>
      <c r="F5848" s="23">
        <f>INDEX(Table,MATCH('Classwork 5'!B5848,'5b'!$B$4:$B$904,0),4)</f>
        <v>17</v>
      </c>
      <c r="G5848" s="23">
        <v>11</v>
      </c>
      <c r="H5848" s="24">
        <v>7557</v>
      </c>
    </row>
    <row r="5849" spans="2:8" x14ac:dyDescent="0.3">
      <c r="B5849" s="22">
        <v>1000949</v>
      </c>
      <c r="C5849" s="23" t="s">
        <v>2839</v>
      </c>
      <c r="D5849" s="23" t="str">
        <f>VLOOKUP(B5849,'5b'!$B$4:$E$904,2,FALSE)</f>
        <v>M</v>
      </c>
      <c r="E5849" s="23" t="str">
        <f>INDEX(Table,MATCH('Classwork 5'!B5849,'5b'!$B$4:$B$904,0),3)</f>
        <v>51-55</v>
      </c>
      <c r="F5849" s="23">
        <f>INDEX(Table,MATCH('Classwork 5'!B5849,'5b'!$B$4:$B$904,0),4)</f>
        <v>17</v>
      </c>
      <c r="G5849" s="23">
        <v>11</v>
      </c>
      <c r="H5849" s="24">
        <v>7654</v>
      </c>
    </row>
    <row r="5850" spans="2:8" x14ac:dyDescent="0.3">
      <c r="B5850" s="22">
        <v>1000949</v>
      </c>
      <c r="C5850" s="23" t="s">
        <v>2616</v>
      </c>
      <c r="D5850" s="23" t="str">
        <f>VLOOKUP(B5850,'5b'!$B$4:$E$904,2,FALSE)</f>
        <v>M</v>
      </c>
      <c r="E5850" s="23" t="str">
        <f>INDEX(Table,MATCH('Classwork 5'!B5850,'5b'!$B$4:$B$904,0),3)</f>
        <v>51-55</v>
      </c>
      <c r="F5850" s="23">
        <f>INDEX(Table,MATCH('Classwork 5'!B5850,'5b'!$B$4:$B$904,0),4)</f>
        <v>17</v>
      </c>
      <c r="G5850" s="23">
        <v>15</v>
      </c>
      <c r="H5850" s="24">
        <v>21325</v>
      </c>
    </row>
    <row r="5851" spans="2:8" x14ac:dyDescent="0.3">
      <c r="B5851" s="22">
        <v>1000949</v>
      </c>
      <c r="C5851" s="23" t="s">
        <v>1942</v>
      </c>
      <c r="D5851" s="23" t="str">
        <f>VLOOKUP(B5851,'5b'!$B$4:$E$904,2,FALSE)</f>
        <v>M</v>
      </c>
      <c r="E5851" s="23" t="str">
        <f>INDEX(Table,MATCH('Classwork 5'!B5851,'5b'!$B$4:$B$904,0),3)</f>
        <v>51-55</v>
      </c>
      <c r="F5851" s="23">
        <f>INDEX(Table,MATCH('Classwork 5'!B5851,'5b'!$B$4:$B$904,0),4)</f>
        <v>17</v>
      </c>
      <c r="G5851" s="23">
        <v>1</v>
      </c>
      <c r="H5851" s="24">
        <v>19067</v>
      </c>
    </row>
    <row r="5852" spans="2:8" x14ac:dyDescent="0.3">
      <c r="B5852" s="22">
        <v>1000949</v>
      </c>
      <c r="C5852" s="23" t="s">
        <v>2022</v>
      </c>
      <c r="D5852" s="23" t="str">
        <f>VLOOKUP(B5852,'5b'!$B$4:$E$904,2,FALSE)</f>
        <v>M</v>
      </c>
      <c r="E5852" s="23" t="str">
        <f>INDEX(Table,MATCH('Classwork 5'!B5852,'5b'!$B$4:$B$904,0),3)</f>
        <v>51-55</v>
      </c>
      <c r="F5852" s="23">
        <f>INDEX(Table,MATCH('Classwork 5'!B5852,'5b'!$B$4:$B$904,0),4)</f>
        <v>17</v>
      </c>
      <c r="G5852" s="23">
        <v>1</v>
      </c>
      <c r="H5852" s="24">
        <v>18973</v>
      </c>
    </row>
    <row r="5853" spans="2:8" x14ac:dyDescent="0.3">
      <c r="B5853" s="22">
        <v>1000949</v>
      </c>
      <c r="C5853" s="23" t="s">
        <v>3436</v>
      </c>
      <c r="D5853" s="23" t="str">
        <f>VLOOKUP(B5853,'5b'!$B$4:$E$904,2,FALSE)</f>
        <v>M</v>
      </c>
      <c r="E5853" s="23" t="str">
        <f>INDEX(Table,MATCH('Classwork 5'!B5853,'5b'!$B$4:$B$904,0),3)</f>
        <v>51-55</v>
      </c>
      <c r="F5853" s="23">
        <f>INDEX(Table,MATCH('Classwork 5'!B5853,'5b'!$B$4:$B$904,0),4)</f>
        <v>17</v>
      </c>
      <c r="G5853" s="23">
        <v>11</v>
      </c>
      <c r="H5853" s="24">
        <v>5986</v>
      </c>
    </row>
    <row r="5854" spans="2:8" x14ac:dyDescent="0.3">
      <c r="B5854" s="22">
        <v>1000949</v>
      </c>
      <c r="C5854" s="23" t="s">
        <v>2639</v>
      </c>
      <c r="D5854" s="23" t="str">
        <f>VLOOKUP(B5854,'5b'!$B$4:$E$904,2,FALSE)</f>
        <v>M</v>
      </c>
      <c r="E5854" s="23" t="str">
        <f>INDEX(Table,MATCH('Classwork 5'!B5854,'5b'!$B$4:$B$904,0),3)</f>
        <v>51-55</v>
      </c>
      <c r="F5854" s="23">
        <f>INDEX(Table,MATCH('Classwork 5'!B5854,'5b'!$B$4:$B$904,0),4)</f>
        <v>17</v>
      </c>
      <c r="G5854" s="23">
        <v>1</v>
      </c>
      <c r="H5854" s="24">
        <v>15891</v>
      </c>
    </row>
    <row r="5855" spans="2:8" x14ac:dyDescent="0.3">
      <c r="B5855" s="22">
        <v>1000949</v>
      </c>
      <c r="C5855" s="23" t="s">
        <v>2897</v>
      </c>
      <c r="D5855" s="23" t="str">
        <f>VLOOKUP(B5855,'5b'!$B$4:$E$904,2,FALSE)</f>
        <v>M</v>
      </c>
      <c r="E5855" s="23" t="str">
        <f>INDEX(Table,MATCH('Classwork 5'!B5855,'5b'!$B$4:$B$904,0),3)</f>
        <v>51-55</v>
      </c>
      <c r="F5855" s="23">
        <f>INDEX(Table,MATCH('Classwork 5'!B5855,'5b'!$B$4:$B$904,0),4)</f>
        <v>17</v>
      </c>
      <c r="G5855" s="23">
        <v>1</v>
      </c>
      <c r="H5855" s="24">
        <v>11665</v>
      </c>
    </row>
    <row r="5856" spans="2:8" x14ac:dyDescent="0.3">
      <c r="B5856" s="22">
        <v>1000949</v>
      </c>
      <c r="C5856" s="23" t="s">
        <v>3366</v>
      </c>
      <c r="D5856" s="23" t="str">
        <f>VLOOKUP(B5856,'5b'!$B$4:$E$904,2,FALSE)</f>
        <v>M</v>
      </c>
      <c r="E5856" s="23" t="str">
        <f>INDEX(Table,MATCH('Classwork 5'!B5856,'5b'!$B$4:$B$904,0),3)</f>
        <v>51-55</v>
      </c>
      <c r="F5856" s="23">
        <f>INDEX(Table,MATCH('Classwork 5'!B5856,'5b'!$B$4:$B$904,0),4)</f>
        <v>17</v>
      </c>
      <c r="G5856" s="23">
        <v>1</v>
      </c>
      <c r="H5856" s="24">
        <v>19526</v>
      </c>
    </row>
    <row r="5857" spans="2:8" x14ac:dyDescent="0.3">
      <c r="B5857" s="22">
        <v>1000949</v>
      </c>
      <c r="C5857" s="23" t="s">
        <v>3643</v>
      </c>
      <c r="D5857" s="23" t="str">
        <f>VLOOKUP(B5857,'5b'!$B$4:$E$904,2,FALSE)</f>
        <v>M</v>
      </c>
      <c r="E5857" s="23" t="str">
        <f>INDEX(Table,MATCH('Classwork 5'!B5857,'5b'!$B$4:$B$904,0),3)</f>
        <v>51-55</v>
      </c>
      <c r="F5857" s="23">
        <f>INDEX(Table,MATCH('Classwork 5'!B5857,'5b'!$B$4:$B$904,0),4)</f>
        <v>17</v>
      </c>
      <c r="G5857" s="23">
        <v>1</v>
      </c>
      <c r="H5857" s="24">
        <v>12032</v>
      </c>
    </row>
    <row r="5858" spans="2:8" x14ac:dyDescent="0.3">
      <c r="B5858" s="22">
        <v>1000949</v>
      </c>
      <c r="C5858" s="23" t="s">
        <v>2657</v>
      </c>
      <c r="D5858" s="23" t="str">
        <f>VLOOKUP(B5858,'5b'!$B$4:$E$904,2,FALSE)</f>
        <v>M</v>
      </c>
      <c r="E5858" s="23" t="str">
        <f>INDEX(Table,MATCH('Classwork 5'!B5858,'5b'!$B$4:$B$904,0),3)</f>
        <v>51-55</v>
      </c>
      <c r="F5858" s="23">
        <f>INDEX(Table,MATCH('Classwork 5'!B5858,'5b'!$B$4:$B$904,0),4)</f>
        <v>17</v>
      </c>
      <c r="G5858" s="23">
        <v>1</v>
      </c>
      <c r="H5858" s="24">
        <v>15825</v>
      </c>
    </row>
    <row r="5859" spans="2:8" x14ac:dyDescent="0.3">
      <c r="B5859" s="22">
        <v>1000949</v>
      </c>
      <c r="C5859" s="23" t="s">
        <v>2313</v>
      </c>
      <c r="D5859" s="23" t="str">
        <f>VLOOKUP(B5859,'5b'!$B$4:$E$904,2,FALSE)</f>
        <v>M</v>
      </c>
      <c r="E5859" s="23" t="str">
        <f>INDEX(Table,MATCH('Classwork 5'!B5859,'5b'!$B$4:$B$904,0),3)</f>
        <v>51-55</v>
      </c>
      <c r="F5859" s="23">
        <f>INDEX(Table,MATCH('Classwork 5'!B5859,'5b'!$B$4:$B$904,0),4)</f>
        <v>17</v>
      </c>
      <c r="G5859" s="23">
        <v>1</v>
      </c>
      <c r="H5859" s="24">
        <v>15362</v>
      </c>
    </row>
    <row r="5860" spans="2:8" x14ac:dyDescent="0.3">
      <c r="B5860" s="22">
        <v>1000949</v>
      </c>
      <c r="C5860" s="23" t="s">
        <v>3019</v>
      </c>
      <c r="D5860" s="23" t="str">
        <f>VLOOKUP(B5860,'5b'!$B$4:$E$904,2,FALSE)</f>
        <v>M</v>
      </c>
      <c r="E5860" s="23" t="str">
        <f>INDEX(Table,MATCH('Classwork 5'!B5860,'5b'!$B$4:$B$904,0),3)</f>
        <v>51-55</v>
      </c>
      <c r="F5860" s="23">
        <f>INDEX(Table,MATCH('Classwork 5'!B5860,'5b'!$B$4:$B$904,0),4)</f>
        <v>17</v>
      </c>
      <c r="G5860" s="23">
        <v>1</v>
      </c>
      <c r="H5860" s="24">
        <v>15662</v>
      </c>
    </row>
    <row r="5861" spans="2:8" x14ac:dyDescent="0.3">
      <c r="B5861" s="22">
        <v>1000949</v>
      </c>
      <c r="C5861" s="23" t="s">
        <v>2507</v>
      </c>
      <c r="D5861" s="23" t="str">
        <f>VLOOKUP(B5861,'5b'!$B$4:$E$904,2,FALSE)</f>
        <v>M</v>
      </c>
      <c r="E5861" s="23" t="str">
        <f>INDEX(Table,MATCH('Classwork 5'!B5861,'5b'!$B$4:$B$904,0),3)</f>
        <v>51-55</v>
      </c>
      <c r="F5861" s="23">
        <f>INDEX(Table,MATCH('Classwork 5'!B5861,'5b'!$B$4:$B$904,0),4)</f>
        <v>17</v>
      </c>
      <c r="G5861" s="23">
        <v>1</v>
      </c>
      <c r="H5861" s="24">
        <v>19216</v>
      </c>
    </row>
    <row r="5862" spans="2:8" x14ac:dyDescent="0.3">
      <c r="B5862" s="22">
        <v>1000949</v>
      </c>
      <c r="C5862" s="23" t="s">
        <v>3485</v>
      </c>
      <c r="D5862" s="23" t="str">
        <f>VLOOKUP(B5862,'5b'!$B$4:$E$904,2,FALSE)</f>
        <v>M</v>
      </c>
      <c r="E5862" s="23" t="str">
        <f>INDEX(Table,MATCH('Classwork 5'!B5862,'5b'!$B$4:$B$904,0),3)</f>
        <v>51-55</v>
      </c>
      <c r="F5862" s="23">
        <f>INDEX(Table,MATCH('Classwork 5'!B5862,'5b'!$B$4:$B$904,0),4)</f>
        <v>17</v>
      </c>
      <c r="G5862" s="23">
        <v>1</v>
      </c>
      <c r="H5862" s="24">
        <v>11587</v>
      </c>
    </row>
    <row r="5863" spans="2:8" x14ac:dyDescent="0.3">
      <c r="B5863" s="22">
        <v>1000949</v>
      </c>
      <c r="C5863" s="23" t="s">
        <v>2588</v>
      </c>
      <c r="D5863" s="23" t="str">
        <f>VLOOKUP(B5863,'5b'!$B$4:$E$904,2,FALSE)</f>
        <v>M</v>
      </c>
      <c r="E5863" s="23" t="str">
        <f>INDEX(Table,MATCH('Classwork 5'!B5863,'5b'!$B$4:$B$904,0),3)</f>
        <v>51-55</v>
      </c>
      <c r="F5863" s="23">
        <f>INDEX(Table,MATCH('Classwork 5'!B5863,'5b'!$B$4:$B$904,0),4)</f>
        <v>17</v>
      </c>
      <c r="G5863" s="23">
        <v>2</v>
      </c>
      <c r="H5863" s="24">
        <v>16029</v>
      </c>
    </row>
    <row r="5864" spans="2:8" x14ac:dyDescent="0.3">
      <c r="B5864" s="22">
        <v>1000950</v>
      </c>
      <c r="C5864" s="23" t="s">
        <v>2646</v>
      </c>
      <c r="D5864" s="23" t="str">
        <f>VLOOKUP(B5864,'5b'!$B$4:$E$904,2,FALSE)</f>
        <v>M</v>
      </c>
      <c r="E5864" s="23" t="str">
        <f>INDEX(Table,MATCH('Classwork 5'!B5864,'5b'!$B$4:$B$904,0),3)</f>
        <v>36-45</v>
      </c>
      <c r="F5864" s="23">
        <f>INDEX(Table,MATCH('Classwork 5'!B5864,'5b'!$B$4:$B$904,0),4)</f>
        <v>7</v>
      </c>
      <c r="G5864" s="23">
        <v>1</v>
      </c>
      <c r="H5864" s="24">
        <v>15882</v>
      </c>
    </row>
    <row r="5865" spans="2:8" x14ac:dyDescent="0.3">
      <c r="B5865" s="22">
        <v>1000950</v>
      </c>
      <c r="C5865" s="23" t="s">
        <v>2295</v>
      </c>
      <c r="D5865" s="23" t="str">
        <f>VLOOKUP(B5865,'5b'!$B$4:$E$904,2,FALSE)</f>
        <v>M</v>
      </c>
      <c r="E5865" s="23" t="str">
        <f>INDEX(Table,MATCH('Classwork 5'!B5865,'5b'!$B$4:$B$904,0),3)</f>
        <v>36-45</v>
      </c>
      <c r="F5865" s="23">
        <f>INDEX(Table,MATCH('Classwork 5'!B5865,'5b'!$B$4:$B$904,0),4)</f>
        <v>7</v>
      </c>
      <c r="G5865" s="23">
        <v>1</v>
      </c>
      <c r="H5865" s="24">
        <v>8030</v>
      </c>
    </row>
    <row r="5866" spans="2:8" x14ac:dyDescent="0.3">
      <c r="B5866" s="22">
        <v>1000950</v>
      </c>
      <c r="C5866" s="23" t="s">
        <v>3104</v>
      </c>
      <c r="D5866" s="23" t="str">
        <f>VLOOKUP(B5866,'5b'!$B$4:$E$904,2,FALSE)</f>
        <v>M</v>
      </c>
      <c r="E5866" s="23" t="str">
        <f>INDEX(Table,MATCH('Classwork 5'!B5866,'5b'!$B$4:$B$904,0),3)</f>
        <v>36-45</v>
      </c>
      <c r="F5866" s="23">
        <f>INDEX(Table,MATCH('Classwork 5'!B5866,'5b'!$B$4:$B$904,0),4)</f>
        <v>7</v>
      </c>
      <c r="G5866" s="23">
        <v>1</v>
      </c>
      <c r="H5866" s="24">
        <v>8285</v>
      </c>
    </row>
    <row r="5867" spans="2:8" x14ac:dyDescent="0.3">
      <c r="B5867" s="22">
        <v>1000950</v>
      </c>
      <c r="C5867" s="23" t="s">
        <v>3812</v>
      </c>
      <c r="D5867" s="23" t="str">
        <f>VLOOKUP(B5867,'5b'!$B$4:$E$904,2,FALSE)</f>
        <v>M</v>
      </c>
      <c r="E5867" s="23" t="str">
        <f>INDEX(Table,MATCH('Classwork 5'!B5867,'5b'!$B$4:$B$904,0),3)</f>
        <v>36-45</v>
      </c>
      <c r="F5867" s="23">
        <f>INDEX(Table,MATCH('Classwork 5'!B5867,'5b'!$B$4:$B$904,0),4)</f>
        <v>7</v>
      </c>
      <c r="G5867" s="23">
        <v>1</v>
      </c>
      <c r="H5867" s="24">
        <v>11951</v>
      </c>
    </row>
    <row r="5868" spans="2:8" x14ac:dyDescent="0.3">
      <c r="B5868" s="22">
        <v>1000951</v>
      </c>
      <c r="C5868" s="23" t="s">
        <v>1934</v>
      </c>
      <c r="D5868" s="23" t="str">
        <f>VLOOKUP(B5868,'5b'!$B$4:$E$904,2,FALSE)</f>
        <v>M</v>
      </c>
      <c r="E5868" s="23" t="str">
        <f>INDEX(Table,MATCH('Classwork 5'!B5868,'5b'!$B$4:$B$904,0),3)</f>
        <v>46-50</v>
      </c>
      <c r="F5868" s="23">
        <f>INDEX(Table,MATCH('Classwork 5'!B5868,'5b'!$B$4:$B$904,0),4)</f>
        <v>2</v>
      </c>
      <c r="G5868" s="23">
        <v>3</v>
      </c>
      <c r="H5868" s="24">
        <v>13346</v>
      </c>
    </row>
    <row r="5869" spans="2:8" x14ac:dyDescent="0.3">
      <c r="B5869" s="22">
        <v>1000951</v>
      </c>
      <c r="C5869" s="23" t="s">
        <v>2121</v>
      </c>
      <c r="D5869" s="23" t="str">
        <f>VLOOKUP(B5869,'5b'!$B$4:$E$904,2,FALSE)</f>
        <v>M</v>
      </c>
      <c r="E5869" s="23" t="str">
        <f>INDEX(Table,MATCH('Classwork 5'!B5869,'5b'!$B$4:$B$904,0),3)</f>
        <v>46-50</v>
      </c>
      <c r="F5869" s="23">
        <f>INDEX(Table,MATCH('Classwork 5'!B5869,'5b'!$B$4:$B$904,0),4)</f>
        <v>2</v>
      </c>
      <c r="G5869" s="23">
        <v>3</v>
      </c>
      <c r="H5869" s="24">
        <v>13314</v>
      </c>
    </row>
    <row r="5870" spans="2:8" x14ac:dyDescent="0.3">
      <c r="B5870" s="22">
        <v>1000952</v>
      </c>
      <c r="C5870" s="23" t="s">
        <v>2249</v>
      </c>
      <c r="D5870" s="23" t="str">
        <f>VLOOKUP(B5870,'5b'!$B$4:$E$904,2,FALSE)</f>
        <v>M</v>
      </c>
      <c r="E5870" s="23" t="str">
        <f>INDEX(Table,MATCH('Classwork 5'!B5870,'5b'!$B$4:$B$904,0),3)</f>
        <v>55+</v>
      </c>
      <c r="F5870" s="23">
        <f>INDEX(Table,MATCH('Classwork 5'!B5870,'5b'!$B$4:$B$904,0),4)</f>
        <v>16</v>
      </c>
      <c r="G5870" s="23">
        <v>5</v>
      </c>
      <c r="H5870" s="24">
        <v>7002</v>
      </c>
    </row>
    <row r="5871" spans="2:8" x14ac:dyDescent="0.3">
      <c r="B5871" s="22">
        <v>1000952</v>
      </c>
      <c r="C5871" s="23" t="s">
        <v>2127</v>
      </c>
      <c r="D5871" s="23" t="str">
        <f>VLOOKUP(B5871,'5b'!$B$4:$E$904,2,FALSE)</f>
        <v>M</v>
      </c>
      <c r="E5871" s="23" t="str">
        <f>INDEX(Table,MATCH('Classwork 5'!B5871,'5b'!$B$4:$B$904,0),3)</f>
        <v>55+</v>
      </c>
      <c r="F5871" s="23">
        <f>INDEX(Table,MATCH('Classwork 5'!B5871,'5b'!$B$4:$B$904,0),4)</f>
        <v>16</v>
      </c>
      <c r="G5871" s="23">
        <v>5</v>
      </c>
      <c r="H5871" s="24">
        <v>6972</v>
      </c>
    </row>
    <row r="5872" spans="2:8" x14ac:dyDescent="0.3">
      <c r="B5872" s="22">
        <v>1000952</v>
      </c>
      <c r="C5872" s="23" t="s">
        <v>2357</v>
      </c>
      <c r="D5872" s="23" t="str">
        <f>VLOOKUP(B5872,'5b'!$B$4:$E$904,2,FALSE)</f>
        <v>M</v>
      </c>
      <c r="E5872" s="23" t="str">
        <f>INDEX(Table,MATCH('Classwork 5'!B5872,'5b'!$B$4:$B$904,0),3)</f>
        <v>55+</v>
      </c>
      <c r="F5872" s="23">
        <f>INDEX(Table,MATCH('Classwork 5'!B5872,'5b'!$B$4:$B$904,0),4)</f>
        <v>16</v>
      </c>
      <c r="G5872" s="23">
        <v>5</v>
      </c>
      <c r="H5872" s="24">
        <v>5324</v>
      </c>
    </row>
    <row r="5873" spans="2:8" x14ac:dyDescent="0.3">
      <c r="B5873" s="22">
        <v>1000953</v>
      </c>
      <c r="C5873" s="23" t="s">
        <v>2056</v>
      </c>
      <c r="D5873" s="23" t="str">
        <f>VLOOKUP(B5873,'5b'!$B$4:$E$904,2,FALSE)</f>
        <v>M</v>
      </c>
      <c r="E5873" s="23" t="str">
        <f>INDEX(Table,MATCH('Classwork 5'!B5873,'5b'!$B$4:$B$904,0),3)</f>
        <v>51-55</v>
      </c>
      <c r="F5873" s="23">
        <f>INDEX(Table,MATCH('Classwork 5'!B5873,'5b'!$B$4:$B$904,0),4)</f>
        <v>20</v>
      </c>
      <c r="G5873" s="23">
        <v>13</v>
      </c>
      <c r="H5873" s="24">
        <v>935</v>
      </c>
    </row>
    <row r="5874" spans="2:8" x14ac:dyDescent="0.3">
      <c r="B5874" s="22">
        <v>1000953</v>
      </c>
      <c r="C5874" s="23" t="s">
        <v>3426</v>
      </c>
      <c r="D5874" s="23" t="str">
        <f>VLOOKUP(B5874,'5b'!$B$4:$E$904,2,FALSE)</f>
        <v>M</v>
      </c>
      <c r="E5874" s="23" t="str">
        <f>INDEX(Table,MATCH('Classwork 5'!B5874,'5b'!$B$4:$B$904,0),3)</f>
        <v>51-55</v>
      </c>
      <c r="F5874" s="23">
        <f>INDEX(Table,MATCH('Classwork 5'!B5874,'5b'!$B$4:$B$904,0),4)</f>
        <v>20</v>
      </c>
      <c r="G5874" s="23">
        <v>8</v>
      </c>
      <c r="H5874" s="24">
        <v>6044</v>
      </c>
    </row>
    <row r="5875" spans="2:8" x14ac:dyDescent="0.3">
      <c r="B5875" s="22">
        <v>1000953</v>
      </c>
      <c r="C5875" s="23" t="s">
        <v>3206</v>
      </c>
      <c r="D5875" s="23" t="str">
        <f>VLOOKUP(B5875,'5b'!$B$4:$E$904,2,FALSE)</f>
        <v>M</v>
      </c>
      <c r="E5875" s="23" t="str">
        <f>INDEX(Table,MATCH('Classwork 5'!B5875,'5b'!$B$4:$B$904,0),3)</f>
        <v>51-55</v>
      </c>
      <c r="F5875" s="23">
        <f>INDEX(Table,MATCH('Classwork 5'!B5875,'5b'!$B$4:$B$904,0),4)</f>
        <v>20</v>
      </c>
      <c r="G5875" s="23">
        <v>12</v>
      </c>
      <c r="H5875" s="24">
        <v>1734</v>
      </c>
    </row>
    <row r="5876" spans="2:8" x14ac:dyDescent="0.3">
      <c r="B5876" s="22">
        <v>1000953</v>
      </c>
      <c r="C5876" s="23" t="s">
        <v>2014</v>
      </c>
      <c r="D5876" s="23" t="str">
        <f>VLOOKUP(B5876,'5b'!$B$4:$E$904,2,FALSE)</f>
        <v>M</v>
      </c>
      <c r="E5876" s="23" t="str">
        <f>INDEX(Table,MATCH('Classwork 5'!B5876,'5b'!$B$4:$B$904,0),3)</f>
        <v>51-55</v>
      </c>
      <c r="F5876" s="23">
        <f>INDEX(Table,MATCH('Classwork 5'!B5876,'5b'!$B$4:$B$904,0),4)</f>
        <v>20</v>
      </c>
      <c r="G5876" s="23">
        <v>3</v>
      </c>
      <c r="H5876" s="24">
        <v>13235</v>
      </c>
    </row>
    <row r="5877" spans="2:8" x14ac:dyDescent="0.3">
      <c r="B5877" s="22">
        <v>1000953</v>
      </c>
      <c r="C5877" s="23" t="s">
        <v>2901</v>
      </c>
      <c r="D5877" s="23" t="str">
        <f>VLOOKUP(B5877,'5b'!$B$4:$E$904,2,FALSE)</f>
        <v>M</v>
      </c>
      <c r="E5877" s="23" t="str">
        <f>INDEX(Table,MATCH('Classwork 5'!B5877,'5b'!$B$4:$B$904,0),3)</f>
        <v>51-55</v>
      </c>
      <c r="F5877" s="23">
        <f>INDEX(Table,MATCH('Classwork 5'!B5877,'5b'!$B$4:$B$904,0),4)</f>
        <v>20</v>
      </c>
      <c r="G5877" s="23">
        <v>8</v>
      </c>
      <c r="H5877" s="24">
        <v>9944</v>
      </c>
    </row>
    <row r="5878" spans="2:8" x14ac:dyDescent="0.3">
      <c r="B5878" s="22">
        <v>1000953</v>
      </c>
      <c r="C5878" s="23" t="s">
        <v>2259</v>
      </c>
      <c r="D5878" s="23" t="str">
        <f>VLOOKUP(B5878,'5b'!$B$4:$E$904,2,FALSE)</f>
        <v>M</v>
      </c>
      <c r="E5878" s="23" t="str">
        <f>INDEX(Table,MATCH('Classwork 5'!B5878,'5b'!$B$4:$B$904,0),3)</f>
        <v>51-55</v>
      </c>
      <c r="F5878" s="23">
        <f>INDEX(Table,MATCH('Classwork 5'!B5878,'5b'!$B$4:$B$904,0),4)</f>
        <v>20</v>
      </c>
      <c r="G5878" s="23">
        <v>8</v>
      </c>
      <c r="H5878" s="24">
        <v>5833</v>
      </c>
    </row>
    <row r="5879" spans="2:8" x14ac:dyDescent="0.3">
      <c r="B5879" s="22">
        <v>1000953</v>
      </c>
      <c r="C5879" s="23" t="s">
        <v>2208</v>
      </c>
      <c r="D5879" s="23" t="str">
        <f>VLOOKUP(B5879,'5b'!$B$4:$E$904,2,FALSE)</f>
        <v>M</v>
      </c>
      <c r="E5879" s="23" t="str">
        <f>INDEX(Table,MATCH('Classwork 5'!B5879,'5b'!$B$4:$B$904,0),3)</f>
        <v>51-55</v>
      </c>
      <c r="F5879" s="23">
        <f>INDEX(Table,MATCH('Classwork 5'!B5879,'5b'!$B$4:$B$904,0),4)</f>
        <v>20</v>
      </c>
      <c r="G5879" s="23">
        <v>1</v>
      </c>
      <c r="H5879" s="24">
        <v>19624</v>
      </c>
    </row>
    <row r="5880" spans="2:8" x14ac:dyDescent="0.3">
      <c r="B5880" s="22">
        <v>1000953</v>
      </c>
      <c r="C5880" s="23" t="s">
        <v>2048</v>
      </c>
      <c r="D5880" s="23" t="str">
        <f>VLOOKUP(B5880,'5b'!$B$4:$E$904,2,FALSE)</f>
        <v>M</v>
      </c>
      <c r="E5880" s="23" t="str">
        <f>INDEX(Table,MATCH('Classwork 5'!B5880,'5b'!$B$4:$B$904,0),3)</f>
        <v>51-55</v>
      </c>
      <c r="F5880" s="23">
        <f>INDEX(Table,MATCH('Classwork 5'!B5880,'5b'!$B$4:$B$904,0),4)</f>
        <v>20</v>
      </c>
      <c r="G5880" s="23">
        <v>6</v>
      </c>
      <c r="H5880" s="24">
        <v>20098</v>
      </c>
    </row>
    <row r="5881" spans="2:8" x14ac:dyDescent="0.3">
      <c r="B5881" s="22">
        <v>1000953</v>
      </c>
      <c r="C5881" s="23" t="s">
        <v>2813</v>
      </c>
      <c r="D5881" s="23" t="str">
        <f>VLOOKUP(B5881,'5b'!$B$4:$E$904,2,FALSE)</f>
        <v>M</v>
      </c>
      <c r="E5881" s="23" t="str">
        <f>INDEX(Table,MATCH('Classwork 5'!B5881,'5b'!$B$4:$B$904,0),3)</f>
        <v>51-55</v>
      </c>
      <c r="F5881" s="23">
        <f>INDEX(Table,MATCH('Classwork 5'!B5881,'5b'!$B$4:$B$904,0),4)</f>
        <v>20</v>
      </c>
      <c r="G5881" s="23">
        <v>8</v>
      </c>
      <c r="H5881" s="24">
        <v>10033</v>
      </c>
    </row>
    <row r="5882" spans="2:8" x14ac:dyDescent="0.3">
      <c r="B5882" s="22">
        <v>1000953</v>
      </c>
      <c r="C5882" s="23" t="s">
        <v>1943</v>
      </c>
      <c r="D5882" s="23" t="str">
        <f>VLOOKUP(B5882,'5b'!$B$4:$E$904,2,FALSE)</f>
        <v>M</v>
      </c>
      <c r="E5882" s="23" t="str">
        <f>INDEX(Table,MATCH('Classwork 5'!B5882,'5b'!$B$4:$B$904,0),3)</f>
        <v>51-55</v>
      </c>
      <c r="F5882" s="23">
        <f>INDEX(Table,MATCH('Classwork 5'!B5882,'5b'!$B$4:$B$904,0),4)</f>
        <v>20</v>
      </c>
      <c r="G5882" s="23">
        <v>1</v>
      </c>
      <c r="H5882" s="24">
        <v>15612</v>
      </c>
    </row>
    <row r="5883" spans="2:8" x14ac:dyDescent="0.3">
      <c r="B5883" s="22">
        <v>1000954</v>
      </c>
      <c r="C5883" s="23" t="s">
        <v>2849</v>
      </c>
      <c r="D5883" s="23" t="str">
        <f>VLOOKUP(B5883,'5b'!$B$4:$E$904,2,FALSE)</f>
        <v>F</v>
      </c>
      <c r="E5883" s="23" t="str">
        <f>INDEX(Table,MATCH('Classwork 5'!B5883,'5b'!$B$4:$B$904,0),3)</f>
        <v>26-35</v>
      </c>
      <c r="F5883" s="23">
        <f>INDEX(Table,MATCH('Classwork 5'!B5883,'5b'!$B$4:$B$904,0),4)</f>
        <v>0</v>
      </c>
      <c r="G5883" s="23">
        <v>8</v>
      </c>
      <c r="H5883" s="24">
        <v>7877</v>
      </c>
    </row>
    <row r="5884" spans="2:8" x14ac:dyDescent="0.3">
      <c r="B5884" s="22">
        <v>1000954</v>
      </c>
      <c r="C5884" s="23" t="s">
        <v>3405</v>
      </c>
      <c r="D5884" s="23" t="str">
        <f>VLOOKUP(B5884,'5b'!$B$4:$E$904,2,FALSE)</f>
        <v>F</v>
      </c>
      <c r="E5884" s="23" t="str">
        <f>INDEX(Table,MATCH('Classwork 5'!B5884,'5b'!$B$4:$B$904,0),3)</f>
        <v>26-35</v>
      </c>
      <c r="F5884" s="23">
        <f>INDEX(Table,MATCH('Classwork 5'!B5884,'5b'!$B$4:$B$904,0),4)</f>
        <v>0</v>
      </c>
      <c r="G5884" s="23">
        <v>5</v>
      </c>
      <c r="H5884" s="24">
        <v>5404</v>
      </c>
    </row>
    <row r="5885" spans="2:8" x14ac:dyDescent="0.3">
      <c r="B5885" s="22">
        <v>1000954</v>
      </c>
      <c r="C5885" s="23" t="s">
        <v>1964</v>
      </c>
      <c r="D5885" s="23" t="str">
        <f>VLOOKUP(B5885,'5b'!$B$4:$E$904,2,FALSE)</f>
        <v>F</v>
      </c>
      <c r="E5885" s="23" t="str">
        <f>INDEX(Table,MATCH('Classwork 5'!B5885,'5b'!$B$4:$B$904,0),3)</f>
        <v>26-35</v>
      </c>
      <c r="F5885" s="23">
        <f>INDEX(Table,MATCH('Classwork 5'!B5885,'5b'!$B$4:$B$904,0),4)</f>
        <v>0</v>
      </c>
      <c r="G5885" s="23">
        <v>2</v>
      </c>
      <c r="H5885" s="24">
        <v>12757</v>
      </c>
    </row>
    <row r="5886" spans="2:8" x14ac:dyDescent="0.3">
      <c r="B5886" s="22">
        <v>1000954</v>
      </c>
      <c r="C5886" s="23" t="s">
        <v>2202</v>
      </c>
      <c r="D5886" s="23" t="str">
        <f>VLOOKUP(B5886,'5b'!$B$4:$E$904,2,FALSE)</f>
        <v>F</v>
      </c>
      <c r="E5886" s="23" t="str">
        <f>INDEX(Table,MATCH('Classwork 5'!B5886,'5b'!$B$4:$B$904,0),3)</f>
        <v>26-35</v>
      </c>
      <c r="F5886" s="23">
        <f>INDEX(Table,MATCH('Classwork 5'!B5886,'5b'!$B$4:$B$904,0),4)</f>
        <v>0</v>
      </c>
      <c r="G5886" s="23">
        <v>3</v>
      </c>
      <c r="H5886" s="24">
        <v>10915</v>
      </c>
    </row>
    <row r="5887" spans="2:8" x14ac:dyDescent="0.3">
      <c r="B5887" s="22">
        <v>1000954</v>
      </c>
      <c r="C5887" s="23" t="s">
        <v>2343</v>
      </c>
      <c r="D5887" s="23" t="str">
        <f>VLOOKUP(B5887,'5b'!$B$4:$E$904,2,FALSE)</f>
        <v>F</v>
      </c>
      <c r="E5887" s="23" t="str">
        <f>INDEX(Table,MATCH('Classwork 5'!B5887,'5b'!$B$4:$B$904,0),3)</f>
        <v>26-35</v>
      </c>
      <c r="F5887" s="23">
        <f>INDEX(Table,MATCH('Classwork 5'!B5887,'5b'!$B$4:$B$904,0),4)</f>
        <v>0</v>
      </c>
      <c r="G5887" s="23">
        <v>5</v>
      </c>
      <c r="H5887" s="24">
        <v>6874</v>
      </c>
    </row>
    <row r="5888" spans="2:8" x14ac:dyDescent="0.3">
      <c r="B5888" s="22">
        <v>1000955</v>
      </c>
      <c r="C5888" s="23" t="s">
        <v>2616</v>
      </c>
      <c r="D5888" s="23" t="str">
        <f>VLOOKUP(B5888,'5b'!$B$4:$E$904,2,FALSE)</f>
        <v>F</v>
      </c>
      <c r="E5888" s="23" t="str">
        <f>INDEX(Table,MATCH('Classwork 5'!B5888,'5b'!$B$4:$B$904,0),3)</f>
        <v>51-55</v>
      </c>
      <c r="F5888" s="23">
        <f>INDEX(Table,MATCH('Classwork 5'!B5888,'5b'!$B$4:$B$904,0),4)</f>
        <v>7</v>
      </c>
      <c r="G5888" s="23">
        <v>15</v>
      </c>
      <c r="H5888" s="24">
        <v>8622</v>
      </c>
    </row>
    <row r="5889" spans="2:8" x14ac:dyDescent="0.3">
      <c r="B5889" s="22">
        <v>1000955</v>
      </c>
      <c r="C5889" s="23" t="s">
        <v>2663</v>
      </c>
      <c r="D5889" s="23" t="str">
        <f>VLOOKUP(B5889,'5b'!$B$4:$E$904,2,FALSE)</f>
        <v>F</v>
      </c>
      <c r="E5889" s="23" t="str">
        <f>INDEX(Table,MATCH('Classwork 5'!B5889,'5b'!$B$4:$B$904,0),3)</f>
        <v>51-55</v>
      </c>
      <c r="F5889" s="23">
        <f>INDEX(Table,MATCH('Classwork 5'!B5889,'5b'!$B$4:$B$904,0),4)</f>
        <v>7</v>
      </c>
      <c r="G5889" s="23">
        <v>8</v>
      </c>
      <c r="H5889" s="24">
        <v>9908</v>
      </c>
    </row>
    <row r="5890" spans="2:8" x14ac:dyDescent="0.3">
      <c r="B5890" s="22">
        <v>1000955</v>
      </c>
      <c r="C5890" s="23" t="s">
        <v>3813</v>
      </c>
      <c r="D5890" s="23" t="str">
        <f>VLOOKUP(B5890,'5b'!$B$4:$E$904,2,FALSE)</f>
        <v>F</v>
      </c>
      <c r="E5890" s="23" t="str">
        <f>INDEX(Table,MATCH('Classwork 5'!B5890,'5b'!$B$4:$B$904,0),3)</f>
        <v>51-55</v>
      </c>
      <c r="F5890" s="23">
        <f>INDEX(Table,MATCH('Classwork 5'!B5890,'5b'!$B$4:$B$904,0),4)</f>
        <v>7</v>
      </c>
      <c r="G5890" s="23">
        <v>8</v>
      </c>
      <c r="H5890" s="24">
        <v>9818</v>
      </c>
    </row>
    <row r="5891" spans="2:8" x14ac:dyDescent="0.3">
      <c r="B5891" s="22">
        <v>1000955</v>
      </c>
      <c r="C5891" s="23" t="s">
        <v>3482</v>
      </c>
      <c r="D5891" s="23" t="str">
        <f>VLOOKUP(B5891,'5b'!$B$4:$E$904,2,FALSE)</f>
        <v>F</v>
      </c>
      <c r="E5891" s="23" t="str">
        <f>INDEX(Table,MATCH('Classwork 5'!B5891,'5b'!$B$4:$B$904,0),3)</f>
        <v>51-55</v>
      </c>
      <c r="F5891" s="23">
        <f>INDEX(Table,MATCH('Classwork 5'!B5891,'5b'!$B$4:$B$904,0),4)</f>
        <v>7</v>
      </c>
      <c r="G5891" s="23">
        <v>8</v>
      </c>
      <c r="H5891" s="24">
        <v>7834</v>
      </c>
    </row>
    <row r="5892" spans="2:8" x14ac:dyDescent="0.3">
      <c r="B5892" s="22">
        <v>1000955</v>
      </c>
      <c r="C5892" s="23" t="s">
        <v>3480</v>
      </c>
      <c r="D5892" s="23" t="str">
        <f>VLOOKUP(B5892,'5b'!$B$4:$E$904,2,FALSE)</f>
        <v>F</v>
      </c>
      <c r="E5892" s="23" t="str">
        <f>INDEX(Table,MATCH('Classwork 5'!B5892,'5b'!$B$4:$B$904,0),3)</f>
        <v>51-55</v>
      </c>
      <c r="F5892" s="23">
        <f>INDEX(Table,MATCH('Classwork 5'!B5892,'5b'!$B$4:$B$904,0),4)</f>
        <v>7</v>
      </c>
      <c r="G5892" s="23">
        <v>5</v>
      </c>
      <c r="H5892" s="24">
        <v>6970</v>
      </c>
    </row>
    <row r="5893" spans="2:8" x14ac:dyDescent="0.3">
      <c r="B5893" s="22">
        <v>1000955</v>
      </c>
      <c r="C5893" s="23" t="s">
        <v>3468</v>
      </c>
      <c r="D5893" s="23" t="str">
        <f>VLOOKUP(B5893,'5b'!$B$4:$E$904,2,FALSE)</f>
        <v>F</v>
      </c>
      <c r="E5893" s="23" t="str">
        <f>INDEX(Table,MATCH('Classwork 5'!B5893,'5b'!$B$4:$B$904,0),3)</f>
        <v>51-55</v>
      </c>
      <c r="F5893" s="23">
        <f>INDEX(Table,MATCH('Classwork 5'!B5893,'5b'!$B$4:$B$904,0),4)</f>
        <v>7</v>
      </c>
      <c r="G5893" s="23">
        <v>5</v>
      </c>
      <c r="H5893" s="24">
        <v>7048</v>
      </c>
    </row>
    <row r="5894" spans="2:8" x14ac:dyDescent="0.3">
      <c r="B5894" s="22">
        <v>1000955</v>
      </c>
      <c r="C5894" s="23" t="s">
        <v>2222</v>
      </c>
      <c r="D5894" s="23" t="str">
        <f>VLOOKUP(B5894,'5b'!$B$4:$E$904,2,FALSE)</f>
        <v>F</v>
      </c>
      <c r="E5894" s="23" t="str">
        <f>INDEX(Table,MATCH('Classwork 5'!B5894,'5b'!$B$4:$B$904,0),3)</f>
        <v>51-55</v>
      </c>
      <c r="F5894" s="23">
        <f>INDEX(Table,MATCH('Classwork 5'!B5894,'5b'!$B$4:$B$904,0),4)</f>
        <v>7</v>
      </c>
      <c r="G5894" s="23">
        <v>1</v>
      </c>
      <c r="H5894" s="24">
        <v>11790</v>
      </c>
    </row>
    <row r="5895" spans="2:8" x14ac:dyDescent="0.3">
      <c r="B5895" s="22">
        <v>1000955</v>
      </c>
      <c r="C5895" s="23" t="s">
        <v>2757</v>
      </c>
      <c r="D5895" s="23" t="str">
        <f>VLOOKUP(B5895,'5b'!$B$4:$E$904,2,FALSE)</f>
        <v>F</v>
      </c>
      <c r="E5895" s="23" t="str">
        <f>INDEX(Table,MATCH('Classwork 5'!B5895,'5b'!$B$4:$B$904,0),3)</f>
        <v>51-55</v>
      </c>
      <c r="F5895" s="23">
        <f>INDEX(Table,MATCH('Classwork 5'!B5895,'5b'!$B$4:$B$904,0),4)</f>
        <v>7</v>
      </c>
      <c r="G5895" s="23">
        <v>1</v>
      </c>
      <c r="H5895" s="24">
        <v>8077</v>
      </c>
    </row>
    <row r="5896" spans="2:8" x14ac:dyDescent="0.3">
      <c r="B5896" s="22">
        <v>1000955</v>
      </c>
      <c r="C5896" s="23" t="s">
        <v>2531</v>
      </c>
      <c r="D5896" s="23" t="str">
        <f>VLOOKUP(B5896,'5b'!$B$4:$E$904,2,FALSE)</f>
        <v>F</v>
      </c>
      <c r="E5896" s="23" t="str">
        <f>INDEX(Table,MATCH('Classwork 5'!B5896,'5b'!$B$4:$B$904,0),3)</f>
        <v>51-55</v>
      </c>
      <c r="F5896" s="23">
        <f>INDEX(Table,MATCH('Classwork 5'!B5896,'5b'!$B$4:$B$904,0),4)</f>
        <v>7</v>
      </c>
      <c r="G5896" s="23">
        <v>1</v>
      </c>
      <c r="H5896" s="24">
        <v>15576</v>
      </c>
    </row>
    <row r="5897" spans="2:8" x14ac:dyDescent="0.3">
      <c r="B5897" s="22">
        <v>1000955</v>
      </c>
      <c r="C5897" s="23" t="s">
        <v>2026</v>
      </c>
      <c r="D5897" s="23" t="str">
        <f>VLOOKUP(B5897,'5b'!$B$4:$E$904,2,FALSE)</f>
        <v>F</v>
      </c>
      <c r="E5897" s="23" t="str">
        <f>INDEX(Table,MATCH('Classwork 5'!B5897,'5b'!$B$4:$B$904,0),3)</f>
        <v>51-55</v>
      </c>
      <c r="F5897" s="23">
        <f>INDEX(Table,MATCH('Classwork 5'!B5897,'5b'!$B$4:$B$904,0),4)</f>
        <v>7</v>
      </c>
      <c r="G5897" s="23">
        <v>11</v>
      </c>
      <c r="H5897" s="24">
        <v>4466</v>
      </c>
    </row>
    <row r="5898" spans="2:8" x14ac:dyDescent="0.3">
      <c r="B5898" s="22">
        <v>1000955</v>
      </c>
      <c r="C5898" s="23" t="s">
        <v>2506</v>
      </c>
      <c r="D5898" s="23" t="str">
        <f>VLOOKUP(B5898,'5b'!$B$4:$E$904,2,FALSE)</f>
        <v>F</v>
      </c>
      <c r="E5898" s="23" t="str">
        <f>INDEX(Table,MATCH('Classwork 5'!B5898,'5b'!$B$4:$B$904,0),3)</f>
        <v>51-55</v>
      </c>
      <c r="F5898" s="23">
        <f>INDEX(Table,MATCH('Classwork 5'!B5898,'5b'!$B$4:$B$904,0),4)</f>
        <v>7</v>
      </c>
      <c r="G5898" s="23">
        <v>13</v>
      </c>
      <c r="H5898" s="24">
        <v>574</v>
      </c>
    </row>
    <row r="5899" spans="2:8" x14ac:dyDescent="0.3">
      <c r="B5899" s="22">
        <v>1000956</v>
      </c>
      <c r="C5899" s="23" t="s">
        <v>2813</v>
      </c>
      <c r="D5899" s="23" t="str">
        <f>VLOOKUP(B5899,'5b'!$B$4:$E$904,2,FALSE)</f>
        <v>M</v>
      </c>
      <c r="E5899" s="23" t="str">
        <f>INDEX(Table,MATCH('Classwork 5'!B5899,'5b'!$B$4:$B$904,0),3)</f>
        <v>36-45</v>
      </c>
      <c r="F5899" s="23">
        <f>INDEX(Table,MATCH('Classwork 5'!B5899,'5b'!$B$4:$B$904,0),4)</f>
        <v>1</v>
      </c>
      <c r="G5899" s="23">
        <v>8</v>
      </c>
      <c r="H5899" s="24">
        <v>8123</v>
      </c>
    </row>
    <row r="5900" spans="2:8" x14ac:dyDescent="0.3">
      <c r="B5900" s="22">
        <v>1000956</v>
      </c>
      <c r="C5900" s="23" t="s">
        <v>3814</v>
      </c>
      <c r="D5900" s="23" t="str">
        <f>VLOOKUP(B5900,'5b'!$B$4:$E$904,2,FALSE)</f>
        <v>M</v>
      </c>
      <c r="E5900" s="23" t="str">
        <f>INDEX(Table,MATCH('Classwork 5'!B5900,'5b'!$B$4:$B$904,0),3)</f>
        <v>36-45</v>
      </c>
      <c r="F5900" s="23">
        <f>INDEX(Table,MATCH('Classwork 5'!B5900,'5b'!$B$4:$B$904,0),4)</f>
        <v>1</v>
      </c>
      <c r="G5900" s="23">
        <v>5</v>
      </c>
      <c r="H5900" s="24">
        <v>6921</v>
      </c>
    </row>
    <row r="5901" spans="2:8" x14ac:dyDescent="0.3">
      <c r="B5901" s="22">
        <v>1000956</v>
      </c>
      <c r="C5901" s="23" t="s">
        <v>2382</v>
      </c>
      <c r="D5901" s="23" t="str">
        <f>VLOOKUP(B5901,'5b'!$B$4:$E$904,2,FALSE)</f>
        <v>M</v>
      </c>
      <c r="E5901" s="23" t="str">
        <f>INDEX(Table,MATCH('Classwork 5'!B5901,'5b'!$B$4:$B$904,0),3)</f>
        <v>36-45</v>
      </c>
      <c r="F5901" s="23">
        <f>INDEX(Table,MATCH('Classwork 5'!B5901,'5b'!$B$4:$B$904,0),4)</f>
        <v>1</v>
      </c>
      <c r="G5901" s="23">
        <v>3</v>
      </c>
      <c r="H5901" s="24">
        <v>8288</v>
      </c>
    </row>
    <row r="5902" spans="2:8" x14ac:dyDescent="0.3">
      <c r="B5902" s="22">
        <v>1000956</v>
      </c>
      <c r="C5902" s="23" t="s">
        <v>3815</v>
      </c>
      <c r="D5902" s="23" t="str">
        <f>VLOOKUP(B5902,'5b'!$B$4:$E$904,2,FALSE)</f>
        <v>M</v>
      </c>
      <c r="E5902" s="23" t="str">
        <f>INDEX(Table,MATCH('Classwork 5'!B5902,'5b'!$B$4:$B$904,0),3)</f>
        <v>36-45</v>
      </c>
      <c r="F5902" s="23">
        <f>INDEX(Table,MATCH('Classwork 5'!B5902,'5b'!$B$4:$B$904,0),4)</f>
        <v>1</v>
      </c>
      <c r="G5902" s="23">
        <v>8</v>
      </c>
      <c r="H5902" s="24">
        <v>9907</v>
      </c>
    </row>
    <row r="5903" spans="2:8" x14ac:dyDescent="0.3">
      <c r="B5903" s="22">
        <v>1000957</v>
      </c>
      <c r="C5903" s="23" t="s">
        <v>1986</v>
      </c>
      <c r="D5903" s="23" t="str">
        <f>VLOOKUP(B5903,'5b'!$B$4:$E$904,2,FALSE)</f>
        <v>M</v>
      </c>
      <c r="E5903" s="23" t="str">
        <f>INDEX(Table,MATCH('Classwork 5'!B5903,'5b'!$B$4:$B$904,0),3)</f>
        <v>36-45</v>
      </c>
      <c r="F5903" s="23">
        <f>INDEX(Table,MATCH('Classwork 5'!B5903,'5b'!$B$4:$B$904,0),4)</f>
        <v>1</v>
      </c>
      <c r="G5903" s="23">
        <v>5</v>
      </c>
      <c r="H5903" s="24">
        <v>8761</v>
      </c>
    </row>
    <row r="5904" spans="2:8" x14ac:dyDescent="0.3">
      <c r="B5904" s="22">
        <v>1000957</v>
      </c>
      <c r="C5904" s="23" t="s">
        <v>2397</v>
      </c>
      <c r="D5904" s="23" t="str">
        <f>VLOOKUP(B5904,'5b'!$B$4:$E$904,2,FALSE)</f>
        <v>M</v>
      </c>
      <c r="E5904" s="23" t="str">
        <f>INDEX(Table,MATCH('Classwork 5'!B5904,'5b'!$B$4:$B$904,0),3)</f>
        <v>36-45</v>
      </c>
      <c r="F5904" s="23">
        <f>INDEX(Table,MATCH('Classwork 5'!B5904,'5b'!$B$4:$B$904,0),4)</f>
        <v>1</v>
      </c>
      <c r="G5904" s="23">
        <v>1</v>
      </c>
      <c r="H5904" s="24">
        <v>11526</v>
      </c>
    </row>
    <row r="5905" spans="2:8" x14ac:dyDescent="0.3">
      <c r="B5905" s="22">
        <v>1000957</v>
      </c>
      <c r="C5905" s="23" t="s">
        <v>3816</v>
      </c>
      <c r="D5905" s="23" t="str">
        <f>VLOOKUP(B5905,'5b'!$B$4:$E$904,2,FALSE)</f>
        <v>M</v>
      </c>
      <c r="E5905" s="23" t="str">
        <f>INDEX(Table,MATCH('Classwork 5'!B5905,'5b'!$B$4:$B$904,0),3)</f>
        <v>36-45</v>
      </c>
      <c r="F5905" s="23">
        <f>INDEX(Table,MATCH('Classwork 5'!B5905,'5b'!$B$4:$B$904,0),4)</f>
        <v>1</v>
      </c>
      <c r="G5905" s="23">
        <v>1</v>
      </c>
      <c r="H5905" s="24">
        <v>11489</v>
      </c>
    </row>
    <row r="5906" spans="2:8" x14ac:dyDescent="0.3">
      <c r="B5906" s="22">
        <v>1000957</v>
      </c>
      <c r="C5906" s="23" t="s">
        <v>2972</v>
      </c>
      <c r="D5906" s="23" t="str">
        <f>VLOOKUP(B5906,'5b'!$B$4:$E$904,2,FALSE)</f>
        <v>M</v>
      </c>
      <c r="E5906" s="23" t="str">
        <f>INDEX(Table,MATCH('Classwork 5'!B5906,'5b'!$B$4:$B$904,0),3)</f>
        <v>36-45</v>
      </c>
      <c r="F5906" s="23">
        <f>INDEX(Table,MATCH('Classwork 5'!B5906,'5b'!$B$4:$B$904,0),4)</f>
        <v>1</v>
      </c>
      <c r="G5906" s="23">
        <v>8</v>
      </c>
      <c r="H5906" s="24">
        <v>9782</v>
      </c>
    </row>
    <row r="5907" spans="2:8" x14ac:dyDescent="0.3">
      <c r="B5907" s="22">
        <v>1000957</v>
      </c>
      <c r="C5907" s="23" t="s">
        <v>3817</v>
      </c>
      <c r="D5907" s="23" t="str">
        <f>VLOOKUP(B5907,'5b'!$B$4:$E$904,2,FALSE)</f>
        <v>M</v>
      </c>
      <c r="E5907" s="23" t="str">
        <f>INDEX(Table,MATCH('Classwork 5'!B5907,'5b'!$B$4:$B$904,0),3)</f>
        <v>36-45</v>
      </c>
      <c r="F5907" s="23">
        <f>INDEX(Table,MATCH('Classwork 5'!B5907,'5b'!$B$4:$B$904,0),4)</f>
        <v>1</v>
      </c>
      <c r="G5907" s="23">
        <v>5</v>
      </c>
      <c r="H5907" s="24">
        <v>8855</v>
      </c>
    </row>
    <row r="5908" spans="2:8" x14ac:dyDescent="0.3">
      <c r="B5908" s="22">
        <v>1000957</v>
      </c>
      <c r="C5908" s="23" t="s">
        <v>2019</v>
      </c>
      <c r="D5908" s="23" t="str">
        <f>VLOOKUP(B5908,'5b'!$B$4:$E$904,2,FALSE)</f>
        <v>M</v>
      </c>
      <c r="E5908" s="23" t="str">
        <f>INDEX(Table,MATCH('Classwork 5'!B5908,'5b'!$B$4:$B$904,0),3)</f>
        <v>36-45</v>
      </c>
      <c r="F5908" s="23">
        <f>INDEX(Table,MATCH('Classwork 5'!B5908,'5b'!$B$4:$B$904,0),4)</f>
        <v>1</v>
      </c>
      <c r="G5908" s="23">
        <v>8</v>
      </c>
      <c r="H5908" s="24">
        <v>7991</v>
      </c>
    </row>
    <row r="5909" spans="2:8" x14ac:dyDescent="0.3">
      <c r="B5909" s="22">
        <v>1000957</v>
      </c>
      <c r="C5909" s="23" t="s">
        <v>3818</v>
      </c>
      <c r="D5909" s="23" t="str">
        <f>VLOOKUP(B5909,'5b'!$B$4:$E$904,2,FALSE)</f>
        <v>M</v>
      </c>
      <c r="E5909" s="23" t="str">
        <f>INDEX(Table,MATCH('Classwork 5'!B5909,'5b'!$B$4:$B$904,0),3)</f>
        <v>36-45</v>
      </c>
      <c r="F5909" s="23">
        <f>INDEX(Table,MATCH('Classwork 5'!B5909,'5b'!$B$4:$B$904,0),4)</f>
        <v>1</v>
      </c>
      <c r="G5909" s="23">
        <v>8</v>
      </c>
      <c r="H5909" s="24">
        <v>8140</v>
      </c>
    </row>
    <row r="5910" spans="2:8" x14ac:dyDescent="0.3">
      <c r="B5910" s="22">
        <v>1000957</v>
      </c>
      <c r="C5910" s="23" t="s">
        <v>2591</v>
      </c>
      <c r="D5910" s="23" t="str">
        <f>VLOOKUP(B5910,'5b'!$B$4:$E$904,2,FALSE)</f>
        <v>M</v>
      </c>
      <c r="E5910" s="23" t="str">
        <f>INDEX(Table,MATCH('Classwork 5'!B5910,'5b'!$B$4:$B$904,0),3)</f>
        <v>36-45</v>
      </c>
      <c r="F5910" s="23">
        <f>INDEX(Table,MATCH('Classwork 5'!B5910,'5b'!$B$4:$B$904,0),4)</f>
        <v>1</v>
      </c>
      <c r="G5910" s="23">
        <v>7</v>
      </c>
      <c r="H5910" s="24">
        <v>20723</v>
      </c>
    </row>
    <row r="5911" spans="2:8" x14ac:dyDescent="0.3">
      <c r="B5911" s="22">
        <v>1000957</v>
      </c>
      <c r="C5911" s="23" t="s">
        <v>3209</v>
      </c>
      <c r="D5911" s="23" t="str">
        <f>VLOOKUP(B5911,'5b'!$B$4:$E$904,2,FALSE)</f>
        <v>M</v>
      </c>
      <c r="E5911" s="23" t="str">
        <f>INDEX(Table,MATCH('Classwork 5'!B5911,'5b'!$B$4:$B$904,0),3)</f>
        <v>36-45</v>
      </c>
      <c r="F5911" s="23">
        <f>INDEX(Table,MATCH('Classwork 5'!B5911,'5b'!$B$4:$B$904,0),4)</f>
        <v>1</v>
      </c>
      <c r="G5911" s="23">
        <v>10</v>
      </c>
      <c r="H5911" s="24">
        <v>23650</v>
      </c>
    </row>
    <row r="5912" spans="2:8" x14ac:dyDescent="0.3">
      <c r="B5912" s="22">
        <v>1000957</v>
      </c>
      <c r="C5912" s="23" t="s">
        <v>2340</v>
      </c>
      <c r="D5912" s="23" t="str">
        <f>VLOOKUP(B5912,'5b'!$B$4:$E$904,2,FALSE)</f>
        <v>M</v>
      </c>
      <c r="E5912" s="23" t="str">
        <f>INDEX(Table,MATCH('Classwork 5'!B5912,'5b'!$B$4:$B$904,0),3)</f>
        <v>36-45</v>
      </c>
      <c r="F5912" s="23">
        <f>INDEX(Table,MATCH('Classwork 5'!B5912,'5b'!$B$4:$B$904,0),4)</f>
        <v>1</v>
      </c>
      <c r="G5912" s="23">
        <v>8</v>
      </c>
      <c r="H5912" s="24">
        <v>7986</v>
      </c>
    </row>
    <row r="5913" spans="2:8" x14ac:dyDescent="0.3">
      <c r="B5913" s="22">
        <v>1000957</v>
      </c>
      <c r="C5913" s="23" t="s">
        <v>2210</v>
      </c>
      <c r="D5913" s="23" t="str">
        <f>VLOOKUP(B5913,'5b'!$B$4:$E$904,2,FALSE)</f>
        <v>M</v>
      </c>
      <c r="E5913" s="23" t="str">
        <f>INDEX(Table,MATCH('Classwork 5'!B5913,'5b'!$B$4:$B$904,0),3)</f>
        <v>36-45</v>
      </c>
      <c r="F5913" s="23">
        <f>INDEX(Table,MATCH('Classwork 5'!B5913,'5b'!$B$4:$B$904,0),4)</f>
        <v>1</v>
      </c>
      <c r="G5913" s="23">
        <v>18</v>
      </c>
      <c r="H5913" s="24">
        <v>3059</v>
      </c>
    </row>
    <row r="5914" spans="2:8" x14ac:dyDescent="0.3">
      <c r="B5914" s="22">
        <v>1000958</v>
      </c>
      <c r="C5914" s="23" t="s">
        <v>2121</v>
      </c>
      <c r="D5914" s="23" t="str">
        <f>VLOOKUP(B5914,'5b'!$B$4:$E$904,2,FALSE)</f>
        <v>M</v>
      </c>
      <c r="E5914" s="23" t="str">
        <f>INDEX(Table,MATCH('Classwork 5'!B5914,'5b'!$B$4:$B$904,0),3)</f>
        <v>36-45</v>
      </c>
      <c r="F5914" s="23">
        <f>INDEX(Table,MATCH('Classwork 5'!B5914,'5b'!$B$4:$B$904,0),4)</f>
        <v>2</v>
      </c>
      <c r="G5914" s="23">
        <v>3</v>
      </c>
      <c r="H5914" s="24">
        <v>13408</v>
      </c>
    </row>
    <row r="5915" spans="2:8" x14ac:dyDescent="0.3">
      <c r="B5915" s="22">
        <v>1000958</v>
      </c>
      <c r="C5915" s="23" t="s">
        <v>2420</v>
      </c>
      <c r="D5915" s="23" t="str">
        <f>VLOOKUP(B5915,'5b'!$B$4:$E$904,2,FALSE)</f>
        <v>M</v>
      </c>
      <c r="E5915" s="23" t="str">
        <f>INDEX(Table,MATCH('Classwork 5'!B5915,'5b'!$B$4:$B$904,0),3)</f>
        <v>36-45</v>
      </c>
      <c r="F5915" s="23">
        <f>INDEX(Table,MATCH('Classwork 5'!B5915,'5b'!$B$4:$B$904,0),4)</f>
        <v>2</v>
      </c>
      <c r="G5915" s="23">
        <v>11</v>
      </c>
      <c r="H5915" s="24">
        <v>1741</v>
      </c>
    </row>
    <row r="5916" spans="2:8" x14ac:dyDescent="0.3">
      <c r="B5916" s="22">
        <v>1000958</v>
      </c>
      <c r="C5916" s="23" t="s">
        <v>2252</v>
      </c>
      <c r="D5916" s="23" t="str">
        <f>VLOOKUP(B5916,'5b'!$B$4:$E$904,2,FALSE)</f>
        <v>M</v>
      </c>
      <c r="E5916" s="23" t="str">
        <f>INDEX(Table,MATCH('Classwork 5'!B5916,'5b'!$B$4:$B$904,0),3)</f>
        <v>36-45</v>
      </c>
      <c r="F5916" s="23">
        <f>INDEX(Table,MATCH('Classwork 5'!B5916,'5b'!$B$4:$B$904,0),4)</f>
        <v>2</v>
      </c>
      <c r="G5916" s="23">
        <v>8</v>
      </c>
      <c r="H5916" s="24">
        <v>9991</v>
      </c>
    </row>
    <row r="5917" spans="2:8" x14ac:dyDescent="0.3">
      <c r="B5917" s="22">
        <v>1000958</v>
      </c>
      <c r="C5917" s="23" t="s">
        <v>2646</v>
      </c>
      <c r="D5917" s="23" t="str">
        <f>VLOOKUP(B5917,'5b'!$B$4:$E$904,2,FALSE)</f>
        <v>M</v>
      </c>
      <c r="E5917" s="23" t="str">
        <f>INDEX(Table,MATCH('Classwork 5'!B5917,'5b'!$B$4:$B$904,0),3)</f>
        <v>36-45</v>
      </c>
      <c r="F5917" s="23">
        <f>INDEX(Table,MATCH('Classwork 5'!B5917,'5b'!$B$4:$B$904,0),4)</f>
        <v>2</v>
      </c>
      <c r="G5917" s="23">
        <v>1</v>
      </c>
      <c r="H5917" s="24">
        <v>4361</v>
      </c>
    </row>
    <row r="5918" spans="2:8" x14ac:dyDescent="0.3">
      <c r="B5918" s="22">
        <v>1000958</v>
      </c>
      <c r="C5918" s="23" t="s">
        <v>3819</v>
      </c>
      <c r="D5918" s="23" t="str">
        <f>VLOOKUP(B5918,'5b'!$B$4:$E$904,2,FALSE)</f>
        <v>M</v>
      </c>
      <c r="E5918" s="23" t="str">
        <f>INDEX(Table,MATCH('Classwork 5'!B5918,'5b'!$B$4:$B$904,0),3)</f>
        <v>36-45</v>
      </c>
      <c r="F5918" s="23">
        <f>INDEX(Table,MATCH('Classwork 5'!B5918,'5b'!$B$4:$B$904,0),4)</f>
        <v>2</v>
      </c>
      <c r="G5918" s="23">
        <v>5</v>
      </c>
      <c r="H5918" s="24">
        <v>7114</v>
      </c>
    </row>
    <row r="5919" spans="2:8" x14ac:dyDescent="0.3">
      <c r="B5919" s="22">
        <v>1000958</v>
      </c>
      <c r="C5919" s="23" t="s">
        <v>3820</v>
      </c>
      <c r="D5919" s="23" t="str">
        <f>VLOOKUP(B5919,'5b'!$B$4:$E$904,2,FALSE)</f>
        <v>M</v>
      </c>
      <c r="E5919" s="23" t="str">
        <f>INDEX(Table,MATCH('Classwork 5'!B5919,'5b'!$B$4:$B$904,0),3)</f>
        <v>36-45</v>
      </c>
      <c r="F5919" s="23">
        <f>INDEX(Table,MATCH('Classwork 5'!B5919,'5b'!$B$4:$B$904,0),4)</f>
        <v>2</v>
      </c>
      <c r="G5919" s="23">
        <v>7</v>
      </c>
      <c r="H5919" s="24">
        <v>16525</v>
      </c>
    </row>
    <row r="5920" spans="2:8" x14ac:dyDescent="0.3">
      <c r="B5920" s="22">
        <v>1000958</v>
      </c>
      <c r="C5920" s="23" t="s">
        <v>2143</v>
      </c>
      <c r="D5920" s="23" t="str">
        <f>VLOOKUP(B5920,'5b'!$B$4:$E$904,2,FALSE)</f>
        <v>M</v>
      </c>
      <c r="E5920" s="23" t="str">
        <f>INDEX(Table,MATCH('Classwork 5'!B5920,'5b'!$B$4:$B$904,0),3)</f>
        <v>36-45</v>
      </c>
      <c r="F5920" s="23">
        <f>INDEX(Table,MATCH('Classwork 5'!B5920,'5b'!$B$4:$B$904,0),4)</f>
        <v>2</v>
      </c>
      <c r="G5920" s="23">
        <v>8</v>
      </c>
      <c r="H5920" s="24">
        <v>9783</v>
      </c>
    </row>
    <row r="5921" spans="2:8" x14ac:dyDescent="0.3">
      <c r="B5921" s="22">
        <v>1000959</v>
      </c>
      <c r="C5921" s="23" t="s">
        <v>2113</v>
      </c>
      <c r="D5921" s="23" t="str">
        <f>VLOOKUP(B5921,'5b'!$B$4:$E$904,2,FALSE)</f>
        <v>M</v>
      </c>
      <c r="E5921" s="23" t="str">
        <f>INDEX(Table,MATCH('Classwork 5'!B5921,'5b'!$B$4:$B$904,0),3)</f>
        <v>51-55</v>
      </c>
      <c r="F5921" s="23">
        <f>INDEX(Table,MATCH('Classwork 5'!B5921,'5b'!$B$4:$B$904,0),4)</f>
        <v>11</v>
      </c>
      <c r="G5921" s="23">
        <v>5</v>
      </c>
      <c r="H5921" s="24">
        <v>7017</v>
      </c>
    </row>
    <row r="5922" spans="2:8" x14ac:dyDescent="0.3">
      <c r="B5922" s="22">
        <v>1000959</v>
      </c>
      <c r="C5922" s="23" t="s">
        <v>2182</v>
      </c>
      <c r="D5922" s="23" t="str">
        <f>VLOOKUP(B5922,'5b'!$B$4:$E$904,2,FALSE)</f>
        <v>M</v>
      </c>
      <c r="E5922" s="23" t="str">
        <f>INDEX(Table,MATCH('Classwork 5'!B5922,'5b'!$B$4:$B$904,0),3)</f>
        <v>51-55</v>
      </c>
      <c r="F5922" s="23">
        <f>INDEX(Table,MATCH('Classwork 5'!B5922,'5b'!$B$4:$B$904,0),4)</f>
        <v>11</v>
      </c>
      <c r="G5922" s="23">
        <v>1</v>
      </c>
      <c r="H5922" s="24">
        <v>19195</v>
      </c>
    </row>
    <row r="5923" spans="2:8" x14ac:dyDescent="0.3">
      <c r="B5923" s="22">
        <v>1000960</v>
      </c>
      <c r="C5923" s="23" t="s">
        <v>3821</v>
      </c>
      <c r="D5923" s="23" t="str">
        <f>VLOOKUP(B5923,'5b'!$B$4:$E$904,2,FALSE)</f>
        <v>M</v>
      </c>
      <c r="E5923" s="23" t="str">
        <f>INDEX(Table,MATCH('Classwork 5'!B5923,'5b'!$B$4:$B$904,0),3)</f>
        <v>0-17</v>
      </c>
      <c r="F5923" s="23">
        <f>INDEX(Table,MATCH('Classwork 5'!B5923,'5b'!$B$4:$B$904,0),4)</f>
        <v>10</v>
      </c>
      <c r="G5923" s="23">
        <v>8</v>
      </c>
      <c r="H5923" s="24">
        <v>6166</v>
      </c>
    </row>
    <row r="5924" spans="2:8" x14ac:dyDescent="0.3">
      <c r="B5924" s="22">
        <v>1000960</v>
      </c>
      <c r="C5924" s="23" t="s">
        <v>2286</v>
      </c>
      <c r="D5924" s="23" t="str">
        <f>VLOOKUP(B5924,'5b'!$B$4:$E$904,2,FALSE)</f>
        <v>M</v>
      </c>
      <c r="E5924" s="23" t="str">
        <f>INDEX(Table,MATCH('Classwork 5'!B5924,'5b'!$B$4:$B$904,0),3)</f>
        <v>0-17</v>
      </c>
      <c r="F5924" s="23">
        <f>INDEX(Table,MATCH('Classwork 5'!B5924,'5b'!$B$4:$B$904,0),4)</f>
        <v>10</v>
      </c>
      <c r="G5924" s="23">
        <v>5</v>
      </c>
      <c r="H5924" s="24">
        <v>8864</v>
      </c>
    </row>
    <row r="5925" spans="2:8" x14ac:dyDescent="0.3">
      <c r="B5925" s="22">
        <v>1000960</v>
      </c>
      <c r="C5925" s="23" t="s">
        <v>1955</v>
      </c>
      <c r="D5925" s="23" t="str">
        <f>VLOOKUP(B5925,'5b'!$B$4:$E$904,2,FALSE)</f>
        <v>M</v>
      </c>
      <c r="E5925" s="23" t="str">
        <f>INDEX(Table,MATCH('Classwork 5'!B5925,'5b'!$B$4:$B$904,0),3)</f>
        <v>0-17</v>
      </c>
      <c r="F5925" s="23">
        <f>INDEX(Table,MATCH('Classwork 5'!B5925,'5b'!$B$4:$B$904,0),4)</f>
        <v>10</v>
      </c>
      <c r="G5925" s="23">
        <v>5</v>
      </c>
      <c r="H5925" s="24">
        <v>7175</v>
      </c>
    </row>
    <row r="5926" spans="2:8" x14ac:dyDescent="0.3">
      <c r="B5926" s="22">
        <v>1000960</v>
      </c>
      <c r="C5926" s="23" t="s">
        <v>2320</v>
      </c>
      <c r="D5926" s="23" t="str">
        <f>VLOOKUP(B5926,'5b'!$B$4:$E$904,2,FALSE)</f>
        <v>M</v>
      </c>
      <c r="E5926" s="23" t="str">
        <f>INDEX(Table,MATCH('Classwork 5'!B5926,'5b'!$B$4:$B$904,0),3)</f>
        <v>0-17</v>
      </c>
      <c r="F5926" s="23">
        <f>INDEX(Table,MATCH('Classwork 5'!B5926,'5b'!$B$4:$B$904,0),4)</f>
        <v>10</v>
      </c>
      <c r="G5926" s="23">
        <v>5</v>
      </c>
      <c r="H5926" s="24">
        <v>8698</v>
      </c>
    </row>
    <row r="5927" spans="2:8" x14ac:dyDescent="0.3">
      <c r="B5927" s="22">
        <v>1000960</v>
      </c>
      <c r="C5927" s="23" t="s">
        <v>3822</v>
      </c>
      <c r="D5927" s="23" t="str">
        <f>VLOOKUP(B5927,'5b'!$B$4:$E$904,2,FALSE)</f>
        <v>M</v>
      </c>
      <c r="E5927" s="23" t="str">
        <f>INDEX(Table,MATCH('Classwork 5'!B5927,'5b'!$B$4:$B$904,0),3)</f>
        <v>0-17</v>
      </c>
      <c r="F5927" s="23">
        <f>INDEX(Table,MATCH('Classwork 5'!B5927,'5b'!$B$4:$B$904,0),4)</f>
        <v>10</v>
      </c>
      <c r="G5927" s="23">
        <v>1</v>
      </c>
      <c r="H5927" s="24">
        <v>11608</v>
      </c>
    </row>
    <row r="5928" spans="2:8" x14ac:dyDescent="0.3">
      <c r="B5928" s="22">
        <v>1000960</v>
      </c>
      <c r="C5928" s="23" t="s">
        <v>3055</v>
      </c>
      <c r="D5928" s="23" t="str">
        <f>VLOOKUP(B5928,'5b'!$B$4:$E$904,2,FALSE)</f>
        <v>M</v>
      </c>
      <c r="E5928" s="23" t="str">
        <f>INDEX(Table,MATCH('Classwork 5'!B5928,'5b'!$B$4:$B$904,0),3)</f>
        <v>0-17</v>
      </c>
      <c r="F5928" s="23">
        <f>INDEX(Table,MATCH('Classwork 5'!B5928,'5b'!$B$4:$B$904,0),4)</f>
        <v>10</v>
      </c>
      <c r="G5928" s="23">
        <v>5</v>
      </c>
      <c r="H5928" s="24">
        <v>8621</v>
      </c>
    </row>
    <row r="5929" spans="2:8" x14ac:dyDescent="0.3">
      <c r="B5929" s="22">
        <v>1000960</v>
      </c>
      <c r="C5929" s="23" t="s">
        <v>2109</v>
      </c>
      <c r="D5929" s="23" t="str">
        <f>VLOOKUP(B5929,'5b'!$B$4:$E$904,2,FALSE)</f>
        <v>M</v>
      </c>
      <c r="E5929" s="23" t="str">
        <f>INDEX(Table,MATCH('Classwork 5'!B5929,'5b'!$B$4:$B$904,0),3)</f>
        <v>0-17</v>
      </c>
      <c r="F5929" s="23">
        <f>INDEX(Table,MATCH('Classwork 5'!B5929,'5b'!$B$4:$B$904,0),4)</f>
        <v>10</v>
      </c>
      <c r="G5929" s="23">
        <v>5</v>
      </c>
      <c r="H5929" s="24">
        <v>6981</v>
      </c>
    </row>
    <row r="5930" spans="2:8" x14ac:dyDescent="0.3">
      <c r="B5930" s="22">
        <v>1000961</v>
      </c>
      <c r="C5930" s="23" t="s">
        <v>2415</v>
      </c>
      <c r="D5930" s="23" t="str">
        <f>VLOOKUP(B5930,'5b'!$B$4:$E$904,2,FALSE)</f>
        <v>M</v>
      </c>
      <c r="E5930" s="23" t="str">
        <f>INDEX(Table,MATCH('Classwork 5'!B5930,'5b'!$B$4:$B$904,0),3)</f>
        <v>18-25</v>
      </c>
      <c r="F5930" s="23">
        <f>INDEX(Table,MATCH('Classwork 5'!B5930,'5b'!$B$4:$B$904,0),4)</f>
        <v>10</v>
      </c>
      <c r="G5930" s="23">
        <v>1</v>
      </c>
      <c r="H5930" s="24">
        <v>11810</v>
      </c>
    </row>
    <row r="5931" spans="2:8" x14ac:dyDescent="0.3">
      <c r="B5931" s="22">
        <v>1000963</v>
      </c>
      <c r="C5931" s="23" t="s">
        <v>2764</v>
      </c>
      <c r="D5931" s="23" t="str">
        <f>VLOOKUP(B5931,'5b'!$B$4:$E$904,2,FALSE)</f>
        <v>M</v>
      </c>
      <c r="E5931" s="23" t="str">
        <f>INDEX(Table,MATCH('Classwork 5'!B5931,'5b'!$B$4:$B$904,0),3)</f>
        <v>26-35</v>
      </c>
      <c r="F5931" s="23">
        <f>INDEX(Table,MATCH('Classwork 5'!B5931,'5b'!$B$4:$B$904,0),4)</f>
        <v>0</v>
      </c>
      <c r="G5931" s="23">
        <v>1</v>
      </c>
      <c r="H5931" s="24">
        <v>11964</v>
      </c>
    </row>
    <row r="5932" spans="2:8" x14ac:dyDescent="0.3">
      <c r="B5932" s="22">
        <v>1000963</v>
      </c>
      <c r="C5932" s="23" t="s">
        <v>2135</v>
      </c>
      <c r="D5932" s="23" t="str">
        <f>VLOOKUP(B5932,'5b'!$B$4:$E$904,2,FALSE)</f>
        <v>M</v>
      </c>
      <c r="E5932" s="23" t="str">
        <f>INDEX(Table,MATCH('Classwork 5'!B5932,'5b'!$B$4:$B$904,0),3)</f>
        <v>26-35</v>
      </c>
      <c r="F5932" s="23">
        <f>INDEX(Table,MATCH('Classwork 5'!B5932,'5b'!$B$4:$B$904,0),4)</f>
        <v>0</v>
      </c>
      <c r="G5932" s="23">
        <v>5</v>
      </c>
      <c r="H5932" s="24">
        <v>5446</v>
      </c>
    </row>
    <row r="5933" spans="2:8" x14ac:dyDescent="0.3">
      <c r="B5933" s="22">
        <v>1000963</v>
      </c>
      <c r="C5933" s="23" t="s">
        <v>3620</v>
      </c>
      <c r="D5933" s="23" t="str">
        <f>VLOOKUP(B5933,'5b'!$B$4:$E$904,2,FALSE)</f>
        <v>M</v>
      </c>
      <c r="E5933" s="23" t="str">
        <f>INDEX(Table,MATCH('Classwork 5'!B5933,'5b'!$B$4:$B$904,0),3)</f>
        <v>26-35</v>
      </c>
      <c r="F5933" s="23">
        <f>INDEX(Table,MATCH('Classwork 5'!B5933,'5b'!$B$4:$B$904,0),4)</f>
        <v>0</v>
      </c>
      <c r="G5933" s="23">
        <v>13</v>
      </c>
      <c r="H5933" s="24">
        <v>759</v>
      </c>
    </row>
    <row r="5934" spans="2:8" x14ac:dyDescent="0.3">
      <c r="B5934" s="22">
        <v>1000963</v>
      </c>
      <c r="C5934" s="23" t="s">
        <v>3352</v>
      </c>
      <c r="D5934" s="23" t="str">
        <f>VLOOKUP(B5934,'5b'!$B$4:$E$904,2,FALSE)</f>
        <v>M</v>
      </c>
      <c r="E5934" s="23" t="str">
        <f>INDEX(Table,MATCH('Classwork 5'!B5934,'5b'!$B$4:$B$904,0),3)</f>
        <v>26-35</v>
      </c>
      <c r="F5934" s="23">
        <f>INDEX(Table,MATCH('Classwork 5'!B5934,'5b'!$B$4:$B$904,0),4)</f>
        <v>0</v>
      </c>
      <c r="G5934" s="23">
        <v>13</v>
      </c>
      <c r="H5934" s="24">
        <v>379</v>
      </c>
    </row>
    <row r="5935" spans="2:8" x14ac:dyDescent="0.3">
      <c r="B5935" s="22">
        <v>1000963</v>
      </c>
      <c r="C5935" s="23" t="s">
        <v>2424</v>
      </c>
      <c r="D5935" s="23" t="str">
        <f>VLOOKUP(B5935,'5b'!$B$4:$E$904,2,FALSE)</f>
        <v>M</v>
      </c>
      <c r="E5935" s="23" t="str">
        <f>INDEX(Table,MATCH('Classwork 5'!B5935,'5b'!$B$4:$B$904,0),3)</f>
        <v>26-35</v>
      </c>
      <c r="F5935" s="23">
        <f>INDEX(Table,MATCH('Classwork 5'!B5935,'5b'!$B$4:$B$904,0),4)</f>
        <v>0</v>
      </c>
      <c r="G5935" s="23">
        <v>1</v>
      </c>
      <c r="H5935" s="24">
        <v>15545</v>
      </c>
    </row>
    <row r="5936" spans="2:8" x14ac:dyDescent="0.3">
      <c r="B5936" s="22">
        <v>1000963</v>
      </c>
      <c r="C5936" s="23" t="s">
        <v>2122</v>
      </c>
      <c r="D5936" s="23" t="str">
        <f>VLOOKUP(B5936,'5b'!$B$4:$E$904,2,FALSE)</f>
        <v>M</v>
      </c>
      <c r="E5936" s="23" t="str">
        <f>INDEX(Table,MATCH('Classwork 5'!B5936,'5b'!$B$4:$B$904,0),3)</f>
        <v>26-35</v>
      </c>
      <c r="F5936" s="23">
        <f>INDEX(Table,MATCH('Classwork 5'!B5936,'5b'!$B$4:$B$904,0),4)</f>
        <v>0</v>
      </c>
      <c r="G5936" s="23">
        <v>4</v>
      </c>
      <c r="H5936" s="24">
        <v>2740</v>
      </c>
    </row>
    <row r="5937" spans="2:8" x14ac:dyDescent="0.3">
      <c r="B5937" s="22">
        <v>1000963</v>
      </c>
      <c r="C5937" s="23" t="s">
        <v>2376</v>
      </c>
      <c r="D5937" s="23" t="str">
        <f>VLOOKUP(B5937,'5b'!$B$4:$E$904,2,FALSE)</f>
        <v>M</v>
      </c>
      <c r="E5937" s="23" t="str">
        <f>INDEX(Table,MATCH('Classwork 5'!B5937,'5b'!$B$4:$B$904,0),3)</f>
        <v>26-35</v>
      </c>
      <c r="F5937" s="23">
        <f>INDEX(Table,MATCH('Classwork 5'!B5937,'5b'!$B$4:$B$904,0),4)</f>
        <v>0</v>
      </c>
      <c r="G5937" s="23">
        <v>8</v>
      </c>
      <c r="H5937" s="24">
        <v>5914</v>
      </c>
    </row>
    <row r="5938" spans="2:8" x14ac:dyDescent="0.3">
      <c r="B5938" s="22">
        <v>1000963</v>
      </c>
      <c r="C5938" s="23" t="s">
        <v>2789</v>
      </c>
      <c r="D5938" s="23" t="str">
        <f>VLOOKUP(B5938,'5b'!$B$4:$E$904,2,FALSE)</f>
        <v>M</v>
      </c>
      <c r="E5938" s="23" t="str">
        <f>INDEX(Table,MATCH('Classwork 5'!B5938,'5b'!$B$4:$B$904,0),3)</f>
        <v>26-35</v>
      </c>
      <c r="F5938" s="23">
        <f>INDEX(Table,MATCH('Classwork 5'!B5938,'5b'!$B$4:$B$904,0),4)</f>
        <v>0</v>
      </c>
      <c r="G5938" s="23">
        <v>5</v>
      </c>
      <c r="H5938" s="24">
        <v>5396</v>
      </c>
    </row>
    <row r="5939" spans="2:8" x14ac:dyDescent="0.3">
      <c r="B5939" s="22">
        <v>1000963</v>
      </c>
      <c r="C5939" s="23" t="s">
        <v>2374</v>
      </c>
      <c r="D5939" s="23" t="str">
        <f>VLOOKUP(B5939,'5b'!$B$4:$E$904,2,FALSE)</f>
        <v>M</v>
      </c>
      <c r="E5939" s="23" t="str">
        <f>INDEX(Table,MATCH('Classwork 5'!B5939,'5b'!$B$4:$B$904,0),3)</f>
        <v>26-35</v>
      </c>
      <c r="F5939" s="23">
        <f>INDEX(Table,MATCH('Classwork 5'!B5939,'5b'!$B$4:$B$904,0),4)</f>
        <v>0</v>
      </c>
      <c r="G5939" s="23">
        <v>5</v>
      </c>
      <c r="H5939" s="24">
        <v>5367</v>
      </c>
    </row>
    <row r="5940" spans="2:8" x14ac:dyDescent="0.3">
      <c r="B5940" s="22">
        <v>1000963</v>
      </c>
      <c r="C5940" s="23" t="s">
        <v>2238</v>
      </c>
      <c r="D5940" s="23" t="str">
        <f>VLOOKUP(B5940,'5b'!$B$4:$E$904,2,FALSE)</f>
        <v>M</v>
      </c>
      <c r="E5940" s="23" t="str">
        <f>INDEX(Table,MATCH('Classwork 5'!B5940,'5b'!$B$4:$B$904,0),3)</f>
        <v>26-35</v>
      </c>
      <c r="F5940" s="23">
        <f>INDEX(Table,MATCH('Classwork 5'!B5940,'5b'!$B$4:$B$904,0),4)</f>
        <v>0</v>
      </c>
      <c r="G5940" s="23">
        <v>8</v>
      </c>
      <c r="H5940" s="24">
        <v>5873</v>
      </c>
    </row>
    <row r="5941" spans="2:8" x14ac:dyDescent="0.3">
      <c r="B5941" s="22">
        <v>1000963</v>
      </c>
      <c r="C5941" s="23" t="s">
        <v>3028</v>
      </c>
      <c r="D5941" s="23" t="str">
        <f>VLOOKUP(B5941,'5b'!$B$4:$E$904,2,FALSE)</f>
        <v>M</v>
      </c>
      <c r="E5941" s="23" t="str">
        <f>INDEX(Table,MATCH('Classwork 5'!B5941,'5b'!$B$4:$B$904,0),3)</f>
        <v>26-35</v>
      </c>
      <c r="F5941" s="23">
        <f>INDEX(Table,MATCH('Classwork 5'!B5941,'5b'!$B$4:$B$904,0),4)</f>
        <v>0</v>
      </c>
      <c r="G5941" s="23">
        <v>8</v>
      </c>
      <c r="H5941" s="24">
        <v>7920</v>
      </c>
    </row>
    <row r="5942" spans="2:8" x14ac:dyDescent="0.3">
      <c r="B5942" s="22">
        <v>1000963</v>
      </c>
      <c r="C5942" s="23" t="s">
        <v>3084</v>
      </c>
      <c r="D5942" s="23" t="str">
        <f>VLOOKUP(B5942,'5b'!$B$4:$E$904,2,FALSE)</f>
        <v>M</v>
      </c>
      <c r="E5942" s="23" t="str">
        <f>INDEX(Table,MATCH('Classwork 5'!B5942,'5b'!$B$4:$B$904,0),3)</f>
        <v>26-35</v>
      </c>
      <c r="F5942" s="23">
        <f>INDEX(Table,MATCH('Classwork 5'!B5942,'5b'!$B$4:$B$904,0),4)</f>
        <v>0</v>
      </c>
      <c r="G5942" s="23">
        <v>8</v>
      </c>
      <c r="H5942" s="24">
        <v>6032</v>
      </c>
    </row>
    <row r="5943" spans="2:8" x14ac:dyDescent="0.3">
      <c r="B5943" s="22">
        <v>1000963</v>
      </c>
      <c r="C5943" s="23" t="s">
        <v>3109</v>
      </c>
      <c r="D5943" s="23" t="str">
        <f>VLOOKUP(B5943,'5b'!$B$4:$E$904,2,FALSE)</f>
        <v>M</v>
      </c>
      <c r="E5943" s="23" t="str">
        <f>INDEX(Table,MATCH('Classwork 5'!B5943,'5b'!$B$4:$B$904,0),3)</f>
        <v>26-35</v>
      </c>
      <c r="F5943" s="23">
        <f>INDEX(Table,MATCH('Classwork 5'!B5943,'5b'!$B$4:$B$904,0),4)</f>
        <v>0</v>
      </c>
      <c r="G5943" s="23">
        <v>8</v>
      </c>
      <c r="H5943" s="24">
        <v>6099</v>
      </c>
    </row>
    <row r="5944" spans="2:8" x14ac:dyDescent="0.3">
      <c r="B5944" s="22">
        <v>1000963</v>
      </c>
      <c r="C5944" s="23" t="s">
        <v>2283</v>
      </c>
      <c r="D5944" s="23" t="str">
        <f>VLOOKUP(B5944,'5b'!$B$4:$E$904,2,FALSE)</f>
        <v>M</v>
      </c>
      <c r="E5944" s="23" t="str">
        <f>INDEX(Table,MATCH('Classwork 5'!B5944,'5b'!$B$4:$B$904,0),3)</f>
        <v>26-35</v>
      </c>
      <c r="F5944" s="23">
        <f>INDEX(Table,MATCH('Classwork 5'!B5944,'5b'!$B$4:$B$904,0),4)</f>
        <v>0</v>
      </c>
      <c r="G5944" s="23">
        <v>8</v>
      </c>
      <c r="H5944" s="24">
        <v>6025</v>
      </c>
    </row>
    <row r="5945" spans="2:8" x14ac:dyDescent="0.3">
      <c r="B5945" s="22">
        <v>1000964</v>
      </c>
      <c r="C5945" s="23" t="s">
        <v>2016</v>
      </c>
      <c r="D5945" s="23" t="str">
        <f>VLOOKUP(B5945,'5b'!$B$4:$E$904,2,FALSE)</f>
        <v>M</v>
      </c>
      <c r="E5945" s="23" t="str">
        <f>INDEX(Table,MATCH('Classwork 5'!B5945,'5b'!$B$4:$B$904,0),3)</f>
        <v>26-35</v>
      </c>
      <c r="F5945" s="23">
        <f>INDEX(Table,MATCH('Classwork 5'!B5945,'5b'!$B$4:$B$904,0),4)</f>
        <v>7</v>
      </c>
      <c r="G5945" s="23">
        <v>5</v>
      </c>
      <c r="H5945" s="24">
        <v>6928</v>
      </c>
    </row>
    <row r="5946" spans="2:8" x14ac:dyDescent="0.3">
      <c r="B5946" s="22">
        <v>1000966</v>
      </c>
      <c r="C5946" s="23" t="s">
        <v>2706</v>
      </c>
      <c r="D5946" s="23" t="str">
        <f>VLOOKUP(B5946,'5b'!$B$4:$E$904,2,FALSE)</f>
        <v>M</v>
      </c>
      <c r="E5946" s="23" t="str">
        <f>INDEX(Table,MATCH('Classwork 5'!B5946,'5b'!$B$4:$B$904,0),3)</f>
        <v>55+</v>
      </c>
      <c r="F5946" s="23">
        <f>INDEX(Table,MATCH('Classwork 5'!B5946,'5b'!$B$4:$B$904,0),4)</f>
        <v>2</v>
      </c>
      <c r="G5946" s="23">
        <v>5</v>
      </c>
      <c r="H5946" s="24">
        <v>7081</v>
      </c>
    </row>
    <row r="5947" spans="2:8" x14ac:dyDescent="0.3">
      <c r="B5947" s="22">
        <v>1000966</v>
      </c>
      <c r="C5947" s="23" t="s">
        <v>3818</v>
      </c>
      <c r="D5947" s="23" t="str">
        <f>VLOOKUP(B5947,'5b'!$B$4:$E$904,2,FALSE)</f>
        <v>M</v>
      </c>
      <c r="E5947" s="23" t="str">
        <f>INDEX(Table,MATCH('Classwork 5'!B5947,'5b'!$B$4:$B$904,0),3)</f>
        <v>55+</v>
      </c>
      <c r="F5947" s="23">
        <f>INDEX(Table,MATCH('Classwork 5'!B5947,'5b'!$B$4:$B$904,0),4)</f>
        <v>2</v>
      </c>
      <c r="G5947" s="23">
        <v>8</v>
      </c>
      <c r="H5947" s="24">
        <v>6176</v>
      </c>
    </row>
    <row r="5948" spans="2:8" x14ac:dyDescent="0.3">
      <c r="B5948" s="22">
        <v>1000966</v>
      </c>
      <c r="C5948" s="23" t="s">
        <v>1946</v>
      </c>
      <c r="D5948" s="23" t="str">
        <f>VLOOKUP(B5948,'5b'!$B$4:$E$904,2,FALSE)</f>
        <v>M</v>
      </c>
      <c r="E5948" s="23" t="str">
        <f>INDEX(Table,MATCH('Classwork 5'!B5948,'5b'!$B$4:$B$904,0),3)</f>
        <v>55+</v>
      </c>
      <c r="F5948" s="23">
        <f>INDEX(Table,MATCH('Classwork 5'!B5948,'5b'!$B$4:$B$904,0),4)</f>
        <v>2</v>
      </c>
      <c r="G5948" s="23">
        <v>8</v>
      </c>
      <c r="H5948" s="24">
        <v>5862</v>
      </c>
    </row>
    <row r="5949" spans="2:8" x14ac:dyDescent="0.3">
      <c r="B5949" s="22">
        <v>1000966</v>
      </c>
      <c r="C5949" s="23" t="s">
        <v>3008</v>
      </c>
      <c r="D5949" s="23" t="str">
        <f>VLOOKUP(B5949,'5b'!$B$4:$E$904,2,FALSE)</f>
        <v>M</v>
      </c>
      <c r="E5949" s="23" t="str">
        <f>INDEX(Table,MATCH('Classwork 5'!B5949,'5b'!$B$4:$B$904,0),3)</f>
        <v>55+</v>
      </c>
      <c r="F5949" s="23">
        <f>INDEX(Table,MATCH('Classwork 5'!B5949,'5b'!$B$4:$B$904,0),4)</f>
        <v>2</v>
      </c>
      <c r="G5949" s="23">
        <v>8</v>
      </c>
      <c r="H5949" s="24">
        <v>8112</v>
      </c>
    </row>
    <row r="5950" spans="2:8" x14ac:dyDescent="0.3">
      <c r="B5950" s="22">
        <v>1000966</v>
      </c>
      <c r="C5950" s="23" t="s">
        <v>3807</v>
      </c>
      <c r="D5950" s="23" t="str">
        <f>VLOOKUP(B5950,'5b'!$B$4:$E$904,2,FALSE)</f>
        <v>M</v>
      </c>
      <c r="E5950" s="23" t="str">
        <f>INDEX(Table,MATCH('Classwork 5'!B5950,'5b'!$B$4:$B$904,0),3)</f>
        <v>55+</v>
      </c>
      <c r="F5950" s="23">
        <f>INDEX(Table,MATCH('Classwork 5'!B5950,'5b'!$B$4:$B$904,0),4)</f>
        <v>2</v>
      </c>
      <c r="G5950" s="23">
        <v>8</v>
      </c>
      <c r="H5950" s="24">
        <v>10074</v>
      </c>
    </row>
    <row r="5951" spans="2:8" x14ac:dyDescent="0.3">
      <c r="B5951" s="22">
        <v>1000966</v>
      </c>
      <c r="C5951" s="23" t="s">
        <v>2973</v>
      </c>
      <c r="D5951" s="23" t="str">
        <f>VLOOKUP(B5951,'5b'!$B$4:$E$904,2,FALSE)</f>
        <v>M</v>
      </c>
      <c r="E5951" s="23" t="str">
        <f>INDEX(Table,MATCH('Classwork 5'!B5951,'5b'!$B$4:$B$904,0),3)</f>
        <v>55+</v>
      </c>
      <c r="F5951" s="23">
        <f>INDEX(Table,MATCH('Classwork 5'!B5951,'5b'!$B$4:$B$904,0),4)</f>
        <v>2</v>
      </c>
      <c r="G5951" s="23">
        <v>8</v>
      </c>
      <c r="H5951" s="24">
        <v>1966</v>
      </c>
    </row>
    <row r="5952" spans="2:8" x14ac:dyDescent="0.3">
      <c r="B5952" s="22">
        <v>1000967</v>
      </c>
      <c r="C5952" s="23" t="s">
        <v>2665</v>
      </c>
      <c r="D5952" s="23" t="str">
        <f>VLOOKUP(B5952,'5b'!$B$4:$E$904,2,FALSE)</f>
        <v>F</v>
      </c>
      <c r="E5952" s="23" t="str">
        <f>INDEX(Table,MATCH('Classwork 5'!B5952,'5b'!$B$4:$B$904,0),3)</f>
        <v>18-25</v>
      </c>
      <c r="F5952" s="23">
        <f>INDEX(Table,MATCH('Classwork 5'!B5952,'5b'!$B$4:$B$904,0),4)</f>
        <v>0</v>
      </c>
      <c r="G5952" s="23">
        <v>8</v>
      </c>
      <c r="H5952" s="24">
        <v>8002</v>
      </c>
    </row>
    <row r="5953" spans="2:8" x14ac:dyDescent="0.3">
      <c r="B5953" s="22">
        <v>1000967</v>
      </c>
      <c r="C5953" s="23" t="s">
        <v>2730</v>
      </c>
      <c r="D5953" s="23" t="str">
        <f>VLOOKUP(B5953,'5b'!$B$4:$E$904,2,FALSE)</f>
        <v>F</v>
      </c>
      <c r="E5953" s="23" t="str">
        <f>INDEX(Table,MATCH('Classwork 5'!B5953,'5b'!$B$4:$B$904,0),3)</f>
        <v>18-25</v>
      </c>
      <c r="F5953" s="23">
        <f>INDEX(Table,MATCH('Classwork 5'!B5953,'5b'!$B$4:$B$904,0),4)</f>
        <v>0</v>
      </c>
      <c r="G5953" s="23">
        <v>5</v>
      </c>
      <c r="H5953" s="24">
        <v>5351</v>
      </c>
    </row>
    <row r="5954" spans="2:8" x14ac:dyDescent="0.3">
      <c r="B5954" s="22">
        <v>1000967</v>
      </c>
      <c r="C5954" s="23" t="s">
        <v>3144</v>
      </c>
      <c r="D5954" s="23" t="str">
        <f>VLOOKUP(B5954,'5b'!$B$4:$E$904,2,FALSE)</f>
        <v>F</v>
      </c>
      <c r="E5954" s="23" t="str">
        <f>INDEX(Table,MATCH('Classwork 5'!B5954,'5b'!$B$4:$B$904,0),3)</f>
        <v>18-25</v>
      </c>
      <c r="F5954" s="23">
        <f>INDEX(Table,MATCH('Classwork 5'!B5954,'5b'!$B$4:$B$904,0),4)</f>
        <v>0</v>
      </c>
      <c r="G5954" s="23">
        <v>8</v>
      </c>
      <c r="H5954" s="24">
        <v>7918</v>
      </c>
    </row>
    <row r="5955" spans="2:8" x14ac:dyDescent="0.3">
      <c r="B5955" s="22">
        <v>1000967</v>
      </c>
      <c r="C5955" s="23" t="s">
        <v>2577</v>
      </c>
      <c r="D5955" s="23" t="str">
        <f>VLOOKUP(B5955,'5b'!$B$4:$E$904,2,FALSE)</f>
        <v>F</v>
      </c>
      <c r="E5955" s="23" t="str">
        <f>INDEX(Table,MATCH('Classwork 5'!B5955,'5b'!$B$4:$B$904,0),3)</f>
        <v>18-25</v>
      </c>
      <c r="F5955" s="23">
        <f>INDEX(Table,MATCH('Classwork 5'!B5955,'5b'!$B$4:$B$904,0),4)</f>
        <v>0</v>
      </c>
      <c r="G5955" s="23">
        <v>5</v>
      </c>
      <c r="H5955" s="24">
        <v>6940</v>
      </c>
    </row>
    <row r="5956" spans="2:8" x14ac:dyDescent="0.3">
      <c r="B5956" s="22">
        <v>1000968</v>
      </c>
      <c r="C5956" s="23" t="s">
        <v>2338</v>
      </c>
      <c r="D5956" s="23" t="str">
        <f>VLOOKUP(B5956,'5b'!$B$4:$E$904,2,FALSE)</f>
        <v>M</v>
      </c>
      <c r="E5956" s="23" t="str">
        <f>INDEX(Table,MATCH('Classwork 5'!B5956,'5b'!$B$4:$B$904,0),3)</f>
        <v>51-55</v>
      </c>
      <c r="F5956" s="23">
        <f>INDEX(Table,MATCH('Classwork 5'!B5956,'5b'!$B$4:$B$904,0),4)</f>
        <v>12</v>
      </c>
      <c r="G5956" s="23">
        <v>1</v>
      </c>
      <c r="H5956" s="24">
        <v>15226</v>
      </c>
    </row>
    <row r="5957" spans="2:8" x14ac:dyDescent="0.3">
      <c r="B5957" s="22">
        <v>1000968</v>
      </c>
      <c r="C5957" s="23" t="s">
        <v>2504</v>
      </c>
      <c r="D5957" s="23" t="str">
        <f>VLOOKUP(B5957,'5b'!$B$4:$E$904,2,FALSE)</f>
        <v>M</v>
      </c>
      <c r="E5957" s="23" t="str">
        <f>INDEX(Table,MATCH('Classwork 5'!B5957,'5b'!$B$4:$B$904,0),3)</f>
        <v>51-55</v>
      </c>
      <c r="F5957" s="23">
        <f>INDEX(Table,MATCH('Classwork 5'!B5957,'5b'!$B$4:$B$904,0),4)</f>
        <v>12</v>
      </c>
      <c r="G5957" s="23">
        <v>10</v>
      </c>
      <c r="H5957" s="24">
        <v>23126</v>
      </c>
    </row>
    <row r="5958" spans="2:8" x14ac:dyDescent="0.3">
      <c r="B5958" s="22">
        <v>1000968</v>
      </c>
      <c r="C5958" s="23" t="s">
        <v>3823</v>
      </c>
      <c r="D5958" s="23" t="str">
        <f>VLOOKUP(B5958,'5b'!$B$4:$E$904,2,FALSE)</f>
        <v>M</v>
      </c>
      <c r="E5958" s="23" t="str">
        <f>INDEX(Table,MATCH('Classwork 5'!B5958,'5b'!$B$4:$B$904,0),3)</f>
        <v>51-55</v>
      </c>
      <c r="F5958" s="23">
        <f>INDEX(Table,MATCH('Classwork 5'!B5958,'5b'!$B$4:$B$904,0),4)</f>
        <v>12</v>
      </c>
      <c r="G5958" s="23">
        <v>5</v>
      </c>
      <c r="H5958" s="24">
        <v>7000</v>
      </c>
    </row>
    <row r="5959" spans="2:8" x14ac:dyDescent="0.3">
      <c r="B5959" s="22">
        <v>1000969</v>
      </c>
      <c r="C5959" s="23" t="s">
        <v>2193</v>
      </c>
      <c r="D5959" s="23" t="str">
        <f>VLOOKUP(B5959,'5b'!$B$4:$E$904,2,FALSE)</f>
        <v>F</v>
      </c>
      <c r="E5959" s="23" t="str">
        <f>INDEX(Table,MATCH('Classwork 5'!B5959,'5b'!$B$4:$B$904,0),3)</f>
        <v>26-35</v>
      </c>
      <c r="F5959" s="23">
        <f>INDEX(Table,MATCH('Classwork 5'!B5959,'5b'!$B$4:$B$904,0),4)</f>
        <v>11</v>
      </c>
      <c r="G5959" s="23">
        <v>1</v>
      </c>
      <c r="H5959" s="24">
        <v>8265</v>
      </c>
    </row>
    <row r="5960" spans="2:8" x14ac:dyDescent="0.3">
      <c r="B5960" s="22">
        <v>1000970</v>
      </c>
      <c r="C5960" s="23" t="s">
        <v>3020</v>
      </c>
      <c r="D5960" s="23" t="str">
        <f>VLOOKUP(B5960,'5b'!$B$4:$E$904,2,FALSE)</f>
        <v>M</v>
      </c>
      <c r="E5960" s="23" t="str">
        <f>INDEX(Table,MATCH('Classwork 5'!B5960,'5b'!$B$4:$B$904,0),3)</f>
        <v>26-35</v>
      </c>
      <c r="F5960" s="23">
        <f>INDEX(Table,MATCH('Classwork 5'!B5960,'5b'!$B$4:$B$904,0),4)</f>
        <v>0</v>
      </c>
      <c r="G5960" s="23">
        <v>1</v>
      </c>
      <c r="H5960" s="24">
        <v>11943</v>
      </c>
    </row>
    <row r="5961" spans="2:8" x14ac:dyDescent="0.3">
      <c r="B5961" s="22">
        <v>1000970</v>
      </c>
      <c r="C5961" s="23" t="s">
        <v>1987</v>
      </c>
      <c r="D5961" s="23" t="str">
        <f>VLOOKUP(B5961,'5b'!$B$4:$E$904,2,FALSE)</f>
        <v>M</v>
      </c>
      <c r="E5961" s="23" t="str">
        <f>INDEX(Table,MATCH('Classwork 5'!B5961,'5b'!$B$4:$B$904,0),3)</f>
        <v>26-35</v>
      </c>
      <c r="F5961" s="23">
        <f>INDEX(Table,MATCH('Classwork 5'!B5961,'5b'!$B$4:$B$904,0),4)</f>
        <v>0</v>
      </c>
      <c r="G5961" s="23">
        <v>8</v>
      </c>
      <c r="H5961" s="24">
        <v>10070</v>
      </c>
    </row>
    <row r="5962" spans="2:8" x14ac:dyDescent="0.3">
      <c r="B5962" s="22">
        <v>1000970</v>
      </c>
      <c r="C5962" s="23" t="s">
        <v>2286</v>
      </c>
      <c r="D5962" s="23" t="str">
        <f>VLOOKUP(B5962,'5b'!$B$4:$E$904,2,FALSE)</f>
        <v>M</v>
      </c>
      <c r="E5962" s="23" t="str">
        <f>INDEX(Table,MATCH('Classwork 5'!B5962,'5b'!$B$4:$B$904,0),3)</f>
        <v>26-35</v>
      </c>
      <c r="F5962" s="23">
        <f>INDEX(Table,MATCH('Classwork 5'!B5962,'5b'!$B$4:$B$904,0),4)</f>
        <v>0</v>
      </c>
      <c r="G5962" s="23">
        <v>5</v>
      </c>
      <c r="H5962" s="24">
        <v>7127</v>
      </c>
    </row>
    <row r="5963" spans="2:8" x14ac:dyDescent="0.3">
      <c r="B5963" s="22">
        <v>1000970</v>
      </c>
      <c r="C5963" s="23" t="s">
        <v>2193</v>
      </c>
      <c r="D5963" s="23" t="str">
        <f>VLOOKUP(B5963,'5b'!$B$4:$E$904,2,FALSE)</f>
        <v>M</v>
      </c>
      <c r="E5963" s="23" t="str">
        <f>INDEX(Table,MATCH('Classwork 5'!B5963,'5b'!$B$4:$B$904,0),3)</f>
        <v>26-35</v>
      </c>
      <c r="F5963" s="23">
        <f>INDEX(Table,MATCH('Classwork 5'!B5963,'5b'!$B$4:$B$904,0),4)</f>
        <v>0</v>
      </c>
      <c r="G5963" s="23">
        <v>1</v>
      </c>
      <c r="H5963" s="24">
        <v>19579</v>
      </c>
    </row>
    <row r="5964" spans="2:8" x14ac:dyDescent="0.3">
      <c r="B5964" s="22">
        <v>1000970</v>
      </c>
      <c r="C5964" s="23" t="s">
        <v>2311</v>
      </c>
      <c r="D5964" s="23" t="str">
        <f>VLOOKUP(B5964,'5b'!$B$4:$E$904,2,FALSE)</f>
        <v>M</v>
      </c>
      <c r="E5964" s="23" t="str">
        <f>INDEX(Table,MATCH('Classwork 5'!B5964,'5b'!$B$4:$B$904,0),3)</f>
        <v>26-35</v>
      </c>
      <c r="F5964" s="23">
        <f>INDEX(Table,MATCH('Classwork 5'!B5964,'5b'!$B$4:$B$904,0),4)</f>
        <v>0</v>
      </c>
      <c r="G5964" s="23">
        <v>8</v>
      </c>
      <c r="H5964" s="24">
        <v>5907</v>
      </c>
    </row>
    <row r="5965" spans="2:8" x14ac:dyDescent="0.3">
      <c r="B5965" s="22">
        <v>1000970</v>
      </c>
      <c r="C5965" s="23" t="s">
        <v>2208</v>
      </c>
      <c r="D5965" s="23" t="str">
        <f>VLOOKUP(B5965,'5b'!$B$4:$E$904,2,FALSE)</f>
        <v>M</v>
      </c>
      <c r="E5965" s="23" t="str">
        <f>INDEX(Table,MATCH('Classwork 5'!B5965,'5b'!$B$4:$B$904,0),3)</f>
        <v>26-35</v>
      </c>
      <c r="F5965" s="23">
        <f>INDEX(Table,MATCH('Classwork 5'!B5965,'5b'!$B$4:$B$904,0),4)</f>
        <v>0</v>
      </c>
      <c r="G5965" s="23">
        <v>1</v>
      </c>
      <c r="H5965" s="24">
        <v>19386</v>
      </c>
    </row>
    <row r="5966" spans="2:8" x14ac:dyDescent="0.3">
      <c r="B5966" s="22">
        <v>1000970</v>
      </c>
      <c r="C5966" s="23" t="s">
        <v>3640</v>
      </c>
      <c r="D5966" s="23" t="str">
        <f>VLOOKUP(B5966,'5b'!$B$4:$E$904,2,FALSE)</f>
        <v>M</v>
      </c>
      <c r="E5966" s="23" t="str">
        <f>INDEX(Table,MATCH('Classwork 5'!B5966,'5b'!$B$4:$B$904,0),3)</f>
        <v>26-35</v>
      </c>
      <c r="F5966" s="23">
        <f>INDEX(Table,MATCH('Classwork 5'!B5966,'5b'!$B$4:$B$904,0),4)</f>
        <v>0</v>
      </c>
      <c r="G5966" s="23">
        <v>1</v>
      </c>
      <c r="H5966" s="24">
        <v>15319</v>
      </c>
    </row>
    <row r="5967" spans="2:8" x14ac:dyDescent="0.3">
      <c r="B5967" s="22">
        <v>1000970</v>
      </c>
      <c r="C5967" s="23" t="s">
        <v>2218</v>
      </c>
      <c r="D5967" s="23" t="str">
        <f>VLOOKUP(B5967,'5b'!$B$4:$E$904,2,FALSE)</f>
        <v>M</v>
      </c>
      <c r="E5967" s="23" t="str">
        <f>INDEX(Table,MATCH('Classwork 5'!B5967,'5b'!$B$4:$B$904,0),3)</f>
        <v>26-35</v>
      </c>
      <c r="F5967" s="23">
        <f>INDEX(Table,MATCH('Classwork 5'!B5967,'5b'!$B$4:$B$904,0),4)</f>
        <v>0</v>
      </c>
      <c r="G5967" s="23">
        <v>1</v>
      </c>
      <c r="H5967" s="24">
        <v>4254</v>
      </c>
    </row>
    <row r="5968" spans="2:8" x14ac:dyDescent="0.3">
      <c r="B5968" s="22">
        <v>1000970</v>
      </c>
      <c r="C5968" s="23" t="s">
        <v>2509</v>
      </c>
      <c r="D5968" s="23" t="str">
        <f>VLOOKUP(B5968,'5b'!$B$4:$E$904,2,FALSE)</f>
        <v>M</v>
      </c>
      <c r="E5968" s="23" t="str">
        <f>INDEX(Table,MATCH('Classwork 5'!B5968,'5b'!$B$4:$B$904,0),3)</f>
        <v>26-35</v>
      </c>
      <c r="F5968" s="23">
        <f>INDEX(Table,MATCH('Classwork 5'!B5968,'5b'!$B$4:$B$904,0),4)</f>
        <v>0</v>
      </c>
      <c r="G5968" s="23">
        <v>1</v>
      </c>
      <c r="H5968" s="24">
        <v>15462</v>
      </c>
    </row>
    <row r="5969" spans="2:8" x14ac:dyDescent="0.3">
      <c r="B5969" s="22">
        <v>1000970</v>
      </c>
      <c r="C5969" s="23" t="s">
        <v>3824</v>
      </c>
      <c r="D5969" s="23" t="str">
        <f>VLOOKUP(B5969,'5b'!$B$4:$E$904,2,FALSE)</f>
        <v>M</v>
      </c>
      <c r="E5969" s="23" t="str">
        <f>INDEX(Table,MATCH('Classwork 5'!B5969,'5b'!$B$4:$B$904,0),3)</f>
        <v>26-35</v>
      </c>
      <c r="F5969" s="23">
        <f>INDEX(Table,MATCH('Classwork 5'!B5969,'5b'!$B$4:$B$904,0),4)</f>
        <v>0</v>
      </c>
      <c r="G5969" s="23">
        <v>1</v>
      </c>
      <c r="H5969" s="24">
        <v>12121</v>
      </c>
    </row>
    <row r="5970" spans="2:8" x14ac:dyDescent="0.3">
      <c r="B5970" s="22">
        <v>1000970</v>
      </c>
      <c r="C5970" s="23" t="s">
        <v>2933</v>
      </c>
      <c r="D5970" s="23" t="str">
        <f>VLOOKUP(B5970,'5b'!$B$4:$E$904,2,FALSE)</f>
        <v>M</v>
      </c>
      <c r="E5970" s="23" t="str">
        <f>INDEX(Table,MATCH('Classwork 5'!B5970,'5b'!$B$4:$B$904,0),3)</f>
        <v>26-35</v>
      </c>
      <c r="F5970" s="23">
        <f>INDEX(Table,MATCH('Classwork 5'!B5970,'5b'!$B$4:$B$904,0),4)</f>
        <v>0</v>
      </c>
      <c r="G5970" s="23">
        <v>1</v>
      </c>
      <c r="H5970" s="24">
        <v>15579</v>
      </c>
    </row>
    <row r="5971" spans="2:8" x14ac:dyDescent="0.3">
      <c r="B5971" s="22">
        <v>1000970</v>
      </c>
      <c r="C5971" s="23" t="s">
        <v>3825</v>
      </c>
      <c r="D5971" s="23" t="str">
        <f>VLOOKUP(B5971,'5b'!$B$4:$E$904,2,FALSE)</f>
        <v>M</v>
      </c>
      <c r="E5971" s="23" t="str">
        <f>INDEX(Table,MATCH('Classwork 5'!B5971,'5b'!$B$4:$B$904,0),3)</f>
        <v>26-35</v>
      </c>
      <c r="F5971" s="23">
        <f>INDEX(Table,MATCH('Classwork 5'!B5971,'5b'!$B$4:$B$904,0),4)</f>
        <v>0</v>
      </c>
      <c r="G5971" s="23">
        <v>1</v>
      </c>
      <c r="H5971" s="24">
        <v>11393</v>
      </c>
    </row>
    <row r="5972" spans="2:8" x14ac:dyDescent="0.3">
      <c r="B5972" s="22">
        <v>1000970</v>
      </c>
      <c r="C5972" s="23" t="s">
        <v>2201</v>
      </c>
      <c r="D5972" s="23" t="str">
        <f>VLOOKUP(B5972,'5b'!$B$4:$E$904,2,FALSE)</f>
        <v>M</v>
      </c>
      <c r="E5972" s="23" t="str">
        <f>INDEX(Table,MATCH('Classwork 5'!B5972,'5b'!$B$4:$B$904,0),3)</f>
        <v>26-35</v>
      </c>
      <c r="F5972" s="23">
        <f>INDEX(Table,MATCH('Classwork 5'!B5972,'5b'!$B$4:$B$904,0),4)</f>
        <v>0</v>
      </c>
      <c r="G5972" s="23">
        <v>3</v>
      </c>
      <c r="H5972" s="24">
        <v>8238</v>
      </c>
    </row>
    <row r="5973" spans="2:8" x14ac:dyDescent="0.3">
      <c r="B5973" s="22">
        <v>1000970</v>
      </c>
      <c r="C5973" s="23" t="s">
        <v>3816</v>
      </c>
      <c r="D5973" s="23" t="str">
        <f>VLOOKUP(B5973,'5b'!$B$4:$E$904,2,FALSE)</f>
        <v>M</v>
      </c>
      <c r="E5973" s="23" t="str">
        <f>INDEX(Table,MATCH('Classwork 5'!B5973,'5b'!$B$4:$B$904,0),3)</f>
        <v>26-35</v>
      </c>
      <c r="F5973" s="23">
        <f>INDEX(Table,MATCH('Classwork 5'!B5973,'5b'!$B$4:$B$904,0),4)</f>
        <v>0</v>
      </c>
      <c r="G5973" s="23">
        <v>1</v>
      </c>
      <c r="H5973" s="24">
        <v>12091</v>
      </c>
    </row>
    <row r="5974" spans="2:8" x14ac:dyDescent="0.3">
      <c r="B5974" s="22">
        <v>1000970</v>
      </c>
      <c r="C5974" s="23" t="s">
        <v>3826</v>
      </c>
      <c r="D5974" s="23" t="str">
        <f>VLOOKUP(B5974,'5b'!$B$4:$E$904,2,FALSE)</f>
        <v>M</v>
      </c>
      <c r="E5974" s="23" t="str">
        <f>INDEX(Table,MATCH('Classwork 5'!B5974,'5b'!$B$4:$B$904,0),3)</f>
        <v>26-35</v>
      </c>
      <c r="F5974" s="23">
        <f>INDEX(Table,MATCH('Classwork 5'!B5974,'5b'!$B$4:$B$904,0),4)</f>
        <v>0</v>
      </c>
      <c r="G5974" s="23">
        <v>5</v>
      </c>
      <c r="H5974" s="24">
        <v>5399</v>
      </c>
    </row>
    <row r="5975" spans="2:8" x14ac:dyDescent="0.3">
      <c r="B5975" s="22">
        <v>1000970</v>
      </c>
      <c r="C5975" s="23" t="s">
        <v>3170</v>
      </c>
      <c r="D5975" s="23" t="str">
        <f>VLOOKUP(B5975,'5b'!$B$4:$E$904,2,FALSE)</f>
        <v>M</v>
      </c>
      <c r="E5975" s="23" t="str">
        <f>INDEX(Table,MATCH('Classwork 5'!B5975,'5b'!$B$4:$B$904,0),3)</f>
        <v>26-35</v>
      </c>
      <c r="F5975" s="23">
        <f>INDEX(Table,MATCH('Classwork 5'!B5975,'5b'!$B$4:$B$904,0),4)</f>
        <v>0</v>
      </c>
      <c r="G5975" s="23">
        <v>2</v>
      </c>
      <c r="H5975" s="24">
        <v>13308</v>
      </c>
    </row>
    <row r="5976" spans="2:8" x14ac:dyDescent="0.3">
      <c r="B5976" s="22">
        <v>1000970</v>
      </c>
      <c r="C5976" s="23" t="s">
        <v>3783</v>
      </c>
      <c r="D5976" s="23" t="str">
        <f>VLOOKUP(B5976,'5b'!$B$4:$E$904,2,FALSE)</f>
        <v>M</v>
      </c>
      <c r="E5976" s="23" t="str">
        <f>INDEX(Table,MATCH('Classwork 5'!B5976,'5b'!$B$4:$B$904,0),3)</f>
        <v>26-35</v>
      </c>
      <c r="F5976" s="23">
        <f>INDEX(Table,MATCH('Classwork 5'!B5976,'5b'!$B$4:$B$904,0),4)</f>
        <v>0</v>
      </c>
      <c r="G5976" s="23">
        <v>6</v>
      </c>
      <c r="H5976" s="24">
        <v>12622</v>
      </c>
    </row>
    <row r="5977" spans="2:8" x14ac:dyDescent="0.3">
      <c r="B5977" s="22">
        <v>1000970</v>
      </c>
      <c r="C5977" s="23" t="s">
        <v>3716</v>
      </c>
      <c r="D5977" s="23" t="str">
        <f>VLOOKUP(B5977,'5b'!$B$4:$E$904,2,FALSE)</f>
        <v>M</v>
      </c>
      <c r="E5977" s="23" t="str">
        <f>INDEX(Table,MATCH('Classwork 5'!B5977,'5b'!$B$4:$B$904,0),3)</f>
        <v>26-35</v>
      </c>
      <c r="F5977" s="23">
        <f>INDEX(Table,MATCH('Classwork 5'!B5977,'5b'!$B$4:$B$904,0),4)</f>
        <v>0</v>
      </c>
      <c r="G5977" s="23">
        <v>8</v>
      </c>
      <c r="H5977" s="24">
        <v>4151</v>
      </c>
    </row>
    <row r="5978" spans="2:8" x14ac:dyDescent="0.3">
      <c r="B5978" s="22">
        <v>1000970</v>
      </c>
      <c r="C5978" s="23" t="s">
        <v>3827</v>
      </c>
      <c r="D5978" s="23" t="str">
        <f>VLOOKUP(B5978,'5b'!$B$4:$E$904,2,FALSE)</f>
        <v>M</v>
      </c>
      <c r="E5978" s="23" t="str">
        <f>INDEX(Table,MATCH('Classwork 5'!B5978,'5b'!$B$4:$B$904,0),3)</f>
        <v>26-35</v>
      </c>
      <c r="F5978" s="23">
        <f>INDEX(Table,MATCH('Classwork 5'!B5978,'5b'!$B$4:$B$904,0),4)</f>
        <v>0</v>
      </c>
      <c r="G5978" s="23">
        <v>16</v>
      </c>
      <c r="H5978" s="24">
        <v>12792</v>
      </c>
    </row>
    <row r="5979" spans="2:8" x14ac:dyDescent="0.3">
      <c r="B5979" s="22">
        <v>1000970</v>
      </c>
      <c r="C5979" s="23" t="s">
        <v>3828</v>
      </c>
      <c r="D5979" s="23" t="str">
        <f>VLOOKUP(B5979,'5b'!$B$4:$E$904,2,FALSE)</f>
        <v>M</v>
      </c>
      <c r="E5979" s="23" t="str">
        <f>INDEX(Table,MATCH('Classwork 5'!B5979,'5b'!$B$4:$B$904,0),3)</f>
        <v>26-35</v>
      </c>
      <c r="F5979" s="23">
        <f>INDEX(Table,MATCH('Classwork 5'!B5979,'5b'!$B$4:$B$904,0),4)</f>
        <v>0</v>
      </c>
      <c r="G5979" s="23">
        <v>16</v>
      </c>
      <c r="H5979" s="24">
        <v>8294</v>
      </c>
    </row>
    <row r="5980" spans="2:8" x14ac:dyDescent="0.3">
      <c r="B5980" s="22">
        <v>1000971</v>
      </c>
      <c r="C5980" s="23" t="s">
        <v>2484</v>
      </c>
      <c r="D5980" s="23" t="str">
        <f>VLOOKUP(B5980,'5b'!$B$4:$E$904,2,FALSE)</f>
        <v>M</v>
      </c>
      <c r="E5980" s="23" t="str">
        <f>INDEX(Table,MATCH('Classwork 5'!B5980,'5b'!$B$4:$B$904,0),3)</f>
        <v>26-35</v>
      </c>
      <c r="F5980" s="23">
        <f>INDEX(Table,MATCH('Classwork 5'!B5980,'5b'!$B$4:$B$904,0),4)</f>
        <v>12</v>
      </c>
      <c r="G5980" s="23">
        <v>1</v>
      </c>
      <c r="H5980" s="24">
        <v>11921</v>
      </c>
    </row>
    <row r="5981" spans="2:8" x14ac:dyDescent="0.3">
      <c r="B5981" s="22">
        <v>1000971</v>
      </c>
      <c r="C5981" s="23" t="s">
        <v>2100</v>
      </c>
      <c r="D5981" s="23" t="str">
        <f>VLOOKUP(B5981,'5b'!$B$4:$E$904,2,FALSE)</f>
        <v>M</v>
      </c>
      <c r="E5981" s="23" t="str">
        <f>INDEX(Table,MATCH('Classwork 5'!B5981,'5b'!$B$4:$B$904,0),3)</f>
        <v>26-35</v>
      </c>
      <c r="F5981" s="23">
        <f>INDEX(Table,MATCH('Classwork 5'!B5981,'5b'!$B$4:$B$904,0),4)</f>
        <v>12</v>
      </c>
      <c r="G5981" s="23">
        <v>8</v>
      </c>
      <c r="H5981" s="24">
        <v>5852</v>
      </c>
    </row>
    <row r="5982" spans="2:8" x14ac:dyDescent="0.3">
      <c r="B5982" s="22">
        <v>1000971</v>
      </c>
      <c r="C5982" s="23" t="s">
        <v>3073</v>
      </c>
      <c r="D5982" s="23" t="str">
        <f>VLOOKUP(B5982,'5b'!$B$4:$E$904,2,FALSE)</f>
        <v>M</v>
      </c>
      <c r="E5982" s="23" t="str">
        <f>INDEX(Table,MATCH('Classwork 5'!B5982,'5b'!$B$4:$B$904,0),3)</f>
        <v>26-35</v>
      </c>
      <c r="F5982" s="23">
        <f>INDEX(Table,MATCH('Classwork 5'!B5982,'5b'!$B$4:$B$904,0),4)</f>
        <v>12</v>
      </c>
      <c r="G5982" s="23">
        <v>1</v>
      </c>
      <c r="H5982" s="24">
        <v>7658</v>
      </c>
    </row>
    <row r="5983" spans="2:8" x14ac:dyDescent="0.3">
      <c r="B5983" s="22">
        <v>1000971</v>
      </c>
      <c r="C5983" s="23" t="s">
        <v>3829</v>
      </c>
      <c r="D5983" s="23" t="str">
        <f>VLOOKUP(B5983,'5b'!$B$4:$E$904,2,FALSE)</f>
        <v>M</v>
      </c>
      <c r="E5983" s="23" t="str">
        <f>INDEX(Table,MATCH('Classwork 5'!B5983,'5b'!$B$4:$B$904,0),3)</f>
        <v>26-35</v>
      </c>
      <c r="F5983" s="23">
        <f>INDEX(Table,MATCH('Classwork 5'!B5983,'5b'!$B$4:$B$904,0),4)</f>
        <v>12</v>
      </c>
      <c r="G5983" s="23">
        <v>1</v>
      </c>
      <c r="H5983" s="24">
        <v>11560</v>
      </c>
    </row>
    <row r="5984" spans="2:8" x14ac:dyDescent="0.3">
      <c r="B5984" s="22">
        <v>1000971</v>
      </c>
      <c r="C5984" s="23" t="s">
        <v>2843</v>
      </c>
      <c r="D5984" s="23" t="str">
        <f>VLOOKUP(B5984,'5b'!$B$4:$E$904,2,FALSE)</f>
        <v>M</v>
      </c>
      <c r="E5984" s="23" t="str">
        <f>INDEX(Table,MATCH('Classwork 5'!B5984,'5b'!$B$4:$B$904,0),3)</f>
        <v>26-35</v>
      </c>
      <c r="F5984" s="23">
        <f>INDEX(Table,MATCH('Classwork 5'!B5984,'5b'!$B$4:$B$904,0),4)</f>
        <v>12</v>
      </c>
      <c r="G5984" s="23">
        <v>4</v>
      </c>
      <c r="H5984" s="24">
        <v>2830</v>
      </c>
    </row>
    <row r="5985" spans="2:8" x14ac:dyDescent="0.3">
      <c r="B5985" s="22">
        <v>1000971</v>
      </c>
      <c r="C5985" s="23" t="s">
        <v>3596</v>
      </c>
      <c r="D5985" s="23" t="str">
        <f>VLOOKUP(B5985,'5b'!$B$4:$E$904,2,FALSE)</f>
        <v>M</v>
      </c>
      <c r="E5985" s="23" t="str">
        <f>INDEX(Table,MATCH('Classwork 5'!B5985,'5b'!$B$4:$B$904,0),3)</f>
        <v>26-35</v>
      </c>
      <c r="F5985" s="23">
        <f>INDEX(Table,MATCH('Classwork 5'!B5985,'5b'!$B$4:$B$904,0),4)</f>
        <v>12</v>
      </c>
      <c r="G5985" s="23">
        <v>4</v>
      </c>
      <c r="H5985" s="24">
        <v>2100</v>
      </c>
    </row>
    <row r="5986" spans="2:8" x14ac:dyDescent="0.3">
      <c r="B5986" s="22">
        <v>1000971</v>
      </c>
      <c r="C5986" s="23" t="s">
        <v>2632</v>
      </c>
      <c r="D5986" s="23" t="str">
        <f>VLOOKUP(B5986,'5b'!$B$4:$E$904,2,FALSE)</f>
        <v>M</v>
      </c>
      <c r="E5986" s="23" t="str">
        <f>INDEX(Table,MATCH('Classwork 5'!B5986,'5b'!$B$4:$B$904,0),3)</f>
        <v>26-35</v>
      </c>
      <c r="F5986" s="23">
        <f>INDEX(Table,MATCH('Classwork 5'!B5986,'5b'!$B$4:$B$904,0),4)</f>
        <v>12</v>
      </c>
      <c r="G5986" s="23">
        <v>1</v>
      </c>
      <c r="H5986" s="24">
        <v>15607</v>
      </c>
    </row>
    <row r="5987" spans="2:8" x14ac:dyDescent="0.3">
      <c r="B5987" s="22">
        <v>1000971</v>
      </c>
      <c r="C5987" s="23" t="s">
        <v>3057</v>
      </c>
      <c r="D5987" s="23" t="str">
        <f>VLOOKUP(B5987,'5b'!$B$4:$E$904,2,FALSE)</f>
        <v>M</v>
      </c>
      <c r="E5987" s="23" t="str">
        <f>INDEX(Table,MATCH('Classwork 5'!B5987,'5b'!$B$4:$B$904,0),3)</f>
        <v>26-35</v>
      </c>
      <c r="F5987" s="23">
        <f>INDEX(Table,MATCH('Classwork 5'!B5987,'5b'!$B$4:$B$904,0),4)</f>
        <v>12</v>
      </c>
      <c r="G5987" s="23">
        <v>11</v>
      </c>
      <c r="H5987" s="24">
        <v>4609</v>
      </c>
    </row>
    <row r="5988" spans="2:8" x14ac:dyDescent="0.3">
      <c r="B5988" s="22">
        <v>1000971</v>
      </c>
      <c r="C5988" s="23" t="s">
        <v>2959</v>
      </c>
      <c r="D5988" s="23" t="str">
        <f>VLOOKUP(B5988,'5b'!$B$4:$E$904,2,FALSE)</f>
        <v>M</v>
      </c>
      <c r="E5988" s="23" t="str">
        <f>INDEX(Table,MATCH('Classwork 5'!B5988,'5b'!$B$4:$B$904,0),3)</f>
        <v>26-35</v>
      </c>
      <c r="F5988" s="23">
        <f>INDEX(Table,MATCH('Classwork 5'!B5988,'5b'!$B$4:$B$904,0),4)</f>
        <v>12</v>
      </c>
      <c r="G5988" s="23">
        <v>11</v>
      </c>
      <c r="H5988" s="24">
        <v>4582</v>
      </c>
    </row>
    <row r="5989" spans="2:8" x14ac:dyDescent="0.3">
      <c r="B5989" s="22">
        <v>1000971</v>
      </c>
      <c r="C5989" s="23" t="s">
        <v>3565</v>
      </c>
      <c r="D5989" s="23" t="str">
        <f>VLOOKUP(B5989,'5b'!$B$4:$E$904,2,FALSE)</f>
        <v>M</v>
      </c>
      <c r="E5989" s="23" t="str">
        <f>INDEX(Table,MATCH('Classwork 5'!B5989,'5b'!$B$4:$B$904,0),3)</f>
        <v>26-35</v>
      </c>
      <c r="F5989" s="23">
        <f>INDEX(Table,MATCH('Classwork 5'!B5989,'5b'!$B$4:$B$904,0),4)</f>
        <v>12</v>
      </c>
      <c r="G5989" s="23">
        <v>11</v>
      </c>
      <c r="H5989" s="24">
        <v>3024</v>
      </c>
    </row>
    <row r="5990" spans="2:8" x14ac:dyDescent="0.3">
      <c r="B5990" s="22">
        <v>1000972</v>
      </c>
      <c r="C5990" s="23" t="s">
        <v>2676</v>
      </c>
      <c r="D5990" s="23" t="str">
        <f>VLOOKUP(B5990,'5b'!$B$4:$E$904,2,FALSE)</f>
        <v>M</v>
      </c>
      <c r="E5990" s="23" t="str">
        <f>INDEX(Table,MATCH('Classwork 5'!B5990,'5b'!$B$4:$B$904,0),3)</f>
        <v>46-50</v>
      </c>
      <c r="F5990" s="23">
        <f>INDEX(Table,MATCH('Classwork 5'!B5990,'5b'!$B$4:$B$904,0),4)</f>
        <v>1</v>
      </c>
      <c r="G5990" s="23">
        <v>5</v>
      </c>
      <c r="H5990" s="24">
        <v>1960</v>
      </c>
    </row>
    <row r="5991" spans="2:8" x14ac:dyDescent="0.3">
      <c r="B5991" s="22">
        <v>1000973</v>
      </c>
      <c r="C5991" s="23" t="s">
        <v>3195</v>
      </c>
      <c r="D5991" s="23" t="str">
        <f>VLOOKUP(B5991,'5b'!$B$4:$E$904,2,FALSE)</f>
        <v>F</v>
      </c>
      <c r="E5991" s="23" t="str">
        <f>INDEX(Table,MATCH('Classwork 5'!B5991,'5b'!$B$4:$B$904,0),3)</f>
        <v>26-35</v>
      </c>
      <c r="F5991" s="23">
        <f>INDEX(Table,MATCH('Classwork 5'!B5991,'5b'!$B$4:$B$904,0),4)</f>
        <v>1</v>
      </c>
      <c r="G5991" s="23">
        <v>5</v>
      </c>
      <c r="H5991" s="24">
        <v>5348</v>
      </c>
    </row>
    <row r="5992" spans="2:8" x14ac:dyDescent="0.3">
      <c r="B5992" s="22">
        <v>1000973</v>
      </c>
      <c r="C5992" s="23" t="s">
        <v>3057</v>
      </c>
      <c r="D5992" s="23" t="str">
        <f>VLOOKUP(B5992,'5b'!$B$4:$E$904,2,FALSE)</f>
        <v>F</v>
      </c>
      <c r="E5992" s="23" t="str">
        <f>INDEX(Table,MATCH('Classwork 5'!B5992,'5b'!$B$4:$B$904,0),3)</f>
        <v>26-35</v>
      </c>
      <c r="F5992" s="23">
        <f>INDEX(Table,MATCH('Classwork 5'!B5992,'5b'!$B$4:$B$904,0),4)</f>
        <v>1</v>
      </c>
      <c r="G5992" s="23">
        <v>11</v>
      </c>
      <c r="H5992" s="24">
        <v>6176</v>
      </c>
    </row>
    <row r="5993" spans="2:8" x14ac:dyDescent="0.3">
      <c r="B5993" s="22">
        <v>1000973</v>
      </c>
      <c r="C5993" s="23" t="s">
        <v>2107</v>
      </c>
      <c r="D5993" s="23" t="str">
        <f>VLOOKUP(B5993,'5b'!$B$4:$E$904,2,FALSE)</f>
        <v>F</v>
      </c>
      <c r="E5993" s="23" t="str">
        <f>INDEX(Table,MATCH('Classwork 5'!B5993,'5b'!$B$4:$B$904,0),3)</f>
        <v>26-35</v>
      </c>
      <c r="F5993" s="23">
        <f>INDEX(Table,MATCH('Classwork 5'!B5993,'5b'!$B$4:$B$904,0),4)</f>
        <v>1</v>
      </c>
      <c r="G5993" s="23">
        <v>8</v>
      </c>
      <c r="H5993" s="24">
        <v>4078</v>
      </c>
    </row>
    <row r="5994" spans="2:8" x14ac:dyDescent="0.3">
      <c r="B5994" s="22">
        <v>1000973</v>
      </c>
      <c r="C5994" s="23" t="s">
        <v>2451</v>
      </c>
      <c r="D5994" s="23" t="str">
        <f>VLOOKUP(B5994,'5b'!$B$4:$E$904,2,FALSE)</f>
        <v>F</v>
      </c>
      <c r="E5994" s="23" t="str">
        <f>INDEX(Table,MATCH('Classwork 5'!B5994,'5b'!$B$4:$B$904,0),3)</f>
        <v>26-35</v>
      </c>
      <c r="F5994" s="23">
        <f>INDEX(Table,MATCH('Classwork 5'!B5994,'5b'!$B$4:$B$904,0),4)</f>
        <v>1</v>
      </c>
      <c r="G5994" s="23">
        <v>8</v>
      </c>
      <c r="H5994" s="24">
        <v>4203</v>
      </c>
    </row>
    <row r="5995" spans="2:8" x14ac:dyDescent="0.3">
      <c r="B5995" s="22">
        <v>1000973</v>
      </c>
      <c r="C5995" s="23" t="s">
        <v>2382</v>
      </c>
      <c r="D5995" s="23" t="str">
        <f>VLOOKUP(B5995,'5b'!$B$4:$E$904,2,FALSE)</f>
        <v>F</v>
      </c>
      <c r="E5995" s="23" t="str">
        <f>INDEX(Table,MATCH('Classwork 5'!B5995,'5b'!$B$4:$B$904,0),3)</f>
        <v>26-35</v>
      </c>
      <c r="F5995" s="23">
        <f>INDEX(Table,MATCH('Classwork 5'!B5995,'5b'!$B$4:$B$904,0),4)</f>
        <v>1</v>
      </c>
      <c r="G5995" s="23">
        <v>3</v>
      </c>
      <c r="H5995" s="24">
        <v>8206</v>
      </c>
    </row>
    <row r="5996" spans="2:8" x14ac:dyDescent="0.3">
      <c r="B5996" s="22">
        <v>1000973</v>
      </c>
      <c r="C5996" s="23" t="s">
        <v>3022</v>
      </c>
      <c r="D5996" s="23" t="str">
        <f>VLOOKUP(B5996,'5b'!$B$4:$E$904,2,FALSE)</f>
        <v>F</v>
      </c>
      <c r="E5996" s="23" t="str">
        <f>INDEX(Table,MATCH('Classwork 5'!B5996,'5b'!$B$4:$B$904,0),3)</f>
        <v>26-35</v>
      </c>
      <c r="F5996" s="23">
        <f>INDEX(Table,MATCH('Classwork 5'!B5996,'5b'!$B$4:$B$904,0),4)</f>
        <v>1</v>
      </c>
      <c r="G5996" s="23">
        <v>8</v>
      </c>
      <c r="H5996" s="24">
        <v>8034</v>
      </c>
    </row>
    <row r="5997" spans="2:8" x14ac:dyDescent="0.3">
      <c r="B5997" s="22">
        <v>1000973</v>
      </c>
      <c r="C5997" s="23" t="s">
        <v>2334</v>
      </c>
      <c r="D5997" s="23" t="str">
        <f>VLOOKUP(B5997,'5b'!$B$4:$E$904,2,FALSE)</f>
        <v>F</v>
      </c>
      <c r="E5997" s="23" t="str">
        <f>INDEX(Table,MATCH('Classwork 5'!B5997,'5b'!$B$4:$B$904,0),3)</f>
        <v>26-35</v>
      </c>
      <c r="F5997" s="23">
        <f>INDEX(Table,MATCH('Classwork 5'!B5997,'5b'!$B$4:$B$904,0),4)</f>
        <v>1</v>
      </c>
      <c r="G5997" s="23">
        <v>5</v>
      </c>
      <c r="H5997" s="24">
        <v>6924</v>
      </c>
    </row>
    <row r="5998" spans="2:8" x14ac:dyDescent="0.3">
      <c r="B5998" s="22">
        <v>1000974</v>
      </c>
      <c r="C5998" s="23" t="s">
        <v>2660</v>
      </c>
      <c r="D5998" s="23" t="str">
        <f>VLOOKUP(B5998,'5b'!$B$4:$E$904,2,FALSE)</f>
        <v>M</v>
      </c>
      <c r="E5998" s="23" t="str">
        <f>INDEX(Table,MATCH('Classwork 5'!B5998,'5b'!$B$4:$B$904,0),3)</f>
        <v>36-45</v>
      </c>
      <c r="F5998" s="23">
        <f>INDEX(Table,MATCH('Classwork 5'!B5998,'5b'!$B$4:$B$904,0),4)</f>
        <v>19</v>
      </c>
      <c r="G5998" s="23">
        <v>1</v>
      </c>
      <c r="H5998" s="24">
        <v>15511</v>
      </c>
    </row>
    <row r="5999" spans="2:8" x14ac:dyDescent="0.3">
      <c r="B5999" s="22">
        <v>1000974</v>
      </c>
      <c r="C5999" s="23" t="s">
        <v>2338</v>
      </c>
      <c r="D5999" s="23" t="str">
        <f>VLOOKUP(B5999,'5b'!$B$4:$E$904,2,FALSE)</f>
        <v>M</v>
      </c>
      <c r="E5999" s="23" t="str">
        <f>INDEX(Table,MATCH('Classwork 5'!B5999,'5b'!$B$4:$B$904,0),3)</f>
        <v>36-45</v>
      </c>
      <c r="F5999" s="23">
        <f>INDEX(Table,MATCH('Classwork 5'!B5999,'5b'!$B$4:$B$904,0),4)</f>
        <v>19</v>
      </c>
      <c r="G5999" s="23">
        <v>1</v>
      </c>
      <c r="H5999" s="24">
        <v>15214</v>
      </c>
    </row>
    <row r="6000" spans="2:8" x14ac:dyDescent="0.3">
      <c r="B6000" s="22">
        <v>1000975</v>
      </c>
      <c r="C6000" s="23" t="s">
        <v>2554</v>
      </c>
      <c r="D6000" s="23" t="str">
        <f>VLOOKUP(B6000,'5b'!$B$4:$E$904,2,FALSE)</f>
        <v>M</v>
      </c>
      <c r="E6000" s="23" t="str">
        <f>INDEX(Table,MATCH('Classwork 5'!B6000,'5b'!$B$4:$B$904,0),3)</f>
        <v>36-45</v>
      </c>
      <c r="F6000" s="23">
        <f>INDEX(Table,MATCH('Classwork 5'!B6000,'5b'!$B$4:$B$904,0),4)</f>
        <v>0</v>
      </c>
      <c r="G6000" s="23">
        <v>2</v>
      </c>
      <c r="H6000" s="24">
        <v>16361</v>
      </c>
    </row>
    <row r="6001" spans="2:8" x14ac:dyDescent="0.3">
      <c r="B6001" s="22">
        <v>1000975</v>
      </c>
      <c r="C6001" s="23" t="s">
        <v>2383</v>
      </c>
      <c r="D6001" s="23" t="str">
        <f>VLOOKUP(B6001,'5b'!$B$4:$E$904,2,FALSE)</f>
        <v>M</v>
      </c>
      <c r="E6001" s="23" t="str">
        <f>INDEX(Table,MATCH('Classwork 5'!B6001,'5b'!$B$4:$B$904,0),3)</f>
        <v>36-45</v>
      </c>
      <c r="F6001" s="23">
        <f>INDEX(Table,MATCH('Classwork 5'!B6001,'5b'!$B$4:$B$904,0),4)</f>
        <v>0</v>
      </c>
      <c r="G6001" s="23">
        <v>1</v>
      </c>
      <c r="H6001" s="24">
        <v>3950</v>
      </c>
    </row>
    <row r="6002" spans="2:8" x14ac:dyDescent="0.3">
      <c r="B6002" s="22">
        <v>1000975</v>
      </c>
      <c r="C6002" s="23" t="s">
        <v>2055</v>
      </c>
      <c r="D6002" s="23" t="str">
        <f>VLOOKUP(B6002,'5b'!$B$4:$E$904,2,FALSE)</f>
        <v>M</v>
      </c>
      <c r="E6002" s="23" t="str">
        <f>INDEX(Table,MATCH('Classwork 5'!B6002,'5b'!$B$4:$B$904,0),3)</f>
        <v>36-45</v>
      </c>
      <c r="F6002" s="23">
        <f>INDEX(Table,MATCH('Classwork 5'!B6002,'5b'!$B$4:$B$904,0),4)</f>
        <v>0</v>
      </c>
      <c r="G6002" s="23">
        <v>1</v>
      </c>
      <c r="H6002" s="24">
        <v>11583</v>
      </c>
    </row>
    <row r="6003" spans="2:8" x14ac:dyDescent="0.3">
      <c r="B6003" s="22">
        <v>1000975</v>
      </c>
      <c r="C6003" s="23" t="s">
        <v>2775</v>
      </c>
      <c r="D6003" s="23" t="str">
        <f>VLOOKUP(B6003,'5b'!$B$4:$E$904,2,FALSE)</f>
        <v>M</v>
      </c>
      <c r="E6003" s="23" t="str">
        <f>INDEX(Table,MATCH('Classwork 5'!B6003,'5b'!$B$4:$B$904,0),3)</f>
        <v>36-45</v>
      </c>
      <c r="F6003" s="23">
        <f>INDEX(Table,MATCH('Classwork 5'!B6003,'5b'!$B$4:$B$904,0),4)</f>
        <v>0</v>
      </c>
      <c r="G6003" s="23">
        <v>5</v>
      </c>
      <c r="H6003" s="24">
        <v>5183</v>
      </c>
    </row>
    <row r="6004" spans="2:8" x14ac:dyDescent="0.3">
      <c r="B6004" s="22">
        <v>1000975</v>
      </c>
      <c r="C6004" s="23" t="s">
        <v>3830</v>
      </c>
      <c r="D6004" s="23" t="str">
        <f>VLOOKUP(B6004,'5b'!$B$4:$E$904,2,FALSE)</f>
        <v>M</v>
      </c>
      <c r="E6004" s="23" t="str">
        <f>INDEX(Table,MATCH('Classwork 5'!B6004,'5b'!$B$4:$B$904,0),3)</f>
        <v>36-45</v>
      </c>
      <c r="F6004" s="23">
        <f>INDEX(Table,MATCH('Classwork 5'!B6004,'5b'!$B$4:$B$904,0),4)</f>
        <v>0</v>
      </c>
      <c r="G6004" s="23">
        <v>5</v>
      </c>
      <c r="H6004" s="24">
        <v>6995</v>
      </c>
    </row>
    <row r="6005" spans="2:8" x14ac:dyDescent="0.3">
      <c r="B6005" s="22">
        <v>1000975</v>
      </c>
      <c r="C6005" s="23" t="s">
        <v>3015</v>
      </c>
      <c r="D6005" s="23" t="str">
        <f>VLOOKUP(B6005,'5b'!$B$4:$E$904,2,FALSE)</f>
        <v>M</v>
      </c>
      <c r="E6005" s="23" t="str">
        <f>INDEX(Table,MATCH('Classwork 5'!B6005,'5b'!$B$4:$B$904,0),3)</f>
        <v>36-45</v>
      </c>
      <c r="F6005" s="23">
        <f>INDEX(Table,MATCH('Classwork 5'!B6005,'5b'!$B$4:$B$904,0),4)</f>
        <v>0</v>
      </c>
      <c r="G6005" s="23">
        <v>5</v>
      </c>
      <c r="H6005" s="24">
        <v>8673</v>
      </c>
    </row>
    <row r="6006" spans="2:8" x14ac:dyDescent="0.3">
      <c r="B6006" s="22">
        <v>1000975</v>
      </c>
      <c r="C6006" s="23" t="s">
        <v>2896</v>
      </c>
      <c r="D6006" s="23" t="str">
        <f>VLOOKUP(B6006,'5b'!$B$4:$E$904,2,FALSE)</f>
        <v>M</v>
      </c>
      <c r="E6006" s="23" t="str">
        <f>INDEX(Table,MATCH('Classwork 5'!B6006,'5b'!$B$4:$B$904,0),3)</f>
        <v>36-45</v>
      </c>
      <c r="F6006" s="23">
        <f>INDEX(Table,MATCH('Classwork 5'!B6006,'5b'!$B$4:$B$904,0),4)</f>
        <v>0</v>
      </c>
      <c r="G6006" s="23">
        <v>1</v>
      </c>
      <c r="H6006" s="24">
        <v>19069</v>
      </c>
    </row>
    <row r="6007" spans="2:8" x14ac:dyDescent="0.3">
      <c r="B6007" s="22">
        <v>1000975</v>
      </c>
      <c r="C6007" s="23" t="s">
        <v>2556</v>
      </c>
      <c r="D6007" s="23" t="str">
        <f>VLOOKUP(B6007,'5b'!$B$4:$E$904,2,FALSE)</f>
        <v>M</v>
      </c>
      <c r="E6007" s="23" t="str">
        <f>INDEX(Table,MATCH('Classwork 5'!B6007,'5b'!$B$4:$B$904,0),3)</f>
        <v>36-45</v>
      </c>
      <c r="F6007" s="23">
        <f>INDEX(Table,MATCH('Classwork 5'!B6007,'5b'!$B$4:$B$904,0),4)</f>
        <v>0</v>
      </c>
      <c r="G6007" s="23">
        <v>1</v>
      </c>
      <c r="H6007" s="24">
        <v>11898</v>
      </c>
    </row>
    <row r="6008" spans="2:8" x14ac:dyDescent="0.3">
      <c r="B6008" s="22">
        <v>1000975</v>
      </c>
      <c r="C6008" s="23" t="s">
        <v>2531</v>
      </c>
      <c r="D6008" s="23" t="str">
        <f>VLOOKUP(B6008,'5b'!$B$4:$E$904,2,FALSE)</f>
        <v>M</v>
      </c>
      <c r="E6008" s="23" t="str">
        <f>INDEX(Table,MATCH('Classwork 5'!B6008,'5b'!$B$4:$B$904,0),3)</f>
        <v>36-45</v>
      </c>
      <c r="F6008" s="23">
        <f>INDEX(Table,MATCH('Classwork 5'!B6008,'5b'!$B$4:$B$904,0),4)</f>
        <v>0</v>
      </c>
      <c r="G6008" s="23">
        <v>1</v>
      </c>
      <c r="H6008" s="24">
        <v>15328</v>
      </c>
    </row>
    <row r="6009" spans="2:8" x14ac:dyDescent="0.3">
      <c r="B6009" s="22">
        <v>1000975</v>
      </c>
      <c r="C6009" s="23" t="s">
        <v>3831</v>
      </c>
      <c r="D6009" s="23" t="str">
        <f>VLOOKUP(B6009,'5b'!$B$4:$E$904,2,FALSE)</f>
        <v>M</v>
      </c>
      <c r="E6009" s="23" t="str">
        <f>INDEX(Table,MATCH('Classwork 5'!B6009,'5b'!$B$4:$B$904,0),3)</f>
        <v>36-45</v>
      </c>
      <c r="F6009" s="23">
        <f>INDEX(Table,MATCH('Classwork 5'!B6009,'5b'!$B$4:$B$904,0),4)</f>
        <v>0</v>
      </c>
      <c r="G6009" s="23">
        <v>11</v>
      </c>
      <c r="H6009" s="24">
        <v>6086</v>
      </c>
    </row>
    <row r="6010" spans="2:8" x14ac:dyDescent="0.3">
      <c r="B6010" s="22">
        <v>1000975</v>
      </c>
      <c r="C6010" s="23" t="s">
        <v>3091</v>
      </c>
      <c r="D6010" s="23" t="str">
        <f>VLOOKUP(B6010,'5b'!$B$4:$E$904,2,FALSE)</f>
        <v>M</v>
      </c>
      <c r="E6010" s="23" t="str">
        <f>INDEX(Table,MATCH('Classwork 5'!B6010,'5b'!$B$4:$B$904,0),3)</f>
        <v>36-45</v>
      </c>
      <c r="F6010" s="23">
        <f>INDEX(Table,MATCH('Classwork 5'!B6010,'5b'!$B$4:$B$904,0),4)</f>
        <v>0</v>
      </c>
      <c r="G6010" s="23">
        <v>6</v>
      </c>
      <c r="H6010" s="24">
        <v>20157</v>
      </c>
    </row>
    <row r="6011" spans="2:8" x14ac:dyDescent="0.3">
      <c r="B6011" s="22">
        <v>1000975</v>
      </c>
      <c r="C6011" s="23" t="s">
        <v>2098</v>
      </c>
      <c r="D6011" s="23" t="str">
        <f>VLOOKUP(B6011,'5b'!$B$4:$E$904,2,FALSE)</f>
        <v>M</v>
      </c>
      <c r="E6011" s="23" t="str">
        <f>INDEX(Table,MATCH('Classwork 5'!B6011,'5b'!$B$4:$B$904,0),3)</f>
        <v>36-45</v>
      </c>
      <c r="F6011" s="23">
        <f>INDEX(Table,MATCH('Classwork 5'!B6011,'5b'!$B$4:$B$904,0),4)</f>
        <v>0</v>
      </c>
      <c r="G6011" s="23">
        <v>8</v>
      </c>
      <c r="H6011" s="24">
        <v>6032</v>
      </c>
    </row>
    <row r="6012" spans="2:8" x14ac:dyDescent="0.3">
      <c r="B6012" s="22">
        <v>1000975</v>
      </c>
      <c r="C6012" s="23" t="s">
        <v>2274</v>
      </c>
      <c r="D6012" s="23" t="str">
        <f>VLOOKUP(B6012,'5b'!$B$4:$E$904,2,FALSE)</f>
        <v>M</v>
      </c>
      <c r="E6012" s="23" t="str">
        <f>INDEX(Table,MATCH('Classwork 5'!B6012,'5b'!$B$4:$B$904,0),3)</f>
        <v>36-45</v>
      </c>
      <c r="F6012" s="23">
        <f>INDEX(Table,MATCH('Classwork 5'!B6012,'5b'!$B$4:$B$904,0),4)</f>
        <v>0</v>
      </c>
      <c r="G6012" s="23">
        <v>6</v>
      </c>
      <c r="H6012" s="24">
        <v>16618</v>
      </c>
    </row>
    <row r="6013" spans="2:8" x14ac:dyDescent="0.3">
      <c r="B6013" s="22">
        <v>1000975</v>
      </c>
      <c r="C6013" s="23" t="s">
        <v>2819</v>
      </c>
      <c r="D6013" s="23" t="str">
        <f>VLOOKUP(B6013,'5b'!$B$4:$E$904,2,FALSE)</f>
        <v>M</v>
      </c>
      <c r="E6013" s="23" t="str">
        <f>INDEX(Table,MATCH('Classwork 5'!B6013,'5b'!$B$4:$B$904,0),3)</f>
        <v>36-45</v>
      </c>
      <c r="F6013" s="23">
        <f>INDEX(Table,MATCH('Classwork 5'!B6013,'5b'!$B$4:$B$904,0),4)</f>
        <v>0</v>
      </c>
      <c r="G6013" s="23">
        <v>8</v>
      </c>
      <c r="H6013" s="24">
        <v>8114</v>
      </c>
    </row>
    <row r="6014" spans="2:8" x14ac:dyDescent="0.3">
      <c r="B6014" s="22">
        <v>1000975</v>
      </c>
      <c r="C6014" s="23" t="s">
        <v>2766</v>
      </c>
      <c r="D6014" s="23" t="str">
        <f>VLOOKUP(B6014,'5b'!$B$4:$E$904,2,FALSE)</f>
        <v>M</v>
      </c>
      <c r="E6014" s="23" t="str">
        <f>INDEX(Table,MATCH('Classwork 5'!B6014,'5b'!$B$4:$B$904,0),3)</f>
        <v>36-45</v>
      </c>
      <c r="F6014" s="23">
        <f>INDEX(Table,MATCH('Classwork 5'!B6014,'5b'!$B$4:$B$904,0),4)</f>
        <v>0</v>
      </c>
      <c r="G6014" s="23">
        <v>6</v>
      </c>
      <c r="H6014" s="24">
        <v>20568</v>
      </c>
    </row>
    <row r="6015" spans="2:8" x14ac:dyDescent="0.3">
      <c r="B6015" s="22">
        <v>1000975</v>
      </c>
      <c r="C6015" s="23" t="s">
        <v>3213</v>
      </c>
      <c r="D6015" s="23" t="str">
        <f>VLOOKUP(B6015,'5b'!$B$4:$E$904,2,FALSE)</f>
        <v>M</v>
      </c>
      <c r="E6015" s="23" t="str">
        <f>INDEX(Table,MATCH('Classwork 5'!B6015,'5b'!$B$4:$B$904,0),3)</f>
        <v>36-45</v>
      </c>
      <c r="F6015" s="23">
        <f>INDEX(Table,MATCH('Classwork 5'!B6015,'5b'!$B$4:$B$904,0),4)</f>
        <v>0</v>
      </c>
      <c r="G6015" s="23">
        <v>8</v>
      </c>
      <c r="H6015" s="24">
        <v>9731</v>
      </c>
    </row>
    <row r="6016" spans="2:8" x14ac:dyDescent="0.3">
      <c r="B6016" s="22">
        <v>1000976</v>
      </c>
      <c r="C6016" s="23" t="s">
        <v>3832</v>
      </c>
      <c r="D6016" s="23" t="str">
        <f>VLOOKUP(B6016,'5b'!$B$4:$E$904,2,FALSE)</f>
        <v>M</v>
      </c>
      <c r="E6016" s="23" t="str">
        <f>INDEX(Table,MATCH('Classwork 5'!B6016,'5b'!$B$4:$B$904,0),3)</f>
        <v>36-45</v>
      </c>
      <c r="F6016" s="23">
        <f>INDEX(Table,MATCH('Classwork 5'!B6016,'5b'!$B$4:$B$904,0),4)</f>
        <v>14</v>
      </c>
      <c r="G6016" s="23">
        <v>15</v>
      </c>
      <c r="H6016" s="24">
        <v>12596</v>
      </c>
    </row>
    <row r="6017" spans="2:8" x14ac:dyDescent="0.3">
      <c r="B6017" s="22">
        <v>1000976</v>
      </c>
      <c r="C6017" s="23" t="s">
        <v>2486</v>
      </c>
      <c r="D6017" s="23" t="str">
        <f>VLOOKUP(B6017,'5b'!$B$4:$E$904,2,FALSE)</f>
        <v>M</v>
      </c>
      <c r="E6017" s="23" t="str">
        <f>INDEX(Table,MATCH('Classwork 5'!B6017,'5b'!$B$4:$B$904,0),3)</f>
        <v>36-45</v>
      </c>
      <c r="F6017" s="23">
        <f>INDEX(Table,MATCH('Classwork 5'!B6017,'5b'!$B$4:$B$904,0),4)</f>
        <v>14</v>
      </c>
      <c r="G6017" s="23">
        <v>2</v>
      </c>
      <c r="H6017" s="24">
        <v>13315</v>
      </c>
    </row>
    <row r="6018" spans="2:8" x14ac:dyDescent="0.3">
      <c r="B6018" s="22">
        <v>1000976</v>
      </c>
      <c r="C6018" s="23" t="s">
        <v>3194</v>
      </c>
      <c r="D6018" s="23" t="str">
        <f>VLOOKUP(B6018,'5b'!$B$4:$E$904,2,FALSE)</f>
        <v>M</v>
      </c>
      <c r="E6018" s="23" t="str">
        <f>INDEX(Table,MATCH('Classwork 5'!B6018,'5b'!$B$4:$B$904,0),3)</f>
        <v>36-45</v>
      </c>
      <c r="F6018" s="23">
        <f>INDEX(Table,MATCH('Classwork 5'!B6018,'5b'!$B$4:$B$904,0),4)</f>
        <v>14</v>
      </c>
      <c r="G6018" s="23">
        <v>16</v>
      </c>
      <c r="H6018" s="24">
        <v>16562</v>
      </c>
    </row>
    <row r="6019" spans="2:8" x14ac:dyDescent="0.3">
      <c r="B6019" s="22">
        <v>1000976</v>
      </c>
      <c r="C6019" s="23" t="s">
        <v>3377</v>
      </c>
      <c r="D6019" s="23" t="str">
        <f>VLOOKUP(B6019,'5b'!$B$4:$E$904,2,FALSE)</f>
        <v>M</v>
      </c>
      <c r="E6019" s="23" t="str">
        <f>INDEX(Table,MATCH('Classwork 5'!B6019,'5b'!$B$4:$B$904,0),3)</f>
        <v>36-45</v>
      </c>
      <c r="F6019" s="23">
        <f>INDEX(Table,MATCH('Classwork 5'!B6019,'5b'!$B$4:$B$904,0),4)</f>
        <v>14</v>
      </c>
      <c r="G6019" s="23">
        <v>5</v>
      </c>
      <c r="H6019" s="24">
        <v>5478</v>
      </c>
    </row>
    <row r="6020" spans="2:8" x14ac:dyDescent="0.3">
      <c r="B6020" s="22">
        <v>1000977</v>
      </c>
      <c r="C6020" s="23" t="s">
        <v>2026</v>
      </c>
      <c r="D6020" s="23" t="str">
        <f>VLOOKUP(B6020,'5b'!$B$4:$E$904,2,FALSE)</f>
        <v>M</v>
      </c>
      <c r="E6020" s="23" t="str">
        <f>INDEX(Table,MATCH('Classwork 5'!B6020,'5b'!$B$4:$B$904,0),3)</f>
        <v>26-35</v>
      </c>
      <c r="F6020" s="23">
        <f>INDEX(Table,MATCH('Classwork 5'!B6020,'5b'!$B$4:$B$904,0),4)</f>
        <v>2</v>
      </c>
      <c r="G6020" s="23">
        <v>11</v>
      </c>
      <c r="H6020" s="24">
        <v>7602</v>
      </c>
    </row>
    <row r="6021" spans="2:8" x14ac:dyDescent="0.3">
      <c r="B6021" s="22">
        <v>1000977</v>
      </c>
      <c r="C6021" s="23" t="s">
        <v>2912</v>
      </c>
      <c r="D6021" s="23" t="str">
        <f>VLOOKUP(B6021,'5b'!$B$4:$E$904,2,FALSE)</f>
        <v>M</v>
      </c>
      <c r="E6021" s="23" t="str">
        <f>INDEX(Table,MATCH('Classwork 5'!B6021,'5b'!$B$4:$B$904,0),3)</f>
        <v>26-35</v>
      </c>
      <c r="F6021" s="23">
        <f>INDEX(Table,MATCH('Classwork 5'!B6021,'5b'!$B$4:$B$904,0),4)</f>
        <v>2</v>
      </c>
      <c r="G6021" s="23">
        <v>11</v>
      </c>
      <c r="H6021" s="24">
        <v>4561</v>
      </c>
    </row>
    <row r="6022" spans="2:8" x14ac:dyDescent="0.3">
      <c r="B6022" s="22">
        <v>1000977</v>
      </c>
      <c r="C6022" s="23" t="s">
        <v>2667</v>
      </c>
      <c r="D6022" s="23" t="str">
        <f>VLOOKUP(B6022,'5b'!$B$4:$E$904,2,FALSE)</f>
        <v>M</v>
      </c>
      <c r="E6022" s="23" t="str">
        <f>INDEX(Table,MATCH('Classwork 5'!B6022,'5b'!$B$4:$B$904,0),3)</f>
        <v>26-35</v>
      </c>
      <c r="F6022" s="23">
        <f>INDEX(Table,MATCH('Classwork 5'!B6022,'5b'!$B$4:$B$904,0),4)</f>
        <v>2</v>
      </c>
      <c r="G6022" s="23">
        <v>10</v>
      </c>
      <c r="H6022" s="24">
        <v>18926</v>
      </c>
    </row>
    <row r="6023" spans="2:8" x14ac:dyDescent="0.3">
      <c r="B6023" s="22">
        <v>1000977</v>
      </c>
      <c r="C6023" s="23" t="s">
        <v>2505</v>
      </c>
      <c r="D6023" s="23" t="str">
        <f>VLOOKUP(B6023,'5b'!$B$4:$E$904,2,FALSE)</f>
        <v>M</v>
      </c>
      <c r="E6023" s="23" t="str">
        <f>INDEX(Table,MATCH('Classwork 5'!B6023,'5b'!$B$4:$B$904,0),3)</f>
        <v>26-35</v>
      </c>
      <c r="F6023" s="23">
        <f>INDEX(Table,MATCH('Classwork 5'!B6023,'5b'!$B$4:$B$904,0),4)</f>
        <v>2</v>
      </c>
      <c r="G6023" s="23">
        <v>1</v>
      </c>
      <c r="H6023" s="24">
        <v>19109</v>
      </c>
    </row>
    <row r="6024" spans="2:8" x14ac:dyDescent="0.3">
      <c r="B6024" s="22">
        <v>1000977</v>
      </c>
      <c r="C6024" s="23" t="s">
        <v>2246</v>
      </c>
      <c r="D6024" s="23" t="str">
        <f>VLOOKUP(B6024,'5b'!$B$4:$E$904,2,FALSE)</f>
        <v>M</v>
      </c>
      <c r="E6024" s="23" t="str">
        <f>INDEX(Table,MATCH('Classwork 5'!B6024,'5b'!$B$4:$B$904,0),3)</f>
        <v>26-35</v>
      </c>
      <c r="F6024" s="23">
        <f>INDEX(Table,MATCH('Classwork 5'!B6024,'5b'!$B$4:$B$904,0),4)</f>
        <v>2</v>
      </c>
      <c r="G6024" s="23">
        <v>3</v>
      </c>
      <c r="H6024" s="24">
        <v>8343</v>
      </c>
    </row>
    <row r="6025" spans="2:8" x14ac:dyDescent="0.3">
      <c r="B6025" s="22">
        <v>1000977</v>
      </c>
      <c r="C6025" s="23" t="s">
        <v>2476</v>
      </c>
      <c r="D6025" s="23" t="str">
        <f>VLOOKUP(B6025,'5b'!$B$4:$E$904,2,FALSE)</f>
        <v>M</v>
      </c>
      <c r="E6025" s="23" t="str">
        <f>INDEX(Table,MATCH('Classwork 5'!B6025,'5b'!$B$4:$B$904,0),3)</f>
        <v>26-35</v>
      </c>
      <c r="F6025" s="23">
        <f>INDEX(Table,MATCH('Classwork 5'!B6025,'5b'!$B$4:$B$904,0),4)</f>
        <v>2</v>
      </c>
      <c r="G6025" s="23">
        <v>5</v>
      </c>
      <c r="H6025" s="24">
        <v>3459</v>
      </c>
    </row>
    <row r="6026" spans="2:8" x14ac:dyDescent="0.3">
      <c r="B6026" s="22">
        <v>1000977</v>
      </c>
      <c r="C6026" s="23" t="s">
        <v>3833</v>
      </c>
      <c r="D6026" s="23" t="str">
        <f>VLOOKUP(B6026,'5b'!$B$4:$E$904,2,FALSE)</f>
        <v>M</v>
      </c>
      <c r="E6026" s="23" t="str">
        <f>INDEX(Table,MATCH('Classwork 5'!B6026,'5b'!$B$4:$B$904,0),3)</f>
        <v>26-35</v>
      </c>
      <c r="F6026" s="23">
        <f>INDEX(Table,MATCH('Classwork 5'!B6026,'5b'!$B$4:$B$904,0),4)</f>
        <v>2</v>
      </c>
      <c r="G6026" s="23">
        <v>5</v>
      </c>
      <c r="H6026" s="24">
        <v>3745</v>
      </c>
    </row>
    <row r="6027" spans="2:8" x14ac:dyDescent="0.3">
      <c r="B6027" s="22">
        <v>1000977</v>
      </c>
      <c r="C6027" s="23" t="s">
        <v>2990</v>
      </c>
      <c r="D6027" s="23" t="str">
        <f>VLOOKUP(B6027,'5b'!$B$4:$E$904,2,FALSE)</f>
        <v>M</v>
      </c>
      <c r="E6027" s="23" t="str">
        <f>INDEX(Table,MATCH('Classwork 5'!B6027,'5b'!$B$4:$B$904,0),3)</f>
        <v>26-35</v>
      </c>
      <c r="F6027" s="23">
        <f>INDEX(Table,MATCH('Classwork 5'!B6027,'5b'!$B$4:$B$904,0),4)</f>
        <v>2</v>
      </c>
      <c r="G6027" s="23">
        <v>4</v>
      </c>
      <c r="H6027" s="24">
        <v>2146</v>
      </c>
    </row>
    <row r="6028" spans="2:8" x14ac:dyDescent="0.3">
      <c r="B6028" s="22">
        <v>1000977</v>
      </c>
      <c r="C6028" s="23" t="s">
        <v>2343</v>
      </c>
      <c r="D6028" s="23" t="str">
        <f>VLOOKUP(B6028,'5b'!$B$4:$E$904,2,FALSE)</f>
        <v>M</v>
      </c>
      <c r="E6028" s="23" t="str">
        <f>INDEX(Table,MATCH('Classwork 5'!B6028,'5b'!$B$4:$B$904,0),3)</f>
        <v>26-35</v>
      </c>
      <c r="F6028" s="23">
        <f>INDEX(Table,MATCH('Classwork 5'!B6028,'5b'!$B$4:$B$904,0),4)</f>
        <v>2</v>
      </c>
      <c r="G6028" s="23">
        <v>5</v>
      </c>
      <c r="H6028" s="24">
        <v>8640</v>
      </c>
    </row>
    <row r="6029" spans="2:8" x14ac:dyDescent="0.3">
      <c r="B6029" s="22">
        <v>1000977</v>
      </c>
      <c r="C6029" s="23" t="s">
        <v>2184</v>
      </c>
      <c r="D6029" s="23" t="str">
        <f>VLOOKUP(B6029,'5b'!$B$4:$E$904,2,FALSE)</f>
        <v>M</v>
      </c>
      <c r="E6029" s="23" t="str">
        <f>INDEX(Table,MATCH('Classwork 5'!B6029,'5b'!$B$4:$B$904,0),3)</f>
        <v>26-35</v>
      </c>
      <c r="F6029" s="23">
        <f>INDEX(Table,MATCH('Classwork 5'!B6029,'5b'!$B$4:$B$904,0),4)</f>
        <v>2</v>
      </c>
      <c r="G6029" s="23">
        <v>1</v>
      </c>
      <c r="H6029" s="24">
        <v>15486</v>
      </c>
    </row>
    <row r="6030" spans="2:8" x14ac:dyDescent="0.3">
      <c r="B6030" s="22">
        <v>1000977</v>
      </c>
      <c r="C6030" s="23" t="s">
        <v>2904</v>
      </c>
      <c r="D6030" s="23" t="str">
        <f>VLOOKUP(B6030,'5b'!$B$4:$E$904,2,FALSE)</f>
        <v>M</v>
      </c>
      <c r="E6030" s="23" t="str">
        <f>INDEX(Table,MATCH('Classwork 5'!B6030,'5b'!$B$4:$B$904,0),3)</f>
        <v>26-35</v>
      </c>
      <c r="F6030" s="23">
        <f>INDEX(Table,MATCH('Classwork 5'!B6030,'5b'!$B$4:$B$904,0),4)</f>
        <v>2</v>
      </c>
      <c r="G6030" s="23">
        <v>1</v>
      </c>
      <c r="H6030" s="24">
        <v>15741</v>
      </c>
    </row>
    <row r="6031" spans="2:8" x14ac:dyDescent="0.3">
      <c r="B6031" s="22">
        <v>1000977</v>
      </c>
      <c r="C6031" s="23" t="s">
        <v>2508</v>
      </c>
      <c r="D6031" s="23" t="str">
        <f>VLOOKUP(B6031,'5b'!$B$4:$E$904,2,FALSE)</f>
        <v>M</v>
      </c>
      <c r="E6031" s="23" t="str">
        <f>INDEX(Table,MATCH('Classwork 5'!B6031,'5b'!$B$4:$B$904,0),3)</f>
        <v>26-35</v>
      </c>
      <c r="F6031" s="23">
        <f>INDEX(Table,MATCH('Classwork 5'!B6031,'5b'!$B$4:$B$904,0),4)</f>
        <v>2</v>
      </c>
      <c r="G6031" s="23">
        <v>11</v>
      </c>
      <c r="H6031" s="24">
        <v>6082</v>
      </c>
    </row>
    <row r="6032" spans="2:8" x14ac:dyDescent="0.3">
      <c r="B6032" s="22">
        <v>1000977</v>
      </c>
      <c r="C6032" s="23" t="s">
        <v>3834</v>
      </c>
      <c r="D6032" s="23" t="str">
        <f>VLOOKUP(B6032,'5b'!$B$4:$E$904,2,FALSE)</f>
        <v>M</v>
      </c>
      <c r="E6032" s="23" t="str">
        <f>INDEX(Table,MATCH('Classwork 5'!B6032,'5b'!$B$4:$B$904,0),3)</f>
        <v>26-35</v>
      </c>
      <c r="F6032" s="23">
        <f>INDEX(Table,MATCH('Classwork 5'!B6032,'5b'!$B$4:$B$904,0),4)</f>
        <v>2</v>
      </c>
      <c r="G6032" s="23">
        <v>11</v>
      </c>
      <c r="H6032" s="24">
        <v>4674</v>
      </c>
    </row>
    <row r="6033" spans="2:8" x14ac:dyDescent="0.3">
      <c r="B6033" s="22">
        <v>1000977</v>
      </c>
      <c r="C6033" s="23" t="s">
        <v>2771</v>
      </c>
      <c r="D6033" s="23" t="str">
        <f>VLOOKUP(B6033,'5b'!$B$4:$E$904,2,FALSE)</f>
        <v>M</v>
      </c>
      <c r="E6033" s="23" t="str">
        <f>INDEX(Table,MATCH('Classwork 5'!B6033,'5b'!$B$4:$B$904,0),3)</f>
        <v>26-35</v>
      </c>
      <c r="F6033" s="23">
        <f>INDEX(Table,MATCH('Classwork 5'!B6033,'5b'!$B$4:$B$904,0),4)</f>
        <v>2</v>
      </c>
      <c r="G6033" s="23">
        <v>1</v>
      </c>
      <c r="H6033" s="24">
        <v>4498</v>
      </c>
    </row>
    <row r="6034" spans="2:8" x14ac:dyDescent="0.3">
      <c r="B6034" s="22">
        <v>1000977</v>
      </c>
      <c r="C6034" s="23" t="s">
        <v>2450</v>
      </c>
      <c r="D6034" s="23" t="str">
        <f>VLOOKUP(B6034,'5b'!$B$4:$E$904,2,FALSE)</f>
        <v>M</v>
      </c>
      <c r="E6034" s="23" t="str">
        <f>INDEX(Table,MATCH('Classwork 5'!B6034,'5b'!$B$4:$B$904,0),3)</f>
        <v>26-35</v>
      </c>
      <c r="F6034" s="23">
        <f>INDEX(Table,MATCH('Classwork 5'!B6034,'5b'!$B$4:$B$904,0),4)</f>
        <v>2</v>
      </c>
      <c r="G6034" s="23">
        <v>1</v>
      </c>
      <c r="H6034" s="24">
        <v>11848</v>
      </c>
    </row>
    <row r="6035" spans="2:8" x14ac:dyDescent="0.3">
      <c r="B6035" s="22">
        <v>1000978</v>
      </c>
      <c r="C6035" s="23" t="s">
        <v>3652</v>
      </c>
      <c r="D6035" s="23" t="str">
        <f>VLOOKUP(B6035,'5b'!$B$4:$E$904,2,FALSE)</f>
        <v>M</v>
      </c>
      <c r="E6035" s="23" t="str">
        <f>INDEX(Table,MATCH('Classwork 5'!B6035,'5b'!$B$4:$B$904,0),3)</f>
        <v>18-25</v>
      </c>
      <c r="F6035" s="23">
        <f>INDEX(Table,MATCH('Classwork 5'!B6035,'5b'!$B$4:$B$904,0),4)</f>
        <v>0</v>
      </c>
      <c r="G6035" s="23">
        <v>5</v>
      </c>
      <c r="H6035" s="24">
        <v>2016</v>
      </c>
    </row>
    <row r="6036" spans="2:8" x14ac:dyDescent="0.3">
      <c r="B6036" s="22">
        <v>1000979</v>
      </c>
      <c r="C6036" s="23" t="s">
        <v>2509</v>
      </c>
      <c r="D6036" s="23" t="str">
        <f>VLOOKUP(B6036,'5b'!$B$4:$E$904,2,FALSE)</f>
        <v>M</v>
      </c>
      <c r="E6036" s="23" t="str">
        <f>INDEX(Table,MATCH('Classwork 5'!B6036,'5b'!$B$4:$B$904,0),3)</f>
        <v>0-17</v>
      </c>
      <c r="F6036" s="23">
        <f>INDEX(Table,MATCH('Classwork 5'!B6036,'5b'!$B$4:$B$904,0),4)</f>
        <v>10</v>
      </c>
      <c r="G6036" s="23">
        <v>1</v>
      </c>
      <c r="H6036" s="24">
        <v>19454</v>
      </c>
    </row>
    <row r="6037" spans="2:8" x14ac:dyDescent="0.3">
      <c r="B6037" s="22">
        <v>1000979</v>
      </c>
      <c r="C6037" s="23" t="s">
        <v>2676</v>
      </c>
      <c r="D6037" s="23" t="str">
        <f>VLOOKUP(B6037,'5b'!$B$4:$E$904,2,FALSE)</f>
        <v>M</v>
      </c>
      <c r="E6037" s="23" t="str">
        <f>INDEX(Table,MATCH('Classwork 5'!B6037,'5b'!$B$4:$B$904,0),3)</f>
        <v>0-17</v>
      </c>
      <c r="F6037" s="23">
        <f>INDEX(Table,MATCH('Classwork 5'!B6037,'5b'!$B$4:$B$904,0),4)</f>
        <v>10</v>
      </c>
      <c r="G6037" s="23">
        <v>5</v>
      </c>
      <c r="H6037" s="24">
        <v>8679</v>
      </c>
    </row>
    <row r="6038" spans="2:8" x14ac:dyDescent="0.3">
      <c r="B6038" s="22">
        <v>1000980</v>
      </c>
      <c r="C6038" s="23" t="s">
        <v>2157</v>
      </c>
      <c r="D6038" s="23" t="str">
        <f>VLOOKUP(B6038,'5b'!$B$4:$E$904,2,FALSE)</f>
        <v>M</v>
      </c>
      <c r="E6038" s="23" t="str">
        <f>INDEX(Table,MATCH('Classwork 5'!B6038,'5b'!$B$4:$B$904,0),3)</f>
        <v>26-35</v>
      </c>
      <c r="F6038" s="23">
        <f>INDEX(Table,MATCH('Classwork 5'!B6038,'5b'!$B$4:$B$904,0),4)</f>
        <v>6</v>
      </c>
      <c r="G6038" s="23">
        <v>1</v>
      </c>
      <c r="H6038" s="24">
        <v>19108</v>
      </c>
    </row>
    <row r="6039" spans="2:8" x14ac:dyDescent="0.3">
      <c r="B6039" s="22">
        <v>1000980</v>
      </c>
      <c r="C6039" s="23" t="s">
        <v>2121</v>
      </c>
      <c r="D6039" s="23" t="str">
        <f>VLOOKUP(B6039,'5b'!$B$4:$E$904,2,FALSE)</f>
        <v>M</v>
      </c>
      <c r="E6039" s="23" t="str">
        <f>INDEX(Table,MATCH('Classwork 5'!B6039,'5b'!$B$4:$B$904,0),3)</f>
        <v>26-35</v>
      </c>
      <c r="F6039" s="23">
        <f>INDEX(Table,MATCH('Classwork 5'!B6039,'5b'!$B$4:$B$904,0),4)</f>
        <v>6</v>
      </c>
      <c r="G6039" s="23">
        <v>3</v>
      </c>
      <c r="H6039" s="24">
        <v>13485</v>
      </c>
    </row>
    <row r="6040" spans="2:8" x14ac:dyDescent="0.3">
      <c r="B6040" s="22">
        <v>1000980</v>
      </c>
      <c r="C6040" s="23" t="s">
        <v>2523</v>
      </c>
      <c r="D6040" s="23" t="str">
        <f>VLOOKUP(B6040,'5b'!$B$4:$E$904,2,FALSE)</f>
        <v>M</v>
      </c>
      <c r="E6040" s="23" t="str">
        <f>INDEX(Table,MATCH('Classwork 5'!B6040,'5b'!$B$4:$B$904,0),3)</f>
        <v>26-35</v>
      </c>
      <c r="F6040" s="23">
        <f>INDEX(Table,MATCH('Classwork 5'!B6040,'5b'!$B$4:$B$904,0),4)</f>
        <v>6</v>
      </c>
      <c r="G6040" s="23">
        <v>5</v>
      </c>
      <c r="H6040" s="24">
        <v>1858</v>
      </c>
    </row>
    <row r="6041" spans="2:8" x14ac:dyDescent="0.3">
      <c r="B6041" s="22">
        <v>1000980</v>
      </c>
      <c r="C6041" s="23" t="s">
        <v>2382</v>
      </c>
      <c r="D6041" s="23" t="str">
        <f>VLOOKUP(B6041,'5b'!$B$4:$E$904,2,FALSE)</f>
        <v>M</v>
      </c>
      <c r="E6041" s="23" t="str">
        <f>INDEX(Table,MATCH('Classwork 5'!B6041,'5b'!$B$4:$B$904,0),3)</f>
        <v>26-35</v>
      </c>
      <c r="F6041" s="23">
        <f>INDEX(Table,MATCH('Classwork 5'!B6041,'5b'!$B$4:$B$904,0),4)</f>
        <v>6</v>
      </c>
      <c r="G6041" s="23">
        <v>3</v>
      </c>
      <c r="H6041" s="24">
        <v>5653</v>
      </c>
    </row>
    <row r="6042" spans="2:8" x14ac:dyDescent="0.3">
      <c r="B6042" s="22">
        <v>1000981</v>
      </c>
      <c r="C6042" s="23" t="s">
        <v>3244</v>
      </c>
      <c r="D6042" s="23" t="str">
        <f>VLOOKUP(B6042,'5b'!$B$4:$E$904,2,FALSE)</f>
        <v>M</v>
      </c>
      <c r="E6042" s="23" t="str">
        <f>INDEX(Table,MATCH('Classwork 5'!B6042,'5b'!$B$4:$B$904,0),3)</f>
        <v>26-35</v>
      </c>
      <c r="F6042" s="23">
        <f>INDEX(Table,MATCH('Classwork 5'!B6042,'5b'!$B$4:$B$904,0),4)</f>
        <v>20</v>
      </c>
      <c r="G6042" s="23">
        <v>7</v>
      </c>
      <c r="H6042" s="24">
        <v>16833</v>
      </c>
    </row>
    <row r="6043" spans="2:8" x14ac:dyDescent="0.3">
      <c r="B6043" s="22">
        <v>1000981</v>
      </c>
      <c r="C6043" s="23" t="s">
        <v>2373</v>
      </c>
      <c r="D6043" s="23" t="str">
        <f>VLOOKUP(B6043,'5b'!$B$4:$E$904,2,FALSE)</f>
        <v>M</v>
      </c>
      <c r="E6043" s="23" t="str">
        <f>INDEX(Table,MATCH('Classwork 5'!B6043,'5b'!$B$4:$B$904,0),3)</f>
        <v>26-35</v>
      </c>
      <c r="F6043" s="23">
        <f>INDEX(Table,MATCH('Classwork 5'!B6043,'5b'!$B$4:$B$904,0),4)</f>
        <v>20</v>
      </c>
      <c r="G6043" s="23">
        <v>1</v>
      </c>
      <c r="H6043" s="24">
        <v>11689</v>
      </c>
    </row>
    <row r="6044" spans="2:8" x14ac:dyDescent="0.3">
      <c r="B6044" s="22">
        <v>1000981</v>
      </c>
      <c r="C6044" s="23" t="s">
        <v>2858</v>
      </c>
      <c r="D6044" s="23" t="str">
        <f>VLOOKUP(B6044,'5b'!$B$4:$E$904,2,FALSE)</f>
        <v>M</v>
      </c>
      <c r="E6044" s="23" t="str">
        <f>INDEX(Table,MATCH('Classwork 5'!B6044,'5b'!$B$4:$B$904,0),3)</f>
        <v>26-35</v>
      </c>
      <c r="F6044" s="23">
        <f>INDEX(Table,MATCH('Classwork 5'!B6044,'5b'!$B$4:$B$904,0),4)</f>
        <v>20</v>
      </c>
      <c r="G6044" s="23">
        <v>1</v>
      </c>
      <c r="H6044" s="24">
        <v>11724</v>
      </c>
    </row>
    <row r="6045" spans="2:8" x14ac:dyDescent="0.3">
      <c r="B6045" s="22">
        <v>1000981</v>
      </c>
      <c r="C6045" s="23" t="s">
        <v>2340</v>
      </c>
      <c r="D6045" s="23" t="str">
        <f>VLOOKUP(B6045,'5b'!$B$4:$E$904,2,FALSE)</f>
        <v>M</v>
      </c>
      <c r="E6045" s="23" t="str">
        <f>INDEX(Table,MATCH('Classwork 5'!B6045,'5b'!$B$4:$B$904,0),3)</f>
        <v>26-35</v>
      </c>
      <c r="F6045" s="23">
        <f>INDEX(Table,MATCH('Classwork 5'!B6045,'5b'!$B$4:$B$904,0),4)</f>
        <v>20</v>
      </c>
      <c r="G6045" s="23">
        <v>8</v>
      </c>
      <c r="H6045" s="24">
        <v>7963</v>
      </c>
    </row>
    <row r="6046" spans="2:8" x14ac:dyDescent="0.3">
      <c r="B6046" s="22">
        <v>1000982</v>
      </c>
      <c r="C6046" s="23" t="s">
        <v>3801</v>
      </c>
      <c r="D6046" s="23" t="str">
        <f>VLOOKUP(B6046,'5b'!$B$4:$E$904,2,FALSE)</f>
        <v>F</v>
      </c>
      <c r="E6046" s="23" t="str">
        <f>INDEX(Table,MATCH('Classwork 5'!B6046,'5b'!$B$4:$B$904,0),3)</f>
        <v>26-35</v>
      </c>
      <c r="F6046" s="23">
        <f>INDEX(Table,MATCH('Classwork 5'!B6046,'5b'!$B$4:$B$904,0),4)</f>
        <v>9</v>
      </c>
      <c r="G6046" s="23">
        <v>8</v>
      </c>
      <c r="H6046" s="24">
        <v>7922</v>
      </c>
    </row>
    <row r="6047" spans="2:8" x14ac:dyDescent="0.3">
      <c r="B6047" s="22">
        <v>1000983</v>
      </c>
      <c r="C6047" s="23" t="s">
        <v>2169</v>
      </c>
      <c r="D6047" s="23" t="str">
        <f>VLOOKUP(B6047,'5b'!$B$4:$E$904,2,FALSE)</f>
        <v>F</v>
      </c>
      <c r="E6047" s="23" t="str">
        <f>INDEX(Table,MATCH('Classwork 5'!B6047,'5b'!$B$4:$B$904,0),3)</f>
        <v>26-35</v>
      </c>
      <c r="F6047" s="23">
        <f>INDEX(Table,MATCH('Classwork 5'!B6047,'5b'!$B$4:$B$904,0),4)</f>
        <v>16</v>
      </c>
      <c r="G6047" s="23">
        <v>5</v>
      </c>
      <c r="H6047" s="24">
        <v>8876</v>
      </c>
    </row>
    <row r="6048" spans="2:8" x14ac:dyDescent="0.3">
      <c r="B6048" s="22">
        <v>1000983</v>
      </c>
      <c r="C6048" s="23" t="s">
        <v>2122</v>
      </c>
      <c r="D6048" s="23" t="str">
        <f>VLOOKUP(B6048,'5b'!$B$4:$E$904,2,FALSE)</f>
        <v>F</v>
      </c>
      <c r="E6048" s="23" t="str">
        <f>INDEX(Table,MATCH('Classwork 5'!B6048,'5b'!$B$4:$B$904,0),3)</f>
        <v>26-35</v>
      </c>
      <c r="F6048" s="23">
        <f>INDEX(Table,MATCH('Classwork 5'!B6048,'5b'!$B$4:$B$904,0),4)</f>
        <v>16</v>
      </c>
      <c r="G6048" s="23">
        <v>4</v>
      </c>
      <c r="H6048" s="24">
        <v>3534</v>
      </c>
    </row>
    <row r="6049" spans="2:8" x14ac:dyDescent="0.3">
      <c r="B6049" s="22">
        <v>1000984</v>
      </c>
      <c r="C6049" s="23" t="s">
        <v>3626</v>
      </c>
      <c r="D6049" s="23" t="str">
        <f>VLOOKUP(B6049,'5b'!$B$4:$E$904,2,FALSE)</f>
        <v>M</v>
      </c>
      <c r="E6049" s="23" t="str">
        <f>INDEX(Table,MATCH('Classwork 5'!B6049,'5b'!$B$4:$B$904,0),3)</f>
        <v>51-55</v>
      </c>
      <c r="F6049" s="23">
        <f>INDEX(Table,MATCH('Classwork 5'!B6049,'5b'!$B$4:$B$904,0),4)</f>
        <v>16</v>
      </c>
      <c r="G6049" s="23">
        <v>5</v>
      </c>
      <c r="H6049" s="24">
        <v>1796</v>
      </c>
    </row>
    <row r="6050" spans="2:8" x14ac:dyDescent="0.3">
      <c r="B6050" s="22">
        <v>1000984</v>
      </c>
      <c r="C6050" s="23" t="s">
        <v>2800</v>
      </c>
      <c r="D6050" s="23" t="str">
        <f>VLOOKUP(B6050,'5b'!$B$4:$E$904,2,FALSE)</f>
        <v>M</v>
      </c>
      <c r="E6050" s="23" t="str">
        <f>INDEX(Table,MATCH('Classwork 5'!B6050,'5b'!$B$4:$B$904,0),3)</f>
        <v>51-55</v>
      </c>
      <c r="F6050" s="23">
        <f>INDEX(Table,MATCH('Classwork 5'!B6050,'5b'!$B$4:$B$904,0),4)</f>
        <v>16</v>
      </c>
      <c r="G6050" s="23">
        <v>17</v>
      </c>
      <c r="H6050" s="24">
        <v>10714</v>
      </c>
    </row>
    <row r="6051" spans="2:8" x14ac:dyDescent="0.3">
      <c r="B6051" s="22">
        <v>1000984</v>
      </c>
      <c r="C6051" s="23" t="s">
        <v>2239</v>
      </c>
      <c r="D6051" s="23" t="str">
        <f>VLOOKUP(B6051,'5b'!$B$4:$E$904,2,FALSE)</f>
        <v>M</v>
      </c>
      <c r="E6051" s="23" t="str">
        <f>INDEX(Table,MATCH('Classwork 5'!B6051,'5b'!$B$4:$B$904,0),3)</f>
        <v>51-55</v>
      </c>
      <c r="F6051" s="23">
        <f>INDEX(Table,MATCH('Classwork 5'!B6051,'5b'!$B$4:$B$904,0),4)</f>
        <v>16</v>
      </c>
      <c r="G6051" s="23">
        <v>1</v>
      </c>
      <c r="H6051" s="24">
        <v>15819</v>
      </c>
    </row>
    <row r="6052" spans="2:8" x14ac:dyDescent="0.3">
      <c r="B6052" s="22">
        <v>1000984</v>
      </c>
      <c r="C6052" s="23" t="s">
        <v>2311</v>
      </c>
      <c r="D6052" s="23" t="str">
        <f>VLOOKUP(B6052,'5b'!$B$4:$E$904,2,FALSE)</f>
        <v>M</v>
      </c>
      <c r="E6052" s="23" t="str">
        <f>INDEX(Table,MATCH('Classwork 5'!B6052,'5b'!$B$4:$B$904,0),3)</f>
        <v>51-55</v>
      </c>
      <c r="F6052" s="23">
        <f>INDEX(Table,MATCH('Classwork 5'!B6052,'5b'!$B$4:$B$904,0),4)</f>
        <v>16</v>
      </c>
      <c r="G6052" s="23">
        <v>8</v>
      </c>
      <c r="H6052" s="24">
        <v>5970</v>
      </c>
    </row>
    <row r="6053" spans="2:8" x14ac:dyDescent="0.3">
      <c r="B6053" s="22">
        <v>1000984</v>
      </c>
      <c r="C6053" s="23" t="s">
        <v>2684</v>
      </c>
      <c r="D6053" s="23" t="str">
        <f>VLOOKUP(B6053,'5b'!$B$4:$E$904,2,FALSE)</f>
        <v>M</v>
      </c>
      <c r="E6053" s="23" t="str">
        <f>INDEX(Table,MATCH('Classwork 5'!B6053,'5b'!$B$4:$B$904,0),3)</f>
        <v>51-55</v>
      </c>
      <c r="F6053" s="23">
        <f>INDEX(Table,MATCH('Classwork 5'!B6053,'5b'!$B$4:$B$904,0),4)</f>
        <v>16</v>
      </c>
      <c r="G6053" s="23">
        <v>1</v>
      </c>
      <c r="H6053" s="24">
        <v>15692</v>
      </c>
    </row>
    <row r="6054" spans="2:8" x14ac:dyDescent="0.3">
      <c r="B6054" s="22">
        <v>1000984</v>
      </c>
      <c r="C6054" s="23" t="s">
        <v>3835</v>
      </c>
      <c r="D6054" s="23" t="str">
        <f>VLOOKUP(B6054,'5b'!$B$4:$E$904,2,FALSE)</f>
        <v>M</v>
      </c>
      <c r="E6054" s="23" t="str">
        <f>INDEX(Table,MATCH('Classwork 5'!B6054,'5b'!$B$4:$B$904,0),3)</f>
        <v>51-55</v>
      </c>
      <c r="F6054" s="23">
        <f>INDEX(Table,MATCH('Classwork 5'!B6054,'5b'!$B$4:$B$904,0),4)</f>
        <v>16</v>
      </c>
      <c r="G6054" s="23">
        <v>18</v>
      </c>
      <c r="H6054" s="24">
        <v>1576</v>
      </c>
    </row>
    <row r="6055" spans="2:8" x14ac:dyDescent="0.3">
      <c r="B6055" s="22">
        <v>1000984</v>
      </c>
      <c r="C6055" s="23" t="s">
        <v>2091</v>
      </c>
      <c r="D6055" s="23" t="str">
        <f>VLOOKUP(B6055,'5b'!$B$4:$E$904,2,FALSE)</f>
        <v>M</v>
      </c>
      <c r="E6055" s="23" t="str">
        <f>INDEX(Table,MATCH('Classwork 5'!B6055,'5b'!$B$4:$B$904,0),3)</f>
        <v>51-55</v>
      </c>
      <c r="F6055" s="23">
        <f>INDEX(Table,MATCH('Classwork 5'!B6055,'5b'!$B$4:$B$904,0),4)</f>
        <v>16</v>
      </c>
      <c r="G6055" s="23">
        <v>3</v>
      </c>
      <c r="H6055" s="24">
        <v>8015</v>
      </c>
    </row>
    <row r="6056" spans="2:8" x14ac:dyDescent="0.3">
      <c r="B6056" s="22">
        <v>1000984</v>
      </c>
      <c r="C6056" s="23" t="s">
        <v>3399</v>
      </c>
      <c r="D6056" s="23" t="str">
        <f>VLOOKUP(B6056,'5b'!$B$4:$E$904,2,FALSE)</f>
        <v>M</v>
      </c>
      <c r="E6056" s="23" t="str">
        <f>INDEX(Table,MATCH('Classwork 5'!B6056,'5b'!$B$4:$B$904,0),3)</f>
        <v>51-55</v>
      </c>
      <c r="F6056" s="23">
        <f>INDEX(Table,MATCH('Classwork 5'!B6056,'5b'!$B$4:$B$904,0),4)</f>
        <v>16</v>
      </c>
      <c r="G6056" s="23">
        <v>8</v>
      </c>
      <c r="H6056" s="24">
        <v>5853</v>
      </c>
    </row>
    <row r="6057" spans="2:8" x14ac:dyDescent="0.3">
      <c r="B6057" s="22">
        <v>1000984</v>
      </c>
      <c r="C6057" s="23" t="s">
        <v>1991</v>
      </c>
      <c r="D6057" s="23" t="str">
        <f>VLOOKUP(B6057,'5b'!$B$4:$E$904,2,FALSE)</f>
        <v>M</v>
      </c>
      <c r="E6057" s="23" t="str">
        <f>INDEX(Table,MATCH('Classwork 5'!B6057,'5b'!$B$4:$B$904,0),3)</f>
        <v>51-55</v>
      </c>
      <c r="F6057" s="23">
        <f>INDEX(Table,MATCH('Classwork 5'!B6057,'5b'!$B$4:$B$904,0),4)</f>
        <v>16</v>
      </c>
      <c r="G6057" s="23">
        <v>1</v>
      </c>
      <c r="H6057" s="24">
        <v>15430</v>
      </c>
    </row>
    <row r="6058" spans="2:8" x14ac:dyDescent="0.3">
      <c r="B6058" s="22">
        <v>1000984</v>
      </c>
      <c r="C6058" s="23" t="s">
        <v>2901</v>
      </c>
      <c r="D6058" s="23" t="str">
        <f>VLOOKUP(B6058,'5b'!$B$4:$E$904,2,FALSE)</f>
        <v>M</v>
      </c>
      <c r="E6058" s="23" t="str">
        <f>INDEX(Table,MATCH('Classwork 5'!B6058,'5b'!$B$4:$B$904,0),3)</f>
        <v>51-55</v>
      </c>
      <c r="F6058" s="23">
        <f>INDEX(Table,MATCH('Classwork 5'!B6058,'5b'!$B$4:$B$904,0),4)</f>
        <v>16</v>
      </c>
      <c r="G6058" s="23">
        <v>8</v>
      </c>
      <c r="H6058" s="24">
        <v>9995</v>
      </c>
    </row>
    <row r="6059" spans="2:8" x14ac:dyDescent="0.3">
      <c r="B6059" s="22">
        <v>1000984</v>
      </c>
      <c r="C6059" s="23" t="s">
        <v>2296</v>
      </c>
      <c r="D6059" s="23" t="str">
        <f>VLOOKUP(B6059,'5b'!$B$4:$E$904,2,FALSE)</f>
        <v>M</v>
      </c>
      <c r="E6059" s="23" t="str">
        <f>INDEX(Table,MATCH('Classwork 5'!B6059,'5b'!$B$4:$B$904,0),3)</f>
        <v>51-55</v>
      </c>
      <c r="F6059" s="23">
        <f>INDEX(Table,MATCH('Classwork 5'!B6059,'5b'!$B$4:$B$904,0),4)</f>
        <v>16</v>
      </c>
      <c r="G6059" s="23">
        <v>8</v>
      </c>
      <c r="H6059" s="24">
        <v>10050</v>
      </c>
    </row>
    <row r="6060" spans="2:8" x14ac:dyDescent="0.3">
      <c r="B6060" s="22">
        <v>1000984</v>
      </c>
      <c r="C6060" s="23" t="s">
        <v>2447</v>
      </c>
      <c r="D6060" s="23" t="str">
        <f>VLOOKUP(B6060,'5b'!$B$4:$E$904,2,FALSE)</f>
        <v>M</v>
      </c>
      <c r="E6060" s="23" t="str">
        <f>INDEX(Table,MATCH('Classwork 5'!B6060,'5b'!$B$4:$B$904,0),3)</f>
        <v>51-55</v>
      </c>
      <c r="F6060" s="23">
        <f>INDEX(Table,MATCH('Classwork 5'!B6060,'5b'!$B$4:$B$904,0),4)</f>
        <v>16</v>
      </c>
      <c r="G6060" s="23">
        <v>8</v>
      </c>
      <c r="H6060" s="24">
        <v>7771</v>
      </c>
    </row>
    <row r="6061" spans="2:8" x14ac:dyDescent="0.3">
      <c r="B6061" s="22">
        <v>1000984</v>
      </c>
      <c r="C6061" s="23" t="s">
        <v>2377</v>
      </c>
      <c r="D6061" s="23" t="str">
        <f>VLOOKUP(B6061,'5b'!$B$4:$E$904,2,FALSE)</f>
        <v>M</v>
      </c>
      <c r="E6061" s="23" t="str">
        <f>INDEX(Table,MATCH('Classwork 5'!B6061,'5b'!$B$4:$B$904,0),3)</f>
        <v>51-55</v>
      </c>
      <c r="F6061" s="23">
        <f>INDEX(Table,MATCH('Classwork 5'!B6061,'5b'!$B$4:$B$904,0),4)</f>
        <v>16</v>
      </c>
      <c r="G6061" s="23">
        <v>1</v>
      </c>
      <c r="H6061" s="24">
        <v>15882</v>
      </c>
    </row>
    <row r="6062" spans="2:8" x14ac:dyDescent="0.3">
      <c r="B6062" s="22">
        <v>1000984</v>
      </c>
      <c r="C6062" s="23" t="s">
        <v>3836</v>
      </c>
      <c r="D6062" s="23" t="str">
        <f>VLOOKUP(B6062,'5b'!$B$4:$E$904,2,FALSE)</f>
        <v>M</v>
      </c>
      <c r="E6062" s="23" t="str">
        <f>INDEX(Table,MATCH('Classwork 5'!B6062,'5b'!$B$4:$B$904,0),3)</f>
        <v>51-55</v>
      </c>
      <c r="F6062" s="23">
        <f>INDEX(Table,MATCH('Classwork 5'!B6062,'5b'!$B$4:$B$904,0),4)</f>
        <v>16</v>
      </c>
      <c r="G6062" s="23">
        <v>8</v>
      </c>
      <c r="H6062" s="24">
        <v>9788</v>
      </c>
    </row>
    <row r="6063" spans="2:8" x14ac:dyDescent="0.3">
      <c r="B6063" s="22">
        <v>1000984</v>
      </c>
      <c r="C6063" s="23" t="s">
        <v>2503</v>
      </c>
      <c r="D6063" s="23" t="str">
        <f>VLOOKUP(B6063,'5b'!$B$4:$E$904,2,FALSE)</f>
        <v>M</v>
      </c>
      <c r="E6063" s="23" t="str">
        <f>INDEX(Table,MATCH('Classwork 5'!B6063,'5b'!$B$4:$B$904,0),3)</f>
        <v>51-55</v>
      </c>
      <c r="F6063" s="23">
        <f>INDEX(Table,MATCH('Classwork 5'!B6063,'5b'!$B$4:$B$904,0),4)</f>
        <v>16</v>
      </c>
      <c r="G6063" s="23">
        <v>1</v>
      </c>
      <c r="H6063" s="24">
        <v>19524</v>
      </c>
    </row>
    <row r="6064" spans="2:8" x14ac:dyDescent="0.3">
      <c r="B6064" s="22">
        <v>1000984</v>
      </c>
      <c r="C6064" s="23" t="s">
        <v>2194</v>
      </c>
      <c r="D6064" s="23" t="str">
        <f>VLOOKUP(B6064,'5b'!$B$4:$E$904,2,FALSE)</f>
        <v>M</v>
      </c>
      <c r="E6064" s="23" t="str">
        <f>INDEX(Table,MATCH('Classwork 5'!B6064,'5b'!$B$4:$B$904,0),3)</f>
        <v>51-55</v>
      </c>
      <c r="F6064" s="23">
        <f>INDEX(Table,MATCH('Classwork 5'!B6064,'5b'!$B$4:$B$904,0),4)</f>
        <v>16</v>
      </c>
      <c r="G6064" s="23">
        <v>1</v>
      </c>
      <c r="H6064" s="24">
        <v>15179</v>
      </c>
    </row>
    <row r="6065" spans="2:8" x14ac:dyDescent="0.3">
      <c r="B6065" s="22">
        <v>1000984</v>
      </c>
      <c r="C6065" s="23" t="s">
        <v>3596</v>
      </c>
      <c r="D6065" s="23" t="str">
        <f>VLOOKUP(B6065,'5b'!$B$4:$E$904,2,FALSE)</f>
        <v>M</v>
      </c>
      <c r="E6065" s="23" t="str">
        <f>INDEX(Table,MATCH('Classwork 5'!B6065,'5b'!$B$4:$B$904,0),3)</f>
        <v>51-55</v>
      </c>
      <c r="F6065" s="23">
        <f>INDEX(Table,MATCH('Classwork 5'!B6065,'5b'!$B$4:$B$904,0),4)</f>
        <v>16</v>
      </c>
      <c r="G6065" s="23">
        <v>4</v>
      </c>
      <c r="H6065" s="24">
        <v>2759</v>
      </c>
    </row>
    <row r="6066" spans="2:8" x14ac:dyDescent="0.3">
      <c r="B6066" s="22">
        <v>1000984</v>
      </c>
      <c r="C6066" s="23" t="s">
        <v>2674</v>
      </c>
      <c r="D6066" s="23" t="str">
        <f>VLOOKUP(B6066,'5b'!$B$4:$E$904,2,FALSE)</f>
        <v>M</v>
      </c>
      <c r="E6066" s="23" t="str">
        <f>INDEX(Table,MATCH('Classwork 5'!B6066,'5b'!$B$4:$B$904,0),3)</f>
        <v>51-55</v>
      </c>
      <c r="F6066" s="23">
        <f>INDEX(Table,MATCH('Classwork 5'!B6066,'5b'!$B$4:$B$904,0),4)</f>
        <v>16</v>
      </c>
      <c r="G6066" s="23">
        <v>8</v>
      </c>
      <c r="H6066" s="24">
        <v>10001</v>
      </c>
    </row>
    <row r="6067" spans="2:8" x14ac:dyDescent="0.3">
      <c r="B6067" s="22">
        <v>1000984</v>
      </c>
      <c r="C6067" s="23" t="s">
        <v>2519</v>
      </c>
      <c r="D6067" s="23" t="str">
        <f>VLOOKUP(B6067,'5b'!$B$4:$E$904,2,FALSE)</f>
        <v>M</v>
      </c>
      <c r="E6067" s="23" t="str">
        <f>INDEX(Table,MATCH('Classwork 5'!B6067,'5b'!$B$4:$B$904,0),3)</f>
        <v>51-55</v>
      </c>
      <c r="F6067" s="23">
        <f>INDEX(Table,MATCH('Classwork 5'!B6067,'5b'!$B$4:$B$904,0),4)</f>
        <v>16</v>
      </c>
      <c r="G6067" s="23">
        <v>5</v>
      </c>
      <c r="H6067" s="24">
        <v>6992</v>
      </c>
    </row>
    <row r="6068" spans="2:8" x14ac:dyDescent="0.3">
      <c r="B6068" s="22">
        <v>1000984</v>
      </c>
      <c r="C6068" s="23" t="s">
        <v>2428</v>
      </c>
      <c r="D6068" s="23" t="str">
        <f>VLOOKUP(B6068,'5b'!$B$4:$E$904,2,FALSE)</f>
        <v>M</v>
      </c>
      <c r="E6068" s="23" t="str">
        <f>INDEX(Table,MATCH('Classwork 5'!B6068,'5b'!$B$4:$B$904,0),3)</f>
        <v>51-55</v>
      </c>
      <c r="F6068" s="23">
        <f>INDEX(Table,MATCH('Classwork 5'!B6068,'5b'!$B$4:$B$904,0),4)</f>
        <v>16</v>
      </c>
      <c r="G6068" s="23">
        <v>1</v>
      </c>
      <c r="H6068" s="24">
        <v>11767</v>
      </c>
    </row>
    <row r="6069" spans="2:8" x14ac:dyDescent="0.3">
      <c r="B6069" s="22">
        <v>1000984</v>
      </c>
      <c r="C6069" s="23" t="s">
        <v>2115</v>
      </c>
      <c r="D6069" s="23" t="str">
        <f>VLOOKUP(B6069,'5b'!$B$4:$E$904,2,FALSE)</f>
        <v>M</v>
      </c>
      <c r="E6069" s="23" t="str">
        <f>INDEX(Table,MATCH('Classwork 5'!B6069,'5b'!$B$4:$B$904,0),3)</f>
        <v>51-55</v>
      </c>
      <c r="F6069" s="23">
        <f>INDEX(Table,MATCH('Classwork 5'!B6069,'5b'!$B$4:$B$904,0),4)</f>
        <v>16</v>
      </c>
      <c r="G6069" s="23">
        <v>5</v>
      </c>
      <c r="H6069" s="24">
        <v>3681</v>
      </c>
    </row>
    <row r="6070" spans="2:8" x14ac:dyDescent="0.3">
      <c r="B6070" s="22">
        <v>1000984</v>
      </c>
      <c r="C6070" s="23" t="s">
        <v>1995</v>
      </c>
      <c r="D6070" s="23" t="str">
        <f>VLOOKUP(B6070,'5b'!$B$4:$E$904,2,FALSE)</f>
        <v>M</v>
      </c>
      <c r="E6070" s="23" t="str">
        <f>INDEX(Table,MATCH('Classwork 5'!B6070,'5b'!$B$4:$B$904,0),3)</f>
        <v>51-55</v>
      </c>
      <c r="F6070" s="23">
        <f>INDEX(Table,MATCH('Classwork 5'!B6070,'5b'!$B$4:$B$904,0),4)</f>
        <v>16</v>
      </c>
      <c r="G6070" s="23">
        <v>5</v>
      </c>
      <c r="H6070" s="24">
        <v>3441</v>
      </c>
    </row>
    <row r="6071" spans="2:8" x14ac:dyDescent="0.3">
      <c r="B6071" s="22">
        <v>1000984</v>
      </c>
      <c r="C6071" s="23" t="s">
        <v>3837</v>
      </c>
      <c r="D6071" s="23" t="str">
        <f>VLOOKUP(B6071,'5b'!$B$4:$E$904,2,FALSE)</f>
        <v>M</v>
      </c>
      <c r="E6071" s="23" t="str">
        <f>INDEX(Table,MATCH('Classwork 5'!B6071,'5b'!$B$4:$B$904,0),3)</f>
        <v>51-55</v>
      </c>
      <c r="F6071" s="23">
        <f>INDEX(Table,MATCH('Classwork 5'!B6071,'5b'!$B$4:$B$904,0),4)</f>
        <v>16</v>
      </c>
      <c r="G6071" s="23">
        <v>18</v>
      </c>
      <c r="H6071" s="24">
        <v>3023</v>
      </c>
    </row>
    <row r="6072" spans="2:8" x14ac:dyDescent="0.3">
      <c r="B6072" s="22">
        <v>1000984</v>
      </c>
      <c r="C6072" s="23" t="s">
        <v>3237</v>
      </c>
      <c r="D6072" s="23" t="str">
        <f>VLOOKUP(B6072,'5b'!$B$4:$E$904,2,FALSE)</f>
        <v>M</v>
      </c>
      <c r="E6072" s="23" t="str">
        <f>INDEX(Table,MATCH('Classwork 5'!B6072,'5b'!$B$4:$B$904,0),3)</f>
        <v>51-55</v>
      </c>
      <c r="F6072" s="23">
        <f>INDEX(Table,MATCH('Classwork 5'!B6072,'5b'!$B$4:$B$904,0),4)</f>
        <v>16</v>
      </c>
      <c r="G6072" s="23">
        <v>5</v>
      </c>
      <c r="H6072" s="24">
        <v>5447</v>
      </c>
    </row>
    <row r="6073" spans="2:8" x14ac:dyDescent="0.3">
      <c r="B6073" s="22">
        <v>1000984</v>
      </c>
      <c r="C6073" s="23" t="s">
        <v>3001</v>
      </c>
      <c r="D6073" s="23" t="str">
        <f>VLOOKUP(B6073,'5b'!$B$4:$E$904,2,FALSE)</f>
        <v>M</v>
      </c>
      <c r="E6073" s="23" t="str">
        <f>INDEX(Table,MATCH('Classwork 5'!B6073,'5b'!$B$4:$B$904,0),3)</f>
        <v>51-55</v>
      </c>
      <c r="F6073" s="23">
        <f>INDEX(Table,MATCH('Classwork 5'!B6073,'5b'!$B$4:$B$904,0),4)</f>
        <v>16</v>
      </c>
      <c r="G6073" s="23">
        <v>5</v>
      </c>
      <c r="H6073" s="24">
        <v>5291</v>
      </c>
    </row>
    <row r="6074" spans="2:8" x14ac:dyDescent="0.3">
      <c r="B6074" s="22">
        <v>1000984</v>
      </c>
      <c r="C6074" s="23" t="s">
        <v>2211</v>
      </c>
      <c r="D6074" s="23" t="str">
        <f>VLOOKUP(B6074,'5b'!$B$4:$E$904,2,FALSE)</f>
        <v>M</v>
      </c>
      <c r="E6074" s="23" t="str">
        <f>INDEX(Table,MATCH('Classwork 5'!B6074,'5b'!$B$4:$B$904,0),3)</f>
        <v>51-55</v>
      </c>
      <c r="F6074" s="23">
        <f>INDEX(Table,MATCH('Classwork 5'!B6074,'5b'!$B$4:$B$904,0),4)</f>
        <v>16</v>
      </c>
      <c r="G6074" s="23">
        <v>1</v>
      </c>
      <c r="H6074" s="24">
        <v>15830</v>
      </c>
    </row>
    <row r="6075" spans="2:8" x14ac:dyDescent="0.3">
      <c r="B6075" s="22">
        <v>1000984</v>
      </c>
      <c r="C6075" s="23" t="s">
        <v>2304</v>
      </c>
      <c r="D6075" s="23" t="str">
        <f>VLOOKUP(B6075,'5b'!$B$4:$E$904,2,FALSE)</f>
        <v>M</v>
      </c>
      <c r="E6075" s="23" t="str">
        <f>INDEX(Table,MATCH('Classwork 5'!B6075,'5b'!$B$4:$B$904,0),3)</f>
        <v>51-55</v>
      </c>
      <c r="F6075" s="23">
        <f>INDEX(Table,MATCH('Classwork 5'!B6075,'5b'!$B$4:$B$904,0),4)</f>
        <v>16</v>
      </c>
      <c r="G6075" s="23">
        <v>2</v>
      </c>
      <c r="H6075" s="24">
        <v>6458</v>
      </c>
    </row>
    <row r="6076" spans="2:8" x14ac:dyDescent="0.3">
      <c r="B6076" s="22">
        <v>1000984</v>
      </c>
      <c r="C6076" s="23" t="s">
        <v>3541</v>
      </c>
      <c r="D6076" s="23" t="str">
        <f>VLOOKUP(B6076,'5b'!$B$4:$E$904,2,FALSE)</f>
        <v>M</v>
      </c>
      <c r="E6076" s="23" t="str">
        <f>INDEX(Table,MATCH('Classwork 5'!B6076,'5b'!$B$4:$B$904,0),3)</f>
        <v>51-55</v>
      </c>
      <c r="F6076" s="23">
        <f>INDEX(Table,MATCH('Classwork 5'!B6076,'5b'!$B$4:$B$904,0),4)</f>
        <v>16</v>
      </c>
      <c r="G6076" s="23">
        <v>1</v>
      </c>
      <c r="H6076" s="24">
        <v>11696</v>
      </c>
    </row>
    <row r="6077" spans="2:8" x14ac:dyDescent="0.3">
      <c r="B6077" s="22">
        <v>1000984</v>
      </c>
      <c r="C6077" s="23" t="s">
        <v>2231</v>
      </c>
      <c r="D6077" s="23" t="str">
        <f>VLOOKUP(B6077,'5b'!$B$4:$E$904,2,FALSE)</f>
        <v>M</v>
      </c>
      <c r="E6077" s="23" t="str">
        <f>INDEX(Table,MATCH('Classwork 5'!B6077,'5b'!$B$4:$B$904,0),3)</f>
        <v>51-55</v>
      </c>
      <c r="F6077" s="23">
        <f>INDEX(Table,MATCH('Classwork 5'!B6077,'5b'!$B$4:$B$904,0),4)</f>
        <v>16</v>
      </c>
      <c r="G6077" s="23">
        <v>5</v>
      </c>
      <c r="H6077" s="24">
        <v>7068</v>
      </c>
    </row>
    <row r="6078" spans="2:8" x14ac:dyDescent="0.3">
      <c r="B6078" s="22">
        <v>1000985</v>
      </c>
      <c r="C6078" s="23" t="s">
        <v>2020</v>
      </c>
      <c r="D6078" s="23" t="str">
        <f>VLOOKUP(B6078,'5b'!$B$4:$E$904,2,FALSE)</f>
        <v>M</v>
      </c>
      <c r="E6078" s="23" t="str">
        <f>INDEX(Table,MATCH('Classwork 5'!B6078,'5b'!$B$4:$B$904,0),3)</f>
        <v>26-35</v>
      </c>
      <c r="F6078" s="23">
        <f>INDEX(Table,MATCH('Classwork 5'!B6078,'5b'!$B$4:$B$904,0),4)</f>
        <v>4</v>
      </c>
      <c r="G6078" s="23">
        <v>1</v>
      </c>
      <c r="H6078" s="24">
        <v>15320</v>
      </c>
    </row>
    <row r="6079" spans="2:8" x14ac:dyDescent="0.3">
      <c r="B6079" s="22">
        <v>1000985</v>
      </c>
      <c r="C6079" s="23" t="s">
        <v>2835</v>
      </c>
      <c r="D6079" s="23" t="str">
        <f>VLOOKUP(B6079,'5b'!$B$4:$E$904,2,FALSE)</f>
        <v>M</v>
      </c>
      <c r="E6079" s="23" t="str">
        <f>INDEX(Table,MATCH('Classwork 5'!B6079,'5b'!$B$4:$B$904,0),3)</f>
        <v>26-35</v>
      </c>
      <c r="F6079" s="23">
        <f>INDEX(Table,MATCH('Classwork 5'!B6079,'5b'!$B$4:$B$904,0),4)</f>
        <v>4</v>
      </c>
      <c r="G6079" s="23">
        <v>6</v>
      </c>
      <c r="H6079" s="24">
        <v>16164</v>
      </c>
    </row>
    <row r="6080" spans="2:8" x14ac:dyDescent="0.3">
      <c r="B6080" s="22">
        <v>1000985</v>
      </c>
      <c r="C6080" s="23" t="s">
        <v>2593</v>
      </c>
      <c r="D6080" s="23" t="str">
        <f>VLOOKUP(B6080,'5b'!$B$4:$E$904,2,FALSE)</f>
        <v>M</v>
      </c>
      <c r="E6080" s="23" t="str">
        <f>INDEX(Table,MATCH('Classwork 5'!B6080,'5b'!$B$4:$B$904,0),3)</f>
        <v>26-35</v>
      </c>
      <c r="F6080" s="23">
        <f>INDEX(Table,MATCH('Classwork 5'!B6080,'5b'!$B$4:$B$904,0),4)</f>
        <v>4</v>
      </c>
      <c r="G6080" s="23">
        <v>6</v>
      </c>
      <c r="H6080" s="24">
        <v>20620</v>
      </c>
    </row>
    <row r="6081" spans="2:8" x14ac:dyDescent="0.3">
      <c r="B6081" s="22">
        <v>1000986</v>
      </c>
      <c r="C6081" s="23" t="s">
        <v>3838</v>
      </c>
      <c r="D6081" s="23" t="str">
        <f>VLOOKUP(B6081,'5b'!$B$4:$E$904,2,FALSE)</f>
        <v>F</v>
      </c>
      <c r="E6081" s="23" t="str">
        <f>INDEX(Table,MATCH('Classwork 5'!B6081,'5b'!$B$4:$B$904,0),3)</f>
        <v>55+</v>
      </c>
      <c r="F6081" s="23">
        <f>INDEX(Table,MATCH('Classwork 5'!B6081,'5b'!$B$4:$B$904,0),4)</f>
        <v>0</v>
      </c>
      <c r="G6081" s="23">
        <v>8</v>
      </c>
      <c r="H6081" s="24">
        <v>7810</v>
      </c>
    </row>
    <row r="6082" spans="2:8" x14ac:dyDescent="0.3">
      <c r="B6082" s="22">
        <v>1000986</v>
      </c>
      <c r="C6082" s="23" t="s">
        <v>3839</v>
      </c>
      <c r="D6082" s="23" t="str">
        <f>VLOOKUP(B6082,'5b'!$B$4:$E$904,2,FALSE)</f>
        <v>F</v>
      </c>
      <c r="E6082" s="23" t="str">
        <f>INDEX(Table,MATCH('Classwork 5'!B6082,'5b'!$B$4:$B$904,0),3)</f>
        <v>55+</v>
      </c>
      <c r="F6082" s="23">
        <f>INDEX(Table,MATCH('Classwork 5'!B6082,'5b'!$B$4:$B$904,0),4)</f>
        <v>0</v>
      </c>
      <c r="G6082" s="23">
        <v>5</v>
      </c>
      <c r="H6082" s="24">
        <v>1896</v>
      </c>
    </row>
    <row r="6083" spans="2:8" x14ac:dyDescent="0.3">
      <c r="B6083" s="22">
        <v>1000987</v>
      </c>
      <c r="C6083" s="23" t="s">
        <v>2558</v>
      </c>
      <c r="D6083" s="23" t="str">
        <f>VLOOKUP(B6083,'5b'!$B$4:$E$904,2,FALSE)</f>
        <v>F</v>
      </c>
      <c r="E6083" s="23" t="str">
        <f>INDEX(Table,MATCH('Classwork 5'!B6083,'5b'!$B$4:$B$904,0),3)</f>
        <v>36-45</v>
      </c>
      <c r="F6083" s="23">
        <f>INDEX(Table,MATCH('Classwork 5'!B6083,'5b'!$B$4:$B$904,0),4)</f>
        <v>17</v>
      </c>
      <c r="G6083" s="23">
        <v>8</v>
      </c>
      <c r="H6083" s="24">
        <v>7954</v>
      </c>
    </row>
    <row r="6084" spans="2:8" x14ac:dyDescent="0.3">
      <c r="B6084" s="22">
        <v>1000987</v>
      </c>
      <c r="C6084" s="23" t="s">
        <v>1959</v>
      </c>
      <c r="D6084" s="23" t="str">
        <f>VLOOKUP(B6084,'5b'!$B$4:$E$904,2,FALSE)</f>
        <v>F</v>
      </c>
      <c r="E6084" s="23" t="str">
        <f>INDEX(Table,MATCH('Classwork 5'!B6084,'5b'!$B$4:$B$904,0),3)</f>
        <v>36-45</v>
      </c>
      <c r="F6084" s="23">
        <f>INDEX(Table,MATCH('Classwork 5'!B6084,'5b'!$B$4:$B$904,0),4)</f>
        <v>17</v>
      </c>
      <c r="G6084" s="23">
        <v>1</v>
      </c>
      <c r="H6084" s="24">
        <v>7683</v>
      </c>
    </row>
    <row r="6085" spans="2:8" x14ac:dyDescent="0.3">
      <c r="B6085" s="22">
        <v>1000987</v>
      </c>
      <c r="C6085" s="23" t="s">
        <v>2055</v>
      </c>
      <c r="D6085" s="23" t="str">
        <f>VLOOKUP(B6085,'5b'!$B$4:$E$904,2,FALSE)</f>
        <v>F</v>
      </c>
      <c r="E6085" s="23" t="str">
        <f>INDEX(Table,MATCH('Classwork 5'!B6085,'5b'!$B$4:$B$904,0),3)</f>
        <v>36-45</v>
      </c>
      <c r="F6085" s="23">
        <f>INDEX(Table,MATCH('Classwork 5'!B6085,'5b'!$B$4:$B$904,0),4)</f>
        <v>17</v>
      </c>
      <c r="G6085" s="23">
        <v>1</v>
      </c>
      <c r="H6085" s="24">
        <v>15196</v>
      </c>
    </row>
    <row r="6086" spans="2:8" x14ac:dyDescent="0.3">
      <c r="B6086" s="22">
        <v>1000987</v>
      </c>
      <c r="C6086" s="23" t="s">
        <v>2243</v>
      </c>
      <c r="D6086" s="23" t="str">
        <f>VLOOKUP(B6086,'5b'!$B$4:$E$904,2,FALSE)</f>
        <v>F</v>
      </c>
      <c r="E6086" s="23" t="str">
        <f>INDEX(Table,MATCH('Classwork 5'!B6086,'5b'!$B$4:$B$904,0),3)</f>
        <v>36-45</v>
      </c>
      <c r="F6086" s="23">
        <f>INDEX(Table,MATCH('Classwork 5'!B6086,'5b'!$B$4:$B$904,0),4)</f>
        <v>17</v>
      </c>
      <c r="G6086" s="23">
        <v>1</v>
      </c>
      <c r="H6086" s="24">
        <v>15294</v>
      </c>
    </row>
    <row r="6087" spans="2:8" x14ac:dyDescent="0.3">
      <c r="B6087" s="22">
        <v>1000987</v>
      </c>
      <c r="C6087" s="23" t="s">
        <v>3840</v>
      </c>
      <c r="D6087" s="23" t="str">
        <f>VLOOKUP(B6087,'5b'!$B$4:$E$904,2,FALSE)</f>
        <v>F</v>
      </c>
      <c r="E6087" s="23" t="str">
        <f>INDEX(Table,MATCH('Classwork 5'!B6087,'5b'!$B$4:$B$904,0),3)</f>
        <v>36-45</v>
      </c>
      <c r="F6087" s="23">
        <f>INDEX(Table,MATCH('Classwork 5'!B6087,'5b'!$B$4:$B$904,0),4)</f>
        <v>17</v>
      </c>
      <c r="G6087" s="23">
        <v>8</v>
      </c>
      <c r="H6087" s="24">
        <v>9758</v>
      </c>
    </row>
    <row r="6088" spans="2:8" x14ac:dyDescent="0.3">
      <c r="B6088" s="22">
        <v>1000987</v>
      </c>
      <c r="C6088" s="23" t="s">
        <v>3199</v>
      </c>
      <c r="D6088" s="23" t="str">
        <f>VLOOKUP(B6088,'5b'!$B$4:$E$904,2,FALSE)</f>
        <v>F</v>
      </c>
      <c r="E6088" s="23" t="str">
        <f>INDEX(Table,MATCH('Classwork 5'!B6088,'5b'!$B$4:$B$904,0),3)</f>
        <v>36-45</v>
      </c>
      <c r="F6088" s="23">
        <f>INDEX(Table,MATCH('Classwork 5'!B6088,'5b'!$B$4:$B$904,0),4)</f>
        <v>17</v>
      </c>
      <c r="G6088" s="23">
        <v>5</v>
      </c>
      <c r="H6088" s="24">
        <v>7174</v>
      </c>
    </row>
    <row r="6089" spans="2:8" x14ac:dyDescent="0.3">
      <c r="B6089" s="22">
        <v>1000988</v>
      </c>
      <c r="C6089" s="23" t="s">
        <v>2272</v>
      </c>
      <c r="D6089" s="23" t="str">
        <f>VLOOKUP(B6089,'5b'!$B$4:$E$904,2,FALSE)</f>
        <v>M</v>
      </c>
      <c r="E6089" s="23" t="str">
        <f>INDEX(Table,MATCH('Classwork 5'!B6089,'5b'!$B$4:$B$904,0),3)</f>
        <v>51-55</v>
      </c>
      <c r="F6089" s="23">
        <f>INDEX(Table,MATCH('Classwork 5'!B6089,'5b'!$B$4:$B$904,0),4)</f>
        <v>11</v>
      </c>
      <c r="G6089" s="23">
        <v>5</v>
      </c>
      <c r="H6089" s="24">
        <v>7184</v>
      </c>
    </row>
    <row r="6090" spans="2:8" x14ac:dyDescent="0.3">
      <c r="B6090" s="22">
        <v>1000988</v>
      </c>
      <c r="C6090" s="23" t="s">
        <v>2810</v>
      </c>
      <c r="D6090" s="23" t="str">
        <f>VLOOKUP(B6090,'5b'!$B$4:$E$904,2,FALSE)</f>
        <v>M</v>
      </c>
      <c r="E6090" s="23" t="str">
        <f>INDEX(Table,MATCH('Classwork 5'!B6090,'5b'!$B$4:$B$904,0),3)</f>
        <v>51-55</v>
      </c>
      <c r="F6090" s="23">
        <f>INDEX(Table,MATCH('Classwork 5'!B6090,'5b'!$B$4:$B$904,0),4)</f>
        <v>11</v>
      </c>
      <c r="G6090" s="23">
        <v>5</v>
      </c>
      <c r="H6090" s="24">
        <v>8689</v>
      </c>
    </row>
    <row r="6091" spans="2:8" x14ac:dyDescent="0.3">
      <c r="B6091" s="22">
        <v>1000989</v>
      </c>
      <c r="C6091" s="23" t="s">
        <v>3841</v>
      </c>
      <c r="D6091" s="23" t="str">
        <f>VLOOKUP(B6091,'5b'!$B$4:$E$904,2,FALSE)</f>
        <v>M</v>
      </c>
      <c r="E6091" s="23" t="str">
        <f>INDEX(Table,MATCH('Classwork 5'!B6091,'5b'!$B$4:$B$904,0),3)</f>
        <v>51-55</v>
      </c>
      <c r="F6091" s="23">
        <f>INDEX(Table,MATCH('Classwork 5'!B6091,'5b'!$B$4:$B$904,0),4)</f>
        <v>0</v>
      </c>
      <c r="G6091" s="23">
        <v>8</v>
      </c>
      <c r="H6091" s="24">
        <v>9989</v>
      </c>
    </row>
    <row r="6092" spans="2:8" x14ac:dyDescent="0.3">
      <c r="B6092" s="22">
        <v>1000989</v>
      </c>
      <c r="C6092" s="23" t="s">
        <v>2881</v>
      </c>
      <c r="D6092" s="23" t="str">
        <f>VLOOKUP(B6092,'5b'!$B$4:$E$904,2,FALSE)</f>
        <v>M</v>
      </c>
      <c r="E6092" s="23" t="str">
        <f>INDEX(Table,MATCH('Classwork 5'!B6092,'5b'!$B$4:$B$904,0),3)</f>
        <v>51-55</v>
      </c>
      <c r="F6092" s="23">
        <f>INDEX(Table,MATCH('Classwork 5'!B6092,'5b'!$B$4:$B$904,0),4)</f>
        <v>0</v>
      </c>
      <c r="G6092" s="23">
        <v>13</v>
      </c>
      <c r="H6092" s="24">
        <v>956</v>
      </c>
    </row>
    <row r="6093" spans="2:8" x14ac:dyDescent="0.3">
      <c r="B6093" s="22">
        <v>1000990</v>
      </c>
      <c r="C6093" s="23" t="s">
        <v>3001</v>
      </c>
      <c r="D6093" s="23" t="str">
        <f>VLOOKUP(B6093,'5b'!$B$4:$E$904,2,FALSE)</f>
        <v>M</v>
      </c>
      <c r="E6093" s="23" t="str">
        <f>INDEX(Table,MATCH('Classwork 5'!B6093,'5b'!$B$4:$B$904,0),3)</f>
        <v>18-25</v>
      </c>
      <c r="F6093" s="23">
        <f>INDEX(Table,MATCH('Classwork 5'!B6093,'5b'!$B$4:$B$904,0),4)</f>
        <v>6</v>
      </c>
      <c r="G6093" s="23">
        <v>5</v>
      </c>
      <c r="H6093" s="24">
        <v>6954</v>
      </c>
    </row>
    <row r="6094" spans="2:8" x14ac:dyDescent="0.3">
      <c r="B6094" s="22">
        <v>1000991</v>
      </c>
      <c r="C6094" s="23" t="s">
        <v>2081</v>
      </c>
      <c r="D6094" s="23" t="str">
        <f>VLOOKUP(B6094,'5b'!$B$4:$E$904,2,FALSE)</f>
        <v>F</v>
      </c>
      <c r="E6094" s="23" t="str">
        <f>INDEX(Table,MATCH('Classwork 5'!B6094,'5b'!$B$4:$B$904,0),3)</f>
        <v>26-35</v>
      </c>
      <c r="F6094" s="23">
        <f>INDEX(Table,MATCH('Classwork 5'!B6094,'5b'!$B$4:$B$904,0),4)</f>
        <v>9</v>
      </c>
      <c r="G6094" s="23">
        <v>5</v>
      </c>
      <c r="H6094" s="24">
        <v>7061</v>
      </c>
    </row>
    <row r="6095" spans="2:8" x14ac:dyDescent="0.3">
      <c r="B6095" s="22">
        <v>1000991</v>
      </c>
      <c r="C6095" s="23" t="s">
        <v>2075</v>
      </c>
      <c r="D6095" s="23" t="str">
        <f>VLOOKUP(B6095,'5b'!$B$4:$E$904,2,FALSE)</f>
        <v>F</v>
      </c>
      <c r="E6095" s="23" t="str">
        <f>INDEX(Table,MATCH('Classwork 5'!B6095,'5b'!$B$4:$B$904,0),3)</f>
        <v>26-35</v>
      </c>
      <c r="F6095" s="23">
        <f>INDEX(Table,MATCH('Classwork 5'!B6095,'5b'!$B$4:$B$904,0),4)</f>
        <v>9</v>
      </c>
      <c r="G6095" s="23">
        <v>1</v>
      </c>
      <c r="H6095" s="24">
        <v>12113</v>
      </c>
    </row>
    <row r="6096" spans="2:8" x14ac:dyDescent="0.3">
      <c r="B6096" s="22">
        <v>1000992</v>
      </c>
      <c r="C6096" s="23" t="s">
        <v>2562</v>
      </c>
      <c r="D6096" s="23" t="str">
        <f>VLOOKUP(B6096,'5b'!$B$4:$E$904,2,FALSE)</f>
        <v>F</v>
      </c>
      <c r="E6096" s="23" t="str">
        <f>INDEX(Table,MATCH('Classwork 5'!B6096,'5b'!$B$4:$B$904,0),3)</f>
        <v>36-45</v>
      </c>
      <c r="F6096" s="23">
        <f>INDEX(Table,MATCH('Classwork 5'!B6096,'5b'!$B$4:$B$904,0),4)</f>
        <v>3</v>
      </c>
      <c r="G6096" s="23">
        <v>5</v>
      </c>
      <c r="H6096" s="24">
        <v>5278</v>
      </c>
    </row>
    <row r="6097" spans="2:8" x14ac:dyDescent="0.3">
      <c r="B6097" s="22">
        <v>1000992</v>
      </c>
      <c r="C6097" s="23" t="s">
        <v>3842</v>
      </c>
      <c r="D6097" s="23" t="str">
        <f>VLOOKUP(B6097,'5b'!$B$4:$E$904,2,FALSE)</f>
        <v>F</v>
      </c>
      <c r="E6097" s="23" t="str">
        <f>INDEX(Table,MATCH('Classwork 5'!B6097,'5b'!$B$4:$B$904,0),3)</f>
        <v>36-45</v>
      </c>
      <c r="F6097" s="23">
        <f>INDEX(Table,MATCH('Classwork 5'!B6097,'5b'!$B$4:$B$904,0),4)</f>
        <v>3</v>
      </c>
      <c r="G6097" s="23">
        <v>8</v>
      </c>
      <c r="H6097" s="24">
        <v>5963</v>
      </c>
    </row>
    <row r="6098" spans="2:8" x14ac:dyDescent="0.3">
      <c r="B6098" s="22">
        <v>1000992</v>
      </c>
      <c r="C6098" s="23" t="s">
        <v>2662</v>
      </c>
      <c r="D6098" s="23" t="str">
        <f>VLOOKUP(B6098,'5b'!$B$4:$E$904,2,FALSE)</f>
        <v>F</v>
      </c>
      <c r="E6098" s="23" t="str">
        <f>INDEX(Table,MATCH('Classwork 5'!B6098,'5b'!$B$4:$B$904,0),3)</f>
        <v>36-45</v>
      </c>
      <c r="F6098" s="23">
        <f>INDEX(Table,MATCH('Classwork 5'!B6098,'5b'!$B$4:$B$904,0),4)</f>
        <v>3</v>
      </c>
      <c r="G6098" s="23">
        <v>5</v>
      </c>
      <c r="H6098" s="24">
        <v>7026</v>
      </c>
    </row>
    <row r="6099" spans="2:8" x14ac:dyDescent="0.3">
      <c r="B6099" s="22">
        <v>1000993</v>
      </c>
      <c r="C6099" s="23" t="s">
        <v>1991</v>
      </c>
      <c r="D6099" s="23" t="str">
        <f>VLOOKUP(B6099,'5b'!$B$4:$E$904,2,FALSE)</f>
        <v>M</v>
      </c>
      <c r="E6099" s="23" t="str">
        <f>INDEX(Table,MATCH('Classwork 5'!B6099,'5b'!$B$4:$B$904,0),3)</f>
        <v>26-35</v>
      </c>
      <c r="F6099" s="23">
        <f>INDEX(Table,MATCH('Classwork 5'!B6099,'5b'!$B$4:$B$904,0),4)</f>
        <v>0</v>
      </c>
      <c r="G6099" s="23">
        <v>1</v>
      </c>
      <c r="H6099" s="24">
        <v>7729</v>
      </c>
    </row>
    <row r="6100" spans="2:8" x14ac:dyDescent="0.3">
      <c r="B6100" s="22">
        <v>1000993</v>
      </c>
      <c r="C6100" s="23" t="s">
        <v>3156</v>
      </c>
      <c r="D6100" s="23" t="str">
        <f>VLOOKUP(B6100,'5b'!$B$4:$E$904,2,FALSE)</f>
        <v>M</v>
      </c>
      <c r="E6100" s="23" t="str">
        <f>INDEX(Table,MATCH('Classwork 5'!B6100,'5b'!$B$4:$B$904,0),3)</f>
        <v>26-35</v>
      </c>
      <c r="F6100" s="23">
        <f>INDEX(Table,MATCH('Classwork 5'!B6100,'5b'!$B$4:$B$904,0),4)</f>
        <v>0</v>
      </c>
      <c r="G6100" s="23">
        <v>5</v>
      </c>
      <c r="H6100" s="24">
        <v>7000</v>
      </c>
    </row>
    <row r="6101" spans="2:8" x14ac:dyDescent="0.3">
      <c r="B6101" s="22">
        <v>1000995</v>
      </c>
      <c r="C6101" s="23" t="s">
        <v>1963</v>
      </c>
      <c r="D6101" s="23" t="str">
        <f>VLOOKUP(B6101,'5b'!$B$4:$E$904,2,FALSE)</f>
        <v>F</v>
      </c>
      <c r="E6101" s="23" t="str">
        <f>INDEX(Table,MATCH('Classwork 5'!B6101,'5b'!$B$4:$B$904,0),3)</f>
        <v>18-25</v>
      </c>
      <c r="F6101" s="23">
        <f>INDEX(Table,MATCH('Classwork 5'!B6101,'5b'!$B$4:$B$904,0),4)</f>
        <v>4</v>
      </c>
      <c r="G6101" s="23">
        <v>5</v>
      </c>
      <c r="H6101" s="24">
        <v>5229</v>
      </c>
    </row>
    <row r="6102" spans="2:8" x14ac:dyDescent="0.3">
      <c r="B6102" s="22">
        <v>1000995</v>
      </c>
      <c r="C6102" s="23" t="s">
        <v>2918</v>
      </c>
      <c r="D6102" s="23" t="str">
        <f>VLOOKUP(B6102,'5b'!$B$4:$E$904,2,FALSE)</f>
        <v>F</v>
      </c>
      <c r="E6102" s="23" t="str">
        <f>INDEX(Table,MATCH('Classwork 5'!B6102,'5b'!$B$4:$B$904,0),3)</f>
        <v>18-25</v>
      </c>
      <c r="F6102" s="23">
        <f>INDEX(Table,MATCH('Classwork 5'!B6102,'5b'!$B$4:$B$904,0),4)</f>
        <v>4</v>
      </c>
      <c r="G6102" s="23">
        <v>5</v>
      </c>
      <c r="H6102" s="24">
        <v>7138</v>
      </c>
    </row>
    <row r="6103" spans="2:8" x14ac:dyDescent="0.3">
      <c r="B6103" s="22">
        <v>1000996</v>
      </c>
      <c r="C6103" s="23" t="s">
        <v>1997</v>
      </c>
      <c r="D6103" s="23" t="str">
        <f>VLOOKUP(B6103,'5b'!$B$4:$E$904,2,FALSE)</f>
        <v>M</v>
      </c>
      <c r="E6103" s="23" t="str">
        <f>INDEX(Table,MATCH('Classwork 5'!B6103,'5b'!$B$4:$B$904,0),3)</f>
        <v>26-35</v>
      </c>
      <c r="F6103" s="23">
        <f>INDEX(Table,MATCH('Classwork 5'!B6103,'5b'!$B$4:$B$904,0),4)</f>
        <v>17</v>
      </c>
      <c r="G6103" s="23">
        <v>5</v>
      </c>
      <c r="H6103" s="24">
        <v>8603</v>
      </c>
    </row>
    <row r="6104" spans="2:8" x14ac:dyDescent="0.3">
      <c r="B6104" s="22">
        <v>1000996</v>
      </c>
      <c r="C6104" s="23" t="s">
        <v>3433</v>
      </c>
      <c r="D6104" s="23" t="str">
        <f>VLOOKUP(B6104,'5b'!$B$4:$E$904,2,FALSE)</f>
        <v>M</v>
      </c>
      <c r="E6104" s="23" t="str">
        <f>INDEX(Table,MATCH('Classwork 5'!B6104,'5b'!$B$4:$B$904,0),3)</f>
        <v>26-35</v>
      </c>
      <c r="F6104" s="23">
        <f>INDEX(Table,MATCH('Classwork 5'!B6104,'5b'!$B$4:$B$904,0),4)</f>
        <v>17</v>
      </c>
      <c r="G6104" s="23">
        <v>13</v>
      </c>
      <c r="H6104" s="24">
        <v>578</v>
      </c>
    </row>
    <row r="6105" spans="2:8" x14ac:dyDescent="0.3">
      <c r="B6105" s="22">
        <v>1000996</v>
      </c>
      <c r="C6105" s="23" t="s">
        <v>2450</v>
      </c>
      <c r="D6105" s="23" t="str">
        <f>VLOOKUP(B6105,'5b'!$B$4:$E$904,2,FALSE)</f>
        <v>M</v>
      </c>
      <c r="E6105" s="23" t="str">
        <f>INDEX(Table,MATCH('Classwork 5'!B6105,'5b'!$B$4:$B$904,0),3)</f>
        <v>26-35</v>
      </c>
      <c r="F6105" s="23">
        <f>INDEX(Table,MATCH('Classwork 5'!B6105,'5b'!$B$4:$B$904,0),4)</f>
        <v>17</v>
      </c>
      <c r="G6105" s="23">
        <v>1</v>
      </c>
      <c r="H6105" s="24">
        <v>15757</v>
      </c>
    </row>
    <row r="6106" spans="2:8" x14ac:dyDescent="0.3">
      <c r="B6106" s="22">
        <v>1000996</v>
      </c>
      <c r="C6106" s="23" t="s">
        <v>3130</v>
      </c>
      <c r="D6106" s="23" t="str">
        <f>VLOOKUP(B6106,'5b'!$B$4:$E$904,2,FALSE)</f>
        <v>M</v>
      </c>
      <c r="E6106" s="23" t="str">
        <f>INDEX(Table,MATCH('Classwork 5'!B6106,'5b'!$B$4:$B$904,0),3)</f>
        <v>26-35</v>
      </c>
      <c r="F6106" s="23">
        <f>INDEX(Table,MATCH('Classwork 5'!B6106,'5b'!$B$4:$B$904,0),4)</f>
        <v>17</v>
      </c>
      <c r="G6106" s="23">
        <v>1</v>
      </c>
      <c r="H6106" s="24">
        <v>19327</v>
      </c>
    </row>
    <row r="6107" spans="2:8" x14ac:dyDescent="0.3">
      <c r="B6107" s="22">
        <v>1000996</v>
      </c>
      <c r="C6107" s="23" t="s">
        <v>3754</v>
      </c>
      <c r="D6107" s="23" t="str">
        <f>VLOOKUP(B6107,'5b'!$B$4:$E$904,2,FALSE)</f>
        <v>M</v>
      </c>
      <c r="E6107" s="23" t="str">
        <f>INDEX(Table,MATCH('Classwork 5'!B6107,'5b'!$B$4:$B$904,0),3)</f>
        <v>26-35</v>
      </c>
      <c r="F6107" s="23">
        <f>INDEX(Table,MATCH('Classwork 5'!B6107,'5b'!$B$4:$B$904,0),4)</f>
        <v>17</v>
      </c>
      <c r="G6107" s="23">
        <v>18</v>
      </c>
      <c r="H6107" s="24">
        <v>3117</v>
      </c>
    </row>
    <row r="6108" spans="2:8" x14ac:dyDescent="0.3">
      <c r="B6108" s="22">
        <v>1000996</v>
      </c>
      <c r="C6108" s="23" t="s">
        <v>2858</v>
      </c>
      <c r="D6108" s="23" t="str">
        <f>VLOOKUP(B6108,'5b'!$B$4:$E$904,2,FALSE)</f>
        <v>M</v>
      </c>
      <c r="E6108" s="23" t="str">
        <f>INDEX(Table,MATCH('Classwork 5'!B6108,'5b'!$B$4:$B$904,0),3)</f>
        <v>26-35</v>
      </c>
      <c r="F6108" s="23">
        <f>INDEX(Table,MATCH('Classwork 5'!B6108,'5b'!$B$4:$B$904,0),4)</f>
        <v>17</v>
      </c>
      <c r="G6108" s="23">
        <v>1</v>
      </c>
      <c r="H6108" s="24">
        <v>19198</v>
      </c>
    </row>
    <row r="6109" spans="2:8" x14ac:dyDescent="0.3">
      <c r="B6109" s="22">
        <v>1000996</v>
      </c>
      <c r="C6109" s="23" t="s">
        <v>1991</v>
      </c>
      <c r="D6109" s="23" t="str">
        <f>VLOOKUP(B6109,'5b'!$B$4:$E$904,2,FALSE)</f>
        <v>M</v>
      </c>
      <c r="E6109" s="23" t="str">
        <f>INDEX(Table,MATCH('Classwork 5'!B6109,'5b'!$B$4:$B$904,0),3)</f>
        <v>26-35</v>
      </c>
      <c r="F6109" s="23">
        <f>INDEX(Table,MATCH('Classwork 5'!B6109,'5b'!$B$4:$B$904,0),4)</f>
        <v>17</v>
      </c>
      <c r="G6109" s="23">
        <v>1</v>
      </c>
      <c r="H6109" s="24">
        <v>15914</v>
      </c>
    </row>
    <row r="6110" spans="2:8" x14ac:dyDescent="0.3">
      <c r="B6110" s="22">
        <v>1000996</v>
      </c>
      <c r="C6110" s="23" t="s">
        <v>2052</v>
      </c>
      <c r="D6110" s="23" t="str">
        <f>VLOOKUP(B6110,'5b'!$B$4:$E$904,2,FALSE)</f>
        <v>M</v>
      </c>
      <c r="E6110" s="23" t="str">
        <f>INDEX(Table,MATCH('Classwork 5'!B6110,'5b'!$B$4:$B$904,0),3)</f>
        <v>26-35</v>
      </c>
      <c r="F6110" s="23">
        <f>INDEX(Table,MATCH('Classwork 5'!B6110,'5b'!$B$4:$B$904,0),4)</f>
        <v>17</v>
      </c>
      <c r="G6110" s="23">
        <v>1</v>
      </c>
      <c r="H6110" s="24">
        <v>19460</v>
      </c>
    </row>
    <row r="6111" spans="2:8" x14ac:dyDescent="0.3">
      <c r="B6111" s="22">
        <v>1000996</v>
      </c>
      <c r="C6111" s="23" t="s">
        <v>2011</v>
      </c>
      <c r="D6111" s="23" t="str">
        <f>VLOOKUP(B6111,'5b'!$B$4:$E$904,2,FALSE)</f>
        <v>M</v>
      </c>
      <c r="E6111" s="23" t="str">
        <f>INDEX(Table,MATCH('Classwork 5'!B6111,'5b'!$B$4:$B$904,0),3)</f>
        <v>26-35</v>
      </c>
      <c r="F6111" s="23">
        <f>INDEX(Table,MATCH('Classwork 5'!B6111,'5b'!$B$4:$B$904,0),4)</f>
        <v>17</v>
      </c>
      <c r="G6111" s="23">
        <v>1</v>
      </c>
      <c r="H6111" s="24">
        <v>15383</v>
      </c>
    </row>
    <row r="6112" spans="2:8" x14ac:dyDescent="0.3">
      <c r="B6112" s="22">
        <v>1000996</v>
      </c>
      <c r="C6112" s="23" t="s">
        <v>2242</v>
      </c>
      <c r="D6112" s="23" t="str">
        <f>VLOOKUP(B6112,'5b'!$B$4:$E$904,2,FALSE)</f>
        <v>M</v>
      </c>
      <c r="E6112" s="23" t="str">
        <f>INDEX(Table,MATCH('Classwork 5'!B6112,'5b'!$B$4:$B$904,0),3)</f>
        <v>26-35</v>
      </c>
      <c r="F6112" s="23">
        <f>INDEX(Table,MATCH('Classwork 5'!B6112,'5b'!$B$4:$B$904,0),4)</f>
        <v>17</v>
      </c>
      <c r="G6112" s="23">
        <v>1</v>
      </c>
      <c r="H6112" s="24">
        <v>15585</v>
      </c>
    </row>
    <row r="6113" spans="2:8" x14ac:dyDescent="0.3">
      <c r="B6113" s="22">
        <v>1000996</v>
      </c>
      <c r="C6113" s="23" t="s">
        <v>2808</v>
      </c>
      <c r="D6113" s="23" t="str">
        <f>VLOOKUP(B6113,'5b'!$B$4:$E$904,2,FALSE)</f>
        <v>M</v>
      </c>
      <c r="E6113" s="23" t="str">
        <f>INDEX(Table,MATCH('Classwork 5'!B6113,'5b'!$B$4:$B$904,0),3)</f>
        <v>26-35</v>
      </c>
      <c r="F6113" s="23">
        <f>INDEX(Table,MATCH('Classwork 5'!B6113,'5b'!$B$4:$B$904,0),4)</f>
        <v>17</v>
      </c>
      <c r="G6113" s="23">
        <v>7</v>
      </c>
      <c r="H6113" s="24">
        <v>16551</v>
      </c>
    </row>
    <row r="6114" spans="2:8" x14ac:dyDescent="0.3">
      <c r="B6114" s="22">
        <v>1000996</v>
      </c>
      <c r="C6114" s="23" t="s">
        <v>1987</v>
      </c>
      <c r="D6114" s="23" t="str">
        <f>VLOOKUP(B6114,'5b'!$B$4:$E$904,2,FALSE)</f>
        <v>M</v>
      </c>
      <c r="E6114" s="23" t="str">
        <f>INDEX(Table,MATCH('Classwork 5'!B6114,'5b'!$B$4:$B$904,0),3)</f>
        <v>26-35</v>
      </c>
      <c r="F6114" s="23">
        <f>INDEX(Table,MATCH('Classwork 5'!B6114,'5b'!$B$4:$B$904,0),4)</f>
        <v>17</v>
      </c>
      <c r="G6114" s="23">
        <v>8</v>
      </c>
      <c r="H6114" s="24">
        <v>10032</v>
      </c>
    </row>
    <row r="6115" spans="2:8" x14ac:dyDescent="0.3">
      <c r="B6115" s="22">
        <v>1000996</v>
      </c>
      <c r="C6115" s="23" t="s">
        <v>2240</v>
      </c>
      <c r="D6115" s="23" t="str">
        <f>VLOOKUP(B6115,'5b'!$B$4:$E$904,2,FALSE)</f>
        <v>M</v>
      </c>
      <c r="E6115" s="23" t="str">
        <f>INDEX(Table,MATCH('Classwork 5'!B6115,'5b'!$B$4:$B$904,0),3)</f>
        <v>26-35</v>
      </c>
      <c r="F6115" s="23">
        <f>INDEX(Table,MATCH('Classwork 5'!B6115,'5b'!$B$4:$B$904,0),4)</f>
        <v>17</v>
      </c>
      <c r="G6115" s="23">
        <v>5</v>
      </c>
      <c r="H6115" s="24">
        <v>7119</v>
      </c>
    </row>
    <row r="6116" spans="2:8" x14ac:dyDescent="0.3">
      <c r="B6116" s="22">
        <v>1000997</v>
      </c>
      <c r="C6116" s="23" t="s">
        <v>2765</v>
      </c>
      <c r="D6116" s="23" t="str">
        <f>VLOOKUP(B6116,'5b'!$B$4:$E$904,2,FALSE)</f>
        <v>M</v>
      </c>
      <c r="E6116" s="23" t="str">
        <f>INDEX(Table,MATCH('Classwork 5'!B6116,'5b'!$B$4:$B$904,0),3)</f>
        <v>0-17</v>
      </c>
      <c r="F6116" s="23">
        <f>INDEX(Table,MATCH('Classwork 5'!B6116,'5b'!$B$4:$B$904,0),4)</f>
        <v>19</v>
      </c>
      <c r="G6116" s="23">
        <v>8</v>
      </c>
      <c r="H6116" s="24">
        <v>6175</v>
      </c>
    </row>
    <row r="6117" spans="2:8" x14ac:dyDescent="0.3">
      <c r="B6117" s="22">
        <v>1000997</v>
      </c>
      <c r="C6117" s="23" t="s">
        <v>1997</v>
      </c>
      <c r="D6117" s="23" t="str">
        <f>VLOOKUP(B6117,'5b'!$B$4:$E$904,2,FALSE)</f>
        <v>M</v>
      </c>
      <c r="E6117" s="23" t="str">
        <f>INDEX(Table,MATCH('Classwork 5'!B6117,'5b'!$B$4:$B$904,0),3)</f>
        <v>0-17</v>
      </c>
      <c r="F6117" s="23">
        <f>INDEX(Table,MATCH('Classwork 5'!B6117,'5b'!$B$4:$B$904,0),4)</f>
        <v>19</v>
      </c>
      <c r="G6117" s="23">
        <v>5</v>
      </c>
      <c r="H6117" s="24">
        <v>8758</v>
      </c>
    </row>
    <row r="6118" spans="2:8" x14ac:dyDescent="0.3">
      <c r="B6118" s="22">
        <v>1000997</v>
      </c>
      <c r="C6118" s="23" t="s">
        <v>2018</v>
      </c>
      <c r="D6118" s="23" t="str">
        <f>VLOOKUP(B6118,'5b'!$B$4:$E$904,2,FALSE)</f>
        <v>M</v>
      </c>
      <c r="E6118" s="23" t="str">
        <f>INDEX(Table,MATCH('Classwork 5'!B6118,'5b'!$B$4:$B$904,0),3)</f>
        <v>0-17</v>
      </c>
      <c r="F6118" s="23">
        <f>INDEX(Table,MATCH('Classwork 5'!B6118,'5b'!$B$4:$B$904,0),4)</f>
        <v>19</v>
      </c>
      <c r="G6118" s="23">
        <v>8</v>
      </c>
      <c r="H6118" s="24">
        <v>7861</v>
      </c>
    </row>
    <row r="6119" spans="2:8" x14ac:dyDescent="0.3">
      <c r="B6119" s="22">
        <v>1000997</v>
      </c>
      <c r="C6119" s="23" t="s">
        <v>1991</v>
      </c>
      <c r="D6119" s="23" t="str">
        <f>VLOOKUP(B6119,'5b'!$B$4:$E$904,2,FALSE)</f>
        <v>M</v>
      </c>
      <c r="E6119" s="23" t="str">
        <f>INDEX(Table,MATCH('Classwork 5'!B6119,'5b'!$B$4:$B$904,0),3)</f>
        <v>0-17</v>
      </c>
      <c r="F6119" s="23">
        <f>INDEX(Table,MATCH('Classwork 5'!B6119,'5b'!$B$4:$B$904,0),4)</f>
        <v>19</v>
      </c>
      <c r="G6119" s="23">
        <v>1</v>
      </c>
      <c r="H6119" s="24">
        <v>15656</v>
      </c>
    </row>
    <row r="6120" spans="2:8" x14ac:dyDescent="0.3">
      <c r="B6120" s="22">
        <v>1000998</v>
      </c>
      <c r="C6120" s="23" t="s">
        <v>2357</v>
      </c>
      <c r="D6120" s="23" t="str">
        <f>VLOOKUP(B6120,'5b'!$B$4:$E$904,2,FALSE)</f>
        <v>M</v>
      </c>
      <c r="E6120" s="23" t="str">
        <f>INDEX(Table,MATCH('Classwork 5'!B6120,'5b'!$B$4:$B$904,0),3)</f>
        <v>46-50</v>
      </c>
      <c r="F6120" s="23">
        <f>INDEX(Table,MATCH('Classwork 5'!B6120,'5b'!$B$4:$B$904,0),4)</f>
        <v>20</v>
      </c>
      <c r="G6120" s="23">
        <v>5</v>
      </c>
      <c r="H6120" s="24">
        <v>7089</v>
      </c>
    </row>
    <row r="6121" spans="2:8" x14ac:dyDescent="0.3">
      <c r="B6121" s="22">
        <v>1000998</v>
      </c>
      <c r="C6121" s="23" t="s">
        <v>2384</v>
      </c>
      <c r="D6121" s="23" t="str">
        <f>VLOOKUP(B6121,'5b'!$B$4:$E$904,2,FALSE)</f>
        <v>M</v>
      </c>
      <c r="E6121" s="23" t="str">
        <f>INDEX(Table,MATCH('Classwork 5'!B6121,'5b'!$B$4:$B$904,0),3)</f>
        <v>46-50</v>
      </c>
      <c r="F6121" s="23">
        <f>INDEX(Table,MATCH('Classwork 5'!B6121,'5b'!$B$4:$B$904,0),4)</f>
        <v>20</v>
      </c>
      <c r="G6121" s="23">
        <v>6</v>
      </c>
      <c r="H6121" s="24">
        <v>16172</v>
      </c>
    </row>
    <row r="6122" spans="2:8" x14ac:dyDescent="0.3">
      <c r="B6122" s="22">
        <v>1000998</v>
      </c>
      <c r="C6122" s="23" t="s">
        <v>3843</v>
      </c>
      <c r="D6122" s="23" t="str">
        <f>VLOOKUP(B6122,'5b'!$B$4:$E$904,2,FALSE)</f>
        <v>M</v>
      </c>
      <c r="E6122" s="23" t="str">
        <f>INDEX(Table,MATCH('Classwork 5'!B6122,'5b'!$B$4:$B$904,0),3)</f>
        <v>46-50</v>
      </c>
      <c r="F6122" s="23">
        <f>INDEX(Table,MATCH('Classwork 5'!B6122,'5b'!$B$4:$B$904,0),4)</f>
        <v>20</v>
      </c>
      <c r="G6122" s="23">
        <v>5</v>
      </c>
      <c r="H6122" s="24">
        <v>3733</v>
      </c>
    </row>
    <row r="6123" spans="2:8" x14ac:dyDescent="0.3">
      <c r="B6123" s="22">
        <v>1000998</v>
      </c>
      <c r="C6123" s="23" t="s">
        <v>2238</v>
      </c>
      <c r="D6123" s="23" t="str">
        <f>VLOOKUP(B6123,'5b'!$B$4:$E$904,2,FALSE)</f>
        <v>M</v>
      </c>
      <c r="E6123" s="23" t="str">
        <f>INDEX(Table,MATCH('Classwork 5'!B6123,'5b'!$B$4:$B$904,0),3)</f>
        <v>46-50</v>
      </c>
      <c r="F6123" s="23">
        <f>INDEX(Table,MATCH('Classwork 5'!B6123,'5b'!$B$4:$B$904,0),4)</f>
        <v>20</v>
      </c>
      <c r="G6123" s="23">
        <v>8</v>
      </c>
      <c r="H6123" s="24">
        <v>5991</v>
      </c>
    </row>
    <row r="6124" spans="2:8" x14ac:dyDescent="0.3">
      <c r="B6124" s="22">
        <v>1000998</v>
      </c>
      <c r="C6124" s="23" t="s">
        <v>2323</v>
      </c>
      <c r="D6124" s="23" t="str">
        <f>VLOOKUP(B6124,'5b'!$B$4:$E$904,2,FALSE)</f>
        <v>M</v>
      </c>
      <c r="E6124" s="23" t="str">
        <f>INDEX(Table,MATCH('Classwork 5'!B6124,'5b'!$B$4:$B$904,0),3)</f>
        <v>46-50</v>
      </c>
      <c r="F6124" s="23">
        <f>INDEX(Table,MATCH('Classwork 5'!B6124,'5b'!$B$4:$B$904,0),4)</f>
        <v>20</v>
      </c>
      <c r="G6124" s="23">
        <v>5</v>
      </c>
      <c r="H6124" s="24">
        <v>8659</v>
      </c>
    </row>
    <row r="6125" spans="2:8" x14ac:dyDescent="0.3">
      <c r="B6125" s="22">
        <v>1000998</v>
      </c>
      <c r="C6125" s="23" t="s">
        <v>1953</v>
      </c>
      <c r="D6125" s="23" t="str">
        <f>VLOOKUP(B6125,'5b'!$B$4:$E$904,2,FALSE)</f>
        <v>M</v>
      </c>
      <c r="E6125" s="23" t="str">
        <f>INDEX(Table,MATCH('Classwork 5'!B6125,'5b'!$B$4:$B$904,0),3)</f>
        <v>46-50</v>
      </c>
      <c r="F6125" s="23">
        <f>INDEX(Table,MATCH('Classwork 5'!B6125,'5b'!$B$4:$B$904,0),4)</f>
        <v>20</v>
      </c>
      <c r="G6125" s="23">
        <v>1</v>
      </c>
      <c r="H6125" s="24">
        <v>15708</v>
      </c>
    </row>
    <row r="6126" spans="2:8" x14ac:dyDescent="0.3">
      <c r="B6126" s="22">
        <v>1000999</v>
      </c>
      <c r="C6126" s="23" t="s">
        <v>2243</v>
      </c>
      <c r="D6126" s="23" t="str">
        <f>VLOOKUP(B6126,'5b'!$B$4:$E$904,2,FALSE)</f>
        <v>M</v>
      </c>
      <c r="E6126" s="23" t="str">
        <f>INDEX(Table,MATCH('Classwork 5'!B6126,'5b'!$B$4:$B$904,0),3)</f>
        <v>26-35</v>
      </c>
      <c r="F6126" s="23">
        <f>INDEX(Table,MATCH('Classwork 5'!B6126,'5b'!$B$4:$B$904,0),4)</f>
        <v>15</v>
      </c>
      <c r="G6126" s="23">
        <v>1</v>
      </c>
      <c r="H6126" s="24">
        <v>19618</v>
      </c>
    </row>
    <row r="6127" spans="2:8" x14ac:dyDescent="0.3">
      <c r="B6127" s="22">
        <v>1000999</v>
      </c>
      <c r="C6127" s="23" t="s">
        <v>2465</v>
      </c>
      <c r="D6127" s="23" t="str">
        <f>VLOOKUP(B6127,'5b'!$B$4:$E$904,2,FALSE)</f>
        <v>M</v>
      </c>
      <c r="E6127" s="23" t="str">
        <f>INDEX(Table,MATCH('Classwork 5'!B6127,'5b'!$B$4:$B$904,0),3)</f>
        <v>26-35</v>
      </c>
      <c r="F6127" s="23">
        <f>INDEX(Table,MATCH('Classwork 5'!B6127,'5b'!$B$4:$B$904,0),4)</f>
        <v>15</v>
      </c>
      <c r="G6127" s="23">
        <v>1</v>
      </c>
      <c r="H6127" s="24">
        <v>19644</v>
      </c>
    </row>
    <row r="6128" spans="2:8" x14ac:dyDescent="0.3">
      <c r="B6128" s="22">
        <v>1000999</v>
      </c>
      <c r="C6128" s="23" t="s">
        <v>2505</v>
      </c>
      <c r="D6128" s="23" t="str">
        <f>VLOOKUP(B6128,'5b'!$B$4:$E$904,2,FALSE)</f>
        <v>M</v>
      </c>
      <c r="E6128" s="23" t="str">
        <f>INDEX(Table,MATCH('Classwork 5'!B6128,'5b'!$B$4:$B$904,0),3)</f>
        <v>26-35</v>
      </c>
      <c r="F6128" s="23">
        <f>INDEX(Table,MATCH('Classwork 5'!B6128,'5b'!$B$4:$B$904,0),4)</f>
        <v>15</v>
      </c>
      <c r="G6128" s="23">
        <v>1</v>
      </c>
      <c r="H6128" s="24">
        <v>15296</v>
      </c>
    </row>
    <row r="6129" spans="2:8" x14ac:dyDescent="0.3">
      <c r="B6129" s="22">
        <v>1000999</v>
      </c>
      <c r="C6129" s="23" t="s">
        <v>2383</v>
      </c>
      <c r="D6129" s="23" t="str">
        <f>VLOOKUP(B6129,'5b'!$B$4:$E$904,2,FALSE)</f>
        <v>M</v>
      </c>
      <c r="E6129" s="23" t="str">
        <f>INDEX(Table,MATCH('Classwork 5'!B6129,'5b'!$B$4:$B$904,0),3)</f>
        <v>26-35</v>
      </c>
      <c r="F6129" s="23">
        <f>INDEX(Table,MATCH('Classwork 5'!B6129,'5b'!$B$4:$B$904,0),4)</f>
        <v>15</v>
      </c>
      <c r="G6129" s="23">
        <v>1</v>
      </c>
      <c r="H6129" s="24">
        <v>11623</v>
      </c>
    </row>
    <row r="6130" spans="2:8" x14ac:dyDescent="0.3">
      <c r="B6130" s="22">
        <v>1000999</v>
      </c>
      <c r="C6130" s="23" t="s">
        <v>2214</v>
      </c>
      <c r="D6130" s="23" t="str">
        <f>VLOOKUP(B6130,'5b'!$B$4:$E$904,2,FALSE)</f>
        <v>M</v>
      </c>
      <c r="E6130" s="23" t="str">
        <f>INDEX(Table,MATCH('Classwork 5'!B6130,'5b'!$B$4:$B$904,0),3)</f>
        <v>26-35</v>
      </c>
      <c r="F6130" s="23">
        <f>INDEX(Table,MATCH('Classwork 5'!B6130,'5b'!$B$4:$B$904,0),4)</f>
        <v>15</v>
      </c>
      <c r="G6130" s="23">
        <v>1</v>
      </c>
      <c r="H6130" s="24">
        <v>11439</v>
      </c>
    </row>
    <row r="6131" spans="2:8" x14ac:dyDescent="0.3">
      <c r="B6131" s="22">
        <v>1000999</v>
      </c>
      <c r="C6131" s="23" t="s">
        <v>3393</v>
      </c>
      <c r="D6131" s="23" t="str">
        <f>VLOOKUP(B6131,'5b'!$B$4:$E$904,2,FALSE)</f>
        <v>M</v>
      </c>
      <c r="E6131" s="23" t="str">
        <f>INDEX(Table,MATCH('Classwork 5'!B6131,'5b'!$B$4:$B$904,0),3)</f>
        <v>26-35</v>
      </c>
      <c r="F6131" s="23">
        <f>INDEX(Table,MATCH('Classwork 5'!B6131,'5b'!$B$4:$B$904,0),4)</f>
        <v>15</v>
      </c>
      <c r="G6131" s="23">
        <v>1</v>
      </c>
      <c r="H6131" s="24">
        <v>15303</v>
      </c>
    </row>
    <row r="6132" spans="2:8" x14ac:dyDescent="0.3">
      <c r="B6132" s="22">
        <v>1000999</v>
      </c>
      <c r="C6132" s="23" t="s">
        <v>2529</v>
      </c>
      <c r="D6132" s="23" t="str">
        <f>VLOOKUP(B6132,'5b'!$B$4:$E$904,2,FALSE)</f>
        <v>M</v>
      </c>
      <c r="E6132" s="23" t="str">
        <f>INDEX(Table,MATCH('Classwork 5'!B6132,'5b'!$B$4:$B$904,0),3)</f>
        <v>26-35</v>
      </c>
      <c r="F6132" s="23">
        <f>INDEX(Table,MATCH('Classwork 5'!B6132,'5b'!$B$4:$B$904,0),4)</f>
        <v>15</v>
      </c>
      <c r="G6132" s="23">
        <v>1</v>
      </c>
      <c r="H6132" s="24">
        <v>11700</v>
      </c>
    </row>
    <row r="6133" spans="2:8" x14ac:dyDescent="0.3">
      <c r="B6133" s="22">
        <v>1000999</v>
      </c>
      <c r="C6133" s="23" t="s">
        <v>2300</v>
      </c>
      <c r="D6133" s="23" t="str">
        <f>VLOOKUP(B6133,'5b'!$B$4:$E$904,2,FALSE)</f>
        <v>M</v>
      </c>
      <c r="E6133" s="23" t="str">
        <f>INDEX(Table,MATCH('Classwork 5'!B6133,'5b'!$B$4:$B$904,0),3)</f>
        <v>26-35</v>
      </c>
      <c r="F6133" s="23">
        <f>INDEX(Table,MATCH('Classwork 5'!B6133,'5b'!$B$4:$B$904,0),4)</f>
        <v>15</v>
      </c>
      <c r="G6133" s="23">
        <v>1</v>
      </c>
      <c r="H6133" s="24">
        <v>12125</v>
      </c>
    </row>
    <row r="6134" spans="2:8" x14ac:dyDescent="0.3">
      <c r="B6134" s="22">
        <v>1000999</v>
      </c>
      <c r="C6134" s="23" t="s">
        <v>2037</v>
      </c>
      <c r="D6134" s="23" t="str">
        <f>VLOOKUP(B6134,'5b'!$B$4:$E$904,2,FALSE)</f>
        <v>M</v>
      </c>
      <c r="E6134" s="23" t="str">
        <f>INDEX(Table,MATCH('Classwork 5'!B6134,'5b'!$B$4:$B$904,0),3)</f>
        <v>26-35</v>
      </c>
      <c r="F6134" s="23">
        <f>INDEX(Table,MATCH('Classwork 5'!B6134,'5b'!$B$4:$B$904,0),4)</f>
        <v>15</v>
      </c>
      <c r="G6134" s="23">
        <v>1</v>
      </c>
      <c r="H6134" s="24">
        <v>7725</v>
      </c>
    </row>
    <row r="6135" spans="2:8" x14ac:dyDescent="0.3">
      <c r="B6135" s="22">
        <v>1000999</v>
      </c>
      <c r="C6135" s="23" t="s">
        <v>2450</v>
      </c>
      <c r="D6135" s="23" t="str">
        <f>VLOOKUP(B6135,'5b'!$B$4:$E$904,2,FALSE)</f>
        <v>M</v>
      </c>
      <c r="E6135" s="23" t="str">
        <f>INDEX(Table,MATCH('Classwork 5'!B6135,'5b'!$B$4:$B$904,0),3)</f>
        <v>26-35</v>
      </c>
      <c r="F6135" s="23">
        <f>INDEX(Table,MATCH('Classwork 5'!B6135,'5b'!$B$4:$B$904,0),4)</f>
        <v>15</v>
      </c>
      <c r="G6135" s="23">
        <v>1</v>
      </c>
      <c r="H6135" s="24">
        <v>12046</v>
      </c>
    </row>
    <row r="6136" spans="2:8" x14ac:dyDescent="0.3">
      <c r="B6136" s="22">
        <v>1000999</v>
      </c>
      <c r="C6136" s="23" t="s">
        <v>2392</v>
      </c>
      <c r="D6136" s="23" t="str">
        <f>VLOOKUP(B6136,'5b'!$B$4:$E$904,2,FALSE)</f>
        <v>M</v>
      </c>
      <c r="E6136" s="23" t="str">
        <f>INDEX(Table,MATCH('Classwork 5'!B6136,'5b'!$B$4:$B$904,0),3)</f>
        <v>26-35</v>
      </c>
      <c r="F6136" s="23">
        <f>INDEX(Table,MATCH('Classwork 5'!B6136,'5b'!$B$4:$B$904,0),4)</f>
        <v>15</v>
      </c>
      <c r="G6136" s="23">
        <v>1</v>
      </c>
      <c r="H6136" s="24">
        <v>11629</v>
      </c>
    </row>
    <row r="6137" spans="2:8" x14ac:dyDescent="0.3">
      <c r="B6137" s="22">
        <v>1000999</v>
      </c>
      <c r="C6137" s="23" t="s">
        <v>3165</v>
      </c>
      <c r="D6137" s="23" t="str">
        <f>VLOOKUP(B6137,'5b'!$B$4:$E$904,2,FALSE)</f>
        <v>M</v>
      </c>
      <c r="E6137" s="23" t="str">
        <f>INDEX(Table,MATCH('Classwork 5'!B6137,'5b'!$B$4:$B$904,0),3)</f>
        <v>26-35</v>
      </c>
      <c r="F6137" s="23">
        <f>INDEX(Table,MATCH('Classwork 5'!B6137,'5b'!$B$4:$B$904,0),4)</f>
        <v>15</v>
      </c>
      <c r="G6137" s="23">
        <v>1</v>
      </c>
      <c r="H6137" s="24">
        <v>11765</v>
      </c>
    </row>
    <row r="6138" spans="2:8" x14ac:dyDescent="0.3">
      <c r="B6138" s="22">
        <v>1000999</v>
      </c>
      <c r="C6138" s="23" t="s">
        <v>3609</v>
      </c>
      <c r="D6138" s="23" t="str">
        <f>VLOOKUP(B6138,'5b'!$B$4:$E$904,2,FALSE)</f>
        <v>M</v>
      </c>
      <c r="E6138" s="23" t="str">
        <f>INDEX(Table,MATCH('Classwork 5'!B6138,'5b'!$B$4:$B$904,0),3)</f>
        <v>26-35</v>
      </c>
      <c r="F6138" s="23">
        <f>INDEX(Table,MATCH('Classwork 5'!B6138,'5b'!$B$4:$B$904,0),4)</f>
        <v>15</v>
      </c>
      <c r="G6138" s="23">
        <v>1</v>
      </c>
      <c r="H6138" s="24">
        <v>12095</v>
      </c>
    </row>
    <row r="6139" spans="2:8" x14ac:dyDescent="0.3">
      <c r="B6139" s="22">
        <v>1000999</v>
      </c>
      <c r="C6139" s="23" t="s">
        <v>2430</v>
      </c>
      <c r="D6139" s="23" t="str">
        <f>VLOOKUP(B6139,'5b'!$B$4:$E$904,2,FALSE)</f>
        <v>M</v>
      </c>
      <c r="E6139" s="23" t="str">
        <f>INDEX(Table,MATCH('Classwork 5'!B6139,'5b'!$B$4:$B$904,0),3)</f>
        <v>26-35</v>
      </c>
      <c r="F6139" s="23">
        <f>INDEX(Table,MATCH('Classwork 5'!B6139,'5b'!$B$4:$B$904,0),4)</f>
        <v>15</v>
      </c>
      <c r="G6139" s="23">
        <v>1</v>
      </c>
      <c r="H6139" s="24">
        <v>11487</v>
      </c>
    </row>
    <row r="6140" spans="2:8" x14ac:dyDescent="0.3">
      <c r="B6140" s="22">
        <v>1000999</v>
      </c>
      <c r="C6140" s="23" t="s">
        <v>2745</v>
      </c>
      <c r="D6140" s="23" t="str">
        <f>VLOOKUP(B6140,'5b'!$B$4:$E$904,2,FALSE)</f>
        <v>M</v>
      </c>
      <c r="E6140" s="23" t="str">
        <f>INDEX(Table,MATCH('Classwork 5'!B6140,'5b'!$B$4:$B$904,0),3)</f>
        <v>26-35</v>
      </c>
      <c r="F6140" s="23">
        <f>INDEX(Table,MATCH('Classwork 5'!B6140,'5b'!$B$4:$B$904,0),4)</f>
        <v>15</v>
      </c>
      <c r="G6140" s="23">
        <v>1</v>
      </c>
      <c r="H6140" s="24">
        <v>15426</v>
      </c>
    </row>
    <row r="6141" spans="2:8" x14ac:dyDescent="0.3">
      <c r="B6141" s="22">
        <v>1000999</v>
      </c>
      <c r="C6141" s="23" t="s">
        <v>2673</v>
      </c>
      <c r="D6141" s="23" t="str">
        <f>VLOOKUP(B6141,'5b'!$B$4:$E$904,2,FALSE)</f>
        <v>M</v>
      </c>
      <c r="E6141" s="23" t="str">
        <f>INDEX(Table,MATCH('Classwork 5'!B6141,'5b'!$B$4:$B$904,0),3)</f>
        <v>26-35</v>
      </c>
      <c r="F6141" s="23">
        <f>INDEX(Table,MATCH('Classwork 5'!B6141,'5b'!$B$4:$B$904,0),4)</f>
        <v>15</v>
      </c>
      <c r="G6141" s="23">
        <v>1</v>
      </c>
      <c r="H6141" s="24">
        <v>19077</v>
      </c>
    </row>
    <row r="6142" spans="2:8" x14ac:dyDescent="0.3">
      <c r="B6142" s="22">
        <v>1000999</v>
      </c>
      <c r="C6142" s="23" t="s">
        <v>2928</v>
      </c>
      <c r="D6142" s="23" t="str">
        <f>VLOOKUP(B6142,'5b'!$B$4:$E$904,2,FALSE)</f>
        <v>M</v>
      </c>
      <c r="E6142" s="23" t="str">
        <f>INDEX(Table,MATCH('Classwork 5'!B6142,'5b'!$B$4:$B$904,0),3)</f>
        <v>26-35</v>
      </c>
      <c r="F6142" s="23">
        <f>INDEX(Table,MATCH('Classwork 5'!B6142,'5b'!$B$4:$B$904,0),4)</f>
        <v>15</v>
      </c>
      <c r="G6142" s="23">
        <v>1</v>
      </c>
      <c r="H6142" s="24">
        <v>7677</v>
      </c>
    </row>
    <row r="6143" spans="2:8" x14ac:dyDescent="0.3">
      <c r="B6143" s="22">
        <v>1000999</v>
      </c>
      <c r="C6143" s="23" t="s">
        <v>2230</v>
      </c>
      <c r="D6143" s="23" t="str">
        <f>VLOOKUP(B6143,'5b'!$B$4:$E$904,2,FALSE)</f>
        <v>M</v>
      </c>
      <c r="E6143" s="23" t="str">
        <f>INDEX(Table,MATCH('Classwork 5'!B6143,'5b'!$B$4:$B$904,0),3)</f>
        <v>26-35</v>
      </c>
      <c r="F6143" s="23">
        <f>INDEX(Table,MATCH('Classwork 5'!B6143,'5b'!$B$4:$B$904,0),4)</f>
        <v>15</v>
      </c>
      <c r="G6143" s="23">
        <v>8</v>
      </c>
      <c r="H6143" s="24">
        <v>6088</v>
      </c>
    </row>
    <row r="6144" spans="2:8" x14ac:dyDescent="0.3">
      <c r="B6144" s="22">
        <v>1000999</v>
      </c>
      <c r="C6144" s="23" t="s">
        <v>3311</v>
      </c>
      <c r="D6144" s="23" t="str">
        <f>VLOOKUP(B6144,'5b'!$B$4:$E$904,2,FALSE)</f>
        <v>M</v>
      </c>
      <c r="E6144" s="23" t="str">
        <f>INDEX(Table,MATCH('Classwork 5'!B6144,'5b'!$B$4:$B$904,0),3)</f>
        <v>26-35</v>
      </c>
      <c r="F6144" s="23">
        <f>INDEX(Table,MATCH('Classwork 5'!B6144,'5b'!$B$4:$B$904,0),4)</f>
        <v>15</v>
      </c>
      <c r="G6144" s="23">
        <v>8</v>
      </c>
      <c r="H6144" s="24">
        <v>7769</v>
      </c>
    </row>
    <row r="6145" spans="2:8" x14ac:dyDescent="0.3">
      <c r="B6145" s="22">
        <v>1000999</v>
      </c>
      <c r="C6145" s="23" t="s">
        <v>3844</v>
      </c>
      <c r="D6145" s="23" t="str">
        <f>VLOOKUP(B6145,'5b'!$B$4:$E$904,2,FALSE)</f>
        <v>M</v>
      </c>
      <c r="E6145" s="23" t="str">
        <f>INDEX(Table,MATCH('Classwork 5'!B6145,'5b'!$B$4:$B$904,0),3)</f>
        <v>26-35</v>
      </c>
      <c r="F6145" s="23">
        <f>INDEX(Table,MATCH('Classwork 5'!B6145,'5b'!$B$4:$B$904,0),4)</f>
        <v>15</v>
      </c>
      <c r="G6145" s="23">
        <v>8</v>
      </c>
      <c r="H6145" s="24">
        <v>3951</v>
      </c>
    </row>
    <row r="6146" spans="2:8" x14ac:dyDescent="0.3">
      <c r="B6146" s="22">
        <v>1000999</v>
      </c>
      <c r="C6146" s="23" t="s">
        <v>2233</v>
      </c>
      <c r="D6146" s="23" t="str">
        <f>VLOOKUP(B6146,'5b'!$B$4:$E$904,2,FALSE)</f>
        <v>M</v>
      </c>
      <c r="E6146" s="23" t="str">
        <f>INDEX(Table,MATCH('Classwork 5'!B6146,'5b'!$B$4:$B$904,0),3)</f>
        <v>26-35</v>
      </c>
      <c r="F6146" s="23">
        <f>INDEX(Table,MATCH('Classwork 5'!B6146,'5b'!$B$4:$B$904,0),4)</f>
        <v>15</v>
      </c>
      <c r="G6146" s="23">
        <v>6</v>
      </c>
      <c r="H6146" s="24">
        <v>16697</v>
      </c>
    </row>
    <row r="6147" spans="2:8" x14ac:dyDescent="0.3">
      <c r="B6147" s="22">
        <v>1000999</v>
      </c>
      <c r="C6147" s="23" t="s">
        <v>3522</v>
      </c>
      <c r="D6147" s="23" t="str">
        <f>VLOOKUP(B6147,'5b'!$B$4:$E$904,2,FALSE)</f>
        <v>M</v>
      </c>
      <c r="E6147" s="23" t="str">
        <f>INDEX(Table,MATCH('Classwork 5'!B6147,'5b'!$B$4:$B$904,0),3)</f>
        <v>26-35</v>
      </c>
      <c r="F6147" s="23">
        <f>INDEX(Table,MATCH('Classwork 5'!B6147,'5b'!$B$4:$B$904,0),4)</f>
        <v>15</v>
      </c>
      <c r="G6147" s="23">
        <v>8</v>
      </c>
      <c r="H6147" s="24">
        <v>7813</v>
      </c>
    </row>
    <row r="6148" spans="2:8" x14ac:dyDescent="0.3">
      <c r="B6148" s="22">
        <v>1000999</v>
      </c>
      <c r="C6148" s="23" t="s">
        <v>2278</v>
      </c>
      <c r="D6148" s="23" t="str">
        <f>VLOOKUP(B6148,'5b'!$B$4:$E$904,2,FALSE)</f>
        <v>M</v>
      </c>
      <c r="E6148" s="23" t="str">
        <f>INDEX(Table,MATCH('Classwork 5'!B6148,'5b'!$B$4:$B$904,0),3)</f>
        <v>26-35</v>
      </c>
      <c r="F6148" s="23">
        <f>INDEX(Table,MATCH('Classwork 5'!B6148,'5b'!$B$4:$B$904,0),4)</f>
        <v>15</v>
      </c>
      <c r="G6148" s="23">
        <v>8</v>
      </c>
      <c r="H6148" s="24">
        <v>5992</v>
      </c>
    </row>
    <row r="6149" spans="2:8" x14ac:dyDescent="0.3">
      <c r="B6149" s="22">
        <v>1000999</v>
      </c>
      <c r="C6149" s="23" t="s">
        <v>3845</v>
      </c>
      <c r="D6149" s="23" t="str">
        <f>VLOOKUP(B6149,'5b'!$B$4:$E$904,2,FALSE)</f>
        <v>M</v>
      </c>
      <c r="E6149" s="23" t="str">
        <f>INDEX(Table,MATCH('Classwork 5'!B6149,'5b'!$B$4:$B$904,0),3)</f>
        <v>26-35</v>
      </c>
      <c r="F6149" s="23">
        <f>INDEX(Table,MATCH('Classwork 5'!B6149,'5b'!$B$4:$B$904,0),4)</f>
        <v>15</v>
      </c>
      <c r="G6149" s="23">
        <v>8</v>
      </c>
      <c r="H6149" s="24">
        <v>6158</v>
      </c>
    </row>
    <row r="6150" spans="2:8" x14ac:dyDescent="0.3">
      <c r="B6150" s="22">
        <v>1001000</v>
      </c>
      <c r="C6150" s="23" t="s">
        <v>3846</v>
      </c>
      <c r="D6150" s="23" t="str">
        <f>VLOOKUP(B6150,'5b'!$B$4:$E$904,2,FALSE)</f>
        <v>F</v>
      </c>
      <c r="E6150" s="23" t="str">
        <f>INDEX(Table,MATCH('Classwork 5'!B6150,'5b'!$B$4:$B$904,0),3)</f>
        <v>26-35</v>
      </c>
      <c r="F6150" s="23">
        <f>INDEX(Table,MATCH('Classwork 5'!B6150,'5b'!$B$4:$B$904,0),4)</f>
        <v>6</v>
      </c>
      <c r="G6150" s="23">
        <v>1</v>
      </c>
      <c r="H6150" s="24">
        <v>7967</v>
      </c>
    </row>
    <row r="6151" spans="2:8" x14ac:dyDescent="0.3">
      <c r="B6151" s="22">
        <v>1001000</v>
      </c>
      <c r="C6151" s="23" t="s">
        <v>2368</v>
      </c>
      <c r="D6151" s="23" t="str">
        <f>VLOOKUP(B6151,'5b'!$B$4:$E$904,2,FALSE)</f>
        <v>F</v>
      </c>
      <c r="E6151" s="23" t="str">
        <f>INDEX(Table,MATCH('Classwork 5'!B6151,'5b'!$B$4:$B$904,0),3)</f>
        <v>26-35</v>
      </c>
      <c r="F6151" s="23">
        <f>INDEX(Table,MATCH('Classwork 5'!B6151,'5b'!$B$4:$B$904,0),4)</f>
        <v>6</v>
      </c>
      <c r="G6151" s="23">
        <v>1</v>
      </c>
      <c r="H6151" s="24">
        <v>15559</v>
      </c>
    </row>
    <row r="6152" spans="2:8" x14ac:dyDescent="0.3">
      <c r="B6152" s="22">
        <v>1001000</v>
      </c>
      <c r="C6152" s="23" t="s">
        <v>2246</v>
      </c>
      <c r="D6152" s="23" t="str">
        <f>VLOOKUP(B6152,'5b'!$B$4:$E$904,2,FALSE)</f>
        <v>F</v>
      </c>
      <c r="E6152" s="23" t="str">
        <f>INDEX(Table,MATCH('Classwork 5'!B6152,'5b'!$B$4:$B$904,0),3)</f>
        <v>26-35</v>
      </c>
      <c r="F6152" s="23">
        <f>INDEX(Table,MATCH('Classwork 5'!B6152,'5b'!$B$4:$B$904,0),4)</f>
        <v>6</v>
      </c>
      <c r="G6152" s="23">
        <v>3</v>
      </c>
      <c r="H6152" s="24">
        <v>10974</v>
      </c>
    </row>
    <row r="6153" spans="2:8" x14ac:dyDescent="0.3">
      <c r="B6153" s="22">
        <v>1001000</v>
      </c>
      <c r="C6153" s="23" t="s">
        <v>2668</v>
      </c>
      <c r="D6153" s="23" t="str">
        <f>VLOOKUP(B6153,'5b'!$B$4:$E$904,2,FALSE)</f>
        <v>F</v>
      </c>
      <c r="E6153" s="23" t="str">
        <f>INDEX(Table,MATCH('Classwork 5'!B6153,'5b'!$B$4:$B$904,0),3)</f>
        <v>26-35</v>
      </c>
      <c r="F6153" s="23">
        <f>INDEX(Table,MATCH('Classwork 5'!B6153,'5b'!$B$4:$B$904,0),4)</f>
        <v>6</v>
      </c>
      <c r="G6153" s="23">
        <v>3</v>
      </c>
      <c r="H6153" s="24">
        <v>10668</v>
      </c>
    </row>
    <row r="6154" spans="2:8" x14ac:dyDescent="0.3">
      <c r="B6154" s="22">
        <v>1001002</v>
      </c>
      <c r="C6154" s="23" t="s">
        <v>3093</v>
      </c>
      <c r="D6154" s="23" t="str">
        <f>VLOOKUP(B6154,'5b'!$B$4:$E$904,2,FALSE)</f>
        <v>M</v>
      </c>
      <c r="E6154" s="23" t="str">
        <f>INDEX(Table,MATCH('Classwork 5'!B6154,'5b'!$B$4:$B$904,0),3)</f>
        <v>51-55</v>
      </c>
      <c r="F6154" s="23">
        <f>INDEX(Table,MATCH('Classwork 5'!B6154,'5b'!$B$4:$B$904,0),4)</f>
        <v>11</v>
      </c>
      <c r="G6154" s="23">
        <v>8</v>
      </c>
      <c r="H6154" s="24">
        <v>7822</v>
      </c>
    </row>
    <row r="6155" spans="2:8" x14ac:dyDescent="0.3">
      <c r="B6155" s="22">
        <v>1001002</v>
      </c>
      <c r="C6155" s="23" t="s">
        <v>2288</v>
      </c>
      <c r="D6155" s="23" t="str">
        <f>VLOOKUP(B6155,'5b'!$B$4:$E$904,2,FALSE)</f>
        <v>M</v>
      </c>
      <c r="E6155" s="23" t="str">
        <f>INDEX(Table,MATCH('Classwork 5'!B6155,'5b'!$B$4:$B$904,0),3)</f>
        <v>51-55</v>
      </c>
      <c r="F6155" s="23">
        <f>INDEX(Table,MATCH('Classwork 5'!B6155,'5b'!$B$4:$B$904,0),4)</f>
        <v>11</v>
      </c>
      <c r="G6155" s="23">
        <v>8</v>
      </c>
      <c r="H6155" s="24">
        <v>7898</v>
      </c>
    </row>
    <row r="6156" spans="2:8" x14ac:dyDescent="0.3">
      <c r="B6156" s="22">
        <v>1001003</v>
      </c>
      <c r="C6156" s="23" t="s">
        <v>2281</v>
      </c>
      <c r="D6156" s="23" t="str">
        <f>VLOOKUP(B6156,'5b'!$B$4:$E$904,2,FALSE)</f>
        <v>M</v>
      </c>
      <c r="E6156" s="23" t="str">
        <f>INDEX(Table,MATCH('Classwork 5'!B6156,'5b'!$B$4:$B$904,0),3)</f>
        <v>26-35</v>
      </c>
      <c r="F6156" s="23">
        <f>INDEX(Table,MATCH('Classwork 5'!B6156,'5b'!$B$4:$B$904,0),4)</f>
        <v>2</v>
      </c>
      <c r="G6156" s="23">
        <v>1</v>
      </c>
      <c r="H6156" s="24">
        <v>19286</v>
      </c>
    </row>
    <row r="6157" spans="2:8" x14ac:dyDescent="0.3">
      <c r="B6157" s="22">
        <v>1001004</v>
      </c>
      <c r="C6157" s="23" t="s">
        <v>2464</v>
      </c>
      <c r="D6157" s="23" t="str">
        <f>VLOOKUP(B6157,'5b'!$B$4:$E$904,2,FALSE)</f>
        <v>M</v>
      </c>
      <c r="E6157" s="23" t="str">
        <f>INDEX(Table,MATCH('Classwork 5'!B6157,'5b'!$B$4:$B$904,0),3)</f>
        <v>26-35</v>
      </c>
      <c r="F6157" s="23">
        <f>INDEX(Table,MATCH('Classwork 5'!B6157,'5b'!$B$4:$B$904,0),4)</f>
        <v>3</v>
      </c>
      <c r="G6157" s="23">
        <v>1</v>
      </c>
      <c r="H6157" s="24">
        <v>19017</v>
      </c>
    </row>
    <row r="6158" spans="2:8" x14ac:dyDescent="0.3">
      <c r="B6158" s="22">
        <v>1001004</v>
      </c>
      <c r="C6158" s="23" t="s">
        <v>2632</v>
      </c>
      <c r="D6158" s="23" t="str">
        <f>VLOOKUP(B6158,'5b'!$B$4:$E$904,2,FALSE)</f>
        <v>M</v>
      </c>
      <c r="E6158" s="23" t="str">
        <f>INDEX(Table,MATCH('Classwork 5'!B6158,'5b'!$B$4:$B$904,0),3)</f>
        <v>26-35</v>
      </c>
      <c r="F6158" s="23">
        <f>INDEX(Table,MATCH('Classwork 5'!B6158,'5b'!$B$4:$B$904,0),4)</f>
        <v>3</v>
      </c>
      <c r="G6158" s="23">
        <v>1</v>
      </c>
      <c r="H6158" s="24">
        <v>15230</v>
      </c>
    </row>
    <row r="6159" spans="2:8" x14ac:dyDescent="0.3">
      <c r="B6159" s="22">
        <v>1001004</v>
      </c>
      <c r="C6159" s="23" t="s">
        <v>2646</v>
      </c>
      <c r="D6159" s="23" t="str">
        <f>VLOOKUP(B6159,'5b'!$B$4:$E$904,2,FALSE)</f>
        <v>M</v>
      </c>
      <c r="E6159" s="23" t="str">
        <f>INDEX(Table,MATCH('Classwork 5'!B6159,'5b'!$B$4:$B$904,0),3)</f>
        <v>26-35</v>
      </c>
      <c r="F6159" s="23">
        <f>INDEX(Table,MATCH('Classwork 5'!B6159,'5b'!$B$4:$B$904,0),4)</f>
        <v>3</v>
      </c>
      <c r="G6159" s="23">
        <v>1</v>
      </c>
      <c r="H6159" s="24">
        <v>19387</v>
      </c>
    </row>
    <row r="6160" spans="2:8" x14ac:dyDescent="0.3">
      <c r="B6160" s="22">
        <v>1001004</v>
      </c>
      <c r="C6160" s="23" t="s">
        <v>2894</v>
      </c>
      <c r="D6160" s="23" t="str">
        <f>VLOOKUP(B6160,'5b'!$B$4:$E$904,2,FALSE)</f>
        <v>M</v>
      </c>
      <c r="E6160" s="23" t="str">
        <f>INDEX(Table,MATCH('Classwork 5'!B6160,'5b'!$B$4:$B$904,0),3)</f>
        <v>26-35</v>
      </c>
      <c r="F6160" s="23">
        <f>INDEX(Table,MATCH('Classwork 5'!B6160,'5b'!$B$4:$B$904,0),4)</f>
        <v>3</v>
      </c>
      <c r="G6160" s="23">
        <v>1</v>
      </c>
      <c r="H6160" s="24">
        <v>12099</v>
      </c>
    </row>
    <row r="6161" spans="2:8" x14ac:dyDescent="0.3">
      <c r="B6161" s="22">
        <v>1001004</v>
      </c>
      <c r="C6161" s="23" t="s">
        <v>2654</v>
      </c>
      <c r="D6161" s="23" t="str">
        <f>VLOOKUP(B6161,'5b'!$B$4:$E$904,2,FALSE)</f>
        <v>M</v>
      </c>
      <c r="E6161" s="23" t="str">
        <f>INDEX(Table,MATCH('Classwork 5'!B6161,'5b'!$B$4:$B$904,0),3)</f>
        <v>26-35</v>
      </c>
      <c r="F6161" s="23">
        <f>INDEX(Table,MATCH('Classwork 5'!B6161,'5b'!$B$4:$B$904,0),4)</f>
        <v>3</v>
      </c>
      <c r="G6161" s="23">
        <v>1</v>
      </c>
      <c r="H6161" s="24">
        <v>15628</v>
      </c>
    </row>
    <row r="6162" spans="2:8" x14ac:dyDescent="0.3">
      <c r="B6162" s="22">
        <v>1001004</v>
      </c>
      <c r="C6162" s="23" t="s">
        <v>2022</v>
      </c>
      <c r="D6162" s="23" t="str">
        <f>VLOOKUP(B6162,'5b'!$B$4:$E$904,2,FALSE)</f>
        <v>M</v>
      </c>
      <c r="E6162" s="23" t="str">
        <f>INDEX(Table,MATCH('Classwork 5'!B6162,'5b'!$B$4:$B$904,0),3)</f>
        <v>26-35</v>
      </c>
      <c r="F6162" s="23">
        <f>INDEX(Table,MATCH('Classwork 5'!B6162,'5b'!$B$4:$B$904,0),4)</f>
        <v>3</v>
      </c>
      <c r="G6162" s="23">
        <v>1</v>
      </c>
      <c r="H6162" s="24">
        <v>15222</v>
      </c>
    </row>
    <row r="6163" spans="2:8" x14ac:dyDescent="0.3">
      <c r="B6163" s="22">
        <v>1001004</v>
      </c>
      <c r="C6163" s="23" t="s">
        <v>3267</v>
      </c>
      <c r="D6163" s="23" t="str">
        <f>VLOOKUP(B6163,'5b'!$B$4:$E$904,2,FALSE)</f>
        <v>M</v>
      </c>
      <c r="E6163" s="23" t="str">
        <f>INDEX(Table,MATCH('Classwork 5'!B6163,'5b'!$B$4:$B$904,0),3)</f>
        <v>26-35</v>
      </c>
      <c r="F6163" s="23">
        <f>INDEX(Table,MATCH('Classwork 5'!B6163,'5b'!$B$4:$B$904,0),4)</f>
        <v>3</v>
      </c>
      <c r="G6163" s="23">
        <v>1</v>
      </c>
      <c r="H6163" s="24">
        <v>15813</v>
      </c>
    </row>
    <row r="6164" spans="2:8" x14ac:dyDescent="0.3">
      <c r="B6164" s="22">
        <v>1001004</v>
      </c>
      <c r="C6164" s="23" t="s">
        <v>2705</v>
      </c>
      <c r="D6164" s="23" t="str">
        <f>VLOOKUP(B6164,'5b'!$B$4:$E$904,2,FALSE)</f>
        <v>M</v>
      </c>
      <c r="E6164" s="23" t="str">
        <f>INDEX(Table,MATCH('Classwork 5'!B6164,'5b'!$B$4:$B$904,0),3)</f>
        <v>26-35</v>
      </c>
      <c r="F6164" s="23">
        <f>INDEX(Table,MATCH('Classwork 5'!B6164,'5b'!$B$4:$B$904,0),4)</f>
        <v>3</v>
      </c>
      <c r="G6164" s="23">
        <v>1</v>
      </c>
      <c r="H6164" s="24">
        <v>12009</v>
      </c>
    </row>
    <row r="6165" spans="2:8" x14ac:dyDescent="0.3">
      <c r="B6165" s="22">
        <v>1001004</v>
      </c>
      <c r="C6165" s="23" t="s">
        <v>2829</v>
      </c>
      <c r="D6165" s="23" t="str">
        <f>VLOOKUP(B6165,'5b'!$B$4:$E$904,2,FALSE)</f>
        <v>M</v>
      </c>
      <c r="E6165" s="23" t="str">
        <f>INDEX(Table,MATCH('Classwork 5'!B6165,'5b'!$B$4:$B$904,0),3)</f>
        <v>26-35</v>
      </c>
      <c r="F6165" s="23">
        <f>INDEX(Table,MATCH('Classwork 5'!B6165,'5b'!$B$4:$B$904,0),4)</f>
        <v>3</v>
      </c>
      <c r="G6165" s="23">
        <v>1</v>
      </c>
      <c r="H6165" s="24">
        <v>7928</v>
      </c>
    </row>
    <row r="6166" spans="2:8" x14ac:dyDescent="0.3">
      <c r="B6166" s="22">
        <v>1001004</v>
      </c>
      <c r="C6166" s="23" t="s">
        <v>2999</v>
      </c>
      <c r="D6166" s="23" t="str">
        <f>VLOOKUP(B6166,'5b'!$B$4:$E$904,2,FALSE)</f>
        <v>M</v>
      </c>
      <c r="E6166" s="23" t="str">
        <f>INDEX(Table,MATCH('Classwork 5'!B6166,'5b'!$B$4:$B$904,0),3)</f>
        <v>26-35</v>
      </c>
      <c r="F6166" s="23">
        <f>INDEX(Table,MATCH('Classwork 5'!B6166,'5b'!$B$4:$B$904,0),4)</f>
        <v>3</v>
      </c>
      <c r="G6166" s="23">
        <v>5</v>
      </c>
      <c r="H6166" s="24">
        <v>6867</v>
      </c>
    </row>
    <row r="6167" spans="2:8" x14ac:dyDescent="0.3">
      <c r="B6167" s="22">
        <v>1001004</v>
      </c>
      <c r="C6167" s="23" t="s">
        <v>2185</v>
      </c>
      <c r="D6167" s="23" t="str">
        <f>VLOOKUP(B6167,'5b'!$B$4:$E$904,2,FALSE)</f>
        <v>M</v>
      </c>
      <c r="E6167" s="23" t="str">
        <f>INDEX(Table,MATCH('Classwork 5'!B6167,'5b'!$B$4:$B$904,0),3)</f>
        <v>26-35</v>
      </c>
      <c r="F6167" s="23">
        <f>INDEX(Table,MATCH('Classwork 5'!B6167,'5b'!$B$4:$B$904,0),4)</f>
        <v>3</v>
      </c>
      <c r="G6167" s="23">
        <v>5</v>
      </c>
      <c r="H6167" s="24">
        <v>6970</v>
      </c>
    </row>
    <row r="6168" spans="2:8" x14ac:dyDescent="0.3">
      <c r="B6168" s="22">
        <v>1001005</v>
      </c>
      <c r="C6168" s="23" t="s">
        <v>2356</v>
      </c>
      <c r="D6168" s="23" t="str">
        <f>VLOOKUP(B6168,'5b'!$B$4:$E$904,2,FALSE)</f>
        <v>M</v>
      </c>
      <c r="E6168" s="23" t="str">
        <f>INDEX(Table,MATCH('Classwork 5'!B6168,'5b'!$B$4:$B$904,0),3)</f>
        <v>36-45</v>
      </c>
      <c r="F6168" s="23">
        <f>INDEX(Table,MATCH('Classwork 5'!B6168,'5b'!$B$4:$B$904,0),4)</f>
        <v>11</v>
      </c>
      <c r="G6168" s="23">
        <v>8</v>
      </c>
      <c r="H6168" s="24">
        <v>4226</v>
      </c>
    </row>
    <row r="6169" spans="2:8" x14ac:dyDescent="0.3">
      <c r="B6169" s="22">
        <v>1001005</v>
      </c>
      <c r="C6169" s="23" t="s">
        <v>1955</v>
      </c>
      <c r="D6169" s="23" t="str">
        <f>VLOOKUP(B6169,'5b'!$B$4:$E$904,2,FALSE)</f>
        <v>M</v>
      </c>
      <c r="E6169" s="23" t="str">
        <f>INDEX(Table,MATCH('Classwork 5'!B6169,'5b'!$B$4:$B$904,0),3)</f>
        <v>36-45</v>
      </c>
      <c r="F6169" s="23">
        <f>INDEX(Table,MATCH('Classwork 5'!B6169,'5b'!$B$4:$B$904,0),4)</f>
        <v>11</v>
      </c>
      <c r="G6169" s="23">
        <v>5</v>
      </c>
      <c r="H6169" s="24">
        <v>7024</v>
      </c>
    </row>
    <row r="6170" spans="2:8" x14ac:dyDescent="0.3">
      <c r="B6170" s="22">
        <v>1001005</v>
      </c>
      <c r="C6170" s="23" t="s">
        <v>3847</v>
      </c>
      <c r="D6170" s="23" t="str">
        <f>VLOOKUP(B6170,'5b'!$B$4:$E$904,2,FALSE)</f>
        <v>M</v>
      </c>
      <c r="E6170" s="23" t="str">
        <f>INDEX(Table,MATCH('Classwork 5'!B6170,'5b'!$B$4:$B$904,0),3)</f>
        <v>36-45</v>
      </c>
      <c r="F6170" s="23">
        <f>INDEX(Table,MATCH('Classwork 5'!B6170,'5b'!$B$4:$B$904,0),4)</f>
        <v>11</v>
      </c>
      <c r="G6170" s="23">
        <v>5</v>
      </c>
      <c r="H6170" s="24">
        <v>8811</v>
      </c>
    </row>
    <row r="6171" spans="2:8" x14ac:dyDescent="0.3">
      <c r="B6171" s="22">
        <v>1001005</v>
      </c>
      <c r="C6171" s="23" t="s">
        <v>3043</v>
      </c>
      <c r="D6171" s="23" t="str">
        <f>VLOOKUP(B6171,'5b'!$B$4:$E$904,2,FALSE)</f>
        <v>M</v>
      </c>
      <c r="E6171" s="23" t="str">
        <f>INDEX(Table,MATCH('Classwork 5'!B6171,'5b'!$B$4:$B$904,0),3)</f>
        <v>36-45</v>
      </c>
      <c r="F6171" s="23">
        <f>INDEX(Table,MATCH('Classwork 5'!B6171,'5b'!$B$4:$B$904,0),4)</f>
        <v>11</v>
      </c>
      <c r="G6171" s="23">
        <v>5</v>
      </c>
      <c r="H6171" s="24">
        <v>7069</v>
      </c>
    </row>
    <row r="6172" spans="2:8" x14ac:dyDescent="0.3">
      <c r="B6172" s="22">
        <v>1001006</v>
      </c>
      <c r="C6172" s="23" t="s">
        <v>2205</v>
      </c>
      <c r="D6172" s="23" t="str">
        <f>VLOOKUP(B6172,'5b'!$B$4:$E$904,2,FALSE)</f>
        <v>M</v>
      </c>
      <c r="E6172" s="23" t="str">
        <f>INDEX(Table,MATCH('Classwork 5'!B6172,'5b'!$B$4:$B$904,0),3)</f>
        <v>18-25</v>
      </c>
      <c r="F6172" s="23">
        <f>INDEX(Table,MATCH('Classwork 5'!B6172,'5b'!$B$4:$B$904,0),4)</f>
        <v>4</v>
      </c>
      <c r="G6172" s="23">
        <v>8</v>
      </c>
      <c r="H6172" s="24">
        <v>5829</v>
      </c>
    </row>
    <row r="6173" spans="2:8" x14ac:dyDescent="0.3">
      <c r="B6173" s="22">
        <v>1001006</v>
      </c>
      <c r="C6173" s="23" t="s">
        <v>2425</v>
      </c>
      <c r="D6173" s="23" t="str">
        <f>VLOOKUP(B6173,'5b'!$B$4:$E$904,2,FALSE)</f>
        <v>M</v>
      </c>
      <c r="E6173" s="23" t="str">
        <f>INDEX(Table,MATCH('Classwork 5'!B6173,'5b'!$B$4:$B$904,0),3)</f>
        <v>18-25</v>
      </c>
      <c r="F6173" s="23">
        <f>INDEX(Table,MATCH('Classwork 5'!B6173,'5b'!$B$4:$B$904,0),4)</f>
        <v>4</v>
      </c>
      <c r="G6173" s="23">
        <v>1</v>
      </c>
      <c r="H6173" s="24">
        <v>15415</v>
      </c>
    </row>
    <row r="6174" spans="2:8" x14ac:dyDescent="0.3">
      <c r="B6174" s="22">
        <v>1001008</v>
      </c>
      <c r="C6174" s="23" t="s">
        <v>2279</v>
      </c>
      <c r="D6174" s="23" t="str">
        <f>VLOOKUP(B6174,'5b'!$B$4:$E$904,2,FALSE)</f>
        <v>M</v>
      </c>
      <c r="E6174" s="23" t="str">
        <f>INDEX(Table,MATCH('Classwork 5'!B6174,'5b'!$B$4:$B$904,0),3)</f>
        <v>36-45</v>
      </c>
      <c r="F6174" s="23">
        <f>INDEX(Table,MATCH('Classwork 5'!B6174,'5b'!$B$4:$B$904,0),4)</f>
        <v>3</v>
      </c>
      <c r="G6174" s="23">
        <v>11</v>
      </c>
      <c r="H6174" s="24">
        <v>5909</v>
      </c>
    </row>
    <row r="6175" spans="2:8" x14ac:dyDescent="0.3">
      <c r="B6175" s="22">
        <v>1001008</v>
      </c>
      <c r="C6175" s="23" t="s">
        <v>2020</v>
      </c>
      <c r="D6175" s="23" t="str">
        <f>VLOOKUP(B6175,'5b'!$B$4:$E$904,2,FALSE)</f>
        <v>M</v>
      </c>
      <c r="E6175" s="23" t="str">
        <f>INDEX(Table,MATCH('Classwork 5'!B6175,'5b'!$B$4:$B$904,0),3)</f>
        <v>36-45</v>
      </c>
      <c r="F6175" s="23">
        <f>INDEX(Table,MATCH('Classwork 5'!B6175,'5b'!$B$4:$B$904,0),4)</f>
        <v>3</v>
      </c>
      <c r="G6175" s="23">
        <v>1</v>
      </c>
      <c r="H6175" s="24">
        <v>15847</v>
      </c>
    </row>
    <row r="6176" spans="2:8" x14ac:dyDescent="0.3">
      <c r="B6176" s="22">
        <v>1001009</v>
      </c>
      <c r="C6176" s="23" t="s">
        <v>3848</v>
      </c>
      <c r="D6176" s="23" t="str">
        <f>VLOOKUP(B6176,'5b'!$B$4:$E$904,2,FALSE)</f>
        <v>M</v>
      </c>
      <c r="E6176" s="23" t="str">
        <f>INDEX(Table,MATCH('Classwork 5'!B6176,'5b'!$B$4:$B$904,0),3)</f>
        <v>51-55</v>
      </c>
      <c r="F6176" s="23">
        <f>INDEX(Table,MATCH('Classwork 5'!B6176,'5b'!$B$4:$B$904,0),4)</f>
        <v>7</v>
      </c>
      <c r="G6176" s="23">
        <v>2</v>
      </c>
      <c r="H6176" s="24">
        <v>12925</v>
      </c>
    </row>
    <row r="6177" spans="2:8" x14ac:dyDescent="0.3">
      <c r="B6177" s="22">
        <v>1001009</v>
      </c>
      <c r="C6177" s="23" t="s">
        <v>2634</v>
      </c>
      <c r="D6177" s="23" t="str">
        <f>VLOOKUP(B6177,'5b'!$B$4:$E$904,2,FALSE)</f>
        <v>M</v>
      </c>
      <c r="E6177" s="23" t="str">
        <f>INDEX(Table,MATCH('Classwork 5'!B6177,'5b'!$B$4:$B$904,0),3)</f>
        <v>51-55</v>
      </c>
      <c r="F6177" s="23">
        <f>INDEX(Table,MATCH('Classwork 5'!B6177,'5b'!$B$4:$B$904,0),4)</f>
        <v>7</v>
      </c>
      <c r="G6177" s="23">
        <v>5</v>
      </c>
      <c r="H6177" s="24">
        <v>7118</v>
      </c>
    </row>
    <row r="6178" spans="2:8" x14ac:dyDescent="0.3">
      <c r="B6178" s="22">
        <v>1001010</v>
      </c>
      <c r="C6178" s="23" t="s">
        <v>2470</v>
      </c>
      <c r="D6178" s="23" t="str">
        <f>VLOOKUP(B6178,'5b'!$B$4:$E$904,2,FALSE)</f>
        <v>M</v>
      </c>
      <c r="E6178" s="23" t="str">
        <f>INDEX(Table,MATCH('Classwork 5'!B6178,'5b'!$B$4:$B$904,0),3)</f>
        <v>26-35</v>
      </c>
      <c r="F6178" s="23">
        <f>INDEX(Table,MATCH('Classwork 5'!B6178,'5b'!$B$4:$B$904,0),4)</f>
        <v>0</v>
      </c>
      <c r="G6178" s="23">
        <v>8</v>
      </c>
      <c r="H6178" s="24">
        <v>9753</v>
      </c>
    </row>
    <row r="6179" spans="2:8" x14ac:dyDescent="0.3">
      <c r="B6179" s="22">
        <v>1001010</v>
      </c>
      <c r="C6179" s="23" t="s">
        <v>2139</v>
      </c>
      <c r="D6179" s="23" t="str">
        <f>VLOOKUP(B6179,'5b'!$B$4:$E$904,2,FALSE)</f>
        <v>M</v>
      </c>
      <c r="E6179" s="23" t="str">
        <f>INDEX(Table,MATCH('Classwork 5'!B6179,'5b'!$B$4:$B$904,0),3)</f>
        <v>26-35</v>
      </c>
      <c r="F6179" s="23">
        <f>INDEX(Table,MATCH('Classwork 5'!B6179,'5b'!$B$4:$B$904,0),4)</f>
        <v>0</v>
      </c>
      <c r="G6179" s="23">
        <v>1</v>
      </c>
      <c r="H6179" s="24">
        <v>8294</v>
      </c>
    </row>
    <row r="6180" spans="2:8" x14ac:dyDescent="0.3">
      <c r="B6180" s="22">
        <v>1001010</v>
      </c>
      <c r="C6180" s="23" t="s">
        <v>2546</v>
      </c>
      <c r="D6180" s="23" t="str">
        <f>VLOOKUP(B6180,'5b'!$B$4:$E$904,2,FALSE)</f>
        <v>M</v>
      </c>
      <c r="E6180" s="23" t="str">
        <f>INDEX(Table,MATCH('Classwork 5'!B6180,'5b'!$B$4:$B$904,0),3)</f>
        <v>26-35</v>
      </c>
      <c r="F6180" s="23">
        <f>INDEX(Table,MATCH('Classwork 5'!B6180,'5b'!$B$4:$B$904,0),4)</f>
        <v>0</v>
      </c>
      <c r="G6180" s="23">
        <v>1</v>
      </c>
      <c r="H6180" s="24">
        <v>8022</v>
      </c>
    </row>
    <row r="6181" spans="2:8" x14ac:dyDescent="0.3">
      <c r="B6181" s="22">
        <v>1001010</v>
      </c>
      <c r="C6181" s="23" t="s">
        <v>3824</v>
      </c>
      <c r="D6181" s="23" t="str">
        <f>VLOOKUP(B6181,'5b'!$B$4:$E$904,2,FALSE)</f>
        <v>M</v>
      </c>
      <c r="E6181" s="23" t="str">
        <f>INDEX(Table,MATCH('Classwork 5'!B6181,'5b'!$B$4:$B$904,0),3)</f>
        <v>26-35</v>
      </c>
      <c r="F6181" s="23">
        <f>INDEX(Table,MATCH('Classwork 5'!B6181,'5b'!$B$4:$B$904,0),4)</f>
        <v>0</v>
      </c>
      <c r="G6181" s="23">
        <v>1</v>
      </c>
      <c r="H6181" s="24">
        <v>8061</v>
      </c>
    </row>
    <row r="6182" spans="2:8" x14ac:dyDescent="0.3">
      <c r="B6182" s="22">
        <v>1001010</v>
      </c>
      <c r="C6182" s="23" t="s">
        <v>3541</v>
      </c>
      <c r="D6182" s="23" t="str">
        <f>VLOOKUP(B6182,'5b'!$B$4:$E$904,2,FALSE)</f>
        <v>M</v>
      </c>
      <c r="E6182" s="23" t="str">
        <f>INDEX(Table,MATCH('Classwork 5'!B6182,'5b'!$B$4:$B$904,0),3)</f>
        <v>26-35</v>
      </c>
      <c r="F6182" s="23">
        <f>INDEX(Table,MATCH('Classwork 5'!B6182,'5b'!$B$4:$B$904,0),4)</f>
        <v>0</v>
      </c>
      <c r="G6182" s="23">
        <v>1</v>
      </c>
      <c r="H6182" s="24">
        <v>4153</v>
      </c>
    </row>
    <row r="6183" spans="2:8" x14ac:dyDescent="0.3">
      <c r="B6183" s="22">
        <v>1001010</v>
      </c>
      <c r="C6183" s="23" t="s">
        <v>3849</v>
      </c>
      <c r="D6183" s="23" t="str">
        <f>VLOOKUP(B6183,'5b'!$B$4:$E$904,2,FALSE)</f>
        <v>M</v>
      </c>
      <c r="E6183" s="23" t="str">
        <f>INDEX(Table,MATCH('Classwork 5'!B6183,'5b'!$B$4:$B$904,0),3)</f>
        <v>26-35</v>
      </c>
      <c r="F6183" s="23">
        <f>INDEX(Table,MATCH('Classwork 5'!B6183,'5b'!$B$4:$B$904,0),4)</f>
        <v>0</v>
      </c>
      <c r="G6183" s="23">
        <v>1</v>
      </c>
      <c r="H6183" s="24">
        <v>4470</v>
      </c>
    </row>
    <row r="6184" spans="2:8" x14ac:dyDescent="0.3">
      <c r="B6184" s="22">
        <v>1001010</v>
      </c>
      <c r="C6184" s="23" t="s">
        <v>2372</v>
      </c>
      <c r="D6184" s="23" t="str">
        <f>VLOOKUP(B6184,'5b'!$B$4:$E$904,2,FALSE)</f>
        <v>M</v>
      </c>
      <c r="E6184" s="23" t="str">
        <f>INDEX(Table,MATCH('Classwork 5'!B6184,'5b'!$B$4:$B$904,0),3)</f>
        <v>26-35</v>
      </c>
      <c r="F6184" s="23">
        <f>INDEX(Table,MATCH('Classwork 5'!B6184,'5b'!$B$4:$B$904,0),4)</f>
        <v>0</v>
      </c>
      <c r="G6184" s="23">
        <v>1</v>
      </c>
      <c r="H6184" s="24">
        <v>4094</v>
      </c>
    </row>
    <row r="6185" spans="2:8" x14ac:dyDescent="0.3">
      <c r="B6185" s="22">
        <v>1001010</v>
      </c>
      <c r="C6185" s="23" t="s">
        <v>3475</v>
      </c>
      <c r="D6185" s="23" t="str">
        <f>VLOOKUP(B6185,'5b'!$B$4:$E$904,2,FALSE)</f>
        <v>M</v>
      </c>
      <c r="E6185" s="23" t="str">
        <f>INDEX(Table,MATCH('Classwork 5'!B6185,'5b'!$B$4:$B$904,0),3)</f>
        <v>26-35</v>
      </c>
      <c r="F6185" s="23">
        <f>INDEX(Table,MATCH('Classwork 5'!B6185,'5b'!$B$4:$B$904,0),4)</f>
        <v>0</v>
      </c>
      <c r="G6185" s="23">
        <v>1</v>
      </c>
      <c r="H6185" s="24">
        <v>4204</v>
      </c>
    </row>
    <row r="6186" spans="2:8" x14ac:dyDescent="0.3">
      <c r="B6186" s="22">
        <v>1001010</v>
      </c>
      <c r="C6186" s="23" t="s">
        <v>3488</v>
      </c>
      <c r="D6186" s="23" t="str">
        <f>VLOOKUP(B6186,'5b'!$B$4:$E$904,2,FALSE)</f>
        <v>M</v>
      </c>
      <c r="E6186" s="23" t="str">
        <f>INDEX(Table,MATCH('Classwork 5'!B6186,'5b'!$B$4:$B$904,0),3)</f>
        <v>26-35</v>
      </c>
      <c r="F6186" s="23">
        <f>INDEX(Table,MATCH('Classwork 5'!B6186,'5b'!$B$4:$B$904,0),4)</f>
        <v>0</v>
      </c>
      <c r="G6186" s="23">
        <v>5</v>
      </c>
      <c r="H6186" s="24">
        <v>1764</v>
      </c>
    </row>
    <row r="6187" spans="2:8" x14ac:dyDescent="0.3">
      <c r="B6187" s="22">
        <v>1001010</v>
      </c>
      <c r="C6187" s="23" t="s">
        <v>3027</v>
      </c>
      <c r="D6187" s="23" t="str">
        <f>VLOOKUP(B6187,'5b'!$B$4:$E$904,2,FALSE)</f>
        <v>M</v>
      </c>
      <c r="E6187" s="23" t="str">
        <f>INDEX(Table,MATCH('Classwork 5'!B6187,'5b'!$B$4:$B$904,0),3)</f>
        <v>26-35</v>
      </c>
      <c r="F6187" s="23">
        <f>INDEX(Table,MATCH('Classwork 5'!B6187,'5b'!$B$4:$B$904,0),4)</f>
        <v>0</v>
      </c>
      <c r="G6187" s="23">
        <v>4</v>
      </c>
      <c r="H6187" s="24">
        <v>747</v>
      </c>
    </row>
    <row r="6188" spans="2:8" x14ac:dyDescent="0.3">
      <c r="B6188" s="22">
        <v>1001010</v>
      </c>
      <c r="C6188" s="23" t="s">
        <v>3278</v>
      </c>
      <c r="D6188" s="23" t="str">
        <f>VLOOKUP(B6188,'5b'!$B$4:$E$904,2,FALSE)</f>
        <v>M</v>
      </c>
      <c r="E6188" s="23" t="str">
        <f>INDEX(Table,MATCH('Classwork 5'!B6188,'5b'!$B$4:$B$904,0),3)</f>
        <v>26-35</v>
      </c>
      <c r="F6188" s="23">
        <f>INDEX(Table,MATCH('Classwork 5'!B6188,'5b'!$B$4:$B$904,0),4)</f>
        <v>0</v>
      </c>
      <c r="G6188" s="23">
        <v>5</v>
      </c>
      <c r="H6188" s="24">
        <v>2006</v>
      </c>
    </row>
    <row r="6189" spans="2:8" x14ac:dyDescent="0.3">
      <c r="B6189" s="22">
        <v>1001010</v>
      </c>
      <c r="C6189" s="23" t="s">
        <v>2355</v>
      </c>
      <c r="D6189" s="23" t="str">
        <f>VLOOKUP(B6189,'5b'!$B$4:$E$904,2,FALSE)</f>
        <v>M</v>
      </c>
      <c r="E6189" s="23" t="str">
        <f>INDEX(Table,MATCH('Classwork 5'!B6189,'5b'!$B$4:$B$904,0),3)</f>
        <v>26-35</v>
      </c>
      <c r="F6189" s="23">
        <f>INDEX(Table,MATCH('Classwork 5'!B6189,'5b'!$B$4:$B$904,0),4)</f>
        <v>0</v>
      </c>
      <c r="G6189" s="23">
        <v>5</v>
      </c>
      <c r="H6189" s="24">
        <v>2035</v>
      </c>
    </row>
    <row r="6190" spans="2:8" x14ac:dyDescent="0.3">
      <c r="B6190" s="22">
        <v>1001010</v>
      </c>
      <c r="C6190" s="23" t="s">
        <v>2292</v>
      </c>
      <c r="D6190" s="23" t="str">
        <f>VLOOKUP(B6190,'5b'!$B$4:$E$904,2,FALSE)</f>
        <v>M</v>
      </c>
      <c r="E6190" s="23" t="str">
        <f>INDEX(Table,MATCH('Classwork 5'!B6190,'5b'!$B$4:$B$904,0),3)</f>
        <v>26-35</v>
      </c>
      <c r="F6190" s="23">
        <f>INDEX(Table,MATCH('Classwork 5'!B6190,'5b'!$B$4:$B$904,0),4)</f>
        <v>0</v>
      </c>
      <c r="G6190" s="23">
        <v>8</v>
      </c>
      <c r="H6190" s="24">
        <v>8040</v>
      </c>
    </row>
    <row r="6191" spans="2:8" x14ac:dyDescent="0.3">
      <c r="B6191" s="22">
        <v>1001010</v>
      </c>
      <c r="C6191" s="23" t="s">
        <v>2718</v>
      </c>
      <c r="D6191" s="23" t="str">
        <f>VLOOKUP(B6191,'5b'!$B$4:$E$904,2,FALSE)</f>
        <v>M</v>
      </c>
      <c r="E6191" s="23" t="str">
        <f>INDEX(Table,MATCH('Classwork 5'!B6191,'5b'!$B$4:$B$904,0),3)</f>
        <v>26-35</v>
      </c>
      <c r="F6191" s="23">
        <f>INDEX(Table,MATCH('Classwork 5'!B6191,'5b'!$B$4:$B$904,0),4)</f>
        <v>0</v>
      </c>
      <c r="G6191" s="23">
        <v>8</v>
      </c>
      <c r="H6191" s="24">
        <v>4200</v>
      </c>
    </row>
    <row r="6192" spans="2:8" x14ac:dyDescent="0.3">
      <c r="B6192" s="22">
        <v>1001010</v>
      </c>
      <c r="C6192" s="23" t="s">
        <v>2235</v>
      </c>
      <c r="D6192" s="23" t="str">
        <f>VLOOKUP(B6192,'5b'!$B$4:$E$904,2,FALSE)</f>
        <v>M</v>
      </c>
      <c r="E6192" s="23" t="str">
        <f>INDEX(Table,MATCH('Classwork 5'!B6192,'5b'!$B$4:$B$904,0),3)</f>
        <v>26-35</v>
      </c>
      <c r="F6192" s="23">
        <f>INDEX(Table,MATCH('Classwork 5'!B6192,'5b'!$B$4:$B$904,0),4)</f>
        <v>0</v>
      </c>
      <c r="G6192" s="23">
        <v>6</v>
      </c>
      <c r="H6192" s="24">
        <v>8340</v>
      </c>
    </row>
    <row r="6193" spans="2:8" x14ac:dyDescent="0.3">
      <c r="B6193" s="22">
        <v>1001010</v>
      </c>
      <c r="C6193" s="23" t="s">
        <v>3850</v>
      </c>
      <c r="D6193" s="23" t="str">
        <f>VLOOKUP(B6193,'5b'!$B$4:$E$904,2,FALSE)</f>
        <v>M</v>
      </c>
      <c r="E6193" s="23" t="str">
        <f>INDEX(Table,MATCH('Classwork 5'!B6193,'5b'!$B$4:$B$904,0),3)</f>
        <v>26-35</v>
      </c>
      <c r="F6193" s="23">
        <f>INDEX(Table,MATCH('Classwork 5'!B6193,'5b'!$B$4:$B$904,0),4)</f>
        <v>0</v>
      </c>
      <c r="G6193" s="23">
        <v>11</v>
      </c>
      <c r="H6193" s="24">
        <v>1476</v>
      </c>
    </row>
    <row r="6194" spans="2:8" x14ac:dyDescent="0.3">
      <c r="B6194" s="22">
        <v>1001010</v>
      </c>
      <c r="C6194" s="23" t="s">
        <v>2613</v>
      </c>
      <c r="D6194" s="23" t="str">
        <f>VLOOKUP(B6194,'5b'!$B$4:$E$904,2,FALSE)</f>
        <v>M</v>
      </c>
      <c r="E6194" s="23" t="str">
        <f>INDEX(Table,MATCH('Classwork 5'!B6194,'5b'!$B$4:$B$904,0),3)</f>
        <v>26-35</v>
      </c>
      <c r="F6194" s="23">
        <f>INDEX(Table,MATCH('Classwork 5'!B6194,'5b'!$B$4:$B$904,0),4)</f>
        <v>0</v>
      </c>
      <c r="G6194" s="23">
        <v>11</v>
      </c>
      <c r="H6194" s="24">
        <v>4450</v>
      </c>
    </row>
    <row r="6195" spans="2:8" x14ac:dyDescent="0.3">
      <c r="B6195" s="22">
        <v>1001010</v>
      </c>
      <c r="C6195" s="23" t="s">
        <v>3811</v>
      </c>
      <c r="D6195" s="23" t="str">
        <f>VLOOKUP(B6195,'5b'!$B$4:$E$904,2,FALSE)</f>
        <v>M</v>
      </c>
      <c r="E6195" s="23" t="str">
        <f>INDEX(Table,MATCH('Classwork 5'!B6195,'5b'!$B$4:$B$904,0),3)</f>
        <v>26-35</v>
      </c>
      <c r="F6195" s="23">
        <f>INDEX(Table,MATCH('Classwork 5'!B6195,'5b'!$B$4:$B$904,0),4)</f>
        <v>0</v>
      </c>
      <c r="G6195" s="23">
        <v>11</v>
      </c>
      <c r="H6195" s="24">
        <v>1754</v>
      </c>
    </row>
    <row r="6196" spans="2:8" x14ac:dyDescent="0.3">
      <c r="B6196" s="22">
        <v>1001010</v>
      </c>
      <c r="C6196" s="23" t="s">
        <v>3851</v>
      </c>
      <c r="D6196" s="23" t="str">
        <f>VLOOKUP(B6196,'5b'!$B$4:$E$904,2,FALSE)</f>
        <v>M</v>
      </c>
      <c r="E6196" s="23" t="str">
        <f>INDEX(Table,MATCH('Classwork 5'!B6196,'5b'!$B$4:$B$904,0),3)</f>
        <v>26-35</v>
      </c>
      <c r="F6196" s="23">
        <f>INDEX(Table,MATCH('Classwork 5'!B6196,'5b'!$B$4:$B$904,0),4)</f>
        <v>0</v>
      </c>
      <c r="G6196" s="23">
        <v>3</v>
      </c>
      <c r="H6196" s="24">
        <v>2943</v>
      </c>
    </row>
    <row r="6197" spans="2:8" x14ac:dyDescent="0.3">
      <c r="B6197" s="22">
        <v>1001010</v>
      </c>
      <c r="C6197" s="23" t="s">
        <v>2319</v>
      </c>
      <c r="D6197" s="23" t="str">
        <f>VLOOKUP(B6197,'5b'!$B$4:$E$904,2,FALSE)</f>
        <v>M</v>
      </c>
      <c r="E6197" s="23" t="str">
        <f>INDEX(Table,MATCH('Classwork 5'!B6197,'5b'!$B$4:$B$904,0),3)</f>
        <v>26-35</v>
      </c>
      <c r="F6197" s="23">
        <f>INDEX(Table,MATCH('Classwork 5'!B6197,'5b'!$B$4:$B$904,0),4)</f>
        <v>0</v>
      </c>
      <c r="G6197" s="23">
        <v>5</v>
      </c>
      <c r="H6197" s="24">
        <v>8569</v>
      </c>
    </row>
    <row r="6198" spans="2:8" x14ac:dyDescent="0.3">
      <c r="B6198" s="22">
        <v>1001010</v>
      </c>
      <c r="C6198" s="23" t="s">
        <v>2349</v>
      </c>
      <c r="D6198" s="23" t="str">
        <f>VLOOKUP(B6198,'5b'!$B$4:$E$904,2,FALSE)</f>
        <v>M</v>
      </c>
      <c r="E6198" s="23" t="str">
        <f>INDEX(Table,MATCH('Classwork 5'!B6198,'5b'!$B$4:$B$904,0),3)</f>
        <v>26-35</v>
      </c>
      <c r="F6198" s="23">
        <f>INDEX(Table,MATCH('Classwork 5'!B6198,'5b'!$B$4:$B$904,0),4)</f>
        <v>0</v>
      </c>
      <c r="G6198" s="23">
        <v>5</v>
      </c>
      <c r="H6198" s="24">
        <v>7055</v>
      </c>
    </row>
    <row r="6199" spans="2:8" x14ac:dyDescent="0.3">
      <c r="B6199" s="22">
        <v>1001010</v>
      </c>
      <c r="C6199" s="23" t="s">
        <v>2118</v>
      </c>
      <c r="D6199" s="23" t="str">
        <f>VLOOKUP(B6199,'5b'!$B$4:$E$904,2,FALSE)</f>
        <v>M</v>
      </c>
      <c r="E6199" s="23" t="str">
        <f>INDEX(Table,MATCH('Classwork 5'!B6199,'5b'!$B$4:$B$904,0),3)</f>
        <v>26-35</v>
      </c>
      <c r="F6199" s="23">
        <f>INDEX(Table,MATCH('Classwork 5'!B6199,'5b'!$B$4:$B$904,0),4)</f>
        <v>0</v>
      </c>
      <c r="G6199" s="23">
        <v>8</v>
      </c>
      <c r="H6199" s="24">
        <v>7928</v>
      </c>
    </row>
    <row r="6200" spans="2:8" x14ac:dyDescent="0.3">
      <c r="B6200" s="22">
        <v>1001010</v>
      </c>
      <c r="C6200" s="23" t="s">
        <v>2398</v>
      </c>
      <c r="D6200" s="23" t="str">
        <f>VLOOKUP(B6200,'5b'!$B$4:$E$904,2,FALSE)</f>
        <v>M</v>
      </c>
      <c r="E6200" s="23" t="str">
        <f>INDEX(Table,MATCH('Classwork 5'!B6200,'5b'!$B$4:$B$904,0),3)</f>
        <v>26-35</v>
      </c>
      <c r="F6200" s="23">
        <f>INDEX(Table,MATCH('Classwork 5'!B6200,'5b'!$B$4:$B$904,0),4)</f>
        <v>0</v>
      </c>
      <c r="G6200" s="23">
        <v>5</v>
      </c>
      <c r="H6200" s="24">
        <v>5191</v>
      </c>
    </row>
    <row r="6201" spans="2:8" x14ac:dyDescent="0.3">
      <c r="B6201" s="22">
        <v>1001010</v>
      </c>
      <c r="C6201" s="23" t="s">
        <v>3480</v>
      </c>
      <c r="D6201" s="23" t="str">
        <f>VLOOKUP(B6201,'5b'!$B$4:$E$904,2,FALSE)</f>
        <v>M</v>
      </c>
      <c r="E6201" s="23" t="str">
        <f>INDEX(Table,MATCH('Classwork 5'!B6201,'5b'!$B$4:$B$904,0),3)</f>
        <v>26-35</v>
      </c>
      <c r="F6201" s="23">
        <f>INDEX(Table,MATCH('Classwork 5'!B6201,'5b'!$B$4:$B$904,0),4)</f>
        <v>0</v>
      </c>
      <c r="G6201" s="23">
        <v>5</v>
      </c>
      <c r="H6201" s="24">
        <v>7104</v>
      </c>
    </row>
    <row r="6202" spans="2:8" x14ac:dyDescent="0.3">
      <c r="B6202" s="22">
        <v>1001010</v>
      </c>
      <c r="C6202" s="23" t="s">
        <v>3852</v>
      </c>
      <c r="D6202" s="23" t="str">
        <f>VLOOKUP(B6202,'5b'!$B$4:$E$904,2,FALSE)</f>
        <v>M</v>
      </c>
      <c r="E6202" s="23" t="str">
        <f>INDEX(Table,MATCH('Classwork 5'!B6202,'5b'!$B$4:$B$904,0),3)</f>
        <v>26-35</v>
      </c>
      <c r="F6202" s="23">
        <f>INDEX(Table,MATCH('Classwork 5'!B6202,'5b'!$B$4:$B$904,0),4)</f>
        <v>0</v>
      </c>
      <c r="G6202" s="23">
        <v>1</v>
      </c>
      <c r="H6202" s="24">
        <v>15521</v>
      </c>
    </row>
    <row r="6203" spans="2:8" x14ac:dyDescent="0.3">
      <c r="B6203" s="22">
        <v>1001010</v>
      </c>
      <c r="C6203" s="23" t="s">
        <v>3664</v>
      </c>
      <c r="D6203" s="23" t="str">
        <f>VLOOKUP(B6203,'5b'!$B$4:$E$904,2,FALSE)</f>
        <v>M</v>
      </c>
      <c r="E6203" s="23" t="str">
        <f>INDEX(Table,MATCH('Classwork 5'!B6203,'5b'!$B$4:$B$904,0),3)</f>
        <v>26-35</v>
      </c>
      <c r="F6203" s="23">
        <f>INDEX(Table,MATCH('Classwork 5'!B6203,'5b'!$B$4:$B$904,0),4)</f>
        <v>0</v>
      </c>
      <c r="G6203" s="23">
        <v>5</v>
      </c>
      <c r="H6203" s="24">
        <v>2031</v>
      </c>
    </row>
    <row r="6204" spans="2:8" x14ac:dyDescent="0.3">
      <c r="B6204" s="22">
        <v>1001010</v>
      </c>
      <c r="C6204" s="23" t="s">
        <v>3271</v>
      </c>
      <c r="D6204" s="23" t="str">
        <f>VLOOKUP(B6204,'5b'!$B$4:$E$904,2,FALSE)</f>
        <v>M</v>
      </c>
      <c r="E6204" s="23" t="str">
        <f>INDEX(Table,MATCH('Classwork 5'!B6204,'5b'!$B$4:$B$904,0),3)</f>
        <v>26-35</v>
      </c>
      <c r="F6204" s="23">
        <f>INDEX(Table,MATCH('Classwork 5'!B6204,'5b'!$B$4:$B$904,0),4)</f>
        <v>0</v>
      </c>
      <c r="G6204" s="23">
        <v>8</v>
      </c>
      <c r="H6204" s="24">
        <v>10051</v>
      </c>
    </row>
    <row r="6205" spans="2:8" x14ac:dyDescent="0.3">
      <c r="B6205" s="22">
        <v>1001010</v>
      </c>
      <c r="C6205" s="23" t="s">
        <v>3456</v>
      </c>
      <c r="D6205" s="23" t="str">
        <f>VLOOKUP(B6205,'5b'!$B$4:$E$904,2,FALSE)</f>
        <v>M</v>
      </c>
      <c r="E6205" s="23" t="str">
        <f>INDEX(Table,MATCH('Classwork 5'!B6205,'5b'!$B$4:$B$904,0),3)</f>
        <v>26-35</v>
      </c>
      <c r="F6205" s="23">
        <f>INDEX(Table,MATCH('Classwork 5'!B6205,'5b'!$B$4:$B$904,0),4)</f>
        <v>0</v>
      </c>
      <c r="G6205" s="23">
        <v>1</v>
      </c>
      <c r="H6205" s="24">
        <v>8069</v>
      </c>
    </row>
    <row r="6206" spans="2:8" x14ac:dyDescent="0.3">
      <c r="B6206" s="22">
        <v>1001010</v>
      </c>
      <c r="C6206" s="23" t="s">
        <v>2058</v>
      </c>
      <c r="D6206" s="23" t="str">
        <f>VLOOKUP(B6206,'5b'!$B$4:$E$904,2,FALSE)</f>
        <v>M</v>
      </c>
      <c r="E6206" s="23" t="str">
        <f>INDEX(Table,MATCH('Classwork 5'!B6206,'5b'!$B$4:$B$904,0),3)</f>
        <v>26-35</v>
      </c>
      <c r="F6206" s="23">
        <f>INDEX(Table,MATCH('Classwork 5'!B6206,'5b'!$B$4:$B$904,0),4)</f>
        <v>0</v>
      </c>
      <c r="G6206" s="23">
        <v>8</v>
      </c>
      <c r="H6206" s="24">
        <v>2084</v>
      </c>
    </row>
    <row r="6207" spans="2:8" x14ac:dyDescent="0.3">
      <c r="B6207" s="22">
        <v>1001010</v>
      </c>
      <c r="C6207" s="23" t="s">
        <v>3393</v>
      </c>
      <c r="D6207" s="23" t="str">
        <f>VLOOKUP(B6207,'5b'!$B$4:$E$904,2,FALSE)</f>
        <v>M</v>
      </c>
      <c r="E6207" s="23" t="str">
        <f>INDEX(Table,MATCH('Classwork 5'!B6207,'5b'!$B$4:$B$904,0),3)</f>
        <v>26-35</v>
      </c>
      <c r="F6207" s="23">
        <f>INDEX(Table,MATCH('Classwork 5'!B6207,'5b'!$B$4:$B$904,0),4)</f>
        <v>0</v>
      </c>
      <c r="G6207" s="23">
        <v>1</v>
      </c>
      <c r="H6207" s="24">
        <v>15428</v>
      </c>
    </row>
    <row r="6208" spans="2:8" x14ac:dyDescent="0.3">
      <c r="B6208" s="22">
        <v>1001010</v>
      </c>
      <c r="C6208" s="23" t="s">
        <v>2190</v>
      </c>
      <c r="D6208" s="23" t="str">
        <f>VLOOKUP(B6208,'5b'!$B$4:$E$904,2,FALSE)</f>
        <v>M</v>
      </c>
      <c r="E6208" s="23" t="str">
        <f>INDEX(Table,MATCH('Classwork 5'!B6208,'5b'!$B$4:$B$904,0),3)</f>
        <v>26-35</v>
      </c>
      <c r="F6208" s="23">
        <f>INDEX(Table,MATCH('Classwork 5'!B6208,'5b'!$B$4:$B$904,0),4)</f>
        <v>0</v>
      </c>
      <c r="G6208" s="23">
        <v>5</v>
      </c>
      <c r="H6208" s="24">
        <v>2046</v>
      </c>
    </row>
    <row r="6209" spans="2:8" x14ac:dyDescent="0.3">
      <c r="B6209" s="22">
        <v>1001010</v>
      </c>
      <c r="C6209" s="23" t="s">
        <v>3803</v>
      </c>
      <c r="D6209" s="23" t="str">
        <f>VLOOKUP(B6209,'5b'!$B$4:$E$904,2,FALSE)</f>
        <v>M</v>
      </c>
      <c r="E6209" s="23" t="str">
        <f>INDEX(Table,MATCH('Classwork 5'!B6209,'5b'!$B$4:$B$904,0),3)</f>
        <v>26-35</v>
      </c>
      <c r="F6209" s="23">
        <f>INDEX(Table,MATCH('Classwork 5'!B6209,'5b'!$B$4:$B$904,0),4)</f>
        <v>0</v>
      </c>
      <c r="G6209" s="23">
        <v>5</v>
      </c>
      <c r="H6209" s="24">
        <v>1952</v>
      </c>
    </row>
    <row r="6210" spans="2:8" x14ac:dyDescent="0.3">
      <c r="B6210" s="22">
        <v>1001010</v>
      </c>
      <c r="C6210" s="23" t="s">
        <v>3059</v>
      </c>
      <c r="D6210" s="23" t="str">
        <f>VLOOKUP(B6210,'5b'!$B$4:$E$904,2,FALSE)</f>
        <v>M</v>
      </c>
      <c r="E6210" s="23" t="str">
        <f>INDEX(Table,MATCH('Classwork 5'!B6210,'5b'!$B$4:$B$904,0),3)</f>
        <v>26-35</v>
      </c>
      <c r="F6210" s="23">
        <f>INDEX(Table,MATCH('Classwork 5'!B6210,'5b'!$B$4:$B$904,0),4)</f>
        <v>0</v>
      </c>
      <c r="G6210" s="23">
        <v>8</v>
      </c>
      <c r="H6210" s="24">
        <v>9922</v>
      </c>
    </row>
    <row r="6211" spans="2:8" x14ac:dyDescent="0.3">
      <c r="B6211" s="22">
        <v>1001010</v>
      </c>
      <c r="C6211" s="23" t="s">
        <v>3209</v>
      </c>
      <c r="D6211" s="23" t="str">
        <f>VLOOKUP(B6211,'5b'!$B$4:$E$904,2,FALSE)</f>
        <v>M</v>
      </c>
      <c r="E6211" s="23" t="str">
        <f>INDEX(Table,MATCH('Classwork 5'!B6211,'5b'!$B$4:$B$904,0),3)</f>
        <v>26-35</v>
      </c>
      <c r="F6211" s="23">
        <f>INDEX(Table,MATCH('Classwork 5'!B6211,'5b'!$B$4:$B$904,0),4)</f>
        <v>0</v>
      </c>
      <c r="G6211" s="23">
        <v>10</v>
      </c>
      <c r="H6211" s="24">
        <v>18647</v>
      </c>
    </row>
    <row r="6212" spans="2:8" x14ac:dyDescent="0.3">
      <c r="B6212" s="22">
        <v>1001010</v>
      </c>
      <c r="C6212" s="23" t="s">
        <v>3110</v>
      </c>
      <c r="D6212" s="23" t="str">
        <f>VLOOKUP(B6212,'5b'!$B$4:$E$904,2,FALSE)</f>
        <v>M</v>
      </c>
      <c r="E6212" s="23" t="str">
        <f>INDEX(Table,MATCH('Classwork 5'!B6212,'5b'!$B$4:$B$904,0),3)</f>
        <v>26-35</v>
      </c>
      <c r="F6212" s="23">
        <f>INDEX(Table,MATCH('Classwork 5'!B6212,'5b'!$B$4:$B$904,0),4)</f>
        <v>0</v>
      </c>
      <c r="G6212" s="23">
        <v>6</v>
      </c>
      <c r="H6212" s="24">
        <v>16252</v>
      </c>
    </row>
    <row r="6213" spans="2:8" x14ac:dyDescent="0.3">
      <c r="B6213" s="22">
        <v>1001010</v>
      </c>
      <c r="C6213" s="23" t="s">
        <v>2551</v>
      </c>
      <c r="D6213" s="23" t="str">
        <f>VLOOKUP(B6213,'5b'!$B$4:$E$904,2,FALSE)</f>
        <v>M</v>
      </c>
      <c r="E6213" s="23" t="str">
        <f>INDEX(Table,MATCH('Classwork 5'!B6213,'5b'!$B$4:$B$904,0),3)</f>
        <v>26-35</v>
      </c>
      <c r="F6213" s="23">
        <f>INDEX(Table,MATCH('Classwork 5'!B6213,'5b'!$B$4:$B$904,0),4)</f>
        <v>0</v>
      </c>
      <c r="G6213" s="23">
        <v>8</v>
      </c>
      <c r="H6213" s="24">
        <v>4068</v>
      </c>
    </row>
    <row r="6214" spans="2:8" x14ac:dyDescent="0.3">
      <c r="B6214" s="22">
        <v>1001010</v>
      </c>
      <c r="C6214" s="23" t="s">
        <v>2973</v>
      </c>
      <c r="D6214" s="23" t="str">
        <f>VLOOKUP(B6214,'5b'!$B$4:$E$904,2,FALSE)</f>
        <v>M</v>
      </c>
      <c r="E6214" s="23" t="str">
        <f>INDEX(Table,MATCH('Classwork 5'!B6214,'5b'!$B$4:$B$904,0),3)</f>
        <v>26-35</v>
      </c>
      <c r="F6214" s="23">
        <f>INDEX(Table,MATCH('Classwork 5'!B6214,'5b'!$B$4:$B$904,0),4)</f>
        <v>0</v>
      </c>
      <c r="G6214" s="23">
        <v>8</v>
      </c>
      <c r="H6214" s="24">
        <v>8102</v>
      </c>
    </row>
    <row r="6215" spans="2:8" x14ac:dyDescent="0.3">
      <c r="B6215" s="22">
        <v>1001010</v>
      </c>
      <c r="C6215" s="23" t="s">
        <v>2222</v>
      </c>
      <c r="D6215" s="23" t="str">
        <f>VLOOKUP(B6215,'5b'!$B$4:$E$904,2,FALSE)</f>
        <v>M</v>
      </c>
      <c r="E6215" s="23" t="str">
        <f>INDEX(Table,MATCH('Classwork 5'!B6215,'5b'!$B$4:$B$904,0),3)</f>
        <v>26-35</v>
      </c>
      <c r="F6215" s="23">
        <f>INDEX(Table,MATCH('Classwork 5'!B6215,'5b'!$B$4:$B$904,0),4)</f>
        <v>0</v>
      </c>
      <c r="G6215" s="23">
        <v>1</v>
      </c>
      <c r="H6215" s="24">
        <v>11383</v>
      </c>
    </row>
    <row r="6216" spans="2:8" x14ac:dyDescent="0.3">
      <c r="B6216" s="22">
        <v>1001010</v>
      </c>
      <c r="C6216" s="23" t="s">
        <v>1955</v>
      </c>
      <c r="D6216" s="23" t="str">
        <f>VLOOKUP(B6216,'5b'!$B$4:$E$904,2,FALSE)</f>
        <v>M</v>
      </c>
      <c r="E6216" s="23" t="str">
        <f>INDEX(Table,MATCH('Classwork 5'!B6216,'5b'!$B$4:$B$904,0),3)</f>
        <v>26-35</v>
      </c>
      <c r="F6216" s="23">
        <f>INDEX(Table,MATCH('Classwork 5'!B6216,'5b'!$B$4:$B$904,0),4)</f>
        <v>0</v>
      </c>
      <c r="G6216" s="23">
        <v>5</v>
      </c>
      <c r="H6216" s="24">
        <v>7034</v>
      </c>
    </row>
    <row r="6217" spans="2:8" x14ac:dyDescent="0.3">
      <c r="B6217" s="22">
        <v>1001011</v>
      </c>
      <c r="C6217" s="23" t="s">
        <v>2157</v>
      </c>
      <c r="D6217" s="23" t="str">
        <f>VLOOKUP(B6217,'5b'!$B$4:$E$904,2,FALSE)</f>
        <v>M</v>
      </c>
      <c r="E6217" s="23" t="str">
        <f>INDEX(Table,MATCH('Classwork 5'!B6217,'5b'!$B$4:$B$904,0),3)</f>
        <v>26-35</v>
      </c>
      <c r="F6217" s="23">
        <f>INDEX(Table,MATCH('Classwork 5'!B6217,'5b'!$B$4:$B$904,0),4)</f>
        <v>8</v>
      </c>
      <c r="G6217" s="23">
        <v>1</v>
      </c>
      <c r="H6217" s="24">
        <v>15597</v>
      </c>
    </row>
    <row r="6218" spans="2:8" x14ac:dyDescent="0.3">
      <c r="B6218" s="22">
        <v>1001011</v>
      </c>
      <c r="C6218" s="23" t="s">
        <v>2576</v>
      </c>
      <c r="D6218" s="23" t="str">
        <f>VLOOKUP(B6218,'5b'!$B$4:$E$904,2,FALSE)</f>
        <v>M</v>
      </c>
      <c r="E6218" s="23" t="str">
        <f>INDEX(Table,MATCH('Classwork 5'!B6218,'5b'!$B$4:$B$904,0),3)</f>
        <v>26-35</v>
      </c>
      <c r="F6218" s="23">
        <f>INDEX(Table,MATCH('Classwork 5'!B6218,'5b'!$B$4:$B$904,0),4)</f>
        <v>8</v>
      </c>
      <c r="G6218" s="23">
        <v>8</v>
      </c>
      <c r="H6218" s="24">
        <v>7943</v>
      </c>
    </row>
    <row r="6219" spans="2:8" x14ac:dyDescent="0.3">
      <c r="B6219" s="22">
        <v>1001011</v>
      </c>
      <c r="C6219" s="23" t="s">
        <v>3853</v>
      </c>
      <c r="D6219" s="23" t="str">
        <f>VLOOKUP(B6219,'5b'!$B$4:$E$904,2,FALSE)</f>
        <v>M</v>
      </c>
      <c r="E6219" s="23" t="str">
        <f>INDEX(Table,MATCH('Classwork 5'!B6219,'5b'!$B$4:$B$904,0),3)</f>
        <v>26-35</v>
      </c>
      <c r="F6219" s="23">
        <f>INDEX(Table,MATCH('Classwork 5'!B6219,'5b'!$B$4:$B$904,0),4)</f>
        <v>8</v>
      </c>
      <c r="G6219" s="23">
        <v>15</v>
      </c>
      <c r="H6219" s="24">
        <v>9026</v>
      </c>
    </row>
    <row r="6220" spans="2:8" x14ac:dyDescent="0.3">
      <c r="B6220" s="22">
        <v>1001011</v>
      </c>
      <c r="C6220" s="23" t="s">
        <v>3846</v>
      </c>
      <c r="D6220" s="23" t="str">
        <f>VLOOKUP(B6220,'5b'!$B$4:$E$904,2,FALSE)</f>
        <v>M</v>
      </c>
      <c r="E6220" s="23" t="str">
        <f>INDEX(Table,MATCH('Classwork 5'!B6220,'5b'!$B$4:$B$904,0),3)</f>
        <v>26-35</v>
      </c>
      <c r="F6220" s="23">
        <f>INDEX(Table,MATCH('Classwork 5'!B6220,'5b'!$B$4:$B$904,0),4)</f>
        <v>8</v>
      </c>
      <c r="G6220" s="23">
        <v>1</v>
      </c>
      <c r="H6220" s="24">
        <v>11982</v>
      </c>
    </row>
    <row r="6221" spans="2:8" x14ac:dyDescent="0.3">
      <c r="B6221" s="22">
        <v>1001012</v>
      </c>
      <c r="C6221" s="23" t="s">
        <v>3854</v>
      </c>
      <c r="D6221" s="23" t="str">
        <f>VLOOKUP(B6221,'5b'!$B$4:$E$904,2,FALSE)</f>
        <v>F</v>
      </c>
      <c r="E6221" s="23" t="str">
        <f>INDEX(Table,MATCH('Classwork 5'!B6221,'5b'!$B$4:$B$904,0),3)</f>
        <v>36-45</v>
      </c>
      <c r="F6221" s="23">
        <f>INDEX(Table,MATCH('Classwork 5'!B6221,'5b'!$B$4:$B$904,0),4)</f>
        <v>1</v>
      </c>
      <c r="G6221" s="23">
        <v>1</v>
      </c>
      <c r="H6221" s="24">
        <v>4123</v>
      </c>
    </row>
    <row r="6222" spans="2:8" x14ac:dyDescent="0.3">
      <c r="B6222" s="22">
        <v>1001012</v>
      </c>
      <c r="C6222" s="23" t="s">
        <v>3506</v>
      </c>
      <c r="D6222" s="23" t="str">
        <f>VLOOKUP(B6222,'5b'!$B$4:$E$904,2,FALSE)</f>
        <v>F</v>
      </c>
      <c r="E6222" s="23" t="str">
        <f>INDEX(Table,MATCH('Classwork 5'!B6222,'5b'!$B$4:$B$904,0),3)</f>
        <v>36-45</v>
      </c>
      <c r="F6222" s="23">
        <f>INDEX(Table,MATCH('Classwork 5'!B6222,'5b'!$B$4:$B$904,0),4)</f>
        <v>1</v>
      </c>
      <c r="G6222" s="23">
        <v>5</v>
      </c>
      <c r="H6222" s="24">
        <v>5189</v>
      </c>
    </row>
    <row r="6223" spans="2:8" x14ac:dyDescent="0.3">
      <c r="B6223" s="22">
        <v>1001013</v>
      </c>
      <c r="C6223" s="23" t="s">
        <v>1981</v>
      </c>
      <c r="D6223" s="23" t="str">
        <f>VLOOKUP(B6223,'5b'!$B$4:$E$904,2,FALSE)</f>
        <v>M</v>
      </c>
      <c r="E6223" s="23" t="str">
        <f>INDEX(Table,MATCH('Classwork 5'!B6223,'5b'!$B$4:$B$904,0),3)</f>
        <v>55+</v>
      </c>
      <c r="F6223" s="23">
        <f>INDEX(Table,MATCH('Classwork 5'!B6223,'5b'!$B$4:$B$904,0),4)</f>
        <v>13</v>
      </c>
      <c r="G6223" s="23">
        <v>1</v>
      </c>
      <c r="H6223" s="24">
        <v>15752</v>
      </c>
    </row>
    <row r="6224" spans="2:8" x14ac:dyDescent="0.3">
      <c r="B6224" s="22">
        <v>1001013</v>
      </c>
      <c r="C6224" s="23" t="s">
        <v>2089</v>
      </c>
      <c r="D6224" s="23" t="str">
        <f>VLOOKUP(B6224,'5b'!$B$4:$E$904,2,FALSE)</f>
        <v>M</v>
      </c>
      <c r="E6224" s="23" t="str">
        <f>INDEX(Table,MATCH('Classwork 5'!B6224,'5b'!$B$4:$B$904,0),3)</f>
        <v>55+</v>
      </c>
      <c r="F6224" s="23">
        <f>INDEX(Table,MATCH('Classwork 5'!B6224,'5b'!$B$4:$B$904,0),4)</f>
        <v>13</v>
      </c>
      <c r="G6224" s="23">
        <v>5</v>
      </c>
      <c r="H6224" s="24">
        <v>8748</v>
      </c>
    </row>
    <row r="6225" spans="2:8" x14ac:dyDescent="0.3">
      <c r="B6225" s="22">
        <v>1001015</v>
      </c>
      <c r="C6225" s="23" t="s">
        <v>1965</v>
      </c>
      <c r="D6225" s="23" t="str">
        <f>VLOOKUP(B6225,'5b'!$B$4:$E$904,2,FALSE)</f>
        <v>M</v>
      </c>
      <c r="E6225" s="23" t="str">
        <f>INDEX(Table,MATCH('Classwork 5'!B6225,'5b'!$B$4:$B$904,0),3)</f>
        <v>36-45</v>
      </c>
      <c r="F6225" s="23">
        <f>INDEX(Table,MATCH('Classwork 5'!B6225,'5b'!$B$4:$B$904,0),4)</f>
        <v>3</v>
      </c>
      <c r="G6225" s="23">
        <v>5</v>
      </c>
      <c r="H6225" s="24">
        <v>8903</v>
      </c>
    </row>
    <row r="6226" spans="2:8" x14ac:dyDescent="0.3">
      <c r="B6226" s="22">
        <v>1001015</v>
      </c>
      <c r="C6226" s="23" t="s">
        <v>3855</v>
      </c>
      <c r="D6226" s="23" t="str">
        <f>VLOOKUP(B6226,'5b'!$B$4:$E$904,2,FALSE)</f>
        <v>M</v>
      </c>
      <c r="E6226" s="23" t="str">
        <f>INDEX(Table,MATCH('Classwork 5'!B6226,'5b'!$B$4:$B$904,0),3)</f>
        <v>36-45</v>
      </c>
      <c r="F6226" s="23">
        <f>INDEX(Table,MATCH('Classwork 5'!B6226,'5b'!$B$4:$B$904,0),4)</f>
        <v>3</v>
      </c>
      <c r="G6226" s="23">
        <v>8</v>
      </c>
      <c r="H6226" s="24">
        <v>10021</v>
      </c>
    </row>
    <row r="6227" spans="2:8" x14ac:dyDescent="0.3">
      <c r="B6227" s="22">
        <v>1001015</v>
      </c>
      <c r="C6227" s="23" t="s">
        <v>3203</v>
      </c>
      <c r="D6227" s="23" t="str">
        <f>VLOOKUP(B6227,'5b'!$B$4:$E$904,2,FALSE)</f>
        <v>M</v>
      </c>
      <c r="E6227" s="23" t="str">
        <f>INDEX(Table,MATCH('Classwork 5'!B6227,'5b'!$B$4:$B$904,0),3)</f>
        <v>36-45</v>
      </c>
      <c r="F6227" s="23">
        <f>INDEX(Table,MATCH('Classwork 5'!B6227,'5b'!$B$4:$B$904,0),4)</f>
        <v>3</v>
      </c>
      <c r="G6227" s="23">
        <v>11</v>
      </c>
      <c r="H6227" s="24">
        <v>4445</v>
      </c>
    </row>
    <row r="6228" spans="2:8" x14ac:dyDescent="0.3">
      <c r="B6228" s="22">
        <v>1001015</v>
      </c>
      <c r="C6228" s="23" t="s">
        <v>3856</v>
      </c>
      <c r="D6228" s="23" t="str">
        <f>VLOOKUP(B6228,'5b'!$B$4:$E$904,2,FALSE)</f>
        <v>M</v>
      </c>
      <c r="E6228" s="23" t="str">
        <f>INDEX(Table,MATCH('Classwork 5'!B6228,'5b'!$B$4:$B$904,0),3)</f>
        <v>36-45</v>
      </c>
      <c r="F6228" s="23">
        <f>INDEX(Table,MATCH('Classwork 5'!B6228,'5b'!$B$4:$B$904,0),4)</f>
        <v>3</v>
      </c>
      <c r="G6228" s="23">
        <v>11</v>
      </c>
      <c r="H6228" s="24">
        <v>6146</v>
      </c>
    </row>
    <row r="6229" spans="2:8" x14ac:dyDescent="0.3">
      <c r="B6229" s="22">
        <v>1001015</v>
      </c>
      <c r="C6229" s="23" t="s">
        <v>3103</v>
      </c>
      <c r="D6229" s="23" t="str">
        <f>VLOOKUP(B6229,'5b'!$B$4:$E$904,2,FALSE)</f>
        <v>M</v>
      </c>
      <c r="E6229" s="23" t="str">
        <f>INDEX(Table,MATCH('Classwork 5'!B6229,'5b'!$B$4:$B$904,0),3)</f>
        <v>36-45</v>
      </c>
      <c r="F6229" s="23">
        <f>INDEX(Table,MATCH('Classwork 5'!B6229,'5b'!$B$4:$B$904,0),4)</f>
        <v>3</v>
      </c>
      <c r="G6229" s="23">
        <v>11</v>
      </c>
      <c r="H6229" s="24">
        <v>4471</v>
      </c>
    </row>
    <row r="6230" spans="2:8" x14ac:dyDescent="0.3">
      <c r="B6230" s="22">
        <v>1001015</v>
      </c>
      <c r="C6230" s="23" t="s">
        <v>2968</v>
      </c>
      <c r="D6230" s="23" t="str">
        <f>VLOOKUP(B6230,'5b'!$B$4:$E$904,2,FALSE)</f>
        <v>M</v>
      </c>
      <c r="E6230" s="23" t="str">
        <f>INDEX(Table,MATCH('Classwork 5'!B6230,'5b'!$B$4:$B$904,0),3)</f>
        <v>36-45</v>
      </c>
      <c r="F6230" s="23">
        <f>INDEX(Table,MATCH('Classwork 5'!B6230,'5b'!$B$4:$B$904,0),4)</f>
        <v>3</v>
      </c>
      <c r="G6230" s="23">
        <v>11</v>
      </c>
      <c r="H6230" s="24">
        <v>3213</v>
      </c>
    </row>
    <row r="6231" spans="2:8" x14ac:dyDescent="0.3">
      <c r="B6231" s="22">
        <v>1001015</v>
      </c>
      <c r="C6231" s="23" t="s">
        <v>3857</v>
      </c>
      <c r="D6231" s="23" t="str">
        <f>VLOOKUP(B6231,'5b'!$B$4:$E$904,2,FALSE)</f>
        <v>M</v>
      </c>
      <c r="E6231" s="23" t="str">
        <f>INDEX(Table,MATCH('Classwork 5'!B6231,'5b'!$B$4:$B$904,0),3)</f>
        <v>36-45</v>
      </c>
      <c r="F6231" s="23">
        <f>INDEX(Table,MATCH('Classwork 5'!B6231,'5b'!$B$4:$B$904,0),4)</f>
        <v>3</v>
      </c>
      <c r="G6231" s="23">
        <v>8</v>
      </c>
      <c r="H6231" s="24">
        <v>7959</v>
      </c>
    </row>
    <row r="6232" spans="2:8" x14ac:dyDescent="0.3">
      <c r="B6232" s="22">
        <v>1001015</v>
      </c>
      <c r="C6232" s="23" t="s">
        <v>2543</v>
      </c>
      <c r="D6232" s="23" t="str">
        <f>VLOOKUP(B6232,'5b'!$B$4:$E$904,2,FALSE)</f>
        <v>M</v>
      </c>
      <c r="E6232" s="23" t="str">
        <f>INDEX(Table,MATCH('Classwork 5'!B6232,'5b'!$B$4:$B$904,0),3)</f>
        <v>36-45</v>
      </c>
      <c r="F6232" s="23">
        <f>INDEX(Table,MATCH('Classwork 5'!B6232,'5b'!$B$4:$B$904,0),4)</f>
        <v>3</v>
      </c>
      <c r="G6232" s="23">
        <v>6</v>
      </c>
      <c r="H6232" s="24">
        <v>12671</v>
      </c>
    </row>
    <row r="6233" spans="2:8" x14ac:dyDescent="0.3">
      <c r="B6233" s="22">
        <v>1001015</v>
      </c>
      <c r="C6233" s="23" t="s">
        <v>3619</v>
      </c>
      <c r="D6233" s="23" t="str">
        <f>VLOOKUP(B6233,'5b'!$B$4:$E$904,2,FALSE)</f>
        <v>M</v>
      </c>
      <c r="E6233" s="23" t="str">
        <f>INDEX(Table,MATCH('Classwork 5'!B6233,'5b'!$B$4:$B$904,0),3)</f>
        <v>36-45</v>
      </c>
      <c r="F6233" s="23">
        <f>INDEX(Table,MATCH('Classwork 5'!B6233,'5b'!$B$4:$B$904,0),4)</f>
        <v>3</v>
      </c>
      <c r="G6233" s="23">
        <v>5</v>
      </c>
      <c r="H6233" s="24">
        <v>7174</v>
      </c>
    </row>
    <row r="6234" spans="2:8" x14ac:dyDescent="0.3">
      <c r="B6234" s="22">
        <v>1001015</v>
      </c>
      <c r="C6234" s="23" t="s">
        <v>3645</v>
      </c>
      <c r="D6234" s="23" t="str">
        <f>VLOOKUP(B6234,'5b'!$B$4:$E$904,2,FALSE)</f>
        <v>M</v>
      </c>
      <c r="E6234" s="23" t="str">
        <f>INDEX(Table,MATCH('Classwork 5'!B6234,'5b'!$B$4:$B$904,0),3)</f>
        <v>36-45</v>
      </c>
      <c r="F6234" s="23">
        <f>INDEX(Table,MATCH('Classwork 5'!B6234,'5b'!$B$4:$B$904,0),4)</f>
        <v>3</v>
      </c>
      <c r="G6234" s="23">
        <v>8</v>
      </c>
      <c r="H6234" s="24">
        <v>8004</v>
      </c>
    </row>
    <row r="6235" spans="2:8" x14ac:dyDescent="0.3">
      <c r="B6235" s="22">
        <v>1001015</v>
      </c>
      <c r="C6235" s="23" t="s">
        <v>3198</v>
      </c>
      <c r="D6235" s="23" t="str">
        <f>VLOOKUP(B6235,'5b'!$B$4:$E$904,2,FALSE)</f>
        <v>M</v>
      </c>
      <c r="E6235" s="23" t="str">
        <f>INDEX(Table,MATCH('Classwork 5'!B6235,'5b'!$B$4:$B$904,0),3)</f>
        <v>36-45</v>
      </c>
      <c r="F6235" s="23">
        <f>INDEX(Table,MATCH('Classwork 5'!B6235,'5b'!$B$4:$B$904,0),4)</f>
        <v>3</v>
      </c>
      <c r="G6235" s="23">
        <v>8</v>
      </c>
      <c r="H6235" s="24">
        <v>10043</v>
      </c>
    </row>
    <row r="6236" spans="2:8" x14ac:dyDescent="0.3">
      <c r="B6236" s="22">
        <v>1001015</v>
      </c>
      <c r="C6236" s="23" t="s">
        <v>3858</v>
      </c>
      <c r="D6236" s="23" t="str">
        <f>VLOOKUP(B6236,'5b'!$B$4:$E$904,2,FALSE)</f>
        <v>M</v>
      </c>
      <c r="E6236" s="23" t="str">
        <f>INDEX(Table,MATCH('Classwork 5'!B6236,'5b'!$B$4:$B$904,0),3)</f>
        <v>36-45</v>
      </c>
      <c r="F6236" s="23">
        <f>INDEX(Table,MATCH('Classwork 5'!B6236,'5b'!$B$4:$B$904,0),4)</f>
        <v>3</v>
      </c>
      <c r="G6236" s="23">
        <v>8</v>
      </c>
      <c r="H6236" s="24">
        <v>6189</v>
      </c>
    </row>
    <row r="6237" spans="2:8" x14ac:dyDescent="0.3">
      <c r="B6237" s="22">
        <v>1001015</v>
      </c>
      <c r="C6237" s="23" t="s">
        <v>2102</v>
      </c>
      <c r="D6237" s="23" t="str">
        <f>VLOOKUP(B6237,'5b'!$B$4:$E$904,2,FALSE)</f>
        <v>M</v>
      </c>
      <c r="E6237" s="23" t="str">
        <f>INDEX(Table,MATCH('Classwork 5'!B6237,'5b'!$B$4:$B$904,0),3)</f>
        <v>36-45</v>
      </c>
      <c r="F6237" s="23">
        <f>INDEX(Table,MATCH('Classwork 5'!B6237,'5b'!$B$4:$B$904,0),4)</f>
        <v>3</v>
      </c>
      <c r="G6237" s="23">
        <v>5</v>
      </c>
      <c r="H6237" s="24">
        <v>8844</v>
      </c>
    </row>
    <row r="6238" spans="2:8" x14ac:dyDescent="0.3">
      <c r="B6238" s="22">
        <v>1001015</v>
      </c>
      <c r="C6238" s="23" t="s">
        <v>2941</v>
      </c>
      <c r="D6238" s="23" t="str">
        <f>VLOOKUP(B6238,'5b'!$B$4:$E$904,2,FALSE)</f>
        <v>M</v>
      </c>
      <c r="E6238" s="23" t="str">
        <f>INDEX(Table,MATCH('Classwork 5'!B6238,'5b'!$B$4:$B$904,0),3)</f>
        <v>36-45</v>
      </c>
      <c r="F6238" s="23">
        <f>INDEX(Table,MATCH('Classwork 5'!B6238,'5b'!$B$4:$B$904,0),4)</f>
        <v>3</v>
      </c>
      <c r="G6238" s="23">
        <v>5</v>
      </c>
      <c r="H6238" s="24">
        <v>6854</v>
      </c>
    </row>
    <row r="6239" spans="2:8" x14ac:dyDescent="0.3">
      <c r="B6239" s="22">
        <v>1001015</v>
      </c>
      <c r="C6239" s="23" t="s">
        <v>2523</v>
      </c>
      <c r="D6239" s="23" t="str">
        <f>VLOOKUP(B6239,'5b'!$B$4:$E$904,2,FALSE)</f>
        <v>M</v>
      </c>
      <c r="E6239" s="23" t="str">
        <f>INDEX(Table,MATCH('Classwork 5'!B6239,'5b'!$B$4:$B$904,0),3)</f>
        <v>36-45</v>
      </c>
      <c r="F6239" s="23">
        <f>INDEX(Table,MATCH('Classwork 5'!B6239,'5b'!$B$4:$B$904,0),4)</f>
        <v>3</v>
      </c>
      <c r="G6239" s="23">
        <v>5</v>
      </c>
      <c r="H6239" s="24">
        <v>8727</v>
      </c>
    </row>
    <row r="6240" spans="2:8" x14ac:dyDescent="0.3">
      <c r="B6240" s="22">
        <v>1001015</v>
      </c>
      <c r="C6240" s="23" t="s">
        <v>2324</v>
      </c>
      <c r="D6240" s="23" t="str">
        <f>VLOOKUP(B6240,'5b'!$B$4:$E$904,2,FALSE)</f>
        <v>M</v>
      </c>
      <c r="E6240" s="23" t="str">
        <f>INDEX(Table,MATCH('Classwork 5'!B6240,'5b'!$B$4:$B$904,0),3)</f>
        <v>36-45</v>
      </c>
      <c r="F6240" s="23">
        <f>INDEX(Table,MATCH('Classwork 5'!B6240,'5b'!$B$4:$B$904,0),4)</f>
        <v>3</v>
      </c>
      <c r="G6240" s="23">
        <v>5</v>
      </c>
      <c r="H6240" s="24">
        <v>7150</v>
      </c>
    </row>
    <row r="6241" spans="2:8" x14ac:dyDescent="0.3">
      <c r="B6241" s="22">
        <v>1001015</v>
      </c>
      <c r="C6241" s="23" t="s">
        <v>3859</v>
      </c>
      <c r="D6241" s="23" t="str">
        <f>VLOOKUP(B6241,'5b'!$B$4:$E$904,2,FALSE)</f>
        <v>M</v>
      </c>
      <c r="E6241" s="23" t="str">
        <f>INDEX(Table,MATCH('Classwork 5'!B6241,'5b'!$B$4:$B$904,0),3)</f>
        <v>36-45</v>
      </c>
      <c r="F6241" s="23">
        <f>INDEX(Table,MATCH('Classwork 5'!B6241,'5b'!$B$4:$B$904,0),4)</f>
        <v>3</v>
      </c>
      <c r="G6241" s="23">
        <v>5</v>
      </c>
      <c r="H6241" s="24">
        <v>8681</v>
      </c>
    </row>
    <row r="6242" spans="2:8" x14ac:dyDescent="0.3">
      <c r="B6242" s="22">
        <v>1001015</v>
      </c>
      <c r="C6242" s="23" t="s">
        <v>3823</v>
      </c>
      <c r="D6242" s="23" t="str">
        <f>VLOOKUP(B6242,'5b'!$B$4:$E$904,2,FALSE)</f>
        <v>M</v>
      </c>
      <c r="E6242" s="23" t="str">
        <f>INDEX(Table,MATCH('Classwork 5'!B6242,'5b'!$B$4:$B$904,0),3)</f>
        <v>36-45</v>
      </c>
      <c r="F6242" s="23">
        <f>INDEX(Table,MATCH('Classwork 5'!B6242,'5b'!$B$4:$B$904,0),4)</f>
        <v>3</v>
      </c>
      <c r="G6242" s="23">
        <v>5</v>
      </c>
      <c r="H6242" s="24">
        <v>6906</v>
      </c>
    </row>
    <row r="6243" spans="2:8" x14ac:dyDescent="0.3">
      <c r="B6243" s="22">
        <v>1001015</v>
      </c>
      <c r="C6243" s="23" t="s">
        <v>2802</v>
      </c>
      <c r="D6243" s="23" t="str">
        <f>VLOOKUP(B6243,'5b'!$B$4:$E$904,2,FALSE)</f>
        <v>M</v>
      </c>
      <c r="E6243" s="23" t="str">
        <f>INDEX(Table,MATCH('Classwork 5'!B6243,'5b'!$B$4:$B$904,0),3)</f>
        <v>36-45</v>
      </c>
      <c r="F6243" s="23">
        <f>INDEX(Table,MATCH('Classwork 5'!B6243,'5b'!$B$4:$B$904,0),4)</f>
        <v>3</v>
      </c>
      <c r="G6243" s="23">
        <v>5</v>
      </c>
      <c r="H6243" s="24">
        <v>8595</v>
      </c>
    </row>
    <row r="6244" spans="2:8" x14ac:dyDescent="0.3">
      <c r="B6244" s="22">
        <v>1001015</v>
      </c>
      <c r="C6244" s="23" t="s">
        <v>2135</v>
      </c>
      <c r="D6244" s="23" t="str">
        <f>VLOOKUP(B6244,'5b'!$B$4:$E$904,2,FALSE)</f>
        <v>M</v>
      </c>
      <c r="E6244" s="23" t="str">
        <f>INDEX(Table,MATCH('Classwork 5'!B6244,'5b'!$B$4:$B$904,0),3)</f>
        <v>36-45</v>
      </c>
      <c r="F6244" s="23">
        <f>INDEX(Table,MATCH('Classwork 5'!B6244,'5b'!$B$4:$B$904,0),4)</f>
        <v>3</v>
      </c>
      <c r="G6244" s="23">
        <v>5</v>
      </c>
      <c r="H6244" s="24">
        <v>6944</v>
      </c>
    </row>
    <row r="6245" spans="2:8" x14ac:dyDescent="0.3">
      <c r="B6245" s="22">
        <v>1001015</v>
      </c>
      <c r="C6245" s="23" t="s">
        <v>1976</v>
      </c>
      <c r="D6245" s="23" t="str">
        <f>VLOOKUP(B6245,'5b'!$B$4:$E$904,2,FALSE)</f>
        <v>M</v>
      </c>
      <c r="E6245" s="23" t="str">
        <f>INDEX(Table,MATCH('Classwork 5'!B6245,'5b'!$B$4:$B$904,0),3)</f>
        <v>36-45</v>
      </c>
      <c r="F6245" s="23">
        <f>INDEX(Table,MATCH('Classwork 5'!B6245,'5b'!$B$4:$B$904,0),4)</f>
        <v>3</v>
      </c>
      <c r="G6245" s="23">
        <v>1</v>
      </c>
      <c r="H6245" s="24">
        <v>19705</v>
      </c>
    </row>
    <row r="6246" spans="2:8" x14ac:dyDescent="0.3">
      <c r="B6246" s="22">
        <v>1001015</v>
      </c>
      <c r="C6246" s="23" t="s">
        <v>3860</v>
      </c>
      <c r="D6246" s="23" t="str">
        <f>VLOOKUP(B6246,'5b'!$B$4:$E$904,2,FALSE)</f>
        <v>M</v>
      </c>
      <c r="E6246" s="23" t="str">
        <f>INDEX(Table,MATCH('Classwork 5'!B6246,'5b'!$B$4:$B$904,0),3)</f>
        <v>36-45</v>
      </c>
      <c r="F6246" s="23">
        <f>INDEX(Table,MATCH('Classwork 5'!B6246,'5b'!$B$4:$B$904,0),4)</f>
        <v>3</v>
      </c>
      <c r="G6246" s="23">
        <v>8</v>
      </c>
      <c r="H6246" s="24">
        <v>7818</v>
      </c>
    </row>
    <row r="6247" spans="2:8" x14ac:dyDescent="0.3">
      <c r="B6247" s="22">
        <v>1001015</v>
      </c>
      <c r="C6247" s="23" t="s">
        <v>2742</v>
      </c>
      <c r="D6247" s="23" t="str">
        <f>VLOOKUP(B6247,'5b'!$B$4:$E$904,2,FALSE)</f>
        <v>M</v>
      </c>
      <c r="E6247" s="23" t="str">
        <f>INDEX(Table,MATCH('Classwork 5'!B6247,'5b'!$B$4:$B$904,0),3)</f>
        <v>36-45</v>
      </c>
      <c r="F6247" s="23">
        <f>INDEX(Table,MATCH('Classwork 5'!B6247,'5b'!$B$4:$B$904,0),4)</f>
        <v>3</v>
      </c>
      <c r="G6247" s="23">
        <v>8</v>
      </c>
      <c r="H6247" s="24">
        <v>3960</v>
      </c>
    </row>
    <row r="6248" spans="2:8" x14ac:dyDescent="0.3">
      <c r="B6248" s="22">
        <v>1001015</v>
      </c>
      <c r="C6248" s="23" t="s">
        <v>3234</v>
      </c>
      <c r="D6248" s="23" t="str">
        <f>VLOOKUP(B6248,'5b'!$B$4:$E$904,2,FALSE)</f>
        <v>M</v>
      </c>
      <c r="E6248" s="23" t="str">
        <f>INDEX(Table,MATCH('Classwork 5'!B6248,'5b'!$B$4:$B$904,0),3)</f>
        <v>36-45</v>
      </c>
      <c r="F6248" s="23">
        <f>INDEX(Table,MATCH('Classwork 5'!B6248,'5b'!$B$4:$B$904,0),4)</f>
        <v>3</v>
      </c>
      <c r="G6248" s="23">
        <v>8</v>
      </c>
      <c r="H6248" s="24">
        <v>4152</v>
      </c>
    </row>
    <row r="6249" spans="2:8" x14ac:dyDescent="0.3">
      <c r="B6249" s="22">
        <v>1001015</v>
      </c>
      <c r="C6249" s="23" t="s">
        <v>2494</v>
      </c>
      <c r="D6249" s="23" t="str">
        <f>VLOOKUP(B6249,'5b'!$B$4:$E$904,2,FALSE)</f>
        <v>M</v>
      </c>
      <c r="E6249" s="23" t="str">
        <f>INDEX(Table,MATCH('Classwork 5'!B6249,'5b'!$B$4:$B$904,0),3)</f>
        <v>36-45</v>
      </c>
      <c r="F6249" s="23">
        <f>INDEX(Table,MATCH('Classwork 5'!B6249,'5b'!$B$4:$B$904,0),4)</f>
        <v>3</v>
      </c>
      <c r="G6249" s="23">
        <v>5</v>
      </c>
      <c r="H6249" s="24">
        <v>5229</v>
      </c>
    </row>
    <row r="6250" spans="2:8" x14ac:dyDescent="0.3">
      <c r="B6250" s="22">
        <v>1001015</v>
      </c>
      <c r="C6250" s="23" t="s">
        <v>2067</v>
      </c>
      <c r="D6250" s="23" t="str">
        <f>VLOOKUP(B6250,'5b'!$B$4:$E$904,2,FALSE)</f>
        <v>M</v>
      </c>
      <c r="E6250" s="23" t="str">
        <f>INDEX(Table,MATCH('Classwork 5'!B6250,'5b'!$B$4:$B$904,0),3)</f>
        <v>36-45</v>
      </c>
      <c r="F6250" s="23">
        <f>INDEX(Table,MATCH('Classwork 5'!B6250,'5b'!$B$4:$B$904,0),4)</f>
        <v>3</v>
      </c>
      <c r="G6250" s="23">
        <v>5</v>
      </c>
      <c r="H6250" s="24">
        <v>3632</v>
      </c>
    </row>
    <row r="6251" spans="2:8" x14ac:dyDescent="0.3">
      <c r="B6251" s="22">
        <v>1001015</v>
      </c>
      <c r="C6251" s="23" t="s">
        <v>2500</v>
      </c>
      <c r="D6251" s="23" t="str">
        <f>VLOOKUP(B6251,'5b'!$B$4:$E$904,2,FALSE)</f>
        <v>M</v>
      </c>
      <c r="E6251" s="23" t="str">
        <f>INDEX(Table,MATCH('Classwork 5'!B6251,'5b'!$B$4:$B$904,0),3)</f>
        <v>36-45</v>
      </c>
      <c r="F6251" s="23">
        <f>INDEX(Table,MATCH('Classwork 5'!B6251,'5b'!$B$4:$B$904,0),4)</f>
        <v>3</v>
      </c>
      <c r="G6251" s="23">
        <v>6</v>
      </c>
      <c r="H6251" s="24">
        <v>16164</v>
      </c>
    </row>
    <row r="6252" spans="2:8" x14ac:dyDescent="0.3">
      <c r="B6252" s="22">
        <v>1001015</v>
      </c>
      <c r="C6252" s="23" t="s">
        <v>1957</v>
      </c>
      <c r="D6252" s="23" t="str">
        <f>VLOOKUP(B6252,'5b'!$B$4:$E$904,2,FALSE)</f>
        <v>M</v>
      </c>
      <c r="E6252" s="23" t="str">
        <f>INDEX(Table,MATCH('Classwork 5'!B6252,'5b'!$B$4:$B$904,0),3)</f>
        <v>36-45</v>
      </c>
      <c r="F6252" s="23">
        <f>INDEX(Table,MATCH('Classwork 5'!B6252,'5b'!$B$4:$B$904,0),4)</f>
        <v>3</v>
      </c>
      <c r="G6252" s="23">
        <v>8</v>
      </c>
      <c r="H6252" s="24">
        <v>9722</v>
      </c>
    </row>
    <row r="6253" spans="2:8" x14ac:dyDescent="0.3">
      <c r="B6253" s="22">
        <v>1001015</v>
      </c>
      <c r="C6253" s="23" t="s">
        <v>2694</v>
      </c>
      <c r="D6253" s="23" t="str">
        <f>VLOOKUP(B6253,'5b'!$B$4:$E$904,2,FALSE)</f>
        <v>M</v>
      </c>
      <c r="E6253" s="23" t="str">
        <f>INDEX(Table,MATCH('Classwork 5'!B6253,'5b'!$B$4:$B$904,0),3)</f>
        <v>36-45</v>
      </c>
      <c r="F6253" s="23">
        <f>INDEX(Table,MATCH('Classwork 5'!B6253,'5b'!$B$4:$B$904,0),4)</f>
        <v>3</v>
      </c>
      <c r="G6253" s="23">
        <v>8</v>
      </c>
      <c r="H6253" s="24">
        <v>8009</v>
      </c>
    </row>
    <row r="6254" spans="2:8" x14ac:dyDescent="0.3">
      <c r="B6254" s="22">
        <v>1001015</v>
      </c>
      <c r="C6254" s="23" t="s">
        <v>2110</v>
      </c>
      <c r="D6254" s="23" t="str">
        <f>VLOOKUP(B6254,'5b'!$B$4:$E$904,2,FALSE)</f>
        <v>M</v>
      </c>
      <c r="E6254" s="23" t="str">
        <f>INDEX(Table,MATCH('Classwork 5'!B6254,'5b'!$B$4:$B$904,0),3)</f>
        <v>36-45</v>
      </c>
      <c r="F6254" s="23">
        <f>INDEX(Table,MATCH('Classwork 5'!B6254,'5b'!$B$4:$B$904,0),4)</f>
        <v>3</v>
      </c>
      <c r="G6254" s="23">
        <v>5</v>
      </c>
      <c r="H6254" s="24">
        <v>7099</v>
      </c>
    </row>
    <row r="6255" spans="2:8" x14ac:dyDescent="0.3">
      <c r="B6255" s="22">
        <v>1001015</v>
      </c>
      <c r="C6255" s="23" t="s">
        <v>3008</v>
      </c>
      <c r="D6255" s="23" t="str">
        <f>VLOOKUP(B6255,'5b'!$B$4:$E$904,2,FALSE)</f>
        <v>M</v>
      </c>
      <c r="E6255" s="23" t="str">
        <f>INDEX(Table,MATCH('Classwork 5'!B6255,'5b'!$B$4:$B$904,0),3)</f>
        <v>36-45</v>
      </c>
      <c r="F6255" s="23">
        <f>INDEX(Table,MATCH('Classwork 5'!B6255,'5b'!$B$4:$B$904,0),4)</f>
        <v>3</v>
      </c>
      <c r="G6255" s="23">
        <v>8</v>
      </c>
      <c r="H6255" s="24">
        <v>6008</v>
      </c>
    </row>
    <row r="6256" spans="2:8" x14ac:dyDescent="0.3">
      <c r="B6256" s="22">
        <v>1001015</v>
      </c>
      <c r="C6256" s="23" t="s">
        <v>3861</v>
      </c>
      <c r="D6256" s="23" t="str">
        <f>VLOOKUP(B6256,'5b'!$B$4:$E$904,2,FALSE)</f>
        <v>M</v>
      </c>
      <c r="E6256" s="23" t="str">
        <f>INDEX(Table,MATCH('Classwork 5'!B6256,'5b'!$B$4:$B$904,0),3)</f>
        <v>36-45</v>
      </c>
      <c r="F6256" s="23">
        <f>INDEX(Table,MATCH('Classwork 5'!B6256,'5b'!$B$4:$B$904,0),4)</f>
        <v>3</v>
      </c>
      <c r="G6256" s="23">
        <v>8</v>
      </c>
      <c r="H6256" s="24">
        <v>5862</v>
      </c>
    </row>
    <row r="6257" spans="2:8" x14ac:dyDescent="0.3">
      <c r="B6257" s="22">
        <v>1001015</v>
      </c>
      <c r="C6257" s="23" t="s">
        <v>2886</v>
      </c>
      <c r="D6257" s="23" t="str">
        <f>VLOOKUP(B6257,'5b'!$B$4:$E$904,2,FALSE)</f>
        <v>M</v>
      </c>
      <c r="E6257" s="23" t="str">
        <f>INDEX(Table,MATCH('Classwork 5'!B6257,'5b'!$B$4:$B$904,0),3)</f>
        <v>36-45</v>
      </c>
      <c r="F6257" s="23">
        <f>INDEX(Table,MATCH('Classwork 5'!B6257,'5b'!$B$4:$B$904,0),4)</f>
        <v>3</v>
      </c>
      <c r="G6257" s="23">
        <v>8</v>
      </c>
      <c r="H6257" s="24">
        <v>10061</v>
      </c>
    </row>
    <row r="6258" spans="2:8" x14ac:dyDescent="0.3">
      <c r="B6258" s="22">
        <v>1001015</v>
      </c>
      <c r="C6258" s="23" t="s">
        <v>2998</v>
      </c>
      <c r="D6258" s="23" t="str">
        <f>VLOOKUP(B6258,'5b'!$B$4:$E$904,2,FALSE)</f>
        <v>M</v>
      </c>
      <c r="E6258" s="23" t="str">
        <f>INDEX(Table,MATCH('Classwork 5'!B6258,'5b'!$B$4:$B$904,0),3)</f>
        <v>36-45</v>
      </c>
      <c r="F6258" s="23">
        <f>INDEX(Table,MATCH('Classwork 5'!B6258,'5b'!$B$4:$B$904,0),4)</f>
        <v>3</v>
      </c>
      <c r="G6258" s="23">
        <v>8</v>
      </c>
      <c r="H6258" s="24">
        <v>7814</v>
      </c>
    </row>
    <row r="6259" spans="2:8" x14ac:dyDescent="0.3">
      <c r="B6259" s="22">
        <v>1001015</v>
      </c>
      <c r="C6259" s="23" t="s">
        <v>3439</v>
      </c>
      <c r="D6259" s="23" t="str">
        <f>VLOOKUP(B6259,'5b'!$B$4:$E$904,2,FALSE)</f>
        <v>M</v>
      </c>
      <c r="E6259" s="23" t="str">
        <f>INDEX(Table,MATCH('Classwork 5'!B6259,'5b'!$B$4:$B$904,0),3)</f>
        <v>36-45</v>
      </c>
      <c r="F6259" s="23">
        <f>INDEX(Table,MATCH('Classwork 5'!B6259,'5b'!$B$4:$B$904,0),4)</f>
        <v>3</v>
      </c>
      <c r="G6259" s="23">
        <v>8</v>
      </c>
      <c r="H6259" s="24">
        <v>5896</v>
      </c>
    </row>
    <row r="6260" spans="2:8" x14ac:dyDescent="0.3">
      <c r="B6260" s="22">
        <v>1001015</v>
      </c>
      <c r="C6260" s="23" t="s">
        <v>2634</v>
      </c>
      <c r="D6260" s="23" t="str">
        <f>VLOOKUP(B6260,'5b'!$B$4:$E$904,2,FALSE)</f>
        <v>M</v>
      </c>
      <c r="E6260" s="23" t="str">
        <f>INDEX(Table,MATCH('Classwork 5'!B6260,'5b'!$B$4:$B$904,0),3)</f>
        <v>36-45</v>
      </c>
      <c r="F6260" s="23">
        <f>INDEX(Table,MATCH('Classwork 5'!B6260,'5b'!$B$4:$B$904,0),4)</f>
        <v>3</v>
      </c>
      <c r="G6260" s="23">
        <v>5</v>
      </c>
      <c r="H6260" s="24">
        <v>7009</v>
      </c>
    </row>
    <row r="6261" spans="2:8" x14ac:dyDescent="0.3">
      <c r="B6261" s="22">
        <v>1001015</v>
      </c>
      <c r="C6261" s="23" t="s">
        <v>3862</v>
      </c>
      <c r="D6261" s="23" t="str">
        <f>VLOOKUP(B6261,'5b'!$B$4:$E$904,2,FALSE)</f>
        <v>M</v>
      </c>
      <c r="E6261" s="23" t="str">
        <f>INDEX(Table,MATCH('Classwork 5'!B6261,'5b'!$B$4:$B$904,0),3)</f>
        <v>36-45</v>
      </c>
      <c r="F6261" s="23">
        <f>INDEX(Table,MATCH('Classwork 5'!B6261,'5b'!$B$4:$B$904,0),4)</f>
        <v>3</v>
      </c>
      <c r="G6261" s="23">
        <v>5</v>
      </c>
      <c r="H6261" s="24">
        <v>5393</v>
      </c>
    </row>
    <row r="6262" spans="2:8" x14ac:dyDescent="0.3">
      <c r="B6262" s="22">
        <v>1001015</v>
      </c>
      <c r="C6262" s="23" t="s">
        <v>2572</v>
      </c>
      <c r="D6262" s="23" t="str">
        <f>VLOOKUP(B6262,'5b'!$B$4:$E$904,2,FALSE)</f>
        <v>M</v>
      </c>
      <c r="E6262" s="23" t="str">
        <f>INDEX(Table,MATCH('Classwork 5'!B6262,'5b'!$B$4:$B$904,0),3)</f>
        <v>36-45</v>
      </c>
      <c r="F6262" s="23">
        <f>INDEX(Table,MATCH('Classwork 5'!B6262,'5b'!$B$4:$B$904,0),4)</f>
        <v>3</v>
      </c>
      <c r="G6262" s="23">
        <v>5</v>
      </c>
      <c r="H6262" s="24">
        <v>7077</v>
      </c>
    </row>
    <row r="6263" spans="2:8" x14ac:dyDescent="0.3">
      <c r="B6263" s="22">
        <v>1001015</v>
      </c>
      <c r="C6263" s="23" t="s">
        <v>3863</v>
      </c>
      <c r="D6263" s="23" t="str">
        <f>VLOOKUP(B6263,'5b'!$B$4:$E$904,2,FALSE)</f>
        <v>M</v>
      </c>
      <c r="E6263" s="23" t="str">
        <f>INDEX(Table,MATCH('Classwork 5'!B6263,'5b'!$B$4:$B$904,0),3)</f>
        <v>36-45</v>
      </c>
      <c r="F6263" s="23">
        <f>INDEX(Table,MATCH('Classwork 5'!B6263,'5b'!$B$4:$B$904,0),4)</f>
        <v>3</v>
      </c>
      <c r="G6263" s="23">
        <v>8</v>
      </c>
      <c r="H6263" s="24">
        <v>5993</v>
      </c>
    </row>
    <row r="6264" spans="2:8" x14ac:dyDescent="0.3">
      <c r="B6264" s="22">
        <v>1001015</v>
      </c>
      <c r="C6264" s="23" t="s">
        <v>3864</v>
      </c>
      <c r="D6264" s="23" t="str">
        <f>VLOOKUP(B6264,'5b'!$B$4:$E$904,2,FALSE)</f>
        <v>M</v>
      </c>
      <c r="E6264" s="23" t="str">
        <f>INDEX(Table,MATCH('Classwork 5'!B6264,'5b'!$B$4:$B$904,0),3)</f>
        <v>36-45</v>
      </c>
      <c r="F6264" s="23">
        <f>INDEX(Table,MATCH('Classwork 5'!B6264,'5b'!$B$4:$B$904,0),4)</f>
        <v>3</v>
      </c>
      <c r="G6264" s="23">
        <v>8</v>
      </c>
      <c r="H6264" s="24">
        <v>5904</v>
      </c>
    </row>
    <row r="6265" spans="2:8" x14ac:dyDescent="0.3">
      <c r="B6265" s="22">
        <v>1001015</v>
      </c>
      <c r="C6265" s="23" t="s">
        <v>3865</v>
      </c>
      <c r="D6265" s="23" t="str">
        <f>VLOOKUP(B6265,'5b'!$B$4:$E$904,2,FALSE)</f>
        <v>M</v>
      </c>
      <c r="E6265" s="23" t="str">
        <f>INDEX(Table,MATCH('Classwork 5'!B6265,'5b'!$B$4:$B$904,0),3)</f>
        <v>36-45</v>
      </c>
      <c r="F6265" s="23">
        <f>INDEX(Table,MATCH('Classwork 5'!B6265,'5b'!$B$4:$B$904,0),4)</f>
        <v>3</v>
      </c>
      <c r="G6265" s="23">
        <v>8</v>
      </c>
      <c r="H6265" s="24">
        <v>6081</v>
      </c>
    </row>
    <row r="6266" spans="2:8" x14ac:dyDescent="0.3">
      <c r="B6266" s="22">
        <v>1001015</v>
      </c>
      <c r="C6266" s="23" t="s">
        <v>3394</v>
      </c>
      <c r="D6266" s="23" t="str">
        <f>VLOOKUP(B6266,'5b'!$B$4:$E$904,2,FALSE)</f>
        <v>M</v>
      </c>
      <c r="E6266" s="23" t="str">
        <f>INDEX(Table,MATCH('Classwork 5'!B6266,'5b'!$B$4:$B$904,0),3)</f>
        <v>36-45</v>
      </c>
      <c r="F6266" s="23">
        <f>INDEX(Table,MATCH('Classwork 5'!B6266,'5b'!$B$4:$B$904,0),4)</f>
        <v>3</v>
      </c>
      <c r="G6266" s="23">
        <v>8</v>
      </c>
      <c r="H6266" s="24">
        <v>5872</v>
      </c>
    </row>
    <row r="6267" spans="2:8" x14ac:dyDescent="0.3">
      <c r="B6267" s="22">
        <v>1001015</v>
      </c>
      <c r="C6267" s="23" t="s">
        <v>2975</v>
      </c>
      <c r="D6267" s="23" t="str">
        <f>VLOOKUP(B6267,'5b'!$B$4:$E$904,2,FALSE)</f>
        <v>M</v>
      </c>
      <c r="E6267" s="23" t="str">
        <f>INDEX(Table,MATCH('Classwork 5'!B6267,'5b'!$B$4:$B$904,0),3)</f>
        <v>36-45</v>
      </c>
      <c r="F6267" s="23">
        <f>INDEX(Table,MATCH('Classwork 5'!B6267,'5b'!$B$4:$B$904,0),4)</f>
        <v>3</v>
      </c>
      <c r="G6267" s="23">
        <v>5</v>
      </c>
      <c r="H6267" s="24">
        <v>5272</v>
      </c>
    </row>
    <row r="6268" spans="2:8" x14ac:dyDescent="0.3">
      <c r="B6268" s="22">
        <v>1001015</v>
      </c>
      <c r="C6268" s="23" t="s">
        <v>3866</v>
      </c>
      <c r="D6268" s="23" t="str">
        <f>VLOOKUP(B6268,'5b'!$B$4:$E$904,2,FALSE)</f>
        <v>M</v>
      </c>
      <c r="E6268" s="23" t="str">
        <f>INDEX(Table,MATCH('Classwork 5'!B6268,'5b'!$B$4:$B$904,0),3)</f>
        <v>36-45</v>
      </c>
      <c r="F6268" s="23">
        <f>INDEX(Table,MATCH('Classwork 5'!B6268,'5b'!$B$4:$B$904,0),4)</f>
        <v>3</v>
      </c>
      <c r="G6268" s="23">
        <v>8</v>
      </c>
      <c r="H6268" s="24">
        <v>6072</v>
      </c>
    </row>
    <row r="6269" spans="2:8" x14ac:dyDescent="0.3">
      <c r="B6269" s="22">
        <v>1001015</v>
      </c>
      <c r="C6269" s="23" t="s">
        <v>3095</v>
      </c>
      <c r="D6269" s="23" t="str">
        <f>VLOOKUP(B6269,'5b'!$B$4:$E$904,2,FALSE)</f>
        <v>M</v>
      </c>
      <c r="E6269" s="23" t="str">
        <f>INDEX(Table,MATCH('Classwork 5'!B6269,'5b'!$B$4:$B$904,0),3)</f>
        <v>36-45</v>
      </c>
      <c r="F6269" s="23">
        <f>INDEX(Table,MATCH('Classwork 5'!B6269,'5b'!$B$4:$B$904,0),4)</f>
        <v>3</v>
      </c>
      <c r="G6269" s="23">
        <v>8</v>
      </c>
      <c r="H6269" s="24">
        <v>9711</v>
      </c>
    </row>
    <row r="6270" spans="2:8" x14ac:dyDescent="0.3">
      <c r="B6270" s="22">
        <v>1001015</v>
      </c>
      <c r="C6270" s="23" t="s">
        <v>3099</v>
      </c>
      <c r="D6270" s="23" t="str">
        <f>VLOOKUP(B6270,'5b'!$B$4:$E$904,2,FALSE)</f>
        <v>M</v>
      </c>
      <c r="E6270" s="23" t="str">
        <f>INDEX(Table,MATCH('Classwork 5'!B6270,'5b'!$B$4:$B$904,0),3)</f>
        <v>36-45</v>
      </c>
      <c r="F6270" s="23">
        <f>INDEX(Table,MATCH('Classwork 5'!B6270,'5b'!$B$4:$B$904,0),4)</f>
        <v>3</v>
      </c>
      <c r="G6270" s="23">
        <v>8</v>
      </c>
      <c r="H6270" s="24">
        <v>8134</v>
      </c>
    </row>
    <row r="6271" spans="2:8" x14ac:dyDescent="0.3">
      <c r="B6271" s="22">
        <v>1001015</v>
      </c>
      <c r="C6271" s="23" t="s">
        <v>2851</v>
      </c>
      <c r="D6271" s="23" t="str">
        <f>VLOOKUP(B6271,'5b'!$B$4:$E$904,2,FALSE)</f>
        <v>M</v>
      </c>
      <c r="E6271" s="23" t="str">
        <f>INDEX(Table,MATCH('Classwork 5'!B6271,'5b'!$B$4:$B$904,0),3)</f>
        <v>36-45</v>
      </c>
      <c r="F6271" s="23">
        <f>INDEX(Table,MATCH('Classwork 5'!B6271,'5b'!$B$4:$B$904,0),4)</f>
        <v>3</v>
      </c>
      <c r="G6271" s="23">
        <v>8</v>
      </c>
      <c r="H6271" s="24">
        <v>7812</v>
      </c>
    </row>
    <row r="6272" spans="2:8" x14ac:dyDescent="0.3">
      <c r="B6272" s="22">
        <v>1001015</v>
      </c>
      <c r="C6272" s="23" t="s">
        <v>2388</v>
      </c>
      <c r="D6272" s="23" t="str">
        <f>VLOOKUP(B6272,'5b'!$B$4:$E$904,2,FALSE)</f>
        <v>M</v>
      </c>
      <c r="E6272" s="23" t="str">
        <f>INDEX(Table,MATCH('Classwork 5'!B6272,'5b'!$B$4:$B$904,0),3)</f>
        <v>36-45</v>
      </c>
      <c r="F6272" s="23">
        <f>INDEX(Table,MATCH('Classwork 5'!B6272,'5b'!$B$4:$B$904,0),4)</f>
        <v>3</v>
      </c>
      <c r="G6272" s="23">
        <v>5</v>
      </c>
      <c r="H6272" s="24">
        <v>5263</v>
      </c>
    </row>
    <row r="6273" spans="2:8" x14ac:dyDescent="0.3">
      <c r="B6273" s="22">
        <v>1001016</v>
      </c>
      <c r="C6273" s="23" t="s">
        <v>2357</v>
      </c>
      <c r="D6273" s="23" t="str">
        <f>VLOOKUP(B6273,'5b'!$B$4:$E$904,2,FALSE)</f>
        <v>M</v>
      </c>
      <c r="E6273" s="23" t="str">
        <f>INDEX(Table,MATCH('Classwork 5'!B6273,'5b'!$B$4:$B$904,0),3)</f>
        <v>55+</v>
      </c>
      <c r="F6273" s="23">
        <f>INDEX(Table,MATCH('Classwork 5'!B6273,'5b'!$B$4:$B$904,0),4)</f>
        <v>16</v>
      </c>
      <c r="G6273" s="23">
        <v>5</v>
      </c>
      <c r="H6273" s="24">
        <v>7081</v>
      </c>
    </row>
    <row r="6274" spans="2:8" x14ac:dyDescent="0.3">
      <c r="B6274" s="22">
        <v>1001016</v>
      </c>
      <c r="C6274" s="23" t="s">
        <v>2249</v>
      </c>
      <c r="D6274" s="23" t="str">
        <f>VLOOKUP(B6274,'5b'!$B$4:$E$904,2,FALSE)</f>
        <v>M</v>
      </c>
      <c r="E6274" s="23" t="str">
        <f>INDEX(Table,MATCH('Classwork 5'!B6274,'5b'!$B$4:$B$904,0),3)</f>
        <v>55+</v>
      </c>
      <c r="F6274" s="23">
        <f>INDEX(Table,MATCH('Classwork 5'!B6274,'5b'!$B$4:$B$904,0),4)</f>
        <v>16</v>
      </c>
      <c r="G6274" s="23">
        <v>5</v>
      </c>
      <c r="H6274" s="24">
        <v>5375</v>
      </c>
    </row>
    <row r="6275" spans="2:8" x14ac:dyDescent="0.3">
      <c r="B6275" s="22">
        <v>1001016</v>
      </c>
      <c r="C6275" s="23" t="s">
        <v>2663</v>
      </c>
      <c r="D6275" s="23" t="str">
        <f>VLOOKUP(B6275,'5b'!$B$4:$E$904,2,FALSE)</f>
        <v>M</v>
      </c>
      <c r="E6275" s="23" t="str">
        <f>INDEX(Table,MATCH('Classwork 5'!B6275,'5b'!$B$4:$B$904,0),3)</f>
        <v>55+</v>
      </c>
      <c r="F6275" s="23">
        <f>INDEX(Table,MATCH('Classwork 5'!B6275,'5b'!$B$4:$B$904,0),4)</f>
        <v>16</v>
      </c>
      <c r="G6275" s="23">
        <v>8</v>
      </c>
      <c r="H6275" s="24">
        <v>5864</v>
      </c>
    </row>
    <row r="6276" spans="2:8" x14ac:dyDescent="0.3">
      <c r="B6276" s="27">
        <v>1001016</v>
      </c>
      <c r="C6276" s="28" t="s">
        <v>2955</v>
      </c>
      <c r="D6276" s="23" t="str">
        <f>VLOOKUP(B6276,'5b'!$B$4:$E$904,2,FALSE)</f>
        <v>M</v>
      </c>
      <c r="E6276" s="23" t="str">
        <f>INDEX(Table,MATCH('Classwork 5'!B6276,'5b'!$B$4:$B$904,0),3)</f>
        <v>55+</v>
      </c>
      <c r="F6276" s="23">
        <f>INDEX(Table,MATCH('Classwork 5'!B6276,'5b'!$B$4:$B$904,0),4)</f>
        <v>16</v>
      </c>
      <c r="G6276" s="28">
        <v>5</v>
      </c>
      <c r="H6276" s="29">
        <v>3596</v>
      </c>
    </row>
  </sheetData>
  <mergeCells count="2">
    <mergeCell ref="J3:J4"/>
    <mergeCell ref="K3: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E904"/>
  <sheetViews>
    <sheetView zoomScale="110" zoomScaleNormal="110" workbookViewId="0">
      <selection activeCell="B4" sqref="B4"/>
    </sheetView>
  </sheetViews>
  <sheetFormatPr defaultRowHeight="14.4" x14ac:dyDescent="0.3"/>
  <cols>
    <col min="1" max="1" width="4.21875" customWidth="1"/>
    <col min="2" max="2" width="7.77734375" bestFit="1" customWidth="1"/>
    <col min="5" max="5" width="18.21875" customWidth="1"/>
  </cols>
  <sheetData>
    <row r="3" spans="2:5" x14ac:dyDescent="0.3">
      <c r="B3" s="18" t="s">
        <v>1926</v>
      </c>
      <c r="C3" s="19" t="s">
        <v>1928</v>
      </c>
      <c r="D3" s="19" t="s">
        <v>1929</v>
      </c>
      <c r="E3" s="21" t="s">
        <v>1930</v>
      </c>
    </row>
    <row r="4" spans="2:5" x14ac:dyDescent="0.3">
      <c r="B4" s="22">
        <v>1000001</v>
      </c>
      <c r="C4" s="23" t="s">
        <v>3867</v>
      </c>
      <c r="D4" s="23" t="s">
        <v>3868</v>
      </c>
      <c r="E4" s="24">
        <v>10</v>
      </c>
    </row>
    <row r="5" spans="2:5" x14ac:dyDescent="0.3">
      <c r="B5" s="22">
        <v>1000002</v>
      </c>
      <c r="C5" s="23" t="s">
        <v>3869</v>
      </c>
      <c r="D5" s="23" t="s">
        <v>3870</v>
      </c>
      <c r="E5" s="24">
        <v>16</v>
      </c>
    </row>
    <row r="6" spans="2:5" x14ac:dyDescent="0.3">
      <c r="B6" s="22">
        <v>1000003</v>
      </c>
      <c r="C6" s="23" t="s">
        <v>3869</v>
      </c>
      <c r="D6" s="23" t="s">
        <v>3871</v>
      </c>
      <c r="E6" s="24">
        <v>15</v>
      </c>
    </row>
    <row r="7" spans="2:5" x14ac:dyDescent="0.3">
      <c r="B7" s="22">
        <v>1000004</v>
      </c>
      <c r="C7" s="23" t="s">
        <v>3869</v>
      </c>
      <c r="D7" s="23" t="s">
        <v>3872</v>
      </c>
      <c r="E7" s="24">
        <v>7</v>
      </c>
    </row>
    <row r="8" spans="2:5" x14ac:dyDescent="0.3">
      <c r="B8" s="22">
        <v>1000005</v>
      </c>
      <c r="C8" s="23" t="s">
        <v>3869</v>
      </c>
      <c r="D8" s="23" t="s">
        <v>3871</v>
      </c>
      <c r="E8" s="24">
        <v>20</v>
      </c>
    </row>
    <row r="9" spans="2:5" x14ac:dyDescent="0.3">
      <c r="B9" s="22">
        <v>1000006</v>
      </c>
      <c r="C9" s="23" t="s">
        <v>3867</v>
      </c>
      <c r="D9" s="23" t="s">
        <v>3873</v>
      </c>
      <c r="E9" s="24">
        <v>9</v>
      </c>
    </row>
    <row r="10" spans="2:5" x14ac:dyDescent="0.3">
      <c r="B10" s="22">
        <v>1000007</v>
      </c>
      <c r="C10" s="23" t="s">
        <v>3869</v>
      </c>
      <c r="D10" s="23" t="s">
        <v>3874</v>
      </c>
      <c r="E10" s="24">
        <v>1</v>
      </c>
    </row>
    <row r="11" spans="2:5" x14ac:dyDescent="0.3">
      <c r="B11" s="22">
        <v>1000008</v>
      </c>
      <c r="C11" s="23" t="s">
        <v>3869</v>
      </c>
      <c r="D11" s="23" t="s">
        <v>3871</v>
      </c>
      <c r="E11" s="24">
        <v>12</v>
      </c>
    </row>
    <row r="12" spans="2:5" x14ac:dyDescent="0.3">
      <c r="B12" s="22">
        <v>1000009</v>
      </c>
      <c r="C12" s="23" t="s">
        <v>3869</v>
      </c>
      <c r="D12" s="23" t="s">
        <v>3871</v>
      </c>
      <c r="E12" s="24">
        <v>17</v>
      </c>
    </row>
    <row r="13" spans="2:5" x14ac:dyDescent="0.3">
      <c r="B13" s="30">
        <v>1000010</v>
      </c>
      <c r="C13" s="23" t="s">
        <v>3867</v>
      </c>
      <c r="D13" s="23" t="s">
        <v>3874</v>
      </c>
      <c r="E13" s="24">
        <v>1</v>
      </c>
    </row>
    <row r="14" spans="2:5" x14ac:dyDescent="0.3">
      <c r="B14" s="22">
        <v>1000011</v>
      </c>
      <c r="C14" s="23" t="s">
        <v>3867</v>
      </c>
      <c r="D14" s="23" t="s">
        <v>3871</v>
      </c>
      <c r="E14" s="24">
        <v>1</v>
      </c>
    </row>
    <row r="15" spans="2:5" x14ac:dyDescent="0.3">
      <c r="B15" s="22">
        <v>1000012</v>
      </c>
      <c r="C15" s="23" t="s">
        <v>3869</v>
      </c>
      <c r="D15" s="23" t="s">
        <v>3871</v>
      </c>
      <c r="E15" s="24">
        <v>12</v>
      </c>
    </row>
    <row r="16" spans="2:5" x14ac:dyDescent="0.3">
      <c r="B16" s="22">
        <v>1000013</v>
      </c>
      <c r="C16" s="23" t="s">
        <v>3869</v>
      </c>
      <c r="D16" s="23" t="s">
        <v>3872</v>
      </c>
      <c r="E16" s="24">
        <v>1</v>
      </c>
    </row>
    <row r="17" spans="2:5" x14ac:dyDescent="0.3">
      <c r="B17" s="22">
        <v>1000014</v>
      </c>
      <c r="C17" s="23" t="s">
        <v>3869</v>
      </c>
      <c r="D17" s="23" t="s">
        <v>3874</v>
      </c>
      <c r="E17" s="24">
        <v>0</v>
      </c>
    </row>
    <row r="18" spans="2:5" x14ac:dyDescent="0.3">
      <c r="B18" s="22">
        <v>1000015</v>
      </c>
      <c r="C18" s="23" t="s">
        <v>3869</v>
      </c>
      <c r="D18" s="23" t="s">
        <v>3871</v>
      </c>
      <c r="E18" s="24">
        <v>7</v>
      </c>
    </row>
    <row r="19" spans="2:5" x14ac:dyDescent="0.3">
      <c r="B19" s="22">
        <v>1000016</v>
      </c>
      <c r="C19" s="23" t="s">
        <v>3867</v>
      </c>
      <c r="D19" s="23" t="s">
        <v>3874</v>
      </c>
      <c r="E19" s="24">
        <v>0</v>
      </c>
    </row>
    <row r="20" spans="2:5" x14ac:dyDescent="0.3">
      <c r="B20" s="22">
        <v>1000017</v>
      </c>
      <c r="C20" s="23" t="s">
        <v>3869</v>
      </c>
      <c r="D20" s="23" t="s">
        <v>3873</v>
      </c>
      <c r="E20" s="24">
        <v>1</v>
      </c>
    </row>
    <row r="21" spans="2:5" x14ac:dyDescent="0.3">
      <c r="B21" s="22">
        <v>1000018</v>
      </c>
      <c r="C21" s="23" t="s">
        <v>3867</v>
      </c>
      <c r="D21" s="23" t="s">
        <v>3875</v>
      </c>
      <c r="E21" s="24">
        <v>3</v>
      </c>
    </row>
    <row r="22" spans="2:5" x14ac:dyDescent="0.3">
      <c r="B22" s="22">
        <v>1000019</v>
      </c>
      <c r="C22" s="23" t="s">
        <v>3869</v>
      </c>
      <c r="D22" s="23" t="s">
        <v>3868</v>
      </c>
      <c r="E22" s="24">
        <v>10</v>
      </c>
    </row>
    <row r="23" spans="2:5" x14ac:dyDescent="0.3">
      <c r="B23" s="22">
        <v>1000021</v>
      </c>
      <c r="C23" s="23" t="s">
        <v>3869</v>
      </c>
      <c r="D23" s="23" t="s">
        <v>3875</v>
      </c>
      <c r="E23" s="24">
        <v>16</v>
      </c>
    </row>
    <row r="24" spans="2:5" x14ac:dyDescent="0.3">
      <c r="B24" s="22">
        <v>1000022</v>
      </c>
      <c r="C24" s="23" t="s">
        <v>3869</v>
      </c>
      <c r="D24" s="23" t="s">
        <v>3875</v>
      </c>
      <c r="E24" s="24">
        <v>15</v>
      </c>
    </row>
    <row r="25" spans="2:5" x14ac:dyDescent="0.3">
      <c r="B25" s="22">
        <v>1000023</v>
      </c>
      <c r="C25" s="23" t="s">
        <v>3869</v>
      </c>
      <c r="D25" s="23" t="s">
        <v>3874</v>
      </c>
      <c r="E25" s="24">
        <v>0</v>
      </c>
    </row>
    <row r="26" spans="2:5" x14ac:dyDescent="0.3">
      <c r="B26" s="22">
        <v>1000024</v>
      </c>
      <c r="C26" s="23" t="s">
        <v>3867</v>
      </c>
      <c r="D26" s="23" t="s">
        <v>3871</v>
      </c>
      <c r="E26" s="24">
        <v>7</v>
      </c>
    </row>
    <row r="27" spans="2:5" x14ac:dyDescent="0.3">
      <c r="B27" s="22">
        <v>1000025</v>
      </c>
      <c r="C27" s="23" t="s">
        <v>3869</v>
      </c>
      <c r="D27" s="23" t="s">
        <v>3875</v>
      </c>
      <c r="E27" s="24">
        <v>4</v>
      </c>
    </row>
    <row r="28" spans="2:5" x14ac:dyDescent="0.3">
      <c r="B28" s="22">
        <v>1000026</v>
      </c>
      <c r="C28" s="23" t="s">
        <v>3869</v>
      </c>
      <c r="D28" s="23" t="s">
        <v>3871</v>
      </c>
      <c r="E28" s="24">
        <v>7</v>
      </c>
    </row>
    <row r="29" spans="2:5" x14ac:dyDescent="0.3">
      <c r="B29" s="22">
        <v>1000027</v>
      </c>
      <c r="C29" s="23" t="s">
        <v>3869</v>
      </c>
      <c r="D29" s="23" t="s">
        <v>3871</v>
      </c>
      <c r="E29" s="24">
        <v>11</v>
      </c>
    </row>
    <row r="30" spans="2:5" x14ac:dyDescent="0.3">
      <c r="B30" s="22">
        <v>1000028</v>
      </c>
      <c r="C30" s="23" t="s">
        <v>3867</v>
      </c>
      <c r="D30" s="23" t="s">
        <v>3871</v>
      </c>
      <c r="E30" s="24">
        <v>1</v>
      </c>
    </row>
    <row r="31" spans="2:5" x14ac:dyDescent="0.3">
      <c r="B31" s="22">
        <v>1000029</v>
      </c>
      <c r="C31" s="23" t="s">
        <v>3869</v>
      </c>
      <c r="D31" s="23" t="s">
        <v>3874</v>
      </c>
      <c r="E31" s="24">
        <v>7</v>
      </c>
    </row>
    <row r="32" spans="2:5" x14ac:dyDescent="0.3">
      <c r="B32" s="22">
        <v>1000030</v>
      </c>
      <c r="C32" s="23" t="s">
        <v>3867</v>
      </c>
      <c r="D32" s="23" t="s">
        <v>3874</v>
      </c>
      <c r="E32" s="24">
        <v>7</v>
      </c>
    </row>
    <row r="33" spans="2:5" x14ac:dyDescent="0.3">
      <c r="B33" s="22">
        <v>1000031</v>
      </c>
      <c r="C33" s="23" t="s">
        <v>3869</v>
      </c>
      <c r="D33" s="23" t="s">
        <v>3870</v>
      </c>
      <c r="E33" s="24">
        <v>7</v>
      </c>
    </row>
    <row r="34" spans="2:5" x14ac:dyDescent="0.3">
      <c r="B34" s="22">
        <v>1000032</v>
      </c>
      <c r="C34" s="23" t="s">
        <v>3867</v>
      </c>
      <c r="D34" s="23" t="s">
        <v>3871</v>
      </c>
      <c r="E34" s="24">
        <v>0</v>
      </c>
    </row>
    <row r="35" spans="2:5" x14ac:dyDescent="0.3">
      <c r="B35" s="22">
        <v>1000033</v>
      </c>
      <c r="C35" s="23" t="s">
        <v>3869</v>
      </c>
      <c r="D35" s="23" t="s">
        <v>3872</v>
      </c>
      <c r="E35" s="24">
        <v>3</v>
      </c>
    </row>
    <row r="36" spans="2:5" x14ac:dyDescent="0.3">
      <c r="B36" s="22">
        <v>1000034</v>
      </c>
      <c r="C36" s="23" t="s">
        <v>3867</v>
      </c>
      <c r="D36" s="23" t="s">
        <v>3875</v>
      </c>
      <c r="E36" s="24">
        <v>0</v>
      </c>
    </row>
    <row r="37" spans="2:5" x14ac:dyDescent="0.3">
      <c r="B37" s="22">
        <v>1000035</v>
      </c>
      <c r="C37" s="23" t="s">
        <v>3869</v>
      </c>
      <c r="D37" s="23" t="s">
        <v>3872</v>
      </c>
      <c r="E37" s="24">
        <v>1</v>
      </c>
    </row>
    <row r="38" spans="2:5" x14ac:dyDescent="0.3">
      <c r="B38" s="22">
        <v>1000036</v>
      </c>
      <c r="C38" s="23" t="s">
        <v>3869</v>
      </c>
      <c r="D38" s="23" t="s">
        <v>3871</v>
      </c>
      <c r="E38" s="24">
        <v>3</v>
      </c>
    </row>
    <row r="39" spans="2:5" x14ac:dyDescent="0.3">
      <c r="B39" s="22">
        <v>1000037</v>
      </c>
      <c r="C39" s="23" t="s">
        <v>3867</v>
      </c>
      <c r="D39" s="23" t="s">
        <v>3871</v>
      </c>
      <c r="E39" s="24">
        <v>9</v>
      </c>
    </row>
    <row r="40" spans="2:5" x14ac:dyDescent="0.3">
      <c r="B40" s="22">
        <v>1000039</v>
      </c>
      <c r="C40" s="23" t="s">
        <v>3869</v>
      </c>
      <c r="D40" s="23" t="s">
        <v>3875</v>
      </c>
      <c r="E40" s="24">
        <v>4</v>
      </c>
    </row>
    <row r="41" spans="2:5" x14ac:dyDescent="0.3">
      <c r="B41" s="22">
        <v>1000041</v>
      </c>
      <c r="C41" s="23" t="s">
        <v>3867</v>
      </c>
      <c r="D41" s="23" t="s">
        <v>3875</v>
      </c>
      <c r="E41" s="24">
        <v>4</v>
      </c>
    </row>
    <row r="42" spans="2:5" x14ac:dyDescent="0.3">
      <c r="B42" s="22">
        <v>1000042</v>
      </c>
      <c r="C42" s="23" t="s">
        <v>3869</v>
      </c>
      <c r="D42" s="23" t="s">
        <v>3871</v>
      </c>
      <c r="E42" s="24">
        <v>8</v>
      </c>
    </row>
    <row r="43" spans="2:5" x14ac:dyDescent="0.3">
      <c r="B43" s="22">
        <v>1000043</v>
      </c>
      <c r="C43" s="23" t="s">
        <v>3869</v>
      </c>
      <c r="D43" s="23" t="s">
        <v>3871</v>
      </c>
      <c r="E43" s="24">
        <v>12</v>
      </c>
    </row>
    <row r="44" spans="2:5" x14ac:dyDescent="0.3">
      <c r="B44" s="22">
        <v>1000044</v>
      </c>
      <c r="C44" s="23" t="s">
        <v>3869</v>
      </c>
      <c r="D44" s="23" t="s">
        <v>3872</v>
      </c>
      <c r="E44" s="24">
        <v>17</v>
      </c>
    </row>
    <row r="45" spans="2:5" x14ac:dyDescent="0.3">
      <c r="B45" s="22">
        <v>1000045</v>
      </c>
      <c r="C45" s="23" t="s">
        <v>3867</v>
      </c>
      <c r="D45" s="23" t="s">
        <v>3872</v>
      </c>
      <c r="E45" s="24">
        <v>16</v>
      </c>
    </row>
    <row r="46" spans="2:5" x14ac:dyDescent="0.3">
      <c r="B46" s="22">
        <v>1000046</v>
      </c>
      <c r="C46" s="23" t="s">
        <v>3869</v>
      </c>
      <c r="D46" s="23" t="s">
        <v>3875</v>
      </c>
      <c r="E46" s="24">
        <v>19</v>
      </c>
    </row>
    <row r="47" spans="2:5" x14ac:dyDescent="0.3">
      <c r="B47" s="22">
        <v>1000047</v>
      </c>
      <c r="C47" s="23" t="s">
        <v>3869</v>
      </c>
      <c r="D47" s="23" t="s">
        <v>3875</v>
      </c>
      <c r="E47" s="24">
        <v>4</v>
      </c>
    </row>
    <row r="48" spans="2:5" x14ac:dyDescent="0.3">
      <c r="B48" s="22">
        <v>1000048</v>
      </c>
      <c r="C48" s="23" t="s">
        <v>3869</v>
      </c>
      <c r="D48" s="23" t="s">
        <v>3871</v>
      </c>
      <c r="E48" s="24">
        <v>4</v>
      </c>
    </row>
    <row r="49" spans="2:5" x14ac:dyDescent="0.3">
      <c r="B49" s="22">
        <v>1000049</v>
      </c>
      <c r="C49" s="23" t="s">
        <v>3869</v>
      </c>
      <c r="D49" s="23" t="s">
        <v>3875</v>
      </c>
      <c r="E49" s="24">
        <v>12</v>
      </c>
    </row>
    <row r="50" spans="2:5" x14ac:dyDescent="0.3">
      <c r="B50" s="22">
        <v>1000050</v>
      </c>
      <c r="C50" s="23" t="s">
        <v>3867</v>
      </c>
      <c r="D50" s="23" t="s">
        <v>3871</v>
      </c>
      <c r="E50" s="24">
        <v>2</v>
      </c>
    </row>
    <row r="51" spans="2:5" x14ac:dyDescent="0.3">
      <c r="B51" s="22">
        <v>1000051</v>
      </c>
      <c r="C51" s="23" t="s">
        <v>3867</v>
      </c>
      <c r="D51" s="23" t="s">
        <v>3868</v>
      </c>
      <c r="E51" s="24">
        <v>10</v>
      </c>
    </row>
    <row r="52" spans="2:5" x14ac:dyDescent="0.3">
      <c r="B52" s="22">
        <v>1000052</v>
      </c>
      <c r="C52" s="23" t="s">
        <v>3869</v>
      </c>
      <c r="D52" s="23" t="s">
        <v>3875</v>
      </c>
      <c r="E52" s="24">
        <v>4</v>
      </c>
    </row>
    <row r="53" spans="2:5" x14ac:dyDescent="0.3">
      <c r="B53" s="22">
        <v>1000053</v>
      </c>
      <c r="C53" s="23" t="s">
        <v>3869</v>
      </c>
      <c r="D53" s="23" t="s">
        <v>3871</v>
      </c>
      <c r="E53" s="24">
        <v>0</v>
      </c>
    </row>
    <row r="54" spans="2:5" x14ac:dyDescent="0.3">
      <c r="B54" s="22">
        <v>1000054</v>
      </c>
      <c r="C54" s="23" t="s">
        <v>3869</v>
      </c>
      <c r="D54" s="23" t="s">
        <v>3873</v>
      </c>
      <c r="E54" s="24">
        <v>1</v>
      </c>
    </row>
    <row r="55" spans="2:5" x14ac:dyDescent="0.3">
      <c r="B55" s="22">
        <v>1000056</v>
      </c>
      <c r="C55" s="23" t="s">
        <v>3869</v>
      </c>
      <c r="D55" s="23" t="s">
        <v>3874</v>
      </c>
      <c r="E55" s="24">
        <v>20</v>
      </c>
    </row>
    <row r="56" spans="2:5" x14ac:dyDescent="0.3">
      <c r="B56" s="22">
        <v>1000057</v>
      </c>
      <c r="C56" s="23" t="s">
        <v>3869</v>
      </c>
      <c r="D56" s="23" t="s">
        <v>3875</v>
      </c>
      <c r="E56" s="24">
        <v>19</v>
      </c>
    </row>
    <row r="57" spans="2:5" x14ac:dyDescent="0.3">
      <c r="B57" s="22">
        <v>1000058</v>
      </c>
      <c r="C57" s="23" t="s">
        <v>3869</v>
      </c>
      <c r="D57" s="23" t="s">
        <v>3871</v>
      </c>
      <c r="E57" s="24">
        <v>2</v>
      </c>
    </row>
    <row r="58" spans="2:5" x14ac:dyDescent="0.3">
      <c r="B58" s="22">
        <v>1000059</v>
      </c>
      <c r="C58" s="23" t="s">
        <v>3867</v>
      </c>
      <c r="D58" s="23" t="s">
        <v>3873</v>
      </c>
      <c r="E58" s="24">
        <v>1</v>
      </c>
    </row>
    <row r="59" spans="2:5" x14ac:dyDescent="0.3">
      <c r="B59" s="22">
        <v>1000060</v>
      </c>
      <c r="C59" s="23" t="s">
        <v>3869</v>
      </c>
      <c r="D59" s="23" t="s">
        <v>3873</v>
      </c>
      <c r="E59" s="24">
        <v>1</v>
      </c>
    </row>
    <row r="60" spans="2:5" x14ac:dyDescent="0.3">
      <c r="B60" s="22">
        <v>1000061</v>
      </c>
      <c r="C60" s="23" t="s">
        <v>3869</v>
      </c>
      <c r="D60" s="23" t="s">
        <v>3871</v>
      </c>
      <c r="E60" s="24">
        <v>17</v>
      </c>
    </row>
    <row r="61" spans="2:5" x14ac:dyDescent="0.3">
      <c r="B61" s="22">
        <v>1000062</v>
      </c>
      <c r="C61" s="23" t="s">
        <v>3867</v>
      </c>
      <c r="D61" s="23" t="s">
        <v>3874</v>
      </c>
      <c r="E61" s="24">
        <v>3</v>
      </c>
    </row>
    <row r="62" spans="2:5" x14ac:dyDescent="0.3">
      <c r="B62" s="22">
        <v>1000063</v>
      </c>
      <c r="C62" s="23" t="s">
        <v>3869</v>
      </c>
      <c r="D62" s="23" t="s">
        <v>3875</v>
      </c>
      <c r="E62" s="24">
        <v>4</v>
      </c>
    </row>
    <row r="63" spans="2:5" x14ac:dyDescent="0.3">
      <c r="B63" s="22">
        <v>1000064</v>
      </c>
      <c r="C63" s="23" t="s">
        <v>3869</v>
      </c>
      <c r="D63" s="23" t="s">
        <v>3875</v>
      </c>
      <c r="E63" s="24">
        <v>1</v>
      </c>
    </row>
    <row r="64" spans="2:5" x14ac:dyDescent="0.3">
      <c r="B64" s="22">
        <v>1000065</v>
      </c>
      <c r="C64" s="23" t="s">
        <v>3869</v>
      </c>
      <c r="D64" s="23" t="s">
        <v>3874</v>
      </c>
      <c r="E64" s="24">
        <v>12</v>
      </c>
    </row>
    <row r="65" spans="2:5" x14ac:dyDescent="0.3">
      <c r="B65" s="22">
        <v>1000066</v>
      </c>
      <c r="C65" s="23" t="s">
        <v>3869</v>
      </c>
      <c r="D65" s="23" t="s">
        <v>3871</v>
      </c>
      <c r="E65" s="24">
        <v>18</v>
      </c>
    </row>
    <row r="66" spans="2:5" x14ac:dyDescent="0.3">
      <c r="B66" s="22">
        <v>1000067</v>
      </c>
      <c r="C66" s="23" t="s">
        <v>3867</v>
      </c>
      <c r="D66" s="23" t="s">
        <v>3873</v>
      </c>
      <c r="E66" s="24">
        <v>5</v>
      </c>
    </row>
    <row r="67" spans="2:5" x14ac:dyDescent="0.3">
      <c r="B67" s="22">
        <v>1000068</v>
      </c>
      <c r="C67" s="23" t="s">
        <v>3869</v>
      </c>
      <c r="D67" s="23" t="s">
        <v>3875</v>
      </c>
      <c r="E67" s="24">
        <v>4</v>
      </c>
    </row>
    <row r="68" spans="2:5" x14ac:dyDescent="0.3">
      <c r="B68" s="22">
        <v>1000069</v>
      </c>
      <c r="C68" s="23" t="s">
        <v>3867</v>
      </c>
      <c r="D68" s="23" t="s">
        <v>3871</v>
      </c>
      <c r="E68" s="24">
        <v>1</v>
      </c>
    </row>
    <row r="69" spans="2:5" x14ac:dyDescent="0.3">
      <c r="B69" s="22">
        <v>1000070</v>
      </c>
      <c r="C69" s="23" t="s">
        <v>3869</v>
      </c>
      <c r="D69" s="23" t="s">
        <v>3875</v>
      </c>
      <c r="E69" s="24">
        <v>4</v>
      </c>
    </row>
    <row r="70" spans="2:5" x14ac:dyDescent="0.3">
      <c r="B70" s="22">
        <v>1000071</v>
      </c>
      <c r="C70" s="23" t="s">
        <v>3869</v>
      </c>
      <c r="D70" s="23" t="s">
        <v>3871</v>
      </c>
      <c r="E70" s="24">
        <v>14</v>
      </c>
    </row>
    <row r="71" spans="2:5" x14ac:dyDescent="0.3">
      <c r="B71" s="22">
        <v>1000072</v>
      </c>
      <c r="C71" s="23" t="s">
        <v>3867</v>
      </c>
      <c r="D71" s="23" t="s">
        <v>3872</v>
      </c>
      <c r="E71" s="24">
        <v>0</v>
      </c>
    </row>
    <row r="72" spans="2:5" x14ac:dyDescent="0.3">
      <c r="B72" s="22">
        <v>1000073</v>
      </c>
      <c r="C72" s="23" t="s">
        <v>3869</v>
      </c>
      <c r="D72" s="23" t="s">
        <v>3875</v>
      </c>
      <c r="E72" s="24">
        <v>4</v>
      </c>
    </row>
    <row r="73" spans="2:5" x14ac:dyDescent="0.3">
      <c r="B73" s="22">
        <v>1000074</v>
      </c>
      <c r="C73" s="23" t="s">
        <v>3869</v>
      </c>
      <c r="D73" s="23" t="s">
        <v>3874</v>
      </c>
      <c r="E73" s="24">
        <v>14</v>
      </c>
    </row>
    <row r="74" spans="2:5" x14ac:dyDescent="0.3">
      <c r="B74" s="22">
        <v>1000075</v>
      </c>
      <c r="C74" s="23" t="s">
        <v>3867</v>
      </c>
      <c r="D74" s="23" t="s">
        <v>3868</v>
      </c>
      <c r="E74" s="24">
        <v>10</v>
      </c>
    </row>
    <row r="75" spans="2:5" x14ac:dyDescent="0.3">
      <c r="B75" s="22">
        <v>1000076</v>
      </c>
      <c r="C75" s="23" t="s">
        <v>3869</v>
      </c>
      <c r="D75" s="23" t="s">
        <v>3874</v>
      </c>
      <c r="E75" s="24">
        <v>7</v>
      </c>
    </row>
    <row r="76" spans="2:5" x14ac:dyDescent="0.3">
      <c r="B76" s="22">
        <v>1000077</v>
      </c>
      <c r="C76" s="23" t="s">
        <v>3869</v>
      </c>
      <c r="D76" s="23" t="s">
        <v>3875</v>
      </c>
      <c r="E76" s="24">
        <v>4</v>
      </c>
    </row>
    <row r="77" spans="2:5" x14ac:dyDescent="0.3">
      <c r="B77" s="22">
        <v>1000078</v>
      </c>
      <c r="C77" s="23" t="s">
        <v>3867</v>
      </c>
      <c r="D77" s="23" t="s">
        <v>3872</v>
      </c>
      <c r="E77" s="24">
        <v>1</v>
      </c>
    </row>
    <row r="78" spans="2:5" x14ac:dyDescent="0.3">
      <c r="B78" s="22">
        <v>1000079</v>
      </c>
      <c r="C78" s="23" t="s">
        <v>3867</v>
      </c>
      <c r="D78" s="23" t="s">
        <v>3872</v>
      </c>
      <c r="E78" s="24">
        <v>0</v>
      </c>
    </row>
    <row r="79" spans="2:5" x14ac:dyDescent="0.3">
      <c r="B79" s="22">
        <v>1000080</v>
      </c>
      <c r="C79" s="23" t="s">
        <v>3869</v>
      </c>
      <c r="D79" s="23" t="s">
        <v>3870</v>
      </c>
      <c r="E79" s="24">
        <v>1</v>
      </c>
    </row>
    <row r="80" spans="2:5" x14ac:dyDescent="0.3">
      <c r="B80" s="22">
        <v>1000081</v>
      </c>
      <c r="C80" s="23" t="s">
        <v>3867</v>
      </c>
      <c r="D80" s="23" t="s">
        <v>3871</v>
      </c>
      <c r="E80" s="24">
        <v>0</v>
      </c>
    </row>
    <row r="81" spans="2:5" x14ac:dyDescent="0.3">
      <c r="B81" s="22">
        <v>1000082</v>
      </c>
      <c r="C81" s="23" t="s">
        <v>3869</v>
      </c>
      <c r="D81" s="23" t="s">
        <v>3871</v>
      </c>
      <c r="E81" s="24">
        <v>17</v>
      </c>
    </row>
    <row r="82" spans="2:5" x14ac:dyDescent="0.3">
      <c r="B82" s="22">
        <v>1000083</v>
      </c>
      <c r="C82" s="23" t="s">
        <v>3867</v>
      </c>
      <c r="D82" s="23" t="s">
        <v>3871</v>
      </c>
      <c r="E82" s="24">
        <v>2</v>
      </c>
    </row>
    <row r="83" spans="2:5" x14ac:dyDescent="0.3">
      <c r="B83" s="22">
        <v>1000084</v>
      </c>
      <c r="C83" s="23" t="s">
        <v>3869</v>
      </c>
      <c r="D83" s="23" t="s">
        <v>3875</v>
      </c>
      <c r="E83" s="24">
        <v>4</v>
      </c>
    </row>
    <row r="84" spans="2:5" x14ac:dyDescent="0.3">
      <c r="B84" s="22">
        <v>1000085</v>
      </c>
      <c r="C84" s="23" t="s">
        <v>3869</v>
      </c>
      <c r="D84" s="23" t="s">
        <v>3875</v>
      </c>
      <c r="E84" s="24">
        <v>4</v>
      </c>
    </row>
    <row r="85" spans="2:5" x14ac:dyDescent="0.3">
      <c r="B85" s="22">
        <v>1000086</v>
      </c>
      <c r="C85" s="23" t="s">
        <v>3867</v>
      </c>
      <c r="D85" s="23" t="s">
        <v>3868</v>
      </c>
      <c r="E85" s="24">
        <v>10</v>
      </c>
    </row>
    <row r="86" spans="2:5" x14ac:dyDescent="0.3">
      <c r="B86" s="22">
        <v>1000087</v>
      </c>
      <c r="C86" s="23" t="s">
        <v>3869</v>
      </c>
      <c r="D86" s="23" t="s">
        <v>3871</v>
      </c>
      <c r="E86" s="24">
        <v>14</v>
      </c>
    </row>
    <row r="87" spans="2:5" x14ac:dyDescent="0.3">
      <c r="B87" s="22">
        <v>1000088</v>
      </c>
      <c r="C87" s="23" t="s">
        <v>3867</v>
      </c>
      <c r="D87" s="23" t="s">
        <v>3872</v>
      </c>
      <c r="E87" s="24">
        <v>1</v>
      </c>
    </row>
    <row r="88" spans="2:5" x14ac:dyDescent="0.3">
      <c r="B88" s="22">
        <v>1000089</v>
      </c>
      <c r="C88" s="23" t="s">
        <v>3867</v>
      </c>
      <c r="D88" s="23" t="s">
        <v>3870</v>
      </c>
      <c r="E88" s="24">
        <v>9</v>
      </c>
    </row>
    <row r="89" spans="2:5" x14ac:dyDescent="0.3">
      <c r="B89" s="22">
        <v>1000090</v>
      </c>
      <c r="C89" s="23" t="s">
        <v>3869</v>
      </c>
      <c r="D89" s="23" t="s">
        <v>3870</v>
      </c>
      <c r="E89" s="24">
        <v>13</v>
      </c>
    </row>
    <row r="90" spans="2:5" x14ac:dyDescent="0.3">
      <c r="B90" s="22">
        <v>1000091</v>
      </c>
      <c r="C90" s="23" t="s">
        <v>3869</v>
      </c>
      <c r="D90" s="23" t="s">
        <v>3874</v>
      </c>
      <c r="E90" s="24">
        <v>7</v>
      </c>
    </row>
    <row r="91" spans="2:5" x14ac:dyDescent="0.3">
      <c r="B91" s="22">
        <v>1000092</v>
      </c>
      <c r="C91" s="23" t="s">
        <v>3867</v>
      </c>
      <c r="D91" s="23" t="s">
        <v>3875</v>
      </c>
      <c r="E91" s="24">
        <v>4</v>
      </c>
    </row>
    <row r="92" spans="2:5" x14ac:dyDescent="0.3">
      <c r="B92" s="22">
        <v>1000093</v>
      </c>
      <c r="C92" s="23" t="s">
        <v>3869</v>
      </c>
      <c r="D92" s="23" t="s">
        <v>3871</v>
      </c>
      <c r="E92" s="24">
        <v>17</v>
      </c>
    </row>
    <row r="93" spans="2:5" x14ac:dyDescent="0.3">
      <c r="B93" s="22">
        <v>1000094</v>
      </c>
      <c r="C93" s="23" t="s">
        <v>3869</v>
      </c>
      <c r="D93" s="23" t="s">
        <v>3871</v>
      </c>
      <c r="E93" s="24">
        <v>17</v>
      </c>
    </row>
    <row r="94" spans="2:5" x14ac:dyDescent="0.3">
      <c r="B94" s="22">
        <v>1000095</v>
      </c>
      <c r="C94" s="23" t="s">
        <v>3869</v>
      </c>
      <c r="D94" s="23" t="s">
        <v>3872</v>
      </c>
      <c r="E94" s="24">
        <v>0</v>
      </c>
    </row>
    <row r="95" spans="2:5" x14ac:dyDescent="0.3">
      <c r="B95" s="22">
        <v>1000096</v>
      </c>
      <c r="C95" s="23" t="s">
        <v>3867</v>
      </c>
      <c r="D95" s="23" t="s">
        <v>3871</v>
      </c>
      <c r="E95" s="24">
        <v>16</v>
      </c>
    </row>
    <row r="96" spans="2:5" x14ac:dyDescent="0.3">
      <c r="B96" s="22">
        <v>1000097</v>
      </c>
      <c r="C96" s="23" t="s">
        <v>3867</v>
      </c>
      <c r="D96" s="23" t="s">
        <v>3874</v>
      </c>
      <c r="E96" s="24">
        <v>3</v>
      </c>
    </row>
    <row r="97" spans="2:5" x14ac:dyDescent="0.3">
      <c r="B97" s="22">
        <v>1000099</v>
      </c>
      <c r="C97" s="23" t="s">
        <v>3867</v>
      </c>
      <c r="D97" s="23" t="s">
        <v>3868</v>
      </c>
      <c r="E97" s="24">
        <v>10</v>
      </c>
    </row>
    <row r="98" spans="2:5" x14ac:dyDescent="0.3">
      <c r="B98" s="22">
        <v>1000100</v>
      </c>
      <c r="C98" s="23" t="s">
        <v>3869</v>
      </c>
      <c r="D98" s="23" t="s">
        <v>3874</v>
      </c>
      <c r="E98" s="24">
        <v>17</v>
      </c>
    </row>
    <row r="99" spans="2:5" x14ac:dyDescent="0.3">
      <c r="B99" s="22">
        <v>1000101</v>
      </c>
      <c r="C99" s="23" t="s">
        <v>3867</v>
      </c>
      <c r="D99" s="23" t="s">
        <v>3875</v>
      </c>
      <c r="E99" s="24">
        <v>3</v>
      </c>
    </row>
    <row r="100" spans="2:5" x14ac:dyDescent="0.3">
      <c r="B100" s="22">
        <v>1000102</v>
      </c>
      <c r="C100" s="23" t="s">
        <v>3869</v>
      </c>
      <c r="D100" s="23" t="s">
        <v>3874</v>
      </c>
      <c r="E100" s="24">
        <v>19</v>
      </c>
    </row>
    <row r="101" spans="2:5" x14ac:dyDescent="0.3">
      <c r="B101" s="22">
        <v>1000103</v>
      </c>
      <c r="C101" s="23" t="s">
        <v>3869</v>
      </c>
      <c r="D101" s="23" t="s">
        <v>3872</v>
      </c>
      <c r="E101" s="24">
        <v>7</v>
      </c>
    </row>
    <row r="102" spans="2:5" x14ac:dyDescent="0.3">
      <c r="B102" s="22">
        <v>1000105</v>
      </c>
      <c r="C102" s="23" t="s">
        <v>3869</v>
      </c>
      <c r="D102" s="23" t="s">
        <v>3872</v>
      </c>
      <c r="E102" s="24">
        <v>12</v>
      </c>
    </row>
    <row r="103" spans="2:5" x14ac:dyDescent="0.3">
      <c r="B103" s="22">
        <v>1000106</v>
      </c>
      <c r="C103" s="23" t="s">
        <v>3867</v>
      </c>
      <c r="D103" s="23" t="s">
        <v>3874</v>
      </c>
      <c r="E103" s="24">
        <v>11</v>
      </c>
    </row>
    <row r="104" spans="2:5" x14ac:dyDescent="0.3">
      <c r="B104" s="22">
        <v>1000107</v>
      </c>
      <c r="C104" s="23" t="s">
        <v>3869</v>
      </c>
      <c r="D104" s="23" t="s">
        <v>3872</v>
      </c>
      <c r="E104" s="24">
        <v>18</v>
      </c>
    </row>
    <row r="105" spans="2:5" x14ac:dyDescent="0.3">
      <c r="B105" s="22">
        <v>1000108</v>
      </c>
      <c r="C105" s="23" t="s">
        <v>3869</v>
      </c>
      <c r="D105" s="23" t="s">
        <v>3871</v>
      </c>
      <c r="E105" s="24">
        <v>12</v>
      </c>
    </row>
    <row r="106" spans="2:5" x14ac:dyDescent="0.3">
      <c r="B106" s="22">
        <v>1000109</v>
      </c>
      <c r="C106" s="23" t="s">
        <v>3869</v>
      </c>
      <c r="D106" s="23" t="s">
        <v>3872</v>
      </c>
      <c r="E106" s="24">
        <v>15</v>
      </c>
    </row>
    <row r="107" spans="2:5" x14ac:dyDescent="0.3">
      <c r="B107" s="22">
        <v>1000110</v>
      </c>
      <c r="C107" s="23" t="s">
        <v>3869</v>
      </c>
      <c r="D107" s="23" t="s">
        <v>3871</v>
      </c>
      <c r="E107" s="24">
        <v>2</v>
      </c>
    </row>
    <row r="108" spans="2:5" x14ac:dyDescent="0.3">
      <c r="B108" s="22">
        <v>1000111</v>
      </c>
      <c r="C108" s="23" t="s">
        <v>3869</v>
      </c>
      <c r="D108" s="23" t="s">
        <v>3874</v>
      </c>
      <c r="E108" s="24">
        <v>15</v>
      </c>
    </row>
    <row r="109" spans="2:5" x14ac:dyDescent="0.3">
      <c r="B109" s="22">
        <v>1000112</v>
      </c>
      <c r="C109" s="23" t="s">
        <v>3869</v>
      </c>
      <c r="D109" s="23" t="s">
        <v>3871</v>
      </c>
      <c r="E109" s="24">
        <v>16</v>
      </c>
    </row>
    <row r="110" spans="2:5" x14ac:dyDescent="0.3">
      <c r="B110" s="22">
        <v>1000113</v>
      </c>
      <c r="C110" s="23" t="s">
        <v>3869</v>
      </c>
      <c r="D110" s="23" t="s">
        <v>3875</v>
      </c>
      <c r="E110" s="24">
        <v>12</v>
      </c>
    </row>
    <row r="111" spans="2:5" x14ac:dyDescent="0.3">
      <c r="B111" s="22">
        <v>1000114</v>
      </c>
      <c r="C111" s="23" t="s">
        <v>3867</v>
      </c>
      <c r="D111" s="23" t="s">
        <v>3871</v>
      </c>
      <c r="E111" s="24">
        <v>2</v>
      </c>
    </row>
    <row r="112" spans="2:5" x14ac:dyDescent="0.3">
      <c r="B112" s="22">
        <v>1000116</v>
      </c>
      <c r="C112" s="23" t="s">
        <v>3869</v>
      </c>
      <c r="D112" s="23" t="s">
        <v>3871</v>
      </c>
      <c r="E112" s="24">
        <v>17</v>
      </c>
    </row>
    <row r="113" spans="2:5" x14ac:dyDescent="0.3">
      <c r="B113" s="22">
        <v>1000117</v>
      </c>
      <c r="C113" s="23" t="s">
        <v>3869</v>
      </c>
      <c r="D113" s="23" t="s">
        <v>3871</v>
      </c>
      <c r="E113" s="24">
        <v>17</v>
      </c>
    </row>
    <row r="114" spans="2:5" x14ac:dyDescent="0.3">
      <c r="B114" s="22">
        <v>1000118</v>
      </c>
      <c r="C114" s="23" t="s">
        <v>3869</v>
      </c>
      <c r="D114" s="23" t="s">
        <v>3874</v>
      </c>
      <c r="E114" s="24">
        <v>17</v>
      </c>
    </row>
    <row r="115" spans="2:5" x14ac:dyDescent="0.3">
      <c r="B115" s="22">
        <v>1000119</v>
      </c>
      <c r="C115" s="23" t="s">
        <v>3867</v>
      </c>
      <c r="D115" s="23" t="s">
        <v>3868</v>
      </c>
      <c r="E115" s="24">
        <v>10</v>
      </c>
    </row>
    <row r="116" spans="2:5" x14ac:dyDescent="0.3">
      <c r="B116" s="22">
        <v>1000120</v>
      </c>
      <c r="C116" s="23" t="s">
        <v>3869</v>
      </c>
      <c r="D116" s="23" t="s">
        <v>3871</v>
      </c>
      <c r="E116" s="24">
        <v>11</v>
      </c>
    </row>
    <row r="117" spans="2:5" x14ac:dyDescent="0.3">
      <c r="B117" s="22">
        <v>1000121</v>
      </c>
      <c r="C117" s="23" t="s">
        <v>3869</v>
      </c>
      <c r="D117" s="23" t="s">
        <v>3874</v>
      </c>
      <c r="E117" s="24">
        <v>7</v>
      </c>
    </row>
    <row r="118" spans="2:5" x14ac:dyDescent="0.3">
      <c r="B118" s="22">
        <v>1000122</v>
      </c>
      <c r="C118" s="23" t="s">
        <v>3867</v>
      </c>
      <c r="D118" s="23" t="s">
        <v>3875</v>
      </c>
      <c r="E118" s="24">
        <v>4</v>
      </c>
    </row>
    <row r="119" spans="2:5" x14ac:dyDescent="0.3">
      <c r="B119" s="22">
        <v>1000123</v>
      </c>
      <c r="C119" s="23" t="s">
        <v>3869</v>
      </c>
      <c r="D119" s="23" t="s">
        <v>3874</v>
      </c>
      <c r="E119" s="24">
        <v>9</v>
      </c>
    </row>
    <row r="120" spans="2:5" x14ac:dyDescent="0.3">
      <c r="B120" s="22">
        <v>1000124</v>
      </c>
      <c r="C120" s="23" t="s">
        <v>3869</v>
      </c>
      <c r="D120" s="23" t="s">
        <v>3870</v>
      </c>
      <c r="E120" s="24">
        <v>7</v>
      </c>
    </row>
    <row r="121" spans="2:5" x14ac:dyDescent="0.3">
      <c r="B121" s="22">
        <v>1000125</v>
      </c>
      <c r="C121" s="23" t="s">
        <v>3869</v>
      </c>
      <c r="D121" s="23" t="s">
        <v>3872</v>
      </c>
      <c r="E121" s="24">
        <v>14</v>
      </c>
    </row>
    <row r="122" spans="2:5" x14ac:dyDescent="0.3">
      <c r="B122" s="22">
        <v>1000126</v>
      </c>
      <c r="C122" s="23" t="s">
        <v>3869</v>
      </c>
      <c r="D122" s="23" t="s">
        <v>3875</v>
      </c>
      <c r="E122" s="24">
        <v>9</v>
      </c>
    </row>
    <row r="123" spans="2:5" x14ac:dyDescent="0.3">
      <c r="B123" s="22">
        <v>1000127</v>
      </c>
      <c r="C123" s="23" t="s">
        <v>3867</v>
      </c>
      <c r="D123" s="23" t="s">
        <v>3872</v>
      </c>
      <c r="E123" s="24">
        <v>3</v>
      </c>
    </row>
    <row r="124" spans="2:5" x14ac:dyDescent="0.3">
      <c r="B124" s="22">
        <v>1000128</v>
      </c>
      <c r="C124" s="23" t="s">
        <v>3869</v>
      </c>
      <c r="D124" s="23" t="s">
        <v>3870</v>
      </c>
      <c r="E124" s="24">
        <v>6</v>
      </c>
    </row>
    <row r="125" spans="2:5" x14ac:dyDescent="0.3">
      <c r="B125" s="22">
        <v>1000129</v>
      </c>
      <c r="C125" s="23" t="s">
        <v>3869</v>
      </c>
      <c r="D125" s="23" t="s">
        <v>3871</v>
      </c>
      <c r="E125" s="24">
        <v>11</v>
      </c>
    </row>
    <row r="126" spans="2:5" x14ac:dyDescent="0.3">
      <c r="B126" s="22">
        <v>1000130</v>
      </c>
      <c r="C126" s="23" t="s">
        <v>3869</v>
      </c>
      <c r="D126" s="23" t="s">
        <v>3874</v>
      </c>
      <c r="E126" s="24">
        <v>17</v>
      </c>
    </row>
    <row r="127" spans="2:5" x14ac:dyDescent="0.3">
      <c r="B127" s="22">
        <v>1000131</v>
      </c>
      <c r="C127" s="23" t="s">
        <v>3869</v>
      </c>
      <c r="D127" s="23" t="s">
        <v>3875</v>
      </c>
      <c r="E127" s="24">
        <v>4</v>
      </c>
    </row>
    <row r="128" spans="2:5" x14ac:dyDescent="0.3">
      <c r="B128" s="22">
        <v>1000132</v>
      </c>
      <c r="C128" s="23" t="s">
        <v>3869</v>
      </c>
      <c r="D128" s="23" t="s">
        <v>3871</v>
      </c>
      <c r="E128" s="24">
        <v>17</v>
      </c>
    </row>
    <row r="129" spans="2:5" x14ac:dyDescent="0.3">
      <c r="B129" s="22">
        <v>1000133</v>
      </c>
      <c r="C129" s="23" t="s">
        <v>3867</v>
      </c>
      <c r="D129" s="23" t="s">
        <v>3871</v>
      </c>
      <c r="E129" s="24">
        <v>0</v>
      </c>
    </row>
    <row r="130" spans="2:5" x14ac:dyDescent="0.3">
      <c r="B130" s="22">
        <v>1000134</v>
      </c>
      <c r="C130" s="23" t="s">
        <v>3869</v>
      </c>
      <c r="D130" s="23" t="s">
        <v>3871</v>
      </c>
      <c r="E130" s="24">
        <v>0</v>
      </c>
    </row>
    <row r="131" spans="2:5" x14ac:dyDescent="0.3">
      <c r="B131" s="22">
        <v>1000135</v>
      </c>
      <c r="C131" s="23" t="s">
        <v>3869</v>
      </c>
      <c r="D131" s="23" t="s">
        <v>3875</v>
      </c>
      <c r="E131" s="24">
        <v>4</v>
      </c>
    </row>
    <row r="132" spans="2:5" x14ac:dyDescent="0.3">
      <c r="B132" s="22">
        <v>1000136</v>
      </c>
      <c r="C132" s="23" t="s">
        <v>3869</v>
      </c>
      <c r="D132" s="23" t="s">
        <v>3875</v>
      </c>
      <c r="E132" s="24">
        <v>2</v>
      </c>
    </row>
    <row r="133" spans="2:5" x14ac:dyDescent="0.3">
      <c r="B133" s="22">
        <v>1000137</v>
      </c>
      <c r="C133" s="23" t="s">
        <v>3867</v>
      </c>
      <c r="D133" s="23" t="s">
        <v>3872</v>
      </c>
      <c r="E133" s="24">
        <v>6</v>
      </c>
    </row>
    <row r="134" spans="2:5" x14ac:dyDescent="0.3">
      <c r="B134" s="22">
        <v>1000138</v>
      </c>
      <c r="C134" s="23" t="s">
        <v>3869</v>
      </c>
      <c r="D134" s="23" t="s">
        <v>3875</v>
      </c>
      <c r="E134" s="24">
        <v>20</v>
      </c>
    </row>
    <row r="135" spans="2:5" x14ac:dyDescent="0.3">
      <c r="B135" s="22">
        <v>1000139</v>
      </c>
      <c r="C135" s="23" t="s">
        <v>3867</v>
      </c>
      <c r="D135" s="23" t="s">
        <v>3871</v>
      </c>
      <c r="E135" s="24">
        <v>20</v>
      </c>
    </row>
    <row r="136" spans="2:5" x14ac:dyDescent="0.3">
      <c r="B136" s="22">
        <v>1000140</v>
      </c>
      <c r="C136" s="23" t="s">
        <v>3867</v>
      </c>
      <c r="D136" s="23" t="s">
        <v>3874</v>
      </c>
      <c r="E136" s="24">
        <v>1</v>
      </c>
    </row>
    <row r="137" spans="2:5" x14ac:dyDescent="0.3">
      <c r="B137" s="22">
        <v>1000142</v>
      </c>
      <c r="C137" s="23" t="s">
        <v>3869</v>
      </c>
      <c r="D137" s="23" t="s">
        <v>3871</v>
      </c>
      <c r="E137" s="24">
        <v>7</v>
      </c>
    </row>
    <row r="138" spans="2:5" x14ac:dyDescent="0.3">
      <c r="B138" s="22">
        <v>1000143</v>
      </c>
      <c r="C138" s="23" t="s">
        <v>3869</v>
      </c>
      <c r="D138" s="23" t="s">
        <v>3875</v>
      </c>
      <c r="E138" s="24">
        <v>3</v>
      </c>
    </row>
    <row r="139" spans="2:5" x14ac:dyDescent="0.3">
      <c r="B139" s="22">
        <v>1000145</v>
      </c>
      <c r="C139" s="23" t="s">
        <v>3869</v>
      </c>
      <c r="D139" s="23" t="s">
        <v>3875</v>
      </c>
      <c r="E139" s="24">
        <v>4</v>
      </c>
    </row>
    <row r="140" spans="2:5" x14ac:dyDescent="0.3">
      <c r="B140" s="22">
        <v>1000146</v>
      </c>
      <c r="C140" s="23" t="s">
        <v>3867</v>
      </c>
      <c r="D140" s="23" t="s">
        <v>3874</v>
      </c>
      <c r="E140" s="24">
        <v>20</v>
      </c>
    </row>
    <row r="141" spans="2:5" x14ac:dyDescent="0.3">
      <c r="B141" s="22">
        <v>1000147</v>
      </c>
      <c r="C141" s="23" t="s">
        <v>3869</v>
      </c>
      <c r="D141" s="23" t="s">
        <v>3875</v>
      </c>
      <c r="E141" s="24">
        <v>4</v>
      </c>
    </row>
    <row r="142" spans="2:5" x14ac:dyDescent="0.3">
      <c r="B142" s="22">
        <v>1000148</v>
      </c>
      <c r="C142" s="23" t="s">
        <v>3869</v>
      </c>
      <c r="D142" s="23" t="s">
        <v>3873</v>
      </c>
      <c r="E142" s="24">
        <v>17</v>
      </c>
    </row>
    <row r="143" spans="2:5" x14ac:dyDescent="0.3">
      <c r="B143" s="22">
        <v>1000149</v>
      </c>
      <c r="C143" s="23" t="s">
        <v>3869</v>
      </c>
      <c r="D143" s="23" t="s">
        <v>3871</v>
      </c>
      <c r="E143" s="24">
        <v>1</v>
      </c>
    </row>
    <row r="144" spans="2:5" x14ac:dyDescent="0.3">
      <c r="B144" s="22">
        <v>1000150</v>
      </c>
      <c r="C144" s="23" t="s">
        <v>3869</v>
      </c>
      <c r="D144" s="23" t="s">
        <v>3874</v>
      </c>
      <c r="E144" s="24">
        <v>7</v>
      </c>
    </row>
    <row r="145" spans="2:5" x14ac:dyDescent="0.3">
      <c r="B145" s="22">
        <v>1000151</v>
      </c>
      <c r="C145" s="23" t="s">
        <v>3867</v>
      </c>
      <c r="D145" s="23" t="s">
        <v>3871</v>
      </c>
      <c r="E145" s="24">
        <v>20</v>
      </c>
    </row>
    <row r="146" spans="2:5" x14ac:dyDescent="0.3">
      <c r="B146" s="22">
        <v>1000152</v>
      </c>
      <c r="C146" s="23" t="s">
        <v>3869</v>
      </c>
      <c r="D146" s="23" t="s">
        <v>3875</v>
      </c>
      <c r="E146" s="24">
        <v>4</v>
      </c>
    </row>
    <row r="147" spans="2:5" x14ac:dyDescent="0.3">
      <c r="B147" s="22">
        <v>1000153</v>
      </c>
      <c r="C147" s="23" t="s">
        <v>3869</v>
      </c>
      <c r="D147" s="23" t="s">
        <v>3868</v>
      </c>
      <c r="E147" s="24">
        <v>10</v>
      </c>
    </row>
    <row r="148" spans="2:5" x14ac:dyDescent="0.3">
      <c r="B148" s="22">
        <v>1000154</v>
      </c>
      <c r="C148" s="23" t="s">
        <v>3869</v>
      </c>
      <c r="D148" s="23" t="s">
        <v>3873</v>
      </c>
      <c r="E148" s="24">
        <v>20</v>
      </c>
    </row>
    <row r="149" spans="2:5" x14ac:dyDescent="0.3">
      <c r="B149" s="22">
        <v>1000155</v>
      </c>
      <c r="C149" s="23" t="s">
        <v>3869</v>
      </c>
      <c r="D149" s="23" t="s">
        <v>3874</v>
      </c>
      <c r="E149" s="24">
        <v>12</v>
      </c>
    </row>
    <row r="150" spans="2:5" x14ac:dyDescent="0.3">
      <c r="B150" s="22">
        <v>1000156</v>
      </c>
      <c r="C150" s="23" t="s">
        <v>3867</v>
      </c>
      <c r="D150" s="23" t="s">
        <v>3872</v>
      </c>
      <c r="E150" s="24">
        <v>7</v>
      </c>
    </row>
    <row r="151" spans="2:5" x14ac:dyDescent="0.3">
      <c r="B151" s="22">
        <v>1000157</v>
      </c>
      <c r="C151" s="23" t="s">
        <v>3869</v>
      </c>
      <c r="D151" s="23" t="s">
        <v>3874</v>
      </c>
      <c r="E151" s="24">
        <v>16</v>
      </c>
    </row>
    <row r="152" spans="2:5" x14ac:dyDescent="0.3">
      <c r="B152" s="22">
        <v>1000158</v>
      </c>
      <c r="C152" s="23" t="s">
        <v>3869</v>
      </c>
      <c r="D152" s="23" t="s">
        <v>3870</v>
      </c>
      <c r="E152" s="24">
        <v>7</v>
      </c>
    </row>
    <row r="153" spans="2:5" x14ac:dyDescent="0.3">
      <c r="B153" s="22">
        <v>1000159</v>
      </c>
      <c r="C153" s="23" t="s">
        <v>3867</v>
      </c>
      <c r="D153" s="23" t="s">
        <v>3872</v>
      </c>
      <c r="E153" s="24">
        <v>0</v>
      </c>
    </row>
    <row r="154" spans="2:5" x14ac:dyDescent="0.3">
      <c r="B154" s="22">
        <v>1000160</v>
      </c>
      <c r="C154" s="23" t="s">
        <v>3869</v>
      </c>
      <c r="D154" s="23" t="s">
        <v>3874</v>
      </c>
      <c r="E154" s="24">
        <v>7</v>
      </c>
    </row>
    <row r="155" spans="2:5" x14ac:dyDescent="0.3">
      <c r="B155" s="22">
        <v>1000161</v>
      </c>
      <c r="C155" s="23" t="s">
        <v>3869</v>
      </c>
      <c r="D155" s="23" t="s">
        <v>3872</v>
      </c>
      <c r="E155" s="24">
        <v>16</v>
      </c>
    </row>
    <row r="156" spans="2:5" x14ac:dyDescent="0.3">
      <c r="B156" s="22">
        <v>1000162</v>
      </c>
      <c r="C156" s="23" t="s">
        <v>3867</v>
      </c>
      <c r="D156" s="23" t="s">
        <v>3875</v>
      </c>
      <c r="E156" s="24">
        <v>4</v>
      </c>
    </row>
    <row r="157" spans="2:5" x14ac:dyDescent="0.3">
      <c r="B157" s="22">
        <v>1000163</v>
      </c>
      <c r="C157" s="23" t="s">
        <v>3869</v>
      </c>
      <c r="D157" s="23" t="s">
        <v>3875</v>
      </c>
      <c r="E157" s="24">
        <v>4</v>
      </c>
    </row>
    <row r="158" spans="2:5" x14ac:dyDescent="0.3">
      <c r="B158" s="22">
        <v>1000165</v>
      </c>
      <c r="C158" s="23" t="s">
        <v>3869</v>
      </c>
      <c r="D158" s="23" t="s">
        <v>3875</v>
      </c>
      <c r="E158" s="24">
        <v>16</v>
      </c>
    </row>
    <row r="159" spans="2:5" x14ac:dyDescent="0.3">
      <c r="B159" s="22">
        <v>1000166</v>
      </c>
      <c r="C159" s="23" t="s">
        <v>3869</v>
      </c>
      <c r="D159" s="23" t="s">
        <v>3875</v>
      </c>
      <c r="E159" s="24">
        <v>4</v>
      </c>
    </row>
    <row r="160" spans="2:5" x14ac:dyDescent="0.3">
      <c r="B160" s="22">
        <v>1000169</v>
      </c>
      <c r="C160" s="23" t="s">
        <v>3869</v>
      </c>
      <c r="D160" s="23" t="s">
        <v>3871</v>
      </c>
      <c r="E160" s="24">
        <v>7</v>
      </c>
    </row>
    <row r="161" spans="2:5" x14ac:dyDescent="0.3">
      <c r="B161" s="22">
        <v>1000170</v>
      </c>
      <c r="C161" s="23" t="s">
        <v>3869</v>
      </c>
      <c r="D161" s="23" t="s">
        <v>3871</v>
      </c>
      <c r="E161" s="24">
        <v>11</v>
      </c>
    </row>
    <row r="162" spans="2:5" x14ac:dyDescent="0.3">
      <c r="B162" s="22">
        <v>1000171</v>
      </c>
      <c r="C162" s="23" t="s">
        <v>3867</v>
      </c>
      <c r="D162" s="23" t="s">
        <v>3873</v>
      </c>
      <c r="E162" s="24">
        <v>17</v>
      </c>
    </row>
    <row r="163" spans="2:5" x14ac:dyDescent="0.3">
      <c r="B163" s="22">
        <v>1000172</v>
      </c>
      <c r="C163" s="23" t="s">
        <v>3869</v>
      </c>
      <c r="D163" s="23" t="s">
        <v>3871</v>
      </c>
      <c r="E163" s="24">
        <v>3</v>
      </c>
    </row>
    <row r="164" spans="2:5" x14ac:dyDescent="0.3">
      <c r="B164" s="22">
        <v>1000173</v>
      </c>
      <c r="C164" s="23" t="s">
        <v>3869</v>
      </c>
      <c r="D164" s="23" t="s">
        <v>3871</v>
      </c>
      <c r="E164" s="24">
        <v>0</v>
      </c>
    </row>
    <row r="165" spans="2:5" x14ac:dyDescent="0.3">
      <c r="B165" s="22">
        <v>1000174</v>
      </c>
      <c r="C165" s="23" t="s">
        <v>3869</v>
      </c>
      <c r="D165" s="23" t="s">
        <v>3871</v>
      </c>
      <c r="E165" s="24">
        <v>16</v>
      </c>
    </row>
    <row r="166" spans="2:5" x14ac:dyDescent="0.3">
      <c r="B166" s="22">
        <v>1000175</v>
      </c>
      <c r="C166" s="23" t="s">
        <v>3867</v>
      </c>
      <c r="D166" s="23" t="s">
        <v>3871</v>
      </c>
      <c r="E166" s="24">
        <v>2</v>
      </c>
    </row>
    <row r="167" spans="2:5" x14ac:dyDescent="0.3">
      <c r="B167" s="22">
        <v>1000176</v>
      </c>
      <c r="C167" s="23" t="s">
        <v>3867</v>
      </c>
      <c r="D167" s="23" t="s">
        <v>3875</v>
      </c>
      <c r="E167" s="24">
        <v>3</v>
      </c>
    </row>
    <row r="168" spans="2:5" x14ac:dyDescent="0.3">
      <c r="B168" s="22">
        <v>1000177</v>
      </c>
      <c r="C168" s="23" t="s">
        <v>3869</v>
      </c>
      <c r="D168" s="23" t="s">
        <v>3873</v>
      </c>
      <c r="E168" s="24">
        <v>1</v>
      </c>
    </row>
    <row r="169" spans="2:5" x14ac:dyDescent="0.3">
      <c r="B169" s="22">
        <v>1000178</v>
      </c>
      <c r="C169" s="23" t="s">
        <v>3869</v>
      </c>
      <c r="D169" s="23" t="s">
        <v>3870</v>
      </c>
      <c r="E169" s="24">
        <v>17</v>
      </c>
    </row>
    <row r="170" spans="2:5" x14ac:dyDescent="0.3">
      <c r="B170" s="22">
        <v>1000179</v>
      </c>
      <c r="C170" s="23" t="s">
        <v>3869</v>
      </c>
      <c r="D170" s="23" t="s">
        <v>3871</v>
      </c>
      <c r="E170" s="24">
        <v>0</v>
      </c>
    </row>
    <row r="171" spans="2:5" x14ac:dyDescent="0.3">
      <c r="B171" s="22">
        <v>1000180</v>
      </c>
      <c r="C171" s="23" t="s">
        <v>3869</v>
      </c>
      <c r="D171" s="23" t="s">
        <v>3872</v>
      </c>
      <c r="E171" s="24">
        <v>12</v>
      </c>
    </row>
    <row r="172" spans="2:5" x14ac:dyDescent="0.3">
      <c r="B172" s="22">
        <v>1000181</v>
      </c>
      <c r="C172" s="23" t="s">
        <v>3869</v>
      </c>
      <c r="D172" s="23" t="s">
        <v>3875</v>
      </c>
      <c r="E172" s="24">
        <v>17</v>
      </c>
    </row>
    <row r="173" spans="2:5" x14ac:dyDescent="0.3">
      <c r="B173" s="22">
        <v>1000182</v>
      </c>
      <c r="C173" s="23" t="s">
        <v>3869</v>
      </c>
      <c r="D173" s="23" t="s">
        <v>3875</v>
      </c>
      <c r="E173" s="24">
        <v>4</v>
      </c>
    </row>
    <row r="174" spans="2:5" x14ac:dyDescent="0.3">
      <c r="B174" s="22">
        <v>1000183</v>
      </c>
      <c r="C174" s="23" t="s">
        <v>3867</v>
      </c>
      <c r="D174" s="23" t="s">
        <v>3872</v>
      </c>
      <c r="E174" s="24">
        <v>1</v>
      </c>
    </row>
    <row r="175" spans="2:5" x14ac:dyDescent="0.3">
      <c r="B175" s="22">
        <v>1000184</v>
      </c>
      <c r="C175" s="23" t="s">
        <v>3867</v>
      </c>
      <c r="D175" s="23" t="s">
        <v>3871</v>
      </c>
      <c r="E175" s="24">
        <v>0</v>
      </c>
    </row>
    <row r="176" spans="2:5" x14ac:dyDescent="0.3">
      <c r="B176" s="22">
        <v>1000185</v>
      </c>
      <c r="C176" s="23" t="s">
        <v>3869</v>
      </c>
      <c r="D176" s="23" t="s">
        <v>3872</v>
      </c>
      <c r="E176" s="24">
        <v>0</v>
      </c>
    </row>
    <row r="177" spans="2:5" x14ac:dyDescent="0.3">
      <c r="B177" s="22">
        <v>1000186</v>
      </c>
      <c r="C177" s="23" t="s">
        <v>3869</v>
      </c>
      <c r="D177" s="23" t="s">
        <v>3875</v>
      </c>
      <c r="E177" s="24">
        <v>5</v>
      </c>
    </row>
    <row r="178" spans="2:5" x14ac:dyDescent="0.3">
      <c r="B178" s="22">
        <v>1000187</v>
      </c>
      <c r="C178" s="23" t="s">
        <v>3867</v>
      </c>
      <c r="D178" s="23" t="s">
        <v>3872</v>
      </c>
      <c r="E178" s="24">
        <v>1</v>
      </c>
    </row>
    <row r="179" spans="2:5" x14ac:dyDescent="0.3">
      <c r="B179" s="22">
        <v>1000188</v>
      </c>
      <c r="C179" s="23" t="s">
        <v>3869</v>
      </c>
      <c r="D179" s="23" t="s">
        <v>3870</v>
      </c>
      <c r="E179" s="24">
        <v>16</v>
      </c>
    </row>
    <row r="180" spans="2:5" x14ac:dyDescent="0.3">
      <c r="B180" s="22">
        <v>1000190</v>
      </c>
      <c r="C180" s="23" t="s">
        <v>3869</v>
      </c>
      <c r="D180" s="23" t="s">
        <v>3871</v>
      </c>
      <c r="E180" s="24">
        <v>17</v>
      </c>
    </row>
    <row r="181" spans="2:5" x14ac:dyDescent="0.3">
      <c r="B181" s="22">
        <v>1000191</v>
      </c>
      <c r="C181" s="23" t="s">
        <v>3869</v>
      </c>
      <c r="D181" s="23" t="s">
        <v>3875</v>
      </c>
      <c r="E181" s="24">
        <v>4</v>
      </c>
    </row>
    <row r="182" spans="2:5" x14ac:dyDescent="0.3">
      <c r="B182" s="22">
        <v>1000192</v>
      </c>
      <c r="C182" s="23" t="s">
        <v>3869</v>
      </c>
      <c r="D182" s="23" t="s">
        <v>3875</v>
      </c>
      <c r="E182" s="24">
        <v>1</v>
      </c>
    </row>
    <row r="183" spans="2:5" x14ac:dyDescent="0.3">
      <c r="B183" s="22">
        <v>1000193</v>
      </c>
      <c r="C183" s="23" t="s">
        <v>3867</v>
      </c>
      <c r="D183" s="23" t="s">
        <v>3872</v>
      </c>
      <c r="E183" s="24">
        <v>15</v>
      </c>
    </row>
    <row r="184" spans="2:5" x14ac:dyDescent="0.3">
      <c r="B184" s="22">
        <v>1000194</v>
      </c>
      <c r="C184" s="23" t="s">
        <v>3867</v>
      </c>
      <c r="D184" s="23" t="s">
        <v>3868</v>
      </c>
      <c r="E184" s="24">
        <v>10</v>
      </c>
    </row>
    <row r="185" spans="2:5" x14ac:dyDescent="0.3">
      <c r="B185" s="22">
        <v>1000195</v>
      </c>
      <c r="C185" s="23" t="s">
        <v>3869</v>
      </c>
      <c r="D185" s="23" t="s">
        <v>3871</v>
      </c>
      <c r="E185" s="24">
        <v>12</v>
      </c>
    </row>
    <row r="186" spans="2:5" x14ac:dyDescent="0.3">
      <c r="B186" s="22">
        <v>1000196</v>
      </c>
      <c r="C186" s="23" t="s">
        <v>3867</v>
      </c>
      <c r="D186" s="23" t="s">
        <v>3874</v>
      </c>
      <c r="E186" s="24">
        <v>9</v>
      </c>
    </row>
    <row r="187" spans="2:5" x14ac:dyDescent="0.3">
      <c r="B187" s="22">
        <v>1000197</v>
      </c>
      <c r="C187" s="23" t="s">
        <v>3869</v>
      </c>
      <c r="D187" s="23" t="s">
        <v>3875</v>
      </c>
      <c r="E187" s="24">
        <v>14</v>
      </c>
    </row>
    <row r="188" spans="2:5" x14ac:dyDescent="0.3">
      <c r="B188" s="22">
        <v>1000198</v>
      </c>
      <c r="C188" s="23" t="s">
        <v>3869</v>
      </c>
      <c r="D188" s="23" t="s">
        <v>3871</v>
      </c>
      <c r="E188" s="24">
        <v>12</v>
      </c>
    </row>
    <row r="189" spans="2:5" x14ac:dyDescent="0.3">
      <c r="B189" s="22">
        <v>1000199</v>
      </c>
      <c r="C189" s="23" t="s">
        <v>3869</v>
      </c>
      <c r="D189" s="23" t="s">
        <v>3875</v>
      </c>
      <c r="E189" s="24">
        <v>4</v>
      </c>
    </row>
    <row r="190" spans="2:5" x14ac:dyDescent="0.3">
      <c r="B190" s="22">
        <v>1000200</v>
      </c>
      <c r="C190" s="23" t="s">
        <v>3867</v>
      </c>
      <c r="D190" s="23" t="s">
        <v>3875</v>
      </c>
      <c r="E190" s="24">
        <v>4</v>
      </c>
    </row>
    <row r="191" spans="2:5" x14ac:dyDescent="0.3">
      <c r="B191" s="22">
        <v>1000201</v>
      </c>
      <c r="C191" s="23" t="s">
        <v>3867</v>
      </c>
      <c r="D191" s="23" t="s">
        <v>3874</v>
      </c>
      <c r="E191" s="24">
        <v>2</v>
      </c>
    </row>
    <row r="192" spans="2:5" x14ac:dyDescent="0.3">
      <c r="B192" s="22">
        <v>1000202</v>
      </c>
      <c r="C192" s="23" t="s">
        <v>3869</v>
      </c>
      <c r="D192" s="23" t="s">
        <v>3875</v>
      </c>
      <c r="E192" s="24">
        <v>4</v>
      </c>
    </row>
    <row r="193" spans="2:5" x14ac:dyDescent="0.3">
      <c r="B193" s="22">
        <v>1000203</v>
      </c>
      <c r="C193" s="23" t="s">
        <v>3867</v>
      </c>
      <c r="D193" s="23" t="s">
        <v>3875</v>
      </c>
      <c r="E193" s="24">
        <v>4</v>
      </c>
    </row>
    <row r="194" spans="2:5" x14ac:dyDescent="0.3">
      <c r="B194" s="22">
        <v>1000204</v>
      </c>
      <c r="C194" s="23" t="s">
        <v>3869</v>
      </c>
      <c r="D194" s="23" t="s">
        <v>3871</v>
      </c>
      <c r="E194" s="24">
        <v>7</v>
      </c>
    </row>
    <row r="195" spans="2:5" x14ac:dyDescent="0.3">
      <c r="B195" s="22">
        <v>1000205</v>
      </c>
      <c r="C195" s="23" t="s">
        <v>3869</v>
      </c>
      <c r="D195" s="23" t="s">
        <v>3874</v>
      </c>
      <c r="E195" s="24">
        <v>12</v>
      </c>
    </row>
    <row r="196" spans="2:5" x14ac:dyDescent="0.3">
      <c r="B196" s="22">
        <v>1000206</v>
      </c>
      <c r="C196" s="23" t="s">
        <v>3869</v>
      </c>
      <c r="D196" s="23" t="s">
        <v>3871</v>
      </c>
      <c r="E196" s="24">
        <v>17</v>
      </c>
    </row>
    <row r="197" spans="2:5" x14ac:dyDescent="0.3">
      <c r="B197" s="22">
        <v>1000208</v>
      </c>
      <c r="C197" s="23" t="s">
        <v>3869</v>
      </c>
      <c r="D197" s="23" t="s">
        <v>3874</v>
      </c>
      <c r="E197" s="24">
        <v>17</v>
      </c>
    </row>
    <row r="198" spans="2:5" x14ac:dyDescent="0.3">
      <c r="B198" s="22">
        <v>1000209</v>
      </c>
      <c r="C198" s="23" t="s">
        <v>3869</v>
      </c>
      <c r="D198" s="23" t="s">
        <v>3874</v>
      </c>
      <c r="E198" s="24">
        <v>1</v>
      </c>
    </row>
    <row r="199" spans="2:5" x14ac:dyDescent="0.3">
      <c r="B199" s="22">
        <v>1000210</v>
      </c>
      <c r="C199" s="23" t="s">
        <v>3867</v>
      </c>
      <c r="D199" s="23" t="s">
        <v>3868</v>
      </c>
      <c r="E199" s="24">
        <v>10</v>
      </c>
    </row>
    <row r="200" spans="2:5" x14ac:dyDescent="0.3">
      <c r="B200" s="22">
        <v>1000211</v>
      </c>
      <c r="C200" s="23" t="s">
        <v>3869</v>
      </c>
      <c r="D200" s="23" t="s">
        <v>3872</v>
      </c>
      <c r="E200" s="24">
        <v>17</v>
      </c>
    </row>
    <row r="201" spans="2:5" x14ac:dyDescent="0.3">
      <c r="B201" s="22">
        <v>1000212</v>
      </c>
      <c r="C201" s="23" t="s">
        <v>3869</v>
      </c>
      <c r="D201" s="23" t="s">
        <v>3871</v>
      </c>
      <c r="E201" s="24">
        <v>16</v>
      </c>
    </row>
    <row r="202" spans="2:5" x14ac:dyDescent="0.3">
      <c r="B202" s="22">
        <v>1000214</v>
      </c>
      <c r="C202" s="23" t="s">
        <v>3869</v>
      </c>
      <c r="D202" s="23" t="s">
        <v>3875</v>
      </c>
      <c r="E202" s="24">
        <v>20</v>
      </c>
    </row>
    <row r="203" spans="2:5" x14ac:dyDescent="0.3">
      <c r="B203" s="22">
        <v>1000215</v>
      </c>
      <c r="C203" s="23" t="s">
        <v>3869</v>
      </c>
      <c r="D203" s="23" t="s">
        <v>3874</v>
      </c>
      <c r="E203" s="24">
        <v>14</v>
      </c>
    </row>
    <row r="204" spans="2:5" x14ac:dyDescent="0.3">
      <c r="B204" s="22">
        <v>1000216</v>
      </c>
      <c r="C204" s="23" t="s">
        <v>3869</v>
      </c>
      <c r="D204" s="23" t="s">
        <v>3872</v>
      </c>
      <c r="E204" s="24">
        <v>13</v>
      </c>
    </row>
    <row r="205" spans="2:5" x14ac:dyDescent="0.3">
      <c r="B205" s="22">
        <v>1000217</v>
      </c>
      <c r="C205" s="23" t="s">
        <v>3869</v>
      </c>
      <c r="D205" s="23" t="s">
        <v>3875</v>
      </c>
      <c r="E205" s="24">
        <v>4</v>
      </c>
    </row>
    <row r="206" spans="2:5" x14ac:dyDescent="0.3">
      <c r="B206" s="22">
        <v>1000218</v>
      </c>
      <c r="C206" s="23" t="s">
        <v>3869</v>
      </c>
      <c r="D206" s="23" t="s">
        <v>3874</v>
      </c>
      <c r="E206" s="24">
        <v>14</v>
      </c>
    </row>
    <row r="207" spans="2:5" x14ac:dyDescent="0.3">
      <c r="B207" s="22">
        <v>1000219</v>
      </c>
      <c r="C207" s="23" t="s">
        <v>3867</v>
      </c>
      <c r="D207" s="23" t="s">
        <v>3871</v>
      </c>
      <c r="E207" s="24">
        <v>4</v>
      </c>
    </row>
    <row r="208" spans="2:5" x14ac:dyDescent="0.3">
      <c r="B208" s="22">
        <v>1000220</v>
      </c>
      <c r="C208" s="23" t="s">
        <v>3869</v>
      </c>
      <c r="D208" s="23" t="s">
        <v>3871</v>
      </c>
      <c r="E208" s="24">
        <v>12</v>
      </c>
    </row>
    <row r="209" spans="2:5" x14ac:dyDescent="0.3">
      <c r="B209" s="22">
        <v>1000221</v>
      </c>
      <c r="C209" s="23" t="s">
        <v>3867</v>
      </c>
      <c r="D209" s="23" t="s">
        <v>3871</v>
      </c>
      <c r="E209" s="24">
        <v>0</v>
      </c>
    </row>
    <row r="210" spans="2:5" x14ac:dyDescent="0.3">
      <c r="B210" s="22">
        <v>1000222</v>
      </c>
      <c r="C210" s="23" t="s">
        <v>3869</v>
      </c>
      <c r="D210" s="23" t="s">
        <v>3871</v>
      </c>
      <c r="E210" s="24">
        <v>1</v>
      </c>
    </row>
    <row r="211" spans="2:5" x14ac:dyDescent="0.3">
      <c r="B211" s="22">
        <v>1000223</v>
      </c>
      <c r="C211" s="23" t="s">
        <v>3869</v>
      </c>
      <c r="D211" s="23" t="s">
        <v>3871</v>
      </c>
      <c r="E211" s="24">
        <v>17</v>
      </c>
    </row>
    <row r="212" spans="2:5" x14ac:dyDescent="0.3">
      <c r="B212" s="22">
        <v>1000225</v>
      </c>
      <c r="C212" s="23" t="s">
        <v>3869</v>
      </c>
      <c r="D212" s="23" t="s">
        <v>3871</v>
      </c>
      <c r="E212" s="24">
        <v>7</v>
      </c>
    </row>
    <row r="213" spans="2:5" x14ac:dyDescent="0.3">
      <c r="B213" s="22">
        <v>1000227</v>
      </c>
      <c r="C213" s="23" t="s">
        <v>3869</v>
      </c>
      <c r="D213" s="23" t="s">
        <v>3874</v>
      </c>
      <c r="E213" s="24">
        <v>20</v>
      </c>
    </row>
    <row r="214" spans="2:5" x14ac:dyDescent="0.3">
      <c r="B214" s="22">
        <v>1000228</v>
      </c>
      <c r="C214" s="23" t="s">
        <v>3869</v>
      </c>
      <c r="D214" s="23" t="s">
        <v>3871</v>
      </c>
      <c r="E214" s="24">
        <v>15</v>
      </c>
    </row>
    <row r="215" spans="2:5" x14ac:dyDescent="0.3">
      <c r="B215" s="22">
        <v>1000229</v>
      </c>
      <c r="C215" s="23" t="s">
        <v>3869</v>
      </c>
      <c r="D215" s="23" t="s">
        <v>3875</v>
      </c>
      <c r="E215" s="24">
        <v>10</v>
      </c>
    </row>
    <row r="216" spans="2:5" x14ac:dyDescent="0.3">
      <c r="B216" s="22">
        <v>1000230</v>
      </c>
      <c r="C216" s="23" t="s">
        <v>3869</v>
      </c>
      <c r="D216" s="23" t="s">
        <v>3872</v>
      </c>
      <c r="E216" s="24">
        <v>1</v>
      </c>
    </row>
    <row r="217" spans="2:5" x14ac:dyDescent="0.3">
      <c r="B217" s="22">
        <v>1000231</v>
      </c>
      <c r="C217" s="23" t="s">
        <v>3869</v>
      </c>
      <c r="D217" s="23" t="s">
        <v>3871</v>
      </c>
      <c r="E217" s="24">
        <v>3</v>
      </c>
    </row>
    <row r="218" spans="2:5" x14ac:dyDescent="0.3">
      <c r="B218" s="22">
        <v>1000232</v>
      </c>
      <c r="C218" s="23" t="s">
        <v>3869</v>
      </c>
      <c r="D218" s="23" t="s">
        <v>3871</v>
      </c>
      <c r="E218" s="24">
        <v>20</v>
      </c>
    </row>
    <row r="219" spans="2:5" x14ac:dyDescent="0.3">
      <c r="B219" s="22">
        <v>1000233</v>
      </c>
      <c r="C219" s="23" t="s">
        <v>3867</v>
      </c>
      <c r="D219" s="23" t="s">
        <v>3872</v>
      </c>
      <c r="E219" s="24">
        <v>20</v>
      </c>
    </row>
    <row r="220" spans="2:5" x14ac:dyDescent="0.3">
      <c r="B220" s="22">
        <v>1000234</v>
      </c>
      <c r="C220" s="23" t="s">
        <v>3869</v>
      </c>
      <c r="D220" s="23" t="s">
        <v>3874</v>
      </c>
      <c r="E220" s="24">
        <v>7</v>
      </c>
    </row>
    <row r="221" spans="2:5" x14ac:dyDescent="0.3">
      <c r="B221" s="22">
        <v>1000235</v>
      </c>
      <c r="C221" s="23" t="s">
        <v>3869</v>
      </c>
      <c r="D221" s="23" t="s">
        <v>3871</v>
      </c>
      <c r="E221" s="24">
        <v>0</v>
      </c>
    </row>
    <row r="222" spans="2:5" x14ac:dyDescent="0.3">
      <c r="B222" s="22">
        <v>1000236</v>
      </c>
      <c r="C222" s="23" t="s">
        <v>3869</v>
      </c>
      <c r="D222" s="23" t="s">
        <v>3871</v>
      </c>
      <c r="E222" s="24">
        <v>5</v>
      </c>
    </row>
    <row r="223" spans="2:5" x14ac:dyDescent="0.3">
      <c r="B223" s="22">
        <v>1000237</v>
      </c>
      <c r="C223" s="23" t="s">
        <v>3869</v>
      </c>
      <c r="D223" s="23" t="s">
        <v>3871</v>
      </c>
      <c r="E223" s="24">
        <v>6</v>
      </c>
    </row>
    <row r="224" spans="2:5" x14ac:dyDescent="0.3">
      <c r="B224" s="22">
        <v>1000238</v>
      </c>
      <c r="C224" s="23" t="s">
        <v>3867</v>
      </c>
      <c r="D224" s="23" t="s">
        <v>3873</v>
      </c>
      <c r="E224" s="24">
        <v>7</v>
      </c>
    </row>
    <row r="225" spans="2:5" x14ac:dyDescent="0.3">
      <c r="B225" s="22">
        <v>1000239</v>
      </c>
      <c r="C225" s="23" t="s">
        <v>3869</v>
      </c>
      <c r="D225" s="23" t="s">
        <v>3875</v>
      </c>
      <c r="E225" s="24">
        <v>19</v>
      </c>
    </row>
    <row r="226" spans="2:5" x14ac:dyDescent="0.3">
      <c r="B226" s="22">
        <v>1000240</v>
      </c>
      <c r="C226" s="23" t="s">
        <v>3869</v>
      </c>
      <c r="D226" s="23" t="s">
        <v>3873</v>
      </c>
      <c r="E226" s="24">
        <v>17</v>
      </c>
    </row>
    <row r="227" spans="2:5" x14ac:dyDescent="0.3">
      <c r="B227" s="22">
        <v>1000242</v>
      </c>
      <c r="C227" s="23" t="s">
        <v>3867</v>
      </c>
      <c r="D227" s="23" t="s">
        <v>3875</v>
      </c>
      <c r="E227" s="24">
        <v>4</v>
      </c>
    </row>
    <row r="228" spans="2:5" x14ac:dyDescent="0.3">
      <c r="B228" s="22">
        <v>1000243</v>
      </c>
      <c r="C228" s="23" t="s">
        <v>3869</v>
      </c>
      <c r="D228" s="23" t="s">
        <v>3871</v>
      </c>
      <c r="E228" s="24">
        <v>16</v>
      </c>
    </row>
    <row r="229" spans="2:5" x14ac:dyDescent="0.3">
      <c r="B229" s="22">
        <v>1000244</v>
      </c>
      <c r="C229" s="23" t="s">
        <v>3869</v>
      </c>
      <c r="D229" s="23" t="s">
        <v>3873</v>
      </c>
      <c r="E229" s="24">
        <v>7</v>
      </c>
    </row>
    <row r="230" spans="2:5" x14ac:dyDescent="0.3">
      <c r="B230" s="22">
        <v>1000245</v>
      </c>
      <c r="C230" s="23" t="s">
        <v>3869</v>
      </c>
      <c r="D230" s="23" t="s">
        <v>3874</v>
      </c>
      <c r="E230" s="24">
        <v>16</v>
      </c>
    </row>
    <row r="231" spans="2:5" x14ac:dyDescent="0.3">
      <c r="B231" s="22">
        <v>1000246</v>
      </c>
      <c r="C231" s="23" t="s">
        <v>3867</v>
      </c>
      <c r="D231" s="23" t="s">
        <v>3875</v>
      </c>
      <c r="E231" s="24">
        <v>4</v>
      </c>
    </row>
    <row r="232" spans="2:5" x14ac:dyDescent="0.3">
      <c r="B232" s="22">
        <v>1000249</v>
      </c>
      <c r="C232" s="23" t="s">
        <v>3867</v>
      </c>
      <c r="D232" s="23" t="s">
        <v>3875</v>
      </c>
      <c r="E232" s="24">
        <v>14</v>
      </c>
    </row>
    <row r="233" spans="2:5" x14ac:dyDescent="0.3">
      <c r="B233" s="22">
        <v>1000250</v>
      </c>
      <c r="C233" s="23" t="s">
        <v>3869</v>
      </c>
      <c r="D233" s="23" t="s">
        <v>3874</v>
      </c>
      <c r="E233" s="24">
        <v>16</v>
      </c>
    </row>
    <row r="234" spans="2:5" x14ac:dyDescent="0.3">
      <c r="B234" s="22">
        <v>1000251</v>
      </c>
      <c r="C234" s="23" t="s">
        <v>3869</v>
      </c>
      <c r="D234" s="23" t="s">
        <v>3870</v>
      </c>
      <c r="E234" s="24">
        <v>17</v>
      </c>
    </row>
    <row r="235" spans="2:5" x14ac:dyDescent="0.3">
      <c r="B235" s="22">
        <v>1000252</v>
      </c>
      <c r="C235" s="23" t="s">
        <v>3869</v>
      </c>
      <c r="D235" s="23" t="s">
        <v>3871</v>
      </c>
      <c r="E235" s="24">
        <v>12</v>
      </c>
    </row>
    <row r="236" spans="2:5" x14ac:dyDescent="0.3">
      <c r="B236" s="22">
        <v>1000253</v>
      </c>
      <c r="C236" s="23" t="s">
        <v>3867</v>
      </c>
      <c r="D236" s="23" t="s">
        <v>3871</v>
      </c>
      <c r="E236" s="24">
        <v>11</v>
      </c>
    </row>
    <row r="237" spans="2:5" x14ac:dyDescent="0.3">
      <c r="B237" s="22">
        <v>1000254</v>
      </c>
      <c r="C237" s="23" t="s">
        <v>3869</v>
      </c>
      <c r="D237" s="23" t="s">
        <v>3874</v>
      </c>
      <c r="E237" s="24">
        <v>17</v>
      </c>
    </row>
    <row r="238" spans="2:5" x14ac:dyDescent="0.3">
      <c r="B238" s="22">
        <v>1000255</v>
      </c>
      <c r="C238" s="23" t="s">
        <v>3869</v>
      </c>
      <c r="D238" s="23" t="s">
        <v>3874</v>
      </c>
      <c r="E238" s="24">
        <v>0</v>
      </c>
    </row>
    <row r="239" spans="2:5" x14ac:dyDescent="0.3">
      <c r="B239" s="22">
        <v>1000256</v>
      </c>
      <c r="C239" s="23" t="s">
        <v>3869</v>
      </c>
      <c r="D239" s="23" t="s">
        <v>3872</v>
      </c>
      <c r="E239" s="24">
        <v>16</v>
      </c>
    </row>
    <row r="240" spans="2:5" x14ac:dyDescent="0.3">
      <c r="B240" s="22">
        <v>1000257</v>
      </c>
      <c r="C240" s="23" t="s">
        <v>3869</v>
      </c>
      <c r="D240" s="23" t="s">
        <v>3875</v>
      </c>
      <c r="E240" s="24">
        <v>18</v>
      </c>
    </row>
    <row r="241" spans="2:5" x14ac:dyDescent="0.3">
      <c r="B241" s="22">
        <v>1000258</v>
      </c>
      <c r="C241" s="23" t="s">
        <v>3869</v>
      </c>
      <c r="D241" s="23" t="s">
        <v>3871</v>
      </c>
      <c r="E241" s="24">
        <v>7</v>
      </c>
    </row>
    <row r="242" spans="2:5" x14ac:dyDescent="0.3">
      <c r="B242" s="22">
        <v>1000259</v>
      </c>
      <c r="C242" s="23" t="s">
        <v>3869</v>
      </c>
      <c r="D242" s="23" t="s">
        <v>3871</v>
      </c>
      <c r="E242" s="24">
        <v>1</v>
      </c>
    </row>
    <row r="243" spans="2:5" x14ac:dyDescent="0.3">
      <c r="B243" s="22">
        <v>1000260</v>
      </c>
      <c r="C243" s="23" t="s">
        <v>3869</v>
      </c>
      <c r="D243" s="23" t="s">
        <v>3875</v>
      </c>
      <c r="E243" s="24">
        <v>19</v>
      </c>
    </row>
    <row r="244" spans="2:5" x14ac:dyDescent="0.3">
      <c r="B244" s="22">
        <v>1000261</v>
      </c>
      <c r="C244" s="23" t="s">
        <v>3869</v>
      </c>
      <c r="D244" s="23" t="s">
        <v>3871</v>
      </c>
      <c r="E244" s="24">
        <v>20</v>
      </c>
    </row>
    <row r="245" spans="2:5" x14ac:dyDescent="0.3">
      <c r="B245" s="22">
        <v>1000262</v>
      </c>
      <c r="C245" s="23" t="s">
        <v>3867</v>
      </c>
      <c r="D245" s="23" t="s">
        <v>3871</v>
      </c>
      <c r="E245" s="24">
        <v>1</v>
      </c>
    </row>
    <row r="246" spans="2:5" x14ac:dyDescent="0.3">
      <c r="B246" s="22">
        <v>1000263</v>
      </c>
      <c r="C246" s="23" t="s">
        <v>3867</v>
      </c>
      <c r="D246" s="23" t="s">
        <v>3871</v>
      </c>
      <c r="E246" s="24">
        <v>7</v>
      </c>
    </row>
    <row r="247" spans="2:5" x14ac:dyDescent="0.3">
      <c r="B247" s="22">
        <v>1000264</v>
      </c>
      <c r="C247" s="23" t="s">
        <v>3869</v>
      </c>
      <c r="D247" s="23" t="s">
        <v>3874</v>
      </c>
      <c r="E247" s="24">
        <v>0</v>
      </c>
    </row>
    <row r="248" spans="2:5" x14ac:dyDescent="0.3">
      <c r="B248" s="22">
        <v>1000265</v>
      </c>
      <c r="C248" s="23" t="s">
        <v>3867</v>
      </c>
      <c r="D248" s="23" t="s">
        <v>3874</v>
      </c>
      <c r="E248" s="24">
        <v>7</v>
      </c>
    </row>
    <row r="249" spans="2:5" x14ac:dyDescent="0.3">
      <c r="B249" s="22">
        <v>1000266</v>
      </c>
      <c r="C249" s="23" t="s">
        <v>3869</v>
      </c>
      <c r="D249" s="23" t="s">
        <v>3874</v>
      </c>
      <c r="E249" s="24">
        <v>11</v>
      </c>
    </row>
    <row r="250" spans="2:5" x14ac:dyDescent="0.3">
      <c r="B250" s="22">
        <v>1000267</v>
      </c>
      <c r="C250" s="23" t="s">
        <v>3869</v>
      </c>
      <c r="D250" s="23" t="s">
        <v>3872</v>
      </c>
      <c r="E250" s="24">
        <v>12</v>
      </c>
    </row>
    <row r="251" spans="2:5" x14ac:dyDescent="0.3">
      <c r="B251" s="22">
        <v>1000268</v>
      </c>
      <c r="C251" s="23" t="s">
        <v>3867</v>
      </c>
      <c r="D251" s="23" t="s">
        <v>3875</v>
      </c>
      <c r="E251" s="24">
        <v>12</v>
      </c>
    </row>
    <row r="252" spans="2:5" x14ac:dyDescent="0.3">
      <c r="B252" s="22">
        <v>1000269</v>
      </c>
      <c r="C252" s="23" t="s">
        <v>3869</v>
      </c>
      <c r="D252" s="23" t="s">
        <v>3871</v>
      </c>
      <c r="E252" s="24">
        <v>2</v>
      </c>
    </row>
    <row r="253" spans="2:5" x14ac:dyDescent="0.3">
      <c r="B253" s="22">
        <v>1000270</v>
      </c>
      <c r="C253" s="23" t="s">
        <v>3869</v>
      </c>
      <c r="D253" s="23" t="s">
        <v>3873</v>
      </c>
      <c r="E253" s="24">
        <v>14</v>
      </c>
    </row>
    <row r="254" spans="2:5" x14ac:dyDescent="0.3">
      <c r="B254" s="22">
        <v>1000271</v>
      </c>
      <c r="C254" s="23" t="s">
        <v>3869</v>
      </c>
      <c r="D254" s="23" t="s">
        <v>3875</v>
      </c>
      <c r="E254" s="24">
        <v>4</v>
      </c>
    </row>
    <row r="255" spans="2:5" x14ac:dyDescent="0.3">
      <c r="B255" s="22">
        <v>1000272</v>
      </c>
      <c r="C255" s="23" t="s">
        <v>3869</v>
      </c>
      <c r="D255" s="23" t="s">
        <v>3875</v>
      </c>
      <c r="E255" s="24">
        <v>0</v>
      </c>
    </row>
    <row r="256" spans="2:5" x14ac:dyDescent="0.3">
      <c r="B256" s="22">
        <v>1000273</v>
      </c>
      <c r="C256" s="23" t="s">
        <v>3869</v>
      </c>
      <c r="D256" s="23" t="s">
        <v>3875</v>
      </c>
      <c r="E256" s="24">
        <v>4</v>
      </c>
    </row>
    <row r="257" spans="2:5" x14ac:dyDescent="0.3">
      <c r="B257" s="22">
        <v>1000274</v>
      </c>
      <c r="C257" s="23" t="s">
        <v>3869</v>
      </c>
      <c r="D257" s="23" t="s">
        <v>3875</v>
      </c>
      <c r="E257" s="24">
        <v>4</v>
      </c>
    </row>
    <row r="258" spans="2:5" x14ac:dyDescent="0.3">
      <c r="B258" s="22">
        <v>1000275</v>
      </c>
      <c r="C258" s="23" t="s">
        <v>3869</v>
      </c>
      <c r="D258" s="23" t="s">
        <v>3871</v>
      </c>
      <c r="E258" s="24">
        <v>0</v>
      </c>
    </row>
    <row r="259" spans="2:5" x14ac:dyDescent="0.3">
      <c r="B259" s="22">
        <v>1000276</v>
      </c>
      <c r="C259" s="23" t="s">
        <v>3869</v>
      </c>
      <c r="D259" s="23" t="s">
        <v>3872</v>
      </c>
      <c r="E259" s="24">
        <v>16</v>
      </c>
    </row>
    <row r="260" spans="2:5" x14ac:dyDescent="0.3">
      <c r="B260" s="22">
        <v>1000278</v>
      </c>
      <c r="C260" s="23" t="s">
        <v>3869</v>
      </c>
      <c r="D260" s="23" t="s">
        <v>3872</v>
      </c>
      <c r="E260" s="24">
        <v>18</v>
      </c>
    </row>
    <row r="261" spans="2:5" x14ac:dyDescent="0.3">
      <c r="B261" s="22">
        <v>1000279</v>
      </c>
      <c r="C261" s="23" t="s">
        <v>3869</v>
      </c>
      <c r="D261" s="23" t="s">
        <v>3871</v>
      </c>
      <c r="E261" s="24">
        <v>14</v>
      </c>
    </row>
    <row r="262" spans="2:5" x14ac:dyDescent="0.3">
      <c r="B262" s="22">
        <v>1000280</v>
      </c>
      <c r="C262" s="23" t="s">
        <v>3869</v>
      </c>
      <c r="D262" s="23" t="s">
        <v>3873</v>
      </c>
      <c r="E262" s="24">
        <v>7</v>
      </c>
    </row>
    <row r="263" spans="2:5" x14ac:dyDescent="0.3">
      <c r="B263" s="22">
        <v>1000281</v>
      </c>
      <c r="C263" s="23" t="s">
        <v>3867</v>
      </c>
      <c r="D263" s="23" t="s">
        <v>3874</v>
      </c>
      <c r="E263" s="24">
        <v>0</v>
      </c>
    </row>
    <row r="264" spans="2:5" x14ac:dyDescent="0.3">
      <c r="B264" s="22">
        <v>1000282</v>
      </c>
      <c r="C264" s="23" t="s">
        <v>3869</v>
      </c>
      <c r="D264" s="23" t="s">
        <v>3871</v>
      </c>
      <c r="E264" s="24">
        <v>17</v>
      </c>
    </row>
    <row r="265" spans="2:5" x14ac:dyDescent="0.3">
      <c r="B265" s="22">
        <v>1000284</v>
      </c>
      <c r="C265" s="23" t="s">
        <v>3869</v>
      </c>
      <c r="D265" s="23" t="s">
        <v>3871</v>
      </c>
      <c r="E265" s="24">
        <v>12</v>
      </c>
    </row>
    <row r="266" spans="2:5" x14ac:dyDescent="0.3">
      <c r="B266" s="22">
        <v>1000285</v>
      </c>
      <c r="C266" s="23" t="s">
        <v>3867</v>
      </c>
      <c r="D266" s="23" t="s">
        <v>3874</v>
      </c>
      <c r="E266" s="24">
        <v>0</v>
      </c>
    </row>
    <row r="267" spans="2:5" x14ac:dyDescent="0.3">
      <c r="B267" s="22">
        <v>1000287</v>
      </c>
      <c r="C267" s="23" t="s">
        <v>3869</v>
      </c>
      <c r="D267" s="23" t="s">
        <v>3873</v>
      </c>
      <c r="E267" s="24">
        <v>13</v>
      </c>
    </row>
    <row r="268" spans="2:5" x14ac:dyDescent="0.3">
      <c r="B268" s="22">
        <v>1000289</v>
      </c>
      <c r="C268" s="23" t="s">
        <v>3867</v>
      </c>
      <c r="D268" s="23" t="s">
        <v>3871</v>
      </c>
      <c r="E268" s="24">
        <v>0</v>
      </c>
    </row>
    <row r="269" spans="2:5" x14ac:dyDescent="0.3">
      <c r="B269" s="22">
        <v>1000291</v>
      </c>
      <c r="C269" s="23" t="s">
        <v>3869</v>
      </c>
      <c r="D269" s="23" t="s">
        <v>3874</v>
      </c>
      <c r="E269" s="24">
        <v>12</v>
      </c>
    </row>
    <row r="270" spans="2:5" x14ac:dyDescent="0.3">
      <c r="B270" s="22">
        <v>1000292</v>
      </c>
      <c r="C270" s="23" t="s">
        <v>3869</v>
      </c>
      <c r="D270" s="23" t="s">
        <v>3874</v>
      </c>
      <c r="E270" s="24">
        <v>7</v>
      </c>
    </row>
    <row r="271" spans="2:5" x14ac:dyDescent="0.3">
      <c r="B271" s="22">
        <v>1000293</v>
      </c>
      <c r="C271" s="23" t="s">
        <v>3869</v>
      </c>
      <c r="D271" s="23" t="s">
        <v>3870</v>
      </c>
      <c r="E271" s="24">
        <v>1</v>
      </c>
    </row>
    <row r="272" spans="2:5" x14ac:dyDescent="0.3">
      <c r="B272" s="22">
        <v>1000295</v>
      </c>
      <c r="C272" s="23" t="s">
        <v>3869</v>
      </c>
      <c r="D272" s="23" t="s">
        <v>3875</v>
      </c>
      <c r="E272" s="24">
        <v>0</v>
      </c>
    </row>
    <row r="273" spans="2:5" x14ac:dyDescent="0.3">
      <c r="B273" s="22">
        <v>1000296</v>
      </c>
      <c r="C273" s="23" t="s">
        <v>3869</v>
      </c>
      <c r="D273" s="23" t="s">
        <v>3873</v>
      </c>
      <c r="E273" s="24">
        <v>5</v>
      </c>
    </row>
    <row r="274" spans="2:5" x14ac:dyDescent="0.3">
      <c r="B274" s="22">
        <v>1000297</v>
      </c>
      <c r="C274" s="23" t="s">
        <v>3869</v>
      </c>
      <c r="D274" s="23" t="s">
        <v>3875</v>
      </c>
      <c r="E274" s="24">
        <v>2</v>
      </c>
    </row>
    <row r="275" spans="2:5" x14ac:dyDescent="0.3">
      <c r="B275" s="22">
        <v>1000298</v>
      </c>
      <c r="C275" s="23" t="s">
        <v>3867</v>
      </c>
      <c r="D275" s="23" t="s">
        <v>3875</v>
      </c>
      <c r="E275" s="24">
        <v>4</v>
      </c>
    </row>
    <row r="276" spans="2:5" x14ac:dyDescent="0.3">
      <c r="B276" s="22">
        <v>1000299</v>
      </c>
      <c r="C276" s="23" t="s">
        <v>3869</v>
      </c>
      <c r="D276" s="23" t="s">
        <v>3871</v>
      </c>
      <c r="E276" s="24">
        <v>12</v>
      </c>
    </row>
    <row r="277" spans="2:5" x14ac:dyDescent="0.3">
      <c r="B277" s="22">
        <v>1000300</v>
      </c>
      <c r="C277" s="23" t="s">
        <v>3869</v>
      </c>
      <c r="D277" s="23" t="s">
        <v>3871</v>
      </c>
      <c r="E277" s="24">
        <v>7</v>
      </c>
    </row>
    <row r="278" spans="2:5" x14ac:dyDescent="0.3">
      <c r="B278" s="22">
        <v>1000301</v>
      </c>
      <c r="C278" s="23" t="s">
        <v>3869</v>
      </c>
      <c r="D278" s="23" t="s">
        <v>3875</v>
      </c>
      <c r="E278" s="24">
        <v>4</v>
      </c>
    </row>
    <row r="279" spans="2:5" x14ac:dyDescent="0.3">
      <c r="B279" s="22">
        <v>1000302</v>
      </c>
      <c r="C279" s="23" t="s">
        <v>3869</v>
      </c>
      <c r="D279" s="23" t="s">
        <v>3875</v>
      </c>
      <c r="E279" s="24">
        <v>4</v>
      </c>
    </row>
    <row r="280" spans="2:5" x14ac:dyDescent="0.3">
      <c r="B280" s="22">
        <v>1000303</v>
      </c>
      <c r="C280" s="23" t="s">
        <v>3869</v>
      </c>
      <c r="D280" s="23" t="s">
        <v>3871</v>
      </c>
      <c r="E280" s="24">
        <v>7</v>
      </c>
    </row>
    <row r="281" spans="2:5" x14ac:dyDescent="0.3">
      <c r="B281" s="22">
        <v>1000304</v>
      </c>
      <c r="C281" s="23" t="s">
        <v>3869</v>
      </c>
      <c r="D281" s="23" t="s">
        <v>3871</v>
      </c>
      <c r="E281" s="24">
        <v>0</v>
      </c>
    </row>
    <row r="282" spans="2:5" x14ac:dyDescent="0.3">
      <c r="B282" s="22">
        <v>1000305</v>
      </c>
      <c r="C282" s="23" t="s">
        <v>3867</v>
      </c>
      <c r="D282" s="23" t="s">
        <v>3875</v>
      </c>
      <c r="E282" s="24">
        <v>0</v>
      </c>
    </row>
    <row r="283" spans="2:5" x14ac:dyDescent="0.3">
      <c r="B283" s="22">
        <v>1000306</v>
      </c>
      <c r="C283" s="23" t="s">
        <v>3869</v>
      </c>
      <c r="D283" s="23" t="s">
        <v>3875</v>
      </c>
      <c r="E283" s="24">
        <v>0</v>
      </c>
    </row>
    <row r="284" spans="2:5" x14ac:dyDescent="0.3">
      <c r="B284" s="22">
        <v>1000307</v>
      </c>
      <c r="C284" s="23" t="s">
        <v>3869</v>
      </c>
      <c r="D284" s="23" t="s">
        <v>3873</v>
      </c>
      <c r="E284" s="24">
        <v>16</v>
      </c>
    </row>
    <row r="285" spans="2:5" x14ac:dyDescent="0.3">
      <c r="B285" s="22">
        <v>1000308</v>
      </c>
      <c r="C285" s="23" t="s">
        <v>3869</v>
      </c>
      <c r="D285" s="23" t="s">
        <v>3871</v>
      </c>
      <c r="E285" s="24">
        <v>2</v>
      </c>
    </row>
    <row r="286" spans="2:5" x14ac:dyDescent="0.3">
      <c r="B286" s="22">
        <v>1000309</v>
      </c>
      <c r="C286" s="23" t="s">
        <v>3869</v>
      </c>
      <c r="D286" s="23" t="s">
        <v>3871</v>
      </c>
      <c r="E286" s="24">
        <v>4</v>
      </c>
    </row>
    <row r="287" spans="2:5" x14ac:dyDescent="0.3">
      <c r="B287" s="22">
        <v>1000310</v>
      </c>
      <c r="C287" s="23" t="s">
        <v>3867</v>
      </c>
      <c r="D287" s="23" t="s">
        <v>3875</v>
      </c>
      <c r="E287" s="24">
        <v>4</v>
      </c>
    </row>
    <row r="288" spans="2:5" x14ac:dyDescent="0.3">
      <c r="B288" s="22">
        <v>1000311</v>
      </c>
      <c r="C288" s="23" t="s">
        <v>3869</v>
      </c>
      <c r="D288" s="23" t="s">
        <v>3875</v>
      </c>
      <c r="E288" s="24">
        <v>4</v>
      </c>
    </row>
    <row r="289" spans="2:5" x14ac:dyDescent="0.3">
      <c r="B289" s="22">
        <v>1000312</v>
      </c>
      <c r="C289" s="23" t="s">
        <v>3867</v>
      </c>
      <c r="D289" s="23" t="s">
        <v>3873</v>
      </c>
      <c r="E289" s="24">
        <v>2</v>
      </c>
    </row>
    <row r="290" spans="2:5" x14ac:dyDescent="0.3">
      <c r="B290" s="22">
        <v>1000313</v>
      </c>
      <c r="C290" s="23" t="s">
        <v>3867</v>
      </c>
      <c r="D290" s="23" t="s">
        <v>3875</v>
      </c>
      <c r="E290" s="24">
        <v>4</v>
      </c>
    </row>
    <row r="291" spans="2:5" x14ac:dyDescent="0.3">
      <c r="B291" s="22">
        <v>1000314</v>
      </c>
      <c r="C291" s="23" t="s">
        <v>3867</v>
      </c>
      <c r="D291" s="23" t="s">
        <v>3870</v>
      </c>
      <c r="E291" s="24">
        <v>9</v>
      </c>
    </row>
    <row r="292" spans="2:5" x14ac:dyDescent="0.3">
      <c r="B292" s="22">
        <v>1000315</v>
      </c>
      <c r="C292" s="23" t="s">
        <v>3867</v>
      </c>
      <c r="D292" s="23" t="s">
        <v>3870</v>
      </c>
      <c r="E292" s="24">
        <v>1</v>
      </c>
    </row>
    <row r="293" spans="2:5" x14ac:dyDescent="0.3">
      <c r="B293" s="22">
        <v>1000316</v>
      </c>
      <c r="C293" s="23" t="s">
        <v>3869</v>
      </c>
      <c r="D293" s="23" t="s">
        <v>3870</v>
      </c>
      <c r="E293" s="24">
        <v>13</v>
      </c>
    </row>
    <row r="294" spans="2:5" x14ac:dyDescent="0.3">
      <c r="B294" s="22">
        <v>1000318</v>
      </c>
      <c r="C294" s="23" t="s">
        <v>3867</v>
      </c>
      <c r="D294" s="23" t="s">
        <v>3870</v>
      </c>
      <c r="E294" s="24">
        <v>13</v>
      </c>
    </row>
    <row r="295" spans="2:5" x14ac:dyDescent="0.3">
      <c r="B295" s="22">
        <v>1000319</v>
      </c>
      <c r="C295" s="23" t="s">
        <v>3867</v>
      </c>
      <c r="D295" s="23" t="s">
        <v>3873</v>
      </c>
      <c r="E295" s="24">
        <v>6</v>
      </c>
    </row>
    <row r="296" spans="2:5" x14ac:dyDescent="0.3">
      <c r="B296" s="22">
        <v>1000320</v>
      </c>
      <c r="C296" s="23" t="s">
        <v>3869</v>
      </c>
      <c r="D296" s="23" t="s">
        <v>3874</v>
      </c>
      <c r="E296" s="24">
        <v>6</v>
      </c>
    </row>
    <row r="297" spans="2:5" x14ac:dyDescent="0.3">
      <c r="B297" s="22">
        <v>1000321</v>
      </c>
      <c r="C297" s="23" t="s">
        <v>3869</v>
      </c>
      <c r="D297" s="23" t="s">
        <v>3875</v>
      </c>
      <c r="E297" s="24">
        <v>4</v>
      </c>
    </row>
    <row r="298" spans="2:5" x14ac:dyDescent="0.3">
      <c r="B298" s="22">
        <v>1000322</v>
      </c>
      <c r="C298" s="23" t="s">
        <v>3869</v>
      </c>
      <c r="D298" s="23" t="s">
        <v>3870</v>
      </c>
      <c r="E298" s="24">
        <v>17</v>
      </c>
    </row>
    <row r="299" spans="2:5" x14ac:dyDescent="0.3">
      <c r="B299" s="22">
        <v>1000323</v>
      </c>
      <c r="C299" s="23" t="s">
        <v>3869</v>
      </c>
      <c r="D299" s="23" t="s">
        <v>3872</v>
      </c>
      <c r="E299" s="24">
        <v>12</v>
      </c>
    </row>
    <row r="300" spans="2:5" x14ac:dyDescent="0.3">
      <c r="B300" s="22">
        <v>1000324</v>
      </c>
      <c r="C300" s="23" t="s">
        <v>3869</v>
      </c>
      <c r="D300" s="23" t="s">
        <v>3874</v>
      </c>
      <c r="E300" s="24">
        <v>17</v>
      </c>
    </row>
    <row r="301" spans="2:5" x14ac:dyDescent="0.3">
      <c r="B301" s="22">
        <v>1000325</v>
      </c>
      <c r="C301" s="23" t="s">
        <v>3867</v>
      </c>
      <c r="D301" s="23" t="s">
        <v>3873</v>
      </c>
      <c r="E301" s="24">
        <v>3</v>
      </c>
    </row>
    <row r="302" spans="2:5" x14ac:dyDescent="0.3">
      <c r="B302" s="22">
        <v>1000326</v>
      </c>
      <c r="C302" s="23" t="s">
        <v>3869</v>
      </c>
      <c r="D302" s="23" t="s">
        <v>3873</v>
      </c>
      <c r="E302" s="24">
        <v>11</v>
      </c>
    </row>
    <row r="303" spans="2:5" x14ac:dyDescent="0.3">
      <c r="B303" s="22">
        <v>1000327</v>
      </c>
      <c r="C303" s="23" t="s">
        <v>3869</v>
      </c>
      <c r="D303" s="23" t="s">
        <v>3874</v>
      </c>
      <c r="E303" s="24">
        <v>18</v>
      </c>
    </row>
    <row r="304" spans="2:5" x14ac:dyDescent="0.3">
      <c r="B304" s="22">
        <v>1000328</v>
      </c>
      <c r="C304" s="23" t="s">
        <v>3869</v>
      </c>
      <c r="D304" s="23" t="s">
        <v>3874</v>
      </c>
      <c r="E304" s="24">
        <v>12</v>
      </c>
    </row>
    <row r="305" spans="2:5" x14ac:dyDescent="0.3">
      <c r="B305" s="22">
        <v>1000329</v>
      </c>
      <c r="C305" s="23" t="s">
        <v>3869</v>
      </c>
      <c r="D305" s="23" t="s">
        <v>3874</v>
      </c>
      <c r="E305" s="24">
        <v>7</v>
      </c>
    </row>
    <row r="306" spans="2:5" x14ac:dyDescent="0.3">
      <c r="B306" s="22">
        <v>1000330</v>
      </c>
      <c r="C306" s="23" t="s">
        <v>3869</v>
      </c>
      <c r="D306" s="23" t="s">
        <v>3870</v>
      </c>
      <c r="E306" s="24">
        <v>7</v>
      </c>
    </row>
    <row r="307" spans="2:5" x14ac:dyDescent="0.3">
      <c r="B307" s="22">
        <v>1000331</v>
      </c>
      <c r="C307" s="23" t="s">
        <v>3869</v>
      </c>
      <c r="D307" s="23" t="s">
        <v>3871</v>
      </c>
      <c r="E307" s="24">
        <v>7</v>
      </c>
    </row>
    <row r="308" spans="2:5" x14ac:dyDescent="0.3">
      <c r="B308" s="22">
        <v>1000332</v>
      </c>
      <c r="C308" s="23" t="s">
        <v>3869</v>
      </c>
      <c r="D308" s="23" t="s">
        <v>3873</v>
      </c>
      <c r="E308" s="24">
        <v>1</v>
      </c>
    </row>
    <row r="309" spans="2:5" x14ac:dyDescent="0.3">
      <c r="B309" s="22">
        <v>1000333</v>
      </c>
      <c r="C309" s="23" t="s">
        <v>3869</v>
      </c>
      <c r="D309" s="23" t="s">
        <v>3874</v>
      </c>
      <c r="E309" s="24">
        <v>2</v>
      </c>
    </row>
    <row r="310" spans="2:5" x14ac:dyDescent="0.3">
      <c r="B310" s="22">
        <v>1000334</v>
      </c>
      <c r="C310" s="23" t="s">
        <v>3867</v>
      </c>
      <c r="D310" s="23" t="s">
        <v>3870</v>
      </c>
      <c r="E310" s="24">
        <v>2</v>
      </c>
    </row>
    <row r="311" spans="2:5" x14ac:dyDescent="0.3">
      <c r="B311" s="22">
        <v>1000335</v>
      </c>
      <c r="C311" s="23" t="s">
        <v>3869</v>
      </c>
      <c r="D311" s="23" t="s">
        <v>3874</v>
      </c>
      <c r="E311" s="24">
        <v>18</v>
      </c>
    </row>
    <row r="312" spans="2:5" x14ac:dyDescent="0.3">
      <c r="B312" s="22">
        <v>1000336</v>
      </c>
      <c r="C312" s="23" t="s">
        <v>3869</v>
      </c>
      <c r="D312" s="23" t="s">
        <v>3875</v>
      </c>
      <c r="E312" s="24">
        <v>0</v>
      </c>
    </row>
    <row r="313" spans="2:5" x14ac:dyDescent="0.3">
      <c r="B313" s="22">
        <v>1000337</v>
      </c>
      <c r="C313" s="23" t="s">
        <v>3869</v>
      </c>
      <c r="D313" s="23" t="s">
        <v>3875</v>
      </c>
      <c r="E313" s="24">
        <v>19</v>
      </c>
    </row>
    <row r="314" spans="2:5" x14ac:dyDescent="0.3">
      <c r="B314" s="22">
        <v>1000338</v>
      </c>
      <c r="C314" s="23" t="s">
        <v>3869</v>
      </c>
      <c r="D314" s="23" t="s">
        <v>3874</v>
      </c>
      <c r="E314" s="24">
        <v>7</v>
      </c>
    </row>
    <row r="315" spans="2:5" x14ac:dyDescent="0.3">
      <c r="B315" s="22">
        <v>1000339</v>
      </c>
      <c r="C315" s="23" t="s">
        <v>3869</v>
      </c>
      <c r="D315" s="23" t="s">
        <v>3873</v>
      </c>
      <c r="E315" s="24">
        <v>7</v>
      </c>
    </row>
    <row r="316" spans="2:5" x14ac:dyDescent="0.3">
      <c r="B316" s="22">
        <v>1000340</v>
      </c>
      <c r="C316" s="23" t="s">
        <v>3867</v>
      </c>
      <c r="D316" s="23" t="s">
        <v>3871</v>
      </c>
      <c r="E316" s="24">
        <v>3</v>
      </c>
    </row>
    <row r="317" spans="2:5" x14ac:dyDescent="0.3">
      <c r="B317" s="22">
        <v>1000342</v>
      </c>
      <c r="C317" s="23" t="s">
        <v>3869</v>
      </c>
      <c r="D317" s="23" t="s">
        <v>3875</v>
      </c>
      <c r="E317" s="24">
        <v>12</v>
      </c>
    </row>
    <row r="318" spans="2:5" x14ac:dyDescent="0.3">
      <c r="B318" s="22">
        <v>1000343</v>
      </c>
      <c r="C318" s="23" t="s">
        <v>3867</v>
      </c>
      <c r="D318" s="23" t="s">
        <v>3874</v>
      </c>
      <c r="E318" s="24">
        <v>3</v>
      </c>
    </row>
    <row r="319" spans="2:5" x14ac:dyDescent="0.3">
      <c r="B319" s="22">
        <v>1000344</v>
      </c>
      <c r="C319" s="23" t="s">
        <v>3869</v>
      </c>
      <c r="D319" s="23" t="s">
        <v>3874</v>
      </c>
      <c r="E319" s="24">
        <v>14</v>
      </c>
    </row>
    <row r="320" spans="2:5" x14ac:dyDescent="0.3">
      <c r="B320" s="22">
        <v>1000345</v>
      </c>
      <c r="C320" s="23" t="s">
        <v>3869</v>
      </c>
      <c r="D320" s="23" t="s">
        <v>3871</v>
      </c>
      <c r="E320" s="24">
        <v>12</v>
      </c>
    </row>
    <row r="321" spans="2:5" x14ac:dyDescent="0.3">
      <c r="B321" s="22">
        <v>1000346</v>
      </c>
      <c r="C321" s="23" t="s">
        <v>3867</v>
      </c>
      <c r="D321" s="23" t="s">
        <v>3871</v>
      </c>
      <c r="E321" s="24">
        <v>0</v>
      </c>
    </row>
    <row r="322" spans="2:5" x14ac:dyDescent="0.3">
      <c r="B322" s="22">
        <v>1000347</v>
      </c>
      <c r="C322" s="23" t="s">
        <v>3867</v>
      </c>
      <c r="D322" s="23" t="s">
        <v>3870</v>
      </c>
      <c r="E322" s="24">
        <v>1</v>
      </c>
    </row>
    <row r="323" spans="2:5" x14ac:dyDescent="0.3">
      <c r="B323" s="22">
        <v>1000348</v>
      </c>
      <c r="C323" s="23" t="s">
        <v>3869</v>
      </c>
      <c r="D323" s="23" t="s">
        <v>3873</v>
      </c>
      <c r="E323" s="24">
        <v>7</v>
      </c>
    </row>
    <row r="324" spans="2:5" x14ac:dyDescent="0.3">
      <c r="B324" s="22">
        <v>1000349</v>
      </c>
      <c r="C324" s="23" t="s">
        <v>3869</v>
      </c>
      <c r="D324" s="23" t="s">
        <v>3868</v>
      </c>
      <c r="E324" s="24">
        <v>10</v>
      </c>
    </row>
    <row r="325" spans="2:5" x14ac:dyDescent="0.3">
      <c r="B325" s="22">
        <v>1000350</v>
      </c>
      <c r="C325" s="23" t="s">
        <v>3869</v>
      </c>
      <c r="D325" s="23" t="s">
        <v>3872</v>
      </c>
      <c r="E325" s="24">
        <v>20</v>
      </c>
    </row>
    <row r="326" spans="2:5" x14ac:dyDescent="0.3">
      <c r="B326" s="22">
        <v>1000351</v>
      </c>
      <c r="C326" s="23" t="s">
        <v>3869</v>
      </c>
      <c r="D326" s="23" t="s">
        <v>3875</v>
      </c>
      <c r="E326" s="24">
        <v>4</v>
      </c>
    </row>
    <row r="327" spans="2:5" x14ac:dyDescent="0.3">
      <c r="B327" s="22">
        <v>1000352</v>
      </c>
      <c r="C327" s="23" t="s">
        <v>3869</v>
      </c>
      <c r="D327" s="23" t="s">
        <v>3875</v>
      </c>
      <c r="E327" s="24">
        <v>4</v>
      </c>
    </row>
    <row r="328" spans="2:5" x14ac:dyDescent="0.3">
      <c r="B328" s="22">
        <v>1000353</v>
      </c>
      <c r="C328" s="23" t="s">
        <v>3867</v>
      </c>
      <c r="D328" s="23" t="s">
        <v>3874</v>
      </c>
      <c r="E328" s="24">
        <v>7</v>
      </c>
    </row>
    <row r="329" spans="2:5" x14ac:dyDescent="0.3">
      <c r="B329" s="22">
        <v>1000354</v>
      </c>
      <c r="C329" s="23" t="s">
        <v>3869</v>
      </c>
      <c r="D329" s="23" t="s">
        <v>3874</v>
      </c>
      <c r="E329" s="24">
        <v>1</v>
      </c>
    </row>
    <row r="330" spans="2:5" x14ac:dyDescent="0.3">
      <c r="B330" s="22">
        <v>1000355</v>
      </c>
      <c r="C330" s="23" t="s">
        <v>3869</v>
      </c>
      <c r="D330" s="23" t="s">
        <v>3875</v>
      </c>
      <c r="E330" s="24">
        <v>3</v>
      </c>
    </row>
    <row r="331" spans="2:5" x14ac:dyDescent="0.3">
      <c r="B331" s="22">
        <v>1000356</v>
      </c>
      <c r="C331" s="23" t="s">
        <v>3869</v>
      </c>
      <c r="D331" s="23" t="s">
        <v>3870</v>
      </c>
      <c r="E331" s="24">
        <v>20</v>
      </c>
    </row>
    <row r="332" spans="2:5" x14ac:dyDescent="0.3">
      <c r="B332" s="22">
        <v>1000357</v>
      </c>
      <c r="C332" s="23" t="s">
        <v>3869</v>
      </c>
      <c r="D332" s="23" t="s">
        <v>3875</v>
      </c>
      <c r="E332" s="24">
        <v>0</v>
      </c>
    </row>
    <row r="333" spans="2:5" x14ac:dyDescent="0.3">
      <c r="B333" s="22">
        <v>1000359</v>
      </c>
      <c r="C333" s="23" t="s">
        <v>3869</v>
      </c>
      <c r="D333" s="23" t="s">
        <v>3871</v>
      </c>
      <c r="E333" s="24">
        <v>17</v>
      </c>
    </row>
    <row r="334" spans="2:5" x14ac:dyDescent="0.3">
      <c r="B334" s="22">
        <v>1000360</v>
      </c>
      <c r="C334" s="23" t="s">
        <v>3869</v>
      </c>
      <c r="D334" s="23" t="s">
        <v>3874</v>
      </c>
      <c r="E334" s="24">
        <v>17</v>
      </c>
    </row>
    <row r="335" spans="2:5" x14ac:dyDescent="0.3">
      <c r="B335" s="22">
        <v>1000362</v>
      </c>
      <c r="C335" s="23" t="s">
        <v>3869</v>
      </c>
      <c r="D335" s="23" t="s">
        <v>3874</v>
      </c>
      <c r="E335" s="24">
        <v>20</v>
      </c>
    </row>
    <row r="336" spans="2:5" x14ac:dyDescent="0.3">
      <c r="B336" s="22">
        <v>1000363</v>
      </c>
      <c r="C336" s="23" t="s">
        <v>3869</v>
      </c>
      <c r="D336" s="23" t="s">
        <v>3875</v>
      </c>
      <c r="E336" s="24">
        <v>10</v>
      </c>
    </row>
    <row r="337" spans="2:5" x14ac:dyDescent="0.3">
      <c r="B337" s="22">
        <v>1000365</v>
      </c>
      <c r="C337" s="23" t="s">
        <v>3867</v>
      </c>
      <c r="D337" s="23" t="s">
        <v>3875</v>
      </c>
      <c r="E337" s="24">
        <v>4</v>
      </c>
    </row>
    <row r="338" spans="2:5" x14ac:dyDescent="0.3">
      <c r="B338" s="22">
        <v>1000366</v>
      </c>
      <c r="C338" s="23" t="s">
        <v>3869</v>
      </c>
      <c r="D338" s="23" t="s">
        <v>3873</v>
      </c>
      <c r="E338" s="24">
        <v>15</v>
      </c>
    </row>
    <row r="339" spans="2:5" x14ac:dyDescent="0.3">
      <c r="B339" s="22">
        <v>1000368</v>
      </c>
      <c r="C339" s="23" t="s">
        <v>3869</v>
      </c>
      <c r="D339" s="23" t="s">
        <v>3871</v>
      </c>
      <c r="E339" s="24">
        <v>0</v>
      </c>
    </row>
    <row r="340" spans="2:5" x14ac:dyDescent="0.3">
      <c r="B340" s="22">
        <v>1000369</v>
      </c>
      <c r="C340" s="23" t="s">
        <v>3869</v>
      </c>
      <c r="D340" s="23" t="s">
        <v>3874</v>
      </c>
      <c r="E340" s="24">
        <v>1</v>
      </c>
    </row>
    <row r="341" spans="2:5" x14ac:dyDescent="0.3">
      <c r="B341" s="22">
        <v>1000370</v>
      </c>
      <c r="C341" s="23" t="s">
        <v>3869</v>
      </c>
      <c r="D341" s="23" t="s">
        <v>3875</v>
      </c>
      <c r="E341" s="24">
        <v>17</v>
      </c>
    </row>
    <row r="342" spans="2:5" x14ac:dyDescent="0.3">
      <c r="B342" s="22">
        <v>1000371</v>
      </c>
      <c r="C342" s="23" t="s">
        <v>3869</v>
      </c>
      <c r="D342" s="23" t="s">
        <v>3875</v>
      </c>
      <c r="E342" s="24">
        <v>4</v>
      </c>
    </row>
    <row r="343" spans="2:5" x14ac:dyDescent="0.3">
      <c r="B343" s="22">
        <v>1000372</v>
      </c>
      <c r="C343" s="23" t="s">
        <v>3867</v>
      </c>
      <c r="D343" s="23" t="s">
        <v>3875</v>
      </c>
      <c r="E343" s="24">
        <v>4</v>
      </c>
    </row>
    <row r="344" spans="2:5" x14ac:dyDescent="0.3">
      <c r="B344" s="22">
        <v>1000374</v>
      </c>
      <c r="C344" s="23" t="s">
        <v>3867</v>
      </c>
      <c r="D344" s="23" t="s">
        <v>3874</v>
      </c>
      <c r="E344" s="24">
        <v>14</v>
      </c>
    </row>
    <row r="345" spans="2:5" x14ac:dyDescent="0.3">
      <c r="B345" s="22">
        <v>1000375</v>
      </c>
      <c r="C345" s="23" t="s">
        <v>3869</v>
      </c>
      <c r="D345" s="23" t="s">
        <v>3871</v>
      </c>
      <c r="E345" s="24">
        <v>2</v>
      </c>
    </row>
    <row r="346" spans="2:5" x14ac:dyDescent="0.3">
      <c r="B346" s="22">
        <v>1000376</v>
      </c>
      <c r="C346" s="23" t="s">
        <v>3869</v>
      </c>
      <c r="D346" s="23" t="s">
        <v>3874</v>
      </c>
      <c r="E346" s="24">
        <v>1</v>
      </c>
    </row>
    <row r="347" spans="2:5" x14ac:dyDescent="0.3">
      <c r="B347" s="22">
        <v>1000377</v>
      </c>
      <c r="C347" s="23" t="s">
        <v>3869</v>
      </c>
      <c r="D347" s="23" t="s">
        <v>3871</v>
      </c>
      <c r="E347" s="24">
        <v>17</v>
      </c>
    </row>
    <row r="348" spans="2:5" x14ac:dyDescent="0.3">
      <c r="B348" s="22">
        <v>1000379</v>
      </c>
      <c r="C348" s="23" t="s">
        <v>3867</v>
      </c>
      <c r="D348" s="23" t="s">
        <v>3874</v>
      </c>
      <c r="E348" s="24">
        <v>1</v>
      </c>
    </row>
    <row r="349" spans="2:5" x14ac:dyDescent="0.3">
      <c r="B349" s="22">
        <v>1000380</v>
      </c>
      <c r="C349" s="23" t="s">
        <v>3869</v>
      </c>
      <c r="D349" s="23" t="s">
        <v>3871</v>
      </c>
      <c r="E349" s="24">
        <v>2</v>
      </c>
    </row>
    <row r="350" spans="2:5" x14ac:dyDescent="0.3">
      <c r="B350" s="22">
        <v>1000381</v>
      </c>
      <c r="C350" s="23" t="s">
        <v>3869</v>
      </c>
      <c r="D350" s="23" t="s">
        <v>3874</v>
      </c>
      <c r="E350" s="24">
        <v>17</v>
      </c>
    </row>
    <row r="351" spans="2:5" x14ac:dyDescent="0.3">
      <c r="B351" s="22">
        <v>1000382</v>
      </c>
      <c r="C351" s="23" t="s">
        <v>3867</v>
      </c>
      <c r="D351" s="23" t="s">
        <v>3874</v>
      </c>
      <c r="E351" s="24">
        <v>20</v>
      </c>
    </row>
    <row r="352" spans="2:5" x14ac:dyDescent="0.3">
      <c r="B352" s="22">
        <v>1000383</v>
      </c>
      <c r="C352" s="23" t="s">
        <v>3867</v>
      </c>
      <c r="D352" s="23" t="s">
        <v>3871</v>
      </c>
      <c r="E352" s="24">
        <v>7</v>
      </c>
    </row>
    <row r="353" spans="2:5" x14ac:dyDescent="0.3">
      <c r="B353" s="22">
        <v>1000384</v>
      </c>
      <c r="C353" s="23" t="s">
        <v>3869</v>
      </c>
      <c r="D353" s="23" t="s">
        <v>3871</v>
      </c>
      <c r="E353" s="24">
        <v>11</v>
      </c>
    </row>
    <row r="354" spans="2:5" x14ac:dyDescent="0.3">
      <c r="B354" s="22">
        <v>1000385</v>
      </c>
      <c r="C354" s="23" t="s">
        <v>3869</v>
      </c>
      <c r="D354" s="23" t="s">
        <v>3871</v>
      </c>
      <c r="E354" s="24">
        <v>6</v>
      </c>
    </row>
    <row r="355" spans="2:5" x14ac:dyDescent="0.3">
      <c r="B355" s="22">
        <v>1000386</v>
      </c>
      <c r="C355" s="23" t="s">
        <v>3869</v>
      </c>
      <c r="D355" s="23" t="s">
        <v>3871</v>
      </c>
      <c r="E355" s="24">
        <v>0</v>
      </c>
    </row>
    <row r="356" spans="2:5" x14ac:dyDescent="0.3">
      <c r="B356" s="22">
        <v>1000387</v>
      </c>
      <c r="C356" s="23" t="s">
        <v>3867</v>
      </c>
      <c r="D356" s="23" t="s">
        <v>3874</v>
      </c>
      <c r="E356" s="24">
        <v>7</v>
      </c>
    </row>
    <row r="357" spans="2:5" x14ac:dyDescent="0.3">
      <c r="B357" s="22">
        <v>1000388</v>
      </c>
      <c r="C357" s="23" t="s">
        <v>3867</v>
      </c>
      <c r="D357" s="23" t="s">
        <v>3871</v>
      </c>
      <c r="E357" s="24">
        <v>0</v>
      </c>
    </row>
    <row r="358" spans="2:5" x14ac:dyDescent="0.3">
      <c r="B358" s="22">
        <v>1000389</v>
      </c>
      <c r="C358" s="23" t="s">
        <v>3869</v>
      </c>
      <c r="D358" s="23" t="s">
        <v>3871</v>
      </c>
      <c r="E358" s="24">
        <v>6</v>
      </c>
    </row>
    <row r="359" spans="2:5" x14ac:dyDescent="0.3">
      <c r="B359" s="22">
        <v>1000390</v>
      </c>
      <c r="C359" s="23" t="s">
        <v>3869</v>
      </c>
      <c r="D359" s="23" t="s">
        <v>3871</v>
      </c>
      <c r="E359" s="24">
        <v>4</v>
      </c>
    </row>
    <row r="360" spans="2:5" x14ac:dyDescent="0.3">
      <c r="B360" s="22">
        <v>1000391</v>
      </c>
      <c r="C360" s="23" t="s">
        <v>3869</v>
      </c>
      <c r="D360" s="23" t="s">
        <v>3872</v>
      </c>
      <c r="E360" s="24">
        <v>11</v>
      </c>
    </row>
    <row r="361" spans="2:5" x14ac:dyDescent="0.3">
      <c r="B361" s="22">
        <v>1000392</v>
      </c>
      <c r="C361" s="23" t="s">
        <v>3869</v>
      </c>
      <c r="D361" s="23" t="s">
        <v>3875</v>
      </c>
      <c r="E361" s="24">
        <v>7</v>
      </c>
    </row>
    <row r="362" spans="2:5" x14ac:dyDescent="0.3">
      <c r="B362" s="22">
        <v>1000393</v>
      </c>
      <c r="C362" s="23" t="s">
        <v>3869</v>
      </c>
      <c r="D362" s="23" t="s">
        <v>3874</v>
      </c>
      <c r="E362" s="24">
        <v>17</v>
      </c>
    </row>
    <row r="363" spans="2:5" x14ac:dyDescent="0.3">
      <c r="B363" s="22">
        <v>1000394</v>
      </c>
      <c r="C363" s="23" t="s">
        <v>3869</v>
      </c>
      <c r="D363" s="23" t="s">
        <v>3875</v>
      </c>
      <c r="E363" s="24">
        <v>0</v>
      </c>
    </row>
    <row r="364" spans="2:5" x14ac:dyDescent="0.3">
      <c r="B364" s="22">
        <v>1000396</v>
      </c>
      <c r="C364" s="23" t="s">
        <v>3869</v>
      </c>
      <c r="D364" s="23" t="s">
        <v>3871</v>
      </c>
      <c r="E364" s="24">
        <v>1</v>
      </c>
    </row>
    <row r="365" spans="2:5" x14ac:dyDescent="0.3">
      <c r="B365" s="22">
        <v>1000397</v>
      </c>
      <c r="C365" s="23" t="s">
        <v>3869</v>
      </c>
      <c r="D365" s="23" t="s">
        <v>3874</v>
      </c>
      <c r="E365" s="24">
        <v>17</v>
      </c>
    </row>
    <row r="366" spans="2:5" x14ac:dyDescent="0.3">
      <c r="B366" s="22">
        <v>1000398</v>
      </c>
      <c r="C366" s="23" t="s">
        <v>3869</v>
      </c>
      <c r="D366" s="23" t="s">
        <v>3871</v>
      </c>
      <c r="E366" s="24">
        <v>17</v>
      </c>
    </row>
    <row r="367" spans="2:5" x14ac:dyDescent="0.3">
      <c r="B367" s="22">
        <v>1000399</v>
      </c>
      <c r="C367" s="23" t="s">
        <v>3867</v>
      </c>
      <c r="D367" s="23" t="s">
        <v>3874</v>
      </c>
      <c r="E367" s="24">
        <v>6</v>
      </c>
    </row>
    <row r="368" spans="2:5" x14ac:dyDescent="0.3">
      <c r="B368" s="22">
        <v>1000400</v>
      </c>
      <c r="C368" s="23" t="s">
        <v>3867</v>
      </c>
      <c r="D368" s="23" t="s">
        <v>3875</v>
      </c>
      <c r="E368" s="24">
        <v>3</v>
      </c>
    </row>
    <row r="369" spans="2:5" x14ac:dyDescent="0.3">
      <c r="B369" s="22">
        <v>1000401</v>
      </c>
      <c r="C369" s="23" t="s">
        <v>3869</v>
      </c>
      <c r="D369" s="23" t="s">
        <v>3875</v>
      </c>
      <c r="E369" s="24">
        <v>0</v>
      </c>
    </row>
    <row r="370" spans="2:5" x14ac:dyDescent="0.3">
      <c r="B370" s="22">
        <v>1000402</v>
      </c>
      <c r="C370" s="23" t="s">
        <v>3869</v>
      </c>
      <c r="D370" s="23" t="s">
        <v>3871</v>
      </c>
      <c r="E370" s="24">
        <v>11</v>
      </c>
    </row>
    <row r="371" spans="2:5" x14ac:dyDescent="0.3">
      <c r="B371" s="22">
        <v>1000403</v>
      </c>
      <c r="C371" s="23" t="s">
        <v>3869</v>
      </c>
      <c r="D371" s="23" t="s">
        <v>3875</v>
      </c>
      <c r="E371" s="24">
        <v>4</v>
      </c>
    </row>
    <row r="372" spans="2:5" x14ac:dyDescent="0.3">
      <c r="B372" s="22">
        <v>1000405</v>
      </c>
      <c r="C372" s="23" t="s">
        <v>3869</v>
      </c>
      <c r="D372" s="23" t="s">
        <v>3870</v>
      </c>
      <c r="E372" s="24">
        <v>1</v>
      </c>
    </row>
    <row r="373" spans="2:5" x14ac:dyDescent="0.3">
      <c r="B373" s="22">
        <v>1000406</v>
      </c>
      <c r="C373" s="23" t="s">
        <v>3869</v>
      </c>
      <c r="D373" s="23" t="s">
        <v>3871</v>
      </c>
      <c r="E373" s="24">
        <v>20</v>
      </c>
    </row>
    <row r="374" spans="2:5" x14ac:dyDescent="0.3">
      <c r="B374" s="22">
        <v>1000408</v>
      </c>
      <c r="C374" s="23" t="s">
        <v>3869</v>
      </c>
      <c r="D374" s="23" t="s">
        <v>3871</v>
      </c>
      <c r="E374" s="24">
        <v>11</v>
      </c>
    </row>
    <row r="375" spans="2:5" x14ac:dyDescent="0.3">
      <c r="B375" s="22">
        <v>1000409</v>
      </c>
      <c r="C375" s="23" t="s">
        <v>3869</v>
      </c>
      <c r="D375" s="23" t="s">
        <v>3875</v>
      </c>
      <c r="E375" s="24">
        <v>12</v>
      </c>
    </row>
    <row r="376" spans="2:5" x14ac:dyDescent="0.3">
      <c r="B376" s="22">
        <v>1000410</v>
      </c>
      <c r="C376" s="23" t="s">
        <v>3867</v>
      </c>
      <c r="D376" s="23" t="s">
        <v>3871</v>
      </c>
      <c r="E376" s="24">
        <v>1</v>
      </c>
    </row>
    <row r="377" spans="2:5" x14ac:dyDescent="0.3">
      <c r="B377" s="22">
        <v>1000411</v>
      </c>
      <c r="C377" s="23" t="s">
        <v>3867</v>
      </c>
      <c r="D377" s="23" t="s">
        <v>3872</v>
      </c>
      <c r="E377" s="24">
        <v>1</v>
      </c>
    </row>
    <row r="378" spans="2:5" x14ac:dyDescent="0.3">
      <c r="B378" s="22">
        <v>1000412</v>
      </c>
      <c r="C378" s="23" t="s">
        <v>3869</v>
      </c>
      <c r="D378" s="23" t="s">
        <v>3874</v>
      </c>
      <c r="E378" s="24">
        <v>15</v>
      </c>
    </row>
    <row r="379" spans="2:5" x14ac:dyDescent="0.3">
      <c r="B379" s="22">
        <v>1000413</v>
      </c>
      <c r="C379" s="23" t="s">
        <v>3869</v>
      </c>
      <c r="D379" s="23" t="s">
        <v>3871</v>
      </c>
      <c r="E379" s="24">
        <v>11</v>
      </c>
    </row>
    <row r="380" spans="2:5" x14ac:dyDescent="0.3">
      <c r="B380" s="22">
        <v>1000414</v>
      </c>
      <c r="C380" s="23" t="s">
        <v>3869</v>
      </c>
      <c r="D380" s="23" t="s">
        <v>3871</v>
      </c>
      <c r="E380" s="24">
        <v>0</v>
      </c>
    </row>
    <row r="381" spans="2:5" x14ac:dyDescent="0.3">
      <c r="B381" s="22">
        <v>1000415</v>
      </c>
      <c r="C381" s="23" t="s">
        <v>3867</v>
      </c>
      <c r="D381" s="23" t="s">
        <v>3874</v>
      </c>
      <c r="E381" s="24">
        <v>0</v>
      </c>
    </row>
    <row r="382" spans="2:5" x14ac:dyDescent="0.3">
      <c r="B382" s="22">
        <v>1000416</v>
      </c>
      <c r="C382" s="23" t="s">
        <v>3869</v>
      </c>
      <c r="D382" s="23" t="s">
        <v>3872</v>
      </c>
      <c r="E382" s="24">
        <v>14</v>
      </c>
    </row>
    <row r="383" spans="2:5" x14ac:dyDescent="0.3">
      <c r="B383" s="22">
        <v>1000417</v>
      </c>
      <c r="C383" s="23" t="s">
        <v>3867</v>
      </c>
      <c r="D383" s="23" t="s">
        <v>3871</v>
      </c>
      <c r="E383" s="24">
        <v>0</v>
      </c>
    </row>
    <row r="384" spans="2:5" x14ac:dyDescent="0.3">
      <c r="B384" s="22">
        <v>1000418</v>
      </c>
      <c r="C384" s="23" t="s">
        <v>3867</v>
      </c>
      <c r="D384" s="23" t="s">
        <v>3871</v>
      </c>
      <c r="E384" s="24">
        <v>3</v>
      </c>
    </row>
    <row r="385" spans="2:5" x14ac:dyDescent="0.3">
      <c r="B385" s="22">
        <v>1000419</v>
      </c>
      <c r="C385" s="23" t="s">
        <v>3869</v>
      </c>
      <c r="D385" s="23" t="s">
        <v>3875</v>
      </c>
      <c r="E385" s="24">
        <v>3</v>
      </c>
    </row>
    <row r="386" spans="2:5" x14ac:dyDescent="0.3">
      <c r="B386" s="22">
        <v>1000420</v>
      </c>
      <c r="C386" s="23" t="s">
        <v>3869</v>
      </c>
      <c r="D386" s="23" t="s">
        <v>3874</v>
      </c>
      <c r="E386" s="24">
        <v>1</v>
      </c>
    </row>
    <row r="387" spans="2:5" x14ac:dyDescent="0.3">
      <c r="B387" s="22">
        <v>1000421</v>
      </c>
      <c r="C387" s="23" t="s">
        <v>3867</v>
      </c>
      <c r="D387" s="23" t="s">
        <v>3872</v>
      </c>
      <c r="E387" s="24">
        <v>3</v>
      </c>
    </row>
    <row r="388" spans="2:5" x14ac:dyDescent="0.3">
      <c r="B388" s="22">
        <v>1000422</v>
      </c>
      <c r="C388" s="23" t="s">
        <v>3869</v>
      </c>
      <c r="D388" s="23" t="s">
        <v>3870</v>
      </c>
      <c r="E388" s="24">
        <v>17</v>
      </c>
    </row>
    <row r="389" spans="2:5" x14ac:dyDescent="0.3">
      <c r="B389" s="22">
        <v>1000423</v>
      </c>
      <c r="C389" s="23" t="s">
        <v>3869</v>
      </c>
      <c r="D389" s="23" t="s">
        <v>3875</v>
      </c>
      <c r="E389" s="24">
        <v>4</v>
      </c>
    </row>
    <row r="390" spans="2:5" x14ac:dyDescent="0.3">
      <c r="B390" s="22">
        <v>1000424</v>
      </c>
      <c r="C390" s="23" t="s">
        <v>3869</v>
      </c>
      <c r="D390" s="23" t="s">
        <v>3871</v>
      </c>
      <c r="E390" s="24">
        <v>17</v>
      </c>
    </row>
    <row r="391" spans="2:5" x14ac:dyDescent="0.3">
      <c r="B391" s="22">
        <v>1000425</v>
      </c>
      <c r="C391" s="23" t="s">
        <v>3869</v>
      </c>
      <c r="D391" s="23" t="s">
        <v>3871</v>
      </c>
      <c r="E391" s="24">
        <v>12</v>
      </c>
    </row>
    <row r="392" spans="2:5" x14ac:dyDescent="0.3">
      <c r="B392" s="22">
        <v>1000426</v>
      </c>
      <c r="C392" s="23" t="s">
        <v>3869</v>
      </c>
      <c r="D392" s="23" t="s">
        <v>3875</v>
      </c>
      <c r="E392" s="24">
        <v>4</v>
      </c>
    </row>
    <row r="393" spans="2:5" x14ac:dyDescent="0.3">
      <c r="B393" s="22">
        <v>1000429</v>
      </c>
      <c r="C393" s="23" t="s">
        <v>3869</v>
      </c>
      <c r="D393" s="23" t="s">
        <v>3875</v>
      </c>
      <c r="E393" s="24">
        <v>0</v>
      </c>
    </row>
    <row r="394" spans="2:5" x14ac:dyDescent="0.3">
      <c r="B394" s="22">
        <v>1000430</v>
      </c>
      <c r="C394" s="23" t="s">
        <v>3867</v>
      </c>
      <c r="D394" s="23" t="s">
        <v>3875</v>
      </c>
      <c r="E394" s="24">
        <v>10</v>
      </c>
    </row>
    <row r="395" spans="2:5" x14ac:dyDescent="0.3">
      <c r="B395" s="22">
        <v>1000431</v>
      </c>
      <c r="C395" s="23" t="s">
        <v>3869</v>
      </c>
      <c r="D395" s="23" t="s">
        <v>3875</v>
      </c>
      <c r="E395" s="24">
        <v>10</v>
      </c>
    </row>
    <row r="396" spans="2:5" x14ac:dyDescent="0.3">
      <c r="B396" s="22">
        <v>1000433</v>
      </c>
      <c r="C396" s="23" t="s">
        <v>3869</v>
      </c>
      <c r="D396" s="23" t="s">
        <v>3873</v>
      </c>
      <c r="E396" s="24">
        <v>6</v>
      </c>
    </row>
    <row r="397" spans="2:5" x14ac:dyDescent="0.3">
      <c r="B397" s="22">
        <v>1000434</v>
      </c>
      <c r="C397" s="23" t="s">
        <v>3867</v>
      </c>
      <c r="D397" s="23" t="s">
        <v>3872</v>
      </c>
      <c r="E397" s="24">
        <v>3</v>
      </c>
    </row>
    <row r="398" spans="2:5" x14ac:dyDescent="0.3">
      <c r="B398" s="22">
        <v>1000435</v>
      </c>
      <c r="C398" s="23" t="s">
        <v>3869</v>
      </c>
      <c r="D398" s="23" t="s">
        <v>3871</v>
      </c>
      <c r="E398" s="24">
        <v>7</v>
      </c>
    </row>
    <row r="399" spans="2:5" x14ac:dyDescent="0.3">
      <c r="B399" s="22">
        <v>1000436</v>
      </c>
      <c r="C399" s="23" t="s">
        <v>3869</v>
      </c>
      <c r="D399" s="23" t="s">
        <v>3875</v>
      </c>
      <c r="E399" s="24">
        <v>4</v>
      </c>
    </row>
    <row r="400" spans="2:5" x14ac:dyDescent="0.3">
      <c r="B400" s="22">
        <v>1000437</v>
      </c>
      <c r="C400" s="23" t="s">
        <v>3869</v>
      </c>
      <c r="D400" s="23" t="s">
        <v>3874</v>
      </c>
      <c r="E400" s="24">
        <v>17</v>
      </c>
    </row>
    <row r="401" spans="2:5" x14ac:dyDescent="0.3">
      <c r="B401" s="22">
        <v>1000438</v>
      </c>
      <c r="C401" s="23" t="s">
        <v>3869</v>
      </c>
      <c r="D401" s="23" t="s">
        <v>3875</v>
      </c>
      <c r="E401" s="24">
        <v>11</v>
      </c>
    </row>
    <row r="402" spans="2:5" x14ac:dyDescent="0.3">
      <c r="B402" s="22">
        <v>1000439</v>
      </c>
      <c r="C402" s="23" t="s">
        <v>3869</v>
      </c>
      <c r="D402" s="23" t="s">
        <v>3874</v>
      </c>
      <c r="E402" s="24">
        <v>14</v>
      </c>
    </row>
    <row r="403" spans="2:5" x14ac:dyDescent="0.3">
      <c r="B403" s="22">
        <v>1000442</v>
      </c>
      <c r="C403" s="23" t="s">
        <v>3869</v>
      </c>
      <c r="D403" s="23" t="s">
        <v>3871</v>
      </c>
      <c r="E403" s="24">
        <v>1</v>
      </c>
    </row>
    <row r="404" spans="2:5" x14ac:dyDescent="0.3">
      <c r="B404" s="22">
        <v>1000443</v>
      </c>
      <c r="C404" s="23" t="s">
        <v>3869</v>
      </c>
      <c r="D404" s="23" t="s">
        <v>3871</v>
      </c>
      <c r="E404" s="24">
        <v>3</v>
      </c>
    </row>
    <row r="405" spans="2:5" x14ac:dyDescent="0.3">
      <c r="B405" s="22">
        <v>1000444</v>
      </c>
      <c r="C405" s="23" t="s">
        <v>3869</v>
      </c>
      <c r="D405" s="23" t="s">
        <v>3870</v>
      </c>
      <c r="E405" s="24">
        <v>0</v>
      </c>
    </row>
    <row r="406" spans="2:5" x14ac:dyDescent="0.3">
      <c r="B406" s="22">
        <v>1000445</v>
      </c>
      <c r="C406" s="23" t="s">
        <v>3869</v>
      </c>
      <c r="D406" s="23" t="s">
        <v>3872</v>
      </c>
      <c r="E406" s="24">
        <v>12</v>
      </c>
    </row>
    <row r="407" spans="2:5" x14ac:dyDescent="0.3">
      <c r="B407" s="22">
        <v>1000446</v>
      </c>
      <c r="C407" s="23" t="s">
        <v>3867</v>
      </c>
      <c r="D407" s="23" t="s">
        <v>3873</v>
      </c>
      <c r="E407" s="24">
        <v>0</v>
      </c>
    </row>
    <row r="408" spans="2:5" x14ac:dyDescent="0.3">
      <c r="B408" s="22">
        <v>1000447</v>
      </c>
      <c r="C408" s="23" t="s">
        <v>3867</v>
      </c>
      <c r="D408" s="23" t="s">
        <v>3872</v>
      </c>
      <c r="E408" s="24">
        <v>11</v>
      </c>
    </row>
    <row r="409" spans="2:5" x14ac:dyDescent="0.3">
      <c r="B409" s="22">
        <v>1000448</v>
      </c>
      <c r="C409" s="23" t="s">
        <v>3869</v>
      </c>
      <c r="D409" s="23" t="s">
        <v>3871</v>
      </c>
      <c r="E409" s="24">
        <v>17</v>
      </c>
    </row>
    <row r="410" spans="2:5" x14ac:dyDescent="0.3">
      <c r="B410" s="22">
        <v>1000449</v>
      </c>
      <c r="C410" s="23" t="s">
        <v>3869</v>
      </c>
      <c r="D410" s="23" t="s">
        <v>3871</v>
      </c>
      <c r="E410" s="24">
        <v>7</v>
      </c>
    </row>
    <row r="411" spans="2:5" x14ac:dyDescent="0.3">
      <c r="B411" s="22">
        <v>1000450</v>
      </c>
      <c r="C411" s="23" t="s">
        <v>3869</v>
      </c>
      <c r="D411" s="23" t="s">
        <v>3872</v>
      </c>
      <c r="E411" s="24">
        <v>1</v>
      </c>
    </row>
    <row r="412" spans="2:5" x14ac:dyDescent="0.3">
      <c r="B412" s="22">
        <v>1000451</v>
      </c>
      <c r="C412" s="23" t="s">
        <v>3869</v>
      </c>
      <c r="D412" s="23" t="s">
        <v>3870</v>
      </c>
      <c r="E412" s="24">
        <v>13</v>
      </c>
    </row>
    <row r="413" spans="2:5" x14ac:dyDescent="0.3">
      <c r="B413" s="22">
        <v>1000452</v>
      </c>
      <c r="C413" s="23" t="s">
        <v>3869</v>
      </c>
      <c r="D413" s="23" t="s">
        <v>3873</v>
      </c>
      <c r="E413" s="24">
        <v>17</v>
      </c>
    </row>
    <row r="414" spans="2:5" x14ac:dyDescent="0.3">
      <c r="B414" s="22">
        <v>1000453</v>
      </c>
      <c r="C414" s="23" t="s">
        <v>3869</v>
      </c>
      <c r="D414" s="23" t="s">
        <v>3875</v>
      </c>
      <c r="E414" s="24">
        <v>4</v>
      </c>
    </row>
    <row r="415" spans="2:5" x14ac:dyDescent="0.3">
      <c r="B415" s="22">
        <v>1000454</v>
      </c>
      <c r="C415" s="23" t="s">
        <v>3869</v>
      </c>
      <c r="D415" s="23" t="s">
        <v>3871</v>
      </c>
      <c r="E415" s="24">
        <v>20</v>
      </c>
    </row>
    <row r="416" spans="2:5" x14ac:dyDescent="0.3">
      <c r="B416" s="22">
        <v>1000456</v>
      </c>
      <c r="C416" s="23" t="s">
        <v>3869</v>
      </c>
      <c r="D416" s="23" t="s">
        <v>3874</v>
      </c>
      <c r="E416" s="24">
        <v>0</v>
      </c>
    </row>
    <row r="417" spans="2:5" x14ac:dyDescent="0.3">
      <c r="B417" s="22">
        <v>1000457</v>
      </c>
      <c r="C417" s="23" t="s">
        <v>3869</v>
      </c>
      <c r="D417" s="23" t="s">
        <v>3875</v>
      </c>
      <c r="E417" s="24">
        <v>4</v>
      </c>
    </row>
    <row r="418" spans="2:5" x14ac:dyDescent="0.3">
      <c r="B418" s="22">
        <v>1000458</v>
      </c>
      <c r="C418" s="23" t="s">
        <v>3869</v>
      </c>
      <c r="D418" s="23" t="s">
        <v>3873</v>
      </c>
      <c r="E418" s="24">
        <v>16</v>
      </c>
    </row>
    <row r="419" spans="2:5" x14ac:dyDescent="0.3">
      <c r="B419" s="22">
        <v>1000459</v>
      </c>
      <c r="C419" s="23" t="s">
        <v>3867</v>
      </c>
      <c r="D419" s="23" t="s">
        <v>3875</v>
      </c>
      <c r="E419" s="24">
        <v>4</v>
      </c>
    </row>
    <row r="420" spans="2:5" x14ac:dyDescent="0.3">
      <c r="B420" s="22">
        <v>1000460</v>
      </c>
      <c r="C420" s="23" t="s">
        <v>3869</v>
      </c>
      <c r="D420" s="23" t="s">
        <v>3872</v>
      </c>
      <c r="E420" s="24">
        <v>18</v>
      </c>
    </row>
    <row r="421" spans="2:5" x14ac:dyDescent="0.3">
      <c r="B421" s="22">
        <v>1000461</v>
      </c>
      <c r="C421" s="23" t="s">
        <v>3869</v>
      </c>
      <c r="D421" s="23" t="s">
        <v>3873</v>
      </c>
      <c r="E421" s="24">
        <v>7</v>
      </c>
    </row>
    <row r="422" spans="2:5" x14ac:dyDescent="0.3">
      <c r="B422" s="22">
        <v>1000462</v>
      </c>
      <c r="C422" s="23" t="s">
        <v>3869</v>
      </c>
      <c r="D422" s="23" t="s">
        <v>3875</v>
      </c>
      <c r="E422" s="24">
        <v>16</v>
      </c>
    </row>
    <row r="423" spans="2:5" x14ac:dyDescent="0.3">
      <c r="B423" s="22">
        <v>1000463</v>
      </c>
      <c r="C423" s="23" t="s">
        <v>3869</v>
      </c>
      <c r="D423" s="23" t="s">
        <v>3871</v>
      </c>
      <c r="E423" s="24">
        <v>7</v>
      </c>
    </row>
    <row r="424" spans="2:5" x14ac:dyDescent="0.3">
      <c r="B424" s="22">
        <v>1000464</v>
      </c>
      <c r="C424" s="23" t="s">
        <v>3867</v>
      </c>
      <c r="D424" s="23" t="s">
        <v>3875</v>
      </c>
      <c r="E424" s="24">
        <v>4</v>
      </c>
    </row>
    <row r="425" spans="2:5" x14ac:dyDescent="0.3">
      <c r="B425" s="22">
        <v>1000465</v>
      </c>
      <c r="C425" s="23" t="s">
        <v>3869</v>
      </c>
      <c r="D425" s="23" t="s">
        <v>3875</v>
      </c>
      <c r="E425" s="24">
        <v>19</v>
      </c>
    </row>
    <row r="426" spans="2:5" x14ac:dyDescent="0.3">
      <c r="B426" s="22">
        <v>1000466</v>
      </c>
      <c r="C426" s="23" t="s">
        <v>3869</v>
      </c>
      <c r="D426" s="23" t="s">
        <v>3871</v>
      </c>
      <c r="E426" s="24">
        <v>5</v>
      </c>
    </row>
    <row r="427" spans="2:5" x14ac:dyDescent="0.3">
      <c r="B427" s="22">
        <v>1000467</v>
      </c>
      <c r="C427" s="23" t="s">
        <v>3867</v>
      </c>
      <c r="D427" s="23" t="s">
        <v>3874</v>
      </c>
      <c r="E427" s="24">
        <v>3</v>
      </c>
    </row>
    <row r="428" spans="2:5" x14ac:dyDescent="0.3">
      <c r="B428" s="22">
        <v>1000468</v>
      </c>
      <c r="C428" s="23" t="s">
        <v>3867</v>
      </c>
      <c r="D428" s="23" t="s">
        <v>3868</v>
      </c>
      <c r="E428" s="24">
        <v>10</v>
      </c>
    </row>
    <row r="429" spans="2:5" x14ac:dyDescent="0.3">
      <c r="B429" s="22">
        <v>1000469</v>
      </c>
      <c r="C429" s="23" t="s">
        <v>3869</v>
      </c>
      <c r="D429" s="23" t="s">
        <v>3874</v>
      </c>
      <c r="E429" s="24">
        <v>6</v>
      </c>
    </row>
    <row r="430" spans="2:5" x14ac:dyDescent="0.3">
      <c r="B430" s="22">
        <v>1000470</v>
      </c>
      <c r="C430" s="23" t="s">
        <v>3867</v>
      </c>
      <c r="D430" s="23" t="s">
        <v>3868</v>
      </c>
      <c r="E430" s="24">
        <v>10</v>
      </c>
    </row>
    <row r="431" spans="2:5" x14ac:dyDescent="0.3">
      <c r="B431" s="22">
        <v>1000471</v>
      </c>
      <c r="C431" s="23" t="s">
        <v>3869</v>
      </c>
      <c r="D431" s="23" t="s">
        <v>3874</v>
      </c>
      <c r="E431" s="24">
        <v>7</v>
      </c>
    </row>
    <row r="432" spans="2:5" x14ac:dyDescent="0.3">
      <c r="B432" s="22">
        <v>1000473</v>
      </c>
      <c r="C432" s="23" t="s">
        <v>3867</v>
      </c>
      <c r="D432" s="23" t="s">
        <v>3875</v>
      </c>
      <c r="E432" s="24">
        <v>4</v>
      </c>
    </row>
    <row r="433" spans="2:5" x14ac:dyDescent="0.3">
      <c r="B433" s="22">
        <v>1000474</v>
      </c>
      <c r="C433" s="23" t="s">
        <v>3869</v>
      </c>
      <c r="D433" s="23" t="s">
        <v>3871</v>
      </c>
      <c r="E433" s="24">
        <v>17</v>
      </c>
    </row>
    <row r="434" spans="2:5" x14ac:dyDescent="0.3">
      <c r="B434" s="22">
        <v>1000476</v>
      </c>
      <c r="C434" s="23" t="s">
        <v>3869</v>
      </c>
      <c r="D434" s="23" t="s">
        <v>3874</v>
      </c>
      <c r="E434" s="24">
        <v>0</v>
      </c>
    </row>
    <row r="435" spans="2:5" x14ac:dyDescent="0.3">
      <c r="B435" s="22">
        <v>1000477</v>
      </c>
      <c r="C435" s="23" t="s">
        <v>3869</v>
      </c>
      <c r="D435" s="23" t="s">
        <v>3874</v>
      </c>
      <c r="E435" s="24">
        <v>14</v>
      </c>
    </row>
    <row r="436" spans="2:5" x14ac:dyDescent="0.3">
      <c r="B436" s="22">
        <v>1000478</v>
      </c>
      <c r="C436" s="23" t="s">
        <v>3869</v>
      </c>
      <c r="D436" s="23" t="s">
        <v>3873</v>
      </c>
      <c r="E436" s="24">
        <v>16</v>
      </c>
    </row>
    <row r="437" spans="2:5" x14ac:dyDescent="0.3">
      <c r="B437" s="22">
        <v>1000479</v>
      </c>
      <c r="C437" s="23" t="s">
        <v>3869</v>
      </c>
      <c r="D437" s="23" t="s">
        <v>3871</v>
      </c>
      <c r="E437" s="24">
        <v>12</v>
      </c>
    </row>
    <row r="438" spans="2:5" x14ac:dyDescent="0.3">
      <c r="B438" s="22">
        <v>1000480</v>
      </c>
      <c r="C438" s="23" t="s">
        <v>3867</v>
      </c>
      <c r="D438" s="23" t="s">
        <v>3875</v>
      </c>
      <c r="E438" s="24">
        <v>4</v>
      </c>
    </row>
    <row r="439" spans="2:5" x14ac:dyDescent="0.3">
      <c r="B439" s="22">
        <v>1000481</v>
      </c>
      <c r="C439" s="23" t="s">
        <v>3869</v>
      </c>
      <c r="D439" s="23" t="s">
        <v>3872</v>
      </c>
      <c r="E439" s="24">
        <v>7</v>
      </c>
    </row>
    <row r="440" spans="2:5" x14ac:dyDescent="0.3">
      <c r="B440" s="22">
        <v>1000482</v>
      </c>
      <c r="C440" s="23" t="s">
        <v>3869</v>
      </c>
      <c r="D440" s="23" t="s">
        <v>3871</v>
      </c>
      <c r="E440" s="24">
        <v>14</v>
      </c>
    </row>
    <row r="441" spans="2:5" x14ac:dyDescent="0.3">
      <c r="B441" s="22">
        <v>1000483</v>
      </c>
      <c r="C441" s="23" t="s">
        <v>3869</v>
      </c>
      <c r="D441" s="23" t="s">
        <v>3875</v>
      </c>
      <c r="E441" s="24">
        <v>12</v>
      </c>
    </row>
    <row r="442" spans="2:5" x14ac:dyDescent="0.3">
      <c r="B442" s="22">
        <v>1000484</v>
      </c>
      <c r="C442" s="23" t="s">
        <v>3867</v>
      </c>
      <c r="D442" s="23" t="s">
        <v>3868</v>
      </c>
      <c r="E442" s="24">
        <v>10</v>
      </c>
    </row>
    <row r="443" spans="2:5" x14ac:dyDescent="0.3">
      <c r="B443" s="22">
        <v>1000486</v>
      </c>
      <c r="C443" s="23" t="s">
        <v>3869</v>
      </c>
      <c r="D443" s="23" t="s">
        <v>3870</v>
      </c>
      <c r="E443" s="24">
        <v>0</v>
      </c>
    </row>
    <row r="444" spans="2:5" x14ac:dyDescent="0.3">
      <c r="B444" s="22">
        <v>1000487</v>
      </c>
      <c r="C444" s="23" t="s">
        <v>3867</v>
      </c>
      <c r="D444" s="23" t="s">
        <v>3874</v>
      </c>
      <c r="E444" s="24">
        <v>17</v>
      </c>
    </row>
    <row r="445" spans="2:5" x14ac:dyDescent="0.3">
      <c r="B445" s="22">
        <v>1000490</v>
      </c>
      <c r="C445" s="23" t="s">
        <v>3869</v>
      </c>
      <c r="D445" s="23" t="s">
        <v>3868</v>
      </c>
      <c r="E445" s="24">
        <v>10</v>
      </c>
    </row>
    <row r="446" spans="2:5" x14ac:dyDescent="0.3">
      <c r="B446" s="22">
        <v>1000492</v>
      </c>
      <c r="C446" s="23" t="s">
        <v>3869</v>
      </c>
      <c r="D446" s="23" t="s">
        <v>3871</v>
      </c>
      <c r="E446" s="24">
        <v>12</v>
      </c>
    </row>
    <row r="447" spans="2:5" x14ac:dyDescent="0.3">
      <c r="B447" s="22">
        <v>1000493</v>
      </c>
      <c r="C447" s="23" t="s">
        <v>3869</v>
      </c>
      <c r="D447" s="23" t="s">
        <v>3873</v>
      </c>
      <c r="E447" s="24">
        <v>7</v>
      </c>
    </row>
    <row r="448" spans="2:5" x14ac:dyDescent="0.3">
      <c r="B448" s="22">
        <v>1000496</v>
      </c>
      <c r="C448" s="23" t="s">
        <v>3869</v>
      </c>
      <c r="D448" s="23" t="s">
        <v>3875</v>
      </c>
      <c r="E448" s="24">
        <v>4</v>
      </c>
    </row>
    <row r="449" spans="2:5" x14ac:dyDescent="0.3">
      <c r="B449" s="22">
        <v>1000498</v>
      </c>
      <c r="C449" s="23" t="s">
        <v>3869</v>
      </c>
      <c r="D449" s="23" t="s">
        <v>3874</v>
      </c>
      <c r="E449" s="24">
        <v>17</v>
      </c>
    </row>
    <row r="450" spans="2:5" x14ac:dyDescent="0.3">
      <c r="B450" s="22">
        <v>1000499</v>
      </c>
      <c r="C450" s="23" t="s">
        <v>3867</v>
      </c>
      <c r="D450" s="23" t="s">
        <v>3871</v>
      </c>
      <c r="E450" s="24">
        <v>1</v>
      </c>
    </row>
    <row r="451" spans="2:5" x14ac:dyDescent="0.3">
      <c r="B451" s="22">
        <v>1000500</v>
      </c>
      <c r="C451" s="23" t="s">
        <v>3867</v>
      </c>
      <c r="D451" s="23" t="s">
        <v>3875</v>
      </c>
      <c r="E451" s="24">
        <v>2</v>
      </c>
    </row>
    <row r="452" spans="2:5" x14ac:dyDescent="0.3">
      <c r="B452" s="22">
        <v>1000501</v>
      </c>
      <c r="C452" s="23" t="s">
        <v>3869</v>
      </c>
      <c r="D452" s="23" t="s">
        <v>3871</v>
      </c>
      <c r="E452" s="24">
        <v>2</v>
      </c>
    </row>
    <row r="453" spans="2:5" x14ac:dyDescent="0.3">
      <c r="B453" s="22">
        <v>1000502</v>
      </c>
      <c r="C453" s="23" t="s">
        <v>3869</v>
      </c>
      <c r="D453" s="23" t="s">
        <v>3874</v>
      </c>
      <c r="E453" s="24">
        <v>6</v>
      </c>
    </row>
    <row r="454" spans="2:5" x14ac:dyDescent="0.3">
      <c r="B454" s="22">
        <v>1000503</v>
      </c>
      <c r="C454" s="23" t="s">
        <v>3869</v>
      </c>
      <c r="D454" s="23" t="s">
        <v>3874</v>
      </c>
      <c r="E454" s="24">
        <v>11</v>
      </c>
    </row>
    <row r="455" spans="2:5" x14ac:dyDescent="0.3">
      <c r="B455" s="22">
        <v>1000504</v>
      </c>
      <c r="C455" s="23" t="s">
        <v>3869</v>
      </c>
      <c r="D455" s="23" t="s">
        <v>3871</v>
      </c>
      <c r="E455" s="24">
        <v>2</v>
      </c>
    </row>
    <row r="456" spans="2:5" x14ac:dyDescent="0.3">
      <c r="B456" s="22">
        <v>1000505</v>
      </c>
      <c r="C456" s="23" t="s">
        <v>3869</v>
      </c>
      <c r="D456" s="23" t="s">
        <v>3874</v>
      </c>
      <c r="E456" s="24">
        <v>17</v>
      </c>
    </row>
    <row r="457" spans="2:5" x14ac:dyDescent="0.3">
      <c r="B457" s="22">
        <v>1000506</v>
      </c>
      <c r="C457" s="23" t="s">
        <v>3869</v>
      </c>
      <c r="D457" s="23" t="s">
        <v>3871</v>
      </c>
      <c r="E457" s="24">
        <v>16</v>
      </c>
    </row>
    <row r="458" spans="2:5" x14ac:dyDescent="0.3">
      <c r="B458" s="22">
        <v>1000507</v>
      </c>
      <c r="C458" s="23" t="s">
        <v>3867</v>
      </c>
      <c r="D458" s="23" t="s">
        <v>3871</v>
      </c>
      <c r="E458" s="24">
        <v>0</v>
      </c>
    </row>
    <row r="459" spans="2:5" x14ac:dyDescent="0.3">
      <c r="B459" s="22">
        <v>1000508</v>
      </c>
      <c r="C459" s="23" t="s">
        <v>3869</v>
      </c>
      <c r="D459" s="23" t="s">
        <v>3871</v>
      </c>
      <c r="E459" s="24">
        <v>12</v>
      </c>
    </row>
    <row r="460" spans="2:5" x14ac:dyDescent="0.3">
      <c r="B460" s="22">
        <v>1000509</v>
      </c>
      <c r="C460" s="23" t="s">
        <v>3869</v>
      </c>
      <c r="D460" s="23" t="s">
        <v>3871</v>
      </c>
      <c r="E460" s="24">
        <v>2</v>
      </c>
    </row>
    <row r="461" spans="2:5" x14ac:dyDescent="0.3">
      <c r="B461" s="22">
        <v>1000510</v>
      </c>
      <c r="C461" s="23" t="s">
        <v>3869</v>
      </c>
      <c r="D461" s="23" t="s">
        <v>3875</v>
      </c>
      <c r="E461" s="24">
        <v>12</v>
      </c>
    </row>
    <row r="462" spans="2:5" x14ac:dyDescent="0.3">
      <c r="B462" s="22">
        <v>1000511</v>
      </c>
      <c r="C462" s="23" t="s">
        <v>3867</v>
      </c>
      <c r="D462" s="23" t="s">
        <v>3872</v>
      </c>
      <c r="E462" s="24">
        <v>4</v>
      </c>
    </row>
    <row r="463" spans="2:5" x14ac:dyDescent="0.3">
      <c r="B463" s="22">
        <v>1000513</v>
      </c>
      <c r="C463" s="23" t="s">
        <v>3869</v>
      </c>
      <c r="D463" s="23" t="s">
        <v>3871</v>
      </c>
      <c r="E463" s="24">
        <v>0</v>
      </c>
    </row>
    <row r="464" spans="2:5" x14ac:dyDescent="0.3">
      <c r="B464" s="22">
        <v>1000514</v>
      </c>
      <c r="C464" s="23" t="s">
        <v>3869</v>
      </c>
      <c r="D464" s="23" t="s">
        <v>3871</v>
      </c>
      <c r="E464" s="24">
        <v>2</v>
      </c>
    </row>
    <row r="465" spans="2:5" x14ac:dyDescent="0.3">
      <c r="B465" s="22">
        <v>1000515</v>
      </c>
      <c r="C465" s="23" t="s">
        <v>3869</v>
      </c>
      <c r="D465" s="23" t="s">
        <v>3871</v>
      </c>
      <c r="E465" s="24">
        <v>1</v>
      </c>
    </row>
    <row r="466" spans="2:5" x14ac:dyDescent="0.3">
      <c r="B466" s="22">
        <v>1000516</v>
      </c>
      <c r="C466" s="23" t="s">
        <v>3867</v>
      </c>
      <c r="D466" s="23" t="s">
        <v>3870</v>
      </c>
      <c r="E466" s="24">
        <v>14</v>
      </c>
    </row>
    <row r="467" spans="2:5" x14ac:dyDescent="0.3">
      <c r="B467" s="22">
        <v>1000517</v>
      </c>
      <c r="C467" s="23" t="s">
        <v>3867</v>
      </c>
      <c r="D467" s="23" t="s">
        <v>3871</v>
      </c>
      <c r="E467" s="24">
        <v>14</v>
      </c>
    </row>
    <row r="468" spans="2:5" x14ac:dyDescent="0.3">
      <c r="B468" s="22">
        <v>1000518</v>
      </c>
      <c r="C468" s="23" t="s">
        <v>3867</v>
      </c>
      <c r="D468" s="23" t="s">
        <v>3874</v>
      </c>
      <c r="E468" s="24">
        <v>12</v>
      </c>
    </row>
    <row r="469" spans="2:5" x14ac:dyDescent="0.3">
      <c r="B469" s="22">
        <v>1000519</v>
      </c>
      <c r="C469" s="23" t="s">
        <v>3867</v>
      </c>
      <c r="D469" s="23" t="s">
        <v>3874</v>
      </c>
      <c r="E469" s="24">
        <v>14</v>
      </c>
    </row>
    <row r="470" spans="2:5" x14ac:dyDescent="0.3">
      <c r="B470" s="22">
        <v>1000520</v>
      </c>
      <c r="C470" s="23" t="s">
        <v>3867</v>
      </c>
      <c r="D470" s="23" t="s">
        <v>3874</v>
      </c>
      <c r="E470" s="24">
        <v>20</v>
      </c>
    </row>
    <row r="471" spans="2:5" x14ac:dyDescent="0.3">
      <c r="B471" s="22">
        <v>1000522</v>
      </c>
      <c r="C471" s="23" t="s">
        <v>3869</v>
      </c>
      <c r="D471" s="23" t="s">
        <v>3871</v>
      </c>
      <c r="E471" s="24">
        <v>12</v>
      </c>
    </row>
    <row r="472" spans="2:5" x14ac:dyDescent="0.3">
      <c r="B472" s="22">
        <v>1000523</v>
      </c>
      <c r="C472" s="23" t="s">
        <v>3869</v>
      </c>
      <c r="D472" s="23" t="s">
        <v>3873</v>
      </c>
      <c r="E472" s="24">
        <v>7</v>
      </c>
    </row>
    <row r="473" spans="2:5" x14ac:dyDescent="0.3">
      <c r="B473" s="22">
        <v>1000524</v>
      </c>
      <c r="C473" s="23" t="s">
        <v>3869</v>
      </c>
      <c r="D473" s="23" t="s">
        <v>3875</v>
      </c>
      <c r="E473" s="24">
        <v>0</v>
      </c>
    </row>
    <row r="474" spans="2:5" x14ac:dyDescent="0.3">
      <c r="B474" s="22">
        <v>1000525</v>
      </c>
      <c r="C474" s="23" t="s">
        <v>3869</v>
      </c>
      <c r="D474" s="23" t="s">
        <v>3874</v>
      </c>
      <c r="E474" s="24">
        <v>6</v>
      </c>
    </row>
    <row r="475" spans="2:5" x14ac:dyDescent="0.3">
      <c r="B475" s="22">
        <v>1000526</v>
      </c>
      <c r="C475" s="23" t="s">
        <v>3869</v>
      </c>
      <c r="D475" s="23" t="s">
        <v>3872</v>
      </c>
      <c r="E475" s="24">
        <v>17</v>
      </c>
    </row>
    <row r="476" spans="2:5" x14ac:dyDescent="0.3">
      <c r="B476" s="22">
        <v>1000529</v>
      </c>
      <c r="C476" s="23" t="s">
        <v>3869</v>
      </c>
      <c r="D476" s="23" t="s">
        <v>3874</v>
      </c>
      <c r="E476" s="24">
        <v>12</v>
      </c>
    </row>
    <row r="477" spans="2:5" x14ac:dyDescent="0.3">
      <c r="B477" s="22">
        <v>1000530</v>
      </c>
      <c r="C477" s="23" t="s">
        <v>3869</v>
      </c>
      <c r="D477" s="23" t="s">
        <v>3871</v>
      </c>
      <c r="E477" s="24">
        <v>2</v>
      </c>
    </row>
    <row r="478" spans="2:5" x14ac:dyDescent="0.3">
      <c r="B478" s="22">
        <v>1000531</v>
      </c>
      <c r="C478" s="23" t="s">
        <v>3867</v>
      </c>
      <c r="D478" s="23" t="s">
        <v>3875</v>
      </c>
      <c r="E478" s="24">
        <v>14</v>
      </c>
    </row>
    <row r="479" spans="2:5" x14ac:dyDescent="0.3">
      <c r="B479" s="22">
        <v>1000532</v>
      </c>
      <c r="C479" s="23" t="s">
        <v>3869</v>
      </c>
      <c r="D479" s="23" t="s">
        <v>3871</v>
      </c>
      <c r="E479" s="24">
        <v>7</v>
      </c>
    </row>
    <row r="480" spans="2:5" x14ac:dyDescent="0.3">
      <c r="B480" s="22">
        <v>1000533</v>
      </c>
      <c r="C480" s="23" t="s">
        <v>3869</v>
      </c>
      <c r="D480" s="23" t="s">
        <v>3871</v>
      </c>
      <c r="E480" s="24">
        <v>12</v>
      </c>
    </row>
    <row r="481" spans="2:5" x14ac:dyDescent="0.3">
      <c r="B481" s="22">
        <v>1000534</v>
      </c>
      <c r="C481" s="23" t="s">
        <v>3869</v>
      </c>
      <c r="D481" s="23" t="s">
        <v>3871</v>
      </c>
      <c r="E481" s="24">
        <v>15</v>
      </c>
    </row>
    <row r="482" spans="2:5" x14ac:dyDescent="0.3">
      <c r="B482" s="22">
        <v>1000535</v>
      </c>
      <c r="C482" s="23" t="s">
        <v>3869</v>
      </c>
      <c r="D482" s="23" t="s">
        <v>3874</v>
      </c>
      <c r="E482" s="24">
        <v>6</v>
      </c>
    </row>
    <row r="483" spans="2:5" x14ac:dyDescent="0.3">
      <c r="B483" s="22">
        <v>1000536</v>
      </c>
      <c r="C483" s="23" t="s">
        <v>3869</v>
      </c>
      <c r="D483" s="23" t="s">
        <v>3871</v>
      </c>
      <c r="E483" s="24">
        <v>20</v>
      </c>
    </row>
    <row r="484" spans="2:5" x14ac:dyDescent="0.3">
      <c r="B484" s="22">
        <v>1000539</v>
      </c>
      <c r="C484" s="23" t="s">
        <v>3869</v>
      </c>
      <c r="D484" s="23" t="s">
        <v>3871</v>
      </c>
      <c r="E484" s="24">
        <v>2</v>
      </c>
    </row>
    <row r="485" spans="2:5" x14ac:dyDescent="0.3">
      <c r="B485" s="22">
        <v>1000540</v>
      </c>
      <c r="C485" s="23" t="s">
        <v>3869</v>
      </c>
      <c r="D485" s="23" t="s">
        <v>3875</v>
      </c>
      <c r="E485" s="24">
        <v>1</v>
      </c>
    </row>
    <row r="486" spans="2:5" x14ac:dyDescent="0.3">
      <c r="B486" s="22">
        <v>1000541</v>
      </c>
      <c r="C486" s="23" t="s">
        <v>3867</v>
      </c>
      <c r="D486" s="23" t="s">
        <v>3875</v>
      </c>
      <c r="E486" s="24">
        <v>4</v>
      </c>
    </row>
    <row r="487" spans="2:5" x14ac:dyDescent="0.3">
      <c r="B487" s="22">
        <v>1000543</v>
      </c>
      <c r="C487" s="23" t="s">
        <v>3869</v>
      </c>
      <c r="D487" s="23" t="s">
        <v>3871</v>
      </c>
      <c r="E487" s="24">
        <v>5</v>
      </c>
    </row>
    <row r="488" spans="2:5" x14ac:dyDescent="0.3">
      <c r="B488" s="22">
        <v>1000544</v>
      </c>
      <c r="C488" s="23" t="s">
        <v>3869</v>
      </c>
      <c r="D488" s="23" t="s">
        <v>3874</v>
      </c>
      <c r="E488" s="24">
        <v>12</v>
      </c>
    </row>
    <row r="489" spans="2:5" x14ac:dyDescent="0.3">
      <c r="B489" s="22">
        <v>1000545</v>
      </c>
      <c r="C489" s="23" t="s">
        <v>3869</v>
      </c>
      <c r="D489" s="23" t="s">
        <v>3874</v>
      </c>
      <c r="E489" s="24">
        <v>17</v>
      </c>
    </row>
    <row r="490" spans="2:5" x14ac:dyDescent="0.3">
      <c r="B490" s="22">
        <v>1000546</v>
      </c>
      <c r="C490" s="23" t="s">
        <v>3867</v>
      </c>
      <c r="D490" s="23" t="s">
        <v>3871</v>
      </c>
      <c r="E490" s="24">
        <v>0</v>
      </c>
    </row>
    <row r="491" spans="2:5" x14ac:dyDescent="0.3">
      <c r="B491" s="22">
        <v>1000547</v>
      </c>
      <c r="C491" s="23" t="s">
        <v>3869</v>
      </c>
      <c r="D491" s="23" t="s">
        <v>3874</v>
      </c>
      <c r="E491" s="24">
        <v>12</v>
      </c>
    </row>
    <row r="492" spans="2:5" x14ac:dyDescent="0.3">
      <c r="B492" s="22">
        <v>1000548</v>
      </c>
      <c r="C492" s="23" t="s">
        <v>3867</v>
      </c>
      <c r="D492" s="23" t="s">
        <v>3874</v>
      </c>
      <c r="E492" s="24">
        <v>16</v>
      </c>
    </row>
    <row r="493" spans="2:5" x14ac:dyDescent="0.3">
      <c r="B493" s="22">
        <v>1000549</v>
      </c>
      <c r="C493" s="23" t="s">
        <v>3869</v>
      </c>
      <c r="D493" s="23" t="s">
        <v>3871</v>
      </c>
      <c r="E493" s="24">
        <v>6</v>
      </c>
    </row>
    <row r="494" spans="2:5" x14ac:dyDescent="0.3">
      <c r="B494" s="22">
        <v>1000550</v>
      </c>
      <c r="C494" s="23" t="s">
        <v>3869</v>
      </c>
      <c r="D494" s="23" t="s">
        <v>3872</v>
      </c>
      <c r="E494" s="24">
        <v>8</v>
      </c>
    </row>
    <row r="495" spans="2:5" x14ac:dyDescent="0.3">
      <c r="B495" s="22">
        <v>1000551</v>
      </c>
      <c r="C495" s="23" t="s">
        <v>3869</v>
      </c>
      <c r="D495" s="23" t="s">
        <v>3874</v>
      </c>
      <c r="E495" s="24">
        <v>20</v>
      </c>
    </row>
    <row r="496" spans="2:5" x14ac:dyDescent="0.3">
      <c r="B496" s="22">
        <v>1000552</v>
      </c>
      <c r="C496" s="23" t="s">
        <v>3869</v>
      </c>
      <c r="D496" s="23" t="s">
        <v>3873</v>
      </c>
      <c r="E496" s="24">
        <v>18</v>
      </c>
    </row>
    <row r="497" spans="2:5" x14ac:dyDescent="0.3">
      <c r="B497" s="22">
        <v>1000553</v>
      </c>
      <c r="C497" s="23" t="s">
        <v>3869</v>
      </c>
      <c r="D497" s="23" t="s">
        <v>3871</v>
      </c>
      <c r="E497" s="24">
        <v>2</v>
      </c>
    </row>
    <row r="498" spans="2:5" x14ac:dyDescent="0.3">
      <c r="B498" s="22">
        <v>1000554</v>
      </c>
      <c r="C498" s="23" t="s">
        <v>3869</v>
      </c>
      <c r="D498" s="23" t="s">
        <v>3871</v>
      </c>
      <c r="E498" s="24">
        <v>12</v>
      </c>
    </row>
    <row r="499" spans="2:5" x14ac:dyDescent="0.3">
      <c r="B499" s="22">
        <v>1000555</v>
      </c>
      <c r="C499" s="23" t="s">
        <v>3869</v>
      </c>
      <c r="D499" s="23" t="s">
        <v>3875</v>
      </c>
      <c r="E499" s="24">
        <v>4</v>
      </c>
    </row>
    <row r="500" spans="2:5" x14ac:dyDescent="0.3">
      <c r="B500" s="22">
        <v>1000556</v>
      </c>
      <c r="C500" s="23" t="s">
        <v>3867</v>
      </c>
      <c r="D500" s="23" t="s">
        <v>3871</v>
      </c>
      <c r="E500" s="24">
        <v>9</v>
      </c>
    </row>
    <row r="501" spans="2:5" x14ac:dyDescent="0.3">
      <c r="B501" s="22">
        <v>1000557</v>
      </c>
      <c r="C501" s="23" t="s">
        <v>3869</v>
      </c>
      <c r="D501" s="23" t="s">
        <v>3870</v>
      </c>
      <c r="E501" s="24">
        <v>1</v>
      </c>
    </row>
    <row r="502" spans="2:5" x14ac:dyDescent="0.3">
      <c r="B502" s="22">
        <v>1000560</v>
      </c>
      <c r="C502" s="23" t="s">
        <v>3869</v>
      </c>
      <c r="D502" s="23" t="s">
        <v>3872</v>
      </c>
      <c r="E502" s="24">
        <v>15</v>
      </c>
    </row>
    <row r="503" spans="2:5" x14ac:dyDescent="0.3">
      <c r="B503" s="22">
        <v>1000563</v>
      </c>
      <c r="C503" s="23" t="s">
        <v>3869</v>
      </c>
      <c r="D503" s="23" t="s">
        <v>3871</v>
      </c>
      <c r="E503" s="24">
        <v>4</v>
      </c>
    </row>
    <row r="504" spans="2:5" x14ac:dyDescent="0.3">
      <c r="B504" s="22">
        <v>1000564</v>
      </c>
      <c r="C504" s="23" t="s">
        <v>3869</v>
      </c>
      <c r="D504" s="23" t="s">
        <v>3872</v>
      </c>
      <c r="E504" s="24">
        <v>1</v>
      </c>
    </row>
    <row r="505" spans="2:5" x14ac:dyDescent="0.3">
      <c r="B505" s="22">
        <v>1000565</v>
      </c>
      <c r="C505" s="23" t="s">
        <v>3869</v>
      </c>
      <c r="D505" s="23" t="s">
        <v>3871</v>
      </c>
      <c r="E505" s="24">
        <v>16</v>
      </c>
    </row>
    <row r="506" spans="2:5" x14ac:dyDescent="0.3">
      <c r="B506" s="22">
        <v>1000566</v>
      </c>
      <c r="C506" s="23" t="s">
        <v>3869</v>
      </c>
      <c r="D506" s="23" t="s">
        <v>3871</v>
      </c>
      <c r="E506" s="24">
        <v>17</v>
      </c>
    </row>
    <row r="507" spans="2:5" x14ac:dyDescent="0.3">
      <c r="B507" s="22">
        <v>1000567</v>
      </c>
      <c r="C507" s="23" t="s">
        <v>3869</v>
      </c>
      <c r="D507" s="23" t="s">
        <v>3874</v>
      </c>
      <c r="E507" s="24">
        <v>20</v>
      </c>
    </row>
    <row r="508" spans="2:5" x14ac:dyDescent="0.3">
      <c r="B508" s="22">
        <v>1000568</v>
      </c>
      <c r="C508" s="23" t="s">
        <v>3867</v>
      </c>
      <c r="D508" s="23" t="s">
        <v>3873</v>
      </c>
      <c r="E508" s="24">
        <v>17</v>
      </c>
    </row>
    <row r="509" spans="2:5" x14ac:dyDescent="0.3">
      <c r="B509" s="22">
        <v>1000569</v>
      </c>
      <c r="C509" s="23" t="s">
        <v>3867</v>
      </c>
      <c r="D509" s="23" t="s">
        <v>3875</v>
      </c>
      <c r="E509" s="24">
        <v>4</v>
      </c>
    </row>
    <row r="510" spans="2:5" x14ac:dyDescent="0.3">
      <c r="B510" s="22">
        <v>1000570</v>
      </c>
      <c r="C510" s="23" t="s">
        <v>3869</v>
      </c>
      <c r="D510" s="23" t="s">
        <v>3871</v>
      </c>
      <c r="E510" s="24">
        <v>4</v>
      </c>
    </row>
    <row r="511" spans="2:5" x14ac:dyDescent="0.3">
      <c r="B511" s="22">
        <v>1000571</v>
      </c>
      <c r="C511" s="23" t="s">
        <v>3869</v>
      </c>
      <c r="D511" s="23" t="s">
        <v>3873</v>
      </c>
      <c r="E511" s="24">
        <v>5</v>
      </c>
    </row>
    <row r="512" spans="2:5" x14ac:dyDescent="0.3">
      <c r="B512" s="22">
        <v>1000573</v>
      </c>
      <c r="C512" s="23" t="s">
        <v>3867</v>
      </c>
      <c r="D512" s="23" t="s">
        <v>3874</v>
      </c>
      <c r="E512" s="24">
        <v>2</v>
      </c>
    </row>
    <row r="513" spans="2:5" x14ac:dyDescent="0.3">
      <c r="B513" s="22">
        <v>1000574</v>
      </c>
      <c r="C513" s="23" t="s">
        <v>3869</v>
      </c>
      <c r="D513" s="23" t="s">
        <v>3871</v>
      </c>
      <c r="E513" s="24">
        <v>19</v>
      </c>
    </row>
    <row r="514" spans="2:5" x14ac:dyDescent="0.3">
      <c r="B514" s="22">
        <v>1000575</v>
      </c>
      <c r="C514" s="23" t="s">
        <v>3869</v>
      </c>
      <c r="D514" s="23" t="s">
        <v>3871</v>
      </c>
      <c r="E514" s="24">
        <v>12</v>
      </c>
    </row>
    <row r="515" spans="2:5" x14ac:dyDescent="0.3">
      <c r="B515" s="22">
        <v>1000576</v>
      </c>
      <c r="C515" s="23" t="s">
        <v>3867</v>
      </c>
      <c r="D515" s="23" t="s">
        <v>3872</v>
      </c>
      <c r="E515" s="24">
        <v>15</v>
      </c>
    </row>
    <row r="516" spans="2:5" x14ac:dyDescent="0.3">
      <c r="B516" s="22">
        <v>1000577</v>
      </c>
      <c r="C516" s="23" t="s">
        <v>3869</v>
      </c>
      <c r="D516" s="23" t="s">
        <v>3874</v>
      </c>
      <c r="E516" s="24">
        <v>0</v>
      </c>
    </row>
    <row r="517" spans="2:5" x14ac:dyDescent="0.3">
      <c r="B517" s="22">
        <v>1000579</v>
      </c>
      <c r="C517" s="23" t="s">
        <v>3869</v>
      </c>
      <c r="D517" s="23" t="s">
        <v>3871</v>
      </c>
      <c r="E517" s="24">
        <v>5</v>
      </c>
    </row>
    <row r="518" spans="2:5" x14ac:dyDescent="0.3">
      <c r="B518" s="22">
        <v>1000580</v>
      </c>
      <c r="C518" s="23" t="s">
        <v>3869</v>
      </c>
      <c r="D518" s="23" t="s">
        <v>3868</v>
      </c>
      <c r="E518" s="24">
        <v>10</v>
      </c>
    </row>
    <row r="519" spans="2:5" x14ac:dyDescent="0.3">
      <c r="B519" s="22">
        <v>1000581</v>
      </c>
      <c r="C519" s="23" t="s">
        <v>3869</v>
      </c>
      <c r="D519" s="23" t="s">
        <v>3873</v>
      </c>
      <c r="E519" s="24">
        <v>14</v>
      </c>
    </row>
    <row r="520" spans="2:5" x14ac:dyDescent="0.3">
      <c r="B520" s="22">
        <v>1000582</v>
      </c>
      <c r="C520" s="23" t="s">
        <v>3869</v>
      </c>
      <c r="D520" s="23" t="s">
        <v>3875</v>
      </c>
      <c r="E520" s="24">
        <v>4</v>
      </c>
    </row>
    <row r="521" spans="2:5" x14ac:dyDescent="0.3">
      <c r="B521" s="22">
        <v>1000583</v>
      </c>
      <c r="C521" s="23" t="s">
        <v>3867</v>
      </c>
      <c r="D521" s="23" t="s">
        <v>3871</v>
      </c>
      <c r="E521" s="24">
        <v>0</v>
      </c>
    </row>
    <row r="522" spans="2:5" x14ac:dyDescent="0.3">
      <c r="B522" s="22">
        <v>1000584</v>
      </c>
      <c r="C522" s="23" t="s">
        <v>3867</v>
      </c>
      <c r="D522" s="23" t="s">
        <v>3871</v>
      </c>
      <c r="E522" s="24">
        <v>0</v>
      </c>
    </row>
    <row r="523" spans="2:5" x14ac:dyDescent="0.3">
      <c r="B523" s="22">
        <v>1000585</v>
      </c>
      <c r="C523" s="23" t="s">
        <v>3869</v>
      </c>
      <c r="D523" s="23" t="s">
        <v>3875</v>
      </c>
      <c r="E523" s="24">
        <v>1</v>
      </c>
    </row>
    <row r="524" spans="2:5" x14ac:dyDescent="0.3">
      <c r="B524" s="22">
        <v>1000586</v>
      </c>
      <c r="C524" s="23" t="s">
        <v>3869</v>
      </c>
      <c r="D524" s="23" t="s">
        <v>3874</v>
      </c>
      <c r="E524" s="24">
        <v>14</v>
      </c>
    </row>
    <row r="525" spans="2:5" x14ac:dyDescent="0.3">
      <c r="B525" s="22">
        <v>1000587</v>
      </c>
      <c r="C525" s="23" t="s">
        <v>3869</v>
      </c>
      <c r="D525" s="23" t="s">
        <v>3871</v>
      </c>
      <c r="E525" s="24">
        <v>20</v>
      </c>
    </row>
    <row r="526" spans="2:5" x14ac:dyDescent="0.3">
      <c r="B526" s="22">
        <v>1000588</v>
      </c>
      <c r="C526" s="23" t="s">
        <v>3867</v>
      </c>
      <c r="D526" s="23" t="s">
        <v>3871</v>
      </c>
      <c r="E526" s="24">
        <v>11</v>
      </c>
    </row>
    <row r="527" spans="2:5" x14ac:dyDescent="0.3">
      <c r="B527" s="22">
        <v>1000589</v>
      </c>
      <c r="C527" s="23" t="s">
        <v>3869</v>
      </c>
      <c r="D527" s="23" t="s">
        <v>3875</v>
      </c>
      <c r="E527" s="24">
        <v>2</v>
      </c>
    </row>
    <row r="528" spans="2:5" x14ac:dyDescent="0.3">
      <c r="B528" s="22">
        <v>1000590</v>
      </c>
      <c r="C528" s="23" t="s">
        <v>3867</v>
      </c>
      <c r="D528" s="23" t="s">
        <v>3874</v>
      </c>
      <c r="E528" s="24">
        <v>6</v>
      </c>
    </row>
    <row r="529" spans="2:5" x14ac:dyDescent="0.3">
      <c r="B529" s="22">
        <v>1000591</v>
      </c>
      <c r="C529" s="23" t="s">
        <v>3869</v>
      </c>
      <c r="D529" s="23" t="s">
        <v>3871</v>
      </c>
      <c r="E529" s="24">
        <v>0</v>
      </c>
    </row>
    <row r="530" spans="2:5" x14ac:dyDescent="0.3">
      <c r="B530" s="22">
        <v>1000592</v>
      </c>
      <c r="C530" s="23" t="s">
        <v>3869</v>
      </c>
      <c r="D530" s="23" t="s">
        <v>3875</v>
      </c>
      <c r="E530" s="24">
        <v>0</v>
      </c>
    </row>
    <row r="531" spans="2:5" x14ac:dyDescent="0.3">
      <c r="B531" s="22">
        <v>1000593</v>
      </c>
      <c r="C531" s="23" t="s">
        <v>3867</v>
      </c>
      <c r="D531" s="23" t="s">
        <v>3873</v>
      </c>
      <c r="E531" s="24">
        <v>1</v>
      </c>
    </row>
    <row r="532" spans="2:5" x14ac:dyDescent="0.3">
      <c r="B532" s="22">
        <v>1000594</v>
      </c>
      <c r="C532" s="23" t="s">
        <v>3867</v>
      </c>
      <c r="D532" s="23" t="s">
        <v>3870</v>
      </c>
      <c r="E532" s="24">
        <v>13</v>
      </c>
    </row>
    <row r="533" spans="2:5" x14ac:dyDescent="0.3">
      <c r="B533" s="22">
        <v>1000595</v>
      </c>
      <c r="C533" s="23" t="s">
        <v>3869</v>
      </c>
      <c r="D533" s="23" t="s">
        <v>3871</v>
      </c>
      <c r="E533" s="24">
        <v>7</v>
      </c>
    </row>
    <row r="534" spans="2:5" x14ac:dyDescent="0.3">
      <c r="B534" s="22">
        <v>1000596</v>
      </c>
      <c r="C534" s="23" t="s">
        <v>3867</v>
      </c>
      <c r="D534" s="23" t="s">
        <v>3871</v>
      </c>
      <c r="E534" s="24">
        <v>1</v>
      </c>
    </row>
    <row r="535" spans="2:5" x14ac:dyDescent="0.3">
      <c r="B535" s="22">
        <v>1000597</v>
      </c>
      <c r="C535" s="23" t="s">
        <v>3869</v>
      </c>
      <c r="D535" s="23" t="s">
        <v>3874</v>
      </c>
      <c r="E535" s="24">
        <v>12</v>
      </c>
    </row>
    <row r="536" spans="2:5" x14ac:dyDescent="0.3">
      <c r="B536" s="22">
        <v>1000598</v>
      </c>
      <c r="C536" s="23" t="s">
        <v>3869</v>
      </c>
      <c r="D536" s="23" t="s">
        <v>3874</v>
      </c>
      <c r="E536" s="24">
        <v>7</v>
      </c>
    </row>
    <row r="537" spans="2:5" x14ac:dyDescent="0.3">
      <c r="B537" s="22">
        <v>1000599</v>
      </c>
      <c r="C537" s="23" t="s">
        <v>3869</v>
      </c>
      <c r="D537" s="23" t="s">
        <v>3873</v>
      </c>
      <c r="E537" s="24">
        <v>6</v>
      </c>
    </row>
    <row r="538" spans="2:5" x14ac:dyDescent="0.3">
      <c r="B538" s="22">
        <v>1000600</v>
      </c>
      <c r="C538" s="23" t="s">
        <v>3869</v>
      </c>
      <c r="D538" s="23" t="s">
        <v>3874</v>
      </c>
      <c r="E538" s="24">
        <v>17</v>
      </c>
    </row>
    <row r="539" spans="2:5" x14ac:dyDescent="0.3">
      <c r="B539" s="22">
        <v>1000601</v>
      </c>
      <c r="C539" s="23" t="s">
        <v>3867</v>
      </c>
      <c r="D539" s="23" t="s">
        <v>3875</v>
      </c>
      <c r="E539" s="24">
        <v>20</v>
      </c>
    </row>
    <row r="540" spans="2:5" x14ac:dyDescent="0.3">
      <c r="B540" s="22">
        <v>1000602</v>
      </c>
      <c r="C540" s="23" t="s">
        <v>3867</v>
      </c>
      <c r="D540" s="23" t="s">
        <v>3870</v>
      </c>
      <c r="E540" s="24">
        <v>6</v>
      </c>
    </row>
    <row r="541" spans="2:5" x14ac:dyDescent="0.3">
      <c r="B541" s="22">
        <v>1000603</v>
      </c>
      <c r="C541" s="23" t="s">
        <v>3867</v>
      </c>
      <c r="D541" s="23" t="s">
        <v>3871</v>
      </c>
      <c r="E541" s="24">
        <v>6</v>
      </c>
    </row>
    <row r="542" spans="2:5" x14ac:dyDescent="0.3">
      <c r="B542" s="22">
        <v>1000604</v>
      </c>
      <c r="C542" s="23" t="s">
        <v>3869</v>
      </c>
      <c r="D542" s="23" t="s">
        <v>3872</v>
      </c>
      <c r="E542" s="24">
        <v>17</v>
      </c>
    </row>
    <row r="543" spans="2:5" x14ac:dyDescent="0.3">
      <c r="B543" s="22">
        <v>1000605</v>
      </c>
      <c r="C543" s="23" t="s">
        <v>3867</v>
      </c>
      <c r="D543" s="23" t="s">
        <v>3875</v>
      </c>
      <c r="E543" s="24">
        <v>4</v>
      </c>
    </row>
    <row r="544" spans="2:5" x14ac:dyDescent="0.3">
      <c r="B544" s="22">
        <v>1000606</v>
      </c>
      <c r="C544" s="23" t="s">
        <v>3867</v>
      </c>
      <c r="D544" s="23" t="s">
        <v>3868</v>
      </c>
      <c r="E544" s="24">
        <v>10</v>
      </c>
    </row>
    <row r="545" spans="2:5" x14ac:dyDescent="0.3">
      <c r="B545" s="22">
        <v>1000608</v>
      </c>
      <c r="C545" s="23" t="s">
        <v>3869</v>
      </c>
      <c r="D545" s="23" t="s">
        <v>3875</v>
      </c>
      <c r="E545" s="24">
        <v>4</v>
      </c>
    </row>
    <row r="546" spans="2:5" x14ac:dyDescent="0.3">
      <c r="B546" s="22">
        <v>1000609</v>
      </c>
      <c r="C546" s="23" t="s">
        <v>3869</v>
      </c>
      <c r="D546" s="23" t="s">
        <v>3871</v>
      </c>
      <c r="E546" s="24">
        <v>7</v>
      </c>
    </row>
    <row r="547" spans="2:5" x14ac:dyDescent="0.3">
      <c r="B547" s="22">
        <v>1000610</v>
      </c>
      <c r="C547" s="23" t="s">
        <v>3869</v>
      </c>
      <c r="D547" s="23" t="s">
        <v>3871</v>
      </c>
      <c r="E547" s="24">
        <v>4</v>
      </c>
    </row>
    <row r="548" spans="2:5" x14ac:dyDescent="0.3">
      <c r="B548" s="22">
        <v>1000611</v>
      </c>
      <c r="C548" s="23" t="s">
        <v>3869</v>
      </c>
      <c r="D548" s="23" t="s">
        <v>3874</v>
      </c>
      <c r="E548" s="24">
        <v>0</v>
      </c>
    </row>
    <row r="549" spans="2:5" x14ac:dyDescent="0.3">
      <c r="B549" s="22">
        <v>1000612</v>
      </c>
      <c r="C549" s="23" t="s">
        <v>3869</v>
      </c>
      <c r="D549" s="23" t="s">
        <v>3873</v>
      </c>
      <c r="E549" s="24">
        <v>7</v>
      </c>
    </row>
    <row r="550" spans="2:5" x14ac:dyDescent="0.3">
      <c r="B550" s="22">
        <v>1000613</v>
      </c>
      <c r="C550" s="23" t="s">
        <v>3869</v>
      </c>
      <c r="D550" s="23" t="s">
        <v>3874</v>
      </c>
      <c r="E550" s="24">
        <v>20</v>
      </c>
    </row>
    <row r="551" spans="2:5" x14ac:dyDescent="0.3">
      <c r="B551" s="22">
        <v>1000615</v>
      </c>
      <c r="C551" s="23" t="s">
        <v>3869</v>
      </c>
      <c r="D551" s="23" t="s">
        <v>3873</v>
      </c>
      <c r="E551" s="24">
        <v>17</v>
      </c>
    </row>
    <row r="552" spans="2:5" x14ac:dyDescent="0.3">
      <c r="B552" s="22">
        <v>1000616</v>
      </c>
      <c r="C552" s="23" t="s">
        <v>3869</v>
      </c>
      <c r="D552" s="23" t="s">
        <v>3871</v>
      </c>
      <c r="E552" s="24">
        <v>7</v>
      </c>
    </row>
    <row r="553" spans="2:5" x14ac:dyDescent="0.3">
      <c r="B553" s="22">
        <v>1000617</v>
      </c>
      <c r="C553" s="23" t="s">
        <v>3867</v>
      </c>
      <c r="D553" s="23" t="s">
        <v>3871</v>
      </c>
      <c r="E553" s="24">
        <v>7</v>
      </c>
    </row>
    <row r="554" spans="2:5" x14ac:dyDescent="0.3">
      <c r="B554" s="22">
        <v>1000618</v>
      </c>
      <c r="C554" s="23" t="s">
        <v>3869</v>
      </c>
      <c r="D554" s="23" t="s">
        <v>3871</v>
      </c>
      <c r="E554" s="24">
        <v>0</v>
      </c>
    </row>
    <row r="555" spans="2:5" x14ac:dyDescent="0.3">
      <c r="B555" s="22">
        <v>1000619</v>
      </c>
      <c r="C555" s="23" t="s">
        <v>3867</v>
      </c>
      <c r="D555" s="23" t="s">
        <v>3875</v>
      </c>
      <c r="E555" s="24">
        <v>1</v>
      </c>
    </row>
    <row r="556" spans="2:5" x14ac:dyDescent="0.3">
      <c r="B556" s="22">
        <v>1000620</v>
      </c>
      <c r="C556" s="23" t="s">
        <v>3869</v>
      </c>
      <c r="D556" s="23" t="s">
        <v>3875</v>
      </c>
      <c r="E556" s="24">
        <v>0</v>
      </c>
    </row>
    <row r="557" spans="2:5" x14ac:dyDescent="0.3">
      <c r="B557" s="22">
        <v>1000622</v>
      </c>
      <c r="C557" s="23" t="s">
        <v>3869</v>
      </c>
      <c r="D557" s="23" t="s">
        <v>3871</v>
      </c>
      <c r="E557" s="24">
        <v>0</v>
      </c>
    </row>
    <row r="558" spans="2:5" x14ac:dyDescent="0.3">
      <c r="B558" s="22">
        <v>1000623</v>
      </c>
      <c r="C558" s="23" t="s">
        <v>3869</v>
      </c>
      <c r="D558" s="23" t="s">
        <v>3871</v>
      </c>
      <c r="E558" s="24">
        <v>17</v>
      </c>
    </row>
    <row r="559" spans="2:5" x14ac:dyDescent="0.3">
      <c r="B559" s="22">
        <v>1000624</v>
      </c>
      <c r="C559" s="23" t="s">
        <v>3869</v>
      </c>
      <c r="D559" s="23" t="s">
        <v>3871</v>
      </c>
      <c r="E559" s="24">
        <v>1</v>
      </c>
    </row>
    <row r="560" spans="2:5" x14ac:dyDescent="0.3">
      <c r="B560" s="22">
        <v>1000625</v>
      </c>
      <c r="C560" s="23" t="s">
        <v>3867</v>
      </c>
      <c r="D560" s="23" t="s">
        <v>3874</v>
      </c>
      <c r="E560" s="24">
        <v>12</v>
      </c>
    </row>
    <row r="561" spans="2:5" x14ac:dyDescent="0.3">
      <c r="B561" s="22">
        <v>1000626</v>
      </c>
      <c r="C561" s="23" t="s">
        <v>3869</v>
      </c>
      <c r="D561" s="23" t="s">
        <v>3875</v>
      </c>
      <c r="E561" s="24">
        <v>4</v>
      </c>
    </row>
    <row r="562" spans="2:5" x14ac:dyDescent="0.3">
      <c r="B562" s="22">
        <v>1000627</v>
      </c>
      <c r="C562" s="23" t="s">
        <v>3869</v>
      </c>
      <c r="D562" s="23" t="s">
        <v>3873</v>
      </c>
      <c r="E562" s="24">
        <v>2</v>
      </c>
    </row>
    <row r="563" spans="2:5" x14ac:dyDescent="0.3">
      <c r="B563" s="22">
        <v>1000628</v>
      </c>
      <c r="C563" s="23" t="s">
        <v>3867</v>
      </c>
      <c r="D563" s="23" t="s">
        <v>3874</v>
      </c>
      <c r="E563" s="24">
        <v>0</v>
      </c>
    </row>
    <row r="564" spans="2:5" x14ac:dyDescent="0.3">
      <c r="B564" s="22">
        <v>1000629</v>
      </c>
      <c r="C564" s="23" t="s">
        <v>3867</v>
      </c>
      <c r="D564" s="23" t="s">
        <v>3868</v>
      </c>
      <c r="E564" s="24">
        <v>10</v>
      </c>
    </row>
    <row r="565" spans="2:5" x14ac:dyDescent="0.3">
      <c r="B565" s="22">
        <v>1000630</v>
      </c>
      <c r="C565" s="23" t="s">
        <v>3867</v>
      </c>
      <c r="D565" s="23" t="s">
        <v>3874</v>
      </c>
      <c r="E565" s="24">
        <v>14</v>
      </c>
    </row>
    <row r="566" spans="2:5" x14ac:dyDescent="0.3">
      <c r="B566" s="22">
        <v>1000631</v>
      </c>
      <c r="C566" s="23" t="s">
        <v>3869</v>
      </c>
      <c r="D566" s="23" t="s">
        <v>3874</v>
      </c>
      <c r="E566" s="24">
        <v>17</v>
      </c>
    </row>
    <row r="567" spans="2:5" x14ac:dyDescent="0.3">
      <c r="B567" s="22">
        <v>1000632</v>
      </c>
      <c r="C567" s="23" t="s">
        <v>3869</v>
      </c>
      <c r="D567" s="23" t="s">
        <v>3872</v>
      </c>
      <c r="E567" s="24">
        <v>17</v>
      </c>
    </row>
    <row r="568" spans="2:5" x14ac:dyDescent="0.3">
      <c r="B568" s="22">
        <v>1000633</v>
      </c>
      <c r="C568" s="23" t="s">
        <v>3869</v>
      </c>
      <c r="D568" s="23" t="s">
        <v>3871</v>
      </c>
      <c r="E568" s="24">
        <v>17</v>
      </c>
    </row>
    <row r="569" spans="2:5" x14ac:dyDescent="0.3">
      <c r="B569" s="22">
        <v>1000634</v>
      </c>
      <c r="C569" s="23" t="s">
        <v>3867</v>
      </c>
      <c r="D569" s="23" t="s">
        <v>3868</v>
      </c>
      <c r="E569" s="24">
        <v>10</v>
      </c>
    </row>
    <row r="570" spans="2:5" x14ac:dyDescent="0.3">
      <c r="B570" s="22">
        <v>1000635</v>
      </c>
      <c r="C570" s="23" t="s">
        <v>3869</v>
      </c>
      <c r="D570" s="23" t="s">
        <v>3870</v>
      </c>
      <c r="E570" s="24">
        <v>17</v>
      </c>
    </row>
    <row r="571" spans="2:5" x14ac:dyDescent="0.3">
      <c r="B571" s="22">
        <v>1000636</v>
      </c>
      <c r="C571" s="23" t="s">
        <v>3869</v>
      </c>
      <c r="D571" s="23" t="s">
        <v>3875</v>
      </c>
      <c r="E571" s="24">
        <v>20</v>
      </c>
    </row>
    <row r="572" spans="2:5" x14ac:dyDescent="0.3">
      <c r="B572" s="22">
        <v>1000637</v>
      </c>
      <c r="C572" s="23" t="s">
        <v>3869</v>
      </c>
      <c r="D572" s="23" t="s">
        <v>3874</v>
      </c>
      <c r="E572" s="24">
        <v>12</v>
      </c>
    </row>
    <row r="573" spans="2:5" x14ac:dyDescent="0.3">
      <c r="B573" s="22">
        <v>1000638</v>
      </c>
      <c r="C573" s="23" t="s">
        <v>3869</v>
      </c>
      <c r="D573" s="23" t="s">
        <v>3871</v>
      </c>
      <c r="E573" s="24">
        <v>6</v>
      </c>
    </row>
    <row r="574" spans="2:5" x14ac:dyDescent="0.3">
      <c r="B574" s="22">
        <v>1000639</v>
      </c>
      <c r="C574" s="23" t="s">
        <v>3869</v>
      </c>
      <c r="D574" s="23" t="s">
        <v>3872</v>
      </c>
      <c r="E574" s="24">
        <v>17</v>
      </c>
    </row>
    <row r="575" spans="2:5" x14ac:dyDescent="0.3">
      <c r="B575" s="22">
        <v>1000641</v>
      </c>
      <c r="C575" s="23" t="s">
        <v>3867</v>
      </c>
      <c r="D575" s="23" t="s">
        <v>3874</v>
      </c>
      <c r="E575" s="24">
        <v>0</v>
      </c>
    </row>
    <row r="576" spans="2:5" x14ac:dyDescent="0.3">
      <c r="B576" s="22">
        <v>1000643</v>
      </c>
      <c r="C576" s="23" t="s">
        <v>3869</v>
      </c>
      <c r="D576" s="23" t="s">
        <v>3871</v>
      </c>
      <c r="E576" s="24">
        <v>2</v>
      </c>
    </row>
    <row r="577" spans="2:5" x14ac:dyDescent="0.3">
      <c r="B577" s="22">
        <v>1000644</v>
      </c>
      <c r="C577" s="23" t="s">
        <v>3869</v>
      </c>
      <c r="D577" s="23" t="s">
        <v>3871</v>
      </c>
      <c r="E577" s="24">
        <v>20</v>
      </c>
    </row>
    <row r="578" spans="2:5" x14ac:dyDescent="0.3">
      <c r="B578" s="22">
        <v>1000645</v>
      </c>
      <c r="C578" s="23" t="s">
        <v>3869</v>
      </c>
      <c r="D578" s="23" t="s">
        <v>3874</v>
      </c>
      <c r="E578" s="24">
        <v>20</v>
      </c>
    </row>
    <row r="579" spans="2:5" x14ac:dyDescent="0.3">
      <c r="B579" s="22">
        <v>1000646</v>
      </c>
      <c r="C579" s="23" t="s">
        <v>3869</v>
      </c>
      <c r="D579" s="23" t="s">
        <v>3874</v>
      </c>
      <c r="E579" s="24">
        <v>7</v>
      </c>
    </row>
    <row r="580" spans="2:5" x14ac:dyDescent="0.3">
      <c r="B580" s="22">
        <v>1000647</v>
      </c>
      <c r="C580" s="23" t="s">
        <v>3869</v>
      </c>
      <c r="D580" s="23" t="s">
        <v>3874</v>
      </c>
      <c r="E580" s="24">
        <v>12</v>
      </c>
    </row>
    <row r="581" spans="2:5" x14ac:dyDescent="0.3">
      <c r="B581" s="22">
        <v>1000648</v>
      </c>
      <c r="C581" s="23" t="s">
        <v>3867</v>
      </c>
      <c r="D581" s="23" t="s">
        <v>3871</v>
      </c>
      <c r="E581" s="24">
        <v>12</v>
      </c>
    </row>
    <row r="582" spans="2:5" x14ac:dyDescent="0.3">
      <c r="B582" s="22">
        <v>1000649</v>
      </c>
      <c r="C582" s="23" t="s">
        <v>3869</v>
      </c>
      <c r="D582" s="23" t="s">
        <v>3871</v>
      </c>
      <c r="E582" s="24">
        <v>4</v>
      </c>
    </row>
    <row r="583" spans="2:5" x14ac:dyDescent="0.3">
      <c r="B583" s="22">
        <v>1000650</v>
      </c>
      <c r="C583" s="23" t="s">
        <v>3869</v>
      </c>
      <c r="D583" s="23" t="s">
        <v>3871</v>
      </c>
      <c r="E583" s="24">
        <v>17</v>
      </c>
    </row>
    <row r="584" spans="2:5" x14ac:dyDescent="0.3">
      <c r="B584" s="22">
        <v>1000651</v>
      </c>
      <c r="C584" s="23" t="s">
        <v>3869</v>
      </c>
      <c r="D584" s="23" t="s">
        <v>3874</v>
      </c>
      <c r="E584" s="24">
        <v>7</v>
      </c>
    </row>
    <row r="585" spans="2:5" x14ac:dyDescent="0.3">
      <c r="B585" s="22">
        <v>1000652</v>
      </c>
      <c r="C585" s="23" t="s">
        <v>3869</v>
      </c>
      <c r="D585" s="23" t="s">
        <v>3875</v>
      </c>
      <c r="E585" s="24">
        <v>20</v>
      </c>
    </row>
    <row r="586" spans="2:5" x14ac:dyDescent="0.3">
      <c r="B586" s="22">
        <v>1000654</v>
      </c>
      <c r="C586" s="23" t="s">
        <v>3869</v>
      </c>
      <c r="D586" s="23" t="s">
        <v>3873</v>
      </c>
      <c r="E586" s="24">
        <v>7</v>
      </c>
    </row>
    <row r="587" spans="2:5" x14ac:dyDescent="0.3">
      <c r="B587" s="22">
        <v>1000655</v>
      </c>
      <c r="C587" s="23" t="s">
        <v>3867</v>
      </c>
      <c r="D587" s="23" t="s">
        <v>3871</v>
      </c>
      <c r="E587" s="24">
        <v>2</v>
      </c>
    </row>
    <row r="588" spans="2:5" x14ac:dyDescent="0.3">
      <c r="B588" s="22">
        <v>1000656</v>
      </c>
      <c r="C588" s="23" t="s">
        <v>3867</v>
      </c>
      <c r="D588" s="23" t="s">
        <v>3872</v>
      </c>
      <c r="E588" s="24">
        <v>16</v>
      </c>
    </row>
    <row r="589" spans="2:5" x14ac:dyDescent="0.3">
      <c r="B589" s="22">
        <v>1000657</v>
      </c>
      <c r="C589" s="23" t="s">
        <v>3867</v>
      </c>
      <c r="D589" s="23" t="s">
        <v>3873</v>
      </c>
      <c r="E589" s="24">
        <v>13</v>
      </c>
    </row>
    <row r="590" spans="2:5" x14ac:dyDescent="0.3">
      <c r="B590" s="22">
        <v>1000658</v>
      </c>
      <c r="C590" s="23" t="s">
        <v>3867</v>
      </c>
      <c r="D590" s="23" t="s">
        <v>3871</v>
      </c>
      <c r="E590" s="24">
        <v>0</v>
      </c>
    </row>
    <row r="591" spans="2:5" x14ac:dyDescent="0.3">
      <c r="B591" s="22">
        <v>1000659</v>
      </c>
      <c r="C591" s="23" t="s">
        <v>3867</v>
      </c>
      <c r="D591" s="23" t="s">
        <v>3871</v>
      </c>
      <c r="E591" s="24">
        <v>0</v>
      </c>
    </row>
    <row r="592" spans="2:5" x14ac:dyDescent="0.3">
      <c r="B592" s="22">
        <v>1000661</v>
      </c>
      <c r="C592" s="23" t="s">
        <v>3869</v>
      </c>
      <c r="D592" s="23" t="s">
        <v>3872</v>
      </c>
      <c r="E592" s="24">
        <v>1</v>
      </c>
    </row>
    <row r="593" spans="2:5" x14ac:dyDescent="0.3">
      <c r="B593" s="22">
        <v>1000662</v>
      </c>
      <c r="C593" s="23" t="s">
        <v>3869</v>
      </c>
      <c r="D593" s="23" t="s">
        <v>3875</v>
      </c>
      <c r="E593" s="24">
        <v>4</v>
      </c>
    </row>
    <row r="594" spans="2:5" x14ac:dyDescent="0.3">
      <c r="B594" s="22">
        <v>1000663</v>
      </c>
      <c r="C594" s="23" t="s">
        <v>3867</v>
      </c>
      <c r="D594" s="23" t="s">
        <v>3871</v>
      </c>
      <c r="E594" s="24">
        <v>7</v>
      </c>
    </row>
    <row r="595" spans="2:5" x14ac:dyDescent="0.3">
      <c r="B595" s="22">
        <v>1000664</v>
      </c>
      <c r="C595" s="23" t="s">
        <v>3869</v>
      </c>
      <c r="D595" s="23" t="s">
        <v>3874</v>
      </c>
      <c r="E595" s="24">
        <v>18</v>
      </c>
    </row>
    <row r="596" spans="2:5" x14ac:dyDescent="0.3">
      <c r="B596" s="22">
        <v>1000666</v>
      </c>
      <c r="C596" s="23" t="s">
        <v>3867</v>
      </c>
      <c r="D596" s="23" t="s">
        <v>3875</v>
      </c>
      <c r="E596" s="24">
        <v>0</v>
      </c>
    </row>
    <row r="597" spans="2:5" x14ac:dyDescent="0.3">
      <c r="B597" s="22">
        <v>1000667</v>
      </c>
      <c r="C597" s="23" t="s">
        <v>3869</v>
      </c>
      <c r="D597" s="23" t="s">
        <v>3871</v>
      </c>
      <c r="E597" s="24">
        <v>18</v>
      </c>
    </row>
    <row r="598" spans="2:5" x14ac:dyDescent="0.3">
      <c r="B598" s="22">
        <v>1000668</v>
      </c>
      <c r="C598" s="23" t="s">
        <v>3867</v>
      </c>
      <c r="D598" s="23" t="s">
        <v>3871</v>
      </c>
      <c r="E598" s="24">
        <v>3</v>
      </c>
    </row>
    <row r="599" spans="2:5" x14ac:dyDescent="0.3">
      <c r="B599" s="22">
        <v>1000669</v>
      </c>
      <c r="C599" s="23" t="s">
        <v>3869</v>
      </c>
      <c r="D599" s="23" t="s">
        <v>3871</v>
      </c>
      <c r="E599" s="24">
        <v>17</v>
      </c>
    </row>
    <row r="600" spans="2:5" x14ac:dyDescent="0.3">
      <c r="B600" s="22">
        <v>1000670</v>
      </c>
      <c r="C600" s="23" t="s">
        <v>3869</v>
      </c>
      <c r="D600" s="23" t="s">
        <v>3871</v>
      </c>
      <c r="E600" s="24">
        <v>12</v>
      </c>
    </row>
    <row r="601" spans="2:5" x14ac:dyDescent="0.3">
      <c r="B601" s="22">
        <v>1000671</v>
      </c>
      <c r="C601" s="23" t="s">
        <v>3869</v>
      </c>
      <c r="D601" s="23" t="s">
        <v>3875</v>
      </c>
      <c r="E601" s="24">
        <v>4</v>
      </c>
    </row>
    <row r="602" spans="2:5" x14ac:dyDescent="0.3">
      <c r="B602" s="22">
        <v>1000673</v>
      </c>
      <c r="C602" s="23" t="s">
        <v>3869</v>
      </c>
      <c r="D602" s="23" t="s">
        <v>3871</v>
      </c>
      <c r="E602" s="24">
        <v>20</v>
      </c>
    </row>
    <row r="603" spans="2:5" x14ac:dyDescent="0.3">
      <c r="B603" s="22">
        <v>1000674</v>
      </c>
      <c r="C603" s="23" t="s">
        <v>3869</v>
      </c>
      <c r="D603" s="23" t="s">
        <v>3871</v>
      </c>
      <c r="E603" s="24">
        <v>17</v>
      </c>
    </row>
    <row r="604" spans="2:5" x14ac:dyDescent="0.3">
      <c r="B604" s="22">
        <v>1000675</v>
      </c>
      <c r="C604" s="23" t="s">
        <v>3869</v>
      </c>
      <c r="D604" s="23" t="s">
        <v>3871</v>
      </c>
      <c r="E604" s="24">
        <v>20</v>
      </c>
    </row>
    <row r="605" spans="2:5" x14ac:dyDescent="0.3">
      <c r="B605" s="22">
        <v>1000676</v>
      </c>
      <c r="C605" s="23" t="s">
        <v>3869</v>
      </c>
      <c r="D605" s="23" t="s">
        <v>3875</v>
      </c>
      <c r="E605" s="24">
        <v>16</v>
      </c>
    </row>
    <row r="606" spans="2:5" x14ac:dyDescent="0.3">
      <c r="B606" s="22">
        <v>1000677</v>
      </c>
      <c r="C606" s="23" t="s">
        <v>3869</v>
      </c>
      <c r="D606" s="23" t="s">
        <v>3873</v>
      </c>
      <c r="E606" s="24">
        <v>2</v>
      </c>
    </row>
    <row r="607" spans="2:5" x14ac:dyDescent="0.3">
      <c r="B607" s="22">
        <v>1000678</v>
      </c>
      <c r="C607" s="23" t="s">
        <v>3869</v>
      </c>
      <c r="D607" s="23" t="s">
        <v>3871</v>
      </c>
      <c r="E607" s="24">
        <v>0</v>
      </c>
    </row>
    <row r="608" spans="2:5" x14ac:dyDescent="0.3">
      <c r="B608" s="22">
        <v>1000679</v>
      </c>
      <c r="C608" s="23" t="s">
        <v>3869</v>
      </c>
      <c r="D608" s="23" t="s">
        <v>3874</v>
      </c>
      <c r="E608" s="24">
        <v>16</v>
      </c>
    </row>
    <row r="609" spans="2:5" x14ac:dyDescent="0.3">
      <c r="B609" s="22">
        <v>1000680</v>
      </c>
      <c r="C609" s="23" t="s">
        <v>3869</v>
      </c>
      <c r="D609" s="23" t="s">
        <v>3871</v>
      </c>
      <c r="E609" s="24">
        <v>12</v>
      </c>
    </row>
    <row r="610" spans="2:5" x14ac:dyDescent="0.3">
      <c r="B610" s="22">
        <v>1000681</v>
      </c>
      <c r="C610" s="23" t="s">
        <v>3869</v>
      </c>
      <c r="D610" s="23" t="s">
        <v>3874</v>
      </c>
      <c r="E610" s="24">
        <v>7</v>
      </c>
    </row>
    <row r="611" spans="2:5" x14ac:dyDescent="0.3">
      <c r="B611" s="22">
        <v>1000682</v>
      </c>
      <c r="C611" s="23" t="s">
        <v>3869</v>
      </c>
      <c r="D611" s="23" t="s">
        <v>3871</v>
      </c>
      <c r="E611" s="24">
        <v>4</v>
      </c>
    </row>
    <row r="612" spans="2:5" x14ac:dyDescent="0.3">
      <c r="B612" s="22">
        <v>1000683</v>
      </c>
      <c r="C612" s="23" t="s">
        <v>3869</v>
      </c>
      <c r="D612" s="23" t="s">
        <v>3871</v>
      </c>
      <c r="E612" s="24">
        <v>4</v>
      </c>
    </row>
    <row r="613" spans="2:5" x14ac:dyDescent="0.3">
      <c r="B613" s="22">
        <v>1000685</v>
      </c>
      <c r="C613" s="23" t="s">
        <v>3869</v>
      </c>
      <c r="D613" s="23" t="s">
        <v>3871</v>
      </c>
      <c r="E613" s="24">
        <v>4</v>
      </c>
    </row>
    <row r="614" spans="2:5" x14ac:dyDescent="0.3">
      <c r="B614" s="22">
        <v>1000686</v>
      </c>
      <c r="C614" s="23" t="s">
        <v>3869</v>
      </c>
      <c r="D614" s="23" t="s">
        <v>3875</v>
      </c>
      <c r="E614" s="24">
        <v>4</v>
      </c>
    </row>
    <row r="615" spans="2:5" x14ac:dyDescent="0.3">
      <c r="B615" s="22">
        <v>1000687</v>
      </c>
      <c r="C615" s="23" t="s">
        <v>3867</v>
      </c>
      <c r="D615" s="23" t="s">
        <v>3871</v>
      </c>
      <c r="E615" s="24">
        <v>7</v>
      </c>
    </row>
    <row r="616" spans="2:5" x14ac:dyDescent="0.3">
      <c r="B616" s="22">
        <v>1000688</v>
      </c>
      <c r="C616" s="23" t="s">
        <v>3869</v>
      </c>
      <c r="D616" s="23" t="s">
        <v>3870</v>
      </c>
      <c r="E616" s="24">
        <v>13</v>
      </c>
    </row>
    <row r="617" spans="2:5" x14ac:dyDescent="0.3">
      <c r="B617" s="22">
        <v>1000689</v>
      </c>
      <c r="C617" s="23" t="s">
        <v>3867</v>
      </c>
      <c r="D617" s="23" t="s">
        <v>3873</v>
      </c>
      <c r="E617" s="24">
        <v>0</v>
      </c>
    </row>
    <row r="618" spans="2:5" x14ac:dyDescent="0.3">
      <c r="B618" s="22">
        <v>1000690</v>
      </c>
      <c r="C618" s="23" t="s">
        <v>3869</v>
      </c>
      <c r="D618" s="23" t="s">
        <v>3871</v>
      </c>
      <c r="E618" s="24">
        <v>12</v>
      </c>
    </row>
    <row r="619" spans="2:5" x14ac:dyDescent="0.3">
      <c r="B619" s="22">
        <v>1000691</v>
      </c>
      <c r="C619" s="23" t="s">
        <v>3869</v>
      </c>
      <c r="D619" s="23" t="s">
        <v>3874</v>
      </c>
      <c r="E619" s="24">
        <v>11</v>
      </c>
    </row>
    <row r="620" spans="2:5" x14ac:dyDescent="0.3">
      <c r="B620" s="22">
        <v>1000692</v>
      </c>
      <c r="C620" s="23" t="s">
        <v>3867</v>
      </c>
      <c r="D620" s="23" t="s">
        <v>3871</v>
      </c>
      <c r="E620" s="24">
        <v>0</v>
      </c>
    </row>
    <row r="621" spans="2:5" x14ac:dyDescent="0.3">
      <c r="B621" s="22">
        <v>1000694</v>
      </c>
      <c r="C621" s="23" t="s">
        <v>3869</v>
      </c>
      <c r="D621" s="23" t="s">
        <v>3875</v>
      </c>
      <c r="E621" s="24">
        <v>4</v>
      </c>
    </row>
    <row r="622" spans="2:5" x14ac:dyDescent="0.3">
      <c r="B622" s="22">
        <v>1000695</v>
      </c>
      <c r="C622" s="23" t="s">
        <v>3867</v>
      </c>
      <c r="D622" s="23" t="s">
        <v>3875</v>
      </c>
      <c r="E622" s="24">
        <v>1</v>
      </c>
    </row>
    <row r="623" spans="2:5" x14ac:dyDescent="0.3">
      <c r="B623" s="22">
        <v>1000698</v>
      </c>
      <c r="C623" s="23" t="s">
        <v>3869</v>
      </c>
      <c r="D623" s="23" t="s">
        <v>3875</v>
      </c>
      <c r="E623" s="24">
        <v>4</v>
      </c>
    </row>
    <row r="624" spans="2:5" x14ac:dyDescent="0.3">
      <c r="B624" s="22">
        <v>1000700</v>
      </c>
      <c r="C624" s="23" t="s">
        <v>3869</v>
      </c>
      <c r="D624" s="23" t="s">
        <v>3873</v>
      </c>
      <c r="E624" s="24">
        <v>17</v>
      </c>
    </row>
    <row r="625" spans="2:5" x14ac:dyDescent="0.3">
      <c r="B625" s="22">
        <v>1000701</v>
      </c>
      <c r="C625" s="23" t="s">
        <v>3867</v>
      </c>
      <c r="D625" s="23" t="s">
        <v>3875</v>
      </c>
      <c r="E625" s="24">
        <v>4</v>
      </c>
    </row>
    <row r="626" spans="2:5" x14ac:dyDescent="0.3">
      <c r="B626" s="22">
        <v>1000702</v>
      </c>
      <c r="C626" s="23" t="s">
        <v>3869</v>
      </c>
      <c r="D626" s="23" t="s">
        <v>3874</v>
      </c>
      <c r="E626" s="24">
        <v>7</v>
      </c>
    </row>
    <row r="627" spans="2:5" x14ac:dyDescent="0.3">
      <c r="B627" s="22">
        <v>1000704</v>
      </c>
      <c r="C627" s="23" t="s">
        <v>3867</v>
      </c>
      <c r="D627" s="23" t="s">
        <v>3874</v>
      </c>
      <c r="E627" s="24">
        <v>8</v>
      </c>
    </row>
    <row r="628" spans="2:5" x14ac:dyDescent="0.3">
      <c r="B628" s="22">
        <v>1000705</v>
      </c>
      <c r="C628" s="23" t="s">
        <v>3869</v>
      </c>
      <c r="D628" s="23" t="s">
        <v>3871</v>
      </c>
      <c r="E628" s="24">
        <v>4</v>
      </c>
    </row>
    <row r="629" spans="2:5" x14ac:dyDescent="0.3">
      <c r="B629" s="22">
        <v>1000706</v>
      </c>
      <c r="C629" s="23" t="s">
        <v>3869</v>
      </c>
      <c r="D629" s="23" t="s">
        <v>3874</v>
      </c>
      <c r="E629" s="24">
        <v>20</v>
      </c>
    </row>
    <row r="630" spans="2:5" x14ac:dyDescent="0.3">
      <c r="B630" s="22">
        <v>1000707</v>
      </c>
      <c r="C630" s="23" t="s">
        <v>3869</v>
      </c>
      <c r="D630" s="23" t="s">
        <v>3874</v>
      </c>
      <c r="E630" s="24">
        <v>7</v>
      </c>
    </row>
    <row r="631" spans="2:5" x14ac:dyDescent="0.3">
      <c r="B631" s="22">
        <v>1000708</v>
      </c>
      <c r="C631" s="23" t="s">
        <v>3869</v>
      </c>
      <c r="D631" s="23" t="s">
        <v>3871</v>
      </c>
      <c r="E631" s="24">
        <v>0</v>
      </c>
    </row>
    <row r="632" spans="2:5" x14ac:dyDescent="0.3">
      <c r="B632" s="22">
        <v>1000709</v>
      </c>
      <c r="C632" s="23" t="s">
        <v>3869</v>
      </c>
      <c r="D632" s="23" t="s">
        <v>3875</v>
      </c>
      <c r="E632" s="24">
        <v>0</v>
      </c>
    </row>
    <row r="633" spans="2:5" x14ac:dyDescent="0.3">
      <c r="B633" s="22">
        <v>1000710</v>
      </c>
      <c r="C633" s="23" t="s">
        <v>3869</v>
      </c>
      <c r="D633" s="23" t="s">
        <v>3871</v>
      </c>
      <c r="E633" s="24">
        <v>20</v>
      </c>
    </row>
    <row r="634" spans="2:5" x14ac:dyDescent="0.3">
      <c r="B634" s="22">
        <v>1000711</v>
      </c>
      <c r="C634" s="23" t="s">
        <v>3869</v>
      </c>
      <c r="D634" s="23" t="s">
        <v>3871</v>
      </c>
      <c r="E634" s="24">
        <v>18</v>
      </c>
    </row>
    <row r="635" spans="2:5" x14ac:dyDescent="0.3">
      <c r="B635" s="22">
        <v>1000712</v>
      </c>
      <c r="C635" s="23" t="s">
        <v>3869</v>
      </c>
      <c r="D635" s="23" t="s">
        <v>3871</v>
      </c>
      <c r="E635" s="24">
        <v>0</v>
      </c>
    </row>
    <row r="636" spans="2:5" x14ac:dyDescent="0.3">
      <c r="B636" s="22">
        <v>1000713</v>
      </c>
      <c r="C636" s="23" t="s">
        <v>3869</v>
      </c>
      <c r="D636" s="23" t="s">
        <v>3874</v>
      </c>
      <c r="E636" s="24">
        <v>7</v>
      </c>
    </row>
    <row r="637" spans="2:5" x14ac:dyDescent="0.3">
      <c r="B637" s="22">
        <v>1000714</v>
      </c>
      <c r="C637" s="23" t="s">
        <v>3869</v>
      </c>
      <c r="D637" s="23" t="s">
        <v>3875</v>
      </c>
      <c r="E637" s="24">
        <v>4</v>
      </c>
    </row>
    <row r="638" spans="2:5" x14ac:dyDescent="0.3">
      <c r="B638" s="22">
        <v>1000715</v>
      </c>
      <c r="C638" s="23" t="s">
        <v>3869</v>
      </c>
      <c r="D638" s="23" t="s">
        <v>3875</v>
      </c>
      <c r="E638" s="24">
        <v>0</v>
      </c>
    </row>
    <row r="639" spans="2:5" x14ac:dyDescent="0.3">
      <c r="B639" s="22">
        <v>1000717</v>
      </c>
      <c r="C639" s="23" t="s">
        <v>3869</v>
      </c>
      <c r="D639" s="23" t="s">
        <v>3871</v>
      </c>
      <c r="E639" s="24">
        <v>11</v>
      </c>
    </row>
    <row r="640" spans="2:5" x14ac:dyDescent="0.3">
      <c r="B640" s="22">
        <v>1000718</v>
      </c>
      <c r="C640" s="23" t="s">
        <v>3869</v>
      </c>
      <c r="D640" s="23" t="s">
        <v>3875</v>
      </c>
      <c r="E640" s="24">
        <v>2</v>
      </c>
    </row>
    <row r="641" spans="2:5" x14ac:dyDescent="0.3">
      <c r="B641" s="22">
        <v>1000719</v>
      </c>
      <c r="C641" s="23" t="s">
        <v>3869</v>
      </c>
      <c r="D641" s="23" t="s">
        <v>3868</v>
      </c>
      <c r="E641" s="24">
        <v>0</v>
      </c>
    </row>
    <row r="642" spans="2:5" x14ac:dyDescent="0.3">
      <c r="B642" s="22">
        <v>1000720</v>
      </c>
      <c r="C642" s="23" t="s">
        <v>3869</v>
      </c>
      <c r="D642" s="23" t="s">
        <v>3875</v>
      </c>
      <c r="E642" s="24">
        <v>0</v>
      </c>
    </row>
    <row r="643" spans="2:5" x14ac:dyDescent="0.3">
      <c r="B643" s="22">
        <v>1000721</v>
      </c>
      <c r="C643" s="23" t="s">
        <v>3867</v>
      </c>
      <c r="D643" s="23" t="s">
        <v>3874</v>
      </c>
      <c r="E643" s="24">
        <v>9</v>
      </c>
    </row>
    <row r="644" spans="2:5" x14ac:dyDescent="0.3">
      <c r="B644" s="22">
        <v>1000722</v>
      </c>
      <c r="C644" s="23" t="s">
        <v>3869</v>
      </c>
      <c r="D644" s="23" t="s">
        <v>3871</v>
      </c>
      <c r="E644" s="24">
        <v>12</v>
      </c>
    </row>
    <row r="645" spans="2:5" x14ac:dyDescent="0.3">
      <c r="B645" s="22">
        <v>1000723</v>
      </c>
      <c r="C645" s="23" t="s">
        <v>3869</v>
      </c>
      <c r="D645" s="23" t="s">
        <v>3871</v>
      </c>
      <c r="E645" s="24">
        <v>12</v>
      </c>
    </row>
    <row r="646" spans="2:5" x14ac:dyDescent="0.3">
      <c r="B646" s="22">
        <v>1000724</v>
      </c>
      <c r="C646" s="23" t="s">
        <v>3869</v>
      </c>
      <c r="D646" s="23" t="s">
        <v>3873</v>
      </c>
      <c r="E646" s="24">
        <v>13</v>
      </c>
    </row>
    <row r="647" spans="2:5" x14ac:dyDescent="0.3">
      <c r="B647" s="22">
        <v>1000725</v>
      </c>
      <c r="C647" s="23" t="s">
        <v>3869</v>
      </c>
      <c r="D647" s="23" t="s">
        <v>3870</v>
      </c>
      <c r="E647" s="24">
        <v>11</v>
      </c>
    </row>
    <row r="648" spans="2:5" x14ac:dyDescent="0.3">
      <c r="B648" s="22">
        <v>1000726</v>
      </c>
      <c r="C648" s="23" t="s">
        <v>3867</v>
      </c>
      <c r="D648" s="23" t="s">
        <v>3871</v>
      </c>
      <c r="E648" s="24">
        <v>9</v>
      </c>
    </row>
    <row r="649" spans="2:5" x14ac:dyDescent="0.3">
      <c r="B649" s="22">
        <v>1000727</v>
      </c>
      <c r="C649" s="23" t="s">
        <v>3869</v>
      </c>
      <c r="D649" s="23" t="s">
        <v>3874</v>
      </c>
      <c r="E649" s="24">
        <v>11</v>
      </c>
    </row>
    <row r="650" spans="2:5" x14ac:dyDescent="0.3">
      <c r="B650" s="22">
        <v>1000728</v>
      </c>
      <c r="C650" s="23" t="s">
        <v>3869</v>
      </c>
      <c r="D650" s="23" t="s">
        <v>3871</v>
      </c>
      <c r="E650" s="24">
        <v>6</v>
      </c>
    </row>
    <row r="651" spans="2:5" x14ac:dyDescent="0.3">
      <c r="B651" s="22">
        <v>1000729</v>
      </c>
      <c r="C651" s="23" t="s">
        <v>3869</v>
      </c>
      <c r="D651" s="23" t="s">
        <v>3874</v>
      </c>
      <c r="E651" s="24">
        <v>12</v>
      </c>
    </row>
    <row r="652" spans="2:5" x14ac:dyDescent="0.3">
      <c r="B652" s="22">
        <v>1000730</v>
      </c>
      <c r="C652" s="23" t="s">
        <v>3869</v>
      </c>
      <c r="D652" s="23" t="s">
        <v>3871</v>
      </c>
      <c r="E652" s="24">
        <v>0</v>
      </c>
    </row>
    <row r="653" spans="2:5" x14ac:dyDescent="0.3">
      <c r="B653" s="22">
        <v>1000731</v>
      </c>
      <c r="C653" s="23" t="s">
        <v>3869</v>
      </c>
      <c r="D653" s="23" t="s">
        <v>3872</v>
      </c>
      <c r="E653" s="24">
        <v>3</v>
      </c>
    </row>
    <row r="654" spans="2:5" x14ac:dyDescent="0.3">
      <c r="B654" s="22">
        <v>1000732</v>
      </c>
      <c r="C654" s="23" t="s">
        <v>3869</v>
      </c>
      <c r="D654" s="23" t="s">
        <v>3871</v>
      </c>
      <c r="E654" s="24">
        <v>7</v>
      </c>
    </row>
    <row r="655" spans="2:5" x14ac:dyDescent="0.3">
      <c r="B655" s="22">
        <v>1000733</v>
      </c>
      <c r="C655" s="23" t="s">
        <v>3869</v>
      </c>
      <c r="D655" s="23" t="s">
        <v>3874</v>
      </c>
      <c r="E655" s="24">
        <v>16</v>
      </c>
    </row>
    <row r="656" spans="2:5" x14ac:dyDescent="0.3">
      <c r="B656" s="22">
        <v>1000734</v>
      </c>
      <c r="C656" s="23" t="s">
        <v>3869</v>
      </c>
      <c r="D656" s="23" t="s">
        <v>3871</v>
      </c>
      <c r="E656" s="24">
        <v>7</v>
      </c>
    </row>
    <row r="657" spans="2:5" x14ac:dyDescent="0.3">
      <c r="B657" s="22">
        <v>1000735</v>
      </c>
      <c r="C657" s="23" t="s">
        <v>3869</v>
      </c>
      <c r="D657" s="23" t="s">
        <v>3871</v>
      </c>
      <c r="E657" s="24">
        <v>14</v>
      </c>
    </row>
    <row r="658" spans="2:5" x14ac:dyDescent="0.3">
      <c r="B658" s="22">
        <v>1000736</v>
      </c>
      <c r="C658" s="23" t="s">
        <v>3869</v>
      </c>
      <c r="D658" s="23" t="s">
        <v>3875</v>
      </c>
      <c r="E658" s="24">
        <v>12</v>
      </c>
    </row>
    <row r="659" spans="2:5" x14ac:dyDescent="0.3">
      <c r="B659" s="22">
        <v>1000737</v>
      </c>
      <c r="C659" s="23" t="s">
        <v>3869</v>
      </c>
      <c r="D659" s="23" t="s">
        <v>3868</v>
      </c>
      <c r="E659" s="24">
        <v>19</v>
      </c>
    </row>
    <row r="660" spans="2:5" x14ac:dyDescent="0.3">
      <c r="B660" s="22">
        <v>1000738</v>
      </c>
      <c r="C660" s="23" t="s">
        <v>3869</v>
      </c>
      <c r="D660" s="23" t="s">
        <v>3875</v>
      </c>
      <c r="E660" s="24">
        <v>17</v>
      </c>
    </row>
    <row r="661" spans="2:5" x14ac:dyDescent="0.3">
      <c r="B661" s="22">
        <v>1000739</v>
      </c>
      <c r="C661" s="23" t="s">
        <v>3869</v>
      </c>
      <c r="D661" s="23" t="s">
        <v>3874</v>
      </c>
      <c r="E661" s="24">
        <v>12</v>
      </c>
    </row>
    <row r="662" spans="2:5" x14ac:dyDescent="0.3">
      <c r="B662" s="22">
        <v>1000740</v>
      </c>
      <c r="C662" s="23" t="s">
        <v>3869</v>
      </c>
      <c r="D662" s="23" t="s">
        <v>3871</v>
      </c>
      <c r="E662" s="24">
        <v>14</v>
      </c>
    </row>
    <row r="663" spans="2:5" x14ac:dyDescent="0.3">
      <c r="B663" s="22">
        <v>1000741</v>
      </c>
      <c r="C663" s="23" t="s">
        <v>3869</v>
      </c>
      <c r="D663" s="23" t="s">
        <v>3871</v>
      </c>
      <c r="E663" s="24">
        <v>5</v>
      </c>
    </row>
    <row r="664" spans="2:5" x14ac:dyDescent="0.3">
      <c r="B664" s="22">
        <v>1000742</v>
      </c>
      <c r="C664" s="23" t="s">
        <v>3869</v>
      </c>
      <c r="D664" s="23" t="s">
        <v>3875</v>
      </c>
      <c r="E664" s="24">
        <v>0</v>
      </c>
    </row>
    <row r="665" spans="2:5" x14ac:dyDescent="0.3">
      <c r="B665" s="22">
        <v>1000743</v>
      </c>
      <c r="C665" s="23" t="s">
        <v>3867</v>
      </c>
      <c r="D665" s="23" t="s">
        <v>3868</v>
      </c>
      <c r="E665" s="24">
        <v>2</v>
      </c>
    </row>
    <row r="666" spans="2:5" x14ac:dyDescent="0.3">
      <c r="B666" s="22">
        <v>1000744</v>
      </c>
      <c r="C666" s="23" t="s">
        <v>3869</v>
      </c>
      <c r="D666" s="23" t="s">
        <v>3871</v>
      </c>
      <c r="E666" s="24">
        <v>17</v>
      </c>
    </row>
    <row r="667" spans="2:5" x14ac:dyDescent="0.3">
      <c r="B667" s="22">
        <v>1000746</v>
      </c>
      <c r="C667" s="23" t="s">
        <v>3867</v>
      </c>
      <c r="D667" s="23" t="s">
        <v>3875</v>
      </c>
      <c r="E667" s="24">
        <v>19</v>
      </c>
    </row>
    <row r="668" spans="2:5" x14ac:dyDescent="0.3">
      <c r="B668" s="22">
        <v>1000748</v>
      </c>
      <c r="C668" s="23" t="s">
        <v>3869</v>
      </c>
      <c r="D668" s="23" t="s">
        <v>3871</v>
      </c>
      <c r="E668" s="24">
        <v>0</v>
      </c>
    </row>
    <row r="669" spans="2:5" x14ac:dyDescent="0.3">
      <c r="B669" s="22">
        <v>1000749</v>
      </c>
      <c r="C669" s="23" t="s">
        <v>3869</v>
      </c>
      <c r="D669" s="23" t="s">
        <v>3874</v>
      </c>
      <c r="E669" s="24">
        <v>18</v>
      </c>
    </row>
    <row r="670" spans="2:5" x14ac:dyDescent="0.3">
      <c r="B670" s="22">
        <v>1000750</v>
      </c>
      <c r="C670" s="23" t="s">
        <v>3867</v>
      </c>
      <c r="D670" s="23" t="s">
        <v>3874</v>
      </c>
      <c r="E670" s="24">
        <v>9</v>
      </c>
    </row>
    <row r="671" spans="2:5" x14ac:dyDescent="0.3">
      <c r="B671" s="22">
        <v>1000751</v>
      </c>
      <c r="C671" s="23" t="s">
        <v>3867</v>
      </c>
      <c r="D671" s="23" t="s">
        <v>3871</v>
      </c>
      <c r="E671" s="24">
        <v>17</v>
      </c>
    </row>
    <row r="672" spans="2:5" x14ac:dyDescent="0.3">
      <c r="B672" s="22">
        <v>1000752</v>
      </c>
      <c r="C672" s="23" t="s">
        <v>3867</v>
      </c>
      <c r="D672" s="23" t="s">
        <v>3871</v>
      </c>
      <c r="E672" s="24">
        <v>3</v>
      </c>
    </row>
    <row r="673" spans="2:5" x14ac:dyDescent="0.3">
      <c r="B673" s="22">
        <v>1000753</v>
      </c>
      <c r="C673" s="23" t="s">
        <v>3869</v>
      </c>
      <c r="D673" s="23" t="s">
        <v>3868</v>
      </c>
      <c r="E673" s="24">
        <v>10</v>
      </c>
    </row>
    <row r="674" spans="2:5" x14ac:dyDescent="0.3">
      <c r="B674" s="22">
        <v>1000754</v>
      </c>
      <c r="C674" s="23" t="s">
        <v>3869</v>
      </c>
      <c r="D674" s="23" t="s">
        <v>3874</v>
      </c>
      <c r="E674" s="24">
        <v>7</v>
      </c>
    </row>
    <row r="675" spans="2:5" x14ac:dyDescent="0.3">
      <c r="B675" s="22">
        <v>1000755</v>
      </c>
      <c r="C675" s="23" t="s">
        <v>3867</v>
      </c>
      <c r="D675" s="23" t="s">
        <v>3874</v>
      </c>
      <c r="E675" s="24">
        <v>0</v>
      </c>
    </row>
    <row r="676" spans="2:5" x14ac:dyDescent="0.3">
      <c r="B676" s="22">
        <v>1000756</v>
      </c>
      <c r="C676" s="23" t="s">
        <v>3869</v>
      </c>
      <c r="D676" s="23" t="s">
        <v>3874</v>
      </c>
      <c r="E676" s="24">
        <v>0</v>
      </c>
    </row>
    <row r="677" spans="2:5" x14ac:dyDescent="0.3">
      <c r="B677" s="22">
        <v>1000757</v>
      </c>
      <c r="C677" s="23" t="s">
        <v>3869</v>
      </c>
      <c r="D677" s="23" t="s">
        <v>3871</v>
      </c>
      <c r="E677" s="24">
        <v>12</v>
      </c>
    </row>
    <row r="678" spans="2:5" x14ac:dyDescent="0.3">
      <c r="B678" s="22">
        <v>1000758</v>
      </c>
      <c r="C678" s="23" t="s">
        <v>3869</v>
      </c>
      <c r="D678" s="23" t="s">
        <v>3874</v>
      </c>
      <c r="E678" s="24">
        <v>7</v>
      </c>
    </row>
    <row r="679" spans="2:5" x14ac:dyDescent="0.3">
      <c r="B679" s="22">
        <v>1000759</v>
      </c>
      <c r="C679" s="23" t="s">
        <v>3867</v>
      </c>
      <c r="D679" s="23" t="s">
        <v>3870</v>
      </c>
      <c r="E679" s="24">
        <v>3</v>
      </c>
    </row>
    <row r="680" spans="2:5" x14ac:dyDescent="0.3">
      <c r="B680" s="22">
        <v>1000760</v>
      </c>
      <c r="C680" s="23" t="s">
        <v>3869</v>
      </c>
      <c r="D680" s="23" t="s">
        <v>3870</v>
      </c>
      <c r="E680" s="24">
        <v>15</v>
      </c>
    </row>
    <row r="681" spans="2:5" x14ac:dyDescent="0.3">
      <c r="B681" s="22">
        <v>1000761</v>
      </c>
      <c r="C681" s="23" t="s">
        <v>3869</v>
      </c>
      <c r="D681" s="23" t="s">
        <v>3875</v>
      </c>
      <c r="E681" s="24">
        <v>7</v>
      </c>
    </row>
    <row r="682" spans="2:5" x14ac:dyDescent="0.3">
      <c r="B682" s="22">
        <v>1000762</v>
      </c>
      <c r="C682" s="23" t="s">
        <v>3869</v>
      </c>
      <c r="D682" s="23" t="s">
        <v>3868</v>
      </c>
      <c r="E682" s="24">
        <v>10</v>
      </c>
    </row>
    <row r="683" spans="2:5" x14ac:dyDescent="0.3">
      <c r="B683" s="22">
        <v>1000764</v>
      </c>
      <c r="C683" s="23" t="s">
        <v>3869</v>
      </c>
      <c r="D683" s="23" t="s">
        <v>3875</v>
      </c>
      <c r="E683" s="24">
        <v>20</v>
      </c>
    </row>
    <row r="684" spans="2:5" x14ac:dyDescent="0.3">
      <c r="B684" s="22">
        <v>1000765</v>
      </c>
      <c r="C684" s="23" t="s">
        <v>3869</v>
      </c>
      <c r="D684" s="23" t="s">
        <v>3871</v>
      </c>
      <c r="E684" s="24">
        <v>17</v>
      </c>
    </row>
    <row r="685" spans="2:5" x14ac:dyDescent="0.3">
      <c r="B685" s="22">
        <v>1000766</v>
      </c>
      <c r="C685" s="23" t="s">
        <v>3867</v>
      </c>
      <c r="D685" s="23" t="s">
        <v>3871</v>
      </c>
      <c r="E685" s="24">
        <v>7</v>
      </c>
    </row>
    <row r="686" spans="2:5" x14ac:dyDescent="0.3">
      <c r="B686" s="22">
        <v>1000767</v>
      </c>
      <c r="C686" s="23" t="s">
        <v>3869</v>
      </c>
      <c r="D686" s="23" t="s">
        <v>3871</v>
      </c>
      <c r="E686" s="24">
        <v>12</v>
      </c>
    </row>
    <row r="687" spans="2:5" x14ac:dyDescent="0.3">
      <c r="B687" s="22">
        <v>1000769</v>
      </c>
      <c r="C687" s="23" t="s">
        <v>3869</v>
      </c>
      <c r="D687" s="23" t="s">
        <v>3872</v>
      </c>
      <c r="E687" s="24">
        <v>17</v>
      </c>
    </row>
    <row r="688" spans="2:5" x14ac:dyDescent="0.3">
      <c r="B688" s="22">
        <v>1000770</v>
      </c>
      <c r="C688" s="23" t="s">
        <v>3869</v>
      </c>
      <c r="D688" s="23" t="s">
        <v>3875</v>
      </c>
      <c r="E688" s="24">
        <v>4</v>
      </c>
    </row>
    <row r="689" spans="2:5" x14ac:dyDescent="0.3">
      <c r="B689" s="22">
        <v>1000771</v>
      </c>
      <c r="C689" s="23" t="s">
        <v>3867</v>
      </c>
      <c r="D689" s="23" t="s">
        <v>3873</v>
      </c>
      <c r="E689" s="24">
        <v>1</v>
      </c>
    </row>
    <row r="690" spans="2:5" x14ac:dyDescent="0.3">
      <c r="B690" s="22">
        <v>1000772</v>
      </c>
      <c r="C690" s="23" t="s">
        <v>3869</v>
      </c>
      <c r="D690" s="23" t="s">
        <v>3875</v>
      </c>
      <c r="E690" s="24">
        <v>12</v>
      </c>
    </row>
    <row r="691" spans="2:5" x14ac:dyDescent="0.3">
      <c r="B691" s="22">
        <v>1000773</v>
      </c>
      <c r="C691" s="23" t="s">
        <v>3869</v>
      </c>
      <c r="D691" s="23" t="s">
        <v>3871</v>
      </c>
      <c r="E691" s="24">
        <v>6</v>
      </c>
    </row>
    <row r="692" spans="2:5" x14ac:dyDescent="0.3">
      <c r="B692" s="22">
        <v>1000774</v>
      </c>
      <c r="C692" s="23" t="s">
        <v>3869</v>
      </c>
      <c r="D692" s="23" t="s">
        <v>3875</v>
      </c>
      <c r="E692" s="24">
        <v>4</v>
      </c>
    </row>
    <row r="693" spans="2:5" x14ac:dyDescent="0.3">
      <c r="B693" s="22">
        <v>1000775</v>
      </c>
      <c r="C693" s="23" t="s">
        <v>3869</v>
      </c>
      <c r="D693" s="23" t="s">
        <v>3868</v>
      </c>
      <c r="E693" s="24">
        <v>17</v>
      </c>
    </row>
    <row r="694" spans="2:5" x14ac:dyDescent="0.3">
      <c r="B694" s="22">
        <v>1000776</v>
      </c>
      <c r="C694" s="23" t="s">
        <v>3867</v>
      </c>
      <c r="D694" s="23" t="s">
        <v>3871</v>
      </c>
      <c r="E694" s="24">
        <v>3</v>
      </c>
    </row>
    <row r="695" spans="2:5" x14ac:dyDescent="0.3">
      <c r="B695" s="22">
        <v>1000777</v>
      </c>
      <c r="C695" s="23" t="s">
        <v>3869</v>
      </c>
      <c r="D695" s="23" t="s">
        <v>3875</v>
      </c>
      <c r="E695" s="24">
        <v>19</v>
      </c>
    </row>
    <row r="696" spans="2:5" x14ac:dyDescent="0.3">
      <c r="B696" s="22">
        <v>1000778</v>
      </c>
      <c r="C696" s="23" t="s">
        <v>3869</v>
      </c>
      <c r="D696" s="23" t="s">
        <v>3875</v>
      </c>
      <c r="E696" s="24">
        <v>17</v>
      </c>
    </row>
    <row r="697" spans="2:5" x14ac:dyDescent="0.3">
      <c r="B697" s="22">
        <v>1000779</v>
      </c>
      <c r="C697" s="23" t="s">
        <v>3869</v>
      </c>
      <c r="D697" s="23" t="s">
        <v>3871</v>
      </c>
      <c r="E697" s="24">
        <v>0</v>
      </c>
    </row>
    <row r="698" spans="2:5" x14ac:dyDescent="0.3">
      <c r="B698" s="22">
        <v>1000780</v>
      </c>
      <c r="C698" s="23" t="s">
        <v>3869</v>
      </c>
      <c r="D698" s="23" t="s">
        <v>3871</v>
      </c>
      <c r="E698" s="24">
        <v>17</v>
      </c>
    </row>
    <row r="699" spans="2:5" x14ac:dyDescent="0.3">
      <c r="B699" s="22">
        <v>1000783</v>
      </c>
      <c r="C699" s="23" t="s">
        <v>3869</v>
      </c>
      <c r="D699" s="23" t="s">
        <v>3871</v>
      </c>
      <c r="E699" s="24">
        <v>4</v>
      </c>
    </row>
    <row r="700" spans="2:5" x14ac:dyDescent="0.3">
      <c r="B700" s="22">
        <v>1000785</v>
      </c>
      <c r="C700" s="23" t="s">
        <v>3869</v>
      </c>
      <c r="D700" s="23" t="s">
        <v>3875</v>
      </c>
      <c r="E700" s="24">
        <v>19</v>
      </c>
    </row>
    <row r="701" spans="2:5" x14ac:dyDescent="0.3">
      <c r="B701" s="22">
        <v>1000786</v>
      </c>
      <c r="C701" s="23" t="s">
        <v>3869</v>
      </c>
      <c r="D701" s="23" t="s">
        <v>3871</v>
      </c>
      <c r="E701" s="24">
        <v>0</v>
      </c>
    </row>
    <row r="702" spans="2:5" x14ac:dyDescent="0.3">
      <c r="B702" s="22">
        <v>1000787</v>
      </c>
      <c r="C702" s="23" t="s">
        <v>3869</v>
      </c>
      <c r="D702" s="23" t="s">
        <v>3875</v>
      </c>
      <c r="E702" s="24">
        <v>4</v>
      </c>
    </row>
    <row r="703" spans="2:5" x14ac:dyDescent="0.3">
      <c r="B703" s="22">
        <v>1000788</v>
      </c>
      <c r="C703" s="23" t="s">
        <v>3869</v>
      </c>
      <c r="D703" s="23" t="s">
        <v>3871</v>
      </c>
      <c r="E703" s="24">
        <v>0</v>
      </c>
    </row>
    <row r="704" spans="2:5" x14ac:dyDescent="0.3">
      <c r="B704" s="22">
        <v>1000789</v>
      </c>
      <c r="C704" s="23" t="s">
        <v>3869</v>
      </c>
      <c r="D704" s="23" t="s">
        <v>3875</v>
      </c>
      <c r="E704" s="24">
        <v>1</v>
      </c>
    </row>
    <row r="705" spans="2:5" x14ac:dyDescent="0.3">
      <c r="B705" s="22">
        <v>1000791</v>
      </c>
      <c r="C705" s="23" t="s">
        <v>3869</v>
      </c>
      <c r="D705" s="23" t="s">
        <v>3874</v>
      </c>
      <c r="E705" s="24">
        <v>7</v>
      </c>
    </row>
    <row r="706" spans="2:5" x14ac:dyDescent="0.3">
      <c r="B706" s="22">
        <v>1000792</v>
      </c>
      <c r="C706" s="23" t="s">
        <v>3869</v>
      </c>
      <c r="D706" s="23" t="s">
        <v>3871</v>
      </c>
      <c r="E706" s="24">
        <v>17</v>
      </c>
    </row>
    <row r="707" spans="2:5" x14ac:dyDescent="0.3">
      <c r="B707" s="22">
        <v>1000793</v>
      </c>
      <c r="C707" s="23" t="s">
        <v>3867</v>
      </c>
      <c r="D707" s="23" t="s">
        <v>3874</v>
      </c>
      <c r="E707" s="24">
        <v>14</v>
      </c>
    </row>
    <row r="708" spans="2:5" x14ac:dyDescent="0.3">
      <c r="B708" s="22">
        <v>1000794</v>
      </c>
      <c r="C708" s="23" t="s">
        <v>3869</v>
      </c>
      <c r="D708" s="23" t="s">
        <v>3873</v>
      </c>
      <c r="E708" s="24">
        <v>20</v>
      </c>
    </row>
    <row r="709" spans="2:5" x14ac:dyDescent="0.3">
      <c r="B709" s="22">
        <v>1000795</v>
      </c>
      <c r="C709" s="23" t="s">
        <v>3867</v>
      </c>
      <c r="D709" s="23" t="s">
        <v>3874</v>
      </c>
      <c r="E709" s="24">
        <v>14</v>
      </c>
    </row>
    <row r="710" spans="2:5" x14ac:dyDescent="0.3">
      <c r="B710" s="22">
        <v>1000796</v>
      </c>
      <c r="C710" s="23" t="s">
        <v>3869</v>
      </c>
      <c r="D710" s="23" t="s">
        <v>3873</v>
      </c>
      <c r="E710" s="24">
        <v>6</v>
      </c>
    </row>
    <row r="711" spans="2:5" x14ac:dyDescent="0.3">
      <c r="B711" s="22">
        <v>1000797</v>
      </c>
      <c r="C711" s="23" t="s">
        <v>3867</v>
      </c>
      <c r="D711" s="23" t="s">
        <v>3873</v>
      </c>
      <c r="E711" s="24">
        <v>7</v>
      </c>
    </row>
    <row r="712" spans="2:5" x14ac:dyDescent="0.3">
      <c r="B712" s="22">
        <v>1000798</v>
      </c>
      <c r="C712" s="23" t="s">
        <v>3867</v>
      </c>
      <c r="D712" s="23" t="s">
        <v>3871</v>
      </c>
      <c r="E712" s="24">
        <v>20</v>
      </c>
    </row>
    <row r="713" spans="2:5" x14ac:dyDescent="0.3">
      <c r="B713" s="22">
        <v>1000799</v>
      </c>
      <c r="C713" s="23" t="s">
        <v>3867</v>
      </c>
      <c r="D713" s="23" t="s">
        <v>3871</v>
      </c>
      <c r="E713" s="24">
        <v>5</v>
      </c>
    </row>
    <row r="714" spans="2:5" x14ac:dyDescent="0.3">
      <c r="B714" s="22">
        <v>1000801</v>
      </c>
      <c r="C714" s="23" t="s">
        <v>3867</v>
      </c>
      <c r="D714" s="23" t="s">
        <v>3871</v>
      </c>
      <c r="E714" s="24">
        <v>20</v>
      </c>
    </row>
    <row r="715" spans="2:5" x14ac:dyDescent="0.3">
      <c r="B715" s="22">
        <v>1000802</v>
      </c>
      <c r="C715" s="23" t="s">
        <v>3869</v>
      </c>
      <c r="D715" s="23" t="s">
        <v>3871</v>
      </c>
      <c r="E715" s="24">
        <v>16</v>
      </c>
    </row>
    <row r="716" spans="2:5" x14ac:dyDescent="0.3">
      <c r="B716" s="22">
        <v>1000803</v>
      </c>
      <c r="C716" s="23" t="s">
        <v>3869</v>
      </c>
      <c r="D716" s="23" t="s">
        <v>3875</v>
      </c>
      <c r="E716" s="24">
        <v>4</v>
      </c>
    </row>
    <row r="717" spans="2:5" x14ac:dyDescent="0.3">
      <c r="B717" s="22">
        <v>1000804</v>
      </c>
      <c r="C717" s="23" t="s">
        <v>3869</v>
      </c>
      <c r="D717" s="23" t="s">
        <v>3871</v>
      </c>
      <c r="E717" s="24">
        <v>20</v>
      </c>
    </row>
    <row r="718" spans="2:5" x14ac:dyDescent="0.3">
      <c r="B718" s="22">
        <v>1000805</v>
      </c>
      <c r="C718" s="23" t="s">
        <v>3869</v>
      </c>
      <c r="D718" s="23" t="s">
        <v>3874</v>
      </c>
      <c r="E718" s="24">
        <v>12</v>
      </c>
    </row>
    <row r="719" spans="2:5" x14ac:dyDescent="0.3">
      <c r="B719" s="22">
        <v>1000806</v>
      </c>
      <c r="C719" s="23" t="s">
        <v>3869</v>
      </c>
      <c r="D719" s="23" t="s">
        <v>3874</v>
      </c>
      <c r="E719" s="24">
        <v>0</v>
      </c>
    </row>
    <row r="720" spans="2:5" x14ac:dyDescent="0.3">
      <c r="B720" s="22">
        <v>1000807</v>
      </c>
      <c r="C720" s="23" t="s">
        <v>3869</v>
      </c>
      <c r="D720" s="23" t="s">
        <v>3875</v>
      </c>
      <c r="E720" s="24">
        <v>4</v>
      </c>
    </row>
    <row r="721" spans="2:5" x14ac:dyDescent="0.3">
      <c r="B721" s="22">
        <v>1000808</v>
      </c>
      <c r="C721" s="23" t="s">
        <v>3869</v>
      </c>
      <c r="D721" s="23" t="s">
        <v>3871</v>
      </c>
      <c r="E721" s="24">
        <v>7</v>
      </c>
    </row>
    <row r="722" spans="2:5" x14ac:dyDescent="0.3">
      <c r="B722" s="22">
        <v>1000809</v>
      </c>
      <c r="C722" s="23" t="s">
        <v>3869</v>
      </c>
      <c r="D722" s="23" t="s">
        <v>3871</v>
      </c>
      <c r="E722" s="24">
        <v>17</v>
      </c>
    </row>
    <row r="723" spans="2:5" x14ac:dyDescent="0.3">
      <c r="B723" s="22">
        <v>1000810</v>
      </c>
      <c r="C723" s="23" t="s">
        <v>3869</v>
      </c>
      <c r="D723" s="23" t="s">
        <v>3871</v>
      </c>
      <c r="E723" s="24">
        <v>12</v>
      </c>
    </row>
    <row r="724" spans="2:5" x14ac:dyDescent="0.3">
      <c r="B724" s="22">
        <v>1000811</v>
      </c>
      <c r="C724" s="23" t="s">
        <v>3869</v>
      </c>
      <c r="D724" s="23" t="s">
        <v>3873</v>
      </c>
      <c r="E724" s="24">
        <v>0</v>
      </c>
    </row>
    <row r="725" spans="2:5" x14ac:dyDescent="0.3">
      <c r="B725" s="22">
        <v>1000812</v>
      </c>
      <c r="C725" s="23" t="s">
        <v>3869</v>
      </c>
      <c r="D725" s="23" t="s">
        <v>3871</v>
      </c>
      <c r="E725" s="24">
        <v>6</v>
      </c>
    </row>
    <row r="726" spans="2:5" x14ac:dyDescent="0.3">
      <c r="B726" s="22">
        <v>1000813</v>
      </c>
      <c r="C726" s="23" t="s">
        <v>3869</v>
      </c>
      <c r="D726" s="23" t="s">
        <v>3875</v>
      </c>
      <c r="E726" s="24">
        <v>4</v>
      </c>
    </row>
    <row r="727" spans="2:5" x14ac:dyDescent="0.3">
      <c r="B727" s="22">
        <v>1000814</v>
      </c>
      <c r="C727" s="23" t="s">
        <v>3867</v>
      </c>
      <c r="D727" s="23" t="s">
        <v>3875</v>
      </c>
      <c r="E727" s="24">
        <v>4</v>
      </c>
    </row>
    <row r="728" spans="2:5" x14ac:dyDescent="0.3">
      <c r="B728" s="22">
        <v>1000816</v>
      </c>
      <c r="C728" s="23" t="s">
        <v>3869</v>
      </c>
      <c r="D728" s="23" t="s">
        <v>3872</v>
      </c>
      <c r="E728" s="24">
        <v>0</v>
      </c>
    </row>
    <row r="729" spans="2:5" x14ac:dyDescent="0.3">
      <c r="B729" s="22">
        <v>1000817</v>
      </c>
      <c r="C729" s="23" t="s">
        <v>3869</v>
      </c>
      <c r="D729" s="23" t="s">
        <v>3875</v>
      </c>
      <c r="E729" s="24">
        <v>4</v>
      </c>
    </row>
    <row r="730" spans="2:5" x14ac:dyDescent="0.3">
      <c r="B730" s="22">
        <v>1000818</v>
      </c>
      <c r="C730" s="23" t="s">
        <v>3869</v>
      </c>
      <c r="D730" s="23" t="s">
        <v>3875</v>
      </c>
      <c r="E730" s="24">
        <v>4</v>
      </c>
    </row>
    <row r="731" spans="2:5" x14ac:dyDescent="0.3">
      <c r="B731" s="22">
        <v>1000819</v>
      </c>
      <c r="C731" s="23" t="s">
        <v>3869</v>
      </c>
      <c r="D731" s="23" t="s">
        <v>3874</v>
      </c>
      <c r="E731" s="24">
        <v>7</v>
      </c>
    </row>
    <row r="732" spans="2:5" x14ac:dyDescent="0.3">
      <c r="B732" s="22">
        <v>1000820</v>
      </c>
      <c r="C732" s="23" t="s">
        <v>3869</v>
      </c>
      <c r="D732" s="23" t="s">
        <v>3874</v>
      </c>
      <c r="E732" s="24">
        <v>7</v>
      </c>
    </row>
    <row r="733" spans="2:5" x14ac:dyDescent="0.3">
      <c r="B733" s="22">
        <v>1000821</v>
      </c>
      <c r="C733" s="23" t="s">
        <v>3869</v>
      </c>
      <c r="D733" s="23" t="s">
        <v>3875</v>
      </c>
      <c r="E733" s="24">
        <v>2</v>
      </c>
    </row>
    <row r="734" spans="2:5" x14ac:dyDescent="0.3">
      <c r="B734" s="22">
        <v>1000822</v>
      </c>
      <c r="C734" s="23" t="s">
        <v>3867</v>
      </c>
      <c r="D734" s="23" t="s">
        <v>3871</v>
      </c>
      <c r="E734" s="24">
        <v>1</v>
      </c>
    </row>
    <row r="735" spans="2:5" x14ac:dyDescent="0.3">
      <c r="B735" s="22">
        <v>1000823</v>
      </c>
      <c r="C735" s="23" t="s">
        <v>3869</v>
      </c>
      <c r="D735" s="23" t="s">
        <v>3871</v>
      </c>
      <c r="E735" s="24">
        <v>0</v>
      </c>
    </row>
    <row r="736" spans="2:5" x14ac:dyDescent="0.3">
      <c r="B736" s="22">
        <v>1000824</v>
      </c>
      <c r="C736" s="23" t="s">
        <v>3869</v>
      </c>
      <c r="D736" s="23" t="s">
        <v>3874</v>
      </c>
      <c r="E736" s="24">
        <v>12</v>
      </c>
    </row>
    <row r="737" spans="2:5" x14ac:dyDescent="0.3">
      <c r="B737" s="22">
        <v>1000825</v>
      </c>
      <c r="C737" s="23" t="s">
        <v>3869</v>
      </c>
      <c r="D737" s="23" t="s">
        <v>3870</v>
      </c>
      <c r="E737" s="24">
        <v>1</v>
      </c>
    </row>
    <row r="738" spans="2:5" x14ac:dyDescent="0.3">
      <c r="B738" s="22">
        <v>1000826</v>
      </c>
      <c r="C738" s="23" t="s">
        <v>3867</v>
      </c>
      <c r="D738" s="23" t="s">
        <v>3874</v>
      </c>
      <c r="E738" s="24">
        <v>1</v>
      </c>
    </row>
    <row r="739" spans="2:5" x14ac:dyDescent="0.3">
      <c r="B739" s="22">
        <v>1000827</v>
      </c>
      <c r="C739" s="23" t="s">
        <v>3869</v>
      </c>
      <c r="D739" s="23" t="s">
        <v>3872</v>
      </c>
      <c r="E739" s="24">
        <v>2</v>
      </c>
    </row>
    <row r="740" spans="2:5" x14ac:dyDescent="0.3">
      <c r="B740" s="22">
        <v>1000828</v>
      </c>
      <c r="C740" s="23" t="s">
        <v>3869</v>
      </c>
      <c r="D740" s="23" t="s">
        <v>3875</v>
      </c>
      <c r="E740" s="24">
        <v>4</v>
      </c>
    </row>
    <row r="741" spans="2:5" x14ac:dyDescent="0.3">
      <c r="B741" s="22">
        <v>1000829</v>
      </c>
      <c r="C741" s="23" t="s">
        <v>3869</v>
      </c>
      <c r="D741" s="23" t="s">
        <v>3868</v>
      </c>
      <c r="E741" s="24">
        <v>19</v>
      </c>
    </row>
    <row r="742" spans="2:5" x14ac:dyDescent="0.3">
      <c r="B742" s="22">
        <v>1000830</v>
      </c>
      <c r="C742" s="23" t="s">
        <v>3869</v>
      </c>
      <c r="D742" s="23" t="s">
        <v>3874</v>
      </c>
      <c r="E742" s="24">
        <v>7</v>
      </c>
    </row>
    <row r="743" spans="2:5" x14ac:dyDescent="0.3">
      <c r="B743" s="22">
        <v>1000832</v>
      </c>
      <c r="C743" s="23" t="s">
        <v>3869</v>
      </c>
      <c r="D743" s="23" t="s">
        <v>3875</v>
      </c>
      <c r="E743" s="24">
        <v>2</v>
      </c>
    </row>
    <row r="744" spans="2:5" x14ac:dyDescent="0.3">
      <c r="B744" s="22">
        <v>1000833</v>
      </c>
      <c r="C744" s="23" t="s">
        <v>3869</v>
      </c>
      <c r="D744" s="23" t="s">
        <v>3874</v>
      </c>
      <c r="E744" s="24">
        <v>7</v>
      </c>
    </row>
    <row r="745" spans="2:5" x14ac:dyDescent="0.3">
      <c r="B745" s="22">
        <v>1000834</v>
      </c>
      <c r="C745" s="23" t="s">
        <v>3867</v>
      </c>
      <c r="D745" s="23" t="s">
        <v>3874</v>
      </c>
      <c r="E745" s="24">
        <v>12</v>
      </c>
    </row>
    <row r="746" spans="2:5" x14ac:dyDescent="0.3">
      <c r="B746" s="22">
        <v>1000835</v>
      </c>
      <c r="C746" s="23" t="s">
        <v>3869</v>
      </c>
      <c r="D746" s="23" t="s">
        <v>3870</v>
      </c>
      <c r="E746" s="24">
        <v>0</v>
      </c>
    </row>
    <row r="747" spans="2:5" x14ac:dyDescent="0.3">
      <c r="B747" s="22">
        <v>1000836</v>
      </c>
      <c r="C747" s="23" t="s">
        <v>3869</v>
      </c>
      <c r="D747" s="23" t="s">
        <v>3871</v>
      </c>
      <c r="E747" s="24">
        <v>11</v>
      </c>
    </row>
    <row r="748" spans="2:5" x14ac:dyDescent="0.3">
      <c r="B748" s="22">
        <v>1000837</v>
      </c>
      <c r="C748" s="23" t="s">
        <v>3869</v>
      </c>
      <c r="D748" s="23" t="s">
        <v>3870</v>
      </c>
      <c r="E748" s="24">
        <v>7</v>
      </c>
    </row>
    <row r="749" spans="2:5" x14ac:dyDescent="0.3">
      <c r="B749" s="22">
        <v>1000838</v>
      </c>
      <c r="C749" s="23" t="s">
        <v>3869</v>
      </c>
      <c r="D749" s="23" t="s">
        <v>3873</v>
      </c>
      <c r="E749" s="24">
        <v>17</v>
      </c>
    </row>
    <row r="750" spans="2:5" x14ac:dyDescent="0.3">
      <c r="B750" s="22">
        <v>1000839</v>
      </c>
      <c r="C750" s="23" t="s">
        <v>3869</v>
      </c>
      <c r="D750" s="23" t="s">
        <v>3871</v>
      </c>
      <c r="E750" s="24">
        <v>0</v>
      </c>
    </row>
    <row r="751" spans="2:5" x14ac:dyDescent="0.3">
      <c r="B751" s="22">
        <v>1000840</v>
      </c>
      <c r="C751" s="23" t="s">
        <v>3867</v>
      </c>
      <c r="D751" s="23" t="s">
        <v>3871</v>
      </c>
      <c r="E751" s="24">
        <v>3</v>
      </c>
    </row>
    <row r="752" spans="2:5" x14ac:dyDescent="0.3">
      <c r="B752" s="22">
        <v>1000842</v>
      </c>
      <c r="C752" s="23" t="s">
        <v>3867</v>
      </c>
      <c r="D752" s="23" t="s">
        <v>3875</v>
      </c>
      <c r="E752" s="24">
        <v>0</v>
      </c>
    </row>
    <row r="753" spans="2:5" x14ac:dyDescent="0.3">
      <c r="B753" s="22">
        <v>1000843</v>
      </c>
      <c r="C753" s="23" t="s">
        <v>3869</v>
      </c>
      <c r="D753" s="23" t="s">
        <v>3871</v>
      </c>
      <c r="E753" s="24">
        <v>7</v>
      </c>
    </row>
    <row r="754" spans="2:5" x14ac:dyDescent="0.3">
      <c r="B754" s="22">
        <v>1000844</v>
      </c>
      <c r="C754" s="23" t="s">
        <v>3869</v>
      </c>
      <c r="D754" s="23" t="s">
        <v>3871</v>
      </c>
      <c r="E754" s="24">
        <v>0</v>
      </c>
    </row>
    <row r="755" spans="2:5" x14ac:dyDescent="0.3">
      <c r="B755" s="22">
        <v>1000845</v>
      </c>
      <c r="C755" s="23" t="s">
        <v>3867</v>
      </c>
      <c r="D755" s="23" t="s">
        <v>3875</v>
      </c>
      <c r="E755" s="24">
        <v>0</v>
      </c>
    </row>
    <row r="756" spans="2:5" x14ac:dyDescent="0.3">
      <c r="B756" s="22">
        <v>1000846</v>
      </c>
      <c r="C756" s="23" t="s">
        <v>3869</v>
      </c>
      <c r="D756" s="23" t="s">
        <v>3871</v>
      </c>
      <c r="E756" s="24">
        <v>5</v>
      </c>
    </row>
    <row r="757" spans="2:5" x14ac:dyDescent="0.3">
      <c r="B757" s="22">
        <v>1000847</v>
      </c>
      <c r="C757" s="23" t="s">
        <v>3867</v>
      </c>
      <c r="D757" s="23" t="s">
        <v>3871</v>
      </c>
      <c r="E757" s="24">
        <v>7</v>
      </c>
    </row>
    <row r="758" spans="2:5" x14ac:dyDescent="0.3">
      <c r="B758" s="22">
        <v>1000848</v>
      </c>
      <c r="C758" s="23" t="s">
        <v>3869</v>
      </c>
      <c r="D758" s="23" t="s">
        <v>3871</v>
      </c>
      <c r="E758" s="24">
        <v>15</v>
      </c>
    </row>
    <row r="759" spans="2:5" x14ac:dyDescent="0.3">
      <c r="B759" s="22">
        <v>1000849</v>
      </c>
      <c r="C759" s="23" t="s">
        <v>3869</v>
      </c>
      <c r="D759" s="23" t="s">
        <v>3871</v>
      </c>
      <c r="E759" s="24">
        <v>3</v>
      </c>
    </row>
    <row r="760" spans="2:5" x14ac:dyDescent="0.3">
      <c r="B760" s="22">
        <v>1000850</v>
      </c>
      <c r="C760" s="23" t="s">
        <v>3869</v>
      </c>
      <c r="D760" s="23" t="s">
        <v>3874</v>
      </c>
      <c r="E760" s="24">
        <v>0</v>
      </c>
    </row>
    <row r="761" spans="2:5" x14ac:dyDescent="0.3">
      <c r="B761" s="22">
        <v>1000851</v>
      </c>
      <c r="C761" s="23" t="s">
        <v>3869</v>
      </c>
      <c r="D761" s="23" t="s">
        <v>3875</v>
      </c>
      <c r="E761" s="24">
        <v>4</v>
      </c>
    </row>
    <row r="762" spans="2:5" x14ac:dyDescent="0.3">
      <c r="B762" s="22">
        <v>1000852</v>
      </c>
      <c r="C762" s="23" t="s">
        <v>3869</v>
      </c>
      <c r="D762" s="23" t="s">
        <v>3871</v>
      </c>
      <c r="E762" s="24">
        <v>5</v>
      </c>
    </row>
    <row r="763" spans="2:5" x14ac:dyDescent="0.3">
      <c r="B763" s="22">
        <v>1000853</v>
      </c>
      <c r="C763" s="23" t="s">
        <v>3869</v>
      </c>
      <c r="D763" s="23" t="s">
        <v>3871</v>
      </c>
      <c r="E763" s="24">
        <v>17</v>
      </c>
    </row>
    <row r="764" spans="2:5" x14ac:dyDescent="0.3">
      <c r="B764" s="22">
        <v>1000854</v>
      </c>
      <c r="C764" s="23" t="s">
        <v>3867</v>
      </c>
      <c r="D764" s="23" t="s">
        <v>3871</v>
      </c>
      <c r="E764" s="24">
        <v>16</v>
      </c>
    </row>
    <row r="765" spans="2:5" x14ac:dyDescent="0.3">
      <c r="B765" s="22">
        <v>1000855</v>
      </c>
      <c r="C765" s="23" t="s">
        <v>3867</v>
      </c>
      <c r="D765" s="23" t="s">
        <v>3875</v>
      </c>
      <c r="E765" s="24">
        <v>2</v>
      </c>
    </row>
    <row r="766" spans="2:5" x14ac:dyDescent="0.3">
      <c r="B766" s="22">
        <v>1000856</v>
      </c>
      <c r="C766" s="23" t="s">
        <v>3867</v>
      </c>
      <c r="D766" s="23" t="s">
        <v>3872</v>
      </c>
      <c r="E766" s="24">
        <v>6</v>
      </c>
    </row>
    <row r="767" spans="2:5" x14ac:dyDescent="0.3">
      <c r="B767" s="22">
        <v>1000857</v>
      </c>
      <c r="C767" s="23" t="s">
        <v>3869</v>
      </c>
      <c r="D767" s="23" t="s">
        <v>3874</v>
      </c>
      <c r="E767" s="24">
        <v>17</v>
      </c>
    </row>
    <row r="768" spans="2:5" x14ac:dyDescent="0.3">
      <c r="B768" s="22">
        <v>1000858</v>
      </c>
      <c r="C768" s="23" t="s">
        <v>3869</v>
      </c>
      <c r="D768" s="23" t="s">
        <v>3874</v>
      </c>
      <c r="E768" s="24">
        <v>14</v>
      </c>
    </row>
    <row r="769" spans="2:5" x14ac:dyDescent="0.3">
      <c r="B769" s="22">
        <v>1000859</v>
      </c>
      <c r="C769" s="23" t="s">
        <v>3869</v>
      </c>
      <c r="D769" s="23" t="s">
        <v>3871</v>
      </c>
      <c r="E769" s="24">
        <v>12</v>
      </c>
    </row>
    <row r="770" spans="2:5" x14ac:dyDescent="0.3">
      <c r="B770" s="22">
        <v>1000860</v>
      </c>
      <c r="C770" s="23" t="s">
        <v>3869</v>
      </c>
      <c r="D770" s="23" t="s">
        <v>3875</v>
      </c>
      <c r="E770" s="24">
        <v>0</v>
      </c>
    </row>
    <row r="771" spans="2:5" x14ac:dyDescent="0.3">
      <c r="B771" s="22">
        <v>1000861</v>
      </c>
      <c r="C771" s="23" t="s">
        <v>3869</v>
      </c>
      <c r="D771" s="23" t="s">
        <v>3871</v>
      </c>
      <c r="E771" s="24">
        <v>7</v>
      </c>
    </row>
    <row r="772" spans="2:5" x14ac:dyDescent="0.3">
      <c r="B772" s="22">
        <v>1000862</v>
      </c>
      <c r="C772" s="23" t="s">
        <v>3869</v>
      </c>
      <c r="D772" s="23" t="s">
        <v>3874</v>
      </c>
      <c r="E772" s="24">
        <v>7</v>
      </c>
    </row>
    <row r="773" spans="2:5" x14ac:dyDescent="0.3">
      <c r="B773" s="22">
        <v>1000863</v>
      </c>
      <c r="C773" s="23" t="s">
        <v>3869</v>
      </c>
      <c r="D773" s="23" t="s">
        <v>3871</v>
      </c>
      <c r="E773" s="24">
        <v>7</v>
      </c>
    </row>
    <row r="774" spans="2:5" x14ac:dyDescent="0.3">
      <c r="B774" s="22">
        <v>1000864</v>
      </c>
      <c r="C774" s="23" t="s">
        <v>3867</v>
      </c>
      <c r="D774" s="23" t="s">
        <v>3871</v>
      </c>
      <c r="E774" s="24">
        <v>0</v>
      </c>
    </row>
    <row r="775" spans="2:5" x14ac:dyDescent="0.3">
      <c r="B775" s="22">
        <v>1000867</v>
      </c>
      <c r="C775" s="23" t="s">
        <v>3869</v>
      </c>
      <c r="D775" s="23" t="s">
        <v>3872</v>
      </c>
      <c r="E775" s="24">
        <v>12</v>
      </c>
    </row>
    <row r="776" spans="2:5" x14ac:dyDescent="0.3">
      <c r="B776" s="22">
        <v>1000868</v>
      </c>
      <c r="C776" s="23" t="s">
        <v>3869</v>
      </c>
      <c r="D776" s="23" t="s">
        <v>3873</v>
      </c>
      <c r="E776" s="24">
        <v>17</v>
      </c>
    </row>
    <row r="777" spans="2:5" x14ac:dyDescent="0.3">
      <c r="B777" s="22">
        <v>1000869</v>
      </c>
      <c r="C777" s="23" t="s">
        <v>3869</v>
      </c>
      <c r="D777" s="23" t="s">
        <v>3875</v>
      </c>
      <c r="E777" s="24">
        <v>20</v>
      </c>
    </row>
    <row r="778" spans="2:5" x14ac:dyDescent="0.3">
      <c r="B778" s="22">
        <v>1000870</v>
      </c>
      <c r="C778" s="23" t="s">
        <v>3867</v>
      </c>
      <c r="D778" s="23" t="s">
        <v>3871</v>
      </c>
      <c r="E778" s="24">
        <v>1</v>
      </c>
    </row>
    <row r="779" spans="2:5" x14ac:dyDescent="0.3">
      <c r="B779" s="22">
        <v>1000871</v>
      </c>
      <c r="C779" s="23" t="s">
        <v>3869</v>
      </c>
      <c r="D779" s="23" t="s">
        <v>3868</v>
      </c>
      <c r="E779" s="24">
        <v>10</v>
      </c>
    </row>
    <row r="780" spans="2:5" x14ac:dyDescent="0.3">
      <c r="B780" s="22">
        <v>1000872</v>
      </c>
      <c r="C780" s="23" t="s">
        <v>3869</v>
      </c>
      <c r="D780" s="23" t="s">
        <v>3873</v>
      </c>
      <c r="E780" s="24">
        <v>1</v>
      </c>
    </row>
    <row r="781" spans="2:5" x14ac:dyDescent="0.3">
      <c r="B781" s="22">
        <v>1000873</v>
      </c>
      <c r="C781" s="23" t="s">
        <v>3869</v>
      </c>
      <c r="D781" s="23" t="s">
        <v>3870</v>
      </c>
      <c r="E781" s="24">
        <v>6</v>
      </c>
    </row>
    <row r="782" spans="2:5" x14ac:dyDescent="0.3">
      <c r="B782" s="22">
        <v>1000875</v>
      </c>
      <c r="C782" s="23" t="s">
        <v>3869</v>
      </c>
      <c r="D782" s="23" t="s">
        <v>3868</v>
      </c>
      <c r="E782" s="24">
        <v>10</v>
      </c>
    </row>
    <row r="783" spans="2:5" x14ac:dyDescent="0.3">
      <c r="B783" s="22">
        <v>1000877</v>
      </c>
      <c r="C783" s="23" t="s">
        <v>3869</v>
      </c>
      <c r="D783" s="23" t="s">
        <v>3871</v>
      </c>
      <c r="E783" s="24">
        <v>0</v>
      </c>
    </row>
    <row r="784" spans="2:5" x14ac:dyDescent="0.3">
      <c r="B784" s="22">
        <v>1000878</v>
      </c>
      <c r="C784" s="23" t="s">
        <v>3869</v>
      </c>
      <c r="D784" s="23" t="s">
        <v>3875</v>
      </c>
      <c r="E784" s="24">
        <v>2</v>
      </c>
    </row>
    <row r="785" spans="2:5" x14ac:dyDescent="0.3">
      <c r="B785" s="22">
        <v>1000880</v>
      </c>
      <c r="C785" s="23" t="s">
        <v>3869</v>
      </c>
      <c r="D785" s="23" t="s">
        <v>3874</v>
      </c>
      <c r="E785" s="24">
        <v>17</v>
      </c>
    </row>
    <row r="786" spans="2:5" x14ac:dyDescent="0.3">
      <c r="B786" s="22">
        <v>1000881</v>
      </c>
      <c r="C786" s="23" t="s">
        <v>3869</v>
      </c>
      <c r="D786" s="23" t="s">
        <v>3875</v>
      </c>
      <c r="E786" s="24">
        <v>14</v>
      </c>
    </row>
    <row r="787" spans="2:5" x14ac:dyDescent="0.3">
      <c r="B787" s="22">
        <v>1000882</v>
      </c>
      <c r="C787" s="23" t="s">
        <v>3869</v>
      </c>
      <c r="D787" s="23" t="s">
        <v>3875</v>
      </c>
      <c r="E787" s="24">
        <v>2</v>
      </c>
    </row>
    <row r="788" spans="2:5" x14ac:dyDescent="0.3">
      <c r="B788" s="22">
        <v>1000883</v>
      </c>
      <c r="C788" s="23" t="s">
        <v>3867</v>
      </c>
      <c r="D788" s="23" t="s">
        <v>3874</v>
      </c>
      <c r="E788" s="24">
        <v>14</v>
      </c>
    </row>
    <row r="789" spans="2:5" x14ac:dyDescent="0.3">
      <c r="B789" s="22">
        <v>1000884</v>
      </c>
      <c r="C789" s="23" t="s">
        <v>3869</v>
      </c>
      <c r="D789" s="23" t="s">
        <v>3868</v>
      </c>
      <c r="E789" s="24">
        <v>10</v>
      </c>
    </row>
    <row r="790" spans="2:5" x14ac:dyDescent="0.3">
      <c r="B790" s="22">
        <v>1000885</v>
      </c>
      <c r="C790" s="23" t="s">
        <v>3869</v>
      </c>
      <c r="D790" s="23" t="s">
        <v>3874</v>
      </c>
      <c r="E790" s="24">
        <v>0</v>
      </c>
    </row>
    <row r="791" spans="2:5" x14ac:dyDescent="0.3">
      <c r="B791" s="22">
        <v>1000886</v>
      </c>
      <c r="C791" s="23" t="s">
        <v>3867</v>
      </c>
      <c r="D791" s="23" t="s">
        <v>3870</v>
      </c>
      <c r="E791" s="24">
        <v>0</v>
      </c>
    </row>
    <row r="792" spans="2:5" x14ac:dyDescent="0.3">
      <c r="B792" s="22">
        <v>1000887</v>
      </c>
      <c r="C792" s="23" t="s">
        <v>3867</v>
      </c>
      <c r="D792" s="23" t="s">
        <v>3870</v>
      </c>
      <c r="E792" s="24">
        <v>16</v>
      </c>
    </row>
    <row r="793" spans="2:5" x14ac:dyDescent="0.3">
      <c r="B793" s="22">
        <v>1000888</v>
      </c>
      <c r="C793" s="23" t="s">
        <v>3867</v>
      </c>
      <c r="D793" s="23" t="s">
        <v>3868</v>
      </c>
      <c r="E793" s="24">
        <v>10</v>
      </c>
    </row>
    <row r="794" spans="2:5" x14ac:dyDescent="0.3">
      <c r="B794" s="22">
        <v>1000889</v>
      </c>
      <c r="C794" s="23" t="s">
        <v>3869</v>
      </c>
      <c r="D794" s="23" t="s">
        <v>3872</v>
      </c>
      <c r="E794" s="24">
        <v>20</v>
      </c>
    </row>
    <row r="795" spans="2:5" x14ac:dyDescent="0.3">
      <c r="B795" s="22">
        <v>1000890</v>
      </c>
      <c r="C795" s="23" t="s">
        <v>3869</v>
      </c>
      <c r="D795" s="23" t="s">
        <v>3875</v>
      </c>
      <c r="E795" s="24">
        <v>4</v>
      </c>
    </row>
    <row r="796" spans="2:5" x14ac:dyDescent="0.3">
      <c r="B796" s="22">
        <v>1000891</v>
      </c>
      <c r="C796" s="23" t="s">
        <v>3869</v>
      </c>
      <c r="D796" s="23" t="s">
        <v>3871</v>
      </c>
      <c r="E796" s="24">
        <v>1</v>
      </c>
    </row>
    <row r="797" spans="2:5" x14ac:dyDescent="0.3">
      <c r="B797" s="22">
        <v>1000892</v>
      </c>
      <c r="C797" s="23" t="s">
        <v>3869</v>
      </c>
      <c r="D797" s="23" t="s">
        <v>3874</v>
      </c>
      <c r="E797" s="24">
        <v>0</v>
      </c>
    </row>
    <row r="798" spans="2:5" x14ac:dyDescent="0.3">
      <c r="B798" s="22">
        <v>1000894</v>
      </c>
      <c r="C798" s="23" t="s">
        <v>3869</v>
      </c>
      <c r="D798" s="23" t="s">
        <v>3875</v>
      </c>
      <c r="E798" s="24">
        <v>4</v>
      </c>
    </row>
    <row r="799" spans="2:5" x14ac:dyDescent="0.3">
      <c r="B799" s="22">
        <v>1000895</v>
      </c>
      <c r="C799" s="23" t="s">
        <v>3869</v>
      </c>
      <c r="D799" s="23" t="s">
        <v>3873</v>
      </c>
      <c r="E799" s="24">
        <v>1</v>
      </c>
    </row>
    <row r="800" spans="2:5" x14ac:dyDescent="0.3">
      <c r="B800" s="22">
        <v>1000896</v>
      </c>
      <c r="C800" s="23" t="s">
        <v>3869</v>
      </c>
      <c r="D800" s="23" t="s">
        <v>3875</v>
      </c>
      <c r="E800" s="24">
        <v>15</v>
      </c>
    </row>
    <row r="801" spans="2:5" x14ac:dyDescent="0.3">
      <c r="B801" s="22">
        <v>1000897</v>
      </c>
      <c r="C801" s="23" t="s">
        <v>3869</v>
      </c>
      <c r="D801" s="23" t="s">
        <v>3871</v>
      </c>
      <c r="E801" s="24">
        <v>6</v>
      </c>
    </row>
    <row r="802" spans="2:5" x14ac:dyDescent="0.3">
      <c r="B802" s="22">
        <v>1000898</v>
      </c>
      <c r="C802" s="23" t="s">
        <v>3869</v>
      </c>
      <c r="D802" s="23" t="s">
        <v>3871</v>
      </c>
      <c r="E802" s="24">
        <v>7</v>
      </c>
    </row>
    <row r="803" spans="2:5" x14ac:dyDescent="0.3">
      <c r="B803" s="22">
        <v>1000899</v>
      </c>
      <c r="C803" s="23" t="s">
        <v>3867</v>
      </c>
      <c r="D803" s="23" t="s">
        <v>3871</v>
      </c>
      <c r="E803" s="24">
        <v>1</v>
      </c>
    </row>
    <row r="804" spans="2:5" x14ac:dyDescent="0.3">
      <c r="B804" s="22">
        <v>1000900</v>
      </c>
      <c r="C804" s="23" t="s">
        <v>3867</v>
      </c>
      <c r="D804" s="23" t="s">
        <v>3870</v>
      </c>
      <c r="E804" s="24">
        <v>13</v>
      </c>
    </row>
    <row r="805" spans="2:5" x14ac:dyDescent="0.3">
      <c r="B805" s="22">
        <v>1000901</v>
      </c>
      <c r="C805" s="23" t="s">
        <v>3867</v>
      </c>
      <c r="D805" s="23" t="s">
        <v>3870</v>
      </c>
      <c r="E805" s="24">
        <v>0</v>
      </c>
    </row>
    <row r="806" spans="2:5" x14ac:dyDescent="0.3">
      <c r="B806" s="22">
        <v>1000903</v>
      </c>
      <c r="C806" s="23" t="s">
        <v>3869</v>
      </c>
      <c r="D806" s="23" t="s">
        <v>3870</v>
      </c>
      <c r="E806" s="24">
        <v>13</v>
      </c>
    </row>
    <row r="807" spans="2:5" x14ac:dyDescent="0.3">
      <c r="B807" s="22">
        <v>1000904</v>
      </c>
      <c r="C807" s="23" t="s">
        <v>3869</v>
      </c>
      <c r="D807" s="23" t="s">
        <v>3874</v>
      </c>
      <c r="E807" s="24">
        <v>20</v>
      </c>
    </row>
    <row r="808" spans="2:5" x14ac:dyDescent="0.3">
      <c r="B808" s="22">
        <v>1000905</v>
      </c>
      <c r="C808" s="23" t="s">
        <v>3867</v>
      </c>
      <c r="D808" s="23" t="s">
        <v>3872</v>
      </c>
      <c r="E808" s="24">
        <v>12</v>
      </c>
    </row>
    <row r="809" spans="2:5" x14ac:dyDescent="0.3">
      <c r="B809" s="22">
        <v>1000906</v>
      </c>
      <c r="C809" s="23" t="s">
        <v>3869</v>
      </c>
      <c r="D809" s="23" t="s">
        <v>3868</v>
      </c>
      <c r="E809" s="24">
        <v>10</v>
      </c>
    </row>
    <row r="810" spans="2:5" x14ac:dyDescent="0.3">
      <c r="B810" s="22">
        <v>1000908</v>
      </c>
      <c r="C810" s="23" t="s">
        <v>3867</v>
      </c>
      <c r="D810" s="23" t="s">
        <v>3873</v>
      </c>
      <c r="E810" s="24">
        <v>1</v>
      </c>
    </row>
    <row r="811" spans="2:5" x14ac:dyDescent="0.3">
      <c r="B811" s="22">
        <v>1000909</v>
      </c>
      <c r="C811" s="23" t="s">
        <v>3869</v>
      </c>
      <c r="D811" s="23" t="s">
        <v>3872</v>
      </c>
      <c r="E811" s="24">
        <v>7</v>
      </c>
    </row>
    <row r="812" spans="2:5" x14ac:dyDescent="0.3">
      <c r="B812" s="22">
        <v>1000910</v>
      </c>
      <c r="C812" s="23" t="s">
        <v>3867</v>
      </c>
      <c r="D812" s="23" t="s">
        <v>3873</v>
      </c>
      <c r="E812" s="24">
        <v>0</v>
      </c>
    </row>
    <row r="813" spans="2:5" x14ac:dyDescent="0.3">
      <c r="B813" s="22">
        <v>1000911</v>
      </c>
      <c r="C813" s="23" t="s">
        <v>3869</v>
      </c>
      <c r="D813" s="23" t="s">
        <v>3873</v>
      </c>
      <c r="E813" s="24">
        <v>0</v>
      </c>
    </row>
    <row r="814" spans="2:5" x14ac:dyDescent="0.3">
      <c r="B814" s="22">
        <v>1000912</v>
      </c>
      <c r="C814" s="23" t="s">
        <v>3867</v>
      </c>
      <c r="D814" s="23" t="s">
        <v>3874</v>
      </c>
      <c r="E814" s="24">
        <v>2</v>
      </c>
    </row>
    <row r="815" spans="2:5" x14ac:dyDescent="0.3">
      <c r="B815" s="22">
        <v>1000913</v>
      </c>
      <c r="C815" s="23" t="s">
        <v>3869</v>
      </c>
      <c r="D815" s="23" t="s">
        <v>3871</v>
      </c>
      <c r="E815" s="24">
        <v>0</v>
      </c>
    </row>
    <row r="816" spans="2:5" x14ac:dyDescent="0.3">
      <c r="B816" s="22">
        <v>1000914</v>
      </c>
      <c r="C816" s="23" t="s">
        <v>3867</v>
      </c>
      <c r="D816" s="23" t="s">
        <v>3874</v>
      </c>
      <c r="E816" s="24">
        <v>9</v>
      </c>
    </row>
    <row r="817" spans="2:5" x14ac:dyDescent="0.3">
      <c r="B817" s="22">
        <v>1000915</v>
      </c>
      <c r="C817" s="23" t="s">
        <v>3869</v>
      </c>
      <c r="D817" s="23" t="s">
        <v>3871</v>
      </c>
      <c r="E817" s="24">
        <v>7</v>
      </c>
    </row>
    <row r="818" spans="2:5" x14ac:dyDescent="0.3">
      <c r="B818" s="22">
        <v>1000917</v>
      </c>
      <c r="C818" s="23" t="s">
        <v>3869</v>
      </c>
      <c r="D818" s="23" t="s">
        <v>3873</v>
      </c>
      <c r="E818" s="24">
        <v>6</v>
      </c>
    </row>
    <row r="819" spans="2:5" x14ac:dyDescent="0.3">
      <c r="B819" s="22">
        <v>1000918</v>
      </c>
      <c r="C819" s="23" t="s">
        <v>3867</v>
      </c>
      <c r="D819" s="23" t="s">
        <v>3872</v>
      </c>
      <c r="E819" s="24">
        <v>1</v>
      </c>
    </row>
    <row r="820" spans="2:5" x14ac:dyDescent="0.3">
      <c r="B820" s="22">
        <v>1000919</v>
      </c>
      <c r="C820" s="23" t="s">
        <v>3867</v>
      </c>
      <c r="D820" s="23" t="s">
        <v>3874</v>
      </c>
      <c r="E820" s="24">
        <v>1</v>
      </c>
    </row>
    <row r="821" spans="2:5" x14ac:dyDescent="0.3">
      <c r="B821" s="22">
        <v>1000920</v>
      </c>
      <c r="C821" s="23" t="s">
        <v>3869</v>
      </c>
      <c r="D821" s="23" t="s">
        <v>3875</v>
      </c>
      <c r="E821" s="24">
        <v>4</v>
      </c>
    </row>
    <row r="822" spans="2:5" x14ac:dyDescent="0.3">
      <c r="B822" s="22">
        <v>1000921</v>
      </c>
      <c r="C822" s="23" t="s">
        <v>3869</v>
      </c>
      <c r="D822" s="23" t="s">
        <v>3871</v>
      </c>
      <c r="E822" s="24">
        <v>17</v>
      </c>
    </row>
    <row r="823" spans="2:5" x14ac:dyDescent="0.3">
      <c r="B823" s="22">
        <v>1000922</v>
      </c>
      <c r="C823" s="23" t="s">
        <v>3869</v>
      </c>
      <c r="D823" s="23" t="s">
        <v>3870</v>
      </c>
      <c r="E823" s="24">
        <v>16</v>
      </c>
    </row>
    <row r="824" spans="2:5" x14ac:dyDescent="0.3">
      <c r="B824" s="22">
        <v>1000923</v>
      </c>
      <c r="C824" s="23" t="s">
        <v>3869</v>
      </c>
      <c r="D824" s="23" t="s">
        <v>3871</v>
      </c>
      <c r="E824" s="24">
        <v>7</v>
      </c>
    </row>
    <row r="825" spans="2:5" x14ac:dyDescent="0.3">
      <c r="B825" s="22">
        <v>1000924</v>
      </c>
      <c r="C825" s="23" t="s">
        <v>3869</v>
      </c>
      <c r="D825" s="23" t="s">
        <v>3873</v>
      </c>
      <c r="E825" s="24">
        <v>17</v>
      </c>
    </row>
    <row r="826" spans="2:5" x14ac:dyDescent="0.3">
      <c r="B826" s="22">
        <v>1000925</v>
      </c>
      <c r="C826" s="23" t="s">
        <v>3867</v>
      </c>
      <c r="D826" s="23" t="s">
        <v>3874</v>
      </c>
      <c r="E826" s="24">
        <v>3</v>
      </c>
    </row>
    <row r="827" spans="2:5" x14ac:dyDescent="0.3">
      <c r="B827" s="22">
        <v>1000926</v>
      </c>
      <c r="C827" s="23" t="s">
        <v>3869</v>
      </c>
      <c r="D827" s="23" t="s">
        <v>3868</v>
      </c>
      <c r="E827" s="24">
        <v>10</v>
      </c>
    </row>
    <row r="828" spans="2:5" x14ac:dyDescent="0.3">
      <c r="B828" s="22">
        <v>1000927</v>
      </c>
      <c r="C828" s="23" t="s">
        <v>3867</v>
      </c>
      <c r="D828" s="23" t="s">
        <v>3871</v>
      </c>
      <c r="E828" s="24">
        <v>20</v>
      </c>
    </row>
    <row r="829" spans="2:5" x14ac:dyDescent="0.3">
      <c r="B829" s="22">
        <v>1000928</v>
      </c>
      <c r="C829" s="23" t="s">
        <v>3867</v>
      </c>
      <c r="D829" s="23" t="s">
        <v>3870</v>
      </c>
      <c r="E829" s="24">
        <v>16</v>
      </c>
    </row>
    <row r="830" spans="2:5" x14ac:dyDescent="0.3">
      <c r="B830" s="22">
        <v>1000929</v>
      </c>
      <c r="C830" s="23" t="s">
        <v>3869</v>
      </c>
      <c r="D830" s="23" t="s">
        <v>3871</v>
      </c>
      <c r="E830" s="24">
        <v>15</v>
      </c>
    </row>
    <row r="831" spans="2:5" x14ac:dyDescent="0.3">
      <c r="B831" s="22">
        <v>1000930</v>
      </c>
      <c r="C831" s="23" t="s">
        <v>3869</v>
      </c>
      <c r="D831" s="23" t="s">
        <v>3871</v>
      </c>
      <c r="E831" s="24">
        <v>5</v>
      </c>
    </row>
    <row r="832" spans="2:5" x14ac:dyDescent="0.3">
      <c r="B832" s="22">
        <v>1000931</v>
      </c>
      <c r="C832" s="23" t="s">
        <v>3867</v>
      </c>
      <c r="D832" s="23" t="s">
        <v>3870</v>
      </c>
      <c r="E832" s="24">
        <v>1</v>
      </c>
    </row>
    <row r="833" spans="2:5" x14ac:dyDescent="0.3">
      <c r="B833" s="22">
        <v>1000932</v>
      </c>
      <c r="C833" s="23" t="s">
        <v>3867</v>
      </c>
      <c r="D833" s="23" t="s">
        <v>3874</v>
      </c>
      <c r="E833" s="24">
        <v>6</v>
      </c>
    </row>
    <row r="834" spans="2:5" x14ac:dyDescent="0.3">
      <c r="B834" s="22">
        <v>1000933</v>
      </c>
      <c r="C834" s="23" t="s">
        <v>3869</v>
      </c>
      <c r="D834" s="23" t="s">
        <v>3872</v>
      </c>
      <c r="E834" s="24">
        <v>1</v>
      </c>
    </row>
    <row r="835" spans="2:5" x14ac:dyDescent="0.3">
      <c r="B835" s="22">
        <v>1000934</v>
      </c>
      <c r="C835" s="23" t="s">
        <v>3867</v>
      </c>
      <c r="D835" s="23" t="s">
        <v>3874</v>
      </c>
      <c r="E835" s="24">
        <v>7</v>
      </c>
    </row>
    <row r="836" spans="2:5" x14ac:dyDescent="0.3">
      <c r="B836" s="22">
        <v>1000936</v>
      </c>
      <c r="C836" s="23" t="s">
        <v>3869</v>
      </c>
      <c r="D836" s="23" t="s">
        <v>3875</v>
      </c>
      <c r="E836" s="24">
        <v>4</v>
      </c>
    </row>
    <row r="837" spans="2:5" x14ac:dyDescent="0.3">
      <c r="B837" s="22">
        <v>1000937</v>
      </c>
      <c r="C837" s="23" t="s">
        <v>3869</v>
      </c>
      <c r="D837" s="23" t="s">
        <v>3871</v>
      </c>
      <c r="E837" s="24">
        <v>15</v>
      </c>
    </row>
    <row r="838" spans="2:5" x14ac:dyDescent="0.3">
      <c r="B838" s="22">
        <v>1000939</v>
      </c>
      <c r="C838" s="23" t="s">
        <v>3867</v>
      </c>
      <c r="D838" s="23" t="s">
        <v>3871</v>
      </c>
      <c r="E838" s="24">
        <v>20</v>
      </c>
    </row>
    <row r="839" spans="2:5" x14ac:dyDescent="0.3">
      <c r="B839" s="22">
        <v>1000940</v>
      </c>
      <c r="C839" s="23" t="s">
        <v>3869</v>
      </c>
      <c r="D839" s="23" t="s">
        <v>3868</v>
      </c>
      <c r="E839" s="24">
        <v>10</v>
      </c>
    </row>
    <row r="840" spans="2:5" x14ac:dyDescent="0.3">
      <c r="B840" s="22">
        <v>1000943</v>
      </c>
      <c r="C840" s="23" t="s">
        <v>3867</v>
      </c>
      <c r="D840" s="23" t="s">
        <v>3872</v>
      </c>
      <c r="E840" s="24">
        <v>12</v>
      </c>
    </row>
    <row r="841" spans="2:5" x14ac:dyDescent="0.3">
      <c r="B841" s="22">
        <v>1000944</v>
      </c>
      <c r="C841" s="23" t="s">
        <v>3869</v>
      </c>
      <c r="D841" s="23" t="s">
        <v>3874</v>
      </c>
      <c r="E841" s="24">
        <v>0</v>
      </c>
    </row>
    <row r="842" spans="2:5" x14ac:dyDescent="0.3">
      <c r="B842" s="22">
        <v>1000945</v>
      </c>
      <c r="C842" s="23" t="s">
        <v>3869</v>
      </c>
      <c r="D842" s="23" t="s">
        <v>3872</v>
      </c>
      <c r="E842" s="24">
        <v>7</v>
      </c>
    </row>
    <row r="843" spans="2:5" x14ac:dyDescent="0.3">
      <c r="B843" s="22">
        <v>1000949</v>
      </c>
      <c r="C843" s="23" t="s">
        <v>3869</v>
      </c>
      <c r="D843" s="23" t="s">
        <v>3873</v>
      </c>
      <c r="E843" s="24">
        <v>17</v>
      </c>
    </row>
    <row r="844" spans="2:5" x14ac:dyDescent="0.3">
      <c r="B844" s="22">
        <v>1000950</v>
      </c>
      <c r="C844" s="23" t="s">
        <v>3869</v>
      </c>
      <c r="D844" s="23" t="s">
        <v>3874</v>
      </c>
      <c r="E844" s="24">
        <v>7</v>
      </c>
    </row>
    <row r="845" spans="2:5" x14ac:dyDescent="0.3">
      <c r="B845" s="22">
        <v>1000951</v>
      </c>
      <c r="C845" s="23" t="s">
        <v>3869</v>
      </c>
      <c r="D845" s="23" t="s">
        <v>3872</v>
      </c>
      <c r="E845" s="24">
        <v>2</v>
      </c>
    </row>
    <row r="846" spans="2:5" x14ac:dyDescent="0.3">
      <c r="B846" s="22">
        <v>1000952</v>
      </c>
      <c r="C846" s="23" t="s">
        <v>3869</v>
      </c>
      <c r="D846" s="23" t="s">
        <v>3870</v>
      </c>
      <c r="E846" s="24">
        <v>16</v>
      </c>
    </row>
    <row r="847" spans="2:5" x14ac:dyDescent="0.3">
      <c r="B847" s="22">
        <v>1000953</v>
      </c>
      <c r="C847" s="23" t="s">
        <v>3869</v>
      </c>
      <c r="D847" s="23" t="s">
        <v>3873</v>
      </c>
      <c r="E847" s="24">
        <v>20</v>
      </c>
    </row>
    <row r="848" spans="2:5" x14ac:dyDescent="0.3">
      <c r="B848" s="22">
        <v>1000954</v>
      </c>
      <c r="C848" s="23" t="s">
        <v>3867</v>
      </c>
      <c r="D848" s="23" t="s">
        <v>3871</v>
      </c>
      <c r="E848" s="24">
        <v>0</v>
      </c>
    </row>
    <row r="849" spans="2:5" x14ac:dyDescent="0.3">
      <c r="B849" s="22">
        <v>1000955</v>
      </c>
      <c r="C849" s="23" t="s">
        <v>3867</v>
      </c>
      <c r="D849" s="23" t="s">
        <v>3873</v>
      </c>
      <c r="E849" s="24">
        <v>7</v>
      </c>
    </row>
    <row r="850" spans="2:5" x14ac:dyDescent="0.3">
      <c r="B850" s="22">
        <v>1000956</v>
      </c>
      <c r="C850" s="23" t="s">
        <v>3869</v>
      </c>
      <c r="D850" s="23" t="s">
        <v>3874</v>
      </c>
      <c r="E850" s="24">
        <v>1</v>
      </c>
    </row>
    <row r="851" spans="2:5" x14ac:dyDescent="0.3">
      <c r="B851" s="22">
        <v>1000957</v>
      </c>
      <c r="C851" s="23" t="s">
        <v>3869</v>
      </c>
      <c r="D851" s="23" t="s">
        <v>3874</v>
      </c>
      <c r="E851" s="24">
        <v>1</v>
      </c>
    </row>
    <row r="852" spans="2:5" x14ac:dyDescent="0.3">
      <c r="B852" s="22">
        <v>1000958</v>
      </c>
      <c r="C852" s="23" t="s">
        <v>3869</v>
      </c>
      <c r="D852" s="23" t="s">
        <v>3874</v>
      </c>
      <c r="E852" s="24">
        <v>2</v>
      </c>
    </row>
    <row r="853" spans="2:5" x14ac:dyDescent="0.3">
      <c r="B853" s="22">
        <v>1000959</v>
      </c>
      <c r="C853" s="23" t="s">
        <v>3869</v>
      </c>
      <c r="D853" s="23" t="s">
        <v>3873</v>
      </c>
      <c r="E853" s="24">
        <v>11</v>
      </c>
    </row>
    <row r="854" spans="2:5" x14ac:dyDescent="0.3">
      <c r="B854" s="22">
        <v>1000960</v>
      </c>
      <c r="C854" s="23" t="s">
        <v>3869</v>
      </c>
      <c r="D854" s="23" t="s">
        <v>3868</v>
      </c>
      <c r="E854" s="24">
        <v>10</v>
      </c>
    </row>
    <row r="855" spans="2:5" x14ac:dyDescent="0.3">
      <c r="B855" s="22">
        <v>1000961</v>
      </c>
      <c r="C855" s="23" t="s">
        <v>3869</v>
      </c>
      <c r="D855" s="23" t="s">
        <v>3875</v>
      </c>
      <c r="E855" s="24">
        <v>10</v>
      </c>
    </row>
    <row r="856" spans="2:5" x14ac:dyDescent="0.3">
      <c r="B856" s="22">
        <v>1000963</v>
      </c>
      <c r="C856" s="23" t="s">
        <v>3869</v>
      </c>
      <c r="D856" s="23" t="s">
        <v>3871</v>
      </c>
      <c r="E856" s="24">
        <v>0</v>
      </c>
    </row>
    <row r="857" spans="2:5" x14ac:dyDescent="0.3">
      <c r="B857" s="22">
        <v>1000964</v>
      </c>
      <c r="C857" s="23" t="s">
        <v>3869</v>
      </c>
      <c r="D857" s="23" t="s">
        <v>3871</v>
      </c>
      <c r="E857" s="24">
        <v>7</v>
      </c>
    </row>
    <row r="858" spans="2:5" x14ac:dyDescent="0.3">
      <c r="B858" s="22">
        <v>1000966</v>
      </c>
      <c r="C858" s="23" t="s">
        <v>3869</v>
      </c>
      <c r="D858" s="23" t="s">
        <v>3870</v>
      </c>
      <c r="E858" s="24">
        <v>2</v>
      </c>
    </row>
    <row r="859" spans="2:5" x14ac:dyDescent="0.3">
      <c r="B859" s="22">
        <v>1000967</v>
      </c>
      <c r="C859" s="23" t="s">
        <v>3867</v>
      </c>
      <c r="D859" s="23" t="s">
        <v>3875</v>
      </c>
      <c r="E859" s="24">
        <v>0</v>
      </c>
    </row>
    <row r="860" spans="2:5" x14ac:dyDescent="0.3">
      <c r="B860" s="22">
        <v>1000968</v>
      </c>
      <c r="C860" s="23" t="s">
        <v>3869</v>
      </c>
      <c r="D860" s="23" t="s">
        <v>3873</v>
      </c>
      <c r="E860" s="24">
        <v>12</v>
      </c>
    </row>
    <row r="861" spans="2:5" x14ac:dyDescent="0.3">
      <c r="B861" s="22">
        <v>1000969</v>
      </c>
      <c r="C861" s="23" t="s">
        <v>3867</v>
      </c>
      <c r="D861" s="23" t="s">
        <v>3871</v>
      </c>
      <c r="E861" s="24">
        <v>11</v>
      </c>
    </row>
    <row r="862" spans="2:5" x14ac:dyDescent="0.3">
      <c r="B862" s="22">
        <v>1000970</v>
      </c>
      <c r="C862" s="23" t="s">
        <v>3869</v>
      </c>
      <c r="D862" s="23" t="s">
        <v>3871</v>
      </c>
      <c r="E862" s="24">
        <v>0</v>
      </c>
    </row>
    <row r="863" spans="2:5" x14ac:dyDescent="0.3">
      <c r="B863" s="22">
        <v>1000971</v>
      </c>
      <c r="C863" s="23" t="s">
        <v>3869</v>
      </c>
      <c r="D863" s="23" t="s">
        <v>3871</v>
      </c>
      <c r="E863" s="24">
        <v>12</v>
      </c>
    </row>
    <row r="864" spans="2:5" x14ac:dyDescent="0.3">
      <c r="B864" s="22">
        <v>1000972</v>
      </c>
      <c r="C864" s="23" t="s">
        <v>3869</v>
      </c>
      <c r="D864" s="23" t="s">
        <v>3872</v>
      </c>
      <c r="E864" s="24">
        <v>1</v>
      </c>
    </row>
    <row r="865" spans="2:5" x14ac:dyDescent="0.3">
      <c r="B865" s="22">
        <v>1000973</v>
      </c>
      <c r="C865" s="23" t="s">
        <v>3867</v>
      </c>
      <c r="D865" s="23" t="s">
        <v>3871</v>
      </c>
      <c r="E865" s="24">
        <v>1</v>
      </c>
    </row>
    <row r="866" spans="2:5" x14ac:dyDescent="0.3">
      <c r="B866" s="22">
        <v>1000974</v>
      </c>
      <c r="C866" s="23" t="s">
        <v>3869</v>
      </c>
      <c r="D866" s="23" t="s">
        <v>3874</v>
      </c>
      <c r="E866" s="24">
        <v>19</v>
      </c>
    </row>
    <row r="867" spans="2:5" x14ac:dyDescent="0.3">
      <c r="B867" s="22">
        <v>1000975</v>
      </c>
      <c r="C867" s="23" t="s">
        <v>3869</v>
      </c>
      <c r="D867" s="23" t="s">
        <v>3874</v>
      </c>
      <c r="E867" s="24">
        <v>0</v>
      </c>
    </row>
    <row r="868" spans="2:5" x14ac:dyDescent="0.3">
      <c r="B868" s="22">
        <v>1000976</v>
      </c>
      <c r="C868" s="23" t="s">
        <v>3869</v>
      </c>
      <c r="D868" s="23" t="s">
        <v>3874</v>
      </c>
      <c r="E868" s="24">
        <v>14</v>
      </c>
    </row>
    <row r="869" spans="2:5" x14ac:dyDescent="0.3">
      <c r="B869" s="22">
        <v>1000977</v>
      </c>
      <c r="C869" s="23" t="s">
        <v>3869</v>
      </c>
      <c r="D869" s="23" t="s">
        <v>3871</v>
      </c>
      <c r="E869" s="24">
        <v>2</v>
      </c>
    </row>
    <row r="870" spans="2:5" x14ac:dyDescent="0.3">
      <c r="B870" s="22">
        <v>1000978</v>
      </c>
      <c r="C870" s="23" t="s">
        <v>3869</v>
      </c>
      <c r="D870" s="23" t="s">
        <v>3875</v>
      </c>
      <c r="E870" s="24">
        <v>0</v>
      </c>
    </row>
    <row r="871" spans="2:5" x14ac:dyDescent="0.3">
      <c r="B871" s="22">
        <v>1000979</v>
      </c>
      <c r="C871" s="23" t="s">
        <v>3869</v>
      </c>
      <c r="D871" s="23" t="s">
        <v>3868</v>
      </c>
      <c r="E871" s="24">
        <v>10</v>
      </c>
    </row>
    <row r="872" spans="2:5" x14ac:dyDescent="0.3">
      <c r="B872" s="22">
        <v>1000980</v>
      </c>
      <c r="C872" s="23" t="s">
        <v>3869</v>
      </c>
      <c r="D872" s="23" t="s">
        <v>3871</v>
      </c>
      <c r="E872" s="24">
        <v>6</v>
      </c>
    </row>
    <row r="873" spans="2:5" x14ac:dyDescent="0.3">
      <c r="B873" s="22">
        <v>1000981</v>
      </c>
      <c r="C873" s="23" t="s">
        <v>3869</v>
      </c>
      <c r="D873" s="23" t="s">
        <v>3871</v>
      </c>
      <c r="E873" s="24">
        <v>20</v>
      </c>
    </row>
    <row r="874" spans="2:5" x14ac:dyDescent="0.3">
      <c r="B874" s="22">
        <v>1000982</v>
      </c>
      <c r="C874" s="23" t="s">
        <v>3867</v>
      </c>
      <c r="D874" s="23" t="s">
        <v>3871</v>
      </c>
      <c r="E874" s="24">
        <v>9</v>
      </c>
    </row>
    <row r="875" spans="2:5" x14ac:dyDescent="0.3">
      <c r="B875" s="22">
        <v>1000983</v>
      </c>
      <c r="C875" s="23" t="s">
        <v>3867</v>
      </c>
      <c r="D875" s="23" t="s">
        <v>3871</v>
      </c>
      <c r="E875" s="24">
        <v>16</v>
      </c>
    </row>
    <row r="876" spans="2:5" x14ac:dyDescent="0.3">
      <c r="B876" s="22">
        <v>1000984</v>
      </c>
      <c r="C876" s="23" t="s">
        <v>3869</v>
      </c>
      <c r="D876" s="23" t="s">
        <v>3873</v>
      </c>
      <c r="E876" s="24">
        <v>16</v>
      </c>
    </row>
    <row r="877" spans="2:5" x14ac:dyDescent="0.3">
      <c r="B877" s="22">
        <v>1000985</v>
      </c>
      <c r="C877" s="23" t="s">
        <v>3869</v>
      </c>
      <c r="D877" s="23" t="s">
        <v>3871</v>
      </c>
      <c r="E877" s="24">
        <v>4</v>
      </c>
    </row>
    <row r="878" spans="2:5" x14ac:dyDescent="0.3">
      <c r="B878" s="22">
        <v>1000986</v>
      </c>
      <c r="C878" s="23" t="s">
        <v>3867</v>
      </c>
      <c r="D878" s="23" t="s">
        <v>3870</v>
      </c>
      <c r="E878" s="24">
        <v>0</v>
      </c>
    </row>
    <row r="879" spans="2:5" x14ac:dyDescent="0.3">
      <c r="B879" s="22">
        <v>1000987</v>
      </c>
      <c r="C879" s="23" t="s">
        <v>3867</v>
      </c>
      <c r="D879" s="23" t="s">
        <v>3874</v>
      </c>
      <c r="E879" s="24">
        <v>17</v>
      </c>
    </row>
    <row r="880" spans="2:5" x14ac:dyDescent="0.3">
      <c r="B880" s="22">
        <v>1000988</v>
      </c>
      <c r="C880" s="23" t="s">
        <v>3869</v>
      </c>
      <c r="D880" s="23" t="s">
        <v>3873</v>
      </c>
      <c r="E880" s="24">
        <v>11</v>
      </c>
    </row>
    <row r="881" spans="2:5" x14ac:dyDescent="0.3">
      <c r="B881" s="22">
        <v>1000989</v>
      </c>
      <c r="C881" s="23" t="s">
        <v>3869</v>
      </c>
      <c r="D881" s="23" t="s">
        <v>3873</v>
      </c>
      <c r="E881" s="24">
        <v>0</v>
      </c>
    </row>
    <row r="882" spans="2:5" x14ac:dyDescent="0.3">
      <c r="B882" s="22">
        <v>1000990</v>
      </c>
      <c r="C882" s="23" t="s">
        <v>3869</v>
      </c>
      <c r="D882" s="23" t="s">
        <v>3875</v>
      </c>
      <c r="E882" s="24">
        <v>6</v>
      </c>
    </row>
    <row r="883" spans="2:5" x14ac:dyDescent="0.3">
      <c r="B883" s="22">
        <v>1000991</v>
      </c>
      <c r="C883" s="23" t="s">
        <v>3867</v>
      </c>
      <c r="D883" s="23" t="s">
        <v>3871</v>
      </c>
      <c r="E883" s="24">
        <v>9</v>
      </c>
    </row>
    <row r="884" spans="2:5" x14ac:dyDescent="0.3">
      <c r="B884" s="22">
        <v>1000992</v>
      </c>
      <c r="C884" s="23" t="s">
        <v>3867</v>
      </c>
      <c r="D884" s="23" t="s">
        <v>3874</v>
      </c>
      <c r="E884" s="24">
        <v>3</v>
      </c>
    </row>
    <row r="885" spans="2:5" x14ac:dyDescent="0.3">
      <c r="B885" s="22">
        <v>1000993</v>
      </c>
      <c r="C885" s="23" t="s">
        <v>3869</v>
      </c>
      <c r="D885" s="23" t="s">
        <v>3871</v>
      </c>
      <c r="E885" s="24">
        <v>0</v>
      </c>
    </row>
    <row r="886" spans="2:5" x14ac:dyDescent="0.3">
      <c r="B886" s="22">
        <v>1000995</v>
      </c>
      <c r="C886" s="23" t="s">
        <v>3867</v>
      </c>
      <c r="D886" s="23" t="s">
        <v>3875</v>
      </c>
      <c r="E886" s="24">
        <v>4</v>
      </c>
    </row>
    <row r="887" spans="2:5" x14ac:dyDescent="0.3">
      <c r="B887" s="22">
        <v>1000996</v>
      </c>
      <c r="C887" s="23" t="s">
        <v>3869</v>
      </c>
      <c r="D887" s="23" t="s">
        <v>3871</v>
      </c>
      <c r="E887" s="24">
        <v>17</v>
      </c>
    </row>
    <row r="888" spans="2:5" x14ac:dyDescent="0.3">
      <c r="B888" s="22">
        <v>1000997</v>
      </c>
      <c r="C888" s="23" t="s">
        <v>3869</v>
      </c>
      <c r="D888" s="23" t="s">
        <v>3868</v>
      </c>
      <c r="E888" s="24">
        <v>19</v>
      </c>
    </row>
    <row r="889" spans="2:5" x14ac:dyDescent="0.3">
      <c r="B889" s="22">
        <v>1000998</v>
      </c>
      <c r="C889" s="23" t="s">
        <v>3869</v>
      </c>
      <c r="D889" s="23" t="s">
        <v>3872</v>
      </c>
      <c r="E889" s="24">
        <v>20</v>
      </c>
    </row>
    <row r="890" spans="2:5" x14ac:dyDescent="0.3">
      <c r="B890" s="22">
        <v>1000999</v>
      </c>
      <c r="C890" s="23" t="s">
        <v>3869</v>
      </c>
      <c r="D890" s="23" t="s">
        <v>3871</v>
      </c>
      <c r="E890" s="24">
        <v>15</v>
      </c>
    </row>
    <row r="891" spans="2:5" x14ac:dyDescent="0.3">
      <c r="B891" s="22">
        <v>1001000</v>
      </c>
      <c r="C891" s="23" t="s">
        <v>3867</v>
      </c>
      <c r="D891" s="23" t="s">
        <v>3871</v>
      </c>
      <c r="E891" s="24">
        <v>6</v>
      </c>
    </row>
    <row r="892" spans="2:5" x14ac:dyDescent="0.3">
      <c r="B892" s="22">
        <v>1001002</v>
      </c>
      <c r="C892" s="23" t="s">
        <v>3869</v>
      </c>
      <c r="D892" s="23" t="s">
        <v>3873</v>
      </c>
      <c r="E892" s="24">
        <v>11</v>
      </c>
    </row>
    <row r="893" spans="2:5" x14ac:dyDescent="0.3">
      <c r="B893" s="22">
        <v>1001003</v>
      </c>
      <c r="C893" s="23" t="s">
        <v>3869</v>
      </c>
      <c r="D893" s="23" t="s">
        <v>3871</v>
      </c>
      <c r="E893" s="24">
        <v>2</v>
      </c>
    </row>
    <row r="894" spans="2:5" x14ac:dyDescent="0.3">
      <c r="B894" s="22">
        <v>1001004</v>
      </c>
      <c r="C894" s="23" t="s">
        <v>3869</v>
      </c>
      <c r="D894" s="23" t="s">
        <v>3871</v>
      </c>
      <c r="E894" s="24">
        <v>3</v>
      </c>
    </row>
    <row r="895" spans="2:5" x14ac:dyDescent="0.3">
      <c r="B895" s="22">
        <v>1001005</v>
      </c>
      <c r="C895" s="23" t="s">
        <v>3869</v>
      </c>
      <c r="D895" s="23" t="s">
        <v>3874</v>
      </c>
      <c r="E895" s="24">
        <v>11</v>
      </c>
    </row>
    <row r="896" spans="2:5" x14ac:dyDescent="0.3">
      <c r="B896" s="22">
        <v>1001006</v>
      </c>
      <c r="C896" s="23" t="s">
        <v>3869</v>
      </c>
      <c r="D896" s="23" t="s">
        <v>3875</v>
      </c>
      <c r="E896" s="24">
        <v>4</v>
      </c>
    </row>
    <row r="897" spans="2:5" x14ac:dyDescent="0.3">
      <c r="B897" s="22">
        <v>1001008</v>
      </c>
      <c r="C897" s="23" t="s">
        <v>3869</v>
      </c>
      <c r="D897" s="23" t="s">
        <v>3874</v>
      </c>
      <c r="E897" s="24">
        <v>3</v>
      </c>
    </row>
    <row r="898" spans="2:5" x14ac:dyDescent="0.3">
      <c r="B898" s="22">
        <v>1001009</v>
      </c>
      <c r="C898" s="23" t="s">
        <v>3869</v>
      </c>
      <c r="D898" s="23" t="s">
        <v>3873</v>
      </c>
      <c r="E898" s="24">
        <v>7</v>
      </c>
    </row>
    <row r="899" spans="2:5" x14ac:dyDescent="0.3">
      <c r="B899" s="22">
        <v>1001010</v>
      </c>
      <c r="C899" s="23" t="s">
        <v>3869</v>
      </c>
      <c r="D899" s="23" t="s">
        <v>3871</v>
      </c>
      <c r="E899" s="24">
        <v>0</v>
      </c>
    </row>
    <row r="900" spans="2:5" x14ac:dyDescent="0.3">
      <c r="B900" s="22">
        <v>1001011</v>
      </c>
      <c r="C900" s="23" t="s">
        <v>3869</v>
      </c>
      <c r="D900" s="23" t="s">
        <v>3871</v>
      </c>
      <c r="E900" s="24">
        <v>8</v>
      </c>
    </row>
    <row r="901" spans="2:5" x14ac:dyDescent="0.3">
      <c r="B901" s="22">
        <v>1001012</v>
      </c>
      <c r="C901" s="23" t="s">
        <v>3867</v>
      </c>
      <c r="D901" s="23" t="s">
        <v>3874</v>
      </c>
      <c r="E901" s="24">
        <v>1</v>
      </c>
    </row>
    <row r="902" spans="2:5" x14ac:dyDescent="0.3">
      <c r="B902" s="22">
        <v>1001013</v>
      </c>
      <c r="C902" s="23" t="s">
        <v>3869</v>
      </c>
      <c r="D902" s="23" t="s">
        <v>3870</v>
      </c>
      <c r="E902" s="24">
        <v>13</v>
      </c>
    </row>
    <row r="903" spans="2:5" x14ac:dyDescent="0.3">
      <c r="B903" s="22">
        <v>1001015</v>
      </c>
      <c r="C903" s="23" t="s">
        <v>3869</v>
      </c>
      <c r="D903" s="23" t="s">
        <v>3874</v>
      </c>
      <c r="E903" s="24">
        <v>3</v>
      </c>
    </row>
    <row r="904" spans="2:5" x14ac:dyDescent="0.3">
      <c r="B904" s="27">
        <v>1001016</v>
      </c>
      <c r="C904" s="28" t="s">
        <v>3869</v>
      </c>
      <c r="D904" s="28" t="s">
        <v>3870</v>
      </c>
      <c r="E904" s="29">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738"/>
  <sheetViews>
    <sheetView workbookViewId="0">
      <selection activeCell="B5" sqref="B5"/>
    </sheetView>
  </sheetViews>
  <sheetFormatPr defaultColWidth="8.6640625" defaultRowHeight="14.4" x14ac:dyDescent="0.3"/>
  <cols>
    <col min="1" max="1" width="8" bestFit="1" customWidth="1"/>
    <col min="4" max="4" width="12.88671875" bestFit="1" customWidth="1"/>
    <col min="7" max="7" width="12.88671875" bestFit="1" customWidth="1"/>
    <col min="9" max="9" width="12.88671875" bestFit="1" customWidth="1"/>
  </cols>
  <sheetData>
    <row r="1" spans="1:9" x14ac:dyDescent="0.3">
      <c r="A1" t="s">
        <v>1926</v>
      </c>
      <c r="B1" t="s">
        <v>1928</v>
      </c>
      <c r="C1" t="s">
        <v>1929</v>
      </c>
      <c r="D1" t="s">
        <v>3878</v>
      </c>
    </row>
    <row r="2" spans="1:9" x14ac:dyDescent="0.3">
      <c r="A2">
        <v>1000001</v>
      </c>
      <c r="B2" t="s">
        <v>3867</v>
      </c>
      <c r="C2" t="s">
        <v>3868</v>
      </c>
      <c r="D2" t="s">
        <v>3879</v>
      </c>
    </row>
    <row r="3" spans="1:9" x14ac:dyDescent="0.3">
      <c r="A3">
        <v>1000002</v>
      </c>
      <c r="B3" t="s">
        <v>3869</v>
      </c>
      <c r="C3" t="s">
        <v>3870</v>
      </c>
      <c r="D3" t="s">
        <v>3879</v>
      </c>
    </row>
    <row r="4" spans="1:9" x14ac:dyDescent="0.3">
      <c r="A4">
        <v>1000003</v>
      </c>
      <c r="B4" t="s">
        <v>3869</v>
      </c>
      <c r="C4" t="s">
        <v>3871</v>
      </c>
      <c r="D4" t="s">
        <v>3879</v>
      </c>
    </row>
    <row r="5" spans="1:9" x14ac:dyDescent="0.3">
      <c r="A5">
        <v>1000004</v>
      </c>
      <c r="B5" t="s">
        <v>3869</v>
      </c>
      <c r="C5" t="s">
        <v>3872</v>
      </c>
      <c r="D5" t="s">
        <v>3880</v>
      </c>
    </row>
    <row r="6" spans="1:9" x14ac:dyDescent="0.3">
      <c r="A6">
        <v>1000005</v>
      </c>
      <c r="B6" t="s">
        <v>3869</v>
      </c>
      <c r="C6" t="s">
        <v>3871</v>
      </c>
      <c r="D6" t="s">
        <v>3880</v>
      </c>
      <c r="F6" t="s">
        <v>1929</v>
      </c>
      <c r="G6" t="s">
        <v>3878</v>
      </c>
    </row>
    <row r="7" spans="1:9" x14ac:dyDescent="0.3">
      <c r="A7">
        <v>1000006</v>
      </c>
      <c r="B7" t="s">
        <v>3867</v>
      </c>
      <c r="C7" t="s">
        <v>3873</v>
      </c>
      <c r="D7" t="s">
        <v>3879</v>
      </c>
      <c r="F7" t="s">
        <v>3875</v>
      </c>
      <c r="G7" t="s">
        <v>3880</v>
      </c>
    </row>
    <row r="8" spans="1:9" x14ac:dyDescent="0.3">
      <c r="A8">
        <v>1000007</v>
      </c>
      <c r="B8" t="s">
        <v>3869</v>
      </c>
      <c r="C8" t="s">
        <v>3874</v>
      </c>
      <c r="D8" t="s">
        <v>3880</v>
      </c>
    </row>
    <row r="9" spans="1:9" x14ac:dyDescent="0.3">
      <c r="A9">
        <v>1000008</v>
      </c>
      <c r="B9" t="s">
        <v>3869</v>
      </c>
      <c r="C9" t="s">
        <v>3871</v>
      </c>
      <c r="D9" t="s">
        <v>3880</v>
      </c>
      <c r="F9" t="s">
        <v>1926</v>
      </c>
      <c r="G9" t="s">
        <v>1928</v>
      </c>
      <c r="H9" t="s">
        <v>1929</v>
      </c>
      <c r="I9" t="s">
        <v>3878</v>
      </c>
    </row>
    <row r="10" spans="1:9" x14ac:dyDescent="0.3">
      <c r="A10">
        <v>1000009</v>
      </c>
      <c r="B10" t="s">
        <v>3869</v>
      </c>
      <c r="C10" t="s">
        <v>3871</v>
      </c>
      <c r="D10" t="s">
        <v>3879</v>
      </c>
      <c r="F10">
        <v>1000047</v>
      </c>
      <c r="G10" t="s">
        <v>3869</v>
      </c>
      <c r="H10" t="s">
        <v>3875</v>
      </c>
      <c r="I10" t="s">
        <v>3880</v>
      </c>
    </row>
    <row r="11" spans="1:9" x14ac:dyDescent="0.3">
      <c r="A11">
        <v>1000010</v>
      </c>
      <c r="B11" t="s">
        <v>3867</v>
      </c>
      <c r="C11" t="s">
        <v>3874</v>
      </c>
      <c r="D11" t="s">
        <v>3880</v>
      </c>
      <c r="F11">
        <v>1000049</v>
      </c>
      <c r="G11" t="s">
        <v>3869</v>
      </c>
      <c r="H11" t="s">
        <v>3875</v>
      </c>
      <c r="I11" t="s">
        <v>3880</v>
      </c>
    </row>
    <row r="12" spans="1:9" x14ac:dyDescent="0.3">
      <c r="A12">
        <v>1000011</v>
      </c>
      <c r="B12" t="s">
        <v>3867</v>
      </c>
      <c r="C12" t="s">
        <v>3871</v>
      </c>
      <c r="D12" t="s">
        <v>3879</v>
      </c>
      <c r="F12">
        <v>1000064</v>
      </c>
      <c r="G12" t="s">
        <v>3869</v>
      </c>
      <c r="H12" t="s">
        <v>3875</v>
      </c>
      <c r="I12" t="s">
        <v>3880</v>
      </c>
    </row>
    <row r="13" spans="1:9" x14ac:dyDescent="0.3">
      <c r="A13">
        <v>1000012</v>
      </c>
      <c r="B13" t="s">
        <v>3869</v>
      </c>
      <c r="C13" t="s">
        <v>3871</v>
      </c>
      <c r="D13" t="s">
        <v>3879</v>
      </c>
      <c r="F13">
        <v>1000135</v>
      </c>
      <c r="G13" t="s">
        <v>3869</v>
      </c>
      <c r="H13" t="s">
        <v>3875</v>
      </c>
      <c r="I13" t="s">
        <v>3880</v>
      </c>
    </row>
    <row r="14" spans="1:9" x14ac:dyDescent="0.3">
      <c r="A14">
        <v>1000013</v>
      </c>
      <c r="B14" t="s">
        <v>3869</v>
      </c>
      <c r="C14" t="s">
        <v>3872</v>
      </c>
      <c r="D14" t="s">
        <v>3880</v>
      </c>
      <c r="F14">
        <v>1000138</v>
      </c>
      <c r="G14" t="s">
        <v>3869</v>
      </c>
      <c r="H14" t="s">
        <v>3875</v>
      </c>
      <c r="I14" t="s">
        <v>3880</v>
      </c>
    </row>
    <row r="15" spans="1:9" x14ac:dyDescent="0.3">
      <c r="A15">
        <v>1000014</v>
      </c>
      <c r="B15" t="s">
        <v>3869</v>
      </c>
      <c r="C15" t="s">
        <v>3874</v>
      </c>
      <c r="D15" t="s">
        <v>3879</v>
      </c>
      <c r="F15">
        <v>1000166</v>
      </c>
      <c r="G15" t="s">
        <v>3869</v>
      </c>
      <c r="H15" t="s">
        <v>3875</v>
      </c>
      <c r="I15" t="s">
        <v>3880</v>
      </c>
    </row>
    <row r="16" spans="1:9" x14ac:dyDescent="0.3">
      <c r="A16">
        <v>1000015</v>
      </c>
      <c r="B16" t="s">
        <v>3869</v>
      </c>
      <c r="C16" t="s">
        <v>3871</v>
      </c>
      <c r="D16" t="s">
        <v>3879</v>
      </c>
      <c r="F16">
        <v>1000191</v>
      </c>
      <c r="G16" t="s">
        <v>3869</v>
      </c>
      <c r="H16" t="s">
        <v>3875</v>
      </c>
      <c r="I16" t="s">
        <v>3880</v>
      </c>
    </row>
    <row r="17" spans="1:9" x14ac:dyDescent="0.3">
      <c r="A17">
        <v>1000016</v>
      </c>
      <c r="B17" t="s">
        <v>3867</v>
      </c>
      <c r="C17" t="s">
        <v>3874</v>
      </c>
      <c r="D17" t="s">
        <v>3880</v>
      </c>
      <c r="F17">
        <v>1000203</v>
      </c>
      <c r="G17" t="s">
        <v>3867</v>
      </c>
      <c r="H17" t="s">
        <v>3875</v>
      </c>
      <c r="I17" t="s">
        <v>3880</v>
      </c>
    </row>
    <row r="18" spans="1:9" x14ac:dyDescent="0.3">
      <c r="A18">
        <v>1000017</v>
      </c>
      <c r="B18" t="s">
        <v>3869</v>
      </c>
      <c r="C18" t="s">
        <v>3873</v>
      </c>
      <c r="D18" t="s">
        <v>3879</v>
      </c>
      <c r="F18">
        <v>1000248</v>
      </c>
      <c r="G18" t="s">
        <v>3869</v>
      </c>
      <c r="H18" t="s">
        <v>3875</v>
      </c>
      <c r="I18" t="s">
        <v>3880</v>
      </c>
    </row>
    <row r="19" spans="1:9" x14ac:dyDescent="0.3">
      <c r="A19">
        <v>1000018</v>
      </c>
      <c r="B19" t="s">
        <v>3867</v>
      </c>
      <c r="C19" t="s">
        <v>3875</v>
      </c>
      <c r="D19" t="s">
        <v>3879</v>
      </c>
      <c r="F19">
        <v>1000273</v>
      </c>
      <c r="G19" t="s">
        <v>3869</v>
      </c>
      <c r="H19" t="s">
        <v>3875</v>
      </c>
      <c r="I19" t="s">
        <v>3880</v>
      </c>
    </row>
    <row r="20" spans="1:9" x14ac:dyDescent="0.3">
      <c r="A20">
        <v>1000019</v>
      </c>
      <c r="B20" t="s">
        <v>3869</v>
      </c>
      <c r="C20" t="s">
        <v>3868</v>
      </c>
      <c r="D20" t="s">
        <v>3879</v>
      </c>
      <c r="F20">
        <v>1000297</v>
      </c>
      <c r="G20" t="s">
        <v>3869</v>
      </c>
      <c r="H20" t="s">
        <v>3875</v>
      </c>
      <c r="I20" t="s">
        <v>3880</v>
      </c>
    </row>
    <row r="21" spans="1:9" x14ac:dyDescent="0.3">
      <c r="A21">
        <v>1000020</v>
      </c>
      <c r="B21" t="s">
        <v>3869</v>
      </c>
      <c r="C21" t="s">
        <v>3871</v>
      </c>
      <c r="D21" t="s">
        <v>3879</v>
      </c>
      <c r="F21">
        <v>1000305</v>
      </c>
      <c r="G21" t="s">
        <v>3867</v>
      </c>
      <c r="H21" t="s">
        <v>3875</v>
      </c>
      <c r="I21" t="s">
        <v>3880</v>
      </c>
    </row>
    <row r="22" spans="1:9" x14ac:dyDescent="0.3">
      <c r="A22">
        <v>1000021</v>
      </c>
      <c r="B22" t="s">
        <v>3869</v>
      </c>
      <c r="C22" t="s">
        <v>3875</v>
      </c>
      <c r="D22" t="s">
        <v>3879</v>
      </c>
      <c r="F22">
        <v>1000311</v>
      </c>
      <c r="G22" t="s">
        <v>3869</v>
      </c>
      <c r="H22" t="s">
        <v>3875</v>
      </c>
      <c r="I22" t="s">
        <v>3880</v>
      </c>
    </row>
    <row r="23" spans="1:9" x14ac:dyDescent="0.3">
      <c r="A23">
        <v>1000022</v>
      </c>
      <c r="B23" t="s">
        <v>3869</v>
      </c>
      <c r="C23" t="s">
        <v>3875</v>
      </c>
      <c r="D23" t="s">
        <v>3879</v>
      </c>
      <c r="F23">
        <v>1000363</v>
      </c>
      <c r="G23" t="s">
        <v>3869</v>
      </c>
      <c r="H23" t="s">
        <v>3875</v>
      </c>
      <c r="I23" t="s">
        <v>3880</v>
      </c>
    </row>
    <row r="24" spans="1:9" x14ac:dyDescent="0.3">
      <c r="A24">
        <v>1000023</v>
      </c>
      <c r="B24" t="s">
        <v>3869</v>
      </c>
      <c r="C24" t="s">
        <v>3874</v>
      </c>
      <c r="D24" t="s">
        <v>3880</v>
      </c>
      <c r="F24">
        <v>1000378</v>
      </c>
      <c r="G24" t="s">
        <v>3867</v>
      </c>
      <c r="H24" t="s">
        <v>3875</v>
      </c>
      <c r="I24" t="s">
        <v>3880</v>
      </c>
    </row>
    <row r="25" spans="1:9" x14ac:dyDescent="0.3">
      <c r="A25">
        <v>1000024</v>
      </c>
      <c r="B25" t="s">
        <v>3867</v>
      </c>
      <c r="C25" t="s">
        <v>3871</v>
      </c>
      <c r="D25" t="s">
        <v>3880</v>
      </c>
      <c r="F25">
        <v>1000400</v>
      </c>
      <c r="G25" t="s">
        <v>3867</v>
      </c>
      <c r="H25" t="s">
        <v>3875</v>
      </c>
      <c r="I25" t="s">
        <v>3880</v>
      </c>
    </row>
    <row r="26" spans="1:9" x14ac:dyDescent="0.3">
      <c r="A26">
        <v>1000025</v>
      </c>
      <c r="B26" t="s">
        <v>3869</v>
      </c>
      <c r="C26" t="s">
        <v>3875</v>
      </c>
      <c r="D26" t="s">
        <v>3879</v>
      </c>
      <c r="F26">
        <v>1000426</v>
      </c>
      <c r="G26" t="s">
        <v>3869</v>
      </c>
      <c r="H26" t="s">
        <v>3875</v>
      </c>
      <c r="I26" t="s">
        <v>3880</v>
      </c>
    </row>
    <row r="27" spans="1:9" x14ac:dyDescent="0.3">
      <c r="A27">
        <v>1000026</v>
      </c>
      <c r="B27" t="s">
        <v>3869</v>
      </c>
      <c r="C27" t="s">
        <v>3871</v>
      </c>
      <c r="D27" t="s">
        <v>3880</v>
      </c>
      <c r="F27">
        <v>1000430</v>
      </c>
      <c r="G27" t="s">
        <v>3867</v>
      </c>
      <c r="H27" t="s">
        <v>3875</v>
      </c>
      <c r="I27" t="s">
        <v>3880</v>
      </c>
    </row>
    <row r="28" spans="1:9" x14ac:dyDescent="0.3">
      <c r="A28">
        <v>1000027</v>
      </c>
      <c r="B28" t="s">
        <v>3869</v>
      </c>
      <c r="C28" t="s">
        <v>3871</v>
      </c>
      <c r="D28" t="s">
        <v>3880</v>
      </c>
      <c r="F28">
        <v>1000462</v>
      </c>
      <c r="G28" t="s">
        <v>3869</v>
      </c>
      <c r="H28" t="s">
        <v>3875</v>
      </c>
      <c r="I28" t="s">
        <v>3880</v>
      </c>
    </row>
    <row r="29" spans="1:9" x14ac:dyDescent="0.3">
      <c r="A29">
        <v>1000028</v>
      </c>
      <c r="B29" t="s">
        <v>3867</v>
      </c>
      <c r="C29" t="s">
        <v>3871</v>
      </c>
      <c r="D29" t="s">
        <v>3880</v>
      </c>
      <c r="F29">
        <v>1000489</v>
      </c>
      <c r="G29" t="s">
        <v>3869</v>
      </c>
      <c r="H29" t="s">
        <v>3875</v>
      </c>
      <c r="I29" t="s">
        <v>3880</v>
      </c>
    </row>
    <row r="30" spans="1:9" x14ac:dyDescent="0.3">
      <c r="A30">
        <v>1000029</v>
      </c>
      <c r="B30" t="s">
        <v>3869</v>
      </c>
      <c r="C30" t="s">
        <v>3874</v>
      </c>
      <c r="D30" t="s">
        <v>3879</v>
      </c>
      <c r="F30">
        <v>1000561</v>
      </c>
      <c r="G30" t="s">
        <v>3867</v>
      </c>
      <c r="H30" t="s">
        <v>3875</v>
      </c>
      <c r="I30" t="s">
        <v>3880</v>
      </c>
    </row>
    <row r="31" spans="1:9" x14ac:dyDescent="0.3">
      <c r="A31">
        <v>1000030</v>
      </c>
      <c r="B31" t="s">
        <v>3867</v>
      </c>
      <c r="C31" t="s">
        <v>3874</v>
      </c>
      <c r="D31" t="s">
        <v>3879</v>
      </c>
      <c r="F31">
        <v>1000569</v>
      </c>
      <c r="G31" t="s">
        <v>3867</v>
      </c>
      <c r="H31" t="s">
        <v>3875</v>
      </c>
      <c r="I31" t="s">
        <v>3880</v>
      </c>
    </row>
    <row r="32" spans="1:9" x14ac:dyDescent="0.3">
      <c r="A32">
        <v>1000031</v>
      </c>
      <c r="B32" t="s">
        <v>3869</v>
      </c>
      <c r="C32" t="s">
        <v>3870</v>
      </c>
      <c r="D32" t="s">
        <v>3879</v>
      </c>
      <c r="F32">
        <v>1000592</v>
      </c>
      <c r="G32" t="s">
        <v>3869</v>
      </c>
      <c r="H32" t="s">
        <v>3875</v>
      </c>
      <c r="I32" t="s">
        <v>3880</v>
      </c>
    </row>
    <row r="33" spans="1:9" x14ac:dyDescent="0.3">
      <c r="A33">
        <v>1000032</v>
      </c>
      <c r="B33" t="s">
        <v>3867</v>
      </c>
      <c r="C33" t="s">
        <v>3871</v>
      </c>
      <c r="D33" t="s">
        <v>3880</v>
      </c>
      <c r="F33">
        <v>1000601</v>
      </c>
      <c r="G33" t="s">
        <v>3867</v>
      </c>
      <c r="H33" t="s">
        <v>3875</v>
      </c>
      <c r="I33" t="s">
        <v>3880</v>
      </c>
    </row>
    <row r="34" spans="1:9" x14ac:dyDescent="0.3">
      <c r="A34">
        <v>1000033</v>
      </c>
      <c r="B34" t="s">
        <v>3869</v>
      </c>
      <c r="C34" t="s">
        <v>3872</v>
      </c>
      <c r="D34" t="s">
        <v>3880</v>
      </c>
      <c r="F34">
        <v>1000608</v>
      </c>
      <c r="G34" t="s">
        <v>3869</v>
      </c>
      <c r="H34" t="s">
        <v>3875</v>
      </c>
      <c r="I34" t="s">
        <v>3880</v>
      </c>
    </row>
    <row r="35" spans="1:9" x14ac:dyDescent="0.3">
      <c r="A35">
        <v>1000034</v>
      </c>
      <c r="B35" t="s">
        <v>3867</v>
      </c>
      <c r="C35" t="s">
        <v>3875</v>
      </c>
      <c r="D35" t="s">
        <v>3879</v>
      </c>
      <c r="F35">
        <v>1000626</v>
      </c>
      <c r="G35" t="s">
        <v>3869</v>
      </c>
      <c r="H35" t="s">
        <v>3875</v>
      </c>
      <c r="I35" t="s">
        <v>3880</v>
      </c>
    </row>
    <row r="36" spans="1:9" x14ac:dyDescent="0.3">
      <c r="A36">
        <v>1000035</v>
      </c>
      <c r="B36" t="s">
        <v>3869</v>
      </c>
      <c r="C36" t="s">
        <v>3872</v>
      </c>
      <c r="D36" t="s">
        <v>3880</v>
      </c>
      <c r="F36">
        <v>1000665</v>
      </c>
      <c r="G36" t="s">
        <v>3869</v>
      </c>
      <c r="H36" t="s">
        <v>3875</v>
      </c>
      <c r="I36" t="s">
        <v>3880</v>
      </c>
    </row>
    <row r="37" spans="1:9" x14ac:dyDescent="0.3">
      <c r="A37">
        <v>1000036</v>
      </c>
      <c r="B37" t="s">
        <v>3869</v>
      </c>
      <c r="C37" t="s">
        <v>3871</v>
      </c>
      <c r="D37" t="s">
        <v>3879</v>
      </c>
      <c r="F37">
        <v>1000676</v>
      </c>
      <c r="G37" t="s">
        <v>3869</v>
      </c>
      <c r="H37" t="s">
        <v>3875</v>
      </c>
      <c r="I37" t="s">
        <v>3880</v>
      </c>
    </row>
    <row r="38" spans="1:9" x14ac:dyDescent="0.3">
      <c r="A38">
        <v>1000037</v>
      </c>
      <c r="B38" t="s">
        <v>3867</v>
      </c>
      <c r="C38" t="s">
        <v>3871</v>
      </c>
      <c r="D38" t="s">
        <v>3879</v>
      </c>
      <c r="F38">
        <v>1000686</v>
      </c>
      <c r="G38" t="s">
        <v>3869</v>
      </c>
      <c r="H38" t="s">
        <v>3875</v>
      </c>
      <c r="I38" t="s">
        <v>3880</v>
      </c>
    </row>
    <row r="39" spans="1:9" x14ac:dyDescent="0.3">
      <c r="A39">
        <v>1000039</v>
      </c>
      <c r="B39" t="s">
        <v>3869</v>
      </c>
      <c r="C39" t="s">
        <v>3875</v>
      </c>
      <c r="D39" t="s">
        <v>3879</v>
      </c>
      <c r="F39">
        <v>1000736</v>
      </c>
      <c r="G39" t="s">
        <v>3869</v>
      </c>
      <c r="H39" t="s">
        <v>3875</v>
      </c>
      <c r="I39" t="s">
        <v>3880</v>
      </c>
    </row>
    <row r="40" spans="1:9" x14ac:dyDescent="0.3">
      <c r="A40">
        <v>1000041</v>
      </c>
      <c r="B40" t="s">
        <v>3867</v>
      </c>
      <c r="C40" t="s">
        <v>3875</v>
      </c>
      <c r="D40" t="s">
        <v>3879</v>
      </c>
      <c r="F40">
        <v>1000747</v>
      </c>
      <c r="G40" t="s">
        <v>3869</v>
      </c>
      <c r="H40" t="s">
        <v>3875</v>
      </c>
      <c r="I40" t="s">
        <v>3880</v>
      </c>
    </row>
    <row r="41" spans="1:9" x14ac:dyDescent="0.3">
      <c r="A41">
        <v>1000042</v>
      </c>
      <c r="B41" t="s">
        <v>3869</v>
      </c>
      <c r="C41" t="s">
        <v>3871</v>
      </c>
      <c r="D41" t="s">
        <v>3880</v>
      </c>
      <c r="F41">
        <v>1000770</v>
      </c>
      <c r="G41" t="s">
        <v>3869</v>
      </c>
      <c r="H41" t="s">
        <v>3875</v>
      </c>
      <c r="I41" t="s">
        <v>3880</v>
      </c>
    </row>
    <row r="42" spans="1:9" x14ac:dyDescent="0.3">
      <c r="A42">
        <v>1000043</v>
      </c>
      <c r="B42" t="s">
        <v>3869</v>
      </c>
      <c r="C42" t="s">
        <v>3871</v>
      </c>
      <c r="D42" t="s">
        <v>3879</v>
      </c>
      <c r="F42">
        <v>1000789</v>
      </c>
      <c r="G42" t="s">
        <v>3869</v>
      </c>
      <c r="H42" t="s">
        <v>3875</v>
      </c>
      <c r="I42" t="s">
        <v>3880</v>
      </c>
    </row>
    <row r="43" spans="1:9" x14ac:dyDescent="0.3">
      <c r="A43">
        <v>1000044</v>
      </c>
      <c r="B43" t="s">
        <v>3869</v>
      </c>
      <c r="C43" t="s">
        <v>3872</v>
      </c>
      <c r="D43" t="s">
        <v>3880</v>
      </c>
      <c r="F43">
        <v>1000813</v>
      </c>
      <c r="G43" t="s">
        <v>3869</v>
      </c>
      <c r="H43" t="s">
        <v>3875</v>
      </c>
      <c r="I43" t="s">
        <v>3880</v>
      </c>
    </row>
    <row r="44" spans="1:9" x14ac:dyDescent="0.3">
      <c r="A44">
        <v>1000045</v>
      </c>
      <c r="B44" t="s">
        <v>3867</v>
      </c>
      <c r="C44" t="s">
        <v>3872</v>
      </c>
      <c r="D44" t="s">
        <v>3880</v>
      </c>
      <c r="F44">
        <v>1000855</v>
      </c>
      <c r="G44" t="s">
        <v>3867</v>
      </c>
      <c r="H44" t="s">
        <v>3875</v>
      </c>
      <c r="I44" t="s">
        <v>3880</v>
      </c>
    </row>
    <row r="45" spans="1:9" x14ac:dyDescent="0.3">
      <c r="A45">
        <v>1000046</v>
      </c>
      <c r="B45" t="s">
        <v>3869</v>
      </c>
      <c r="C45" t="s">
        <v>3875</v>
      </c>
      <c r="D45" t="s">
        <v>3879</v>
      </c>
      <c r="F45">
        <v>1000869</v>
      </c>
      <c r="G45" t="s">
        <v>3869</v>
      </c>
      <c r="H45" t="s">
        <v>3875</v>
      </c>
      <c r="I45" t="s">
        <v>3880</v>
      </c>
    </row>
    <row r="46" spans="1:9" x14ac:dyDescent="0.3">
      <c r="A46">
        <v>1000047</v>
      </c>
      <c r="B46" t="s">
        <v>3869</v>
      </c>
      <c r="C46" t="s">
        <v>3875</v>
      </c>
      <c r="D46" t="s">
        <v>3880</v>
      </c>
      <c r="F46">
        <v>1000896</v>
      </c>
      <c r="G46" t="s">
        <v>3869</v>
      </c>
      <c r="H46" t="s">
        <v>3875</v>
      </c>
      <c r="I46" t="s">
        <v>3880</v>
      </c>
    </row>
    <row r="47" spans="1:9" x14ac:dyDescent="0.3">
      <c r="A47">
        <v>1000048</v>
      </c>
      <c r="B47" t="s">
        <v>3869</v>
      </c>
      <c r="C47" t="s">
        <v>3871</v>
      </c>
      <c r="D47" t="s">
        <v>3880</v>
      </c>
      <c r="F47">
        <v>1001035</v>
      </c>
      <c r="G47" t="s">
        <v>3869</v>
      </c>
      <c r="H47" t="s">
        <v>3875</v>
      </c>
      <c r="I47" t="s">
        <v>3880</v>
      </c>
    </row>
    <row r="48" spans="1:9" x14ac:dyDescent="0.3">
      <c r="A48">
        <v>1000049</v>
      </c>
      <c r="B48" t="s">
        <v>3869</v>
      </c>
      <c r="C48" t="s">
        <v>3875</v>
      </c>
      <c r="D48" t="s">
        <v>3880</v>
      </c>
      <c r="F48">
        <v>1001081</v>
      </c>
      <c r="G48" t="s">
        <v>3869</v>
      </c>
      <c r="H48" t="s">
        <v>3875</v>
      </c>
      <c r="I48" t="s">
        <v>3880</v>
      </c>
    </row>
    <row r="49" spans="1:9" x14ac:dyDescent="0.3">
      <c r="A49">
        <v>1000050</v>
      </c>
      <c r="B49" t="s">
        <v>3867</v>
      </c>
      <c r="C49" t="s">
        <v>3871</v>
      </c>
      <c r="D49" t="s">
        <v>3880</v>
      </c>
      <c r="F49">
        <v>1001120</v>
      </c>
      <c r="G49" t="s">
        <v>3869</v>
      </c>
      <c r="H49" t="s">
        <v>3875</v>
      </c>
      <c r="I49" t="s">
        <v>3880</v>
      </c>
    </row>
    <row r="50" spans="1:9" x14ac:dyDescent="0.3">
      <c r="A50">
        <v>1000051</v>
      </c>
      <c r="B50" t="s">
        <v>3867</v>
      </c>
      <c r="C50" t="s">
        <v>3868</v>
      </c>
      <c r="D50" t="s">
        <v>3879</v>
      </c>
      <c r="F50">
        <v>1001132</v>
      </c>
      <c r="G50" t="s">
        <v>3869</v>
      </c>
      <c r="H50" t="s">
        <v>3875</v>
      </c>
      <c r="I50" t="s">
        <v>3880</v>
      </c>
    </row>
    <row r="51" spans="1:9" x14ac:dyDescent="0.3">
      <c r="A51">
        <v>1000052</v>
      </c>
      <c r="B51" t="s">
        <v>3869</v>
      </c>
      <c r="C51" t="s">
        <v>3875</v>
      </c>
      <c r="D51" t="s">
        <v>3879</v>
      </c>
      <c r="F51">
        <v>1001146</v>
      </c>
      <c r="G51" t="s">
        <v>3867</v>
      </c>
      <c r="H51" t="s">
        <v>3875</v>
      </c>
      <c r="I51" t="s">
        <v>3880</v>
      </c>
    </row>
    <row r="52" spans="1:9" x14ac:dyDescent="0.3">
      <c r="A52">
        <v>1000053</v>
      </c>
      <c r="B52" t="s">
        <v>3869</v>
      </c>
      <c r="C52" t="s">
        <v>3871</v>
      </c>
      <c r="D52" t="s">
        <v>3879</v>
      </c>
      <c r="F52">
        <v>1001159</v>
      </c>
      <c r="G52" t="s">
        <v>3869</v>
      </c>
      <c r="H52" t="s">
        <v>3875</v>
      </c>
      <c r="I52" t="s">
        <v>3880</v>
      </c>
    </row>
    <row r="53" spans="1:9" x14ac:dyDescent="0.3">
      <c r="A53">
        <v>1000054</v>
      </c>
      <c r="B53" t="s">
        <v>3869</v>
      </c>
      <c r="C53" t="s">
        <v>3873</v>
      </c>
      <c r="D53" t="s">
        <v>3880</v>
      </c>
      <c r="F53">
        <v>1001186</v>
      </c>
      <c r="G53" t="s">
        <v>3869</v>
      </c>
      <c r="H53" t="s">
        <v>3875</v>
      </c>
      <c r="I53" t="s">
        <v>3880</v>
      </c>
    </row>
    <row r="54" spans="1:9" x14ac:dyDescent="0.3">
      <c r="A54">
        <v>1000055</v>
      </c>
      <c r="B54" t="s">
        <v>3867</v>
      </c>
      <c r="C54" t="s">
        <v>3874</v>
      </c>
      <c r="D54" t="s">
        <v>3879</v>
      </c>
      <c r="F54">
        <v>1001237</v>
      </c>
      <c r="G54" t="s">
        <v>3869</v>
      </c>
      <c r="H54" t="s">
        <v>3875</v>
      </c>
      <c r="I54" t="s">
        <v>3880</v>
      </c>
    </row>
    <row r="55" spans="1:9" x14ac:dyDescent="0.3">
      <c r="A55">
        <v>1000056</v>
      </c>
      <c r="B55" t="s">
        <v>3869</v>
      </c>
      <c r="C55" t="s">
        <v>3874</v>
      </c>
      <c r="D55" t="s">
        <v>3880</v>
      </c>
      <c r="F55">
        <v>1001257</v>
      </c>
      <c r="G55" t="s">
        <v>3867</v>
      </c>
      <c r="H55" t="s">
        <v>3875</v>
      </c>
      <c r="I55" t="s">
        <v>3880</v>
      </c>
    </row>
    <row r="56" spans="1:9" x14ac:dyDescent="0.3">
      <c r="A56">
        <v>1000057</v>
      </c>
      <c r="B56" t="s">
        <v>3869</v>
      </c>
      <c r="C56" t="s">
        <v>3875</v>
      </c>
      <c r="D56" t="s">
        <v>3879</v>
      </c>
      <c r="F56">
        <v>1001265</v>
      </c>
      <c r="G56" t="s">
        <v>3867</v>
      </c>
      <c r="H56" t="s">
        <v>3875</v>
      </c>
      <c r="I56" t="s">
        <v>3880</v>
      </c>
    </row>
    <row r="57" spans="1:9" x14ac:dyDescent="0.3">
      <c r="A57">
        <v>1000058</v>
      </c>
      <c r="B57" t="s">
        <v>3869</v>
      </c>
      <c r="C57" t="s">
        <v>3871</v>
      </c>
      <c r="D57" t="s">
        <v>3879</v>
      </c>
      <c r="F57">
        <v>1001313</v>
      </c>
      <c r="G57" t="s">
        <v>3869</v>
      </c>
      <c r="H57" t="s">
        <v>3875</v>
      </c>
      <c r="I57" t="s">
        <v>3880</v>
      </c>
    </row>
    <row r="58" spans="1:9" x14ac:dyDescent="0.3">
      <c r="A58">
        <v>1000059</v>
      </c>
      <c r="B58" t="s">
        <v>3867</v>
      </c>
      <c r="C58" t="s">
        <v>3873</v>
      </c>
      <c r="D58" t="s">
        <v>3880</v>
      </c>
      <c r="F58">
        <v>1001318</v>
      </c>
      <c r="G58" t="s">
        <v>3869</v>
      </c>
      <c r="H58" t="s">
        <v>3875</v>
      </c>
      <c r="I58" t="s">
        <v>3880</v>
      </c>
    </row>
    <row r="59" spans="1:9" x14ac:dyDescent="0.3">
      <c r="A59">
        <v>1000060</v>
      </c>
      <c r="B59" t="s">
        <v>3869</v>
      </c>
      <c r="C59" t="s">
        <v>3873</v>
      </c>
      <c r="D59" t="s">
        <v>3880</v>
      </c>
      <c r="F59">
        <v>1001409</v>
      </c>
      <c r="G59" t="s">
        <v>3869</v>
      </c>
      <c r="H59" t="s">
        <v>3875</v>
      </c>
      <c r="I59" t="s">
        <v>3880</v>
      </c>
    </row>
    <row r="60" spans="1:9" x14ac:dyDescent="0.3">
      <c r="A60">
        <v>1000061</v>
      </c>
      <c r="B60" t="s">
        <v>3869</v>
      </c>
      <c r="C60" t="s">
        <v>3871</v>
      </c>
      <c r="D60" t="s">
        <v>3879</v>
      </c>
      <c r="F60">
        <v>1001413</v>
      </c>
      <c r="G60" t="s">
        <v>3869</v>
      </c>
      <c r="H60" t="s">
        <v>3875</v>
      </c>
      <c r="I60" t="s">
        <v>3880</v>
      </c>
    </row>
    <row r="61" spans="1:9" x14ac:dyDescent="0.3">
      <c r="A61">
        <v>1000062</v>
      </c>
      <c r="B61" t="s">
        <v>3867</v>
      </c>
      <c r="C61" t="s">
        <v>3874</v>
      </c>
      <c r="D61" t="s">
        <v>3879</v>
      </c>
      <c r="F61">
        <v>1001418</v>
      </c>
      <c r="G61" t="s">
        <v>3869</v>
      </c>
      <c r="H61" t="s">
        <v>3875</v>
      </c>
      <c r="I61" t="s">
        <v>3880</v>
      </c>
    </row>
    <row r="62" spans="1:9" x14ac:dyDescent="0.3">
      <c r="A62">
        <v>1000063</v>
      </c>
      <c r="B62" t="s">
        <v>3869</v>
      </c>
      <c r="C62" t="s">
        <v>3875</v>
      </c>
      <c r="D62" t="s">
        <v>3879</v>
      </c>
      <c r="F62">
        <v>1001430</v>
      </c>
      <c r="G62" t="s">
        <v>3869</v>
      </c>
      <c r="H62" t="s">
        <v>3875</v>
      </c>
      <c r="I62" t="s">
        <v>3880</v>
      </c>
    </row>
    <row r="63" spans="1:9" x14ac:dyDescent="0.3">
      <c r="A63">
        <v>1000064</v>
      </c>
      <c r="B63" t="s">
        <v>3869</v>
      </c>
      <c r="C63" t="s">
        <v>3875</v>
      </c>
      <c r="D63" t="s">
        <v>3880</v>
      </c>
      <c r="F63">
        <v>1001450</v>
      </c>
      <c r="G63" t="s">
        <v>3869</v>
      </c>
      <c r="H63" t="s">
        <v>3875</v>
      </c>
      <c r="I63" t="s">
        <v>3880</v>
      </c>
    </row>
    <row r="64" spans="1:9" x14ac:dyDescent="0.3">
      <c r="A64">
        <v>1000065</v>
      </c>
      <c r="B64" t="s">
        <v>3869</v>
      </c>
      <c r="C64" t="s">
        <v>3874</v>
      </c>
      <c r="D64" t="s">
        <v>3880</v>
      </c>
      <c r="F64">
        <v>1001460</v>
      </c>
      <c r="G64" t="s">
        <v>3867</v>
      </c>
      <c r="H64" t="s">
        <v>3875</v>
      </c>
      <c r="I64" t="s">
        <v>3880</v>
      </c>
    </row>
    <row r="65" spans="1:9" x14ac:dyDescent="0.3">
      <c r="A65">
        <v>1000066</v>
      </c>
      <c r="B65" t="s">
        <v>3869</v>
      </c>
      <c r="C65" t="s">
        <v>3871</v>
      </c>
      <c r="D65" t="s">
        <v>3879</v>
      </c>
      <c r="F65">
        <v>1001466</v>
      </c>
      <c r="G65" t="s">
        <v>3869</v>
      </c>
      <c r="H65" t="s">
        <v>3875</v>
      </c>
      <c r="I65" t="s">
        <v>3880</v>
      </c>
    </row>
    <row r="66" spans="1:9" x14ac:dyDescent="0.3">
      <c r="A66">
        <v>1000067</v>
      </c>
      <c r="B66" t="s">
        <v>3867</v>
      </c>
      <c r="C66" t="s">
        <v>3873</v>
      </c>
      <c r="D66" t="s">
        <v>3880</v>
      </c>
      <c r="F66">
        <v>1001470</v>
      </c>
      <c r="G66" t="s">
        <v>3869</v>
      </c>
      <c r="H66" t="s">
        <v>3875</v>
      </c>
      <c r="I66" t="s">
        <v>3880</v>
      </c>
    </row>
    <row r="67" spans="1:9" x14ac:dyDescent="0.3">
      <c r="A67">
        <v>1000068</v>
      </c>
      <c r="B67" t="s">
        <v>3869</v>
      </c>
      <c r="C67" t="s">
        <v>3875</v>
      </c>
      <c r="D67" t="s">
        <v>3879</v>
      </c>
      <c r="F67">
        <v>1001514</v>
      </c>
      <c r="G67" t="s">
        <v>3869</v>
      </c>
      <c r="H67" t="s">
        <v>3875</v>
      </c>
      <c r="I67" t="s">
        <v>3880</v>
      </c>
    </row>
    <row r="68" spans="1:9" x14ac:dyDescent="0.3">
      <c r="A68">
        <v>1000069</v>
      </c>
      <c r="B68" t="s">
        <v>3867</v>
      </c>
      <c r="C68" t="s">
        <v>3871</v>
      </c>
      <c r="D68" t="s">
        <v>3879</v>
      </c>
      <c r="F68">
        <v>1001517</v>
      </c>
      <c r="G68" t="s">
        <v>3869</v>
      </c>
      <c r="H68" t="s">
        <v>3875</v>
      </c>
      <c r="I68" t="s">
        <v>3880</v>
      </c>
    </row>
    <row r="69" spans="1:9" x14ac:dyDescent="0.3">
      <c r="A69">
        <v>1000070</v>
      </c>
      <c r="B69" t="s">
        <v>3869</v>
      </c>
      <c r="C69" t="s">
        <v>3875</v>
      </c>
      <c r="D69" t="s">
        <v>3879</v>
      </c>
      <c r="F69">
        <v>1001527</v>
      </c>
      <c r="G69" t="s">
        <v>3869</v>
      </c>
      <c r="H69" t="s">
        <v>3875</v>
      </c>
      <c r="I69" t="s">
        <v>3880</v>
      </c>
    </row>
    <row r="70" spans="1:9" x14ac:dyDescent="0.3">
      <c r="A70">
        <v>1000071</v>
      </c>
      <c r="B70" t="s">
        <v>3869</v>
      </c>
      <c r="C70" t="s">
        <v>3871</v>
      </c>
      <c r="D70" t="s">
        <v>3880</v>
      </c>
      <c r="F70">
        <v>1001555</v>
      </c>
      <c r="G70" t="s">
        <v>3867</v>
      </c>
      <c r="H70" t="s">
        <v>3875</v>
      </c>
      <c r="I70" t="s">
        <v>3880</v>
      </c>
    </row>
    <row r="71" spans="1:9" x14ac:dyDescent="0.3">
      <c r="A71">
        <v>1000072</v>
      </c>
      <c r="B71" t="s">
        <v>3867</v>
      </c>
      <c r="C71" t="s">
        <v>3872</v>
      </c>
      <c r="D71" t="s">
        <v>3880</v>
      </c>
      <c r="F71">
        <v>1001556</v>
      </c>
      <c r="G71" t="s">
        <v>3869</v>
      </c>
      <c r="H71" t="s">
        <v>3875</v>
      </c>
      <c r="I71" t="s">
        <v>3880</v>
      </c>
    </row>
    <row r="72" spans="1:9" x14ac:dyDescent="0.3">
      <c r="A72">
        <v>1000073</v>
      </c>
      <c r="B72" t="s">
        <v>3869</v>
      </c>
      <c r="C72" t="s">
        <v>3875</v>
      </c>
      <c r="D72" t="s">
        <v>3879</v>
      </c>
      <c r="F72">
        <v>1001558</v>
      </c>
      <c r="G72" t="s">
        <v>3869</v>
      </c>
      <c r="H72" t="s">
        <v>3875</v>
      </c>
      <c r="I72" t="s">
        <v>3880</v>
      </c>
    </row>
    <row r="73" spans="1:9" x14ac:dyDescent="0.3">
      <c r="A73">
        <v>1000074</v>
      </c>
      <c r="B73" t="s">
        <v>3869</v>
      </c>
      <c r="C73" t="s">
        <v>3874</v>
      </c>
      <c r="D73" t="s">
        <v>3880</v>
      </c>
      <c r="F73">
        <v>1001562</v>
      </c>
      <c r="G73" t="s">
        <v>3869</v>
      </c>
      <c r="H73" t="s">
        <v>3875</v>
      </c>
      <c r="I73" t="s">
        <v>3880</v>
      </c>
    </row>
    <row r="74" spans="1:9" x14ac:dyDescent="0.3">
      <c r="A74">
        <v>1000075</v>
      </c>
      <c r="B74" t="s">
        <v>3867</v>
      </c>
      <c r="C74" t="s">
        <v>3868</v>
      </c>
      <c r="D74" t="s">
        <v>3879</v>
      </c>
      <c r="F74">
        <v>1001570</v>
      </c>
      <c r="G74" t="s">
        <v>3869</v>
      </c>
      <c r="H74" t="s">
        <v>3875</v>
      </c>
      <c r="I74" t="s">
        <v>3880</v>
      </c>
    </row>
    <row r="75" spans="1:9" x14ac:dyDescent="0.3">
      <c r="A75">
        <v>1000076</v>
      </c>
      <c r="B75" t="s">
        <v>3869</v>
      </c>
      <c r="C75" t="s">
        <v>3874</v>
      </c>
      <c r="D75" t="s">
        <v>3880</v>
      </c>
      <c r="F75">
        <v>1001578</v>
      </c>
      <c r="G75" t="s">
        <v>3869</v>
      </c>
      <c r="H75" t="s">
        <v>3875</v>
      </c>
      <c r="I75" t="s">
        <v>3880</v>
      </c>
    </row>
    <row r="76" spans="1:9" x14ac:dyDescent="0.3">
      <c r="A76">
        <v>1000077</v>
      </c>
      <c r="B76" t="s">
        <v>3869</v>
      </c>
      <c r="C76" t="s">
        <v>3875</v>
      </c>
      <c r="D76" t="s">
        <v>3879</v>
      </c>
      <c r="F76">
        <v>1001581</v>
      </c>
      <c r="G76" t="s">
        <v>3867</v>
      </c>
      <c r="H76" t="s">
        <v>3875</v>
      </c>
      <c r="I76" t="s">
        <v>3880</v>
      </c>
    </row>
    <row r="77" spans="1:9" x14ac:dyDescent="0.3">
      <c r="A77">
        <v>1000078</v>
      </c>
      <c r="B77" t="s">
        <v>3867</v>
      </c>
      <c r="C77" t="s">
        <v>3872</v>
      </c>
      <c r="D77" t="s">
        <v>3880</v>
      </c>
      <c r="F77">
        <v>1001626</v>
      </c>
      <c r="G77" t="s">
        <v>3869</v>
      </c>
      <c r="H77" t="s">
        <v>3875</v>
      </c>
      <c r="I77" t="s">
        <v>3880</v>
      </c>
    </row>
    <row r="78" spans="1:9" x14ac:dyDescent="0.3">
      <c r="A78">
        <v>1000079</v>
      </c>
      <c r="B78" t="s">
        <v>3867</v>
      </c>
      <c r="C78" t="s">
        <v>3872</v>
      </c>
      <c r="D78" t="s">
        <v>3879</v>
      </c>
      <c r="F78">
        <v>1001627</v>
      </c>
      <c r="G78" t="s">
        <v>3869</v>
      </c>
      <c r="H78" t="s">
        <v>3875</v>
      </c>
      <c r="I78" t="s">
        <v>3880</v>
      </c>
    </row>
    <row r="79" spans="1:9" x14ac:dyDescent="0.3">
      <c r="A79">
        <v>1000080</v>
      </c>
      <c r="B79" t="s">
        <v>3869</v>
      </c>
      <c r="C79" t="s">
        <v>3870</v>
      </c>
      <c r="D79" t="s">
        <v>3880</v>
      </c>
      <c r="F79">
        <v>1001629</v>
      </c>
      <c r="G79" t="s">
        <v>3869</v>
      </c>
      <c r="H79" t="s">
        <v>3875</v>
      </c>
      <c r="I79" t="s">
        <v>3880</v>
      </c>
    </row>
    <row r="80" spans="1:9" x14ac:dyDescent="0.3">
      <c r="A80">
        <v>1000081</v>
      </c>
      <c r="B80" t="s">
        <v>3867</v>
      </c>
      <c r="C80" t="s">
        <v>3871</v>
      </c>
      <c r="D80" t="s">
        <v>3880</v>
      </c>
      <c r="F80">
        <v>1001645</v>
      </c>
      <c r="G80" t="s">
        <v>3867</v>
      </c>
      <c r="H80" t="s">
        <v>3875</v>
      </c>
      <c r="I80" t="s">
        <v>3880</v>
      </c>
    </row>
    <row r="81" spans="1:9" x14ac:dyDescent="0.3">
      <c r="A81">
        <v>1000082</v>
      </c>
      <c r="B81" t="s">
        <v>3869</v>
      </c>
      <c r="C81" t="s">
        <v>3871</v>
      </c>
      <c r="D81" t="s">
        <v>3880</v>
      </c>
      <c r="F81">
        <v>1001649</v>
      </c>
      <c r="G81" t="s">
        <v>3869</v>
      </c>
      <c r="H81" t="s">
        <v>3875</v>
      </c>
      <c r="I81" t="s">
        <v>3880</v>
      </c>
    </row>
    <row r="82" spans="1:9" x14ac:dyDescent="0.3">
      <c r="A82">
        <v>1000083</v>
      </c>
      <c r="B82" t="s">
        <v>3867</v>
      </c>
      <c r="C82" t="s">
        <v>3871</v>
      </c>
      <c r="D82" t="s">
        <v>3879</v>
      </c>
      <c r="F82">
        <v>1001655</v>
      </c>
      <c r="G82" t="s">
        <v>3869</v>
      </c>
      <c r="H82" t="s">
        <v>3875</v>
      </c>
      <c r="I82" t="s">
        <v>3880</v>
      </c>
    </row>
    <row r="83" spans="1:9" x14ac:dyDescent="0.3">
      <c r="A83">
        <v>1000084</v>
      </c>
      <c r="B83" t="s">
        <v>3869</v>
      </c>
      <c r="C83" t="s">
        <v>3875</v>
      </c>
      <c r="D83" t="s">
        <v>3879</v>
      </c>
      <c r="F83">
        <v>1001659</v>
      </c>
      <c r="G83" t="s">
        <v>3867</v>
      </c>
      <c r="H83" t="s">
        <v>3875</v>
      </c>
      <c r="I83" t="s">
        <v>3880</v>
      </c>
    </row>
    <row r="84" spans="1:9" x14ac:dyDescent="0.3">
      <c r="A84">
        <v>1000085</v>
      </c>
      <c r="B84" t="s">
        <v>3869</v>
      </c>
      <c r="C84" t="s">
        <v>3875</v>
      </c>
      <c r="D84" t="s">
        <v>3879</v>
      </c>
      <c r="F84">
        <v>1001663</v>
      </c>
      <c r="G84" t="s">
        <v>3869</v>
      </c>
      <c r="H84" t="s">
        <v>3875</v>
      </c>
      <c r="I84" t="s">
        <v>3880</v>
      </c>
    </row>
    <row r="85" spans="1:9" x14ac:dyDescent="0.3">
      <c r="A85">
        <v>1000086</v>
      </c>
      <c r="B85" t="s">
        <v>3867</v>
      </c>
      <c r="C85" t="s">
        <v>3868</v>
      </c>
      <c r="D85" t="s">
        <v>3879</v>
      </c>
      <c r="F85">
        <v>1001718</v>
      </c>
      <c r="G85" t="s">
        <v>3869</v>
      </c>
      <c r="H85" t="s">
        <v>3875</v>
      </c>
      <c r="I85" t="s">
        <v>3880</v>
      </c>
    </row>
    <row r="86" spans="1:9" x14ac:dyDescent="0.3">
      <c r="A86">
        <v>1000087</v>
      </c>
      <c r="B86" t="s">
        <v>3869</v>
      </c>
      <c r="C86" t="s">
        <v>3871</v>
      </c>
      <c r="D86" t="s">
        <v>3879</v>
      </c>
      <c r="F86">
        <v>1001719</v>
      </c>
      <c r="G86" t="s">
        <v>3869</v>
      </c>
      <c r="H86" t="s">
        <v>3875</v>
      </c>
      <c r="I86" t="s">
        <v>3880</v>
      </c>
    </row>
    <row r="87" spans="1:9" x14ac:dyDescent="0.3">
      <c r="A87">
        <v>1000088</v>
      </c>
      <c r="B87" t="s">
        <v>3867</v>
      </c>
      <c r="C87" t="s">
        <v>3872</v>
      </c>
      <c r="D87" t="s">
        <v>3880</v>
      </c>
      <c r="F87">
        <v>1001720</v>
      </c>
      <c r="G87" t="s">
        <v>3869</v>
      </c>
      <c r="H87" t="s">
        <v>3875</v>
      </c>
      <c r="I87" t="s">
        <v>3880</v>
      </c>
    </row>
    <row r="88" spans="1:9" x14ac:dyDescent="0.3">
      <c r="A88">
        <v>1000089</v>
      </c>
      <c r="B88" t="s">
        <v>3867</v>
      </c>
      <c r="C88" t="s">
        <v>3870</v>
      </c>
      <c r="D88" t="s">
        <v>3880</v>
      </c>
      <c r="F88">
        <v>1001725</v>
      </c>
      <c r="G88" t="s">
        <v>3869</v>
      </c>
      <c r="H88" t="s">
        <v>3875</v>
      </c>
      <c r="I88" t="s">
        <v>3880</v>
      </c>
    </row>
    <row r="89" spans="1:9" x14ac:dyDescent="0.3">
      <c r="A89">
        <v>1000090</v>
      </c>
      <c r="B89" t="s">
        <v>3869</v>
      </c>
      <c r="C89" t="s">
        <v>3870</v>
      </c>
      <c r="D89" t="s">
        <v>3879</v>
      </c>
      <c r="F89">
        <v>1001732</v>
      </c>
      <c r="G89" t="s">
        <v>3869</v>
      </c>
      <c r="H89" t="s">
        <v>3875</v>
      </c>
      <c r="I89" t="s">
        <v>3880</v>
      </c>
    </row>
    <row r="90" spans="1:9" x14ac:dyDescent="0.3">
      <c r="A90">
        <v>1000091</v>
      </c>
      <c r="B90" t="s">
        <v>3869</v>
      </c>
      <c r="C90" t="s">
        <v>3874</v>
      </c>
      <c r="D90" t="s">
        <v>3880</v>
      </c>
      <c r="F90">
        <v>1001733</v>
      </c>
      <c r="G90" t="s">
        <v>3869</v>
      </c>
      <c r="H90" t="s">
        <v>3875</v>
      </c>
      <c r="I90" t="s">
        <v>3880</v>
      </c>
    </row>
    <row r="91" spans="1:9" x14ac:dyDescent="0.3">
      <c r="A91">
        <v>1000092</v>
      </c>
      <c r="B91" t="s">
        <v>3867</v>
      </c>
      <c r="C91" t="s">
        <v>3875</v>
      </c>
      <c r="D91" t="s">
        <v>3879</v>
      </c>
      <c r="F91">
        <v>1001735</v>
      </c>
      <c r="G91" t="s">
        <v>3869</v>
      </c>
      <c r="H91" t="s">
        <v>3875</v>
      </c>
      <c r="I91" t="s">
        <v>3880</v>
      </c>
    </row>
    <row r="92" spans="1:9" x14ac:dyDescent="0.3">
      <c r="A92">
        <v>1000093</v>
      </c>
      <c r="B92" t="s">
        <v>3869</v>
      </c>
      <c r="C92" t="s">
        <v>3871</v>
      </c>
      <c r="D92" t="s">
        <v>3880</v>
      </c>
      <c r="F92">
        <v>1001791</v>
      </c>
      <c r="G92" t="s">
        <v>3869</v>
      </c>
      <c r="H92" t="s">
        <v>3875</v>
      </c>
      <c r="I92" t="s">
        <v>3880</v>
      </c>
    </row>
    <row r="93" spans="1:9" x14ac:dyDescent="0.3">
      <c r="A93">
        <v>1000094</v>
      </c>
      <c r="B93" t="s">
        <v>3869</v>
      </c>
      <c r="C93" t="s">
        <v>3871</v>
      </c>
      <c r="D93" t="s">
        <v>3879</v>
      </c>
      <c r="F93">
        <v>1001808</v>
      </c>
      <c r="G93" t="s">
        <v>3867</v>
      </c>
      <c r="H93" t="s">
        <v>3875</v>
      </c>
      <c r="I93" t="s">
        <v>3880</v>
      </c>
    </row>
    <row r="94" spans="1:9" x14ac:dyDescent="0.3">
      <c r="A94">
        <v>1000095</v>
      </c>
      <c r="B94" t="s">
        <v>3869</v>
      </c>
      <c r="C94" t="s">
        <v>3872</v>
      </c>
      <c r="D94" t="s">
        <v>3880</v>
      </c>
      <c r="F94">
        <v>1001844</v>
      </c>
      <c r="G94" t="s">
        <v>3867</v>
      </c>
      <c r="H94" t="s">
        <v>3875</v>
      </c>
      <c r="I94" t="s">
        <v>3880</v>
      </c>
    </row>
    <row r="95" spans="1:9" x14ac:dyDescent="0.3">
      <c r="A95">
        <v>1000096</v>
      </c>
      <c r="B95" t="s">
        <v>3867</v>
      </c>
      <c r="C95" t="s">
        <v>3871</v>
      </c>
      <c r="D95" t="s">
        <v>3880</v>
      </c>
      <c r="F95">
        <v>1001850</v>
      </c>
      <c r="G95" t="s">
        <v>3869</v>
      </c>
      <c r="H95" t="s">
        <v>3875</v>
      </c>
      <c r="I95" t="s">
        <v>3880</v>
      </c>
    </row>
    <row r="96" spans="1:9" x14ac:dyDescent="0.3">
      <c r="A96">
        <v>1000097</v>
      </c>
      <c r="B96" t="s">
        <v>3867</v>
      </c>
      <c r="C96" t="s">
        <v>3874</v>
      </c>
      <c r="D96" t="s">
        <v>3879</v>
      </c>
      <c r="F96">
        <v>1001909</v>
      </c>
      <c r="G96" t="s">
        <v>3869</v>
      </c>
      <c r="H96" t="s">
        <v>3875</v>
      </c>
      <c r="I96" t="s">
        <v>3880</v>
      </c>
    </row>
    <row r="97" spans="1:9" x14ac:dyDescent="0.3">
      <c r="A97">
        <v>1000098</v>
      </c>
      <c r="B97" t="s">
        <v>3867</v>
      </c>
      <c r="C97" t="s">
        <v>3874</v>
      </c>
      <c r="D97" t="s">
        <v>3880</v>
      </c>
      <c r="F97">
        <v>1001962</v>
      </c>
      <c r="G97" t="s">
        <v>3867</v>
      </c>
      <c r="H97" t="s">
        <v>3875</v>
      </c>
      <c r="I97" t="s">
        <v>3880</v>
      </c>
    </row>
    <row r="98" spans="1:9" x14ac:dyDescent="0.3">
      <c r="A98">
        <v>1000099</v>
      </c>
      <c r="B98" t="s">
        <v>3867</v>
      </c>
      <c r="C98" t="s">
        <v>3868</v>
      </c>
      <c r="D98" t="s">
        <v>3879</v>
      </c>
      <c r="F98">
        <v>1001984</v>
      </c>
      <c r="G98" t="s">
        <v>3869</v>
      </c>
      <c r="H98" t="s">
        <v>3875</v>
      </c>
      <c r="I98" t="s">
        <v>3880</v>
      </c>
    </row>
    <row r="99" spans="1:9" x14ac:dyDescent="0.3">
      <c r="A99">
        <v>1000100</v>
      </c>
      <c r="B99" t="s">
        <v>3869</v>
      </c>
      <c r="C99" t="s">
        <v>3874</v>
      </c>
      <c r="D99" t="s">
        <v>3879</v>
      </c>
      <c r="F99">
        <v>1002014</v>
      </c>
      <c r="G99" t="s">
        <v>3869</v>
      </c>
      <c r="H99" t="s">
        <v>3875</v>
      </c>
      <c r="I99" t="s">
        <v>3880</v>
      </c>
    </row>
    <row r="100" spans="1:9" x14ac:dyDescent="0.3">
      <c r="A100">
        <v>1000101</v>
      </c>
      <c r="B100" t="s">
        <v>3867</v>
      </c>
      <c r="C100" t="s">
        <v>3875</v>
      </c>
      <c r="D100" t="s">
        <v>3879</v>
      </c>
      <c r="F100">
        <v>1002023</v>
      </c>
      <c r="G100" t="s">
        <v>3869</v>
      </c>
      <c r="H100" t="s">
        <v>3875</v>
      </c>
      <c r="I100" t="s">
        <v>3880</v>
      </c>
    </row>
    <row r="101" spans="1:9" x14ac:dyDescent="0.3">
      <c r="A101">
        <v>1000102</v>
      </c>
      <c r="B101" t="s">
        <v>3869</v>
      </c>
      <c r="C101" t="s">
        <v>3874</v>
      </c>
      <c r="D101" t="s">
        <v>3879</v>
      </c>
      <c r="F101">
        <v>1002076</v>
      </c>
      <c r="G101" t="s">
        <v>3869</v>
      </c>
      <c r="H101" t="s">
        <v>3875</v>
      </c>
      <c r="I101" t="s">
        <v>3880</v>
      </c>
    </row>
    <row r="102" spans="1:9" x14ac:dyDescent="0.3">
      <c r="A102">
        <v>1000103</v>
      </c>
      <c r="B102" t="s">
        <v>3869</v>
      </c>
      <c r="C102" t="s">
        <v>3872</v>
      </c>
      <c r="D102" t="s">
        <v>3880</v>
      </c>
      <c r="F102">
        <v>1002093</v>
      </c>
      <c r="G102" t="s">
        <v>3869</v>
      </c>
      <c r="H102" t="s">
        <v>3875</v>
      </c>
      <c r="I102" t="s">
        <v>3880</v>
      </c>
    </row>
    <row r="103" spans="1:9" x14ac:dyDescent="0.3">
      <c r="A103">
        <v>1000104</v>
      </c>
      <c r="B103" t="s">
        <v>3869</v>
      </c>
      <c r="C103" t="s">
        <v>3871</v>
      </c>
      <c r="D103" t="s">
        <v>3880</v>
      </c>
      <c r="F103">
        <v>1002106</v>
      </c>
      <c r="G103" t="s">
        <v>3867</v>
      </c>
      <c r="H103" t="s">
        <v>3875</v>
      </c>
      <c r="I103" t="s">
        <v>3880</v>
      </c>
    </row>
    <row r="104" spans="1:9" x14ac:dyDescent="0.3">
      <c r="A104">
        <v>1000105</v>
      </c>
      <c r="B104" t="s">
        <v>3869</v>
      </c>
      <c r="C104" t="s">
        <v>3872</v>
      </c>
      <c r="D104" t="s">
        <v>3880</v>
      </c>
      <c r="F104">
        <v>1002116</v>
      </c>
      <c r="G104" t="s">
        <v>3869</v>
      </c>
      <c r="H104" t="s">
        <v>3875</v>
      </c>
      <c r="I104" t="s">
        <v>3880</v>
      </c>
    </row>
    <row r="105" spans="1:9" x14ac:dyDescent="0.3">
      <c r="A105">
        <v>1000106</v>
      </c>
      <c r="B105" t="s">
        <v>3867</v>
      </c>
      <c r="C105" t="s">
        <v>3874</v>
      </c>
      <c r="D105" t="s">
        <v>3879</v>
      </c>
      <c r="F105">
        <v>1002127</v>
      </c>
      <c r="G105" t="s">
        <v>3869</v>
      </c>
      <c r="H105" t="s">
        <v>3875</v>
      </c>
      <c r="I105" t="s">
        <v>3880</v>
      </c>
    </row>
    <row r="106" spans="1:9" x14ac:dyDescent="0.3">
      <c r="A106">
        <v>1000107</v>
      </c>
      <c r="B106" t="s">
        <v>3869</v>
      </c>
      <c r="C106" t="s">
        <v>3872</v>
      </c>
      <c r="D106" t="s">
        <v>3879</v>
      </c>
      <c r="F106">
        <v>1002144</v>
      </c>
      <c r="G106" t="s">
        <v>3869</v>
      </c>
      <c r="H106" t="s">
        <v>3875</v>
      </c>
      <c r="I106" t="s">
        <v>3880</v>
      </c>
    </row>
    <row r="107" spans="1:9" x14ac:dyDescent="0.3">
      <c r="A107">
        <v>1000108</v>
      </c>
      <c r="B107" t="s">
        <v>3869</v>
      </c>
      <c r="C107" t="s">
        <v>3871</v>
      </c>
      <c r="D107" t="s">
        <v>3879</v>
      </c>
      <c r="F107">
        <v>1002145</v>
      </c>
      <c r="G107" t="s">
        <v>3869</v>
      </c>
      <c r="H107" t="s">
        <v>3875</v>
      </c>
      <c r="I107" t="s">
        <v>3880</v>
      </c>
    </row>
    <row r="108" spans="1:9" x14ac:dyDescent="0.3">
      <c r="A108">
        <v>1000109</v>
      </c>
      <c r="B108" t="s">
        <v>3869</v>
      </c>
      <c r="C108" t="s">
        <v>3872</v>
      </c>
      <c r="D108" t="s">
        <v>3880</v>
      </c>
      <c r="F108">
        <v>1002146</v>
      </c>
      <c r="G108" t="s">
        <v>3869</v>
      </c>
      <c r="H108" t="s">
        <v>3875</v>
      </c>
      <c r="I108" t="s">
        <v>3880</v>
      </c>
    </row>
    <row r="109" spans="1:9" x14ac:dyDescent="0.3">
      <c r="A109">
        <v>1000110</v>
      </c>
      <c r="B109" t="s">
        <v>3869</v>
      </c>
      <c r="C109" t="s">
        <v>3871</v>
      </c>
      <c r="D109" t="s">
        <v>3879</v>
      </c>
      <c r="F109">
        <v>1002148</v>
      </c>
      <c r="G109" t="s">
        <v>3867</v>
      </c>
      <c r="H109" t="s">
        <v>3875</v>
      </c>
      <c r="I109" t="s">
        <v>3880</v>
      </c>
    </row>
    <row r="110" spans="1:9" x14ac:dyDescent="0.3">
      <c r="A110">
        <v>1000111</v>
      </c>
      <c r="B110" t="s">
        <v>3869</v>
      </c>
      <c r="C110" t="s">
        <v>3874</v>
      </c>
      <c r="D110" t="s">
        <v>3879</v>
      </c>
      <c r="F110">
        <v>1002163</v>
      </c>
      <c r="G110" t="s">
        <v>3869</v>
      </c>
      <c r="H110" t="s">
        <v>3875</v>
      </c>
      <c r="I110" t="s">
        <v>3880</v>
      </c>
    </row>
    <row r="111" spans="1:9" x14ac:dyDescent="0.3">
      <c r="A111">
        <v>1000112</v>
      </c>
      <c r="B111" t="s">
        <v>3869</v>
      </c>
      <c r="C111" t="s">
        <v>3871</v>
      </c>
      <c r="D111" t="s">
        <v>3880</v>
      </c>
      <c r="F111">
        <v>1002212</v>
      </c>
      <c r="G111" t="s">
        <v>3869</v>
      </c>
      <c r="H111" t="s">
        <v>3875</v>
      </c>
      <c r="I111" t="s">
        <v>3880</v>
      </c>
    </row>
    <row r="112" spans="1:9" x14ac:dyDescent="0.3">
      <c r="A112">
        <v>1000113</v>
      </c>
      <c r="B112" t="s">
        <v>3869</v>
      </c>
      <c r="C112" t="s">
        <v>3875</v>
      </c>
      <c r="D112" t="s">
        <v>3879</v>
      </c>
      <c r="F112">
        <v>1002250</v>
      </c>
      <c r="G112" t="s">
        <v>3869</v>
      </c>
      <c r="H112" t="s">
        <v>3875</v>
      </c>
      <c r="I112" t="s">
        <v>3880</v>
      </c>
    </row>
    <row r="113" spans="1:9" x14ac:dyDescent="0.3">
      <c r="A113">
        <v>1000114</v>
      </c>
      <c r="B113" t="s">
        <v>3867</v>
      </c>
      <c r="C113" t="s">
        <v>3871</v>
      </c>
      <c r="D113" t="s">
        <v>3879</v>
      </c>
      <c r="F113">
        <v>1002270</v>
      </c>
      <c r="G113" t="s">
        <v>3869</v>
      </c>
      <c r="H113" t="s">
        <v>3875</v>
      </c>
      <c r="I113" t="s">
        <v>3880</v>
      </c>
    </row>
    <row r="114" spans="1:9" x14ac:dyDescent="0.3">
      <c r="A114">
        <v>1000116</v>
      </c>
      <c r="B114" t="s">
        <v>3869</v>
      </c>
      <c r="C114" t="s">
        <v>3871</v>
      </c>
      <c r="D114" t="s">
        <v>3880</v>
      </c>
      <c r="F114">
        <v>1002350</v>
      </c>
      <c r="G114" t="s">
        <v>3869</v>
      </c>
      <c r="H114" t="s">
        <v>3875</v>
      </c>
      <c r="I114" t="s">
        <v>3880</v>
      </c>
    </row>
    <row r="115" spans="1:9" x14ac:dyDescent="0.3">
      <c r="A115">
        <v>1000117</v>
      </c>
      <c r="B115" t="s">
        <v>3869</v>
      </c>
      <c r="C115" t="s">
        <v>3871</v>
      </c>
      <c r="D115" t="s">
        <v>3880</v>
      </c>
      <c r="F115">
        <v>1002480</v>
      </c>
      <c r="G115" t="s">
        <v>3867</v>
      </c>
      <c r="H115" t="s">
        <v>3875</v>
      </c>
      <c r="I115" t="s">
        <v>3880</v>
      </c>
    </row>
    <row r="116" spans="1:9" x14ac:dyDescent="0.3">
      <c r="A116">
        <v>1000118</v>
      </c>
      <c r="B116" t="s">
        <v>3869</v>
      </c>
      <c r="C116" t="s">
        <v>3874</v>
      </c>
      <c r="D116" t="s">
        <v>3879</v>
      </c>
      <c r="F116">
        <v>1002591</v>
      </c>
      <c r="G116" t="s">
        <v>3869</v>
      </c>
      <c r="H116" t="s">
        <v>3875</v>
      </c>
      <c r="I116" t="s">
        <v>3880</v>
      </c>
    </row>
    <row r="117" spans="1:9" x14ac:dyDescent="0.3">
      <c r="A117">
        <v>1000119</v>
      </c>
      <c r="B117" t="s">
        <v>3867</v>
      </c>
      <c r="C117" t="s">
        <v>3868</v>
      </c>
      <c r="D117" t="s">
        <v>3879</v>
      </c>
      <c r="F117">
        <v>1002636</v>
      </c>
      <c r="G117" t="s">
        <v>3869</v>
      </c>
      <c r="H117" t="s">
        <v>3875</v>
      </c>
      <c r="I117" t="s">
        <v>3880</v>
      </c>
    </row>
    <row r="118" spans="1:9" x14ac:dyDescent="0.3">
      <c r="A118">
        <v>1000120</v>
      </c>
      <c r="B118" t="s">
        <v>3869</v>
      </c>
      <c r="C118" t="s">
        <v>3871</v>
      </c>
      <c r="D118" t="s">
        <v>3879</v>
      </c>
      <c r="F118">
        <v>1002682</v>
      </c>
      <c r="G118" t="s">
        <v>3869</v>
      </c>
      <c r="H118" t="s">
        <v>3875</v>
      </c>
      <c r="I118" t="s">
        <v>3880</v>
      </c>
    </row>
    <row r="119" spans="1:9" x14ac:dyDescent="0.3">
      <c r="A119">
        <v>1000121</v>
      </c>
      <c r="B119" t="s">
        <v>3869</v>
      </c>
      <c r="C119" t="s">
        <v>3874</v>
      </c>
      <c r="D119" t="s">
        <v>3879</v>
      </c>
      <c r="F119">
        <v>1002684</v>
      </c>
      <c r="G119" t="s">
        <v>3867</v>
      </c>
      <c r="H119" t="s">
        <v>3875</v>
      </c>
      <c r="I119" t="s">
        <v>3880</v>
      </c>
    </row>
    <row r="120" spans="1:9" x14ac:dyDescent="0.3">
      <c r="A120">
        <v>1000122</v>
      </c>
      <c r="B120" t="s">
        <v>3867</v>
      </c>
      <c r="C120" t="s">
        <v>3875</v>
      </c>
      <c r="D120" t="s">
        <v>3879</v>
      </c>
      <c r="F120">
        <v>1002694</v>
      </c>
      <c r="G120" t="s">
        <v>3869</v>
      </c>
      <c r="H120" t="s">
        <v>3875</v>
      </c>
      <c r="I120" t="s">
        <v>3880</v>
      </c>
    </row>
    <row r="121" spans="1:9" x14ac:dyDescent="0.3">
      <c r="A121">
        <v>1000123</v>
      </c>
      <c r="B121" t="s">
        <v>3869</v>
      </c>
      <c r="C121" t="s">
        <v>3874</v>
      </c>
      <c r="D121" t="s">
        <v>3880</v>
      </c>
      <c r="F121">
        <v>1002744</v>
      </c>
      <c r="G121" t="s">
        <v>3869</v>
      </c>
      <c r="H121" t="s">
        <v>3875</v>
      </c>
      <c r="I121" t="s">
        <v>3880</v>
      </c>
    </row>
    <row r="122" spans="1:9" x14ac:dyDescent="0.3">
      <c r="A122">
        <v>1000124</v>
      </c>
      <c r="B122" t="s">
        <v>3869</v>
      </c>
      <c r="C122" t="s">
        <v>3870</v>
      </c>
      <c r="D122" t="s">
        <v>3880</v>
      </c>
      <c r="F122">
        <v>1002775</v>
      </c>
      <c r="G122" t="s">
        <v>3867</v>
      </c>
      <c r="H122" t="s">
        <v>3875</v>
      </c>
      <c r="I122" t="s">
        <v>3880</v>
      </c>
    </row>
    <row r="123" spans="1:9" x14ac:dyDescent="0.3">
      <c r="A123">
        <v>1000125</v>
      </c>
      <c r="B123" t="s">
        <v>3869</v>
      </c>
      <c r="C123" t="s">
        <v>3872</v>
      </c>
      <c r="D123" t="s">
        <v>3880</v>
      </c>
      <c r="F123">
        <v>1002789</v>
      </c>
      <c r="G123" t="s">
        <v>3869</v>
      </c>
      <c r="H123" t="s">
        <v>3875</v>
      </c>
      <c r="I123" t="s">
        <v>3880</v>
      </c>
    </row>
    <row r="124" spans="1:9" x14ac:dyDescent="0.3">
      <c r="A124">
        <v>1000126</v>
      </c>
      <c r="B124" t="s">
        <v>3869</v>
      </c>
      <c r="C124" t="s">
        <v>3875</v>
      </c>
      <c r="D124" t="s">
        <v>3879</v>
      </c>
      <c r="F124">
        <v>1002900</v>
      </c>
      <c r="G124" t="s">
        <v>3869</v>
      </c>
      <c r="H124" t="s">
        <v>3875</v>
      </c>
      <c r="I124" t="s">
        <v>3880</v>
      </c>
    </row>
    <row r="125" spans="1:9" x14ac:dyDescent="0.3">
      <c r="A125">
        <v>1000127</v>
      </c>
      <c r="B125" t="s">
        <v>3867</v>
      </c>
      <c r="C125" t="s">
        <v>3872</v>
      </c>
      <c r="D125" t="s">
        <v>3880</v>
      </c>
      <c r="F125">
        <v>1002963</v>
      </c>
      <c r="G125" t="s">
        <v>3867</v>
      </c>
      <c r="H125" t="s">
        <v>3875</v>
      </c>
      <c r="I125" t="s">
        <v>3880</v>
      </c>
    </row>
    <row r="126" spans="1:9" x14ac:dyDescent="0.3">
      <c r="A126">
        <v>1000128</v>
      </c>
      <c r="B126" t="s">
        <v>3869</v>
      </c>
      <c r="C126" t="s">
        <v>3870</v>
      </c>
      <c r="D126" t="s">
        <v>3880</v>
      </c>
      <c r="F126">
        <v>1002985</v>
      </c>
      <c r="G126" t="s">
        <v>3869</v>
      </c>
      <c r="H126" t="s">
        <v>3875</v>
      </c>
      <c r="I126" t="s">
        <v>3880</v>
      </c>
    </row>
    <row r="127" spans="1:9" x14ac:dyDescent="0.3">
      <c r="A127">
        <v>1000129</v>
      </c>
      <c r="B127" t="s">
        <v>3869</v>
      </c>
      <c r="C127" t="s">
        <v>3871</v>
      </c>
      <c r="D127" t="s">
        <v>3879</v>
      </c>
      <c r="F127">
        <v>1002993</v>
      </c>
      <c r="G127" t="s">
        <v>3869</v>
      </c>
      <c r="H127" t="s">
        <v>3875</v>
      </c>
      <c r="I127" t="s">
        <v>3880</v>
      </c>
    </row>
    <row r="128" spans="1:9" x14ac:dyDescent="0.3">
      <c r="A128">
        <v>1000130</v>
      </c>
      <c r="B128" t="s">
        <v>3869</v>
      </c>
      <c r="C128" t="s">
        <v>3874</v>
      </c>
      <c r="D128" t="s">
        <v>3880</v>
      </c>
      <c r="F128">
        <v>1003006</v>
      </c>
      <c r="G128" t="s">
        <v>3869</v>
      </c>
      <c r="H128" t="s">
        <v>3875</v>
      </c>
      <c r="I128" t="s">
        <v>3880</v>
      </c>
    </row>
    <row r="129" spans="1:9" x14ac:dyDescent="0.3">
      <c r="A129">
        <v>1000131</v>
      </c>
      <c r="B129" t="s">
        <v>3869</v>
      </c>
      <c r="C129" t="s">
        <v>3875</v>
      </c>
      <c r="D129" t="s">
        <v>3879</v>
      </c>
      <c r="F129">
        <v>1003008</v>
      </c>
      <c r="G129" t="s">
        <v>3869</v>
      </c>
      <c r="H129" t="s">
        <v>3875</v>
      </c>
      <c r="I129" t="s">
        <v>3880</v>
      </c>
    </row>
    <row r="130" spans="1:9" x14ac:dyDescent="0.3">
      <c r="A130">
        <v>1000132</v>
      </c>
      <c r="B130" t="s">
        <v>3869</v>
      </c>
      <c r="C130" t="s">
        <v>3871</v>
      </c>
      <c r="D130" t="s">
        <v>3879</v>
      </c>
      <c r="F130">
        <v>1003048</v>
      </c>
      <c r="G130" t="s">
        <v>3869</v>
      </c>
      <c r="H130" t="s">
        <v>3875</v>
      </c>
      <c r="I130" t="s">
        <v>3880</v>
      </c>
    </row>
    <row r="131" spans="1:9" x14ac:dyDescent="0.3">
      <c r="A131">
        <v>1000133</v>
      </c>
      <c r="B131" t="s">
        <v>3867</v>
      </c>
      <c r="C131" t="s">
        <v>3871</v>
      </c>
      <c r="D131" t="s">
        <v>3880</v>
      </c>
      <c r="F131">
        <v>1003054</v>
      </c>
      <c r="G131" t="s">
        <v>3869</v>
      </c>
      <c r="H131" t="s">
        <v>3875</v>
      </c>
      <c r="I131" t="s">
        <v>3880</v>
      </c>
    </row>
    <row r="132" spans="1:9" x14ac:dyDescent="0.3">
      <c r="A132">
        <v>1000134</v>
      </c>
      <c r="B132" t="s">
        <v>3869</v>
      </c>
      <c r="C132" t="s">
        <v>3871</v>
      </c>
      <c r="D132" t="s">
        <v>3880</v>
      </c>
      <c r="F132">
        <v>1003069</v>
      </c>
      <c r="G132" t="s">
        <v>3869</v>
      </c>
      <c r="H132" t="s">
        <v>3875</v>
      </c>
      <c r="I132" t="s">
        <v>3880</v>
      </c>
    </row>
    <row r="133" spans="1:9" x14ac:dyDescent="0.3">
      <c r="A133">
        <v>1000135</v>
      </c>
      <c r="B133" t="s">
        <v>3869</v>
      </c>
      <c r="C133" t="s">
        <v>3875</v>
      </c>
      <c r="D133" t="s">
        <v>3880</v>
      </c>
      <c r="F133">
        <v>1003086</v>
      </c>
      <c r="G133" t="s">
        <v>3869</v>
      </c>
      <c r="H133" t="s">
        <v>3875</v>
      </c>
      <c r="I133" t="s">
        <v>3880</v>
      </c>
    </row>
    <row r="134" spans="1:9" x14ac:dyDescent="0.3">
      <c r="A134">
        <v>1000136</v>
      </c>
      <c r="B134" t="s">
        <v>3869</v>
      </c>
      <c r="C134" t="s">
        <v>3875</v>
      </c>
      <c r="D134" t="s">
        <v>3879</v>
      </c>
      <c r="F134">
        <v>1003114</v>
      </c>
      <c r="G134" t="s">
        <v>3869</v>
      </c>
      <c r="H134" t="s">
        <v>3875</v>
      </c>
      <c r="I134" t="s">
        <v>3880</v>
      </c>
    </row>
    <row r="135" spans="1:9" x14ac:dyDescent="0.3">
      <c r="A135">
        <v>1000137</v>
      </c>
      <c r="B135" t="s">
        <v>3867</v>
      </c>
      <c r="C135" t="s">
        <v>3872</v>
      </c>
      <c r="D135" t="s">
        <v>3880</v>
      </c>
      <c r="F135">
        <v>1003120</v>
      </c>
      <c r="G135" t="s">
        <v>3869</v>
      </c>
      <c r="H135" t="s">
        <v>3875</v>
      </c>
      <c r="I135" t="s">
        <v>3880</v>
      </c>
    </row>
    <row r="136" spans="1:9" x14ac:dyDescent="0.3">
      <c r="A136">
        <v>1000138</v>
      </c>
      <c r="B136" t="s">
        <v>3869</v>
      </c>
      <c r="C136" t="s">
        <v>3875</v>
      </c>
      <c r="D136" t="s">
        <v>3880</v>
      </c>
      <c r="F136">
        <v>1003134</v>
      </c>
      <c r="G136" t="s">
        <v>3869</v>
      </c>
      <c r="H136" t="s">
        <v>3875</v>
      </c>
      <c r="I136" t="s">
        <v>3880</v>
      </c>
    </row>
    <row r="137" spans="1:9" x14ac:dyDescent="0.3">
      <c r="A137">
        <v>1000139</v>
      </c>
      <c r="B137" t="s">
        <v>3867</v>
      </c>
      <c r="C137" t="s">
        <v>3871</v>
      </c>
      <c r="D137" t="s">
        <v>3879</v>
      </c>
      <c r="F137">
        <v>1003174</v>
      </c>
      <c r="G137" t="s">
        <v>3867</v>
      </c>
      <c r="H137" t="s">
        <v>3875</v>
      </c>
      <c r="I137" t="s">
        <v>3880</v>
      </c>
    </row>
    <row r="138" spans="1:9" x14ac:dyDescent="0.3">
      <c r="A138">
        <v>1000140</v>
      </c>
      <c r="B138" t="s">
        <v>3867</v>
      </c>
      <c r="C138" t="s">
        <v>3874</v>
      </c>
      <c r="D138" t="s">
        <v>3879</v>
      </c>
      <c r="F138">
        <v>1003185</v>
      </c>
      <c r="G138" t="s">
        <v>3869</v>
      </c>
      <c r="H138" t="s">
        <v>3875</v>
      </c>
      <c r="I138" t="s">
        <v>3880</v>
      </c>
    </row>
    <row r="139" spans="1:9" x14ac:dyDescent="0.3">
      <c r="A139">
        <v>1000141</v>
      </c>
      <c r="B139" t="s">
        <v>3869</v>
      </c>
      <c r="C139" t="s">
        <v>3874</v>
      </c>
      <c r="D139" t="s">
        <v>3880</v>
      </c>
      <c r="F139">
        <v>1003192</v>
      </c>
      <c r="G139" t="s">
        <v>3869</v>
      </c>
      <c r="H139" t="s">
        <v>3875</v>
      </c>
      <c r="I139" t="s">
        <v>3880</v>
      </c>
    </row>
    <row r="140" spans="1:9" x14ac:dyDescent="0.3">
      <c r="A140">
        <v>1000142</v>
      </c>
      <c r="B140" t="s">
        <v>3869</v>
      </c>
      <c r="C140" t="s">
        <v>3871</v>
      </c>
      <c r="D140" t="s">
        <v>3879</v>
      </c>
      <c r="F140">
        <v>1003245</v>
      </c>
      <c r="G140" t="s">
        <v>3869</v>
      </c>
      <c r="H140" t="s">
        <v>3875</v>
      </c>
      <c r="I140" t="s">
        <v>3880</v>
      </c>
    </row>
    <row r="141" spans="1:9" x14ac:dyDescent="0.3">
      <c r="A141">
        <v>1000143</v>
      </c>
      <c r="B141" t="s">
        <v>3869</v>
      </c>
      <c r="C141" t="s">
        <v>3875</v>
      </c>
      <c r="D141" t="s">
        <v>3879</v>
      </c>
      <c r="F141">
        <v>1003270</v>
      </c>
      <c r="G141" t="s">
        <v>3869</v>
      </c>
      <c r="H141" t="s">
        <v>3875</v>
      </c>
      <c r="I141" t="s">
        <v>3880</v>
      </c>
    </row>
    <row r="142" spans="1:9" x14ac:dyDescent="0.3">
      <c r="A142">
        <v>1000144</v>
      </c>
      <c r="B142" t="s">
        <v>3869</v>
      </c>
      <c r="C142" t="s">
        <v>3871</v>
      </c>
      <c r="D142" t="s">
        <v>3880</v>
      </c>
      <c r="F142">
        <v>1003296</v>
      </c>
      <c r="G142" t="s">
        <v>3869</v>
      </c>
      <c r="H142" t="s">
        <v>3875</v>
      </c>
      <c r="I142" t="s">
        <v>3880</v>
      </c>
    </row>
    <row r="143" spans="1:9" x14ac:dyDescent="0.3">
      <c r="A143">
        <v>1000145</v>
      </c>
      <c r="B143" t="s">
        <v>3869</v>
      </c>
      <c r="C143" t="s">
        <v>3875</v>
      </c>
      <c r="D143" t="s">
        <v>3879</v>
      </c>
      <c r="F143">
        <v>1003308</v>
      </c>
      <c r="G143" t="s">
        <v>3867</v>
      </c>
      <c r="H143" t="s">
        <v>3875</v>
      </c>
      <c r="I143" t="s">
        <v>3880</v>
      </c>
    </row>
    <row r="144" spans="1:9" x14ac:dyDescent="0.3">
      <c r="A144">
        <v>1000146</v>
      </c>
      <c r="B144" t="s">
        <v>3867</v>
      </c>
      <c r="C144" t="s">
        <v>3874</v>
      </c>
      <c r="D144" t="s">
        <v>3880</v>
      </c>
      <c r="F144">
        <v>1003351</v>
      </c>
      <c r="G144" t="s">
        <v>3867</v>
      </c>
      <c r="H144" t="s">
        <v>3875</v>
      </c>
      <c r="I144" t="s">
        <v>3880</v>
      </c>
    </row>
    <row r="145" spans="1:9" x14ac:dyDescent="0.3">
      <c r="A145">
        <v>1000147</v>
      </c>
      <c r="B145" t="s">
        <v>3869</v>
      </c>
      <c r="C145" t="s">
        <v>3875</v>
      </c>
      <c r="D145" t="s">
        <v>3879</v>
      </c>
      <c r="F145">
        <v>1003387</v>
      </c>
      <c r="G145" t="s">
        <v>3869</v>
      </c>
      <c r="H145" t="s">
        <v>3875</v>
      </c>
      <c r="I145" t="s">
        <v>3880</v>
      </c>
    </row>
    <row r="146" spans="1:9" x14ac:dyDescent="0.3">
      <c r="A146">
        <v>1000148</v>
      </c>
      <c r="B146" t="s">
        <v>3869</v>
      </c>
      <c r="C146" t="s">
        <v>3873</v>
      </c>
      <c r="D146" t="s">
        <v>3880</v>
      </c>
      <c r="F146">
        <v>1003398</v>
      </c>
      <c r="G146" t="s">
        <v>3869</v>
      </c>
      <c r="H146" t="s">
        <v>3875</v>
      </c>
      <c r="I146" t="s">
        <v>3880</v>
      </c>
    </row>
    <row r="147" spans="1:9" x14ac:dyDescent="0.3">
      <c r="A147">
        <v>1000149</v>
      </c>
      <c r="B147" t="s">
        <v>3869</v>
      </c>
      <c r="C147" t="s">
        <v>3871</v>
      </c>
      <c r="D147" t="s">
        <v>3880</v>
      </c>
      <c r="F147">
        <v>1003417</v>
      </c>
      <c r="G147" t="s">
        <v>3867</v>
      </c>
      <c r="H147" t="s">
        <v>3875</v>
      </c>
      <c r="I147" t="s">
        <v>3880</v>
      </c>
    </row>
    <row r="148" spans="1:9" x14ac:dyDescent="0.3">
      <c r="A148">
        <v>1000150</v>
      </c>
      <c r="B148" t="s">
        <v>3869</v>
      </c>
      <c r="C148" t="s">
        <v>3874</v>
      </c>
      <c r="D148" t="s">
        <v>3880</v>
      </c>
      <c r="F148">
        <v>1003454</v>
      </c>
      <c r="G148" t="s">
        <v>3869</v>
      </c>
      <c r="H148" t="s">
        <v>3875</v>
      </c>
      <c r="I148" t="s">
        <v>3880</v>
      </c>
    </row>
    <row r="149" spans="1:9" x14ac:dyDescent="0.3">
      <c r="A149">
        <v>1000151</v>
      </c>
      <c r="B149" t="s">
        <v>3867</v>
      </c>
      <c r="C149" t="s">
        <v>3871</v>
      </c>
      <c r="D149" t="s">
        <v>3880</v>
      </c>
      <c r="F149">
        <v>1003481</v>
      </c>
      <c r="G149" t="s">
        <v>3869</v>
      </c>
      <c r="H149" t="s">
        <v>3875</v>
      </c>
      <c r="I149" t="s">
        <v>3880</v>
      </c>
    </row>
    <row r="150" spans="1:9" x14ac:dyDescent="0.3">
      <c r="A150">
        <v>1000152</v>
      </c>
      <c r="B150" t="s">
        <v>3869</v>
      </c>
      <c r="C150" t="s">
        <v>3875</v>
      </c>
      <c r="D150" t="s">
        <v>3879</v>
      </c>
      <c r="F150">
        <v>1003487</v>
      </c>
      <c r="G150" t="s">
        <v>3869</v>
      </c>
      <c r="H150" t="s">
        <v>3875</v>
      </c>
      <c r="I150" t="s">
        <v>3880</v>
      </c>
    </row>
    <row r="151" spans="1:9" x14ac:dyDescent="0.3">
      <c r="A151">
        <v>1000153</v>
      </c>
      <c r="B151" t="s">
        <v>3869</v>
      </c>
      <c r="C151" t="s">
        <v>3868</v>
      </c>
      <c r="D151" t="s">
        <v>3879</v>
      </c>
      <c r="F151">
        <v>1003502</v>
      </c>
      <c r="G151" t="s">
        <v>3867</v>
      </c>
      <c r="H151" t="s">
        <v>3875</v>
      </c>
      <c r="I151" t="s">
        <v>3880</v>
      </c>
    </row>
    <row r="152" spans="1:9" x14ac:dyDescent="0.3">
      <c r="A152">
        <v>1000154</v>
      </c>
      <c r="B152" t="s">
        <v>3869</v>
      </c>
      <c r="C152" t="s">
        <v>3873</v>
      </c>
      <c r="D152" t="s">
        <v>3880</v>
      </c>
      <c r="F152">
        <v>1003508</v>
      </c>
      <c r="G152" t="s">
        <v>3869</v>
      </c>
      <c r="H152" t="s">
        <v>3875</v>
      </c>
      <c r="I152" t="s">
        <v>3880</v>
      </c>
    </row>
    <row r="153" spans="1:9" x14ac:dyDescent="0.3">
      <c r="A153">
        <v>1000155</v>
      </c>
      <c r="B153" t="s">
        <v>3869</v>
      </c>
      <c r="C153" t="s">
        <v>3874</v>
      </c>
      <c r="D153" t="s">
        <v>3880</v>
      </c>
      <c r="F153">
        <v>1003510</v>
      </c>
      <c r="G153" t="s">
        <v>3867</v>
      </c>
      <c r="H153" t="s">
        <v>3875</v>
      </c>
      <c r="I153" t="s">
        <v>3880</v>
      </c>
    </row>
    <row r="154" spans="1:9" x14ac:dyDescent="0.3">
      <c r="A154">
        <v>1000156</v>
      </c>
      <c r="B154" t="s">
        <v>3867</v>
      </c>
      <c r="C154" t="s">
        <v>3872</v>
      </c>
      <c r="D154" t="s">
        <v>3880</v>
      </c>
      <c r="F154">
        <v>1003525</v>
      </c>
      <c r="G154" t="s">
        <v>3867</v>
      </c>
      <c r="H154" t="s">
        <v>3875</v>
      </c>
      <c r="I154" t="s">
        <v>3880</v>
      </c>
    </row>
    <row r="155" spans="1:9" x14ac:dyDescent="0.3">
      <c r="A155">
        <v>1000157</v>
      </c>
      <c r="B155" t="s">
        <v>3869</v>
      </c>
      <c r="C155" t="s">
        <v>3874</v>
      </c>
      <c r="D155" t="s">
        <v>3879</v>
      </c>
      <c r="F155">
        <v>1003540</v>
      </c>
      <c r="G155" t="s">
        <v>3869</v>
      </c>
      <c r="H155" t="s">
        <v>3875</v>
      </c>
      <c r="I155" t="s">
        <v>3880</v>
      </c>
    </row>
    <row r="156" spans="1:9" x14ac:dyDescent="0.3">
      <c r="A156">
        <v>1000158</v>
      </c>
      <c r="B156" t="s">
        <v>3869</v>
      </c>
      <c r="C156" t="s">
        <v>3870</v>
      </c>
      <c r="D156" t="s">
        <v>3880</v>
      </c>
      <c r="F156">
        <v>1003557</v>
      </c>
      <c r="G156" t="s">
        <v>3869</v>
      </c>
      <c r="H156" t="s">
        <v>3875</v>
      </c>
      <c r="I156" t="s">
        <v>3880</v>
      </c>
    </row>
    <row r="157" spans="1:9" x14ac:dyDescent="0.3">
      <c r="A157">
        <v>1000159</v>
      </c>
      <c r="B157" t="s">
        <v>3867</v>
      </c>
      <c r="C157" t="s">
        <v>3872</v>
      </c>
      <c r="D157" t="s">
        <v>3880</v>
      </c>
      <c r="F157">
        <v>1003584</v>
      </c>
      <c r="G157" t="s">
        <v>3869</v>
      </c>
      <c r="H157" t="s">
        <v>3875</v>
      </c>
      <c r="I157" t="s">
        <v>3880</v>
      </c>
    </row>
    <row r="158" spans="1:9" x14ac:dyDescent="0.3">
      <c r="A158">
        <v>1000160</v>
      </c>
      <c r="B158" t="s">
        <v>3869</v>
      </c>
      <c r="C158" t="s">
        <v>3874</v>
      </c>
      <c r="D158" t="s">
        <v>3879</v>
      </c>
      <c r="F158">
        <v>1003622</v>
      </c>
      <c r="G158" t="s">
        <v>3869</v>
      </c>
      <c r="H158" t="s">
        <v>3875</v>
      </c>
      <c r="I158" t="s">
        <v>3880</v>
      </c>
    </row>
    <row r="159" spans="1:9" x14ac:dyDescent="0.3">
      <c r="A159">
        <v>1000161</v>
      </c>
      <c r="B159" t="s">
        <v>3869</v>
      </c>
      <c r="C159" t="s">
        <v>3872</v>
      </c>
      <c r="D159" t="s">
        <v>3880</v>
      </c>
      <c r="F159">
        <v>1003653</v>
      </c>
      <c r="G159" t="s">
        <v>3869</v>
      </c>
      <c r="H159" t="s">
        <v>3875</v>
      </c>
      <c r="I159" t="s">
        <v>3880</v>
      </c>
    </row>
    <row r="160" spans="1:9" x14ac:dyDescent="0.3">
      <c r="A160">
        <v>1000162</v>
      </c>
      <c r="B160" t="s">
        <v>3867</v>
      </c>
      <c r="C160" t="s">
        <v>3875</v>
      </c>
      <c r="D160" t="s">
        <v>3879</v>
      </c>
      <c r="F160">
        <v>1003716</v>
      </c>
      <c r="G160" t="s">
        <v>3869</v>
      </c>
      <c r="H160" t="s">
        <v>3875</v>
      </c>
      <c r="I160" t="s">
        <v>3880</v>
      </c>
    </row>
    <row r="161" spans="1:9" x14ac:dyDescent="0.3">
      <c r="A161">
        <v>1000163</v>
      </c>
      <c r="B161" t="s">
        <v>3869</v>
      </c>
      <c r="C161" t="s">
        <v>3875</v>
      </c>
      <c r="D161" t="s">
        <v>3879</v>
      </c>
      <c r="F161">
        <v>1003750</v>
      </c>
      <c r="G161" t="s">
        <v>3867</v>
      </c>
      <c r="H161" t="s">
        <v>3875</v>
      </c>
      <c r="I161" t="s">
        <v>3880</v>
      </c>
    </row>
    <row r="162" spans="1:9" x14ac:dyDescent="0.3">
      <c r="A162">
        <v>1000164</v>
      </c>
      <c r="B162" t="s">
        <v>3867</v>
      </c>
      <c r="C162" t="s">
        <v>3870</v>
      </c>
      <c r="D162" t="s">
        <v>3879</v>
      </c>
      <c r="F162">
        <v>1003788</v>
      </c>
      <c r="G162" t="s">
        <v>3867</v>
      </c>
      <c r="H162" t="s">
        <v>3875</v>
      </c>
      <c r="I162" t="s">
        <v>3880</v>
      </c>
    </row>
    <row r="163" spans="1:9" x14ac:dyDescent="0.3">
      <c r="A163">
        <v>1000165</v>
      </c>
      <c r="B163" t="s">
        <v>3869</v>
      </c>
      <c r="C163" t="s">
        <v>3875</v>
      </c>
      <c r="D163" t="s">
        <v>3879</v>
      </c>
      <c r="F163">
        <v>1003795</v>
      </c>
      <c r="G163" t="s">
        <v>3867</v>
      </c>
      <c r="H163" t="s">
        <v>3875</v>
      </c>
      <c r="I163" t="s">
        <v>3880</v>
      </c>
    </row>
    <row r="164" spans="1:9" x14ac:dyDescent="0.3">
      <c r="A164">
        <v>1000166</v>
      </c>
      <c r="B164" t="s">
        <v>3869</v>
      </c>
      <c r="C164" t="s">
        <v>3875</v>
      </c>
      <c r="D164" t="s">
        <v>3880</v>
      </c>
      <c r="F164">
        <v>1003799</v>
      </c>
      <c r="G164" t="s">
        <v>3869</v>
      </c>
      <c r="H164" t="s">
        <v>3875</v>
      </c>
      <c r="I164" t="s">
        <v>3880</v>
      </c>
    </row>
    <row r="165" spans="1:9" x14ac:dyDescent="0.3">
      <c r="A165">
        <v>1000167</v>
      </c>
      <c r="B165" t="s">
        <v>3867</v>
      </c>
      <c r="C165" t="s">
        <v>3871</v>
      </c>
      <c r="D165" t="s">
        <v>3879</v>
      </c>
      <c r="F165">
        <v>1003800</v>
      </c>
      <c r="G165" t="s">
        <v>3869</v>
      </c>
      <c r="H165" t="s">
        <v>3875</v>
      </c>
      <c r="I165" t="s">
        <v>3880</v>
      </c>
    </row>
    <row r="166" spans="1:9" x14ac:dyDescent="0.3">
      <c r="A166">
        <v>1000169</v>
      </c>
      <c r="B166" t="s">
        <v>3869</v>
      </c>
      <c r="C166" t="s">
        <v>3871</v>
      </c>
      <c r="D166" t="s">
        <v>3879</v>
      </c>
      <c r="F166">
        <v>1003802</v>
      </c>
      <c r="G166" t="s">
        <v>3869</v>
      </c>
      <c r="H166" t="s">
        <v>3875</v>
      </c>
      <c r="I166" t="s">
        <v>3880</v>
      </c>
    </row>
    <row r="167" spans="1:9" x14ac:dyDescent="0.3">
      <c r="A167">
        <v>1000170</v>
      </c>
      <c r="B167" t="s">
        <v>3869</v>
      </c>
      <c r="C167" t="s">
        <v>3871</v>
      </c>
      <c r="D167" t="s">
        <v>3880</v>
      </c>
      <c r="F167">
        <v>1003844</v>
      </c>
      <c r="G167" t="s">
        <v>3869</v>
      </c>
      <c r="H167" t="s">
        <v>3875</v>
      </c>
      <c r="I167" t="s">
        <v>3880</v>
      </c>
    </row>
    <row r="168" spans="1:9" x14ac:dyDescent="0.3">
      <c r="A168">
        <v>1000171</v>
      </c>
      <c r="B168" t="s">
        <v>3867</v>
      </c>
      <c r="C168" t="s">
        <v>3873</v>
      </c>
      <c r="D168" t="s">
        <v>3880</v>
      </c>
      <c r="F168">
        <v>1003881</v>
      </c>
      <c r="G168" t="s">
        <v>3869</v>
      </c>
      <c r="H168" t="s">
        <v>3875</v>
      </c>
      <c r="I168" t="s">
        <v>3880</v>
      </c>
    </row>
    <row r="169" spans="1:9" x14ac:dyDescent="0.3">
      <c r="A169">
        <v>1000172</v>
      </c>
      <c r="B169" t="s">
        <v>3869</v>
      </c>
      <c r="C169" t="s">
        <v>3871</v>
      </c>
      <c r="D169" t="s">
        <v>3879</v>
      </c>
      <c r="F169">
        <v>1003884</v>
      </c>
      <c r="G169" t="s">
        <v>3869</v>
      </c>
      <c r="H169" t="s">
        <v>3875</v>
      </c>
      <c r="I169" t="s">
        <v>3880</v>
      </c>
    </row>
    <row r="170" spans="1:9" x14ac:dyDescent="0.3">
      <c r="A170">
        <v>1000173</v>
      </c>
      <c r="B170" t="s">
        <v>3869</v>
      </c>
      <c r="C170" t="s">
        <v>3871</v>
      </c>
      <c r="D170" t="s">
        <v>3880</v>
      </c>
      <c r="F170">
        <v>1003907</v>
      </c>
      <c r="G170" t="s">
        <v>3867</v>
      </c>
      <c r="H170" t="s">
        <v>3875</v>
      </c>
      <c r="I170" t="s">
        <v>3880</v>
      </c>
    </row>
    <row r="171" spans="1:9" x14ac:dyDescent="0.3">
      <c r="A171">
        <v>1000174</v>
      </c>
      <c r="B171" t="s">
        <v>3869</v>
      </c>
      <c r="C171" t="s">
        <v>3871</v>
      </c>
      <c r="D171" t="s">
        <v>3879</v>
      </c>
      <c r="F171">
        <v>1003951</v>
      </c>
      <c r="G171" t="s">
        <v>3867</v>
      </c>
      <c r="H171" t="s">
        <v>3875</v>
      </c>
      <c r="I171" t="s">
        <v>3880</v>
      </c>
    </row>
    <row r="172" spans="1:9" x14ac:dyDescent="0.3">
      <c r="A172">
        <v>1000175</v>
      </c>
      <c r="B172" t="s">
        <v>3867</v>
      </c>
      <c r="C172" t="s">
        <v>3871</v>
      </c>
      <c r="D172" t="s">
        <v>3879</v>
      </c>
      <c r="F172">
        <v>1004008</v>
      </c>
      <c r="G172" t="s">
        <v>3869</v>
      </c>
      <c r="H172" t="s">
        <v>3875</v>
      </c>
      <c r="I172" t="s">
        <v>3880</v>
      </c>
    </row>
    <row r="173" spans="1:9" x14ac:dyDescent="0.3">
      <c r="A173">
        <v>1000176</v>
      </c>
      <c r="B173" t="s">
        <v>3867</v>
      </c>
      <c r="C173" t="s">
        <v>3875</v>
      </c>
      <c r="D173" t="s">
        <v>3879</v>
      </c>
      <c r="F173">
        <v>1004035</v>
      </c>
      <c r="G173" t="s">
        <v>3869</v>
      </c>
      <c r="H173" t="s">
        <v>3875</v>
      </c>
      <c r="I173" t="s">
        <v>3880</v>
      </c>
    </row>
    <row r="174" spans="1:9" x14ac:dyDescent="0.3">
      <c r="A174">
        <v>1000177</v>
      </c>
      <c r="B174" t="s">
        <v>3869</v>
      </c>
      <c r="C174" t="s">
        <v>3873</v>
      </c>
      <c r="D174" t="s">
        <v>3880</v>
      </c>
      <c r="F174">
        <v>1004047</v>
      </c>
      <c r="G174" t="s">
        <v>3869</v>
      </c>
      <c r="H174" t="s">
        <v>3875</v>
      </c>
      <c r="I174" t="s">
        <v>3880</v>
      </c>
    </row>
    <row r="175" spans="1:9" x14ac:dyDescent="0.3">
      <c r="A175">
        <v>1000178</v>
      </c>
      <c r="B175" t="s">
        <v>3869</v>
      </c>
      <c r="C175" t="s">
        <v>3870</v>
      </c>
      <c r="D175" t="s">
        <v>3880</v>
      </c>
      <c r="F175">
        <v>1004194</v>
      </c>
      <c r="G175" t="s">
        <v>3869</v>
      </c>
      <c r="H175" t="s">
        <v>3875</v>
      </c>
      <c r="I175" t="s">
        <v>3880</v>
      </c>
    </row>
    <row r="176" spans="1:9" x14ac:dyDescent="0.3">
      <c r="A176">
        <v>1000179</v>
      </c>
      <c r="B176" t="s">
        <v>3869</v>
      </c>
      <c r="C176" t="s">
        <v>3871</v>
      </c>
      <c r="D176" t="s">
        <v>3879</v>
      </c>
      <c r="F176">
        <v>1004346</v>
      </c>
      <c r="G176" t="s">
        <v>3869</v>
      </c>
      <c r="H176" t="s">
        <v>3875</v>
      </c>
      <c r="I176" t="s">
        <v>3880</v>
      </c>
    </row>
    <row r="177" spans="1:9" x14ac:dyDescent="0.3">
      <c r="A177">
        <v>1000180</v>
      </c>
      <c r="B177" t="s">
        <v>3869</v>
      </c>
      <c r="C177" t="s">
        <v>3872</v>
      </c>
      <c r="D177" t="s">
        <v>3879</v>
      </c>
      <c r="F177">
        <v>1004396</v>
      </c>
      <c r="G177" t="s">
        <v>3869</v>
      </c>
      <c r="H177" t="s">
        <v>3875</v>
      </c>
      <c r="I177" t="s">
        <v>3880</v>
      </c>
    </row>
    <row r="178" spans="1:9" x14ac:dyDescent="0.3">
      <c r="A178">
        <v>1000181</v>
      </c>
      <c r="B178" t="s">
        <v>3869</v>
      </c>
      <c r="C178" t="s">
        <v>3875</v>
      </c>
      <c r="D178" t="s">
        <v>3879</v>
      </c>
      <c r="F178">
        <v>1004399</v>
      </c>
      <c r="G178" t="s">
        <v>3867</v>
      </c>
      <c r="H178" t="s">
        <v>3875</v>
      </c>
      <c r="I178" t="s">
        <v>3880</v>
      </c>
    </row>
    <row r="179" spans="1:9" x14ac:dyDescent="0.3">
      <c r="A179">
        <v>1000182</v>
      </c>
      <c r="B179" t="s">
        <v>3869</v>
      </c>
      <c r="C179" t="s">
        <v>3875</v>
      </c>
      <c r="D179" t="s">
        <v>3879</v>
      </c>
      <c r="F179">
        <v>1004416</v>
      </c>
      <c r="G179" t="s">
        <v>3869</v>
      </c>
      <c r="H179" t="s">
        <v>3875</v>
      </c>
      <c r="I179" t="s">
        <v>3880</v>
      </c>
    </row>
    <row r="180" spans="1:9" x14ac:dyDescent="0.3">
      <c r="A180">
        <v>1000183</v>
      </c>
      <c r="B180" t="s">
        <v>3867</v>
      </c>
      <c r="C180" t="s">
        <v>3872</v>
      </c>
      <c r="D180" t="s">
        <v>3880</v>
      </c>
      <c r="F180">
        <v>1004446</v>
      </c>
      <c r="G180" t="s">
        <v>3869</v>
      </c>
      <c r="H180" t="s">
        <v>3875</v>
      </c>
      <c r="I180" t="s">
        <v>3880</v>
      </c>
    </row>
    <row r="181" spans="1:9" x14ac:dyDescent="0.3">
      <c r="A181">
        <v>1000184</v>
      </c>
      <c r="B181" t="s">
        <v>3867</v>
      </c>
      <c r="C181" t="s">
        <v>3871</v>
      </c>
      <c r="D181" t="s">
        <v>3880</v>
      </c>
      <c r="F181">
        <v>1004465</v>
      </c>
      <c r="G181" t="s">
        <v>3869</v>
      </c>
      <c r="H181" t="s">
        <v>3875</v>
      </c>
      <c r="I181" t="s">
        <v>3880</v>
      </c>
    </row>
    <row r="182" spans="1:9" x14ac:dyDescent="0.3">
      <c r="A182">
        <v>1000185</v>
      </c>
      <c r="B182" t="s">
        <v>3869</v>
      </c>
      <c r="C182" t="s">
        <v>3872</v>
      </c>
      <c r="D182" t="s">
        <v>3879</v>
      </c>
      <c r="F182">
        <v>1004475</v>
      </c>
      <c r="G182" t="s">
        <v>3869</v>
      </c>
      <c r="H182" t="s">
        <v>3875</v>
      </c>
      <c r="I182" t="s">
        <v>3880</v>
      </c>
    </row>
    <row r="183" spans="1:9" x14ac:dyDescent="0.3">
      <c r="A183">
        <v>1000186</v>
      </c>
      <c r="B183" t="s">
        <v>3869</v>
      </c>
      <c r="C183" t="s">
        <v>3875</v>
      </c>
      <c r="D183" t="s">
        <v>3879</v>
      </c>
      <c r="F183">
        <v>1004495</v>
      </c>
      <c r="G183" t="s">
        <v>3869</v>
      </c>
      <c r="H183" t="s">
        <v>3875</v>
      </c>
      <c r="I183" t="s">
        <v>3880</v>
      </c>
    </row>
    <row r="184" spans="1:9" x14ac:dyDescent="0.3">
      <c r="A184">
        <v>1000187</v>
      </c>
      <c r="B184" t="s">
        <v>3867</v>
      </c>
      <c r="C184" t="s">
        <v>3872</v>
      </c>
      <c r="D184" t="s">
        <v>3879</v>
      </c>
      <c r="F184">
        <v>1004507</v>
      </c>
      <c r="G184" t="s">
        <v>3869</v>
      </c>
      <c r="H184" t="s">
        <v>3875</v>
      </c>
      <c r="I184" t="s">
        <v>3880</v>
      </c>
    </row>
    <row r="185" spans="1:9" x14ac:dyDescent="0.3">
      <c r="A185">
        <v>1000188</v>
      </c>
      <c r="B185" t="s">
        <v>3869</v>
      </c>
      <c r="C185" t="s">
        <v>3870</v>
      </c>
      <c r="D185" t="s">
        <v>3879</v>
      </c>
      <c r="F185">
        <v>1004514</v>
      </c>
      <c r="G185" t="s">
        <v>3869</v>
      </c>
      <c r="H185" t="s">
        <v>3875</v>
      </c>
      <c r="I185" t="s">
        <v>3880</v>
      </c>
    </row>
    <row r="186" spans="1:9" x14ac:dyDescent="0.3">
      <c r="A186">
        <v>1000189</v>
      </c>
      <c r="B186" t="s">
        <v>3869</v>
      </c>
      <c r="C186" t="s">
        <v>3875</v>
      </c>
      <c r="D186" t="s">
        <v>3879</v>
      </c>
      <c r="F186">
        <v>1004516</v>
      </c>
      <c r="G186" t="s">
        <v>3869</v>
      </c>
      <c r="H186" t="s">
        <v>3875</v>
      </c>
      <c r="I186" t="s">
        <v>3880</v>
      </c>
    </row>
    <row r="187" spans="1:9" x14ac:dyDescent="0.3">
      <c r="A187">
        <v>1000190</v>
      </c>
      <c r="B187" t="s">
        <v>3869</v>
      </c>
      <c r="C187" t="s">
        <v>3871</v>
      </c>
      <c r="D187" t="s">
        <v>3879</v>
      </c>
      <c r="F187">
        <v>1004517</v>
      </c>
      <c r="G187" t="s">
        <v>3867</v>
      </c>
      <c r="H187" t="s">
        <v>3875</v>
      </c>
      <c r="I187" t="s">
        <v>3880</v>
      </c>
    </row>
    <row r="188" spans="1:9" x14ac:dyDescent="0.3">
      <c r="A188">
        <v>1000191</v>
      </c>
      <c r="B188" t="s">
        <v>3869</v>
      </c>
      <c r="C188" t="s">
        <v>3875</v>
      </c>
      <c r="D188" t="s">
        <v>3880</v>
      </c>
      <c r="F188">
        <v>1004551</v>
      </c>
      <c r="G188" t="s">
        <v>3869</v>
      </c>
      <c r="H188" t="s">
        <v>3875</v>
      </c>
      <c r="I188" t="s">
        <v>3880</v>
      </c>
    </row>
    <row r="189" spans="1:9" x14ac:dyDescent="0.3">
      <c r="A189">
        <v>1000192</v>
      </c>
      <c r="B189" t="s">
        <v>3869</v>
      </c>
      <c r="C189" t="s">
        <v>3875</v>
      </c>
      <c r="D189" t="s">
        <v>3879</v>
      </c>
      <c r="F189">
        <v>1004555</v>
      </c>
      <c r="G189" t="s">
        <v>3867</v>
      </c>
      <c r="H189" t="s">
        <v>3875</v>
      </c>
      <c r="I189" t="s">
        <v>3880</v>
      </c>
    </row>
    <row r="190" spans="1:9" x14ac:dyDescent="0.3">
      <c r="A190">
        <v>1000193</v>
      </c>
      <c r="B190" t="s">
        <v>3867</v>
      </c>
      <c r="C190" t="s">
        <v>3872</v>
      </c>
      <c r="D190" t="s">
        <v>3880</v>
      </c>
      <c r="F190">
        <v>1004579</v>
      </c>
      <c r="G190" t="s">
        <v>3867</v>
      </c>
      <c r="H190" t="s">
        <v>3875</v>
      </c>
      <c r="I190" t="s">
        <v>3880</v>
      </c>
    </row>
    <row r="191" spans="1:9" x14ac:dyDescent="0.3">
      <c r="A191">
        <v>1000194</v>
      </c>
      <c r="B191" t="s">
        <v>3867</v>
      </c>
      <c r="C191" t="s">
        <v>3868</v>
      </c>
      <c r="D191" t="s">
        <v>3879</v>
      </c>
      <c r="F191">
        <v>1004620</v>
      </c>
      <c r="G191" t="s">
        <v>3867</v>
      </c>
      <c r="H191" t="s">
        <v>3875</v>
      </c>
      <c r="I191" t="s">
        <v>3880</v>
      </c>
    </row>
    <row r="192" spans="1:9" x14ac:dyDescent="0.3">
      <c r="A192">
        <v>1000195</v>
      </c>
      <c r="B192" t="s">
        <v>3869</v>
      </c>
      <c r="C192" t="s">
        <v>3871</v>
      </c>
      <c r="D192" t="s">
        <v>3880</v>
      </c>
      <c r="F192">
        <v>1004636</v>
      </c>
      <c r="G192" t="s">
        <v>3869</v>
      </c>
      <c r="H192" t="s">
        <v>3875</v>
      </c>
      <c r="I192" t="s">
        <v>3880</v>
      </c>
    </row>
    <row r="193" spans="1:9" x14ac:dyDescent="0.3">
      <c r="A193">
        <v>1000196</v>
      </c>
      <c r="B193" t="s">
        <v>3867</v>
      </c>
      <c r="C193" t="s">
        <v>3874</v>
      </c>
      <c r="D193" t="s">
        <v>3879</v>
      </c>
      <c r="F193">
        <v>1004662</v>
      </c>
      <c r="G193" t="s">
        <v>3867</v>
      </c>
      <c r="H193" t="s">
        <v>3875</v>
      </c>
      <c r="I193" t="s">
        <v>3880</v>
      </c>
    </row>
    <row r="194" spans="1:9" x14ac:dyDescent="0.3">
      <c r="A194">
        <v>1000197</v>
      </c>
      <c r="B194" t="s">
        <v>3869</v>
      </c>
      <c r="C194" t="s">
        <v>3875</v>
      </c>
      <c r="D194" t="s">
        <v>3879</v>
      </c>
      <c r="F194">
        <v>1004705</v>
      </c>
      <c r="G194" t="s">
        <v>3867</v>
      </c>
      <c r="H194" t="s">
        <v>3875</v>
      </c>
      <c r="I194" t="s">
        <v>3880</v>
      </c>
    </row>
    <row r="195" spans="1:9" x14ac:dyDescent="0.3">
      <c r="A195">
        <v>1000198</v>
      </c>
      <c r="B195" t="s">
        <v>3869</v>
      </c>
      <c r="C195" t="s">
        <v>3871</v>
      </c>
      <c r="D195" t="s">
        <v>3880</v>
      </c>
      <c r="F195">
        <v>1004736</v>
      </c>
      <c r="G195" t="s">
        <v>3869</v>
      </c>
      <c r="H195" t="s">
        <v>3875</v>
      </c>
      <c r="I195" t="s">
        <v>3880</v>
      </c>
    </row>
    <row r="196" spans="1:9" x14ac:dyDescent="0.3">
      <c r="A196">
        <v>1000199</v>
      </c>
      <c r="B196" t="s">
        <v>3869</v>
      </c>
      <c r="C196" t="s">
        <v>3875</v>
      </c>
      <c r="D196" t="s">
        <v>3879</v>
      </c>
      <c r="F196">
        <v>1004823</v>
      </c>
      <c r="G196" t="s">
        <v>3869</v>
      </c>
      <c r="H196" t="s">
        <v>3875</v>
      </c>
      <c r="I196" t="s">
        <v>3880</v>
      </c>
    </row>
    <row r="197" spans="1:9" x14ac:dyDescent="0.3">
      <c r="A197">
        <v>1000200</v>
      </c>
      <c r="B197" t="s">
        <v>3867</v>
      </c>
      <c r="C197" t="s">
        <v>3875</v>
      </c>
      <c r="D197" t="s">
        <v>3879</v>
      </c>
      <c r="F197">
        <v>1004864</v>
      </c>
      <c r="G197" t="s">
        <v>3869</v>
      </c>
      <c r="H197" t="s">
        <v>3875</v>
      </c>
      <c r="I197" t="s">
        <v>3880</v>
      </c>
    </row>
    <row r="198" spans="1:9" x14ac:dyDescent="0.3">
      <c r="A198">
        <v>1000201</v>
      </c>
      <c r="B198" t="s">
        <v>3867</v>
      </c>
      <c r="C198" t="s">
        <v>3874</v>
      </c>
      <c r="D198" t="s">
        <v>3879</v>
      </c>
      <c r="F198">
        <v>1004887</v>
      </c>
      <c r="G198" t="s">
        <v>3869</v>
      </c>
      <c r="H198" t="s">
        <v>3875</v>
      </c>
      <c r="I198" t="s">
        <v>3880</v>
      </c>
    </row>
    <row r="199" spans="1:9" x14ac:dyDescent="0.3">
      <c r="A199">
        <v>1000202</v>
      </c>
      <c r="B199" t="s">
        <v>3869</v>
      </c>
      <c r="C199" t="s">
        <v>3875</v>
      </c>
      <c r="D199" t="s">
        <v>3879</v>
      </c>
      <c r="F199">
        <v>1004938</v>
      </c>
      <c r="G199" t="s">
        <v>3867</v>
      </c>
      <c r="H199" t="s">
        <v>3875</v>
      </c>
      <c r="I199" t="s">
        <v>3880</v>
      </c>
    </row>
    <row r="200" spans="1:9" x14ac:dyDescent="0.3">
      <c r="A200">
        <v>1000203</v>
      </c>
      <c r="B200" t="s">
        <v>3867</v>
      </c>
      <c r="C200" t="s">
        <v>3875</v>
      </c>
      <c r="D200" t="s">
        <v>3880</v>
      </c>
      <c r="F200">
        <v>1004998</v>
      </c>
      <c r="G200" t="s">
        <v>3867</v>
      </c>
      <c r="H200" t="s">
        <v>3875</v>
      </c>
      <c r="I200" t="s">
        <v>3880</v>
      </c>
    </row>
    <row r="201" spans="1:9" x14ac:dyDescent="0.3">
      <c r="A201">
        <v>1000204</v>
      </c>
      <c r="B201" t="s">
        <v>3869</v>
      </c>
      <c r="C201" t="s">
        <v>3871</v>
      </c>
      <c r="D201" t="s">
        <v>3880</v>
      </c>
      <c r="F201">
        <v>1005042</v>
      </c>
      <c r="G201" t="s">
        <v>3867</v>
      </c>
      <c r="H201" t="s">
        <v>3875</v>
      </c>
      <c r="I201" t="s">
        <v>3880</v>
      </c>
    </row>
    <row r="202" spans="1:9" x14ac:dyDescent="0.3">
      <c r="A202">
        <v>1000205</v>
      </c>
      <c r="B202" t="s">
        <v>3869</v>
      </c>
      <c r="C202" t="s">
        <v>3874</v>
      </c>
      <c r="D202" t="s">
        <v>3879</v>
      </c>
      <c r="F202">
        <v>1005061</v>
      </c>
      <c r="G202" t="s">
        <v>3867</v>
      </c>
      <c r="H202" t="s">
        <v>3875</v>
      </c>
      <c r="I202" t="s">
        <v>3880</v>
      </c>
    </row>
    <row r="203" spans="1:9" x14ac:dyDescent="0.3">
      <c r="A203">
        <v>1000206</v>
      </c>
      <c r="B203" t="s">
        <v>3869</v>
      </c>
      <c r="C203" t="s">
        <v>3871</v>
      </c>
      <c r="D203" t="s">
        <v>3879</v>
      </c>
      <c r="F203">
        <v>1005094</v>
      </c>
      <c r="G203" t="s">
        <v>3869</v>
      </c>
      <c r="H203" t="s">
        <v>3875</v>
      </c>
      <c r="I203" t="s">
        <v>3880</v>
      </c>
    </row>
    <row r="204" spans="1:9" x14ac:dyDescent="0.3">
      <c r="A204">
        <v>1000207</v>
      </c>
      <c r="B204" t="s">
        <v>3869</v>
      </c>
      <c r="C204" t="s">
        <v>3871</v>
      </c>
      <c r="D204" t="s">
        <v>3880</v>
      </c>
      <c r="F204">
        <v>1005141</v>
      </c>
      <c r="G204" t="s">
        <v>3869</v>
      </c>
      <c r="H204" t="s">
        <v>3875</v>
      </c>
      <c r="I204" t="s">
        <v>3880</v>
      </c>
    </row>
    <row r="205" spans="1:9" x14ac:dyDescent="0.3">
      <c r="A205">
        <v>1000208</v>
      </c>
      <c r="B205" t="s">
        <v>3869</v>
      </c>
      <c r="C205" t="s">
        <v>3874</v>
      </c>
      <c r="D205" t="s">
        <v>3880</v>
      </c>
      <c r="F205">
        <v>1005143</v>
      </c>
      <c r="G205" t="s">
        <v>3869</v>
      </c>
      <c r="H205" t="s">
        <v>3875</v>
      </c>
      <c r="I205" t="s">
        <v>3880</v>
      </c>
    </row>
    <row r="206" spans="1:9" x14ac:dyDescent="0.3">
      <c r="A206">
        <v>1000209</v>
      </c>
      <c r="B206" t="s">
        <v>3869</v>
      </c>
      <c r="C206" t="s">
        <v>3874</v>
      </c>
      <c r="D206" t="s">
        <v>3879</v>
      </c>
      <c r="F206">
        <v>1005156</v>
      </c>
      <c r="G206" t="s">
        <v>3869</v>
      </c>
      <c r="H206" t="s">
        <v>3875</v>
      </c>
      <c r="I206" t="s">
        <v>3880</v>
      </c>
    </row>
    <row r="207" spans="1:9" x14ac:dyDescent="0.3">
      <c r="A207">
        <v>1000210</v>
      </c>
      <c r="B207" t="s">
        <v>3867</v>
      </c>
      <c r="C207" t="s">
        <v>3868</v>
      </c>
      <c r="D207" t="s">
        <v>3879</v>
      </c>
      <c r="F207">
        <v>1005184</v>
      </c>
      <c r="G207" t="s">
        <v>3869</v>
      </c>
      <c r="H207" t="s">
        <v>3875</v>
      </c>
      <c r="I207" t="s">
        <v>3880</v>
      </c>
    </row>
    <row r="208" spans="1:9" x14ac:dyDescent="0.3">
      <c r="A208">
        <v>1000211</v>
      </c>
      <c r="B208" t="s">
        <v>3869</v>
      </c>
      <c r="C208" t="s">
        <v>3872</v>
      </c>
      <c r="D208" t="s">
        <v>3880</v>
      </c>
      <c r="F208">
        <v>1005219</v>
      </c>
      <c r="G208" t="s">
        <v>3869</v>
      </c>
      <c r="H208" t="s">
        <v>3875</v>
      </c>
      <c r="I208" t="s">
        <v>3880</v>
      </c>
    </row>
    <row r="209" spans="1:9" x14ac:dyDescent="0.3">
      <c r="A209">
        <v>1000212</v>
      </c>
      <c r="B209" t="s">
        <v>3869</v>
      </c>
      <c r="C209" t="s">
        <v>3871</v>
      </c>
      <c r="D209" t="s">
        <v>3879</v>
      </c>
      <c r="F209">
        <v>1005225</v>
      </c>
      <c r="G209" t="s">
        <v>3869</v>
      </c>
      <c r="H209" t="s">
        <v>3875</v>
      </c>
      <c r="I209" t="s">
        <v>3880</v>
      </c>
    </row>
    <row r="210" spans="1:9" x14ac:dyDescent="0.3">
      <c r="A210">
        <v>1000213</v>
      </c>
      <c r="B210" t="s">
        <v>3867</v>
      </c>
      <c r="C210" t="s">
        <v>3875</v>
      </c>
      <c r="D210" t="s">
        <v>3879</v>
      </c>
      <c r="F210">
        <v>1005246</v>
      </c>
      <c r="G210" t="s">
        <v>3867</v>
      </c>
      <c r="H210" t="s">
        <v>3875</v>
      </c>
      <c r="I210" t="s">
        <v>3880</v>
      </c>
    </row>
    <row r="211" spans="1:9" x14ac:dyDescent="0.3">
      <c r="A211">
        <v>1000214</v>
      </c>
      <c r="B211" t="s">
        <v>3869</v>
      </c>
      <c r="C211" t="s">
        <v>3875</v>
      </c>
      <c r="D211" t="s">
        <v>3879</v>
      </c>
      <c r="F211">
        <v>1005254</v>
      </c>
      <c r="G211" t="s">
        <v>3869</v>
      </c>
      <c r="H211" t="s">
        <v>3875</v>
      </c>
      <c r="I211" t="s">
        <v>3880</v>
      </c>
    </row>
    <row r="212" spans="1:9" x14ac:dyDescent="0.3">
      <c r="A212">
        <v>1000215</v>
      </c>
      <c r="B212" t="s">
        <v>3869</v>
      </c>
      <c r="C212" t="s">
        <v>3874</v>
      </c>
      <c r="D212" t="s">
        <v>3880</v>
      </c>
      <c r="F212">
        <v>1005282</v>
      </c>
      <c r="G212" t="s">
        <v>3867</v>
      </c>
      <c r="H212" t="s">
        <v>3875</v>
      </c>
      <c r="I212" t="s">
        <v>3880</v>
      </c>
    </row>
    <row r="213" spans="1:9" x14ac:dyDescent="0.3">
      <c r="A213">
        <v>1000216</v>
      </c>
      <c r="B213" t="s">
        <v>3869</v>
      </c>
      <c r="C213" t="s">
        <v>3872</v>
      </c>
      <c r="D213" t="s">
        <v>3879</v>
      </c>
      <c r="F213">
        <v>1005283</v>
      </c>
      <c r="G213" t="s">
        <v>3869</v>
      </c>
      <c r="H213" t="s">
        <v>3875</v>
      </c>
      <c r="I213" t="s">
        <v>3880</v>
      </c>
    </row>
    <row r="214" spans="1:9" x14ac:dyDescent="0.3">
      <c r="A214">
        <v>1000217</v>
      </c>
      <c r="B214" t="s">
        <v>3869</v>
      </c>
      <c r="C214" t="s">
        <v>3875</v>
      </c>
      <c r="D214" t="s">
        <v>3879</v>
      </c>
      <c r="F214">
        <v>1005290</v>
      </c>
      <c r="G214" t="s">
        <v>3867</v>
      </c>
      <c r="H214" t="s">
        <v>3875</v>
      </c>
      <c r="I214" t="s">
        <v>3880</v>
      </c>
    </row>
    <row r="215" spans="1:9" x14ac:dyDescent="0.3">
      <c r="A215">
        <v>1000218</v>
      </c>
      <c r="B215" t="s">
        <v>3869</v>
      </c>
      <c r="C215" t="s">
        <v>3874</v>
      </c>
      <c r="D215" t="s">
        <v>3880</v>
      </c>
      <c r="F215">
        <v>1005305</v>
      </c>
      <c r="G215" t="s">
        <v>3867</v>
      </c>
      <c r="H215" t="s">
        <v>3875</v>
      </c>
      <c r="I215" t="s">
        <v>3880</v>
      </c>
    </row>
    <row r="216" spans="1:9" x14ac:dyDescent="0.3">
      <c r="A216">
        <v>1000219</v>
      </c>
      <c r="B216" t="s">
        <v>3867</v>
      </c>
      <c r="C216" t="s">
        <v>3871</v>
      </c>
      <c r="D216" t="s">
        <v>3879</v>
      </c>
      <c r="F216">
        <v>1005318</v>
      </c>
      <c r="G216" t="s">
        <v>3869</v>
      </c>
      <c r="H216" t="s">
        <v>3875</v>
      </c>
      <c r="I216" t="s">
        <v>3880</v>
      </c>
    </row>
    <row r="217" spans="1:9" x14ac:dyDescent="0.3">
      <c r="A217">
        <v>1000220</v>
      </c>
      <c r="B217" t="s">
        <v>3869</v>
      </c>
      <c r="C217" t="s">
        <v>3871</v>
      </c>
      <c r="D217" t="s">
        <v>3879</v>
      </c>
      <c r="F217">
        <v>1005357</v>
      </c>
      <c r="G217" t="s">
        <v>3867</v>
      </c>
      <c r="H217" t="s">
        <v>3875</v>
      </c>
      <c r="I217" t="s">
        <v>3880</v>
      </c>
    </row>
    <row r="218" spans="1:9" x14ac:dyDescent="0.3">
      <c r="A218">
        <v>1000221</v>
      </c>
      <c r="B218" t="s">
        <v>3867</v>
      </c>
      <c r="C218" t="s">
        <v>3871</v>
      </c>
      <c r="D218" t="s">
        <v>3880</v>
      </c>
      <c r="F218">
        <v>1005382</v>
      </c>
      <c r="G218" t="s">
        <v>3869</v>
      </c>
      <c r="H218" t="s">
        <v>3875</v>
      </c>
      <c r="I218" t="s">
        <v>3880</v>
      </c>
    </row>
    <row r="219" spans="1:9" x14ac:dyDescent="0.3">
      <c r="A219">
        <v>1000222</v>
      </c>
      <c r="B219" t="s">
        <v>3869</v>
      </c>
      <c r="C219" t="s">
        <v>3871</v>
      </c>
      <c r="D219" t="s">
        <v>3879</v>
      </c>
      <c r="F219">
        <v>1005397</v>
      </c>
      <c r="G219" t="s">
        <v>3869</v>
      </c>
      <c r="H219" t="s">
        <v>3875</v>
      </c>
      <c r="I219" t="s">
        <v>3880</v>
      </c>
    </row>
    <row r="220" spans="1:9" x14ac:dyDescent="0.3">
      <c r="A220">
        <v>1000223</v>
      </c>
      <c r="B220" t="s">
        <v>3869</v>
      </c>
      <c r="C220" t="s">
        <v>3871</v>
      </c>
      <c r="D220" t="s">
        <v>3879</v>
      </c>
      <c r="F220">
        <v>1005401</v>
      </c>
      <c r="G220" t="s">
        <v>3867</v>
      </c>
      <c r="H220" t="s">
        <v>3875</v>
      </c>
      <c r="I220" t="s">
        <v>3880</v>
      </c>
    </row>
    <row r="221" spans="1:9" x14ac:dyDescent="0.3">
      <c r="A221">
        <v>1000225</v>
      </c>
      <c r="B221" t="s">
        <v>3869</v>
      </c>
      <c r="C221" t="s">
        <v>3871</v>
      </c>
      <c r="D221" t="s">
        <v>3879</v>
      </c>
      <c r="F221">
        <v>1005417</v>
      </c>
      <c r="G221" t="s">
        <v>3869</v>
      </c>
      <c r="H221" t="s">
        <v>3875</v>
      </c>
      <c r="I221" t="s">
        <v>3880</v>
      </c>
    </row>
    <row r="222" spans="1:9" x14ac:dyDescent="0.3">
      <c r="A222">
        <v>1000227</v>
      </c>
      <c r="B222" t="s">
        <v>3869</v>
      </c>
      <c r="C222" t="s">
        <v>3874</v>
      </c>
      <c r="D222" t="s">
        <v>3879</v>
      </c>
      <c r="F222">
        <v>1005419</v>
      </c>
      <c r="G222" t="s">
        <v>3867</v>
      </c>
      <c r="H222" t="s">
        <v>3875</v>
      </c>
      <c r="I222" t="s">
        <v>3880</v>
      </c>
    </row>
    <row r="223" spans="1:9" x14ac:dyDescent="0.3">
      <c r="A223">
        <v>1000228</v>
      </c>
      <c r="B223" t="s">
        <v>3869</v>
      </c>
      <c r="C223" t="s">
        <v>3871</v>
      </c>
      <c r="D223" t="s">
        <v>3879</v>
      </c>
      <c r="F223">
        <v>1005444</v>
      </c>
      <c r="G223" t="s">
        <v>3867</v>
      </c>
      <c r="H223" t="s">
        <v>3875</v>
      </c>
      <c r="I223" t="s">
        <v>3880</v>
      </c>
    </row>
    <row r="224" spans="1:9" x14ac:dyDescent="0.3">
      <c r="A224">
        <v>1000229</v>
      </c>
      <c r="B224" t="s">
        <v>3869</v>
      </c>
      <c r="C224" t="s">
        <v>3875</v>
      </c>
      <c r="D224" t="s">
        <v>3879</v>
      </c>
      <c r="F224">
        <v>1005457</v>
      </c>
      <c r="G224" t="s">
        <v>3869</v>
      </c>
      <c r="H224" t="s">
        <v>3875</v>
      </c>
      <c r="I224" t="s">
        <v>3880</v>
      </c>
    </row>
    <row r="225" spans="1:9" x14ac:dyDescent="0.3">
      <c r="A225">
        <v>1000230</v>
      </c>
      <c r="B225" t="s">
        <v>3869</v>
      </c>
      <c r="C225" t="s">
        <v>3872</v>
      </c>
      <c r="D225" t="s">
        <v>3879</v>
      </c>
      <c r="F225">
        <v>1005492</v>
      </c>
      <c r="G225" t="s">
        <v>3869</v>
      </c>
      <c r="H225" t="s">
        <v>3875</v>
      </c>
      <c r="I225" t="s">
        <v>3880</v>
      </c>
    </row>
    <row r="226" spans="1:9" x14ac:dyDescent="0.3">
      <c r="A226">
        <v>1000231</v>
      </c>
      <c r="B226" t="s">
        <v>3869</v>
      </c>
      <c r="C226" t="s">
        <v>3871</v>
      </c>
      <c r="D226" t="s">
        <v>3879</v>
      </c>
      <c r="F226">
        <v>1005495</v>
      </c>
      <c r="G226" t="s">
        <v>3867</v>
      </c>
      <c r="H226" t="s">
        <v>3875</v>
      </c>
      <c r="I226" t="s">
        <v>3880</v>
      </c>
    </row>
    <row r="227" spans="1:9" x14ac:dyDescent="0.3">
      <c r="A227">
        <v>1000232</v>
      </c>
      <c r="B227" t="s">
        <v>3869</v>
      </c>
      <c r="C227" t="s">
        <v>3871</v>
      </c>
      <c r="D227" t="s">
        <v>3880</v>
      </c>
      <c r="F227">
        <v>1005547</v>
      </c>
      <c r="G227" t="s">
        <v>3867</v>
      </c>
      <c r="H227" t="s">
        <v>3875</v>
      </c>
      <c r="I227" t="s">
        <v>3880</v>
      </c>
    </row>
    <row r="228" spans="1:9" x14ac:dyDescent="0.3">
      <c r="A228">
        <v>1000233</v>
      </c>
      <c r="B228" t="s">
        <v>3867</v>
      </c>
      <c r="C228" t="s">
        <v>3872</v>
      </c>
      <c r="D228" t="s">
        <v>3880</v>
      </c>
      <c r="F228">
        <v>1005578</v>
      </c>
      <c r="G228" t="s">
        <v>3867</v>
      </c>
      <c r="H228" t="s">
        <v>3875</v>
      </c>
      <c r="I228" t="s">
        <v>3880</v>
      </c>
    </row>
    <row r="229" spans="1:9" x14ac:dyDescent="0.3">
      <c r="A229">
        <v>1000234</v>
      </c>
      <c r="B229" t="s">
        <v>3869</v>
      </c>
      <c r="C229" t="s">
        <v>3874</v>
      </c>
      <c r="D229" t="s">
        <v>3879</v>
      </c>
      <c r="F229">
        <v>1005665</v>
      </c>
      <c r="G229" t="s">
        <v>3869</v>
      </c>
      <c r="H229" t="s">
        <v>3875</v>
      </c>
      <c r="I229" t="s">
        <v>3880</v>
      </c>
    </row>
    <row r="230" spans="1:9" x14ac:dyDescent="0.3">
      <c r="A230">
        <v>1000235</v>
      </c>
      <c r="B230" t="s">
        <v>3869</v>
      </c>
      <c r="C230" t="s">
        <v>3871</v>
      </c>
      <c r="D230" t="s">
        <v>3879</v>
      </c>
      <c r="F230">
        <v>1005683</v>
      </c>
      <c r="G230" t="s">
        <v>3867</v>
      </c>
      <c r="H230" t="s">
        <v>3875</v>
      </c>
      <c r="I230" t="s">
        <v>3880</v>
      </c>
    </row>
    <row r="231" spans="1:9" x14ac:dyDescent="0.3">
      <c r="A231">
        <v>1000236</v>
      </c>
      <c r="B231" t="s">
        <v>3869</v>
      </c>
      <c r="C231" t="s">
        <v>3871</v>
      </c>
      <c r="D231" t="s">
        <v>3879</v>
      </c>
      <c r="F231">
        <v>1005745</v>
      </c>
      <c r="G231" t="s">
        <v>3867</v>
      </c>
      <c r="H231" t="s">
        <v>3875</v>
      </c>
      <c r="I231" t="s">
        <v>3880</v>
      </c>
    </row>
    <row r="232" spans="1:9" x14ac:dyDescent="0.3">
      <c r="A232">
        <v>1000237</v>
      </c>
      <c r="B232" t="s">
        <v>3869</v>
      </c>
      <c r="C232" t="s">
        <v>3871</v>
      </c>
      <c r="D232" t="s">
        <v>3880</v>
      </c>
      <c r="F232">
        <v>1005774</v>
      </c>
      <c r="G232" t="s">
        <v>3869</v>
      </c>
      <c r="H232" t="s">
        <v>3875</v>
      </c>
      <c r="I232" t="s">
        <v>3880</v>
      </c>
    </row>
    <row r="233" spans="1:9" x14ac:dyDescent="0.3">
      <c r="A233">
        <v>1000238</v>
      </c>
      <c r="B233" t="s">
        <v>3867</v>
      </c>
      <c r="C233" t="s">
        <v>3873</v>
      </c>
      <c r="D233" t="s">
        <v>3879</v>
      </c>
      <c r="F233">
        <v>1005776</v>
      </c>
      <c r="G233" t="s">
        <v>3869</v>
      </c>
      <c r="H233" t="s">
        <v>3875</v>
      </c>
      <c r="I233" t="s">
        <v>3880</v>
      </c>
    </row>
    <row r="234" spans="1:9" x14ac:dyDescent="0.3">
      <c r="A234">
        <v>1000239</v>
      </c>
      <c r="B234" t="s">
        <v>3869</v>
      </c>
      <c r="C234" t="s">
        <v>3875</v>
      </c>
      <c r="D234" t="s">
        <v>3879</v>
      </c>
      <c r="F234">
        <v>1005826</v>
      </c>
      <c r="G234" t="s">
        <v>3869</v>
      </c>
      <c r="H234" t="s">
        <v>3875</v>
      </c>
      <c r="I234" t="s">
        <v>3880</v>
      </c>
    </row>
    <row r="235" spans="1:9" x14ac:dyDescent="0.3">
      <c r="A235">
        <v>1000240</v>
      </c>
      <c r="B235" t="s">
        <v>3869</v>
      </c>
      <c r="C235" t="s">
        <v>3873</v>
      </c>
      <c r="D235" t="s">
        <v>3880</v>
      </c>
      <c r="F235">
        <v>1005851</v>
      </c>
      <c r="G235" t="s">
        <v>3867</v>
      </c>
      <c r="H235" t="s">
        <v>3875</v>
      </c>
      <c r="I235" t="s">
        <v>3880</v>
      </c>
    </row>
    <row r="236" spans="1:9" x14ac:dyDescent="0.3">
      <c r="A236">
        <v>1000241</v>
      </c>
      <c r="B236" t="s">
        <v>3869</v>
      </c>
      <c r="C236" t="s">
        <v>3874</v>
      </c>
      <c r="D236" t="s">
        <v>3880</v>
      </c>
      <c r="F236">
        <v>1005883</v>
      </c>
      <c r="G236" t="s">
        <v>3867</v>
      </c>
      <c r="H236" t="s">
        <v>3875</v>
      </c>
      <c r="I236" t="s">
        <v>3880</v>
      </c>
    </row>
    <row r="237" spans="1:9" x14ac:dyDescent="0.3">
      <c r="A237">
        <v>1000242</v>
      </c>
      <c r="B237" t="s">
        <v>3867</v>
      </c>
      <c r="C237" t="s">
        <v>3875</v>
      </c>
      <c r="D237" t="s">
        <v>3879</v>
      </c>
      <c r="F237">
        <v>1005906</v>
      </c>
      <c r="G237" t="s">
        <v>3867</v>
      </c>
      <c r="H237" t="s">
        <v>3875</v>
      </c>
      <c r="I237" t="s">
        <v>3880</v>
      </c>
    </row>
    <row r="238" spans="1:9" x14ac:dyDescent="0.3">
      <c r="A238">
        <v>1000243</v>
      </c>
      <c r="B238" t="s">
        <v>3869</v>
      </c>
      <c r="C238" t="s">
        <v>3871</v>
      </c>
      <c r="D238" t="s">
        <v>3879</v>
      </c>
      <c r="F238">
        <v>1005949</v>
      </c>
      <c r="G238" t="s">
        <v>3869</v>
      </c>
      <c r="H238" t="s">
        <v>3875</v>
      </c>
      <c r="I238" t="s">
        <v>3880</v>
      </c>
    </row>
    <row r="239" spans="1:9" x14ac:dyDescent="0.3">
      <c r="A239">
        <v>1000244</v>
      </c>
      <c r="B239" t="s">
        <v>3869</v>
      </c>
      <c r="C239" t="s">
        <v>3873</v>
      </c>
      <c r="D239" t="s">
        <v>3880</v>
      </c>
      <c r="F239">
        <v>1005951</v>
      </c>
      <c r="G239" t="s">
        <v>3869</v>
      </c>
      <c r="H239" t="s">
        <v>3875</v>
      </c>
      <c r="I239" t="s">
        <v>3880</v>
      </c>
    </row>
    <row r="240" spans="1:9" x14ac:dyDescent="0.3">
      <c r="A240">
        <v>1000245</v>
      </c>
      <c r="B240" t="s">
        <v>3869</v>
      </c>
      <c r="C240" t="s">
        <v>3874</v>
      </c>
      <c r="D240" t="s">
        <v>3879</v>
      </c>
      <c r="F240">
        <v>1005957</v>
      </c>
      <c r="G240" t="s">
        <v>3869</v>
      </c>
      <c r="H240" t="s">
        <v>3875</v>
      </c>
      <c r="I240" t="s">
        <v>3880</v>
      </c>
    </row>
    <row r="241" spans="1:9" x14ac:dyDescent="0.3">
      <c r="A241">
        <v>1000246</v>
      </c>
      <c r="B241" t="s">
        <v>3867</v>
      </c>
      <c r="C241" t="s">
        <v>3875</v>
      </c>
      <c r="D241" t="s">
        <v>3879</v>
      </c>
      <c r="F241">
        <v>1005959</v>
      </c>
      <c r="G241" t="s">
        <v>3867</v>
      </c>
      <c r="H241" t="s">
        <v>3875</v>
      </c>
      <c r="I241" t="s">
        <v>3880</v>
      </c>
    </row>
    <row r="242" spans="1:9" x14ac:dyDescent="0.3">
      <c r="A242">
        <v>1000247</v>
      </c>
      <c r="B242" t="s">
        <v>3869</v>
      </c>
      <c r="C242" t="s">
        <v>3871</v>
      </c>
      <c r="D242" t="s">
        <v>3879</v>
      </c>
      <c r="F242">
        <v>1005985</v>
      </c>
      <c r="G242" t="s">
        <v>3867</v>
      </c>
      <c r="H242" t="s">
        <v>3875</v>
      </c>
      <c r="I242" t="s">
        <v>3880</v>
      </c>
    </row>
    <row r="243" spans="1:9" x14ac:dyDescent="0.3">
      <c r="A243">
        <v>1000248</v>
      </c>
      <c r="B243" t="s">
        <v>3869</v>
      </c>
      <c r="C243" t="s">
        <v>3875</v>
      </c>
      <c r="D243" t="s">
        <v>3880</v>
      </c>
      <c r="F243">
        <v>1006027</v>
      </c>
      <c r="G243" t="s">
        <v>3869</v>
      </c>
      <c r="H243" t="s">
        <v>3875</v>
      </c>
      <c r="I243" t="s">
        <v>3880</v>
      </c>
    </row>
    <row r="244" spans="1:9" x14ac:dyDescent="0.3">
      <c r="A244">
        <v>1000249</v>
      </c>
      <c r="B244" t="s">
        <v>3867</v>
      </c>
      <c r="C244" t="s">
        <v>3875</v>
      </c>
      <c r="D244" t="s">
        <v>3879</v>
      </c>
    </row>
    <row r="245" spans="1:9" x14ac:dyDescent="0.3">
      <c r="A245">
        <v>1000250</v>
      </c>
      <c r="B245" t="s">
        <v>3869</v>
      </c>
      <c r="C245" t="s">
        <v>3874</v>
      </c>
      <c r="D245" t="s">
        <v>3879</v>
      </c>
    </row>
    <row r="246" spans="1:9" x14ac:dyDescent="0.3">
      <c r="A246">
        <v>1000251</v>
      </c>
      <c r="B246" t="s">
        <v>3869</v>
      </c>
      <c r="C246" t="s">
        <v>3870</v>
      </c>
      <c r="D246" t="s">
        <v>3880</v>
      </c>
    </row>
    <row r="247" spans="1:9" x14ac:dyDescent="0.3">
      <c r="A247">
        <v>1000252</v>
      </c>
      <c r="B247" t="s">
        <v>3869</v>
      </c>
      <c r="C247" t="s">
        <v>3871</v>
      </c>
      <c r="D247" t="s">
        <v>3879</v>
      </c>
    </row>
    <row r="248" spans="1:9" x14ac:dyDescent="0.3">
      <c r="A248">
        <v>1000253</v>
      </c>
      <c r="B248" t="s">
        <v>3867</v>
      </c>
      <c r="C248" t="s">
        <v>3871</v>
      </c>
      <c r="D248" t="s">
        <v>3879</v>
      </c>
    </row>
    <row r="249" spans="1:9" x14ac:dyDescent="0.3">
      <c r="A249">
        <v>1000254</v>
      </c>
      <c r="B249" t="s">
        <v>3869</v>
      </c>
      <c r="C249" t="s">
        <v>3874</v>
      </c>
      <c r="D249" t="s">
        <v>3879</v>
      </c>
    </row>
    <row r="250" spans="1:9" x14ac:dyDescent="0.3">
      <c r="A250">
        <v>1000255</v>
      </c>
      <c r="B250" t="s">
        <v>3869</v>
      </c>
      <c r="C250" t="s">
        <v>3874</v>
      </c>
      <c r="D250" t="s">
        <v>3880</v>
      </c>
    </row>
    <row r="251" spans="1:9" x14ac:dyDescent="0.3">
      <c r="A251">
        <v>1000256</v>
      </c>
      <c r="B251" t="s">
        <v>3869</v>
      </c>
      <c r="C251" t="s">
        <v>3872</v>
      </c>
      <c r="D251" t="s">
        <v>3879</v>
      </c>
    </row>
    <row r="252" spans="1:9" x14ac:dyDescent="0.3">
      <c r="A252">
        <v>1000257</v>
      </c>
      <c r="B252" t="s">
        <v>3869</v>
      </c>
      <c r="C252" t="s">
        <v>3875</v>
      </c>
      <c r="D252" t="s">
        <v>3879</v>
      </c>
    </row>
    <row r="253" spans="1:9" x14ac:dyDescent="0.3">
      <c r="A253">
        <v>1000258</v>
      </c>
      <c r="B253" t="s">
        <v>3869</v>
      </c>
      <c r="C253" t="s">
        <v>3871</v>
      </c>
      <c r="D253" t="s">
        <v>3880</v>
      </c>
    </row>
    <row r="254" spans="1:9" x14ac:dyDescent="0.3">
      <c r="A254">
        <v>1000259</v>
      </c>
      <c r="B254" t="s">
        <v>3869</v>
      </c>
      <c r="C254" t="s">
        <v>3871</v>
      </c>
      <c r="D254" t="s">
        <v>3879</v>
      </c>
    </row>
    <row r="255" spans="1:9" x14ac:dyDescent="0.3">
      <c r="A255">
        <v>1000260</v>
      </c>
      <c r="B255" t="s">
        <v>3869</v>
      </c>
      <c r="C255" t="s">
        <v>3875</v>
      </c>
      <c r="D255" t="s">
        <v>3879</v>
      </c>
    </row>
    <row r="256" spans="1:9" x14ac:dyDescent="0.3">
      <c r="A256">
        <v>1000261</v>
      </c>
      <c r="B256" t="s">
        <v>3869</v>
      </c>
      <c r="C256" t="s">
        <v>3871</v>
      </c>
      <c r="D256" t="s">
        <v>3879</v>
      </c>
    </row>
    <row r="257" spans="1:4" x14ac:dyDescent="0.3">
      <c r="A257">
        <v>1000262</v>
      </c>
      <c r="B257" t="s">
        <v>3867</v>
      </c>
      <c r="C257" t="s">
        <v>3871</v>
      </c>
      <c r="D257" t="s">
        <v>3879</v>
      </c>
    </row>
    <row r="258" spans="1:4" x14ac:dyDescent="0.3">
      <c r="A258">
        <v>1000263</v>
      </c>
      <c r="B258" t="s">
        <v>3867</v>
      </c>
      <c r="C258" t="s">
        <v>3871</v>
      </c>
      <c r="D258" t="s">
        <v>3879</v>
      </c>
    </row>
    <row r="259" spans="1:4" x14ac:dyDescent="0.3">
      <c r="A259">
        <v>1000264</v>
      </c>
      <c r="B259" t="s">
        <v>3869</v>
      </c>
      <c r="C259" t="s">
        <v>3874</v>
      </c>
      <c r="D259" t="s">
        <v>3880</v>
      </c>
    </row>
    <row r="260" spans="1:4" x14ac:dyDescent="0.3">
      <c r="A260">
        <v>1000265</v>
      </c>
      <c r="B260" t="s">
        <v>3867</v>
      </c>
      <c r="C260" t="s">
        <v>3874</v>
      </c>
      <c r="D260" t="s">
        <v>3880</v>
      </c>
    </row>
    <row r="261" spans="1:4" x14ac:dyDescent="0.3">
      <c r="A261">
        <v>1000266</v>
      </c>
      <c r="B261" t="s">
        <v>3869</v>
      </c>
      <c r="C261" t="s">
        <v>3874</v>
      </c>
      <c r="D261" t="s">
        <v>3879</v>
      </c>
    </row>
    <row r="262" spans="1:4" x14ac:dyDescent="0.3">
      <c r="A262">
        <v>1000267</v>
      </c>
      <c r="B262" t="s">
        <v>3869</v>
      </c>
      <c r="C262" t="s">
        <v>3872</v>
      </c>
      <c r="D262" t="s">
        <v>3880</v>
      </c>
    </row>
    <row r="263" spans="1:4" x14ac:dyDescent="0.3">
      <c r="A263">
        <v>1000268</v>
      </c>
      <c r="B263" t="s">
        <v>3867</v>
      </c>
      <c r="C263" t="s">
        <v>3875</v>
      </c>
      <c r="D263" t="s">
        <v>3879</v>
      </c>
    </row>
    <row r="264" spans="1:4" x14ac:dyDescent="0.3">
      <c r="A264">
        <v>1000269</v>
      </c>
      <c r="B264" t="s">
        <v>3869</v>
      </c>
      <c r="C264" t="s">
        <v>3871</v>
      </c>
      <c r="D264" t="s">
        <v>3880</v>
      </c>
    </row>
    <row r="265" spans="1:4" x14ac:dyDescent="0.3">
      <c r="A265">
        <v>1000270</v>
      </c>
      <c r="B265" t="s">
        <v>3869</v>
      </c>
      <c r="C265" t="s">
        <v>3873</v>
      </c>
      <c r="D265" t="s">
        <v>3880</v>
      </c>
    </row>
    <row r="266" spans="1:4" x14ac:dyDescent="0.3">
      <c r="A266">
        <v>1000271</v>
      </c>
      <c r="B266" t="s">
        <v>3869</v>
      </c>
      <c r="C266" t="s">
        <v>3875</v>
      </c>
      <c r="D266" t="s">
        <v>3879</v>
      </c>
    </row>
    <row r="267" spans="1:4" x14ac:dyDescent="0.3">
      <c r="A267">
        <v>1000272</v>
      </c>
      <c r="B267" t="s">
        <v>3869</v>
      </c>
      <c r="C267" t="s">
        <v>3875</v>
      </c>
      <c r="D267" t="s">
        <v>3879</v>
      </c>
    </row>
    <row r="268" spans="1:4" x14ac:dyDescent="0.3">
      <c r="A268">
        <v>1000273</v>
      </c>
      <c r="B268" t="s">
        <v>3869</v>
      </c>
      <c r="C268" t="s">
        <v>3875</v>
      </c>
      <c r="D268" t="s">
        <v>3880</v>
      </c>
    </row>
    <row r="269" spans="1:4" x14ac:dyDescent="0.3">
      <c r="A269">
        <v>1000274</v>
      </c>
      <c r="B269" t="s">
        <v>3869</v>
      </c>
      <c r="C269" t="s">
        <v>3875</v>
      </c>
      <c r="D269" t="s">
        <v>3879</v>
      </c>
    </row>
    <row r="270" spans="1:4" x14ac:dyDescent="0.3">
      <c r="A270">
        <v>1000275</v>
      </c>
      <c r="B270" t="s">
        <v>3869</v>
      </c>
      <c r="C270" t="s">
        <v>3871</v>
      </c>
      <c r="D270" t="s">
        <v>3880</v>
      </c>
    </row>
    <row r="271" spans="1:4" x14ac:dyDescent="0.3">
      <c r="A271">
        <v>1000276</v>
      </c>
      <c r="B271" t="s">
        <v>3869</v>
      </c>
      <c r="C271" t="s">
        <v>3872</v>
      </c>
      <c r="D271" t="s">
        <v>3879</v>
      </c>
    </row>
    <row r="272" spans="1:4" x14ac:dyDescent="0.3">
      <c r="A272">
        <v>1000277</v>
      </c>
      <c r="B272" t="s">
        <v>3867</v>
      </c>
      <c r="C272" t="s">
        <v>3874</v>
      </c>
      <c r="D272" t="s">
        <v>3879</v>
      </c>
    </row>
    <row r="273" spans="1:4" x14ac:dyDescent="0.3">
      <c r="A273">
        <v>1000278</v>
      </c>
      <c r="B273" t="s">
        <v>3869</v>
      </c>
      <c r="C273" t="s">
        <v>3872</v>
      </c>
      <c r="D273" t="s">
        <v>3880</v>
      </c>
    </row>
    <row r="274" spans="1:4" x14ac:dyDescent="0.3">
      <c r="A274">
        <v>1000279</v>
      </c>
      <c r="B274" t="s">
        <v>3869</v>
      </c>
      <c r="C274" t="s">
        <v>3871</v>
      </c>
      <c r="D274" t="s">
        <v>3879</v>
      </c>
    </row>
    <row r="275" spans="1:4" x14ac:dyDescent="0.3">
      <c r="A275">
        <v>1000280</v>
      </c>
      <c r="B275" t="s">
        <v>3869</v>
      </c>
      <c r="C275" t="s">
        <v>3873</v>
      </c>
      <c r="D275" t="s">
        <v>3880</v>
      </c>
    </row>
    <row r="276" spans="1:4" x14ac:dyDescent="0.3">
      <c r="A276">
        <v>1000281</v>
      </c>
      <c r="B276" t="s">
        <v>3867</v>
      </c>
      <c r="C276" t="s">
        <v>3874</v>
      </c>
      <c r="D276" t="s">
        <v>3879</v>
      </c>
    </row>
    <row r="277" spans="1:4" x14ac:dyDescent="0.3">
      <c r="A277">
        <v>1000282</v>
      </c>
      <c r="B277" t="s">
        <v>3869</v>
      </c>
      <c r="C277" t="s">
        <v>3871</v>
      </c>
      <c r="D277" t="s">
        <v>3880</v>
      </c>
    </row>
    <row r="278" spans="1:4" x14ac:dyDescent="0.3">
      <c r="A278">
        <v>1000283</v>
      </c>
      <c r="B278" t="s">
        <v>3869</v>
      </c>
      <c r="C278" t="s">
        <v>3871</v>
      </c>
      <c r="D278" t="s">
        <v>3879</v>
      </c>
    </row>
    <row r="279" spans="1:4" x14ac:dyDescent="0.3">
      <c r="A279">
        <v>1000284</v>
      </c>
      <c r="B279" t="s">
        <v>3869</v>
      </c>
      <c r="C279" t="s">
        <v>3871</v>
      </c>
      <c r="D279" t="s">
        <v>3880</v>
      </c>
    </row>
    <row r="280" spans="1:4" x14ac:dyDescent="0.3">
      <c r="A280">
        <v>1000285</v>
      </c>
      <c r="B280" t="s">
        <v>3867</v>
      </c>
      <c r="C280" t="s">
        <v>3874</v>
      </c>
      <c r="D280" t="s">
        <v>3879</v>
      </c>
    </row>
    <row r="281" spans="1:4" x14ac:dyDescent="0.3">
      <c r="A281">
        <v>1000286</v>
      </c>
      <c r="B281" t="s">
        <v>3869</v>
      </c>
      <c r="C281" t="s">
        <v>3871</v>
      </c>
      <c r="D281" t="s">
        <v>3879</v>
      </c>
    </row>
    <row r="282" spans="1:4" x14ac:dyDescent="0.3">
      <c r="A282">
        <v>1000287</v>
      </c>
      <c r="B282" t="s">
        <v>3869</v>
      </c>
      <c r="C282" t="s">
        <v>3873</v>
      </c>
      <c r="D282" t="s">
        <v>3880</v>
      </c>
    </row>
    <row r="283" spans="1:4" x14ac:dyDescent="0.3">
      <c r="A283">
        <v>1000289</v>
      </c>
      <c r="B283" t="s">
        <v>3867</v>
      </c>
      <c r="C283" t="s">
        <v>3871</v>
      </c>
      <c r="D283" t="s">
        <v>3879</v>
      </c>
    </row>
    <row r="284" spans="1:4" x14ac:dyDescent="0.3">
      <c r="A284">
        <v>1000290</v>
      </c>
      <c r="B284" t="s">
        <v>3867</v>
      </c>
      <c r="C284" t="s">
        <v>3871</v>
      </c>
      <c r="D284" t="s">
        <v>3879</v>
      </c>
    </row>
    <row r="285" spans="1:4" x14ac:dyDescent="0.3">
      <c r="A285">
        <v>1000291</v>
      </c>
      <c r="B285" t="s">
        <v>3869</v>
      </c>
      <c r="C285" t="s">
        <v>3874</v>
      </c>
      <c r="D285" t="s">
        <v>3879</v>
      </c>
    </row>
    <row r="286" spans="1:4" x14ac:dyDescent="0.3">
      <c r="A286">
        <v>1000292</v>
      </c>
      <c r="B286" t="s">
        <v>3869</v>
      </c>
      <c r="C286" t="s">
        <v>3874</v>
      </c>
      <c r="D286" t="s">
        <v>3880</v>
      </c>
    </row>
    <row r="287" spans="1:4" x14ac:dyDescent="0.3">
      <c r="A287">
        <v>1000293</v>
      </c>
      <c r="B287" t="s">
        <v>3869</v>
      </c>
      <c r="C287" t="s">
        <v>3870</v>
      </c>
      <c r="D287" t="s">
        <v>3880</v>
      </c>
    </row>
    <row r="288" spans="1:4" x14ac:dyDescent="0.3">
      <c r="A288">
        <v>1000294</v>
      </c>
      <c r="B288" t="s">
        <v>3867</v>
      </c>
      <c r="C288" t="s">
        <v>3872</v>
      </c>
      <c r="D288" t="s">
        <v>3880</v>
      </c>
    </row>
    <row r="289" spans="1:4" x14ac:dyDescent="0.3">
      <c r="A289">
        <v>1000295</v>
      </c>
      <c r="B289" t="s">
        <v>3869</v>
      </c>
      <c r="C289" t="s">
        <v>3875</v>
      </c>
      <c r="D289" t="s">
        <v>3879</v>
      </c>
    </row>
    <row r="290" spans="1:4" x14ac:dyDescent="0.3">
      <c r="A290">
        <v>1000296</v>
      </c>
      <c r="B290" t="s">
        <v>3869</v>
      </c>
      <c r="C290" t="s">
        <v>3873</v>
      </c>
      <c r="D290" t="s">
        <v>3880</v>
      </c>
    </row>
    <row r="291" spans="1:4" x14ac:dyDescent="0.3">
      <c r="A291">
        <v>1000297</v>
      </c>
      <c r="B291" t="s">
        <v>3869</v>
      </c>
      <c r="C291" t="s">
        <v>3875</v>
      </c>
      <c r="D291" t="s">
        <v>3880</v>
      </c>
    </row>
    <row r="292" spans="1:4" x14ac:dyDescent="0.3">
      <c r="A292">
        <v>1000298</v>
      </c>
      <c r="B292" t="s">
        <v>3867</v>
      </c>
      <c r="C292" t="s">
        <v>3875</v>
      </c>
      <c r="D292" t="s">
        <v>3879</v>
      </c>
    </row>
    <row r="293" spans="1:4" x14ac:dyDescent="0.3">
      <c r="A293">
        <v>1000299</v>
      </c>
      <c r="B293" t="s">
        <v>3869</v>
      </c>
      <c r="C293" t="s">
        <v>3871</v>
      </c>
      <c r="D293" t="s">
        <v>3879</v>
      </c>
    </row>
    <row r="294" spans="1:4" x14ac:dyDescent="0.3">
      <c r="A294">
        <v>1000300</v>
      </c>
      <c r="B294" t="s">
        <v>3869</v>
      </c>
      <c r="C294" t="s">
        <v>3871</v>
      </c>
      <c r="D294" t="s">
        <v>3880</v>
      </c>
    </row>
    <row r="295" spans="1:4" x14ac:dyDescent="0.3">
      <c r="A295">
        <v>1000301</v>
      </c>
      <c r="B295" t="s">
        <v>3869</v>
      </c>
      <c r="C295" t="s">
        <v>3875</v>
      </c>
      <c r="D295" t="s">
        <v>3879</v>
      </c>
    </row>
    <row r="296" spans="1:4" x14ac:dyDescent="0.3">
      <c r="A296">
        <v>1000302</v>
      </c>
      <c r="B296" t="s">
        <v>3869</v>
      </c>
      <c r="C296" t="s">
        <v>3875</v>
      </c>
      <c r="D296" t="s">
        <v>3879</v>
      </c>
    </row>
    <row r="297" spans="1:4" x14ac:dyDescent="0.3">
      <c r="A297">
        <v>1000303</v>
      </c>
      <c r="B297" t="s">
        <v>3869</v>
      </c>
      <c r="C297" t="s">
        <v>3871</v>
      </c>
      <c r="D297" t="s">
        <v>3880</v>
      </c>
    </row>
    <row r="298" spans="1:4" x14ac:dyDescent="0.3">
      <c r="A298">
        <v>1000304</v>
      </c>
      <c r="B298" t="s">
        <v>3869</v>
      </c>
      <c r="C298" t="s">
        <v>3871</v>
      </c>
      <c r="D298" t="s">
        <v>3879</v>
      </c>
    </row>
    <row r="299" spans="1:4" x14ac:dyDescent="0.3">
      <c r="A299">
        <v>1000305</v>
      </c>
      <c r="B299" t="s">
        <v>3867</v>
      </c>
      <c r="C299" t="s">
        <v>3875</v>
      </c>
      <c r="D299" t="s">
        <v>3880</v>
      </c>
    </row>
    <row r="300" spans="1:4" x14ac:dyDescent="0.3">
      <c r="A300">
        <v>1000306</v>
      </c>
      <c r="B300" t="s">
        <v>3869</v>
      </c>
      <c r="C300" t="s">
        <v>3875</v>
      </c>
      <c r="D300" t="s">
        <v>3879</v>
      </c>
    </row>
    <row r="301" spans="1:4" x14ac:dyDescent="0.3">
      <c r="A301">
        <v>1000307</v>
      </c>
      <c r="B301" t="s">
        <v>3869</v>
      </c>
      <c r="C301" t="s">
        <v>3873</v>
      </c>
      <c r="D301" t="s">
        <v>3880</v>
      </c>
    </row>
    <row r="302" spans="1:4" x14ac:dyDescent="0.3">
      <c r="A302">
        <v>1000308</v>
      </c>
      <c r="B302" t="s">
        <v>3869</v>
      </c>
      <c r="C302" t="s">
        <v>3871</v>
      </c>
      <c r="D302" t="s">
        <v>3880</v>
      </c>
    </row>
    <row r="303" spans="1:4" x14ac:dyDescent="0.3">
      <c r="A303">
        <v>1000309</v>
      </c>
      <c r="B303" t="s">
        <v>3869</v>
      </c>
      <c r="C303" t="s">
        <v>3871</v>
      </c>
      <c r="D303" t="s">
        <v>3879</v>
      </c>
    </row>
    <row r="304" spans="1:4" x14ac:dyDescent="0.3">
      <c r="A304">
        <v>1000310</v>
      </c>
      <c r="B304" t="s">
        <v>3867</v>
      </c>
      <c r="C304" t="s">
        <v>3875</v>
      </c>
      <c r="D304" t="s">
        <v>3879</v>
      </c>
    </row>
    <row r="305" spans="1:4" x14ac:dyDescent="0.3">
      <c r="A305">
        <v>1000311</v>
      </c>
      <c r="B305" t="s">
        <v>3869</v>
      </c>
      <c r="C305" t="s">
        <v>3875</v>
      </c>
      <c r="D305" t="s">
        <v>3880</v>
      </c>
    </row>
    <row r="306" spans="1:4" x14ac:dyDescent="0.3">
      <c r="A306">
        <v>1000312</v>
      </c>
      <c r="B306" t="s">
        <v>3867</v>
      </c>
      <c r="C306" t="s">
        <v>3873</v>
      </c>
      <c r="D306" t="s">
        <v>3879</v>
      </c>
    </row>
    <row r="307" spans="1:4" x14ac:dyDescent="0.3">
      <c r="A307">
        <v>1000313</v>
      </c>
      <c r="B307" t="s">
        <v>3867</v>
      </c>
      <c r="C307" t="s">
        <v>3875</v>
      </c>
      <c r="D307" t="s">
        <v>3879</v>
      </c>
    </row>
    <row r="308" spans="1:4" x14ac:dyDescent="0.3">
      <c r="A308">
        <v>1000314</v>
      </c>
      <c r="B308" t="s">
        <v>3867</v>
      </c>
      <c r="C308" t="s">
        <v>3870</v>
      </c>
      <c r="D308" t="s">
        <v>3879</v>
      </c>
    </row>
    <row r="309" spans="1:4" x14ac:dyDescent="0.3">
      <c r="A309">
        <v>1000315</v>
      </c>
      <c r="B309" t="s">
        <v>3867</v>
      </c>
      <c r="C309" t="s">
        <v>3870</v>
      </c>
      <c r="D309" t="s">
        <v>3880</v>
      </c>
    </row>
    <row r="310" spans="1:4" x14ac:dyDescent="0.3">
      <c r="A310">
        <v>1000316</v>
      </c>
      <c r="B310" t="s">
        <v>3869</v>
      </c>
      <c r="C310" t="s">
        <v>3870</v>
      </c>
      <c r="D310" t="s">
        <v>3879</v>
      </c>
    </row>
    <row r="311" spans="1:4" x14ac:dyDescent="0.3">
      <c r="A311">
        <v>1000317</v>
      </c>
      <c r="B311" t="s">
        <v>3869</v>
      </c>
      <c r="C311" t="s">
        <v>3874</v>
      </c>
      <c r="D311" t="s">
        <v>3879</v>
      </c>
    </row>
    <row r="312" spans="1:4" x14ac:dyDescent="0.3">
      <c r="A312">
        <v>1000318</v>
      </c>
      <c r="B312" t="s">
        <v>3867</v>
      </c>
      <c r="C312" t="s">
        <v>3870</v>
      </c>
      <c r="D312" t="s">
        <v>3880</v>
      </c>
    </row>
    <row r="313" spans="1:4" x14ac:dyDescent="0.3">
      <c r="A313">
        <v>1000319</v>
      </c>
      <c r="B313" t="s">
        <v>3867</v>
      </c>
      <c r="C313" t="s">
        <v>3873</v>
      </c>
      <c r="D313" t="s">
        <v>3880</v>
      </c>
    </row>
    <row r="314" spans="1:4" x14ac:dyDescent="0.3">
      <c r="A314">
        <v>1000320</v>
      </c>
      <c r="B314" t="s">
        <v>3869</v>
      </c>
      <c r="C314" t="s">
        <v>3874</v>
      </c>
      <c r="D314" t="s">
        <v>3879</v>
      </c>
    </row>
    <row r="315" spans="1:4" x14ac:dyDescent="0.3">
      <c r="A315">
        <v>1000321</v>
      </c>
      <c r="B315" t="s">
        <v>3869</v>
      </c>
      <c r="C315" t="s">
        <v>3875</v>
      </c>
      <c r="D315" t="s">
        <v>3879</v>
      </c>
    </row>
    <row r="316" spans="1:4" x14ac:dyDescent="0.3">
      <c r="A316">
        <v>1000322</v>
      </c>
      <c r="B316" t="s">
        <v>3869</v>
      </c>
      <c r="C316" t="s">
        <v>3870</v>
      </c>
      <c r="D316" t="s">
        <v>3880</v>
      </c>
    </row>
    <row r="317" spans="1:4" x14ac:dyDescent="0.3">
      <c r="A317">
        <v>1000323</v>
      </c>
      <c r="B317" t="s">
        <v>3869</v>
      </c>
      <c r="C317" t="s">
        <v>3872</v>
      </c>
      <c r="D317" t="s">
        <v>3879</v>
      </c>
    </row>
    <row r="318" spans="1:4" x14ac:dyDescent="0.3">
      <c r="A318">
        <v>1000324</v>
      </c>
      <c r="B318" t="s">
        <v>3869</v>
      </c>
      <c r="C318" t="s">
        <v>3874</v>
      </c>
      <c r="D318" t="s">
        <v>3880</v>
      </c>
    </row>
    <row r="319" spans="1:4" x14ac:dyDescent="0.3">
      <c r="A319">
        <v>1000325</v>
      </c>
      <c r="B319" t="s">
        <v>3867</v>
      </c>
      <c r="C319" t="s">
        <v>3873</v>
      </c>
      <c r="D319" t="s">
        <v>3879</v>
      </c>
    </row>
    <row r="320" spans="1:4" x14ac:dyDescent="0.3">
      <c r="A320">
        <v>1000326</v>
      </c>
      <c r="B320" t="s">
        <v>3869</v>
      </c>
      <c r="C320" t="s">
        <v>3873</v>
      </c>
      <c r="D320" t="s">
        <v>3880</v>
      </c>
    </row>
    <row r="321" spans="1:4" x14ac:dyDescent="0.3">
      <c r="A321">
        <v>1000327</v>
      </c>
      <c r="B321" t="s">
        <v>3869</v>
      </c>
      <c r="C321" t="s">
        <v>3874</v>
      </c>
      <c r="D321" t="s">
        <v>3879</v>
      </c>
    </row>
    <row r="322" spans="1:4" x14ac:dyDescent="0.3">
      <c r="A322">
        <v>1000328</v>
      </c>
      <c r="B322" t="s">
        <v>3869</v>
      </c>
      <c r="C322" t="s">
        <v>3874</v>
      </c>
      <c r="D322" t="s">
        <v>3879</v>
      </c>
    </row>
    <row r="323" spans="1:4" x14ac:dyDescent="0.3">
      <c r="A323">
        <v>1000329</v>
      </c>
      <c r="B323" t="s">
        <v>3869</v>
      </c>
      <c r="C323" t="s">
        <v>3874</v>
      </c>
      <c r="D323" t="s">
        <v>3879</v>
      </c>
    </row>
    <row r="324" spans="1:4" x14ac:dyDescent="0.3">
      <c r="A324">
        <v>1000330</v>
      </c>
      <c r="B324" t="s">
        <v>3869</v>
      </c>
      <c r="C324" t="s">
        <v>3870</v>
      </c>
      <c r="D324" t="s">
        <v>3879</v>
      </c>
    </row>
    <row r="325" spans="1:4" x14ac:dyDescent="0.3">
      <c r="A325">
        <v>1000331</v>
      </c>
      <c r="B325" t="s">
        <v>3869</v>
      </c>
      <c r="C325" t="s">
        <v>3871</v>
      </c>
      <c r="D325" t="s">
        <v>3879</v>
      </c>
    </row>
    <row r="326" spans="1:4" x14ac:dyDescent="0.3">
      <c r="A326">
        <v>1000332</v>
      </c>
      <c r="B326" t="s">
        <v>3869</v>
      </c>
      <c r="C326" t="s">
        <v>3873</v>
      </c>
      <c r="D326" t="s">
        <v>3880</v>
      </c>
    </row>
    <row r="327" spans="1:4" x14ac:dyDescent="0.3">
      <c r="A327">
        <v>1000333</v>
      </c>
      <c r="B327" t="s">
        <v>3869</v>
      </c>
      <c r="C327" t="s">
        <v>3874</v>
      </c>
      <c r="D327" t="s">
        <v>3880</v>
      </c>
    </row>
    <row r="328" spans="1:4" x14ac:dyDescent="0.3">
      <c r="A328">
        <v>1000334</v>
      </c>
      <c r="B328" t="s">
        <v>3867</v>
      </c>
      <c r="C328" t="s">
        <v>3870</v>
      </c>
      <c r="D328" t="s">
        <v>3880</v>
      </c>
    </row>
    <row r="329" spans="1:4" x14ac:dyDescent="0.3">
      <c r="A329">
        <v>1000335</v>
      </c>
      <c r="B329" t="s">
        <v>3869</v>
      </c>
      <c r="C329" t="s">
        <v>3874</v>
      </c>
      <c r="D329" t="s">
        <v>3880</v>
      </c>
    </row>
    <row r="330" spans="1:4" x14ac:dyDescent="0.3">
      <c r="A330">
        <v>1000336</v>
      </c>
      <c r="B330" t="s">
        <v>3869</v>
      </c>
      <c r="C330" t="s">
        <v>3875</v>
      </c>
      <c r="D330" t="s">
        <v>3879</v>
      </c>
    </row>
    <row r="331" spans="1:4" x14ac:dyDescent="0.3">
      <c r="A331">
        <v>1000337</v>
      </c>
      <c r="B331" t="s">
        <v>3869</v>
      </c>
      <c r="C331" t="s">
        <v>3875</v>
      </c>
      <c r="D331" t="s">
        <v>3879</v>
      </c>
    </row>
    <row r="332" spans="1:4" x14ac:dyDescent="0.3">
      <c r="A332">
        <v>1000338</v>
      </c>
      <c r="B332" t="s">
        <v>3869</v>
      </c>
      <c r="C332" t="s">
        <v>3874</v>
      </c>
      <c r="D332" t="s">
        <v>3879</v>
      </c>
    </row>
    <row r="333" spans="1:4" x14ac:dyDescent="0.3">
      <c r="A333">
        <v>1000339</v>
      </c>
      <c r="B333" t="s">
        <v>3869</v>
      </c>
      <c r="C333" t="s">
        <v>3873</v>
      </c>
      <c r="D333" t="s">
        <v>3880</v>
      </c>
    </row>
    <row r="334" spans="1:4" x14ac:dyDescent="0.3">
      <c r="A334">
        <v>1000340</v>
      </c>
      <c r="B334" t="s">
        <v>3867</v>
      </c>
      <c r="C334" t="s">
        <v>3871</v>
      </c>
      <c r="D334" t="s">
        <v>3880</v>
      </c>
    </row>
    <row r="335" spans="1:4" x14ac:dyDescent="0.3">
      <c r="A335">
        <v>1000342</v>
      </c>
      <c r="B335" t="s">
        <v>3869</v>
      </c>
      <c r="C335" t="s">
        <v>3875</v>
      </c>
      <c r="D335" t="s">
        <v>3879</v>
      </c>
    </row>
    <row r="336" spans="1:4" x14ac:dyDescent="0.3">
      <c r="A336">
        <v>1000343</v>
      </c>
      <c r="B336" t="s">
        <v>3867</v>
      </c>
      <c r="C336" t="s">
        <v>3874</v>
      </c>
      <c r="D336" t="s">
        <v>3879</v>
      </c>
    </row>
    <row r="337" spans="1:4" x14ac:dyDescent="0.3">
      <c r="A337">
        <v>1000344</v>
      </c>
      <c r="B337" t="s">
        <v>3869</v>
      </c>
      <c r="C337" t="s">
        <v>3874</v>
      </c>
      <c r="D337" t="s">
        <v>3880</v>
      </c>
    </row>
    <row r="338" spans="1:4" x14ac:dyDescent="0.3">
      <c r="A338">
        <v>1000345</v>
      </c>
      <c r="B338" t="s">
        <v>3869</v>
      </c>
      <c r="C338" t="s">
        <v>3871</v>
      </c>
      <c r="D338" t="s">
        <v>3880</v>
      </c>
    </row>
    <row r="339" spans="1:4" x14ac:dyDescent="0.3">
      <c r="A339">
        <v>1000346</v>
      </c>
      <c r="B339" t="s">
        <v>3867</v>
      </c>
      <c r="C339" t="s">
        <v>3871</v>
      </c>
      <c r="D339" t="s">
        <v>3879</v>
      </c>
    </row>
    <row r="340" spans="1:4" x14ac:dyDescent="0.3">
      <c r="A340">
        <v>1000347</v>
      </c>
      <c r="B340" t="s">
        <v>3867</v>
      </c>
      <c r="C340" t="s">
        <v>3870</v>
      </c>
      <c r="D340" t="s">
        <v>3879</v>
      </c>
    </row>
    <row r="341" spans="1:4" x14ac:dyDescent="0.3">
      <c r="A341">
        <v>1000348</v>
      </c>
      <c r="B341" t="s">
        <v>3869</v>
      </c>
      <c r="C341" t="s">
        <v>3873</v>
      </c>
      <c r="D341" t="s">
        <v>3880</v>
      </c>
    </row>
    <row r="342" spans="1:4" x14ac:dyDescent="0.3">
      <c r="A342">
        <v>1000349</v>
      </c>
      <c r="B342" t="s">
        <v>3869</v>
      </c>
      <c r="C342" t="s">
        <v>3868</v>
      </c>
      <c r="D342" t="s">
        <v>3879</v>
      </c>
    </row>
    <row r="343" spans="1:4" x14ac:dyDescent="0.3">
      <c r="A343">
        <v>1000350</v>
      </c>
      <c r="B343" t="s">
        <v>3869</v>
      </c>
      <c r="C343" t="s">
        <v>3872</v>
      </c>
      <c r="D343" t="s">
        <v>3879</v>
      </c>
    </row>
    <row r="344" spans="1:4" x14ac:dyDescent="0.3">
      <c r="A344">
        <v>1000351</v>
      </c>
      <c r="B344" t="s">
        <v>3869</v>
      </c>
      <c r="C344" t="s">
        <v>3875</v>
      </c>
      <c r="D344" t="s">
        <v>3879</v>
      </c>
    </row>
    <row r="345" spans="1:4" x14ac:dyDescent="0.3">
      <c r="A345">
        <v>1000352</v>
      </c>
      <c r="B345" t="s">
        <v>3869</v>
      </c>
      <c r="C345" t="s">
        <v>3875</v>
      </c>
      <c r="D345" t="s">
        <v>3879</v>
      </c>
    </row>
    <row r="346" spans="1:4" x14ac:dyDescent="0.3">
      <c r="A346">
        <v>1000353</v>
      </c>
      <c r="B346" t="s">
        <v>3867</v>
      </c>
      <c r="C346" t="s">
        <v>3874</v>
      </c>
      <c r="D346" t="s">
        <v>3880</v>
      </c>
    </row>
    <row r="347" spans="1:4" x14ac:dyDescent="0.3">
      <c r="A347">
        <v>1000354</v>
      </c>
      <c r="B347" t="s">
        <v>3869</v>
      </c>
      <c r="C347" t="s">
        <v>3874</v>
      </c>
      <c r="D347" t="s">
        <v>3879</v>
      </c>
    </row>
    <row r="348" spans="1:4" x14ac:dyDescent="0.3">
      <c r="A348">
        <v>1000355</v>
      </c>
      <c r="B348" t="s">
        <v>3869</v>
      </c>
      <c r="C348" t="s">
        <v>3875</v>
      </c>
      <c r="D348" t="s">
        <v>3879</v>
      </c>
    </row>
    <row r="349" spans="1:4" x14ac:dyDescent="0.3">
      <c r="A349">
        <v>1000356</v>
      </c>
      <c r="B349" t="s">
        <v>3869</v>
      </c>
      <c r="C349" t="s">
        <v>3870</v>
      </c>
      <c r="D349" t="s">
        <v>3880</v>
      </c>
    </row>
    <row r="350" spans="1:4" x14ac:dyDescent="0.3">
      <c r="A350">
        <v>1000357</v>
      </c>
      <c r="B350" t="s">
        <v>3869</v>
      </c>
      <c r="C350" t="s">
        <v>3875</v>
      </c>
      <c r="D350" t="s">
        <v>3879</v>
      </c>
    </row>
    <row r="351" spans="1:4" x14ac:dyDescent="0.3">
      <c r="A351">
        <v>1000359</v>
      </c>
      <c r="B351" t="s">
        <v>3869</v>
      </c>
      <c r="C351" t="s">
        <v>3871</v>
      </c>
      <c r="D351" t="s">
        <v>3879</v>
      </c>
    </row>
    <row r="352" spans="1:4" x14ac:dyDescent="0.3">
      <c r="A352">
        <v>1000360</v>
      </c>
      <c r="B352" t="s">
        <v>3869</v>
      </c>
      <c r="C352" t="s">
        <v>3874</v>
      </c>
      <c r="D352" t="s">
        <v>3879</v>
      </c>
    </row>
    <row r="353" spans="1:4" x14ac:dyDescent="0.3">
      <c r="A353">
        <v>1000362</v>
      </c>
      <c r="B353" t="s">
        <v>3869</v>
      </c>
      <c r="C353" t="s">
        <v>3874</v>
      </c>
      <c r="D353" t="s">
        <v>3879</v>
      </c>
    </row>
    <row r="354" spans="1:4" x14ac:dyDescent="0.3">
      <c r="A354">
        <v>1000363</v>
      </c>
      <c r="B354" t="s">
        <v>3869</v>
      </c>
      <c r="C354" t="s">
        <v>3875</v>
      </c>
      <c r="D354" t="s">
        <v>3880</v>
      </c>
    </row>
    <row r="355" spans="1:4" x14ac:dyDescent="0.3">
      <c r="A355">
        <v>1000364</v>
      </c>
      <c r="B355" t="s">
        <v>3867</v>
      </c>
      <c r="C355" t="s">
        <v>3874</v>
      </c>
      <c r="D355" t="s">
        <v>3879</v>
      </c>
    </row>
    <row r="356" spans="1:4" x14ac:dyDescent="0.3">
      <c r="A356">
        <v>1000365</v>
      </c>
      <c r="B356" t="s">
        <v>3867</v>
      </c>
      <c r="C356" t="s">
        <v>3875</v>
      </c>
      <c r="D356" t="s">
        <v>3879</v>
      </c>
    </row>
    <row r="357" spans="1:4" x14ac:dyDescent="0.3">
      <c r="A357">
        <v>1000366</v>
      </c>
      <c r="B357" t="s">
        <v>3869</v>
      </c>
      <c r="C357" t="s">
        <v>3873</v>
      </c>
      <c r="D357" t="s">
        <v>3880</v>
      </c>
    </row>
    <row r="358" spans="1:4" x14ac:dyDescent="0.3">
      <c r="A358">
        <v>1000368</v>
      </c>
      <c r="B358" t="s">
        <v>3869</v>
      </c>
      <c r="C358" t="s">
        <v>3871</v>
      </c>
      <c r="D358" t="s">
        <v>3879</v>
      </c>
    </row>
    <row r="359" spans="1:4" x14ac:dyDescent="0.3">
      <c r="A359">
        <v>1000369</v>
      </c>
      <c r="B359" t="s">
        <v>3869</v>
      </c>
      <c r="C359" t="s">
        <v>3874</v>
      </c>
      <c r="D359" t="s">
        <v>3879</v>
      </c>
    </row>
    <row r="360" spans="1:4" x14ac:dyDescent="0.3">
      <c r="A360">
        <v>1000370</v>
      </c>
      <c r="B360" t="s">
        <v>3869</v>
      </c>
      <c r="C360" t="s">
        <v>3875</v>
      </c>
      <c r="D360" t="s">
        <v>3879</v>
      </c>
    </row>
    <row r="361" spans="1:4" x14ac:dyDescent="0.3">
      <c r="A361">
        <v>1000371</v>
      </c>
      <c r="B361" t="s">
        <v>3869</v>
      </c>
      <c r="C361" t="s">
        <v>3875</v>
      </c>
      <c r="D361" t="s">
        <v>3879</v>
      </c>
    </row>
    <row r="362" spans="1:4" x14ac:dyDescent="0.3">
      <c r="A362">
        <v>1000372</v>
      </c>
      <c r="B362" t="s">
        <v>3867</v>
      </c>
      <c r="C362" t="s">
        <v>3875</v>
      </c>
      <c r="D362" t="s">
        <v>3879</v>
      </c>
    </row>
    <row r="363" spans="1:4" x14ac:dyDescent="0.3">
      <c r="A363">
        <v>1000373</v>
      </c>
      <c r="B363" t="s">
        <v>3867</v>
      </c>
      <c r="C363" t="s">
        <v>3871</v>
      </c>
      <c r="D363" t="s">
        <v>3880</v>
      </c>
    </row>
    <row r="364" spans="1:4" x14ac:dyDescent="0.3">
      <c r="A364">
        <v>1000374</v>
      </c>
      <c r="B364" t="s">
        <v>3867</v>
      </c>
      <c r="C364" t="s">
        <v>3874</v>
      </c>
      <c r="D364" t="s">
        <v>3879</v>
      </c>
    </row>
    <row r="365" spans="1:4" x14ac:dyDescent="0.3">
      <c r="A365">
        <v>1000375</v>
      </c>
      <c r="B365" t="s">
        <v>3869</v>
      </c>
      <c r="C365" t="s">
        <v>3871</v>
      </c>
      <c r="D365" t="s">
        <v>3879</v>
      </c>
    </row>
    <row r="366" spans="1:4" x14ac:dyDescent="0.3">
      <c r="A366">
        <v>1000376</v>
      </c>
      <c r="B366" t="s">
        <v>3869</v>
      </c>
      <c r="C366" t="s">
        <v>3874</v>
      </c>
      <c r="D366" t="s">
        <v>3880</v>
      </c>
    </row>
    <row r="367" spans="1:4" x14ac:dyDescent="0.3">
      <c r="A367">
        <v>1000377</v>
      </c>
      <c r="B367" t="s">
        <v>3869</v>
      </c>
      <c r="C367" t="s">
        <v>3871</v>
      </c>
      <c r="D367" t="s">
        <v>3879</v>
      </c>
    </row>
    <row r="368" spans="1:4" x14ac:dyDescent="0.3">
      <c r="A368">
        <v>1000378</v>
      </c>
      <c r="B368" t="s">
        <v>3867</v>
      </c>
      <c r="C368" t="s">
        <v>3875</v>
      </c>
      <c r="D368" t="s">
        <v>3880</v>
      </c>
    </row>
    <row r="369" spans="1:4" x14ac:dyDescent="0.3">
      <c r="A369">
        <v>1000379</v>
      </c>
      <c r="B369" t="s">
        <v>3867</v>
      </c>
      <c r="C369" t="s">
        <v>3874</v>
      </c>
      <c r="D369" t="s">
        <v>3879</v>
      </c>
    </row>
    <row r="370" spans="1:4" x14ac:dyDescent="0.3">
      <c r="A370">
        <v>1000380</v>
      </c>
      <c r="B370" t="s">
        <v>3869</v>
      </c>
      <c r="C370" t="s">
        <v>3871</v>
      </c>
      <c r="D370" t="s">
        <v>3879</v>
      </c>
    </row>
    <row r="371" spans="1:4" x14ac:dyDescent="0.3">
      <c r="A371">
        <v>1000381</v>
      </c>
      <c r="B371" t="s">
        <v>3869</v>
      </c>
      <c r="C371" t="s">
        <v>3874</v>
      </c>
      <c r="D371" t="s">
        <v>3879</v>
      </c>
    </row>
    <row r="372" spans="1:4" x14ac:dyDescent="0.3">
      <c r="A372">
        <v>1000382</v>
      </c>
      <c r="B372" t="s">
        <v>3867</v>
      </c>
      <c r="C372" t="s">
        <v>3874</v>
      </c>
      <c r="D372" t="s">
        <v>3880</v>
      </c>
    </row>
    <row r="373" spans="1:4" x14ac:dyDescent="0.3">
      <c r="A373">
        <v>1000383</v>
      </c>
      <c r="B373" t="s">
        <v>3867</v>
      </c>
      <c r="C373" t="s">
        <v>3871</v>
      </c>
      <c r="D373" t="s">
        <v>3880</v>
      </c>
    </row>
    <row r="374" spans="1:4" x14ac:dyDescent="0.3">
      <c r="A374">
        <v>1000384</v>
      </c>
      <c r="B374" t="s">
        <v>3869</v>
      </c>
      <c r="C374" t="s">
        <v>3871</v>
      </c>
      <c r="D374" t="s">
        <v>3880</v>
      </c>
    </row>
    <row r="375" spans="1:4" x14ac:dyDescent="0.3">
      <c r="A375">
        <v>1000385</v>
      </c>
      <c r="B375" t="s">
        <v>3869</v>
      </c>
      <c r="C375" t="s">
        <v>3871</v>
      </c>
      <c r="D375" t="s">
        <v>3879</v>
      </c>
    </row>
    <row r="376" spans="1:4" x14ac:dyDescent="0.3">
      <c r="A376">
        <v>1000386</v>
      </c>
      <c r="B376" t="s">
        <v>3869</v>
      </c>
      <c r="C376" t="s">
        <v>3871</v>
      </c>
      <c r="D376" t="s">
        <v>3880</v>
      </c>
    </row>
    <row r="377" spans="1:4" x14ac:dyDescent="0.3">
      <c r="A377">
        <v>1000387</v>
      </c>
      <c r="B377" t="s">
        <v>3867</v>
      </c>
      <c r="C377" t="s">
        <v>3874</v>
      </c>
      <c r="D377" t="s">
        <v>3879</v>
      </c>
    </row>
    <row r="378" spans="1:4" x14ac:dyDescent="0.3">
      <c r="A378">
        <v>1000388</v>
      </c>
      <c r="B378" t="s">
        <v>3867</v>
      </c>
      <c r="C378" t="s">
        <v>3871</v>
      </c>
      <c r="D378" t="s">
        <v>3880</v>
      </c>
    </row>
    <row r="379" spans="1:4" x14ac:dyDescent="0.3">
      <c r="A379">
        <v>1000389</v>
      </c>
      <c r="B379" t="s">
        <v>3869</v>
      </c>
      <c r="C379" t="s">
        <v>3871</v>
      </c>
      <c r="D379" t="s">
        <v>3879</v>
      </c>
    </row>
    <row r="380" spans="1:4" x14ac:dyDescent="0.3">
      <c r="A380">
        <v>1000390</v>
      </c>
      <c r="B380" t="s">
        <v>3869</v>
      </c>
      <c r="C380" t="s">
        <v>3871</v>
      </c>
      <c r="D380" t="s">
        <v>3879</v>
      </c>
    </row>
    <row r="381" spans="1:4" x14ac:dyDescent="0.3">
      <c r="A381">
        <v>1000391</v>
      </c>
      <c r="B381" t="s">
        <v>3869</v>
      </c>
      <c r="C381" t="s">
        <v>3872</v>
      </c>
      <c r="D381" t="s">
        <v>3880</v>
      </c>
    </row>
    <row r="382" spans="1:4" x14ac:dyDescent="0.3">
      <c r="A382">
        <v>1000392</v>
      </c>
      <c r="B382" t="s">
        <v>3869</v>
      </c>
      <c r="C382" t="s">
        <v>3875</v>
      </c>
      <c r="D382" t="s">
        <v>3879</v>
      </c>
    </row>
    <row r="383" spans="1:4" x14ac:dyDescent="0.3">
      <c r="A383">
        <v>1000393</v>
      </c>
      <c r="B383" t="s">
        <v>3869</v>
      </c>
      <c r="C383" t="s">
        <v>3874</v>
      </c>
      <c r="D383" t="s">
        <v>3879</v>
      </c>
    </row>
    <row r="384" spans="1:4" x14ac:dyDescent="0.3">
      <c r="A384">
        <v>1000394</v>
      </c>
      <c r="B384" t="s">
        <v>3869</v>
      </c>
      <c r="C384" t="s">
        <v>3875</v>
      </c>
      <c r="D384" t="s">
        <v>3879</v>
      </c>
    </row>
    <row r="385" spans="1:4" x14ac:dyDescent="0.3">
      <c r="A385">
        <v>1000396</v>
      </c>
      <c r="B385" t="s">
        <v>3869</v>
      </c>
      <c r="C385" t="s">
        <v>3871</v>
      </c>
      <c r="D385" t="s">
        <v>3879</v>
      </c>
    </row>
    <row r="386" spans="1:4" x14ac:dyDescent="0.3">
      <c r="A386">
        <v>1000397</v>
      </c>
      <c r="B386" t="s">
        <v>3869</v>
      </c>
      <c r="C386" t="s">
        <v>3874</v>
      </c>
      <c r="D386" t="s">
        <v>3879</v>
      </c>
    </row>
    <row r="387" spans="1:4" x14ac:dyDescent="0.3">
      <c r="A387">
        <v>1000398</v>
      </c>
      <c r="B387" t="s">
        <v>3869</v>
      </c>
      <c r="C387" t="s">
        <v>3871</v>
      </c>
      <c r="D387" t="s">
        <v>3880</v>
      </c>
    </row>
    <row r="388" spans="1:4" x14ac:dyDescent="0.3">
      <c r="A388">
        <v>1000399</v>
      </c>
      <c r="B388" t="s">
        <v>3867</v>
      </c>
      <c r="C388" t="s">
        <v>3874</v>
      </c>
      <c r="D388" t="s">
        <v>3880</v>
      </c>
    </row>
    <row r="389" spans="1:4" x14ac:dyDescent="0.3">
      <c r="A389">
        <v>1000400</v>
      </c>
      <c r="B389" t="s">
        <v>3867</v>
      </c>
      <c r="C389" t="s">
        <v>3875</v>
      </c>
      <c r="D389" t="s">
        <v>3880</v>
      </c>
    </row>
    <row r="390" spans="1:4" x14ac:dyDescent="0.3">
      <c r="A390">
        <v>1000401</v>
      </c>
      <c r="B390" t="s">
        <v>3869</v>
      </c>
      <c r="C390" t="s">
        <v>3875</v>
      </c>
      <c r="D390" t="s">
        <v>3879</v>
      </c>
    </row>
    <row r="391" spans="1:4" x14ac:dyDescent="0.3">
      <c r="A391">
        <v>1000402</v>
      </c>
      <c r="B391" t="s">
        <v>3869</v>
      </c>
      <c r="C391" t="s">
        <v>3871</v>
      </c>
      <c r="D391" t="s">
        <v>3880</v>
      </c>
    </row>
    <row r="392" spans="1:4" x14ac:dyDescent="0.3">
      <c r="A392">
        <v>1000403</v>
      </c>
      <c r="B392" t="s">
        <v>3869</v>
      </c>
      <c r="C392" t="s">
        <v>3875</v>
      </c>
      <c r="D392" t="s">
        <v>3879</v>
      </c>
    </row>
    <row r="393" spans="1:4" x14ac:dyDescent="0.3">
      <c r="A393">
        <v>1000404</v>
      </c>
      <c r="B393" t="s">
        <v>3869</v>
      </c>
      <c r="C393" t="s">
        <v>3875</v>
      </c>
      <c r="D393" t="s">
        <v>3879</v>
      </c>
    </row>
    <row r="394" spans="1:4" x14ac:dyDescent="0.3">
      <c r="A394">
        <v>1000405</v>
      </c>
      <c r="B394" t="s">
        <v>3869</v>
      </c>
      <c r="C394" t="s">
        <v>3870</v>
      </c>
      <c r="D394" t="s">
        <v>3879</v>
      </c>
    </row>
    <row r="395" spans="1:4" x14ac:dyDescent="0.3">
      <c r="A395">
        <v>1000406</v>
      </c>
      <c r="B395" t="s">
        <v>3869</v>
      </c>
      <c r="C395" t="s">
        <v>3871</v>
      </c>
      <c r="D395" t="s">
        <v>3879</v>
      </c>
    </row>
    <row r="396" spans="1:4" x14ac:dyDescent="0.3">
      <c r="A396">
        <v>1000407</v>
      </c>
      <c r="B396" t="s">
        <v>3869</v>
      </c>
      <c r="C396" t="s">
        <v>3875</v>
      </c>
      <c r="D396" t="s">
        <v>3879</v>
      </c>
    </row>
    <row r="397" spans="1:4" x14ac:dyDescent="0.3">
      <c r="A397">
        <v>1000408</v>
      </c>
      <c r="B397" t="s">
        <v>3869</v>
      </c>
      <c r="C397" t="s">
        <v>3871</v>
      </c>
      <c r="D397" t="s">
        <v>3879</v>
      </c>
    </row>
    <row r="398" spans="1:4" x14ac:dyDescent="0.3">
      <c r="A398">
        <v>1000409</v>
      </c>
      <c r="B398" t="s">
        <v>3869</v>
      </c>
      <c r="C398" t="s">
        <v>3875</v>
      </c>
      <c r="D398" t="s">
        <v>3879</v>
      </c>
    </row>
    <row r="399" spans="1:4" x14ac:dyDescent="0.3">
      <c r="A399">
        <v>1000410</v>
      </c>
      <c r="B399" t="s">
        <v>3867</v>
      </c>
      <c r="C399" t="s">
        <v>3871</v>
      </c>
      <c r="D399" t="s">
        <v>3879</v>
      </c>
    </row>
    <row r="400" spans="1:4" x14ac:dyDescent="0.3">
      <c r="A400">
        <v>1000411</v>
      </c>
      <c r="B400" t="s">
        <v>3867</v>
      </c>
      <c r="C400" t="s">
        <v>3872</v>
      </c>
      <c r="D400" t="s">
        <v>3880</v>
      </c>
    </row>
    <row r="401" spans="1:4" x14ac:dyDescent="0.3">
      <c r="A401">
        <v>1000412</v>
      </c>
      <c r="B401" t="s">
        <v>3869</v>
      </c>
      <c r="C401" t="s">
        <v>3874</v>
      </c>
      <c r="D401" t="s">
        <v>3880</v>
      </c>
    </row>
    <row r="402" spans="1:4" x14ac:dyDescent="0.3">
      <c r="A402">
        <v>1000413</v>
      </c>
      <c r="B402" t="s">
        <v>3869</v>
      </c>
      <c r="C402" t="s">
        <v>3871</v>
      </c>
      <c r="D402" t="s">
        <v>3879</v>
      </c>
    </row>
    <row r="403" spans="1:4" x14ac:dyDescent="0.3">
      <c r="A403">
        <v>1000414</v>
      </c>
      <c r="B403" t="s">
        <v>3869</v>
      </c>
      <c r="C403" t="s">
        <v>3871</v>
      </c>
      <c r="D403" t="s">
        <v>3879</v>
      </c>
    </row>
    <row r="404" spans="1:4" x14ac:dyDescent="0.3">
      <c r="A404">
        <v>1000415</v>
      </c>
      <c r="B404" t="s">
        <v>3867</v>
      </c>
      <c r="C404" t="s">
        <v>3874</v>
      </c>
      <c r="D404" t="s">
        <v>3880</v>
      </c>
    </row>
    <row r="405" spans="1:4" x14ac:dyDescent="0.3">
      <c r="A405">
        <v>1000416</v>
      </c>
      <c r="B405" t="s">
        <v>3869</v>
      </c>
      <c r="C405" t="s">
        <v>3872</v>
      </c>
      <c r="D405" t="s">
        <v>3880</v>
      </c>
    </row>
    <row r="406" spans="1:4" x14ac:dyDescent="0.3">
      <c r="A406">
        <v>1000417</v>
      </c>
      <c r="B406" t="s">
        <v>3867</v>
      </c>
      <c r="C406" t="s">
        <v>3871</v>
      </c>
      <c r="D406" t="s">
        <v>3880</v>
      </c>
    </row>
    <row r="407" spans="1:4" x14ac:dyDescent="0.3">
      <c r="A407">
        <v>1000418</v>
      </c>
      <c r="B407" t="s">
        <v>3867</v>
      </c>
      <c r="C407" t="s">
        <v>3871</v>
      </c>
      <c r="D407" t="s">
        <v>3880</v>
      </c>
    </row>
    <row r="408" spans="1:4" x14ac:dyDescent="0.3">
      <c r="A408">
        <v>1000419</v>
      </c>
      <c r="B408" t="s">
        <v>3869</v>
      </c>
      <c r="C408" t="s">
        <v>3875</v>
      </c>
      <c r="D408" t="s">
        <v>3879</v>
      </c>
    </row>
    <row r="409" spans="1:4" x14ac:dyDescent="0.3">
      <c r="A409">
        <v>1000420</v>
      </c>
      <c r="B409" t="s">
        <v>3869</v>
      </c>
      <c r="C409" t="s">
        <v>3874</v>
      </c>
      <c r="D409" t="s">
        <v>3879</v>
      </c>
    </row>
    <row r="410" spans="1:4" x14ac:dyDescent="0.3">
      <c r="A410">
        <v>1000421</v>
      </c>
      <c r="B410" t="s">
        <v>3867</v>
      </c>
      <c r="C410" t="s">
        <v>3872</v>
      </c>
      <c r="D410" t="s">
        <v>3880</v>
      </c>
    </row>
    <row r="411" spans="1:4" x14ac:dyDescent="0.3">
      <c r="A411">
        <v>1000422</v>
      </c>
      <c r="B411" t="s">
        <v>3869</v>
      </c>
      <c r="C411" t="s">
        <v>3870</v>
      </c>
      <c r="D411" t="s">
        <v>3879</v>
      </c>
    </row>
    <row r="412" spans="1:4" x14ac:dyDescent="0.3">
      <c r="A412">
        <v>1000423</v>
      </c>
      <c r="B412" t="s">
        <v>3869</v>
      </c>
      <c r="C412" t="s">
        <v>3875</v>
      </c>
      <c r="D412" t="s">
        <v>3879</v>
      </c>
    </row>
    <row r="413" spans="1:4" x14ac:dyDescent="0.3">
      <c r="A413">
        <v>1000424</v>
      </c>
      <c r="B413" t="s">
        <v>3869</v>
      </c>
      <c r="C413" t="s">
        <v>3871</v>
      </c>
      <c r="D413" t="s">
        <v>3879</v>
      </c>
    </row>
    <row r="414" spans="1:4" x14ac:dyDescent="0.3">
      <c r="A414">
        <v>1000425</v>
      </c>
      <c r="B414" t="s">
        <v>3869</v>
      </c>
      <c r="C414" t="s">
        <v>3871</v>
      </c>
      <c r="D414" t="s">
        <v>3880</v>
      </c>
    </row>
    <row r="415" spans="1:4" x14ac:dyDescent="0.3">
      <c r="A415">
        <v>1000426</v>
      </c>
      <c r="B415" t="s">
        <v>3869</v>
      </c>
      <c r="C415" t="s">
        <v>3875</v>
      </c>
      <c r="D415" t="s">
        <v>3880</v>
      </c>
    </row>
    <row r="416" spans="1:4" x14ac:dyDescent="0.3">
      <c r="A416">
        <v>1000427</v>
      </c>
      <c r="B416" t="s">
        <v>3869</v>
      </c>
      <c r="C416" t="s">
        <v>3874</v>
      </c>
      <c r="D416" t="s">
        <v>3879</v>
      </c>
    </row>
    <row r="417" spans="1:4" x14ac:dyDescent="0.3">
      <c r="A417">
        <v>1000429</v>
      </c>
      <c r="B417" t="s">
        <v>3869</v>
      </c>
      <c r="C417" t="s">
        <v>3875</v>
      </c>
      <c r="D417" t="s">
        <v>3879</v>
      </c>
    </row>
    <row r="418" spans="1:4" x14ac:dyDescent="0.3">
      <c r="A418">
        <v>1000430</v>
      </c>
      <c r="B418" t="s">
        <v>3867</v>
      </c>
      <c r="C418" t="s">
        <v>3875</v>
      </c>
      <c r="D418" t="s">
        <v>3880</v>
      </c>
    </row>
    <row r="419" spans="1:4" x14ac:dyDescent="0.3">
      <c r="A419">
        <v>1000431</v>
      </c>
      <c r="B419" t="s">
        <v>3869</v>
      </c>
      <c r="C419" t="s">
        <v>3875</v>
      </c>
      <c r="D419" t="s">
        <v>3879</v>
      </c>
    </row>
    <row r="420" spans="1:4" x14ac:dyDescent="0.3">
      <c r="A420">
        <v>1000432</v>
      </c>
      <c r="B420" t="s">
        <v>3869</v>
      </c>
      <c r="C420" t="s">
        <v>3872</v>
      </c>
      <c r="D420" t="s">
        <v>3880</v>
      </c>
    </row>
    <row r="421" spans="1:4" x14ac:dyDescent="0.3">
      <c r="A421">
        <v>1000433</v>
      </c>
      <c r="B421" t="s">
        <v>3869</v>
      </c>
      <c r="C421" t="s">
        <v>3873</v>
      </c>
      <c r="D421" t="s">
        <v>3880</v>
      </c>
    </row>
    <row r="422" spans="1:4" x14ac:dyDescent="0.3">
      <c r="A422">
        <v>1000434</v>
      </c>
      <c r="B422" t="s">
        <v>3867</v>
      </c>
      <c r="C422" t="s">
        <v>3872</v>
      </c>
      <c r="D422" t="s">
        <v>3879</v>
      </c>
    </row>
    <row r="423" spans="1:4" x14ac:dyDescent="0.3">
      <c r="A423">
        <v>1000435</v>
      </c>
      <c r="B423" t="s">
        <v>3869</v>
      </c>
      <c r="C423" t="s">
        <v>3871</v>
      </c>
      <c r="D423" t="s">
        <v>3879</v>
      </c>
    </row>
    <row r="424" spans="1:4" x14ac:dyDescent="0.3">
      <c r="A424">
        <v>1000436</v>
      </c>
      <c r="B424" t="s">
        <v>3869</v>
      </c>
      <c r="C424" t="s">
        <v>3875</v>
      </c>
      <c r="D424" t="s">
        <v>3879</v>
      </c>
    </row>
    <row r="425" spans="1:4" x14ac:dyDescent="0.3">
      <c r="A425">
        <v>1000437</v>
      </c>
      <c r="B425" t="s">
        <v>3869</v>
      </c>
      <c r="C425" t="s">
        <v>3874</v>
      </c>
      <c r="D425" t="s">
        <v>3880</v>
      </c>
    </row>
    <row r="426" spans="1:4" x14ac:dyDescent="0.3">
      <c r="A426">
        <v>1000438</v>
      </c>
      <c r="B426" t="s">
        <v>3869</v>
      </c>
      <c r="C426" t="s">
        <v>3875</v>
      </c>
      <c r="D426" t="s">
        <v>3879</v>
      </c>
    </row>
    <row r="427" spans="1:4" x14ac:dyDescent="0.3">
      <c r="A427">
        <v>1000439</v>
      </c>
      <c r="B427" t="s">
        <v>3869</v>
      </c>
      <c r="C427" t="s">
        <v>3874</v>
      </c>
      <c r="D427" t="s">
        <v>3880</v>
      </c>
    </row>
    <row r="428" spans="1:4" x14ac:dyDescent="0.3">
      <c r="A428">
        <v>1000440</v>
      </c>
      <c r="B428" t="s">
        <v>3869</v>
      </c>
      <c r="C428" t="s">
        <v>3870</v>
      </c>
      <c r="D428" t="s">
        <v>3880</v>
      </c>
    </row>
    <row r="429" spans="1:4" x14ac:dyDescent="0.3">
      <c r="A429">
        <v>1000441</v>
      </c>
      <c r="B429" t="s">
        <v>3869</v>
      </c>
      <c r="C429" t="s">
        <v>3874</v>
      </c>
      <c r="D429" t="s">
        <v>3879</v>
      </c>
    </row>
    <row r="430" spans="1:4" x14ac:dyDescent="0.3">
      <c r="A430">
        <v>1000442</v>
      </c>
      <c r="B430" t="s">
        <v>3869</v>
      </c>
      <c r="C430" t="s">
        <v>3871</v>
      </c>
      <c r="D430" t="s">
        <v>3879</v>
      </c>
    </row>
    <row r="431" spans="1:4" x14ac:dyDescent="0.3">
      <c r="A431">
        <v>1000443</v>
      </c>
      <c r="B431" t="s">
        <v>3869</v>
      </c>
      <c r="C431" t="s">
        <v>3871</v>
      </c>
      <c r="D431" t="s">
        <v>3880</v>
      </c>
    </row>
    <row r="432" spans="1:4" x14ac:dyDescent="0.3">
      <c r="A432">
        <v>1000444</v>
      </c>
      <c r="B432" t="s">
        <v>3869</v>
      </c>
      <c r="C432" t="s">
        <v>3870</v>
      </c>
      <c r="D432" t="s">
        <v>3879</v>
      </c>
    </row>
    <row r="433" spans="1:4" x14ac:dyDescent="0.3">
      <c r="A433">
        <v>1000445</v>
      </c>
      <c r="B433" t="s">
        <v>3869</v>
      </c>
      <c r="C433" t="s">
        <v>3872</v>
      </c>
      <c r="D433" t="s">
        <v>3880</v>
      </c>
    </row>
    <row r="434" spans="1:4" x14ac:dyDescent="0.3">
      <c r="A434">
        <v>1000446</v>
      </c>
      <c r="B434" t="s">
        <v>3867</v>
      </c>
      <c r="C434" t="s">
        <v>3873</v>
      </c>
      <c r="D434" t="s">
        <v>3879</v>
      </c>
    </row>
    <row r="435" spans="1:4" x14ac:dyDescent="0.3">
      <c r="A435">
        <v>1000447</v>
      </c>
      <c r="B435" t="s">
        <v>3867</v>
      </c>
      <c r="C435" t="s">
        <v>3872</v>
      </c>
      <c r="D435" t="s">
        <v>3879</v>
      </c>
    </row>
    <row r="436" spans="1:4" x14ac:dyDescent="0.3">
      <c r="A436">
        <v>1000448</v>
      </c>
      <c r="B436" t="s">
        <v>3869</v>
      </c>
      <c r="C436" t="s">
        <v>3871</v>
      </c>
      <c r="D436" t="s">
        <v>3879</v>
      </c>
    </row>
    <row r="437" spans="1:4" x14ac:dyDescent="0.3">
      <c r="A437">
        <v>1000449</v>
      </c>
      <c r="B437" t="s">
        <v>3869</v>
      </c>
      <c r="C437" t="s">
        <v>3871</v>
      </c>
      <c r="D437" t="s">
        <v>3879</v>
      </c>
    </row>
    <row r="438" spans="1:4" x14ac:dyDescent="0.3">
      <c r="A438">
        <v>1000450</v>
      </c>
      <c r="B438" t="s">
        <v>3869</v>
      </c>
      <c r="C438" t="s">
        <v>3872</v>
      </c>
      <c r="D438" t="s">
        <v>3880</v>
      </c>
    </row>
    <row r="439" spans="1:4" x14ac:dyDescent="0.3">
      <c r="A439">
        <v>1000451</v>
      </c>
      <c r="B439" t="s">
        <v>3869</v>
      </c>
      <c r="C439" t="s">
        <v>3870</v>
      </c>
      <c r="D439" t="s">
        <v>3880</v>
      </c>
    </row>
    <row r="440" spans="1:4" x14ac:dyDescent="0.3">
      <c r="A440">
        <v>1000452</v>
      </c>
      <c r="B440" t="s">
        <v>3869</v>
      </c>
      <c r="C440" t="s">
        <v>3873</v>
      </c>
      <c r="D440" t="s">
        <v>3880</v>
      </c>
    </row>
    <row r="441" spans="1:4" x14ac:dyDescent="0.3">
      <c r="A441">
        <v>1000453</v>
      </c>
      <c r="B441" t="s">
        <v>3869</v>
      </c>
      <c r="C441" t="s">
        <v>3875</v>
      </c>
      <c r="D441" t="s">
        <v>3879</v>
      </c>
    </row>
    <row r="442" spans="1:4" x14ac:dyDescent="0.3">
      <c r="A442">
        <v>1000454</v>
      </c>
      <c r="B442" t="s">
        <v>3869</v>
      </c>
      <c r="C442" t="s">
        <v>3871</v>
      </c>
      <c r="D442" t="s">
        <v>3880</v>
      </c>
    </row>
    <row r="443" spans="1:4" x14ac:dyDescent="0.3">
      <c r="A443">
        <v>1000456</v>
      </c>
      <c r="B443" t="s">
        <v>3869</v>
      </c>
      <c r="C443" t="s">
        <v>3874</v>
      </c>
      <c r="D443" t="s">
        <v>3879</v>
      </c>
    </row>
    <row r="444" spans="1:4" x14ac:dyDescent="0.3">
      <c r="A444">
        <v>1000457</v>
      </c>
      <c r="B444" t="s">
        <v>3869</v>
      </c>
      <c r="C444" t="s">
        <v>3875</v>
      </c>
      <c r="D444" t="s">
        <v>3879</v>
      </c>
    </row>
    <row r="445" spans="1:4" x14ac:dyDescent="0.3">
      <c r="A445">
        <v>1000458</v>
      </c>
      <c r="B445" t="s">
        <v>3869</v>
      </c>
      <c r="C445" t="s">
        <v>3873</v>
      </c>
      <c r="D445" t="s">
        <v>3880</v>
      </c>
    </row>
    <row r="446" spans="1:4" x14ac:dyDescent="0.3">
      <c r="A446">
        <v>1000459</v>
      </c>
      <c r="B446" t="s">
        <v>3867</v>
      </c>
      <c r="C446" t="s">
        <v>3875</v>
      </c>
      <c r="D446" t="s">
        <v>3879</v>
      </c>
    </row>
    <row r="447" spans="1:4" x14ac:dyDescent="0.3">
      <c r="A447">
        <v>1000460</v>
      </c>
      <c r="B447" t="s">
        <v>3869</v>
      </c>
      <c r="C447" t="s">
        <v>3872</v>
      </c>
      <c r="D447" t="s">
        <v>3879</v>
      </c>
    </row>
    <row r="448" spans="1:4" x14ac:dyDescent="0.3">
      <c r="A448">
        <v>1000461</v>
      </c>
      <c r="B448" t="s">
        <v>3869</v>
      </c>
      <c r="C448" t="s">
        <v>3873</v>
      </c>
      <c r="D448" t="s">
        <v>3879</v>
      </c>
    </row>
    <row r="449" spans="1:4" x14ac:dyDescent="0.3">
      <c r="A449">
        <v>1000462</v>
      </c>
      <c r="B449" t="s">
        <v>3869</v>
      </c>
      <c r="C449" t="s">
        <v>3875</v>
      </c>
      <c r="D449" t="s">
        <v>3880</v>
      </c>
    </row>
    <row r="450" spans="1:4" x14ac:dyDescent="0.3">
      <c r="A450">
        <v>1000463</v>
      </c>
      <c r="B450" t="s">
        <v>3869</v>
      </c>
      <c r="C450" t="s">
        <v>3871</v>
      </c>
      <c r="D450" t="s">
        <v>3880</v>
      </c>
    </row>
    <row r="451" spans="1:4" x14ac:dyDescent="0.3">
      <c r="A451">
        <v>1000464</v>
      </c>
      <c r="B451" t="s">
        <v>3867</v>
      </c>
      <c r="C451" t="s">
        <v>3875</v>
      </c>
      <c r="D451" t="s">
        <v>3879</v>
      </c>
    </row>
    <row r="452" spans="1:4" x14ac:dyDescent="0.3">
      <c r="A452">
        <v>1000465</v>
      </c>
      <c r="B452" t="s">
        <v>3869</v>
      </c>
      <c r="C452" t="s">
        <v>3875</v>
      </c>
      <c r="D452" t="s">
        <v>3879</v>
      </c>
    </row>
    <row r="453" spans="1:4" x14ac:dyDescent="0.3">
      <c r="A453">
        <v>1000466</v>
      </c>
      <c r="B453" t="s">
        <v>3869</v>
      </c>
      <c r="C453" t="s">
        <v>3871</v>
      </c>
      <c r="D453" t="s">
        <v>3879</v>
      </c>
    </row>
    <row r="454" spans="1:4" x14ac:dyDescent="0.3">
      <c r="A454">
        <v>1000467</v>
      </c>
      <c r="B454" t="s">
        <v>3867</v>
      </c>
      <c r="C454" t="s">
        <v>3874</v>
      </c>
      <c r="D454" t="s">
        <v>3880</v>
      </c>
    </row>
    <row r="455" spans="1:4" x14ac:dyDescent="0.3">
      <c r="A455">
        <v>1000468</v>
      </c>
      <c r="B455" t="s">
        <v>3867</v>
      </c>
      <c r="C455" t="s">
        <v>3868</v>
      </c>
      <c r="D455" t="s">
        <v>3879</v>
      </c>
    </row>
    <row r="456" spans="1:4" x14ac:dyDescent="0.3">
      <c r="A456">
        <v>1000469</v>
      </c>
      <c r="B456" t="s">
        <v>3869</v>
      </c>
      <c r="C456" t="s">
        <v>3874</v>
      </c>
      <c r="D456" t="s">
        <v>3880</v>
      </c>
    </row>
    <row r="457" spans="1:4" x14ac:dyDescent="0.3">
      <c r="A457">
        <v>1000470</v>
      </c>
      <c r="B457" t="s">
        <v>3867</v>
      </c>
      <c r="C457" t="s">
        <v>3868</v>
      </c>
      <c r="D457" t="s">
        <v>3879</v>
      </c>
    </row>
    <row r="458" spans="1:4" x14ac:dyDescent="0.3">
      <c r="A458">
        <v>1000471</v>
      </c>
      <c r="B458" t="s">
        <v>3869</v>
      </c>
      <c r="C458" t="s">
        <v>3874</v>
      </c>
      <c r="D458" t="s">
        <v>3879</v>
      </c>
    </row>
    <row r="459" spans="1:4" x14ac:dyDescent="0.3">
      <c r="A459">
        <v>1000473</v>
      </c>
      <c r="B459" t="s">
        <v>3867</v>
      </c>
      <c r="C459" t="s">
        <v>3875</v>
      </c>
      <c r="D459" t="s">
        <v>3879</v>
      </c>
    </row>
    <row r="460" spans="1:4" x14ac:dyDescent="0.3">
      <c r="A460">
        <v>1000474</v>
      </c>
      <c r="B460" t="s">
        <v>3869</v>
      </c>
      <c r="C460" t="s">
        <v>3871</v>
      </c>
      <c r="D460" t="s">
        <v>3879</v>
      </c>
    </row>
    <row r="461" spans="1:4" x14ac:dyDescent="0.3">
      <c r="A461">
        <v>1000476</v>
      </c>
      <c r="B461" t="s">
        <v>3869</v>
      </c>
      <c r="C461" t="s">
        <v>3874</v>
      </c>
      <c r="D461" t="s">
        <v>3879</v>
      </c>
    </row>
    <row r="462" spans="1:4" x14ac:dyDescent="0.3">
      <c r="A462">
        <v>1000477</v>
      </c>
      <c r="B462" t="s">
        <v>3869</v>
      </c>
      <c r="C462" t="s">
        <v>3874</v>
      </c>
      <c r="D462" t="s">
        <v>3879</v>
      </c>
    </row>
    <row r="463" spans="1:4" x14ac:dyDescent="0.3">
      <c r="A463">
        <v>1000478</v>
      </c>
      <c r="B463" t="s">
        <v>3869</v>
      </c>
      <c r="C463" t="s">
        <v>3873</v>
      </c>
      <c r="D463" t="s">
        <v>3879</v>
      </c>
    </row>
    <row r="464" spans="1:4" x14ac:dyDescent="0.3">
      <c r="A464">
        <v>1000479</v>
      </c>
      <c r="B464" t="s">
        <v>3869</v>
      </c>
      <c r="C464" t="s">
        <v>3871</v>
      </c>
      <c r="D464" t="s">
        <v>3879</v>
      </c>
    </row>
    <row r="465" spans="1:4" x14ac:dyDescent="0.3">
      <c r="A465">
        <v>1000480</v>
      </c>
      <c r="B465" t="s">
        <v>3867</v>
      </c>
      <c r="C465" t="s">
        <v>3875</v>
      </c>
      <c r="D465" t="s">
        <v>3879</v>
      </c>
    </row>
    <row r="466" spans="1:4" x14ac:dyDescent="0.3">
      <c r="A466">
        <v>1000481</v>
      </c>
      <c r="B466" t="s">
        <v>3869</v>
      </c>
      <c r="C466" t="s">
        <v>3872</v>
      </c>
      <c r="D466" t="s">
        <v>3879</v>
      </c>
    </row>
    <row r="467" spans="1:4" x14ac:dyDescent="0.3">
      <c r="A467">
        <v>1000482</v>
      </c>
      <c r="B467" t="s">
        <v>3869</v>
      </c>
      <c r="C467" t="s">
        <v>3871</v>
      </c>
      <c r="D467" t="s">
        <v>3880</v>
      </c>
    </row>
    <row r="468" spans="1:4" x14ac:dyDescent="0.3">
      <c r="A468">
        <v>1000483</v>
      </c>
      <c r="B468" t="s">
        <v>3869</v>
      </c>
      <c r="C468" t="s">
        <v>3875</v>
      </c>
      <c r="D468" t="s">
        <v>3879</v>
      </c>
    </row>
    <row r="469" spans="1:4" x14ac:dyDescent="0.3">
      <c r="A469">
        <v>1000484</v>
      </c>
      <c r="B469" t="s">
        <v>3867</v>
      </c>
      <c r="C469" t="s">
        <v>3868</v>
      </c>
      <c r="D469" t="s">
        <v>3879</v>
      </c>
    </row>
    <row r="470" spans="1:4" x14ac:dyDescent="0.3">
      <c r="A470">
        <v>1000485</v>
      </c>
      <c r="B470" t="s">
        <v>3869</v>
      </c>
      <c r="C470" t="s">
        <v>3870</v>
      </c>
      <c r="D470" t="s">
        <v>3880</v>
      </c>
    </row>
    <row r="471" spans="1:4" x14ac:dyDescent="0.3">
      <c r="A471">
        <v>1000486</v>
      </c>
      <c r="B471" t="s">
        <v>3869</v>
      </c>
      <c r="C471" t="s">
        <v>3870</v>
      </c>
      <c r="D471" t="s">
        <v>3879</v>
      </c>
    </row>
    <row r="472" spans="1:4" x14ac:dyDescent="0.3">
      <c r="A472">
        <v>1000487</v>
      </c>
      <c r="B472" t="s">
        <v>3867</v>
      </c>
      <c r="C472" t="s">
        <v>3874</v>
      </c>
      <c r="D472" t="s">
        <v>3880</v>
      </c>
    </row>
    <row r="473" spans="1:4" x14ac:dyDescent="0.3">
      <c r="A473">
        <v>1000488</v>
      </c>
      <c r="B473" t="s">
        <v>3869</v>
      </c>
      <c r="C473" t="s">
        <v>3871</v>
      </c>
      <c r="D473" t="s">
        <v>3880</v>
      </c>
    </row>
    <row r="474" spans="1:4" x14ac:dyDescent="0.3">
      <c r="A474">
        <v>1000489</v>
      </c>
      <c r="B474" t="s">
        <v>3869</v>
      </c>
      <c r="C474" t="s">
        <v>3875</v>
      </c>
      <c r="D474" t="s">
        <v>3880</v>
      </c>
    </row>
    <row r="475" spans="1:4" x14ac:dyDescent="0.3">
      <c r="A475">
        <v>1000490</v>
      </c>
      <c r="B475" t="s">
        <v>3869</v>
      </c>
      <c r="C475" t="s">
        <v>3868</v>
      </c>
      <c r="D475" t="s">
        <v>3879</v>
      </c>
    </row>
    <row r="476" spans="1:4" x14ac:dyDescent="0.3">
      <c r="A476">
        <v>1000491</v>
      </c>
      <c r="B476" t="s">
        <v>3869</v>
      </c>
      <c r="C476" t="s">
        <v>3875</v>
      </c>
      <c r="D476" t="s">
        <v>3879</v>
      </c>
    </row>
    <row r="477" spans="1:4" x14ac:dyDescent="0.3">
      <c r="A477">
        <v>1000492</v>
      </c>
      <c r="B477" t="s">
        <v>3869</v>
      </c>
      <c r="C477" t="s">
        <v>3871</v>
      </c>
      <c r="D477" t="s">
        <v>3879</v>
      </c>
    </row>
    <row r="478" spans="1:4" x14ac:dyDescent="0.3">
      <c r="A478">
        <v>1000493</v>
      </c>
      <c r="B478" t="s">
        <v>3869</v>
      </c>
      <c r="C478" t="s">
        <v>3873</v>
      </c>
      <c r="D478" t="s">
        <v>3880</v>
      </c>
    </row>
    <row r="479" spans="1:4" x14ac:dyDescent="0.3">
      <c r="A479">
        <v>1000495</v>
      </c>
      <c r="B479" t="s">
        <v>3869</v>
      </c>
      <c r="C479" t="s">
        <v>3875</v>
      </c>
      <c r="D479" t="s">
        <v>3879</v>
      </c>
    </row>
    <row r="480" spans="1:4" x14ac:dyDescent="0.3">
      <c r="A480">
        <v>1000496</v>
      </c>
      <c r="B480" t="s">
        <v>3869</v>
      </c>
      <c r="C480" t="s">
        <v>3875</v>
      </c>
      <c r="D480" t="s">
        <v>3879</v>
      </c>
    </row>
    <row r="481" spans="1:4" x14ac:dyDescent="0.3">
      <c r="A481">
        <v>1000497</v>
      </c>
      <c r="B481" t="s">
        <v>3867</v>
      </c>
      <c r="C481" t="s">
        <v>3871</v>
      </c>
      <c r="D481" t="s">
        <v>3879</v>
      </c>
    </row>
    <row r="482" spans="1:4" x14ac:dyDescent="0.3">
      <c r="A482">
        <v>1000498</v>
      </c>
      <c r="B482" t="s">
        <v>3869</v>
      </c>
      <c r="C482" t="s">
        <v>3874</v>
      </c>
      <c r="D482" t="s">
        <v>3879</v>
      </c>
    </row>
    <row r="483" spans="1:4" x14ac:dyDescent="0.3">
      <c r="A483">
        <v>1000499</v>
      </c>
      <c r="B483" t="s">
        <v>3867</v>
      </c>
      <c r="C483" t="s">
        <v>3871</v>
      </c>
      <c r="D483" t="s">
        <v>3879</v>
      </c>
    </row>
    <row r="484" spans="1:4" x14ac:dyDescent="0.3">
      <c r="A484">
        <v>1000500</v>
      </c>
      <c r="B484" t="s">
        <v>3867</v>
      </c>
      <c r="C484" t="s">
        <v>3875</v>
      </c>
      <c r="D484" t="s">
        <v>3879</v>
      </c>
    </row>
    <row r="485" spans="1:4" x14ac:dyDescent="0.3">
      <c r="A485">
        <v>1000501</v>
      </c>
      <c r="B485" t="s">
        <v>3869</v>
      </c>
      <c r="C485" t="s">
        <v>3871</v>
      </c>
      <c r="D485" t="s">
        <v>3880</v>
      </c>
    </row>
    <row r="486" spans="1:4" x14ac:dyDescent="0.3">
      <c r="A486">
        <v>1000502</v>
      </c>
      <c r="B486" t="s">
        <v>3869</v>
      </c>
      <c r="C486" t="s">
        <v>3874</v>
      </c>
      <c r="D486" t="s">
        <v>3879</v>
      </c>
    </row>
    <row r="487" spans="1:4" x14ac:dyDescent="0.3">
      <c r="A487">
        <v>1000503</v>
      </c>
      <c r="B487" t="s">
        <v>3869</v>
      </c>
      <c r="C487" t="s">
        <v>3874</v>
      </c>
      <c r="D487" t="s">
        <v>3880</v>
      </c>
    </row>
    <row r="488" spans="1:4" x14ac:dyDescent="0.3">
      <c r="A488">
        <v>1000504</v>
      </c>
      <c r="B488" t="s">
        <v>3869</v>
      </c>
      <c r="C488" t="s">
        <v>3871</v>
      </c>
      <c r="D488" t="s">
        <v>3879</v>
      </c>
    </row>
    <row r="489" spans="1:4" x14ac:dyDescent="0.3">
      <c r="A489">
        <v>1000505</v>
      </c>
      <c r="B489" t="s">
        <v>3869</v>
      </c>
      <c r="C489" t="s">
        <v>3874</v>
      </c>
      <c r="D489" t="s">
        <v>3880</v>
      </c>
    </row>
    <row r="490" spans="1:4" x14ac:dyDescent="0.3">
      <c r="A490">
        <v>1000506</v>
      </c>
      <c r="B490" t="s">
        <v>3869</v>
      </c>
      <c r="C490" t="s">
        <v>3871</v>
      </c>
      <c r="D490" t="s">
        <v>3879</v>
      </c>
    </row>
    <row r="491" spans="1:4" x14ac:dyDescent="0.3">
      <c r="A491">
        <v>1000507</v>
      </c>
      <c r="B491" t="s">
        <v>3867</v>
      </c>
      <c r="C491" t="s">
        <v>3871</v>
      </c>
      <c r="D491" t="s">
        <v>3880</v>
      </c>
    </row>
    <row r="492" spans="1:4" x14ac:dyDescent="0.3">
      <c r="A492">
        <v>1000508</v>
      </c>
      <c r="B492" t="s">
        <v>3869</v>
      </c>
      <c r="C492" t="s">
        <v>3871</v>
      </c>
      <c r="D492" t="s">
        <v>3879</v>
      </c>
    </row>
    <row r="493" spans="1:4" x14ac:dyDescent="0.3">
      <c r="A493">
        <v>1000509</v>
      </c>
      <c r="B493" t="s">
        <v>3869</v>
      </c>
      <c r="C493" t="s">
        <v>3871</v>
      </c>
      <c r="D493" t="s">
        <v>3880</v>
      </c>
    </row>
    <row r="494" spans="1:4" x14ac:dyDescent="0.3">
      <c r="A494">
        <v>1000510</v>
      </c>
      <c r="B494" t="s">
        <v>3869</v>
      </c>
      <c r="C494" t="s">
        <v>3875</v>
      </c>
      <c r="D494" t="s">
        <v>3879</v>
      </c>
    </row>
    <row r="495" spans="1:4" x14ac:dyDescent="0.3">
      <c r="A495">
        <v>1000511</v>
      </c>
      <c r="B495" t="s">
        <v>3867</v>
      </c>
      <c r="C495" t="s">
        <v>3872</v>
      </c>
      <c r="D495" t="s">
        <v>3880</v>
      </c>
    </row>
    <row r="496" spans="1:4" x14ac:dyDescent="0.3">
      <c r="A496">
        <v>1000512</v>
      </c>
      <c r="B496" t="s">
        <v>3869</v>
      </c>
      <c r="C496" t="s">
        <v>3874</v>
      </c>
      <c r="D496" t="s">
        <v>3880</v>
      </c>
    </row>
    <row r="497" spans="1:4" x14ac:dyDescent="0.3">
      <c r="A497">
        <v>1000513</v>
      </c>
      <c r="B497" t="s">
        <v>3869</v>
      </c>
      <c r="C497" t="s">
        <v>3871</v>
      </c>
      <c r="D497" t="s">
        <v>3879</v>
      </c>
    </row>
    <row r="498" spans="1:4" x14ac:dyDescent="0.3">
      <c r="A498">
        <v>1000514</v>
      </c>
      <c r="B498" t="s">
        <v>3869</v>
      </c>
      <c r="C498" t="s">
        <v>3871</v>
      </c>
      <c r="D498" t="s">
        <v>3880</v>
      </c>
    </row>
    <row r="499" spans="1:4" x14ac:dyDescent="0.3">
      <c r="A499">
        <v>1000515</v>
      </c>
      <c r="B499" t="s">
        <v>3869</v>
      </c>
      <c r="C499" t="s">
        <v>3871</v>
      </c>
      <c r="D499" t="s">
        <v>3880</v>
      </c>
    </row>
    <row r="500" spans="1:4" x14ac:dyDescent="0.3">
      <c r="A500">
        <v>1000516</v>
      </c>
      <c r="B500" t="s">
        <v>3867</v>
      </c>
      <c r="C500" t="s">
        <v>3870</v>
      </c>
      <c r="D500" t="s">
        <v>3879</v>
      </c>
    </row>
    <row r="501" spans="1:4" x14ac:dyDescent="0.3">
      <c r="A501">
        <v>1000517</v>
      </c>
      <c r="B501" t="s">
        <v>3867</v>
      </c>
      <c r="C501" t="s">
        <v>3871</v>
      </c>
      <c r="D501" t="s">
        <v>3879</v>
      </c>
    </row>
    <row r="502" spans="1:4" x14ac:dyDescent="0.3">
      <c r="A502">
        <v>1000518</v>
      </c>
      <c r="B502" t="s">
        <v>3867</v>
      </c>
      <c r="C502" t="s">
        <v>3874</v>
      </c>
      <c r="D502" t="s">
        <v>3879</v>
      </c>
    </row>
    <row r="503" spans="1:4" x14ac:dyDescent="0.3">
      <c r="A503">
        <v>1000519</v>
      </c>
      <c r="B503" t="s">
        <v>3867</v>
      </c>
      <c r="C503" t="s">
        <v>3874</v>
      </c>
      <c r="D503" t="s">
        <v>3880</v>
      </c>
    </row>
    <row r="504" spans="1:4" x14ac:dyDescent="0.3">
      <c r="A504">
        <v>1000520</v>
      </c>
      <c r="B504" t="s">
        <v>3867</v>
      </c>
      <c r="C504" t="s">
        <v>3874</v>
      </c>
      <c r="D504" t="s">
        <v>3879</v>
      </c>
    </row>
    <row r="505" spans="1:4" x14ac:dyDescent="0.3">
      <c r="A505">
        <v>1000521</v>
      </c>
      <c r="B505" t="s">
        <v>3869</v>
      </c>
      <c r="C505" t="s">
        <v>3870</v>
      </c>
      <c r="D505" t="s">
        <v>3879</v>
      </c>
    </row>
    <row r="506" spans="1:4" x14ac:dyDescent="0.3">
      <c r="A506">
        <v>1000522</v>
      </c>
      <c r="B506" t="s">
        <v>3869</v>
      </c>
      <c r="C506" t="s">
        <v>3871</v>
      </c>
      <c r="D506" t="s">
        <v>3879</v>
      </c>
    </row>
    <row r="507" spans="1:4" x14ac:dyDescent="0.3">
      <c r="A507">
        <v>1000523</v>
      </c>
      <c r="B507" t="s">
        <v>3869</v>
      </c>
      <c r="C507" t="s">
        <v>3873</v>
      </c>
      <c r="D507" t="s">
        <v>3880</v>
      </c>
    </row>
    <row r="508" spans="1:4" x14ac:dyDescent="0.3">
      <c r="A508">
        <v>1000524</v>
      </c>
      <c r="B508" t="s">
        <v>3869</v>
      </c>
      <c r="C508" t="s">
        <v>3875</v>
      </c>
      <c r="D508" t="s">
        <v>3879</v>
      </c>
    </row>
    <row r="509" spans="1:4" x14ac:dyDescent="0.3">
      <c r="A509">
        <v>1000525</v>
      </c>
      <c r="B509" t="s">
        <v>3869</v>
      </c>
      <c r="C509" t="s">
        <v>3874</v>
      </c>
      <c r="D509" t="s">
        <v>3879</v>
      </c>
    </row>
    <row r="510" spans="1:4" x14ac:dyDescent="0.3">
      <c r="A510">
        <v>1000526</v>
      </c>
      <c r="B510" t="s">
        <v>3869</v>
      </c>
      <c r="C510" t="s">
        <v>3872</v>
      </c>
      <c r="D510" t="s">
        <v>3880</v>
      </c>
    </row>
    <row r="511" spans="1:4" x14ac:dyDescent="0.3">
      <c r="A511">
        <v>1000529</v>
      </c>
      <c r="B511" t="s">
        <v>3869</v>
      </c>
      <c r="C511" t="s">
        <v>3874</v>
      </c>
      <c r="D511" t="s">
        <v>3879</v>
      </c>
    </row>
    <row r="512" spans="1:4" x14ac:dyDescent="0.3">
      <c r="A512">
        <v>1000530</v>
      </c>
      <c r="B512" t="s">
        <v>3869</v>
      </c>
      <c r="C512" t="s">
        <v>3871</v>
      </c>
      <c r="D512" t="s">
        <v>3880</v>
      </c>
    </row>
    <row r="513" spans="1:4" x14ac:dyDescent="0.3">
      <c r="A513">
        <v>1000531</v>
      </c>
      <c r="B513" t="s">
        <v>3867</v>
      </c>
      <c r="C513" t="s">
        <v>3875</v>
      </c>
      <c r="D513" t="s">
        <v>3879</v>
      </c>
    </row>
    <row r="514" spans="1:4" x14ac:dyDescent="0.3">
      <c r="A514">
        <v>1000532</v>
      </c>
      <c r="B514" t="s">
        <v>3869</v>
      </c>
      <c r="C514" t="s">
        <v>3871</v>
      </c>
      <c r="D514" t="s">
        <v>3879</v>
      </c>
    </row>
    <row r="515" spans="1:4" x14ac:dyDescent="0.3">
      <c r="A515">
        <v>1000533</v>
      </c>
      <c r="B515" t="s">
        <v>3869</v>
      </c>
      <c r="C515" t="s">
        <v>3871</v>
      </c>
      <c r="D515" t="s">
        <v>3879</v>
      </c>
    </row>
    <row r="516" spans="1:4" x14ac:dyDescent="0.3">
      <c r="A516">
        <v>1000534</v>
      </c>
      <c r="B516" t="s">
        <v>3869</v>
      </c>
      <c r="C516" t="s">
        <v>3871</v>
      </c>
      <c r="D516" t="s">
        <v>3880</v>
      </c>
    </row>
    <row r="517" spans="1:4" x14ac:dyDescent="0.3">
      <c r="A517">
        <v>1000535</v>
      </c>
      <c r="B517" t="s">
        <v>3869</v>
      </c>
      <c r="C517" t="s">
        <v>3874</v>
      </c>
      <c r="D517" t="s">
        <v>3880</v>
      </c>
    </row>
    <row r="518" spans="1:4" x14ac:dyDescent="0.3">
      <c r="A518">
        <v>1000536</v>
      </c>
      <c r="B518" t="s">
        <v>3869</v>
      </c>
      <c r="C518" t="s">
        <v>3871</v>
      </c>
      <c r="D518" t="s">
        <v>3879</v>
      </c>
    </row>
    <row r="519" spans="1:4" x14ac:dyDescent="0.3">
      <c r="A519">
        <v>1000538</v>
      </c>
      <c r="B519" t="s">
        <v>3869</v>
      </c>
      <c r="C519" t="s">
        <v>3870</v>
      </c>
      <c r="D519" t="s">
        <v>3880</v>
      </c>
    </row>
    <row r="520" spans="1:4" x14ac:dyDescent="0.3">
      <c r="A520">
        <v>1000539</v>
      </c>
      <c r="B520" t="s">
        <v>3869</v>
      </c>
      <c r="C520" t="s">
        <v>3871</v>
      </c>
      <c r="D520" t="s">
        <v>3879</v>
      </c>
    </row>
    <row r="521" spans="1:4" x14ac:dyDescent="0.3">
      <c r="A521">
        <v>1000540</v>
      </c>
      <c r="B521" t="s">
        <v>3869</v>
      </c>
      <c r="C521" t="s">
        <v>3875</v>
      </c>
      <c r="D521" t="s">
        <v>3879</v>
      </c>
    </row>
    <row r="522" spans="1:4" x14ac:dyDescent="0.3">
      <c r="A522">
        <v>1000541</v>
      </c>
      <c r="B522" t="s">
        <v>3867</v>
      </c>
      <c r="C522" t="s">
        <v>3875</v>
      </c>
      <c r="D522" t="s">
        <v>3879</v>
      </c>
    </row>
    <row r="523" spans="1:4" x14ac:dyDescent="0.3">
      <c r="A523">
        <v>1000543</v>
      </c>
      <c r="B523" t="s">
        <v>3869</v>
      </c>
      <c r="C523" t="s">
        <v>3871</v>
      </c>
      <c r="D523" t="s">
        <v>3880</v>
      </c>
    </row>
    <row r="524" spans="1:4" x14ac:dyDescent="0.3">
      <c r="A524">
        <v>1000544</v>
      </c>
      <c r="B524" t="s">
        <v>3869</v>
      </c>
      <c r="C524" t="s">
        <v>3874</v>
      </c>
      <c r="D524" t="s">
        <v>3879</v>
      </c>
    </row>
    <row r="525" spans="1:4" x14ac:dyDescent="0.3">
      <c r="A525">
        <v>1000545</v>
      </c>
      <c r="B525" t="s">
        <v>3869</v>
      </c>
      <c r="C525" t="s">
        <v>3874</v>
      </c>
      <c r="D525" t="s">
        <v>3879</v>
      </c>
    </row>
    <row r="526" spans="1:4" x14ac:dyDescent="0.3">
      <c r="A526">
        <v>1000546</v>
      </c>
      <c r="B526" t="s">
        <v>3867</v>
      </c>
      <c r="C526" t="s">
        <v>3871</v>
      </c>
      <c r="D526" t="s">
        <v>3879</v>
      </c>
    </row>
    <row r="527" spans="1:4" x14ac:dyDescent="0.3">
      <c r="A527">
        <v>1000547</v>
      </c>
      <c r="B527" t="s">
        <v>3869</v>
      </c>
      <c r="C527" t="s">
        <v>3874</v>
      </c>
      <c r="D527" t="s">
        <v>3879</v>
      </c>
    </row>
    <row r="528" spans="1:4" x14ac:dyDescent="0.3">
      <c r="A528">
        <v>1000548</v>
      </c>
      <c r="B528" t="s">
        <v>3867</v>
      </c>
      <c r="C528" t="s">
        <v>3874</v>
      </c>
      <c r="D528" t="s">
        <v>3880</v>
      </c>
    </row>
    <row r="529" spans="1:4" x14ac:dyDescent="0.3">
      <c r="A529">
        <v>1000549</v>
      </c>
      <c r="B529" t="s">
        <v>3869</v>
      </c>
      <c r="C529" t="s">
        <v>3871</v>
      </c>
      <c r="D529" t="s">
        <v>3879</v>
      </c>
    </row>
    <row r="530" spans="1:4" x14ac:dyDescent="0.3">
      <c r="A530">
        <v>1000550</v>
      </c>
      <c r="B530" t="s">
        <v>3869</v>
      </c>
      <c r="C530" t="s">
        <v>3872</v>
      </c>
      <c r="D530" t="s">
        <v>3880</v>
      </c>
    </row>
    <row r="531" spans="1:4" x14ac:dyDescent="0.3">
      <c r="A531">
        <v>1000551</v>
      </c>
      <c r="B531" t="s">
        <v>3869</v>
      </c>
      <c r="C531" t="s">
        <v>3874</v>
      </c>
      <c r="D531" t="s">
        <v>3880</v>
      </c>
    </row>
    <row r="532" spans="1:4" x14ac:dyDescent="0.3">
      <c r="A532">
        <v>1000552</v>
      </c>
      <c r="B532" t="s">
        <v>3869</v>
      </c>
      <c r="C532" t="s">
        <v>3873</v>
      </c>
      <c r="D532" t="s">
        <v>3880</v>
      </c>
    </row>
    <row r="533" spans="1:4" x14ac:dyDescent="0.3">
      <c r="A533">
        <v>1000553</v>
      </c>
      <c r="B533" t="s">
        <v>3869</v>
      </c>
      <c r="C533" t="s">
        <v>3871</v>
      </c>
      <c r="D533" t="s">
        <v>3879</v>
      </c>
    </row>
    <row r="534" spans="1:4" x14ac:dyDescent="0.3">
      <c r="A534">
        <v>1000554</v>
      </c>
      <c r="B534" t="s">
        <v>3869</v>
      </c>
      <c r="C534" t="s">
        <v>3871</v>
      </c>
      <c r="D534" t="s">
        <v>3880</v>
      </c>
    </row>
    <row r="535" spans="1:4" x14ac:dyDescent="0.3">
      <c r="A535">
        <v>1000555</v>
      </c>
      <c r="B535" t="s">
        <v>3869</v>
      </c>
      <c r="C535" t="s">
        <v>3875</v>
      </c>
      <c r="D535" t="s">
        <v>3879</v>
      </c>
    </row>
    <row r="536" spans="1:4" x14ac:dyDescent="0.3">
      <c r="A536">
        <v>1000556</v>
      </c>
      <c r="B536" t="s">
        <v>3867</v>
      </c>
      <c r="C536" t="s">
        <v>3871</v>
      </c>
      <c r="D536" t="s">
        <v>3879</v>
      </c>
    </row>
    <row r="537" spans="1:4" x14ac:dyDescent="0.3">
      <c r="A537">
        <v>1000557</v>
      </c>
      <c r="B537" t="s">
        <v>3869</v>
      </c>
      <c r="C537" t="s">
        <v>3870</v>
      </c>
      <c r="D537" t="s">
        <v>3879</v>
      </c>
    </row>
    <row r="538" spans="1:4" x14ac:dyDescent="0.3">
      <c r="A538">
        <v>1000560</v>
      </c>
      <c r="B538" t="s">
        <v>3869</v>
      </c>
      <c r="C538" t="s">
        <v>3872</v>
      </c>
      <c r="D538" t="s">
        <v>3880</v>
      </c>
    </row>
    <row r="539" spans="1:4" x14ac:dyDescent="0.3">
      <c r="A539">
        <v>1000561</v>
      </c>
      <c r="B539" t="s">
        <v>3867</v>
      </c>
      <c r="C539" t="s">
        <v>3875</v>
      </c>
      <c r="D539" t="s">
        <v>3880</v>
      </c>
    </row>
    <row r="540" spans="1:4" x14ac:dyDescent="0.3">
      <c r="A540">
        <v>1000562</v>
      </c>
      <c r="B540" t="s">
        <v>3869</v>
      </c>
      <c r="C540" t="s">
        <v>3874</v>
      </c>
      <c r="D540" t="s">
        <v>3879</v>
      </c>
    </row>
    <row r="541" spans="1:4" x14ac:dyDescent="0.3">
      <c r="A541">
        <v>1000563</v>
      </c>
      <c r="B541" t="s">
        <v>3869</v>
      </c>
      <c r="C541" t="s">
        <v>3871</v>
      </c>
      <c r="D541" t="s">
        <v>3879</v>
      </c>
    </row>
    <row r="542" spans="1:4" x14ac:dyDescent="0.3">
      <c r="A542">
        <v>1000564</v>
      </c>
      <c r="B542" t="s">
        <v>3869</v>
      </c>
      <c r="C542" t="s">
        <v>3872</v>
      </c>
      <c r="D542" t="s">
        <v>3879</v>
      </c>
    </row>
    <row r="543" spans="1:4" x14ac:dyDescent="0.3">
      <c r="A543">
        <v>1000565</v>
      </c>
      <c r="B543" t="s">
        <v>3869</v>
      </c>
      <c r="C543" t="s">
        <v>3871</v>
      </c>
      <c r="D543" t="s">
        <v>3879</v>
      </c>
    </row>
    <row r="544" spans="1:4" x14ac:dyDescent="0.3">
      <c r="A544">
        <v>1000566</v>
      </c>
      <c r="B544" t="s">
        <v>3869</v>
      </c>
      <c r="C544" t="s">
        <v>3871</v>
      </c>
      <c r="D544" t="s">
        <v>3879</v>
      </c>
    </row>
    <row r="545" spans="1:4" x14ac:dyDescent="0.3">
      <c r="A545">
        <v>1000567</v>
      </c>
      <c r="B545" t="s">
        <v>3869</v>
      </c>
      <c r="C545" t="s">
        <v>3874</v>
      </c>
      <c r="D545" t="s">
        <v>3879</v>
      </c>
    </row>
    <row r="546" spans="1:4" x14ac:dyDescent="0.3">
      <c r="A546">
        <v>1000568</v>
      </c>
      <c r="B546" t="s">
        <v>3867</v>
      </c>
      <c r="C546" t="s">
        <v>3873</v>
      </c>
      <c r="D546" t="s">
        <v>3880</v>
      </c>
    </row>
    <row r="547" spans="1:4" x14ac:dyDescent="0.3">
      <c r="A547">
        <v>1000569</v>
      </c>
      <c r="B547" t="s">
        <v>3867</v>
      </c>
      <c r="C547" t="s">
        <v>3875</v>
      </c>
      <c r="D547" t="s">
        <v>3880</v>
      </c>
    </row>
    <row r="548" spans="1:4" x14ac:dyDescent="0.3">
      <c r="A548">
        <v>1000570</v>
      </c>
      <c r="B548" t="s">
        <v>3869</v>
      </c>
      <c r="C548" t="s">
        <v>3871</v>
      </c>
      <c r="D548" t="s">
        <v>3879</v>
      </c>
    </row>
    <row r="549" spans="1:4" x14ac:dyDescent="0.3">
      <c r="A549">
        <v>1000571</v>
      </c>
      <c r="B549" t="s">
        <v>3869</v>
      </c>
      <c r="C549" t="s">
        <v>3873</v>
      </c>
      <c r="D549" t="s">
        <v>3880</v>
      </c>
    </row>
    <row r="550" spans="1:4" x14ac:dyDescent="0.3">
      <c r="A550">
        <v>1000572</v>
      </c>
      <c r="B550" t="s">
        <v>3869</v>
      </c>
      <c r="C550" t="s">
        <v>3875</v>
      </c>
      <c r="D550" t="s">
        <v>3879</v>
      </c>
    </row>
    <row r="551" spans="1:4" x14ac:dyDescent="0.3">
      <c r="A551">
        <v>1000573</v>
      </c>
      <c r="B551" t="s">
        <v>3867</v>
      </c>
      <c r="C551" t="s">
        <v>3874</v>
      </c>
      <c r="D551" t="s">
        <v>3879</v>
      </c>
    </row>
    <row r="552" spans="1:4" x14ac:dyDescent="0.3">
      <c r="A552">
        <v>1000574</v>
      </c>
      <c r="B552" t="s">
        <v>3869</v>
      </c>
      <c r="C552" t="s">
        <v>3871</v>
      </c>
      <c r="D552" t="s">
        <v>3880</v>
      </c>
    </row>
    <row r="553" spans="1:4" x14ac:dyDescent="0.3">
      <c r="A553">
        <v>1000575</v>
      </c>
      <c r="B553" t="s">
        <v>3869</v>
      </c>
      <c r="C553" t="s">
        <v>3871</v>
      </c>
      <c r="D553" t="s">
        <v>3880</v>
      </c>
    </row>
    <row r="554" spans="1:4" x14ac:dyDescent="0.3">
      <c r="A554">
        <v>1000576</v>
      </c>
      <c r="B554" t="s">
        <v>3867</v>
      </c>
      <c r="C554" t="s">
        <v>3872</v>
      </c>
      <c r="D554" t="s">
        <v>3880</v>
      </c>
    </row>
    <row r="555" spans="1:4" x14ac:dyDescent="0.3">
      <c r="A555">
        <v>1000577</v>
      </c>
      <c r="B555" t="s">
        <v>3869</v>
      </c>
      <c r="C555" t="s">
        <v>3874</v>
      </c>
      <c r="D555" t="s">
        <v>3879</v>
      </c>
    </row>
    <row r="556" spans="1:4" x14ac:dyDescent="0.3">
      <c r="A556">
        <v>1000578</v>
      </c>
      <c r="B556" t="s">
        <v>3869</v>
      </c>
      <c r="C556" t="s">
        <v>3875</v>
      </c>
      <c r="D556" t="s">
        <v>3879</v>
      </c>
    </row>
    <row r="557" spans="1:4" x14ac:dyDescent="0.3">
      <c r="A557">
        <v>1000579</v>
      </c>
      <c r="B557" t="s">
        <v>3869</v>
      </c>
      <c r="C557" t="s">
        <v>3871</v>
      </c>
      <c r="D557" t="s">
        <v>3879</v>
      </c>
    </row>
    <row r="558" spans="1:4" x14ac:dyDescent="0.3">
      <c r="A558">
        <v>1000580</v>
      </c>
      <c r="B558" t="s">
        <v>3869</v>
      </c>
      <c r="C558" t="s">
        <v>3868</v>
      </c>
      <c r="D558" t="s">
        <v>3879</v>
      </c>
    </row>
    <row r="559" spans="1:4" x14ac:dyDescent="0.3">
      <c r="A559">
        <v>1000581</v>
      </c>
      <c r="B559" t="s">
        <v>3869</v>
      </c>
      <c r="C559" t="s">
        <v>3873</v>
      </c>
      <c r="D559" t="s">
        <v>3880</v>
      </c>
    </row>
    <row r="560" spans="1:4" x14ac:dyDescent="0.3">
      <c r="A560">
        <v>1000582</v>
      </c>
      <c r="B560" t="s">
        <v>3869</v>
      </c>
      <c r="C560" t="s">
        <v>3875</v>
      </c>
      <c r="D560" t="s">
        <v>3879</v>
      </c>
    </row>
    <row r="561" spans="1:4" x14ac:dyDescent="0.3">
      <c r="A561">
        <v>1000583</v>
      </c>
      <c r="B561" t="s">
        <v>3867</v>
      </c>
      <c r="C561" t="s">
        <v>3871</v>
      </c>
      <c r="D561" t="s">
        <v>3879</v>
      </c>
    </row>
    <row r="562" spans="1:4" x14ac:dyDescent="0.3">
      <c r="A562">
        <v>1000584</v>
      </c>
      <c r="B562" t="s">
        <v>3867</v>
      </c>
      <c r="C562" t="s">
        <v>3871</v>
      </c>
      <c r="D562" t="s">
        <v>3879</v>
      </c>
    </row>
    <row r="563" spans="1:4" x14ac:dyDescent="0.3">
      <c r="A563">
        <v>1000585</v>
      </c>
      <c r="B563" t="s">
        <v>3869</v>
      </c>
      <c r="C563" t="s">
        <v>3875</v>
      </c>
      <c r="D563" t="s">
        <v>3879</v>
      </c>
    </row>
    <row r="564" spans="1:4" x14ac:dyDescent="0.3">
      <c r="A564">
        <v>1000586</v>
      </c>
      <c r="B564" t="s">
        <v>3869</v>
      </c>
      <c r="C564" t="s">
        <v>3874</v>
      </c>
      <c r="D564" t="s">
        <v>3880</v>
      </c>
    </row>
    <row r="565" spans="1:4" x14ac:dyDescent="0.3">
      <c r="A565">
        <v>1000587</v>
      </c>
      <c r="B565" t="s">
        <v>3869</v>
      </c>
      <c r="C565" t="s">
        <v>3871</v>
      </c>
      <c r="D565" t="s">
        <v>3879</v>
      </c>
    </row>
    <row r="566" spans="1:4" x14ac:dyDescent="0.3">
      <c r="A566">
        <v>1000588</v>
      </c>
      <c r="B566" t="s">
        <v>3867</v>
      </c>
      <c r="C566" t="s">
        <v>3871</v>
      </c>
      <c r="D566" t="s">
        <v>3879</v>
      </c>
    </row>
    <row r="567" spans="1:4" x14ac:dyDescent="0.3">
      <c r="A567">
        <v>1000589</v>
      </c>
      <c r="B567" t="s">
        <v>3869</v>
      </c>
      <c r="C567" t="s">
        <v>3875</v>
      </c>
      <c r="D567" t="s">
        <v>3879</v>
      </c>
    </row>
    <row r="568" spans="1:4" x14ac:dyDescent="0.3">
      <c r="A568">
        <v>1000590</v>
      </c>
      <c r="B568" t="s">
        <v>3867</v>
      </c>
      <c r="C568" t="s">
        <v>3874</v>
      </c>
      <c r="D568" t="s">
        <v>3879</v>
      </c>
    </row>
    <row r="569" spans="1:4" x14ac:dyDescent="0.3">
      <c r="A569">
        <v>1000591</v>
      </c>
      <c r="B569" t="s">
        <v>3869</v>
      </c>
      <c r="C569" t="s">
        <v>3871</v>
      </c>
      <c r="D569" t="s">
        <v>3879</v>
      </c>
    </row>
    <row r="570" spans="1:4" x14ac:dyDescent="0.3">
      <c r="A570">
        <v>1000592</v>
      </c>
      <c r="B570" t="s">
        <v>3869</v>
      </c>
      <c r="C570" t="s">
        <v>3875</v>
      </c>
      <c r="D570" t="s">
        <v>3880</v>
      </c>
    </row>
    <row r="571" spans="1:4" x14ac:dyDescent="0.3">
      <c r="A571">
        <v>1000593</v>
      </c>
      <c r="B571" t="s">
        <v>3867</v>
      </c>
      <c r="C571" t="s">
        <v>3873</v>
      </c>
      <c r="D571" t="s">
        <v>3879</v>
      </c>
    </row>
    <row r="572" spans="1:4" x14ac:dyDescent="0.3">
      <c r="A572">
        <v>1000594</v>
      </c>
      <c r="B572" t="s">
        <v>3867</v>
      </c>
      <c r="C572" t="s">
        <v>3870</v>
      </c>
      <c r="D572" t="s">
        <v>3879</v>
      </c>
    </row>
    <row r="573" spans="1:4" x14ac:dyDescent="0.3">
      <c r="A573">
        <v>1000595</v>
      </c>
      <c r="B573" t="s">
        <v>3869</v>
      </c>
      <c r="C573" t="s">
        <v>3871</v>
      </c>
      <c r="D573" t="s">
        <v>3879</v>
      </c>
    </row>
    <row r="574" spans="1:4" x14ac:dyDescent="0.3">
      <c r="A574">
        <v>1000596</v>
      </c>
      <c r="B574" t="s">
        <v>3867</v>
      </c>
      <c r="C574" t="s">
        <v>3871</v>
      </c>
      <c r="D574" t="s">
        <v>3880</v>
      </c>
    </row>
    <row r="575" spans="1:4" x14ac:dyDescent="0.3">
      <c r="A575">
        <v>1000597</v>
      </c>
      <c r="B575" t="s">
        <v>3869</v>
      </c>
      <c r="C575" t="s">
        <v>3874</v>
      </c>
      <c r="D575" t="s">
        <v>3880</v>
      </c>
    </row>
    <row r="576" spans="1:4" x14ac:dyDescent="0.3">
      <c r="A576">
        <v>1000598</v>
      </c>
      <c r="B576" t="s">
        <v>3869</v>
      </c>
      <c r="C576" t="s">
        <v>3874</v>
      </c>
      <c r="D576" t="s">
        <v>3880</v>
      </c>
    </row>
    <row r="577" spans="1:4" x14ac:dyDescent="0.3">
      <c r="A577">
        <v>1000599</v>
      </c>
      <c r="B577" t="s">
        <v>3869</v>
      </c>
      <c r="C577" t="s">
        <v>3873</v>
      </c>
      <c r="D577" t="s">
        <v>3880</v>
      </c>
    </row>
    <row r="578" spans="1:4" x14ac:dyDescent="0.3">
      <c r="A578">
        <v>1000600</v>
      </c>
      <c r="B578" t="s">
        <v>3869</v>
      </c>
      <c r="C578" t="s">
        <v>3874</v>
      </c>
      <c r="D578" t="s">
        <v>3880</v>
      </c>
    </row>
    <row r="579" spans="1:4" x14ac:dyDescent="0.3">
      <c r="A579">
        <v>1000601</v>
      </c>
      <c r="B579" t="s">
        <v>3867</v>
      </c>
      <c r="C579" t="s">
        <v>3875</v>
      </c>
      <c r="D579" t="s">
        <v>3880</v>
      </c>
    </row>
    <row r="580" spans="1:4" x14ac:dyDescent="0.3">
      <c r="A580">
        <v>1000602</v>
      </c>
      <c r="B580" t="s">
        <v>3867</v>
      </c>
      <c r="C580" t="s">
        <v>3870</v>
      </c>
      <c r="D580" t="s">
        <v>3879</v>
      </c>
    </row>
    <row r="581" spans="1:4" x14ac:dyDescent="0.3">
      <c r="A581">
        <v>1000603</v>
      </c>
      <c r="B581" t="s">
        <v>3867</v>
      </c>
      <c r="C581" t="s">
        <v>3871</v>
      </c>
      <c r="D581" t="s">
        <v>3880</v>
      </c>
    </row>
    <row r="582" spans="1:4" x14ac:dyDescent="0.3">
      <c r="A582">
        <v>1000604</v>
      </c>
      <c r="B582" t="s">
        <v>3869</v>
      </c>
      <c r="C582" t="s">
        <v>3872</v>
      </c>
      <c r="D582" t="s">
        <v>3880</v>
      </c>
    </row>
    <row r="583" spans="1:4" x14ac:dyDescent="0.3">
      <c r="A583">
        <v>1000605</v>
      </c>
      <c r="B583" t="s">
        <v>3867</v>
      </c>
      <c r="C583" t="s">
        <v>3875</v>
      </c>
      <c r="D583" t="s">
        <v>3879</v>
      </c>
    </row>
    <row r="584" spans="1:4" x14ac:dyDescent="0.3">
      <c r="A584">
        <v>1000606</v>
      </c>
      <c r="B584" t="s">
        <v>3867</v>
      </c>
      <c r="C584" t="s">
        <v>3868</v>
      </c>
      <c r="D584" t="s">
        <v>3879</v>
      </c>
    </row>
    <row r="585" spans="1:4" x14ac:dyDescent="0.3">
      <c r="A585">
        <v>1000607</v>
      </c>
      <c r="B585" t="s">
        <v>3869</v>
      </c>
      <c r="C585" t="s">
        <v>3871</v>
      </c>
      <c r="D585" t="s">
        <v>3880</v>
      </c>
    </row>
    <row r="586" spans="1:4" x14ac:dyDescent="0.3">
      <c r="A586">
        <v>1000608</v>
      </c>
      <c r="B586" t="s">
        <v>3869</v>
      </c>
      <c r="C586" t="s">
        <v>3875</v>
      </c>
      <c r="D586" t="s">
        <v>3880</v>
      </c>
    </row>
    <row r="587" spans="1:4" x14ac:dyDescent="0.3">
      <c r="A587">
        <v>1000609</v>
      </c>
      <c r="B587" t="s">
        <v>3869</v>
      </c>
      <c r="C587" t="s">
        <v>3871</v>
      </c>
      <c r="D587" t="s">
        <v>3879</v>
      </c>
    </row>
    <row r="588" spans="1:4" x14ac:dyDescent="0.3">
      <c r="A588">
        <v>1000610</v>
      </c>
      <c r="B588" t="s">
        <v>3869</v>
      </c>
      <c r="C588" t="s">
        <v>3871</v>
      </c>
      <c r="D588" t="s">
        <v>3879</v>
      </c>
    </row>
    <row r="589" spans="1:4" x14ac:dyDescent="0.3">
      <c r="A589">
        <v>1000611</v>
      </c>
      <c r="B589" t="s">
        <v>3869</v>
      </c>
      <c r="C589" t="s">
        <v>3874</v>
      </c>
      <c r="D589" t="s">
        <v>3879</v>
      </c>
    </row>
    <row r="590" spans="1:4" x14ac:dyDescent="0.3">
      <c r="A590">
        <v>1000612</v>
      </c>
      <c r="B590" t="s">
        <v>3869</v>
      </c>
      <c r="C590" t="s">
        <v>3873</v>
      </c>
      <c r="D590" t="s">
        <v>3879</v>
      </c>
    </row>
    <row r="591" spans="1:4" x14ac:dyDescent="0.3">
      <c r="A591">
        <v>1000613</v>
      </c>
      <c r="B591" t="s">
        <v>3869</v>
      </c>
      <c r="C591" t="s">
        <v>3874</v>
      </c>
      <c r="D591" t="s">
        <v>3880</v>
      </c>
    </row>
    <row r="592" spans="1:4" x14ac:dyDescent="0.3">
      <c r="A592">
        <v>1000615</v>
      </c>
      <c r="B592" t="s">
        <v>3869</v>
      </c>
      <c r="C592" t="s">
        <v>3873</v>
      </c>
      <c r="D592" t="s">
        <v>3879</v>
      </c>
    </row>
    <row r="593" spans="1:4" x14ac:dyDescent="0.3">
      <c r="A593">
        <v>1000616</v>
      </c>
      <c r="B593" t="s">
        <v>3869</v>
      </c>
      <c r="C593" t="s">
        <v>3871</v>
      </c>
      <c r="D593" t="s">
        <v>3879</v>
      </c>
    </row>
    <row r="594" spans="1:4" x14ac:dyDescent="0.3">
      <c r="A594">
        <v>1000617</v>
      </c>
      <c r="B594" t="s">
        <v>3867</v>
      </c>
      <c r="C594" t="s">
        <v>3871</v>
      </c>
      <c r="D594" t="s">
        <v>3879</v>
      </c>
    </row>
    <row r="595" spans="1:4" x14ac:dyDescent="0.3">
      <c r="A595">
        <v>1000618</v>
      </c>
      <c r="B595" t="s">
        <v>3869</v>
      </c>
      <c r="C595" t="s">
        <v>3871</v>
      </c>
      <c r="D595" t="s">
        <v>3879</v>
      </c>
    </row>
    <row r="596" spans="1:4" x14ac:dyDescent="0.3">
      <c r="A596">
        <v>1000619</v>
      </c>
      <c r="B596" t="s">
        <v>3867</v>
      </c>
      <c r="C596" t="s">
        <v>3875</v>
      </c>
      <c r="D596" t="s">
        <v>3879</v>
      </c>
    </row>
    <row r="597" spans="1:4" x14ac:dyDescent="0.3">
      <c r="A597">
        <v>1000620</v>
      </c>
      <c r="B597" t="s">
        <v>3869</v>
      </c>
      <c r="C597" t="s">
        <v>3875</v>
      </c>
      <c r="D597" t="s">
        <v>3879</v>
      </c>
    </row>
    <row r="598" spans="1:4" x14ac:dyDescent="0.3">
      <c r="A598">
        <v>1000622</v>
      </c>
      <c r="B598" t="s">
        <v>3869</v>
      </c>
      <c r="C598" t="s">
        <v>3871</v>
      </c>
      <c r="D598" t="s">
        <v>3880</v>
      </c>
    </row>
    <row r="599" spans="1:4" x14ac:dyDescent="0.3">
      <c r="A599">
        <v>1000623</v>
      </c>
      <c r="B599" t="s">
        <v>3869</v>
      </c>
      <c r="C599" t="s">
        <v>3871</v>
      </c>
      <c r="D599" t="s">
        <v>3880</v>
      </c>
    </row>
    <row r="600" spans="1:4" x14ac:dyDescent="0.3">
      <c r="A600">
        <v>1000624</v>
      </c>
      <c r="B600" t="s">
        <v>3869</v>
      </c>
      <c r="C600" t="s">
        <v>3871</v>
      </c>
      <c r="D600" t="s">
        <v>3879</v>
      </c>
    </row>
    <row r="601" spans="1:4" x14ac:dyDescent="0.3">
      <c r="A601">
        <v>1000625</v>
      </c>
      <c r="B601" t="s">
        <v>3867</v>
      </c>
      <c r="C601" t="s">
        <v>3874</v>
      </c>
      <c r="D601" t="s">
        <v>3880</v>
      </c>
    </row>
    <row r="602" spans="1:4" x14ac:dyDescent="0.3">
      <c r="A602">
        <v>1000626</v>
      </c>
      <c r="B602" t="s">
        <v>3869</v>
      </c>
      <c r="C602" t="s">
        <v>3875</v>
      </c>
      <c r="D602" t="s">
        <v>3880</v>
      </c>
    </row>
    <row r="603" spans="1:4" x14ac:dyDescent="0.3">
      <c r="A603">
        <v>1000627</v>
      </c>
      <c r="B603" t="s">
        <v>3869</v>
      </c>
      <c r="C603" t="s">
        <v>3873</v>
      </c>
      <c r="D603" t="s">
        <v>3880</v>
      </c>
    </row>
    <row r="604" spans="1:4" x14ac:dyDescent="0.3">
      <c r="A604">
        <v>1000628</v>
      </c>
      <c r="B604" t="s">
        <v>3867</v>
      </c>
      <c r="C604" t="s">
        <v>3874</v>
      </c>
      <c r="D604" t="s">
        <v>3879</v>
      </c>
    </row>
    <row r="605" spans="1:4" x14ac:dyDescent="0.3">
      <c r="A605">
        <v>1000629</v>
      </c>
      <c r="B605" t="s">
        <v>3867</v>
      </c>
      <c r="C605" t="s">
        <v>3868</v>
      </c>
      <c r="D605" t="s">
        <v>3879</v>
      </c>
    </row>
    <row r="606" spans="1:4" x14ac:dyDescent="0.3">
      <c r="A606">
        <v>1000630</v>
      </c>
      <c r="B606" t="s">
        <v>3867</v>
      </c>
      <c r="C606" t="s">
        <v>3874</v>
      </c>
      <c r="D606" t="s">
        <v>3879</v>
      </c>
    </row>
    <row r="607" spans="1:4" x14ac:dyDescent="0.3">
      <c r="A607">
        <v>1000631</v>
      </c>
      <c r="B607" t="s">
        <v>3869</v>
      </c>
      <c r="C607" t="s">
        <v>3874</v>
      </c>
      <c r="D607" t="s">
        <v>3880</v>
      </c>
    </row>
    <row r="608" spans="1:4" x14ac:dyDescent="0.3">
      <c r="A608">
        <v>1000632</v>
      </c>
      <c r="B608" t="s">
        <v>3869</v>
      </c>
      <c r="C608" t="s">
        <v>3872</v>
      </c>
      <c r="D608" t="s">
        <v>3879</v>
      </c>
    </row>
    <row r="609" spans="1:4" x14ac:dyDescent="0.3">
      <c r="A609">
        <v>1000633</v>
      </c>
      <c r="B609" t="s">
        <v>3869</v>
      </c>
      <c r="C609" t="s">
        <v>3871</v>
      </c>
      <c r="D609" t="s">
        <v>3879</v>
      </c>
    </row>
    <row r="610" spans="1:4" x14ac:dyDescent="0.3">
      <c r="A610">
        <v>1000634</v>
      </c>
      <c r="B610" t="s">
        <v>3867</v>
      </c>
      <c r="C610" t="s">
        <v>3868</v>
      </c>
      <c r="D610" t="s">
        <v>3879</v>
      </c>
    </row>
    <row r="611" spans="1:4" x14ac:dyDescent="0.3">
      <c r="A611">
        <v>1000635</v>
      </c>
      <c r="B611" t="s">
        <v>3869</v>
      </c>
      <c r="C611" t="s">
        <v>3870</v>
      </c>
      <c r="D611" t="s">
        <v>3880</v>
      </c>
    </row>
    <row r="612" spans="1:4" x14ac:dyDescent="0.3">
      <c r="A612">
        <v>1000636</v>
      </c>
      <c r="B612" t="s">
        <v>3869</v>
      </c>
      <c r="C612" t="s">
        <v>3875</v>
      </c>
      <c r="D612" t="s">
        <v>3879</v>
      </c>
    </row>
    <row r="613" spans="1:4" x14ac:dyDescent="0.3">
      <c r="A613">
        <v>1000637</v>
      </c>
      <c r="B613" t="s">
        <v>3869</v>
      </c>
      <c r="C613" t="s">
        <v>3874</v>
      </c>
      <c r="D613" t="s">
        <v>3880</v>
      </c>
    </row>
    <row r="614" spans="1:4" x14ac:dyDescent="0.3">
      <c r="A614">
        <v>1000638</v>
      </c>
      <c r="B614" t="s">
        <v>3869</v>
      </c>
      <c r="C614" t="s">
        <v>3871</v>
      </c>
      <c r="D614" t="s">
        <v>3880</v>
      </c>
    </row>
    <row r="615" spans="1:4" x14ac:dyDescent="0.3">
      <c r="A615">
        <v>1000639</v>
      </c>
      <c r="B615" t="s">
        <v>3869</v>
      </c>
      <c r="C615" t="s">
        <v>3872</v>
      </c>
      <c r="D615" t="s">
        <v>3880</v>
      </c>
    </row>
    <row r="616" spans="1:4" x14ac:dyDescent="0.3">
      <c r="A616">
        <v>1000641</v>
      </c>
      <c r="B616" t="s">
        <v>3867</v>
      </c>
      <c r="C616" t="s">
        <v>3874</v>
      </c>
      <c r="D616" t="s">
        <v>3880</v>
      </c>
    </row>
    <row r="617" spans="1:4" x14ac:dyDescent="0.3">
      <c r="A617">
        <v>1000642</v>
      </c>
      <c r="B617" t="s">
        <v>3867</v>
      </c>
      <c r="C617" t="s">
        <v>3874</v>
      </c>
      <c r="D617" t="s">
        <v>3879</v>
      </c>
    </row>
    <row r="618" spans="1:4" x14ac:dyDescent="0.3">
      <c r="A618">
        <v>1000643</v>
      </c>
      <c r="B618" t="s">
        <v>3869</v>
      </c>
      <c r="C618" t="s">
        <v>3871</v>
      </c>
      <c r="D618" t="s">
        <v>3880</v>
      </c>
    </row>
    <row r="619" spans="1:4" x14ac:dyDescent="0.3">
      <c r="A619">
        <v>1000644</v>
      </c>
      <c r="B619" t="s">
        <v>3869</v>
      </c>
      <c r="C619" t="s">
        <v>3871</v>
      </c>
      <c r="D619" t="s">
        <v>3880</v>
      </c>
    </row>
    <row r="620" spans="1:4" x14ac:dyDescent="0.3">
      <c r="A620">
        <v>1000645</v>
      </c>
      <c r="B620" t="s">
        <v>3869</v>
      </c>
      <c r="C620" t="s">
        <v>3874</v>
      </c>
      <c r="D620" t="s">
        <v>3879</v>
      </c>
    </row>
    <row r="621" spans="1:4" x14ac:dyDescent="0.3">
      <c r="A621">
        <v>1000646</v>
      </c>
      <c r="B621" t="s">
        <v>3869</v>
      </c>
      <c r="C621" t="s">
        <v>3874</v>
      </c>
      <c r="D621" t="s">
        <v>3879</v>
      </c>
    </row>
    <row r="622" spans="1:4" x14ac:dyDescent="0.3">
      <c r="A622">
        <v>1000647</v>
      </c>
      <c r="B622" t="s">
        <v>3869</v>
      </c>
      <c r="C622" t="s">
        <v>3874</v>
      </c>
      <c r="D622" t="s">
        <v>3880</v>
      </c>
    </row>
    <row r="623" spans="1:4" x14ac:dyDescent="0.3">
      <c r="A623">
        <v>1000648</v>
      </c>
      <c r="B623" t="s">
        <v>3867</v>
      </c>
      <c r="C623" t="s">
        <v>3871</v>
      </c>
      <c r="D623" t="s">
        <v>3880</v>
      </c>
    </row>
    <row r="624" spans="1:4" x14ac:dyDescent="0.3">
      <c r="A624">
        <v>1000649</v>
      </c>
      <c r="B624" t="s">
        <v>3869</v>
      </c>
      <c r="C624" t="s">
        <v>3871</v>
      </c>
      <c r="D624" t="s">
        <v>3880</v>
      </c>
    </row>
    <row r="625" spans="1:4" x14ac:dyDescent="0.3">
      <c r="A625">
        <v>1000650</v>
      </c>
      <c r="B625" t="s">
        <v>3869</v>
      </c>
      <c r="C625" t="s">
        <v>3871</v>
      </c>
      <c r="D625" t="s">
        <v>3880</v>
      </c>
    </row>
    <row r="626" spans="1:4" x14ac:dyDescent="0.3">
      <c r="A626">
        <v>1000651</v>
      </c>
      <c r="B626" t="s">
        <v>3869</v>
      </c>
      <c r="C626" t="s">
        <v>3874</v>
      </c>
      <c r="D626" t="s">
        <v>3879</v>
      </c>
    </row>
    <row r="627" spans="1:4" x14ac:dyDescent="0.3">
      <c r="A627">
        <v>1000652</v>
      </c>
      <c r="B627" t="s">
        <v>3869</v>
      </c>
      <c r="C627" t="s">
        <v>3875</v>
      </c>
      <c r="D627" t="s">
        <v>3879</v>
      </c>
    </row>
    <row r="628" spans="1:4" x14ac:dyDescent="0.3">
      <c r="A628">
        <v>1000653</v>
      </c>
      <c r="B628" t="s">
        <v>3869</v>
      </c>
      <c r="C628" t="s">
        <v>3870</v>
      </c>
      <c r="D628" t="s">
        <v>3879</v>
      </c>
    </row>
    <row r="629" spans="1:4" x14ac:dyDescent="0.3">
      <c r="A629">
        <v>1000654</v>
      </c>
      <c r="B629" t="s">
        <v>3869</v>
      </c>
      <c r="C629" t="s">
        <v>3873</v>
      </c>
      <c r="D629" t="s">
        <v>3880</v>
      </c>
    </row>
    <row r="630" spans="1:4" x14ac:dyDescent="0.3">
      <c r="A630">
        <v>1000655</v>
      </c>
      <c r="B630" t="s">
        <v>3867</v>
      </c>
      <c r="C630" t="s">
        <v>3871</v>
      </c>
      <c r="D630" t="s">
        <v>3879</v>
      </c>
    </row>
    <row r="631" spans="1:4" x14ac:dyDescent="0.3">
      <c r="A631">
        <v>1000656</v>
      </c>
      <c r="B631" t="s">
        <v>3867</v>
      </c>
      <c r="C631" t="s">
        <v>3872</v>
      </c>
      <c r="D631" t="s">
        <v>3880</v>
      </c>
    </row>
    <row r="632" spans="1:4" x14ac:dyDescent="0.3">
      <c r="A632">
        <v>1000657</v>
      </c>
      <c r="B632" t="s">
        <v>3867</v>
      </c>
      <c r="C632" t="s">
        <v>3873</v>
      </c>
      <c r="D632" t="s">
        <v>3879</v>
      </c>
    </row>
    <row r="633" spans="1:4" x14ac:dyDescent="0.3">
      <c r="A633">
        <v>1000658</v>
      </c>
      <c r="B633" t="s">
        <v>3867</v>
      </c>
      <c r="C633" t="s">
        <v>3871</v>
      </c>
      <c r="D633" t="s">
        <v>3879</v>
      </c>
    </row>
    <row r="634" spans="1:4" x14ac:dyDescent="0.3">
      <c r="A634">
        <v>1000659</v>
      </c>
      <c r="B634" t="s">
        <v>3867</v>
      </c>
      <c r="C634" t="s">
        <v>3871</v>
      </c>
      <c r="D634" t="s">
        <v>3879</v>
      </c>
    </row>
    <row r="635" spans="1:4" x14ac:dyDescent="0.3">
      <c r="A635">
        <v>1000661</v>
      </c>
      <c r="B635" t="s">
        <v>3869</v>
      </c>
      <c r="C635" t="s">
        <v>3872</v>
      </c>
      <c r="D635" t="s">
        <v>3880</v>
      </c>
    </row>
    <row r="636" spans="1:4" x14ac:dyDescent="0.3">
      <c r="A636">
        <v>1000662</v>
      </c>
      <c r="B636" t="s">
        <v>3869</v>
      </c>
      <c r="C636" t="s">
        <v>3875</v>
      </c>
      <c r="D636" t="s">
        <v>3879</v>
      </c>
    </row>
    <row r="637" spans="1:4" x14ac:dyDescent="0.3">
      <c r="A637">
        <v>1000663</v>
      </c>
      <c r="B637" t="s">
        <v>3867</v>
      </c>
      <c r="C637" t="s">
        <v>3871</v>
      </c>
      <c r="D637" t="s">
        <v>3879</v>
      </c>
    </row>
    <row r="638" spans="1:4" x14ac:dyDescent="0.3">
      <c r="A638">
        <v>1000664</v>
      </c>
      <c r="B638" t="s">
        <v>3869</v>
      </c>
      <c r="C638" t="s">
        <v>3874</v>
      </c>
      <c r="D638" t="s">
        <v>3880</v>
      </c>
    </row>
    <row r="639" spans="1:4" x14ac:dyDescent="0.3">
      <c r="A639">
        <v>1000665</v>
      </c>
      <c r="B639" t="s">
        <v>3869</v>
      </c>
      <c r="C639" t="s">
        <v>3875</v>
      </c>
      <c r="D639" t="s">
        <v>3880</v>
      </c>
    </row>
    <row r="640" spans="1:4" x14ac:dyDescent="0.3">
      <c r="A640">
        <v>1000666</v>
      </c>
      <c r="B640" t="s">
        <v>3867</v>
      </c>
      <c r="C640" t="s">
        <v>3875</v>
      </c>
      <c r="D640" t="s">
        <v>3879</v>
      </c>
    </row>
    <row r="641" spans="1:4" x14ac:dyDescent="0.3">
      <c r="A641">
        <v>1000667</v>
      </c>
      <c r="B641" t="s">
        <v>3869</v>
      </c>
      <c r="C641" t="s">
        <v>3871</v>
      </c>
      <c r="D641" t="s">
        <v>3880</v>
      </c>
    </row>
    <row r="642" spans="1:4" x14ac:dyDescent="0.3">
      <c r="A642">
        <v>1000668</v>
      </c>
      <c r="B642" t="s">
        <v>3867</v>
      </c>
      <c r="C642" t="s">
        <v>3871</v>
      </c>
      <c r="D642" t="s">
        <v>3879</v>
      </c>
    </row>
    <row r="643" spans="1:4" x14ac:dyDescent="0.3">
      <c r="A643">
        <v>1000669</v>
      </c>
      <c r="B643" t="s">
        <v>3869</v>
      </c>
      <c r="C643" t="s">
        <v>3871</v>
      </c>
      <c r="D643" t="s">
        <v>3879</v>
      </c>
    </row>
    <row r="644" spans="1:4" x14ac:dyDescent="0.3">
      <c r="A644">
        <v>1000670</v>
      </c>
      <c r="B644" t="s">
        <v>3869</v>
      </c>
      <c r="C644" t="s">
        <v>3871</v>
      </c>
      <c r="D644" t="s">
        <v>3880</v>
      </c>
    </row>
    <row r="645" spans="1:4" x14ac:dyDescent="0.3">
      <c r="A645">
        <v>1000671</v>
      </c>
      <c r="B645" t="s">
        <v>3869</v>
      </c>
      <c r="C645" t="s">
        <v>3875</v>
      </c>
      <c r="D645" t="s">
        <v>3879</v>
      </c>
    </row>
    <row r="646" spans="1:4" x14ac:dyDescent="0.3">
      <c r="A646">
        <v>1000672</v>
      </c>
      <c r="B646" t="s">
        <v>3869</v>
      </c>
      <c r="C646" t="s">
        <v>3874</v>
      </c>
      <c r="D646" t="s">
        <v>3880</v>
      </c>
    </row>
    <row r="647" spans="1:4" x14ac:dyDescent="0.3">
      <c r="A647">
        <v>1000673</v>
      </c>
      <c r="B647" t="s">
        <v>3869</v>
      </c>
      <c r="C647" t="s">
        <v>3871</v>
      </c>
      <c r="D647" t="s">
        <v>3879</v>
      </c>
    </row>
    <row r="648" spans="1:4" x14ac:dyDescent="0.3">
      <c r="A648">
        <v>1000674</v>
      </c>
      <c r="B648" t="s">
        <v>3869</v>
      </c>
      <c r="C648" t="s">
        <v>3871</v>
      </c>
      <c r="D648" t="s">
        <v>3879</v>
      </c>
    </row>
    <row r="649" spans="1:4" x14ac:dyDescent="0.3">
      <c r="A649">
        <v>1000675</v>
      </c>
      <c r="B649" t="s">
        <v>3869</v>
      </c>
      <c r="C649" t="s">
        <v>3871</v>
      </c>
      <c r="D649" t="s">
        <v>3880</v>
      </c>
    </row>
    <row r="650" spans="1:4" x14ac:dyDescent="0.3">
      <c r="A650">
        <v>1000676</v>
      </c>
      <c r="B650" t="s">
        <v>3869</v>
      </c>
      <c r="C650" t="s">
        <v>3875</v>
      </c>
      <c r="D650" t="s">
        <v>3880</v>
      </c>
    </row>
    <row r="651" spans="1:4" x14ac:dyDescent="0.3">
      <c r="A651">
        <v>1000677</v>
      </c>
      <c r="B651" t="s">
        <v>3869</v>
      </c>
      <c r="C651" t="s">
        <v>3873</v>
      </c>
      <c r="D651" t="s">
        <v>3880</v>
      </c>
    </row>
    <row r="652" spans="1:4" x14ac:dyDescent="0.3">
      <c r="A652">
        <v>1000678</v>
      </c>
      <c r="B652" t="s">
        <v>3869</v>
      </c>
      <c r="C652" t="s">
        <v>3871</v>
      </c>
      <c r="D652" t="s">
        <v>3880</v>
      </c>
    </row>
    <row r="653" spans="1:4" x14ac:dyDescent="0.3">
      <c r="A653">
        <v>1000679</v>
      </c>
      <c r="B653" t="s">
        <v>3869</v>
      </c>
      <c r="C653" t="s">
        <v>3874</v>
      </c>
      <c r="D653" t="s">
        <v>3880</v>
      </c>
    </row>
    <row r="654" spans="1:4" x14ac:dyDescent="0.3">
      <c r="A654">
        <v>1000680</v>
      </c>
      <c r="B654" t="s">
        <v>3869</v>
      </c>
      <c r="C654" t="s">
        <v>3871</v>
      </c>
      <c r="D654" t="s">
        <v>3879</v>
      </c>
    </row>
    <row r="655" spans="1:4" x14ac:dyDescent="0.3">
      <c r="A655">
        <v>1000681</v>
      </c>
      <c r="B655" t="s">
        <v>3869</v>
      </c>
      <c r="C655" t="s">
        <v>3874</v>
      </c>
      <c r="D655" t="s">
        <v>3880</v>
      </c>
    </row>
    <row r="656" spans="1:4" x14ac:dyDescent="0.3">
      <c r="A656">
        <v>1000682</v>
      </c>
      <c r="B656" t="s">
        <v>3869</v>
      </c>
      <c r="C656" t="s">
        <v>3871</v>
      </c>
      <c r="D656" t="s">
        <v>3879</v>
      </c>
    </row>
    <row r="657" spans="1:4" x14ac:dyDescent="0.3">
      <c r="A657">
        <v>1000683</v>
      </c>
      <c r="B657" t="s">
        <v>3869</v>
      </c>
      <c r="C657" t="s">
        <v>3871</v>
      </c>
      <c r="D657" t="s">
        <v>3880</v>
      </c>
    </row>
    <row r="658" spans="1:4" x14ac:dyDescent="0.3">
      <c r="A658">
        <v>1000685</v>
      </c>
      <c r="B658" t="s">
        <v>3869</v>
      </c>
      <c r="C658" t="s">
        <v>3871</v>
      </c>
      <c r="D658" t="s">
        <v>3880</v>
      </c>
    </row>
    <row r="659" spans="1:4" x14ac:dyDescent="0.3">
      <c r="A659">
        <v>1000686</v>
      </c>
      <c r="B659" t="s">
        <v>3869</v>
      </c>
      <c r="C659" t="s">
        <v>3875</v>
      </c>
      <c r="D659" t="s">
        <v>3880</v>
      </c>
    </row>
    <row r="660" spans="1:4" x14ac:dyDescent="0.3">
      <c r="A660">
        <v>1000687</v>
      </c>
      <c r="B660" t="s">
        <v>3867</v>
      </c>
      <c r="C660" t="s">
        <v>3871</v>
      </c>
      <c r="D660" t="s">
        <v>3879</v>
      </c>
    </row>
    <row r="661" spans="1:4" x14ac:dyDescent="0.3">
      <c r="A661">
        <v>1000688</v>
      </c>
      <c r="B661" t="s">
        <v>3869</v>
      </c>
      <c r="C661" t="s">
        <v>3870</v>
      </c>
      <c r="D661" t="s">
        <v>3880</v>
      </c>
    </row>
    <row r="662" spans="1:4" x14ac:dyDescent="0.3">
      <c r="A662">
        <v>1000689</v>
      </c>
      <c r="B662" t="s">
        <v>3867</v>
      </c>
      <c r="C662" t="s">
        <v>3873</v>
      </c>
      <c r="D662" t="s">
        <v>3880</v>
      </c>
    </row>
    <row r="663" spans="1:4" x14ac:dyDescent="0.3">
      <c r="A663">
        <v>1000690</v>
      </c>
      <c r="B663" t="s">
        <v>3869</v>
      </c>
      <c r="C663" t="s">
        <v>3871</v>
      </c>
      <c r="D663" t="s">
        <v>3879</v>
      </c>
    </row>
    <row r="664" spans="1:4" x14ac:dyDescent="0.3">
      <c r="A664">
        <v>1000691</v>
      </c>
      <c r="B664" t="s">
        <v>3869</v>
      </c>
      <c r="C664" t="s">
        <v>3874</v>
      </c>
      <c r="D664" t="s">
        <v>3880</v>
      </c>
    </row>
    <row r="665" spans="1:4" x14ac:dyDescent="0.3">
      <c r="A665">
        <v>1000692</v>
      </c>
      <c r="B665" t="s">
        <v>3867</v>
      </c>
      <c r="C665" t="s">
        <v>3871</v>
      </c>
      <c r="D665" t="s">
        <v>3880</v>
      </c>
    </row>
    <row r="666" spans="1:4" x14ac:dyDescent="0.3">
      <c r="A666">
        <v>1000693</v>
      </c>
      <c r="B666" t="s">
        <v>3869</v>
      </c>
      <c r="C666" t="s">
        <v>3874</v>
      </c>
      <c r="D666" t="s">
        <v>3880</v>
      </c>
    </row>
    <row r="667" spans="1:4" x14ac:dyDescent="0.3">
      <c r="A667">
        <v>1000694</v>
      </c>
      <c r="B667" t="s">
        <v>3869</v>
      </c>
      <c r="C667" t="s">
        <v>3875</v>
      </c>
      <c r="D667" t="s">
        <v>3879</v>
      </c>
    </row>
    <row r="668" spans="1:4" x14ac:dyDescent="0.3">
      <c r="A668">
        <v>1000695</v>
      </c>
      <c r="B668" t="s">
        <v>3867</v>
      </c>
      <c r="C668" t="s">
        <v>3875</v>
      </c>
      <c r="D668" t="s">
        <v>3879</v>
      </c>
    </row>
    <row r="669" spans="1:4" x14ac:dyDescent="0.3">
      <c r="A669">
        <v>1000697</v>
      </c>
      <c r="B669" t="s">
        <v>3867</v>
      </c>
      <c r="C669" t="s">
        <v>3873</v>
      </c>
      <c r="D669" t="s">
        <v>3880</v>
      </c>
    </row>
    <row r="670" spans="1:4" x14ac:dyDescent="0.3">
      <c r="A670">
        <v>1000698</v>
      </c>
      <c r="B670" t="s">
        <v>3869</v>
      </c>
      <c r="C670" t="s">
        <v>3875</v>
      </c>
      <c r="D670" t="s">
        <v>3879</v>
      </c>
    </row>
    <row r="671" spans="1:4" x14ac:dyDescent="0.3">
      <c r="A671">
        <v>1000700</v>
      </c>
      <c r="B671" t="s">
        <v>3869</v>
      </c>
      <c r="C671" t="s">
        <v>3873</v>
      </c>
      <c r="D671" t="s">
        <v>3880</v>
      </c>
    </row>
    <row r="672" spans="1:4" x14ac:dyDescent="0.3">
      <c r="A672">
        <v>1000701</v>
      </c>
      <c r="B672" t="s">
        <v>3867</v>
      </c>
      <c r="C672" t="s">
        <v>3875</v>
      </c>
      <c r="D672" t="s">
        <v>3879</v>
      </c>
    </row>
    <row r="673" spans="1:4" x14ac:dyDescent="0.3">
      <c r="A673">
        <v>1000702</v>
      </c>
      <c r="B673" t="s">
        <v>3869</v>
      </c>
      <c r="C673" t="s">
        <v>3874</v>
      </c>
      <c r="D673" t="s">
        <v>3880</v>
      </c>
    </row>
    <row r="674" spans="1:4" x14ac:dyDescent="0.3">
      <c r="A674">
        <v>1000704</v>
      </c>
      <c r="B674" t="s">
        <v>3867</v>
      </c>
      <c r="C674" t="s">
        <v>3874</v>
      </c>
      <c r="D674" t="s">
        <v>3879</v>
      </c>
    </row>
    <row r="675" spans="1:4" x14ac:dyDescent="0.3">
      <c r="A675">
        <v>1000705</v>
      </c>
      <c r="B675" t="s">
        <v>3869</v>
      </c>
      <c r="C675" t="s">
        <v>3871</v>
      </c>
      <c r="D675" t="s">
        <v>3880</v>
      </c>
    </row>
    <row r="676" spans="1:4" x14ac:dyDescent="0.3">
      <c r="A676">
        <v>1000706</v>
      </c>
      <c r="B676" t="s">
        <v>3869</v>
      </c>
      <c r="C676" t="s">
        <v>3874</v>
      </c>
      <c r="D676" t="s">
        <v>3879</v>
      </c>
    </row>
    <row r="677" spans="1:4" x14ac:dyDescent="0.3">
      <c r="A677">
        <v>1000707</v>
      </c>
      <c r="B677" t="s">
        <v>3869</v>
      </c>
      <c r="C677" t="s">
        <v>3874</v>
      </c>
      <c r="D677" t="s">
        <v>3879</v>
      </c>
    </row>
    <row r="678" spans="1:4" x14ac:dyDescent="0.3">
      <c r="A678">
        <v>1000708</v>
      </c>
      <c r="B678" t="s">
        <v>3869</v>
      </c>
      <c r="C678" t="s">
        <v>3871</v>
      </c>
      <c r="D678" t="s">
        <v>3879</v>
      </c>
    </row>
    <row r="679" spans="1:4" x14ac:dyDescent="0.3">
      <c r="A679">
        <v>1000709</v>
      </c>
      <c r="B679" t="s">
        <v>3869</v>
      </c>
      <c r="C679" t="s">
        <v>3875</v>
      </c>
      <c r="D679" t="s">
        <v>3879</v>
      </c>
    </row>
    <row r="680" spans="1:4" x14ac:dyDescent="0.3">
      <c r="A680">
        <v>1000710</v>
      </c>
      <c r="B680" t="s">
        <v>3869</v>
      </c>
      <c r="C680" t="s">
        <v>3871</v>
      </c>
      <c r="D680" t="s">
        <v>3879</v>
      </c>
    </row>
    <row r="681" spans="1:4" x14ac:dyDescent="0.3">
      <c r="A681">
        <v>1000711</v>
      </c>
      <c r="B681" t="s">
        <v>3869</v>
      </c>
      <c r="C681" t="s">
        <v>3871</v>
      </c>
      <c r="D681" t="s">
        <v>3879</v>
      </c>
    </row>
    <row r="682" spans="1:4" x14ac:dyDescent="0.3">
      <c r="A682">
        <v>1000712</v>
      </c>
      <c r="B682" t="s">
        <v>3869</v>
      </c>
      <c r="C682" t="s">
        <v>3871</v>
      </c>
      <c r="D682" t="s">
        <v>3879</v>
      </c>
    </row>
    <row r="683" spans="1:4" x14ac:dyDescent="0.3">
      <c r="A683">
        <v>1000713</v>
      </c>
      <c r="B683" t="s">
        <v>3869</v>
      </c>
      <c r="C683" t="s">
        <v>3874</v>
      </c>
      <c r="D683" t="s">
        <v>3879</v>
      </c>
    </row>
    <row r="684" spans="1:4" x14ac:dyDescent="0.3">
      <c r="A684">
        <v>1000714</v>
      </c>
      <c r="B684" t="s">
        <v>3869</v>
      </c>
      <c r="C684" t="s">
        <v>3875</v>
      </c>
      <c r="D684" t="s">
        <v>3879</v>
      </c>
    </row>
    <row r="685" spans="1:4" x14ac:dyDescent="0.3">
      <c r="A685">
        <v>1000715</v>
      </c>
      <c r="B685" t="s">
        <v>3869</v>
      </c>
      <c r="C685" t="s">
        <v>3875</v>
      </c>
      <c r="D685" t="s">
        <v>3879</v>
      </c>
    </row>
    <row r="686" spans="1:4" x14ac:dyDescent="0.3">
      <c r="A686">
        <v>1000717</v>
      </c>
      <c r="B686" t="s">
        <v>3869</v>
      </c>
      <c r="C686" t="s">
        <v>3871</v>
      </c>
      <c r="D686" t="s">
        <v>3879</v>
      </c>
    </row>
    <row r="687" spans="1:4" x14ac:dyDescent="0.3">
      <c r="A687">
        <v>1000718</v>
      </c>
      <c r="B687" t="s">
        <v>3869</v>
      </c>
      <c r="C687" t="s">
        <v>3875</v>
      </c>
      <c r="D687" t="s">
        <v>3879</v>
      </c>
    </row>
    <row r="688" spans="1:4" x14ac:dyDescent="0.3">
      <c r="A688">
        <v>1000719</v>
      </c>
      <c r="B688" t="s">
        <v>3869</v>
      </c>
      <c r="C688" t="s">
        <v>3868</v>
      </c>
      <c r="D688" t="s">
        <v>3879</v>
      </c>
    </row>
    <row r="689" spans="1:4" x14ac:dyDescent="0.3">
      <c r="A689">
        <v>1000720</v>
      </c>
      <c r="B689" t="s">
        <v>3869</v>
      </c>
      <c r="C689" t="s">
        <v>3875</v>
      </c>
      <c r="D689" t="s">
        <v>3879</v>
      </c>
    </row>
    <row r="690" spans="1:4" x14ac:dyDescent="0.3">
      <c r="A690">
        <v>1000721</v>
      </c>
      <c r="B690" t="s">
        <v>3867</v>
      </c>
      <c r="C690" t="s">
        <v>3874</v>
      </c>
      <c r="D690" t="s">
        <v>3879</v>
      </c>
    </row>
    <row r="691" spans="1:4" x14ac:dyDescent="0.3">
      <c r="A691">
        <v>1000722</v>
      </c>
      <c r="B691" t="s">
        <v>3869</v>
      </c>
      <c r="C691" t="s">
        <v>3871</v>
      </c>
      <c r="D691" t="s">
        <v>3879</v>
      </c>
    </row>
    <row r="692" spans="1:4" x14ac:dyDescent="0.3">
      <c r="A692">
        <v>1000723</v>
      </c>
      <c r="B692" t="s">
        <v>3869</v>
      </c>
      <c r="C692" t="s">
        <v>3871</v>
      </c>
      <c r="D692" t="s">
        <v>3880</v>
      </c>
    </row>
    <row r="693" spans="1:4" x14ac:dyDescent="0.3">
      <c r="A693">
        <v>1000724</v>
      </c>
      <c r="B693" t="s">
        <v>3869</v>
      </c>
      <c r="C693" t="s">
        <v>3873</v>
      </c>
      <c r="D693" t="s">
        <v>3880</v>
      </c>
    </row>
    <row r="694" spans="1:4" x14ac:dyDescent="0.3">
      <c r="A694">
        <v>1000725</v>
      </c>
      <c r="B694" t="s">
        <v>3869</v>
      </c>
      <c r="C694" t="s">
        <v>3870</v>
      </c>
      <c r="D694" t="s">
        <v>3879</v>
      </c>
    </row>
    <row r="695" spans="1:4" x14ac:dyDescent="0.3">
      <c r="A695">
        <v>1000726</v>
      </c>
      <c r="B695" t="s">
        <v>3867</v>
      </c>
      <c r="C695" t="s">
        <v>3871</v>
      </c>
      <c r="D695" t="s">
        <v>3880</v>
      </c>
    </row>
    <row r="696" spans="1:4" x14ac:dyDescent="0.3">
      <c r="A696">
        <v>1000727</v>
      </c>
      <c r="B696" t="s">
        <v>3869</v>
      </c>
      <c r="C696" t="s">
        <v>3874</v>
      </c>
      <c r="D696" t="s">
        <v>3880</v>
      </c>
    </row>
    <row r="697" spans="1:4" x14ac:dyDescent="0.3">
      <c r="A697">
        <v>1000728</v>
      </c>
      <c r="B697" t="s">
        <v>3869</v>
      </c>
      <c r="C697" t="s">
        <v>3871</v>
      </c>
      <c r="D697" t="s">
        <v>3879</v>
      </c>
    </row>
    <row r="698" spans="1:4" x14ac:dyDescent="0.3">
      <c r="A698">
        <v>1000729</v>
      </c>
      <c r="B698" t="s">
        <v>3869</v>
      </c>
      <c r="C698" t="s">
        <v>3874</v>
      </c>
      <c r="D698" t="s">
        <v>3879</v>
      </c>
    </row>
    <row r="699" spans="1:4" x14ac:dyDescent="0.3">
      <c r="A699">
        <v>1000730</v>
      </c>
      <c r="B699" t="s">
        <v>3869</v>
      </c>
      <c r="C699" t="s">
        <v>3871</v>
      </c>
      <c r="D699" t="s">
        <v>3880</v>
      </c>
    </row>
    <row r="700" spans="1:4" x14ac:dyDescent="0.3">
      <c r="A700">
        <v>1000731</v>
      </c>
      <c r="B700" t="s">
        <v>3869</v>
      </c>
      <c r="C700" t="s">
        <v>3872</v>
      </c>
      <c r="D700" t="s">
        <v>3880</v>
      </c>
    </row>
    <row r="701" spans="1:4" x14ac:dyDescent="0.3">
      <c r="A701">
        <v>1000732</v>
      </c>
      <c r="B701" t="s">
        <v>3869</v>
      </c>
      <c r="C701" t="s">
        <v>3871</v>
      </c>
      <c r="D701" t="s">
        <v>3879</v>
      </c>
    </row>
    <row r="702" spans="1:4" x14ac:dyDescent="0.3">
      <c r="A702">
        <v>1000733</v>
      </c>
      <c r="B702" t="s">
        <v>3869</v>
      </c>
      <c r="C702" t="s">
        <v>3874</v>
      </c>
      <c r="D702" t="s">
        <v>3880</v>
      </c>
    </row>
    <row r="703" spans="1:4" x14ac:dyDescent="0.3">
      <c r="A703">
        <v>1000734</v>
      </c>
      <c r="B703" t="s">
        <v>3869</v>
      </c>
      <c r="C703" t="s">
        <v>3871</v>
      </c>
      <c r="D703" t="s">
        <v>3880</v>
      </c>
    </row>
    <row r="704" spans="1:4" x14ac:dyDescent="0.3">
      <c r="A704">
        <v>1000735</v>
      </c>
      <c r="B704" t="s">
        <v>3869</v>
      </c>
      <c r="C704" t="s">
        <v>3871</v>
      </c>
      <c r="D704" t="s">
        <v>3879</v>
      </c>
    </row>
    <row r="705" spans="1:4" x14ac:dyDescent="0.3">
      <c r="A705">
        <v>1000736</v>
      </c>
      <c r="B705" t="s">
        <v>3869</v>
      </c>
      <c r="C705" t="s">
        <v>3875</v>
      </c>
      <c r="D705" t="s">
        <v>3880</v>
      </c>
    </row>
    <row r="706" spans="1:4" x14ac:dyDescent="0.3">
      <c r="A706">
        <v>1000737</v>
      </c>
      <c r="B706" t="s">
        <v>3869</v>
      </c>
      <c r="C706" t="s">
        <v>3868</v>
      </c>
      <c r="D706" t="s">
        <v>3879</v>
      </c>
    </row>
    <row r="707" spans="1:4" x14ac:dyDescent="0.3">
      <c r="A707">
        <v>1000738</v>
      </c>
      <c r="B707" t="s">
        <v>3869</v>
      </c>
      <c r="C707" t="s">
        <v>3875</v>
      </c>
      <c r="D707" t="s">
        <v>3879</v>
      </c>
    </row>
    <row r="708" spans="1:4" x14ac:dyDescent="0.3">
      <c r="A708">
        <v>1000739</v>
      </c>
      <c r="B708" t="s">
        <v>3869</v>
      </c>
      <c r="C708" t="s">
        <v>3874</v>
      </c>
      <c r="D708" t="s">
        <v>3879</v>
      </c>
    </row>
    <row r="709" spans="1:4" x14ac:dyDescent="0.3">
      <c r="A709">
        <v>1000740</v>
      </c>
      <c r="B709" t="s">
        <v>3869</v>
      </c>
      <c r="C709" t="s">
        <v>3871</v>
      </c>
      <c r="D709" t="s">
        <v>3879</v>
      </c>
    </row>
    <row r="710" spans="1:4" x14ac:dyDescent="0.3">
      <c r="A710">
        <v>1000741</v>
      </c>
      <c r="B710" t="s">
        <v>3869</v>
      </c>
      <c r="C710" t="s">
        <v>3871</v>
      </c>
      <c r="D710" t="s">
        <v>3880</v>
      </c>
    </row>
    <row r="711" spans="1:4" x14ac:dyDescent="0.3">
      <c r="A711">
        <v>1000742</v>
      </c>
      <c r="B711" t="s">
        <v>3869</v>
      </c>
      <c r="C711" t="s">
        <v>3875</v>
      </c>
      <c r="D711" t="s">
        <v>3879</v>
      </c>
    </row>
    <row r="712" spans="1:4" x14ac:dyDescent="0.3">
      <c r="A712">
        <v>1000743</v>
      </c>
      <c r="B712" t="s">
        <v>3867</v>
      </c>
      <c r="C712" t="s">
        <v>3868</v>
      </c>
      <c r="D712" t="s">
        <v>3879</v>
      </c>
    </row>
    <row r="713" spans="1:4" x14ac:dyDescent="0.3">
      <c r="A713">
        <v>1000744</v>
      </c>
      <c r="B713" t="s">
        <v>3869</v>
      </c>
      <c r="C713" t="s">
        <v>3871</v>
      </c>
      <c r="D713" t="s">
        <v>3879</v>
      </c>
    </row>
    <row r="714" spans="1:4" x14ac:dyDescent="0.3">
      <c r="A714">
        <v>1000745</v>
      </c>
      <c r="B714" t="s">
        <v>3869</v>
      </c>
      <c r="C714" t="s">
        <v>3868</v>
      </c>
      <c r="D714" t="s">
        <v>3879</v>
      </c>
    </row>
    <row r="715" spans="1:4" x14ac:dyDescent="0.3">
      <c r="A715">
        <v>1000746</v>
      </c>
      <c r="B715" t="s">
        <v>3867</v>
      </c>
      <c r="C715" t="s">
        <v>3875</v>
      </c>
      <c r="D715" t="s">
        <v>3879</v>
      </c>
    </row>
    <row r="716" spans="1:4" x14ac:dyDescent="0.3">
      <c r="A716">
        <v>1000747</v>
      </c>
      <c r="B716" t="s">
        <v>3869</v>
      </c>
      <c r="C716" t="s">
        <v>3875</v>
      </c>
      <c r="D716" t="s">
        <v>3880</v>
      </c>
    </row>
    <row r="717" spans="1:4" x14ac:dyDescent="0.3">
      <c r="A717">
        <v>1000748</v>
      </c>
      <c r="B717" t="s">
        <v>3869</v>
      </c>
      <c r="C717" t="s">
        <v>3871</v>
      </c>
      <c r="D717" t="s">
        <v>3879</v>
      </c>
    </row>
    <row r="718" spans="1:4" x14ac:dyDescent="0.3">
      <c r="A718">
        <v>1000749</v>
      </c>
      <c r="B718" t="s">
        <v>3869</v>
      </c>
      <c r="C718" t="s">
        <v>3874</v>
      </c>
      <c r="D718" t="s">
        <v>3879</v>
      </c>
    </row>
    <row r="719" spans="1:4" x14ac:dyDescent="0.3">
      <c r="A719">
        <v>1000750</v>
      </c>
      <c r="B719" t="s">
        <v>3867</v>
      </c>
      <c r="C719" t="s">
        <v>3874</v>
      </c>
      <c r="D719" t="s">
        <v>3880</v>
      </c>
    </row>
    <row r="720" spans="1:4" x14ac:dyDescent="0.3">
      <c r="A720">
        <v>1000751</v>
      </c>
      <c r="B720" t="s">
        <v>3867</v>
      </c>
      <c r="C720" t="s">
        <v>3871</v>
      </c>
      <c r="D720" t="s">
        <v>3879</v>
      </c>
    </row>
    <row r="721" spans="1:4" x14ac:dyDescent="0.3">
      <c r="A721">
        <v>1000752</v>
      </c>
      <c r="B721" t="s">
        <v>3867</v>
      </c>
      <c r="C721" t="s">
        <v>3871</v>
      </c>
      <c r="D721" t="s">
        <v>3879</v>
      </c>
    </row>
    <row r="722" spans="1:4" x14ac:dyDescent="0.3">
      <c r="A722">
        <v>1000753</v>
      </c>
      <c r="B722" t="s">
        <v>3869</v>
      </c>
      <c r="C722" t="s">
        <v>3868</v>
      </c>
      <c r="D722" t="s">
        <v>3879</v>
      </c>
    </row>
    <row r="723" spans="1:4" x14ac:dyDescent="0.3">
      <c r="A723">
        <v>1000754</v>
      </c>
      <c r="B723" t="s">
        <v>3869</v>
      </c>
      <c r="C723" t="s">
        <v>3874</v>
      </c>
      <c r="D723" t="s">
        <v>3879</v>
      </c>
    </row>
    <row r="724" spans="1:4" x14ac:dyDescent="0.3">
      <c r="A724">
        <v>1000755</v>
      </c>
      <c r="B724" t="s">
        <v>3867</v>
      </c>
      <c r="C724" t="s">
        <v>3874</v>
      </c>
      <c r="D724" t="s">
        <v>3880</v>
      </c>
    </row>
    <row r="725" spans="1:4" x14ac:dyDescent="0.3">
      <c r="A725">
        <v>1000756</v>
      </c>
      <c r="B725" t="s">
        <v>3869</v>
      </c>
      <c r="C725" t="s">
        <v>3874</v>
      </c>
      <c r="D725" t="s">
        <v>3879</v>
      </c>
    </row>
    <row r="726" spans="1:4" x14ac:dyDescent="0.3">
      <c r="A726">
        <v>1000757</v>
      </c>
      <c r="B726" t="s">
        <v>3869</v>
      </c>
      <c r="C726" t="s">
        <v>3871</v>
      </c>
      <c r="D726" t="s">
        <v>3879</v>
      </c>
    </row>
    <row r="727" spans="1:4" x14ac:dyDescent="0.3">
      <c r="A727">
        <v>1000758</v>
      </c>
      <c r="B727" t="s">
        <v>3869</v>
      </c>
      <c r="C727" t="s">
        <v>3874</v>
      </c>
      <c r="D727" t="s">
        <v>3880</v>
      </c>
    </row>
    <row r="728" spans="1:4" x14ac:dyDescent="0.3">
      <c r="A728">
        <v>1000759</v>
      </c>
      <c r="B728" t="s">
        <v>3867</v>
      </c>
      <c r="C728" t="s">
        <v>3870</v>
      </c>
      <c r="D728" t="s">
        <v>3879</v>
      </c>
    </row>
    <row r="729" spans="1:4" x14ac:dyDescent="0.3">
      <c r="A729">
        <v>1000760</v>
      </c>
      <c r="B729" t="s">
        <v>3869</v>
      </c>
      <c r="C729" t="s">
        <v>3870</v>
      </c>
      <c r="D729" t="s">
        <v>3880</v>
      </c>
    </row>
    <row r="730" spans="1:4" x14ac:dyDescent="0.3">
      <c r="A730">
        <v>1000761</v>
      </c>
      <c r="B730" t="s">
        <v>3869</v>
      </c>
      <c r="C730" t="s">
        <v>3875</v>
      </c>
      <c r="D730" t="s">
        <v>3879</v>
      </c>
    </row>
    <row r="731" spans="1:4" x14ac:dyDescent="0.3">
      <c r="A731">
        <v>1000762</v>
      </c>
      <c r="B731" t="s">
        <v>3869</v>
      </c>
      <c r="C731" t="s">
        <v>3868</v>
      </c>
      <c r="D731" t="s">
        <v>3879</v>
      </c>
    </row>
    <row r="732" spans="1:4" x14ac:dyDescent="0.3">
      <c r="A732">
        <v>1000764</v>
      </c>
      <c r="B732" t="s">
        <v>3869</v>
      </c>
      <c r="C732" t="s">
        <v>3875</v>
      </c>
      <c r="D732" t="s">
        <v>3879</v>
      </c>
    </row>
    <row r="733" spans="1:4" x14ac:dyDescent="0.3">
      <c r="A733">
        <v>1000765</v>
      </c>
      <c r="B733" t="s">
        <v>3869</v>
      </c>
      <c r="C733" t="s">
        <v>3871</v>
      </c>
      <c r="D733" t="s">
        <v>3879</v>
      </c>
    </row>
    <row r="734" spans="1:4" x14ac:dyDescent="0.3">
      <c r="A734">
        <v>1000766</v>
      </c>
      <c r="B734" t="s">
        <v>3867</v>
      </c>
      <c r="C734" t="s">
        <v>3871</v>
      </c>
      <c r="D734" t="s">
        <v>3880</v>
      </c>
    </row>
    <row r="735" spans="1:4" x14ac:dyDescent="0.3">
      <c r="A735">
        <v>1000767</v>
      </c>
      <c r="B735" t="s">
        <v>3869</v>
      </c>
      <c r="C735" t="s">
        <v>3871</v>
      </c>
      <c r="D735" t="s">
        <v>3879</v>
      </c>
    </row>
    <row r="736" spans="1:4" x14ac:dyDescent="0.3">
      <c r="A736">
        <v>1000768</v>
      </c>
      <c r="B736" t="s">
        <v>3869</v>
      </c>
      <c r="C736" t="s">
        <v>3871</v>
      </c>
      <c r="D736" t="s">
        <v>3880</v>
      </c>
    </row>
    <row r="737" spans="1:4" x14ac:dyDescent="0.3">
      <c r="A737">
        <v>1000769</v>
      </c>
      <c r="B737" t="s">
        <v>3869</v>
      </c>
      <c r="C737" t="s">
        <v>3872</v>
      </c>
      <c r="D737" t="s">
        <v>3880</v>
      </c>
    </row>
    <row r="738" spans="1:4" x14ac:dyDescent="0.3">
      <c r="A738">
        <v>1000770</v>
      </c>
      <c r="B738" t="s">
        <v>3869</v>
      </c>
      <c r="C738" t="s">
        <v>3875</v>
      </c>
      <c r="D738" t="s">
        <v>3880</v>
      </c>
    </row>
    <row r="739" spans="1:4" x14ac:dyDescent="0.3">
      <c r="A739">
        <v>1000771</v>
      </c>
      <c r="B739" t="s">
        <v>3867</v>
      </c>
      <c r="C739" t="s">
        <v>3873</v>
      </c>
      <c r="D739" t="s">
        <v>3879</v>
      </c>
    </row>
    <row r="740" spans="1:4" x14ac:dyDescent="0.3">
      <c r="A740">
        <v>1000772</v>
      </c>
      <c r="B740" t="s">
        <v>3869</v>
      </c>
      <c r="C740" t="s">
        <v>3875</v>
      </c>
      <c r="D740" t="s">
        <v>3879</v>
      </c>
    </row>
    <row r="741" spans="1:4" x14ac:dyDescent="0.3">
      <c r="A741">
        <v>1000773</v>
      </c>
      <c r="B741" t="s">
        <v>3869</v>
      </c>
      <c r="C741" t="s">
        <v>3871</v>
      </c>
      <c r="D741" t="s">
        <v>3879</v>
      </c>
    </row>
    <row r="742" spans="1:4" x14ac:dyDescent="0.3">
      <c r="A742">
        <v>1000774</v>
      </c>
      <c r="B742" t="s">
        <v>3869</v>
      </c>
      <c r="C742" t="s">
        <v>3875</v>
      </c>
      <c r="D742" t="s">
        <v>3879</v>
      </c>
    </row>
    <row r="743" spans="1:4" x14ac:dyDescent="0.3">
      <c r="A743">
        <v>1000775</v>
      </c>
      <c r="B743" t="s">
        <v>3869</v>
      </c>
      <c r="C743" t="s">
        <v>3868</v>
      </c>
      <c r="D743" t="s">
        <v>3879</v>
      </c>
    </row>
    <row r="744" spans="1:4" x14ac:dyDescent="0.3">
      <c r="A744">
        <v>1000776</v>
      </c>
      <c r="B744" t="s">
        <v>3867</v>
      </c>
      <c r="C744" t="s">
        <v>3871</v>
      </c>
      <c r="D744" t="s">
        <v>3879</v>
      </c>
    </row>
    <row r="745" spans="1:4" x14ac:dyDescent="0.3">
      <c r="A745">
        <v>1000777</v>
      </c>
      <c r="B745" t="s">
        <v>3869</v>
      </c>
      <c r="C745" t="s">
        <v>3875</v>
      </c>
      <c r="D745" t="s">
        <v>3879</v>
      </c>
    </row>
    <row r="746" spans="1:4" x14ac:dyDescent="0.3">
      <c r="A746">
        <v>1000778</v>
      </c>
      <c r="B746" t="s">
        <v>3869</v>
      </c>
      <c r="C746" t="s">
        <v>3875</v>
      </c>
      <c r="D746" t="s">
        <v>3879</v>
      </c>
    </row>
    <row r="747" spans="1:4" x14ac:dyDescent="0.3">
      <c r="A747">
        <v>1000779</v>
      </c>
      <c r="B747" t="s">
        <v>3869</v>
      </c>
      <c r="C747" t="s">
        <v>3871</v>
      </c>
      <c r="D747" t="s">
        <v>3880</v>
      </c>
    </row>
    <row r="748" spans="1:4" x14ac:dyDescent="0.3">
      <c r="A748">
        <v>1000780</v>
      </c>
      <c r="B748" t="s">
        <v>3869</v>
      </c>
      <c r="C748" t="s">
        <v>3871</v>
      </c>
      <c r="D748" t="s">
        <v>3879</v>
      </c>
    </row>
    <row r="749" spans="1:4" x14ac:dyDescent="0.3">
      <c r="A749">
        <v>1000782</v>
      </c>
      <c r="B749" t="s">
        <v>3869</v>
      </c>
      <c r="C749" t="s">
        <v>3870</v>
      </c>
      <c r="D749" t="s">
        <v>3879</v>
      </c>
    </row>
    <row r="750" spans="1:4" x14ac:dyDescent="0.3">
      <c r="A750">
        <v>1000783</v>
      </c>
      <c r="B750" t="s">
        <v>3869</v>
      </c>
      <c r="C750" t="s">
        <v>3871</v>
      </c>
      <c r="D750" t="s">
        <v>3879</v>
      </c>
    </row>
    <row r="751" spans="1:4" x14ac:dyDescent="0.3">
      <c r="A751">
        <v>1000784</v>
      </c>
      <c r="B751" t="s">
        <v>3869</v>
      </c>
      <c r="C751" t="s">
        <v>3875</v>
      </c>
      <c r="D751" t="s">
        <v>3879</v>
      </c>
    </row>
    <row r="752" spans="1:4" x14ac:dyDescent="0.3">
      <c r="A752">
        <v>1000785</v>
      </c>
      <c r="B752" t="s">
        <v>3869</v>
      </c>
      <c r="C752" t="s">
        <v>3875</v>
      </c>
      <c r="D752" t="s">
        <v>3879</v>
      </c>
    </row>
    <row r="753" spans="1:4" x14ac:dyDescent="0.3">
      <c r="A753">
        <v>1000786</v>
      </c>
      <c r="B753" t="s">
        <v>3869</v>
      </c>
      <c r="C753" t="s">
        <v>3871</v>
      </c>
      <c r="D753" t="s">
        <v>3879</v>
      </c>
    </row>
    <row r="754" spans="1:4" x14ac:dyDescent="0.3">
      <c r="A754">
        <v>1000787</v>
      </c>
      <c r="B754" t="s">
        <v>3869</v>
      </c>
      <c r="C754" t="s">
        <v>3875</v>
      </c>
      <c r="D754" t="s">
        <v>3879</v>
      </c>
    </row>
    <row r="755" spans="1:4" x14ac:dyDescent="0.3">
      <c r="A755">
        <v>1000788</v>
      </c>
      <c r="B755" t="s">
        <v>3869</v>
      </c>
      <c r="C755" t="s">
        <v>3871</v>
      </c>
      <c r="D755" t="s">
        <v>3879</v>
      </c>
    </row>
    <row r="756" spans="1:4" x14ac:dyDescent="0.3">
      <c r="A756">
        <v>1000789</v>
      </c>
      <c r="B756" t="s">
        <v>3869</v>
      </c>
      <c r="C756" t="s">
        <v>3875</v>
      </c>
      <c r="D756" t="s">
        <v>3880</v>
      </c>
    </row>
    <row r="757" spans="1:4" x14ac:dyDescent="0.3">
      <c r="A757">
        <v>1000790</v>
      </c>
      <c r="B757" t="s">
        <v>3869</v>
      </c>
      <c r="C757" t="s">
        <v>3871</v>
      </c>
      <c r="D757" t="s">
        <v>3879</v>
      </c>
    </row>
    <row r="758" spans="1:4" x14ac:dyDescent="0.3">
      <c r="A758">
        <v>1000791</v>
      </c>
      <c r="B758" t="s">
        <v>3869</v>
      </c>
      <c r="C758" t="s">
        <v>3874</v>
      </c>
      <c r="D758" t="s">
        <v>3879</v>
      </c>
    </row>
    <row r="759" spans="1:4" x14ac:dyDescent="0.3">
      <c r="A759">
        <v>1000792</v>
      </c>
      <c r="B759" t="s">
        <v>3869</v>
      </c>
      <c r="C759" t="s">
        <v>3871</v>
      </c>
      <c r="D759" t="s">
        <v>3879</v>
      </c>
    </row>
    <row r="760" spans="1:4" x14ac:dyDescent="0.3">
      <c r="A760">
        <v>1000793</v>
      </c>
      <c r="B760" t="s">
        <v>3867</v>
      </c>
      <c r="C760" t="s">
        <v>3874</v>
      </c>
      <c r="D760" t="s">
        <v>3879</v>
      </c>
    </row>
    <row r="761" spans="1:4" x14ac:dyDescent="0.3">
      <c r="A761">
        <v>1000794</v>
      </c>
      <c r="B761" t="s">
        <v>3869</v>
      </c>
      <c r="C761" t="s">
        <v>3873</v>
      </c>
      <c r="D761" t="s">
        <v>3880</v>
      </c>
    </row>
    <row r="762" spans="1:4" x14ac:dyDescent="0.3">
      <c r="A762">
        <v>1000795</v>
      </c>
      <c r="B762" t="s">
        <v>3867</v>
      </c>
      <c r="C762" t="s">
        <v>3874</v>
      </c>
      <c r="D762" t="s">
        <v>3879</v>
      </c>
    </row>
    <row r="763" spans="1:4" x14ac:dyDescent="0.3">
      <c r="A763">
        <v>1000796</v>
      </c>
      <c r="B763" t="s">
        <v>3869</v>
      </c>
      <c r="C763" t="s">
        <v>3873</v>
      </c>
      <c r="D763" t="s">
        <v>3880</v>
      </c>
    </row>
    <row r="764" spans="1:4" x14ac:dyDescent="0.3">
      <c r="A764">
        <v>1000797</v>
      </c>
      <c r="B764" t="s">
        <v>3867</v>
      </c>
      <c r="C764" t="s">
        <v>3873</v>
      </c>
      <c r="D764" t="s">
        <v>3879</v>
      </c>
    </row>
    <row r="765" spans="1:4" x14ac:dyDescent="0.3">
      <c r="A765">
        <v>1000798</v>
      </c>
      <c r="B765" t="s">
        <v>3867</v>
      </c>
      <c r="C765" t="s">
        <v>3871</v>
      </c>
      <c r="D765" t="s">
        <v>3880</v>
      </c>
    </row>
    <row r="766" spans="1:4" x14ac:dyDescent="0.3">
      <c r="A766">
        <v>1000799</v>
      </c>
      <c r="B766" t="s">
        <v>3867</v>
      </c>
      <c r="C766" t="s">
        <v>3871</v>
      </c>
      <c r="D766" t="s">
        <v>3880</v>
      </c>
    </row>
    <row r="767" spans="1:4" x14ac:dyDescent="0.3">
      <c r="A767">
        <v>1000801</v>
      </c>
      <c r="B767" t="s">
        <v>3867</v>
      </c>
      <c r="C767" t="s">
        <v>3871</v>
      </c>
      <c r="D767" t="s">
        <v>3879</v>
      </c>
    </row>
    <row r="768" spans="1:4" x14ac:dyDescent="0.3">
      <c r="A768">
        <v>1000802</v>
      </c>
      <c r="B768" t="s">
        <v>3869</v>
      </c>
      <c r="C768" t="s">
        <v>3871</v>
      </c>
      <c r="D768" t="s">
        <v>3879</v>
      </c>
    </row>
    <row r="769" spans="1:4" x14ac:dyDescent="0.3">
      <c r="A769">
        <v>1000803</v>
      </c>
      <c r="B769" t="s">
        <v>3869</v>
      </c>
      <c r="C769" t="s">
        <v>3875</v>
      </c>
      <c r="D769" t="s">
        <v>3879</v>
      </c>
    </row>
    <row r="770" spans="1:4" x14ac:dyDescent="0.3">
      <c r="A770">
        <v>1000804</v>
      </c>
      <c r="B770" t="s">
        <v>3869</v>
      </c>
      <c r="C770" t="s">
        <v>3871</v>
      </c>
      <c r="D770" t="s">
        <v>3879</v>
      </c>
    </row>
    <row r="771" spans="1:4" x14ac:dyDescent="0.3">
      <c r="A771">
        <v>1000805</v>
      </c>
      <c r="B771" t="s">
        <v>3869</v>
      </c>
      <c r="C771" t="s">
        <v>3874</v>
      </c>
      <c r="D771" t="s">
        <v>3879</v>
      </c>
    </row>
    <row r="772" spans="1:4" x14ac:dyDescent="0.3">
      <c r="A772">
        <v>1000806</v>
      </c>
      <c r="B772" t="s">
        <v>3869</v>
      </c>
      <c r="C772" t="s">
        <v>3874</v>
      </c>
      <c r="D772" t="s">
        <v>3880</v>
      </c>
    </row>
    <row r="773" spans="1:4" x14ac:dyDescent="0.3">
      <c r="A773">
        <v>1000807</v>
      </c>
      <c r="B773" t="s">
        <v>3869</v>
      </c>
      <c r="C773" t="s">
        <v>3875</v>
      </c>
      <c r="D773" t="s">
        <v>3879</v>
      </c>
    </row>
    <row r="774" spans="1:4" x14ac:dyDescent="0.3">
      <c r="A774">
        <v>1000808</v>
      </c>
      <c r="B774" t="s">
        <v>3869</v>
      </c>
      <c r="C774" t="s">
        <v>3871</v>
      </c>
      <c r="D774" t="s">
        <v>3880</v>
      </c>
    </row>
    <row r="775" spans="1:4" x14ac:dyDescent="0.3">
      <c r="A775">
        <v>1000809</v>
      </c>
      <c r="B775" t="s">
        <v>3869</v>
      </c>
      <c r="C775" t="s">
        <v>3871</v>
      </c>
      <c r="D775" t="s">
        <v>3879</v>
      </c>
    </row>
    <row r="776" spans="1:4" x14ac:dyDescent="0.3">
      <c r="A776">
        <v>1000810</v>
      </c>
      <c r="B776" t="s">
        <v>3869</v>
      </c>
      <c r="C776" t="s">
        <v>3871</v>
      </c>
      <c r="D776" t="s">
        <v>3879</v>
      </c>
    </row>
    <row r="777" spans="1:4" x14ac:dyDescent="0.3">
      <c r="A777">
        <v>1000811</v>
      </c>
      <c r="B777" t="s">
        <v>3869</v>
      </c>
      <c r="C777" t="s">
        <v>3873</v>
      </c>
      <c r="D777" t="s">
        <v>3880</v>
      </c>
    </row>
    <row r="778" spans="1:4" x14ac:dyDescent="0.3">
      <c r="A778">
        <v>1000812</v>
      </c>
      <c r="B778" t="s">
        <v>3869</v>
      </c>
      <c r="C778" t="s">
        <v>3871</v>
      </c>
      <c r="D778" t="s">
        <v>3879</v>
      </c>
    </row>
    <row r="779" spans="1:4" x14ac:dyDescent="0.3">
      <c r="A779">
        <v>1000813</v>
      </c>
      <c r="B779" t="s">
        <v>3869</v>
      </c>
      <c r="C779" t="s">
        <v>3875</v>
      </c>
      <c r="D779" t="s">
        <v>3880</v>
      </c>
    </row>
    <row r="780" spans="1:4" x14ac:dyDescent="0.3">
      <c r="A780">
        <v>1000814</v>
      </c>
      <c r="B780" t="s">
        <v>3867</v>
      </c>
      <c r="C780" t="s">
        <v>3875</v>
      </c>
      <c r="D780" t="s">
        <v>3879</v>
      </c>
    </row>
    <row r="781" spans="1:4" x14ac:dyDescent="0.3">
      <c r="A781">
        <v>1000816</v>
      </c>
      <c r="B781" t="s">
        <v>3869</v>
      </c>
      <c r="C781" t="s">
        <v>3872</v>
      </c>
      <c r="D781" t="s">
        <v>3879</v>
      </c>
    </row>
    <row r="782" spans="1:4" x14ac:dyDescent="0.3">
      <c r="A782">
        <v>1000817</v>
      </c>
      <c r="B782" t="s">
        <v>3869</v>
      </c>
      <c r="C782" t="s">
        <v>3875</v>
      </c>
      <c r="D782" t="s">
        <v>3879</v>
      </c>
    </row>
    <row r="783" spans="1:4" x14ac:dyDescent="0.3">
      <c r="A783">
        <v>1000818</v>
      </c>
      <c r="B783" t="s">
        <v>3869</v>
      </c>
      <c r="C783" t="s">
        <v>3875</v>
      </c>
      <c r="D783" t="s">
        <v>3879</v>
      </c>
    </row>
    <row r="784" spans="1:4" x14ac:dyDescent="0.3">
      <c r="A784">
        <v>1000819</v>
      </c>
      <c r="B784" t="s">
        <v>3869</v>
      </c>
      <c r="C784" t="s">
        <v>3874</v>
      </c>
      <c r="D784" t="s">
        <v>3879</v>
      </c>
    </row>
    <row r="785" spans="1:4" x14ac:dyDescent="0.3">
      <c r="A785">
        <v>1000820</v>
      </c>
      <c r="B785" t="s">
        <v>3869</v>
      </c>
      <c r="C785" t="s">
        <v>3874</v>
      </c>
      <c r="D785" t="s">
        <v>3879</v>
      </c>
    </row>
    <row r="786" spans="1:4" x14ac:dyDescent="0.3">
      <c r="A786">
        <v>1000821</v>
      </c>
      <c r="B786" t="s">
        <v>3869</v>
      </c>
      <c r="C786" t="s">
        <v>3875</v>
      </c>
      <c r="D786" t="s">
        <v>3879</v>
      </c>
    </row>
    <row r="787" spans="1:4" x14ac:dyDescent="0.3">
      <c r="A787">
        <v>1000822</v>
      </c>
      <c r="B787" t="s">
        <v>3867</v>
      </c>
      <c r="C787" t="s">
        <v>3871</v>
      </c>
      <c r="D787" t="s">
        <v>3880</v>
      </c>
    </row>
    <row r="788" spans="1:4" x14ac:dyDescent="0.3">
      <c r="A788">
        <v>1000823</v>
      </c>
      <c r="B788" t="s">
        <v>3869</v>
      </c>
      <c r="C788" t="s">
        <v>3871</v>
      </c>
      <c r="D788" t="s">
        <v>3879</v>
      </c>
    </row>
    <row r="789" spans="1:4" x14ac:dyDescent="0.3">
      <c r="A789">
        <v>1000824</v>
      </c>
      <c r="B789" t="s">
        <v>3869</v>
      </c>
      <c r="C789" t="s">
        <v>3874</v>
      </c>
      <c r="D789" t="s">
        <v>3880</v>
      </c>
    </row>
    <row r="790" spans="1:4" x14ac:dyDescent="0.3">
      <c r="A790">
        <v>1000825</v>
      </c>
      <c r="B790" t="s">
        <v>3869</v>
      </c>
      <c r="C790" t="s">
        <v>3870</v>
      </c>
      <c r="D790" t="s">
        <v>3880</v>
      </c>
    </row>
    <row r="791" spans="1:4" x14ac:dyDescent="0.3">
      <c r="A791">
        <v>1000826</v>
      </c>
      <c r="B791" t="s">
        <v>3867</v>
      </c>
      <c r="C791" t="s">
        <v>3874</v>
      </c>
      <c r="D791" t="s">
        <v>3880</v>
      </c>
    </row>
    <row r="792" spans="1:4" x14ac:dyDescent="0.3">
      <c r="A792">
        <v>1000827</v>
      </c>
      <c r="B792" t="s">
        <v>3869</v>
      </c>
      <c r="C792" t="s">
        <v>3872</v>
      </c>
      <c r="D792" t="s">
        <v>3880</v>
      </c>
    </row>
    <row r="793" spans="1:4" x14ac:dyDescent="0.3">
      <c r="A793">
        <v>1000828</v>
      </c>
      <c r="B793" t="s">
        <v>3869</v>
      </c>
      <c r="C793" t="s">
        <v>3875</v>
      </c>
      <c r="D793" t="s">
        <v>3879</v>
      </c>
    </row>
    <row r="794" spans="1:4" x14ac:dyDescent="0.3">
      <c r="A794">
        <v>1000829</v>
      </c>
      <c r="B794" t="s">
        <v>3869</v>
      </c>
      <c r="C794" t="s">
        <v>3868</v>
      </c>
      <c r="D794" t="s">
        <v>3879</v>
      </c>
    </row>
    <row r="795" spans="1:4" x14ac:dyDescent="0.3">
      <c r="A795">
        <v>1000830</v>
      </c>
      <c r="B795" t="s">
        <v>3869</v>
      </c>
      <c r="C795" t="s">
        <v>3874</v>
      </c>
      <c r="D795" t="s">
        <v>3879</v>
      </c>
    </row>
    <row r="796" spans="1:4" x14ac:dyDescent="0.3">
      <c r="A796">
        <v>1000831</v>
      </c>
      <c r="B796" t="s">
        <v>3867</v>
      </c>
      <c r="C796" t="s">
        <v>3872</v>
      </c>
      <c r="D796" t="s">
        <v>3880</v>
      </c>
    </row>
    <row r="797" spans="1:4" x14ac:dyDescent="0.3">
      <c r="A797">
        <v>1000832</v>
      </c>
      <c r="B797" t="s">
        <v>3869</v>
      </c>
      <c r="C797" t="s">
        <v>3875</v>
      </c>
      <c r="D797" t="s">
        <v>3879</v>
      </c>
    </row>
    <row r="798" spans="1:4" x14ac:dyDescent="0.3">
      <c r="A798">
        <v>1000833</v>
      </c>
      <c r="B798" t="s">
        <v>3869</v>
      </c>
      <c r="C798" t="s">
        <v>3874</v>
      </c>
      <c r="D798" t="s">
        <v>3880</v>
      </c>
    </row>
    <row r="799" spans="1:4" x14ac:dyDescent="0.3">
      <c r="A799">
        <v>1000834</v>
      </c>
      <c r="B799" t="s">
        <v>3867</v>
      </c>
      <c r="C799" t="s">
        <v>3874</v>
      </c>
      <c r="D799" t="s">
        <v>3879</v>
      </c>
    </row>
    <row r="800" spans="1:4" x14ac:dyDescent="0.3">
      <c r="A800">
        <v>1000835</v>
      </c>
      <c r="B800" t="s">
        <v>3869</v>
      </c>
      <c r="C800" t="s">
        <v>3870</v>
      </c>
      <c r="D800" t="s">
        <v>3879</v>
      </c>
    </row>
    <row r="801" spans="1:4" x14ac:dyDescent="0.3">
      <c r="A801">
        <v>1000836</v>
      </c>
      <c r="B801" t="s">
        <v>3869</v>
      </c>
      <c r="C801" t="s">
        <v>3871</v>
      </c>
      <c r="D801" t="s">
        <v>3879</v>
      </c>
    </row>
    <row r="802" spans="1:4" x14ac:dyDescent="0.3">
      <c r="A802">
        <v>1000837</v>
      </c>
      <c r="B802" t="s">
        <v>3869</v>
      </c>
      <c r="C802" t="s">
        <v>3870</v>
      </c>
      <c r="D802" t="s">
        <v>3880</v>
      </c>
    </row>
    <row r="803" spans="1:4" x14ac:dyDescent="0.3">
      <c r="A803">
        <v>1000838</v>
      </c>
      <c r="B803" t="s">
        <v>3869</v>
      </c>
      <c r="C803" t="s">
        <v>3873</v>
      </c>
      <c r="D803" t="s">
        <v>3879</v>
      </c>
    </row>
    <row r="804" spans="1:4" x14ac:dyDescent="0.3">
      <c r="A804">
        <v>1000839</v>
      </c>
      <c r="B804" t="s">
        <v>3869</v>
      </c>
      <c r="C804" t="s">
        <v>3871</v>
      </c>
      <c r="D804" t="s">
        <v>3879</v>
      </c>
    </row>
    <row r="805" spans="1:4" x14ac:dyDescent="0.3">
      <c r="A805">
        <v>1000840</v>
      </c>
      <c r="B805" t="s">
        <v>3867</v>
      </c>
      <c r="C805" t="s">
        <v>3871</v>
      </c>
      <c r="D805" t="s">
        <v>3880</v>
      </c>
    </row>
    <row r="806" spans="1:4" x14ac:dyDescent="0.3">
      <c r="A806">
        <v>1000841</v>
      </c>
      <c r="B806" t="s">
        <v>3867</v>
      </c>
      <c r="C806" t="s">
        <v>3873</v>
      </c>
      <c r="D806" t="s">
        <v>3879</v>
      </c>
    </row>
    <row r="807" spans="1:4" x14ac:dyDescent="0.3">
      <c r="A807">
        <v>1000842</v>
      </c>
      <c r="B807" t="s">
        <v>3867</v>
      </c>
      <c r="C807" t="s">
        <v>3875</v>
      </c>
      <c r="D807" t="s">
        <v>3879</v>
      </c>
    </row>
    <row r="808" spans="1:4" x14ac:dyDescent="0.3">
      <c r="A808">
        <v>1000843</v>
      </c>
      <c r="B808" t="s">
        <v>3869</v>
      </c>
      <c r="C808" t="s">
        <v>3871</v>
      </c>
      <c r="D808" t="s">
        <v>3880</v>
      </c>
    </row>
    <row r="809" spans="1:4" x14ac:dyDescent="0.3">
      <c r="A809">
        <v>1000844</v>
      </c>
      <c r="B809" t="s">
        <v>3869</v>
      </c>
      <c r="C809" t="s">
        <v>3871</v>
      </c>
      <c r="D809" t="s">
        <v>3880</v>
      </c>
    </row>
    <row r="810" spans="1:4" x14ac:dyDescent="0.3">
      <c r="A810">
        <v>1000845</v>
      </c>
      <c r="B810" t="s">
        <v>3867</v>
      </c>
      <c r="C810" t="s">
        <v>3875</v>
      </c>
      <c r="D810" t="s">
        <v>3879</v>
      </c>
    </row>
    <row r="811" spans="1:4" x14ac:dyDescent="0.3">
      <c r="A811">
        <v>1000846</v>
      </c>
      <c r="B811" t="s">
        <v>3869</v>
      </c>
      <c r="C811" t="s">
        <v>3871</v>
      </c>
      <c r="D811" t="s">
        <v>3880</v>
      </c>
    </row>
    <row r="812" spans="1:4" x14ac:dyDescent="0.3">
      <c r="A812">
        <v>1000847</v>
      </c>
      <c r="B812" t="s">
        <v>3867</v>
      </c>
      <c r="C812" t="s">
        <v>3871</v>
      </c>
      <c r="D812" t="s">
        <v>3880</v>
      </c>
    </row>
    <row r="813" spans="1:4" x14ac:dyDescent="0.3">
      <c r="A813">
        <v>1000848</v>
      </c>
      <c r="B813" t="s">
        <v>3869</v>
      </c>
      <c r="C813" t="s">
        <v>3871</v>
      </c>
      <c r="D813" t="s">
        <v>3879</v>
      </c>
    </row>
    <row r="814" spans="1:4" x14ac:dyDescent="0.3">
      <c r="A814">
        <v>1000849</v>
      </c>
      <c r="B814" t="s">
        <v>3869</v>
      </c>
      <c r="C814" t="s">
        <v>3871</v>
      </c>
      <c r="D814" t="s">
        <v>3880</v>
      </c>
    </row>
    <row r="815" spans="1:4" x14ac:dyDescent="0.3">
      <c r="A815">
        <v>1000850</v>
      </c>
      <c r="B815" t="s">
        <v>3869</v>
      </c>
      <c r="C815" t="s">
        <v>3874</v>
      </c>
      <c r="D815" t="s">
        <v>3880</v>
      </c>
    </row>
    <row r="816" spans="1:4" x14ac:dyDescent="0.3">
      <c r="A816">
        <v>1000851</v>
      </c>
      <c r="B816" t="s">
        <v>3869</v>
      </c>
      <c r="C816" t="s">
        <v>3875</v>
      </c>
      <c r="D816" t="s">
        <v>3879</v>
      </c>
    </row>
    <row r="817" spans="1:4" x14ac:dyDescent="0.3">
      <c r="A817">
        <v>1000852</v>
      </c>
      <c r="B817" t="s">
        <v>3869</v>
      </c>
      <c r="C817" t="s">
        <v>3871</v>
      </c>
      <c r="D817" t="s">
        <v>3879</v>
      </c>
    </row>
    <row r="818" spans="1:4" x14ac:dyDescent="0.3">
      <c r="A818">
        <v>1000853</v>
      </c>
      <c r="B818" t="s">
        <v>3869</v>
      </c>
      <c r="C818" t="s">
        <v>3871</v>
      </c>
      <c r="D818" t="s">
        <v>3879</v>
      </c>
    </row>
    <row r="819" spans="1:4" x14ac:dyDescent="0.3">
      <c r="A819">
        <v>1000854</v>
      </c>
      <c r="B819" t="s">
        <v>3867</v>
      </c>
      <c r="C819" t="s">
        <v>3871</v>
      </c>
      <c r="D819" t="s">
        <v>3879</v>
      </c>
    </row>
    <row r="820" spans="1:4" x14ac:dyDescent="0.3">
      <c r="A820">
        <v>1000855</v>
      </c>
      <c r="B820" t="s">
        <v>3867</v>
      </c>
      <c r="C820" t="s">
        <v>3875</v>
      </c>
      <c r="D820" t="s">
        <v>3880</v>
      </c>
    </row>
    <row r="821" spans="1:4" x14ac:dyDescent="0.3">
      <c r="A821">
        <v>1000856</v>
      </c>
      <c r="B821" t="s">
        <v>3867</v>
      </c>
      <c r="C821" t="s">
        <v>3872</v>
      </c>
      <c r="D821" t="s">
        <v>3879</v>
      </c>
    </row>
    <row r="822" spans="1:4" x14ac:dyDescent="0.3">
      <c r="A822">
        <v>1000857</v>
      </c>
      <c r="B822" t="s">
        <v>3869</v>
      </c>
      <c r="C822" t="s">
        <v>3874</v>
      </c>
      <c r="D822" t="s">
        <v>3880</v>
      </c>
    </row>
    <row r="823" spans="1:4" x14ac:dyDescent="0.3">
      <c r="A823">
        <v>1000858</v>
      </c>
      <c r="B823" t="s">
        <v>3869</v>
      </c>
      <c r="C823" t="s">
        <v>3874</v>
      </c>
      <c r="D823" t="s">
        <v>3879</v>
      </c>
    </row>
    <row r="824" spans="1:4" x14ac:dyDescent="0.3">
      <c r="A824">
        <v>1000859</v>
      </c>
      <c r="B824" t="s">
        <v>3869</v>
      </c>
      <c r="C824" t="s">
        <v>3871</v>
      </c>
      <c r="D824" t="s">
        <v>3880</v>
      </c>
    </row>
    <row r="825" spans="1:4" x14ac:dyDescent="0.3">
      <c r="A825">
        <v>1000860</v>
      </c>
      <c r="B825" t="s">
        <v>3869</v>
      </c>
      <c r="C825" t="s">
        <v>3875</v>
      </c>
      <c r="D825" t="s">
        <v>3879</v>
      </c>
    </row>
    <row r="826" spans="1:4" x14ac:dyDescent="0.3">
      <c r="A826">
        <v>1000861</v>
      </c>
      <c r="B826" t="s">
        <v>3869</v>
      </c>
      <c r="C826" t="s">
        <v>3871</v>
      </c>
      <c r="D826" t="s">
        <v>3879</v>
      </c>
    </row>
    <row r="827" spans="1:4" x14ac:dyDescent="0.3">
      <c r="A827">
        <v>1000862</v>
      </c>
      <c r="B827" t="s">
        <v>3869</v>
      </c>
      <c r="C827" t="s">
        <v>3874</v>
      </c>
      <c r="D827" t="s">
        <v>3880</v>
      </c>
    </row>
    <row r="828" spans="1:4" x14ac:dyDescent="0.3">
      <c r="A828">
        <v>1000863</v>
      </c>
      <c r="B828" t="s">
        <v>3869</v>
      </c>
      <c r="C828" t="s">
        <v>3871</v>
      </c>
      <c r="D828" t="s">
        <v>3879</v>
      </c>
    </row>
    <row r="829" spans="1:4" x14ac:dyDescent="0.3">
      <c r="A829">
        <v>1000864</v>
      </c>
      <c r="B829" t="s">
        <v>3867</v>
      </c>
      <c r="C829" t="s">
        <v>3871</v>
      </c>
      <c r="D829" t="s">
        <v>3879</v>
      </c>
    </row>
    <row r="830" spans="1:4" x14ac:dyDescent="0.3">
      <c r="A830">
        <v>1000865</v>
      </c>
      <c r="B830" t="s">
        <v>3869</v>
      </c>
      <c r="C830" t="s">
        <v>3874</v>
      </c>
      <c r="D830" t="s">
        <v>3880</v>
      </c>
    </row>
    <row r="831" spans="1:4" x14ac:dyDescent="0.3">
      <c r="A831">
        <v>1000866</v>
      </c>
      <c r="B831" t="s">
        <v>3869</v>
      </c>
      <c r="C831" t="s">
        <v>3868</v>
      </c>
      <c r="D831" t="s">
        <v>3879</v>
      </c>
    </row>
    <row r="832" spans="1:4" x14ac:dyDescent="0.3">
      <c r="A832">
        <v>1000867</v>
      </c>
      <c r="B832" t="s">
        <v>3869</v>
      </c>
      <c r="C832" t="s">
        <v>3872</v>
      </c>
      <c r="D832" t="s">
        <v>3880</v>
      </c>
    </row>
    <row r="833" spans="1:4" x14ac:dyDescent="0.3">
      <c r="A833">
        <v>1000868</v>
      </c>
      <c r="B833" t="s">
        <v>3869</v>
      </c>
      <c r="C833" t="s">
        <v>3873</v>
      </c>
      <c r="D833" t="s">
        <v>3879</v>
      </c>
    </row>
    <row r="834" spans="1:4" x14ac:dyDescent="0.3">
      <c r="A834">
        <v>1000869</v>
      </c>
      <c r="B834" t="s">
        <v>3869</v>
      </c>
      <c r="C834" t="s">
        <v>3875</v>
      </c>
      <c r="D834" t="s">
        <v>3880</v>
      </c>
    </row>
    <row r="835" spans="1:4" x14ac:dyDescent="0.3">
      <c r="A835">
        <v>1000870</v>
      </c>
      <c r="B835" t="s">
        <v>3867</v>
      </c>
      <c r="C835" t="s">
        <v>3871</v>
      </c>
      <c r="D835" t="s">
        <v>3880</v>
      </c>
    </row>
    <row r="836" spans="1:4" x14ac:dyDescent="0.3">
      <c r="A836">
        <v>1000871</v>
      </c>
      <c r="B836" t="s">
        <v>3869</v>
      </c>
      <c r="C836" t="s">
        <v>3868</v>
      </c>
      <c r="D836" t="s">
        <v>3879</v>
      </c>
    </row>
    <row r="837" spans="1:4" x14ac:dyDescent="0.3">
      <c r="A837">
        <v>1000872</v>
      </c>
      <c r="B837" t="s">
        <v>3869</v>
      </c>
      <c r="C837" t="s">
        <v>3873</v>
      </c>
      <c r="D837" t="s">
        <v>3880</v>
      </c>
    </row>
    <row r="838" spans="1:4" x14ac:dyDescent="0.3">
      <c r="A838">
        <v>1000873</v>
      </c>
      <c r="B838" t="s">
        <v>3869</v>
      </c>
      <c r="C838" t="s">
        <v>3870</v>
      </c>
      <c r="D838" t="s">
        <v>3880</v>
      </c>
    </row>
    <row r="839" spans="1:4" x14ac:dyDescent="0.3">
      <c r="A839">
        <v>1000874</v>
      </c>
      <c r="B839" t="s">
        <v>3869</v>
      </c>
      <c r="C839" t="s">
        <v>3872</v>
      </c>
      <c r="D839" t="s">
        <v>3880</v>
      </c>
    </row>
    <row r="840" spans="1:4" x14ac:dyDescent="0.3">
      <c r="A840">
        <v>1000875</v>
      </c>
      <c r="B840" t="s">
        <v>3869</v>
      </c>
      <c r="C840" t="s">
        <v>3868</v>
      </c>
      <c r="D840" t="s">
        <v>3879</v>
      </c>
    </row>
    <row r="841" spans="1:4" x14ac:dyDescent="0.3">
      <c r="A841">
        <v>1000876</v>
      </c>
      <c r="B841" t="s">
        <v>3869</v>
      </c>
      <c r="C841" t="s">
        <v>3871</v>
      </c>
      <c r="D841" t="s">
        <v>3879</v>
      </c>
    </row>
    <row r="842" spans="1:4" x14ac:dyDescent="0.3">
      <c r="A842">
        <v>1000877</v>
      </c>
      <c r="B842" t="s">
        <v>3869</v>
      </c>
      <c r="C842" t="s">
        <v>3871</v>
      </c>
      <c r="D842" t="s">
        <v>3880</v>
      </c>
    </row>
    <row r="843" spans="1:4" x14ac:dyDescent="0.3">
      <c r="A843">
        <v>1000878</v>
      </c>
      <c r="B843" t="s">
        <v>3869</v>
      </c>
      <c r="C843" t="s">
        <v>3875</v>
      </c>
      <c r="D843" t="s">
        <v>3879</v>
      </c>
    </row>
    <row r="844" spans="1:4" x14ac:dyDescent="0.3">
      <c r="A844">
        <v>1000879</v>
      </c>
      <c r="B844" t="s">
        <v>3869</v>
      </c>
      <c r="C844" t="s">
        <v>3872</v>
      </c>
      <c r="D844" t="s">
        <v>3879</v>
      </c>
    </row>
    <row r="845" spans="1:4" x14ac:dyDescent="0.3">
      <c r="A845">
        <v>1000880</v>
      </c>
      <c r="B845" t="s">
        <v>3869</v>
      </c>
      <c r="C845" t="s">
        <v>3874</v>
      </c>
      <c r="D845" t="s">
        <v>3879</v>
      </c>
    </row>
    <row r="846" spans="1:4" x14ac:dyDescent="0.3">
      <c r="A846">
        <v>1000881</v>
      </c>
      <c r="B846" t="s">
        <v>3869</v>
      </c>
      <c r="C846" t="s">
        <v>3875</v>
      </c>
      <c r="D846" t="s">
        <v>3879</v>
      </c>
    </row>
    <row r="847" spans="1:4" x14ac:dyDescent="0.3">
      <c r="A847">
        <v>1000882</v>
      </c>
      <c r="B847" t="s">
        <v>3869</v>
      </c>
      <c r="C847" t="s">
        <v>3875</v>
      </c>
      <c r="D847" t="s">
        <v>3879</v>
      </c>
    </row>
    <row r="848" spans="1:4" x14ac:dyDescent="0.3">
      <c r="A848">
        <v>1000883</v>
      </c>
      <c r="B848" t="s">
        <v>3867</v>
      </c>
      <c r="C848" t="s">
        <v>3874</v>
      </c>
      <c r="D848" t="s">
        <v>3879</v>
      </c>
    </row>
    <row r="849" spans="1:4" x14ac:dyDescent="0.3">
      <c r="A849">
        <v>1000884</v>
      </c>
      <c r="B849" t="s">
        <v>3869</v>
      </c>
      <c r="C849" t="s">
        <v>3868</v>
      </c>
      <c r="D849" t="s">
        <v>3879</v>
      </c>
    </row>
    <row r="850" spans="1:4" x14ac:dyDescent="0.3">
      <c r="A850">
        <v>1000885</v>
      </c>
      <c r="B850" t="s">
        <v>3869</v>
      </c>
      <c r="C850" t="s">
        <v>3874</v>
      </c>
      <c r="D850" t="s">
        <v>3879</v>
      </c>
    </row>
    <row r="851" spans="1:4" x14ac:dyDescent="0.3">
      <c r="A851">
        <v>1000886</v>
      </c>
      <c r="B851" t="s">
        <v>3867</v>
      </c>
      <c r="C851" t="s">
        <v>3870</v>
      </c>
      <c r="D851" t="s">
        <v>3880</v>
      </c>
    </row>
    <row r="852" spans="1:4" x14ac:dyDescent="0.3">
      <c r="A852">
        <v>1000887</v>
      </c>
      <c r="B852" t="s">
        <v>3867</v>
      </c>
      <c r="C852" t="s">
        <v>3870</v>
      </c>
      <c r="D852" t="s">
        <v>3880</v>
      </c>
    </row>
    <row r="853" spans="1:4" x14ac:dyDescent="0.3">
      <c r="A853">
        <v>1000888</v>
      </c>
      <c r="B853" t="s">
        <v>3867</v>
      </c>
      <c r="C853" t="s">
        <v>3868</v>
      </c>
      <c r="D853" t="s">
        <v>3879</v>
      </c>
    </row>
    <row r="854" spans="1:4" x14ac:dyDescent="0.3">
      <c r="A854">
        <v>1000889</v>
      </c>
      <c r="B854" t="s">
        <v>3869</v>
      </c>
      <c r="C854" t="s">
        <v>3872</v>
      </c>
      <c r="D854" t="s">
        <v>3879</v>
      </c>
    </row>
    <row r="855" spans="1:4" x14ac:dyDescent="0.3">
      <c r="A855">
        <v>1000890</v>
      </c>
      <c r="B855" t="s">
        <v>3869</v>
      </c>
      <c r="C855" t="s">
        <v>3875</v>
      </c>
      <c r="D855" t="s">
        <v>3879</v>
      </c>
    </row>
    <row r="856" spans="1:4" x14ac:dyDescent="0.3">
      <c r="A856">
        <v>1000891</v>
      </c>
      <c r="B856" t="s">
        <v>3869</v>
      </c>
      <c r="C856" t="s">
        <v>3871</v>
      </c>
      <c r="D856" t="s">
        <v>3879</v>
      </c>
    </row>
    <row r="857" spans="1:4" x14ac:dyDescent="0.3">
      <c r="A857">
        <v>1000892</v>
      </c>
      <c r="B857" t="s">
        <v>3869</v>
      </c>
      <c r="C857" t="s">
        <v>3874</v>
      </c>
      <c r="D857" t="s">
        <v>3879</v>
      </c>
    </row>
    <row r="858" spans="1:4" x14ac:dyDescent="0.3">
      <c r="A858">
        <v>1000894</v>
      </c>
      <c r="B858" t="s">
        <v>3869</v>
      </c>
      <c r="C858" t="s">
        <v>3875</v>
      </c>
      <c r="D858" t="s">
        <v>3879</v>
      </c>
    </row>
    <row r="859" spans="1:4" x14ac:dyDescent="0.3">
      <c r="A859">
        <v>1000895</v>
      </c>
      <c r="B859" t="s">
        <v>3869</v>
      </c>
      <c r="C859" t="s">
        <v>3873</v>
      </c>
      <c r="D859" t="s">
        <v>3880</v>
      </c>
    </row>
    <row r="860" spans="1:4" x14ac:dyDescent="0.3">
      <c r="A860">
        <v>1000896</v>
      </c>
      <c r="B860" t="s">
        <v>3869</v>
      </c>
      <c r="C860" t="s">
        <v>3875</v>
      </c>
      <c r="D860" t="s">
        <v>3880</v>
      </c>
    </row>
    <row r="861" spans="1:4" x14ac:dyDescent="0.3">
      <c r="A861">
        <v>1000897</v>
      </c>
      <c r="B861" t="s">
        <v>3869</v>
      </c>
      <c r="C861" t="s">
        <v>3871</v>
      </c>
      <c r="D861" t="s">
        <v>3879</v>
      </c>
    </row>
    <row r="862" spans="1:4" x14ac:dyDescent="0.3">
      <c r="A862">
        <v>1000898</v>
      </c>
      <c r="B862" t="s">
        <v>3869</v>
      </c>
      <c r="C862" t="s">
        <v>3871</v>
      </c>
      <c r="D862" t="s">
        <v>3879</v>
      </c>
    </row>
    <row r="863" spans="1:4" x14ac:dyDescent="0.3">
      <c r="A863">
        <v>1000899</v>
      </c>
      <c r="B863" t="s">
        <v>3867</v>
      </c>
      <c r="C863" t="s">
        <v>3871</v>
      </c>
      <c r="D863" t="s">
        <v>3880</v>
      </c>
    </row>
    <row r="864" spans="1:4" x14ac:dyDescent="0.3">
      <c r="A864">
        <v>1000900</v>
      </c>
      <c r="B864" t="s">
        <v>3867</v>
      </c>
      <c r="C864" t="s">
        <v>3870</v>
      </c>
      <c r="D864" t="s">
        <v>3880</v>
      </c>
    </row>
    <row r="865" spans="1:4" x14ac:dyDescent="0.3">
      <c r="A865">
        <v>1000901</v>
      </c>
      <c r="B865" t="s">
        <v>3867</v>
      </c>
      <c r="C865" t="s">
        <v>3870</v>
      </c>
      <c r="D865" t="s">
        <v>3880</v>
      </c>
    </row>
    <row r="866" spans="1:4" x14ac:dyDescent="0.3">
      <c r="A866">
        <v>1000902</v>
      </c>
      <c r="B866" t="s">
        <v>3869</v>
      </c>
      <c r="C866" t="s">
        <v>3870</v>
      </c>
      <c r="D866" t="s">
        <v>3880</v>
      </c>
    </row>
    <row r="867" spans="1:4" x14ac:dyDescent="0.3">
      <c r="A867">
        <v>1000903</v>
      </c>
      <c r="B867" t="s">
        <v>3869</v>
      </c>
      <c r="C867" t="s">
        <v>3870</v>
      </c>
      <c r="D867" t="s">
        <v>3880</v>
      </c>
    </row>
    <row r="868" spans="1:4" x14ac:dyDescent="0.3">
      <c r="A868">
        <v>1000904</v>
      </c>
      <c r="B868" t="s">
        <v>3869</v>
      </c>
      <c r="C868" t="s">
        <v>3874</v>
      </c>
      <c r="D868" t="s">
        <v>3879</v>
      </c>
    </row>
    <row r="869" spans="1:4" x14ac:dyDescent="0.3">
      <c r="A869">
        <v>1000905</v>
      </c>
      <c r="B869" t="s">
        <v>3867</v>
      </c>
      <c r="C869" t="s">
        <v>3872</v>
      </c>
      <c r="D869" t="s">
        <v>3879</v>
      </c>
    </row>
    <row r="870" spans="1:4" x14ac:dyDescent="0.3">
      <c r="A870">
        <v>1000906</v>
      </c>
      <c r="B870" t="s">
        <v>3869</v>
      </c>
      <c r="C870" t="s">
        <v>3868</v>
      </c>
      <c r="D870" t="s">
        <v>3879</v>
      </c>
    </row>
    <row r="871" spans="1:4" x14ac:dyDescent="0.3">
      <c r="A871">
        <v>1000907</v>
      </c>
      <c r="B871" t="s">
        <v>3867</v>
      </c>
      <c r="C871" t="s">
        <v>3872</v>
      </c>
      <c r="D871" t="s">
        <v>3880</v>
      </c>
    </row>
    <row r="872" spans="1:4" x14ac:dyDescent="0.3">
      <c r="A872">
        <v>1000908</v>
      </c>
      <c r="B872" t="s">
        <v>3867</v>
      </c>
      <c r="C872" t="s">
        <v>3873</v>
      </c>
      <c r="D872" t="s">
        <v>3879</v>
      </c>
    </row>
    <row r="873" spans="1:4" x14ac:dyDescent="0.3">
      <c r="A873">
        <v>1000909</v>
      </c>
      <c r="B873" t="s">
        <v>3869</v>
      </c>
      <c r="C873" t="s">
        <v>3872</v>
      </c>
      <c r="D873" t="s">
        <v>3879</v>
      </c>
    </row>
    <row r="874" spans="1:4" x14ac:dyDescent="0.3">
      <c r="A874">
        <v>1000910</v>
      </c>
      <c r="B874" t="s">
        <v>3867</v>
      </c>
      <c r="C874" t="s">
        <v>3873</v>
      </c>
      <c r="D874" t="s">
        <v>3880</v>
      </c>
    </row>
    <row r="875" spans="1:4" x14ac:dyDescent="0.3">
      <c r="A875">
        <v>1000911</v>
      </c>
      <c r="B875" t="s">
        <v>3869</v>
      </c>
      <c r="C875" t="s">
        <v>3873</v>
      </c>
      <c r="D875" t="s">
        <v>3880</v>
      </c>
    </row>
    <row r="876" spans="1:4" x14ac:dyDescent="0.3">
      <c r="A876">
        <v>1000912</v>
      </c>
      <c r="B876" t="s">
        <v>3867</v>
      </c>
      <c r="C876" t="s">
        <v>3874</v>
      </c>
      <c r="D876" t="s">
        <v>3879</v>
      </c>
    </row>
    <row r="877" spans="1:4" x14ac:dyDescent="0.3">
      <c r="A877">
        <v>1000913</v>
      </c>
      <c r="B877" t="s">
        <v>3869</v>
      </c>
      <c r="C877" t="s">
        <v>3871</v>
      </c>
      <c r="D877" t="s">
        <v>3879</v>
      </c>
    </row>
    <row r="878" spans="1:4" x14ac:dyDescent="0.3">
      <c r="A878">
        <v>1000914</v>
      </c>
      <c r="B878" t="s">
        <v>3867</v>
      </c>
      <c r="C878" t="s">
        <v>3874</v>
      </c>
      <c r="D878" t="s">
        <v>3879</v>
      </c>
    </row>
    <row r="879" spans="1:4" x14ac:dyDescent="0.3">
      <c r="A879">
        <v>1000915</v>
      </c>
      <c r="B879" t="s">
        <v>3869</v>
      </c>
      <c r="C879" t="s">
        <v>3871</v>
      </c>
      <c r="D879" t="s">
        <v>3879</v>
      </c>
    </row>
    <row r="880" spans="1:4" x14ac:dyDescent="0.3">
      <c r="A880">
        <v>1000916</v>
      </c>
      <c r="B880" t="s">
        <v>3867</v>
      </c>
      <c r="C880" t="s">
        <v>3871</v>
      </c>
      <c r="D880" t="s">
        <v>3880</v>
      </c>
    </row>
    <row r="881" spans="1:4" x14ac:dyDescent="0.3">
      <c r="A881">
        <v>1000917</v>
      </c>
      <c r="B881" t="s">
        <v>3869</v>
      </c>
      <c r="C881" t="s">
        <v>3873</v>
      </c>
      <c r="D881" t="s">
        <v>3880</v>
      </c>
    </row>
    <row r="882" spans="1:4" x14ac:dyDescent="0.3">
      <c r="A882">
        <v>1000918</v>
      </c>
      <c r="B882" t="s">
        <v>3867</v>
      </c>
      <c r="C882" t="s">
        <v>3872</v>
      </c>
      <c r="D882" t="s">
        <v>3879</v>
      </c>
    </row>
    <row r="883" spans="1:4" x14ac:dyDescent="0.3">
      <c r="A883">
        <v>1000919</v>
      </c>
      <c r="B883" t="s">
        <v>3867</v>
      </c>
      <c r="C883" t="s">
        <v>3874</v>
      </c>
      <c r="D883" t="s">
        <v>3879</v>
      </c>
    </row>
    <row r="884" spans="1:4" x14ac:dyDescent="0.3">
      <c r="A884">
        <v>1000920</v>
      </c>
      <c r="B884" t="s">
        <v>3869</v>
      </c>
      <c r="C884" t="s">
        <v>3875</v>
      </c>
      <c r="D884" t="s">
        <v>3879</v>
      </c>
    </row>
    <row r="885" spans="1:4" x14ac:dyDescent="0.3">
      <c r="A885">
        <v>1000921</v>
      </c>
      <c r="B885" t="s">
        <v>3869</v>
      </c>
      <c r="C885" t="s">
        <v>3871</v>
      </c>
      <c r="D885" t="s">
        <v>3879</v>
      </c>
    </row>
    <row r="886" spans="1:4" x14ac:dyDescent="0.3">
      <c r="A886">
        <v>1000922</v>
      </c>
      <c r="B886" t="s">
        <v>3869</v>
      </c>
      <c r="C886" t="s">
        <v>3870</v>
      </c>
      <c r="D886" t="s">
        <v>3880</v>
      </c>
    </row>
    <row r="887" spans="1:4" x14ac:dyDescent="0.3">
      <c r="A887">
        <v>1000923</v>
      </c>
      <c r="B887" t="s">
        <v>3869</v>
      </c>
      <c r="C887" t="s">
        <v>3871</v>
      </c>
      <c r="D887" t="s">
        <v>3880</v>
      </c>
    </row>
    <row r="888" spans="1:4" x14ac:dyDescent="0.3">
      <c r="A888">
        <v>1000924</v>
      </c>
      <c r="B888" t="s">
        <v>3869</v>
      </c>
      <c r="C888" t="s">
        <v>3873</v>
      </c>
      <c r="D888" t="s">
        <v>3880</v>
      </c>
    </row>
    <row r="889" spans="1:4" x14ac:dyDescent="0.3">
      <c r="A889">
        <v>1000925</v>
      </c>
      <c r="B889" t="s">
        <v>3867</v>
      </c>
      <c r="C889" t="s">
        <v>3874</v>
      </c>
      <c r="D889" t="s">
        <v>3879</v>
      </c>
    </row>
    <row r="890" spans="1:4" x14ac:dyDescent="0.3">
      <c r="A890">
        <v>1000926</v>
      </c>
      <c r="B890" t="s">
        <v>3869</v>
      </c>
      <c r="C890" t="s">
        <v>3868</v>
      </c>
      <c r="D890" t="s">
        <v>3879</v>
      </c>
    </row>
    <row r="891" spans="1:4" x14ac:dyDescent="0.3">
      <c r="A891">
        <v>1000927</v>
      </c>
      <c r="B891" t="s">
        <v>3867</v>
      </c>
      <c r="C891" t="s">
        <v>3871</v>
      </c>
      <c r="D891" t="s">
        <v>3880</v>
      </c>
    </row>
    <row r="892" spans="1:4" x14ac:dyDescent="0.3">
      <c r="A892">
        <v>1000928</v>
      </c>
      <c r="B892" t="s">
        <v>3867</v>
      </c>
      <c r="C892" t="s">
        <v>3870</v>
      </c>
      <c r="D892" t="s">
        <v>3880</v>
      </c>
    </row>
    <row r="893" spans="1:4" x14ac:dyDescent="0.3">
      <c r="A893">
        <v>1000929</v>
      </c>
      <c r="B893" t="s">
        <v>3869</v>
      </c>
      <c r="C893" t="s">
        <v>3871</v>
      </c>
      <c r="D893" t="s">
        <v>3879</v>
      </c>
    </row>
    <row r="894" spans="1:4" x14ac:dyDescent="0.3">
      <c r="A894">
        <v>1000930</v>
      </c>
      <c r="B894" t="s">
        <v>3869</v>
      </c>
      <c r="C894" t="s">
        <v>3871</v>
      </c>
      <c r="D894" t="s">
        <v>3880</v>
      </c>
    </row>
    <row r="895" spans="1:4" x14ac:dyDescent="0.3">
      <c r="A895">
        <v>1000931</v>
      </c>
      <c r="B895" t="s">
        <v>3867</v>
      </c>
      <c r="C895" t="s">
        <v>3870</v>
      </c>
      <c r="D895" t="s">
        <v>3879</v>
      </c>
    </row>
    <row r="896" spans="1:4" x14ac:dyDescent="0.3">
      <c r="A896">
        <v>1000932</v>
      </c>
      <c r="B896" t="s">
        <v>3867</v>
      </c>
      <c r="C896" t="s">
        <v>3874</v>
      </c>
      <c r="D896" t="s">
        <v>3879</v>
      </c>
    </row>
    <row r="897" spans="1:4" x14ac:dyDescent="0.3">
      <c r="A897">
        <v>1000933</v>
      </c>
      <c r="B897" t="s">
        <v>3869</v>
      </c>
      <c r="C897" t="s">
        <v>3872</v>
      </c>
      <c r="D897" t="s">
        <v>3880</v>
      </c>
    </row>
    <row r="898" spans="1:4" x14ac:dyDescent="0.3">
      <c r="A898">
        <v>1000934</v>
      </c>
      <c r="B898" t="s">
        <v>3867</v>
      </c>
      <c r="C898" t="s">
        <v>3874</v>
      </c>
      <c r="D898" t="s">
        <v>3879</v>
      </c>
    </row>
    <row r="899" spans="1:4" x14ac:dyDescent="0.3">
      <c r="A899">
        <v>1000936</v>
      </c>
      <c r="B899" t="s">
        <v>3869</v>
      </c>
      <c r="C899" t="s">
        <v>3875</v>
      </c>
      <c r="D899" t="s">
        <v>3879</v>
      </c>
    </row>
    <row r="900" spans="1:4" x14ac:dyDescent="0.3">
      <c r="A900">
        <v>1000937</v>
      </c>
      <c r="B900" t="s">
        <v>3869</v>
      </c>
      <c r="C900" t="s">
        <v>3871</v>
      </c>
      <c r="D900" t="s">
        <v>3880</v>
      </c>
    </row>
    <row r="901" spans="1:4" x14ac:dyDescent="0.3">
      <c r="A901">
        <v>1000939</v>
      </c>
      <c r="B901" t="s">
        <v>3867</v>
      </c>
      <c r="C901" t="s">
        <v>3871</v>
      </c>
      <c r="D901" t="s">
        <v>3879</v>
      </c>
    </row>
    <row r="902" spans="1:4" x14ac:dyDescent="0.3">
      <c r="A902">
        <v>1000940</v>
      </c>
      <c r="B902" t="s">
        <v>3869</v>
      </c>
      <c r="C902" t="s">
        <v>3868</v>
      </c>
      <c r="D902" t="s">
        <v>3879</v>
      </c>
    </row>
    <row r="903" spans="1:4" x14ac:dyDescent="0.3">
      <c r="A903">
        <v>1000941</v>
      </c>
      <c r="B903" t="s">
        <v>3869</v>
      </c>
      <c r="C903" t="s">
        <v>3875</v>
      </c>
      <c r="D903" t="s">
        <v>3879</v>
      </c>
    </row>
    <row r="904" spans="1:4" x14ac:dyDescent="0.3">
      <c r="A904">
        <v>1000942</v>
      </c>
      <c r="B904" t="s">
        <v>3867</v>
      </c>
      <c r="C904" t="s">
        <v>3873</v>
      </c>
      <c r="D904" t="s">
        <v>3880</v>
      </c>
    </row>
    <row r="905" spans="1:4" x14ac:dyDescent="0.3">
      <c r="A905">
        <v>1000943</v>
      </c>
      <c r="B905" t="s">
        <v>3867</v>
      </c>
      <c r="C905" t="s">
        <v>3872</v>
      </c>
      <c r="D905" t="s">
        <v>3880</v>
      </c>
    </row>
    <row r="906" spans="1:4" x14ac:dyDescent="0.3">
      <c r="A906">
        <v>1000944</v>
      </c>
      <c r="B906" t="s">
        <v>3869</v>
      </c>
      <c r="C906" t="s">
        <v>3874</v>
      </c>
      <c r="D906" t="s">
        <v>3880</v>
      </c>
    </row>
    <row r="907" spans="1:4" x14ac:dyDescent="0.3">
      <c r="A907">
        <v>1000945</v>
      </c>
      <c r="B907" t="s">
        <v>3869</v>
      </c>
      <c r="C907" t="s">
        <v>3872</v>
      </c>
      <c r="D907" t="s">
        <v>3879</v>
      </c>
    </row>
    <row r="908" spans="1:4" x14ac:dyDescent="0.3">
      <c r="A908">
        <v>1000946</v>
      </c>
      <c r="B908" t="s">
        <v>3869</v>
      </c>
      <c r="C908" t="s">
        <v>3874</v>
      </c>
      <c r="D908" t="s">
        <v>3880</v>
      </c>
    </row>
    <row r="909" spans="1:4" x14ac:dyDescent="0.3">
      <c r="A909">
        <v>1000949</v>
      </c>
      <c r="B909" t="s">
        <v>3869</v>
      </c>
      <c r="C909" t="s">
        <v>3873</v>
      </c>
      <c r="D909" t="s">
        <v>3880</v>
      </c>
    </row>
    <row r="910" spans="1:4" x14ac:dyDescent="0.3">
      <c r="A910">
        <v>1000950</v>
      </c>
      <c r="B910" t="s">
        <v>3869</v>
      </c>
      <c r="C910" t="s">
        <v>3874</v>
      </c>
      <c r="D910" t="s">
        <v>3880</v>
      </c>
    </row>
    <row r="911" spans="1:4" x14ac:dyDescent="0.3">
      <c r="A911">
        <v>1000951</v>
      </c>
      <c r="B911" t="s">
        <v>3869</v>
      </c>
      <c r="C911" t="s">
        <v>3872</v>
      </c>
      <c r="D911" t="s">
        <v>3880</v>
      </c>
    </row>
    <row r="912" spans="1:4" x14ac:dyDescent="0.3">
      <c r="A912">
        <v>1000952</v>
      </c>
      <c r="B912" t="s">
        <v>3869</v>
      </c>
      <c r="C912" t="s">
        <v>3870</v>
      </c>
      <c r="D912" t="s">
        <v>3880</v>
      </c>
    </row>
    <row r="913" spans="1:4" x14ac:dyDescent="0.3">
      <c r="A913">
        <v>1000953</v>
      </c>
      <c r="B913" t="s">
        <v>3869</v>
      </c>
      <c r="C913" t="s">
        <v>3873</v>
      </c>
      <c r="D913" t="s">
        <v>3880</v>
      </c>
    </row>
    <row r="914" spans="1:4" x14ac:dyDescent="0.3">
      <c r="A914">
        <v>1000954</v>
      </c>
      <c r="B914" t="s">
        <v>3867</v>
      </c>
      <c r="C914" t="s">
        <v>3871</v>
      </c>
      <c r="D914" t="s">
        <v>3880</v>
      </c>
    </row>
    <row r="915" spans="1:4" x14ac:dyDescent="0.3">
      <c r="A915">
        <v>1000955</v>
      </c>
      <c r="B915" t="s">
        <v>3867</v>
      </c>
      <c r="C915" t="s">
        <v>3873</v>
      </c>
      <c r="D915" t="s">
        <v>3880</v>
      </c>
    </row>
    <row r="916" spans="1:4" x14ac:dyDescent="0.3">
      <c r="A916">
        <v>1000956</v>
      </c>
      <c r="B916" t="s">
        <v>3869</v>
      </c>
      <c r="C916" t="s">
        <v>3874</v>
      </c>
      <c r="D916" t="s">
        <v>3880</v>
      </c>
    </row>
    <row r="917" spans="1:4" x14ac:dyDescent="0.3">
      <c r="A917">
        <v>1000957</v>
      </c>
      <c r="B917" t="s">
        <v>3869</v>
      </c>
      <c r="C917" t="s">
        <v>3874</v>
      </c>
      <c r="D917" t="s">
        <v>3880</v>
      </c>
    </row>
    <row r="918" spans="1:4" x14ac:dyDescent="0.3">
      <c r="A918">
        <v>1000958</v>
      </c>
      <c r="B918" t="s">
        <v>3869</v>
      </c>
      <c r="C918" t="s">
        <v>3874</v>
      </c>
      <c r="D918" t="s">
        <v>3879</v>
      </c>
    </row>
    <row r="919" spans="1:4" x14ac:dyDescent="0.3">
      <c r="A919">
        <v>1000959</v>
      </c>
      <c r="B919" t="s">
        <v>3869</v>
      </c>
      <c r="C919" t="s">
        <v>3873</v>
      </c>
      <c r="D919" t="s">
        <v>3879</v>
      </c>
    </row>
    <row r="920" spans="1:4" x14ac:dyDescent="0.3">
      <c r="A920">
        <v>1000960</v>
      </c>
      <c r="B920" t="s">
        <v>3869</v>
      </c>
      <c r="C920" t="s">
        <v>3868</v>
      </c>
      <c r="D920" t="s">
        <v>3879</v>
      </c>
    </row>
    <row r="921" spans="1:4" x14ac:dyDescent="0.3">
      <c r="A921">
        <v>1000961</v>
      </c>
      <c r="B921" t="s">
        <v>3869</v>
      </c>
      <c r="C921" t="s">
        <v>3875</v>
      </c>
      <c r="D921" t="s">
        <v>3879</v>
      </c>
    </row>
    <row r="922" spans="1:4" x14ac:dyDescent="0.3">
      <c r="A922">
        <v>1000962</v>
      </c>
      <c r="B922" t="s">
        <v>3867</v>
      </c>
      <c r="C922" t="s">
        <v>3871</v>
      </c>
      <c r="D922" t="s">
        <v>3880</v>
      </c>
    </row>
    <row r="923" spans="1:4" x14ac:dyDescent="0.3">
      <c r="A923">
        <v>1000963</v>
      </c>
      <c r="B923" t="s">
        <v>3869</v>
      </c>
      <c r="C923" t="s">
        <v>3871</v>
      </c>
      <c r="D923" t="s">
        <v>3880</v>
      </c>
    </row>
    <row r="924" spans="1:4" x14ac:dyDescent="0.3">
      <c r="A924">
        <v>1000964</v>
      </c>
      <c r="B924" t="s">
        <v>3869</v>
      </c>
      <c r="C924" t="s">
        <v>3871</v>
      </c>
      <c r="D924" t="s">
        <v>3880</v>
      </c>
    </row>
    <row r="925" spans="1:4" x14ac:dyDescent="0.3">
      <c r="A925">
        <v>1000965</v>
      </c>
      <c r="B925" t="s">
        <v>3869</v>
      </c>
      <c r="C925" t="s">
        <v>3870</v>
      </c>
      <c r="D925" t="s">
        <v>3880</v>
      </c>
    </row>
    <row r="926" spans="1:4" x14ac:dyDescent="0.3">
      <c r="A926">
        <v>1000966</v>
      </c>
      <c r="B926" t="s">
        <v>3869</v>
      </c>
      <c r="C926" t="s">
        <v>3870</v>
      </c>
      <c r="D926" t="s">
        <v>3879</v>
      </c>
    </row>
    <row r="927" spans="1:4" x14ac:dyDescent="0.3">
      <c r="A927">
        <v>1000967</v>
      </c>
      <c r="B927" t="s">
        <v>3867</v>
      </c>
      <c r="C927" t="s">
        <v>3875</v>
      </c>
      <c r="D927" t="s">
        <v>3879</v>
      </c>
    </row>
    <row r="928" spans="1:4" x14ac:dyDescent="0.3">
      <c r="A928">
        <v>1000968</v>
      </c>
      <c r="B928" t="s">
        <v>3869</v>
      </c>
      <c r="C928" t="s">
        <v>3873</v>
      </c>
      <c r="D928" t="s">
        <v>3880</v>
      </c>
    </row>
    <row r="929" spans="1:4" x14ac:dyDescent="0.3">
      <c r="A929">
        <v>1000969</v>
      </c>
      <c r="B929" t="s">
        <v>3867</v>
      </c>
      <c r="C929" t="s">
        <v>3871</v>
      </c>
      <c r="D929" t="s">
        <v>3880</v>
      </c>
    </row>
    <row r="930" spans="1:4" x14ac:dyDescent="0.3">
      <c r="A930">
        <v>1000970</v>
      </c>
      <c r="B930" t="s">
        <v>3869</v>
      </c>
      <c r="C930" t="s">
        <v>3871</v>
      </c>
      <c r="D930" t="s">
        <v>3880</v>
      </c>
    </row>
    <row r="931" spans="1:4" x14ac:dyDescent="0.3">
      <c r="A931">
        <v>1000971</v>
      </c>
      <c r="B931" t="s">
        <v>3869</v>
      </c>
      <c r="C931" t="s">
        <v>3871</v>
      </c>
      <c r="D931" t="s">
        <v>3880</v>
      </c>
    </row>
    <row r="932" spans="1:4" x14ac:dyDescent="0.3">
      <c r="A932">
        <v>1000972</v>
      </c>
      <c r="B932" t="s">
        <v>3869</v>
      </c>
      <c r="C932" t="s">
        <v>3872</v>
      </c>
      <c r="D932" t="s">
        <v>3879</v>
      </c>
    </row>
    <row r="933" spans="1:4" x14ac:dyDescent="0.3">
      <c r="A933">
        <v>1000973</v>
      </c>
      <c r="B933" t="s">
        <v>3867</v>
      </c>
      <c r="C933" t="s">
        <v>3871</v>
      </c>
      <c r="D933" t="s">
        <v>3880</v>
      </c>
    </row>
    <row r="934" spans="1:4" x14ac:dyDescent="0.3">
      <c r="A934">
        <v>1000974</v>
      </c>
      <c r="B934" t="s">
        <v>3869</v>
      </c>
      <c r="C934" t="s">
        <v>3874</v>
      </c>
      <c r="D934" t="s">
        <v>3879</v>
      </c>
    </row>
    <row r="935" spans="1:4" x14ac:dyDescent="0.3">
      <c r="A935">
        <v>1000975</v>
      </c>
      <c r="B935" t="s">
        <v>3869</v>
      </c>
      <c r="C935" t="s">
        <v>3874</v>
      </c>
      <c r="D935" t="s">
        <v>3880</v>
      </c>
    </row>
    <row r="936" spans="1:4" x14ac:dyDescent="0.3">
      <c r="A936">
        <v>1000976</v>
      </c>
      <c r="B936" t="s">
        <v>3869</v>
      </c>
      <c r="C936" t="s">
        <v>3874</v>
      </c>
      <c r="D936" t="s">
        <v>3880</v>
      </c>
    </row>
    <row r="937" spans="1:4" x14ac:dyDescent="0.3">
      <c r="A937">
        <v>1000977</v>
      </c>
      <c r="B937" t="s">
        <v>3869</v>
      </c>
      <c r="C937" t="s">
        <v>3871</v>
      </c>
      <c r="D937" t="s">
        <v>3879</v>
      </c>
    </row>
    <row r="938" spans="1:4" x14ac:dyDescent="0.3">
      <c r="A938">
        <v>1000978</v>
      </c>
      <c r="B938" t="s">
        <v>3869</v>
      </c>
      <c r="C938" t="s">
        <v>3875</v>
      </c>
      <c r="D938" t="s">
        <v>3879</v>
      </c>
    </row>
    <row r="939" spans="1:4" x14ac:dyDescent="0.3">
      <c r="A939">
        <v>1000979</v>
      </c>
      <c r="B939" t="s">
        <v>3869</v>
      </c>
      <c r="C939" t="s">
        <v>3868</v>
      </c>
      <c r="D939" t="s">
        <v>3879</v>
      </c>
    </row>
    <row r="940" spans="1:4" x14ac:dyDescent="0.3">
      <c r="A940">
        <v>1000980</v>
      </c>
      <c r="B940" t="s">
        <v>3869</v>
      </c>
      <c r="C940" t="s">
        <v>3871</v>
      </c>
      <c r="D940" t="s">
        <v>3880</v>
      </c>
    </row>
    <row r="941" spans="1:4" x14ac:dyDescent="0.3">
      <c r="A941">
        <v>1000981</v>
      </c>
      <c r="B941" t="s">
        <v>3869</v>
      </c>
      <c r="C941" t="s">
        <v>3871</v>
      </c>
      <c r="D941" t="s">
        <v>3880</v>
      </c>
    </row>
    <row r="942" spans="1:4" x14ac:dyDescent="0.3">
      <c r="A942">
        <v>1000982</v>
      </c>
      <c r="B942" t="s">
        <v>3867</v>
      </c>
      <c r="C942" t="s">
        <v>3871</v>
      </c>
      <c r="D942" t="s">
        <v>3879</v>
      </c>
    </row>
    <row r="943" spans="1:4" x14ac:dyDescent="0.3">
      <c r="A943">
        <v>1000983</v>
      </c>
      <c r="B943" t="s">
        <v>3867</v>
      </c>
      <c r="C943" t="s">
        <v>3871</v>
      </c>
      <c r="D943" t="s">
        <v>3880</v>
      </c>
    </row>
    <row r="944" spans="1:4" x14ac:dyDescent="0.3">
      <c r="A944">
        <v>1000984</v>
      </c>
      <c r="B944" t="s">
        <v>3869</v>
      </c>
      <c r="C944" t="s">
        <v>3873</v>
      </c>
      <c r="D944" t="s">
        <v>3880</v>
      </c>
    </row>
    <row r="945" spans="1:4" x14ac:dyDescent="0.3">
      <c r="A945">
        <v>1000985</v>
      </c>
      <c r="B945" t="s">
        <v>3869</v>
      </c>
      <c r="C945" t="s">
        <v>3871</v>
      </c>
      <c r="D945" t="s">
        <v>3879</v>
      </c>
    </row>
    <row r="946" spans="1:4" x14ac:dyDescent="0.3">
      <c r="A946">
        <v>1000986</v>
      </c>
      <c r="B946" t="s">
        <v>3867</v>
      </c>
      <c r="C946" t="s">
        <v>3870</v>
      </c>
      <c r="D946" t="s">
        <v>3880</v>
      </c>
    </row>
    <row r="947" spans="1:4" x14ac:dyDescent="0.3">
      <c r="A947">
        <v>1000987</v>
      </c>
      <c r="B947" t="s">
        <v>3867</v>
      </c>
      <c r="C947" t="s">
        <v>3874</v>
      </c>
      <c r="D947" t="s">
        <v>3879</v>
      </c>
    </row>
    <row r="948" spans="1:4" x14ac:dyDescent="0.3">
      <c r="A948">
        <v>1000988</v>
      </c>
      <c r="B948" t="s">
        <v>3869</v>
      </c>
      <c r="C948" t="s">
        <v>3873</v>
      </c>
      <c r="D948" t="s">
        <v>3879</v>
      </c>
    </row>
    <row r="949" spans="1:4" x14ac:dyDescent="0.3">
      <c r="A949">
        <v>1000989</v>
      </c>
      <c r="B949" t="s">
        <v>3869</v>
      </c>
      <c r="C949" t="s">
        <v>3873</v>
      </c>
      <c r="D949" t="s">
        <v>3880</v>
      </c>
    </row>
    <row r="950" spans="1:4" x14ac:dyDescent="0.3">
      <c r="A950">
        <v>1000990</v>
      </c>
      <c r="B950" t="s">
        <v>3869</v>
      </c>
      <c r="C950" t="s">
        <v>3875</v>
      </c>
      <c r="D950" t="s">
        <v>3879</v>
      </c>
    </row>
    <row r="951" spans="1:4" x14ac:dyDescent="0.3">
      <c r="A951">
        <v>1000991</v>
      </c>
      <c r="B951" t="s">
        <v>3867</v>
      </c>
      <c r="C951" t="s">
        <v>3871</v>
      </c>
      <c r="D951" t="s">
        <v>3880</v>
      </c>
    </row>
    <row r="952" spans="1:4" x14ac:dyDescent="0.3">
      <c r="A952">
        <v>1000992</v>
      </c>
      <c r="B952" t="s">
        <v>3867</v>
      </c>
      <c r="C952" t="s">
        <v>3874</v>
      </c>
      <c r="D952" t="s">
        <v>3879</v>
      </c>
    </row>
    <row r="953" spans="1:4" x14ac:dyDescent="0.3">
      <c r="A953">
        <v>1000993</v>
      </c>
      <c r="B953" t="s">
        <v>3869</v>
      </c>
      <c r="C953" t="s">
        <v>3871</v>
      </c>
      <c r="D953" t="s">
        <v>3879</v>
      </c>
    </row>
    <row r="954" spans="1:4" x14ac:dyDescent="0.3">
      <c r="A954">
        <v>1000995</v>
      </c>
      <c r="B954" t="s">
        <v>3867</v>
      </c>
      <c r="C954" t="s">
        <v>3875</v>
      </c>
      <c r="D954" t="s">
        <v>3879</v>
      </c>
    </row>
    <row r="955" spans="1:4" x14ac:dyDescent="0.3">
      <c r="A955">
        <v>1000996</v>
      </c>
      <c r="B955" t="s">
        <v>3869</v>
      </c>
      <c r="C955" t="s">
        <v>3871</v>
      </c>
      <c r="D955" t="s">
        <v>3880</v>
      </c>
    </row>
    <row r="956" spans="1:4" x14ac:dyDescent="0.3">
      <c r="A956">
        <v>1000997</v>
      </c>
      <c r="B956" t="s">
        <v>3869</v>
      </c>
      <c r="C956" t="s">
        <v>3868</v>
      </c>
      <c r="D956" t="s">
        <v>3879</v>
      </c>
    </row>
    <row r="957" spans="1:4" x14ac:dyDescent="0.3">
      <c r="A957">
        <v>1000998</v>
      </c>
      <c r="B957" t="s">
        <v>3869</v>
      </c>
      <c r="C957" t="s">
        <v>3872</v>
      </c>
      <c r="D957" t="s">
        <v>3880</v>
      </c>
    </row>
    <row r="958" spans="1:4" x14ac:dyDescent="0.3">
      <c r="A958">
        <v>1000999</v>
      </c>
      <c r="B958" t="s">
        <v>3869</v>
      </c>
      <c r="C958" t="s">
        <v>3871</v>
      </c>
      <c r="D958" t="s">
        <v>3879</v>
      </c>
    </row>
    <row r="959" spans="1:4" x14ac:dyDescent="0.3">
      <c r="A959">
        <v>1001000</v>
      </c>
      <c r="B959" t="s">
        <v>3867</v>
      </c>
      <c r="C959" t="s">
        <v>3871</v>
      </c>
      <c r="D959" t="s">
        <v>3879</v>
      </c>
    </row>
    <row r="960" spans="1:4" x14ac:dyDescent="0.3">
      <c r="A960">
        <v>1001002</v>
      </c>
      <c r="B960" t="s">
        <v>3869</v>
      </c>
      <c r="C960" t="s">
        <v>3873</v>
      </c>
      <c r="D960" t="s">
        <v>3879</v>
      </c>
    </row>
    <row r="961" spans="1:4" x14ac:dyDescent="0.3">
      <c r="A961">
        <v>1001003</v>
      </c>
      <c r="B961" t="s">
        <v>3869</v>
      </c>
      <c r="C961" t="s">
        <v>3871</v>
      </c>
      <c r="D961" t="s">
        <v>3879</v>
      </c>
    </row>
    <row r="962" spans="1:4" x14ac:dyDescent="0.3">
      <c r="A962">
        <v>1001004</v>
      </c>
      <c r="B962" t="s">
        <v>3869</v>
      </c>
      <c r="C962" t="s">
        <v>3871</v>
      </c>
      <c r="D962" t="s">
        <v>3879</v>
      </c>
    </row>
    <row r="963" spans="1:4" x14ac:dyDescent="0.3">
      <c r="A963">
        <v>1001005</v>
      </c>
      <c r="B963" t="s">
        <v>3869</v>
      </c>
      <c r="C963" t="s">
        <v>3874</v>
      </c>
      <c r="D963" t="s">
        <v>3879</v>
      </c>
    </row>
    <row r="964" spans="1:4" x14ac:dyDescent="0.3">
      <c r="A964">
        <v>1001006</v>
      </c>
      <c r="B964" t="s">
        <v>3869</v>
      </c>
      <c r="C964" t="s">
        <v>3875</v>
      </c>
      <c r="D964" t="s">
        <v>3879</v>
      </c>
    </row>
    <row r="965" spans="1:4" x14ac:dyDescent="0.3">
      <c r="A965">
        <v>1001008</v>
      </c>
      <c r="B965" t="s">
        <v>3869</v>
      </c>
      <c r="C965" t="s">
        <v>3874</v>
      </c>
      <c r="D965" t="s">
        <v>3879</v>
      </c>
    </row>
    <row r="966" spans="1:4" x14ac:dyDescent="0.3">
      <c r="A966">
        <v>1001009</v>
      </c>
      <c r="B966" t="s">
        <v>3869</v>
      </c>
      <c r="C966" t="s">
        <v>3873</v>
      </c>
      <c r="D966" t="s">
        <v>3880</v>
      </c>
    </row>
    <row r="967" spans="1:4" x14ac:dyDescent="0.3">
      <c r="A967">
        <v>1001010</v>
      </c>
      <c r="B967" t="s">
        <v>3869</v>
      </c>
      <c r="C967" t="s">
        <v>3871</v>
      </c>
      <c r="D967" t="s">
        <v>3879</v>
      </c>
    </row>
    <row r="968" spans="1:4" x14ac:dyDescent="0.3">
      <c r="A968">
        <v>1001011</v>
      </c>
      <c r="B968" t="s">
        <v>3869</v>
      </c>
      <c r="C968" t="s">
        <v>3871</v>
      </c>
      <c r="D968" t="s">
        <v>3880</v>
      </c>
    </row>
    <row r="969" spans="1:4" x14ac:dyDescent="0.3">
      <c r="A969">
        <v>1001012</v>
      </c>
      <c r="B969" t="s">
        <v>3867</v>
      </c>
      <c r="C969" t="s">
        <v>3874</v>
      </c>
      <c r="D969" t="s">
        <v>3879</v>
      </c>
    </row>
    <row r="970" spans="1:4" x14ac:dyDescent="0.3">
      <c r="A970">
        <v>1001013</v>
      </c>
      <c r="B970" t="s">
        <v>3869</v>
      </c>
      <c r="C970" t="s">
        <v>3870</v>
      </c>
      <c r="D970" t="s">
        <v>3879</v>
      </c>
    </row>
    <row r="971" spans="1:4" x14ac:dyDescent="0.3">
      <c r="A971">
        <v>1001015</v>
      </c>
      <c r="B971" t="s">
        <v>3869</v>
      </c>
      <c r="C971" t="s">
        <v>3874</v>
      </c>
      <c r="D971" t="s">
        <v>3880</v>
      </c>
    </row>
    <row r="972" spans="1:4" x14ac:dyDescent="0.3">
      <c r="A972">
        <v>1001016</v>
      </c>
      <c r="B972" t="s">
        <v>3869</v>
      </c>
      <c r="C972" t="s">
        <v>3870</v>
      </c>
      <c r="D972" t="s">
        <v>3879</v>
      </c>
    </row>
    <row r="973" spans="1:4" x14ac:dyDescent="0.3">
      <c r="A973">
        <v>1001017</v>
      </c>
      <c r="B973" t="s">
        <v>3869</v>
      </c>
      <c r="C973" t="s">
        <v>3874</v>
      </c>
      <c r="D973" t="s">
        <v>3879</v>
      </c>
    </row>
    <row r="974" spans="1:4" x14ac:dyDescent="0.3">
      <c r="A974">
        <v>1001018</v>
      </c>
      <c r="B974" t="s">
        <v>3869</v>
      </c>
      <c r="C974" t="s">
        <v>3875</v>
      </c>
      <c r="D974" t="s">
        <v>3879</v>
      </c>
    </row>
    <row r="975" spans="1:4" x14ac:dyDescent="0.3">
      <c r="A975">
        <v>1001019</v>
      </c>
      <c r="B975" t="s">
        <v>3869</v>
      </c>
      <c r="C975" t="s">
        <v>3874</v>
      </c>
      <c r="D975" t="s">
        <v>3880</v>
      </c>
    </row>
    <row r="976" spans="1:4" x14ac:dyDescent="0.3">
      <c r="A976">
        <v>1001021</v>
      </c>
      <c r="B976" t="s">
        <v>3869</v>
      </c>
      <c r="C976" t="s">
        <v>3874</v>
      </c>
      <c r="D976" t="s">
        <v>3879</v>
      </c>
    </row>
    <row r="977" spans="1:4" x14ac:dyDescent="0.3">
      <c r="A977">
        <v>1001022</v>
      </c>
      <c r="B977" t="s">
        <v>3869</v>
      </c>
      <c r="C977" t="s">
        <v>3871</v>
      </c>
      <c r="D977" t="s">
        <v>3879</v>
      </c>
    </row>
    <row r="978" spans="1:4" x14ac:dyDescent="0.3">
      <c r="A978">
        <v>1001023</v>
      </c>
      <c r="B978" t="s">
        <v>3869</v>
      </c>
      <c r="C978" t="s">
        <v>3870</v>
      </c>
      <c r="D978" t="s">
        <v>3880</v>
      </c>
    </row>
    <row r="979" spans="1:4" x14ac:dyDescent="0.3">
      <c r="A979">
        <v>1001024</v>
      </c>
      <c r="B979" t="s">
        <v>3867</v>
      </c>
      <c r="C979" t="s">
        <v>3874</v>
      </c>
      <c r="D979" t="s">
        <v>3879</v>
      </c>
    </row>
    <row r="980" spans="1:4" x14ac:dyDescent="0.3">
      <c r="A980">
        <v>1001025</v>
      </c>
      <c r="B980" t="s">
        <v>3869</v>
      </c>
      <c r="C980" t="s">
        <v>3871</v>
      </c>
      <c r="D980" t="s">
        <v>3880</v>
      </c>
    </row>
    <row r="981" spans="1:4" x14ac:dyDescent="0.3">
      <c r="A981">
        <v>1001026</v>
      </c>
      <c r="B981" t="s">
        <v>3867</v>
      </c>
      <c r="C981" t="s">
        <v>3872</v>
      </c>
      <c r="D981" t="s">
        <v>3880</v>
      </c>
    </row>
    <row r="982" spans="1:4" x14ac:dyDescent="0.3">
      <c r="A982">
        <v>1001027</v>
      </c>
      <c r="B982" t="s">
        <v>3869</v>
      </c>
      <c r="C982" t="s">
        <v>3875</v>
      </c>
      <c r="D982" t="s">
        <v>3879</v>
      </c>
    </row>
    <row r="983" spans="1:4" x14ac:dyDescent="0.3">
      <c r="A983">
        <v>1001028</v>
      </c>
      <c r="B983" t="s">
        <v>3867</v>
      </c>
      <c r="C983" t="s">
        <v>3872</v>
      </c>
      <c r="D983" t="s">
        <v>3880</v>
      </c>
    </row>
    <row r="984" spans="1:4" x14ac:dyDescent="0.3">
      <c r="A984">
        <v>1001029</v>
      </c>
      <c r="B984" t="s">
        <v>3869</v>
      </c>
      <c r="C984" t="s">
        <v>3871</v>
      </c>
      <c r="D984" t="s">
        <v>3879</v>
      </c>
    </row>
    <row r="985" spans="1:4" x14ac:dyDescent="0.3">
      <c r="A985">
        <v>1001030</v>
      </c>
      <c r="B985" t="s">
        <v>3869</v>
      </c>
      <c r="C985" t="s">
        <v>3871</v>
      </c>
      <c r="D985" t="s">
        <v>3880</v>
      </c>
    </row>
    <row r="986" spans="1:4" x14ac:dyDescent="0.3">
      <c r="A986">
        <v>1001031</v>
      </c>
      <c r="B986" t="s">
        <v>3869</v>
      </c>
      <c r="C986" t="s">
        <v>3874</v>
      </c>
      <c r="D986" t="s">
        <v>3880</v>
      </c>
    </row>
    <row r="987" spans="1:4" x14ac:dyDescent="0.3">
      <c r="A987">
        <v>1001032</v>
      </c>
      <c r="B987" t="s">
        <v>3869</v>
      </c>
      <c r="C987" t="s">
        <v>3873</v>
      </c>
      <c r="D987" t="s">
        <v>3880</v>
      </c>
    </row>
    <row r="988" spans="1:4" x14ac:dyDescent="0.3">
      <c r="A988">
        <v>1001033</v>
      </c>
      <c r="B988" t="s">
        <v>3869</v>
      </c>
      <c r="C988" t="s">
        <v>3871</v>
      </c>
      <c r="D988" t="s">
        <v>3879</v>
      </c>
    </row>
    <row r="989" spans="1:4" x14ac:dyDescent="0.3">
      <c r="A989">
        <v>1001035</v>
      </c>
      <c r="B989" t="s">
        <v>3869</v>
      </c>
      <c r="C989" t="s">
        <v>3875</v>
      </c>
      <c r="D989" t="s">
        <v>3880</v>
      </c>
    </row>
    <row r="990" spans="1:4" x14ac:dyDescent="0.3">
      <c r="A990">
        <v>1001036</v>
      </c>
      <c r="B990" t="s">
        <v>3869</v>
      </c>
      <c r="C990" t="s">
        <v>3874</v>
      </c>
      <c r="D990" t="s">
        <v>3879</v>
      </c>
    </row>
    <row r="991" spans="1:4" x14ac:dyDescent="0.3">
      <c r="A991">
        <v>1001037</v>
      </c>
      <c r="B991" t="s">
        <v>3869</v>
      </c>
      <c r="C991" t="s">
        <v>3872</v>
      </c>
      <c r="D991" t="s">
        <v>3880</v>
      </c>
    </row>
    <row r="992" spans="1:4" x14ac:dyDescent="0.3">
      <c r="A992">
        <v>1001038</v>
      </c>
      <c r="B992" t="s">
        <v>3867</v>
      </c>
      <c r="C992" t="s">
        <v>3870</v>
      </c>
      <c r="D992" t="s">
        <v>3880</v>
      </c>
    </row>
    <row r="993" spans="1:4" x14ac:dyDescent="0.3">
      <c r="A993">
        <v>1001039</v>
      </c>
      <c r="B993" t="s">
        <v>3867</v>
      </c>
      <c r="C993" t="s">
        <v>3874</v>
      </c>
      <c r="D993" t="s">
        <v>3879</v>
      </c>
    </row>
    <row r="994" spans="1:4" x14ac:dyDescent="0.3">
      <c r="A994">
        <v>1001040</v>
      </c>
      <c r="B994" t="s">
        <v>3869</v>
      </c>
      <c r="C994" t="s">
        <v>3871</v>
      </c>
      <c r="D994" t="s">
        <v>3880</v>
      </c>
    </row>
    <row r="995" spans="1:4" x14ac:dyDescent="0.3">
      <c r="A995">
        <v>1001041</v>
      </c>
      <c r="B995" t="s">
        <v>3869</v>
      </c>
      <c r="C995" t="s">
        <v>3872</v>
      </c>
      <c r="D995" t="s">
        <v>3879</v>
      </c>
    </row>
    <row r="996" spans="1:4" x14ac:dyDescent="0.3">
      <c r="A996">
        <v>1001042</v>
      </c>
      <c r="B996" t="s">
        <v>3869</v>
      </c>
      <c r="C996" t="s">
        <v>3874</v>
      </c>
      <c r="D996" t="s">
        <v>3880</v>
      </c>
    </row>
    <row r="997" spans="1:4" x14ac:dyDescent="0.3">
      <c r="A997">
        <v>1001043</v>
      </c>
      <c r="B997" t="s">
        <v>3867</v>
      </c>
      <c r="C997" t="s">
        <v>3873</v>
      </c>
      <c r="D997" t="s">
        <v>3879</v>
      </c>
    </row>
    <row r="998" spans="1:4" x14ac:dyDescent="0.3">
      <c r="A998">
        <v>1001044</v>
      </c>
      <c r="B998" t="s">
        <v>3869</v>
      </c>
      <c r="C998" t="s">
        <v>3871</v>
      </c>
      <c r="D998" t="s">
        <v>3879</v>
      </c>
    </row>
    <row r="999" spans="1:4" x14ac:dyDescent="0.3">
      <c r="A999">
        <v>1001045</v>
      </c>
      <c r="B999" t="s">
        <v>3867</v>
      </c>
      <c r="C999" t="s">
        <v>3868</v>
      </c>
      <c r="D999" t="s">
        <v>3879</v>
      </c>
    </row>
    <row r="1000" spans="1:4" x14ac:dyDescent="0.3">
      <c r="A1000">
        <v>1001046</v>
      </c>
      <c r="B1000" t="s">
        <v>3869</v>
      </c>
      <c r="C1000" t="s">
        <v>3870</v>
      </c>
      <c r="D1000" t="s">
        <v>3880</v>
      </c>
    </row>
    <row r="1001" spans="1:4" x14ac:dyDescent="0.3">
      <c r="A1001">
        <v>1001047</v>
      </c>
      <c r="B1001" t="s">
        <v>3869</v>
      </c>
      <c r="C1001" t="s">
        <v>3875</v>
      </c>
      <c r="D1001" t="s">
        <v>3879</v>
      </c>
    </row>
    <row r="1002" spans="1:4" x14ac:dyDescent="0.3">
      <c r="A1002">
        <v>1001048</v>
      </c>
      <c r="B1002" t="s">
        <v>3869</v>
      </c>
      <c r="C1002" t="s">
        <v>3874</v>
      </c>
      <c r="D1002" t="s">
        <v>3879</v>
      </c>
    </row>
    <row r="1003" spans="1:4" x14ac:dyDescent="0.3">
      <c r="A1003">
        <v>1001049</v>
      </c>
      <c r="B1003" t="s">
        <v>3869</v>
      </c>
      <c r="C1003" t="s">
        <v>3872</v>
      </c>
      <c r="D1003" t="s">
        <v>3880</v>
      </c>
    </row>
    <row r="1004" spans="1:4" x14ac:dyDescent="0.3">
      <c r="A1004">
        <v>1001050</v>
      </c>
      <c r="B1004" t="s">
        <v>3869</v>
      </c>
      <c r="C1004" t="s">
        <v>3871</v>
      </c>
      <c r="D1004" t="s">
        <v>3879</v>
      </c>
    </row>
    <row r="1005" spans="1:4" x14ac:dyDescent="0.3">
      <c r="A1005">
        <v>1001051</v>
      </c>
      <c r="B1005" t="s">
        <v>3867</v>
      </c>
      <c r="C1005" t="s">
        <v>3871</v>
      </c>
      <c r="D1005" t="s">
        <v>3880</v>
      </c>
    </row>
    <row r="1006" spans="1:4" x14ac:dyDescent="0.3">
      <c r="A1006">
        <v>1001052</v>
      </c>
      <c r="B1006" t="s">
        <v>3867</v>
      </c>
      <c r="C1006" t="s">
        <v>3874</v>
      </c>
      <c r="D1006" t="s">
        <v>3879</v>
      </c>
    </row>
    <row r="1007" spans="1:4" x14ac:dyDescent="0.3">
      <c r="A1007">
        <v>1001053</v>
      </c>
      <c r="B1007" t="s">
        <v>3869</v>
      </c>
      <c r="C1007" t="s">
        <v>3874</v>
      </c>
      <c r="D1007" t="s">
        <v>3880</v>
      </c>
    </row>
    <row r="1008" spans="1:4" x14ac:dyDescent="0.3">
      <c r="A1008">
        <v>1001054</v>
      </c>
      <c r="B1008" t="s">
        <v>3869</v>
      </c>
      <c r="C1008" t="s">
        <v>3868</v>
      </c>
      <c r="D1008" t="s">
        <v>3879</v>
      </c>
    </row>
    <row r="1009" spans="1:4" x14ac:dyDescent="0.3">
      <c r="A1009">
        <v>1001055</v>
      </c>
      <c r="B1009" t="s">
        <v>3869</v>
      </c>
      <c r="C1009" t="s">
        <v>3874</v>
      </c>
      <c r="D1009" t="s">
        <v>3880</v>
      </c>
    </row>
    <row r="1010" spans="1:4" x14ac:dyDescent="0.3">
      <c r="A1010">
        <v>1001056</v>
      </c>
      <c r="B1010" t="s">
        <v>3869</v>
      </c>
      <c r="C1010" t="s">
        <v>3868</v>
      </c>
      <c r="D1010" t="s">
        <v>3879</v>
      </c>
    </row>
    <row r="1011" spans="1:4" x14ac:dyDescent="0.3">
      <c r="A1011">
        <v>1001057</v>
      </c>
      <c r="B1011" t="s">
        <v>3869</v>
      </c>
      <c r="C1011" t="s">
        <v>3872</v>
      </c>
      <c r="D1011" t="s">
        <v>3880</v>
      </c>
    </row>
    <row r="1012" spans="1:4" x14ac:dyDescent="0.3">
      <c r="A1012">
        <v>1001058</v>
      </c>
      <c r="B1012" t="s">
        <v>3869</v>
      </c>
      <c r="C1012" t="s">
        <v>3871</v>
      </c>
      <c r="D1012" t="s">
        <v>3879</v>
      </c>
    </row>
    <row r="1013" spans="1:4" x14ac:dyDescent="0.3">
      <c r="A1013">
        <v>1001059</v>
      </c>
      <c r="B1013" t="s">
        <v>3867</v>
      </c>
      <c r="C1013" t="s">
        <v>3871</v>
      </c>
      <c r="D1013" t="s">
        <v>3879</v>
      </c>
    </row>
    <row r="1014" spans="1:4" x14ac:dyDescent="0.3">
      <c r="A1014">
        <v>1001060</v>
      </c>
      <c r="B1014" t="s">
        <v>3869</v>
      </c>
      <c r="C1014" t="s">
        <v>3875</v>
      </c>
      <c r="D1014" t="s">
        <v>3879</v>
      </c>
    </row>
    <row r="1015" spans="1:4" x14ac:dyDescent="0.3">
      <c r="A1015">
        <v>1001061</v>
      </c>
      <c r="B1015" t="s">
        <v>3869</v>
      </c>
      <c r="C1015" t="s">
        <v>3872</v>
      </c>
      <c r="D1015" t="s">
        <v>3880</v>
      </c>
    </row>
    <row r="1016" spans="1:4" x14ac:dyDescent="0.3">
      <c r="A1016">
        <v>1001062</v>
      </c>
      <c r="B1016" t="s">
        <v>3869</v>
      </c>
      <c r="C1016" t="s">
        <v>3873</v>
      </c>
      <c r="D1016" t="s">
        <v>3879</v>
      </c>
    </row>
    <row r="1017" spans="1:4" x14ac:dyDescent="0.3">
      <c r="A1017">
        <v>1001063</v>
      </c>
      <c r="B1017" t="s">
        <v>3869</v>
      </c>
      <c r="C1017" t="s">
        <v>3874</v>
      </c>
      <c r="D1017" t="s">
        <v>3879</v>
      </c>
    </row>
    <row r="1018" spans="1:4" x14ac:dyDescent="0.3">
      <c r="A1018">
        <v>1001064</v>
      </c>
      <c r="B1018" t="s">
        <v>3869</v>
      </c>
      <c r="C1018" t="s">
        <v>3871</v>
      </c>
      <c r="D1018" t="s">
        <v>3879</v>
      </c>
    </row>
    <row r="1019" spans="1:4" x14ac:dyDescent="0.3">
      <c r="A1019">
        <v>1001065</v>
      </c>
      <c r="B1019" t="s">
        <v>3867</v>
      </c>
      <c r="C1019" t="s">
        <v>3871</v>
      </c>
      <c r="D1019" t="s">
        <v>3879</v>
      </c>
    </row>
    <row r="1020" spans="1:4" x14ac:dyDescent="0.3">
      <c r="A1020">
        <v>1001066</v>
      </c>
      <c r="B1020" t="s">
        <v>3869</v>
      </c>
      <c r="C1020" t="s">
        <v>3872</v>
      </c>
      <c r="D1020" t="s">
        <v>3880</v>
      </c>
    </row>
    <row r="1021" spans="1:4" x14ac:dyDescent="0.3">
      <c r="A1021">
        <v>1001067</v>
      </c>
      <c r="B1021" t="s">
        <v>3869</v>
      </c>
      <c r="C1021" t="s">
        <v>3874</v>
      </c>
      <c r="D1021" t="s">
        <v>3880</v>
      </c>
    </row>
    <row r="1022" spans="1:4" x14ac:dyDescent="0.3">
      <c r="A1022">
        <v>1001068</v>
      </c>
      <c r="B1022" t="s">
        <v>3867</v>
      </c>
      <c r="C1022" t="s">
        <v>3875</v>
      </c>
      <c r="D1022" t="s">
        <v>3879</v>
      </c>
    </row>
    <row r="1023" spans="1:4" x14ac:dyDescent="0.3">
      <c r="A1023">
        <v>1001069</v>
      </c>
      <c r="B1023" t="s">
        <v>3869</v>
      </c>
      <c r="C1023" t="s">
        <v>3871</v>
      </c>
      <c r="D1023" t="s">
        <v>3879</v>
      </c>
    </row>
    <row r="1024" spans="1:4" x14ac:dyDescent="0.3">
      <c r="A1024">
        <v>1001070</v>
      </c>
      <c r="B1024" t="s">
        <v>3867</v>
      </c>
      <c r="C1024" t="s">
        <v>3872</v>
      </c>
      <c r="D1024" t="s">
        <v>3880</v>
      </c>
    </row>
    <row r="1025" spans="1:4" x14ac:dyDescent="0.3">
      <c r="A1025">
        <v>1001071</v>
      </c>
      <c r="B1025" t="s">
        <v>3869</v>
      </c>
      <c r="C1025" t="s">
        <v>3873</v>
      </c>
      <c r="D1025" t="s">
        <v>3879</v>
      </c>
    </row>
    <row r="1026" spans="1:4" x14ac:dyDescent="0.3">
      <c r="A1026">
        <v>1001072</v>
      </c>
      <c r="B1026" t="s">
        <v>3867</v>
      </c>
      <c r="C1026" t="s">
        <v>3874</v>
      </c>
      <c r="D1026" t="s">
        <v>3879</v>
      </c>
    </row>
    <row r="1027" spans="1:4" x14ac:dyDescent="0.3">
      <c r="A1027">
        <v>1001073</v>
      </c>
      <c r="B1027" t="s">
        <v>3867</v>
      </c>
      <c r="C1027" t="s">
        <v>3871</v>
      </c>
      <c r="D1027" t="s">
        <v>3879</v>
      </c>
    </row>
    <row r="1028" spans="1:4" x14ac:dyDescent="0.3">
      <c r="A1028">
        <v>1001074</v>
      </c>
      <c r="B1028" t="s">
        <v>3869</v>
      </c>
      <c r="C1028" t="s">
        <v>3872</v>
      </c>
      <c r="D1028" t="s">
        <v>3880</v>
      </c>
    </row>
    <row r="1029" spans="1:4" x14ac:dyDescent="0.3">
      <c r="A1029">
        <v>1001075</v>
      </c>
      <c r="B1029" t="s">
        <v>3867</v>
      </c>
      <c r="C1029" t="s">
        <v>3871</v>
      </c>
      <c r="D1029" t="s">
        <v>3880</v>
      </c>
    </row>
    <row r="1030" spans="1:4" x14ac:dyDescent="0.3">
      <c r="A1030">
        <v>1001076</v>
      </c>
      <c r="B1030" t="s">
        <v>3867</v>
      </c>
      <c r="C1030" t="s">
        <v>3871</v>
      </c>
      <c r="D1030" t="s">
        <v>3880</v>
      </c>
    </row>
    <row r="1031" spans="1:4" x14ac:dyDescent="0.3">
      <c r="A1031">
        <v>1001077</v>
      </c>
      <c r="B1031" t="s">
        <v>3869</v>
      </c>
      <c r="C1031" t="s">
        <v>3871</v>
      </c>
      <c r="D1031" t="s">
        <v>3879</v>
      </c>
    </row>
    <row r="1032" spans="1:4" x14ac:dyDescent="0.3">
      <c r="A1032">
        <v>1001078</v>
      </c>
      <c r="B1032" t="s">
        <v>3867</v>
      </c>
      <c r="C1032" t="s">
        <v>3872</v>
      </c>
      <c r="D1032" t="s">
        <v>3880</v>
      </c>
    </row>
    <row r="1033" spans="1:4" x14ac:dyDescent="0.3">
      <c r="A1033">
        <v>1001079</v>
      </c>
      <c r="B1033" t="s">
        <v>3869</v>
      </c>
      <c r="C1033" t="s">
        <v>3871</v>
      </c>
      <c r="D1033" t="s">
        <v>3879</v>
      </c>
    </row>
    <row r="1034" spans="1:4" x14ac:dyDescent="0.3">
      <c r="A1034">
        <v>1001080</v>
      </c>
      <c r="B1034" t="s">
        <v>3869</v>
      </c>
      <c r="C1034" t="s">
        <v>3870</v>
      </c>
      <c r="D1034" t="s">
        <v>3880</v>
      </c>
    </row>
    <row r="1035" spans="1:4" x14ac:dyDescent="0.3">
      <c r="A1035">
        <v>1001081</v>
      </c>
      <c r="B1035" t="s">
        <v>3869</v>
      </c>
      <c r="C1035" t="s">
        <v>3875</v>
      </c>
      <c r="D1035" t="s">
        <v>3880</v>
      </c>
    </row>
    <row r="1036" spans="1:4" x14ac:dyDescent="0.3">
      <c r="A1036">
        <v>1001083</v>
      </c>
      <c r="B1036" t="s">
        <v>3869</v>
      </c>
      <c r="C1036" t="s">
        <v>3870</v>
      </c>
      <c r="D1036" t="s">
        <v>3880</v>
      </c>
    </row>
    <row r="1037" spans="1:4" x14ac:dyDescent="0.3">
      <c r="A1037">
        <v>1001084</v>
      </c>
      <c r="B1037" t="s">
        <v>3869</v>
      </c>
      <c r="C1037" t="s">
        <v>3868</v>
      </c>
      <c r="D1037" t="s">
        <v>3879</v>
      </c>
    </row>
    <row r="1038" spans="1:4" x14ac:dyDescent="0.3">
      <c r="A1038">
        <v>1001085</v>
      </c>
      <c r="B1038" t="s">
        <v>3869</v>
      </c>
      <c r="C1038" t="s">
        <v>3871</v>
      </c>
      <c r="D1038" t="s">
        <v>3880</v>
      </c>
    </row>
    <row r="1039" spans="1:4" x14ac:dyDescent="0.3">
      <c r="A1039">
        <v>1001086</v>
      </c>
      <c r="B1039" t="s">
        <v>3869</v>
      </c>
      <c r="C1039" t="s">
        <v>3875</v>
      </c>
      <c r="D1039" t="s">
        <v>3879</v>
      </c>
    </row>
    <row r="1040" spans="1:4" x14ac:dyDescent="0.3">
      <c r="A1040">
        <v>1001087</v>
      </c>
      <c r="B1040" t="s">
        <v>3869</v>
      </c>
      <c r="C1040" t="s">
        <v>3871</v>
      </c>
      <c r="D1040" t="s">
        <v>3879</v>
      </c>
    </row>
    <row r="1041" spans="1:4" x14ac:dyDescent="0.3">
      <c r="A1041">
        <v>1001088</v>
      </c>
      <c r="B1041" t="s">
        <v>3867</v>
      </c>
      <c r="C1041" t="s">
        <v>3868</v>
      </c>
      <c r="D1041" t="s">
        <v>3879</v>
      </c>
    </row>
    <row r="1042" spans="1:4" x14ac:dyDescent="0.3">
      <c r="A1042">
        <v>1001089</v>
      </c>
      <c r="B1042" t="s">
        <v>3869</v>
      </c>
      <c r="C1042" t="s">
        <v>3874</v>
      </c>
      <c r="D1042" t="s">
        <v>3880</v>
      </c>
    </row>
    <row r="1043" spans="1:4" x14ac:dyDescent="0.3">
      <c r="A1043">
        <v>1001090</v>
      </c>
      <c r="B1043" t="s">
        <v>3869</v>
      </c>
      <c r="C1043" t="s">
        <v>3871</v>
      </c>
      <c r="D1043" t="s">
        <v>3880</v>
      </c>
    </row>
    <row r="1044" spans="1:4" x14ac:dyDescent="0.3">
      <c r="A1044">
        <v>1001091</v>
      </c>
      <c r="B1044" t="s">
        <v>3869</v>
      </c>
      <c r="C1044" t="s">
        <v>3875</v>
      </c>
      <c r="D1044" t="s">
        <v>3879</v>
      </c>
    </row>
    <row r="1045" spans="1:4" x14ac:dyDescent="0.3">
      <c r="A1045">
        <v>1001092</v>
      </c>
      <c r="B1045" t="s">
        <v>3867</v>
      </c>
      <c r="C1045" t="s">
        <v>3875</v>
      </c>
      <c r="D1045" t="s">
        <v>3879</v>
      </c>
    </row>
    <row r="1046" spans="1:4" x14ac:dyDescent="0.3">
      <c r="A1046">
        <v>1001093</v>
      </c>
      <c r="B1046" t="s">
        <v>3869</v>
      </c>
      <c r="C1046" t="s">
        <v>3873</v>
      </c>
      <c r="D1046" t="s">
        <v>3880</v>
      </c>
    </row>
    <row r="1047" spans="1:4" x14ac:dyDescent="0.3">
      <c r="A1047">
        <v>1001094</v>
      </c>
      <c r="B1047" t="s">
        <v>3867</v>
      </c>
      <c r="C1047" t="s">
        <v>3875</v>
      </c>
      <c r="D1047" t="s">
        <v>3879</v>
      </c>
    </row>
    <row r="1048" spans="1:4" x14ac:dyDescent="0.3">
      <c r="A1048">
        <v>1001095</v>
      </c>
      <c r="B1048" t="s">
        <v>3867</v>
      </c>
      <c r="C1048" t="s">
        <v>3870</v>
      </c>
      <c r="D1048" t="s">
        <v>3879</v>
      </c>
    </row>
    <row r="1049" spans="1:4" x14ac:dyDescent="0.3">
      <c r="A1049">
        <v>1001096</v>
      </c>
      <c r="B1049" t="s">
        <v>3869</v>
      </c>
      <c r="C1049" t="s">
        <v>3868</v>
      </c>
      <c r="D1049" t="s">
        <v>3879</v>
      </c>
    </row>
    <row r="1050" spans="1:4" x14ac:dyDescent="0.3">
      <c r="A1050">
        <v>1001097</v>
      </c>
      <c r="B1050" t="s">
        <v>3869</v>
      </c>
      <c r="C1050" t="s">
        <v>3875</v>
      </c>
      <c r="D1050" t="s">
        <v>3879</v>
      </c>
    </row>
    <row r="1051" spans="1:4" x14ac:dyDescent="0.3">
      <c r="A1051">
        <v>1001098</v>
      </c>
      <c r="B1051" t="s">
        <v>3869</v>
      </c>
      <c r="C1051" t="s">
        <v>3874</v>
      </c>
      <c r="D1051" t="s">
        <v>3880</v>
      </c>
    </row>
    <row r="1052" spans="1:4" x14ac:dyDescent="0.3">
      <c r="A1052">
        <v>1001099</v>
      </c>
      <c r="B1052" t="s">
        <v>3869</v>
      </c>
      <c r="C1052" t="s">
        <v>3871</v>
      </c>
      <c r="D1052" t="s">
        <v>3879</v>
      </c>
    </row>
    <row r="1053" spans="1:4" x14ac:dyDescent="0.3">
      <c r="A1053">
        <v>1001100</v>
      </c>
      <c r="B1053" t="s">
        <v>3869</v>
      </c>
      <c r="C1053" t="s">
        <v>3871</v>
      </c>
      <c r="D1053" t="s">
        <v>3880</v>
      </c>
    </row>
    <row r="1054" spans="1:4" x14ac:dyDescent="0.3">
      <c r="A1054">
        <v>1001101</v>
      </c>
      <c r="B1054" t="s">
        <v>3869</v>
      </c>
      <c r="C1054" t="s">
        <v>3874</v>
      </c>
      <c r="D1054" t="s">
        <v>3879</v>
      </c>
    </row>
    <row r="1055" spans="1:4" x14ac:dyDescent="0.3">
      <c r="A1055">
        <v>1001102</v>
      </c>
      <c r="B1055" t="s">
        <v>3869</v>
      </c>
      <c r="C1055" t="s">
        <v>3875</v>
      </c>
      <c r="D1055" t="s">
        <v>3879</v>
      </c>
    </row>
    <row r="1056" spans="1:4" x14ac:dyDescent="0.3">
      <c r="A1056">
        <v>1001103</v>
      </c>
      <c r="B1056" t="s">
        <v>3867</v>
      </c>
      <c r="C1056" t="s">
        <v>3872</v>
      </c>
      <c r="D1056" t="s">
        <v>3879</v>
      </c>
    </row>
    <row r="1057" spans="1:4" x14ac:dyDescent="0.3">
      <c r="A1057">
        <v>1001104</v>
      </c>
      <c r="B1057" t="s">
        <v>3869</v>
      </c>
      <c r="C1057" t="s">
        <v>3874</v>
      </c>
      <c r="D1057" t="s">
        <v>3879</v>
      </c>
    </row>
    <row r="1058" spans="1:4" x14ac:dyDescent="0.3">
      <c r="A1058">
        <v>1001106</v>
      </c>
      <c r="B1058" t="s">
        <v>3869</v>
      </c>
      <c r="C1058" t="s">
        <v>3875</v>
      </c>
      <c r="D1058" t="s">
        <v>3879</v>
      </c>
    </row>
    <row r="1059" spans="1:4" x14ac:dyDescent="0.3">
      <c r="A1059">
        <v>1001107</v>
      </c>
      <c r="B1059" t="s">
        <v>3867</v>
      </c>
      <c r="C1059" t="s">
        <v>3873</v>
      </c>
      <c r="D1059" t="s">
        <v>3880</v>
      </c>
    </row>
    <row r="1060" spans="1:4" x14ac:dyDescent="0.3">
      <c r="A1060">
        <v>1001108</v>
      </c>
      <c r="B1060" t="s">
        <v>3869</v>
      </c>
      <c r="C1060" t="s">
        <v>3870</v>
      </c>
      <c r="D1060" t="s">
        <v>3879</v>
      </c>
    </row>
    <row r="1061" spans="1:4" x14ac:dyDescent="0.3">
      <c r="A1061">
        <v>1001109</v>
      </c>
      <c r="B1061" t="s">
        <v>3869</v>
      </c>
      <c r="C1061" t="s">
        <v>3875</v>
      </c>
      <c r="D1061" t="s">
        <v>3879</v>
      </c>
    </row>
    <row r="1062" spans="1:4" x14ac:dyDescent="0.3">
      <c r="A1062">
        <v>1001110</v>
      </c>
      <c r="B1062" t="s">
        <v>3867</v>
      </c>
      <c r="C1062" t="s">
        <v>3870</v>
      </c>
      <c r="D1062" t="s">
        <v>3880</v>
      </c>
    </row>
    <row r="1063" spans="1:4" x14ac:dyDescent="0.3">
      <c r="A1063">
        <v>1001111</v>
      </c>
      <c r="B1063" t="s">
        <v>3867</v>
      </c>
      <c r="C1063" t="s">
        <v>3873</v>
      </c>
      <c r="D1063" t="s">
        <v>3880</v>
      </c>
    </row>
    <row r="1064" spans="1:4" x14ac:dyDescent="0.3">
      <c r="A1064">
        <v>1001112</v>
      </c>
      <c r="B1064" t="s">
        <v>3869</v>
      </c>
      <c r="C1064" t="s">
        <v>3875</v>
      </c>
      <c r="D1064" t="s">
        <v>3879</v>
      </c>
    </row>
    <row r="1065" spans="1:4" x14ac:dyDescent="0.3">
      <c r="A1065">
        <v>1001113</v>
      </c>
      <c r="B1065" t="s">
        <v>3869</v>
      </c>
      <c r="C1065" t="s">
        <v>3875</v>
      </c>
      <c r="D1065" t="s">
        <v>3879</v>
      </c>
    </row>
    <row r="1066" spans="1:4" x14ac:dyDescent="0.3">
      <c r="A1066">
        <v>1001114</v>
      </c>
      <c r="B1066" t="s">
        <v>3867</v>
      </c>
      <c r="C1066" t="s">
        <v>3875</v>
      </c>
      <c r="D1066" t="s">
        <v>3879</v>
      </c>
    </row>
    <row r="1067" spans="1:4" x14ac:dyDescent="0.3">
      <c r="A1067">
        <v>1001116</v>
      </c>
      <c r="B1067" t="s">
        <v>3869</v>
      </c>
      <c r="C1067" t="s">
        <v>3871</v>
      </c>
      <c r="D1067" t="s">
        <v>3879</v>
      </c>
    </row>
    <row r="1068" spans="1:4" x14ac:dyDescent="0.3">
      <c r="A1068">
        <v>1001117</v>
      </c>
      <c r="B1068" t="s">
        <v>3869</v>
      </c>
      <c r="C1068" t="s">
        <v>3875</v>
      </c>
      <c r="D1068" t="s">
        <v>3879</v>
      </c>
    </row>
    <row r="1069" spans="1:4" x14ac:dyDescent="0.3">
      <c r="A1069">
        <v>1001118</v>
      </c>
      <c r="B1069" t="s">
        <v>3869</v>
      </c>
      <c r="C1069" t="s">
        <v>3873</v>
      </c>
      <c r="D1069" t="s">
        <v>3880</v>
      </c>
    </row>
    <row r="1070" spans="1:4" x14ac:dyDescent="0.3">
      <c r="A1070">
        <v>1001119</v>
      </c>
      <c r="B1070" t="s">
        <v>3869</v>
      </c>
      <c r="C1070" t="s">
        <v>3874</v>
      </c>
      <c r="D1070" t="s">
        <v>3880</v>
      </c>
    </row>
    <row r="1071" spans="1:4" x14ac:dyDescent="0.3">
      <c r="A1071">
        <v>1001120</v>
      </c>
      <c r="B1071" t="s">
        <v>3869</v>
      </c>
      <c r="C1071" t="s">
        <v>3875</v>
      </c>
      <c r="D1071" t="s">
        <v>3880</v>
      </c>
    </row>
    <row r="1072" spans="1:4" x14ac:dyDescent="0.3">
      <c r="A1072">
        <v>1001121</v>
      </c>
      <c r="B1072" t="s">
        <v>3869</v>
      </c>
      <c r="C1072" t="s">
        <v>3870</v>
      </c>
      <c r="D1072" t="s">
        <v>3880</v>
      </c>
    </row>
    <row r="1073" spans="1:4" x14ac:dyDescent="0.3">
      <c r="A1073">
        <v>1001122</v>
      </c>
      <c r="B1073" t="s">
        <v>3869</v>
      </c>
      <c r="C1073" t="s">
        <v>3870</v>
      </c>
      <c r="D1073" t="s">
        <v>3880</v>
      </c>
    </row>
    <row r="1074" spans="1:4" x14ac:dyDescent="0.3">
      <c r="A1074">
        <v>1001124</v>
      </c>
      <c r="B1074" t="s">
        <v>3869</v>
      </c>
      <c r="C1074" t="s">
        <v>3871</v>
      </c>
      <c r="D1074" t="s">
        <v>3880</v>
      </c>
    </row>
    <row r="1075" spans="1:4" x14ac:dyDescent="0.3">
      <c r="A1075">
        <v>1001125</v>
      </c>
      <c r="B1075" t="s">
        <v>3867</v>
      </c>
      <c r="C1075" t="s">
        <v>3875</v>
      </c>
      <c r="D1075" t="s">
        <v>3879</v>
      </c>
    </row>
    <row r="1076" spans="1:4" x14ac:dyDescent="0.3">
      <c r="A1076">
        <v>1001126</v>
      </c>
      <c r="B1076" t="s">
        <v>3869</v>
      </c>
      <c r="C1076" t="s">
        <v>3870</v>
      </c>
      <c r="D1076" t="s">
        <v>3879</v>
      </c>
    </row>
    <row r="1077" spans="1:4" x14ac:dyDescent="0.3">
      <c r="A1077">
        <v>1001127</v>
      </c>
      <c r="B1077" t="s">
        <v>3869</v>
      </c>
      <c r="C1077" t="s">
        <v>3871</v>
      </c>
      <c r="D1077" t="s">
        <v>3879</v>
      </c>
    </row>
    <row r="1078" spans="1:4" x14ac:dyDescent="0.3">
      <c r="A1078">
        <v>1001128</v>
      </c>
      <c r="B1078" t="s">
        <v>3869</v>
      </c>
      <c r="C1078" t="s">
        <v>3871</v>
      </c>
      <c r="D1078" t="s">
        <v>3879</v>
      </c>
    </row>
    <row r="1079" spans="1:4" x14ac:dyDescent="0.3">
      <c r="A1079">
        <v>1001129</v>
      </c>
      <c r="B1079" t="s">
        <v>3869</v>
      </c>
      <c r="C1079" t="s">
        <v>3874</v>
      </c>
      <c r="D1079" t="s">
        <v>3879</v>
      </c>
    </row>
    <row r="1080" spans="1:4" x14ac:dyDescent="0.3">
      <c r="A1080">
        <v>1001130</v>
      </c>
      <c r="B1080" t="s">
        <v>3869</v>
      </c>
      <c r="C1080" t="s">
        <v>3875</v>
      </c>
      <c r="D1080" t="s">
        <v>3879</v>
      </c>
    </row>
    <row r="1081" spans="1:4" x14ac:dyDescent="0.3">
      <c r="A1081">
        <v>1001131</v>
      </c>
      <c r="B1081" t="s">
        <v>3869</v>
      </c>
      <c r="C1081" t="s">
        <v>3870</v>
      </c>
      <c r="D1081" t="s">
        <v>3880</v>
      </c>
    </row>
    <row r="1082" spans="1:4" x14ac:dyDescent="0.3">
      <c r="A1082">
        <v>1001132</v>
      </c>
      <c r="B1082" t="s">
        <v>3869</v>
      </c>
      <c r="C1082" t="s">
        <v>3875</v>
      </c>
      <c r="D1082" t="s">
        <v>3880</v>
      </c>
    </row>
    <row r="1083" spans="1:4" x14ac:dyDescent="0.3">
      <c r="A1083">
        <v>1001133</v>
      </c>
      <c r="B1083" t="s">
        <v>3869</v>
      </c>
      <c r="C1083" t="s">
        <v>3875</v>
      </c>
      <c r="D1083" t="s">
        <v>3879</v>
      </c>
    </row>
    <row r="1084" spans="1:4" x14ac:dyDescent="0.3">
      <c r="A1084">
        <v>1001134</v>
      </c>
      <c r="B1084" t="s">
        <v>3869</v>
      </c>
      <c r="C1084" t="s">
        <v>3875</v>
      </c>
      <c r="D1084" t="s">
        <v>3879</v>
      </c>
    </row>
    <row r="1085" spans="1:4" x14ac:dyDescent="0.3">
      <c r="A1085">
        <v>1001135</v>
      </c>
      <c r="B1085" t="s">
        <v>3869</v>
      </c>
      <c r="C1085" t="s">
        <v>3873</v>
      </c>
      <c r="D1085" t="s">
        <v>3880</v>
      </c>
    </row>
    <row r="1086" spans="1:4" x14ac:dyDescent="0.3">
      <c r="A1086">
        <v>1001136</v>
      </c>
      <c r="B1086" t="s">
        <v>3867</v>
      </c>
      <c r="C1086" t="s">
        <v>3874</v>
      </c>
      <c r="D1086" t="s">
        <v>3879</v>
      </c>
    </row>
    <row r="1087" spans="1:4" x14ac:dyDescent="0.3">
      <c r="A1087">
        <v>1001137</v>
      </c>
      <c r="B1087" t="s">
        <v>3869</v>
      </c>
      <c r="C1087" t="s">
        <v>3875</v>
      </c>
      <c r="D1087" t="s">
        <v>3879</v>
      </c>
    </row>
    <row r="1088" spans="1:4" x14ac:dyDescent="0.3">
      <c r="A1088">
        <v>1001138</v>
      </c>
      <c r="B1088" t="s">
        <v>3869</v>
      </c>
      <c r="C1088" t="s">
        <v>3875</v>
      </c>
      <c r="D1088" t="s">
        <v>3879</v>
      </c>
    </row>
    <row r="1089" spans="1:4" x14ac:dyDescent="0.3">
      <c r="A1089">
        <v>1001139</v>
      </c>
      <c r="B1089" t="s">
        <v>3869</v>
      </c>
      <c r="C1089" t="s">
        <v>3871</v>
      </c>
      <c r="D1089" t="s">
        <v>3879</v>
      </c>
    </row>
    <row r="1090" spans="1:4" x14ac:dyDescent="0.3">
      <c r="A1090">
        <v>1001140</v>
      </c>
      <c r="B1090" t="s">
        <v>3867</v>
      </c>
      <c r="C1090" t="s">
        <v>3872</v>
      </c>
      <c r="D1090" t="s">
        <v>3880</v>
      </c>
    </row>
    <row r="1091" spans="1:4" x14ac:dyDescent="0.3">
      <c r="A1091">
        <v>1001141</v>
      </c>
      <c r="B1091" t="s">
        <v>3867</v>
      </c>
      <c r="C1091" t="s">
        <v>3871</v>
      </c>
      <c r="D1091" t="s">
        <v>3880</v>
      </c>
    </row>
    <row r="1092" spans="1:4" x14ac:dyDescent="0.3">
      <c r="A1092">
        <v>1001142</v>
      </c>
      <c r="B1092" t="s">
        <v>3869</v>
      </c>
      <c r="C1092" t="s">
        <v>3875</v>
      </c>
      <c r="D1092" t="s">
        <v>3879</v>
      </c>
    </row>
    <row r="1093" spans="1:4" x14ac:dyDescent="0.3">
      <c r="A1093">
        <v>1001143</v>
      </c>
      <c r="B1093" t="s">
        <v>3869</v>
      </c>
      <c r="C1093" t="s">
        <v>3873</v>
      </c>
      <c r="D1093" t="s">
        <v>3880</v>
      </c>
    </row>
    <row r="1094" spans="1:4" x14ac:dyDescent="0.3">
      <c r="A1094">
        <v>1001144</v>
      </c>
      <c r="B1094" t="s">
        <v>3869</v>
      </c>
      <c r="C1094" t="s">
        <v>3871</v>
      </c>
      <c r="D1094" t="s">
        <v>3879</v>
      </c>
    </row>
    <row r="1095" spans="1:4" x14ac:dyDescent="0.3">
      <c r="A1095">
        <v>1001145</v>
      </c>
      <c r="B1095" t="s">
        <v>3869</v>
      </c>
      <c r="C1095" t="s">
        <v>3873</v>
      </c>
      <c r="D1095" t="s">
        <v>3880</v>
      </c>
    </row>
    <row r="1096" spans="1:4" x14ac:dyDescent="0.3">
      <c r="A1096">
        <v>1001146</v>
      </c>
      <c r="B1096" t="s">
        <v>3867</v>
      </c>
      <c r="C1096" t="s">
        <v>3875</v>
      </c>
      <c r="D1096" t="s">
        <v>3880</v>
      </c>
    </row>
    <row r="1097" spans="1:4" x14ac:dyDescent="0.3">
      <c r="A1097">
        <v>1001147</v>
      </c>
      <c r="B1097" t="s">
        <v>3869</v>
      </c>
      <c r="C1097" t="s">
        <v>3871</v>
      </c>
      <c r="D1097" t="s">
        <v>3880</v>
      </c>
    </row>
    <row r="1098" spans="1:4" x14ac:dyDescent="0.3">
      <c r="A1098">
        <v>1001148</v>
      </c>
      <c r="B1098" t="s">
        <v>3869</v>
      </c>
      <c r="C1098" t="s">
        <v>3874</v>
      </c>
      <c r="D1098" t="s">
        <v>3880</v>
      </c>
    </row>
    <row r="1099" spans="1:4" x14ac:dyDescent="0.3">
      <c r="A1099">
        <v>1001149</v>
      </c>
      <c r="B1099" t="s">
        <v>3869</v>
      </c>
      <c r="C1099" t="s">
        <v>3871</v>
      </c>
      <c r="D1099" t="s">
        <v>3880</v>
      </c>
    </row>
    <row r="1100" spans="1:4" x14ac:dyDescent="0.3">
      <c r="A1100">
        <v>1001150</v>
      </c>
      <c r="B1100" t="s">
        <v>3867</v>
      </c>
      <c r="C1100" t="s">
        <v>3871</v>
      </c>
      <c r="D1100" t="s">
        <v>3879</v>
      </c>
    </row>
    <row r="1101" spans="1:4" x14ac:dyDescent="0.3">
      <c r="A1101">
        <v>1001151</v>
      </c>
      <c r="B1101" t="s">
        <v>3869</v>
      </c>
      <c r="C1101" t="s">
        <v>3871</v>
      </c>
      <c r="D1101" t="s">
        <v>3880</v>
      </c>
    </row>
    <row r="1102" spans="1:4" x14ac:dyDescent="0.3">
      <c r="A1102">
        <v>1001152</v>
      </c>
      <c r="B1102" t="s">
        <v>3869</v>
      </c>
      <c r="C1102" t="s">
        <v>3875</v>
      </c>
      <c r="D1102" t="s">
        <v>3879</v>
      </c>
    </row>
    <row r="1103" spans="1:4" x14ac:dyDescent="0.3">
      <c r="A1103">
        <v>1001153</v>
      </c>
      <c r="B1103" t="s">
        <v>3869</v>
      </c>
      <c r="C1103" t="s">
        <v>3875</v>
      </c>
      <c r="D1103" t="s">
        <v>3879</v>
      </c>
    </row>
    <row r="1104" spans="1:4" x14ac:dyDescent="0.3">
      <c r="A1104">
        <v>1001155</v>
      </c>
      <c r="B1104" t="s">
        <v>3869</v>
      </c>
      <c r="C1104" t="s">
        <v>3871</v>
      </c>
      <c r="D1104" t="s">
        <v>3879</v>
      </c>
    </row>
    <row r="1105" spans="1:4" x14ac:dyDescent="0.3">
      <c r="A1105">
        <v>1001156</v>
      </c>
      <c r="B1105" t="s">
        <v>3867</v>
      </c>
      <c r="C1105" t="s">
        <v>3873</v>
      </c>
      <c r="D1105" t="s">
        <v>3879</v>
      </c>
    </row>
    <row r="1106" spans="1:4" x14ac:dyDescent="0.3">
      <c r="A1106">
        <v>1001157</v>
      </c>
      <c r="B1106" t="s">
        <v>3869</v>
      </c>
      <c r="C1106" t="s">
        <v>3872</v>
      </c>
      <c r="D1106" t="s">
        <v>3879</v>
      </c>
    </row>
    <row r="1107" spans="1:4" x14ac:dyDescent="0.3">
      <c r="A1107">
        <v>1001158</v>
      </c>
      <c r="B1107" t="s">
        <v>3867</v>
      </c>
      <c r="C1107" t="s">
        <v>3874</v>
      </c>
      <c r="D1107" t="s">
        <v>3880</v>
      </c>
    </row>
    <row r="1108" spans="1:4" x14ac:dyDescent="0.3">
      <c r="A1108">
        <v>1001159</v>
      </c>
      <c r="B1108" t="s">
        <v>3869</v>
      </c>
      <c r="C1108" t="s">
        <v>3875</v>
      </c>
      <c r="D1108" t="s">
        <v>3880</v>
      </c>
    </row>
    <row r="1109" spans="1:4" x14ac:dyDescent="0.3">
      <c r="A1109">
        <v>1001160</v>
      </c>
      <c r="B1109" t="s">
        <v>3869</v>
      </c>
      <c r="C1109" t="s">
        <v>3875</v>
      </c>
      <c r="D1109" t="s">
        <v>3879</v>
      </c>
    </row>
    <row r="1110" spans="1:4" x14ac:dyDescent="0.3">
      <c r="A1110">
        <v>1001161</v>
      </c>
      <c r="B1110" t="s">
        <v>3869</v>
      </c>
      <c r="C1110" t="s">
        <v>3871</v>
      </c>
      <c r="D1110" t="s">
        <v>3879</v>
      </c>
    </row>
    <row r="1111" spans="1:4" x14ac:dyDescent="0.3">
      <c r="A1111">
        <v>1001162</v>
      </c>
      <c r="B1111" t="s">
        <v>3867</v>
      </c>
      <c r="C1111" t="s">
        <v>3874</v>
      </c>
      <c r="D1111" t="s">
        <v>3879</v>
      </c>
    </row>
    <row r="1112" spans="1:4" x14ac:dyDescent="0.3">
      <c r="A1112">
        <v>1001163</v>
      </c>
      <c r="B1112" t="s">
        <v>3869</v>
      </c>
      <c r="C1112" t="s">
        <v>3868</v>
      </c>
      <c r="D1112" t="s">
        <v>3879</v>
      </c>
    </row>
    <row r="1113" spans="1:4" x14ac:dyDescent="0.3">
      <c r="A1113">
        <v>1001164</v>
      </c>
      <c r="B1113" t="s">
        <v>3867</v>
      </c>
      <c r="C1113" t="s">
        <v>3871</v>
      </c>
      <c r="D1113" t="s">
        <v>3880</v>
      </c>
    </row>
    <row r="1114" spans="1:4" x14ac:dyDescent="0.3">
      <c r="A1114">
        <v>1001165</v>
      </c>
      <c r="B1114" t="s">
        <v>3869</v>
      </c>
      <c r="C1114" t="s">
        <v>3871</v>
      </c>
      <c r="D1114" t="s">
        <v>3880</v>
      </c>
    </row>
    <row r="1115" spans="1:4" x14ac:dyDescent="0.3">
      <c r="A1115">
        <v>1001166</v>
      </c>
      <c r="B1115" t="s">
        <v>3869</v>
      </c>
      <c r="C1115" t="s">
        <v>3870</v>
      </c>
      <c r="D1115" t="s">
        <v>3880</v>
      </c>
    </row>
    <row r="1116" spans="1:4" x14ac:dyDescent="0.3">
      <c r="A1116">
        <v>1001167</v>
      </c>
      <c r="B1116" t="s">
        <v>3867</v>
      </c>
      <c r="C1116" t="s">
        <v>3873</v>
      </c>
      <c r="D1116" t="s">
        <v>3880</v>
      </c>
    </row>
    <row r="1117" spans="1:4" x14ac:dyDescent="0.3">
      <c r="A1117">
        <v>1001168</v>
      </c>
      <c r="B1117" t="s">
        <v>3867</v>
      </c>
      <c r="C1117" t="s">
        <v>3871</v>
      </c>
      <c r="D1117" t="s">
        <v>3880</v>
      </c>
    </row>
    <row r="1118" spans="1:4" x14ac:dyDescent="0.3">
      <c r="A1118">
        <v>1001169</v>
      </c>
      <c r="B1118" t="s">
        <v>3869</v>
      </c>
      <c r="C1118" t="s">
        <v>3871</v>
      </c>
      <c r="D1118" t="s">
        <v>3879</v>
      </c>
    </row>
    <row r="1119" spans="1:4" x14ac:dyDescent="0.3">
      <c r="A1119">
        <v>1001170</v>
      </c>
      <c r="B1119" t="s">
        <v>3869</v>
      </c>
      <c r="C1119" t="s">
        <v>3870</v>
      </c>
      <c r="D1119" t="s">
        <v>3880</v>
      </c>
    </row>
    <row r="1120" spans="1:4" x14ac:dyDescent="0.3">
      <c r="A1120">
        <v>1001171</v>
      </c>
      <c r="B1120" t="s">
        <v>3869</v>
      </c>
      <c r="C1120" t="s">
        <v>3872</v>
      </c>
      <c r="D1120" t="s">
        <v>3880</v>
      </c>
    </row>
    <row r="1121" spans="1:4" x14ac:dyDescent="0.3">
      <c r="A1121">
        <v>1001172</v>
      </c>
      <c r="B1121" t="s">
        <v>3867</v>
      </c>
      <c r="C1121" t="s">
        <v>3871</v>
      </c>
      <c r="D1121" t="s">
        <v>3880</v>
      </c>
    </row>
    <row r="1122" spans="1:4" x14ac:dyDescent="0.3">
      <c r="A1122">
        <v>1001173</v>
      </c>
      <c r="B1122" t="s">
        <v>3867</v>
      </c>
      <c r="C1122" t="s">
        <v>3871</v>
      </c>
      <c r="D1122" t="s">
        <v>3879</v>
      </c>
    </row>
    <row r="1123" spans="1:4" x14ac:dyDescent="0.3">
      <c r="A1123">
        <v>1001174</v>
      </c>
      <c r="B1123" t="s">
        <v>3867</v>
      </c>
      <c r="C1123" t="s">
        <v>3875</v>
      </c>
      <c r="D1123" t="s">
        <v>3879</v>
      </c>
    </row>
    <row r="1124" spans="1:4" x14ac:dyDescent="0.3">
      <c r="A1124">
        <v>1001175</v>
      </c>
      <c r="B1124" t="s">
        <v>3867</v>
      </c>
      <c r="C1124" t="s">
        <v>3871</v>
      </c>
      <c r="D1124" t="s">
        <v>3879</v>
      </c>
    </row>
    <row r="1125" spans="1:4" x14ac:dyDescent="0.3">
      <c r="A1125">
        <v>1001176</v>
      </c>
      <c r="B1125" t="s">
        <v>3869</v>
      </c>
      <c r="C1125" t="s">
        <v>3870</v>
      </c>
      <c r="D1125" t="s">
        <v>3880</v>
      </c>
    </row>
    <row r="1126" spans="1:4" x14ac:dyDescent="0.3">
      <c r="A1126">
        <v>1001177</v>
      </c>
      <c r="B1126" t="s">
        <v>3867</v>
      </c>
      <c r="C1126" t="s">
        <v>3871</v>
      </c>
      <c r="D1126" t="s">
        <v>3880</v>
      </c>
    </row>
    <row r="1127" spans="1:4" x14ac:dyDescent="0.3">
      <c r="A1127">
        <v>1001178</v>
      </c>
      <c r="B1127" t="s">
        <v>3869</v>
      </c>
      <c r="C1127" t="s">
        <v>3870</v>
      </c>
      <c r="D1127" t="s">
        <v>3880</v>
      </c>
    </row>
    <row r="1128" spans="1:4" x14ac:dyDescent="0.3">
      <c r="A1128">
        <v>1001179</v>
      </c>
      <c r="B1128" t="s">
        <v>3869</v>
      </c>
      <c r="C1128" t="s">
        <v>3873</v>
      </c>
      <c r="D1128" t="s">
        <v>3880</v>
      </c>
    </row>
    <row r="1129" spans="1:4" x14ac:dyDescent="0.3">
      <c r="A1129">
        <v>1001180</v>
      </c>
      <c r="B1129" t="s">
        <v>3867</v>
      </c>
      <c r="C1129" t="s">
        <v>3873</v>
      </c>
      <c r="D1129" t="s">
        <v>3880</v>
      </c>
    </row>
    <row r="1130" spans="1:4" x14ac:dyDescent="0.3">
      <c r="A1130">
        <v>1001181</v>
      </c>
      <c r="B1130" t="s">
        <v>3869</v>
      </c>
      <c r="C1130" t="s">
        <v>3874</v>
      </c>
      <c r="D1130" t="s">
        <v>3880</v>
      </c>
    </row>
    <row r="1131" spans="1:4" x14ac:dyDescent="0.3">
      <c r="A1131">
        <v>1001182</v>
      </c>
      <c r="B1131" t="s">
        <v>3869</v>
      </c>
      <c r="C1131" t="s">
        <v>3868</v>
      </c>
      <c r="D1131" t="s">
        <v>3879</v>
      </c>
    </row>
    <row r="1132" spans="1:4" x14ac:dyDescent="0.3">
      <c r="A1132">
        <v>1001183</v>
      </c>
      <c r="B1132" t="s">
        <v>3869</v>
      </c>
      <c r="C1132" t="s">
        <v>3874</v>
      </c>
      <c r="D1132" t="s">
        <v>3879</v>
      </c>
    </row>
    <row r="1133" spans="1:4" x14ac:dyDescent="0.3">
      <c r="A1133">
        <v>1001184</v>
      </c>
      <c r="B1133" t="s">
        <v>3867</v>
      </c>
      <c r="C1133" t="s">
        <v>3871</v>
      </c>
      <c r="D1133" t="s">
        <v>3880</v>
      </c>
    </row>
    <row r="1134" spans="1:4" x14ac:dyDescent="0.3">
      <c r="A1134">
        <v>1001185</v>
      </c>
      <c r="B1134" t="s">
        <v>3867</v>
      </c>
      <c r="C1134" t="s">
        <v>3874</v>
      </c>
      <c r="D1134" t="s">
        <v>3879</v>
      </c>
    </row>
    <row r="1135" spans="1:4" x14ac:dyDescent="0.3">
      <c r="A1135">
        <v>1001186</v>
      </c>
      <c r="B1135" t="s">
        <v>3869</v>
      </c>
      <c r="C1135" t="s">
        <v>3875</v>
      </c>
      <c r="D1135" t="s">
        <v>3880</v>
      </c>
    </row>
    <row r="1136" spans="1:4" x14ac:dyDescent="0.3">
      <c r="A1136">
        <v>1001187</v>
      </c>
      <c r="B1136" t="s">
        <v>3867</v>
      </c>
      <c r="C1136" t="s">
        <v>3868</v>
      </c>
      <c r="D1136" t="s">
        <v>3879</v>
      </c>
    </row>
    <row r="1137" spans="1:4" x14ac:dyDescent="0.3">
      <c r="A1137">
        <v>1001188</v>
      </c>
      <c r="B1137" t="s">
        <v>3869</v>
      </c>
      <c r="C1137" t="s">
        <v>3872</v>
      </c>
      <c r="D1137" t="s">
        <v>3879</v>
      </c>
    </row>
    <row r="1138" spans="1:4" x14ac:dyDescent="0.3">
      <c r="A1138">
        <v>1001189</v>
      </c>
      <c r="B1138" t="s">
        <v>3869</v>
      </c>
      <c r="C1138" t="s">
        <v>3871</v>
      </c>
      <c r="D1138" t="s">
        <v>3879</v>
      </c>
    </row>
    <row r="1139" spans="1:4" x14ac:dyDescent="0.3">
      <c r="A1139">
        <v>1001190</v>
      </c>
      <c r="B1139" t="s">
        <v>3869</v>
      </c>
      <c r="C1139" t="s">
        <v>3872</v>
      </c>
      <c r="D1139" t="s">
        <v>3879</v>
      </c>
    </row>
    <row r="1140" spans="1:4" x14ac:dyDescent="0.3">
      <c r="A1140">
        <v>1001191</v>
      </c>
      <c r="B1140" t="s">
        <v>3867</v>
      </c>
      <c r="C1140" t="s">
        <v>3874</v>
      </c>
      <c r="D1140" t="s">
        <v>3880</v>
      </c>
    </row>
    <row r="1141" spans="1:4" x14ac:dyDescent="0.3">
      <c r="A1141">
        <v>1001193</v>
      </c>
      <c r="B1141" t="s">
        <v>3869</v>
      </c>
      <c r="C1141" t="s">
        <v>3871</v>
      </c>
      <c r="D1141" t="s">
        <v>3880</v>
      </c>
    </row>
    <row r="1142" spans="1:4" x14ac:dyDescent="0.3">
      <c r="A1142">
        <v>1001194</v>
      </c>
      <c r="B1142" t="s">
        <v>3867</v>
      </c>
      <c r="C1142" t="s">
        <v>3871</v>
      </c>
      <c r="D1142" t="s">
        <v>3880</v>
      </c>
    </row>
    <row r="1143" spans="1:4" x14ac:dyDescent="0.3">
      <c r="A1143">
        <v>1001195</v>
      </c>
      <c r="B1143" t="s">
        <v>3867</v>
      </c>
      <c r="C1143" t="s">
        <v>3868</v>
      </c>
      <c r="D1143" t="s">
        <v>3879</v>
      </c>
    </row>
    <row r="1144" spans="1:4" x14ac:dyDescent="0.3">
      <c r="A1144">
        <v>1001196</v>
      </c>
      <c r="B1144" t="s">
        <v>3867</v>
      </c>
      <c r="C1144" t="s">
        <v>3875</v>
      </c>
      <c r="D1144" t="s">
        <v>3879</v>
      </c>
    </row>
    <row r="1145" spans="1:4" x14ac:dyDescent="0.3">
      <c r="A1145">
        <v>1001197</v>
      </c>
      <c r="B1145" t="s">
        <v>3869</v>
      </c>
      <c r="C1145" t="s">
        <v>3874</v>
      </c>
      <c r="D1145" t="s">
        <v>3879</v>
      </c>
    </row>
    <row r="1146" spans="1:4" x14ac:dyDescent="0.3">
      <c r="A1146">
        <v>1001198</v>
      </c>
      <c r="B1146" t="s">
        <v>3869</v>
      </c>
      <c r="C1146" t="s">
        <v>3868</v>
      </c>
      <c r="D1146" t="s">
        <v>3879</v>
      </c>
    </row>
    <row r="1147" spans="1:4" x14ac:dyDescent="0.3">
      <c r="A1147">
        <v>1001199</v>
      </c>
      <c r="B1147" t="s">
        <v>3869</v>
      </c>
      <c r="C1147" t="s">
        <v>3873</v>
      </c>
      <c r="D1147" t="s">
        <v>3880</v>
      </c>
    </row>
    <row r="1148" spans="1:4" x14ac:dyDescent="0.3">
      <c r="A1148">
        <v>1001200</v>
      </c>
      <c r="B1148" t="s">
        <v>3869</v>
      </c>
      <c r="C1148" t="s">
        <v>3868</v>
      </c>
      <c r="D1148" t="s">
        <v>3879</v>
      </c>
    </row>
    <row r="1149" spans="1:4" x14ac:dyDescent="0.3">
      <c r="A1149">
        <v>1001201</v>
      </c>
      <c r="B1149" t="s">
        <v>3869</v>
      </c>
      <c r="C1149" t="s">
        <v>3875</v>
      </c>
      <c r="D1149" t="s">
        <v>3879</v>
      </c>
    </row>
    <row r="1150" spans="1:4" x14ac:dyDescent="0.3">
      <c r="A1150">
        <v>1001202</v>
      </c>
      <c r="B1150" t="s">
        <v>3869</v>
      </c>
      <c r="C1150" t="s">
        <v>3874</v>
      </c>
      <c r="D1150" t="s">
        <v>3879</v>
      </c>
    </row>
    <row r="1151" spans="1:4" x14ac:dyDescent="0.3">
      <c r="A1151">
        <v>1001203</v>
      </c>
      <c r="B1151" t="s">
        <v>3867</v>
      </c>
      <c r="C1151" t="s">
        <v>3871</v>
      </c>
      <c r="D1151" t="s">
        <v>3879</v>
      </c>
    </row>
    <row r="1152" spans="1:4" x14ac:dyDescent="0.3">
      <c r="A1152">
        <v>1001204</v>
      </c>
      <c r="B1152" t="s">
        <v>3869</v>
      </c>
      <c r="C1152" t="s">
        <v>3871</v>
      </c>
      <c r="D1152" t="s">
        <v>3879</v>
      </c>
    </row>
    <row r="1153" spans="1:4" x14ac:dyDescent="0.3">
      <c r="A1153">
        <v>1001205</v>
      </c>
      <c r="B1153" t="s">
        <v>3867</v>
      </c>
      <c r="C1153" t="s">
        <v>3870</v>
      </c>
      <c r="D1153" t="s">
        <v>3880</v>
      </c>
    </row>
    <row r="1154" spans="1:4" x14ac:dyDescent="0.3">
      <c r="A1154">
        <v>1001206</v>
      </c>
      <c r="B1154" t="s">
        <v>3867</v>
      </c>
      <c r="C1154" t="s">
        <v>3873</v>
      </c>
      <c r="D1154" t="s">
        <v>3880</v>
      </c>
    </row>
    <row r="1155" spans="1:4" x14ac:dyDescent="0.3">
      <c r="A1155">
        <v>1001208</v>
      </c>
      <c r="B1155" t="s">
        <v>3869</v>
      </c>
      <c r="C1155" t="s">
        <v>3871</v>
      </c>
      <c r="D1155" t="s">
        <v>3880</v>
      </c>
    </row>
    <row r="1156" spans="1:4" x14ac:dyDescent="0.3">
      <c r="A1156">
        <v>1001209</v>
      </c>
      <c r="B1156" t="s">
        <v>3869</v>
      </c>
      <c r="C1156" t="s">
        <v>3874</v>
      </c>
      <c r="D1156" t="s">
        <v>3880</v>
      </c>
    </row>
    <row r="1157" spans="1:4" x14ac:dyDescent="0.3">
      <c r="A1157">
        <v>1001210</v>
      </c>
      <c r="B1157" t="s">
        <v>3869</v>
      </c>
      <c r="C1157" t="s">
        <v>3871</v>
      </c>
      <c r="D1157" t="s">
        <v>3880</v>
      </c>
    </row>
    <row r="1158" spans="1:4" x14ac:dyDescent="0.3">
      <c r="A1158">
        <v>1001211</v>
      </c>
      <c r="B1158" t="s">
        <v>3869</v>
      </c>
      <c r="C1158" t="s">
        <v>3875</v>
      </c>
      <c r="D1158" t="s">
        <v>3879</v>
      </c>
    </row>
    <row r="1159" spans="1:4" x14ac:dyDescent="0.3">
      <c r="A1159">
        <v>1001212</v>
      </c>
      <c r="B1159" t="s">
        <v>3867</v>
      </c>
      <c r="C1159" t="s">
        <v>3873</v>
      </c>
      <c r="D1159" t="s">
        <v>3879</v>
      </c>
    </row>
    <row r="1160" spans="1:4" x14ac:dyDescent="0.3">
      <c r="A1160">
        <v>1001214</v>
      </c>
      <c r="B1160" t="s">
        <v>3869</v>
      </c>
      <c r="C1160" t="s">
        <v>3870</v>
      </c>
      <c r="D1160" t="s">
        <v>3880</v>
      </c>
    </row>
    <row r="1161" spans="1:4" x14ac:dyDescent="0.3">
      <c r="A1161">
        <v>1001215</v>
      </c>
      <c r="B1161" t="s">
        <v>3869</v>
      </c>
      <c r="C1161" t="s">
        <v>3874</v>
      </c>
      <c r="D1161" t="s">
        <v>3879</v>
      </c>
    </row>
    <row r="1162" spans="1:4" x14ac:dyDescent="0.3">
      <c r="A1162">
        <v>1001216</v>
      </c>
      <c r="B1162" t="s">
        <v>3869</v>
      </c>
      <c r="C1162" t="s">
        <v>3871</v>
      </c>
      <c r="D1162" t="s">
        <v>3880</v>
      </c>
    </row>
    <row r="1163" spans="1:4" x14ac:dyDescent="0.3">
      <c r="A1163">
        <v>1001217</v>
      </c>
      <c r="B1163" t="s">
        <v>3869</v>
      </c>
      <c r="C1163" t="s">
        <v>3871</v>
      </c>
      <c r="D1163" t="s">
        <v>3879</v>
      </c>
    </row>
    <row r="1164" spans="1:4" x14ac:dyDescent="0.3">
      <c r="A1164">
        <v>1001218</v>
      </c>
      <c r="B1164" t="s">
        <v>3869</v>
      </c>
      <c r="C1164" t="s">
        <v>3870</v>
      </c>
      <c r="D1164" t="s">
        <v>3880</v>
      </c>
    </row>
    <row r="1165" spans="1:4" x14ac:dyDescent="0.3">
      <c r="A1165">
        <v>1001219</v>
      </c>
      <c r="B1165" t="s">
        <v>3869</v>
      </c>
      <c r="C1165" t="s">
        <v>3871</v>
      </c>
      <c r="D1165" t="s">
        <v>3880</v>
      </c>
    </row>
    <row r="1166" spans="1:4" x14ac:dyDescent="0.3">
      <c r="A1166">
        <v>1001220</v>
      </c>
      <c r="B1166" t="s">
        <v>3869</v>
      </c>
      <c r="C1166" t="s">
        <v>3868</v>
      </c>
      <c r="D1166" t="s">
        <v>3879</v>
      </c>
    </row>
    <row r="1167" spans="1:4" x14ac:dyDescent="0.3">
      <c r="A1167">
        <v>1001221</v>
      </c>
      <c r="B1167" t="s">
        <v>3869</v>
      </c>
      <c r="C1167" t="s">
        <v>3875</v>
      </c>
      <c r="D1167" t="s">
        <v>3879</v>
      </c>
    </row>
    <row r="1168" spans="1:4" x14ac:dyDescent="0.3">
      <c r="A1168">
        <v>1001222</v>
      </c>
      <c r="B1168" t="s">
        <v>3869</v>
      </c>
      <c r="C1168" t="s">
        <v>3874</v>
      </c>
      <c r="D1168" t="s">
        <v>3879</v>
      </c>
    </row>
    <row r="1169" spans="1:4" x14ac:dyDescent="0.3">
      <c r="A1169">
        <v>1001223</v>
      </c>
      <c r="B1169" t="s">
        <v>3869</v>
      </c>
      <c r="C1169" t="s">
        <v>3871</v>
      </c>
      <c r="D1169" t="s">
        <v>3879</v>
      </c>
    </row>
    <row r="1170" spans="1:4" x14ac:dyDescent="0.3">
      <c r="A1170">
        <v>1001224</v>
      </c>
      <c r="B1170" t="s">
        <v>3869</v>
      </c>
      <c r="C1170" t="s">
        <v>3873</v>
      </c>
      <c r="D1170" t="s">
        <v>3879</v>
      </c>
    </row>
    <row r="1171" spans="1:4" x14ac:dyDescent="0.3">
      <c r="A1171">
        <v>1001225</v>
      </c>
      <c r="B1171" t="s">
        <v>3869</v>
      </c>
      <c r="C1171" t="s">
        <v>3872</v>
      </c>
      <c r="D1171" t="s">
        <v>3880</v>
      </c>
    </row>
    <row r="1172" spans="1:4" x14ac:dyDescent="0.3">
      <c r="A1172">
        <v>1001226</v>
      </c>
      <c r="B1172" t="s">
        <v>3869</v>
      </c>
      <c r="C1172" t="s">
        <v>3875</v>
      </c>
      <c r="D1172" t="s">
        <v>3879</v>
      </c>
    </row>
    <row r="1173" spans="1:4" x14ac:dyDescent="0.3">
      <c r="A1173">
        <v>1001227</v>
      </c>
      <c r="B1173" t="s">
        <v>3869</v>
      </c>
      <c r="C1173" t="s">
        <v>3873</v>
      </c>
      <c r="D1173" t="s">
        <v>3879</v>
      </c>
    </row>
    <row r="1174" spans="1:4" x14ac:dyDescent="0.3">
      <c r="A1174">
        <v>1001228</v>
      </c>
      <c r="B1174" t="s">
        <v>3869</v>
      </c>
      <c r="C1174" t="s">
        <v>3871</v>
      </c>
      <c r="D1174" t="s">
        <v>3880</v>
      </c>
    </row>
    <row r="1175" spans="1:4" x14ac:dyDescent="0.3">
      <c r="A1175">
        <v>1001229</v>
      </c>
      <c r="B1175" t="s">
        <v>3867</v>
      </c>
      <c r="C1175" t="s">
        <v>3871</v>
      </c>
      <c r="D1175" t="s">
        <v>3880</v>
      </c>
    </row>
    <row r="1176" spans="1:4" x14ac:dyDescent="0.3">
      <c r="A1176">
        <v>1001230</v>
      </c>
      <c r="B1176" t="s">
        <v>3869</v>
      </c>
      <c r="C1176" t="s">
        <v>3871</v>
      </c>
      <c r="D1176" t="s">
        <v>3879</v>
      </c>
    </row>
    <row r="1177" spans="1:4" x14ac:dyDescent="0.3">
      <c r="A1177">
        <v>1001231</v>
      </c>
      <c r="B1177" t="s">
        <v>3869</v>
      </c>
      <c r="C1177" t="s">
        <v>3871</v>
      </c>
      <c r="D1177" t="s">
        <v>3879</v>
      </c>
    </row>
    <row r="1178" spans="1:4" x14ac:dyDescent="0.3">
      <c r="A1178">
        <v>1001232</v>
      </c>
      <c r="B1178" t="s">
        <v>3867</v>
      </c>
      <c r="C1178" t="s">
        <v>3875</v>
      </c>
      <c r="D1178" t="s">
        <v>3879</v>
      </c>
    </row>
    <row r="1179" spans="1:4" x14ac:dyDescent="0.3">
      <c r="A1179">
        <v>1001233</v>
      </c>
      <c r="B1179" t="s">
        <v>3867</v>
      </c>
      <c r="C1179" t="s">
        <v>3872</v>
      </c>
      <c r="D1179" t="s">
        <v>3880</v>
      </c>
    </row>
    <row r="1180" spans="1:4" x14ac:dyDescent="0.3">
      <c r="A1180">
        <v>1001234</v>
      </c>
      <c r="B1180" t="s">
        <v>3869</v>
      </c>
      <c r="C1180" t="s">
        <v>3875</v>
      </c>
      <c r="D1180" t="s">
        <v>3879</v>
      </c>
    </row>
    <row r="1181" spans="1:4" x14ac:dyDescent="0.3">
      <c r="A1181">
        <v>1001235</v>
      </c>
      <c r="B1181" t="s">
        <v>3867</v>
      </c>
      <c r="C1181" t="s">
        <v>3871</v>
      </c>
      <c r="D1181" t="s">
        <v>3879</v>
      </c>
    </row>
    <row r="1182" spans="1:4" x14ac:dyDescent="0.3">
      <c r="A1182">
        <v>1001236</v>
      </c>
      <c r="B1182" t="s">
        <v>3867</v>
      </c>
      <c r="C1182" t="s">
        <v>3871</v>
      </c>
      <c r="D1182" t="s">
        <v>3879</v>
      </c>
    </row>
    <row r="1183" spans="1:4" x14ac:dyDescent="0.3">
      <c r="A1183">
        <v>1001237</v>
      </c>
      <c r="B1183" t="s">
        <v>3869</v>
      </c>
      <c r="C1183" t="s">
        <v>3875</v>
      </c>
      <c r="D1183" t="s">
        <v>3880</v>
      </c>
    </row>
    <row r="1184" spans="1:4" x14ac:dyDescent="0.3">
      <c r="A1184">
        <v>1001238</v>
      </c>
      <c r="B1184" t="s">
        <v>3867</v>
      </c>
      <c r="C1184" t="s">
        <v>3874</v>
      </c>
      <c r="D1184" t="s">
        <v>3879</v>
      </c>
    </row>
    <row r="1185" spans="1:4" x14ac:dyDescent="0.3">
      <c r="A1185">
        <v>1001239</v>
      </c>
      <c r="B1185" t="s">
        <v>3867</v>
      </c>
      <c r="C1185" t="s">
        <v>3871</v>
      </c>
      <c r="D1185" t="s">
        <v>3879</v>
      </c>
    </row>
    <row r="1186" spans="1:4" x14ac:dyDescent="0.3">
      <c r="A1186">
        <v>1001241</v>
      </c>
      <c r="B1186" t="s">
        <v>3869</v>
      </c>
      <c r="C1186" t="s">
        <v>3868</v>
      </c>
      <c r="D1186" t="s">
        <v>3879</v>
      </c>
    </row>
    <row r="1187" spans="1:4" x14ac:dyDescent="0.3">
      <c r="A1187">
        <v>1001242</v>
      </c>
      <c r="B1187" t="s">
        <v>3867</v>
      </c>
      <c r="C1187" t="s">
        <v>3874</v>
      </c>
      <c r="D1187" t="s">
        <v>3880</v>
      </c>
    </row>
    <row r="1188" spans="1:4" x14ac:dyDescent="0.3">
      <c r="A1188">
        <v>1001243</v>
      </c>
      <c r="B1188" t="s">
        <v>3869</v>
      </c>
      <c r="C1188" t="s">
        <v>3874</v>
      </c>
      <c r="D1188" t="s">
        <v>3880</v>
      </c>
    </row>
    <row r="1189" spans="1:4" x14ac:dyDescent="0.3">
      <c r="A1189">
        <v>1001244</v>
      </c>
      <c r="B1189" t="s">
        <v>3869</v>
      </c>
      <c r="C1189" t="s">
        <v>3871</v>
      </c>
      <c r="D1189" t="s">
        <v>3880</v>
      </c>
    </row>
    <row r="1190" spans="1:4" x14ac:dyDescent="0.3">
      <c r="A1190">
        <v>1001246</v>
      </c>
      <c r="B1190" t="s">
        <v>3869</v>
      </c>
      <c r="C1190" t="s">
        <v>3875</v>
      </c>
      <c r="D1190" t="s">
        <v>3879</v>
      </c>
    </row>
    <row r="1191" spans="1:4" x14ac:dyDescent="0.3">
      <c r="A1191">
        <v>1001247</v>
      </c>
      <c r="B1191" t="s">
        <v>3869</v>
      </c>
      <c r="C1191" t="s">
        <v>3874</v>
      </c>
      <c r="D1191" t="s">
        <v>3879</v>
      </c>
    </row>
    <row r="1192" spans="1:4" x14ac:dyDescent="0.3">
      <c r="A1192">
        <v>1001248</v>
      </c>
      <c r="B1192" t="s">
        <v>3867</v>
      </c>
      <c r="C1192" t="s">
        <v>3874</v>
      </c>
      <c r="D1192" t="s">
        <v>3879</v>
      </c>
    </row>
    <row r="1193" spans="1:4" x14ac:dyDescent="0.3">
      <c r="A1193">
        <v>1001249</v>
      </c>
      <c r="B1193" t="s">
        <v>3869</v>
      </c>
      <c r="C1193" t="s">
        <v>3874</v>
      </c>
      <c r="D1193" t="s">
        <v>3879</v>
      </c>
    </row>
    <row r="1194" spans="1:4" x14ac:dyDescent="0.3">
      <c r="A1194">
        <v>1001250</v>
      </c>
      <c r="B1194" t="s">
        <v>3869</v>
      </c>
      <c r="C1194" t="s">
        <v>3873</v>
      </c>
      <c r="D1194" t="s">
        <v>3880</v>
      </c>
    </row>
    <row r="1195" spans="1:4" x14ac:dyDescent="0.3">
      <c r="A1195">
        <v>1001251</v>
      </c>
      <c r="B1195" t="s">
        <v>3869</v>
      </c>
      <c r="C1195" t="s">
        <v>3871</v>
      </c>
      <c r="D1195" t="s">
        <v>3880</v>
      </c>
    </row>
    <row r="1196" spans="1:4" x14ac:dyDescent="0.3">
      <c r="A1196">
        <v>1001252</v>
      </c>
      <c r="B1196" t="s">
        <v>3869</v>
      </c>
      <c r="C1196" t="s">
        <v>3870</v>
      </c>
      <c r="D1196" t="s">
        <v>3879</v>
      </c>
    </row>
    <row r="1197" spans="1:4" x14ac:dyDescent="0.3">
      <c r="A1197">
        <v>1001253</v>
      </c>
      <c r="B1197" t="s">
        <v>3867</v>
      </c>
      <c r="C1197" t="s">
        <v>3874</v>
      </c>
      <c r="D1197" t="s">
        <v>3880</v>
      </c>
    </row>
    <row r="1198" spans="1:4" x14ac:dyDescent="0.3">
      <c r="A1198">
        <v>1001254</v>
      </c>
      <c r="B1198" t="s">
        <v>3867</v>
      </c>
      <c r="C1198" t="s">
        <v>3875</v>
      </c>
      <c r="D1198" t="s">
        <v>3879</v>
      </c>
    </row>
    <row r="1199" spans="1:4" x14ac:dyDescent="0.3">
      <c r="A1199">
        <v>1001255</v>
      </c>
      <c r="B1199" t="s">
        <v>3869</v>
      </c>
      <c r="C1199" t="s">
        <v>3871</v>
      </c>
      <c r="D1199" t="s">
        <v>3879</v>
      </c>
    </row>
    <row r="1200" spans="1:4" x14ac:dyDescent="0.3">
      <c r="A1200">
        <v>1001256</v>
      </c>
      <c r="B1200" t="s">
        <v>3869</v>
      </c>
      <c r="C1200" t="s">
        <v>3871</v>
      </c>
      <c r="D1200" t="s">
        <v>3879</v>
      </c>
    </row>
    <row r="1201" spans="1:4" x14ac:dyDescent="0.3">
      <c r="A1201">
        <v>1001257</v>
      </c>
      <c r="B1201" t="s">
        <v>3867</v>
      </c>
      <c r="C1201" t="s">
        <v>3875</v>
      </c>
      <c r="D1201" t="s">
        <v>3880</v>
      </c>
    </row>
    <row r="1202" spans="1:4" x14ac:dyDescent="0.3">
      <c r="A1202">
        <v>1001258</v>
      </c>
      <c r="B1202" t="s">
        <v>3869</v>
      </c>
      <c r="C1202" t="s">
        <v>3872</v>
      </c>
      <c r="D1202" t="s">
        <v>3879</v>
      </c>
    </row>
    <row r="1203" spans="1:4" x14ac:dyDescent="0.3">
      <c r="A1203">
        <v>1001259</v>
      </c>
      <c r="B1203" t="s">
        <v>3869</v>
      </c>
      <c r="C1203" t="s">
        <v>3874</v>
      </c>
      <c r="D1203" t="s">
        <v>3880</v>
      </c>
    </row>
    <row r="1204" spans="1:4" x14ac:dyDescent="0.3">
      <c r="A1204">
        <v>1001260</v>
      </c>
      <c r="B1204" t="s">
        <v>3869</v>
      </c>
      <c r="C1204" t="s">
        <v>3871</v>
      </c>
      <c r="D1204" t="s">
        <v>3879</v>
      </c>
    </row>
    <row r="1205" spans="1:4" x14ac:dyDescent="0.3">
      <c r="A1205">
        <v>1001261</v>
      </c>
      <c r="B1205" t="s">
        <v>3869</v>
      </c>
      <c r="C1205" t="s">
        <v>3875</v>
      </c>
      <c r="D1205" t="s">
        <v>3879</v>
      </c>
    </row>
    <row r="1206" spans="1:4" x14ac:dyDescent="0.3">
      <c r="A1206">
        <v>1001262</v>
      </c>
      <c r="B1206" t="s">
        <v>3869</v>
      </c>
      <c r="C1206" t="s">
        <v>3871</v>
      </c>
      <c r="D1206" t="s">
        <v>3880</v>
      </c>
    </row>
    <row r="1207" spans="1:4" x14ac:dyDescent="0.3">
      <c r="A1207">
        <v>1001263</v>
      </c>
      <c r="B1207" t="s">
        <v>3869</v>
      </c>
      <c r="C1207" t="s">
        <v>3868</v>
      </c>
      <c r="D1207" t="s">
        <v>3879</v>
      </c>
    </row>
    <row r="1208" spans="1:4" x14ac:dyDescent="0.3">
      <c r="A1208">
        <v>1001264</v>
      </c>
      <c r="B1208" t="s">
        <v>3869</v>
      </c>
      <c r="C1208" t="s">
        <v>3871</v>
      </c>
      <c r="D1208" t="s">
        <v>3879</v>
      </c>
    </row>
    <row r="1209" spans="1:4" x14ac:dyDescent="0.3">
      <c r="A1209">
        <v>1001265</v>
      </c>
      <c r="B1209" t="s">
        <v>3867</v>
      </c>
      <c r="C1209" t="s">
        <v>3875</v>
      </c>
      <c r="D1209" t="s">
        <v>3880</v>
      </c>
    </row>
    <row r="1210" spans="1:4" x14ac:dyDescent="0.3">
      <c r="A1210">
        <v>1001266</v>
      </c>
      <c r="B1210" t="s">
        <v>3869</v>
      </c>
      <c r="C1210" t="s">
        <v>3871</v>
      </c>
      <c r="D1210" t="s">
        <v>3880</v>
      </c>
    </row>
    <row r="1211" spans="1:4" x14ac:dyDescent="0.3">
      <c r="A1211">
        <v>1001267</v>
      </c>
      <c r="B1211" t="s">
        <v>3869</v>
      </c>
      <c r="C1211" t="s">
        <v>3871</v>
      </c>
      <c r="D1211" t="s">
        <v>3879</v>
      </c>
    </row>
    <row r="1212" spans="1:4" x14ac:dyDescent="0.3">
      <c r="A1212">
        <v>1001268</v>
      </c>
      <c r="B1212" t="s">
        <v>3869</v>
      </c>
      <c r="C1212" t="s">
        <v>3873</v>
      </c>
      <c r="D1212" t="s">
        <v>3880</v>
      </c>
    </row>
    <row r="1213" spans="1:4" x14ac:dyDescent="0.3">
      <c r="A1213">
        <v>1001269</v>
      </c>
      <c r="B1213" t="s">
        <v>3867</v>
      </c>
      <c r="C1213" t="s">
        <v>3870</v>
      </c>
      <c r="D1213" t="s">
        <v>3880</v>
      </c>
    </row>
    <row r="1214" spans="1:4" x14ac:dyDescent="0.3">
      <c r="A1214">
        <v>1001270</v>
      </c>
      <c r="B1214" t="s">
        <v>3869</v>
      </c>
      <c r="C1214" t="s">
        <v>3871</v>
      </c>
      <c r="D1214" t="s">
        <v>3879</v>
      </c>
    </row>
    <row r="1215" spans="1:4" x14ac:dyDescent="0.3">
      <c r="A1215">
        <v>1001271</v>
      </c>
      <c r="B1215" t="s">
        <v>3867</v>
      </c>
      <c r="C1215" t="s">
        <v>3872</v>
      </c>
      <c r="D1215" t="s">
        <v>3880</v>
      </c>
    </row>
    <row r="1216" spans="1:4" x14ac:dyDescent="0.3">
      <c r="A1216">
        <v>1001272</v>
      </c>
      <c r="B1216" t="s">
        <v>3869</v>
      </c>
      <c r="C1216" t="s">
        <v>3875</v>
      </c>
      <c r="D1216" t="s">
        <v>3879</v>
      </c>
    </row>
    <row r="1217" spans="1:4" x14ac:dyDescent="0.3">
      <c r="A1217">
        <v>1001273</v>
      </c>
      <c r="B1217" t="s">
        <v>3869</v>
      </c>
      <c r="C1217" t="s">
        <v>3874</v>
      </c>
      <c r="D1217" t="s">
        <v>3880</v>
      </c>
    </row>
    <row r="1218" spans="1:4" x14ac:dyDescent="0.3">
      <c r="A1218">
        <v>1001274</v>
      </c>
      <c r="B1218" t="s">
        <v>3869</v>
      </c>
      <c r="C1218" t="s">
        <v>3872</v>
      </c>
      <c r="D1218" t="s">
        <v>3880</v>
      </c>
    </row>
    <row r="1219" spans="1:4" x14ac:dyDescent="0.3">
      <c r="A1219">
        <v>1001275</v>
      </c>
      <c r="B1219" t="s">
        <v>3869</v>
      </c>
      <c r="C1219" t="s">
        <v>3873</v>
      </c>
      <c r="D1219" t="s">
        <v>3880</v>
      </c>
    </row>
    <row r="1220" spans="1:4" x14ac:dyDescent="0.3">
      <c r="A1220">
        <v>1001276</v>
      </c>
      <c r="B1220" t="s">
        <v>3869</v>
      </c>
      <c r="C1220" t="s">
        <v>3874</v>
      </c>
      <c r="D1220" t="s">
        <v>3879</v>
      </c>
    </row>
    <row r="1221" spans="1:4" x14ac:dyDescent="0.3">
      <c r="A1221">
        <v>1001277</v>
      </c>
      <c r="B1221" t="s">
        <v>3867</v>
      </c>
      <c r="C1221" t="s">
        <v>3875</v>
      </c>
      <c r="D1221" t="s">
        <v>3879</v>
      </c>
    </row>
    <row r="1222" spans="1:4" x14ac:dyDescent="0.3">
      <c r="A1222">
        <v>1001278</v>
      </c>
      <c r="B1222" t="s">
        <v>3869</v>
      </c>
      <c r="C1222" t="s">
        <v>3875</v>
      </c>
      <c r="D1222" t="s">
        <v>3879</v>
      </c>
    </row>
    <row r="1223" spans="1:4" x14ac:dyDescent="0.3">
      <c r="A1223">
        <v>1001279</v>
      </c>
      <c r="B1223" t="s">
        <v>3869</v>
      </c>
      <c r="C1223" t="s">
        <v>3874</v>
      </c>
      <c r="D1223" t="s">
        <v>3879</v>
      </c>
    </row>
    <row r="1224" spans="1:4" x14ac:dyDescent="0.3">
      <c r="A1224">
        <v>1001280</v>
      </c>
      <c r="B1224" t="s">
        <v>3869</v>
      </c>
      <c r="C1224" t="s">
        <v>3868</v>
      </c>
      <c r="D1224" t="s">
        <v>3879</v>
      </c>
    </row>
    <row r="1225" spans="1:4" x14ac:dyDescent="0.3">
      <c r="A1225">
        <v>1001281</v>
      </c>
      <c r="B1225" t="s">
        <v>3869</v>
      </c>
      <c r="C1225" t="s">
        <v>3871</v>
      </c>
      <c r="D1225" t="s">
        <v>3879</v>
      </c>
    </row>
    <row r="1226" spans="1:4" x14ac:dyDescent="0.3">
      <c r="A1226">
        <v>1001283</v>
      </c>
      <c r="B1226" t="s">
        <v>3867</v>
      </c>
      <c r="C1226" t="s">
        <v>3875</v>
      </c>
      <c r="D1226" t="s">
        <v>3879</v>
      </c>
    </row>
    <row r="1227" spans="1:4" x14ac:dyDescent="0.3">
      <c r="A1227">
        <v>1001284</v>
      </c>
      <c r="B1227" t="s">
        <v>3869</v>
      </c>
      <c r="C1227" t="s">
        <v>3872</v>
      </c>
      <c r="D1227" t="s">
        <v>3880</v>
      </c>
    </row>
    <row r="1228" spans="1:4" x14ac:dyDescent="0.3">
      <c r="A1228">
        <v>1001285</v>
      </c>
      <c r="B1228" t="s">
        <v>3869</v>
      </c>
      <c r="C1228" t="s">
        <v>3874</v>
      </c>
      <c r="D1228" t="s">
        <v>3880</v>
      </c>
    </row>
    <row r="1229" spans="1:4" x14ac:dyDescent="0.3">
      <c r="A1229">
        <v>1001286</v>
      </c>
      <c r="B1229" t="s">
        <v>3869</v>
      </c>
      <c r="C1229" t="s">
        <v>3874</v>
      </c>
      <c r="D1229" t="s">
        <v>3879</v>
      </c>
    </row>
    <row r="1230" spans="1:4" x14ac:dyDescent="0.3">
      <c r="A1230">
        <v>1001287</v>
      </c>
      <c r="B1230" t="s">
        <v>3867</v>
      </c>
      <c r="C1230" t="s">
        <v>3873</v>
      </c>
      <c r="D1230" t="s">
        <v>3879</v>
      </c>
    </row>
    <row r="1231" spans="1:4" x14ac:dyDescent="0.3">
      <c r="A1231">
        <v>1001288</v>
      </c>
      <c r="B1231" t="s">
        <v>3867</v>
      </c>
      <c r="C1231" t="s">
        <v>3874</v>
      </c>
      <c r="D1231" t="s">
        <v>3879</v>
      </c>
    </row>
    <row r="1232" spans="1:4" x14ac:dyDescent="0.3">
      <c r="A1232">
        <v>1001289</v>
      </c>
      <c r="B1232" t="s">
        <v>3869</v>
      </c>
      <c r="C1232" t="s">
        <v>3872</v>
      </c>
      <c r="D1232" t="s">
        <v>3879</v>
      </c>
    </row>
    <row r="1233" spans="1:4" x14ac:dyDescent="0.3">
      <c r="A1233">
        <v>1001290</v>
      </c>
      <c r="B1233" t="s">
        <v>3869</v>
      </c>
      <c r="C1233" t="s">
        <v>3874</v>
      </c>
      <c r="D1233" t="s">
        <v>3879</v>
      </c>
    </row>
    <row r="1234" spans="1:4" x14ac:dyDescent="0.3">
      <c r="A1234">
        <v>1001291</v>
      </c>
      <c r="B1234" t="s">
        <v>3867</v>
      </c>
      <c r="C1234" t="s">
        <v>3874</v>
      </c>
      <c r="D1234" t="s">
        <v>3879</v>
      </c>
    </row>
    <row r="1235" spans="1:4" x14ac:dyDescent="0.3">
      <c r="A1235">
        <v>1001292</v>
      </c>
      <c r="B1235" t="s">
        <v>3869</v>
      </c>
      <c r="C1235" t="s">
        <v>3871</v>
      </c>
      <c r="D1235" t="s">
        <v>3879</v>
      </c>
    </row>
    <row r="1236" spans="1:4" x14ac:dyDescent="0.3">
      <c r="A1236">
        <v>1001293</v>
      </c>
      <c r="B1236" t="s">
        <v>3869</v>
      </c>
      <c r="C1236" t="s">
        <v>3871</v>
      </c>
      <c r="D1236" t="s">
        <v>3879</v>
      </c>
    </row>
    <row r="1237" spans="1:4" x14ac:dyDescent="0.3">
      <c r="A1237">
        <v>1001294</v>
      </c>
      <c r="B1237" t="s">
        <v>3867</v>
      </c>
      <c r="C1237" t="s">
        <v>3873</v>
      </c>
      <c r="D1237" t="s">
        <v>3880</v>
      </c>
    </row>
    <row r="1238" spans="1:4" x14ac:dyDescent="0.3">
      <c r="A1238">
        <v>1001295</v>
      </c>
      <c r="B1238" t="s">
        <v>3867</v>
      </c>
      <c r="C1238" t="s">
        <v>3874</v>
      </c>
      <c r="D1238" t="s">
        <v>3880</v>
      </c>
    </row>
    <row r="1239" spans="1:4" x14ac:dyDescent="0.3">
      <c r="A1239">
        <v>1001296</v>
      </c>
      <c r="B1239" t="s">
        <v>3869</v>
      </c>
      <c r="C1239" t="s">
        <v>3868</v>
      </c>
      <c r="D1239" t="s">
        <v>3879</v>
      </c>
    </row>
    <row r="1240" spans="1:4" x14ac:dyDescent="0.3">
      <c r="A1240">
        <v>1001297</v>
      </c>
      <c r="B1240" t="s">
        <v>3869</v>
      </c>
      <c r="C1240" t="s">
        <v>3871</v>
      </c>
      <c r="D1240" t="s">
        <v>3879</v>
      </c>
    </row>
    <row r="1241" spans="1:4" x14ac:dyDescent="0.3">
      <c r="A1241">
        <v>1001298</v>
      </c>
      <c r="B1241" t="s">
        <v>3869</v>
      </c>
      <c r="C1241" t="s">
        <v>3874</v>
      </c>
      <c r="D1241" t="s">
        <v>3879</v>
      </c>
    </row>
    <row r="1242" spans="1:4" x14ac:dyDescent="0.3">
      <c r="A1242">
        <v>1001299</v>
      </c>
      <c r="B1242" t="s">
        <v>3869</v>
      </c>
      <c r="C1242" t="s">
        <v>3871</v>
      </c>
      <c r="D1242" t="s">
        <v>3879</v>
      </c>
    </row>
    <row r="1243" spans="1:4" x14ac:dyDescent="0.3">
      <c r="A1243">
        <v>1001300</v>
      </c>
      <c r="B1243" t="s">
        <v>3869</v>
      </c>
      <c r="C1243" t="s">
        <v>3868</v>
      </c>
      <c r="D1243" t="s">
        <v>3879</v>
      </c>
    </row>
    <row r="1244" spans="1:4" x14ac:dyDescent="0.3">
      <c r="A1244">
        <v>1001301</v>
      </c>
      <c r="B1244" t="s">
        <v>3867</v>
      </c>
      <c r="C1244" t="s">
        <v>3871</v>
      </c>
      <c r="D1244" t="s">
        <v>3880</v>
      </c>
    </row>
    <row r="1245" spans="1:4" x14ac:dyDescent="0.3">
      <c r="A1245">
        <v>1001302</v>
      </c>
      <c r="B1245" t="s">
        <v>3869</v>
      </c>
      <c r="C1245" t="s">
        <v>3875</v>
      </c>
      <c r="D1245" t="s">
        <v>3879</v>
      </c>
    </row>
    <row r="1246" spans="1:4" x14ac:dyDescent="0.3">
      <c r="A1246">
        <v>1001303</v>
      </c>
      <c r="B1246" t="s">
        <v>3869</v>
      </c>
      <c r="C1246" t="s">
        <v>3871</v>
      </c>
      <c r="D1246" t="s">
        <v>3879</v>
      </c>
    </row>
    <row r="1247" spans="1:4" x14ac:dyDescent="0.3">
      <c r="A1247">
        <v>1001304</v>
      </c>
      <c r="B1247" t="s">
        <v>3869</v>
      </c>
      <c r="C1247" t="s">
        <v>3871</v>
      </c>
      <c r="D1247" t="s">
        <v>3880</v>
      </c>
    </row>
    <row r="1248" spans="1:4" x14ac:dyDescent="0.3">
      <c r="A1248">
        <v>1001305</v>
      </c>
      <c r="B1248" t="s">
        <v>3869</v>
      </c>
      <c r="C1248" t="s">
        <v>3872</v>
      </c>
      <c r="D1248" t="s">
        <v>3880</v>
      </c>
    </row>
    <row r="1249" spans="1:4" x14ac:dyDescent="0.3">
      <c r="A1249">
        <v>1001306</v>
      </c>
      <c r="B1249" t="s">
        <v>3869</v>
      </c>
      <c r="C1249" t="s">
        <v>3871</v>
      </c>
      <c r="D1249" t="s">
        <v>3879</v>
      </c>
    </row>
    <row r="1250" spans="1:4" x14ac:dyDescent="0.3">
      <c r="A1250">
        <v>1001307</v>
      </c>
      <c r="B1250" t="s">
        <v>3869</v>
      </c>
      <c r="C1250" t="s">
        <v>3870</v>
      </c>
      <c r="D1250" t="s">
        <v>3880</v>
      </c>
    </row>
    <row r="1251" spans="1:4" x14ac:dyDescent="0.3">
      <c r="A1251">
        <v>1001310</v>
      </c>
      <c r="B1251" t="s">
        <v>3869</v>
      </c>
      <c r="C1251" t="s">
        <v>3872</v>
      </c>
      <c r="D1251" t="s">
        <v>3880</v>
      </c>
    </row>
    <row r="1252" spans="1:4" x14ac:dyDescent="0.3">
      <c r="A1252">
        <v>1001311</v>
      </c>
      <c r="B1252" t="s">
        <v>3869</v>
      </c>
      <c r="C1252" t="s">
        <v>3875</v>
      </c>
      <c r="D1252" t="s">
        <v>3879</v>
      </c>
    </row>
    <row r="1253" spans="1:4" x14ac:dyDescent="0.3">
      <c r="A1253">
        <v>1001312</v>
      </c>
      <c r="B1253" t="s">
        <v>3869</v>
      </c>
      <c r="C1253" t="s">
        <v>3871</v>
      </c>
      <c r="D1253" t="s">
        <v>3880</v>
      </c>
    </row>
    <row r="1254" spans="1:4" x14ac:dyDescent="0.3">
      <c r="A1254">
        <v>1001313</v>
      </c>
      <c r="B1254" t="s">
        <v>3869</v>
      </c>
      <c r="C1254" t="s">
        <v>3875</v>
      </c>
      <c r="D1254" t="s">
        <v>3880</v>
      </c>
    </row>
    <row r="1255" spans="1:4" x14ac:dyDescent="0.3">
      <c r="A1255">
        <v>1001314</v>
      </c>
      <c r="B1255" t="s">
        <v>3867</v>
      </c>
      <c r="C1255" t="s">
        <v>3875</v>
      </c>
      <c r="D1255" t="s">
        <v>3879</v>
      </c>
    </row>
    <row r="1256" spans="1:4" x14ac:dyDescent="0.3">
      <c r="A1256">
        <v>1001315</v>
      </c>
      <c r="B1256" t="s">
        <v>3869</v>
      </c>
      <c r="C1256" t="s">
        <v>3874</v>
      </c>
      <c r="D1256" t="s">
        <v>3880</v>
      </c>
    </row>
    <row r="1257" spans="1:4" x14ac:dyDescent="0.3">
      <c r="A1257">
        <v>1001316</v>
      </c>
      <c r="B1257" t="s">
        <v>3869</v>
      </c>
      <c r="C1257" t="s">
        <v>3873</v>
      </c>
      <c r="D1257" t="s">
        <v>3879</v>
      </c>
    </row>
    <row r="1258" spans="1:4" x14ac:dyDescent="0.3">
      <c r="A1258">
        <v>1001317</v>
      </c>
      <c r="B1258" t="s">
        <v>3869</v>
      </c>
      <c r="C1258" t="s">
        <v>3872</v>
      </c>
      <c r="D1258" t="s">
        <v>3880</v>
      </c>
    </row>
    <row r="1259" spans="1:4" x14ac:dyDescent="0.3">
      <c r="A1259">
        <v>1001318</v>
      </c>
      <c r="B1259" t="s">
        <v>3869</v>
      </c>
      <c r="C1259" t="s">
        <v>3875</v>
      </c>
      <c r="D1259" t="s">
        <v>3880</v>
      </c>
    </row>
    <row r="1260" spans="1:4" x14ac:dyDescent="0.3">
      <c r="A1260">
        <v>1001319</v>
      </c>
      <c r="B1260" t="s">
        <v>3867</v>
      </c>
      <c r="C1260" t="s">
        <v>3871</v>
      </c>
      <c r="D1260" t="s">
        <v>3880</v>
      </c>
    </row>
    <row r="1261" spans="1:4" x14ac:dyDescent="0.3">
      <c r="A1261">
        <v>1001320</v>
      </c>
      <c r="B1261" t="s">
        <v>3869</v>
      </c>
      <c r="C1261" t="s">
        <v>3871</v>
      </c>
      <c r="D1261" t="s">
        <v>3879</v>
      </c>
    </row>
    <row r="1262" spans="1:4" x14ac:dyDescent="0.3">
      <c r="A1262">
        <v>1001321</v>
      </c>
      <c r="B1262" t="s">
        <v>3867</v>
      </c>
      <c r="C1262" t="s">
        <v>3871</v>
      </c>
      <c r="D1262" t="s">
        <v>3880</v>
      </c>
    </row>
    <row r="1263" spans="1:4" x14ac:dyDescent="0.3">
      <c r="A1263">
        <v>1001322</v>
      </c>
      <c r="B1263" t="s">
        <v>3869</v>
      </c>
      <c r="C1263" t="s">
        <v>3870</v>
      </c>
      <c r="D1263" t="s">
        <v>3879</v>
      </c>
    </row>
    <row r="1264" spans="1:4" x14ac:dyDescent="0.3">
      <c r="A1264">
        <v>1001323</v>
      </c>
      <c r="B1264" t="s">
        <v>3867</v>
      </c>
      <c r="C1264" t="s">
        <v>3874</v>
      </c>
      <c r="D1264" t="s">
        <v>3879</v>
      </c>
    </row>
    <row r="1265" spans="1:4" x14ac:dyDescent="0.3">
      <c r="A1265">
        <v>1001324</v>
      </c>
      <c r="B1265" t="s">
        <v>3869</v>
      </c>
      <c r="C1265" t="s">
        <v>3874</v>
      </c>
      <c r="D1265" t="s">
        <v>3879</v>
      </c>
    </row>
    <row r="1266" spans="1:4" x14ac:dyDescent="0.3">
      <c r="A1266">
        <v>1001325</v>
      </c>
      <c r="B1266" t="s">
        <v>3869</v>
      </c>
      <c r="C1266" t="s">
        <v>3871</v>
      </c>
      <c r="D1266" t="s">
        <v>3880</v>
      </c>
    </row>
    <row r="1267" spans="1:4" x14ac:dyDescent="0.3">
      <c r="A1267">
        <v>1001326</v>
      </c>
      <c r="B1267" t="s">
        <v>3867</v>
      </c>
      <c r="C1267" t="s">
        <v>3871</v>
      </c>
      <c r="D1267" t="s">
        <v>3879</v>
      </c>
    </row>
    <row r="1268" spans="1:4" x14ac:dyDescent="0.3">
      <c r="A1268">
        <v>1001327</v>
      </c>
      <c r="B1268" t="s">
        <v>3869</v>
      </c>
      <c r="C1268" t="s">
        <v>3868</v>
      </c>
      <c r="D1268" t="s">
        <v>3879</v>
      </c>
    </row>
    <row r="1269" spans="1:4" x14ac:dyDescent="0.3">
      <c r="A1269">
        <v>1001328</v>
      </c>
      <c r="B1269" t="s">
        <v>3869</v>
      </c>
      <c r="C1269" t="s">
        <v>3874</v>
      </c>
      <c r="D1269" t="s">
        <v>3879</v>
      </c>
    </row>
    <row r="1270" spans="1:4" x14ac:dyDescent="0.3">
      <c r="A1270">
        <v>1001329</v>
      </c>
      <c r="B1270" t="s">
        <v>3869</v>
      </c>
      <c r="C1270" t="s">
        <v>3875</v>
      </c>
      <c r="D1270" t="s">
        <v>3879</v>
      </c>
    </row>
    <row r="1271" spans="1:4" x14ac:dyDescent="0.3">
      <c r="A1271">
        <v>1001331</v>
      </c>
      <c r="B1271" t="s">
        <v>3869</v>
      </c>
      <c r="C1271" t="s">
        <v>3872</v>
      </c>
      <c r="D1271" t="s">
        <v>3880</v>
      </c>
    </row>
    <row r="1272" spans="1:4" x14ac:dyDescent="0.3">
      <c r="A1272">
        <v>1001332</v>
      </c>
      <c r="B1272" t="s">
        <v>3869</v>
      </c>
      <c r="C1272" t="s">
        <v>3871</v>
      </c>
      <c r="D1272" t="s">
        <v>3879</v>
      </c>
    </row>
    <row r="1273" spans="1:4" x14ac:dyDescent="0.3">
      <c r="A1273">
        <v>1001333</v>
      </c>
      <c r="B1273" t="s">
        <v>3869</v>
      </c>
      <c r="C1273" t="s">
        <v>3871</v>
      </c>
      <c r="D1273" t="s">
        <v>3879</v>
      </c>
    </row>
    <row r="1274" spans="1:4" x14ac:dyDescent="0.3">
      <c r="A1274">
        <v>1001334</v>
      </c>
      <c r="B1274" t="s">
        <v>3869</v>
      </c>
      <c r="C1274" t="s">
        <v>3873</v>
      </c>
      <c r="D1274" t="s">
        <v>3880</v>
      </c>
    </row>
    <row r="1275" spans="1:4" x14ac:dyDescent="0.3">
      <c r="A1275">
        <v>1001335</v>
      </c>
      <c r="B1275" t="s">
        <v>3869</v>
      </c>
      <c r="C1275" t="s">
        <v>3874</v>
      </c>
      <c r="D1275" t="s">
        <v>3879</v>
      </c>
    </row>
    <row r="1276" spans="1:4" x14ac:dyDescent="0.3">
      <c r="A1276">
        <v>1001336</v>
      </c>
      <c r="B1276" t="s">
        <v>3867</v>
      </c>
      <c r="C1276" t="s">
        <v>3873</v>
      </c>
      <c r="D1276" t="s">
        <v>3880</v>
      </c>
    </row>
    <row r="1277" spans="1:4" x14ac:dyDescent="0.3">
      <c r="A1277">
        <v>1001337</v>
      </c>
      <c r="B1277" t="s">
        <v>3869</v>
      </c>
      <c r="C1277" t="s">
        <v>3870</v>
      </c>
      <c r="D1277" t="s">
        <v>3880</v>
      </c>
    </row>
    <row r="1278" spans="1:4" x14ac:dyDescent="0.3">
      <c r="A1278">
        <v>1001338</v>
      </c>
      <c r="B1278" t="s">
        <v>3869</v>
      </c>
      <c r="C1278" t="s">
        <v>3871</v>
      </c>
      <c r="D1278" t="s">
        <v>3880</v>
      </c>
    </row>
    <row r="1279" spans="1:4" x14ac:dyDescent="0.3">
      <c r="A1279">
        <v>1001339</v>
      </c>
      <c r="B1279" t="s">
        <v>3869</v>
      </c>
      <c r="C1279" t="s">
        <v>3874</v>
      </c>
      <c r="D1279" t="s">
        <v>3879</v>
      </c>
    </row>
    <row r="1280" spans="1:4" x14ac:dyDescent="0.3">
      <c r="A1280">
        <v>1001340</v>
      </c>
      <c r="B1280" t="s">
        <v>3869</v>
      </c>
      <c r="C1280" t="s">
        <v>3871</v>
      </c>
      <c r="D1280" t="s">
        <v>3879</v>
      </c>
    </row>
    <row r="1281" spans="1:4" x14ac:dyDescent="0.3">
      <c r="A1281">
        <v>1001341</v>
      </c>
      <c r="B1281" t="s">
        <v>3869</v>
      </c>
      <c r="C1281" t="s">
        <v>3875</v>
      </c>
      <c r="D1281" t="s">
        <v>3879</v>
      </c>
    </row>
    <row r="1282" spans="1:4" x14ac:dyDescent="0.3">
      <c r="A1282">
        <v>1001342</v>
      </c>
      <c r="B1282" t="s">
        <v>3869</v>
      </c>
      <c r="C1282" t="s">
        <v>3874</v>
      </c>
      <c r="D1282" t="s">
        <v>3879</v>
      </c>
    </row>
    <row r="1283" spans="1:4" x14ac:dyDescent="0.3">
      <c r="A1283">
        <v>1001343</v>
      </c>
      <c r="B1283" t="s">
        <v>3869</v>
      </c>
      <c r="C1283" t="s">
        <v>3874</v>
      </c>
      <c r="D1283" t="s">
        <v>3879</v>
      </c>
    </row>
    <row r="1284" spans="1:4" x14ac:dyDescent="0.3">
      <c r="A1284">
        <v>1001344</v>
      </c>
      <c r="B1284" t="s">
        <v>3867</v>
      </c>
      <c r="C1284" t="s">
        <v>3871</v>
      </c>
      <c r="D1284" t="s">
        <v>3879</v>
      </c>
    </row>
    <row r="1285" spans="1:4" x14ac:dyDescent="0.3">
      <c r="A1285">
        <v>1001345</v>
      </c>
      <c r="B1285" t="s">
        <v>3867</v>
      </c>
      <c r="C1285" t="s">
        <v>3871</v>
      </c>
      <c r="D1285" t="s">
        <v>3880</v>
      </c>
    </row>
    <row r="1286" spans="1:4" x14ac:dyDescent="0.3">
      <c r="A1286">
        <v>1001346</v>
      </c>
      <c r="B1286" t="s">
        <v>3869</v>
      </c>
      <c r="C1286" t="s">
        <v>3874</v>
      </c>
      <c r="D1286" t="s">
        <v>3879</v>
      </c>
    </row>
    <row r="1287" spans="1:4" x14ac:dyDescent="0.3">
      <c r="A1287">
        <v>1001347</v>
      </c>
      <c r="B1287" t="s">
        <v>3867</v>
      </c>
      <c r="C1287" t="s">
        <v>3875</v>
      </c>
      <c r="D1287" t="s">
        <v>3879</v>
      </c>
    </row>
    <row r="1288" spans="1:4" x14ac:dyDescent="0.3">
      <c r="A1288">
        <v>1001348</v>
      </c>
      <c r="B1288" t="s">
        <v>3867</v>
      </c>
      <c r="C1288" t="s">
        <v>3868</v>
      </c>
      <c r="D1288" t="s">
        <v>3879</v>
      </c>
    </row>
    <row r="1289" spans="1:4" x14ac:dyDescent="0.3">
      <c r="A1289">
        <v>1001349</v>
      </c>
      <c r="B1289" t="s">
        <v>3869</v>
      </c>
      <c r="C1289" t="s">
        <v>3873</v>
      </c>
      <c r="D1289" t="s">
        <v>3880</v>
      </c>
    </row>
    <row r="1290" spans="1:4" x14ac:dyDescent="0.3">
      <c r="A1290">
        <v>1001350</v>
      </c>
      <c r="B1290" t="s">
        <v>3867</v>
      </c>
      <c r="C1290" t="s">
        <v>3874</v>
      </c>
      <c r="D1290" t="s">
        <v>3879</v>
      </c>
    </row>
    <row r="1291" spans="1:4" x14ac:dyDescent="0.3">
      <c r="A1291">
        <v>1001351</v>
      </c>
      <c r="B1291" t="s">
        <v>3867</v>
      </c>
      <c r="C1291" t="s">
        <v>3871</v>
      </c>
      <c r="D1291" t="s">
        <v>3880</v>
      </c>
    </row>
    <row r="1292" spans="1:4" x14ac:dyDescent="0.3">
      <c r="A1292">
        <v>1001352</v>
      </c>
      <c r="B1292" t="s">
        <v>3869</v>
      </c>
      <c r="C1292" t="s">
        <v>3874</v>
      </c>
      <c r="D1292" t="s">
        <v>3879</v>
      </c>
    </row>
    <row r="1293" spans="1:4" x14ac:dyDescent="0.3">
      <c r="A1293">
        <v>1001353</v>
      </c>
      <c r="B1293" t="s">
        <v>3869</v>
      </c>
      <c r="C1293" t="s">
        <v>3868</v>
      </c>
      <c r="D1293" t="s">
        <v>3879</v>
      </c>
    </row>
    <row r="1294" spans="1:4" x14ac:dyDescent="0.3">
      <c r="A1294">
        <v>1001354</v>
      </c>
      <c r="B1294" t="s">
        <v>3867</v>
      </c>
      <c r="C1294" t="s">
        <v>3871</v>
      </c>
      <c r="D1294" t="s">
        <v>3879</v>
      </c>
    </row>
    <row r="1295" spans="1:4" x14ac:dyDescent="0.3">
      <c r="A1295">
        <v>1001355</v>
      </c>
      <c r="B1295" t="s">
        <v>3867</v>
      </c>
      <c r="C1295" t="s">
        <v>3872</v>
      </c>
      <c r="D1295" t="s">
        <v>3879</v>
      </c>
    </row>
    <row r="1296" spans="1:4" x14ac:dyDescent="0.3">
      <c r="A1296">
        <v>1001356</v>
      </c>
      <c r="B1296" t="s">
        <v>3867</v>
      </c>
      <c r="C1296" t="s">
        <v>3875</v>
      </c>
      <c r="D1296" t="s">
        <v>3879</v>
      </c>
    </row>
    <row r="1297" spans="1:4" x14ac:dyDescent="0.3">
      <c r="A1297">
        <v>1001357</v>
      </c>
      <c r="B1297" t="s">
        <v>3869</v>
      </c>
      <c r="C1297" t="s">
        <v>3872</v>
      </c>
      <c r="D1297" t="s">
        <v>3880</v>
      </c>
    </row>
    <row r="1298" spans="1:4" x14ac:dyDescent="0.3">
      <c r="A1298">
        <v>1001358</v>
      </c>
      <c r="B1298" t="s">
        <v>3869</v>
      </c>
      <c r="C1298" t="s">
        <v>3874</v>
      </c>
      <c r="D1298" t="s">
        <v>3880</v>
      </c>
    </row>
    <row r="1299" spans="1:4" x14ac:dyDescent="0.3">
      <c r="A1299">
        <v>1001359</v>
      </c>
      <c r="B1299" t="s">
        <v>3869</v>
      </c>
      <c r="C1299" t="s">
        <v>3874</v>
      </c>
      <c r="D1299" t="s">
        <v>3879</v>
      </c>
    </row>
    <row r="1300" spans="1:4" x14ac:dyDescent="0.3">
      <c r="A1300">
        <v>1001360</v>
      </c>
      <c r="B1300" t="s">
        <v>3869</v>
      </c>
      <c r="C1300" t="s">
        <v>3871</v>
      </c>
      <c r="D1300" t="s">
        <v>3880</v>
      </c>
    </row>
    <row r="1301" spans="1:4" x14ac:dyDescent="0.3">
      <c r="A1301">
        <v>1001361</v>
      </c>
      <c r="B1301" t="s">
        <v>3867</v>
      </c>
      <c r="C1301" t="s">
        <v>3871</v>
      </c>
      <c r="D1301" t="s">
        <v>3879</v>
      </c>
    </row>
    <row r="1302" spans="1:4" x14ac:dyDescent="0.3">
      <c r="A1302">
        <v>1001362</v>
      </c>
      <c r="B1302" t="s">
        <v>3869</v>
      </c>
      <c r="C1302" t="s">
        <v>3874</v>
      </c>
      <c r="D1302" t="s">
        <v>3879</v>
      </c>
    </row>
    <row r="1303" spans="1:4" x14ac:dyDescent="0.3">
      <c r="A1303">
        <v>1001363</v>
      </c>
      <c r="B1303" t="s">
        <v>3869</v>
      </c>
      <c r="C1303" t="s">
        <v>3873</v>
      </c>
      <c r="D1303" t="s">
        <v>3879</v>
      </c>
    </row>
    <row r="1304" spans="1:4" x14ac:dyDescent="0.3">
      <c r="A1304">
        <v>1001364</v>
      </c>
      <c r="B1304" t="s">
        <v>3867</v>
      </c>
      <c r="C1304" t="s">
        <v>3872</v>
      </c>
      <c r="D1304" t="s">
        <v>3879</v>
      </c>
    </row>
    <row r="1305" spans="1:4" x14ac:dyDescent="0.3">
      <c r="A1305">
        <v>1001365</v>
      </c>
      <c r="B1305" t="s">
        <v>3867</v>
      </c>
      <c r="C1305" t="s">
        <v>3868</v>
      </c>
      <c r="D1305" t="s">
        <v>3879</v>
      </c>
    </row>
    <row r="1306" spans="1:4" x14ac:dyDescent="0.3">
      <c r="A1306">
        <v>1001366</v>
      </c>
      <c r="B1306" t="s">
        <v>3869</v>
      </c>
      <c r="C1306" t="s">
        <v>3868</v>
      </c>
      <c r="D1306" t="s">
        <v>3879</v>
      </c>
    </row>
    <row r="1307" spans="1:4" x14ac:dyDescent="0.3">
      <c r="A1307">
        <v>1001367</v>
      </c>
      <c r="B1307" t="s">
        <v>3869</v>
      </c>
      <c r="C1307" t="s">
        <v>3871</v>
      </c>
      <c r="D1307" t="s">
        <v>3879</v>
      </c>
    </row>
    <row r="1308" spans="1:4" x14ac:dyDescent="0.3">
      <c r="A1308">
        <v>1001368</v>
      </c>
      <c r="B1308" t="s">
        <v>3867</v>
      </c>
      <c r="C1308" t="s">
        <v>3871</v>
      </c>
      <c r="D1308" t="s">
        <v>3879</v>
      </c>
    </row>
    <row r="1309" spans="1:4" x14ac:dyDescent="0.3">
      <c r="A1309">
        <v>1001369</v>
      </c>
      <c r="B1309" t="s">
        <v>3869</v>
      </c>
      <c r="C1309" t="s">
        <v>3871</v>
      </c>
      <c r="D1309" t="s">
        <v>3880</v>
      </c>
    </row>
    <row r="1310" spans="1:4" x14ac:dyDescent="0.3">
      <c r="A1310">
        <v>1001370</v>
      </c>
      <c r="B1310" t="s">
        <v>3869</v>
      </c>
      <c r="C1310" t="s">
        <v>3874</v>
      </c>
      <c r="D1310" t="s">
        <v>3880</v>
      </c>
    </row>
    <row r="1311" spans="1:4" x14ac:dyDescent="0.3">
      <c r="A1311">
        <v>1001371</v>
      </c>
      <c r="B1311" t="s">
        <v>3867</v>
      </c>
      <c r="C1311" t="s">
        <v>3873</v>
      </c>
      <c r="D1311" t="s">
        <v>3880</v>
      </c>
    </row>
    <row r="1312" spans="1:4" x14ac:dyDescent="0.3">
      <c r="A1312">
        <v>1001372</v>
      </c>
      <c r="B1312" t="s">
        <v>3869</v>
      </c>
      <c r="C1312" t="s">
        <v>3868</v>
      </c>
      <c r="D1312" t="s">
        <v>3879</v>
      </c>
    </row>
    <row r="1313" spans="1:4" x14ac:dyDescent="0.3">
      <c r="A1313">
        <v>1001373</v>
      </c>
      <c r="B1313" t="s">
        <v>3867</v>
      </c>
      <c r="C1313" t="s">
        <v>3871</v>
      </c>
      <c r="D1313" t="s">
        <v>3879</v>
      </c>
    </row>
    <row r="1314" spans="1:4" x14ac:dyDescent="0.3">
      <c r="A1314">
        <v>1001374</v>
      </c>
      <c r="B1314" t="s">
        <v>3869</v>
      </c>
      <c r="C1314" t="s">
        <v>3873</v>
      </c>
      <c r="D1314" t="s">
        <v>3879</v>
      </c>
    </row>
    <row r="1315" spans="1:4" x14ac:dyDescent="0.3">
      <c r="A1315">
        <v>1001375</v>
      </c>
      <c r="B1315" t="s">
        <v>3867</v>
      </c>
      <c r="C1315" t="s">
        <v>3872</v>
      </c>
      <c r="D1315" t="s">
        <v>3880</v>
      </c>
    </row>
    <row r="1316" spans="1:4" x14ac:dyDescent="0.3">
      <c r="A1316">
        <v>1001376</v>
      </c>
      <c r="B1316" t="s">
        <v>3867</v>
      </c>
      <c r="C1316" t="s">
        <v>3872</v>
      </c>
      <c r="D1316" t="s">
        <v>3880</v>
      </c>
    </row>
    <row r="1317" spans="1:4" x14ac:dyDescent="0.3">
      <c r="A1317">
        <v>1001377</v>
      </c>
      <c r="B1317" t="s">
        <v>3869</v>
      </c>
      <c r="C1317" t="s">
        <v>3874</v>
      </c>
      <c r="D1317" t="s">
        <v>3880</v>
      </c>
    </row>
    <row r="1318" spans="1:4" x14ac:dyDescent="0.3">
      <c r="A1318">
        <v>1001378</v>
      </c>
      <c r="B1318" t="s">
        <v>3867</v>
      </c>
      <c r="C1318" t="s">
        <v>3872</v>
      </c>
      <c r="D1318" t="s">
        <v>3880</v>
      </c>
    </row>
    <row r="1319" spans="1:4" x14ac:dyDescent="0.3">
      <c r="A1319">
        <v>1001379</v>
      </c>
      <c r="B1319" t="s">
        <v>3867</v>
      </c>
      <c r="C1319" t="s">
        <v>3870</v>
      </c>
      <c r="D1319" t="s">
        <v>3880</v>
      </c>
    </row>
    <row r="1320" spans="1:4" x14ac:dyDescent="0.3">
      <c r="A1320">
        <v>1001380</v>
      </c>
      <c r="B1320" t="s">
        <v>3869</v>
      </c>
      <c r="C1320" t="s">
        <v>3868</v>
      </c>
      <c r="D1320" t="s">
        <v>3879</v>
      </c>
    </row>
    <row r="1321" spans="1:4" x14ac:dyDescent="0.3">
      <c r="A1321">
        <v>1001381</v>
      </c>
      <c r="B1321" t="s">
        <v>3869</v>
      </c>
      <c r="C1321" t="s">
        <v>3875</v>
      </c>
      <c r="D1321" t="s">
        <v>3879</v>
      </c>
    </row>
    <row r="1322" spans="1:4" x14ac:dyDescent="0.3">
      <c r="A1322">
        <v>1001383</v>
      </c>
      <c r="B1322" t="s">
        <v>3867</v>
      </c>
      <c r="C1322" t="s">
        <v>3871</v>
      </c>
      <c r="D1322" t="s">
        <v>3879</v>
      </c>
    </row>
    <row r="1323" spans="1:4" x14ac:dyDescent="0.3">
      <c r="A1323">
        <v>1001384</v>
      </c>
      <c r="B1323" t="s">
        <v>3869</v>
      </c>
      <c r="C1323" t="s">
        <v>3875</v>
      </c>
      <c r="D1323" t="s">
        <v>3879</v>
      </c>
    </row>
    <row r="1324" spans="1:4" x14ac:dyDescent="0.3">
      <c r="A1324">
        <v>1001385</v>
      </c>
      <c r="B1324" t="s">
        <v>3867</v>
      </c>
      <c r="C1324" t="s">
        <v>3871</v>
      </c>
      <c r="D1324" t="s">
        <v>3880</v>
      </c>
    </row>
    <row r="1325" spans="1:4" x14ac:dyDescent="0.3">
      <c r="A1325">
        <v>1001386</v>
      </c>
      <c r="B1325" t="s">
        <v>3867</v>
      </c>
      <c r="C1325" t="s">
        <v>3871</v>
      </c>
      <c r="D1325" t="s">
        <v>3879</v>
      </c>
    </row>
    <row r="1326" spans="1:4" x14ac:dyDescent="0.3">
      <c r="A1326">
        <v>1001387</v>
      </c>
      <c r="B1326" t="s">
        <v>3867</v>
      </c>
      <c r="C1326" t="s">
        <v>3873</v>
      </c>
      <c r="D1326" t="s">
        <v>3880</v>
      </c>
    </row>
    <row r="1327" spans="1:4" x14ac:dyDescent="0.3">
      <c r="A1327">
        <v>1001388</v>
      </c>
      <c r="B1327" t="s">
        <v>3869</v>
      </c>
      <c r="C1327" t="s">
        <v>3870</v>
      </c>
      <c r="D1327" t="s">
        <v>3880</v>
      </c>
    </row>
    <row r="1328" spans="1:4" x14ac:dyDescent="0.3">
      <c r="A1328">
        <v>1001389</v>
      </c>
      <c r="B1328" t="s">
        <v>3869</v>
      </c>
      <c r="C1328" t="s">
        <v>3871</v>
      </c>
      <c r="D1328" t="s">
        <v>3880</v>
      </c>
    </row>
    <row r="1329" spans="1:4" x14ac:dyDescent="0.3">
      <c r="A1329">
        <v>1001390</v>
      </c>
      <c r="B1329" t="s">
        <v>3869</v>
      </c>
      <c r="C1329" t="s">
        <v>3874</v>
      </c>
      <c r="D1329" t="s">
        <v>3880</v>
      </c>
    </row>
    <row r="1330" spans="1:4" x14ac:dyDescent="0.3">
      <c r="A1330">
        <v>1001391</v>
      </c>
      <c r="B1330" t="s">
        <v>3869</v>
      </c>
      <c r="C1330" t="s">
        <v>3874</v>
      </c>
      <c r="D1330" t="s">
        <v>3880</v>
      </c>
    </row>
    <row r="1331" spans="1:4" x14ac:dyDescent="0.3">
      <c r="A1331">
        <v>1001392</v>
      </c>
      <c r="B1331" t="s">
        <v>3869</v>
      </c>
      <c r="C1331" t="s">
        <v>3872</v>
      </c>
      <c r="D1331" t="s">
        <v>3880</v>
      </c>
    </row>
    <row r="1332" spans="1:4" x14ac:dyDescent="0.3">
      <c r="A1332">
        <v>1001393</v>
      </c>
      <c r="B1332" t="s">
        <v>3869</v>
      </c>
      <c r="C1332" t="s">
        <v>3875</v>
      </c>
      <c r="D1332" t="s">
        <v>3879</v>
      </c>
    </row>
    <row r="1333" spans="1:4" x14ac:dyDescent="0.3">
      <c r="A1333">
        <v>1001394</v>
      </c>
      <c r="B1333" t="s">
        <v>3867</v>
      </c>
      <c r="C1333" t="s">
        <v>3871</v>
      </c>
      <c r="D1333" t="s">
        <v>3879</v>
      </c>
    </row>
    <row r="1334" spans="1:4" x14ac:dyDescent="0.3">
      <c r="A1334">
        <v>1001395</v>
      </c>
      <c r="B1334" t="s">
        <v>3869</v>
      </c>
      <c r="C1334" t="s">
        <v>3871</v>
      </c>
      <c r="D1334" t="s">
        <v>3880</v>
      </c>
    </row>
    <row r="1335" spans="1:4" x14ac:dyDescent="0.3">
      <c r="A1335">
        <v>1001396</v>
      </c>
      <c r="B1335" t="s">
        <v>3867</v>
      </c>
      <c r="C1335" t="s">
        <v>3871</v>
      </c>
      <c r="D1335" t="s">
        <v>3880</v>
      </c>
    </row>
    <row r="1336" spans="1:4" x14ac:dyDescent="0.3">
      <c r="A1336">
        <v>1001397</v>
      </c>
      <c r="B1336" t="s">
        <v>3869</v>
      </c>
      <c r="C1336" t="s">
        <v>3874</v>
      </c>
      <c r="D1336" t="s">
        <v>3880</v>
      </c>
    </row>
    <row r="1337" spans="1:4" x14ac:dyDescent="0.3">
      <c r="A1337">
        <v>1001398</v>
      </c>
      <c r="B1337" t="s">
        <v>3867</v>
      </c>
      <c r="C1337" t="s">
        <v>3870</v>
      </c>
      <c r="D1337" t="s">
        <v>3880</v>
      </c>
    </row>
    <row r="1338" spans="1:4" x14ac:dyDescent="0.3">
      <c r="A1338">
        <v>1001399</v>
      </c>
      <c r="B1338" t="s">
        <v>3869</v>
      </c>
      <c r="C1338" t="s">
        <v>3875</v>
      </c>
      <c r="D1338" t="s">
        <v>3879</v>
      </c>
    </row>
    <row r="1339" spans="1:4" x14ac:dyDescent="0.3">
      <c r="A1339">
        <v>1001400</v>
      </c>
      <c r="B1339" t="s">
        <v>3869</v>
      </c>
      <c r="C1339" t="s">
        <v>3871</v>
      </c>
      <c r="D1339" t="s">
        <v>3879</v>
      </c>
    </row>
    <row r="1340" spans="1:4" x14ac:dyDescent="0.3">
      <c r="A1340">
        <v>1001401</v>
      </c>
      <c r="B1340" t="s">
        <v>3867</v>
      </c>
      <c r="C1340" t="s">
        <v>3875</v>
      </c>
      <c r="D1340" t="s">
        <v>3879</v>
      </c>
    </row>
    <row r="1341" spans="1:4" x14ac:dyDescent="0.3">
      <c r="A1341">
        <v>1001402</v>
      </c>
      <c r="B1341" t="s">
        <v>3869</v>
      </c>
      <c r="C1341" t="s">
        <v>3875</v>
      </c>
      <c r="D1341" t="s">
        <v>3879</v>
      </c>
    </row>
    <row r="1342" spans="1:4" x14ac:dyDescent="0.3">
      <c r="A1342">
        <v>1001403</v>
      </c>
      <c r="B1342" t="s">
        <v>3867</v>
      </c>
      <c r="C1342" t="s">
        <v>3871</v>
      </c>
      <c r="D1342" t="s">
        <v>3880</v>
      </c>
    </row>
    <row r="1343" spans="1:4" x14ac:dyDescent="0.3">
      <c r="A1343">
        <v>1001404</v>
      </c>
      <c r="B1343" t="s">
        <v>3869</v>
      </c>
      <c r="C1343" t="s">
        <v>3873</v>
      </c>
      <c r="D1343" t="s">
        <v>3880</v>
      </c>
    </row>
    <row r="1344" spans="1:4" x14ac:dyDescent="0.3">
      <c r="A1344">
        <v>1001405</v>
      </c>
      <c r="B1344" t="s">
        <v>3869</v>
      </c>
      <c r="C1344" t="s">
        <v>3870</v>
      </c>
      <c r="D1344" t="s">
        <v>3880</v>
      </c>
    </row>
    <row r="1345" spans="1:4" x14ac:dyDescent="0.3">
      <c r="A1345">
        <v>1001406</v>
      </c>
      <c r="B1345" t="s">
        <v>3869</v>
      </c>
      <c r="C1345" t="s">
        <v>3871</v>
      </c>
      <c r="D1345" t="s">
        <v>3880</v>
      </c>
    </row>
    <row r="1346" spans="1:4" x14ac:dyDescent="0.3">
      <c r="A1346">
        <v>1001407</v>
      </c>
      <c r="B1346" t="s">
        <v>3867</v>
      </c>
      <c r="C1346" t="s">
        <v>3874</v>
      </c>
      <c r="D1346" t="s">
        <v>3880</v>
      </c>
    </row>
    <row r="1347" spans="1:4" x14ac:dyDescent="0.3">
      <c r="A1347">
        <v>1001408</v>
      </c>
      <c r="B1347" t="s">
        <v>3869</v>
      </c>
      <c r="C1347" t="s">
        <v>3871</v>
      </c>
      <c r="D1347" t="s">
        <v>3880</v>
      </c>
    </row>
    <row r="1348" spans="1:4" x14ac:dyDescent="0.3">
      <c r="A1348">
        <v>1001409</v>
      </c>
      <c r="B1348" t="s">
        <v>3869</v>
      </c>
      <c r="C1348" t="s">
        <v>3875</v>
      </c>
      <c r="D1348" t="s">
        <v>3880</v>
      </c>
    </row>
    <row r="1349" spans="1:4" x14ac:dyDescent="0.3">
      <c r="A1349">
        <v>1001410</v>
      </c>
      <c r="B1349" t="s">
        <v>3869</v>
      </c>
      <c r="C1349" t="s">
        <v>3873</v>
      </c>
      <c r="D1349" t="s">
        <v>3880</v>
      </c>
    </row>
    <row r="1350" spans="1:4" x14ac:dyDescent="0.3">
      <c r="A1350">
        <v>1001411</v>
      </c>
      <c r="B1350" t="s">
        <v>3869</v>
      </c>
      <c r="C1350" t="s">
        <v>3874</v>
      </c>
      <c r="D1350" t="s">
        <v>3879</v>
      </c>
    </row>
    <row r="1351" spans="1:4" x14ac:dyDescent="0.3">
      <c r="A1351">
        <v>1001412</v>
      </c>
      <c r="B1351" t="s">
        <v>3869</v>
      </c>
      <c r="C1351" t="s">
        <v>3871</v>
      </c>
      <c r="D1351" t="s">
        <v>3880</v>
      </c>
    </row>
    <row r="1352" spans="1:4" x14ac:dyDescent="0.3">
      <c r="A1352">
        <v>1001413</v>
      </c>
      <c r="B1352" t="s">
        <v>3869</v>
      </c>
      <c r="C1352" t="s">
        <v>3875</v>
      </c>
      <c r="D1352" t="s">
        <v>3880</v>
      </c>
    </row>
    <row r="1353" spans="1:4" x14ac:dyDescent="0.3">
      <c r="A1353">
        <v>1001414</v>
      </c>
      <c r="B1353" t="s">
        <v>3869</v>
      </c>
      <c r="C1353" t="s">
        <v>3875</v>
      </c>
      <c r="D1353" t="s">
        <v>3879</v>
      </c>
    </row>
    <row r="1354" spans="1:4" x14ac:dyDescent="0.3">
      <c r="A1354">
        <v>1001415</v>
      </c>
      <c r="B1354" t="s">
        <v>3869</v>
      </c>
      <c r="C1354" t="s">
        <v>3872</v>
      </c>
      <c r="D1354" t="s">
        <v>3879</v>
      </c>
    </row>
    <row r="1355" spans="1:4" x14ac:dyDescent="0.3">
      <c r="A1355">
        <v>1001416</v>
      </c>
      <c r="B1355" t="s">
        <v>3869</v>
      </c>
      <c r="C1355" t="s">
        <v>3871</v>
      </c>
      <c r="D1355" t="s">
        <v>3880</v>
      </c>
    </row>
    <row r="1356" spans="1:4" x14ac:dyDescent="0.3">
      <c r="A1356">
        <v>1001417</v>
      </c>
      <c r="B1356" t="s">
        <v>3869</v>
      </c>
      <c r="C1356" t="s">
        <v>3874</v>
      </c>
      <c r="D1356" t="s">
        <v>3879</v>
      </c>
    </row>
    <row r="1357" spans="1:4" x14ac:dyDescent="0.3">
      <c r="A1357">
        <v>1001418</v>
      </c>
      <c r="B1357" t="s">
        <v>3869</v>
      </c>
      <c r="C1357" t="s">
        <v>3875</v>
      </c>
      <c r="D1357" t="s">
        <v>3880</v>
      </c>
    </row>
    <row r="1358" spans="1:4" x14ac:dyDescent="0.3">
      <c r="A1358">
        <v>1001420</v>
      </c>
      <c r="B1358" t="s">
        <v>3869</v>
      </c>
      <c r="C1358" t="s">
        <v>3875</v>
      </c>
      <c r="D1358" t="s">
        <v>3879</v>
      </c>
    </row>
    <row r="1359" spans="1:4" x14ac:dyDescent="0.3">
      <c r="A1359">
        <v>1001421</v>
      </c>
      <c r="B1359" t="s">
        <v>3867</v>
      </c>
      <c r="C1359" t="s">
        <v>3868</v>
      </c>
      <c r="D1359" t="s">
        <v>3879</v>
      </c>
    </row>
    <row r="1360" spans="1:4" x14ac:dyDescent="0.3">
      <c r="A1360">
        <v>1001422</v>
      </c>
      <c r="B1360" t="s">
        <v>3869</v>
      </c>
      <c r="C1360" t="s">
        <v>3874</v>
      </c>
      <c r="D1360" t="s">
        <v>3879</v>
      </c>
    </row>
    <row r="1361" spans="1:4" x14ac:dyDescent="0.3">
      <c r="A1361">
        <v>1001423</v>
      </c>
      <c r="B1361" t="s">
        <v>3869</v>
      </c>
      <c r="C1361" t="s">
        <v>3871</v>
      </c>
      <c r="D1361" t="s">
        <v>3880</v>
      </c>
    </row>
    <row r="1362" spans="1:4" x14ac:dyDescent="0.3">
      <c r="A1362">
        <v>1001424</v>
      </c>
      <c r="B1362" t="s">
        <v>3869</v>
      </c>
      <c r="C1362" t="s">
        <v>3874</v>
      </c>
      <c r="D1362" t="s">
        <v>3880</v>
      </c>
    </row>
    <row r="1363" spans="1:4" x14ac:dyDescent="0.3">
      <c r="A1363">
        <v>1001425</v>
      </c>
      <c r="B1363" t="s">
        <v>3869</v>
      </c>
      <c r="C1363" t="s">
        <v>3868</v>
      </c>
      <c r="D1363" t="s">
        <v>3879</v>
      </c>
    </row>
    <row r="1364" spans="1:4" x14ac:dyDescent="0.3">
      <c r="A1364">
        <v>1001426</v>
      </c>
      <c r="B1364" t="s">
        <v>3869</v>
      </c>
      <c r="C1364" t="s">
        <v>3875</v>
      </c>
      <c r="D1364" t="s">
        <v>3879</v>
      </c>
    </row>
    <row r="1365" spans="1:4" x14ac:dyDescent="0.3">
      <c r="A1365">
        <v>1001427</v>
      </c>
      <c r="B1365" t="s">
        <v>3869</v>
      </c>
      <c r="C1365" t="s">
        <v>3871</v>
      </c>
      <c r="D1365" t="s">
        <v>3879</v>
      </c>
    </row>
    <row r="1366" spans="1:4" x14ac:dyDescent="0.3">
      <c r="A1366">
        <v>1001428</v>
      </c>
      <c r="B1366" t="s">
        <v>3867</v>
      </c>
      <c r="C1366" t="s">
        <v>3872</v>
      </c>
      <c r="D1366" t="s">
        <v>3880</v>
      </c>
    </row>
    <row r="1367" spans="1:4" x14ac:dyDescent="0.3">
      <c r="A1367">
        <v>1001429</v>
      </c>
      <c r="B1367" t="s">
        <v>3867</v>
      </c>
      <c r="C1367" t="s">
        <v>3874</v>
      </c>
      <c r="D1367" t="s">
        <v>3879</v>
      </c>
    </row>
    <row r="1368" spans="1:4" x14ac:dyDescent="0.3">
      <c r="A1368">
        <v>1001430</v>
      </c>
      <c r="B1368" t="s">
        <v>3869</v>
      </c>
      <c r="C1368" t="s">
        <v>3875</v>
      </c>
      <c r="D1368" t="s">
        <v>3880</v>
      </c>
    </row>
    <row r="1369" spans="1:4" x14ac:dyDescent="0.3">
      <c r="A1369">
        <v>1001432</v>
      </c>
      <c r="B1369" t="s">
        <v>3869</v>
      </c>
      <c r="C1369" t="s">
        <v>3874</v>
      </c>
      <c r="D1369" t="s">
        <v>3880</v>
      </c>
    </row>
    <row r="1370" spans="1:4" x14ac:dyDescent="0.3">
      <c r="A1370">
        <v>1001433</v>
      </c>
      <c r="B1370" t="s">
        <v>3867</v>
      </c>
      <c r="C1370" t="s">
        <v>3875</v>
      </c>
      <c r="D1370" t="s">
        <v>3879</v>
      </c>
    </row>
    <row r="1371" spans="1:4" x14ac:dyDescent="0.3">
      <c r="A1371">
        <v>1001434</v>
      </c>
      <c r="B1371" t="s">
        <v>3867</v>
      </c>
      <c r="C1371" t="s">
        <v>3868</v>
      </c>
      <c r="D1371" t="s">
        <v>3879</v>
      </c>
    </row>
    <row r="1372" spans="1:4" x14ac:dyDescent="0.3">
      <c r="A1372">
        <v>1001435</v>
      </c>
      <c r="B1372" t="s">
        <v>3869</v>
      </c>
      <c r="C1372" t="s">
        <v>3871</v>
      </c>
      <c r="D1372" t="s">
        <v>3879</v>
      </c>
    </row>
    <row r="1373" spans="1:4" x14ac:dyDescent="0.3">
      <c r="A1373">
        <v>1001436</v>
      </c>
      <c r="B1373" t="s">
        <v>3867</v>
      </c>
      <c r="C1373" t="s">
        <v>3873</v>
      </c>
      <c r="D1373" t="s">
        <v>3880</v>
      </c>
    </row>
    <row r="1374" spans="1:4" x14ac:dyDescent="0.3">
      <c r="A1374">
        <v>1001437</v>
      </c>
      <c r="B1374" t="s">
        <v>3869</v>
      </c>
      <c r="C1374" t="s">
        <v>3873</v>
      </c>
      <c r="D1374" t="s">
        <v>3879</v>
      </c>
    </row>
    <row r="1375" spans="1:4" x14ac:dyDescent="0.3">
      <c r="A1375">
        <v>1001438</v>
      </c>
      <c r="B1375" t="s">
        <v>3869</v>
      </c>
      <c r="C1375" t="s">
        <v>3875</v>
      </c>
      <c r="D1375" t="s">
        <v>3879</v>
      </c>
    </row>
    <row r="1376" spans="1:4" x14ac:dyDescent="0.3">
      <c r="A1376">
        <v>1001439</v>
      </c>
      <c r="B1376" t="s">
        <v>3869</v>
      </c>
      <c r="C1376" t="s">
        <v>3874</v>
      </c>
      <c r="D1376" t="s">
        <v>3880</v>
      </c>
    </row>
    <row r="1377" spans="1:4" x14ac:dyDescent="0.3">
      <c r="A1377">
        <v>1001440</v>
      </c>
      <c r="B1377" t="s">
        <v>3869</v>
      </c>
      <c r="C1377" t="s">
        <v>3874</v>
      </c>
      <c r="D1377" t="s">
        <v>3879</v>
      </c>
    </row>
    <row r="1378" spans="1:4" x14ac:dyDescent="0.3">
      <c r="A1378">
        <v>1001441</v>
      </c>
      <c r="B1378" t="s">
        <v>3869</v>
      </c>
      <c r="C1378" t="s">
        <v>3874</v>
      </c>
      <c r="D1378" t="s">
        <v>3880</v>
      </c>
    </row>
    <row r="1379" spans="1:4" x14ac:dyDescent="0.3">
      <c r="A1379">
        <v>1001442</v>
      </c>
      <c r="B1379" t="s">
        <v>3869</v>
      </c>
      <c r="C1379" t="s">
        <v>3875</v>
      </c>
      <c r="D1379" t="s">
        <v>3879</v>
      </c>
    </row>
    <row r="1380" spans="1:4" x14ac:dyDescent="0.3">
      <c r="A1380">
        <v>1001443</v>
      </c>
      <c r="B1380" t="s">
        <v>3869</v>
      </c>
      <c r="C1380" t="s">
        <v>3874</v>
      </c>
      <c r="D1380" t="s">
        <v>3880</v>
      </c>
    </row>
    <row r="1381" spans="1:4" x14ac:dyDescent="0.3">
      <c r="A1381">
        <v>1001444</v>
      </c>
      <c r="B1381" t="s">
        <v>3867</v>
      </c>
      <c r="C1381" t="s">
        <v>3871</v>
      </c>
      <c r="D1381" t="s">
        <v>3879</v>
      </c>
    </row>
    <row r="1382" spans="1:4" x14ac:dyDescent="0.3">
      <c r="A1382">
        <v>1001445</v>
      </c>
      <c r="B1382" t="s">
        <v>3869</v>
      </c>
      <c r="C1382" t="s">
        <v>3871</v>
      </c>
      <c r="D1382" t="s">
        <v>3880</v>
      </c>
    </row>
    <row r="1383" spans="1:4" x14ac:dyDescent="0.3">
      <c r="A1383">
        <v>1001446</v>
      </c>
      <c r="B1383" t="s">
        <v>3869</v>
      </c>
      <c r="C1383" t="s">
        <v>3874</v>
      </c>
      <c r="D1383" t="s">
        <v>3880</v>
      </c>
    </row>
    <row r="1384" spans="1:4" x14ac:dyDescent="0.3">
      <c r="A1384">
        <v>1001447</v>
      </c>
      <c r="B1384" t="s">
        <v>3869</v>
      </c>
      <c r="C1384" t="s">
        <v>3875</v>
      </c>
      <c r="D1384" t="s">
        <v>3879</v>
      </c>
    </row>
    <row r="1385" spans="1:4" x14ac:dyDescent="0.3">
      <c r="A1385">
        <v>1001448</v>
      </c>
      <c r="B1385" t="s">
        <v>3867</v>
      </c>
      <c r="C1385" t="s">
        <v>3871</v>
      </c>
      <c r="D1385" t="s">
        <v>3879</v>
      </c>
    </row>
    <row r="1386" spans="1:4" x14ac:dyDescent="0.3">
      <c r="A1386">
        <v>1001449</v>
      </c>
      <c r="B1386" t="s">
        <v>3869</v>
      </c>
      <c r="C1386" t="s">
        <v>3874</v>
      </c>
      <c r="D1386" t="s">
        <v>3880</v>
      </c>
    </row>
    <row r="1387" spans="1:4" x14ac:dyDescent="0.3">
      <c r="A1387">
        <v>1001450</v>
      </c>
      <c r="B1387" t="s">
        <v>3869</v>
      </c>
      <c r="C1387" t="s">
        <v>3875</v>
      </c>
      <c r="D1387" t="s">
        <v>3880</v>
      </c>
    </row>
    <row r="1388" spans="1:4" x14ac:dyDescent="0.3">
      <c r="A1388">
        <v>1001451</v>
      </c>
      <c r="B1388" t="s">
        <v>3869</v>
      </c>
      <c r="C1388" t="s">
        <v>3874</v>
      </c>
      <c r="D1388" t="s">
        <v>3879</v>
      </c>
    </row>
    <row r="1389" spans="1:4" x14ac:dyDescent="0.3">
      <c r="A1389">
        <v>1001454</v>
      </c>
      <c r="B1389" t="s">
        <v>3869</v>
      </c>
      <c r="C1389" t="s">
        <v>3875</v>
      </c>
      <c r="D1389" t="s">
        <v>3879</v>
      </c>
    </row>
    <row r="1390" spans="1:4" x14ac:dyDescent="0.3">
      <c r="A1390">
        <v>1001455</v>
      </c>
      <c r="B1390" t="s">
        <v>3867</v>
      </c>
      <c r="C1390" t="s">
        <v>3872</v>
      </c>
      <c r="D1390" t="s">
        <v>3880</v>
      </c>
    </row>
    <row r="1391" spans="1:4" x14ac:dyDescent="0.3">
      <c r="A1391">
        <v>1001457</v>
      </c>
      <c r="B1391" t="s">
        <v>3869</v>
      </c>
      <c r="C1391" t="s">
        <v>3871</v>
      </c>
      <c r="D1391" t="s">
        <v>3880</v>
      </c>
    </row>
    <row r="1392" spans="1:4" x14ac:dyDescent="0.3">
      <c r="A1392">
        <v>1001458</v>
      </c>
      <c r="B1392" t="s">
        <v>3869</v>
      </c>
      <c r="C1392" t="s">
        <v>3868</v>
      </c>
      <c r="D1392" t="s">
        <v>3879</v>
      </c>
    </row>
    <row r="1393" spans="1:4" x14ac:dyDescent="0.3">
      <c r="A1393">
        <v>1001459</v>
      </c>
      <c r="B1393" t="s">
        <v>3867</v>
      </c>
      <c r="C1393" t="s">
        <v>3871</v>
      </c>
      <c r="D1393" t="s">
        <v>3879</v>
      </c>
    </row>
    <row r="1394" spans="1:4" x14ac:dyDescent="0.3">
      <c r="A1394">
        <v>1001460</v>
      </c>
      <c r="B1394" t="s">
        <v>3867</v>
      </c>
      <c r="C1394" t="s">
        <v>3875</v>
      </c>
      <c r="D1394" t="s">
        <v>3880</v>
      </c>
    </row>
    <row r="1395" spans="1:4" x14ac:dyDescent="0.3">
      <c r="A1395">
        <v>1001461</v>
      </c>
      <c r="B1395" t="s">
        <v>3867</v>
      </c>
      <c r="C1395" t="s">
        <v>3872</v>
      </c>
      <c r="D1395" t="s">
        <v>3880</v>
      </c>
    </row>
    <row r="1396" spans="1:4" x14ac:dyDescent="0.3">
      <c r="A1396">
        <v>1001462</v>
      </c>
      <c r="B1396" t="s">
        <v>3869</v>
      </c>
      <c r="C1396" t="s">
        <v>3874</v>
      </c>
      <c r="D1396" t="s">
        <v>3880</v>
      </c>
    </row>
    <row r="1397" spans="1:4" x14ac:dyDescent="0.3">
      <c r="A1397">
        <v>1001463</v>
      </c>
      <c r="B1397" t="s">
        <v>3869</v>
      </c>
      <c r="C1397" t="s">
        <v>3873</v>
      </c>
      <c r="D1397" t="s">
        <v>3880</v>
      </c>
    </row>
    <row r="1398" spans="1:4" x14ac:dyDescent="0.3">
      <c r="A1398">
        <v>1001464</v>
      </c>
      <c r="B1398" t="s">
        <v>3869</v>
      </c>
      <c r="C1398" t="s">
        <v>3874</v>
      </c>
      <c r="D1398" t="s">
        <v>3880</v>
      </c>
    </row>
    <row r="1399" spans="1:4" x14ac:dyDescent="0.3">
      <c r="A1399">
        <v>1001465</v>
      </c>
      <c r="B1399" t="s">
        <v>3869</v>
      </c>
      <c r="C1399" t="s">
        <v>3873</v>
      </c>
      <c r="D1399" t="s">
        <v>3880</v>
      </c>
    </row>
    <row r="1400" spans="1:4" x14ac:dyDescent="0.3">
      <c r="A1400">
        <v>1001466</v>
      </c>
      <c r="B1400" t="s">
        <v>3869</v>
      </c>
      <c r="C1400" t="s">
        <v>3875</v>
      </c>
      <c r="D1400" t="s">
        <v>3880</v>
      </c>
    </row>
    <row r="1401" spans="1:4" x14ac:dyDescent="0.3">
      <c r="A1401">
        <v>1001467</v>
      </c>
      <c r="B1401" t="s">
        <v>3869</v>
      </c>
      <c r="C1401" t="s">
        <v>3871</v>
      </c>
      <c r="D1401" t="s">
        <v>3879</v>
      </c>
    </row>
    <row r="1402" spans="1:4" x14ac:dyDescent="0.3">
      <c r="A1402">
        <v>1001468</v>
      </c>
      <c r="B1402" t="s">
        <v>3869</v>
      </c>
      <c r="C1402" t="s">
        <v>3868</v>
      </c>
      <c r="D1402" t="s">
        <v>3879</v>
      </c>
    </row>
    <row r="1403" spans="1:4" x14ac:dyDescent="0.3">
      <c r="A1403">
        <v>1001469</v>
      </c>
      <c r="B1403" t="s">
        <v>3869</v>
      </c>
      <c r="C1403" t="s">
        <v>3870</v>
      </c>
      <c r="D1403" t="s">
        <v>3879</v>
      </c>
    </row>
    <row r="1404" spans="1:4" x14ac:dyDescent="0.3">
      <c r="A1404">
        <v>1001470</v>
      </c>
      <c r="B1404" t="s">
        <v>3869</v>
      </c>
      <c r="C1404" t="s">
        <v>3875</v>
      </c>
      <c r="D1404" t="s">
        <v>3880</v>
      </c>
    </row>
    <row r="1405" spans="1:4" x14ac:dyDescent="0.3">
      <c r="A1405">
        <v>1001472</v>
      </c>
      <c r="B1405" t="s">
        <v>3869</v>
      </c>
      <c r="C1405" t="s">
        <v>3871</v>
      </c>
      <c r="D1405" t="s">
        <v>3879</v>
      </c>
    </row>
    <row r="1406" spans="1:4" x14ac:dyDescent="0.3">
      <c r="A1406">
        <v>1001473</v>
      </c>
      <c r="B1406" t="s">
        <v>3869</v>
      </c>
      <c r="C1406" t="s">
        <v>3871</v>
      </c>
      <c r="D1406" t="s">
        <v>3879</v>
      </c>
    </row>
    <row r="1407" spans="1:4" x14ac:dyDescent="0.3">
      <c r="A1407">
        <v>1001474</v>
      </c>
      <c r="B1407" t="s">
        <v>3869</v>
      </c>
      <c r="C1407" t="s">
        <v>3871</v>
      </c>
      <c r="D1407" t="s">
        <v>3880</v>
      </c>
    </row>
    <row r="1408" spans="1:4" x14ac:dyDescent="0.3">
      <c r="A1408">
        <v>1001475</v>
      </c>
      <c r="B1408" t="s">
        <v>3867</v>
      </c>
      <c r="C1408" t="s">
        <v>3871</v>
      </c>
      <c r="D1408" t="s">
        <v>3879</v>
      </c>
    </row>
    <row r="1409" spans="1:4" x14ac:dyDescent="0.3">
      <c r="A1409">
        <v>1001476</v>
      </c>
      <c r="B1409" t="s">
        <v>3867</v>
      </c>
      <c r="C1409" t="s">
        <v>3875</v>
      </c>
      <c r="D1409" t="s">
        <v>3879</v>
      </c>
    </row>
    <row r="1410" spans="1:4" x14ac:dyDescent="0.3">
      <c r="A1410">
        <v>1001478</v>
      </c>
      <c r="B1410" t="s">
        <v>3869</v>
      </c>
      <c r="C1410" t="s">
        <v>3868</v>
      </c>
      <c r="D1410" t="s">
        <v>3879</v>
      </c>
    </row>
    <row r="1411" spans="1:4" x14ac:dyDescent="0.3">
      <c r="A1411">
        <v>1001479</v>
      </c>
      <c r="B1411" t="s">
        <v>3867</v>
      </c>
      <c r="C1411" t="s">
        <v>3873</v>
      </c>
      <c r="D1411" t="s">
        <v>3879</v>
      </c>
    </row>
    <row r="1412" spans="1:4" x14ac:dyDescent="0.3">
      <c r="A1412">
        <v>1001480</v>
      </c>
      <c r="B1412" t="s">
        <v>3869</v>
      </c>
      <c r="C1412" t="s">
        <v>3871</v>
      </c>
      <c r="D1412" t="s">
        <v>3879</v>
      </c>
    </row>
    <row r="1413" spans="1:4" x14ac:dyDescent="0.3">
      <c r="A1413">
        <v>1001481</v>
      </c>
      <c r="B1413" t="s">
        <v>3869</v>
      </c>
      <c r="C1413" t="s">
        <v>3874</v>
      </c>
      <c r="D1413" t="s">
        <v>3879</v>
      </c>
    </row>
    <row r="1414" spans="1:4" x14ac:dyDescent="0.3">
      <c r="A1414">
        <v>1001482</v>
      </c>
      <c r="B1414" t="s">
        <v>3869</v>
      </c>
      <c r="C1414" t="s">
        <v>3871</v>
      </c>
      <c r="D1414" t="s">
        <v>3879</v>
      </c>
    </row>
    <row r="1415" spans="1:4" x14ac:dyDescent="0.3">
      <c r="A1415">
        <v>1001483</v>
      </c>
      <c r="B1415" t="s">
        <v>3869</v>
      </c>
      <c r="C1415" t="s">
        <v>3875</v>
      </c>
      <c r="D1415" t="s">
        <v>3879</v>
      </c>
    </row>
    <row r="1416" spans="1:4" x14ac:dyDescent="0.3">
      <c r="A1416">
        <v>1001484</v>
      </c>
      <c r="B1416" t="s">
        <v>3869</v>
      </c>
      <c r="C1416" t="s">
        <v>3871</v>
      </c>
      <c r="D1416" t="s">
        <v>3879</v>
      </c>
    </row>
    <row r="1417" spans="1:4" x14ac:dyDescent="0.3">
      <c r="A1417">
        <v>1001485</v>
      </c>
      <c r="B1417" t="s">
        <v>3867</v>
      </c>
      <c r="C1417" t="s">
        <v>3871</v>
      </c>
      <c r="D1417" t="s">
        <v>3880</v>
      </c>
    </row>
    <row r="1418" spans="1:4" x14ac:dyDescent="0.3">
      <c r="A1418">
        <v>1001486</v>
      </c>
      <c r="B1418" t="s">
        <v>3869</v>
      </c>
      <c r="C1418" t="s">
        <v>3871</v>
      </c>
      <c r="D1418" t="s">
        <v>3880</v>
      </c>
    </row>
    <row r="1419" spans="1:4" x14ac:dyDescent="0.3">
      <c r="A1419">
        <v>1001487</v>
      </c>
      <c r="B1419" t="s">
        <v>3869</v>
      </c>
      <c r="C1419" t="s">
        <v>3874</v>
      </c>
      <c r="D1419" t="s">
        <v>3880</v>
      </c>
    </row>
    <row r="1420" spans="1:4" x14ac:dyDescent="0.3">
      <c r="A1420">
        <v>1001489</v>
      </c>
      <c r="B1420" t="s">
        <v>3867</v>
      </c>
      <c r="C1420" t="s">
        <v>3874</v>
      </c>
      <c r="D1420" t="s">
        <v>3880</v>
      </c>
    </row>
    <row r="1421" spans="1:4" x14ac:dyDescent="0.3">
      <c r="A1421">
        <v>1001490</v>
      </c>
      <c r="B1421" t="s">
        <v>3869</v>
      </c>
      <c r="C1421" t="s">
        <v>3873</v>
      </c>
      <c r="D1421" t="s">
        <v>3880</v>
      </c>
    </row>
    <row r="1422" spans="1:4" x14ac:dyDescent="0.3">
      <c r="A1422">
        <v>1001491</v>
      </c>
      <c r="B1422" t="s">
        <v>3869</v>
      </c>
      <c r="C1422" t="s">
        <v>3875</v>
      </c>
      <c r="D1422" t="s">
        <v>3879</v>
      </c>
    </row>
    <row r="1423" spans="1:4" x14ac:dyDescent="0.3">
      <c r="A1423">
        <v>1001492</v>
      </c>
      <c r="B1423" t="s">
        <v>3869</v>
      </c>
      <c r="C1423" t="s">
        <v>3871</v>
      </c>
      <c r="D1423" t="s">
        <v>3880</v>
      </c>
    </row>
    <row r="1424" spans="1:4" x14ac:dyDescent="0.3">
      <c r="A1424">
        <v>1001494</v>
      </c>
      <c r="B1424" t="s">
        <v>3869</v>
      </c>
      <c r="C1424" t="s">
        <v>3871</v>
      </c>
      <c r="D1424" t="s">
        <v>3880</v>
      </c>
    </row>
    <row r="1425" spans="1:4" x14ac:dyDescent="0.3">
      <c r="A1425">
        <v>1001495</v>
      </c>
      <c r="B1425" t="s">
        <v>3869</v>
      </c>
      <c r="C1425" t="s">
        <v>3875</v>
      </c>
      <c r="D1425" t="s">
        <v>3879</v>
      </c>
    </row>
    <row r="1426" spans="1:4" x14ac:dyDescent="0.3">
      <c r="A1426">
        <v>1001496</v>
      </c>
      <c r="B1426" t="s">
        <v>3869</v>
      </c>
      <c r="C1426" t="s">
        <v>3871</v>
      </c>
      <c r="D1426" t="s">
        <v>3879</v>
      </c>
    </row>
    <row r="1427" spans="1:4" x14ac:dyDescent="0.3">
      <c r="A1427">
        <v>1001497</v>
      </c>
      <c r="B1427" t="s">
        <v>3869</v>
      </c>
      <c r="C1427" t="s">
        <v>3873</v>
      </c>
      <c r="D1427" t="s">
        <v>3880</v>
      </c>
    </row>
    <row r="1428" spans="1:4" x14ac:dyDescent="0.3">
      <c r="A1428">
        <v>1001498</v>
      </c>
      <c r="B1428" t="s">
        <v>3869</v>
      </c>
      <c r="C1428" t="s">
        <v>3875</v>
      </c>
      <c r="D1428" t="s">
        <v>3879</v>
      </c>
    </row>
    <row r="1429" spans="1:4" x14ac:dyDescent="0.3">
      <c r="A1429">
        <v>1001499</v>
      </c>
      <c r="B1429" t="s">
        <v>3869</v>
      </c>
      <c r="C1429" t="s">
        <v>3868</v>
      </c>
      <c r="D1429" t="s">
        <v>3879</v>
      </c>
    </row>
    <row r="1430" spans="1:4" x14ac:dyDescent="0.3">
      <c r="A1430">
        <v>1001500</v>
      </c>
      <c r="B1430" t="s">
        <v>3869</v>
      </c>
      <c r="C1430" t="s">
        <v>3871</v>
      </c>
      <c r="D1430" t="s">
        <v>3879</v>
      </c>
    </row>
    <row r="1431" spans="1:4" x14ac:dyDescent="0.3">
      <c r="A1431">
        <v>1001501</v>
      </c>
      <c r="B1431" t="s">
        <v>3869</v>
      </c>
      <c r="C1431" t="s">
        <v>3871</v>
      </c>
      <c r="D1431" t="s">
        <v>3879</v>
      </c>
    </row>
    <row r="1432" spans="1:4" x14ac:dyDescent="0.3">
      <c r="A1432">
        <v>1001502</v>
      </c>
      <c r="B1432" t="s">
        <v>3869</v>
      </c>
      <c r="C1432" t="s">
        <v>3875</v>
      </c>
      <c r="D1432" t="s">
        <v>3879</v>
      </c>
    </row>
    <row r="1433" spans="1:4" x14ac:dyDescent="0.3">
      <c r="A1433">
        <v>1001503</v>
      </c>
      <c r="B1433" t="s">
        <v>3869</v>
      </c>
      <c r="C1433" t="s">
        <v>3871</v>
      </c>
      <c r="D1433" t="s">
        <v>3879</v>
      </c>
    </row>
    <row r="1434" spans="1:4" x14ac:dyDescent="0.3">
      <c r="A1434">
        <v>1001504</v>
      </c>
      <c r="B1434" t="s">
        <v>3869</v>
      </c>
      <c r="C1434" t="s">
        <v>3875</v>
      </c>
      <c r="D1434" t="s">
        <v>3879</v>
      </c>
    </row>
    <row r="1435" spans="1:4" x14ac:dyDescent="0.3">
      <c r="A1435">
        <v>1001505</v>
      </c>
      <c r="B1435" t="s">
        <v>3869</v>
      </c>
      <c r="C1435" t="s">
        <v>3873</v>
      </c>
      <c r="D1435" t="s">
        <v>3880</v>
      </c>
    </row>
    <row r="1436" spans="1:4" x14ac:dyDescent="0.3">
      <c r="A1436">
        <v>1001506</v>
      </c>
      <c r="B1436" t="s">
        <v>3869</v>
      </c>
      <c r="C1436" t="s">
        <v>3871</v>
      </c>
      <c r="D1436" t="s">
        <v>3880</v>
      </c>
    </row>
    <row r="1437" spans="1:4" x14ac:dyDescent="0.3">
      <c r="A1437">
        <v>1001507</v>
      </c>
      <c r="B1437" t="s">
        <v>3869</v>
      </c>
      <c r="C1437" t="s">
        <v>3874</v>
      </c>
      <c r="D1437" t="s">
        <v>3879</v>
      </c>
    </row>
    <row r="1438" spans="1:4" x14ac:dyDescent="0.3">
      <c r="A1438">
        <v>1001509</v>
      </c>
      <c r="B1438" t="s">
        <v>3869</v>
      </c>
      <c r="C1438" t="s">
        <v>3868</v>
      </c>
      <c r="D1438" t="s">
        <v>3879</v>
      </c>
    </row>
    <row r="1439" spans="1:4" x14ac:dyDescent="0.3">
      <c r="A1439">
        <v>1001510</v>
      </c>
      <c r="B1439" t="s">
        <v>3867</v>
      </c>
      <c r="C1439" t="s">
        <v>3871</v>
      </c>
      <c r="D1439" t="s">
        <v>3879</v>
      </c>
    </row>
    <row r="1440" spans="1:4" x14ac:dyDescent="0.3">
      <c r="A1440">
        <v>1001511</v>
      </c>
      <c r="B1440" t="s">
        <v>3869</v>
      </c>
      <c r="C1440" t="s">
        <v>3874</v>
      </c>
      <c r="D1440" t="s">
        <v>3880</v>
      </c>
    </row>
    <row r="1441" spans="1:4" x14ac:dyDescent="0.3">
      <c r="A1441">
        <v>1001512</v>
      </c>
      <c r="B1441" t="s">
        <v>3869</v>
      </c>
      <c r="C1441" t="s">
        <v>3871</v>
      </c>
      <c r="D1441" t="s">
        <v>3879</v>
      </c>
    </row>
    <row r="1442" spans="1:4" x14ac:dyDescent="0.3">
      <c r="A1442">
        <v>1001513</v>
      </c>
      <c r="B1442" t="s">
        <v>3867</v>
      </c>
      <c r="C1442" t="s">
        <v>3874</v>
      </c>
      <c r="D1442" t="s">
        <v>3880</v>
      </c>
    </row>
    <row r="1443" spans="1:4" x14ac:dyDescent="0.3">
      <c r="A1443">
        <v>1001514</v>
      </c>
      <c r="B1443" t="s">
        <v>3869</v>
      </c>
      <c r="C1443" t="s">
        <v>3875</v>
      </c>
      <c r="D1443" t="s">
        <v>3880</v>
      </c>
    </row>
    <row r="1444" spans="1:4" x14ac:dyDescent="0.3">
      <c r="A1444">
        <v>1001515</v>
      </c>
      <c r="B1444" t="s">
        <v>3869</v>
      </c>
      <c r="C1444" t="s">
        <v>3871</v>
      </c>
      <c r="D1444" t="s">
        <v>3880</v>
      </c>
    </row>
    <row r="1445" spans="1:4" x14ac:dyDescent="0.3">
      <c r="A1445">
        <v>1001516</v>
      </c>
      <c r="B1445" t="s">
        <v>3867</v>
      </c>
      <c r="C1445" t="s">
        <v>3871</v>
      </c>
      <c r="D1445" t="s">
        <v>3879</v>
      </c>
    </row>
    <row r="1446" spans="1:4" x14ac:dyDescent="0.3">
      <c r="A1446">
        <v>1001517</v>
      </c>
      <c r="B1446" t="s">
        <v>3869</v>
      </c>
      <c r="C1446" t="s">
        <v>3875</v>
      </c>
      <c r="D1446" t="s">
        <v>3880</v>
      </c>
    </row>
    <row r="1447" spans="1:4" x14ac:dyDescent="0.3">
      <c r="A1447">
        <v>1001518</v>
      </c>
      <c r="B1447" t="s">
        <v>3869</v>
      </c>
      <c r="C1447" t="s">
        <v>3871</v>
      </c>
      <c r="D1447" t="s">
        <v>3879</v>
      </c>
    </row>
    <row r="1448" spans="1:4" x14ac:dyDescent="0.3">
      <c r="A1448">
        <v>1001519</v>
      </c>
      <c r="B1448" t="s">
        <v>3869</v>
      </c>
      <c r="C1448" t="s">
        <v>3875</v>
      </c>
      <c r="D1448" t="s">
        <v>3879</v>
      </c>
    </row>
    <row r="1449" spans="1:4" x14ac:dyDescent="0.3">
      <c r="A1449">
        <v>1001520</v>
      </c>
      <c r="B1449" t="s">
        <v>3869</v>
      </c>
      <c r="C1449" t="s">
        <v>3871</v>
      </c>
      <c r="D1449" t="s">
        <v>3879</v>
      </c>
    </row>
    <row r="1450" spans="1:4" x14ac:dyDescent="0.3">
      <c r="A1450">
        <v>1001521</v>
      </c>
      <c r="B1450" t="s">
        <v>3867</v>
      </c>
      <c r="C1450" t="s">
        <v>3871</v>
      </c>
      <c r="D1450" t="s">
        <v>3880</v>
      </c>
    </row>
    <row r="1451" spans="1:4" x14ac:dyDescent="0.3">
      <c r="A1451">
        <v>1001522</v>
      </c>
      <c r="B1451" t="s">
        <v>3869</v>
      </c>
      <c r="C1451" t="s">
        <v>3874</v>
      </c>
      <c r="D1451" t="s">
        <v>3880</v>
      </c>
    </row>
    <row r="1452" spans="1:4" x14ac:dyDescent="0.3">
      <c r="A1452">
        <v>1001523</v>
      </c>
      <c r="B1452" t="s">
        <v>3869</v>
      </c>
      <c r="C1452" t="s">
        <v>3871</v>
      </c>
      <c r="D1452" t="s">
        <v>3879</v>
      </c>
    </row>
    <row r="1453" spans="1:4" x14ac:dyDescent="0.3">
      <c r="A1453">
        <v>1001524</v>
      </c>
      <c r="B1453" t="s">
        <v>3869</v>
      </c>
      <c r="C1453" t="s">
        <v>3875</v>
      </c>
      <c r="D1453" t="s">
        <v>3879</v>
      </c>
    </row>
    <row r="1454" spans="1:4" x14ac:dyDescent="0.3">
      <c r="A1454">
        <v>1001525</v>
      </c>
      <c r="B1454" t="s">
        <v>3867</v>
      </c>
      <c r="C1454" t="s">
        <v>3871</v>
      </c>
      <c r="D1454" t="s">
        <v>3880</v>
      </c>
    </row>
    <row r="1455" spans="1:4" x14ac:dyDescent="0.3">
      <c r="A1455">
        <v>1001526</v>
      </c>
      <c r="B1455" t="s">
        <v>3869</v>
      </c>
      <c r="C1455" t="s">
        <v>3870</v>
      </c>
      <c r="D1455" t="s">
        <v>3880</v>
      </c>
    </row>
    <row r="1456" spans="1:4" x14ac:dyDescent="0.3">
      <c r="A1456">
        <v>1001527</v>
      </c>
      <c r="B1456" t="s">
        <v>3869</v>
      </c>
      <c r="C1456" t="s">
        <v>3875</v>
      </c>
      <c r="D1456" t="s">
        <v>3880</v>
      </c>
    </row>
    <row r="1457" spans="1:4" x14ac:dyDescent="0.3">
      <c r="A1457">
        <v>1001528</v>
      </c>
      <c r="B1457" t="s">
        <v>3869</v>
      </c>
      <c r="C1457" t="s">
        <v>3871</v>
      </c>
      <c r="D1457" t="s">
        <v>3879</v>
      </c>
    </row>
    <row r="1458" spans="1:4" x14ac:dyDescent="0.3">
      <c r="A1458">
        <v>1001530</v>
      </c>
      <c r="B1458" t="s">
        <v>3869</v>
      </c>
      <c r="C1458" t="s">
        <v>3871</v>
      </c>
      <c r="D1458" t="s">
        <v>3880</v>
      </c>
    </row>
    <row r="1459" spans="1:4" x14ac:dyDescent="0.3">
      <c r="A1459">
        <v>1001531</v>
      </c>
      <c r="B1459" t="s">
        <v>3869</v>
      </c>
      <c r="C1459" t="s">
        <v>3872</v>
      </c>
      <c r="D1459" t="s">
        <v>3880</v>
      </c>
    </row>
    <row r="1460" spans="1:4" x14ac:dyDescent="0.3">
      <c r="A1460">
        <v>1001532</v>
      </c>
      <c r="B1460" t="s">
        <v>3869</v>
      </c>
      <c r="C1460" t="s">
        <v>3875</v>
      </c>
      <c r="D1460" t="s">
        <v>3879</v>
      </c>
    </row>
    <row r="1461" spans="1:4" x14ac:dyDescent="0.3">
      <c r="A1461">
        <v>1001533</v>
      </c>
      <c r="B1461" t="s">
        <v>3869</v>
      </c>
      <c r="C1461" t="s">
        <v>3872</v>
      </c>
      <c r="D1461" t="s">
        <v>3880</v>
      </c>
    </row>
    <row r="1462" spans="1:4" x14ac:dyDescent="0.3">
      <c r="A1462">
        <v>1001534</v>
      </c>
      <c r="B1462" t="s">
        <v>3869</v>
      </c>
      <c r="C1462" t="s">
        <v>3873</v>
      </c>
      <c r="D1462" t="s">
        <v>3880</v>
      </c>
    </row>
    <row r="1463" spans="1:4" x14ac:dyDescent="0.3">
      <c r="A1463">
        <v>1001535</v>
      </c>
      <c r="B1463" t="s">
        <v>3867</v>
      </c>
      <c r="C1463" t="s">
        <v>3875</v>
      </c>
      <c r="D1463" t="s">
        <v>3879</v>
      </c>
    </row>
    <row r="1464" spans="1:4" x14ac:dyDescent="0.3">
      <c r="A1464">
        <v>1001536</v>
      </c>
      <c r="B1464" t="s">
        <v>3867</v>
      </c>
      <c r="C1464" t="s">
        <v>3874</v>
      </c>
      <c r="D1464" t="s">
        <v>3879</v>
      </c>
    </row>
    <row r="1465" spans="1:4" x14ac:dyDescent="0.3">
      <c r="A1465">
        <v>1001537</v>
      </c>
      <c r="B1465" t="s">
        <v>3869</v>
      </c>
      <c r="C1465" t="s">
        <v>3875</v>
      </c>
      <c r="D1465" t="s">
        <v>3879</v>
      </c>
    </row>
    <row r="1466" spans="1:4" x14ac:dyDescent="0.3">
      <c r="A1466">
        <v>1001538</v>
      </c>
      <c r="B1466" t="s">
        <v>3869</v>
      </c>
      <c r="C1466" t="s">
        <v>3871</v>
      </c>
      <c r="D1466" t="s">
        <v>3879</v>
      </c>
    </row>
    <row r="1467" spans="1:4" x14ac:dyDescent="0.3">
      <c r="A1467">
        <v>1001539</v>
      </c>
      <c r="B1467" t="s">
        <v>3869</v>
      </c>
      <c r="C1467" t="s">
        <v>3871</v>
      </c>
      <c r="D1467" t="s">
        <v>3879</v>
      </c>
    </row>
    <row r="1468" spans="1:4" x14ac:dyDescent="0.3">
      <c r="A1468">
        <v>1001540</v>
      </c>
      <c r="B1468" t="s">
        <v>3869</v>
      </c>
      <c r="C1468" t="s">
        <v>3872</v>
      </c>
      <c r="D1468" t="s">
        <v>3880</v>
      </c>
    </row>
    <row r="1469" spans="1:4" x14ac:dyDescent="0.3">
      <c r="A1469">
        <v>1001541</v>
      </c>
      <c r="B1469" t="s">
        <v>3869</v>
      </c>
      <c r="C1469" t="s">
        <v>3870</v>
      </c>
      <c r="D1469" t="s">
        <v>3880</v>
      </c>
    </row>
    <row r="1470" spans="1:4" x14ac:dyDescent="0.3">
      <c r="A1470">
        <v>1001542</v>
      </c>
      <c r="B1470" t="s">
        <v>3869</v>
      </c>
      <c r="C1470" t="s">
        <v>3875</v>
      </c>
      <c r="D1470" t="s">
        <v>3879</v>
      </c>
    </row>
    <row r="1471" spans="1:4" x14ac:dyDescent="0.3">
      <c r="A1471">
        <v>1001543</v>
      </c>
      <c r="B1471" t="s">
        <v>3869</v>
      </c>
      <c r="C1471" t="s">
        <v>3871</v>
      </c>
      <c r="D1471" t="s">
        <v>3879</v>
      </c>
    </row>
    <row r="1472" spans="1:4" x14ac:dyDescent="0.3">
      <c r="A1472">
        <v>1001544</v>
      </c>
      <c r="B1472" t="s">
        <v>3869</v>
      </c>
      <c r="C1472" t="s">
        <v>3871</v>
      </c>
      <c r="D1472" t="s">
        <v>3879</v>
      </c>
    </row>
    <row r="1473" spans="1:4" x14ac:dyDescent="0.3">
      <c r="A1473">
        <v>1001545</v>
      </c>
      <c r="B1473" t="s">
        <v>3869</v>
      </c>
      <c r="C1473" t="s">
        <v>3871</v>
      </c>
      <c r="D1473" t="s">
        <v>3879</v>
      </c>
    </row>
    <row r="1474" spans="1:4" x14ac:dyDescent="0.3">
      <c r="A1474">
        <v>1001546</v>
      </c>
      <c r="B1474" t="s">
        <v>3869</v>
      </c>
      <c r="C1474" t="s">
        <v>3871</v>
      </c>
      <c r="D1474" t="s">
        <v>3880</v>
      </c>
    </row>
    <row r="1475" spans="1:4" x14ac:dyDescent="0.3">
      <c r="A1475">
        <v>1001547</v>
      </c>
      <c r="B1475" t="s">
        <v>3869</v>
      </c>
      <c r="C1475" t="s">
        <v>3870</v>
      </c>
      <c r="D1475" t="s">
        <v>3880</v>
      </c>
    </row>
    <row r="1476" spans="1:4" x14ac:dyDescent="0.3">
      <c r="A1476">
        <v>1001548</v>
      </c>
      <c r="B1476" t="s">
        <v>3869</v>
      </c>
      <c r="C1476" t="s">
        <v>3874</v>
      </c>
      <c r="D1476" t="s">
        <v>3879</v>
      </c>
    </row>
    <row r="1477" spans="1:4" x14ac:dyDescent="0.3">
      <c r="A1477">
        <v>1001549</v>
      </c>
      <c r="B1477" t="s">
        <v>3869</v>
      </c>
      <c r="C1477" t="s">
        <v>3874</v>
      </c>
      <c r="D1477" t="s">
        <v>3879</v>
      </c>
    </row>
    <row r="1478" spans="1:4" x14ac:dyDescent="0.3">
      <c r="A1478">
        <v>1001550</v>
      </c>
      <c r="B1478" t="s">
        <v>3869</v>
      </c>
      <c r="C1478" t="s">
        <v>3875</v>
      </c>
      <c r="D1478" t="s">
        <v>3879</v>
      </c>
    </row>
    <row r="1479" spans="1:4" x14ac:dyDescent="0.3">
      <c r="A1479">
        <v>1001551</v>
      </c>
      <c r="B1479" t="s">
        <v>3869</v>
      </c>
      <c r="C1479" t="s">
        <v>3871</v>
      </c>
      <c r="D1479" t="s">
        <v>3880</v>
      </c>
    </row>
    <row r="1480" spans="1:4" x14ac:dyDescent="0.3">
      <c r="A1480">
        <v>1001552</v>
      </c>
      <c r="B1480" t="s">
        <v>3869</v>
      </c>
      <c r="C1480" t="s">
        <v>3872</v>
      </c>
      <c r="D1480" t="s">
        <v>3880</v>
      </c>
    </row>
    <row r="1481" spans="1:4" x14ac:dyDescent="0.3">
      <c r="A1481">
        <v>1001553</v>
      </c>
      <c r="B1481" t="s">
        <v>3867</v>
      </c>
      <c r="C1481" t="s">
        <v>3871</v>
      </c>
      <c r="D1481" t="s">
        <v>3879</v>
      </c>
    </row>
    <row r="1482" spans="1:4" x14ac:dyDescent="0.3">
      <c r="A1482">
        <v>1001554</v>
      </c>
      <c r="B1482" t="s">
        <v>3867</v>
      </c>
      <c r="C1482" t="s">
        <v>3874</v>
      </c>
      <c r="D1482" t="s">
        <v>3880</v>
      </c>
    </row>
    <row r="1483" spans="1:4" x14ac:dyDescent="0.3">
      <c r="A1483">
        <v>1001555</v>
      </c>
      <c r="B1483" t="s">
        <v>3867</v>
      </c>
      <c r="C1483" t="s">
        <v>3875</v>
      </c>
      <c r="D1483" t="s">
        <v>3880</v>
      </c>
    </row>
    <row r="1484" spans="1:4" x14ac:dyDescent="0.3">
      <c r="A1484">
        <v>1001556</v>
      </c>
      <c r="B1484" t="s">
        <v>3869</v>
      </c>
      <c r="C1484" t="s">
        <v>3875</v>
      </c>
      <c r="D1484" t="s">
        <v>3880</v>
      </c>
    </row>
    <row r="1485" spans="1:4" x14ac:dyDescent="0.3">
      <c r="A1485">
        <v>1001557</v>
      </c>
      <c r="B1485" t="s">
        <v>3867</v>
      </c>
      <c r="C1485" t="s">
        <v>3875</v>
      </c>
      <c r="D1485" t="s">
        <v>3879</v>
      </c>
    </row>
    <row r="1486" spans="1:4" x14ac:dyDescent="0.3">
      <c r="A1486">
        <v>1001558</v>
      </c>
      <c r="B1486" t="s">
        <v>3869</v>
      </c>
      <c r="C1486" t="s">
        <v>3875</v>
      </c>
      <c r="D1486" t="s">
        <v>3880</v>
      </c>
    </row>
    <row r="1487" spans="1:4" x14ac:dyDescent="0.3">
      <c r="A1487">
        <v>1001559</v>
      </c>
      <c r="B1487" t="s">
        <v>3869</v>
      </c>
      <c r="C1487" t="s">
        <v>3874</v>
      </c>
      <c r="D1487" t="s">
        <v>3879</v>
      </c>
    </row>
    <row r="1488" spans="1:4" x14ac:dyDescent="0.3">
      <c r="A1488">
        <v>1001560</v>
      </c>
      <c r="B1488" t="s">
        <v>3867</v>
      </c>
      <c r="C1488" t="s">
        <v>3871</v>
      </c>
      <c r="D1488" t="s">
        <v>3879</v>
      </c>
    </row>
    <row r="1489" spans="1:4" x14ac:dyDescent="0.3">
      <c r="A1489">
        <v>1001561</v>
      </c>
      <c r="B1489" t="s">
        <v>3867</v>
      </c>
      <c r="C1489" t="s">
        <v>3875</v>
      </c>
      <c r="D1489" t="s">
        <v>3879</v>
      </c>
    </row>
    <row r="1490" spans="1:4" x14ac:dyDescent="0.3">
      <c r="A1490">
        <v>1001562</v>
      </c>
      <c r="B1490" t="s">
        <v>3869</v>
      </c>
      <c r="C1490" t="s">
        <v>3875</v>
      </c>
      <c r="D1490" t="s">
        <v>3880</v>
      </c>
    </row>
    <row r="1491" spans="1:4" x14ac:dyDescent="0.3">
      <c r="A1491">
        <v>1001563</v>
      </c>
      <c r="B1491" t="s">
        <v>3867</v>
      </c>
      <c r="C1491" t="s">
        <v>3868</v>
      </c>
      <c r="D1491" t="s">
        <v>3879</v>
      </c>
    </row>
    <row r="1492" spans="1:4" x14ac:dyDescent="0.3">
      <c r="A1492">
        <v>1001564</v>
      </c>
      <c r="B1492" t="s">
        <v>3869</v>
      </c>
      <c r="C1492" t="s">
        <v>3873</v>
      </c>
      <c r="D1492" t="s">
        <v>3880</v>
      </c>
    </row>
    <row r="1493" spans="1:4" x14ac:dyDescent="0.3">
      <c r="A1493">
        <v>1001565</v>
      </c>
      <c r="B1493" t="s">
        <v>3869</v>
      </c>
      <c r="C1493" t="s">
        <v>3872</v>
      </c>
      <c r="D1493" t="s">
        <v>3880</v>
      </c>
    </row>
    <row r="1494" spans="1:4" x14ac:dyDescent="0.3">
      <c r="A1494">
        <v>1001567</v>
      </c>
      <c r="B1494" t="s">
        <v>3869</v>
      </c>
      <c r="C1494" t="s">
        <v>3871</v>
      </c>
      <c r="D1494" t="s">
        <v>3879</v>
      </c>
    </row>
    <row r="1495" spans="1:4" x14ac:dyDescent="0.3">
      <c r="A1495">
        <v>1001568</v>
      </c>
      <c r="B1495" t="s">
        <v>3867</v>
      </c>
      <c r="C1495" t="s">
        <v>3868</v>
      </c>
      <c r="D1495" t="s">
        <v>3879</v>
      </c>
    </row>
    <row r="1496" spans="1:4" x14ac:dyDescent="0.3">
      <c r="A1496">
        <v>1001569</v>
      </c>
      <c r="B1496" t="s">
        <v>3867</v>
      </c>
      <c r="C1496" t="s">
        <v>3870</v>
      </c>
      <c r="D1496" t="s">
        <v>3880</v>
      </c>
    </row>
    <row r="1497" spans="1:4" x14ac:dyDescent="0.3">
      <c r="A1497">
        <v>1001570</v>
      </c>
      <c r="B1497" t="s">
        <v>3869</v>
      </c>
      <c r="C1497" t="s">
        <v>3875</v>
      </c>
      <c r="D1497" t="s">
        <v>3880</v>
      </c>
    </row>
    <row r="1498" spans="1:4" x14ac:dyDescent="0.3">
      <c r="A1498">
        <v>1001571</v>
      </c>
      <c r="B1498" t="s">
        <v>3869</v>
      </c>
      <c r="C1498" t="s">
        <v>3871</v>
      </c>
      <c r="D1498" t="s">
        <v>3880</v>
      </c>
    </row>
    <row r="1499" spans="1:4" x14ac:dyDescent="0.3">
      <c r="A1499">
        <v>1001572</v>
      </c>
      <c r="B1499" t="s">
        <v>3867</v>
      </c>
      <c r="C1499" t="s">
        <v>3871</v>
      </c>
      <c r="D1499" t="s">
        <v>3880</v>
      </c>
    </row>
    <row r="1500" spans="1:4" x14ac:dyDescent="0.3">
      <c r="A1500">
        <v>1001573</v>
      </c>
      <c r="B1500" t="s">
        <v>3869</v>
      </c>
      <c r="C1500" t="s">
        <v>3868</v>
      </c>
      <c r="D1500" t="s">
        <v>3879</v>
      </c>
    </row>
    <row r="1501" spans="1:4" x14ac:dyDescent="0.3">
      <c r="A1501">
        <v>1001574</v>
      </c>
      <c r="B1501" t="s">
        <v>3869</v>
      </c>
      <c r="C1501" t="s">
        <v>3871</v>
      </c>
      <c r="D1501" t="s">
        <v>3880</v>
      </c>
    </row>
    <row r="1502" spans="1:4" x14ac:dyDescent="0.3">
      <c r="A1502">
        <v>1001575</v>
      </c>
      <c r="B1502" t="s">
        <v>3867</v>
      </c>
      <c r="C1502" t="s">
        <v>3873</v>
      </c>
      <c r="D1502" t="s">
        <v>3880</v>
      </c>
    </row>
    <row r="1503" spans="1:4" x14ac:dyDescent="0.3">
      <c r="A1503">
        <v>1001576</v>
      </c>
      <c r="B1503" t="s">
        <v>3867</v>
      </c>
      <c r="C1503" t="s">
        <v>3872</v>
      </c>
      <c r="D1503" t="s">
        <v>3880</v>
      </c>
    </row>
    <row r="1504" spans="1:4" x14ac:dyDescent="0.3">
      <c r="A1504">
        <v>1001577</v>
      </c>
      <c r="B1504" t="s">
        <v>3869</v>
      </c>
      <c r="C1504" t="s">
        <v>3870</v>
      </c>
      <c r="D1504" t="s">
        <v>3880</v>
      </c>
    </row>
    <row r="1505" spans="1:4" x14ac:dyDescent="0.3">
      <c r="A1505">
        <v>1001578</v>
      </c>
      <c r="B1505" t="s">
        <v>3869</v>
      </c>
      <c r="C1505" t="s">
        <v>3875</v>
      </c>
      <c r="D1505" t="s">
        <v>3880</v>
      </c>
    </row>
    <row r="1506" spans="1:4" x14ac:dyDescent="0.3">
      <c r="A1506">
        <v>1001579</v>
      </c>
      <c r="B1506" t="s">
        <v>3869</v>
      </c>
      <c r="C1506" t="s">
        <v>3871</v>
      </c>
      <c r="D1506" t="s">
        <v>3879</v>
      </c>
    </row>
    <row r="1507" spans="1:4" x14ac:dyDescent="0.3">
      <c r="A1507">
        <v>1001581</v>
      </c>
      <c r="B1507" t="s">
        <v>3867</v>
      </c>
      <c r="C1507" t="s">
        <v>3875</v>
      </c>
      <c r="D1507" t="s">
        <v>3880</v>
      </c>
    </row>
    <row r="1508" spans="1:4" x14ac:dyDescent="0.3">
      <c r="A1508">
        <v>1001582</v>
      </c>
      <c r="B1508" t="s">
        <v>3869</v>
      </c>
      <c r="C1508" t="s">
        <v>3875</v>
      </c>
      <c r="D1508" t="s">
        <v>3879</v>
      </c>
    </row>
    <row r="1509" spans="1:4" x14ac:dyDescent="0.3">
      <c r="A1509">
        <v>1001583</v>
      </c>
      <c r="B1509" t="s">
        <v>3869</v>
      </c>
      <c r="C1509" t="s">
        <v>3874</v>
      </c>
      <c r="D1509" t="s">
        <v>3879</v>
      </c>
    </row>
    <row r="1510" spans="1:4" x14ac:dyDescent="0.3">
      <c r="A1510">
        <v>1001584</v>
      </c>
      <c r="B1510" t="s">
        <v>3869</v>
      </c>
      <c r="C1510" t="s">
        <v>3871</v>
      </c>
      <c r="D1510" t="s">
        <v>3879</v>
      </c>
    </row>
    <row r="1511" spans="1:4" x14ac:dyDescent="0.3">
      <c r="A1511">
        <v>1001585</v>
      </c>
      <c r="B1511" t="s">
        <v>3869</v>
      </c>
      <c r="C1511" t="s">
        <v>3870</v>
      </c>
      <c r="D1511" t="s">
        <v>3880</v>
      </c>
    </row>
    <row r="1512" spans="1:4" x14ac:dyDescent="0.3">
      <c r="A1512">
        <v>1001586</v>
      </c>
      <c r="B1512" t="s">
        <v>3869</v>
      </c>
      <c r="C1512" t="s">
        <v>3872</v>
      </c>
      <c r="D1512" t="s">
        <v>3880</v>
      </c>
    </row>
    <row r="1513" spans="1:4" x14ac:dyDescent="0.3">
      <c r="A1513">
        <v>1001587</v>
      </c>
      <c r="B1513" t="s">
        <v>3867</v>
      </c>
      <c r="C1513" t="s">
        <v>3871</v>
      </c>
      <c r="D1513" t="s">
        <v>3879</v>
      </c>
    </row>
    <row r="1514" spans="1:4" x14ac:dyDescent="0.3">
      <c r="A1514">
        <v>1001588</v>
      </c>
      <c r="B1514" t="s">
        <v>3869</v>
      </c>
      <c r="C1514" t="s">
        <v>3871</v>
      </c>
      <c r="D1514" t="s">
        <v>3879</v>
      </c>
    </row>
    <row r="1515" spans="1:4" x14ac:dyDescent="0.3">
      <c r="A1515">
        <v>1001589</v>
      </c>
      <c r="B1515" t="s">
        <v>3869</v>
      </c>
      <c r="C1515" t="s">
        <v>3871</v>
      </c>
      <c r="D1515" t="s">
        <v>3879</v>
      </c>
    </row>
    <row r="1516" spans="1:4" x14ac:dyDescent="0.3">
      <c r="A1516">
        <v>1001590</v>
      </c>
      <c r="B1516" t="s">
        <v>3869</v>
      </c>
      <c r="C1516" t="s">
        <v>3874</v>
      </c>
      <c r="D1516" t="s">
        <v>3879</v>
      </c>
    </row>
    <row r="1517" spans="1:4" x14ac:dyDescent="0.3">
      <c r="A1517">
        <v>1001591</v>
      </c>
      <c r="B1517" t="s">
        <v>3869</v>
      </c>
      <c r="C1517" t="s">
        <v>3873</v>
      </c>
      <c r="D1517" t="s">
        <v>3880</v>
      </c>
    </row>
    <row r="1518" spans="1:4" x14ac:dyDescent="0.3">
      <c r="A1518">
        <v>1001592</v>
      </c>
      <c r="B1518" t="s">
        <v>3869</v>
      </c>
      <c r="C1518" t="s">
        <v>3874</v>
      </c>
      <c r="D1518" t="s">
        <v>3880</v>
      </c>
    </row>
    <row r="1519" spans="1:4" x14ac:dyDescent="0.3">
      <c r="A1519">
        <v>1001593</v>
      </c>
      <c r="B1519" t="s">
        <v>3869</v>
      </c>
      <c r="C1519" t="s">
        <v>3871</v>
      </c>
      <c r="D1519" t="s">
        <v>3880</v>
      </c>
    </row>
    <row r="1520" spans="1:4" x14ac:dyDescent="0.3">
      <c r="A1520">
        <v>1001594</v>
      </c>
      <c r="B1520" t="s">
        <v>3867</v>
      </c>
      <c r="C1520" t="s">
        <v>3874</v>
      </c>
      <c r="D1520" t="s">
        <v>3879</v>
      </c>
    </row>
    <row r="1521" spans="1:4" x14ac:dyDescent="0.3">
      <c r="A1521">
        <v>1001595</v>
      </c>
      <c r="B1521" t="s">
        <v>3869</v>
      </c>
      <c r="C1521" t="s">
        <v>3874</v>
      </c>
      <c r="D1521" t="s">
        <v>3879</v>
      </c>
    </row>
    <row r="1522" spans="1:4" x14ac:dyDescent="0.3">
      <c r="A1522">
        <v>1001597</v>
      </c>
      <c r="B1522" t="s">
        <v>3869</v>
      </c>
      <c r="C1522" t="s">
        <v>3871</v>
      </c>
      <c r="D1522" t="s">
        <v>3880</v>
      </c>
    </row>
    <row r="1523" spans="1:4" x14ac:dyDescent="0.3">
      <c r="A1523">
        <v>1001598</v>
      </c>
      <c r="B1523" t="s">
        <v>3869</v>
      </c>
      <c r="C1523" t="s">
        <v>3874</v>
      </c>
      <c r="D1523" t="s">
        <v>3879</v>
      </c>
    </row>
    <row r="1524" spans="1:4" x14ac:dyDescent="0.3">
      <c r="A1524">
        <v>1001599</v>
      </c>
      <c r="B1524" t="s">
        <v>3869</v>
      </c>
      <c r="C1524" t="s">
        <v>3871</v>
      </c>
      <c r="D1524" t="s">
        <v>3879</v>
      </c>
    </row>
    <row r="1525" spans="1:4" x14ac:dyDescent="0.3">
      <c r="A1525">
        <v>1001600</v>
      </c>
      <c r="B1525" t="s">
        <v>3869</v>
      </c>
      <c r="C1525" t="s">
        <v>3874</v>
      </c>
      <c r="D1525" t="s">
        <v>3880</v>
      </c>
    </row>
    <row r="1526" spans="1:4" x14ac:dyDescent="0.3">
      <c r="A1526">
        <v>1001601</v>
      </c>
      <c r="B1526" t="s">
        <v>3869</v>
      </c>
      <c r="C1526" t="s">
        <v>3871</v>
      </c>
      <c r="D1526" t="s">
        <v>3879</v>
      </c>
    </row>
    <row r="1527" spans="1:4" x14ac:dyDescent="0.3">
      <c r="A1527">
        <v>1001602</v>
      </c>
      <c r="B1527" t="s">
        <v>3867</v>
      </c>
      <c r="C1527" t="s">
        <v>3871</v>
      </c>
      <c r="D1527" t="s">
        <v>3880</v>
      </c>
    </row>
    <row r="1528" spans="1:4" x14ac:dyDescent="0.3">
      <c r="A1528">
        <v>1001603</v>
      </c>
      <c r="B1528" t="s">
        <v>3867</v>
      </c>
      <c r="C1528" t="s">
        <v>3871</v>
      </c>
      <c r="D1528" t="s">
        <v>3880</v>
      </c>
    </row>
    <row r="1529" spans="1:4" x14ac:dyDescent="0.3">
      <c r="A1529">
        <v>1001604</v>
      </c>
      <c r="B1529" t="s">
        <v>3869</v>
      </c>
      <c r="C1529" t="s">
        <v>3871</v>
      </c>
      <c r="D1529" t="s">
        <v>3880</v>
      </c>
    </row>
    <row r="1530" spans="1:4" x14ac:dyDescent="0.3">
      <c r="A1530">
        <v>1001605</v>
      </c>
      <c r="B1530" t="s">
        <v>3867</v>
      </c>
      <c r="C1530" t="s">
        <v>3875</v>
      </c>
      <c r="D1530" t="s">
        <v>3879</v>
      </c>
    </row>
    <row r="1531" spans="1:4" x14ac:dyDescent="0.3">
      <c r="A1531">
        <v>1001606</v>
      </c>
      <c r="B1531" t="s">
        <v>3867</v>
      </c>
      <c r="C1531" t="s">
        <v>3874</v>
      </c>
      <c r="D1531" t="s">
        <v>3879</v>
      </c>
    </row>
    <row r="1532" spans="1:4" x14ac:dyDescent="0.3">
      <c r="A1532">
        <v>1001607</v>
      </c>
      <c r="B1532" t="s">
        <v>3869</v>
      </c>
      <c r="C1532" t="s">
        <v>3872</v>
      </c>
      <c r="D1532" t="s">
        <v>3880</v>
      </c>
    </row>
    <row r="1533" spans="1:4" x14ac:dyDescent="0.3">
      <c r="A1533">
        <v>1001608</v>
      </c>
      <c r="B1533" t="s">
        <v>3869</v>
      </c>
      <c r="C1533" t="s">
        <v>3871</v>
      </c>
      <c r="D1533" t="s">
        <v>3880</v>
      </c>
    </row>
    <row r="1534" spans="1:4" x14ac:dyDescent="0.3">
      <c r="A1534">
        <v>1001609</v>
      </c>
      <c r="B1534" t="s">
        <v>3867</v>
      </c>
      <c r="C1534" t="s">
        <v>3874</v>
      </c>
      <c r="D1534" t="s">
        <v>3879</v>
      </c>
    </row>
    <row r="1535" spans="1:4" x14ac:dyDescent="0.3">
      <c r="A1535">
        <v>1001610</v>
      </c>
      <c r="B1535" t="s">
        <v>3869</v>
      </c>
      <c r="C1535" t="s">
        <v>3871</v>
      </c>
      <c r="D1535" t="s">
        <v>3880</v>
      </c>
    </row>
    <row r="1536" spans="1:4" x14ac:dyDescent="0.3">
      <c r="A1536">
        <v>1001611</v>
      </c>
      <c r="B1536" t="s">
        <v>3869</v>
      </c>
      <c r="C1536" t="s">
        <v>3871</v>
      </c>
      <c r="D1536" t="s">
        <v>3879</v>
      </c>
    </row>
    <row r="1537" spans="1:4" x14ac:dyDescent="0.3">
      <c r="A1537">
        <v>1001612</v>
      </c>
      <c r="B1537" t="s">
        <v>3869</v>
      </c>
      <c r="C1537" t="s">
        <v>3871</v>
      </c>
      <c r="D1537" t="s">
        <v>3879</v>
      </c>
    </row>
    <row r="1538" spans="1:4" x14ac:dyDescent="0.3">
      <c r="A1538">
        <v>1001613</v>
      </c>
      <c r="B1538" t="s">
        <v>3869</v>
      </c>
      <c r="C1538" t="s">
        <v>3875</v>
      </c>
      <c r="D1538" t="s">
        <v>3879</v>
      </c>
    </row>
    <row r="1539" spans="1:4" x14ac:dyDescent="0.3">
      <c r="A1539">
        <v>1001614</v>
      </c>
      <c r="B1539" t="s">
        <v>3869</v>
      </c>
      <c r="C1539" t="s">
        <v>3874</v>
      </c>
      <c r="D1539" t="s">
        <v>3880</v>
      </c>
    </row>
    <row r="1540" spans="1:4" x14ac:dyDescent="0.3">
      <c r="A1540">
        <v>1001616</v>
      </c>
      <c r="B1540" t="s">
        <v>3869</v>
      </c>
      <c r="C1540" t="s">
        <v>3871</v>
      </c>
      <c r="D1540" t="s">
        <v>3880</v>
      </c>
    </row>
    <row r="1541" spans="1:4" x14ac:dyDescent="0.3">
      <c r="A1541">
        <v>1001617</v>
      </c>
      <c r="B1541" t="s">
        <v>3869</v>
      </c>
      <c r="C1541" t="s">
        <v>3871</v>
      </c>
      <c r="D1541" t="s">
        <v>3879</v>
      </c>
    </row>
    <row r="1542" spans="1:4" x14ac:dyDescent="0.3">
      <c r="A1542">
        <v>1001618</v>
      </c>
      <c r="B1542" t="s">
        <v>3869</v>
      </c>
      <c r="C1542" t="s">
        <v>3873</v>
      </c>
      <c r="D1542" t="s">
        <v>3880</v>
      </c>
    </row>
    <row r="1543" spans="1:4" x14ac:dyDescent="0.3">
      <c r="A1543">
        <v>1001619</v>
      </c>
      <c r="B1543" t="s">
        <v>3869</v>
      </c>
      <c r="C1543" t="s">
        <v>3873</v>
      </c>
      <c r="D1543" t="s">
        <v>3880</v>
      </c>
    </row>
    <row r="1544" spans="1:4" x14ac:dyDescent="0.3">
      <c r="A1544">
        <v>1001620</v>
      </c>
      <c r="B1544" t="s">
        <v>3869</v>
      </c>
      <c r="C1544" t="s">
        <v>3871</v>
      </c>
      <c r="D1544" t="s">
        <v>3879</v>
      </c>
    </row>
    <row r="1545" spans="1:4" x14ac:dyDescent="0.3">
      <c r="A1545">
        <v>1001621</v>
      </c>
      <c r="B1545" t="s">
        <v>3869</v>
      </c>
      <c r="C1545" t="s">
        <v>3871</v>
      </c>
      <c r="D1545" t="s">
        <v>3879</v>
      </c>
    </row>
    <row r="1546" spans="1:4" x14ac:dyDescent="0.3">
      <c r="A1546">
        <v>1001622</v>
      </c>
      <c r="B1546" t="s">
        <v>3869</v>
      </c>
      <c r="C1546" t="s">
        <v>3875</v>
      </c>
      <c r="D1546" t="s">
        <v>3879</v>
      </c>
    </row>
    <row r="1547" spans="1:4" x14ac:dyDescent="0.3">
      <c r="A1547">
        <v>1001623</v>
      </c>
      <c r="B1547" t="s">
        <v>3869</v>
      </c>
      <c r="C1547" t="s">
        <v>3873</v>
      </c>
      <c r="D1547" t="s">
        <v>3879</v>
      </c>
    </row>
    <row r="1548" spans="1:4" x14ac:dyDescent="0.3">
      <c r="A1548">
        <v>1001624</v>
      </c>
      <c r="B1548" t="s">
        <v>3869</v>
      </c>
      <c r="C1548" t="s">
        <v>3871</v>
      </c>
      <c r="D1548" t="s">
        <v>3880</v>
      </c>
    </row>
    <row r="1549" spans="1:4" x14ac:dyDescent="0.3">
      <c r="A1549">
        <v>1001625</v>
      </c>
      <c r="B1549" t="s">
        <v>3869</v>
      </c>
      <c r="C1549" t="s">
        <v>3872</v>
      </c>
      <c r="D1549" t="s">
        <v>3880</v>
      </c>
    </row>
    <row r="1550" spans="1:4" x14ac:dyDescent="0.3">
      <c r="A1550">
        <v>1001626</v>
      </c>
      <c r="B1550" t="s">
        <v>3869</v>
      </c>
      <c r="C1550" t="s">
        <v>3875</v>
      </c>
      <c r="D1550" t="s">
        <v>3880</v>
      </c>
    </row>
    <row r="1551" spans="1:4" x14ac:dyDescent="0.3">
      <c r="A1551">
        <v>1001627</v>
      </c>
      <c r="B1551" t="s">
        <v>3869</v>
      </c>
      <c r="C1551" t="s">
        <v>3875</v>
      </c>
      <c r="D1551" t="s">
        <v>3880</v>
      </c>
    </row>
    <row r="1552" spans="1:4" x14ac:dyDescent="0.3">
      <c r="A1552">
        <v>1001628</v>
      </c>
      <c r="B1552" t="s">
        <v>3869</v>
      </c>
      <c r="C1552" t="s">
        <v>3875</v>
      </c>
      <c r="D1552" t="s">
        <v>3879</v>
      </c>
    </row>
    <row r="1553" spans="1:4" x14ac:dyDescent="0.3">
      <c r="A1553">
        <v>1001629</v>
      </c>
      <c r="B1553" t="s">
        <v>3869</v>
      </c>
      <c r="C1553" t="s">
        <v>3875</v>
      </c>
      <c r="D1553" t="s">
        <v>3880</v>
      </c>
    </row>
    <row r="1554" spans="1:4" x14ac:dyDescent="0.3">
      <c r="A1554">
        <v>1001630</v>
      </c>
      <c r="B1554" t="s">
        <v>3869</v>
      </c>
      <c r="C1554" t="s">
        <v>3872</v>
      </c>
      <c r="D1554" t="s">
        <v>3879</v>
      </c>
    </row>
    <row r="1555" spans="1:4" x14ac:dyDescent="0.3">
      <c r="A1555">
        <v>1001631</v>
      </c>
      <c r="B1555" t="s">
        <v>3867</v>
      </c>
      <c r="C1555" t="s">
        <v>3873</v>
      </c>
      <c r="D1555" t="s">
        <v>3879</v>
      </c>
    </row>
    <row r="1556" spans="1:4" x14ac:dyDescent="0.3">
      <c r="A1556">
        <v>1001632</v>
      </c>
      <c r="B1556" t="s">
        <v>3869</v>
      </c>
      <c r="C1556" t="s">
        <v>3871</v>
      </c>
      <c r="D1556" t="s">
        <v>3879</v>
      </c>
    </row>
    <row r="1557" spans="1:4" x14ac:dyDescent="0.3">
      <c r="A1557">
        <v>1001633</v>
      </c>
      <c r="B1557" t="s">
        <v>3867</v>
      </c>
      <c r="C1557" t="s">
        <v>3872</v>
      </c>
      <c r="D1557" t="s">
        <v>3880</v>
      </c>
    </row>
    <row r="1558" spans="1:4" x14ac:dyDescent="0.3">
      <c r="A1558">
        <v>1001634</v>
      </c>
      <c r="B1558" t="s">
        <v>3867</v>
      </c>
      <c r="C1558" t="s">
        <v>3870</v>
      </c>
      <c r="D1558" t="s">
        <v>3879</v>
      </c>
    </row>
    <row r="1559" spans="1:4" x14ac:dyDescent="0.3">
      <c r="A1559">
        <v>1001635</v>
      </c>
      <c r="B1559" t="s">
        <v>3869</v>
      </c>
      <c r="C1559" t="s">
        <v>3871</v>
      </c>
      <c r="D1559" t="s">
        <v>3879</v>
      </c>
    </row>
    <row r="1560" spans="1:4" x14ac:dyDescent="0.3">
      <c r="A1560">
        <v>1001636</v>
      </c>
      <c r="B1560" t="s">
        <v>3867</v>
      </c>
      <c r="C1560" t="s">
        <v>3871</v>
      </c>
      <c r="D1560" t="s">
        <v>3879</v>
      </c>
    </row>
    <row r="1561" spans="1:4" x14ac:dyDescent="0.3">
      <c r="A1561">
        <v>1001637</v>
      </c>
      <c r="B1561" t="s">
        <v>3869</v>
      </c>
      <c r="C1561" t="s">
        <v>3870</v>
      </c>
      <c r="D1561" t="s">
        <v>3880</v>
      </c>
    </row>
    <row r="1562" spans="1:4" x14ac:dyDescent="0.3">
      <c r="A1562">
        <v>1001638</v>
      </c>
      <c r="B1562" t="s">
        <v>3867</v>
      </c>
      <c r="C1562" t="s">
        <v>3875</v>
      </c>
      <c r="D1562" t="s">
        <v>3879</v>
      </c>
    </row>
    <row r="1563" spans="1:4" x14ac:dyDescent="0.3">
      <c r="A1563">
        <v>1001639</v>
      </c>
      <c r="B1563" t="s">
        <v>3869</v>
      </c>
      <c r="C1563" t="s">
        <v>3871</v>
      </c>
      <c r="D1563" t="s">
        <v>3879</v>
      </c>
    </row>
    <row r="1564" spans="1:4" x14ac:dyDescent="0.3">
      <c r="A1564">
        <v>1001640</v>
      </c>
      <c r="B1564" t="s">
        <v>3869</v>
      </c>
      <c r="C1564" t="s">
        <v>3874</v>
      </c>
      <c r="D1564" t="s">
        <v>3879</v>
      </c>
    </row>
    <row r="1565" spans="1:4" x14ac:dyDescent="0.3">
      <c r="A1565">
        <v>1001641</v>
      </c>
      <c r="B1565" t="s">
        <v>3869</v>
      </c>
      <c r="C1565" t="s">
        <v>3871</v>
      </c>
      <c r="D1565" t="s">
        <v>3879</v>
      </c>
    </row>
    <row r="1566" spans="1:4" x14ac:dyDescent="0.3">
      <c r="A1566">
        <v>1001642</v>
      </c>
      <c r="B1566" t="s">
        <v>3869</v>
      </c>
      <c r="C1566" t="s">
        <v>3873</v>
      </c>
      <c r="D1566" t="s">
        <v>3879</v>
      </c>
    </row>
    <row r="1567" spans="1:4" x14ac:dyDescent="0.3">
      <c r="A1567">
        <v>1001643</v>
      </c>
      <c r="B1567" t="s">
        <v>3869</v>
      </c>
      <c r="C1567" t="s">
        <v>3872</v>
      </c>
      <c r="D1567" t="s">
        <v>3879</v>
      </c>
    </row>
    <row r="1568" spans="1:4" x14ac:dyDescent="0.3">
      <c r="A1568">
        <v>1001644</v>
      </c>
      <c r="B1568" t="s">
        <v>3869</v>
      </c>
      <c r="C1568" t="s">
        <v>3875</v>
      </c>
      <c r="D1568" t="s">
        <v>3879</v>
      </c>
    </row>
    <row r="1569" spans="1:4" x14ac:dyDescent="0.3">
      <c r="A1569">
        <v>1001645</v>
      </c>
      <c r="B1569" t="s">
        <v>3867</v>
      </c>
      <c r="C1569" t="s">
        <v>3875</v>
      </c>
      <c r="D1569" t="s">
        <v>3880</v>
      </c>
    </row>
    <row r="1570" spans="1:4" x14ac:dyDescent="0.3">
      <c r="A1570">
        <v>1001646</v>
      </c>
      <c r="B1570" t="s">
        <v>3869</v>
      </c>
      <c r="C1570" t="s">
        <v>3871</v>
      </c>
      <c r="D1570" t="s">
        <v>3880</v>
      </c>
    </row>
    <row r="1571" spans="1:4" x14ac:dyDescent="0.3">
      <c r="A1571">
        <v>1001647</v>
      </c>
      <c r="B1571" t="s">
        <v>3869</v>
      </c>
      <c r="C1571" t="s">
        <v>3875</v>
      </c>
      <c r="D1571" t="s">
        <v>3879</v>
      </c>
    </row>
    <row r="1572" spans="1:4" x14ac:dyDescent="0.3">
      <c r="A1572">
        <v>1001648</v>
      </c>
      <c r="B1572" t="s">
        <v>3869</v>
      </c>
      <c r="C1572" t="s">
        <v>3873</v>
      </c>
      <c r="D1572" t="s">
        <v>3880</v>
      </c>
    </row>
    <row r="1573" spans="1:4" x14ac:dyDescent="0.3">
      <c r="A1573">
        <v>1001649</v>
      </c>
      <c r="B1573" t="s">
        <v>3869</v>
      </c>
      <c r="C1573" t="s">
        <v>3875</v>
      </c>
      <c r="D1573" t="s">
        <v>3880</v>
      </c>
    </row>
    <row r="1574" spans="1:4" x14ac:dyDescent="0.3">
      <c r="A1574">
        <v>1001650</v>
      </c>
      <c r="B1574" t="s">
        <v>3869</v>
      </c>
      <c r="C1574" t="s">
        <v>3871</v>
      </c>
      <c r="D1574" t="s">
        <v>3879</v>
      </c>
    </row>
    <row r="1575" spans="1:4" x14ac:dyDescent="0.3">
      <c r="A1575">
        <v>1001651</v>
      </c>
      <c r="B1575" t="s">
        <v>3869</v>
      </c>
      <c r="C1575" t="s">
        <v>3871</v>
      </c>
      <c r="D1575" t="s">
        <v>3879</v>
      </c>
    </row>
    <row r="1576" spans="1:4" x14ac:dyDescent="0.3">
      <c r="A1576">
        <v>1001653</v>
      </c>
      <c r="B1576" t="s">
        <v>3869</v>
      </c>
      <c r="C1576" t="s">
        <v>3875</v>
      </c>
      <c r="D1576" t="s">
        <v>3879</v>
      </c>
    </row>
    <row r="1577" spans="1:4" x14ac:dyDescent="0.3">
      <c r="A1577">
        <v>1001654</v>
      </c>
      <c r="B1577" t="s">
        <v>3867</v>
      </c>
      <c r="C1577" t="s">
        <v>3872</v>
      </c>
      <c r="D1577" t="s">
        <v>3880</v>
      </c>
    </row>
    <row r="1578" spans="1:4" x14ac:dyDescent="0.3">
      <c r="A1578">
        <v>1001655</v>
      </c>
      <c r="B1578" t="s">
        <v>3869</v>
      </c>
      <c r="C1578" t="s">
        <v>3875</v>
      </c>
      <c r="D1578" t="s">
        <v>3880</v>
      </c>
    </row>
    <row r="1579" spans="1:4" x14ac:dyDescent="0.3">
      <c r="A1579">
        <v>1001656</v>
      </c>
      <c r="B1579" t="s">
        <v>3869</v>
      </c>
      <c r="C1579" t="s">
        <v>3871</v>
      </c>
      <c r="D1579" t="s">
        <v>3879</v>
      </c>
    </row>
    <row r="1580" spans="1:4" x14ac:dyDescent="0.3">
      <c r="A1580">
        <v>1001657</v>
      </c>
      <c r="B1580" t="s">
        <v>3867</v>
      </c>
      <c r="C1580" t="s">
        <v>3872</v>
      </c>
      <c r="D1580" t="s">
        <v>3880</v>
      </c>
    </row>
    <row r="1581" spans="1:4" x14ac:dyDescent="0.3">
      <c r="A1581">
        <v>1001658</v>
      </c>
      <c r="B1581" t="s">
        <v>3867</v>
      </c>
      <c r="C1581" t="s">
        <v>3874</v>
      </c>
      <c r="D1581" t="s">
        <v>3879</v>
      </c>
    </row>
    <row r="1582" spans="1:4" x14ac:dyDescent="0.3">
      <c r="A1582">
        <v>1001659</v>
      </c>
      <c r="B1582" t="s">
        <v>3867</v>
      </c>
      <c r="C1582" t="s">
        <v>3875</v>
      </c>
      <c r="D1582" t="s">
        <v>3880</v>
      </c>
    </row>
    <row r="1583" spans="1:4" x14ac:dyDescent="0.3">
      <c r="A1583">
        <v>1001660</v>
      </c>
      <c r="B1583" t="s">
        <v>3867</v>
      </c>
      <c r="C1583" t="s">
        <v>3871</v>
      </c>
      <c r="D1583" t="s">
        <v>3880</v>
      </c>
    </row>
    <row r="1584" spans="1:4" x14ac:dyDescent="0.3">
      <c r="A1584">
        <v>1001661</v>
      </c>
      <c r="B1584" t="s">
        <v>3869</v>
      </c>
      <c r="C1584" t="s">
        <v>3874</v>
      </c>
      <c r="D1584" t="s">
        <v>3880</v>
      </c>
    </row>
    <row r="1585" spans="1:4" x14ac:dyDescent="0.3">
      <c r="A1585">
        <v>1001663</v>
      </c>
      <c r="B1585" t="s">
        <v>3869</v>
      </c>
      <c r="C1585" t="s">
        <v>3875</v>
      </c>
      <c r="D1585" t="s">
        <v>3880</v>
      </c>
    </row>
    <row r="1586" spans="1:4" x14ac:dyDescent="0.3">
      <c r="A1586">
        <v>1001665</v>
      </c>
      <c r="B1586" t="s">
        <v>3869</v>
      </c>
      <c r="C1586" t="s">
        <v>3872</v>
      </c>
      <c r="D1586" t="s">
        <v>3879</v>
      </c>
    </row>
    <row r="1587" spans="1:4" x14ac:dyDescent="0.3">
      <c r="A1587">
        <v>1001666</v>
      </c>
      <c r="B1587" t="s">
        <v>3869</v>
      </c>
      <c r="C1587" t="s">
        <v>3871</v>
      </c>
      <c r="D1587" t="s">
        <v>3879</v>
      </c>
    </row>
    <row r="1588" spans="1:4" x14ac:dyDescent="0.3">
      <c r="A1588">
        <v>1001667</v>
      </c>
      <c r="B1588" t="s">
        <v>3869</v>
      </c>
      <c r="C1588" t="s">
        <v>3873</v>
      </c>
      <c r="D1588" t="s">
        <v>3879</v>
      </c>
    </row>
    <row r="1589" spans="1:4" x14ac:dyDescent="0.3">
      <c r="A1589">
        <v>1001668</v>
      </c>
      <c r="B1589" t="s">
        <v>3869</v>
      </c>
      <c r="C1589" t="s">
        <v>3874</v>
      </c>
      <c r="D1589" t="s">
        <v>3880</v>
      </c>
    </row>
    <row r="1590" spans="1:4" x14ac:dyDescent="0.3">
      <c r="A1590">
        <v>1001669</v>
      </c>
      <c r="B1590" t="s">
        <v>3867</v>
      </c>
      <c r="C1590" t="s">
        <v>3871</v>
      </c>
      <c r="D1590" t="s">
        <v>3880</v>
      </c>
    </row>
    <row r="1591" spans="1:4" x14ac:dyDescent="0.3">
      <c r="A1591">
        <v>1001670</v>
      </c>
      <c r="B1591" t="s">
        <v>3867</v>
      </c>
      <c r="C1591" t="s">
        <v>3870</v>
      </c>
      <c r="D1591" t="s">
        <v>3880</v>
      </c>
    </row>
    <row r="1592" spans="1:4" x14ac:dyDescent="0.3">
      <c r="A1592">
        <v>1001671</v>
      </c>
      <c r="B1592" t="s">
        <v>3869</v>
      </c>
      <c r="C1592" t="s">
        <v>3874</v>
      </c>
      <c r="D1592" t="s">
        <v>3879</v>
      </c>
    </row>
    <row r="1593" spans="1:4" x14ac:dyDescent="0.3">
      <c r="A1593">
        <v>1001672</v>
      </c>
      <c r="B1593" t="s">
        <v>3869</v>
      </c>
      <c r="C1593" t="s">
        <v>3871</v>
      </c>
      <c r="D1593" t="s">
        <v>3879</v>
      </c>
    </row>
    <row r="1594" spans="1:4" x14ac:dyDescent="0.3">
      <c r="A1594">
        <v>1001673</v>
      </c>
      <c r="B1594" t="s">
        <v>3869</v>
      </c>
      <c r="C1594" t="s">
        <v>3868</v>
      </c>
      <c r="D1594" t="s">
        <v>3879</v>
      </c>
    </row>
    <row r="1595" spans="1:4" x14ac:dyDescent="0.3">
      <c r="A1595">
        <v>1001675</v>
      </c>
      <c r="B1595" t="s">
        <v>3867</v>
      </c>
      <c r="C1595" t="s">
        <v>3871</v>
      </c>
      <c r="D1595" t="s">
        <v>3880</v>
      </c>
    </row>
    <row r="1596" spans="1:4" x14ac:dyDescent="0.3">
      <c r="A1596">
        <v>1001676</v>
      </c>
      <c r="B1596" t="s">
        <v>3869</v>
      </c>
      <c r="C1596" t="s">
        <v>3875</v>
      </c>
      <c r="D1596" t="s">
        <v>3879</v>
      </c>
    </row>
    <row r="1597" spans="1:4" x14ac:dyDescent="0.3">
      <c r="A1597">
        <v>1001677</v>
      </c>
      <c r="B1597" t="s">
        <v>3869</v>
      </c>
      <c r="C1597" t="s">
        <v>3875</v>
      </c>
      <c r="D1597" t="s">
        <v>3879</v>
      </c>
    </row>
    <row r="1598" spans="1:4" x14ac:dyDescent="0.3">
      <c r="A1598">
        <v>1001678</v>
      </c>
      <c r="B1598" t="s">
        <v>3867</v>
      </c>
      <c r="C1598" t="s">
        <v>3875</v>
      </c>
      <c r="D1598" t="s">
        <v>3879</v>
      </c>
    </row>
    <row r="1599" spans="1:4" x14ac:dyDescent="0.3">
      <c r="A1599">
        <v>1001679</v>
      </c>
      <c r="B1599" t="s">
        <v>3869</v>
      </c>
      <c r="C1599" t="s">
        <v>3871</v>
      </c>
      <c r="D1599" t="s">
        <v>3880</v>
      </c>
    </row>
    <row r="1600" spans="1:4" x14ac:dyDescent="0.3">
      <c r="A1600">
        <v>1001680</v>
      </c>
      <c r="B1600" t="s">
        <v>3869</v>
      </c>
      <c r="C1600" t="s">
        <v>3871</v>
      </c>
      <c r="D1600" t="s">
        <v>3880</v>
      </c>
    </row>
    <row r="1601" spans="1:4" x14ac:dyDescent="0.3">
      <c r="A1601">
        <v>1001681</v>
      </c>
      <c r="B1601" t="s">
        <v>3869</v>
      </c>
      <c r="C1601" t="s">
        <v>3875</v>
      </c>
      <c r="D1601" t="s">
        <v>3879</v>
      </c>
    </row>
    <row r="1602" spans="1:4" x14ac:dyDescent="0.3">
      <c r="A1602">
        <v>1001682</v>
      </c>
      <c r="B1602" t="s">
        <v>3869</v>
      </c>
      <c r="C1602" t="s">
        <v>3871</v>
      </c>
      <c r="D1602" t="s">
        <v>3880</v>
      </c>
    </row>
    <row r="1603" spans="1:4" x14ac:dyDescent="0.3">
      <c r="A1603">
        <v>1001683</v>
      </c>
      <c r="B1603" t="s">
        <v>3867</v>
      </c>
      <c r="C1603" t="s">
        <v>3871</v>
      </c>
      <c r="D1603" t="s">
        <v>3879</v>
      </c>
    </row>
    <row r="1604" spans="1:4" x14ac:dyDescent="0.3">
      <c r="A1604">
        <v>1001684</v>
      </c>
      <c r="B1604" t="s">
        <v>3869</v>
      </c>
      <c r="C1604" t="s">
        <v>3875</v>
      </c>
      <c r="D1604" t="s">
        <v>3879</v>
      </c>
    </row>
    <row r="1605" spans="1:4" x14ac:dyDescent="0.3">
      <c r="A1605">
        <v>1001685</v>
      </c>
      <c r="B1605" t="s">
        <v>3869</v>
      </c>
      <c r="C1605" t="s">
        <v>3874</v>
      </c>
      <c r="D1605" t="s">
        <v>3879</v>
      </c>
    </row>
    <row r="1606" spans="1:4" x14ac:dyDescent="0.3">
      <c r="A1606">
        <v>1001686</v>
      </c>
      <c r="B1606" t="s">
        <v>3869</v>
      </c>
      <c r="C1606" t="s">
        <v>3874</v>
      </c>
      <c r="D1606" t="s">
        <v>3879</v>
      </c>
    </row>
    <row r="1607" spans="1:4" x14ac:dyDescent="0.3">
      <c r="A1607">
        <v>1001687</v>
      </c>
      <c r="B1607" t="s">
        <v>3869</v>
      </c>
      <c r="C1607" t="s">
        <v>3871</v>
      </c>
      <c r="D1607" t="s">
        <v>3879</v>
      </c>
    </row>
    <row r="1608" spans="1:4" x14ac:dyDescent="0.3">
      <c r="A1608">
        <v>1001688</v>
      </c>
      <c r="B1608" t="s">
        <v>3867</v>
      </c>
      <c r="C1608" t="s">
        <v>3875</v>
      </c>
      <c r="D1608" t="s">
        <v>3879</v>
      </c>
    </row>
    <row r="1609" spans="1:4" x14ac:dyDescent="0.3">
      <c r="A1609">
        <v>1001691</v>
      </c>
      <c r="B1609" t="s">
        <v>3867</v>
      </c>
      <c r="C1609" t="s">
        <v>3871</v>
      </c>
      <c r="D1609" t="s">
        <v>3880</v>
      </c>
    </row>
    <row r="1610" spans="1:4" x14ac:dyDescent="0.3">
      <c r="A1610">
        <v>1001692</v>
      </c>
      <c r="B1610" t="s">
        <v>3869</v>
      </c>
      <c r="C1610" t="s">
        <v>3874</v>
      </c>
      <c r="D1610" t="s">
        <v>3880</v>
      </c>
    </row>
    <row r="1611" spans="1:4" x14ac:dyDescent="0.3">
      <c r="A1611">
        <v>1001693</v>
      </c>
      <c r="B1611" t="s">
        <v>3869</v>
      </c>
      <c r="C1611" t="s">
        <v>3871</v>
      </c>
      <c r="D1611" t="s">
        <v>3880</v>
      </c>
    </row>
    <row r="1612" spans="1:4" x14ac:dyDescent="0.3">
      <c r="A1612">
        <v>1001694</v>
      </c>
      <c r="B1612" t="s">
        <v>3869</v>
      </c>
      <c r="C1612" t="s">
        <v>3871</v>
      </c>
      <c r="D1612" t="s">
        <v>3880</v>
      </c>
    </row>
    <row r="1613" spans="1:4" x14ac:dyDescent="0.3">
      <c r="A1613">
        <v>1001695</v>
      </c>
      <c r="B1613" t="s">
        <v>3869</v>
      </c>
      <c r="C1613" t="s">
        <v>3871</v>
      </c>
      <c r="D1613" t="s">
        <v>3880</v>
      </c>
    </row>
    <row r="1614" spans="1:4" x14ac:dyDescent="0.3">
      <c r="A1614">
        <v>1001696</v>
      </c>
      <c r="B1614" t="s">
        <v>3869</v>
      </c>
      <c r="C1614" t="s">
        <v>3874</v>
      </c>
      <c r="D1614" t="s">
        <v>3879</v>
      </c>
    </row>
    <row r="1615" spans="1:4" x14ac:dyDescent="0.3">
      <c r="A1615">
        <v>1001697</v>
      </c>
      <c r="B1615" t="s">
        <v>3867</v>
      </c>
      <c r="C1615" t="s">
        <v>3875</v>
      </c>
      <c r="D1615" t="s">
        <v>3879</v>
      </c>
    </row>
    <row r="1616" spans="1:4" x14ac:dyDescent="0.3">
      <c r="A1616">
        <v>1001699</v>
      </c>
      <c r="B1616" t="s">
        <v>3867</v>
      </c>
      <c r="C1616" t="s">
        <v>3871</v>
      </c>
      <c r="D1616" t="s">
        <v>3879</v>
      </c>
    </row>
    <row r="1617" spans="1:4" x14ac:dyDescent="0.3">
      <c r="A1617">
        <v>1001700</v>
      </c>
      <c r="B1617" t="s">
        <v>3869</v>
      </c>
      <c r="C1617" t="s">
        <v>3871</v>
      </c>
      <c r="D1617" t="s">
        <v>3879</v>
      </c>
    </row>
    <row r="1618" spans="1:4" x14ac:dyDescent="0.3">
      <c r="A1618">
        <v>1001701</v>
      </c>
      <c r="B1618" t="s">
        <v>3867</v>
      </c>
      <c r="C1618" t="s">
        <v>3871</v>
      </c>
      <c r="D1618" t="s">
        <v>3879</v>
      </c>
    </row>
    <row r="1619" spans="1:4" x14ac:dyDescent="0.3">
      <c r="A1619">
        <v>1001702</v>
      </c>
      <c r="B1619" t="s">
        <v>3869</v>
      </c>
      <c r="C1619" t="s">
        <v>3875</v>
      </c>
      <c r="D1619" t="s">
        <v>3879</v>
      </c>
    </row>
    <row r="1620" spans="1:4" x14ac:dyDescent="0.3">
      <c r="A1620">
        <v>1001703</v>
      </c>
      <c r="B1620" t="s">
        <v>3869</v>
      </c>
      <c r="C1620" t="s">
        <v>3875</v>
      </c>
      <c r="D1620" t="s">
        <v>3879</v>
      </c>
    </row>
    <row r="1621" spans="1:4" x14ac:dyDescent="0.3">
      <c r="A1621">
        <v>1001704</v>
      </c>
      <c r="B1621" t="s">
        <v>3869</v>
      </c>
      <c r="C1621" t="s">
        <v>3871</v>
      </c>
      <c r="D1621" t="s">
        <v>3879</v>
      </c>
    </row>
    <row r="1622" spans="1:4" x14ac:dyDescent="0.3">
      <c r="A1622">
        <v>1001705</v>
      </c>
      <c r="B1622" t="s">
        <v>3867</v>
      </c>
      <c r="C1622" t="s">
        <v>3875</v>
      </c>
      <c r="D1622" t="s">
        <v>3879</v>
      </c>
    </row>
    <row r="1623" spans="1:4" x14ac:dyDescent="0.3">
      <c r="A1623">
        <v>1001706</v>
      </c>
      <c r="B1623" t="s">
        <v>3869</v>
      </c>
      <c r="C1623" t="s">
        <v>3871</v>
      </c>
      <c r="D1623" t="s">
        <v>3880</v>
      </c>
    </row>
    <row r="1624" spans="1:4" x14ac:dyDescent="0.3">
      <c r="A1624">
        <v>1001707</v>
      </c>
      <c r="B1624" t="s">
        <v>3869</v>
      </c>
      <c r="C1624" t="s">
        <v>3873</v>
      </c>
      <c r="D1624" t="s">
        <v>3880</v>
      </c>
    </row>
    <row r="1625" spans="1:4" x14ac:dyDescent="0.3">
      <c r="A1625">
        <v>1001708</v>
      </c>
      <c r="B1625" t="s">
        <v>3869</v>
      </c>
      <c r="C1625" t="s">
        <v>3871</v>
      </c>
      <c r="D1625" t="s">
        <v>3879</v>
      </c>
    </row>
    <row r="1626" spans="1:4" x14ac:dyDescent="0.3">
      <c r="A1626">
        <v>1001709</v>
      </c>
      <c r="B1626" t="s">
        <v>3869</v>
      </c>
      <c r="C1626" t="s">
        <v>3871</v>
      </c>
      <c r="D1626" t="s">
        <v>3880</v>
      </c>
    </row>
    <row r="1627" spans="1:4" x14ac:dyDescent="0.3">
      <c r="A1627">
        <v>1001710</v>
      </c>
      <c r="B1627" t="s">
        <v>3869</v>
      </c>
      <c r="C1627" t="s">
        <v>3875</v>
      </c>
      <c r="D1627" t="s">
        <v>3879</v>
      </c>
    </row>
    <row r="1628" spans="1:4" x14ac:dyDescent="0.3">
      <c r="A1628">
        <v>1001711</v>
      </c>
      <c r="B1628" t="s">
        <v>3867</v>
      </c>
      <c r="C1628" t="s">
        <v>3875</v>
      </c>
      <c r="D1628" t="s">
        <v>3879</v>
      </c>
    </row>
    <row r="1629" spans="1:4" x14ac:dyDescent="0.3">
      <c r="A1629">
        <v>1001712</v>
      </c>
      <c r="B1629" t="s">
        <v>3869</v>
      </c>
      <c r="C1629" t="s">
        <v>3871</v>
      </c>
      <c r="D1629" t="s">
        <v>3879</v>
      </c>
    </row>
    <row r="1630" spans="1:4" x14ac:dyDescent="0.3">
      <c r="A1630">
        <v>1001713</v>
      </c>
      <c r="B1630" t="s">
        <v>3869</v>
      </c>
      <c r="C1630" t="s">
        <v>3871</v>
      </c>
      <c r="D1630" t="s">
        <v>3879</v>
      </c>
    </row>
    <row r="1631" spans="1:4" x14ac:dyDescent="0.3">
      <c r="A1631">
        <v>1001714</v>
      </c>
      <c r="B1631" t="s">
        <v>3869</v>
      </c>
      <c r="C1631" t="s">
        <v>3871</v>
      </c>
      <c r="D1631" t="s">
        <v>3880</v>
      </c>
    </row>
    <row r="1632" spans="1:4" x14ac:dyDescent="0.3">
      <c r="A1632">
        <v>1001715</v>
      </c>
      <c r="B1632" t="s">
        <v>3869</v>
      </c>
      <c r="C1632" t="s">
        <v>3871</v>
      </c>
      <c r="D1632" t="s">
        <v>3880</v>
      </c>
    </row>
    <row r="1633" spans="1:4" x14ac:dyDescent="0.3">
      <c r="A1633">
        <v>1001716</v>
      </c>
      <c r="B1633" t="s">
        <v>3869</v>
      </c>
      <c r="C1633" t="s">
        <v>3871</v>
      </c>
      <c r="D1633" t="s">
        <v>3879</v>
      </c>
    </row>
    <row r="1634" spans="1:4" x14ac:dyDescent="0.3">
      <c r="A1634">
        <v>1001717</v>
      </c>
      <c r="B1634" t="s">
        <v>3867</v>
      </c>
      <c r="C1634" t="s">
        <v>3873</v>
      </c>
      <c r="D1634" t="s">
        <v>3879</v>
      </c>
    </row>
    <row r="1635" spans="1:4" x14ac:dyDescent="0.3">
      <c r="A1635">
        <v>1001718</v>
      </c>
      <c r="B1635" t="s">
        <v>3869</v>
      </c>
      <c r="C1635" t="s">
        <v>3875</v>
      </c>
      <c r="D1635" t="s">
        <v>3880</v>
      </c>
    </row>
    <row r="1636" spans="1:4" x14ac:dyDescent="0.3">
      <c r="A1636">
        <v>1001719</v>
      </c>
      <c r="B1636" t="s">
        <v>3869</v>
      </c>
      <c r="C1636" t="s">
        <v>3875</v>
      </c>
      <c r="D1636" t="s">
        <v>3880</v>
      </c>
    </row>
    <row r="1637" spans="1:4" x14ac:dyDescent="0.3">
      <c r="A1637">
        <v>1001720</v>
      </c>
      <c r="B1637" t="s">
        <v>3869</v>
      </c>
      <c r="C1637" t="s">
        <v>3875</v>
      </c>
      <c r="D1637" t="s">
        <v>3880</v>
      </c>
    </row>
    <row r="1638" spans="1:4" x14ac:dyDescent="0.3">
      <c r="A1638">
        <v>1001721</v>
      </c>
      <c r="B1638" t="s">
        <v>3869</v>
      </c>
      <c r="C1638" t="s">
        <v>3875</v>
      </c>
      <c r="D1638" t="s">
        <v>3879</v>
      </c>
    </row>
    <row r="1639" spans="1:4" x14ac:dyDescent="0.3">
      <c r="A1639">
        <v>1001722</v>
      </c>
      <c r="B1639" t="s">
        <v>3869</v>
      </c>
      <c r="C1639" t="s">
        <v>3874</v>
      </c>
      <c r="D1639" t="s">
        <v>3879</v>
      </c>
    </row>
    <row r="1640" spans="1:4" x14ac:dyDescent="0.3">
      <c r="A1640">
        <v>1001723</v>
      </c>
      <c r="B1640" t="s">
        <v>3869</v>
      </c>
      <c r="C1640" t="s">
        <v>3874</v>
      </c>
      <c r="D1640" t="s">
        <v>3880</v>
      </c>
    </row>
    <row r="1641" spans="1:4" x14ac:dyDescent="0.3">
      <c r="A1641">
        <v>1001724</v>
      </c>
      <c r="B1641" t="s">
        <v>3869</v>
      </c>
      <c r="C1641" t="s">
        <v>3875</v>
      </c>
      <c r="D1641" t="s">
        <v>3879</v>
      </c>
    </row>
    <row r="1642" spans="1:4" x14ac:dyDescent="0.3">
      <c r="A1642">
        <v>1001725</v>
      </c>
      <c r="B1642" t="s">
        <v>3869</v>
      </c>
      <c r="C1642" t="s">
        <v>3875</v>
      </c>
      <c r="D1642" t="s">
        <v>3880</v>
      </c>
    </row>
    <row r="1643" spans="1:4" x14ac:dyDescent="0.3">
      <c r="A1643">
        <v>1001726</v>
      </c>
      <c r="B1643" t="s">
        <v>3869</v>
      </c>
      <c r="C1643" t="s">
        <v>3871</v>
      </c>
      <c r="D1643" t="s">
        <v>3880</v>
      </c>
    </row>
    <row r="1644" spans="1:4" x14ac:dyDescent="0.3">
      <c r="A1644">
        <v>1001727</v>
      </c>
      <c r="B1644" t="s">
        <v>3869</v>
      </c>
      <c r="C1644" t="s">
        <v>3874</v>
      </c>
      <c r="D1644" t="s">
        <v>3880</v>
      </c>
    </row>
    <row r="1645" spans="1:4" x14ac:dyDescent="0.3">
      <c r="A1645">
        <v>1001728</v>
      </c>
      <c r="B1645" t="s">
        <v>3869</v>
      </c>
      <c r="C1645" t="s">
        <v>3875</v>
      </c>
      <c r="D1645" t="s">
        <v>3879</v>
      </c>
    </row>
    <row r="1646" spans="1:4" x14ac:dyDescent="0.3">
      <c r="A1646">
        <v>1001729</v>
      </c>
      <c r="B1646" t="s">
        <v>3869</v>
      </c>
      <c r="C1646" t="s">
        <v>3871</v>
      </c>
      <c r="D1646" t="s">
        <v>3880</v>
      </c>
    </row>
    <row r="1647" spans="1:4" x14ac:dyDescent="0.3">
      <c r="A1647">
        <v>1001730</v>
      </c>
      <c r="B1647" t="s">
        <v>3867</v>
      </c>
      <c r="C1647" t="s">
        <v>3875</v>
      </c>
      <c r="D1647" t="s">
        <v>3879</v>
      </c>
    </row>
    <row r="1648" spans="1:4" x14ac:dyDescent="0.3">
      <c r="A1648">
        <v>1001731</v>
      </c>
      <c r="B1648" t="s">
        <v>3867</v>
      </c>
      <c r="C1648" t="s">
        <v>3875</v>
      </c>
      <c r="D1648" t="s">
        <v>3879</v>
      </c>
    </row>
    <row r="1649" spans="1:4" x14ac:dyDescent="0.3">
      <c r="A1649">
        <v>1001732</v>
      </c>
      <c r="B1649" t="s">
        <v>3869</v>
      </c>
      <c r="C1649" t="s">
        <v>3875</v>
      </c>
      <c r="D1649" t="s">
        <v>3880</v>
      </c>
    </row>
    <row r="1650" spans="1:4" x14ac:dyDescent="0.3">
      <c r="A1650">
        <v>1001733</v>
      </c>
      <c r="B1650" t="s">
        <v>3869</v>
      </c>
      <c r="C1650" t="s">
        <v>3875</v>
      </c>
      <c r="D1650" t="s">
        <v>3880</v>
      </c>
    </row>
    <row r="1651" spans="1:4" x14ac:dyDescent="0.3">
      <c r="A1651">
        <v>1001734</v>
      </c>
      <c r="B1651" t="s">
        <v>3869</v>
      </c>
      <c r="C1651" t="s">
        <v>3872</v>
      </c>
      <c r="D1651" t="s">
        <v>3880</v>
      </c>
    </row>
    <row r="1652" spans="1:4" x14ac:dyDescent="0.3">
      <c r="A1652">
        <v>1001735</v>
      </c>
      <c r="B1652" t="s">
        <v>3869</v>
      </c>
      <c r="C1652" t="s">
        <v>3875</v>
      </c>
      <c r="D1652" t="s">
        <v>3880</v>
      </c>
    </row>
    <row r="1653" spans="1:4" x14ac:dyDescent="0.3">
      <c r="A1653">
        <v>1001736</v>
      </c>
      <c r="B1653" t="s">
        <v>3869</v>
      </c>
      <c r="C1653" t="s">
        <v>3870</v>
      </c>
      <c r="D1653" t="s">
        <v>3880</v>
      </c>
    </row>
    <row r="1654" spans="1:4" x14ac:dyDescent="0.3">
      <c r="A1654">
        <v>1001737</v>
      </c>
      <c r="B1654" t="s">
        <v>3869</v>
      </c>
      <c r="C1654" t="s">
        <v>3874</v>
      </c>
      <c r="D1654" t="s">
        <v>3879</v>
      </c>
    </row>
    <row r="1655" spans="1:4" x14ac:dyDescent="0.3">
      <c r="A1655">
        <v>1001738</v>
      </c>
      <c r="B1655" t="s">
        <v>3869</v>
      </c>
      <c r="C1655" t="s">
        <v>3874</v>
      </c>
      <c r="D1655" t="s">
        <v>3879</v>
      </c>
    </row>
    <row r="1656" spans="1:4" x14ac:dyDescent="0.3">
      <c r="A1656">
        <v>1001739</v>
      </c>
      <c r="B1656" t="s">
        <v>3869</v>
      </c>
      <c r="C1656" t="s">
        <v>3870</v>
      </c>
      <c r="D1656" t="s">
        <v>3880</v>
      </c>
    </row>
    <row r="1657" spans="1:4" x14ac:dyDescent="0.3">
      <c r="A1657">
        <v>1001740</v>
      </c>
      <c r="B1657" t="s">
        <v>3869</v>
      </c>
      <c r="C1657" t="s">
        <v>3870</v>
      </c>
      <c r="D1657" t="s">
        <v>3879</v>
      </c>
    </row>
    <row r="1658" spans="1:4" x14ac:dyDescent="0.3">
      <c r="A1658">
        <v>1001741</v>
      </c>
      <c r="B1658" t="s">
        <v>3869</v>
      </c>
      <c r="C1658" t="s">
        <v>3874</v>
      </c>
      <c r="D1658" t="s">
        <v>3880</v>
      </c>
    </row>
    <row r="1659" spans="1:4" x14ac:dyDescent="0.3">
      <c r="A1659">
        <v>1001742</v>
      </c>
      <c r="B1659" t="s">
        <v>3869</v>
      </c>
      <c r="C1659" t="s">
        <v>3871</v>
      </c>
      <c r="D1659" t="s">
        <v>3880</v>
      </c>
    </row>
    <row r="1660" spans="1:4" x14ac:dyDescent="0.3">
      <c r="A1660">
        <v>1001743</v>
      </c>
      <c r="B1660" t="s">
        <v>3869</v>
      </c>
      <c r="C1660" t="s">
        <v>3874</v>
      </c>
      <c r="D1660" t="s">
        <v>3879</v>
      </c>
    </row>
    <row r="1661" spans="1:4" x14ac:dyDescent="0.3">
      <c r="A1661">
        <v>1001744</v>
      </c>
      <c r="B1661" t="s">
        <v>3869</v>
      </c>
      <c r="C1661" t="s">
        <v>3874</v>
      </c>
      <c r="D1661" t="s">
        <v>3879</v>
      </c>
    </row>
    <row r="1662" spans="1:4" x14ac:dyDescent="0.3">
      <c r="A1662">
        <v>1001745</v>
      </c>
      <c r="B1662" t="s">
        <v>3869</v>
      </c>
      <c r="C1662" t="s">
        <v>3872</v>
      </c>
      <c r="D1662" t="s">
        <v>3880</v>
      </c>
    </row>
    <row r="1663" spans="1:4" x14ac:dyDescent="0.3">
      <c r="A1663">
        <v>1001746</v>
      </c>
      <c r="B1663" t="s">
        <v>3869</v>
      </c>
      <c r="C1663" t="s">
        <v>3871</v>
      </c>
      <c r="D1663" t="s">
        <v>3880</v>
      </c>
    </row>
    <row r="1664" spans="1:4" x14ac:dyDescent="0.3">
      <c r="A1664">
        <v>1001747</v>
      </c>
      <c r="B1664" t="s">
        <v>3869</v>
      </c>
      <c r="C1664" t="s">
        <v>3871</v>
      </c>
      <c r="D1664" t="s">
        <v>3880</v>
      </c>
    </row>
    <row r="1665" spans="1:4" x14ac:dyDescent="0.3">
      <c r="A1665">
        <v>1001748</v>
      </c>
      <c r="B1665" t="s">
        <v>3869</v>
      </c>
      <c r="C1665" t="s">
        <v>3873</v>
      </c>
      <c r="D1665" t="s">
        <v>3880</v>
      </c>
    </row>
    <row r="1666" spans="1:4" x14ac:dyDescent="0.3">
      <c r="A1666">
        <v>1001749</v>
      </c>
      <c r="B1666" t="s">
        <v>3869</v>
      </c>
      <c r="C1666" t="s">
        <v>3871</v>
      </c>
      <c r="D1666" t="s">
        <v>3880</v>
      </c>
    </row>
    <row r="1667" spans="1:4" x14ac:dyDescent="0.3">
      <c r="A1667">
        <v>1001750</v>
      </c>
      <c r="B1667" t="s">
        <v>3869</v>
      </c>
      <c r="C1667" t="s">
        <v>3873</v>
      </c>
      <c r="D1667" t="s">
        <v>3879</v>
      </c>
    </row>
    <row r="1668" spans="1:4" x14ac:dyDescent="0.3">
      <c r="A1668">
        <v>1001751</v>
      </c>
      <c r="B1668" t="s">
        <v>3869</v>
      </c>
      <c r="C1668" t="s">
        <v>3874</v>
      </c>
      <c r="D1668" t="s">
        <v>3879</v>
      </c>
    </row>
    <row r="1669" spans="1:4" x14ac:dyDescent="0.3">
      <c r="A1669">
        <v>1001752</v>
      </c>
      <c r="B1669" t="s">
        <v>3869</v>
      </c>
      <c r="C1669" t="s">
        <v>3871</v>
      </c>
      <c r="D1669" t="s">
        <v>3879</v>
      </c>
    </row>
    <row r="1670" spans="1:4" x14ac:dyDescent="0.3">
      <c r="A1670">
        <v>1001753</v>
      </c>
      <c r="B1670" t="s">
        <v>3869</v>
      </c>
      <c r="C1670" t="s">
        <v>3874</v>
      </c>
      <c r="D1670" t="s">
        <v>3879</v>
      </c>
    </row>
    <row r="1671" spans="1:4" x14ac:dyDescent="0.3">
      <c r="A1671">
        <v>1001754</v>
      </c>
      <c r="B1671" t="s">
        <v>3869</v>
      </c>
      <c r="C1671" t="s">
        <v>3875</v>
      </c>
      <c r="D1671" t="s">
        <v>3879</v>
      </c>
    </row>
    <row r="1672" spans="1:4" x14ac:dyDescent="0.3">
      <c r="A1672">
        <v>1001755</v>
      </c>
      <c r="B1672" t="s">
        <v>3867</v>
      </c>
      <c r="C1672" t="s">
        <v>3875</v>
      </c>
      <c r="D1672" t="s">
        <v>3879</v>
      </c>
    </row>
    <row r="1673" spans="1:4" x14ac:dyDescent="0.3">
      <c r="A1673">
        <v>1001756</v>
      </c>
      <c r="B1673" t="s">
        <v>3867</v>
      </c>
      <c r="C1673" t="s">
        <v>3871</v>
      </c>
      <c r="D1673" t="s">
        <v>3880</v>
      </c>
    </row>
    <row r="1674" spans="1:4" x14ac:dyDescent="0.3">
      <c r="A1674">
        <v>1001757</v>
      </c>
      <c r="B1674" t="s">
        <v>3869</v>
      </c>
      <c r="C1674" t="s">
        <v>3871</v>
      </c>
      <c r="D1674" t="s">
        <v>3879</v>
      </c>
    </row>
    <row r="1675" spans="1:4" x14ac:dyDescent="0.3">
      <c r="A1675">
        <v>1001758</v>
      </c>
      <c r="B1675" t="s">
        <v>3867</v>
      </c>
      <c r="C1675" t="s">
        <v>3871</v>
      </c>
      <c r="D1675" t="s">
        <v>3879</v>
      </c>
    </row>
    <row r="1676" spans="1:4" x14ac:dyDescent="0.3">
      <c r="A1676">
        <v>1001759</v>
      </c>
      <c r="B1676" t="s">
        <v>3869</v>
      </c>
      <c r="C1676" t="s">
        <v>3871</v>
      </c>
      <c r="D1676" t="s">
        <v>3880</v>
      </c>
    </row>
    <row r="1677" spans="1:4" x14ac:dyDescent="0.3">
      <c r="A1677">
        <v>1001760</v>
      </c>
      <c r="B1677" t="s">
        <v>3867</v>
      </c>
      <c r="C1677" t="s">
        <v>3871</v>
      </c>
      <c r="D1677" t="s">
        <v>3880</v>
      </c>
    </row>
    <row r="1678" spans="1:4" x14ac:dyDescent="0.3">
      <c r="A1678">
        <v>1001761</v>
      </c>
      <c r="B1678" t="s">
        <v>3869</v>
      </c>
      <c r="C1678" t="s">
        <v>3874</v>
      </c>
      <c r="D1678" t="s">
        <v>3879</v>
      </c>
    </row>
    <row r="1679" spans="1:4" x14ac:dyDescent="0.3">
      <c r="A1679">
        <v>1001762</v>
      </c>
      <c r="B1679" t="s">
        <v>3869</v>
      </c>
      <c r="C1679" t="s">
        <v>3871</v>
      </c>
      <c r="D1679" t="s">
        <v>3880</v>
      </c>
    </row>
    <row r="1680" spans="1:4" x14ac:dyDescent="0.3">
      <c r="A1680">
        <v>1001763</v>
      </c>
      <c r="B1680" t="s">
        <v>3869</v>
      </c>
      <c r="C1680" t="s">
        <v>3874</v>
      </c>
      <c r="D1680" t="s">
        <v>3879</v>
      </c>
    </row>
    <row r="1681" spans="1:4" x14ac:dyDescent="0.3">
      <c r="A1681">
        <v>1001764</v>
      </c>
      <c r="B1681" t="s">
        <v>3869</v>
      </c>
      <c r="C1681" t="s">
        <v>3875</v>
      </c>
      <c r="D1681" t="s">
        <v>3879</v>
      </c>
    </row>
    <row r="1682" spans="1:4" x14ac:dyDescent="0.3">
      <c r="A1682">
        <v>1001765</v>
      </c>
      <c r="B1682" t="s">
        <v>3869</v>
      </c>
      <c r="C1682" t="s">
        <v>3875</v>
      </c>
      <c r="D1682" t="s">
        <v>3879</v>
      </c>
    </row>
    <row r="1683" spans="1:4" x14ac:dyDescent="0.3">
      <c r="A1683">
        <v>1001766</v>
      </c>
      <c r="B1683" t="s">
        <v>3867</v>
      </c>
      <c r="C1683" t="s">
        <v>3872</v>
      </c>
      <c r="D1683" t="s">
        <v>3880</v>
      </c>
    </row>
    <row r="1684" spans="1:4" x14ac:dyDescent="0.3">
      <c r="A1684">
        <v>1001767</v>
      </c>
      <c r="B1684" t="s">
        <v>3869</v>
      </c>
      <c r="C1684" t="s">
        <v>3871</v>
      </c>
      <c r="D1684" t="s">
        <v>3879</v>
      </c>
    </row>
    <row r="1685" spans="1:4" x14ac:dyDescent="0.3">
      <c r="A1685">
        <v>1001768</v>
      </c>
      <c r="B1685" t="s">
        <v>3869</v>
      </c>
      <c r="C1685" t="s">
        <v>3872</v>
      </c>
      <c r="D1685" t="s">
        <v>3880</v>
      </c>
    </row>
    <row r="1686" spans="1:4" x14ac:dyDescent="0.3">
      <c r="A1686">
        <v>1001769</v>
      </c>
      <c r="B1686" t="s">
        <v>3869</v>
      </c>
      <c r="C1686" t="s">
        <v>3871</v>
      </c>
      <c r="D1686" t="s">
        <v>3880</v>
      </c>
    </row>
    <row r="1687" spans="1:4" x14ac:dyDescent="0.3">
      <c r="A1687">
        <v>1001770</v>
      </c>
      <c r="B1687" t="s">
        <v>3869</v>
      </c>
      <c r="C1687" t="s">
        <v>3874</v>
      </c>
      <c r="D1687" t="s">
        <v>3879</v>
      </c>
    </row>
    <row r="1688" spans="1:4" x14ac:dyDescent="0.3">
      <c r="A1688">
        <v>1001771</v>
      </c>
      <c r="B1688" t="s">
        <v>3869</v>
      </c>
      <c r="C1688" t="s">
        <v>3871</v>
      </c>
      <c r="D1688" t="s">
        <v>3880</v>
      </c>
    </row>
    <row r="1689" spans="1:4" x14ac:dyDescent="0.3">
      <c r="A1689">
        <v>1001772</v>
      </c>
      <c r="B1689" t="s">
        <v>3869</v>
      </c>
      <c r="C1689" t="s">
        <v>3870</v>
      </c>
      <c r="D1689" t="s">
        <v>3879</v>
      </c>
    </row>
    <row r="1690" spans="1:4" x14ac:dyDescent="0.3">
      <c r="A1690">
        <v>1001773</v>
      </c>
      <c r="B1690" t="s">
        <v>3869</v>
      </c>
      <c r="C1690" t="s">
        <v>3875</v>
      </c>
      <c r="D1690" t="s">
        <v>3879</v>
      </c>
    </row>
    <row r="1691" spans="1:4" x14ac:dyDescent="0.3">
      <c r="A1691">
        <v>1001774</v>
      </c>
      <c r="B1691" t="s">
        <v>3869</v>
      </c>
      <c r="C1691" t="s">
        <v>3871</v>
      </c>
      <c r="D1691" t="s">
        <v>3879</v>
      </c>
    </row>
    <row r="1692" spans="1:4" x14ac:dyDescent="0.3">
      <c r="A1692">
        <v>1001775</v>
      </c>
      <c r="B1692" t="s">
        <v>3869</v>
      </c>
      <c r="C1692" t="s">
        <v>3871</v>
      </c>
      <c r="D1692" t="s">
        <v>3880</v>
      </c>
    </row>
    <row r="1693" spans="1:4" x14ac:dyDescent="0.3">
      <c r="A1693">
        <v>1001776</v>
      </c>
      <c r="B1693" t="s">
        <v>3869</v>
      </c>
      <c r="C1693" t="s">
        <v>3871</v>
      </c>
      <c r="D1693" t="s">
        <v>3880</v>
      </c>
    </row>
    <row r="1694" spans="1:4" x14ac:dyDescent="0.3">
      <c r="A1694">
        <v>1001777</v>
      </c>
      <c r="B1694" t="s">
        <v>3869</v>
      </c>
      <c r="C1694" t="s">
        <v>3871</v>
      </c>
      <c r="D1694" t="s">
        <v>3879</v>
      </c>
    </row>
    <row r="1695" spans="1:4" x14ac:dyDescent="0.3">
      <c r="A1695">
        <v>1001778</v>
      </c>
      <c r="B1695" t="s">
        <v>3869</v>
      </c>
      <c r="C1695" t="s">
        <v>3875</v>
      </c>
      <c r="D1695" t="s">
        <v>3879</v>
      </c>
    </row>
    <row r="1696" spans="1:4" x14ac:dyDescent="0.3">
      <c r="A1696">
        <v>1001779</v>
      </c>
      <c r="B1696" t="s">
        <v>3869</v>
      </c>
      <c r="C1696" t="s">
        <v>3875</v>
      </c>
      <c r="D1696" t="s">
        <v>3879</v>
      </c>
    </row>
    <row r="1697" spans="1:4" x14ac:dyDescent="0.3">
      <c r="A1697">
        <v>1001780</v>
      </c>
      <c r="B1697" t="s">
        <v>3869</v>
      </c>
      <c r="C1697" t="s">
        <v>3874</v>
      </c>
      <c r="D1697" t="s">
        <v>3879</v>
      </c>
    </row>
    <row r="1698" spans="1:4" x14ac:dyDescent="0.3">
      <c r="A1698">
        <v>1001781</v>
      </c>
      <c r="B1698" t="s">
        <v>3867</v>
      </c>
      <c r="C1698" t="s">
        <v>3874</v>
      </c>
      <c r="D1698" t="s">
        <v>3879</v>
      </c>
    </row>
    <row r="1699" spans="1:4" x14ac:dyDescent="0.3">
      <c r="A1699">
        <v>1001782</v>
      </c>
      <c r="B1699" t="s">
        <v>3869</v>
      </c>
      <c r="C1699" t="s">
        <v>3872</v>
      </c>
      <c r="D1699" t="s">
        <v>3880</v>
      </c>
    </row>
    <row r="1700" spans="1:4" x14ac:dyDescent="0.3">
      <c r="A1700">
        <v>1001784</v>
      </c>
      <c r="B1700" t="s">
        <v>3869</v>
      </c>
      <c r="C1700" t="s">
        <v>3875</v>
      </c>
      <c r="D1700" t="s">
        <v>3879</v>
      </c>
    </row>
    <row r="1701" spans="1:4" x14ac:dyDescent="0.3">
      <c r="A1701">
        <v>1001785</v>
      </c>
      <c r="B1701" t="s">
        <v>3869</v>
      </c>
      <c r="C1701" t="s">
        <v>3875</v>
      </c>
      <c r="D1701" t="s">
        <v>3879</v>
      </c>
    </row>
    <row r="1702" spans="1:4" x14ac:dyDescent="0.3">
      <c r="A1702">
        <v>1001786</v>
      </c>
      <c r="B1702" t="s">
        <v>3869</v>
      </c>
      <c r="C1702" t="s">
        <v>3872</v>
      </c>
      <c r="D1702" t="s">
        <v>3880</v>
      </c>
    </row>
    <row r="1703" spans="1:4" x14ac:dyDescent="0.3">
      <c r="A1703">
        <v>1001787</v>
      </c>
      <c r="B1703" t="s">
        <v>3869</v>
      </c>
      <c r="C1703" t="s">
        <v>3875</v>
      </c>
      <c r="D1703" t="s">
        <v>3879</v>
      </c>
    </row>
    <row r="1704" spans="1:4" x14ac:dyDescent="0.3">
      <c r="A1704">
        <v>1001788</v>
      </c>
      <c r="B1704" t="s">
        <v>3869</v>
      </c>
      <c r="C1704" t="s">
        <v>3872</v>
      </c>
      <c r="D1704" t="s">
        <v>3880</v>
      </c>
    </row>
    <row r="1705" spans="1:4" x14ac:dyDescent="0.3">
      <c r="A1705">
        <v>1001789</v>
      </c>
      <c r="B1705" t="s">
        <v>3869</v>
      </c>
      <c r="C1705" t="s">
        <v>3868</v>
      </c>
      <c r="D1705" t="s">
        <v>3879</v>
      </c>
    </row>
    <row r="1706" spans="1:4" x14ac:dyDescent="0.3">
      <c r="A1706">
        <v>1001790</v>
      </c>
      <c r="B1706" t="s">
        <v>3869</v>
      </c>
      <c r="C1706" t="s">
        <v>3871</v>
      </c>
      <c r="D1706" t="s">
        <v>3879</v>
      </c>
    </row>
    <row r="1707" spans="1:4" x14ac:dyDescent="0.3">
      <c r="A1707">
        <v>1001791</v>
      </c>
      <c r="B1707" t="s">
        <v>3869</v>
      </c>
      <c r="C1707" t="s">
        <v>3875</v>
      </c>
      <c r="D1707" t="s">
        <v>3880</v>
      </c>
    </row>
    <row r="1708" spans="1:4" x14ac:dyDescent="0.3">
      <c r="A1708">
        <v>1001792</v>
      </c>
      <c r="B1708" t="s">
        <v>3867</v>
      </c>
      <c r="C1708" t="s">
        <v>3871</v>
      </c>
      <c r="D1708" t="s">
        <v>3879</v>
      </c>
    </row>
    <row r="1709" spans="1:4" x14ac:dyDescent="0.3">
      <c r="A1709">
        <v>1001793</v>
      </c>
      <c r="B1709" t="s">
        <v>3869</v>
      </c>
      <c r="C1709" t="s">
        <v>3871</v>
      </c>
      <c r="D1709" t="s">
        <v>3879</v>
      </c>
    </row>
    <row r="1710" spans="1:4" x14ac:dyDescent="0.3">
      <c r="A1710">
        <v>1001794</v>
      </c>
      <c r="B1710" t="s">
        <v>3869</v>
      </c>
      <c r="C1710" t="s">
        <v>3871</v>
      </c>
      <c r="D1710" t="s">
        <v>3879</v>
      </c>
    </row>
    <row r="1711" spans="1:4" x14ac:dyDescent="0.3">
      <c r="A1711">
        <v>1001795</v>
      </c>
      <c r="B1711" t="s">
        <v>3869</v>
      </c>
      <c r="C1711" t="s">
        <v>3875</v>
      </c>
      <c r="D1711" t="s">
        <v>3879</v>
      </c>
    </row>
    <row r="1712" spans="1:4" x14ac:dyDescent="0.3">
      <c r="A1712">
        <v>1001796</v>
      </c>
      <c r="B1712" t="s">
        <v>3869</v>
      </c>
      <c r="C1712" t="s">
        <v>3873</v>
      </c>
      <c r="D1712" t="s">
        <v>3880</v>
      </c>
    </row>
    <row r="1713" spans="1:4" x14ac:dyDescent="0.3">
      <c r="A1713">
        <v>1001797</v>
      </c>
      <c r="B1713" t="s">
        <v>3869</v>
      </c>
      <c r="C1713" t="s">
        <v>3874</v>
      </c>
      <c r="D1713" t="s">
        <v>3879</v>
      </c>
    </row>
    <row r="1714" spans="1:4" x14ac:dyDescent="0.3">
      <c r="A1714">
        <v>1001798</v>
      </c>
      <c r="B1714" t="s">
        <v>3869</v>
      </c>
      <c r="C1714" t="s">
        <v>3872</v>
      </c>
      <c r="D1714" t="s">
        <v>3880</v>
      </c>
    </row>
    <row r="1715" spans="1:4" x14ac:dyDescent="0.3">
      <c r="A1715">
        <v>1001799</v>
      </c>
      <c r="B1715" t="s">
        <v>3869</v>
      </c>
      <c r="C1715" t="s">
        <v>3874</v>
      </c>
      <c r="D1715" t="s">
        <v>3880</v>
      </c>
    </row>
    <row r="1716" spans="1:4" x14ac:dyDescent="0.3">
      <c r="A1716">
        <v>1001801</v>
      </c>
      <c r="B1716" t="s">
        <v>3867</v>
      </c>
      <c r="C1716" t="s">
        <v>3871</v>
      </c>
      <c r="D1716" t="s">
        <v>3879</v>
      </c>
    </row>
    <row r="1717" spans="1:4" x14ac:dyDescent="0.3">
      <c r="A1717">
        <v>1001802</v>
      </c>
      <c r="B1717" t="s">
        <v>3869</v>
      </c>
      <c r="C1717" t="s">
        <v>3875</v>
      </c>
      <c r="D1717" t="s">
        <v>3879</v>
      </c>
    </row>
    <row r="1718" spans="1:4" x14ac:dyDescent="0.3">
      <c r="A1718">
        <v>1001803</v>
      </c>
      <c r="B1718" t="s">
        <v>3869</v>
      </c>
      <c r="C1718" t="s">
        <v>3871</v>
      </c>
      <c r="D1718" t="s">
        <v>3879</v>
      </c>
    </row>
    <row r="1719" spans="1:4" x14ac:dyDescent="0.3">
      <c r="A1719">
        <v>1001804</v>
      </c>
      <c r="B1719" t="s">
        <v>3869</v>
      </c>
      <c r="C1719" t="s">
        <v>3871</v>
      </c>
      <c r="D1719" t="s">
        <v>3880</v>
      </c>
    </row>
    <row r="1720" spans="1:4" x14ac:dyDescent="0.3">
      <c r="A1720">
        <v>1001805</v>
      </c>
      <c r="B1720" t="s">
        <v>3869</v>
      </c>
      <c r="C1720" t="s">
        <v>3875</v>
      </c>
      <c r="D1720" t="s">
        <v>3879</v>
      </c>
    </row>
    <row r="1721" spans="1:4" x14ac:dyDescent="0.3">
      <c r="A1721">
        <v>1001806</v>
      </c>
      <c r="B1721" t="s">
        <v>3869</v>
      </c>
      <c r="C1721" t="s">
        <v>3875</v>
      </c>
      <c r="D1721" t="s">
        <v>3879</v>
      </c>
    </row>
    <row r="1722" spans="1:4" x14ac:dyDescent="0.3">
      <c r="A1722">
        <v>1001807</v>
      </c>
      <c r="B1722" t="s">
        <v>3869</v>
      </c>
      <c r="C1722" t="s">
        <v>3875</v>
      </c>
      <c r="D1722" t="s">
        <v>3879</v>
      </c>
    </row>
    <row r="1723" spans="1:4" x14ac:dyDescent="0.3">
      <c r="A1723">
        <v>1001808</v>
      </c>
      <c r="B1723" t="s">
        <v>3867</v>
      </c>
      <c r="C1723" t="s">
        <v>3875</v>
      </c>
      <c r="D1723" t="s">
        <v>3880</v>
      </c>
    </row>
    <row r="1724" spans="1:4" x14ac:dyDescent="0.3">
      <c r="A1724">
        <v>1001809</v>
      </c>
      <c r="B1724" t="s">
        <v>3867</v>
      </c>
      <c r="C1724" t="s">
        <v>3871</v>
      </c>
      <c r="D1724" t="s">
        <v>3880</v>
      </c>
    </row>
    <row r="1725" spans="1:4" x14ac:dyDescent="0.3">
      <c r="A1725">
        <v>1001810</v>
      </c>
      <c r="B1725" t="s">
        <v>3869</v>
      </c>
      <c r="C1725" t="s">
        <v>3873</v>
      </c>
      <c r="D1725" t="s">
        <v>3880</v>
      </c>
    </row>
    <row r="1726" spans="1:4" x14ac:dyDescent="0.3">
      <c r="A1726">
        <v>1001812</v>
      </c>
      <c r="B1726" t="s">
        <v>3867</v>
      </c>
      <c r="C1726" t="s">
        <v>3871</v>
      </c>
      <c r="D1726" t="s">
        <v>3880</v>
      </c>
    </row>
    <row r="1727" spans="1:4" x14ac:dyDescent="0.3">
      <c r="A1727">
        <v>1001813</v>
      </c>
      <c r="B1727" t="s">
        <v>3867</v>
      </c>
      <c r="C1727" t="s">
        <v>3874</v>
      </c>
      <c r="D1727" t="s">
        <v>3879</v>
      </c>
    </row>
    <row r="1728" spans="1:4" x14ac:dyDescent="0.3">
      <c r="A1728">
        <v>1001815</v>
      </c>
      <c r="B1728" t="s">
        <v>3869</v>
      </c>
      <c r="C1728" t="s">
        <v>3868</v>
      </c>
      <c r="D1728" t="s">
        <v>3879</v>
      </c>
    </row>
    <row r="1729" spans="1:4" x14ac:dyDescent="0.3">
      <c r="A1729">
        <v>1001816</v>
      </c>
      <c r="B1729" t="s">
        <v>3867</v>
      </c>
      <c r="C1729" t="s">
        <v>3874</v>
      </c>
      <c r="D1729" t="s">
        <v>3879</v>
      </c>
    </row>
    <row r="1730" spans="1:4" x14ac:dyDescent="0.3">
      <c r="A1730">
        <v>1001817</v>
      </c>
      <c r="B1730" t="s">
        <v>3869</v>
      </c>
      <c r="C1730" t="s">
        <v>3874</v>
      </c>
      <c r="D1730" t="s">
        <v>3879</v>
      </c>
    </row>
    <row r="1731" spans="1:4" x14ac:dyDescent="0.3">
      <c r="A1731">
        <v>1001818</v>
      </c>
      <c r="B1731" t="s">
        <v>3869</v>
      </c>
      <c r="C1731" t="s">
        <v>3868</v>
      </c>
      <c r="D1731" t="s">
        <v>3879</v>
      </c>
    </row>
    <row r="1732" spans="1:4" x14ac:dyDescent="0.3">
      <c r="A1732">
        <v>1001819</v>
      </c>
      <c r="B1732" t="s">
        <v>3867</v>
      </c>
      <c r="C1732" t="s">
        <v>3874</v>
      </c>
      <c r="D1732" t="s">
        <v>3880</v>
      </c>
    </row>
    <row r="1733" spans="1:4" x14ac:dyDescent="0.3">
      <c r="A1733">
        <v>1001820</v>
      </c>
      <c r="B1733" t="s">
        <v>3869</v>
      </c>
      <c r="C1733" t="s">
        <v>3871</v>
      </c>
      <c r="D1733" t="s">
        <v>3880</v>
      </c>
    </row>
    <row r="1734" spans="1:4" x14ac:dyDescent="0.3">
      <c r="A1734">
        <v>1001821</v>
      </c>
      <c r="B1734" t="s">
        <v>3869</v>
      </c>
      <c r="C1734" t="s">
        <v>3871</v>
      </c>
      <c r="D1734" t="s">
        <v>3879</v>
      </c>
    </row>
    <row r="1735" spans="1:4" x14ac:dyDescent="0.3">
      <c r="A1735">
        <v>1001822</v>
      </c>
      <c r="B1735" t="s">
        <v>3867</v>
      </c>
      <c r="C1735" t="s">
        <v>3871</v>
      </c>
      <c r="D1735" t="s">
        <v>3880</v>
      </c>
    </row>
    <row r="1736" spans="1:4" x14ac:dyDescent="0.3">
      <c r="A1736">
        <v>1001823</v>
      </c>
      <c r="B1736" t="s">
        <v>3867</v>
      </c>
      <c r="C1736" t="s">
        <v>3874</v>
      </c>
      <c r="D1736" t="s">
        <v>3879</v>
      </c>
    </row>
    <row r="1737" spans="1:4" x14ac:dyDescent="0.3">
      <c r="A1737">
        <v>1001824</v>
      </c>
      <c r="B1737" t="s">
        <v>3867</v>
      </c>
      <c r="C1737" t="s">
        <v>3875</v>
      </c>
      <c r="D1737" t="s">
        <v>3879</v>
      </c>
    </row>
    <row r="1738" spans="1:4" x14ac:dyDescent="0.3">
      <c r="A1738">
        <v>1001825</v>
      </c>
      <c r="B1738" t="s">
        <v>3869</v>
      </c>
      <c r="C1738" t="s">
        <v>3871</v>
      </c>
      <c r="D1738" t="s">
        <v>3880</v>
      </c>
    </row>
    <row r="1739" spans="1:4" x14ac:dyDescent="0.3">
      <c r="A1739">
        <v>1001826</v>
      </c>
      <c r="B1739" t="s">
        <v>3869</v>
      </c>
      <c r="C1739" t="s">
        <v>3872</v>
      </c>
      <c r="D1739" t="s">
        <v>3880</v>
      </c>
    </row>
    <row r="1740" spans="1:4" x14ac:dyDescent="0.3">
      <c r="A1740">
        <v>1001827</v>
      </c>
      <c r="B1740" t="s">
        <v>3867</v>
      </c>
      <c r="C1740" t="s">
        <v>3871</v>
      </c>
      <c r="D1740" t="s">
        <v>3879</v>
      </c>
    </row>
    <row r="1741" spans="1:4" x14ac:dyDescent="0.3">
      <c r="A1741">
        <v>1001828</v>
      </c>
      <c r="B1741" t="s">
        <v>3869</v>
      </c>
      <c r="C1741" t="s">
        <v>3875</v>
      </c>
      <c r="D1741" t="s">
        <v>3879</v>
      </c>
    </row>
    <row r="1742" spans="1:4" x14ac:dyDescent="0.3">
      <c r="A1742">
        <v>1001829</v>
      </c>
      <c r="B1742" t="s">
        <v>3869</v>
      </c>
      <c r="C1742" t="s">
        <v>3871</v>
      </c>
      <c r="D1742" t="s">
        <v>3880</v>
      </c>
    </row>
    <row r="1743" spans="1:4" x14ac:dyDescent="0.3">
      <c r="A1743">
        <v>1001830</v>
      </c>
      <c r="B1743" t="s">
        <v>3869</v>
      </c>
      <c r="C1743" t="s">
        <v>3875</v>
      </c>
      <c r="D1743" t="s">
        <v>3879</v>
      </c>
    </row>
    <row r="1744" spans="1:4" x14ac:dyDescent="0.3">
      <c r="A1744">
        <v>1001831</v>
      </c>
      <c r="B1744" t="s">
        <v>3869</v>
      </c>
      <c r="C1744" t="s">
        <v>3875</v>
      </c>
      <c r="D1744" t="s">
        <v>3879</v>
      </c>
    </row>
    <row r="1745" spans="1:4" x14ac:dyDescent="0.3">
      <c r="A1745">
        <v>1001832</v>
      </c>
      <c r="B1745" t="s">
        <v>3867</v>
      </c>
      <c r="C1745" t="s">
        <v>3875</v>
      </c>
      <c r="D1745" t="s">
        <v>3879</v>
      </c>
    </row>
    <row r="1746" spans="1:4" x14ac:dyDescent="0.3">
      <c r="A1746">
        <v>1001833</v>
      </c>
      <c r="B1746" t="s">
        <v>3869</v>
      </c>
      <c r="C1746" t="s">
        <v>3875</v>
      </c>
      <c r="D1746" t="s">
        <v>3879</v>
      </c>
    </row>
    <row r="1747" spans="1:4" x14ac:dyDescent="0.3">
      <c r="A1747">
        <v>1001834</v>
      </c>
      <c r="B1747" t="s">
        <v>3869</v>
      </c>
      <c r="C1747" t="s">
        <v>3874</v>
      </c>
      <c r="D1747" t="s">
        <v>3879</v>
      </c>
    </row>
    <row r="1748" spans="1:4" x14ac:dyDescent="0.3">
      <c r="A1748">
        <v>1001835</v>
      </c>
      <c r="B1748" t="s">
        <v>3869</v>
      </c>
      <c r="C1748" t="s">
        <v>3871</v>
      </c>
      <c r="D1748" t="s">
        <v>3879</v>
      </c>
    </row>
    <row r="1749" spans="1:4" x14ac:dyDescent="0.3">
      <c r="A1749">
        <v>1001836</v>
      </c>
      <c r="B1749" t="s">
        <v>3869</v>
      </c>
      <c r="C1749" t="s">
        <v>3871</v>
      </c>
      <c r="D1749" t="s">
        <v>3879</v>
      </c>
    </row>
    <row r="1750" spans="1:4" x14ac:dyDescent="0.3">
      <c r="A1750">
        <v>1001837</v>
      </c>
      <c r="B1750" t="s">
        <v>3869</v>
      </c>
      <c r="C1750" t="s">
        <v>3871</v>
      </c>
      <c r="D1750" t="s">
        <v>3879</v>
      </c>
    </row>
    <row r="1751" spans="1:4" x14ac:dyDescent="0.3">
      <c r="A1751">
        <v>1001838</v>
      </c>
      <c r="B1751" t="s">
        <v>3869</v>
      </c>
      <c r="C1751" t="s">
        <v>3874</v>
      </c>
      <c r="D1751" t="s">
        <v>3879</v>
      </c>
    </row>
    <row r="1752" spans="1:4" x14ac:dyDescent="0.3">
      <c r="A1752">
        <v>1001839</v>
      </c>
      <c r="B1752" t="s">
        <v>3869</v>
      </c>
      <c r="C1752" t="s">
        <v>3875</v>
      </c>
      <c r="D1752" t="s">
        <v>3879</v>
      </c>
    </row>
    <row r="1753" spans="1:4" x14ac:dyDescent="0.3">
      <c r="A1753">
        <v>1001840</v>
      </c>
      <c r="B1753" t="s">
        <v>3869</v>
      </c>
      <c r="C1753" t="s">
        <v>3871</v>
      </c>
      <c r="D1753" t="s">
        <v>3879</v>
      </c>
    </row>
    <row r="1754" spans="1:4" x14ac:dyDescent="0.3">
      <c r="A1754">
        <v>1001841</v>
      </c>
      <c r="B1754" t="s">
        <v>3869</v>
      </c>
      <c r="C1754" t="s">
        <v>3875</v>
      </c>
      <c r="D1754" t="s">
        <v>3879</v>
      </c>
    </row>
    <row r="1755" spans="1:4" x14ac:dyDescent="0.3">
      <c r="A1755">
        <v>1001842</v>
      </c>
      <c r="B1755" t="s">
        <v>3869</v>
      </c>
      <c r="C1755" t="s">
        <v>3875</v>
      </c>
      <c r="D1755" t="s">
        <v>3879</v>
      </c>
    </row>
    <row r="1756" spans="1:4" x14ac:dyDescent="0.3">
      <c r="A1756">
        <v>1001843</v>
      </c>
      <c r="B1756" t="s">
        <v>3869</v>
      </c>
      <c r="C1756" t="s">
        <v>3871</v>
      </c>
      <c r="D1756" t="s">
        <v>3879</v>
      </c>
    </row>
    <row r="1757" spans="1:4" x14ac:dyDescent="0.3">
      <c r="A1757">
        <v>1001844</v>
      </c>
      <c r="B1757" t="s">
        <v>3867</v>
      </c>
      <c r="C1757" t="s">
        <v>3875</v>
      </c>
      <c r="D1757" t="s">
        <v>3880</v>
      </c>
    </row>
    <row r="1758" spans="1:4" x14ac:dyDescent="0.3">
      <c r="A1758">
        <v>1001845</v>
      </c>
      <c r="B1758" t="s">
        <v>3869</v>
      </c>
      <c r="C1758" t="s">
        <v>3871</v>
      </c>
      <c r="D1758" t="s">
        <v>3880</v>
      </c>
    </row>
    <row r="1759" spans="1:4" x14ac:dyDescent="0.3">
      <c r="A1759">
        <v>1001846</v>
      </c>
      <c r="B1759" t="s">
        <v>3869</v>
      </c>
      <c r="C1759" t="s">
        <v>3872</v>
      </c>
      <c r="D1759" t="s">
        <v>3879</v>
      </c>
    </row>
    <row r="1760" spans="1:4" x14ac:dyDescent="0.3">
      <c r="A1760">
        <v>1001847</v>
      </c>
      <c r="B1760" t="s">
        <v>3869</v>
      </c>
      <c r="C1760" t="s">
        <v>3875</v>
      </c>
      <c r="D1760" t="s">
        <v>3879</v>
      </c>
    </row>
    <row r="1761" spans="1:4" x14ac:dyDescent="0.3">
      <c r="A1761">
        <v>1001848</v>
      </c>
      <c r="B1761" t="s">
        <v>3869</v>
      </c>
      <c r="C1761" t="s">
        <v>3874</v>
      </c>
      <c r="D1761" t="s">
        <v>3880</v>
      </c>
    </row>
    <row r="1762" spans="1:4" x14ac:dyDescent="0.3">
      <c r="A1762">
        <v>1001849</v>
      </c>
      <c r="B1762" t="s">
        <v>3869</v>
      </c>
      <c r="C1762" t="s">
        <v>3874</v>
      </c>
      <c r="D1762" t="s">
        <v>3880</v>
      </c>
    </row>
    <row r="1763" spans="1:4" x14ac:dyDescent="0.3">
      <c r="A1763">
        <v>1001850</v>
      </c>
      <c r="B1763" t="s">
        <v>3869</v>
      </c>
      <c r="C1763" t="s">
        <v>3875</v>
      </c>
      <c r="D1763" t="s">
        <v>3880</v>
      </c>
    </row>
    <row r="1764" spans="1:4" x14ac:dyDescent="0.3">
      <c r="A1764">
        <v>1001851</v>
      </c>
      <c r="B1764" t="s">
        <v>3869</v>
      </c>
      <c r="C1764" t="s">
        <v>3871</v>
      </c>
      <c r="D1764" t="s">
        <v>3880</v>
      </c>
    </row>
    <row r="1765" spans="1:4" x14ac:dyDescent="0.3">
      <c r="A1765">
        <v>1001852</v>
      </c>
      <c r="B1765" t="s">
        <v>3869</v>
      </c>
      <c r="C1765" t="s">
        <v>3871</v>
      </c>
      <c r="D1765" t="s">
        <v>3879</v>
      </c>
    </row>
    <row r="1766" spans="1:4" x14ac:dyDescent="0.3">
      <c r="A1766">
        <v>1001853</v>
      </c>
      <c r="B1766" t="s">
        <v>3869</v>
      </c>
      <c r="C1766" t="s">
        <v>3873</v>
      </c>
      <c r="D1766" t="s">
        <v>3880</v>
      </c>
    </row>
    <row r="1767" spans="1:4" x14ac:dyDescent="0.3">
      <c r="A1767">
        <v>1001854</v>
      </c>
      <c r="B1767" t="s">
        <v>3869</v>
      </c>
      <c r="C1767" t="s">
        <v>3871</v>
      </c>
      <c r="D1767" t="s">
        <v>3879</v>
      </c>
    </row>
    <row r="1768" spans="1:4" x14ac:dyDescent="0.3">
      <c r="A1768">
        <v>1001855</v>
      </c>
      <c r="B1768" t="s">
        <v>3869</v>
      </c>
      <c r="C1768" t="s">
        <v>3875</v>
      </c>
      <c r="D1768" t="s">
        <v>3879</v>
      </c>
    </row>
    <row r="1769" spans="1:4" x14ac:dyDescent="0.3">
      <c r="A1769">
        <v>1001856</v>
      </c>
      <c r="B1769" t="s">
        <v>3869</v>
      </c>
      <c r="C1769" t="s">
        <v>3870</v>
      </c>
      <c r="D1769" t="s">
        <v>3880</v>
      </c>
    </row>
    <row r="1770" spans="1:4" x14ac:dyDescent="0.3">
      <c r="A1770">
        <v>1001857</v>
      </c>
      <c r="B1770" t="s">
        <v>3869</v>
      </c>
      <c r="C1770" t="s">
        <v>3868</v>
      </c>
      <c r="D1770" t="s">
        <v>3879</v>
      </c>
    </row>
    <row r="1771" spans="1:4" x14ac:dyDescent="0.3">
      <c r="A1771">
        <v>1001858</v>
      </c>
      <c r="B1771" t="s">
        <v>3867</v>
      </c>
      <c r="C1771" t="s">
        <v>3875</v>
      </c>
      <c r="D1771" t="s">
        <v>3879</v>
      </c>
    </row>
    <row r="1772" spans="1:4" x14ac:dyDescent="0.3">
      <c r="A1772">
        <v>1001859</v>
      </c>
      <c r="B1772" t="s">
        <v>3867</v>
      </c>
      <c r="C1772" t="s">
        <v>3871</v>
      </c>
      <c r="D1772" t="s">
        <v>3880</v>
      </c>
    </row>
    <row r="1773" spans="1:4" x14ac:dyDescent="0.3">
      <c r="A1773">
        <v>1001860</v>
      </c>
      <c r="B1773" t="s">
        <v>3869</v>
      </c>
      <c r="C1773" t="s">
        <v>3870</v>
      </c>
      <c r="D1773" t="s">
        <v>3879</v>
      </c>
    </row>
    <row r="1774" spans="1:4" x14ac:dyDescent="0.3">
      <c r="A1774">
        <v>1001861</v>
      </c>
      <c r="B1774" t="s">
        <v>3869</v>
      </c>
      <c r="C1774" t="s">
        <v>3873</v>
      </c>
      <c r="D1774" t="s">
        <v>3880</v>
      </c>
    </row>
    <row r="1775" spans="1:4" x14ac:dyDescent="0.3">
      <c r="A1775">
        <v>1001862</v>
      </c>
      <c r="B1775" t="s">
        <v>3869</v>
      </c>
      <c r="C1775" t="s">
        <v>3873</v>
      </c>
      <c r="D1775" t="s">
        <v>3880</v>
      </c>
    </row>
    <row r="1776" spans="1:4" x14ac:dyDescent="0.3">
      <c r="A1776">
        <v>1001863</v>
      </c>
      <c r="B1776" t="s">
        <v>3869</v>
      </c>
      <c r="C1776" t="s">
        <v>3875</v>
      </c>
      <c r="D1776" t="s">
        <v>3879</v>
      </c>
    </row>
    <row r="1777" spans="1:4" x14ac:dyDescent="0.3">
      <c r="A1777">
        <v>1001864</v>
      </c>
      <c r="B1777" t="s">
        <v>3869</v>
      </c>
      <c r="C1777" t="s">
        <v>3874</v>
      </c>
      <c r="D1777" t="s">
        <v>3879</v>
      </c>
    </row>
    <row r="1778" spans="1:4" x14ac:dyDescent="0.3">
      <c r="A1778">
        <v>1001865</v>
      </c>
      <c r="B1778" t="s">
        <v>3867</v>
      </c>
      <c r="C1778" t="s">
        <v>3875</v>
      </c>
      <c r="D1778" t="s">
        <v>3879</v>
      </c>
    </row>
    <row r="1779" spans="1:4" x14ac:dyDescent="0.3">
      <c r="A1779">
        <v>1001866</v>
      </c>
      <c r="B1779" t="s">
        <v>3869</v>
      </c>
      <c r="C1779" t="s">
        <v>3871</v>
      </c>
      <c r="D1779" t="s">
        <v>3880</v>
      </c>
    </row>
    <row r="1780" spans="1:4" x14ac:dyDescent="0.3">
      <c r="A1780">
        <v>1001867</v>
      </c>
      <c r="B1780" t="s">
        <v>3869</v>
      </c>
      <c r="C1780" t="s">
        <v>3873</v>
      </c>
      <c r="D1780" t="s">
        <v>3879</v>
      </c>
    </row>
    <row r="1781" spans="1:4" x14ac:dyDescent="0.3">
      <c r="A1781">
        <v>1001868</v>
      </c>
      <c r="B1781" t="s">
        <v>3869</v>
      </c>
      <c r="C1781" t="s">
        <v>3873</v>
      </c>
      <c r="D1781" t="s">
        <v>3880</v>
      </c>
    </row>
    <row r="1782" spans="1:4" x14ac:dyDescent="0.3">
      <c r="A1782">
        <v>1001869</v>
      </c>
      <c r="B1782" t="s">
        <v>3869</v>
      </c>
      <c r="C1782" t="s">
        <v>3872</v>
      </c>
      <c r="D1782" t="s">
        <v>3880</v>
      </c>
    </row>
    <row r="1783" spans="1:4" x14ac:dyDescent="0.3">
      <c r="A1783">
        <v>1001870</v>
      </c>
      <c r="B1783" t="s">
        <v>3869</v>
      </c>
      <c r="C1783" t="s">
        <v>3870</v>
      </c>
      <c r="D1783" t="s">
        <v>3879</v>
      </c>
    </row>
    <row r="1784" spans="1:4" x14ac:dyDescent="0.3">
      <c r="A1784">
        <v>1001871</v>
      </c>
      <c r="B1784" t="s">
        <v>3867</v>
      </c>
      <c r="C1784" t="s">
        <v>3872</v>
      </c>
      <c r="D1784" t="s">
        <v>3880</v>
      </c>
    </row>
    <row r="1785" spans="1:4" x14ac:dyDescent="0.3">
      <c r="A1785">
        <v>1001872</v>
      </c>
      <c r="B1785" t="s">
        <v>3869</v>
      </c>
      <c r="C1785" t="s">
        <v>3873</v>
      </c>
      <c r="D1785" t="s">
        <v>3879</v>
      </c>
    </row>
    <row r="1786" spans="1:4" x14ac:dyDescent="0.3">
      <c r="A1786">
        <v>1001873</v>
      </c>
      <c r="B1786" t="s">
        <v>3869</v>
      </c>
      <c r="C1786" t="s">
        <v>3874</v>
      </c>
      <c r="D1786" t="s">
        <v>3879</v>
      </c>
    </row>
    <row r="1787" spans="1:4" x14ac:dyDescent="0.3">
      <c r="A1787">
        <v>1001874</v>
      </c>
      <c r="B1787" t="s">
        <v>3869</v>
      </c>
      <c r="C1787" t="s">
        <v>3872</v>
      </c>
      <c r="D1787" t="s">
        <v>3880</v>
      </c>
    </row>
    <row r="1788" spans="1:4" x14ac:dyDescent="0.3">
      <c r="A1788">
        <v>1001875</v>
      </c>
      <c r="B1788" t="s">
        <v>3869</v>
      </c>
      <c r="C1788" t="s">
        <v>3874</v>
      </c>
      <c r="D1788" t="s">
        <v>3879</v>
      </c>
    </row>
    <row r="1789" spans="1:4" x14ac:dyDescent="0.3">
      <c r="A1789">
        <v>1001876</v>
      </c>
      <c r="B1789" t="s">
        <v>3869</v>
      </c>
      <c r="C1789" t="s">
        <v>3871</v>
      </c>
      <c r="D1789" t="s">
        <v>3879</v>
      </c>
    </row>
    <row r="1790" spans="1:4" x14ac:dyDescent="0.3">
      <c r="A1790">
        <v>1001877</v>
      </c>
      <c r="B1790" t="s">
        <v>3867</v>
      </c>
      <c r="C1790" t="s">
        <v>3872</v>
      </c>
      <c r="D1790" t="s">
        <v>3880</v>
      </c>
    </row>
    <row r="1791" spans="1:4" x14ac:dyDescent="0.3">
      <c r="A1791">
        <v>1001878</v>
      </c>
      <c r="B1791" t="s">
        <v>3869</v>
      </c>
      <c r="C1791" t="s">
        <v>3868</v>
      </c>
      <c r="D1791" t="s">
        <v>3879</v>
      </c>
    </row>
    <row r="1792" spans="1:4" x14ac:dyDescent="0.3">
      <c r="A1792">
        <v>1001879</v>
      </c>
      <c r="B1792" t="s">
        <v>3869</v>
      </c>
      <c r="C1792" t="s">
        <v>3871</v>
      </c>
      <c r="D1792" t="s">
        <v>3880</v>
      </c>
    </row>
    <row r="1793" spans="1:4" x14ac:dyDescent="0.3">
      <c r="A1793">
        <v>1001880</v>
      </c>
      <c r="B1793" t="s">
        <v>3869</v>
      </c>
      <c r="C1793" t="s">
        <v>3874</v>
      </c>
      <c r="D1793" t="s">
        <v>3880</v>
      </c>
    </row>
    <row r="1794" spans="1:4" x14ac:dyDescent="0.3">
      <c r="A1794">
        <v>1001882</v>
      </c>
      <c r="B1794" t="s">
        <v>3869</v>
      </c>
      <c r="C1794" t="s">
        <v>3874</v>
      </c>
      <c r="D1794" t="s">
        <v>3879</v>
      </c>
    </row>
    <row r="1795" spans="1:4" x14ac:dyDescent="0.3">
      <c r="A1795">
        <v>1001883</v>
      </c>
      <c r="B1795" t="s">
        <v>3867</v>
      </c>
      <c r="C1795" t="s">
        <v>3873</v>
      </c>
      <c r="D1795" t="s">
        <v>3880</v>
      </c>
    </row>
    <row r="1796" spans="1:4" x14ac:dyDescent="0.3">
      <c r="A1796">
        <v>1001884</v>
      </c>
      <c r="B1796" t="s">
        <v>3869</v>
      </c>
      <c r="C1796" t="s">
        <v>3872</v>
      </c>
      <c r="D1796" t="s">
        <v>3880</v>
      </c>
    </row>
    <row r="1797" spans="1:4" x14ac:dyDescent="0.3">
      <c r="A1797">
        <v>1001885</v>
      </c>
      <c r="B1797" t="s">
        <v>3869</v>
      </c>
      <c r="C1797" t="s">
        <v>3873</v>
      </c>
      <c r="D1797" t="s">
        <v>3880</v>
      </c>
    </row>
    <row r="1798" spans="1:4" x14ac:dyDescent="0.3">
      <c r="A1798">
        <v>1001886</v>
      </c>
      <c r="B1798" t="s">
        <v>3869</v>
      </c>
      <c r="C1798" t="s">
        <v>3871</v>
      </c>
      <c r="D1798" t="s">
        <v>3879</v>
      </c>
    </row>
    <row r="1799" spans="1:4" x14ac:dyDescent="0.3">
      <c r="A1799">
        <v>1001887</v>
      </c>
      <c r="B1799" t="s">
        <v>3869</v>
      </c>
      <c r="C1799" t="s">
        <v>3870</v>
      </c>
      <c r="D1799" t="s">
        <v>3880</v>
      </c>
    </row>
    <row r="1800" spans="1:4" x14ac:dyDescent="0.3">
      <c r="A1800">
        <v>1001888</v>
      </c>
      <c r="B1800" t="s">
        <v>3869</v>
      </c>
      <c r="C1800" t="s">
        <v>3874</v>
      </c>
      <c r="D1800" t="s">
        <v>3880</v>
      </c>
    </row>
    <row r="1801" spans="1:4" x14ac:dyDescent="0.3">
      <c r="A1801">
        <v>1001889</v>
      </c>
      <c r="B1801" t="s">
        <v>3869</v>
      </c>
      <c r="C1801" t="s">
        <v>3875</v>
      </c>
      <c r="D1801" t="s">
        <v>3879</v>
      </c>
    </row>
    <row r="1802" spans="1:4" x14ac:dyDescent="0.3">
      <c r="A1802">
        <v>1001891</v>
      </c>
      <c r="B1802" t="s">
        <v>3869</v>
      </c>
      <c r="C1802" t="s">
        <v>3872</v>
      </c>
      <c r="D1802" t="s">
        <v>3880</v>
      </c>
    </row>
    <row r="1803" spans="1:4" x14ac:dyDescent="0.3">
      <c r="A1803">
        <v>1001892</v>
      </c>
      <c r="B1803" t="s">
        <v>3869</v>
      </c>
      <c r="C1803" t="s">
        <v>3871</v>
      </c>
      <c r="D1803" t="s">
        <v>3879</v>
      </c>
    </row>
    <row r="1804" spans="1:4" x14ac:dyDescent="0.3">
      <c r="A1804">
        <v>1001893</v>
      </c>
      <c r="B1804" t="s">
        <v>3867</v>
      </c>
      <c r="C1804" t="s">
        <v>3874</v>
      </c>
      <c r="D1804" t="s">
        <v>3879</v>
      </c>
    </row>
    <row r="1805" spans="1:4" x14ac:dyDescent="0.3">
      <c r="A1805">
        <v>1001894</v>
      </c>
      <c r="B1805" t="s">
        <v>3867</v>
      </c>
      <c r="C1805" t="s">
        <v>3874</v>
      </c>
      <c r="D1805" t="s">
        <v>3880</v>
      </c>
    </row>
    <row r="1806" spans="1:4" x14ac:dyDescent="0.3">
      <c r="A1806">
        <v>1001895</v>
      </c>
      <c r="B1806" t="s">
        <v>3869</v>
      </c>
      <c r="C1806" t="s">
        <v>3874</v>
      </c>
      <c r="D1806" t="s">
        <v>3879</v>
      </c>
    </row>
    <row r="1807" spans="1:4" x14ac:dyDescent="0.3">
      <c r="A1807">
        <v>1001896</v>
      </c>
      <c r="B1807" t="s">
        <v>3869</v>
      </c>
      <c r="C1807" t="s">
        <v>3870</v>
      </c>
      <c r="D1807" t="s">
        <v>3880</v>
      </c>
    </row>
    <row r="1808" spans="1:4" x14ac:dyDescent="0.3">
      <c r="A1808">
        <v>1001897</v>
      </c>
      <c r="B1808" t="s">
        <v>3867</v>
      </c>
      <c r="C1808" t="s">
        <v>3873</v>
      </c>
      <c r="D1808" t="s">
        <v>3880</v>
      </c>
    </row>
    <row r="1809" spans="1:4" x14ac:dyDescent="0.3">
      <c r="A1809">
        <v>1001899</v>
      </c>
      <c r="B1809" t="s">
        <v>3867</v>
      </c>
      <c r="C1809" t="s">
        <v>3872</v>
      </c>
      <c r="D1809" t="s">
        <v>3880</v>
      </c>
    </row>
    <row r="1810" spans="1:4" x14ac:dyDescent="0.3">
      <c r="A1810">
        <v>1001900</v>
      </c>
      <c r="B1810" t="s">
        <v>3869</v>
      </c>
      <c r="C1810" t="s">
        <v>3870</v>
      </c>
      <c r="D1810" t="s">
        <v>3880</v>
      </c>
    </row>
    <row r="1811" spans="1:4" x14ac:dyDescent="0.3">
      <c r="A1811">
        <v>1001901</v>
      </c>
      <c r="B1811" t="s">
        <v>3869</v>
      </c>
      <c r="C1811" t="s">
        <v>3873</v>
      </c>
      <c r="D1811" t="s">
        <v>3880</v>
      </c>
    </row>
    <row r="1812" spans="1:4" x14ac:dyDescent="0.3">
      <c r="A1812">
        <v>1001902</v>
      </c>
      <c r="B1812" t="s">
        <v>3869</v>
      </c>
      <c r="C1812" t="s">
        <v>3871</v>
      </c>
      <c r="D1812" t="s">
        <v>3879</v>
      </c>
    </row>
    <row r="1813" spans="1:4" x14ac:dyDescent="0.3">
      <c r="A1813">
        <v>1001903</v>
      </c>
      <c r="B1813" t="s">
        <v>3869</v>
      </c>
      <c r="C1813" t="s">
        <v>3874</v>
      </c>
      <c r="D1813" t="s">
        <v>3879</v>
      </c>
    </row>
    <row r="1814" spans="1:4" x14ac:dyDescent="0.3">
      <c r="A1814">
        <v>1001904</v>
      </c>
      <c r="B1814" t="s">
        <v>3869</v>
      </c>
      <c r="C1814" t="s">
        <v>3875</v>
      </c>
      <c r="D1814" t="s">
        <v>3879</v>
      </c>
    </row>
    <row r="1815" spans="1:4" x14ac:dyDescent="0.3">
      <c r="A1815">
        <v>1001905</v>
      </c>
      <c r="B1815" t="s">
        <v>3867</v>
      </c>
      <c r="C1815" t="s">
        <v>3874</v>
      </c>
      <c r="D1815" t="s">
        <v>3879</v>
      </c>
    </row>
    <row r="1816" spans="1:4" x14ac:dyDescent="0.3">
      <c r="A1816">
        <v>1001907</v>
      </c>
      <c r="B1816" t="s">
        <v>3869</v>
      </c>
      <c r="C1816" t="s">
        <v>3874</v>
      </c>
      <c r="D1816" t="s">
        <v>3879</v>
      </c>
    </row>
    <row r="1817" spans="1:4" x14ac:dyDescent="0.3">
      <c r="A1817">
        <v>1001908</v>
      </c>
      <c r="B1817" t="s">
        <v>3869</v>
      </c>
      <c r="C1817" t="s">
        <v>3870</v>
      </c>
      <c r="D1817" t="s">
        <v>3880</v>
      </c>
    </row>
    <row r="1818" spans="1:4" x14ac:dyDescent="0.3">
      <c r="A1818">
        <v>1001909</v>
      </c>
      <c r="B1818" t="s">
        <v>3869</v>
      </c>
      <c r="C1818" t="s">
        <v>3875</v>
      </c>
      <c r="D1818" t="s">
        <v>3880</v>
      </c>
    </row>
    <row r="1819" spans="1:4" x14ac:dyDescent="0.3">
      <c r="A1819">
        <v>1001910</v>
      </c>
      <c r="B1819" t="s">
        <v>3869</v>
      </c>
      <c r="C1819" t="s">
        <v>3868</v>
      </c>
      <c r="D1819" t="s">
        <v>3879</v>
      </c>
    </row>
    <row r="1820" spans="1:4" x14ac:dyDescent="0.3">
      <c r="A1820">
        <v>1001911</v>
      </c>
      <c r="B1820" t="s">
        <v>3867</v>
      </c>
      <c r="C1820" t="s">
        <v>3875</v>
      </c>
      <c r="D1820" t="s">
        <v>3879</v>
      </c>
    </row>
    <row r="1821" spans="1:4" x14ac:dyDescent="0.3">
      <c r="A1821">
        <v>1001912</v>
      </c>
      <c r="B1821" t="s">
        <v>3869</v>
      </c>
      <c r="C1821" t="s">
        <v>3871</v>
      </c>
      <c r="D1821" t="s">
        <v>3880</v>
      </c>
    </row>
    <row r="1822" spans="1:4" x14ac:dyDescent="0.3">
      <c r="A1822">
        <v>1001914</v>
      </c>
      <c r="B1822" t="s">
        <v>3867</v>
      </c>
      <c r="C1822" t="s">
        <v>3874</v>
      </c>
      <c r="D1822" t="s">
        <v>3879</v>
      </c>
    </row>
    <row r="1823" spans="1:4" x14ac:dyDescent="0.3">
      <c r="A1823">
        <v>1001916</v>
      </c>
      <c r="B1823" t="s">
        <v>3869</v>
      </c>
      <c r="C1823" t="s">
        <v>3872</v>
      </c>
      <c r="D1823" t="s">
        <v>3879</v>
      </c>
    </row>
    <row r="1824" spans="1:4" x14ac:dyDescent="0.3">
      <c r="A1824">
        <v>1001917</v>
      </c>
      <c r="B1824" t="s">
        <v>3869</v>
      </c>
      <c r="C1824" t="s">
        <v>3875</v>
      </c>
      <c r="D1824" t="s">
        <v>3879</v>
      </c>
    </row>
    <row r="1825" spans="1:4" x14ac:dyDescent="0.3">
      <c r="A1825">
        <v>1001918</v>
      </c>
      <c r="B1825" t="s">
        <v>3867</v>
      </c>
      <c r="C1825" t="s">
        <v>3872</v>
      </c>
      <c r="D1825" t="s">
        <v>3880</v>
      </c>
    </row>
    <row r="1826" spans="1:4" x14ac:dyDescent="0.3">
      <c r="A1826">
        <v>1001919</v>
      </c>
      <c r="B1826" t="s">
        <v>3869</v>
      </c>
      <c r="C1826" t="s">
        <v>3868</v>
      </c>
      <c r="D1826" t="s">
        <v>3879</v>
      </c>
    </row>
    <row r="1827" spans="1:4" x14ac:dyDescent="0.3">
      <c r="A1827">
        <v>1001920</v>
      </c>
      <c r="B1827" t="s">
        <v>3867</v>
      </c>
      <c r="C1827" t="s">
        <v>3874</v>
      </c>
      <c r="D1827" t="s">
        <v>3879</v>
      </c>
    </row>
    <row r="1828" spans="1:4" x14ac:dyDescent="0.3">
      <c r="A1828">
        <v>1001921</v>
      </c>
      <c r="B1828" t="s">
        <v>3869</v>
      </c>
      <c r="C1828" t="s">
        <v>3870</v>
      </c>
      <c r="D1828" t="s">
        <v>3879</v>
      </c>
    </row>
    <row r="1829" spans="1:4" x14ac:dyDescent="0.3">
      <c r="A1829">
        <v>1001922</v>
      </c>
      <c r="B1829" t="s">
        <v>3867</v>
      </c>
      <c r="C1829" t="s">
        <v>3871</v>
      </c>
      <c r="D1829" t="s">
        <v>3879</v>
      </c>
    </row>
    <row r="1830" spans="1:4" x14ac:dyDescent="0.3">
      <c r="A1830">
        <v>1001923</v>
      </c>
      <c r="B1830" t="s">
        <v>3869</v>
      </c>
      <c r="C1830" t="s">
        <v>3874</v>
      </c>
      <c r="D1830" t="s">
        <v>3879</v>
      </c>
    </row>
    <row r="1831" spans="1:4" x14ac:dyDescent="0.3">
      <c r="A1831">
        <v>1001925</v>
      </c>
      <c r="B1831" t="s">
        <v>3869</v>
      </c>
      <c r="C1831" t="s">
        <v>3873</v>
      </c>
      <c r="D1831" t="s">
        <v>3879</v>
      </c>
    </row>
    <row r="1832" spans="1:4" x14ac:dyDescent="0.3">
      <c r="A1832">
        <v>1001926</v>
      </c>
      <c r="B1832" t="s">
        <v>3867</v>
      </c>
      <c r="C1832" t="s">
        <v>3868</v>
      </c>
      <c r="D1832" t="s">
        <v>3879</v>
      </c>
    </row>
    <row r="1833" spans="1:4" x14ac:dyDescent="0.3">
      <c r="A1833">
        <v>1001927</v>
      </c>
      <c r="B1833" t="s">
        <v>3869</v>
      </c>
      <c r="C1833" t="s">
        <v>3874</v>
      </c>
      <c r="D1833" t="s">
        <v>3880</v>
      </c>
    </row>
    <row r="1834" spans="1:4" x14ac:dyDescent="0.3">
      <c r="A1834">
        <v>1001928</v>
      </c>
      <c r="B1834" t="s">
        <v>3869</v>
      </c>
      <c r="C1834" t="s">
        <v>3868</v>
      </c>
      <c r="D1834" t="s">
        <v>3879</v>
      </c>
    </row>
    <row r="1835" spans="1:4" x14ac:dyDescent="0.3">
      <c r="A1835">
        <v>1001929</v>
      </c>
      <c r="B1835" t="s">
        <v>3867</v>
      </c>
      <c r="C1835" t="s">
        <v>3868</v>
      </c>
      <c r="D1835" t="s">
        <v>3879</v>
      </c>
    </row>
    <row r="1836" spans="1:4" x14ac:dyDescent="0.3">
      <c r="A1836">
        <v>1001930</v>
      </c>
      <c r="B1836" t="s">
        <v>3869</v>
      </c>
      <c r="C1836" t="s">
        <v>3871</v>
      </c>
      <c r="D1836" t="s">
        <v>3879</v>
      </c>
    </row>
    <row r="1837" spans="1:4" x14ac:dyDescent="0.3">
      <c r="A1837">
        <v>1001931</v>
      </c>
      <c r="B1837" t="s">
        <v>3869</v>
      </c>
      <c r="C1837" t="s">
        <v>3871</v>
      </c>
      <c r="D1837" t="s">
        <v>3880</v>
      </c>
    </row>
    <row r="1838" spans="1:4" x14ac:dyDescent="0.3">
      <c r="A1838">
        <v>1001932</v>
      </c>
      <c r="B1838" t="s">
        <v>3869</v>
      </c>
      <c r="C1838" t="s">
        <v>3871</v>
      </c>
      <c r="D1838" t="s">
        <v>3879</v>
      </c>
    </row>
    <row r="1839" spans="1:4" x14ac:dyDescent="0.3">
      <c r="A1839">
        <v>1001933</v>
      </c>
      <c r="B1839" t="s">
        <v>3869</v>
      </c>
      <c r="C1839" t="s">
        <v>3875</v>
      </c>
      <c r="D1839" t="s">
        <v>3879</v>
      </c>
    </row>
    <row r="1840" spans="1:4" x14ac:dyDescent="0.3">
      <c r="A1840">
        <v>1001934</v>
      </c>
      <c r="B1840" t="s">
        <v>3869</v>
      </c>
      <c r="C1840" t="s">
        <v>3871</v>
      </c>
      <c r="D1840" t="s">
        <v>3879</v>
      </c>
    </row>
    <row r="1841" spans="1:4" x14ac:dyDescent="0.3">
      <c r="A1841">
        <v>1001935</v>
      </c>
      <c r="B1841" t="s">
        <v>3869</v>
      </c>
      <c r="C1841" t="s">
        <v>3868</v>
      </c>
      <c r="D1841" t="s">
        <v>3879</v>
      </c>
    </row>
    <row r="1842" spans="1:4" x14ac:dyDescent="0.3">
      <c r="A1842">
        <v>1001936</v>
      </c>
      <c r="B1842" t="s">
        <v>3869</v>
      </c>
      <c r="C1842" t="s">
        <v>3874</v>
      </c>
      <c r="D1842" t="s">
        <v>3879</v>
      </c>
    </row>
    <row r="1843" spans="1:4" x14ac:dyDescent="0.3">
      <c r="A1843">
        <v>1001937</v>
      </c>
      <c r="B1843" t="s">
        <v>3869</v>
      </c>
      <c r="C1843" t="s">
        <v>3871</v>
      </c>
      <c r="D1843" t="s">
        <v>3879</v>
      </c>
    </row>
    <row r="1844" spans="1:4" x14ac:dyDescent="0.3">
      <c r="A1844">
        <v>1001938</v>
      </c>
      <c r="B1844" t="s">
        <v>3867</v>
      </c>
      <c r="C1844" t="s">
        <v>3871</v>
      </c>
      <c r="D1844" t="s">
        <v>3880</v>
      </c>
    </row>
    <row r="1845" spans="1:4" x14ac:dyDescent="0.3">
      <c r="A1845">
        <v>1001939</v>
      </c>
      <c r="B1845" t="s">
        <v>3867</v>
      </c>
      <c r="C1845" t="s">
        <v>3874</v>
      </c>
      <c r="D1845" t="s">
        <v>3879</v>
      </c>
    </row>
    <row r="1846" spans="1:4" x14ac:dyDescent="0.3">
      <c r="A1846">
        <v>1001940</v>
      </c>
      <c r="B1846" t="s">
        <v>3869</v>
      </c>
      <c r="C1846" t="s">
        <v>3871</v>
      </c>
      <c r="D1846" t="s">
        <v>3879</v>
      </c>
    </row>
    <row r="1847" spans="1:4" x14ac:dyDescent="0.3">
      <c r="A1847">
        <v>1001941</v>
      </c>
      <c r="B1847" t="s">
        <v>3869</v>
      </c>
      <c r="C1847" t="s">
        <v>3874</v>
      </c>
      <c r="D1847" t="s">
        <v>3879</v>
      </c>
    </row>
    <row r="1848" spans="1:4" x14ac:dyDescent="0.3">
      <c r="A1848">
        <v>1001942</v>
      </c>
      <c r="B1848" t="s">
        <v>3869</v>
      </c>
      <c r="C1848" t="s">
        <v>3874</v>
      </c>
      <c r="D1848" t="s">
        <v>3880</v>
      </c>
    </row>
    <row r="1849" spans="1:4" x14ac:dyDescent="0.3">
      <c r="A1849">
        <v>1001943</v>
      </c>
      <c r="B1849" t="s">
        <v>3869</v>
      </c>
      <c r="C1849" t="s">
        <v>3875</v>
      </c>
      <c r="D1849" t="s">
        <v>3879</v>
      </c>
    </row>
    <row r="1850" spans="1:4" x14ac:dyDescent="0.3">
      <c r="A1850">
        <v>1001944</v>
      </c>
      <c r="B1850" t="s">
        <v>3867</v>
      </c>
      <c r="C1850" t="s">
        <v>3875</v>
      </c>
      <c r="D1850" t="s">
        <v>3879</v>
      </c>
    </row>
    <row r="1851" spans="1:4" x14ac:dyDescent="0.3">
      <c r="A1851">
        <v>1001945</v>
      </c>
      <c r="B1851" t="s">
        <v>3869</v>
      </c>
      <c r="C1851" t="s">
        <v>3871</v>
      </c>
      <c r="D1851" t="s">
        <v>3880</v>
      </c>
    </row>
    <row r="1852" spans="1:4" x14ac:dyDescent="0.3">
      <c r="A1852">
        <v>1001946</v>
      </c>
      <c r="B1852" t="s">
        <v>3869</v>
      </c>
      <c r="C1852" t="s">
        <v>3871</v>
      </c>
      <c r="D1852" t="s">
        <v>3880</v>
      </c>
    </row>
    <row r="1853" spans="1:4" x14ac:dyDescent="0.3">
      <c r="A1853">
        <v>1001947</v>
      </c>
      <c r="B1853" t="s">
        <v>3869</v>
      </c>
      <c r="C1853" t="s">
        <v>3871</v>
      </c>
      <c r="D1853" t="s">
        <v>3880</v>
      </c>
    </row>
    <row r="1854" spans="1:4" x14ac:dyDescent="0.3">
      <c r="A1854">
        <v>1001948</v>
      </c>
      <c r="B1854" t="s">
        <v>3869</v>
      </c>
      <c r="C1854" t="s">
        <v>3868</v>
      </c>
      <c r="D1854" t="s">
        <v>3879</v>
      </c>
    </row>
    <row r="1855" spans="1:4" x14ac:dyDescent="0.3">
      <c r="A1855">
        <v>1001949</v>
      </c>
      <c r="B1855" t="s">
        <v>3869</v>
      </c>
      <c r="C1855" t="s">
        <v>3875</v>
      </c>
      <c r="D1855" t="s">
        <v>3879</v>
      </c>
    </row>
    <row r="1856" spans="1:4" x14ac:dyDescent="0.3">
      <c r="A1856">
        <v>1001950</v>
      </c>
      <c r="B1856" t="s">
        <v>3869</v>
      </c>
      <c r="C1856" t="s">
        <v>3871</v>
      </c>
      <c r="D1856" t="s">
        <v>3879</v>
      </c>
    </row>
    <row r="1857" spans="1:4" x14ac:dyDescent="0.3">
      <c r="A1857">
        <v>1001951</v>
      </c>
      <c r="B1857" t="s">
        <v>3867</v>
      </c>
      <c r="C1857" t="s">
        <v>3875</v>
      </c>
      <c r="D1857" t="s">
        <v>3879</v>
      </c>
    </row>
    <row r="1858" spans="1:4" x14ac:dyDescent="0.3">
      <c r="A1858">
        <v>1001952</v>
      </c>
      <c r="B1858" t="s">
        <v>3869</v>
      </c>
      <c r="C1858" t="s">
        <v>3874</v>
      </c>
      <c r="D1858" t="s">
        <v>3880</v>
      </c>
    </row>
    <row r="1859" spans="1:4" x14ac:dyDescent="0.3">
      <c r="A1859">
        <v>1001953</v>
      </c>
      <c r="B1859" t="s">
        <v>3867</v>
      </c>
      <c r="C1859" t="s">
        <v>3871</v>
      </c>
      <c r="D1859" t="s">
        <v>3879</v>
      </c>
    </row>
    <row r="1860" spans="1:4" x14ac:dyDescent="0.3">
      <c r="A1860">
        <v>1001954</v>
      </c>
      <c r="B1860" t="s">
        <v>3869</v>
      </c>
      <c r="C1860" t="s">
        <v>3871</v>
      </c>
      <c r="D1860" t="s">
        <v>3879</v>
      </c>
    </row>
    <row r="1861" spans="1:4" x14ac:dyDescent="0.3">
      <c r="A1861">
        <v>1001955</v>
      </c>
      <c r="B1861" t="s">
        <v>3869</v>
      </c>
      <c r="C1861" t="s">
        <v>3868</v>
      </c>
      <c r="D1861" t="s">
        <v>3879</v>
      </c>
    </row>
    <row r="1862" spans="1:4" x14ac:dyDescent="0.3">
      <c r="A1862">
        <v>1001956</v>
      </c>
      <c r="B1862" t="s">
        <v>3869</v>
      </c>
      <c r="C1862" t="s">
        <v>3874</v>
      </c>
      <c r="D1862" t="s">
        <v>3880</v>
      </c>
    </row>
    <row r="1863" spans="1:4" x14ac:dyDescent="0.3">
      <c r="A1863">
        <v>1001957</v>
      </c>
      <c r="B1863" t="s">
        <v>3867</v>
      </c>
      <c r="C1863" t="s">
        <v>3875</v>
      </c>
      <c r="D1863" t="s">
        <v>3879</v>
      </c>
    </row>
    <row r="1864" spans="1:4" x14ac:dyDescent="0.3">
      <c r="A1864">
        <v>1001958</v>
      </c>
      <c r="B1864" t="s">
        <v>3867</v>
      </c>
      <c r="C1864" t="s">
        <v>3871</v>
      </c>
      <c r="D1864" t="s">
        <v>3879</v>
      </c>
    </row>
    <row r="1865" spans="1:4" x14ac:dyDescent="0.3">
      <c r="A1865">
        <v>1001959</v>
      </c>
      <c r="B1865" t="s">
        <v>3867</v>
      </c>
      <c r="C1865" t="s">
        <v>3873</v>
      </c>
      <c r="D1865" t="s">
        <v>3879</v>
      </c>
    </row>
    <row r="1866" spans="1:4" x14ac:dyDescent="0.3">
      <c r="A1866">
        <v>1001960</v>
      </c>
      <c r="B1866" t="s">
        <v>3869</v>
      </c>
      <c r="C1866" t="s">
        <v>3872</v>
      </c>
      <c r="D1866" t="s">
        <v>3880</v>
      </c>
    </row>
    <row r="1867" spans="1:4" x14ac:dyDescent="0.3">
      <c r="A1867">
        <v>1001961</v>
      </c>
      <c r="B1867" t="s">
        <v>3867</v>
      </c>
      <c r="C1867" t="s">
        <v>3873</v>
      </c>
      <c r="D1867" t="s">
        <v>3880</v>
      </c>
    </row>
    <row r="1868" spans="1:4" x14ac:dyDescent="0.3">
      <c r="A1868">
        <v>1001962</v>
      </c>
      <c r="B1868" t="s">
        <v>3867</v>
      </c>
      <c r="C1868" t="s">
        <v>3875</v>
      </c>
      <c r="D1868" t="s">
        <v>3880</v>
      </c>
    </row>
    <row r="1869" spans="1:4" x14ac:dyDescent="0.3">
      <c r="A1869">
        <v>1001963</v>
      </c>
      <c r="B1869" t="s">
        <v>3867</v>
      </c>
      <c r="C1869" t="s">
        <v>3873</v>
      </c>
      <c r="D1869" t="s">
        <v>3880</v>
      </c>
    </row>
    <row r="1870" spans="1:4" x14ac:dyDescent="0.3">
      <c r="A1870">
        <v>1001964</v>
      </c>
      <c r="B1870" t="s">
        <v>3867</v>
      </c>
      <c r="C1870" t="s">
        <v>3871</v>
      </c>
      <c r="D1870" t="s">
        <v>3879</v>
      </c>
    </row>
    <row r="1871" spans="1:4" x14ac:dyDescent="0.3">
      <c r="A1871">
        <v>1001965</v>
      </c>
      <c r="B1871" t="s">
        <v>3869</v>
      </c>
      <c r="C1871" t="s">
        <v>3870</v>
      </c>
      <c r="D1871" t="s">
        <v>3879</v>
      </c>
    </row>
    <row r="1872" spans="1:4" x14ac:dyDescent="0.3">
      <c r="A1872">
        <v>1001966</v>
      </c>
      <c r="B1872" t="s">
        <v>3869</v>
      </c>
      <c r="C1872" t="s">
        <v>3871</v>
      </c>
      <c r="D1872" t="s">
        <v>3879</v>
      </c>
    </row>
    <row r="1873" spans="1:4" x14ac:dyDescent="0.3">
      <c r="A1873">
        <v>1001967</v>
      </c>
      <c r="B1873" t="s">
        <v>3869</v>
      </c>
      <c r="C1873" t="s">
        <v>3873</v>
      </c>
      <c r="D1873" t="s">
        <v>3880</v>
      </c>
    </row>
    <row r="1874" spans="1:4" x14ac:dyDescent="0.3">
      <c r="A1874">
        <v>1001968</v>
      </c>
      <c r="B1874" t="s">
        <v>3869</v>
      </c>
      <c r="C1874" t="s">
        <v>3871</v>
      </c>
      <c r="D1874" t="s">
        <v>3879</v>
      </c>
    </row>
    <row r="1875" spans="1:4" x14ac:dyDescent="0.3">
      <c r="A1875">
        <v>1001969</v>
      </c>
      <c r="B1875" t="s">
        <v>3867</v>
      </c>
      <c r="C1875" t="s">
        <v>3871</v>
      </c>
      <c r="D1875" t="s">
        <v>3879</v>
      </c>
    </row>
    <row r="1876" spans="1:4" x14ac:dyDescent="0.3">
      <c r="A1876">
        <v>1001970</v>
      </c>
      <c r="B1876" t="s">
        <v>3869</v>
      </c>
      <c r="C1876" t="s">
        <v>3873</v>
      </c>
      <c r="D1876" t="s">
        <v>3879</v>
      </c>
    </row>
    <row r="1877" spans="1:4" x14ac:dyDescent="0.3">
      <c r="A1877">
        <v>1001971</v>
      </c>
      <c r="B1877" t="s">
        <v>3867</v>
      </c>
      <c r="C1877" t="s">
        <v>3871</v>
      </c>
      <c r="D1877" t="s">
        <v>3879</v>
      </c>
    </row>
    <row r="1878" spans="1:4" x14ac:dyDescent="0.3">
      <c r="A1878">
        <v>1001972</v>
      </c>
      <c r="B1878" t="s">
        <v>3869</v>
      </c>
      <c r="C1878" t="s">
        <v>3872</v>
      </c>
      <c r="D1878" t="s">
        <v>3880</v>
      </c>
    </row>
    <row r="1879" spans="1:4" x14ac:dyDescent="0.3">
      <c r="A1879">
        <v>1001973</v>
      </c>
      <c r="B1879" t="s">
        <v>3869</v>
      </c>
      <c r="C1879" t="s">
        <v>3871</v>
      </c>
      <c r="D1879" t="s">
        <v>3879</v>
      </c>
    </row>
    <row r="1880" spans="1:4" x14ac:dyDescent="0.3">
      <c r="A1880">
        <v>1001974</v>
      </c>
      <c r="B1880" t="s">
        <v>3869</v>
      </c>
      <c r="C1880" t="s">
        <v>3874</v>
      </c>
      <c r="D1880" t="s">
        <v>3879</v>
      </c>
    </row>
    <row r="1881" spans="1:4" x14ac:dyDescent="0.3">
      <c r="A1881">
        <v>1001976</v>
      </c>
      <c r="B1881" t="s">
        <v>3869</v>
      </c>
      <c r="C1881" t="s">
        <v>3874</v>
      </c>
      <c r="D1881" t="s">
        <v>3880</v>
      </c>
    </row>
    <row r="1882" spans="1:4" x14ac:dyDescent="0.3">
      <c r="A1882">
        <v>1001977</v>
      </c>
      <c r="B1882" t="s">
        <v>3869</v>
      </c>
      <c r="C1882" t="s">
        <v>3870</v>
      </c>
      <c r="D1882" t="s">
        <v>3880</v>
      </c>
    </row>
    <row r="1883" spans="1:4" x14ac:dyDescent="0.3">
      <c r="A1883">
        <v>1001978</v>
      </c>
      <c r="B1883" t="s">
        <v>3869</v>
      </c>
      <c r="C1883" t="s">
        <v>3868</v>
      </c>
      <c r="D1883" t="s">
        <v>3879</v>
      </c>
    </row>
    <row r="1884" spans="1:4" x14ac:dyDescent="0.3">
      <c r="A1884">
        <v>1001979</v>
      </c>
      <c r="B1884" t="s">
        <v>3869</v>
      </c>
      <c r="C1884" t="s">
        <v>3870</v>
      </c>
      <c r="D1884" t="s">
        <v>3879</v>
      </c>
    </row>
    <row r="1885" spans="1:4" x14ac:dyDescent="0.3">
      <c r="A1885">
        <v>1001980</v>
      </c>
      <c r="B1885" t="s">
        <v>3869</v>
      </c>
      <c r="C1885" t="s">
        <v>3874</v>
      </c>
      <c r="D1885" t="s">
        <v>3879</v>
      </c>
    </row>
    <row r="1886" spans="1:4" x14ac:dyDescent="0.3">
      <c r="A1886">
        <v>1001981</v>
      </c>
      <c r="B1886" t="s">
        <v>3869</v>
      </c>
      <c r="C1886" t="s">
        <v>3870</v>
      </c>
      <c r="D1886" t="s">
        <v>3880</v>
      </c>
    </row>
    <row r="1887" spans="1:4" x14ac:dyDescent="0.3">
      <c r="A1887">
        <v>1001982</v>
      </c>
      <c r="B1887" t="s">
        <v>3869</v>
      </c>
      <c r="C1887" t="s">
        <v>3868</v>
      </c>
      <c r="D1887" t="s">
        <v>3879</v>
      </c>
    </row>
    <row r="1888" spans="1:4" x14ac:dyDescent="0.3">
      <c r="A1888">
        <v>1001983</v>
      </c>
      <c r="B1888" t="s">
        <v>3869</v>
      </c>
      <c r="C1888" t="s">
        <v>3871</v>
      </c>
      <c r="D1888" t="s">
        <v>3879</v>
      </c>
    </row>
    <row r="1889" spans="1:4" x14ac:dyDescent="0.3">
      <c r="A1889">
        <v>1001984</v>
      </c>
      <c r="B1889" t="s">
        <v>3869</v>
      </c>
      <c r="C1889" t="s">
        <v>3875</v>
      </c>
      <c r="D1889" t="s">
        <v>3880</v>
      </c>
    </row>
    <row r="1890" spans="1:4" x14ac:dyDescent="0.3">
      <c r="A1890">
        <v>1001985</v>
      </c>
      <c r="B1890" t="s">
        <v>3869</v>
      </c>
      <c r="C1890" t="s">
        <v>3872</v>
      </c>
      <c r="D1890" t="s">
        <v>3880</v>
      </c>
    </row>
    <row r="1891" spans="1:4" x14ac:dyDescent="0.3">
      <c r="A1891">
        <v>1001986</v>
      </c>
      <c r="B1891" t="s">
        <v>3869</v>
      </c>
      <c r="C1891" t="s">
        <v>3873</v>
      </c>
      <c r="D1891" t="s">
        <v>3880</v>
      </c>
    </row>
    <row r="1892" spans="1:4" x14ac:dyDescent="0.3">
      <c r="A1892">
        <v>1001987</v>
      </c>
      <c r="B1892" t="s">
        <v>3869</v>
      </c>
      <c r="C1892" t="s">
        <v>3871</v>
      </c>
      <c r="D1892" t="s">
        <v>3879</v>
      </c>
    </row>
    <row r="1893" spans="1:4" x14ac:dyDescent="0.3">
      <c r="A1893">
        <v>1001988</v>
      </c>
      <c r="B1893" t="s">
        <v>3867</v>
      </c>
      <c r="C1893" t="s">
        <v>3871</v>
      </c>
      <c r="D1893" t="s">
        <v>3879</v>
      </c>
    </row>
    <row r="1894" spans="1:4" x14ac:dyDescent="0.3">
      <c r="A1894">
        <v>1001989</v>
      </c>
      <c r="B1894" t="s">
        <v>3869</v>
      </c>
      <c r="C1894" t="s">
        <v>3873</v>
      </c>
      <c r="D1894" t="s">
        <v>3879</v>
      </c>
    </row>
    <row r="1895" spans="1:4" x14ac:dyDescent="0.3">
      <c r="A1895">
        <v>1001990</v>
      </c>
      <c r="B1895" t="s">
        <v>3869</v>
      </c>
      <c r="C1895" t="s">
        <v>3871</v>
      </c>
      <c r="D1895" t="s">
        <v>3880</v>
      </c>
    </row>
    <row r="1896" spans="1:4" x14ac:dyDescent="0.3">
      <c r="A1896">
        <v>1001992</v>
      </c>
      <c r="B1896" t="s">
        <v>3869</v>
      </c>
      <c r="C1896" t="s">
        <v>3875</v>
      </c>
      <c r="D1896" t="s">
        <v>3879</v>
      </c>
    </row>
    <row r="1897" spans="1:4" x14ac:dyDescent="0.3">
      <c r="A1897">
        <v>1001993</v>
      </c>
      <c r="B1897" t="s">
        <v>3869</v>
      </c>
      <c r="C1897" t="s">
        <v>3874</v>
      </c>
      <c r="D1897" t="s">
        <v>3880</v>
      </c>
    </row>
    <row r="1898" spans="1:4" x14ac:dyDescent="0.3">
      <c r="A1898">
        <v>1001994</v>
      </c>
      <c r="B1898" t="s">
        <v>3869</v>
      </c>
      <c r="C1898" t="s">
        <v>3874</v>
      </c>
      <c r="D1898" t="s">
        <v>3879</v>
      </c>
    </row>
    <row r="1899" spans="1:4" x14ac:dyDescent="0.3">
      <c r="A1899">
        <v>1001995</v>
      </c>
      <c r="B1899" t="s">
        <v>3869</v>
      </c>
      <c r="C1899" t="s">
        <v>3871</v>
      </c>
      <c r="D1899" t="s">
        <v>3880</v>
      </c>
    </row>
    <row r="1900" spans="1:4" x14ac:dyDescent="0.3">
      <c r="A1900">
        <v>1001996</v>
      </c>
      <c r="B1900" t="s">
        <v>3869</v>
      </c>
      <c r="C1900" t="s">
        <v>3874</v>
      </c>
      <c r="D1900" t="s">
        <v>3879</v>
      </c>
    </row>
    <row r="1901" spans="1:4" x14ac:dyDescent="0.3">
      <c r="A1901">
        <v>1001997</v>
      </c>
      <c r="B1901" t="s">
        <v>3869</v>
      </c>
      <c r="C1901" t="s">
        <v>3871</v>
      </c>
      <c r="D1901" t="s">
        <v>3880</v>
      </c>
    </row>
    <row r="1902" spans="1:4" x14ac:dyDescent="0.3">
      <c r="A1902">
        <v>1001998</v>
      </c>
      <c r="B1902" t="s">
        <v>3867</v>
      </c>
      <c r="C1902" t="s">
        <v>3873</v>
      </c>
      <c r="D1902" t="s">
        <v>3880</v>
      </c>
    </row>
    <row r="1903" spans="1:4" x14ac:dyDescent="0.3">
      <c r="A1903">
        <v>1001999</v>
      </c>
      <c r="B1903" t="s">
        <v>3867</v>
      </c>
      <c r="C1903" t="s">
        <v>3874</v>
      </c>
      <c r="D1903" t="s">
        <v>3879</v>
      </c>
    </row>
    <row r="1904" spans="1:4" x14ac:dyDescent="0.3">
      <c r="A1904">
        <v>1002000</v>
      </c>
      <c r="B1904" t="s">
        <v>3869</v>
      </c>
      <c r="C1904" t="s">
        <v>3875</v>
      </c>
      <c r="D1904" t="s">
        <v>3879</v>
      </c>
    </row>
    <row r="1905" spans="1:4" x14ac:dyDescent="0.3">
      <c r="A1905">
        <v>1002001</v>
      </c>
      <c r="B1905" t="s">
        <v>3869</v>
      </c>
      <c r="C1905" t="s">
        <v>3873</v>
      </c>
      <c r="D1905" t="s">
        <v>3880</v>
      </c>
    </row>
    <row r="1906" spans="1:4" x14ac:dyDescent="0.3">
      <c r="A1906">
        <v>1002002</v>
      </c>
      <c r="B1906" t="s">
        <v>3867</v>
      </c>
      <c r="C1906" t="s">
        <v>3870</v>
      </c>
      <c r="D1906" t="s">
        <v>3880</v>
      </c>
    </row>
    <row r="1907" spans="1:4" x14ac:dyDescent="0.3">
      <c r="A1907">
        <v>1002003</v>
      </c>
      <c r="B1907" t="s">
        <v>3869</v>
      </c>
      <c r="C1907" t="s">
        <v>3868</v>
      </c>
      <c r="D1907" t="s">
        <v>3879</v>
      </c>
    </row>
    <row r="1908" spans="1:4" x14ac:dyDescent="0.3">
      <c r="A1908">
        <v>1002004</v>
      </c>
      <c r="B1908" t="s">
        <v>3869</v>
      </c>
      <c r="C1908" t="s">
        <v>3872</v>
      </c>
      <c r="D1908" t="s">
        <v>3880</v>
      </c>
    </row>
    <row r="1909" spans="1:4" x14ac:dyDescent="0.3">
      <c r="A1909">
        <v>1002005</v>
      </c>
      <c r="B1909" t="s">
        <v>3869</v>
      </c>
      <c r="C1909" t="s">
        <v>3875</v>
      </c>
      <c r="D1909" t="s">
        <v>3879</v>
      </c>
    </row>
    <row r="1910" spans="1:4" x14ac:dyDescent="0.3">
      <c r="A1910">
        <v>1002006</v>
      </c>
      <c r="B1910" t="s">
        <v>3869</v>
      </c>
      <c r="C1910" t="s">
        <v>3874</v>
      </c>
      <c r="D1910" t="s">
        <v>3880</v>
      </c>
    </row>
    <row r="1911" spans="1:4" x14ac:dyDescent="0.3">
      <c r="A1911">
        <v>1002007</v>
      </c>
      <c r="B1911" t="s">
        <v>3869</v>
      </c>
      <c r="C1911" t="s">
        <v>3873</v>
      </c>
      <c r="D1911" t="s">
        <v>3880</v>
      </c>
    </row>
    <row r="1912" spans="1:4" x14ac:dyDescent="0.3">
      <c r="A1912">
        <v>1002008</v>
      </c>
      <c r="B1912" t="s">
        <v>3869</v>
      </c>
      <c r="C1912" t="s">
        <v>3871</v>
      </c>
      <c r="D1912" t="s">
        <v>3879</v>
      </c>
    </row>
    <row r="1913" spans="1:4" x14ac:dyDescent="0.3">
      <c r="A1913">
        <v>1002009</v>
      </c>
      <c r="B1913" t="s">
        <v>3867</v>
      </c>
      <c r="C1913" t="s">
        <v>3874</v>
      </c>
      <c r="D1913" t="s">
        <v>3879</v>
      </c>
    </row>
    <row r="1914" spans="1:4" x14ac:dyDescent="0.3">
      <c r="A1914">
        <v>1002010</v>
      </c>
      <c r="B1914" t="s">
        <v>3869</v>
      </c>
      <c r="C1914" t="s">
        <v>3875</v>
      </c>
      <c r="D1914" t="s">
        <v>3879</v>
      </c>
    </row>
    <row r="1915" spans="1:4" x14ac:dyDescent="0.3">
      <c r="A1915">
        <v>1002011</v>
      </c>
      <c r="B1915" t="s">
        <v>3867</v>
      </c>
      <c r="C1915" t="s">
        <v>3874</v>
      </c>
      <c r="D1915" t="s">
        <v>3880</v>
      </c>
    </row>
    <row r="1916" spans="1:4" x14ac:dyDescent="0.3">
      <c r="A1916">
        <v>1002012</v>
      </c>
      <c r="B1916" t="s">
        <v>3869</v>
      </c>
      <c r="C1916" t="s">
        <v>3871</v>
      </c>
      <c r="D1916" t="s">
        <v>3880</v>
      </c>
    </row>
    <row r="1917" spans="1:4" x14ac:dyDescent="0.3">
      <c r="A1917">
        <v>1002013</v>
      </c>
      <c r="B1917" t="s">
        <v>3869</v>
      </c>
      <c r="C1917" t="s">
        <v>3872</v>
      </c>
      <c r="D1917" t="s">
        <v>3880</v>
      </c>
    </row>
    <row r="1918" spans="1:4" x14ac:dyDescent="0.3">
      <c r="A1918">
        <v>1002014</v>
      </c>
      <c r="B1918" t="s">
        <v>3869</v>
      </c>
      <c r="C1918" t="s">
        <v>3875</v>
      </c>
      <c r="D1918" t="s">
        <v>3880</v>
      </c>
    </row>
    <row r="1919" spans="1:4" x14ac:dyDescent="0.3">
      <c r="A1919">
        <v>1002015</v>
      </c>
      <c r="B1919" t="s">
        <v>3869</v>
      </c>
      <c r="C1919" t="s">
        <v>3875</v>
      </c>
      <c r="D1919" t="s">
        <v>3879</v>
      </c>
    </row>
    <row r="1920" spans="1:4" x14ac:dyDescent="0.3">
      <c r="A1920">
        <v>1002016</v>
      </c>
      <c r="B1920" t="s">
        <v>3867</v>
      </c>
      <c r="C1920" t="s">
        <v>3870</v>
      </c>
      <c r="D1920" t="s">
        <v>3880</v>
      </c>
    </row>
    <row r="1921" spans="1:4" x14ac:dyDescent="0.3">
      <c r="A1921">
        <v>1002017</v>
      </c>
      <c r="B1921" t="s">
        <v>3869</v>
      </c>
      <c r="C1921" t="s">
        <v>3871</v>
      </c>
      <c r="D1921" t="s">
        <v>3879</v>
      </c>
    </row>
    <row r="1922" spans="1:4" x14ac:dyDescent="0.3">
      <c r="A1922">
        <v>1002018</v>
      </c>
      <c r="B1922" t="s">
        <v>3869</v>
      </c>
      <c r="C1922" t="s">
        <v>3874</v>
      </c>
      <c r="D1922" t="s">
        <v>3879</v>
      </c>
    </row>
    <row r="1923" spans="1:4" x14ac:dyDescent="0.3">
      <c r="A1923">
        <v>1002019</v>
      </c>
      <c r="B1923" t="s">
        <v>3869</v>
      </c>
      <c r="C1923" t="s">
        <v>3873</v>
      </c>
      <c r="D1923" t="s">
        <v>3880</v>
      </c>
    </row>
    <row r="1924" spans="1:4" x14ac:dyDescent="0.3">
      <c r="A1924">
        <v>1002020</v>
      </c>
      <c r="B1924" t="s">
        <v>3869</v>
      </c>
      <c r="C1924" t="s">
        <v>3871</v>
      </c>
      <c r="D1924" t="s">
        <v>3880</v>
      </c>
    </row>
    <row r="1925" spans="1:4" x14ac:dyDescent="0.3">
      <c r="A1925">
        <v>1002021</v>
      </c>
      <c r="B1925" t="s">
        <v>3869</v>
      </c>
      <c r="C1925" t="s">
        <v>3871</v>
      </c>
      <c r="D1925" t="s">
        <v>3879</v>
      </c>
    </row>
    <row r="1926" spans="1:4" x14ac:dyDescent="0.3">
      <c r="A1926">
        <v>1002022</v>
      </c>
      <c r="B1926" t="s">
        <v>3869</v>
      </c>
      <c r="C1926" t="s">
        <v>3871</v>
      </c>
      <c r="D1926" t="s">
        <v>3879</v>
      </c>
    </row>
    <row r="1927" spans="1:4" x14ac:dyDescent="0.3">
      <c r="A1927">
        <v>1002023</v>
      </c>
      <c r="B1927" t="s">
        <v>3869</v>
      </c>
      <c r="C1927" t="s">
        <v>3875</v>
      </c>
      <c r="D1927" t="s">
        <v>3880</v>
      </c>
    </row>
    <row r="1928" spans="1:4" x14ac:dyDescent="0.3">
      <c r="A1928">
        <v>1002024</v>
      </c>
      <c r="B1928" t="s">
        <v>3869</v>
      </c>
      <c r="C1928" t="s">
        <v>3868</v>
      </c>
      <c r="D1928" t="s">
        <v>3879</v>
      </c>
    </row>
    <row r="1929" spans="1:4" x14ac:dyDescent="0.3">
      <c r="A1929">
        <v>1002025</v>
      </c>
      <c r="B1929" t="s">
        <v>3869</v>
      </c>
      <c r="C1929" t="s">
        <v>3870</v>
      </c>
      <c r="D1929" t="s">
        <v>3879</v>
      </c>
    </row>
    <row r="1930" spans="1:4" x14ac:dyDescent="0.3">
      <c r="A1930">
        <v>1002026</v>
      </c>
      <c r="B1930" t="s">
        <v>3869</v>
      </c>
      <c r="C1930" t="s">
        <v>3873</v>
      </c>
      <c r="D1930" t="s">
        <v>3880</v>
      </c>
    </row>
    <row r="1931" spans="1:4" x14ac:dyDescent="0.3">
      <c r="A1931">
        <v>1002027</v>
      </c>
      <c r="B1931" t="s">
        <v>3867</v>
      </c>
      <c r="C1931" t="s">
        <v>3871</v>
      </c>
      <c r="D1931" t="s">
        <v>3879</v>
      </c>
    </row>
    <row r="1932" spans="1:4" x14ac:dyDescent="0.3">
      <c r="A1932">
        <v>1002028</v>
      </c>
      <c r="B1932" t="s">
        <v>3869</v>
      </c>
      <c r="C1932" t="s">
        <v>3872</v>
      </c>
      <c r="D1932" t="s">
        <v>3880</v>
      </c>
    </row>
    <row r="1933" spans="1:4" x14ac:dyDescent="0.3">
      <c r="A1933">
        <v>1002029</v>
      </c>
      <c r="B1933" t="s">
        <v>3867</v>
      </c>
      <c r="C1933" t="s">
        <v>3871</v>
      </c>
      <c r="D1933" t="s">
        <v>3879</v>
      </c>
    </row>
    <row r="1934" spans="1:4" x14ac:dyDescent="0.3">
      <c r="A1934">
        <v>1002030</v>
      </c>
      <c r="B1934" t="s">
        <v>3869</v>
      </c>
      <c r="C1934" t="s">
        <v>3871</v>
      </c>
      <c r="D1934" t="s">
        <v>3879</v>
      </c>
    </row>
    <row r="1935" spans="1:4" x14ac:dyDescent="0.3">
      <c r="A1935">
        <v>1002031</v>
      </c>
      <c r="B1935" t="s">
        <v>3869</v>
      </c>
      <c r="C1935" t="s">
        <v>3874</v>
      </c>
      <c r="D1935" t="s">
        <v>3879</v>
      </c>
    </row>
    <row r="1936" spans="1:4" x14ac:dyDescent="0.3">
      <c r="A1936">
        <v>1002032</v>
      </c>
      <c r="B1936" t="s">
        <v>3869</v>
      </c>
      <c r="C1936" t="s">
        <v>3873</v>
      </c>
      <c r="D1936" t="s">
        <v>3880</v>
      </c>
    </row>
    <row r="1937" spans="1:4" x14ac:dyDescent="0.3">
      <c r="A1937">
        <v>1002033</v>
      </c>
      <c r="B1937" t="s">
        <v>3867</v>
      </c>
      <c r="C1937" t="s">
        <v>3872</v>
      </c>
      <c r="D1937" t="s">
        <v>3879</v>
      </c>
    </row>
    <row r="1938" spans="1:4" x14ac:dyDescent="0.3">
      <c r="A1938">
        <v>1002034</v>
      </c>
      <c r="B1938" t="s">
        <v>3867</v>
      </c>
      <c r="C1938" t="s">
        <v>3872</v>
      </c>
      <c r="D1938" t="s">
        <v>3880</v>
      </c>
    </row>
    <row r="1939" spans="1:4" x14ac:dyDescent="0.3">
      <c r="A1939">
        <v>1002035</v>
      </c>
      <c r="B1939" t="s">
        <v>3867</v>
      </c>
      <c r="C1939" t="s">
        <v>3875</v>
      </c>
      <c r="D1939" t="s">
        <v>3879</v>
      </c>
    </row>
    <row r="1940" spans="1:4" x14ac:dyDescent="0.3">
      <c r="A1940">
        <v>1002036</v>
      </c>
      <c r="B1940" t="s">
        <v>3867</v>
      </c>
      <c r="C1940" t="s">
        <v>3871</v>
      </c>
      <c r="D1940" t="s">
        <v>3879</v>
      </c>
    </row>
    <row r="1941" spans="1:4" x14ac:dyDescent="0.3">
      <c r="A1941">
        <v>1002037</v>
      </c>
      <c r="B1941" t="s">
        <v>3869</v>
      </c>
      <c r="C1941" t="s">
        <v>3870</v>
      </c>
      <c r="D1941" t="s">
        <v>3879</v>
      </c>
    </row>
    <row r="1942" spans="1:4" x14ac:dyDescent="0.3">
      <c r="A1942">
        <v>1002038</v>
      </c>
      <c r="B1942" t="s">
        <v>3867</v>
      </c>
      <c r="C1942" t="s">
        <v>3872</v>
      </c>
      <c r="D1942" t="s">
        <v>3880</v>
      </c>
    </row>
    <row r="1943" spans="1:4" x14ac:dyDescent="0.3">
      <c r="A1943">
        <v>1002039</v>
      </c>
      <c r="B1943" t="s">
        <v>3869</v>
      </c>
      <c r="C1943" t="s">
        <v>3873</v>
      </c>
      <c r="D1943" t="s">
        <v>3879</v>
      </c>
    </row>
    <row r="1944" spans="1:4" x14ac:dyDescent="0.3">
      <c r="A1944">
        <v>1002041</v>
      </c>
      <c r="B1944" t="s">
        <v>3867</v>
      </c>
      <c r="C1944" t="s">
        <v>3871</v>
      </c>
      <c r="D1944" t="s">
        <v>3879</v>
      </c>
    </row>
    <row r="1945" spans="1:4" x14ac:dyDescent="0.3">
      <c r="A1945">
        <v>1002042</v>
      </c>
      <c r="B1945" t="s">
        <v>3869</v>
      </c>
      <c r="C1945" t="s">
        <v>3868</v>
      </c>
      <c r="D1945" t="s">
        <v>3879</v>
      </c>
    </row>
    <row r="1946" spans="1:4" x14ac:dyDescent="0.3">
      <c r="A1946">
        <v>1002043</v>
      </c>
      <c r="B1946" t="s">
        <v>3869</v>
      </c>
      <c r="C1946" t="s">
        <v>3871</v>
      </c>
      <c r="D1946" t="s">
        <v>3880</v>
      </c>
    </row>
    <row r="1947" spans="1:4" x14ac:dyDescent="0.3">
      <c r="A1947">
        <v>1002044</v>
      </c>
      <c r="B1947" t="s">
        <v>3867</v>
      </c>
      <c r="C1947" t="s">
        <v>3872</v>
      </c>
      <c r="D1947" t="s">
        <v>3880</v>
      </c>
    </row>
    <row r="1948" spans="1:4" x14ac:dyDescent="0.3">
      <c r="A1948">
        <v>1002046</v>
      </c>
      <c r="B1948" t="s">
        <v>3869</v>
      </c>
      <c r="C1948" t="s">
        <v>3874</v>
      </c>
      <c r="D1948" t="s">
        <v>3879</v>
      </c>
    </row>
    <row r="1949" spans="1:4" x14ac:dyDescent="0.3">
      <c r="A1949">
        <v>1002047</v>
      </c>
      <c r="B1949" t="s">
        <v>3869</v>
      </c>
      <c r="C1949" t="s">
        <v>3868</v>
      </c>
      <c r="D1949" t="s">
        <v>3879</v>
      </c>
    </row>
    <row r="1950" spans="1:4" x14ac:dyDescent="0.3">
      <c r="A1950">
        <v>1002048</v>
      </c>
      <c r="B1950" t="s">
        <v>3869</v>
      </c>
      <c r="C1950" t="s">
        <v>3873</v>
      </c>
      <c r="D1950" t="s">
        <v>3879</v>
      </c>
    </row>
    <row r="1951" spans="1:4" x14ac:dyDescent="0.3">
      <c r="A1951">
        <v>1002049</v>
      </c>
      <c r="B1951" t="s">
        <v>3867</v>
      </c>
      <c r="C1951" t="s">
        <v>3873</v>
      </c>
      <c r="D1951" t="s">
        <v>3880</v>
      </c>
    </row>
    <row r="1952" spans="1:4" x14ac:dyDescent="0.3">
      <c r="A1952">
        <v>1002050</v>
      </c>
      <c r="B1952" t="s">
        <v>3867</v>
      </c>
      <c r="C1952" t="s">
        <v>3874</v>
      </c>
      <c r="D1952" t="s">
        <v>3879</v>
      </c>
    </row>
    <row r="1953" spans="1:4" x14ac:dyDescent="0.3">
      <c r="A1953">
        <v>1002051</v>
      </c>
      <c r="B1953" t="s">
        <v>3869</v>
      </c>
      <c r="C1953" t="s">
        <v>3874</v>
      </c>
      <c r="D1953" t="s">
        <v>3879</v>
      </c>
    </row>
    <row r="1954" spans="1:4" x14ac:dyDescent="0.3">
      <c r="A1954">
        <v>1002052</v>
      </c>
      <c r="B1954" t="s">
        <v>3869</v>
      </c>
      <c r="C1954" t="s">
        <v>3868</v>
      </c>
      <c r="D1954" t="s">
        <v>3879</v>
      </c>
    </row>
    <row r="1955" spans="1:4" x14ac:dyDescent="0.3">
      <c r="A1955">
        <v>1002053</v>
      </c>
      <c r="B1955" t="s">
        <v>3869</v>
      </c>
      <c r="C1955" t="s">
        <v>3872</v>
      </c>
      <c r="D1955" t="s">
        <v>3880</v>
      </c>
    </row>
    <row r="1956" spans="1:4" x14ac:dyDescent="0.3">
      <c r="A1956">
        <v>1002054</v>
      </c>
      <c r="B1956" t="s">
        <v>3869</v>
      </c>
      <c r="C1956" t="s">
        <v>3871</v>
      </c>
      <c r="D1956" t="s">
        <v>3879</v>
      </c>
    </row>
    <row r="1957" spans="1:4" x14ac:dyDescent="0.3">
      <c r="A1957">
        <v>1002055</v>
      </c>
      <c r="B1957" t="s">
        <v>3869</v>
      </c>
      <c r="C1957" t="s">
        <v>3873</v>
      </c>
      <c r="D1957" t="s">
        <v>3880</v>
      </c>
    </row>
    <row r="1958" spans="1:4" x14ac:dyDescent="0.3">
      <c r="A1958">
        <v>1002056</v>
      </c>
      <c r="B1958" t="s">
        <v>3869</v>
      </c>
      <c r="C1958" t="s">
        <v>3871</v>
      </c>
      <c r="D1958" t="s">
        <v>3879</v>
      </c>
    </row>
    <row r="1959" spans="1:4" x14ac:dyDescent="0.3">
      <c r="A1959">
        <v>1002057</v>
      </c>
      <c r="B1959" t="s">
        <v>3869</v>
      </c>
      <c r="C1959" t="s">
        <v>3874</v>
      </c>
      <c r="D1959" t="s">
        <v>3879</v>
      </c>
    </row>
    <row r="1960" spans="1:4" x14ac:dyDescent="0.3">
      <c r="A1960">
        <v>1002058</v>
      </c>
      <c r="B1960" t="s">
        <v>3867</v>
      </c>
      <c r="C1960" t="s">
        <v>3870</v>
      </c>
      <c r="D1960" t="s">
        <v>3879</v>
      </c>
    </row>
    <row r="1961" spans="1:4" x14ac:dyDescent="0.3">
      <c r="A1961">
        <v>1002059</v>
      </c>
      <c r="B1961" t="s">
        <v>3869</v>
      </c>
      <c r="C1961" t="s">
        <v>3874</v>
      </c>
      <c r="D1961" t="s">
        <v>3879</v>
      </c>
    </row>
    <row r="1962" spans="1:4" x14ac:dyDescent="0.3">
      <c r="A1962">
        <v>1002060</v>
      </c>
      <c r="B1962" t="s">
        <v>3869</v>
      </c>
      <c r="C1962" t="s">
        <v>3868</v>
      </c>
      <c r="D1962" t="s">
        <v>3879</v>
      </c>
    </row>
    <row r="1963" spans="1:4" x14ac:dyDescent="0.3">
      <c r="A1963">
        <v>1002062</v>
      </c>
      <c r="B1963" t="s">
        <v>3869</v>
      </c>
      <c r="C1963" t="s">
        <v>3875</v>
      </c>
      <c r="D1963" t="s">
        <v>3879</v>
      </c>
    </row>
    <row r="1964" spans="1:4" x14ac:dyDescent="0.3">
      <c r="A1964">
        <v>1002063</v>
      </c>
      <c r="B1964" t="s">
        <v>3869</v>
      </c>
      <c r="C1964" t="s">
        <v>3871</v>
      </c>
      <c r="D1964" t="s">
        <v>3879</v>
      </c>
    </row>
    <row r="1965" spans="1:4" x14ac:dyDescent="0.3">
      <c r="A1965">
        <v>1002064</v>
      </c>
      <c r="B1965" t="s">
        <v>3869</v>
      </c>
      <c r="C1965" t="s">
        <v>3874</v>
      </c>
      <c r="D1965" t="s">
        <v>3879</v>
      </c>
    </row>
    <row r="1966" spans="1:4" x14ac:dyDescent="0.3">
      <c r="A1966">
        <v>1002065</v>
      </c>
      <c r="B1966" t="s">
        <v>3869</v>
      </c>
      <c r="C1966" t="s">
        <v>3871</v>
      </c>
      <c r="D1966" t="s">
        <v>3879</v>
      </c>
    </row>
    <row r="1967" spans="1:4" x14ac:dyDescent="0.3">
      <c r="A1967">
        <v>1002066</v>
      </c>
      <c r="B1967" t="s">
        <v>3867</v>
      </c>
      <c r="C1967" t="s">
        <v>3871</v>
      </c>
      <c r="D1967" t="s">
        <v>3880</v>
      </c>
    </row>
    <row r="1968" spans="1:4" x14ac:dyDescent="0.3">
      <c r="A1968">
        <v>1002067</v>
      </c>
      <c r="B1968" t="s">
        <v>3869</v>
      </c>
      <c r="C1968" t="s">
        <v>3873</v>
      </c>
      <c r="D1968" t="s">
        <v>3879</v>
      </c>
    </row>
    <row r="1969" spans="1:4" x14ac:dyDescent="0.3">
      <c r="A1969">
        <v>1002068</v>
      </c>
      <c r="B1969" t="s">
        <v>3867</v>
      </c>
      <c r="C1969" t="s">
        <v>3874</v>
      </c>
      <c r="D1969" t="s">
        <v>3879</v>
      </c>
    </row>
    <row r="1970" spans="1:4" x14ac:dyDescent="0.3">
      <c r="A1970">
        <v>1002069</v>
      </c>
      <c r="B1970" t="s">
        <v>3869</v>
      </c>
      <c r="C1970" t="s">
        <v>3870</v>
      </c>
      <c r="D1970" t="s">
        <v>3880</v>
      </c>
    </row>
    <row r="1971" spans="1:4" x14ac:dyDescent="0.3">
      <c r="A1971">
        <v>1002070</v>
      </c>
      <c r="B1971" t="s">
        <v>3867</v>
      </c>
      <c r="C1971" t="s">
        <v>3874</v>
      </c>
      <c r="D1971" t="s">
        <v>3879</v>
      </c>
    </row>
    <row r="1972" spans="1:4" x14ac:dyDescent="0.3">
      <c r="A1972">
        <v>1002071</v>
      </c>
      <c r="B1972" t="s">
        <v>3869</v>
      </c>
      <c r="C1972" t="s">
        <v>3872</v>
      </c>
      <c r="D1972" t="s">
        <v>3880</v>
      </c>
    </row>
    <row r="1973" spans="1:4" x14ac:dyDescent="0.3">
      <c r="A1973">
        <v>1002072</v>
      </c>
      <c r="B1973" t="s">
        <v>3867</v>
      </c>
      <c r="C1973" t="s">
        <v>3873</v>
      </c>
      <c r="D1973" t="s">
        <v>3879</v>
      </c>
    </row>
    <row r="1974" spans="1:4" x14ac:dyDescent="0.3">
      <c r="A1974">
        <v>1002073</v>
      </c>
      <c r="B1974" t="s">
        <v>3867</v>
      </c>
      <c r="C1974" t="s">
        <v>3875</v>
      </c>
      <c r="D1974" t="s">
        <v>3879</v>
      </c>
    </row>
    <row r="1975" spans="1:4" x14ac:dyDescent="0.3">
      <c r="A1975">
        <v>1002074</v>
      </c>
      <c r="B1975" t="s">
        <v>3869</v>
      </c>
      <c r="C1975" t="s">
        <v>3875</v>
      </c>
      <c r="D1975" t="s">
        <v>3879</v>
      </c>
    </row>
    <row r="1976" spans="1:4" x14ac:dyDescent="0.3">
      <c r="A1976">
        <v>1002075</v>
      </c>
      <c r="B1976" t="s">
        <v>3867</v>
      </c>
      <c r="C1976" t="s">
        <v>3871</v>
      </c>
      <c r="D1976" t="s">
        <v>3879</v>
      </c>
    </row>
    <row r="1977" spans="1:4" x14ac:dyDescent="0.3">
      <c r="A1977">
        <v>1002076</v>
      </c>
      <c r="B1977" t="s">
        <v>3869</v>
      </c>
      <c r="C1977" t="s">
        <v>3875</v>
      </c>
      <c r="D1977" t="s">
        <v>3880</v>
      </c>
    </row>
    <row r="1978" spans="1:4" x14ac:dyDescent="0.3">
      <c r="A1978">
        <v>1002078</v>
      </c>
      <c r="B1978" t="s">
        <v>3869</v>
      </c>
      <c r="C1978" t="s">
        <v>3875</v>
      </c>
      <c r="D1978" t="s">
        <v>3879</v>
      </c>
    </row>
    <row r="1979" spans="1:4" x14ac:dyDescent="0.3">
      <c r="A1979">
        <v>1002079</v>
      </c>
      <c r="B1979" t="s">
        <v>3869</v>
      </c>
      <c r="C1979" t="s">
        <v>3868</v>
      </c>
      <c r="D1979" t="s">
        <v>3879</v>
      </c>
    </row>
    <row r="1980" spans="1:4" x14ac:dyDescent="0.3">
      <c r="A1980">
        <v>1002080</v>
      </c>
      <c r="B1980" t="s">
        <v>3869</v>
      </c>
      <c r="C1980" t="s">
        <v>3871</v>
      </c>
      <c r="D1980" t="s">
        <v>3879</v>
      </c>
    </row>
    <row r="1981" spans="1:4" x14ac:dyDescent="0.3">
      <c r="A1981">
        <v>1002081</v>
      </c>
      <c r="B1981" t="s">
        <v>3869</v>
      </c>
      <c r="C1981" t="s">
        <v>3875</v>
      </c>
      <c r="D1981" t="s">
        <v>3879</v>
      </c>
    </row>
    <row r="1982" spans="1:4" x14ac:dyDescent="0.3">
      <c r="A1982">
        <v>1002083</v>
      </c>
      <c r="B1982" t="s">
        <v>3869</v>
      </c>
      <c r="C1982" t="s">
        <v>3875</v>
      </c>
      <c r="D1982" t="s">
        <v>3879</v>
      </c>
    </row>
    <row r="1983" spans="1:4" x14ac:dyDescent="0.3">
      <c r="A1983">
        <v>1002084</v>
      </c>
      <c r="B1983" t="s">
        <v>3869</v>
      </c>
      <c r="C1983" t="s">
        <v>3875</v>
      </c>
      <c r="D1983" t="s">
        <v>3879</v>
      </c>
    </row>
    <row r="1984" spans="1:4" x14ac:dyDescent="0.3">
      <c r="A1984">
        <v>1002085</v>
      </c>
      <c r="B1984" t="s">
        <v>3869</v>
      </c>
      <c r="C1984" t="s">
        <v>3875</v>
      </c>
      <c r="D1984" t="s">
        <v>3879</v>
      </c>
    </row>
    <row r="1985" spans="1:4" x14ac:dyDescent="0.3">
      <c r="A1985">
        <v>1002086</v>
      </c>
      <c r="B1985" t="s">
        <v>3869</v>
      </c>
      <c r="C1985" t="s">
        <v>3874</v>
      </c>
      <c r="D1985" t="s">
        <v>3879</v>
      </c>
    </row>
    <row r="1986" spans="1:4" x14ac:dyDescent="0.3">
      <c r="A1986">
        <v>1002087</v>
      </c>
      <c r="B1986" t="s">
        <v>3869</v>
      </c>
      <c r="C1986" t="s">
        <v>3871</v>
      </c>
      <c r="D1986" t="s">
        <v>3879</v>
      </c>
    </row>
    <row r="1987" spans="1:4" x14ac:dyDescent="0.3">
      <c r="A1987">
        <v>1002088</v>
      </c>
      <c r="B1987" t="s">
        <v>3869</v>
      </c>
      <c r="C1987" t="s">
        <v>3873</v>
      </c>
      <c r="D1987" t="s">
        <v>3880</v>
      </c>
    </row>
    <row r="1988" spans="1:4" x14ac:dyDescent="0.3">
      <c r="A1988">
        <v>1002089</v>
      </c>
      <c r="B1988" t="s">
        <v>3869</v>
      </c>
      <c r="C1988" t="s">
        <v>3874</v>
      </c>
      <c r="D1988" t="s">
        <v>3879</v>
      </c>
    </row>
    <row r="1989" spans="1:4" x14ac:dyDescent="0.3">
      <c r="A1989">
        <v>1002090</v>
      </c>
      <c r="B1989" t="s">
        <v>3869</v>
      </c>
      <c r="C1989" t="s">
        <v>3874</v>
      </c>
      <c r="D1989" t="s">
        <v>3879</v>
      </c>
    </row>
    <row r="1990" spans="1:4" x14ac:dyDescent="0.3">
      <c r="A1990">
        <v>1002091</v>
      </c>
      <c r="B1990" t="s">
        <v>3867</v>
      </c>
      <c r="C1990" t="s">
        <v>3874</v>
      </c>
      <c r="D1990" t="s">
        <v>3879</v>
      </c>
    </row>
    <row r="1991" spans="1:4" x14ac:dyDescent="0.3">
      <c r="A1991">
        <v>1002092</v>
      </c>
      <c r="B1991" t="s">
        <v>3869</v>
      </c>
      <c r="C1991" t="s">
        <v>3870</v>
      </c>
      <c r="D1991" t="s">
        <v>3880</v>
      </c>
    </row>
    <row r="1992" spans="1:4" x14ac:dyDescent="0.3">
      <c r="A1992">
        <v>1002093</v>
      </c>
      <c r="B1992" t="s">
        <v>3869</v>
      </c>
      <c r="C1992" t="s">
        <v>3875</v>
      </c>
      <c r="D1992" t="s">
        <v>3880</v>
      </c>
    </row>
    <row r="1993" spans="1:4" x14ac:dyDescent="0.3">
      <c r="A1993">
        <v>1002094</v>
      </c>
      <c r="B1993" t="s">
        <v>3869</v>
      </c>
      <c r="C1993" t="s">
        <v>3874</v>
      </c>
      <c r="D1993" t="s">
        <v>3879</v>
      </c>
    </row>
    <row r="1994" spans="1:4" x14ac:dyDescent="0.3">
      <c r="A1994">
        <v>1002095</v>
      </c>
      <c r="B1994" t="s">
        <v>3869</v>
      </c>
      <c r="C1994" t="s">
        <v>3870</v>
      </c>
      <c r="D1994" t="s">
        <v>3880</v>
      </c>
    </row>
    <row r="1995" spans="1:4" x14ac:dyDescent="0.3">
      <c r="A1995">
        <v>1002096</v>
      </c>
      <c r="B1995" t="s">
        <v>3867</v>
      </c>
      <c r="C1995" t="s">
        <v>3871</v>
      </c>
      <c r="D1995" t="s">
        <v>3880</v>
      </c>
    </row>
    <row r="1996" spans="1:4" x14ac:dyDescent="0.3">
      <c r="A1996">
        <v>1002097</v>
      </c>
      <c r="B1996" t="s">
        <v>3869</v>
      </c>
      <c r="C1996" t="s">
        <v>3875</v>
      </c>
      <c r="D1996" t="s">
        <v>3879</v>
      </c>
    </row>
    <row r="1997" spans="1:4" x14ac:dyDescent="0.3">
      <c r="A1997">
        <v>1002098</v>
      </c>
      <c r="B1997" t="s">
        <v>3869</v>
      </c>
      <c r="C1997" t="s">
        <v>3874</v>
      </c>
      <c r="D1997" t="s">
        <v>3880</v>
      </c>
    </row>
    <row r="1998" spans="1:4" x14ac:dyDescent="0.3">
      <c r="A1998">
        <v>1002099</v>
      </c>
      <c r="B1998" t="s">
        <v>3867</v>
      </c>
      <c r="C1998" t="s">
        <v>3875</v>
      </c>
      <c r="D1998" t="s">
        <v>3879</v>
      </c>
    </row>
    <row r="1999" spans="1:4" x14ac:dyDescent="0.3">
      <c r="A1999">
        <v>1002100</v>
      </c>
      <c r="B1999" t="s">
        <v>3867</v>
      </c>
      <c r="C1999" t="s">
        <v>3871</v>
      </c>
      <c r="D1999" t="s">
        <v>3879</v>
      </c>
    </row>
    <row r="2000" spans="1:4" x14ac:dyDescent="0.3">
      <c r="A2000">
        <v>1002101</v>
      </c>
      <c r="B2000" t="s">
        <v>3869</v>
      </c>
      <c r="C2000" t="s">
        <v>3871</v>
      </c>
      <c r="D2000" t="s">
        <v>3880</v>
      </c>
    </row>
    <row r="2001" spans="1:4" x14ac:dyDescent="0.3">
      <c r="A2001">
        <v>1002102</v>
      </c>
      <c r="B2001" t="s">
        <v>3869</v>
      </c>
      <c r="C2001" t="s">
        <v>3871</v>
      </c>
      <c r="D2001" t="s">
        <v>3879</v>
      </c>
    </row>
    <row r="2002" spans="1:4" x14ac:dyDescent="0.3">
      <c r="A2002">
        <v>1002103</v>
      </c>
      <c r="B2002" t="s">
        <v>3869</v>
      </c>
      <c r="C2002" t="s">
        <v>3874</v>
      </c>
      <c r="D2002" t="s">
        <v>3879</v>
      </c>
    </row>
    <row r="2003" spans="1:4" x14ac:dyDescent="0.3">
      <c r="A2003">
        <v>1002104</v>
      </c>
      <c r="B2003" t="s">
        <v>3869</v>
      </c>
      <c r="C2003" t="s">
        <v>3872</v>
      </c>
      <c r="D2003" t="s">
        <v>3880</v>
      </c>
    </row>
    <row r="2004" spans="1:4" x14ac:dyDescent="0.3">
      <c r="A2004">
        <v>1002105</v>
      </c>
      <c r="B2004" t="s">
        <v>3869</v>
      </c>
      <c r="C2004" t="s">
        <v>3871</v>
      </c>
      <c r="D2004" t="s">
        <v>3880</v>
      </c>
    </row>
    <row r="2005" spans="1:4" x14ac:dyDescent="0.3">
      <c r="A2005">
        <v>1002106</v>
      </c>
      <c r="B2005" t="s">
        <v>3867</v>
      </c>
      <c r="C2005" t="s">
        <v>3875</v>
      </c>
      <c r="D2005" t="s">
        <v>3880</v>
      </c>
    </row>
    <row r="2006" spans="1:4" x14ac:dyDescent="0.3">
      <c r="A2006">
        <v>1002107</v>
      </c>
      <c r="B2006" t="s">
        <v>3869</v>
      </c>
      <c r="C2006" t="s">
        <v>3871</v>
      </c>
      <c r="D2006" t="s">
        <v>3880</v>
      </c>
    </row>
    <row r="2007" spans="1:4" x14ac:dyDescent="0.3">
      <c r="A2007">
        <v>1002108</v>
      </c>
      <c r="B2007" t="s">
        <v>3869</v>
      </c>
      <c r="C2007" t="s">
        <v>3868</v>
      </c>
      <c r="D2007" t="s">
        <v>3879</v>
      </c>
    </row>
    <row r="2008" spans="1:4" x14ac:dyDescent="0.3">
      <c r="A2008">
        <v>1002109</v>
      </c>
      <c r="B2008" t="s">
        <v>3869</v>
      </c>
      <c r="C2008" t="s">
        <v>3871</v>
      </c>
      <c r="D2008" t="s">
        <v>3879</v>
      </c>
    </row>
    <row r="2009" spans="1:4" x14ac:dyDescent="0.3">
      <c r="A2009">
        <v>1002110</v>
      </c>
      <c r="B2009" t="s">
        <v>3869</v>
      </c>
      <c r="C2009" t="s">
        <v>3873</v>
      </c>
      <c r="D2009" t="s">
        <v>3879</v>
      </c>
    </row>
    <row r="2010" spans="1:4" x14ac:dyDescent="0.3">
      <c r="A2010">
        <v>1002111</v>
      </c>
      <c r="B2010" t="s">
        <v>3869</v>
      </c>
      <c r="C2010" t="s">
        <v>3870</v>
      </c>
      <c r="D2010" t="s">
        <v>3880</v>
      </c>
    </row>
    <row r="2011" spans="1:4" x14ac:dyDescent="0.3">
      <c r="A2011">
        <v>1002112</v>
      </c>
      <c r="B2011" t="s">
        <v>3867</v>
      </c>
      <c r="C2011" t="s">
        <v>3872</v>
      </c>
      <c r="D2011" t="s">
        <v>3879</v>
      </c>
    </row>
    <row r="2012" spans="1:4" x14ac:dyDescent="0.3">
      <c r="A2012">
        <v>1002113</v>
      </c>
      <c r="B2012" t="s">
        <v>3869</v>
      </c>
      <c r="C2012" t="s">
        <v>3871</v>
      </c>
      <c r="D2012" t="s">
        <v>3879</v>
      </c>
    </row>
    <row r="2013" spans="1:4" x14ac:dyDescent="0.3">
      <c r="A2013">
        <v>1002114</v>
      </c>
      <c r="B2013" t="s">
        <v>3869</v>
      </c>
      <c r="C2013" t="s">
        <v>3875</v>
      </c>
      <c r="D2013" t="s">
        <v>3879</v>
      </c>
    </row>
    <row r="2014" spans="1:4" x14ac:dyDescent="0.3">
      <c r="A2014">
        <v>1002115</v>
      </c>
      <c r="B2014" t="s">
        <v>3869</v>
      </c>
      <c r="C2014" t="s">
        <v>3874</v>
      </c>
      <c r="D2014" t="s">
        <v>3879</v>
      </c>
    </row>
    <row r="2015" spans="1:4" x14ac:dyDescent="0.3">
      <c r="A2015">
        <v>1002116</v>
      </c>
      <c r="B2015" t="s">
        <v>3869</v>
      </c>
      <c r="C2015" t="s">
        <v>3875</v>
      </c>
      <c r="D2015" t="s">
        <v>3880</v>
      </c>
    </row>
    <row r="2016" spans="1:4" x14ac:dyDescent="0.3">
      <c r="A2016">
        <v>1002117</v>
      </c>
      <c r="B2016" t="s">
        <v>3869</v>
      </c>
      <c r="C2016" t="s">
        <v>3870</v>
      </c>
      <c r="D2016" t="s">
        <v>3879</v>
      </c>
    </row>
    <row r="2017" spans="1:4" x14ac:dyDescent="0.3">
      <c r="A2017">
        <v>1002118</v>
      </c>
      <c r="B2017" t="s">
        <v>3869</v>
      </c>
      <c r="C2017" t="s">
        <v>3871</v>
      </c>
      <c r="D2017" t="s">
        <v>3880</v>
      </c>
    </row>
    <row r="2018" spans="1:4" x14ac:dyDescent="0.3">
      <c r="A2018">
        <v>1002119</v>
      </c>
      <c r="B2018" t="s">
        <v>3869</v>
      </c>
      <c r="C2018" t="s">
        <v>3874</v>
      </c>
      <c r="D2018" t="s">
        <v>3879</v>
      </c>
    </row>
    <row r="2019" spans="1:4" x14ac:dyDescent="0.3">
      <c r="A2019">
        <v>1002121</v>
      </c>
      <c r="B2019" t="s">
        <v>3869</v>
      </c>
      <c r="C2019" t="s">
        <v>3870</v>
      </c>
      <c r="D2019" t="s">
        <v>3880</v>
      </c>
    </row>
    <row r="2020" spans="1:4" x14ac:dyDescent="0.3">
      <c r="A2020">
        <v>1002122</v>
      </c>
      <c r="B2020" t="s">
        <v>3869</v>
      </c>
      <c r="C2020" t="s">
        <v>3874</v>
      </c>
      <c r="D2020" t="s">
        <v>3880</v>
      </c>
    </row>
    <row r="2021" spans="1:4" x14ac:dyDescent="0.3">
      <c r="A2021">
        <v>1002123</v>
      </c>
      <c r="B2021" t="s">
        <v>3867</v>
      </c>
      <c r="C2021" t="s">
        <v>3874</v>
      </c>
      <c r="D2021" t="s">
        <v>3880</v>
      </c>
    </row>
    <row r="2022" spans="1:4" x14ac:dyDescent="0.3">
      <c r="A2022">
        <v>1002124</v>
      </c>
      <c r="B2022" t="s">
        <v>3869</v>
      </c>
      <c r="C2022" t="s">
        <v>3871</v>
      </c>
      <c r="D2022" t="s">
        <v>3880</v>
      </c>
    </row>
    <row r="2023" spans="1:4" x14ac:dyDescent="0.3">
      <c r="A2023">
        <v>1002125</v>
      </c>
      <c r="B2023" t="s">
        <v>3869</v>
      </c>
      <c r="C2023" t="s">
        <v>3874</v>
      </c>
      <c r="D2023" t="s">
        <v>3879</v>
      </c>
    </row>
    <row r="2024" spans="1:4" x14ac:dyDescent="0.3">
      <c r="A2024">
        <v>1002126</v>
      </c>
      <c r="B2024" t="s">
        <v>3869</v>
      </c>
      <c r="C2024" t="s">
        <v>3870</v>
      </c>
      <c r="D2024" t="s">
        <v>3880</v>
      </c>
    </row>
    <row r="2025" spans="1:4" x14ac:dyDescent="0.3">
      <c r="A2025">
        <v>1002127</v>
      </c>
      <c r="B2025" t="s">
        <v>3869</v>
      </c>
      <c r="C2025" t="s">
        <v>3875</v>
      </c>
      <c r="D2025" t="s">
        <v>3880</v>
      </c>
    </row>
    <row r="2026" spans="1:4" x14ac:dyDescent="0.3">
      <c r="A2026">
        <v>1002129</v>
      </c>
      <c r="B2026" t="s">
        <v>3869</v>
      </c>
      <c r="C2026" t="s">
        <v>3871</v>
      </c>
      <c r="D2026" t="s">
        <v>3879</v>
      </c>
    </row>
    <row r="2027" spans="1:4" x14ac:dyDescent="0.3">
      <c r="A2027">
        <v>1002130</v>
      </c>
      <c r="B2027" t="s">
        <v>3869</v>
      </c>
      <c r="C2027" t="s">
        <v>3872</v>
      </c>
      <c r="D2027" t="s">
        <v>3880</v>
      </c>
    </row>
    <row r="2028" spans="1:4" x14ac:dyDescent="0.3">
      <c r="A2028">
        <v>1002131</v>
      </c>
      <c r="B2028" t="s">
        <v>3869</v>
      </c>
      <c r="C2028" t="s">
        <v>3871</v>
      </c>
      <c r="D2028" t="s">
        <v>3879</v>
      </c>
    </row>
    <row r="2029" spans="1:4" x14ac:dyDescent="0.3">
      <c r="A2029">
        <v>1002132</v>
      </c>
      <c r="B2029" t="s">
        <v>3869</v>
      </c>
      <c r="C2029" t="s">
        <v>3870</v>
      </c>
      <c r="D2029" t="s">
        <v>3880</v>
      </c>
    </row>
    <row r="2030" spans="1:4" x14ac:dyDescent="0.3">
      <c r="A2030">
        <v>1002133</v>
      </c>
      <c r="B2030" t="s">
        <v>3867</v>
      </c>
      <c r="C2030" t="s">
        <v>3868</v>
      </c>
      <c r="D2030" t="s">
        <v>3879</v>
      </c>
    </row>
    <row r="2031" spans="1:4" x14ac:dyDescent="0.3">
      <c r="A2031">
        <v>1002134</v>
      </c>
      <c r="B2031" t="s">
        <v>3869</v>
      </c>
      <c r="C2031" t="s">
        <v>3875</v>
      </c>
      <c r="D2031" t="s">
        <v>3879</v>
      </c>
    </row>
    <row r="2032" spans="1:4" x14ac:dyDescent="0.3">
      <c r="A2032">
        <v>1002135</v>
      </c>
      <c r="B2032" t="s">
        <v>3869</v>
      </c>
      <c r="C2032" t="s">
        <v>3873</v>
      </c>
      <c r="D2032" t="s">
        <v>3879</v>
      </c>
    </row>
    <row r="2033" spans="1:4" x14ac:dyDescent="0.3">
      <c r="A2033">
        <v>1002136</v>
      </c>
      <c r="B2033" t="s">
        <v>3869</v>
      </c>
      <c r="C2033" t="s">
        <v>3874</v>
      </c>
      <c r="D2033" t="s">
        <v>3879</v>
      </c>
    </row>
    <row r="2034" spans="1:4" x14ac:dyDescent="0.3">
      <c r="A2034">
        <v>1002137</v>
      </c>
      <c r="B2034" t="s">
        <v>3867</v>
      </c>
      <c r="C2034" t="s">
        <v>3868</v>
      </c>
      <c r="D2034" t="s">
        <v>3879</v>
      </c>
    </row>
    <row r="2035" spans="1:4" x14ac:dyDescent="0.3">
      <c r="A2035">
        <v>1002138</v>
      </c>
      <c r="B2035" t="s">
        <v>3867</v>
      </c>
      <c r="C2035" t="s">
        <v>3875</v>
      </c>
      <c r="D2035" t="s">
        <v>3879</v>
      </c>
    </row>
    <row r="2036" spans="1:4" x14ac:dyDescent="0.3">
      <c r="A2036">
        <v>1002139</v>
      </c>
      <c r="B2036" t="s">
        <v>3867</v>
      </c>
      <c r="C2036" t="s">
        <v>3873</v>
      </c>
      <c r="D2036" t="s">
        <v>3880</v>
      </c>
    </row>
    <row r="2037" spans="1:4" x14ac:dyDescent="0.3">
      <c r="A2037">
        <v>1002140</v>
      </c>
      <c r="B2037" t="s">
        <v>3869</v>
      </c>
      <c r="C2037" t="s">
        <v>3872</v>
      </c>
      <c r="D2037" t="s">
        <v>3880</v>
      </c>
    </row>
    <row r="2038" spans="1:4" x14ac:dyDescent="0.3">
      <c r="A2038">
        <v>1002141</v>
      </c>
      <c r="B2038" t="s">
        <v>3867</v>
      </c>
      <c r="C2038" t="s">
        <v>3873</v>
      </c>
      <c r="D2038" t="s">
        <v>3880</v>
      </c>
    </row>
    <row r="2039" spans="1:4" x14ac:dyDescent="0.3">
      <c r="A2039">
        <v>1002142</v>
      </c>
      <c r="B2039" t="s">
        <v>3867</v>
      </c>
      <c r="C2039" t="s">
        <v>3872</v>
      </c>
      <c r="D2039" t="s">
        <v>3880</v>
      </c>
    </row>
    <row r="2040" spans="1:4" x14ac:dyDescent="0.3">
      <c r="A2040">
        <v>1002143</v>
      </c>
      <c r="B2040" t="s">
        <v>3869</v>
      </c>
      <c r="C2040" t="s">
        <v>3875</v>
      </c>
      <c r="D2040" t="s">
        <v>3879</v>
      </c>
    </row>
    <row r="2041" spans="1:4" x14ac:dyDescent="0.3">
      <c r="A2041">
        <v>1002144</v>
      </c>
      <c r="B2041" t="s">
        <v>3869</v>
      </c>
      <c r="C2041" t="s">
        <v>3875</v>
      </c>
      <c r="D2041" t="s">
        <v>3880</v>
      </c>
    </row>
    <row r="2042" spans="1:4" x14ac:dyDescent="0.3">
      <c r="A2042">
        <v>1002145</v>
      </c>
      <c r="B2042" t="s">
        <v>3869</v>
      </c>
      <c r="C2042" t="s">
        <v>3875</v>
      </c>
      <c r="D2042" t="s">
        <v>3880</v>
      </c>
    </row>
    <row r="2043" spans="1:4" x14ac:dyDescent="0.3">
      <c r="A2043">
        <v>1002146</v>
      </c>
      <c r="B2043" t="s">
        <v>3869</v>
      </c>
      <c r="C2043" t="s">
        <v>3875</v>
      </c>
      <c r="D2043" t="s">
        <v>3880</v>
      </c>
    </row>
    <row r="2044" spans="1:4" x14ac:dyDescent="0.3">
      <c r="A2044">
        <v>1002147</v>
      </c>
      <c r="B2044" t="s">
        <v>3867</v>
      </c>
      <c r="C2044" t="s">
        <v>3875</v>
      </c>
      <c r="D2044" t="s">
        <v>3879</v>
      </c>
    </row>
    <row r="2045" spans="1:4" x14ac:dyDescent="0.3">
      <c r="A2045">
        <v>1002148</v>
      </c>
      <c r="B2045" t="s">
        <v>3867</v>
      </c>
      <c r="C2045" t="s">
        <v>3875</v>
      </c>
      <c r="D2045" t="s">
        <v>3880</v>
      </c>
    </row>
    <row r="2046" spans="1:4" x14ac:dyDescent="0.3">
      <c r="A2046">
        <v>1002149</v>
      </c>
      <c r="B2046" t="s">
        <v>3869</v>
      </c>
      <c r="C2046" t="s">
        <v>3871</v>
      </c>
      <c r="D2046" t="s">
        <v>3879</v>
      </c>
    </row>
    <row r="2047" spans="1:4" x14ac:dyDescent="0.3">
      <c r="A2047">
        <v>1002150</v>
      </c>
      <c r="B2047" t="s">
        <v>3867</v>
      </c>
      <c r="C2047" t="s">
        <v>3875</v>
      </c>
      <c r="D2047" t="s">
        <v>3879</v>
      </c>
    </row>
    <row r="2048" spans="1:4" x14ac:dyDescent="0.3">
      <c r="A2048">
        <v>1002151</v>
      </c>
      <c r="B2048" t="s">
        <v>3869</v>
      </c>
      <c r="C2048" t="s">
        <v>3870</v>
      </c>
      <c r="D2048" t="s">
        <v>3880</v>
      </c>
    </row>
    <row r="2049" spans="1:4" x14ac:dyDescent="0.3">
      <c r="A2049">
        <v>1002152</v>
      </c>
      <c r="B2049" t="s">
        <v>3869</v>
      </c>
      <c r="C2049" t="s">
        <v>3875</v>
      </c>
      <c r="D2049" t="s">
        <v>3879</v>
      </c>
    </row>
    <row r="2050" spans="1:4" x14ac:dyDescent="0.3">
      <c r="A2050">
        <v>1002153</v>
      </c>
      <c r="B2050" t="s">
        <v>3869</v>
      </c>
      <c r="C2050" t="s">
        <v>3875</v>
      </c>
      <c r="D2050" t="s">
        <v>3879</v>
      </c>
    </row>
    <row r="2051" spans="1:4" x14ac:dyDescent="0.3">
      <c r="A2051">
        <v>1002154</v>
      </c>
      <c r="B2051" t="s">
        <v>3869</v>
      </c>
      <c r="C2051" t="s">
        <v>3871</v>
      </c>
      <c r="D2051" t="s">
        <v>3880</v>
      </c>
    </row>
    <row r="2052" spans="1:4" x14ac:dyDescent="0.3">
      <c r="A2052">
        <v>1002155</v>
      </c>
      <c r="B2052" t="s">
        <v>3867</v>
      </c>
      <c r="C2052" t="s">
        <v>3868</v>
      </c>
      <c r="D2052" t="s">
        <v>3879</v>
      </c>
    </row>
    <row r="2053" spans="1:4" x14ac:dyDescent="0.3">
      <c r="A2053">
        <v>1002156</v>
      </c>
      <c r="B2053" t="s">
        <v>3869</v>
      </c>
      <c r="C2053" t="s">
        <v>3875</v>
      </c>
      <c r="D2053" t="s">
        <v>3879</v>
      </c>
    </row>
    <row r="2054" spans="1:4" x14ac:dyDescent="0.3">
      <c r="A2054">
        <v>1002157</v>
      </c>
      <c r="B2054" t="s">
        <v>3867</v>
      </c>
      <c r="C2054" t="s">
        <v>3875</v>
      </c>
      <c r="D2054" t="s">
        <v>3879</v>
      </c>
    </row>
    <row r="2055" spans="1:4" x14ac:dyDescent="0.3">
      <c r="A2055">
        <v>1002158</v>
      </c>
      <c r="B2055" t="s">
        <v>3869</v>
      </c>
      <c r="C2055" t="s">
        <v>3871</v>
      </c>
      <c r="D2055" t="s">
        <v>3880</v>
      </c>
    </row>
    <row r="2056" spans="1:4" x14ac:dyDescent="0.3">
      <c r="A2056">
        <v>1002159</v>
      </c>
      <c r="B2056" t="s">
        <v>3867</v>
      </c>
      <c r="C2056" t="s">
        <v>3873</v>
      </c>
      <c r="D2056" t="s">
        <v>3880</v>
      </c>
    </row>
    <row r="2057" spans="1:4" x14ac:dyDescent="0.3">
      <c r="A2057">
        <v>1002160</v>
      </c>
      <c r="B2057" t="s">
        <v>3867</v>
      </c>
      <c r="C2057" t="s">
        <v>3875</v>
      </c>
      <c r="D2057" t="s">
        <v>3879</v>
      </c>
    </row>
    <row r="2058" spans="1:4" x14ac:dyDescent="0.3">
      <c r="A2058">
        <v>1002161</v>
      </c>
      <c r="B2058" t="s">
        <v>3867</v>
      </c>
      <c r="C2058" t="s">
        <v>3874</v>
      </c>
      <c r="D2058" t="s">
        <v>3880</v>
      </c>
    </row>
    <row r="2059" spans="1:4" x14ac:dyDescent="0.3">
      <c r="A2059">
        <v>1002162</v>
      </c>
      <c r="B2059" t="s">
        <v>3867</v>
      </c>
      <c r="C2059" t="s">
        <v>3868</v>
      </c>
      <c r="D2059" t="s">
        <v>3879</v>
      </c>
    </row>
    <row r="2060" spans="1:4" x14ac:dyDescent="0.3">
      <c r="A2060">
        <v>1002163</v>
      </c>
      <c r="B2060" t="s">
        <v>3869</v>
      </c>
      <c r="C2060" t="s">
        <v>3875</v>
      </c>
      <c r="D2060" t="s">
        <v>3880</v>
      </c>
    </row>
    <row r="2061" spans="1:4" x14ac:dyDescent="0.3">
      <c r="A2061">
        <v>1002164</v>
      </c>
      <c r="B2061" t="s">
        <v>3869</v>
      </c>
      <c r="C2061" t="s">
        <v>3874</v>
      </c>
      <c r="D2061" t="s">
        <v>3879</v>
      </c>
    </row>
    <row r="2062" spans="1:4" x14ac:dyDescent="0.3">
      <c r="A2062">
        <v>1002165</v>
      </c>
      <c r="B2062" t="s">
        <v>3869</v>
      </c>
      <c r="C2062" t="s">
        <v>3871</v>
      </c>
      <c r="D2062" t="s">
        <v>3880</v>
      </c>
    </row>
    <row r="2063" spans="1:4" x14ac:dyDescent="0.3">
      <c r="A2063">
        <v>1002166</v>
      </c>
      <c r="B2063" t="s">
        <v>3869</v>
      </c>
      <c r="C2063" t="s">
        <v>3868</v>
      </c>
      <c r="D2063" t="s">
        <v>3879</v>
      </c>
    </row>
    <row r="2064" spans="1:4" x14ac:dyDescent="0.3">
      <c r="A2064">
        <v>1002167</v>
      </c>
      <c r="B2064" t="s">
        <v>3867</v>
      </c>
      <c r="C2064" t="s">
        <v>3871</v>
      </c>
      <c r="D2064" t="s">
        <v>3880</v>
      </c>
    </row>
    <row r="2065" spans="1:4" x14ac:dyDescent="0.3">
      <c r="A2065">
        <v>1002168</v>
      </c>
      <c r="B2065" t="s">
        <v>3869</v>
      </c>
      <c r="C2065" t="s">
        <v>3868</v>
      </c>
      <c r="D2065" t="s">
        <v>3879</v>
      </c>
    </row>
    <row r="2066" spans="1:4" x14ac:dyDescent="0.3">
      <c r="A2066">
        <v>1002169</v>
      </c>
      <c r="B2066" t="s">
        <v>3869</v>
      </c>
      <c r="C2066" t="s">
        <v>3868</v>
      </c>
      <c r="D2066" t="s">
        <v>3879</v>
      </c>
    </row>
    <row r="2067" spans="1:4" x14ac:dyDescent="0.3">
      <c r="A2067">
        <v>1002170</v>
      </c>
      <c r="B2067" t="s">
        <v>3867</v>
      </c>
      <c r="C2067" t="s">
        <v>3873</v>
      </c>
      <c r="D2067" t="s">
        <v>3880</v>
      </c>
    </row>
    <row r="2068" spans="1:4" x14ac:dyDescent="0.3">
      <c r="A2068">
        <v>1002171</v>
      </c>
      <c r="B2068" t="s">
        <v>3869</v>
      </c>
      <c r="C2068" t="s">
        <v>3874</v>
      </c>
      <c r="D2068" t="s">
        <v>3879</v>
      </c>
    </row>
    <row r="2069" spans="1:4" x14ac:dyDescent="0.3">
      <c r="A2069">
        <v>1002172</v>
      </c>
      <c r="B2069" t="s">
        <v>3869</v>
      </c>
      <c r="C2069" t="s">
        <v>3875</v>
      </c>
      <c r="D2069" t="s">
        <v>3879</v>
      </c>
    </row>
    <row r="2070" spans="1:4" x14ac:dyDescent="0.3">
      <c r="A2070">
        <v>1002173</v>
      </c>
      <c r="B2070" t="s">
        <v>3869</v>
      </c>
      <c r="C2070" t="s">
        <v>3873</v>
      </c>
      <c r="D2070" t="s">
        <v>3879</v>
      </c>
    </row>
    <row r="2071" spans="1:4" x14ac:dyDescent="0.3">
      <c r="A2071">
        <v>1002174</v>
      </c>
      <c r="B2071" t="s">
        <v>3869</v>
      </c>
      <c r="C2071" t="s">
        <v>3873</v>
      </c>
      <c r="D2071" t="s">
        <v>3880</v>
      </c>
    </row>
    <row r="2072" spans="1:4" x14ac:dyDescent="0.3">
      <c r="A2072">
        <v>1002175</v>
      </c>
      <c r="B2072" t="s">
        <v>3869</v>
      </c>
      <c r="C2072" t="s">
        <v>3871</v>
      </c>
      <c r="D2072" t="s">
        <v>3879</v>
      </c>
    </row>
    <row r="2073" spans="1:4" x14ac:dyDescent="0.3">
      <c r="A2073">
        <v>1002176</v>
      </c>
      <c r="B2073" t="s">
        <v>3869</v>
      </c>
      <c r="C2073" t="s">
        <v>3868</v>
      </c>
      <c r="D2073" t="s">
        <v>3879</v>
      </c>
    </row>
    <row r="2074" spans="1:4" x14ac:dyDescent="0.3">
      <c r="A2074">
        <v>1002177</v>
      </c>
      <c r="B2074" t="s">
        <v>3867</v>
      </c>
      <c r="C2074" t="s">
        <v>3874</v>
      </c>
      <c r="D2074" t="s">
        <v>3880</v>
      </c>
    </row>
    <row r="2075" spans="1:4" x14ac:dyDescent="0.3">
      <c r="A2075">
        <v>1002178</v>
      </c>
      <c r="B2075" t="s">
        <v>3869</v>
      </c>
      <c r="C2075" t="s">
        <v>3872</v>
      </c>
      <c r="D2075" t="s">
        <v>3879</v>
      </c>
    </row>
    <row r="2076" spans="1:4" x14ac:dyDescent="0.3">
      <c r="A2076">
        <v>1002179</v>
      </c>
      <c r="B2076" t="s">
        <v>3867</v>
      </c>
      <c r="C2076" t="s">
        <v>3871</v>
      </c>
      <c r="D2076" t="s">
        <v>3880</v>
      </c>
    </row>
    <row r="2077" spans="1:4" x14ac:dyDescent="0.3">
      <c r="A2077">
        <v>1002180</v>
      </c>
      <c r="B2077" t="s">
        <v>3869</v>
      </c>
      <c r="C2077" t="s">
        <v>3871</v>
      </c>
      <c r="D2077" t="s">
        <v>3880</v>
      </c>
    </row>
    <row r="2078" spans="1:4" x14ac:dyDescent="0.3">
      <c r="A2078">
        <v>1002181</v>
      </c>
      <c r="B2078" t="s">
        <v>3869</v>
      </c>
      <c r="C2078" t="s">
        <v>3871</v>
      </c>
      <c r="D2078" t="s">
        <v>3880</v>
      </c>
    </row>
    <row r="2079" spans="1:4" x14ac:dyDescent="0.3">
      <c r="A2079">
        <v>1002182</v>
      </c>
      <c r="B2079" t="s">
        <v>3867</v>
      </c>
      <c r="C2079" t="s">
        <v>3871</v>
      </c>
      <c r="D2079" t="s">
        <v>3880</v>
      </c>
    </row>
    <row r="2080" spans="1:4" x14ac:dyDescent="0.3">
      <c r="A2080">
        <v>1002183</v>
      </c>
      <c r="B2080" t="s">
        <v>3867</v>
      </c>
      <c r="C2080" t="s">
        <v>3870</v>
      </c>
      <c r="D2080" t="s">
        <v>3879</v>
      </c>
    </row>
    <row r="2081" spans="1:4" x14ac:dyDescent="0.3">
      <c r="A2081">
        <v>1002184</v>
      </c>
      <c r="B2081" t="s">
        <v>3869</v>
      </c>
      <c r="C2081" t="s">
        <v>3875</v>
      </c>
      <c r="D2081" t="s">
        <v>3879</v>
      </c>
    </row>
    <row r="2082" spans="1:4" x14ac:dyDescent="0.3">
      <c r="A2082">
        <v>1002185</v>
      </c>
      <c r="B2082" t="s">
        <v>3869</v>
      </c>
      <c r="C2082" t="s">
        <v>3872</v>
      </c>
      <c r="D2082" t="s">
        <v>3880</v>
      </c>
    </row>
    <row r="2083" spans="1:4" x14ac:dyDescent="0.3">
      <c r="A2083">
        <v>1002186</v>
      </c>
      <c r="B2083" t="s">
        <v>3869</v>
      </c>
      <c r="C2083" t="s">
        <v>3875</v>
      </c>
      <c r="D2083" t="s">
        <v>3879</v>
      </c>
    </row>
    <row r="2084" spans="1:4" x14ac:dyDescent="0.3">
      <c r="A2084">
        <v>1002187</v>
      </c>
      <c r="B2084" t="s">
        <v>3869</v>
      </c>
      <c r="C2084" t="s">
        <v>3872</v>
      </c>
      <c r="D2084" t="s">
        <v>3880</v>
      </c>
    </row>
    <row r="2085" spans="1:4" x14ac:dyDescent="0.3">
      <c r="A2085">
        <v>1002188</v>
      </c>
      <c r="B2085" t="s">
        <v>3867</v>
      </c>
      <c r="C2085" t="s">
        <v>3875</v>
      </c>
      <c r="D2085" t="s">
        <v>3879</v>
      </c>
    </row>
    <row r="2086" spans="1:4" x14ac:dyDescent="0.3">
      <c r="A2086">
        <v>1002189</v>
      </c>
      <c r="B2086" t="s">
        <v>3869</v>
      </c>
      <c r="C2086" t="s">
        <v>3868</v>
      </c>
      <c r="D2086" t="s">
        <v>3879</v>
      </c>
    </row>
    <row r="2087" spans="1:4" x14ac:dyDescent="0.3">
      <c r="A2087">
        <v>1002190</v>
      </c>
      <c r="B2087" t="s">
        <v>3867</v>
      </c>
      <c r="C2087" t="s">
        <v>3871</v>
      </c>
      <c r="D2087" t="s">
        <v>3880</v>
      </c>
    </row>
    <row r="2088" spans="1:4" x14ac:dyDescent="0.3">
      <c r="A2088">
        <v>1002191</v>
      </c>
      <c r="B2088" t="s">
        <v>3869</v>
      </c>
      <c r="C2088" t="s">
        <v>3875</v>
      </c>
      <c r="D2088" t="s">
        <v>3879</v>
      </c>
    </row>
    <row r="2089" spans="1:4" x14ac:dyDescent="0.3">
      <c r="A2089">
        <v>1002192</v>
      </c>
      <c r="B2089" t="s">
        <v>3867</v>
      </c>
      <c r="C2089" t="s">
        <v>3871</v>
      </c>
      <c r="D2089" t="s">
        <v>3879</v>
      </c>
    </row>
    <row r="2090" spans="1:4" x14ac:dyDescent="0.3">
      <c r="A2090">
        <v>1002193</v>
      </c>
      <c r="B2090" t="s">
        <v>3869</v>
      </c>
      <c r="C2090" t="s">
        <v>3868</v>
      </c>
      <c r="D2090" t="s">
        <v>3879</v>
      </c>
    </row>
    <row r="2091" spans="1:4" x14ac:dyDescent="0.3">
      <c r="A2091">
        <v>1002194</v>
      </c>
      <c r="B2091" t="s">
        <v>3869</v>
      </c>
      <c r="C2091" t="s">
        <v>3871</v>
      </c>
      <c r="D2091" t="s">
        <v>3879</v>
      </c>
    </row>
    <row r="2092" spans="1:4" x14ac:dyDescent="0.3">
      <c r="A2092">
        <v>1002195</v>
      </c>
      <c r="B2092" t="s">
        <v>3869</v>
      </c>
      <c r="C2092" t="s">
        <v>3868</v>
      </c>
      <c r="D2092" t="s">
        <v>3879</v>
      </c>
    </row>
    <row r="2093" spans="1:4" x14ac:dyDescent="0.3">
      <c r="A2093">
        <v>1002196</v>
      </c>
      <c r="B2093" t="s">
        <v>3869</v>
      </c>
      <c r="C2093" t="s">
        <v>3871</v>
      </c>
      <c r="D2093" t="s">
        <v>3880</v>
      </c>
    </row>
    <row r="2094" spans="1:4" x14ac:dyDescent="0.3">
      <c r="A2094">
        <v>1002197</v>
      </c>
      <c r="B2094" t="s">
        <v>3867</v>
      </c>
      <c r="C2094" t="s">
        <v>3871</v>
      </c>
      <c r="D2094" t="s">
        <v>3879</v>
      </c>
    </row>
    <row r="2095" spans="1:4" x14ac:dyDescent="0.3">
      <c r="A2095">
        <v>1002198</v>
      </c>
      <c r="B2095" t="s">
        <v>3867</v>
      </c>
      <c r="C2095" t="s">
        <v>3874</v>
      </c>
      <c r="D2095" t="s">
        <v>3879</v>
      </c>
    </row>
    <row r="2096" spans="1:4" x14ac:dyDescent="0.3">
      <c r="A2096">
        <v>1002199</v>
      </c>
      <c r="B2096" t="s">
        <v>3869</v>
      </c>
      <c r="C2096" t="s">
        <v>3868</v>
      </c>
      <c r="D2096" t="s">
        <v>3879</v>
      </c>
    </row>
    <row r="2097" spans="1:4" x14ac:dyDescent="0.3">
      <c r="A2097">
        <v>1002200</v>
      </c>
      <c r="B2097" t="s">
        <v>3869</v>
      </c>
      <c r="C2097" t="s">
        <v>3874</v>
      </c>
      <c r="D2097" t="s">
        <v>3879</v>
      </c>
    </row>
    <row r="2098" spans="1:4" x14ac:dyDescent="0.3">
      <c r="A2098">
        <v>1002201</v>
      </c>
      <c r="B2098" t="s">
        <v>3869</v>
      </c>
      <c r="C2098" t="s">
        <v>3870</v>
      </c>
      <c r="D2098" t="s">
        <v>3880</v>
      </c>
    </row>
    <row r="2099" spans="1:4" x14ac:dyDescent="0.3">
      <c r="A2099">
        <v>1002202</v>
      </c>
      <c r="B2099" t="s">
        <v>3867</v>
      </c>
      <c r="C2099" t="s">
        <v>3868</v>
      </c>
      <c r="D2099" t="s">
        <v>3879</v>
      </c>
    </row>
    <row r="2100" spans="1:4" x14ac:dyDescent="0.3">
      <c r="A2100">
        <v>1002203</v>
      </c>
      <c r="B2100" t="s">
        <v>3869</v>
      </c>
      <c r="C2100" t="s">
        <v>3872</v>
      </c>
      <c r="D2100" t="s">
        <v>3880</v>
      </c>
    </row>
    <row r="2101" spans="1:4" x14ac:dyDescent="0.3">
      <c r="A2101">
        <v>1002204</v>
      </c>
      <c r="B2101" t="s">
        <v>3869</v>
      </c>
      <c r="C2101" t="s">
        <v>3870</v>
      </c>
      <c r="D2101" t="s">
        <v>3880</v>
      </c>
    </row>
    <row r="2102" spans="1:4" x14ac:dyDescent="0.3">
      <c r="A2102">
        <v>1002205</v>
      </c>
      <c r="B2102" t="s">
        <v>3867</v>
      </c>
      <c r="C2102" t="s">
        <v>3871</v>
      </c>
      <c r="D2102" t="s">
        <v>3880</v>
      </c>
    </row>
    <row r="2103" spans="1:4" x14ac:dyDescent="0.3">
      <c r="A2103">
        <v>1002206</v>
      </c>
      <c r="B2103" t="s">
        <v>3869</v>
      </c>
      <c r="C2103" t="s">
        <v>3872</v>
      </c>
      <c r="D2103" t="s">
        <v>3880</v>
      </c>
    </row>
    <row r="2104" spans="1:4" x14ac:dyDescent="0.3">
      <c r="A2104">
        <v>1002207</v>
      </c>
      <c r="B2104" t="s">
        <v>3869</v>
      </c>
      <c r="C2104" t="s">
        <v>3875</v>
      </c>
      <c r="D2104" t="s">
        <v>3879</v>
      </c>
    </row>
    <row r="2105" spans="1:4" x14ac:dyDescent="0.3">
      <c r="A2105">
        <v>1002208</v>
      </c>
      <c r="B2105" t="s">
        <v>3869</v>
      </c>
      <c r="C2105" t="s">
        <v>3871</v>
      </c>
      <c r="D2105" t="s">
        <v>3879</v>
      </c>
    </row>
    <row r="2106" spans="1:4" x14ac:dyDescent="0.3">
      <c r="A2106">
        <v>1002209</v>
      </c>
      <c r="B2106" t="s">
        <v>3869</v>
      </c>
      <c r="C2106" t="s">
        <v>3874</v>
      </c>
      <c r="D2106" t="s">
        <v>3880</v>
      </c>
    </row>
    <row r="2107" spans="1:4" x14ac:dyDescent="0.3">
      <c r="A2107">
        <v>1002210</v>
      </c>
      <c r="B2107" t="s">
        <v>3869</v>
      </c>
      <c r="C2107" t="s">
        <v>3872</v>
      </c>
      <c r="D2107" t="s">
        <v>3879</v>
      </c>
    </row>
    <row r="2108" spans="1:4" x14ac:dyDescent="0.3">
      <c r="A2108">
        <v>1002211</v>
      </c>
      <c r="B2108" t="s">
        <v>3869</v>
      </c>
      <c r="C2108" t="s">
        <v>3872</v>
      </c>
      <c r="D2108" t="s">
        <v>3880</v>
      </c>
    </row>
    <row r="2109" spans="1:4" x14ac:dyDescent="0.3">
      <c r="A2109">
        <v>1002212</v>
      </c>
      <c r="B2109" t="s">
        <v>3869</v>
      </c>
      <c r="C2109" t="s">
        <v>3875</v>
      </c>
      <c r="D2109" t="s">
        <v>3880</v>
      </c>
    </row>
    <row r="2110" spans="1:4" x14ac:dyDescent="0.3">
      <c r="A2110">
        <v>1002213</v>
      </c>
      <c r="B2110" t="s">
        <v>3867</v>
      </c>
      <c r="C2110" t="s">
        <v>3871</v>
      </c>
      <c r="D2110" t="s">
        <v>3879</v>
      </c>
    </row>
    <row r="2111" spans="1:4" x14ac:dyDescent="0.3">
      <c r="A2111">
        <v>1002214</v>
      </c>
      <c r="B2111" t="s">
        <v>3867</v>
      </c>
      <c r="C2111" t="s">
        <v>3871</v>
      </c>
      <c r="D2111" t="s">
        <v>3880</v>
      </c>
    </row>
    <row r="2112" spans="1:4" x14ac:dyDescent="0.3">
      <c r="A2112">
        <v>1002215</v>
      </c>
      <c r="B2112" t="s">
        <v>3867</v>
      </c>
      <c r="C2112" t="s">
        <v>3871</v>
      </c>
      <c r="D2112" t="s">
        <v>3880</v>
      </c>
    </row>
    <row r="2113" spans="1:4" x14ac:dyDescent="0.3">
      <c r="A2113">
        <v>1002216</v>
      </c>
      <c r="B2113" t="s">
        <v>3867</v>
      </c>
      <c r="C2113" t="s">
        <v>3871</v>
      </c>
      <c r="D2113" t="s">
        <v>3879</v>
      </c>
    </row>
    <row r="2114" spans="1:4" x14ac:dyDescent="0.3">
      <c r="A2114">
        <v>1002217</v>
      </c>
      <c r="B2114" t="s">
        <v>3869</v>
      </c>
      <c r="C2114" t="s">
        <v>3868</v>
      </c>
      <c r="D2114" t="s">
        <v>3879</v>
      </c>
    </row>
    <row r="2115" spans="1:4" x14ac:dyDescent="0.3">
      <c r="A2115">
        <v>1002218</v>
      </c>
      <c r="B2115" t="s">
        <v>3869</v>
      </c>
      <c r="C2115" t="s">
        <v>3874</v>
      </c>
      <c r="D2115" t="s">
        <v>3880</v>
      </c>
    </row>
    <row r="2116" spans="1:4" x14ac:dyDescent="0.3">
      <c r="A2116">
        <v>1002219</v>
      </c>
      <c r="B2116" t="s">
        <v>3869</v>
      </c>
      <c r="C2116" t="s">
        <v>3871</v>
      </c>
      <c r="D2116" t="s">
        <v>3879</v>
      </c>
    </row>
    <row r="2117" spans="1:4" x14ac:dyDescent="0.3">
      <c r="A2117">
        <v>1002220</v>
      </c>
      <c r="B2117" t="s">
        <v>3867</v>
      </c>
      <c r="C2117" t="s">
        <v>3873</v>
      </c>
      <c r="D2117" t="s">
        <v>3879</v>
      </c>
    </row>
    <row r="2118" spans="1:4" x14ac:dyDescent="0.3">
      <c r="A2118">
        <v>1002221</v>
      </c>
      <c r="B2118" t="s">
        <v>3869</v>
      </c>
      <c r="C2118" t="s">
        <v>3870</v>
      </c>
      <c r="D2118" t="s">
        <v>3880</v>
      </c>
    </row>
    <row r="2119" spans="1:4" x14ac:dyDescent="0.3">
      <c r="A2119">
        <v>1002222</v>
      </c>
      <c r="B2119" t="s">
        <v>3867</v>
      </c>
      <c r="C2119" t="s">
        <v>3872</v>
      </c>
      <c r="D2119" t="s">
        <v>3880</v>
      </c>
    </row>
    <row r="2120" spans="1:4" x14ac:dyDescent="0.3">
      <c r="A2120">
        <v>1002223</v>
      </c>
      <c r="B2120" t="s">
        <v>3869</v>
      </c>
      <c r="C2120" t="s">
        <v>3871</v>
      </c>
      <c r="D2120" t="s">
        <v>3880</v>
      </c>
    </row>
    <row r="2121" spans="1:4" x14ac:dyDescent="0.3">
      <c r="A2121">
        <v>1002224</v>
      </c>
      <c r="B2121" t="s">
        <v>3869</v>
      </c>
      <c r="C2121" t="s">
        <v>3871</v>
      </c>
      <c r="D2121" t="s">
        <v>3880</v>
      </c>
    </row>
    <row r="2122" spans="1:4" x14ac:dyDescent="0.3">
      <c r="A2122">
        <v>1002225</v>
      </c>
      <c r="B2122" t="s">
        <v>3869</v>
      </c>
      <c r="C2122" t="s">
        <v>3871</v>
      </c>
      <c r="D2122" t="s">
        <v>3880</v>
      </c>
    </row>
    <row r="2123" spans="1:4" x14ac:dyDescent="0.3">
      <c r="A2123">
        <v>1002226</v>
      </c>
      <c r="B2123" t="s">
        <v>3867</v>
      </c>
      <c r="C2123" t="s">
        <v>3871</v>
      </c>
      <c r="D2123" t="s">
        <v>3879</v>
      </c>
    </row>
    <row r="2124" spans="1:4" x14ac:dyDescent="0.3">
      <c r="A2124">
        <v>1002227</v>
      </c>
      <c r="B2124" t="s">
        <v>3869</v>
      </c>
      <c r="C2124" t="s">
        <v>3873</v>
      </c>
      <c r="D2124" t="s">
        <v>3880</v>
      </c>
    </row>
    <row r="2125" spans="1:4" x14ac:dyDescent="0.3">
      <c r="A2125">
        <v>1002228</v>
      </c>
      <c r="B2125" t="s">
        <v>3869</v>
      </c>
      <c r="C2125" t="s">
        <v>3871</v>
      </c>
      <c r="D2125" t="s">
        <v>3880</v>
      </c>
    </row>
    <row r="2126" spans="1:4" x14ac:dyDescent="0.3">
      <c r="A2126">
        <v>1002229</v>
      </c>
      <c r="B2126" t="s">
        <v>3869</v>
      </c>
      <c r="C2126" t="s">
        <v>3872</v>
      </c>
      <c r="D2126" t="s">
        <v>3879</v>
      </c>
    </row>
    <row r="2127" spans="1:4" x14ac:dyDescent="0.3">
      <c r="A2127">
        <v>1002230</v>
      </c>
      <c r="B2127" t="s">
        <v>3867</v>
      </c>
      <c r="C2127" t="s">
        <v>3872</v>
      </c>
      <c r="D2127" t="s">
        <v>3880</v>
      </c>
    </row>
    <row r="2128" spans="1:4" x14ac:dyDescent="0.3">
      <c r="A2128">
        <v>1002231</v>
      </c>
      <c r="B2128" t="s">
        <v>3869</v>
      </c>
      <c r="C2128" t="s">
        <v>3873</v>
      </c>
      <c r="D2128" t="s">
        <v>3880</v>
      </c>
    </row>
    <row r="2129" spans="1:4" x14ac:dyDescent="0.3">
      <c r="A2129">
        <v>1002232</v>
      </c>
      <c r="B2129" t="s">
        <v>3869</v>
      </c>
      <c r="C2129" t="s">
        <v>3871</v>
      </c>
      <c r="D2129" t="s">
        <v>3880</v>
      </c>
    </row>
    <row r="2130" spans="1:4" x14ac:dyDescent="0.3">
      <c r="A2130">
        <v>1002233</v>
      </c>
      <c r="B2130" t="s">
        <v>3867</v>
      </c>
      <c r="C2130" t="s">
        <v>3874</v>
      </c>
      <c r="D2130" t="s">
        <v>3880</v>
      </c>
    </row>
    <row r="2131" spans="1:4" x14ac:dyDescent="0.3">
      <c r="A2131">
        <v>1002234</v>
      </c>
      <c r="B2131" t="s">
        <v>3869</v>
      </c>
      <c r="C2131" t="s">
        <v>3870</v>
      </c>
      <c r="D2131" t="s">
        <v>3880</v>
      </c>
    </row>
    <row r="2132" spans="1:4" x14ac:dyDescent="0.3">
      <c r="A2132">
        <v>1002235</v>
      </c>
      <c r="B2132" t="s">
        <v>3869</v>
      </c>
      <c r="C2132" t="s">
        <v>3868</v>
      </c>
      <c r="D2132" t="s">
        <v>3879</v>
      </c>
    </row>
    <row r="2133" spans="1:4" x14ac:dyDescent="0.3">
      <c r="A2133">
        <v>1002236</v>
      </c>
      <c r="B2133" t="s">
        <v>3869</v>
      </c>
      <c r="C2133" t="s">
        <v>3868</v>
      </c>
      <c r="D2133" t="s">
        <v>3879</v>
      </c>
    </row>
    <row r="2134" spans="1:4" x14ac:dyDescent="0.3">
      <c r="A2134">
        <v>1002237</v>
      </c>
      <c r="B2134" t="s">
        <v>3867</v>
      </c>
      <c r="C2134" t="s">
        <v>3874</v>
      </c>
      <c r="D2134" t="s">
        <v>3879</v>
      </c>
    </row>
    <row r="2135" spans="1:4" x14ac:dyDescent="0.3">
      <c r="A2135">
        <v>1002238</v>
      </c>
      <c r="B2135" t="s">
        <v>3867</v>
      </c>
      <c r="C2135" t="s">
        <v>3871</v>
      </c>
      <c r="D2135" t="s">
        <v>3879</v>
      </c>
    </row>
    <row r="2136" spans="1:4" x14ac:dyDescent="0.3">
      <c r="A2136">
        <v>1002239</v>
      </c>
      <c r="B2136" t="s">
        <v>3869</v>
      </c>
      <c r="C2136" t="s">
        <v>3875</v>
      </c>
      <c r="D2136" t="s">
        <v>3879</v>
      </c>
    </row>
    <row r="2137" spans="1:4" x14ac:dyDescent="0.3">
      <c r="A2137">
        <v>1002240</v>
      </c>
      <c r="B2137" t="s">
        <v>3869</v>
      </c>
      <c r="C2137" t="s">
        <v>3872</v>
      </c>
      <c r="D2137" t="s">
        <v>3880</v>
      </c>
    </row>
    <row r="2138" spans="1:4" x14ac:dyDescent="0.3">
      <c r="A2138">
        <v>1002241</v>
      </c>
      <c r="B2138" t="s">
        <v>3869</v>
      </c>
      <c r="C2138" t="s">
        <v>3872</v>
      </c>
      <c r="D2138" t="s">
        <v>3879</v>
      </c>
    </row>
    <row r="2139" spans="1:4" x14ac:dyDescent="0.3">
      <c r="A2139">
        <v>1002242</v>
      </c>
      <c r="B2139" t="s">
        <v>3869</v>
      </c>
      <c r="C2139" t="s">
        <v>3875</v>
      </c>
      <c r="D2139" t="s">
        <v>3879</v>
      </c>
    </row>
    <row r="2140" spans="1:4" x14ac:dyDescent="0.3">
      <c r="A2140">
        <v>1002243</v>
      </c>
      <c r="B2140" t="s">
        <v>3869</v>
      </c>
      <c r="C2140" t="s">
        <v>3872</v>
      </c>
      <c r="D2140" t="s">
        <v>3880</v>
      </c>
    </row>
    <row r="2141" spans="1:4" x14ac:dyDescent="0.3">
      <c r="A2141">
        <v>1002245</v>
      </c>
      <c r="B2141" t="s">
        <v>3869</v>
      </c>
      <c r="C2141" t="s">
        <v>3868</v>
      </c>
      <c r="D2141" t="s">
        <v>3879</v>
      </c>
    </row>
    <row r="2142" spans="1:4" x14ac:dyDescent="0.3">
      <c r="A2142">
        <v>1002247</v>
      </c>
      <c r="B2142" t="s">
        <v>3869</v>
      </c>
      <c r="C2142" t="s">
        <v>3872</v>
      </c>
      <c r="D2142" t="s">
        <v>3880</v>
      </c>
    </row>
    <row r="2143" spans="1:4" x14ac:dyDescent="0.3">
      <c r="A2143">
        <v>1002248</v>
      </c>
      <c r="B2143" t="s">
        <v>3867</v>
      </c>
      <c r="C2143" t="s">
        <v>3874</v>
      </c>
      <c r="D2143" t="s">
        <v>3879</v>
      </c>
    </row>
    <row r="2144" spans="1:4" x14ac:dyDescent="0.3">
      <c r="A2144">
        <v>1002249</v>
      </c>
      <c r="B2144" t="s">
        <v>3869</v>
      </c>
      <c r="C2144" t="s">
        <v>3871</v>
      </c>
      <c r="D2144" t="s">
        <v>3879</v>
      </c>
    </row>
    <row r="2145" spans="1:4" x14ac:dyDescent="0.3">
      <c r="A2145">
        <v>1002250</v>
      </c>
      <c r="B2145" t="s">
        <v>3869</v>
      </c>
      <c r="C2145" t="s">
        <v>3875</v>
      </c>
      <c r="D2145" t="s">
        <v>3880</v>
      </c>
    </row>
    <row r="2146" spans="1:4" x14ac:dyDescent="0.3">
      <c r="A2146">
        <v>1002251</v>
      </c>
      <c r="B2146" t="s">
        <v>3869</v>
      </c>
      <c r="C2146" t="s">
        <v>3874</v>
      </c>
      <c r="D2146" t="s">
        <v>3879</v>
      </c>
    </row>
    <row r="2147" spans="1:4" x14ac:dyDescent="0.3">
      <c r="A2147">
        <v>1002252</v>
      </c>
      <c r="B2147" t="s">
        <v>3867</v>
      </c>
      <c r="C2147" t="s">
        <v>3875</v>
      </c>
      <c r="D2147" t="s">
        <v>3879</v>
      </c>
    </row>
    <row r="2148" spans="1:4" x14ac:dyDescent="0.3">
      <c r="A2148">
        <v>1002253</v>
      </c>
      <c r="B2148" t="s">
        <v>3867</v>
      </c>
      <c r="C2148" t="s">
        <v>3873</v>
      </c>
      <c r="D2148" t="s">
        <v>3879</v>
      </c>
    </row>
    <row r="2149" spans="1:4" x14ac:dyDescent="0.3">
      <c r="A2149">
        <v>1002254</v>
      </c>
      <c r="B2149" t="s">
        <v>3869</v>
      </c>
      <c r="C2149" t="s">
        <v>3874</v>
      </c>
      <c r="D2149" t="s">
        <v>3879</v>
      </c>
    </row>
    <row r="2150" spans="1:4" x14ac:dyDescent="0.3">
      <c r="A2150">
        <v>1002255</v>
      </c>
      <c r="B2150" t="s">
        <v>3867</v>
      </c>
      <c r="C2150" t="s">
        <v>3874</v>
      </c>
      <c r="D2150" t="s">
        <v>3880</v>
      </c>
    </row>
    <row r="2151" spans="1:4" x14ac:dyDescent="0.3">
      <c r="A2151">
        <v>1002256</v>
      </c>
      <c r="B2151" t="s">
        <v>3867</v>
      </c>
      <c r="C2151" t="s">
        <v>3872</v>
      </c>
      <c r="D2151" t="s">
        <v>3879</v>
      </c>
    </row>
    <row r="2152" spans="1:4" x14ac:dyDescent="0.3">
      <c r="A2152">
        <v>1002257</v>
      </c>
      <c r="B2152" t="s">
        <v>3867</v>
      </c>
      <c r="C2152" t="s">
        <v>3875</v>
      </c>
      <c r="D2152" t="s">
        <v>3879</v>
      </c>
    </row>
    <row r="2153" spans="1:4" x14ac:dyDescent="0.3">
      <c r="A2153">
        <v>1002258</v>
      </c>
      <c r="B2153" t="s">
        <v>3867</v>
      </c>
      <c r="C2153" t="s">
        <v>3875</v>
      </c>
      <c r="D2153" t="s">
        <v>3879</v>
      </c>
    </row>
    <row r="2154" spans="1:4" x14ac:dyDescent="0.3">
      <c r="A2154">
        <v>1002259</v>
      </c>
      <c r="B2154" t="s">
        <v>3867</v>
      </c>
      <c r="C2154" t="s">
        <v>3870</v>
      </c>
      <c r="D2154" t="s">
        <v>3880</v>
      </c>
    </row>
    <row r="2155" spans="1:4" x14ac:dyDescent="0.3">
      <c r="A2155">
        <v>1002260</v>
      </c>
      <c r="B2155" t="s">
        <v>3867</v>
      </c>
      <c r="C2155" t="s">
        <v>3871</v>
      </c>
      <c r="D2155" t="s">
        <v>3879</v>
      </c>
    </row>
    <row r="2156" spans="1:4" x14ac:dyDescent="0.3">
      <c r="A2156">
        <v>1002261</v>
      </c>
      <c r="B2156" t="s">
        <v>3869</v>
      </c>
      <c r="C2156" t="s">
        <v>3871</v>
      </c>
      <c r="D2156" t="s">
        <v>3879</v>
      </c>
    </row>
    <row r="2157" spans="1:4" x14ac:dyDescent="0.3">
      <c r="A2157">
        <v>1002262</v>
      </c>
      <c r="B2157" t="s">
        <v>3869</v>
      </c>
      <c r="C2157" t="s">
        <v>3872</v>
      </c>
      <c r="D2157" t="s">
        <v>3880</v>
      </c>
    </row>
    <row r="2158" spans="1:4" x14ac:dyDescent="0.3">
      <c r="A2158">
        <v>1002263</v>
      </c>
      <c r="B2158" t="s">
        <v>3869</v>
      </c>
      <c r="C2158" t="s">
        <v>3871</v>
      </c>
      <c r="D2158" t="s">
        <v>3880</v>
      </c>
    </row>
    <row r="2159" spans="1:4" x14ac:dyDescent="0.3">
      <c r="A2159">
        <v>1002264</v>
      </c>
      <c r="B2159" t="s">
        <v>3867</v>
      </c>
      <c r="C2159" t="s">
        <v>3872</v>
      </c>
      <c r="D2159" t="s">
        <v>3879</v>
      </c>
    </row>
    <row r="2160" spans="1:4" x14ac:dyDescent="0.3">
      <c r="A2160">
        <v>1002265</v>
      </c>
      <c r="B2160" t="s">
        <v>3869</v>
      </c>
      <c r="C2160" t="s">
        <v>3870</v>
      </c>
      <c r="D2160" t="s">
        <v>3880</v>
      </c>
    </row>
    <row r="2161" spans="1:4" x14ac:dyDescent="0.3">
      <c r="A2161">
        <v>1002266</v>
      </c>
      <c r="B2161" t="s">
        <v>3867</v>
      </c>
      <c r="C2161" t="s">
        <v>3873</v>
      </c>
      <c r="D2161" t="s">
        <v>3880</v>
      </c>
    </row>
    <row r="2162" spans="1:4" x14ac:dyDescent="0.3">
      <c r="A2162">
        <v>1002267</v>
      </c>
      <c r="B2162" t="s">
        <v>3867</v>
      </c>
      <c r="C2162" t="s">
        <v>3870</v>
      </c>
      <c r="D2162" t="s">
        <v>3880</v>
      </c>
    </row>
    <row r="2163" spans="1:4" x14ac:dyDescent="0.3">
      <c r="A2163">
        <v>1002268</v>
      </c>
      <c r="B2163" t="s">
        <v>3867</v>
      </c>
      <c r="C2163" t="s">
        <v>3874</v>
      </c>
      <c r="D2163" t="s">
        <v>3879</v>
      </c>
    </row>
    <row r="2164" spans="1:4" x14ac:dyDescent="0.3">
      <c r="A2164">
        <v>1002270</v>
      </c>
      <c r="B2164" t="s">
        <v>3869</v>
      </c>
      <c r="C2164" t="s">
        <v>3875</v>
      </c>
      <c r="D2164" t="s">
        <v>3880</v>
      </c>
    </row>
    <row r="2165" spans="1:4" x14ac:dyDescent="0.3">
      <c r="A2165">
        <v>1002271</v>
      </c>
      <c r="B2165" t="s">
        <v>3869</v>
      </c>
      <c r="C2165" t="s">
        <v>3873</v>
      </c>
      <c r="D2165" t="s">
        <v>3879</v>
      </c>
    </row>
    <row r="2166" spans="1:4" x14ac:dyDescent="0.3">
      <c r="A2166">
        <v>1002272</v>
      </c>
      <c r="B2166" t="s">
        <v>3869</v>
      </c>
      <c r="C2166" t="s">
        <v>3871</v>
      </c>
      <c r="D2166" t="s">
        <v>3879</v>
      </c>
    </row>
    <row r="2167" spans="1:4" x14ac:dyDescent="0.3">
      <c r="A2167">
        <v>1002273</v>
      </c>
      <c r="B2167" t="s">
        <v>3869</v>
      </c>
      <c r="C2167" t="s">
        <v>3871</v>
      </c>
      <c r="D2167" t="s">
        <v>3879</v>
      </c>
    </row>
    <row r="2168" spans="1:4" x14ac:dyDescent="0.3">
      <c r="A2168">
        <v>1002274</v>
      </c>
      <c r="B2168" t="s">
        <v>3869</v>
      </c>
      <c r="C2168" t="s">
        <v>3875</v>
      </c>
      <c r="D2168" t="s">
        <v>3879</v>
      </c>
    </row>
    <row r="2169" spans="1:4" x14ac:dyDescent="0.3">
      <c r="A2169">
        <v>1002275</v>
      </c>
      <c r="B2169" t="s">
        <v>3869</v>
      </c>
      <c r="C2169" t="s">
        <v>3870</v>
      </c>
      <c r="D2169" t="s">
        <v>3880</v>
      </c>
    </row>
    <row r="2170" spans="1:4" x14ac:dyDescent="0.3">
      <c r="A2170">
        <v>1002276</v>
      </c>
      <c r="B2170" t="s">
        <v>3869</v>
      </c>
      <c r="C2170" t="s">
        <v>3870</v>
      </c>
      <c r="D2170" t="s">
        <v>3880</v>
      </c>
    </row>
    <row r="2171" spans="1:4" x14ac:dyDescent="0.3">
      <c r="A2171">
        <v>1002278</v>
      </c>
      <c r="B2171" t="s">
        <v>3869</v>
      </c>
      <c r="C2171" t="s">
        <v>3873</v>
      </c>
      <c r="D2171" t="s">
        <v>3880</v>
      </c>
    </row>
    <row r="2172" spans="1:4" x14ac:dyDescent="0.3">
      <c r="A2172">
        <v>1002279</v>
      </c>
      <c r="B2172" t="s">
        <v>3869</v>
      </c>
      <c r="C2172" t="s">
        <v>3873</v>
      </c>
      <c r="D2172" t="s">
        <v>3880</v>
      </c>
    </row>
    <row r="2173" spans="1:4" x14ac:dyDescent="0.3">
      <c r="A2173">
        <v>1002280</v>
      </c>
      <c r="B2173" t="s">
        <v>3869</v>
      </c>
      <c r="C2173" t="s">
        <v>3870</v>
      </c>
      <c r="D2173" t="s">
        <v>3880</v>
      </c>
    </row>
    <row r="2174" spans="1:4" x14ac:dyDescent="0.3">
      <c r="A2174">
        <v>1002281</v>
      </c>
      <c r="B2174" t="s">
        <v>3869</v>
      </c>
      <c r="C2174" t="s">
        <v>3872</v>
      </c>
      <c r="D2174" t="s">
        <v>3879</v>
      </c>
    </row>
    <row r="2175" spans="1:4" x14ac:dyDescent="0.3">
      <c r="A2175">
        <v>1002283</v>
      </c>
      <c r="B2175" t="s">
        <v>3869</v>
      </c>
      <c r="C2175" t="s">
        <v>3874</v>
      </c>
      <c r="D2175" t="s">
        <v>3880</v>
      </c>
    </row>
    <row r="2176" spans="1:4" x14ac:dyDescent="0.3">
      <c r="A2176">
        <v>1002284</v>
      </c>
      <c r="B2176" t="s">
        <v>3869</v>
      </c>
      <c r="C2176" t="s">
        <v>3871</v>
      </c>
      <c r="D2176" t="s">
        <v>3880</v>
      </c>
    </row>
    <row r="2177" spans="1:4" x14ac:dyDescent="0.3">
      <c r="A2177">
        <v>1002285</v>
      </c>
      <c r="B2177" t="s">
        <v>3867</v>
      </c>
      <c r="C2177" t="s">
        <v>3868</v>
      </c>
      <c r="D2177" t="s">
        <v>3879</v>
      </c>
    </row>
    <row r="2178" spans="1:4" x14ac:dyDescent="0.3">
      <c r="A2178">
        <v>1002286</v>
      </c>
      <c r="B2178" t="s">
        <v>3869</v>
      </c>
      <c r="C2178" t="s">
        <v>3874</v>
      </c>
      <c r="D2178" t="s">
        <v>3879</v>
      </c>
    </row>
    <row r="2179" spans="1:4" x14ac:dyDescent="0.3">
      <c r="A2179">
        <v>1002287</v>
      </c>
      <c r="B2179" t="s">
        <v>3869</v>
      </c>
      <c r="C2179" t="s">
        <v>3870</v>
      </c>
      <c r="D2179" t="s">
        <v>3880</v>
      </c>
    </row>
    <row r="2180" spans="1:4" x14ac:dyDescent="0.3">
      <c r="A2180">
        <v>1002288</v>
      </c>
      <c r="B2180" t="s">
        <v>3869</v>
      </c>
      <c r="C2180" t="s">
        <v>3868</v>
      </c>
      <c r="D2180" t="s">
        <v>3879</v>
      </c>
    </row>
    <row r="2181" spans="1:4" x14ac:dyDescent="0.3">
      <c r="A2181">
        <v>1002289</v>
      </c>
      <c r="B2181" t="s">
        <v>3867</v>
      </c>
      <c r="C2181" t="s">
        <v>3873</v>
      </c>
      <c r="D2181" t="s">
        <v>3880</v>
      </c>
    </row>
    <row r="2182" spans="1:4" x14ac:dyDescent="0.3">
      <c r="A2182">
        <v>1002291</v>
      </c>
      <c r="B2182" t="s">
        <v>3869</v>
      </c>
      <c r="C2182" t="s">
        <v>3872</v>
      </c>
      <c r="D2182" t="s">
        <v>3880</v>
      </c>
    </row>
    <row r="2183" spans="1:4" x14ac:dyDescent="0.3">
      <c r="A2183">
        <v>1002292</v>
      </c>
      <c r="B2183" t="s">
        <v>3869</v>
      </c>
      <c r="C2183" t="s">
        <v>3873</v>
      </c>
      <c r="D2183" t="s">
        <v>3880</v>
      </c>
    </row>
    <row r="2184" spans="1:4" x14ac:dyDescent="0.3">
      <c r="A2184">
        <v>1002293</v>
      </c>
      <c r="B2184" t="s">
        <v>3867</v>
      </c>
      <c r="C2184" t="s">
        <v>3870</v>
      </c>
      <c r="D2184" t="s">
        <v>3880</v>
      </c>
    </row>
    <row r="2185" spans="1:4" x14ac:dyDescent="0.3">
      <c r="A2185">
        <v>1002294</v>
      </c>
      <c r="B2185" t="s">
        <v>3869</v>
      </c>
      <c r="C2185" t="s">
        <v>3870</v>
      </c>
      <c r="D2185" t="s">
        <v>3879</v>
      </c>
    </row>
    <row r="2186" spans="1:4" x14ac:dyDescent="0.3">
      <c r="A2186">
        <v>1002295</v>
      </c>
      <c r="B2186" t="s">
        <v>3869</v>
      </c>
      <c r="C2186" t="s">
        <v>3872</v>
      </c>
      <c r="D2186" t="s">
        <v>3880</v>
      </c>
    </row>
    <row r="2187" spans="1:4" x14ac:dyDescent="0.3">
      <c r="A2187">
        <v>1002296</v>
      </c>
      <c r="B2187" t="s">
        <v>3867</v>
      </c>
      <c r="C2187" t="s">
        <v>3871</v>
      </c>
      <c r="D2187" t="s">
        <v>3880</v>
      </c>
    </row>
    <row r="2188" spans="1:4" x14ac:dyDescent="0.3">
      <c r="A2188">
        <v>1002297</v>
      </c>
      <c r="B2188" t="s">
        <v>3869</v>
      </c>
      <c r="C2188" t="s">
        <v>3870</v>
      </c>
      <c r="D2188" t="s">
        <v>3880</v>
      </c>
    </row>
    <row r="2189" spans="1:4" x14ac:dyDescent="0.3">
      <c r="A2189">
        <v>1002298</v>
      </c>
      <c r="B2189" t="s">
        <v>3869</v>
      </c>
      <c r="C2189" t="s">
        <v>3874</v>
      </c>
      <c r="D2189" t="s">
        <v>3879</v>
      </c>
    </row>
    <row r="2190" spans="1:4" x14ac:dyDescent="0.3">
      <c r="A2190">
        <v>1002299</v>
      </c>
      <c r="B2190" t="s">
        <v>3867</v>
      </c>
      <c r="C2190" t="s">
        <v>3875</v>
      </c>
      <c r="D2190" t="s">
        <v>3879</v>
      </c>
    </row>
    <row r="2191" spans="1:4" x14ac:dyDescent="0.3">
      <c r="A2191">
        <v>1002300</v>
      </c>
      <c r="B2191" t="s">
        <v>3869</v>
      </c>
      <c r="C2191" t="s">
        <v>3870</v>
      </c>
      <c r="D2191" t="s">
        <v>3880</v>
      </c>
    </row>
    <row r="2192" spans="1:4" x14ac:dyDescent="0.3">
      <c r="A2192">
        <v>1002302</v>
      </c>
      <c r="B2192" t="s">
        <v>3869</v>
      </c>
      <c r="C2192" t="s">
        <v>3873</v>
      </c>
      <c r="D2192" t="s">
        <v>3880</v>
      </c>
    </row>
    <row r="2193" spans="1:4" x14ac:dyDescent="0.3">
      <c r="A2193">
        <v>1002303</v>
      </c>
      <c r="B2193" t="s">
        <v>3869</v>
      </c>
      <c r="C2193" t="s">
        <v>3873</v>
      </c>
      <c r="D2193" t="s">
        <v>3880</v>
      </c>
    </row>
    <row r="2194" spans="1:4" x14ac:dyDescent="0.3">
      <c r="A2194">
        <v>1002304</v>
      </c>
      <c r="B2194" t="s">
        <v>3869</v>
      </c>
      <c r="C2194" t="s">
        <v>3872</v>
      </c>
      <c r="D2194" t="s">
        <v>3880</v>
      </c>
    </row>
    <row r="2195" spans="1:4" x14ac:dyDescent="0.3">
      <c r="A2195">
        <v>1002305</v>
      </c>
      <c r="B2195" t="s">
        <v>3869</v>
      </c>
      <c r="C2195" t="s">
        <v>3873</v>
      </c>
      <c r="D2195" t="s">
        <v>3880</v>
      </c>
    </row>
    <row r="2196" spans="1:4" x14ac:dyDescent="0.3">
      <c r="A2196">
        <v>1002306</v>
      </c>
      <c r="B2196" t="s">
        <v>3867</v>
      </c>
      <c r="C2196" t="s">
        <v>3875</v>
      </c>
      <c r="D2196" t="s">
        <v>3879</v>
      </c>
    </row>
    <row r="2197" spans="1:4" x14ac:dyDescent="0.3">
      <c r="A2197">
        <v>1002307</v>
      </c>
      <c r="B2197" t="s">
        <v>3869</v>
      </c>
      <c r="C2197" t="s">
        <v>3871</v>
      </c>
      <c r="D2197" t="s">
        <v>3880</v>
      </c>
    </row>
    <row r="2198" spans="1:4" x14ac:dyDescent="0.3">
      <c r="A2198">
        <v>1002308</v>
      </c>
      <c r="B2198" t="s">
        <v>3867</v>
      </c>
      <c r="C2198" t="s">
        <v>3872</v>
      </c>
      <c r="D2198" t="s">
        <v>3880</v>
      </c>
    </row>
    <row r="2199" spans="1:4" x14ac:dyDescent="0.3">
      <c r="A2199">
        <v>1002309</v>
      </c>
      <c r="B2199" t="s">
        <v>3867</v>
      </c>
      <c r="C2199" t="s">
        <v>3872</v>
      </c>
      <c r="D2199" t="s">
        <v>3880</v>
      </c>
    </row>
    <row r="2200" spans="1:4" x14ac:dyDescent="0.3">
      <c r="A2200">
        <v>1002310</v>
      </c>
      <c r="B2200" t="s">
        <v>3869</v>
      </c>
      <c r="C2200" t="s">
        <v>3872</v>
      </c>
      <c r="D2200" t="s">
        <v>3880</v>
      </c>
    </row>
    <row r="2201" spans="1:4" x14ac:dyDescent="0.3">
      <c r="A2201">
        <v>1002311</v>
      </c>
      <c r="B2201" t="s">
        <v>3867</v>
      </c>
      <c r="C2201" t="s">
        <v>3871</v>
      </c>
      <c r="D2201" t="s">
        <v>3880</v>
      </c>
    </row>
    <row r="2202" spans="1:4" x14ac:dyDescent="0.3">
      <c r="A2202">
        <v>1002313</v>
      </c>
      <c r="B2202" t="s">
        <v>3867</v>
      </c>
      <c r="C2202" t="s">
        <v>3873</v>
      </c>
      <c r="D2202" t="s">
        <v>3880</v>
      </c>
    </row>
    <row r="2203" spans="1:4" x14ac:dyDescent="0.3">
      <c r="A2203">
        <v>1002314</v>
      </c>
      <c r="B2203" t="s">
        <v>3867</v>
      </c>
      <c r="C2203" t="s">
        <v>3871</v>
      </c>
      <c r="D2203" t="s">
        <v>3879</v>
      </c>
    </row>
    <row r="2204" spans="1:4" x14ac:dyDescent="0.3">
      <c r="A2204">
        <v>1002315</v>
      </c>
      <c r="B2204" t="s">
        <v>3869</v>
      </c>
      <c r="C2204" t="s">
        <v>3870</v>
      </c>
      <c r="D2204" t="s">
        <v>3880</v>
      </c>
    </row>
    <row r="2205" spans="1:4" x14ac:dyDescent="0.3">
      <c r="A2205">
        <v>1002316</v>
      </c>
      <c r="B2205" t="s">
        <v>3869</v>
      </c>
      <c r="C2205" t="s">
        <v>3874</v>
      </c>
      <c r="D2205" t="s">
        <v>3879</v>
      </c>
    </row>
    <row r="2206" spans="1:4" x14ac:dyDescent="0.3">
      <c r="A2206">
        <v>1002318</v>
      </c>
      <c r="B2206" t="s">
        <v>3869</v>
      </c>
      <c r="C2206" t="s">
        <v>3870</v>
      </c>
      <c r="D2206" t="s">
        <v>3880</v>
      </c>
    </row>
    <row r="2207" spans="1:4" x14ac:dyDescent="0.3">
      <c r="A2207">
        <v>1002319</v>
      </c>
      <c r="B2207" t="s">
        <v>3869</v>
      </c>
      <c r="C2207" t="s">
        <v>3874</v>
      </c>
      <c r="D2207" t="s">
        <v>3879</v>
      </c>
    </row>
    <row r="2208" spans="1:4" x14ac:dyDescent="0.3">
      <c r="A2208">
        <v>1002320</v>
      </c>
      <c r="B2208" t="s">
        <v>3867</v>
      </c>
      <c r="C2208" t="s">
        <v>3873</v>
      </c>
      <c r="D2208" t="s">
        <v>3880</v>
      </c>
    </row>
    <row r="2209" spans="1:4" x14ac:dyDescent="0.3">
      <c r="A2209">
        <v>1002321</v>
      </c>
      <c r="B2209" t="s">
        <v>3869</v>
      </c>
      <c r="C2209" t="s">
        <v>3871</v>
      </c>
      <c r="D2209" t="s">
        <v>3880</v>
      </c>
    </row>
    <row r="2210" spans="1:4" x14ac:dyDescent="0.3">
      <c r="A2210">
        <v>1002322</v>
      </c>
      <c r="B2210" t="s">
        <v>3867</v>
      </c>
      <c r="C2210" t="s">
        <v>3870</v>
      </c>
      <c r="D2210" t="s">
        <v>3880</v>
      </c>
    </row>
    <row r="2211" spans="1:4" x14ac:dyDescent="0.3">
      <c r="A2211">
        <v>1002323</v>
      </c>
      <c r="B2211" t="s">
        <v>3869</v>
      </c>
      <c r="C2211" t="s">
        <v>3874</v>
      </c>
      <c r="D2211" t="s">
        <v>3880</v>
      </c>
    </row>
    <row r="2212" spans="1:4" x14ac:dyDescent="0.3">
      <c r="A2212">
        <v>1002324</v>
      </c>
      <c r="B2212" t="s">
        <v>3869</v>
      </c>
      <c r="C2212" t="s">
        <v>3874</v>
      </c>
      <c r="D2212" t="s">
        <v>3879</v>
      </c>
    </row>
    <row r="2213" spans="1:4" x14ac:dyDescent="0.3">
      <c r="A2213">
        <v>1002325</v>
      </c>
      <c r="B2213" t="s">
        <v>3867</v>
      </c>
      <c r="C2213" t="s">
        <v>3875</v>
      </c>
      <c r="D2213" t="s">
        <v>3879</v>
      </c>
    </row>
    <row r="2214" spans="1:4" x14ac:dyDescent="0.3">
      <c r="A2214">
        <v>1002326</v>
      </c>
      <c r="B2214" t="s">
        <v>3869</v>
      </c>
      <c r="C2214" t="s">
        <v>3875</v>
      </c>
      <c r="D2214" t="s">
        <v>3879</v>
      </c>
    </row>
    <row r="2215" spans="1:4" x14ac:dyDescent="0.3">
      <c r="A2215">
        <v>1002327</v>
      </c>
      <c r="B2215" t="s">
        <v>3869</v>
      </c>
      <c r="C2215" t="s">
        <v>3875</v>
      </c>
      <c r="D2215" t="s">
        <v>3879</v>
      </c>
    </row>
    <row r="2216" spans="1:4" x14ac:dyDescent="0.3">
      <c r="A2216">
        <v>1002328</v>
      </c>
      <c r="B2216" t="s">
        <v>3869</v>
      </c>
      <c r="C2216" t="s">
        <v>3870</v>
      </c>
      <c r="D2216" t="s">
        <v>3880</v>
      </c>
    </row>
    <row r="2217" spans="1:4" x14ac:dyDescent="0.3">
      <c r="A2217">
        <v>1002329</v>
      </c>
      <c r="B2217" t="s">
        <v>3867</v>
      </c>
      <c r="C2217" t="s">
        <v>3870</v>
      </c>
      <c r="D2217" t="s">
        <v>3880</v>
      </c>
    </row>
    <row r="2218" spans="1:4" x14ac:dyDescent="0.3">
      <c r="A2218">
        <v>1002330</v>
      </c>
      <c r="B2218" t="s">
        <v>3869</v>
      </c>
      <c r="C2218" t="s">
        <v>3872</v>
      </c>
      <c r="D2218" t="s">
        <v>3880</v>
      </c>
    </row>
    <row r="2219" spans="1:4" x14ac:dyDescent="0.3">
      <c r="A2219">
        <v>1002331</v>
      </c>
      <c r="B2219" t="s">
        <v>3869</v>
      </c>
      <c r="C2219" t="s">
        <v>3870</v>
      </c>
      <c r="D2219" t="s">
        <v>3880</v>
      </c>
    </row>
    <row r="2220" spans="1:4" x14ac:dyDescent="0.3">
      <c r="A2220">
        <v>1002332</v>
      </c>
      <c r="B2220" t="s">
        <v>3869</v>
      </c>
      <c r="C2220" t="s">
        <v>3870</v>
      </c>
      <c r="D2220" t="s">
        <v>3879</v>
      </c>
    </row>
    <row r="2221" spans="1:4" x14ac:dyDescent="0.3">
      <c r="A2221">
        <v>1002333</v>
      </c>
      <c r="B2221" t="s">
        <v>3869</v>
      </c>
      <c r="C2221" t="s">
        <v>3873</v>
      </c>
      <c r="D2221" t="s">
        <v>3880</v>
      </c>
    </row>
    <row r="2222" spans="1:4" x14ac:dyDescent="0.3">
      <c r="A2222">
        <v>1002334</v>
      </c>
      <c r="B2222" t="s">
        <v>3867</v>
      </c>
      <c r="C2222" t="s">
        <v>3870</v>
      </c>
      <c r="D2222" t="s">
        <v>3880</v>
      </c>
    </row>
    <row r="2223" spans="1:4" x14ac:dyDescent="0.3">
      <c r="A2223">
        <v>1002335</v>
      </c>
      <c r="B2223" t="s">
        <v>3869</v>
      </c>
      <c r="C2223" t="s">
        <v>3873</v>
      </c>
      <c r="D2223" t="s">
        <v>3879</v>
      </c>
    </row>
    <row r="2224" spans="1:4" x14ac:dyDescent="0.3">
      <c r="A2224">
        <v>1002336</v>
      </c>
      <c r="B2224" t="s">
        <v>3869</v>
      </c>
      <c r="C2224" t="s">
        <v>3874</v>
      </c>
      <c r="D2224" t="s">
        <v>3880</v>
      </c>
    </row>
    <row r="2225" spans="1:4" x14ac:dyDescent="0.3">
      <c r="A2225">
        <v>1002337</v>
      </c>
      <c r="B2225" t="s">
        <v>3869</v>
      </c>
      <c r="C2225" t="s">
        <v>3874</v>
      </c>
      <c r="D2225" t="s">
        <v>3879</v>
      </c>
    </row>
    <row r="2226" spans="1:4" x14ac:dyDescent="0.3">
      <c r="A2226">
        <v>1002338</v>
      </c>
      <c r="B2226" t="s">
        <v>3869</v>
      </c>
      <c r="C2226" t="s">
        <v>3872</v>
      </c>
      <c r="D2226" t="s">
        <v>3880</v>
      </c>
    </row>
    <row r="2227" spans="1:4" x14ac:dyDescent="0.3">
      <c r="A2227">
        <v>1002339</v>
      </c>
      <c r="B2227" t="s">
        <v>3867</v>
      </c>
      <c r="C2227" t="s">
        <v>3870</v>
      </c>
      <c r="D2227" t="s">
        <v>3880</v>
      </c>
    </row>
    <row r="2228" spans="1:4" x14ac:dyDescent="0.3">
      <c r="A2228">
        <v>1002340</v>
      </c>
      <c r="B2228" t="s">
        <v>3869</v>
      </c>
      <c r="C2228" t="s">
        <v>3874</v>
      </c>
      <c r="D2228" t="s">
        <v>3879</v>
      </c>
    </row>
    <row r="2229" spans="1:4" x14ac:dyDescent="0.3">
      <c r="A2229">
        <v>1002341</v>
      </c>
      <c r="B2229" t="s">
        <v>3869</v>
      </c>
      <c r="C2229" t="s">
        <v>3870</v>
      </c>
      <c r="D2229" t="s">
        <v>3879</v>
      </c>
    </row>
    <row r="2230" spans="1:4" x14ac:dyDescent="0.3">
      <c r="A2230">
        <v>1002342</v>
      </c>
      <c r="B2230" t="s">
        <v>3869</v>
      </c>
      <c r="C2230" t="s">
        <v>3874</v>
      </c>
      <c r="D2230" t="s">
        <v>3879</v>
      </c>
    </row>
    <row r="2231" spans="1:4" x14ac:dyDescent="0.3">
      <c r="A2231">
        <v>1002343</v>
      </c>
      <c r="B2231" t="s">
        <v>3867</v>
      </c>
      <c r="C2231" t="s">
        <v>3872</v>
      </c>
      <c r="D2231" t="s">
        <v>3880</v>
      </c>
    </row>
    <row r="2232" spans="1:4" x14ac:dyDescent="0.3">
      <c r="A2232">
        <v>1002344</v>
      </c>
      <c r="B2232" t="s">
        <v>3869</v>
      </c>
      <c r="C2232" t="s">
        <v>3871</v>
      </c>
      <c r="D2232" t="s">
        <v>3879</v>
      </c>
    </row>
    <row r="2233" spans="1:4" x14ac:dyDescent="0.3">
      <c r="A2233">
        <v>1002346</v>
      </c>
      <c r="B2233" t="s">
        <v>3867</v>
      </c>
      <c r="C2233" t="s">
        <v>3868</v>
      </c>
      <c r="D2233" t="s">
        <v>3879</v>
      </c>
    </row>
    <row r="2234" spans="1:4" x14ac:dyDescent="0.3">
      <c r="A2234">
        <v>1002347</v>
      </c>
      <c r="B2234" t="s">
        <v>3869</v>
      </c>
      <c r="C2234" t="s">
        <v>3874</v>
      </c>
      <c r="D2234" t="s">
        <v>3879</v>
      </c>
    </row>
    <row r="2235" spans="1:4" x14ac:dyDescent="0.3">
      <c r="A2235">
        <v>1002348</v>
      </c>
      <c r="B2235" t="s">
        <v>3869</v>
      </c>
      <c r="C2235" t="s">
        <v>3873</v>
      </c>
      <c r="D2235" t="s">
        <v>3880</v>
      </c>
    </row>
    <row r="2236" spans="1:4" x14ac:dyDescent="0.3">
      <c r="A2236">
        <v>1002349</v>
      </c>
      <c r="B2236" t="s">
        <v>3869</v>
      </c>
      <c r="C2236" t="s">
        <v>3871</v>
      </c>
      <c r="D2236" t="s">
        <v>3879</v>
      </c>
    </row>
    <row r="2237" spans="1:4" x14ac:dyDescent="0.3">
      <c r="A2237">
        <v>1002350</v>
      </c>
      <c r="B2237" t="s">
        <v>3869</v>
      </c>
      <c r="C2237" t="s">
        <v>3875</v>
      </c>
      <c r="D2237" t="s">
        <v>3880</v>
      </c>
    </row>
    <row r="2238" spans="1:4" x14ac:dyDescent="0.3">
      <c r="A2238">
        <v>1002351</v>
      </c>
      <c r="B2238" t="s">
        <v>3867</v>
      </c>
      <c r="C2238" t="s">
        <v>3871</v>
      </c>
      <c r="D2238" t="s">
        <v>3879</v>
      </c>
    </row>
    <row r="2239" spans="1:4" x14ac:dyDescent="0.3">
      <c r="A2239">
        <v>1002352</v>
      </c>
      <c r="B2239" t="s">
        <v>3869</v>
      </c>
      <c r="C2239" t="s">
        <v>3873</v>
      </c>
      <c r="D2239" t="s">
        <v>3880</v>
      </c>
    </row>
    <row r="2240" spans="1:4" x14ac:dyDescent="0.3">
      <c r="A2240">
        <v>1002353</v>
      </c>
      <c r="B2240" t="s">
        <v>3867</v>
      </c>
      <c r="C2240" t="s">
        <v>3874</v>
      </c>
      <c r="D2240" t="s">
        <v>3880</v>
      </c>
    </row>
    <row r="2241" spans="1:4" x14ac:dyDescent="0.3">
      <c r="A2241">
        <v>1002354</v>
      </c>
      <c r="B2241" t="s">
        <v>3869</v>
      </c>
      <c r="C2241" t="s">
        <v>3874</v>
      </c>
      <c r="D2241" t="s">
        <v>3880</v>
      </c>
    </row>
    <row r="2242" spans="1:4" x14ac:dyDescent="0.3">
      <c r="A2242">
        <v>1002355</v>
      </c>
      <c r="B2242" t="s">
        <v>3867</v>
      </c>
      <c r="C2242" t="s">
        <v>3872</v>
      </c>
      <c r="D2242" t="s">
        <v>3880</v>
      </c>
    </row>
    <row r="2243" spans="1:4" x14ac:dyDescent="0.3">
      <c r="A2243">
        <v>1002357</v>
      </c>
      <c r="B2243" t="s">
        <v>3867</v>
      </c>
      <c r="C2243" t="s">
        <v>3874</v>
      </c>
      <c r="D2243" t="s">
        <v>3879</v>
      </c>
    </row>
    <row r="2244" spans="1:4" x14ac:dyDescent="0.3">
      <c r="A2244">
        <v>1002358</v>
      </c>
      <c r="B2244" t="s">
        <v>3867</v>
      </c>
      <c r="C2244" t="s">
        <v>3870</v>
      </c>
      <c r="D2244" t="s">
        <v>3879</v>
      </c>
    </row>
    <row r="2245" spans="1:4" x14ac:dyDescent="0.3">
      <c r="A2245">
        <v>1002359</v>
      </c>
      <c r="B2245" t="s">
        <v>3869</v>
      </c>
      <c r="C2245" t="s">
        <v>3870</v>
      </c>
      <c r="D2245" t="s">
        <v>3880</v>
      </c>
    </row>
    <row r="2246" spans="1:4" x14ac:dyDescent="0.3">
      <c r="A2246">
        <v>1002360</v>
      </c>
      <c r="B2246" t="s">
        <v>3869</v>
      </c>
      <c r="C2246" t="s">
        <v>3873</v>
      </c>
      <c r="D2246" t="s">
        <v>3880</v>
      </c>
    </row>
    <row r="2247" spans="1:4" x14ac:dyDescent="0.3">
      <c r="A2247">
        <v>1002361</v>
      </c>
      <c r="B2247" t="s">
        <v>3869</v>
      </c>
      <c r="C2247" t="s">
        <v>3870</v>
      </c>
      <c r="D2247" t="s">
        <v>3880</v>
      </c>
    </row>
    <row r="2248" spans="1:4" x14ac:dyDescent="0.3">
      <c r="A2248">
        <v>1002362</v>
      </c>
      <c r="B2248" t="s">
        <v>3869</v>
      </c>
      <c r="C2248" t="s">
        <v>3871</v>
      </c>
      <c r="D2248" t="s">
        <v>3879</v>
      </c>
    </row>
    <row r="2249" spans="1:4" x14ac:dyDescent="0.3">
      <c r="A2249">
        <v>1002363</v>
      </c>
      <c r="B2249" t="s">
        <v>3869</v>
      </c>
      <c r="C2249" t="s">
        <v>3873</v>
      </c>
      <c r="D2249" t="s">
        <v>3879</v>
      </c>
    </row>
    <row r="2250" spans="1:4" x14ac:dyDescent="0.3">
      <c r="A2250">
        <v>1002364</v>
      </c>
      <c r="B2250" t="s">
        <v>3867</v>
      </c>
      <c r="C2250" t="s">
        <v>3870</v>
      </c>
      <c r="D2250" t="s">
        <v>3880</v>
      </c>
    </row>
    <row r="2251" spans="1:4" x14ac:dyDescent="0.3">
      <c r="A2251">
        <v>1002365</v>
      </c>
      <c r="B2251" t="s">
        <v>3869</v>
      </c>
      <c r="C2251" t="s">
        <v>3873</v>
      </c>
      <c r="D2251" t="s">
        <v>3880</v>
      </c>
    </row>
    <row r="2252" spans="1:4" x14ac:dyDescent="0.3">
      <c r="A2252">
        <v>1002366</v>
      </c>
      <c r="B2252" t="s">
        <v>3867</v>
      </c>
      <c r="C2252" t="s">
        <v>3872</v>
      </c>
      <c r="D2252" t="s">
        <v>3880</v>
      </c>
    </row>
    <row r="2253" spans="1:4" x14ac:dyDescent="0.3">
      <c r="A2253">
        <v>1002367</v>
      </c>
      <c r="B2253" t="s">
        <v>3867</v>
      </c>
      <c r="C2253" t="s">
        <v>3871</v>
      </c>
      <c r="D2253" t="s">
        <v>3879</v>
      </c>
    </row>
    <row r="2254" spans="1:4" x14ac:dyDescent="0.3">
      <c r="A2254">
        <v>1002368</v>
      </c>
      <c r="B2254" t="s">
        <v>3867</v>
      </c>
      <c r="C2254" t="s">
        <v>3870</v>
      </c>
      <c r="D2254" t="s">
        <v>3879</v>
      </c>
    </row>
    <row r="2255" spans="1:4" x14ac:dyDescent="0.3">
      <c r="A2255">
        <v>1002369</v>
      </c>
      <c r="B2255" t="s">
        <v>3869</v>
      </c>
      <c r="C2255" t="s">
        <v>3874</v>
      </c>
      <c r="D2255" t="s">
        <v>3880</v>
      </c>
    </row>
    <row r="2256" spans="1:4" x14ac:dyDescent="0.3">
      <c r="A2256">
        <v>1002370</v>
      </c>
      <c r="B2256" t="s">
        <v>3869</v>
      </c>
      <c r="C2256" t="s">
        <v>3873</v>
      </c>
      <c r="D2256" t="s">
        <v>3879</v>
      </c>
    </row>
    <row r="2257" spans="1:4" x14ac:dyDescent="0.3">
      <c r="A2257">
        <v>1002371</v>
      </c>
      <c r="B2257" t="s">
        <v>3867</v>
      </c>
      <c r="C2257" t="s">
        <v>3874</v>
      </c>
      <c r="D2257" t="s">
        <v>3879</v>
      </c>
    </row>
    <row r="2258" spans="1:4" x14ac:dyDescent="0.3">
      <c r="A2258">
        <v>1002372</v>
      </c>
      <c r="B2258" t="s">
        <v>3867</v>
      </c>
      <c r="C2258" t="s">
        <v>3872</v>
      </c>
      <c r="D2258" t="s">
        <v>3880</v>
      </c>
    </row>
    <row r="2259" spans="1:4" x14ac:dyDescent="0.3">
      <c r="A2259">
        <v>1002374</v>
      </c>
      <c r="B2259" t="s">
        <v>3869</v>
      </c>
      <c r="C2259" t="s">
        <v>3871</v>
      </c>
      <c r="D2259" t="s">
        <v>3879</v>
      </c>
    </row>
    <row r="2260" spans="1:4" x14ac:dyDescent="0.3">
      <c r="A2260">
        <v>1002375</v>
      </c>
      <c r="B2260" t="s">
        <v>3867</v>
      </c>
      <c r="C2260" t="s">
        <v>3873</v>
      </c>
      <c r="D2260" t="s">
        <v>3879</v>
      </c>
    </row>
    <row r="2261" spans="1:4" x14ac:dyDescent="0.3">
      <c r="A2261">
        <v>1002376</v>
      </c>
      <c r="B2261" t="s">
        <v>3869</v>
      </c>
      <c r="C2261" t="s">
        <v>3871</v>
      </c>
      <c r="D2261" t="s">
        <v>3879</v>
      </c>
    </row>
    <row r="2262" spans="1:4" x14ac:dyDescent="0.3">
      <c r="A2262">
        <v>1002377</v>
      </c>
      <c r="B2262" t="s">
        <v>3869</v>
      </c>
      <c r="C2262" t="s">
        <v>3874</v>
      </c>
      <c r="D2262" t="s">
        <v>3880</v>
      </c>
    </row>
    <row r="2263" spans="1:4" x14ac:dyDescent="0.3">
      <c r="A2263">
        <v>1002378</v>
      </c>
      <c r="B2263" t="s">
        <v>3869</v>
      </c>
      <c r="C2263" t="s">
        <v>3871</v>
      </c>
      <c r="D2263" t="s">
        <v>3880</v>
      </c>
    </row>
    <row r="2264" spans="1:4" x14ac:dyDescent="0.3">
      <c r="A2264">
        <v>1002379</v>
      </c>
      <c r="B2264" t="s">
        <v>3869</v>
      </c>
      <c r="C2264" t="s">
        <v>3875</v>
      </c>
      <c r="D2264" t="s">
        <v>3879</v>
      </c>
    </row>
    <row r="2265" spans="1:4" x14ac:dyDescent="0.3">
      <c r="A2265">
        <v>1002380</v>
      </c>
      <c r="B2265" t="s">
        <v>3869</v>
      </c>
      <c r="C2265" t="s">
        <v>3871</v>
      </c>
      <c r="D2265" t="s">
        <v>3880</v>
      </c>
    </row>
    <row r="2266" spans="1:4" x14ac:dyDescent="0.3">
      <c r="A2266">
        <v>1002381</v>
      </c>
      <c r="B2266" t="s">
        <v>3867</v>
      </c>
      <c r="C2266" t="s">
        <v>3874</v>
      </c>
      <c r="D2266" t="s">
        <v>3879</v>
      </c>
    </row>
    <row r="2267" spans="1:4" x14ac:dyDescent="0.3">
      <c r="A2267">
        <v>1002382</v>
      </c>
      <c r="B2267" t="s">
        <v>3869</v>
      </c>
      <c r="C2267" t="s">
        <v>3873</v>
      </c>
      <c r="D2267" t="s">
        <v>3879</v>
      </c>
    </row>
    <row r="2268" spans="1:4" x14ac:dyDescent="0.3">
      <c r="A2268">
        <v>1002383</v>
      </c>
      <c r="B2268" t="s">
        <v>3867</v>
      </c>
      <c r="C2268" t="s">
        <v>3871</v>
      </c>
      <c r="D2268" t="s">
        <v>3879</v>
      </c>
    </row>
    <row r="2269" spans="1:4" x14ac:dyDescent="0.3">
      <c r="A2269">
        <v>1002384</v>
      </c>
      <c r="B2269" t="s">
        <v>3869</v>
      </c>
      <c r="C2269" t="s">
        <v>3874</v>
      </c>
      <c r="D2269" t="s">
        <v>3879</v>
      </c>
    </row>
    <row r="2270" spans="1:4" x14ac:dyDescent="0.3">
      <c r="A2270">
        <v>1002385</v>
      </c>
      <c r="B2270" t="s">
        <v>3867</v>
      </c>
      <c r="C2270" t="s">
        <v>3872</v>
      </c>
      <c r="D2270" t="s">
        <v>3879</v>
      </c>
    </row>
    <row r="2271" spans="1:4" x14ac:dyDescent="0.3">
      <c r="A2271">
        <v>1002386</v>
      </c>
      <c r="B2271" t="s">
        <v>3867</v>
      </c>
      <c r="C2271" t="s">
        <v>3871</v>
      </c>
      <c r="D2271" t="s">
        <v>3879</v>
      </c>
    </row>
    <row r="2272" spans="1:4" x14ac:dyDescent="0.3">
      <c r="A2272">
        <v>1002387</v>
      </c>
      <c r="B2272" t="s">
        <v>3869</v>
      </c>
      <c r="C2272" t="s">
        <v>3871</v>
      </c>
      <c r="D2272" t="s">
        <v>3879</v>
      </c>
    </row>
    <row r="2273" spans="1:4" x14ac:dyDescent="0.3">
      <c r="A2273">
        <v>1002389</v>
      </c>
      <c r="B2273" t="s">
        <v>3869</v>
      </c>
      <c r="C2273" t="s">
        <v>3871</v>
      </c>
      <c r="D2273" t="s">
        <v>3880</v>
      </c>
    </row>
    <row r="2274" spans="1:4" x14ac:dyDescent="0.3">
      <c r="A2274">
        <v>1002390</v>
      </c>
      <c r="B2274" t="s">
        <v>3867</v>
      </c>
      <c r="C2274" t="s">
        <v>3871</v>
      </c>
      <c r="D2274" t="s">
        <v>3879</v>
      </c>
    </row>
    <row r="2275" spans="1:4" x14ac:dyDescent="0.3">
      <c r="A2275">
        <v>1002391</v>
      </c>
      <c r="B2275" t="s">
        <v>3869</v>
      </c>
      <c r="C2275" t="s">
        <v>3873</v>
      </c>
      <c r="D2275" t="s">
        <v>3879</v>
      </c>
    </row>
    <row r="2276" spans="1:4" x14ac:dyDescent="0.3">
      <c r="A2276">
        <v>1002392</v>
      </c>
      <c r="B2276" t="s">
        <v>3867</v>
      </c>
      <c r="C2276" t="s">
        <v>3870</v>
      </c>
      <c r="D2276" t="s">
        <v>3880</v>
      </c>
    </row>
    <row r="2277" spans="1:4" x14ac:dyDescent="0.3">
      <c r="A2277">
        <v>1002393</v>
      </c>
      <c r="B2277" t="s">
        <v>3869</v>
      </c>
      <c r="C2277" t="s">
        <v>3870</v>
      </c>
      <c r="D2277" t="s">
        <v>3880</v>
      </c>
    </row>
    <row r="2278" spans="1:4" x14ac:dyDescent="0.3">
      <c r="A2278">
        <v>1002394</v>
      </c>
      <c r="B2278" t="s">
        <v>3869</v>
      </c>
      <c r="C2278" t="s">
        <v>3874</v>
      </c>
      <c r="D2278" t="s">
        <v>3880</v>
      </c>
    </row>
    <row r="2279" spans="1:4" x14ac:dyDescent="0.3">
      <c r="A2279">
        <v>1002395</v>
      </c>
      <c r="B2279" t="s">
        <v>3869</v>
      </c>
      <c r="C2279" t="s">
        <v>3874</v>
      </c>
      <c r="D2279" t="s">
        <v>3879</v>
      </c>
    </row>
    <row r="2280" spans="1:4" x14ac:dyDescent="0.3">
      <c r="A2280">
        <v>1002396</v>
      </c>
      <c r="B2280" t="s">
        <v>3867</v>
      </c>
      <c r="C2280" t="s">
        <v>3875</v>
      </c>
      <c r="D2280" t="s">
        <v>3879</v>
      </c>
    </row>
    <row r="2281" spans="1:4" x14ac:dyDescent="0.3">
      <c r="A2281">
        <v>1002397</v>
      </c>
      <c r="B2281" t="s">
        <v>3867</v>
      </c>
      <c r="C2281" t="s">
        <v>3874</v>
      </c>
      <c r="D2281" t="s">
        <v>3879</v>
      </c>
    </row>
    <row r="2282" spans="1:4" x14ac:dyDescent="0.3">
      <c r="A2282">
        <v>1002398</v>
      </c>
      <c r="B2282" t="s">
        <v>3869</v>
      </c>
      <c r="C2282" t="s">
        <v>3871</v>
      </c>
      <c r="D2282" t="s">
        <v>3879</v>
      </c>
    </row>
    <row r="2283" spans="1:4" x14ac:dyDescent="0.3">
      <c r="A2283">
        <v>1002399</v>
      </c>
      <c r="B2283" t="s">
        <v>3869</v>
      </c>
      <c r="C2283" t="s">
        <v>3874</v>
      </c>
      <c r="D2283" t="s">
        <v>3879</v>
      </c>
    </row>
    <row r="2284" spans="1:4" x14ac:dyDescent="0.3">
      <c r="A2284">
        <v>1002401</v>
      </c>
      <c r="B2284" t="s">
        <v>3869</v>
      </c>
      <c r="C2284" t="s">
        <v>3871</v>
      </c>
      <c r="D2284" t="s">
        <v>3880</v>
      </c>
    </row>
    <row r="2285" spans="1:4" x14ac:dyDescent="0.3">
      <c r="A2285">
        <v>1002402</v>
      </c>
      <c r="B2285" t="s">
        <v>3869</v>
      </c>
      <c r="C2285" t="s">
        <v>3872</v>
      </c>
      <c r="D2285" t="s">
        <v>3879</v>
      </c>
    </row>
    <row r="2286" spans="1:4" x14ac:dyDescent="0.3">
      <c r="A2286">
        <v>1002404</v>
      </c>
      <c r="B2286" t="s">
        <v>3869</v>
      </c>
      <c r="C2286" t="s">
        <v>3875</v>
      </c>
      <c r="D2286" t="s">
        <v>3879</v>
      </c>
    </row>
    <row r="2287" spans="1:4" x14ac:dyDescent="0.3">
      <c r="A2287">
        <v>1002405</v>
      </c>
      <c r="B2287" t="s">
        <v>3869</v>
      </c>
      <c r="C2287" t="s">
        <v>3873</v>
      </c>
      <c r="D2287" t="s">
        <v>3880</v>
      </c>
    </row>
    <row r="2288" spans="1:4" x14ac:dyDescent="0.3">
      <c r="A2288">
        <v>1002406</v>
      </c>
      <c r="B2288" t="s">
        <v>3867</v>
      </c>
      <c r="C2288" t="s">
        <v>3870</v>
      </c>
      <c r="D2288" t="s">
        <v>3880</v>
      </c>
    </row>
    <row r="2289" spans="1:4" x14ac:dyDescent="0.3">
      <c r="A2289">
        <v>1002407</v>
      </c>
      <c r="B2289" t="s">
        <v>3869</v>
      </c>
      <c r="C2289" t="s">
        <v>3874</v>
      </c>
      <c r="D2289" t="s">
        <v>3879</v>
      </c>
    </row>
    <row r="2290" spans="1:4" x14ac:dyDescent="0.3">
      <c r="A2290">
        <v>1002408</v>
      </c>
      <c r="B2290" t="s">
        <v>3867</v>
      </c>
      <c r="C2290" t="s">
        <v>3872</v>
      </c>
      <c r="D2290" t="s">
        <v>3880</v>
      </c>
    </row>
    <row r="2291" spans="1:4" x14ac:dyDescent="0.3">
      <c r="A2291">
        <v>1002409</v>
      </c>
      <c r="B2291" t="s">
        <v>3867</v>
      </c>
      <c r="C2291" t="s">
        <v>3874</v>
      </c>
      <c r="D2291" t="s">
        <v>3880</v>
      </c>
    </row>
    <row r="2292" spans="1:4" x14ac:dyDescent="0.3">
      <c r="A2292">
        <v>1002410</v>
      </c>
      <c r="B2292" t="s">
        <v>3869</v>
      </c>
      <c r="C2292" t="s">
        <v>3870</v>
      </c>
      <c r="D2292" t="s">
        <v>3880</v>
      </c>
    </row>
    <row r="2293" spans="1:4" x14ac:dyDescent="0.3">
      <c r="A2293">
        <v>1002411</v>
      </c>
      <c r="B2293" t="s">
        <v>3867</v>
      </c>
      <c r="C2293" t="s">
        <v>3874</v>
      </c>
      <c r="D2293" t="s">
        <v>3879</v>
      </c>
    </row>
    <row r="2294" spans="1:4" x14ac:dyDescent="0.3">
      <c r="A2294">
        <v>1002412</v>
      </c>
      <c r="B2294" t="s">
        <v>3869</v>
      </c>
      <c r="C2294" t="s">
        <v>3870</v>
      </c>
      <c r="D2294" t="s">
        <v>3879</v>
      </c>
    </row>
    <row r="2295" spans="1:4" x14ac:dyDescent="0.3">
      <c r="A2295">
        <v>1002413</v>
      </c>
      <c r="B2295" t="s">
        <v>3867</v>
      </c>
      <c r="C2295" t="s">
        <v>3870</v>
      </c>
      <c r="D2295" t="s">
        <v>3880</v>
      </c>
    </row>
    <row r="2296" spans="1:4" x14ac:dyDescent="0.3">
      <c r="A2296">
        <v>1002414</v>
      </c>
      <c r="B2296" t="s">
        <v>3869</v>
      </c>
      <c r="C2296" t="s">
        <v>3871</v>
      </c>
      <c r="D2296" t="s">
        <v>3880</v>
      </c>
    </row>
    <row r="2297" spans="1:4" x14ac:dyDescent="0.3">
      <c r="A2297">
        <v>1002415</v>
      </c>
      <c r="B2297" t="s">
        <v>3869</v>
      </c>
      <c r="C2297" t="s">
        <v>3871</v>
      </c>
      <c r="D2297" t="s">
        <v>3880</v>
      </c>
    </row>
    <row r="2298" spans="1:4" x14ac:dyDescent="0.3">
      <c r="A2298">
        <v>1002416</v>
      </c>
      <c r="B2298" t="s">
        <v>3869</v>
      </c>
      <c r="C2298" t="s">
        <v>3872</v>
      </c>
      <c r="D2298" t="s">
        <v>3880</v>
      </c>
    </row>
    <row r="2299" spans="1:4" x14ac:dyDescent="0.3">
      <c r="A2299">
        <v>1002418</v>
      </c>
      <c r="B2299" t="s">
        <v>3867</v>
      </c>
      <c r="C2299" t="s">
        <v>3868</v>
      </c>
      <c r="D2299" t="s">
        <v>3879</v>
      </c>
    </row>
    <row r="2300" spans="1:4" x14ac:dyDescent="0.3">
      <c r="A2300">
        <v>1002419</v>
      </c>
      <c r="B2300" t="s">
        <v>3869</v>
      </c>
      <c r="C2300" t="s">
        <v>3871</v>
      </c>
      <c r="D2300" t="s">
        <v>3880</v>
      </c>
    </row>
    <row r="2301" spans="1:4" x14ac:dyDescent="0.3">
      <c r="A2301">
        <v>1002420</v>
      </c>
      <c r="B2301" t="s">
        <v>3869</v>
      </c>
      <c r="C2301" t="s">
        <v>3873</v>
      </c>
      <c r="D2301" t="s">
        <v>3880</v>
      </c>
    </row>
    <row r="2302" spans="1:4" x14ac:dyDescent="0.3">
      <c r="A2302">
        <v>1002421</v>
      </c>
      <c r="B2302" t="s">
        <v>3869</v>
      </c>
      <c r="C2302" t="s">
        <v>3874</v>
      </c>
      <c r="D2302" t="s">
        <v>3880</v>
      </c>
    </row>
    <row r="2303" spans="1:4" x14ac:dyDescent="0.3">
      <c r="A2303">
        <v>1002423</v>
      </c>
      <c r="B2303" t="s">
        <v>3867</v>
      </c>
      <c r="C2303" t="s">
        <v>3872</v>
      </c>
      <c r="D2303" t="s">
        <v>3880</v>
      </c>
    </row>
    <row r="2304" spans="1:4" x14ac:dyDescent="0.3">
      <c r="A2304">
        <v>1002424</v>
      </c>
      <c r="B2304" t="s">
        <v>3869</v>
      </c>
      <c r="C2304" t="s">
        <v>3871</v>
      </c>
      <c r="D2304" t="s">
        <v>3879</v>
      </c>
    </row>
    <row r="2305" spans="1:4" x14ac:dyDescent="0.3">
      <c r="A2305">
        <v>1002425</v>
      </c>
      <c r="B2305" t="s">
        <v>3867</v>
      </c>
      <c r="C2305" t="s">
        <v>3874</v>
      </c>
      <c r="D2305" t="s">
        <v>3880</v>
      </c>
    </row>
    <row r="2306" spans="1:4" x14ac:dyDescent="0.3">
      <c r="A2306">
        <v>1002426</v>
      </c>
      <c r="B2306" t="s">
        <v>3869</v>
      </c>
      <c r="C2306" t="s">
        <v>3870</v>
      </c>
      <c r="D2306" t="s">
        <v>3880</v>
      </c>
    </row>
    <row r="2307" spans="1:4" x14ac:dyDescent="0.3">
      <c r="A2307">
        <v>1002427</v>
      </c>
      <c r="B2307" t="s">
        <v>3867</v>
      </c>
      <c r="C2307" t="s">
        <v>3871</v>
      </c>
      <c r="D2307" t="s">
        <v>3879</v>
      </c>
    </row>
    <row r="2308" spans="1:4" x14ac:dyDescent="0.3">
      <c r="A2308">
        <v>1002428</v>
      </c>
      <c r="B2308" t="s">
        <v>3869</v>
      </c>
      <c r="C2308" t="s">
        <v>3872</v>
      </c>
      <c r="D2308" t="s">
        <v>3879</v>
      </c>
    </row>
    <row r="2309" spans="1:4" x14ac:dyDescent="0.3">
      <c r="A2309">
        <v>1002429</v>
      </c>
      <c r="B2309" t="s">
        <v>3869</v>
      </c>
      <c r="C2309" t="s">
        <v>3871</v>
      </c>
      <c r="D2309" t="s">
        <v>3880</v>
      </c>
    </row>
    <row r="2310" spans="1:4" x14ac:dyDescent="0.3">
      <c r="A2310">
        <v>1002430</v>
      </c>
      <c r="B2310" t="s">
        <v>3869</v>
      </c>
      <c r="C2310" t="s">
        <v>3871</v>
      </c>
      <c r="D2310" t="s">
        <v>3879</v>
      </c>
    </row>
    <row r="2311" spans="1:4" x14ac:dyDescent="0.3">
      <c r="A2311">
        <v>1002431</v>
      </c>
      <c r="B2311" t="s">
        <v>3867</v>
      </c>
      <c r="C2311" t="s">
        <v>3871</v>
      </c>
      <c r="D2311" t="s">
        <v>3879</v>
      </c>
    </row>
    <row r="2312" spans="1:4" x14ac:dyDescent="0.3">
      <c r="A2312">
        <v>1002433</v>
      </c>
      <c r="B2312" t="s">
        <v>3869</v>
      </c>
      <c r="C2312" t="s">
        <v>3871</v>
      </c>
      <c r="D2312" t="s">
        <v>3879</v>
      </c>
    </row>
    <row r="2313" spans="1:4" x14ac:dyDescent="0.3">
      <c r="A2313">
        <v>1002434</v>
      </c>
      <c r="B2313" t="s">
        <v>3869</v>
      </c>
      <c r="C2313" t="s">
        <v>3871</v>
      </c>
      <c r="D2313" t="s">
        <v>3879</v>
      </c>
    </row>
    <row r="2314" spans="1:4" x14ac:dyDescent="0.3">
      <c r="A2314">
        <v>1002435</v>
      </c>
      <c r="B2314" t="s">
        <v>3869</v>
      </c>
      <c r="C2314" t="s">
        <v>3871</v>
      </c>
      <c r="D2314" t="s">
        <v>3880</v>
      </c>
    </row>
    <row r="2315" spans="1:4" x14ac:dyDescent="0.3">
      <c r="A2315">
        <v>1002436</v>
      </c>
      <c r="B2315" t="s">
        <v>3869</v>
      </c>
      <c r="C2315" t="s">
        <v>3871</v>
      </c>
      <c r="D2315" t="s">
        <v>3879</v>
      </c>
    </row>
    <row r="2316" spans="1:4" x14ac:dyDescent="0.3">
      <c r="A2316">
        <v>1002437</v>
      </c>
      <c r="B2316" t="s">
        <v>3869</v>
      </c>
      <c r="C2316" t="s">
        <v>3871</v>
      </c>
      <c r="D2316" t="s">
        <v>3880</v>
      </c>
    </row>
    <row r="2317" spans="1:4" x14ac:dyDescent="0.3">
      <c r="A2317">
        <v>1002438</v>
      </c>
      <c r="B2317" t="s">
        <v>3869</v>
      </c>
      <c r="C2317" t="s">
        <v>3874</v>
      </c>
      <c r="D2317" t="s">
        <v>3879</v>
      </c>
    </row>
    <row r="2318" spans="1:4" x14ac:dyDescent="0.3">
      <c r="A2318">
        <v>1002439</v>
      </c>
      <c r="B2318" t="s">
        <v>3869</v>
      </c>
      <c r="C2318" t="s">
        <v>3872</v>
      </c>
      <c r="D2318" t="s">
        <v>3880</v>
      </c>
    </row>
    <row r="2319" spans="1:4" x14ac:dyDescent="0.3">
      <c r="A2319">
        <v>1002440</v>
      </c>
      <c r="B2319" t="s">
        <v>3869</v>
      </c>
      <c r="C2319" t="s">
        <v>3873</v>
      </c>
      <c r="D2319" t="s">
        <v>3880</v>
      </c>
    </row>
    <row r="2320" spans="1:4" x14ac:dyDescent="0.3">
      <c r="A2320">
        <v>1002441</v>
      </c>
      <c r="B2320" t="s">
        <v>3867</v>
      </c>
      <c r="C2320" t="s">
        <v>3872</v>
      </c>
      <c r="D2320" t="s">
        <v>3880</v>
      </c>
    </row>
    <row r="2321" spans="1:4" x14ac:dyDescent="0.3">
      <c r="A2321">
        <v>1002442</v>
      </c>
      <c r="B2321" t="s">
        <v>3869</v>
      </c>
      <c r="C2321" t="s">
        <v>3874</v>
      </c>
      <c r="D2321" t="s">
        <v>3879</v>
      </c>
    </row>
    <row r="2322" spans="1:4" x14ac:dyDescent="0.3">
      <c r="A2322">
        <v>1002444</v>
      </c>
      <c r="B2322" t="s">
        <v>3867</v>
      </c>
      <c r="C2322" t="s">
        <v>3872</v>
      </c>
      <c r="D2322" t="s">
        <v>3880</v>
      </c>
    </row>
    <row r="2323" spans="1:4" x14ac:dyDescent="0.3">
      <c r="A2323">
        <v>1002445</v>
      </c>
      <c r="B2323" t="s">
        <v>3869</v>
      </c>
      <c r="C2323" t="s">
        <v>3871</v>
      </c>
      <c r="D2323" t="s">
        <v>3880</v>
      </c>
    </row>
    <row r="2324" spans="1:4" x14ac:dyDescent="0.3">
      <c r="A2324">
        <v>1002446</v>
      </c>
      <c r="B2324" t="s">
        <v>3869</v>
      </c>
      <c r="C2324" t="s">
        <v>3875</v>
      </c>
      <c r="D2324" t="s">
        <v>3879</v>
      </c>
    </row>
    <row r="2325" spans="1:4" x14ac:dyDescent="0.3">
      <c r="A2325">
        <v>1002447</v>
      </c>
      <c r="B2325" t="s">
        <v>3869</v>
      </c>
      <c r="C2325" t="s">
        <v>3871</v>
      </c>
      <c r="D2325" t="s">
        <v>3880</v>
      </c>
    </row>
    <row r="2326" spans="1:4" x14ac:dyDescent="0.3">
      <c r="A2326">
        <v>1002449</v>
      </c>
      <c r="B2326" t="s">
        <v>3869</v>
      </c>
      <c r="C2326" t="s">
        <v>3870</v>
      </c>
      <c r="D2326" t="s">
        <v>3880</v>
      </c>
    </row>
    <row r="2327" spans="1:4" x14ac:dyDescent="0.3">
      <c r="A2327">
        <v>1002450</v>
      </c>
      <c r="B2327" t="s">
        <v>3869</v>
      </c>
      <c r="C2327" t="s">
        <v>3872</v>
      </c>
      <c r="D2327" t="s">
        <v>3879</v>
      </c>
    </row>
    <row r="2328" spans="1:4" x14ac:dyDescent="0.3">
      <c r="A2328">
        <v>1002451</v>
      </c>
      <c r="B2328" t="s">
        <v>3869</v>
      </c>
      <c r="C2328" t="s">
        <v>3872</v>
      </c>
      <c r="D2328" t="s">
        <v>3880</v>
      </c>
    </row>
    <row r="2329" spans="1:4" x14ac:dyDescent="0.3">
      <c r="A2329">
        <v>1002452</v>
      </c>
      <c r="B2329" t="s">
        <v>3869</v>
      </c>
      <c r="C2329" t="s">
        <v>3872</v>
      </c>
      <c r="D2329" t="s">
        <v>3879</v>
      </c>
    </row>
    <row r="2330" spans="1:4" x14ac:dyDescent="0.3">
      <c r="A2330">
        <v>1002453</v>
      </c>
      <c r="B2330" t="s">
        <v>3869</v>
      </c>
      <c r="C2330" t="s">
        <v>3871</v>
      </c>
      <c r="D2330" t="s">
        <v>3879</v>
      </c>
    </row>
    <row r="2331" spans="1:4" x14ac:dyDescent="0.3">
      <c r="A2331">
        <v>1002454</v>
      </c>
      <c r="B2331" t="s">
        <v>3869</v>
      </c>
      <c r="C2331" t="s">
        <v>3875</v>
      </c>
      <c r="D2331" t="s">
        <v>3879</v>
      </c>
    </row>
    <row r="2332" spans="1:4" x14ac:dyDescent="0.3">
      <c r="A2332">
        <v>1002455</v>
      </c>
      <c r="B2332" t="s">
        <v>3869</v>
      </c>
      <c r="C2332" t="s">
        <v>3874</v>
      </c>
      <c r="D2332" t="s">
        <v>3879</v>
      </c>
    </row>
    <row r="2333" spans="1:4" x14ac:dyDescent="0.3">
      <c r="A2333">
        <v>1002456</v>
      </c>
      <c r="B2333" t="s">
        <v>3869</v>
      </c>
      <c r="C2333" t="s">
        <v>3871</v>
      </c>
      <c r="D2333" t="s">
        <v>3879</v>
      </c>
    </row>
    <row r="2334" spans="1:4" x14ac:dyDescent="0.3">
      <c r="A2334">
        <v>1002457</v>
      </c>
      <c r="B2334" t="s">
        <v>3869</v>
      </c>
      <c r="C2334" t="s">
        <v>3871</v>
      </c>
      <c r="D2334" t="s">
        <v>3880</v>
      </c>
    </row>
    <row r="2335" spans="1:4" x14ac:dyDescent="0.3">
      <c r="A2335">
        <v>1002458</v>
      </c>
      <c r="B2335" t="s">
        <v>3869</v>
      </c>
      <c r="C2335" t="s">
        <v>3871</v>
      </c>
      <c r="D2335" t="s">
        <v>3880</v>
      </c>
    </row>
    <row r="2336" spans="1:4" x14ac:dyDescent="0.3">
      <c r="A2336">
        <v>1002459</v>
      </c>
      <c r="B2336" t="s">
        <v>3869</v>
      </c>
      <c r="C2336" t="s">
        <v>3873</v>
      </c>
      <c r="D2336" t="s">
        <v>3880</v>
      </c>
    </row>
    <row r="2337" spans="1:4" x14ac:dyDescent="0.3">
      <c r="A2337">
        <v>1002460</v>
      </c>
      <c r="B2337" t="s">
        <v>3867</v>
      </c>
      <c r="C2337" t="s">
        <v>3873</v>
      </c>
      <c r="D2337" t="s">
        <v>3880</v>
      </c>
    </row>
    <row r="2338" spans="1:4" x14ac:dyDescent="0.3">
      <c r="A2338">
        <v>1002461</v>
      </c>
      <c r="B2338" t="s">
        <v>3869</v>
      </c>
      <c r="C2338" t="s">
        <v>3875</v>
      </c>
      <c r="D2338" t="s">
        <v>3879</v>
      </c>
    </row>
    <row r="2339" spans="1:4" x14ac:dyDescent="0.3">
      <c r="A2339">
        <v>1002462</v>
      </c>
      <c r="B2339" t="s">
        <v>3869</v>
      </c>
      <c r="C2339" t="s">
        <v>3874</v>
      </c>
      <c r="D2339" t="s">
        <v>3879</v>
      </c>
    </row>
    <row r="2340" spans="1:4" x14ac:dyDescent="0.3">
      <c r="A2340">
        <v>1002463</v>
      </c>
      <c r="B2340" t="s">
        <v>3869</v>
      </c>
      <c r="C2340" t="s">
        <v>3871</v>
      </c>
      <c r="D2340" t="s">
        <v>3879</v>
      </c>
    </row>
    <row r="2341" spans="1:4" x14ac:dyDescent="0.3">
      <c r="A2341">
        <v>1002464</v>
      </c>
      <c r="B2341" t="s">
        <v>3867</v>
      </c>
      <c r="C2341" t="s">
        <v>3875</v>
      </c>
      <c r="D2341" t="s">
        <v>3879</v>
      </c>
    </row>
    <row r="2342" spans="1:4" x14ac:dyDescent="0.3">
      <c r="A2342">
        <v>1002465</v>
      </c>
      <c r="B2342" t="s">
        <v>3869</v>
      </c>
      <c r="C2342" t="s">
        <v>3873</v>
      </c>
      <c r="D2342" t="s">
        <v>3880</v>
      </c>
    </row>
    <row r="2343" spans="1:4" x14ac:dyDescent="0.3">
      <c r="A2343">
        <v>1002466</v>
      </c>
      <c r="B2343" t="s">
        <v>3869</v>
      </c>
      <c r="C2343" t="s">
        <v>3871</v>
      </c>
      <c r="D2343" t="s">
        <v>3879</v>
      </c>
    </row>
    <row r="2344" spans="1:4" x14ac:dyDescent="0.3">
      <c r="A2344">
        <v>1002467</v>
      </c>
      <c r="B2344" t="s">
        <v>3869</v>
      </c>
      <c r="C2344" t="s">
        <v>3868</v>
      </c>
      <c r="D2344" t="s">
        <v>3879</v>
      </c>
    </row>
    <row r="2345" spans="1:4" x14ac:dyDescent="0.3">
      <c r="A2345">
        <v>1002468</v>
      </c>
      <c r="B2345" t="s">
        <v>3869</v>
      </c>
      <c r="C2345" t="s">
        <v>3873</v>
      </c>
      <c r="D2345" t="s">
        <v>3879</v>
      </c>
    </row>
    <row r="2346" spans="1:4" x14ac:dyDescent="0.3">
      <c r="A2346">
        <v>1002469</v>
      </c>
      <c r="B2346" t="s">
        <v>3869</v>
      </c>
      <c r="C2346" t="s">
        <v>3871</v>
      </c>
      <c r="D2346" t="s">
        <v>3879</v>
      </c>
    </row>
    <row r="2347" spans="1:4" x14ac:dyDescent="0.3">
      <c r="A2347">
        <v>1002471</v>
      </c>
      <c r="B2347" t="s">
        <v>3869</v>
      </c>
      <c r="C2347" t="s">
        <v>3873</v>
      </c>
      <c r="D2347" t="s">
        <v>3880</v>
      </c>
    </row>
    <row r="2348" spans="1:4" x14ac:dyDescent="0.3">
      <c r="A2348">
        <v>1002472</v>
      </c>
      <c r="B2348" t="s">
        <v>3869</v>
      </c>
      <c r="C2348" t="s">
        <v>3871</v>
      </c>
      <c r="D2348" t="s">
        <v>3880</v>
      </c>
    </row>
    <row r="2349" spans="1:4" x14ac:dyDescent="0.3">
      <c r="A2349">
        <v>1002473</v>
      </c>
      <c r="B2349" t="s">
        <v>3869</v>
      </c>
      <c r="C2349" t="s">
        <v>3871</v>
      </c>
      <c r="D2349" t="s">
        <v>3879</v>
      </c>
    </row>
    <row r="2350" spans="1:4" x14ac:dyDescent="0.3">
      <c r="A2350">
        <v>1002474</v>
      </c>
      <c r="B2350" t="s">
        <v>3869</v>
      </c>
      <c r="C2350" t="s">
        <v>3871</v>
      </c>
      <c r="D2350" t="s">
        <v>3879</v>
      </c>
    </row>
    <row r="2351" spans="1:4" x14ac:dyDescent="0.3">
      <c r="A2351">
        <v>1002475</v>
      </c>
      <c r="B2351" t="s">
        <v>3867</v>
      </c>
      <c r="C2351" t="s">
        <v>3871</v>
      </c>
      <c r="D2351" t="s">
        <v>3879</v>
      </c>
    </row>
    <row r="2352" spans="1:4" x14ac:dyDescent="0.3">
      <c r="A2352">
        <v>1002476</v>
      </c>
      <c r="B2352" t="s">
        <v>3869</v>
      </c>
      <c r="C2352" t="s">
        <v>3873</v>
      </c>
      <c r="D2352" t="s">
        <v>3880</v>
      </c>
    </row>
    <row r="2353" spans="1:4" x14ac:dyDescent="0.3">
      <c r="A2353">
        <v>1002477</v>
      </c>
      <c r="B2353" t="s">
        <v>3869</v>
      </c>
      <c r="C2353" t="s">
        <v>3872</v>
      </c>
      <c r="D2353" t="s">
        <v>3880</v>
      </c>
    </row>
    <row r="2354" spans="1:4" x14ac:dyDescent="0.3">
      <c r="A2354">
        <v>1002478</v>
      </c>
      <c r="B2354" t="s">
        <v>3869</v>
      </c>
      <c r="C2354" t="s">
        <v>3873</v>
      </c>
      <c r="D2354" t="s">
        <v>3879</v>
      </c>
    </row>
    <row r="2355" spans="1:4" x14ac:dyDescent="0.3">
      <c r="A2355">
        <v>1002479</v>
      </c>
      <c r="B2355" t="s">
        <v>3867</v>
      </c>
      <c r="C2355" t="s">
        <v>3871</v>
      </c>
      <c r="D2355" t="s">
        <v>3879</v>
      </c>
    </row>
    <row r="2356" spans="1:4" x14ac:dyDescent="0.3">
      <c r="A2356">
        <v>1002480</v>
      </c>
      <c r="B2356" t="s">
        <v>3867</v>
      </c>
      <c r="C2356" t="s">
        <v>3875</v>
      </c>
      <c r="D2356" t="s">
        <v>3880</v>
      </c>
    </row>
    <row r="2357" spans="1:4" x14ac:dyDescent="0.3">
      <c r="A2357">
        <v>1002481</v>
      </c>
      <c r="B2357" t="s">
        <v>3869</v>
      </c>
      <c r="C2357" t="s">
        <v>3874</v>
      </c>
      <c r="D2357" t="s">
        <v>3879</v>
      </c>
    </row>
    <row r="2358" spans="1:4" x14ac:dyDescent="0.3">
      <c r="A2358">
        <v>1002482</v>
      </c>
      <c r="B2358" t="s">
        <v>3867</v>
      </c>
      <c r="C2358" t="s">
        <v>3873</v>
      </c>
      <c r="D2358" t="s">
        <v>3880</v>
      </c>
    </row>
    <row r="2359" spans="1:4" x14ac:dyDescent="0.3">
      <c r="A2359">
        <v>1002483</v>
      </c>
      <c r="B2359" t="s">
        <v>3869</v>
      </c>
      <c r="C2359" t="s">
        <v>3870</v>
      </c>
      <c r="D2359" t="s">
        <v>3880</v>
      </c>
    </row>
    <row r="2360" spans="1:4" x14ac:dyDescent="0.3">
      <c r="A2360">
        <v>1002484</v>
      </c>
      <c r="B2360" t="s">
        <v>3869</v>
      </c>
      <c r="C2360" t="s">
        <v>3872</v>
      </c>
      <c r="D2360" t="s">
        <v>3879</v>
      </c>
    </row>
    <row r="2361" spans="1:4" x14ac:dyDescent="0.3">
      <c r="A2361">
        <v>1002485</v>
      </c>
      <c r="B2361" t="s">
        <v>3869</v>
      </c>
      <c r="C2361" t="s">
        <v>3874</v>
      </c>
      <c r="D2361" t="s">
        <v>3880</v>
      </c>
    </row>
    <row r="2362" spans="1:4" x14ac:dyDescent="0.3">
      <c r="A2362">
        <v>1002486</v>
      </c>
      <c r="B2362" t="s">
        <v>3869</v>
      </c>
      <c r="C2362" t="s">
        <v>3875</v>
      </c>
      <c r="D2362" t="s">
        <v>3879</v>
      </c>
    </row>
    <row r="2363" spans="1:4" x14ac:dyDescent="0.3">
      <c r="A2363">
        <v>1002488</v>
      </c>
      <c r="B2363" t="s">
        <v>3867</v>
      </c>
      <c r="C2363" t="s">
        <v>3872</v>
      </c>
      <c r="D2363" t="s">
        <v>3879</v>
      </c>
    </row>
    <row r="2364" spans="1:4" x14ac:dyDescent="0.3">
      <c r="A2364">
        <v>1002489</v>
      </c>
      <c r="B2364" t="s">
        <v>3867</v>
      </c>
      <c r="C2364" t="s">
        <v>3874</v>
      </c>
      <c r="D2364" t="s">
        <v>3879</v>
      </c>
    </row>
    <row r="2365" spans="1:4" x14ac:dyDescent="0.3">
      <c r="A2365">
        <v>1002490</v>
      </c>
      <c r="B2365" t="s">
        <v>3869</v>
      </c>
      <c r="C2365" t="s">
        <v>3871</v>
      </c>
      <c r="D2365" t="s">
        <v>3880</v>
      </c>
    </row>
    <row r="2366" spans="1:4" x14ac:dyDescent="0.3">
      <c r="A2366">
        <v>1002491</v>
      </c>
      <c r="B2366" t="s">
        <v>3869</v>
      </c>
      <c r="C2366" t="s">
        <v>3874</v>
      </c>
      <c r="D2366" t="s">
        <v>3879</v>
      </c>
    </row>
    <row r="2367" spans="1:4" x14ac:dyDescent="0.3">
      <c r="A2367">
        <v>1002492</v>
      </c>
      <c r="B2367" t="s">
        <v>3867</v>
      </c>
      <c r="C2367" t="s">
        <v>3872</v>
      </c>
      <c r="D2367" t="s">
        <v>3880</v>
      </c>
    </row>
    <row r="2368" spans="1:4" x14ac:dyDescent="0.3">
      <c r="A2368">
        <v>1002493</v>
      </c>
      <c r="B2368" t="s">
        <v>3869</v>
      </c>
      <c r="C2368" t="s">
        <v>3872</v>
      </c>
      <c r="D2368" t="s">
        <v>3880</v>
      </c>
    </row>
    <row r="2369" spans="1:4" x14ac:dyDescent="0.3">
      <c r="A2369">
        <v>1002494</v>
      </c>
      <c r="B2369" t="s">
        <v>3869</v>
      </c>
      <c r="C2369" t="s">
        <v>3875</v>
      </c>
      <c r="D2369" t="s">
        <v>3879</v>
      </c>
    </row>
    <row r="2370" spans="1:4" x14ac:dyDescent="0.3">
      <c r="A2370">
        <v>1002495</v>
      </c>
      <c r="B2370" t="s">
        <v>3867</v>
      </c>
      <c r="C2370" t="s">
        <v>3875</v>
      </c>
      <c r="D2370" t="s">
        <v>3879</v>
      </c>
    </row>
    <row r="2371" spans="1:4" x14ac:dyDescent="0.3">
      <c r="A2371">
        <v>1002496</v>
      </c>
      <c r="B2371" t="s">
        <v>3869</v>
      </c>
      <c r="C2371" t="s">
        <v>3873</v>
      </c>
      <c r="D2371" t="s">
        <v>3879</v>
      </c>
    </row>
    <row r="2372" spans="1:4" x14ac:dyDescent="0.3">
      <c r="A2372">
        <v>1002497</v>
      </c>
      <c r="B2372" t="s">
        <v>3867</v>
      </c>
      <c r="C2372" t="s">
        <v>3873</v>
      </c>
      <c r="D2372" t="s">
        <v>3880</v>
      </c>
    </row>
    <row r="2373" spans="1:4" x14ac:dyDescent="0.3">
      <c r="A2373">
        <v>1002498</v>
      </c>
      <c r="B2373" t="s">
        <v>3869</v>
      </c>
      <c r="C2373" t="s">
        <v>3870</v>
      </c>
      <c r="D2373" t="s">
        <v>3880</v>
      </c>
    </row>
    <row r="2374" spans="1:4" x14ac:dyDescent="0.3">
      <c r="A2374">
        <v>1002499</v>
      </c>
      <c r="B2374" t="s">
        <v>3869</v>
      </c>
      <c r="C2374" t="s">
        <v>3873</v>
      </c>
      <c r="D2374" t="s">
        <v>3880</v>
      </c>
    </row>
    <row r="2375" spans="1:4" x14ac:dyDescent="0.3">
      <c r="A2375">
        <v>1002500</v>
      </c>
      <c r="B2375" t="s">
        <v>3869</v>
      </c>
      <c r="C2375" t="s">
        <v>3870</v>
      </c>
      <c r="D2375" t="s">
        <v>3879</v>
      </c>
    </row>
    <row r="2376" spans="1:4" x14ac:dyDescent="0.3">
      <c r="A2376">
        <v>1002501</v>
      </c>
      <c r="B2376" t="s">
        <v>3869</v>
      </c>
      <c r="C2376" t="s">
        <v>3871</v>
      </c>
      <c r="D2376" t="s">
        <v>3879</v>
      </c>
    </row>
    <row r="2377" spans="1:4" x14ac:dyDescent="0.3">
      <c r="A2377">
        <v>1002502</v>
      </c>
      <c r="B2377" t="s">
        <v>3869</v>
      </c>
      <c r="C2377" t="s">
        <v>3870</v>
      </c>
      <c r="D2377" t="s">
        <v>3880</v>
      </c>
    </row>
    <row r="2378" spans="1:4" x14ac:dyDescent="0.3">
      <c r="A2378">
        <v>1002503</v>
      </c>
      <c r="B2378" t="s">
        <v>3869</v>
      </c>
      <c r="C2378" t="s">
        <v>3874</v>
      </c>
      <c r="D2378" t="s">
        <v>3880</v>
      </c>
    </row>
    <row r="2379" spans="1:4" x14ac:dyDescent="0.3">
      <c r="A2379">
        <v>1002504</v>
      </c>
      <c r="B2379" t="s">
        <v>3869</v>
      </c>
      <c r="C2379" t="s">
        <v>3871</v>
      </c>
      <c r="D2379" t="s">
        <v>3880</v>
      </c>
    </row>
    <row r="2380" spans="1:4" x14ac:dyDescent="0.3">
      <c r="A2380">
        <v>1002505</v>
      </c>
      <c r="B2380" t="s">
        <v>3869</v>
      </c>
      <c r="C2380" t="s">
        <v>3871</v>
      </c>
      <c r="D2380" t="s">
        <v>3880</v>
      </c>
    </row>
    <row r="2381" spans="1:4" x14ac:dyDescent="0.3">
      <c r="A2381">
        <v>1002506</v>
      </c>
      <c r="B2381" t="s">
        <v>3867</v>
      </c>
      <c r="C2381" t="s">
        <v>3871</v>
      </c>
      <c r="D2381" t="s">
        <v>3879</v>
      </c>
    </row>
    <row r="2382" spans="1:4" x14ac:dyDescent="0.3">
      <c r="A2382">
        <v>1002507</v>
      </c>
      <c r="B2382" t="s">
        <v>3869</v>
      </c>
      <c r="C2382" t="s">
        <v>3871</v>
      </c>
      <c r="D2382" t="s">
        <v>3880</v>
      </c>
    </row>
    <row r="2383" spans="1:4" x14ac:dyDescent="0.3">
      <c r="A2383">
        <v>1002508</v>
      </c>
      <c r="B2383" t="s">
        <v>3867</v>
      </c>
      <c r="C2383" t="s">
        <v>3874</v>
      </c>
      <c r="D2383" t="s">
        <v>3880</v>
      </c>
    </row>
    <row r="2384" spans="1:4" x14ac:dyDescent="0.3">
      <c r="A2384">
        <v>1002509</v>
      </c>
      <c r="B2384" t="s">
        <v>3869</v>
      </c>
      <c r="C2384" t="s">
        <v>3871</v>
      </c>
      <c r="D2384" t="s">
        <v>3880</v>
      </c>
    </row>
    <row r="2385" spans="1:4" x14ac:dyDescent="0.3">
      <c r="A2385">
        <v>1002510</v>
      </c>
      <c r="B2385" t="s">
        <v>3869</v>
      </c>
      <c r="C2385" t="s">
        <v>3871</v>
      </c>
      <c r="D2385" t="s">
        <v>3879</v>
      </c>
    </row>
    <row r="2386" spans="1:4" x14ac:dyDescent="0.3">
      <c r="A2386">
        <v>1002511</v>
      </c>
      <c r="B2386" t="s">
        <v>3869</v>
      </c>
      <c r="C2386" t="s">
        <v>3871</v>
      </c>
      <c r="D2386" t="s">
        <v>3879</v>
      </c>
    </row>
    <row r="2387" spans="1:4" x14ac:dyDescent="0.3">
      <c r="A2387">
        <v>1002512</v>
      </c>
      <c r="B2387" t="s">
        <v>3867</v>
      </c>
      <c r="C2387" t="s">
        <v>3872</v>
      </c>
      <c r="D2387" t="s">
        <v>3880</v>
      </c>
    </row>
    <row r="2388" spans="1:4" x14ac:dyDescent="0.3">
      <c r="A2388">
        <v>1002513</v>
      </c>
      <c r="B2388" t="s">
        <v>3869</v>
      </c>
      <c r="C2388" t="s">
        <v>3870</v>
      </c>
      <c r="D2388" t="s">
        <v>3880</v>
      </c>
    </row>
    <row r="2389" spans="1:4" x14ac:dyDescent="0.3">
      <c r="A2389">
        <v>1002514</v>
      </c>
      <c r="B2389" t="s">
        <v>3869</v>
      </c>
      <c r="C2389" t="s">
        <v>3870</v>
      </c>
      <c r="D2389" t="s">
        <v>3880</v>
      </c>
    </row>
    <row r="2390" spans="1:4" x14ac:dyDescent="0.3">
      <c r="A2390">
        <v>1002516</v>
      </c>
      <c r="B2390" t="s">
        <v>3867</v>
      </c>
      <c r="C2390" t="s">
        <v>3872</v>
      </c>
      <c r="D2390" t="s">
        <v>3880</v>
      </c>
    </row>
    <row r="2391" spans="1:4" x14ac:dyDescent="0.3">
      <c r="A2391">
        <v>1002517</v>
      </c>
      <c r="B2391" t="s">
        <v>3867</v>
      </c>
      <c r="C2391" t="s">
        <v>3874</v>
      </c>
      <c r="D2391" t="s">
        <v>3879</v>
      </c>
    </row>
    <row r="2392" spans="1:4" x14ac:dyDescent="0.3">
      <c r="A2392">
        <v>1002518</v>
      </c>
      <c r="B2392" t="s">
        <v>3869</v>
      </c>
      <c r="C2392" t="s">
        <v>3871</v>
      </c>
      <c r="D2392" t="s">
        <v>3879</v>
      </c>
    </row>
    <row r="2393" spans="1:4" x14ac:dyDescent="0.3">
      <c r="A2393">
        <v>1002519</v>
      </c>
      <c r="B2393" t="s">
        <v>3867</v>
      </c>
      <c r="C2393" t="s">
        <v>3872</v>
      </c>
      <c r="D2393" t="s">
        <v>3879</v>
      </c>
    </row>
    <row r="2394" spans="1:4" x14ac:dyDescent="0.3">
      <c r="A2394">
        <v>1002520</v>
      </c>
      <c r="B2394" t="s">
        <v>3867</v>
      </c>
      <c r="C2394" t="s">
        <v>3870</v>
      </c>
      <c r="D2394" t="s">
        <v>3880</v>
      </c>
    </row>
    <row r="2395" spans="1:4" x14ac:dyDescent="0.3">
      <c r="A2395">
        <v>1002521</v>
      </c>
      <c r="B2395" t="s">
        <v>3869</v>
      </c>
      <c r="C2395" t="s">
        <v>3874</v>
      </c>
      <c r="D2395" t="s">
        <v>3879</v>
      </c>
    </row>
    <row r="2396" spans="1:4" x14ac:dyDescent="0.3">
      <c r="A2396">
        <v>1002522</v>
      </c>
      <c r="B2396" t="s">
        <v>3869</v>
      </c>
      <c r="C2396" t="s">
        <v>3875</v>
      </c>
      <c r="D2396" t="s">
        <v>3879</v>
      </c>
    </row>
    <row r="2397" spans="1:4" x14ac:dyDescent="0.3">
      <c r="A2397">
        <v>1002523</v>
      </c>
      <c r="B2397" t="s">
        <v>3869</v>
      </c>
      <c r="C2397" t="s">
        <v>3871</v>
      </c>
      <c r="D2397" t="s">
        <v>3879</v>
      </c>
    </row>
    <row r="2398" spans="1:4" x14ac:dyDescent="0.3">
      <c r="A2398">
        <v>1002524</v>
      </c>
      <c r="B2398" t="s">
        <v>3867</v>
      </c>
      <c r="C2398" t="s">
        <v>3870</v>
      </c>
      <c r="D2398" t="s">
        <v>3880</v>
      </c>
    </row>
    <row r="2399" spans="1:4" x14ac:dyDescent="0.3">
      <c r="A2399">
        <v>1002525</v>
      </c>
      <c r="B2399" t="s">
        <v>3867</v>
      </c>
      <c r="C2399" t="s">
        <v>3874</v>
      </c>
      <c r="D2399" t="s">
        <v>3879</v>
      </c>
    </row>
    <row r="2400" spans="1:4" x14ac:dyDescent="0.3">
      <c r="A2400">
        <v>1002526</v>
      </c>
      <c r="B2400" t="s">
        <v>3869</v>
      </c>
      <c r="C2400" t="s">
        <v>3870</v>
      </c>
      <c r="D2400" t="s">
        <v>3880</v>
      </c>
    </row>
    <row r="2401" spans="1:4" x14ac:dyDescent="0.3">
      <c r="A2401">
        <v>1002527</v>
      </c>
      <c r="B2401" t="s">
        <v>3869</v>
      </c>
      <c r="C2401" t="s">
        <v>3874</v>
      </c>
      <c r="D2401" t="s">
        <v>3879</v>
      </c>
    </row>
    <row r="2402" spans="1:4" x14ac:dyDescent="0.3">
      <c r="A2402">
        <v>1002528</v>
      </c>
      <c r="B2402" t="s">
        <v>3869</v>
      </c>
      <c r="C2402" t="s">
        <v>3870</v>
      </c>
      <c r="D2402" t="s">
        <v>3879</v>
      </c>
    </row>
    <row r="2403" spans="1:4" x14ac:dyDescent="0.3">
      <c r="A2403">
        <v>1002529</v>
      </c>
      <c r="B2403" t="s">
        <v>3867</v>
      </c>
      <c r="C2403" t="s">
        <v>3874</v>
      </c>
      <c r="D2403" t="s">
        <v>3879</v>
      </c>
    </row>
    <row r="2404" spans="1:4" x14ac:dyDescent="0.3">
      <c r="A2404">
        <v>1002530</v>
      </c>
      <c r="B2404" t="s">
        <v>3869</v>
      </c>
      <c r="C2404" t="s">
        <v>3875</v>
      </c>
      <c r="D2404" t="s">
        <v>3879</v>
      </c>
    </row>
    <row r="2405" spans="1:4" x14ac:dyDescent="0.3">
      <c r="A2405">
        <v>1002532</v>
      </c>
      <c r="B2405" t="s">
        <v>3867</v>
      </c>
      <c r="C2405" t="s">
        <v>3870</v>
      </c>
      <c r="D2405" t="s">
        <v>3879</v>
      </c>
    </row>
    <row r="2406" spans="1:4" x14ac:dyDescent="0.3">
      <c r="A2406">
        <v>1002533</v>
      </c>
      <c r="B2406" t="s">
        <v>3867</v>
      </c>
      <c r="C2406" t="s">
        <v>3871</v>
      </c>
      <c r="D2406" t="s">
        <v>3879</v>
      </c>
    </row>
    <row r="2407" spans="1:4" x14ac:dyDescent="0.3">
      <c r="A2407">
        <v>1002534</v>
      </c>
      <c r="B2407" t="s">
        <v>3867</v>
      </c>
      <c r="C2407" t="s">
        <v>3873</v>
      </c>
      <c r="D2407" t="s">
        <v>3880</v>
      </c>
    </row>
    <row r="2408" spans="1:4" x14ac:dyDescent="0.3">
      <c r="A2408">
        <v>1002535</v>
      </c>
      <c r="B2408" t="s">
        <v>3867</v>
      </c>
      <c r="C2408" t="s">
        <v>3870</v>
      </c>
      <c r="D2408" t="s">
        <v>3880</v>
      </c>
    </row>
    <row r="2409" spans="1:4" x14ac:dyDescent="0.3">
      <c r="A2409">
        <v>1002536</v>
      </c>
      <c r="B2409" t="s">
        <v>3869</v>
      </c>
      <c r="C2409" t="s">
        <v>3870</v>
      </c>
      <c r="D2409" t="s">
        <v>3880</v>
      </c>
    </row>
    <row r="2410" spans="1:4" x14ac:dyDescent="0.3">
      <c r="A2410">
        <v>1002537</v>
      </c>
      <c r="B2410" t="s">
        <v>3869</v>
      </c>
      <c r="C2410" t="s">
        <v>3874</v>
      </c>
      <c r="D2410" t="s">
        <v>3879</v>
      </c>
    </row>
    <row r="2411" spans="1:4" x14ac:dyDescent="0.3">
      <c r="A2411">
        <v>1002538</v>
      </c>
      <c r="B2411" t="s">
        <v>3869</v>
      </c>
      <c r="C2411" t="s">
        <v>3870</v>
      </c>
      <c r="D2411" t="s">
        <v>3879</v>
      </c>
    </row>
    <row r="2412" spans="1:4" x14ac:dyDescent="0.3">
      <c r="A2412">
        <v>1002539</v>
      </c>
      <c r="B2412" t="s">
        <v>3869</v>
      </c>
      <c r="C2412" t="s">
        <v>3874</v>
      </c>
      <c r="D2412" t="s">
        <v>3880</v>
      </c>
    </row>
    <row r="2413" spans="1:4" x14ac:dyDescent="0.3">
      <c r="A2413">
        <v>1002540</v>
      </c>
      <c r="B2413" t="s">
        <v>3867</v>
      </c>
      <c r="C2413" t="s">
        <v>3872</v>
      </c>
      <c r="D2413" t="s">
        <v>3880</v>
      </c>
    </row>
    <row r="2414" spans="1:4" x14ac:dyDescent="0.3">
      <c r="A2414">
        <v>1002541</v>
      </c>
      <c r="B2414" t="s">
        <v>3867</v>
      </c>
      <c r="C2414" t="s">
        <v>3874</v>
      </c>
      <c r="D2414" t="s">
        <v>3880</v>
      </c>
    </row>
    <row r="2415" spans="1:4" x14ac:dyDescent="0.3">
      <c r="A2415">
        <v>1002544</v>
      </c>
      <c r="B2415" t="s">
        <v>3869</v>
      </c>
      <c r="C2415" t="s">
        <v>3872</v>
      </c>
      <c r="D2415" t="s">
        <v>3879</v>
      </c>
    </row>
    <row r="2416" spans="1:4" x14ac:dyDescent="0.3">
      <c r="A2416">
        <v>1002545</v>
      </c>
      <c r="B2416" t="s">
        <v>3869</v>
      </c>
      <c r="C2416" t="s">
        <v>3870</v>
      </c>
      <c r="D2416" t="s">
        <v>3880</v>
      </c>
    </row>
    <row r="2417" spans="1:4" x14ac:dyDescent="0.3">
      <c r="A2417">
        <v>1002546</v>
      </c>
      <c r="B2417" t="s">
        <v>3867</v>
      </c>
      <c r="C2417" t="s">
        <v>3870</v>
      </c>
      <c r="D2417" t="s">
        <v>3879</v>
      </c>
    </row>
    <row r="2418" spans="1:4" x14ac:dyDescent="0.3">
      <c r="A2418">
        <v>1002547</v>
      </c>
      <c r="B2418" t="s">
        <v>3867</v>
      </c>
      <c r="C2418" t="s">
        <v>3874</v>
      </c>
      <c r="D2418" t="s">
        <v>3880</v>
      </c>
    </row>
    <row r="2419" spans="1:4" x14ac:dyDescent="0.3">
      <c r="A2419">
        <v>1002548</v>
      </c>
      <c r="B2419" t="s">
        <v>3867</v>
      </c>
      <c r="C2419" t="s">
        <v>3874</v>
      </c>
      <c r="D2419" t="s">
        <v>3879</v>
      </c>
    </row>
    <row r="2420" spans="1:4" x14ac:dyDescent="0.3">
      <c r="A2420">
        <v>1002549</v>
      </c>
      <c r="B2420" t="s">
        <v>3869</v>
      </c>
      <c r="C2420" t="s">
        <v>3870</v>
      </c>
      <c r="D2420" t="s">
        <v>3880</v>
      </c>
    </row>
    <row r="2421" spans="1:4" x14ac:dyDescent="0.3">
      <c r="A2421">
        <v>1002550</v>
      </c>
      <c r="B2421" t="s">
        <v>3869</v>
      </c>
      <c r="C2421" t="s">
        <v>3873</v>
      </c>
      <c r="D2421" t="s">
        <v>3880</v>
      </c>
    </row>
    <row r="2422" spans="1:4" x14ac:dyDescent="0.3">
      <c r="A2422">
        <v>1002551</v>
      </c>
      <c r="B2422" t="s">
        <v>3869</v>
      </c>
      <c r="C2422" t="s">
        <v>3871</v>
      </c>
      <c r="D2422" t="s">
        <v>3880</v>
      </c>
    </row>
    <row r="2423" spans="1:4" x14ac:dyDescent="0.3">
      <c r="A2423">
        <v>1002552</v>
      </c>
      <c r="B2423" t="s">
        <v>3867</v>
      </c>
      <c r="C2423" t="s">
        <v>3871</v>
      </c>
      <c r="D2423" t="s">
        <v>3880</v>
      </c>
    </row>
    <row r="2424" spans="1:4" x14ac:dyDescent="0.3">
      <c r="A2424">
        <v>1002553</v>
      </c>
      <c r="B2424" t="s">
        <v>3869</v>
      </c>
      <c r="C2424" t="s">
        <v>3871</v>
      </c>
      <c r="D2424" t="s">
        <v>3879</v>
      </c>
    </row>
    <row r="2425" spans="1:4" x14ac:dyDescent="0.3">
      <c r="A2425">
        <v>1002554</v>
      </c>
      <c r="B2425" t="s">
        <v>3869</v>
      </c>
      <c r="C2425" t="s">
        <v>3871</v>
      </c>
      <c r="D2425" t="s">
        <v>3880</v>
      </c>
    </row>
    <row r="2426" spans="1:4" x14ac:dyDescent="0.3">
      <c r="A2426">
        <v>1002555</v>
      </c>
      <c r="B2426" t="s">
        <v>3869</v>
      </c>
      <c r="C2426" t="s">
        <v>3870</v>
      </c>
      <c r="D2426" t="s">
        <v>3879</v>
      </c>
    </row>
    <row r="2427" spans="1:4" x14ac:dyDescent="0.3">
      <c r="A2427">
        <v>1002556</v>
      </c>
      <c r="B2427" t="s">
        <v>3869</v>
      </c>
      <c r="C2427" t="s">
        <v>3871</v>
      </c>
      <c r="D2427" t="s">
        <v>3879</v>
      </c>
    </row>
    <row r="2428" spans="1:4" x14ac:dyDescent="0.3">
      <c r="A2428">
        <v>1002557</v>
      </c>
      <c r="B2428" t="s">
        <v>3867</v>
      </c>
      <c r="C2428" t="s">
        <v>3875</v>
      </c>
      <c r="D2428" t="s">
        <v>3879</v>
      </c>
    </row>
    <row r="2429" spans="1:4" x14ac:dyDescent="0.3">
      <c r="A2429">
        <v>1002558</v>
      </c>
      <c r="B2429" t="s">
        <v>3869</v>
      </c>
      <c r="C2429" t="s">
        <v>3870</v>
      </c>
      <c r="D2429" t="s">
        <v>3880</v>
      </c>
    </row>
    <row r="2430" spans="1:4" x14ac:dyDescent="0.3">
      <c r="A2430">
        <v>1002559</v>
      </c>
      <c r="B2430" t="s">
        <v>3869</v>
      </c>
      <c r="C2430" t="s">
        <v>3875</v>
      </c>
      <c r="D2430" t="s">
        <v>3879</v>
      </c>
    </row>
    <row r="2431" spans="1:4" x14ac:dyDescent="0.3">
      <c r="A2431">
        <v>1002560</v>
      </c>
      <c r="B2431" t="s">
        <v>3867</v>
      </c>
      <c r="C2431" t="s">
        <v>3872</v>
      </c>
      <c r="D2431" t="s">
        <v>3880</v>
      </c>
    </row>
    <row r="2432" spans="1:4" x14ac:dyDescent="0.3">
      <c r="A2432">
        <v>1002561</v>
      </c>
      <c r="B2432" t="s">
        <v>3869</v>
      </c>
      <c r="C2432" t="s">
        <v>3871</v>
      </c>
      <c r="D2432" t="s">
        <v>3880</v>
      </c>
    </row>
    <row r="2433" spans="1:4" x14ac:dyDescent="0.3">
      <c r="A2433">
        <v>1002563</v>
      </c>
      <c r="B2433" t="s">
        <v>3869</v>
      </c>
      <c r="C2433" t="s">
        <v>3872</v>
      </c>
      <c r="D2433" t="s">
        <v>3879</v>
      </c>
    </row>
    <row r="2434" spans="1:4" x14ac:dyDescent="0.3">
      <c r="A2434">
        <v>1002564</v>
      </c>
      <c r="B2434" t="s">
        <v>3867</v>
      </c>
      <c r="C2434" t="s">
        <v>3874</v>
      </c>
      <c r="D2434" t="s">
        <v>3880</v>
      </c>
    </row>
    <row r="2435" spans="1:4" x14ac:dyDescent="0.3">
      <c r="A2435">
        <v>1002565</v>
      </c>
      <c r="B2435" t="s">
        <v>3869</v>
      </c>
      <c r="C2435" t="s">
        <v>3874</v>
      </c>
      <c r="D2435" t="s">
        <v>3879</v>
      </c>
    </row>
    <row r="2436" spans="1:4" x14ac:dyDescent="0.3">
      <c r="A2436">
        <v>1002566</v>
      </c>
      <c r="B2436" t="s">
        <v>3869</v>
      </c>
      <c r="C2436" t="s">
        <v>3874</v>
      </c>
      <c r="D2436" t="s">
        <v>3879</v>
      </c>
    </row>
    <row r="2437" spans="1:4" x14ac:dyDescent="0.3">
      <c r="A2437">
        <v>1002567</v>
      </c>
      <c r="B2437" t="s">
        <v>3869</v>
      </c>
      <c r="C2437" t="s">
        <v>3871</v>
      </c>
      <c r="D2437" t="s">
        <v>3879</v>
      </c>
    </row>
    <row r="2438" spans="1:4" x14ac:dyDescent="0.3">
      <c r="A2438">
        <v>1002568</v>
      </c>
      <c r="B2438" t="s">
        <v>3869</v>
      </c>
      <c r="C2438" t="s">
        <v>3871</v>
      </c>
      <c r="D2438" t="s">
        <v>3879</v>
      </c>
    </row>
    <row r="2439" spans="1:4" x14ac:dyDescent="0.3">
      <c r="A2439">
        <v>1002569</v>
      </c>
      <c r="B2439" t="s">
        <v>3869</v>
      </c>
      <c r="C2439" t="s">
        <v>3872</v>
      </c>
      <c r="D2439" t="s">
        <v>3880</v>
      </c>
    </row>
    <row r="2440" spans="1:4" x14ac:dyDescent="0.3">
      <c r="A2440">
        <v>1002570</v>
      </c>
      <c r="B2440" t="s">
        <v>3867</v>
      </c>
      <c r="C2440" t="s">
        <v>3870</v>
      </c>
      <c r="D2440" t="s">
        <v>3880</v>
      </c>
    </row>
    <row r="2441" spans="1:4" x14ac:dyDescent="0.3">
      <c r="A2441">
        <v>1002571</v>
      </c>
      <c r="B2441" t="s">
        <v>3869</v>
      </c>
      <c r="C2441" t="s">
        <v>3874</v>
      </c>
      <c r="D2441" t="s">
        <v>3879</v>
      </c>
    </row>
    <row r="2442" spans="1:4" x14ac:dyDescent="0.3">
      <c r="A2442">
        <v>1002572</v>
      </c>
      <c r="B2442" t="s">
        <v>3869</v>
      </c>
      <c r="C2442" t="s">
        <v>3874</v>
      </c>
      <c r="D2442" t="s">
        <v>3879</v>
      </c>
    </row>
    <row r="2443" spans="1:4" x14ac:dyDescent="0.3">
      <c r="A2443">
        <v>1002573</v>
      </c>
      <c r="B2443" t="s">
        <v>3869</v>
      </c>
      <c r="C2443" t="s">
        <v>3872</v>
      </c>
      <c r="D2443" t="s">
        <v>3880</v>
      </c>
    </row>
    <row r="2444" spans="1:4" x14ac:dyDescent="0.3">
      <c r="A2444">
        <v>1002574</v>
      </c>
      <c r="B2444" t="s">
        <v>3869</v>
      </c>
      <c r="C2444" t="s">
        <v>3873</v>
      </c>
      <c r="D2444" t="s">
        <v>3880</v>
      </c>
    </row>
    <row r="2445" spans="1:4" x14ac:dyDescent="0.3">
      <c r="A2445">
        <v>1002575</v>
      </c>
      <c r="B2445" t="s">
        <v>3869</v>
      </c>
      <c r="C2445" t="s">
        <v>3874</v>
      </c>
      <c r="D2445" t="s">
        <v>3879</v>
      </c>
    </row>
    <row r="2446" spans="1:4" x14ac:dyDescent="0.3">
      <c r="A2446">
        <v>1002576</v>
      </c>
      <c r="B2446" t="s">
        <v>3869</v>
      </c>
      <c r="C2446" t="s">
        <v>3875</v>
      </c>
      <c r="D2446" t="s">
        <v>3879</v>
      </c>
    </row>
    <row r="2447" spans="1:4" x14ac:dyDescent="0.3">
      <c r="A2447">
        <v>1002577</v>
      </c>
      <c r="B2447" t="s">
        <v>3869</v>
      </c>
      <c r="C2447" t="s">
        <v>3871</v>
      </c>
      <c r="D2447" t="s">
        <v>3879</v>
      </c>
    </row>
    <row r="2448" spans="1:4" x14ac:dyDescent="0.3">
      <c r="A2448">
        <v>1002578</v>
      </c>
      <c r="B2448" t="s">
        <v>3869</v>
      </c>
      <c r="C2448" t="s">
        <v>3873</v>
      </c>
      <c r="D2448" t="s">
        <v>3880</v>
      </c>
    </row>
    <row r="2449" spans="1:4" x14ac:dyDescent="0.3">
      <c r="A2449">
        <v>1002579</v>
      </c>
      <c r="B2449" t="s">
        <v>3869</v>
      </c>
      <c r="C2449" t="s">
        <v>3874</v>
      </c>
      <c r="D2449" t="s">
        <v>3879</v>
      </c>
    </row>
    <row r="2450" spans="1:4" x14ac:dyDescent="0.3">
      <c r="A2450">
        <v>1002580</v>
      </c>
      <c r="B2450" t="s">
        <v>3867</v>
      </c>
      <c r="C2450" t="s">
        <v>3872</v>
      </c>
      <c r="D2450" t="s">
        <v>3880</v>
      </c>
    </row>
    <row r="2451" spans="1:4" x14ac:dyDescent="0.3">
      <c r="A2451">
        <v>1002581</v>
      </c>
      <c r="B2451" t="s">
        <v>3869</v>
      </c>
      <c r="C2451" t="s">
        <v>3871</v>
      </c>
      <c r="D2451" t="s">
        <v>3879</v>
      </c>
    </row>
    <row r="2452" spans="1:4" x14ac:dyDescent="0.3">
      <c r="A2452">
        <v>1002583</v>
      </c>
      <c r="B2452" t="s">
        <v>3869</v>
      </c>
      <c r="C2452" t="s">
        <v>3874</v>
      </c>
      <c r="D2452" t="s">
        <v>3879</v>
      </c>
    </row>
    <row r="2453" spans="1:4" x14ac:dyDescent="0.3">
      <c r="A2453">
        <v>1002585</v>
      </c>
      <c r="B2453" t="s">
        <v>3869</v>
      </c>
      <c r="C2453" t="s">
        <v>3872</v>
      </c>
      <c r="D2453" t="s">
        <v>3880</v>
      </c>
    </row>
    <row r="2454" spans="1:4" x14ac:dyDescent="0.3">
      <c r="A2454">
        <v>1002586</v>
      </c>
      <c r="B2454" t="s">
        <v>3869</v>
      </c>
      <c r="C2454" t="s">
        <v>3871</v>
      </c>
      <c r="D2454" t="s">
        <v>3880</v>
      </c>
    </row>
    <row r="2455" spans="1:4" x14ac:dyDescent="0.3">
      <c r="A2455">
        <v>1002587</v>
      </c>
      <c r="B2455" t="s">
        <v>3869</v>
      </c>
      <c r="C2455" t="s">
        <v>3874</v>
      </c>
      <c r="D2455" t="s">
        <v>3879</v>
      </c>
    </row>
    <row r="2456" spans="1:4" x14ac:dyDescent="0.3">
      <c r="A2456">
        <v>1002588</v>
      </c>
      <c r="B2456" t="s">
        <v>3867</v>
      </c>
      <c r="C2456" t="s">
        <v>3870</v>
      </c>
      <c r="D2456" t="s">
        <v>3880</v>
      </c>
    </row>
    <row r="2457" spans="1:4" x14ac:dyDescent="0.3">
      <c r="A2457">
        <v>1002589</v>
      </c>
      <c r="B2457" t="s">
        <v>3869</v>
      </c>
      <c r="C2457" t="s">
        <v>3871</v>
      </c>
      <c r="D2457" t="s">
        <v>3879</v>
      </c>
    </row>
    <row r="2458" spans="1:4" x14ac:dyDescent="0.3">
      <c r="A2458">
        <v>1002590</v>
      </c>
      <c r="B2458" t="s">
        <v>3869</v>
      </c>
      <c r="C2458" t="s">
        <v>3875</v>
      </c>
      <c r="D2458" t="s">
        <v>3879</v>
      </c>
    </row>
    <row r="2459" spans="1:4" x14ac:dyDescent="0.3">
      <c r="A2459">
        <v>1002591</v>
      </c>
      <c r="B2459" t="s">
        <v>3869</v>
      </c>
      <c r="C2459" t="s">
        <v>3875</v>
      </c>
      <c r="D2459" t="s">
        <v>3880</v>
      </c>
    </row>
    <row r="2460" spans="1:4" x14ac:dyDescent="0.3">
      <c r="A2460">
        <v>1002592</v>
      </c>
      <c r="B2460" t="s">
        <v>3869</v>
      </c>
      <c r="C2460" t="s">
        <v>3873</v>
      </c>
      <c r="D2460" t="s">
        <v>3880</v>
      </c>
    </row>
    <row r="2461" spans="1:4" x14ac:dyDescent="0.3">
      <c r="A2461">
        <v>1002593</v>
      </c>
      <c r="B2461" t="s">
        <v>3869</v>
      </c>
      <c r="C2461" t="s">
        <v>3870</v>
      </c>
      <c r="D2461" t="s">
        <v>3879</v>
      </c>
    </row>
    <row r="2462" spans="1:4" x14ac:dyDescent="0.3">
      <c r="A2462">
        <v>1002594</v>
      </c>
      <c r="B2462" t="s">
        <v>3869</v>
      </c>
      <c r="C2462" t="s">
        <v>3874</v>
      </c>
      <c r="D2462" t="s">
        <v>3879</v>
      </c>
    </row>
    <row r="2463" spans="1:4" x14ac:dyDescent="0.3">
      <c r="A2463">
        <v>1002595</v>
      </c>
      <c r="B2463" t="s">
        <v>3869</v>
      </c>
      <c r="C2463" t="s">
        <v>3875</v>
      </c>
      <c r="D2463" t="s">
        <v>3879</v>
      </c>
    </row>
    <row r="2464" spans="1:4" x14ac:dyDescent="0.3">
      <c r="A2464">
        <v>1002596</v>
      </c>
      <c r="B2464" t="s">
        <v>3869</v>
      </c>
      <c r="C2464" t="s">
        <v>3873</v>
      </c>
      <c r="D2464" t="s">
        <v>3880</v>
      </c>
    </row>
    <row r="2465" spans="1:4" x14ac:dyDescent="0.3">
      <c r="A2465">
        <v>1002597</v>
      </c>
      <c r="B2465" t="s">
        <v>3867</v>
      </c>
      <c r="C2465" t="s">
        <v>3873</v>
      </c>
      <c r="D2465" t="s">
        <v>3880</v>
      </c>
    </row>
    <row r="2466" spans="1:4" x14ac:dyDescent="0.3">
      <c r="A2466">
        <v>1002599</v>
      </c>
      <c r="B2466" t="s">
        <v>3869</v>
      </c>
      <c r="C2466" t="s">
        <v>3871</v>
      </c>
      <c r="D2466" t="s">
        <v>3879</v>
      </c>
    </row>
    <row r="2467" spans="1:4" x14ac:dyDescent="0.3">
      <c r="A2467">
        <v>1002600</v>
      </c>
      <c r="B2467" t="s">
        <v>3869</v>
      </c>
      <c r="C2467" t="s">
        <v>3871</v>
      </c>
      <c r="D2467" t="s">
        <v>3880</v>
      </c>
    </row>
    <row r="2468" spans="1:4" x14ac:dyDescent="0.3">
      <c r="A2468">
        <v>1002602</v>
      </c>
      <c r="B2468" t="s">
        <v>3869</v>
      </c>
      <c r="C2468" t="s">
        <v>3872</v>
      </c>
      <c r="D2468" t="s">
        <v>3879</v>
      </c>
    </row>
    <row r="2469" spans="1:4" x14ac:dyDescent="0.3">
      <c r="A2469">
        <v>1002603</v>
      </c>
      <c r="B2469" t="s">
        <v>3869</v>
      </c>
      <c r="C2469" t="s">
        <v>3871</v>
      </c>
      <c r="D2469" t="s">
        <v>3879</v>
      </c>
    </row>
    <row r="2470" spans="1:4" x14ac:dyDescent="0.3">
      <c r="A2470">
        <v>1002604</v>
      </c>
      <c r="B2470" t="s">
        <v>3869</v>
      </c>
      <c r="C2470" t="s">
        <v>3871</v>
      </c>
      <c r="D2470" t="s">
        <v>3880</v>
      </c>
    </row>
    <row r="2471" spans="1:4" x14ac:dyDescent="0.3">
      <c r="A2471">
        <v>1002605</v>
      </c>
      <c r="B2471" t="s">
        <v>3869</v>
      </c>
      <c r="C2471" t="s">
        <v>3874</v>
      </c>
      <c r="D2471" t="s">
        <v>3880</v>
      </c>
    </row>
    <row r="2472" spans="1:4" x14ac:dyDescent="0.3">
      <c r="A2472">
        <v>1002606</v>
      </c>
      <c r="B2472" t="s">
        <v>3869</v>
      </c>
      <c r="C2472" t="s">
        <v>3873</v>
      </c>
      <c r="D2472" t="s">
        <v>3880</v>
      </c>
    </row>
    <row r="2473" spans="1:4" x14ac:dyDescent="0.3">
      <c r="A2473">
        <v>1002607</v>
      </c>
      <c r="B2473" t="s">
        <v>3867</v>
      </c>
      <c r="C2473" t="s">
        <v>3870</v>
      </c>
      <c r="D2473" t="s">
        <v>3879</v>
      </c>
    </row>
    <row r="2474" spans="1:4" x14ac:dyDescent="0.3">
      <c r="A2474">
        <v>1002608</v>
      </c>
      <c r="B2474" t="s">
        <v>3867</v>
      </c>
      <c r="C2474" t="s">
        <v>3871</v>
      </c>
      <c r="D2474" t="s">
        <v>3879</v>
      </c>
    </row>
    <row r="2475" spans="1:4" x14ac:dyDescent="0.3">
      <c r="A2475">
        <v>1002610</v>
      </c>
      <c r="B2475" t="s">
        <v>3869</v>
      </c>
      <c r="C2475" t="s">
        <v>3872</v>
      </c>
      <c r="D2475" t="s">
        <v>3879</v>
      </c>
    </row>
    <row r="2476" spans="1:4" x14ac:dyDescent="0.3">
      <c r="A2476">
        <v>1002611</v>
      </c>
      <c r="B2476" t="s">
        <v>3869</v>
      </c>
      <c r="C2476" t="s">
        <v>3871</v>
      </c>
      <c r="D2476" t="s">
        <v>3879</v>
      </c>
    </row>
    <row r="2477" spans="1:4" x14ac:dyDescent="0.3">
      <c r="A2477">
        <v>1002612</v>
      </c>
      <c r="B2477" t="s">
        <v>3867</v>
      </c>
      <c r="C2477" t="s">
        <v>3872</v>
      </c>
      <c r="D2477" t="s">
        <v>3880</v>
      </c>
    </row>
    <row r="2478" spans="1:4" x14ac:dyDescent="0.3">
      <c r="A2478">
        <v>1002613</v>
      </c>
      <c r="B2478" t="s">
        <v>3869</v>
      </c>
      <c r="C2478" t="s">
        <v>3874</v>
      </c>
      <c r="D2478" t="s">
        <v>3879</v>
      </c>
    </row>
    <row r="2479" spans="1:4" x14ac:dyDescent="0.3">
      <c r="A2479">
        <v>1002614</v>
      </c>
      <c r="B2479" t="s">
        <v>3869</v>
      </c>
      <c r="C2479" t="s">
        <v>3871</v>
      </c>
      <c r="D2479" t="s">
        <v>3879</v>
      </c>
    </row>
    <row r="2480" spans="1:4" x14ac:dyDescent="0.3">
      <c r="A2480">
        <v>1002615</v>
      </c>
      <c r="B2480" t="s">
        <v>3869</v>
      </c>
      <c r="C2480" t="s">
        <v>3871</v>
      </c>
      <c r="D2480" t="s">
        <v>3880</v>
      </c>
    </row>
    <row r="2481" spans="1:4" x14ac:dyDescent="0.3">
      <c r="A2481">
        <v>1002617</v>
      </c>
      <c r="B2481" t="s">
        <v>3867</v>
      </c>
      <c r="C2481" t="s">
        <v>3872</v>
      </c>
      <c r="D2481" t="s">
        <v>3879</v>
      </c>
    </row>
    <row r="2482" spans="1:4" x14ac:dyDescent="0.3">
      <c r="A2482">
        <v>1002619</v>
      </c>
      <c r="B2482" t="s">
        <v>3869</v>
      </c>
      <c r="C2482" t="s">
        <v>3874</v>
      </c>
      <c r="D2482" t="s">
        <v>3879</v>
      </c>
    </row>
    <row r="2483" spans="1:4" x14ac:dyDescent="0.3">
      <c r="A2483">
        <v>1002620</v>
      </c>
      <c r="B2483" t="s">
        <v>3869</v>
      </c>
      <c r="C2483" t="s">
        <v>3875</v>
      </c>
      <c r="D2483" t="s">
        <v>3879</v>
      </c>
    </row>
    <row r="2484" spans="1:4" x14ac:dyDescent="0.3">
      <c r="A2484">
        <v>1002621</v>
      </c>
      <c r="B2484" t="s">
        <v>3869</v>
      </c>
      <c r="C2484" t="s">
        <v>3875</v>
      </c>
      <c r="D2484" t="s">
        <v>3879</v>
      </c>
    </row>
    <row r="2485" spans="1:4" x14ac:dyDescent="0.3">
      <c r="A2485">
        <v>1002622</v>
      </c>
      <c r="B2485" t="s">
        <v>3867</v>
      </c>
      <c r="C2485" t="s">
        <v>3874</v>
      </c>
      <c r="D2485" t="s">
        <v>3880</v>
      </c>
    </row>
    <row r="2486" spans="1:4" x14ac:dyDescent="0.3">
      <c r="A2486">
        <v>1002623</v>
      </c>
      <c r="B2486" t="s">
        <v>3869</v>
      </c>
      <c r="C2486" t="s">
        <v>3870</v>
      </c>
      <c r="D2486" t="s">
        <v>3880</v>
      </c>
    </row>
    <row r="2487" spans="1:4" x14ac:dyDescent="0.3">
      <c r="A2487">
        <v>1002624</v>
      </c>
      <c r="B2487" t="s">
        <v>3867</v>
      </c>
      <c r="C2487" t="s">
        <v>3874</v>
      </c>
      <c r="D2487" t="s">
        <v>3880</v>
      </c>
    </row>
    <row r="2488" spans="1:4" x14ac:dyDescent="0.3">
      <c r="A2488">
        <v>1002625</v>
      </c>
      <c r="B2488" t="s">
        <v>3869</v>
      </c>
      <c r="C2488" t="s">
        <v>3874</v>
      </c>
      <c r="D2488" t="s">
        <v>3879</v>
      </c>
    </row>
    <row r="2489" spans="1:4" x14ac:dyDescent="0.3">
      <c r="A2489">
        <v>1002626</v>
      </c>
      <c r="B2489" t="s">
        <v>3869</v>
      </c>
      <c r="C2489" t="s">
        <v>3870</v>
      </c>
      <c r="D2489" t="s">
        <v>3880</v>
      </c>
    </row>
    <row r="2490" spans="1:4" x14ac:dyDescent="0.3">
      <c r="A2490">
        <v>1002627</v>
      </c>
      <c r="B2490" t="s">
        <v>3869</v>
      </c>
      <c r="C2490" t="s">
        <v>3871</v>
      </c>
      <c r="D2490" t="s">
        <v>3880</v>
      </c>
    </row>
    <row r="2491" spans="1:4" x14ac:dyDescent="0.3">
      <c r="A2491">
        <v>1002628</v>
      </c>
      <c r="B2491" t="s">
        <v>3867</v>
      </c>
      <c r="C2491" t="s">
        <v>3871</v>
      </c>
      <c r="D2491" t="s">
        <v>3879</v>
      </c>
    </row>
    <row r="2492" spans="1:4" x14ac:dyDescent="0.3">
      <c r="A2492">
        <v>1002629</v>
      </c>
      <c r="B2492" t="s">
        <v>3869</v>
      </c>
      <c r="C2492" t="s">
        <v>3871</v>
      </c>
      <c r="D2492" t="s">
        <v>3880</v>
      </c>
    </row>
    <row r="2493" spans="1:4" x14ac:dyDescent="0.3">
      <c r="A2493">
        <v>1002630</v>
      </c>
      <c r="B2493" t="s">
        <v>3867</v>
      </c>
      <c r="C2493" t="s">
        <v>3875</v>
      </c>
      <c r="D2493" t="s">
        <v>3879</v>
      </c>
    </row>
    <row r="2494" spans="1:4" x14ac:dyDescent="0.3">
      <c r="A2494">
        <v>1002631</v>
      </c>
      <c r="B2494" t="s">
        <v>3867</v>
      </c>
      <c r="C2494" t="s">
        <v>3873</v>
      </c>
      <c r="D2494" t="s">
        <v>3880</v>
      </c>
    </row>
    <row r="2495" spans="1:4" x14ac:dyDescent="0.3">
      <c r="A2495">
        <v>1002632</v>
      </c>
      <c r="B2495" t="s">
        <v>3869</v>
      </c>
      <c r="C2495" t="s">
        <v>3870</v>
      </c>
      <c r="D2495" t="s">
        <v>3879</v>
      </c>
    </row>
    <row r="2496" spans="1:4" x14ac:dyDescent="0.3">
      <c r="A2496">
        <v>1002633</v>
      </c>
      <c r="B2496" t="s">
        <v>3867</v>
      </c>
      <c r="C2496" t="s">
        <v>3874</v>
      </c>
      <c r="D2496" t="s">
        <v>3880</v>
      </c>
    </row>
    <row r="2497" spans="1:4" x14ac:dyDescent="0.3">
      <c r="A2497">
        <v>1002634</v>
      </c>
      <c r="B2497" t="s">
        <v>3869</v>
      </c>
      <c r="C2497" t="s">
        <v>3870</v>
      </c>
      <c r="D2497" t="s">
        <v>3880</v>
      </c>
    </row>
    <row r="2498" spans="1:4" x14ac:dyDescent="0.3">
      <c r="A2498">
        <v>1002636</v>
      </c>
      <c r="B2498" t="s">
        <v>3869</v>
      </c>
      <c r="C2498" t="s">
        <v>3875</v>
      </c>
      <c r="D2498" t="s">
        <v>3880</v>
      </c>
    </row>
    <row r="2499" spans="1:4" x14ac:dyDescent="0.3">
      <c r="A2499">
        <v>1002637</v>
      </c>
      <c r="B2499" t="s">
        <v>3867</v>
      </c>
      <c r="C2499" t="s">
        <v>3874</v>
      </c>
      <c r="D2499" t="s">
        <v>3879</v>
      </c>
    </row>
    <row r="2500" spans="1:4" x14ac:dyDescent="0.3">
      <c r="A2500">
        <v>1002638</v>
      </c>
      <c r="B2500" t="s">
        <v>3869</v>
      </c>
      <c r="C2500" t="s">
        <v>3871</v>
      </c>
      <c r="D2500" t="s">
        <v>3879</v>
      </c>
    </row>
    <row r="2501" spans="1:4" x14ac:dyDescent="0.3">
      <c r="A2501">
        <v>1002639</v>
      </c>
      <c r="B2501" t="s">
        <v>3867</v>
      </c>
      <c r="C2501" t="s">
        <v>3871</v>
      </c>
      <c r="D2501" t="s">
        <v>3879</v>
      </c>
    </row>
    <row r="2502" spans="1:4" x14ac:dyDescent="0.3">
      <c r="A2502">
        <v>1002641</v>
      </c>
      <c r="B2502" t="s">
        <v>3869</v>
      </c>
      <c r="C2502" t="s">
        <v>3871</v>
      </c>
      <c r="D2502" t="s">
        <v>3880</v>
      </c>
    </row>
    <row r="2503" spans="1:4" x14ac:dyDescent="0.3">
      <c r="A2503">
        <v>1002642</v>
      </c>
      <c r="B2503" t="s">
        <v>3869</v>
      </c>
      <c r="C2503" t="s">
        <v>3871</v>
      </c>
      <c r="D2503" t="s">
        <v>3879</v>
      </c>
    </row>
    <row r="2504" spans="1:4" x14ac:dyDescent="0.3">
      <c r="A2504">
        <v>1002643</v>
      </c>
      <c r="B2504" t="s">
        <v>3869</v>
      </c>
      <c r="C2504" t="s">
        <v>3872</v>
      </c>
      <c r="D2504" t="s">
        <v>3880</v>
      </c>
    </row>
    <row r="2505" spans="1:4" x14ac:dyDescent="0.3">
      <c r="A2505">
        <v>1002644</v>
      </c>
      <c r="B2505" t="s">
        <v>3869</v>
      </c>
      <c r="C2505" t="s">
        <v>3875</v>
      </c>
      <c r="D2505" t="s">
        <v>3879</v>
      </c>
    </row>
    <row r="2506" spans="1:4" x14ac:dyDescent="0.3">
      <c r="A2506">
        <v>1002645</v>
      </c>
      <c r="B2506" t="s">
        <v>3869</v>
      </c>
      <c r="C2506" t="s">
        <v>3871</v>
      </c>
      <c r="D2506" t="s">
        <v>3879</v>
      </c>
    </row>
    <row r="2507" spans="1:4" x14ac:dyDescent="0.3">
      <c r="A2507">
        <v>1002646</v>
      </c>
      <c r="B2507" t="s">
        <v>3869</v>
      </c>
      <c r="C2507" t="s">
        <v>3872</v>
      </c>
      <c r="D2507" t="s">
        <v>3880</v>
      </c>
    </row>
    <row r="2508" spans="1:4" x14ac:dyDescent="0.3">
      <c r="A2508">
        <v>1002647</v>
      </c>
      <c r="B2508" t="s">
        <v>3867</v>
      </c>
      <c r="C2508" t="s">
        <v>3874</v>
      </c>
      <c r="D2508" t="s">
        <v>3880</v>
      </c>
    </row>
    <row r="2509" spans="1:4" x14ac:dyDescent="0.3">
      <c r="A2509">
        <v>1002648</v>
      </c>
      <c r="B2509" t="s">
        <v>3869</v>
      </c>
      <c r="C2509" t="s">
        <v>3871</v>
      </c>
      <c r="D2509" t="s">
        <v>3879</v>
      </c>
    </row>
    <row r="2510" spans="1:4" x14ac:dyDescent="0.3">
      <c r="A2510">
        <v>1002649</v>
      </c>
      <c r="B2510" t="s">
        <v>3869</v>
      </c>
      <c r="C2510" t="s">
        <v>3871</v>
      </c>
      <c r="D2510" t="s">
        <v>3879</v>
      </c>
    </row>
    <row r="2511" spans="1:4" x14ac:dyDescent="0.3">
      <c r="A2511">
        <v>1002650</v>
      </c>
      <c r="B2511" t="s">
        <v>3869</v>
      </c>
      <c r="C2511" t="s">
        <v>3872</v>
      </c>
      <c r="D2511" t="s">
        <v>3879</v>
      </c>
    </row>
    <row r="2512" spans="1:4" x14ac:dyDescent="0.3">
      <c r="A2512">
        <v>1002651</v>
      </c>
      <c r="B2512" t="s">
        <v>3869</v>
      </c>
      <c r="C2512" t="s">
        <v>3870</v>
      </c>
      <c r="D2512" t="s">
        <v>3880</v>
      </c>
    </row>
    <row r="2513" spans="1:4" x14ac:dyDescent="0.3">
      <c r="A2513">
        <v>1002652</v>
      </c>
      <c r="B2513" t="s">
        <v>3869</v>
      </c>
      <c r="C2513" t="s">
        <v>3874</v>
      </c>
      <c r="D2513" t="s">
        <v>3880</v>
      </c>
    </row>
    <row r="2514" spans="1:4" x14ac:dyDescent="0.3">
      <c r="A2514">
        <v>1002653</v>
      </c>
      <c r="B2514" t="s">
        <v>3869</v>
      </c>
      <c r="C2514" t="s">
        <v>3871</v>
      </c>
      <c r="D2514" t="s">
        <v>3879</v>
      </c>
    </row>
    <row r="2515" spans="1:4" x14ac:dyDescent="0.3">
      <c r="A2515">
        <v>1002654</v>
      </c>
      <c r="B2515" t="s">
        <v>3867</v>
      </c>
      <c r="C2515" t="s">
        <v>3874</v>
      </c>
      <c r="D2515" t="s">
        <v>3880</v>
      </c>
    </row>
    <row r="2516" spans="1:4" x14ac:dyDescent="0.3">
      <c r="A2516">
        <v>1002655</v>
      </c>
      <c r="B2516" t="s">
        <v>3869</v>
      </c>
      <c r="C2516" t="s">
        <v>3874</v>
      </c>
      <c r="D2516" t="s">
        <v>3879</v>
      </c>
    </row>
    <row r="2517" spans="1:4" x14ac:dyDescent="0.3">
      <c r="A2517">
        <v>1002656</v>
      </c>
      <c r="B2517" t="s">
        <v>3869</v>
      </c>
      <c r="C2517" t="s">
        <v>3870</v>
      </c>
      <c r="D2517" t="s">
        <v>3880</v>
      </c>
    </row>
    <row r="2518" spans="1:4" x14ac:dyDescent="0.3">
      <c r="A2518">
        <v>1002657</v>
      </c>
      <c r="B2518" t="s">
        <v>3867</v>
      </c>
      <c r="C2518" t="s">
        <v>3868</v>
      </c>
      <c r="D2518" t="s">
        <v>3879</v>
      </c>
    </row>
    <row r="2519" spans="1:4" x14ac:dyDescent="0.3">
      <c r="A2519">
        <v>1002658</v>
      </c>
      <c r="B2519" t="s">
        <v>3869</v>
      </c>
      <c r="C2519" t="s">
        <v>3871</v>
      </c>
      <c r="D2519" t="s">
        <v>3879</v>
      </c>
    </row>
    <row r="2520" spans="1:4" x14ac:dyDescent="0.3">
      <c r="A2520">
        <v>1002659</v>
      </c>
      <c r="B2520" t="s">
        <v>3869</v>
      </c>
      <c r="C2520" t="s">
        <v>3874</v>
      </c>
      <c r="D2520" t="s">
        <v>3880</v>
      </c>
    </row>
    <row r="2521" spans="1:4" x14ac:dyDescent="0.3">
      <c r="A2521">
        <v>1002660</v>
      </c>
      <c r="B2521" t="s">
        <v>3869</v>
      </c>
      <c r="C2521" t="s">
        <v>3870</v>
      </c>
      <c r="D2521" t="s">
        <v>3879</v>
      </c>
    </row>
    <row r="2522" spans="1:4" x14ac:dyDescent="0.3">
      <c r="A2522">
        <v>1002661</v>
      </c>
      <c r="B2522" t="s">
        <v>3869</v>
      </c>
      <c r="C2522" t="s">
        <v>3870</v>
      </c>
      <c r="D2522" t="s">
        <v>3879</v>
      </c>
    </row>
    <row r="2523" spans="1:4" x14ac:dyDescent="0.3">
      <c r="A2523">
        <v>1002662</v>
      </c>
      <c r="B2523" t="s">
        <v>3869</v>
      </c>
      <c r="C2523" t="s">
        <v>3871</v>
      </c>
      <c r="D2523" t="s">
        <v>3879</v>
      </c>
    </row>
    <row r="2524" spans="1:4" x14ac:dyDescent="0.3">
      <c r="A2524">
        <v>1002663</v>
      </c>
      <c r="B2524" t="s">
        <v>3867</v>
      </c>
      <c r="C2524" t="s">
        <v>3871</v>
      </c>
      <c r="D2524" t="s">
        <v>3879</v>
      </c>
    </row>
    <row r="2525" spans="1:4" x14ac:dyDescent="0.3">
      <c r="A2525">
        <v>1002664</v>
      </c>
      <c r="B2525" t="s">
        <v>3869</v>
      </c>
      <c r="C2525" t="s">
        <v>3874</v>
      </c>
      <c r="D2525" t="s">
        <v>3879</v>
      </c>
    </row>
    <row r="2526" spans="1:4" x14ac:dyDescent="0.3">
      <c r="A2526">
        <v>1002665</v>
      </c>
      <c r="B2526" t="s">
        <v>3869</v>
      </c>
      <c r="C2526" t="s">
        <v>3874</v>
      </c>
      <c r="D2526" t="s">
        <v>3879</v>
      </c>
    </row>
    <row r="2527" spans="1:4" x14ac:dyDescent="0.3">
      <c r="A2527">
        <v>1002666</v>
      </c>
      <c r="B2527" t="s">
        <v>3869</v>
      </c>
      <c r="C2527" t="s">
        <v>3872</v>
      </c>
      <c r="D2527" t="s">
        <v>3879</v>
      </c>
    </row>
    <row r="2528" spans="1:4" x14ac:dyDescent="0.3">
      <c r="A2528">
        <v>1002667</v>
      </c>
      <c r="B2528" t="s">
        <v>3867</v>
      </c>
      <c r="C2528" t="s">
        <v>3874</v>
      </c>
      <c r="D2528" t="s">
        <v>3880</v>
      </c>
    </row>
    <row r="2529" spans="1:4" x14ac:dyDescent="0.3">
      <c r="A2529">
        <v>1002668</v>
      </c>
      <c r="B2529" t="s">
        <v>3867</v>
      </c>
      <c r="C2529" t="s">
        <v>3871</v>
      </c>
      <c r="D2529" t="s">
        <v>3880</v>
      </c>
    </row>
    <row r="2530" spans="1:4" x14ac:dyDescent="0.3">
      <c r="A2530">
        <v>1002669</v>
      </c>
      <c r="B2530" t="s">
        <v>3869</v>
      </c>
      <c r="C2530" t="s">
        <v>3872</v>
      </c>
      <c r="D2530" t="s">
        <v>3879</v>
      </c>
    </row>
    <row r="2531" spans="1:4" x14ac:dyDescent="0.3">
      <c r="A2531">
        <v>1002670</v>
      </c>
      <c r="B2531" t="s">
        <v>3869</v>
      </c>
      <c r="C2531" t="s">
        <v>3874</v>
      </c>
      <c r="D2531" t="s">
        <v>3879</v>
      </c>
    </row>
    <row r="2532" spans="1:4" x14ac:dyDescent="0.3">
      <c r="A2532">
        <v>1002671</v>
      </c>
      <c r="B2532" t="s">
        <v>3867</v>
      </c>
      <c r="C2532" t="s">
        <v>3874</v>
      </c>
      <c r="D2532" t="s">
        <v>3879</v>
      </c>
    </row>
    <row r="2533" spans="1:4" x14ac:dyDescent="0.3">
      <c r="A2533">
        <v>1002672</v>
      </c>
      <c r="B2533" t="s">
        <v>3869</v>
      </c>
      <c r="C2533" t="s">
        <v>3874</v>
      </c>
      <c r="D2533" t="s">
        <v>3880</v>
      </c>
    </row>
    <row r="2534" spans="1:4" x14ac:dyDescent="0.3">
      <c r="A2534">
        <v>1002673</v>
      </c>
      <c r="B2534" t="s">
        <v>3869</v>
      </c>
      <c r="C2534" t="s">
        <v>3874</v>
      </c>
      <c r="D2534" t="s">
        <v>3879</v>
      </c>
    </row>
    <row r="2535" spans="1:4" x14ac:dyDescent="0.3">
      <c r="A2535">
        <v>1002674</v>
      </c>
      <c r="B2535" t="s">
        <v>3869</v>
      </c>
      <c r="C2535" t="s">
        <v>3871</v>
      </c>
      <c r="D2535" t="s">
        <v>3879</v>
      </c>
    </row>
    <row r="2536" spans="1:4" x14ac:dyDescent="0.3">
      <c r="A2536">
        <v>1002675</v>
      </c>
      <c r="B2536" t="s">
        <v>3869</v>
      </c>
      <c r="C2536" t="s">
        <v>3874</v>
      </c>
      <c r="D2536" t="s">
        <v>3880</v>
      </c>
    </row>
    <row r="2537" spans="1:4" x14ac:dyDescent="0.3">
      <c r="A2537">
        <v>1002676</v>
      </c>
      <c r="B2537" t="s">
        <v>3869</v>
      </c>
      <c r="C2537" t="s">
        <v>3870</v>
      </c>
      <c r="D2537" t="s">
        <v>3880</v>
      </c>
    </row>
    <row r="2538" spans="1:4" x14ac:dyDescent="0.3">
      <c r="A2538">
        <v>1002677</v>
      </c>
      <c r="B2538" t="s">
        <v>3867</v>
      </c>
      <c r="C2538" t="s">
        <v>3874</v>
      </c>
      <c r="D2538" t="s">
        <v>3879</v>
      </c>
    </row>
    <row r="2539" spans="1:4" x14ac:dyDescent="0.3">
      <c r="A2539">
        <v>1002678</v>
      </c>
      <c r="B2539" t="s">
        <v>3869</v>
      </c>
      <c r="C2539" t="s">
        <v>3871</v>
      </c>
      <c r="D2539" t="s">
        <v>3880</v>
      </c>
    </row>
    <row r="2540" spans="1:4" x14ac:dyDescent="0.3">
      <c r="A2540">
        <v>1002679</v>
      </c>
      <c r="B2540" t="s">
        <v>3867</v>
      </c>
      <c r="C2540" t="s">
        <v>3875</v>
      </c>
      <c r="D2540" t="s">
        <v>3879</v>
      </c>
    </row>
    <row r="2541" spans="1:4" x14ac:dyDescent="0.3">
      <c r="A2541">
        <v>1002680</v>
      </c>
      <c r="B2541" t="s">
        <v>3869</v>
      </c>
      <c r="C2541" t="s">
        <v>3871</v>
      </c>
      <c r="D2541" t="s">
        <v>3880</v>
      </c>
    </row>
    <row r="2542" spans="1:4" x14ac:dyDescent="0.3">
      <c r="A2542">
        <v>1002681</v>
      </c>
      <c r="B2542" t="s">
        <v>3867</v>
      </c>
      <c r="C2542" t="s">
        <v>3871</v>
      </c>
      <c r="D2542" t="s">
        <v>3879</v>
      </c>
    </row>
    <row r="2543" spans="1:4" x14ac:dyDescent="0.3">
      <c r="A2543">
        <v>1002682</v>
      </c>
      <c r="B2543" t="s">
        <v>3869</v>
      </c>
      <c r="C2543" t="s">
        <v>3875</v>
      </c>
      <c r="D2543" t="s">
        <v>3880</v>
      </c>
    </row>
    <row r="2544" spans="1:4" x14ac:dyDescent="0.3">
      <c r="A2544">
        <v>1002683</v>
      </c>
      <c r="B2544" t="s">
        <v>3869</v>
      </c>
      <c r="C2544" t="s">
        <v>3874</v>
      </c>
      <c r="D2544" t="s">
        <v>3880</v>
      </c>
    </row>
    <row r="2545" spans="1:4" x14ac:dyDescent="0.3">
      <c r="A2545">
        <v>1002684</v>
      </c>
      <c r="B2545" t="s">
        <v>3867</v>
      </c>
      <c r="C2545" t="s">
        <v>3875</v>
      </c>
      <c r="D2545" t="s">
        <v>3880</v>
      </c>
    </row>
    <row r="2546" spans="1:4" x14ac:dyDescent="0.3">
      <c r="A2546">
        <v>1002685</v>
      </c>
      <c r="B2546" t="s">
        <v>3869</v>
      </c>
      <c r="C2546" t="s">
        <v>3872</v>
      </c>
      <c r="D2546" t="s">
        <v>3880</v>
      </c>
    </row>
    <row r="2547" spans="1:4" x14ac:dyDescent="0.3">
      <c r="A2547">
        <v>1002686</v>
      </c>
      <c r="B2547" t="s">
        <v>3869</v>
      </c>
      <c r="C2547" t="s">
        <v>3871</v>
      </c>
      <c r="D2547" t="s">
        <v>3879</v>
      </c>
    </row>
    <row r="2548" spans="1:4" x14ac:dyDescent="0.3">
      <c r="A2548">
        <v>1002687</v>
      </c>
      <c r="B2548" t="s">
        <v>3869</v>
      </c>
      <c r="C2548" t="s">
        <v>3868</v>
      </c>
      <c r="D2548" t="s">
        <v>3879</v>
      </c>
    </row>
    <row r="2549" spans="1:4" x14ac:dyDescent="0.3">
      <c r="A2549">
        <v>1002688</v>
      </c>
      <c r="B2549" t="s">
        <v>3869</v>
      </c>
      <c r="C2549" t="s">
        <v>3871</v>
      </c>
      <c r="D2549" t="s">
        <v>3879</v>
      </c>
    </row>
    <row r="2550" spans="1:4" x14ac:dyDescent="0.3">
      <c r="A2550">
        <v>1002689</v>
      </c>
      <c r="B2550" t="s">
        <v>3869</v>
      </c>
      <c r="C2550" t="s">
        <v>3871</v>
      </c>
      <c r="D2550" t="s">
        <v>3879</v>
      </c>
    </row>
    <row r="2551" spans="1:4" x14ac:dyDescent="0.3">
      <c r="A2551">
        <v>1002690</v>
      </c>
      <c r="B2551" t="s">
        <v>3869</v>
      </c>
      <c r="C2551" t="s">
        <v>3871</v>
      </c>
      <c r="D2551" t="s">
        <v>3880</v>
      </c>
    </row>
    <row r="2552" spans="1:4" x14ac:dyDescent="0.3">
      <c r="A2552">
        <v>1002691</v>
      </c>
      <c r="B2552" t="s">
        <v>3869</v>
      </c>
      <c r="C2552" t="s">
        <v>3875</v>
      </c>
      <c r="D2552" t="s">
        <v>3879</v>
      </c>
    </row>
    <row r="2553" spans="1:4" x14ac:dyDescent="0.3">
      <c r="A2553">
        <v>1002692</v>
      </c>
      <c r="B2553" t="s">
        <v>3867</v>
      </c>
      <c r="C2553" t="s">
        <v>3875</v>
      </c>
      <c r="D2553" t="s">
        <v>3879</v>
      </c>
    </row>
    <row r="2554" spans="1:4" x14ac:dyDescent="0.3">
      <c r="A2554">
        <v>1002693</v>
      </c>
      <c r="B2554" t="s">
        <v>3869</v>
      </c>
      <c r="C2554" t="s">
        <v>3870</v>
      </c>
      <c r="D2554" t="s">
        <v>3879</v>
      </c>
    </row>
    <row r="2555" spans="1:4" x14ac:dyDescent="0.3">
      <c r="A2555">
        <v>1002694</v>
      </c>
      <c r="B2555" t="s">
        <v>3869</v>
      </c>
      <c r="C2555" t="s">
        <v>3875</v>
      </c>
      <c r="D2555" t="s">
        <v>3880</v>
      </c>
    </row>
    <row r="2556" spans="1:4" x14ac:dyDescent="0.3">
      <c r="A2556">
        <v>1002695</v>
      </c>
      <c r="B2556" t="s">
        <v>3869</v>
      </c>
      <c r="C2556" t="s">
        <v>3874</v>
      </c>
      <c r="D2556" t="s">
        <v>3879</v>
      </c>
    </row>
    <row r="2557" spans="1:4" x14ac:dyDescent="0.3">
      <c r="A2557">
        <v>1002696</v>
      </c>
      <c r="B2557" t="s">
        <v>3869</v>
      </c>
      <c r="C2557" t="s">
        <v>3871</v>
      </c>
      <c r="D2557" t="s">
        <v>3880</v>
      </c>
    </row>
    <row r="2558" spans="1:4" x14ac:dyDescent="0.3">
      <c r="A2558">
        <v>1002697</v>
      </c>
      <c r="B2558" t="s">
        <v>3867</v>
      </c>
      <c r="C2558" t="s">
        <v>3873</v>
      </c>
      <c r="D2558" t="s">
        <v>3879</v>
      </c>
    </row>
    <row r="2559" spans="1:4" x14ac:dyDescent="0.3">
      <c r="A2559">
        <v>1002698</v>
      </c>
      <c r="B2559" t="s">
        <v>3867</v>
      </c>
      <c r="C2559" t="s">
        <v>3871</v>
      </c>
      <c r="D2559" t="s">
        <v>3880</v>
      </c>
    </row>
    <row r="2560" spans="1:4" x14ac:dyDescent="0.3">
      <c r="A2560">
        <v>1002699</v>
      </c>
      <c r="B2560" t="s">
        <v>3867</v>
      </c>
      <c r="C2560" t="s">
        <v>3870</v>
      </c>
      <c r="D2560" t="s">
        <v>3880</v>
      </c>
    </row>
    <row r="2561" spans="1:4" x14ac:dyDescent="0.3">
      <c r="A2561">
        <v>1002700</v>
      </c>
      <c r="B2561" t="s">
        <v>3869</v>
      </c>
      <c r="C2561" t="s">
        <v>3871</v>
      </c>
      <c r="D2561" t="s">
        <v>3880</v>
      </c>
    </row>
    <row r="2562" spans="1:4" x14ac:dyDescent="0.3">
      <c r="A2562">
        <v>1002701</v>
      </c>
      <c r="B2562" t="s">
        <v>3869</v>
      </c>
      <c r="C2562" t="s">
        <v>3872</v>
      </c>
      <c r="D2562" t="s">
        <v>3880</v>
      </c>
    </row>
    <row r="2563" spans="1:4" x14ac:dyDescent="0.3">
      <c r="A2563">
        <v>1002703</v>
      </c>
      <c r="B2563" t="s">
        <v>3869</v>
      </c>
      <c r="C2563" t="s">
        <v>3874</v>
      </c>
      <c r="D2563" t="s">
        <v>3880</v>
      </c>
    </row>
    <row r="2564" spans="1:4" x14ac:dyDescent="0.3">
      <c r="A2564">
        <v>1002704</v>
      </c>
      <c r="B2564" t="s">
        <v>3869</v>
      </c>
      <c r="C2564" t="s">
        <v>3870</v>
      </c>
      <c r="D2564" t="s">
        <v>3880</v>
      </c>
    </row>
    <row r="2565" spans="1:4" x14ac:dyDescent="0.3">
      <c r="A2565">
        <v>1002705</v>
      </c>
      <c r="B2565" t="s">
        <v>3869</v>
      </c>
      <c r="C2565" t="s">
        <v>3871</v>
      </c>
      <c r="D2565" t="s">
        <v>3880</v>
      </c>
    </row>
    <row r="2566" spans="1:4" x14ac:dyDescent="0.3">
      <c r="A2566">
        <v>1002706</v>
      </c>
      <c r="B2566" t="s">
        <v>3867</v>
      </c>
      <c r="C2566" t="s">
        <v>3871</v>
      </c>
      <c r="D2566" t="s">
        <v>3879</v>
      </c>
    </row>
    <row r="2567" spans="1:4" x14ac:dyDescent="0.3">
      <c r="A2567">
        <v>1002707</v>
      </c>
      <c r="B2567" t="s">
        <v>3869</v>
      </c>
      <c r="C2567" t="s">
        <v>3870</v>
      </c>
      <c r="D2567" t="s">
        <v>3880</v>
      </c>
    </row>
    <row r="2568" spans="1:4" x14ac:dyDescent="0.3">
      <c r="A2568">
        <v>1002708</v>
      </c>
      <c r="B2568" t="s">
        <v>3869</v>
      </c>
      <c r="C2568" t="s">
        <v>3871</v>
      </c>
      <c r="D2568" t="s">
        <v>3880</v>
      </c>
    </row>
    <row r="2569" spans="1:4" x14ac:dyDescent="0.3">
      <c r="A2569">
        <v>1002709</v>
      </c>
      <c r="B2569" t="s">
        <v>3867</v>
      </c>
      <c r="C2569" t="s">
        <v>3871</v>
      </c>
      <c r="D2569" t="s">
        <v>3879</v>
      </c>
    </row>
    <row r="2570" spans="1:4" x14ac:dyDescent="0.3">
      <c r="A2570">
        <v>1002710</v>
      </c>
      <c r="B2570" t="s">
        <v>3869</v>
      </c>
      <c r="C2570" t="s">
        <v>3874</v>
      </c>
      <c r="D2570" t="s">
        <v>3879</v>
      </c>
    </row>
    <row r="2571" spans="1:4" x14ac:dyDescent="0.3">
      <c r="A2571">
        <v>1002711</v>
      </c>
      <c r="B2571" t="s">
        <v>3867</v>
      </c>
      <c r="C2571" t="s">
        <v>3871</v>
      </c>
      <c r="D2571" t="s">
        <v>3879</v>
      </c>
    </row>
    <row r="2572" spans="1:4" x14ac:dyDescent="0.3">
      <c r="A2572">
        <v>1002712</v>
      </c>
      <c r="B2572" t="s">
        <v>3867</v>
      </c>
      <c r="C2572" t="s">
        <v>3875</v>
      </c>
      <c r="D2572" t="s">
        <v>3879</v>
      </c>
    </row>
    <row r="2573" spans="1:4" x14ac:dyDescent="0.3">
      <c r="A2573">
        <v>1002713</v>
      </c>
      <c r="B2573" t="s">
        <v>3869</v>
      </c>
      <c r="C2573" t="s">
        <v>3871</v>
      </c>
      <c r="D2573" t="s">
        <v>3880</v>
      </c>
    </row>
    <row r="2574" spans="1:4" x14ac:dyDescent="0.3">
      <c r="A2574">
        <v>1002714</v>
      </c>
      <c r="B2574" t="s">
        <v>3869</v>
      </c>
      <c r="C2574" t="s">
        <v>3875</v>
      </c>
      <c r="D2574" t="s">
        <v>3879</v>
      </c>
    </row>
    <row r="2575" spans="1:4" x14ac:dyDescent="0.3">
      <c r="A2575">
        <v>1002715</v>
      </c>
      <c r="B2575" t="s">
        <v>3867</v>
      </c>
      <c r="C2575" t="s">
        <v>3873</v>
      </c>
      <c r="D2575" t="s">
        <v>3879</v>
      </c>
    </row>
    <row r="2576" spans="1:4" x14ac:dyDescent="0.3">
      <c r="A2576">
        <v>1002716</v>
      </c>
      <c r="B2576" t="s">
        <v>3867</v>
      </c>
      <c r="C2576" t="s">
        <v>3873</v>
      </c>
      <c r="D2576" t="s">
        <v>3880</v>
      </c>
    </row>
    <row r="2577" spans="1:4" x14ac:dyDescent="0.3">
      <c r="A2577">
        <v>1002717</v>
      </c>
      <c r="B2577" t="s">
        <v>3869</v>
      </c>
      <c r="C2577" t="s">
        <v>3871</v>
      </c>
      <c r="D2577" t="s">
        <v>3879</v>
      </c>
    </row>
    <row r="2578" spans="1:4" x14ac:dyDescent="0.3">
      <c r="A2578">
        <v>1002718</v>
      </c>
      <c r="B2578" t="s">
        <v>3867</v>
      </c>
      <c r="C2578" t="s">
        <v>3871</v>
      </c>
      <c r="D2578" t="s">
        <v>3880</v>
      </c>
    </row>
    <row r="2579" spans="1:4" x14ac:dyDescent="0.3">
      <c r="A2579">
        <v>1002719</v>
      </c>
      <c r="B2579" t="s">
        <v>3869</v>
      </c>
      <c r="C2579" t="s">
        <v>3871</v>
      </c>
      <c r="D2579" t="s">
        <v>3879</v>
      </c>
    </row>
    <row r="2580" spans="1:4" x14ac:dyDescent="0.3">
      <c r="A2580">
        <v>1002720</v>
      </c>
      <c r="B2580" t="s">
        <v>3869</v>
      </c>
      <c r="C2580" t="s">
        <v>3874</v>
      </c>
      <c r="D2580" t="s">
        <v>3879</v>
      </c>
    </row>
    <row r="2581" spans="1:4" x14ac:dyDescent="0.3">
      <c r="A2581">
        <v>1002724</v>
      </c>
      <c r="B2581" t="s">
        <v>3867</v>
      </c>
      <c r="C2581" t="s">
        <v>3872</v>
      </c>
      <c r="D2581" t="s">
        <v>3880</v>
      </c>
    </row>
    <row r="2582" spans="1:4" x14ac:dyDescent="0.3">
      <c r="A2582">
        <v>1002725</v>
      </c>
      <c r="B2582" t="s">
        <v>3869</v>
      </c>
      <c r="C2582" t="s">
        <v>3874</v>
      </c>
      <c r="D2582" t="s">
        <v>3880</v>
      </c>
    </row>
    <row r="2583" spans="1:4" x14ac:dyDescent="0.3">
      <c r="A2583">
        <v>1002726</v>
      </c>
      <c r="B2583" t="s">
        <v>3869</v>
      </c>
      <c r="C2583" t="s">
        <v>3872</v>
      </c>
      <c r="D2583" t="s">
        <v>3880</v>
      </c>
    </row>
    <row r="2584" spans="1:4" x14ac:dyDescent="0.3">
      <c r="A2584">
        <v>1002727</v>
      </c>
      <c r="B2584" t="s">
        <v>3869</v>
      </c>
      <c r="C2584" t="s">
        <v>3871</v>
      </c>
      <c r="D2584" t="s">
        <v>3879</v>
      </c>
    </row>
    <row r="2585" spans="1:4" x14ac:dyDescent="0.3">
      <c r="A2585">
        <v>1002728</v>
      </c>
      <c r="B2585" t="s">
        <v>3869</v>
      </c>
      <c r="C2585" t="s">
        <v>3874</v>
      </c>
      <c r="D2585" t="s">
        <v>3879</v>
      </c>
    </row>
    <row r="2586" spans="1:4" x14ac:dyDescent="0.3">
      <c r="A2586">
        <v>1002729</v>
      </c>
      <c r="B2586" t="s">
        <v>3869</v>
      </c>
      <c r="C2586" t="s">
        <v>3873</v>
      </c>
      <c r="D2586" t="s">
        <v>3880</v>
      </c>
    </row>
    <row r="2587" spans="1:4" x14ac:dyDescent="0.3">
      <c r="A2587">
        <v>1002730</v>
      </c>
      <c r="B2587" t="s">
        <v>3869</v>
      </c>
      <c r="C2587" t="s">
        <v>3874</v>
      </c>
      <c r="D2587" t="s">
        <v>3880</v>
      </c>
    </row>
    <row r="2588" spans="1:4" x14ac:dyDescent="0.3">
      <c r="A2588">
        <v>1002731</v>
      </c>
      <c r="B2588" t="s">
        <v>3869</v>
      </c>
      <c r="C2588" t="s">
        <v>3874</v>
      </c>
      <c r="D2588" t="s">
        <v>3879</v>
      </c>
    </row>
    <row r="2589" spans="1:4" x14ac:dyDescent="0.3">
      <c r="A2589">
        <v>1002732</v>
      </c>
      <c r="B2589" t="s">
        <v>3869</v>
      </c>
      <c r="C2589" t="s">
        <v>3872</v>
      </c>
      <c r="D2589" t="s">
        <v>3880</v>
      </c>
    </row>
    <row r="2590" spans="1:4" x14ac:dyDescent="0.3">
      <c r="A2590">
        <v>1002733</v>
      </c>
      <c r="B2590" t="s">
        <v>3869</v>
      </c>
      <c r="C2590" t="s">
        <v>3872</v>
      </c>
      <c r="D2590" t="s">
        <v>3880</v>
      </c>
    </row>
    <row r="2591" spans="1:4" x14ac:dyDescent="0.3">
      <c r="A2591">
        <v>1002734</v>
      </c>
      <c r="B2591" t="s">
        <v>3867</v>
      </c>
      <c r="C2591" t="s">
        <v>3875</v>
      </c>
      <c r="D2591" t="s">
        <v>3879</v>
      </c>
    </row>
    <row r="2592" spans="1:4" x14ac:dyDescent="0.3">
      <c r="A2592">
        <v>1002735</v>
      </c>
      <c r="B2592" t="s">
        <v>3869</v>
      </c>
      <c r="C2592" t="s">
        <v>3871</v>
      </c>
      <c r="D2592" t="s">
        <v>3879</v>
      </c>
    </row>
    <row r="2593" spans="1:4" x14ac:dyDescent="0.3">
      <c r="A2593">
        <v>1002736</v>
      </c>
      <c r="B2593" t="s">
        <v>3869</v>
      </c>
      <c r="C2593" t="s">
        <v>3872</v>
      </c>
      <c r="D2593" t="s">
        <v>3879</v>
      </c>
    </row>
    <row r="2594" spans="1:4" x14ac:dyDescent="0.3">
      <c r="A2594">
        <v>1002737</v>
      </c>
      <c r="B2594" t="s">
        <v>3869</v>
      </c>
      <c r="C2594" t="s">
        <v>3871</v>
      </c>
      <c r="D2594" t="s">
        <v>3879</v>
      </c>
    </row>
    <row r="2595" spans="1:4" x14ac:dyDescent="0.3">
      <c r="A2595">
        <v>1002738</v>
      </c>
      <c r="B2595" t="s">
        <v>3867</v>
      </c>
      <c r="C2595" t="s">
        <v>3873</v>
      </c>
      <c r="D2595" t="s">
        <v>3880</v>
      </c>
    </row>
    <row r="2596" spans="1:4" x14ac:dyDescent="0.3">
      <c r="A2596">
        <v>1002739</v>
      </c>
      <c r="B2596" t="s">
        <v>3867</v>
      </c>
      <c r="C2596" t="s">
        <v>3874</v>
      </c>
      <c r="D2596" t="s">
        <v>3879</v>
      </c>
    </row>
    <row r="2597" spans="1:4" x14ac:dyDescent="0.3">
      <c r="A2597">
        <v>1002740</v>
      </c>
      <c r="B2597" t="s">
        <v>3869</v>
      </c>
      <c r="C2597" t="s">
        <v>3872</v>
      </c>
      <c r="D2597" t="s">
        <v>3880</v>
      </c>
    </row>
    <row r="2598" spans="1:4" x14ac:dyDescent="0.3">
      <c r="A2598">
        <v>1002741</v>
      </c>
      <c r="B2598" t="s">
        <v>3869</v>
      </c>
      <c r="C2598" t="s">
        <v>3871</v>
      </c>
      <c r="D2598" t="s">
        <v>3879</v>
      </c>
    </row>
    <row r="2599" spans="1:4" x14ac:dyDescent="0.3">
      <c r="A2599">
        <v>1002742</v>
      </c>
      <c r="B2599" t="s">
        <v>3869</v>
      </c>
      <c r="C2599" t="s">
        <v>3871</v>
      </c>
      <c r="D2599" t="s">
        <v>3879</v>
      </c>
    </row>
    <row r="2600" spans="1:4" x14ac:dyDescent="0.3">
      <c r="A2600">
        <v>1002743</v>
      </c>
      <c r="B2600" t="s">
        <v>3869</v>
      </c>
      <c r="C2600" t="s">
        <v>3871</v>
      </c>
      <c r="D2600" t="s">
        <v>3879</v>
      </c>
    </row>
    <row r="2601" spans="1:4" x14ac:dyDescent="0.3">
      <c r="A2601">
        <v>1002744</v>
      </c>
      <c r="B2601" t="s">
        <v>3869</v>
      </c>
      <c r="C2601" t="s">
        <v>3875</v>
      </c>
      <c r="D2601" t="s">
        <v>3880</v>
      </c>
    </row>
    <row r="2602" spans="1:4" x14ac:dyDescent="0.3">
      <c r="A2602">
        <v>1002745</v>
      </c>
      <c r="B2602" t="s">
        <v>3867</v>
      </c>
      <c r="C2602" t="s">
        <v>3874</v>
      </c>
      <c r="D2602" t="s">
        <v>3879</v>
      </c>
    </row>
    <row r="2603" spans="1:4" x14ac:dyDescent="0.3">
      <c r="A2603">
        <v>1002746</v>
      </c>
      <c r="B2603" t="s">
        <v>3869</v>
      </c>
      <c r="C2603" t="s">
        <v>3873</v>
      </c>
      <c r="D2603" t="s">
        <v>3880</v>
      </c>
    </row>
    <row r="2604" spans="1:4" x14ac:dyDescent="0.3">
      <c r="A2604">
        <v>1002747</v>
      </c>
      <c r="B2604" t="s">
        <v>3867</v>
      </c>
      <c r="C2604" t="s">
        <v>3875</v>
      </c>
      <c r="D2604" t="s">
        <v>3879</v>
      </c>
    </row>
    <row r="2605" spans="1:4" x14ac:dyDescent="0.3">
      <c r="A2605">
        <v>1002748</v>
      </c>
      <c r="B2605" t="s">
        <v>3869</v>
      </c>
      <c r="C2605" t="s">
        <v>3871</v>
      </c>
      <c r="D2605" t="s">
        <v>3879</v>
      </c>
    </row>
    <row r="2606" spans="1:4" x14ac:dyDescent="0.3">
      <c r="A2606">
        <v>1002749</v>
      </c>
      <c r="B2606" t="s">
        <v>3869</v>
      </c>
      <c r="C2606" t="s">
        <v>3871</v>
      </c>
      <c r="D2606" t="s">
        <v>3879</v>
      </c>
    </row>
    <row r="2607" spans="1:4" x14ac:dyDescent="0.3">
      <c r="A2607">
        <v>1002750</v>
      </c>
      <c r="B2607" t="s">
        <v>3867</v>
      </c>
      <c r="C2607" t="s">
        <v>3871</v>
      </c>
      <c r="D2607" t="s">
        <v>3879</v>
      </c>
    </row>
    <row r="2608" spans="1:4" x14ac:dyDescent="0.3">
      <c r="A2608">
        <v>1002751</v>
      </c>
      <c r="B2608" t="s">
        <v>3867</v>
      </c>
      <c r="C2608" t="s">
        <v>3871</v>
      </c>
      <c r="D2608" t="s">
        <v>3880</v>
      </c>
    </row>
    <row r="2609" spans="1:4" x14ac:dyDescent="0.3">
      <c r="A2609">
        <v>1002752</v>
      </c>
      <c r="B2609" t="s">
        <v>3869</v>
      </c>
      <c r="C2609" t="s">
        <v>3871</v>
      </c>
      <c r="D2609" t="s">
        <v>3879</v>
      </c>
    </row>
    <row r="2610" spans="1:4" x14ac:dyDescent="0.3">
      <c r="A2610">
        <v>1002753</v>
      </c>
      <c r="B2610" t="s">
        <v>3867</v>
      </c>
      <c r="C2610" t="s">
        <v>3873</v>
      </c>
      <c r="D2610" t="s">
        <v>3880</v>
      </c>
    </row>
    <row r="2611" spans="1:4" x14ac:dyDescent="0.3">
      <c r="A2611">
        <v>1002754</v>
      </c>
      <c r="B2611" t="s">
        <v>3869</v>
      </c>
      <c r="C2611" t="s">
        <v>3873</v>
      </c>
      <c r="D2611" t="s">
        <v>3879</v>
      </c>
    </row>
    <row r="2612" spans="1:4" x14ac:dyDescent="0.3">
      <c r="A2612">
        <v>1002755</v>
      </c>
      <c r="B2612" t="s">
        <v>3869</v>
      </c>
      <c r="C2612" t="s">
        <v>3874</v>
      </c>
      <c r="D2612" t="s">
        <v>3879</v>
      </c>
    </row>
    <row r="2613" spans="1:4" x14ac:dyDescent="0.3">
      <c r="A2613">
        <v>1002756</v>
      </c>
      <c r="B2613" t="s">
        <v>3869</v>
      </c>
      <c r="C2613" t="s">
        <v>3875</v>
      </c>
      <c r="D2613" t="s">
        <v>3879</v>
      </c>
    </row>
    <row r="2614" spans="1:4" x14ac:dyDescent="0.3">
      <c r="A2614">
        <v>1002757</v>
      </c>
      <c r="B2614" t="s">
        <v>3869</v>
      </c>
      <c r="C2614" t="s">
        <v>3871</v>
      </c>
      <c r="D2614" t="s">
        <v>3879</v>
      </c>
    </row>
    <row r="2615" spans="1:4" x14ac:dyDescent="0.3">
      <c r="A2615">
        <v>1002758</v>
      </c>
      <c r="B2615" t="s">
        <v>3869</v>
      </c>
      <c r="C2615" t="s">
        <v>3870</v>
      </c>
      <c r="D2615" t="s">
        <v>3880</v>
      </c>
    </row>
    <row r="2616" spans="1:4" x14ac:dyDescent="0.3">
      <c r="A2616">
        <v>1002760</v>
      </c>
      <c r="B2616" t="s">
        <v>3869</v>
      </c>
      <c r="C2616" t="s">
        <v>3870</v>
      </c>
      <c r="D2616" t="s">
        <v>3879</v>
      </c>
    </row>
    <row r="2617" spans="1:4" x14ac:dyDescent="0.3">
      <c r="A2617">
        <v>1002761</v>
      </c>
      <c r="B2617" t="s">
        <v>3869</v>
      </c>
      <c r="C2617" t="s">
        <v>3874</v>
      </c>
      <c r="D2617" t="s">
        <v>3879</v>
      </c>
    </row>
    <row r="2618" spans="1:4" x14ac:dyDescent="0.3">
      <c r="A2618">
        <v>1002762</v>
      </c>
      <c r="B2618" t="s">
        <v>3869</v>
      </c>
      <c r="C2618" t="s">
        <v>3873</v>
      </c>
      <c r="D2618" t="s">
        <v>3880</v>
      </c>
    </row>
    <row r="2619" spans="1:4" x14ac:dyDescent="0.3">
      <c r="A2619">
        <v>1002763</v>
      </c>
      <c r="B2619" t="s">
        <v>3867</v>
      </c>
      <c r="C2619" t="s">
        <v>3875</v>
      </c>
      <c r="D2619" t="s">
        <v>3879</v>
      </c>
    </row>
    <row r="2620" spans="1:4" x14ac:dyDescent="0.3">
      <c r="A2620">
        <v>1002764</v>
      </c>
      <c r="B2620" t="s">
        <v>3869</v>
      </c>
      <c r="C2620" t="s">
        <v>3871</v>
      </c>
      <c r="D2620" t="s">
        <v>3879</v>
      </c>
    </row>
    <row r="2621" spans="1:4" x14ac:dyDescent="0.3">
      <c r="A2621">
        <v>1002765</v>
      </c>
      <c r="B2621" t="s">
        <v>3869</v>
      </c>
      <c r="C2621" t="s">
        <v>3873</v>
      </c>
      <c r="D2621" t="s">
        <v>3880</v>
      </c>
    </row>
    <row r="2622" spans="1:4" x14ac:dyDescent="0.3">
      <c r="A2622">
        <v>1002766</v>
      </c>
      <c r="B2622" t="s">
        <v>3869</v>
      </c>
      <c r="C2622" t="s">
        <v>3872</v>
      </c>
      <c r="D2622" t="s">
        <v>3880</v>
      </c>
    </row>
    <row r="2623" spans="1:4" x14ac:dyDescent="0.3">
      <c r="A2623">
        <v>1002767</v>
      </c>
      <c r="B2623" t="s">
        <v>3869</v>
      </c>
      <c r="C2623" t="s">
        <v>3871</v>
      </c>
      <c r="D2623" t="s">
        <v>3879</v>
      </c>
    </row>
    <row r="2624" spans="1:4" x14ac:dyDescent="0.3">
      <c r="A2624">
        <v>1002768</v>
      </c>
      <c r="B2624" t="s">
        <v>3869</v>
      </c>
      <c r="C2624" t="s">
        <v>3871</v>
      </c>
      <c r="D2624" t="s">
        <v>3879</v>
      </c>
    </row>
    <row r="2625" spans="1:4" x14ac:dyDescent="0.3">
      <c r="A2625">
        <v>1002769</v>
      </c>
      <c r="B2625" t="s">
        <v>3869</v>
      </c>
      <c r="C2625" t="s">
        <v>3871</v>
      </c>
      <c r="D2625" t="s">
        <v>3879</v>
      </c>
    </row>
    <row r="2626" spans="1:4" x14ac:dyDescent="0.3">
      <c r="A2626">
        <v>1002770</v>
      </c>
      <c r="B2626" t="s">
        <v>3869</v>
      </c>
      <c r="C2626" t="s">
        <v>3874</v>
      </c>
      <c r="D2626" t="s">
        <v>3879</v>
      </c>
    </row>
    <row r="2627" spans="1:4" x14ac:dyDescent="0.3">
      <c r="A2627">
        <v>1002771</v>
      </c>
      <c r="B2627" t="s">
        <v>3869</v>
      </c>
      <c r="C2627" t="s">
        <v>3875</v>
      </c>
      <c r="D2627" t="s">
        <v>3879</v>
      </c>
    </row>
    <row r="2628" spans="1:4" x14ac:dyDescent="0.3">
      <c r="A2628">
        <v>1002772</v>
      </c>
      <c r="B2628" t="s">
        <v>3869</v>
      </c>
      <c r="C2628" t="s">
        <v>3874</v>
      </c>
      <c r="D2628" t="s">
        <v>3880</v>
      </c>
    </row>
    <row r="2629" spans="1:4" x14ac:dyDescent="0.3">
      <c r="A2629">
        <v>1002773</v>
      </c>
      <c r="B2629" t="s">
        <v>3869</v>
      </c>
      <c r="C2629" t="s">
        <v>3874</v>
      </c>
      <c r="D2629" t="s">
        <v>3879</v>
      </c>
    </row>
    <row r="2630" spans="1:4" x14ac:dyDescent="0.3">
      <c r="A2630">
        <v>1002774</v>
      </c>
      <c r="B2630" t="s">
        <v>3869</v>
      </c>
      <c r="C2630" t="s">
        <v>3871</v>
      </c>
      <c r="D2630" t="s">
        <v>3879</v>
      </c>
    </row>
    <row r="2631" spans="1:4" x14ac:dyDescent="0.3">
      <c r="A2631">
        <v>1002775</v>
      </c>
      <c r="B2631" t="s">
        <v>3867</v>
      </c>
      <c r="C2631" t="s">
        <v>3875</v>
      </c>
      <c r="D2631" t="s">
        <v>3880</v>
      </c>
    </row>
    <row r="2632" spans="1:4" x14ac:dyDescent="0.3">
      <c r="A2632">
        <v>1002776</v>
      </c>
      <c r="B2632" t="s">
        <v>3869</v>
      </c>
      <c r="C2632" t="s">
        <v>3871</v>
      </c>
      <c r="D2632" t="s">
        <v>3879</v>
      </c>
    </row>
    <row r="2633" spans="1:4" x14ac:dyDescent="0.3">
      <c r="A2633">
        <v>1002777</v>
      </c>
      <c r="B2633" t="s">
        <v>3869</v>
      </c>
      <c r="C2633" t="s">
        <v>3875</v>
      </c>
      <c r="D2633" t="s">
        <v>3879</v>
      </c>
    </row>
    <row r="2634" spans="1:4" x14ac:dyDescent="0.3">
      <c r="A2634">
        <v>1002778</v>
      </c>
      <c r="B2634" t="s">
        <v>3869</v>
      </c>
      <c r="C2634" t="s">
        <v>3870</v>
      </c>
      <c r="D2634" t="s">
        <v>3879</v>
      </c>
    </row>
    <row r="2635" spans="1:4" x14ac:dyDescent="0.3">
      <c r="A2635">
        <v>1002779</v>
      </c>
      <c r="B2635" t="s">
        <v>3869</v>
      </c>
      <c r="C2635" t="s">
        <v>3874</v>
      </c>
      <c r="D2635" t="s">
        <v>3879</v>
      </c>
    </row>
    <row r="2636" spans="1:4" x14ac:dyDescent="0.3">
      <c r="A2636">
        <v>1002780</v>
      </c>
      <c r="B2636" t="s">
        <v>3869</v>
      </c>
      <c r="C2636" t="s">
        <v>3871</v>
      </c>
      <c r="D2636" t="s">
        <v>3879</v>
      </c>
    </row>
    <row r="2637" spans="1:4" x14ac:dyDescent="0.3">
      <c r="A2637">
        <v>1002781</v>
      </c>
      <c r="B2637" t="s">
        <v>3869</v>
      </c>
      <c r="C2637" t="s">
        <v>3874</v>
      </c>
      <c r="D2637" t="s">
        <v>3880</v>
      </c>
    </row>
    <row r="2638" spans="1:4" x14ac:dyDescent="0.3">
      <c r="A2638">
        <v>1002782</v>
      </c>
      <c r="B2638" t="s">
        <v>3867</v>
      </c>
      <c r="C2638" t="s">
        <v>3875</v>
      </c>
      <c r="D2638" t="s">
        <v>3879</v>
      </c>
    </row>
    <row r="2639" spans="1:4" x14ac:dyDescent="0.3">
      <c r="A2639">
        <v>1002783</v>
      </c>
      <c r="B2639" t="s">
        <v>3869</v>
      </c>
      <c r="C2639" t="s">
        <v>3872</v>
      </c>
      <c r="D2639" t="s">
        <v>3880</v>
      </c>
    </row>
    <row r="2640" spans="1:4" x14ac:dyDescent="0.3">
      <c r="A2640">
        <v>1002784</v>
      </c>
      <c r="B2640" t="s">
        <v>3869</v>
      </c>
      <c r="C2640" t="s">
        <v>3873</v>
      </c>
      <c r="D2640" t="s">
        <v>3880</v>
      </c>
    </row>
    <row r="2641" spans="1:4" x14ac:dyDescent="0.3">
      <c r="A2641">
        <v>1002785</v>
      </c>
      <c r="B2641" t="s">
        <v>3869</v>
      </c>
      <c r="C2641" t="s">
        <v>3870</v>
      </c>
      <c r="D2641" t="s">
        <v>3880</v>
      </c>
    </row>
    <row r="2642" spans="1:4" x14ac:dyDescent="0.3">
      <c r="A2642">
        <v>1002786</v>
      </c>
      <c r="B2642" t="s">
        <v>3869</v>
      </c>
      <c r="C2642" t="s">
        <v>3871</v>
      </c>
      <c r="D2642" t="s">
        <v>3879</v>
      </c>
    </row>
    <row r="2643" spans="1:4" x14ac:dyDescent="0.3">
      <c r="A2643">
        <v>1002787</v>
      </c>
      <c r="B2643" t="s">
        <v>3869</v>
      </c>
      <c r="C2643" t="s">
        <v>3871</v>
      </c>
      <c r="D2643" t="s">
        <v>3879</v>
      </c>
    </row>
    <row r="2644" spans="1:4" x14ac:dyDescent="0.3">
      <c r="A2644">
        <v>1002788</v>
      </c>
      <c r="B2644" t="s">
        <v>3869</v>
      </c>
      <c r="C2644" t="s">
        <v>3870</v>
      </c>
      <c r="D2644" t="s">
        <v>3880</v>
      </c>
    </row>
    <row r="2645" spans="1:4" x14ac:dyDescent="0.3">
      <c r="A2645">
        <v>1002789</v>
      </c>
      <c r="B2645" t="s">
        <v>3869</v>
      </c>
      <c r="C2645" t="s">
        <v>3875</v>
      </c>
      <c r="D2645" t="s">
        <v>3880</v>
      </c>
    </row>
    <row r="2646" spans="1:4" x14ac:dyDescent="0.3">
      <c r="A2646">
        <v>1002790</v>
      </c>
      <c r="B2646" t="s">
        <v>3869</v>
      </c>
      <c r="C2646" t="s">
        <v>3871</v>
      </c>
      <c r="D2646" t="s">
        <v>3879</v>
      </c>
    </row>
    <row r="2647" spans="1:4" x14ac:dyDescent="0.3">
      <c r="A2647">
        <v>1002791</v>
      </c>
      <c r="B2647" t="s">
        <v>3869</v>
      </c>
      <c r="C2647" t="s">
        <v>3870</v>
      </c>
      <c r="D2647" t="s">
        <v>3880</v>
      </c>
    </row>
    <row r="2648" spans="1:4" x14ac:dyDescent="0.3">
      <c r="A2648">
        <v>1002792</v>
      </c>
      <c r="B2648" t="s">
        <v>3869</v>
      </c>
      <c r="C2648" t="s">
        <v>3875</v>
      </c>
      <c r="D2648" t="s">
        <v>3879</v>
      </c>
    </row>
    <row r="2649" spans="1:4" x14ac:dyDescent="0.3">
      <c r="A2649">
        <v>1002793</v>
      </c>
      <c r="B2649" t="s">
        <v>3869</v>
      </c>
      <c r="C2649" t="s">
        <v>3874</v>
      </c>
      <c r="D2649" t="s">
        <v>3879</v>
      </c>
    </row>
    <row r="2650" spans="1:4" x14ac:dyDescent="0.3">
      <c r="A2650">
        <v>1002794</v>
      </c>
      <c r="B2650" t="s">
        <v>3869</v>
      </c>
      <c r="C2650" t="s">
        <v>3871</v>
      </c>
      <c r="D2650" t="s">
        <v>3880</v>
      </c>
    </row>
    <row r="2651" spans="1:4" x14ac:dyDescent="0.3">
      <c r="A2651">
        <v>1002795</v>
      </c>
      <c r="B2651" t="s">
        <v>3869</v>
      </c>
      <c r="C2651" t="s">
        <v>3873</v>
      </c>
      <c r="D2651" t="s">
        <v>3880</v>
      </c>
    </row>
    <row r="2652" spans="1:4" x14ac:dyDescent="0.3">
      <c r="A2652">
        <v>1002796</v>
      </c>
      <c r="B2652" t="s">
        <v>3869</v>
      </c>
      <c r="C2652" t="s">
        <v>3871</v>
      </c>
      <c r="D2652" t="s">
        <v>3879</v>
      </c>
    </row>
    <row r="2653" spans="1:4" x14ac:dyDescent="0.3">
      <c r="A2653">
        <v>1002797</v>
      </c>
      <c r="B2653" t="s">
        <v>3867</v>
      </c>
      <c r="C2653" t="s">
        <v>3871</v>
      </c>
      <c r="D2653" t="s">
        <v>3879</v>
      </c>
    </row>
    <row r="2654" spans="1:4" x14ac:dyDescent="0.3">
      <c r="A2654">
        <v>1002798</v>
      </c>
      <c r="B2654" t="s">
        <v>3869</v>
      </c>
      <c r="C2654" t="s">
        <v>3874</v>
      </c>
      <c r="D2654" t="s">
        <v>3879</v>
      </c>
    </row>
    <row r="2655" spans="1:4" x14ac:dyDescent="0.3">
      <c r="A2655">
        <v>1002799</v>
      </c>
      <c r="B2655" t="s">
        <v>3869</v>
      </c>
      <c r="C2655" t="s">
        <v>3875</v>
      </c>
      <c r="D2655" t="s">
        <v>3879</v>
      </c>
    </row>
    <row r="2656" spans="1:4" x14ac:dyDescent="0.3">
      <c r="A2656">
        <v>1002800</v>
      </c>
      <c r="B2656" t="s">
        <v>3867</v>
      </c>
      <c r="C2656" t="s">
        <v>3875</v>
      </c>
      <c r="D2656" t="s">
        <v>3879</v>
      </c>
    </row>
    <row r="2657" spans="1:4" x14ac:dyDescent="0.3">
      <c r="A2657">
        <v>1002801</v>
      </c>
      <c r="B2657" t="s">
        <v>3867</v>
      </c>
      <c r="C2657" t="s">
        <v>3871</v>
      </c>
      <c r="D2657" t="s">
        <v>3880</v>
      </c>
    </row>
    <row r="2658" spans="1:4" x14ac:dyDescent="0.3">
      <c r="A2658">
        <v>1002802</v>
      </c>
      <c r="B2658" t="s">
        <v>3869</v>
      </c>
      <c r="C2658" t="s">
        <v>3874</v>
      </c>
      <c r="D2658" t="s">
        <v>3879</v>
      </c>
    </row>
    <row r="2659" spans="1:4" x14ac:dyDescent="0.3">
      <c r="A2659">
        <v>1002803</v>
      </c>
      <c r="B2659" t="s">
        <v>3869</v>
      </c>
      <c r="C2659" t="s">
        <v>3871</v>
      </c>
      <c r="D2659" t="s">
        <v>3879</v>
      </c>
    </row>
    <row r="2660" spans="1:4" x14ac:dyDescent="0.3">
      <c r="A2660">
        <v>1002804</v>
      </c>
      <c r="B2660" t="s">
        <v>3867</v>
      </c>
      <c r="C2660" t="s">
        <v>3874</v>
      </c>
      <c r="D2660" t="s">
        <v>3879</v>
      </c>
    </row>
    <row r="2661" spans="1:4" x14ac:dyDescent="0.3">
      <c r="A2661">
        <v>1002805</v>
      </c>
      <c r="B2661" t="s">
        <v>3869</v>
      </c>
      <c r="C2661" t="s">
        <v>3870</v>
      </c>
      <c r="D2661" t="s">
        <v>3880</v>
      </c>
    </row>
    <row r="2662" spans="1:4" x14ac:dyDescent="0.3">
      <c r="A2662">
        <v>1002806</v>
      </c>
      <c r="B2662" t="s">
        <v>3869</v>
      </c>
      <c r="C2662" t="s">
        <v>3868</v>
      </c>
      <c r="D2662" t="s">
        <v>3879</v>
      </c>
    </row>
    <row r="2663" spans="1:4" x14ac:dyDescent="0.3">
      <c r="A2663">
        <v>1002807</v>
      </c>
      <c r="B2663" t="s">
        <v>3867</v>
      </c>
      <c r="C2663" t="s">
        <v>3874</v>
      </c>
      <c r="D2663" t="s">
        <v>3880</v>
      </c>
    </row>
    <row r="2664" spans="1:4" x14ac:dyDescent="0.3">
      <c r="A2664">
        <v>1002808</v>
      </c>
      <c r="B2664" t="s">
        <v>3869</v>
      </c>
      <c r="C2664" t="s">
        <v>3870</v>
      </c>
      <c r="D2664" t="s">
        <v>3879</v>
      </c>
    </row>
    <row r="2665" spans="1:4" x14ac:dyDescent="0.3">
      <c r="A2665">
        <v>1002809</v>
      </c>
      <c r="B2665" t="s">
        <v>3869</v>
      </c>
      <c r="C2665" t="s">
        <v>3871</v>
      </c>
      <c r="D2665" t="s">
        <v>3879</v>
      </c>
    </row>
    <row r="2666" spans="1:4" x14ac:dyDescent="0.3">
      <c r="A2666">
        <v>1002810</v>
      </c>
      <c r="B2666" t="s">
        <v>3867</v>
      </c>
      <c r="C2666" t="s">
        <v>3868</v>
      </c>
      <c r="D2666" t="s">
        <v>3879</v>
      </c>
    </row>
    <row r="2667" spans="1:4" x14ac:dyDescent="0.3">
      <c r="A2667">
        <v>1002811</v>
      </c>
      <c r="B2667" t="s">
        <v>3869</v>
      </c>
      <c r="C2667" t="s">
        <v>3871</v>
      </c>
      <c r="D2667" t="s">
        <v>3879</v>
      </c>
    </row>
    <row r="2668" spans="1:4" x14ac:dyDescent="0.3">
      <c r="A2668">
        <v>1002812</v>
      </c>
      <c r="B2668" t="s">
        <v>3869</v>
      </c>
      <c r="C2668" t="s">
        <v>3871</v>
      </c>
      <c r="D2668" t="s">
        <v>3879</v>
      </c>
    </row>
    <row r="2669" spans="1:4" x14ac:dyDescent="0.3">
      <c r="A2669">
        <v>1002813</v>
      </c>
      <c r="B2669" t="s">
        <v>3869</v>
      </c>
      <c r="C2669" t="s">
        <v>3871</v>
      </c>
      <c r="D2669" t="s">
        <v>3879</v>
      </c>
    </row>
    <row r="2670" spans="1:4" x14ac:dyDescent="0.3">
      <c r="A2670">
        <v>1002814</v>
      </c>
      <c r="B2670" t="s">
        <v>3869</v>
      </c>
      <c r="C2670" t="s">
        <v>3874</v>
      </c>
      <c r="D2670" t="s">
        <v>3879</v>
      </c>
    </row>
    <row r="2671" spans="1:4" x14ac:dyDescent="0.3">
      <c r="A2671">
        <v>1002815</v>
      </c>
      <c r="B2671" t="s">
        <v>3869</v>
      </c>
      <c r="C2671" t="s">
        <v>3874</v>
      </c>
      <c r="D2671" t="s">
        <v>3879</v>
      </c>
    </row>
    <row r="2672" spans="1:4" x14ac:dyDescent="0.3">
      <c r="A2672">
        <v>1002816</v>
      </c>
      <c r="B2672" t="s">
        <v>3869</v>
      </c>
      <c r="C2672" t="s">
        <v>3871</v>
      </c>
      <c r="D2672" t="s">
        <v>3880</v>
      </c>
    </row>
    <row r="2673" spans="1:4" x14ac:dyDescent="0.3">
      <c r="A2673">
        <v>1002817</v>
      </c>
      <c r="B2673" t="s">
        <v>3869</v>
      </c>
      <c r="C2673" t="s">
        <v>3874</v>
      </c>
      <c r="D2673" t="s">
        <v>3880</v>
      </c>
    </row>
    <row r="2674" spans="1:4" x14ac:dyDescent="0.3">
      <c r="A2674">
        <v>1002818</v>
      </c>
      <c r="B2674" t="s">
        <v>3869</v>
      </c>
      <c r="C2674" t="s">
        <v>3871</v>
      </c>
      <c r="D2674" t="s">
        <v>3879</v>
      </c>
    </row>
    <row r="2675" spans="1:4" x14ac:dyDescent="0.3">
      <c r="A2675">
        <v>1002819</v>
      </c>
      <c r="B2675" t="s">
        <v>3869</v>
      </c>
      <c r="C2675" t="s">
        <v>3872</v>
      </c>
      <c r="D2675" t="s">
        <v>3880</v>
      </c>
    </row>
    <row r="2676" spans="1:4" x14ac:dyDescent="0.3">
      <c r="A2676">
        <v>1002820</v>
      </c>
      <c r="B2676" t="s">
        <v>3867</v>
      </c>
      <c r="C2676" t="s">
        <v>3874</v>
      </c>
      <c r="D2676" t="s">
        <v>3879</v>
      </c>
    </row>
    <row r="2677" spans="1:4" x14ac:dyDescent="0.3">
      <c r="A2677">
        <v>1002821</v>
      </c>
      <c r="B2677" t="s">
        <v>3869</v>
      </c>
      <c r="C2677" t="s">
        <v>3875</v>
      </c>
      <c r="D2677" t="s">
        <v>3879</v>
      </c>
    </row>
    <row r="2678" spans="1:4" x14ac:dyDescent="0.3">
      <c r="A2678">
        <v>1002822</v>
      </c>
      <c r="B2678" t="s">
        <v>3869</v>
      </c>
      <c r="C2678" t="s">
        <v>3873</v>
      </c>
      <c r="D2678" t="s">
        <v>3880</v>
      </c>
    </row>
    <row r="2679" spans="1:4" x14ac:dyDescent="0.3">
      <c r="A2679">
        <v>1002823</v>
      </c>
      <c r="B2679" t="s">
        <v>3869</v>
      </c>
      <c r="C2679" t="s">
        <v>3871</v>
      </c>
      <c r="D2679" t="s">
        <v>3879</v>
      </c>
    </row>
    <row r="2680" spans="1:4" x14ac:dyDescent="0.3">
      <c r="A2680">
        <v>1002824</v>
      </c>
      <c r="B2680" t="s">
        <v>3869</v>
      </c>
      <c r="C2680" t="s">
        <v>3875</v>
      </c>
      <c r="D2680" t="s">
        <v>3879</v>
      </c>
    </row>
    <row r="2681" spans="1:4" x14ac:dyDescent="0.3">
      <c r="A2681">
        <v>1002825</v>
      </c>
      <c r="B2681" t="s">
        <v>3867</v>
      </c>
      <c r="C2681" t="s">
        <v>3871</v>
      </c>
      <c r="D2681" t="s">
        <v>3880</v>
      </c>
    </row>
    <row r="2682" spans="1:4" x14ac:dyDescent="0.3">
      <c r="A2682">
        <v>1002826</v>
      </c>
      <c r="B2682" t="s">
        <v>3869</v>
      </c>
      <c r="C2682" t="s">
        <v>3874</v>
      </c>
      <c r="D2682" t="s">
        <v>3880</v>
      </c>
    </row>
    <row r="2683" spans="1:4" x14ac:dyDescent="0.3">
      <c r="A2683">
        <v>1002828</v>
      </c>
      <c r="B2683" t="s">
        <v>3869</v>
      </c>
      <c r="C2683" t="s">
        <v>3875</v>
      </c>
      <c r="D2683" t="s">
        <v>3879</v>
      </c>
    </row>
    <row r="2684" spans="1:4" x14ac:dyDescent="0.3">
      <c r="A2684">
        <v>1002830</v>
      </c>
      <c r="B2684" t="s">
        <v>3869</v>
      </c>
      <c r="C2684" t="s">
        <v>3874</v>
      </c>
      <c r="D2684" t="s">
        <v>3879</v>
      </c>
    </row>
    <row r="2685" spans="1:4" x14ac:dyDescent="0.3">
      <c r="A2685">
        <v>1002831</v>
      </c>
      <c r="B2685" t="s">
        <v>3869</v>
      </c>
      <c r="C2685" t="s">
        <v>3871</v>
      </c>
      <c r="D2685" t="s">
        <v>3879</v>
      </c>
    </row>
    <row r="2686" spans="1:4" x14ac:dyDescent="0.3">
      <c r="A2686">
        <v>1002832</v>
      </c>
      <c r="B2686" t="s">
        <v>3869</v>
      </c>
      <c r="C2686" t="s">
        <v>3871</v>
      </c>
      <c r="D2686" t="s">
        <v>3879</v>
      </c>
    </row>
    <row r="2687" spans="1:4" x14ac:dyDescent="0.3">
      <c r="A2687">
        <v>1002833</v>
      </c>
      <c r="B2687" t="s">
        <v>3869</v>
      </c>
      <c r="C2687" t="s">
        <v>3871</v>
      </c>
      <c r="D2687" t="s">
        <v>3879</v>
      </c>
    </row>
    <row r="2688" spans="1:4" x14ac:dyDescent="0.3">
      <c r="A2688">
        <v>1002834</v>
      </c>
      <c r="B2688" t="s">
        <v>3869</v>
      </c>
      <c r="C2688" t="s">
        <v>3874</v>
      </c>
      <c r="D2688" t="s">
        <v>3880</v>
      </c>
    </row>
    <row r="2689" spans="1:4" x14ac:dyDescent="0.3">
      <c r="A2689">
        <v>1002835</v>
      </c>
      <c r="B2689" t="s">
        <v>3869</v>
      </c>
      <c r="C2689" t="s">
        <v>3874</v>
      </c>
      <c r="D2689" t="s">
        <v>3879</v>
      </c>
    </row>
    <row r="2690" spans="1:4" x14ac:dyDescent="0.3">
      <c r="A2690">
        <v>1002837</v>
      </c>
      <c r="B2690" t="s">
        <v>3869</v>
      </c>
      <c r="C2690" t="s">
        <v>3875</v>
      </c>
      <c r="D2690" t="s">
        <v>3879</v>
      </c>
    </row>
    <row r="2691" spans="1:4" x14ac:dyDescent="0.3">
      <c r="A2691">
        <v>1002838</v>
      </c>
      <c r="B2691" t="s">
        <v>3869</v>
      </c>
      <c r="C2691" t="s">
        <v>3875</v>
      </c>
      <c r="D2691" t="s">
        <v>3879</v>
      </c>
    </row>
    <row r="2692" spans="1:4" x14ac:dyDescent="0.3">
      <c r="A2692">
        <v>1002839</v>
      </c>
      <c r="B2692" t="s">
        <v>3869</v>
      </c>
      <c r="C2692" t="s">
        <v>3871</v>
      </c>
      <c r="D2692" t="s">
        <v>3879</v>
      </c>
    </row>
    <row r="2693" spans="1:4" x14ac:dyDescent="0.3">
      <c r="A2693">
        <v>1002840</v>
      </c>
      <c r="B2693" t="s">
        <v>3869</v>
      </c>
      <c r="C2693" t="s">
        <v>3871</v>
      </c>
      <c r="D2693" t="s">
        <v>3880</v>
      </c>
    </row>
    <row r="2694" spans="1:4" x14ac:dyDescent="0.3">
      <c r="A2694">
        <v>1002841</v>
      </c>
      <c r="B2694" t="s">
        <v>3869</v>
      </c>
      <c r="C2694" t="s">
        <v>3873</v>
      </c>
      <c r="D2694" t="s">
        <v>3880</v>
      </c>
    </row>
    <row r="2695" spans="1:4" x14ac:dyDescent="0.3">
      <c r="A2695">
        <v>1002842</v>
      </c>
      <c r="B2695" t="s">
        <v>3869</v>
      </c>
      <c r="C2695" t="s">
        <v>3874</v>
      </c>
      <c r="D2695" t="s">
        <v>3879</v>
      </c>
    </row>
    <row r="2696" spans="1:4" x14ac:dyDescent="0.3">
      <c r="A2696">
        <v>1002843</v>
      </c>
      <c r="B2696" t="s">
        <v>3867</v>
      </c>
      <c r="C2696" t="s">
        <v>3871</v>
      </c>
      <c r="D2696" t="s">
        <v>3879</v>
      </c>
    </row>
    <row r="2697" spans="1:4" x14ac:dyDescent="0.3">
      <c r="A2697">
        <v>1002844</v>
      </c>
      <c r="B2697" t="s">
        <v>3869</v>
      </c>
      <c r="C2697" t="s">
        <v>3871</v>
      </c>
      <c r="D2697" t="s">
        <v>3880</v>
      </c>
    </row>
    <row r="2698" spans="1:4" x14ac:dyDescent="0.3">
      <c r="A2698">
        <v>1002845</v>
      </c>
      <c r="B2698" t="s">
        <v>3869</v>
      </c>
      <c r="C2698" t="s">
        <v>3871</v>
      </c>
      <c r="D2698" t="s">
        <v>3879</v>
      </c>
    </row>
    <row r="2699" spans="1:4" x14ac:dyDescent="0.3">
      <c r="A2699">
        <v>1002846</v>
      </c>
      <c r="B2699" t="s">
        <v>3867</v>
      </c>
      <c r="C2699" t="s">
        <v>3875</v>
      </c>
      <c r="D2699" t="s">
        <v>3879</v>
      </c>
    </row>
    <row r="2700" spans="1:4" x14ac:dyDescent="0.3">
      <c r="A2700">
        <v>1002847</v>
      </c>
      <c r="B2700" t="s">
        <v>3869</v>
      </c>
      <c r="C2700" t="s">
        <v>3875</v>
      </c>
      <c r="D2700" t="s">
        <v>3879</v>
      </c>
    </row>
    <row r="2701" spans="1:4" x14ac:dyDescent="0.3">
      <c r="A2701">
        <v>1002848</v>
      </c>
      <c r="B2701" t="s">
        <v>3869</v>
      </c>
      <c r="C2701" t="s">
        <v>3871</v>
      </c>
      <c r="D2701" t="s">
        <v>3880</v>
      </c>
    </row>
    <row r="2702" spans="1:4" x14ac:dyDescent="0.3">
      <c r="A2702">
        <v>1002849</v>
      </c>
      <c r="B2702" t="s">
        <v>3869</v>
      </c>
      <c r="C2702" t="s">
        <v>3872</v>
      </c>
      <c r="D2702" t="s">
        <v>3879</v>
      </c>
    </row>
    <row r="2703" spans="1:4" x14ac:dyDescent="0.3">
      <c r="A2703">
        <v>1002850</v>
      </c>
      <c r="B2703" t="s">
        <v>3869</v>
      </c>
      <c r="C2703" t="s">
        <v>3875</v>
      </c>
      <c r="D2703" t="s">
        <v>3879</v>
      </c>
    </row>
    <row r="2704" spans="1:4" x14ac:dyDescent="0.3">
      <c r="A2704">
        <v>1002851</v>
      </c>
      <c r="B2704" t="s">
        <v>3867</v>
      </c>
      <c r="C2704" t="s">
        <v>3871</v>
      </c>
      <c r="D2704" t="s">
        <v>3880</v>
      </c>
    </row>
    <row r="2705" spans="1:4" x14ac:dyDescent="0.3">
      <c r="A2705">
        <v>1002852</v>
      </c>
      <c r="B2705" t="s">
        <v>3869</v>
      </c>
      <c r="C2705" t="s">
        <v>3871</v>
      </c>
      <c r="D2705" t="s">
        <v>3879</v>
      </c>
    </row>
    <row r="2706" spans="1:4" x14ac:dyDescent="0.3">
      <c r="A2706">
        <v>1002853</v>
      </c>
      <c r="B2706" t="s">
        <v>3869</v>
      </c>
      <c r="C2706" t="s">
        <v>3868</v>
      </c>
      <c r="D2706" t="s">
        <v>3879</v>
      </c>
    </row>
    <row r="2707" spans="1:4" x14ac:dyDescent="0.3">
      <c r="A2707">
        <v>1002854</v>
      </c>
      <c r="B2707" t="s">
        <v>3867</v>
      </c>
      <c r="C2707" t="s">
        <v>3875</v>
      </c>
      <c r="D2707" t="s">
        <v>3879</v>
      </c>
    </row>
    <row r="2708" spans="1:4" x14ac:dyDescent="0.3">
      <c r="A2708">
        <v>1002855</v>
      </c>
      <c r="B2708" t="s">
        <v>3869</v>
      </c>
      <c r="C2708" t="s">
        <v>3871</v>
      </c>
      <c r="D2708" t="s">
        <v>3879</v>
      </c>
    </row>
    <row r="2709" spans="1:4" x14ac:dyDescent="0.3">
      <c r="A2709">
        <v>1002856</v>
      </c>
      <c r="B2709" t="s">
        <v>3869</v>
      </c>
      <c r="C2709" t="s">
        <v>3874</v>
      </c>
      <c r="D2709" t="s">
        <v>3879</v>
      </c>
    </row>
    <row r="2710" spans="1:4" x14ac:dyDescent="0.3">
      <c r="A2710">
        <v>1002857</v>
      </c>
      <c r="B2710" t="s">
        <v>3869</v>
      </c>
      <c r="C2710" t="s">
        <v>3871</v>
      </c>
      <c r="D2710" t="s">
        <v>3879</v>
      </c>
    </row>
    <row r="2711" spans="1:4" x14ac:dyDescent="0.3">
      <c r="A2711">
        <v>1002858</v>
      </c>
      <c r="B2711" t="s">
        <v>3867</v>
      </c>
      <c r="C2711" t="s">
        <v>3868</v>
      </c>
      <c r="D2711" t="s">
        <v>3879</v>
      </c>
    </row>
    <row r="2712" spans="1:4" x14ac:dyDescent="0.3">
      <c r="A2712">
        <v>1002859</v>
      </c>
      <c r="B2712" t="s">
        <v>3869</v>
      </c>
      <c r="C2712" t="s">
        <v>3875</v>
      </c>
      <c r="D2712" t="s">
        <v>3879</v>
      </c>
    </row>
    <row r="2713" spans="1:4" x14ac:dyDescent="0.3">
      <c r="A2713">
        <v>1002860</v>
      </c>
      <c r="B2713" t="s">
        <v>3869</v>
      </c>
      <c r="C2713" t="s">
        <v>3874</v>
      </c>
      <c r="D2713" t="s">
        <v>3879</v>
      </c>
    </row>
    <row r="2714" spans="1:4" x14ac:dyDescent="0.3">
      <c r="A2714">
        <v>1002861</v>
      </c>
      <c r="B2714" t="s">
        <v>3869</v>
      </c>
      <c r="C2714" t="s">
        <v>3871</v>
      </c>
      <c r="D2714" t="s">
        <v>3879</v>
      </c>
    </row>
    <row r="2715" spans="1:4" x14ac:dyDescent="0.3">
      <c r="A2715">
        <v>1002862</v>
      </c>
      <c r="B2715" t="s">
        <v>3869</v>
      </c>
      <c r="C2715" t="s">
        <v>3872</v>
      </c>
      <c r="D2715" t="s">
        <v>3880</v>
      </c>
    </row>
    <row r="2716" spans="1:4" x14ac:dyDescent="0.3">
      <c r="A2716">
        <v>1002863</v>
      </c>
      <c r="B2716" t="s">
        <v>3867</v>
      </c>
      <c r="C2716" t="s">
        <v>3871</v>
      </c>
      <c r="D2716" t="s">
        <v>3879</v>
      </c>
    </row>
    <row r="2717" spans="1:4" x14ac:dyDescent="0.3">
      <c r="A2717">
        <v>1002864</v>
      </c>
      <c r="B2717" t="s">
        <v>3867</v>
      </c>
      <c r="C2717" t="s">
        <v>3874</v>
      </c>
      <c r="D2717" t="s">
        <v>3879</v>
      </c>
    </row>
    <row r="2718" spans="1:4" x14ac:dyDescent="0.3">
      <c r="A2718">
        <v>1002865</v>
      </c>
      <c r="B2718" t="s">
        <v>3867</v>
      </c>
      <c r="C2718" t="s">
        <v>3871</v>
      </c>
      <c r="D2718" t="s">
        <v>3880</v>
      </c>
    </row>
    <row r="2719" spans="1:4" x14ac:dyDescent="0.3">
      <c r="A2719">
        <v>1002866</v>
      </c>
      <c r="B2719" t="s">
        <v>3869</v>
      </c>
      <c r="C2719" t="s">
        <v>3871</v>
      </c>
      <c r="D2719" t="s">
        <v>3879</v>
      </c>
    </row>
    <row r="2720" spans="1:4" x14ac:dyDescent="0.3">
      <c r="A2720">
        <v>1002867</v>
      </c>
      <c r="B2720" t="s">
        <v>3869</v>
      </c>
      <c r="C2720" t="s">
        <v>3872</v>
      </c>
      <c r="D2720" t="s">
        <v>3880</v>
      </c>
    </row>
    <row r="2721" spans="1:4" x14ac:dyDescent="0.3">
      <c r="A2721">
        <v>1002868</v>
      </c>
      <c r="B2721" t="s">
        <v>3869</v>
      </c>
      <c r="C2721" t="s">
        <v>3874</v>
      </c>
      <c r="D2721" t="s">
        <v>3879</v>
      </c>
    </row>
    <row r="2722" spans="1:4" x14ac:dyDescent="0.3">
      <c r="A2722">
        <v>1002869</v>
      </c>
      <c r="B2722" t="s">
        <v>3869</v>
      </c>
      <c r="C2722" t="s">
        <v>3873</v>
      </c>
      <c r="D2722" t="s">
        <v>3880</v>
      </c>
    </row>
    <row r="2723" spans="1:4" x14ac:dyDescent="0.3">
      <c r="A2723">
        <v>1002870</v>
      </c>
      <c r="B2723" t="s">
        <v>3869</v>
      </c>
      <c r="C2723" t="s">
        <v>3873</v>
      </c>
      <c r="D2723" t="s">
        <v>3880</v>
      </c>
    </row>
    <row r="2724" spans="1:4" x14ac:dyDescent="0.3">
      <c r="A2724">
        <v>1002871</v>
      </c>
      <c r="B2724" t="s">
        <v>3867</v>
      </c>
      <c r="C2724" t="s">
        <v>3871</v>
      </c>
      <c r="D2724" t="s">
        <v>3879</v>
      </c>
    </row>
    <row r="2725" spans="1:4" x14ac:dyDescent="0.3">
      <c r="A2725">
        <v>1002872</v>
      </c>
      <c r="B2725" t="s">
        <v>3869</v>
      </c>
      <c r="C2725" t="s">
        <v>3871</v>
      </c>
      <c r="D2725" t="s">
        <v>3879</v>
      </c>
    </row>
    <row r="2726" spans="1:4" x14ac:dyDescent="0.3">
      <c r="A2726">
        <v>1002873</v>
      </c>
      <c r="B2726" t="s">
        <v>3867</v>
      </c>
      <c r="C2726" t="s">
        <v>3875</v>
      </c>
      <c r="D2726" t="s">
        <v>3879</v>
      </c>
    </row>
    <row r="2727" spans="1:4" x14ac:dyDescent="0.3">
      <c r="A2727">
        <v>1002874</v>
      </c>
      <c r="B2727" t="s">
        <v>3867</v>
      </c>
      <c r="C2727" t="s">
        <v>3874</v>
      </c>
      <c r="D2727" t="s">
        <v>3879</v>
      </c>
    </row>
    <row r="2728" spans="1:4" x14ac:dyDescent="0.3">
      <c r="A2728">
        <v>1002876</v>
      </c>
      <c r="B2728" t="s">
        <v>3869</v>
      </c>
      <c r="C2728" t="s">
        <v>3871</v>
      </c>
      <c r="D2728" t="s">
        <v>3880</v>
      </c>
    </row>
    <row r="2729" spans="1:4" x14ac:dyDescent="0.3">
      <c r="A2729">
        <v>1002877</v>
      </c>
      <c r="B2729" t="s">
        <v>3869</v>
      </c>
      <c r="C2729" t="s">
        <v>3874</v>
      </c>
      <c r="D2729" t="s">
        <v>3879</v>
      </c>
    </row>
    <row r="2730" spans="1:4" x14ac:dyDescent="0.3">
      <c r="A2730">
        <v>1002878</v>
      </c>
      <c r="B2730" t="s">
        <v>3867</v>
      </c>
      <c r="C2730" t="s">
        <v>3873</v>
      </c>
      <c r="D2730" t="s">
        <v>3880</v>
      </c>
    </row>
    <row r="2731" spans="1:4" x14ac:dyDescent="0.3">
      <c r="A2731">
        <v>1002879</v>
      </c>
      <c r="B2731" t="s">
        <v>3869</v>
      </c>
      <c r="C2731" t="s">
        <v>3875</v>
      </c>
      <c r="D2731" t="s">
        <v>3879</v>
      </c>
    </row>
    <row r="2732" spans="1:4" x14ac:dyDescent="0.3">
      <c r="A2732">
        <v>1002880</v>
      </c>
      <c r="B2732" t="s">
        <v>3869</v>
      </c>
      <c r="C2732" t="s">
        <v>3875</v>
      </c>
      <c r="D2732" t="s">
        <v>3879</v>
      </c>
    </row>
    <row r="2733" spans="1:4" x14ac:dyDescent="0.3">
      <c r="A2733">
        <v>1002881</v>
      </c>
      <c r="B2733" t="s">
        <v>3867</v>
      </c>
      <c r="C2733" t="s">
        <v>3871</v>
      </c>
      <c r="D2733" t="s">
        <v>3880</v>
      </c>
    </row>
    <row r="2734" spans="1:4" x14ac:dyDescent="0.3">
      <c r="A2734">
        <v>1002882</v>
      </c>
      <c r="B2734" t="s">
        <v>3869</v>
      </c>
      <c r="C2734" t="s">
        <v>3875</v>
      </c>
      <c r="D2734" t="s">
        <v>3879</v>
      </c>
    </row>
    <row r="2735" spans="1:4" x14ac:dyDescent="0.3">
      <c r="A2735">
        <v>1002883</v>
      </c>
      <c r="B2735" t="s">
        <v>3869</v>
      </c>
      <c r="C2735" t="s">
        <v>3875</v>
      </c>
      <c r="D2735" t="s">
        <v>3879</v>
      </c>
    </row>
    <row r="2736" spans="1:4" x14ac:dyDescent="0.3">
      <c r="A2736">
        <v>1002884</v>
      </c>
      <c r="B2736" t="s">
        <v>3867</v>
      </c>
      <c r="C2736" t="s">
        <v>3873</v>
      </c>
      <c r="D2736" t="s">
        <v>3880</v>
      </c>
    </row>
    <row r="2737" spans="1:4" x14ac:dyDescent="0.3">
      <c r="A2737">
        <v>1002885</v>
      </c>
      <c r="B2737" t="s">
        <v>3867</v>
      </c>
      <c r="C2737" t="s">
        <v>3875</v>
      </c>
      <c r="D2737" t="s">
        <v>3879</v>
      </c>
    </row>
    <row r="2738" spans="1:4" x14ac:dyDescent="0.3">
      <c r="A2738">
        <v>1002886</v>
      </c>
      <c r="B2738" t="s">
        <v>3869</v>
      </c>
      <c r="C2738" t="s">
        <v>3875</v>
      </c>
      <c r="D2738" t="s">
        <v>3879</v>
      </c>
    </row>
    <row r="2739" spans="1:4" x14ac:dyDescent="0.3">
      <c r="A2739">
        <v>1002887</v>
      </c>
      <c r="B2739" t="s">
        <v>3869</v>
      </c>
      <c r="C2739" t="s">
        <v>3871</v>
      </c>
      <c r="D2739" t="s">
        <v>3880</v>
      </c>
    </row>
    <row r="2740" spans="1:4" x14ac:dyDescent="0.3">
      <c r="A2740">
        <v>1002888</v>
      </c>
      <c r="B2740" t="s">
        <v>3869</v>
      </c>
      <c r="C2740" t="s">
        <v>3871</v>
      </c>
      <c r="D2740" t="s">
        <v>3880</v>
      </c>
    </row>
    <row r="2741" spans="1:4" x14ac:dyDescent="0.3">
      <c r="A2741">
        <v>1002889</v>
      </c>
      <c r="B2741" t="s">
        <v>3869</v>
      </c>
      <c r="C2741" t="s">
        <v>3874</v>
      </c>
      <c r="D2741" t="s">
        <v>3880</v>
      </c>
    </row>
    <row r="2742" spans="1:4" x14ac:dyDescent="0.3">
      <c r="A2742">
        <v>1002890</v>
      </c>
      <c r="B2742" t="s">
        <v>3869</v>
      </c>
      <c r="C2742" t="s">
        <v>3874</v>
      </c>
      <c r="D2742" t="s">
        <v>3880</v>
      </c>
    </row>
    <row r="2743" spans="1:4" x14ac:dyDescent="0.3">
      <c r="A2743">
        <v>1002891</v>
      </c>
      <c r="B2743" t="s">
        <v>3867</v>
      </c>
      <c r="C2743" t="s">
        <v>3875</v>
      </c>
      <c r="D2743" t="s">
        <v>3879</v>
      </c>
    </row>
    <row r="2744" spans="1:4" x14ac:dyDescent="0.3">
      <c r="A2744">
        <v>1002892</v>
      </c>
      <c r="B2744" t="s">
        <v>3869</v>
      </c>
      <c r="C2744" t="s">
        <v>3871</v>
      </c>
      <c r="D2744" t="s">
        <v>3879</v>
      </c>
    </row>
    <row r="2745" spans="1:4" x14ac:dyDescent="0.3">
      <c r="A2745">
        <v>1002893</v>
      </c>
      <c r="B2745" t="s">
        <v>3869</v>
      </c>
      <c r="C2745" t="s">
        <v>3871</v>
      </c>
      <c r="D2745" t="s">
        <v>3879</v>
      </c>
    </row>
    <row r="2746" spans="1:4" x14ac:dyDescent="0.3">
      <c r="A2746">
        <v>1002894</v>
      </c>
      <c r="B2746" t="s">
        <v>3869</v>
      </c>
      <c r="C2746" t="s">
        <v>3875</v>
      </c>
      <c r="D2746" t="s">
        <v>3879</v>
      </c>
    </row>
    <row r="2747" spans="1:4" x14ac:dyDescent="0.3">
      <c r="A2747">
        <v>1002895</v>
      </c>
      <c r="B2747" t="s">
        <v>3869</v>
      </c>
      <c r="C2747" t="s">
        <v>3871</v>
      </c>
      <c r="D2747" t="s">
        <v>3879</v>
      </c>
    </row>
    <row r="2748" spans="1:4" x14ac:dyDescent="0.3">
      <c r="A2748">
        <v>1002896</v>
      </c>
      <c r="B2748" t="s">
        <v>3869</v>
      </c>
      <c r="C2748" t="s">
        <v>3875</v>
      </c>
      <c r="D2748" t="s">
        <v>3879</v>
      </c>
    </row>
    <row r="2749" spans="1:4" x14ac:dyDescent="0.3">
      <c r="A2749">
        <v>1002897</v>
      </c>
      <c r="B2749" t="s">
        <v>3869</v>
      </c>
      <c r="C2749" t="s">
        <v>3871</v>
      </c>
      <c r="D2749" t="s">
        <v>3880</v>
      </c>
    </row>
    <row r="2750" spans="1:4" x14ac:dyDescent="0.3">
      <c r="A2750">
        <v>1002898</v>
      </c>
      <c r="B2750" t="s">
        <v>3869</v>
      </c>
      <c r="C2750" t="s">
        <v>3875</v>
      </c>
      <c r="D2750" t="s">
        <v>3879</v>
      </c>
    </row>
    <row r="2751" spans="1:4" x14ac:dyDescent="0.3">
      <c r="A2751">
        <v>1002899</v>
      </c>
      <c r="B2751" t="s">
        <v>3869</v>
      </c>
      <c r="C2751" t="s">
        <v>3874</v>
      </c>
      <c r="D2751" t="s">
        <v>3880</v>
      </c>
    </row>
    <row r="2752" spans="1:4" x14ac:dyDescent="0.3">
      <c r="A2752">
        <v>1002900</v>
      </c>
      <c r="B2752" t="s">
        <v>3869</v>
      </c>
      <c r="C2752" t="s">
        <v>3875</v>
      </c>
      <c r="D2752" t="s">
        <v>3880</v>
      </c>
    </row>
    <row r="2753" spans="1:4" x14ac:dyDescent="0.3">
      <c r="A2753">
        <v>1002901</v>
      </c>
      <c r="B2753" t="s">
        <v>3869</v>
      </c>
      <c r="C2753" t="s">
        <v>3871</v>
      </c>
      <c r="D2753" t="s">
        <v>3879</v>
      </c>
    </row>
    <row r="2754" spans="1:4" x14ac:dyDescent="0.3">
      <c r="A2754">
        <v>1002902</v>
      </c>
      <c r="B2754" t="s">
        <v>3869</v>
      </c>
      <c r="C2754" t="s">
        <v>3871</v>
      </c>
      <c r="D2754" t="s">
        <v>3879</v>
      </c>
    </row>
    <row r="2755" spans="1:4" x14ac:dyDescent="0.3">
      <c r="A2755">
        <v>1002903</v>
      </c>
      <c r="B2755" t="s">
        <v>3869</v>
      </c>
      <c r="C2755" t="s">
        <v>3871</v>
      </c>
      <c r="D2755" t="s">
        <v>3879</v>
      </c>
    </row>
    <row r="2756" spans="1:4" x14ac:dyDescent="0.3">
      <c r="A2756">
        <v>1002904</v>
      </c>
      <c r="B2756" t="s">
        <v>3869</v>
      </c>
      <c r="C2756" t="s">
        <v>3871</v>
      </c>
      <c r="D2756" t="s">
        <v>3879</v>
      </c>
    </row>
    <row r="2757" spans="1:4" x14ac:dyDescent="0.3">
      <c r="A2757">
        <v>1002905</v>
      </c>
      <c r="B2757" t="s">
        <v>3869</v>
      </c>
      <c r="C2757" t="s">
        <v>3874</v>
      </c>
      <c r="D2757" t="s">
        <v>3879</v>
      </c>
    </row>
    <row r="2758" spans="1:4" x14ac:dyDescent="0.3">
      <c r="A2758">
        <v>1002906</v>
      </c>
      <c r="B2758" t="s">
        <v>3869</v>
      </c>
      <c r="C2758" t="s">
        <v>3874</v>
      </c>
      <c r="D2758" t="s">
        <v>3879</v>
      </c>
    </row>
    <row r="2759" spans="1:4" x14ac:dyDescent="0.3">
      <c r="A2759">
        <v>1002907</v>
      </c>
      <c r="B2759" t="s">
        <v>3867</v>
      </c>
      <c r="C2759" t="s">
        <v>3874</v>
      </c>
      <c r="D2759" t="s">
        <v>3879</v>
      </c>
    </row>
    <row r="2760" spans="1:4" x14ac:dyDescent="0.3">
      <c r="A2760">
        <v>1002908</v>
      </c>
      <c r="B2760" t="s">
        <v>3869</v>
      </c>
      <c r="C2760" t="s">
        <v>3875</v>
      </c>
      <c r="D2760" t="s">
        <v>3879</v>
      </c>
    </row>
    <row r="2761" spans="1:4" x14ac:dyDescent="0.3">
      <c r="A2761">
        <v>1002909</v>
      </c>
      <c r="B2761" t="s">
        <v>3869</v>
      </c>
      <c r="C2761" t="s">
        <v>3871</v>
      </c>
      <c r="D2761" t="s">
        <v>3879</v>
      </c>
    </row>
    <row r="2762" spans="1:4" x14ac:dyDescent="0.3">
      <c r="A2762">
        <v>1002910</v>
      </c>
      <c r="B2762" t="s">
        <v>3869</v>
      </c>
      <c r="C2762" t="s">
        <v>3868</v>
      </c>
      <c r="D2762" t="s">
        <v>3879</v>
      </c>
    </row>
    <row r="2763" spans="1:4" x14ac:dyDescent="0.3">
      <c r="A2763">
        <v>1002911</v>
      </c>
      <c r="B2763" t="s">
        <v>3867</v>
      </c>
      <c r="C2763" t="s">
        <v>3871</v>
      </c>
      <c r="D2763" t="s">
        <v>3879</v>
      </c>
    </row>
    <row r="2764" spans="1:4" x14ac:dyDescent="0.3">
      <c r="A2764">
        <v>1002913</v>
      </c>
      <c r="B2764" t="s">
        <v>3867</v>
      </c>
      <c r="C2764" t="s">
        <v>3874</v>
      </c>
      <c r="D2764" t="s">
        <v>3880</v>
      </c>
    </row>
    <row r="2765" spans="1:4" x14ac:dyDescent="0.3">
      <c r="A2765">
        <v>1002914</v>
      </c>
      <c r="B2765" t="s">
        <v>3869</v>
      </c>
      <c r="C2765" t="s">
        <v>3871</v>
      </c>
      <c r="D2765" t="s">
        <v>3880</v>
      </c>
    </row>
    <row r="2766" spans="1:4" x14ac:dyDescent="0.3">
      <c r="A2766">
        <v>1002915</v>
      </c>
      <c r="B2766" t="s">
        <v>3869</v>
      </c>
      <c r="C2766" t="s">
        <v>3871</v>
      </c>
      <c r="D2766" t="s">
        <v>3879</v>
      </c>
    </row>
    <row r="2767" spans="1:4" x14ac:dyDescent="0.3">
      <c r="A2767">
        <v>1002916</v>
      </c>
      <c r="B2767" t="s">
        <v>3869</v>
      </c>
      <c r="C2767" t="s">
        <v>3872</v>
      </c>
      <c r="D2767" t="s">
        <v>3879</v>
      </c>
    </row>
    <row r="2768" spans="1:4" x14ac:dyDescent="0.3">
      <c r="A2768">
        <v>1002917</v>
      </c>
      <c r="B2768" t="s">
        <v>3869</v>
      </c>
      <c r="C2768" t="s">
        <v>3871</v>
      </c>
      <c r="D2768" t="s">
        <v>3880</v>
      </c>
    </row>
    <row r="2769" spans="1:4" x14ac:dyDescent="0.3">
      <c r="A2769">
        <v>1002918</v>
      </c>
      <c r="B2769" t="s">
        <v>3869</v>
      </c>
      <c r="C2769" t="s">
        <v>3871</v>
      </c>
      <c r="D2769" t="s">
        <v>3879</v>
      </c>
    </row>
    <row r="2770" spans="1:4" x14ac:dyDescent="0.3">
      <c r="A2770">
        <v>1002919</v>
      </c>
      <c r="B2770" t="s">
        <v>3869</v>
      </c>
      <c r="C2770" t="s">
        <v>3875</v>
      </c>
      <c r="D2770" t="s">
        <v>3879</v>
      </c>
    </row>
    <row r="2771" spans="1:4" x14ac:dyDescent="0.3">
      <c r="A2771">
        <v>1002920</v>
      </c>
      <c r="B2771" t="s">
        <v>3869</v>
      </c>
      <c r="C2771" t="s">
        <v>3871</v>
      </c>
      <c r="D2771" t="s">
        <v>3880</v>
      </c>
    </row>
    <row r="2772" spans="1:4" x14ac:dyDescent="0.3">
      <c r="A2772">
        <v>1002921</v>
      </c>
      <c r="B2772" t="s">
        <v>3869</v>
      </c>
      <c r="C2772" t="s">
        <v>3873</v>
      </c>
      <c r="D2772" t="s">
        <v>3879</v>
      </c>
    </row>
    <row r="2773" spans="1:4" x14ac:dyDescent="0.3">
      <c r="A2773">
        <v>1002922</v>
      </c>
      <c r="B2773" t="s">
        <v>3869</v>
      </c>
      <c r="C2773" t="s">
        <v>3871</v>
      </c>
      <c r="D2773" t="s">
        <v>3880</v>
      </c>
    </row>
    <row r="2774" spans="1:4" x14ac:dyDescent="0.3">
      <c r="A2774">
        <v>1002924</v>
      </c>
      <c r="B2774" t="s">
        <v>3867</v>
      </c>
      <c r="C2774" t="s">
        <v>3875</v>
      </c>
      <c r="D2774" t="s">
        <v>3879</v>
      </c>
    </row>
    <row r="2775" spans="1:4" x14ac:dyDescent="0.3">
      <c r="A2775">
        <v>1002925</v>
      </c>
      <c r="B2775" t="s">
        <v>3867</v>
      </c>
      <c r="C2775" t="s">
        <v>3871</v>
      </c>
      <c r="D2775" t="s">
        <v>3879</v>
      </c>
    </row>
    <row r="2776" spans="1:4" x14ac:dyDescent="0.3">
      <c r="A2776">
        <v>1002926</v>
      </c>
      <c r="B2776" t="s">
        <v>3867</v>
      </c>
      <c r="C2776" t="s">
        <v>3875</v>
      </c>
      <c r="D2776" t="s">
        <v>3879</v>
      </c>
    </row>
    <row r="2777" spans="1:4" x14ac:dyDescent="0.3">
      <c r="A2777">
        <v>1002927</v>
      </c>
      <c r="B2777" t="s">
        <v>3869</v>
      </c>
      <c r="C2777" t="s">
        <v>3871</v>
      </c>
      <c r="D2777" t="s">
        <v>3880</v>
      </c>
    </row>
    <row r="2778" spans="1:4" x14ac:dyDescent="0.3">
      <c r="A2778">
        <v>1002928</v>
      </c>
      <c r="B2778" t="s">
        <v>3869</v>
      </c>
      <c r="C2778" t="s">
        <v>3871</v>
      </c>
      <c r="D2778" t="s">
        <v>3880</v>
      </c>
    </row>
    <row r="2779" spans="1:4" x14ac:dyDescent="0.3">
      <c r="A2779">
        <v>1002929</v>
      </c>
      <c r="B2779" t="s">
        <v>3869</v>
      </c>
      <c r="C2779" t="s">
        <v>3875</v>
      </c>
      <c r="D2779" t="s">
        <v>3879</v>
      </c>
    </row>
    <row r="2780" spans="1:4" x14ac:dyDescent="0.3">
      <c r="A2780">
        <v>1002930</v>
      </c>
      <c r="B2780" t="s">
        <v>3869</v>
      </c>
      <c r="C2780" t="s">
        <v>3873</v>
      </c>
      <c r="D2780" t="s">
        <v>3880</v>
      </c>
    </row>
    <row r="2781" spans="1:4" x14ac:dyDescent="0.3">
      <c r="A2781">
        <v>1002931</v>
      </c>
      <c r="B2781" t="s">
        <v>3869</v>
      </c>
      <c r="C2781" t="s">
        <v>3875</v>
      </c>
      <c r="D2781" t="s">
        <v>3879</v>
      </c>
    </row>
    <row r="2782" spans="1:4" x14ac:dyDescent="0.3">
      <c r="A2782">
        <v>1002932</v>
      </c>
      <c r="B2782" t="s">
        <v>3869</v>
      </c>
      <c r="C2782" t="s">
        <v>3871</v>
      </c>
      <c r="D2782" t="s">
        <v>3879</v>
      </c>
    </row>
    <row r="2783" spans="1:4" x14ac:dyDescent="0.3">
      <c r="A2783">
        <v>1002933</v>
      </c>
      <c r="B2783" t="s">
        <v>3869</v>
      </c>
      <c r="C2783" t="s">
        <v>3874</v>
      </c>
      <c r="D2783" t="s">
        <v>3879</v>
      </c>
    </row>
    <row r="2784" spans="1:4" x14ac:dyDescent="0.3">
      <c r="A2784">
        <v>1002934</v>
      </c>
      <c r="B2784" t="s">
        <v>3867</v>
      </c>
      <c r="C2784" t="s">
        <v>3874</v>
      </c>
      <c r="D2784" t="s">
        <v>3879</v>
      </c>
    </row>
    <row r="2785" spans="1:4" x14ac:dyDescent="0.3">
      <c r="A2785">
        <v>1002935</v>
      </c>
      <c r="B2785" t="s">
        <v>3869</v>
      </c>
      <c r="C2785" t="s">
        <v>3871</v>
      </c>
      <c r="D2785" t="s">
        <v>3880</v>
      </c>
    </row>
    <row r="2786" spans="1:4" x14ac:dyDescent="0.3">
      <c r="A2786">
        <v>1002937</v>
      </c>
      <c r="B2786" t="s">
        <v>3867</v>
      </c>
      <c r="C2786" t="s">
        <v>3875</v>
      </c>
      <c r="D2786" t="s">
        <v>3879</v>
      </c>
    </row>
    <row r="2787" spans="1:4" x14ac:dyDescent="0.3">
      <c r="A2787">
        <v>1002938</v>
      </c>
      <c r="B2787" t="s">
        <v>3867</v>
      </c>
      <c r="C2787" t="s">
        <v>3871</v>
      </c>
      <c r="D2787" t="s">
        <v>3879</v>
      </c>
    </row>
    <row r="2788" spans="1:4" x14ac:dyDescent="0.3">
      <c r="A2788">
        <v>1002939</v>
      </c>
      <c r="B2788" t="s">
        <v>3867</v>
      </c>
      <c r="C2788" t="s">
        <v>3871</v>
      </c>
      <c r="D2788" t="s">
        <v>3879</v>
      </c>
    </row>
    <row r="2789" spans="1:4" x14ac:dyDescent="0.3">
      <c r="A2789">
        <v>1002941</v>
      </c>
      <c r="B2789" t="s">
        <v>3869</v>
      </c>
      <c r="C2789" t="s">
        <v>3874</v>
      </c>
      <c r="D2789" t="s">
        <v>3880</v>
      </c>
    </row>
    <row r="2790" spans="1:4" x14ac:dyDescent="0.3">
      <c r="A2790">
        <v>1002942</v>
      </c>
      <c r="B2790" t="s">
        <v>3867</v>
      </c>
      <c r="C2790" t="s">
        <v>3873</v>
      </c>
      <c r="D2790" t="s">
        <v>3880</v>
      </c>
    </row>
    <row r="2791" spans="1:4" x14ac:dyDescent="0.3">
      <c r="A2791">
        <v>1002943</v>
      </c>
      <c r="B2791" t="s">
        <v>3869</v>
      </c>
      <c r="C2791" t="s">
        <v>3874</v>
      </c>
      <c r="D2791" t="s">
        <v>3879</v>
      </c>
    </row>
    <row r="2792" spans="1:4" x14ac:dyDescent="0.3">
      <c r="A2792">
        <v>1002945</v>
      </c>
      <c r="B2792" t="s">
        <v>3867</v>
      </c>
      <c r="C2792" t="s">
        <v>3874</v>
      </c>
      <c r="D2792" t="s">
        <v>3880</v>
      </c>
    </row>
    <row r="2793" spans="1:4" x14ac:dyDescent="0.3">
      <c r="A2793">
        <v>1002946</v>
      </c>
      <c r="B2793" t="s">
        <v>3869</v>
      </c>
      <c r="C2793" t="s">
        <v>3874</v>
      </c>
      <c r="D2793" t="s">
        <v>3880</v>
      </c>
    </row>
    <row r="2794" spans="1:4" x14ac:dyDescent="0.3">
      <c r="A2794">
        <v>1002947</v>
      </c>
      <c r="B2794" t="s">
        <v>3867</v>
      </c>
      <c r="C2794" t="s">
        <v>3871</v>
      </c>
      <c r="D2794" t="s">
        <v>3880</v>
      </c>
    </row>
    <row r="2795" spans="1:4" x14ac:dyDescent="0.3">
      <c r="A2795">
        <v>1002948</v>
      </c>
      <c r="B2795" t="s">
        <v>3869</v>
      </c>
      <c r="C2795" t="s">
        <v>3875</v>
      </c>
      <c r="D2795" t="s">
        <v>3879</v>
      </c>
    </row>
    <row r="2796" spans="1:4" x14ac:dyDescent="0.3">
      <c r="A2796">
        <v>1002949</v>
      </c>
      <c r="B2796" t="s">
        <v>3869</v>
      </c>
      <c r="C2796" t="s">
        <v>3871</v>
      </c>
      <c r="D2796" t="s">
        <v>3879</v>
      </c>
    </row>
    <row r="2797" spans="1:4" x14ac:dyDescent="0.3">
      <c r="A2797">
        <v>1002950</v>
      </c>
      <c r="B2797" t="s">
        <v>3869</v>
      </c>
      <c r="C2797" t="s">
        <v>3875</v>
      </c>
      <c r="D2797" t="s">
        <v>3879</v>
      </c>
    </row>
    <row r="2798" spans="1:4" x14ac:dyDescent="0.3">
      <c r="A2798">
        <v>1002951</v>
      </c>
      <c r="B2798" t="s">
        <v>3867</v>
      </c>
      <c r="C2798" t="s">
        <v>3874</v>
      </c>
      <c r="D2798" t="s">
        <v>3880</v>
      </c>
    </row>
    <row r="2799" spans="1:4" x14ac:dyDescent="0.3">
      <c r="A2799">
        <v>1002952</v>
      </c>
      <c r="B2799" t="s">
        <v>3869</v>
      </c>
      <c r="C2799" t="s">
        <v>3871</v>
      </c>
      <c r="D2799" t="s">
        <v>3879</v>
      </c>
    </row>
    <row r="2800" spans="1:4" x14ac:dyDescent="0.3">
      <c r="A2800">
        <v>1002953</v>
      </c>
      <c r="B2800" t="s">
        <v>3869</v>
      </c>
      <c r="C2800" t="s">
        <v>3871</v>
      </c>
      <c r="D2800" t="s">
        <v>3880</v>
      </c>
    </row>
    <row r="2801" spans="1:4" x14ac:dyDescent="0.3">
      <c r="A2801">
        <v>1002954</v>
      </c>
      <c r="B2801" t="s">
        <v>3869</v>
      </c>
      <c r="C2801" t="s">
        <v>3875</v>
      </c>
      <c r="D2801" t="s">
        <v>3879</v>
      </c>
    </row>
    <row r="2802" spans="1:4" x14ac:dyDescent="0.3">
      <c r="A2802">
        <v>1002955</v>
      </c>
      <c r="B2802" t="s">
        <v>3869</v>
      </c>
      <c r="C2802" t="s">
        <v>3874</v>
      </c>
      <c r="D2802" t="s">
        <v>3879</v>
      </c>
    </row>
    <row r="2803" spans="1:4" x14ac:dyDescent="0.3">
      <c r="A2803">
        <v>1002956</v>
      </c>
      <c r="B2803" t="s">
        <v>3869</v>
      </c>
      <c r="C2803" t="s">
        <v>3871</v>
      </c>
      <c r="D2803" t="s">
        <v>3879</v>
      </c>
    </row>
    <row r="2804" spans="1:4" x14ac:dyDescent="0.3">
      <c r="A2804">
        <v>1002957</v>
      </c>
      <c r="B2804" t="s">
        <v>3869</v>
      </c>
      <c r="C2804" t="s">
        <v>3875</v>
      </c>
      <c r="D2804" t="s">
        <v>3879</v>
      </c>
    </row>
    <row r="2805" spans="1:4" x14ac:dyDescent="0.3">
      <c r="A2805">
        <v>1002958</v>
      </c>
      <c r="B2805" t="s">
        <v>3869</v>
      </c>
      <c r="C2805" t="s">
        <v>3871</v>
      </c>
      <c r="D2805" t="s">
        <v>3879</v>
      </c>
    </row>
    <row r="2806" spans="1:4" x14ac:dyDescent="0.3">
      <c r="A2806">
        <v>1002959</v>
      </c>
      <c r="B2806" t="s">
        <v>3869</v>
      </c>
      <c r="C2806" t="s">
        <v>3874</v>
      </c>
      <c r="D2806" t="s">
        <v>3879</v>
      </c>
    </row>
    <row r="2807" spans="1:4" x14ac:dyDescent="0.3">
      <c r="A2807">
        <v>1002960</v>
      </c>
      <c r="B2807" t="s">
        <v>3869</v>
      </c>
      <c r="C2807" t="s">
        <v>3875</v>
      </c>
      <c r="D2807" t="s">
        <v>3879</v>
      </c>
    </row>
    <row r="2808" spans="1:4" x14ac:dyDescent="0.3">
      <c r="A2808">
        <v>1002961</v>
      </c>
      <c r="B2808" t="s">
        <v>3869</v>
      </c>
      <c r="C2808" t="s">
        <v>3873</v>
      </c>
      <c r="D2808" t="s">
        <v>3880</v>
      </c>
    </row>
    <row r="2809" spans="1:4" x14ac:dyDescent="0.3">
      <c r="A2809">
        <v>1002962</v>
      </c>
      <c r="B2809" t="s">
        <v>3869</v>
      </c>
      <c r="C2809" t="s">
        <v>3874</v>
      </c>
      <c r="D2809" t="s">
        <v>3879</v>
      </c>
    </row>
    <row r="2810" spans="1:4" x14ac:dyDescent="0.3">
      <c r="A2810">
        <v>1002963</v>
      </c>
      <c r="B2810" t="s">
        <v>3867</v>
      </c>
      <c r="C2810" t="s">
        <v>3875</v>
      </c>
      <c r="D2810" t="s">
        <v>3880</v>
      </c>
    </row>
    <row r="2811" spans="1:4" x14ac:dyDescent="0.3">
      <c r="A2811">
        <v>1002964</v>
      </c>
      <c r="B2811" t="s">
        <v>3869</v>
      </c>
      <c r="C2811" t="s">
        <v>3871</v>
      </c>
      <c r="D2811" t="s">
        <v>3879</v>
      </c>
    </row>
    <row r="2812" spans="1:4" x14ac:dyDescent="0.3">
      <c r="A2812">
        <v>1002966</v>
      </c>
      <c r="B2812" t="s">
        <v>3867</v>
      </c>
      <c r="C2812" t="s">
        <v>3871</v>
      </c>
      <c r="D2812" t="s">
        <v>3879</v>
      </c>
    </row>
    <row r="2813" spans="1:4" x14ac:dyDescent="0.3">
      <c r="A2813">
        <v>1002967</v>
      </c>
      <c r="B2813" t="s">
        <v>3869</v>
      </c>
      <c r="C2813" t="s">
        <v>3871</v>
      </c>
      <c r="D2813" t="s">
        <v>3879</v>
      </c>
    </row>
    <row r="2814" spans="1:4" x14ac:dyDescent="0.3">
      <c r="A2814">
        <v>1002968</v>
      </c>
      <c r="B2814" t="s">
        <v>3867</v>
      </c>
      <c r="C2814" t="s">
        <v>3875</v>
      </c>
      <c r="D2814" t="s">
        <v>3879</v>
      </c>
    </row>
    <row r="2815" spans="1:4" x14ac:dyDescent="0.3">
      <c r="A2815">
        <v>1002969</v>
      </c>
      <c r="B2815" t="s">
        <v>3869</v>
      </c>
      <c r="C2815" t="s">
        <v>3871</v>
      </c>
      <c r="D2815" t="s">
        <v>3880</v>
      </c>
    </row>
    <row r="2816" spans="1:4" x14ac:dyDescent="0.3">
      <c r="A2816">
        <v>1002970</v>
      </c>
      <c r="B2816" t="s">
        <v>3869</v>
      </c>
      <c r="C2816" t="s">
        <v>3875</v>
      </c>
      <c r="D2816" t="s">
        <v>3879</v>
      </c>
    </row>
    <row r="2817" spans="1:4" x14ac:dyDescent="0.3">
      <c r="A2817">
        <v>1002971</v>
      </c>
      <c r="B2817" t="s">
        <v>3869</v>
      </c>
      <c r="C2817" t="s">
        <v>3871</v>
      </c>
      <c r="D2817" t="s">
        <v>3879</v>
      </c>
    </row>
    <row r="2818" spans="1:4" x14ac:dyDescent="0.3">
      <c r="A2818">
        <v>1002972</v>
      </c>
      <c r="B2818" t="s">
        <v>3869</v>
      </c>
      <c r="C2818" t="s">
        <v>3871</v>
      </c>
      <c r="D2818" t="s">
        <v>3880</v>
      </c>
    </row>
    <row r="2819" spans="1:4" x14ac:dyDescent="0.3">
      <c r="A2819">
        <v>1002973</v>
      </c>
      <c r="B2819" t="s">
        <v>3867</v>
      </c>
      <c r="C2819" t="s">
        <v>3875</v>
      </c>
      <c r="D2819" t="s">
        <v>3879</v>
      </c>
    </row>
    <row r="2820" spans="1:4" x14ac:dyDescent="0.3">
      <c r="A2820">
        <v>1002974</v>
      </c>
      <c r="B2820" t="s">
        <v>3869</v>
      </c>
      <c r="C2820" t="s">
        <v>3875</v>
      </c>
      <c r="D2820" t="s">
        <v>3879</v>
      </c>
    </row>
    <row r="2821" spans="1:4" x14ac:dyDescent="0.3">
      <c r="A2821">
        <v>1002975</v>
      </c>
      <c r="B2821" t="s">
        <v>3869</v>
      </c>
      <c r="C2821" t="s">
        <v>3874</v>
      </c>
      <c r="D2821" t="s">
        <v>3880</v>
      </c>
    </row>
    <row r="2822" spans="1:4" x14ac:dyDescent="0.3">
      <c r="A2822">
        <v>1002977</v>
      </c>
      <c r="B2822" t="s">
        <v>3867</v>
      </c>
      <c r="C2822" t="s">
        <v>3875</v>
      </c>
      <c r="D2822" t="s">
        <v>3879</v>
      </c>
    </row>
    <row r="2823" spans="1:4" x14ac:dyDescent="0.3">
      <c r="A2823">
        <v>1002978</v>
      </c>
      <c r="B2823" t="s">
        <v>3869</v>
      </c>
      <c r="C2823" t="s">
        <v>3874</v>
      </c>
      <c r="D2823" t="s">
        <v>3879</v>
      </c>
    </row>
    <row r="2824" spans="1:4" x14ac:dyDescent="0.3">
      <c r="A2824">
        <v>1002979</v>
      </c>
      <c r="B2824" t="s">
        <v>3869</v>
      </c>
      <c r="C2824" t="s">
        <v>3874</v>
      </c>
      <c r="D2824" t="s">
        <v>3879</v>
      </c>
    </row>
    <row r="2825" spans="1:4" x14ac:dyDescent="0.3">
      <c r="A2825">
        <v>1002980</v>
      </c>
      <c r="B2825" t="s">
        <v>3869</v>
      </c>
      <c r="C2825" t="s">
        <v>3872</v>
      </c>
      <c r="D2825" t="s">
        <v>3880</v>
      </c>
    </row>
    <row r="2826" spans="1:4" x14ac:dyDescent="0.3">
      <c r="A2826">
        <v>1002981</v>
      </c>
      <c r="B2826" t="s">
        <v>3869</v>
      </c>
      <c r="C2826" t="s">
        <v>3872</v>
      </c>
      <c r="D2826" t="s">
        <v>3880</v>
      </c>
    </row>
    <row r="2827" spans="1:4" x14ac:dyDescent="0.3">
      <c r="A2827">
        <v>1002982</v>
      </c>
      <c r="B2827" t="s">
        <v>3869</v>
      </c>
      <c r="C2827" t="s">
        <v>3871</v>
      </c>
      <c r="D2827" t="s">
        <v>3879</v>
      </c>
    </row>
    <row r="2828" spans="1:4" x14ac:dyDescent="0.3">
      <c r="A2828">
        <v>1002983</v>
      </c>
      <c r="B2828" t="s">
        <v>3869</v>
      </c>
      <c r="C2828" t="s">
        <v>3875</v>
      </c>
      <c r="D2828" t="s">
        <v>3879</v>
      </c>
    </row>
    <row r="2829" spans="1:4" x14ac:dyDescent="0.3">
      <c r="A2829">
        <v>1002984</v>
      </c>
      <c r="B2829" t="s">
        <v>3869</v>
      </c>
      <c r="C2829" t="s">
        <v>3871</v>
      </c>
      <c r="D2829" t="s">
        <v>3880</v>
      </c>
    </row>
    <row r="2830" spans="1:4" x14ac:dyDescent="0.3">
      <c r="A2830">
        <v>1002985</v>
      </c>
      <c r="B2830" t="s">
        <v>3869</v>
      </c>
      <c r="C2830" t="s">
        <v>3875</v>
      </c>
      <c r="D2830" t="s">
        <v>3880</v>
      </c>
    </row>
    <row r="2831" spans="1:4" x14ac:dyDescent="0.3">
      <c r="A2831">
        <v>1002986</v>
      </c>
      <c r="B2831" t="s">
        <v>3869</v>
      </c>
      <c r="C2831" t="s">
        <v>3871</v>
      </c>
      <c r="D2831" t="s">
        <v>3880</v>
      </c>
    </row>
    <row r="2832" spans="1:4" x14ac:dyDescent="0.3">
      <c r="A2832">
        <v>1002987</v>
      </c>
      <c r="B2832" t="s">
        <v>3869</v>
      </c>
      <c r="C2832" t="s">
        <v>3875</v>
      </c>
      <c r="D2832" t="s">
        <v>3879</v>
      </c>
    </row>
    <row r="2833" spans="1:4" x14ac:dyDescent="0.3">
      <c r="A2833">
        <v>1002988</v>
      </c>
      <c r="B2833" t="s">
        <v>3867</v>
      </c>
      <c r="C2833" t="s">
        <v>3875</v>
      </c>
      <c r="D2833" t="s">
        <v>3879</v>
      </c>
    </row>
    <row r="2834" spans="1:4" x14ac:dyDescent="0.3">
      <c r="A2834">
        <v>1002989</v>
      </c>
      <c r="B2834" t="s">
        <v>3869</v>
      </c>
      <c r="C2834" t="s">
        <v>3874</v>
      </c>
      <c r="D2834" t="s">
        <v>3880</v>
      </c>
    </row>
    <row r="2835" spans="1:4" x14ac:dyDescent="0.3">
      <c r="A2835">
        <v>1002990</v>
      </c>
      <c r="B2835" t="s">
        <v>3869</v>
      </c>
      <c r="C2835" t="s">
        <v>3874</v>
      </c>
      <c r="D2835" t="s">
        <v>3880</v>
      </c>
    </row>
    <row r="2836" spans="1:4" x14ac:dyDescent="0.3">
      <c r="A2836">
        <v>1002991</v>
      </c>
      <c r="B2836" t="s">
        <v>3869</v>
      </c>
      <c r="C2836" t="s">
        <v>3873</v>
      </c>
      <c r="D2836" t="s">
        <v>3880</v>
      </c>
    </row>
    <row r="2837" spans="1:4" x14ac:dyDescent="0.3">
      <c r="A2837">
        <v>1002992</v>
      </c>
      <c r="B2837" t="s">
        <v>3869</v>
      </c>
      <c r="C2837" t="s">
        <v>3875</v>
      </c>
      <c r="D2837" t="s">
        <v>3879</v>
      </c>
    </row>
    <row r="2838" spans="1:4" x14ac:dyDescent="0.3">
      <c r="A2838">
        <v>1002993</v>
      </c>
      <c r="B2838" t="s">
        <v>3869</v>
      </c>
      <c r="C2838" t="s">
        <v>3875</v>
      </c>
      <c r="D2838" t="s">
        <v>3880</v>
      </c>
    </row>
    <row r="2839" spans="1:4" x14ac:dyDescent="0.3">
      <c r="A2839">
        <v>1002994</v>
      </c>
      <c r="B2839" t="s">
        <v>3869</v>
      </c>
      <c r="C2839" t="s">
        <v>3874</v>
      </c>
      <c r="D2839" t="s">
        <v>3880</v>
      </c>
    </row>
    <row r="2840" spans="1:4" x14ac:dyDescent="0.3">
      <c r="A2840">
        <v>1002995</v>
      </c>
      <c r="B2840" t="s">
        <v>3869</v>
      </c>
      <c r="C2840" t="s">
        <v>3871</v>
      </c>
      <c r="D2840" t="s">
        <v>3879</v>
      </c>
    </row>
    <row r="2841" spans="1:4" x14ac:dyDescent="0.3">
      <c r="A2841">
        <v>1002996</v>
      </c>
      <c r="B2841" t="s">
        <v>3869</v>
      </c>
      <c r="C2841" t="s">
        <v>3875</v>
      </c>
      <c r="D2841" t="s">
        <v>3879</v>
      </c>
    </row>
    <row r="2842" spans="1:4" x14ac:dyDescent="0.3">
      <c r="A2842">
        <v>1002997</v>
      </c>
      <c r="B2842" t="s">
        <v>3867</v>
      </c>
      <c r="C2842" t="s">
        <v>3874</v>
      </c>
      <c r="D2842" t="s">
        <v>3879</v>
      </c>
    </row>
    <row r="2843" spans="1:4" x14ac:dyDescent="0.3">
      <c r="A2843">
        <v>1002998</v>
      </c>
      <c r="B2843" t="s">
        <v>3867</v>
      </c>
      <c r="C2843" t="s">
        <v>3871</v>
      </c>
      <c r="D2843" t="s">
        <v>3880</v>
      </c>
    </row>
    <row r="2844" spans="1:4" x14ac:dyDescent="0.3">
      <c r="A2844">
        <v>1002999</v>
      </c>
      <c r="B2844" t="s">
        <v>3869</v>
      </c>
      <c r="C2844" t="s">
        <v>3871</v>
      </c>
      <c r="D2844" t="s">
        <v>3879</v>
      </c>
    </row>
    <row r="2845" spans="1:4" x14ac:dyDescent="0.3">
      <c r="A2845">
        <v>1003000</v>
      </c>
      <c r="B2845" t="s">
        <v>3869</v>
      </c>
      <c r="C2845" t="s">
        <v>3871</v>
      </c>
      <c r="D2845" t="s">
        <v>3879</v>
      </c>
    </row>
    <row r="2846" spans="1:4" x14ac:dyDescent="0.3">
      <c r="A2846">
        <v>1003001</v>
      </c>
      <c r="B2846" t="s">
        <v>3869</v>
      </c>
      <c r="C2846" t="s">
        <v>3875</v>
      </c>
      <c r="D2846" t="s">
        <v>3879</v>
      </c>
    </row>
    <row r="2847" spans="1:4" x14ac:dyDescent="0.3">
      <c r="A2847">
        <v>1003002</v>
      </c>
      <c r="B2847" t="s">
        <v>3869</v>
      </c>
      <c r="C2847" t="s">
        <v>3872</v>
      </c>
      <c r="D2847" t="s">
        <v>3879</v>
      </c>
    </row>
    <row r="2848" spans="1:4" x14ac:dyDescent="0.3">
      <c r="A2848">
        <v>1003003</v>
      </c>
      <c r="B2848" t="s">
        <v>3869</v>
      </c>
      <c r="C2848" t="s">
        <v>3875</v>
      </c>
      <c r="D2848" t="s">
        <v>3879</v>
      </c>
    </row>
    <row r="2849" spans="1:4" x14ac:dyDescent="0.3">
      <c r="A2849">
        <v>1003004</v>
      </c>
      <c r="B2849" t="s">
        <v>3867</v>
      </c>
      <c r="C2849" t="s">
        <v>3875</v>
      </c>
      <c r="D2849" t="s">
        <v>3879</v>
      </c>
    </row>
    <row r="2850" spans="1:4" x14ac:dyDescent="0.3">
      <c r="A2850">
        <v>1003005</v>
      </c>
      <c r="B2850" t="s">
        <v>3869</v>
      </c>
      <c r="C2850" t="s">
        <v>3871</v>
      </c>
      <c r="D2850" t="s">
        <v>3879</v>
      </c>
    </row>
    <row r="2851" spans="1:4" x14ac:dyDescent="0.3">
      <c r="A2851">
        <v>1003006</v>
      </c>
      <c r="B2851" t="s">
        <v>3869</v>
      </c>
      <c r="C2851" t="s">
        <v>3875</v>
      </c>
      <c r="D2851" t="s">
        <v>3880</v>
      </c>
    </row>
    <row r="2852" spans="1:4" x14ac:dyDescent="0.3">
      <c r="A2852">
        <v>1003007</v>
      </c>
      <c r="B2852" t="s">
        <v>3869</v>
      </c>
      <c r="C2852" t="s">
        <v>3874</v>
      </c>
      <c r="D2852" t="s">
        <v>3880</v>
      </c>
    </row>
    <row r="2853" spans="1:4" x14ac:dyDescent="0.3">
      <c r="A2853">
        <v>1003008</v>
      </c>
      <c r="B2853" t="s">
        <v>3869</v>
      </c>
      <c r="C2853" t="s">
        <v>3875</v>
      </c>
      <c r="D2853" t="s">
        <v>3880</v>
      </c>
    </row>
    <row r="2854" spans="1:4" x14ac:dyDescent="0.3">
      <c r="A2854">
        <v>1003009</v>
      </c>
      <c r="B2854" t="s">
        <v>3867</v>
      </c>
      <c r="C2854" t="s">
        <v>3874</v>
      </c>
      <c r="D2854" t="s">
        <v>3880</v>
      </c>
    </row>
    <row r="2855" spans="1:4" x14ac:dyDescent="0.3">
      <c r="A2855">
        <v>1003010</v>
      </c>
      <c r="B2855" t="s">
        <v>3869</v>
      </c>
      <c r="C2855" t="s">
        <v>3871</v>
      </c>
      <c r="D2855" t="s">
        <v>3879</v>
      </c>
    </row>
    <row r="2856" spans="1:4" x14ac:dyDescent="0.3">
      <c r="A2856">
        <v>1003011</v>
      </c>
      <c r="B2856" t="s">
        <v>3869</v>
      </c>
      <c r="C2856" t="s">
        <v>3871</v>
      </c>
      <c r="D2856" t="s">
        <v>3879</v>
      </c>
    </row>
    <row r="2857" spans="1:4" x14ac:dyDescent="0.3">
      <c r="A2857">
        <v>1003012</v>
      </c>
      <c r="B2857" t="s">
        <v>3869</v>
      </c>
      <c r="C2857" t="s">
        <v>3871</v>
      </c>
      <c r="D2857" t="s">
        <v>3880</v>
      </c>
    </row>
    <row r="2858" spans="1:4" x14ac:dyDescent="0.3">
      <c r="A2858">
        <v>1003013</v>
      </c>
      <c r="B2858" t="s">
        <v>3869</v>
      </c>
      <c r="C2858" t="s">
        <v>3872</v>
      </c>
      <c r="D2858" t="s">
        <v>3880</v>
      </c>
    </row>
    <row r="2859" spans="1:4" x14ac:dyDescent="0.3">
      <c r="A2859">
        <v>1003014</v>
      </c>
      <c r="B2859" t="s">
        <v>3869</v>
      </c>
      <c r="C2859" t="s">
        <v>3874</v>
      </c>
      <c r="D2859" t="s">
        <v>3880</v>
      </c>
    </row>
    <row r="2860" spans="1:4" x14ac:dyDescent="0.3">
      <c r="A2860">
        <v>1003015</v>
      </c>
      <c r="B2860" t="s">
        <v>3869</v>
      </c>
      <c r="C2860" t="s">
        <v>3870</v>
      </c>
      <c r="D2860" t="s">
        <v>3880</v>
      </c>
    </row>
    <row r="2861" spans="1:4" x14ac:dyDescent="0.3">
      <c r="A2861">
        <v>1003017</v>
      </c>
      <c r="B2861" t="s">
        <v>3867</v>
      </c>
      <c r="C2861" t="s">
        <v>3874</v>
      </c>
      <c r="D2861" t="s">
        <v>3879</v>
      </c>
    </row>
    <row r="2862" spans="1:4" x14ac:dyDescent="0.3">
      <c r="A2862">
        <v>1003018</v>
      </c>
      <c r="B2862" t="s">
        <v>3869</v>
      </c>
      <c r="C2862" t="s">
        <v>3874</v>
      </c>
      <c r="D2862" t="s">
        <v>3879</v>
      </c>
    </row>
    <row r="2863" spans="1:4" x14ac:dyDescent="0.3">
      <c r="A2863">
        <v>1003019</v>
      </c>
      <c r="B2863" t="s">
        <v>3869</v>
      </c>
      <c r="C2863" t="s">
        <v>3873</v>
      </c>
      <c r="D2863" t="s">
        <v>3880</v>
      </c>
    </row>
    <row r="2864" spans="1:4" x14ac:dyDescent="0.3">
      <c r="A2864">
        <v>1003020</v>
      </c>
      <c r="B2864" t="s">
        <v>3867</v>
      </c>
      <c r="C2864" t="s">
        <v>3874</v>
      </c>
      <c r="D2864" t="s">
        <v>3879</v>
      </c>
    </row>
    <row r="2865" spans="1:4" x14ac:dyDescent="0.3">
      <c r="A2865">
        <v>1003021</v>
      </c>
      <c r="B2865" t="s">
        <v>3867</v>
      </c>
      <c r="C2865" t="s">
        <v>3872</v>
      </c>
      <c r="D2865" t="s">
        <v>3880</v>
      </c>
    </row>
    <row r="2866" spans="1:4" x14ac:dyDescent="0.3">
      <c r="A2866">
        <v>1003022</v>
      </c>
      <c r="B2866" t="s">
        <v>3869</v>
      </c>
      <c r="C2866" t="s">
        <v>3871</v>
      </c>
      <c r="D2866" t="s">
        <v>3879</v>
      </c>
    </row>
    <row r="2867" spans="1:4" x14ac:dyDescent="0.3">
      <c r="A2867">
        <v>1003023</v>
      </c>
      <c r="B2867" t="s">
        <v>3867</v>
      </c>
      <c r="C2867" t="s">
        <v>3871</v>
      </c>
      <c r="D2867" t="s">
        <v>3880</v>
      </c>
    </row>
    <row r="2868" spans="1:4" x14ac:dyDescent="0.3">
      <c r="A2868">
        <v>1003024</v>
      </c>
      <c r="B2868" t="s">
        <v>3869</v>
      </c>
      <c r="C2868" t="s">
        <v>3874</v>
      </c>
      <c r="D2868" t="s">
        <v>3879</v>
      </c>
    </row>
    <row r="2869" spans="1:4" x14ac:dyDescent="0.3">
      <c r="A2869">
        <v>1003025</v>
      </c>
      <c r="B2869" t="s">
        <v>3867</v>
      </c>
      <c r="C2869" t="s">
        <v>3874</v>
      </c>
      <c r="D2869" t="s">
        <v>3879</v>
      </c>
    </row>
    <row r="2870" spans="1:4" x14ac:dyDescent="0.3">
      <c r="A2870">
        <v>1003026</v>
      </c>
      <c r="B2870" t="s">
        <v>3867</v>
      </c>
      <c r="C2870" t="s">
        <v>3875</v>
      </c>
      <c r="D2870" t="s">
        <v>3879</v>
      </c>
    </row>
    <row r="2871" spans="1:4" x14ac:dyDescent="0.3">
      <c r="A2871">
        <v>1003027</v>
      </c>
      <c r="B2871" t="s">
        <v>3869</v>
      </c>
      <c r="C2871" t="s">
        <v>3875</v>
      </c>
      <c r="D2871" t="s">
        <v>3879</v>
      </c>
    </row>
    <row r="2872" spans="1:4" x14ac:dyDescent="0.3">
      <c r="A2872">
        <v>1003028</v>
      </c>
      <c r="B2872" t="s">
        <v>3869</v>
      </c>
      <c r="C2872" t="s">
        <v>3868</v>
      </c>
      <c r="D2872" t="s">
        <v>3879</v>
      </c>
    </row>
    <row r="2873" spans="1:4" x14ac:dyDescent="0.3">
      <c r="A2873">
        <v>1003029</v>
      </c>
      <c r="B2873" t="s">
        <v>3869</v>
      </c>
      <c r="C2873" t="s">
        <v>3875</v>
      </c>
      <c r="D2873" t="s">
        <v>3879</v>
      </c>
    </row>
    <row r="2874" spans="1:4" x14ac:dyDescent="0.3">
      <c r="A2874">
        <v>1003030</v>
      </c>
      <c r="B2874" t="s">
        <v>3869</v>
      </c>
      <c r="C2874" t="s">
        <v>3874</v>
      </c>
      <c r="D2874" t="s">
        <v>3879</v>
      </c>
    </row>
    <row r="2875" spans="1:4" x14ac:dyDescent="0.3">
      <c r="A2875">
        <v>1003031</v>
      </c>
      <c r="B2875" t="s">
        <v>3869</v>
      </c>
      <c r="C2875" t="s">
        <v>3875</v>
      </c>
      <c r="D2875" t="s">
        <v>3879</v>
      </c>
    </row>
    <row r="2876" spans="1:4" x14ac:dyDescent="0.3">
      <c r="A2876">
        <v>1003032</v>
      </c>
      <c r="B2876" t="s">
        <v>3869</v>
      </c>
      <c r="C2876" t="s">
        <v>3871</v>
      </c>
      <c r="D2876" t="s">
        <v>3880</v>
      </c>
    </row>
    <row r="2877" spans="1:4" x14ac:dyDescent="0.3">
      <c r="A2877">
        <v>1003033</v>
      </c>
      <c r="B2877" t="s">
        <v>3869</v>
      </c>
      <c r="C2877" t="s">
        <v>3875</v>
      </c>
      <c r="D2877" t="s">
        <v>3879</v>
      </c>
    </row>
    <row r="2878" spans="1:4" x14ac:dyDescent="0.3">
      <c r="A2878">
        <v>1003034</v>
      </c>
      <c r="B2878" t="s">
        <v>3867</v>
      </c>
      <c r="C2878" t="s">
        <v>3875</v>
      </c>
      <c r="D2878" t="s">
        <v>3879</v>
      </c>
    </row>
    <row r="2879" spans="1:4" x14ac:dyDescent="0.3">
      <c r="A2879">
        <v>1003035</v>
      </c>
      <c r="B2879" t="s">
        <v>3867</v>
      </c>
      <c r="C2879" t="s">
        <v>3871</v>
      </c>
      <c r="D2879" t="s">
        <v>3880</v>
      </c>
    </row>
    <row r="2880" spans="1:4" x14ac:dyDescent="0.3">
      <c r="A2880">
        <v>1003036</v>
      </c>
      <c r="B2880" t="s">
        <v>3869</v>
      </c>
      <c r="C2880" t="s">
        <v>3870</v>
      </c>
      <c r="D2880" t="s">
        <v>3879</v>
      </c>
    </row>
    <row r="2881" spans="1:4" x14ac:dyDescent="0.3">
      <c r="A2881">
        <v>1003037</v>
      </c>
      <c r="B2881" t="s">
        <v>3867</v>
      </c>
      <c r="C2881" t="s">
        <v>3871</v>
      </c>
      <c r="D2881" t="s">
        <v>3879</v>
      </c>
    </row>
    <row r="2882" spans="1:4" x14ac:dyDescent="0.3">
      <c r="A2882">
        <v>1003038</v>
      </c>
      <c r="B2882" t="s">
        <v>3867</v>
      </c>
      <c r="C2882" t="s">
        <v>3874</v>
      </c>
      <c r="D2882" t="s">
        <v>3880</v>
      </c>
    </row>
    <row r="2883" spans="1:4" x14ac:dyDescent="0.3">
      <c r="A2883">
        <v>1003039</v>
      </c>
      <c r="B2883" t="s">
        <v>3867</v>
      </c>
      <c r="C2883" t="s">
        <v>3873</v>
      </c>
      <c r="D2883" t="s">
        <v>3880</v>
      </c>
    </row>
    <row r="2884" spans="1:4" x14ac:dyDescent="0.3">
      <c r="A2884">
        <v>1003040</v>
      </c>
      <c r="B2884" t="s">
        <v>3869</v>
      </c>
      <c r="C2884" t="s">
        <v>3871</v>
      </c>
      <c r="D2884" t="s">
        <v>3879</v>
      </c>
    </row>
    <row r="2885" spans="1:4" x14ac:dyDescent="0.3">
      <c r="A2885">
        <v>1003041</v>
      </c>
      <c r="B2885" t="s">
        <v>3869</v>
      </c>
      <c r="C2885" t="s">
        <v>3871</v>
      </c>
      <c r="D2885" t="s">
        <v>3879</v>
      </c>
    </row>
    <row r="2886" spans="1:4" x14ac:dyDescent="0.3">
      <c r="A2886">
        <v>1003042</v>
      </c>
      <c r="B2886" t="s">
        <v>3869</v>
      </c>
      <c r="C2886" t="s">
        <v>3870</v>
      </c>
      <c r="D2886" t="s">
        <v>3879</v>
      </c>
    </row>
    <row r="2887" spans="1:4" x14ac:dyDescent="0.3">
      <c r="A2887">
        <v>1003043</v>
      </c>
      <c r="B2887" t="s">
        <v>3869</v>
      </c>
      <c r="C2887" t="s">
        <v>3875</v>
      </c>
      <c r="D2887" t="s">
        <v>3879</v>
      </c>
    </row>
    <row r="2888" spans="1:4" x14ac:dyDescent="0.3">
      <c r="A2888">
        <v>1003044</v>
      </c>
      <c r="B2888" t="s">
        <v>3869</v>
      </c>
      <c r="C2888" t="s">
        <v>3874</v>
      </c>
      <c r="D2888" t="s">
        <v>3880</v>
      </c>
    </row>
    <row r="2889" spans="1:4" x14ac:dyDescent="0.3">
      <c r="A2889">
        <v>1003045</v>
      </c>
      <c r="B2889" t="s">
        <v>3869</v>
      </c>
      <c r="C2889" t="s">
        <v>3872</v>
      </c>
      <c r="D2889" t="s">
        <v>3880</v>
      </c>
    </row>
    <row r="2890" spans="1:4" x14ac:dyDescent="0.3">
      <c r="A2890">
        <v>1003046</v>
      </c>
      <c r="B2890" t="s">
        <v>3869</v>
      </c>
      <c r="C2890" t="s">
        <v>3868</v>
      </c>
      <c r="D2890" t="s">
        <v>3879</v>
      </c>
    </row>
    <row r="2891" spans="1:4" x14ac:dyDescent="0.3">
      <c r="A2891">
        <v>1003047</v>
      </c>
      <c r="B2891" t="s">
        <v>3867</v>
      </c>
      <c r="C2891" t="s">
        <v>3871</v>
      </c>
      <c r="D2891" t="s">
        <v>3879</v>
      </c>
    </row>
    <row r="2892" spans="1:4" x14ac:dyDescent="0.3">
      <c r="A2892">
        <v>1003048</v>
      </c>
      <c r="B2892" t="s">
        <v>3869</v>
      </c>
      <c r="C2892" t="s">
        <v>3875</v>
      </c>
      <c r="D2892" t="s">
        <v>3880</v>
      </c>
    </row>
    <row r="2893" spans="1:4" x14ac:dyDescent="0.3">
      <c r="A2893">
        <v>1003049</v>
      </c>
      <c r="B2893" t="s">
        <v>3867</v>
      </c>
      <c r="C2893" t="s">
        <v>3873</v>
      </c>
      <c r="D2893" t="s">
        <v>3880</v>
      </c>
    </row>
    <row r="2894" spans="1:4" x14ac:dyDescent="0.3">
      <c r="A2894">
        <v>1003050</v>
      </c>
      <c r="B2894" t="s">
        <v>3869</v>
      </c>
      <c r="C2894" t="s">
        <v>3874</v>
      </c>
      <c r="D2894" t="s">
        <v>3879</v>
      </c>
    </row>
    <row r="2895" spans="1:4" x14ac:dyDescent="0.3">
      <c r="A2895">
        <v>1003051</v>
      </c>
      <c r="B2895" t="s">
        <v>3869</v>
      </c>
      <c r="C2895" t="s">
        <v>3875</v>
      </c>
      <c r="D2895" t="s">
        <v>3879</v>
      </c>
    </row>
    <row r="2896" spans="1:4" x14ac:dyDescent="0.3">
      <c r="A2896">
        <v>1003052</v>
      </c>
      <c r="B2896" t="s">
        <v>3869</v>
      </c>
      <c r="C2896" t="s">
        <v>3874</v>
      </c>
      <c r="D2896" t="s">
        <v>3880</v>
      </c>
    </row>
    <row r="2897" spans="1:4" x14ac:dyDescent="0.3">
      <c r="A2897">
        <v>1003053</v>
      </c>
      <c r="B2897" t="s">
        <v>3867</v>
      </c>
      <c r="C2897" t="s">
        <v>3871</v>
      </c>
      <c r="D2897" t="s">
        <v>3880</v>
      </c>
    </row>
    <row r="2898" spans="1:4" x14ac:dyDescent="0.3">
      <c r="A2898">
        <v>1003054</v>
      </c>
      <c r="B2898" t="s">
        <v>3869</v>
      </c>
      <c r="C2898" t="s">
        <v>3875</v>
      </c>
      <c r="D2898" t="s">
        <v>3880</v>
      </c>
    </row>
    <row r="2899" spans="1:4" x14ac:dyDescent="0.3">
      <c r="A2899">
        <v>1003055</v>
      </c>
      <c r="B2899" t="s">
        <v>3867</v>
      </c>
      <c r="C2899" t="s">
        <v>3871</v>
      </c>
      <c r="D2899" t="s">
        <v>3880</v>
      </c>
    </row>
    <row r="2900" spans="1:4" x14ac:dyDescent="0.3">
      <c r="A2900">
        <v>1003056</v>
      </c>
      <c r="B2900" t="s">
        <v>3869</v>
      </c>
      <c r="C2900" t="s">
        <v>3871</v>
      </c>
      <c r="D2900" t="s">
        <v>3880</v>
      </c>
    </row>
    <row r="2901" spans="1:4" x14ac:dyDescent="0.3">
      <c r="A2901">
        <v>1003057</v>
      </c>
      <c r="B2901" t="s">
        <v>3867</v>
      </c>
      <c r="C2901" t="s">
        <v>3871</v>
      </c>
      <c r="D2901" t="s">
        <v>3879</v>
      </c>
    </row>
    <row r="2902" spans="1:4" x14ac:dyDescent="0.3">
      <c r="A2902">
        <v>1003058</v>
      </c>
      <c r="B2902" t="s">
        <v>3869</v>
      </c>
      <c r="C2902" t="s">
        <v>3875</v>
      </c>
      <c r="D2902" t="s">
        <v>3879</v>
      </c>
    </row>
    <row r="2903" spans="1:4" x14ac:dyDescent="0.3">
      <c r="A2903">
        <v>1003059</v>
      </c>
      <c r="B2903" t="s">
        <v>3869</v>
      </c>
      <c r="C2903" t="s">
        <v>3874</v>
      </c>
      <c r="D2903" t="s">
        <v>3880</v>
      </c>
    </row>
    <row r="2904" spans="1:4" x14ac:dyDescent="0.3">
      <c r="A2904">
        <v>1003060</v>
      </c>
      <c r="B2904" t="s">
        <v>3867</v>
      </c>
      <c r="C2904" t="s">
        <v>3874</v>
      </c>
      <c r="D2904" t="s">
        <v>3880</v>
      </c>
    </row>
    <row r="2905" spans="1:4" x14ac:dyDescent="0.3">
      <c r="A2905">
        <v>1003061</v>
      </c>
      <c r="B2905" t="s">
        <v>3869</v>
      </c>
      <c r="C2905" t="s">
        <v>3872</v>
      </c>
      <c r="D2905" t="s">
        <v>3880</v>
      </c>
    </row>
    <row r="2906" spans="1:4" x14ac:dyDescent="0.3">
      <c r="A2906">
        <v>1003062</v>
      </c>
      <c r="B2906" t="s">
        <v>3869</v>
      </c>
      <c r="C2906" t="s">
        <v>3875</v>
      </c>
      <c r="D2906" t="s">
        <v>3879</v>
      </c>
    </row>
    <row r="2907" spans="1:4" x14ac:dyDescent="0.3">
      <c r="A2907">
        <v>1003063</v>
      </c>
      <c r="B2907" t="s">
        <v>3869</v>
      </c>
      <c r="C2907" t="s">
        <v>3875</v>
      </c>
      <c r="D2907" t="s">
        <v>3879</v>
      </c>
    </row>
    <row r="2908" spans="1:4" x14ac:dyDescent="0.3">
      <c r="A2908">
        <v>1003064</v>
      </c>
      <c r="B2908" t="s">
        <v>3869</v>
      </c>
      <c r="C2908" t="s">
        <v>3874</v>
      </c>
      <c r="D2908" t="s">
        <v>3880</v>
      </c>
    </row>
    <row r="2909" spans="1:4" x14ac:dyDescent="0.3">
      <c r="A2909">
        <v>1003065</v>
      </c>
      <c r="B2909" t="s">
        <v>3867</v>
      </c>
      <c r="C2909" t="s">
        <v>3875</v>
      </c>
      <c r="D2909" t="s">
        <v>3879</v>
      </c>
    </row>
    <row r="2910" spans="1:4" x14ac:dyDescent="0.3">
      <c r="A2910">
        <v>1003066</v>
      </c>
      <c r="B2910" t="s">
        <v>3869</v>
      </c>
      <c r="C2910" t="s">
        <v>3875</v>
      </c>
      <c r="D2910" t="s">
        <v>3879</v>
      </c>
    </row>
    <row r="2911" spans="1:4" x14ac:dyDescent="0.3">
      <c r="A2911">
        <v>1003067</v>
      </c>
      <c r="B2911" t="s">
        <v>3867</v>
      </c>
      <c r="C2911" t="s">
        <v>3871</v>
      </c>
      <c r="D2911" t="s">
        <v>3879</v>
      </c>
    </row>
    <row r="2912" spans="1:4" x14ac:dyDescent="0.3">
      <c r="A2912">
        <v>1003068</v>
      </c>
      <c r="B2912" t="s">
        <v>3867</v>
      </c>
      <c r="C2912" t="s">
        <v>3874</v>
      </c>
      <c r="D2912" t="s">
        <v>3880</v>
      </c>
    </row>
    <row r="2913" spans="1:4" x14ac:dyDescent="0.3">
      <c r="A2913">
        <v>1003069</v>
      </c>
      <c r="B2913" t="s">
        <v>3869</v>
      </c>
      <c r="C2913" t="s">
        <v>3875</v>
      </c>
      <c r="D2913" t="s">
        <v>3880</v>
      </c>
    </row>
    <row r="2914" spans="1:4" x14ac:dyDescent="0.3">
      <c r="A2914">
        <v>1003070</v>
      </c>
      <c r="B2914" t="s">
        <v>3867</v>
      </c>
      <c r="C2914" t="s">
        <v>3875</v>
      </c>
      <c r="D2914" t="s">
        <v>3879</v>
      </c>
    </row>
    <row r="2915" spans="1:4" x14ac:dyDescent="0.3">
      <c r="A2915">
        <v>1003071</v>
      </c>
      <c r="B2915" t="s">
        <v>3869</v>
      </c>
      <c r="C2915" t="s">
        <v>3871</v>
      </c>
      <c r="D2915" t="s">
        <v>3879</v>
      </c>
    </row>
    <row r="2916" spans="1:4" x14ac:dyDescent="0.3">
      <c r="A2916">
        <v>1003072</v>
      </c>
      <c r="B2916" t="s">
        <v>3869</v>
      </c>
      <c r="C2916" t="s">
        <v>3873</v>
      </c>
      <c r="D2916" t="s">
        <v>3880</v>
      </c>
    </row>
    <row r="2917" spans="1:4" x14ac:dyDescent="0.3">
      <c r="A2917">
        <v>1003073</v>
      </c>
      <c r="B2917" t="s">
        <v>3869</v>
      </c>
      <c r="C2917" t="s">
        <v>3871</v>
      </c>
      <c r="D2917" t="s">
        <v>3879</v>
      </c>
    </row>
    <row r="2918" spans="1:4" x14ac:dyDescent="0.3">
      <c r="A2918">
        <v>1003074</v>
      </c>
      <c r="B2918" t="s">
        <v>3869</v>
      </c>
      <c r="C2918" t="s">
        <v>3871</v>
      </c>
      <c r="D2918" t="s">
        <v>3880</v>
      </c>
    </row>
    <row r="2919" spans="1:4" x14ac:dyDescent="0.3">
      <c r="A2919">
        <v>1003075</v>
      </c>
      <c r="B2919" t="s">
        <v>3867</v>
      </c>
      <c r="C2919" t="s">
        <v>3871</v>
      </c>
      <c r="D2919" t="s">
        <v>3880</v>
      </c>
    </row>
    <row r="2920" spans="1:4" x14ac:dyDescent="0.3">
      <c r="A2920">
        <v>1003077</v>
      </c>
      <c r="B2920" t="s">
        <v>3869</v>
      </c>
      <c r="C2920" t="s">
        <v>3875</v>
      </c>
      <c r="D2920" t="s">
        <v>3879</v>
      </c>
    </row>
    <row r="2921" spans="1:4" x14ac:dyDescent="0.3">
      <c r="A2921">
        <v>1003078</v>
      </c>
      <c r="B2921" t="s">
        <v>3867</v>
      </c>
      <c r="C2921" t="s">
        <v>3874</v>
      </c>
      <c r="D2921" t="s">
        <v>3879</v>
      </c>
    </row>
    <row r="2922" spans="1:4" x14ac:dyDescent="0.3">
      <c r="A2922">
        <v>1003079</v>
      </c>
      <c r="B2922" t="s">
        <v>3867</v>
      </c>
      <c r="C2922" t="s">
        <v>3871</v>
      </c>
      <c r="D2922" t="s">
        <v>3880</v>
      </c>
    </row>
    <row r="2923" spans="1:4" x14ac:dyDescent="0.3">
      <c r="A2923">
        <v>1003080</v>
      </c>
      <c r="B2923" t="s">
        <v>3869</v>
      </c>
      <c r="C2923" t="s">
        <v>3871</v>
      </c>
      <c r="D2923" t="s">
        <v>3880</v>
      </c>
    </row>
    <row r="2924" spans="1:4" x14ac:dyDescent="0.3">
      <c r="A2924">
        <v>1003081</v>
      </c>
      <c r="B2924" t="s">
        <v>3869</v>
      </c>
      <c r="C2924" t="s">
        <v>3871</v>
      </c>
      <c r="D2924" t="s">
        <v>3880</v>
      </c>
    </row>
    <row r="2925" spans="1:4" x14ac:dyDescent="0.3">
      <c r="A2925">
        <v>1003082</v>
      </c>
      <c r="B2925" t="s">
        <v>3867</v>
      </c>
      <c r="C2925" t="s">
        <v>3874</v>
      </c>
      <c r="D2925" t="s">
        <v>3879</v>
      </c>
    </row>
    <row r="2926" spans="1:4" x14ac:dyDescent="0.3">
      <c r="A2926">
        <v>1003083</v>
      </c>
      <c r="B2926" t="s">
        <v>3867</v>
      </c>
      <c r="C2926" t="s">
        <v>3873</v>
      </c>
      <c r="D2926" t="s">
        <v>3879</v>
      </c>
    </row>
    <row r="2927" spans="1:4" x14ac:dyDescent="0.3">
      <c r="A2927">
        <v>1003084</v>
      </c>
      <c r="B2927" t="s">
        <v>3869</v>
      </c>
      <c r="C2927" t="s">
        <v>3871</v>
      </c>
      <c r="D2927" t="s">
        <v>3880</v>
      </c>
    </row>
    <row r="2928" spans="1:4" x14ac:dyDescent="0.3">
      <c r="A2928">
        <v>1003085</v>
      </c>
      <c r="B2928" t="s">
        <v>3869</v>
      </c>
      <c r="C2928" t="s">
        <v>3871</v>
      </c>
      <c r="D2928" t="s">
        <v>3879</v>
      </c>
    </row>
    <row r="2929" spans="1:4" x14ac:dyDescent="0.3">
      <c r="A2929">
        <v>1003086</v>
      </c>
      <c r="B2929" t="s">
        <v>3869</v>
      </c>
      <c r="C2929" t="s">
        <v>3875</v>
      </c>
      <c r="D2929" t="s">
        <v>3880</v>
      </c>
    </row>
    <row r="2930" spans="1:4" x14ac:dyDescent="0.3">
      <c r="A2930">
        <v>1003087</v>
      </c>
      <c r="B2930" t="s">
        <v>3867</v>
      </c>
      <c r="C2930" t="s">
        <v>3868</v>
      </c>
      <c r="D2930" t="s">
        <v>3879</v>
      </c>
    </row>
    <row r="2931" spans="1:4" x14ac:dyDescent="0.3">
      <c r="A2931">
        <v>1003088</v>
      </c>
      <c r="B2931" t="s">
        <v>3867</v>
      </c>
      <c r="C2931" t="s">
        <v>3871</v>
      </c>
      <c r="D2931" t="s">
        <v>3879</v>
      </c>
    </row>
    <row r="2932" spans="1:4" x14ac:dyDescent="0.3">
      <c r="A2932">
        <v>1003089</v>
      </c>
      <c r="B2932" t="s">
        <v>3869</v>
      </c>
      <c r="C2932" t="s">
        <v>3872</v>
      </c>
      <c r="D2932" t="s">
        <v>3880</v>
      </c>
    </row>
    <row r="2933" spans="1:4" x14ac:dyDescent="0.3">
      <c r="A2933">
        <v>1003090</v>
      </c>
      <c r="B2933" t="s">
        <v>3869</v>
      </c>
      <c r="C2933" t="s">
        <v>3871</v>
      </c>
      <c r="D2933" t="s">
        <v>3879</v>
      </c>
    </row>
    <row r="2934" spans="1:4" x14ac:dyDescent="0.3">
      <c r="A2934">
        <v>1003091</v>
      </c>
      <c r="B2934" t="s">
        <v>3867</v>
      </c>
      <c r="C2934" t="s">
        <v>3871</v>
      </c>
      <c r="D2934" t="s">
        <v>3880</v>
      </c>
    </row>
    <row r="2935" spans="1:4" x14ac:dyDescent="0.3">
      <c r="A2935">
        <v>1003092</v>
      </c>
      <c r="B2935" t="s">
        <v>3869</v>
      </c>
      <c r="C2935" t="s">
        <v>3874</v>
      </c>
      <c r="D2935" t="s">
        <v>3879</v>
      </c>
    </row>
    <row r="2936" spans="1:4" x14ac:dyDescent="0.3">
      <c r="A2936">
        <v>1003093</v>
      </c>
      <c r="B2936" t="s">
        <v>3867</v>
      </c>
      <c r="C2936" t="s">
        <v>3872</v>
      </c>
      <c r="D2936" t="s">
        <v>3880</v>
      </c>
    </row>
    <row r="2937" spans="1:4" x14ac:dyDescent="0.3">
      <c r="A2937">
        <v>1003094</v>
      </c>
      <c r="B2937" t="s">
        <v>3869</v>
      </c>
      <c r="C2937" t="s">
        <v>3874</v>
      </c>
      <c r="D2937" t="s">
        <v>3879</v>
      </c>
    </row>
    <row r="2938" spans="1:4" x14ac:dyDescent="0.3">
      <c r="A2938">
        <v>1003095</v>
      </c>
      <c r="B2938" t="s">
        <v>3867</v>
      </c>
      <c r="C2938" t="s">
        <v>3871</v>
      </c>
      <c r="D2938" t="s">
        <v>3880</v>
      </c>
    </row>
    <row r="2939" spans="1:4" x14ac:dyDescent="0.3">
      <c r="A2939">
        <v>1003096</v>
      </c>
      <c r="B2939" t="s">
        <v>3867</v>
      </c>
      <c r="C2939" t="s">
        <v>3872</v>
      </c>
      <c r="D2939" t="s">
        <v>3880</v>
      </c>
    </row>
    <row r="2940" spans="1:4" x14ac:dyDescent="0.3">
      <c r="A2940">
        <v>1003097</v>
      </c>
      <c r="B2940" t="s">
        <v>3867</v>
      </c>
      <c r="C2940" t="s">
        <v>3871</v>
      </c>
      <c r="D2940" t="s">
        <v>3879</v>
      </c>
    </row>
    <row r="2941" spans="1:4" x14ac:dyDescent="0.3">
      <c r="A2941">
        <v>1003098</v>
      </c>
      <c r="B2941" t="s">
        <v>3869</v>
      </c>
      <c r="C2941" t="s">
        <v>3871</v>
      </c>
      <c r="D2941" t="s">
        <v>3880</v>
      </c>
    </row>
    <row r="2942" spans="1:4" x14ac:dyDescent="0.3">
      <c r="A2942">
        <v>1003099</v>
      </c>
      <c r="B2942" t="s">
        <v>3869</v>
      </c>
      <c r="C2942" t="s">
        <v>3871</v>
      </c>
      <c r="D2942" t="s">
        <v>3880</v>
      </c>
    </row>
    <row r="2943" spans="1:4" x14ac:dyDescent="0.3">
      <c r="A2943">
        <v>1003100</v>
      </c>
      <c r="B2943" t="s">
        <v>3867</v>
      </c>
      <c r="C2943" t="s">
        <v>3871</v>
      </c>
      <c r="D2943" t="s">
        <v>3879</v>
      </c>
    </row>
    <row r="2944" spans="1:4" x14ac:dyDescent="0.3">
      <c r="A2944">
        <v>1003101</v>
      </c>
      <c r="B2944" t="s">
        <v>3869</v>
      </c>
      <c r="C2944" t="s">
        <v>3875</v>
      </c>
      <c r="D2944" t="s">
        <v>3879</v>
      </c>
    </row>
    <row r="2945" spans="1:4" x14ac:dyDescent="0.3">
      <c r="A2945">
        <v>1003102</v>
      </c>
      <c r="B2945" t="s">
        <v>3869</v>
      </c>
      <c r="C2945" t="s">
        <v>3871</v>
      </c>
      <c r="D2945" t="s">
        <v>3880</v>
      </c>
    </row>
    <row r="2946" spans="1:4" x14ac:dyDescent="0.3">
      <c r="A2946">
        <v>1003103</v>
      </c>
      <c r="B2946" t="s">
        <v>3869</v>
      </c>
      <c r="C2946" t="s">
        <v>3871</v>
      </c>
      <c r="D2946" t="s">
        <v>3880</v>
      </c>
    </row>
    <row r="2947" spans="1:4" x14ac:dyDescent="0.3">
      <c r="A2947">
        <v>1003104</v>
      </c>
      <c r="B2947" t="s">
        <v>3869</v>
      </c>
      <c r="C2947" t="s">
        <v>3875</v>
      </c>
      <c r="D2947" t="s">
        <v>3879</v>
      </c>
    </row>
    <row r="2948" spans="1:4" x14ac:dyDescent="0.3">
      <c r="A2948">
        <v>1003105</v>
      </c>
      <c r="B2948" t="s">
        <v>3869</v>
      </c>
      <c r="C2948" t="s">
        <v>3874</v>
      </c>
      <c r="D2948" t="s">
        <v>3880</v>
      </c>
    </row>
    <row r="2949" spans="1:4" x14ac:dyDescent="0.3">
      <c r="A2949">
        <v>1003106</v>
      </c>
      <c r="B2949" t="s">
        <v>3869</v>
      </c>
      <c r="C2949" t="s">
        <v>3871</v>
      </c>
      <c r="D2949" t="s">
        <v>3879</v>
      </c>
    </row>
    <row r="2950" spans="1:4" x14ac:dyDescent="0.3">
      <c r="A2950">
        <v>1003108</v>
      </c>
      <c r="B2950" t="s">
        <v>3869</v>
      </c>
      <c r="C2950" t="s">
        <v>3873</v>
      </c>
      <c r="D2950" t="s">
        <v>3880</v>
      </c>
    </row>
    <row r="2951" spans="1:4" x14ac:dyDescent="0.3">
      <c r="A2951">
        <v>1003109</v>
      </c>
      <c r="B2951" t="s">
        <v>3867</v>
      </c>
      <c r="C2951" t="s">
        <v>3871</v>
      </c>
      <c r="D2951" t="s">
        <v>3879</v>
      </c>
    </row>
    <row r="2952" spans="1:4" x14ac:dyDescent="0.3">
      <c r="A2952">
        <v>1003110</v>
      </c>
      <c r="B2952" t="s">
        <v>3869</v>
      </c>
      <c r="C2952" t="s">
        <v>3871</v>
      </c>
      <c r="D2952" t="s">
        <v>3880</v>
      </c>
    </row>
    <row r="2953" spans="1:4" x14ac:dyDescent="0.3">
      <c r="A2953">
        <v>1003111</v>
      </c>
      <c r="B2953" t="s">
        <v>3869</v>
      </c>
      <c r="C2953" t="s">
        <v>3875</v>
      </c>
      <c r="D2953" t="s">
        <v>3879</v>
      </c>
    </row>
    <row r="2954" spans="1:4" x14ac:dyDescent="0.3">
      <c r="A2954">
        <v>1003112</v>
      </c>
      <c r="B2954" t="s">
        <v>3869</v>
      </c>
      <c r="C2954" t="s">
        <v>3875</v>
      </c>
      <c r="D2954" t="s">
        <v>3879</v>
      </c>
    </row>
    <row r="2955" spans="1:4" x14ac:dyDescent="0.3">
      <c r="A2955">
        <v>1003113</v>
      </c>
      <c r="B2955" t="s">
        <v>3869</v>
      </c>
      <c r="C2955" t="s">
        <v>3871</v>
      </c>
      <c r="D2955" t="s">
        <v>3879</v>
      </c>
    </row>
    <row r="2956" spans="1:4" x14ac:dyDescent="0.3">
      <c r="A2956">
        <v>1003114</v>
      </c>
      <c r="B2956" t="s">
        <v>3869</v>
      </c>
      <c r="C2956" t="s">
        <v>3875</v>
      </c>
      <c r="D2956" t="s">
        <v>3880</v>
      </c>
    </row>
    <row r="2957" spans="1:4" x14ac:dyDescent="0.3">
      <c r="A2957">
        <v>1003115</v>
      </c>
      <c r="B2957" t="s">
        <v>3869</v>
      </c>
      <c r="C2957" t="s">
        <v>3874</v>
      </c>
      <c r="D2957" t="s">
        <v>3880</v>
      </c>
    </row>
    <row r="2958" spans="1:4" x14ac:dyDescent="0.3">
      <c r="A2958">
        <v>1003116</v>
      </c>
      <c r="B2958" t="s">
        <v>3869</v>
      </c>
      <c r="C2958" t="s">
        <v>3871</v>
      </c>
      <c r="D2958" t="s">
        <v>3879</v>
      </c>
    </row>
    <row r="2959" spans="1:4" x14ac:dyDescent="0.3">
      <c r="A2959">
        <v>1003117</v>
      </c>
      <c r="B2959" t="s">
        <v>3869</v>
      </c>
      <c r="C2959" t="s">
        <v>3874</v>
      </c>
      <c r="D2959" t="s">
        <v>3880</v>
      </c>
    </row>
    <row r="2960" spans="1:4" x14ac:dyDescent="0.3">
      <c r="A2960">
        <v>1003118</v>
      </c>
      <c r="B2960" t="s">
        <v>3869</v>
      </c>
      <c r="C2960" t="s">
        <v>3871</v>
      </c>
      <c r="D2960" t="s">
        <v>3879</v>
      </c>
    </row>
    <row r="2961" spans="1:4" x14ac:dyDescent="0.3">
      <c r="A2961">
        <v>1003119</v>
      </c>
      <c r="B2961" t="s">
        <v>3869</v>
      </c>
      <c r="C2961" t="s">
        <v>3872</v>
      </c>
      <c r="D2961" t="s">
        <v>3880</v>
      </c>
    </row>
    <row r="2962" spans="1:4" x14ac:dyDescent="0.3">
      <c r="A2962">
        <v>1003120</v>
      </c>
      <c r="B2962" t="s">
        <v>3869</v>
      </c>
      <c r="C2962" t="s">
        <v>3875</v>
      </c>
      <c r="D2962" t="s">
        <v>3880</v>
      </c>
    </row>
    <row r="2963" spans="1:4" x14ac:dyDescent="0.3">
      <c r="A2963">
        <v>1003121</v>
      </c>
      <c r="B2963" t="s">
        <v>3869</v>
      </c>
      <c r="C2963" t="s">
        <v>3871</v>
      </c>
      <c r="D2963" t="s">
        <v>3879</v>
      </c>
    </row>
    <row r="2964" spans="1:4" x14ac:dyDescent="0.3">
      <c r="A2964">
        <v>1003122</v>
      </c>
      <c r="B2964" t="s">
        <v>3867</v>
      </c>
      <c r="C2964" t="s">
        <v>3871</v>
      </c>
      <c r="D2964" t="s">
        <v>3880</v>
      </c>
    </row>
    <row r="2965" spans="1:4" x14ac:dyDescent="0.3">
      <c r="A2965">
        <v>1003123</v>
      </c>
      <c r="B2965" t="s">
        <v>3869</v>
      </c>
      <c r="C2965" t="s">
        <v>3871</v>
      </c>
      <c r="D2965" t="s">
        <v>3879</v>
      </c>
    </row>
    <row r="2966" spans="1:4" x14ac:dyDescent="0.3">
      <c r="A2966">
        <v>1003124</v>
      </c>
      <c r="B2966" t="s">
        <v>3869</v>
      </c>
      <c r="C2966" t="s">
        <v>3871</v>
      </c>
      <c r="D2966" t="s">
        <v>3879</v>
      </c>
    </row>
    <row r="2967" spans="1:4" x14ac:dyDescent="0.3">
      <c r="A2967">
        <v>1003125</v>
      </c>
      <c r="B2967" t="s">
        <v>3869</v>
      </c>
      <c r="C2967" t="s">
        <v>3871</v>
      </c>
      <c r="D2967" t="s">
        <v>3879</v>
      </c>
    </row>
    <row r="2968" spans="1:4" x14ac:dyDescent="0.3">
      <c r="A2968">
        <v>1003126</v>
      </c>
      <c r="B2968" t="s">
        <v>3869</v>
      </c>
      <c r="C2968" t="s">
        <v>3871</v>
      </c>
      <c r="D2968" t="s">
        <v>3880</v>
      </c>
    </row>
    <row r="2969" spans="1:4" x14ac:dyDescent="0.3">
      <c r="A2969">
        <v>1003127</v>
      </c>
      <c r="B2969" t="s">
        <v>3867</v>
      </c>
      <c r="C2969" t="s">
        <v>3871</v>
      </c>
      <c r="D2969" t="s">
        <v>3880</v>
      </c>
    </row>
    <row r="2970" spans="1:4" x14ac:dyDescent="0.3">
      <c r="A2970">
        <v>1003128</v>
      </c>
      <c r="B2970" t="s">
        <v>3869</v>
      </c>
      <c r="C2970" t="s">
        <v>3875</v>
      </c>
      <c r="D2970" t="s">
        <v>3879</v>
      </c>
    </row>
    <row r="2971" spans="1:4" x14ac:dyDescent="0.3">
      <c r="A2971">
        <v>1003129</v>
      </c>
      <c r="B2971" t="s">
        <v>3869</v>
      </c>
      <c r="C2971" t="s">
        <v>3871</v>
      </c>
      <c r="D2971" t="s">
        <v>3879</v>
      </c>
    </row>
    <row r="2972" spans="1:4" x14ac:dyDescent="0.3">
      <c r="A2972">
        <v>1003130</v>
      </c>
      <c r="B2972" t="s">
        <v>3869</v>
      </c>
      <c r="C2972" t="s">
        <v>3871</v>
      </c>
      <c r="D2972" t="s">
        <v>3879</v>
      </c>
    </row>
    <row r="2973" spans="1:4" x14ac:dyDescent="0.3">
      <c r="A2973">
        <v>1003131</v>
      </c>
      <c r="B2973" t="s">
        <v>3867</v>
      </c>
      <c r="C2973" t="s">
        <v>3871</v>
      </c>
      <c r="D2973" t="s">
        <v>3880</v>
      </c>
    </row>
    <row r="2974" spans="1:4" x14ac:dyDescent="0.3">
      <c r="A2974">
        <v>1003132</v>
      </c>
      <c r="B2974" t="s">
        <v>3869</v>
      </c>
      <c r="C2974" t="s">
        <v>3874</v>
      </c>
      <c r="D2974" t="s">
        <v>3879</v>
      </c>
    </row>
    <row r="2975" spans="1:4" x14ac:dyDescent="0.3">
      <c r="A2975">
        <v>1003133</v>
      </c>
      <c r="B2975" t="s">
        <v>3869</v>
      </c>
      <c r="C2975" t="s">
        <v>3875</v>
      </c>
      <c r="D2975" t="s">
        <v>3879</v>
      </c>
    </row>
    <row r="2976" spans="1:4" x14ac:dyDescent="0.3">
      <c r="A2976">
        <v>1003134</v>
      </c>
      <c r="B2976" t="s">
        <v>3869</v>
      </c>
      <c r="C2976" t="s">
        <v>3875</v>
      </c>
      <c r="D2976" t="s">
        <v>3880</v>
      </c>
    </row>
    <row r="2977" spans="1:4" x14ac:dyDescent="0.3">
      <c r="A2977">
        <v>1003135</v>
      </c>
      <c r="B2977" t="s">
        <v>3869</v>
      </c>
      <c r="C2977" t="s">
        <v>3871</v>
      </c>
      <c r="D2977" t="s">
        <v>3879</v>
      </c>
    </row>
    <row r="2978" spans="1:4" x14ac:dyDescent="0.3">
      <c r="A2978">
        <v>1003136</v>
      </c>
      <c r="B2978" t="s">
        <v>3867</v>
      </c>
      <c r="C2978" t="s">
        <v>3871</v>
      </c>
      <c r="D2978" t="s">
        <v>3880</v>
      </c>
    </row>
    <row r="2979" spans="1:4" x14ac:dyDescent="0.3">
      <c r="A2979">
        <v>1003138</v>
      </c>
      <c r="B2979" t="s">
        <v>3869</v>
      </c>
      <c r="C2979" t="s">
        <v>3874</v>
      </c>
      <c r="D2979" t="s">
        <v>3880</v>
      </c>
    </row>
    <row r="2980" spans="1:4" x14ac:dyDescent="0.3">
      <c r="A2980">
        <v>1003140</v>
      </c>
      <c r="B2980" t="s">
        <v>3867</v>
      </c>
      <c r="C2980" t="s">
        <v>3871</v>
      </c>
      <c r="D2980" t="s">
        <v>3879</v>
      </c>
    </row>
    <row r="2981" spans="1:4" x14ac:dyDescent="0.3">
      <c r="A2981">
        <v>1003141</v>
      </c>
      <c r="B2981" t="s">
        <v>3869</v>
      </c>
      <c r="C2981" t="s">
        <v>3871</v>
      </c>
      <c r="D2981" t="s">
        <v>3880</v>
      </c>
    </row>
    <row r="2982" spans="1:4" x14ac:dyDescent="0.3">
      <c r="A2982">
        <v>1003142</v>
      </c>
      <c r="B2982" t="s">
        <v>3869</v>
      </c>
      <c r="C2982" t="s">
        <v>3871</v>
      </c>
      <c r="D2982" t="s">
        <v>3879</v>
      </c>
    </row>
    <row r="2983" spans="1:4" x14ac:dyDescent="0.3">
      <c r="A2983">
        <v>1003143</v>
      </c>
      <c r="B2983" t="s">
        <v>3867</v>
      </c>
      <c r="C2983" t="s">
        <v>3873</v>
      </c>
      <c r="D2983" t="s">
        <v>3880</v>
      </c>
    </row>
    <row r="2984" spans="1:4" x14ac:dyDescent="0.3">
      <c r="A2984">
        <v>1003144</v>
      </c>
      <c r="B2984" t="s">
        <v>3867</v>
      </c>
      <c r="C2984" t="s">
        <v>3871</v>
      </c>
      <c r="D2984" t="s">
        <v>3879</v>
      </c>
    </row>
    <row r="2985" spans="1:4" x14ac:dyDescent="0.3">
      <c r="A2985">
        <v>1003145</v>
      </c>
      <c r="B2985" t="s">
        <v>3869</v>
      </c>
      <c r="C2985" t="s">
        <v>3875</v>
      </c>
      <c r="D2985" t="s">
        <v>3879</v>
      </c>
    </row>
    <row r="2986" spans="1:4" x14ac:dyDescent="0.3">
      <c r="A2986">
        <v>1003146</v>
      </c>
      <c r="B2986" t="s">
        <v>3869</v>
      </c>
      <c r="C2986" t="s">
        <v>3871</v>
      </c>
      <c r="D2986" t="s">
        <v>3879</v>
      </c>
    </row>
    <row r="2987" spans="1:4" x14ac:dyDescent="0.3">
      <c r="A2987">
        <v>1003147</v>
      </c>
      <c r="B2987" t="s">
        <v>3869</v>
      </c>
      <c r="C2987" t="s">
        <v>3871</v>
      </c>
      <c r="D2987" t="s">
        <v>3879</v>
      </c>
    </row>
    <row r="2988" spans="1:4" x14ac:dyDescent="0.3">
      <c r="A2988">
        <v>1003148</v>
      </c>
      <c r="B2988" t="s">
        <v>3869</v>
      </c>
      <c r="C2988" t="s">
        <v>3875</v>
      </c>
      <c r="D2988" t="s">
        <v>3879</v>
      </c>
    </row>
    <row r="2989" spans="1:4" x14ac:dyDescent="0.3">
      <c r="A2989">
        <v>1003149</v>
      </c>
      <c r="B2989" t="s">
        <v>3869</v>
      </c>
      <c r="C2989" t="s">
        <v>3875</v>
      </c>
      <c r="D2989" t="s">
        <v>3879</v>
      </c>
    </row>
    <row r="2990" spans="1:4" x14ac:dyDescent="0.3">
      <c r="A2990">
        <v>1003150</v>
      </c>
      <c r="B2990" t="s">
        <v>3867</v>
      </c>
      <c r="C2990" t="s">
        <v>3871</v>
      </c>
      <c r="D2990" t="s">
        <v>3880</v>
      </c>
    </row>
    <row r="2991" spans="1:4" x14ac:dyDescent="0.3">
      <c r="A2991">
        <v>1003151</v>
      </c>
      <c r="B2991" t="s">
        <v>3867</v>
      </c>
      <c r="C2991" t="s">
        <v>3871</v>
      </c>
      <c r="D2991" t="s">
        <v>3879</v>
      </c>
    </row>
    <row r="2992" spans="1:4" x14ac:dyDescent="0.3">
      <c r="A2992">
        <v>1003152</v>
      </c>
      <c r="B2992" t="s">
        <v>3869</v>
      </c>
      <c r="C2992" t="s">
        <v>3875</v>
      </c>
      <c r="D2992" t="s">
        <v>3879</v>
      </c>
    </row>
    <row r="2993" spans="1:4" x14ac:dyDescent="0.3">
      <c r="A2993">
        <v>1003153</v>
      </c>
      <c r="B2993" t="s">
        <v>3867</v>
      </c>
      <c r="C2993" t="s">
        <v>3871</v>
      </c>
      <c r="D2993" t="s">
        <v>3879</v>
      </c>
    </row>
    <row r="2994" spans="1:4" x14ac:dyDescent="0.3">
      <c r="A2994">
        <v>1003154</v>
      </c>
      <c r="B2994" t="s">
        <v>3867</v>
      </c>
      <c r="C2994" t="s">
        <v>3871</v>
      </c>
      <c r="D2994" t="s">
        <v>3879</v>
      </c>
    </row>
    <row r="2995" spans="1:4" x14ac:dyDescent="0.3">
      <c r="A2995">
        <v>1003155</v>
      </c>
      <c r="B2995" t="s">
        <v>3869</v>
      </c>
      <c r="C2995" t="s">
        <v>3871</v>
      </c>
      <c r="D2995" t="s">
        <v>3879</v>
      </c>
    </row>
    <row r="2996" spans="1:4" x14ac:dyDescent="0.3">
      <c r="A2996">
        <v>1003156</v>
      </c>
      <c r="B2996" t="s">
        <v>3869</v>
      </c>
      <c r="C2996" t="s">
        <v>3874</v>
      </c>
      <c r="D2996" t="s">
        <v>3879</v>
      </c>
    </row>
    <row r="2997" spans="1:4" x14ac:dyDescent="0.3">
      <c r="A2997">
        <v>1003157</v>
      </c>
      <c r="B2997" t="s">
        <v>3869</v>
      </c>
      <c r="C2997" t="s">
        <v>3871</v>
      </c>
      <c r="D2997" t="s">
        <v>3879</v>
      </c>
    </row>
    <row r="2998" spans="1:4" x14ac:dyDescent="0.3">
      <c r="A2998">
        <v>1003158</v>
      </c>
      <c r="B2998" t="s">
        <v>3869</v>
      </c>
      <c r="C2998" t="s">
        <v>3871</v>
      </c>
      <c r="D2998" t="s">
        <v>3879</v>
      </c>
    </row>
    <row r="2999" spans="1:4" x14ac:dyDescent="0.3">
      <c r="A2999">
        <v>1003159</v>
      </c>
      <c r="B2999" t="s">
        <v>3867</v>
      </c>
      <c r="C2999" t="s">
        <v>3871</v>
      </c>
      <c r="D2999" t="s">
        <v>3879</v>
      </c>
    </row>
    <row r="3000" spans="1:4" x14ac:dyDescent="0.3">
      <c r="A3000">
        <v>1003160</v>
      </c>
      <c r="B3000" t="s">
        <v>3869</v>
      </c>
      <c r="C3000" t="s">
        <v>3871</v>
      </c>
      <c r="D3000" t="s">
        <v>3879</v>
      </c>
    </row>
    <row r="3001" spans="1:4" x14ac:dyDescent="0.3">
      <c r="A3001">
        <v>1003161</v>
      </c>
      <c r="B3001" t="s">
        <v>3869</v>
      </c>
      <c r="C3001" t="s">
        <v>3871</v>
      </c>
      <c r="D3001" t="s">
        <v>3879</v>
      </c>
    </row>
    <row r="3002" spans="1:4" x14ac:dyDescent="0.3">
      <c r="A3002">
        <v>1003164</v>
      </c>
      <c r="B3002" t="s">
        <v>3869</v>
      </c>
      <c r="C3002" t="s">
        <v>3875</v>
      </c>
      <c r="D3002" t="s">
        <v>3879</v>
      </c>
    </row>
    <row r="3003" spans="1:4" x14ac:dyDescent="0.3">
      <c r="A3003">
        <v>1003165</v>
      </c>
      <c r="B3003" t="s">
        <v>3869</v>
      </c>
      <c r="C3003" t="s">
        <v>3874</v>
      </c>
      <c r="D3003" t="s">
        <v>3880</v>
      </c>
    </row>
    <row r="3004" spans="1:4" x14ac:dyDescent="0.3">
      <c r="A3004">
        <v>1003166</v>
      </c>
      <c r="B3004" t="s">
        <v>3869</v>
      </c>
      <c r="C3004" t="s">
        <v>3875</v>
      </c>
      <c r="D3004" t="s">
        <v>3879</v>
      </c>
    </row>
    <row r="3005" spans="1:4" x14ac:dyDescent="0.3">
      <c r="A3005">
        <v>1003167</v>
      </c>
      <c r="B3005" t="s">
        <v>3869</v>
      </c>
      <c r="C3005" t="s">
        <v>3871</v>
      </c>
      <c r="D3005" t="s">
        <v>3879</v>
      </c>
    </row>
    <row r="3006" spans="1:4" x14ac:dyDescent="0.3">
      <c r="A3006">
        <v>1003168</v>
      </c>
      <c r="B3006" t="s">
        <v>3867</v>
      </c>
      <c r="C3006" t="s">
        <v>3874</v>
      </c>
      <c r="D3006" t="s">
        <v>3880</v>
      </c>
    </row>
    <row r="3007" spans="1:4" x14ac:dyDescent="0.3">
      <c r="A3007">
        <v>1003169</v>
      </c>
      <c r="B3007" t="s">
        <v>3869</v>
      </c>
      <c r="C3007" t="s">
        <v>3873</v>
      </c>
      <c r="D3007" t="s">
        <v>3879</v>
      </c>
    </row>
    <row r="3008" spans="1:4" x14ac:dyDescent="0.3">
      <c r="A3008">
        <v>1003170</v>
      </c>
      <c r="B3008" t="s">
        <v>3869</v>
      </c>
      <c r="C3008" t="s">
        <v>3871</v>
      </c>
      <c r="D3008" t="s">
        <v>3879</v>
      </c>
    </row>
    <row r="3009" spans="1:4" x14ac:dyDescent="0.3">
      <c r="A3009">
        <v>1003171</v>
      </c>
      <c r="B3009" t="s">
        <v>3867</v>
      </c>
      <c r="C3009" t="s">
        <v>3873</v>
      </c>
      <c r="D3009" t="s">
        <v>3880</v>
      </c>
    </row>
    <row r="3010" spans="1:4" x14ac:dyDescent="0.3">
      <c r="A3010">
        <v>1003172</v>
      </c>
      <c r="B3010" t="s">
        <v>3869</v>
      </c>
      <c r="C3010" t="s">
        <v>3875</v>
      </c>
      <c r="D3010" t="s">
        <v>3879</v>
      </c>
    </row>
    <row r="3011" spans="1:4" x14ac:dyDescent="0.3">
      <c r="A3011">
        <v>1003173</v>
      </c>
      <c r="B3011" t="s">
        <v>3869</v>
      </c>
      <c r="C3011" t="s">
        <v>3871</v>
      </c>
      <c r="D3011" t="s">
        <v>3880</v>
      </c>
    </row>
    <row r="3012" spans="1:4" x14ac:dyDescent="0.3">
      <c r="A3012">
        <v>1003174</v>
      </c>
      <c r="B3012" t="s">
        <v>3867</v>
      </c>
      <c r="C3012" t="s">
        <v>3875</v>
      </c>
      <c r="D3012" t="s">
        <v>3880</v>
      </c>
    </row>
    <row r="3013" spans="1:4" x14ac:dyDescent="0.3">
      <c r="A3013">
        <v>1003175</v>
      </c>
      <c r="B3013" t="s">
        <v>3869</v>
      </c>
      <c r="C3013" t="s">
        <v>3874</v>
      </c>
      <c r="D3013" t="s">
        <v>3879</v>
      </c>
    </row>
    <row r="3014" spans="1:4" x14ac:dyDescent="0.3">
      <c r="A3014">
        <v>1003176</v>
      </c>
      <c r="B3014" t="s">
        <v>3869</v>
      </c>
      <c r="C3014" t="s">
        <v>3871</v>
      </c>
      <c r="D3014" t="s">
        <v>3880</v>
      </c>
    </row>
    <row r="3015" spans="1:4" x14ac:dyDescent="0.3">
      <c r="A3015">
        <v>1003177</v>
      </c>
      <c r="B3015" t="s">
        <v>3867</v>
      </c>
      <c r="C3015" t="s">
        <v>3871</v>
      </c>
      <c r="D3015" t="s">
        <v>3879</v>
      </c>
    </row>
    <row r="3016" spans="1:4" x14ac:dyDescent="0.3">
      <c r="A3016">
        <v>1003178</v>
      </c>
      <c r="B3016" t="s">
        <v>3867</v>
      </c>
      <c r="C3016" t="s">
        <v>3874</v>
      </c>
      <c r="D3016" t="s">
        <v>3879</v>
      </c>
    </row>
    <row r="3017" spans="1:4" x14ac:dyDescent="0.3">
      <c r="A3017">
        <v>1003180</v>
      </c>
      <c r="B3017" t="s">
        <v>3869</v>
      </c>
      <c r="C3017" t="s">
        <v>3871</v>
      </c>
      <c r="D3017" t="s">
        <v>3879</v>
      </c>
    </row>
    <row r="3018" spans="1:4" x14ac:dyDescent="0.3">
      <c r="A3018">
        <v>1003182</v>
      </c>
      <c r="B3018" t="s">
        <v>3869</v>
      </c>
      <c r="C3018" t="s">
        <v>3871</v>
      </c>
      <c r="D3018" t="s">
        <v>3880</v>
      </c>
    </row>
    <row r="3019" spans="1:4" x14ac:dyDescent="0.3">
      <c r="A3019">
        <v>1003183</v>
      </c>
      <c r="B3019" t="s">
        <v>3869</v>
      </c>
      <c r="C3019" t="s">
        <v>3873</v>
      </c>
      <c r="D3019" t="s">
        <v>3880</v>
      </c>
    </row>
    <row r="3020" spans="1:4" x14ac:dyDescent="0.3">
      <c r="A3020">
        <v>1003184</v>
      </c>
      <c r="B3020" t="s">
        <v>3867</v>
      </c>
      <c r="C3020" t="s">
        <v>3871</v>
      </c>
      <c r="D3020" t="s">
        <v>3880</v>
      </c>
    </row>
    <row r="3021" spans="1:4" x14ac:dyDescent="0.3">
      <c r="A3021">
        <v>1003185</v>
      </c>
      <c r="B3021" t="s">
        <v>3869</v>
      </c>
      <c r="C3021" t="s">
        <v>3875</v>
      </c>
      <c r="D3021" t="s">
        <v>3880</v>
      </c>
    </row>
    <row r="3022" spans="1:4" x14ac:dyDescent="0.3">
      <c r="A3022">
        <v>1003186</v>
      </c>
      <c r="B3022" t="s">
        <v>3869</v>
      </c>
      <c r="C3022" t="s">
        <v>3873</v>
      </c>
      <c r="D3022" t="s">
        <v>3879</v>
      </c>
    </row>
    <row r="3023" spans="1:4" x14ac:dyDescent="0.3">
      <c r="A3023">
        <v>1003187</v>
      </c>
      <c r="B3023" t="s">
        <v>3869</v>
      </c>
      <c r="C3023" t="s">
        <v>3874</v>
      </c>
      <c r="D3023" t="s">
        <v>3879</v>
      </c>
    </row>
    <row r="3024" spans="1:4" x14ac:dyDescent="0.3">
      <c r="A3024">
        <v>1003188</v>
      </c>
      <c r="B3024" t="s">
        <v>3869</v>
      </c>
      <c r="C3024" t="s">
        <v>3870</v>
      </c>
      <c r="D3024" t="s">
        <v>3880</v>
      </c>
    </row>
    <row r="3025" spans="1:4" x14ac:dyDescent="0.3">
      <c r="A3025">
        <v>1003189</v>
      </c>
      <c r="B3025" t="s">
        <v>3869</v>
      </c>
      <c r="C3025" t="s">
        <v>3871</v>
      </c>
      <c r="D3025" t="s">
        <v>3879</v>
      </c>
    </row>
    <row r="3026" spans="1:4" x14ac:dyDescent="0.3">
      <c r="A3026">
        <v>1003190</v>
      </c>
      <c r="B3026" t="s">
        <v>3869</v>
      </c>
      <c r="C3026" t="s">
        <v>3868</v>
      </c>
      <c r="D3026" t="s">
        <v>3879</v>
      </c>
    </row>
    <row r="3027" spans="1:4" x14ac:dyDescent="0.3">
      <c r="A3027">
        <v>1003191</v>
      </c>
      <c r="B3027" t="s">
        <v>3869</v>
      </c>
      <c r="C3027" t="s">
        <v>3871</v>
      </c>
      <c r="D3027" t="s">
        <v>3879</v>
      </c>
    </row>
    <row r="3028" spans="1:4" x14ac:dyDescent="0.3">
      <c r="A3028">
        <v>1003192</v>
      </c>
      <c r="B3028" t="s">
        <v>3869</v>
      </c>
      <c r="C3028" t="s">
        <v>3875</v>
      </c>
      <c r="D3028" t="s">
        <v>3880</v>
      </c>
    </row>
    <row r="3029" spans="1:4" x14ac:dyDescent="0.3">
      <c r="A3029">
        <v>1003193</v>
      </c>
      <c r="B3029" t="s">
        <v>3869</v>
      </c>
      <c r="C3029" t="s">
        <v>3871</v>
      </c>
      <c r="D3029" t="s">
        <v>3880</v>
      </c>
    </row>
    <row r="3030" spans="1:4" x14ac:dyDescent="0.3">
      <c r="A3030">
        <v>1003194</v>
      </c>
      <c r="B3030" t="s">
        <v>3869</v>
      </c>
      <c r="C3030" t="s">
        <v>3871</v>
      </c>
      <c r="D3030" t="s">
        <v>3879</v>
      </c>
    </row>
    <row r="3031" spans="1:4" x14ac:dyDescent="0.3">
      <c r="A3031">
        <v>1003195</v>
      </c>
      <c r="B3031" t="s">
        <v>3869</v>
      </c>
      <c r="C3031" t="s">
        <v>3875</v>
      </c>
      <c r="D3031" t="s">
        <v>3879</v>
      </c>
    </row>
    <row r="3032" spans="1:4" x14ac:dyDescent="0.3">
      <c r="A3032">
        <v>1003196</v>
      </c>
      <c r="B3032" t="s">
        <v>3867</v>
      </c>
      <c r="C3032" t="s">
        <v>3875</v>
      </c>
      <c r="D3032" t="s">
        <v>3879</v>
      </c>
    </row>
    <row r="3033" spans="1:4" x14ac:dyDescent="0.3">
      <c r="A3033">
        <v>1003197</v>
      </c>
      <c r="B3033" t="s">
        <v>3867</v>
      </c>
      <c r="C3033" t="s">
        <v>3875</v>
      </c>
      <c r="D3033" t="s">
        <v>3879</v>
      </c>
    </row>
    <row r="3034" spans="1:4" x14ac:dyDescent="0.3">
      <c r="A3034">
        <v>1003198</v>
      </c>
      <c r="B3034" t="s">
        <v>3869</v>
      </c>
      <c r="C3034" t="s">
        <v>3871</v>
      </c>
      <c r="D3034" t="s">
        <v>3879</v>
      </c>
    </row>
    <row r="3035" spans="1:4" x14ac:dyDescent="0.3">
      <c r="A3035">
        <v>1003199</v>
      </c>
      <c r="B3035" t="s">
        <v>3869</v>
      </c>
      <c r="C3035" t="s">
        <v>3875</v>
      </c>
      <c r="D3035" t="s">
        <v>3879</v>
      </c>
    </row>
    <row r="3036" spans="1:4" x14ac:dyDescent="0.3">
      <c r="A3036">
        <v>1003200</v>
      </c>
      <c r="B3036" t="s">
        <v>3867</v>
      </c>
      <c r="C3036" t="s">
        <v>3871</v>
      </c>
      <c r="D3036" t="s">
        <v>3879</v>
      </c>
    </row>
    <row r="3037" spans="1:4" x14ac:dyDescent="0.3">
      <c r="A3037">
        <v>1003201</v>
      </c>
      <c r="B3037" t="s">
        <v>3869</v>
      </c>
      <c r="C3037" t="s">
        <v>3872</v>
      </c>
      <c r="D3037" t="s">
        <v>3880</v>
      </c>
    </row>
    <row r="3038" spans="1:4" x14ac:dyDescent="0.3">
      <c r="A3038">
        <v>1003202</v>
      </c>
      <c r="B3038" t="s">
        <v>3867</v>
      </c>
      <c r="C3038" t="s">
        <v>3875</v>
      </c>
      <c r="D3038" t="s">
        <v>3879</v>
      </c>
    </row>
    <row r="3039" spans="1:4" x14ac:dyDescent="0.3">
      <c r="A3039">
        <v>1003203</v>
      </c>
      <c r="B3039" t="s">
        <v>3869</v>
      </c>
      <c r="C3039" t="s">
        <v>3874</v>
      </c>
      <c r="D3039" t="s">
        <v>3879</v>
      </c>
    </row>
    <row r="3040" spans="1:4" x14ac:dyDescent="0.3">
      <c r="A3040">
        <v>1003204</v>
      </c>
      <c r="B3040" t="s">
        <v>3869</v>
      </c>
      <c r="C3040" t="s">
        <v>3872</v>
      </c>
      <c r="D3040" t="s">
        <v>3880</v>
      </c>
    </row>
    <row r="3041" spans="1:4" x14ac:dyDescent="0.3">
      <c r="A3041">
        <v>1003205</v>
      </c>
      <c r="B3041" t="s">
        <v>3867</v>
      </c>
      <c r="C3041" t="s">
        <v>3874</v>
      </c>
      <c r="D3041" t="s">
        <v>3879</v>
      </c>
    </row>
    <row r="3042" spans="1:4" x14ac:dyDescent="0.3">
      <c r="A3042">
        <v>1003206</v>
      </c>
      <c r="B3042" t="s">
        <v>3869</v>
      </c>
      <c r="C3042" t="s">
        <v>3875</v>
      </c>
      <c r="D3042" t="s">
        <v>3879</v>
      </c>
    </row>
    <row r="3043" spans="1:4" x14ac:dyDescent="0.3">
      <c r="A3043">
        <v>1003207</v>
      </c>
      <c r="B3043" t="s">
        <v>3869</v>
      </c>
      <c r="C3043" t="s">
        <v>3874</v>
      </c>
      <c r="D3043" t="s">
        <v>3879</v>
      </c>
    </row>
    <row r="3044" spans="1:4" x14ac:dyDescent="0.3">
      <c r="A3044">
        <v>1003208</v>
      </c>
      <c r="B3044" t="s">
        <v>3869</v>
      </c>
      <c r="C3044" t="s">
        <v>3871</v>
      </c>
      <c r="D3044" t="s">
        <v>3879</v>
      </c>
    </row>
    <row r="3045" spans="1:4" x14ac:dyDescent="0.3">
      <c r="A3045">
        <v>1003209</v>
      </c>
      <c r="B3045" t="s">
        <v>3869</v>
      </c>
      <c r="C3045" t="s">
        <v>3871</v>
      </c>
      <c r="D3045" t="s">
        <v>3879</v>
      </c>
    </row>
    <row r="3046" spans="1:4" x14ac:dyDescent="0.3">
      <c r="A3046">
        <v>1003211</v>
      </c>
      <c r="B3046" t="s">
        <v>3869</v>
      </c>
      <c r="C3046" t="s">
        <v>3873</v>
      </c>
      <c r="D3046" t="s">
        <v>3879</v>
      </c>
    </row>
    <row r="3047" spans="1:4" x14ac:dyDescent="0.3">
      <c r="A3047">
        <v>1003212</v>
      </c>
      <c r="B3047" t="s">
        <v>3867</v>
      </c>
      <c r="C3047" t="s">
        <v>3871</v>
      </c>
      <c r="D3047" t="s">
        <v>3879</v>
      </c>
    </row>
    <row r="3048" spans="1:4" x14ac:dyDescent="0.3">
      <c r="A3048">
        <v>1003213</v>
      </c>
      <c r="B3048" t="s">
        <v>3867</v>
      </c>
      <c r="C3048" t="s">
        <v>3871</v>
      </c>
      <c r="D3048" t="s">
        <v>3879</v>
      </c>
    </row>
    <row r="3049" spans="1:4" x14ac:dyDescent="0.3">
      <c r="A3049">
        <v>1003214</v>
      </c>
      <c r="B3049" t="s">
        <v>3867</v>
      </c>
      <c r="C3049" t="s">
        <v>3870</v>
      </c>
      <c r="D3049" t="s">
        <v>3879</v>
      </c>
    </row>
    <row r="3050" spans="1:4" x14ac:dyDescent="0.3">
      <c r="A3050">
        <v>1003215</v>
      </c>
      <c r="B3050" t="s">
        <v>3867</v>
      </c>
      <c r="C3050" t="s">
        <v>3873</v>
      </c>
      <c r="D3050" t="s">
        <v>3880</v>
      </c>
    </row>
    <row r="3051" spans="1:4" x14ac:dyDescent="0.3">
      <c r="A3051">
        <v>1003216</v>
      </c>
      <c r="B3051" t="s">
        <v>3869</v>
      </c>
      <c r="C3051" t="s">
        <v>3874</v>
      </c>
      <c r="D3051" t="s">
        <v>3879</v>
      </c>
    </row>
    <row r="3052" spans="1:4" x14ac:dyDescent="0.3">
      <c r="A3052">
        <v>1003217</v>
      </c>
      <c r="B3052" t="s">
        <v>3867</v>
      </c>
      <c r="C3052" t="s">
        <v>3874</v>
      </c>
      <c r="D3052" t="s">
        <v>3879</v>
      </c>
    </row>
    <row r="3053" spans="1:4" x14ac:dyDescent="0.3">
      <c r="A3053">
        <v>1003218</v>
      </c>
      <c r="B3053" t="s">
        <v>3869</v>
      </c>
      <c r="C3053" t="s">
        <v>3870</v>
      </c>
      <c r="D3053" t="s">
        <v>3880</v>
      </c>
    </row>
    <row r="3054" spans="1:4" x14ac:dyDescent="0.3">
      <c r="A3054">
        <v>1003219</v>
      </c>
      <c r="B3054" t="s">
        <v>3867</v>
      </c>
      <c r="C3054" t="s">
        <v>3875</v>
      </c>
      <c r="D3054" t="s">
        <v>3879</v>
      </c>
    </row>
    <row r="3055" spans="1:4" x14ac:dyDescent="0.3">
      <c r="A3055">
        <v>1003220</v>
      </c>
      <c r="B3055" t="s">
        <v>3869</v>
      </c>
      <c r="C3055" t="s">
        <v>3874</v>
      </c>
      <c r="D3055" t="s">
        <v>3880</v>
      </c>
    </row>
    <row r="3056" spans="1:4" x14ac:dyDescent="0.3">
      <c r="A3056">
        <v>1003221</v>
      </c>
      <c r="B3056" t="s">
        <v>3869</v>
      </c>
      <c r="C3056" t="s">
        <v>3871</v>
      </c>
      <c r="D3056" t="s">
        <v>3879</v>
      </c>
    </row>
    <row r="3057" spans="1:4" x14ac:dyDescent="0.3">
      <c r="A3057">
        <v>1003222</v>
      </c>
      <c r="B3057" t="s">
        <v>3869</v>
      </c>
      <c r="C3057" t="s">
        <v>3874</v>
      </c>
      <c r="D3057" t="s">
        <v>3880</v>
      </c>
    </row>
    <row r="3058" spans="1:4" x14ac:dyDescent="0.3">
      <c r="A3058">
        <v>1003223</v>
      </c>
      <c r="B3058" t="s">
        <v>3869</v>
      </c>
      <c r="C3058" t="s">
        <v>3871</v>
      </c>
      <c r="D3058" t="s">
        <v>3880</v>
      </c>
    </row>
    <row r="3059" spans="1:4" x14ac:dyDescent="0.3">
      <c r="A3059">
        <v>1003224</v>
      </c>
      <c r="B3059" t="s">
        <v>3867</v>
      </c>
      <c r="C3059" t="s">
        <v>3871</v>
      </c>
      <c r="D3059" t="s">
        <v>3880</v>
      </c>
    </row>
    <row r="3060" spans="1:4" x14ac:dyDescent="0.3">
      <c r="A3060">
        <v>1003225</v>
      </c>
      <c r="B3060" t="s">
        <v>3869</v>
      </c>
      <c r="C3060" t="s">
        <v>3875</v>
      </c>
      <c r="D3060" t="s">
        <v>3879</v>
      </c>
    </row>
    <row r="3061" spans="1:4" x14ac:dyDescent="0.3">
      <c r="A3061">
        <v>1003226</v>
      </c>
      <c r="B3061" t="s">
        <v>3869</v>
      </c>
      <c r="C3061" t="s">
        <v>3874</v>
      </c>
      <c r="D3061" t="s">
        <v>3880</v>
      </c>
    </row>
    <row r="3062" spans="1:4" x14ac:dyDescent="0.3">
      <c r="A3062">
        <v>1003227</v>
      </c>
      <c r="B3062" t="s">
        <v>3867</v>
      </c>
      <c r="C3062" t="s">
        <v>3871</v>
      </c>
      <c r="D3062" t="s">
        <v>3879</v>
      </c>
    </row>
    <row r="3063" spans="1:4" x14ac:dyDescent="0.3">
      <c r="A3063">
        <v>1003229</v>
      </c>
      <c r="B3063" t="s">
        <v>3867</v>
      </c>
      <c r="C3063" t="s">
        <v>3870</v>
      </c>
      <c r="D3063" t="s">
        <v>3879</v>
      </c>
    </row>
    <row r="3064" spans="1:4" x14ac:dyDescent="0.3">
      <c r="A3064">
        <v>1003230</v>
      </c>
      <c r="B3064" t="s">
        <v>3869</v>
      </c>
      <c r="C3064" t="s">
        <v>3874</v>
      </c>
      <c r="D3064" t="s">
        <v>3879</v>
      </c>
    </row>
    <row r="3065" spans="1:4" x14ac:dyDescent="0.3">
      <c r="A3065">
        <v>1003231</v>
      </c>
      <c r="B3065" t="s">
        <v>3869</v>
      </c>
      <c r="C3065" t="s">
        <v>3871</v>
      </c>
      <c r="D3065" t="s">
        <v>3880</v>
      </c>
    </row>
    <row r="3066" spans="1:4" x14ac:dyDescent="0.3">
      <c r="A3066">
        <v>1003232</v>
      </c>
      <c r="B3066" t="s">
        <v>3869</v>
      </c>
      <c r="C3066" t="s">
        <v>3874</v>
      </c>
      <c r="D3066" t="s">
        <v>3879</v>
      </c>
    </row>
    <row r="3067" spans="1:4" x14ac:dyDescent="0.3">
      <c r="A3067">
        <v>1003233</v>
      </c>
      <c r="B3067" t="s">
        <v>3869</v>
      </c>
      <c r="C3067" t="s">
        <v>3873</v>
      </c>
      <c r="D3067" t="s">
        <v>3879</v>
      </c>
    </row>
    <row r="3068" spans="1:4" x14ac:dyDescent="0.3">
      <c r="A3068">
        <v>1003234</v>
      </c>
      <c r="B3068" t="s">
        <v>3867</v>
      </c>
      <c r="C3068" t="s">
        <v>3868</v>
      </c>
      <c r="D3068" t="s">
        <v>3879</v>
      </c>
    </row>
    <row r="3069" spans="1:4" x14ac:dyDescent="0.3">
      <c r="A3069">
        <v>1003237</v>
      </c>
      <c r="B3069" t="s">
        <v>3869</v>
      </c>
      <c r="C3069" t="s">
        <v>3874</v>
      </c>
      <c r="D3069" t="s">
        <v>3880</v>
      </c>
    </row>
    <row r="3070" spans="1:4" x14ac:dyDescent="0.3">
      <c r="A3070">
        <v>1003238</v>
      </c>
      <c r="B3070" t="s">
        <v>3869</v>
      </c>
      <c r="C3070" t="s">
        <v>3874</v>
      </c>
      <c r="D3070" t="s">
        <v>3880</v>
      </c>
    </row>
    <row r="3071" spans="1:4" x14ac:dyDescent="0.3">
      <c r="A3071">
        <v>1003239</v>
      </c>
      <c r="B3071" t="s">
        <v>3867</v>
      </c>
      <c r="C3071" t="s">
        <v>3871</v>
      </c>
      <c r="D3071" t="s">
        <v>3879</v>
      </c>
    </row>
    <row r="3072" spans="1:4" x14ac:dyDescent="0.3">
      <c r="A3072">
        <v>1003240</v>
      </c>
      <c r="B3072" t="s">
        <v>3869</v>
      </c>
      <c r="C3072" t="s">
        <v>3875</v>
      </c>
      <c r="D3072" t="s">
        <v>3879</v>
      </c>
    </row>
    <row r="3073" spans="1:4" x14ac:dyDescent="0.3">
      <c r="A3073">
        <v>1003241</v>
      </c>
      <c r="B3073" t="s">
        <v>3867</v>
      </c>
      <c r="C3073" t="s">
        <v>3873</v>
      </c>
      <c r="D3073" t="s">
        <v>3880</v>
      </c>
    </row>
    <row r="3074" spans="1:4" x14ac:dyDescent="0.3">
      <c r="A3074">
        <v>1003242</v>
      </c>
      <c r="B3074" t="s">
        <v>3869</v>
      </c>
      <c r="C3074" t="s">
        <v>3873</v>
      </c>
      <c r="D3074" t="s">
        <v>3880</v>
      </c>
    </row>
    <row r="3075" spans="1:4" x14ac:dyDescent="0.3">
      <c r="A3075">
        <v>1003243</v>
      </c>
      <c r="B3075" t="s">
        <v>3869</v>
      </c>
      <c r="C3075" t="s">
        <v>3871</v>
      </c>
      <c r="D3075" t="s">
        <v>3880</v>
      </c>
    </row>
    <row r="3076" spans="1:4" x14ac:dyDescent="0.3">
      <c r="A3076">
        <v>1003245</v>
      </c>
      <c r="B3076" t="s">
        <v>3869</v>
      </c>
      <c r="C3076" t="s">
        <v>3875</v>
      </c>
      <c r="D3076" t="s">
        <v>3880</v>
      </c>
    </row>
    <row r="3077" spans="1:4" x14ac:dyDescent="0.3">
      <c r="A3077">
        <v>1003246</v>
      </c>
      <c r="B3077" t="s">
        <v>3867</v>
      </c>
      <c r="C3077" t="s">
        <v>3874</v>
      </c>
      <c r="D3077" t="s">
        <v>3880</v>
      </c>
    </row>
    <row r="3078" spans="1:4" x14ac:dyDescent="0.3">
      <c r="A3078">
        <v>1003247</v>
      </c>
      <c r="B3078" t="s">
        <v>3869</v>
      </c>
      <c r="C3078" t="s">
        <v>3874</v>
      </c>
      <c r="D3078" t="s">
        <v>3879</v>
      </c>
    </row>
    <row r="3079" spans="1:4" x14ac:dyDescent="0.3">
      <c r="A3079">
        <v>1003248</v>
      </c>
      <c r="B3079" t="s">
        <v>3867</v>
      </c>
      <c r="C3079" t="s">
        <v>3871</v>
      </c>
      <c r="D3079" t="s">
        <v>3879</v>
      </c>
    </row>
    <row r="3080" spans="1:4" x14ac:dyDescent="0.3">
      <c r="A3080">
        <v>1003249</v>
      </c>
      <c r="B3080" t="s">
        <v>3867</v>
      </c>
      <c r="C3080" t="s">
        <v>3871</v>
      </c>
      <c r="D3080" t="s">
        <v>3879</v>
      </c>
    </row>
    <row r="3081" spans="1:4" x14ac:dyDescent="0.3">
      <c r="A3081">
        <v>1003250</v>
      </c>
      <c r="B3081" t="s">
        <v>3869</v>
      </c>
      <c r="C3081" t="s">
        <v>3871</v>
      </c>
      <c r="D3081" t="s">
        <v>3880</v>
      </c>
    </row>
    <row r="3082" spans="1:4" x14ac:dyDescent="0.3">
      <c r="A3082">
        <v>1003251</v>
      </c>
      <c r="B3082" t="s">
        <v>3869</v>
      </c>
      <c r="C3082" t="s">
        <v>3874</v>
      </c>
      <c r="D3082" t="s">
        <v>3879</v>
      </c>
    </row>
    <row r="3083" spans="1:4" x14ac:dyDescent="0.3">
      <c r="A3083">
        <v>1003253</v>
      </c>
      <c r="B3083" t="s">
        <v>3867</v>
      </c>
      <c r="C3083" t="s">
        <v>3874</v>
      </c>
      <c r="D3083" t="s">
        <v>3879</v>
      </c>
    </row>
    <row r="3084" spans="1:4" x14ac:dyDescent="0.3">
      <c r="A3084">
        <v>1003254</v>
      </c>
      <c r="B3084" t="s">
        <v>3867</v>
      </c>
      <c r="C3084" t="s">
        <v>3874</v>
      </c>
      <c r="D3084" t="s">
        <v>3880</v>
      </c>
    </row>
    <row r="3085" spans="1:4" x14ac:dyDescent="0.3">
      <c r="A3085">
        <v>1003255</v>
      </c>
      <c r="B3085" t="s">
        <v>3867</v>
      </c>
      <c r="C3085" t="s">
        <v>3871</v>
      </c>
      <c r="D3085" t="s">
        <v>3880</v>
      </c>
    </row>
    <row r="3086" spans="1:4" x14ac:dyDescent="0.3">
      <c r="A3086">
        <v>1003256</v>
      </c>
      <c r="B3086" t="s">
        <v>3869</v>
      </c>
      <c r="C3086" t="s">
        <v>3871</v>
      </c>
      <c r="D3086" t="s">
        <v>3880</v>
      </c>
    </row>
    <row r="3087" spans="1:4" x14ac:dyDescent="0.3">
      <c r="A3087">
        <v>1003257</v>
      </c>
      <c r="B3087" t="s">
        <v>3869</v>
      </c>
      <c r="C3087" t="s">
        <v>3871</v>
      </c>
      <c r="D3087" t="s">
        <v>3879</v>
      </c>
    </row>
    <row r="3088" spans="1:4" x14ac:dyDescent="0.3">
      <c r="A3088">
        <v>1003258</v>
      </c>
      <c r="B3088" t="s">
        <v>3869</v>
      </c>
      <c r="C3088" t="s">
        <v>3872</v>
      </c>
      <c r="D3088" t="s">
        <v>3880</v>
      </c>
    </row>
    <row r="3089" spans="1:4" x14ac:dyDescent="0.3">
      <c r="A3089">
        <v>1003259</v>
      </c>
      <c r="B3089" t="s">
        <v>3867</v>
      </c>
      <c r="C3089" t="s">
        <v>3875</v>
      </c>
      <c r="D3089" t="s">
        <v>3879</v>
      </c>
    </row>
    <row r="3090" spans="1:4" x14ac:dyDescent="0.3">
      <c r="A3090">
        <v>1003260</v>
      </c>
      <c r="B3090" t="s">
        <v>3869</v>
      </c>
      <c r="C3090" t="s">
        <v>3871</v>
      </c>
      <c r="D3090" t="s">
        <v>3880</v>
      </c>
    </row>
    <row r="3091" spans="1:4" x14ac:dyDescent="0.3">
      <c r="A3091">
        <v>1003261</v>
      </c>
      <c r="B3091" t="s">
        <v>3869</v>
      </c>
      <c r="C3091" t="s">
        <v>3872</v>
      </c>
      <c r="D3091" t="s">
        <v>3880</v>
      </c>
    </row>
    <row r="3092" spans="1:4" x14ac:dyDescent="0.3">
      <c r="A3092">
        <v>1003262</v>
      </c>
      <c r="B3092" t="s">
        <v>3869</v>
      </c>
      <c r="C3092" t="s">
        <v>3871</v>
      </c>
      <c r="D3092" t="s">
        <v>3880</v>
      </c>
    </row>
    <row r="3093" spans="1:4" x14ac:dyDescent="0.3">
      <c r="A3093">
        <v>1003263</v>
      </c>
      <c r="B3093" t="s">
        <v>3869</v>
      </c>
      <c r="C3093" t="s">
        <v>3873</v>
      </c>
      <c r="D3093" t="s">
        <v>3879</v>
      </c>
    </row>
    <row r="3094" spans="1:4" x14ac:dyDescent="0.3">
      <c r="A3094">
        <v>1003264</v>
      </c>
      <c r="B3094" t="s">
        <v>3867</v>
      </c>
      <c r="C3094" t="s">
        <v>3871</v>
      </c>
      <c r="D3094" t="s">
        <v>3880</v>
      </c>
    </row>
    <row r="3095" spans="1:4" x14ac:dyDescent="0.3">
      <c r="A3095">
        <v>1003265</v>
      </c>
      <c r="B3095" t="s">
        <v>3869</v>
      </c>
      <c r="C3095" t="s">
        <v>3871</v>
      </c>
      <c r="D3095" t="s">
        <v>3879</v>
      </c>
    </row>
    <row r="3096" spans="1:4" x14ac:dyDescent="0.3">
      <c r="A3096">
        <v>1003266</v>
      </c>
      <c r="B3096" t="s">
        <v>3867</v>
      </c>
      <c r="C3096" t="s">
        <v>3871</v>
      </c>
      <c r="D3096" t="s">
        <v>3879</v>
      </c>
    </row>
    <row r="3097" spans="1:4" x14ac:dyDescent="0.3">
      <c r="A3097">
        <v>1003267</v>
      </c>
      <c r="B3097" t="s">
        <v>3869</v>
      </c>
      <c r="C3097" t="s">
        <v>3871</v>
      </c>
      <c r="D3097" t="s">
        <v>3879</v>
      </c>
    </row>
    <row r="3098" spans="1:4" x14ac:dyDescent="0.3">
      <c r="A3098">
        <v>1003268</v>
      </c>
      <c r="B3098" t="s">
        <v>3869</v>
      </c>
      <c r="C3098" t="s">
        <v>3871</v>
      </c>
      <c r="D3098" t="s">
        <v>3879</v>
      </c>
    </row>
    <row r="3099" spans="1:4" x14ac:dyDescent="0.3">
      <c r="A3099">
        <v>1003269</v>
      </c>
      <c r="B3099" t="s">
        <v>3867</v>
      </c>
      <c r="C3099" t="s">
        <v>3875</v>
      </c>
      <c r="D3099" t="s">
        <v>3879</v>
      </c>
    </row>
    <row r="3100" spans="1:4" x14ac:dyDescent="0.3">
      <c r="A3100">
        <v>1003270</v>
      </c>
      <c r="B3100" t="s">
        <v>3869</v>
      </c>
      <c r="C3100" t="s">
        <v>3875</v>
      </c>
      <c r="D3100" t="s">
        <v>3880</v>
      </c>
    </row>
    <row r="3101" spans="1:4" x14ac:dyDescent="0.3">
      <c r="A3101">
        <v>1003272</v>
      </c>
      <c r="B3101" t="s">
        <v>3869</v>
      </c>
      <c r="C3101" t="s">
        <v>3874</v>
      </c>
      <c r="D3101" t="s">
        <v>3879</v>
      </c>
    </row>
    <row r="3102" spans="1:4" x14ac:dyDescent="0.3">
      <c r="A3102">
        <v>1003274</v>
      </c>
      <c r="B3102" t="s">
        <v>3869</v>
      </c>
      <c r="C3102" t="s">
        <v>3871</v>
      </c>
      <c r="D3102" t="s">
        <v>3879</v>
      </c>
    </row>
    <row r="3103" spans="1:4" x14ac:dyDescent="0.3">
      <c r="A3103">
        <v>1003276</v>
      </c>
      <c r="B3103" t="s">
        <v>3869</v>
      </c>
      <c r="C3103" t="s">
        <v>3871</v>
      </c>
      <c r="D3103" t="s">
        <v>3880</v>
      </c>
    </row>
    <row r="3104" spans="1:4" x14ac:dyDescent="0.3">
      <c r="A3104">
        <v>1003277</v>
      </c>
      <c r="B3104" t="s">
        <v>3869</v>
      </c>
      <c r="C3104" t="s">
        <v>3871</v>
      </c>
      <c r="D3104" t="s">
        <v>3879</v>
      </c>
    </row>
    <row r="3105" spans="1:4" x14ac:dyDescent="0.3">
      <c r="A3105">
        <v>1003278</v>
      </c>
      <c r="B3105" t="s">
        <v>3869</v>
      </c>
      <c r="C3105" t="s">
        <v>3874</v>
      </c>
      <c r="D3105" t="s">
        <v>3880</v>
      </c>
    </row>
    <row r="3106" spans="1:4" x14ac:dyDescent="0.3">
      <c r="A3106">
        <v>1003279</v>
      </c>
      <c r="B3106" t="s">
        <v>3869</v>
      </c>
      <c r="C3106" t="s">
        <v>3872</v>
      </c>
      <c r="D3106" t="s">
        <v>3880</v>
      </c>
    </row>
    <row r="3107" spans="1:4" x14ac:dyDescent="0.3">
      <c r="A3107">
        <v>1003280</v>
      </c>
      <c r="B3107" t="s">
        <v>3869</v>
      </c>
      <c r="C3107" t="s">
        <v>3871</v>
      </c>
      <c r="D3107" t="s">
        <v>3879</v>
      </c>
    </row>
    <row r="3108" spans="1:4" x14ac:dyDescent="0.3">
      <c r="A3108">
        <v>1003281</v>
      </c>
      <c r="B3108" t="s">
        <v>3869</v>
      </c>
      <c r="C3108" t="s">
        <v>3871</v>
      </c>
      <c r="D3108" t="s">
        <v>3879</v>
      </c>
    </row>
    <row r="3109" spans="1:4" x14ac:dyDescent="0.3">
      <c r="A3109">
        <v>1003282</v>
      </c>
      <c r="B3109" t="s">
        <v>3869</v>
      </c>
      <c r="C3109" t="s">
        <v>3872</v>
      </c>
      <c r="D3109" t="s">
        <v>3880</v>
      </c>
    </row>
    <row r="3110" spans="1:4" x14ac:dyDescent="0.3">
      <c r="A3110">
        <v>1003283</v>
      </c>
      <c r="B3110" t="s">
        <v>3869</v>
      </c>
      <c r="C3110" t="s">
        <v>3874</v>
      </c>
      <c r="D3110" t="s">
        <v>3880</v>
      </c>
    </row>
    <row r="3111" spans="1:4" x14ac:dyDescent="0.3">
      <c r="A3111">
        <v>1003285</v>
      </c>
      <c r="B3111" t="s">
        <v>3869</v>
      </c>
      <c r="C3111" t="s">
        <v>3871</v>
      </c>
      <c r="D3111" t="s">
        <v>3879</v>
      </c>
    </row>
    <row r="3112" spans="1:4" x14ac:dyDescent="0.3">
      <c r="A3112">
        <v>1003286</v>
      </c>
      <c r="B3112" t="s">
        <v>3867</v>
      </c>
      <c r="C3112" t="s">
        <v>3874</v>
      </c>
      <c r="D3112" t="s">
        <v>3880</v>
      </c>
    </row>
    <row r="3113" spans="1:4" x14ac:dyDescent="0.3">
      <c r="A3113">
        <v>1003287</v>
      </c>
      <c r="B3113" t="s">
        <v>3869</v>
      </c>
      <c r="C3113" t="s">
        <v>3870</v>
      </c>
      <c r="D3113" t="s">
        <v>3880</v>
      </c>
    </row>
    <row r="3114" spans="1:4" x14ac:dyDescent="0.3">
      <c r="A3114">
        <v>1003288</v>
      </c>
      <c r="B3114" t="s">
        <v>3869</v>
      </c>
      <c r="C3114" t="s">
        <v>3871</v>
      </c>
      <c r="D3114" t="s">
        <v>3879</v>
      </c>
    </row>
    <row r="3115" spans="1:4" x14ac:dyDescent="0.3">
      <c r="A3115">
        <v>1003289</v>
      </c>
      <c r="B3115" t="s">
        <v>3869</v>
      </c>
      <c r="C3115" t="s">
        <v>3872</v>
      </c>
      <c r="D3115" t="s">
        <v>3880</v>
      </c>
    </row>
    <row r="3116" spans="1:4" x14ac:dyDescent="0.3">
      <c r="A3116">
        <v>1003290</v>
      </c>
      <c r="B3116" t="s">
        <v>3869</v>
      </c>
      <c r="C3116" t="s">
        <v>3871</v>
      </c>
      <c r="D3116" t="s">
        <v>3879</v>
      </c>
    </row>
    <row r="3117" spans="1:4" x14ac:dyDescent="0.3">
      <c r="A3117">
        <v>1003291</v>
      </c>
      <c r="B3117" t="s">
        <v>3867</v>
      </c>
      <c r="C3117" t="s">
        <v>3871</v>
      </c>
      <c r="D3117" t="s">
        <v>3879</v>
      </c>
    </row>
    <row r="3118" spans="1:4" x14ac:dyDescent="0.3">
      <c r="A3118">
        <v>1003292</v>
      </c>
      <c r="B3118" t="s">
        <v>3867</v>
      </c>
      <c r="C3118" t="s">
        <v>3873</v>
      </c>
      <c r="D3118" t="s">
        <v>3879</v>
      </c>
    </row>
    <row r="3119" spans="1:4" x14ac:dyDescent="0.3">
      <c r="A3119">
        <v>1003293</v>
      </c>
      <c r="B3119" t="s">
        <v>3869</v>
      </c>
      <c r="C3119" t="s">
        <v>3872</v>
      </c>
      <c r="D3119" t="s">
        <v>3880</v>
      </c>
    </row>
    <row r="3120" spans="1:4" x14ac:dyDescent="0.3">
      <c r="A3120">
        <v>1003294</v>
      </c>
      <c r="B3120" t="s">
        <v>3869</v>
      </c>
      <c r="C3120" t="s">
        <v>3875</v>
      </c>
      <c r="D3120" t="s">
        <v>3879</v>
      </c>
    </row>
    <row r="3121" spans="1:4" x14ac:dyDescent="0.3">
      <c r="A3121">
        <v>1003295</v>
      </c>
      <c r="B3121" t="s">
        <v>3869</v>
      </c>
      <c r="C3121" t="s">
        <v>3875</v>
      </c>
      <c r="D3121" t="s">
        <v>3879</v>
      </c>
    </row>
    <row r="3122" spans="1:4" x14ac:dyDescent="0.3">
      <c r="A3122">
        <v>1003296</v>
      </c>
      <c r="B3122" t="s">
        <v>3869</v>
      </c>
      <c r="C3122" t="s">
        <v>3875</v>
      </c>
      <c r="D3122" t="s">
        <v>3880</v>
      </c>
    </row>
    <row r="3123" spans="1:4" x14ac:dyDescent="0.3">
      <c r="A3123">
        <v>1003297</v>
      </c>
      <c r="B3123" t="s">
        <v>3869</v>
      </c>
      <c r="C3123" t="s">
        <v>3875</v>
      </c>
      <c r="D3123" t="s">
        <v>3879</v>
      </c>
    </row>
    <row r="3124" spans="1:4" x14ac:dyDescent="0.3">
      <c r="A3124">
        <v>1003299</v>
      </c>
      <c r="B3124" t="s">
        <v>3867</v>
      </c>
      <c r="C3124" t="s">
        <v>3871</v>
      </c>
      <c r="D3124" t="s">
        <v>3879</v>
      </c>
    </row>
    <row r="3125" spans="1:4" x14ac:dyDescent="0.3">
      <c r="A3125">
        <v>1003300</v>
      </c>
      <c r="B3125" t="s">
        <v>3869</v>
      </c>
      <c r="C3125" t="s">
        <v>3874</v>
      </c>
      <c r="D3125" t="s">
        <v>3879</v>
      </c>
    </row>
    <row r="3126" spans="1:4" x14ac:dyDescent="0.3">
      <c r="A3126">
        <v>1003301</v>
      </c>
      <c r="B3126" t="s">
        <v>3867</v>
      </c>
      <c r="C3126" t="s">
        <v>3871</v>
      </c>
      <c r="D3126" t="s">
        <v>3879</v>
      </c>
    </row>
    <row r="3127" spans="1:4" x14ac:dyDescent="0.3">
      <c r="A3127">
        <v>1003302</v>
      </c>
      <c r="B3127" t="s">
        <v>3869</v>
      </c>
      <c r="C3127" t="s">
        <v>3871</v>
      </c>
      <c r="D3127" t="s">
        <v>3879</v>
      </c>
    </row>
    <row r="3128" spans="1:4" x14ac:dyDescent="0.3">
      <c r="A3128">
        <v>1003303</v>
      </c>
      <c r="B3128" t="s">
        <v>3869</v>
      </c>
      <c r="C3128" t="s">
        <v>3870</v>
      </c>
      <c r="D3128" t="s">
        <v>3880</v>
      </c>
    </row>
    <row r="3129" spans="1:4" x14ac:dyDescent="0.3">
      <c r="A3129">
        <v>1003304</v>
      </c>
      <c r="B3129" t="s">
        <v>3867</v>
      </c>
      <c r="C3129" t="s">
        <v>3872</v>
      </c>
      <c r="D3129" t="s">
        <v>3880</v>
      </c>
    </row>
    <row r="3130" spans="1:4" x14ac:dyDescent="0.3">
      <c r="A3130">
        <v>1003305</v>
      </c>
      <c r="B3130" t="s">
        <v>3869</v>
      </c>
      <c r="C3130" t="s">
        <v>3870</v>
      </c>
      <c r="D3130" t="s">
        <v>3879</v>
      </c>
    </row>
    <row r="3131" spans="1:4" x14ac:dyDescent="0.3">
      <c r="A3131">
        <v>1003306</v>
      </c>
      <c r="B3131" t="s">
        <v>3869</v>
      </c>
      <c r="C3131" t="s">
        <v>3872</v>
      </c>
      <c r="D3131" t="s">
        <v>3880</v>
      </c>
    </row>
    <row r="3132" spans="1:4" x14ac:dyDescent="0.3">
      <c r="A3132">
        <v>1003307</v>
      </c>
      <c r="B3132" t="s">
        <v>3869</v>
      </c>
      <c r="C3132" t="s">
        <v>3873</v>
      </c>
      <c r="D3132" t="s">
        <v>3880</v>
      </c>
    </row>
    <row r="3133" spans="1:4" x14ac:dyDescent="0.3">
      <c r="A3133">
        <v>1003308</v>
      </c>
      <c r="B3133" t="s">
        <v>3867</v>
      </c>
      <c r="C3133" t="s">
        <v>3875</v>
      </c>
      <c r="D3133" t="s">
        <v>3880</v>
      </c>
    </row>
    <row r="3134" spans="1:4" x14ac:dyDescent="0.3">
      <c r="A3134">
        <v>1003309</v>
      </c>
      <c r="B3134" t="s">
        <v>3869</v>
      </c>
      <c r="C3134" t="s">
        <v>3871</v>
      </c>
      <c r="D3134" t="s">
        <v>3880</v>
      </c>
    </row>
    <row r="3135" spans="1:4" x14ac:dyDescent="0.3">
      <c r="A3135">
        <v>1003310</v>
      </c>
      <c r="B3135" t="s">
        <v>3869</v>
      </c>
      <c r="C3135" t="s">
        <v>3872</v>
      </c>
      <c r="D3135" t="s">
        <v>3880</v>
      </c>
    </row>
    <row r="3136" spans="1:4" x14ac:dyDescent="0.3">
      <c r="A3136">
        <v>1003311</v>
      </c>
      <c r="B3136" t="s">
        <v>3869</v>
      </c>
      <c r="C3136" t="s">
        <v>3871</v>
      </c>
      <c r="D3136" t="s">
        <v>3879</v>
      </c>
    </row>
    <row r="3137" spans="1:4" x14ac:dyDescent="0.3">
      <c r="A3137">
        <v>1003312</v>
      </c>
      <c r="B3137" t="s">
        <v>3867</v>
      </c>
      <c r="C3137" t="s">
        <v>3875</v>
      </c>
      <c r="D3137" t="s">
        <v>3879</v>
      </c>
    </row>
    <row r="3138" spans="1:4" x14ac:dyDescent="0.3">
      <c r="A3138">
        <v>1003313</v>
      </c>
      <c r="B3138" t="s">
        <v>3869</v>
      </c>
      <c r="C3138" t="s">
        <v>3874</v>
      </c>
      <c r="D3138" t="s">
        <v>3879</v>
      </c>
    </row>
    <row r="3139" spans="1:4" x14ac:dyDescent="0.3">
      <c r="A3139">
        <v>1003314</v>
      </c>
      <c r="B3139" t="s">
        <v>3869</v>
      </c>
      <c r="C3139" t="s">
        <v>3871</v>
      </c>
      <c r="D3139" t="s">
        <v>3879</v>
      </c>
    </row>
    <row r="3140" spans="1:4" x14ac:dyDescent="0.3">
      <c r="A3140">
        <v>1003315</v>
      </c>
      <c r="B3140" t="s">
        <v>3869</v>
      </c>
      <c r="C3140" t="s">
        <v>3871</v>
      </c>
      <c r="D3140" t="s">
        <v>3880</v>
      </c>
    </row>
    <row r="3141" spans="1:4" x14ac:dyDescent="0.3">
      <c r="A3141">
        <v>1003316</v>
      </c>
      <c r="B3141" t="s">
        <v>3869</v>
      </c>
      <c r="C3141" t="s">
        <v>3868</v>
      </c>
      <c r="D3141" t="s">
        <v>3879</v>
      </c>
    </row>
    <row r="3142" spans="1:4" x14ac:dyDescent="0.3">
      <c r="A3142">
        <v>1003317</v>
      </c>
      <c r="B3142" t="s">
        <v>3869</v>
      </c>
      <c r="C3142" t="s">
        <v>3871</v>
      </c>
      <c r="D3142" t="s">
        <v>3880</v>
      </c>
    </row>
    <row r="3143" spans="1:4" x14ac:dyDescent="0.3">
      <c r="A3143">
        <v>1003318</v>
      </c>
      <c r="B3143" t="s">
        <v>3869</v>
      </c>
      <c r="C3143" t="s">
        <v>3870</v>
      </c>
      <c r="D3143" t="s">
        <v>3880</v>
      </c>
    </row>
    <row r="3144" spans="1:4" x14ac:dyDescent="0.3">
      <c r="A3144">
        <v>1003319</v>
      </c>
      <c r="B3144" t="s">
        <v>3867</v>
      </c>
      <c r="C3144" t="s">
        <v>3870</v>
      </c>
      <c r="D3144" t="s">
        <v>3880</v>
      </c>
    </row>
    <row r="3145" spans="1:4" x14ac:dyDescent="0.3">
      <c r="A3145">
        <v>1003320</v>
      </c>
      <c r="B3145" t="s">
        <v>3869</v>
      </c>
      <c r="C3145" t="s">
        <v>3871</v>
      </c>
      <c r="D3145" t="s">
        <v>3880</v>
      </c>
    </row>
    <row r="3146" spans="1:4" x14ac:dyDescent="0.3">
      <c r="A3146">
        <v>1003321</v>
      </c>
      <c r="B3146" t="s">
        <v>3869</v>
      </c>
      <c r="C3146" t="s">
        <v>3874</v>
      </c>
      <c r="D3146" t="s">
        <v>3879</v>
      </c>
    </row>
    <row r="3147" spans="1:4" x14ac:dyDescent="0.3">
      <c r="A3147">
        <v>1003322</v>
      </c>
      <c r="B3147" t="s">
        <v>3867</v>
      </c>
      <c r="C3147" t="s">
        <v>3875</v>
      </c>
      <c r="D3147" t="s">
        <v>3879</v>
      </c>
    </row>
    <row r="3148" spans="1:4" x14ac:dyDescent="0.3">
      <c r="A3148">
        <v>1003323</v>
      </c>
      <c r="B3148" t="s">
        <v>3869</v>
      </c>
      <c r="C3148" t="s">
        <v>3874</v>
      </c>
      <c r="D3148" t="s">
        <v>3880</v>
      </c>
    </row>
    <row r="3149" spans="1:4" x14ac:dyDescent="0.3">
      <c r="A3149">
        <v>1003324</v>
      </c>
      <c r="B3149" t="s">
        <v>3869</v>
      </c>
      <c r="C3149" t="s">
        <v>3874</v>
      </c>
      <c r="D3149" t="s">
        <v>3879</v>
      </c>
    </row>
    <row r="3150" spans="1:4" x14ac:dyDescent="0.3">
      <c r="A3150">
        <v>1003325</v>
      </c>
      <c r="B3150" t="s">
        <v>3867</v>
      </c>
      <c r="C3150" t="s">
        <v>3874</v>
      </c>
      <c r="D3150" t="s">
        <v>3880</v>
      </c>
    </row>
    <row r="3151" spans="1:4" x14ac:dyDescent="0.3">
      <c r="A3151">
        <v>1003326</v>
      </c>
      <c r="B3151" t="s">
        <v>3869</v>
      </c>
      <c r="C3151" t="s">
        <v>3872</v>
      </c>
      <c r="D3151" t="s">
        <v>3880</v>
      </c>
    </row>
    <row r="3152" spans="1:4" x14ac:dyDescent="0.3">
      <c r="A3152">
        <v>1003327</v>
      </c>
      <c r="B3152" t="s">
        <v>3869</v>
      </c>
      <c r="C3152" t="s">
        <v>3875</v>
      </c>
      <c r="D3152" t="s">
        <v>3879</v>
      </c>
    </row>
    <row r="3153" spans="1:4" x14ac:dyDescent="0.3">
      <c r="A3153">
        <v>1003328</v>
      </c>
      <c r="B3153" t="s">
        <v>3869</v>
      </c>
      <c r="C3153" t="s">
        <v>3870</v>
      </c>
      <c r="D3153" t="s">
        <v>3880</v>
      </c>
    </row>
    <row r="3154" spans="1:4" x14ac:dyDescent="0.3">
      <c r="A3154">
        <v>1003329</v>
      </c>
      <c r="B3154" t="s">
        <v>3869</v>
      </c>
      <c r="C3154" t="s">
        <v>3873</v>
      </c>
      <c r="D3154" t="s">
        <v>3880</v>
      </c>
    </row>
    <row r="3155" spans="1:4" x14ac:dyDescent="0.3">
      <c r="A3155">
        <v>1003331</v>
      </c>
      <c r="B3155" t="s">
        <v>3867</v>
      </c>
      <c r="C3155" t="s">
        <v>3871</v>
      </c>
      <c r="D3155" t="s">
        <v>3879</v>
      </c>
    </row>
    <row r="3156" spans="1:4" x14ac:dyDescent="0.3">
      <c r="A3156">
        <v>1003332</v>
      </c>
      <c r="B3156" t="s">
        <v>3869</v>
      </c>
      <c r="C3156" t="s">
        <v>3871</v>
      </c>
      <c r="D3156" t="s">
        <v>3880</v>
      </c>
    </row>
    <row r="3157" spans="1:4" x14ac:dyDescent="0.3">
      <c r="A3157">
        <v>1003333</v>
      </c>
      <c r="B3157" t="s">
        <v>3869</v>
      </c>
      <c r="C3157" t="s">
        <v>3875</v>
      </c>
      <c r="D3157" t="s">
        <v>3879</v>
      </c>
    </row>
    <row r="3158" spans="1:4" x14ac:dyDescent="0.3">
      <c r="A3158">
        <v>1003334</v>
      </c>
      <c r="B3158" t="s">
        <v>3869</v>
      </c>
      <c r="C3158" t="s">
        <v>3874</v>
      </c>
      <c r="D3158" t="s">
        <v>3879</v>
      </c>
    </row>
    <row r="3159" spans="1:4" x14ac:dyDescent="0.3">
      <c r="A3159">
        <v>1003335</v>
      </c>
      <c r="B3159" t="s">
        <v>3869</v>
      </c>
      <c r="C3159" t="s">
        <v>3871</v>
      </c>
      <c r="D3159" t="s">
        <v>3879</v>
      </c>
    </row>
    <row r="3160" spans="1:4" x14ac:dyDescent="0.3">
      <c r="A3160">
        <v>1003336</v>
      </c>
      <c r="B3160" t="s">
        <v>3869</v>
      </c>
      <c r="C3160" t="s">
        <v>3874</v>
      </c>
      <c r="D3160" t="s">
        <v>3880</v>
      </c>
    </row>
    <row r="3161" spans="1:4" x14ac:dyDescent="0.3">
      <c r="A3161">
        <v>1003337</v>
      </c>
      <c r="B3161" t="s">
        <v>3869</v>
      </c>
      <c r="C3161" t="s">
        <v>3871</v>
      </c>
      <c r="D3161" t="s">
        <v>3879</v>
      </c>
    </row>
    <row r="3162" spans="1:4" x14ac:dyDescent="0.3">
      <c r="A3162">
        <v>1003338</v>
      </c>
      <c r="B3162" t="s">
        <v>3869</v>
      </c>
      <c r="C3162" t="s">
        <v>3872</v>
      </c>
      <c r="D3162" t="s">
        <v>3880</v>
      </c>
    </row>
    <row r="3163" spans="1:4" x14ac:dyDescent="0.3">
      <c r="A3163">
        <v>1003339</v>
      </c>
      <c r="B3163" t="s">
        <v>3869</v>
      </c>
      <c r="C3163" t="s">
        <v>3871</v>
      </c>
      <c r="D3163" t="s">
        <v>3879</v>
      </c>
    </row>
    <row r="3164" spans="1:4" x14ac:dyDescent="0.3">
      <c r="A3164">
        <v>1003340</v>
      </c>
      <c r="B3164" t="s">
        <v>3869</v>
      </c>
      <c r="C3164" t="s">
        <v>3872</v>
      </c>
      <c r="D3164" t="s">
        <v>3880</v>
      </c>
    </row>
    <row r="3165" spans="1:4" x14ac:dyDescent="0.3">
      <c r="A3165">
        <v>1003341</v>
      </c>
      <c r="B3165" t="s">
        <v>3869</v>
      </c>
      <c r="C3165" t="s">
        <v>3871</v>
      </c>
      <c r="D3165" t="s">
        <v>3879</v>
      </c>
    </row>
    <row r="3166" spans="1:4" x14ac:dyDescent="0.3">
      <c r="A3166">
        <v>1003342</v>
      </c>
      <c r="B3166" t="s">
        <v>3867</v>
      </c>
      <c r="C3166" t="s">
        <v>3871</v>
      </c>
      <c r="D3166" t="s">
        <v>3879</v>
      </c>
    </row>
    <row r="3167" spans="1:4" x14ac:dyDescent="0.3">
      <c r="A3167">
        <v>1003343</v>
      </c>
      <c r="B3167" t="s">
        <v>3867</v>
      </c>
      <c r="C3167" t="s">
        <v>3875</v>
      </c>
      <c r="D3167" t="s">
        <v>3879</v>
      </c>
    </row>
    <row r="3168" spans="1:4" x14ac:dyDescent="0.3">
      <c r="A3168">
        <v>1003344</v>
      </c>
      <c r="B3168" t="s">
        <v>3869</v>
      </c>
      <c r="C3168" t="s">
        <v>3874</v>
      </c>
      <c r="D3168" t="s">
        <v>3879</v>
      </c>
    </row>
    <row r="3169" spans="1:4" x14ac:dyDescent="0.3">
      <c r="A3169">
        <v>1003345</v>
      </c>
      <c r="B3169" t="s">
        <v>3869</v>
      </c>
      <c r="C3169" t="s">
        <v>3871</v>
      </c>
      <c r="D3169" t="s">
        <v>3879</v>
      </c>
    </row>
    <row r="3170" spans="1:4" x14ac:dyDescent="0.3">
      <c r="A3170">
        <v>1003346</v>
      </c>
      <c r="B3170" t="s">
        <v>3869</v>
      </c>
      <c r="C3170" t="s">
        <v>3874</v>
      </c>
      <c r="D3170" t="s">
        <v>3880</v>
      </c>
    </row>
    <row r="3171" spans="1:4" x14ac:dyDescent="0.3">
      <c r="A3171">
        <v>1003347</v>
      </c>
      <c r="B3171" t="s">
        <v>3867</v>
      </c>
      <c r="C3171" t="s">
        <v>3874</v>
      </c>
      <c r="D3171" t="s">
        <v>3880</v>
      </c>
    </row>
    <row r="3172" spans="1:4" x14ac:dyDescent="0.3">
      <c r="A3172">
        <v>1003348</v>
      </c>
      <c r="B3172" t="s">
        <v>3869</v>
      </c>
      <c r="C3172" t="s">
        <v>3872</v>
      </c>
      <c r="D3172" t="s">
        <v>3880</v>
      </c>
    </row>
    <row r="3173" spans="1:4" x14ac:dyDescent="0.3">
      <c r="A3173">
        <v>1003349</v>
      </c>
      <c r="B3173" t="s">
        <v>3867</v>
      </c>
      <c r="C3173" t="s">
        <v>3875</v>
      </c>
      <c r="D3173" t="s">
        <v>3879</v>
      </c>
    </row>
    <row r="3174" spans="1:4" x14ac:dyDescent="0.3">
      <c r="A3174">
        <v>1003351</v>
      </c>
      <c r="B3174" t="s">
        <v>3867</v>
      </c>
      <c r="C3174" t="s">
        <v>3875</v>
      </c>
      <c r="D3174" t="s">
        <v>3880</v>
      </c>
    </row>
    <row r="3175" spans="1:4" x14ac:dyDescent="0.3">
      <c r="A3175">
        <v>1003352</v>
      </c>
      <c r="B3175" t="s">
        <v>3869</v>
      </c>
      <c r="C3175" t="s">
        <v>3874</v>
      </c>
      <c r="D3175" t="s">
        <v>3879</v>
      </c>
    </row>
    <row r="3176" spans="1:4" x14ac:dyDescent="0.3">
      <c r="A3176">
        <v>1003353</v>
      </c>
      <c r="B3176" t="s">
        <v>3869</v>
      </c>
      <c r="C3176" t="s">
        <v>3874</v>
      </c>
      <c r="D3176" t="s">
        <v>3879</v>
      </c>
    </row>
    <row r="3177" spans="1:4" x14ac:dyDescent="0.3">
      <c r="A3177">
        <v>1003354</v>
      </c>
      <c r="B3177" t="s">
        <v>3869</v>
      </c>
      <c r="C3177" t="s">
        <v>3871</v>
      </c>
      <c r="D3177" t="s">
        <v>3880</v>
      </c>
    </row>
    <row r="3178" spans="1:4" x14ac:dyDescent="0.3">
      <c r="A3178">
        <v>1003355</v>
      </c>
      <c r="B3178" t="s">
        <v>3869</v>
      </c>
      <c r="C3178" t="s">
        <v>3871</v>
      </c>
      <c r="D3178" t="s">
        <v>3879</v>
      </c>
    </row>
    <row r="3179" spans="1:4" x14ac:dyDescent="0.3">
      <c r="A3179">
        <v>1003356</v>
      </c>
      <c r="B3179" t="s">
        <v>3869</v>
      </c>
      <c r="C3179" t="s">
        <v>3874</v>
      </c>
      <c r="D3179" t="s">
        <v>3880</v>
      </c>
    </row>
    <row r="3180" spans="1:4" x14ac:dyDescent="0.3">
      <c r="A3180">
        <v>1003357</v>
      </c>
      <c r="B3180" t="s">
        <v>3869</v>
      </c>
      <c r="C3180" t="s">
        <v>3871</v>
      </c>
      <c r="D3180" t="s">
        <v>3880</v>
      </c>
    </row>
    <row r="3181" spans="1:4" x14ac:dyDescent="0.3">
      <c r="A3181">
        <v>1003358</v>
      </c>
      <c r="B3181" t="s">
        <v>3867</v>
      </c>
      <c r="C3181" t="s">
        <v>3871</v>
      </c>
      <c r="D3181" t="s">
        <v>3879</v>
      </c>
    </row>
    <row r="3182" spans="1:4" x14ac:dyDescent="0.3">
      <c r="A3182">
        <v>1003359</v>
      </c>
      <c r="B3182" t="s">
        <v>3869</v>
      </c>
      <c r="C3182" t="s">
        <v>3871</v>
      </c>
      <c r="D3182" t="s">
        <v>3879</v>
      </c>
    </row>
    <row r="3183" spans="1:4" x14ac:dyDescent="0.3">
      <c r="A3183">
        <v>1003360</v>
      </c>
      <c r="B3183" t="s">
        <v>3867</v>
      </c>
      <c r="C3183" t="s">
        <v>3871</v>
      </c>
      <c r="D3183" t="s">
        <v>3879</v>
      </c>
    </row>
    <row r="3184" spans="1:4" x14ac:dyDescent="0.3">
      <c r="A3184">
        <v>1003361</v>
      </c>
      <c r="B3184" t="s">
        <v>3869</v>
      </c>
      <c r="C3184" t="s">
        <v>3871</v>
      </c>
      <c r="D3184" t="s">
        <v>3879</v>
      </c>
    </row>
    <row r="3185" spans="1:4" x14ac:dyDescent="0.3">
      <c r="A3185">
        <v>1003362</v>
      </c>
      <c r="B3185" t="s">
        <v>3867</v>
      </c>
      <c r="C3185" t="s">
        <v>3871</v>
      </c>
      <c r="D3185" t="s">
        <v>3880</v>
      </c>
    </row>
    <row r="3186" spans="1:4" x14ac:dyDescent="0.3">
      <c r="A3186">
        <v>1003363</v>
      </c>
      <c r="B3186" t="s">
        <v>3867</v>
      </c>
      <c r="C3186" t="s">
        <v>3874</v>
      </c>
      <c r="D3186" t="s">
        <v>3880</v>
      </c>
    </row>
    <row r="3187" spans="1:4" x14ac:dyDescent="0.3">
      <c r="A3187">
        <v>1003364</v>
      </c>
      <c r="B3187" t="s">
        <v>3869</v>
      </c>
      <c r="C3187" t="s">
        <v>3870</v>
      </c>
      <c r="D3187" t="s">
        <v>3879</v>
      </c>
    </row>
    <row r="3188" spans="1:4" x14ac:dyDescent="0.3">
      <c r="A3188">
        <v>1003365</v>
      </c>
      <c r="B3188" t="s">
        <v>3869</v>
      </c>
      <c r="C3188" t="s">
        <v>3873</v>
      </c>
      <c r="D3188" t="s">
        <v>3880</v>
      </c>
    </row>
    <row r="3189" spans="1:4" x14ac:dyDescent="0.3">
      <c r="A3189">
        <v>1003366</v>
      </c>
      <c r="B3189" t="s">
        <v>3869</v>
      </c>
      <c r="C3189" t="s">
        <v>3874</v>
      </c>
      <c r="D3189" t="s">
        <v>3880</v>
      </c>
    </row>
    <row r="3190" spans="1:4" x14ac:dyDescent="0.3">
      <c r="A3190">
        <v>1003367</v>
      </c>
      <c r="B3190" t="s">
        <v>3869</v>
      </c>
      <c r="C3190" t="s">
        <v>3873</v>
      </c>
      <c r="D3190" t="s">
        <v>3880</v>
      </c>
    </row>
    <row r="3191" spans="1:4" x14ac:dyDescent="0.3">
      <c r="A3191">
        <v>1003368</v>
      </c>
      <c r="B3191" t="s">
        <v>3869</v>
      </c>
      <c r="C3191" t="s">
        <v>3871</v>
      </c>
      <c r="D3191" t="s">
        <v>3880</v>
      </c>
    </row>
    <row r="3192" spans="1:4" x14ac:dyDescent="0.3">
      <c r="A3192">
        <v>1003370</v>
      </c>
      <c r="B3192" t="s">
        <v>3869</v>
      </c>
      <c r="C3192" t="s">
        <v>3875</v>
      </c>
      <c r="D3192" t="s">
        <v>3879</v>
      </c>
    </row>
    <row r="3193" spans="1:4" x14ac:dyDescent="0.3">
      <c r="A3193">
        <v>1003371</v>
      </c>
      <c r="B3193" t="s">
        <v>3869</v>
      </c>
      <c r="C3193" t="s">
        <v>3871</v>
      </c>
      <c r="D3193" t="s">
        <v>3879</v>
      </c>
    </row>
    <row r="3194" spans="1:4" x14ac:dyDescent="0.3">
      <c r="A3194">
        <v>1003372</v>
      </c>
      <c r="B3194" t="s">
        <v>3869</v>
      </c>
      <c r="C3194" t="s">
        <v>3870</v>
      </c>
      <c r="D3194" t="s">
        <v>3880</v>
      </c>
    </row>
    <row r="3195" spans="1:4" x14ac:dyDescent="0.3">
      <c r="A3195">
        <v>1003373</v>
      </c>
      <c r="B3195" t="s">
        <v>3869</v>
      </c>
      <c r="C3195" t="s">
        <v>3875</v>
      </c>
      <c r="D3195" t="s">
        <v>3879</v>
      </c>
    </row>
    <row r="3196" spans="1:4" x14ac:dyDescent="0.3">
      <c r="A3196">
        <v>1003374</v>
      </c>
      <c r="B3196" t="s">
        <v>3869</v>
      </c>
      <c r="C3196" t="s">
        <v>3874</v>
      </c>
      <c r="D3196" t="s">
        <v>3879</v>
      </c>
    </row>
    <row r="3197" spans="1:4" x14ac:dyDescent="0.3">
      <c r="A3197">
        <v>1003375</v>
      </c>
      <c r="B3197" t="s">
        <v>3869</v>
      </c>
      <c r="C3197" t="s">
        <v>3871</v>
      </c>
      <c r="D3197" t="s">
        <v>3880</v>
      </c>
    </row>
    <row r="3198" spans="1:4" x14ac:dyDescent="0.3">
      <c r="A3198">
        <v>1003377</v>
      </c>
      <c r="B3198" t="s">
        <v>3869</v>
      </c>
      <c r="C3198" t="s">
        <v>3871</v>
      </c>
      <c r="D3198" t="s">
        <v>3879</v>
      </c>
    </row>
    <row r="3199" spans="1:4" x14ac:dyDescent="0.3">
      <c r="A3199">
        <v>1003378</v>
      </c>
      <c r="B3199" t="s">
        <v>3869</v>
      </c>
      <c r="C3199" t="s">
        <v>3875</v>
      </c>
      <c r="D3199" t="s">
        <v>3879</v>
      </c>
    </row>
    <row r="3200" spans="1:4" x14ac:dyDescent="0.3">
      <c r="A3200">
        <v>1003379</v>
      </c>
      <c r="B3200" t="s">
        <v>3869</v>
      </c>
      <c r="C3200" t="s">
        <v>3874</v>
      </c>
      <c r="D3200" t="s">
        <v>3879</v>
      </c>
    </row>
    <row r="3201" spans="1:4" x14ac:dyDescent="0.3">
      <c r="A3201">
        <v>1003380</v>
      </c>
      <c r="B3201" t="s">
        <v>3869</v>
      </c>
      <c r="C3201" t="s">
        <v>3873</v>
      </c>
      <c r="D3201" t="s">
        <v>3880</v>
      </c>
    </row>
    <row r="3202" spans="1:4" x14ac:dyDescent="0.3">
      <c r="A3202">
        <v>1003381</v>
      </c>
      <c r="B3202" t="s">
        <v>3869</v>
      </c>
      <c r="C3202" t="s">
        <v>3871</v>
      </c>
      <c r="D3202" t="s">
        <v>3880</v>
      </c>
    </row>
    <row r="3203" spans="1:4" x14ac:dyDescent="0.3">
      <c r="A3203">
        <v>1003382</v>
      </c>
      <c r="B3203" t="s">
        <v>3867</v>
      </c>
      <c r="C3203" t="s">
        <v>3868</v>
      </c>
      <c r="D3203" t="s">
        <v>3879</v>
      </c>
    </row>
    <row r="3204" spans="1:4" x14ac:dyDescent="0.3">
      <c r="A3204">
        <v>1003383</v>
      </c>
      <c r="B3204" t="s">
        <v>3869</v>
      </c>
      <c r="C3204" t="s">
        <v>3870</v>
      </c>
      <c r="D3204" t="s">
        <v>3880</v>
      </c>
    </row>
    <row r="3205" spans="1:4" x14ac:dyDescent="0.3">
      <c r="A3205">
        <v>1003384</v>
      </c>
      <c r="B3205" t="s">
        <v>3869</v>
      </c>
      <c r="C3205" t="s">
        <v>3874</v>
      </c>
      <c r="D3205" t="s">
        <v>3879</v>
      </c>
    </row>
    <row r="3206" spans="1:4" x14ac:dyDescent="0.3">
      <c r="A3206">
        <v>1003385</v>
      </c>
      <c r="B3206" t="s">
        <v>3867</v>
      </c>
      <c r="C3206" t="s">
        <v>3871</v>
      </c>
      <c r="D3206" t="s">
        <v>3879</v>
      </c>
    </row>
    <row r="3207" spans="1:4" x14ac:dyDescent="0.3">
      <c r="A3207">
        <v>1003386</v>
      </c>
      <c r="B3207" t="s">
        <v>3869</v>
      </c>
      <c r="C3207" t="s">
        <v>3875</v>
      </c>
      <c r="D3207" t="s">
        <v>3879</v>
      </c>
    </row>
    <row r="3208" spans="1:4" x14ac:dyDescent="0.3">
      <c r="A3208">
        <v>1003387</v>
      </c>
      <c r="B3208" t="s">
        <v>3869</v>
      </c>
      <c r="C3208" t="s">
        <v>3875</v>
      </c>
      <c r="D3208" t="s">
        <v>3880</v>
      </c>
    </row>
    <row r="3209" spans="1:4" x14ac:dyDescent="0.3">
      <c r="A3209">
        <v>1003389</v>
      </c>
      <c r="B3209" t="s">
        <v>3869</v>
      </c>
      <c r="C3209" t="s">
        <v>3875</v>
      </c>
      <c r="D3209" t="s">
        <v>3879</v>
      </c>
    </row>
    <row r="3210" spans="1:4" x14ac:dyDescent="0.3">
      <c r="A3210">
        <v>1003390</v>
      </c>
      <c r="B3210" t="s">
        <v>3867</v>
      </c>
      <c r="C3210" t="s">
        <v>3872</v>
      </c>
      <c r="D3210" t="s">
        <v>3880</v>
      </c>
    </row>
    <row r="3211" spans="1:4" x14ac:dyDescent="0.3">
      <c r="A3211">
        <v>1003391</v>
      </c>
      <c r="B3211" t="s">
        <v>3869</v>
      </c>
      <c r="C3211" t="s">
        <v>3875</v>
      </c>
      <c r="D3211" t="s">
        <v>3879</v>
      </c>
    </row>
    <row r="3212" spans="1:4" x14ac:dyDescent="0.3">
      <c r="A3212">
        <v>1003392</v>
      </c>
      <c r="B3212" t="s">
        <v>3869</v>
      </c>
      <c r="C3212" t="s">
        <v>3873</v>
      </c>
      <c r="D3212" t="s">
        <v>3880</v>
      </c>
    </row>
    <row r="3213" spans="1:4" x14ac:dyDescent="0.3">
      <c r="A3213">
        <v>1003393</v>
      </c>
      <c r="B3213" t="s">
        <v>3869</v>
      </c>
      <c r="C3213" t="s">
        <v>3874</v>
      </c>
      <c r="D3213" t="s">
        <v>3880</v>
      </c>
    </row>
    <row r="3214" spans="1:4" x14ac:dyDescent="0.3">
      <c r="A3214">
        <v>1003394</v>
      </c>
      <c r="B3214" t="s">
        <v>3869</v>
      </c>
      <c r="C3214" t="s">
        <v>3874</v>
      </c>
      <c r="D3214" t="s">
        <v>3879</v>
      </c>
    </row>
    <row r="3215" spans="1:4" x14ac:dyDescent="0.3">
      <c r="A3215">
        <v>1003395</v>
      </c>
      <c r="B3215" t="s">
        <v>3869</v>
      </c>
      <c r="C3215" t="s">
        <v>3871</v>
      </c>
      <c r="D3215" t="s">
        <v>3879</v>
      </c>
    </row>
    <row r="3216" spans="1:4" x14ac:dyDescent="0.3">
      <c r="A3216">
        <v>1003396</v>
      </c>
      <c r="B3216" t="s">
        <v>3869</v>
      </c>
      <c r="C3216" t="s">
        <v>3871</v>
      </c>
      <c r="D3216" t="s">
        <v>3879</v>
      </c>
    </row>
    <row r="3217" spans="1:4" x14ac:dyDescent="0.3">
      <c r="A3217">
        <v>1003397</v>
      </c>
      <c r="B3217" t="s">
        <v>3869</v>
      </c>
      <c r="C3217" t="s">
        <v>3871</v>
      </c>
      <c r="D3217" t="s">
        <v>3879</v>
      </c>
    </row>
    <row r="3218" spans="1:4" x14ac:dyDescent="0.3">
      <c r="A3218">
        <v>1003398</v>
      </c>
      <c r="B3218" t="s">
        <v>3869</v>
      </c>
      <c r="C3218" t="s">
        <v>3875</v>
      </c>
      <c r="D3218" t="s">
        <v>3880</v>
      </c>
    </row>
    <row r="3219" spans="1:4" x14ac:dyDescent="0.3">
      <c r="A3219">
        <v>1003399</v>
      </c>
      <c r="B3219" t="s">
        <v>3869</v>
      </c>
      <c r="C3219" t="s">
        <v>3871</v>
      </c>
      <c r="D3219" t="s">
        <v>3879</v>
      </c>
    </row>
    <row r="3220" spans="1:4" x14ac:dyDescent="0.3">
      <c r="A3220">
        <v>1003400</v>
      </c>
      <c r="B3220" t="s">
        <v>3869</v>
      </c>
      <c r="C3220" t="s">
        <v>3871</v>
      </c>
      <c r="D3220" t="s">
        <v>3880</v>
      </c>
    </row>
    <row r="3221" spans="1:4" x14ac:dyDescent="0.3">
      <c r="A3221">
        <v>1003401</v>
      </c>
      <c r="B3221" t="s">
        <v>3869</v>
      </c>
      <c r="C3221" t="s">
        <v>3874</v>
      </c>
      <c r="D3221" t="s">
        <v>3879</v>
      </c>
    </row>
    <row r="3222" spans="1:4" x14ac:dyDescent="0.3">
      <c r="A3222">
        <v>1003402</v>
      </c>
      <c r="B3222" t="s">
        <v>3869</v>
      </c>
      <c r="C3222" t="s">
        <v>3874</v>
      </c>
      <c r="D3222" t="s">
        <v>3879</v>
      </c>
    </row>
    <row r="3223" spans="1:4" x14ac:dyDescent="0.3">
      <c r="A3223">
        <v>1003403</v>
      </c>
      <c r="B3223" t="s">
        <v>3869</v>
      </c>
      <c r="C3223" t="s">
        <v>3874</v>
      </c>
      <c r="D3223" t="s">
        <v>3879</v>
      </c>
    </row>
    <row r="3224" spans="1:4" x14ac:dyDescent="0.3">
      <c r="A3224">
        <v>1003404</v>
      </c>
      <c r="B3224" t="s">
        <v>3869</v>
      </c>
      <c r="C3224" t="s">
        <v>3871</v>
      </c>
      <c r="D3224" t="s">
        <v>3879</v>
      </c>
    </row>
    <row r="3225" spans="1:4" x14ac:dyDescent="0.3">
      <c r="A3225">
        <v>1003405</v>
      </c>
      <c r="B3225" t="s">
        <v>3869</v>
      </c>
      <c r="C3225" t="s">
        <v>3874</v>
      </c>
      <c r="D3225" t="s">
        <v>3879</v>
      </c>
    </row>
    <row r="3226" spans="1:4" x14ac:dyDescent="0.3">
      <c r="A3226">
        <v>1003406</v>
      </c>
      <c r="B3226" t="s">
        <v>3867</v>
      </c>
      <c r="C3226" t="s">
        <v>3871</v>
      </c>
      <c r="D3226" t="s">
        <v>3879</v>
      </c>
    </row>
    <row r="3227" spans="1:4" x14ac:dyDescent="0.3">
      <c r="A3227">
        <v>1003407</v>
      </c>
      <c r="B3227" t="s">
        <v>3867</v>
      </c>
      <c r="C3227" t="s">
        <v>3872</v>
      </c>
      <c r="D3227" t="s">
        <v>3879</v>
      </c>
    </row>
    <row r="3228" spans="1:4" x14ac:dyDescent="0.3">
      <c r="A3228">
        <v>1003408</v>
      </c>
      <c r="B3228" t="s">
        <v>3869</v>
      </c>
      <c r="C3228" t="s">
        <v>3871</v>
      </c>
      <c r="D3228" t="s">
        <v>3879</v>
      </c>
    </row>
    <row r="3229" spans="1:4" x14ac:dyDescent="0.3">
      <c r="A3229">
        <v>1003409</v>
      </c>
      <c r="B3229" t="s">
        <v>3869</v>
      </c>
      <c r="C3229" t="s">
        <v>3871</v>
      </c>
      <c r="D3229" t="s">
        <v>3880</v>
      </c>
    </row>
    <row r="3230" spans="1:4" x14ac:dyDescent="0.3">
      <c r="A3230">
        <v>1003410</v>
      </c>
      <c r="B3230" t="s">
        <v>3869</v>
      </c>
      <c r="C3230" t="s">
        <v>3874</v>
      </c>
      <c r="D3230" t="s">
        <v>3880</v>
      </c>
    </row>
    <row r="3231" spans="1:4" x14ac:dyDescent="0.3">
      <c r="A3231">
        <v>1003411</v>
      </c>
      <c r="B3231" t="s">
        <v>3869</v>
      </c>
      <c r="C3231" t="s">
        <v>3875</v>
      </c>
      <c r="D3231" t="s">
        <v>3879</v>
      </c>
    </row>
    <row r="3232" spans="1:4" x14ac:dyDescent="0.3">
      <c r="A3232">
        <v>1003412</v>
      </c>
      <c r="B3232" t="s">
        <v>3869</v>
      </c>
      <c r="C3232" t="s">
        <v>3871</v>
      </c>
      <c r="D3232" t="s">
        <v>3879</v>
      </c>
    </row>
    <row r="3233" spans="1:4" x14ac:dyDescent="0.3">
      <c r="A3233">
        <v>1003413</v>
      </c>
      <c r="B3233" t="s">
        <v>3867</v>
      </c>
      <c r="C3233" t="s">
        <v>3871</v>
      </c>
      <c r="D3233" t="s">
        <v>3879</v>
      </c>
    </row>
    <row r="3234" spans="1:4" x14ac:dyDescent="0.3">
      <c r="A3234">
        <v>1003414</v>
      </c>
      <c r="B3234" t="s">
        <v>3869</v>
      </c>
      <c r="C3234" t="s">
        <v>3871</v>
      </c>
      <c r="D3234" t="s">
        <v>3880</v>
      </c>
    </row>
    <row r="3235" spans="1:4" x14ac:dyDescent="0.3">
      <c r="A3235">
        <v>1003415</v>
      </c>
      <c r="B3235" t="s">
        <v>3869</v>
      </c>
      <c r="C3235" t="s">
        <v>3874</v>
      </c>
      <c r="D3235" t="s">
        <v>3879</v>
      </c>
    </row>
    <row r="3236" spans="1:4" x14ac:dyDescent="0.3">
      <c r="A3236">
        <v>1003416</v>
      </c>
      <c r="B3236" t="s">
        <v>3869</v>
      </c>
      <c r="C3236" t="s">
        <v>3871</v>
      </c>
      <c r="D3236" t="s">
        <v>3880</v>
      </c>
    </row>
    <row r="3237" spans="1:4" x14ac:dyDescent="0.3">
      <c r="A3237">
        <v>1003417</v>
      </c>
      <c r="B3237" t="s">
        <v>3867</v>
      </c>
      <c r="C3237" t="s">
        <v>3875</v>
      </c>
      <c r="D3237" t="s">
        <v>3880</v>
      </c>
    </row>
    <row r="3238" spans="1:4" x14ac:dyDescent="0.3">
      <c r="A3238">
        <v>1003418</v>
      </c>
      <c r="B3238" t="s">
        <v>3867</v>
      </c>
      <c r="C3238" t="s">
        <v>3875</v>
      </c>
      <c r="D3238" t="s">
        <v>3879</v>
      </c>
    </row>
    <row r="3239" spans="1:4" x14ac:dyDescent="0.3">
      <c r="A3239">
        <v>1003419</v>
      </c>
      <c r="B3239" t="s">
        <v>3869</v>
      </c>
      <c r="C3239" t="s">
        <v>3872</v>
      </c>
      <c r="D3239" t="s">
        <v>3880</v>
      </c>
    </row>
    <row r="3240" spans="1:4" x14ac:dyDescent="0.3">
      <c r="A3240">
        <v>1003420</v>
      </c>
      <c r="B3240" t="s">
        <v>3867</v>
      </c>
      <c r="C3240" t="s">
        <v>3871</v>
      </c>
      <c r="D3240" t="s">
        <v>3879</v>
      </c>
    </row>
    <row r="3241" spans="1:4" x14ac:dyDescent="0.3">
      <c r="A3241">
        <v>1003421</v>
      </c>
      <c r="B3241" t="s">
        <v>3869</v>
      </c>
      <c r="C3241" t="s">
        <v>3872</v>
      </c>
      <c r="D3241" t="s">
        <v>3880</v>
      </c>
    </row>
    <row r="3242" spans="1:4" x14ac:dyDescent="0.3">
      <c r="A3242">
        <v>1003422</v>
      </c>
      <c r="B3242" t="s">
        <v>3869</v>
      </c>
      <c r="C3242" t="s">
        <v>3871</v>
      </c>
      <c r="D3242" t="s">
        <v>3879</v>
      </c>
    </row>
    <row r="3243" spans="1:4" x14ac:dyDescent="0.3">
      <c r="A3243">
        <v>1003423</v>
      </c>
      <c r="B3243" t="s">
        <v>3869</v>
      </c>
      <c r="C3243" t="s">
        <v>3871</v>
      </c>
      <c r="D3243" t="s">
        <v>3879</v>
      </c>
    </row>
    <row r="3244" spans="1:4" x14ac:dyDescent="0.3">
      <c r="A3244">
        <v>1003424</v>
      </c>
      <c r="B3244" t="s">
        <v>3869</v>
      </c>
      <c r="C3244" t="s">
        <v>3871</v>
      </c>
      <c r="D3244" t="s">
        <v>3880</v>
      </c>
    </row>
    <row r="3245" spans="1:4" x14ac:dyDescent="0.3">
      <c r="A3245">
        <v>1003425</v>
      </c>
      <c r="B3245" t="s">
        <v>3869</v>
      </c>
      <c r="C3245" t="s">
        <v>3875</v>
      </c>
      <c r="D3245" t="s">
        <v>3879</v>
      </c>
    </row>
    <row r="3246" spans="1:4" x14ac:dyDescent="0.3">
      <c r="A3246">
        <v>1003426</v>
      </c>
      <c r="B3246" t="s">
        <v>3869</v>
      </c>
      <c r="C3246" t="s">
        <v>3871</v>
      </c>
      <c r="D3246" t="s">
        <v>3879</v>
      </c>
    </row>
    <row r="3247" spans="1:4" x14ac:dyDescent="0.3">
      <c r="A3247">
        <v>1003427</v>
      </c>
      <c r="B3247" t="s">
        <v>3869</v>
      </c>
      <c r="C3247" t="s">
        <v>3871</v>
      </c>
      <c r="D3247" t="s">
        <v>3879</v>
      </c>
    </row>
    <row r="3248" spans="1:4" x14ac:dyDescent="0.3">
      <c r="A3248">
        <v>1003428</v>
      </c>
      <c r="B3248" t="s">
        <v>3869</v>
      </c>
      <c r="C3248" t="s">
        <v>3872</v>
      </c>
      <c r="D3248" t="s">
        <v>3880</v>
      </c>
    </row>
    <row r="3249" spans="1:4" x14ac:dyDescent="0.3">
      <c r="A3249">
        <v>1003429</v>
      </c>
      <c r="B3249" t="s">
        <v>3867</v>
      </c>
      <c r="C3249" t="s">
        <v>3871</v>
      </c>
      <c r="D3249" t="s">
        <v>3880</v>
      </c>
    </row>
    <row r="3250" spans="1:4" x14ac:dyDescent="0.3">
      <c r="A3250">
        <v>1003430</v>
      </c>
      <c r="B3250" t="s">
        <v>3867</v>
      </c>
      <c r="C3250" t="s">
        <v>3872</v>
      </c>
      <c r="D3250" t="s">
        <v>3880</v>
      </c>
    </row>
    <row r="3251" spans="1:4" x14ac:dyDescent="0.3">
      <c r="A3251">
        <v>1003431</v>
      </c>
      <c r="B3251" t="s">
        <v>3867</v>
      </c>
      <c r="C3251" t="s">
        <v>3872</v>
      </c>
      <c r="D3251" t="s">
        <v>3880</v>
      </c>
    </row>
    <row r="3252" spans="1:4" x14ac:dyDescent="0.3">
      <c r="A3252">
        <v>1003432</v>
      </c>
      <c r="B3252" t="s">
        <v>3869</v>
      </c>
      <c r="C3252" t="s">
        <v>3871</v>
      </c>
      <c r="D3252" t="s">
        <v>3879</v>
      </c>
    </row>
    <row r="3253" spans="1:4" x14ac:dyDescent="0.3">
      <c r="A3253">
        <v>1003433</v>
      </c>
      <c r="B3253" t="s">
        <v>3869</v>
      </c>
      <c r="C3253" t="s">
        <v>3875</v>
      </c>
      <c r="D3253" t="s">
        <v>3879</v>
      </c>
    </row>
    <row r="3254" spans="1:4" x14ac:dyDescent="0.3">
      <c r="A3254">
        <v>1003434</v>
      </c>
      <c r="B3254" t="s">
        <v>3869</v>
      </c>
      <c r="C3254" t="s">
        <v>3875</v>
      </c>
      <c r="D3254" t="s">
        <v>3879</v>
      </c>
    </row>
    <row r="3255" spans="1:4" x14ac:dyDescent="0.3">
      <c r="A3255">
        <v>1003435</v>
      </c>
      <c r="B3255" t="s">
        <v>3869</v>
      </c>
      <c r="C3255" t="s">
        <v>3872</v>
      </c>
      <c r="D3255" t="s">
        <v>3879</v>
      </c>
    </row>
    <row r="3256" spans="1:4" x14ac:dyDescent="0.3">
      <c r="A3256">
        <v>1003436</v>
      </c>
      <c r="B3256" t="s">
        <v>3869</v>
      </c>
      <c r="C3256" t="s">
        <v>3874</v>
      </c>
      <c r="D3256" t="s">
        <v>3879</v>
      </c>
    </row>
    <row r="3257" spans="1:4" x14ac:dyDescent="0.3">
      <c r="A3257">
        <v>1003437</v>
      </c>
      <c r="B3257" t="s">
        <v>3867</v>
      </c>
      <c r="C3257" t="s">
        <v>3871</v>
      </c>
      <c r="D3257" t="s">
        <v>3880</v>
      </c>
    </row>
    <row r="3258" spans="1:4" x14ac:dyDescent="0.3">
      <c r="A3258">
        <v>1003438</v>
      </c>
      <c r="B3258" t="s">
        <v>3867</v>
      </c>
      <c r="C3258" t="s">
        <v>3871</v>
      </c>
      <c r="D3258" t="s">
        <v>3880</v>
      </c>
    </row>
    <row r="3259" spans="1:4" x14ac:dyDescent="0.3">
      <c r="A3259">
        <v>1003439</v>
      </c>
      <c r="B3259" t="s">
        <v>3869</v>
      </c>
      <c r="C3259" t="s">
        <v>3875</v>
      </c>
      <c r="D3259" t="s">
        <v>3879</v>
      </c>
    </row>
    <row r="3260" spans="1:4" x14ac:dyDescent="0.3">
      <c r="A3260">
        <v>1003440</v>
      </c>
      <c r="B3260" t="s">
        <v>3869</v>
      </c>
      <c r="C3260" t="s">
        <v>3870</v>
      </c>
      <c r="D3260" t="s">
        <v>3879</v>
      </c>
    </row>
    <row r="3261" spans="1:4" x14ac:dyDescent="0.3">
      <c r="A3261">
        <v>1003441</v>
      </c>
      <c r="B3261" t="s">
        <v>3867</v>
      </c>
      <c r="C3261" t="s">
        <v>3871</v>
      </c>
      <c r="D3261" t="s">
        <v>3879</v>
      </c>
    </row>
    <row r="3262" spans="1:4" x14ac:dyDescent="0.3">
      <c r="A3262">
        <v>1003442</v>
      </c>
      <c r="B3262" t="s">
        <v>3869</v>
      </c>
      <c r="C3262" t="s">
        <v>3875</v>
      </c>
      <c r="D3262" t="s">
        <v>3879</v>
      </c>
    </row>
    <row r="3263" spans="1:4" x14ac:dyDescent="0.3">
      <c r="A3263">
        <v>1003444</v>
      </c>
      <c r="B3263" t="s">
        <v>3869</v>
      </c>
      <c r="C3263" t="s">
        <v>3873</v>
      </c>
      <c r="D3263" t="s">
        <v>3880</v>
      </c>
    </row>
    <row r="3264" spans="1:4" x14ac:dyDescent="0.3">
      <c r="A3264">
        <v>1003445</v>
      </c>
      <c r="B3264" t="s">
        <v>3867</v>
      </c>
      <c r="C3264" t="s">
        <v>3874</v>
      </c>
      <c r="D3264" t="s">
        <v>3879</v>
      </c>
    </row>
    <row r="3265" spans="1:4" x14ac:dyDescent="0.3">
      <c r="A3265">
        <v>1003446</v>
      </c>
      <c r="B3265" t="s">
        <v>3869</v>
      </c>
      <c r="C3265" t="s">
        <v>3871</v>
      </c>
      <c r="D3265" t="s">
        <v>3879</v>
      </c>
    </row>
    <row r="3266" spans="1:4" x14ac:dyDescent="0.3">
      <c r="A3266">
        <v>1003447</v>
      </c>
      <c r="B3266" t="s">
        <v>3869</v>
      </c>
      <c r="C3266" t="s">
        <v>3871</v>
      </c>
      <c r="D3266" t="s">
        <v>3879</v>
      </c>
    </row>
    <row r="3267" spans="1:4" x14ac:dyDescent="0.3">
      <c r="A3267">
        <v>1003448</v>
      </c>
      <c r="B3267" t="s">
        <v>3867</v>
      </c>
      <c r="C3267" t="s">
        <v>3875</v>
      </c>
      <c r="D3267" t="s">
        <v>3879</v>
      </c>
    </row>
    <row r="3268" spans="1:4" x14ac:dyDescent="0.3">
      <c r="A3268">
        <v>1003449</v>
      </c>
      <c r="B3268" t="s">
        <v>3869</v>
      </c>
      <c r="C3268" t="s">
        <v>3871</v>
      </c>
      <c r="D3268" t="s">
        <v>3879</v>
      </c>
    </row>
    <row r="3269" spans="1:4" x14ac:dyDescent="0.3">
      <c r="A3269">
        <v>1003450</v>
      </c>
      <c r="B3269" t="s">
        <v>3869</v>
      </c>
      <c r="C3269" t="s">
        <v>3871</v>
      </c>
      <c r="D3269" t="s">
        <v>3879</v>
      </c>
    </row>
    <row r="3270" spans="1:4" x14ac:dyDescent="0.3">
      <c r="A3270">
        <v>1003451</v>
      </c>
      <c r="B3270" t="s">
        <v>3867</v>
      </c>
      <c r="C3270" t="s">
        <v>3871</v>
      </c>
      <c r="D3270" t="s">
        <v>3879</v>
      </c>
    </row>
    <row r="3271" spans="1:4" x14ac:dyDescent="0.3">
      <c r="A3271">
        <v>1003452</v>
      </c>
      <c r="B3271" t="s">
        <v>3869</v>
      </c>
      <c r="C3271" t="s">
        <v>3871</v>
      </c>
      <c r="D3271" t="s">
        <v>3880</v>
      </c>
    </row>
    <row r="3272" spans="1:4" x14ac:dyDescent="0.3">
      <c r="A3272">
        <v>1003453</v>
      </c>
      <c r="B3272" t="s">
        <v>3869</v>
      </c>
      <c r="C3272" t="s">
        <v>3874</v>
      </c>
      <c r="D3272" t="s">
        <v>3879</v>
      </c>
    </row>
    <row r="3273" spans="1:4" x14ac:dyDescent="0.3">
      <c r="A3273">
        <v>1003454</v>
      </c>
      <c r="B3273" t="s">
        <v>3869</v>
      </c>
      <c r="C3273" t="s">
        <v>3875</v>
      </c>
      <c r="D3273" t="s">
        <v>3880</v>
      </c>
    </row>
    <row r="3274" spans="1:4" x14ac:dyDescent="0.3">
      <c r="A3274">
        <v>1003455</v>
      </c>
      <c r="B3274" t="s">
        <v>3867</v>
      </c>
      <c r="C3274" t="s">
        <v>3871</v>
      </c>
      <c r="D3274" t="s">
        <v>3879</v>
      </c>
    </row>
    <row r="3275" spans="1:4" x14ac:dyDescent="0.3">
      <c r="A3275">
        <v>1003456</v>
      </c>
      <c r="B3275" t="s">
        <v>3869</v>
      </c>
      <c r="C3275" t="s">
        <v>3871</v>
      </c>
      <c r="D3275" t="s">
        <v>3879</v>
      </c>
    </row>
    <row r="3276" spans="1:4" x14ac:dyDescent="0.3">
      <c r="A3276">
        <v>1003457</v>
      </c>
      <c r="B3276" t="s">
        <v>3869</v>
      </c>
      <c r="C3276" t="s">
        <v>3871</v>
      </c>
      <c r="D3276" t="s">
        <v>3879</v>
      </c>
    </row>
    <row r="3277" spans="1:4" x14ac:dyDescent="0.3">
      <c r="A3277">
        <v>1003458</v>
      </c>
      <c r="B3277" t="s">
        <v>3869</v>
      </c>
      <c r="C3277" t="s">
        <v>3872</v>
      </c>
      <c r="D3277" t="s">
        <v>3879</v>
      </c>
    </row>
    <row r="3278" spans="1:4" x14ac:dyDescent="0.3">
      <c r="A3278">
        <v>1003459</v>
      </c>
      <c r="B3278" t="s">
        <v>3869</v>
      </c>
      <c r="C3278" t="s">
        <v>3875</v>
      </c>
      <c r="D3278" t="s">
        <v>3879</v>
      </c>
    </row>
    <row r="3279" spans="1:4" x14ac:dyDescent="0.3">
      <c r="A3279">
        <v>1003460</v>
      </c>
      <c r="B3279" t="s">
        <v>3869</v>
      </c>
      <c r="C3279" t="s">
        <v>3868</v>
      </c>
      <c r="D3279" t="s">
        <v>3879</v>
      </c>
    </row>
    <row r="3280" spans="1:4" x14ac:dyDescent="0.3">
      <c r="A3280">
        <v>1003461</v>
      </c>
      <c r="B3280" t="s">
        <v>3869</v>
      </c>
      <c r="C3280" t="s">
        <v>3874</v>
      </c>
      <c r="D3280" t="s">
        <v>3879</v>
      </c>
    </row>
    <row r="3281" spans="1:4" x14ac:dyDescent="0.3">
      <c r="A3281">
        <v>1003462</v>
      </c>
      <c r="B3281" t="s">
        <v>3867</v>
      </c>
      <c r="C3281" t="s">
        <v>3871</v>
      </c>
      <c r="D3281" t="s">
        <v>3879</v>
      </c>
    </row>
    <row r="3282" spans="1:4" x14ac:dyDescent="0.3">
      <c r="A3282">
        <v>1003463</v>
      </c>
      <c r="B3282" t="s">
        <v>3869</v>
      </c>
      <c r="C3282" t="s">
        <v>3871</v>
      </c>
      <c r="D3282" t="s">
        <v>3880</v>
      </c>
    </row>
    <row r="3283" spans="1:4" x14ac:dyDescent="0.3">
      <c r="A3283">
        <v>1003464</v>
      </c>
      <c r="B3283" t="s">
        <v>3867</v>
      </c>
      <c r="C3283" t="s">
        <v>3871</v>
      </c>
      <c r="D3283" t="s">
        <v>3880</v>
      </c>
    </row>
    <row r="3284" spans="1:4" x14ac:dyDescent="0.3">
      <c r="A3284">
        <v>1003465</v>
      </c>
      <c r="B3284" t="s">
        <v>3869</v>
      </c>
      <c r="C3284" t="s">
        <v>3871</v>
      </c>
      <c r="D3284" t="s">
        <v>3880</v>
      </c>
    </row>
    <row r="3285" spans="1:4" x14ac:dyDescent="0.3">
      <c r="A3285">
        <v>1003466</v>
      </c>
      <c r="B3285" t="s">
        <v>3869</v>
      </c>
      <c r="C3285" t="s">
        <v>3871</v>
      </c>
      <c r="D3285" t="s">
        <v>3879</v>
      </c>
    </row>
    <row r="3286" spans="1:4" x14ac:dyDescent="0.3">
      <c r="A3286">
        <v>1003467</v>
      </c>
      <c r="B3286" t="s">
        <v>3869</v>
      </c>
      <c r="C3286" t="s">
        <v>3871</v>
      </c>
      <c r="D3286" t="s">
        <v>3880</v>
      </c>
    </row>
    <row r="3287" spans="1:4" x14ac:dyDescent="0.3">
      <c r="A3287">
        <v>1003468</v>
      </c>
      <c r="B3287" t="s">
        <v>3869</v>
      </c>
      <c r="C3287" t="s">
        <v>3871</v>
      </c>
      <c r="D3287" t="s">
        <v>3880</v>
      </c>
    </row>
    <row r="3288" spans="1:4" x14ac:dyDescent="0.3">
      <c r="A3288">
        <v>1003469</v>
      </c>
      <c r="B3288" t="s">
        <v>3869</v>
      </c>
      <c r="C3288" t="s">
        <v>3872</v>
      </c>
      <c r="D3288" t="s">
        <v>3880</v>
      </c>
    </row>
    <row r="3289" spans="1:4" x14ac:dyDescent="0.3">
      <c r="A3289">
        <v>1003470</v>
      </c>
      <c r="B3289" t="s">
        <v>3869</v>
      </c>
      <c r="C3289" t="s">
        <v>3874</v>
      </c>
      <c r="D3289" t="s">
        <v>3879</v>
      </c>
    </row>
    <row r="3290" spans="1:4" x14ac:dyDescent="0.3">
      <c r="A3290">
        <v>1003471</v>
      </c>
      <c r="B3290" t="s">
        <v>3869</v>
      </c>
      <c r="C3290" t="s">
        <v>3875</v>
      </c>
      <c r="D3290" t="s">
        <v>3879</v>
      </c>
    </row>
    <row r="3291" spans="1:4" x14ac:dyDescent="0.3">
      <c r="A3291">
        <v>1003472</v>
      </c>
      <c r="B3291" t="s">
        <v>3869</v>
      </c>
      <c r="C3291" t="s">
        <v>3871</v>
      </c>
      <c r="D3291" t="s">
        <v>3880</v>
      </c>
    </row>
    <row r="3292" spans="1:4" x14ac:dyDescent="0.3">
      <c r="A3292">
        <v>1003473</v>
      </c>
      <c r="B3292" t="s">
        <v>3867</v>
      </c>
      <c r="C3292" t="s">
        <v>3874</v>
      </c>
      <c r="D3292" t="s">
        <v>3880</v>
      </c>
    </row>
    <row r="3293" spans="1:4" x14ac:dyDescent="0.3">
      <c r="A3293">
        <v>1003474</v>
      </c>
      <c r="B3293" t="s">
        <v>3869</v>
      </c>
      <c r="C3293" t="s">
        <v>3874</v>
      </c>
      <c r="D3293" t="s">
        <v>3880</v>
      </c>
    </row>
    <row r="3294" spans="1:4" x14ac:dyDescent="0.3">
      <c r="A3294">
        <v>1003475</v>
      </c>
      <c r="B3294" t="s">
        <v>3869</v>
      </c>
      <c r="C3294" t="s">
        <v>3871</v>
      </c>
      <c r="D3294" t="s">
        <v>3879</v>
      </c>
    </row>
    <row r="3295" spans="1:4" x14ac:dyDescent="0.3">
      <c r="A3295">
        <v>1003476</v>
      </c>
      <c r="B3295" t="s">
        <v>3869</v>
      </c>
      <c r="C3295" t="s">
        <v>3873</v>
      </c>
      <c r="D3295" t="s">
        <v>3880</v>
      </c>
    </row>
    <row r="3296" spans="1:4" x14ac:dyDescent="0.3">
      <c r="A3296">
        <v>1003477</v>
      </c>
      <c r="B3296" t="s">
        <v>3867</v>
      </c>
      <c r="C3296" t="s">
        <v>3873</v>
      </c>
      <c r="D3296" t="s">
        <v>3880</v>
      </c>
    </row>
    <row r="3297" spans="1:4" x14ac:dyDescent="0.3">
      <c r="A3297">
        <v>1003478</v>
      </c>
      <c r="B3297" t="s">
        <v>3869</v>
      </c>
      <c r="C3297" t="s">
        <v>3871</v>
      </c>
      <c r="D3297" t="s">
        <v>3880</v>
      </c>
    </row>
    <row r="3298" spans="1:4" x14ac:dyDescent="0.3">
      <c r="A3298">
        <v>1003479</v>
      </c>
      <c r="B3298" t="s">
        <v>3869</v>
      </c>
      <c r="C3298" t="s">
        <v>3875</v>
      </c>
      <c r="D3298" t="s">
        <v>3879</v>
      </c>
    </row>
    <row r="3299" spans="1:4" x14ac:dyDescent="0.3">
      <c r="A3299">
        <v>1003480</v>
      </c>
      <c r="B3299" t="s">
        <v>3869</v>
      </c>
      <c r="C3299" t="s">
        <v>3871</v>
      </c>
      <c r="D3299" t="s">
        <v>3879</v>
      </c>
    </row>
    <row r="3300" spans="1:4" x14ac:dyDescent="0.3">
      <c r="A3300">
        <v>1003481</v>
      </c>
      <c r="B3300" t="s">
        <v>3869</v>
      </c>
      <c r="C3300" t="s">
        <v>3875</v>
      </c>
      <c r="D3300" t="s">
        <v>3880</v>
      </c>
    </row>
    <row r="3301" spans="1:4" x14ac:dyDescent="0.3">
      <c r="A3301">
        <v>1003482</v>
      </c>
      <c r="B3301" t="s">
        <v>3869</v>
      </c>
      <c r="C3301" t="s">
        <v>3873</v>
      </c>
      <c r="D3301" t="s">
        <v>3880</v>
      </c>
    </row>
    <row r="3302" spans="1:4" x14ac:dyDescent="0.3">
      <c r="A3302">
        <v>1003483</v>
      </c>
      <c r="B3302" t="s">
        <v>3867</v>
      </c>
      <c r="C3302" t="s">
        <v>3872</v>
      </c>
      <c r="D3302" t="s">
        <v>3880</v>
      </c>
    </row>
    <row r="3303" spans="1:4" x14ac:dyDescent="0.3">
      <c r="A3303">
        <v>1003484</v>
      </c>
      <c r="B3303" t="s">
        <v>3869</v>
      </c>
      <c r="C3303" t="s">
        <v>3875</v>
      </c>
      <c r="D3303" t="s">
        <v>3879</v>
      </c>
    </row>
    <row r="3304" spans="1:4" x14ac:dyDescent="0.3">
      <c r="A3304">
        <v>1003485</v>
      </c>
      <c r="B3304" t="s">
        <v>3869</v>
      </c>
      <c r="C3304" t="s">
        <v>3871</v>
      </c>
      <c r="D3304" t="s">
        <v>3879</v>
      </c>
    </row>
    <row r="3305" spans="1:4" x14ac:dyDescent="0.3">
      <c r="A3305">
        <v>1003486</v>
      </c>
      <c r="B3305" t="s">
        <v>3867</v>
      </c>
      <c r="C3305" t="s">
        <v>3875</v>
      </c>
      <c r="D3305" t="s">
        <v>3879</v>
      </c>
    </row>
    <row r="3306" spans="1:4" x14ac:dyDescent="0.3">
      <c r="A3306">
        <v>1003487</v>
      </c>
      <c r="B3306" t="s">
        <v>3869</v>
      </c>
      <c r="C3306" t="s">
        <v>3875</v>
      </c>
      <c r="D3306" t="s">
        <v>3880</v>
      </c>
    </row>
    <row r="3307" spans="1:4" x14ac:dyDescent="0.3">
      <c r="A3307">
        <v>1003488</v>
      </c>
      <c r="B3307" t="s">
        <v>3869</v>
      </c>
      <c r="C3307" t="s">
        <v>3872</v>
      </c>
      <c r="D3307" t="s">
        <v>3880</v>
      </c>
    </row>
    <row r="3308" spans="1:4" x14ac:dyDescent="0.3">
      <c r="A3308">
        <v>1003489</v>
      </c>
      <c r="B3308" t="s">
        <v>3869</v>
      </c>
      <c r="C3308" t="s">
        <v>3875</v>
      </c>
      <c r="D3308" t="s">
        <v>3879</v>
      </c>
    </row>
    <row r="3309" spans="1:4" x14ac:dyDescent="0.3">
      <c r="A3309">
        <v>1003490</v>
      </c>
      <c r="B3309" t="s">
        <v>3869</v>
      </c>
      <c r="C3309" t="s">
        <v>3871</v>
      </c>
      <c r="D3309" t="s">
        <v>3880</v>
      </c>
    </row>
    <row r="3310" spans="1:4" x14ac:dyDescent="0.3">
      <c r="A3310">
        <v>1003491</v>
      </c>
      <c r="B3310" t="s">
        <v>3869</v>
      </c>
      <c r="C3310" t="s">
        <v>3871</v>
      </c>
      <c r="D3310" t="s">
        <v>3879</v>
      </c>
    </row>
    <row r="3311" spans="1:4" x14ac:dyDescent="0.3">
      <c r="A3311">
        <v>1003492</v>
      </c>
      <c r="B3311" t="s">
        <v>3869</v>
      </c>
      <c r="C3311" t="s">
        <v>3874</v>
      </c>
      <c r="D3311" t="s">
        <v>3879</v>
      </c>
    </row>
    <row r="3312" spans="1:4" x14ac:dyDescent="0.3">
      <c r="A3312">
        <v>1003493</v>
      </c>
      <c r="B3312" t="s">
        <v>3869</v>
      </c>
      <c r="C3312" t="s">
        <v>3871</v>
      </c>
      <c r="D3312" t="s">
        <v>3879</v>
      </c>
    </row>
    <row r="3313" spans="1:4" x14ac:dyDescent="0.3">
      <c r="A3313">
        <v>1003494</v>
      </c>
      <c r="B3313" t="s">
        <v>3869</v>
      </c>
      <c r="C3313" t="s">
        <v>3871</v>
      </c>
      <c r="D3313" t="s">
        <v>3880</v>
      </c>
    </row>
    <row r="3314" spans="1:4" x14ac:dyDescent="0.3">
      <c r="A3314">
        <v>1003495</v>
      </c>
      <c r="B3314" t="s">
        <v>3869</v>
      </c>
      <c r="C3314" t="s">
        <v>3875</v>
      </c>
      <c r="D3314" t="s">
        <v>3879</v>
      </c>
    </row>
    <row r="3315" spans="1:4" x14ac:dyDescent="0.3">
      <c r="A3315">
        <v>1003496</v>
      </c>
      <c r="B3315" t="s">
        <v>3869</v>
      </c>
      <c r="C3315" t="s">
        <v>3874</v>
      </c>
      <c r="D3315" t="s">
        <v>3880</v>
      </c>
    </row>
    <row r="3316" spans="1:4" x14ac:dyDescent="0.3">
      <c r="A3316">
        <v>1003497</v>
      </c>
      <c r="B3316" t="s">
        <v>3867</v>
      </c>
      <c r="C3316" t="s">
        <v>3874</v>
      </c>
      <c r="D3316" t="s">
        <v>3879</v>
      </c>
    </row>
    <row r="3317" spans="1:4" x14ac:dyDescent="0.3">
      <c r="A3317">
        <v>1003498</v>
      </c>
      <c r="B3317" t="s">
        <v>3869</v>
      </c>
      <c r="C3317" t="s">
        <v>3871</v>
      </c>
      <c r="D3317" t="s">
        <v>3879</v>
      </c>
    </row>
    <row r="3318" spans="1:4" x14ac:dyDescent="0.3">
      <c r="A3318">
        <v>1003499</v>
      </c>
      <c r="B3318" t="s">
        <v>3869</v>
      </c>
      <c r="C3318" t="s">
        <v>3871</v>
      </c>
      <c r="D3318" t="s">
        <v>3879</v>
      </c>
    </row>
    <row r="3319" spans="1:4" x14ac:dyDescent="0.3">
      <c r="A3319">
        <v>1003500</v>
      </c>
      <c r="B3319" t="s">
        <v>3869</v>
      </c>
      <c r="C3319" t="s">
        <v>3874</v>
      </c>
      <c r="D3319" t="s">
        <v>3880</v>
      </c>
    </row>
    <row r="3320" spans="1:4" x14ac:dyDescent="0.3">
      <c r="A3320">
        <v>1003501</v>
      </c>
      <c r="B3320" t="s">
        <v>3867</v>
      </c>
      <c r="C3320" t="s">
        <v>3874</v>
      </c>
      <c r="D3320" t="s">
        <v>3879</v>
      </c>
    </row>
    <row r="3321" spans="1:4" x14ac:dyDescent="0.3">
      <c r="A3321">
        <v>1003502</v>
      </c>
      <c r="B3321" t="s">
        <v>3867</v>
      </c>
      <c r="C3321" t="s">
        <v>3875</v>
      </c>
      <c r="D3321" t="s">
        <v>3880</v>
      </c>
    </row>
    <row r="3322" spans="1:4" x14ac:dyDescent="0.3">
      <c r="A3322">
        <v>1003503</v>
      </c>
      <c r="B3322" t="s">
        <v>3869</v>
      </c>
      <c r="C3322" t="s">
        <v>3875</v>
      </c>
      <c r="D3322" t="s">
        <v>3879</v>
      </c>
    </row>
    <row r="3323" spans="1:4" x14ac:dyDescent="0.3">
      <c r="A3323">
        <v>1003504</v>
      </c>
      <c r="B3323" t="s">
        <v>3869</v>
      </c>
      <c r="C3323" t="s">
        <v>3875</v>
      </c>
      <c r="D3323" t="s">
        <v>3879</v>
      </c>
    </row>
    <row r="3324" spans="1:4" x14ac:dyDescent="0.3">
      <c r="A3324">
        <v>1003505</v>
      </c>
      <c r="B3324" t="s">
        <v>3867</v>
      </c>
      <c r="C3324" t="s">
        <v>3871</v>
      </c>
      <c r="D3324" t="s">
        <v>3880</v>
      </c>
    </row>
    <row r="3325" spans="1:4" x14ac:dyDescent="0.3">
      <c r="A3325">
        <v>1003506</v>
      </c>
      <c r="B3325" t="s">
        <v>3869</v>
      </c>
      <c r="C3325" t="s">
        <v>3875</v>
      </c>
      <c r="D3325" t="s">
        <v>3879</v>
      </c>
    </row>
    <row r="3326" spans="1:4" x14ac:dyDescent="0.3">
      <c r="A3326">
        <v>1003507</v>
      </c>
      <c r="B3326" t="s">
        <v>3869</v>
      </c>
      <c r="C3326" t="s">
        <v>3871</v>
      </c>
      <c r="D3326" t="s">
        <v>3879</v>
      </c>
    </row>
    <row r="3327" spans="1:4" x14ac:dyDescent="0.3">
      <c r="A3327">
        <v>1003508</v>
      </c>
      <c r="B3327" t="s">
        <v>3869</v>
      </c>
      <c r="C3327" t="s">
        <v>3875</v>
      </c>
      <c r="D3327" t="s">
        <v>3880</v>
      </c>
    </row>
    <row r="3328" spans="1:4" x14ac:dyDescent="0.3">
      <c r="A3328">
        <v>1003509</v>
      </c>
      <c r="B3328" t="s">
        <v>3869</v>
      </c>
      <c r="C3328" t="s">
        <v>3875</v>
      </c>
      <c r="D3328" t="s">
        <v>3879</v>
      </c>
    </row>
    <row r="3329" spans="1:4" x14ac:dyDescent="0.3">
      <c r="A3329">
        <v>1003510</v>
      </c>
      <c r="B3329" t="s">
        <v>3867</v>
      </c>
      <c r="C3329" t="s">
        <v>3875</v>
      </c>
      <c r="D3329" t="s">
        <v>3880</v>
      </c>
    </row>
    <row r="3330" spans="1:4" x14ac:dyDescent="0.3">
      <c r="A3330">
        <v>1003511</v>
      </c>
      <c r="B3330" t="s">
        <v>3869</v>
      </c>
      <c r="C3330" t="s">
        <v>3873</v>
      </c>
      <c r="D3330" t="s">
        <v>3880</v>
      </c>
    </row>
    <row r="3331" spans="1:4" x14ac:dyDescent="0.3">
      <c r="A3331">
        <v>1003512</v>
      </c>
      <c r="B3331" t="s">
        <v>3869</v>
      </c>
      <c r="C3331" t="s">
        <v>3875</v>
      </c>
      <c r="D3331" t="s">
        <v>3879</v>
      </c>
    </row>
    <row r="3332" spans="1:4" x14ac:dyDescent="0.3">
      <c r="A3332">
        <v>1003513</v>
      </c>
      <c r="B3332" t="s">
        <v>3869</v>
      </c>
      <c r="C3332" t="s">
        <v>3871</v>
      </c>
      <c r="D3332" t="s">
        <v>3879</v>
      </c>
    </row>
    <row r="3333" spans="1:4" x14ac:dyDescent="0.3">
      <c r="A3333">
        <v>1003514</v>
      </c>
      <c r="B3333" t="s">
        <v>3869</v>
      </c>
      <c r="C3333" t="s">
        <v>3875</v>
      </c>
      <c r="D3333" t="s">
        <v>3879</v>
      </c>
    </row>
    <row r="3334" spans="1:4" x14ac:dyDescent="0.3">
      <c r="A3334">
        <v>1003515</v>
      </c>
      <c r="B3334" t="s">
        <v>3869</v>
      </c>
      <c r="C3334" t="s">
        <v>3874</v>
      </c>
      <c r="D3334" t="s">
        <v>3879</v>
      </c>
    </row>
    <row r="3335" spans="1:4" x14ac:dyDescent="0.3">
      <c r="A3335">
        <v>1003516</v>
      </c>
      <c r="B3335" t="s">
        <v>3869</v>
      </c>
      <c r="C3335" t="s">
        <v>3875</v>
      </c>
      <c r="D3335" t="s">
        <v>3879</v>
      </c>
    </row>
    <row r="3336" spans="1:4" x14ac:dyDescent="0.3">
      <c r="A3336">
        <v>1003517</v>
      </c>
      <c r="B3336" t="s">
        <v>3869</v>
      </c>
      <c r="C3336" t="s">
        <v>3875</v>
      </c>
      <c r="D3336" t="s">
        <v>3879</v>
      </c>
    </row>
    <row r="3337" spans="1:4" x14ac:dyDescent="0.3">
      <c r="A3337">
        <v>1003518</v>
      </c>
      <c r="B3337" t="s">
        <v>3867</v>
      </c>
      <c r="C3337" t="s">
        <v>3875</v>
      </c>
      <c r="D3337" t="s">
        <v>3879</v>
      </c>
    </row>
    <row r="3338" spans="1:4" x14ac:dyDescent="0.3">
      <c r="A3338">
        <v>1003519</v>
      </c>
      <c r="B3338" t="s">
        <v>3867</v>
      </c>
      <c r="C3338" t="s">
        <v>3871</v>
      </c>
      <c r="D3338" t="s">
        <v>3880</v>
      </c>
    </row>
    <row r="3339" spans="1:4" x14ac:dyDescent="0.3">
      <c r="A3339">
        <v>1003521</v>
      </c>
      <c r="B3339" t="s">
        <v>3869</v>
      </c>
      <c r="C3339" t="s">
        <v>3871</v>
      </c>
      <c r="D3339" t="s">
        <v>3879</v>
      </c>
    </row>
    <row r="3340" spans="1:4" x14ac:dyDescent="0.3">
      <c r="A3340">
        <v>1003522</v>
      </c>
      <c r="B3340" t="s">
        <v>3869</v>
      </c>
      <c r="C3340" t="s">
        <v>3875</v>
      </c>
      <c r="D3340" t="s">
        <v>3879</v>
      </c>
    </row>
    <row r="3341" spans="1:4" x14ac:dyDescent="0.3">
      <c r="A3341">
        <v>1003523</v>
      </c>
      <c r="B3341" t="s">
        <v>3869</v>
      </c>
      <c r="C3341" t="s">
        <v>3874</v>
      </c>
      <c r="D3341" t="s">
        <v>3879</v>
      </c>
    </row>
    <row r="3342" spans="1:4" x14ac:dyDescent="0.3">
      <c r="A3342">
        <v>1003524</v>
      </c>
      <c r="B3342" t="s">
        <v>3867</v>
      </c>
      <c r="C3342" t="s">
        <v>3871</v>
      </c>
      <c r="D3342" t="s">
        <v>3879</v>
      </c>
    </row>
    <row r="3343" spans="1:4" x14ac:dyDescent="0.3">
      <c r="A3343">
        <v>1003525</v>
      </c>
      <c r="B3343" t="s">
        <v>3867</v>
      </c>
      <c r="C3343" t="s">
        <v>3875</v>
      </c>
      <c r="D3343" t="s">
        <v>3880</v>
      </c>
    </row>
    <row r="3344" spans="1:4" x14ac:dyDescent="0.3">
      <c r="A3344">
        <v>1003526</v>
      </c>
      <c r="B3344" t="s">
        <v>3869</v>
      </c>
      <c r="C3344" t="s">
        <v>3874</v>
      </c>
      <c r="D3344" t="s">
        <v>3880</v>
      </c>
    </row>
    <row r="3345" spans="1:4" x14ac:dyDescent="0.3">
      <c r="A3345">
        <v>1003527</v>
      </c>
      <c r="B3345" t="s">
        <v>3869</v>
      </c>
      <c r="C3345" t="s">
        <v>3871</v>
      </c>
      <c r="D3345" t="s">
        <v>3880</v>
      </c>
    </row>
    <row r="3346" spans="1:4" x14ac:dyDescent="0.3">
      <c r="A3346">
        <v>1003528</v>
      </c>
      <c r="B3346" t="s">
        <v>3869</v>
      </c>
      <c r="C3346" t="s">
        <v>3874</v>
      </c>
      <c r="D3346" t="s">
        <v>3879</v>
      </c>
    </row>
    <row r="3347" spans="1:4" x14ac:dyDescent="0.3">
      <c r="A3347">
        <v>1003529</v>
      </c>
      <c r="B3347" t="s">
        <v>3867</v>
      </c>
      <c r="C3347" t="s">
        <v>3872</v>
      </c>
      <c r="D3347" t="s">
        <v>3880</v>
      </c>
    </row>
    <row r="3348" spans="1:4" x14ac:dyDescent="0.3">
      <c r="A3348">
        <v>1003530</v>
      </c>
      <c r="B3348" t="s">
        <v>3869</v>
      </c>
      <c r="C3348" t="s">
        <v>3871</v>
      </c>
      <c r="D3348" t="s">
        <v>3879</v>
      </c>
    </row>
    <row r="3349" spans="1:4" x14ac:dyDescent="0.3">
      <c r="A3349">
        <v>1003531</v>
      </c>
      <c r="B3349" t="s">
        <v>3867</v>
      </c>
      <c r="C3349" t="s">
        <v>3871</v>
      </c>
      <c r="D3349" t="s">
        <v>3880</v>
      </c>
    </row>
    <row r="3350" spans="1:4" x14ac:dyDescent="0.3">
      <c r="A3350">
        <v>1003532</v>
      </c>
      <c r="B3350" t="s">
        <v>3867</v>
      </c>
      <c r="C3350" t="s">
        <v>3874</v>
      </c>
      <c r="D3350" t="s">
        <v>3879</v>
      </c>
    </row>
    <row r="3351" spans="1:4" x14ac:dyDescent="0.3">
      <c r="A3351">
        <v>1003533</v>
      </c>
      <c r="B3351" t="s">
        <v>3869</v>
      </c>
      <c r="C3351" t="s">
        <v>3871</v>
      </c>
      <c r="D3351" t="s">
        <v>3880</v>
      </c>
    </row>
    <row r="3352" spans="1:4" x14ac:dyDescent="0.3">
      <c r="A3352">
        <v>1003535</v>
      </c>
      <c r="B3352" t="s">
        <v>3869</v>
      </c>
      <c r="C3352" t="s">
        <v>3872</v>
      </c>
      <c r="D3352" t="s">
        <v>3880</v>
      </c>
    </row>
    <row r="3353" spans="1:4" x14ac:dyDescent="0.3">
      <c r="A3353">
        <v>1003536</v>
      </c>
      <c r="B3353" t="s">
        <v>3869</v>
      </c>
      <c r="C3353" t="s">
        <v>3875</v>
      </c>
      <c r="D3353" t="s">
        <v>3879</v>
      </c>
    </row>
    <row r="3354" spans="1:4" x14ac:dyDescent="0.3">
      <c r="A3354">
        <v>1003537</v>
      </c>
      <c r="B3354" t="s">
        <v>3869</v>
      </c>
      <c r="C3354" t="s">
        <v>3868</v>
      </c>
      <c r="D3354" t="s">
        <v>3879</v>
      </c>
    </row>
    <row r="3355" spans="1:4" x14ac:dyDescent="0.3">
      <c r="A3355">
        <v>1003538</v>
      </c>
      <c r="B3355" t="s">
        <v>3869</v>
      </c>
      <c r="C3355" t="s">
        <v>3874</v>
      </c>
      <c r="D3355" t="s">
        <v>3880</v>
      </c>
    </row>
    <row r="3356" spans="1:4" x14ac:dyDescent="0.3">
      <c r="A3356">
        <v>1003539</v>
      </c>
      <c r="B3356" t="s">
        <v>3867</v>
      </c>
      <c r="C3356" t="s">
        <v>3871</v>
      </c>
      <c r="D3356" t="s">
        <v>3880</v>
      </c>
    </row>
    <row r="3357" spans="1:4" x14ac:dyDescent="0.3">
      <c r="A3357">
        <v>1003540</v>
      </c>
      <c r="B3357" t="s">
        <v>3869</v>
      </c>
      <c r="C3357" t="s">
        <v>3875</v>
      </c>
      <c r="D3357" t="s">
        <v>3880</v>
      </c>
    </row>
    <row r="3358" spans="1:4" x14ac:dyDescent="0.3">
      <c r="A3358">
        <v>1003541</v>
      </c>
      <c r="B3358" t="s">
        <v>3869</v>
      </c>
      <c r="C3358" t="s">
        <v>3871</v>
      </c>
      <c r="D3358" t="s">
        <v>3880</v>
      </c>
    </row>
    <row r="3359" spans="1:4" x14ac:dyDescent="0.3">
      <c r="A3359">
        <v>1003543</v>
      </c>
      <c r="B3359" t="s">
        <v>3869</v>
      </c>
      <c r="C3359" t="s">
        <v>3871</v>
      </c>
      <c r="D3359" t="s">
        <v>3880</v>
      </c>
    </row>
    <row r="3360" spans="1:4" x14ac:dyDescent="0.3">
      <c r="A3360">
        <v>1003544</v>
      </c>
      <c r="B3360" t="s">
        <v>3867</v>
      </c>
      <c r="C3360" t="s">
        <v>3871</v>
      </c>
      <c r="D3360" t="s">
        <v>3880</v>
      </c>
    </row>
    <row r="3361" spans="1:4" x14ac:dyDescent="0.3">
      <c r="A3361">
        <v>1003545</v>
      </c>
      <c r="B3361" t="s">
        <v>3869</v>
      </c>
      <c r="C3361" t="s">
        <v>3874</v>
      </c>
      <c r="D3361" t="s">
        <v>3879</v>
      </c>
    </row>
    <row r="3362" spans="1:4" x14ac:dyDescent="0.3">
      <c r="A3362">
        <v>1003546</v>
      </c>
      <c r="B3362" t="s">
        <v>3869</v>
      </c>
      <c r="C3362" t="s">
        <v>3871</v>
      </c>
      <c r="D3362" t="s">
        <v>3879</v>
      </c>
    </row>
    <row r="3363" spans="1:4" x14ac:dyDescent="0.3">
      <c r="A3363">
        <v>1003547</v>
      </c>
      <c r="B3363" t="s">
        <v>3869</v>
      </c>
      <c r="C3363" t="s">
        <v>3874</v>
      </c>
      <c r="D3363" t="s">
        <v>3879</v>
      </c>
    </row>
    <row r="3364" spans="1:4" x14ac:dyDescent="0.3">
      <c r="A3364">
        <v>1003549</v>
      </c>
      <c r="B3364" t="s">
        <v>3867</v>
      </c>
      <c r="C3364" t="s">
        <v>3874</v>
      </c>
      <c r="D3364" t="s">
        <v>3879</v>
      </c>
    </row>
    <row r="3365" spans="1:4" x14ac:dyDescent="0.3">
      <c r="A3365">
        <v>1003550</v>
      </c>
      <c r="B3365" t="s">
        <v>3869</v>
      </c>
      <c r="C3365" t="s">
        <v>3871</v>
      </c>
      <c r="D3365" t="s">
        <v>3879</v>
      </c>
    </row>
    <row r="3366" spans="1:4" x14ac:dyDescent="0.3">
      <c r="A3366">
        <v>1003551</v>
      </c>
      <c r="B3366" t="s">
        <v>3867</v>
      </c>
      <c r="C3366" t="s">
        <v>3870</v>
      </c>
      <c r="D3366" t="s">
        <v>3880</v>
      </c>
    </row>
    <row r="3367" spans="1:4" x14ac:dyDescent="0.3">
      <c r="A3367">
        <v>1003552</v>
      </c>
      <c r="B3367" t="s">
        <v>3867</v>
      </c>
      <c r="C3367" t="s">
        <v>3874</v>
      </c>
      <c r="D3367" t="s">
        <v>3879</v>
      </c>
    </row>
    <row r="3368" spans="1:4" x14ac:dyDescent="0.3">
      <c r="A3368">
        <v>1003553</v>
      </c>
      <c r="B3368" t="s">
        <v>3869</v>
      </c>
      <c r="C3368" t="s">
        <v>3874</v>
      </c>
      <c r="D3368" t="s">
        <v>3880</v>
      </c>
    </row>
    <row r="3369" spans="1:4" x14ac:dyDescent="0.3">
      <c r="A3369">
        <v>1003554</v>
      </c>
      <c r="B3369" t="s">
        <v>3869</v>
      </c>
      <c r="C3369" t="s">
        <v>3871</v>
      </c>
      <c r="D3369" t="s">
        <v>3880</v>
      </c>
    </row>
    <row r="3370" spans="1:4" x14ac:dyDescent="0.3">
      <c r="A3370">
        <v>1003555</v>
      </c>
      <c r="B3370" t="s">
        <v>3869</v>
      </c>
      <c r="C3370" t="s">
        <v>3870</v>
      </c>
      <c r="D3370" t="s">
        <v>3879</v>
      </c>
    </row>
    <row r="3371" spans="1:4" x14ac:dyDescent="0.3">
      <c r="A3371">
        <v>1003556</v>
      </c>
      <c r="B3371" t="s">
        <v>3869</v>
      </c>
      <c r="C3371" t="s">
        <v>3871</v>
      </c>
      <c r="D3371" t="s">
        <v>3880</v>
      </c>
    </row>
    <row r="3372" spans="1:4" x14ac:dyDescent="0.3">
      <c r="A3372">
        <v>1003557</v>
      </c>
      <c r="B3372" t="s">
        <v>3869</v>
      </c>
      <c r="C3372" t="s">
        <v>3875</v>
      </c>
      <c r="D3372" t="s">
        <v>3880</v>
      </c>
    </row>
    <row r="3373" spans="1:4" x14ac:dyDescent="0.3">
      <c r="A3373">
        <v>1003558</v>
      </c>
      <c r="B3373" t="s">
        <v>3869</v>
      </c>
      <c r="C3373" t="s">
        <v>3875</v>
      </c>
      <c r="D3373" t="s">
        <v>3879</v>
      </c>
    </row>
    <row r="3374" spans="1:4" x14ac:dyDescent="0.3">
      <c r="A3374">
        <v>1003559</v>
      </c>
      <c r="B3374" t="s">
        <v>3869</v>
      </c>
      <c r="C3374" t="s">
        <v>3875</v>
      </c>
      <c r="D3374" t="s">
        <v>3879</v>
      </c>
    </row>
    <row r="3375" spans="1:4" x14ac:dyDescent="0.3">
      <c r="A3375">
        <v>1003560</v>
      </c>
      <c r="B3375" t="s">
        <v>3867</v>
      </c>
      <c r="C3375" t="s">
        <v>3871</v>
      </c>
      <c r="D3375" t="s">
        <v>3880</v>
      </c>
    </row>
    <row r="3376" spans="1:4" x14ac:dyDescent="0.3">
      <c r="A3376">
        <v>1003562</v>
      </c>
      <c r="B3376" t="s">
        <v>3867</v>
      </c>
      <c r="C3376" t="s">
        <v>3871</v>
      </c>
      <c r="D3376" t="s">
        <v>3879</v>
      </c>
    </row>
    <row r="3377" spans="1:4" x14ac:dyDescent="0.3">
      <c r="A3377">
        <v>1003563</v>
      </c>
      <c r="B3377" t="s">
        <v>3869</v>
      </c>
      <c r="C3377" t="s">
        <v>3871</v>
      </c>
      <c r="D3377" t="s">
        <v>3879</v>
      </c>
    </row>
    <row r="3378" spans="1:4" x14ac:dyDescent="0.3">
      <c r="A3378">
        <v>1003564</v>
      </c>
      <c r="B3378" t="s">
        <v>3869</v>
      </c>
      <c r="C3378" t="s">
        <v>3871</v>
      </c>
      <c r="D3378" t="s">
        <v>3879</v>
      </c>
    </row>
    <row r="3379" spans="1:4" x14ac:dyDescent="0.3">
      <c r="A3379">
        <v>1003565</v>
      </c>
      <c r="B3379" t="s">
        <v>3869</v>
      </c>
      <c r="C3379" t="s">
        <v>3871</v>
      </c>
      <c r="D3379" t="s">
        <v>3880</v>
      </c>
    </row>
    <row r="3380" spans="1:4" x14ac:dyDescent="0.3">
      <c r="A3380">
        <v>1003566</v>
      </c>
      <c r="B3380" t="s">
        <v>3869</v>
      </c>
      <c r="C3380" t="s">
        <v>3872</v>
      </c>
      <c r="D3380" t="s">
        <v>3879</v>
      </c>
    </row>
    <row r="3381" spans="1:4" x14ac:dyDescent="0.3">
      <c r="A3381">
        <v>1003567</v>
      </c>
      <c r="B3381" t="s">
        <v>3869</v>
      </c>
      <c r="C3381" t="s">
        <v>3871</v>
      </c>
      <c r="D3381" t="s">
        <v>3880</v>
      </c>
    </row>
    <row r="3382" spans="1:4" x14ac:dyDescent="0.3">
      <c r="A3382">
        <v>1003568</v>
      </c>
      <c r="B3382" t="s">
        <v>3869</v>
      </c>
      <c r="C3382" t="s">
        <v>3871</v>
      </c>
      <c r="D3382" t="s">
        <v>3880</v>
      </c>
    </row>
    <row r="3383" spans="1:4" x14ac:dyDescent="0.3">
      <c r="A3383">
        <v>1003569</v>
      </c>
      <c r="B3383" t="s">
        <v>3867</v>
      </c>
      <c r="C3383" t="s">
        <v>3875</v>
      </c>
      <c r="D3383" t="s">
        <v>3879</v>
      </c>
    </row>
    <row r="3384" spans="1:4" x14ac:dyDescent="0.3">
      <c r="A3384">
        <v>1003571</v>
      </c>
      <c r="B3384" t="s">
        <v>3869</v>
      </c>
      <c r="C3384" t="s">
        <v>3875</v>
      </c>
      <c r="D3384" t="s">
        <v>3879</v>
      </c>
    </row>
    <row r="3385" spans="1:4" x14ac:dyDescent="0.3">
      <c r="A3385">
        <v>1003572</v>
      </c>
      <c r="B3385" t="s">
        <v>3869</v>
      </c>
      <c r="C3385" t="s">
        <v>3874</v>
      </c>
      <c r="D3385" t="s">
        <v>3879</v>
      </c>
    </row>
    <row r="3386" spans="1:4" x14ac:dyDescent="0.3">
      <c r="A3386">
        <v>1003573</v>
      </c>
      <c r="B3386" t="s">
        <v>3869</v>
      </c>
      <c r="C3386" t="s">
        <v>3868</v>
      </c>
      <c r="D3386" t="s">
        <v>3879</v>
      </c>
    </row>
    <row r="3387" spans="1:4" x14ac:dyDescent="0.3">
      <c r="A3387">
        <v>1003574</v>
      </c>
      <c r="B3387" t="s">
        <v>3867</v>
      </c>
      <c r="C3387" t="s">
        <v>3874</v>
      </c>
      <c r="D3387" t="s">
        <v>3880</v>
      </c>
    </row>
    <row r="3388" spans="1:4" x14ac:dyDescent="0.3">
      <c r="A3388">
        <v>1003575</v>
      </c>
      <c r="B3388" t="s">
        <v>3869</v>
      </c>
      <c r="C3388" t="s">
        <v>3871</v>
      </c>
      <c r="D3388" t="s">
        <v>3880</v>
      </c>
    </row>
    <row r="3389" spans="1:4" x14ac:dyDescent="0.3">
      <c r="A3389">
        <v>1003576</v>
      </c>
      <c r="B3389" t="s">
        <v>3869</v>
      </c>
      <c r="C3389" t="s">
        <v>3873</v>
      </c>
      <c r="D3389" t="s">
        <v>3880</v>
      </c>
    </row>
    <row r="3390" spans="1:4" x14ac:dyDescent="0.3">
      <c r="A3390">
        <v>1003577</v>
      </c>
      <c r="B3390" t="s">
        <v>3867</v>
      </c>
      <c r="C3390" t="s">
        <v>3870</v>
      </c>
      <c r="D3390" t="s">
        <v>3879</v>
      </c>
    </row>
    <row r="3391" spans="1:4" x14ac:dyDescent="0.3">
      <c r="A3391">
        <v>1003578</v>
      </c>
      <c r="B3391" t="s">
        <v>3869</v>
      </c>
      <c r="C3391" t="s">
        <v>3873</v>
      </c>
      <c r="D3391" t="s">
        <v>3880</v>
      </c>
    </row>
    <row r="3392" spans="1:4" x14ac:dyDescent="0.3">
      <c r="A3392">
        <v>1003579</v>
      </c>
      <c r="B3392" t="s">
        <v>3869</v>
      </c>
      <c r="C3392" t="s">
        <v>3875</v>
      </c>
      <c r="D3392" t="s">
        <v>3879</v>
      </c>
    </row>
    <row r="3393" spans="1:4" x14ac:dyDescent="0.3">
      <c r="A3393">
        <v>1003580</v>
      </c>
      <c r="B3393" t="s">
        <v>3867</v>
      </c>
      <c r="C3393" t="s">
        <v>3875</v>
      </c>
      <c r="D3393" t="s">
        <v>3879</v>
      </c>
    </row>
    <row r="3394" spans="1:4" x14ac:dyDescent="0.3">
      <c r="A3394">
        <v>1003581</v>
      </c>
      <c r="B3394" t="s">
        <v>3869</v>
      </c>
      <c r="C3394" t="s">
        <v>3875</v>
      </c>
      <c r="D3394" t="s">
        <v>3879</v>
      </c>
    </row>
    <row r="3395" spans="1:4" x14ac:dyDescent="0.3">
      <c r="A3395">
        <v>1003582</v>
      </c>
      <c r="B3395" t="s">
        <v>3867</v>
      </c>
      <c r="C3395" t="s">
        <v>3874</v>
      </c>
      <c r="D3395" t="s">
        <v>3879</v>
      </c>
    </row>
    <row r="3396" spans="1:4" x14ac:dyDescent="0.3">
      <c r="A3396">
        <v>1003583</v>
      </c>
      <c r="B3396" t="s">
        <v>3867</v>
      </c>
      <c r="C3396" t="s">
        <v>3871</v>
      </c>
      <c r="D3396" t="s">
        <v>3879</v>
      </c>
    </row>
    <row r="3397" spans="1:4" x14ac:dyDescent="0.3">
      <c r="A3397">
        <v>1003584</v>
      </c>
      <c r="B3397" t="s">
        <v>3869</v>
      </c>
      <c r="C3397" t="s">
        <v>3875</v>
      </c>
      <c r="D3397" t="s">
        <v>3880</v>
      </c>
    </row>
    <row r="3398" spans="1:4" x14ac:dyDescent="0.3">
      <c r="A3398">
        <v>1003585</v>
      </c>
      <c r="B3398" t="s">
        <v>3869</v>
      </c>
      <c r="C3398" t="s">
        <v>3874</v>
      </c>
      <c r="D3398" t="s">
        <v>3880</v>
      </c>
    </row>
    <row r="3399" spans="1:4" x14ac:dyDescent="0.3">
      <c r="A3399">
        <v>1003586</v>
      </c>
      <c r="B3399" t="s">
        <v>3869</v>
      </c>
      <c r="C3399" t="s">
        <v>3874</v>
      </c>
      <c r="D3399" t="s">
        <v>3880</v>
      </c>
    </row>
    <row r="3400" spans="1:4" x14ac:dyDescent="0.3">
      <c r="A3400">
        <v>1003587</v>
      </c>
      <c r="B3400" t="s">
        <v>3869</v>
      </c>
      <c r="C3400" t="s">
        <v>3874</v>
      </c>
      <c r="D3400" t="s">
        <v>3879</v>
      </c>
    </row>
    <row r="3401" spans="1:4" x14ac:dyDescent="0.3">
      <c r="A3401">
        <v>1003588</v>
      </c>
      <c r="B3401" t="s">
        <v>3869</v>
      </c>
      <c r="C3401" t="s">
        <v>3871</v>
      </c>
      <c r="D3401" t="s">
        <v>3879</v>
      </c>
    </row>
    <row r="3402" spans="1:4" x14ac:dyDescent="0.3">
      <c r="A3402">
        <v>1003589</v>
      </c>
      <c r="B3402" t="s">
        <v>3867</v>
      </c>
      <c r="C3402" t="s">
        <v>3872</v>
      </c>
      <c r="D3402" t="s">
        <v>3880</v>
      </c>
    </row>
    <row r="3403" spans="1:4" x14ac:dyDescent="0.3">
      <c r="A3403">
        <v>1003590</v>
      </c>
      <c r="B3403" t="s">
        <v>3867</v>
      </c>
      <c r="C3403" t="s">
        <v>3875</v>
      </c>
      <c r="D3403" t="s">
        <v>3879</v>
      </c>
    </row>
    <row r="3404" spans="1:4" x14ac:dyDescent="0.3">
      <c r="A3404">
        <v>1003591</v>
      </c>
      <c r="B3404" t="s">
        <v>3869</v>
      </c>
      <c r="C3404" t="s">
        <v>3874</v>
      </c>
      <c r="D3404" t="s">
        <v>3879</v>
      </c>
    </row>
    <row r="3405" spans="1:4" x14ac:dyDescent="0.3">
      <c r="A3405">
        <v>1003592</v>
      </c>
      <c r="B3405" t="s">
        <v>3867</v>
      </c>
      <c r="C3405" t="s">
        <v>3870</v>
      </c>
      <c r="D3405" t="s">
        <v>3880</v>
      </c>
    </row>
    <row r="3406" spans="1:4" x14ac:dyDescent="0.3">
      <c r="A3406">
        <v>1003593</v>
      </c>
      <c r="B3406" t="s">
        <v>3867</v>
      </c>
      <c r="C3406" t="s">
        <v>3871</v>
      </c>
      <c r="D3406" t="s">
        <v>3879</v>
      </c>
    </row>
    <row r="3407" spans="1:4" x14ac:dyDescent="0.3">
      <c r="A3407">
        <v>1003594</v>
      </c>
      <c r="B3407" t="s">
        <v>3869</v>
      </c>
      <c r="C3407" t="s">
        <v>3868</v>
      </c>
      <c r="D3407" t="s">
        <v>3879</v>
      </c>
    </row>
    <row r="3408" spans="1:4" x14ac:dyDescent="0.3">
      <c r="A3408">
        <v>1003595</v>
      </c>
      <c r="B3408" t="s">
        <v>3869</v>
      </c>
      <c r="C3408" t="s">
        <v>3871</v>
      </c>
      <c r="D3408" t="s">
        <v>3879</v>
      </c>
    </row>
    <row r="3409" spans="1:4" x14ac:dyDescent="0.3">
      <c r="A3409">
        <v>1003596</v>
      </c>
      <c r="B3409" t="s">
        <v>3867</v>
      </c>
      <c r="C3409" t="s">
        <v>3874</v>
      </c>
      <c r="D3409" t="s">
        <v>3879</v>
      </c>
    </row>
    <row r="3410" spans="1:4" x14ac:dyDescent="0.3">
      <c r="A3410">
        <v>1003597</v>
      </c>
      <c r="B3410" t="s">
        <v>3869</v>
      </c>
      <c r="C3410" t="s">
        <v>3871</v>
      </c>
      <c r="D3410" t="s">
        <v>3880</v>
      </c>
    </row>
    <row r="3411" spans="1:4" x14ac:dyDescent="0.3">
      <c r="A3411">
        <v>1003598</v>
      </c>
      <c r="B3411" t="s">
        <v>3869</v>
      </c>
      <c r="C3411" t="s">
        <v>3870</v>
      </c>
      <c r="D3411" t="s">
        <v>3879</v>
      </c>
    </row>
    <row r="3412" spans="1:4" x14ac:dyDescent="0.3">
      <c r="A3412">
        <v>1003599</v>
      </c>
      <c r="B3412" t="s">
        <v>3869</v>
      </c>
      <c r="C3412" t="s">
        <v>3871</v>
      </c>
      <c r="D3412" t="s">
        <v>3879</v>
      </c>
    </row>
    <row r="3413" spans="1:4" x14ac:dyDescent="0.3">
      <c r="A3413">
        <v>1003600</v>
      </c>
      <c r="B3413" t="s">
        <v>3869</v>
      </c>
      <c r="C3413" t="s">
        <v>3874</v>
      </c>
      <c r="D3413" t="s">
        <v>3880</v>
      </c>
    </row>
    <row r="3414" spans="1:4" x14ac:dyDescent="0.3">
      <c r="A3414">
        <v>1003601</v>
      </c>
      <c r="B3414" t="s">
        <v>3867</v>
      </c>
      <c r="C3414" t="s">
        <v>3874</v>
      </c>
      <c r="D3414" t="s">
        <v>3879</v>
      </c>
    </row>
    <row r="3415" spans="1:4" x14ac:dyDescent="0.3">
      <c r="A3415">
        <v>1003602</v>
      </c>
      <c r="B3415" t="s">
        <v>3869</v>
      </c>
      <c r="C3415" t="s">
        <v>3871</v>
      </c>
      <c r="D3415" t="s">
        <v>3879</v>
      </c>
    </row>
    <row r="3416" spans="1:4" x14ac:dyDescent="0.3">
      <c r="A3416">
        <v>1003603</v>
      </c>
      <c r="B3416" t="s">
        <v>3867</v>
      </c>
      <c r="C3416" t="s">
        <v>3874</v>
      </c>
      <c r="D3416" t="s">
        <v>3880</v>
      </c>
    </row>
    <row r="3417" spans="1:4" x14ac:dyDescent="0.3">
      <c r="A3417">
        <v>1003604</v>
      </c>
      <c r="B3417" t="s">
        <v>3867</v>
      </c>
      <c r="C3417" t="s">
        <v>3868</v>
      </c>
      <c r="D3417" t="s">
        <v>3879</v>
      </c>
    </row>
    <row r="3418" spans="1:4" x14ac:dyDescent="0.3">
      <c r="A3418">
        <v>1003605</v>
      </c>
      <c r="B3418" t="s">
        <v>3869</v>
      </c>
      <c r="C3418" t="s">
        <v>3875</v>
      </c>
      <c r="D3418" t="s">
        <v>3879</v>
      </c>
    </row>
    <row r="3419" spans="1:4" x14ac:dyDescent="0.3">
      <c r="A3419">
        <v>1003606</v>
      </c>
      <c r="B3419" t="s">
        <v>3867</v>
      </c>
      <c r="C3419" t="s">
        <v>3871</v>
      </c>
      <c r="D3419" t="s">
        <v>3879</v>
      </c>
    </row>
    <row r="3420" spans="1:4" x14ac:dyDescent="0.3">
      <c r="A3420">
        <v>1003607</v>
      </c>
      <c r="B3420" t="s">
        <v>3869</v>
      </c>
      <c r="C3420" t="s">
        <v>3874</v>
      </c>
      <c r="D3420" t="s">
        <v>3879</v>
      </c>
    </row>
    <row r="3421" spans="1:4" x14ac:dyDescent="0.3">
      <c r="A3421">
        <v>1003608</v>
      </c>
      <c r="B3421" t="s">
        <v>3867</v>
      </c>
      <c r="C3421" t="s">
        <v>3874</v>
      </c>
      <c r="D3421" t="s">
        <v>3879</v>
      </c>
    </row>
    <row r="3422" spans="1:4" x14ac:dyDescent="0.3">
      <c r="A3422">
        <v>1003609</v>
      </c>
      <c r="B3422" t="s">
        <v>3867</v>
      </c>
      <c r="C3422" t="s">
        <v>3871</v>
      </c>
      <c r="D3422" t="s">
        <v>3879</v>
      </c>
    </row>
    <row r="3423" spans="1:4" x14ac:dyDescent="0.3">
      <c r="A3423">
        <v>1003610</v>
      </c>
      <c r="B3423" t="s">
        <v>3869</v>
      </c>
      <c r="C3423" t="s">
        <v>3875</v>
      </c>
      <c r="D3423" t="s">
        <v>3879</v>
      </c>
    </row>
    <row r="3424" spans="1:4" x14ac:dyDescent="0.3">
      <c r="A3424">
        <v>1003611</v>
      </c>
      <c r="B3424" t="s">
        <v>3869</v>
      </c>
      <c r="C3424" t="s">
        <v>3871</v>
      </c>
      <c r="D3424" t="s">
        <v>3879</v>
      </c>
    </row>
    <row r="3425" spans="1:4" x14ac:dyDescent="0.3">
      <c r="A3425">
        <v>1003612</v>
      </c>
      <c r="B3425" t="s">
        <v>3869</v>
      </c>
      <c r="C3425" t="s">
        <v>3871</v>
      </c>
      <c r="D3425" t="s">
        <v>3880</v>
      </c>
    </row>
    <row r="3426" spans="1:4" x14ac:dyDescent="0.3">
      <c r="A3426">
        <v>1003613</v>
      </c>
      <c r="B3426" t="s">
        <v>3869</v>
      </c>
      <c r="C3426" t="s">
        <v>3871</v>
      </c>
      <c r="D3426" t="s">
        <v>3880</v>
      </c>
    </row>
    <row r="3427" spans="1:4" x14ac:dyDescent="0.3">
      <c r="A3427">
        <v>1003614</v>
      </c>
      <c r="B3427" t="s">
        <v>3869</v>
      </c>
      <c r="C3427" t="s">
        <v>3871</v>
      </c>
      <c r="D3427" t="s">
        <v>3880</v>
      </c>
    </row>
    <row r="3428" spans="1:4" x14ac:dyDescent="0.3">
      <c r="A3428">
        <v>1003615</v>
      </c>
      <c r="B3428" t="s">
        <v>3869</v>
      </c>
      <c r="C3428" t="s">
        <v>3871</v>
      </c>
      <c r="D3428" t="s">
        <v>3879</v>
      </c>
    </row>
    <row r="3429" spans="1:4" x14ac:dyDescent="0.3">
      <c r="A3429">
        <v>1003616</v>
      </c>
      <c r="B3429" t="s">
        <v>3869</v>
      </c>
      <c r="C3429" t="s">
        <v>3872</v>
      </c>
      <c r="D3429" t="s">
        <v>3880</v>
      </c>
    </row>
    <row r="3430" spans="1:4" x14ac:dyDescent="0.3">
      <c r="A3430">
        <v>1003618</v>
      </c>
      <c r="B3430" t="s">
        <v>3869</v>
      </c>
      <c r="C3430" t="s">
        <v>3870</v>
      </c>
      <c r="D3430" t="s">
        <v>3880</v>
      </c>
    </row>
    <row r="3431" spans="1:4" x14ac:dyDescent="0.3">
      <c r="A3431">
        <v>1003619</v>
      </c>
      <c r="B3431" t="s">
        <v>3869</v>
      </c>
      <c r="C3431" t="s">
        <v>3873</v>
      </c>
      <c r="D3431" t="s">
        <v>3880</v>
      </c>
    </row>
    <row r="3432" spans="1:4" x14ac:dyDescent="0.3">
      <c r="A3432">
        <v>1003620</v>
      </c>
      <c r="B3432" t="s">
        <v>3869</v>
      </c>
      <c r="C3432" t="s">
        <v>3871</v>
      </c>
      <c r="D3432" t="s">
        <v>3879</v>
      </c>
    </row>
    <row r="3433" spans="1:4" x14ac:dyDescent="0.3">
      <c r="A3433">
        <v>1003621</v>
      </c>
      <c r="B3433" t="s">
        <v>3869</v>
      </c>
      <c r="C3433" t="s">
        <v>3875</v>
      </c>
      <c r="D3433" t="s">
        <v>3879</v>
      </c>
    </row>
    <row r="3434" spans="1:4" x14ac:dyDescent="0.3">
      <c r="A3434">
        <v>1003622</v>
      </c>
      <c r="B3434" t="s">
        <v>3869</v>
      </c>
      <c r="C3434" t="s">
        <v>3875</v>
      </c>
      <c r="D3434" t="s">
        <v>3880</v>
      </c>
    </row>
    <row r="3435" spans="1:4" x14ac:dyDescent="0.3">
      <c r="A3435">
        <v>1003623</v>
      </c>
      <c r="B3435" t="s">
        <v>3869</v>
      </c>
      <c r="C3435" t="s">
        <v>3874</v>
      </c>
      <c r="D3435" t="s">
        <v>3879</v>
      </c>
    </row>
    <row r="3436" spans="1:4" x14ac:dyDescent="0.3">
      <c r="A3436">
        <v>1003624</v>
      </c>
      <c r="B3436" t="s">
        <v>3869</v>
      </c>
      <c r="C3436" t="s">
        <v>3871</v>
      </c>
      <c r="D3436" t="s">
        <v>3880</v>
      </c>
    </row>
    <row r="3437" spans="1:4" x14ac:dyDescent="0.3">
      <c r="A3437">
        <v>1003625</v>
      </c>
      <c r="B3437" t="s">
        <v>3869</v>
      </c>
      <c r="C3437" t="s">
        <v>3875</v>
      </c>
      <c r="D3437" t="s">
        <v>3879</v>
      </c>
    </row>
    <row r="3438" spans="1:4" x14ac:dyDescent="0.3">
      <c r="A3438">
        <v>1003626</v>
      </c>
      <c r="B3438" t="s">
        <v>3869</v>
      </c>
      <c r="C3438" t="s">
        <v>3871</v>
      </c>
      <c r="D3438" t="s">
        <v>3879</v>
      </c>
    </row>
    <row r="3439" spans="1:4" x14ac:dyDescent="0.3">
      <c r="A3439">
        <v>1003627</v>
      </c>
      <c r="B3439" t="s">
        <v>3867</v>
      </c>
      <c r="C3439" t="s">
        <v>3874</v>
      </c>
      <c r="D3439" t="s">
        <v>3880</v>
      </c>
    </row>
    <row r="3440" spans="1:4" x14ac:dyDescent="0.3">
      <c r="A3440">
        <v>1003628</v>
      </c>
      <c r="B3440" t="s">
        <v>3869</v>
      </c>
      <c r="C3440" t="s">
        <v>3871</v>
      </c>
      <c r="D3440" t="s">
        <v>3879</v>
      </c>
    </row>
    <row r="3441" spans="1:4" x14ac:dyDescent="0.3">
      <c r="A3441">
        <v>1003629</v>
      </c>
      <c r="B3441" t="s">
        <v>3867</v>
      </c>
      <c r="C3441" t="s">
        <v>3873</v>
      </c>
      <c r="D3441" t="s">
        <v>3879</v>
      </c>
    </row>
    <row r="3442" spans="1:4" x14ac:dyDescent="0.3">
      <c r="A3442">
        <v>1003630</v>
      </c>
      <c r="B3442" t="s">
        <v>3869</v>
      </c>
      <c r="C3442" t="s">
        <v>3875</v>
      </c>
      <c r="D3442" t="s">
        <v>3879</v>
      </c>
    </row>
    <row r="3443" spans="1:4" x14ac:dyDescent="0.3">
      <c r="A3443">
        <v>1003631</v>
      </c>
      <c r="B3443" t="s">
        <v>3869</v>
      </c>
      <c r="C3443" t="s">
        <v>3875</v>
      </c>
      <c r="D3443" t="s">
        <v>3879</v>
      </c>
    </row>
    <row r="3444" spans="1:4" x14ac:dyDescent="0.3">
      <c r="A3444">
        <v>1003632</v>
      </c>
      <c r="B3444" t="s">
        <v>3869</v>
      </c>
      <c r="C3444" t="s">
        <v>3873</v>
      </c>
      <c r="D3444" t="s">
        <v>3880</v>
      </c>
    </row>
    <row r="3445" spans="1:4" x14ac:dyDescent="0.3">
      <c r="A3445">
        <v>1003633</v>
      </c>
      <c r="B3445" t="s">
        <v>3869</v>
      </c>
      <c r="C3445" t="s">
        <v>3874</v>
      </c>
      <c r="D3445" t="s">
        <v>3879</v>
      </c>
    </row>
    <row r="3446" spans="1:4" x14ac:dyDescent="0.3">
      <c r="A3446">
        <v>1003634</v>
      </c>
      <c r="B3446" t="s">
        <v>3869</v>
      </c>
      <c r="C3446" t="s">
        <v>3873</v>
      </c>
      <c r="D3446" t="s">
        <v>3880</v>
      </c>
    </row>
    <row r="3447" spans="1:4" x14ac:dyDescent="0.3">
      <c r="A3447">
        <v>1003635</v>
      </c>
      <c r="B3447" t="s">
        <v>3869</v>
      </c>
      <c r="C3447" t="s">
        <v>3873</v>
      </c>
      <c r="D3447" t="s">
        <v>3879</v>
      </c>
    </row>
    <row r="3448" spans="1:4" x14ac:dyDescent="0.3">
      <c r="A3448">
        <v>1003636</v>
      </c>
      <c r="B3448" t="s">
        <v>3869</v>
      </c>
      <c r="C3448" t="s">
        <v>3871</v>
      </c>
      <c r="D3448" t="s">
        <v>3880</v>
      </c>
    </row>
    <row r="3449" spans="1:4" x14ac:dyDescent="0.3">
      <c r="A3449">
        <v>1003637</v>
      </c>
      <c r="B3449" t="s">
        <v>3869</v>
      </c>
      <c r="C3449" t="s">
        <v>3871</v>
      </c>
      <c r="D3449" t="s">
        <v>3880</v>
      </c>
    </row>
    <row r="3450" spans="1:4" x14ac:dyDescent="0.3">
      <c r="A3450">
        <v>1003638</v>
      </c>
      <c r="B3450" t="s">
        <v>3869</v>
      </c>
      <c r="C3450" t="s">
        <v>3871</v>
      </c>
      <c r="D3450" t="s">
        <v>3879</v>
      </c>
    </row>
    <row r="3451" spans="1:4" x14ac:dyDescent="0.3">
      <c r="A3451">
        <v>1003639</v>
      </c>
      <c r="B3451" t="s">
        <v>3869</v>
      </c>
      <c r="C3451" t="s">
        <v>3875</v>
      </c>
      <c r="D3451" t="s">
        <v>3879</v>
      </c>
    </row>
    <row r="3452" spans="1:4" x14ac:dyDescent="0.3">
      <c r="A3452">
        <v>1003640</v>
      </c>
      <c r="B3452" t="s">
        <v>3869</v>
      </c>
      <c r="C3452" t="s">
        <v>3874</v>
      </c>
      <c r="D3452" t="s">
        <v>3880</v>
      </c>
    </row>
    <row r="3453" spans="1:4" x14ac:dyDescent="0.3">
      <c r="A3453">
        <v>1003641</v>
      </c>
      <c r="B3453" t="s">
        <v>3869</v>
      </c>
      <c r="C3453" t="s">
        <v>3871</v>
      </c>
      <c r="D3453" t="s">
        <v>3879</v>
      </c>
    </row>
    <row r="3454" spans="1:4" x14ac:dyDescent="0.3">
      <c r="A3454">
        <v>1003642</v>
      </c>
      <c r="B3454" t="s">
        <v>3867</v>
      </c>
      <c r="C3454" t="s">
        <v>3871</v>
      </c>
      <c r="D3454" t="s">
        <v>3879</v>
      </c>
    </row>
    <row r="3455" spans="1:4" x14ac:dyDescent="0.3">
      <c r="A3455">
        <v>1003643</v>
      </c>
      <c r="B3455" t="s">
        <v>3869</v>
      </c>
      <c r="C3455" t="s">
        <v>3871</v>
      </c>
      <c r="D3455" t="s">
        <v>3879</v>
      </c>
    </row>
    <row r="3456" spans="1:4" x14ac:dyDescent="0.3">
      <c r="A3456">
        <v>1003644</v>
      </c>
      <c r="B3456" t="s">
        <v>3867</v>
      </c>
      <c r="C3456" t="s">
        <v>3871</v>
      </c>
      <c r="D3456" t="s">
        <v>3880</v>
      </c>
    </row>
    <row r="3457" spans="1:4" x14ac:dyDescent="0.3">
      <c r="A3457">
        <v>1003645</v>
      </c>
      <c r="B3457" t="s">
        <v>3869</v>
      </c>
      <c r="C3457" t="s">
        <v>3874</v>
      </c>
      <c r="D3457" t="s">
        <v>3880</v>
      </c>
    </row>
    <row r="3458" spans="1:4" x14ac:dyDescent="0.3">
      <c r="A3458">
        <v>1003646</v>
      </c>
      <c r="B3458" t="s">
        <v>3869</v>
      </c>
      <c r="C3458" t="s">
        <v>3874</v>
      </c>
      <c r="D3458" t="s">
        <v>3880</v>
      </c>
    </row>
    <row r="3459" spans="1:4" x14ac:dyDescent="0.3">
      <c r="A3459">
        <v>1003647</v>
      </c>
      <c r="B3459" t="s">
        <v>3869</v>
      </c>
      <c r="C3459" t="s">
        <v>3871</v>
      </c>
      <c r="D3459" t="s">
        <v>3880</v>
      </c>
    </row>
    <row r="3460" spans="1:4" x14ac:dyDescent="0.3">
      <c r="A3460">
        <v>1003648</v>
      </c>
      <c r="B3460" t="s">
        <v>3869</v>
      </c>
      <c r="C3460" t="s">
        <v>3875</v>
      </c>
      <c r="D3460" t="s">
        <v>3879</v>
      </c>
    </row>
    <row r="3461" spans="1:4" x14ac:dyDescent="0.3">
      <c r="A3461">
        <v>1003649</v>
      </c>
      <c r="B3461" t="s">
        <v>3867</v>
      </c>
      <c r="C3461" t="s">
        <v>3871</v>
      </c>
      <c r="D3461" t="s">
        <v>3879</v>
      </c>
    </row>
    <row r="3462" spans="1:4" x14ac:dyDescent="0.3">
      <c r="A3462">
        <v>1003650</v>
      </c>
      <c r="B3462" t="s">
        <v>3869</v>
      </c>
      <c r="C3462" t="s">
        <v>3871</v>
      </c>
      <c r="D3462" t="s">
        <v>3879</v>
      </c>
    </row>
    <row r="3463" spans="1:4" x14ac:dyDescent="0.3">
      <c r="A3463">
        <v>1003651</v>
      </c>
      <c r="B3463" t="s">
        <v>3869</v>
      </c>
      <c r="C3463" t="s">
        <v>3871</v>
      </c>
      <c r="D3463" t="s">
        <v>3879</v>
      </c>
    </row>
    <row r="3464" spans="1:4" x14ac:dyDescent="0.3">
      <c r="A3464">
        <v>1003652</v>
      </c>
      <c r="B3464" t="s">
        <v>3869</v>
      </c>
      <c r="C3464" t="s">
        <v>3871</v>
      </c>
      <c r="D3464" t="s">
        <v>3879</v>
      </c>
    </row>
    <row r="3465" spans="1:4" x14ac:dyDescent="0.3">
      <c r="A3465">
        <v>1003653</v>
      </c>
      <c r="B3465" t="s">
        <v>3869</v>
      </c>
      <c r="C3465" t="s">
        <v>3875</v>
      </c>
      <c r="D3465" t="s">
        <v>3880</v>
      </c>
    </row>
    <row r="3466" spans="1:4" x14ac:dyDescent="0.3">
      <c r="A3466">
        <v>1003654</v>
      </c>
      <c r="B3466" t="s">
        <v>3869</v>
      </c>
      <c r="C3466" t="s">
        <v>3871</v>
      </c>
      <c r="D3466" t="s">
        <v>3880</v>
      </c>
    </row>
    <row r="3467" spans="1:4" x14ac:dyDescent="0.3">
      <c r="A3467">
        <v>1003655</v>
      </c>
      <c r="B3467" t="s">
        <v>3867</v>
      </c>
      <c r="C3467" t="s">
        <v>3871</v>
      </c>
      <c r="D3467" t="s">
        <v>3879</v>
      </c>
    </row>
    <row r="3468" spans="1:4" x14ac:dyDescent="0.3">
      <c r="A3468">
        <v>1003656</v>
      </c>
      <c r="B3468" t="s">
        <v>3867</v>
      </c>
      <c r="C3468" t="s">
        <v>3872</v>
      </c>
      <c r="D3468" t="s">
        <v>3880</v>
      </c>
    </row>
    <row r="3469" spans="1:4" x14ac:dyDescent="0.3">
      <c r="A3469">
        <v>1003657</v>
      </c>
      <c r="B3469" t="s">
        <v>3869</v>
      </c>
      <c r="C3469" t="s">
        <v>3875</v>
      </c>
      <c r="D3469" t="s">
        <v>3879</v>
      </c>
    </row>
    <row r="3470" spans="1:4" x14ac:dyDescent="0.3">
      <c r="A3470">
        <v>1003658</v>
      </c>
      <c r="B3470" t="s">
        <v>3867</v>
      </c>
      <c r="C3470" t="s">
        <v>3871</v>
      </c>
      <c r="D3470" t="s">
        <v>3879</v>
      </c>
    </row>
    <row r="3471" spans="1:4" x14ac:dyDescent="0.3">
      <c r="A3471">
        <v>1003659</v>
      </c>
      <c r="B3471" t="s">
        <v>3869</v>
      </c>
      <c r="C3471" t="s">
        <v>3875</v>
      </c>
      <c r="D3471" t="s">
        <v>3879</v>
      </c>
    </row>
    <row r="3472" spans="1:4" x14ac:dyDescent="0.3">
      <c r="A3472">
        <v>1003660</v>
      </c>
      <c r="B3472" t="s">
        <v>3869</v>
      </c>
      <c r="C3472" t="s">
        <v>3874</v>
      </c>
      <c r="D3472" t="s">
        <v>3879</v>
      </c>
    </row>
    <row r="3473" spans="1:4" x14ac:dyDescent="0.3">
      <c r="A3473">
        <v>1003661</v>
      </c>
      <c r="B3473" t="s">
        <v>3869</v>
      </c>
      <c r="C3473" t="s">
        <v>3874</v>
      </c>
      <c r="D3473" t="s">
        <v>3880</v>
      </c>
    </row>
    <row r="3474" spans="1:4" x14ac:dyDescent="0.3">
      <c r="A3474">
        <v>1003662</v>
      </c>
      <c r="B3474" t="s">
        <v>3869</v>
      </c>
      <c r="C3474" t="s">
        <v>3874</v>
      </c>
      <c r="D3474" t="s">
        <v>3879</v>
      </c>
    </row>
    <row r="3475" spans="1:4" x14ac:dyDescent="0.3">
      <c r="A3475">
        <v>1003663</v>
      </c>
      <c r="B3475" t="s">
        <v>3867</v>
      </c>
      <c r="C3475" t="s">
        <v>3874</v>
      </c>
      <c r="D3475" t="s">
        <v>3879</v>
      </c>
    </row>
    <row r="3476" spans="1:4" x14ac:dyDescent="0.3">
      <c r="A3476">
        <v>1003664</v>
      </c>
      <c r="B3476" t="s">
        <v>3867</v>
      </c>
      <c r="C3476" t="s">
        <v>3874</v>
      </c>
      <c r="D3476" t="s">
        <v>3879</v>
      </c>
    </row>
    <row r="3477" spans="1:4" x14ac:dyDescent="0.3">
      <c r="A3477">
        <v>1003665</v>
      </c>
      <c r="B3477" t="s">
        <v>3869</v>
      </c>
      <c r="C3477" t="s">
        <v>3871</v>
      </c>
      <c r="D3477" t="s">
        <v>3879</v>
      </c>
    </row>
    <row r="3478" spans="1:4" x14ac:dyDescent="0.3">
      <c r="A3478">
        <v>1003667</v>
      </c>
      <c r="B3478" t="s">
        <v>3867</v>
      </c>
      <c r="C3478" t="s">
        <v>3868</v>
      </c>
      <c r="D3478" t="s">
        <v>3879</v>
      </c>
    </row>
    <row r="3479" spans="1:4" x14ac:dyDescent="0.3">
      <c r="A3479">
        <v>1003668</v>
      </c>
      <c r="B3479" t="s">
        <v>3867</v>
      </c>
      <c r="C3479" t="s">
        <v>3872</v>
      </c>
      <c r="D3479" t="s">
        <v>3880</v>
      </c>
    </row>
    <row r="3480" spans="1:4" x14ac:dyDescent="0.3">
      <c r="A3480">
        <v>1003669</v>
      </c>
      <c r="B3480" t="s">
        <v>3869</v>
      </c>
      <c r="C3480" t="s">
        <v>3871</v>
      </c>
      <c r="D3480" t="s">
        <v>3879</v>
      </c>
    </row>
    <row r="3481" spans="1:4" x14ac:dyDescent="0.3">
      <c r="A3481">
        <v>1003670</v>
      </c>
      <c r="B3481" t="s">
        <v>3869</v>
      </c>
      <c r="C3481" t="s">
        <v>3872</v>
      </c>
      <c r="D3481" t="s">
        <v>3879</v>
      </c>
    </row>
    <row r="3482" spans="1:4" x14ac:dyDescent="0.3">
      <c r="A3482">
        <v>1003671</v>
      </c>
      <c r="B3482" t="s">
        <v>3869</v>
      </c>
      <c r="C3482" t="s">
        <v>3871</v>
      </c>
      <c r="D3482" t="s">
        <v>3879</v>
      </c>
    </row>
    <row r="3483" spans="1:4" x14ac:dyDescent="0.3">
      <c r="A3483">
        <v>1003672</v>
      </c>
      <c r="B3483" t="s">
        <v>3869</v>
      </c>
      <c r="C3483" t="s">
        <v>3874</v>
      </c>
      <c r="D3483" t="s">
        <v>3879</v>
      </c>
    </row>
    <row r="3484" spans="1:4" x14ac:dyDescent="0.3">
      <c r="A3484">
        <v>1003673</v>
      </c>
      <c r="B3484" t="s">
        <v>3869</v>
      </c>
      <c r="C3484" t="s">
        <v>3871</v>
      </c>
      <c r="D3484" t="s">
        <v>3879</v>
      </c>
    </row>
    <row r="3485" spans="1:4" x14ac:dyDescent="0.3">
      <c r="A3485">
        <v>1003675</v>
      </c>
      <c r="B3485" t="s">
        <v>3869</v>
      </c>
      <c r="C3485" t="s">
        <v>3874</v>
      </c>
      <c r="D3485" t="s">
        <v>3879</v>
      </c>
    </row>
    <row r="3486" spans="1:4" x14ac:dyDescent="0.3">
      <c r="A3486">
        <v>1003676</v>
      </c>
      <c r="B3486" t="s">
        <v>3867</v>
      </c>
      <c r="C3486" t="s">
        <v>3874</v>
      </c>
      <c r="D3486" t="s">
        <v>3880</v>
      </c>
    </row>
    <row r="3487" spans="1:4" x14ac:dyDescent="0.3">
      <c r="A3487">
        <v>1003677</v>
      </c>
      <c r="B3487" t="s">
        <v>3867</v>
      </c>
      <c r="C3487" t="s">
        <v>3871</v>
      </c>
      <c r="D3487" t="s">
        <v>3879</v>
      </c>
    </row>
    <row r="3488" spans="1:4" x14ac:dyDescent="0.3">
      <c r="A3488">
        <v>1003678</v>
      </c>
      <c r="B3488" t="s">
        <v>3869</v>
      </c>
      <c r="C3488" t="s">
        <v>3871</v>
      </c>
      <c r="D3488" t="s">
        <v>3879</v>
      </c>
    </row>
    <row r="3489" spans="1:4" x14ac:dyDescent="0.3">
      <c r="A3489">
        <v>1003679</v>
      </c>
      <c r="B3489" t="s">
        <v>3869</v>
      </c>
      <c r="C3489" t="s">
        <v>3871</v>
      </c>
      <c r="D3489" t="s">
        <v>3879</v>
      </c>
    </row>
    <row r="3490" spans="1:4" x14ac:dyDescent="0.3">
      <c r="A3490">
        <v>1003680</v>
      </c>
      <c r="B3490" t="s">
        <v>3867</v>
      </c>
      <c r="C3490" t="s">
        <v>3871</v>
      </c>
      <c r="D3490" t="s">
        <v>3879</v>
      </c>
    </row>
    <row r="3491" spans="1:4" x14ac:dyDescent="0.3">
      <c r="A3491">
        <v>1003681</v>
      </c>
      <c r="B3491" t="s">
        <v>3869</v>
      </c>
      <c r="C3491" t="s">
        <v>3871</v>
      </c>
      <c r="D3491" t="s">
        <v>3879</v>
      </c>
    </row>
    <row r="3492" spans="1:4" x14ac:dyDescent="0.3">
      <c r="A3492">
        <v>1003682</v>
      </c>
      <c r="B3492" t="s">
        <v>3867</v>
      </c>
      <c r="C3492" t="s">
        <v>3873</v>
      </c>
      <c r="D3492" t="s">
        <v>3879</v>
      </c>
    </row>
    <row r="3493" spans="1:4" x14ac:dyDescent="0.3">
      <c r="A3493">
        <v>1003683</v>
      </c>
      <c r="B3493" t="s">
        <v>3869</v>
      </c>
      <c r="C3493" t="s">
        <v>3871</v>
      </c>
      <c r="D3493" t="s">
        <v>3880</v>
      </c>
    </row>
    <row r="3494" spans="1:4" x14ac:dyDescent="0.3">
      <c r="A3494">
        <v>1003684</v>
      </c>
      <c r="B3494" t="s">
        <v>3869</v>
      </c>
      <c r="C3494" t="s">
        <v>3871</v>
      </c>
      <c r="D3494" t="s">
        <v>3880</v>
      </c>
    </row>
    <row r="3495" spans="1:4" x14ac:dyDescent="0.3">
      <c r="A3495">
        <v>1003685</v>
      </c>
      <c r="B3495" t="s">
        <v>3869</v>
      </c>
      <c r="C3495" t="s">
        <v>3871</v>
      </c>
      <c r="D3495" t="s">
        <v>3880</v>
      </c>
    </row>
    <row r="3496" spans="1:4" x14ac:dyDescent="0.3">
      <c r="A3496">
        <v>1003686</v>
      </c>
      <c r="B3496" t="s">
        <v>3869</v>
      </c>
      <c r="C3496" t="s">
        <v>3871</v>
      </c>
      <c r="D3496" t="s">
        <v>3880</v>
      </c>
    </row>
    <row r="3497" spans="1:4" x14ac:dyDescent="0.3">
      <c r="A3497">
        <v>1003687</v>
      </c>
      <c r="B3497" t="s">
        <v>3867</v>
      </c>
      <c r="C3497" t="s">
        <v>3873</v>
      </c>
      <c r="D3497" t="s">
        <v>3879</v>
      </c>
    </row>
    <row r="3498" spans="1:4" x14ac:dyDescent="0.3">
      <c r="A3498">
        <v>1003688</v>
      </c>
      <c r="B3498" t="s">
        <v>3869</v>
      </c>
      <c r="C3498" t="s">
        <v>3875</v>
      </c>
      <c r="D3498" t="s">
        <v>3879</v>
      </c>
    </row>
    <row r="3499" spans="1:4" x14ac:dyDescent="0.3">
      <c r="A3499">
        <v>1003689</v>
      </c>
      <c r="B3499" t="s">
        <v>3869</v>
      </c>
      <c r="C3499" t="s">
        <v>3871</v>
      </c>
      <c r="D3499" t="s">
        <v>3880</v>
      </c>
    </row>
    <row r="3500" spans="1:4" x14ac:dyDescent="0.3">
      <c r="A3500">
        <v>1003690</v>
      </c>
      <c r="B3500" t="s">
        <v>3869</v>
      </c>
      <c r="C3500" t="s">
        <v>3875</v>
      </c>
      <c r="D3500" t="s">
        <v>3879</v>
      </c>
    </row>
    <row r="3501" spans="1:4" x14ac:dyDescent="0.3">
      <c r="A3501">
        <v>1003691</v>
      </c>
      <c r="B3501" t="s">
        <v>3869</v>
      </c>
      <c r="C3501" t="s">
        <v>3871</v>
      </c>
      <c r="D3501" t="s">
        <v>3880</v>
      </c>
    </row>
    <row r="3502" spans="1:4" x14ac:dyDescent="0.3">
      <c r="A3502">
        <v>1003692</v>
      </c>
      <c r="B3502" t="s">
        <v>3869</v>
      </c>
      <c r="C3502" t="s">
        <v>3874</v>
      </c>
      <c r="D3502" t="s">
        <v>3880</v>
      </c>
    </row>
    <row r="3503" spans="1:4" x14ac:dyDescent="0.3">
      <c r="A3503">
        <v>1003693</v>
      </c>
      <c r="B3503" t="s">
        <v>3869</v>
      </c>
      <c r="C3503" t="s">
        <v>3871</v>
      </c>
      <c r="D3503" t="s">
        <v>3880</v>
      </c>
    </row>
    <row r="3504" spans="1:4" x14ac:dyDescent="0.3">
      <c r="A3504">
        <v>1003694</v>
      </c>
      <c r="B3504" t="s">
        <v>3869</v>
      </c>
      <c r="C3504" t="s">
        <v>3871</v>
      </c>
      <c r="D3504" t="s">
        <v>3880</v>
      </c>
    </row>
    <row r="3505" spans="1:4" x14ac:dyDescent="0.3">
      <c r="A3505">
        <v>1003695</v>
      </c>
      <c r="B3505" t="s">
        <v>3869</v>
      </c>
      <c r="C3505" t="s">
        <v>3871</v>
      </c>
      <c r="D3505" t="s">
        <v>3879</v>
      </c>
    </row>
    <row r="3506" spans="1:4" x14ac:dyDescent="0.3">
      <c r="A3506">
        <v>1003696</v>
      </c>
      <c r="B3506" t="s">
        <v>3869</v>
      </c>
      <c r="C3506" t="s">
        <v>3874</v>
      </c>
      <c r="D3506" t="s">
        <v>3879</v>
      </c>
    </row>
    <row r="3507" spans="1:4" x14ac:dyDescent="0.3">
      <c r="A3507">
        <v>1003697</v>
      </c>
      <c r="B3507" t="s">
        <v>3869</v>
      </c>
      <c r="C3507" t="s">
        <v>3871</v>
      </c>
      <c r="D3507" t="s">
        <v>3879</v>
      </c>
    </row>
    <row r="3508" spans="1:4" x14ac:dyDescent="0.3">
      <c r="A3508">
        <v>1003698</v>
      </c>
      <c r="B3508" t="s">
        <v>3869</v>
      </c>
      <c r="C3508" t="s">
        <v>3871</v>
      </c>
      <c r="D3508" t="s">
        <v>3879</v>
      </c>
    </row>
    <row r="3509" spans="1:4" x14ac:dyDescent="0.3">
      <c r="A3509">
        <v>1003699</v>
      </c>
      <c r="B3509" t="s">
        <v>3867</v>
      </c>
      <c r="C3509" t="s">
        <v>3870</v>
      </c>
      <c r="D3509" t="s">
        <v>3880</v>
      </c>
    </row>
    <row r="3510" spans="1:4" x14ac:dyDescent="0.3">
      <c r="A3510">
        <v>1003700</v>
      </c>
      <c r="B3510" t="s">
        <v>3869</v>
      </c>
      <c r="C3510" t="s">
        <v>3871</v>
      </c>
      <c r="D3510" t="s">
        <v>3879</v>
      </c>
    </row>
    <row r="3511" spans="1:4" x14ac:dyDescent="0.3">
      <c r="A3511">
        <v>1003701</v>
      </c>
      <c r="B3511" t="s">
        <v>3869</v>
      </c>
      <c r="C3511" t="s">
        <v>3874</v>
      </c>
      <c r="D3511" t="s">
        <v>3879</v>
      </c>
    </row>
    <row r="3512" spans="1:4" x14ac:dyDescent="0.3">
      <c r="A3512">
        <v>1003702</v>
      </c>
      <c r="B3512" t="s">
        <v>3869</v>
      </c>
      <c r="C3512" t="s">
        <v>3874</v>
      </c>
      <c r="D3512" t="s">
        <v>3880</v>
      </c>
    </row>
    <row r="3513" spans="1:4" x14ac:dyDescent="0.3">
      <c r="A3513">
        <v>1003703</v>
      </c>
      <c r="B3513" t="s">
        <v>3869</v>
      </c>
      <c r="C3513" t="s">
        <v>3875</v>
      </c>
      <c r="D3513" t="s">
        <v>3879</v>
      </c>
    </row>
    <row r="3514" spans="1:4" x14ac:dyDescent="0.3">
      <c r="A3514">
        <v>1003704</v>
      </c>
      <c r="B3514" t="s">
        <v>3867</v>
      </c>
      <c r="C3514" t="s">
        <v>3874</v>
      </c>
      <c r="D3514" t="s">
        <v>3880</v>
      </c>
    </row>
    <row r="3515" spans="1:4" x14ac:dyDescent="0.3">
      <c r="A3515">
        <v>1003705</v>
      </c>
      <c r="B3515" t="s">
        <v>3869</v>
      </c>
      <c r="C3515" t="s">
        <v>3872</v>
      </c>
      <c r="D3515" t="s">
        <v>3880</v>
      </c>
    </row>
    <row r="3516" spans="1:4" x14ac:dyDescent="0.3">
      <c r="A3516">
        <v>1003706</v>
      </c>
      <c r="B3516" t="s">
        <v>3869</v>
      </c>
      <c r="C3516" t="s">
        <v>3871</v>
      </c>
      <c r="D3516" t="s">
        <v>3880</v>
      </c>
    </row>
    <row r="3517" spans="1:4" x14ac:dyDescent="0.3">
      <c r="A3517">
        <v>1003707</v>
      </c>
      <c r="B3517" t="s">
        <v>3867</v>
      </c>
      <c r="C3517" t="s">
        <v>3875</v>
      </c>
      <c r="D3517" t="s">
        <v>3879</v>
      </c>
    </row>
    <row r="3518" spans="1:4" x14ac:dyDescent="0.3">
      <c r="A3518">
        <v>1003708</v>
      </c>
      <c r="B3518" t="s">
        <v>3869</v>
      </c>
      <c r="C3518" t="s">
        <v>3870</v>
      </c>
      <c r="D3518" t="s">
        <v>3880</v>
      </c>
    </row>
    <row r="3519" spans="1:4" x14ac:dyDescent="0.3">
      <c r="A3519">
        <v>1003709</v>
      </c>
      <c r="B3519" t="s">
        <v>3869</v>
      </c>
      <c r="C3519" t="s">
        <v>3871</v>
      </c>
      <c r="D3519" t="s">
        <v>3879</v>
      </c>
    </row>
    <row r="3520" spans="1:4" x14ac:dyDescent="0.3">
      <c r="A3520">
        <v>1003710</v>
      </c>
      <c r="B3520" t="s">
        <v>3869</v>
      </c>
      <c r="C3520" t="s">
        <v>3868</v>
      </c>
      <c r="D3520" t="s">
        <v>3879</v>
      </c>
    </row>
    <row r="3521" spans="1:4" x14ac:dyDescent="0.3">
      <c r="A3521">
        <v>1003711</v>
      </c>
      <c r="B3521" t="s">
        <v>3869</v>
      </c>
      <c r="C3521" t="s">
        <v>3874</v>
      </c>
      <c r="D3521" t="s">
        <v>3880</v>
      </c>
    </row>
    <row r="3522" spans="1:4" x14ac:dyDescent="0.3">
      <c r="A3522">
        <v>1003712</v>
      </c>
      <c r="B3522" t="s">
        <v>3869</v>
      </c>
      <c r="C3522" t="s">
        <v>3871</v>
      </c>
      <c r="D3522" t="s">
        <v>3880</v>
      </c>
    </row>
    <row r="3523" spans="1:4" x14ac:dyDescent="0.3">
      <c r="A3523">
        <v>1003713</v>
      </c>
      <c r="B3523" t="s">
        <v>3867</v>
      </c>
      <c r="C3523" t="s">
        <v>3871</v>
      </c>
      <c r="D3523" t="s">
        <v>3880</v>
      </c>
    </row>
    <row r="3524" spans="1:4" x14ac:dyDescent="0.3">
      <c r="A3524">
        <v>1003714</v>
      </c>
      <c r="B3524" t="s">
        <v>3869</v>
      </c>
      <c r="C3524" t="s">
        <v>3871</v>
      </c>
      <c r="D3524" t="s">
        <v>3879</v>
      </c>
    </row>
    <row r="3525" spans="1:4" x14ac:dyDescent="0.3">
      <c r="A3525">
        <v>1003715</v>
      </c>
      <c r="B3525" t="s">
        <v>3869</v>
      </c>
      <c r="C3525" t="s">
        <v>3875</v>
      </c>
      <c r="D3525" t="s">
        <v>3879</v>
      </c>
    </row>
    <row r="3526" spans="1:4" x14ac:dyDescent="0.3">
      <c r="A3526">
        <v>1003716</v>
      </c>
      <c r="B3526" t="s">
        <v>3869</v>
      </c>
      <c r="C3526" t="s">
        <v>3875</v>
      </c>
      <c r="D3526" t="s">
        <v>3880</v>
      </c>
    </row>
    <row r="3527" spans="1:4" x14ac:dyDescent="0.3">
      <c r="A3527">
        <v>1003717</v>
      </c>
      <c r="B3527" t="s">
        <v>3869</v>
      </c>
      <c r="C3527" t="s">
        <v>3874</v>
      </c>
      <c r="D3527" t="s">
        <v>3879</v>
      </c>
    </row>
    <row r="3528" spans="1:4" x14ac:dyDescent="0.3">
      <c r="A3528">
        <v>1003718</v>
      </c>
      <c r="B3528" t="s">
        <v>3869</v>
      </c>
      <c r="C3528" t="s">
        <v>3873</v>
      </c>
      <c r="D3528" t="s">
        <v>3879</v>
      </c>
    </row>
    <row r="3529" spans="1:4" x14ac:dyDescent="0.3">
      <c r="A3529">
        <v>1003719</v>
      </c>
      <c r="B3529" t="s">
        <v>3869</v>
      </c>
      <c r="C3529" t="s">
        <v>3871</v>
      </c>
      <c r="D3529" t="s">
        <v>3880</v>
      </c>
    </row>
    <row r="3530" spans="1:4" x14ac:dyDescent="0.3">
      <c r="A3530">
        <v>1003720</v>
      </c>
      <c r="B3530" t="s">
        <v>3869</v>
      </c>
      <c r="C3530" t="s">
        <v>3872</v>
      </c>
      <c r="D3530" t="s">
        <v>3879</v>
      </c>
    </row>
    <row r="3531" spans="1:4" x14ac:dyDescent="0.3">
      <c r="A3531">
        <v>1003721</v>
      </c>
      <c r="B3531" t="s">
        <v>3869</v>
      </c>
      <c r="C3531" t="s">
        <v>3871</v>
      </c>
      <c r="D3531" t="s">
        <v>3880</v>
      </c>
    </row>
    <row r="3532" spans="1:4" x14ac:dyDescent="0.3">
      <c r="A3532">
        <v>1003722</v>
      </c>
      <c r="B3532" t="s">
        <v>3869</v>
      </c>
      <c r="C3532" t="s">
        <v>3871</v>
      </c>
      <c r="D3532" t="s">
        <v>3879</v>
      </c>
    </row>
    <row r="3533" spans="1:4" x14ac:dyDescent="0.3">
      <c r="A3533">
        <v>1003723</v>
      </c>
      <c r="B3533" t="s">
        <v>3869</v>
      </c>
      <c r="C3533" t="s">
        <v>3871</v>
      </c>
      <c r="D3533" t="s">
        <v>3880</v>
      </c>
    </row>
    <row r="3534" spans="1:4" x14ac:dyDescent="0.3">
      <c r="A3534">
        <v>1003724</v>
      </c>
      <c r="B3534" t="s">
        <v>3869</v>
      </c>
      <c r="C3534" t="s">
        <v>3874</v>
      </c>
      <c r="D3534" t="s">
        <v>3879</v>
      </c>
    </row>
    <row r="3535" spans="1:4" x14ac:dyDescent="0.3">
      <c r="A3535">
        <v>1003725</v>
      </c>
      <c r="B3535" t="s">
        <v>3869</v>
      </c>
      <c r="C3535" t="s">
        <v>3875</v>
      </c>
      <c r="D3535" t="s">
        <v>3879</v>
      </c>
    </row>
    <row r="3536" spans="1:4" x14ac:dyDescent="0.3">
      <c r="A3536">
        <v>1003726</v>
      </c>
      <c r="B3536" t="s">
        <v>3869</v>
      </c>
      <c r="C3536" t="s">
        <v>3871</v>
      </c>
      <c r="D3536" t="s">
        <v>3880</v>
      </c>
    </row>
    <row r="3537" spans="1:4" x14ac:dyDescent="0.3">
      <c r="A3537">
        <v>1003727</v>
      </c>
      <c r="B3537" t="s">
        <v>3869</v>
      </c>
      <c r="C3537" t="s">
        <v>3874</v>
      </c>
      <c r="D3537" t="s">
        <v>3879</v>
      </c>
    </row>
    <row r="3538" spans="1:4" x14ac:dyDescent="0.3">
      <c r="A3538">
        <v>1003728</v>
      </c>
      <c r="B3538" t="s">
        <v>3869</v>
      </c>
      <c r="C3538" t="s">
        <v>3875</v>
      </c>
      <c r="D3538" t="s">
        <v>3879</v>
      </c>
    </row>
    <row r="3539" spans="1:4" x14ac:dyDescent="0.3">
      <c r="A3539">
        <v>1003729</v>
      </c>
      <c r="B3539" t="s">
        <v>3869</v>
      </c>
      <c r="C3539" t="s">
        <v>3875</v>
      </c>
      <c r="D3539" t="s">
        <v>3879</v>
      </c>
    </row>
    <row r="3540" spans="1:4" x14ac:dyDescent="0.3">
      <c r="A3540">
        <v>1003730</v>
      </c>
      <c r="B3540" t="s">
        <v>3869</v>
      </c>
      <c r="C3540" t="s">
        <v>3871</v>
      </c>
      <c r="D3540" t="s">
        <v>3879</v>
      </c>
    </row>
    <row r="3541" spans="1:4" x14ac:dyDescent="0.3">
      <c r="A3541">
        <v>1003731</v>
      </c>
      <c r="B3541" t="s">
        <v>3869</v>
      </c>
      <c r="C3541" t="s">
        <v>3871</v>
      </c>
      <c r="D3541" t="s">
        <v>3879</v>
      </c>
    </row>
    <row r="3542" spans="1:4" x14ac:dyDescent="0.3">
      <c r="A3542">
        <v>1003732</v>
      </c>
      <c r="B3542" t="s">
        <v>3869</v>
      </c>
      <c r="C3542" t="s">
        <v>3871</v>
      </c>
      <c r="D3542" t="s">
        <v>3880</v>
      </c>
    </row>
    <row r="3543" spans="1:4" x14ac:dyDescent="0.3">
      <c r="A3543">
        <v>1003733</v>
      </c>
      <c r="B3543" t="s">
        <v>3869</v>
      </c>
      <c r="C3543" t="s">
        <v>3875</v>
      </c>
      <c r="D3543" t="s">
        <v>3879</v>
      </c>
    </row>
    <row r="3544" spans="1:4" x14ac:dyDescent="0.3">
      <c r="A3544">
        <v>1003734</v>
      </c>
      <c r="B3544" t="s">
        <v>3869</v>
      </c>
      <c r="C3544" t="s">
        <v>3875</v>
      </c>
      <c r="D3544" t="s">
        <v>3879</v>
      </c>
    </row>
    <row r="3545" spans="1:4" x14ac:dyDescent="0.3">
      <c r="A3545">
        <v>1003735</v>
      </c>
      <c r="B3545" t="s">
        <v>3869</v>
      </c>
      <c r="C3545" t="s">
        <v>3871</v>
      </c>
      <c r="D3545" t="s">
        <v>3879</v>
      </c>
    </row>
    <row r="3546" spans="1:4" x14ac:dyDescent="0.3">
      <c r="A3546">
        <v>1003736</v>
      </c>
      <c r="B3546" t="s">
        <v>3869</v>
      </c>
      <c r="C3546" t="s">
        <v>3874</v>
      </c>
      <c r="D3546" t="s">
        <v>3880</v>
      </c>
    </row>
    <row r="3547" spans="1:4" x14ac:dyDescent="0.3">
      <c r="A3547">
        <v>1003737</v>
      </c>
      <c r="B3547" t="s">
        <v>3869</v>
      </c>
      <c r="C3547" t="s">
        <v>3871</v>
      </c>
      <c r="D3547" t="s">
        <v>3879</v>
      </c>
    </row>
    <row r="3548" spans="1:4" x14ac:dyDescent="0.3">
      <c r="A3548">
        <v>1003738</v>
      </c>
      <c r="B3548" t="s">
        <v>3869</v>
      </c>
      <c r="C3548" t="s">
        <v>3872</v>
      </c>
      <c r="D3548" t="s">
        <v>3880</v>
      </c>
    </row>
    <row r="3549" spans="1:4" x14ac:dyDescent="0.3">
      <c r="A3549">
        <v>1003739</v>
      </c>
      <c r="B3549" t="s">
        <v>3869</v>
      </c>
      <c r="C3549" t="s">
        <v>3870</v>
      </c>
      <c r="D3549" t="s">
        <v>3879</v>
      </c>
    </row>
    <row r="3550" spans="1:4" x14ac:dyDescent="0.3">
      <c r="A3550">
        <v>1003740</v>
      </c>
      <c r="B3550" t="s">
        <v>3869</v>
      </c>
      <c r="C3550" t="s">
        <v>3875</v>
      </c>
      <c r="D3550" t="s">
        <v>3879</v>
      </c>
    </row>
    <row r="3551" spans="1:4" x14ac:dyDescent="0.3">
      <c r="A3551">
        <v>1003741</v>
      </c>
      <c r="B3551" t="s">
        <v>3869</v>
      </c>
      <c r="C3551" t="s">
        <v>3871</v>
      </c>
      <c r="D3551" t="s">
        <v>3879</v>
      </c>
    </row>
    <row r="3552" spans="1:4" x14ac:dyDescent="0.3">
      <c r="A3552">
        <v>1003742</v>
      </c>
      <c r="B3552" t="s">
        <v>3869</v>
      </c>
      <c r="C3552" t="s">
        <v>3871</v>
      </c>
      <c r="D3552" t="s">
        <v>3880</v>
      </c>
    </row>
    <row r="3553" spans="1:4" x14ac:dyDescent="0.3">
      <c r="A3553">
        <v>1003743</v>
      </c>
      <c r="B3553" t="s">
        <v>3867</v>
      </c>
      <c r="C3553" t="s">
        <v>3874</v>
      </c>
      <c r="D3553" t="s">
        <v>3880</v>
      </c>
    </row>
    <row r="3554" spans="1:4" x14ac:dyDescent="0.3">
      <c r="A3554">
        <v>1003744</v>
      </c>
      <c r="B3554" t="s">
        <v>3869</v>
      </c>
      <c r="C3554" t="s">
        <v>3871</v>
      </c>
      <c r="D3554" t="s">
        <v>3879</v>
      </c>
    </row>
    <row r="3555" spans="1:4" x14ac:dyDescent="0.3">
      <c r="A3555">
        <v>1003745</v>
      </c>
      <c r="B3555" t="s">
        <v>3867</v>
      </c>
      <c r="C3555" t="s">
        <v>3871</v>
      </c>
      <c r="D3555" t="s">
        <v>3879</v>
      </c>
    </row>
    <row r="3556" spans="1:4" x14ac:dyDescent="0.3">
      <c r="A3556">
        <v>1003746</v>
      </c>
      <c r="B3556" t="s">
        <v>3869</v>
      </c>
      <c r="C3556" t="s">
        <v>3871</v>
      </c>
      <c r="D3556" t="s">
        <v>3880</v>
      </c>
    </row>
    <row r="3557" spans="1:4" x14ac:dyDescent="0.3">
      <c r="A3557">
        <v>1003747</v>
      </c>
      <c r="B3557" t="s">
        <v>3869</v>
      </c>
      <c r="C3557" t="s">
        <v>3872</v>
      </c>
      <c r="D3557" t="s">
        <v>3880</v>
      </c>
    </row>
    <row r="3558" spans="1:4" x14ac:dyDescent="0.3">
      <c r="A3558">
        <v>1003748</v>
      </c>
      <c r="B3558" t="s">
        <v>3869</v>
      </c>
      <c r="C3558" t="s">
        <v>3875</v>
      </c>
      <c r="D3558" t="s">
        <v>3879</v>
      </c>
    </row>
    <row r="3559" spans="1:4" x14ac:dyDescent="0.3">
      <c r="A3559">
        <v>1003749</v>
      </c>
      <c r="B3559" t="s">
        <v>3867</v>
      </c>
      <c r="C3559" t="s">
        <v>3871</v>
      </c>
      <c r="D3559" t="s">
        <v>3879</v>
      </c>
    </row>
    <row r="3560" spans="1:4" x14ac:dyDescent="0.3">
      <c r="A3560">
        <v>1003750</v>
      </c>
      <c r="B3560" t="s">
        <v>3867</v>
      </c>
      <c r="C3560" t="s">
        <v>3875</v>
      </c>
      <c r="D3560" t="s">
        <v>3880</v>
      </c>
    </row>
    <row r="3561" spans="1:4" x14ac:dyDescent="0.3">
      <c r="A3561">
        <v>1003751</v>
      </c>
      <c r="B3561" t="s">
        <v>3867</v>
      </c>
      <c r="C3561" t="s">
        <v>3874</v>
      </c>
      <c r="D3561" t="s">
        <v>3879</v>
      </c>
    </row>
    <row r="3562" spans="1:4" x14ac:dyDescent="0.3">
      <c r="A3562">
        <v>1003752</v>
      </c>
      <c r="B3562" t="s">
        <v>3867</v>
      </c>
      <c r="C3562" t="s">
        <v>3875</v>
      </c>
      <c r="D3562" t="s">
        <v>3879</v>
      </c>
    </row>
    <row r="3563" spans="1:4" x14ac:dyDescent="0.3">
      <c r="A3563">
        <v>1003753</v>
      </c>
      <c r="B3563" t="s">
        <v>3869</v>
      </c>
      <c r="C3563" t="s">
        <v>3871</v>
      </c>
      <c r="D3563" t="s">
        <v>3880</v>
      </c>
    </row>
    <row r="3564" spans="1:4" x14ac:dyDescent="0.3">
      <c r="A3564">
        <v>1003754</v>
      </c>
      <c r="B3564" t="s">
        <v>3869</v>
      </c>
      <c r="C3564" t="s">
        <v>3870</v>
      </c>
      <c r="D3564" t="s">
        <v>3880</v>
      </c>
    </row>
    <row r="3565" spans="1:4" x14ac:dyDescent="0.3">
      <c r="A3565">
        <v>1003755</v>
      </c>
      <c r="B3565" t="s">
        <v>3867</v>
      </c>
      <c r="C3565" t="s">
        <v>3873</v>
      </c>
      <c r="D3565" t="s">
        <v>3880</v>
      </c>
    </row>
    <row r="3566" spans="1:4" x14ac:dyDescent="0.3">
      <c r="A3566">
        <v>1003756</v>
      </c>
      <c r="B3566" t="s">
        <v>3869</v>
      </c>
      <c r="C3566" t="s">
        <v>3875</v>
      </c>
      <c r="D3566" t="s">
        <v>3879</v>
      </c>
    </row>
    <row r="3567" spans="1:4" x14ac:dyDescent="0.3">
      <c r="A3567">
        <v>1003757</v>
      </c>
      <c r="B3567" t="s">
        <v>3869</v>
      </c>
      <c r="C3567" t="s">
        <v>3871</v>
      </c>
      <c r="D3567" t="s">
        <v>3879</v>
      </c>
    </row>
    <row r="3568" spans="1:4" x14ac:dyDescent="0.3">
      <c r="A3568">
        <v>1003758</v>
      </c>
      <c r="B3568" t="s">
        <v>3867</v>
      </c>
      <c r="C3568" t="s">
        <v>3874</v>
      </c>
      <c r="D3568" t="s">
        <v>3880</v>
      </c>
    </row>
    <row r="3569" spans="1:4" x14ac:dyDescent="0.3">
      <c r="A3569">
        <v>1003759</v>
      </c>
      <c r="B3569" t="s">
        <v>3869</v>
      </c>
      <c r="C3569" t="s">
        <v>3874</v>
      </c>
      <c r="D3569" t="s">
        <v>3879</v>
      </c>
    </row>
    <row r="3570" spans="1:4" x14ac:dyDescent="0.3">
      <c r="A3570">
        <v>1003760</v>
      </c>
      <c r="B3570" t="s">
        <v>3869</v>
      </c>
      <c r="C3570" t="s">
        <v>3873</v>
      </c>
      <c r="D3570" t="s">
        <v>3880</v>
      </c>
    </row>
    <row r="3571" spans="1:4" x14ac:dyDescent="0.3">
      <c r="A3571">
        <v>1003761</v>
      </c>
      <c r="B3571" t="s">
        <v>3869</v>
      </c>
      <c r="C3571" t="s">
        <v>3871</v>
      </c>
      <c r="D3571" t="s">
        <v>3880</v>
      </c>
    </row>
    <row r="3572" spans="1:4" x14ac:dyDescent="0.3">
      <c r="A3572">
        <v>1003762</v>
      </c>
      <c r="B3572" t="s">
        <v>3869</v>
      </c>
      <c r="C3572" t="s">
        <v>3873</v>
      </c>
      <c r="D3572" t="s">
        <v>3880</v>
      </c>
    </row>
    <row r="3573" spans="1:4" x14ac:dyDescent="0.3">
      <c r="A3573">
        <v>1003763</v>
      </c>
      <c r="B3573" t="s">
        <v>3869</v>
      </c>
      <c r="C3573" t="s">
        <v>3871</v>
      </c>
      <c r="D3573" t="s">
        <v>3879</v>
      </c>
    </row>
    <row r="3574" spans="1:4" x14ac:dyDescent="0.3">
      <c r="A3574">
        <v>1003764</v>
      </c>
      <c r="B3574" t="s">
        <v>3869</v>
      </c>
      <c r="C3574" t="s">
        <v>3871</v>
      </c>
      <c r="D3574" t="s">
        <v>3880</v>
      </c>
    </row>
    <row r="3575" spans="1:4" x14ac:dyDescent="0.3">
      <c r="A3575">
        <v>1003766</v>
      </c>
      <c r="B3575" t="s">
        <v>3867</v>
      </c>
      <c r="C3575" t="s">
        <v>3875</v>
      </c>
      <c r="D3575" t="s">
        <v>3879</v>
      </c>
    </row>
    <row r="3576" spans="1:4" x14ac:dyDescent="0.3">
      <c r="A3576">
        <v>1003767</v>
      </c>
      <c r="B3576" t="s">
        <v>3869</v>
      </c>
      <c r="C3576" t="s">
        <v>3871</v>
      </c>
      <c r="D3576" t="s">
        <v>3879</v>
      </c>
    </row>
    <row r="3577" spans="1:4" x14ac:dyDescent="0.3">
      <c r="A3577">
        <v>1003768</v>
      </c>
      <c r="B3577" t="s">
        <v>3869</v>
      </c>
      <c r="C3577" t="s">
        <v>3871</v>
      </c>
      <c r="D3577" t="s">
        <v>3879</v>
      </c>
    </row>
    <row r="3578" spans="1:4" x14ac:dyDescent="0.3">
      <c r="A3578">
        <v>1003769</v>
      </c>
      <c r="B3578" t="s">
        <v>3869</v>
      </c>
      <c r="C3578" t="s">
        <v>3871</v>
      </c>
      <c r="D3578" t="s">
        <v>3879</v>
      </c>
    </row>
    <row r="3579" spans="1:4" x14ac:dyDescent="0.3">
      <c r="A3579">
        <v>1003770</v>
      </c>
      <c r="B3579" t="s">
        <v>3867</v>
      </c>
      <c r="C3579" t="s">
        <v>3874</v>
      </c>
      <c r="D3579" t="s">
        <v>3880</v>
      </c>
    </row>
    <row r="3580" spans="1:4" x14ac:dyDescent="0.3">
      <c r="A3580">
        <v>1003771</v>
      </c>
      <c r="B3580" t="s">
        <v>3869</v>
      </c>
      <c r="C3580" t="s">
        <v>3871</v>
      </c>
      <c r="D3580" t="s">
        <v>3879</v>
      </c>
    </row>
    <row r="3581" spans="1:4" x14ac:dyDescent="0.3">
      <c r="A3581">
        <v>1003772</v>
      </c>
      <c r="B3581" t="s">
        <v>3869</v>
      </c>
      <c r="C3581" t="s">
        <v>3874</v>
      </c>
      <c r="D3581" t="s">
        <v>3880</v>
      </c>
    </row>
    <row r="3582" spans="1:4" x14ac:dyDescent="0.3">
      <c r="A3582">
        <v>1003773</v>
      </c>
      <c r="B3582" t="s">
        <v>3869</v>
      </c>
      <c r="C3582" t="s">
        <v>3874</v>
      </c>
      <c r="D3582" t="s">
        <v>3879</v>
      </c>
    </row>
    <row r="3583" spans="1:4" x14ac:dyDescent="0.3">
      <c r="A3583">
        <v>1003774</v>
      </c>
      <c r="B3583" t="s">
        <v>3869</v>
      </c>
      <c r="C3583" t="s">
        <v>3871</v>
      </c>
      <c r="D3583" t="s">
        <v>3879</v>
      </c>
    </row>
    <row r="3584" spans="1:4" x14ac:dyDescent="0.3">
      <c r="A3584">
        <v>1003775</v>
      </c>
      <c r="B3584" t="s">
        <v>3869</v>
      </c>
      <c r="C3584" t="s">
        <v>3874</v>
      </c>
      <c r="D3584" t="s">
        <v>3879</v>
      </c>
    </row>
    <row r="3585" spans="1:4" x14ac:dyDescent="0.3">
      <c r="A3585">
        <v>1003776</v>
      </c>
      <c r="B3585" t="s">
        <v>3867</v>
      </c>
      <c r="C3585" t="s">
        <v>3871</v>
      </c>
      <c r="D3585" t="s">
        <v>3879</v>
      </c>
    </row>
    <row r="3586" spans="1:4" x14ac:dyDescent="0.3">
      <c r="A3586">
        <v>1003777</v>
      </c>
      <c r="B3586" t="s">
        <v>3869</v>
      </c>
      <c r="C3586" t="s">
        <v>3875</v>
      </c>
      <c r="D3586" t="s">
        <v>3879</v>
      </c>
    </row>
    <row r="3587" spans="1:4" x14ac:dyDescent="0.3">
      <c r="A3587">
        <v>1003778</v>
      </c>
      <c r="B3587" t="s">
        <v>3869</v>
      </c>
      <c r="C3587" t="s">
        <v>3871</v>
      </c>
      <c r="D3587" t="s">
        <v>3880</v>
      </c>
    </row>
    <row r="3588" spans="1:4" x14ac:dyDescent="0.3">
      <c r="A3588">
        <v>1003779</v>
      </c>
      <c r="B3588" t="s">
        <v>3867</v>
      </c>
      <c r="C3588" t="s">
        <v>3872</v>
      </c>
      <c r="D3588" t="s">
        <v>3880</v>
      </c>
    </row>
    <row r="3589" spans="1:4" x14ac:dyDescent="0.3">
      <c r="A3589">
        <v>1003780</v>
      </c>
      <c r="B3589" t="s">
        <v>3869</v>
      </c>
      <c r="C3589" t="s">
        <v>3868</v>
      </c>
      <c r="D3589" t="s">
        <v>3879</v>
      </c>
    </row>
    <row r="3590" spans="1:4" x14ac:dyDescent="0.3">
      <c r="A3590">
        <v>1003781</v>
      </c>
      <c r="B3590" t="s">
        <v>3867</v>
      </c>
      <c r="C3590" t="s">
        <v>3870</v>
      </c>
      <c r="D3590" t="s">
        <v>3879</v>
      </c>
    </row>
    <row r="3591" spans="1:4" x14ac:dyDescent="0.3">
      <c r="A3591">
        <v>1003782</v>
      </c>
      <c r="B3591" t="s">
        <v>3867</v>
      </c>
      <c r="C3591" t="s">
        <v>3871</v>
      </c>
      <c r="D3591" t="s">
        <v>3879</v>
      </c>
    </row>
    <row r="3592" spans="1:4" x14ac:dyDescent="0.3">
      <c r="A3592">
        <v>1003783</v>
      </c>
      <c r="B3592" t="s">
        <v>3869</v>
      </c>
      <c r="C3592" t="s">
        <v>3871</v>
      </c>
      <c r="D3592" t="s">
        <v>3879</v>
      </c>
    </row>
    <row r="3593" spans="1:4" x14ac:dyDescent="0.3">
      <c r="A3593">
        <v>1003784</v>
      </c>
      <c r="B3593" t="s">
        <v>3867</v>
      </c>
      <c r="C3593" t="s">
        <v>3871</v>
      </c>
      <c r="D3593" t="s">
        <v>3879</v>
      </c>
    </row>
    <row r="3594" spans="1:4" x14ac:dyDescent="0.3">
      <c r="A3594">
        <v>1003785</v>
      </c>
      <c r="B3594" t="s">
        <v>3867</v>
      </c>
      <c r="C3594" t="s">
        <v>3871</v>
      </c>
      <c r="D3594" t="s">
        <v>3879</v>
      </c>
    </row>
    <row r="3595" spans="1:4" x14ac:dyDescent="0.3">
      <c r="A3595">
        <v>1003786</v>
      </c>
      <c r="B3595" t="s">
        <v>3867</v>
      </c>
      <c r="C3595" t="s">
        <v>3871</v>
      </c>
      <c r="D3595" t="s">
        <v>3879</v>
      </c>
    </row>
    <row r="3596" spans="1:4" x14ac:dyDescent="0.3">
      <c r="A3596">
        <v>1003787</v>
      </c>
      <c r="B3596" t="s">
        <v>3867</v>
      </c>
      <c r="C3596" t="s">
        <v>3871</v>
      </c>
      <c r="D3596" t="s">
        <v>3880</v>
      </c>
    </row>
    <row r="3597" spans="1:4" x14ac:dyDescent="0.3">
      <c r="A3597">
        <v>1003788</v>
      </c>
      <c r="B3597" t="s">
        <v>3867</v>
      </c>
      <c r="C3597" t="s">
        <v>3875</v>
      </c>
      <c r="D3597" t="s">
        <v>3880</v>
      </c>
    </row>
    <row r="3598" spans="1:4" x14ac:dyDescent="0.3">
      <c r="A3598">
        <v>1003789</v>
      </c>
      <c r="B3598" t="s">
        <v>3867</v>
      </c>
      <c r="C3598" t="s">
        <v>3871</v>
      </c>
      <c r="D3598" t="s">
        <v>3879</v>
      </c>
    </row>
    <row r="3599" spans="1:4" x14ac:dyDescent="0.3">
      <c r="A3599">
        <v>1003790</v>
      </c>
      <c r="B3599" t="s">
        <v>3867</v>
      </c>
      <c r="C3599" t="s">
        <v>3871</v>
      </c>
      <c r="D3599" t="s">
        <v>3879</v>
      </c>
    </row>
    <row r="3600" spans="1:4" x14ac:dyDescent="0.3">
      <c r="A3600">
        <v>1003791</v>
      </c>
      <c r="B3600" t="s">
        <v>3869</v>
      </c>
      <c r="C3600" t="s">
        <v>3873</v>
      </c>
      <c r="D3600" t="s">
        <v>3879</v>
      </c>
    </row>
    <row r="3601" spans="1:4" x14ac:dyDescent="0.3">
      <c r="A3601">
        <v>1003792</v>
      </c>
      <c r="B3601" t="s">
        <v>3869</v>
      </c>
      <c r="C3601" t="s">
        <v>3871</v>
      </c>
      <c r="D3601" t="s">
        <v>3879</v>
      </c>
    </row>
    <row r="3602" spans="1:4" x14ac:dyDescent="0.3">
      <c r="A3602">
        <v>1003793</v>
      </c>
      <c r="B3602" t="s">
        <v>3869</v>
      </c>
      <c r="C3602" t="s">
        <v>3875</v>
      </c>
      <c r="D3602" t="s">
        <v>3879</v>
      </c>
    </row>
    <row r="3603" spans="1:4" x14ac:dyDescent="0.3">
      <c r="A3603">
        <v>1003794</v>
      </c>
      <c r="B3603" t="s">
        <v>3867</v>
      </c>
      <c r="C3603" t="s">
        <v>3875</v>
      </c>
      <c r="D3603" t="s">
        <v>3879</v>
      </c>
    </row>
    <row r="3604" spans="1:4" x14ac:dyDescent="0.3">
      <c r="A3604">
        <v>1003795</v>
      </c>
      <c r="B3604" t="s">
        <v>3867</v>
      </c>
      <c r="C3604" t="s">
        <v>3875</v>
      </c>
      <c r="D3604" t="s">
        <v>3880</v>
      </c>
    </row>
    <row r="3605" spans="1:4" x14ac:dyDescent="0.3">
      <c r="A3605">
        <v>1003796</v>
      </c>
      <c r="B3605" t="s">
        <v>3869</v>
      </c>
      <c r="C3605" t="s">
        <v>3872</v>
      </c>
      <c r="D3605" t="s">
        <v>3880</v>
      </c>
    </row>
    <row r="3606" spans="1:4" x14ac:dyDescent="0.3">
      <c r="A3606">
        <v>1003797</v>
      </c>
      <c r="B3606" t="s">
        <v>3869</v>
      </c>
      <c r="C3606" t="s">
        <v>3871</v>
      </c>
      <c r="D3606" t="s">
        <v>3879</v>
      </c>
    </row>
    <row r="3607" spans="1:4" x14ac:dyDescent="0.3">
      <c r="A3607">
        <v>1003798</v>
      </c>
      <c r="B3607" t="s">
        <v>3869</v>
      </c>
      <c r="C3607" t="s">
        <v>3871</v>
      </c>
      <c r="D3607" t="s">
        <v>3879</v>
      </c>
    </row>
    <row r="3608" spans="1:4" x14ac:dyDescent="0.3">
      <c r="A3608">
        <v>1003799</v>
      </c>
      <c r="B3608" t="s">
        <v>3869</v>
      </c>
      <c r="C3608" t="s">
        <v>3875</v>
      </c>
      <c r="D3608" t="s">
        <v>3880</v>
      </c>
    </row>
    <row r="3609" spans="1:4" x14ac:dyDescent="0.3">
      <c r="A3609">
        <v>1003800</v>
      </c>
      <c r="B3609" t="s">
        <v>3869</v>
      </c>
      <c r="C3609" t="s">
        <v>3875</v>
      </c>
      <c r="D3609" t="s">
        <v>3880</v>
      </c>
    </row>
    <row r="3610" spans="1:4" x14ac:dyDescent="0.3">
      <c r="A3610">
        <v>1003801</v>
      </c>
      <c r="B3610" t="s">
        <v>3869</v>
      </c>
      <c r="C3610" t="s">
        <v>3875</v>
      </c>
      <c r="D3610" t="s">
        <v>3879</v>
      </c>
    </row>
    <row r="3611" spans="1:4" x14ac:dyDescent="0.3">
      <c r="A3611">
        <v>1003802</v>
      </c>
      <c r="B3611" t="s">
        <v>3869</v>
      </c>
      <c r="C3611" t="s">
        <v>3875</v>
      </c>
      <c r="D3611" t="s">
        <v>3880</v>
      </c>
    </row>
    <row r="3612" spans="1:4" x14ac:dyDescent="0.3">
      <c r="A3612">
        <v>1003804</v>
      </c>
      <c r="B3612" t="s">
        <v>3869</v>
      </c>
      <c r="C3612" t="s">
        <v>3871</v>
      </c>
      <c r="D3612" t="s">
        <v>3879</v>
      </c>
    </row>
    <row r="3613" spans="1:4" x14ac:dyDescent="0.3">
      <c r="A3613">
        <v>1003805</v>
      </c>
      <c r="B3613" t="s">
        <v>3867</v>
      </c>
      <c r="C3613" t="s">
        <v>3874</v>
      </c>
      <c r="D3613" t="s">
        <v>3879</v>
      </c>
    </row>
    <row r="3614" spans="1:4" x14ac:dyDescent="0.3">
      <c r="A3614">
        <v>1003806</v>
      </c>
      <c r="B3614" t="s">
        <v>3869</v>
      </c>
      <c r="C3614" t="s">
        <v>3875</v>
      </c>
      <c r="D3614" t="s">
        <v>3879</v>
      </c>
    </row>
    <row r="3615" spans="1:4" x14ac:dyDescent="0.3">
      <c r="A3615">
        <v>1003807</v>
      </c>
      <c r="B3615" t="s">
        <v>3867</v>
      </c>
      <c r="C3615" t="s">
        <v>3874</v>
      </c>
      <c r="D3615" t="s">
        <v>3879</v>
      </c>
    </row>
    <row r="3616" spans="1:4" x14ac:dyDescent="0.3">
      <c r="A3616">
        <v>1003808</v>
      </c>
      <c r="B3616" t="s">
        <v>3869</v>
      </c>
      <c r="C3616" t="s">
        <v>3871</v>
      </c>
      <c r="D3616" t="s">
        <v>3880</v>
      </c>
    </row>
    <row r="3617" spans="1:4" x14ac:dyDescent="0.3">
      <c r="A3617">
        <v>1003809</v>
      </c>
      <c r="B3617" t="s">
        <v>3869</v>
      </c>
      <c r="C3617" t="s">
        <v>3874</v>
      </c>
      <c r="D3617" t="s">
        <v>3879</v>
      </c>
    </row>
    <row r="3618" spans="1:4" x14ac:dyDescent="0.3">
      <c r="A3618">
        <v>1003810</v>
      </c>
      <c r="B3618" t="s">
        <v>3869</v>
      </c>
      <c r="C3618" t="s">
        <v>3873</v>
      </c>
      <c r="D3618" t="s">
        <v>3879</v>
      </c>
    </row>
    <row r="3619" spans="1:4" x14ac:dyDescent="0.3">
      <c r="A3619">
        <v>1003811</v>
      </c>
      <c r="B3619" t="s">
        <v>3869</v>
      </c>
      <c r="C3619" t="s">
        <v>3871</v>
      </c>
      <c r="D3619" t="s">
        <v>3879</v>
      </c>
    </row>
    <row r="3620" spans="1:4" x14ac:dyDescent="0.3">
      <c r="A3620">
        <v>1003812</v>
      </c>
      <c r="B3620" t="s">
        <v>3869</v>
      </c>
      <c r="C3620" t="s">
        <v>3874</v>
      </c>
      <c r="D3620" t="s">
        <v>3879</v>
      </c>
    </row>
    <row r="3621" spans="1:4" x14ac:dyDescent="0.3">
      <c r="A3621">
        <v>1003813</v>
      </c>
      <c r="B3621" t="s">
        <v>3869</v>
      </c>
      <c r="C3621" t="s">
        <v>3874</v>
      </c>
      <c r="D3621" t="s">
        <v>3879</v>
      </c>
    </row>
    <row r="3622" spans="1:4" x14ac:dyDescent="0.3">
      <c r="A3622">
        <v>1003814</v>
      </c>
      <c r="B3622" t="s">
        <v>3869</v>
      </c>
      <c r="C3622" t="s">
        <v>3871</v>
      </c>
      <c r="D3622" t="s">
        <v>3880</v>
      </c>
    </row>
    <row r="3623" spans="1:4" x14ac:dyDescent="0.3">
      <c r="A3623">
        <v>1003815</v>
      </c>
      <c r="B3623" t="s">
        <v>3869</v>
      </c>
      <c r="C3623" t="s">
        <v>3871</v>
      </c>
      <c r="D3623" t="s">
        <v>3879</v>
      </c>
    </row>
    <row r="3624" spans="1:4" x14ac:dyDescent="0.3">
      <c r="A3624">
        <v>1003816</v>
      </c>
      <c r="B3624" t="s">
        <v>3867</v>
      </c>
      <c r="C3624" t="s">
        <v>3871</v>
      </c>
      <c r="D3624" t="s">
        <v>3880</v>
      </c>
    </row>
    <row r="3625" spans="1:4" x14ac:dyDescent="0.3">
      <c r="A3625">
        <v>1003817</v>
      </c>
      <c r="B3625" t="s">
        <v>3869</v>
      </c>
      <c r="C3625" t="s">
        <v>3874</v>
      </c>
      <c r="D3625" t="s">
        <v>3880</v>
      </c>
    </row>
    <row r="3626" spans="1:4" x14ac:dyDescent="0.3">
      <c r="A3626">
        <v>1003818</v>
      </c>
      <c r="B3626" t="s">
        <v>3869</v>
      </c>
      <c r="C3626" t="s">
        <v>3872</v>
      </c>
      <c r="D3626" t="s">
        <v>3880</v>
      </c>
    </row>
    <row r="3627" spans="1:4" x14ac:dyDescent="0.3">
      <c r="A3627">
        <v>1003819</v>
      </c>
      <c r="B3627" t="s">
        <v>3869</v>
      </c>
      <c r="C3627" t="s">
        <v>3871</v>
      </c>
      <c r="D3627" t="s">
        <v>3879</v>
      </c>
    </row>
    <row r="3628" spans="1:4" x14ac:dyDescent="0.3">
      <c r="A3628">
        <v>1003820</v>
      </c>
      <c r="B3628" t="s">
        <v>3869</v>
      </c>
      <c r="C3628" t="s">
        <v>3871</v>
      </c>
      <c r="D3628" t="s">
        <v>3880</v>
      </c>
    </row>
    <row r="3629" spans="1:4" x14ac:dyDescent="0.3">
      <c r="A3629">
        <v>1003821</v>
      </c>
      <c r="B3629" t="s">
        <v>3869</v>
      </c>
      <c r="C3629" t="s">
        <v>3871</v>
      </c>
      <c r="D3629" t="s">
        <v>3880</v>
      </c>
    </row>
    <row r="3630" spans="1:4" x14ac:dyDescent="0.3">
      <c r="A3630">
        <v>1003822</v>
      </c>
      <c r="B3630" t="s">
        <v>3869</v>
      </c>
      <c r="C3630" t="s">
        <v>3872</v>
      </c>
      <c r="D3630" t="s">
        <v>3879</v>
      </c>
    </row>
    <row r="3631" spans="1:4" x14ac:dyDescent="0.3">
      <c r="A3631">
        <v>1003823</v>
      </c>
      <c r="B3631" t="s">
        <v>3869</v>
      </c>
      <c r="C3631" t="s">
        <v>3870</v>
      </c>
      <c r="D3631" t="s">
        <v>3879</v>
      </c>
    </row>
    <row r="3632" spans="1:4" x14ac:dyDescent="0.3">
      <c r="A3632">
        <v>1003824</v>
      </c>
      <c r="B3632" t="s">
        <v>3869</v>
      </c>
      <c r="C3632" t="s">
        <v>3871</v>
      </c>
      <c r="D3632" t="s">
        <v>3880</v>
      </c>
    </row>
    <row r="3633" spans="1:4" x14ac:dyDescent="0.3">
      <c r="A3633">
        <v>1003825</v>
      </c>
      <c r="B3633" t="s">
        <v>3869</v>
      </c>
      <c r="C3633" t="s">
        <v>3875</v>
      </c>
      <c r="D3633" t="s">
        <v>3879</v>
      </c>
    </row>
    <row r="3634" spans="1:4" x14ac:dyDescent="0.3">
      <c r="A3634">
        <v>1003827</v>
      </c>
      <c r="B3634" t="s">
        <v>3869</v>
      </c>
      <c r="C3634" t="s">
        <v>3873</v>
      </c>
      <c r="D3634" t="s">
        <v>3880</v>
      </c>
    </row>
    <row r="3635" spans="1:4" x14ac:dyDescent="0.3">
      <c r="A3635">
        <v>1003828</v>
      </c>
      <c r="B3635" t="s">
        <v>3869</v>
      </c>
      <c r="C3635" t="s">
        <v>3871</v>
      </c>
      <c r="D3635" t="s">
        <v>3879</v>
      </c>
    </row>
    <row r="3636" spans="1:4" x14ac:dyDescent="0.3">
      <c r="A3636">
        <v>1003829</v>
      </c>
      <c r="B3636" t="s">
        <v>3867</v>
      </c>
      <c r="C3636" t="s">
        <v>3871</v>
      </c>
      <c r="D3636" t="s">
        <v>3879</v>
      </c>
    </row>
    <row r="3637" spans="1:4" x14ac:dyDescent="0.3">
      <c r="A3637">
        <v>1003830</v>
      </c>
      <c r="B3637" t="s">
        <v>3869</v>
      </c>
      <c r="C3637" t="s">
        <v>3875</v>
      </c>
      <c r="D3637" t="s">
        <v>3879</v>
      </c>
    </row>
    <row r="3638" spans="1:4" x14ac:dyDescent="0.3">
      <c r="A3638">
        <v>1003831</v>
      </c>
      <c r="B3638" t="s">
        <v>3867</v>
      </c>
      <c r="C3638" t="s">
        <v>3875</v>
      </c>
      <c r="D3638" t="s">
        <v>3879</v>
      </c>
    </row>
    <row r="3639" spans="1:4" x14ac:dyDescent="0.3">
      <c r="A3639">
        <v>1003832</v>
      </c>
      <c r="B3639" t="s">
        <v>3867</v>
      </c>
      <c r="C3639" t="s">
        <v>3871</v>
      </c>
      <c r="D3639" t="s">
        <v>3880</v>
      </c>
    </row>
    <row r="3640" spans="1:4" x14ac:dyDescent="0.3">
      <c r="A3640">
        <v>1003833</v>
      </c>
      <c r="B3640" t="s">
        <v>3869</v>
      </c>
      <c r="C3640" t="s">
        <v>3871</v>
      </c>
      <c r="D3640" t="s">
        <v>3879</v>
      </c>
    </row>
    <row r="3641" spans="1:4" x14ac:dyDescent="0.3">
      <c r="A3641">
        <v>1003834</v>
      </c>
      <c r="B3641" t="s">
        <v>3869</v>
      </c>
      <c r="C3641" t="s">
        <v>3875</v>
      </c>
      <c r="D3641" t="s">
        <v>3879</v>
      </c>
    </row>
    <row r="3642" spans="1:4" x14ac:dyDescent="0.3">
      <c r="A3642">
        <v>1003835</v>
      </c>
      <c r="B3642" t="s">
        <v>3869</v>
      </c>
      <c r="C3642" t="s">
        <v>3871</v>
      </c>
      <c r="D3642" t="s">
        <v>3879</v>
      </c>
    </row>
    <row r="3643" spans="1:4" x14ac:dyDescent="0.3">
      <c r="A3643">
        <v>1003836</v>
      </c>
      <c r="B3643" t="s">
        <v>3867</v>
      </c>
      <c r="C3643" t="s">
        <v>3873</v>
      </c>
      <c r="D3643" t="s">
        <v>3879</v>
      </c>
    </row>
    <row r="3644" spans="1:4" x14ac:dyDescent="0.3">
      <c r="A3644">
        <v>1003837</v>
      </c>
      <c r="B3644" t="s">
        <v>3869</v>
      </c>
      <c r="C3644" t="s">
        <v>3871</v>
      </c>
      <c r="D3644" t="s">
        <v>3879</v>
      </c>
    </row>
    <row r="3645" spans="1:4" x14ac:dyDescent="0.3">
      <c r="A3645">
        <v>1003838</v>
      </c>
      <c r="B3645" t="s">
        <v>3867</v>
      </c>
      <c r="C3645" t="s">
        <v>3871</v>
      </c>
      <c r="D3645" t="s">
        <v>3880</v>
      </c>
    </row>
    <row r="3646" spans="1:4" x14ac:dyDescent="0.3">
      <c r="A3646">
        <v>1003839</v>
      </c>
      <c r="B3646" t="s">
        <v>3869</v>
      </c>
      <c r="C3646" t="s">
        <v>3873</v>
      </c>
      <c r="D3646" t="s">
        <v>3880</v>
      </c>
    </row>
    <row r="3647" spans="1:4" x14ac:dyDescent="0.3">
      <c r="A3647">
        <v>1003840</v>
      </c>
      <c r="B3647" t="s">
        <v>3867</v>
      </c>
      <c r="C3647" t="s">
        <v>3871</v>
      </c>
      <c r="D3647" t="s">
        <v>3879</v>
      </c>
    </row>
    <row r="3648" spans="1:4" x14ac:dyDescent="0.3">
      <c r="A3648">
        <v>1003841</v>
      </c>
      <c r="B3648" t="s">
        <v>3869</v>
      </c>
      <c r="C3648" t="s">
        <v>3872</v>
      </c>
      <c r="D3648" t="s">
        <v>3879</v>
      </c>
    </row>
    <row r="3649" spans="1:4" x14ac:dyDescent="0.3">
      <c r="A3649">
        <v>1003842</v>
      </c>
      <c r="B3649" t="s">
        <v>3867</v>
      </c>
      <c r="C3649" t="s">
        <v>3874</v>
      </c>
      <c r="D3649" t="s">
        <v>3879</v>
      </c>
    </row>
    <row r="3650" spans="1:4" x14ac:dyDescent="0.3">
      <c r="A3650">
        <v>1003843</v>
      </c>
      <c r="B3650" t="s">
        <v>3867</v>
      </c>
      <c r="C3650" t="s">
        <v>3868</v>
      </c>
      <c r="D3650" t="s">
        <v>3879</v>
      </c>
    </row>
    <row r="3651" spans="1:4" x14ac:dyDescent="0.3">
      <c r="A3651">
        <v>1003844</v>
      </c>
      <c r="B3651" t="s">
        <v>3869</v>
      </c>
      <c r="C3651" t="s">
        <v>3875</v>
      </c>
      <c r="D3651" t="s">
        <v>3880</v>
      </c>
    </row>
    <row r="3652" spans="1:4" x14ac:dyDescent="0.3">
      <c r="A3652">
        <v>1003845</v>
      </c>
      <c r="B3652" t="s">
        <v>3869</v>
      </c>
      <c r="C3652" t="s">
        <v>3871</v>
      </c>
      <c r="D3652" t="s">
        <v>3880</v>
      </c>
    </row>
    <row r="3653" spans="1:4" x14ac:dyDescent="0.3">
      <c r="A3653">
        <v>1003846</v>
      </c>
      <c r="B3653" t="s">
        <v>3869</v>
      </c>
      <c r="C3653" t="s">
        <v>3874</v>
      </c>
      <c r="D3653" t="s">
        <v>3879</v>
      </c>
    </row>
    <row r="3654" spans="1:4" x14ac:dyDescent="0.3">
      <c r="A3654">
        <v>1003847</v>
      </c>
      <c r="B3654" t="s">
        <v>3869</v>
      </c>
      <c r="C3654" t="s">
        <v>3871</v>
      </c>
      <c r="D3654" t="s">
        <v>3879</v>
      </c>
    </row>
    <row r="3655" spans="1:4" x14ac:dyDescent="0.3">
      <c r="A3655">
        <v>1003848</v>
      </c>
      <c r="B3655" t="s">
        <v>3869</v>
      </c>
      <c r="C3655" t="s">
        <v>3871</v>
      </c>
      <c r="D3655" t="s">
        <v>3879</v>
      </c>
    </row>
    <row r="3656" spans="1:4" x14ac:dyDescent="0.3">
      <c r="A3656">
        <v>1003849</v>
      </c>
      <c r="B3656" t="s">
        <v>3869</v>
      </c>
      <c r="C3656" t="s">
        <v>3874</v>
      </c>
      <c r="D3656" t="s">
        <v>3879</v>
      </c>
    </row>
    <row r="3657" spans="1:4" x14ac:dyDescent="0.3">
      <c r="A3657">
        <v>1003850</v>
      </c>
      <c r="B3657" t="s">
        <v>3869</v>
      </c>
      <c r="C3657" t="s">
        <v>3875</v>
      </c>
      <c r="D3657" t="s">
        <v>3879</v>
      </c>
    </row>
    <row r="3658" spans="1:4" x14ac:dyDescent="0.3">
      <c r="A3658">
        <v>1003851</v>
      </c>
      <c r="B3658" t="s">
        <v>3869</v>
      </c>
      <c r="C3658" t="s">
        <v>3871</v>
      </c>
      <c r="D3658" t="s">
        <v>3879</v>
      </c>
    </row>
    <row r="3659" spans="1:4" x14ac:dyDescent="0.3">
      <c r="A3659">
        <v>1003852</v>
      </c>
      <c r="B3659" t="s">
        <v>3869</v>
      </c>
      <c r="C3659" t="s">
        <v>3873</v>
      </c>
      <c r="D3659" t="s">
        <v>3880</v>
      </c>
    </row>
    <row r="3660" spans="1:4" x14ac:dyDescent="0.3">
      <c r="A3660">
        <v>1003853</v>
      </c>
      <c r="B3660" t="s">
        <v>3869</v>
      </c>
      <c r="C3660" t="s">
        <v>3871</v>
      </c>
      <c r="D3660" t="s">
        <v>3880</v>
      </c>
    </row>
    <row r="3661" spans="1:4" x14ac:dyDescent="0.3">
      <c r="A3661">
        <v>1003854</v>
      </c>
      <c r="B3661" t="s">
        <v>3869</v>
      </c>
      <c r="C3661" t="s">
        <v>3871</v>
      </c>
      <c r="D3661" t="s">
        <v>3880</v>
      </c>
    </row>
    <row r="3662" spans="1:4" x14ac:dyDescent="0.3">
      <c r="A3662">
        <v>1003855</v>
      </c>
      <c r="B3662" t="s">
        <v>3869</v>
      </c>
      <c r="C3662" t="s">
        <v>3871</v>
      </c>
      <c r="D3662" t="s">
        <v>3880</v>
      </c>
    </row>
    <row r="3663" spans="1:4" x14ac:dyDescent="0.3">
      <c r="A3663">
        <v>1003856</v>
      </c>
      <c r="B3663" t="s">
        <v>3867</v>
      </c>
      <c r="C3663" t="s">
        <v>3874</v>
      </c>
      <c r="D3663" t="s">
        <v>3880</v>
      </c>
    </row>
    <row r="3664" spans="1:4" x14ac:dyDescent="0.3">
      <c r="A3664">
        <v>1003857</v>
      </c>
      <c r="B3664" t="s">
        <v>3869</v>
      </c>
      <c r="C3664" t="s">
        <v>3875</v>
      </c>
      <c r="D3664" t="s">
        <v>3879</v>
      </c>
    </row>
    <row r="3665" spans="1:4" x14ac:dyDescent="0.3">
      <c r="A3665">
        <v>1003858</v>
      </c>
      <c r="B3665" t="s">
        <v>3867</v>
      </c>
      <c r="C3665" t="s">
        <v>3872</v>
      </c>
      <c r="D3665" t="s">
        <v>3880</v>
      </c>
    </row>
    <row r="3666" spans="1:4" x14ac:dyDescent="0.3">
      <c r="A3666">
        <v>1003859</v>
      </c>
      <c r="B3666" t="s">
        <v>3869</v>
      </c>
      <c r="C3666" t="s">
        <v>3871</v>
      </c>
      <c r="D3666" t="s">
        <v>3879</v>
      </c>
    </row>
    <row r="3667" spans="1:4" x14ac:dyDescent="0.3">
      <c r="A3667">
        <v>1003860</v>
      </c>
      <c r="B3667" t="s">
        <v>3869</v>
      </c>
      <c r="C3667" t="s">
        <v>3872</v>
      </c>
      <c r="D3667" t="s">
        <v>3879</v>
      </c>
    </row>
    <row r="3668" spans="1:4" x14ac:dyDescent="0.3">
      <c r="A3668">
        <v>1003861</v>
      </c>
      <c r="B3668" t="s">
        <v>3869</v>
      </c>
      <c r="C3668" t="s">
        <v>3875</v>
      </c>
      <c r="D3668" t="s">
        <v>3879</v>
      </c>
    </row>
    <row r="3669" spans="1:4" x14ac:dyDescent="0.3">
      <c r="A3669">
        <v>1003862</v>
      </c>
      <c r="B3669" t="s">
        <v>3869</v>
      </c>
      <c r="C3669" t="s">
        <v>3871</v>
      </c>
      <c r="D3669" t="s">
        <v>3879</v>
      </c>
    </row>
    <row r="3670" spans="1:4" x14ac:dyDescent="0.3">
      <c r="A3670">
        <v>1003863</v>
      </c>
      <c r="B3670" t="s">
        <v>3869</v>
      </c>
      <c r="C3670" t="s">
        <v>3871</v>
      </c>
      <c r="D3670" t="s">
        <v>3879</v>
      </c>
    </row>
    <row r="3671" spans="1:4" x14ac:dyDescent="0.3">
      <c r="A3671">
        <v>1003864</v>
      </c>
      <c r="B3671" t="s">
        <v>3869</v>
      </c>
      <c r="C3671" t="s">
        <v>3873</v>
      </c>
      <c r="D3671" t="s">
        <v>3880</v>
      </c>
    </row>
    <row r="3672" spans="1:4" x14ac:dyDescent="0.3">
      <c r="A3672">
        <v>1003865</v>
      </c>
      <c r="B3672" t="s">
        <v>3867</v>
      </c>
      <c r="C3672" t="s">
        <v>3868</v>
      </c>
      <c r="D3672" t="s">
        <v>3879</v>
      </c>
    </row>
    <row r="3673" spans="1:4" x14ac:dyDescent="0.3">
      <c r="A3673">
        <v>1003866</v>
      </c>
      <c r="B3673" t="s">
        <v>3869</v>
      </c>
      <c r="C3673" t="s">
        <v>3872</v>
      </c>
      <c r="D3673" t="s">
        <v>3880</v>
      </c>
    </row>
    <row r="3674" spans="1:4" x14ac:dyDescent="0.3">
      <c r="A3674">
        <v>1003868</v>
      </c>
      <c r="B3674" t="s">
        <v>3869</v>
      </c>
      <c r="C3674" t="s">
        <v>3875</v>
      </c>
      <c r="D3674" t="s">
        <v>3879</v>
      </c>
    </row>
    <row r="3675" spans="1:4" x14ac:dyDescent="0.3">
      <c r="A3675">
        <v>1003869</v>
      </c>
      <c r="B3675" t="s">
        <v>3869</v>
      </c>
      <c r="C3675" t="s">
        <v>3875</v>
      </c>
      <c r="D3675" t="s">
        <v>3879</v>
      </c>
    </row>
    <row r="3676" spans="1:4" x14ac:dyDescent="0.3">
      <c r="A3676">
        <v>1003870</v>
      </c>
      <c r="B3676" t="s">
        <v>3869</v>
      </c>
      <c r="C3676" t="s">
        <v>3871</v>
      </c>
      <c r="D3676" t="s">
        <v>3879</v>
      </c>
    </row>
    <row r="3677" spans="1:4" x14ac:dyDescent="0.3">
      <c r="A3677">
        <v>1003871</v>
      </c>
      <c r="B3677" t="s">
        <v>3869</v>
      </c>
      <c r="C3677" t="s">
        <v>3875</v>
      </c>
      <c r="D3677" t="s">
        <v>3879</v>
      </c>
    </row>
    <row r="3678" spans="1:4" x14ac:dyDescent="0.3">
      <c r="A3678">
        <v>1003872</v>
      </c>
      <c r="B3678" t="s">
        <v>3869</v>
      </c>
      <c r="C3678" t="s">
        <v>3871</v>
      </c>
      <c r="D3678" t="s">
        <v>3879</v>
      </c>
    </row>
    <row r="3679" spans="1:4" x14ac:dyDescent="0.3">
      <c r="A3679">
        <v>1003873</v>
      </c>
      <c r="B3679" t="s">
        <v>3867</v>
      </c>
      <c r="C3679" t="s">
        <v>3872</v>
      </c>
      <c r="D3679" t="s">
        <v>3879</v>
      </c>
    </row>
    <row r="3680" spans="1:4" x14ac:dyDescent="0.3">
      <c r="A3680">
        <v>1003874</v>
      </c>
      <c r="B3680" t="s">
        <v>3869</v>
      </c>
      <c r="C3680" t="s">
        <v>3871</v>
      </c>
      <c r="D3680" t="s">
        <v>3879</v>
      </c>
    </row>
    <row r="3681" spans="1:4" x14ac:dyDescent="0.3">
      <c r="A3681">
        <v>1003875</v>
      </c>
      <c r="B3681" t="s">
        <v>3869</v>
      </c>
      <c r="C3681" t="s">
        <v>3871</v>
      </c>
      <c r="D3681" t="s">
        <v>3879</v>
      </c>
    </row>
    <row r="3682" spans="1:4" x14ac:dyDescent="0.3">
      <c r="A3682">
        <v>1003876</v>
      </c>
      <c r="B3682" t="s">
        <v>3869</v>
      </c>
      <c r="C3682" t="s">
        <v>3871</v>
      </c>
      <c r="D3682" t="s">
        <v>3879</v>
      </c>
    </row>
    <row r="3683" spans="1:4" x14ac:dyDescent="0.3">
      <c r="A3683">
        <v>1003878</v>
      </c>
      <c r="B3683" t="s">
        <v>3869</v>
      </c>
      <c r="C3683" t="s">
        <v>3874</v>
      </c>
      <c r="D3683" t="s">
        <v>3879</v>
      </c>
    </row>
    <row r="3684" spans="1:4" x14ac:dyDescent="0.3">
      <c r="A3684">
        <v>1003879</v>
      </c>
      <c r="B3684" t="s">
        <v>3869</v>
      </c>
      <c r="C3684" t="s">
        <v>3871</v>
      </c>
      <c r="D3684" t="s">
        <v>3880</v>
      </c>
    </row>
    <row r="3685" spans="1:4" x14ac:dyDescent="0.3">
      <c r="A3685">
        <v>1003880</v>
      </c>
      <c r="B3685" t="s">
        <v>3869</v>
      </c>
      <c r="C3685" t="s">
        <v>3871</v>
      </c>
      <c r="D3685" t="s">
        <v>3879</v>
      </c>
    </row>
    <row r="3686" spans="1:4" x14ac:dyDescent="0.3">
      <c r="A3686">
        <v>1003881</v>
      </c>
      <c r="B3686" t="s">
        <v>3869</v>
      </c>
      <c r="C3686" t="s">
        <v>3875</v>
      </c>
      <c r="D3686" t="s">
        <v>3880</v>
      </c>
    </row>
    <row r="3687" spans="1:4" x14ac:dyDescent="0.3">
      <c r="A3687">
        <v>1003882</v>
      </c>
      <c r="B3687" t="s">
        <v>3869</v>
      </c>
      <c r="C3687" t="s">
        <v>3870</v>
      </c>
      <c r="D3687" t="s">
        <v>3880</v>
      </c>
    </row>
    <row r="3688" spans="1:4" x14ac:dyDescent="0.3">
      <c r="A3688">
        <v>1003883</v>
      </c>
      <c r="B3688" t="s">
        <v>3869</v>
      </c>
      <c r="C3688" t="s">
        <v>3873</v>
      </c>
      <c r="D3688" t="s">
        <v>3880</v>
      </c>
    </row>
    <row r="3689" spans="1:4" x14ac:dyDescent="0.3">
      <c r="A3689">
        <v>1003884</v>
      </c>
      <c r="B3689" t="s">
        <v>3869</v>
      </c>
      <c r="C3689" t="s">
        <v>3875</v>
      </c>
      <c r="D3689" t="s">
        <v>3880</v>
      </c>
    </row>
    <row r="3690" spans="1:4" x14ac:dyDescent="0.3">
      <c r="A3690">
        <v>1003885</v>
      </c>
      <c r="B3690" t="s">
        <v>3869</v>
      </c>
      <c r="C3690" t="s">
        <v>3871</v>
      </c>
      <c r="D3690" t="s">
        <v>3880</v>
      </c>
    </row>
    <row r="3691" spans="1:4" x14ac:dyDescent="0.3">
      <c r="A3691">
        <v>1003886</v>
      </c>
      <c r="B3691" t="s">
        <v>3869</v>
      </c>
      <c r="C3691" t="s">
        <v>3874</v>
      </c>
      <c r="D3691" t="s">
        <v>3880</v>
      </c>
    </row>
    <row r="3692" spans="1:4" x14ac:dyDescent="0.3">
      <c r="A3692">
        <v>1003887</v>
      </c>
      <c r="B3692" t="s">
        <v>3869</v>
      </c>
      <c r="C3692" t="s">
        <v>3875</v>
      </c>
      <c r="D3692" t="s">
        <v>3879</v>
      </c>
    </row>
    <row r="3693" spans="1:4" x14ac:dyDescent="0.3">
      <c r="A3693">
        <v>1003888</v>
      </c>
      <c r="B3693" t="s">
        <v>3869</v>
      </c>
      <c r="C3693" t="s">
        <v>3872</v>
      </c>
      <c r="D3693" t="s">
        <v>3880</v>
      </c>
    </row>
    <row r="3694" spans="1:4" x14ac:dyDescent="0.3">
      <c r="A3694">
        <v>1003889</v>
      </c>
      <c r="B3694" t="s">
        <v>3869</v>
      </c>
      <c r="C3694" t="s">
        <v>3872</v>
      </c>
      <c r="D3694" t="s">
        <v>3880</v>
      </c>
    </row>
    <row r="3695" spans="1:4" x14ac:dyDescent="0.3">
      <c r="A3695">
        <v>1003890</v>
      </c>
      <c r="B3695" t="s">
        <v>3869</v>
      </c>
      <c r="C3695" t="s">
        <v>3875</v>
      </c>
      <c r="D3695" t="s">
        <v>3879</v>
      </c>
    </row>
    <row r="3696" spans="1:4" x14ac:dyDescent="0.3">
      <c r="A3696">
        <v>1003891</v>
      </c>
      <c r="B3696" t="s">
        <v>3867</v>
      </c>
      <c r="C3696" t="s">
        <v>3870</v>
      </c>
      <c r="D3696" t="s">
        <v>3880</v>
      </c>
    </row>
    <row r="3697" spans="1:4" x14ac:dyDescent="0.3">
      <c r="A3697">
        <v>1003892</v>
      </c>
      <c r="B3697" t="s">
        <v>3869</v>
      </c>
      <c r="C3697" t="s">
        <v>3871</v>
      </c>
      <c r="D3697" t="s">
        <v>3879</v>
      </c>
    </row>
    <row r="3698" spans="1:4" x14ac:dyDescent="0.3">
      <c r="A3698">
        <v>1003893</v>
      </c>
      <c r="B3698" t="s">
        <v>3869</v>
      </c>
      <c r="C3698" t="s">
        <v>3871</v>
      </c>
      <c r="D3698" t="s">
        <v>3880</v>
      </c>
    </row>
    <row r="3699" spans="1:4" x14ac:dyDescent="0.3">
      <c r="A3699">
        <v>1003894</v>
      </c>
      <c r="B3699" t="s">
        <v>3869</v>
      </c>
      <c r="C3699" t="s">
        <v>3874</v>
      </c>
      <c r="D3699" t="s">
        <v>3880</v>
      </c>
    </row>
    <row r="3700" spans="1:4" x14ac:dyDescent="0.3">
      <c r="A3700">
        <v>1003895</v>
      </c>
      <c r="B3700" t="s">
        <v>3867</v>
      </c>
      <c r="C3700" t="s">
        <v>3874</v>
      </c>
      <c r="D3700" t="s">
        <v>3880</v>
      </c>
    </row>
    <row r="3701" spans="1:4" x14ac:dyDescent="0.3">
      <c r="A3701">
        <v>1003896</v>
      </c>
      <c r="B3701" t="s">
        <v>3869</v>
      </c>
      <c r="C3701" t="s">
        <v>3874</v>
      </c>
      <c r="D3701" t="s">
        <v>3879</v>
      </c>
    </row>
    <row r="3702" spans="1:4" x14ac:dyDescent="0.3">
      <c r="A3702">
        <v>1003897</v>
      </c>
      <c r="B3702" t="s">
        <v>3869</v>
      </c>
      <c r="C3702" t="s">
        <v>3870</v>
      </c>
      <c r="D3702" t="s">
        <v>3879</v>
      </c>
    </row>
    <row r="3703" spans="1:4" x14ac:dyDescent="0.3">
      <c r="A3703">
        <v>1003898</v>
      </c>
      <c r="B3703" t="s">
        <v>3869</v>
      </c>
      <c r="C3703" t="s">
        <v>3872</v>
      </c>
      <c r="D3703" t="s">
        <v>3879</v>
      </c>
    </row>
    <row r="3704" spans="1:4" x14ac:dyDescent="0.3">
      <c r="A3704">
        <v>1003899</v>
      </c>
      <c r="B3704" t="s">
        <v>3869</v>
      </c>
      <c r="C3704" t="s">
        <v>3871</v>
      </c>
      <c r="D3704" t="s">
        <v>3879</v>
      </c>
    </row>
    <row r="3705" spans="1:4" x14ac:dyDescent="0.3">
      <c r="A3705">
        <v>1003900</v>
      </c>
      <c r="B3705" t="s">
        <v>3867</v>
      </c>
      <c r="C3705" t="s">
        <v>3871</v>
      </c>
      <c r="D3705" t="s">
        <v>3880</v>
      </c>
    </row>
    <row r="3706" spans="1:4" x14ac:dyDescent="0.3">
      <c r="A3706">
        <v>1003901</v>
      </c>
      <c r="B3706" t="s">
        <v>3869</v>
      </c>
      <c r="C3706" t="s">
        <v>3875</v>
      </c>
      <c r="D3706" t="s">
        <v>3879</v>
      </c>
    </row>
    <row r="3707" spans="1:4" x14ac:dyDescent="0.3">
      <c r="A3707">
        <v>1003902</v>
      </c>
      <c r="B3707" t="s">
        <v>3869</v>
      </c>
      <c r="C3707" t="s">
        <v>3871</v>
      </c>
      <c r="D3707" t="s">
        <v>3879</v>
      </c>
    </row>
    <row r="3708" spans="1:4" x14ac:dyDescent="0.3">
      <c r="A3708">
        <v>1003903</v>
      </c>
      <c r="B3708" t="s">
        <v>3869</v>
      </c>
      <c r="C3708" t="s">
        <v>3871</v>
      </c>
      <c r="D3708" t="s">
        <v>3879</v>
      </c>
    </row>
    <row r="3709" spans="1:4" x14ac:dyDescent="0.3">
      <c r="A3709">
        <v>1003904</v>
      </c>
      <c r="B3709" t="s">
        <v>3869</v>
      </c>
      <c r="C3709" t="s">
        <v>3868</v>
      </c>
      <c r="D3709" t="s">
        <v>3879</v>
      </c>
    </row>
    <row r="3710" spans="1:4" x14ac:dyDescent="0.3">
      <c r="A3710">
        <v>1003905</v>
      </c>
      <c r="B3710" t="s">
        <v>3869</v>
      </c>
      <c r="C3710" t="s">
        <v>3871</v>
      </c>
      <c r="D3710" t="s">
        <v>3879</v>
      </c>
    </row>
    <row r="3711" spans="1:4" x14ac:dyDescent="0.3">
      <c r="A3711">
        <v>1003906</v>
      </c>
      <c r="B3711" t="s">
        <v>3869</v>
      </c>
      <c r="C3711" t="s">
        <v>3873</v>
      </c>
      <c r="D3711" t="s">
        <v>3879</v>
      </c>
    </row>
    <row r="3712" spans="1:4" x14ac:dyDescent="0.3">
      <c r="A3712">
        <v>1003907</v>
      </c>
      <c r="B3712" t="s">
        <v>3867</v>
      </c>
      <c r="C3712" t="s">
        <v>3875</v>
      </c>
      <c r="D3712" t="s">
        <v>3880</v>
      </c>
    </row>
    <row r="3713" spans="1:4" x14ac:dyDescent="0.3">
      <c r="A3713">
        <v>1003908</v>
      </c>
      <c r="B3713" t="s">
        <v>3869</v>
      </c>
      <c r="C3713" t="s">
        <v>3871</v>
      </c>
      <c r="D3713" t="s">
        <v>3879</v>
      </c>
    </row>
    <row r="3714" spans="1:4" x14ac:dyDescent="0.3">
      <c r="A3714">
        <v>1003909</v>
      </c>
      <c r="B3714" t="s">
        <v>3869</v>
      </c>
      <c r="C3714" t="s">
        <v>3875</v>
      </c>
      <c r="D3714" t="s">
        <v>3879</v>
      </c>
    </row>
    <row r="3715" spans="1:4" x14ac:dyDescent="0.3">
      <c r="A3715">
        <v>1003910</v>
      </c>
      <c r="B3715" t="s">
        <v>3869</v>
      </c>
      <c r="C3715" t="s">
        <v>3871</v>
      </c>
      <c r="D3715" t="s">
        <v>3879</v>
      </c>
    </row>
    <row r="3716" spans="1:4" x14ac:dyDescent="0.3">
      <c r="A3716">
        <v>1003912</v>
      </c>
      <c r="B3716" t="s">
        <v>3869</v>
      </c>
      <c r="C3716" t="s">
        <v>3871</v>
      </c>
      <c r="D3716" t="s">
        <v>3879</v>
      </c>
    </row>
    <row r="3717" spans="1:4" x14ac:dyDescent="0.3">
      <c r="A3717">
        <v>1003913</v>
      </c>
      <c r="B3717" t="s">
        <v>3869</v>
      </c>
      <c r="C3717" t="s">
        <v>3875</v>
      </c>
      <c r="D3717" t="s">
        <v>3879</v>
      </c>
    </row>
    <row r="3718" spans="1:4" x14ac:dyDescent="0.3">
      <c r="A3718">
        <v>1003914</v>
      </c>
      <c r="B3718" t="s">
        <v>3869</v>
      </c>
      <c r="C3718" t="s">
        <v>3874</v>
      </c>
      <c r="D3718" t="s">
        <v>3879</v>
      </c>
    </row>
    <row r="3719" spans="1:4" x14ac:dyDescent="0.3">
      <c r="A3719">
        <v>1003915</v>
      </c>
      <c r="B3719" t="s">
        <v>3867</v>
      </c>
      <c r="C3719" t="s">
        <v>3874</v>
      </c>
      <c r="D3719" t="s">
        <v>3880</v>
      </c>
    </row>
    <row r="3720" spans="1:4" x14ac:dyDescent="0.3">
      <c r="A3720">
        <v>1003916</v>
      </c>
      <c r="B3720" t="s">
        <v>3869</v>
      </c>
      <c r="C3720" t="s">
        <v>3871</v>
      </c>
      <c r="D3720" t="s">
        <v>3880</v>
      </c>
    </row>
    <row r="3721" spans="1:4" x14ac:dyDescent="0.3">
      <c r="A3721">
        <v>1003917</v>
      </c>
      <c r="B3721" t="s">
        <v>3867</v>
      </c>
      <c r="C3721" t="s">
        <v>3874</v>
      </c>
      <c r="D3721" t="s">
        <v>3879</v>
      </c>
    </row>
    <row r="3722" spans="1:4" x14ac:dyDescent="0.3">
      <c r="A3722">
        <v>1003918</v>
      </c>
      <c r="B3722" t="s">
        <v>3869</v>
      </c>
      <c r="C3722" t="s">
        <v>3871</v>
      </c>
      <c r="D3722" t="s">
        <v>3879</v>
      </c>
    </row>
    <row r="3723" spans="1:4" x14ac:dyDescent="0.3">
      <c r="A3723">
        <v>1003919</v>
      </c>
      <c r="B3723" t="s">
        <v>3869</v>
      </c>
      <c r="C3723" t="s">
        <v>3872</v>
      </c>
      <c r="D3723" t="s">
        <v>3879</v>
      </c>
    </row>
    <row r="3724" spans="1:4" x14ac:dyDescent="0.3">
      <c r="A3724">
        <v>1003920</v>
      </c>
      <c r="B3724" t="s">
        <v>3869</v>
      </c>
      <c r="C3724" t="s">
        <v>3874</v>
      </c>
      <c r="D3724" t="s">
        <v>3879</v>
      </c>
    </row>
    <row r="3725" spans="1:4" x14ac:dyDescent="0.3">
      <c r="A3725">
        <v>1003921</v>
      </c>
      <c r="B3725" t="s">
        <v>3869</v>
      </c>
      <c r="C3725" t="s">
        <v>3871</v>
      </c>
      <c r="D3725" t="s">
        <v>3880</v>
      </c>
    </row>
    <row r="3726" spans="1:4" x14ac:dyDescent="0.3">
      <c r="A3726">
        <v>1003922</v>
      </c>
      <c r="B3726" t="s">
        <v>3869</v>
      </c>
      <c r="C3726" t="s">
        <v>3875</v>
      </c>
      <c r="D3726" t="s">
        <v>3879</v>
      </c>
    </row>
    <row r="3727" spans="1:4" x14ac:dyDescent="0.3">
      <c r="A3727">
        <v>1003923</v>
      </c>
      <c r="B3727" t="s">
        <v>3869</v>
      </c>
      <c r="C3727" t="s">
        <v>3874</v>
      </c>
      <c r="D3727" t="s">
        <v>3879</v>
      </c>
    </row>
    <row r="3728" spans="1:4" x14ac:dyDescent="0.3">
      <c r="A3728">
        <v>1003924</v>
      </c>
      <c r="B3728" t="s">
        <v>3869</v>
      </c>
      <c r="C3728" t="s">
        <v>3873</v>
      </c>
      <c r="D3728" t="s">
        <v>3880</v>
      </c>
    </row>
    <row r="3729" spans="1:4" x14ac:dyDescent="0.3">
      <c r="A3729">
        <v>1003925</v>
      </c>
      <c r="B3729" t="s">
        <v>3869</v>
      </c>
      <c r="C3729" t="s">
        <v>3871</v>
      </c>
      <c r="D3729" t="s">
        <v>3880</v>
      </c>
    </row>
    <row r="3730" spans="1:4" x14ac:dyDescent="0.3">
      <c r="A3730">
        <v>1003927</v>
      </c>
      <c r="B3730" t="s">
        <v>3867</v>
      </c>
      <c r="C3730" t="s">
        <v>3871</v>
      </c>
      <c r="D3730" t="s">
        <v>3879</v>
      </c>
    </row>
    <row r="3731" spans="1:4" x14ac:dyDescent="0.3">
      <c r="A3731">
        <v>1003928</v>
      </c>
      <c r="B3731" t="s">
        <v>3869</v>
      </c>
      <c r="C3731" t="s">
        <v>3871</v>
      </c>
      <c r="D3731" t="s">
        <v>3880</v>
      </c>
    </row>
    <row r="3732" spans="1:4" x14ac:dyDescent="0.3">
      <c r="A3732">
        <v>1003929</v>
      </c>
      <c r="B3732" t="s">
        <v>3869</v>
      </c>
      <c r="C3732" t="s">
        <v>3871</v>
      </c>
      <c r="D3732" t="s">
        <v>3880</v>
      </c>
    </row>
    <row r="3733" spans="1:4" x14ac:dyDescent="0.3">
      <c r="A3733">
        <v>1003930</v>
      </c>
      <c r="B3733" t="s">
        <v>3869</v>
      </c>
      <c r="C3733" t="s">
        <v>3870</v>
      </c>
      <c r="D3733" t="s">
        <v>3880</v>
      </c>
    </row>
    <row r="3734" spans="1:4" x14ac:dyDescent="0.3">
      <c r="A3734">
        <v>1003931</v>
      </c>
      <c r="B3734" t="s">
        <v>3869</v>
      </c>
      <c r="C3734" t="s">
        <v>3871</v>
      </c>
      <c r="D3734" t="s">
        <v>3879</v>
      </c>
    </row>
    <row r="3735" spans="1:4" x14ac:dyDescent="0.3">
      <c r="A3735">
        <v>1003932</v>
      </c>
      <c r="B3735" t="s">
        <v>3869</v>
      </c>
      <c r="C3735" t="s">
        <v>3871</v>
      </c>
      <c r="D3735" t="s">
        <v>3880</v>
      </c>
    </row>
    <row r="3736" spans="1:4" x14ac:dyDescent="0.3">
      <c r="A3736">
        <v>1003933</v>
      </c>
      <c r="B3736" t="s">
        <v>3867</v>
      </c>
      <c r="C3736" t="s">
        <v>3874</v>
      </c>
      <c r="D3736" t="s">
        <v>3879</v>
      </c>
    </row>
    <row r="3737" spans="1:4" x14ac:dyDescent="0.3">
      <c r="A3737">
        <v>1003934</v>
      </c>
      <c r="B3737" t="s">
        <v>3869</v>
      </c>
      <c r="C3737" t="s">
        <v>3871</v>
      </c>
      <c r="D3737" t="s">
        <v>3879</v>
      </c>
    </row>
    <row r="3738" spans="1:4" x14ac:dyDescent="0.3">
      <c r="A3738">
        <v>1003935</v>
      </c>
      <c r="B3738" t="s">
        <v>3869</v>
      </c>
      <c r="C3738" t="s">
        <v>3874</v>
      </c>
      <c r="D3738" t="s">
        <v>3879</v>
      </c>
    </row>
    <row r="3739" spans="1:4" x14ac:dyDescent="0.3">
      <c r="A3739">
        <v>1003936</v>
      </c>
      <c r="B3739" t="s">
        <v>3867</v>
      </c>
      <c r="C3739" t="s">
        <v>3874</v>
      </c>
      <c r="D3739" t="s">
        <v>3880</v>
      </c>
    </row>
    <row r="3740" spans="1:4" x14ac:dyDescent="0.3">
      <c r="A3740">
        <v>1003937</v>
      </c>
      <c r="B3740" t="s">
        <v>3869</v>
      </c>
      <c r="C3740" t="s">
        <v>3870</v>
      </c>
      <c r="D3740" t="s">
        <v>3880</v>
      </c>
    </row>
    <row r="3741" spans="1:4" x14ac:dyDescent="0.3">
      <c r="A3741">
        <v>1003938</v>
      </c>
      <c r="B3741" t="s">
        <v>3869</v>
      </c>
      <c r="C3741" t="s">
        <v>3871</v>
      </c>
      <c r="D3741" t="s">
        <v>3879</v>
      </c>
    </row>
    <row r="3742" spans="1:4" x14ac:dyDescent="0.3">
      <c r="A3742">
        <v>1003939</v>
      </c>
      <c r="B3742" t="s">
        <v>3869</v>
      </c>
      <c r="C3742" t="s">
        <v>3872</v>
      </c>
      <c r="D3742" t="s">
        <v>3880</v>
      </c>
    </row>
    <row r="3743" spans="1:4" x14ac:dyDescent="0.3">
      <c r="A3743">
        <v>1003940</v>
      </c>
      <c r="B3743" t="s">
        <v>3869</v>
      </c>
      <c r="C3743" t="s">
        <v>3874</v>
      </c>
      <c r="D3743" t="s">
        <v>3880</v>
      </c>
    </row>
    <row r="3744" spans="1:4" x14ac:dyDescent="0.3">
      <c r="A3744">
        <v>1003941</v>
      </c>
      <c r="B3744" t="s">
        <v>3869</v>
      </c>
      <c r="C3744" t="s">
        <v>3872</v>
      </c>
      <c r="D3744" t="s">
        <v>3880</v>
      </c>
    </row>
    <row r="3745" spans="1:4" x14ac:dyDescent="0.3">
      <c r="A3745">
        <v>1003942</v>
      </c>
      <c r="B3745" t="s">
        <v>3869</v>
      </c>
      <c r="C3745" t="s">
        <v>3875</v>
      </c>
      <c r="D3745" t="s">
        <v>3879</v>
      </c>
    </row>
    <row r="3746" spans="1:4" x14ac:dyDescent="0.3">
      <c r="A3746">
        <v>1003943</v>
      </c>
      <c r="B3746" t="s">
        <v>3867</v>
      </c>
      <c r="C3746" t="s">
        <v>3874</v>
      </c>
      <c r="D3746" t="s">
        <v>3880</v>
      </c>
    </row>
    <row r="3747" spans="1:4" x14ac:dyDescent="0.3">
      <c r="A3747">
        <v>1003944</v>
      </c>
      <c r="B3747" t="s">
        <v>3867</v>
      </c>
      <c r="C3747" t="s">
        <v>3874</v>
      </c>
      <c r="D3747" t="s">
        <v>3879</v>
      </c>
    </row>
    <row r="3748" spans="1:4" x14ac:dyDescent="0.3">
      <c r="A3748">
        <v>1003945</v>
      </c>
      <c r="B3748" t="s">
        <v>3867</v>
      </c>
      <c r="C3748" t="s">
        <v>3872</v>
      </c>
      <c r="D3748" t="s">
        <v>3879</v>
      </c>
    </row>
    <row r="3749" spans="1:4" x14ac:dyDescent="0.3">
      <c r="A3749">
        <v>1003946</v>
      </c>
      <c r="B3749" t="s">
        <v>3867</v>
      </c>
      <c r="C3749" t="s">
        <v>3871</v>
      </c>
      <c r="D3749" t="s">
        <v>3879</v>
      </c>
    </row>
    <row r="3750" spans="1:4" x14ac:dyDescent="0.3">
      <c r="A3750">
        <v>1003947</v>
      </c>
      <c r="B3750" t="s">
        <v>3869</v>
      </c>
      <c r="C3750" t="s">
        <v>3871</v>
      </c>
      <c r="D3750" t="s">
        <v>3879</v>
      </c>
    </row>
    <row r="3751" spans="1:4" x14ac:dyDescent="0.3">
      <c r="A3751">
        <v>1003948</v>
      </c>
      <c r="B3751" t="s">
        <v>3867</v>
      </c>
      <c r="C3751" t="s">
        <v>3872</v>
      </c>
      <c r="D3751" t="s">
        <v>3880</v>
      </c>
    </row>
    <row r="3752" spans="1:4" x14ac:dyDescent="0.3">
      <c r="A3752">
        <v>1003949</v>
      </c>
      <c r="B3752" t="s">
        <v>3869</v>
      </c>
      <c r="C3752" t="s">
        <v>3872</v>
      </c>
      <c r="D3752" t="s">
        <v>3879</v>
      </c>
    </row>
    <row r="3753" spans="1:4" x14ac:dyDescent="0.3">
      <c r="A3753">
        <v>1003950</v>
      </c>
      <c r="B3753" t="s">
        <v>3869</v>
      </c>
      <c r="C3753" t="s">
        <v>3871</v>
      </c>
      <c r="D3753" t="s">
        <v>3879</v>
      </c>
    </row>
    <row r="3754" spans="1:4" x14ac:dyDescent="0.3">
      <c r="A3754">
        <v>1003951</v>
      </c>
      <c r="B3754" t="s">
        <v>3867</v>
      </c>
      <c r="C3754" t="s">
        <v>3875</v>
      </c>
      <c r="D3754" t="s">
        <v>3880</v>
      </c>
    </row>
    <row r="3755" spans="1:4" x14ac:dyDescent="0.3">
      <c r="A3755">
        <v>1003952</v>
      </c>
      <c r="B3755" t="s">
        <v>3867</v>
      </c>
      <c r="C3755" t="s">
        <v>3872</v>
      </c>
      <c r="D3755" t="s">
        <v>3879</v>
      </c>
    </row>
    <row r="3756" spans="1:4" x14ac:dyDescent="0.3">
      <c r="A3756">
        <v>1003953</v>
      </c>
      <c r="B3756" t="s">
        <v>3869</v>
      </c>
      <c r="C3756" t="s">
        <v>3871</v>
      </c>
      <c r="D3756" t="s">
        <v>3879</v>
      </c>
    </row>
    <row r="3757" spans="1:4" x14ac:dyDescent="0.3">
      <c r="A3757">
        <v>1003954</v>
      </c>
      <c r="B3757" t="s">
        <v>3869</v>
      </c>
      <c r="C3757" t="s">
        <v>3875</v>
      </c>
      <c r="D3757" t="s">
        <v>3879</v>
      </c>
    </row>
    <row r="3758" spans="1:4" x14ac:dyDescent="0.3">
      <c r="A3758">
        <v>1003955</v>
      </c>
      <c r="B3758" t="s">
        <v>3869</v>
      </c>
      <c r="C3758" t="s">
        <v>3874</v>
      </c>
      <c r="D3758" t="s">
        <v>3880</v>
      </c>
    </row>
    <row r="3759" spans="1:4" x14ac:dyDescent="0.3">
      <c r="A3759">
        <v>1003956</v>
      </c>
      <c r="B3759" t="s">
        <v>3869</v>
      </c>
      <c r="C3759" t="s">
        <v>3871</v>
      </c>
      <c r="D3759" t="s">
        <v>3879</v>
      </c>
    </row>
    <row r="3760" spans="1:4" x14ac:dyDescent="0.3">
      <c r="A3760">
        <v>1003957</v>
      </c>
      <c r="B3760" t="s">
        <v>3869</v>
      </c>
      <c r="C3760" t="s">
        <v>3874</v>
      </c>
      <c r="D3760" t="s">
        <v>3879</v>
      </c>
    </row>
    <row r="3761" spans="1:4" x14ac:dyDescent="0.3">
      <c r="A3761">
        <v>1003958</v>
      </c>
      <c r="B3761" t="s">
        <v>3869</v>
      </c>
      <c r="C3761" t="s">
        <v>3872</v>
      </c>
      <c r="D3761" t="s">
        <v>3879</v>
      </c>
    </row>
    <row r="3762" spans="1:4" x14ac:dyDescent="0.3">
      <c r="A3762">
        <v>1003959</v>
      </c>
      <c r="B3762" t="s">
        <v>3867</v>
      </c>
      <c r="C3762" t="s">
        <v>3872</v>
      </c>
      <c r="D3762" t="s">
        <v>3880</v>
      </c>
    </row>
    <row r="3763" spans="1:4" x14ac:dyDescent="0.3">
      <c r="A3763">
        <v>1003960</v>
      </c>
      <c r="B3763" t="s">
        <v>3867</v>
      </c>
      <c r="C3763" t="s">
        <v>3874</v>
      </c>
      <c r="D3763" t="s">
        <v>3880</v>
      </c>
    </row>
    <row r="3764" spans="1:4" x14ac:dyDescent="0.3">
      <c r="A3764">
        <v>1003961</v>
      </c>
      <c r="B3764" t="s">
        <v>3869</v>
      </c>
      <c r="C3764" t="s">
        <v>3871</v>
      </c>
      <c r="D3764" t="s">
        <v>3879</v>
      </c>
    </row>
    <row r="3765" spans="1:4" x14ac:dyDescent="0.3">
      <c r="A3765">
        <v>1003962</v>
      </c>
      <c r="B3765" t="s">
        <v>3867</v>
      </c>
      <c r="C3765" t="s">
        <v>3870</v>
      </c>
      <c r="D3765" t="s">
        <v>3879</v>
      </c>
    </row>
    <row r="3766" spans="1:4" x14ac:dyDescent="0.3">
      <c r="A3766">
        <v>1003963</v>
      </c>
      <c r="B3766" t="s">
        <v>3869</v>
      </c>
      <c r="C3766" t="s">
        <v>3873</v>
      </c>
      <c r="D3766" t="s">
        <v>3879</v>
      </c>
    </row>
    <row r="3767" spans="1:4" x14ac:dyDescent="0.3">
      <c r="A3767">
        <v>1003964</v>
      </c>
      <c r="B3767" t="s">
        <v>3869</v>
      </c>
      <c r="C3767" t="s">
        <v>3870</v>
      </c>
      <c r="D3767" t="s">
        <v>3880</v>
      </c>
    </row>
    <row r="3768" spans="1:4" x14ac:dyDescent="0.3">
      <c r="A3768">
        <v>1003965</v>
      </c>
      <c r="B3768" t="s">
        <v>3869</v>
      </c>
      <c r="C3768" t="s">
        <v>3875</v>
      </c>
      <c r="D3768" t="s">
        <v>3879</v>
      </c>
    </row>
    <row r="3769" spans="1:4" x14ac:dyDescent="0.3">
      <c r="A3769">
        <v>1003966</v>
      </c>
      <c r="B3769" t="s">
        <v>3869</v>
      </c>
      <c r="C3769" t="s">
        <v>3871</v>
      </c>
      <c r="D3769" t="s">
        <v>3880</v>
      </c>
    </row>
    <row r="3770" spans="1:4" x14ac:dyDescent="0.3">
      <c r="A3770">
        <v>1003967</v>
      </c>
      <c r="B3770" t="s">
        <v>3867</v>
      </c>
      <c r="C3770" t="s">
        <v>3875</v>
      </c>
      <c r="D3770" t="s">
        <v>3879</v>
      </c>
    </row>
    <row r="3771" spans="1:4" x14ac:dyDescent="0.3">
      <c r="A3771">
        <v>1003968</v>
      </c>
      <c r="B3771" t="s">
        <v>3869</v>
      </c>
      <c r="C3771" t="s">
        <v>3871</v>
      </c>
      <c r="D3771" t="s">
        <v>3879</v>
      </c>
    </row>
    <row r="3772" spans="1:4" x14ac:dyDescent="0.3">
      <c r="A3772">
        <v>1003969</v>
      </c>
      <c r="B3772" t="s">
        <v>3869</v>
      </c>
      <c r="C3772" t="s">
        <v>3870</v>
      </c>
      <c r="D3772" t="s">
        <v>3880</v>
      </c>
    </row>
    <row r="3773" spans="1:4" x14ac:dyDescent="0.3">
      <c r="A3773">
        <v>1003970</v>
      </c>
      <c r="B3773" t="s">
        <v>3867</v>
      </c>
      <c r="C3773" t="s">
        <v>3871</v>
      </c>
      <c r="D3773" t="s">
        <v>3880</v>
      </c>
    </row>
    <row r="3774" spans="1:4" x14ac:dyDescent="0.3">
      <c r="A3774">
        <v>1003971</v>
      </c>
      <c r="B3774" t="s">
        <v>3867</v>
      </c>
      <c r="C3774" t="s">
        <v>3875</v>
      </c>
      <c r="D3774" t="s">
        <v>3879</v>
      </c>
    </row>
    <row r="3775" spans="1:4" x14ac:dyDescent="0.3">
      <c r="A3775">
        <v>1003972</v>
      </c>
      <c r="B3775" t="s">
        <v>3867</v>
      </c>
      <c r="C3775" t="s">
        <v>3871</v>
      </c>
      <c r="D3775" t="s">
        <v>3879</v>
      </c>
    </row>
    <row r="3776" spans="1:4" x14ac:dyDescent="0.3">
      <c r="A3776">
        <v>1003973</v>
      </c>
      <c r="B3776" t="s">
        <v>3869</v>
      </c>
      <c r="C3776" t="s">
        <v>3871</v>
      </c>
      <c r="D3776" t="s">
        <v>3880</v>
      </c>
    </row>
    <row r="3777" spans="1:4" x14ac:dyDescent="0.3">
      <c r="A3777">
        <v>1003974</v>
      </c>
      <c r="B3777" t="s">
        <v>3869</v>
      </c>
      <c r="C3777" t="s">
        <v>3874</v>
      </c>
      <c r="D3777" t="s">
        <v>3880</v>
      </c>
    </row>
    <row r="3778" spans="1:4" x14ac:dyDescent="0.3">
      <c r="A3778">
        <v>1003975</v>
      </c>
      <c r="B3778" t="s">
        <v>3867</v>
      </c>
      <c r="C3778" t="s">
        <v>3871</v>
      </c>
      <c r="D3778" t="s">
        <v>3879</v>
      </c>
    </row>
    <row r="3779" spans="1:4" x14ac:dyDescent="0.3">
      <c r="A3779">
        <v>1003976</v>
      </c>
      <c r="B3779" t="s">
        <v>3867</v>
      </c>
      <c r="C3779" t="s">
        <v>3871</v>
      </c>
      <c r="D3779" t="s">
        <v>3879</v>
      </c>
    </row>
    <row r="3780" spans="1:4" x14ac:dyDescent="0.3">
      <c r="A3780">
        <v>1003977</v>
      </c>
      <c r="B3780" t="s">
        <v>3869</v>
      </c>
      <c r="C3780" t="s">
        <v>3874</v>
      </c>
      <c r="D3780" t="s">
        <v>3880</v>
      </c>
    </row>
    <row r="3781" spans="1:4" x14ac:dyDescent="0.3">
      <c r="A3781">
        <v>1003978</v>
      </c>
      <c r="B3781" t="s">
        <v>3869</v>
      </c>
      <c r="C3781" t="s">
        <v>3874</v>
      </c>
      <c r="D3781" t="s">
        <v>3880</v>
      </c>
    </row>
    <row r="3782" spans="1:4" x14ac:dyDescent="0.3">
      <c r="A3782">
        <v>1003979</v>
      </c>
      <c r="B3782" t="s">
        <v>3867</v>
      </c>
      <c r="C3782" t="s">
        <v>3873</v>
      </c>
      <c r="D3782" t="s">
        <v>3880</v>
      </c>
    </row>
    <row r="3783" spans="1:4" x14ac:dyDescent="0.3">
      <c r="A3783">
        <v>1003980</v>
      </c>
      <c r="B3783" t="s">
        <v>3869</v>
      </c>
      <c r="C3783" t="s">
        <v>3871</v>
      </c>
      <c r="D3783" t="s">
        <v>3879</v>
      </c>
    </row>
    <row r="3784" spans="1:4" x14ac:dyDescent="0.3">
      <c r="A3784">
        <v>1003981</v>
      </c>
      <c r="B3784" t="s">
        <v>3867</v>
      </c>
      <c r="C3784" t="s">
        <v>3872</v>
      </c>
      <c r="D3784" t="s">
        <v>3880</v>
      </c>
    </row>
    <row r="3785" spans="1:4" x14ac:dyDescent="0.3">
      <c r="A3785">
        <v>1003982</v>
      </c>
      <c r="B3785" t="s">
        <v>3869</v>
      </c>
      <c r="C3785" t="s">
        <v>3870</v>
      </c>
      <c r="D3785" t="s">
        <v>3879</v>
      </c>
    </row>
    <row r="3786" spans="1:4" x14ac:dyDescent="0.3">
      <c r="A3786">
        <v>1003983</v>
      </c>
      <c r="B3786" t="s">
        <v>3869</v>
      </c>
      <c r="C3786" t="s">
        <v>3871</v>
      </c>
      <c r="D3786" t="s">
        <v>3879</v>
      </c>
    </row>
    <row r="3787" spans="1:4" x14ac:dyDescent="0.3">
      <c r="A3787">
        <v>1003984</v>
      </c>
      <c r="B3787" t="s">
        <v>3869</v>
      </c>
      <c r="C3787" t="s">
        <v>3871</v>
      </c>
      <c r="D3787" t="s">
        <v>3880</v>
      </c>
    </row>
    <row r="3788" spans="1:4" x14ac:dyDescent="0.3">
      <c r="A3788">
        <v>1003985</v>
      </c>
      <c r="B3788" t="s">
        <v>3869</v>
      </c>
      <c r="C3788" t="s">
        <v>3872</v>
      </c>
      <c r="D3788" t="s">
        <v>3880</v>
      </c>
    </row>
    <row r="3789" spans="1:4" x14ac:dyDescent="0.3">
      <c r="A3789">
        <v>1003986</v>
      </c>
      <c r="B3789" t="s">
        <v>3869</v>
      </c>
      <c r="C3789" t="s">
        <v>3871</v>
      </c>
      <c r="D3789" t="s">
        <v>3880</v>
      </c>
    </row>
    <row r="3790" spans="1:4" x14ac:dyDescent="0.3">
      <c r="A3790">
        <v>1003987</v>
      </c>
      <c r="B3790" t="s">
        <v>3867</v>
      </c>
      <c r="C3790" t="s">
        <v>3875</v>
      </c>
      <c r="D3790" t="s">
        <v>3879</v>
      </c>
    </row>
    <row r="3791" spans="1:4" x14ac:dyDescent="0.3">
      <c r="A3791">
        <v>1003988</v>
      </c>
      <c r="B3791" t="s">
        <v>3867</v>
      </c>
      <c r="C3791" t="s">
        <v>3871</v>
      </c>
      <c r="D3791" t="s">
        <v>3879</v>
      </c>
    </row>
    <row r="3792" spans="1:4" x14ac:dyDescent="0.3">
      <c r="A3792">
        <v>1003989</v>
      </c>
      <c r="B3792" t="s">
        <v>3869</v>
      </c>
      <c r="C3792" t="s">
        <v>3873</v>
      </c>
      <c r="D3792" t="s">
        <v>3880</v>
      </c>
    </row>
    <row r="3793" spans="1:4" x14ac:dyDescent="0.3">
      <c r="A3793">
        <v>1003990</v>
      </c>
      <c r="B3793" t="s">
        <v>3869</v>
      </c>
      <c r="C3793" t="s">
        <v>3871</v>
      </c>
      <c r="D3793" t="s">
        <v>3879</v>
      </c>
    </row>
    <row r="3794" spans="1:4" x14ac:dyDescent="0.3">
      <c r="A3794">
        <v>1003991</v>
      </c>
      <c r="B3794" t="s">
        <v>3869</v>
      </c>
      <c r="C3794" t="s">
        <v>3871</v>
      </c>
      <c r="D3794" t="s">
        <v>3879</v>
      </c>
    </row>
    <row r="3795" spans="1:4" x14ac:dyDescent="0.3">
      <c r="A3795">
        <v>1003992</v>
      </c>
      <c r="B3795" t="s">
        <v>3869</v>
      </c>
      <c r="C3795" t="s">
        <v>3871</v>
      </c>
      <c r="D3795" t="s">
        <v>3879</v>
      </c>
    </row>
    <row r="3796" spans="1:4" x14ac:dyDescent="0.3">
      <c r="A3796">
        <v>1003993</v>
      </c>
      <c r="B3796" t="s">
        <v>3869</v>
      </c>
      <c r="C3796" t="s">
        <v>3871</v>
      </c>
      <c r="D3796" t="s">
        <v>3879</v>
      </c>
    </row>
    <row r="3797" spans="1:4" x14ac:dyDescent="0.3">
      <c r="A3797">
        <v>1003994</v>
      </c>
      <c r="B3797" t="s">
        <v>3869</v>
      </c>
      <c r="C3797" t="s">
        <v>3873</v>
      </c>
      <c r="D3797" t="s">
        <v>3880</v>
      </c>
    </row>
    <row r="3798" spans="1:4" x14ac:dyDescent="0.3">
      <c r="A3798">
        <v>1003995</v>
      </c>
      <c r="B3798" t="s">
        <v>3869</v>
      </c>
      <c r="C3798" t="s">
        <v>3874</v>
      </c>
      <c r="D3798" t="s">
        <v>3880</v>
      </c>
    </row>
    <row r="3799" spans="1:4" x14ac:dyDescent="0.3">
      <c r="A3799">
        <v>1003996</v>
      </c>
      <c r="B3799" t="s">
        <v>3869</v>
      </c>
      <c r="C3799" t="s">
        <v>3875</v>
      </c>
      <c r="D3799" t="s">
        <v>3879</v>
      </c>
    </row>
    <row r="3800" spans="1:4" x14ac:dyDescent="0.3">
      <c r="A3800">
        <v>1003997</v>
      </c>
      <c r="B3800" t="s">
        <v>3869</v>
      </c>
      <c r="C3800" t="s">
        <v>3874</v>
      </c>
      <c r="D3800" t="s">
        <v>3880</v>
      </c>
    </row>
    <row r="3801" spans="1:4" x14ac:dyDescent="0.3">
      <c r="A3801">
        <v>1003998</v>
      </c>
      <c r="B3801" t="s">
        <v>3869</v>
      </c>
      <c r="C3801" t="s">
        <v>3872</v>
      </c>
      <c r="D3801" t="s">
        <v>3880</v>
      </c>
    </row>
    <row r="3802" spans="1:4" x14ac:dyDescent="0.3">
      <c r="A3802">
        <v>1003999</v>
      </c>
      <c r="B3802" t="s">
        <v>3869</v>
      </c>
      <c r="C3802" t="s">
        <v>3874</v>
      </c>
      <c r="D3802" t="s">
        <v>3879</v>
      </c>
    </row>
    <row r="3803" spans="1:4" x14ac:dyDescent="0.3">
      <c r="A3803">
        <v>1004000</v>
      </c>
      <c r="B3803" t="s">
        <v>3869</v>
      </c>
      <c r="C3803" t="s">
        <v>3874</v>
      </c>
      <c r="D3803" t="s">
        <v>3879</v>
      </c>
    </row>
    <row r="3804" spans="1:4" x14ac:dyDescent="0.3">
      <c r="A3804">
        <v>1004001</v>
      </c>
      <c r="B3804" t="s">
        <v>3867</v>
      </c>
      <c r="C3804" t="s">
        <v>3871</v>
      </c>
      <c r="D3804" t="s">
        <v>3880</v>
      </c>
    </row>
    <row r="3805" spans="1:4" x14ac:dyDescent="0.3">
      <c r="A3805">
        <v>1004002</v>
      </c>
      <c r="B3805" t="s">
        <v>3869</v>
      </c>
      <c r="C3805" t="s">
        <v>3872</v>
      </c>
      <c r="D3805" t="s">
        <v>3880</v>
      </c>
    </row>
    <row r="3806" spans="1:4" x14ac:dyDescent="0.3">
      <c r="A3806">
        <v>1004003</v>
      </c>
      <c r="B3806" t="s">
        <v>3869</v>
      </c>
      <c r="C3806" t="s">
        <v>3870</v>
      </c>
      <c r="D3806" t="s">
        <v>3880</v>
      </c>
    </row>
    <row r="3807" spans="1:4" x14ac:dyDescent="0.3">
      <c r="A3807">
        <v>1004004</v>
      </c>
      <c r="B3807" t="s">
        <v>3869</v>
      </c>
      <c r="C3807" t="s">
        <v>3873</v>
      </c>
      <c r="D3807" t="s">
        <v>3880</v>
      </c>
    </row>
    <row r="3808" spans="1:4" x14ac:dyDescent="0.3">
      <c r="A3808">
        <v>1004005</v>
      </c>
      <c r="B3808" t="s">
        <v>3869</v>
      </c>
      <c r="C3808" t="s">
        <v>3874</v>
      </c>
      <c r="D3808" t="s">
        <v>3879</v>
      </c>
    </row>
    <row r="3809" spans="1:4" x14ac:dyDescent="0.3">
      <c r="A3809">
        <v>1004006</v>
      </c>
      <c r="B3809" t="s">
        <v>3869</v>
      </c>
      <c r="C3809" t="s">
        <v>3868</v>
      </c>
      <c r="D3809" t="s">
        <v>3879</v>
      </c>
    </row>
    <row r="3810" spans="1:4" x14ac:dyDescent="0.3">
      <c r="A3810">
        <v>1004007</v>
      </c>
      <c r="B3810" t="s">
        <v>3869</v>
      </c>
      <c r="C3810" t="s">
        <v>3874</v>
      </c>
      <c r="D3810" t="s">
        <v>3880</v>
      </c>
    </row>
    <row r="3811" spans="1:4" x14ac:dyDescent="0.3">
      <c r="A3811">
        <v>1004008</v>
      </c>
      <c r="B3811" t="s">
        <v>3869</v>
      </c>
      <c r="C3811" t="s">
        <v>3875</v>
      </c>
      <c r="D3811" t="s">
        <v>3880</v>
      </c>
    </row>
    <row r="3812" spans="1:4" x14ac:dyDescent="0.3">
      <c r="A3812">
        <v>1004009</v>
      </c>
      <c r="B3812" t="s">
        <v>3869</v>
      </c>
      <c r="C3812" t="s">
        <v>3875</v>
      </c>
      <c r="D3812" t="s">
        <v>3879</v>
      </c>
    </row>
    <row r="3813" spans="1:4" x14ac:dyDescent="0.3">
      <c r="A3813">
        <v>1004010</v>
      </c>
      <c r="B3813" t="s">
        <v>3869</v>
      </c>
      <c r="C3813" t="s">
        <v>3871</v>
      </c>
      <c r="D3813" t="s">
        <v>3879</v>
      </c>
    </row>
    <row r="3814" spans="1:4" x14ac:dyDescent="0.3">
      <c r="A3814">
        <v>1004011</v>
      </c>
      <c r="B3814" t="s">
        <v>3869</v>
      </c>
      <c r="C3814" t="s">
        <v>3871</v>
      </c>
      <c r="D3814" t="s">
        <v>3879</v>
      </c>
    </row>
    <row r="3815" spans="1:4" x14ac:dyDescent="0.3">
      <c r="A3815">
        <v>1004012</v>
      </c>
      <c r="B3815" t="s">
        <v>3869</v>
      </c>
      <c r="C3815" t="s">
        <v>3875</v>
      </c>
      <c r="D3815" t="s">
        <v>3879</v>
      </c>
    </row>
    <row r="3816" spans="1:4" x14ac:dyDescent="0.3">
      <c r="A3816">
        <v>1004013</v>
      </c>
      <c r="B3816" t="s">
        <v>3869</v>
      </c>
      <c r="C3816" t="s">
        <v>3871</v>
      </c>
      <c r="D3816" t="s">
        <v>3880</v>
      </c>
    </row>
    <row r="3817" spans="1:4" x14ac:dyDescent="0.3">
      <c r="A3817">
        <v>1004014</v>
      </c>
      <c r="B3817" t="s">
        <v>3869</v>
      </c>
      <c r="C3817" t="s">
        <v>3871</v>
      </c>
      <c r="D3817" t="s">
        <v>3880</v>
      </c>
    </row>
    <row r="3818" spans="1:4" x14ac:dyDescent="0.3">
      <c r="A3818">
        <v>1004015</v>
      </c>
      <c r="B3818" t="s">
        <v>3867</v>
      </c>
      <c r="C3818" t="s">
        <v>3872</v>
      </c>
      <c r="D3818" t="s">
        <v>3880</v>
      </c>
    </row>
    <row r="3819" spans="1:4" x14ac:dyDescent="0.3">
      <c r="A3819">
        <v>1004016</v>
      </c>
      <c r="B3819" t="s">
        <v>3869</v>
      </c>
      <c r="C3819" t="s">
        <v>3873</v>
      </c>
      <c r="D3819" t="s">
        <v>3879</v>
      </c>
    </row>
    <row r="3820" spans="1:4" x14ac:dyDescent="0.3">
      <c r="A3820">
        <v>1004017</v>
      </c>
      <c r="B3820" t="s">
        <v>3869</v>
      </c>
      <c r="C3820" t="s">
        <v>3871</v>
      </c>
      <c r="D3820" t="s">
        <v>3879</v>
      </c>
    </row>
    <row r="3821" spans="1:4" x14ac:dyDescent="0.3">
      <c r="A3821">
        <v>1004018</v>
      </c>
      <c r="B3821" t="s">
        <v>3867</v>
      </c>
      <c r="C3821" t="s">
        <v>3872</v>
      </c>
      <c r="D3821" t="s">
        <v>3880</v>
      </c>
    </row>
    <row r="3822" spans="1:4" x14ac:dyDescent="0.3">
      <c r="A3822">
        <v>1004019</v>
      </c>
      <c r="B3822" t="s">
        <v>3869</v>
      </c>
      <c r="C3822" t="s">
        <v>3874</v>
      </c>
      <c r="D3822" t="s">
        <v>3880</v>
      </c>
    </row>
    <row r="3823" spans="1:4" x14ac:dyDescent="0.3">
      <c r="A3823">
        <v>1004020</v>
      </c>
      <c r="B3823" t="s">
        <v>3869</v>
      </c>
      <c r="C3823" t="s">
        <v>3871</v>
      </c>
      <c r="D3823" t="s">
        <v>3880</v>
      </c>
    </row>
    <row r="3824" spans="1:4" x14ac:dyDescent="0.3">
      <c r="A3824">
        <v>1004021</v>
      </c>
      <c r="B3824" t="s">
        <v>3869</v>
      </c>
      <c r="C3824" t="s">
        <v>3873</v>
      </c>
      <c r="D3824" t="s">
        <v>3880</v>
      </c>
    </row>
    <row r="3825" spans="1:4" x14ac:dyDescent="0.3">
      <c r="A3825">
        <v>1004022</v>
      </c>
      <c r="B3825" t="s">
        <v>3869</v>
      </c>
      <c r="C3825" t="s">
        <v>3874</v>
      </c>
      <c r="D3825" t="s">
        <v>3880</v>
      </c>
    </row>
    <row r="3826" spans="1:4" x14ac:dyDescent="0.3">
      <c r="A3826">
        <v>1004023</v>
      </c>
      <c r="B3826" t="s">
        <v>3867</v>
      </c>
      <c r="C3826" t="s">
        <v>3874</v>
      </c>
      <c r="D3826" t="s">
        <v>3880</v>
      </c>
    </row>
    <row r="3827" spans="1:4" x14ac:dyDescent="0.3">
      <c r="A3827">
        <v>1004024</v>
      </c>
      <c r="B3827" t="s">
        <v>3869</v>
      </c>
      <c r="C3827" t="s">
        <v>3871</v>
      </c>
      <c r="D3827" t="s">
        <v>3880</v>
      </c>
    </row>
    <row r="3828" spans="1:4" x14ac:dyDescent="0.3">
      <c r="A3828">
        <v>1004025</v>
      </c>
      <c r="B3828" t="s">
        <v>3867</v>
      </c>
      <c r="C3828" t="s">
        <v>3870</v>
      </c>
      <c r="D3828" t="s">
        <v>3880</v>
      </c>
    </row>
    <row r="3829" spans="1:4" x14ac:dyDescent="0.3">
      <c r="A3829">
        <v>1004026</v>
      </c>
      <c r="B3829" t="s">
        <v>3869</v>
      </c>
      <c r="C3829" t="s">
        <v>3871</v>
      </c>
      <c r="D3829" t="s">
        <v>3879</v>
      </c>
    </row>
    <row r="3830" spans="1:4" x14ac:dyDescent="0.3">
      <c r="A3830">
        <v>1004027</v>
      </c>
      <c r="B3830" t="s">
        <v>3867</v>
      </c>
      <c r="C3830" t="s">
        <v>3871</v>
      </c>
      <c r="D3830" t="s">
        <v>3880</v>
      </c>
    </row>
    <row r="3831" spans="1:4" x14ac:dyDescent="0.3">
      <c r="A3831">
        <v>1004028</v>
      </c>
      <c r="B3831" t="s">
        <v>3869</v>
      </c>
      <c r="C3831" t="s">
        <v>3871</v>
      </c>
      <c r="D3831" t="s">
        <v>3879</v>
      </c>
    </row>
    <row r="3832" spans="1:4" x14ac:dyDescent="0.3">
      <c r="A3832">
        <v>1004029</v>
      </c>
      <c r="B3832" t="s">
        <v>3867</v>
      </c>
      <c r="C3832" t="s">
        <v>3870</v>
      </c>
      <c r="D3832" t="s">
        <v>3880</v>
      </c>
    </row>
    <row r="3833" spans="1:4" x14ac:dyDescent="0.3">
      <c r="A3833">
        <v>1004030</v>
      </c>
      <c r="B3833" t="s">
        <v>3869</v>
      </c>
      <c r="C3833" t="s">
        <v>3874</v>
      </c>
      <c r="D3833" t="s">
        <v>3880</v>
      </c>
    </row>
    <row r="3834" spans="1:4" x14ac:dyDescent="0.3">
      <c r="A3834">
        <v>1004031</v>
      </c>
      <c r="B3834" t="s">
        <v>3869</v>
      </c>
      <c r="C3834" t="s">
        <v>3871</v>
      </c>
      <c r="D3834" t="s">
        <v>3880</v>
      </c>
    </row>
    <row r="3835" spans="1:4" x14ac:dyDescent="0.3">
      <c r="A3835">
        <v>1004032</v>
      </c>
      <c r="B3835" t="s">
        <v>3869</v>
      </c>
      <c r="C3835" t="s">
        <v>3871</v>
      </c>
      <c r="D3835" t="s">
        <v>3879</v>
      </c>
    </row>
    <row r="3836" spans="1:4" x14ac:dyDescent="0.3">
      <c r="A3836">
        <v>1004033</v>
      </c>
      <c r="B3836" t="s">
        <v>3869</v>
      </c>
      <c r="C3836" t="s">
        <v>3871</v>
      </c>
      <c r="D3836" t="s">
        <v>3879</v>
      </c>
    </row>
    <row r="3837" spans="1:4" x14ac:dyDescent="0.3">
      <c r="A3837">
        <v>1004034</v>
      </c>
      <c r="B3837" t="s">
        <v>3869</v>
      </c>
      <c r="C3837" t="s">
        <v>3871</v>
      </c>
      <c r="D3837" t="s">
        <v>3880</v>
      </c>
    </row>
    <row r="3838" spans="1:4" x14ac:dyDescent="0.3">
      <c r="A3838">
        <v>1004035</v>
      </c>
      <c r="B3838" t="s">
        <v>3869</v>
      </c>
      <c r="C3838" t="s">
        <v>3875</v>
      </c>
      <c r="D3838" t="s">
        <v>3880</v>
      </c>
    </row>
    <row r="3839" spans="1:4" x14ac:dyDescent="0.3">
      <c r="A3839">
        <v>1004036</v>
      </c>
      <c r="B3839" t="s">
        <v>3869</v>
      </c>
      <c r="C3839" t="s">
        <v>3871</v>
      </c>
      <c r="D3839" t="s">
        <v>3880</v>
      </c>
    </row>
    <row r="3840" spans="1:4" x14ac:dyDescent="0.3">
      <c r="A3840">
        <v>1004037</v>
      </c>
      <c r="B3840" t="s">
        <v>3869</v>
      </c>
      <c r="C3840" t="s">
        <v>3873</v>
      </c>
      <c r="D3840" t="s">
        <v>3879</v>
      </c>
    </row>
    <row r="3841" spans="1:4" x14ac:dyDescent="0.3">
      <c r="A3841">
        <v>1004038</v>
      </c>
      <c r="B3841" t="s">
        <v>3869</v>
      </c>
      <c r="C3841" t="s">
        <v>3873</v>
      </c>
      <c r="D3841" t="s">
        <v>3880</v>
      </c>
    </row>
    <row r="3842" spans="1:4" x14ac:dyDescent="0.3">
      <c r="A3842">
        <v>1004039</v>
      </c>
      <c r="B3842" t="s">
        <v>3869</v>
      </c>
      <c r="C3842" t="s">
        <v>3871</v>
      </c>
      <c r="D3842" t="s">
        <v>3880</v>
      </c>
    </row>
    <row r="3843" spans="1:4" x14ac:dyDescent="0.3">
      <c r="A3843">
        <v>1004040</v>
      </c>
      <c r="B3843" t="s">
        <v>3869</v>
      </c>
      <c r="C3843" t="s">
        <v>3871</v>
      </c>
      <c r="D3843" t="s">
        <v>3880</v>
      </c>
    </row>
    <row r="3844" spans="1:4" x14ac:dyDescent="0.3">
      <c r="A3844">
        <v>1004041</v>
      </c>
      <c r="B3844" t="s">
        <v>3869</v>
      </c>
      <c r="C3844" t="s">
        <v>3875</v>
      </c>
      <c r="D3844" t="s">
        <v>3879</v>
      </c>
    </row>
    <row r="3845" spans="1:4" x14ac:dyDescent="0.3">
      <c r="A3845">
        <v>1004042</v>
      </c>
      <c r="B3845" t="s">
        <v>3869</v>
      </c>
      <c r="C3845" t="s">
        <v>3874</v>
      </c>
      <c r="D3845" t="s">
        <v>3880</v>
      </c>
    </row>
    <row r="3846" spans="1:4" x14ac:dyDescent="0.3">
      <c r="A3846">
        <v>1004043</v>
      </c>
      <c r="B3846" t="s">
        <v>3867</v>
      </c>
      <c r="C3846" t="s">
        <v>3871</v>
      </c>
      <c r="D3846" t="s">
        <v>3879</v>
      </c>
    </row>
    <row r="3847" spans="1:4" x14ac:dyDescent="0.3">
      <c r="A3847">
        <v>1004044</v>
      </c>
      <c r="B3847" t="s">
        <v>3867</v>
      </c>
      <c r="C3847" t="s">
        <v>3874</v>
      </c>
      <c r="D3847" t="s">
        <v>3879</v>
      </c>
    </row>
    <row r="3848" spans="1:4" x14ac:dyDescent="0.3">
      <c r="A3848">
        <v>1004045</v>
      </c>
      <c r="B3848" t="s">
        <v>3869</v>
      </c>
      <c r="C3848" t="s">
        <v>3870</v>
      </c>
      <c r="D3848" t="s">
        <v>3879</v>
      </c>
    </row>
    <row r="3849" spans="1:4" x14ac:dyDescent="0.3">
      <c r="A3849">
        <v>1004046</v>
      </c>
      <c r="B3849" t="s">
        <v>3869</v>
      </c>
      <c r="C3849" t="s">
        <v>3872</v>
      </c>
      <c r="D3849" t="s">
        <v>3879</v>
      </c>
    </row>
    <row r="3850" spans="1:4" x14ac:dyDescent="0.3">
      <c r="A3850">
        <v>1004047</v>
      </c>
      <c r="B3850" t="s">
        <v>3869</v>
      </c>
      <c r="C3850" t="s">
        <v>3875</v>
      </c>
      <c r="D3850" t="s">
        <v>3880</v>
      </c>
    </row>
    <row r="3851" spans="1:4" x14ac:dyDescent="0.3">
      <c r="A3851">
        <v>1004048</v>
      </c>
      <c r="B3851" t="s">
        <v>3867</v>
      </c>
      <c r="C3851" t="s">
        <v>3874</v>
      </c>
      <c r="D3851" t="s">
        <v>3879</v>
      </c>
    </row>
    <row r="3852" spans="1:4" x14ac:dyDescent="0.3">
      <c r="A3852">
        <v>1004049</v>
      </c>
      <c r="B3852" t="s">
        <v>3869</v>
      </c>
      <c r="C3852" t="s">
        <v>3872</v>
      </c>
      <c r="D3852" t="s">
        <v>3880</v>
      </c>
    </row>
    <row r="3853" spans="1:4" x14ac:dyDescent="0.3">
      <c r="A3853">
        <v>1004050</v>
      </c>
      <c r="B3853" t="s">
        <v>3869</v>
      </c>
      <c r="C3853" t="s">
        <v>3874</v>
      </c>
      <c r="D3853" t="s">
        <v>3879</v>
      </c>
    </row>
    <row r="3854" spans="1:4" x14ac:dyDescent="0.3">
      <c r="A3854">
        <v>1004051</v>
      </c>
      <c r="B3854" t="s">
        <v>3869</v>
      </c>
      <c r="C3854" t="s">
        <v>3875</v>
      </c>
      <c r="D3854" t="s">
        <v>3879</v>
      </c>
    </row>
    <row r="3855" spans="1:4" x14ac:dyDescent="0.3">
      <c r="A3855">
        <v>1004052</v>
      </c>
      <c r="B3855" t="s">
        <v>3869</v>
      </c>
      <c r="C3855" t="s">
        <v>3871</v>
      </c>
      <c r="D3855" t="s">
        <v>3879</v>
      </c>
    </row>
    <row r="3856" spans="1:4" x14ac:dyDescent="0.3">
      <c r="A3856">
        <v>1004053</v>
      </c>
      <c r="B3856" t="s">
        <v>3869</v>
      </c>
      <c r="C3856" t="s">
        <v>3871</v>
      </c>
      <c r="D3856" t="s">
        <v>3879</v>
      </c>
    </row>
    <row r="3857" spans="1:4" x14ac:dyDescent="0.3">
      <c r="A3857">
        <v>1004054</v>
      </c>
      <c r="B3857" t="s">
        <v>3869</v>
      </c>
      <c r="C3857" t="s">
        <v>3874</v>
      </c>
      <c r="D3857" t="s">
        <v>3879</v>
      </c>
    </row>
    <row r="3858" spans="1:4" x14ac:dyDescent="0.3">
      <c r="A3858">
        <v>1004055</v>
      </c>
      <c r="B3858" t="s">
        <v>3869</v>
      </c>
      <c r="C3858" t="s">
        <v>3873</v>
      </c>
      <c r="D3858" t="s">
        <v>3880</v>
      </c>
    </row>
    <row r="3859" spans="1:4" x14ac:dyDescent="0.3">
      <c r="A3859">
        <v>1004056</v>
      </c>
      <c r="B3859" t="s">
        <v>3869</v>
      </c>
      <c r="C3859" t="s">
        <v>3868</v>
      </c>
      <c r="D3859" t="s">
        <v>3879</v>
      </c>
    </row>
    <row r="3860" spans="1:4" x14ac:dyDescent="0.3">
      <c r="A3860">
        <v>1004057</v>
      </c>
      <c r="B3860" t="s">
        <v>3869</v>
      </c>
      <c r="C3860" t="s">
        <v>3874</v>
      </c>
      <c r="D3860" t="s">
        <v>3880</v>
      </c>
    </row>
    <row r="3861" spans="1:4" x14ac:dyDescent="0.3">
      <c r="A3861">
        <v>1004058</v>
      </c>
      <c r="B3861" t="s">
        <v>3869</v>
      </c>
      <c r="C3861" t="s">
        <v>3871</v>
      </c>
      <c r="D3861" t="s">
        <v>3880</v>
      </c>
    </row>
    <row r="3862" spans="1:4" x14ac:dyDescent="0.3">
      <c r="A3862">
        <v>1004059</v>
      </c>
      <c r="B3862" t="s">
        <v>3869</v>
      </c>
      <c r="C3862" t="s">
        <v>3871</v>
      </c>
      <c r="D3862" t="s">
        <v>3880</v>
      </c>
    </row>
    <row r="3863" spans="1:4" x14ac:dyDescent="0.3">
      <c r="A3863">
        <v>1004060</v>
      </c>
      <c r="B3863" t="s">
        <v>3869</v>
      </c>
      <c r="C3863" t="s">
        <v>3871</v>
      </c>
      <c r="D3863" t="s">
        <v>3880</v>
      </c>
    </row>
    <row r="3864" spans="1:4" x14ac:dyDescent="0.3">
      <c r="A3864">
        <v>1004061</v>
      </c>
      <c r="B3864" t="s">
        <v>3869</v>
      </c>
      <c r="C3864" t="s">
        <v>3873</v>
      </c>
      <c r="D3864" t="s">
        <v>3880</v>
      </c>
    </row>
    <row r="3865" spans="1:4" x14ac:dyDescent="0.3">
      <c r="A3865">
        <v>1004062</v>
      </c>
      <c r="B3865" t="s">
        <v>3869</v>
      </c>
      <c r="C3865" t="s">
        <v>3871</v>
      </c>
      <c r="D3865" t="s">
        <v>3879</v>
      </c>
    </row>
    <row r="3866" spans="1:4" x14ac:dyDescent="0.3">
      <c r="A3866">
        <v>1004063</v>
      </c>
      <c r="B3866" t="s">
        <v>3867</v>
      </c>
      <c r="C3866" t="s">
        <v>3874</v>
      </c>
      <c r="D3866" t="s">
        <v>3879</v>
      </c>
    </row>
    <row r="3867" spans="1:4" x14ac:dyDescent="0.3">
      <c r="A3867">
        <v>1004064</v>
      </c>
      <c r="B3867" t="s">
        <v>3869</v>
      </c>
      <c r="C3867" t="s">
        <v>3872</v>
      </c>
      <c r="D3867" t="s">
        <v>3880</v>
      </c>
    </row>
    <row r="3868" spans="1:4" x14ac:dyDescent="0.3">
      <c r="A3868">
        <v>1004065</v>
      </c>
      <c r="B3868" t="s">
        <v>3867</v>
      </c>
      <c r="C3868" t="s">
        <v>3872</v>
      </c>
      <c r="D3868" t="s">
        <v>3880</v>
      </c>
    </row>
    <row r="3869" spans="1:4" x14ac:dyDescent="0.3">
      <c r="A3869">
        <v>1004066</v>
      </c>
      <c r="B3869" t="s">
        <v>3869</v>
      </c>
      <c r="C3869" t="s">
        <v>3871</v>
      </c>
      <c r="D3869" t="s">
        <v>3879</v>
      </c>
    </row>
    <row r="3870" spans="1:4" x14ac:dyDescent="0.3">
      <c r="A3870">
        <v>1004067</v>
      </c>
      <c r="B3870" t="s">
        <v>3869</v>
      </c>
      <c r="C3870" t="s">
        <v>3872</v>
      </c>
      <c r="D3870" t="s">
        <v>3880</v>
      </c>
    </row>
    <row r="3871" spans="1:4" x14ac:dyDescent="0.3">
      <c r="A3871">
        <v>1004068</v>
      </c>
      <c r="B3871" t="s">
        <v>3869</v>
      </c>
      <c r="C3871" t="s">
        <v>3870</v>
      </c>
      <c r="D3871" t="s">
        <v>3880</v>
      </c>
    </row>
    <row r="3872" spans="1:4" x14ac:dyDescent="0.3">
      <c r="A3872">
        <v>1004069</v>
      </c>
      <c r="B3872" t="s">
        <v>3869</v>
      </c>
      <c r="C3872" t="s">
        <v>3874</v>
      </c>
      <c r="D3872" t="s">
        <v>3880</v>
      </c>
    </row>
    <row r="3873" spans="1:4" x14ac:dyDescent="0.3">
      <c r="A3873">
        <v>1004070</v>
      </c>
      <c r="B3873" t="s">
        <v>3869</v>
      </c>
      <c r="C3873" t="s">
        <v>3871</v>
      </c>
      <c r="D3873" t="s">
        <v>3879</v>
      </c>
    </row>
    <row r="3874" spans="1:4" x14ac:dyDescent="0.3">
      <c r="A3874">
        <v>1004071</v>
      </c>
      <c r="B3874" t="s">
        <v>3869</v>
      </c>
      <c r="C3874" t="s">
        <v>3871</v>
      </c>
      <c r="D3874" t="s">
        <v>3880</v>
      </c>
    </row>
    <row r="3875" spans="1:4" x14ac:dyDescent="0.3">
      <c r="A3875">
        <v>1004072</v>
      </c>
      <c r="B3875" t="s">
        <v>3869</v>
      </c>
      <c r="C3875" t="s">
        <v>3873</v>
      </c>
      <c r="D3875" t="s">
        <v>3879</v>
      </c>
    </row>
    <row r="3876" spans="1:4" x14ac:dyDescent="0.3">
      <c r="A3876">
        <v>1004074</v>
      </c>
      <c r="B3876" t="s">
        <v>3869</v>
      </c>
      <c r="C3876" t="s">
        <v>3874</v>
      </c>
      <c r="D3876" t="s">
        <v>3879</v>
      </c>
    </row>
    <row r="3877" spans="1:4" x14ac:dyDescent="0.3">
      <c r="A3877">
        <v>1004075</v>
      </c>
      <c r="B3877" t="s">
        <v>3869</v>
      </c>
      <c r="C3877" t="s">
        <v>3871</v>
      </c>
      <c r="D3877" t="s">
        <v>3880</v>
      </c>
    </row>
    <row r="3878" spans="1:4" x14ac:dyDescent="0.3">
      <c r="A3878">
        <v>1004076</v>
      </c>
      <c r="B3878" t="s">
        <v>3869</v>
      </c>
      <c r="C3878" t="s">
        <v>3871</v>
      </c>
      <c r="D3878" t="s">
        <v>3879</v>
      </c>
    </row>
    <row r="3879" spans="1:4" x14ac:dyDescent="0.3">
      <c r="A3879">
        <v>1004077</v>
      </c>
      <c r="B3879" t="s">
        <v>3867</v>
      </c>
      <c r="C3879" t="s">
        <v>3874</v>
      </c>
      <c r="D3879" t="s">
        <v>3879</v>
      </c>
    </row>
    <row r="3880" spans="1:4" x14ac:dyDescent="0.3">
      <c r="A3880">
        <v>1004078</v>
      </c>
      <c r="B3880" t="s">
        <v>3869</v>
      </c>
      <c r="C3880" t="s">
        <v>3871</v>
      </c>
      <c r="D3880" t="s">
        <v>3879</v>
      </c>
    </row>
    <row r="3881" spans="1:4" x14ac:dyDescent="0.3">
      <c r="A3881">
        <v>1004079</v>
      </c>
      <c r="B3881" t="s">
        <v>3869</v>
      </c>
      <c r="C3881" t="s">
        <v>3874</v>
      </c>
      <c r="D3881" t="s">
        <v>3880</v>
      </c>
    </row>
    <row r="3882" spans="1:4" x14ac:dyDescent="0.3">
      <c r="A3882">
        <v>1004080</v>
      </c>
      <c r="B3882" t="s">
        <v>3869</v>
      </c>
      <c r="C3882" t="s">
        <v>3874</v>
      </c>
      <c r="D3882" t="s">
        <v>3879</v>
      </c>
    </row>
    <row r="3883" spans="1:4" x14ac:dyDescent="0.3">
      <c r="A3883">
        <v>1004081</v>
      </c>
      <c r="B3883" t="s">
        <v>3869</v>
      </c>
      <c r="C3883" t="s">
        <v>3875</v>
      </c>
      <c r="D3883" t="s">
        <v>3879</v>
      </c>
    </row>
    <row r="3884" spans="1:4" x14ac:dyDescent="0.3">
      <c r="A3884">
        <v>1004082</v>
      </c>
      <c r="B3884" t="s">
        <v>3869</v>
      </c>
      <c r="C3884" t="s">
        <v>3871</v>
      </c>
      <c r="D3884" t="s">
        <v>3879</v>
      </c>
    </row>
    <row r="3885" spans="1:4" x14ac:dyDescent="0.3">
      <c r="A3885">
        <v>1004083</v>
      </c>
      <c r="B3885" t="s">
        <v>3869</v>
      </c>
      <c r="C3885" t="s">
        <v>3870</v>
      </c>
      <c r="D3885" t="s">
        <v>3879</v>
      </c>
    </row>
    <row r="3886" spans="1:4" x14ac:dyDescent="0.3">
      <c r="A3886">
        <v>1004084</v>
      </c>
      <c r="B3886" t="s">
        <v>3869</v>
      </c>
      <c r="C3886" t="s">
        <v>3870</v>
      </c>
      <c r="D3886" t="s">
        <v>3879</v>
      </c>
    </row>
    <row r="3887" spans="1:4" x14ac:dyDescent="0.3">
      <c r="A3887">
        <v>1004085</v>
      </c>
      <c r="B3887" t="s">
        <v>3867</v>
      </c>
      <c r="C3887" t="s">
        <v>3871</v>
      </c>
      <c r="D3887" t="s">
        <v>3879</v>
      </c>
    </row>
    <row r="3888" spans="1:4" x14ac:dyDescent="0.3">
      <c r="A3888">
        <v>1004086</v>
      </c>
      <c r="B3888" t="s">
        <v>3867</v>
      </c>
      <c r="C3888" t="s">
        <v>3868</v>
      </c>
      <c r="D3888" t="s">
        <v>3879</v>
      </c>
    </row>
    <row r="3889" spans="1:4" x14ac:dyDescent="0.3">
      <c r="A3889">
        <v>1004087</v>
      </c>
      <c r="B3889" t="s">
        <v>3869</v>
      </c>
      <c r="C3889" t="s">
        <v>3868</v>
      </c>
      <c r="D3889" t="s">
        <v>3879</v>
      </c>
    </row>
    <row r="3890" spans="1:4" x14ac:dyDescent="0.3">
      <c r="A3890">
        <v>1004088</v>
      </c>
      <c r="B3890" t="s">
        <v>3869</v>
      </c>
      <c r="C3890" t="s">
        <v>3871</v>
      </c>
      <c r="D3890" t="s">
        <v>3880</v>
      </c>
    </row>
    <row r="3891" spans="1:4" x14ac:dyDescent="0.3">
      <c r="A3891">
        <v>1004089</v>
      </c>
      <c r="B3891" t="s">
        <v>3869</v>
      </c>
      <c r="C3891" t="s">
        <v>3871</v>
      </c>
      <c r="D3891" t="s">
        <v>3879</v>
      </c>
    </row>
    <row r="3892" spans="1:4" x14ac:dyDescent="0.3">
      <c r="A3892">
        <v>1004090</v>
      </c>
      <c r="B3892" t="s">
        <v>3869</v>
      </c>
      <c r="C3892" t="s">
        <v>3870</v>
      </c>
      <c r="D3892" t="s">
        <v>3880</v>
      </c>
    </row>
    <row r="3893" spans="1:4" x14ac:dyDescent="0.3">
      <c r="A3893">
        <v>1004091</v>
      </c>
      <c r="B3893" t="s">
        <v>3869</v>
      </c>
      <c r="C3893" t="s">
        <v>3871</v>
      </c>
      <c r="D3893" t="s">
        <v>3880</v>
      </c>
    </row>
    <row r="3894" spans="1:4" x14ac:dyDescent="0.3">
      <c r="A3894">
        <v>1004092</v>
      </c>
      <c r="B3894" t="s">
        <v>3867</v>
      </c>
      <c r="C3894" t="s">
        <v>3871</v>
      </c>
      <c r="D3894" t="s">
        <v>3879</v>
      </c>
    </row>
    <row r="3895" spans="1:4" x14ac:dyDescent="0.3">
      <c r="A3895">
        <v>1004093</v>
      </c>
      <c r="B3895" t="s">
        <v>3869</v>
      </c>
      <c r="C3895" t="s">
        <v>3871</v>
      </c>
      <c r="D3895" t="s">
        <v>3879</v>
      </c>
    </row>
    <row r="3896" spans="1:4" x14ac:dyDescent="0.3">
      <c r="A3896">
        <v>1004094</v>
      </c>
      <c r="B3896" t="s">
        <v>3869</v>
      </c>
      <c r="C3896" t="s">
        <v>3871</v>
      </c>
      <c r="D3896" t="s">
        <v>3879</v>
      </c>
    </row>
    <row r="3897" spans="1:4" x14ac:dyDescent="0.3">
      <c r="A3897">
        <v>1004097</v>
      </c>
      <c r="B3897" t="s">
        <v>3869</v>
      </c>
      <c r="C3897" t="s">
        <v>3871</v>
      </c>
      <c r="D3897" t="s">
        <v>3879</v>
      </c>
    </row>
    <row r="3898" spans="1:4" x14ac:dyDescent="0.3">
      <c r="A3898">
        <v>1004098</v>
      </c>
      <c r="B3898" t="s">
        <v>3869</v>
      </c>
      <c r="C3898" t="s">
        <v>3874</v>
      </c>
      <c r="D3898" t="s">
        <v>3879</v>
      </c>
    </row>
    <row r="3899" spans="1:4" x14ac:dyDescent="0.3">
      <c r="A3899">
        <v>1004099</v>
      </c>
      <c r="B3899" t="s">
        <v>3869</v>
      </c>
      <c r="C3899" t="s">
        <v>3874</v>
      </c>
      <c r="D3899" t="s">
        <v>3879</v>
      </c>
    </row>
    <row r="3900" spans="1:4" x14ac:dyDescent="0.3">
      <c r="A3900">
        <v>1004101</v>
      </c>
      <c r="B3900" t="s">
        <v>3869</v>
      </c>
      <c r="C3900" t="s">
        <v>3875</v>
      </c>
      <c r="D3900" t="s">
        <v>3879</v>
      </c>
    </row>
    <row r="3901" spans="1:4" x14ac:dyDescent="0.3">
      <c r="A3901">
        <v>1004102</v>
      </c>
      <c r="B3901" t="s">
        <v>3869</v>
      </c>
      <c r="C3901" t="s">
        <v>3868</v>
      </c>
      <c r="D3901" t="s">
        <v>3879</v>
      </c>
    </row>
    <row r="3902" spans="1:4" x14ac:dyDescent="0.3">
      <c r="A3902">
        <v>1004103</v>
      </c>
      <c r="B3902" t="s">
        <v>3869</v>
      </c>
      <c r="C3902" t="s">
        <v>3875</v>
      </c>
      <c r="D3902" t="s">
        <v>3879</v>
      </c>
    </row>
    <row r="3903" spans="1:4" x14ac:dyDescent="0.3">
      <c r="A3903">
        <v>1004104</v>
      </c>
      <c r="B3903" t="s">
        <v>3869</v>
      </c>
      <c r="C3903" t="s">
        <v>3875</v>
      </c>
      <c r="D3903" t="s">
        <v>3879</v>
      </c>
    </row>
    <row r="3904" spans="1:4" x14ac:dyDescent="0.3">
      <c r="A3904">
        <v>1004105</v>
      </c>
      <c r="B3904" t="s">
        <v>3869</v>
      </c>
      <c r="C3904" t="s">
        <v>3873</v>
      </c>
      <c r="D3904" t="s">
        <v>3880</v>
      </c>
    </row>
    <row r="3905" spans="1:4" x14ac:dyDescent="0.3">
      <c r="A3905">
        <v>1004106</v>
      </c>
      <c r="B3905" t="s">
        <v>3869</v>
      </c>
      <c r="C3905" t="s">
        <v>3871</v>
      </c>
      <c r="D3905" t="s">
        <v>3879</v>
      </c>
    </row>
    <row r="3906" spans="1:4" x14ac:dyDescent="0.3">
      <c r="A3906">
        <v>1004107</v>
      </c>
      <c r="B3906" t="s">
        <v>3867</v>
      </c>
      <c r="C3906" t="s">
        <v>3871</v>
      </c>
      <c r="D3906" t="s">
        <v>3879</v>
      </c>
    </row>
    <row r="3907" spans="1:4" x14ac:dyDescent="0.3">
      <c r="A3907">
        <v>1004108</v>
      </c>
      <c r="B3907" t="s">
        <v>3869</v>
      </c>
      <c r="C3907" t="s">
        <v>3874</v>
      </c>
      <c r="D3907" t="s">
        <v>3880</v>
      </c>
    </row>
    <row r="3908" spans="1:4" x14ac:dyDescent="0.3">
      <c r="A3908">
        <v>1004109</v>
      </c>
      <c r="B3908" t="s">
        <v>3869</v>
      </c>
      <c r="C3908" t="s">
        <v>3874</v>
      </c>
      <c r="D3908" t="s">
        <v>3879</v>
      </c>
    </row>
    <row r="3909" spans="1:4" x14ac:dyDescent="0.3">
      <c r="A3909">
        <v>1004110</v>
      </c>
      <c r="B3909" t="s">
        <v>3867</v>
      </c>
      <c r="C3909" t="s">
        <v>3872</v>
      </c>
      <c r="D3909" t="s">
        <v>3880</v>
      </c>
    </row>
    <row r="3910" spans="1:4" x14ac:dyDescent="0.3">
      <c r="A3910">
        <v>1004111</v>
      </c>
      <c r="B3910" t="s">
        <v>3869</v>
      </c>
      <c r="C3910" t="s">
        <v>3871</v>
      </c>
      <c r="D3910" t="s">
        <v>3879</v>
      </c>
    </row>
    <row r="3911" spans="1:4" x14ac:dyDescent="0.3">
      <c r="A3911">
        <v>1004112</v>
      </c>
      <c r="B3911" t="s">
        <v>3869</v>
      </c>
      <c r="C3911" t="s">
        <v>3872</v>
      </c>
      <c r="D3911" t="s">
        <v>3880</v>
      </c>
    </row>
    <row r="3912" spans="1:4" x14ac:dyDescent="0.3">
      <c r="A3912">
        <v>1004114</v>
      </c>
      <c r="B3912" t="s">
        <v>3869</v>
      </c>
      <c r="C3912" t="s">
        <v>3874</v>
      </c>
      <c r="D3912" t="s">
        <v>3879</v>
      </c>
    </row>
    <row r="3913" spans="1:4" x14ac:dyDescent="0.3">
      <c r="A3913">
        <v>1004115</v>
      </c>
      <c r="B3913" t="s">
        <v>3869</v>
      </c>
      <c r="C3913" t="s">
        <v>3871</v>
      </c>
      <c r="D3913" t="s">
        <v>3879</v>
      </c>
    </row>
    <row r="3914" spans="1:4" x14ac:dyDescent="0.3">
      <c r="A3914">
        <v>1004116</v>
      </c>
      <c r="B3914" t="s">
        <v>3869</v>
      </c>
      <c r="C3914" t="s">
        <v>3874</v>
      </c>
      <c r="D3914" t="s">
        <v>3879</v>
      </c>
    </row>
    <row r="3915" spans="1:4" x14ac:dyDescent="0.3">
      <c r="A3915">
        <v>1004117</v>
      </c>
      <c r="B3915" t="s">
        <v>3869</v>
      </c>
      <c r="C3915" t="s">
        <v>3875</v>
      </c>
      <c r="D3915" t="s">
        <v>3879</v>
      </c>
    </row>
    <row r="3916" spans="1:4" x14ac:dyDescent="0.3">
      <c r="A3916">
        <v>1004118</v>
      </c>
      <c r="B3916" t="s">
        <v>3869</v>
      </c>
      <c r="C3916" t="s">
        <v>3871</v>
      </c>
      <c r="D3916" t="s">
        <v>3879</v>
      </c>
    </row>
    <row r="3917" spans="1:4" x14ac:dyDescent="0.3">
      <c r="A3917">
        <v>1004119</v>
      </c>
      <c r="B3917" t="s">
        <v>3869</v>
      </c>
      <c r="C3917" t="s">
        <v>3873</v>
      </c>
      <c r="D3917" t="s">
        <v>3879</v>
      </c>
    </row>
    <row r="3918" spans="1:4" x14ac:dyDescent="0.3">
      <c r="A3918">
        <v>1004120</v>
      </c>
      <c r="B3918" t="s">
        <v>3869</v>
      </c>
      <c r="C3918" t="s">
        <v>3871</v>
      </c>
      <c r="D3918" t="s">
        <v>3880</v>
      </c>
    </row>
    <row r="3919" spans="1:4" x14ac:dyDescent="0.3">
      <c r="A3919">
        <v>1004121</v>
      </c>
      <c r="B3919" t="s">
        <v>3869</v>
      </c>
      <c r="C3919" t="s">
        <v>3872</v>
      </c>
      <c r="D3919" t="s">
        <v>3879</v>
      </c>
    </row>
    <row r="3920" spans="1:4" x14ac:dyDescent="0.3">
      <c r="A3920">
        <v>1004122</v>
      </c>
      <c r="B3920" t="s">
        <v>3869</v>
      </c>
      <c r="C3920" t="s">
        <v>3875</v>
      </c>
      <c r="D3920" t="s">
        <v>3879</v>
      </c>
    </row>
    <row r="3921" spans="1:4" x14ac:dyDescent="0.3">
      <c r="A3921">
        <v>1004123</v>
      </c>
      <c r="B3921" t="s">
        <v>3867</v>
      </c>
      <c r="C3921" t="s">
        <v>3871</v>
      </c>
      <c r="D3921" t="s">
        <v>3879</v>
      </c>
    </row>
    <row r="3922" spans="1:4" x14ac:dyDescent="0.3">
      <c r="A3922">
        <v>1004124</v>
      </c>
      <c r="B3922" t="s">
        <v>3869</v>
      </c>
      <c r="C3922" t="s">
        <v>3871</v>
      </c>
      <c r="D3922" t="s">
        <v>3880</v>
      </c>
    </row>
    <row r="3923" spans="1:4" x14ac:dyDescent="0.3">
      <c r="A3923">
        <v>1004125</v>
      </c>
      <c r="B3923" t="s">
        <v>3869</v>
      </c>
      <c r="C3923" t="s">
        <v>3874</v>
      </c>
      <c r="D3923" t="s">
        <v>3880</v>
      </c>
    </row>
    <row r="3924" spans="1:4" x14ac:dyDescent="0.3">
      <c r="A3924">
        <v>1004126</v>
      </c>
      <c r="B3924" t="s">
        <v>3869</v>
      </c>
      <c r="C3924" t="s">
        <v>3871</v>
      </c>
      <c r="D3924" t="s">
        <v>3879</v>
      </c>
    </row>
    <row r="3925" spans="1:4" x14ac:dyDescent="0.3">
      <c r="A3925">
        <v>1004127</v>
      </c>
      <c r="B3925" t="s">
        <v>3869</v>
      </c>
      <c r="C3925" t="s">
        <v>3873</v>
      </c>
      <c r="D3925" t="s">
        <v>3880</v>
      </c>
    </row>
    <row r="3926" spans="1:4" x14ac:dyDescent="0.3">
      <c r="A3926">
        <v>1004128</v>
      </c>
      <c r="B3926" t="s">
        <v>3869</v>
      </c>
      <c r="C3926" t="s">
        <v>3874</v>
      </c>
      <c r="D3926" t="s">
        <v>3879</v>
      </c>
    </row>
    <row r="3927" spans="1:4" x14ac:dyDescent="0.3">
      <c r="A3927">
        <v>1004129</v>
      </c>
      <c r="B3927" t="s">
        <v>3869</v>
      </c>
      <c r="C3927" t="s">
        <v>3870</v>
      </c>
      <c r="D3927" t="s">
        <v>3880</v>
      </c>
    </row>
    <row r="3928" spans="1:4" x14ac:dyDescent="0.3">
      <c r="A3928">
        <v>1004130</v>
      </c>
      <c r="B3928" t="s">
        <v>3869</v>
      </c>
      <c r="C3928" t="s">
        <v>3874</v>
      </c>
      <c r="D3928" t="s">
        <v>3880</v>
      </c>
    </row>
    <row r="3929" spans="1:4" x14ac:dyDescent="0.3">
      <c r="A3929">
        <v>1004131</v>
      </c>
      <c r="B3929" t="s">
        <v>3869</v>
      </c>
      <c r="C3929" t="s">
        <v>3872</v>
      </c>
      <c r="D3929" t="s">
        <v>3880</v>
      </c>
    </row>
    <row r="3930" spans="1:4" x14ac:dyDescent="0.3">
      <c r="A3930">
        <v>1004132</v>
      </c>
      <c r="B3930" t="s">
        <v>3869</v>
      </c>
      <c r="C3930" t="s">
        <v>3871</v>
      </c>
      <c r="D3930" t="s">
        <v>3879</v>
      </c>
    </row>
    <row r="3931" spans="1:4" x14ac:dyDescent="0.3">
      <c r="A3931">
        <v>1004133</v>
      </c>
      <c r="B3931" t="s">
        <v>3869</v>
      </c>
      <c r="C3931" t="s">
        <v>3872</v>
      </c>
      <c r="D3931" t="s">
        <v>3879</v>
      </c>
    </row>
    <row r="3932" spans="1:4" x14ac:dyDescent="0.3">
      <c r="A3932">
        <v>1004134</v>
      </c>
      <c r="B3932" t="s">
        <v>3867</v>
      </c>
      <c r="C3932" t="s">
        <v>3872</v>
      </c>
      <c r="D3932" t="s">
        <v>3879</v>
      </c>
    </row>
    <row r="3933" spans="1:4" x14ac:dyDescent="0.3">
      <c r="A3933">
        <v>1004135</v>
      </c>
      <c r="B3933" t="s">
        <v>3869</v>
      </c>
      <c r="C3933" t="s">
        <v>3868</v>
      </c>
      <c r="D3933" t="s">
        <v>3879</v>
      </c>
    </row>
    <row r="3934" spans="1:4" x14ac:dyDescent="0.3">
      <c r="A3934">
        <v>1004136</v>
      </c>
      <c r="B3934" t="s">
        <v>3869</v>
      </c>
      <c r="C3934" t="s">
        <v>3873</v>
      </c>
      <c r="D3934" t="s">
        <v>3879</v>
      </c>
    </row>
    <row r="3935" spans="1:4" x14ac:dyDescent="0.3">
      <c r="A3935">
        <v>1004137</v>
      </c>
      <c r="B3935" t="s">
        <v>3869</v>
      </c>
      <c r="C3935" t="s">
        <v>3871</v>
      </c>
      <c r="D3935" t="s">
        <v>3879</v>
      </c>
    </row>
    <row r="3936" spans="1:4" x14ac:dyDescent="0.3">
      <c r="A3936">
        <v>1004138</v>
      </c>
      <c r="B3936" t="s">
        <v>3869</v>
      </c>
      <c r="C3936" t="s">
        <v>3871</v>
      </c>
      <c r="D3936" t="s">
        <v>3880</v>
      </c>
    </row>
    <row r="3937" spans="1:4" x14ac:dyDescent="0.3">
      <c r="A3937">
        <v>1004139</v>
      </c>
      <c r="B3937" t="s">
        <v>3869</v>
      </c>
      <c r="C3937" t="s">
        <v>3870</v>
      </c>
      <c r="D3937" t="s">
        <v>3880</v>
      </c>
    </row>
    <row r="3938" spans="1:4" x14ac:dyDescent="0.3">
      <c r="A3938">
        <v>1004140</v>
      </c>
      <c r="B3938" t="s">
        <v>3869</v>
      </c>
      <c r="C3938" t="s">
        <v>3871</v>
      </c>
      <c r="D3938" t="s">
        <v>3879</v>
      </c>
    </row>
    <row r="3939" spans="1:4" x14ac:dyDescent="0.3">
      <c r="A3939">
        <v>1004141</v>
      </c>
      <c r="B3939" t="s">
        <v>3869</v>
      </c>
      <c r="C3939" t="s">
        <v>3874</v>
      </c>
      <c r="D3939" t="s">
        <v>3879</v>
      </c>
    </row>
    <row r="3940" spans="1:4" x14ac:dyDescent="0.3">
      <c r="A3940">
        <v>1004142</v>
      </c>
      <c r="B3940" t="s">
        <v>3869</v>
      </c>
      <c r="C3940" t="s">
        <v>3870</v>
      </c>
      <c r="D3940" t="s">
        <v>3880</v>
      </c>
    </row>
    <row r="3941" spans="1:4" x14ac:dyDescent="0.3">
      <c r="A3941">
        <v>1004143</v>
      </c>
      <c r="B3941" t="s">
        <v>3867</v>
      </c>
      <c r="C3941" t="s">
        <v>3871</v>
      </c>
      <c r="D3941" t="s">
        <v>3879</v>
      </c>
    </row>
    <row r="3942" spans="1:4" x14ac:dyDescent="0.3">
      <c r="A3942">
        <v>1004144</v>
      </c>
      <c r="B3942" t="s">
        <v>3869</v>
      </c>
      <c r="C3942" t="s">
        <v>3875</v>
      </c>
      <c r="D3942" t="s">
        <v>3879</v>
      </c>
    </row>
    <row r="3943" spans="1:4" x14ac:dyDescent="0.3">
      <c r="A3943">
        <v>1004145</v>
      </c>
      <c r="B3943" t="s">
        <v>3867</v>
      </c>
      <c r="C3943" t="s">
        <v>3873</v>
      </c>
      <c r="D3943" t="s">
        <v>3880</v>
      </c>
    </row>
    <row r="3944" spans="1:4" x14ac:dyDescent="0.3">
      <c r="A3944">
        <v>1004146</v>
      </c>
      <c r="B3944" t="s">
        <v>3869</v>
      </c>
      <c r="C3944" t="s">
        <v>3874</v>
      </c>
      <c r="D3944" t="s">
        <v>3880</v>
      </c>
    </row>
    <row r="3945" spans="1:4" x14ac:dyDescent="0.3">
      <c r="A3945">
        <v>1004147</v>
      </c>
      <c r="B3945" t="s">
        <v>3867</v>
      </c>
      <c r="C3945" t="s">
        <v>3873</v>
      </c>
      <c r="D3945" t="s">
        <v>3880</v>
      </c>
    </row>
    <row r="3946" spans="1:4" x14ac:dyDescent="0.3">
      <c r="A3946">
        <v>1004148</v>
      </c>
      <c r="B3946" t="s">
        <v>3867</v>
      </c>
      <c r="C3946" t="s">
        <v>3874</v>
      </c>
      <c r="D3946" t="s">
        <v>3879</v>
      </c>
    </row>
    <row r="3947" spans="1:4" x14ac:dyDescent="0.3">
      <c r="A3947">
        <v>1004149</v>
      </c>
      <c r="B3947" t="s">
        <v>3869</v>
      </c>
      <c r="C3947" t="s">
        <v>3874</v>
      </c>
      <c r="D3947" t="s">
        <v>3880</v>
      </c>
    </row>
    <row r="3948" spans="1:4" x14ac:dyDescent="0.3">
      <c r="A3948">
        <v>1004150</v>
      </c>
      <c r="B3948" t="s">
        <v>3869</v>
      </c>
      <c r="C3948" t="s">
        <v>3871</v>
      </c>
      <c r="D3948" t="s">
        <v>3879</v>
      </c>
    </row>
    <row r="3949" spans="1:4" x14ac:dyDescent="0.3">
      <c r="A3949">
        <v>1004152</v>
      </c>
      <c r="B3949" t="s">
        <v>3869</v>
      </c>
      <c r="C3949" t="s">
        <v>3871</v>
      </c>
      <c r="D3949" t="s">
        <v>3880</v>
      </c>
    </row>
    <row r="3950" spans="1:4" x14ac:dyDescent="0.3">
      <c r="A3950">
        <v>1004153</v>
      </c>
      <c r="B3950" t="s">
        <v>3869</v>
      </c>
      <c r="C3950" t="s">
        <v>3873</v>
      </c>
      <c r="D3950" t="s">
        <v>3880</v>
      </c>
    </row>
    <row r="3951" spans="1:4" x14ac:dyDescent="0.3">
      <c r="A3951">
        <v>1004154</v>
      </c>
      <c r="B3951" t="s">
        <v>3869</v>
      </c>
      <c r="C3951" t="s">
        <v>3871</v>
      </c>
      <c r="D3951" t="s">
        <v>3880</v>
      </c>
    </row>
    <row r="3952" spans="1:4" x14ac:dyDescent="0.3">
      <c r="A3952">
        <v>1004155</v>
      </c>
      <c r="B3952" t="s">
        <v>3869</v>
      </c>
      <c r="C3952" t="s">
        <v>3873</v>
      </c>
      <c r="D3952" t="s">
        <v>3879</v>
      </c>
    </row>
    <row r="3953" spans="1:4" x14ac:dyDescent="0.3">
      <c r="A3953">
        <v>1004156</v>
      </c>
      <c r="B3953" t="s">
        <v>3869</v>
      </c>
      <c r="C3953" t="s">
        <v>3870</v>
      </c>
      <c r="D3953" t="s">
        <v>3879</v>
      </c>
    </row>
    <row r="3954" spans="1:4" x14ac:dyDescent="0.3">
      <c r="A3954">
        <v>1004157</v>
      </c>
      <c r="B3954" t="s">
        <v>3869</v>
      </c>
      <c r="C3954" t="s">
        <v>3873</v>
      </c>
      <c r="D3954" t="s">
        <v>3880</v>
      </c>
    </row>
    <row r="3955" spans="1:4" x14ac:dyDescent="0.3">
      <c r="A3955">
        <v>1004158</v>
      </c>
      <c r="B3955" t="s">
        <v>3867</v>
      </c>
      <c r="C3955" t="s">
        <v>3868</v>
      </c>
      <c r="D3955" t="s">
        <v>3879</v>
      </c>
    </row>
    <row r="3956" spans="1:4" x14ac:dyDescent="0.3">
      <c r="A3956">
        <v>1004159</v>
      </c>
      <c r="B3956" t="s">
        <v>3867</v>
      </c>
      <c r="C3956" t="s">
        <v>3873</v>
      </c>
      <c r="D3956" t="s">
        <v>3880</v>
      </c>
    </row>
    <row r="3957" spans="1:4" x14ac:dyDescent="0.3">
      <c r="A3957">
        <v>1004160</v>
      </c>
      <c r="B3957" t="s">
        <v>3869</v>
      </c>
      <c r="C3957" t="s">
        <v>3874</v>
      </c>
      <c r="D3957" t="s">
        <v>3880</v>
      </c>
    </row>
    <row r="3958" spans="1:4" x14ac:dyDescent="0.3">
      <c r="A3958">
        <v>1004161</v>
      </c>
      <c r="B3958" t="s">
        <v>3869</v>
      </c>
      <c r="C3958" t="s">
        <v>3872</v>
      </c>
      <c r="D3958" t="s">
        <v>3880</v>
      </c>
    </row>
    <row r="3959" spans="1:4" x14ac:dyDescent="0.3">
      <c r="A3959">
        <v>1004162</v>
      </c>
      <c r="B3959" t="s">
        <v>3867</v>
      </c>
      <c r="C3959" t="s">
        <v>3871</v>
      </c>
      <c r="D3959" t="s">
        <v>3879</v>
      </c>
    </row>
    <row r="3960" spans="1:4" x14ac:dyDescent="0.3">
      <c r="A3960">
        <v>1004163</v>
      </c>
      <c r="B3960" t="s">
        <v>3869</v>
      </c>
      <c r="C3960" t="s">
        <v>3870</v>
      </c>
      <c r="D3960" t="s">
        <v>3880</v>
      </c>
    </row>
    <row r="3961" spans="1:4" x14ac:dyDescent="0.3">
      <c r="A3961">
        <v>1004164</v>
      </c>
      <c r="B3961" t="s">
        <v>3869</v>
      </c>
      <c r="C3961" t="s">
        <v>3874</v>
      </c>
      <c r="D3961" t="s">
        <v>3880</v>
      </c>
    </row>
    <row r="3962" spans="1:4" x14ac:dyDescent="0.3">
      <c r="A3962">
        <v>1004165</v>
      </c>
      <c r="B3962" t="s">
        <v>3867</v>
      </c>
      <c r="C3962" t="s">
        <v>3871</v>
      </c>
      <c r="D3962" t="s">
        <v>3879</v>
      </c>
    </row>
    <row r="3963" spans="1:4" x14ac:dyDescent="0.3">
      <c r="A3963">
        <v>1004166</v>
      </c>
      <c r="B3963" t="s">
        <v>3867</v>
      </c>
      <c r="C3963" t="s">
        <v>3871</v>
      </c>
      <c r="D3963" t="s">
        <v>3880</v>
      </c>
    </row>
    <row r="3964" spans="1:4" x14ac:dyDescent="0.3">
      <c r="A3964">
        <v>1004167</v>
      </c>
      <c r="B3964" t="s">
        <v>3869</v>
      </c>
      <c r="C3964" t="s">
        <v>3871</v>
      </c>
      <c r="D3964" t="s">
        <v>3879</v>
      </c>
    </row>
    <row r="3965" spans="1:4" x14ac:dyDescent="0.3">
      <c r="A3965">
        <v>1004168</v>
      </c>
      <c r="B3965" t="s">
        <v>3867</v>
      </c>
      <c r="C3965" t="s">
        <v>3872</v>
      </c>
      <c r="D3965" t="s">
        <v>3880</v>
      </c>
    </row>
    <row r="3966" spans="1:4" x14ac:dyDescent="0.3">
      <c r="A3966">
        <v>1004170</v>
      </c>
      <c r="B3966" t="s">
        <v>3869</v>
      </c>
      <c r="C3966" t="s">
        <v>3872</v>
      </c>
      <c r="D3966" t="s">
        <v>3880</v>
      </c>
    </row>
    <row r="3967" spans="1:4" x14ac:dyDescent="0.3">
      <c r="A3967">
        <v>1004171</v>
      </c>
      <c r="B3967" t="s">
        <v>3869</v>
      </c>
      <c r="C3967" t="s">
        <v>3870</v>
      </c>
      <c r="D3967" t="s">
        <v>3880</v>
      </c>
    </row>
    <row r="3968" spans="1:4" x14ac:dyDescent="0.3">
      <c r="A3968">
        <v>1004172</v>
      </c>
      <c r="B3968" t="s">
        <v>3869</v>
      </c>
      <c r="C3968" t="s">
        <v>3874</v>
      </c>
      <c r="D3968" t="s">
        <v>3880</v>
      </c>
    </row>
    <row r="3969" spans="1:4" x14ac:dyDescent="0.3">
      <c r="A3969">
        <v>1004173</v>
      </c>
      <c r="B3969" t="s">
        <v>3867</v>
      </c>
      <c r="C3969" t="s">
        <v>3875</v>
      </c>
      <c r="D3969" t="s">
        <v>3879</v>
      </c>
    </row>
    <row r="3970" spans="1:4" x14ac:dyDescent="0.3">
      <c r="A3970">
        <v>1004174</v>
      </c>
      <c r="B3970" t="s">
        <v>3867</v>
      </c>
      <c r="C3970" t="s">
        <v>3874</v>
      </c>
      <c r="D3970" t="s">
        <v>3879</v>
      </c>
    </row>
    <row r="3971" spans="1:4" x14ac:dyDescent="0.3">
      <c r="A3971">
        <v>1004175</v>
      </c>
      <c r="B3971" t="s">
        <v>3869</v>
      </c>
      <c r="C3971" t="s">
        <v>3874</v>
      </c>
      <c r="D3971" t="s">
        <v>3879</v>
      </c>
    </row>
    <row r="3972" spans="1:4" x14ac:dyDescent="0.3">
      <c r="A3972">
        <v>1004176</v>
      </c>
      <c r="B3972" t="s">
        <v>3869</v>
      </c>
      <c r="C3972" t="s">
        <v>3872</v>
      </c>
      <c r="D3972" t="s">
        <v>3879</v>
      </c>
    </row>
    <row r="3973" spans="1:4" x14ac:dyDescent="0.3">
      <c r="A3973">
        <v>1004177</v>
      </c>
      <c r="B3973" t="s">
        <v>3869</v>
      </c>
      <c r="C3973" t="s">
        <v>3874</v>
      </c>
      <c r="D3973" t="s">
        <v>3879</v>
      </c>
    </row>
    <row r="3974" spans="1:4" x14ac:dyDescent="0.3">
      <c r="A3974">
        <v>1004179</v>
      </c>
      <c r="B3974" t="s">
        <v>3867</v>
      </c>
      <c r="C3974" t="s">
        <v>3874</v>
      </c>
      <c r="D3974" t="s">
        <v>3880</v>
      </c>
    </row>
    <row r="3975" spans="1:4" x14ac:dyDescent="0.3">
      <c r="A3975">
        <v>1004180</v>
      </c>
      <c r="B3975" t="s">
        <v>3869</v>
      </c>
      <c r="C3975" t="s">
        <v>3870</v>
      </c>
      <c r="D3975" t="s">
        <v>3880</v>
      </c>
    </row>
    <row r="3976" spans="1:4" x14ac:dyDescent="0.3">
      <c r="A3976">
        <v>1004181</v>
      </c>
      <c r="B3976" t="s">
        <v>3867</v>
      </c>
      <c r="C3976" t="s">
        <v>3871</v>
      </c>
      <c r="D3976" t="s">
        <v>3879</v>
      </c>
    </row>
    <row r="3977" spans="1:4" x14ac:dyDescent="0.3">
      <c r="A3977">
        <v>1004182</v>
      </c>
      <c r="B3977" t="s">
        <v>3869</v>
      </c>
      <c r="C3977" t="s">
        <v>3871</v>
      </c>
      <c r="D3977" t="s">
        <v>3879</v>
      </c>
    </row>
    <row r="3978" spans="1:4" x14ac:dyDescent="0.3">
      <c r="A3978">
        <v>1004183</v>
      </c>
      <c r="B3978" t="s">
        <v>3869</v>
      </c>
      <c r="C3978" t="s">
        <v>3871</v>
      </c>
      <c r="D3978" t="s">
        <v>3879</v>
      </c>
    </row>
    <row r="3979" spans="1:4" x14ac:dyDescent="0.3">
      <c r="A3979">
        <v>1004184</v>
      </c>
      <c r="B3979" t="s">
        <v>3869</v>
      </c>
      <c r="C3979" t="s">
        <v>3873</v>
      </c>
      <c r="D3979" t="s">
        <v>3880</v>
      </c>
    </row>
    <row r="3980" spans="1:4" x14ac:dyDescent="0.3">
      <c r="A3980">
        <v>1004185</v>
      </c>
      <c r="B3980" t="s">
        <v>3869</v>
      </c>
      <c r="C3980" t="s">
        <v>3871</v>
      </c>
      <c r="D3980" t="s">
        <v>3879</v>
      </c>
    </row>
    <row r="3981" spans="1:4" x14ac:dyDescent="0.3">
      <c r="A3981">
        <v>1004186</v>
      </c>
      <c r="B3981" t="s">
        <v>3869</v>
      </c>
      <c r="C3981" t="s">
        <v>3871</v>
      </c>
      <c r="D3981" t="s">
        <v>3880</v>
      </c>
    </row>
    <row r="3982" spans="1:4" x14ac:dyDescent="0.3">
      <c r="A3982">
        <v>1004187</v>
      </c>
      <c r="B3982" t="s">
        <v>3867</v>
      </c>
      <c r="C3982" t="s">
        <v>3870</v>
      </c>
      <c r="D3982" t="s">
        <v>3880</v>
      </c>
    </row>
    <row r="3983" spans="1:4" x14ac:dyDescent="0.3">
      <c r="A3983">
        <v>1004188</v>
      </c>
      <c r="B3983" t="s">
        <v>3869</v>
      </c>
      <c r="C3983" t="s">
        <v>3873</v>
      </c>
      <c r="D3983" t="s">
        <v>3879</v>
      </c>
    </row>
    <row r="3984" spans="1:4" x14ac:dyDescent="0.3">
      <c r="A3984">
        <v>1004189</v>
      </c>
      <c r="B3984" t="s">
        <v>3869</v>
      </c>
      <c r="C3984" t="s">
        <v>3874</v>
      </c>
      <c r="D3984" t="s">
        <v>3880</v>
      </c>
    </row>
    <row r="3985" spans="1:4" x14ac:dyDescent="0.3">
      <c r="A3985">
        <v>1004190</v>
      </c>
      <c r="B3985" t="s">
        <v>3869</v>
      </c>
      <c r="C3985" t="s">
        <v>3872</v>
      </c>
      <c r="D3985" t="s">
        <v>3879</v>
      </c>
    </row>
    <row r="3986" spans="1:4" x14ac:dyDescent="0.3">
      <c r="A3986">
        <v>1004193</v>
      </c>
      <c r="B3986" t="s">
        <v>3869</v>
      </c>
      <c r="C3986" t="s">
        <v>3870</v>
      </c>
      <c r="D3986" t="s">
        <v>3879</v>
      </c>
    </row>
    <row r="3987" spans="1:4" x14ac:dyDescent="0.3">
      <c r="A3987">
        <v>1004194</v>
      </c>
      <c r="B3987" t="s">
        <v>3869</v>
      </c>
      <c r="C3987" t="s">
        <v>3875</v>
      </c>
      <c r="D3987" t="s">
        <v>3880</v>
      </c>
    </row>
    <row r="3988" spans="1:4" x14ac:dyDescent="0.3">
      <c r="A3988">
        <v>1004196</v>
      </c>
      <c r="B3988" t="s">
        <v>3869</v>
      </c>
      <c r="C3988" t="s">
        <v>3874</v>
      </c>
      <c r="D3988" t="s">
        <v>3880</v>
      </c>
    </row>
    <row r="3989" spans="1:4" x14ac:dyDescent="0.3">
      <c r="A3989">
        <v>1004197</v>
      </c>
      <c r="B3989" t="s">
        <v>3867</v>
      </c>
      <c r="C3989" t="s">
        <v>3872</v>
      </c>
      <c r="D3989" t="s">
        <v>3879</v>
      </c>
    </row>
    <row r="3990" spans="1:4" x14ac:dyDescent="0.3">
      <c r="A3990">
        <v>1004198</v>
      </c>
      <c r="B3990" t="s">
        <v>3869</v>
      </c>
      <c r="C3990" t="s">
        <v>3875</v>
      </c>
      <c r="D3990" t="s">
        <v>3879</v>
      </c>
    </row>
    <row r="3991" spans="1:4" x14ac:dyDescent="0.3">
      <c r="A3991">
        <v>1004199</v>
      </c>
      <c r="B3991" t="s">
        <v>3867</v>
      </c>
      <c r="C3991" t="s">
        <v>3871</v>
      </c>
      <c r="D3991" t="s">
        <v>3879</v>
      </c>
    </row>
    <row r="3992" spans="1:4" x14ac:dyDescent="0.3">
      <c r="A3992">
        <v>1004200</v>
      </c>
      <c r="B3992" t="s">
        <v>3869</v>
      </c>
      <c r="C3992" t="s">
        <v>3872</v>
      </c>
      <c r="D3992" t="s">
        <v>3879</v>
      </c>
    </row>
    <row r="3993" spans="1:4" x14ac:dyDescent="0.3">
      <c r="A3993">
        <v>1004201</v>
      </c>
      <c r="B3993" t="s">
        <v>3867</v>
      </c>
      <c r="C3993" t="s">
        <v>3871</v>
      </c>
      <c r="D3993" t="s">
        <v>3880</v>
      </c>
    </row>
    <row r="3994" spans="1:4" x14ac:dyDescent="0.3">
      <c r="A3994">
        <v>1004203</v>
      </c>
      <c r="B3994" t="s">
        <v>3869</v>
      </c>
      <c r="C3994" t="s">
        <v>3871</v>
      </c>
      <c r="D3994" t="s">
        <v>3880</v>
      </c>
    </row>
    <row r="3995" spans="1:4" x14ac:dyDescent="0.3">
      <c r="A3995">
        <v>1004204</v>
      </c>
      <c r="B3995" t="s">
        <v>3869</v>
      </c>
      <c r="C3995" t="s">
        <v>3874</v>
      </c>
      <c r="D3995" t="s">
        <v>3879</v>
      </c>
    </row>
    <row r="3996" spans="1:4" x14ac:dyDescent="0.3">
      <c r="A3996">
        <v>1004205</v>
      </c>
      <c r="B3996" t="s">
        <v>3867</v>
      </c>
      <c r="C3996" t="s">
        <v>3871</v>
      </c>
      <c r="D3996" t="s">
        <v>3879</v>
      </c>
    </row>
    <row r="3997" spans="1:4" x14ac:dyDescent="0.3">
      <c r="A3997">
        <v>1004206</v>
      </c>
      <c r="B3997" t="s">
        <v>3867</v>
      </c>
      <c r="C3997" t="s">
        <v>3874</v>
      </c>
      <c r="D3997" t="s">
        <v>3879</v>
      </c>
    </row>
    <row r="3998" spans="1:4" x14ac:dyDescent="0.3">
      <c r="A3998">
        <v>1004207</v>
      </c>
      <c r="B3998" t="s">
        <v>3869</v>
      </c>
      <c r="C3998" t="s">
        <v>3874</v>
      </c>
      <c r="D3998" t="s">
        <v>3879</v>
      </c>
    </row>
    <row r="3999" spans="1:4" x14ac:dyDescent="0.3">
      <c r="A3999">
        <v>1004208</v>
      </c>
      <c r="B3999" t="s">
        <v>3867</v>
      </c>
      <c r="C3999" t="s">
        <v>3874</v>
      </c>
      <c r="D3999" t="s">
        <v>3879</v>
      </c>
    </row>
    <row r="4000" spans="1:4" x14ac:dyDescent="0.3">
      <c r="A4000">
        <v>1004209</v>
      </c>
      <c r="B4000" t="s">
        <v>3869</v>
      </c>
      <c r="C4000" t="s">
        <v>3870</v>
      </c>
      <c r="D4000" t="s">
        <v>3879</v>
      </c>
    </row>
    <row r="4001" spans="1:4" x14ac:dyDescent="0.3">
      <c r="A4001">
        <v>1004210</v>
      </c>
      <c r="B4001" t="s">
        <v>3869</v>
      </c>
      <c r="C4001" t="s">
        <v>3871</v>
      </c>
      <c r="D4001" t="s">
        <v>3879</v>
      </c>
    </row>
    <row r="4002" spans="1:4" x14ac:dyDescent="0.3">
      <c r="A4002">
        <v>1004211</v>
      </c>
      <c r="B4002" t="s">
        <v>3869</v>
      </c>
      <c r="C4002" t="s">
        <v>3872</v>
      </c>
      <c r="D4002" t="s">
        <v>3880</v>
      </c>
    </row>
    <row r="4003" spans="1:4" x14ac:dyDescent="0.3">
      <c r="A4003">
        <v>1004213</v>
      </c>
      <c r="B4003" t="s">
        <v>3869</v>
      </c>
      <c r="C4003" t="s">
        <v>3874</v>
      </c>
      <c r="D4003" t="s">
        <v>3879</v>
      </c>
    </row>
    <row r="4004" spans="1:4" x14ac:dyDescent="0.3">
      <c r="A4004">
        <v>1004215</v>
      </c>
      <c r="B4004" t="s">
        <v>3869</v>
      </c>
      <c r="C4004" t="s">
        <v>3871</v>
      </c>
      <c r="D4004" t="s">
        <v>3879</v>
      </c>
    </row>
    <row r="4005" spans="1:4" x14ac:dyDescent="0.3">
      <c r="A4005">
        <v>1004216</v>
      </c>
      <c r="B4005" t="s">
        <v>3869</v>
      </c>
      <c r="C4005" t="s">
        <v>3871</v>
      </c>
      <c r="D4005" t="s">
        <v>3879</v>
      </c>
    </row>
    <row r="4006" spans="1:4" x14ac:dyDescent="0.3">
      <c r="A4006">
        <v>1004217</v>
      </c>
      <c r="B4006" t="s">
        <v>3869</v>
      </c>
      <c r="C4006" t="s">
        <v>3875</v>
      </c>
      <c r="D4006" t="s">
        <v>3879</v>
      </c>
    </row>
    <row r="4007" spans="1:4" x14ac:dyDescent="0.3">
      <c r="A4007">
        <v>1004218</v>
      </c>
      <c r="B4007" t="s">
        <v>3869</v>
      </c>
      <c r="C4007" t="s">
        <v>3873</v>
      </c>
      <c r="D4007" t="s">
        <v>3880</v>
      </c>
    </row>
    <row r="4008" spans="1:4" x14ac:dyDescent="0.3">
      <c r="A4008">
        <v>1004220</v>
      </c>
      <c r="B4008" t="s">
        <v>3869</v>
      </c>
      <c r="C4008" t="s">
        <v>3874</v>
      </c>
      <c r="D4008" t="s">
        <v>3880</v>
      </c>
    </row>
    <row r="4009" spans="1:4" x14ac:dyDescent="0.3">
      <c r="A4009">
        <v>1004221</v>
      </c>
      <c r="B4009" t="s">
        <v>3869</v>
      </c>
      <c r="C4009" t="s">
        <v>3874</v>
      </c>
      <c r="D4009" t="s">
        <v>3880</v>
      </c>
    </row>
    <row r="4010" spans="1:4" x14ac:dyDescent="0.3">
      <c r="A4010">
        <v>1004222</v>
      </c>
      <c r="B4010" t="s">
        <v>3867</v>
      </c>
      <c r="C4010" t="s">
        <v>3872</v>
      </c>
      <c r="D4010" t="s">
        <v>3879</v>
      </c>
    </row>
    <row r="4011" spans="1:4" x14ac:dyDescent="0.3">
      <c r="A4011">
        <v>1004223</v>
      </c>
      <c r="B4011" t="s">
        <v>3867</v>
      </c>
      <c r="C4011" t="s">
        <v>3874</v>
      </c>
      <c r="D4011" t="s">
        <v>3879</v>
      </c>
    </row>
    <row r="4012" spans="1:4" x14ac:dyDescent="0.3">
      <c r="A4012">
        <v>1004224</v>
      </c>
      <c r="B4012" t="s">
        <v>3867</v>
      </c>
      <c r="C4012" t="s">
        <v>3872</v>
      </c>
      <c r="D4012" t="s">
        <v>3880</v>
      </c>
    </row>
    <row r="4013" spans="1:4" x14ac:dyDescent="0.3">
      <c r="A4013">
        <v>1004225</v>
      </c>
      <c r="B4013" t="s">
        <v>3867</v>
      </c>
      <c r="C4013" t="s">
        <v>3871</v>
      </c>
      <c r="D4013" t="s">
        <v>3879</v>
      </c>
    </row>
    <row r="4014" spans="1:4" x14ac:dyDescent="0.3">
      <c r="A4014">
        <v>1004226</v>
      </c>
      <c r="B4014" t="s">
        <v>3867</v>
      </c>
      <c r="C4014" t="s">
        <v>3874</v>
      </c>
      <c r="D4014" t="s">
        <v>3879</v>
      </c>
    </row>
    <row r="4015" spans="1:4" x14ac:dyDescent="0.3">
      <c r="A4015">
        <v>1004227</v>
      </c>
      <c r="B4015" t="s">
        <v>3869</v>
      </c>
      <c r="C4015" t="s">
        <v>3871</v>
      </c>
      <c r="D4015" t="s">
        <v>3879</v>
      </c>
    </row>
    <row r="4016" spans="1:4" x14ac:dyDescent="0.3">
      <c r="A4016">
        <v>1004228</v>
      </c>
      <c r="B4016" t="s">
        <v>3869</v>
      </c>
      <c r="C4016" t="s">
        <v>3873</v>
      </c>
      <c r="D4016" t="s">
        <v>3879</v>
      </c>
    </row>
    <row r="4017" spans="1:4" x14ac:dyDescent="0.3">
      <c r="A4017">
        <v>1004229</v>
      </c>
      <c r="B4017" t="s">
        <v>3869</v>
      </c>
      <c r="C4017" t="s">
        <v>3874</v>
      </c>
      <c r="D4017" t="s">
        <v>3880</v>
      </c>
    </row>
    <row r="4018" spans="1:4" x14ac:dyDescent="0.3">
      <c r="A4018">
        <v>1004231</v>
      </c>
      <c r="B4018" t="s">
        <v>3867</v>
      </c>
      <c r="C4018" t="s">
        <v>3873</v>
      </c>
      <c r="D4018" t="s">
        <v>3879</v>
      </c>
    </row>
    <row r="4019" spans="1:4" x14ac:dyDescent="0.3">
      <c r="A4019">
        <v>1004232</v>
      </c>
      <c r="B4019" t="s">
        <v>3867</v>
      </c>
      <c r="C4019" t="s">
        <v>3874</v>
      </c>
      <c r="D4019" t="s">
        <v>3880</v>
      </c>
    </row>
    <row r="4020" spans="1:4" x14ac:dyDescent="0.3">
      <c r="A4020">
        <v>1004233</v>
      </c>
      <c r="B4020" t="s">
        <v>3869</v>
      </c>
      <c r="C4020" t="s">
        <v>3874</v>
      </c>
      <c r="D4020" t="s">
        <v>3879</v>
      </c>
    </row>
    <row r="4021" spans="1:4" x14ac:dyDescent="0.3">
      <c r="A4021">
        <v>1004234</v>
      </c>
      <c r="B4021" t="s">
        <v>3867</v>
      </c>
      <c r="C4021" t="s">
        <v>3872</v>
      </c>
      <c r="D4021" t="s">
        <v>3879</v>
      </c>
    </row>
    <row r="4022" spans="1:4" x14ac:dyDescent="0.3">
      <c r="A4022">
        <v>1004235</v>
      </c>
      <c r="B4022" t="s">
        <v>3869</v>
      </c>
      <c r="C4022" t="s">
        <v>3873</v>
      </c>
      <c r="D4022" t="s">
        <v>3879</v>
      </c>
    </row>
    <row r="4023" spans="1:4" x14ac:dyDescent="0.3">
      <c r="A4023">
        <v>1004236</v>
      </c>
      <c r="B4023" t="s">
        <v>3867</v>
      </c>
      <c r="C4023" t="s">
        <v>3871</v>
      </c>
      <c r="D4023" t="s">
        <v>3880</v>
      </c>
    </row>
    <row r="4024" spans="1:4" x14ac:dyDescent="0.3">
      <c r="A4024">
        <v>1004237</v>
      </c>
      <c r="B4024" t="s">
        <v>3869</v>
      </c>
      <c r="C4024" t="s">
        <v>3871</v>
      </c>
      <c r="D4024" t="s">
        <v>3880</v>
      </c>
    </row>
    <row r="4025" spans="1:4" x14ac:dyDescent="0.3">
      <c r="A4025">
        <v>1004238</v>
      </c>
      <c r="B4025" t="s">
        <v>3869</v>
      </c>
      <c r="C4025" t="s">
        <v>3874</v>
      </c>
      <c r="D4025" t="s">
        <v>3879</v>
      </c>
    </row>
    <row r="4026" spans="1:4" x14ac:dyDescent="0.3">
      <c r="A4026">
        <v>1004239</v>
      </c>
      <c r="B4026" t="s">
        <v>3869</v>
      </c>
      <c r="C4026" t="s">
        <v>3873</v>
      </c>
      <c r="D4026" t="s">
        <v>3879</v>
      </c>
    </row>
    <row r="4027" spans="1:4" x14ac:dyDescent="0.3">
      <c r="A4027">
        <v>1004240</v>
      </c>
      <c r="B4027" t="s">
        <v>3869</v>
      </c>
      <c r="C4027" t="s">
        <v>3874</v>
      </c>
      <c r="D4027" t="s">
        <v>3879</v>
      </c>
    </row>
    <row r="4028" spans="1:4" x14ac:dyDescent="0.3">
      <c r="A4028">
        <v>1004241</v>
      </c>
      <c r="B4028" t="s">
        <v>3869</v>
      </c>
      <c r="C4028" t="s">
        <v>3874</v>
      </c>
      <c r="D4028" t="s">
        <v>3880</v>
      </c>
    </row>
    <row r="4029" spans="1:4" x14ac:dyDescent="0.3">
      <c r="A4029">
        <v>1004242</v>
      </c>
      <c r="B4029" t="s">
        <v>3869</v>
      </c>
      <c r="C4029" t="s">
        <v>3873</v>
      </c>
      <c r="D4029" t="s">
        <v>3880</v>
      </c>
    </row>
    <row r="4030" spans="1:4" x14ac:dyDescent="0.3">
      <c r="A4030">
        <v>1004243</v>
      </c>
      <c r="B4030" t="s">
        <v>3869</v>
      </c>
      <c r="C4030" t="s">
        <v>3870</v>
      </c>
      <c r="D4030" t="s">
        <v>3880</v>
      </c>
    </row>
    <row r="4031" spans="1:4" x14ac:dyDescent="0.3">
      <c r="A4031">
        <v>1004244</v>
      </c>
      <c r="B4031" t="s">
        <v>3869</v>
      </c>
      <c r="C4031" t="s">
        <v>3874</v>
      </c>
      <c r="D4031" t="s">
        <v>3880</v>
      </c>
    </row>
    <row r="4032" spans="1:4" x14ac:dyDescent="0.3">
      <c r="A4032">
        <v>1004245</v>
      </c>
      <c r="B4032" t="s">
        <v>3869</v>
      </c>
      <c r="C4032" t="s">
        <v>3873</v>
      </c>
      <c r="D4032" t="s">
        <v>3879</v>
      </c>
    </row>
    <row r="4033" spans="1:4" x14ac:dyDescent="0.3">
      <c r="A4033">
        <v>1004246</v>
      </c>
      <c r="B4033" t="s">
        <v>3867</v>
      </c>
      <c r="C4033" t="s">
        <v>3874</v>
      </c>
      <c r="D4033" t="s">
        <v>3879</v>
      </c>
    </row>
    <row r="4034" spans="1:4" x14ac:dyDescent="0.3">
      <c r="A4034">
        <v>1004247</v>
      </c>
      <c r="B4034" t="s">
        <v>3869</v>
      </c>
      <c r="C4034" t="s">
        <v>3871</v>
      </c>
      <c r="D4034" t="s">
        <v>3880</v>
      </c>
    </row>
    <row r="4035" spans="1:4" x14ac:dyDescent="0.3">
      <c r="A4035">
        <v>1004248</v>
      </c>
      <c r="B4035" t="s">
        <v>3869</v>
      </c>
      <c r="C4035" t="s">
        <v>3871</v>
      </c>
      <c r="D4035" t="s">
        <v>3879</v>
      </c>
    </row>
    <row r="4036" spans="1:4" x14ac:dyDescent="0.3">
      <c r="A4036">
        <v>1004249</v>
      </c>
      <c r="B4036" t="s">
        <v>3867</v>
      </c>
      <c r="C4036" t="s">
        <v>3875</v>
      </c>
      <c r="D4036" t="s">
        <v>3879</v>
      </c>
    </row>
    <row r="4037" spans="1:4" x14ac:dyDescent="0.3">
      <c r="A4037">
        <v>1004250</v>
      </c>
      <c r="B4037" t="s">
        <v>3867</v>
      </c>
      <c r="C4037" t="s">
        <v>3873</v>
      </c>
      <c r="D4037" t="s">
        <v>3880</v>
      </c>
    </row>
    <row r="4038" spans="1:4" x14ac:dyDescent="0.3">
      <c r="A4038">
        <v>1004251</v>
      </c>
      <c r="B4038" t="s">
        <v>3869</v>
      </c>
      <c r="C4038" t="s">
        <v>3872</v>
      </c>
      <c r="D4038" t="s">
        <v>3879</v>
      </c>
    </row>
    <row r="4039" spans="1:4" x14ac:dyDescent="0.3">
      <c r="A4039">
        <v>1004252</v>
      </c>
      <c r="B4039" t="s">
        <v>3867</v>
      </c>
      <c r="C4039" t="s">
        <v>3874</v>
      </c>
      <c r="D4039" t="s">
        <v>3879</v>
      </c>
    </row>
    <row r="4040" spans="1:4" x14ac:dyDescent="0.3">
      <c r="A4040">
        <v>1004253</v>
      </c>
      <c r="B4040" t="s">
        <v>3869</v>
      </c>
      <c r="C4040" t="s">
        <v>3872</v>
      </c>
      <c r="D4040" t="s">
        <v>3879</v>
      </c>
    </row>
    <row r="4041" spans="1:4" x14ac:dyDescent="0.3">
      <c r="A4041">
        <v>1004254</v>
      </c>
      <c r="B4041" t="s">
        <v>3869</v>
      </c>
      <c r="C4041" t="s">
        <v>3871</v>
      </c>
      <c r="D4041" t="s">
        <v>3879</v>
      </c>
    </row>
    <row r="4042" spans="1:4" x14ac:dyDescent="0.3">
      <c r="A4042">
        <v>1004255</v>
      </c>
      <c r="B4042" t="s">
        <v>3869</v>
      </c>
      <c r="C4042" t="s">
        <v>3873</v>
      </c>
      <c r="D4042" t="s">
        <v>3880</v>
      </c>
    </row>
    <row r="4043" spans="1:4" x14ac:dyDescent="0.3">
      <c r="A4043">
        <v>1004256</v>
      </c>
      <c r="B4043" t="s">
        <v>3867</v>
      </c>
      <c r="C4043" t="s">
        <v>3868</v>
      </c>
      <c r="D4043" t="s">
        <v>3879</v>
      </c>
    </row>
    <row r="4044" spans="1:4" x14ac:dyDescent="0.3">
      <c r="A4044">
        <v>1004257</v>
      </c>
      <c r="B4044" t="s">
        <v>3869</v>
      </c>
      <c r="C4044" t="s">
        <v>3873</v>
      </c>
      <c r="D4044" t="s">
        <v>3880</v>
      </c>
    </row>
    <row r="4045" spans="1:4" x14ac:dyDescent="0.3">
      <c r="A4045">
        <v>1004258</v>
      </c>
      <c r="B4045" t="s">
        <v>3869</v>
      </c>
      <c r="C4045" t="s">
        <v>3871</v>
      </c>
      <c r="D4045" t="s">
        <v>3879</v>
      </c>
    </row>
    <row r="4046" spans="1:4" x14ac:dyDescent="0.3">
      <c r="A4046">
        <v>1004259</v>
      </c>
      <c r="B4046" t="s">
        <v>3869</v>
      </c>
      <c r="C4046" t="s">
        <v>3874</v>
      </c>
      <c r="D4046" t="s">
        <v>3879</v>
      </c>
    </row>
    <row r="4047" spans="1:4" x14ac:dyDescent="0.3">
      <c r="A4047">
        <v>1004260</v>
      </c>
      <c r="B4047" t="s">
        <v>3869</v>
      </c>
      <c r="C4047" t="s">
        <v>3871</v>
      </c>
      <c r="D4047" t="s">
        <v>3880</v>
      </c>
    </row>
    <row r="4048" spans="1:4" x14ac:dyDescent="0.3">
      <c r="A4048">
        <v>1004261</v>
      </c>
      <c r="B4048" t="s">
        <v>3867</v>
      </c>
      <c r="C4048" t="s">
        <v>3874</v>
      </c>
      <c r="D4048" t="s">
        <v>3879</v>
      </c>
    </row>
    <row r="4049" spans="1:4" x14ac:dyDescent="0.3">
      <c r="A4049">
        <v>1004262</v>
      </c>
      <c r="B4049" t="s">
        <v>3867</v>
      </c>
      <c r="C4049" t="s">
        <v>3874</v>
      </c>
      <c r="D4049" t="s">
        <v>3879</v>
      </c>
    </row>
    <row r="4050" spans="1:4" x14ac:dyDescent="0.3">
      <c r="A4050">
        <v>1004263</v>
      </c>
      <c r="B4050" t="s">
        <v>3869</v>
      </c>
      <c r="C4050" t="s">
        <v>3871</v>
      </c>
      <c r="D4050" t="s">
        <v>3879</v>
      </c>
    </row>
    <row r="4051" spans="1:4" x14ac:dyDescent="0.3">
      <c r="A4051">
        <v>1004264</v>
      </c>
      <c r="B4051" t="s">
        <v>3869</v>
      </c>
      <c r="C4051" t="s">
        <v>3872</v>
      </c>
      <c r="D4051" t="s">
        <v>3880</v>
      </c>
    </row>
    <row r="4052" spans="1:4" x14ac:dyDescent="0.3">
      <c r="A4052">
        <v>1004265</v>
      </c>
      <c r="B4052" t="s">
        <v>3869</v>
      </c>
      <c r="C4052" t="s">
        <v>3871</v>
      </c>
      <c r="D4052" t="s">
        <v>3879</v>
      </c>
    </row>
    <row r="4053" spans="1:4" x14ac:dyDescent="0.3">
      <c r="A4053">
        <v>1004266</v>
      </c>
      <c r="B4053" t="s">
        <v>3869</v>
      </c>
      <c r="C4053" t="s">
        <v>3870</v>
      </c>
      <c r="D4053" t="s">
        <v>3880</v>
      </c>
    </row>
    <row r="4054" spans="1:4" x14ac:dyDescent="0.3">
      <c r="A4054">
        <v>1004267</v>
      </c>
      <c r="B4054" t="s">
        <v>3869</v>
      </c>
      <c r="C4054" t="s">
        <v>3874</v>
      </c>
      <c r="D4054" t="s">
        <v>3880</v>
      </c>
    </row>
    <row r="4055" spans="1:4" x14ac:dyDescent="0.3">
      <c r="A4055">
        <v>1004268</v>
      </c>
      <c r="B4055" t="s">
        <v>3867</v>
      </c>
      <c r="C4055" t="s">
        <v>3872</v>
      </c>
      <c r="D4055" t="s">
        <v>3879</v>
      </c>
    </row>
    <row r="4056" spans="1:4" x14ac:dyDescent="0.3">
      <c r="A4056">
        <v>1004269</v>
      </c>
      <c r="B4056" t="s">
        <v>3869</v>
      </c>
      <c r="C4056" t="s">
        <v>3874</v>
      </c>
      <c r="D4056" t="s">
        <v>3880</v>
      </c>
    </row>
    <row r="4057" spans="1:4" x14ac:dyDescent="0.3">
      <c r="A4057">
        <v>1004270</v>
      </c>
      <c r="B4057" t="s">
        <v>3869</v>
      </c>
      <c r="C4057" t="s">
        <v>3872</v>
      </c>
      <c r="D4057" t="s">
        <v>3880</v>
      </c>
    </row>
    <row r="4058" spans="1:4" x14ac:dyDescent="0.3">
      <c r="A4058">
        <v>1004271</v>
      </c>
      <c r="B4058" t="s">
        <v>3869</v>
      </c>
      <c r="C4058" t="s">
        <v>3874</v>
      </c>
      <c r="D4058" t="s">
        <v>3879</v>
      </c>
    </row>
    <row r="4059" spans="1:4" x14ac:dyDescent="0.3">
      <c r="A4059">
        <v>1004272</v>
      </c>
      <c r="B4059" t="s">
        <v>3869</v>
      </c>
      <c r="C4059" t="s">
        <v>3872</v>
      </c>
      <c r="D4059" t="s">
        <v>3879</v>
      </c>
    </row>
    <row r="4060" spans="1:4" x14ac:dyDescent="0.3">
      <c r="A4060">
        <v>1004273</v>
      </c>
      <c r="B4060" t="s">
        <v>3869</v>
      </c>
      <c r="C4060" t="s">
        <v>3872</v>
      </c>
      <c r="D4060" t="s">
        <v>3880</v>
      </c>
    </row>
    <row r="4061" spans="1:4" x14ac:dyDescent="0.3">
      <c r="A4061">
        <v>1004274</v>
      </c>
      <c r="B4061" t="s">
        <v>3867</v>
      </c>
      <c r="C4061" t="s">
        <v>3872</v>
      </c>
      <c r="D4061" t="s">
        <v>3880</v>
      </c>
    </row>
    <row r="4062" spans="1:4" x14ac:dyDescent="0.3">
      <c r="A4062">
        <v>1004275</v>
      </c>
      <c r="B4062" t="s">
        <v>3867</v>
      </c>
      <c r="C4062" t="s">
        <v>3872</v>
      </c>
      <c r="D4062" t="s">
        <v>3879</v>
      </c>
    </row>
    <row r="4063" spans="1:4" x14ac:dyDescent="0.3">
      <c r="A4063">
        <v>1004276</v>
      </c>
      <c r="B4063" t="s">
        <v>3867</v>
      </c>
      <c r="C4063" t="s">
        <v>3872</v>
      </c>
      <c r="D4063" t="s">
        <v>3880</v>
      </c>
    </row>
    <row r="4064" spans="1:4" x14ac:dyDescent="0.3">
      <c r="A4064">
        <v>1004277</v>
      </c>
      <c r="B4064" t="s">
        <v>3869</v>
      </c>
      <c r="C4064" t="s">
        <v>3874</v>
      </c>
      <c r="D4064" t="s">
        <v>3879</v>
      </c>
    </row>
    <row r="4065" spans="1:4" x14ac:dyDescent="0.3">
      <c r="A4065">
        <v>1004278</v>
      </c>
      <c r="B4065" t="s">
        <v>3867</v>
      </c>
      <c r="C4065" t="s">
        <v>3872</v>
      </c>
      <c r="D4065" t="s">
        <v>3879</v>
      </c>
    </row>
    <row r="4066" spans="1:4" x14ac:dyDescent="0.3">
      <c r="A4066">
        <v>1004279</v>
      </c>
      <c r="B4066" t="s">
        <v>3869</v>
      </c>
      <c r="C4066" t="s">
        <v>3871</v>
      </c>
      <c r="D4066" t="s">
        <v>3879</v>
      </c>
    </row>
    <row r="4067" spans="1:4" x14ac:dyDescent="0.3">
      <c r="A4067">
        <v>1004280</v>
      </c>
      <c r="B4067" t="s">
        <v>3869</v>
      </c>
      <c r="C4067" t="s">
        <v>3874</v>
      </c>
      <c r="D4067" t="s">
        <v>3879</v>
      </c>
    </row>
    <row r="4068" spans="1:4" x14ac:dyDescent="0.3">
      <c r="A4068">
        <v>1004281</v>
      </c>
      <c r="B4068" t="s">
        <v>3869</v>
      </c>
      <c r="C4068" t="s">
        <v>3870</v>
      </c>
      <c r="D4068" t="s">
        <v>3879</v>
      </c>
    </row>
    <row r="4069" spans="1:4" x14ac:dyDescent="0.3">
      <c r="A4069">
        <v>1004282</v>
      </c>
      <c r="B4069" t="s">
        <v>3869</v>
      </c>
      <c r="C4069" t="s">
        <v>3874</v>
      </c>
      <c r="D4069" t="s">
        <v>3880</v>
      </c>
    </row>
    <row r="4070" spans="1:4" x14ac:dyDescent="0.3">
      <c r="A4070">
        <v>1004283</v>
      </c>
      <c r="B4070" t="s">
        <v>3867</v>
      </c>
      <c r="C4070" t="s">
        <v>3871</v>
      </c>
      <c r="D4070" t="s">
        <v>3879</v>
      </c>
    </row>
    <row r="4071" spans="1:4" x14ac:dyDescent="0.3">
      <c r="A4071">
        <v>1004284</v>
      </c>
      <c r="B4071" t="s">
        <v>3869</v>
      </c>
      <c r="C4071" t="s">
        <v>3873</v>
      </c>
      <c r="D4071" t="s">
        <v>3879</v>
      </c>
    </row>
    <row r="4072" spans="1:4" x14ac:dyDescent="0.3">
      <c r="A4072">
        <v>1004285</v>
      </c>
      <c r="B4072" t="s">
        <v>3869</v>
      </c>
      <c r="C4072" t="s">
        <v>3874</v>
      </c>
      <c r="D4072" t="s">
        <v>3879</v>
      </c>
    </row>
    <row r="4073" spans="1:4" x14ac:dyDescent="0.3">
      <c r="A4073">
        <v>1004286</v>
      </c>
      <c r="B4073" t="s">
        <v>3869</v>
      </c>
      <c r="C4073" t="s">
        <v>3874</v>
      </c>
      <c r="D4073" t="s">
        <v>3879</v>
      </c>
    </row>
    <row r="4074" spans="1:4" x14ac:dyDescent="0.3">
      <c r="A4074">
        <v>1004287</v>
      </c>
      <c r="B4074" t="s">
        <v>3869</v>
      </c>
      <c r="C4074" t="s">
        <v>3871</v>
      </c>
      <c r="D4074" t="s">
        <v>3880</v>
      </c>
    </row>
    <row r="4075" spans="1:4" x14ac:dyDescent="0.3">
      <c r="A4075">
        <v>1004288</v>
      </c>
      <c r="B4075" t="s">
        <v>3867</v>
      </c>
      <c r="C4075" t="s">
        <v>3871</v>
      </c>
      <c r="D4075" t="s">
        <v>3879</v>
      </c>
    </row>
    <row r="4076" spans="1:4" x14ac:dyDescent="0.3">
      <c r="A4076">
        <v>1004289</v>
      </c>
      <c r="B4076" t="s">
        <v>3869</v>
      </c>
      <c r="C4076" t="s">
        <v>3874</v>
      </c>
      <c r="D4076" t="s">
        <v>3880</v>
      </c>
    </row>
    <row r="4077" spans="1:4" x14ac:dyDescent="0.3">
      <c r="A4077">
        <v>1004290</v>
      </c>
      <c r="B4077" t="s">
        <v>3869</v>
      </c>
      <c r="C4077" t="s">
        <v>3871</v>
      </c>
      <c r="D4077" t="s">
        <v>3879</v>
      </c>
    </row>
    <row r="4078" spans="1:4" x14ac:dyDescent="0.3">
      <c r="A4078">
        <v>1004291</v>
      </c>
      <c r="B4078" t="s">
        <v>3869</v>
      </c>
      <c r="C4078" t="s">
        <v>3874</v>
      </c>
      <c r="D4078" t="s">
        <v>3879</v>
      </c>
    </row>
    <row r="4079" spans="1:4" x14ac:dyDescent="0.3">
      <c r="A4079">
        <v>1004292</v>
      </c>
      <c r="B4079" t="s">
        <v>3869</v>
      </c>
      <c r="C4079" t="s">
        <v>3871</v>
      </c>
      <c r="D4079" t="s">
        <v>3880</v>
      </c>
    </row>
    <row r="4080" spans="1:4" x14ac:dyDescent="0.3">
      <c r="A4080">
        <v>1004294</v>
      </c>
      <c r="B4080" t="s">
        <v>3869</v>
      </c>
      <c r="C4080" t="s">
        <v>3868</v>
      </c>
      <c r="D4080" t="s">
        <v>3879</v>
      </c>
    </row>
    <row r="4081" spans="1:4" x14ac:dyDescent="0.3">
      <c r="A4081">
        <v>1004295</v>
      </c>
      <c r="B4081" t="s">
        <v>3869</v>
      </c>
      <c r="C4081" t="s">
        <v>3875</v>
      </c>
      <c r="D4081" t="s">
        <v>3879</v>
      </c>
    </row>
    <row r="4082" spans="1:4" x14ac:dyDescent="0.3">
      <c r="A4082">
        <v>1004296</v>
      </c>
      <c r="B4082" t="s">
        <v>3869</v>
      </c>
      <c r="C4082" t="s">
        <v>3870</v>
      </c>
      <c r="D4082" t="s">
        <v>3880</v>
      </c>
    </row>
    <row r="4083" spans="1:4" x14ac:dyDescent="0.3">
      <c r="A4083">
        <v>1004297</v>
      </c>
      <c r="B4083" t="s">
        <v>3869</v>
      </c>
      <c r="C4083" t="s">
        <v>3872</v>
      </c>
      <c r="D4083" t="s">
        <v>3880</v>
      </c>
    </row>
    <row r="4084" spans="1:4" x14ac:dyDescent="0.3">
      <c r="A4084">
        <v>1004298</v>
      </c>
      <c r="B4084" t="s">
        <v>3867</v>
      </c>
      <c r="C4084" t="s">
        <v>3875</v>
      </c>
      <c r="D4084" t="s">
        <v>3879</v>
      </c>
    </row>
    <row r="4085" spans="1:4" x14ac:dyDescent="0.3">
      <c r="A4085">
        <v>1004300</v>
      </c>
      <c r="B4085" t="s">
        <v>3867</v>
      </c>
      <c r="C4085" t="s">
        <v>3875</v>
      </c>
      <c r="D4085" t="s">
        <v>3879</v>
      </c>
    </row>
    <row r="4086" spans="1:4" x14ac:dyDescent="0.3">
      <c r="A4086">
        <v>1004301</v>
      </c>
      <c r="B4086" t="s">
        <v>3869</v>
      </c>
      <c r="C4086" t="s">
        <v>3874</v>
      </c>
      <c r="D4086" t="s">
        <v>3880</v>
      </c>
    </row>
    <row r="4087" spans="1:4" x14ac:dyDescent="0.3">
      <c r="A4087">
        <v>1004302</v>
      </c>
      <c r="B4087" t="s">
        <v>3869</v>
      </c>
      <c r="C4087" t="s">
        <v>3873</v>
      </c>
      <c r="D4087" t="s">
        <v>3879</v>
      </c>
    </row>
    <row r="4088" spans="1:4" x14ac:dyDescent="0.3">
      <c r="A4088">
        <v>1004303</v>
      </c>
      <c r="B4088" t="s">
        <v>3869</v>
      </c>
      <c r="C4088" t="s">
        <v>3871</v>
      </c>
      <c r="D4088" t="s">
        <v>3879</v>
      </c>
    </row>
    <row r="4089" spans="1:4" x14ac:dyDescent="0.3">
      <c r="A4089">
        <v>1004304</v>
      </c>
      <c r="B4089" t="s">
        <v>3869</v>
      </c>
      <c r="C4089" t="s">
        <v>3875</v>
      </c>
      <c r="D4089" t="s">
        <v>3879</v>
      </c>
    </row>
    <row r="4090" spans="1:4" x14ac:dyDescent="0.3">
      <c r="A4090">
        <v>1004305</v>
      </c>
      <c r="B4090" t="s">
        <v>3867</v>
      </c>
      <c r="C4090" t="s">
        <v>3872</v>
      </c>
      <c r="D4090" t="s">
        <v>3880</v>
      </c>
    </row>
    <row r="4091" spans="1:4" x14ac:dyDescent="0.3">
      <c r="A4091">
        <v>1004306</v>
      </c>
      <c r="B4091" t="s">
        <v>3869</v>
      </c>
      <c r="C4091" t="s">
        <v>3872</v>
      </c>
      <c r="D4091" t="s">
        <v>3880</v>
      </c>
    </row>
    <row r="4092" spans="1:4" x14ac:dyDescent="0.3">
      <c r="A4092">
        <v>1004307</v>
      </c>
      <c r="B4092" t="s">
        <v>3869</v>
      </c>
      <c r="C4092" t="s">
        <v>3871</v>
      </c>
      <c r="D4092" t="s">
        <v>3879</v>
      </c>
    </row>
    <row r="4093" spans="1:4" x14ac:dyDescent="0.3">
      <c r="A4093">
        <v>1004308</v>
      </c>
      <c r="B4093" t="s">
        <v>3869</v>
      </c>
      <c r="C4093" t="s">
        <v>3871</v>
      </c>
      <c r="D4093" t="s">
        <v>3879</v>
      </c>
    </row>
    <row r="4094" spans="1:4" x14ac:dyDescent="0.3">
      <c r="A4094">
        <v>1004309</v>
      </c>
      <c r="B4094" t="s">
        <v>3869</v>
      </c>
      <c r="C4094" t="s">
        <v>3871</v>
      </c>
      <c r="D4094" t="s">
        <v>3879</v>
      </c>
    </row>
    <row r="4095" spans="1:4" x14ac:dyDescent="0.3">
      <c r="A4095">
        <v>1004310</v>
      </c>
      <c r="B4095" t="s">
        <v>3869</v>
      </c>
      <c r="C4095" t="s">
        <v>3871</v>
      </c>
      <c r="D4095" t="s">
        <v>3880</v>
      </c>
    </row>
    <row r="4096" spans="1:4" x14ac:dyDescent="0.3">
      <c r="A4096">
        <v>1004311</v>
      </c>
      <c r="B4096" t="s">
        <v>3869</v>
      </c>
      <c r="C4096" t="s">
        <v>3873</v>
      </c>
      <c r="D4096" t="s">
        <v>3879</v>
      </c>
    </row>
    <row r="4097" spans="1:4" x14ac:dyDescent="0.3">
      <c r="A4097">
        <v>1004312</v>
      </c>
      <c r="B4097" t="s">
        <v>3869</v>
      </c>
      <c r="C4097" t="s">
        <v>3871</v>
      </c>
      <c r="D4097" t="s">
        <v>3880</v>
      </c>
    </row>
    <row r="4098" spans="1:4" x14ac:dyDescent="0.3">
      <c r="A4098">
        <v>1004313</v>
      </c>
      <c r="B4098" t="s">
        <v>3867</v>
      </c>
      <c r="C4098" t="s">
        <v>3871</v>
      </c>
      <c r="D4098" t="s">
        <v>3879</v>
      </c>
    </row>
    <row r="4099" spans="1:4" x14ac:dyDescent="0.3">
      <c r="A4099">
        <v>1004314</v>
      </c>
      <c r="B4099" t="s">
        <v>3869</v>
      </c>
      <c r="C4099" t="s">
        <v>3871</v>
      </c>
      <c r="D4099" t="s">
        <v>3879</v>
      </c>
    </row>
    <row r="4100" spans="1:4" x14ac:dyDescent="0.3">
      <c r="A4100">
        <v>1004315</v>
      </c>
      <c r="B4100" t="s">
        <v>3869</v>
      </c>
      <c r="C4100" t="s">
        <v>3875</v>
      </c>
      <c r="D4100" t="s">
        <v>3879</v>
      </c>
    </row>
    <row r="4101" spans="1:4" x14ac:dyDescent="0.3">
      <c r="A4101">
        <v>1004316</v>
      </c>
      <c r="B4101" t="s">
        <v>3869</v>
      </c>
      <c r="C4101" t="s">
        <v>3871</v>
      </c>
      <c r="D4101" t="s">
        <v>3880</v>
      </c>
    </row>
    <row r="4102" spans="1:4" x14ac:dyDescent="0.3">
      <c r="A4102">
        <v>1004317</v>
      </c>
      <c r="B4102" t="s">
        <v>3867</v>
      </c>
      <c r="C4102" t="s">
        <v>3874</v>
      </c>
      <c r="D4102" t="s">
        <v>3879</v>
      </c>
    </row>
    <row r="4103" spans="1:4" x14ac:dyDescent="0.3">
      <c r="A4103">
        <v>1004318</v>
      </c>
      <c r="B4103" t="s">
        <v>3869</v>
      </c>
      <c r="C4103" t="s">
        <v>3871</v>
      </c>
      <c r="D4103" t="s">
        <v>3879</v>
      </c>
    </row>
    <row r="4104" spans="1:4" x14ac:dyDescent="0.3">
      <c r="A4104">
        <v>1004319</v>
      </c>
      <c r="B4104" t="s">
        <v>3869</v>
      </c>
      <c r="C4104" t="s">
        <v>3874</v>
      </c>
      <c r="D4104" t="s">
        <v>3880</v>
      </c>
    </row>
    <row r="4105" spans="1:4" x14ac:dyDescent="0.3">
      <c r="A4105">
        <v>1004320</v>
      </c>
      <c r="B4105" t="s">
        <v>3869</v>
      </c>
      <c r="C4105" t="s">
        <v>3871</v>
      </c>
      <c r="D4105" t="s">
        <v>3879</v>
      </c>
    </row>
    <row r="4106" spans="1:4" x14ac:dyDescent="0.3">
      <c r="A4106">
        <v>1004321</v>
      </c>
      <c r="B4106" t="s">
        <v>3869</v>
      </c>
      <c r="C4106" t="s">
        <v>3872</v>
      </c>
      <c r="D4106" t="s">
        <v>3880</v>
      </c>
    </row>
    <row r="4107" spans="1:4" x14ac:dyDescent="0.3">
      <c r="A4107">
        <v>1004322</v>
      </c>
      <c r="B4107" t="s">
        <v>3867</v>
      </c>
      <c r="C4107" t="s">
        <v>3873</v>
      </c>
      <c r="D4107" t="s">
        <v>3879</v>
      </c>
    </row>
    <row r="4108" spans="1:4" x14ac:dyDescent="0.3">
      <c r="A4108">
        <v>1004323</v>
      </c>
      <c r="B4108" t="s">
        <v>3869</v>
      </c>
      <c r="C4108" t="s">
        <v>3875</v>
      </c>
      <c r="D4108" t="s">
        <v>3879</v>
      </c>
    </row>
    <row r="4109" spans="1:4" x14ac:dyDescent="0.3">
      <c r="A4109">
        <v>1004324</v>
      </c>
      <c r="B4109" t="s">
        <v>3869</v>
      </c>
      <c r="C4109" t="s">
        <v>3871</v>
      </c>
      <c r="D4109" t="s">
        <v>3879</v>
      </c>
    </row>
    <row r="4110" spans="1:4" x14ac:dyDescent="0.3">
      <c r="A4110">
        <v>1004325</v>
      </c>
      <c r="B4110" t="s">
        <v>3869</v>
      </c>
      <c r="C4110" t="s">
        <v>3871</v>
      </c>
      <c r="D4110" t="s">
        <v>3880</v>
      </c>
    </row>
    <row r="4111" spans="1:4" x14ac:dyDescent="0.3">
      <c r="A4111">
        <v>1004326</v>
      </c>
      <c r="B4111" t="s">
        <v>3867</v>
      </c>
      <c r="C4111" t="s">
        <v>3872</v>
      </c>
      <c r="D4111" t="s">
        <v>3880</v>
      </c>
    </row>
    <row r="4112" spans="1:4" x14ac:dyDescent="0.3">
      <c r="A4112">
        <v>1004327</v>
      </c>
      <c r="B4112" t="s">
        <v>3869</v>
      </c>
      <c r="C4112" t="s">
        <v>3874</v>
      </c>
      <c r="D4112" t="s">
        <v>3879</v>
      </c>
    </row>
    <row r="4113" spans="1:4" x14ac:dyDescent="0.3">
      <c r="A4113">
        <v>1004328</v>
      </c>
      <c r="B4113" t="s">
        <v>3869</v>
      </c>
      <c r="C4113" t="s">
        <v>3873</v>
      </c>
      <c r="D4113" t="s">
        <v>3880</v>
      </c>
    </row>
    <row r="4114" spans="1:4" x14ac:dyDescent="0.3">
      <c r="A4114">
        <v>1004329</v>
      </c>
      <c r="B4114" t="s">
        <v>3867</v>
      </c>
      <c r="C4114" t="s">
        <v>3871</v>
      </c>
      <c r="D4114" t="s">
        <v>3880</v>
      </c>
    </row>
    <row r="4115" spans="1:4" x14ac:dyDescent="0.3">
      <c r="A4115">
        <v>1004330</v>
      </c>
      <c r="B4115" t="s">
        <v>3867</v>
      </c>
      <c r="C4115" t="s">
        <v>3872</v>
      </c>
      <c r="D4115" t="s">
        <v>3880</v>
      </c>
    </row>
    <row r="4116" spans="1:4" x14ac:dyDescent="0.3">
      <c r="A4116">
        <v>1004331</v>
      </c>
      <c r="B4116" t="s">
        <v>3869</v>
      </c>
      <c r="C4116" t="s">
        <v>3874</v>
      </c>
      <c r="D4116" t="s">
        <v>3879</v>
      </c>
    </row>
    <row r="4117" spans="1:4" x14ac:dyDescent="0.3">
      <c r="A4117">
        <v>1004332</v>
      </c>
      <c r="B4117" t="s">
        <v>3867</v>
      </c>
      <c r="C4117" t="s">
        <v>3871</v>
      </c>
      <c r="D4117" t="s">
        <v>3880</v>
      </c>
    </row>
    <row r="4118" spans="1:4" x14ac:dyDescent="0.3">
      <c r="A4118">
        <v>1004333</v>
      </c>
      <c r="B4118" t="s">
        <v>3869</v>
      </c>
      <c r="C4118" t="s">
        <v>3873</v>
      </c>
      <c r="D4118" t="s">
        <v>3880</v>
      </c>
    </row>
    <row r="4119" spans="1:4" x14ac:dyDescent="0.3">
      <c r="A4119">
        <v>1004334</v>
      </c>
      <c r="B4119" t="s">
        <v>3869</v>
      </c>
      <c r="C4119" t="s">
        <v>3871</v>
      </c>
      <c r="D4119" t="s">
        <v>3879</v>
      </c>
    </row>
    <row r="4120" spans="1:4" x14ac:dyDescent="0.3">
      <c r="A4120">
        <v>1004335</v>
      </c>
      <c r="B4120" t="s">
        <v>3869</v>
      </c>
      <c r="C4120" t="s">
        <v>3874</v>
      </c>
      <c r="D4120" t="s">
        <v>3879</v>
      </c>
    </row>
    <row r="4121" spans="1:4" x14ac:dyDescent="0.3">
      <c r="A4121">
        <v>1004336</v>
      </c>
      <c r="B4121" t="s">
        <v>3867</v>
      </c>
      <c r="C4121" t="s">
        <v>3871</v>
      </c>
      <c r="D4121" t="s">
        <v>3879</v>
      </c>
    </row>
    <row r="4122" spans="1:4" x14ac:dyDescent="0.3">
      <c r="A4122">
        <v>1004337</v>
      </c>
      <c r="B4122" t="s">
        <v>3869</v>
      </c>
      <c r="C4122" t="s">
        <v>3875</v>
      </c>
      <c r="D4122" t="s">
        <v>3879</v>
      </c>
    </row>
    <row r="4123" spans="1:4" x14ac:dyDescent="0.3">
      <c r="A4123">
        <v>1004338</v>
      </c>
      <c r="B4123" t="s">
        <v>3867</v>
      </c>
      <c r="C4123" t="s">
        <v>3875</v>
      </c>
      <c r="D4123" t="s">
        <v>3879</v>
      </c>
    </row>
    <row r="4124" spans="1:4" x14ac:dyDescent="0.3">
      <c r="A4124">
        <v>1004339</v>
      </c>
      <c r="B4124" t="s">
        <v>3869</v>
      </c>
      <c r="C4124" t="s">
        <v>3871</v>
      </c>
      <c r="D4124" t="s">
        <v>3879</v>
      </c>
    </row>
    <row r="4125" spans="1:4" x14ac:dyDescent="0.3">
      <c r="A4125">
        <v>1004340</v>
      </c>
      <c r="B4125" t="s">
        <v>3867</v>
      </c>
      <c r="C4125" t="s">
        <v>3871</v>
      </c>
      <c r="D4125" t="s">
        <v>3879</v>
      </c>
    </row>
    <row r="4126" spans="1:4" x14ac:dyDescent="0.3">
      <c r="A4126">
        <v>1004341</v>
      </c>
      <c r="B4126" t="s">
        <v>3869</v>
      </c>
      <c r="C4126" t="s">
        <v>3874</v>
      </c>
      <c r="D4126" t="s">
        <v>3879</v>
      </c>
    </row>
    <row r="4127" spans="1:4" x14ac:dyDescent="0.3">
      <c r="A4127">
        <v>1004342</v>
      </c>
      <c r="B4127" t="s">
        <v>3869</v>
      </c>
      <c r="C4127" t="s">
        <v>3871</v>
      </c>
      <c r="D4127" t="s">
        <v>3880</v>
      </c>
    </row>
    <row r="4128" spans="1:4" x14ac:dyDescent="0.3">
      <c r="A4128">
        <v>1004343</v>
      </c>
      <c r="B4128" t="s">
        <v>3869</v>
      </c>
      <c r="C4128" t="s">
        <v>3871</v>
      </c>
      <c r="D4128" t="s">
        <v>3880</v>
      </c>
    </row>
    <row r="4129" spans="1:4" x14ac:dyDescent="0.3">
      <c r="A4129">
        <v>1004344</v>
      </c>
      <c r="B4129" t="s">
        <v>3869</v>
      </c>
      <c r="C4129" t="s">
        <v>3871</v>
      </c>
      <c r="D4129" t="s">
        <v>3879</v>
      </c>
    </row>
    <row r="4130" spans="1:4" x14ac:dyDescent="0.3">
      <c r="A4130">
        <v>1004345</v>
      </c>
      <c r="B4130" t="s">
        <v>3867</v>
      </c>
      <c r="C4130" t="s">
        <v>3871</v>
      </c>
      <c r="D4130" t="s">
        <v>3879</v>
      </c>
    </row>
    <row r="4131" spans="1:4" x14ac:dyDescent="0.3">
      <c r="A4131">
        <v>1004346</v>
      </c>
      <c r="B4131" t="s">
        <v>3869</v>
      </c>
      <c r="C4131" t="s">
        <v>3875</v>
      </c>
      <c r="D4131" t="s">
        <v>3880</v>
      </c>
    </row>
    <row r="4132" spans="1:4" x14ac:dyDescent="0.3">
      <c r="A4132">
        <v>1004347</v>
      </c>
      <c r="B4132" t="s">
        <v>3867</v>
      </c>
      <c r="C4132" t="s">
        <v>3875</v>
      </c>
      <c r="D4132" t="s">
        <v>3879</v>
      </c>
    </row>
    <row r="4133" spans="1:4" x14ac:dyDescent="0.3">
      <c r="A4133">
        <v>1004348</v>
      </c>
      <c r="B4133" t="s">
        <v>3869</v>
      </c>
      <c r="C4133" t="s">
        <v>3872</v>
      </c>
      <c r="D4133" t="s">
        <v>3880</v>
      </c>
    </row>
    <row r="4134" spans="1:4" x14ac:dyDescent="0.3">
      <c r="A4134">
        <v>1004349</v>
      </c>
      <c r="B4134" t="s">
        <v>3869</v>
      </c>
      <c r="C4134" t="s">
        <v>3875</v>
      </c>
      <c r="D4134" t="s">
        <v>3879</v>
      </c>
    </row>
    <row r="4135" spans="1:4" x14ac:dyDescent="0.3">
      <c r="A4135">
        <v>1004350</v>
      </c>
      <c r="B4135" t="s">
        <v>3869</v>
      </c>
      <c r="C4135" t="s">
        <v>3875</v>
      </c>
      <c r="D4135" t="s">
        <v>3879</v>
      </c>
    </row>
    <row r="4136" spans="1:4" x14ac:dyDescent="0.3">
      <c r="A4136">
        <v>1004351</v>
      </c>
      <c r="B4136" t="s">
        <v>3869</v>
      </c>
      <c r="C4136" t="s">
        <v>3871</v>
      </c>
      <c r="D4136" t="s">
        <v>3879</v>
      </c>
    </row>
    <row r="4137" spans="1:4" x14ac:dyDescent="0.3">
      <c r="A4137">
        <v>1004352</v>
      </c>
      <c r="B4137" t="s">
        <v>3869</v>
      </c>
      <c r="C4137" t="s">
        <v>3875</v>
      </c>
      <c r="D4137" t="s">
        <v>3879</v>
      </c>
    </row>
    <row r="4138" spans="1:4" x14ac:dyDescent="0.3">
      <c r="A4138">
        <v>1004353</v>
      </c>
      <c r="B4138" t="s">
        <v>3869</v>
      </c>
      <c r="C4138" t="s">
        <v>3871</v>
      </c>
      <c r="D4138" t="s">
        <v>3879</v>
      </c>
    </row>
    <row r="4139" spans="1:4" x14ac:dyDescent="0.3">
      <c r="A4139">
        <v>1004354</v>
      </c>
      <c r="B4139" t="s">
        <v>3869</v>
      </c>
      <c r="C4139" t="s">
        <v>3874</v>
      </c>
      <c r="D4139" t="s">
        <v>3879</v>
      </c>
    </row>
    <row r="4140" spans="1:4" x14ac:dyDescent="0.3">
      <c r="A4140">
        <v>1004355</v>
      </c>
      <c r="B4140" t="s">
        <v>3869</v>
      </c>
      <c r="C4140" t="s">
        <v>3873</v>
      </c>
      <c r="D4140" t="s">
        <v>3879</v>
      </c>
    </row>
    <row r="4141" spans="1:4" x14ac:dyDescent="0.3">
      <c r="A4141">
        <v>1004356</v>
      </c>
      <c r="B4141" t="s">
        <v>3869</v>
      </c>
      <c r="C4141" t="s">
        <v>3874</v>
      </c>
      <c r="D4141" t="s">
        <v>3880</v>
      </c>
    </row>
    <row r="4142" spans="1:4" x14ac:dyDescent="0.3">
      <c r="A4142">
        <v>1004357</v>
      </c>
      <c r="B4142" t="s">
        <v>3867</v>
      </c>
      <c r="C4142" t="s">
        <v>3874</v>
      </c>
      <c r="D4142" t="s">
        <v>3880</v>
      </c>
    </row>
    <row r="4143" spans="1:4" x14ac:dyDescent="0.3">
      <c r="A4143">
        <v>1004358</v>
      </c>
      <c r="B4143" t="s">
        <v>3869</v>
      </c>
      <c r="C4143" t="s">
        <v>3874</v>
      </c>
      <c r="D4143" t="s">
        <v>3879</v>
      </c>
    </row>
    <row r="4144" spans="1:4" x14ac:dyDescent="0.3">
      <c r="A4144">
        <v>1004359</v>
      </c>
      <c r="B4144" t="s">
        <v>3869</v>
      </c>
      <c r="C4144" t="s">
        <v>3875</v>
      </c>
      <c r="D4144" t="s">
        <v>3879</v>
      </c>
    </row>
    <row r="4145" spans="1:4" x14ac:dyDescent="0.3">
      <c r="A4145">
        <v>1004360</v>
      </c>
      <c r="B4145" t="s">
        <v>3867</v>
      </c>
      <c r="C4145" t="s">
        <v>3871</v>
      </c>
      <c r="D4145" t="s">
        <v>3879</v>
      </c>
    </row>
    <row r="4146" spans="1:4" x14ac:dyDescent="0.3">
      <c r="A4146">
        <v>1004361</v>
      </c>
      <c r="B4146" t="s">
        <v>3869</v>
      </c>
      <c r="C4146" t="s">
        <v>3874</v>
      </c>
      <c r="D4146" t="s">
        <v>3880</v>
      </c>
    </row>
    <row r="4147" spans="1:4" x14ac:dyDescent="0.3">
      <c r="A4147">
        <v>1004362</v>
      </c>
      <c r="B4147" t="s">
        <v>3869</v>
      </c>
      <c r="C4147" t="s">
        <v>3871</v>
      </c>
      <c r="D4147" t="s">
        <v>3879</v>
      </c>
    </row>
    <row r="4148" spans="1:4" x14ac:dyDescent="0.3">
      <c r="A4148">
        <v>1004363</v>
      </c>
      <c r="B4148" t="s">
        <v>3869</v>
      </c>
      <c r="C4148" t="s">
        <v>3874</v>
      </c>
      <c r="D4148" t="s">
        <v>3880</v>
      </c>
    </row>
    <row r="4149" spans="1:4" x14ac:dyDescent="0.3">
      <c r="A4149">
        <v>1004365</v>
      </c>
      <c r="B4149" t="s">
        <v>3867</v>
      </c>
      <c r="C4149" t="s">
        <v>3873</v>
      </c>
      <c r="D4149" t="s">
        <v>3880</v>
      </c>
    </row>
    <row r="4150" spans="1:4" x14ac:dyDescent="0.3">
      <c r="A4150">
        <v>1004366</v>
      </c>
      <c r="B4150" t="s">
        <v>3869</v>
      </c>
      <c r="C4150" t="s">
        <v>3875</v>
      </c>
      <c r="D4150" t="s">
        <v>3879</v>
      </c>
    </row>
    <row r="4151" spans="1:4" x14ac:dyDescent="0.3">
      <c r="A4151">
        <v>1004367</v>
      </c>
      <c r="B4151" t="s">
        <v>3869</v>
      </c>
      <c r="C4151" t="s">
        <v>3874</v>
      </c>
      <c r="D4151" t="s">
        <v>3879</v>
      </c>
    </row>
    <row r="4152" spans="1:4" x14ac:dyDescent="0.3">
      <c r="A4152">
        <v>1004368</v>
      </c>
      <c r="B4152" t="s">
        <v>3869</v>
      </c>
      <c r="C4152" t="s">
        <v>3875</v>
      </c>
      <c r="D4152" t="s">
        <v>3879</v>
      </c>
    </row>
    <row r="4153" spans="1:4" x14ac:dyDescent="0.3">
      <c r="A4153">
        <v>1004369</v>
      </c>
      <c r="B4153" t="s">
        <v>3869</v>
      </c>
      <c r="C4153" t="s">
        <v>3873</v>
      </c>
      <c r="D4153" t="s">
        <v>3879</v>
      </c>
    </row>
    <row r="4154" spans="1:4" x14ac:dyDescent="0.3">
      <c r="A4154">
        <v>1004370</v>
      </c>
      <c r="B4154" t="s">
        <v>3869</v>
      </c>
      <c r="C4154" t="s">
        <v>3871</v>
      </c>
      <c r="D4154" t="s">
        <v>3879</v>
      </c>
    </row>
    <row r="4155" spans="1:4" x14ac:dyDescent="0.3">
      <c r="A4155">
        <v>1004371</v>
      </c>
      <c r="B4155" t="s">
        <v>3867</v>
      </c>
      <c r="C4155" t="s">
        <v>3875</v>
      </c>
      <c r="D4155" t="s">
        <v>3879</v>
      </c>
    </row>
    <row r="4156" spans="1:4" x14ac:dyDescent="0.3">
      <c r="A4156">
        <v>1004372</v>
      </c>
      <c r="B4156" t="s">
        <v>3869</v>
      </c>
      <c r="C4156" t="s">
        <v>3874</v>
      </c>
      <c r="D4156" t="s">
        <v>3879</v>
      </c>
    </row>
    <row r="4157" spans="1:4" x14ac:dyDescent="0.3">
      <c r="A4157">
        <v>1004373</v>
      </c>
      <c r="B4157" t="s">
        <v>3869</v>
      </c>
      <c r="C4157" t="s">
        <v>3873</v>
      </c>
      <c r="D4157" t="s">
        <v>3880</v>
      </c>
    </row>
    <row r="4158" spans="1:4" x14ac:dyDescent="0.3">
      <c r="A4158">
        <v>1004374</v>
      </c>
      <c r="B4158" t="s">
        <v>3869</v>
      </c>
      <c r="C4158" t="s">
        <v>3875</v>
      </c>
      <c r="D4158" t="s">
        <v>3879</v>
      </c>
    </row>
    <row r="4159" spans="1:4" x14ac:dyDescent="0.3">
      <c r="A4159">
        <v>1004375</v>
      </c>
      <c r="B4159" t="s">
        <v>3867</v>
      </c>
      <c r="C4159" t="s">
        <v>3871</v>
      </c>
      <c r="D4159" t="s">
        <v>3879</v>
      </c>
    </row>
    <row r="4160" spans="1:4" x14ac:dyDescent="0.3">
      <c r="A4160">
        <v>1004376</v>
      </c>
      <c r="B4160" t="s">
        <v>3867</v>
      </c>
      <c r="C4160" t="s">
        <v>3871</v>
      </c>
      <c r="D4160" t="s">
        <v>3879</v>
      </c>
    </row>
    <row r="4161" spans="1:4" x14ac:dyDescent="0.3">
      <c r="A4161">
        <v>1004377</v>
      </c>
      <c r="B4161" t="s">
        <v>3869</v>
      </c>
      <c r="C4161" t="s">
        <v>3871</v>
      </c>
      <c r="D4161" t="s">
        <v>3880</v>
      </c>
    </row>
    <row r="4162" spans="1:4" x14ac:dyDescent="0.3">
      <c r="A4162">
        <v>1004378</v>
      </c>
      <c r="B4162" t="s">
        <v>3869</v>
      </c>
      <c r="C4162" t="s">
        <v>3875</v>
      </c>
      <c r="D4162" t="s">
        <v>3879</v>
      </c>
    </row>
    <row r="4163" spans="1:4" x14ac:dyDescent="0.3">
      <c r="A4163">
        <v>1004379</v>
      </c>
      <c r="B4163" t="s">
        <v>3869</v>
      </c>
      <c r="C4163" t="s">
        <v>3871</v>
      </c>
      <c r="D4163" t="s">
        <v>3879</v>
      </c>
    </row>
    <row r="4164" spans="1:4" x14ac:dyDescent="0.3">
      <c r="A4164">
        <v>1004380</v>
      </c>
      <c r="B4164" t="s">
        <v>3867</v>
      </c>
      <c r="C4164" t="s">
        <v>3871</v>
      </c>
      <c r="D4164" t="s">
        <v>3879</v>
      </c>
    </row>
    <row r="4165" spans="1:4" x14ac:dyDescent="0.3">
      <c r="A4165">
        <v>1004381</v>
      </c>
      <c r="B4165" t="s">
        <v>3869</v>
      </c>
      <c r="C4165" t="s">
        <v>3871</v>
      </c>
      <c r="D4165" t="s">
        <v>3880</v>
      </c>
    </row>
    <row r="4166" spans="1:4" x14ac:dyDescent="0.3">
      <c r="A4166">
        <v>1004382</v>
      </c>
      <c r="B4166" t="s">
        <v>3869</v>
      </c>
      <c r="C4166" t="s">
        <v>3871</v>
      </c>
      <c r="D4166" t="s">
        <v>3880</v>
      </c>
    </row>
    <row r="4167" spans="1:4" x14ac:dyDescent="0.3">
      <c r="A4167">
        <v>1004383</v>
      </c>
      <c r="B4167" t="s">
        <v>3867</v>
      </c>
      <c r="C4167" t="s">
        <v>3875</v>
      </c>
      <c r="D4167" t="s">
        <v>3879</v>
      </c>
    </row>
    <row r="4168" spans="1:4" x14ac:dyDescent="0.3">
      <c r="A4168">
        <v>1004384</v>
      </c>
      <c r="B4168" t="s">
        <v>3869</v>
      </c>
      <c r="C4168" t="s">
        <v>3871</v>
      </c>
      <c r="D4168" t="s">
        <v>3880</v>
      </c>
    </row>
    <row r="4169" spans="1:4" x14ac:dyDescent="0.3">
      <c r="A4169">
        <v>1004386</v>
      </c>
      <c r="B4169" t="s">
        <v>3869</v>
      </c>
      <c r="C4169" t="s">
        <v>3871</v>
      </c>
      <c r="D4169" t="s">
        <v>3879</v>
      </c>
    </row>
    <row r="4170" spans="1:4" x14ac:dyDescent="0.3">
      <c r="A4170">
        <v>1004387</v>
      </c>
      <c r="B4170" t="s">
        <v>3867</v>
      </c>
      <c r="C4170" t="s">
        <v>3875</v>
      </c>
      <c r="D4170" t="s">
        <v>3879</v>
      </c>
    </row>
    <row r="4171" spans="1:4" x14ac:dyDescent="0.3">
      <c r="A4171">
        <v>1004388</v>
      </c>
      <c r="B4171" t="s">
        <v>3869</v>
      </c>
      <c r="C4171" t="s">
        <v>3872</v>
      </c>
      <c r="D4171" t="s">
        <v>3880</v>
      </c>
    </row>
    <row r="4172" spans="1:4" x14ac:dyDescent="0.3">
      <c r="A4172">
        <v>1004389</v>
      </c>
      <c r="B4172" t="s">
        <v>3869</v>
      </c>
      <c r="C4172" t="s">
        <v>3871</v>
      </c>
      <c r="D4172" t="s">
        <v>3879</v>
      </c>
    </row>
    <row r="4173" spans="1:4" x14ac:dyDescent="0.3">
      <c r="A4173">
        <v>1004390</v>
      </c>
      <c r="B4173" t="s">
        <v>3869</v>
      </c>
      <c r="C4173" t="s">
        <v>3871</v>
      </c>
      <c r="D4173" t="s">
        <v>3879</v>
      </c>
    </row>
    <row r="4174" spans="1:4" x14ac:dyDescent="0.3">
      <c r="A4174">
        <v>1004393</v>
      </c>
      <c r="B4174" t="s">
        <v>3869</v>
      </c>
      <c r="C4174" t="s">
        <v>3875</v>
      </c>
      <c r="D4174" t="s">
        <v>3879</v>
      </c>
    </row>
    <row r="4175" spans="1:4" x14ac:dyDescent="0.3">
      <c r="A4175">
        <v>1004394</v>
      </c>
      <c r="B4175" t="s">
        <v>3869</v>
      </c>
      <c r="C4175" t="s">
        <v>3871</v>
      </c>
      <c r="D4175" t="s">
        <v>3879</v>
      </c>
    </row>
    <row r="4176" spans="1:4" x14ac:dyDescent="0.3">
      <c r="A4176">
        <v>1004395</v>
      </c>
      <c r="B4176" t="s">
        <v>3869</v>
      </c>
      <c r="C4176" t="s">
        <v>3873</v>
      </c>
      <c r="D4176" t="s">
        <v>3880</v>
      </c>
    </row>
    <row r="4177" spans="1:4" x14ac:dyDescent="0.3">
      <c r="A4177">
        <v>1004396</v>
      </c>
      <c r="B4177" t="s">
        <v>3869</v>
      </c>
      <c r="C4177" t="s">
        <v>3875</v>
      </c>
      <c r="D4177" t="s">
        <v>3880</v>
      </c>
    </row>
    <row r="4178" spans="1:4" x14ac:dyDescent="0.3">
      <c r="A4178">
        <v>1004397</v>
      </c>
      <c r="B4178" t="s">
        <v>3869</v>
      </c>
      <c r="C4178" t="s">
        <v>3875</v>
      </c>
      <c r="D4178" t="s">
        <v>3879</v>
      </c>
    </row>
    <row r="4179" spans="1:4" x14ac:dyDescent="0.3">
      <c r="A4179">
        <v>1004398</v>
      </c>
      <c r="B4179" t="s">
        <v>3867</v>
      </c>
      <c r="C4179" t="s">
        <v>3875</v>
      </c>
      <c r="D4179" t="s">
        <v>3879</v>
      </c>
    </row>
    <row r="4180" spans="1:4" x14ac:dyDescent="0.3">
      <c r="A4180">
        <v>1004399</v>
      </c>
      <c r="B4180" t="s">
        <v>3867</v>
      </c>
      <c r="C4180" t="s">
        <v>3875</v>
      </c>
      <c r="D4180" t="s">
        <v>3880</v>
      </c>
    </row>
    <row r="4181" spans="1:4" x14ac:dyDescent="0.3">
      <c r="A4181">
        <v>1004400</v>
      </c>
      <c r="B4181" t="s">
        <v>3867</v>
      </c>
      <c r="C4181" t="s">
        <v>3875</v>
      </c>
      <c r="D4181" t="s">
        <v>3879</v>
      </c>
    </row>
    <row r="4182" spans="1:4" x14ac:dyDescent="0.3">
      <c r="A4182">
        <v>1004401</v>
      </c>
      <c r="B4182" t="s">
        <v>3869</v>
      </c>
      <c r="C4182" t="s">
        <v>3875</v>
      </c>
      <c r="D4182" t="s">
        <v>3879</v>
      </c>
    </row>
    <row r="4183" spans="1:4" x14ac:dyDescent="0.3">
      <c r="A4183">
        <v>1004402</v>
      </c>
      <c r="B4183" t="s">
        <v>3867</v>
      </c>
      <c r="C4183" t="s">
        <v>3875</v>
      </c>
      <c r="D4183" t="s">
        <v>3879</v>
      </c>
    </row>
    <row r="4184" spans="1:4" x14ac:dyDescent="0.3">
      <c r="A4184">
        <v>1004403</v>
      </c>
      <c r="B4184" t="s">
        <v>3869</v>
      </c>
      <c r="C4184" t="s">
        <v>3871</v>
      </c>
      <c r="D4184" t="s">
        <v>3879</v>
      </c>
    </row>
    <row r="4185" spans="1:4" x14ac:dyDescent="0.3">
      <c r="A4185">
        <v>1004404</v>
      </c>
      <c r="B4185" t="s">
        <v>3869</v>
      </c>
      <c r="C4185" t="s">
        <v>3871</v>
      </c>
      <c r="D4185" t="s">
        <v>3879</v>
      </c>
    </row>
    <row r="4186" spans="1:4" x14ac:dyDescent="0.3">
      <c r="A4186">
        <v>1004405</v>
      </c>
      <c r="B4186" t="s">
        <v>3869</v>
      </c>
      <c r="C4186" t="s">
        <v>3871</v>
      </c>
      <c r="D4186" t="s">
        <v>3879</v>
      </c>
    </row>
    <row r="4187" spans="1:4" x14ac:dyDescent="0.3">
      <c r="A4187">
        <v>1004406</v>
      </c>
      <c r="B4187" t="s">
        <v>3869</v>
      </c>
      <c r="C4187" t="s">
        <v>3871</v>
      </c>
      <c r="D4187" t="s">
        <v>3880</v>
      </c>
    </row>
    <row r="4188" spans="1:4" x14ac:dyDescent="0.3">
      <c r="A4188">
        <v>1004407</v>
      </c>
      <c r="B4188" t="s">
        <v>3869</v>
      </c>
      <c r="C4188" t="s">
        <v>3875</v>
      </c>
      <c r="D4188" t="s">
        <v>3879</v>
      </c>
    </row>
    <row r="4189" spans="1:4" x14ac:dyDescent="0.3">
      <c r="A4189">
        <v>1004408</v>
      </c>
      <c r="B4189" t="s">
        <v>3867</v>
      </c>
      <c r="C4189" t="s">
        <v>3872</v>
      </c>
      <c r="D4189" t="s">
        <v>3880</v>
      </c>
    </row>
    <row r="4190" spans="1:4" x14ac:dyDescent="0.3">
      <c r="A4190">
        <v>1004409</v>
      </c>
      <c r="B4190" t="s">
        <v>3869</v>
      </c>
      <c r="C4190" t="s">
        <v>3871</v>
      </c>
      <c r="D4190" t="s">
        <v>3880</v>
      </c>
    </row>
    <row r="4191" spans="1:4" x14ac:dyDescent="0.3">
      <c r="A4191">
        <v>1004410</v>
      </c>
      <c r="B4191" t="s">
        <v>3869</v>
      </c>
      <c r="C4191" t="s">
        <v>3875</v>
      </c>
      <c r="D4191" t="s">
        <v>3879</v>
      </c>
    </row>
    <row r="4192" spans="1:4" x14ac:dyDescent="0.3">
      <c r="A4192">
        <v>1004411</v>
      </c>
      <c r="B4192" t="s">
        <v>3869</v>
      </c>
      <c r="C4192" t="s">
        <v>3875</v>
      </c>
      <c r="D4192" t="s">
        <v>3879</v>
      </c>
    </row>
    <row r="4193" spans="1:4" x14ac:dyDescent="0.3">
      <c r="A4193">
        <v>1004412</v>
      </c>
      <c r="B4193" t="s">
        <v>3869</v>
      </c>
      <c r="C4193" t="s">
        <v>3875</v>
      </c>
      <c r="D4193" t="s">
        <v>3879</v>
      </c>
    </row>
    <row r="4194" spans="1:4" x14ac:dyDescent="0.3">
      <c r="A4194">
        <v>1004413</v>
      </c>
      <c r="B4194" t="s">
        <v>3869</v>
      </c>
      <c r="C4194" t="s">
        <v>3868</v>
      </c>
      <c r="D4194" t="s">
        <v>3879</v>
      </c>
    </row>
    <row r="4195" spans="1:4" x14ac:dyDescent="0.3">
      <c r="A4195">
        <v>1004414</v>
      </c>
      <c r="B4195" t="s">
        <v>3869</v>
      </c>
      <c r="C4195" t="s">
        <v>3871</v>
      </c>
      <c r="D4195" t="s">
        <v>3879</v>
      </c>
    </row>
    <row r="4196" spans="1:4" x14ac:dyDescent="0.3">
      <c r="A4196">
        <v>1004415</v>
      </c>
      <c r="B4196" t="s">
        <v>3869</v>
      </c>
      <c r="C4196" t="s">
        <v>3875</v>
      </c>
      <c r="D4196" t="s">
        <v>3879</v>
      </c>
    </row>
    <row r="4197" spans="1:4" x14ac:dyDescent="0.3">
      <c r="A4197">
        <v>1004416</v>
      </c>
      <c r="B4197" t="s">
        <v>3869</v>
      </c>
      <c r="C4197" t="s">
        <v>3875</v>
      </c>
      <c r="D4197" t="s">
        <v>3880</v>
      </c>
    </row>
    <row r="4198" spans="1:4" x14ac:dyDescent="0.3">
      <c r="A4198">
        <v>1004417</v>
      </c>
      <c r="B4198" t="s">
        <v>3869</v>
      </c>
      <c r="C4198" t="s">
        <v>3871</v>
      </c>
      <c r="D4198" t="s">
        <v>3880</v>
      </c>
    </row>
    <row r="4199" spans="1:4" x14ac:dyDescent="0.3">
      <c r="A4199">
        <v>1004418</v>
      </c>
      <c r="B4199" t="s">
        <v>3867</v>
      </c>
      <c r="C4199" t="s">
        <v>3873</v>
      </c>
      <c r="D4199" t="s">
        <v>3879</v>
      </c>
    </row>
    <row r="4200" spans="1:4" x14ac:dyDescent="0.3">
      <c r="A4200">
        <v>1004419</v>
      </c>
      <c r="B4200" t="s">
        <v>3867</v>
      </c>
      <c r="C4200" t="s">
        <v>3872</v>
      </c>
      <c r="D4200" t="s">
        <v>3879</v>
      </c>
    </row>
    <row r="4201" spans="1:4" x14ac:dyDescent="0.3">
      <c r="A4201">
        <v>1004420</v>
      </c>
      <c r="B4201" t="s">
        <v>3869</v>
      </c>
      <c r="C4201" t="s">
        <v>3871</v>
      </c>
      <c r="D4201" t="s">
        <v>3880</v>
      </c>
    </row>
    <row r="4202" spans="1:4" x14ac:dyDescent="0.3">
      <c r="A4202">
        <v>1004421</v>
      </c>
      <c r="B4202" t="s">
        <v>3869</v>
      </c>
      <c r="C4202" t="s">
        <v>3872</v>
      </c>
      <c r="D4202" t="s">
        <v>3880</v>
      </c>
    </row>
    <row r="4203" spans="1:4" x14ac:dyDescent="0.3">
      <c r="A4203">
        <v>1004422</v>
      </c>
      <c r="B4203" t="s">
        <v>3869</v>
      </c>
      <c r="C4203" t="s">
        <v>3871</v>
      </c>
      <c r="D4203" t="s">
        <v>3880</v>
      </c>
    </row>
    <row r="4204" spans="1:4" x14ac:dyDescent="0.3">
      <c r="A4204">
        <v>1004423</v>
      </c>
      <c r="B4204" t="s">
        <v>3869</v>
      </c>
      <c r="C4204" t="s">
        <v>3875</v>
      </c>
      <c r="D4204" t="s">
        <v>3879</v>
      </c>
    </row>
    <row r="4205" spans="1:4" x14ac:dyDescent="0.3">
      <c r="A4205">
        <v>1004424</v>
      </c>
      <c r="B4205" t="s">
        <v>3869</v>
      </c>
      <c r="C4205" t="s">
        <v>3871</v>
      </c>
      <c r="D4205" t="s">
        <v>3879</v>
      </c>
    </row>
    <row r="4206" spans="1:4" x14ac:dyDescent="0.3">
      <c r="A4206">
        <v>1004425</v>
      </c>
      <c r="B4206" t="s">
        <v>3869</v>
      </c>
      <c r="C4206" t="s">
        <v>3874</v>
      </c>
      <c r="D4206" t="s">
        <v>3879</v>
      </c>
    </row>
    <row r="4207" spans="1:4" x14ac:dyDescent="0.3">
      <c r="A4207">
        <v>1004426</v>
      </c>
      <c r="B4207" t="s">
        <v>3869</v>
      </c>
      <c r="C4207" t="s">
        <v>3872</v>
      </c>
      <c r="D4207" t="s">
        <v>3880</v>
      </c>
    </row>
    <row r="4208" spans="1:4" x14ac:dyDescent="0.3">
      <c r="A4208">
        <v>1004427</v>
      </c>
      <c r="B4208" t="s">
        <v>3869</v>
      </c>
      <c r="C4208" t="s">
        <v>3875</v>
      </c>
      <c r="D4208" t="s">
        <v>3879</v>
      </c>
    </row>
    <row r="4209" spans="1:4" x14ac:dyDescent="0.3">
      <c r="A4209">
        <v>1004428</v>
      </c>
      <c r="B4209" t="s">
        <v>3869</v>
      </c>
      <c r="C4209" t="s">
        <v>3871</v>
      </c>
      <c r="D4209" t="s">
        <v>3880</v>
      </c>
    </row>
    <row r="4210" spans="1:4" x14ac:dyDescent="0.3">
      <c r="A4210">
        <v>1004429</v>
      </c>
      <c r="B4210" t="s">
        <v>3869</v>
      </c>
      <c r="C4210" t="s">
        <v>3871</v>
      </c>
      <c r="D4210" t="s">
        <v>3880</v>
      </c>
    </row>
    <row r="4211" spans="1:4" x14ac:dyDescent="0.3">
      <c r="A4211">
        <v>1004430</v>
      </c>
      <c r="B4211" t="s">
        <v>3867</v>
      </c>
      <c r="C4211" t="s">
        <v>3871</v>
      </c>
      <c r="D4211" t="s">
        <v>3879</v>
      </c>
    </row>
    <row r="4212" spans="1:4" x14ac:dyDescent="0.3">
      <c r="A4212">
        <v>1004431</v>
      </c>
      <c r="B4212" t="s">
        <v>3869</v>
      </c>
      <c r="C4212" t="s">
        <v>3868</v>
      </c>
      <c r="D4212" t="s">
        <v>3879</v>
      </c>
    </row>
    <row r="4213" spans="1:4" x14ac:dyDescent="0.3">
      <c r="A4213">
        <v>1004432</v>
      </c>
      <c r="B4213" t="s">
        <v>3869</v>
      </c>
      <c r="C4213" t="s">
        <v>3871</v>
      </c>
      <c r="D4213" t="s">
        <v>3879</v>
      </c>
    </row>
    <row r="4214" spans="1:4" x14ac:dyDescent="0.3">
      <c r="A4214">
        <v>1004433</v>
      </c>
      <c r="B4214" t="s">
        <v>3869</v>
      </c>
      <c r="C4214" t="s">
        <v>3871</v>
      </c>
      <c r="D4214" t="s">
        <v>3880</v>
      </c>
    </row>
    <row r="4215" spans="1:4" x14ac:dyDescent="0.3">
      <c r="A4215">
        <v>1004434</v>
      </c>
      <c r="B4215" t="s">
        <v>3867</v>
      </c>
      <c r="C4215" t="s">
        <v>3874</v>
      </c>
      <c r="D4215" t="s">
        <v>3879</v>
      </c>
    </row>
    <row r="4216" spans="1:4" x14ac:dyDescent="0.3">
      <c r="A4216">
        <v>1004435</v>
      </c>
      <c r="B4216" t="s">
        <v>3869</v>
      </c>
      <c r="C4216" t="s">
        <v>3871</v>
      </c>
      <c r="D4216" t="s">
        <v>3879</v>
      </c>
    </row>
    <row r="4217" spans="1:4" x14ac:dyDescent="0.3">
      <c r="A4217">
        <v>1004436</v>
      </c>
      <c r="B4217" t="s">
        <v>3869</v>
      </c>
      <c r="C4217" t="s">
        <v>3871</v>
      </c>
      <c r="D4217" t="s">
        <v>3879</v>
      </c>
    </row>
    <row r="4218" spans="1:4" x14ac:dyDescent="0.3">
      <c r="A4218">
        <v>1004437</v>
      </c>
      <c r="B4218" t="s">
        <v>3867</v>
      </c>
      <c r="C4218" t="s">
        <v>3874</v>
      </c>
      <c r="D4218" t="s">
        <v>3879</v>
      </c>
    </row>
    <row r="4219" spans="1:4" x14ac:dyDescent="0.3">
      <c r="A4219">
        <v>1004438</v>
      </c>
      <c r="B4219" t="s">
        <v>3869</v>
      </c>
      <c r="C4219" t="s">
        <v>3873</v>
      </c>
      <c r="D4219" t="s">
        <v>3879</v>
      </c>
    </row>
    <row r="4220" spans="1:4" x14ac:dyDescent="0.3">
      <c r="A4220">
        <v>1004439</v>
      </c>
      <c r="B4220" t="s">
        <v>3869</v>
      </c>
      <c r="C4220" t="s">
        <v>3874</v>
      </c>
      <c r="D4220" t="s">
        <v>3879</v>
      </c>
    </row>
    <row r="4221" spans="1:4" x14ac:dyDescent="0.3">
      <c r="A4221">
        <v>1004440</v>
      </c>
      <c r="B4221" t="s">
        <v>3869</v>
      </c>
      <c r="C4221" t="s">
        <v>3874</v>
      </c>
      <c r="D4221" t="s">
        <v>3880</v>
      </c>
    </row>
    <row r="4222" spans="1:4" x14ac:dyDescent="0.3">
      <c r="A4222">
        <v>1004441</v>
      </c>
      <c r="B4222" t="s">
        <v>3869</v>
      </c>
      <c r="C4222" t="s">
        <v>3875</v>
      </c>
      <c r="D4222" t="s">
        <v>3879</v>
      </c>
    </row>
    <row r="4223" spans="1:4" x14ac:dyDescent="0.3">
      <c r="A4223">
        <v>1004442</v>
      </c>
      <c r="B4223" t="s">
        <v>3869</v>
      </c>
      <c r="C4223" t="s">
        <v>3873</v>
      </c>
      <c r="D4223" t="s">
        <v>3880</v>
      </c>
    </row>
    <row r="4224" spans="1:4" x14ac:dyDescent="0.3">
      <c r="A4224">
        <v>1004443</v>
      </c>
      <c r="B4224" t="s">
        <v>3869</v>
      </c>
      <c r="C4224" t="s">
        <v>3870</v>
      </c>
      <c r="D4224" t="s">
        <v>3880</v>
      </c>
    </row>
    <row r="4225" spans="1:4" x14ac:dyDescent="0.3">
      <c r="A4225">
        <v>1004444</v>
      </c>
      <c r="B4225" t="s">
        <v>3867</v>
      </c>
      <c r="C4225" t="s">
        <v>3871</v>
      </c>
      <c r="D4225" t="s">
        <v>3879</v>
      </c>
    </row>
    <row r="4226" spans="1:4" x14ac:dyDescent="0.3">
      <c r="A4226">
        <v>1004445</v>
      </c>
      <c r="B4226" t="s">
        <v>3869</v>
      </c>
      <c r="C4226" t="s">
        <v>3871</v>
      </c>
      <c r="D4226" t="s">
        <v>3879</v>
      </c>
    </row>
    <row r="4227" spans="1:4" x14ac:dyDescent="0.3">
      <c r="A4227">
        <v>1004446</v>
      </c>
      <c r="B4227" t="s">
        <v>3869</v>
      </c>
      <c r="C4227" t="s">
        <v>3875</v>
      </c>
      <c r="D4227" t="s">
        <v>3880</v>
      </c>
    </row>
    <row r="4228" spans="1:4" x14ac:dyDescent="0.3">
      <c r="A4228">
        <v>1004447</v>
      </c>
      <c r="B4228" t="s">
        <v>3869</v>
      </c>
      <c r="C4228" t="s">
        <v>3872</v>
      </c>
      <c r="D4228" t="s">
        <v>3880</v>
      </c>
    </row>
    <row r="4229" spans="1:4" x14ac:dyDescent="0.3">
      <c r="A4229">
        <v>1004448</v>
      </c>
      <c r="B4229" t="s">
        <v>3869</v>
      </c>
      <c r="C4229" t="s">
        <v>3871</v>
      </c>
      <c r="D4229" t="s">
        <v>3879</v>
      </c>
    </row>
    <row r="4230" spans="1:4" x14ac:dyDescent="0.3">
      <c r="A4230">
        <v>1004449</v>
      </c>
      <c r="B4230" t="s">
        <v>3869</v>
      </c>
      <c r="C4230" t="s">
        <v>3871</v>
      </c>
      <c r="D4230" t="s">
        <v>3880</v>
      </c>
    </row>
    <row r="4231" spans="1:4" x14ac:dyDescent="0.3">
      <c r="A4231">
        <v>1004450</v>
      </c>
      <c r="B4231" t="s">
        <v>3869</v>
      </c>
      <c r="C4231" t="s">
        <v>3871</v>
      </c>
      <c r="D4231" t="s">
        <v>3880</v>
      </c>
    </row>
    <row r="4232" spans="1:4" x14ac:dyDescent="0.3">
      <c r="A4232">
        <v>1004451</v>
      </c>
      <c r="B4232" t="s">
        <v>3869</v>
      </c>
      <c r="C4232" t="s">
        <v>3871</v>
      </c>
      <c r="D4232" t="s">
        <v>3880</v>
      </c>
    </row>
    <row r="4233" spans="1:4" x14ac:dyDescent="0.3">
      <c r="A4233">
        <v>1004452</v>
      </c>
      <c r="B4233" t="s">
        <v>3867</v>
      </c>
      <c r="C4233" t="s">
        <v>3871</v>
      </c>
      <c r="D4233" t="s">
        <v>3880</v>
      </c>
    </row>
    <row r="4234" spans="1:4" x14ac:dyDescent="0.3">
      <c r="A4234">
        <v>1004453</v>
      </c>
      <c r="B4234" t="s">
        <v>3869</v>
      </c>
      <c r="C4234" t="s">
        <v>3874</v>
      </c>
      <c r="D4234" t="s">
        <v>3879</v>
      </c>
    </row>
    <row r="4235" spans="1:4" x14ac:dyDescent="0.3">
      <c r="A4235">
        <v>1004454</v>
      </c>
      <c r="B4235" t="s">
        <v>3869</v>
      </c>
      <c r="C4235" t="s">
        <v>3871</v>
      </c>
      <c r="D4235" t="s">
        <v>3879</v>
      </c>
    </row>
    <row r="4236" spans="1:4" x14ac:dyDescent="0.3">
      <c r="A4236">
        <v>1004455</v>
      </c>
      <c r="B4236" t="s">
        <v>3869</v>
      </c>
      <c r="C4236" t="s">
        <v>3874</v>
      </c>
      <c r="D4236" t="s">
        <v>3879</v>
      </c>
    </row>
    <row r="4237" spans="1:4" x14ac:dyDescent="0.3">
      <c r="A4237">
        <v>1004456</v>
      </c>
      <c r="B4237" t="s">
        <v>3867</v>
      </c>
      <c r="C4237" t="s">
        <v>3874</v>
      </c>
      <c r="D4237" t="s">
        <v>3879</v>
      </c>
    </row>
    <row r="4238" spans="1:4" x14ac:dyDescent="0.3">
      <c r="A4238">
        <v>1004457</v>
      </c>
      <c r="B4238" t="s">
        <v>3869</v>
      </c>
      <c r="C4238" t="s">
        <v>3874</v>
      </c>
      <c r="D4238" t="s">
        <v>3879</v>
      </c>
    </row>
    <row r="4239" spans="1:4" x14ac:dyDescent="0.3">
      <c r="A4239">
        <v>1004458</v>
      </c>
      <c r="B4239" t="s">
        <v>3867</v>
      </c>
      <c r="C4239" t="s">
        <v>3871</v>
      </c>
      <c r="D4239" t="s">
        <v>3879</v>
      </c>
    </row>
    <row r="4240" spans="1:4" x14ac:dyDescent="0.3">
      <c r="A4240">
        <v>1004459</v>
      </c>
      <c r="B4240" t="s">
        <v>3869</v>
      </c>
      <c r="C4240" t="s">
        <v>3871</v>
      </c>
      <c r="D4240" t="s">
        <v>3879</v>
      </c>
    </row>
    <row r="4241" spans="1:4" x14ac:dyDescent="0.3">
      <c r="A4241">
        <v>1004460</v>
      </c>
      <c r="B4241" t="s">
        <v>3869</v>
      </c>
      <c r="C4241" t="s">
        <v>3871</v>
      </c>
      <c r="D4241" t="s">
        <v>3879</v>
      </c>
    </row>
    <row r="4242" spans="1:4" x14ac:dyDescent="0.3">
      <c r="A4242">
        <v>1004461</v>
      </c>
      <c r="B4242" t="s">
        <v>3869</v>
      </c>
      <c r="C4242" t="s">
        <v>3871</v>
      </c>
      <c r="D4242" t="s">
        <v>3879</v>
      </c>
    </row>
    <row r="4243" spans="1:4" x14ac:dyDescent="0.3">
      <c r="A4243">
        <v>1004462</v>
      </c>
      <c r="B4243" t="s">
        <v>3867</v>
      </c>
      <c r="C4243" t="s">
        <v>3871</v>
      </c>
      <c r="D4243" t="s">
        <v>3879</v>
      </c>
    </row>
    <row r="4244" spans="1:4" x14ac:dyDescent="0.3">
      <c r="A4244">
        <v>1004463</v>
      </c>
      <c r="B4244" t="s">
        <v>3869</v>
      </c>
      <c r="C4244" t="s">
        <v>3873</v>
      </c>
      <c r="D4244" t="s">
        <v>3880</v>
      </c>
    </row>
    <row r="4245" spans="1:4" x14ac:dyDescent="0.3">
      <c r="A4245">
        <v>1004465</v>
      </c>
      <c r="B4245" t="s">
        <v>3869</v>
      </c>
      <c r="C4245" t="s">
        <v>3875</v>
      </c>
      <c r="D4245" t="s">
        <v>3880</v>
      </c>
    </row>
    <row r="4246" spans="1:4" x14ac:dyDescent="0.3">
      <c r="A4246">
        <v>1004466</v>
      </c>
      <c r="B4246" t="s">
        <v>3869</v>
      </c>
      <c r="C4246" t="s">
        <v>3874</v>
      </c>
      <c r="D4246" t="s">
        <v>3879</v>
      </c>
    </row>
    <row r="4247" spans="1:4" x14ac:dyDescent="0.3">
      <c r="A4247">
        <v>1004467</v>
      </c>
      <c r="B4247" t="s">
        <v>3867</v>
      </c>
      <c r="C4247" t="s">
        <v>3873</v>
      </c>
      <c r="D4247" t="s">
        <v>3880</v>
      </c>
    </row>
    <row r="4248" spans="1:4" x14ac:dyDescent="0.3">
      <c r="A4248">
        <v>1004468</v>
      </c>
      <c r="B4248" t="s">
        <v>3867</v>
      </c>
      <c r="C4248" t="s">
        <v>3874</v>
      </c>
      <c r="D4248" t="s">
        <v>3880</v>
      </c>
    </row>
    <row r="4249" spans="1:4" x14ac:dyDescent="0.3">
      <c r="A4249">
        <v>1004469</v>
      </c>
      <c r="B4249" t="s">
        <v>3867</v>
      </c>
      <c r="C4249" t="s">
        <v>3872</v>
      </c>
      <c r="D4249" t="s">
        <v>3880</v>
      </c>
    </row>
    <row r="4250" spans="1:4" x14ac:dyDescent="0.3">
      <c r="A4250">
        <v>1004470</v>
      </c>
      <c r="B4250" t="s">
        <v>3869</v>
      </c>
      <c r="C4250" t="s">
        <v>3874</v>
      </c>
      <c r="D4250" t="s">
        <v>3880</v>
      </c>
    </row>
    <row r="4251" spans="1:4" x14ac:dyDescent="0.3">
      <c r="A4251">
        <v>1004471</v>
      </c>
      <c r="B4251" t="s">
        <v>3869</v>
      </c>
      <c r="C4251" t="s">
        <v>3871</v>
      </c>
      <c r="D4251" t="s">
        <v>3879</v>
      </c>
    </row>
    <row r="4252" spans="1:4" x14ac:dyDescent="0.3">
      <c r="A4252">
        <v>1004472</v>
      </c>
      <c r="B4252" t="s">
        <v>3867</v>
      </c>
      <c r="C4252" t="s">
        <v>3872</v>
      </c>
      <c r="D4252" t="s">
        <v>3880</v>
      </c>
    </row>
    <row r="4253" spans="1:4" x14ac:dyDescent="0.3">
      <c r="A4253">
        <v>1004473</v>
      </c>
      <c r="B4253" t="s">
        <v>3869</v>
      </c>
      <c r="C4253" t="s">
        <v>3874</v>
      </c>
      <c r="D4253" t="s">
        <v>3879</v>
      </c>
    </row>
    <row r="4254" spans="1:4" x14ac:dyDescent="0.3">
      <c r="A4254">
        <v>1004474</v>
      </c>
      <c r="B4254" t="s">
        <v>3869</v>
      </c>
      <c r="C4254" t="s">
        <v>3874</v>
      </c>
      <c r="D4254" t="s">
        <v>3879</v>
      </c>
    </row>
    <row r="4255" spans="1:4" x14ac:dyDescent="0.3">
      <c r="A4255">
        <v>1004475</v>
      </c>
      <c r="B4255" t="s">
        <v>3869</v>
      </c>
      <c r="C4255" t="s">
        <v>3875</v>
      </c>
      <c r="D4255" t="s">
        <v>3880</v>
      </c>
    </row>
    <row r="4256" spans="1:4" x14ac:dyDescent="0.3">
      <c r="A4256">
        <v>1004476</v>
      </c>
      <c r="B4256" t="s">
        <v>3869</v>
      </c>
      <c r="C4256" t="s">
        <v>3872</v>
      </c>
      <c r="D4256" t="s">
        <v>3880</v>
      </c>
    </row>
    <row r="4257" spans="1:4" x14ac:dyDescent="0.3">
      <c r="A4257">
        <v>1004477</v>
      </c>
      <c r="B4257" t="s">
        <v>3869</v>
      </c>
      <c r="C4257" t="s">
        <v>3871</v>
      </c>
      <c r="D4257" t="s">
        <v>3879</v>
      </c>
    </row>
    <row r="4258" spans="1:4" x14ac:dyDescent="0.3">
      <c r="A4258">
        <v>1004478</v>
      </c>
      <c r="B4258" t="s">
        <v>3869</v>
      </c>
      <c r="C4258" t="s">
        <v>3868</v>
      </c>
      <c r="D4258" t="s">
        <v>3879</v>
      </c>
    </row>
    <row r="4259" spans="1:4" x14ac:dyDescent="0.3">
      <c r="A4259">
        <v>1004479</v>
      </c>
      <c r="B4259" t="s">
        <v>3869</v>
      </c>
      <c r="C4259" t="s">
        <v>3873</v>
      </c>
      <c r="D4259" t="s">
        <v>3880</v>
      </c>
    </row>
    <row r="4260" spans="1:4" x14ac:dyDescent="0.3">
      <c r="A4260">
        <v>1004480</v>
      </c>
      <c r="B4260" t="s">
        <v>3869</v>
      </c>
      <c r="C4260" t="s">
        <v>3871</v>
      </c>
      <c r="D4260" t="s">
        <v>3879</v>
      </c>
    </row>
    <row r="4261" spans="1:4" x14ac:dyDescent="0.3">
      <c r="A4261">
        <v>1004481</v>
      </c>
      <c r="B4261" t="s">
        <v>3869</v>
      </c>
      <c r="C4261" t="s">
        <v>3871</v>
      </c>
      <c r="D4261" t="s">
        <v>3880</v>
      </c>
    </row>
    <row r="4262" spans="1:4" x14ac:dyDescent="0.3">
      <c r="A4262">
        <v>1004482</v>
      </c>
      <c r="B4262" t="s">
        <v>3867</v>
      </c>
      <c r="C4262" t="s">
        <v>3874</v>
      </c>
      <c r="D4262" t="s">
        <v>3879</v>
      </c>
    </row>
    <row r="4263" spans="1:4" x14ac:dyDescent="0.3">
      <c r="A4263">
        <v>1004483</v>
      </c>
      <c r="B4263" t="s">
        <v>3867</v>
      </c>
      <c r="C4263" t="s">
        <v>3871</v>
      </c>
      <c r="D4263" t="s">
        <v>3879</v>
      </c>
    </row>
    <row r="4264" spans="1:4" x14ac:dyDescent="0.3">
      <c r="A4264">
        <v>1004484</v>
      </c>
      <c r="B4264" t="s">
        <v>3867</v>
      </c>
      <c r="C4264" t="s">
        <v>3871</v>
      </c>
      <c r="D4264" t="s">
        <v>3879</v>
      </c>
    </row>
    <row r="4265" spans="1:4" x14ac:dyDescent="0.3">
      <c r="A4265">
        <v>1004485</v>
      </c>
      <c r="B4265" t="s">
        <v>3869</v>
      </c>
      <c r="C4265" t="s">
        <v>3871</v>
      </c>
      <c r="D4265" t="s">
        <v>3879</v>
      </c>
    </row>
    <row r="4266" spans="1:4" x14ac:dyDescent="0.3">
      <c r="A4266">
        <v>1004486</v>
      </c>
      <c r="B4266" t="s">
        <v>3869</v>
      </c>
      <c r="C4266" t="s">
        <v>3874</v>
      </c>
      <c r="D4266" t="s">
        <v>3879</v>
      </c>
    </row>
    <row r="4267" spans="1:4" x14ac:dyDescent="0.3">
      <c r="A4267">
        <v>1004487</v>
      </c>
      <c r="B4267" t="s">
        <v>3869</v>
      </c>
      <c r="C4267" t="s">
        <v>3871</v>
      </c>
      <c r="D4267" t="s">
        <v>3879</v>
      </c>
    </row>
    <row r="4268" spans="1:4" x14ac:dyDescent="0.3">
      <c r="A4268">
        <v>1004488</v>
      </c>
      <c r="B4268" t="s">
        <v>3869</v>
      </c>
      <c r="C4268" t="s">
        <v>3874</v>
      </c>
      <c r="D4268" t="s">
        <v>3879</v>
      </c>
    </row>
    <row r="4269" spans="1:4" x14ac:dyDescent="0.3">
      <c r="A4269">
        <v>1004489</v>
      </c>
      <c r="B4269" t="s">
        <v>3869</v>
      </c>
      <c r="C4269" t="s">
        <v>3875</v>
      </c>
      <c r="D4269" t="s">
        <v>3879</v>
      </c>
    </row>
    <row r="4270" spans="1:4" x14ac:dyDescent="0.3">
      <c r="A4270">
        <v>1004490</v>
      </c>
      <c r="B4270" t="s">
        <v>3869</v>
      </c>
      <c r="C4270" t="s">
        <v>3874</v>
      </c>
      <c r="D4270" t="s">
        <v>3879</v>
      </c>
    </row>
    <row r="4271" spans="1:4" x14ac:dyDescent="0.3">
      <c r="A4271">
        <v>1004491</v>
      </c>
      <c r="B4271" t="s">
        <v>3869</v>
      </c>
      <c r="C4271" t="s">
        <v>3875</v>
      </c>
      <c r="D4271" t="s">
        <v>3879</v>
      </c>
    </row>
    <row r="4272" spans="1:4" x14ac:dyDescent="0.3">
      <c r="A4272">
        <v>1004492</v>
      </c>
      <c r="B4272" t="s">
        <v>3869</v>
      </c>
      <c r="C4272" t="s">
        <v>3870</v>
      </c>
      <c r="D4272" t="s">
        <v>3879</v>
      </c>
    </row>
    <row r="4273" spans="1:4" x14ac:dyDescent="0.3">
      <c r="A4273">
        <v>1004493</v>
      </c>
      <c r="B4273" t="s">
        <v>3867</v>
      </c>
      <c r="C4273" t="s">
        <v>3868</v>
      </c>
      <c r="D4273" t="s">
        <v>3879</v>
      </c>
    </row>
    <row r="4274" spans="1:4" x14ac:dyDescent="0.3">
      <c r="A4274">
        <v>1004494</v>
      </c>
      <c r="B4274" t="s">
        <v>3869</v>
      </c>
      <c r="C4274" t="s">
        <v>3872</v>
      </c>
      <c r="D4274" t="s">
        <v>3880</v>
      </c>
    </row>
    <row r="4275" spans="1:4" x14ac:dyDescent="0.3">
      <c r="A4275">
        <v>1004495</v>
      </c>
      <c r="B4275" t="s">
        <v>3869</v>
      </c>
      <c r="C4275" t="s">
        <v>3875</v>
      </c>
      <c r="D4275" t="s">
        <v>3880</v>
      </c>
    </row>
    <row r="4276" spans="1:4" x14ac:dyDescent="0.3">
      <c r="A4276">
        <v>1004496</v>
      </c>
      <c r="B4276" t="s">
        <v>3869</v>
      </c>
      <c r="C4276" t="s">
        <v>3872</v>
      </c>
      <c r="D4276" t="s">
        <v>3879</v>
      </c>
    </row>
    <row r="4277" spans="1:4" x14ac:dyDescent="0.3">
      <c r="A4277">
        <v>1004497</v>
      </c>
      <c r="B4277" t="s">
        <v>3869</v>
      </c>
      <c r="C4277" t="s">
        <v>3873</v>
      </c>
      <c r="D4277" t="s">
        <v>3880</v>
      </c>
    </row>
    <row r="4278" spans="1:4" x14ac:dyDescent="0.3">
      <c r="A4278">
        <v>1004498</v>
      </c>
      <c r="B4278" t="s">
        <v>3869</v>
      </c>
      <c r="C4278" t="s">
        <v>3873</v>
      </c>
      <c r="D4278" t="s">
        <v>3880</v>
      </c>
    </row>
    <row r="4279" spans="1:4" x14ac:dyDescent="0.3">
      <c r="A4279">
        <v>1004499</v>
      </c>
      <c r="B4279" t="s">
        <v>3869</v>
      </c>
      <c r="C4279" t="s">
        <v>3871</v>
      </c>
      <c r="D4279" t="s">
        <v>3879</v>
      </c>
    </row>
    <row r="4280" spans="1:4" x14ac:dyDescent="0.3">
      <c r="A4280">
        <v>1004500</v>
      </c>
      <c r="B4280" t="s">
        <v>3869</v>
      </c>
      <c r="C4280" t="s">
        <v>3873</v>
      </c>
      <c r="D4280" t="s">
        <v>3879</v>
      </c>
    </row>
    <row r="4281" spans="1:4" x14ac:dyDescent="0.3">
      <c r="A4281">
        <v>1004501</v>
      </c>
      <c r="B4281" t="s">
        <v>3869</v>
      </c>
      <c r="C4281" t="s">
        <v>3871</v>
      </c>
      <c r="D4281" t="s">
        <v>3880</v>
      </c>
    </row>
    <row r="4282" spans="1:4" x14ac:dyDescent="0.3">
      <c r="A4282">
        <v>1004502</v>
      </c>
      <c r="B4282" t="s">
        <v>3869</v>
      </c>
      <c r="C4282" t="s">
        <v>3873</v>
      </c>
      <c r="D4282" t="s">
        <v>3880</v>
      </c>
    </row>
    <row r="4283" spans="1:4" x14ac:dyDescent="0.3">
      <c r="A4283">
        <v>1004503</v>
      </c>
      <c r="B4283" t="s">
        <v>3869</v>
      </c>
      <c r="C4283" t="s">
        <v>3870</v>
      </c>
      <c r="D4283" t="s">
        <v>3880</v>
      </c>
    </row>
    <row r="4284" spans="1:4" x14ac:dyDescent="0.3">
      <c r="A4284">
        <v>1004504</v>
      </c>
      <c r="B4284" t="s">
        <v>3867</v>
      </c>
      <c r="C4284" t="s">
        <v>3871</v>
      </c>
      <c r="D4284" t="s">
        <v>3880</v>
      </c>
    </row>
    <row r="4285" spans="1:4" x14ac:dyDescent="0.3">
      <c r="A4285">
        <v>1004505</v>
      </c>
      <c r="B4285" t="s">
        <v>3869</v>
      </c>
      <c r="C4285" t="s">
        <v>3873</v>
      </c>
      <c r="D4285" t="s">
        <v>3879</v>
      </c>
    </row>
    <row r="4286" spans="1:4" x14ac:dyDescent="0.3">
      <c r="A4286">
        <v>1004506</v>
      </c>
      <c r="B4286" t="s">
        <v>3869</v>
      </c>
      <c r="C4286" t="s">
        <v>3873</v>
      </c>
      <c r="D4286" t="s">
        <v>3879</v>
      </c>
    </row>
    <row r="4287" spans="1:4" x14ac:dyDescent="0.3">
      <c r="A4287">
        <v>1004507</v>
      </c>
      <c r="B4287" t="s">
        <v>3869</v>
      </c>
      <c r="C4287" t="s">
        <v>3875</v>
      </c>
      <c r="D4287" t="s">
        <v>3880</v>
      </c>
    </row>
    <row r="4288" spans="1:4" x14ac:dyDescent="0.3">
      <c r="A4288">
        <v>1004508</v>
      </c>
      <c r="B4288" t="s">
        <v>3869</v>
      </c>
      <c r="C4288" t="s">
        <v>3871</v>
      </c>
      <c r="D4288" t="s">
        <v>3879</v>
      </c>
    </row>
    <row r="4289" spans="1:4" x14ac:dyDescent="0.3">
      <c r="A4289">
        <v>1004509</v>
      </c>
      <c r="B4289" t="s">
        <v>3869</v>
      </c>
      <c r="C4289" t="s">
        <v>3871</v>
      </c>
      <c r="D4289" t="s">
        <v>3880</v>
      </c>
    </row>
    <row r="4290" spans="1:4" x14ac:dyDescent="0.3">
      <c r="A4290">
        <v>1004510</v>
      </c>
      <c r="B4290" t="s">
        <v>3869</v>
      </c>
      <c r="C4290" t="s">
        <v>3872</v>
      </c>
      <c r="D4290" t="s">
        <v>3880</v>
      </c>
    </row>
    <row r="4291" spans="1:4" x14ac:dyDescent="0.3">
      <c r="A4291">
        <v>1004511</v>
      </c>
      <c r="B4291" t="s">
        <v>3869</v>
      </c>
      <c r="C4291" t="s">
        <v>3874</v>
      </c>
      <c r="D4291" t="s">
        <v>3879</v>
      </c>
    </row>
    <row r="4292" spans="1:4" x14ac:dyDescent="0.3">
      <c r="A4292">
        <v>1004512</v>
      </c>
      <c r="B4292" t="s">
        <v>3869</v>
      </c>
      <c r="C4292" t="s">
        <v>3871</v>
      </c>
      <c r="D4292" t="s">
        <v>3880</v>
      </c>
    </row>
    <row r="4293" spans="1:4" x14ac:dyDescent="0.3">
      <c r="A4293">
        <v>1004513</v>
      </c>
      <c r="B4293" t="s">
        <v>3869</v>
      </c>
      <c r="C4293" t="s">
        <v>3870</v>
      </c>
      <c r="D4293" t="s">
        <v>3880</v>
      </c>
    </row>
    <row r="4294" spans="1:4" x14ac:dyDescent="0.3">
      <c r="A4294">
        <v>1004514</v>
      </c>
      <c r="B4294" t="s">
        <v>3869</v>
      </c>
      <c r="C4294" t="s">
        <v>3875</v>
      </c>
      <c r="D4294" t="s">
        <v>3880</v>
      </c>
    </row>
    <row r="4295" spans="1:4" x14ac:dyDescent="0.3">
      <c r="A4295">
        <v>1004515</v>
      </c>
      <c r="B4295" t="s">
        <v>3869</v>
      </c>
      <c r="C4295" t="s">
        <v>3870</v>
      </c>
      <c r="D4295" t="s">
        <v>3879</v>
      </c>
    </row>
    <row r="4296" spans="1:4" x14ac:dyDescent="0.3">
      <c r="A4296">
        <v>1004516</v>
      </c>
      <c r="B4296" t="s">
        <v>3869</v>
      </c>
      <c r="C4296" t="s">
        <v>3875</v>
      </c>
      <c r="D4296" t="s">
        <v>3880</v>
      </c>
    </row>
    <row r="4297" spans="1:4" x14ac:dyDescent="0.3">
      <c r="A4297">
        <v>1004517</v>
      </c>
      <c r="B4297" t="s">
        <v>3867</v>
      </c>
      <c r="C4297" t="s">
        <v>3875</v>
      </c>
      <c r="D4297" t="s">
        <v>3880</v>
      </c>
    </row>
    <row r="4298" spans="1:4" x14ac:dyDescent="0.3">
      <c r="A4298">
        <v>1004518</v>
      </c>
      <c r="B4298" t="s">
        <v>3869</v>
      </c>
      <c r="C4298" t="s">
        <v>3871</v>
      </c>
      <c r="D4298" t="s">
        <v>3879</v>
      </c>
    </row>
    <row r="4299" spans="1:4" x14ac:dyDescent="0.3">
      <c r="A4299">
        <v>1004519</v>
      </c>
      <c r="B4299" t="s">
        <v>3869</v>
      </c>
      <c r="C4299" t="s">
        <v>3873</v>
      </c>
      <c r="D4299" t="s">
        <v>3879</v>
      </c>
    </row>
    <row r="4300" spans="1:4" x14ac:dyDescent="0.3">
      <c r="A4300">
        <v>1004520</v>
      </c>
      <c r="B4300" t="s">
        <v>3869</v>
      </c>
      <c r="C4300" t="s">
        <v>3871</v>
      </c>
      <c r="D4300" t="s">
        <v>3880</v>
      </c>
    </row>
    <row r="4301" spans="1:4" x14ac:dyDescent="0.3">
      <c r="A4301">
        <v>1004521</v>
      </c>
      <c r="B4301" t="s">
        <v>3869</v>
      </c>
      <c r="C4301" t="s">
        <v>3874</v>
      </c>
      <c r="D4301" t="s">
        <v>3879</v>
      </c>
    </row>
    <row r="4302" spans="1:4" x14ac:dyDescent="0.3">
      <c r="A4302">
        <v>1004522</v>
      </c>
      <c r="B4302" t="s">
        <v>3869</v>
      </c>
      <c r="C4302" t="s">
        <v>3872</v>
      </c>
      <c r="D4302" t="s">
        <v>3880</v>
      </c>
    </row>
    <row r="4303" spans="1:4" x14ac:dyDescent="0.3">
      <c r="A4303">
        <v>1004524</v>
      </c>
      <c r="B4303" t="s">
        <v>3869</v>
      </c>
      <c r="C4303" t="s">
        <v>3871</v>
      </c>
      <c r="D4303" t="s">
        <v>3880</v>
      </c>
    </row>
    <row r="4304" spans="1:4" x14ac:dyDescent="0.3">
      <c r="A4304">
        <v>1004525</v>
      </c>
      <c r="B4304" t="s">
        <v>3869</v>
      </c>
      <c r="C4304" t="s">
        <v>3871</v>
      </c>
      <c r="D4304" t="s">
        <v>3879</v>
      </c>
    </row>
    <row r="4305" spans="1:4" x14ac:dyDescent="0.3">
      <c r="A4305">
        <v>1004526</v>
      </c>
      <c r="B4305" t="s">
        <v>3869</v>
      </c>
      <c r="C4305" t="s">
        <v>3871</v>
      </c>
      <c r="D4305" t="s">
        <v>3880</v>
      </c>
    </row>
    <row r="4306" spans="1:4" x14ac:dyDescent="0.3">
      <c r="A4306">
        <v>1004528</v>
      </c>
      <c r="B4306" t="s">
        <v>3869</v>
      </c>
      <c r="C4306" t="s">
        <v>3871</v>
      </c>
      <c r="D4306" t="s">
        <v>3879</v>
      </c>
    </row>
    <row r="4307" spans="1:4" x14ac:dyDescent="0.3">
      <c r="A4307">
        <v>1004529</v>
      </c>
      <c r="B4307" t="s">
        <v>3869</v>
      </c>
      <c r="C4307" t="s">
        <v>3874</v>
      </c>
      <c r="D4307" t="s">
        <v>3879</v>
      </c>
    </row>
    <row r="4308" spans="1:4" x14ac:dyDescent="0.3">
      <c r="A4308">
        <v>1004530</v>
      </c>
      <c r="B4308" t="s">
        <v>3867</v>
      </c>
      <c r="C4308" t="s">
        <v>3874</v>
      </c>
      <c r="D4308" t="s">
        <v>3879</v>
      </c>
    </row>
    <row r="4309" spans="1:4" x14ac:dyDescent="0.3">
      <c r="A4309">
        <v>1004531</v>
      </c>
      <c r="B4309" t="s">
        <v>3869</v>
      </c>
      <c r="C4309" t="s">
        <v>3875</v>
      </c>
      <c r="D4309" t="s">
        <v>3879</v>
      </c>
    </row>
    <row r="4310" spans="1:4" x14ac:dyDescent="0.3">
      <c r="A4310">
        <v>1004532</v>
      </c>
      <c r="B4310" t="s">
        <v>3869</v>
      </c>
      <c r="C4310" t="s">
        <v>3871</v>
      </c>
      <c r="D4310" t="s">
        <v>3879</v>
      </c>
    </row>
    <row r="4311" spans="1:4" x14ac:dyDescent="0.3">
      <c r="A4311">
        <v>1004533</v>
      </c>
      <c r="B4311" t="s">
        <v>3869</v>
      </c>
      <c r="C4311" t="s">
        <v>3871</v>
      </c>
      <c r="D4311" t="s">
        <v>3879</v>
      </c>
    </row>
    <row r="4312" spans="1:4" x14ac:dyDescent="0.3">
      <c r="A4312">
        <v>1004534</v>
      </c>
      <c r="B4312" t="s">
        <v>3869</v>
      </c>
      <c r="C4312" t="s">
        <v>3875</v>
      </c>
      <c r="D4312" t="s">
        <v>3879</v>
      </c>
    </row>
    <row r="4313" spans="1:4" x14ac:dyDescent="0.3">
      <c r="A4313">
        <v>1004535</v>
      </c>
      <c r="B4313" t="s">
        <v>3869</v>
      </c>
      <c r="C4313" t="s">
        <v>3875</v>
      </c>
      <c r="D4313" t="s">
        <v>3879</v>
      </c>
    </row>
    <row r="4314" spans="1:4" x14ac:dyDescent="0.3">
      <c r="A4314">
        <v>1004536</v>
      </c>
      <c r="B4314" t="s">
        <v>3869</v>
      </c>
      <c r="C4314" t="s">
        <v>3875</v>
      </c>
      <c r="D4314" t="s">
        <v>3879</v>
      </c>
    </row>
    <row r="4315" spans="1:4" x14ac:dyDescent="0.3">
      <c r="A4315">
        <v>1004537</v>
      </c>
      <c r="B4315" t="s">
        <v>3867</v>
      </c>
      <c r="C4315" t="s">
        <v>3872</v>
      </c>
      <c r="D4315" t="s">
        <v>3879</v>
      </c>
    </row>
    <row r="4316" spans="1:4" x14ac:dyDescent="0.3">
      <c r="A4316">
        <v>1004538</v>
      </c>
      <c r="B4316" t="s">
        <v>3869</v>
      </c>
      <c r="C4316" t="s">
        <v>3871</v>
      </c>
      <c r="D4316" t="s">
        <v>3880</v>
      </c>
    </row>
    <row r="4317" spans="1:4" x14ac:dyDescent="0.3">
      <c r="A4317">
        <v>1004539</v>
      </c>
      <c r="B4317" t="s">
        <v>3869</v>
      </c>
      <c r="C4317" t="s">
        <v>3874</v>
      </c>
      <c r="D4317" t="s">
        <v>3879</v>
      </c>
    </row>
    <row r="4318" spans="1:4" x14ac:dyDescent="0.3">
      <c r="A4318">
        <v>1004540</v>
      </c>
      <c r="B4318" t="s">
        <v>3867</v>
      </c>
      <c r="C4318" t="s">
        <v>3871</v>
      </c>
      <c r="D4318" t="s">
        <v>3880</v>
      </c>
    </row>
    <row r="4319" spans="1:4" x14ac:dyDescent="0.3">
      <c r="A4319">
        <v>1004541</v>
      </c>
      <c r="B4319" t="s">
        <v>3869</v>
      </c>
      <c r="C4319" t="s">
        <v>3868</v>
      </c>
      <c r="D4319" t="s">
        <v>3879</v>
      </c>
    </row>
    <row r="4320" spans="1:4" x14ac:dyDescent="0.3">
      <c r="A4320">
        <v>1004542</v>
      </c>
      <c r="B4320" t="s">
        <v>3869</v>
      </c>
      <c r="C4320" t="s">
        <v>3874</v>
      </c>
      <c r="D4320" t="s">
        <v>3879</v>
      </c>
    </row>
    <row r="4321" spans="1:4" x14ac:dyDescent="0.3">
      <c r="A4321">
        <v>1004543</v>
      </c>
      <c r="B4321" t="s">
        <v>3869</v>
      </c>
      <c r="C4321" t="s">
        <v>3871</v>
      </c>
      <c r="D4321" t="s">
        <v>3879</v>
      </c>
    </row>
    <row r="4322" spans="1:4" x14ac:dyDescent="0.3">
      <c r="A4322">
        <v>1004544</v>
      </c>
      <c r="B4322" t="s">
        <v>3869</v>
      </c>
      <c r="C4322" t="s">
        <v>3870</v>
      </c>
      <c r="D4322" t="s">
        <v>3880</v>
      </c>
    </row>
    <row r="4323" spans="1:4" x14ac:dyDescent="0.3">
      <c r="A4323">
        <v>1004545</v>
      </c>
      <c r="B4323" t="s">
        <v>3869</v>
      </c>
      <c r="C4323" t="s">
        <v>3871</v>
      </c>
      <c r="D4323" t="s">
        <v>3880</v>
      </c>
    </row>
    <row r="4324" spans="1:4" x14ac:dyDescent="0.3">
      <c r="A4324">
        <v>1004546</v>
      </c>
      <c r="B4324" t="s">
        <v>3869</v>
      </c>
      <c r="C4324" t="s">
        <v>3871</v>
      </c>
      <c r="D4324" t="s">
        <v>3880</v>
      </c>
    </row>
    <row r="4325" spans="1:4" x14ac:dyDescent="0.3">
      <c r="A4325">
        <v>1004547</v>
      </c>
      <c r="B4325" t="s">
        <v>3869</v>
      </c>
      <c r="C4325" t="s">
        <v>3875</v>
      </c>
      <c r="D4325" t="s">
        <v>3879</v>
      </c>
    </row>
    <row r="4326" spans="1:4" x14ac:dyDescent="0.3">
      <c r="A4326">
        <v>1004548</v>
      </c>
      <c r="B4326" t="s">
        <v>3869</v>
      </c>
      <c r="C4326" t="s">
        <v>3875</v>
      </c>
      <c r="D4326" t="s">
        <v>3879</v>
      </c>
    </row>
    <row r="4327" spans="1:4" x14ac:dyDescent="0.3">
      <c r="A4327">
        <v>1004549</v>
      </c>
      <c r="B4327" t="s">
        <v>3867</v>
      </c>
      <c r="C4327" t="s">
        <v>3868</v>
      </c>
      <c r="D4327" t="s">
        <v>3879</v>
      </c>
    </row>
    <row r="4328" spans="1:4" x14ac:dyDescent="0.3">
      <c r="A4328">
        <v>1004550</v>
      </c>
      <c r="B4328" t="s">
        <v>3869</v>
      </c>
      <c r="C4328" t="s">
        <v>3875</v>
      </c>
      <c r="D4328" t="s">
        <v>3879</v>
      </c>
    </row>
    <row r="4329" spans="1:4" x14ac:dyDescent="0.3">
      <c r="A4329">
        <v>1004551</v>
      </c>
      <c r="B4329" t="s">
        <v>3869</v>
      </c>
      <c r="C4329" t="s">
        <v>3875</v>
      </c>
      <c r="D4329" t="s">
        <v>3880</v>
      </c>
    </row>
    <row r="4330" spans="1:4" x14ac:dyDescent="0.3">
      <c r="A4330">
        <v>1004552</v>
      </c>
      <c r="B4330" t="s">
        <v>3869</v>
      </c>
      <c r="C4330" t="s">
        <v>3871</v>
      </c>
      <c r="D4330" t="s">
        <v>3880</v>
      </c>
    </row>
    <row r="4331" spans="1:4" x14ac:dyDescent="0.3">
      <c r="A4331">
        <v>1004553</v>
      </c>
      <c r="B4331" t="s">
        <v>3867</v>
      </c>
      <c r="C4331" t="s">
        <v>3874</v>
      </c>
      <c r="D4331" t="s">
        <v>3879</v>
      </c>
    </row>
    <row r="4332" spans="1:4" x14ac:dyDescent="0.3">
      <c r="A4332">
        <v>1004554</v>
      </c>
      <c r="B4332" t="s">
        <v>3867</v>
      </c>
      <c r="C4332" t="s">
        <v>3871</v>
      </c>
      <c r="D4332" t="s">
        <v>3880</v>
      </c>
    </row>
    <row r="4333" spans="1:4" x14ac:dyDescent="0.3">
      <c r="A4333">
        <v>1004555</v>
      </c>
      <c r="B4333" t="s">
        <v>3867</v>
      </c>
      <c r="C4333" t="s">
        <v>3875</v>
      </c>
      <c r="D4333" t="s">
        <v>3880</v>
      </c>
    </row>
    <row r="4334" spans="1:4" x14ac:dyDescent="0.3">
      <c r="A4334">
        <v>1004556</v>
      </c>
      <c r="B4334" t="s">
        <v>3869</v>
      </c>
      <c r="C4334" t="s">
        <v>3872</v>
      </c>
      <c r="D4334" t="s">
        <v>3879</v>
      </c>
    </row>
    <row r="4335" spans="1:4" x14ac:dyDescent="0.3">
      <c r="A4335">
        <v>1004557</v>
      </c>
      <c r="B4335" t="s">
        <v>3869</v>
      </c>
      <c r="C4335" t="s">
        <v>3871</v>
      </c>
      <c r="D4335" t="s">
        <v>3879</v>
      </c>
    </row>
    <row r="4336" spans="1:4" x14ac:dyDescent="0.3">
      <c r="A4336">
        <v>1004558</v>
      </c>
      <c r="B4336" t="s">
        <v>3869</v>
      </c>
      <c r="C4336" t="s">
        <v>3874</v>
      </c>
      <c r="D4336" t="s">
        <v>3879</v>
      </c>
    </row>
    <row r="4337" spans="1:4" x14ac:dyDescent="0.3">
      <c r="A4337">
        <v>1004559</v>
      </c>
      <c r="B4337" t="s">
        <v>3869</v>
      </c>
      <c r="C4337" t="s">
        <v>3871</v>
      </c>
      <c r="D4337" t="s">
        <v>3879</v>
      </c>
    </row>
    <row r="4338" spans="1:4" x14ac:dyDescent="0.3">
      <c r="A4338">
        <v>1004560</v>
      </c>
      <c r="B4338" t="s">
        <v>3869</v>
      </c>
      <c r="C4338" t="s">
        <v>3871</v>
      </c>
      <c r="D4338" t="s">
        <v>3879</v>
      </c>
    </row>
    <row r="4339" spans="1:4" x14ac:dyDescent="0.3">
      <c r="A4339">
        <v>1004561</v>
      </c>
      <c r="B4339" t="s">
        <v>3867</v>
      </c>
      <c r="C4339" t="s">
        <v>3871</v>
      </c>
      <c r="D4339" t="s">
        <v>3880</v>
      </c>
    </row>
    <row r="4340" spans="1:4" x14ac:dyDescent="0.3">
      <c r="A4340">
        <v>1004562</v>
      </c>
      <c r="B4340" t="s">
        <v>3869</v>
      </c>
      <c r="C4340" t="s">
        <v>3874</v>
      </c>
      <c r="D4340" t="s">
        <v>3880</v>
      </c>
    </row>
    <row r="4341" spans="1:4" x14ac:dyDescent="0.3">
      <c r="A4341">
        <v>1004563</v>
      </c>
      <c r="B4341" t="s">
        <v>3867</v>
      </c>
      <c r="C4341" t="s">
        <v>3871</v>
      </c>
      <c r="D4341" t="s">
        <v>3880</v>
      </c>
    </row>
    <row r="4342" spans="1:4" x14ac:dyDescent="0.3">
      <c r="A4342">
        <v>1004564</v>
      </c>
      <c r="B4342" t="s">
        <v>3869</v>
      </c>
      <c r="C4342" t="s">
        <v>3874</v>
      </c>
      <c r="D4342" t="s">
        <v>3880</v>
      </c>
    </row>
    <row r="4343" spans="1:4" x14ac:dyDescent="0.3">
      <c r="A4343">
        <v>1004565</v>
      </c>
      <c r="B4343" t="s">
        <v>3869</v>
      </c>
      <c r="C4343" t="s">
        <v>3874</v>
      </c>
      <c r="D4343" t="s">
        <v>3880</v>
      </c>
    </row>
    <row r="4344" spans="1:4" x14ac:dyDescent="0.3">
      <c r="A4344">
        <v>1004566</v>
      </c>
      <c r="B4344" t="s">
        <v>3869</v>
      </c>
      <c r="C4344" t="s">
        <v>3874</v>
      </c>
      <c r="D4344" t="s">
        <v>3879</v>
      </c>
    </row>
    <row r="4345" spans="1:4" x14ac:dyDescent="0.3">
      <c r="A4345">
        <v>1004567</v>
      </c>
      <c r="B4345" t="s">
        <v>3869</v>
      </c>
      <c r="C4345" t="s">
        <v>3875</v>
      </c>
      <c r="D4345" t="s">
        <v>3879</v>
      </c>
    </row>
    <row r="4346" spans="1:4" x14ac:dyDescent="0.3">
      <c r="A4346">
        <v>1004568</v>
      </c>
      <c r="B4346" t="s">
        <v>3867</v>
      </c>
      <c r="C4346" t="s">
        <v>3871</v>
      </c>
      <c r="D4346" t="s">
        <v>3880</v>
      </c>
    </row>
    <row r="4347" spans="1:4" x14ac:dyDescent="0.3">
      <c r="A4347">
        <v>1004569</v>
      </c>
      <c r="B4347" t="s">
        <v>3869</v>
      </c>
      <c r="C4347" t="s">
        <v>3871</v>
      </c>
      <c r="D4347" t="s">
        <v>3879</v>
      </c>
    </row>
    <row r="4348" spans="1:4" x14ac:dyDescent="0.3">
      <c r="A4348">
        <v>1004571</v>
      </c>
      <c r="B4348" t="s">
        <v>3869</v>
      </c>
      <c r="C4348" t="s">
        <v>3874</v>
      </c>
      <c r="D4348" t="s">
        <v>3880</v>
      </c>
    </row>
    <row r="4349" spans="1:4" x14ac:dyDescent="0.3">
      <c r="A4349">
        <v>1004572</v>
      </c>
      <c r="B4349" t="s">
        <v>3867</v>
      </c>
      <c r="C4349" t="s">
        <v>3868</v>
      </c>
      <c r="D4349" t="s">
        <v>3879</v>
      </c>
    </row>
    <row r="4350" spans="1:4" x14ac:dyDescent="0.3">
      <c r="A4350">
        <v>1004573</v>
      </c>
      <c r="B4350" t="s">
        <v>3869</v>
      </c>
      <c r="C4350" t="s">
        <v>3873</v>
      </c>
      <c r="D4350" t="s">
        <v>3880</v>
      </c>
    </row>
    <row r="4351" spans="1:4" x14ac:dyDescent="0.3">
      <c r="A4351">
        <v>1004574</v>
      </c>
      <c r="B4351" t="s">
        <v>3869</v>
      </c>
      <c r="C4351" t="s">
        <v>3871</v>
      </c>
      <c r="D4351" t="s">
        <v>3880</v>
      </c>
    </row>
    <row r="4352" spans="1:4" x14ac:dyDescent="0.3">
      <c r="A4352">
        <v>1004575</v>
      </c>
      <c r="B4352" t="s">
        <v>3867</v>
      </c>
      <c r="C4352" t="s">
        <v>3868</v>
      </c>
      <c r="D4352" t="s">
        <v>3879</v>
      </c>
    </row>
    <row r="4353" spans="1:4" x14ac:dyDescent="0.3">
      <c r="A4353">
        <v>1004576</v>
      </c>
      <c r="B4353" t="s">
        <v>3867</v>
      </c>
      <c r="C4353" t="s">
        <v>3871</v>
      </c>
      <c r="D4353" t="s">
        <v>3880</v>
      </c>
    </row>
    <row r="4354" spans="1:4" x14ac:dyDescent="0.3">
      <c r="A4354">
        <v>1004577</v>
      </c>
      <c r="B4354" t="s">
        <v>3869</v>
      </c>
      <c r="C4354" t="s">
        <v>3874</v>
      </c>
      <c r="D4354" t="s">
        <v>3880</v>
      </c>
    </row>
    <row r="4355" spans="1:4" x14ac:dyDescent="0.3">
      <c r="A4355">
        <v>1004578</v>
      </c>
      <c r="B4355" t="s">
        <v>3869</v>
      </c>
      <c r="C4355" t="s">
        <v>3871</v>
      </c>
      <c r="D4355" t="s">
        <v>3879</v>
      </c>
    </row>
    <row r="4356" spans="1:4" x14ac:dyDescent="0.3">
      <c r="A4356">
        <v>1004579</v>
      </c>
      <c r="B4356" t="s">
        <v>3867</v>
      </c>
      <c r="C4356" t="s">
        <v>3875</v>
      </c>
      <c r="D4356" t="s">
        <v>3880</v>
      </c>
    </row>
    <row r="4357" spans="1:4" x14ac:dyDescent="0.3">
      <c r="A4357">
        <v>1004580</v>
      </c>
      <c r="B4357" t="s">
        <v>3867</v>
      </c>
      <c r="C4357" t="s">
        <v>3870</v>
      </c>
      <c r="D4357" t="s">
        <v>3880</v>
      </c>
    </row>
    <row r="4358" spans="1:4" x14ac:dyDescent="0.3">
      <c r="A4358">
        <v>1004581</v>
      </c>
      <c r="B4358" t="s">
        <v>3869</v>
      </c>
      <c r="C4358" t="s">
        <v>3871</v>
      </c>
      <c r="D4358" t="s">
        <v>3880</v>
      </c>
    </row>
    <row r="4359" spans="1:4" x14ac:dyDescent="0.3">
      <c r="A4359">
        <v>1004582</v>
      </c>
      <c r="B4359" t="s">
        <v>3867</v>
      </c>
      <c r="C4359" t="s">
        <v>3871</v>
      </c>
      <c r="D4359" t="s">
        <v>3880</v>
      </c>
    </row>
    <row r="4360" spans="1:4" x14ac:dyDescent="0.3">
      <c r="A4360">
        <v>1004583</v>
      </c>
      <c r="B4360" t="s">
        <v>3869</v>
      </c>
      <c r="C4360" t="s">
        <v>3873</v>
      </c>
      <c r="D4360" t="s">
        <v>3880</v>
      </c>
    </row>
    <row r="4361" spans="1:4" x14ac:dyDescent="0.3">
      <c r="A4361">
        <v>1004584</v>
      </c>
      <c r="B4361" t="s">
        <v>3867</v>
      </c>
      <c r="C4361" t="s">
        <v>3872</v>
      </c>
      <c r="D4361" t="s">
        <v>3879</v>
      </c>
    </row>
    <row r="4362" spans="1:4" x14ac:dyDescent="0.3">
      <c r="A4362">
        <v>1004585</v>
      </c>
      <c r="B4362" t="s">
        <v>3869</v>
      </c>
      <c r="C4362" t="s">
        <v>3874</v>
      </c>
      <c r="D4362" t="s">
        <v>3879</v>
      </c>
    </row>
    <row r="4363" spans="1:4" x14ac:dyDescent="0.3">
      <c r="A4363">
        <v>1004586</v>
      </c>
      <c r="B4363" t="s">
        <v>3869</v>
      </c>
      <c r="C4363" t="s">
        <v>3871</v>
      </c>
      <c r="D4363" t="s">
        <v>3879</v>
      </c>
    </row>
    <row r="4364" spans="1:4" x14ac:dyDescent="0.3">
      <c r="A4364">
        <v>1004587</v>
      </c>
      <c r="B4364" t="s">
        <v>3869</v>
      </c>
      <c r="C4364" t="s">
        <v>3874</v>
      </c>
      <c r="D4364" t="s">
        <v>3880</v>
      </c>
    </row>
    <row r="4365" spans="1:4" x14ac:dyDescent="0.3">
      <c r="A4365">
        <v>1004589</v>
      </c>
      <c r="B4365" t="s">
        <v>3869</v>
      </c>
      <c r="C4365" t="s">
        <v>3871</v>
      </c>
      <c r="D4365" t="s">
        <v>3879</v>
      </c>
    </row>
    <row r="4366" spans="1:4" x14ac:dyDescent="0.3">
      <c r="A4366">
        <v>1004590</v>
      </c>
      <c r="B4366" t="s">
        <v>3867</v>
      </c>
      <c r="C4366" t="s">
        <v>3875</v>
      </c>
      <c r="D4366" t="s">
        <v>3879</v>
      </c>
    </row>
    <row r="4367" spans="1:4" x14ac:dyDescent="0.3">
      <c r="A4367">
        <v>1004591</v>
      </c>
      <c r="B4367" t="s">
        <v>3869</v>
      </c>
      <c r="C4367" t="s">
        <v>3871</v>
      </c>
      <c r="D4367" t="s">
        <v>3879</v>
      </c>
    </row>
    <row r="4368" spans="1:4" x14ac:dyDescent="0.3">
      <c r="A4368">
        <v>1004592</v>
      </c>
      <c r="B4368" t="s">
        <v>3869</v>
      </c>
      <c r="C4368" t="s">
        <v>3875</v>
      </c>
      <c r="D4368" t="s">
        <v>3879</v>
      </c>
    </row>
    <row r="4369" spans="1:4" x14ac:dyDescent="0.3">
      <c r="A4369">
        <v>1004593</v>
      </c>
      <c r="B4369" t="s">
        <v>3867</v>
      </c>
      <c r="C4369" t="s">
        <v>3872</v>
      </c>
      <c r="D4369" t="s">
        <v>3880</v>
      </c>
    </row>
    <row r="4370" spans="1:4" x14ac:dyDescent="0.3">
      <c r="A4370">
        <v>1004594</v>
      </c>
      <c r="B4370" t="s">
        <v>3869</v>
      </c>
      <c r="C4370" t="s">
        <v>3874</v>
      </c>
      <c r="D4370" t="s">
        <v>3879</v>
      </c>
    </row>
    <row r="4371" spans="1:4" x14ac:dyDescent="0.3">
      <c r="A4371">
        <v>1004595</v>
      </c>
      <c r="B4371" t="s">
        <v>3869</v>
      </c>
      <c r="C4371" t="s">
        <v>3871</v>
      </c>
      <c r="D4371" t="s">
        <v>3880</v>
      </c>
    </row>
    <row r="4372" spans="1:4" x14ac:dyDescent="0.3">
      <c r="A4372">
        <v>1004596</v>
      </c>
      <c r="B4372" t="s">
        <v>3867</v>
      </c>
      <c r="C4372" t="s">
        <v>3875</v>
      </c>
      <c r="D4372" t="s">
        <v>3879</v>
      </c>
    </row>
    <row r="4373" spans="1:4" x14ac:dyDescent="0.3">
      <c r="A4373">
        <v>1004597</v>
      </c>
      <c r="B4373" t="s">
        <v>3867</v>
      </c>
      <c r="C4373" t="s">
        <v>3871</v>
      </c>
      <c r="D4373" t="s">
        <v>3880</v>
      </c>
    </row>
    <row r="4374" spans="1:4" x14ac:dyDescent="0.3">
      <c r="A4374">
        <v>1004598</v>
      </c>
      <c r="B4374" t="s">
        <v>3867</v>
      </c>
      <c r="C4374" t="s">
        <v>3874</v>
      </c>
      <c r="D4374" t="s">
        <v>3880</v>
      </c>
    </row>
    <row r="4375" spans="1:4" x14ac:dyDescent="0.3">
      <c r="A4375">
        <v>1004599</v>
      </c>
      <c r="B4375" t="s">
        <v>3867</v>
      </c>
      <c r="C4375" t="s">
        <v>3874</v>
      </c>
      <c r="D4375" t="s">
        <v>3880</v>
      </c>
    </row>
    <row r="4376" spans="1:4" x14ac:dyDescent="0.3">
      <c r="A4376">
        <v>1004600</v>
      </c>
      <c r="B4376" t="s">
        <v>3869</v>
      </c>
      <c r="C4376" t="s">
        <v>3871</v>
      </c>
      <c r="D4376" t="s">
        <v>3880</v>
      </c>
    </row>
    <row r="4377" spans="1:4" x14ac:dyDescent="0.3">
      <c r="A4377">
        <v>1004601</v>
      </c>
      <c r="B4377" t="s">
        <v>3869</v>
      </c>
      <c r="C4377" t="s">
        <v>3874</v>
      </c>
      <c r="D4377" t="s">
        <v>3879</v>
      </c>
    </row>
    <row r="4378" spans="1:4" x14ac:dyDescent="0.3">
      <c r="A4378">
        <v>1004602</v>
      </c>
      <c r="B4378" t="s">
        <v>3869</v>
      </c>
      <c r="C4378" t="s">
        <v>3874</v>
      </c>
      <c r="D4378" t="s">
        <v>3879</v>
      </c>
    </row>
    <row r="4379" spans="1:4" x14ac:dyDescent="0.3">
      <c r="A4379">
        <v>1004603</v>
      </c>
      <c r="B4379" t="s">
        <v>3867</v>
      </c>
      <c r="C4379" t="s">
        <v>3874</v>
      </c>
      <c r="D4379" t="s">
        <v>3880</v>
      </c>
    </row>
    <row r="4380" spans="1:4" x14ac:dyDescent="0.3">
      <c r="A4380">
        <v>1004604</v>
      </c>
      <c r="B4380" t="s">
        <v>3869</v>
      </c>
      <c r="C4380" t="s">
        <v>3871</v>
      </c>
      <c r="D4380" t="s">
        <v>3880</v>
      </c>
    </row>
    <row r="4381" spans="1:4" x14ac:dyDescent="0.3">
      <c r="A4381">
        <v>1004606</v>
      </c>
      <c r="B4381" t="s">
        <v>3867</v>
      </c>
      <c r="C4381" t="s">
        <v>3868</v>
      </c>
      <c r="D4381" t="s">
        <v>3879</v>
      </c>
    </row>
    <row r="4382" spans="1:4" x14ac:dyDescent="0.3">
      <c r="A4382">
        <v>1004607</v>
      </c>
      <c r="B4382" t="s">
        <v>3869</v>
      </c>
      <c r="C4382" t="s">
        <v>3871</v>
      </c>
      <c r="D4382" t="s">
        <v>3879</v>
      </c>
    </row>
    <row r="4383" spans="1:4" x14ac:dyDescent="0.3">
      <c r="A4383">
        <v>1004608</v>
      </c>
      <c r="B4383" t="s">
        <v>3867</v>
      </c>
      <c r="C4383" t="s">
        <v>3871</v>
      </c>
      <c r="D4383" t="s">
        <v>3879</v>
      </c>
    </row>
    <row r="4384" spans="1:4" x14ac:dyDescent="0.3">
      <c r="A4384">
        <v>1004609</v>
      </c>
      <c r="B4384" t="s">
        <v>3867</v>
      </c>
      <c r="C4384" t="s">
        <v>3871</v>
      </c>
      <c r="D4384" t="s">
        <v>3879</v>
      </c>
    </row>
    <row r="4385" spans="1:4" x14ac:dyDescent="0.3">
      <c r="A4385">
        <v>1004610</v>
      </c>
      <c r="B4385" t="s">
        <v>3867</v>
      </c>
      <c r="C4385" t="s">
        <v>3871</v>
      </c>
      <c r="D4385" t="s">
        <v>3879</v>
      </c>
    </row>
    <row r="4386" spans="1:4" x14ac:dyDescent="0.3">
      <c r="A4386">
        <v>1004611</v>
      </c>
      <c r="B4386" t="s">
        <v>3867</v>
      </c>
      <c r="C4386" t="s">
        <v>3875</v>
      </c>
      <c r="D4386" t="s">
        <v>3879</v>
      </c>
    </row>
    <row r="4387" spans="1:4" x14ac:dyDescent="0.3">
      <c r="A4387">
        <v>1004613</v>
      </c>
      <c r="B4387" t="s">
        <v>3869</v>
      </c>
      <c r="C4387" t="s">
        <v>3871</v>
      </c>
      <c r="D4387" t="s">
        <v>3879</v>
      </c>
    </row>
    <row r="4388" spans="1:4" x14ac:dyDescent="0.3">
      <c r="A4388">
        <v>1004615</v>
      </c>
      <c r="B4388" t="s">
        <v>3869</v>
      </c>
      <c r="C4388" t="s">
        <v>3871</v>
      </c>
      <c r="D4388" t="s">
        <v>3880</v>
      </c>
    </row>
    <row r="4389" spans="1:4" x14ac:dyDescent="0.3">
      <c r="A4389">
        <v>1004617</v>
      </c>
      <c r="B4389" t="s">
        <v>3867</v>
      </c>
      <c r="C4389" t="s">
        <v>3871</v>
      </c>
      <c r="D4389" t="s">
        <v>3879</v>
      </c>
    </row>
    <row r="4390" spans="1:4" x14ac:dyDescent="0.3">
      <c r="A4390">
        <v>1004618</v>
      </c>
      <c r="B4390" t="s">
        <v>3869</v>
      </c>
      <c r="C4390" t="s">
        <v>3871</v>
      </c>
      <c r="D4390" t="s">
        <v>3880</v>
      </c>
    </row>
    <row r="4391" spans="1:4" x14ac:dyDescent="0.3">
      <c r="A4391">
        <v>1004619</v>
      </c>
      <c r="B4391" t="s">
        <v>3867</v>
      </c>
      <c r="C4391" t="s">
        <v>3871</v>
      </c>
      <c r="D4391" t="s">
        <v>3880</v>
      </c>
    </row>
    <row r="4392" spans="1:4" x14ac:dyDescent="0.3">
      <c r="A4392">
        <v>1004620</v>
      </c>
      <c r="B4392" t="s">
        <v>3867</v>
      </c>
      <c r="C4392" t="s">
        <v>3875</v>
      </c>
      <c r="D4392" t="s">
        <v>3880</v>
      </c>
    </row>
    <row r="4393" spans="1:4" x14ac:dyDescent="0.3">
      <c r="A4393">
        <v>1004621</v>
      </c>
      <c r="B4393" t="s">
        <v>3869</v>
      </c>
      <c r="C4393" t="s">
        <v>3871</v>
      </c>
      <c r="D4393" t="s">
        <v>3880</v>
      </c>
    </row>
    <row r="4394" spans="1:4" x14ac:dyDescent="0.3">
      <c r="A4394">
        <v>1004622</v>
      </c>
      <c r="B4394" t="s">
        <v>3869</v>
      </c>
      <c r="C4394" t="s">
        <v>3871</v>
      </c>
      <c r="D4394" t="s">
        <v>3879</v>
      </c>
    </row>
    <row r="4395" spans="1:4" x14ac:dyDescent="0.3">
      <c r="A4395">
        <v>1004623</v>
      </c>
      <c r="B4395" t="s">
        <v>3869</v>
      </c>
      <c r="C4395" t="s">
        <v>3871</v>
      </c>
      <c r="D4395" t="s">
        <v>3879</v>
      </c>
    </row>
    <row r="4396" spans="1:4" x14ac:dyDescent="0.3">
      <c r="A4396">
        <v>1004624</v>
      </c>
      <c r="B4396" t="s">
        <v>3869</v>
      </c>
      <c r="C4396" t="s">
        <v>3871</v>
      </c>
      <c r="D4396" t="s">
        <v>3879</v>
      </c>
    </row>
    <row r="4397" spans="1:4" x14ac:dyDescent="0.3">
      <c r="A4397">
        <v>1004625</v>
      </c>
      <c r="B4397" t="s">
        <v>3869</v>
      </c>
      <c r="C4397" t="s">
        <v>3871</v>
      </c>
      <c r="D4397" t="s">
        <v>3879</v>
      </c>
    </row>
    <row r="4398" spans="1:4" x14ac:dyDescent="0.3">
      <c r="A4398">
        <v>1004626</v>
      </c>
      <c r="B4398" t="s">
        <v>3869</v>
      </c>
      <c r="C4398" t="s">
        <v>3871</v>
      </c>
      <c r="D4398" t="s">
        <v>3879</v>
      </c>
    </row>
    <row r="4399" spans="1:4" x14ac:dyDescent="0.3">
      <c r="A4399">
        <v>1004627</v>
      </c>
      <c r="B4399" t="s">
        <v>3869</v>
      </c>
      <c r="C4399" t="s">
        <v>3870</v>
      </c>
      <c r="D4399" t="s">
        <v>3880</v>
      </c>
    </row>
    <row r="4400" spans="1:4" x14ac:dyDescent="0.3">
      <c r="A4400">
        <v>1004629</v>
      </c>
      <c r="B4400" t="s">
        <v>3867</v>
      </c>
      <c r="C4400" t="s">
        <v>3875</v>
      </c>
      <c r="D4400" t="s">
        <v>3879</v>
      </c>
    </row>
    <row r="4401" spans="1:4" x14ac:dyDescent="0.3">
      <c r="A4401">
        <v>1004630</v>
      </c>
      <c r="B4401" t="s">
        <v>3867</v>
      </c>
      <c r="C4401" t="s">
        <v>3871</v>
      </c>
      <c r="D4401" t="s">
        <v>3880</v>
      </c>
    </row>
    <row r="4402" spans="1:4" x14ac:dyDescent="0.3">
      <c r="A4402">
        <v>1004631</v>
      </c>
      <c r="B4402" t="s">
        <v>3869</v>
      </c>
      <c r="C4402" t="s">
        <v>3875</v>
      </c>
      <c r="D4402" t="s">
        <v>3879</v>
      </c>
    </row>
    <row r="4403" spans="1:4" x14ac:dyDescent="0.3">
      <c r="A4403">
        <v>1004632</v>
      </c>
      <c r="B4403" t="s">
        <v>3869</v>
      </c>
      <c r="C4403" t="s">
        <v>3871</v>
      </c>
      <c r="D4403" t="s">
        <v>3879</v>
      </c>
    </row>
    <row r="4404" spans="1:4" x14ac:dyDescent="0.3">
      <c r="A4404">
        <v>1004633</v>
      </c>
      <c r="B4404" t="s">
        <v>3869</v>
      </c>
      <c r="C4404" t="s">
        <v>3868</v>
      </c>
      <c r="D4404" t="s">
        <v>3879</v>
      </c>
    </row>
    <row r="4405" spans="1:4" x14ac:dyDescent="0.3">
      <c r="A4405">
        <v>1004634</v>
      </c>
      <c r="B4405" t="s">
        <v>3869</v>
      </c>
      <c r="C4405" t="s">
        <v>3873</v>
      </c>
      <c r="D4405" t="s">
        <v>3880</v>
      </c>
    </row>
    <row r="4406" spans="1:4" x14ac:dyDescent="0.3">
      <c r="A4406">
        <v>1004635</v>
      </c>
      <c r="B4406" t="s">
        <v>3869</v>
      </c>
      <c r="C4406" t="s">
        <v>3875</v>
      </c>
      <c r="D4406" t="s">
        <v>3879</v>
      </c>
    </row>
    <row r="4407" spans="1:4" x14ac:dyDescent="0.3">
      <c r="A4407">
        <v>1004636</v>
      </c>
      <c r="B4407" t="s">
        <v>3869</v>
      </c>
      <c r="C4407" t="s">
        <v>3875</v>
      </c>
      <c r="D4407" t="s">
        <v>3880</v>
      </c>
    </row>
    <row r="4408" spans="1:4" x14ac:dyDescent="0.3">
      <c r="A4408">
        <v>1004637</v>
      </c>
      <c r="B4408" t="s">
        <v>3867</v>
      </c>
      <c r="C4408" t="s">
        <v>3874</v>
      </c>
      <c r="D4408" t="s">
        <v>3880</v>
      </c>
    </row>
    <row r="4409" spans="1:4" x14ac:dyDescent="0.3">
      <c r="A4409">
        <v>1004638</v>
      </c>
      <c r="B4409" t="s">
        <v>3869</v>
      </c>
      <c r="C4409" t="s">
        <v>3871</v>
      </c>
      <c r="D4409" t="s">
        <v>3879</v>
      </c>
    </row>
    <row r="4410" spans="1:4" x14ac:dyDescent="0.3">
      <c r="A4410">
        <v>1004639</v>
      </c>
      <c r="B4410" t="s">
        <v>3869</v>
      </c>
      <c r="C4410" t="s">
        <v>3874</v>
      </c>
      <c r="D4410" t="s">
        <v>3879</v>
      </c>
    </row>
    <row r="4411" spans="1:4" x14ac:dyDescent="0.3">
      <c r="A4411">
        <v>1004640</v>
      </c>
      <c r="B4411" t="s">
        <v>3869</v>
      </c>
      <c r="C4411" t="s">
        <v>3871</v>
      </c>
      <c r="D4411" t="s">
        <v>3880</v>
      </c>
    </row>
    <row r="4412" spans="1:4" x14ac:dyDescent="0.3">
      <c r="A4412">
        <v>1004641</v>
      </c>
      <c r="B4412" t="s">
        <v>3869</v>
      </c>
      <c r="C4412" t="s">
        <v>3871</v>
      </c>
      <c r="D4412" t="s">
        <v>3879</v>
      </c>
    </row>
    <row r="4413" spans="1:4" x14ac:dyDescent="0.3">
      <c r="A4413">
        <v>1004642</v>
      </c>
      <c r="B4413" t="s">
        <v>3869</v>
      </c>
      <c r="C4413" t="s">
        <v>3871</v>
      </c>
      <c r="D4413" t="s">
        <v>3880</v>
      </c>
    </row>
    <row r="4414" spans="1:4" x14ac:dyDescent="0.3">
      <c r="A4414">
        <v>1004643</v>
      </c>
      <c r="B4414" t="s">
        <v>3869</v>
      </c>
      <c r="C4414" t="s">
        <v>3871</v>
      </c>
      <c r="D4414" t="s">
        <v>3879</v>
      </c>
    </row>
    <row r="4415" spans="1:4" x14ac:dyDescent="0.3">
      <c r="A4415">
        <v>1004644</v>
      </c>
      <c r="B4415" t="s">
        <v>3869</v>
      </c>
      <c r="C4415" t="s">
        <v>3873</v>
      </c>
      <c r="D4415" t="s">
        <v>3879</v>
      </c>
    </row>
    <row r="4416" spans="1:4" x14ac:dyDescent="0.3">
      <c r="A4416">
        <v>1004645</v>
      </c>
      <c r="B4416" t="s">
        <v>3867</v>
      </c>
      <c r="C4416" t="s">
        <v>3873</v>
      </c>
      <c r="D4416" t="s">
        <v>3880</v>
      </c>
    </row>
    <row r="4417" spans="1:4" x14ac:dyDescent="0.3">
      <c r="A4417">
        <v>1004646</v>
      </c>
      <c r="B4417" t="s">
        <v>3867</v>
      </c>
      <c r="C4417" t="s">
        <v>3871</v>
      </c>
      <c r="D4417" t="s">
        <v>3879</v>
      </c>
    </row>
    <row r="4418" spans="1:4" x14ac:dyDescent="0.3">
      <c r="A4418">
        <v>1004647</v>
      </c>
      <c r="B4418" t="s">
        <v>3869</v>
      </c>
      <c r="C4418" t="s">
        <v>3874</v>
      </c>
      <c r="D4418" t="s">
        <v>3880</v>
      </c>
    </row>
    <row r="4419" spans="1:4" x14ac:dyDescent="0.3">
      <c r="A4419">
        <v>1004648</v>
      </c>
      <c r="B4419" t="s">
        <v>3869</v>
      </c>
      <c r="C4419" t="s">
        <v>3875</v>
      </c>
      <c r="D4419" t="s">
        <v>3879</v>
      </c>
    </row>
    <row r="4420" spans="1:4" x14ac:dyDescent="0.3">
      <c r="A4420">
        <v>1004649</v>
      </c>
      <c r="B4420" t="s">
        <v>3869</v>
      </c>
      <c r="C4420" t="s">
        <v>3870</v>
      </c>
      <c r="D4420" t="s">
        <v>3880</v>
      </c>
    </row>
    <row r="4421" spans="1:4" x14ac:dyDescent="0.3">
      <c r="A4421">
        <v>1004650</v>
      </c>
      <c r="B4421" t="s">
        <v>3869</v>
      </c>
      <c r="C4421" t="s">
        <v>3871</v>
      </c>
      <c r="D4421" t="s">
        <v>3880</v>
      </c>
    </row>
    <row r="4422" spans="1:4" x14ac:dyDescent="0.3">
      <c r="A4422">
        <v>1004651</v>
      </c>
      <c r="B4422" t="s">
        <v>3867</v>
      </c>
      <c r="C4422" t="s">
        <v>3872</v>
      </c>
      <c r="D4422" t="s">
        <v>3879</v>
      </c>
    </row>
    <row r="4423" spans="1:4" x14ac:dyDescent="0.3">
      <c r="A4423">
        <v>1004652</v>
      </c>
      <c r="B4423" t="s">
        <v>3867</v>
      </c>
      <c r="C4423" t="s">
        <v>3871</v>
      </c>
      <c r="D4423" t="s">
        <v>3879</v>
      </c>
    </row>
    <row r="4424" spans="1:4" x14ac:dyDescent="0.3">
      <c r="A4424">
        <v>1004653</v>
      </c>
      <c r="B4424" t="s">
        <v>3869</v>
      </c>
      <c r="C4424" t="s">
        <v>3874</v>
      </c>
      <c r="D4424" t="s">
        <v>3880</v>
      </c>
    </row>
    <row r="4425" spans="1:4" x14ac:dyDescent="0.3">
      <c r="A4425">
        <v>1004654</v>
      </c>
      <c r="B4425" t="s">
        <v>3869</v>
      </c>
      <c r="C4425" t="s">
        <v>3874</v>
      </c>
      <c r="D4425" t="s">
        <v>3879</v>
      </c>
    </row>
    <row r="4426" spans="1:4" x14ac:dyDescent="0.3">
      <c r="A4426">
        <v>1004655</v>
      </c>
      <c r="B4426" t="s">
        <v>3867</v>
      </c>
      <c r="C4426" t="s">
        <v>3871</v>
      </c>
      <c r="D4426" t="s">
        <v>3879</v>
      </c>
    </row>
    <row r="4427" spans="1:4" x14ac:dyDescent="0.3">
      <c r="A4427">
        <v>1004656</v>
      </c>
      <c r="B4427" t="s">
        <v>3869</v>
      </c>
      <c r="C4427" t="s">
        <v>3871</v>
      </c>
      <c r="D4427" t="s">
        <v>3879</v>
      </c>
    </row>
    <row r="4428" spans="1:4" x14ac:dyDescent="0.3">
      <c r="A4428">
        <v>1004657</v>
      </c>
      <c r="B4428" t="s">
        <v>3869</v>
      </c>
      <c r="C4428" t="s">
        <v>3872</v>
      </c>
      <c r="D4428" t="s">
        <v>3880</v>
      </c>
    </row>
    <row r="4429" spans="1:4" x14ac:dyDescent="0.3">
      <c r="A4429">
        <v>1004658</v>
      </c>
      <c r="B4429" t="s">
        <v>3869</v>
      </c>
      <c r="C4429" t="s">
        <v>3871</v>
      </c>
      <c r="D4429" t="s">
        <v>3880</v>
      </c>
    </row>
    <row r="4430" spans="1:4" x14ac:dyDescent="0.3">
      <c r="A4430">
        <v>1004659</v>
      </c>
      <c r="B4430" t="s">
        <v>3867</v>
      </c>
      <c r="C4430" t="s">
        <v>3871</v>
      </c>
      <c r="D4430" t="s">
        <v>3879</v>
      </c>
    </row>
    <row r="4431" spans="1:4" x14ac:dyDescent="0.3">
      <c r="A4431">
        <v>1004660</v>
      </c>
      <c r="B4431" t="s">
        <v>3867</v>
      </c>
      <c r="C4431" t="s">
        <v>3875</v>
      </c>
      <c r="D4431" t="s">
        <v>3879</v>
      </c>
    </row>
    <row r="4432" spans="1:4" x14ac:dyDescent="0.3">
      <c r="A4432">
        <v>1004661</v>
      </c>
      <c r="B4432" t="s">
        <v>3869</v>
      </c>
      <c r="C4432" t="s">
        <v>3872</v>
      </c>
      <c r="D4432" t="s">
        <v>3880</v>
      </c>
    </row>
    <row r="4433" spans="1:4" x14ac:dyDescent="0.3">
      <c r="A4433">
        <v>1004662</v>
      </c>
      <c r="B4433" t="s">
        <v>3867</v>
      </c>
      <c r="C4433" t="s">
        <v>3875</v>
      </c>
      <c r="D4433" t="s">
        <v>3880</v>
      </c>
    </row>
    <row r="4434" spans="1:4" x14ac:dyDescent="0.3">
      <c r="A4434">
        <v>1004663</v>
      </c>
      <c r="B4434" t="s">
        <v>3869</v>
      </c>
      <c r="C4434" t="s">
        <v>3871</v>
      </c>
      <c r="D4434" t="s">
        <v>3879</v>
      </c>
    </row>
    <row r="4435" spans="1:4" x14ac:dyDescent="0.3">
      <c r="A4435">
        <v>1004664</v>
      </c>
      <c r="B4435" t="s">
        <v>3867</v>
      </c>
      <c r="C4435" t="s">
        <v>3872</v>
      </c>
      <c r="D4435" t="s">
        <v>3880</v>
      </c>
    </row>
    <row r="4436" spans="1:4" x14ac:dyDescent="0.3">
      <c r="A4436">
        <v>1004665</v>
      </c>
      <c r="B4436" t="s">
        <v>3869</v>
      </c>
      <c r="C4436" t="s">
        <v>3874</v>
      </c>
      <c r="D4436" t="s">
        <v>3879</v>
      </c>
    </row>
    <row r="4437" spans="1:4" x14ac:dyDescent="0.3">
      <c r="A4437">
        <v>1004666</v>
      </c>
      <c r="B4437" t="s">
        <v>3869</v>
      </c>
      <c r="C4437" t="s">
        <v>3874</v>
      </c>
      <c r="D4437" t="s">
        <v>3880</v>
      </c>
    </row>
    <row r="4438" spans="1:4" x14ac:dyDescent="0.3">
      <c r="A4438">
        <v>1004667</v>
      </c>
      <c r="B4438" t="s">
        <v>3869</v>
      </c>
      <c r="C4438" t="s">
        <v>3871</v>
      </c>
      <c r="D4438" t="s">
        <v>3879</v>
      </c>
    </row>
    <row r="4439" spans="1:4" x14ac:dyDescent="0.3">
      <c r="A4439">
        <v>1004668</v>
      </c>
      <c r="B4439" t="s">
        <v>3869</v>
      </c>
      <c r="C4439" t="s">
        <v>3874</v>
      </c>
      <c r="D4439" t="s">
        <v>3880</v>
      </c>
    </row>
    <row r="4440" spans="1:4" x14ac:dyDescent="0.3">
      <c r="A4440">
        <v>1004669</v>
      </c>
      <c r="B4440" t="s">
        <v>3869</v>
      </c>
      <c r="C4440" t="s">
        <v>3874</v>
      </c>
      <c r="D4440" t="s">
        <v>3879</v>
      </c>
    </row>
    <row r="4441" spans="1:4" x14ac:dyDescent="0.3">
      <c r="A4441">
        <v>1004670</v>
      </c>
      <c r="B4441" t="s">
        <v>3869</v>
      </c>
      <c r="C4441" t="s">
        <v>3874</v>
      </c>
      <c r="D4441" t="s">
        <v>3879</v>
      </c>
    </row>
    <row r="4442" spans="1:4" x14ac:dyDescent="0.3">
      <c r="A4442">
        <v>1004671</v>
      </c>
      <c r="B4442" t="s">
        <v>3869</v>
      </c>
      <c r="C4442" t="s">
        <v>3871</v>
      </c>
      <c r="D4442" t="s">
        <v>3879</v>
      </c>
    </row>
    <row r="4443" spans="1:4" x14ac:dyDescent="0.3">
      <c r="A4443">
        <v>1004672</v>
      </c>
      <c r="B4443" t="s">
        <v>3869</v>
      </c>
      <c r="C4443" t="s">
        <v>3870</v>
      </c>
      <c r="D4443" t="s">
        <v>3879</v>
      </c>
    </row>
    <row r="4444" spans="1:4" x14ac:dyDescent="0.3">
      <c r="A4444">
        <v>1004673</v>
      </c>
      <c r="B4444" t="s">
        <v>3869</v>
      </c>
      <c r="C4444" t="s">
        <v>3874</v>
      </c>
      <c r="D4444" t="s">
        <v>3880</v>
      </c>
    </row>
    <row r="4445" spans="1:4" x14ac:dyDescent="0.3">
      <c r="A4445">
        <v>1004674</v>
      </c>
      <c r="B4445" t="s">
        <v>3867</v>
      </c>
      <c r="C4445" t="s">
        <v>3874</v>
      </c>
      <c r="D4445" t="s">
        <v>3880</v>
      </c>
    </row>
    <row r="4446" spans="1:4" x14ac:dyDescent="0.3">
      <c r="A4446">
        <v>1004675</v>
      </c>
      <c r="B4446" t="s">
        <v>3867</v>
      </c>
      <c r="C4446" t="s">
        <v>3875</v>
      </c>
      <c r="D4446" t="s">
        <v>3879</v>
      </c>
    </row>
    <row r="4447" spans="1:4" x14ac:dyDescent="0.3">
      <c r="A4447">
        <v>1004676</v>
      </c>
      <c r="B4447" t="s">
        <v>3869</v>
      </c>
      <c r="C4447" t="s">
        <v>3872</v>
      </c>
      <c r="D4447" t="s">
        <v>3880</v>
      </c>
    </row>
    <row r="4448" spans="1:4" x14ac:dyDescent="0.3">
      <c r="A4448">
        <v>1004677</v>
      </c>
      <c r="B4448" t="s">
        <v>3869</v>
      </c>
      <c r="C4448" t="s">
        <v>3873</v>
      </c>
      <c r="D4448" t="s">
        <v>3880</v>
      </c>
    </row>
    <row r="4449" spans="1:4" x14ac:dyDescent="0.3">
      <c r="A4449">
        <v>1004678</v>
      </c>
      <c r="B4449" t="s">
        <v>3869</v>
      </c>
      <c r="C4449" t="s">
        <v>3874</v>
      </c>
      <c r="D4449" t="s">
        <v>3879</v>
      </c>
    </row>
    <row r="4450" spans="1:4" x14ac:dyDescent="0.3">
      <c r="A4450">
        <v>1004679</v>
      </c>
      <c r="B4450" t="s">
        <v>3869</v>
      </c>
      <c r="C4450" t="s">
        <v>3870</v>
      </c>
      <c r="D4450" t="s">
        <v>3880</v>
      </c>
    </row>
    <row r="4451" spans="1:4" x14ac:dyDescent="0.3">
      <c r="A4451">
        <v>1004680</v>
      </c>
      <c r="B4451" t="s">
        <v>3869</v>
      </c>
      <c r="C4451" t="s">
        <v>3874</v>
      </c>
      <c r="D4451" t="s">
        <v>3880</v>
      </c>
    </row>
    <row r="4452" spans="1:4" x14ac:dyDescent="0.3">
      <c r="A4452">
        <v>1004681</v>
      </c>
      <c r="B4452" t="s">
        <v>3867</v>
      </c>
      <c r="C4452" t="s">
        <v>3874</v>
      </c>
      <c r="D4452" t="s">
        <v>3879</v>
      </c>
    </row>
    <row r="4453" spans="1:4" x14ac:dyDescent="0.3">
      <c r="A4453">
        <v>1004682</v>
      </c>
      <c r="B4453" t="s">
        <v>3869</v>
      </c>
      <c r="C4453" t="s">
        <v>3871</v>
      </c>
      <c r="D4453" t="s">
        <v>3880</v>
      </c>
    </row>
    <row r="4454" spans="1:4" x14ac:dyDescent="0.3">
      <c r="A4454">
        <v>1004683</v>
      </c>
      <c r="B4454" t="s">
        <v>3869</v>
      </c>
      <c r="C4454" t="s">
        <v>3871</v>
      </c>
      <c r="D4454" t="s">
        <v>3879</v>
      </c>
    </row>
    <row r="4455" spans="1:4" x14ac:dyDescent="0.3">
      <c r="A4455">
        <v>1004685</v>
      </c>
      <c r="B4455" t="s">
        <v>3869</v>
      </c>
      <c r="C4455" t="s">
        <v>3874</v>
      </c>
      <c r="D4455" t="s">
        <v>3880</v>
      </c>
    </row>
    <row r="4456" spans="1:4" x14ac:dyDescent="0.3">
      <c r="A4456">
        <v>1004686</v>
      </c>
      <c r="B4456" t="s">
        <v>3869</v>
      </c>
      <c r="C4456" t="s">
        <v>3875</v>
      </c>
      <c r="D4456" t="s">
        <v>3879</v>
      </c>
    </row>
    <row r="4457" spans="1:4" x14ac:dyDescent="0.3">
      <c r="A4457">
        <v>1004687</v>
      </c>
      <c r="B4457" t="s">
        <v>3869</v>
      </c>
      <c r="C4457" t="s">
        <v>3874</v>
      </c>
      <c r="D4457" t="s">
        <v>3879</v>
      </c>
    </row>
    <row r="4458" spans="1:4" x14ac:dyDescent="0.3">
      <c r="A4458">
        <v>1004688</v>
      </c>
      <c r="B4458" t="s">
        <v>3869</v>
      </c>
      <c r="C4458" t="s">
        <v>3871</v>
      </c>
      <c r="D4458" t="s">
        <v>3880</v>
      </c>
    </row>
    <row r="4459" spans="1:4" x14ac:dyDescent="0.3">
      <c r="A4459">
        <v>1004689</v>
      </c>
      <c r="B4459" t="s">
        <v>3869</v>
      </c>
      <c r="C4459" t="s">
        <v>3875</v>
      </c>
      <c r="D4459" t="s">
        <v>3879</v>
      </c>
    </row>
    <row r="4460" spans="1:4" x14ac:dyDescent="0.3">
      <c r="A4460">
        <v>1004690</v>
      </c>
      <c r="B4460" t="s">
        <v>3867</v>
      </c>
      <c r="C4460" t="s">
        <v>3868</v>
      </c>
      <c r="D4460" t="s">
        <v>3879</v>
      </c>
    </row>
    <row r="4461" spans="1:4" x14ac:dyDescent="0.3">
      <c r="A4461">
        <v>1004691</v>
      </c>
      <c r="B4461" t="s">
        <v>3867</v>
      </c>
      <c r="C4461" t="s">
        <v>3872</v>
      </c>
      <c r="D4461" t="s">
        <v>3880</v>
      </c>
    </row>
    <row r="4462" spans="1:4" x14ac:dyDescent="0.3">
      <c r="A4462">
        <v>1004692</v>
      </c>
      <c r="B4462" t="s">
        <v>3867</v>
      </c>
      <c r="C4462" t="s">
        <v>3871</v>
      </c>
      <c r="D4462" t="s">
        <v>3879</v>
      </c>
    </row>
    <row r="4463" spans="1:4" x14ac:dyDescent="0.3">
      <c r="A4463">
        <v>1004693</v>
      </c>
      <c r="B4463" t="s">
        <v>3869</v>
      </c>
      <c r="C4463" t="s">
        <v>3875</v>
      </c>
      <c r="D4463" t="s">
        <v>3879</v>
      </c>
    </row>
    <row r="4464" spans="1:4" x14ac:dyDescent="0.3">
      <c r="A4464">
        <v>1004694</v>
      </c>
      <c r="B4464" t="s">
        <v>3869</v>
      </c>
      <c r="C4464" t="s">
        <v>3870</v>
      </c>
      <c r="D4464" t="s">
        <v>3880</v>
      </c>
    </row>
    <row r="4465" spans="1:4" x14ac:dyDescent="0.3">
      <c r="A4465">
        <v>1004695</v>
      </c>
      <c r="B4465" t="s">
        <v>3869</v>
      </c>
      <c r="C4465" t="s">
        <v>3875</v>
      </c>
      <c r="D4465" t="s">
        <v>3879</v>
      </c>
    </row>
    <row r="4466" spans="1:4" x14ac:dyDescent="0.3">
      <c r="A4466">
        <v>1004697</v>
      </c>
      <c r="B4466" t="s">
        <v>3869</v>
      </c>
      <c r="C4466" t="s">
        <v>3875</v>
      </c>
      <c r="D4466" t="s">
        <v>3879</v>
      </c>
    </row>
    <row r="4467" spans="1:4" x14ac:dyDescent="0.3">
      <c r="A4467">
        <v>1004698</v>
      </c>
      <c r="B4467" t="s">
        <v>3867</v>
      </c>
      <c r="C4467" t="s">
        <v>3871</v>
      </c>
      <c r="D4467" t="s">
        <v>3880</v>
      </c>
    </row>
    <row r="4468" spans="1:4" x14ac:dyDescent="0.3">
      <c r="A4468">
        <v>1004699</v>
      </c>
      <c r="B4468" t="s">
        <v>3867</v>
      </c>
      <c r="C4468" t="s">
        <v>3875</v>
      </c>
      <c r="D4468" t="s">
        <v>3879</v>
      </c>
    </row>
    <row r="4469" spans="1:4" x14ac:dyDescent="0.3">
      <c r="A4469">
        <v>1004701</v>
      </c>
      <c r="B4469" t="s">
        <v>3869</v>
      </c>
      <c r="C4469" t="s">
        <v>3872</v>
      </c>
      <c r="D4469" t="s">
        <v>3880</v>
      </c>
    </row>
    <row r="4470" spans="1:4" x14ac:dyDescent="0.3">
      <c r="A4470">
        <v>1004702</v>
      </c>
      <c r="B4470" t="s">
        <v>3869</v>
      </c>
      <c r="C4470" t="s">
        <v>3871</v>
      </c>
      <c r="D4470" t="s">
        <v>3879</v>
      </c>
    </row>
    <row r="4471" spans="1:4" x14ac:dyDescent="0.3">
      <c r="A4471">
        <v>1004704</v>
      </c>
      <c r="B4471" t="s">
        <v>3869</v>
      </c>
      <c r="C4471" t="s">
        <v>3875</v>
      </c>
      <c r="D4471" t="s">
        <v>3879</v>
      </c>
    </row>
    <row r="4472" spans="1:4" x14ac:dyDescent="0.3">
      <c r="A4472">
        <v>1004705</v>
      </c>
      <c r="B4472" t="s">
        <v>3867</v>
      </c>
      <c r="C4472" t="s">
        <v>3875</v>
      </c>
      <c r="D4472" t="s">
        <v>3880</v>
      </c>
    </row>
    <row r="4473" spans="1:4" x14ac:dyDescent="0.3">
      <c r="A4473">
        <v>1004706</v>
      </c>
      <c r="B4473" t="s">
        <v>3869</v>
      </c>
      <c r="C4473" t="s">
        <v>3871</v>
      </c>
      <c r="D4473" t="s">
        <v>3880</v>
      </c>
    </row>
    <row r="4474" spans="1:4" x14ac:dyDescent="0.3">
      <c r="A4474">
        <v>1004707</v>
      </c>
      <c r="B4474" t="s">
        <v>3869</v>
      </c>
      <c r="C4474" t="s">
        <v>3868</v>
      </c>
      <c r="D4474" t="s">
        <v>3879</v>
      </c>
    </row>
    <row r="4475" spans="1:4" x14ac:dyDescent="0.3">
      <c r="A4475">
        <v>1004708</v>
      </c>
      <c r="B4475" t="s">
        <v>3869</v>
      </c>
      <c r="C4475" t="s">
        <v>3871</v>
      </c>
      <c r="D4475" t="s">
        <v>3879</v>
      </c>
    </row>
    <row r="4476" spans="1:4" x14ac:dyDescent="0.3">
      <c r="A4476">
        <v>1004709</v>
      </c>
      <c r="B4476" t="s">
        <v>3869</v>
      </c>
      <c r="C4476" t="s">
        <v>3872</v>
      </c>
      <c r="D4476" t="s">
        <v>3879</v>
      </c>
    </row>
    <row r="4477" spans="1:4" x14ac:dyDescent="0.3">
      <c r="A4477">
        <v>1004710</v>
      </c>
      <c r="B4477" t="s">
        <v>3867</v>
      </c>
      <c r="C4477" t="s">
        <v>3874</v>
      </c>
      <c r="D4477" t="s">
        <v>3879</v>
      </c>
    </row>
    <row r="4478" spans="1:4" x14ac:dyDescent="0.3">
      <c r="A4478">
        <v>1004711</v>
      </c>
      <c r="B4478" t="s">
        <v>3869</v>
      </c>
      <c r="C4478" t="s">
        <v>3871</v>
      </c>
      <c r="D4478" t="s">
        <v>3880</v>
      </c>
    </row>
    <row r="4479" spans="1:4" x14ac:dyDescent="0.3">
      <c r="A4479">
        <v>1004712</v>
      </c>
      <c r="B4479" t="s">
        <v>3869</v>
      </c>
      <c r="C4479" t="s">
        <v>3874</v>
      </c>
      <c r="D4479" t="s">
        <v>3879</v>
      </c>
    </row>
    <row r="4480" spans="1:4" x14ac:dyDescent="0.3">
      <c r="A4480">
        <v>1004713</v>
      </c>
      <c r="B4480" t="s">
        <v>3869</v>
      </c>
      <c r="C4480" t="s">
        <v>3871</v>
      </c>
      <c r="D4480" t="s">
        <v>3879</v>
      </c>
    </row>
    <row r="4481" spans="1:4" x14ac:dyDescent="0.3">
      <c r="A4481">
        <v>1004714</v>
      </c>
      <c r="B4481" t="s">
        <v>3869</v>
      </c>
      <c r="C4481" t="s">
        <v>3873</v>
      </c>
      <c r="D4481" t="s">
        <v>3880</v>
      </c>
    </row>
    <row r="4482" spans="1:4" x14ac:dyDescent="0.3">
      <c r="A4482">
        <v>1004715</v>
      </c>
      <c r="B4482" t="s">
        <v>3869</v>
      </c>
      <c r="C4482" t="s">
        <v>3871</v>
      </c>
      <c r="D4482" t="s">
        <v>3879</v>
      </c>
    </row>
    <row r="4483" spans="1:4" x14ac:dyDescent="0.3">
      <c r="A4483">
        <v>1004717</v>
      </c>
      <c r="B4483" t="s">
        <v>3869</v>
      </c>
      <c r="C4483" t="s">
        <v>3872</v>
      </c>
      <c r="D4483" t="s">
        <v>3880</v>
      </c>
    </row>
    <row r="4484" spans="1:4" x14ac:dyDescent="0.3">
      <c r="A4484">
        <v>1004718</v>
      </c>
      <c r="B4484" t="s">
        <v>3869</v>
      </c>
      <c r="C4484" t="s">
        <v>3874</v>
      </c>
      <c r="D4484" t="s">
        <v>3880</v>
      </c>
    </row>
    <row r="4485" spans="1:4" x14ac:dyDescent="0.3">
      <c r="A4485">
        <v>1004719</v>
      </c>
      <c r="B4485" t="s">
        <v>3867</v>
      </c>
      <c r="C4485" t="s">
        <v>3874</v>
      </c>
      <c r="D4485" t="s">
        <v>3879</v>
      </c>
    </row>
    <row r="4486" spans="1:4" x14ac:dyDescent="0.3">
      <c r="A4486">
        <v>1004721</v>
      </c>
      <c r="B4486" t="s">
        <v>3869</v>
      </c>
      <c r="C4486" t="s">
        <v>3874</v>
      </c>
      <c r="D4486" t="s">
        <v>3879</v>
      </c>
    </row>
    <row r="4487" spans="1:4" x14ac:dyDescent="0.3">
      <c r="A4487">
        <v>1004722</v>
      </c>
      <c r="B4487" t="s">
        <v>3869</v>
      </c>
      <c r="C4487" t="s">
        <v>3874</v>
      </c>
      <c r="D4487" t="s">
        <v>3879</v>
      </c>
    </row>
    <row r="4488" spans="1:4" x14ac:dyDescent="0.3">
      <c r="A4488">
        <v>1004723</v>
      </c>
      <c r="B4488" t="s">
        <v>3869</v>
      </c>
      <c r="C4488" t="s">
        <v>3874</v>
      </c>
      <c r="D4488" t="s">
        <v>3879</v>
      </c>
    </row>
    <row r="4489" spans="1:4" x14ac:dyDescent="0.3">
      <c r="A4489">
        <v>1004724</v>
      </c>
      <c r="B4489" t="s">
        <v>3867</v>
      </c>
      <c r="C4489" t="s">
        <v>3870</v>
      </c>
      <c r="D4489" t="s">
        <v>3880</v>
      </c>
    </row>
    <row r="4490" spans="1:4" x14ac:dyDescent="0.3">
      <c r="A4490">
        <v>1004725</v>
      </c>
      <c r="B4490" t="s">
        <v>3869</v>
      </c>
      <c r="C4490" t="s">
        <v>3874</v>
      </c>
      <c r="D4490" t="s">
        <v>3879</v>
      </c>
    </row>
    <row r="4491" spans="1:4" x14ac:dyDescent="0.3">
      <c r="A4491">
        <v>1004726</v>
      </c>
      <c r="B4491" t="s">
        <v>3867</v>
      </c>
      <c r="C4491" t="s">
        <v>3874</v>
      </c>
      <c r="D4491" t="s">
        <v>3880</v>
      </c>
    </row>
    <row r="4492" spans="1:4" x14ac:dyDescent="0.3">
      <c r="A4492">
        <v>1004727</v>
      </c>
      <c r="B4492" t="s">
        <v>3867</v>
      </c>
      <c r="C4492" t="s">
        <v>3870</v>
      </c>
      <c r="D4492" t="s">
        <v>3879</v>
      </c>
    </row>
    <row r="4493" spans="1:4" x14ac:dyDescent="0.3">
      <c r="A4493">
        <v>1004728</v>
      </c>
      <c r="B4493" t="s">
        <v>3869</v>
      </c>
      <c r="C4493" t="s">
        <v>3871</v>
      </c>
      <c r="D4493" t="s">
        <v>3879</v>
      </c>
    </row>
    <row r="4494" spans="1:4" x14ac:dyDescent="0.3">
      <c r="A4494">
        <v>1004729</v>
      </c>
      <c r="B4494" t="s">
        <v>3869</v>
      </c>
      <c r="C4494" t="s">
        <v>3873</v>
      </c>
      <c r="D4494" t="s">
        <v>3880</v>
      </c>
    </row>
    <row r="4495" spans="1:4" x14ac:dyDescent="0.3">
      <c r="A4495">
        <v>1004730</v>
      </c>
      <c r="B4495" t="s">
        <v>3869</v>
      </c>
      <c r="C4495" t="s">
        <v>3873</v>
      </c>
      <c r="D4495" t="s">
        <v>3880</v>
      </c>
    </row>
    <row r="4496" spans="1:4" x14ac:dyDescent="0.3">
      <c r="A4496">
        <v>1004731</v>
      </c>
      <c r="B4496" t="s">
        <v>3869</v>
      </c>
      <c r="C4496" t="s">
        <v>3871</v>
      </c>
      <c r="D4496" t="s">
        <v>3880</v>
      </c>
    </row>
    <row r="4497" spans="1:4" x14ac:dyDescent="0.3">
      <c r="A4497">
        <v>1004732</v>
      </c>
      <c r="B4497" t="s">
        <v>3869</v>
      </c>
      <c r="C4497" t="s">
        <v>3871</v>
      </c>
      <c r="D4497" t="s">
        <v>3880</v>
      </c>
    </row>
    <row r="4498" spans="1:4" x14ac:dyDescent="0.3">
      <c r="A4498">
        <v>1004733</v>
      </c>
      <c r="B4498" t="s">
        <v>3869</v>
      </c>
      <c r="C4498" t="s">
        <v>3875</v>
      </c>
      <c r="D4498" t="s">
        <v>3879</v>
      </c>
    </row>
    <row r="4499" spans="1:4" x14ac:dyDescent="0.3">
      <c r="A4499">
        <v>1004734</v>
      </c>
      <c r="B4499" t="s">
        <v>3869</v>
      </c>
      <c r="C4499" t="s">
        <v>3873</v>
      </c>
      <c r="D4499" t="s">
        <v>3880</v>
      </c>
    </row>
    <row r="4500" spans="1:4" x14ac:dyDescent="0.3">
      <c r="A4500">
        <v>1004735</v>
      </c>
      <c r="B4500" t="s">
        <v>3869</v>
      </c>
      <c r="C4500" t="s">
        <v>3872</v>
      </c>
      <c r="D4500" t="s">
        <v>3879</v>
      </c>
    </row>
    <row r="4501" spans="1:4" x14ac:dyDescent="0.3">
      <c r="A4501">
        <v>1004736</v>
      </c>
      <c r="B4501" t="s">
        <v>3869</v>
      </c>
      <c r="C4501" t="s">
        <v>3875</v>
      </c>
      <c r="D4501" t="s">
        <v>3880</v>
      </c>
    </row>
    <row r="4502" spans="1:4" x14ac:dyDescent="0.3">
      <c r="A4502">
        <v>1004737</v>
      </c>
      <c r="B4502" t="s">
        <v>3869</v>
      </c>
      <c r="C4502" t="s">
        <v>3874</v>
      </c>
      <c r="D4502" t="s">
        <v>3879</v>
      </c>
    </row>
    <row r="4503" spans="1:4" x14ac:dyDescent="0.3">
      <c r="A4503">
        <v>1004738</v>
      </c>
      <c r="B4503" t="s">
        <v>3869</v>
      </c>
      <c r="C4503" t="s">
        <v>3870</v>
      </c>
      <c r="D4503" t="s">
        <v>3879</v>
      </c>
    </row>
    <row r="4504" spans="1:4" x14ac:dyDescent="0.3">
      <c r="A4504">
        <v>1004739</v>
      </c>
      <c r="B4504" t="s">
        <v>3869</v>
      </c>
      <c r="C4504" t="s">
        <v>3871</v>
      </c>
      <c r="D4504" t="s">
        <v>3879</v>
      </c>
    </row>
    <row r="4505" spans="1:4" x14ac:dyDescent="0.3">
      <c r="A4505">
        <v>1004740</v>
      </c>
      <c r="B4505" t="s">
        <v>3867</v>
      </c>
      <c r="C4505" t="s">
        <v>3871</v>
      </c>
      <c r="D4505" t="s">
        <v>3879</v>
      </c>
    </row>
    <row r="4506" spans="1:4" x14ac:dyDescent="0.3">
      <c r="A4506">
        <v>1004742</v>
      </c>
      <c r="B4506" t="s">
        <v>3869</v>
      </c>
      <c r="C4506" t="s">
        <v>3871</v>
      </c>
      <c r="D4506" t="s">
        <v>3879</v>
      </c>
    </row>
    <row r="4507" spans="1:4" x14ac:dyDescent="0.3">
      <c r="A4507">
        <v>1004743</v>
      </c>
      <c r="B4507" t="s">
        <v>3869</v>
      </c>
      <c r="C4507" t="s">
        <v>3870</v>
      </c>
      <c r="D4507" t="s">
        <v>3880</v>
      </c>
    </row>
    <row r="4508" spans="1:4" x14ac:dyDescent="0.3">
      <c r="A4508">
        <v>1004744</v>
      </c>
      <c r="B4508" t="s">
        <v>3869</v>
      </c>
      <c r="C4508" t="s">
        <v>3873</v>
      </c>
      <c r="D4508" t="s">
        <v>3879</v>
      </c>
    </row>
    <row r="4509" spans="1:4" x14ac:dyDescent="0.3">
      <c r="A4509">
        <v>1004745</v>
      </c>
      <c r="B4509" t="s">
        <v>3867</v>
      </c>
      <c r="C4509" t="s">
        <v>3875</v>
      </c>
      <c r="D4509" t="s">
        <v>3879</v>
      </c>
    </row>
    <row r="4510" spans="1:4" x14ac:dyDescent="0.3">
      <c r="A4510">
        <v>1004746</v>
      </c>
      <c r="B4510" t="s">
        <v>3869</v>
      </c>
      <c r="C4510" t="s">
        <v>3873</v>
      </c>
      <c r="D4510" t="s">
        <v>3880</v>
      </c>
    </row>
    <row r="4511" spans="1:4" x14ac:dyDescent="0.3">
      <c r="A4511">
        <v>1004747</v>
      </c>
      <c r="B4511" t="s">
        <v>3869</v>
      </c>
      <c r="C4511" t="s">
        <v>3875</v>
      </c>
      <c r="D4511" t="s">
        <v>3879</v>
      </c>
    </row>
    <row r="4512" spans="1:4" x14ac:dyDescent="0.3">
      <c r="A4512">
        <v>1004748</v>
      </c>
      <c r="B4512" t="s">
        <v>3869</v>
      </c>
      <c r="C4512" t="s">
        <v>3872</v>
      </c>
      <c r="D4512" t="s">
        <v>3879</v>
      </c>
    </row>
    <row r="4513" spans="1:4" x14ac:dyDescent="0.3">
      <c r="A4513">
        <v>1004749</v>
      </c>
      <c r="B4513" t="s">
        <v>3869</v>
      </c>
      <c r="C4513" t="s">
        <v>3872</v>
      </c>
      <c r="D4513" t="s">
        <v>3880</v>
      </c>
    </row>
    <row r="4514" spans="1:4" x14ac:dyDescent="0.3">
      <c r="A4514">
        <v>1004750</v>
      </c>
      <c r="B4514" t="s">
        <v>3867</v>
      </c>
      <c r="C4514" t="s">
        <v>3871</v>
      </c>
      <c r="D4514" t="s">
        <v>3879</v>
      </c>
    </row>
    <row r="4515" spans="1:4" x14ac:dyDescent="0.3">
      <c r="A4515">
        <v>1004751</v>
      </c>
      <c r="B4515" t="s">
        <v>3869</v>
      </c>
      <c r="C4515" t="s">
        <v>3873</v>
      </c>
      <c r="D4515" t="s">
        <v>3879</v>
      </c>
    </row>
    <row r="4516" spans="1:4" x14ac:dyDescent="0.3">
      <c r="A4516">
        <v>1004752</v>
      </c>
      <c r="B4516" t="s">
        <v>3867</v>
      </c>
      <c r="C4516" t="s">
        <v>3875</v>
      </c>
      <c r="D4516" t="s">
        <v>3879</v>
      </c>
    </row>
    <row r="4517" spans="1:4" x14ac:dyDescent="0.3">
      <c r="A4517">
        <v>1004753</v>
      </c>
      <c r="B4517" t="s">
        <v>3869</v>
      </c>
      <c r="C4517" t="s">
        <v>3870</v>
      </c>
      <c r="D4517" t="s">
        <v>3880</v>
      </c>
    </row>
    <row r="4518" spans="1:4" x14ac:dyDescent="0.3">
      <c r="A4518">
        <v>1004755</v>
      </c>
      <c r="B4518" t="s">
        <v>3867</v>
      </c>
      <c r="C4518" t="s">
        <v>3870</v>
      </c>
      <c r="D4518" t="s">
        <v>3879</v>
      </c>
    </row>
    <row r="4519" spans="1:4" x14ac:dyDescent="0.3">
      <c r="A4519">
        <v>1004756</v>
      </c>
      <c r="B4519" t="s">
        <v>3869</v>
      </c>
      <c r="C4519" t="s">
        <v>3870</v>
      </c>
      <c r="D4519" t="s">
        <v>3879</v>
      </c>
    </row>
    <row r="4520" spans="1:4" x14ac:dyDescent="0.3">
      <c r="A4520">
        <v>1004757</v>
      </c>
      <c r="B4520" t="s">
        <v>3869</v>
      </c>
      <c r="C4520" t="s">
        <v>3874</v>
      </c>
      <c r="D4520" t="s">
        <v>3879</v>
      </c>
    </row>
    <row r="4521" spans="1:4" x14ac:dyDescent="0.3">
      <c r="A4521">
        <v>1004759</v>
      </c>
      <c r="B4521" t="s">
        <v>3867</v>
      </c>
      <c r="C4521" t="s">
        <v>3873</v>
      </c>
      <c r="D4521" t="s">
        <v>3880</v>
      </c>
    </row>
    <row r="4522" spans="1:4" x14ac:dyDescent="0.3">
      <c r="A4522">
        <v>1004760</v>
      </c>
      <c r="B4522" t="s">
        <v>3869</v>
      </c>
      <c r="C4522" t="s">
        <v>3874</v>
      </c>
      <c r="D4522" t="s">
        <v>3879</v>
      </c>
    </row>
    <row r="4523" spans="1:4" x14ac:dyDescent="0.3">
      <c r="A4523">
        <v>1004761</v>
      </c>
      <c r="B4523" t="s">
        <v>3869</v>
      </c>
      <c r="C4523" t="s">
        <v>3875</v>
      </c>
      <c r="D4523" t="s">
        <v>3879</v>
      </c>
    </row>
    <row r="4524" spans="1:4" x14ac:dyDescent="0.3">
      <c r="A4524">
        <v>1004762</v>
      </c>
      <c r="B4524" t="s">
        <v>3867</v>
      </c>
      <c r="C4524" t="s">
        <v>3871</v>
      </c>
      <c r="D4524" t="s">
        <v>3880</v>
      </c>
    </row>
    <row r="4525" spans="1:4" x14ac:dyDescent="0.3">
      <c r="A4525">
        <v>1004763</v>
      </c>
      <c r="B4525" t="s">
        <v>3869</v>
      </c>
      <c r="C4525" t="s">
        <v>3870</v>
      </c>
      <c r="D4525" t="s">
        <v>3879</v>
      </c>
    </row>
    <row r="4526" spans="1:4" x14ac:dyDescent="0.3">
      <c r="A4526">
        <v>1004764</v>
      </c>
      <c r="B4526" t="s">
        <v>3869</v>
      </c>
      <c r="C4526" t="s">
        <v>3868</v>
      </c>
      <c r="D4526" t="s">
        <v>3879</v>
      </c>
    </row>
    <row r="4527" spans="1:4" x14ac:dyDescent="0.3">
      <c r="A4527">
        <v>1004765</v>
      </c>
      <c r="B4527" t="s">
        <v>3867</v>
      </c>
      <c r="C4527" t="s">
        <v>3874</v>
      </c>
      <c r="D4527" t="s">
        <v>3880</v>
      </c>
    </row>
    <row r="4528" spans="1:4" x14ac:dyDescent="0.3">
      <c r="A4528">
        <v>1004766</v>
      </c>
      <c r="B4528" t="s">
        <v>3869</v>
      </c>
      <c r="C4528" t="s">
        <v>3874</v>
      </c>
      <c r="D4528" t="s">
        <v>3879</v>
      </c>
    </row>
    <row r="4529" spans="1:4" x14ac:dyDescent="0.3">
      <c r="A4529">
        <v>1004768</v>
      </c>
      <c r="B4529" t="s">
        <v>3869</v>
      </c>
      <c r="C4529" t="s">
        <v>3871</v>
      </c>
      <c r="D4529" t="s">
        <v>3880</v>
      </c>
    </row>
    <row r="4530" spans="1:4" x14ac:dyDescent="0.3">
      <c r="A4530">
        <v>1004769</v>
      </c>
      <c r="B4530" t="s">
        <v>3869</v>
      </c>
      <c r="C4530" t="s">
        <v>3871</v>
      </c>
      <c r="D4530" t="s">
        <v>3879</v>
      </c>
    </row>
    <row r="4531" spans="1:4" x14ac:dyDescent="0.3">
      <c r="A4531">
        <v>1004770</v>
      </c>
      <c r="B4531" t="s">
        <v>3867</v>
      </c>
      <c r="C4531" t="s">
        <v>3874</v>
      </c>
      <c r="D4531" t="s">
        <v>3879</v>
      </c>
    </row>
    <row r="4532" spans="1:4" x14ac:dyDescent="0.3">
      <c r="A4532">
        <v>1004771</v>
      </c>
      <c r="B4532" t="s">
        <v>3867</v>
      </c>
      <c r="C4532" t="s">
        <v>3871</v>
      </c>
      <c r="D4532" t="s">
        <v>3879</v>
      </c>
    </row>
    <row r="4533" spans="1:4" x14ac:dyDescent="0.3">
      <c r="A4533">
        <v>1004772</v>
      </c>
      <c r="B4533" t="s">
        <v>3869</v>
      </c>
      <c r="C4533" t="s">
        <v>3870</v>
      </c>
      <c r="D4533" t="s">
        <v>3879</v>
      </c>
    </row>
    <row r="4534" spans="1:4" x14ac:dyDescent="0.3">
      <c r="A4534">
        <v>1004773</v>
      </c>
      <c r="B4534" t="s">
        <v>3869</v>
      </c>
      <c r="C4534" t="s">
        <v>3872</v>
      </c>
      <c r="D4534" t="s">
        <v>3880</v>
      </c>
    </row>
    <row r="4535" spans="1:4" x14ac:dyDescent="0.3">
      <c r="A4535">
        <v>1004774</v>
      </c>
      <c r="B4535" t="s">
        <v>3869</v>
      </c>
      <c r="C4535" t="s">
        <v>3872</v>
      </c>
      <c r="D4535" t="s">
        <v>3880</v>
      </c>
    </row>
    <row r="4536" spans="1:4" x14ac:dyDescent="0.3">
      <c r="A4536">
        <v>1004775</v>
      </c>
      <c r="B4536" t="s">
        <v>3869</v>
      </c>
      <c r="C4536" t="s">
        <v>3871</v>
      </c>
      <c r="D4536" t="s">
        <v>3879</v>
      </c>
    </row>
    <row r="4537" spans="1:4" x14ac:dyDescent="0.3">
      <c r="A4537">
        <v>1004776</v>
      </c>
      <c r="B4537" t="s">
        <v>3867</v>
      </c>
      <c r="C4537" t="s">
        <v>3871</v>
      </c>
      <c r="D4537" t="s">
        <v>3880</v>
      </c>
    </row>
    <row r="4538" spans="1:4" x14ac:dyDescent="0.3">
      <c r="A4538">
        <v>1004777</v>
      </c>
      <c r="B4538" t="s">
        <v>3869</v>
      </c>
      <c r="C4538" t="s">
        <v>3871</v>
      </c>
      <c r="D4538" t="s">
        <v>3879</v>
      </c>
    </row>
    <row r="4539" spans="1:4" x14ac:dyDescent="0.3">
      <c r="A4539">
        <v>1004778</v>
      </c>
      <c r="B4539" t="s">
        <v>3869</v>
      </c>
      <c r="C4539" t="s">
        <v>3871</v>
      </c>
      <c r="D4539" t="s">
        <v>3880</v>
      </c>
    </row>
    <row r="4540" spans="1:4" x14ac:dyDescent="0.3">
      <c r="A4540">
        <v>1004779</v>
      </c>
      <c r="B4540" t="s">
        <v>3869</v>
      </c>
      <c r="C4540" t="s">
        <v>3872</v>
      </c>
      <c r="D4540" t="s">
        <v>3880</v>
      </c>
    </row>
    <row r="4541" spans="1:4" x14ac:dyDescent="0.3">
      <c r="A4541">
        <v>1004780</v>
      </c>
      <c r="B4541" t="s">
        <v>3869</v>
      </c>
      <c r="C4541" t="s">
        <v>3871</v>
      </c>
      <c r="D4541" t="s">
        <v>3879</v>
      </c>
    </row>
    <row r="4542" spans="1:4" x14ac:dyDescent="0.3">
      <c r="A4542">
        <v>1004781</v>
      </c>
      <c r="B4542" t="s">
        <v>3867</v>
      </c>
      <c r="C4542" t="s">
        <v>3873</v>
      </c>
      <c r="D4542" t="s">
        <v>3880</v>
      </c>
    </row>
    <row r="4543" spans="1:4" x14ac:dyDescent="0.3">
      <c r="A4543">
        <v>1004782</v>
      </c>
      <c r="B4543" t="s">
        <v>3869</v>
      </c>
      <c r="C4543" t="s">
        <v>3872</v>
      </c>
      <c r="D4543" t="s">
        <v>3880</v>
      </c>
    </row>
    <row r="4544" spans="1:4" x14ac:dyDescent="0.3">
      <c r="A4544">
        <v>1004783</v>
      </c>
      <c r="B4544" t="s">
        <v>3869</v>
      </c>
      <c r="C4544" t="s">
        <v>3871</v>
      </c>
      <c r="D4544" t="s">
        <v>3879</v>
      </c>
    </row>
    <row r="4545" spans="1:4" x14ac:dyDescent="0.3">
      <c r="A4545">
        <v>1004784</v>
      </c>
      <c r="B4545" t="s">
        <v>3867</v>
      </c>
      <c r="C4545" t="s">
        <v>3874</v>
      </c>
      <c r="D4545" t="s">
        <v>3879</v>
      </c>
    </row>
    <row r="4546" spans="1:4" x14ac:dyDescent="0.3">
      <c r="A4546">
        <v>1004785</v>
      </c>
      <c r="B4546" t="s">
        <v>3867</v>
      </c>
      <c r="C4546" t="s">
        <v>3871</v>
      </c>
      <c r="D4546" t="s">
        <v>3880</v>
      </c>
    </row>
    <row r="4547" spans="1:4" x14ac:dyDescent="0.3">
      <c r="A4547">
        <v>1004786</v>
      </c>
      <c r="B4547" t="s">
        <v>3869</v>
      </c>
      <c r="C4547" t="s">
        <v>3872</v>
      </c>
      <c r="D4547" t="s">
        <v>3880</v>
      </c>
    </row>
    <row r="4548" spans="1:4" x14ac:dyDescent="0.3">
      <c r="A4548">
        <v>1004787</v>
      </c>
      <c r="B4548" t="s">
        <v>3869</v>
      </c>
      <c r="C4548" t="s">
        <v>3868</v>
      </c>
      <c r="D4548" t="s">
        <v>3879</v>
      </c>
    </row>
    <row r="4549" spans="1:4" x14ac:dyDescent="0.3">
      <c r="A4549">
        <v>1004788</v>
      </c>
      <c r="B4549" t="s">
        <v>3869</v>
      </c>
      <c r="C4549" t="s">
        <v>3874</v>
      </c>
      <c r="D4549" t="s">
        <v>3879</v>
      </c>
    </row>
    <row r="4550" spans="1:4" x14ac:dyDescent="0.3">
      <c r="A4550">
        <v>1004789</v>
      </c>
      <c r="B4550" t="s">
        <v>3869</v>
      </c>
      <c r="C4550" t="s">
        <v>3874</v>
      </c>
      <c r="D4550" t="s">
        <v>3879</v>
      </c>
    </row>
    <row r="4551" spans="1:4" x14ac:dyDescent="0.3">
      <c r="A4551">
        <v>1004790</v>
      </c>
      <c r="B4551" t="s">
        <v>3867</v>
      </c>
      <c r="C4551" t="s">
        <v>3871</v>
      </c>
      <c r="D4551" t="s">
        <v>3880</v>
      </c>
    </row>
    <row r="4552" spans="1:4" x14ac:dyDescent="0.3">
      <c r="A4552">
        <v>1004791</v>
      </c>
      <c r="B4552" t="s">
        <v>3869</v>
      </c>
      <c r="C4552" t="s">
        <v>3875</v>
      </c>
      <c r="D4552" t="s">
        <v>3879</v>
      </c>
    </row>
    <row r="4553" spans="1:4" x14ac:dyDescent="0.3">
      <c r="A4553">
        <v>1004792</v>
      </c>
      <c r="B4553" t="s">
        <v>3867</v>
      </c>
      <c r="C4553" t="s">
        <v>3873</v>
      </c>
      <c r="D4553" t="s">
        <v>3879</v>
      </c>
    </row>
    <row r="4554" spans="1:4" x14ac:dyDescent="0.3">
      <c r="A4554">
        <v>1004793</v>
      </c>
      <c r="B4554" t="s">
        <v>3867</v>
      </c>
      <c r="C4554" t="s">
        <v>3871</v>
      </c>
      <c r="D4554" t="s">
        <v>3880</v>
      </c>
    </row>
    <row r="4555" spans="1:4" x14ac:dyDescent="0.3">
      <c r="A4555">
        <v>1004794</v>
      </c>
      <c r="B4555" t="s">
        <v>3867</v>
      </c>
      <c r="C4555" t="s">
        <v>3874</v>
      </c>
      <c r="D4555" t="s">
        <v>3879</v>
      </c>
    </row>
    <row r="4556" spans="1:4" x14ac:dyDescent="0.3">
      <c r="A4556">
        <v>1004795</v>
      </c>
      <c r="B4556" t="s">
        <v>3869</v>
      </c>
      <c r="C4556" t="s">
        <v>3872</v>
      </c>
      <c r="D4556" t="s">
        <v>3879</v>
      </c>
    </row>
    <row r="4557" spans="1:4" x14ac:dyDescent="0.3">
      <c r="A4557">
        <v>1004796</v>
      </c>
      <c r="B4557" t="s">
        <v>3869</v>
      </c>
      <c r="C4557" t="s">
        <v>3874</v>
      </c>
      <c r="D4557" t="s">
        <v>3880</v>
      </c>
    </row>
    <row r="4558" spans="1:4" x14ac:dyDescent="0.3">
      <c r="A4558">
        <v>1004797</v>
      </c>
      <c r="B4558" t="s">
        <v>3867</v>
      </c>
      <c r="C4558" t="s">
        <v>3874</v>
      </c>
      <c r="D4558" t="s">
        <v>3880</v>
      </c>
    </row>
    <row r="4559" spans="1:4" x14ac:dyDescent="0.3">
      <c r="A4559">
        <v>1004798</v>
      </c>
      <c r="B4559" t="s">
        <v>3869</v>
      </c>
      <c r="C4559" t="s">
        <v>3871</v>
      </c>
      <c r="D4559" t="s">
        <v>3879</v>
      </c>
    </row>
    <row r="4560" spans="1:4" x14ac:dyDescent="0.3">
      <c r="A4560">
        <v>1004799</v>
      </c>
      <c r="B4560" t="s">
        <v>3867</v>
      </c>
      <c r="C4560" t="s">
        <v>3875</v>
      </c>
      <c r="D4560" t="s">
        <v>3879</v>
      </c>
    </row>
    <row r="4561" spans="1:4" x14ac:dyDescent="0.3">
      <c r="A4561">
        <v>1004800</v>
      </c>
      <c r="B4561" t="s">
        <v>3869</v>
      </c>
      <c r="C4561" t="s">
        <v>3875</v>
      </c>
      <c r="D4561" t="s">
        <v>3879</v>
      </c>
    </row>
    <row r="4562" spans="1:4" x14ac:dyDescent="0.3">
      <c r="A4562">
        <v>1004801</v>
      </c>
      <c r="B4562" t="s">
        <v>3869</v>
      </c>
      <c r="C4562" t="s">
        <v>3871</v>
      </c>
      <c r="D4562" t="s">
        <v>3879</v>
      </c>
    </row>
    <row r="4563" spans="1:4" x14ac:dyDescent="0.3">
      <c r="A4563">
        <v>1004802</v>
      </c>
      <c r="B4563" t="s">
        <v>3869</v>
      </c>
      <c r="C4563" t="s">
        <v>3870</v>
      </c>
      <c r="D4563" t="s">
        <v>3880</v>
      </c>
    </row>
    <row r="4564" spans="1:4" x14ac:dyDescent="0.3">
      <c r="A4564">
        <v>1004803</v>
      </c>
      <c r="B4564" t="s">
        <v>3867</v>
      </c>
      <c r="C4564" t="s">
        <v>3871</v>
      </c>
      <c r="D4564" t="s">
        <v>3879</v>
      </c>
    </row>
    <row r="4565" spans="1:4" x14ac:dyDescent="0.3">
      <c r="A4565">
        <v>1004804</v>
      </c>
      <c r="B4565" t="s">
        <v>3867</v>
      </c>
      <c r="C4565" t="s">
        <v>3874</v>
      </c>
      <c r="D4565" t="s">
        <v>3879</v>
      </c>
    </row>
    <row r="4566" spans="1:4" x14ac:dyDescent="0.3">
      <c r="A4566">
        <v>1004806</v>
      </c>
      <c r="B4566" t="s">
        <v>3869</v>
      </c>
      <c r="C4566" t="s">
        <v>3871</v>
      </c>
      <c r="D4566" t="s">
        <v>3879</v>
      </c>
    </row>
    <row r="4567" spans="1:4" x14ac:dyDescent="0.3">
      <c r="A4567">
        <v>1004807</v>
      </c>
      <c r="B4567" t="s">
        <v>3869</v>
      </c>
      <c r="C4567" t="s">
        <v>3868</v>
      </c>
      <c r="D4567" t="s">
        <v>3879</v>
      </c>
    </row>
    <row r="4568" spans="1:4" x14ac:dyDescent="0.3">
      <c r="A4568">
        <v>1004808</v>
      </c>
      <c r="B4568" t="s">
        <v>3869</v>
      </c>
      <c r="C4568" t="s">
        <v>3874</v>
      </c>
      <c r="D4568" t="s">
        <v>3880</v>
      </c>
    </row>
    <row r="4569" spans="1:4" x14ac:dyDescent="0.3">
      <c r="A4569">
        <v>1004809</v>
      </c>
      <c r="B4569" t="s">
        <v>3867</v>
      </c>
      <c r="C4569" t="s">
        <v>3873</v>
      </c>
      <c r="D4569" t="s">
        <v>3880</v>
      </c>
    </row>
    <row r="4570" spans="1:4" x14ac:dyDescent="0.3">
      <c r="A4570">
        <v>1004810</v>
      </c>
      <c r="B4570" t="s">
        <v>3869</v>
      </c>
      <c r="C4570" t="s">
        <v>3875</v>
      </c>
      <c r="D4570" t="s">
        <v>3879</v>
      </c>
    </row>
    <row r="4571" spans="1:4" x14ac:dyDescent="0.3">
      <c r="A4571">
        <v>1004811</v>
      </c>
      <c r="B4571" t="s">
        <v>3869</v>
      </c>
      <c r="C4571" t="s">
        <v>3874</v>
      </c>
      <c r="D4571" t="s">
        <v>3880</v>
      </c>
    </row>
    <row r="4572" spans="1:4" x14ac:dyDescent="0.3">
      <c r="A4572">
        <v>1004812</v>
      </c>
      <c r="B4572" t="s">
        <v>3869</v>
      </c>
      <c r="C4572" t="s">
        <v>3875</v>
      </c>
      <c r="D4572" t="s">
        <v>3879</v>
      </c>
    </row>
    <row r="4573" spans="1:4" x14ac:dyDescent="0.3">
      <c r="A4573">
        <v>1004813</v>
      </c>
      <c r="B4573" t="s">
        <v>3867</v>
      </c>
      <c r="C4573" t="s">
        <v>3874</v>
      </c>
      <c r="D4573" t="s">
        <v>3880</v>
      </c>
    </row>
    <row r="4574" spans="1:4" x14ac:dyDescent="0.3">
      <c r="A4574">
        <v>1004814</v>
      </c>
      <c r="B4574" t="s">
        <v>3869</v>
      </c>
      <c r="C4574" t="s">
        <v>3875</v>
      </c>
      <c r="D4574" t="s">
        <v>3879</v>
      </c>
    </row>
    <row r="4575" spans="1:4" x14ac:dyDescent="0.3">
      <c r="A4575">
        <v>1004815</v>
      </c>
      <c r="B4575" t="s">
        <v>3867</v>
      </c>
      <c r="C4575" t="s">
        <v>3873</v>
      </c>
      <c r="D4575" t="s">
        <v>3880</v>
      </c>
    </row>
    <row r="4576" spans="1:4" x14ac:dyDescent="0.3">
      <c r="A4576">
        <v>1004817</v>
      </c>
      <c r="B4576" t="s">
        <v>3869</v>
      </c>
      <c r="C4576" t="s">
        <v>3871</v>
      </c>
      <c r="D4576" t="s">
        <v>3879</v>
      </c>
    </row>
    <row r="4577" spans="1:4" x14ac:dyDescent="0.3">
      <c r="A4577">
        <v>1004818</v>
      </c>
      <c r="B4577" t="s">
        <v>3867</v>
      </c>
      <c r="C4577" t="s">
        <v>3871</v>
      </c>
      <c r="D4577" t="s">
        <v>3880</v>
      </c>
    </row>
    <row r="4578" spans="1:4" x14ac:dyDescent="0.3">
      <c r="A4578">
        <v>1004819</v>
      </c>
      <c r="B4578" t="s">
        <v>3869</v>
      </c>
      <c r="C4578" t="s">
        <v>3874</v>
      </c>
      <c r="D4578" t="s">
        <v>3879</v>
      </c>
    </row>
    <row r="4579" spans="1:4" x14ac:dyDescent="0.3">
      <c r="A4579">
        <v>1004820</v>
      </c>
      <c r="B4579" t="s">
        <v>3869</v>
      </c>
      <c r="C4579" t="s">
        <v>3873</v>
      </c>
      <c r="D4579" t="s">
        <v>3880</v>
      </c>
    </row>
    <row r="4580" spans="1:4" x14ac:dyDescent="0.3">
      <c r="A4580">
        <v>1004821</v>
      </c>
      <c r="B4580" t="s">
        <v>3869</v>
      </c>
      <c r="C4580" t="s">
        <v>3875</v>
      </c>
      <c r="D4580" t="s">
        <v>3879</v>
      </c>
    </row>
    <row r="4581" spans="1:4" x14ac:dyDescent="0.3">
      <c r="A4581">
        <v>1004822</v>
      </c>
      <c r="B4581" t="s">
        <v>3867</v>
      </c>
      <c r="C4581" t="s">
        <v>3874</v>
      </c>
      <c r="D4581" t="s">
        <v>3879</v>
      </c>
    </row>
    <row r="4582" spans="1:4" x14ac:dyDescent="0.3">
      <c r="A4582">
        <v>1004823</v>
      </c>
      <c r="B4582" t="s">
        <v>3869</v>
      </c>
      <c r="C4582" t="s">
        <v>3875</v>
      </c>
      <c r="D4582" t="s">
        <v>3880</v>
      </c>
    </row>
    <row r="4583" spans="1:4" x14ac:dyDescent="0.3">
      <c r="A4583">
        <v>1004824</v>
      </c>
      <c r="B4583" t="s">
        <v>3869</v>
      </c>
      <c r="C4583" t="s">
        <v>3871</v>
      </c>
      <c r="D4583" t="s">
        <v>3879</v>
      </c>
    </row>
    <row r="4584" spans="1:4" x14ac:dyDescent="0.3">
      <c r="A4584">
        <v>1004825</v>
      </c>
      <c r="B4584" t="s">
        <v>3869</v>
      </c>
      <c r="C4584" t="s">
        <v>3871</v>
      </c>
      <c r="D4584" t="s">
        <v>3879</v>
      </c>
    </row>
    <row r="4585" spans="1:4" x14ac:dyDescent="0.3">
      <c r="A4585">
        <v>1004826</v>
      </c>
      <c r="B4585" t="s">
        <v>3869</v>
      </c>
      <c r="C4585" t="s">
        <v>3872</v>
      </c>
      <c r="D4585" t="s">
        <v>3880</v>
      </c>
    </row>
    <row r="4586" spans="1:4" x14ac:dyDescent="0.3">
      <c r="A4586">
        <v>1004827</v>
      </c>
      <c r="B4586" t="s">
        <v>3869</v>
      </c>
      <c r="C4586" t="s">
        <v>3874</v>
      </c>
      <c r="D4586" t="s">
        <v>3880</v>
      </c>
    </row>
    <row r="4587" spans="1:4" x14ac:dyDescent="0.3">
      <c r="A4587">
        <v>1004828</v>
      </c>
      <c r="B4587" t="s">
        <v>3867</v>
      </c>
      <c r="C4587" t="s">
        <v>3875</v>
      </c>
      <c r="D4587" t="s">
        <v>3879</v>
      </c>
    </row>
    <row r="4588" spans="1:4" x14ac:dyDescent="0.3">
      <c r="A4588">
        <v>1004829</v>
      </c>
      <c r="B4588" t="s">
        <v>3869</v>
      </c>
      <c r="C4588" t="s">
        <v>3871</v>
      </c>
      <c r="D4588" t="s">
        <v>3879</v>
      </c>
    </row>
    <row r="4589" spans="1:4" x14ac:dyDescent="0.3">
      <c r="A4589">
        <v>1004830</v>
      </c>
      <c r="B4589" t="s">
        <v>3869</v>
      </c>
      <c r="C4589" t="s">
        <v>3868</v>
      </c>
      <c r="D4589" t="s">
        <v>3879</v>
      </c>
    </row>
    <row r="4590" spans="1:4" x14ac:dyDescent="0.3">
      <c r="A4590">
        <v>1004831</v>
      </c>
      <c r="B4590" t="s">
        <v>3867</v>
      </c>
      <c r="C4590" t="s">
        <v>3871</v>
      </c>
      <c r="D4590" t="s">
        <v>3879</v>
      </c>
    </row>
    <row r="4591" spans="1:4" x14ac:dyDescent="0.3">
      <c r="A4591">
        <v>1004832</v>
      </c>
      <c r="B4591" t="s">
        <v>3869</v>
      </c>
      <c r="C4591" t="s">
        <v>3871</v>
      </c>
      <c r="D4591" t="s">
        <v>3879</v>
      </c>
    </row>
    <row r="4592" spans="1:4" x14ac:dyDescent="0.3">
      <c r="A4592">
        <v>1004833</v>
      </c>
      <c r="B4592" t="s">
        <v>3869</v>
      </c>
      <c r="C4592" t="s">
        <v>3874</v>
      </c>
      <c r="D4592" t="s">
        <v>3879</v>
      </c>
    </row>
    <row r="4593" spans="1:4" x14ac:dyDescent="0.3">
      <c r="A4593">
        <v>1004834</v>
      </c>
      <c r="B4593" t="s">
        <v>3867</v>
      </c>
      <c r="C4593" t="s">
        <v>3872</v>
      </c>
      <c r="D4593" t="s">
        <v>3880</v>
      </c>
    </row>
    <row r="4594" spans="1:4" x14ac:dyDescent="0.3">
      <c r="A4594">
        <v>1004836</v>
      </c>
      <c r="B4594" t="s">
        <v>3867</v>
      </c>
      <c r="C4594" t="s">
        <v>3872</v>
      </c>
      <c r="D4594" t="s">
        <v>3880</v>
      </c>
    </row>
    <row r="4595" spans="1:4" x14ac:dyDescent="0.3">
      <c r="A4595">
        <v>1004837</v>
      </c>
      <c r="B4595" t="s">
        <v>3869</v>
      </c>
      <c r="C4595" t="s">
        <v>3871</v>
      </c>
      <c r="D4595" t="s">
        <v>3879</v>
      </c>
    </row>
    <row r="4596" spans="1:4" x14ac:dyDescent="0.3">
      <c r="A4596">
        <v>1004838</v>
      </c>
      <c r="B4596" t="s">
        <v>3869</v>
      </c>
      <c r="C4596" t="s">
        <v>3872</v>
      </c>
      <c r="D4596" t="s">
        <v>3880</v>
      </c>
    </row>
    <row r="4597" spans="1:4" x14ac:dyDescent="0.3">
      <c r="A4597">
        <v>1004839</v>
      </c>
      <c r="B4597" t="s">
        <v>3867</v>
      </c>
      <c r="C4597" t="s">
        <v>3873</v>
      </c>
      <c r="D4597" t="s">
        <v>3880</v>
      </c>
    </row>
    <row r="4598" spans="1:4" x14ac:dyDescent="0.3">
      <c r="A4598">
        <v>1004840</v>
      </c>
      <c r="B4598" t="s">
        <v>3867</v>
      </c>
      <c r="C4598" t="s">
        <v>3872</v>
      </c>
      <c r="D4598" t="s">
        <v>3880</v>
      </c>
    </row>
    <row r="4599" spans="1:4" x14ac:dyDescent="0.3">
      <c r="A4599">
        <v>1004841</v>
      </c>
      <c r="B4599" t="s">
        <v>3869</v>
      </c>
      <c r="C4599" t="s">
        <v>3871</v>
      </c>
      <c r="D4599" t="s">
        <v>3879</v>
      </c>
    </row>
    <row r="4600" spans="1:4" x14ac:dyDescent="0.3">
      <c r="A4600">
        <v>1004842</v>
      </c>
      <c r="B4600" t="s">
        <v>3867</v>
      </c>
      <c r="C4600" t="s">
        <v>3874</v>
      </c>
      <c r="D4600" t="s">
        <v>3879</v>
      </c>
    </row>
    <row r="4601" spans="1:4" x14ac:dyDescent="0.3">
      <c r="A4601">
        <v>1004843</v>
      </c>
      <c r="B4601" t="s">
        <v>3869</v>
      </c>
      <c r="C4601" t="s">
        <v>3870</v>
      </c>
      <c r="D4601" t="s">
        <v>3879</v>
      </c>
    </row>
    <row r="4602" spans="1:4" x14ac:dyDescent="0.3">
      <c r="A4602">
        <v>1004844</v>
      </c>
      <c r="B4602" t="s">
        <v>3869</v>
      </c>
      <c r="C4602" t="s">
        <v>3872</v>
      </c>
      <c r="D4602" t="s">
        <v>3880</v>
      </c>
    </row>
    <row r="4603" spans="1:4" x14ac:dyDescent="0.3">
      <c r="A4603">
        <v>1004845</v>
      </c>
      <c r="B4603" t="s">
        <v>3867</v>
      </c>
      <c r="C4603" t="s">
        <v>3871</v>
      </c>
      <c r="D4603" t="s">
        <v>3879</v>
      </c>
    </row>
    <row r="4604" spans="1:4" x14ac:dyDescent="0.3">
      <c r="A4604">
        <v>1004846</v>
      </c>
      <c r="B4604" t="s">
        <v>3867</v>
      </c>
      <c r="C4604" t="s">
        <v>3871</v>
      </c>
      <c r="D4604" t="s">
        <v>3879</v>
      </c>
    </row>
    <row r="4605" spans="1:4" x14ac:dyDescent="0.3">
      <c r="A4605">
        <v>1004847</v>
      </c>
      <c r="B4605" t="s">
        <v>3869</v>
      </c>
      <c r="C4605" t="s">
        <v>3871</v>
      </c>
      <c r="D4605" t="s">
        <v>3879</v>
      </c>
    </row>
    <row r="4606" spans="1:4" x14ac:dyDescent="0.3">
      <c r="A4606">
        <v>1004848</v>
      </c>
      <c r="B4606" t="s">
        <v>3867</v>
      </c>
      <c r="C4606" t="s">
        <v>3874</v>
      </c>
      <c r="D4606" t="s">
        <v>3879</v>
      </c>
    </row>
    <row r="4607" spans="1:4" x14ac:dyDescent="0.3">
      <c r="A4607">
        <v>1004849</v>
      </c>
      <c r="B4607" t="s">
        <v>3867</v>
      </c>
      <c r="C4607" t="s">
        <v>3875</v>
      </c>
      <c r="D4607" t="s">
        <v>3879</v>
      </c>
    </row>
    <row r="4608" spans="1:4" x14ac:dyDescent="0.3">
      <c r="A4608">
        <v>1004850</v>
      </c>
      <c r="B4608" t="s">
        <v>3867</v>
      </c>
      <c r="C4608" t="s">
        <v>3872</v>
      </c>
      <c r="D4608" t="s">
        <v>3879</v>
      </c>
    </row>
    <row r="4609" spans="1:4" x14ac:dyDescent="0.3">
      <c r="A4609">
        <v>1004851</v>
      </c>
      <c r="B4609" t="s">
        <v>3869</v>
      </c>
      <c r="C4609" t="s">
        <v>3875</v>
      </c>
      <c r="D4609" t="s">
        <v>3879</v>
      </c>
    </row>
    <row r="4610" spans="1:4" x14ac:dyDescent="0.3">
      <c r="A4610">
        <v>1004852</v>
      </c>
      <c r="B4610" t="s">
        <v>3869</v>
      </c>
      <c r="C4610" t="s">
        <v>3874</v>
      </c>
      <c r="D4610" t="s">
        <v>3880</v>
      </c>
    </row>
    <row r="4611" spans="1:4" x14ac:dyDescent="0.3">
      <c r="A4611">
        <v>1004853</v>
      </c>
      <c r="B4611" t="s">
        <v>3869</v>
      </c>
      <c r="C4611" t="s">
        <v>3871</v>
      </c>
      <c r="D4611" t="s">
        <v>3879</v>
      </c>
    </row>
    <row r="4612" spans="1:4" x14ac:dyDescent="0.3">
      <c r="A4612">
        <v>1004854</v>
      </c>
      <c r="B4612" t="s">
        <v>3867</v>
      </c>
      <c r="C4612" t="s">
        <v>3873</v>
      </c>
      <c r="D4612" t="s">
        <v>3880</v>
      </c>
    </row>
    <row r="4613" spans="1:4" x14ac:dyDescent="0.3">
      <c r="A4613">
        <v>1004855</v>
      </c>
      <c r="B4613" t="s">
        <v>3869</v>
      </c>
      <c r="C4613" t="s">
        <v>3871</v>
      </c>
      <c r="D4613" t="s">
        <v>3879</v>
      </c>
    </row>
    <row r="4614" spans="1:4" x14ac:dyDescent="0.3">
      <c r="A4614">
        <v>1004856</v>
      </c>
      <c r="B4614" t="s">
        <v>3869</v>
      </c>
      <c r="C4614" t="s">
        <v>3871</v>
      </c>
      <c r="D4614" t="s">
        <v>3879</v>
      </c>
    </row>
    <row r="4615" spans="1:4" x14ac:dyDescent="0.3">
      <c r="A4615">
        <v>1004857</v>
      </c>
      <c r="B4615" t="s">
        <v>3869</v>
      </c>
      <c r="C4615" t="s">
        <v>3871</v>
      </c>
      <c r="D4615" t="s">
        <v>3879</v>
      </c>
    </row>
    <row r="4616" spans="1:4" x14ac:dyDescent="0.3">
      <c r="A4616">
        <v>1004858</v>
      </c>
      <c r="B4616" t="s">
        <v>3869</v>
      </c>
      <c r="C4616" t="s">
        <v>3871</v>
      </c>
      <c r="D4616" t="s">
        <v>3879</v>
      </c>
    </row>
    <row r="4617" spans="1:4" x14ac:dyDescent="0.3">
      <c r="A4617">
        <v>1004859</v>
      </c>
      <c r="B4617" t="s">
        <v>3867</v>
      </c>
      <c r="C4617" t="s">
        <v>3875</v>
      </c>
      <c r="D4617" t="s">
        <v>3879</v>
      </c>
    </row>
    <row r="4618" spans="1:4" x14ac:dyDescent="0.3">
      <c r="A4618">
        <v>1004860</v>
      </c>
      <c r="B4618" t="s">
        <v>3869</v>
      </c>
      <c r="C4618" t="s">
        <v>3871</v>
      </c>
      <c r="D4618" t="s">
        <v>3879</v>
      </c>
    </row>
    <row r="4619" spans="1:4" x14ac:dyDescent="0.3">
      <c r="A4619">
        <v>1004861</v>
      </c>
      <c r="B4619" t="s">
        <v>3869</v>
      </c>
      <c r="C4619" t="s">
        <v>3871</v>
      </c>
      <c r="D4619" t="s">
        <v>3879</v>
      </c>
    </row>
    <row r="4620" spans="1:4" x14ac:dyDescent="0.3">
      <c r="A4620">
        <v>1004862</v>
      </c>
      <c r="B4620" t="s">
        <v>3869</v>
      </c>
      <c r="C4620" t="s">
        <v>3871</v>
      </c>
      <c r="D4620" t="s">
        <v>3879</v>
      </c>
    </row>
    <row r="4621" spans="1:4" x14ac:dyDescent="0.3">
      <c r="A4621">
        <v>1004863</v>
      </c>
      <c r="B4621" t="s">
        <v>3867</v>
      </c>
      <c r="C4621" t="s">
        <v>3871</v>
      </c>
      <c r="D4621" t="s">
        <v>3879</v>
      </c>
    </row>
    <row r="4622" spans="1:4" x14ac:dyDescent="0.3">
      <c r="A4622">
        <v>1004864</v>
      </c>
      <c r="B4622" t="s">
        <v>3869</v>
      </c>
      <c r="C4622" t="s">
        <v>3875</v>
      </c>
      <c r="D4622" t="s">
        <v>3880</v>
      </c>
    </row>
    <row r="4623" spans="1:4" x14ac:dyDescent="0.3">
      <c r="A4623">
        <v>1004865</v>
      </c>
      <c r="B4623" t="s">
        <v>3867</v>
      </c>
      <c r="C4623" t="s">
        <v>3874</v>
      </c>
      <c r="D4623" t="s">
        <v>3880</v>
      </c>
    </row>
    <row r="4624" spans="1:4" x14ac:dyDescent="0.3">
      <c r="A4624">
        <v>1004866</v>
      </c>
      <c r="B4624" t="s">
        <v>3869</v>
      </c>
      <c r="C4624" t="s">
        <v>3870</v>
      </c>
      <c r="D4624" t="s">
        <v>3880</v>
      </c>
    </row>
    <row r="4625" spans="1:4" x14ac:dyDescent="0.3">
      <c r="A4625">
        <v>1004867</v>
      </c>
      <c r="B4625" t="s">
        <v>3869</v>
      </c>
      <c r="C4625" t="s">
        <v>3871</v>
      </c>
      <c r="D4625" t="s">
        <v>3879</v>
      </c>
    </row>
    <row r="4626" spans="1:4" x14ac:dyDescent="0.3">
      <c r="A4626">
        <v>1004868</v>
      </c>
      <c r="B4626" t="s">
        <v>3869</v>
      </c>
      <c r="C4626" t="s">
        <v>3874</v>
      </c>
      <c r="D4626" t="s">
        <v>3880</v>
      </c>
    </row>
    <row r="4627" spans="1:4" x14ac:dyDescent="0.3">
      <c r="A4627">
        <v>1004869</v>
      </c>
      <c r="B4627" t="s">
        <v>3867</v>
      </c>
      <c r="C4627" t="s">
        <v>3872</v>
      </c>
      <c r="D4627" t="s">
        <v>3880</v>
      </c>
    </row>
    <row r="4628" spans="1:4" x14ac:dyDescent="0.3">
      <c r="A4628">
        <v>1004870</v>
      </c>
      <c r="B4628" t="s">
        <v>3867</v>
      </c>
      <c r="C4628" t="s">
        <v>3874</v>
      </c>
      <c r="D4628" t="s">
        <v>3880</v>
      </c>
    </row>
    <row r="4629" spans="1:4" x14ac:dyDescent="0.3">
      <c r="A4629">
        <v>1004872</v>
      </c>
      <c r="B4629" t="s">
        <v>3869</v>
      </c>
      <c r="C4629" t="s">
        <v>3872</v>
      </c>
      <c r="D4629" t="s">
        <v>3879</v>
      </c>
    </row>
    <row r="4630" spans="1:4" x14ac:dyDescent="0.3">
      <c r="A4630">
        <v>1004873</v>
      </c>
      <c r="B4630" t="s">
        <v>3869</v>
      </c>
      <c r="C4630" t="s">
        <v>3870</v>
      </c>
      <c r="D4630" t="s">
        <v>3880</v>
      </c>
    </row>
    <row r="4631" spans="1:4" x14ac:dyDescent="0.3">
      <c r="A4631">
        <v>1004874</v>
      </c>
      <c r="B4631" t="s">
        <v>3867</v>
      </c>
      <c r="C4631" t="s">
        <v>3871</v>
      </c>
      <c r="D4631" t="s">
        <v>3879</v>
      </c>
    </row>
    <row r="4632" spans="1:4" x14ac:dyDescent="0.3">
      <c r="A4632">
        <v>1004875</v>
      </c>
      <c r="B4632" t="s">
        <v>3869</v>
      </c>
      <c r="C4632" t="s">
        <v>3874</v>
      </c>
      <c r="D4632" t="s">
        <v>3879</v>
      </c>
    </row>
    <row r="4633" spans="1:4" x14ac:dyDescent="0.3">
      <c r="A4633">
        <v>1004876</v>
      </c>
      <c r="B4633" t="s">
        <v>3867</v>
      </c>
      <c r="C4633" t="s">
        <v>3874</v>
      </c>
      <c r="D4633" t="s">
        <v>3879</v>
      </c>
    </row>
    <row r="4634" spans="1:4" x14ac:dyDescent="0.3">
      <c r="A4634">
        <v>1004877</v>
      </c>
      <c r="B4634" t="s">
        <v>3869</v>
      </c>
      <c r="C4634" t="s">
        <v>3871</v>
      </c>
      <c r="D4634" t="s">
        <v>3879</v>
      </c>
    </row>
    <row r="4635" spans="1:4" x14ac:dyDescent="0.3">
      <c r="A4635">
        <v>1004878</v>
      </c>
      <c r="B4635" t="s">
        <v>3869</v>
      </c>
      <c r="C4635" t="s">
        <v>3873</v>
      </c>
      <c r="D4635" t="s">
        <v>3880</v>
      </c>
    </row>
    <row r="4636" spans="1:4" x14ac:dyDescent="0.3">
      <c r="A4636">
        <v>1004879</v>
      </c>
      <c r="B4636" t="s">
        <v>3869</v>
      </c>
      <c r="C4636" t="s">
        <v>3871</v>
      </c>
      <c r="D4636" t="s">
        <v>3879</v>
      </c>
    </row>
    <row r="4637" spans="1:4" x14ac:dyDescent="0.3">
      <c r="A4637">
        <v>1004880</v>
      </c>
      <c r="B4637" t="s">
        <v>3867</v>
      </c>
      <c r="C4637" t="s">
        <v>3872</v>
      </c>
      <c r="D4637" t="s">
        <v>3879</v>
      </c>
    </row>
    <row r="4638" spans="1:4" x14ac:dyDescent="0.3">
      <c r="A4638">
        <v>1004881</v>
      </c>
      <c r="B4638" t="s">
        <v>3869</v>
      </c>
      <c r="C4638" t="s">
        <v>3872</v>
      </c>
      <c r="D4638" t="s">
        <v>3880</v>
      </c>
    </row>
    <row r="4639" spans="1:4" x14ac:dyDescent="0.3">
      <c r="A4639">
        <v>1004882</v>
      </c>
      <c r="B4639" t="s">
        <v>3869</v>
      </c>
      <c r="C4639" t="s">
        <v>3872</v>
      </c>
      <c r="D4639" t="s">
        <v>3880</v>
      </c>
    </row>
    <row r="4640" spans="1:4" x14ac:dyDescent="0.3">
      <c r="A4640">
        <v>1004883</v>
      </c>
      <c r="B4640" t="s">
        <v>3867</v>
      </c>
      <c r="C4640" t="s">
        <v>3868</v>
      </c>
      <c r="D4640" t="s">
        <v>3879</v>
      </c>
    </row>
    <row r="4641" spans="1:4" x14ac:dyDescent="0.3">
      <c r="A4641">
        <v>1004884</v>
      </c>
      <c r="B4641" t="s">
        <v>3869</v>
      </c>
      <c r="C4641" t="s">
        <v>3874</v>
      </c>
      <c r="D4641" t="s">
        <v>3879</v>
      </c>
    </row>
    <row r="4642" spans="1:4" x14ac:dyDescent="0.3">
      <c r="A4642">
        <v>1004886</v>
      </c>
      <c r="B4642" t="s">
        <v>3867</v>
      </c>
      <c r="C4642" t="s">
        <v>3874</v>
      </c>
      <c r="D4642" t="s">
        <v>3880</v>
      </c>
    </row>
    <row r="4643" spans="1:4" x14ac:dyDescent="0.3">
      <c r="A4643">
        <v>1004887</v>
      </c>
      <c r="B4643" t="s">
        <v>3869</v>
      </c>
      <c r="C4643" t="s">
        <v>3875</v>
      </c>
      <c r="D4643" t="s">
        <v>3880</v>
      </c>
    </row>
    <row r="4644" spans="1:4" x14ac:dyDescent="0.3">
      <c r="A4644">
        <v>1004888</v>
      </c>
      <c r="B4644" t="s">
        <v>3867</v>
      </c>
      <c r="C4644" t="s">
        <v>3870</v>
      </c>
      <c r="D4644" t="s">
        <v>3879</v>
      </c>
    </row>
    <row r="4645" spans="1:4" x14ac:dyDescent="0.3">
      <c r="A4645">
        <v>1004889</v>
      </c>
      <c r="B4645" t="s">
        <v>3869</v>
      </c>
      <c r="C4645" t="s">
        <v>3875</v>
      </c>
      <c r="D4645" t="s">
        <v>3879</v>
      </c>
    </row>
    <row r="4646" spans="1:4" x14ac:dyDescent="0.3">
      <c r="A4646">
        <v>1004890</v>
      </c>
      <c r="B4646" t="s">
        <v>3867</v>
      </c>
      <c r="C4646" t="s">
        <v>3871</v>
      </c>
      <c r="D4646" t="s">
        <v>3879</v>
      </c>
    </row>
    <row r="4647" spans="1:4" x14ac:dyDescent="0.3">
      <c r="A4647">
        <v>1004891</v>
      </c>
      <c r="B4647" t="s">
        <v>3869</v>
      </c>
      <c r="C4647" t="s">
        <v>3874</v>
      </c>
      <c r="D4647" t="s">
        <v>3880</v>
      </c>
    </row>
    <row r="4648" spans="1:4" x14ac:dyDescent="0.3">
      <c r="A4648">
        <v>1004892</v>
      </c>
      <c r="B4648" t="s">
        <v>3869</v>
      </c>
      <c r="C4648" t="s">
        <v>3871</v>
      </c>
      <c r="D4648" t="s">
        <v>3879</v>
      </c>
    </row>
    <row r="4649" spans="1:4" x14ac:dyDescent="0.3">
      <c r="A4649">
        <v>1004893</v>
      </c>
      <c r="B4649" t="s">
        <v>3869</v>
      </c>
      <c r="C4649" t="s">
        <v>3871</v>
      </c>
      <c r="D4649" t="s">
        <v>3879</v>
      </c>
    </row>
    <row r="4650" spans="1:4" x14ac:dyDescent="0.3">
      <c r="A4650">
        <v>1004894</v>
      </c>
      <c r="B4650" t="s">
        <v>3869</v>
      </c>
      <c r="C4650" t="s">
        <v>3874</v>
      </c>
      <c r="D4650" t="s">
        <v>3879</v>
      </c>
    </row>
    <row r="4651" spans="1:4" x14ac:dyDescent="0.3">
      <c r="A4651">
        <v>1004895</v>
      </c>
      <c r="B4651" t="s">
        <v>3867</v>
      </c>
      <c r="C4651" t="s">
        <v>3871</v>
      </c>
      <c r="D4651" t="s">
        <v>3879</v>
      </c>
    </row>
    <row r="4652" spans="1:4" x14ac:dyDescent="0.3">
      <c r="A4652">
        <v>1004896</v>
      </c>
      <c r="B4652" t="s">
        <v>3869</v>
      </c>
      <c r="C4652" t="s">
        <v>3874</v>
      </c>
      <c r="D4652" t="s">
        <v>3880</v>
      </c>
    </row>
    <row r="4653" spans="1:4" x14ac:dyDescent="0.3">
      <c r="A4653">
        <v>1004897</v>
      </c>
      <c r="B4653" t="s">
        <v>3869</v>
      </c>
      <c r="C4653" t="s">
        <v>3874</v>
      </c>
      <c r="D4653" t="s">
        <v>3879</v>
      </c>
    </row>
    <row r="4654" spans="1:4" x14ac:dyDescent="0.3">
      <c r="A4654">
        <v>1004898</v>
      </c>
      <c r="B4654" t="s">
        <v>3869</v>
      </c>
      <c r="C4654" t="s">
        <v>3871</v>
      </c>
      <c r="D4654" t="s">
        <v>3880</v>
      </c>
    </row>
    <row r="4655" spans="1:4" x14ac:dyDescent="0.3">
      <c r="A4655">
        <v>1004899</v>
      </c>
      <c r="B4655" t="s">
        <v>3869</v>
      </c>
      <c r="C4655" t="s">
        <v>3871</v>
      </c>
      <c r="D4655" t="s">
        <v>3880</v>
      </c>
    </row>
    <row r="4656" spans="1:4" x14ac:dyDescent="0.3">
      <c r="A4656">
        <v>1004900</v>
      </c>
      <c r="B4656" t="s">
        <v>3869</v>
      </c>
      <c r="C4656" t="s">
        <v>3871</v>
      </c>
      <c r="D4656" t="s">
        <v>3880</v>
      </c>
    </row>
    <row r="4657" spans="1:4" x14ac:dyDescent="0.3">
      <c r="A4657">
        <v>1004901</v>
      </c>
      <c r="B4657" t="s">
        <v>3869</v>
      </c>
      <c r="C4657" t="s">
        <v>3871</v>
      </c>
      <c r="D4657" t="s">
        <v>3879</v>
      </c>
    </row>
    <row r="4658" spans="1:4" x14ac:dyDescent="0.3">
      <c r="A4658">
        <v>1004902</v>
      </c>
      <c r="B4658" t="s">
        <v>3869</v>
      </c>
      <c r="C4658" t="s">
        <v>3874</v>
      </c>
      <c r="D4658" t="s">
        <v>3880</v>
      </c>
    </row>
    <row r="4659" spans="1:4" x14ac:dyDescent="0.3">
      <c r="A4659">
        <v>1004903</v>
      </c>
      <c r="B4659" t="s">
        <v>3869</v>
      </c>
      <c r="C4659" t="s">
        <v>3874</v>
      </c>
      <c r="D4659" t="s">
        <v>3880</v>
      </c>
    </row>
    <row r="4660" spans="1:4" x14ac:dyDescent="0.3">
      <c r="A4660">
        <v>1004904</v>
      </c>
      <c r="B4660" t="s">
        <v>3869</v>
      </c>
      <c r="C4660" t="s">
        <v>3873</v>
      </c>
      <c r="D4660" t="s">
        <v>3880</v>
      </c>
    </row>
    <row r="4661" spans="1:4" x14ac:dyDescent="0.3">
      <c r="A4661">
        <v>1004905</v>
      </c>
      <c r="B4661" t="s">
        <v>3867</v>
      </c>
      <c r="C4661" t="s">
        <v>3872</v>
      </c>
      <c r="D4661" t="s">
        <v>3880</v>
      </c>
    </row>
    <row r="4662" spans="1:4" x14ac:dyDescent="0.3">
      <c r="A4662">
        <v>1004906</v>
      </c>
      <c r="B4662" t="s">
        <v>3869</v>
      </c>
      <c r="C4662" t="s">
        <v>3873</v>
      </c>
      <c r="D4662" t="s">
        <v>3880</v>
      </c>
    </row>
    <row r="4663" spans="1:4" x14ac:dyDescent="0.3">
      <c r="A4663">
        <v>1004907</v>
      </c>
      <c r="B4663" t="s">
        <v>3867</v>
      </c>
      <c r="C4663" t="s">
        <v>3873</v>
      </c>
      <c r="D4663" t="s">
        <v>3880</v>
      </c>
    </row>
    <row r="4664" spans="1:4" x14ac:dyDescent="0.3">
      <c r="A4664">
        <v>1004908</v>
      </c>
      <c r="B4664" t="s">
        <v>3869</v>
      </c>
      <c r="C4664" t="s">
        <v>3874</v>
      </c>
      <c r="D4664" t="s">
        <v>3879</v>
      </c>
    </row>
    <row r="4665" spans="1:4" x14ac:dyDescent="0.3">
      <c r="A4665">
        <v>1004909</v>
      </c>
      <c r="B4665" t="s">
        <v>3867</v>
      </c>
      <c r="C4665" t="s">
        <v>3874</v>
      </c>
      <c r="D4665" t="s">
        <v>3879</v>
      </c>
    </row>
    <row r="4666" spans="1:4" x14ac:dyDescent="0.3">
      <c r="A4666">
        <v>1004910</v>
      </c>
      <c r="B4666" t="s">
        <v>3869</v>
      </c>
      <c r="C4666" t="s">
        <v>3875</v>
      </c>
      <c r="D4666" t="s">
        <v>3879</v>
      </c>
    </row>
    <row r="4667" spans="1:4" x14ac:dyDescent="0.3">
      <c r="A4667">
        <v>1004911</v>
      </c>
      <c r="B4667" t="s">
        <v>3867</v>
      </c>
      <c r="C4667" t="s">
        <v>3871</v>
      </c>
      <c r="D4667" t="s">
        <v>3879</v>
      </c>
    </row>
    <row r="4668" spans="1:4" x14ac:dyDescent="0.3">
      <c r="A4668">
        <v>1004912</v>
      </c>
      <c r="B4668" t="s">
        <v>3867</v>
      </c>
      <c r="C4668" t="s">
        <v>3873</v>
      </c>
      <c r="D4668" t="s">
        <v>3880</v>
      </c>
    </row>
    <row r="4669" spans="1:4" x14ac:dyDescent="0.3">
      <c r="A4669">
        <v>1004913</v>
      </c>
      <c r="B4669" t="s">
        <v>3867</v>
      </c>
      <c r="C4669" t="s">
        <v>3871</v>
      </c>
      <c r="D4669" t="s">
        <v>3880</v>
      </c>
    </row>
    <row r="4670" spans="1:4" x14ac:dyDescent="0.3">
      <c r="A4670">
        <v>1004914</v>
      </c>
      <c r="B4670" t="s">
        <v>3867</v>
      </c>
      <c r="C4670" t="s">
        <v>3871</v>
      </c>
      <c r="D4670" t="s">
        <v>3879</v>
      </c>
    </row>
    <row r="4671" spans="1:4" x14ac:dyDescent="0.3">
      <c r="A4671">
        <v>1004915</v>
      </c>
      <c r="B4671" t="s">
        <v>3869</v>
      </c>
      <c r="C4671" t="s">
        <v>3871</v>
      </c>
      <c r="D4671" t="s">
        <v>3880</v>
      </c>
    </row>
    <row r="4672" spans="1:4" x14ac:dyDescent="0.3">
      <c r="A4672">
        <v>1004916</v>
      </c>
      <c r="B4672" t="s">
        <v>3869</v>
      </c>
      <c r="C4672" t="s">
        <v>3875</v>
      </c>
      <c r="D4672" t="s">
        <v>3879</v>
      </c>
    </row>
    <row r="4673" spans="1:4" x14ac:dyDescent="0.3">
      <c r="A4673">
        <v>1004917</v>
      </c>
      <c r="B4673" t="s">
        <v>3869</v>
      </c>
      <c r="C4673" t="s">
        <v>3872</v>
      </c>
      <c r="D4673" t="s">
        <v>3880</v>
      </c>
    </row>
    <row r="4674" spans="1:4" x14ac:dyDescent="0.3">
      <c r="A4674">
        <v>1004918</v>
      </c>
      <c r="B4674" t="s">
        <v>3867</v>
      </c>
      <c r="C4674" t="s">
        <v>3875</v>
      </c>
      <c r="D4674" t="s">
        <v>3879</v>
      </c>
    </row>
    <row r="4675" spans="1:4" x14ac:dyDescent="0.3">
      <c r="A4675">
        <v>1004920</v>
      </c>
      <c r="B4675" t="s">
        <v>3869</v>
      </c>
      <c r="C4675" t="s">
        <v>3874</v>
      </c>
      <c r="D4675" t="s">
        <v>3880</v>
      </c>
    </row>
    <row r="4676" spans="1:4" x14ac:dyDescent="0.3">
      <c r="A4676">
        <v>1004921</v>
      </c>
      <c r="B4676" t="s">
        <v>3867</v>
      </c>
      <c r="C4676" t="s">
        <v>3871</v>
      </c>
      <c r="D4676" t="s">
        <v>3880</v>
      </c>
    </row>
    <row r="4677" spans="1:4" x14ac:dyDescent="0.3">
      <c r="A4677">
        <v>1004922</v>
      </c>
      <c r="B4677" t="s">
        <v>3869</v>
      </c>
      <c r="C4677" t="s">
        <v>3875</v>
      </c>
      <c r="D4677" t="s">
        <v>3879</v>
      </c>
    </row>
    <row r="4678" spans="1:4" x14ac:dyDescent="0.3">
      <c r="A4678">
        <v>1004923</v>
      </c>
      <c r="B4678" t="s">
        <v>3869</v>
      </c>
      <c r="C4678" t="s">
        <v>3872</v>
      </c>
      <c r="D4678" t="s">
        <v>3879</v>
      </c>
    </row>
    <row r="4679" spans="1:4" x14ac:dyDescent="0.3">
      <c r="A4679">
        <v>1004924</v>
      </c>
      <c r="B4679" t="s">
        <v>3867</v>
      </c>
      <c r="C4679" t="s">
        <v>3874</v>
      </c>
      <c r="D4679" t="s">
        <v>3879</v>
      </c>
    </row>
    <row r="4680" spans="1:4" x14ac:dyDescent="0.3">
      <c r="A4680">
        <v>1004925</v>
      </c>
      <c r="B4680" t="s">
        <v>3867</v>
      </c>
      <c r="C4680" t="s">
        <v>3874</v>
      </c>
      <c r="D4680" t="s">
        <v>3879</v>
      </c>
    </row>
    <row r="4681" spans="1:4" x14ac:dyDescent="0.3">
      <c r="A4681">
        <v>1004926</v>
      </c>
      <c r="B4681" t="s">
        <v>3869</v>
      </c>
      <c r="C4681" t="s">
        <v>3868</v>
      </c>
      <c r="D4681" t="s">
        <v>3879</v>
      </c>
    </row>
    <row r="4682" spans="1:4" x14ac:dyDescent="0.3">
      <c r="A4682">
        <v>1004927</v>
      </c>
      <c r="B4682" t="s">
        <v>3869</v>
      </c>
      <c r="C4682" t="s">
        <v>3872</v>
      </c>
      <c r="D4682" t="s">
        <v>3879</v>
      </c>
    </row>
    <row r="4683" spans="1:4" x14ac:dyDescent="0.3">
      <c r="A4683">
        <v>1004928</v>
      </c>
      <c r="B4683" t="s">
        <v>3867</v>
      </c>
      <c r="C4683" t="s">
        <v>3871</v>
      </c>
      <c r="D4683" t="s">
        <v>3879</v>
      </c>
    </row>
    <row r="4684" spans="1:4" x14ac:dyDescent="0.3">
      <c r="A4684">
        <v>1004929</v>
      </c>
      <c r="B4684" t="s">
        <v>3869</v>
      </c>
      <c r="C4684" t="s">
        <v>3872</v>
      </c>
      <c r="D4684" t="s">
        <v>3880</v>
      </c>
    </row>
    <row r="4685" spans="1:4" x14ac:dyDescent="0.3">
      <c r="A4685">
        <v>1004930</v>
      </c>
      <c r="B4685" t="s">
        <v>3869</v>
      </c>
      <c r="C4685" t="s">
        <v>3873</v>
      </c>
      <c r="D4685" t="s">
        <v>3880</v>
      </c>
    </row>
    <row r="4686" spans="1:4" x14ac:dyDescent="0.3">
      <c r="A4686">
        <v>1004931</v>
      </c>
      <c r="B4686" t="s">
        <v>3869</v>
      </c>
      <c r="C4686" t="s">
        <v>3873</v>
      </c>
      <c r="D4686" t="s">
        <v>3880</v>
      </c>
    </row>
    <row r="4687" spans="1:4" x14ac:dyDescent="0.3">
      <c r="A4687">
        <v>1004933</v>
      </c>
      <c r="B4687" t="s">
        <v>3869</v>
      </c>
      <c r="C4687" t="s">
        <v>3871</v>
      </c>
      <c r="D4687" t="s">
        <v>3879</v>
      </c>
    </row>
    <row r="4688" spans="1:4" x14ac:dyDescent="0.3">
      <c r="A4688">
        <v>1004934</v>
      </c>
      <c r="B4688" t="s">
        <v>3867</v>
      </c>
      <c r="C4688" t="s">
        <v>3871</v>
      </c>
      <c r="D4688" t="s">
        <v>3879</v>
      </c>
    </row>
    <row r="4689" spans="1:4" x14ac:dyDescent="0.3">
      <c r="A4689">
        <v>1004935</v>
      </c>
      <c r="B4689" t="s">
        <v>3869</v>
      </c>
      <c r="C4689" t="s">
        <v>3874</v>
      </c>
      <c r="D4689" t="s">
        <v>3879</v>
      </c>
    </row>
    <row r="4690" spans="1:4" x14ac:dyDescent="0.3">
      <c r="A4690">
        <v>1004936</v>
      </c>
      <c r="B4690" t="s">
        <v>3867</v>
      </c>
      <c r="C4690" t="s">
        <v>3875</v>
      </c>
      <c r="D4690" t="s">
        <v>3879</v>
      </c>
    </row>
    <row r="4691" spans="1:4" x14ac:dyDescent="0.3">
      <c r="A4691">
        <v>1004937</v>
      </c>
      <c r="B4691" t="s">
        <v>3869</v>
      </c>
      <c r="C4691" t="s">
        <v>3874</v>
      </c>
      <c r="D4691" t="s">
        <v>3880</v>
      </c>
    </row>
    <row r="4692" spans="1:4" x14ac:dyDescent="0.3">
      <c r="A4692">
        <v>1004938</v>
      </c>
      <c r="B4692" t="s">
        <v>3867</v>
      </c>
      <c r="C4692" t="s">
        <v>3875</v>
      </c>
      <c r="D4692" t="s">
        <v>3880</v>
      </c>
    </row>
    <row r="4693" spans="1:4" x14ac:dyDescent="0.3">
      <c r="A4693">
        <v>1004939</v>
      </c>
      <c r="B4693" t="s">
        <v>3869</v>
      </c>
      <c r="C4693" t="s">
        <v>3871</v>
      </c>
      <c r="D4693" t="s">
        <v>3880</v>
      </c>
    </row>
    <row r="4694" spans="1:4" x14ac:dyDescent="0.3">
      <c r="A4694">
        <v>1004940</v>
      </c>
      <c r="B4694" t="s">
        <v>3867</v>
      </c>
      <c r="C4694" t="s">
        <v>3873</v>
      </c>
      <c r="D4694" t="s">
        <v>3879</v>
      </c>
    </row>
    <row r="4695" spans="1:4" x14ac:dyDescent="0.3">
      <c r="A4695">
        <v>1004941</v>
      </c>
      <c r="B4695" t="s">
        <v>3869</v>
      </c>
      <c r="C4695" t="s">
        <v>3870</v>
      </c>
      <c r="D4695" t="s">
        <v>3880</v>
      </c>
    </row>
    <row r="4696" spans="1:4" x14ac:dyDescent="0.3">
      <c r="A4696">
        <v>1004942</v>
      </c>
      <c r="B4696" t="s">
        <v>3869</v>
      </c>
      <c r="C4696" t="s">
        <v>3872</v>
      </c>
      <c r="D4696" t="s">
        <v>3880</v>
      </c>
    </row>
    <row r="4697" spans="1:4" x14ac:dyDescent="0.3">
      <c r="A4697">
        <v>1004943</v>
      </c>
      <c r="B4697" t="s">
        <v>3867</v>
      </c>
      <c r="C4697" t="s">
        <v>3873</v>
      </c>
      <c r="D4697" t="s">
        <v>3879</v>
      </c>
    </row>
    <row r="4698" spans="1:4" x14ac:dyDescent="0.3">
      <c r="A4698">
        <v>1004944</v>
      </c>
      <c r="B4698" t="s">
        <v>3869</v>
      </c>
      <c r="C4698" t="s">
        <v>3873</v>
      </c>
      <c r="D4698" t="s">
        <v>3880</v>
      </c>
    </row>
    <row r="4699" spans="1:4" x14ac:dyDescent="0.3">
      <c r="A4699">
        <v>1004945</v>
      </c>
      <c r="B4699" t="s">
        <v>3869</v>
      </c>
      <c r="C4699" t="s">
        <v>3873</v>
      </c>
      <c r="D4699" t="s">
        <v>3880</v>
      </c>
    </row>
    <row r="4700" spans="1:4" x14ac:dyDescent="0.3">
      <c r="A4700">
        <v>1004946</v>
      </c>
      <c r="B4700" t="s">
        <v>3867</v>
      </c>
      <c r="C4700" t="s">
        <v>3874</v>
      </c>
      <c r="D4700" t="s">
        <v>3879</v>
      </c>
    </row>
    <row r="4701" spans="1:4" x14ac:dyDescent="0.3">
      <c r="A4701">
        <v>1004947</v>
      </c>
      <c r="B4701" t="s">
        <v>3869</v>
      </c>
      <c r="C4701" t="s">
        <v>3874</v>
      </c>
      <c r="D4701" t="s">
        <v>3880</v>
      </c>
    </row>
    <row r="4702" spans="1:4" x14ac:dyDescent="0.3">
      <c r="A4702">
        <v>1004948</v>
      </c>
      <c r="B4702" t="s">
        <v>3869</v>
      </c>
      <c r="C4702" t="s">
        <v>3872</v>
      </c>
      <c r="D4702" t="s">
        <v>3880</v>
      </c>
    </row>
    <row r="4703" spans="1:4" x14ac:dyDescent="0.3">
      <c r="A4703">
        <v>1004949</v>
      </c>
      <c r="B4703" t="s">
        <v>3869</v>
      </c>
      <c r="C4703" t="s">
        <v>3875</v>
      </c>
      <c r="D4703" t="s">
        <v>3879</v>
      </c>
    </row>
    <row r="4704" spans="1:4" x14ac:dyDescent="0.3">
      <c r="A4704">
        <v>1004950</v>
      </c>
      <c r="B4704" t="s">
        <v>3869</v>
      </c>
      <c r="C4704" t="s">
        <v>3871</v>
      </c>
      <c r="D4704" t="s">
        <v>3880</v>
      </c>
    </row>
    <row r="4705" spans="1:4" x14ac:dyDescent="0.3">
      <c r="A4705">
        <v>1004951</v>
      </c>
      <c r="B4705" t="s">
        <v>3867</v>
      </c>
      <c r="C4705" t="s">
        <v>3874</v>
      </c>
      <c r="D4705" t="s">
        <v>3880</v>
      </c>
    </row>
    <row r="4706" spans="1:4" x14ac:dyDescent="0.3">
      <c r="A4706">
        <v>1004952</v>
      </c>
      <c r="B4706" t="s">
        <v>3867</v>
      </c>
      <c r="C4706" t="s">
        <v>3871</v>
      </c>
      <c r="D4706" t="s">
        <v>3880</v>
      </c>
    </row>
    <row r="4707" spans="1:4" x14ac:dyDescent="0.3">
      <c r="A4707">
        <v>1004953</v>
      </c>
      <c r="B4707" t="s">
        <v>3869</v>
      </c>
      <c r="C4707" t="s">
        <v>3874</v>
      </c>
      <c r="D4707" t="s">
        <v>3879</v>
      </c>
    </row>
    <row r="4708" spans="1:4" x14ac:dyDescent="0.3">
      <c r="A4708">
        <v>1004954</v>
      </c>
      <c r="B4708" t="s">
        <v>3869</v>
      </c>
      <c r="C4708" t="s">
        <v>3872</v>
      </c>
      <c r="D4708" t="s">
        <v>3880</v>
      </c>
    </row>
    <row r="4709" spans="1:4" x14ac:dyDescent="0.3">
      <c r="A4709">
        <v>1004956</v>
      </c>
      <c r="B4709" t="s">
        <v>3869</v>
      </c>
      <c r="C4709" t="s">
        <v>3874</v>
      </c>
      <c r="D4709" t="s">
        <v>3880</v>
      </c>
    </row>
    <row r="4710" spans="1:4" x14ac:dyDescent="0.3">
      <c r="A4710">
        <v>1004957</v>
      </c>
      <c r="B4710" t="s">
        <v>3869</v>
      </c>
      <c r="C4710" t="s">
        <v>3871</v>
      </c>
      <c r="D4710" t="s">
        <v>3880</v>
      </c>
    </row>
    <row r="4711" spans="1:4" x14ac:dyDescent="0.3">
      <c r="A4711">
        <v>1004958</v>
      </c>
      <c r="B4711" t="s">
        <v>3869</v>
      </c>
      <c r="C4711" t="s">
        <v>3875</v>
      </c>
      <c r="D4711" t="s">
        <v>3879</v>
      </c>
    </row>
    <row r="4712" spans="1:4" x14ac:dyDescent="0.3">
      <c r="A4712">
        <v>1004960</v>
      </c>
      <c r="B4712" t="s">
        <v>3869</v>
      </c>
      <c r="C4712" t="s">
        <v>3870</v>
      </c>
      <c r="D4712" t="s">
        <v>3879</v>
      </c>
    </row>
    <row r="4713" spans="1:4" x14ac:dyDescent="0.3">
      <c r="A4713">
        <v>1004961</v>
      </c>
      <c r="B4713" t="s">
        <v>3869</v>
      </c>
      <c r="C4713" t="s">
        <v>3871</v>
      </c>
      <c r="D4713" t="s">
        <v>3880</v>
      </c>
    </row>
    <row r="4714" spans="1:4" x14ac:dyDescent="0.3">
      <c r="A4714">
        <v>1004962</v>
      </c>
      <c r="B4714" t="s">
        <v>3869</v>
      </c>
      <c r="C4714" t="s">
        <v>3871</v>
      </c>
      <c r="D4714" t="s">
        <v>3879</v>
      </c>
    </row>
    <row r="4715" spans="1:4" x14ac:dyDescent="0.3">
      <c r="A4715">
        <v>1004963</v>
      </c>
      <c r="B4715" t="s">
        <v>3869</v>
      </c>
      <c r="C4715" t="s">
        <v>3872</v>
      </c>
      <c r="D4715" t="s">
        <v>3880</v>
      </c>
    </row>
    <row r="4716" spans="1:4" x14ac:dyDescent="0.3">
      <c r="A4716">
        <v>1004964</v>
      </c>
      <c r="B4716" t="s">
        <v>3869</v>
      </c>
      <c r="C4716" t="s">
        <v>3874</v>
      </c>
      <c r="D4716" t="s">
        <v>3880</v>
      </c>
    </row>
    <row r="4717" spans="1:4" x14ac:dyDescent="0.3">
      <c r="A4717">
        <v>1004965</v>
      </c>
      <c r="B4717" t="s">
        <v>3869</v>
      </c>
      <c r="C4717" t="s">
        <v>3868</v>
      </c>
      <c r="D4717" t="s">
        <v>3879</v>
      </c>
    </row>
    <row r="4718" spans="1:4" x14ac:dyDescent="0.3">
      <c r="A4718">
        <v>1004966</v>
      </c>
      <c r="B4718" t="s">
        <v>3869</v>
      </c>
      <c r="C4718" t="s">
        <v>3873</v>
      </c>
      <c r="D4718" t="s">
        <v>3880</v>
      </c>
    </row>
    <row r="4719" spans="1:4" x14ac:dyDescent="0.3">
      <c r="A4719">
        <v>1004967</v>
      </c>
      <c r="B4719" t="s">
        <v>3869</v>
      </c>
      <c r="C4719" t="s">
        <v>3875</v>
      </c>
      <c r="D4719" t="s">
        <v>3879</v>
      </c>
    </row>
    <row r="4720" spans="1:4" x14ac:dyDescent="0.3">
      <c r="A4720">
        <v>1004968</v>
      </c>
      <c r="B4720" t="s">
        <v>3867</v>
      </c>
      <c r="C4720" t="s">
        <v>3873</v>
      </c>
      <c r="D4720" t="s">
        <v>3880</v>
      </c>
    </row>
    <row r="4721" spans="1:4" x14ac:dyDescent="0.3">
      <c r="A4721">
        <v>1004969</v>
      </c>
      <c r="B4721" t="s">
        <v>3869</v>
      </c>
      <c r="C4721" t="s">
        <v>3875</v>
      </c>
      <c r="D4721" t="s">
        <v>3879</v>
      </c>
    </row>
    <row r="4722" spans="1:4" x14ac:dyDescent="0.3">
      <c r="A4722">
        <v>1004970</v>
      </c>
      <c r="B4722" t="s">
        <v>3867</v>
      </c>
      <c r="C4722" t="s">
        <v>3871</v>
      </c>
      <c r="D4722" t="s">
        <v>3879</v>
      </c>
    </row>
    <row r="4723" spans="1:4" x14ac:dyDescent="0.3">
      <c r="A4723">
        <v>1004971</v>
      </c>
      <c r="B4723" t="s">
        <v>3869</v>
      </c>
      <c r="C4723" t="s">
        <v>3874</v>
      </c>
      <c r="D4723" t="s">
        <v>3880</v>
      </c>
    </row>
    <row r="4724" spans="1:4" x14ac:dyDescent="0.3">
      <c r="A4724">
        <v>1004972</v>
      </c>
      <c r="B4724" t="s">
        <v>3869</v>
      </c>
      <c r="C4724" t="s">
        <v>3874</v>
      </c>
      <c r="D4724" t="s">
        <v>3879</v>
      </c>
    </row>
    <row r="4725" spans="1:4" x14ac:dyDescent="0.3">
      <c r="A4725">
        <v>1004973</v>
      </c>
      <c r="B4725" t="s">
        <v>3867</v>
      </c>
      <c r="C4725" t="s">
        <v>3870</v>
      </c>
      <c r="D4725" t="s">
        <v>3880</v>
      </c>
    </row>
    <row r="4726" spans="1:4" x14ac:dyDescent="0.3">
      <c r="A4726">
        <v>1004975</v>
      </c>
      <c r="B4726" t="s">
        <v>3869</v>
      </c>
      <c r="C4726" t="s">
        <v>3874</v>
      </c>
      <c r="D4726" t="s">
        <v>3879</v>
      </c>
    </row>
    <row r="4727" spans="1:4" x14ac:dyDescent="0.3">
      <c r="A4727">
        <v>1004976</v>
      </c>
      <c r="B4727" t="s">
        <v>3869</v>
      </c>
      <c r="C4727" t="s">
        <v>3871</v>
      </c>
      <c r="D4727" t="s">
        <v>3880</v>
      </c>
    </row>
    <row r="4728" spans="1:4" x14ac:dyDescent="0.3">
      <c r="A4728">
        <v>1004977</v>
      </c>
      <c r="B4728" t="s">
        <v>3869</v>
      </c>
      <c r="C4728" t="s">
        <v>3871</v>
      </c>
      <c r="D4728" t="s">
        <v>3879</v>
      </c>
    </row>
    <row r="4729" spans="1:4" x14ac:dyDescent="0.3">
      <c r="A4729">
        <v>1004978</v>
      </c>
      <c r="B4729" t="s">
        <v>3869</v>
      </c>
      <c r="C4729" t="s">
        <v>3874</v>
      </c>
      <c r="D4729" t="s">
        <v>3879</v>
      </c>
    </row>
    <row r="4730" spans="1:4" x14ac:dyDescent="0.3">
      <c r="A4730">
        <v>1004979</v>
      </c>
      <c r="B4730" t="s">
        <v>3869</v>
      </c>
      <c r="C4730" t="s">
        <v>3874</v>
      </c>
      <c r="D4730" t="s">
        <v>3880</v>
      </c>
    </row>
    <row r="4731" spans="1:4" x14ac:dyDescent="0.3">
      <c r="A4731">
        <v>1004980</v>
      </c>
      <c r="B4731" t="s">
        <v>3869</v>
      </c>
      <c r="C4731" t="s">
        <v>3871</v>
      </c>
      <c r="D4731" t="s">
        <v>3879</v>
      </c>
    </row>
    <row r="4732" spans="1:4" x14ac:dyDescent="0.3">
      <c r="A4732">
        <v>1004982</v>
      </c>
      <c r="B4732" t="s">
        <v>3869</v>
      </c>
      <c r="C4732" t="s">
        <v>3871</v>
      </c>
      <c r="D4732" t="s">
        <v>3879</v>
      </c>
    </row>
    <row r="4733" spans="1:4" x14ac:dyDescent="0.3">
      <c r="A4733">
        <v>1004983</v>
      </c>
      <c r="B4733" t="s">
        <v>3867</v>
      </c>
      <c r="C4733" t="s">
        <v>3872</v>
      </c>
      <c r="D4733" t="s">
        <v>3880</v>
      </c>
    </row>
    <row r="4734" spans="1:4" x14ac:dyDescent="0.3">
      <c r="A4734">
        <v>1004984</v>
      </c>
      <c r="B4734" t="s">
        <v>3869</v>
      </c>
      <c r="C4734" t="s">
        <v>3874</v>
      </c>
      <c r="D4734" t="s">
        <v>3880</v>
      </c>
    </row>
    <row r="4735" spans="1:4" x14ac:dyDescent="0.3">
      <c r="A4735">
        <v>1004985</v>
      </c>
      <c r="B4735" t="s">
        <v>3869</v>
      </c>
      <c r="C4735" t="s">
        <v>3874</v>
      </c>
      <c r="D4735" t="s">
        <v>3879</v>
      </c>
    </row>
    <row r="4736" spans="1:4" x14ac:dyDescent="0.3">
      <c r="A4736">
        <v>1004986</v>
      </c>
      <c r="B4736" t="s">
        <v>3869</v>
      </c>
      <c r="C4736" t="s">
        <v>3875</v>
      </c>
      <c r="D4736" t="s">
        <v>3879</v>
      </c>
    </row>
    <row r="4737" spans="1:4" x14ac:dyDescent="0.3">
      <c r="A4737">
        <v>1004987</v>
      </c>
      <c r="B4737" t="s">
        <v>3867</v>
      </c>
      <c r="C4737" t="s">
        <v>3870</v>
      </c>
      <c r="D4737" t="s">
        <v>3879</v>
      </c>
    </row>
    <row r="4738" spans="1:4" x14ac:dyDescent="0.3">
      <c r="A4738">
        <v>1004989</v>
      </c>
      <c r="B4738" t="s">
        <v>3869</v>
      </c>
      <c r="C4738" t="s">
        <v>3871</v>
      </c>
      <c r="D4738" t="s">
        <v>3880</v>
      </c>
    </row>
    <row r="4739" spans="1:4" x14ac:dyDescent="0.3">
      <c r="A4739">
        <v>1004990</v>
      </c>
      <c r="B4739" t="s">
        <v>3867</v>
      </c>
      <c r="C4739" t="s">
        <v>3871</v>
      </c>
      <c r="D4739" t="s">
        <v>3880</v>
      </c>
    </row>
    <row r="4740" spans="1:4" x14ac:dyDescent="0.3">
      <c r="A4740">
        <v>1004991</v>
      </c>
      <c r="B4740" t="s">
        <v>3867</v>
      </c>
      <c r="C4740" t="s">
        <v>3870</v>
      </c>
      <c r="D4740" t="s">
        <v>3880</v>
      </c>
    </row>
    <row r="4741" spans="1:4" x14ac:dyDescent="0.3">
      <c r="A4741">
        <v>1004992</v>
      </c>
      <c r="B4741" t="s">
        <v>3867</v>
      </c>
      <c r="C4741" t="s">
        <v>3871</v>
      </c>
      <c r="D4741" t="s">
        <v>3879</v>
      </c>
    </row>
    <row r="4742" spans="1:4" x14ac:dyDescent="0.3">
      <c r="A4742">
        <v>1004993</v>
      </c>
      <c r="B4742" t="s">
        <v>3869</v>
      </c>
      <c r="C4742" t="s">
        <v>3872</v>
      </c>
      <c r="D4742" t="s">
        <v>3879</v>
      </c>
    </row>
    <row r="4743" spans="1:4" x14ac:dyDescent="0.3">
      <c r="A4743">
        <v>1004994</v>
      </c>
      <c r="B4743" t="s">
        <v>3869</v>
      </c>
      <c r="C4743" t="s">
        <v>3872</v>
      </c>
      <c r="D4743" t="s">
        <v>3879</v>
      </c>
    </row>
    <row r="4744" spans="1:4" x14ac:dyDescent="0.3">
      <c r="A4744">
        <v>1004995</v>
      </c>
      <c r="B4744" t="s">
        <v>3869</v>
      </c>
      <c r="C4744" t="s">
        <v>3873</v>
      </c>
      <c r="D4744" t="s">
        <v>3880</v>
      </c>
    </row>
    <row r="4745" spans="1:4" x14ac:dyDescent="0.3">
      <c r="A4745">
        <v>1004996</v>
      </c>
      <c r="B4745" t="s">
        <v>3869</v>
      </c>
      <c r="C4745" t="s">
        <v>3874</v>
      </c>
      <c r="D4745" t="s">
        <v>3879</v>
      </c>
    </row>
    <row r="4746" spans="1:4" x14ac:dyDescent="0.3">
      <c r="A4746">
        <v>1004997</v>
      </c>
      <c r="B4746" t="s">
        <v>3869</v>
      </c>
      <c r="C4746" t="s">
        <v>3868</v>
      </c>
      <c r="D4746" t="s">
        <v>3879</v>
      </c>
    </row>
    <row r="4747" spans="1:4" x14ac:dyDescent="0.3">
      <c r="A4747">
        <v>1004998</v>
      </c>
      <c r="B4747" t="s">
        <v>3867</v>
      </c>
      <c r="C4747" t="s">
        <v>3875</v>
      </c>
      <c r="D4747" t="s">
        <v>3880</v>
      </c>
    </row>
    <row r="4748" spans="1:4" x14ac:dyDescent="0.3">
      <c r="A4748">
        <v>1004999</v>
      </c>
      <c r="B4748" t="s">
        <v>3867</v>
      </c>
      <c r="C4748" t="s">
        <v>3870</v>
      </c>
      <c r="D4748" t="s">
        <v>3880</v>
      </c>
    </row>
    <row r="4749" spans="1:4" x14ac:dyDescent="0.3">
      <c r="A4749">
        <v>1005000</v>
      </c>
      <c r="B4749" t="s">
        <v>3869</v>
      </c>
      <c r="C4749" t="s">
        <v>3871</v>
      </c>
      <c r="D4749" t="s">
        <v>3879</v>
      </c>
    </row>
    <row r="4750" spans="1:4" x14ac:dyDescent="0.3">
      <c r="A4750">
        <v>1005001</v>
      </c>
      <c r="B4750" t="s">
        <v>3867</v>
      </c>
      <c r="C4750" t="s">
        <v>3871</v>
      </c>
      <c r="D4750" t="s">
        <v>3879</v>
      </c>
    </row>
    <row r="4751" spans="1:4" x14ac:dyDescent="0.3">
      <c r="A4751">
        <v>1005002</v>
      </c>
      <c r="B4751" t="s">
        <v>3869</v>
      </c>
      <c r="C4751" t="s">
        <v>3871</v>
      </c>
      <c r="D4751" t="s">
        <v>3880</v>
      </c>
    </row>
    <row r="4752" spans="1:4" x14ac:dyDescent="0.3">
      <c r="A4752">
        <v>1005003</v>
      </c>
      <c r="B4752" t="s">
        <v>3869</v>
      </c>
      <c r="C4752" t="s">
        <v>3874</v>
      </c>
      <c r="D4752" t="s">
        <v>3879</v>
      </c>
    </row>
    <row r="4753" spans="1:4" x14ac:dyDescent="0.3">
      <c r="A4753">
        <v>1005004</v>
      </c>
      <c r="B4753" t="s">
        <v>3867</v>
      </c>
      <c r="C4753" t="s">
        <v>3870</v>
      </c>
      <c r="D4753" t="s">
        <v>3880</v>
      </c>
    </row>
    <row r="4754" spans="1:4" x14ac:dyDescent="0.3">
      <c r="A4754">
        <v>1005005</v>
      </c>
      <c r="B4754" t="s">
        <v>3869</v>
      </c>
      <c r="C4754" t="s">
        <v>3872</v>
      </c>
      <c r="D4754" t="s">
        <v>3879</v>
      </c>
    </row>
    <row r="4755" spans="1:4" x14ac:dyDescent="0.3">
      <c r="A4755">
        <v>1005006</v>
      </c>
      <c r="B4755" t="s">
        <v>3869</v>
      </c>
      <c r="C4755" t="s">
        <v>3874</v>
      </c>
      <c r="D4755" t="s">
        <v>3879</v>
      </c>
    </row>
    <row r="4756" spans="1:4" x14ac:dyDescent="0.3">
      <c r="A4756">
        <v>1005008</v>
      </c>
      <c r="B4756" t="s">
        <v>3869</v>
      </c>
      <c r="C4756" t="s">
        <v>3871</v>
      </c>
      <c r="D4756" t="s">
        <v>3880</v>
      </c>
    </row>
    <row r="4757" spans="1:4" x14ac:dyDescent="0.3">
      <c r="A4757">
        <v>1005009</v>
      </c>
      <c r="B4757" t="s">
        <v>3867</v>
      </c>
      <c r="C4757" t="s">
        <v>3872</v>
      </c>
      <c r="D4757" t="s">
        <v>3880</v>
      </c>
    </row>
    <row r="4758" spans="1:4" x14ac:dyDescent="0.3">
      <c r="A4758">
        <v>1005010</v>
      </c>
      <c r="B4758" t="s">
        <v>3869</v>
      </c>
      <c r="C4758" t="s">
        <v>3872</v>
      </c>
      <c r="D4758" t="s">
        <v>3880</v>
      </c>
    </row>
    <row r="4759" spans="1:4" x14ac:dyDescent="0.3">
      <c r="A4759">
        <v>1005011</v>
      </c>
      <c r="B4759" t="s">
        <v>3869</v>
      </c>
      <c r="C4759" t="s">
        <v>3875</v>
      </c>
      <c r="D4759" t="s">
        <v>3879</v>
      </c>
    </row>
    <row r="4760" spans="1:4" x14ac:dyDescent="0.3">
      <c r="A4760">
        <v>1005012</v>
      </c>
      <c r="B4760" t="s">
        <v>3869</v>
      </c>
      <c r="C4760" t="s">
        <v>3873</v>
      </c>
      <c r="D4760" t="s">
        <v>3880</v>
      </c>
    </row>
    <row r="4761" spans="1:4" x14ac:dyDescent="0.3">
      <c r="A4761">
        <v>1005013</v>
      </c>
      <c r="B4761" t="s">
        <v>3869</v>
      </c>
      <c r="C4761" t="s">
        <v>3875</v>
      </c>
      <c r="D4761" t="s">
        <v>3879</v>
      </c>
    </row>
    <row r="4762" spans="1:4" x14ac:dyDescent="0.3">
      <c r="A4762">
        <v>1005014</v>
      </c>
      <c r="B4762" t="s">
        <v>3869</v>
      </c>
      <c r="C4762" t="s">
        <v>3872</v>
      </c>
      <c r="D4762" t="s">
        <v>3880</v>
      </c>
    </row>
    <row r="4763" spans="1:4" x14ac:dyDescent="0.3">
      <c r="A4763">
        <v>1005015</v>
      </c>
      <c r="B4763" t="s">
        <v>3869</v>
      </c>
      <c r="C4763" t="s">
        <v>3874</v>
      </c>
      <c r="D4763" t="s">
        <v>3880</v>
      </c>
    </row>
    <row r="4764" spans="1:4" x14ac:dyDescent="0.3">
      <c r="A4764">
        <v>1005016</v>
      </c>
      <c r="B4764" t="s">
        <v>3867</v>
      </c>
      <c r="C4764" t="s">
        <v>3874</v>
      </c>
      <c r="D4764" t="s">
        <v>3880</v>
      </c>
    </row>
    <row r="4765" spans="1:4" x14ac:dyDescent="0.3">
      <c r="A4765">
        <v>1005017</v>
      </c>
      <c r="B4765" t="s">
        <v>3869</v>
      </c>
      <c r="C4765" t="s">
        <v>3874</v>
      </c>
      <c r="D4765" t="s">
        <v>3879</v>
      </c>
    </row>
    <row r="4766" spans="1:4" x14ac:dyDescent="0.3">
      <c r="A4766">
        <v>1005018</v>
      </c>
      <c r="B4766" t="s">
        <v>3867</v>
      </c>
      <c r="C4766" t="s">
        <v>3870</v>
      </c>
      <c r="D4766" t="s">
        <v>3880</v>
      </c>
    </row>
    <row r="4767" spans="1:4" x14ac:dyDescent="0.3">
      <c r="A4767">
        <v>1005019</v>
      </c>
      <c r="B4767" t="s">
        <v>3869</v>
      </c>
      <c r="C4767" t="s">
        <v>3871</v>
      </c>
      <c r="D4767" t="s">
        <v>3879</v>
      </c>
    </row>
    <row r="4768" spans="1:4" x14ac:dyDescent="0.3">
      <c r="A4768">
        <v>1005020</v>
      </c>
      <c r="B4768" t="s">
        <v>3867</v>
      </c>
      <c r="C4768" t="s">
        <v>3870</v>
      </c>
      <c r="D4768" t="s">
        <v>3880</v>
      </c>
    </row>
    <row r="4769" spans="1:4" x14ac:dyDescent="0.3">
      <c r="A4769">
        <v>1005021</v>
      </c>
      <c r="B4769" t="s">
        <v>3869</v>
      </c>
      <c r="C4769" t="s">
        <v>3873</v>
      </c>
      <c r="D4769" t="s">
        <v>3880</v>
      </c>
    </row>
    <row r="4770" spans="1:4" x14ac:dyDescent="0.3">
      <c r="A4770">
        <v>1005023</v>
      </c>
      <c r="B4770" t="s">
        <v>3869</v>
      </c>
      <c r="C4770" t="s">
        <v>3874</v>
      </c>
      <c r="D4770" t="s">
        <v>3880</v>
      </c>
    </row>
    <row r="4771" spans="1:4" x14ac:dyDescent="0.3">
      <c r="A4771">
        <v>1005024</v>
      </c>
      <c r="B4771" t="s">
        <v>3867</v>
      </c>
      <c r="C4771" t="s">
        <v>3872</v>
      </c>
      <c r="D4771" t="s">
        <v>3879</v>
      </c>
    </row>
    <row r="4772" spans="1:4" x14ac:dyDescent="0.3">
      <c r="A4772">
        <v>1005025</v>
      </c>
      <c r="B4772" t="s">
        <v>3869</v>
      </c>
      <c r="C4772" t="s">
        <v>3871</v>
      </c>
      <c r="D4772" t="s">
        <v>3879</v>
      </c>
    </row>
    <row r="4773" spans="1:4" x14ac:dyDescent="0.3">
      <c r="A4773">
        <v>1005026</v>
      </c>
      <c r="B4773" t="s">
        <v>3869</v>
      </c>
      <c r="C4773" t="s">
        <v>3871</v>
      </c>
      <c r="D4773" t="s">
        <v>3880</v>
      </c>
    </row>
    <row r="4774" spans="1:4" x14ac:dyDescent="0.3">
      <c r="A4774">
        <v>1005027</v>
      </c>
      <c r="B4774" t="s">
        <v>3867</v>
      </c>
      <c r="C4774" t="s">
        <v>3871</v>
      </c>
      <c r="D4774" t="s">
        <v>3880</v>
      </c>
    </row>
    <row r="4775" spans="1:4" x14ac:dyDescent="0.3">
      <c r="A4775">
        <v>1005028</v>
      </c>
      <c r="B4775" t="s">
        <v>3869</v>
      </c>
      <c r="C4775" t="s">
        <v>3871</v>
      </c>
      <c r="D4775" t="s">
        <v>3880</v>
      </c>
    </row>
    <row r="4776" spans="1:4" x14ac:dyDescent="0.3">
      <c r="A4776">
        <v>1005029</v>
      </c>
      <c r="B4776" t="s">
        <v>3869</v>
      </c>
      <c r="C4776" t="s">
        <v>3871</v>
      </c>
      <c r="D4776" t="s">
        <v>3880</v>
      </c>
    </row>
    <row r="4777" spans="1:4" x14ac:dyDescent="0.3">
      <c r="A4777">
        <v>1005030</v>
      </c>
      <c r="B4777" t="s">
        <v>3869</v>
      </c>
      <c r="C4777" t="s">
        <v>3875</v>
      </c>
      <c r="D4777" t="s">
        <v>3879</v>
      </c>
    </row>
    <row r="4778" spans="1:4" x14ac:dyDescent="0.3">
      <c r="A4778">
        <v>1005031</v>
      </c>
      <c r="B4778" t="s">
        <v>3867</v>
      </c>
      <c r="C4778" t="s">
        <v>3871</v>
      </c>
      <c r="D4778" t="s">
        <v>3879</v>
      </c>
    </row>
    <row r="4779" spans="1:4" x14ac:dyDescent="0.3">
      <c r="A4779">
        <v>1005032</v>
      </c>
      <c r="B4779" t="s">
        <v>3869</v>
      </c>
      <c r="C4779" t="s">
        <v>3875</v>
      </c>
      <c r="D4779" t="s">
        <v>3879</v>
      </c>
    </row>
    <row r="4780" spans="1:4" x14ac:dyDescent="0.3">
      <c r="A4780">
        <v>1005033</v>
      </c>
      <c r="B4780" t="s">
        <v>3867</v>
      </c>
      <c r="C4780" t="s">
        <v>3870</v>
      </c>
      <c r="D4780" t="s">
        <v>3880</v>
      </c>
    </row>
    <row r="4781" spans="1:4" x14ac:dyDescent="0.3">
      <c r="A4781">
        <v>1005034</v>
      </c>
      <c r="B4781" t="s">
        <v>3867</v>
      </c>
      <c r="C4781" t="s">
        <v>3871</v>
      </c>
      <c r="D4781" t="s">
        <v>3880</v>
      </c>
    </row>
    <row r="4782" spans="1:4" x14ac:dyDescent="0.3">
      <c r="A4782">
        <v>1005035</v>
      </c>
      <c r="B4782" t="s">
        <v>3867</v>
      </c>
      <c r="C4782" t="s">
        <v>3871</v>
      </c>
      <c r="D4782" t="s">
        <v>3880</v>
      </c>
    </row>
    <row r="4783" spans="1:4" x14ac:dyDescent="0.3">
      <c r="A4783">
        <v>1005036</v>
      </c>
      <c r="B4783" t="s">
        <v>3869</v>
      </c>
      <c r="C4783" t="s">
        <v>3874</v>
      </c>
      <c r="D4783" t="s">
        <v>3880</v>
      </c>
    </row>
    <row r="4784" spans="1:4" x14ac:dyDescent="0.3">
      <c r="A4784">
        <v>1005037</v>
      </c>
      <c r="B4784" t="s">
        <v>3869</v>
      </c>
      <c r="C4784" t="s">
        <v>3874</v>
      </c>
      <c r="D4784" t="s">
        <v>3880</v>
      </c>
    </row>
    <row r="4785" spans="1:4" x14ac:dyDescent="0.3">
      <c r="A4785">
        <v>1005038</v>
      </c>
      <c r="B4785" t="s">
        <v>3869</v>
      </c>
      <c r="C4785" t="s">
        <v>3871</v>
      </c>
      <c r="D4785" t="s">
        <v>3879</v>
      </c>
    </row>
    <row r="4786" spans="1:4" x14ac:dyDescent="0.3">
      <c r="A4786">
        <v>1005039</v>
      </c>
      <c r="B4786" t="s">
        <v>3867</v>
      </c>
      <c r="C4786" t="s">
        <v>3874</v>
      </c>
      <c r="D4786" t="s">
        <v>3880</v>
      </c>
    </row>
    <row r="4787" spans="1:4" x14ac:dyDescent="0.3">
      <c r="A4787">
        <v>1005040</v>
      </c>
      <c r="B4787" t="s">
        <v>3869</v>
      </c>
      <c r="C4787" t="s">
        <v>3872</v>
      </c>
      <c r="D4787" t="s">
        <v>3880</v>
      </c>
    </row>
    <row r="4788" spans="1:4" x14ac:dyDescent="0.3">
      <c r="A4788">
        <v>1005041</v>
      </c>
      <c r="B4788" t="s">
        <v>3867</v>
      </c>
      <c r="C4788" t="s">
        <v>3872</v>
      </c>
      <c r="D4788" t="s">
        <v>3880</v>
      </c>
    </row>
    <row r="4789" spans="1:4" x14ac:dyDescent="0.3">
      <c r="A4789">
        <v>1005042</v>
      </c>
      <c r="B4789" t="s">
        <v>3867</v>
      </c>
      <c r="C4789" t="s">
        <v>3875</v>
      </c>
      <c r="D4789" t="s">
        <v>3880</v>
      </c>
    </row>
    <row r="4790" spans="1:4" x14ac:dyDescent="0.3">
      <c r="A4790">
        <v>1005043</v>
      </c>
      <c r="B4790" t="s">
        <v>3867</v>
      </c>
      <c r="C4790" t="s">
        <v>3875</v>
      </c>
      <c r="D4790" t="s">
        <v>3879</v>
      </c>
    </row>
    <row r="4791" spans="1:4" x14ac:dyDescent="0.3">
      <c r="A4791">
        <v>1005044</v>
      </c>
      <c r="B4791" t="s">
        <v>3867</v>
      </c>
      <c r="C4791" t="s">
        <v>3874</v>
      </c>
      <c r="D4791" t="s">
        <v>3880</v>
      </c>
    </row>
    <row r="4792" spans="1:4" x14ac:dyDescent="0.3">
      <c r="A4792">
        <v>1005045</v>
      </c>
      <c r="B4792" t="s">
        <v>3869</v>
      </c>
      <c r="C4792" t="s">
        <v>3874</v>
      </c>
      <c r="D4792" t="s">
        <v>3880</v>
      </c>
    </row>
    <row r="4793" spans="1:4" x14ac:dyDescent="0.3">
      <c r="A4793">
        <v>1005046</v>
      </c>
      <c r="B4793" t="s">
        <v>3869</v>
      </c>
      <c r="C4793" t="s">
        <v>3871</v>
      </c>
      <c r="D4793" t="s">
        <v>3879</v>
      </c>
    </row>
    <row r="4794" spans="1:4" x14ac:dyDescent="0.3">
      <c r="A4794">
        <v>1005047</v>
      </c>
      <c r="B4794" t="s">
        <v>3869</v>
      </c>
      <c r="C4794" t="s">
        <v>3872</v>
      </c>
      <c r="D4794" t="s">
        <v>3879</v>
      </c>
    </row>
    <row r="4795" spans="1:4" x14ac:dyDescent="0.3">
      <c r="A4795">
        <v>1005048</v>
      </c>
      <c r="B4795" t="s">
        <v>3867</v>
      </c>
      <c r="C4795" t="s">
        <v>3874</v>
      </c>
      <c r="D4795" t="s">
        <v>3880</v>
      </c>
    </row>
    <row r="4796" spans="1:4" x14ac:dyDescent="0.3">
      <c r="A4796">
        <v>1005049</v>
      </c>
      <c r="B4796" t="s">
        <v>3869</v>
      </c>
      <c r="C4796" t="s">
        <v>3871</v>
      </c>
      <c r="D4796" t="s">
        <v>3879</v>
      </c>
    </row>
    <row r="4797" spans="1:4" x14ac:dyDescent="0.3">
      <c r="A4797">
        <v>1005050</v>
      </c>
      <c r="B4797" t="s">
        <v>3867</v>
      </c>
      <c r="C4797" t="s">
        <v>3875</v>
      </c>
      <c r="D4797" t="s">
        <v>3879</v>
      </c>
    </row>
    <row r="4798" spans="1:4" x14ac:dyDescent="0.3">
      <c r="A4798">
        <v>1005051</v>
      </c>
      <c r="B4798" t="s">
        <v>3867</v>
      </c>
      <c r="C4798" t="s">
        <v>3873</v>
      </c>
      <c r="D4798" t="s">
        <v>3879</v>
      </c>
    </row>
    <row r="4799" spans="1:4" x14ac:dyDescent="0.3">
      <c r="A4799">
        <v>1005052</v>
      </c>
      <c r="B4799" t="s">
        <v>3869</v>
      </c>
      <c r="C4799" t="s">
        <v>3874</v>
      </c>
      <c r="D4799" t="s">
        <v>3880</v>
      </c>
    </row>
    <row r="4800" spans="1:4" x14ac:dyDescent="0.3">
      <c r="A4800">
        <v>1005053</v>
      </c>
      <c r="B4800" t="s">
        <v>3869</v>
      </c>
      <c r="C4800" t="s">
        <v>3871</v>
      </c>
      <c r="D4800" t="s">
        <v>3879</v>
      </c>
    </row>
    <row r="4801" spans="1:4" x14ac:dyDescent="0.3">
      <c r="A4801">
        <v>1005054</v>
      </c>
      <c r="B4801" t="s">
        <v>3869</v>
      </c>
      <c r="C4801" t="s">
        <v>3874</v>
      </c>
      <c r="D4801" t="s">
        <v>3879</v>
      </c>
    </row>
    <row r="4802" spans="1:4" x14ac:dyDescent="0.3">
      <c r="A4802">
        <v>1005055</v>
      </c>
      <c r="B4802" t="s">
        <v>3867</v>
      </c>
      <c r="C4802" t="s">
        <v>3874</v>
      </c>
      <c r="D4802" t="s">
        <v>3879</v>
      </c>
    </row>
    <row r="4803" spans="1:4" x14ac:dyDescent="0.3">
      <c r="A4803">
        <v>1005056</v>
      </c>
      <c r="B4803" t="s">
        <v>3869</v>
      </c>
      <c r="C4803" t="s">
        <v>3872</v>
      </c>
      <c r="D4803" t="s">
        <v>3880</v>
      </c>
    </row>
    <row r="4804" spans="1:4" x14ac:dyDescent="0.3">
      <c r="A4804">
        <v>1005057</v>
      </c>
      <c r="B4804" t="s">
        <v>3869</v>
      </c>
      <c r="C4804" t="s">
        <v>3873</v>
      </c>
      <c r="D4804" t="s">
        <v>3879</v>
      </c>
    </row>
    <row r="4805" spans="1:4" x14ac:dyDescent="0.3">
      <c r="A4805">
        <v>1005058</v>
      </c>
      <c r="B4805" t="s">
        <v>3869</v>
      </c>
      <c r="C4805" t="s">
        <v>3870</v>
      </c>
      <c r="D4805" t="s">
        <v>3880</v>
      </c>
    </row>
    <row r="4806" spans="1:4" x14ac:dyDescent="0.3">
      <c r="A4806">
        <v>1005059</v>
      </c>
      <c r="B4806" t="s">
        <v>3869</v>
      </c>
      <c r="C4806" t="s">
        <v>3872</v>
      </c>
      <c r="D4806" t="s">
        <v>3880</v>
      </c>
    </row>
    <row r="4807" spans="1:4" x14ac:dyDescent="0.3">
      <c r="A4807">
        <v>1005060</v>
      </c>
      <c r="B4807" t="s">
        <v>3869</v>
      </c>
      <c r="C4807" t="s">
        <v>3872</v>
      </c>
      <c r="D4807" t="s">
        <v>3879</v>
      </c>
    </row>
    <row r="4808" spans="1:4" x14ac:dyDescent="0.3">
      <c r="A4808">
        <v>1005061</v>
      </c>
      <c r="B4808" t="s">
        <v>3867</v>
      </c>
      <c r="C4808" t="s">
        <v>3875</v>
      </c>
      <c r="D4808" t="s">
        <v>3880</v>
      </c>
    </row>
    <row r="4809" spans="1:4" x14ac:dyDescent="0.3">
      <c r="A4809">
        <v>1005063</v>
      </c>
      <c r="B4809" t="s">
        <v>3867</v>
      </c>
      <c r="C4809" t="s">
        <v>3868</v>
      </c>
      <c r="D4809" t="s">
        <v>3879</v>
      </c>
    </row>
    <row r="4810" spans="1:4" x14ac:dyDescent="0.3">
      <c r="A4810">
        <v>1005064</v>
      </c>
      <c r="B4810" t="s">
        <v>3869</v>
      </c>
      <c r="C4810" t="s">
        <v>3875</v>
      </c>
      <c r="D4810" t="s">
        <v>3879</v>
      </c>
    </row>
    <row r="4811" spans="1:4" x14ac:dyDescent="0.3">
      <c r="A4811">
        <v>1005065</v>
      </c>
      <c r="B4811" t="s">
        <v>3869</v>
      </c>
      <c r="C4811" t="s">
        <v>3871</v>
      </c>
      <c r="D4811" t="s">
        <v>3880</v>
      </c>
    </row>
    <row r="4812" spans="1:4" x14ac:dyDescent="0.3">
      <c r="A4812">
        <v>1005066</v>
      </c>
      <c r="B4812" t="s">
        <v>3867</v>
      </c>
      <c r="C4812" t="s">
        <v>3871</v>
      </c>
      <c r="D4812" t="s">
        <v>3880</v>
      </c>
    </row>
    <row r="4813" spans="1:4" x14ac:dyDescent="0.3">
      <c r="A4813">
        <v>1005067</v>
      </c>
      <c r="B4813" t="s">
        <v>3869</v>
      </c>
      <c r="C4813" t="s">
        <v>3870</v>
      </c>
      <c r="D4813" t="s">
        <v>3879</v>
      </c>
    </row>
    <row r="4814" spans="1:4" x14ac:dyDescent="0.3">
      <c r="A4814">
        <v>1005068</v>
      </c>
      <c r="B4814" t="s">
        <v>3869</v>
      </c>
      <c r="C4814" t="s">
        <v>3874</v>
      </c>
      <c r="D4814" t="s">
        <v>3879</v>
      </c>
    </row>
    <row r="4815" spans="1:4" x14ac:dyDescent="0.3">
      <c r="A4815">
        <v>1005069</v>
      </c>
      <c r="B4815" t="s">
        <v>3867</v>
      </c>
      <c r="C4815" t="s">
        <v>3870</v>
      </c>
      <c r="D4815" t="s">
        <v>3880</v>
      </c>
    </row>
    <row r="4816" spans="1:4" x14ac:dyDescent="0.3">
      <c r="A4816">
        <v>1005070</v>
      </c>
      <c r="B4816" t="s">
        <v>3869</v>
      </c>
      <c r="C4816" t="s">
        <v>3871</v>
      </c>
      <c r="D4816" t="s">
        <v>3879</v>
      </c>
    </row>
    <row r="4817" spans="1:4" x14ac:dyDescent="0.3">
      <c r="A4817">
        <v>1005071</v>
      </c>
      <c r="B4817" t="s">
        <v>3867</v>
      </c>
      <c r="C4817" t="s">
        <v>3871</v>
      </c>
      <c r="D4817" t="s">
        <v>3879</v>
      </c>
    </row>
    <row r="4818" spans="1:4" x14ac:dyDescent="0.3">
      <c r="A4818">
        <v>1005072</v>
      </c>
      <c r="B4818" t="s">
        <v>3869</v>
      </c>
      <c r="C4818" t="s">
        <v>3872</v>
      </c>
      <c r="D4818" t="s">
        <v>3880</v>
      </c>
    </row>
    <row r="4819" spans="1:4" x14ac:dyDescent="0.3">
      <c r="A4819">
        <v>1005074</v>
      </c>
      <c r="B4819" t="s">
        <v>3869</v>
      </c>
      <c r="C4819" t="s">
        <v>3868</v>
      </c>
      <c r="D4819" t="s">
        <v>3879</v>
      </c>
    </row>
    <row r="4820" spans="1:4" x14ac:dyDescent="0.3">
      <c r="A4820">
        <v>1005075</v>
      </c>
      <c r="B4820" t="s">
        <v>3869</v>
      </c>
      <c r="C4820" t="s">
        <v>3873</v>
      </c>
      <c r="D4820" t="s">
        <v>3880</v>
      </c>
    </row>
    <row r="4821" spans="1:4" x14ac:dyDescent="0.3">
      <c r="A4821">
        <v>1005076</v>
      </c>
      <c r="B4821" t="s">
        <v>3869</v>
      </c>
      <c r="C4821" t="s">
        <v>3871</v>
      </c>
      <c r="D4821" t="s">
        <v>3879</v>
      </c>
    </row>
    <row r="4822" spans="1:4" x14ac:dyDescent="0.3">
      <c r="A4822">
        <v>1005077</v>
      </c>
      <c r="B4822" t="s">
        <v>3869</v>
      </c>
      <c r="C4822" t="s">
        <v>3871</v>
      </c>
      <c r="D4822" t="s">
        <v>3879</v>
      </c>
    </row>
    <row r="4823" spans="1:4" x14ac:dyDescent="0.3">
      <c r="A4823">
        <v>1005078</v>
      </c>
      <c r="B4823" t="s">
        <v>3869</v>
      </c>
      <c r="C4823" t="s">
        <v>3872</v>
      </c>
      <c r="D4823" t="s">
        <v>3879</v>
      </c>
    </row>
    <row r="4824" spans="1:4" x14ac:dyDescent="0.3">
      <c r="A4824">
        <v>1005079</v>
      </c>
      <c r="B4824" t="s">
        <v>3869</v>
      </c>
      <c r="C4824" t="s">
        <v>3871</v>
      </c>
      <c r="D4824" t="s">
        <v>3879</v>
      </c>
    </row>
    <row r="4825" spans="1:4" x14ac:dyDescent="0.3">
      <c r="A4825">
        <v>1005080</v>
      </c>
      <c r="B4825" t="s">
        <v>3867</v>
      </c>
      <c r="C4825" t="s">
        <v>3873</v>
      </c>
      <c r="D4825" t="s">
        <v>3880</v>
      </c>
    </row>
    <row r="4826" spans="1:4" x14ac:dyDescent="0.3">
      <c r="A4826">
        <v>1005081</v>
      </c>
      <c r="B4826" t="s">
        <v>3867</v>
      </c>
      <c r="C4826" t="s">
        <v>3875</v>
      </c>
      <c r="D4826" t="s">
        <v>3879</v>
      </c>
    </row>
    <row r="4827" spans="1:4" x14ac:dyDescent="0.3">
      <c r="A4827">
        <v>1005082</v>
      </c>
      <c r="B4827" t="s">
        <v>3869</v>
      </c>
      <c r="C4827" t="s">
        <v>3874</v>
      </c>
      <c r="D4827" t="s">
        <v>3879</v>
      </c>
    </row>
    <row r="4828" spans="1:4" x14ac:dyDescent="0.3">
      <c r="A4828">
        <v>1005083</v>
      </c>
      <c r="B4828" t="s">
        <v>3869</v>
      </c>
      <c r="C4828" t="s">
        <v>3871</v>
      </c>
      <c r="D4828" t="s">
        <v>3880</v>
      </c>
    </row>
    <row r="4829" spans="1:4" x14ac:dyDescent="0.3">
      <c r="A4829">
        <v>1005084</v>
      </c>
      <c r="B4829" t="s">
        <v>3869</v>
      </c>
      <c r="C4829" t="s">
        <v>3875</v>
      </c>
      <c r="D4829" t="s">
        <v>3879</v>
      </c>
    </row>
    <row r="4830" spans="1:4" x14ac:dyDescent="0.3">
      <c r="A4830">
        <v>1005085</v>
      </c>
      <c r="B4830" t="s">
        <v>3869</v>
      </c>
      <c r="C4830" t="s">
        <v>3870</v>
      </c>
      <c r="D4830" t="s">
        <v>3879</v>
      </c>
    </row>
    <row r="4831" spans="1:4" x14ac:dyDescent="0.3">
      <c r="A4831">
        <v>1005086</v>
      </c>
      <c r="B4831" t="s">
        <v>3869</v>
      </c>
      <c r="C4831" t="s">
        <v>3871</v>
      </c>
      <c r="D4831" t="s">
        <v>3880</v>
      </c>
    </row>
    <row r="4832" spans="1:4" x14ac:dyDescent="0.3">
      <c r="A4832">
        <v>1005087</v>
      </c>
      <c r="B4832" t="s">
        <v>3867</v>
      </c>
      <c r="C4832" t="s">
        <v>3871</v>
      </c>
      <c r="D4832" t="s">
        <v>3880</v>
      </c>
    </row>
    <row r="4833" spans="1:4" x14ac:dyDescent="0.3">
      <c r="A4833">
        <v>1005088</v>
      </c>
      <c r="B4833" t="s">
        <v>3869</v>
      </c>
      <c r="C4833" t="s">
        <v>3871</v>
      </c>
      <c r="D4833" t="s">
        <v>3879</v>
      </c>
    </row>
    <row r="4834" spans="1:4" x14ac:dyDescent="0.3">
      <c r="A4834">
        <v>1005089</v>
      </c>
      <c r="B4834" t="s">
        <v>3867</v>
      </c>
      <c r="C4834" t="s">
        <v>3874</v>
      </c>
      <c r="D4834" t="s">
        <v>3879</v>
      </c>
    </row>
    <row r="4835" spans="1:4" x14ac:dyDescent="0.3">
      <c r="A4835">
        <v>1005090</v>
      </c>
      <c r="B4835" t="s">
        <v>3867</v>
      </c>
      <c r="C4835" t="s">
        <v>3874</v>
      </c>
      <c r="D4835" t="s">
        <v>3880</v>
      </c>
    </row>
    <row r="4836" spans="1:4" x14ac:dyDescent="0.3">
      <c r="A4836">
        <v>1005091</v>
      </c>
      <c r="B4836" t="s">
        <v>3869</v>
      </c>
      <c r="C4836" t="s">
        <v>3871</v>
      </c>
      <c r="D4836" t="s">
        <v>3880</v>
      </c>
    </row>
    <row r="4837" spans="1:4" x14ac:dyDescent="0.3">
      <c r="A4837">
        <v>1005092</v>
      </c>
      <c r="B4837" t="s">
        <v>3869</v>
      </c>
      <c r="C4837" t="s">
        <v>3870</v>
      </c>
      <c r="D4837" t="s">
        <v>3880</v>
      </c>
    </row>
    <row r="4838" spans="1:4" x14ac:dyDescent="0.3">
      <c r="A4838">
        <v>1005094</v>
      </c>
      <c r="B4838" t="s">
        <v>3869</v>
      </c>
      <c r="C4838" t="s">
        <v>3875</v>
      </c>
      <c r="D4838" t="s">
        <v>3880</v>
      </c>
    </row>
    <row r="4839" spans="1:4" x14ac:dyDescent="0.3">
      <c r="A4839">
        <v>1005095</v>
      </c>
      <c r="B4839" t="s">
        <v>3867</v>
      </c>
      <c r="C4839" t="s">
        <v>3874</v>
      </c>
      <c r="D4839" t="s">
        <v>3880</v>
      </c>
    </row>
    <row r="4840" spans="1:4" x14ac:dyDescent="0.3">
      <c r="A4840">
        <v>1005096</v>
      </c>
      <c r="B4840" t="s">
        <v>3869</v>
      </c>
      <c r="C4840" t="s">
        <v>3871</v>
      </c>
      <c r="D4840" t="s">
        <v>3879</v>
      </c>
    </row>
    <row r="4841" spans="1:4" x14ac:dyDescent="0.3">
      <c r="A4841">
        <v>1005097</v>
      </c>
      <c r="B4841" t="s">
        <v>3869</v>
      </c>
      <c r="C4841" t="s">
        <v>3870</v>
      </c>
      <c r="D4841" t="s">
        <v>3879</v>
      </c>
    </row>
    <row r="4842" spans="1:4" x14ac:dyDescent="0.3">
      <c r="A4842">
        <v>1005098</v>
      </c>
      <c r="B4842" t="s">
        <v>3869</v>
      </c>
      <c r="C4842" t="s">
        <v>3873</v>
      </c>
      <c r="D4842" t="s">
        <v>3880</v>
      </c>
    </row>
    <row r="4843" spans="1:4" x14ac:dyDescent="0.3">
      <c r="A4843">
        <v>1005099</v>
      </c>
      <c r="B4843" t="s">
        <v>3869</v>
      </c>
      <c r="C4843" t="s">
        <v>3875</v>
      </c>
      <c r="D4843" t="s">
        <v>3879</v>
      </c>
    </row>
    <row r="4844" spans="1:4" x14ac:dyDescent="0.3">
      <c r="A4844">
        <v>1005100</v>
      </c>
      <c r="B4844" t="s">
        <v>3869</v>
      </c>
      <c r="C4844" t="s">
        <v>3873</v>
      </c>
      <c r="D4844" t="s">
        <v>3880</v>
      </c>
    </row>
    <row r="4845" spans="1:4" x14ac:dyDescent="0.3">
      <c r="A4845">
        <v>1005101</v>
      </c>
      <c r="B4845" t="s">
        <v>3869</v>
      </c>
      <c r="C4845" t="s">
        <v>3871</v>
      </c>
      <c r="D4845" t="s">
        <v>3880</v>
      </c>
    </row>
    <row r="4846" spans="1:4" x14ac:dyDescent="0.3">
      <c r="A4846">
        <v>1005102</v>
      </c>
      <c r="B4846" t="s">
        <v>3869</v>
      </c>
      <c r="C4846" t="s">
        <v>3871</v>
      </c>
      <c r="D4846" t="s">
        <v>3879</v>
      </c>
    </row>
    <row r="4847" spans="1:4" x14ac:dyDescent="0.3">
      <c r="A4847">
        <v>1005103</v>
      </c>
      <c r="B4847" t="s">
        <v>3867</v>
      </c>
      <c r="C4847" t="s">
        <v>3874</v>
      </c>
      <c r="D4847" t="s">
        <v>3879</v>
      </c>
    </row>
    <row r="4848" spans="1:4" x14ac:dyDescent="0.3">
      <c r="A4848">
        <v>1005104</v>
      </c>
      <c r="B4848" t="s">
        <v>3869</v>
      </c>
      <c r="C4848" t="s">
        <v>3874</v>
      </c>
      <c r="D4848" t="s">
        <v>3879</v>
      </c>
    </row>
    <row r="4849" spans="1:4" x14ac:dyDescent="0.3">
      <c r="A4849">
        <v>1005105</v>
      </c>
      <c r="B4849" t="s">
        <v>3869</v>
      </c>
      <c r="C4849" t="s">
        <v>3873</v>
      </c>
      <c r="D4849" t="s">
        <v>3880</v>
      </c>
    </row>
    <row r="4850" spans="1:4" x14ac:dyDescent="0.3">
      <c r="A4850">
        <v>1005106</v>
      </c>
      <c r="B4850" t="s">
        <v>3867</v>
      </c>
      <c r="C4850" t="s">
        <v>3874</v>
      </c>
      <c r="D4850" t="s">
        <v>3880</v>
      </c>
    </row>
    <row r="4851" spans="1:4" x14ac:dyDescent="0.3">
      <c r="A4851">
        <v>1005107</v>
      </c>
      <c r="B4851" t="s">
        <v>3867</v>
      </c>
      <c r="C4851" t="s">
        <v>3872</v>
      </c>
      <c r="D4851" t="s">
        <v>3879</v>
      </c>
    </row>
    <row r="4852" spans="1:4" x14ac:dyDescent="0.3">
      <c r="A4852">
        <v>1005108</v>
      </c>
      <c r="B4852" t="s">
        <v>3867</v>
      </c>
      <c r="C4852" t="s">
        <v>3871</v>
      </c>
      <c r="D4852" t="s">
        <v>3880</v>
      </c>
    </row>
    <row r="4853" spans="1:4" x14ac:dyDescent="0.3">
      <c r="A4853">
        <v>1005109</v>
      </c>
      <c r="B4853" t="s">
        <v>3867</v>
      </c>
      <c r="C4853" t="s">
        <v>3872</v>
      </c>
      <c r="D4853" t="s">
        <v>3880</v>
      </c>
    </row>
    <row r="4854" spans="1:4" x14ac:dyDescent="0.3">
      <c r="A4854">
        <v>1005111</v>
      </c>
      <c r="B4854" t="s">
        <v>3869</v>
      </c>
      <c r="C4854" t="s">
        <v>3874</v>
      </c>
      <c r="D4854" t="s">
        <v>3880</v>
      </c>
    </row>
    <row r="4855" spans="1:4" x14ac:dyDescent="0.3">
      <c r="A4855">
        <v>1005112</v>
      </c>
      <c r="B4855" t="s">
        <v>3869</v>
      </c>
      <c r="C4855" t="s">
        <v>3874</v>
      </c>
      <c r="D4855" t="s">
        <v>3879</v>
      </c>
    </row>
    <row r="4856" spans="1:4" x14ac:dyDescent="0.3">
      <c r="A4856">
        <v>1005113</v>
      </c>
      <c r="B4856" t="s">
        <v>3869</v>
      </c>
      <c r="C4856" t="s">
        <v>3871</v>
      </c>
      <c r="D4856" t="s">
        <v>3880</v>
      </c>
    </row>
    <row r="4857" spans="1:4" x14ac:dyDescent="0.3">
      <c r="A4857">
        <v>1005114</v>
      </c>
      <c r="B4857" t="s">
        <v>3867</v>
      </c>
      <c r="C4857" t="s">
        <v>3868</v>
      </c>
      <c r="D4857" t="s">
        <v>3879</v>
      </c>
    </row>
    <row r="4858" spans="1:4" x14ac:dyDescent="0.3">
      <c r="A4858">
        <v>1005115</v>
      </c>
      <c r="B4858" t="s">
        <v>3869</v>
      </c>
      <c r="C4858" t="s">
        <v>3870</v>
      </c>
      <c r="D4858" t="s">
        <v>3879</v>
      </c>
    </row>
    <row r="4859" spans="1:4" x14ac:dyDescent="0.3">
      <c r="A4859">
        <v>1005116</v>
      </c>
      <c r="B4859" t="s">
        <v>3869</v>
      </c>
      <c r="C4859" t="s">
        <v>3874</v>
      </c>
      <c r="D4859" t="s">
        <v>3880</v>
      </c>
    </row>
    <row r="4860" spans="1:4" x14ac:dyDescent="0.3">
      <c r="A4860">
        <v>1005117</v>
      </c>
      <c r="B4860" t="s">
        <v>3867</v>
      </c>
      <c r="C4860" t="s">
        <v>3871</v>
      </c>
      <c r="D4860" t="s">
        <v>3879</v>
      </c>
    </row>
    <row r="4861" spans="1:4" x14ac:dyDescent="0.3">
      <c r="A4861">
        <v>1005118</v>
      </c>
      <c r="B4861" t="s">
        <v>3869</v>
      </c>
      <c r="C4861" t="s">
        <v>3868</v>
      </c>
      <c r="D4861" t="s">
        <v>3879</v>
      </c>
    </row>
    <row r="4862" spans="1:4" x14ac:dyDescent="0.3">
      <c r="A4862">
        <v>1005119</v>
      </c>
      <c r="B4862" t="s">
        <v>3867</v>
      </c>
      <c r="C4862" t="s">
        <v>3871</v>
      </c>
      <c r="D4862" t="s">
        <v>3879</v>
      </c>
    </row>
    <row r="4863" spans="1:4" x14ac:dyDescent="0.3">
      <c r="A4863">
        <v>1005120</v>
      </c>
      <c r="B4863" t="s">
        <v>3869</v>
      </c>
      <c r="C4863" t="s">
        <v>3873</v>
      </c>
      <c r="D4863" t="s">
        <v>3879</v>
      </c>
    </row>
    <row r="4864" spans="1:4" x14ac:dyDescent="0.3">
      <c r="A4864">
        <v>1005121</v>
      </c>
      <c r="B4864" t="s">
        <v>3869</v>
      </c>
      <c r="C4864" t="s">
        <v>3871</v>
      </c>
      <c r="D4864" t="s">
        <v>3879</v>
      </c>
    </row>
    <row r="4865" spans="1:4" x14ac:dyDescent="0.3">
      <c r="A4865">
        <v>1005122</v>
      </c>
      <c r="B4865" t="s">
        <v>3869</v>
      </c>
      <c r="C4865" t="s">
        <v>3871</v>
      </c>
      <c r="D4865" t="s">
        <v>3879</v>
      </c>
    </row>
    <row r="4866" spans="1:4" x14ac:dyDescent="0.3">
      <c r="A4866">
        <v>1005123</v>
      </c>
      <c r="B4866" t="s">
        <v>3869</v>
      </c>
      <c r="C4866" t="s">
        <v>3873</v>
      </c>
      <c r="D4866" t="s">
        <v>3880</v>
      </c>
    </row>
    <row r="4867" spans="1:4" x14ac:dyDescent="0.3">
      <c r="A4867">
        <v>1005124</v>
      </c>
      <c r="B4867" t="s">
        <v>3869</v>
      </c>
      <c r="C4867" t="s">
        <v>3874</v>
      </c>
      <c r="D4867" t="s">
        <v>3879</v>
      </c>
    </row>
    <row r="4868" spans="1:4" x14ac:dyDescent="0.3">
      <c r="A4868">
        <v>1005125</v>
      </c>
      <c r="B4868" t="s">
        <v>3869</v>
      </c>
      <c r="C4868" t="s">
        <v>3872</v>
      </c>
      <c r="D4868" t="s">
        <v>3880</v>
      </c>
    </row>
    <row r="4869" spans="1:4" x14ac:dyDescent="0.3">
      <c r="A4869">
        <v>1005126</v>
      </c>
      <c r="B4869" t="s">
        <v>3869</v>
      </c>
      <c r="C4869" t="s">
        <v>3871</v>
      </c>
      <c r="D4869" t="s">
        <v>3879</v>
      </c>
    </row>
    <row r="4870" spans="1:4" x14ac:dyDescent="0.3">
      <c r="A4870">
        <v>1005127</v>
      </c>
      <c r="B4870" t="s">
        <v>3869</v>
      </c>
      <c r="C4870" t="s">
        <v>3872</v>
      </c>
      <c r="D4870" t="s">
        <v>3880</v>
      </c>
    </row>
    <row r="4871" spans="1:4" x14ac:dyDescent="0.3">
      <c r="A4871">
        <v>1005128</v>
      </c>
      <c r="B4871" t="s">
        <v>3869</v>
      </c>
      <c r="C4871" t="s">
        <v>3873</v>
      </c>
      <c r="D4871" t="s">
        <v>3880</v>
      </c>
    </row>
    <row r="4872" spans="1:4" x14ac:dyDescent="0.3">
      <c r="A4872">
        <v>1005129</v>
      </c>
      <c r="B4872" t="s">
        <v>3869</v>
      </c>
      <c r="C4872" t="s">
        <v>3872</v>
      </c>
      <c r="D4872" t="s">
        <v>3880</v>
      </c>
    </row>
    <row r="4873" spans="1:4" x14ac:dyDescent="0.3">
      <c r="A4873">
        <v>1005131</v>
      </c>
      <c r="B4873" t="s">
        <v>3867</v>
      </c>
      <c r="C4873" t="s">
        <v>3871</v>
      </c>
      <c r="D4873" t="s">
        <v>3879</v>
      </c>
    </row>
    <row r="4874" spans="1:4" x14ac:dyDescent="0.3">
      <c r="A4874">
        <v>1005132</v>
      </c>
      <c r="B4874" t="s">
        <v>3869</v>
      </c>
      <c r="C4874" t="s">
        <v>3874</v>
      </c>
      <c r="D4874" t="s">
        <v>3880</v>
      </c>
    </row>
    <row r="4875" spans="1:4" x14ac:dyDescent="0.3">
      <c r="A4875">
        <v>1005133</v>
      </c>
      <c r="B4875" t="s">
        <v>3869</v>
      </c>
      <c r="C4875" t="s">
        <v>3875</v>
      </c>
      <c r="D4875" t="s">
        <v>3879</v>
      </c>
    </row>
    <row r="4876" spans="1:4" x14ac:dyDescent="0.3">
      <c r="A4876">
        <v>1005134</v>
      </c>
      <c r="B4876" t="s">
        <v>3869</v>
      </c>
      <c r="C4876" t="s">
        <v>3871</v>
      </c>
      <c r="D4876" t="s">
        <v>3879</v>
      </c>
    </row>
    <row r="4877" spans="1:4" x14ac:dyDescent="0.3">
      <c r="A4877">
        <v>1005135</v>
      </c>
      <c r="B4877" t="s">
        <v>3869</v>
      </c>
      <c r="C4877" t="s">
        <v>3874</v>
      </c>
      <c r="D4877" t="s">
        <v>3879</v>
      </c>
    </row>
    <row r="4878" spans="1:4" x14ac:dyDescent="0.3">
      <c r="A4878">
        <v>1005136</v>
      </c>
      <c r="B4878" t="s">
        <v>3869</v>
      </c>
      <c r="C4878" t="s">
        <v>3871</v>
      </c>
      <c r="D4878" t="s">
        <v>3879</v>
      </c>
    </row>
    <row r="4879" spans="1:4" x14ac:dyDescent="0.3">
      <c r="A4879">
        <v>1005137</v>
      </c>
      <c r="B4879" t="s">
        <v>3869</v>
      </c>
      <c r="C4879" t="s">
        <v>3875</v>
      </c>
      <c r="D4879" t="s">
        <v>3879</v>
      </c>
    </row>
    <row r="4880" spans="1:4" x14ac:dyDescent="0.3">
      <c r="A4880">
        <v>1005138</v>
      </c>
      <c r="B4880" t="s">
        <v>3869</v>
      </c>
      <c r="C4880" t="s">
        <v>3871</v>
      </c>
      <c r="D4880" t="s">
        <v>3879</v>
      </c>
    </row>
    <row r="4881" spans="1:4" x14ac:dyDescent="0.3">
      <c r="A4881">
        <v>1005139</v>
      </c>
      <c r="B4881" t="s">
        <v>3869</v>
      </c>
      <c r="C4881" t="s">
        <v>3873</v>
      </c>
      <c r="D4881" t="s">
        <v>3880</v>
      </c>
    </row>
    <row r="4882" spans="1:4" x14ac:dyDescent="0.3">
      <c r="A4882">
        <v>1005140</v>
      </c>
      <c r="B4882" t="s">
        <v>3869</v>
      </c>
      <c r="C4882" t="s">
        <v>3871</v>
      </c>
      <c r="D4882" t="s">
        <v>3879</v>
      </c>
    </row>
    <row r="4883" spans="1:4" x14ac:dyDescent="0.3">
      <c r="A4883">
        <v>1005141</v>
      </c>
      <c r="B4883" t="s">
        <v>3869</v>
      </c>
      <c r="C4883" t="s">
        <v>3875</v>
      </c>
      <c r="D4883" t="s">
        <v>3880</v>
      </c>
    </row>
    <row r="4884" spans="1:4" x14ac:dyDescent="0.3">
      <c r="A4884">
        <v>1005142</v>
      </c>
      <c r="B4884" t="s">
        <v>3869</v>
      </c>
      <c r="C4884" t="s">
        <v>3871</v>
      </c>
      <c r="D4884" t="s">
        <v>3880</v>
      </c>
    </row>
    <row r="4885" spans="1:4" x14ac:dyDescent="0.3">
      <c r="A4885">
        <v>1005143</v>
      </c>
      <c r="B4885" t="s">
        <v>3869</v>
      </c>
      <c r="C4885" t="s">
        <v>3875</v>
      </c>
      <c r="D4885" t="s">
        <v>3880</v>
      </c>
    </row>
    <row r="4886" spans="1:4" x14ac:dyDescent="0.3">
      <c r="A4886">
        <v>1005144</v>
      </c>
      <c r="B4886" t="s">
        <v>3867</v>
      </c>
      <c r="C4886" t="s">
        <v>3873</v>
      </c>
      <c r="D4886" t="s">
        <v>3880</v>
      </c>
    </row>
    <row r="4887" spans="1:4" x14ac:dyDescent="0.3">
      <c r="A4887">
        <v>1005145</v>
      </c>
      <c r="B4887" t="s">
        <v>3869</v>
      </c>
      <c r="C4887" t="s">
        <v>3874</v>
      </c>
      <c r="D4887" t="s">
        <v>3880</v>
      </c>
    </row>
    <row r="4888" spans="1:4" x14ac:dyDescent="0.3">
      <c r="A4888">
        <v>1005146</v>
      </c>
      <c r="B4888" t="s">
        <v>3869</v>
      </c>
      <c r="C4888" t="s">
        <v>3870</v>
      </c>
      <c r="D4888" t="s">
        <v>3879</v>
      </c>
    </row>
    <row r="4889" spans="1:4" x14ac:dyDescent="0.3">
      <c r="A4889">
        <v>1005147</v>
      </c>
      <c r="B4889" t="s">
        <v>3869</v>
      </c>
      <c r="C4889" t="s">
        <v>3875</v>
      </c>
      <c r="D4889" t="s">
        <v>3879</v>
      </c>
    </row>
    <row r="4890" spans="1:4" x14ac:dyDescent="0.3">
      <c r="A4890">
        <v>1005148</v>
      </c>
      <c r="B4890" t="s">
        <v>3869</v>
      </c>
      <c r="C4890" t="s">
        <v>3871</v>
      </c>
      <c r="D4890" t="s">
        <v>3880</v>
      </c>
    </row>
    <row r="4891" spans="1:4" x14ac:dyDescent="0.3">
      <c r="A4891">
        <v>1005149</v>
      </c>
      <c r="B4891" t="s">
        <v>3869</v>
      </c>
      <c r="C4891" t="s">
        <v>3874</v>
      </c>
      <c r="D4891" t="s">
        <v>3879</v>
      </c>
    </row>
    <row r="4892" spans="1:4" x14ac:dyDescent="0.3">
      <c r="A4892">
        <v>1005150</v>
      </c>
      <c r="B4892" t="s">
        <v>3869</v>
      </c>
      <c r="C4892" t="s">
        <v>3871</v>
      </c>
      <c r="D4892" t="s">
        <v>3880</v>
      </c>
    </row>
    <row r="4893" spans="1:4" x14ac:dyDescent="0.3">
      <c r="A4893">
        <v>1005151</v>
      </c>
      <c r="B4893" t="s">
        <v>3869</v>
      </c>
      <c r="C4893" t="s">
        <v>3875</v>
      </c>
      <c r="D4893" t="s">
        <v>3879</v>
      </c>
    </row>
    <row r="4894" spans="1:4" x14ac:dyDescent="0.3">
      <c r="A4894">
        <v>1005152</v>
      </c>
      <c r="B4894" t="s">
        <v>3867</v>
      </c>
      <c r="C4894" t="s">
        <v>3871</v>
      </c>
      <c r="D4894" t="s">
        <v>3879</v>
      </c>
    </row>
    <row r="4895" spans="1:4" x14ac:dyDescent="0.3">
      <c r="A4895">
        <v>1005153</v>
      </c>
      <c r="B4895" t="s">
        <v>3869</v>
      </c>
      <c r="C4895" t="s">
        <v>3871</v>
      </c>
      <c r="D4895" t="s">
        <v>3879</v>
      </c>
    </row>
    <row r="4896" spans="1:4" x14ac:dyDescent="0.3">
      <c r="A4896">
        <v>1005154</v>
      </c>
      <c r="B4896" t="s">
        <v>3869</v>
      </c>
      <c r="C4896" t="s">
        <v>3871</v>
      </c>
      <c r="D4896" t="s">
        <v>3880</v>
      </c>
    </row>
    <row r="4897" spans="1:4" x14ac:dyDescent="0.3">
      <c r="A4897">
        <v>1005155</v>
      </c>
      <c r="B4897" t="s">
        <v>3869</v>
      </c>
      <c r="C4897" t="s">
        <v>3871</v>
      </c>
      <c r="D4897" t="s">
        <v>3879</v>
      </c>
    </row>
    <row r="4898" spans="1:4" x14ac:dyDescent="0.3">
      <c r="A4898">
        <v>1005156</v>
      </c>
      <c r="B4898" t="s">
        <v>3869</v>
      </c>
      <c r="C4898" t="s">
        <v>3875</v>
      </c>
      <c r="D4898" t="s">
        <v>3880</v>
      </c>
    </row>
    <row r="4899" spans="1:4" x14ac:dyDescent="0.3">
      <c r="A4899">
        <v>1005157</v>
      </c>
      <c r="B4899" t="s">
        <v>3869</v>
      </c>
      <c r="C4899" t="s">
        <v>3874</v>
      </c>
      <c r="D4899" t="s">
        <v>3880</v>
      </c>
    </row>
    <row r="4900" spans="1:4" x14ac:dyDescent="0.3">
      <c r="A4900">
        <v>1005158</v>
      </c>
      <c r="B4900" t="s">
        <v>3867</v>
      </c>
      <c r="C4900" t="s">
        <v>3875</v>
      </c>
      <c r="D4900" t="s">
        <v>3879</v>
      </c>
    </row>
    <row r="4901" spans="1:4" x14ac:dyDescent="0.3">
      <c r="A4901">
        <v>1005159</v>
      </c>
      <c r="B4901" t="s">
        <v>3869</v>
      </c>
      <c r="C4901" t="s">
        <v>3874</v>
      </c>
      <c r="D4901" t="s">
        <v>3879</v>
      </c>
    </row>
    <row r="4902" spans="1:4" x14ac:dyDescent="0.3">
      <c r="A4902">
        <v>1005161</v>
      </c>
      <c r="B4902" t="s">
        <v>3869</v>
      </c>
      <c r="C4902" t="s">
        <v>3871</v>
      </c>
      <c r="D4902" t="s">
        <v>3879</v>
      </c>
    </row>
    <row r="4903" spans="1:4" x14ac:dyDescent="0.3">
      <c r="A4903">
        <v>1005162</v>
      </c>
      <c r="B4903" t="s">
        <v>3869</v>
      </c>
      <c r="C4903" t="s">
        <v>3871</v>
      </c>
      <c r="D4903" t="s">
        <v>3880</v>
      </c>
    </row>
    <row r="4904" spans="1:4" x14ac:dyDescent="0.3">
      <c r="A4904">
        <v>1005163</v>
      </c>
      <c r="B4904" t="s">
        <v>3869</v>
      </c>
      <c r="C4904" t="s">
        <v>3872</v>
      </c>
      <c r="D4904" t="s">
        <v>3880</v>
      </c>
    </row>
    <row r="4905" spans="1:4" x14ac:dyDescent="0.3">
      <c r="A4905">
        <v>1005164</v>
      </c>
      <c r="B4905" t="s">
        <v>3867</v>
      </c>
      <c r="C4905" t="s">
        <v>3874</v>
      </c>
      <c r="D4905" t="s">
        <v>3879</v>
      </c>
    </row>
    <row r="4906" spans="1:4" x14ac:dyDescent="0.3">
      <c r="A4906">
        <v>1005165</v>
      </c>
      <c r="B4906" t="s">
        <v>3869</v>
      </c>
      <c r="C4906" t="s">
        <v>3874</v>
      </c>
      <c r="D4906" t="s">
        <v>3880</v>
      </c>
    </row>
    <row r="4907" spans="1:4" x14ac:dyDescent="0.3">
      <c r="A4907">
        <v>1005166</v>
      </c>
      <c r="B4907" t="s">
        <v>3869</v>
      </c>
      <c r="C4907" t="s">
        <v>3873</v>
      </c>
      <c r="D4907" t="s">
        <v>3880</v>
      </c>
    </row>
    <row r="4908" spans="1:4" x14ac:dyDescent="0.3">
      <c r="A4908">
        <v>1005167</v>
      </c>
      <c r="B4908" t="s">
        <v>3869</v>
      </c>
      <c r="C4908" t="s">
        <v>3875</v>
      </c>
      <c r="D4908" t="s">
        <v>3879</v>
      </c>
    </row>
    <row r="4909" spans="1:4" x14ac:dyDescent="0.3">
      <c r="A4909">
        <v>1005168</v>
      </c>
      <c r="B4909" t="s">
        <v>3869</v>
      </c>
      <c r="C4909" t="s">
        <v>3874</v>
      </c>
      <c r="D4909" t="s">
        <v>3880</v>
      </c>
    </row>
    <row r="4910" spans="1:4" x14ac:dyDescent="0.3">
      <c r="A4910">
        <v>1005169</v>
      </c>
      <c r="B4910" t="s">
        <v>3867</v>
      </c>
      <c r="C4910" t="s">
        <v>3873</v>
      </c>
      <c r="D4910" t="s">
        <v>3879</v>
      </c>
    </row>
    <row r="4911" spans="1:4" x14ac:dyDescent="0.3">
      <c r="A4911">
        <v>1005170</v>
      </c>
      <c r="B4911" t="s">
        <v>3869</v>
      </c>
      <c r="C4911" t="s">
        <v>3875</v>
      </c>
      <c r="D4911" t="s">
        <v>3879</v>
      </c>
    </row>
    <row r="4912" spans="1:4" x14ac:dyDescent="0.3">
      <c r="A4912">
        <v>1005171</v>
      </c>
      <c r="B4912" t="s">
        <v>3869</v>
      </c>
      <c r="C4912" t="s">
        <v>3870</v>
      </c>
      <c r="D4912" t="s">
        <v>3880</v>
      </c>
    </row>
    <row r="4913" spans="1:4" x14ac:dyDescent="0.3">
      <c r="A4913">
        <v>1005172</v>
      </c>
      <c r="B4913" t="s">
        <v>3867</v>
      </c>
      <c r="C4913" t="s">
        <v>3874</v>
      </c>
      <c r="D4913" t="s">
        <v>3879</v>
      </c>
    </row>
    <row r="4914" spans="1:4" x14ac:dyDescent="0.3">
      <c r="A4914">
        <v>1005173</v>
      </c>
      <c r="B4914" t="s">
        <v>3869</v>
      </c>
      <c r="C4914" t="s">
        <v>3868</v>
      </c>
      <c r="D4914" t="s">
        <v>3879</v>
      </c>
    </row>
    <row r="4915" spans="1:4" x14ac:dyDescent="0.3">
      <c r="A4915">
        <v>1005174</v>
      </c>
      <c r="B4915" t="s">
        <v>3869</v>
      </c>
      <c r="C4915" t="s">
        <v>3872</v>
      </c>
      <c r="D4915" t="s">
        <v>3879</v>
      </c>
    </row>
    <row r="4916" spans="1:4" x14ac:dyDescent="0.3">
      <c r="A4916">
        <v>1005175</v>
      </c>
      <c r="B4916" t="s">
        <v>3867</v>
      </c>
      <c r="C4916" t="s">
        <v>3874</v>
      </c>
      <c r="D4916" t="s">
        <v>3879</v>
      </c>
    </row>
    <row r="4917" spans="1:4" x14ac:dyDescent="0.3">
      <c r="A4917">
        <v>1005176</v>
      </c>
      <c r="B4917" t="s">
        <v>3869</v>
      </c>
      <c r="C4917" t="s">
        <v>3868</v>
      </c>
      <c r="D4917" t="s">
        <v>3879</v>
      </c>
    </row>
    <row r="4918" spans="1:4" x14ac:dyDescent="0.3">
      <c r="A4918">
        <v>1005177</v>
      </c>
      <c r="B4918" t="s">
        <v>3869</v>
      </c>
      <c r="C4918" t="s">
        <v>3872</v>
      </c>
      <c r="D4918" t="s">
        <v>3880</v>
      </c>
    </row>
    <row r="4919" spans="1:4" x14ac:dyDescent="0.3">
      <c r="A4919">
        <v>1005178</v>
      </c>
      <c r="B4919" t="s">
        <v>3869</v>
      </c>
      <c r="C4919" t="s">
        <v>3873</v>
      </c>
      <c r="D4919" t="s">
        <v>3880</v>
      </c>
    </row>
    <row r="4920" spans="1:4" x14ac:dyDescent="0.3">
      <c r="A4920">
        <v>1005180</v>
      </c>
      <c r="B4920" t="s">
        <v>3869</v>
      </c>
      <c r="C4920" t="s">
        <v>3874</v>
      </c>
      <c r="D4920" t="s">
        <v>3880</v>
      </c>
    </row>
    <row r="4921" spans="1:4" x14ac:dyDescent="0.3">
      <c r="A4921">
        <v>1005181</v>
      </c>
      <c r="B4921" t="s">
        <v>3869</v>
      </c>
      <c r="C4921" t="s">
        <v>3871</v>
      </c>
      <c r="D4921" t="s">
        <v>3880</v>
      </c>
    </row>
    <row r="4922" spans="1:4" x14ac:dyDescent="0.3">
      <c r="A4922">
        <v>1005182</v>
      </c>
      <c r="B4922" t="s">
        <v>3867</v>
      </c>
      <c r="C4922" t="s">
        <v>3874</v>
      </c>
      <c r="D4922" t="s">
        <v>3880</v>
      </c>
    </row>
    <row r="4923" spans="1:4" x14ac:dyDescent="0.3">
      <c r="A4923">
        <v>1005183</v>
      </c>
      <c r="B4923" t="s">
        <v>3867</v>
      </c>
      <c r="C4923" t="s">
        <v>3875</v>
      </c>
      <c r="D4923" t="s">
        <v>3879</v>
      </c>
    </row>
    <row r="4924" spans="1:4" x14ac:dyDescent="0.3">
      <c r="A4924">
        <v>1005184</v>
      </c>
      <c r="B4924" t="s">
        <v>3869</v>
      </c>
      <c r="C4924" t="s">
        <v>3875</v>
      </c>
      <c r="D4924" t="s">
        <v>3880</v>
      </c>
    </row>
    <row r="4925" spans="1:4" x14ac:dyDescent="0.3">
      <c r="A4925">
        <v>1005185</v>
      </c>
      <c r="B4925" t="s">
        <v>3867</v>
      </c>
      <c r="C4925" t="s">
        <v>3874</v>
      </c>
      <c r="D4925" t="s">
        <v>3879</v>
      </c>
    </row>
    <row r="4926" spans="1:4" x14ac:dyDescent="0.3">
      <c r="A4926">
        <v>1005186</v>
      </c>
      <c r="B4926" t="s">
        <v>3869</v>
      </c>
      <c r="C4926" t="s">
        <v>3874</v>
      </c>
      <c r="D4926" t="s">
        <v>3879</v>
      </c>
    </row>
    <row r="4927" spans="1:4" x14ac:dyDescent="0.3">
      <c r="A4927">
        <v>1005187</v>
      </c>
      <c r="B4927" t="s">
        <v>3869</v>
      </c>
      <c r="C4927" t="s">
        <v>3875</v>
      </c>
      <c r="D4927" t="s">
        <v>3879</v>
      </c>
    </row>
    <row r="4928" spans="1:4" x14ac:dyDescent="0.3">
      <c r="A4928">
        <v>1005191</v>
      </c>
      <c r="B4928" t="s">
        <v>3867</v>
      </c>
      <c r="C4928" t="s">
        <v>3871</v>
      </c>
      <c r="D4928" t="s">
        <v>3879</v>
      </c>
    </row>
    <row r="4929" spans="1:4" x14ac:dyDescent="0.3">
      <c r="A4929">
        <v>1005192</v>
      </c>
      <c r="B4929" t="s">
        <v>3869</v>
      </c>
      <c r="C4929" t="s">
        <v>3871</v>
      </c>
      <c r="D4929" t="s">
        <v>3880</v>
      </c>
    </row>
    <row r="4930" spans="1:4" x14ac:dyDescent="0.3">
      <c r="A4930">
        <v>1005193</v>
      </c>
      <c r="B4930" t="s">
        <v>3869</v>
      </c>
      <c r="C4930" t="s">
        <v>3874</v>
      </c>
      <c r="D4930" t="s">
        <v>3880</v>
      </c>
    </row>
    <row r="4931" spans="1:4" x14ac:dyDescent="0.3">
      <c r="A4931">
        <v>1005194</v>
      </c>
      <c r="B4931" t="s">
        <v>3869</v>
      </c>
      <c r="C4931" t="s">
        <v>3871</v>
      </c>
      <c r="D4931" t="s">
        <v>3880</v>
      </c>
    </row>
    <row r="4932" spans="1:4" x14ac:dyDescent="0.3">
      <c r="A4932">
        <v>1005195</v>
      </c>
      <c r="B4932" t="s">
        <v>3869</v>
      </c>
      <c r="C4932" t="s">
        <v>3874</v>
      </c>
      <c r="D4932" t="s">
        <v>3880</v>
      </c>
    </row>
    <row r="4933" spans="1:4" x14ac:dyDescent="0.3">
      <c r="A4933">
        <v>1005196</v>
      </c>
      <c r="B4933" t="s">
        <v>3869</v>
      </c>
      <c r="C4933" t="s">
        <v>3870</v>
      </c>
      <c r="D4933" t="s">
        <v>3880</v>
      </c>
    </row>
    <row r="4934" spans="1:4" x14ac:dyDescent="0.3">
      <c r="A4934">
        <v>1005197</v>
      </c>
      <c r="B4934" t="s">
        <v>3867</v>
      </c>
      <c r="C4934" t="s">
        <v>3870</v>
      </c>
      <c r="D4934" t="s">
        <v>3880</v>
      </c>
    </row>
    <row r="4935" spans="1:4" x14ac:dyDescent="0.3">
      <c r="A4935">
        <v>1005198</v>
      </c>
      <c r="B4935" t="s">
        <v>3867</v>
      </c>
      <c r="C4935" t="s">
        <v>3875</v>
      </c>
      <c r="D4935" t="s">
        <v>3879</v>
      </c>
    </row>
    <row r="4936" spans="1:4" x14ac:dyDescent="0.3">
      <c r="A4936">
        <v>1005199</v>
      </c>
      <c r="B4936" t="s">
        <v>3867</v>
      </c>
      <c r="C4936" t="s">
        <v>3871</v>
      </c>
      <c r="D4936" t="s">
        <v>3879</v>
      </c>
    </row>
    <row r="4937" spans="1:4" x14ac:dyDescent="0.3">
      <c r="A4937">
        <v>1005200</v>
      </c>
      <c r="B4937" t="s">
        <v>3867</v>
      </c>
      <c r="C4937" t="s">
        <v>3874</v>
      </c>
      <c r="D4937" t="s">
        <v>3879</v>
      </c>
    </row>
    <row r="4938" spans="1:4" x14ac:dyDescent="0.3">
      <c r="A4938">
        <v>1005201</v>
      </c>
      <c r="B4938" t="s">
        <v>3869</v>
      </c>
      <c r="C4938" t="s">
        <v>3873</v>
      </c>
      <c r="D4938" t="s">
        <v>3880</v>
      </c>
    </row>
    <row r="4939" spans="1:4" x14ac:dyDescent="0.3">
      <c r="A4939">
        <v>1005203</v>
      </c>
      <c r="B4939" t="s">
        <v>3867</v>
      </c>
      <c r="C4939" t="s">
        <v>3872</v>
      </c>
      <c r="D4939" t="s">
        <v>3880</v>
      </c>
    </row>
    <row r="4940" spans="1:4" x14ac:dyDescent="0.3">
      <c r="A4940">
        <v>1005204</v>
      </c>
      <c r="B4940" t="s">
        <v>3869</v>
      </c>
      <c r="C4940" t="s">
        <v>3873</v>
      </c>
      <c r="D4940" t="s">
        <v>3880</v>
      </c>
    </row>
    <row r="4941" spans="1:4" x14ac:dyDescent="0.3">
      <c r="A4941">
        <v>1005205</v>
      </c>
      <c r="B4941" t="s">
        <v>3869</v>
      </c>
      <c r="C4941" t="s">
        <v>3871</v>
      </c>
      <c r="D4941" t="s">
        <v>3880</v>
      </c>
    </row>
    <row r="4942" spans="1:4" x14ac:dyDescent="0.3">
      <c r="A4942">
        <v>1005206</v>
      </c>
      <c r="B4942" t="s">
        <v>3869</v>
      </c>
      <c r="C4942" t="s">
        <v>3874</v>
      </c>
      <c r="D4942" t="s">
        <v>3879</v>
      </c>
    </row>
    <row r="4943" spans="1:4" x14ac:dyDescent="0.3">
      <c r="A4943">
        <v>1005207</v>
      </c>
      <c r="B4943" t="s">
        <v>3869</v>
      </c>
      <c r="C4943" t="s">
        <v>3871</v>
      </c>
      <c r="D4943" t="s">
        <v>3880</v>
      </c>
    </row>
    <row r="4944" spans="1:4" x14ac:dyDescent="0.3">
      <c r="A4944">
        <v>1005208</v>
      </c>
      <c r="B4944" t="s">
        <v>3869</v>
      </c>
      <c r="C4944" t="s">
        <v>3871</v>
      </c>
      <c r="D4944" t="s">
        <v>3880</v>
      </c>
    </row>
    <row r="4945" spans="1:4" x14ac:dyDescent="0.3">
      <c r="A4945">
        <v>1005209</v>
      </c>
      <c r="B4945" t="s">
        <v>3869</v>
      </c>
      <c r="C4945" t="s">
        <v>3873</v>
      </c>
      <c r="D4945" t="s">
        <v>3879</v>
      </c>
    </row>
    <row r="4946" spans="1:4" x14ac:dyDescent="0.3">
      <c r="A4946">
        <v>1005210</v>
      </c>
      <c r="B4946" t="s">
        <v>3867</v>
      </c>
      <c r="C4946" t="s">
        <v>3874</v>
      </c>
      <c r="D4946" t="s">
        <v>3879</v>
      </c>
    </row>
    <row r="4947" spans="1:4" x14ac:dyDescent="0.3">
      <c r="A4947">
        <v>1005212</v>
      </c>
      <c r="B4947" t="s">
        <v>3869</v>
      </c>
      <c r="C4947" t="s">
        <v>3875</v>
      </c>
      <c r="D4947" t="s">
        <v>3879</v>
      </c>
    </row>
    <row r="4948" spans="1:4" x14ac:dyDescent="0.3">
      <c r="A4948">
        <v>1005213</v>
      </c>
      <c r="B4948" t="s">
        <v>3869</v>
      </c>
      <c r="C4948" t="s">
        <v>3875</v>
      </c>
      <c r="D4948" t="s">
        <v>3879</v>
      </c>
    </row>
    <row r="4949" spans="1:4" x14ac:dyDescent="0.3">
      <c r="A4949">
        <v>1005214</v>
      </c>
      <c r="B4949" t="s">
        <v>3867</v>
      </c>
      <c r="C4949" t="s">
        <v>3874</v>
      </c>
      <c r="D4949" t="s">
        <v>3879</v>
      </c>
    </row>
    <row r="4950" spans="1:4" x14ac:dyDescent="0.3">
      <c r="A4950">
        <v>1005215</v>
      </c>
      <c r="B4950" t="s">
        <v>3867</v>
      </c>
      <c r="C4950" t="s">
        <v>3870</v>
      </c>
      <c r="D4950" t="s">
        <v>3880</v>
      </c>
    </row>
    <row r="4951" spans="1:4" x14ac:dyDescent="0.3">
      <c r="A4951">
        <v>1005216</v>
      </c>
      <c r="B4951" t="s">
        <v>3869</v>
      </c>
      <c r="C4951" t="s">
        <v>3875</v>
      </c>
      <c r="D4951" t="s">
        <v>3879</v>
      </c>
    </row>
    <row r="4952" spans="1:4" x14ac:dyDescent="0.3">
      <c r="A4952">
        <v>1005217</v>
      </c>
      <c r="B4952" t="s">
        <v>3869</v>
      </c>
      <c r="C4952" t="s">
        <v>3871</v>
      </c>
      <c r="D4952" t="s">
        <v>3879</v>
      </c>
    </row>
    <row r="4953" spans="1:4" x14ac:dyDescent="0.3">
      <c r="A4953">
        <v>1005218</v>
      </c>
      <c r="B4953" t="s">
        <v>3869</v>
      </c>
      <c r="C4953" t="s">
        <v>3875</v>
      </c>
      <c r="D4953" t="s">
        <v>3879</v>
      </c>
    </row>
    <row r="4954" spans="1:4" x14ac:dyDescent="0.3">
      <c r="A4954">
        <v>1005219</v>
      </c>
      <c r="B4954" t="s">
        <v>3869</v>
      </c>
      <c r="C4954" t="s">
        <v>3875</v>
      </c>
      <c r="D4954" t="s">
        <v>3880</v>
      </c>
    </row>
    <row r="4955" spans="1:4" x14ac:dyDescent="0.3">
      <c r="A4955">
        <v>1005220</v>
      </c>
      <c r="B4955" t="s">
        <v>3869</v>
      </c>
      <c r="C4955" t="s">
        <v>3871</v>
      </c>
      <c r="D4955" t="s">
        <v>3879</v>
      </c>
    </row>
    <row r="4956" spans="1:4" x14ac:dyDescent="0.3">
      <c r="A4956">
        <v>1005221</v>
      </c>
      <c r="B4956" t="s">
        <v>3867</v>
      </c>
      <c r="C4956" t="s">
        <v>3870</v>
      </c>
      <c r="D4956" t="s">
        <v>3879</v>
      </c>
    </row>
    <row r="4957" spans="1:4" x14ac:dyDescent="0.3">
      <c r="A4957">
        <v>1005222</v>
      </c>
      <c r="B4957" t="s">
        <v>3869</v>
      </c>
      <c r="C4957" t="s">
        <v>3871</v>
      </c>
      <c r="D4957" t="s">
        <v>3879</v>
      </c>
    </row>
    <row r="4958" spans="1:4" x14ac:dyDescent="0.3">
      <c r="A4958">
        <v>1005223</v>
      </c>
      <c r="B4958" t="s">
        <v>3869</v>
      </c>
      <c r="C4958" t="s">
        <v>3870</v>
      </c>
      <c r="D4958" t="s">
        <v>3880</v>
      </c>
    </row>
    <row r="4959" spans="1:4" x14ac:dyDescent="0.3">
      <c r="A4959">
        <v>1005224</v>
      </c>
      <c r="B4959" t="s">
        <v>3869</v>
      </c>
      <c r="C4959" t="s">
        <v>3874</v>
      </c>
      <c r="D4959" t="s">
        <v>3880</v>
      </c>
    </row>
    <row r="4960" spans="1:4" x14ac:dyDescent="0.3">
      <c r="A4960">
        <v>1005225</v>
      </c>
      <c r="B4960" t="s">
        <v>3869</v>
      </c>
      <c r="C4960" t="s">
        <v>3875</v>
      </c>
      <c r="D4960" t="s">
        <v>3880</v>
      </c>
    </row>
    <row r="4961" spans="1:4" x14ac:dyDescent="0.3">
      <c r="A4961">
        <v>1005226</v>
      </c>
      <c r="B4961" t="s">
        <v>3869</v>
      </c>
      <c r="C4961" t="s">
        <v>3874</v>
      </c>
      <c r="D4961" t="s">
        <v>3879</v>
      </c>
    </row>
    <row r="4962" spans="1:4" x14ac:dyDescent="0.3">
      <c r="A4962">
        <v>1005228</v>
      </c>
      <c r="B4962" t="s">
        <v>3869</v>
      </c>
      <c r="C4962" t="s">
        <v>3868</v>
      </c>
      <c r="D4962" t="s">
        <v>3879</v>
      </c>
    </row>
    <row r="4963" spans="1:4" x14ac:dyDescent="0.3">
      <c r="A4963">
        <v>1005229</v>
      </c>
      <c r="B4963" t="s">
        <v>3869</v>
      </c>
      <c r="C4963" t="s">
        <v>3871</v>
      </c>
      <c r="D4963" t="s">
        <v>3879</v>
      </c>
    </row>
    <row r="4964" spans="1:4" x14ac:dyDescent="0.3">
      <c r="A4964">
        <v>1005230</v>
      </c>
      <c r="B4964" t="s">
        <v>3869</v>
      </c>
      <c r="C4964" t="s">
        <v>3871</v>
      </c>
      <c r="D4964" t="s">
        <v>3879</v>
      </c>
    </row>
    <row r="4965" spans="1:4" x14ac:dyDescent="0.3">
      <c r="A4965">
        <v>1005231</v>
      </c>
      <c r="B4965" t="s">
        <v>3869</v>
      </c>
      <c r="C4965" t="s">
        <v>3874</v>
      </c>
      <c r="D4965" t="s">
        <v>3879</v>
      </c>
    </row>
    <row r="4966" spans="1:4" x14ac:dyDescent="0.3">
      <c r="A4966">
        <v>1005232</v>
      </c>
      <c r="B4966" t="s">
        <v>3869</v>
      </c>
      <c r="C4966" t="s">
        <v>3871</v>
      </c>
      <c r="D4966" t="s">
        <v>3880</v>
      </c>
    </row>
    <row r="4967" spans="1:4" x14ac:dyDescent="0.3">
      <c r="A4967">
        <v>1005233</v>
      </c>
      <c r="B4967" t="s">
        <v>3869</v>
      </c>
      <c r="C4967" t="s">
        <v>3871</v>
      </c>
      <c r="D4967" t="s">
        <v>3880</v>
      </c>
    </row>
    <row r="4968" spans="1:4" x14ac:dyDescent="0.3">
      <c r="A4968">
        <v>1005234</v>
      </c>
      <c r="B4968" t="s">
        <v>3867</v>
      </c>
      <c r="C4968" t="s">
        <v>3871</v>
      </c>
      <c r="D4968" t="s">
        <v>3880</v>
      </c>
    </row>
    <row r="4969" spans="1:4" x14ac:dyDescent="0.3">
      <c r="A4969">
        <v>1005235</v>
      </c>
      <c r="B4969" t="s">
        <v>3869</v>
      </c>
      <c r="C4969" t="s">
        <v>3871</v>
      </c>
      <c r="D4969" t="s">
        <v>3879</v>
      </c>
    </row>
    <row r="4970" spans="1:4" x14ac:dyDescent="0.3">
      <c r="A4970">
        <v>1005236</v>
      </c>
      <c r="B4970" t="s">
        <v>3869</v>
      </c>
      <c r="C4970" t="s">
        <v>3871</v>
      </c>
      <c r="D4970" t="s">
        <v>3880</v>
      </c>
    </row>
    <row r="4971" spans="1:4" x14ac:dyDescent="0.3">
      <c r="A4971">
        <v>1005237</v>
      </c>
      <c r="B4971" t="s">
        <v>3869</v>
      </c>
      <c r="C4971" t="s">
        <v>3871</v>
      </c>
      <c r="D4971" t="s">
        <v>3880</v>
      </c>
    </row>
    <row r="4972" spans="1:4" x14ac:dyDescent="0.3">
      <c r="A4972">
        <v>1005239</v>
      </c>
      <c r="B4972" t="s">
        <v>3869</v>
      </c>
      <c r="C4972" t="s">
        <v>3874</v>
      </c>
      <c r="D4972" t="s">
        <v>3880</v>
      </c>
    </row>
    <row r="4973" spans="1:4" x14ac:dyDescent="0.3">
      <c r="A4973">
        <v>1005240</v>
      </c>
      <c r="B4973" t="s">
        <v>3867</v>
      </c>
      <c r="C4973" t="s">
        <v>3871</v>
      </c>
      <c r="D4973" t="s">
        <v>3880</v>
      </c>
    </row>
    <row r="4974" spans="1:4" x14ac:dyDescent="0.3">
      <c r="A4974">
        <v>1005241</v>
      </c>
      <c r="B4974" t="s">
        <v>3867</v>
      </c>
      <c r="C4974" t="s">
        <v>3871</v>
      </c>
      <c r="D4974" t="s">
        <v>3879</v>
      </c>
    </row>
    <row r="4975" spans="1:4" x14ac:dyDescent="0.3">
      <c r="A4975">
        <v>1005242</v>
      </c>
      <c r="B4975" t="s">
        <v>3869</v>
      </c>
      <c r="C4975" t="s">
        <v>3871</v>
      </c>
      <c r="D4975" t="s">
        <v>3880</v>
      </c>
    </row>
    <row r="4976" spans="1:4" x14ac:dyDescent="0.3">
      <c r="A4976">
        <v>1005243</v>
      </c>
      <c r="B4976" t="s">
        <v>3869</v>
      </c>
      <c r="C4976" t="s">
        <v>3868</v>
      </c>
      <c r="D4976" t="s">
        <v>3879</v>
      </c>
    </row>
    <row r="4977" spans="1:4" x14ac:dyDescent="0.3">
      <c r="A4977">
        <v>1005245</v>
      </c>
      <c r="B4977" t="s">
        <v>3867</v>
      </c>
      <c r="C4977" t="s">
        <v>3872</v>
      </c>
      <c r="D4977" t="s">
        <v>3880</v>
      </c>
    </row>
    <row r="4978" spans="1:4" x14ac:dyDescent="0.3">
      <c r="A4978">
        <v>1005246</v>
      </c>
      <c r="B4978" t="s">
        <v>3867</v>
      </c>
      <c r="C4978" t="s">
        <v>3875</v>
      </c>
      <c r="D4978" t="s">
        <v>3880</v>
      </c>
    </row>
    <row r="4979" spans="1:4" x14ac:dyDescent="0.3">
      <c r="A4979">
        <v>1005247</v>
      </c>
      <c r="B4979" t="s">
        <v>3867</v>
      </c>
      <c r="C4979" t="s">
        <v>3868</v>
      </c>
      <c r="D4979" t="s">
        <v>3879</v>
      </c>
    </row>
    <row r="4980" spans="1:4" x14ac:dyDescent="0.3">
      <c r="A4980">
        <v>1005248</v>
      </c>
      <c r="B4980" t="s">
        <v>3867</v>
      </c>
      <c r="C4980" t="s">
        <v>3872</v>
      </c>
      <c r="D4980" t="s">
        <v>3880</v>
      </c>
    </row>
    <row r="4981" spans="1:4" x14ac:dyDescent="0.3">
      <c r="A4981">
        <v>1005249</v>
      </c>
      <c r="B4981" t="s">
        <v>3867</v>
      </c>
      <c r="C4981" t="s">
        <v>3872</v>
      </c>
      <c r="D4981" t="s">
        <v>3880</v>
      </c>
    </row>
    <row r="4982" spans="1:4" x14ac:dyDescent="0.3">
      <c r="A4982">
        <v>1005250</v>
      </c>
      <c r="B4982" t="s">
        <v>3869</v>
      </c>
      <c r="C4982" t="s">
        <v>3873</v>
      </c>
      <c r="D4982" t="s">
        <v>3880</v>
      </c>
    </row>
    <row r="4983" spans="1:4" x14ac:dyDescent="0.3">
      <c r="A4983">
        <v>1005251</v>
      </c>
      <c r="B4983" t="s">
        <v>3867</v>
      </c>
      <c r="C4983" t="s">
        <v>3871</v>
      </c>
      <c r="D4983" t="s">
        <v>3880</v>
      </c>
    </row>
    <row r="4984" spans="1:4" x14ac:dyDescent="0.3">
      <c r="A4984">
        <v>1005252</v>
      </c>
      <c r="B4984" t="s">
        <v>3869</v>
      </c>
      <c r="C4984" t="s">
        <v>3871</v>
      </c>
      <c r="D4984" t="s">
        <v>3879</v>
      </c>
    </row>
    <row r="4985" spans="1:4" x14ac:dyDescent="0.3">
      <c r="A4985">
        <v>1005253</v>
      </c>
      <c r="B4985" t="s">
        <v>3867</v>
      </c>
      <c r="C4985" t="s">
        <v>3870</v>
      </c>
      <c r="D4985" t="s">
        <v>3879</v>
      </c>
    </row>
    <row r="4986" spans="1:4" x14ac:dyDescent="0.3">
      <c r="A4986">
        <v>1005254</v>
      </c>
      <c r="B4986" t="s">
        <v>3869</v>
      </c>
      <c r="C4986" t="s">
        <v>3875</v>
      </c>
      <c r="D4986" t="s">
        <v>3880</v>
      </c>
    </row>
    <row r="4987" spans="1:4" x14ac:dyDescent="0.3">
      <c r="A4987">
        <v>1005255</v>
      </c>
      <c r="B4987" t="s">
        <v>3869</v>
      </c>
      <c r="C4987" t="s">
        <v>3868</v>
      </c>
      <c r="D4987" t="s">
        <v>3879</v>
      </c>
    </row>
    <row r="4988" spans="1:4" x14ac:dyDescent="0.3">
      <c r="A4988">
        <v>1005256</v>
      </c>
      <c r="B4988" t="s">
        <v>3869</v>
      </c>
      <c r="C4988" t="s">
        <v>3871</v>
      </c>
      <c r="D4988" t="s">
        <v>3880</v>
      </c>
    </row>
    <row r="4989" spans="1:4" x14ac:dyDescent="0.3">
      <c r="A4989">
        <v>1005257</v>
      </c>
      <c r="B4989" t="s">
        <v>3867</v>
      </c>
      <c r="C4989" t="s">
        <v>3871</v>
      </c>
      <c r="D4989" t="s">
        <v>3879</v>
      </c>
    </row>
    <row r="4990" spans="1:4" x14ac:dyDescent="0.3">
      <c r="A4990">
        <v>1005258</v>
      </c>
      <c r="B4990" t="s">
        <v>3869</v>
      </c>
      <c r="C4990" t="s">
        <v>3874</v>
      </c>
      <c r="D4990" t="s">
        <v>3879</v>
      </c>
    </row>
    <row r="4991" spans="1:4" x14ac:dyDescent="0.3">
      <c r="A4991">
        <v>1005259</v>
      </c>
      <c r="B4991" t="s">
        <v>3869</v>
      </c>
      <c r="C4991" t="s">
        <v>3871</v>
      </c>
      <c r="D4991" t="s">
        <v>3880</v>
      </c>
    </row>
    <row r="4992" spans="1:4" x14ac:dyDescent="0.3">
      <c r="A4992">
        <v>1005260</v>
      </c>
      <c r="B4992" t="s">
        <v>3869</v>
      </c>
      <c r="C4992" t="s">
        <v>3874</v>
      </c>
      <c r="D4992" t="s">
        <v>3880</v>
      </c>
    </row>
    <row r="4993" spans="1:4" x14ac:dyDescent="0.3">
      <c r="A4993">
        <v>1005261</v>
      </c>
      <c r="B4993" t="s">
        <v>3869</v>
      </c>
      <c r="C4993" t="s">
        <v>3874</v>
      </c>
      <c r="D4993" t="s">
        <v>3879</v>
      </c>
    </row>
    <row r="4994" spans="1:4" x14ac:dyDescent="0.3">
      <c r="A4994">
        <v>1005262</v>
      </c>
      <c r="B4994" t="s">
        <v>3867</v>
      </c>
      <c r="C4994" t="s">
        <v>3871</v>
      </c>
      <c r="D4994" t="s">
        <v>3879</v>
      </c>
    </row>
    <row r="4995" spans="1:4" x14ac:dyDescent="0.3">
      <c r="A4995">
        <v>1005263</v>
      </c>
      <c r="B4995" t="s">
        <v>3869</v>
      </c>
      <c r="C4995" t="s">
        <v>3874</v>
      </c>
      <c r="D4995" t="s">
        <v>3879</v>
      </c>
    </row>
    <row r="4996" spans="1:4" x14ac:dyDescent="0.3">
      <c r="A4996">
        <v>1005264</v>
      </c>
      <c r="B4996" t="s">
        <v>3869</v>
      </c>
      <c r="C4996" t="s">
        <v>3875</v>
      </c>
      <c r="D4996" t="s">
        <v>3879</v>
      </c>
    </row>
    <row r="4997" spans="1:4" x14ac:dyDescent="0.3">
      <c r="A4997">
        <v>1005265</v>
      </c>
      <c r="B4997" t="s">
        <v>3869</v>
      </c>
      <c r="C4997" t="s">
        <v>3872</v>
      </c>
      <c r="D4997" t="s">
        <v>3880</v>
      </c>
    </row>
    <row r="4998" spans="1:4" x14ac:dyDescent="0.3">
      <c r="A4998">
        <v>1005266</v>
      </c>
      <c r="B4998" t="s">
        <v>3869</v>
      </c>
      <c r="C4998" t="s">
        <v>3874</v>
      </c>
      <c r="D4998" t="s">
        <v>3879</v>
      </c>
    </row>
    <row r="4999" spans="1:4" x14ac:dyDescent="0.3">
      <c r="A4999">
        <v>1005267</v>
      </c>
      <c r="B4999" t="s">
        <v>3869</v>
      </c>
      <c r="C4999" t="s">
        <v>3874</v>
      </c>
      <c r="D4999" t="s">
        <v>3879</v>
      </c>
    </row>
    <row r="5000" spans="1:4" x14ac:dyDescent="0.3">
      <c r="A5000">
        <v>1005269</v>
      </c>
      <c r="B5000" t="s">
        <v>3869</v>
      </c>
      <c r="C5000" t="s">
        <v>3875</v>
      </c>
      <c r="D5000" t="s">
        <v>3879</v>
      </c>
    </row>
    <row r="5001" spans="1:4" x14ac:dyDescent="0.3">
      <c r="A5001">
        <v>1005270</v>
      </c>
      <c r="B5001" t="s">
        <v>3869</v>
      </c>
      <c r="C5001" t="s">
        <v>3871</v>
      </c>
      <c r="D5001" t="s">
        <v>3880</v>
      </c>
    </row>
    <row r="5002" spans="1:4" x14ac:dyDescent="0.3">
      <c r="A5002">
        <v>1005271</v>
      </c>
      <c r="B5002" t="s">
        <v>3867</v>
      </c>
      <c r="C5002" t="s">
        <v>3871</v>
      </c>
      <c r="D5002" t="s">
        <v>3879</v>
      </c>
    </row>
    <row r="5003" spans="1:4" x14ac:dyDescent="0.3">
      <c r="A5003">
        <v>1005272</v>
      </c>
      <c r="B5003" t="s">
        <v>3869</v>
      </c>
      <c r="C5003" t="s">
        <v>3871</v>
      </c>
      <c r="D5003" t="s">
        <v>3879</v>
      </c>
    </row>
    <row r="5004" spans="1:4" x14ac:dyDescent="0.3">
      <c r="A5004">
        <v>1005273</v>
      </c>
      <c r="B5004" t="s">
        <v>3869</v>
      </c>
      <c r="C5004" t="s">
        <v>3870</v>
      </c>
      <c r="D5004" t="s">
        <v>3880</v>
      </c>
    </row>
    <row r="5005" spans="1:4" x14ac:dyDescent="0.3">
      <c r="A5005">
        <v>1005274</v>
      </c>
      <c r="B5005" t="s">
        <v>3869</v>
      </c>
      <c r="C5005" t="s">
        <v>3871</v>
      </c>
      <c r="D5005" t="s">
        <v>3879</v>
      </c>
    </row>
    <row r="5006" spans="1:4" x14ac:dyDescent="0.3">
      <c r="A5006">
        <v>1005275</v>
      </c>
      <c r="B5006" t="s">
        <v>3869</v>
      </c>
      <c r="C5006" t="s">
        <v>3871</v>
      </c>
      <c r="D5006" t="s">
        <v>3879</v>
      </c>
    </row>
    <row r="5007" spans="1:4" x14ac:dyDescent="0.3">
      <c r="A5007">
        <v>1005276</v>
      </c>
      <c r="B5007" t="s">
        <v>3867</v>
      </c>
      <c r="C5007" t="s">
        <v>3871</v>
      </c>
      <c r="D5007" t="s">
        <v>3880</v>
      </c>
    </row>
    <row r="5008" spans="1:4" x14ac:dyDescent="0.3">
      <c r="A5008">
        <v>1005277</v>
      </c>
      <c r="B5008" t="s">
        <v>3869</v>
      </c>
      <c r="C5008" t="s">
        <v>3871</v>
      </c>
      <c r="D5008" t="s">
        <v>3879</v>
      </c>
    </row>
    <row r="5009" spans="1:4" x14ac:dyDescent="0.3">
      <c r="A5009">
        <v>1005278</v>
      </c>
      <c r="B5009" t="s">
        <v>3867</v>
      </c>
      <c r="C5009" t="s">
        <v>3871</v>
      </c>
      <c r="D5009" t="s">
        <v>3879</v>
      </c>
    </row>
    <row r="5010" spans="1:4" x14ac:dyDescent="0.3">
      <c r="A5010">
        <v>1005279</v>
      </c>
      <c r="B5010" t="s">
        <v>3867</v>
      </c>
      <c r="C5010" t="s">
        <v>3871</v>
      </c>
      <c r="D5010" t="s">
        <v>3880</v>
      </c>
    </row>
    <row r="5011" spans="1:4" x14ac:dyDescent="0.3">
      <c r="A5011">
        <v>1005280</v>
      </c>
      <c r="B5011" t="s">
        <v>3869</v>
      </c>
      <c r="C5011" t="s">
        <v>3875</v>
      </c>
      <c r="D5011" t="s">
        <v>3879</v>
      </c>
    </row>
    <row r="5012" spans="1:4" x14ac:dyDescent="0.3">
      <c r="A5012">
        <v>1005281</v>
      </c>
      <c r="B5012" t="s">
        <v>3869</v>
      </c>
      <c r="C5012" t="s">
        <v>3871</v>
      </c>
      <c r="D5012" t="s">
        <v>3879</v>
      </c>
    </row>
    <row r="5013" spans="1:4" x14ac:dyDescent="0.3">
      <c r="A5013">
        <v>1005282</v>
      </c>
      <c r="B5013" t="s">
        <v>3867</v>
      </c>
      <c r="C5013" t="s">
        <v>3875</v>
      </c>
      <c r="D5013" t="s">
        <v>3880</v>
      </c>
    </row>
    <row r="5014" spans="1:4" x14ac:dyDescent="0.3">
      <c r="A5014">
        <v>1005283</v>
      </c>
      <c r="B5014" t="s">
        <v>3869</v>
      </c>
      <c r="C5014" t="s">
        <v>3875</v>
      </c>
      <c r="D5014" t="s">
        <v>3880</v>
      </c>
    </row>
    <row r="5015" spans="1:4" x14ac:dyDescent="0.3">
      <c r="A5015">
        <v>1005284</v>
      </c>
      <c r="B5015" t="s">
        <v>3869</v>
      </c>
      <c r="C5015" t="s">
        <v>3871</v>
      </c>
      <c r="D5015" t="s">
        <v>3879</v>
      </c>
    </row>
    <row r="5016" spans="1:4" x14ac:dyDescent="0.3">
      <c r="A5016">
        <v>1005285</v>
      </c>
      <c r="B5016" t="s">
        <v>3869</v>
      </c>
      <c r="C5016" t="s">
        <v>3875</v>
      </c>
      <c r="D5016" t="s">
        <v>3879</v>
      </c>
    </row>
    <row r="5017" spans="1:4" x14ac:dyDescent="0.3">
      <c r="A5017">
        <v>1005286</v>
      </c>
      <c r="B5017" t="s">
        <v>3869</v>
      </c>
      <c r="C5017" t="s">
        <v>3872</v>
      </c>
      <c r="D5017" t="s">
        <v>3879</v>
      </c>
    </row>
    <row r="5018" spans="1:4" x14ac:dyDescent="0.3">
      <c r="A5018">
        <v>1005287</v>
      </c>
      <c r="B5018" t="s">
        <v>3869</v>
      </c>
      <c r="C5018" t="s">
        <v>3871</v>
      </c>
      <c r="D5018" t="s">
        <v>3879</v>
      </c>
    </row>
    <row r="5019" spans="1:4" x14ac:dyDescent="0.3">
      <c r="A5019">
        <v>1005288</v>
      </c>
      <c r="B5019" t="s">
        <v>3869</v>
      </c>
      <c r="C5019" t="s">
        <v>3870</v>
      </c>
      <c r="D5019" t="s">
        <v>3879</v>
      </c>
    </row>
    <row r="5020" spans="1:4" x14ac:dyDescent="0.3">
      <c r="A5020">
        <v>1005290</v>
      </c>
      <c r="B5020" t="s">
        <v>3867</v>
      </c>
      <c r="C5020" t="s">
        <v>3875</v>
      </c>
      <c r="D5020" t="s">
        <v>3880</v>
      </c>
    </row>
    <row r="5021" spans="1:4" x14ac:dyDescent="0.3">
      <c r="A5021">
        <v>1005291</v>
      </c>
      <c r="B5021" t="s">
        <v>3869</v>
      </c>
      <c r="C5021" t="s">
        <v>3872</v>
      </c>
      <c r="D5021" t="s">
        <v>3880</v>
      </c>
    </row>
    <row r="5022" spans="1:4" x14ac:dyDescent="0.3">
      <c r="A5022">
        <v>1005292</v>
      </c>
      <c r="B5022" t="s">
        <v>3869</v>
      </c>
      <c r="C5022" t="s">
        <v>3871</v>
      </c>
      <c r="D5022" t="s">
        <v>3879</v>
      </c>
    </row>
    <row r="5023" spans="1:4" x14ac:dyDescent="0.3">
      <c r="A5023">
        <v>1005293</v>
      </c>
      <c r="B5023" t="s">
        <v>3869</v>
      </c>
      <c r="C5023" t="s">
        <v>3871</v>
      </c>
      <c r="D5023" t="s">
        <v>3879</v>
      </c>
    </row>
    <row r="5024" spans="1:4" x14ac:dyDescent="0.3">
      <c r="A5024">
        <v>1005294</v>
      </c>
      <c r="B5024" t="s">
        <v>3869</v>
      </c>
      <c r="C5024" t="s">
        <v>3871</v>
      </c>
      <c r="D5024" t="s">
        <v>3880</v>
      </c>
    </row>
    <row r="5025" spans="1:4" x14ac:dyDescent="0.3">
      <c r="A5025">
        <v>1005296</v>
      </c>
      <c r="B5025" t="s">
        <v>3867</v>
      </c>
      <c r="C5025" t="s">
        <v>3868</v>
      </c>
      <c r="D5025" t="s">
        <v>3879</v>
      </c>
    </row>
    <row r="5026" spans="1:4" x14ac:dyDescent="0.3">
      <c r="A5026">
        <v>1005297</v>
      </c>
      <c r="B5026" t="s">
        <v>3869</v>
      </c>
      <c r="C5026" t="s">
        <v>3871</v>
      </c>
      <c r="D5026" t="s">
        <v>3879</v>
      </c>
    </row>
    <row r="5027" spans="1:4" x14ac:dyDescent="0.3">
      <c r="A5027">
        <v>1005298</v>
      </c>
      <c r="B5027" t="s">
        <v>3869</v>
      </c>
      <c r="C5027" t="s">
        <v>3874</v>
      </c>
      <c r="D5027" t="s">
        <v>3879</v>
      </c>
    </row>
    <row r="5028" spans="1:4" x14ac:dyDescent="0.3">
      <c r="A5028">
        <v>1005299</v>
      </c>
      <c r="B5028" t="s">
        <v>3869</v>
      </c>
      <c r="C5028" t="s">
        <v>3871</v>
      </c>
      <c r="D5028" t="s">
        <v>3880</v>
      </c>
    </row>
    <row r="5029" spans="1:4" x14ac:dyDescent="0.3">
      <c r="A5029">
        <v>1005300</v>
      </c>
      <c r="B5029" t="s">
        <v>3869</v>
      </c>
      <c r="C5029" t="s">
        <v>3871</v>
      </c>
      <c r="D5029" t="s">
        <v>3879</v>
      </c>
    </row>
    <row r="5030" spans="1:4" x14ac:dyDescent="0.3">
      <c r="A5030">
        <v>1005301</v>
      </c>
      <c r="B5030" t="s">
        <v>3869</v>
      </c>
      <c r="C5030" t="s">
        <v>3871</v>
      </c>
      <c r="D5030" t="s">
        <v>3880</v>
      </c>
    </row>
    <row r="5031" spans="1:4" x14ac:dyDescent="0.3">
      <c r="A5031">
        <v>1005302</v>
      </c>
      <c r="B5031" t="s">
        <v>3867</v>
      </c>
      <c r="C5031" t="s">
        <v>3868</v>
      </c>
      <c r="D5031" t="s">
        <v>3879</v>
      </c>
    </row>
    <row r="5032" spans="1:4" x14ac:dyDescent="0.3">
      <c r="A5032">
        <v>1005303</v>
      </c>
      <c r="B5032" t="s">
        <v>3867</v>
      </c>
      <c r="C5032" t="s">
        <v>3870</v>
      </c>
      <c r="D5032" t="s">
        <v>3880</v>
      </c>
    </row>
    <row r="5033" spans="1:4" x14ac:dyDescent="0.3">
      <c r="A5033">
        <v>1005304</v>
      </c>
      <c r="B5033" t="s">
        <v>3867</v>
      </c>
      <c r="C5033" t="s">
        <v>3874</v>
      </c>
      <c r="D5033" t="s">
        <v>3880</v>
      </c>
    </row>
    <row r="5034" spans="1:4" x14ac:dyDescent="0.3">
      <c r="A5034">
        <v>1005305</v>
      </c>
      <c r="B5034" t="s">
        <v>3867</v>
      </c>
      <c r="C5034" t="s">
        <v>3875</v>
      </c>
      <c r="D5034" t="s">
        <v>3880</v>
      </c>
    </row>
    <row r="5035" spans="1:4" x14ac:dyDescent="0.3">
      <c r="A5035">
        <v>1005306</v>
      </c>
      <c r="B5035" t="s">
        <v>3867</v>
      </c>
      <c r="C5035" t="s">
        <v>3871</v>
      </c>
      <c r="D5035" t="s">
        <v>3879</v>
      </c>
    </row>
    <row r="5036" spans="1:4" x14ac:dyDescent="0.3">
      <c r="A5036">
        <v>1005307</v>
      </c>
      <c r="B5036" t="s">
        <v>3869</v>
      </c>
      <c r="C5036" t="s">
        <v>3871</v>
      </c>
      <c r="D5036" t="s">
        <v>3879</v>
      </c>
    </row>
    <row r="5037" spans="1:4" x14ac:dyDescent="0.3">
      <c r="A5037">
        <v>1005308</v>
      </c>
      <c r="B5037" t="s">
        <v>3869</v>
      </c>
      <c r="C5037" t="s">
        <v>3870</v>
      </c>
      <c r="D5037" t="s">
        <v>3879</v>
      </c>
    </row>
    <row r="5038" spans="1:4" x14ac:dyDescent="0.3">
      <c r="A5038">
        <v>1005310</v>
      </c>
      <c r="B5038" t="s">
        <v>3867</v>
      </c>
      <c r="C5038" t="s">
        <v>3870</v>
      </c>
      <c r="D5038" t="s">
        <v>3879</v>
      </c>
    </row>
    <row r="5039" spans="1:4" x14ac:dyDescent="0.3">
      <c r="A5039">
        <v>1005311</v>
      </c>
      <c r="B5039" t="s">
        <v>3869</v>
      </c>
      <c r="C5039" t="s">
        <v>3873</v>
      </c>
      <c r="D5039" t="s">
        <v>3880</v>
      </c>
    </row>
    <row r="5040" spans="1:4" x14ac:dyDescent="0.3">
      <c r="A5040">
        <v>1005312</v>
      </c>
      <c r="B5040" t="s">
        <v>3869</v>
      </c>
      <c r="C5040" t="s">
        <v>3871</v>
      </c>
      <c r="D5040" t="s">
        <v>3879</v>
      </c>
    </row>
    <row r="5041" spans="1:4" x14ac:dyDescent="0.3">
      <c r="A5041">
        <v>1005313</v>
      </c>
      <c r="B5041" t="s">
        <v>3869</v>
      </c>
      <c r="C5041" t="s">
        <v>3870</v>
      </c>
      <c r="D5041" t="s">
        <v>3879</v>
      </c>
    </row>
    <row r="5042" spans="1:4" x14ac:dyDescent="0.3">
      <c r="A5042">
        <v>1005314</v>
      </c>
      <c r="B5042" t="s">
        <v>3867</v>
      </c>
      <c r="C5042" t="s">
        <v>3871</v>
      </c>
      <c r="D5042" t="s">
        <v>3879</v>
      </c>
    </row>
    <row r="5043" spans="1:4" x14ac:dyDescent="0.3">
      <c r="A5043">
        <v>1005315</v>
      </c>
      <c r="B5043" t="s">
        <v>3869</v>
      </c>
      <c r="C5043" t="s">
        <v>3871</v>
      </c>
      <c r="D5043" t="s">
        <v>3880</v>
      </c>
    </row>
    <row r="5044" spans="1:4" x14ac:dyDescent="0.3">
      <c r="A5044">
        <v>1005316</v>
      </c>
      <c r="B5044" t="s">
        <v>3869</v>
      </c>
      <c r="C5044" t="s">
        <v>3875</v>
      </c>
      <c r="D5044" t="s">
        <v>3879</v>
      </c>
    </row>
    <row r="5045" spans="1:4" x14ac:dyDescent="0.3">
      <c r="A5045">
        <v>1005317</v>
      </c>
      <c r="B5045" t="s">
        <v>3867</v>
      </c>
      <c r="C5045" t="s">
        <v>3871</v>
      </c>
      <c r="D5045" t="s">
        <v>3879</v>
      </c>
    </row>
    <row r="5046" spans="1:4" x14ac:dyDescent="0.3">
      <c r="A5046">
        <v>1005318</v>
      </c>
      <c r="B5046" t="s">
        <v>3869</v>
      </c>
      <c r="C5046" t="s">
        <v>3875</v>
      </c>
      <c r="D5046" t="s">
        <v>3880</v>
      </c>
    </row>
    <row r="5047" spans="1:4" x14ac:dyDescent="0.3">
      <c r="A5047">
        <v>1005319</v>
      </c>
      <c r="B5047" t="s">
        <v>3869</v>
      </c>
      <c r="C5047" t="s">
        <v>3875</v>
      </c>
      <c r="D5047" t="s">
        <v>3879</v>
      </c>
    </row>
    <row r="5048" spans="1:4" x14ac:dyDescent="0.3">
      <c r="A5048">
        <v>1005321</v>
      </c>
      <c r="B5048" t="s">
        <v>3869</v>
      </c>
      <c r="C5048" t="s">
        <v>3871</v>
      </c>
      <c r="D5048" t="s">
        <v>3879</v>
      </c>
    </row>
    <row r="5049" spans="1:4" x14ac:dyDescent="0.3">
      <c r="A5049">
        <v>1005322</v>
      </c>
      <c r="B5049" t="s">
        <v>3869</v>
      </c>
      <c r="C5049" t="s">
        <v>3874</v>
      </c>
      <c r="D5049" t="s">
        <v>3880</v>
      </c>
    </row>
    <row r="5050" spans="1:4" x14ac:dyDescent="0.3">
      <c r="A5050">
        <v>1005323</v>
      </c>
      <c r="B5050" t="s">
        <v>3869</v>
      </c>
      <c r="C5050" t="s">
        <v>3871</v>
      </c>
      <c r="D5050" t="s">
        <v>3880</v>
      </c>
    </row>
    <row r="5051" spans="1:4" x14ac:dyDescent="0.3">
      <c r="A5051">
        <v>1005324</v>
      </c>
      <c r="B5051" t="s">
        <v>3869</v>
      </c>
      <c r="C5051" t="s">
        <v>3871</v>
      </c>
      <c r="D5051" t="s">
        <v>3880</v>
      </c>
    </row>
    <row r="5052" spans="1:4" x14ac:dyDescent="0.3">
      <c r="A5052">
        <v>1005325</v>
      </c>
      <c r="B5052" t="s">
        <v>3867</v>
      </c>
      <c r="C5052" t="s">
        <v>3873</v>
      </c>
      <c r="D5052" t="s">
        <v>3880</v>
      </c>
    </row>
    <row r="5053" spans="1:4" x14ac:dyDescent="0.3">
      <c r="A5053">
        <v>1005326</v>
      </c>
      <c r="B5053" t="s">
        <v>3869</v>
      </c>
      <c r="C5053" t="s">
        <v>3871</v>
      </c>
      <c r="D5053" t="s">
        <v>3880</v>
      </c>
    </row>
    <row r="5054" spans="1:4" x14ac:dyDescent="0.3">
      <c r="A5054">
        <v>1005327</v>
      </c>
      <c r="B5054" t="s">
        <v>3869</v>
      </c>
      <c r="C5054" t="s">
        <v>3871</v>
      </c>
      <c r="D5054" t="s">
        <v>3879</v>
      </c>
    </row>
    <row r="5055" spans="1:4" x14ac:dyDescent="0.3">
      <c r="A5055">
        <v>1005328</v>
      </c>
      <c r="B5055" t="s">
        <v>3867</v>
      </c>
      <c r="C5055" t="s">
        <v>3871</v>
      </c>
      <c r="D5055" t="s">
        <v>3880</v>
      </c>
    </row>
    <row r="5056" spans="1:4" x14ac:dyDescent="0.3">
      <c r="A5056">
        <v>1005329</v>
      </c>
      <c r="B5056" t="s">
        <v>3867</v>
      </c>
      <c r="C5056" t="s">
        <v>3871</v>
      </c>
      <c r="D5056" t="s">
        <v>3879</v>
      </c>
    </row>
    <row r="5057" spans="1:4" x14ac:dyDescent="0.3">
      <c r="A5057">
        <v>1005330</v>
      </c>
      <c r="B5057" t="s">
        <v>3867</v>
      </c>
      <c r="C5057" t="s">
        <v>3871</v>
      </c>
      <c r="D5057" t="s">
        <v>3879</v>
      </c>
    </row>
    <row r="5058" spans="1:4" x14ac:dyDescent="0.3">
      <c r="A5058">
        <v>1005332</v>
      </c>
      <c r="B5058" t="s">
        <v>3869</v>
      </c>
      <c r="C5058" t="s">
        <v>3875</v>
      </c>
      <c r="D5058" t="s">
        <v>3879</v>
      </c>
    </row>
    <row r="5059" spans="1:4" x14ac:dyDescent="0.3">
      <c r="A5059">
        <v>1005333</v>
      </c>
      <c r="B5059" t="s">
        <v>3867</v>
      </c>
      <c r="C5059" t="s">
        <v>3871</v>
      </c>
      <c r="D5059" t="s">
        <v>3879</v>
      </c>
    </row>
    <row r="5060" spans="1:4" x14ac:dyDescent="0.3">
      <c r="A5060">
        <v>1005334</v>
      </c>
      <c r="B5060" t="s">
        <v>3867</v>
      </c>
      <c r="C5060" t="s">
        <v>3870</v>
      </c>
      <c r="D5060" t="s">
        <v>3880</v>
      </c>
    </row>
    <row r="5061" spans="1:4" x14ac:dyDescent="0.3">
      <c r="A5061">
        <v>1005335</v>
      </c>
      <c r="B5061" t="s">
        <v>3869</v>
      </c>
      <c r="C5061" t="s">
        <v>3871</v>
      </c>
      <c r="D5061" t="s">
        <v>3880</v>
      </c>
    </row>
    <row r="5062" spans="1:4" x14ac:dyDescent="0.3">
      <c r="A5062">
        <v>1005336</v>
      </c>
      <c r="B5062" t="s">
        <v>3869</v>
      </c>
      <c r="C5062" t="s">
        <v>3870</v>
      </c>
      <c r="D5062" t="s">
        <v>3879</v>
      </c>
    </row>
    <row r="5063" spans="1:4" x14ac:dyDescent="0.3">
      <c r="A5063">
        <v>1005337</v>
      </c>
      <c r="B5063" t="s">
        <v>3867</v>
      </c>
      <c r="C5063" t="s">
        <v>3874</v>
      </c>
      <c r="D5063" t="s">
        <v>3880</v>
      </c>
    </row>
    <row r="5064" spans="1:4" x14ac:dyDescent="0.3">
      <c r="A5064">
        <v>1005338</v>
      </c>
      <c r="B5064" t="s">
        <v>3869</v>
      </c>
      <c r="C5064" t="s">
        <v>3871</v>
      </c>
      <c r="D5064" t="s">
        <v>3879</v>
      </c>
    </row>
    <row r="5065" spans="1:4" x14ac:dyDescent="0.3">
      <c r="A5065">
        <v>1005339</v>
      </c>
      <c r="B5065" t="s">
        <v>3869</v>
      </c>
      <c r="C5065" t="s">
        <v>3875</v>
      </c>
      <c r="D5065" t="s">
        <v>3879</v>
      </c>
    </row>
    <row r="5066" spans="1:4" x14ac:dyDescent="0.3">
      <c r="A5066">
        <v>1005340</v>
      </c>
      <c r="B5066" t="s">
        <v>3867</v>
      </c>
      <c r="C5066" t="s">
        <v>3873</v>
      </c>
      <c r="D5066" t="s">
        <v>3880</v>
      </c>
    </row>
    <row r="5067" spans="1:4" x14ac:dyDescent="0.3">
      <c r="A5067">
        <v>1005341</v>
      </c>
      <c r="B5067" t="s">
        <v>3867</v>
      </c>
      <c r="C5067" t="s">
        <v>3871</v>
      </c>
      <c r="D5067" t="s">
        <v>3880</v>
      </c>
    </row>
    <row r="5068" spans="1:4" x14ac:dyDescent="0.3">
      <c r="A5068">
        <v>1005342</v>
      </c>
      <c r="B5068" t="s">
        <v>3867</v>
      </c>
      <c r="C5068" t="s">
        <v>3874</v>
      </c>
      <c r="D5068" t="s">
        <v>3879</v>
      </c>
    </row>
    <row r="5069" spans="1:4" x14ac:dyDescent="0.3">
      <c r="A5069">
        <v>1005343</v>
      </c>
      <c r="B5069" t="s">
        <v>3867</v>
      </c>
      <c r="C5069" t="s">
        <v>3871</v>
      </c>
      <c r="D5069" t="s">
        <v>3880</v>
      </c>
    </row>
    <row r="5070" spans="1:4" x14ac:dyDescent="0.3">
      <c r="A5070">
        <v>1005344</v>
      </c>
      <c r="B5070" t="s">
        <v>3867</v>
      </c>
      <c r="C5070" t="s">
        <v>3873</v>
      </c>
      <c r="D5070" t="s">
        <v>3879</v>
      </c>
    </row>
    <row r="5071" spans="1:4" x14ac:dyDescent="0.3">
      <c r="A5071">
        <v>1005345</v>
      </c>
      <c r="B5071" t="s">
        <v>3867</v>
      </c>
      <c r="C5071" t="s">
        <v>3871</v>
      </c>
      <c r="D5071" t="s">
        <v>3880</v>
      </c>
    </row>
    <row r="5072" spans="1:4" x14ac:dyDescent="0.3">
      <c r="A5072">
        <v>1005346</v>
      </c>
      <c r="B5072" t="s">
        <v>3867</v>
      </c>
      <c r="C5072" t="s">
        <v>3871</v>
      </c>
      <c r="D5072" t="s">
        <v>3879</v>
      </c>
    </row>
    <row r="5073" spans="1:4" x14ac:dyDescent="0.3">
      <c r="A5073">
        <v>1005347</v>
      </c>
      <c r="B5073" t="s">
        <v>3869</v>
      </c>
      <c r="C5073" t="s">
        <v>3871</v>
      </c>
      <c r="D5073" t="s">
        <v>3879</v>
      </c>
    </row>
    <row r="5074" spans="1:4" x14ac:dyDescent="0.3">
      <c r="A5074">
        <v>1005348</v>
      </c>
      <c r="B5074" t="s">
        <v>3869</v>
      </c>
      <c r="C5074" t="s">
        <v>3875</v>
      </c>
      <c r="D5074" t="s">
        <v>3879</v>
      </c>
    </row>
    <row r="5075" spans="1:4" x14ac:dyDescent="0.3">
      <c r="A5075">
        <v>1005349</v>
      </c>
      <c r="B5075" t="s">
        <v>3867</v>
      </c>
      <c r="C5075" t="s">
        <v>3873</v>
      </c>
      <c r="D5075" t="s">
        <v>3880</v>
      </c>
    </row>
    <row r="5076" spans="1:4" x14ac:dyDescent="0.3">
      <c r="A5076">
        <v>1005350</v>
      </c>
      <c r="B5076" t="s">
        <v>3869</v>
      </c>
      <c r="C5076" t="s">
        <v>3875</v>
      </c>
      <c r="D5076" t="s">
        <v>3879</v>
      </c>
    </row>
    <row r="5077" spans="1:4" x14ac:dyDescent="0.3">
      <c r="A5077">
        <v>1005351</v>
      </c>
      <c r="B5077" t="s">
        <v>3867</v>
      </c>
      <c r="C5077" t="s">
        <v>3872</v>
      </c>
      <c r="D5077" t="s">
        <v>3880</v>
      </c>
    </row>
    <row r="5078" spans="1:4" x14ac:dyDescent="0.3">
      <c r="A5078">
        <v>1005352</v>
      </c>
      <c r="B5078" t="s">
        <v>3867</v>
      </c>
      <c r="C5078" t="s">
        <v>3874</v>
      </c>
      <c r="D5078" t="s">
        <v>3880</v>
      </c>
    </row>
    <row r="5079" spans="1:4" x14ac:dyDescent="0.3">
      <c r="A5079">
        <v>1005353</v>
      </c>
      <c r="B5079" t="s">
        <v>3869</v>
      </c>
      <c r="C5079" t="s">
        <v>3871</v>
      </c>
      <c r="D5079" t="s">
        <v>3880</v>
      </c>
    </row>
    <row r="5080" spans="1:4" x14ac:dyDescent="0.3">
      <c r="A5080">
        <v>1005355</v>
      </c>
      <c r="B5080" t="s">
        <v>3869</v>
      </c>
      <c r="C5080" t="s">
        <v>3870</v>
      </c>
      <c r="D5080" t="s">
        <v>3880</v>
      </c>
    </row>
    <row r="5081" spans="1:4" x14ac:dyDescent="0.3">
      <c r="A5081">
        <v>1005357</v>
      </c>
      <c r="B5081" t="s">
        <v>3867</v>
      </c>
      <c r="C5081" t="s">
        <v>3875</v>
      </c>
      <c r="D5081" t="s">
        <v>3880</v>
      </c>
    </row>
    <row r="5082" spans="1:4" x14ac:dyDescent="0.3">
      <c r="A5082">
        <v>1005358</v>
      </c>
      <c r="B5082" t="s">
        <v>3869</v>
      </c>
      <c r="C5082" t="s">
        <v>3874</v>
      </c>
      <c r="D5082" t="s">
        <v>3879</v>
      </c>
    </row>
    <row r="5083" spans="1:4" x14ac:dyDescent="0.3">
      <c r="A5083">
        <v>1005359</v>
      </c>
      <c r="B5083" t="s">
        <v>3869</v>
      </c>
      <c r="C5083" t="s">
        <v>3875</v>
      </c>
      <c r="D5083" t="s">
        <v>3879</v>
      </c>
    </row>
    <row r="5084" spans="1:4" x14ac:dyDescent="0.3">
      <c r="A5084">
        <v>1005360</v>
      </c>
      <c r="B5084" t="s">
        <v>3869</v>
      </c>
      <c r="C5084" t="s">
        <v>3875</v>
      </c>
      <c r="D5084" t="s">
        <v>3879</v>
      </c>
    </row>
    <row r="5085" spans="1:4" x14ac:dyDescent="0.3">
      <c r="A5085">
        <v>1005361</v>
      </c>
      <c r="B5085" t="s">
        <v>3867</v>
      </c>
      <c r="C5085" t="s">
        <v>3873</v>
      </c>
      <c r="D5085" t="s">
        <v>3879</v>
      </c>
    </row>
    <row r="5086" spans="1:4" x14ac:dyDescent="0.3">
      <c r="A5086">
        <v>1005362</v>
      </c>
      <c r="B5086" t="s">
        <v>3869</v>
      </c>
      <c r="C5086" t="s">
        <v>3874</v>
      </c>
      <c r="D5086" t="s">
        <v>3879</v>
      </c>
    </row>
    <row r="5087" spans="1:4" x14ac:dyDescent="0.3">
      <c r="A5087">
        <v>1005363</v>
      </c>
      <c r="B5087" t="s">
        <v>3869</v>
      </c>
      <c r="C5087" t="s">
        <v>3870</v>
      </c>
      <c r="D5087" t="s">
        <v>3879</v>
      </c>
    </row>
    <row r="5088" spans="1:4" x14ac:dyDescent="0.3">
      <c r="A5088">
        <v>1005364</v>
      </c>
      <c r="B5088" t="s">
        <v>3867</v>
      </c>
      <c r="C5088" t="s">
        <v>3871</v>
      </c>
      <c r="D5088" t="s">
        <v>3879</v>
      </c>
    </row>
    <row r="5089" spans="1:4" x14ac:dyDescent="0.3">
      <c r="A5089">
        <v>1005365</v>
      </c>
      <c r="B5089" t="s">
        <v>3869</v>
      </c>
      <c r="C5089" t="s">
        <v>3875</v>
      </c>
      <c r="D5089" t="s">
        <v>3879</v>
      </c>
    </row>
    <row r="5090" spans="1:4" x14ac:dyDescent="0.3">
      <c r="A5090">
        <v>1005366</v>
      </c>
      <c r="B5090" t="s">
        <v>3869</v>
      </c>
      <c r="C5090" t="s">
        <v>3875</v>
      </c>
      <c r="D5090" t="s">
        <v>3879</v>
      </c>
    </row>
    <row r="5091" spans="1:4" x14ac:dyDescent="0.3">
      <c r="A5091">
        <v>1005367</v>
      </c>
      <c r="B5091" t="s">
        <v>3869</v>
      </c>
      <c r="C5091" t="s">
        <v>3875</v>
      </c>
      <c r="D5091" t="s">
        <v>3879</v>
      </c>
    </row>
    <row r="5092" spans="1:4" x14ac:dyDescent="0.3">
      <c r="A5092">
        <v>1005368</v>
      </c>
      <c r="B5092" t="s">
        <v>3867</v>
      </c>
      <c r="C5092" t="s">
        <v>3871</v>
      </c>
      <c r="D5092" t="s">
        <v>3879</v>
      </c>
    </row>
    <row r="5093" spans="1:4" x14ac:dyDescent="0.3">
      <c r="A5093">
        <v>1005369</v>
      </c>
      <c r="B5093" t="s">
        <v>3869</v>
      </c>
      <c r="C5093" t="s">
        <v>3871</v>
      </c>
      <c r="D5093" t="s">
        <v>3879</v>
      </c>
    </row>
    <row r="5094" spans="1:4" x14ac:dyDescent="0.3">
      <c r="A5094">
        <v>1005371</v>
      </c>
      <c r="B5094" t="s">
        <v>3869</v>
      </c>
      <c r="C5094" t="s">
        <v>3871</v>
      </c>
      <c r="D5094" t="s">
        <v>3879</v>
      </c>
    </row>
    <row r="5095" spans="1:4" x14ac:dyDescent="0.3">
      <c r="A5095">
        <v>1005372</v>
      </c>
      <c r="B5095" t="s">
        <v>3869</v>
      </c>
      <c r="C5095" t="s">
        <v>3871</v>
      </c>
      <c r="D5095" t="s">
        <v>3879</v>
      </c>
    </row>
    <row r="5096" spans="1:4" x14ac:dyDescent="0.3">
      <c r="A5096">
        <v>1005373</v>
      </c>
      <c r="B5096" t="s">
        <v>3869</v>
      </c>
      <c r="C5096" t="s">
        <v>3875</v>
      </c>
      <c r="D5096" t="s">
        <v>3879</v>
      </c>
    </row>
    <row r="5097" spans="1:4" x14ac:dyDescent="0.3">
      <c r="A5097">
        <v>1005374</v>
      </c>
      <c r="B5097" t="s">
        <v>3869</v>
      </c>
      <c r="C5097" t="s">
        <v>3874</v>
      </c>
      <c r="D5097" t="s">
        <v>3879</v>
      </c>
    </row>
    <row r="5098" spans="1:4" x14ac:dyDescent="0.3">
      <c r="A5098">
        <v>1005375</v>
      </c>
      <c r="B5098" t="s">
        <v>3869</v>
      </c>
      <c r="C5098" t="s">
        <v>3871</v>
      </c>
      <c r="D5098" t="s">
        <v>3879</v>
      </c>
    </row>
    <row r="5099" spans="1:4" x14ac:dyDescent="0.3">
      <c r="A5099">
        <v>1005376</v>
      </c>
      <c r="B5099" t="s">
        <v>3869</v>
      </c>
      <c r="C5099" t="s">
        <v>3871</v>
      </c>
      <c r="D5099" t="s">
        <v>3880</v>
      </c>
    </row>
    <row r="5100" spans="1:4" x14ac:dyDescent="0.3">
      <c r="A5100">
        <v>1005377</v>
      </c>
      <c r="B5100" t="s">
        <v>3867</v>
      </c>
      <c r="C5100" t="s">
        <v>3875</v>
      </c>
      <c r="D5100" t="s">
        <v>3879</v>
      </c>
    </row>
    <row r="5101" spans="1:4" x14ac:dyDescent="0.3">
      <c r="A5101">
        <v>1005378</v>
      </c>
      <c r="B5101" t="s">
        <v>3869</v>
      </c>
      <c r="C5101" t="s">
        <v>3874</v>
      </c>
      <c r="D5101" t="s">
        <v>3879</v>
      </c>
    </row>
    <row r="5102" spans="1:4" x14ac:dyDescent="0.3">
      <c r="A5102">
        <v>1005380</v>
      </c>
      <c r="B5102" t="s">
        <v>3869</v>
      </c>
      <c r="C5102" t="s">
        <v>3875</v>
      </c>
      <c r="D5102" t="s">
        <v>3879</v>
      </c>
    </row>
    <row r="5103" spans="1:4" x14ac:dyDescent="0.3">
      <c r="A5103">
        <v>1005381</v>
      </c>
      <c r="B5103" t="s">
        <v>3869</v>
      </c>
      <c r="C5103" t="s">
        <v>3871</v>
      </c>
      <c r="D5103" t="s">
        <v>3880</v>
      </c>
    </row>
    <row r="5104" spans="1:4" x14ac:dyDescent="0.3">
      <c r="A5104">
        <v>1005382</v>
      </c>
      <c r="B5104" t="s">
        <v>3869</v>
      </c>
      <c r="C5104" t="s">
        <v>3875</v>
      </c>
      <c r="D5104" t="s">
        <v>3880</v>
      </c>
    </row>
    <row r="5105" spans="1:4" x14ac:dyDescent="0.3">
      <c r="A5105">
        <v>1005383</v>
      </c>
      <c r="B5105" t="s">
        <v>3869</v>
      </c>
      <c r="C5105" t="s">
        <v>3874</v>
      </c>
      <c r="D5105" t="s">
        <v>3879</v>
      </c>
    </row>
    <row r="5106" spans="1:4" x14ac:dyDescent="0.3">
      <c r="A5106">
        <v>1005384</v>
      </c>
      <c r="B5106" t="s">
        <v>3867</v>
      </c>
      <c r="C5106" t="s">
        <v>3871</v>
      </c>
      <c r="D5106" t="s">
        <v>3879</v>
      </c>
    </row>
    <row r="5107" spans="1:4" x14ac:dyDescent="0.3">
      <c r="A5107">
        <v>1005385</v>
      </c>
      <c r="B5107" t="s">
        <v>3869</v>
      </c>
      <c r="C5107" t="s">
        <v>3871</v>
      </c>
      <c r="D5107" t="s">
        <v>3880</v>
      </c>
    </row>
    <row r="5108" spans="1:4" x14ac:dyDescent="0.3">
      <c r="A5108">
        <v>1005386</v>
      </c>
      <c r="B5108" t="s">
        <v>3869</v>
      </c>
      <c r="C5108" t="s">
        <v>3871</v>
      </c>
      <c r="D5108" t="s">
        <v>3879</v>
      </c>
    </row>
    <row r="5109" spans="1:4" x14ac:dyDescent="0.3">
      <c r="A5109">
        <v>1005387</v>
      </c>
      <c r="B5109" t="s">
        <v>3867</v>
      </c>
      <c r="C5109" t="s">
        <v>3871</v>
      </c>
      <c r="D5109" t="s">
        <v>3880</v>
      </c>
    </row>
    <row r="5110" spans="1:4" x14ac:dyDescent="0.3">
      <c r="A5110">
        <v>1005388</v>
      </c>
      <c r="B5110" t="s">
        <v>3867</v>
      </c>
      <c r="C5110" t="s">
        <v>3875</v>
      </c>
      <c r="D5110" t="s">
        <v>3879</v>
      </c>
    </row>
    <row r="5111" spans="1:4" x14ac:dyDescent="0.3">
      <c r="A5111">
        <v>1005389</v>
      </c>
      <c r="B5111" t="s">
        <v>3869</v>
      </c>
      <c r="C5111" t="s">
        <v>3872</v>
      </c>
      <c r="D5111" t="s">
        <v>3880</v>
      </c>
    </row>
    <row r="5112" spans="1:4" x14ac:dyDescent="0.3">
      <c r="A5112">
        <v>1005390</v>
      </c>
      <c r="B5112" t="s">
        <v>3869</v>
      </c>
      <c r="C5112" t="s">
        <v>3868</v>
      </c>
      <c r="D5112" t="s">
        <v>3879</v>
      </c>
    </row>
    <row r="5113" spans="1:4" x14ac:dyDescent="0.3">
      <c r="A5113">
        <v>1005392</v>
      </c>
      <c r="B5113" t="s">
        <v>3869</v>
      </c>
      <c r="C5113" t="s">
        <v>3873</v>
      </c>
      <c r="D5113" t="s">
        <v>3880</v>
      </c>
    </row>
    <row r="5114" spans="1:4" x14ac:dyDescent="0.3">
      <c r="A5114">
        <v>1005393</v>
      </c>
      <c r="B5114" t="s">
        <v>3869</v>
      </c>
      <c r="C5114" t="s">
        <v>3874</v>
      </c>
      <c r="D5114" t="s">
        <v>3879</v>
      </c>
    </row>
    <row r="5115" spans="1:4" x14ac:dyDescent="0.3">
      <c r="A5115">
        <v>1005394</v>
      </c>
      <c r="B5115" t="s">
        <v>3869</v>
      </c>
      <c r="C5115" t="s">
        <v>3875</v>
      </c>
      <c r="D5115" t="s">
        <v>3879</v>
      </c>
    </row>
    <row r="5116" spans="1:4" x14ac:dyDescent="0.3">
      <c r="A5116">
        <v>1005395</v>
      </c>
      <c r="B5116" t="s">
        <v>3869</v>
      </c>
      <c r="C5116" t="s">
        <v>3873</v>
      </c>
      <c r="D5116" t="s">
        <v>3880</v>
      </c>
    </row>
    <row r="5117" spans="1:4" x14ac:dyDescent="0.3">
      <c r="A5117">
        <v>1005396</v>
      </c>
      <c r="B5117" t="s">
        <v>3869</v>
      </c>
      <c r="C5117" t="s">
        <v>3871</v>
      </c>
      <c r="D5117" t="s">
        <v>3879</v>
      </c>
    </row>
    <row r="5118" spans="1:4" x14ac:dyDescent="0.3">
      <c r="A5118">
        <v>1005397</v>
      </c>
      <c r="B5118" t="s">
        <v>3869</v>
      </c>
      <c r="C5118" t="s">
        <v>3875</v>
      </c>
      <c r="D5118" t="s">
        <v>3880</v>
      </c>
    </row>
    <row r="5119" spans="1:4" x14ac:dyDescent="0.3">
      <c r="A5119">
        <v>1005398</v>
      </c>
      <c r="B5119" t="s">
        <v>3869</v>
      </c>
      <c r="C5119" t="s">
        <v>3870</v>
      </c>
      <c r="D5119" t="s">
        <v>3880</v>
      </c>
    </row>
    <row r="5120" spans="1:4" x14ac:dyDescent="0.3">
      <c r="A5120">
        <v>1005399</v>
      </c>
      <c r="B5120" t="s">
        <v>3869</v>
      </c>
      <c r="C5120" t="s">
        <v>3871</v>
      </c>
      <c r="D5120" t="s">
        <v>3880</v>
      </c>
    </row>
    <row r="5121" spans="1:4" x14ac:dyDescent="0.3">
      <c r="A5121">
        <v>1005400</v>
      </c>
      <c r="B5121" t="s">
        <v>3867</v>
      </c>
      <c r="C5121" t="s">
        <v>3875</v>
      </c>
      <c r="D5121" t="s">
        <v>3879</v>
      </c>
    </row>
    <row r="5122" spans="1:4" x14ac:dyDescent="0.3">
      <c r="A5122">
        <v>1005401</v>
      </c>
      <c r="B5122" t="s">
        <v>3867</v>
      </c>
      <c r="C5122" t="s">
        <v>3875</v>
      </c>
      <c r="D5122" t="s">
        <v>3880</v>
      </c>
    </row>
    <row r="5123" spans="1:4" x14ac:dyDescent="0.3">
      <c r="A5123">
        <v>1005402</v>
      </c>
      <c r="B5123" t="s">
        <v>3867</v>
      </c>
      <c r="C5123" t="s">
        <v>3871</v>
      </c>
      <c r="D5123" t="s">
        <v>3880</v>
      </c>
    </row>
    <row r="5124" spans="1:4" x14ac:dyDescent="0.3">
      <c r="A5124">
        <v>1005403</v>
      </c>
      <c r="B5124" t="s">
        <v>3869</v>
      </c>
      <c r="C5124" t="s">
        <v>3868</v>
      </c>
      <c r="D5124" t="s">
        <v>3879</v>
      </c>
    </row>
    <row r="5125" spans="1:4" x14ac:dyDescent="0.3">
      <c r="A5125">
        <v>1005404</v>
      </c>
      <c r="B5125" t="s">
        <v>3869</v>
      </c>
      <c r="C5125" t="s">
        <v>3871</v>
      </c>
      <c r="D5125" t="s">
        <v>3880</v>
      </c>
    </row>
    <row r="5126" spans="1:4" x14ac:dyDescent="0.3">
      <c r="A5126">
        <v>1005406</v>
      </c>
      <c r="B5126" t="s">
        <v>3867</v>
      </c>
      <c r="C5126" t="s">
        <v>3874</v>
      </c>
      <c r="D5126" t="s">
        <v>3880</v>
      </c>
    </row>
    <row r="5127" spans="1:4" x14ac:dyDescent="0.3">
      <c r="A5127">
        <v>1005408</v>
      </c>
      <c r="B5127" t="s">
        <v>3869</v>
      </c>
      <c r="C5127" t="s">
        <v>3871</v>
      </c>
      <c r="D5127" t="s">
        <v>3879</v>
      </c>
    </row>
    <row r="5128" spans="1:4" x14ac:dyDescent="0.3">
      <c r="A5128">
        <v>1005410</v>
      </c>
      <c r="B5128" t="s">
        <v>3867</v>
      </c>
      <c r="C5128" t="s">
        <v>3872</v>
      </c>
      <c r="D5128" t="s">
        <v>3880</v>
      </c>
    </row>
    <row r="5129" spans="1:4" x14ac:dyDescent="0.3">
      <c r="A5129">
        <v>1005411</v>
      </c>
      <c r="B5129" t="s">
        <v>3867</v>
      </c>
      <c r="C5129" t="s">
        <v>3868</v>
      </c>
      <c r="D5129" t="s">
        <v>3879</v>
      </c>
    </row>
    <row r="5130" spans="1:4" x14ac:dyDescent="0.3">
      <c r="A5130">
        <v>1005412</v>
      </c>
      <c r="B5130" t="s">
        <v>3869</v>
      </c>
      <c r="C5130" t="s">
        <v>3871</v>
      </c>
      <c r="D5130" t="s">
        <v>3879</v>
      </c>
    </row>
    <row r="5131" spans="1:4" x14ac:dyDescent="0.3">
      <c r="A5131">
        <v>1005413</v>
      </c>
      <c r="B5131" t="s">
        <v>3869</v>
      </c>
      <c r="C5131" t="s">
        <v>3874</v>
      </c>
      <c r="D5131" t="s">
        <v>3879</v>
      </c>
    </row>
    <row r="5132" spans="1:4" x14ac:dyDescent="0.3">
      <c r="A5132">
        <v>1005414</v>
      </c>
      <c r="B5132" t="s">
        <v>3869</v>
      </c>
      <c r="C5132" t="s">
        <v>3868</v>
      </c>
      <c r="D5132" t="s">
        <v>3879</v>
      </c>
    </row>
    <row r="5133" spans="1:4" x14ac:dyDescent="0.3">
      <c r="A5133">
        <v>1005415</v>
      </c>
      <c r="B5133" t="s">
        <v>3867</v>
      </c>
      <c r="C5133" t="s">
        <v>3871</v>
      </c>
      <c r="D5133" t="s">
        <v>3880</v>
      </c>
    </row>
    <row r="5134" spans="1:4" x14ac:dyDescent="0.3">
      <c r="A5134">
        <v>1005416</v>
      </c>
      <c r="B5134" t="s">
        <v>3867</v>
      </c>
      <c r="C5134" t="s">
        <v>3871</v>
      </c>
      <c r="D5134" t="s">
        <v>3879</v>
      </c>
    </row>
    <row r="5135" spans="1:4" x14ac:dyDescent="0.3">
      <c r="A5135">
        <v>1005417</v>
      </c>
      <c r="B5135" t="s">
        <v>3869</v>
      </c>
      <c r="C5135" t="s">
        <v>3875</v>
      </c>
      <c r="D5135" t="s">
        <v>3880</v>
      </c>
    </row>
    <row r="5136" spans="1:4" x14ac:dyDescent="0.3">
      <c r="A5136">
        <v>1005418</v>
      </c>
      <c r="B5136" t="s">
        <v>3867</v>
      </c>
      <c r="C5136" t="s">
        <v>3871</v>
      </c>
      <c r="D5136" t="s">
        <v>3880</v>
      </c>
    </row>
    <row r="5137" spans="1:4" x14ac:dyDescent="0.3">
      <c r="A5137">
        <v>1005419</v>
      </c>
      <c r="B5137" t="s">
        <v>3867</v>
      </c>
      <c r="C5137" t="s">
        <v>3875</v>
      </c>
      <c r="D5137" t="s">
        <v>3880</v>
      </c>
    </row>
    <row r="5138" spans="1:4" x14ac:dyDescent="0.3">
      <c r="A5138">
        <v>1005420</v>
      </c>
      <c r="B5138" t="s">
        <v>3867</v>
      </c>
      <c r="C5138" t="s">
        <v>3868</v>
      </c>
      <c r="D5138" t="s">
        <v>3879</v>
      </c>
    </row>
    <row r="5139" spans="1:4" x14ac:dyDescent="0.3">
      <c r="A5139">
        <v>1005421</v>
      </c>
      <c r="B5139" t="s">
        <v>3869</v>
      </c>
      <c r="C5139" t="s">
        <v>3874</v>
      </c>
      <c r="D5139" t="s">
        <v>3880</v>
      </c>
    </row>
    <row r="5140" spans="1:4" x14ac:dyDescent="0.3">
      <c r="A5140">
        <v>1005422</v>
      </c>
      <c r="B5140" t="s">
        <v>3869</v>
      </c>
      <c r="C5140" t="s">
        <v>3873</v>
      </c>
      <c r="D5140" t="s">
        <v>3880</v>
      </c>
    </row>
    <row r="5141" spans="1:4" x14ac:dyDescent="0.3">
      <c r="A5141">
        <v>1005423</v>
      </c>
      <c r="B5141" t="s">
        <v>3867</v>
      </c>
      <c r="C5141" t="s">
        <v>3873</v>
      </c>
      <c r="D5141" t="s">
        <v>3880</v>
      </c>
    </row>
    <row r="5142" spans="1:4" x14ac:dyDescent="0.3">
      <c r="A5142">
        <v>1005424</v>
      </c>
      <c r="B5142" t="s">
        <v>3867</v>
      </c>
      <c r="C5142" t="s">
        <v>3874</v>
      </c>
      <c r="D5142" t="s">
        <v>3879</v>
      </c>
    </row>
    <row r="5143" spans="1:4" x14ac:dyDescent="0.3">
      <c r="A5143">
        <v>1005425</v>
      </c>
      <c r="B5143" t="s">
        <v>3869</v>
      </c>
      <c r="C5143" t="s">
        <v>3875</v>
      </c>
      <c r="D5143" t="s">
        <v>3879</v>
      </c>
    </row>
    <row r="5144" spans="1:4" x14ac:dyDescent="0.3">
      <c r="A5144">
        <v>1005426</v>
      </c>
      <c r="B5144" t="s">
        <v>3869</v>
      </c>
      <c r="C5144" t="s">
        <v>3871</v>
      </c>
      <c r="D5144" t="s">
        <v>3879</v>
      </c>
    </row>
    <row r="5145" spans="1:4" x14ac:dyDescent="0.3">
      <c r="A5145">
        <v>1005427</v>
      </c>
      <c r="B5145" t="s">
        <v>3869</v>
      </c>
      <c r="C5145" t="s">
        <v>3874</v>
      </c>
      <c r="D5145" t="s">
        <v>3879</v>
      </c>
    </row>
    <row r="5146" spans="1:4" x14ac:dyDescent="0.3">
      <c r="A5146">
        <v>1005428</v>
      </c>
      <c r="B5146" t="s">
        <v>3867</v>
      </c>
      <c r="C5146" t="s">
        <v>3871</v>
      </c>
      <c r="D5146" t="s">
        <v>3879</v>
      </c>
    </row>
    <row r="5147" spans="1:4" x14ac:dyDescent="0.3">
      <c r="A5147">
        <v>1005429</v>
      </c>
      <c r="B5147" t="s">
        <v>3867</v>
      </c>
      <c r="C5147" t="s">
        <v>3871</v>
      </c>
      <c r="D5147" t="s">
        <v>3879</v>
      </c>
    </row>
    <row r="5148" spans="1:4" x14ac:dyDescent="0.3">
      <c r="A5148">
        <v>1005430</v>
      </c>
      <c r="B5148" t="s">
        <v>3867</v>
      </c>
      <c r="C5148" t="s">
        <v>3872</v>
      </c>
      <c r="D5148" t="s">
        <v>3880</v>
      </c>
    </row>
    <row r="5149" spans="1:4" x14ac:dyDescent="0.3">
      <c r="A5149">
        <v>1005431</v>
      </c>
      <c r="B5149" t="s">
        <v>3869</v>
      </c>
      <c r="C5149" t="s">
        <v>3870</v>
      </c>
      <c r="D5149" t="s">
        <v>3880</v>
      </c>
    </row>
    <row r="5150" spans="1:4" x14ac:dyDescent="0.3">
      <c r="A5150">
        <v>1005432</v>
      </c>
      <c r="B5150" t="s">
        <v>3869</v>
      </c>
      <c r="C5150" t="s">
        <v>3870</v>
      </c>
      <c r="D5150" t="s">
        <v>3880</v>
      </c>
    </row>
    <row r="5151" spans="1:4" x14ac:dyDescent="0.3">
      <c r="A5151">
        <v>1005433</v>
      </c>
      <c r="B5151" t="s">
        <v>3867</v>
      </c>
      <c r="C5151" t="s">
        <v>3874</v>
      </c>
      <c r="D5151" t="s">
        <v>3880</v>
      </c>
    </row>
    <row r="5152" spans="1:4" x14ac:dyDescent="0.3">
      <c r="A5152">
        <v>1005434</v>
      </c>
      <c r="B5152" t="s">
        <v>3867</v>
      </c>
      <c r="C5152" t="s">
        <v>3871</v>
      </c>
      <c r="D5152" t="s">
        <v>3880</v>
      </c>
    </row>
    <row r="5153" spans="1:4" x14ac:dyDescent="0.3">
      <c r="A5153">
        <v>1005435</v>
      </c>
      <c r="B5153" t="s">
        <v>3869</v>
      </c>
      <c r="C5153" t="s">
        <v>3872</v>
      </c>
      <c r="D5153" t="s">
        <v>3879</v>
      </c>
    </row>
    <row r="5154" spans="1:4" x14ac:dyDescent="0.3">
      <c r="A5154">
        <v>1005436</v>
      </c>
      <c r="B5154" t="s">
        <v>3869</v>
      </c>
      <c r="C5154" t="s">
        <v>3875</v>
      </c>
      <c r="D5154" t="s">
        <v>3879</v>
      </c>
    </row>
    <row r="5155" spans="1:4" x14ac:dyDescent="0.3">
      <c r="A5155">
        <v>1005437</v>
      </c>
      <c r="B5155" t="s">
        <v>3869</v>
      </c>
      <c r="C5155" t="s">
        <v>3871</v>
      </c>
      <c r="D5155" t="s">
        <v>3879</v>
      </c>
    </row>
    <row r="5156" spans="1:4" x14ac:dyDescent="0.3">
      <c r="A5156">
        <v>1005438</v>
      </c>
      <c r="B5156" t="s">
        <v>3869</v>
      </c>
      <c r="C5156" t="s">
        <v>3871</v>
      </c>
      <c r="D5156" t="s">
        <v>3879</v>
      </c>
    </row>
    <row r="5157" spans="1:4" x14ac:dyDescent="0.3">
      <c r="A5157">
        <v>1005440</v>
      </c>
      <c r="B5157" t="s">
        <v>3867</v>
      </c>
      <c r="C5157" t="s">
        <v>3872</v>
      </c>
      <c r="D5157" t="s">
        <v>3880</v>
      </c>
    </row>
    <row r="5158" spans="1:4" x14ac:dyDescent="0.3">
      <c r="A5158">
        <v>1005441</v>
      </c>
      <c r="B5158" t="s">
        <v>3869</v>
      </c>
      <c r="C5158" t="s">
        <v>3873</v>
      </c>
      <c r="D5158" t="s">
        <v>3880</v>
      </c>
    </row>
    <row r="5159" spans="1:4" x14ac:dyDescent="0.3">
      <c r="A5159">
        <v>1005442</v>
      </c>
      <c r="B5159" t="s">
        <v>3869</v>
      </c>
      <c r="C5159" t="s">
        <v>3871</v>
      </c>
      <c r="D5159" t="s">
        <v>3880</v>
      </c>
    </row>
    <row r="5160" spans="1:4" x14ac:dyDescent="0.3">
      <c r="A5160">
        <v>1005443</v>
      </c>
      <c r="B5160" t="s">
        <v>3869</v>
      </c>
      <c r="C5160" t="s">
        <v>3871</v>
      </c>
      <c r="D5160" t="s">
        <v>3879</v>
      </c>
    </row>
    <row r="5161" spans="1:4" x14ac:dyDescent="0.3">
      <c r="A5161">
        <v>1005444</v>
      </c>
      <c r="B5161" t="s">
        <v>3867</v>
      </c>
      <c r="C5161" t="s">
        <v>3875</v>
      </c>
      <c r="D5161" t="s">
        <v>3880</v>
      </c>
    </row>
    <row r="5162" spans="1:4" x14ac:dyDescent="0.3">
      <c r="A5162">
        <v>1005445</v>
      </c>
      <c r="B5162" t="s">
        <v>3869</v>
      </c>
      <c r="C5162" t="s">
        <v>3871</v>
      </c>
      <c r="D5162" t="s">
        <v>3880</v>
      </c>
    </row>
    <row r="5163" spans="1:4" x14ac:dyDescent="0.3">
      <c r="A5163">
        <v>1005446</v>
      </c>
      <c r="B5163" t="s">
        <v>3867</v>
      </c>
      <c r="C5163" t="s">
        <v>3873</v>
      </c>
      <c r="D5163" t="s">
        <v>3880</v>
      </c>
    </row>
    <row r="5164" spans="1:4" x14ac:dyDescent="0.3">
      <c r="A5164">
        <v>1005447</v>
      </c>
      <c r="B5164" t="s">
        <v>3869</v>
      </c>
      <c r="C5164" t="s">
        <v>3872</v>
      </c>
      <c r="D5164" t="s">
        <v>3879</v>
      </c>
    </row>
    <row r="5165" spans="1:4" x14ac:dyDescent="0.3">
      <c r="A5165">
        <v>1005448</v>
      </c>
      <c r="B5165" t="s">
        <v>3869</v>
      </c>
      <c r="C5165" t="s">
        <v>3872</v>
      </c>
      <c r="D5165" t="s">
        <v>3879</v>
      </c>
    </row>
    <row r="5166" spans="1:4" x14ac:dyDescent="0.3">
      <c r="A5166">
        <v>1005449</v>
      </c>
      <c r="B5166" t="s">
        <v>3869</v>
      </c>
      <c r="C5166" t="s">
        <v>3875</v>
      </c>
      <c r="D5166" t="s">
        <v>3879</v>
      </c>
    </row>
    <row r="5167" spans="1:4" x14ac:dyDescent="0.3">
      <c r="A5167">
        <v>1005450</v>
      </c>
      <c r="B5167" t="s">
        <v>3869</v>
      </c>
      <c r="C5167" t="s">
        <v>3875</v>
      </c>
      <c r="D5167" t="s">
        <v>3879</v>
      </c>
    </row>
    <row r="5168" spans="1:4" x14ac:dyDescent="0.3">
      <c r="A5168">
        <v>1005451</v>
      </c>
      <c r="B5168" t="s">
        <v>3867</v>
      </c>
      <c r="C5168" t="s">
        <v>3871</v>
      </c>
      <c r="D5168" t="s">
        <v>3880</v>
      </c>
    </row>
    <row r="5169" spans="1:4" x14ac:dyDescent="0.3">
      <c r="A5169">
        <v>1005452</v>
      </c>
      <c r="B5169" t="s">
        <v>3869</v>
      </c>
      <c r="C5169" t="s">
        <v>3874</v>
      </c>
      <c r="D5169" t="s">
        <v>3879</v>
      </c>
    </row>
    <row r="5170" spans="1:4" x14ac:dyDescent="0.3">
      <c r="A5170">
        <v>1005453</v>
      </c>
      <c r="B5170" t="s">
        <v>3869</v>
      </c>
      <c r="C5170" t="s">
        <v>3875</v>
      </c>
      <c r="D5170" t="s">
        <v>3879</v>
      </c>
    </row>
    <row r="5171" spans="1:4" x14ac:dyDescent="0.3">
      <c r="A5171">
        <v>1005454</v>
      </c>
      <c r="B5171" t="s">
        <v>3869</v>
      </c>
      <c r="C5171" t="s">
        <v>3874</v>
      </c>
      <c r="D5171" t="s">
        <v>3879</v>
      </c>
    </row>
    <row r="5172" spans="1:4" x14ac:dyDescent="0.3">
      <c r="A5172">
        <v>1005455</v>
      </c>
      <c r="B5172" t="s">
        <v>3867</v>
      </c>
      <c r="C5172" t="s">
        <v>3875</v>
      </c>
      <c r="D5172" t="s">
        <v>3879</v>
      </c>
    </row>
    <row r="5173" spans="1:4" x14ac:dyDescent="0.3">
      <c r="A5173">
        <v>1005456</v>
      </c>
      <c r="B5173" t="s">
        <v>3869</v>
      </c>
      <c r="C5173" t="s">
        <v>3874</v>
      </c>
      <c r="D5173" t="s">
        <v>3879</v>
      </c>
    </row>
    <row r="5174" spans="1:4" x14ac:dyDescent="0.3">
      <c r="A5174">
        <v>1005457</v>
      </c>
      <c r="B5174" t="s">
        <v>3869</v>
      </c>
      <c r="C5174" t="s">
        <v>3875</v>
      </c>
      <c r="D5174" t="s">
        <v>3880</v>
      </c>
    </row>
    <row r="5175" spans="1:4" x14ac:dyDescent="0.3">
      <c r="A5175">
        <v>1005458</v>
      </c>
      <c r="B5175" t="s">
        <v>3867</v>
      </c>
      <c r="C5175" t="s">
        <v>3875</v>
      </c>
      <c r="D5175" t="s">
        <v>3879</v>
      </c>
    </row>
    <row r="5176" spans="1:4" x14ac:dyDescent="0.3">
      <c r="A5176">
        <v>1005459</v>
      </c>
      <c r="B5176" t="s">
        <v>3867</v>
      </c>
      <c r="C5176" t="s">
        <v>3868</v>
      </c>
      <c r="D5176" t="s">
        <v>3879</v>
      </c>
    </row>
    <row r="5177" spans="1:4" x14ac:dyDescent="0.3">
      <c r="A5177">
        <v>1005460</v>
      </c>
      <c r="B5177" t="s">
        <v>3869</v>
      </c>
      <c r="C5177" t="s">
        <v>3875</v>
      </c>
      <c r="D5177" t="s">
        <v>3879</v>
      </c>
    </row>
    <row r="5178" spans="1:4" x14ac:dyDescent="0.3">
      <c r="A5178">
        <v>1005461</v>
      </c>
      <c r="B5178" t="s">
        <v>3869</v>
      </c>
      <c r="C5178" t="s">
        <v>3873</v>
      </c>
      <c r="D5178" t="s">
        <v>3880</v>
      </c>
    </row>
    <row r="5179" spans="1:4" x14ac:dyDescent="0.3">
      <c r="A5179">
        <v>1005462</v>
      </c>
      <c r="B5179" t="s">
        <v>3869</v>
      </c>
      <c r="C5179" t="s">
        <v>3871</v>
      </c>
      <c r="D5179" t="s">
        <v>3879</v>
      </c>
    </row>
    <row r="5180" spans="1:4" x14ac:dyDescent="0.3">
      <c r="A5180">
        <v>1005463</v>
      </c>
      <c r="B5180" t="s">
        <v>3869</v>
      </c>
      <c r="C5180" t="s">
        <v>3874</v>
      </c>
      <c r="D5180" t="s">
        <v>3880</v>
      </c>
    </row>
    <row r="5181" spans="1:4" x14ac:dyDescent="0.3">
      <c r="A5181">
        <v>1005464</v>
      </c>
      <c r="B5181" t="s">
        <v>3869</v>
      </c>
      <c r="C5181" t="s">
        <v>3874</v>
      </c>
      <c r="D5181" t="s">
        <v>3879</v>
      </c>
    </row>
    <row r="5182" spans="1:4" x14ac:dyDescent="0.3">
      <c r="A5182">
        <v>1005465</v>
      </c>
      <c r="B5182" t="s">
        <v>3867</v>
      </c>
      <c r="C5182" t="s">
        <v>3871</v>
      </c>
      <c r="D5182" t="s">
        <v>3880</v>
      </c>
    </row>
    <row r="5183" spans="1:4" x14ac:dyDescent="0.3">
      <c r="A5183">
        <v>1005466</v>
      </c>
      <c r="B5183" t="s">
        <v>3869</v>
      </c>
      <c r="C5183" t="s">
        <v>3871</v>
      </c>
      <c r="D5183" t="s">
        <v>3879</v>
      </c>
    </row>
    <row r="5184" spans="1:4" x14ac:dyDescent="0.3">
      <c r="A5184">
        <v>1005467</v>
      </c>
      <c r="B5184" t="s">
        <v>3869</v>
      </c>
      <c r="C5184" t="s">
        <v>3874</v>
      </c>
      <c r="D5184" t="s">
        <v>3879</v>
      </c>
    </row>
    <row r="5185" spans="1:4" x14ac:dyDescent="0.3">
      <c r="A5185">
        <v>1005468</v>
      </c>
      <c r="B5185" t="s">
        <v>3869</v>
      </c>
      <c r="C5185" t="s">
        <v>3871</v>
      </c>
      <c r="D5185" t="s">
        <v>3879</v>
      </c>
    </row>
    <row r="5186" spans="1:4" x14ac:dyDescent="0.3">
      <c r="A5186">
        <v>1005469</v>
      </c>
      <c r="B5186" t="s">
        <v>3869</v>
      </c>
      <c r="C5186" t="s">
        <v>3874</v>
      </c>
      <c r="D5186" t="s">
        <v>3879</v>
      </c>
    </row>
    <row r="5187" spans="1:4" x14ac:dyDescent="0.3">
      <c r="A5187">
        <v>1005470</v>
      </c>
      <c r="B5187" t="s">
        <v>3869</v>
      </c>
      <c r="C5187" t="s">
        <v>3870</v>
      </c>
      <c r="D5187" t="s">
        <v>3879</v>
      </c>
    </row>
    <row r="5188" spans="1:4" x14ac:dyDescent="0.3">
      <c r="A5188">
        <v>1005471</v>
      </c>
      <c r="B5188" t="s">
        <v>3869</v>
      </c>
      <c r="C5188" t="s">
        <v>3875</v>
      </c>
      <c r="D5188" t="s">
        <v>3879</v>
      </c>
    </row>
    <row r="5189" spans="1:4" x14ac:dyDescent="0.3">
      <c r="A5189">
        <v>1005472</v>
      </c>
      <c r="B5189" t="s">
        <v>3869</v>
      </c>
      <c r="C5189" t="s">
        <v>3874</v>
      </c>
      <c r="D5189" t="s">
        <v>3880</v>
      </c>
    </row>
    <row r="5190" spans="1:4" x14ac:dyDescent="0.3">
      <c r="A5190">
        <v>1005473</v>
      </c>
      <c r="B5190" t="s">
        <v>3869</v>
      </c>
      <c r="C5190" t="s">
        <v>3871</v>
      </c>
      <c r="D5190" t="s">
        <v>3879</v>
      </c>
    </row>
    <row r="5191" spans="1:4" x14ac:dyDescent="0.3">
      <c r="A5191">
        <v>1005474</v>
      </c>
      <c r="B5191" t="s">
        <v>3869</v>
      </c>
      <c r="C5191" t="s">
        <v>3871</v>
      </c>
      <c r="D5191" t="s">
        <v>3879</v>
      </c>
    </row>
    <row r="5192" spans="1:4" x14ac:dyDescent="0.3">
      <c r="A5192">
        <v>1005475</v>
      </c>
      <c r="B5192" t="s">
        <v>3869</v>
      </c>
      <c r="C5192" t="s">
        <v>3871</v>
      </c>
      <c r="D5192" t="s">
        <v>3879</v>
      </c>
    </row>
    <row r="5193" spans="1:4" x14ac:dyDescent="0.3">
      <c r="A5193">
        <v>1005476</v>
      </c>
      <c r="B5193" t="s">
        <v>3867</v>
      </c>
      <c r="C5193" t="s">
        <v>3874</v>
      </c>
      <c r="D5193" t="s">
        <v>3880</v>
      </c>
    </row>
    <row r="5194" spans="1:4" x14ac:dyDescent="0.3">
      <c r="A5194">
        <v>1005477</v>
      </c>
      <c r="B5194" t="s">
        <v>3869</v>
      </c>
      <c r="C5194" t="s">
        <v>3874</v>
      </c>
      <c r="D5194" t="s">
        <v>3879</v>
      </c>
    </row>
    <row r="5195" spans="1:4" x14ac:dyDescent="0.3">
      <c r="A5195">
        <v>1005478</v>
      </c>
      <c r="B5195" t="s">
        <v>3869</v>
      </c>
      <c r="C5195" t="s">
        <v>3874</v>
      </c>
      <c r="D5195" t="s">
        <v>3879</v>
      </c>
    </row>
    <row r="5196" spans="1:4" x14ac:dyDescent="0.3">
      <c r="A5196">
        <v>1005479</v>
      </c>
      <c r="B5196" t="s">
        <v>3869</v>
      </c>
      <c r="C5196" t="s">
        <v>3874</v>
      </c>
      <c r="D5196" t="s">
        <v>3879</v>
      </c>
    </row>
    <row r="5197" spans="1:4" x14ac:dyDescent="0.3">
      <c r="A5197">
        <v>1005480</v>
      </c>
      <c r="B5197" t="s">
        <v>3867</v>
      </c>
      <c r="C5197" t="s">
        <v>3871</v>
      </c>
      <c r="D5197" t="s">
        <v>3880</v>
      </c>
    </row>
    <row r="5198" spans="1:4" x14ac:dyDescent="0.3">
      <c r="A5198">
        <v>1005481</v>
      </c>
      <c r="B5198" t="s">
        <v>3869</v>
      </c>
      <c r="C5198" t="s">
        <v>3872</v>
      </c>
      <c r="D5198" t="s">
        <v>3879</v>
      </c>
    </row>
    <row r="5199" spans="1:4" x14ac:dyDescent="0.3">
      <c r="A5199">
        <v>1005482</v>
      </c>
      <c r="B5199" t="s">
        <v>3869</v>
      </c>
      <c r="C5199" t="s">
        <v>3875</v>
      </c>
      <c r="D5199" t="s">
        <v>3879</v>
      </c>
    </row>
    <row r="5200" spans="1:4" x14ac:dyDescent="0.3">
      <c r="A5200">
        <v>1005483</v>
      </c>
      <c r="B5200" t="s">
        <v>3867</v>
      </c>
      <c r="C5200" t="s">
        <v>3871</v>
      </c>
      <c r="D5200" t="s">
        <v>3879</v>
      </c>
    </row>
    <row r="5201" spans="1:4" x14ac:dyDescent="0.3">
      <c r="A5201">
        <v>1005484</v>
      </c>
      <c r="B5201" t="s">
        <v>3869</v>
      </c>
      <c r="C5201" t="s">
        <v>3872</v>
      </c>
      <c r="D5201" t="s">
        <v>3880</v>
      </c>
    </row>
    <row r="5202" spans="1:4" x14ac:dyDescent="0.3">
      <c r="A5202">
        <v>1005485</v>
      </c>
      <c r="B5202" t="s">
        <v>3869</v>
      </c>
      <c r="C5202" t="s">
        <v>3871</v>
      </c>
      <c r="D5202" t="s">
        <v>3880</v>
      </c>
    </row>
    <row r="5203" spans="1:4" x14ac:dyDescent="0.3">
      <c r="A5203">
        <v>1005486</v>
      </c>
      <c r="B5203" t="s">
        <v>3869</v>
      </c>
      <c r="C5203" t="s">
        <v>3871</v>
      </c>
      <c r="D5203" t="s">
        <v>3879</v>
      </c>
    </row>
    <row r="5204" spans="1:4" x14ac:dyDescent="0.3">
      <c r="A5204">
        <v>1005487</v>
      </c>
      <c r="B5204" t="s">
        <v>3869</v>
      </c>
      <c r="C5204" t="s">
        <v>3871</v>
      </c>
      <c r="D5204" t="s">
        <v>3879</v>
      </c>
    </row>
    <row r="5205" spans="1:4" x14ac:dyDescent="0.3">
      <c r="A5205">
        <v>1005488</v>
      </c>
      <c r="B5205" t="s">
        <v>3869</v>
      </c>
      <c r="C5205" t="s">
        <v>3871</v>
      </c>
      <c r="D5205" t="s">
        <v>3879</v>
      </c>
    </row>
    <row r="5206" spans="1:4" x14ac:dyDescent="0.3">
      <c r="A5206">
        <v>1005489</v>
      </c>
      <c r="B5206" t="s">
        <v>3869</v>
      </c>
      <c r="C5206" t="s">
        <v>3875</v>
      </c>
      <c r="D5206" t="s">
        <v>3879</v>
      </c>
    </row>
    <row r="5207" spans="1:4" x14ac:dyDescent="0.3">
      <c r="A5207">
        <v>1005490</v>
      </c>
      <c r="B5207" t="s">
        <v>3869</v>
      </c>
      <c r="C5207" t="s">
        <v>3872</v>
      </c>
      <c r="D5207" t="s">
        <v>3879</v>
      </c>
    </row>
    <row r="5208" spans="1:4" x14ac:dyDescent="0.3">
      <c r="A5208">
        <v>1005491</v>
      </c>
      <c r="B5208" t="s">
        <v>3869</v>
      </c>
      <c r="C5208" t="s">
        <v>3875</v>
      </c>
      <c r="D5208" t="s">
        <v>3879</v>
      </c>
    </row>
    <row r="5209" spans="1:4" x14ac:dyDescent="0.3">
      <c r="A5209">
        <v>1005492</v>
      </c>
      <c r="B5209" t="s">
        <v>3869</v>
      </c>
      <c r="C5209" t="s">
        <v>3875</v>
      </c>
      <c r="D5209" t="s">
        <v>3880</v>
      </c>
    </row>
    <row r="5210" spans="1:4" x14ac:dyDescent="0.3">
      <c r="A5210">
        <v>1005493</v>
      </c>
      <c r="B5210" t="s">
        <v>3869</v>
      </c>
      <c r="C5210" t="s">
        <v>3874</v>
      </c>
      <c r="D5210" t="s">
        <v>3879</v>
      </c>
    </row>
    <row r="5211" spans="1:4" x14ac:dyDescent="0.3">
      <c r="A5211">
        <v>1005494</v>
      </c>
      <c r="B5211" t="s">
        <v>3867</v>
      </c>
      <c r="C5211" t="s">
        <v>3874</v>
      </c>
      <c r="D5211" t="s">
        <v>3880</v>
      </c>
    </row>
    <row r="5212" spans="1:4" x14ac:dyDescent="0.3">
      <c r="A5212">
        <v>1005495</v>
      </c>
      <c r="B5212" t="s">
        <v>3867</v>
      </c>
      <c r="C5212" t="s">
        <v>3875</v>
      </c>
      <c r="D5212" t="s">
        <v>3880</v>
      </c>
    </row>
    <row r="5213" spans="1:4" x14ac:dyDescent="0.3">
      <c r="A5213">
        <v>1005496</v>
      </c>
      <c r="B5213" t="s">
        <v>3869</v>
      </c>
      <c r="C5213" t="s">
        <v>3871</v>
      </c>
      <c r="D5213" t="s">
        <v>3879</v>
      </c>
    </row>
    <row r="5214" spans="1:4" x14ac:dyDescent="0.3">
      <c r="A5214">
        <v>1005497</v>
      </c>
      <c r="B5214" t="s">
        <v>3869</v>
      </c>
      <c r="C5214" t="s">
        <v>3871</v>
      </c>
      <c r="D5214" t="s">
        <v>3880</v>
      </c>
    </row>
    <row r="5215" spans="1:4" x14ac:dyDescent="0.3">
      <c r="A5215">
        <v>1005498</v>
      </c>
      <c r="B5215" t="s">
        <v>3867</v>
      </c>
      <c r="C5215" t="s">
        <v>3873</v>
      </c>
      <c r="D5215" t="s">
        <v>3880</v>
      </c>
    </row>
    <row r="5216" spans="1:4" x14ac:dyDescent="0.3">
      <c r="A5216">
        <v>1005499</v>
      </c>
      <c r="B5216" t="s">
        <v>3867</v>
      </c>
      <c r="C5216" t="s">
        <v>3871</v>
      </c>
      <c r="D5216" t="s">
        <v>3879</v>
      </c>
    </row>
    <row r="5217" spans="1:4" x14ac:dyDescent="0.3">
      <c r="A5217">
        <v>1005500</v>
      </c>
      <c r="B5217" t="s">
        <v>3867</v>
      </c>
      <c r="C5217" t="s">
        <v>3874</v>
      </c>
      <c r="D5217" t="s">
        <v>3879</v>
      </c>
    </row>
    <row r="5218" spans="1:4" x14ac:dyDescent="0.3">
      <c r="A5218">
        <v>1005501</v>
      </c>
      <c r="B5218" t="s">
        <v>3869</v>
      </c>
      <c r="C5218" t="s">
        <v>3871</v>
      </c>
      <c r="D5218" t="s">
        <v>3879</v>
      </c>
    </row>
    <row r="5219" spans="1:4" x14ac:dyDescent="0.3">
      <c r="A5219">
        <v>1005502</v>
      </c>
      <c r="B5219" t="s">
        <v>3869</v>
      </c>
      <c r="C5219" t="s">
        <v>3871</v>
      </c>
      <c r="D5219" t="s">
        <v>3879</v>
      </c>
    </row>
    <row r="5220" spans="1:4" x14ac:dyDescent="0.3">
      <c r="A5220">
        <v>1005503</v>
      </c>
      <c r="B5220" t="s">
        <v>3867</v>
      </c>
      <c r="C5220" t="s">
        <v>3871</v>
      </c>
      <c r="D5220" t="s">
        <v>3879</v>
      </c>
    </row>
    <row r="5221" spans="1:4" x14ac:dyDescent="0.3">
      <c r="A5221">
        <v>1005504</v>
      </c>
      <c r="B5221" t="s">
        <v>3869</v>
      </c>
      <c r="C5221" t="s">
        <v>3872</v>
      </c>
      <c r="D5221" t="s">
        <v>3880</v>
      </c>
    </row>
    <row r="5222" spans="1:4" x14ac:dyDescent="0.3">
      <c r="A5222">
        <v>1005505</v>
      </c>
      <c r="B5222" t="s">
        <v>3867</v>
      </c>
      <c r="C5222" t="s">
        <v>3871</v>
      </c>
      <c r="D5222" t="s">
        <v>3880</v>
      </c>
    </row>
    <row r="5223" spans="1:4" x14ac:dyDescent="0.3">
      <c r="A5223">
        <v>1005506</v>
      </c>
      <c r="B5223" t="s">
        <v>3867</v>
      </c>
      <c r="C5223" t="s">
        <v>3875</v>
      </c>
      <c r="D5223" t="s">
        <v>3879</v>
      </c>
    </row>
    <row r="5224" spans="1:4" x14ac:dyDescent="0.3">
      <c r="A5224">
        <v>1005507</v>
      </c>
      <c r="B5224" t="s">
        <v>3869</v>
      </c>
      <c r="C5224" t="s">
        <v>3872</v>
      </c>
      <c r="D5224" t="s">
        <v>3880</v>
      </c>
    </row>
    <row r="5225" spans="1:4" x14ac:dyDescent="0.3">
      <c r="A5225">
        <v>1005508</v>
      </c>
      <c r="B5225" t="s">
        <v>3869</v>
      </c>
      <c r="C5225" t="s">
        <v>3871</v>
      </c>
      <c r="D5225" t="s">
        <v>3879</v>
      </c>
    </row>
    <row r="5226" spans="1:4" x14ac:dyDescent="0.3">
      <c r="A5226">
        <v>1005509</v>
      </c>
      <c r="B5226" t="s">
        <v>3869</v>
      </c>
      <c r="C5226" t="s">
        <v>3871</v>
      </c>
      <c r="D5226" t="s">
        <v>3879</v>
      </c>
    </row>
    <row r="5227" spans="1:4" x14ac:dyDescent="0.3">
      <c r="A5227">
        <v>1005510</v>
      </c>
      <c r="B5227" t="s">
        <v>3869</v>
      </c>
      <c r="C5227" t="s">
        <v>3875</v>
      </c>
      <c r="D5227" t="s">
        <v>3879</v>
      </c>
    </row>
    <row r="5228" spans="1:4" x14ac:dyDescent="0.3">
      <c r="A5228">
        <v>1005511</v>
      </c>
      <c r="B5228" t="s">
        <v>3869</v>
      </c>
      <c r="C5228" t="s">
        <v>3872</v>
      </c>
      <c r="D5228" t="s">
        <v>3880</v>
      </c>
    </row>
    <row r="5229" spans="1:4" x14ac:dyDescent="0.3">
      <c r="A5229">
        <v>1005512</v>
      </c>
      <c r="B5229" t="s">
        <v>3867</v>
      </c>
      <c r="C5229" t="s">
        <v>3871</v>
      </c>
      <c r="D5229" t="s">
        <v>3880</v>
      </c>
    </row>
    <row r="5230" spans="1:4" x14ac:dyDescent="0.3">
      <c r="A5230">
        <v>1005513</v>
      </c>
      <c r="B5230" t="s">
        <v>3869</v>
      </c>
      <c r="C5230" t="s">
        <v>3874</v>
      </c>
      <c r="D5230" t="s">
        <v>3880</v>
      </c>
    </row>
    <row r="5231" spans="1:4" x14ac:dyDescent="0.3">
      <c r="A5231">
        <v>1005514</v>
      </c>
      <c r="B5231" t="s">
        <v>3867</v>
      </c>
      <c r="C5231" t="s">
        <v>3868</v>
      </c>
      <c r="D5231" t="s">
        <v>3879</v>
      </c>
    </row>
    <row r="5232" spans="1:4" x14ac:dyDescent="0.3">
      <c r="A5232">
        <v>1005515</v>
      </c>
      <c r="B5232" t="s">
        <v>3869</v>
      </c>
      <c r="C5232" t="s">
        <v>3875</v>
      </c>
      <c r="D5232" t="s">
        <v>3879</v>
      </c>
    </row>
    <row r="5233" spans="1:4" x14ac:dyDescent="0.3">
      <c r="A5233">
        <v>1005516</v>
      </c>
      <c r="B5233" t="s">
        <v>3867</v>
      </c>
      <c r="C5233" t="s">
        <v>3873</v>
      </c>
      <c r="D5233" t="s">
        <v>3880</v>
      </c>
    </row>
    <row r="5234" spans="1:4" x14ac:dyDescent="0.3">
      <c r="A5234">
        <v>1005517</v>
      </c>
      <c r="B5234" t="s">
        <v>3869</v>
      </c>
      <c r="C5234" t="s">
        <v>3870</v>
      </c>
      <c r="D5234" t="s">
        <v>3880</v>
      </c>
    </row>
    <row r="5235" spans="1:4" x14ac:dyDescent="0.3">
      <c r="A5235">
        <v>1005518</v>
      </c>
      <c r="B5235" t="s">
        <v>3869</v>
      </c>
      <c r="C5235" t="s">
        <v>3873</v>
      </c>
      <c r="D5235" t="s">
        <v>3880</v>
      </c>
    </row>
    <row r="5236" spans="1:4" x14ac:dyDescent="0.3">
      <c r="A5236">
        <v>1005519</v>
      </c>
      <c r="B5236" t="s">
        <v>3869</v>
      </c>
      <c r="C5236" t="s">
        <v>3874</v>
      </c>
      <c r="D5236" t="s">
        <v>3879</v>
      </c>
    </row>
    <row r="5237" spans="1:4" x14ac:dyDescent="0.3">
      <c r="A5237">
        <v>1005520</v>
      </c>
      <c r="B5237" t="s">
        <v>3869</v>
      </c>
      <c r="C5237" t="s">
        <v>3872</v>
      </c>
      <c r="D5237" t="s">
        <v>3880</v>
      </c>
    </row>
    <row r="5238" spans="1:4" x14ac:dyDescent="0.3">
      <c r="A5238">
        <v>1005522</v>
      </c>
      <c r="B5238" t="s">
        <v>3869</v>
      </c>
      <c r="C5238" t="s">
        <v>3871</v>
      </c>
      <c r="D5238" t="s">
        <v>3879</v>
      </c>
    </row>
    <row r="5239" spans="1:4" x14ac:dyDescent="0.3">
      <c r="A5239">
        <v>1005523</v>
      </c>
      <c r="B5239" t="s">
        <v>3869</v>
      </c>
      <c r="C5239" t="s">
        <v>3874</v>
      </c>
      <c r="D5239" t="s">
        <v>3880</v>
      </c>
    </row>
    <row r="5240" spans="1:4" x14ac:dyDescent="0.3">
      <c r="A5240">
        <v>1005524</v>
      </c>
      <c r="B5240" t="s">
        <v>3867</v>
      </c>
      <c r="C5240" t="s">
        <v>3868</v>
      </c>
      <c r="D5240" t="s">
        <v>3879</v>
      </c>
    </row>
    <row r="5241" spans="1:4" x14ac:dyDescent="0.3">
      <c r="A5241">
        <v>1005525</v>
      </c>
      <c r="B5241" t="s">
        <v>3867</v>
      </c>
      <c r="C5241" t="s">
        <v>3868</v>
      </c>
      <c r="D5241" t="s">
        <v>3879</v>
      </c>
    </row>
    <row r="5242" spans="1:4" x14ac:dyDescent="0.3">
      <c r="A5242">
        <v>1005526</v>
      </c>
      <c r="B5242" t="s">
        <v>3867</v>
      </c>
      <c r="C5242" t="s">
        <v>3874</v>
      </c>
      <c r="D5242" t="s">
        <v>3879</v>
      </c>
    </row>
    <row r="5243" spans="1:4" x14ac:dyDescent="0.3">
      <c r="A5243">
        <v>1005527</v>
      </c>
      <c r="B5243" t="s">
        <v>3869</v>
      </c>
      <c r="C5243" t="s">
        <v>3871</v>
      </c>
      <c r="D5243" t="s">
        <v>3879</v>
      </c>
    </row>
    <row r="5244" spans="1:4" x14ac:dyDescent="0.3">
      <c r="A5244">
        <v>1005528</v>
      </c>
      <c r="B5244" t="s">
        <v>3869</v>
      </c>
      <c r="C5244" t="s">
        <v>3873</v>
      </c>
      <c r="D5244" t="s">
        <v>3880</v>
      </c>
    </row>
    <row r="5245" spans="1:4" x14ac:dyDescent="0.3">
      <c r="A5245">
        <v>1005529</v>
      </c>
      <c r="B5245" t="s">
        <v>3869</v>
      </c>
      <c r="C5245" t="s">
        <v>3875</v>
      </c>
      <c r="D5245" t="s">
        <v>3879</v>
      </c>
    </row>
    <row r="5246" spans="1:4" x14ac:dyDescent="0.3">
      <c r="A5246">
        <v>1005530</v>
      </c>
      <c r="B5246" t="s">
        <v>3867</v>
      </c>
      <c r="C5246" t="s">
        <v>3875</v>
      </c>
      <c r="D5246" t="s">
        <v>3879</v>
      </c>
    </row>
    <row r="5247" spans="1:4" x14ac:dyDescent="0.3">
      <c r="A5247">
        <v>1005531</v>
      </c>
      <c r="B5247" t="s">
        <v>3869</v>
      </c>
      <c r="C5247" t="s">
        <v>3873</v>
      </c>
      <c r="D5247" t="s">
        <v>3880</v>
      </c>
    </row>
    <row r="5248" spans="1:4" x14ac:dyDescent="0.3">
      <c r="A5248">
        <v>1005532</v>
      </c>
      <c r="B5248" t="s">
        <v>3869</v>
      </c>
      <c r="C5248" t="s">
        <v>3871</v>
      </c>
      <c r="D5248" t="s">
        <v>3879</v>
      </c>
    </row>
    <row r="5249" spans="1:4" x14ac:dyDescent="0.3">
      <c r="A5249">
        <v>1005533</v>
      </c>
      <c r="B5249" t="s">
        <v>3867</v>
      </c>
      <c r="C5249" t="s">
        <v>3873</v>
      </c>
      <c r="D5249" t="s">
        <v>3880</v>
      </c>
    </row>
    <row r="5250" spans="1:4" x14ac:dyDescent="0.3">
      <c r="A5250">
        <v>1005534</v>
      </c>
      <c r="B5250" t="s">
        <v>3869</v>
      </c>
      <c r="C5250" t="s">
        <v>3872</v>
      </c>
      <c r="D5250" t="s">
        <v>3880</v>
      </c>
    </row>
    <row r="5251" spans="1:4" x14ac:dyDescent="0.3">
      <c r="A5251">
        <v>1005535</v>
      </c>
      <c r="B5251" t="s">
        <v>3869</v>
      </c>
      <c r="C5251" t="s">
        <v>3871</v>
      </c>
      <c r="D5251" t="s">
        <v>3880</v>
      </c>
    </row>
    <row r="5252" spans="1:4" x14ac:dyDescent="0.3">
      <c r="A5252">
        <v>1005536</v>
      </c>
      <c r="B5252" t="s">
        <v>3869</v>
      </c>
      <c r="C5252" t="s">
        <v>3871</v>
      </c>
      <c r="D5252" t="s">
        <v>3880</v>
      </c>
    </row>
    <row r="5253" spans="1:4" x14ac:dyDescent="0.3">
      <c r="A5253">
        <v>1005537</v>
      </c>
      <c r="B5253" t="s">
        <v>3867</v>
      </c>
      <c r="C5253" t="s">
        <v>3870</v>
      </c>
      <c r="D5253" t="s">
        <v>3879</v>
      </c>
    </row>
    <row r="5254" spans="1:4" x14ac:dyDescent="0.3">
      <c r="A5254">
        <v>1005538</v>
      </c>
      <c r="B5254" t="s">
        <v>3869</v>
      </c>
      <c r="C5254" t="s">
        <v>3872</v>
      </c>
      <c r="D5254" t="s">
        <v>3880</v>
      </c>
    </row>
    <row r="5255" spans="1:4" x14ac:dyDescent="0.3">
      <c r="A5255">
        <v>1005539</v>
      </c>
      <c r="B5255" t="s">
        <v>3867</v>
      </c>
      <c r="C5255" t="s">
        <v>3871</v>
      </c>
      <c r="D5255" t="s">
        <v>3880</v>
      </c>
    </row>
    <row r="5256" spans="1:4" x14ac:dyDescent="0.3">
      <c r="A5256">
        <v>1005540</v>
      </c>
      <c r="B5256" t="s">
        <v>3869</v>
      </c>
      <c r="C5256" t="s">
        <v>3874</v>
      </c>
      <c r="D5256" t="s">
        <v>3880</v>
      </c>
    </row>
    <row r="5257" spans="1:4" x14ac:dyDescent="0.3">
      <c r="A5257">
        <v>1005541</v>
      </c>
      <c r="B5257" t="s">
        <v>3869</v>
      </c>
      <c r="C5257" t="s">
        <v>3870</v>
      </c>
      <c r="D5257" t="s">
        <v>3879</v>
      </c>
    </row>
    <row r="5258" spans="1:4" x14ac:dyDescent="0.3">
      <c r="A5258">
        <v>1005542</v>
      </c>
      <c r="B5258" t="s">
        <v>3869</v>
      </c>
      <c r="C5258" t="s">
        <v>3872</v>
      </c>
      <c r="D5258" t="s">
        <v>3880</v>
      </c>
    </row>
    <row r="5259" spans="1:4" x14ac:dyDescent="0.3">
      <c r="A5259">
        <v>1005543</v>
      </c>
      <c r="B5259" t="s">
        <v>3869</v>
      </c>
      <c r="C5259" t="s">
        <v>3871</v>
      </c>
      <c r="D5259" t="s">
        <v>3879</v>
      </c>
    </row>
    <row r="5260" spans="1:4" x14ac:dyDescent="0.3">
      <c r="A5260">
        <v>1005544</v>
      </c>
      <c r="B5260" t="s">
        <v>3869</v>
      </c>
      <c r="C5260" t="s">
        <v>3871</v>
      </c>
      <c r="D5260" t="s">
        <v>3880</v>
      </c>
    </row>
    <row r="5261" spans="1:4" x14ac:dyDescent="0.3">
      <c r="A5261">
        <v>1005545</v>
      </c>
      <c r="B5261" t="s">
        <v>3867</v>
      </c>
      <c r="C5261" t="s">
        <v>3874</v>
      </c>
      <c r="D5261" t="s">
        <v>3880</v>
      </c>
    </row>
    <row r="5262" spans="1:4" x14ac:dyDescent="0.3">
      <c r="A5262">
        <v>1005546</v>
      </c>
      <c r="B5262" t="s">
        <v>3869</v>
      </c>
      <c r="C5262" t="s">
        <v>3875</v>
      </c>
      <c r="D5262" t="s">
        <v>3879</v>
      </c>
    </row>
    <row r="5263" spans="1:4" x14ac:dyDescent="0.3">
      <c r="A5263">
        <v>1005547</v>
      </c>
      <c r="B5263" t="s">
        <v>3867</v>
      </c>
      <c r="C5263" t="s">
        <v>3875</v>
      </c>
      <c r="D5263" t="s">
        <v>3880</v>
      </c>
    </row>
    <row r="5264" spans="1:4" x14ac:dyDescent="0.3">
      <c r="A5264">
        <v>1005548</v>
      </c>
      <c r="B5264" t="s">
        <v>3867</v>
      </c>
      <c r="C5264" t="s">
        <v>3875</v>
      </c>
      <c r="D5264" t="s">
        <v>3879</v>
      </c>
    </row>
    <row r="5265" spans="1:4" x14ac:dyDescent="0.3">
      <c r="A5265">
        <v>1005549</v>
      </c>
      <c r="B5265" t="s">
        <v>3867</v>
      </c>
      <c r="C5265" t="s">
        <v>3873</v>
      </c>
      <c r="D5265" t="s">
        <v>3880</v>
      </c>
    </row>
    <row r="5266" spans="1:4" x14ac:dyDescent="0.3">
      <c r="A5266">
        <v>1005550</v>
      </c>
      <c r="B5266" t="s">
        <v>3869</v>
      </c>
      <c r="C5266" t="s">
        <v>3874</v>
      </c>
      <c r="D5266" t="s">
        <v>3879</v>
      </c>
    </row>
    <row r="5267" spans="1:4" x14ac:dyDescent="0.3">
      <c r="A5267">
        <v>1005551</v>
      </c>
      <c r="B5267" t="s">
        <v>3867</v>
      </c>
      <c r="C5267" t="s">
        <v>3874</v>
      </c>
      <c r="D5267" t="s">
        <v>3879</v>
      </c>
    </row>
    <row r="5268" spans="1:4" x14ac:dyDescent="0.3">
      <c r="A5268">
        <v>1005552</v>
      </c>
      <c r="B5268" t="s">
        <v>3869</v>
      </c>
      <c r="C5268" t="s">
        <v>3873</v>
      </c>
      <c r="D5268" t="s">
        <v>3880</v>
      </c>
    </row>
    <row r="5269" spans="1:4" x14ac:dyDescent="0.3">
      <c r="A5269">
        <v>1005553</v>
      </c>
      <c r="B5269" t="s">
        <v>3869</v>
      </c>
      <c r="C5269" t="s">
        <v>3874</v>
      </c>
      <c r="D5269" t="s">
        <v>3879</v>
      </c>
    </row>
    <row r="5270" spans="1:4" x14ac:dyDescent="0.3">
      <c r="A5270">
        <v>1005554</v>
      </c>
      <c r="B5270" t="s">
        <v>3869</v>
      </c>
      <c r="C5270" t="s">
        <v>3871</v>
      </c>
      <c r="D5270" t="s">
        <v>3879</v>
      </c>
    </row>
    <row r="5271" spans="1:4" x14ac:dyDescent="0.3">
      <c r="A5271">
        <v>1005555</v>
      </c>
      <c r="B5271" t="s">
        <v>3869</v>
      </c>
      <c r="C5271" t="s">
        <v>3868</v>
      </c>
      <c r="D5271" t="s">
        <v>3879</v>
      </c>
    </row>
    <row r="5272" spans="1:4" x14ac:dyDescent="0.3">
      <c r="A5272">
        <v>1005556</v>
      </c>
      <c r="B5272" t="s">
        <v>3869</v>
      </c>
      <c r="C5272" t="s">
        <v>3872</v>
      </c>
      <c r="D5272" t="s">
        <v>3879</v>
      </c>
    </row>
    <row r="5273" spans="1:4" x14ac:dyDescent="0.3">
      <c r="A5273">
        <v>1005557</v>
      </c>
      <c r="B5273" t="s">
        <v>3869</v>
      </c>
      <c r="C5273" t="s">
        <v>3874</v>
      </c>
      <c r="D5273" t="s">
        <v>3880</v>
      </c>
    </row>
    <row r="5274" spans="1:4" x14ac:dyDescent="0.3">
      <c r="A5274">
        <v>1005558</v>
      </c>
      <c r="B5274" t="s">
        <v>3869</v>
      </c>
      <c r="C5274" t="s">
        <v>3868</v>
      </c>
      <c r="D5274" t="s">
        <v>3879</v>
      </c>
    </row>
    <row r="5275" spans="1:4" x14ac:dyDescent="0.3">
      <c r="A5275">
        <v>1005559</v>
      </c>
      <c r="B5275" t="s">
        <v>3869</v>
      </c>
      <c r="C5275" t="s">
        <v>3873</v>
      </c>
      <c r="D5275" t="s">
        <v>3880</v>
      </c>
    </row>
    <row r="5276" spans="1:4" x14ac:dyDescent="0.3">
      <c r="A5276">
        <v>1005560</v>
      </c>
      <c r="B5276" t="s">
        <v>3867</v>
      </c>
      <c r="C5276" t="s">
        <v>3874</v>
      </c>
      <c r="D5276" t="s">
        <v>3880</v>
      </c>
    </row>
    <row r="5277" spans="1:4" x14ac:dyDescent="0.3">
      <c r="A5277">
        <v>1005561</v>
      </c>
      <c r="B5277" t="s">
        <v>3867</v>
      </c>
      <c r="C5277" t="s">
        <v>3871</v>
      </c>
      <c r="D5277" t="s">
        <v>3880</v>
      </c>
    </row>
    <row r="5278" spans="1:4" x14ac:dyDescent="0.3">
      <c r="A5278">
        <v>1005562</v>
      </c>
      <c r="B5278" t="s">
        <v>3867</v>
      </c>
      <c r="C5278" t="s">
        <v>3874</v>
      </c>
      <c r="D5278" t="s">
        <v>3879</v>
      </c>
    </row>
    <row r="5279" spans="1:4" x14ac:dyDescent="0.3">
      <c r="A5279">
        <v>1005563</v>
      </c>
      <c r="B5279" t="s">
        <v>3867</v>
      </c>
      <c r="C5279" t="s">
        <v>3871</v>
      </c>
      <c r="D5279" t="s">
        <v>3879</v>
      </c>
    </row>
    <row r="5280" spans="1:4" x14ac:dyDescent="0.3">
      <c r="A5280">
        <v>1005564</v>
      </c>
      <c r="B5280" t="s">
        <v>3869</v>
      </c>
      <c r="C5280" t="s">
        <v>3872</v>
      </c>
      <c r="D5280" t="s">
        <v>3879</v>
      </c>
    </row>
    <row r="5281" spans="1:4" x14ac:dyDescent="0.3">
      <c r="A5281">
        <v>1005565</v>
      </c>
      <c r="B5281" t="s">
        <v>3869</v>
      </c>
      <c r="C5281" t="s">
        <v>3875</v>
      </c>
      <c r="D5281" t="s">
        <v>3879</v>
      </c>
    </row>
    <row r="5282" spans="1:4" x14ac:dyDescent="0.3">
      <c r="A5282">
        <v>1005566</v>
      </c>
      <c r="B5282" t="s">
        <v>3869</v>
      </c>
      <c r="C5282" t="s">
        <v>3874</v>
      </c>
      <c r="D5282" t="s">
        <v>3879</v>
      </c>
    </row>
    <row r="5283" spans="1:4" x14ac:dyDescent="0.3">
      <c r="A5283">
        <v>1005567</v>
      </c>
      <c r="B5283" t="s">
        <v>3869</v>
      </c>
      <c r="C5283" t="s">
        <v>3873</v>
      </c>
      <c r="D5283" t="s">
        <v>3880</v>
      </c>
    </row>
    <row r="5284" spans="1:4" x14ac:dyDescent="0.3">
      <c r="A5284">
        <v>1005568</v>
      </c>
      <c r="B5284" t="s">
        <v>3869</v>
      </c>
      <c r="C5284" t="s">
        <v>3875</v>
      </c>
      <c r="D5284" t="s">
        <v>3879</v>
      </c>
    </row>
    <row r="5285" spans="1:4" x14ac:dyDescent="0.3">
      <c r="A5285">
        <v>1005570</v>
      </c>
      <c r="B5285" t="s">
        <v>3869</v>
      </c>
      <c r="C5285" t="s">
        <v>3871</v>
      </c>
      <c r="D5285" t="s">
        <v>3879</v>
      </c>
    </row>
    <row r="5286" spans="1:4" x14ac:dyDescent="0.3">
      <c r="A5286">
        <v>1005571</v>
      </c>
      <c r="B5286" t="s">
        <v>3867</v>
      </c>
      <c r="C5286" t="s">
        <v>3871</v>
      </c>
      <c r="D5286" t="s">
        <v>3879</v>
      </c>
    </row>
    <row r="5287" spans="1:4" x14ac:dyDescent="0.3">
      <c r="A5287">
        <v>1005572</v>
      </c>
      <c r="B5287" t="s">
        <v>3867</v>
      </c>
      <c r="C5287" t="s">
        <v>3871</v>
      </c>
      <c r="D5287" t="s">
        <v>3880</v>
      </c>
    </row>
    <row r="5288" spans="1:4" x14ac:dyDescent="0.3">
      <c r="A5288">
        <v>1005573</v>
      </c>
      <c r="B5288" t="s">
        <v>3867</v>
      </c>
      <c r="C5288" t="s">
        <v>3874</v>
      </c>
      <c r="D5288" t="s">
        <v>3880</v>
      </c>
    </row>
    <row r="5289" spans="1:4" x14ac:dyDescent="0.3">
      <c r="A5289">
        <v>1005574</v>
      </c>
      <c r="B5289" t="s">
        <v>3869</v>
      </c>
      <c r="C5289" t="s">
        <v>3871</v>
      </c>
      <c r="D5289" t="s">
        <v>3879</v>
      </c>
    </row>
    <row r="5290" spans="1:4" x14ac:dyDescent="0.3">
      <c r="A5290">
        <v>1005575</v>
      </c>
      <c r="B5290" t="s">
        <v>3869</v>
      </c>
      <c r="C5290" t="s">
        <v>3874</v>
      </c>
      <c r="D5290" t="s">
        <v>3879</v>
      </c>
    </row>
    <row r="5291" spans="1:4" x14ac:dyDescent="0.3">
      <c r="A5291">
        <v>1005576</v>
      </c>
      <c r="B5291" t="s">
        <v>3869</v>
      </c>
      <c r="C5291" t="s">
        <v>3871</v>
      </c>
      <c r="D5291" t="s">
        <v>3879</v>
      </c>
    </row>
    <row r="5292" spans="1:4" x14ac:dyDescent="0.3">
      <c r="A5292">
        <v>1005577</v>
      </c>
      <c r="B5292" t="s">
        <v>3869</v>
      </c>
      <c r="C5292" t="s">
        <v>3873</v>
      </c>
      <c r="D5292" t="s">
        <v>3880</v>
      </c>
    </row>
    <row r="5293" spans="1:4" x14ac:dyDescent="0.3">
      <c r="A5293">
        <v>1005578</v>
      </c>
      <c r="B5293" t="s">
        <v>3867</v>
      </c>
      <c r="C5293" t="s">
        <v>3875</v>
      </c>
      <c r="D5293" t="s">
        <v>3880</v>
      </c>
    </row>
    <row r="5294" spans="1:4" x14ac:dyDescent="0.3">
      <c r="A5294">
        <v>1005579</v>
      </c>
      <c r="B5294" t="s">
        <v>3867</v>
      </c>
      <c r="C5294" t="s">
        <v>3874</v>
      </c>
      <c r="D5294" t="s">
        <v>3880</v>
      </c>
    </row>
    <row r="5295" spans="1:4" x14ac:dyDescent="0.3">
      <c r="A5295">
        <v>1005580</v>
      </c>
      <c r="B5295" t="s">
        <v>3869</v>
      </c>
      <c r="C5295" t="s">
        <v>3872</v>
      </c>
      <c r="D5295" t="s">
        <v>3879</v>
      </c>
    </row>
    <row r="5296" spans="1:4" x14ac:dyDescent="0.3">
      <c r="A5296">
        <v>1005581</v>
      </c>
      <c r="B5296" t="s">
        <v>3869</v>
      </c>
      <c r="C5296" t="s">
        <v>3871</v>
      </c>
      <c r="D5296" t="s">
        <v>3880</v>
      </c>
    </row>
    <row r="5297" spans="1:4" x14ac:dyDescent="0.3">
      <c r="A5297">
        <v>1005582</v>
      </c>
      <c r="B5297" t="s">
        <v>3869</v>
      </c>
      <c r="C5297" t="s">
        <v>3872</v>
      </c>
      <c r="D5297" t="s">
        <v>3880</v>
      </c>
    </row>
    <row r="5298" spans="1:4" x14ac:dyDescent="0.3">
      <c r="A5298">
        <v>1005583</v>
      </c>
      <c r="B5298" t="s">
        <v>3869</v>
      </c>
      <c r="C5298" t="s">
        <v>3870</v>
      </c>
      <c r="D5298" t="s">
        <v>3880</v>
      </c>
    </row>
    <row r="5299" spans="1:4" x14ac:dyDescent="0.3">
      <c r="A5299">
        <v>1005584</v>
      </c>
      <c r="B5299" t="s">
        <v>3867</v>
      </c>
      <c r="C5299" t="s">
        <v>3873</v>
      </c>
      <c r="D5299" t="s">
        <v>3879</v>
      </c>
    </row>
    <row r="5300" spans="1:4" x14ac:dyDescent="0.3">
      <c r="A5300">
        <v>1005585</v>
      </c>
      <c r="B5300" t="s">
        <v>3869</v>
      </c>
      <c r="C5300" t="s">
        <v>3871</v>
      </c>
      <c r="D5300" t="s">
        <v>3879</v>
      </c>
    </row>
    <row r="5301" spans="1:4" x14ac:dyDescent="0.3">
      <c r="A5301">
        <v>1005586</v>
      </c>
      <c r="B5301" t="s">
        <v>3869</v>
      </c>
      <c r="C5301" t="s">
        <v>3874</v>
      </c>
      <c r="D5301" t="s">
        <v>3880</v>
      </c>
    </row>
    <row r="5302" spans="1:4" x14ac:dyDescent="0.3">
      <c r="A5302">
        <v>1005587</v>
      </c>
      <c r="B5302" t="s">
        <v>3869</v>
      </c>
      <c r="C5302" t="s">
        <v>3871</v>
      </c>
      <c r="D5302" t="s">
        <v>3880</v>
      </c>
    </row>
    <row r="5303" spans="1:4" x14ac:dyDescent="0.3">
      <c r="A5303">
        <v>1005588</v>
      </c>
      <c r="B5303" t="s">
        <v>3867</v>
      </c>
      <c r="C5303" t="s">
        <v>3871</v>
      </c>
      <c r="D5303" t="s">
        <v>3880</v>
      </c>
    </row>
    <row r="5304" spans="1:4" x14ac:dyDescent="0.3">
      <c r="A5304">
        <v>1005589</v>
      </c>
      <c r="B5304" t="s">
        <v>3867</v>
      </c>
      <c r="C5304" t="s">
        <v>3871</v>
      </c>
      <c r="D5304" t="s">
        <v>3880</v>
      </c>
    </row>
    <row r="5305" spans="1:4" x14ac:dyDescent="0.3">
      <c r="A5305">
        <v>1005590</v>
      </c>
      <c r="B5305" t="s">
        <v>3867</v>
      </c>
      <c r="C5305" t="s">
        <v>3872</v>
      </c>
      <c r="D5305" t="s">
        <v>3880</v>
      </c>
    </row>
    <row r="5306" spans="1:4" x14ac:dyDescent="0.3">
      <c r="A5306">
        <v>1005591</v>
      </c>
      <c r="B5306" t="s">
        <v>3869</v>
      </c>
      <c r="C5306" t="s">
        <v>3875</v>
      </c>
      <c r="D5306" t="s">
        <v>3879</v>
      </c>
    </row>
    <row r="5307" spans="1:4" x14ac:dyDescent="0.3">
      <c r="A5307">
        <v>1005592</v>
      </c>
      <c r="B5307" t="s">
        <v>3869</v>
      </c>
      <c r="C5307" t="s">
        <v>3871</v>
      </c>
      <c r="D5307" t="s">
        <v>3880</v>
      </c>
    </row>
    <row r="5308" spans="1:4" x14ac:dyDescent="0.3">
      <c r="A5308">
        <v>1005593</v>
      </c>
      <c r="B5308" t="s">
        <v>3869</v>
      </c>
      <c r="C5308" t="s">
        <v>3873</v>
      </c>
      <c r="D5308" t="s">
        <v>3880</v>
      </c>
    </row>
    <row r="5309" spans="1:4" x14ac:dyDescent="0.3">
      <c r="A5309">
        <v>1005594</v>
      </c>
      <c r="B5309" t="s">
        <v>3867</v>
      </c>
      <c r="C5309" t="s">
        <v>3872</v>
      </c>
      <c r="D5309" t="s">
        <v>3880</v>
      </c>
    </row>
    <row r="5310" spans="1:4" x14ac:dyDescent="0.3">
      <c r="A5310">
        <v>1005595</v>
      </c>
      <c r="B5310" t="s">
        <v>3869</v>
      </c>
      <c r="C5310" t="s">
        <v>3871</v>
      </c>
      <c r="D5310" t="s">
        <v>3879</v>
      </c>
    </row>
    <row r="5311" spans="1:4" x14ac:dyDescent="0.3">
      <c r="A5311">
        <v>1005596</v>
      </c>
      <c r="B5311" t="s">
        <v>3869</v>
      </c>
      <c r="C5311" t="s">
        <v>3874</v>
      </c>
      <c r="D5311" t="s">
        <v>3879</v>
      </c>
    </row>
    <row r="5312" spans="1:4" x14ac:dyDescent="0.3">
      <c r="A5312">
        <v>1005597</v>
      </c>
      <c r="B5312" t="s">
        <v>3867</v>
      </c>
      <c r="C5312" t="s">
        <v>3875</v>
      </c>
      <c r="D5312" t="s">
        <v>3879</v>
      </c>
    </row>
    <row r="5313" spans="1:4" x14ac:dyDescent="0.3">
      <c r="A5313">
        <v>1005598</v>
      </c>
      <c r="B5313" t="s">
        <v>3869</v>
      </c>
      <c r="C5313" t="s">
        <v>3875</v>
      </c>
      <c r="D5313" t="s">
        <v>3879</v>
      </c>
    </row>
    <row r="5314" spans="1:4" x14ac:dyDescent="0.3">
      <c r="A5314">
        <v>1005599</v>
      </c>
      <c r="B5314" t="s">
        <v>3869</v>
      </c>
      <c r="C5314" t="s">
        <v>3874</v>
      </c>
      <c r="D5314" t="s">
        <v>3879</v>
      </c>
    </row>
    <row r="5315" spans="1:4" x14ac:dyDescent="0.3">
      <c r="A5315">
        <v>1005600</v>
      </c>
      <c r="B5315" t="s">
        <v>3867</v>
      </c>
      <c r="C5315" t="s">
        <v>3872</v>
      </c>
      <c r="D5315" t="s">
        <v>3879</v>
      </c>
    </row>
    <row r="5316" spans="1:4" x14ac:dyDescent="0.3">
      <c r="A5316">
        <v>1005601</v>
      </c>
      <c r="B5316" t="s">
        <v>3869</v>
      </c>
      <c r="C5316" t="s">
        <v>3874</v>
      </c>
      <c r="D5316" t="s">
        <v>3880</v>
      </c>
    </row>
    <row r="5317" spans="1:4" x14ac:dyDescent="0.3">
      <c r="A5317">
        <v>1005602</v>
      </c>
      <c r="B5317" t="s">
        <v>3869</v>
      </c>
      <c r="C5317" t="s">
        <v>3874</v>
      </c>
      <c r="D5317" t="s">
        <v>3879</v>
      </c>
    </row>
    <row r="5318" spans="1:4" x14ac:dyDescent="0.3">
      <c r="A5318">
        <v>1005604</v>
      </c>
      <c r="B5318" t="s">
        <v>3869</v>
      </c>
      <c r="C5318" t="s">
        <v>3874</v>
      </c>
      <c r="D5318" t="s">
        <v>3879</v>
      </c>
    </row>
    <row r="5319" spans="1:4" x14ac:dyDescent="0.3">
      <c r="A5319">
        <v>1005605</v>
      </c>
      <c r="B5319" t="s">
        <v>3867</v>
      </c>
      <c r="C5319" t="s">
        <v>3875</v>
      </c>
      <c r="D5319" t="s">
        <v>3879</v>
      </c>
    </row>
    <row r="5320" spans="1:4" x14ac:dyDescent="0.3">
      <c r="A5320">
        <v>1005606</v>
      </c>
      <c r="B5320" t="s">
        <v>3867</v>
      </c>
      <c r="C5320" t="s">
        <v>3871</v>
      </c>
      <c r="D5320" t="s">
        <v>3879</v>
      </c>
    </row>
    <row r="5321" spans="1:4" x14ac:dyDescent="0.3">
      <c r="A5321">
        <v>1005607</v>
      </c>
      <c r="B5321" t="s">
        <v>3869</v>
      </c>
      <c r="C5321" t="s">
        <v>3875</v>
      </c>
      <c r="D5321" t="s">
        <v>3879</v>
      </c>
    </row>
    <row r="5322" spans="1:4" x14ac:dyDescent="0.3">
      <c r="A5322">
        <v>1005609</v>
      </c>
      <c r="B5322" t="s">
        <v>3867</v>
      </c>
      <c r="C5322" t="s">
        <v>3873</v>
      </c>
      <c r="D5322" t="s">
        <v>3879</v>
      </c>
    </row>
    <row r="5323" spans="1:4" x14ac:dyDescent="0.3">
      <c r="A5323">
        <v>1005610</v>
      </c>
      <c r="B5323" t="s">
        <v>3867</v>
      </c>
      <c r="C5323" t="s">
        <v>3871</v>
      </c>
      <c r="D5323" t="s">
        <v>3879</v>
      </c>
    </row>
    <row r="5324" spans="1:4" x14ac:dyDescent="0.3">
      <c r="A5324">
        <v>1005611</v>
      </c>
      <c r="B5324" t="s">
        <v>3867</v>
      </c>
      <c r="C5324" t="s">
        <v>3874</v>
      </c>
      <c r="D5324" t="s">
        <v>3879</v>
      </c>
    </row>
    <row r="5325" spans="1:4" x14ac:dyDescent="0.3">
      <c r="A5325">
        <v>1005612</v>
      </c>
      <c r="B5325" t="s">
        <v>3867</v>
      </c>
      <c r="C5325" t="s">
        <v>3871</v>
      </c>
      <c r="D5325" t="s">
        <v>3879</v>
      </c>
    </row>
    <row r="5326" spans="1:4" x14ac:dyDescent="0.3">
      <c r="A5326">
        <v>1005613</v>
      </c>
      <c r="B5326" t="s">
        <v>3867</v>
      </c>
      <c r="C5326" t="s">
        <v>3874</v>
      </c>
      <c r="D5326" t="s">
        <v>3880</v>
      </c>
    </row>
    <row r="5327" spans="1:4" x14ac:dyDescent="0.3">
      <c r="A5327">
        <v>1005615</v>
      </c>
      <c r="B5327" t="s">
        <v>3869</v>
      </c>
      <c r="C5327" t="s">
        <v>3874</v>
      </c>
      <c r="D5327" t="s">
        <v>3879</v>
      </c>
    </row>
    <row r="5328" spans="1:4" x14ac:dyDescent="0.3">
      <c r="A5328">
        <v>1005616</v>
      </c>
      <c r="B5328" t="s">
        <v>3869</v>
      </c>
      <c r="C5328" t="s">
        <v>3872</v>
      </c>
      <c r="D5328" t="s">
        <v>3879</v>
      </c>
    </row>
    <row r="5329" spans="1:4" x14ac:dyDescent="0.3">
      <c r="A5329">
        <v>1005617</v>
      </c>
      <c r="B5329" t="s">
        <v>3869</v>
      </c>
      <c r="C5329" t="s">
        <v>3871</v>
      </c>
      <c r="D5329" t="s">
        <v>3879</v>
      </c>
    </row>
    <row r="5330" spans="1:4" x14ac:dyDescent="0.3">
      <c r="A5330">
        <v>1005618</v>
      </c>
      <c r="B5330" t="s">
        <v>3867</v>
      </c>
      <c r="C5330" t="s">
        <v>3875</v>
      </c>
      <c r="D5330" t="s">
        <v>3879</v>
      </c>
    </row>
    <row r="5331" spans="1:4" x14ac:dyDescent="0.3">
      <c r="A5331">
        <v>1005619</v>
      </c>
      <c r="B5331" t="s">
        <v>3867</v>
      </c>
      <c r="C5331" t="s">
        <v>3875</v>
      </c>
      <c r="D5331" t="s">
        <v>3879</v>
      </c>
    </row>
    <row r="5332" spans="1:4" x14ac:dyDescent="0.3">
      <c r="A5332">
        <v>1005620</v>
      </c>
      <c r="B5332" t="s">
        <v>3869</v>
      </c>
      <c r="C5332" t="s">
        <v>3874</v>
      </c>
      <c r="D5332" t="s">
        <v>3880</v>
      </c>
    </row>
    <row r="5333" spans="1:4" x14ac:dyDescent="0.3">
      <c r="A5333">
        <v>1005621</v>
      </c>
      <c r="B5333" t="s">
        <v>3869</v>
      </c>
      <c r="C5333" t="s">
        <v>3871</v>
      </c>
      <c r="D5333" t="s">
        <v>3879</v>
      </c>
    </row>
    <row r="5334" spans="1:4" x14ac:dyDescent="0.3">
      <c r="A5334">
        <v>1005622</v>
      </c>
      <c r="B5334" t="s">
        <v>3869</v>
      </c>
      <c r="C5334" t="s">
        <v>3874</v>
      </c>
      <c r="D5334" t="s">
        <v>3880</v>
      </c>
    </row>
    <row r="5335" spans="1:4" x14ac:dyDescent="0.3">
      <c r="A5335">
        <v>1005623</v>
      </c>
      <c r="B5335" t="s">
        <v>3869</v>
      </c>
      <c r="C5335" t="s">
        <v>3871</v>
      </c>
      <c r="D5335" t="s">
        <v>3880</v>
      </c>
    </row>
    <row r="5336" spans="1:4" x14ac:dyDescent="0.3">
      <c r="A5336">
        <v>1005624</v>
      </c>
      <c r="B5336" t="s">
        <v>3869</v>
      </c>
      <c r="C5336" t="s">
        <v>3871</v>
      </c>
      <c r="D5336" t="s">
        <v>3879</v>
      </c>
    </row>
    <row r="5337" spans="1:4" x14ac:dyDescent="0.3">
      <c r="A5337">
        <v>1005625</v>
      </c>
      <c r="B5337" t="s">
        <v>3869</v>
      </c>
      <c r="C5337" t="s">
        <v>3871</v>
      </c>
      <c r="D5337" t="s">
        <v>3880</v>
      </c>
    </row>
    <row r="5338" spans="1:4" x14ac:dyDescent="0.3">
      <c r="A5338">
        <v>1005626</v>
      </c>
      <c r="B5338" t="s">
        <v>3869</v>
      </c>
      <c r="C5338" t="s">
        <v>3870</v>
      </c>
      <c r="D5338" t="s">
        <v>3879</v>
      </c>
    </row>
    <row r="5339" spans="1:4" x14ac:dyDescent="0.3">
      <c r="A5339">
        <v>1005627</v>
      </c>
      <c r="B5339" t="s">
        <v>3869</v>
      </c>
      <c r="C5339" t="s">
        <v>3871</v>
      </c>
      <c r="D5339" t="s">
        <v>3880</v>
      </c>
    </row>
    <row r="5340" spans="1:4" x14ac:dyDescent="0.3">
      <c r="A5340">
        <v>1005628</v>
      </c>
      <c r="B5340" t="s">
        <v>3869</v>
      </c>
      <c r="C5340" t="s">
        <v>3875</v>
      </c>
      <c r="D5340" t="s">
        <v>3879</v>
      </c>
    </row>
    <row r="5341" spans="1:4" x14ac:dyDescent="0.3">
      <c r="A5341">
        <v>1005629</v>
      </c>
      <c r="B5341" t="s">
        <v>3869</v>
      </c>
      <c r="C5341" t="s">
        <v>3871</v>
      </c>
      <c r="D5341" t="s">
        <v>3879</v>
      </c>
    </row>
    <row r="5342" spans="1:4" x14ac:dyDescent="0.3">
      <c r="A5342">
        <v>1005630</v>
      </c>
      <c r="B5342" t="s">
        <v>3869</v>
      </c>
      <c r="C5342" t="s">
        <v>3874</v>
      </c>
      <c r="D5342" t="s">
        <v>3879</v>
      </c>
    </row>
    <row r="5343" spans="1:4" x14ac:dyDescent="0.3">
      <c r="A5343">
        <v>1005631</v>
      </c>
      <c r="B5343" t="s">
        <v>3869</v>
      </c>
      <c r="C5343" t="s">
        <v>3874</v>
      </c>
      <c r="D5343" t="s">
        <v>3879</v>
      </c>
    </row>
    <row r="5344" spans="1:4" x14ac:dyDescent="0.3">
      <c r="A5344">
        <v>1005632</v>
      </c>
      <c r="B5344" t="s">
        <v>3867</v>
      </c>
      <c r="C5344" t="s">
        <v>3875</v>
      </c>
      <c r="D5344" t="s">
        <v>3879</v>
      </c>
    </row>
    <row r="5345" spans="1:4" x14ac:dyDescent="0.3">
      <c r="A5345">
        <v>1005633</v>
      </c>
      <c r="B5345" t="s">
        <v>3869</v>
      </c>
      <c r="C5345" t="s">
        <v>3873</v>
      </c>
      <c r="D5345" t="s">
        <v>3880</v>
      </c>
    </row>
    <row r="5346" spans="1:4" x14ac:dyDescent="0.3">
      <c r="A5346">
        <v>1005634</v>
      </c>
      <c r="B5346" t="s">
        <v>3869</v>
      </c>
      <c r="C5346" t="s">
        <v>3871</v>
      </c>
      <c r="D5346" t="s">
        <v>3880</v>
      </c>
    </row>
    <row r="5347" spans="1:4" x14ac:dyDescent="0.3">
      <c r="A5347">
        <v>1005635</v>
      </c>
      <c r="B5347" t="s">
        <v>3867</v>
      </c>
      <c r="C5347" t="s">
        <v>3874</v>
      </c>
      <c r="D5347" t="s">
        <v>3880</v>
      </c>
    </row>
    <row r="5348" spans="1:4" x14ac:dyDescent="0.3">
      <c r="A5348">
        <v>1005636</v>
      </c>
      <c r="B5348" t="s">
        <v>3869</v>
      </c>
      <c r="C5348" t="s">
        <v>3871</v>
      </c>
      <c r="D5348" t="s">
        <v>3880</v>
      </c>
    </row>
    <row r="5349" spans="1:4" x14ac:dyDescent="0.3">
      <c r="A5349">
        <v>1005637</v>
      </c>
      <c r="B5349" t="s">
        <v>3869</v>
      </c>
      <c r="C5349" t="s">
        <v>3868</v>
      </c>
      <c r="D5349" t="s">
        <v>3879</v>
      </c>
    </row>
    <row r="5350" spans="1:4" x14ac:dyDescent="0.3">
      <c r="A5350">
        <v>1005638</v>
      </c>
      <c r="B5350" t="s">
        <v>3869</v>
      </c>
      <c r="C5350" t="s">
        <v>3875</v>
      </c>
      <c r="D5350" t="s">
        <v>3879</v>
      </c>
    </row>
    <row r="5351" spans="1:4" x14ac:dyDescent="0.3">
      <c r="A5351">
        <v>1005639</v>
      </c>
      <c r="B5351" t="s">
        <v>3867</v>
      </c>
      <c r="C5351" t="s">
        <v>3875</v>
      </c>
      <c r="D5351" t="s">
        <v>3879</v>
      </c>
    </row>
    <row r="5352" spans="1:4" x14ac:dyDescent="0.3">
      <c r="A5352">
        <v>1005640</v>
      </c>
      <c r="B5352" t="s">
        <v>3869</v>
      </c>
      <c r="C5352" t="s">
        <v>3874</v>
      </c>
      <c r="D5352" t="s">
        <v>3879</v>
      </c>
    </row>
    <row r="5353" spans="1:4" x14ac:dyDescent="0.3">
      <c r="A5353">
        <v>1005641</v>
      </c>
      <c r="B5353" t="s">
        <v>3867</v>
      </c>
      <c r="C5353" t="s">
        <v>3871</v>
      </c>
      <c r="D5353" t="s">
        <v>3880</v>
      </c>
    </row>
    <row r="5354" spans="1:4" x14ac:dyDescent="0.3">
      <c r="A5354">
        <v>1005642</v>
      </c>
      <c r="B5354" t="s">
        <v>3869</v>
      </c>
      <c r="C5354" t="s">
        <v>3868</v>
      </c>
      <c r="D5354" t="s">
        <v>3879</v>
      </c>
    </row>
    <row r="5355" spans="1:4" x14ac:dyDescent="0.3">
      <c r="A5355">
        <v>1005643</v>
      </c>
      <c r="B5355" t="s">
        <v>3867</v>
      </c>
      <c r="C5355" t="s">
        <v>3874</v>
      </c>
      <c r="D5355" t="s">
        <v>3880</v>
      </c>
    </row>
    <row r="5356" spans="1:4" x14ac:dyDescent="0.3">
      <c r="A5356">
        <v>1005644</v>
      </c>
      <c r="B5356" t="s">
        <v>3867</v>
      </c>
      <c r="C5356" t="s">
        <v>3875</v>
      </c>
      <c r="D5356" t="s">
        <v>3879</v>
      </c>
    </row>
    <row r="5357" spans="1:4" x14ac:dyDescent="0.3">
      <c r="A5357">
        <v>1005645</v>
      </c>
      <c r="B5357" t="s">
        <v>3869</v>
      </c>
      <c r="C5357" t="s">
        <v>3871</v>
      </c>
      <c r="D5357" t="s">
        <v>3879</v>
      </c>
    </row>
    <row r="5358" spans="1:4" x14ac:dyDescent="0.3">
      <c r="A5358">
        <v>1005646</v>
      </c>
      <c r="B5358" t="s">
        <v>3869</v>
      </c>
      <c r="C5358" t="s">
        <v>3875</v>
      </c>
      <c r="D5358" t="s">
        <v>3879</v>
      </c>
    </row>
    <row r="5359" spans="1:4" x14ac:dyDescent="0.3">
      <c r="A5359">
        <v>1005647</v>
      </c>
      <c r="B5359" t="s">
        <v>3869</v>
      </c>
      <c r="C5359" t="s">
        <v>3875</v>
      </c>
      <c r="D5359" t="s">
        <v>3879</v>
      </c>
    </row>
    <row r="5360" spans="1:4" x14ac:dyDescent="0.3">
      <c r="A5360">
        <v>1005648</v>
      </c>
      <c r="B5360" t="s">
        <v>3869</v>
      </c>
      <c r="C5360" t="s">
        <v>3871</v>
      </c>
      <c r="D5360" t="s">
        <v>3879</v>
      </c>
    </row>
    <row r="5361" spans="1:4" x14ac:dyDescent="0.3">
      <c r="A5361">
        <v>1005649</v>
      </c>
      <c r="B5361" t="s">
        <v>3867</v>
      </c>
      <c r="C5361" t="s">
        <v>3875</v>
      </c>
      <c r="D5361" t="s">
        <v>3879</v>
      </c>
    </row>
    <row r="5362" spans="1:4" x14ac:dyDescent="0.3">
      <c r="A5362">
        <v>1005650</v>
      </c>
      <c r="B5362" t="s">
        <v>3867</v>
      </c>
      <c r="C5362" t="s">
        <v>3874</v>
      </c>
      <c r="D5362" t="s">
        <v>3880</v>
      </c>
    </row>
    <row r="5363" spans="1:4" x14ac:dyDescent="0.3">
      <c r="A5363">
        <v>1005651</v>
      </c>
      <c r="B5363" t="s">
        <v>3867</v>
      </c>
      <c r="C5363" t="s">
        <v>3871</v>
      </c>
      <c r="D5363" t="s">
        <v>3880</v>
      </c>
    </row>
    <row r="5364" spans="1:4" x14ac:dyDescent="0.3">
      <c r="A5364">
        <v>1005652</v>
      </c>
      <c r="B5364" t="s">
        <v>3869</v>
      </c>
      <c r="C5364" t="s">
        <v>3875</v>
      </c>
      <c r="D5364" t="s">
        <v>3879</v>
      </c>
    </row>
    <row r="5365" spans="1:4" x14ac:dyDescent="0.3">
      <c r="A5365">
        <v>1005653</v>
      </c>
      <c r="B5365" t="s">
        <v>3869</v>
      </c>
      <c r="C5365" t="s">
        <v>3873</v>
      </c>
      <c r="D5365" t="s">
        <v>3879</v>
      </c>
    </row>
    <row r="5366" spans="1:4" x14ac:dyDescent="0.3">
      <c r="A5366">
        <v>1005654</v>
      </c>
      <c r="B5366" t="s">
        <v>3869</v>
      </c>
      <c r="C5366" t="s">
        <v>3871</v>
      </c>
      <c r="D5366" t="s">
        <v>3880</v>
      </c>
    </row>
    <row r="5367" spans="1:4" x14ac:dyDescent="0.3">
      <c r="A5367">
        <v>1005655</v>
      </c>
      <c r="B5367" t="s">
        <v>3867</v>
      </c>
      <c r="C5367" t="s">
        <v>3871</v>
      </c>
      <c r="D5367" t="s">
        <v>3879</v>
      </c>
    </row>
    <row r="5368" spans="1:4" x14ac:dyDescent="0.3">
      <c r="A5368">
        <v>1005657</v>
      </c>
      <c r="B5368" t="s">
        <v>3869</v>
      </c>
      <c r="C5368" t="s">
        <v>3873</v>
      </c>
      <c r="D5368" t="s">
        <v>3879</v>
      </c>
    </row>
    <row r="5369" spans="1:4" x14ac:dyDescent="0.3">
      <c r="A5369">
        <v>1005658</v>
      </c>
      <c r="B5369" t="s">
        <v>3869</v>
      </c>
      <c r="C5369" t="s">
        <v>3870</v>
      </c>
      <c r="D5369" t="s">
        <v>3880</v>
      </c>
    </row>
    <row r="5370" spans="1:4" x14ac:dyDescent="0.3">
      <c r="A5370">
        <v>1005659</v>
      </c>
      <c r="B5370" t="s">
        <v>3869</v>
      </c>
      <c r="C5370" t="s">
        <v>3871</v>
      </c>
      <c r="D5370" t="s">
        <v>3880</v>
      </c>
    </row>
    <row r="5371" spans="1:4" x14ac:dyDescent="0.3">
      <c r="A5371">
        <v>1005660</v>
      </c>
      <c r="B5371" t="s">
        <v>3869</v>
      </c>
      <c r="C5371" t="s">
        <v>3871</v>
      </c>
      <c r="D5371" t="s">
        <v>3880</v>
      </c>
    </row>
    <row r="5372" spans="1:4" x14ac:dyDescent="0.3">
      <c r="A5372">
        <v>1005661</v>
      </c>
      <c r="B5372" t="s">
        <v>3867</v>
      </c>
      <c r="C5372" t="s">
        <v>3871</v>
      </c>
      <c r="D5372" t="s">
        <v>3880</v>
      </c>
    </row>
    <row r="5373" spans="1:4" x14ac:dyDescent="0.3">
      <c r="A5373">
        <v>1005662</v>
      </c>
      <c r="B5373" t="s">
        <v>3869</v>
      </c>
      <c r="C5373" t="s">
        <v>3868</v>
      </c>
      <c r="D5373" t="s">
        <v>3879</v>
      </c>
    </row>
    <row r="5374" spans="1:4" x14ac:dyDescent="0.3">
      <c r="A5374">
        <v>1005663</v>
      </c>
      <c r="B5374" t="s">
        <v>3867</v>
      </c>
      <c r="C5374" t="s">
        <v>3874</v>
      </c>
      <c r="D5374" t="s">
        <v>3879</v>
      </c>
    </row>
    <row r="5375" spans="1:4" x14ac:dyDescent="0.3">
      <c r="A5375">
        <v>1005664</v>
      </c>
      <c r="B5375" t="s">
        <v>3869</v>
      </c>
      <c r="C5375" t="s">
        <v>3875</v>
      </c>
      <c r="D5375" t="s">
        <v>3879</v>
      </c>
    </row>
    <row r="5376" spans="1:4" x14ac:dyDescent="0.3">
      <c r="A5376">
        <v>1005665</v>
      </c>
      <c r="B5376" t="s">
        <v>3869</v>
      </c>
      <c r="C5376" t="s">
        <v>3875</v>
      </c>
      <c r="D5376" t="s">
        <v>3880</v>
      </c>
    </row>
    <row r="5377" spans="1:4" x14ac:dyDescent="0.3">
      <c r="A5377">
        <v>1005667</v>
      </c>
      <c r="B5377" t="s">
        <v>3869</v>
      </c>
      <c r="C5377" t="s">
        <v>3874</v>
      </c>
      <c r="D5377" t="s">
        <v>3880</v>
      </c>
    </row>
    <row r="5378" spans="1:4" x14ac:dyDescent="0.3">
      <c r="A5378">
        <v>1005668</v>
      </c>
      <c r="B5378" t="s">
        <v>3867</v>
      </c>
      <c r="C5378" t="s">
        <v>3871</v>
      </c>
      <c r="D5378" t="s">
        <v>3879</v>
      </c>
    </row>
    <row r="5379" spans="1:4" x14ac:dyDescent="0.3">
      <c r="A5379">
        <v>1005669</v>
      </c>
      <c r="B5379" t="s">
        <v>3869</v>
      </c>
      <c r="C5379" t="s">
        <v>3870</v>
      </c>
      <c r="D5379" t="s">
        <v>3879</v>
      </c>
    </row>
    <row r="5380" spans="1:4" x14ac:dyDescent="0.3">
      <c r="A5380">
        <v>1005670</v>
      </c>
      <c r="B5380" t="s">
        <v>3869</v>
      </c>
      <c r="C5380" t="s">
        <v>3875</v>
      </c>
      <c r="D5380" t="s">
        <v>3879</v>
      </c>
    </row>
    <row r="5381" spans="1:4" x14ac:dyDescent="0.3">
      <c r="A5381">
        <v>1005671</v>
      </c>
      <c r="B5381" t="s">
        <v>3869</v>
      </c>
      <c r="C5381" t="s">
        <v>3871</v>
      </c>
      <c r="D5381" t="s">
        <v>3879</v>
      </c>
    </row>
    <row r="5382" spans="1:4" x14ac:dyDescent="0.3">
      <c r="A5382">
        <v>1005672</v>
      </c>
      <c r="B5382" t="s">
        <v>3867</v>
      </c>
      <c r="C5382" t="s">
        <v>3871</v>
      </c>
      <c r="D5382" t="s">
        <v>3880</v>
      </c>
    </row>
    <row r="5383" spans="1:4" x14ac:dyDescent="0.3">
      <c r="A5383">
        <v>1005673</v>
      </c>
      <c r="B5383" t="s">
        <v>3867</v>
      </c>
      <c r="C5383" t="s">
        <v>3874</v>
      </c>
      <c r="D5383" t="s">
        <v>3879</v>
      </c>
    </row>
    <row r="5384" spans="1:4" x14ac:dyDescent="0.3">
      <c r="A5384">
        <v>1005674</v>
      </c>
      <c r="B5384" t="s">
        <v>3869</v>
      </c>
      <c r="C5384" t="s">
        <v>3874</v>
      </c>
      <c r="D5384" t="s">
        <v>3879</v>
      </c>
    </row>
    <row r="5385" spans="1:4" x14ac:dyDescent="0.3">
      <c r="A5385">
        <v>1005675</v>
      </c>
      <c r="B5385" t="s">
        <v>3869</v>
      </c>
      <c r="C5385" t="s">
        <v>3874</v>
      </c>
      <c r="D5385" t="s">
        <v>3879</v>
      </c>
    </row>
    <row r="5386" spans="1:4" x14ac:dyDescent="0.3">
      <c r="A5386">
        <v>1005676</v>
      </c>
      <c r="B5386" t="s">
        <v>3869</v>
      </c>
      <c r="C5386" t="s">
        <v>3871</v>
      </c>
      <c r="D5386" t="s">
        <v>3879</v>
      </c>
    </row>
    <row r="5387" spans="1:4" x14ac:dyDescent="0.3">
      <c r="A5387">
        <v>1005677</v>
      </c>
      <c r="B5387" t="s">
        <v>3869</v>
      </c>
      <c r="C5387" t="s">
        <v>3871</v>
      </c>
      <c r="D5387" t="s">
        <v>3879</v>
      </c>
    </row>
    <row r="5388" spans="1:4" x14ac:dyDescent="0.3">
      <c r="A5388">
        <v>1005678</v>
      </c>
      <c r="B5388" t="s">
        <v>3869</v>
      </c>
      <c r="C5388" t="s">
        <v>3874</v>
      </c>
      <c r="D5388" t="s">
        <v>3880</v>
      </c>
    </row>
    <row r="5389" spans="1:4" x14ac:dyDescent="0.3">
      <c r="A5389">
        <v>1005679</v>
      </c>
      <c r="B5389" t="s">
        <v>3869</v>
      </c>
      <c r="C5389" t="s">
        <v>3874</v>
      </c>
      <c r="D5389" t="s">
        <v>3880</v>
      </c>
    </row>
    <row r="5390" spans="1:4" x14ac:dyDescent="0.3">
      <c r="A5390">
        <v>1005680</v>
      </c>
      <c r="B5390" t="s">
        <v>3869</v>
      </c>
      <c r="C5390" t="s">
        <v>3873</v>
      </c>
      <c r="D5390" t="s">
        <v>3880</v>
      </c>
    </row>
    <row r="5391" spans="1:4" x14ac:dyDescent="0.3">
      <c r="A5391">
        <v>1005681</v>
      </c>
      <c r="B5391" t="s">
        <v>3867</v>
      </c>
      <c r="C5391" t="s">
        <v>3871</v>
      </c>
      <c r="D5391" t="s">
        <v>3879</v>
      </c>
    </row>
    <row r="5392" spans="1:4" x14ac:dyDescent="0.3">
      <c r="A5392">
        <v>1005682</v>
      </c>
      <c r="B5392" t="s">
        <v>3869</v>
      </c>
      <c r="C5392" t="s">
        <v>3875</v>
      </c>
      <c r="D5392" t="s">
        <v>3879</v>
      </c>
    </row>
    <row r="5393" spans="1:4" x14ac:dyDescent="0.3">
      <c r="A5393">
        <v>1005683</v>
      </c>
      <c r="B5393" t="s">
        <v>3867</v>
      </c>
      <c r="C5393" t="s">
        <v>3875</v>
      </c>
      <c r="D5393" t="s">
        <v>3880</v>
      </c>
    </row>
    <row r="5394" spans="1:4" x14ac:dyDescent="0.3">
      <c r="A5394">
        <v>1005684</v>
      </c>
      <c r="B5394" t="s">
        <v>3869</v>
      </c>
      <c r="C5394" t="s">
        <v>3875</v>
      </c>
      <c r="D5394" t="s">
        <v>3879</v>
      </c>
    </row>
    <row r="5395" spans="1:4" x14ac:dyDescent="0.3">
      <c r="A5395">
        <v>1005685</v>
      </c>
      <c r="B5395" t="s">
        <v>3869</v>
      </c>
      <c r="C5395" t="s">
        <v>3871</v>
      </c>
      <c r="D5395" t="s">
        <v>3880</v>
      </c>
    </row>
    <row r="5396" spans="1:4" x14ac:dyDescent="0.3">
      <c r="A5396">
        <v>1005686</v>
      </c>
      <c r="B5396" t="s">
        <v>3869</v>
      </c>
      <c r="C5396" t="s">
        <v>3870</v>
      </c>
      <c r="D5396" t="s">
        <v>3880</v>
      </c>
    </row>
    <row r="5397" spans="1:4" x14ac:dyDescent="0.3">
      <c r="A5397">
        <v>1005687</v>
      </c>
      <c r="B5397" t="s">
        <v>3867</v>
      </c>
      <c r="C5397" t="s">
        <v>3868</v>
      </c>
      <c r="D5397" t="s">
        <v>3879</v>
      </c>
    </row>
    <row r="5398" spans="1:4" x14ac:dyDescent="0.3">
      <c r="A5398">
        <v>1005688</v>
      </c>
      <c r="B5398" t="s">
        <v>3867</v>
      </c>
      <c r="C5398" t="s">
        <v>3875</v>
      </c>
      <c r="D5398" t="s">
        <v>3879</v>
      </c>
    </row>
    <row r="5399" spans="1:4" x14ac:dyDescent="0.3">
      <c r="A5399">
        <v>1005689</v>
      </c>
      <c r="B5399" t="s">
        <v>3869</v>
      </c>
      <c r="C5399" t="s">
        <v>3871</v>
      </c>
      <c r="D5399" t="s">
        <v>3879</v>
      </c>
    </row>
    <row r="5400" spans="1:4" x14ac:dyDescent="0.3">
      <c r="A5400">
        <v>1005690</v>
      </c>
      <c r="B5400" t="s">
        <v>3869</v>
      </c>
      <c r="C5400" t="s">
        <v>3875</v>
      </c>
      <c r="D5400" t="s">
        <v>3879</v>
      </c>
    </row>
    <row r="5401" spans="1:4" x14ac:dyDescent="0.3">
      <c r="A5401">
        <v>1005691</v>
      </c>
      <c r="B5401" t="s">
        <v>3869</v>
      </c>
      <c r="C5401" t="s">
        <v>3874</v>
      </c>
      <c r="D5401" t="s">
        <v>3879</v>
      </c>
    </row>
    <row r="5402" spans="1:4" x14ac:dyDescent="0.3">
      <c r="A5402">
        <v>1005692</v>
      </c>
      <c r="B5402" t="s">
        <v>3867</v>
      </c>
      <c r="C5402" t="s">
        <v>3871</v>
      </c>
      <c r="D5402" t="s">
        <v>3879</v>
      </c>
    </row>
    <row r="5403" spans="1:4" x14ac:dyDescent="0.3">
      <c r="A5403">
        <v>1005693</v>
      </c>
      <c r="B5403" t="s">
        <v>3867</v>
      </c>
      <c r="C5403" t="s">
        <v>3871</v>
      </c>
      <c r="D5403" t="s">
        <v>3879</v>
      </c>
    </row>
    <row r="5404" spans="1:4" x14ac:dyDescent="0.3">
      <c r="A5404">
        <v>1005694</v>
      </c>
      <c r="B5404" t="s">
        <v>3867</v>
      </c>
      <c r="C5404" t="s">
        <v>3871</v>
      </c>
      <c r="D5404" t="s">
        <v>3879</v>
      </c>
    </row>
    <row r="5405" spans="1:4" x14ac:dyDescent="0.3">
      <c r="A5405">
        <v>1005695</v>
      </c>
      <c r="B5405" t="s">
        <v>3867</v>
      </c>
      <c r="C5405" t="s">
        <v>3874</v>
      </c>
      <c r="D5405" t="s">
        <v>3879</v>
      </c>
    </row>
    <row r="5406" spans="1:4" x14ac:dyDescent="0.3">
      <c r="A5406">
        <v>1005696</v>
      </c>
      <c r="B5406" t="s">
        <v>3867</v>
      </c>
      <c r="C5406" t="s">
        <v>3871</v>
      </c>
      <c r="D5406" t="s">
        <v>3880</v>
      </c>
    </row>
    <row r="5407" spans="1:4" x14ac:dyDescent="0.3">
      <c r="A5407">
        <v>1005697</v>
      </c>
      <c r="B5407" t="s">
        <v>3869</v>
      </c>
      <c r="C5407" t="s">
        <v>3871</v>
      </c>
      <c r="D5407" t="s">
        <v>3879</v>
      </c>
    </row>
    <row r="5408" spans="1:4" x14ac:dyDescent="0.3">
      <c r="A5408">
        <v>1005698</v>
      </c>
      <c r="B5408" t="s">
        <v>3869</v>
      </c>
      <c r="C5408" t="s">
        <v>3874</v>
      </c>
      <c r="D5408" t="s">
        <v>3879</v>
      </c>
    </row>
    <row r="5409" spans="1:4" x14ac:dyDescent="0.3">
      <c r="A5409">
        <v>1005699</v>
      </c>
      <c r="B5409" t="s">
        <v>3869</v>
      </c>
      <c r="C5409" t="s">
        <v>3874</v>
      </c>
      <c r="D5409" t="s">
        <v>3880</v>
      </c>
    </row>
    <row r="5410" spans="1:4" x14ac:dyDescent="0.3">
      <c r="A5410">
        <v>1005700</v>
      </c>
      <c r="B5410" t="s">
        <v>3867</v>
      </c>
      <c r="C5410" t="s">
        <v>3875</v>
      </c>
      <c r="D5410" t="s">
        <v>3879</v>
      </c>
    </row>
    <row r="5411" spans="1:4" x14ac:dyDescent="0.3">
      <c r="A5411">
        <v>1005701</v>
      </c>
      <c r="B5411" t="s">
        <v>3869</v>
      </c>
      <c r="C5411" t="s">
        <v>3871</v>
      </c>
      <c r="D5411" t="s">
        <v>3879</v>
      </c>
    </row>
    <row r="5412" spans="1:4" x14ac:dyDescent="0.3">
      <c r="A5412">
        <v>1005702</v>
      </c>
      <c r="B5412" t="s">
        <v>3869</v>
      </c>
      <c r="C5412" t="s">
        <v>3875</v>
      </c>
      <c r="D5412" t="s">
        <v>3879</v>
      </c>
    </row>
    <row r="5413" spans="1:4" x14ac:dyDescent="0.3">
      <c r="A5413">
        <v>1005703</v>
      </c>
      <c r="B5413" t="s">
        <v>3869</v>
      </c>
      <c r="C5413" t="s">
        <v>3870</v>
      </c>
      <c r="D5413" t="s">
        <v>3880</v>
      </c>
    </row>
    <row r="5414" spans="1:4" x14ac:dyDescent="0.3">
      <c r="A5414">
        <v>1005704</v>
      </c>
      <c r="B5414" t="s">
        <v>3867</v>
      </c>
      <c r="C5414" t="s">
        <v>3875</v>
      </c>
      <c r="D5414" t="s">
        <v>3879</v>
      </c>
    </row>
    <row r="5415" spans="1:4" x14ac:dyDescent="0.3">
      <c r="A5415">
        <v>1005705</v>
      </c>
      <c r="B5415" t="s">
        <v>3867</v>
      </c>
      <c r="C5415" t="s">
        <v>3875</v>
      </c>
      <c r="D5415" t="s">
        <v>3879</v>
      </c>
    </row>
    <row r="5416" spans="1:4" x14ac:dyDescent="0.3">
      <c r="A5416">
        <v>1005708</v>
      </c>
      <c r="B5416" t="s">
        <v>3869</v>
      </c>
      <c r="C5416" t="s">
        <v>3874</v>
      </c>
      <c r="D5416" t="s">
        <v>3879</v>
      </c>
    </row>
    <row r="5417" spans="1:4" x14ac:dyDescent="0.3">
      <c r="A5417">
        <v>1005709</v>
      </c>
      <c r="B5417" t="s">
        <v>3869</v>
      </c>
      <c r="C5417" t="s">
        <v>3875</v>
      </c>
      <c r="D5417" t="s">
        <v>3879</v>
      </c>
    </row>
    <row r="5418" spans="1:4" x14ac:dyDescent="0.3">
      <c r="A5418">
        <v>1005710</v>
      </c>
      <c r="B5418" t="s">
        <v>3869</v>
      </c>
      <c r="C5418" t="s">
        <v>3871</v>
      </c>
      <c r="D5418" t="s">
        <v>3880</v>
      </c>
    </row>
    <row r="5419" spans="1:4" x14ac:dyDescent="0.3">
      <c r="A5419">
        <v>1005711</v>
      </c>
      <c r="B5419" t="s">
        <v>3869</v>
      </c>
      <c r="C5419" t="s">
        <v>3871</v>
      </c>
      <c r="D5419" t="s">
        <v>3879</v>
      </c>
    </row>
    <row r="5420" spans="1:4" x14ac:dyDescent="0.3">
      <c r="A5420">
        <v>1005712</v>
      </c>
      <c r="B5420" t="s">
        <v>3869</v>
      </c>
      <c r="C5420" t="s">
        <v>3874</v>
      </c>
      <c r="D5420" t="s">
        <v>3879</v>
      </c>
    </row>
    <row r="5421" spans="1:4" x14ac:dyDescent="0.3">
      <c r="A5421">
        <v>1005713</v>
      </c>
      <c r="B5421" t="s">
        <v>3867</v>
      </c>
      <c r="C5421" t="s">
        <v>3873</v>
      </c>
      <c r="D5421" t="s">
        <v>3880</v>
      </c>
    </row>
    <row r="5422" spans="1:4" x14ac:dyDescent="0.3">
      <c r="A5422">
        <v>1005714</v>
      </c>
      <c r="B5422" t="s">
        <v>3869</v>
      </c>
      <c r="C5422" t="s">
        <v>3874</v>
      </c>
      <c r="D5422" t="s">
        <v>3879</v>
      </c>
    </row>
    <row r="5423" spans="1:4" x14ac:dyDescent="0.3">
      <c r="A5423">
        <v>1005716</v>
      </c>
      <c r="B5423" t="s">
        <v>3869</v>
      </c>
      <c r="C5423" t="s">
        <v>3868</v>
      </c>
      <c r="D5423" t="s">
        <v>3879</v>
      </c>
    </row>
    <row r="5424" spans="1:4" x14ac:dyDescent="0.3">
      <c r="A5424">
        <v>1005717</v>
      </c>
      <c r="B5424" t="s">
        <v>3869</v>
      </c>
      <c r="C5424" t="s">
        <v>3871</v>
      </c>
      <c r="D5424" t="s">
        <v>3880</v>
      </c>
    </row>
    <row r="5425" spans="1:4" x14ac:dyDescent="0.3">
      <c r="A5425">
        <v>1005718</v>
      </c>
      <c r="B5425" t="s">
        <v>3867</v>
      </c>
      <c r="C5425" t="s">
        <v>3874</v>
      </c>
      <c r="D5425" t="s">
        <v>3880</v>
      </c>
    </row>
    <row r="5426" spans="1:4" x14ac:dyDescent="0.3">
      <c r="A5426">
        <v>1005719</v>
      </c>
      <c r="B5426" t="s">
        <v>3869</v>
      </c>
      <c r="C5426" t="s">
        <v>3870</v>
      </c>
      <c r="D5426" t="s">
        <v>3880</v>
      </c>
    </row>
    <row r="5427" spans="1:4" x14ac:dyDescent="0.3">
      <c r="A5427">
        <v>1005720</v>
      </c>
      <c r="B5427" t="s">
        <v>3869</v>
      </c>
      <c r="C5427" t="s">
        <v>3871</v>
      </c>
      <c r="D5427" t="s">
        <v>3879</v>
      </c>
    </row>
    <row r="5428" spans="1:4" x14ac:dyDescent="0.3">
      <c r="A5428">
        <v>1005721</v>
      </c>
      <c r="B5428" t="s">
        <v>3869</v>
      </c>
      <c r="C5428" t="s">
        <v>3872</v>
      </c>
      <c r="D5428" t="s">
        <v>3879</v>
      </c>
    </row>
    <row r="5429" spans="1:4" x14ac:dyDescent="0.3">
      <c r="A5429">
        <v>1005722</v>
      </c>
      <c r="B5429" t="s">
        <v>3869</v>
      </c>
      <c r="C5429" t="s">
        <v>3871</v>
      </c>
      <c r="D5429" t="s">
        <v>3880</v>
      </c>
    </row>
    <row r="5430" spans="1:4" x14ac:dyDescent="0.3">
      <c r="A5430">
        <v>1005724</v>
      </c>
      <c r="B5430" t="s">
        <v>3869</v>
      </c>
      <c r="C5430" t="s">
        <v>3871</v>
      </c>
      <c r="D5430" t="s">
        <v>3880</v>
      </c>
    </row>
    <row r="5431" spans="1:4" x14ac:dyDescent="0.3">
      <c r="A5431">
        <v>1005725</v>
      </c>
      <c r="B5431" t="s">
        <v>3869</v>
      </c>
      <c r="C5431" t="s">
        <v>3875</v>
      </c>
      <c r="D5431" t="s">
        <v>3879</v>
      </c>
    </row>
    <row r="5432" spans="1:4" x14ac:dyDescent="0.3">
      <c r="A5432">
        <v>1005726</v>
      </c>
      <c r="B5432" t="s">
        <v>3869</v>
      </c>
      <c r="C5432" t="s">
        <v>3871</v>
      </c>
      <c r="D5432" t="s">
        <v>3879</v>
      </c>
    </row>
    <row r="5433" spans="1:4" x14ac:dyDescent="0.3">
      <c r="A5433">
        <v>1005727</v>
      </c>
      <c r="B5433" t="s">
        <v>3869</v>
      </c>
      <c r="C5433" t="s">
        <v>3871</v>
      </c>
      <c r="D5433" t="s">
        <v>3879</v>
      </c>
    </row>
    <row r="5434" spans="1:4" x14ac:dyDescent="0.3">
      <c r="A5434">
        <v>1005728</v>
      </c>
      <c r="B5434" t="s">
        <v>3867</v>
      </c>
      <c r="C5434" t="s">
        <v>3874</v>
      </c>
      <c r="D5434" t="s">
        <v>3879</v>
      </c>
    </row>
    <row r="5435" spans="1:4" x14ac:dyDescent="0.3">
      <c r="A5435">
        <v>1005729</v>
      </c>
      <c r="B5435" t="s">
        <v>3869</v>
      </c>
      <c r="C5435" t="s">
        <v>3875</v>
      </c>
      <c r="D5435" t="s">
        <v>3879</v>
      </c>
    </row>
    <row r="5436" spans="1:4" x14ac:dyDescent="0.3">
      <c r="A5436">
        <v>1005730</v>
      </c>
      <c r="B5436" t="s">
        <v>3869</v>
      </c>
      <c r="C5436" t="s">
        <v>3875</v>
      </c>
      <c r="D5436" t="s">
        <v>3879</v>
      </c>
    </row>
    <row r="5437" spans="1:4" x14ac:dyDescent="0.3">
      <c r="A5437">
        <v>1005731</v>
      </c>
      <c r="B5437" t="s">
        <v>3867</v>
      </c>
      <c r="C5437" t="s">
        <v>3871</v>
      </c>
      <c r="D5437" t="s">
        <v>3880</v>
      </c>
    </row>
    <row r="5438" spans="1:4" x14ac:dyDescent="0.3">
      <c r="A5438">
        <v>1005732</v>
      </c>
      <c r="B5438" t="s">
        <v>3867</v>
      </c>
      <c r="C5438" t="s">
        <v>3871</v>
      </c>
      <c r="D5438" t="s">
        <v>3880</v>
      </c>
    </row>
    <row r="5439" spans="1:4" x14ac:dyDescent="0.3">
      <c r="A5439">
        <v>1005733</v>
      </c>
      <c r="B5439" t="s">
        <v>3869</v>
      </c>
      <c r="C5439" t="s">
        <v>3871</v>
      </c>
      <c r="D5439" t="s">
        <v>3879</v>
      </c>
    </row>
    <row r="5440" spans="1:4" x14ac:dyDescent="0.3">
      <c r="A5440">
        <v>1005734</v>
      </c>
      <c r="B5440" t="s">
        <v>3867</v>
      </c>
      <c r="C5440" t="s">
        <v>3871</v>
      </c>
      <c r="D5440" t="s">
        <v>3880</v>
      </c>
    </row>
    <row r="5441" spans="1:4" x14ac:dyDescent="0.3">
      <c r="A5441">
        <v>1005735</v>
      </c>
      <c r="B5441" t="s">
        <v>3869</v>
      </c>
      <c r="C5441" t="s">
        <v>3871</v>
      </c>
      <c r="D5441" t="s">
        <v>3879</v>
      </c>
    </row>
    <row r="5442" spans="1:4" x14ac:dyDescent="0.3">
      <c r="A5442">
        <v>1005736</v>
      </c>
      <c r="B5442" t="s">
        <v>3869</v>
      </c>
      <c r="C5442" t="s">
        <v>3871</v>
      </c>
      <c r="D5442" t="s">
        <v>3880</v>
      </c>
    </row>
    <row r="5443" spans="1:4" x14ac:dyDescent="0.3">
      <c r="A5443">
        <v>1005737</v>
      </c>
      <c r="B5443" t="s">
        <v>3869</v>
      </c>
      <c r="C5443" t="s">
        <v>3872</v>
      </c>
      <c r="D5443" t="s">
        <v>3879</v>
      </c>
    </row>
    <row r="5444" spans="1:4" x14ac:dyDescent="0.3">
      <c r="A5444">
        <v>1005738</v>
      </c>
      <c r="B5444" t="s">
        <v>3869</v>
      </c>
      <c r="C5444" t="s">
        <v>3871</v>
      </c>
      <c r="D5444" t="s">
        <v>3880</v>
      </c>
    </row>
    <row r="5445" spans="1:4" x14ac:dyDescent="0.3">
      <c r="A5445">
        <v>1005739</v>
      </c>
      <c r="B5445" t="s">
        <v>3869</v>
      </c>
      <c r="C5445" t="s">
        <v>3871</v>
      </c>
      <c r="D5445" t="s">
        <v>3879</v>
      </c>
    </row>
    <row r="5446" spans="1:4" x14ac:dyDescent="0.3">
      <c r="A5446">
        <v>1005740</v>
      </c>
      <c r="B5446" t="s">
        <v>3869</v>
      </c>
      <c r="C5446" t="s">
        <v>3871</v>
      </c>
      <c r="D5446" t="s">
        <v>3879</v>
      </c>
    </row>
    <row r="5447" spans="1:4" x14ac:dyDescent="0.3">
      <c r="A5447">
        <v>1005741</v>
      </c>
      <c r="B5447" t="s">
        <v>3869</v>
      </c>
      <c r="C5447" t="s">
        <v>3873</v>
      </c>
      <c r="D5447" t="s">
        <v>3880</v>
      </c>
    </row>
    <row r="5448" spans="1:4" x14ac:dyDescent="0.3">
      <c r="A5448">
        <v>1005742</v>
      </c>
      <c r="B5448" t="s">
        <v>3867</v>
      </c>
      <c r="C5448" t="s">
        <v>3871</v>
      </c>
      <c r="D5448" t="s">
        <v>3880</v>
      </c>
    </row>
    <row r="5449" spans="1:4" x14ac:dyDescent="0.3">
      <c r="A5449">
        <v>1005743</v>
      </c>
      <c r="B5449" t="s">
        <v>3867</v>
      </c>
      <c r="C5449" t="s">
        <v>3874</v>
      </c>
      <c r="D5449" t="s">
        <v>3879</v>
      </c>
    </row>
    <row r="5450" spans="1:4" x14ac:dyDescent="0.3">
      <c r="A5450">
        <v>1005744</v>
      </c>
      <c r="B5450" t="s">
        <v>3867</v>
      </c>
      <c r="C5450" t="s">
        <v>3871</v>
      </c>
      <c r="D5450" t="s">
        <v>3879</v>
      </c>
    </row>
    <row r="5451" spans="1:4" x14ac:dyDescent="0.3">
      <c r="A5451">
        <v>1005745</v>
      </c>
      <c r="B5451" t="s">
        <v>3867</v>
      </c>
      <c r="C5451" t="s">
        <v>3875</v>
      </c>
      <c r="D5451" t="s">
        <v>3880</v>
      </c>
    </row>
    <row r="5452" spans="1:4" x14ac:dyDescent="0.3">
      <c r="A5452">
        <v>1005746</v>
      </c>
      <c r="B5452" t="s">
        <v>3869</v>
      </c>
      <c r="C5452" t="s">
        <v>3875</v>
      </c>
      <c r="D5452" t="s">
        <v>3879</v>
      </c>
    </row>
    <row r="5453" spans="1:4" x14ac:dyDescent="0.3">
      <c r="A5453">
        <v>1005747</v>
      </c>
      <c r="B5453" t="s">
        <v>3869</v>
      </c>
      <c r="C5453" t="s">
        <v>3871</v>
      </c>
      <c r="D5453" t="s">
        <v>3880</v>
      </c>
    </row>
    <row r="5454" spans="1:4" x14ac:dyDescent="0.3">
      <c r="A5454">
        <v>1005748</v>
      </c>
      <c r="B5454" t="s">
        <v>3869</v>
      </c>
      <c r="C5454" t="s">
        <v>3871</v>
      </c>
      <c r="D5454" t="s">
        <v>3879</v>
      </c>
    </row>
    <row r="5455" spans="1:4" x14ac:dyDescent="0.3">
      <c r="A5455">
        <v>1005749</v>
      </c>
      <c r="B5455" t="s">
        <v>3869</v>
      </c>
      <c r="C5455" t="s">
        <v>3871</v>
      </c>
      <c r="D5455" t="s">
        <v>3880</v>
      </c>
    </row>
    <row r="5456" spans="1:4" x14ac:dyDescent="0.3">
      <c r="A5456">
        <v>1005750</v>
      </c>
      <c r="B5456" t="s">
        <v>3869</v>
      </c>
      <c r="C5456" t="s">
        <v>3875</v>
      </c>
      <c r="D5456" t="s">
        <v>3879</v>
      </c>
    </row>
    <row r="5457" spans="1:4" x14ac:dyDescent="0.3">
      <c r="A5457">
        <v>1005751</v>
      </c>
      <c r="B5457" t="s">
        <v>3867</v>
      </c>
      <c r="C5457" t="s">
        <v>3868</v>
      </c>
      <c r="D5457" t="s">
        <v>3879</v>
      </c>
    </row>
    <row r="5458" spans="1:4" x14ac:dyDescent="0.3">
      <c r="A5458">
        <v>1005752</v>
      </c>
      <c r="B5458" t="s">
        <v>3867</v>
      </c>
      <c r="C5458" t="s">
        <v>3870</v>
      </c>
      <c r="D5458" t="s">
        <v>3880</v>
      </c>
    </row>
    <row r="5459" spans="1:4" x14ac:dyDescent="0.3">
      <c r="A5459">
        <v>1005753</v>
      </c>
      <c r="B5459" t="s">
        <v>3869</v>
      </c>
      <c r="C5459" t="s">
        <v>3875</v>
      </c>
      <c r="D5459" t="s">
        <v>3879</v>
      </c>
    </row>
    <row r="5460" spans="1:4" x14ac:dyDescent="0.3">
      <c r="A5460">
        <v>1005754</v>
      </c>
      <c r="B5460" t="s">
        <v>3867</v>
      </c>
      <c r="C5460" t="s">
        <v>3875</v>
      </c>
      <c r="D5460" t="s">
        <v>3879</v>
      </c>
    </row>
    <row r="5461" spans="1:4" x14ac:dyDescent="0.3">
      <c r="A5461">
        <v>1005755</v>
      </c>
      <c r="B5461" t="s">
        <v>3867</v>
      </c>
      <c r="C5461" t="s">
        <v>3874</v>
      </c>
      <c r="D5461" t="s">
        <v>3879</v>
      </c>
    </row>
    <row r="5462" spans="1:4" x14ac:dyDescent="0.3">
      <c r="A5462">
        <v>1005756</v>
      </c>
      <c r="B5462" t="s">
        <v>3867</v>
      </c>
      <c r="C5462" t="s">
        <v>3868</v>
      </c>
      <c r="D5462" t="s">
        <v>3879</v>
      </c>
    </row>
    <row r="5463" spans="1:4" x14ac:dyDescent="0.3">
      <c r="A5463">
        <v>1005757</v>
      </c>
      <c r="B5463" t="s">
        <v>3869</v>
      </c>
      <c r="C5463" t="s">
        <v>3868</v>
      </c>
      <c r="D5463" t="s">
        <v>3879</v>
      </c>
    </row>
    <row r="5464" spans="1:4" x14ac:dyDescent="0.3">
      <c r="A5464">
        <v>1005758</v>
      </c>
      <c r="B5464" t="s">
        <v>3867</v>
      </c>
      <c r="C5464" t="s">
        <v>3873</v>
      </c>
      <c r="D5464" t="s">
        <v>3879</v>
      </c>
    </row>
    <row r="5465" spans="1:4" x14ac:dyDescent="0.3">
      <c r="A5465">
        <v>1005759</v>
      </c>
      <c r="B5465" t="s">
        <v>3867</v>
      </c>
      <c r="C5465" t="s">
        <v>3871</v>
      </c>
      <c r="D5465" t="s">
        <v>3879</v>
      </c>
    </row>
    <row r="5466" spans="1:4" x14ac:dyDescent="0.3">
      <c r="A5466">
        <v>1005760</v>
      </c>
      <c r="B5466" t="s">
        <v>3869</v>
      </c>
      <c r="C5466" t="s">
        <v>3875</v>
      </c>
      <c r="D5466" t="s">
        <v>3879</v>
      </c>
    </row>
    <row r="5467" spans="1:4" x14ac:dyDescent="0.3">
      <c r="A5467">
        <v>1005761</v>
      </c>
      <c r="B5467" t="s">
        <v>3869</v>
      </c>
      <c r="C5467" t="s">
        <v>3871</v>
      </c>
      <c r="D5467" t="s">
        <v>3880</v>
      </c>
    </row>
    <row r="5468" spans="1:4" x14ac:dyDescent="0.3">
      <c r="A5468">
        <v>1005762</v>
      </c>
      <c r="B5468" t="s">
        <v>3867</v>
      </c>
      <c r="C5468" t="s">
        <v>3874</v>
      </c>
      <c r="D5468" t="s">
        <v>3880</v>
      </c>
    </row>
    <row r="5469" spans="1:4" x14ac:dyDescent="0.3">
      <c r="A5469">
        <v>1005763</v>
      </c>
      <c r="B5469" t="s">
        <v>3867</v>
      </c>
      <c r="C5469" t="s">
        <v>3871</v>
      </c>
      <c r="D5469" t="s">
        <v>3880</v>
      </c>
    </row>
    <row r="5470" spans="1:4" x14ac:dyDescent="0.3">
      <c r="A5470">
        <v>1005764</v>
      </c>
      <c r="B5470" t="s">
        <v>3867</v>
      </c>
      <c r="C5470" t="s">
        <v>3873</v>
      </c>
      <c r="D5470" t="s">
        <v>3880</v>
      </c>
    </row>
    <row r="5471" spans="1:4" x14ac:dyDescent="0.3">
      <c r="A5471">
        <v>1005765</v>
      </c>
      <c r="B5471" t="s">
        <v>3869</v>
      </c>
      <c r="C5471" t="s">
        <v>3871</v>
      </c>
      <c r="D5471" t="s">
        <v>3880</v>
      </c>
    </row>
    <row r="5472" spans="1:4" x14ac:dyDescent="0.3">
      <c r="A5472">
        <v>1005766</v>
      </c>
      <c r="B5472" t="s">
        <v>3869</v>
      </c>
      <c r="C5472" t="s">
        <v>3870</v>
      </c>
      <c r="D5472" t="s">
        <v>3880</v>
      </c>
    </row>
    <row r="5473" spans="1:4" x14ac:dyDescent="0.3">
      <c r="A5473">
        <v>1005767</v>
      </c>
      <c r="B5473" t="s">
        <v>3869</v>
      </c>
      <c r="C5473" t="s">
        <v>3871</v>
      </c>
      <c r="D5473" t="s">
        <v>3879</v>
      </c>
    </row>
    <row r="5474" spans="1:4" x14ac:dyDescent="0.3">
      <c r="A5474">
        <v>1005768</v>
      </c>
      <c r="B5474" t="s">
        <v>3867</v>
      </c>
      <c r="C5474" t="s">
        <v>3868</v>
      </c>
      <c r="D5474" t="s">
        <v>3879</v>
      </c>
    </row>
    <row r="5475" spans="1:4" x14ac:dyDescent="0.3">
      <c r="A5475">
        <v>1005769</v>
      </c>
      <c r="B5475" t="s">
        <v>3869</v>
      </c>
      <c r="C5475" t="s">
        <v>3872</v>
      </c>
      <c r="D5475" t="s">
        <v>3880</v>
      </c>
    </row>
    <row r="5476" spans="1:4" x14ac:dyDescent="0.3">
      <c r="A5476">
        <v>1005770</v>
      </c>
      <c r="B5476" t="s">
        <v>3869</v>
      </c>
      <c r="C5476" t="s">
        <v>3871</v>
      </c>
      <c r="D5476" t="s">
        <v>3880</v>
      </c>
    </row>
    <row r="5477" spans="1:4" x14ac:dyDescent="0.3">
      <c r="A5477">
        <v>1005771</v>
      </c>
      <c r="B5477" t="s">
        <v>3869</v>
      </c>
      <c r="C5477" t="s">
        <v>3871</v>
      </c>
      <c r="D5477" t="s">
        <v>3879</v>
      </c>
    </row>
    <row r="5478" spans="1:4" x14ac:dyDescent="0.3">
      <c r="A5478">
        <v>1005772</v>
      </c>
      <c r="B5478" t="s">
        <v>3869</v>
      </c>
      <c r="C5478" t="s">
        <v>3874</v>
      </c>
      <c r="D5478" t="s">
        <v>3879</v>
      </c>
    </row>
    <row r="5479" spans="1:4" x14ac:dyDescent="0.3">
      <c r="A5479">
        <v>1005773</v>
      </c>
      <c r="B5479" t="s">
        <v>3869</v>
      </c>
      <c r="C5479" t="s">
        <v>3871</v>
      </c>
      <c r="D5479" t="s">
        <v>3879</v>
      </c>
    </row>
    <row r="5480" spans="1:4" x14ac:dyDescent="0.3">
      <c r="A5480">
        <v>1005774</v>
      </c>
      <c r="B5480" t="s">
        <v>3869</v>
      </c>
      <c r="C5480" t="s">
        <v>3875</v>
      </c>
      <c r="D5480" t="s">
        <v>3880</v>
      </c>
    </row>
    <row r="5481" spans="1:4" x14ac:dyDescent="0.3">
      <c r="A5481">
        <v>1005775</v>
      </c>
      <c r="B5481" t="s">
        <v>3869</v>
      </c>
      <c r="C5481" t="s">
        <v>3871</v>
      </c>
      <c r="D5481" t="s">
        <v>3879</v>
      </c>
    </row>
    <row r="5482" spans="1:4" x14ac:dyDescent="0.3">
      <c r="A5482">
        <v>1005776</v>
      </c>
      <c r="B5482" t="s">
        <v>3869</v>
      </c>
      <c r="C5482" t="s">
        <v>3875</v>
      </c>
      <c r="D5482" t="s">
        <v>3880</v>
      </c>
    </row>
    <row r="5483" spans="1:4" x14ac:dyDescent="0.3">
      <c r="A5483">
        <v>1005777</v>
      </c>
      <c r="B5483" t="s">
        <v>3869</v>
      </c>
      <c r="C5483" t="s">
        <v>3868</v>
      </c>
      <c r="D5483" t="s">
        <v>3879</v>
      </c>
    </row>
    <row r="5484" spans="1:4" x14ac:dyDescent="0.3">
      <c r="A5484">
        <v>1005778</v>
      </c>
      <c r="B5484" t="s">
        <v>3869</v>
      </c>
      <c r="C5484" t="s">
        <v>3874</v>
      </c>
      <c r="D5484" t="s">
        <v>3879</v>
      </c>
    </row>
    <row r="5485" spans="1:4" x14ac:dyDescent="0.3">
      <c r="A5485">
        <v>1005779</v>
      </c>
      <c r="B5485" t="s">
        <v>3869</v>
      </c>
      <c r="C5485" t="s">
        <v>3871</v>
      </c>
      <c r="D5485" t="s">
        <v>3879</v>
      </c>
    </row>
    <row r="5486" spans="1:4" x14ac:dyDescent="0.3">
      <c r="A5486">
        <v>1005780</v>
      </c>
      <c r="B5486" t="s">
        <v>3869</v>
      </c>
      <c r="C5486" t="s">
        <v>3875</v>
      </c>
      <c r="D5486" t="s">
        <v>3879</v>
      </c>
    </row>
    <row r="5487" spans="1:4" x14ac:dyDescent="0.3">
      <c r="A5487">
        <v>1005781</v>
      </c>
      <c r="B5487" t="s">
        <v>3869</v>
      </c>
      <c r="C5487" t="s">
        <v>3871</v>
      </c>
      <c r="D5487" t="s">
        <v>3880</v>
      </c>
    </row>
    <row r="5488" spans="1:4" x14ac:dyDescent="0.3">
      <c r="A5488">
        <v>1005782</v>
      </c>
      <c r="B5488" t="s">
        <v>3867</v>
      </c>
      <c r="C5488" t="s">
        <v>3874</v>
      </c>
      <c r="D5488" t="s">
        <v>3879</v>
      </c>
    </row>
    <row r="5489" spans="1:4" x14ac:dyDescent="0.3">
      <c r="A5489">
        <v>1005783</v>
      </c>
      <c r="B5489" t="s">
        <v>3867</v>
      </c>
      <c r="C5489" t="s">
        <v>3872</v>
      </c>
      <c r="D5489" t="s">
        <v>3880</v>
      </c>
    </row>
    <row r="5490" spans="1:4" x14ac:dyDescent="0.3">
      <c r="A5490">
        <v>1005784</v>
      </c>
      <c r="B5490" t="s">
        <v>3869</v>
      </c>
      <c r="C5490" t="s">
        <v>3875</v>
      </c>
      <c r="D5490" t="s">
        <v>3879</v>
      </c>
    </row>
    <row r="5491" spans="1:4" x14ac:dyDescent="0.3">
      <c r="A5491">
        <v>1005785</v>
      </c>
      <c r="B5491" t="s">
        <v>3867</v>
      </c>
      <c r="C5491" t="s">
        <v>3871</v>
      </c>
      <c r="D5491" t="s">
        <v>3880</v>
      </c>
    </row>
    <row r="5492" spans="1:4" x14ac:dyDescent="0.3">
      <c r="A5492">
        <v>1005786</v>
      </c>
      <c r="B5492" t="s">
        <v>3869</v>
      </c>
      <c r="C5492" t="s">
        <v>3871</v>
      </c>
      <c r="D5492" t="s">
        <v>3880</v>
      </c>
    </row>
    <row r="5493" spans="1:4" x14ac:dyDescent="0.3">
      <c r="A5493">
        <v>1005787</v>
      </c>
      <c r="B5493" t="s">
        <v>3869</v>
      </c>
      <c r="C5493" t="s">
        <v>3871</v>
      </c>
      <c r="D5493" t="s">
        <v>3879</v>
      </c>
    </row>
    <row r="5494" spans="1:4" x14ac:dyDescent="0.3">
      <c r="A5494">
        <v>1005788</v>
      </c>
      <c r="B5494" t="s">
        <v>3869</v>
      </c>
      <c r="C5494" t="s">
        <v>3871</v>
      </c>
      <c r="D5494" t="s">
        <v>3879</v>
      </c>
    </row>
    <row r="5495" spans="1:4" x14ac:dyDescent="0.3">
      <c r="A5495">
        <v>1005789</v>
      </c>
      <c r="B5495" t="s">
        <v>3869</v>
      </c>
      <c r="C5495" t="s">
        <v>3871</v>
      </c>
      <c r="D5495" t="s">
        <v>3879</v>
      </c>
    </row>
    <row r="5496" spans="1:4" x14ac:dyDescent="0.3">
      <c r="A5496">
        <v>1005790</v>
      </c>
      <c r="B5496" t="s">
        <v>3867</v>
      </c>
      <c r="C5496" t="s">
        <v>3874</v>
      </c>
      <c r="D5496" t="s">
        <v>3880</v>
      </c>
    </row>
    <row r="5497" spans="1:4" x14ac:dyDescent="0.3">
      <c r="A5497">
        <v>1005792</v>
      </c>
      <c r="B5497" t="s">
        <v>3869</v>
      </c>
      <c r="C5497" t="s">
        <v>3871</v>
      </c>
      <c r="D5497" t="s">
        <v>3880</v>
      </c>
    </row>
    <row r="5498" spans="1:4" x14ac:dyDescent="0.3">
      <c r="A5498">
        <v>1005793</v>
      </c>
      <c r="B5498" t="s">
        <v>3869</v>
      </c>
      <c r="C5498" t="s">
        <v>3871</v>
      </c>
      <c r="D5498" t="s">
        <v>3880</v>
      </c>
    </row>
    <row r="5499" spans="1:4" x14ac:dyDescent="0.3">
      <c r="A5499">
        <v>1005794</v>
      </c>
      <c r="B5499" t="s">
        <v>3869</v>
      </c>
      <c r="C5499" t="s">
        <v>3874</v>
      </c>
      <c r="D5499" t="s">
        <v>3879</v>
      </c>
    </row>
    <row r="5500" spans="1:4" x14ac:dyDescent="0.3">
      <c r="A5500">
        <v>1005795</v>
      </c>
      <c r="B5500" t="s">
        <v>3869</v>
      </c>
      <c r="C5500" t="s">
        <v>3871</v>
      </c>
      <c r="D5500" t="s">
        <v>3880</v>
      </c>
    </row>
    <row r="5501" spans="1:4" x14ac:dyDescent="0.3">
      <c r="A5501">
        <v>1005796</v>
      </c>
      <c r="B5501" t="s">
        <v>3867</v>
      </c>
      <c r="C5501" t="s">
        <v>3871</v>
      </c>
      <c r="D5501" t="s">
        <v>3879</v>
      </c>
    </row>
    <row r="5502" spans="1:4" x14ac:dyDescent="0.3">
      <c r="A5502">
        <v>1005797</v>
      </c>
      <c r="B5502" t="s">
        <v>3869</v>
      </c>
      <c r="C5502" t="s">
        <v>3871</v>
      </c>
      <c r="D5502" t="s">
        <v>3880</v>
      </c>
    </row>
    <row r="5503" spans="1:4" x14ac:dyDescent="0.3">
      <c r="A5503">
        <v>1005798</v>
      </c>
      <c r="B5503" t="s">
        <v>3869</v>
      </c>
      <c r="C5503" t="s">
        <v>3874</v>
      </c>
      <c r="D5503" t="s">
        <v>3880</v>
      </c>
    </row>
    <row r="5504" spans="1:4" x14ac:dyDescent="0.3">
      <c r="A5504">
        <v>1005799</v>
      </c>
      <c r="B5504" t="s">
        <v>3869</v>
      </c>
      <c r="C5504" t="s">
        <v>3871</v>
      </c>
      <c r="D5504" t="s">
        <v>3880</v>
      </c>
    </row>
    <row r="5505" spans="1:4" x14ac:dyDescent="0.3">
      <c r="A5505">
        <v>1005801</v>
      </c>
      <c r="B5505" t="s">
        <v>3869</v>
      </c>
      <c r="C5505" t="s">
        <v>3871</v>
      </c>
      <c r="D5505" t="s">
        <v>3879</v>
      </c>
    </row>
    <row r="5506" spans="1:4" x14ac:dyDescent="0.3">
      <c r="A5506">
        <v>1005802</v>
      </c>
      <c r="B5506" t="s">
        <v>3867</v>
      </c>
      <c r="C5506" t="s">
        <v>3871</v>
      </c>
      <c r="D5506" t="s">
        <v>3879</v>
      </c>
    </row>
    <row r="5507" spans="1:4" x14ac:dyDescent="0.3">
      <c r="A5507">
        <v>1005803</v>
      </c>
      <c r="B5507" t="s">
        <v>3869</v>
      </c>
      <c r="C5507" t="s">
        <v>3868</v>
      </c>
      <c r="D5507" t="s">
        <v>3879</v>
      </c>
    </row>
    <row r="5508" spans="1:4" x14ac:dyDescent="0.3">
      <c r="A5508">
        <v>1005804</v>
      </c>
      <c r="B5508" t="s">
        <v>3867</v>
      </c>
      <c r="C5508" t="s">
        <v>3874</v>
      </c>
      <c r="D5508" t="s">
        <v>3879</v>
      </c>
    </row>
    <row r="5509" spans="1:4" x14ac:dyDescent="0.3">
      <c r="A5509">
        <v>1005805</v>
      </c>
      <c r="B5509" t="s">
        <v>3867</v>
      </c>
      <c r="C5509" t="s">
        <v>3871</v>
      </c>
      <c r="D5509" t="s">
        <v>3880</v>
      </c>
    </row>
    <row r="5510" spans="1:4" x14ac:dyDescent="0.3">
      <c r="A5510">
        <v>1005806</v>
      </c>
      <c r="B5510" t="s">
        <v>3867</v>
      </c>
      <c r="C5510" t="s">
        <v>3873</v>
      </c>
      <c r="D5510" t="s">
        <v>3879</v>
      </c>
    </row>
    <row r="5511" spans="1:4" x14ac:dyDescent="0.3">
      <c r="A5511">
        <v>1005807</v>
      </c>
      <c r="B5511" t="s">
        <v>3869</v>
      </c>
      <c r="C5511" t="s">
        <v>3874</v>
      </c>
      <c r="D5511" t="s">
        <v>3880</v>
      </c>
    </row>
    <row r="5512" spans="1:4" x14ac:dyDescent="0.3">
      <c r="A5512">
        <v>1005808</v>
      </c>
      <c r="B5512" t="s">
        <v>3867</v>
      </c>
      <c r="C5512" t="s">
        <v>3871</v>
      </c>
      <c r="D5512" t="s">
        <v>3880</v>
      </c>
    </row>
    <row r="5513" spans="1:4" x14ac:dyDescent="0.3">
      <c r="A5513">
        <v>1005809</v>
      </c>
      <c r="B5513" t="s">
        <v>3869</v>
      </c>
      <c r="C5513" t="s">
        <v>3871</v>
      </c>
      <c r="D5513" t="s">
        <v>3879</v>
      </c>
    </row>
    <row r="5514" spans="1:4" x14ac:dyDescent="0.3">
      <c r="A5514">
        <v>1005810</v>
      </c>
      <c r="B5514" t="s">
        <v>3869</v>
      </c>
      <c r="C5514" t="s">
        <v>3873</v>
      </c>
      <c r="D5514" t="s">
        <v>3880</v>
      </c>
    </row>
    <row r="5515" spans="1:4" x14ac:dyDescent="0.3">
      <c r="A5515">
        <v>1005811</v>
      </c>
      <c r="B5515" t="s">
        <v>3869</v>
      </c>
      <c r="C5515" t="s">
        <v>3875</v>
      </c>
      <c r="D5515" t="s">
        <v>3879</v>
      </c>
    </row>
    <row r="5516" spans="1:4" x14ac:dyDescent="0.3">
      <c r="A5516">
        <v>1005812</v>
      </c>
      <c r="B5516" t="s">
        <v>3867</v>
      </c>
      <c r="C5516" t="s">
        <v>3871</v>
      </c>
      <c r="D5516" t="s">
        <v>3880</v>
      </c>
    </row>
    <row r="5517" spans="1:4" x14ac:dyDescent="0.3">
      <c r="A5517">
        <v>1005813</v>
      </c>
      <c r="B5517" t="s">
        <v>3869</v>
      </c>
      <c r="C5517" t="s">
        <v>3871</v>
      </c>
      <c r="D5517" t="s">
        <v>3880</v>
      </c>
    </row>
    <row r="5518" spans="1:4" x14ac:dyDescent="0.3">
      <c r="A5518">
        <v>1005814</v>
      </c>
      <c r="B5518" t="s">
        <v>3869</v>
      </c>
      <c r="C5518" t="s">
        <v>3871</v>
      </c>
      <c r="D5518" t="s">
        <v>3879</v>
      </c>
    </row>
    <row r="5519" spans="1:4" x14ac:dyDescent="0.3">
      <c r="A5519">
        <v>1005815</v>
      </c>
      <c r="B5519" t="s">
        <v>3869</v>
      </c>
      <c r="C5519" t="s">
        <v>3871</v>
      </c>
      <c r="D5519" t="s">
        <v>3879</v>
      </c>
    </row>
    <row r="5520" spans="1:4" x14ac:dyDescent="0.3">
      <c r="A5520">
        <v>1005816</v>
      </c>
      <c r="B5520" t="s">
        <v>3869</v>
      </c>
      <c r="C5520" t="s">
        <v>3871</v>
      </c>
      <c r="D5520" t="s">
        <v>3880</v>
      </c>
    </row>
    <row r="5521" spans="1:4" x14ac:dyDescent="0.3">
      <c r="A5521">
        <v>1005817</v>
      </c>
      <c r="B5521" t="s">
        <v>3869</v>
      </c>
      <c r="C5521" t="s">
        <v>3871</v>
      </c>
      <c r="D5521" t="s">
        <v>3880</v>
      </c>
    </row>
    <row r="5522" spans="1:4" x14ac:dyDescent="0.3">
      <c r="A5522">
        <v>1005818</v>
      </c>
      <c r="B5522" t="s">
        <v>3869</v>
      </c>
      <c r="C5522" t="s">
        <v>3871</v>
      </c>
      <c r="D5522" t="s">
        <v>3879</v>
      </c>
    </row>
    <row r="5523" spans="1:4" x14ac:dyDescent="0.3">
      <c r="A5523">
        <v>1005819</v>
      </c>
      <c r="B5523" t="s">
        <v>3869</v>
      </c>
      <c r="C5523" t="s">
        <v>3873</v>
      </c>
      <c r="D5523" t="s">
        <v>3880</v>
      </c>
    </row>
    <row r="5524" spans="1:4" x14ac:dyDescent="0.3">
      <c r="A5524">
        <v>1005820</v>
      </c>
      <c r="B5524" t="s">
        <v>3869</v>
      </c>
      <c r="C5524" t="s">
        <v>3872</v>
      </c>
      <c r="D5524" t="s">
        <v>3880</v>
      </c>
    </row>
    <row r="5525" spans="1:4" x14ac:dyDescent="0.3">
      <c r="A5525">
        <v>1005821</v>
      </c>
      <c r="B5525" t="s">
        <v>3869</v>
      </c>
      <c r="C5525" t="s">
        <v>3871</v>
      </c>
      <c r="D5525" t="s">
        <v>3879</v>
      </c>
    </row>
    <row r="5526" spans="1:4" x14ac:dyDescent="0.3">
      <c r="A5526">
        <v>1005822</v>
      </c>
      <c r="B5526" t="s">
        <v>3867</v>
      </c>
      <c r="C5526" t="s">
        <v>3874</v>
      </c>
      <c r="D5526" t="s">
        <v>3879</v>
      </c>
    </row>
    <row r="5527" spans="1:4" x14ac:dyDescent="0.3">
      <c r="A5527">
        <v>1005823</v>
      </c>
      <c r="B5527" t="s">
        <v>3869</v>
      </c>
      <c r="C5527" t="s">
        <v>3871</v>
      </c>
      <c r="D5527" t="s">
        <v>3879</v>
      </c>
    </row>
    <row r="5528" spans="1:4" x14ac:dyDescent="0.3">
      <c r="A5528">
        <v>1005824</v>
      </c>
      <c r="B5528" t="s">
        <v>3869</v>
      </c>
      <c r="C5528" t="s">
        <v>3875</v>
      </c>
      <c r="D5528" t="s">
        <v>3879</v>
      </c>
    </row>
    <row r="5529" spans="1:4" x14ac:dyDescent="0.3">
      <c r="A5529">
        <v>1005825</v>
      </c>
      <c r="B5529" t="s">
        <v>3867</v>
      </c>
      <c r="C5529" t="s">
        <v>3871</v>
      </c>
      <c r="D5529" t="s">
        <v>3880</v>
      </c>
    </row>
    <row r="5530" spans="1:4" x14ac:dyDescent="0.3">
      <c r="A5530">
        <v>1005826</v>
      </c>
      <c r="B5530" t="s">
        <v>3869</v>
      </c>
      <c r="C5530" t="s">
        <v>3875</v>
      </c>
      <c r="D5530" t="s">
        <v>3880</v>
      </c>
    </row>
    <row r="5531" spans="1:4" x14ac:dyDescent="0.3">
      <c r="A5531">
        <v>1005827</v>
      </c>
      <c r="B5531" t="s">
        <v>3869</v>
      </c>
      <c r="C5531" t="s">
        <v>3871</v>
      </c>
      <c r="D5531" t="s">
        <v>3879</v>
      </c>
    </row>
    <row r="5532" spans="1:4" x14ac:dyDescent="0.3">
      <c r="A5532">
        <v>1005829</v>
      </c>
      <c r="B5532" t="s">
        <v>3867</v>
      </c>
      <c r="C5532" t="s">
        <v>3871</v>
      </c>
      <c r="D5532" t="s">
        <v>3879</v>
      </c>
    </row>
    <row r="5533" spans="1:4" x14ac:dyDescent="0.3">
      <c r="A5533">
        <v>1005830</v>
      </c>
      <c r="B5533" t="s">
        <v>3867</v>
      </c>
      <c r="C5533" t="s">
        <v>3875</v>
      </c>
      <c r="D5533" t="s">
        <v>3879</v>
      </c>
    </row>
    <row r="5534" spans="1:4" x14ac:dyDescent="0.3">
      <c r="A5534">
        <v>1005831</v>
      </c>
      <c r="B5534" t="s">
        <v>3869</v>
      </c>
      <c r="C5534" t="s">
        <v>3871</v>
      </c>
      <c r="D5534" t="s">
        <v>3880</v>
      </c>
    </row>
    <row r="5535" spans="1:4" x14ac:dyDescent="0.3">
      <c r="A5535">
        <v>1005832</v>
      </c>
      <c r="B5535" t="s">
        <v>3867</v>
      </c>
      <c r="C5535" t="s">
        <v>3871</v>
      </c>
      <c r="D5535" t="s">
        <v>3879</v>
      </c>
    </row>
    <row r="5536" spans="1:4" x14ac:dyDescent="0.3">
      <c r="A5536">
        <v>1005833</v>
      </c>
      <c r="B5536" t="s">
        <v>3867</v>
      </c>
      <c r="C5536" t="s">
        <v>3874</v>
      </c>
      <c r="D5536" t="s">
        <v>3880</v>
      </c>
    </row>
    <row r="5537" spans="1:4" x14ac:dyDescent="0.3">
      <c r="A5537">
        <v>1005834</v>
      </c>
      <c r="B5537" t="s">
        <v>3869</v>
      </c>
      <c r="C5537" t="s">
        <v>3870</v>
      </c>
      <c r="D5537" t="s">
        <v>3879</v>
      </c>
    </row>
    <row r="5538" spans="1:4" x14ac:dyDescent="0.3">
      <c r="A5538">
        <v>1005835</v>
      </c>
      <c r="B5538" t="s">
        <v>3867</v>
      </c>
      <c r="C5538" t="s">
        <v>3874</v>
      </c>
      <c r="D5538" t="s">
        <v>3879</v>
      </c>
    </row>
    <row r="5539" spans="1:4" x14ac:dyDescent="0.3">
      <c r="A5539">
        <v>1005836</v>
      </c>
      <c r="B5539" t="s">
        <v>3869</v>
      </c>
      <c r="C5539" t="s">
        <v>3871</v>
      </c>
      <c r="D5539" t="s">
        <v>3879</v>
      </c>
    </row>
    <row r="5540" spans="1:4" x14ac:dyDescent="0.3">
      <c r="A5540">
        <v>1005837</v>
      </c>
      <c r="B5540" t="s">
        <v>3869</v>
      </c>
      <c r="C5540" t="s">
        <v>3871</v>
      </c>
      <c r="D5540" t="s">
        <v>3880</v>
      </c>
    </row>
    <row r="5541" spans="1:4" x14ac:dyDescent="0.3">
      <c r="A5541">
        <v>1005838</v>
      </c>
      <c r="B5541" t="s">
        <v>3867</v>
      </c>
      <c r="C5541" t="s">
        <v>3872</v>
      </c>
      <c r="D5541" t="s">
        <v>3880</v>
      </c>
    </row>
    <row r="5542" spans="1:4" x14ac:dyDescent="0.3">
      <c r="A5542">
        <v>1005839</v>
      </c>
      <c r="B5542" t="s">
        <v>3869</v>
      </c>
      <c r="C5542" t="s">
        <v>3871</v>
      </c>
      <c r="D5542" t="s">
        <v>3879</v>
      </c>
    </row>
    <row r="5543" spans="1:4" x14ac:dyDescent="0.3">
      <c r="A5543">
        <v>1005840</v>
      </c>
      <c r="B5543" t="s">
        <v>3867</v>
      </c>
      <c r="C5543" t="s">
        <v>3868</v>
      </c>
      <c r="D5543" t="s">
        <v>3879</v>
      </c>
    </row>
    <row r="5544" spans="1:4" x14ac:dyDescent="0.3">
      <c r="A5544">
        <v>1005841</v>
      </c>
      <c r="B5544" t="s">
        <v>3867</v>
      </c>
      <c r="C5544" t="s">
        <v>3874</v>
      </c>
      <c r="D5544" t="s">
        <v>3880</v>
      </c>
    </row>
    <row r="5545" spans="1:4" x14ac:dyDescent="0.3">
      <c r="A5545">
        <v>1005842</v>
      </c>
      <c r="B5545" t="s">
        <v>3869</v>
      </c>
      <c r="C5545" t="s">
        <v>3871</v>
      </c>
      <c r="D5545" t="s">
        <v>3879</v>
      </c>
    </row>
    <row r="5546" spans="1:4" x14ac:dyDescent="0.3">
      <c r="A5546">
        <v>1005843</v>
      </c>
      <c r="B5546" t="s">
        <v>3869</v>
      </c>
      <c r="C5546" t="s">
        <v>3874</v>
      </c>
      <c r="D5546" t="s">
        <v>3879</v>
      </c>
    </row>
    <row r="5547" spans="1:4" x14ac:dyDescent="0.3">
      <c r="A5547">
        <v>1005844</v>
      </c>
      <c r="B5547" t="s">
        <v>3867</v>
      </c>
      <c r="C5547" t="s">
        <v>3868</v>
      </c>
      <c r="D5547" t="s">
        <v>3879</v>
      </c>
    </row>
    <row r="5548" spans="1:4" x14ac:dyDescent="0.3">
      <c r="A5548">
        <v>1005846</v>
      </c>
      <c r="B5548" t="s">
        <v>3869</v>
      </c>
      <c r="C5548" t="s">
        <v>3872</v>
      </c>
      <c r="D5548" t="s">
        <v>3880</v>
      </c>
    </row>
    <row r="5549" spans="1:4" x14ac:dyDescent="0.3">
      <c r="A5549">
        <v>1005847</v>
      </c>
      <c r="B5549" t="s">
        <v>3867</v>
      </c>
      <c r="C5549" t="s">
        <v>3875</v>
      </c>
      <c r="D5549" t="s">
        <v>3879</v>
      </c>
    </row>
    <row r="5550" spans="1:4" x14ac:dyDescent="0.3">
      <c r="A5550">
        <v>1005848</v>
      </c>
      <c r="B5550" t="s">
        <v>3869</v>
      </c>
      <c r="C5550" t="s">
        <v>3873</v>
      </c>
      <c r="D5550" t="s">
        <v>3880</v>
      </c>
    </row>
    <row r="5551" spans="1:4" x14ac:dyDescent="0.3">
      <c r="A5551">
        <v>1005849</v>
      </c>
      <c r="B5551" t="s">
        <v>3869</v>
      </c>
      <c r="C5551" t="s">
        <v>3874</v>
      </c>
      <c r="D5551" t="s">
        <v>3879</v>
      </c>
    </row>
    <row r="5552" spans="1:4" x14ac:dyDescent="0.3">
      <c r="A5552">
        <v>1005850</v>
      </c>
      <c r="B5552" t="s">
        <v>3867</v>
      </c>
      <c r="C5552" t="s">
        <v>3871</v>
      </c>
      <c r="D5552" t="s">
        <v>3879</v>
      </c>
    </row>
    <row r="5553" spans="1:4" x14ac:dyDescent="0.3">
      <c r="A5553">
        <v>1005851</v>
      </c>
      <c r="B5553" t="s">
        <v>3867</v>
      </c>
      <c r="C5553" t="s">
        <v>3875</v>
      </c>
      <c r="D5553" t="s">
        <v>3880</v>
      </c>
    </row>
    <row r="5554" spans="1:4" x14ac:dyDescent="0.3">
      <c r="A5554">
        <v>1005852</v>
      </c>
      <c r="B5554" t="s">
        <v>3867</v>
      </c>
      <c r="C5554" t="s">
        <v>3871</v>
      </c>
      <c r="D5554" t="s">
        <v>3880</v>
      </c>
    </row>
    <row r="5555" spans="1:4" x14ac:dyDescent="0.3">
      <c r="A5555">
        <v>1005853</v>
      </c>
      <c r="B5555" t="s">
        <v>3869</v>
      </c>
      <c r="C5555" t="s">
        <v>3873</v>
      </c>
      <c r="D5555" t="s">
        <v>3880</v>
      </c>
    </row>
    <row r="5556" spans="1:4" x14ac:dyDescent="0.3">
      <c r="A5556">
        <v>1005854</v>
      </c>
      <c r="B5556" t="s">
        <v>3869</v>
      </c>
      <c r="C5556" t="s">
        <v>3872</v>
      </c>
      <c r="D5556" t="s">
        <v>3880</v>
      </c>
    </row>
    <row r="5557" spans="1:4" x14ac:dyDescent="0.3">
      <c r="A5557">
        <v>1005855</v>
      </c>
      <c r="B5557" t="s">
        <v>3869</v>
      </c>
      <c r="C5557" t="s">
        <v>3873</v>
      </c>
      <c r="D5557" t="s">
        <v>3879</v>
      </c>
    </row>
    <row r="5558" spans="1:4" x14ac:dyDescent="0.3">
      <c r="A5558">
        <v>1005856</v>
      </c>
      <c r="B5558" t="s">
        <v>3867</v>
      </c>
      <c r="C5558" t="s">
        <v>3871</v>
      </c>
      <c r="D5558" t="s">
        <v>3880</v>
      </c>
    </row>
    <row r="5559" spans="1:4" x14ac:dyDescent="0.3">
      <c r="A5559">
        <v>1005857</v>
      </c>
      <c r="B5559" t="s">
        <v>3867</v>
      </c>
      <c r="C5559" t="s">
        <v>3872</v>
      </c>
      <c r="D5559" t="s">
        <v>3879</v>
      </c>
    </row>
    <row r="5560" spans="1:4" x14ac:dyDescent="0.3">
      <c r="A5560">
        <v>1005858</v>
      </c>
      <c r="B5560" t="s">
        <v>3869</v>
      </c>
      <c r="C5560" t="s">
        <v>3871</v>
      </c>
      <c r="D5560" t="s">
        <v>3879</v>
      </c>
    </row>
    <row r="5561" spans="1:4" x14ac:dyDescent="0.3">
      <c r="A5561">
        <v>1005859</v>
      </c>
      <c r="B5561" t="s">
        <v>3869</v>
      </c>
      <c r="C5561" t="s">
        <v>3871</v>
      </c>
      <c r="D5561" t="s">
        <v>3880</v>
      </c>
    </row>
    <row r="5562" spans="1:4" x14ac:dyDescent="0.3">
      <c r="A5562">
        <v>1005860</v>
      </c>
      <c r="B5562" t="s">
        <v>3867</v>
      </c>
      <c r="C5562" t="s">
        <v>3871</v>
      </c>
      <c r="D5562" t="s">
        <v>3879</v>
      </c>
    </row>
    <row r="5563" spans="1:4" x14ac:dyDescent="0.3">
      <c r="A5563">
        <v>1005861</v>
      </c>
      <c r="B5563" t="s">
        <v>3867</v>
      </c>
      <c r="C5563" t="s">
        <v>3873</v>
      </c>
      <c r="D5563" t="s">
        <v>3880</v>
      </c>
    </row>
    <row r="5564" spans="1:4" x14ac:dyDescent="0.3">
      <c r="A5564">
        <v>1005862</v>
      </c>
      <c r="B5564" t="s">
        <v>3867</v>
      </c>
      <c r="C5564" t="s">
        <v>3871</v>
      </c>
      <c r="D5564" t="s">
        <v>3880</v>
      </c>
    </row>
    <row r="5565" spans="1:4" x14ac:dyDescent="0.3">
      <c r="A5565">
        <v>1005863</v>
      </c>
      <c r="B5565" t="s">
        <v>3867</v>
      </c>
      <c r="C5565" t="s">
        <v>3871</v>
      </c>
      <c r="D5565" t="s">
        <v>3879</v>
      </c>
    </row>
    <row r="5566" spans="1:4" x14ac:dyDescent="0.3">
      <c r="A5566">
        <v>1005865</v>
      </c>
      <c r="B5566" t="s">
        <v>3869</v>
      </c>
      <c r="C5566" t="s">
        <v>3871</v>
      </c>
      <c r="D5566" t="s">
        <v>3879</v>
      </c>
    </row>
    <row r="5567" spans="1:4" x14ac:dyDescent="0.3">
      <c r="A5567">
        <v>1005866</v>
      </c>
      <c r="B5567" t="s">
        <v>3867</v>
      </c>
      <c r="C5567" t="s">
        <v>3871</v>
      </c>
      <c r="D5567" t="s">
        <v>3879</v>
      </c>
    </row>
    <row r="5568" spans="1:4" x14ac:dyDescent="0.3">
      <c r="A5568">
        <v>1005867</v>
      </c>
      <c r="B5568" t="s">
        <v>3867</v>
      </c>
      <c r="C5568" t="s">
        <v>3872</v>
      </c>
      <c r="D5568" t="s">
        <v>3880</v>
      </c>
    </row>
    <row r="5569" spans="1:4" x14ac:dyDescent="0.3">
      <c r="A5569">
        <v>1005868</v>
      </c>
      <c r="B5569" t="s">
        <v>3869</v>
      </c>
      <c r="C5569" t="s">
        <v>3874</v>
      </c>
      <c r="D5569" t="s">
        <v>3879</v>
      </c>
    </row>
    <row r="5570" spans="1:4" x14ac:dyDescent="0.3">
      <c r="A5570">
        <v>1005869</v>
      </c>
      <c r="B5570" t="s">
        <v>3867</v>
      </c>
      <c r="C5570" t="s">
        <v>3871</v>
      </c>
      <c r="D5570" t="s">
        <v>3880</v>
      </c>
    </row>
    <row r="5571" spans="1:4" x14ac:dyDescent="0.3">
      <c r="A5571">
        <v>1005871</v>
      </c>
      <c r="B5571" t="s">
        <v>3867</v>
      </c>
      <c r="C5571" t="s">
        <v>3871</v>
      </c>
      <c r="D5571" t="s">
        <v>3879</v>
      </c>
    </row>
    <row r="5572" spans="1:4" x14ac:dyDescent="0.3">
      <c r="A5572">
        <v>1005872</v>
      </c>
      <c r="B5572" t="s">
        <v>3869</v>
      </c>
      <c r="C5572" t="s">
        <v>3871</v>
      </c>
      <c r="D5572" t="s">
        <v>3880</v>
      </c>
    </row>
    <row r="5573" spans="1:4" x14ac:dyDescent="0.3">
      <c r="A5573">
        <v>1005873</v>
      </c>
      <c r="B5573" t="s">
        <v>3869</v>
      </c>
      <c r="C5573" t="s">
        <v>3875</v>
      </c>
      <c r="D5573" t="s">
        <v>3879</v>
      </c>
    </row>
    <row r="5574" spans="1:4" x14ac:dyDescent="0.3">
      <c r="A5574">
        <v>1005874</v>
      </c>
      <c r="B5574" t="s">
        <v>3869</v>
      </c>
      <c r="C5574" t="s">
        <v>3871</v>
      </c>
      <c r="D5574" t="s">
        <v>3879</v>
      </c>
    </row>
    <row r="5575" spans="1:4" x14ac:dyDescent="0.3">
      <c r="A5575">
        <v>1005875</v>
      </c>
      <c r="B5575" t="s">
        <v>3869</v>
      </c>
      <c r="C5575" t="s">
        <v>3871</v>
      </c>
      <c r="D5575" t="s">
        <v>3879</v>
      </c>
    </row>
    <row r="5576" spans="1:4" x14ac:dyDescent="0.3">
      <c r="A5576">
        <v>1005876</v>
      </c>
      <c r="B5576" t="s">
        <v>3869</v>
      </c>
      <c r="C5576" t="s">
        <v>3873</v>
      </c>
      <c r="D5576" t="s">
        <v>3880</v>
      </c>
    </row>
    <row r="5577" spans="1:4" x14ac:dyDescent="0.3">
      <c r="A5577">
        <v>1005877</v>
      </c>
      <c r="B5577" t="s">
        <v>3869</v>
      </c>
      <c r="C5577" t="s">
        <v>3875</v>
      </c>
      <c r="D5577" t="s">
        <v>3879</v>
      </c>
    </row>
    <row r="5578" spans="1:4" x14ac:dyDescent="0.3">
      <c r="A5578">
        <v>1005878</v>
      </c>
      <c r="B5578" t="s">
        <v>3867</v>
      </c>
      <c r="C5578" t="s">
        <v>3871</v>
      </c>
      <c r="D5578" t="s">
        <v>3880</v>
      </c>
    </row>
    <row r="5579" spans="1:4" x14ac:dyDescent="0.3">
      <c r="A5579">
        <v>1005879</v>
      </c>
      <c r="B5579" t="s">
        <v>3869</v>
      </c>
      <c r="C5579" t="s">
        <v>3874</v>
      </c>
      <c r="D5579" t="s">
        <v>3880</v>
      </c>
    </row>
    <row r="5580" spans="1:4" x14ac:dyDescent="0.3">
      <c r="A5580">
        <v>1005880</v>
      </c>
      <c r="B5580" t="s">
        <v>3869</v>
      </c>
      <c r="C5580" t="s">
        <v>3871</v>
      </c>
      <c r="D5580" t="s">
        <v>3880</v>
      </c>
    </row>
    <row r="5581" spans="1:4" x14ac:dyDescent="0.3">
      <c r="A5581">
        <v>1005881</v>
      </c>
      <c r="B5581" t="s">
        <v>3869</v>
      </c>
      <c r="C5581" t="s">
        <v>3874</v>
      </c>
      <c r="D5581" t="s">
        <v>3879</v>
      </c>
    </row>
    <row r="5582" spans="1:4" x14ac:dyDescent="0.3">
      <c r="A5582">
        <v>1005882</v>
      </c>
      <c r="B5582" t="s">
        <v>3869</v>
      </c>
      <c r="C5582" t="s">
        <v>3874</v>
      </c>
      <c r="D5582" t="s">
        <v>3879</v>
      </c>
    </row>
    <row r="5583" spans="1:4" x14ac:dyDescent="0.3">
      <c r="A5583">
        <v>1005883</v>
      </c>
      <c r="B5583" t="s">
        <v>3867</v>
      </c>
      <c r="C5583" t="s">
        <v>3875</v>
      </c>
      <c r="D5583" t="s">
        <v>3880</v>
      </c>
    </row>
    <row r="5584" spans="1:4" x14ac:dyDescent="0.3">
      <c r="A5584">
        <v>1005884</v>
      </c>
      <c r="B5584" t="s">
        <v>3869</v>
      </c>
      <c r="C5584" t="s">
        <v>3875</v>
      </c>
      <c r="D5584" t="s">
        <v>3879</v>
      </c>
    </row>
    <row r="5585" spans="1:4" x14ac:dyDescent="0.3">
      <c r="A5585">
        <v>1005885</v>
      </c>
      <c r="B5585" t="s">
        <v>3869</v>
      </c>
      <c r="C5585" t="s">
        <v>3871</v>
      </c>
      <c r="D5585" t="s">
        <v>3879</v>
      </c>
    </row>
    <row r="5586" spans="1:4" x14ac:dyDescent="0.3">
      <c r="A5586">
        <v>1005886</v>
      </c>
      <c r="B5586" t="s">
        <v>3869</v>
      </c>
      <c r="C5586" t="s">
        <v>3871</v>
      </c>
      <c r="D5586" t="s">
        <v>3879</v>
      </c>
    </row>
    <row r="5587" spans="1:4" x14ac:dyDescent="0.3">
      <c r="A5587">
        <v>1005887</v>
      </c>
      <c r="B5587" t="s">
        <v>3867</v>
      </c>
      <c r="C5587" t="s">
        <v>3874</v>
      </c>
      <c r="D5587" t="s">
        <v>3880</v>
      </c>
    </row>
    <row r="5588" spans="1:4" x14ac:dyDescent="0.3">
      <c r="A5588">
        <v>1005888</v>
      </c>
      <c r="B5588" t="s">
        <v>3869</v>
      </c>
      <c r="C5588" t="s">
        <v>3871</v>
      </c>
      <c r="D5588" t="s">
        <v>3879</v>
      </c>
    </row>
    <row r="5589" spans="1:4" x14ac:dyDescent="0.3">
      <c r="A5589">
        <v>1005889</v>
      </c>
      <c r="B5589" t="s">
        <v>3869</v>
      </c>
      <c r="C5589" t="s">
        <v>3873</v>
      </c>
      <c r="D5589" t="s">
        <v>3880</v>
      </c>
    </row>
    <row r="5590" spans="1:4" x14ac:dyDescent="0.3">
      <c r="A5590">
        <v>1005890</v>
      </c>
      <c r="B5590" t="s">
        <v>3869</v>
      </c>
      <c r="C5590" t="s">
        <v>3874</v>
      </c>
      <c r="D5590" t="s">
        <v>3879</v>
      </c>
    </row>
    <row r="5591" spans="1:4" x14ac:dyDescent="0.3">
      <c r="A5591">
        <v>1005891</v>
      </c>
      <c r="B5591" t="s">
        <v>3869</v>
      </c>
      <c r="C5591" t="s">
        <v>3875</v>
      </c>
      <c r="D5591" t="s">
        <v>3879</v>
      </c>
    </row>
    <row r="5592" spans="1:4" x14ac:dyDescent="0.3">
      <c r="A5592">
        <v>1005892</v>
      </c>
      <c r="B5592" t="s">
        <v>3869</v>
      </c>
      <c r="C5592" t="s">
        <v>3872</v>
      </c>
      <c r="D5592" t="s">
        <v>3879</v>
      </c>
    </row>
    <row r="5593" spans="1:4" x14ac:dyDescent="0.3">
      <c r="A5593">
        <v>1005893</v>
      </c>
      <c r="B5593" t="s">
        <v>3869</v>
      </c>
      <c r="C5593" t="s">
        <v>3871</v>
      </c>
      <c r="D5593" t="s">
        <v>3879</v>
      </c>
    </row>
    <row r="5594" spans="1:4" x14ac:dyDescent="0.3">
      <c r="A5594">
        <v>1005894</v>
      </c>
      <c r="B5594" t="s">
        <v>3869</v>
      </c>
      <c r="C5594" t="s">
        <v>3874</v>
      </c>
      <c r="D5594" t="s">
        <v>3879</v>
      </c>
    </row>
    <row r="5595" spans="1:4" x14ac:dyDescent="0.3">
      <c r="A5595">
        <v>1005895</v>
      </c>
      <c r="B5595" t="s">
        <v>3869</v>
      </c>
      <c r="C5595" t="s">
        <v>3871</v>
      </c>
      <c r="D5595" t="s">
        <v>3879</v>
      </c>
    </row>
    <row r="5596" spans="1:4" x14ac:dyDescent="0.3">
      <c r="A5596">
        <v>1005896</v>
      </c>
      <c r="B5596" t="s">
        <v>3869</v>
      </c>
      <c r="C5596" t="s">
        <v>3871</v>
      </c>
      <c r="D5596" t="s">
        <v>3879</v>
      </c>
    </row>
    <row r="5597" spans="1:4" x14ac:dyDescent="0.3">
      <c r="A5597">
        <v>1005897</v>
      </c>
      <c r="B5597" t="s">
        <v>3869</v>
      </c>
      <c r="C5597" t="s">
        <v>3871</v>
      </c>
      <c r="D5597" t="s">
        <v>3880</v>
      </c>
    </row>
    <row r="5598" spans="1:4" x14ac:dyDescent="0.3">
      <c r="A5598">
        <v>1005898</v>
      </c>
      <c r="B5598" t="s">
        <v>3867</v>
      </c>
      <c r="C5598" t="s">
        <v>3875</v>
      </c>
      <c r="D5598" t="s">
        <v>3879</v>
      </c>
    </row>
    <row r="5599" spans="1:4" x14ac:dyDescent="0.3">
      <c r="A5599">
        <v>1005899</v>
      </c>
      <c r="B5599" t="s">
        <v>3869</v>
      </c>
      <c r="C5599" t="s">
        <v>3874</v>
      </c>
      <c r="D5599" t="s">
        <v>3879</v>
      </c>
    </row>
    <row r="5600" spans="1:4" x14ac:dyDescent="0.3">
      <c r="A5600">
        <v>1005900</v>
      </c>
      <c r="B5600" t="s">
        <v>3869</v>
      </c>
      <c r="C5600" t="s">
        <v>3871</v>
      </c>
      <c r="D5600" t="s">
        <v>3879</v>
      </c>
    </row>
    <row r="5601" spans="1:4" x14ac:dyDescent="0.3">
      <c r="A5601">
        <v>1005901</v>
      </c>
      <c r="B5601" t="s">
        <v>3867</v>
      </c>
      <c r="C5601" t="s">
        <v>3874</v>
      </c>
      <c r="D5601" t="s">
        <v>3879</v>
      </c>
    </row>
    <row r="5602" spans="1:4" x14ac:dyDescent="0.3">
      <c r="A5602">
        <v>1005902</v>
      </c>
      <c r="B5602" t="s">
        <v>3869</v>
      </c>
      <c r="C5602" t="s">
        <v>3873</v>
      </c>
      <c r="D5602" t="s">
        <v>3880</v>
      </c>
    </row>
    <row r="5603" spans="1:4" x14ac:dyDescent="0.3">
      <c r="A5603">
        <v>1005903</v>
      </c>
      <c r="B5603" t="s">
        <v>3869</v>
      </c>
      <c r="C5603" t="s">
        <v>3871</v>
      </c>
      <c r="D5603" t="s">
        <v>3880</v>
      </c>
    </row>
    <row r="5604" spans="1:4" x14ac:dyDescent="0.3">
      <c r="A5604">
        <v>1005904</v>
      </c>
      <c r="B5604" t="s">
        <v>3867</v>
      </c>
      <c r="C5604" t="s">
        <v>3872</v>
      </c>
      <c r="D5604" t="s">
        <v>3879</v>
      </c>
    </row>
    <row r="5605" spans="1:4" x14ac:dyDescent="0.3">
      <c r="A5605">
        <v>1005905</v>
      </c>
      <c r="B5605" t="s">
        <v>3867</v>
      </c>
      <c r="C5605" t="s">
        <v>3874</v>
      </c>
      <c r="D5605" t="s">
        <v>3879</v>
      </c>
    </row>
    <row r="5606" spans="1:4" x14ac:dyDescent="0.3">
      <c r="A5606">
        <v>1005906</v>
      </c>
      <c r="B5606" t="s">
        <v>3867</v>
      </c>
      <c r="C5606" t="s">
        <v>3875</v>
      </c>
      <c r="D5606" t="s">
        <v>3880</v>
      </c>
    </row>
    <row r="5607" spans="1:4" x14ac:dyDescent="0.3">
      <c r="A5607">
        <v>1005907</v>
      </c>
      <c r="B5607" t="s">
        <v>3869</v>
      </c>
      <c r="C5607" t="s">
        <v>3871</v>
      </c>
      <c r="D5607" t="s">
        <v>3879</v>
      </c>
    </row>
    <row r="5608" spans="1:4" x14ac:dyDescent="0.3">
      <c r="A5608">
        <v>1005908</v>
      </c>
      <c r="B5608" t="s">
        <v>3869</v>
      </c>
      <c r="C5608" t="s">
        <v>3871</v>
      </c>
      <c r="D5608" t="s">
        <v>3879</v>
      </c>
    </row>
    <row r="5609" spans="1:4" x14ac:dyDescent="0.3">
      <c r="A5609">
        <v>1005910</v>
      </c>
      <c r="B5609" t="s">
        <v>3867</v>
      </c>
      <c r="C5609" t="s">
        <v>3872</v>
      </c>
      <c r="D5609" t="s">
        <v>3879</v>
      </c>
    </row>
    <row r="5610" spans="1:4" x14ac:dyDescent="0.3">
      <c r="A5610">
        <v>1005911</v>
      </c>
      <c r="B5610" t="s">
        <v>3867</v>
      </c>
      <c r="C5610" t="s">
        <v>3871</v>
      </c>
      <c r="D5610" t="s">
        <v>3880</v>
      </c>
    </row>
    <row r="5611" spans="1:4" x14ac:dyDescent="0.3">
      <c r="A5611">
        <v>1005912</v>
      </c>
      <c r="B5611" t="s">
        <v>3869</v>
      </c>
      <c r="C5611" t="s">
        <v>3871</v>
      </c>
      <c r="D5611" t="s">
        <v>3879</v>
      </c>
    </row>
    <row r="5612" spans="1:4" x14ac:dyDescent="0.3">
      <c r="A5612">
        <v>1005913</v>
      </c>
      <c r="B5612" t="s">
        <v>3867</v>
      </c>
      <c r="C5612" t="s">
        <v>3875</v>
      </c>
      <c r="D5612" t="s">
        <v>3879</v>
      </c>
    </row>
    <row r="5613" spans="1:4" x14ac:dyDescent="0.3">
      <c r="A5613">
        <v>1005914</v>
      </c>
      <c r="B5613" t="s">
        <v>3869</v>
      </c>
      <c r="C5613" t="s">
        <v>3874</v>
      </c>
      <c r="D5613" t="s">
        <v>3880</v>
      </c>
    </row>
    <row r="5614" spans="1:4" x14ac:dyDescent="0.3">
      <c r="A5614">
        <v>1005915</v>
      </c>
      <c r="B5614" t="s">
        <v>3869</v>
      </c>
      <c r="C5614" t="s">
        <v>3875</v>
      </c>
      <c r="D5614" t="s">
        <v>3879</v>
      </c>
    </row>
    <row r="5615" spans="1:4" x14ac:dyDescent="0.3">
      <c r="A5615">
        <v>1005916</v>
      </c>
      <c r="B5615" t="s">
        <v>3869</v>
      </c>
      <c r="C5615" t="s">
        <v>3873</v>
      </c>
      <c r="D5615" t="s">
        <v>3880</v>
      </c>
    </row>
    <row r="5616" spans="1:4" x14ac:dyDescent="0.3">
      <c r="A5616">
        <v>1005917</v>
      </c>
      <c r="B5616" t="s">
        <v>3867</v>
      </c>
      <c r="C5616" t="s">
        <v>3873</v>
      </c>
      <c r="D5616" t="s">
        <v>3880</v>
      </c>
    </row>
    <row r="5617" spans="1:4" x14ac:dyDescent="0.3">
      <c r="A5617">
        <v>1005918</v>
      </c>
      <c r="B5617" t="s">
        <v>3869</v>
      </c>
      <c r="C5617" t="s">
        <v>3871</v>
      </c>
      <c r="D5617" t="s">
        <v>3880</v>
      </c>
    </row>
    <row r="5618" spans="1:4" x14ac:dyDescent="0.3">
      <c r="A5618">
        <v>1005919</v>
      </c>
      <c r="B5618" t="s">
        <v>3869</v>
      </c>
      <c r="C5618" t="s">
        <v>3875</v>
      </c>
      <c r="D5618" t="s">
        <v>3879</v>
      </c>
    </row>
    <row r="5619" spans="1:4" x14ac:dyDescent="0.3">
      <c r="A5619">
        <v>1005920</v>
      </c>
      <c r="B5619" t="s">
        <v>3867</v>
      </c>
      <c r="C5619" t="s">
        <v>3871</v>
      </c>
      <c r="D5619" t="s">
        <v>3879</v>
      </c>
    </row>
    <row r="5620" spans="1:4" x14ac:dyDescent="0.3">
      <c r="A5620">
        <v>1005921</v>
      </c>
      <c r="B5620" t="s">
        <v>3869</v>
      </c>
      <c r="C5620" t="s">
        <v>3871</v>
      </c>
      <c r="D5620" t="s">
        <v>3880</v>
      </c>
    </row>
    <row r="5621" spans="1:4" x14ac:dyDescent="0.3">
      <c r="A5621">
        <v>1005922</v>
      </c>
      <c r="B5621" t="s">
        <v>3869</v>
      </c>
      <c r="C5621" t="s">
        <v>3870</v>
      </c>
      <c r="D5621" t="s">
        <v>3879</v>
      </c>
    </row>
    <row r="5622" spans="1:4" x14ac:dyDescent="0.3">
      <c r="A5622">
        <v>1005923</v>
      </c>
      <c r="B5622" t="s">
        <v>3869</v>
      </c>
      <c r="C5622" t="s">
        <v>3871</v>
      </c>
      <c r="D5622" t="s">
        <v>3880</v>
      </c>
    </row>
    <row r="5623" spans="1:4" x14ac:dyDescent="0.3">
      <c r="A5623">
        <v>1005924</v>
      </c>
      <c r="B5623" t="s">
        <v>3869</v>
      </c>
      <c r="C5623" t="s">
        <v>3874</v>
      </c>
      <c r="D5623" t="s">
        <v>3880</v>
      </c>
    </row>
    <row r="5624" spans="1:4" x14ac:dyDescent="0.3">
      <c r="A5624">
        <v>1005925</v>
      </c>
      <c r="B5624" t="s">
        <v>3867</v>
      </c>
      <c r="C5624" t="s">
        <v>3871</v>
      </c>
      <c r="D5624" t="s">
        <v>3880</v>
      </c>
    </row>
    <row r="5625" spans="1:4" x14ac:dyDescent="0.3">
      <c r="A5625">
        <v>1005926</v>
      </c>
      <c r="B5625" t="s">
        <v>3867</v>
      </c>
      <c r="C5625" t="s">
        <v>3873</v>
      </c>
      <c r="D5625" t="s">
        <v>3880</v>
      </c>
    </row>
    <row r="5626" spans="1:4" x14ac:dyDescent="0.3">
      <c r="A5626">
        <v>1005927</v>
      </c>
      <c r="B5626" t="s">
        <v>3869</v>
      </c>
      <c r="C5626" t="s">
        <v>3874</v>
      </c>
      <c r="D5626" t="s">
        <v>3880</v>
      </c>
    </row>
    <row r="5627" spans="1:4" x14ac:dyDescent="0.3">
      <c r="A5627">
        <v>1005928</v>
      </c>
      <c r="B5627" t="s">
        <v>3869</v>
      </c>
      <c r="C5627" t="s">
        <v>3872</v>
      </c>
      <c r="D5627" t="s">
        <v>3880</v>
      </c>
    </row>
    <row r="5628" spans="1:4" x14ac:dyDescent="0.3">
      <c r="A5628">
        <v>1005929</v>
      </c>
      <c r="B5628" t="s">
        <v>3867</v>
      </c>
      <c r="C5628" t="s">
        <v>3874</v>
      </c>
      <c r="D5628" t="s">
        <v>3879</v>
      </c>
    </row>
    <row r="5629" spans="1:4" x14ac:dyDescent="0.3">
      <c r="A5629">
        <v>1005930</v>
      </c>
      <c r="B5629" t="s">
        <v>3867</v>
      </c>
      <c r="C5629" t="s">
        <v>3874</v>
      </c>
      <c r="D5629" t="s">
        <v>3879</v>
      </c>
    </row>
    <row r="5630" spans="1:4" x14ac:dyDescent="0.3">
      <c r="A5630">
        <v>1005931</v>
      </c>
      <c r="B5630" t="s">
        <v>3867</v>
      </c>
      <c r="C5630" t="s">
        <v>3875</v>
      </c>
      <c r="D5630" t="s">
        <v>3879</v>
      </c>
    </row>
    <row r="5631" spans="1:4" x14ac:dyDescent="0.3">
      <c r="A5631">
        <v>1005932</v>
      </c>
      <c r="B5631" t="s">
        <v>3869</v>
      </c>
      <c r="C5631" t="s">
        <v>3875</v>
      </c>
      <c r="D5631" t="s">
        <v>3879</v>
      </c>
    </row>
    <row r="5632" spans="1:4" x14ac:dyDescent="0.3">
      <c r="A5632">
        <v>1005933</v>
      </c>
      <c r="B5632" t="s">
        <v>3869</v>
      </c>
      <c r="C5632" t="s">
        <v>3871</v>
      </c>
      <c r="D5632" t="s">
        <v>3880</v>
      </c>
    </row>
    <row r="5633" spans="1:4" x14ac:dyDescent="0.3">
      <c r="A5633">
        <v>1005934</v>
      </c>
      <c r="B5633" t="s">
        <v>3869</v>
      </c>
      <c r="C5633" t="s">
        <v>3871</v>
      </c>
      <c r="D5633" t="s">
        <v>3879</v>
      </c>
    </row>
    <row r="5634" spans="1:4" x14ac:dyDescent="0.3">
      <c r="A5634">
        <v>1005935</v>
      </c>
      <c r="B5634" t="s">
        <v>3869</v>
      </c>
      <c r="C5634" t="s">
        <v>3875</v>
      </c>
      <c r="D5634" t="s">
        <v>3879</v>
      </c>
    </row>
    <row r="5635" spans="1:4" x14ac:dyDescent="0.3">
      <c r="A5635">
        <v>1005936</v>
      </c>
      <c r="B5635" t="s">
        <v>3869</v>
      </c>
      <c r="C5635" t="s">
        <v>3875</v>
      </c>
      <c r="D5635" t="s">
        <v>3879</v>
      </c>
    </row>
    <row r="5636" spans="1:4" x14ac:dyDescent="0.3">
      <c r="A5636">
        <v>1005937</v>
      </c>
      <c r="B5636" t="s">
        <v>3869</v>
      </c>
      <c r="C5636" t="s">
        <v>3871</v>
      </c>
      <c r="D5636" t="s">
        <v>3880</v>
      </c>
    </row>
    <row r="5637" spans="1:4" x14ac:dyDescent="0.3">
      <c r="A5637">
        <v>1005938</v>
      </c>
      <c r="B5637" t="s">
        <v>3869</v>
      </c>
      <c r="C5637" t="s">
        <v>3871</v>
      </c>
      <c r="D5637" t="s">
        <v>3880</v>
      </c>
    </row>
    <row r="5638" spans="1:4" x14ac:dyDescent="0.3">
      <c r="A5638">
        <v>1005939</v>
      </c>
      <c r="B5638" t="s">
        <v>3867</v>
      </c>
      <c r="C5638" t="s">
        <v>3872</v>
      </c>
      <c r="D5638" t="s">
        <v>3880</v>
      </c>
    </row>
    <row r="5639" spans="1:4" x14ac:dyDescent="0.3">
      <c r="A5639">
        <v>1005940</v>
      </c>
      <c r="B5639" t="s">
        <v>3869</v>
      </c>
      <c r="C5639" t="s">
        <v>3873</v>
      </c>
      <c r="D5639" t="s">
        <v>3880</v>
      </c>
    </row>
    <row r="5640" spans="1:4" x14ac:dyDescent="0.3">
      <c r="A5640">
        <v>1005941</v>
      </c>
      <c r="B5640" t="s">
        <v>3867</v>
      </c>
      <c r="C5640" t="s">
        <v>3871</v>
      </c>
      <c r="D5640" t="s">
        <v>3879</v>
      </c>
    </row>
    <row r="5641" spans="1:4" x14ac:dyDescent="0.3">
      <c r="A5641">
        <v>1005942</v>
      </c>
      <c r="B5641" t="s">
        <v>3869</v>
      </c>
      <c r="C5641" t="s">
        <v>3872</v>
      </c>
      <c r="D5641" t="s">
        <v>3879</v>
      </c>
    </row>
    <row r="5642" spans="1:4" x14ac:dyDescent="0.3">
      <c r="A5642">
        <v>1005943</v>
      </c>
      <c r="B5642" t="s">
        <v>3867</v>
      </c>
      <c r="C5642" t="s">
        <v>3872</v>
      </c>
      <c r="D5642" t="s">
        <v>3880</v>
      </c>
    </row>
    <row r="5643" spans="1:4" x14ac:dyDescent="0.3">
      <c r="A5643">
        <v>1005944</v>
      </c>
      <c r="B5643" t="s">
        <v>3867</v>
      </c>
      <c r="C5643" t="s">
        <v>3875</v>
      </c>
      <c r="D5643" t="s">
        <v>3879</v>
      </c>
    </row>
    <row r="5644" spans="1:4" x14ac:dyDescent="0.3">
      <c r="A5644">
        <v>1005945</v>
      </c>
      <c r="B5644" t="s">
        <v>3867</v>
      </c>
      <c r="C5644" t="s">
        <v>3874</v>
      </c>
      <c r="D5644" t="s">
        <v>3880</v>
      </c>
    </row>
    <row r="5645" spans="1:4" x14ac:dyDescent="0.3">
      <c r="A5645">
        <v>1005946</v>
      </c>
      <c r="B5645" t="s">
        <v>3867</v>
      </c>
      <c r="C5645" t="s">
        <v>3870</v>
      </c>
      <c r="D5645" t="s">
        <v>3879</v>
      </c>
    </row>
    <row r="5646" spans="1:4" x14ac:dyDescent="0.3">
      <c r="A5646">
        <v>1005947</v>
      </c>
      <c r="B5646" t="s">
        <v>3867</v>
      </c>
      <c r="C5646" t="s">
        <v>3872</v>
      </c>
      <c r="D5646" t="s">
        <v>3880</v>
      </c>
    </row>
    <row r="5647" spans="1:4" x14ac:dyDescent="0.3">
      <c r="A5647">
        <v>1005948</v>
      </c>
      <c r="B5647" t="s">
        <v>3869</v>
      </c>
      <c r="C5647" t="s">
        <v>3870</v>
      </c>
      <c r="D5647" t="s">
        <v>3879</v>
      </c>
    </row>
    <row r="5648" spans="1:4" x14ac:dyDescent="0.3">
      <c r="A5648">
        <v>1005949</v>
      </c>
      <c r="B5648" t="s">
        <v>3869</v>
      </c>
      <c r="C5648" t="s">
        <v>3875</v>
      </c>
      <c r="D5648" t="s">
        <v>3880</v>
      </c>
    </row>
    <row r="5649" spans="1:4" x14ac:dyDescent="0.3">
      <c r="A5649">
        <v>1005950</v>
      </c>
      <c r="B5649" t="s">
        <v>3869</v>
      </c>
      <c r="C5649" t="s">
        <v>3871</v>
      </c>
      <c r="D5649" t="s">
        <v>3880</v>
      </c>
    </row>
    <row r="5650" spans="1:4" x14ac:dyDescent="0.3">
      <c r="A5650">
        <v>1005951</v>
      </c>
      <c r="B5650" t="s">
        <v>3869</v>
      </c>
      <c r="C5650" t="s">
        <v>3875</v>
      </c>
      <c r="D5650" t="s">
        <v>3880</v>
      </c>
    </row>
    <row r="5651" spans="1:4" x14ac:dyDescent="0.3">
      <c r="A5651">
        <v>1005952</v>
      </c>
      <c r="B5651" t="s">
        <v>3867</v>
      </c>
      <c r="C5651" t="s">
        <v>3872</v>
      </c>
      <c r="D5651" t="s">
        <v>3880</v>
      </c>
    </row>
    <row r="5652" spans="1:4" x14ac:dyDescent="0.3">
      <c r="A5652">
        <v>1005953</v>
      </c>
      <c r="B5652" t="s">
        <v>3869</v>
      </c>
      <c r="C5652" t="s">
        <v>3868</v>
      </c>
      <c r="D5652" t="s">
        <v>3879</v>
      </c>
    </row>
    <row r="5653" spans="1:4" x14ac:dyDescent="0.3">
      <c r="A5653">
        <v>1005954</v>
      </c>
      <c r="B5653" t="s">
        <v>3869</v>
      </c>
      <c r="C5653" t="s">
        <v>3872</v>
      </c>
      <c r="D5653" t="s">
        <v>3880</v>
      </c>
    </row>
    <row r="5654" spans="1:4" x14ac:dyDescent="0.3">
      <c r="A5654">
        <v>1005955</v>
      </c>
      <c r="B5654" t="s">
        <v>3867</v>
      </c>
      <c r="C5654" t="s">
        <v>3871</v>
      </c>
      <c r="D5654" t="s">
        <v>3879</v>
      </c>
    </row>
    <row r="5655" spans="1:4" x14ac:dyDescent="0.3">
      <c r="A5655">
        <v>1005956</v>
      </c>
      <c r="B5655" t="s">
        <v>3867</v>
      </c>
      <c r="C5655" t="s">
        <v>3875</v>
      </c>
      <c r="D5655" t="s">
        <v>3879</v>
      </c>
    </row>
    <row r="5656" spans="1:4" x14ac:dyDescent="0.3">
      <c r="A5656">
        <v>1005957</v>
      </c>
      <c r="B5656" t="s">
        <v>3869</v>
      </c>
      <c r="C5656" t="s">
        <v>3875</v>
      </c>
      <c r="D5656" t="s">
        <v>3880</v>
      </c>
    </row>
    <row r="5657" spans="1:4" x14ac:dyDescent="0.3">
      <c r="A5657">
        <v>1005958</v>
      </c>
      <c r="B5657" t="s">
        <v>3869</v>
      </c>
      <c r="C5657" t="s">
        <v>3872</v>
      </c>
      <c r="D5657" t="s">
        <v>3879</v>
      </c>
    </row>
    <row r="5658" spans="1:4" x14ac:dyDescent="0.3">
      <c r="A5658">
        <v>1005959</v>
      </c>
      <c r="B5658" t="s">
        <v>3867</v>
      </c>
      <c r="C5658" t="s">
        <v>3875</v>
      </c>
      <c r="D5658" t="s">
        <v>3880</v>
      </c>
    </row>
    <row r="5659" spans="1:4" x14ac:dyDescent="0.3">
      <c r="A5659">
        <v>1005960</v>
      </c>
      <c r="B5659" t="s">
        <v>3867</v>
      </c>
      <c r="C5659" t="s">
        <v>3872</v>
      </c>
      <c r="D5659" t="s">
        <v>3880</v>
      </c>
    </row>
    <row r="5660" spans="1:4" x14ac:dyDescent="0.3">
      <c r="A5660">
        <v>1005961</v>
      </c>
      <c r="B5660" t="s">
        <v>3867</v>
      </c>
      <c r="C5660" t="s">
        <v>3872</v>
      </c>
      <c r="D5660" t="s">
        <v>3879</v>
      </c>
    </row>
    <row r="5661" spans="1:4" x14ac:dyDescent="0.3">
      <c r="A5661">
        <v>1005962</v>
      </c>
      <c r="B5661" t="s">
        <v>3869</v>
      </c>
      <c r="C5661" t="s">
        <v>3874</v>
      </c>
      <c r="D5661" t="s">
        <v>3880</v>
      </c>
    </row>
    <row r="5662" spans="1:4" x14ac:dyDescent="0.3">
      <c r="A5662">
        <v>1005963</v>
      </c>
      <c r="B5662" t="s">
        <v>3869</v>
      </c>
      <c r="C5662" t="s">
        <v>3871</v>
      </c>
      <c r="D5662" t="s">
        <v>3879</v>
      </c>
    </row>
    <row r="5663" spans="1:4" x14ac:dyDescent="0.3">
      <c r="A5663">
        <v>1005964</v>
      </c>
      <c r="B5663" t="s">
        <v>3869</v>
      </c>
      <c r="C5663" t="s">
        <v>3875</v>
      </c>
      <c r="D5663" t="s">
        <v>3879</v>
      </c>
    </row>
    <row r="5664" spans="1:4" x14ac:dyDescent="0.3">
      <c r="A5664">
        <v>1005965</v>
      </c>
      <c r="B5664" t="s">
        <v>3869</v>
      </c>
      <c r="C5664" t="s">
        <v>3871</v>
      </c>
      <c r="D5664" t="s">
        <v>3879</v>
      </c>
    </row>
    <row r="5665" spans="1:4" x14ac:dyDescent="0.3">
      <c r="A5665">
        <v>1005966</v>
      </c>
      <c r="B5665" t="s">
        <v>3867</v>
      </c>
      <c r="C5665" t="s">
        <v>3874</v>
      </c>
      <c r="D5665" t="s">
        <v>3880</v>
      </c>
    </row>
    <row r="5666" spans="1:4" x14ac:dyDescent="0.3">
      <c r="A5666">
        <v>1005967</v>
      </c>
      <c r="B5666" t="s">
        <v>3869</v>
      </c>
      <c r="C5666" t="s">
        <v>3873</v>
      </c>
      <c r="D5666" t="s">
        <v>3880</v>
      </c>
    </row>
    <row r="5667" spans="1:4" x14ac:dyDescent="0.3">
      <c r="A5667">
        <v>1005968</v>
      </c>
      <c r="B5667" t="s">
        <v>3869</v>
      </c>
      <c r="C5667" t="s">
        <v>3870</v>
      </c>
      <c r="D5667" t="s">
        <v>3880</v>
      </c>
    </row>
    <row r="5668" spans="1:4" x14ac:dyDescent="0.3">
      <c r="A5668">
        <v>1005969</v>
      </c>
      <c r="B5668" t="s">
        <v>3869</v>
      </c>
      <c r="C5668" t="s">
        <v>3872</v>
      </c>
      <c r="D5668" t="s">
        <v>3880</v>
      </c>
    </row>
    <row r="5669" spans="1:4" x14ac:dyDescent="0.3">
      <c r="A5669">
        <v>1005970</v>
      </c>
      <c r="B5669" t="s">
        <v>3869</v>
      </c>
      <c r="C5669" t="s">
        <v>3874</v>
      </c>
      <c r="D5669" t="s">
        <v>3879</v>
      </c>
    </row>
    <row r="5670" spans="1:4" x14ac:dyDescent="0.3">
      <c r="A5670">
        <v>1005971</v>
      </c>
      <c r="B5670" t="s">
        <v>3869</v>
      </c>
      <c r="C5670" t="s">
        <v>3874</v>
      </c>
      <c r="D5670" t="s">
        <v>3879</v>
      </c>
    </row>
    <row r="5671" spans="1:4" x14ac:dyDescent="0.3">
      <c r="A5671">
        <v>1005972</v>
      </c>
      <c r="B5671" t="s">
        <v>3867</v>
      </c>
      <c r="C5671" t="s">
        <v>3871</v>
      </c>
      <c r="D5671" t="s">
        <v>3879</v>
      </c>
    </row>
    <row r="5672" spans="1:4" x14ac:dyDescent="0.3">
      <c r="A5672">
        <v>1005973</v>
      </c>
      <c r="B5672" t="s">
        <v>3869</v>
      </c>
      <c r="C5672" t="s">
        <v>3868</v>
      </c>
      <c r="D5672" t="s">
        <v>3879</v>
      </c>
    </row>
    <row r="5673" spans="1:4" x14ac:dyDescent="0.3">
      <c r="A5673">
        <v>1005974</v>
      </c>
      <c r="B5673" t="s">
        <v>3867</v>
      </c>
      <c r="C5673" t="s">
        <v>3871</v>
      </c>
      <c r="D5673" t="s">
        <v>3880</v>
      </c>
    </row>
    <row r="5674" spans="1:4" x14ac:dyDescent="0.3">
      <c r="A5674">
        <v>1005975</v>
      </c>
      <c r="B5674" t="s">
        <v>3869</v>
      </c>
      <c r="C5674" t="s">
        <v>3871</v>
      </c>
      <c r="D5674" t="s">
        <v>3879</v>
      </c>
    </row>
    <row r="5675" spans="1:4" x14ac:dyDescent="0.3">
      <c r="A5675">
        <v>1005976</v>
      </c>
      <c r="B5675" t="s">
        <v>3867</v>
      </c>
      <c r="C5675" t="s">
        <v>3871</v>
      </c>
      <c r="D5675" t="s">
        <v>3879</v>
      </c>
    </row>
    <row r="5676" spans="1:4" x14ac:dyDescent="0.3">
      <c r="A5676">
        <v>1005977</v>
      </c>
      <c r="B5676" t="s">
        <v>3869</v>
      </c>
      <c r="C5676" t="s">
        <v>3874</v>
      </c>
      <c r="D5676" t="s">
        <v>3879</v>
      </c>
    </row>
    <row r="5677" spans="1:4" x14ac:dyDescent="0.3">
      <c r="A5677">
        <v>1005978</v>
      </c>
      <c r="B5677" t="s">
        <v>3869</v>
      </c>
      <c r="C5677" t="s">
        <v>3874</v>
      </c>
      <c r="D5677" t="s">
        <v>3879</v>
      </c>
    </row>
    <row r="5678" spans="1:4" x14ac:dyDescent="0.3">
      <c r="A5678">
        <v>1005979</v>
      </c>
      <c r="B5678" t="s">
        <v>3869</v>
      </c>
      <c r="C5678" t="s">
        <v>3871</v>
      </c>
      <c r="D5678" t="s">
        <v>3880</v>
      </c>
    </row>
    <row r="5679" spans="1:4" x14ac:dyDescent="0.3">
      <c r="A5679">
        <v>1005980</v>
      </c>
      <c r="B5679" t="s">
        <v>3869</v>
      </c>
      <c r="C5679" t="s">
        <v>3870</v>
      </c>
      <c r="D5679" t="s">
        <v>3879</v>
      </c>
    </row>
    <row r="5680" spans="1:4" x14ac:dyDescent="0.3">
      <c r="A5680">
        <v>1005981</v>
      </c>
      <c r="B5680" t="s">
        <v>3869</v>
      </c>
      <c r="C5680" t="s">
        <v>3874</v>
      </c>
      <c r="D5680" t="s">
        <v>3879</v>
      </c>
    </row>
    <row r="5681" spans="1:4" x14ac:dyDescent="0.3">
      <c r="A5681">
        <v>1005982</v>
      </c>
      <c r="B5681" t="s">
        <v>3869</v>
      </c>
      <c r="C5681" t="s">
        <v>3874</v>
      </c>
      <c r="D5681" t="s">
        <v>3879</v>
      </c>
    </row>
    <row r="5682" spans="1:4" x14ac:dyDescent="0.3">
      <c r="A5682">
        <v>1005983</v>
      </c>
      <c r="B5682" t="s">
        <v>3869</v>
      </c>
      <c r="C5682" t="s">
        <v>3871</v>
      </c>
      <c r="D5682" t="s">
        <v>3879</v>
      </c>
    </row>
    <row r="5683" spans="1:4" x14ac:dyDescent="0.3">
      <c r="A5683">
        <v>1005984</v>
      </c>
      <c r="B5683" t="s">
        <v>3869</v>
      </c>
      <c r="C5683" t="s">
        <v>3871</v>
      </c>
      <c r="D5683" t="s">
        <v>3879</v>
      </c>
    </row>
    <row r="5684" spans="1:4" x14ac:dyDescent="0.3">
      <c r="A5684">
        <v>1005985</v>
      </c>
      <c r="B5684" t="s">
        <v>3867</v>
      </c>
      <c r="C5684" t="s">
        <v>3875</v>
      </c>
      <c r="D5684" t="s">
        <v>3880</v>
      </c>
    </row>
    <row r="5685" spans="1:4" x14ac:dyDescent="0.3">
      <c r="A5685">
        <v>1005986</v>
      </c>
      <c r="B5685" t="s">
        <v>3867</v>
      </c>
      <c r="C5685" t="s">
        <v>3870</v>
      </c>
      <c r="D5685" t="s">
        <v>3880</v>
      </c>
    </row>
    <row r="5686" spans="1:4" x14ac:dyDescent="0.3">
      <c r="A5686">
        <v>1005987</v>
      </c>
      <c r="B5686" t="s">
        <v>3869</v>
      </c>
      <c r="C5686" t="s">
        <v>3871</v>
      </c>
      <c r="D5686" t="s">
        <v>3880</v>
      </c>
    </row>
    <row r="5687" spans="1:4" x14ac:dyDescent="0.3">
      <c r="A5687">
        <v>1005988</v>
      </c>
      <c r="B5687" t="s">
        <v>3869</v>
      </c>
      <c r="C5687" t="s">
        <v>3871</v>
      </c>
      <c r="D5687" t="s">
        <v>3880</v>
      </c>
    </row>
    <row r="5688" spans="1:4" x14ac:dyDescent="0.3">
      <c r="A5688">
        <v>1005989</v>
      </c>
      <c r="B5688" t="s">
        <v>3867</v>
      </c>
      <c r="C5688" t="s">
        <v>3868</v>
      </c>
      <c r="D5688" t="s">
        <v>3879</v>
      </c>
    </row>
    <row r="5689" spans="1:4" x14ac:dyDescent="0.3">
      <c r="A5689">
        <v>1005990</v>
      </c>
      <c r="B5689" t="s">
        <v>3867</v>
      </c>
      <c r="C5689" t="s">
        <v>3871</v>
      </c>
      <c r="D5689" t="s">
        <v>3880</v>
      </c>
    </row>
    <row r="5690" spans="1:4" x14ac:dyDescent="0.3">
      <c r="A5690">
        <v>1005991</v>
      </c>
      <c r="B5690" t="s">
        <v>3867</v>
      </c>
      <c r="C5690" t="s">
        <v>3874</v>
      </c>
      <c r="D5690" t="s">
        <v>3880</v>
      </c>
    </row>
    <row r="5691" spans="1:4" x14ac:dyDescent="0.3">
      <c r="A5691">
        <v>1005992</v>
      </c>
      <c r="B5691" t="s">
        <v>3867</v>
      </c>
      <c r="C5691" t="s">
        <v>3875</v>
      </c>
      <c r="D5691" t="s">
        <v>3879</v>
      </c>
    </row>
    <row r="5692" spans="1:4" x14ac:dyDescent="0.3">
      <c r="A5692">
        <v>1005993</v>
      </c>
      <c r="B5692" t="s">
        <v>3867</v>
      </c>
      <c r="C5692" t="s">
        <v>3873</v>
      </c>
      <c r="D5692" t="s">
        <v>3880</v>
      </c>
    </row>
    <row r="5693" spans="1:4" x14ac:dyDescent="0.3">
      <c r="A5693">
        <v>1005994</v>
      </c>
      <c r="B5693" t="s">
        <v>3869</v>
      </c>
      <c r="C5693" t="s">
        <v>3874</v>
      </c>
      <c r="D5693" t="s">
        <v>3880</v>
      </c>
    </row>
    <row r="5694" spans="1:4" x14ac:dyDescent="0.3">
      <c r="A5694">
        <v>1005995</v>
      </c>
      <c r="B5694" t="s">
        <v>3867</v>
      </c>
      <c r="C5694" t="s">
        <v>3874</v>
      </c>
      <c r="D5694" t="s">
        <v>3880</v>
      </c>
    </row>
    <row r="5695" spans="1:4" x14ac:dyDescent="0.3">
      <c r="A5695">
        <v>1005996</v>
      </c>
      <c r="B5695" t="s">
        <v>3867</v>
      </c>
      <c r="C5695" t="s">
        <v>3871</v>
      </c>
      <c r="D5695" t="s">
        <v>3880</v>
      </c>
    </row>
    <row r="5696" spans="1:4" x14ac:dyDescent="0.3">
      <c r="A5696">
        <v>1005997</v>
      </c>
      <c r="B5696" t="s">
        <v>3867</v>
      </c>
      <c r="C5696" t="s">
        <v>3871</v>
      </c>
      <c r="D5696" t="s">
        <v>3879</v>
      </c>
    </row>
    <row r="5697" spans="1:4" x14ac:dyDescent="0.3">
      <c r="A5697">
        <v>1005998</v>
      </c>
      <c r="B5697" t="s">
        <v>3869</v>
      </c>
      <c r="C5697" t="s">
        <v>3875</v>
      </c>
      <c r="D5697" t="s">
        <v>3879</v>
      </c>
    </row>
    <row r="5698" spans="1:4" x14ac:dyDescent="0.3">
      <c r="A5698">
        <v>1005999</v>
      </c>
      <c r="B5698" t="s">
        <v>3867</v>
      </c>
      <c r="C5698" t="s">
        <v>3871</v>
      </c>
      <c r="D5698" t="s">
        <v>3880</v>
      </c>
    </row>
    <row r="5699" spans="1:4" x14ac:dyDescent="0.3">
      <c r="A5699">
        <v>1006000</v>
      </c>
      <c r="B5699" t="s">
        <v>3869</v>
      </c>
      <c r="C5699" t="s">
        <v>3872</v>
      </c>
      <c r="D5699" t="s">
        <v>3880</v>
      </c>
    </row>
    <row r="5700" spans="1:4" x14ac:dyDescent="0.3">
      <c r="A5700">
        <v>1006001</v>
      </c>
      <c r="B5700" t="s">
        <v>3867</v>
      </c>
      <c r="C5700" t="s">
        <v>3871</v>
      </c>
      <c r="D5700" t="s">
        <v>3880</v>
      </c>
    </row>
    <row r="5701" spans="1:4" x14ac:dyDescent="0.3">
      <c r="A5701">
        <v>1006002</v>
      </c>
      <c r="B5701" t="s">
        <v>3869</v>
      </c>
      <c r="C5701" t="s">
        <v>3873</v>
      </c>
      <c r="D5701" t="s">
        <v>3880</v>
      </c>
    </row>
    <row r="5702" spans="1:4" x14ac:dyDescent="0.3">
      <c r="A5702">
        <v>1006003</v>
      </c>
      <c r="B5702" t="s">
        <v>3867</v>
      </c>
      <c r="C5702" t="s">
        <v>3872</v>
      </c>
      <c r="D5702" t="s">
        <v>3879</v>
      </c>
    </row>
    <row r="5703" spans="1:4" x14ac:dyDescent="0.3">
      <c r="A5703">
        <v>1006004</v>
      </c>
      <c r="B5703" t="s">
        <v>3867</v>
      </c>
      <c r="C5703" t="s">
        <v>3871</v>
      </c>
      <c r="D5703" t="s">
        <v>3879</v>
      </c>
    </row>
    <row r="5704" spans="1:4" x14ac:dyDescent="0.3">
      <c r="A5704">
        <v>1006005</v>
      </c>
      <c r="B5704" t="s">
        <v>3867</v>
      </c>
      <c r="C5704" t="s">
        <v>3871</v>
      </c>
      <c r="D5704" t="s">
        <v>3880</v>
      </c>
    </row>
    <row r="5705" spans="1:4" x14ac:dyDescent="0.3">
      <c r="A5705">
        <v>1006006</v>
      </c>
      <c r="B5705" t="s">
        <v>3867</v>
      </c>
      <c r="C5705" t="s">
        <v>3868</v>
      </c>
      <c r="D5705" t="s">
        <v>3879</v>
      </c>
    </row>
    <row r="5706" spans="1:4" x14ac:dyDescent="0.3">
      <c r="A5706">
        <v>1006007</v>
      </c>
      <c r="B5706" t="s">
        <v>3869</v>
      </c>
      <c r="C5706" t="s">
        <v>3874</v>
      </c>
      <c r="D5706" t="s">
        <v>3879</v>
      </c>
    </row>
    <row r="5707" spans="1:4" x14ac:dyDescent="0.3">
      <c r="A5707">
        <v>1006008</v>
      </c>
      <c r="B5707" t="s">
        <v>3869</v>
      </c>
      <c r="C5707" t="s">
        <v>3875</v>
      </c>
      <c r="D5707" t="s">
        <v>3879</v>
      </c>
    </row>
    <row r="5708" spans="1:4" x14ac:dyDescent="0.3">
      <c r="A5708">
        <v>1006009</v>
      </c>
      <c r="B5708" t="s">
        <v>3867</v>
      </c>
      <c r="C5708" t="s">
        <v>3871</v>
      </c>
      <c r="D5708" t="s">
        <v>3879</v>
      </c>
    </row>
    <row r="5709" spans="1:4" x14ac:dyDescent="0.3">
      <c r="A5709">
        <v>1006010</v>
      </c>
      <c r="B5709" t="s">
        <v>3869</v>
      </c>
      <c r="C5709" t="s">
        <v>3874</v>
      </c>
      <c r="D5709" t="s">
        <v>3879</v>
      </c>
    </row>
    <row r="5710" spans="1:4" x14ac:dyDescent="0.3">
      <c r="A5710">
        <v>1006011</v>
      </c>
      <c r="B5710" t="s">
        <v>3869</v>
      </c>
      <c r="C5710" t="s">
        <v>3874</v>
      </c>
      <c r="D5710" t="s">
        <v>3879</v>
      </c>
    </row>
    <row r="5711" spans="1:4" x14ac:dyDescent="0.3">
      <c r="A5711">
        <v>1006012</v>
      </c>
      <c r="B5711" t="s">
        <v>3869</v>
      </c>
      <c r="C5711" t="s">
        <v>3874</v>
      </c>
      <c r="D5711" t="s">
        <v>3880</v>
      </c>
    </row>
    <row r="5712" spans="1:4" x14ac:dyDescent="0.3">
      <c r="A5712">
        <v>1006013</v>
      </c>
      <c r="B5712" t="s">
        <v>3867</v>
      </c>
      <c r="C5712" t="s">
        <v>3871</v>
      </c>
      <c r="D5712" t="s">
        <v>3879</v>
      </c>
    </row>
    <row r="5713" spans="1:4" x14ac:dyDescent="0.3">
      <c r="A5713">
        <v>1006014</v>
      </c>
      <c r="B5713" t="s">
        <v>3869</v>
      </c>
      <c r="C5713" t="s">
        <v>3872</v>
      </c>
      <c r="D5713" t="s">
        <v>3880</v>
      </c>
    </row>
    <row r="5714" spans="1:4" x14ac:dyDescent="0.3">
      <c r="A5714">
        <v>1006015</v>
      </c>
      <c r="B5714" t="s">
        <v>3867</v>
      </c>
      <c r="C5714" t="s">
        <v>3871</v>
      </c>
      <c r="D5714" t="s">
        <v>3879</v>
      </c>
    </row>
    <row r="5715" spans="1:4" x14ac:dyDescent="0.3">
      <c r="A5715">
        <v>1006016</v>
      </c>
      <c r="B5715" t="s">
        <v>3869</v>
      </c>
      <c r="C5715" t="s">
        <v>3872</v>
      </c>
      <c r="D5715" t="s">
        <v>3880</v>
      </c>
    </row>
    <row r="5716" spans="1:4" x14ac:dyDescent="0.3">
      <c r="A5716">
        <v>1006017</v>
      </c>
      <c r="B5716" t="s">
        <v>3867</v>
      </c>
      <c r="C5716" t="s">
        <v>3874</v>
      </c>
      <c r="D5716" t="s">
        <v>3879</v>
      </c>
    </row>
    <row r="5717" spans="1:4" x14ac:dyDescent="0.3">
      <c r="A5717">
        <v>1006018</v>
      </c>
      <c r="B5717" t="s">
        <v>3869</v>
      </c>
      <c r="C5717" t="s">
        <v>3874</v>
      </c>
      <c r="D5717" t="s">
        <v>3879</v>
      </c>
    </row>
    <row r="5718" spans="1:4" x14ac:dyDescent="0.3">
      <c r="A5718">
        <v>1006019</v>
      </c>
      <c r="B5718" t="s">
        <v>3869</v>
      </c>
      <c r="C5718" t="s">
        <v>3871</v>
      </c>
      <c r="D5718" t="s">
        <v>3879</v>
      </c>
    </row>
    <row r="5719" spans="1:4" x14ac:dyDescent="0.3">
      <c r="A5719">
        <v>1006020</v>
      </c>
      <c r="B5719" t="s">
        <v>3869</v>
      </c>
      <c r="C5719" t="s">
        <v>3873</v>
      </c>
      <c r="D5719" t="s">
        <v>3880</v>
      </c>
    </row>
    <row r="5720" spans="1:4" x14ac:dyDescent="0.3">
      <c r="A5720">
        <v>1006021</v>
      </c>
      <c r="B5720" t="s">
        <v>3869</v>
      </c>
      <c r="C5720" t="s">
        <v>3871</v>
      </c>
      <c r="D5720" t="s">
        <v>3880</v>
      </c>
    </row>
    <row r="5721" spans="1:4" x14ac:dyDescent="0.3">
      <c r="A5721">
        <v>1006022</v>
      </c>
      <c r="B5721" t="s">
        <v>3869</v>
      </c>
      <c r="C5721" t="s">
        <v>3871</v>
      </c>
      <c r="D5721" t="s">
        <v>3879</v>
      </c>
    </row>
    <row r="5722" spans="1:4" x14ac:dyDescent="0.3">
      <c r="A5722">
        <v>1006023</v>
      </c>
      <c r="B5722" t="s">
        <v>3869</v>
      </c>
      <c r="C5722" t="s">
        <v>3871</v>
      </c>
      <c r="D5722" t="s">
        <v>3880</v>
      </c>
    </row>
    <row r="5723" spans="1:4" x14ac:dyDescent="0.3">
      <c r="A5723">
        <v>1006024</v>
      </c>
      <c r="B5723" t="s">
        <v>3869</v>
      </c>
      <c r="C5723" t="s">
        <v>3871</v>
      </c>
      <c r="D5723" t="s">
        <v>3880</v>
      </c>
    </row>
    <row r="5724" spans="1:4" x14ac:dyDescent="0.3">
      <c r="A5724">
        <v>1006025</v>
      </c>
      <c r="B5724" t="s">
        <v>3867</v>
      </c>
      <c r="C5724" t="s">
        <v>3871</v>
      </c>
      <c r="D5724" t="s">
        <v>3879</v>
      </c>
    </row>
    <row r="5725" spans="1:4" x14ac:dyDescent="0.3">
      <c r="A5725">
        <v>1006026</v>
      </c>
      <c r="B5725" t="s">
        <v>3869</v>
      </c>
      <c r="C5725" t="s">
        <v>3874</v>
      </c>
      <c r="D5725" t="s">
        <v>3880</v>
      </c>
    </row>
    <row r="5726" spans="1:4" x14ac:dyDescent="0.3">
      <c r="A5726">
        <v>1006027</v>
      </c>
      <c r="B5726" t="s">
        <v>3869</v>
      </c>
      <c r="C5726" t="s">
        <v>3875</v>
      </c>
      <c r="D5726" t="s">
        <v>3880</v>
      </c>
    </row>
    <row r="5727" spans="1:4" x14ac:dyDescent="0.3">
      <c r="A5727">
        <v>1006028</v>
      </c>
      <c r="B5727" t="s">
        <v>3869</v>
      </c>
      <c r="C5727" t="s">
        <v>3875</v>
      </c>
      <c r="D5727" t="s">
        <v>3879</v>
      </c>
    </row>
    <row r="5728" spans="1:4" x14ac:dyDescent="0.3">
      <c r="A5728">
        <v>1006029</v>
      </c>
      <c r="B5728" t="s">
        <v>3867</v>
      </c>
      <c r="C5728" t="s">
        <v>3871</v>
      </c>
      <c r="D5728" t="s">
        <v>3880</v>
      </c>
    </row>
    <row r="5729" spans="1:4" x14ac:dyDescent="0.3">
      <c r="A5729">
        <v>1006030</v>
      </c>
      <c r="B5729" t="s">
        <v>3869</v>
      </c>
      <c r="C5729" t="s">
        <v>3871</v>
      </c>
      <c r="D5729" t="s">
        <v>3880</v>
      </c>
    </row>
    <row r="5730" spans="1:4" x14ac:dyDescent="0.3">
      <c r="A5730">
        <v>1006031</v>
      </c>
      <c r="B5730" t="s">
        <v>3867</v>
      </c>
      <c r="C5730" t="s">
        <v>3875</v>
      </c>
      <c r="D5730" t="s">
        <v>3879</v>
      </c>
    </row>
    <row r="5731" spans="1:4" x14ac:dyDescent="0.3">
      <c r="A5731">
        <v>1006032</v>
      </c>
      <c r="B5731" t="s">
        <v>3869</v>
      </c>
      <c r="C5731" t="s">
        <v>3872</v>
      </c>
      <c r="D5731" t="s">
        <v>3879</v>
      </c>
    </row>
    <row r="5732" spans="1:4" x14ac:dyDescent="0.3">
      <c r="A5732">
        <v>1006033</v>
      </c>
      <c r="B5732" t="s">
        <v>3869</v>
      </c>
      <c r="C5732" t="s">
        <v>3873</v>
      </c>
      <c r="D5732" t="s">
        <v>3880</v>
      </c>
    </row>
    <row r="5733" spans="1:4" x14ac:dyDescent="0.3">
      <c r="A5733">
        <v>1006034</v>
      </c>
      <c r="B5733" t="s">
        <v>3869</v>
      </c>
      <c r="C5733" t="s">
        <v>3871</v>
      </c>
      <c r="D5733" t="s">
        <v>3879</v>
      </c>
    </row>
    <row r="5734" spans="1:4" x14ac:dyDescent="0.3">
      <c r="A5734">
        <v>1006035</v>
      </c>
      <c r="B5734" t="s">
        <v>3867</v>
      </c>
      <c r="C5734" t="s">
        <v>3871</v>
      </c>
      <c r="D5734" t="s">
        <v>3879</v>
      </c>
    </row>
    <row r="5735" spans="1:4" x14ac:dyDescent="0.3">
      <c r="A5735">
        <v>1006036</v>
      </c>
      <c r="B5735" t="s">
        <v>3867</v>
      </c>
      <c r="C5735" t="s">
        <v>3871</v>
      </c>
      <c r="D5735" t="s">
        <v>3880</v>
      </c>
    </row>
    <row r="5736" spans="1:4" x14ac:dyDescent="0.3">
      <c r="A5736">
        <v>1006037</v>
      </c>
      <c r="B5736" t="s">
        <v>3867</v>
      </c>
      <c r="C5736" t="s">
        <v>3872</v>
      </c>
      <c r="D5736" t="s">
        <v>3879</v>
      </c>
    </row>
    <row r="5737" spans="1:4" x14ac:dyDescent="0.3">
      <c r="A5737">
        <v>1006039</v>
      </c>
      <c r="B5737" t="s">
        <v>3867</v>
      </c>
      <c r="C5737" t="s">
        <v>3872</v>
      </c>
      <c r="D5737" t="s">
        <v>3880</v>
      </c>
    </row>
    <row r="5738" spans="1:4" x14ac:dyDescent="0.3">
      <c r="A5738">
        <v>1006040</v>
      </c>
      <c r="B5738" t="s">
        <v>3869</v>
      </c>
      <c r="C5738" t="s">
        <v>3871</v>
      </c>
      <c r="D5738" t="s">
        <v>3879</v>
      </c>
    </row>
  </sheetData>
  <dataValidations count="1">
    <dataValidation type="list" allowBlank="1" showInputMessage="1" showErrorMessage="1" sqref="D2:D5738 G7" xr:uid="{00000000-0002-0000-0800-000000000000}">
      <formula1>"Married,Unmarried"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4"/>
  <sheetViews>
    <sheetView topLeftCell="A4" zoomScale="90" zoomScaleNormal="90" workbookViewId="0">
      <selection activeCell="B13" sqref="B13"/>
    </sheetView>
  </sheetViews>
  <sheetFormatPr defaultRowHeight="14.4" x14ac:dyDescent="0.3"/>
  <cols>
    <col min="1" max="1" width="10.44140625" bestFit="1" customWidth="1"/>
    <col min="2" max="2" width="12.6640625" bestFit="1" customWidth="1"/>
  </cols>
  <sheetData>
    <row r="1" spans="1:17" ht="21" x14ac:dyDescent="0.4">
      <c r="A1" s="31" t="s">
        <v>3881</v>
      </c>
    </row>
    <row r="2" spans="1:17" ht="15.6" x14ac:dyDescent="0.3">
      <c r="A2" s="64"/>
      <c r="B2" s="64"/>
      <c r="C2" s="64"/>
      <c r="D2" s="64"/>
      <c r="E2" s="64"/>
      <c r="F2" s="64"/>
      <c r="G2" s="64"/>
      <c r="H2" s="64"/>
      <c r="I2" s="64"/>
      <c r="J2" s="64"/>
      <c r="K2" s="64"/>
      <c r="L2" s="64"/>
      <c r="M2" s="64"/>
      <c r="N2" s="64"/>
      <c r="O2" s="64"/>
      <c r="P2" s="64"/>
      <c r="Q2" s="64"/>
    </row>
    <row r="3" spans="1:17" ht="15.6" x14ac:dyDescent="0.3">
      <c r="A3" s="64"/>
      <c r="B3" s="64"/>
      <c r="C3" s="64"/>
      <c r="D3" s="64"/>
      <c r="E3" s="64"/>
      <c r="F3" s="64"/>
      <c r="G3" s="64"/>
      <c r="H3" s="64"/>
      <c r="I3" s="64"/>
      <c r="J3" s="64"/>
      <c r="K3" s="64"/>
      <c r="L3" s="64"/>
      <c r="M3" s="64"/>
      <c r="N3" s="64"/>
      <c r="O3" s="64"/>
      <c r="P3" s="64"/>
      <c r="Q3" s="64"/>
    </row>
    <row r="4" spans="1:17" ht="19.2" x14ac:dyDescent="0.45">
      <c r="A4" s="66" t="s">
        <v>3882</v>
      </c>
      <c r="B4" s="66"/>
      <c r="C4" s="66"/>
      <c r="D4" s="66"/>
      <c r="E4" s="66"/>
      <c r="F4" s="66"/>
      <c r="G4" s="66"/>
      <c r="H4" s="66"/>
      <c r="I4" s="66"/>
      <c r="J4" s="66"/>
      <c r="K4" s="66"/>
      <c r="L4" s="66"/>
      <c r="M4" s="66"/>
      <c r="N4" s="66"/>
      <c r="O4" s="66"/>
    </row>
    <row r="5" spans="1:17" ht="15.6" x14ac:dyDescent="0.3">
      <c r="A5" s="67" t="s">
        <v>3885</v>
      </c>
      <c r="B5" s="67"/>
      <c r="C5" s="67"/>
      <c r="D5" s="67"/>
      <c r="E5" s="67"/>
      <c r="F5" s="67"/>
      <c r="G5" s="67"/>
      <c r="H5" s="67"/>
      <c r="I5" s="67"/>
      <c r="J5" s="67"/>
      <c r="K5" s="67"/>
      <c r="L5" s="67"/>
      <c r="M5" s="67"/>
      <c r="N5" s="67"/>
      <c r="O5" s="67"/>
    </row>
    <row r="6" spans="1:17" ht="15.6" x14ac:dyDescent="0.3">
      <c r="A6" s="67" t="s">
        <v>3883</v>
      </c>
      <c r="B6" s="67"/>
      <c r="C6" s="67"/>
      <c r="D6" s="67"/>
      <c r="E6" s="67"/>
      <c r="F6" s="67"/>
      <c r="G6" s="67"/>
      <c r="H6" s="67"/>
      <c r="I6" s="67"/>
      <c r="J6" s="67"/>
      <c r="K6" s="67"/>
      <c r="L6" s="67"/>
      <c r="M6" s="67"/>
      <c r="N6" s="67"/>
      <c r="O6" s="67"/>
      <c r="P6" s="67"/>
      <c r="Q6" s="67"/>
    </row>
    <row r="7" spans="1:17" ht="15.6" x14ac:dyDescent="0.3">
      <c r="A7" s="67" t="s">
        <v>3884</v>
      </c>
      <c r="B7" s="67"/>
      <c r="C7" s="67"/>
      <c r="D7" s="67"/>
      <c r="E7" s="67"/>
      <c r="F7" s="67"/>
      <c r="G7" s="67"/>
      <c r="H7" s="67"/>
      <c r="I7" s="67"/>
      <c r="J7" s="67"/>
      <c r="K7" s="67"/>
      <c r="L7" s="67"/>
      <c r="M7" s="67"/>
      <c r="N7" s="67"/>
      <c r="O7" s="67"/>
    </row>
    <row r="8" spans="1:17" ht="15" thickBot="1" x14ac:dyDescent="0.35">
      <c r="A8" s="65"/>
      <c r="B8" s="65"/>
      <c r="C8" s="65"/>
      <c r="D8" s="65"/>
      <c r="E8" s="65"/>
      <c r="F8" s="65"/>
      <c r="G8" s="65"/>
      <c r="H8" s="65"/>
      <c r="I8" s="65"/>
      <c r="J8" s="65"/>
      <c r="K8" s="65"/>
      <c r="L8" s="65"/>
      <c r="M8" s="65"/>
      <c r="N8" s="65"/>
      <c r="O8" s="65"/>
      <c r="P8" s="65"/>
      <c r="Q8" s="65"/>
    </row>
    <row r="9" spans="1:17" x14ac:dyDescent="0.3">
      <c r="A9" t="s">
        <v>3886</v>
      </c>
      <c r="B9" s="32">
        <f>FV(E10,E11,E12,E13,0)</f>
        <v>129.79000000000005</v>
      </c>
      <c r="D9" s="38" t="s">
        <v>3886</v>
      </c>
      <c r="E9" s="39"/>
      <c r="F9" s="38" t="s">
        <v>3887</v>
      </c>
      <c r="G9" s="39"/>
      <c r="H9" s="38" t="s">
        <v>3888</v>
      </c>
      <c r="I9" s="39"/>
      <c r="J9" s="38" t="s">
        <v>3889</v>
      </c>
      <c r="K9" s="33"/>
    </row>
    <row r="10" spans="1:17" x14ac:dyDescent="0.3">
      <c r="A10" t="s">
        <v>3887</v>
      </c>
      <c r="B10">
        <f>FVSCHEDULE(G10,G12:G14)</f>
        <v>-115.75200000000001</v>
      </c>
      <c r="D10" s="34" t="s">
        <v>3890</v>
      </c>
      <c r="E10" s="35">
        <v>0.1</v>
      </c>
      <c r="F10" s="34" t="s">
        <v>3896</v>
      </c>
      <c r="G10" s="16">
        <v>-100</v>
      </c>
      <c r="H10" s="34" t="s">
        <v>3890</v>
      </c>
      <c r="I10" s="35">
        <v>0.1</v>
      </c>
      <c r="J10" s="34" t="s">
        <v>3890</v>
      </c>
      <c r="K10" s="35">
        <v>0.1</v>
      </c>
    </row>
    <row r="11" spans="1:17" x14ac:dyDescent="0.3">
      <c r="A11" t="s">
        <v>3888</v>
      </c>
      <c r="B11" s="32">
        <f>PV(I10,I11,I12,I13,0)</f>
        <v>72.644628099173531</v>
      </c>
      <c r="D11" s="34" t="s">
        <v>3891</v>
      </c>
      <c r="E11" s="16">
        <v>3</v>
      </c>
      <c r="F11" s="34" t="s">
        <v>3897</v>
      </c>
      <c r="G11" s="16"/>
      <c r="H11" s="34" t="s">
        <v>3891</v>
      </c>
      <c r="I11" s="16">
        <v>3</v>
      </c>
      <c r="J11" s="34" t="s">
        <v>3891</v>
      </c>
      <c r="K11" s="16">
        <v>3</v>
      </c>
    </row>
    <row r="12" spans="1:17" x14ac:dyDescent="0.3">
      <c r="A12" t="s">
        <v>3889</v>
      </c>
      <c r="B12" s="32">
        <f>PMT(K10,K11,K12)</f>
        <v>-402.11480362537776</v>
      </c>
      <c r="D12" s="34" t="s">
        <v>3892</v>
      </c>
      <c r="E12" s="16">
        <v>1</v>
      </c>
      <c r="F12" s="34">
        <v>2017</v>
      </c>
      <c r="G12" s="35">
        <v>0.04</v>
      </c>
      <c r="H12" s="34" t="s">
        <v>3892</v>
      </c>
      <c r="I12" s="16">
        <v>1</v>
      </c>
      <c r="J12" s="34" t="s">
        <v>3893</v>
      </c>
      <c r="K12" s="16">
        <v>1000</v>
      </c>
    </row>
    <row r="13" spans="1:17" x14ac:dyDescent="0.3">
      <c r="D13" s="34" t="s">
        <v>3893</v>
      </c>
      <c r="E13" s="16">
        <v>-100</v>
      </c>
      <c r="F13" s="34">
        <v>2018</v>
      </c>
      <c r="G13" s="35">
        <v>0.06</v>
      </c>
      <c r="H13" s="34" t="s">
        <v>3895</v>
      </c>
      <c r="I13" s="16">
        <v>-100</v>
      </c>
      <c r="J13" s="34" t="s">
        <v>3895</v>
      </c>
      <c r="K13" s="16"/>
    </row>
    <row r="14" spans="1:17" ht="15" thickBot="1" x14ac:dyDescent="0.35">
      <c r="D14" s="36" t="s">
        <v>3894</v>
      </c>
      <c r="E14" s="15">
        <v>0</v>
      </c>
      <c r="F14" s="36">
        <v>2019</v>
      </c>
      <c r="G14" s="37">
        <v>0.05</v>
      </c>
      <c r="H14" s="36" t="s">
        <v>3894</v>
      </c>
      <c r="I14" s="15">
        <v>0</v>
      </c>
      <c r="J14" s="36" t="s">
        <v>3894</v>
      </c>
      <c r="K14" s="15"/>
    </row>
  </sheetData>
  <mergeCells count="7">
    <mergeCell ref="A2:Q2"/>
    <mergeCell ref="A3:Q3"/>
    <mergeCell ref="A8:Q8"/>
    <mergeCell ref="A4:O4"/>
    <mergeCell ref="A5:O5"/>
    <mergeCell ref="A6:Q6"/>
    <mergeCell ref="A7:O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9902"/>
  <sheetViews>
    <sheetView topLeftCell="J1" workbookViewId="0">
      <selection activeCell="C3" sqref="C3"/>
    </sheetView>
  </sheetViews>
  <sheetFormatPr defaultRowHeight="14.4" x14ac:dyDescent="0.3"/>
  <cols>
    <col min="1" max="1" width="11.33203125" customWidth="1"/>
    <col min="2" max="2" width="10.5546875" bestFit="1" customWidth="1"/>
    <col min="3" max="3" width="14.21875" customWidth="1"/>
    <col min="4" max="4" width="9.77734375" customWidth="1"/>
    <col min="5" max="5" width="11.33203125" customWidth="1"/>
    <col min="6" max="6" width="9.77734375" customWidth="1"/>
    <col min="9" max="9" width="12.88671875" customWidth="1"/>
    <col min="11" max="11" width="9.5546875" bestFit="1" customWidth="1"/>
    <col min="12" max="12" width="18.109375" customWidth="1"/>
    <col min="13" max="13" width="14.6640625" bestFit="1" customWidth="1"/>
    <col min="14" max="14" width="13.109375" customWidth="1"/>
    <col min="15" max="15" width="26.21875" customWidth="1"/>
    <col min="16" max="16" width="16.88671875" customWidth="1"/>
    <col min="17" max="17" width="9.5546875" bestFit="1" customWidth="1"/>
    <col min="18" max="18" width="12" customWidth="1"/>
  </cols>
  <sheetData>
    <row r="1" spans="1:18" x14ac:dyDescent="0.3">
      <c r="A1" t="s">
        <v>3899</v>
      </c>
      <c r="B1" s="17" t="s">
        <v>3898</v>
      </c>
      <c r="C1" t="s">
        <v>3900</v>
      </c>
      <c r="D1" t="s">
        <v>3901</v>
      </c>
      <c r="E1" t="s">
        <v>3902</v>
      </c>
      <c r="F1" t="s">
        <v>3903</v>
      </c>
      <c r="G1" t="s">
        <v>3904</v>
      </c>
      <c r="H1" t="s">
        <v>3905</v>
      </c>
      <c r="I1" t="s">
        <v>3906</v>
      </c>
      <c r="J1" s="41" t="s">
        <v>3907</v>
      </c>
      <c r="K1" s="42" t="s">
        <v>3908</v>
      </c>
      <c r="L1" s="43" t="s">
        <v>3909</v>
      </c>
      <c r="M1" s="42" t="s">
        <v>3910</v>
      </c>
      <c r="N1" t="s">
        <v>3911</v>
      </c>
      <c r="O1" s="43" t="s">
        <v>3912</v>
      </c>
      <c r="P1" s="42" t="s">
        <v>3913</v>
      </c>
      <c r="Q1" s="42" t="s">
        <v>3914</v>
      </c>
      <c r="R1" s="42" t="s">
        <v>3915</v>
      </c>
    </row>
    <row r="2" spans="1:18" x14ac:dyDescent="0.3">
      <c r="A2" t="s">
        <v>3916</v>
      </c>
      <c r="B2" s="17">
        <v>44986</v>
      </c>
      <c r="C2" t="s">
        <v>3917</v>
      </c>
      <c r="D2" t="s">
        <v>3918</v>
      </c>
      <c r="E2" t="s">
        <v>3919</v>
      </c>
      <c r="F2" t="s">
        <v>3920</v>
      </c>
      <c r="G2" t="s">
        <v>3921</v>
      </c>
      <c r="H2" t="s">
        <v>3922</v>
      </c>
      <c r="I2">
        <v>1110.8</v>
      </c>
      <c r="J2" s="41">
        <v>1.8500000000000003E-2</v>
      </c>
      <c r="K2" s="42">
        <v>20.549800000000001</v>
      </c>
      <c r="L2" s="43">
        <v>1.3915</v>
      </c>
      <c r="M2" s="42">
        <v>28.595046700000001</v>
      </c>
      <c r="N2">
        <v>1</v>
      </c>
      <c r="O2" s="43">
        <v>51.84</v>
      </c>
      <c r="P2" s="42">
        <v>45</v>
      </c>
      <c r="Q2" s="42">
        <v>4</v>
      </c>
      <c r="R2" s="42">
        <v>3</v>
      </c>
    </row>
    <row r="3" spans="1:18" x14ac:dyDescent="0.3">
      <c r="A3" t="s">
        <v>3916</v>
      </c>
      <c r="B3" s="17">
        <v>44987</v>
      </c>
      <c r="C3" t="s">
        <v>3917</v>
      </c>
      <c r="D3" t="s">
        <v>3918</v>
      </c>
      <c r="E3" t="s">
        <v>3919</v>
      </c>
      <c r="F3" t="s">
        <v>3920</v>
      </c>
      <c r="G3" t="s">
        <v>3921</v>
      </c>
      <c r="H3" t="s">
        <v>3922</v>
      </c>
      <c r="I3">
        <v>1296.6000000000001</v>
      </c>
      <c r="J3" s="41">
        <v>1.1000000000000003E-2</v>
      </c>
      <c r="K3" s="42">
        <v>14.262600000000004</v>
      </c>
      <c r="L3" s="43">
        <v>0.72450000000000003</v>
      </c>
      <c r="M3" s="42">
        <v>10.333253700000004</v>
      </c>
      <c r="N3">
        <v>2</v>
      </c>
      <c r="O3" s="43">
        <v>40.32</v>
      </c>
      <c r="P3" s="42">
        <v>14</v>
      </c>
      <c r="Q3" s="42">
        <v>17</v>
      </c>
      <c r="R3" s="42">
        <v>10.5</v>
      </c>
    </row>
    <row r="4" spans="1:18" x14ac:dyDescent="0.3">
      <c r="A4" t="s">
        <v>3916</v>
      </c>
      <c r="B4" s="17">
        <v>44988</v>
      </c>
      <c r="C4" t="s">
        <v>3917</v>
      </c>
      <c r="D4" t="s">
        <v>3918</v>
      </c>
      <c r="E4" t="s">
        <v>3919</v>
      </c>
      <c r="F4" t="s">
        <v>3920</v>
      </c>
      <c r="G4" t="s">
        <v>3921</v>
      </c>
      <c r="H4" t="s">
        <v>3922</v>
      </c>
      <c r="I4">
        <v>1264.4000000000001</v>
      </c>
      <c r="J4" s="41">
        <v>1.3200000000000002E-2</v>
      </c>
      <c r="K4" s="42">
        <v>16.690080000000002</v>
      </c>
      <c r="L4" s="43">
        <v>0.37949999999999995</v>
      </c>
      <c r="M4" s="42">
        <v>6.33388536</v>
      </c>
      <c r="N4">
        <v>4</v>
      </c>
      <c r="O4" s="43">
        <v>53.760000000000005</v>
      </c>
      <c r="P4" s="42">
        <v>24</v>
      </c>
      <c r="Q4" s="42">
        <v>1</v>
      </c>
      <c r="R4" s="42">
        <v>7.5</v>
      </c>
    </row>
    <row r="5" spans="1:18" x14ac:dyDescent="0.3">
      <c r="A5" t="s">
        <v>3916</v>
      </c>
      <c r="B5" s="17">
        <v>44989</v>
      </c>
      <c r="C5" t="s">
        <v>3917</v>
      </c>
      <c r="D5" t="s">
        <v>3918</v>
      </c>
      <c r="E5" t="s">
        <v>3919</v>
      </c>
      <c r="F5" t="s">
        <v>3920</v>
      </c>
      <c r="G5" t="s">
        <v>3921</v>
      </c>
      <c r="H5" t="s">
        <v>3922</v>
      </c>
      <c r="I5">
        <v>837.80000000000007</v>
      </c>
      <c r="J5" s="41">
        <v>1.5899999999999997E-2</v>
      </c>
      <c r="K5" s="42">
        <v>13.321019999999999</v>
      </c>
      <c r="L5" s="43">
        <v>0.57499999999999996</v>
      </c>
      <c r="M5" s="42">
        <v>7.6595864999999987</v>
      </c>
      <c r="N5">
        <v>3</v>
      </c>
      <c r="O5" s="43">
        <v>25.92</v>
      </c>
      <c r="P5" s="42">
        <v>59</v>
      </c>
      <c r="Q5" s="42">
        <v>10</v>
      </c>
      <c r="R5" s="42">
        <v>6</v>
      </c>
    </row>
    <row r="6" spans="1:18" x14ac:dyDescent="0.3">
      <c r="A6" t="s">
        <v>3916</v>
      </c>
      <c r="B6" s="17">
        <v>44990</v>
      </c>
      <c r="C6" t="s">
        <v>3917</v>
      </c>
      <c r="D6" t="s">
        <v>3918</v>
      </c>
      <c r="E6" t="s">
        <v>3919</v>
      </c>
      <c r="F6" t="s">
        <v>3920</v>
      </c>
      <c r="G6" t="s">
        <v>3921</v>
      </c>
      <c r="H6" t="s">
        <v>3922</v>
      </c>
      <c r="I6">
        <v>1599</v>
      </c>
      <c r="J6" s="41">
        <v>1.4400000000000001E-2</v>
      </c>
      <c r="K6" s="42">
        <v>23.025600000000001</v>
      </c>
      <c r="L6" s="43">
        <v>0.82799999999999996</v>
      </c>
      <c r="M6" s="42">
        <v>19.065196799999999</v>
      </c>
      <c r="N6">
        <v>2</v>
      </c>
      <c r="O6" s="43">
        <v>108.19199999999999</v>
      </c>
      <c r="P6" s="42">
        <v>44</v>
      </c>
      <c r="Q6" s="42">
        <v>17</v>
      </c>
      <c r="R6" s="42">
        <v>1.5</v>
      </c>
    </row>
    <row r="7" spans="1:18" x14ac:dyDescent="0.3">
      <c r="A7" t="s">
        <v>3916</v>
      </c>
      <c r="B7" s="17">
        <v>44991</v>
      </c>
      <c r="C7" t="s">
        <v>3917</v>
      </c>
      <c r="D7" t="s">
        <v>3918</v>
      </c>
      <c r="E7" t="s">
        <v>3919</v>
      </c>
      <c r="F7" t="s">
        <v>3920</v>
      </c>
      <c r="G7" t="s">
        <v>3921</v>
      </c>
      <c r="H7" t="s">
        <v>3922</v>
      </c>
      <c r="I7">
        <v>893.6</v>
      </c>
      <c r="J7" s="41">
        <v>1.9200000000000002E-2</v>
      </c>
      <c r="K7" s="42">
        <v>17.157120000000003</v>
      </c>
      <c r="L7" s="43">
        <v>0.3105</v>
      </c>
      <c r="M7" s="42">
        <v>5.3272857600000005</v>
      </c>
      <c r="N7">
        <v>4</v>
      </c>
      <c r="O7" s="43">
        <v>20.16</v>
      </c>
      <c r="P7" s="42">
        <v>57</v>
      </c>
      <c r="Q7" s="42">
        <v>3</v>
      </c>
      <c r="R7" s="42">
        <v>3</v>
      </c>
    </row>
    <row r="8" spans="1:18" x14ac:dyDescent="0.3">
      <c r="A8" t="s">
        <v>3916</v>
      </c>
      <c r="B8" s="17">
        <v>44992</v>
      </c>
      <c r="C8" t="s">
        <v>3917</v>
      </c>
      <c r="D8" t="s">
        <v>3918</v>
      </c>
      <c r="E8" t="s">
        <v>3919</v>
      </c>
      <c r="F8" t="s">
        <v>3920</v>
      </c>
      <c r="G8" t="s">
        <v>3921</v>
      </c>
      <c r="H8" t="s">
        <v>3922</v>
      </c>
      <c r="I8">
        <v>1540.8000000000002</v>
      </c>
      <c r="J8" s="41">
        <v>1.47E-2</v>
      </c>
      <c r="K8" s="42">
        <v>22.649760000000001</v>
      </c>
      <c r="L8" s="43">
        <v>1.5294999999999996</v>
      </c>
      <c r="M8" s="42">
        <v>34.642807919999996</v>
      </c>
      <c r="N8">
        <v>0</v>
      </c>
      <c r="O8" s="43">
        <v>14.399999999999999</v>
      </c>
      <c r="P8" s="42">
        <v>44</v>
      </c>
      <c r="Q8" s="42">
        <v>0</v>
      </c>
      <c r="R8" s="42">
        <v>3</v>
      </c>
    </row>
    <row r="9" spans="1:18" x14ac:dyDescent="0.3">
      <c r="A9" t="s">
        <v>3916</v>
      </c>
      <c r="B9" s="17">
        <v>44993</v>
      </c>
      <c r="C9" t="s">
        <v>3917</v>
      </c>
      <c r="D9" t="s">
        <v>3918</v>
      </c>
      <c r="E9" t="s">
        <v>3919</v>
      </c>
      <c r="F9" t="s">
        <v>3920</v>
      </c>
      <c r="G9" t="s">
        <v>3921</v>
      </c>
      <c r="H9" t="s">
        <v>3922</v>
      </c>
      <c r="I9">
        <v>994.80000000000018</v>
      </c>
      <c r="J9" s="41">
        <v>1.44E-2</v>
      </c>
      <c r="K9" s="42">
        <v>14.325120000000002</v>
      </c>
      <c r="L9" s="43">
        <v>0.29899999999999999</v>
      </c>
      <c r="M9" s="42">
        <v>4.2832108800000004</v>
      </c>
      <c r="N9">
        <v>0</v>
      </c>
      <c r="O9" s="43">
        <v>23.040000000000003</v>
      </c>
      <c r="P9" s="42">
        <v>9</v>
      </c>
      <c r="Q9" s="42">
        <v>9</v>
      </c>
      <c r="R9" s="42">
        <v>6</v>
      </c>
    </row>
    <row r="10" spans="1:18" x14ac:dyDescent="0.3">
      <c r="A10" t="s">
        <v>3916</v>
      </c>
      <c r="B10" s="17">
        <v>44994</v>
      </c>
      <c r="C10" t="s">
        <v>3917</v>
      </c>
      <c r="D10" t="s">
        <v>3918</v>
      </c>
      <c r="E10" t="s">
        <v>3919</v>
      </c>
      <c r="F10" t="s">
        <v>3920</v>
      </c>
      <c r="G10" t="s">
        <v>3921</v>
      </c>
      <c r="H10" t="s">
        <v>3922</v>
      </c>
      <c r="I10">
        <v>1336.6000000000001</v>
      </c>
      <c r="J10" s="41">
        <v>1.2200000000000003E-2</v>
      </c>
      <c r="K10" s="42">
        <v>16.306520000000006</v>
      </c>
      <c r="L10" s="43">
        <v>0.17249999999999999</v>
      </c>
      <c r="M10" s="42">
        <v>2.8128747000000009</v>
      </c>
      <c r="N10">
        <v>2</v>
      </c>
      <c r="O10" s="43">
        <v>13.440000000000001</v>
      </c>
      <c r="P10" s="42">
        <v>33</v>
      </c>
      <c r="Q10" s="42">
        <v>12</v>
      </c>
      <c r="R10" s="42">
        <v>0</v>
      </c>
    </row>
    <row r="11" spans="1:18" x14ac:dyDescent="0.3">
      <c r="A11" t="s">
        <v>3916</v>
      </c>
      <c r="B11" s="17">
        <v>44995</v>
      </c>
      <c r="C11" t="s">
        <v>3917</v>
      </c>
      <c r="D11" t="s">
        <v>3918</v>
      </c>
      <c r="E11" t="s">
        <v>3919</v>
      </c>
      <c r="F11" t="s">
        <v>3920</v>
      </c>
      <c r="G11" t="s">
        <v>3921</v>
      </c>
      <c r="H11" t="s">
        <v>3922</v>
      </c>
      <c r="I11">
        <v>1001.8</v>
      </c>
      <c r="J11" s="41">
        <v>1.35E-2</v>
      </c>
      <c r="K11" s="42">
        <v>13.524299999999998</v>
      </c>
      <c r="L11" s="43">
        <v>0.52900000000000003</v>
      </c>
      <c r="M11" s="42">
        <v>7.1543546999999998</v>
      </c>
      <c r="N11">
        <v>4</v>
      </c>
      <c r="O11" s="43">
        <v>0</v>
      </c>
      <c r="P11" s="42">
        <v>9</v>
      </c>
      <c r="Q11" s="42">
        <v>17</v>
      </c>
      <c r="R11" s="42">
        <v>0</v>
      </c>
    </row>
    <row r="12" spans="1:18" x14ac:dyDescent="0.3">
      <c r="A12" t="s">
        <v>3916</v>
      </c>
      <c r="B12" s="17">
        <v>44996</v>
      </c>
      <c r="C12" t="s">
        <v>3917</v>
      </c>
      <c r="D12" t="s">
        <v>3918</v>
      </c>
      <c r="E12" t="s">
        <v>3919</v>
      </c>
      <c r="F12" t="s">
        <v>3920</v>
      </c>
      <c r="G12" t="s">
        <v>3921</v>
      </c>
      <c r="H12" t="s">
        <v>3922</v>
      </c>
      <c r="I12">
        <v>1141.2</v>
      </c>
      <c r="J12" s="41">
        <v>1.1600000000000003E-2</v>
      </c>
      <c r="K12" s="42">
        <v>13.237920000000004</v>
      </c>
      <c r="L12" s="43">
        <v>0.88549999999999984</v>
      </c>
      <c r="M12" s="42">
        <v>11.722178160000002</v>
      </c>
      <c r="N12">
        <v>4</v>
      </c>
      <c r="O12" s="43">
        <v>58.464000000000006</v>
      </c>
      <c r="P12" s="42">
        <v>37</v>
      </c>
      <c r="Q12" s="42">
        <v>4</v>
      </c>
      <c r="R12" s="42">
        <v>9</v>
      </c>
    </row>
    <row r="13" spans="1:18" x14ac:dyDescent="0.3">
      <c r="A13" t="s">
        <v>3916</v>
      </c>
      <c r="B13" s="17">
        <v>44997</v>
      </c>
      <c r="C13" t="s">
        <v>3917</v>
      </c>
      <c r="D13" t="s">
        <v>3918</v>
      </c>
      <c r="E13" t="s">
        <v>3919</v>
      </c>
      <c r="F13" t="s">
        <v>3920</v>
      </c>
      <c r="G13" t="s">
        <v>3921</v>
      </c>
      <c r="H13" t="s">
        <v>3922</v>
      </c>
      <c r="I13">
        <v>1304.2</v>
      </c>
      <c r="J13" s="41">
        <v>1.49E-2</v>
      </c>
      <c r="K13" s="42">
        <v>19.432580000000002</v>
      </c>
      <c r="L13" s="43">
        <v>1.1615</v>
      </c>
      <c r="M13" s="42">
        <v>22.57094167</v>
      </c>
      <c r="N13">
        <v>4</v>
      </c>
      <c r="O13" s="43">
        <v>21.12</v>
      </c>
      <c r="P13" s="42">
        <v>29</v>
      </c>
      <c r="Q13" s="42">
        <v>6</v>
      </c>
      <c r="R13" s="42">
        <v>10.5</v>
      </c>
    </row>
    <row r="14" spans="1:18" x14ac:dyDescent="0.3">
      <c r="A14" t="s">
        <v>3916</v>
      </c>
      <c r="B14" s="17">
        <v>44998</v>
      </c>
      <c r="C14" t="s">
        <v>3917</v>
      </c>
      <c r="D14" t="s">
        <v>3918</v>
      </c>
      <c r="E14" t="s">
        <v>3919</v>
      </c>
      <c r="F14" t="s">
        <v>3920</v>
      </c>
      <c r="G14" t="s">
        <v>3921</v>
      </c>
      <c r="H14" t="s">
        <v>3922</v>
      </c>
      <c r="I14">
        <v>878.40000000000009</v>
      </c>
      <c r="J14" s="41">
        <v>1.04E-2</v>
      </c>
      <c r="K14" s="42">
        <v>9.1353600000000004</v>
      </c>
      <c r="L14" s="43">
        <v>0.28749999999999998</v>
      </c>
      <c r="M14" s="42">
        <v>2.6264159999999999</v>
      </c>
      <c r="N14">
        <v>5</v>
      </c>
      <c r="O14" s="43">
        <v>162.624</v>
      </c>
      <c r="P14" s="42">
        <v>20</v>
      </c>
      <c r="Q14" s="42">
        <v>2</v>
      </c>
      <c r="R14" s="42">
        <v>9</v>
      </c>
    </row>
    <row r="15" spans="1:18" x14ac:dyDescent="0.3">
      <c r="A15" t="s">
        <v>3916</v>
      </c>
      <c r="B15" s="17">
        <v>44999</v>
      </c>
      <c r="C15" t="s">
        <v>3917</v>
      </c>
      <c r="D15" t="s">
        <v>3918</v>
      </c>
      <c r="E15" t="s">
        <v>3919</v>
      </c>
      <c r="F15" t="s">
        <v>3920</v>
      </c>
      <c r="G15" t="s">
        <v>3921</v>
      </c>
      <c r="H15" t="s">
        <v>3922</v>
      </c>
      <c r="I15">
        <v>1211.8000000000002</v>
      </c>
      <c r="J15" s="41">
        <v>1.34E-2</v>
      </c>
      <c r="K15" s="42">
        <v>16.238120000000002</v>
      </c>
      <c r="L15" s="43">
        <v>1.3454999999999999</v>
      </c>
      <c r="M15" s="42">
        <v>21.848390460000001</v>
      </c>
      <c r="N15">
        <v>5</v>
      </c>
      <c r="O15" s="43">
        <v>129.696</v>
      </c>
      <c r="P15" s="42">
        <v>39</v>
      </c>
      <c r="Q15" s="42">
        <v>13</v>
      </c>
      <c r="R15" s="42">
        <v>6</v>
      </c>
    </row>
    <row r="16" spans="1:18" x14ac:dyDescent="0.3">
      <c r="A16" t="s">
        <v>3916</v>
      </c>
      <c r="B16" s="17">
        <v>45000</v>
      </c>
      <c r="C16" t="s">
        <v>3917</v>
      </c>
      <c r="D16" t="s">
        <v>3918</v>
      </c>
      <c r="E16" t="s">
        <v>3919</v>
      </c>
      <c r="F16" t="s">
        <v>3920</v>
      </c>
      <c r="G16" t="s">
        <v>3921</v>
      </c>
      <c r="H16" t="s">
        <v>3922</v>
      </c>
      <c r="I16">
        <v>962.2</v>
      </c>
      <c r="J16" s="41">
        <v>1.5299999999999999E-2</v>
      </c>
      <c r="K16" s="42">
        <v>14.72166</v>
      </c>
      <c r="L16" s="43">
        <v>0.3795</v>
      </c>
      <c r="M16" s="42">
        <v>5.5868699700000004</v>
      </c>
      <c r="N16">
        <v>6</v>
      </c>
      <c r="O16" s="43">
        <v>115.58399999999999</v>
      </c>
      <c r="P16" s="42">
        <v>9</v>
      </c>
      <c r="Q16" s="42">
        <v>6</v>
      </c>
      <c r="R16" s="42">
        <v>1.5</v>
      </c>
    </row>
    <row r="17" spans="1:18" x14ac:dyDescent="0.3">
      <c r="A17" t="s">
        <v>3916</v>
      </c>
      <c r="B17" s="17">
        <v>45001</v>
      </c>
      <c r="C17" t="s">
        <v>3917</v>
      </c>
      <c r="D17" t="s">
        <v>3918</v>
      </c>
      <c r="E17" t="s">
        <v>3919</v>
      </c>
      <c r="F17" t="s">
        <v>3920</v>
      </c>
      <c r="G17" t="s">
        <v>3921</v>
      </c>
      <c r="H17" t="s">
        <v>3922</v>
      </c>
      <c r="I17">
        <v>1254</v>
      </c>
      <c r="J17" s="41">
        <v>1.9000000000000003E-2</v>
      </c>
      <c r="K17" s="42">
        <v>23.826000000000004</v>
      </c>
      <c r="L17" s="43">
        <v>0.78199999999999992</v>
      </c>
      <c r="M17" s="42">
        <v>18.631932000000003</v>
      </c>
      <c r="N17">
        <v>2</v>
      </c>
      <c r="O17" s="43">
        <v>21.12</v>
      </c>
      <c r="P17" s="42">
        <v>29</v>
      </c>
      <c r="Q17" s="42">
        <v>17</v>
      </c>
      <c r="R17" s="42">
        <v>7.5</v>
      </c>
    </row>
    <row r="18" spans="1:18" x14ac:dyDescent="0.3">
      <c r="A18" t="s">
        <v>3916</v>
      </c>
      <c r="B18" s="17">
        <v>45002</v>
      </c>
      <c r="C18" t="s">
        <v>3917</v>
      </c>
      <c r="D18" t="s">
        <v>3918</v>
      </c>
      <c r="E18" t="s">
        <v>3919</v>
      </c>
      <c r="F18" t="s">
        <v>3920</v>
      </c>
      <c r="G18" t="s">
        <v>3921</v>
      </c>
      <c r="H18" t="s">
        <v>3922</v>
      </c>
      <c r="I18">
        <v>1261.4000000000001</v>
      </c>
      <c r="J18" s="41">
        <v>1.6399999999999998E-2</v>
      </c>
      <c r="K18" s="42">
        <v>20.686959999999999</v>
      </c>
      <c r="L18" s="43">
        <v>0.253</v>
      </c>
      <c r="M18" s="42">
        <v>5.2338008799999995</v>
      </c>
      <c r="N18">
        <v>2</v>
      </c>
      <c r="O18" s="43">
        <v>68.543999999999997</v>
      </c>
      <c r="P18" s="42">
        <v>43</v>
      </c>
      <c r="Q18" s="42">
        <v>4</v>
      </c>
      <c r="R18" s="42">
        <v>3</v>
      </c>
    </row>
    <row r="19" spans="1:18" x14ac:dyDescent="0.3">
      <c r="A19" t="s">
        <v>3916</v>
      </c>
      <c r="B19" s="17">
        <v>45003</v>
      </c>
      <c r="C19" t="s">
        <v>3917</v>
      </c>
      <c r="D19" t="s">
        <v>3918</v>
      </c>
      <c r="E19" t="s">
        <v>3919</v>
      </c>
      <c r="F19" t="s">
        <v>3920</v>
      </c>
      <c r="G19" t="s">
        <v>3921</v>
      </c>
      <c r="H19" t="s">
        <v>3922</v>
      </c>
      <c r="I19">
        <v>1591.4</v>
      </c>
      <c r="J19" s="41">
        <v>1.7099999999999997E-2</v>
      </c>
      <c r="K19" s="42">
        <v>27.212939999999996</v>
      </c>
      <c r="L19" s="43">
        <v>1.0694999999999997</v>
      </c>
      <c r="M19" s="42">
        <v>29.104239329999988</v>
      </c>
      <c r="N19">
        <v>1</v>
      </c>
      <c r="O19" s="43">
        <v>24.96</v>
      </c>
      <c r="P19" s="42">
        <v>36</v>
      </c>
      <c r="Q19" s="42">
        <v>3</v>
      </c>
      <c r="R19" s="42">
        <v>6</v>
      </c>
    </row>
    <row r="20" spans="1:18" x14ac:dyDescent="0.3">
      <c r="A20" t="s">
        <v>3916</v>
      </c>
      <c r="B20" s="17">
        <v>45004</v>
      </c>
      <c r="C20" t="s">
        <v>3917</v>
      </c>
      <c r="D20" t="s">
        <v>3918</v>
      </c>
      <c r="E20" t="s">
        <v>3919</v>
      </c>
      <c r="F20" t="s">
        <v>3920</v>
      </c>
      <c r="G20" t="s">
        <v>3921</v>
      </c>
      <c r="H20" t="s">
        <v>3922</v>
      </c>
      <c r="I20">
        <v>823.80000000000007</v>
      </c>
      <c r="J20" s="41">
        <v>1.3100000000000001E-2</v>
      </c>
      <c r="K20" s="42">
        <v>10.791780000000001</v>
      </c>
      <c r="L20" s="43">
        <v>1.1844999999999997</v>
      </c>
      <c r="M20" s="42">
        <v>12.782863409999997</v>
      </c>
      <c r="N20">
        <v>1</v>
      </c>
      <c r="O20" s="43">
        <v>61.823999999999998</v>
      </c>
      <c r="P20" s="42">
        <v>16</v>
      </c>
      <c r="Q20" s="42">
        <v>7</v>
      </c>
      <c r="R20" s="42">
        <v>3</v>
      </c>
    </row>
    <row r="21" spans="1:18" x14ac:dyDescent="0.3">
      <c r="A21" t="s">
        <v>3916</v>
      </c>
      <c r="B21" s="17">
        <v>45005</v>
      </c>
      <c r="C21" t="s">
        <v>3917</v>
      </c>
      <c r="D21" t="s">
        <v>3918</v>
      </c>
      <c r="E21" t="s">
        <v>3919</v>
      </c>
      <c r="F21" t="s">
        <v>3920</v>
      </c>
      <c r="G21" t="s">
        <v>3921</v>
      </c>
      <c r="H21" t="s">
        <v>3922</v>
      </c>
      <c r="I21">
        <v>1318.4</v>
      </c>
      <c r="J21" s="41">
        <v>1.2100000000000001E-2</v>
      </c>
      <c r="K21" s="42">
        <v>15.952640000000002</v>
      </c>
      <c r="L21" s="43">
        <v>0.97750000000000004</v>
      </c>
      <c r="M21" s="42">
        <v>15.593705600000003</v>
      </c>
      <c r="N21">
        <v>3</v>
      </c>
      <c r="O21" s="43">
        <v>26.880000000000003</v>
      </c>
      <c r="P21" s="42">
        <v>22</v>
      </c>
      <c r="Q21" s="42">
        <v>17</v>
      </c>
      <c r="R21" s="42">
        <v>3</v>
      </c>
    </row>
    <row r="22" spans="1:18" x14ac:dyDescent="0.3">
      <c r="A22" t="s">
        <v>3916</v>
      </c>
      <c r="B22" s="17">
        <v>45006</v>
      </c>
      <c r="C22" t="s">
        <v>3917</v>
      </c>
      <c r="D22" t="s">
        <v>3918</v>
      </c>
      <c r="E22" t="s">
        <v>3919</v>
      </c>
      <c r="F22" t="s">
        <v>3920</v>
      </c>
      <c r="G22" t="s">
        <v>3921</v>
      </c>
      <c r="H22" t="s">
        <v>3922</v>
      </c>
      <c r="I22">
        <v>1669.6000000000001</v>
      </c>
      <c r="J22" s="41">
        <v>1.2100000000000001E-2</v>
      </c>
      <c r="K22" s="42">
        <v>20.202160000000003</v>
      </c>
      <c r="L22" s="43">
        <v>0.33350000000000002</v>
      </c>
      <c r="M22" s="42">
        <v>6.7374203600000016</v>
      </c>
      <c r="N22">
        <v>5</v>
      </c>
      <c r="O22" s="43">
        <v>15.36</v>
      </c>
      <c r="P22" s="42">
        <v>20</v>
      </c>
      <c r="Q22" s="42">
        <v>18</v>
      </c>
      <c r="R22" s="42">
        <v>12</v>
      </c>
    </row>
    <row r="23" spans="1:18" x14ac:dyDescent="0.3">
      <c r="A23" t="s">
        <v>3916</v>
      </c>
      <c r="B23" s="17">
        <v>45007</v>
      </c>
      <c r="C23" t="s">
        <v>3917</v>
      </c>
      <c r="D23" t="s">
        <v>3918</v>
      </c>
      <c r="E23" t="s">
        <v>3919</v>
      </c>
      <c r="F23" t="s">
        <v>3920</v>
      </c>
      <c r="G23" t="s">
        <v>3921</v>
      </c>
      <c r="H23" t="s">
        <v>3922</v>
      </c>
      <c r="I23">
        <v>1417</v>
      </c>
      <c r="J23" s="41">
        <v>1.77E-2</v>
      </c>
      <c r="K23" s="42">
        <v>25.0809</v>
      </c>
      <c r="L23" s="43">
        <v>1.3915</v>
      </c>
      <c r="M23" s="42">
        <v>34.900072350000002</v>
      </c>
      <c r="N23">
        <v>3</v>
      </c>
      <c r="O23" s="43">
        <v>23.040000000000003</v>
      </c>
      <c r="P23" s="42">
        <v>28</v>
      </c>
      <c r="Q23" s="42">
        <v>17</v>
      </c>
      <c r="R23" s="42">
        <v>10.5</v>
      </c>
    </row>
    <row r="24" spans="1:18" x14ac:dyDescent="0.3">
      <c r="A24" t="s">
        <v>3916</v>
      </c>
      <c r="B24" s="17">
        <v>45008</v>
      </c>
      <c r="C24" t="s">
        <v>3917</v>
      </c>
      <c r="D24" t="s">
        <v>3918</v>
      </c>
      <c r="E24" t="s">
        <v>3919</v>
      </c>
      <c r="F24" t="s">
        <v>3920</v>
      </c>
      <c r="G24" t="s">
        <v>3921</v>
      </c>
      <c r="H24" t="s">
        <v>3922</v>
      </c>
      <c r="I24">
        <v>1290.4000000000001</v>
      </c>
      <c r="J24" s="41">
        <v>1.3100000000000001E-2</v>
      </c>
      <c r="K24" s="42">
        <v>16.904240000000001</v>
      </c>
      <c r="L24" s="43">
        <v>0.10349999999999999</v>
      </c>
      <c r="M24" s="42">
        <v>1.7495888400000001</v>
      </c>
      <c r="N24">
        <v>2</v>
      </c>
      <c r="O24" s="43">
        <v>58.464000000000006</v>
      </c>
      <c r="P24" s="42">
        <v>20</v>
      </c>
      <c r="Q24" s="42">
        <v>2</v>
      </c>
      <c r="R24" s="42">
        <v>3</v>
      </c>
    </row>
    <row r="25" spans="1:18" x14ac:dyDescent="0.3">
      <c r="A25" t="s">
        <v>3916</v>
      </c>
      <c r="B25" s="17">
        <v>45009</v>
      </c>
      <c r="C25" t="s">
        <v>3917</v>
      </c>
      <c r="D25" t="s">
        <v>3918</v>
      </c>
      <c r="E25" t="s">
        <v>3919</v>
      </c>
      <c r="F25" t="s">
        <v>3920</v>
      </c>
      <c r="G25" t="s">
        <v>3921</v>
      </c>
      <c r="H25" t="s">
        <v>3922</v>
      </c>
      <c r="I25">
        <v>1336.6000000000001</v>
      </c>
      <c r="J25" s="41">
        <v>1.0600000000000002E-2</v>
      </c>
      <c r="K25" s="42">
        <v>14.167960000000004</v>
      </c>
      <c r="L25" s="43">
        <v>0.16099999999999998</v>
      </c>
      <c r="M25" s="42">
        <v>2.2810415600000002</v>
      </c>
      <c r="N25">
        <v>5</v>
      </c>
      <c r="O25" s="43">
        <v>49.92</v>
      </c>
      <c r="P25" s="42">
        <v>49</v>
      </c>
      <c r="Q25" s="42">
        <v>2</v>
      </c>
      <c r="R25" s="42">
        <v>3</v>
      </c>
    </row>
    <row r="26" spans="1:18" x14ac:dyDescent="0.3">
      <c r="A26" t="s">
        <v>3916</v>
      </c>
      <c r="B26" s="17">
        <v>45010</v>
      </c>
      <c r="C26" t="s">
        <v>3917</v>
      </c>
      <c r="D26" t="s">
        <v>3918</v>
      </c>
      <c r="E26" t="s">
        <v>3919</v>
      </c>
      <c r="F26" t="s">
        <v>3920</v>
      </c>
      <c r="G26" t="s">
        <v>3921</v>
      </c>
      <c r="H26" t="s">
        <v>3922</v>
      </c>
      <c r="I26">
        <v>1315.6000000000001</v>
      </c>
      <c r="J26" s="41">
        <v>1.4100000000000003E-2</v>
      </c>
      <c r="K26" s="42">
        <v>18.549960000000006</v>
      </c>
      <c r="L26" s="43">
        <v>1.4719999999999998</v>
      </c>
      <c r="M26" s="42">
        <v>27.305541120000004</v>
      </c>
      <c r="N26">
        <v>2</v>
      </c>
      <c r="O26" s="43">
        <v>46.080000000000005</v>
      </c>
      <c r="P26" s="42">
        <v>19</v>
      </c>
      <c r="Q26" s="42">
        <v>12</v>
      </c>
      <c r="R26" s="42">
        <v>1.5</v>
      </c>
    </row>
    <row r="27" spans="1:18" x14ac:dyDescent="0.3">
      <c r="A27" t="s">
        <v>3916</v>
      </c>
      <c r="B27" s="17">
        <v>45011</v>
      </c>
      <c r="C27" t="s">
        <v>3917</v>
      </c>
      <c r="D27" t="s">
        <v>3918</v>
      </c>
      <c r="E27" t="s">
        <v>3919</v>
      </c>
      <c r="F27" t="s">
        <v>3920</v>
      </c>
      <c r="G27" t="s">
        <v>3921</v>
      </c>
      <c r="H27" t="s">
        <v>3922</v>
      </c>
      <c r="I27">
        <v>1479</v>
      </c>
      <c r="J27" s="41">
        <v>1.8900000000000004E-2</v>
      </c>
      <c r="K27" s="42">
        <v>27.953100000000006</v>
      </c>
      <c r="L27" s="43">
        <v>0.97749999999999992</v>
      </c>
      <c r="M27" s="42">
        <v>27.324155250000004</v>
      </c>
      <c r="N27">
        <v>2</v>
      </c>
      <c r="O27" s="43">
        <v>13.440000000000001</v>
      </c>
      <c r="P27" s="42">
        <v>23</v>
      </c>
      <c r="Q27" s="42">
        <v>21</v>
      </c>
      <c r="R27" s="42">
        <v>1.5</v>
      </c>
    </row>
    <row r="28" spans="1:18" x14ac:dyDescent="0.3">
      <c r="A28" t="s">
        <v>3916</v>
      </c>
      <c r="B28" s="17">
        <v>45012</v>
      </c>
      <c r="C28" t="s">
        <v>3917</v>
      </c>
      <c r="D28" t="s">
        <v>3918</v>
      </c>
      <c r="E28" t="s">
        <v>3919</v>
      </c>
      <c r="F28" t="s">
        <v>3920</v>
      </c>
      <c r="G28" t="s">
        <v>3921</v>
      </c>
      <c r="H28" t="s">
        <v>3922</v>
      </c>
      <c r="I28">
        <v>1472.2</v>
      </c>
      <c r="J28" s="41">
        <v>1.9800000000000002E-2</v>
      </c>
      <c r="K28" s="42">
        <v>29.149560000000005</v>
      </c>
      <c r="L28" s="43">
        <v>0.32199999999999995</v>
      </c>
      <c r="M28" s="42">
        <v>9.3861583199999998</v>
      </c>
      <c r="N28">
        <v>4</v>
      </c>
      <c r="O28" s="43">
        <v>24.96</v>
      </c>
      <c r="P28" s="42">
        <v>59</v>
      </c>
      <c r="Q28" s="42">
        <v>12</v>
      </c>
      <c r="R28" s="42">
        <v>3</v>
      </c>
    </row>
    <row r="29" spans="1:18" x14ac:dyDescent="0.3">
      <c r="A29" t="s">
        <v>3916</v>
      </c>
      <c r="B29" s="17">
        <v>45013</v>
      </c>
      <c r="C29" t="s">
        <v>3917</v>
      </c>
      <c r="D29" t="s">
        <v>3918</v>
      </c>
      <c r="E29" t="s">
        <v>3919</v>
      </c>
      <c r="F29" t="s">
        <v>3920</v>
      </c>
      <c r="G29" t="s">
        <v>3921</v>
      </c>
      <c r="H29" t="s">
        <v>3922</v>
      </c>
      <c r="I29">
        <v>1356</v>
      </c>
      <c r="J29" s="41">
        <v>1.14E-2</v>
      </c>
      <c r="K29" s="42">
        <v>15.458400000000001</v>
      </c>
      <c r="L29" s="43">
        <v>1.2534999999999998</v>
      </c>
      <c r="M29" s="42">
        <v>19.3771044</v>
      </c>
      <c r="N29">
        <v>1</v>
      </c>
      <c r="O29" s="43">
        <v>35.520000000000003</v>
      </c>
      <c r="P29" s="42">
        <v>33</v>
      </c>
      <c r="Q29" s="42">
        <v>1</v>
      </c>
      <c r="R29" s="42">
        <v>10.5</v>
      </c>
    </row>
    <row r="30" spans="1:18" x14ac:dyDescent="0.3">
      <c r="A30" t="s">
        <v>3916</v>
      </c>
      <c r="B30" s="17">
        <v>45014</v>
      </c>
      <c r="C30" t="s">
        <v>3917</v>
      </c>
      <c r="D30" t="s">
        <v>3918</v>
      </c>
      <c r="E30" t="s">
        <v>3919</v>
      </c>
      <c r="F30" t="s">
        <v>3920</v>
      </c>
      <c r="G30" t="s">
        <v>3921</v>
      </c>
      <c r="H30" t="s">
        <v>3922</v>
      </c>
      <c r="I30">
        <v>904</v>
      </c>
      <c r="J30" s="41">
        <v>1.2799999999999999E-2</v>
      </c>
      <c r="K30" s="42">
        <v>11.571199999999999</v>
      </c>
      <c r="L30" s="43">
        <v>1.3224999999999998</v>
      </c>
      <c r="M30" s="42">
        <v>15.302911999999997</v>
      </c>
      <c r="N30">
        <v>5</v>
      </c>
      <c r="O30" s="43">
        <v>10.56</v>
      </c>
      <c r="P30" s="42">
        <v>22</v>
      </c>
      <c r="Q30" s="42">
        <v>18</v>
      </c>
      <c r="R30" s="42">
        <v>7.5</v>
      </c>
    </row>
    <row r="31" spans="1:18" x14ac:dyDescent="0.3">
      <c r="A31" t="s">
        <v>3916</v>
      </c>
      <c r="B31" s="17">
        <v>45015</v>
      </c>
      <c r="C31" t="s">
        <v>3917</v>
      </c>
      <c r="D31" t="s">
        <v>3918</v>
      </c>
      <c r="E31" t="s">
        <v>3919</v>
      </c>
      <c r="F31" t="s">
        <v>3920</v>
      </c>
      <c r="G31" t="s">
        <v>3921</v>
      </c>
      <c r="H31" t="s">
        <v>3922</v>
      </c>
      <c r="I31">
        <v>1424.2</v>
      </c>
      <c r="J31" s="41">
        <v>1.6199999999999999E-2</v>
      </c>
      <c r="K31" s="42">
        <v>23.072040000000001</v>
      </c>
      <c r="L31" s="43">
        <v>0.66700000000000004</v>
      </c>
      <c r="M31" s="42">
        <v>15.389050680000002</v>
      </c>
      <c r="N31">
        <v>3</v>
      </c>
      <c r="O31" s="43">
        <v>52.415999999999997</v>
      </c>
      <c r="P31" s="42">
        <v>34</v>
      </c>
      <c r="Q31" s="42">
        <v>4</v>
      </c>
      <c r="R31" s="42">
        <v>3</v>
      </c>
    </row>
    <row r="32" spans="1:18" x14ac:dyDescent="0.3">
      <c r="A32" t="s">
        <v>3916</v>
      </c>
      <c r="B32" s="17">
        <v>45016</v>
      </c>
      <c r="C32" t="s">
        <v>3917</v>
      </c>
      <c r="D32" t="s">
        <v>3918</v>
      </c>
      <c r="E32" t="s">
        <v>3919</v>
      </c>
      <c r="F32" t="s">
        <v>3920</v>
      </c>
      <c r="G32" t="s">
        <v>3921</v>
      </c>
      <c r="H32" t="s">
        <v>3922</v>
      </c>
      <c r="I32">
        <v>1372.8000000000002</v>
      </c>
      <c r="J32" s="41">
        <v>1.0200000000000002E-2</v>
      </c>
      <c r="K32" s="42">
        <v>14.002560000000006</v>
      </c>
      <c r="L32" s="43">
        <v>4.6000000000000006E-2</v>
      </c>
      <c r="M32" s="42">
        <v>0.64411776000000032</v>
      </c>
      <c r="N32">
        <v>1</v>
      </c>
      <c r="O32" s="43">
        <v>56.448</v>
      </c>
      <c r="P32" s="42">
        <v>49</v>
      </c>
      <c r="Q32" s="42">
        <v>2</v>
      </c>
      <c r="R32" s="42">
        <v>6</v>
      </c>
    </row>
    <row r="33" spans="1:18" x14ac:dyDescent="0.3">
      <c r="A33" t="s">
        <v>3916</v>
      </c>
      <c r="B33" s="17">
        <v>45017</v>
      </c>
      <c r="C33" t="s">
        <v>3917</v>
      </c>
      <c r="D33" t="s">
        <v>3918</v>
      </c>
      <c r="E33" t="s">
        <v>3919</v>
      </c>
      <c r="F33" t="s">
        <v>3920</v>
      </c>
      <c r="G33" t="s">
        <v>3921</v>
      </c>
      <c r="H33" t="s">
        <v>3922</v>
      </c>
      <c r="I33">
        <v>807</v>
      </c>
      <c r="J33" s="41">
        <v>1.1800000000000001E-2</v>
      </c>
      <c r="K33" s="42">
        <v>9.5226000000000006</v>
      </c>
      <c r="L33" s="43">
        <v>0.47149999999999997</v>
      </c>
      <c r="M33" s="42">
        <v>4.4899059000000001</v>
      </c>
      <c r="N33">
        <v>0</v>
      </c>
      <c r="O33" s="43">
        <v>43.007999999999996</v>
      </c>
      <c r="P33" s="42">
        <v>60</v>
      </c>
      <c r="Q33" s="42">
        <v>13</v>
      </c>
      <c r="R33" s="42">
        <v>10.5</v>
      </c>
    </row>
    <row r="34" spans="1:18" x14ac:dyDescent="0.3">
      <c r="A34" t="s">
        <v>3916</v>
      </c>
      <c r="B34" s="17">
        <v>45018</v>
      </c>
      <c r="C34" t="s">
        <v>3917</v>
      </c>
      <c r="D34" t="s">
        <v>3918</v>
      </c>
      <c r="E34" t="s">
        <v>3919</v>
      </c>
      <c r="F34" t="s">
        <v>3920</v>
      </c>
      <c r="G34" t="s">
        <v>3921</v>
      </c>
      <c r="H34" t="s">
        <v>3922</v>
      </c>
      <c r="I34">
        <v>1011.4000000000001</v>
      </c>
      <c r="J34" s="41">
        <v>1.8800000000000004E-2</v>
      </c>
      <c r="K34" s="42">
        <v>19.014320000000005</v>
      </c>
      <c r="L34" s="43">
        <v>0.184</v>
      </c>
      <c r="M34" s="42">
        <v>3.4986348800000009</v>
      </c>
      <c r="N34">
        <v>0</v>
      </c>
      <c r="O34" s="43">
        <v>59.135999999999996</v>
      </c>
      <c r="P34" s="42">
        <v>50</v>
      </c>
      <c r="Q34" s="42">
        <v>14</v>
      </c>
      <c r="R34" s="42">
        <v>4.5</v>
      </c>
    </row>
    <row r="35" spans="1:18" x14ac:dyDescent="0.3">
      <c r="A35" t="s">
        <v>3916</v>
      </c>
      <c r="B35" s="17">
        <v>45019</v>
      </c>
      <c r="C35" t="s">
        <v>3917</v>
      </c>
      <c r="D35" t="s">
        <v>3918</v>
      </c>
      <c r="E35" t="s">
        <v>3919</v>
      </c>
      <c r="F35" t="s">
        <v>3920</v>
      </c>
      <c r="G35" t="s">
        <v>3921</v>
      </c>
      <c r="H35" t="s">
        <v>3922</v>
      </c>
      <c r="I35">
        <v>1605</v>
      </c>
      <c r="J35" s="41">
        <v>1.5700000000000002E-2</v>
      </c>
      <c r="K35" s="42">
        <v>25.198500000000003</v>
      </c>
      <c r="L35" s="43">
        <v>0.87399999999999978</v>
      </c>
      <c r="M35" s="42">
        <v>22.023488999999998</v>
      </c>
      <c r="N35">
        <v>3</v>
      </c>
      <c r="O35" s="43">
        <v>57.791999999999994</v>
      </c>
      <c r="P35" s="42">
        <v>8</v>
      </c>
      <c r="Q35" s="42">
        <v>3</v>
      </c>
      <c r="R35" s="42">
        <v>1.5</v>
      </c>
    </row>
    <row r="36" spans="1:18" x14ac:dyDescent="0.3">
      <c r="A36" t="s">
        <v>3916</v>
      </c>
      <c r="B36" s="17">
        <v>45020</v>
      </c>
      <c r="C36" t="s">
        <v>3917</v>
      </c>
      <c r="D36" t="s">
        <v>3918</v>
      </c>
      <c r="E36" t="s">
        <v>3919</v>
      </c>
      <c r="F36" t="s">
        <v>3920</v>
      </c>
      <c r="G36" t="s">
        <v>3921</v>
      </c>
      <c r="H36" t="s">
        <v>3922</v>
      </c>
      <c r="I36">
        <v>1111</v>
      </c>
      <c r="J36" s="41">
        <v>1.9E-2</v>
      </c>
      <c r="K36" s="42">
        <v>21.108999999999998</v>
      </c>
      <c r="L36" s="43">
        <v>0.72449999999999992</v>
      </c>
      <c r="M36" s="42">
        <v>15.293470499999996</v>
      </c>
      <c r="N36">
        <v>5</v>
      </c>
      <c r="O36" s="43">
        <v>23.040000000000003</v>
      </c>
      <c r="P36" s="42">
        <v>15</v>
      </c>
      <c r="Q36" s="42">
        <v>16</v>
      </c>
      <c r="R36" s="42">
        <v>3</v>
      </c>
    </row>
    <row r="37" spans="1:18" x14ac:dyDescent="0.3">
      <c r="A37" t="s">
        <v>3916</v>
      </c>
      <c r="B37" s="17">
        <v>45021</v>
      </c>
      <c r="C37" t="s">
        <v>3917</v>
      </c>
      <c r="D37" t="s">
        <v>3918</v>
      </c>
      <c r="E37" t="s">
        <v>3919</v>
      </c>
      <c r="F37" t="s">
        <v>3920</v>
      </c>
      <c r="G37" t="s">
        <v>3921</v>
      </c>
      <c r="H37" t="s">
        <v>3922</v>
      </c>
      <c r="I37">
        <v>1035.8000000000002</v>
      </c>
      <c r="J37" s="41">
        <v>1.3600000000000001E-2</v>
      </c>
      <c r="K37" s="42">
        <v>14.086880000000004</v>
      </c>
      <c r="L37" s="43">
        <v>0.89699999999999991</v>
      </c>
      <c r="M37" s="42">
        <v>12.635931360000002</v>
      </c>
      <c r="N37">
        <v>5</v>
      </c>
      <c r="O37" s="43">
        <v>16.32</v>
      </c>
      <c r="P37" s="42">
        <v>46</v>
      </c>
      <c r="Q37" s="42">
        <v>13</v>
      </c>
      <c r="R37" s="42">
        <v>6</v>
      </c>
    </row>
    <row r="38" spans="1:18" x14ac:dyDescent="0.3">
      <c r="A38" t="s">
        <v>3916</v>
      </c>
      <c r="B38" s="17">
        <v>45022</v>
      </c>
      <c r="C38" t="s">
        <v>3917</v>
      </c>
      <c r="D38" t="s">
        <v>3918</v>
      </c>
      <c r="E38" t="s">
        <v>3919</v>
      </c>
      <c r="F38" t="s">
        <v>3920</v>
      </c>
      <c r="G38" t="s">
        <v>3921</v>
      </c>
      <c r="H38" t="s">
        <v>3922</v>
      </c>
      <c r="I38">
        <v>957.2</v>
      </c>
      <c r="J38" s="41">
        <v>1.1700000000000002E-2</v>
      </c>
      <c r="K38" s="42">
        <v>11.199240000000003</v>
      </c>
      <c r="L38" s="43">
        <v>0.83950000000000002</v>
      </c>
      <c r="M38" s="42">
        <v>9.4017619800000034</v>
      </c>
      <c r="N38">
        <v>3</v>
      </c>
      <c r="O38" s="43">
        <v>57.599999999999994</v>
      </c>
      <c r="P38" s="42">
        <v>37</v>
      </c>
      <c r="Q38" s="42">
        <v>1</v>
      </c>
      <c r="R38" s="42">
        <v>7.5</v>
      </c>
    </row>
    <row r="39" spans="1:18" x14ac:dyDescent="0.3">
      <c r="A39" t="s">
        <v>3916</v>
      </c>
      <c r="B39" s="17">
        <v>45023</v>
      </c>
      <c r="C39" t="s">
        <v>3917</v>
      </c>
      <c r="D39" t="s">
        <v>3918</v>
      </c>
      <c r="E39" t="s">
        <v>3919</v>
      </c>
      <c r="F39" t="s">
        <v>3920</v>
      </c>
      <c r="G39" t="s">
        <v>3921</v>
      </c>
      <c r="H39" t="s">
        <v>3922</v>
      </c>
      <c r="I39">
        <v>1057.8</v>
      </c>
      <c r="J39" s="41">
        <v>1.7399999999999999E-2</v>
      </c>
      <c r="K39" s="42">
        <v>18.405719999999999</v>
      </c>
      <c r="L39" s="43">
        <v>1.2189999999999996</v>
      </c>
      <c r="M39" s="42">
        <v>22.43657267999999</v>
      </c>
      <c r="N39">
        <v>3</v>
      </c>
      <c r="O39" s="43">
        <v>35.520000000000003</v>
      </c>
      <c r="P39" s="42">
        <v>60</v>
      </c>
      <c r="Q39" s="42">
        <v>7</v>
      </c>
      <c r="R39" s="42">
        <v>4.5</v>
      </c>
    </row>
    <row r="40" spans="1:18" x14ac:dyDescent="0.3">
      <c r="A40" t="s">
        <v>3916</v>
      </c>
      <c r="B40" s="17">
        <v>45024</v>
      </c>
      <c r="C40" t="s">
        <v>3917</v>
      </c>
      <c r="D40" t="s">
        <v>3918</v>
      </c>
      <c r="E40" t="s">
        <v>3919</v>
      </c>
      <c r="F40" t="s">
        <v>3920</v>
      </c>
      <c r="G40" t="s">
        <v>3921</v>
      </c>
      <c r="H40" t="s">
        <v>3922</v>
      </c>
      <c r="I40">
        <v>1459.6000000000001</v>
      </c>
      <c r="J40" s="41">
        <v>1.6500000000000001E-2</v>
      </c>
      <c r="K40" s="42">
        <v>24.083400000000005</v>
      </c>
      <c r="L40" s="43">
        <v>8.0499999999999974E-2</v>
      </c>
      <c r="M40" s="42">
        <v>1.9387136999999997</v>
      </c>
      <c r="N40">
        <v>3</v>
      </c>
      <c r="O40" s="43">
        <v>23.040000000000003</v>
      </c>
      <c r="P40" s="42">
        <v>20</v>
      </c>
      <c r="Q40" s="42">
        <v>5</v>
      </c>
      <c r="R40" s="42">
        <v>9</v>
      </c>
    </row>
    <row r="41" spans="1:18" x14ac:dyDescent="0.3">
      <c r="A41" t="s">
        <v>3916</v>
      </c>
      <c r="B41" s="17">
        <v>45025</v>
      </c>
      <c r="C41" t="s">
        <v>3917</v>
      </c>
      <c r="D41" t="s">
        <v>3918</v>
      </c>
      <c r="E41" t="s">
        <v>3919</v>
      </c>
      <c r="F41" t="s">
        <v>3920</v>
      </c>
      <c r="G41" t="s">
        <v>3921</v>
      </c>
      <c r="H41" t="s">
        <v>3922</v>
      </c>
      <c r="I41">
        <v>1062.2</v>
      </c>
      <c r="J41" s="41">
        <v>1.23E-2</v>
      </c>
      <c r="K41" s="42">
        <v>13.065060000000001</v>
      </c>
      <c r="L41" s="43">
        <v>0.57499999999999996</v>
      </c>
      <c r="M41" s="42">
        <v>7.5124094999999995</v>
      </c>
      <c r="N41">
        <v>4</v>
      </c>
      <c r="O41" s="43">
        <v>43.68</v>
      </c>
      <c r="P41" s="42">
        <v>48</v>
      </c>
      <c r="Q41" s="42">
        <v>11</v>
      </c>
      <c r="R41" s="42">
        <v>9</v>
      </c>
    </row>
    <row r="42" spans="1:18" x14ac:dyDescent="0.3">
      <c r="A42" t="s">
        <v>3916</v>
      </c>
      <c r="B42" s="17">
        <v>45026</v>
      </c>
      <c r="C42" t="s">
        <v>3917</v>
      </c>
      <c r="D42" t="s">
        <v>3918</v>
      </c>
      <c r="E42" t="s">
        <v>3919</v>
      </c>
      <c r="F42" t="s">
        <v>3920</v>
      </c>
      <c r="G42" t="s">
        <v>3921</v>
      </c>
      <c r="H42" t="s">
        <v>3922</v>
      </c>
      <c r="I42">
        <v>1137.4000000000001</v>
      </c>
      <c r="J42" s="41">
        <v>1.5000000000000001E-2</v>
      </c>
      <c r="K42" s="42">
        <v>17.061000000000003</v>
      </c>
      <c r="L42" s="43">
        <v>0.31049999999999994</v>
      </c>
      <c r="M42" s="42">
        <v>5.2974405000000004</v>
      </c>
      <c r="N42">
        <v>5</v>
      </c>
      <c r="O42" s="43">
        <v>1.92</v>
      </c>
      <c r="P42" s="42">
        <v>22</v>
      </c>
      <c r="Q42" s="42">
        <v>12</v>
      </c>
      <c r="R42" s="42">
        <v>0</v>
      </c>
    </row>
    <row r="43" spans="1:18" x14ac:dyDescent="0.3">
      <c r="A43" t="s">
        <v>3916</v>
      </c>
      <c r="B43" s="17">
        <v>45027</v>
      </c>
      <c r="C43" t="s">
        <v>3917</v>
      </c>
      <c r="D43" t="s">
        <v>3918</v>
      </c>
      <c r="E43" t="s">
        <v>3919</v>
      </c>
      <c r="F43" t="s">
        <v>3920</v>
      </c>
      <c r="G43" t="s">
        <v>3921</v>
      </c>
      <c r="H43" t="s">
        <v>3922</v>
      </c>
      <c r="I43">
        <v>1158</v>
      </c>
      <c r="J43" s="41">
        <v>1.3000000000000003E-2</v>
      </c>
      <c r="K43" s="42">
        <v>15.054000000000004</v>
      </c>
      <c r="L43" s="43">
        <v>0.42549999999999988</v>
      </c>
      <c r="M43" s="42">
        <v>6.4054769999999994</v>
      </c>
      <c r="N43">
        <v>2</v>
      </c>
      <c r="O43" s="43">
        <v>45.023999999999994</v>
      </c>
      <c r="P43" s="42">
        <v>49</v>
      </c>
      <c r="Q43" s="42">
        <v>2</v>
      </c>
      <c r="R43" s="42">
        <v>6</v>
      </c>
    </row>
    <row r="44" spans="1:18" x14ac:dyDescent="0.3">
      <c r="A44" t="s">
        <v>3916</v>
      </c>
      <c r="B44" s="17">
        <v>45028</v>
      </c>
      <c r="C44" t="s">
        <v>3917</v>
      </c>
      <c r="D44" t="s">
        <v>3918</v>
      </c>
      <c r="E44" t="s">
        <v>3919</v>
      </c>
      <c r="F44" t="s">
        <v>3920</v>
      </c>
      <c r="G44" t="s">
        <v>3921</v>
      </c>
      <c r="H44" t="s">
        <v>3922</v>
      </c>
      <c r="I44">
        <v>1227.2</v>
      </c>
      <c r="J44" s="41">
        <v>1.1599999999999999E-2</v>
      </c>
      <c r="K44" s="42">
        <v>14.235519999999999</v>
      </c>
      <c r="L44" s="43">
        <v>0.34499999999999997</v>
      </c>
      <c r="M44" s="42">
        <v>4.9112543999999998</v>
      </c>
      <c r="N44">
        <v>5</v>
      </c>
      <c r="O44" s="43">
        <v>22.080000000000002</v>
      </c>
      <c r="P44" s="42">
        <v>13</v>
      </c>
      <c r="Q44" s="42">
        <v>3</v>
      </c>
      <c r="R44" s="42">
        <v>0</v>
      </c>
    </row>
    <row r="45" spans="1:18" x14ac:dyDescent="0.3">
      <c r="A45" t="s">
        <v>3916</v>
      </c>
      <c r="B45" s="17">
        <v>45029</v>
      </c>
      <c r="C45" t="s">
        <v>3917</v>
      </c>
      <c r="D45" t="s">
        <v>3918</v>
      </c>
      <c r="E45" t="s">
        <v>3919</v>
      </c>
      <c r="F45" t="s">
        <v>3920</v>
      </c>
      <c r="G45" t="s">
        <v>3921</v>
      </c>
      <c r="H45" t="s">
        <v>3922</v>
      </c>
      <c r="I45">
        <v>1416.2</v>
      </c>
      <c r="J45" s="41">
        <v>1.7599999999999998E-2</v>
      </c>
      <c r="K45" s="42">
        <v>24.925119999999996</v>
      </c>
      <c r="L45" s="43">
        <v>1.0234999999999999</v>
      </c>
      <c r="M45" s="42">
        <v>25.510860319999992</v>
      </c>
      <c r="N45">
        <v>3</v>
      </c>
      <c r="O45" s="43">
        <v>38.4</v>
      </c>
      <c r="P45" s="42">
        <v>55</v>
      </c>
      <c r="Q45" s="42">
        <v>2</v>
      </c>
      <c r="R45" s="42">
        <v>9</v>
      </c>
    </row>
    <row r="46" spans="1:18" x14ac:dyDescent="0.3">
      <c r="A46" t="s">
        <v>3916</v>
      </c>
      <c r="B46" s="17">
        <v>45030</v>
      </c>
      <c r="C46" t="s">
        <v>3917</v>
      </c>
      <c r="D46" t="s">
        <v>3918</v>
      </c>
      <c r="E46" t="s">
        <v>3919</v>
      </c>
      <c r="F46" t="s">
        <v>3920</v>
      </c>
      <c r="G46" t="s">
        <v>3921</v>
      </c>
      <c r="H46" t="s">
        <v>3922</v>
      </c>
      <c r="I46">
        <v>1042</v>
      </c>
      <c r="J46" s="41">
        <v>1.83E-2</v>
      </c>
      <c r="K46" s="42">
        <v>19.0686</v>
      </c>
      <c r="L46" s="43">
        <v>0.67849999999999999</v>
      </c>
      <c r="M46" s="42">
        <v>12.9380451</v>
      </c>
      <c r="N46">
        <v>0</v>
      </c>
      <c r="O46" s="43">
        <v>50.88</v>
      </c>
      <c r="P46" s="42">
        <v>40</v>
      </c>
      <c r="Q46" s="42">
        <v>1</v>
      </c>
      <c r="R46" s="42">
        <v>9</v>
      </c>
    </row>
    <row r="47" spans="1:18" x14ac:dyDescent="0.3">
      <c r="A47" t="s">
        <v>3916</v>
      </c>
      <c r="B47" s="17">
        <v>45031</v>
      </c>
      <c r="C47" t="s">
        <v>3917</v>
      </c>
      <c r="D47" t="s">
        <v>3918</v>
      </c>
      <c r="E47" t="s">
        <v>3919</v>
      </c>
      <c r="F47" t="s">
        <v>3920</v>
      </c>
      <c r="G47" t="s">
        <v>3921</v>
      </c>
      <c r="H47" t="s">
        <v>3922</v>
      </c>
      <c r="I47">
        <v>896.6</v>
      </c>
      <c r="J47" s="41">
        <v>1.3699999999999999E-2</v>
      </c>
      <c r="K47" s="42">
        <v>12.28342</v>
      </c>
      <c r="L47" s="43">
        <v>0.49449999999999988</v>
      </c>
      <c r="M47" s="42">
        <v>6.0741511899999985</v>
      </c>
      <c r="N47">
        <v>2</v>
      </c>
      <c r="O47" s="43">
        <v>8.64</v>
      </c>
      <c r="P47" s="42">
        <v>50</v>
      </c>
      <c r="Q47" s="42">
        <v>3</v>
      </c>
      <c r="R47" s="42">
        <v>0</v>
      </c>
    </row>
    <row r="48" spans="1:18" x14ac:dyDescent="0.3">
      <c r="A48" t="s">
        <v>3916</v>
      </c>
      <c r="B48" s="17">
        <v>45032</v>
      </c>
      <c r="C48" t="s">
        <v>3917</v>
      </c>
      <c r="D48" t="s">
        <v>3918</v>
      </c>
      <c r="E48" t="s">
        <v>3919</v>
      </c>
      <c r="F48" t="s">
        <v>3920</v>
      </c>
      <c r="G48" t="s">
        <v>3921</v>
      </c>
      <c r="H48" t="s">
        <v>3922</v>
      </c>
      <c r="I48">
        <v>1483.4</v>
      </c>
      <c r="J48" s="41">
        <v>1.3399999999999999E-2</v>
      </c>
      <c r="K48" s="42">
        <v>19.877559999999999</v>
      </c>
      <c r="L48" s="43">
        <v>1.288</v>
      </c>
      <c r="M48" s="42">
        <v>25.602297279999998</v>
      </c>
      <c r="N48">
        <v>2</v>
      </c>
      <c r="O48" s="43">
        <v>36.480000000000004</v>
      </c>
      <c r="P48" s="42">
        <v>11</v>
      </c>
      <c r="Q48" s="42">
        <v>3</v>
      </c>
      <c r="R48" s="42">
        <v>0</v>
      </c>
    </row>
    <row r="49" spans="1:18" x14ac:dyDescent="0.3">
      <c r="A49" t="s">
        <v>3916</v>
      </c>
      <c r="B49" s="17">
        <v>45033</v>
      </c>
      <c r="C49" t="s">
        <v>3917</v>
      </c>
      <c r="D49" t="s">
        <v>3918</v>
      </c>
      <c r="E49" t="s">
        <v>3919</v>
      </c>
      <c r="F49" t="s">
        <v>3920</v>
      </c>
      <c r="G49" t="s">
        <v>3921</v>
      </c>
      <c r="H49" t="s">
        <v>3922</v>
      </c>
      <c r="I49">
        <v>724.6</v>
      </c>
      <c r="J49" s="41">
        <v>1.2000000000000004E-2</v>
      </c>
      <c r="K49" s="42">
        <v>8.6952000000000034</v>
      </c>
      <c r="L49" s="43">
        <v>1.4489999999999998</v>
      </c>
      <c r="M49" s="42">
        <v>12.599344800000004</v>
      </c>
      <c r="N49">
        <v>4</v>
      </c>
      <c r="O49" s="43">
        <v>0.96</v>
      </c>
      <c r="P49" s="42">
        <v>24</v>
      </c>
      <c r="Q49" s="42">
        <v>4</v>
      </c>
      <c r="R49" s="42">
        <v>9</v>
      </c>
    </row>
    <row r="50" spans="1:18" x14ac:dyDescent="0.3">
      <c r="A50" t="s">
        <v>3916</v>
      </c>
      <c r="B50" s="17">
        <v>45034</v>
      </c>
      <c r="C50" t="s">
        <v>3917</v>
      </c>
      <c r="D50" t="s">
        <v>3918</v>
      </c>
      <c r="E50" t="s">
        <v>3919</v>
      </c>
      <c r="F50" t="s">
        <v>3920</v>
      </c>
      <c r="G50" t="s">
        <v>3921</v>
      </c>
      <c r="H50" t="s">
        <v>3922</v>
      </c>
      <c r="I50">
        <v>931.2</v>
      </c>
      <c r="J50" s="41">
        <v>1.4700000000000003E-2</v>
      </c>
      <c r="K50" s="42">
        <v>13.688640000000003</v>
      </c>
      <c r="L50" s="43">
        <v>0.67849999999999988</v>
      </c>
      <c r="M50" s="42">
        <v>9.28774224</v>
      </c>
      <c r="N50">
        <v>0</v>
      </c>
      <c r="O50" s="43">
        <v>95.423999999999992</v>
      </c>
      <c r="P50" s="42">
        <v>53</v>
      </c>
      <c r="Q50" s="42">
        <v>24</v>
      </c>
      <c r="R50" s="42">
        <v>7.5</v>
      </c>
    </row>
    <row r="51" spans="1:18" x14ac:dyDescent="0.3">
      <c r="A51" t="s">
        <v>3916</v>
      </c>
      <c r="B51" s="17">
        <v>45035</v>
      </c>
      <c r="C51" t="s">
        <v>3917</v>
      </c>
      <c r="D51" t="s">
        <v>3918</v>
      </c>
      <c r="E51" t="s">
        <v>3919</v>
      </c>
      <c r="F51" t="s">
        <v>3920</v>
      </c>
      <c r="G51" t="s">
        <v>3921</v>
      </c>
      <c r="H51" t="s">
        <v>3922</v>
      </c>
      <c r="I51">
        <v>863</v>
      </c>
      <c r="J51" s="41">
        <v>1.1900000000000001E-2</v>
      </c>
      <c r="K51" s="42">
        <v>10.2697</v>
      </c>
      <c r="L51" s="43">
        <v>0.86250000000000004</v>
      </c>
      <c r="M51" s="42">
        <v>8.8576162500000013</v>
      </c>
      <c r="N51">
        <v>0</v>
      </c>
      <c r="O51" s="43">
        <v>51.743999999999993</v>
      </c>
      <c r="P51" s="42">
        <v>25</v>
      </c>
      <c r="Q51" s="42">
        <v>1</v>
      </c>
      <c r="R51" s="42">
        <v>9</v>
      </c>
    </row>
    <row r="52" spans="1:18" x14ac:dyDescent="0.3">
      <c r="A52" t="s">
        <v>3916</v>
      </c>
      <c r="B52" s="17">
        <v>45036</v>
      </c>
      <c r="C52" t="s">
        <v>3917</v>
      </c>
      <c r="D52" t="s">
        <v>3918</v>
      </c>
      <c r="E52" t="s">
        <v>3919</v>
      </c>
      <c r="F52" t="s">
        <v>3920</v>
      </c>
      <c r="G52" t="s">
        <v>3921</v>
      </c>
      <c r="H52" t="s">
        <v>3922</v>
      </c>
      <c r="I52">
        <v>1147</v>
      </c>
      <c r="J52" s="41">
        <v>1.5300000000000001E-2</v>
      </c>
      <c r="K52" s="42">
        <v>17.549100000000003</v>
      </c>
      <c r="L52" s="43">
        <v>0.85099999999999998</v>
      </c>
      <c r="M52" s="42">
        <v>14.934284100000003</v>
      </c>
      <c r="N52">
        <v>4</v>
      </c>
      <c r="O52" s="43">
        <v>131.71199999999999</v>
      </c>
      <c r="P52" s="42">
        <v>41</v>
      </c>
      <c r="Q52" s="42">
        <v>8</v>
      </c>
      <c r="R52" s="42">
        <v>0</v>
      </c>
    </row>
    <row r="53" spans="1:18" x14ac:dyDescent="0.3">
      <c r="A53" t="s">
        <v>3916</v>
      </c>
      <c r="B53" s="17">
        <v>45037</v>
      </c>
      <c r="C53" t="s">
        <v>3917</v>
      </c>
      <c r="D53" t="s">
        <v>3918</v>
      </c>
      <c r="E53" t="s">
        <v>3919</v>
      </c>
      <c r="F53" t="s">
        <v>3920</v>
      </c>
      <c r="G53" t="s">
        <v>3921</v>
      </c>
      <c r="H53" t="s">
        <v>3922</v>
      </c>
      <c r="I53">
        <v>1421.4</v>
      </c>
      <c r="J53" s="41">
        <v>1.77E-2</v>
      </c>
      <c r="K53" s="42">
        <v>25.158780000000004</v>
      </c>
      <c r="L53" s="43">
        <v>0.14949999999999999</v>
      </c>
      <c r="M53" s="42">
        <v>3.7612376100000002</v>
      </c>
      <c r="N53">
        <v>1</v>
      </c>
      <c r="O53" s="43">
        <v>144.47999999999999</v>
      </c>
      <c r="P53" s="42">
        <v>32</v>
      </c>
      <c r="Q53" s="42">
        <v>9</v>
      </c>
      <c r="R53" s="42">
        <v>10.5</v>
      </c>
    </row>
    <row r="54" spans="1:18" x14ac:dyDescent="0.3">
      <c r="A54" t="s">
        <v>3916</v>
      </c>
      <c r="B54" s="17">
        <v>45038</v>
      </c>
      <c r="C54" t="s">
        <v>3917</v>
      </c>
      <c r="D54" t="s">
        <v>3918</v>
      </c>
      <c r="E54" t="s">
        <v>3919</v>
      </c>
      <c r="F54" t="s">
        <v>3920</v>
      </c>
      <c r="G54" t="s">
        <v>3921</v>
      </c>
      <c r="H54" t="s">
        <v>3922</v>
      </c>
      <c r="I54">
        <v>1060</v>
      </c>
      <c r="J54" s="41">
        <v>1.8000000000000002E-2</v>
      </c>
      <c r="K54" s="42">
        <v>19.080000000000002</v>
      </c>
      <c r="L54" s="43">
        <v>1.4260000000000002</v>
      </c>
      <c r="M54" s="42">
        <v>27.208080000000006</v>
      </c>
      <c r="N54">
        <v>4</v>
      </c>
      <c r="O54" s="43">
        <v>210.33599999999998</v>
      </c>
      <c r="P54" s="42">
        <v>61</v>
      </c>
      <c r="Q54" s="42">
        <v>2</v>
      </c>
      <c r="R54" s="42">
        <v>4.5</v>
      </c>
    </row>
    <row r="55" spans="1:18" x14ac:dyDescent="0.3">
      <c r="A55" t="s">
        <v>3916</v>
      </c>
      <c r="B55" s="17">
        <v>45039</v>
      </c>
      <c r="C55" t="s">
        <v>3917</v>
      </c>
      <c r="D55" t="s">
        <v>3918</v>
      </c>
      <c r="E55" t="s">
        <v>3919</v>
      </c>
      <c r="F55" t="s">
        <v>3920</v>
      </c>
      <c r="G55" t="s">
        <v>3921</v>
      </c>
      <c r="H55" t="s">
        <v>3922</v>
      </c>
      <c r="I55">
        <v>829</v>
      </c>
      <c r="J55" s="41">
        <v>1.5699999999999999E-2</v>
      </c>
      <c r="K55" s="42">
        <v>13.015299999999998</v>
      </c>
      <c r="L55" s="43">
        <v>1.4375</v>
      </c>
      <c r="M55" s="42">
        <v>18.709493749999996</v>
      </c>
      <c r="N55">
        <v>3</v>
      </c>
      <c r="O55" s="43">
        <v>102.14400000000001</v>
      </c>
      <c r="P55" s="42">
        <v>73</v>
      </c>
      <c r="Q55" s="42">
        <v>22</v>
      </c>
      <c r="R55" s="42">
        <v>7.5</v>
      </c>
    </row>
    <row r="56" spans="1:18" x14ac:dyDescent="0.3">
      <c r="A56" t="s">
        <v>3916</v>
      </c>
      <c r="B56" s="17">
        <v>45040</v>
      </c>
      <c r="C56" t="s">
        <v>3917</v>
      </c>
      <c r="D56" t="s">
        <v>3918</v>
      </c>
      <c r="E56" t="s">
        <v>3919</v>
      </c>
      <c r="F56" t="s">
        <v>3920</v>
      </c>
      <c r="G56" t="s">
        <v>3921</v>
      </c>
      <c r="H56" t="s">
        <v>3922</v>
      </c>
      <c r="I56">
        <v>971.2</v>
      </c>
      <c r="J56" s="41">
        <v>1.7800000000000003E-2</v>
      </c>
      <c r="K56" s="42">
        <v>17.287360000000003</v>
      </c>
      <c r="L56" s="43">
        <v>0.43699999999999994</v>
      </c>
      <c r="M56" s="42">
        <v>7.5545763200000007</v>
      </c>
      <c r="N56">
        <v>2</v>
      </c>
      <c r="O56" s="43">
        <v>57.11999999999999</v>
      </c>
      <c r="P56" s="42">
        <v>70</v>
      </c>
      <c r="Q56" s="42">
        <v>9</v>
      </c>
      <c r="R56" s="42">
        <v>1.5</v>
      </c>
    </row>
    <row r="57" spans="1:18" x14ac:dyDescent="0.3">
      <c r="A57" t="s">
        <v>3916</v>
      </c>
      <c r="B57" s="17">
        <v>45041</v>
      </c>
      <c r="C57" t="s">
        <v>3917</v>
      </c>
      <c r="D57" t="s">
        <v>3918</v>
      </c>
      <c r="E57" t="s">
        <v>3919</v>
      </c>
      <c r="F57" t="s">
        <v>3920</v>
      </c>
      <c r="G57" t="s">
        <v>3921</v>
      </c>
      <c r="H57" t="s">
        <v>3922</v>
      </c>
      <c r="I57">
        <v>1084.6000000000001</v>
      </c>
      <c r="J57" s="41">
        <v>1.37E-2</v>
      </c>
      <c r="K57" s="42">
        <v>14.859020000000003</v>
      </c>
      <c r="L57" s="43">
        <v>0.83950000000000002</v>
      </c>
      <c r="M57" s="42">
        <v>12.474147290000003</v>
      </c>
      <c r="N57">
        <v>2</v>
      </c>
      <c r="O57" s="43">
        <v>56.64</v>
      </c>
      <c r="P57" s="42">
        <v>27</v>
      </c>
      <c r="Q57" s="42">
        <v>23</v>
      </c>
      <c r="R57" s="42">
        <v>3</v>
      </c>
    </row>
    <row r="58" spans="1:18" x14ac:dyDescent="0.3">
      <c r="A58" t="s">
        <v>3916</v>
      </c>
      <c r="B58" s="17">
        <v>45042</v>
      </c>
      <c r="C58" t="s">
        <v>3917</v>
      </c>
      <c r="D58" t="s">
        <v>3918</v>
      </c>
      <c r="E58" t="s">
        <v>3919</v>
      </c>
      <c r="F58" t="s">
        <v>3920</v>
      </c>
      <c r="G58" t="s">
        <v>3921</v>
      </c>
      <c r="H58" t="s">
        <v>3922</v>
      </c>
      <c r="I58">
        <v>1448.2</v>
      </c>
      <c r="J58" s="41">
        <v>1.8099999999999998E-2</v>
      </c>
      <c r="K58" s="42">
        <v>26.212419999999998</v>
      </c>
      <c r="L58" s="43">
        <v>0.7589999999999999</v>
      </c>
      <c r="M58" s="42">
        <v>19.895226779999994</v>
      </c>
      <c r="N58">
        <v>2</v>
      </c>
      <c r="O58" s="43">
        <v>47.039999999999992</v>
      </c>
      <c r="P58" s="42">
        <v>82</v>
      </c>
      <c r="Q58" s="42">
        <v>4</v>
      </c>
      <c r="R58" s="42">
        <v>7.5</v>
      </c>
    </row>
    <row r="59" spans="1:18" x14ac:dyDescent="0.3">
      <c r="A59" t="s">
        <v>3916</v>
      </c>
      <c r="B59" s="17">
        <v>45043</v>
      </c>
      <c r="C59" t="s">
        <v>3917</v>
      </c>
      <c r="D59" t="s">
        <v>3918</v>
      </c>
      <c r="E59" t="s">
        <v>3919</v>
      </c>
      <c r="F59" t="s">
        <v>3920</v>
      </c>
      <c r="G59" t="s">
        <v>3921</v>
      </c>
      <c r="H59" t="s">
        <v>3922</v>
      </c>
      <c r="I59">
        <v>1066.8000000000002</v>
      </c>
      <c r="J59" s="41">
        <v>1.7599999999999998E-2</v>
      </c>
      <c r="K59" s="42">
        <v>18.775680000000001</v>
      </c>
      <c r="L59" s="43">
        <v>1.5409999999999999</v>
      </c>
      <c r="M59" s="42">
        <v>28.933322880000002</v>
      </c>
      <c r="N59">
        <v>4</v>
      </c>
      <c r="O59" s="43">
        <v>53.088000000000001</v>
      </c>
      <c r="P59" s="42">
        <v>74</v>
      </c>
      <c r="Q59" s="42">
        <v>16</v>
      </c>
      <c r="R59" s="42">
        <v>9</v>
      </c>
    </row>
    <row r="60" spans="1:18" x14ac:dyDescent="0.3">
      <c r="A60" t="s">
        <v>3916</v>
      </c>
      <c r="B60" s="17">
        <v>45044</v>
      </c>
      <c r="C60" t="s">
        <v>3917</v>
      </c>
      <c r="D60" t="s">
        <v>3918</v>
      </c>
      <c r="E60" t="s">
        <v>3919</v>
      </c>
      <c r="F60" t="s">
        <v>3920</v>
      </c>
      <c r="G60" t="s">
        <v>3921</v>
      </c>
      <c r="H60" t="s">
        <v>3922</v>
      </c>
      <c r="I60">
        <v>1753</v>
      </c>
      <c r="J60" s="41">
        <v>1.5500000000000002E-2</v>
      </c>
      <c r="K60" s="42">
        <v>27.171500000000002</v>
      </c>
      <c r="L60" s="43">
        <v>1.012</v>
      </c>
      <c r="M60" s="42">
        <v>27.497558000000001</v>
      </c>
      <c r="N60">
        <v>2</v>
      </c>
      <c r="O60" s="43">
        <v>7.68</v>
      </c>
      <c r="P60" s="42">
        <v>67</v>
      </c>
      <c r="Q60" s="42">
        <v>11</v>
      </c>
      <c r="R60" s="42">
        <v>1.5</v>
      </c>
    </row>
    <row r="61" spans="1:18" x14ac:dyDescent="0.3">
      <c r="A61" t="s">
        <v>3916</v>
      </c>
      <c r="B61" s="17">
        <v>45045</v>
      </c>
      <c r="C61" t="s">
        <v>3917</v>
      </c>
      <c r="D61" t="s">
        <v>3918</v>
      </c>
      <c r="E61" t="s">
        <v>3919</v>
      </c>
      <c r="F61" t="s">
        <v>3920</v>
      </c>
      <c r="G61" t="s">
        <v>3921</v>
      </c>
      <c r="H61" t="s">
        <v>3922</v>
      </c>
      <c r="I61">
        <v>1474.2</v>
      </c>
      <c r="J61" s="41">
        <v>1.54E-2</v>
      </c>
      <c r="K61" s="42">
        <v>22.702680000000001</v>
      </c>
      <c r="L61" s="43">
        <v>1.1844999999999999</v>
      </c>
      <c r="M61" s="42">
        <v>26.89132446</v>
      </c>
      <c r="N61">
        <v>3</v>
      </c>
      <c r="O61" s="43">
        <v>33.6</v>
      </c>
      <c r="P61" s="42">
        <v>70</v>
      </c>
      <c r="Q61" s="42">
        <v>3</v>
      </c>
      <c r="R61" s="42">
        <v>3</v>
      </c>
    </row>
    <row r="62" spans="1:18" x14ac:dyDescent="0.3">
      <c r="A62" t="s">
        <v>3916</v>
      </c>
      <c r="B62" s="17">
        <v>45046</v>
      </c>
      <c r="C62" t="s">
        <v>3917</v>
      </c>
      <c r="D62" t="s">
        <v>3918</v>
      </c>
      <c r="E62" t="s">
        <v>3919</v>
      </c>
      <c r="F62" t="s">
        <v>3920</v>
      </c>
      <c r="G62" t="s">
        <v>3921</v>
      </c>
      <c r="H62" t="s">
        <v>3922</v>
      </c>
      <c r="I62">
        <v>980.80000000000007</v>
      </c>
      <c r="J62" s="41">
        <v>1.0300000000000002E-2</v>
      </c>
      <c r="K62" s="42">
        <v>10.102240000000002</v>
      </c>
      <c r="L62" s="43">
        <v>1.1040000000000001</v>
      </c>
      <c r="M62" s="42">
        <v>11.152872960000003</v>
      </c>
      <c r="N62">
        <v>0</v>
      </c>
      <c r="O62" s="43">
        <v>55.776000000000003</v>
      </c>
      <c r="P62" s="42">
        <v>28</v>
      </c>
      <c r="Q62" s="42">
        <v>0</v>
      </c>
      <c r="R62" s="42">
        <v>6</v>
      </c>
    </row>
    <row r="63" spans="1:18" x14ac:dyDescent="0.3">
      <c r="A63" t="s">
        <v>3916</v>
      </c>
      <c r="B63" s="17">
        <v>45047</v>
      </c>
      <c r="C63" t="s">
        <v>3917</v>
      </c>
      <c r="D63" t="s">
        <v>3918</v>
      </c>
      <c r="E63" t="s">
        <v>3919</v>
      </c>
      <c r="F63" t="s">
        <v>3920</v>
      </c>
      <c r="G63" t="s">
        <v>3921</v>
      </c>
      <c r="H63" t="s">
        <v>3922</v>
      </c>
      <c r="I63">
        <v>1495.6000000000001</v>
      </c>
      <c r="J63" s="41">
        <v>1.2400000000000001E-2</v>
      </c>
      <c r="K63" s="42">
        <v>18.545440000000003</v>
      </c>
      <c r="L63" s="43">
        <v>1.4375</v>
      </c>
      <c r="M63" s="42">
        <v>26.659070000000003</v>
      </c>
      <c r="N63">
        <v>4</v>
      </c>
      <c r="O63" s="43">
        <v>42.335999999999999</v>
      </c>
      <c r="P63" s="42">
        <v>66</v>
      </c>
      <c r="Q63" s="42">
        <v>5</v>
      </c>
      <c r="R63" s="42">
        <v>9</v>
      </c>
    </row>
    <row r="64" spans="1:18" x14ac:dyDescent="0.3">
      <c r="A64" t="s">
        <v>3916</v>
      </c>
      <c r="B64" s="17">
        <v>45048</v>
      </c>
      <c r="C64" t="s">
        <v>3917</v>
      </c>
      <c r="D64" t="s">
        <v>3918</v>
      </c>
      <c r="E64" t="s">
        <v>3919</v>
      </c>
      <c r="F64" t="s">
        <v>3920</v>
      </c>
      <c r="G64" t="s">
        <v>3921</v>
      </c>
      <c r="H64" t="s">
        <v>3922</v>
      </c>
      <c r="I64">
        <v>1519.4</v>
      </c>
      <c r="J64" s="41">
        <v>1.3200000000000002E-2</v>
      </c>
      <c r="K64" s="42">
        <v>20.056080000000005</v>
      </c>
      <c r="L64" s="43">
        <v>0.4945</v>
      </c>
      <c r="M64" s="42">
        <v>9.9177315600000018</v>
      </c>
      <c r="N64">
        <v>3</v>
      </c>
      <c r="O64" s="43">
        <v>43.68</v>
      </c>
      <c r="P64" s="42">
        <v>70</v>
      </c>
      <c r="Q64" s="42">
        <v>5</v>
      </c>
      <c r="R64" s="42">
        <v>4.5</v>
      </c>
    </row>
    <row r="65" spans="1:18" x14ac:dyDescent="0.3">
      <c r="A65" t="s">
        <v>3916</v>
      </c>
      <c r="B65" s="17">
        <v>45049</v>
      </c>
      <c r="C65" t="s">
        <v>3917</v>
      </c>
      <c r="D65" t="s">
        <v>3918</v>
      </c>
      <c r="E65" t="s">
        <v>3919</v>
      </c>
      <c r="F65" t="s">
        <v>3920</v>
      </c>
      <c r="G65" t="s">
        <v>3921</v>
      </c>
      <c r="H65" t="s">
        <v>3922</v>
      </c>
      <c r="I65">
        <v>1335.4</v>
      </c>
      <c r="J65" s="41">
        <v>1.4100000000000001E-2</v>
      </c>
      <c r="K65" s="42">
        <v>18.829140000000002</v>
      </c>
      <c r="L65" s="43">
        <v>0.98899999999999999</v>
      </c>
      <c r="M65" s="42">
        <v>18.622019460000001</v>
      </c>
      <c r="N65">
        <v>0</v>
      </c>
      <c r="O65" s="43">
        <v>92.063999999999993</v>
      </c>
      <c r="P65" s="42">
        <v>57</v>
      </c>
      <c r="Q65" s="42">
        <v>1</v>
      </c>
      <c r="R65" s="42">
        <v>0</v>
      </c>
    </row>
    <row r="66" spans="1:18" x14ac:dyDescent="0.3">
      <c r="A66" t="s">
        <v>3916</v>
      </c>
      <c r="B66" s="17">
        <v>45050</v>
      </c>
      <c r="C66" t="s">
        <v>3917</v>
      </c>
      <c r="D66" t="s">
        <v>3918</v>
      </c>
      <c r="E66" t="s">
        <v>3919</v>
      </c>
      <c r="F66" t="s">
        <v>3920</v>
      </c>
      <c r="G66" t="s">
        <v>3921</v>
      </c>
      <c r="H66" t="s">
        <v>3922</v>
      </c>
      <c r="I66">
        <v>1128.8</v>
      </c>
      <c r="J66" s="41">
        <v>1.3500000000000002E-2</v>
      </c>
      <c r="K66" s="42">
        <v>15.238800000000001</v>
      </c>
      <c r="L66" s="43">
        <v>1.288</v>
      </c>
      <c r="M66" s="42">
        <v>19.627574400000004</v>
      </c>
      <c r="N66">
        <v>1</v>
      </c>
      <c r="O66" s="43">
        <v>35.520000000000003</v>
      </c>
      <c r="P66" s="42">
        <v>12</v>
      </c>
      <c r="Q66" s="42">
        <v>17</v>
      </c>
      <c r="R66" s="42">
        <v>9</v>
      </c>
    </row>
    <row r="67" spans="1:18" x14ac:dyDescent="0.3">
      <c r="A67" t="s">
        <v>3916</v>
      </c>
      <c r="B67" s="17">
        <v>45051</v>
      </c>
      <c r="C67" t="s">
        <v>3917</v>
      </c>
      <c r="D67" t="s">
        <v>3918</v>
      </c>
      <c r="E67" t="s">
        <v>3919</v>
      </c>
      <c r="F67" t="s">
        <v>3920</v>
      </c>
      <c r="G67" t="s">
        <v>3921</v>
      </c>
      <c r="H67" t="s">
        <v>3922</v>
      </c>
      <c r="I67">
        <v>770.2</v>
      </c>
      <c r="J67" s="41">
        <v>1.5699999999999999E-2</v>
      </c>
      <c r="K67" s="42">
        <v>12.092140000000001</v>
      </c>
      <c r="L67" s="43">
        <v>0.42549999999999999</v>
      </c>
      <c r="M67" s="42">
        <v>5.1452055699999999</v>
      </c>
      <c r="N67">
        <v>1</v>
      </c>
      <c r="O67" s="43">
        <v>32.64</v>
      </c>
      <c r="P67" s="42">
        <v>50</v>
      </c>
      <c r="Q67" s="42">
        <v>20</v>
      </c>
      <c r="R67" s="42">
        <v>10.5</v>
      </c>
    </row>
    <row r="68" spans="1:18" x14ac:dyDescent="0.3">
      <c r="A68" t="s">
        <v>3916</v>
      </c>
      <c r="B68" s="17">
        <v>45052</v>
      </c>
      <c r="C68" t="s">
        <v>3917</v>
      </c>
      <c r="D68" t="s">
        <v>3918</v>
      </c>
      <c r="E68" t="s">
        <v>3919</v>
      </c>
      <c r="F68" t="s">
        <v>3920</v>
      </c>
      <c r="G68" t="s">
        <v>3921</v>
      </c>
      <c r="H68" t="s">
        <v>3922</v>
      </c>
      <c r="I68">
        <v>1307.6000000000001</v>
      </c>
      <c r="J68" s="41">
        <v>1.4999999999999999E-2</v>
      </c>
      <c r="K68" s="42">
        <v>19.614000000000001</v>
      </c>
      <c r="L68" s="43">
        <v>0.97749999999999992</v>
      </c>
      <c r="M68" s="42">
        <v>19.172684999999998</v>
      </c>
      <c r="N68">
        <v>3</v>
      </c>
      <c r="O68" s="43">
        <v>81.984000000000009</v>
      </c>
      <c r="P68" s="42">
        <v>16</v>
      </c>
      <c r="Q68" s="42">
        <v>22</v>
      </c>
      <c r="R68" s="42">
        <v>7.5</v>
      </c>
    </row>
    <row r="69" spans="1:18" x14ac:dyDescent="0.3">
      <c r="A69" t="s">
        <v>3916</v>
      </c>
      <c r="B69" s="17">
        <v>45053</v>
      </c>
      <c r="C69" t="s">
        <v>3917</v>
      </c>
      <c r="D69" t="s">
        <v>3918</v>
      </c>
      <c r="E69" t="s">
        <v>3919</v>
      </c>
      <c r="F69" t="s">
        <v>3920</v>
      </c>
      <c r="G69" t="s">
        <v>3921</v>
      </c>
      <c r="H69" t="s">
        <v>3922</v>
      </c>
      <c r="I69">
        <v>867.6</v>
      </c>
      <c r="J69" s="41">
        <v>1.6600000000000004E-2</v>
      </c>
      <c r="K69" s="42">
        <v>14.402160000000004</v>
      </c>
      <c r="L69" s="43">
        <v>1.6444999999999999</v>
      </c>
      <c r="M69" s="42">
        <v>23.684352120000003</v>
      </c>
      <c r="N69">
        <v>2</v>
      </c>
      <c r="O69" s="43">
        <v>92.736000000000004</v>
      </c>
      <c r="P69" s="42">
        <v>24</v>
      </c>
      <c r="Q69" s="42">
        <v>17</v>
      </c>
      <c r="R69" s="42">
        <v>9</v>
      </c>
    </row>
    <row r="70" spans="1:18" x14ac:dyDescent="0.3">
      <c r="A70" t="s">
        <v>3916</v>
      </c>
      <c r="B70" s="17">
        <v>45054</v>
      </c>
      <c r="C70" t="s">
        <v>3917</v>
      </c>
      <c r="D70" t="s">
        <v>3918</v>
      </c>
      <c r="E70" t="s">
        <v>3919</v>
      </c>
      <c r="F70" t="s">
        <v>3920</v>
      </c>
      <c r="G70" t="s">
        <v>3921</v>
      </c>
      <c r="H70" t="s">
        <v>3922</v>
      </c>
      <c r="I70">
        <v>1138.2</v>
      </c>
      <c r="J70" s="41">
        <v>1.43E-2</v>
      </c>
      <c r="K70" s="42">
        <v>16.276260000000001</v>
      </c>
      <c r="L70" s="43">
        <v>0.39099999999999996</v>
      </c>
      <c r="M70" s="42">
        <v>6.3640176599999991</v>
      </c>
      <c r="N70">
        <v>2</v>
      </c>
      <c r="O70" s="43">
        <v>183.45599999999999</v>
      </c>
      <c r="P70" s="42">
        <v>58</v>
      </c>
      <c r="Q70" s="42">
        <v>7</v>
      </c>
      <c r="R70" s="42">
        <v>3</v>
      </c>
    </row>
    <row r="71" spans="1:18" x14ac:dyDescent="0.3">
      <c r="A71" t="s">
        <v>3916</v>
      </c>
      <c r="B71" s="17">
        <v>45055</v>
      </c>
      <c r="C71" t="s">
        <v>3917</v>
      </c>
      <c r="D71" t="s">
        <v>3918</v>
      </c>
      <c r="E71" t="s">
        <v>3919</v>
      </c>
      <c r="F71" t="s">
        <v>3920</v>
      </c>
      <c r="G71" t="s">
        <v>3921</v>
      </c>
      <c r="H71" t="s">
        <v>3922</v>
      </c>
      <c r="I71">
        <v>837.80000000000007</v>
      </c>
      <c r="J71" s="41">
        <v>1.4200000000000004E-2</v>
      </c>
      <c r="K71" s="42">
        <v>11.896760000000004</v>
      </c>
      <c r="L71" s="43">
        <v>1.7479999999999998</v>
      </c>
      <c r="M71" s="42">
        <v>20.795536480000003</v>
      </c>
      <c r="N71">
        <v>5</v>
      </c>
      <c r="O71" s="43">
        <v>18.240000000000002</v>
      </c>
      <c r="P71" s="42">
        <v>42</v>
      </c>
      <c r="Q71" s="42">
        <v>9</v>
      </c>
      <c r="R71" s="42">
        <v>7.5</v>
      </c>
    </row>
    <row r="72" spans="1:18" x14ac:dyDescent="0.3">
      <c r="A72" t="s">
        <v>3916</v>
      </c>
      <c r="B72" s="17">
        <v>45056</v>
      </c>
      <c r="C72" t="s">
        <v>3917</v>
      </c>
      <c r="D72" t="s">
        <v>3918</v>
      </c>
      <c r="E72" t="s">
        <v>3919</v>
      </c>
      <c r="F72" t="s">
        <v>3920</v>
      </c>
      <c r="G72" t="s">
        <v>3921</v>
      </c>
      <c r="H72" t="s">
        <v>3922</v>
      </c>
      <c r="I72">
        <v>773.6</v>
      </c>
      <c r="J72" s="41">
        <v>1.4400000000000001E-2</v>
      </c>
      <c r="K72" s="42">
        <v>11.139840000000001</v>
      </c>
      <c r="L72" s="43">
        <v>0.81649999999999989</v>
      </c>
      <c r="M72" s="42">
        <v>9.0956793600000001</v>
      </c>
      <c r="N72">
        <v>3</v>
      </c>
      <c r="O72" s="43">
        <v>14.399999999999999</v>
      </c>
      <c r="P72" s="42">
        <v>9</v>
      </c>
      <c r="Q72" s="42">
        <v>21</v>
      </c>
      <c r="R72" s="42">
        <v>7.5</v>
      </c>
    </row>
    <row r="73" spans="1:18" x14ac:dyDescent="0.3">
      <c r="A73" t="s">
        <v>3916</v>
      </c>
      <c r="B73" s="17">
        <v>45057</v>
      </c>
      <c r="C73" t="s">
        <v>3917</v>
      </c>
      <c r="D73" t="s">
        <v>3918</v>
      </c>
      <c r="E73" t="s">
        <v>3919</v>
      </c>
      <c r="F73" t="s">
        <v>3920</v>
      </c>
      <c r="G73" t="s">
        <v>3921</v>
      </c>
      <c r="H73" t="s">
        <v>3922</v>
      </c>
      <c r="I73">
        <v>1337.2</v>
      </c>
      <c r="J73" s="41">
        <v>1.3899999999999997E-2</v>
      </c>
      <c r="K73" s="42">
        <v>18.587079999999997</v>
      </c>
      <c r="L73" s="43">
        <v>1.3225</v>
      </c>
      <c r="M73" s="42">
        <v>24.581413299999994</v>
      </c>
      <c r="N73">
        <v>3</v>
      </c>
      <c r="O73" s="43">
        <v>42.24</v>
      </c>
      <c r="P73" s="42">
        <v>61</v>
      </c>
      <c r="Q73" s="42">
        <v>1</v>
      </c>
      <c r="R73" s="42">
        <v>4.5</v>
      </c>
    </row>
    <row r="74" spans="1:18" x14ac:dyDescent="0.3">
      <c r="A74" t="s">
        <v>3916</v>
      </c>
      <c r="B74" s="17">
        <v>45058</v>
      </c>
      <c r="C74" t="s">
        <v>3917</v>
      </c>
      <c r="D74" t="s">
        <v>3918</v>
      </c>
      <c r="E74" t="s">
        <v>3919</v>
      </c>
      <c r="F74" t="s">
        <v>3920</v>
      </c>
      <c r="G74" t="s">
        <v>3921</v>
      </c>
      <c r="H74" t="s">
        <v>3922</v>
      </c>
      <c r="I74">
        <v>1588.2</v>
      </c>
      <c r="J74" s="41">
        <v>1.4699999999999998E-2</v>
      </c>
      <c r="K74" s="42">
        <v>23.346539999999997</v>
      </c>
      <c r="L74" s="43">
        <v>0.60949999999999993</v>
      </c>
      <c r="M74" s="42">
        <v>14.229716129999996</v>
      </c>
      <c r="N74">
        <v>3</v>
      </c>
      <c r="O74" s="43">
        <v>50.88</v>
      </c>
      <c r="P74" s="42">
        <v>48</v>
      </c>
      <c r="Q74" s="42">
        <v>3</v>
      </c>
      <c r="R74" s="42">
        <v>6</v>
      </c>
    </row>
    <row r="75" spans="1:18" x14ac:dyDescent="0.3">
      <c r="A75" t="s">
        <v>3916</v>
      </c>
      <c r="B75" s="17">
        <v>45059</v>
      </c>
      <c r="C75" t="s">
        <v>3917</v>
      </c>
      <c r="D75" t="s">
        <v>3918</v>
      </c>
      <c r="E75" t="s">
        <v>3919</v>
      </c>
      <c r="F75" t="s">
        <v>3920</v>
      </c>
      <c r="G75" t="s">
        <v>3921</v>
      </c>
      <c r="H75" t="s">
        <v>3922</v>
      </c>
      <c r="I75">
        <v>870.6</v>
      </c>
      <c r="J75" s="41">
        <v>1.9699999999999999E-2</v>
      </c>
      <c r="K75" s="42">
        <v>17.15082</v>
      </c>
      <c r="L75" s="43">
        <v>0.3795</v>
      </c>
      <c r="M75" s="42">
        <v>6.5087361899999996</v>
      </c>
      <c r="N75">
        <v>2</v>
      </c>
      <c r="O75" s="43">
        <v>46.080000000000005</v>
      </c>
      <c r="P75" s="42">
        <v>66</v>
      </c>
      <c r="Q75" s="42">
        <v>3</v>
      </c>
      <c r="R75" s="42">
        <v>10.5</v>
      </c>
    </row>
    <row r="76" spans="1:18" x14ac:dyDescent="0.3">
      <c r="A76" t="s">
        <v>3916</v>
      </c>
      <c r="B76" s="17">
        <v>45060</v>
      </c>
      <c r="C76" t="s">
        <v>3917</v>
      </c>
      <c r="D76" t="s">
        <v>3918</v>
      </c>
      <c r="E76" t="s">
        <v>3919</v>
      </c>
      <c r="F76" t="s">
        <v>3920</v>
      </c>
      <c r="G76" t="s">
        <v>3921</v>
      </c>
      <c r="H76" t="s">
        <v>3922</v>
      </c>
      <c r="I76">
        <v>926.40000000000009</v>
      </c>
      <c r="J76" s="41">
        <v>1.7899999999999999E-2</v>
      </c>
      <c r="K76" s="42">
        <v>16.582560000000001</v>
      </c>
      <c r="L76" s="43">
        <v>0.67849999999999999</v>
      </c>
      <c r="M76" s="42">
        <v>11.251266960000001</v>
      </c>
      <c r="N76">
        <v>4</v>
      </c>
      <c r="O76" s="43">
        <v>2.8800000000000003</v>
      </c>
      <c r="P76" s="42">
        <v>54</v>
      </c>
      <c r="Q76" s="42">
        <v>4</v>
      </c>
      <c r="R76" s="42">
        <v>1.5</v>
      </c>
    </row>
    <row r="77" spans="1:18" x14ac:dyDescent="0.3">
      <c r="A77" t="s">
        <v>3916</v>
      </c>
      <c r="B77" s="17">
        <v>45061</v>
      </c>
      <c r="C77" t="s">
        <v>3917</v>
      </c>
      <c r="D77" t="s">
        <v>3918</v>
      </c>
      <c r="E77" t="s">
        <v>3919</v>
      </c>
      <c r="F77" t="s">
        <v>3920</v>
      </c>
      <c r="G77" t="s">
        <v>3921</v>
      </c>
      <c r="H77" t="s">
        <v>3922</v>
      </c>
      <c r="I77">
        <v>1438.6000000000001</v>
      </c>
      <c r="J77" s="41">
        <v>1.1900000000000003E-2</v>
      </c>
      <c r="K77" s="42">
        <v>17.119340000000005</v>
      </c>
      <c r="L77" s="43">
        <v>1.3109999999999999</v>
      </c>
      <c r="M77" s="42">
        <v>22.443454740000004</v>
      </c>
      <c r="N77">
        <v>5</v>
      </c>
      <c r="O77" s="43">
        <v>13.440000000000001</v>
      </c>
      <c r="P77" s="42">
        <v>53</v>
      </c>
      <c r="Q77" s="42">
        <v>12</v>
      </c>
      <c r="R77" s="42">
        <v>0</v>
      </c>
    </row>
    <row r="78" spans="1:18" x14ac:dyDescent="0.3">
      <c r="A78" t="s">
        <v>3916</v>
      </c>
      <c r="B78" s="17">
        <v>45062</v>
      </c>
      <c r="C78" t="s">
        <v>3917</v>
      </c>
      <c r="D78" t="s">
        <v>3918</v>
      </c>
      <c r="E78" t="s">
        <v>3919</v>
      </c>
      <c r="F78" t="s">
        <v>3920</v>
      </c>
      <c r="G78" t="s">
        <v>3921</v>
      </c>
      <c r="H78" t="s">
        <v>3922</v>
      </c>
      <c r="I78">
        <v>1242.2</v>
      </c>
      <c r="J78" s="41">
        <v>1.9700000000000002E-2</v>
      </c>
      <c r="K78" s="42">
        <v>24.471340000000005</v>
      </c>
      <c r="L78" s="43">
        <v>1.4490000000000001</v>
      </c>
      <c r="M78" s="42">
        <v>35.45897166000001</v>
      </c>
      <c r="N78">
        <v>3</v>
      </c>
      <c r="O78" s="43">
        <v>3.84</v>
      </c>
      <c r="P78" s="42">
        <v>79</v>
      </c>
      <c r="Q78" s="42">
        <v>7</v>
      </c>
      <c r="R78" s="42">
        <v>1.5</v>
      </c>
    </row>
    <row r="79" spans="1:18" x14ac:dyDescent="0.3">
      <c r="A79" t="s">
        <v>3916</v>
      </c>
      <c r="B79" s="17">
        <v>45063</v>
      </c>
      <c r="C79" t="s">
        <v>3917</v>
      </c>
      <c r="D79" t="s">
        <v>3918</v>
      </c>
      <c r="E79" t="s">
        <v>3919</v>
      </c>
      <c r="F79" t="s">
        <v>3920</v>
      </c>
      <c r="G79" t="s">
        <v>3921</v>
      </c>
      <c r="H79" t="s">
        <v>3922</v>
      </c>
      <c r="I79">
        <v>1567.6000000000001</v>
      </c>
      <c r="J79" s="41">
        <v>1.67E-2</v>
      </c>
      <c r="K79" s="42">
        <v>26.178920000000002</v>
      </c>
      <c r="L79" s="43">
        <v>0.44849999999999995</v>
      </c>
      <c r="M79" s="42">
        <v>11.741245619999999</v>
      </c>
      <c r="N79">
        <v>5</v>
      </c>
      <c r="O79" s="43">
        <v>26.880000000000003</v>
      </c>
      <c r="P79" s="42">
        <v>53</v>
      </c>
      <c r="Q79" s="42">
        <v>8</v>
      </c>
      <c r="R79" s="42">
        <v>4.5</v>
      </c>
    </row>
    <row r="80" spans="1:18" x14ac:dyDescent="0.3">
      <c r="A80" t="s">
        <v>3916</v>
      </c>
      <c r="B80" s="17">
        <v>45064</v>
      </c>
      <c r="C80" t="s">
        <v>3917</v>
      </c>
      <c r="D80" t="s">
        <v>3918</v>
      </c>
      <c r="E80" t="s">
        <v>3919</v>
      </c>
      <c r="F80" t="s">
        <v>3920</v>
      </c>
      <c r="G80" t="s">
        <v>3921</v>
      </c>
      <c r="H80" t="s">
        <v>3922</v>
      </c>
      <c r="I80">
        <v>1502.6000000000001</v>
      </c>
      <c r="J80" s="41">
        <v>1.4600000000000004E-2</v>
      </c>
      <c r="K80" s="42">
        <v>21.937960000000007</v>
      </c>
      <c r="L80" s="43">
        <v>1.4605000000000001</v>
      </c>
      <c r="M80" s="42">
        <v>32.040390580000015</v>
      </c>
      <c r="N80">
        <v>4</v>
      </c>
      <c r="O80" s="43">
        <v>8.64</v>
      </c>
      <c r="P80" s="42">
        <v>28</v>
      </c>
      <c r="Q80" s="42">
        <v>23</v>
      </c>
      <c r="R80" s="42">
        <v>0</v>
      </c>
    </row>
    <row r="81" spans="1:18" x14ac:dyDescent="0.3">
      <c r="A81" t="s">
        <v>3916</v>
      </c>
      <c r="B81" s="17">
        <v>45065</v>
      </c>
      <c r="C81" t="s">
        <v>3917</v>
      </c>
      <c r="D81" t="s">
        <v>3918</v>
      </c>
      <c r="E81" t="s">
        <v>3919</v>
      </c>
      <c r="F81" t="s">
        <v>3920</v>
      </c>
      <c r="G81" t="s">
        <v>3921</v>
      </c>
      <c r="H81" t="s">
        <v>3922</v>
      </c>
      <c r="I81">
        <v>1299</v>
      </c>
      <c r="J81" s="41">
        <v>1.35E-2</v>
      </c>
      <c r="K81" s="42">
        <v>17.5365</v>
      </c>
      <c r="L81" s="43">
        <v>1.1040000000000001</v>
      </c>
      <c r="M81" s="42">
        <v>19.360296000000002</v>
      </c>
      <c r="N81">
        <v>4</v>
      </c>
      <c r="O81" s="43">
        <v>52.8</v>
      </c>
      <c r="P81" s="42">
        <v>76</v>
      </c>
      <c r="Q81" s="42">
        <v>2</v>
      </c>
      <c r="R81" s="42">
        <v>3</v>
      </c>
    </row>
    <row r="82" spans="1:18" x14ac:dyDescent="0.3">
      <c r="A82" t="s">
        <v>3916</v>
      </c>
      <c r="B82" s="17">
        <v>45066</v>
      </c>
      <c r="C82" t="s">
        <v>3917</v>
      </c>
      <c r="D82" t="s">
        <v>3918</v>
      </c>
      <c r="E82" t="s">
        <v>3919</v>
      </c>
      <c r="F82" t="s">
        <v>3920</v>
      </c>
      <c r="G82" t="s">
        <v>3921</v>
      </c>
      <c r="H82" t="s">
        <v>3922</v>
      </c>
      <c r="I82">
        <v>1495.4</v>
      </c>
      <c r="J82" s="41">
        <v>1.84E-2</v>
      </c>
      <c r="K82" s="42">
        <v>27.515360000000001</v>
      </c>
      <c r="L82" s="43">
        <v>0.66699999999999993</v>
      </c>
      <c r="M82" s="42">
        <v>18.352745119999998</v>
      </c>
      <c r="N82">
        <v>2</v>
      </c>
      <c r="O82" s="43">
        <v>46.368000000000002</v>
      </c>
      <c r="P82" s="42">
        <v>76</v>
      </c>
      <c r="Q82" s="42">
        <v>1</v>
      </c>
      <c r="R82" s="42">
        <v>1.5</v>
      </c>
    </row>
    <row r="83" spans="1:18" x14ac:dyDescent="0.3">
      <c r="A83" t="s">
        <v>3916</v>
      </c>
      <c r="B83" s="17">
        <v>45067</v>
      </c>
      <c r="C83" t="s">
        <v>3917</v>
      </c>
      <c r="D83" t="s">
        <v>3918</v>
      </c>
      <c r="E83" t="s">
        <v>3919</v>
      </c>
      <c r="F83" t="s">
        <v>3920</v>
      </c>
      <c r="G83" t="s">
        <v>3921</v>
      </c>
      <c r="H83" t="s">
        <v>3922</v>
      </c>
      <c r="I83">
        <v>1034.8</v>
      </c>
      <c r="J83" s="41">
        <v>1.34E-2</v>
      </c>
      <c r="K83" s="42">
        <v>13.86632</v>
      </c>
      <c r="L83" s="43">
        <v>0.40249999999999997</v>
      </c>
      <c r="M83" s="42">
        <v>5.5811937999999994</v>
      </c>
      <c r="N83">
        <v>2</v>
      </c>
      <c r="O83" s="43">
        <v>12.48</v>
      </c>
      <c r="P83" s="42">
        <v>54</v>
      </c>
      <c r="Q83" s="42">
        <v>16</v>
      </c>
      <c r="R83" s="42">
        <v>1.5</v>
      </c>
    </row>
    <row r="84" spans="1:18" x14ac:dyDescent="0.3">
      <c r="A84" t="s">
        <v>3916</v>
      </c>
      <c r="B84" s="17">
        <v>45068</v>
      </c>
      <c r="C84" t="s">
        <v>3917</v>
      </c>
      <c r="D84" t="s">
        <v>3918</v>
      </c>
      <c r="E84" t="s">
        <v>3919</v>
      </c>
      <c r="F84" t="s">
        <v>3920</v>
      </c>
      <c r="G84" t="s">
        <v>3921</v>
      </c>
      <c r="H84" t="s">
        <v>3922</v>
      </c>
      <c r="I84">
        <v>1395.8000000000002</v>
      </c>
      <c r="J84" s="41">
        <v>1.14E-2</v>
      </c>
      <c r="K84" s="42">
        <v>15.912120000000003</v>
      </c>
      <c r="L84" s="43">
        <v>0.79349999999999998</v>
      </c>
      <c r="M84" s="42">
        <v>12.626267220000003</v>
      </c>
      <c r="N84">
        <v>0</v>
      </c>
      <c r="O84" s="43">
        <v>169.34399999999999</v>
      </c>
      <c r="P84" s="42">
        <v>54</v>
      </c>
      <c r="Q84" s="42">
        <v>4</v>
      </c>
      <c r="R84" s="42">
        <v>7.5</v>
      </c>
    </row>
    <row r="85" spans="1:18" x14ac:dyDescent="0.3">
      <c r="A85" t="s">
        <v>3916</v>
      </c>
      <c r="B85" s="17">
        <v>45069</v>
      </c>
      <c r="C85" t="s">
        <v>3917</v>
      </c>
      <c r="D85" t="s">
        <v>3918</v>
      </c>
      <c r="E85" t="s">
        <v>3919</v>
      </c>
      <c r="F85" t="s">
        <v>3920</v>
      </c>
      <c r="G85" t="s">
        <v>3921</v>
      </c>
      <c r="H85" t="s">
        <v>3922</v>
      </c>
      <c r="I85">
        <v>842.6</v>
      </c>
      <c r="J85" s="41">
        <v>1.4700000000000001E-2</v>
      </c>
      <c r="K85" s="42">
        <v>12.386220000000002</v>
      </c>
      <c r="L85" s="43">
        <v>1.196</v>
      </c>
      <c r="M85" s="42">
        <v>14.813919120000001</v>
      </c>
      <c r="N85">
        <v>2</v>
      </c>
      <c r="O85" s="43">
        <v>85.344000000000008</v>
      </c>
      <c r="P85" s="42">
        <v>45</v>
      </c>
      <c r="Q85" s="42">
        <v>9</v>
      </c>
      <c r="R85" s="42">
        <v>12</v>
      </c>
    </row>
    <row r="86" spans="1:18" x14ac:dyDescent="0.3">
      <c r="A86" t="s">
        <v>3916</v>
      </c>
      <c r="B86" s="17">
        <v>45070</v>
      </c>
      <c r="C86" t="s">
        <v>3917</v>
      </c>
      <c r="D86" t="s">
        <v>3918</v>
      </c>
      <c r="E86" t="s">
        <v>3919</v>
      </c>
      <c r="F86" t="s">
        <v>3920</v>
      </c>
      <c r="G86" t="s">
        <v>3921</v>
      </c>
      <c r="H86" t="s">
        <v>3922</v>
      </c>
      <c r="I86">
        <v>1593</v>
      </c>
      <c r="J86" s="41">
        <v>1.7600000000000001E-2</v>
      </c>
      <c r="K86" s="42">
        <v>28.036800000000003</v>
      </c>
      <c r="L86" s="43">
        <v>1.472</v>
      </c>
      <c r="M86" s="42">
        <v>41.270169600000003</v>
      </c>
      <c r="N86">
        <v>3</v>
      </c>
      <c r="O86" s="43">
        <v>152.54400000000001</v>
      </c>
      <c r="P86" s="42">
        <v>25</v>
      </c>
      <c r="Q86" s="42">
        <v>15</v>
      </c>
      <c r="R86" s="42">
        <v>6</v>
      </c>
    </row>
    <row r="87" spans="1:18" x14ac:dyDescent="0.3">
      <c r="A87" t="s">
        <v>3916</v>
      </c>
      <c r="B87" s="17">
        <v>45071</v>
      </c>
      <c r="C87" t="s">
        <v>3917</v>
      </c>
      <c r="D87" t="s">
        <v>3918</v>
      </c>
      <c r="E87" t="s">
        <v>3919</v>
      </c>
      <c r="F87" t="s">
        <v>3920</v>
      </c>
      <c r="G87" t="s">
        <v>3921</v>
      </c>
      <c r="H87" t="s">
        <v>3922</v>
      </c>
      <c r="I87">
        <v>1734.6000000000001</v>
      </c>
      <c r="J87" s="41">
        <v>1.6899999999999998E-2</v>
      </c>
      <c r="K87" s="42">
        <v>29.31474</v>
      </c>
      <c r="L87" s="43">
        <v>0.57499999999999996</v>
      </c>
      <c r="M87" s="42">
        <v>16.8559755</v>
      </c>
      <c r="N87">
        <v>5</v>
      </c>
      <c r="O87" s="43">
        <v>63.839999999999989</v>
      </c>
      <c r="P87" s="42">
        <v>45</v>
      </c>
      <c r="Q87" s="42">
        <v>5</v>
      </c>
      <c r="R87" s="42">
        <v>0</v>
      </c>
    </row>
    <row r="88" spans="1:18" x14ac:dyDescent="0.3">
      <c r="A88" t="s">
        <v>3916</v>
      </c>
      <c r="B88" s="17">
        <v>45072</v>
      </c>
      <c r="C88" t="s">
        <v>3917</v>
      </c>
      <c r="D88" t="s">
        <v>3918</v>
      </c>
      <c r="E88" t="s">
        <v>3919</v>
      </c>
      <c r="F88" t="s">
        <v>3920</v>
      </c>
      <c r="G88" t="s">
        <v>3921</v>
      </c>
      <c r="H88" t="s">
        <v>3922</v>
      </c>
      <c r="I88">
        <v>1465.8000000000002</v>
      </c>
      <c r="J88" s="41">
        <v>1.2000000000000004E-2</v>
      </c>
      <c r="K88" s="42">
        <v>17.589600000000008</v>
      </c>
      <c r="L88" s="43">
        <v>0.89699999999999991</v>
      </c>
      <c r="M88" s="42">
        <v>15.777871200000005</v>
      </c>
      <c r="N88">
        <v>0</v>
      </c>
      <c r="O88" s="43">
        <v>95.423999999999992</v>
      </c>
      <c r="P88" s="42">
        <v>62</v>
      </c>
      <c r="Q88" s="42">
        <v>2</v>
      </c>
      <c r="R88" s="42">
        <v>6</v>
      </c>
    </row>
    <row r="89" spans="1:18" x14ac:dyDescent="0.3">
      <c r="A89" t="s">
        <v>3916</v>
      </c>
      <c r="B89" s="17">
        <v>45073</v>
      </c>
      <c r="C89" t="s">
        <v>3917</v>
      </c>
      <c r="D89" t="s">
        <v>3918</v>
      </c>
      <c r="E89" t="s">
        <v>3919</v>
      </c>
      <c r="F89" t="s">
        <v>3920</v>
      </c>
      <c r="G89" t="s">
        <v>3921</v>
      </c>
      <c r="H89" t="s">
        <v>3922</v>
      </c>
      <c r="I89">
        <v>1732.4</v>
      </c>
      <c r="J89" s="41">
        <v>1.7899999999999999E-2</v>
      </c>
      <c r="K89" s="42">
        <v>31.00996</v>
      </c>
      <c r="L89" s="43">
        <v>0.94299999999999984</v>
      </c>
      <c r="M89" s="42">
        <v>29.242392279999994</v>
      </c>
      <c r="N89">
        <v>2</v>
      </c>
      <c r="O89" s="43">
        <v>122.30399999999997</v>
      </c>
      <c r="P89" s="42">
        <v>61</v>
      </c>
      <c r="Q89" s="42">
        <v>1</v>
      </c>
      <c r="R89" s="42">
        <v>1.5</v>
      </c>
    </row>
    <row r="90" spans="1:18" x14ac:dyDescent="0.3">
      <c r="A90" t="s">
        <v>3916</v>
      </c>
      <c r="B90" s="17">
        <v>45074</v>
      </c>
      <c r="C90" t="s">
        <v>3917</v>
      </c>
      <c r="D90" t="s">
        <v>3918</v>
      </c>
      <c r="E90" t="s">
        <v>3919</v>
      </c>
      <c r="F90" t="s">
        <v>3920</v>
      </c>
      <c r="G90" t="s">
        <v>3921</v>
      </c>
      <c r="H90" t="s">
        <v>3922</v>
      </c>
      <c r="I90">
        <v>1104.8000000000002</v>
      </c>
      <c r="J90" s="41">
        <v>1.26E-2</v>
      </c>
      <c r="K90" s="42">
        <v>13.920480000000003</v>
      </c>
      <c r="L90" s="43">
        <v>1.3454999999999999</v>
      </c>
      <c r="M90" s="42">
        <v>18.730005840000004</v>
      </c>
      <c r="N90">
        <v>2</v>
      </c>
      <c r="O90" s="43">
        <v>179.42400000000001</v>
      </c>
      <c r="P90" s="42">
        <v>30</v>
      </c>
      <c r="Q90" s="42">
        <v>2</v>
      </c>
      <c r="R90" s="42">
        <v>7.5</v>
      </c>
    </row>
    <row r="91" spans="1:18" x14ac:dyDescent="0.3">
      <c r="A91" t="s">
        <v>3916</v>
      </c>
      <c r="B91" s="17">
        <v>45075</v>
      </c>
      <c r="C91" t="s">
        <v>3917</v>
      </c>
      <c r="D91" t="s">
        <v>3918</v>
      </c>
      <c r="E91" t="s">
        <v>3919</v>
      </c>
      <c r="F91" t="s">
        <v>3920</v>
      </c>
      <c r="G91" t="s">
        <v>3921</v>
      </c>
      <c r="H91" t="s">
        <v>3922</v>
      </c>
      <c r="I91">
        <v>786</v>
      </c>
      <c r="J91" s="41">
        <v>1.7000000000000001E-2</v>
      </c>
      <c r="K91" s="42">
        <v>13.362</v>
      </c>
      <c r="L91" s="43">
        <v>0.97750000000000004</v>
      </c>
      <c r="M91" s="42">
        <v>13.061355000000001</v>
      </c>
      <c r="N91">
        <v>3</v>
      </c>
      <c r="O91" s="43">
        <v>28.799999999999997</v>
      </c>
      <c r="P91" s="42">
        <v>57</v>
      </c>
      <c r="Q91" s="42">
        <v>2</v>
      </c>
      <c r="R91" s="42">
        <v>9</v>
      </c>
    </row>
    <row r="92" spans="1:18" x14ac:dyDescent="0.3">
      <c r="A92" t="s">
        <v>3916</v>
      </c>
      <c r="B92" s="17">
        <v>45076</v>
      </c>
      <c r="C92" t="s">
        <v>3917</v>
      </c>
      <c r="D92" t="s">
        <v>3918</v>
      </c>
      <c r="E92" t="s">
        <v>3919</v>
      </c>
      <c r="F92" t="s">
        <v>3920</v>
      </c>
      <c r="G92" t="s">
        <v>3921</v>
      </c>
      <c r="H92" t="s">
        <v>3922</v>
      </c>
      <c r="I92">
        <v>1082</v>
      </c>
      <c r="J92" s="41">
        <v>1.4000000000000002E-2</v>
      </c>
      <c r="K92" s="42">
        <v>15.148000000000001</v>
      </c>
      <c r="L92" s="43">
        <v>0.34499999999999997</v>
      </c>
      <c r="M92" s="42">
        <v>5.2260600000000004</v>
      </c>
      <c r="N92">
        <v>0</v>
      </c>
      <c r="O92" s="43">
        <v>167.328</v>
      </c>
      <c r="P92" s="42">
        <v>23</v>
      </c>
      <c r="Q92" s="42">
        <v>16</v>
      </c>
      <c r="R92" s="42">
        <v>6</v>
      </c>
    </row>
    <row r="93" spans="1:18" x14ac:dyDescent="0.3">
      <c r="A93" t="s">
        <v>3916</v>
      </c>
      <c r="B93" s="17">
        <v>45077</v>
      </c>
      <c r="C93" t="s">
        <v>3917</v>
      </c>
      <c r="D93" t="s">
        <v>3918</v>
      </c>
      <c r="E93" t="s">
        <v>3919</v>
      </c>
      <c r="F93" t="s">
        <v>3920</v>
      </c>
      <c r="G93" t="s">
        <v>3921</v>
      </c>
      <c r="H93" t="s">
        <v>3922</v>
      </c>
      <c r="I93">
        <v>907.40000000000009</v>
      </c>
      <c r="J93" s="41">
        <v>1.89E-2</v>
      </c>
      <c r="K93" s="42">
        <v>17.14986</v>
      </c>
      <c r="L93" s="43">
        <v>0.89699999999999991</v>
      </c>
      <c r="M93" s="42">
        <v>15.383424419999999</v>
      </c>
      <c r="N93">
        <v>4</v>
      </c>
      <c r="O93" s="43">
        <v>69.215999999999994</v>
      </c>
      <c r="P93" s="42">
        <v>50</v>
      </c>
      <c r="Q93" s="42">
        <v>18</v>
      </c>
      <c r="R93" s="42">
        <v>9</v>
      </c>
    </row>
    <row r="94" spans="1:18" x14ac:dyDescent="0.3">
      <c r="A94" t="s">
        <v>3923</v>
      </c>
      <c r="B94" s="17">
        <v>45078</v>
      </c>
      <c r="C94" t="s">
        <v>3917</v>
      </c>
      <c r="D94" t="s">
        <v>3918</v>
      </c>
      <c r="E94" t="s">
        <v>3919</v>
      </c>
      <c r="F94" t="s">
        <v>3920</v>
      </c>
      <c r="G94" t="s">
        <v>3921</v>
      </c>
      <c r="H94" t="s">
        <v>3922</v>
      </c>
      <c r="I94">
        <v>505</v>
      </c>
      <c r="J94" s="41">
        <v>1.4600000000000002E-2</v>
      </c>
      <c r="K94" s="42">
        <v>7.3730000000000011</v>
      </c>
      <c r="L94" s="43">
        <v>0.51749999999999996</v>
      </c>
      <c r="M94" s="42">
        <v>3.8155275000000004</v>
      </c>
      <c r="N94">
        <v>3</v>
      </c>
      <c r="O94" s="43">
        <v>49.92</v>
      </c>
      <c r="P94" s="42">
        <v>30</v>
      </c>
      <c r="Q94" s="42">
        <v>13</v>
      </c>
      <c r="R94" s="42">
        <v>0</v>
      </c>
    </row>
    <row r="95" spans="1:18" x14ac:dyDescent="0.3">
      <c r="A95" t="s">
        <v>3923</v>
      </c>
      <c r="B95" s="17">
        <v>45079</v>
      </c>
      <c r="C95" t="s">
        <v>3917</v>
      </c>
      <c r="D95" t="s">
        <v>3918</v>
      </c>
      <c r="E95" t="s">
        <v>3919</v>
      </c>
      <c r="F95" t="s">
        <v>3920</v>
      </c>
      <c r="G95" t="s">
        <v>3921</v>
      </c>
      <c r="H95" t="s">
        <v>3922</v>
      </c>
      <c r="I95">
        <v>587.99999999999989</v>
      </c>
      <c r="J95" s="41">
        <v>1.3200000000000003E-2</v>
      </c>
      <c r="K95" s="42">
        <v>7.7616000000000005</v>
      </c>
      <c r="L95" s="43">
        <v>0.77049999999999985</v>
      </c>
      <c r="M95" s="42">
        <v>5.9803127999999992</v>
      </c>
      <c r="N95">
        <v>3</v>
      </c>
      <c r="O95" s="43">
        <v>138.43199999999999</v>
      </c>
      <c r="P95" s="42">
        <v>72</v>
      </c>
      <c r="Q95" s="42">
        <v>1</v>
      </c>
      <c r="R95" s="42">
        <v>6</v>
      </c>
    </row>
    <row r="96" spans="1:18" x14ac:dyDescent="0.3">
      <c r="A96" t="s">
        <v>3923</v>
      </c>
      <c r="B96" s="17">
        <v>45080</v>
      </c>
      <c r="C96" t="s">
        <v>3917</v>
      </c>
      <c r="D96" t="s">
        <v>3918</v>
      </c>
      <c r="E96" t="s">
        <v>3919</v>
      </c>
      <c r="F96" t="s">
        <v>3920</v>
      </c>
      <c r="G96" t="s">
        <v>3921</v>
      </c>
      <c r="H96" t="s">
        <v>3922</v>
      </c>
      <c r="I96">
        <v>494.29999999999995</v>
      </c>
      <c r="J96" s="41">
        <v>1.72E-2</v>
      </c>
      <c r="K96" s="42">
        <v>8.5019599999999986</v>
      </c>
      <c r="L96" s="43">
        <v>0.81649999999999989</v>
      </c>
      <c r="M96" s="42">
        <v>6.9418503399999976</v>
      </c>
      <c r="N96">
        <v>5</v>
      </c>
      <c r="O96" s="43">
        <v>53.760000000000005</v>
      </c>
      <c r="P96" s="42">
        <v>60</v>
      </c>
      <c r="Q96" s="42">
        <v>5</v>
      </c>
      <c r="R96" s="42">
        <v>18</v>
      </c>
    </row>
    <row r="97" spans="1:18" x14ac:dyDescent="0.3">
      <c r="A97" t="s">
        <v>3923</v>
      </c>
      <c r="B97" s="17">
        <v>45081</v>
      </c>
      <c r="C97" t="s">
        <v>3917</v>
      </c>
      <c r="D97" t="s">
        <v>3918</v>
      </c>
      <c r="E97" t="s">
        <v>3919</v>
      </c>
      <c r="F97" t="s">
        <v>3920</v>
      </c>
      <c r="G97" t="s">
        <v>3921</v>
      </c>
      <c r="H97" t="s">
        <v>3922</v>
      </c>
      <c r="I97">
        <v>440.69999999999993</v>
      </c>
      <c r="J97" s="41">
        <v>1.26E-2</v>
      </c>
      <c r="K97" s="42">
        <v>5.5528199999999988</v>
      </c>
      <c r="L97" s="43">
        <v>0.97749999999999992</v>
      </c>
      <c r="M97" s="42">
        <v>5.4278815499999986</v>
      </c>
      <c r="N97">
        <v>1</v>
      </c>
      <c r="O97" s="43">
        <v>108.19199999999999</v>
      </c>
      <c r="P97" s="42">
        <v>19</v>
      </c>
      <c r="Q97" s="42">
        <v>5</v>
      </c>
      <c r="R97" s="42">
        <v>7.5</v>
      </c>
    </row>
    <row r="98" spans="1:18" x14ac:dyDescent="0.3">
      <c r="A98" t="s">
        <v>3923</v>
      </c>
      <c r="B98" s="17">
        <v>45082</v>
      </c>
      <c r="C98" t="s">
        <v>3917</v>
      </c>
      <c r="D98" t="s">
        <v>3918</v>
      </c>
      <c r="E98" t="s">
        <v>3919</v>
      </c>
      <c r="F98" t="s">
        <v>3920</v>
      </c>
      <c r="G98" t="s">
        <v>3921</v>
      </c>
      <c r="H98" t="s">
        <v>3922</v>
      </c>
      <c r="I98">
        <v>723.19999999999982</v>
      </c>
      <c r="J98" s="41">
        <v>1.2200000000000003E-2</v>
      </c>
      <c r="K98" s="42">
        <v>8.8230399999999989</v>
      </c>
      <c r="L98" s="43">
        <v>1.4375</v>
      </c>
      <c r="M98" s="42">
        <v>12.683119999999999</v>
      </c>
      <c r="N98">
        <v>4</v>
      </c>
      <c r="O98" s="43">
        <v>9.6</v>
      </c>
      <c r="P98" s="42">
        <v>29</v>
      </c>
      <c r="Q98" s="42">
        <v>1</v>
      </c>
      <c r="R98" s="42">
        <v>0</v>
      </c>
    </row>
    <row r="99" spans="1:18" x14ac:dyDescent="0.3">
      <c r="A99" t="s">
        <v>3923</v>
      </c>
      <c r="B99" s="17">
        <v>45083</v>
      </c>
      <c r="C99" t="s">
        <v>3917</v>
      </c>
      <c r="D99" t="s">
        <v>3918</v>
      </c>
      <c r="E99" t="s">
        <v>3919</v>
      </c>
      <c r="F99" t="s">
        <v>3920</v>
      </c>
      <c r="G99" t="s">
        <v>3921</v>
      </c>
      <c r="H99" t="s">
        <v>3922</v>
      </c>
      <c r="I99">
        <v>950.5</v>
      </c>
      <c r="J99" s="41">
        <v>1.0700000000000001E-2</v>
      </c>
      <c r="K99" s="42">
        <v>10.170350000000001</v>
      </c>
      <c r="L99" s="43">
        <v>0.91999999999999993</v>
      </c>
      <c r="M99" s="42">
        <v>9.3567219999999995</v>
      </c>
      <c r="N99">
        <v>6</v>
      </c>
      <c r="O99" s="43">
        <v>55.776000000000003</v>
      </c>
      <c r="P99" s="42">
        <v>30</v>
      </c>
      <c r="Q99" s="42">
        <v>5</v>
      </c>
      <c r="R99" s="42">
        <v>1.5</v>
      </c>
    </row>
    <row r="100" spans="1:18" x14ac:dyDescent="0.3">
      <c r="A100" t="s">
        <v>3923</v>
      </c>
      <c r="B100" s="17">
        <v>45084</v>
      </c>
      <c r="C100" t="s">
        <v>3917</v>
      </c>
      <c r="D100" t="s">
        <v>3918</v>
      </c>
      <c r="E100" t="s">
        <v>3919</v>
      </c>
      <c r="F100" t="s">
        <v>3920</v>
      </c>
      <c r="G100" t="s">
        <v>3921</v>
      </c>
      <c r="H100" t="s">
        <v>3922</v>
      </c>
      <c r="I100">
        <v>848.89999999999986</v>
      </c>
      <c r="J100" s="41">
        <v>1.67E-2</v>
      </c>
      <c r="K100" s="42">
        <v>14.176629999999998</v>
      </c>
      <c r="L100" s="43">
        <v>0.73599999999999999</v>
      </c>
      <c r="M100" s="42">
        <v>10.433999679999998</v>
      </c>
      <c r="N100">
        <v>6</v>
      </c>
      <c r="O100" s="43">
        <v>157.91999999999999</v>
      </c>
      <c r="P100" s="42">
        <v>48</v>
      </c>
      <c r="Q100" s="42">
        <v>26</v>
      </c>
      <c r="R100" s="42">
        <v>0</v>
      </c>
    </row>
    <row r="101" spans="1:18" x14ac:dyDescent="0.3">
      <c r="A101" t="s">
        <v>3923</v>
      </c>
      <c r="B101" s="17">
        <v>45085</v>
      </c>
      <c r="C101" t="s">
        <v>3917</v>
      </c>
      <c r="D101" t="s">
        <v>3918</v>
      </c>
      <c r="E101" t="s">
        <v>3919</v>
      </c>
      <c r="F101" t="s">
        <v>3920</v>
      </c>
      <c r="G101" t="s">
        <v>3921</v>
      </c>
      <c r="H101" t="s">
        <v>3922</v>
      </c>
      <c r="I101">
        <v>663.8</v>
      </c>
      <c r="J101" s="41">
        <v>1.66E-2</v>
      </c>
      <c r="K101" s="42">
        <v>11.019079999999999</v>
      </c>
      <c r="L101" s="43">
        <v>1.4834999999999996</v>
      </c>
      <c r="M101" s="42">
        <v>16.346805179999993</v>
      </c>
      <c r="N101">
        <v>4</v>
      </c>
      <c r="O101" s="43">
        <v>290.30399999999997</v>
      </c>
      <c r="P101" s="42">
        <v>46</v>
      </c>
      <c r="Q101" s="42">
        <v>3</v>
      </c>
      <c r="R101" s="42">
        <v>7.5</v>
      </c>
    </row>
    <row r="102" spans="1:18" x14ac:dyDescent="0.3">
      <c r="A102" t="s">
        <v>3923</v>
      </c>
      <c r="B102" s="17">
        <v>45086</v>
      </c>
      <c r="C102" t="s">
        <v>3917</v>
      </c>
      <c r="D102" t="s">
        <v>3918</v>
      </c>
      <c r="E102" t="s">
        <v>3919</v>
      </c>
      <c r="F102" t="s">
        <v>3920</v>
      </c>
      <c r="G102" t="s">
        <v>3921</v>
      </c>
      <c r="H102" t="s">
        <v>3922</v>
      </c>
      <c r="I102">
        <v>727.3</v>
      </c>
      <c r="J102" s="41">
        <v>1.1800000000000001E-2</v>
      </c>
      <c r="K102" s="42">
        <v>8.5821400000000008</v>
      </c>
      <c r="L102" s="43">
        <v>1.081</v>
      </c>
      <c r="M102" s="42">
        <v>9.2772933399999999</v>
      </c>
      <c r="N102">
        <v>4</v>
      </c>
      <c r="O102" s="43">
        <v>222.43199999999999</v>
      </c>
      <c r="P102" s="42">
        <v>57</v>
      </c>
      <c r="Q102" s="42">
        <v>10</v>
      </c>
      <c r="R102" s="42">
        <v>1.5</v>
      </c>
    </row>
    <row r="103" spans="1:18" x14ac:dyDescent="0.3">
      <c r="A103" t="s">
        <v>3923</v>
      </c>
      <c r="B103" s="17">
        <v>45087</v>
      </c>
      <c r="C103" t="s">
        <v>3917</v>
      </c>
      <c r="D103" t="s">
        <v>3918</v>
      </c>
      <c r="E103" t="s">
        <v>3919</v>
      </c>
      <c r="F103" t="s">
        <v>3920</v>
      </c>
      <c r="G103" t="s">
        <v>3921</v>
      </c>
      <c r="H103" t="s">
        <v>3922</v>
      </c>
      <c r="I103">
        <v>588.09999999999991</v>
      </c>
      <c r="J103" s="41">
        <v>1.43E-2</v>
      </c>
      <c r="K103" s="42">
        <v>8.4098299999999995</v>
      </c>
      <c r="L103" s="43">
        <v>1.4144999999999999</v>
      </c>
      <c r="M103" s="42">
        <v>11.895704534999998</v>
      </c>
      <c r="N103">
        <v>7</v>
      </c>
      <c r="O103" s="43">
        <v>104.16</v>
      </c>
      <c r="P103" s="42">
        <v>30</v>
      </c>
      <c r="Q103" s="42">
        <v>25</v>
      </c>
      <c r="R103" s="42">
        <v>13.5</v>
      </c>
    </row>
    <row r="104" spans="1:18" x14ac:dyDescent="0.3">
      <c r="A104" t="s">
        <v>3923</v>
      </c>
      <c r="B104" s="17">
        <v>45088</v>
      </c>
      <c r="C104" t="s">
        <v>3917</v>
      </c>
      <c r="D104" t="s">
        <v>3918</v>
      </c>
      <c r="E104" t="s">
        <v>3919</v>
      </c>
      <c r="F104" t="s">
        <v>3920</v>
      </c>
      <c r="G104" t="s">
        <v>3921</v>
      </c>
      <c r="H104" t="s">
        <v>3922</v>
      </c>
      <c r="I104">
        <v>369.29999999999995</v>
      </c>
      <c r="J104" s="41">
        <v>1.38E-2</v>
      </c>
      <c r="K104" s="42">
        <v>5.0963399999999996</v>
      </c>
      <c r="L104" s="43">
        <v>0.94299999999999995</v>
      </c>
      <c r="M104" s="42">
        <v>4.805848619999999</v>
      </c>
      <c r="N104">
        <v>5</v>
      </c>
      <c r="O104" s="43">
        <v>48.384</v>
      </c>
      <c r="P104" s="42">
        <v>59</v>
      </c>
      <c r="Q104" s="42">
        <v>4</v>
      </c>
      <c r="R104" s="42">
        <v>12</v>
      </c>
    </row>
    <row r="105" spans="1:18" x14ac:dyDescent="0.3">
      <c r="A105" t="s">
        <v>3923</v>
      </c>
      <c r="B105" s="17">
        <v>45089</v>
      </c>
      <c r="C105" t="s">
        <v>3917</v>
      </c>
      <c r="D105" t="s">
        <v>3918</v>
      </c>
      <c r="E105" t="s">
        <v>3919</v>
      </c>
      <c r="F105" t="s">
        <v>3920</v>
      </c>
      <c r="G105" t="s">
        <v>3921</v>
      </c>
      <c r="H105" t="s">
        <v>3922</v>
      </c>
      <c r="I105">
        <v>440.4</v>
      </c>
      <c r="J105" s="41">
        <v>1.5300000000000001E-2</v>
      </c>
      <c r="K105" s="42">
        <v>6.7381200000000003</v>
      </c>
      <c r="L105" s="43">
        <v>0.65549999999999986</v>
      </c>
      <c r="M105" s="42">
        <v>4.4168376599999997</v>
      </c>
      <c r="N105">
        <v>2</v>
      </c>
      <c r="O105" s="43">
        <v>144.47999999999999</v>
      </c>
      <c r="P105" s="42">
        <v>37</v>
      </c>
      <c r="Q105" s="42">
        <v>27</v>
      </c>
      <c r="R105" s="42">
        <v>12</v>
      </c>
    </row>
    <row r="106" spans="1:18" x14ac:dyDescent="0.3">
      <c r="A106" t="s">
        <v>3923</v>
      </c>
      <c r="B106" s="17">
        <v>45090</v>
      </c>
      <c r="C106" t="s">
        <v>3917</v>
      </c>
      <c r="D106" t="s">
        <v>3918</v>
      </c>
      <c r="E106" t="s">
        <v>3919</v>
      </c>
      <c r="F106" t="s">
        <v>3920</v>
      </c>
      <c r="G106" t="s">
        <v>3921</v>
      </c>
      <c r="H106" t="s">
        <v>3922</v>
      </c>
      <c r="I106">
        <v>779.8</v>
      </c>
      <c r="J106" s="41">
        <v>1.2700000000000003E-2</v>
      </c>
      <c r="K106" s="42">
        <v>9.9034600000000026</v>
      </c>
      <c r="L106" s="43">
        <v>1.5065</v>
      </c>
      <c r="M106" s="42">
        <v>14.919562490000004</v>
      </c>
      <c r="N106">
        <v>3</v>
      </c>
      <c r="O106" s="43">
        <v>13.440000000000001</v>
      </c>
      <c r="P106" s="42">
        <v>34</v>
      </c>
      <c r="Q106" s="42">
        <v>21</v>
      </c>
      <c r="R106" s="42">
        <v>1.5</v>
      </c>
    </row>
    <row r="107" spans="1:18" x14ac:dyDescent="0.3">
      <c r="A107" t="s">
        <v>3923</v>
      </c>
      <c r="B107" s="17">
        <v>45091</v>
      </c>
      <c r="C107" t="s">
        <v>3917</v>
      </c>
      <c r="D107" t="s">
        <v>3918</v>
      </c>
      <c r="E107" t="s">
        <v>3919</v>
      </c>
      <c r="F107" t="s">
        <v>3920</v>
      </c>
      <c r="G107" t="s">
        <v>3921</v>
      </c>
      <c r="H107" t="s">
        <v>3922</v>
      </c>
      <c r="I107">
        <v>504.5</v>
      </c>
      <c r="J107" s="41">
        <v>1.5000000000000003E-2</v>
      </c>
      <c r="K107" s="42">
        <v>7.5675000000000017</v>
      </c>
      <c r="L107" s="43">
        <v>1.1384999999999998</v>
      </c>
      <c r="M107" s="42">
        <v>8.6155987500000002</v>
      </c>
      <c r="N107">
        <v>1</v>
      </c>
      <c r="O107" s="43">
        <v>73.24799999999999</v>
      </c>
      <c r="P107" s="42">
        <v>42</v>
      </c>
      <c r="Q107" s="42">
        <v>9</v>
      </c>
      <c r="R107" s="42">
        <v>9</v>
      </c>
    </row>
    <row r="108" spans="1:18" x14ac:dyDescent="0.3">
      <c r="A108" t="s">
        <v>3923</v>
      </c>
      <c r="B108" s="17">
        <v>45092</v>
      </c>
      <c r="C108" t="s">
        <v>3917</v>
      </c>
      <c r="D108" t="s">
        <v>3918</v>
      </c>
      <c r="E108" t="s">
        <v>3919</v>
      </c>
      <c r="F108" t="s">
        <v>3920</v>
      </c>
      <c r="G108" t="s">
        <v>3921</v>
      </c>
      <c r="H108" t="s">
        <v>3922</v>
      </c>
      <c r="I108">
        <v>476</v>
      </c>
      <c r="J108" s="41">
        <v>1.26E-2</v>
      </c>
      <c r="K108" s="42">
        <v>5.9976000000000003</v>
      </c>
      <c r="L108" s="43">
        <v>0.20699999999999999</v>
      </c>
      <c r="M108" s="42">
        <v>1.2415031999999999</v>
      </c>
      <c r="N108">
        <v>4</v>
      </c>
      <c r="O108" s="43">
        <v>41.279999999999994</v>
      </c>
      <c r="P108" s="42">
        <v>23</v>
      </c>
      <c r="Q108" s="42">
        <v>22</v>
      </c>
      <c r="R108" s="42">
        <v>3</v>
      </c>
    </row>
    <row r="109" spans="1:18" x14ac:dyDescent="0.3">
      <c r="A109" t="s">
        <v>3923</v>
      </c>
      <c r="B109" s="17">
        <v>45093</v>
      </c>
      <c r="C109" t="s">
        <v>3917</v>
      </c>
      <c r="D109" t="s">
        <v>3918</v>
      </c>
      <c r="E109" t="s">
        <v>3919</v>
      </c>
      <c r="F109" t="s">
        <v>3920</v>
      </c>
      <c r="G109" t="s">
        <v>3921</v>
      </c>
      <c r="H109" t="s">
        <v>3922</v>
      </c>
      <c r="I109">
        <v>232.29999999999995</v>
      </c>
      <c r="J109" s="41">
        <v>1.1599999999999999E-2</v>
      </c>
      <c r="K109" s="42">
        <v>2.6946799999999991</v>
      </c>
      <c r="L109" s="43">
        <v>0.7014999999999999</v>
      </c>
      <c r="M109" s="42">
        <v>1.8903180199999992</v>
      </c>
      <c r="N109">
        <v>3</v>
      </c>
      <c r="O109" s="43">
        <v>4.8</v>
      </c>
      <c r="P109" s="42">
        <v>64</v>
      </c>
      <c r="Q109" s="42">
        <v>3</v>
      </c>
      <c r="R109" s="42">
        <v>16.5</v>
      </c>
    </row>
    <row r="110" spans="1:18" x14ac:dyDescent="0.3">
      <c r="A110" t="s">
        <v>3923</v>
      </c>
      <c r="B110" s="17">
        <v>45094</v>
      </c>
      <c r="C110" t="s">
        <v>3917</v>
      </c>
      <c r="D110" t="s">
        <v>3918</v>
      </c>
      <c r="E110" t="s">
        <v>3919</v>
      </c>
      <c r="F110" t="s">
        <v>3920</v>
      </c>
      <c r="G110" t="s">
        <v>3921</v>
      </c>
      <c r="H110" t="s">
        <v>3922</v>
      </c>
      <c r="I110">
        <v>555</v>
      </c>
      <c r="J110" s="41">
        <v>1.44E-2</v>
      </c>
      <c r="K110" s="42">
        <v>7.992</v>
      </c>
      <c r="L110" s="43">
        <v>0.74749999999999994</v>
      </c>
      <c r="M110" s="42">
        <v>5.9740199999999994</v>
      </c>
      <c r="N110">
        <v>5</v>
      </c>
      <c r="O110" s="43">
        <v>181.43999999999997</v>
      </c>
      <c r="P110" s="42">
        <v>73</v>
      </c>
      <c r="Q110" s="42">
        <v>22</v>
      </c>
      <c r="R110" s="42">
        <v>1.5</v>
      </c>
    </row>
    <row r="111" spans="1:18" x14ac:dyDescent="0.3">
      <c r="A111" t="s">
        <v>3923</v>
      </c>
      <c r="B111" s="17">
        <v>45095</v>
      </c>
      <c r="C111" t="s">
        <v>3917</v>
      </c>
      <c r="D111" t="s">
        <v>3918</v>
      </c>
      <c r="E111" t="s">
        <v>3919</v>
      </c>
      <c r="F111" t="s">
        <v>3920</v>
      </c>
      <c r="G111" t="s">
        <v>3921</v>
      </c>
      <c r="H111" t="s">
        <v>3922</v>
      </c>
      <c r="I111">
        <v>461.9</v>
      </c>
      <c r="J111" s="41">
        <v>1.7000000000000001E-2</v>
      </c>
      <c r="K111" s="42">
        <v>7.8523000000000005</v>
      </c>
      <c r="L111" s="43">
        <v>1.1499999999999999</v>
      </c>
      <c r="M111" s="42">
        <v>9.0301449999999992</v>
      </c>
      <c r="N111">
        <v>5</v>
      </c>
      <c r="O111" s="43">
        <v>105.504</v>
      </c>
      <c r="P111" s="42">
        <v>58</v>
      </c>
      <c r="Q111" s="42">
        <v>22</v>
      </c>
      <c r="R111" s="42">
        <v>13.5</v>
      </c>
    </row>
    <row r="112" spans="1:18" x14ac:dyDescent="0.3">
      <c r="A112" t="s">
        <v>3923</v>
      </c>
      <c r="B112" s="17">
        <v>45096</v>
      </c>
      <c r="C112" t="s">
        <v>3917</v>
      </c>
      <c r="D112" t="s">
        <v>3918</v>
      </c>
      <c r="E112" t="s">
        <v>3919</v>
      </c>
      <c r="F112" t="s">
        <v>3920</v>
      </c>
      <c r="G112" t="s">
        <v>3921</v>
      </c>
      <c r="H112" t="s">
        <v>3922</v>
      </c>
      <c r="I112">
        <v>439.9</v>
      </c>
      <c r="J112" s="41">
        <v>1.2300000000000002E-2</v>
      </c>
      <c r="K112" s="42">
        <v>5.4107700000000003</v>
      </c>
      <c r="L112" s="43">
        <v>1.5294999999999999</v>
      </c>
      <c r="M112" s="42">
        <v>8.2757727150000004</v>
      </c>
      <c r="N112">
        <v>3</v>
      </c>
      <c r="O112" s="43">
        <v>2.8800000000000003</v>
      </c>
      <c r="P112" s="42">
        <v>62</v>
      </c>
      <c r="Q112" s="42">
        <v>6</v>
      </c>
      <c r="R112" s="42">
        <v>7.5</v>
      </c>
    </row>
    <row r="113" spans="1:18" x14ac:dyDescent="0.3">
      <c r="A113" t="s">
        <v>3923</v>
      </c>
      <c r="B113" s="17">
        <v>45097</v>
      </c>
      <c r="C113" t="s">
        <v>3917</v>
      </c>
      <c r="D113" t="s">
        <v>3918</v>
      </c>
      <c r="E113" t="s">
        <v>3919</v>
      </c>
      <c r="F113" t="s">
        <v>3920</v>
      </c>
      <c r="G113" t="s">
        <v>3921</v>
      </c>
      <c r="H113" t="s">
        <v>3922</v>
      </c>
      <c r="I113">
        <v>1030.8999999999999</v>
      </c>
      <c r="J113" s="41">
        <v>1.66E-2</v>
      </c>
      <c r="K113" s="42">
        <v>17.112939999999998</v>
      </c>
      <c r="L113" s="43">
        <v>0.93149999999999999</v>
      </c>
      <c r="M113" s="42">
        <v>15.940703609999998</v>
      </c>
      <c r="N113">
        <v>4</v>
      </c>
      <c r="O113" s="43">
        <v>85.344000000000008</v>
      </c>
      <c r="P113" s="42">
        <v>34</v>
      </c>
      <c r="Q113" s="42">
        <v>19</v>
      </c>
      <c r="R113" s="42">
        <v>7.5</v>
      </c>
    </row>
    <row r="114" spans="1:18" x14ac:dyDescent="0.3">
      <c r="A114" t="s">
        <v>3923</v>
      </c>
      <c r="B114" s="17">
        <v>45098</v>
      </c>
      <c r="C114" t="s">
        <v>3917</v>
      </c>
      <c r="D114" t="s">
        <v>3918</v>
      </c>
      <c r="E114" t="s">
        <v>3919</v>
      </c>
      <c r="F114" t="s">
        <v>3920</v>
      </c>
      <c r="G114" t="s">
        <v>3921</v>
      </c>
      <c r="H114" t="s">
        <v>3922</v>
      </c>
      <c r="I114">
        <v>406.4</v>
      </c>
      <c r="J114" s="41">
        <v>1.5200000000000002E-2</v>
      </c>
      <c r="K114" s="42">
        <v>6.1772800000000005</v>
      </c>
      <c r="L114" s="43">
        <v>0.7014999999999999</v>
      </c>
      <c r="M114" s="42">
        <v>4.3333619199999998</v>
      </c>
      <c r="N114">
        <v>6</v>
      </c>
      <c r="O114" s="43">
        <v>51.84</v>
      </c>
      <c r="P114" s="42">
        <v>32</v>
      </c>
      <c r="Q114" s="42">
        <v>7</v>
      </c>
      <c r="R114" s="42">
        <v>7.5</v>
      </c>
    </row>
    <row r="115" spans="1:18" x14ac:dyDescent="0.3">
      <c r="A115" t="s">
        <v>3923</v>
      </c>
      <c r="B115" s="17">
        <v>45099</v>
      </c>
      <c r="C115" t="s">
        <v>3917</v>
      </c>
      <c r="D115" t="s">
        <v>3918</v>
      </c>
      <c r="E115" t="s">
        <v>3919</v>
      </c>
      <c r="F115" t="s">
        <v>3920</v>
      </c>
      <c r="G115" t="s">
        <v>3921</v>
      </c>
      <c r="H115" t="s">
        <v>3922</v>
      </c>
      <c r="I115">
        <v>562.20000000000005</v>
      </c>
      <c r="J115" s="41">
        <v>1.3899999999999999E-2</v>
      </c>
      <c r="K115" s="42">
        <v>7.8145800000000003</v>
      </c>
      <c r="L115" s="43">
        <v>0.77049999999999996</v>
      </c>
      <c r="M115" s="42">
        <v>6.0211338899999998</v>
      </c>
      <c r="N115">
        <v>3</v>
      </c>
      <c r="O115" s="43">
        <v>10.56</v>
      </c>
      <c r="P115" s="42">
        <v>53</v>
      </c>
      <c r="Q115" s="42">
        <v>13</v>
      </c>
      <c r="R115" s="42">
        <v>18</v>
      </c>
    </row>
    <row r="116" spans="1:18" x14ac:dyDescent="0.3">
      <c r="A116" t="s">
        <v>3923</v>
      </c>
      <c r="B116" s="17">
        <v>45100</v>
      </c>
      <c r="C116" t="s">
        <v>3917</v>
      </c>
      <c r="D116" t="s">
        <v>3918</v>
      </c>
      <c r="E116" t="s">
        <v>3919</v>
      </c>
      <c r="F116" t="s">
        <v>3920</v>
      </c>
      <c r="G116" t="s">
        <v>3921</v>
      </c>
      <c r="H116" t="s">
        <v>3922</v>
      </c>
      <c r="I116">
        <v>242.7</v>
      </c>
      <c r="J116" s="41">
        <v>1.2300000000000002E-2</v>
      </c>
      <c r="K116" s="42">
        <v>2.9852100000000004</v>
      </c>
      <c r="L116" s="43">
        <v>0.59799999999999998</v>
      </c>
      <c r="M116" s="42">
        <v>1.7851555800000001</v>
      </c>
      <c r="N116">
        <v>1</v>
      </c>
      <c r="O116" s="43">
        <v>3.84</v>
      </c>
      <c r="P116" s="42">
        <v>67</v>
      </c>
      <c r="Q116" s="42">
        <v>10</v>
      </c>
      <c r="R116" s="42">
        <v>12</v>
      </c>
    </row>
    <row r="117" spans="1:18" x14ac:dyDescent="0.3">
      <c r="A117" t="s">
        <v>3923</v>
      </c>
      <c r="B117" s="17">
        <v>45101</v>
      </c>
      <c r="C117" t="s">
        <v>3917</v>
      </c>
      <c r="D117" t="s">
        <v>3918</v>
      </c>
      <c r="E117" t="s">
        <v>3919</v>
      </c>
      <c r="F117" t="s">
        <v>3920</v>
      </c>
      <c r="G117" t="s">
        <v>3921</v>
      </c>
      <c r="H117" t="s">
        <v>3922</v>
      </c>
      <c r="I117">
        <v>986</v>
      </c>
      <c r="J117" s="41">
        <v>1.4700000000000001E-2</v>
      </c>
      <c r="K117" s="42">
        <v>14.494200000000001</v>
      </c>
      <c r="L117" s="43">
        <v>0.58649999999999991</v>
      </c>
      <c r="M117" s="42">
        <v>8.5008482999999995</v>
      </c>
      <c r="N117">
        <v>4</v>
      </c>
      <c r="O117" s="43">
        <v>168</v>
      </c>
      <c r="P117" s="42">
        <v>52</v>
      </c>
      <c r="Q117" s="42">
        <v>21</v>
      </c>
      <c r="R117" s="42">
        <v>7.5</v>
      </c>
    </row>
    <row r="118" spans="1:18" x14ac:dyDescent="0.3">
      <c r="A118" t="s">
        <v>3923</v>
      </c>
      <c r="B118" s="17">
        <v>45102</v>
      </c>
      <c r="C118" t="s">
        <v>3917</v>
      </c>
      <c r="D118" t="s">
        <v>3918</v>
      </c>
      <c r="E118" t="s">
        <v>3919</v>
      </c>
      <c r="F118" t="s">
        <v>3920</v>
      </c>
      <c r="G118" t="s">
        <v>3921</v>
      </c>
      <c r="H118" t="s">
        <v>3922</v>
      </c>
      <c r="I118">
        <v>345.4</v>
      </c>
      <c r="J118" s="41">
        <v>1.0700000000000001E-2</v>
      </c>
      <c r="K118" s="42">
        <v>3.6957800000000001</v>
      </c>
      <c r="L118" s="43">
        <v>0.79349999999999998</v>
      </c>
      <c r="M118" s="42">
        <v>2.9326014300000001</v>
      </c>
      <c r="N118">
        <v>4</v>
      </c>
      <c r="O118" s="43">
        <v>121.63199999999999</v>
      </c>
      <c r="P118" s="42">
        <v>75</v>
      </c>
      <c r="Q118" s="42">
        <v>16</v>
      </c>
      <c r="R118" s="42">
        <v>4.5</v>
      </c>
    </row>
    <row r="119" spans="1:18" x14ac:dyDescent="0.3">
      <c r="A119" t="s">
        <v>3923</v>
      </c>
      <c r="B119" s="17">
        <v>45103</v>
      </c>
      <c r="C119" t="s">
        <v>3917</v>
      </c>
      <c r="D119" t="s">
        <v>3918</v>
      </c>
      <c r="E119" t="s">
        <v>3919</v>
      </c>
      <c r="F119" t="s">
        <v>3920</v>
      </c>
      <c r="G119" t="s">
        <v>3921</v>
      </c>
      <c r="H119" t="s">
        <v>3922</v>
      </c>
      <c r="I119">
        <v>538.9</v>
      </c>
      <c r="J119" s="41">
        <v>1.3000000000000001E-2</v>
      </c>
      <c r="K119" s="42">
        <v>7.0057</v>
      </c>
      <c r="L119" s="43">
        <v>0.66699999999999993</v>
      </c>
      <c r="M119" s="42">
        <v>4.6728018999999996</v>
      </c>
      <c r="N119">
        <v>4</v>
      </c>
      <c r="O119" s="43">
        <v>48</v>
      </c>
      <c r="P119" s="42">
        <v>58</v>
      </c>
      <c r="Q119" s="42">
        <v>8</v>
      </c>
      <c r="R119" s="42">
        <v>10.5</v>
      </c>
    </row>
    <row r="120" spans="1:18" x14ac:dyDescent="0.3">
      <c r="A120" t="s">
        <v>3923</v>
      </c>
      <c r="B120" s="17">
        <v>45104</v>
      </c>
      <c r="C120" t="s">
        <v>3917</v>
      </c>
      <c r="D120" t="s">
        <v>3918</v>
      </c>
      <c r="E120" t="s">
        <v>3919</v>
      </c>
      <c r="F120" t="s">
        <v>3920</v>
      </c>
      <c r="G120" t="s">
        <v>3921</v>
      </c>
      <c r="H120" t="s">
        <v>3922</v>
      </c>
      <c r="I120">
        <v>301.79999999999995</v>
      </c>
      <c r="J120" s="41">
        <v>1.2400000000000001E-2</v>
      </c>
      <c r="K120" s="42">
        <v>3.7423199999999999</v>
      </c>
      <c r="L120" s="43">
        <v>0.91999999999999993</v>
      </c>
      <c r="M120" s="42">
        <v>3.4429343999999995</v>
      </c>
      <c r="N120">
        <v>4</v>
      </c>
      <c r="O120" s="43">
        <v>263.42399999999998</v>
      </c>
      <c r="P120" s="42">
        <v>28</v>
      </c>
      <c r="Q120" s="42">
        <v>1</v>
      </c>
      <c r="R120" s="42">
        <v>12</v>
      </c>
    </row>
    <row r="121" spans="1:18" x14ac:dyDescent="0.3">
      <c r="A121" t="s">
        <v>3923</v>
      </c>
      <c r="B121" s="17">
        <v>45105</v>
      </c>
      <c r="C121" t="s">
        <v>3917</v>
      </c>
      <c r="D121" t="s">
        <v>3918</v>
      </c>
      <c r="E121" t="s">
        <v>3919</v>
      </c>
      <c r="F121" t="s">
        <v>3920</v>
      </c>
      <c r="G121" t="s">
        <v>3921</v>
      </c>
      <c r="H121" t="s">
        <v>3922</v>
      </c>
      <c r="I121">
        <v>926.5</v>
      </c>
      <c r="J121" s="41">
        <v>1.66E-2</v>
      </c>
      <c r="K121" s="42">
        <v>15.379900000000001</v>
      </c>
      <c r="L121" s="43">
        <v>0.65549999999999997</v>
      </c>
      <c r="M121" s="42">
        <v>10.08152445</v>
      </c>
      <c r="N121">
        <v>3</v>
      </c>
      <c r="O121" s="43">
        <v>116.25599999999999</v>
      </c>
      <c r="P121" s="42">
        <v>35</v>
      </c>
      <c r="Q121" s="42">
        <v>18</v>
      </c>
      <c r="R121" s="42">
        <v>4.5</v>
      </c>
    </row>
    <row r="122" spans="1:18" x14ac:dyDescent="0.3">
      <c r="A122" t="s">
        <v>3923</v>
      </c>
      <c r="B122" s="17">
        <v>45106</v>
      </c>
      <c r="C122" t="s">
        <v>3917</v>
      </c>
      <c r="D122" t="s">
        <v>3918</v>
      </c>
      <c r="E122" t="s">
        <v>3919</v>
      </c>
      <c r="F122" t="s">
        <v>3920</v>
      </c>
      <c r="G122" t="s">
        <v>3921</v>
      </c>
      <c r="H122" t="s">
        <v>3922</v>
      </c>
      <c r="I122">
        <v>368.59999999999991</v>
      </c>
      <c r="J122" s="41">
        <v>1.2900000000000002E-2</v>
      </c>
      <c r="K122" s="42">
        <v>4.7549399999999995</v>
      </c>
      <c r="L122" s="43">
        <v>1.1154999999999997</v>
      </c>
      <c r="M122" s="42">
        <v>5.3041355699999979</v>
      </c>
      <c r="N122">
        <v>5</v>
      </c>
      <c r="O122" s="43">
        <v>16.32</v>
      </c>
      <c r="P122" s="42">
        <v>28</v>
      </c>
      <c r="Q122" s="42">
        <v>17</v>
      </c>
      <c r="R122" s="42">
        <v>6</v>
      </c>
    </row>
    <row r="123" spans="1:18" x14ac:dyDescent="0.3">
      <c r="A123" t="s">
        <v>3923</v>
      </c>
      <c r="B123" s="17">
        <v>45107</v>
      </c>
      <c r="C123" t="s">
        <v>3917</v>
      </c>
      <c r="D123" t="s">
        <v>3918</v>
      </c>
      <c r="E123" t="s">
        <v>3919</v>
      </c>
      <c r="F123" t="s">
        <v>3920</v>
      </c>
      <c r="G123" t="s">
        <v>3921</v>
      </c>
      <c r="H123" t="s">
        <v>3922</v>
      </c>
      <c r="I123">
        <v>518.29999999999995</v>
      </c>
      <c r="J123" s="41">
        <v>1.1000000000000003E-2</v>
      </c>
      <c r="K123" s="42">
        <v>5.7013000000000007</v>
      </c>
      <c r="L123" s="43">
        <v>0.70150000000000001</v>
      </c>
      <c r="M123" s="42">
        <v>3.9994619500000006</v>
      </c>
      <c r="N123">
        <v>6</v>
      </c>
      <c r="O123" s="43">
        <v>69.215999999999994</v>
      </c>
      <c r="P123" s="42">
        <v>58</v>
      </c>
      <c r="Q123" s="42">
        <v>13</v>
      </c>
      <c r="R123" s="42">
        <v>6</v>
      </c>
    </row>
    <row r="124" spans="1:18" x14ac:dyDescent="0.3">
      <c r="A124" t="s">
        <v>3923</v>
      </c>
      <c r="B124" s="17">
        <v>45108</v>
      </c>
      <c r="C124" t="s">
        <v>3917</v>
      </c>
      <c r="D124" t="s">
        <v>3918</v>
      </c>
      <c r="E124" t="s">
        <v>3919</v>
      </c>
      <c r="F124" t="s">
        <v>3920</v>
      </c>
      <c r="G124" t="s">
        <v>3921</v>
      </c>
      <c r="H124" t="s">
        <v>3922</v>
      </c>
      <c r="I124">
        <v>929.69999999999982</v>
      </c>
      <c r="J124" s="41">
        <v>1.5200000000000002E-2</v>
      </c>
      <c r="K124" s="42">
        <v>14.13144</v>
      </c>
      <c r="L124" s="43">
        <v>1.1154999999999997</v>
      </c>
      <c r="M124" s="42">
        <v>15.763621319999995</v>
      </c>
      <c r="N124">
        <v>7</v>
      </c>
      <c r="O124" s="43">
        <v>16.32</v>
      </c>
      <c r="P124" s="42">
        <v>26</v>
      </c>
      <c r="Q124" s="42">
        <v>7</v>
      </c>
      <c r="R124" s="42">
        <v>1.5</v>
      </c>
    </row>
    <row r="125" spans="1:18" x14ac:dyDescent="0.3">
      <c r="A125" t="s">
        <v>3923</v>
      </c>
      <c r="B125" s="17">
        <v>45109</v>
      </c>
      <c r="C125" t="s">
        <v>3917</v>
      </c>
      <c r="D125" t="s">
        <v>3918</v>
      </c>
      <c r="E125" t="s">
        <v>3919</v>
      </c>
      <c r="F125" t="s">
        <v>3920</v>
      </c>
      <c r="G125" t="s">
        <v>3921</v>
      </c>
      <c r="H125" t="s">
        <v>3922</v>
      </c>
      <c r="I125">
        <v>497.29999999999995</v>
      </c>
      <c r="J125" s="41">
        <v>1.3500000000000002E-2</v>
      </c>
      <c r="K125" s="42">
        <v>6.7135500000000006</v>
      </c>
      <c r="L125" s="43">
        <v>0.17250000000000001</v>
      </c>
      <c r="M125" s="42">
        <v>1.1580873750000003</v>
      </c>
      <c r="N125">
        <v>3</v>
      </c>
      <c r="O125" s="43">
        <v>75.935999999999993</v>
      </c>
      <c r="P125" s="42">
        <v>73</v>
      </c>
      <c r="Q125" s="42">
        <v>17</v>
      </c>
      <c r="R125" s="42">
        <v>19.5</v>
      </c>
    </row>
    <row r="126" spans="1:18" x14ac:dyDescent="0.3">
      <c r="A126" t="s">
        <v>3923</v>
      </c>
      <c r="B126" s="17">
        <v>45110</v>
      </c>
      <c r="C126" t="s">
        <v>3917</v>
      </c>
      <c r="D126" t="s">
        <v>3918</v>
      </c>
      <c r="E126" t="s">
        <v>3919</v>
      </c>
      <c r="F126" t="s">
        <v>3920</v>
      </c>
      <c r="G126" t="s">
        <v>3921</v>
      </c>
      <c r="H126" t="s">
        <v>3922</v>
      </c>
      <c r="I126">
        <v>661.5</v>
      </c>
      <c r="J126" s="41">
        <v>1.7400000000000002E-2</v>
      </c>
      <c r="K126" s="42">
        <v>11.510100000000001</v>
      </c>
      <c r="L126" s="43">
        <v>0.72449999999999992</v>
      </c>
      <c r="M126" s="42">
        <v>8.3390674499999999</v>
      </c>
      <c r="N126">
        <v>1</v>
      </c>
      <c r="O126" s="43">
        <v>104.83199999999999</v>
      </c>
      <c r="P126" s="42">
        <v>74</v>
      </c>
      <c r="Q126" s="42">
        <v>7</v>
      </c>
      <c r="R126" s="42">
        <v>13.5</v>
      </c>
    </row>
    <row r="127" spans="1:18" x14ac:dyDescent="0.3">
      <c r="A127" t="s">
        <v>3923</v>
      </c>
      <c r="B127" s="17">
        <v>45111</v>
      </c>
      <c r="C127" t="s">
        <v>3917</v>
      </c>
      <c r="D127" t="s">
        <v>3918</v>
      </c>
      <c r="E127" t="s">
        <v>3919</v>
      </c>
      <c r="F127" t="s">
        <v>3920</v>
      </c>
      <c r="G127" t="s">
        <v>3921</v>
      </c>
      <c r="H127" t="s">
        <v>3922</v>
      </c>
      <c r="I127">
        <v>449.09999999999991</v>
      </c>
      <c r="J127" s="41">
        <v>1.3399999999999999E-2</v>
      </c>
      <c r="K127" s="42">
        <v>6.0179399999999985</v>
      </c>
      <c r="L127" s="43">
        <v>1.1154999999999999</v>
      </c>
      <c r="M127" s="42">
        <v>6.7130120699999978</v>
      </c>
      <c r="N127">
        <v>6</v>
      </c>
      <c r="O127" s="43">
        <v>25.92</v>
      </c>
      <c r="P127" s="42">
        <v>55</v>
      </c>
      <c r="Q127" s="42">
        <v>2</v>
      </c>
      <c r="R127" s="42">
        <v>12</v>
      </c>
    </row>
    <row r="128" spans="1:18" x14ac:dyDescent="0.3">
      <c r="A128" t="s">
        <v>3923</v>
      </c>
      <c r="B128" s="17">
        <v>45112</v>
      </c>
      <c r="C128" t="s">
        <v>3917</v>
      </c>
      <c r="D128" t="s">
        <v>3918</v>
      </c>
      <c r="E128" t="s">
        <v>3919</v>
      </c>
      <c r="F128" t="s">
        <v>3920</v>
      </c>
      <c r="G128" t="s">
        <v>3921</v>
      </c>
      <c r="H128" t="s">
        <v>3922</v>
      </c>
      <c r="I128">
        <v>574.79999999999995</v>
      </c>
      <c r="J128" s="41">
        <v>1.1900000000000001E-2</v>
      </c>
      <c r="K128" s="42">
        <v>6.8401199999999998</v>
      </c>
      <c r="L128" s="43">
        <v>1.0580000000000001</v>
      </c>
      <c r="M128" s="42">
        <v>7.2368469600000003</v>
      </c>
      <c r="N128">
        <v>4</v>
      </c>
      <c r="O128" s="43">
        <v>61.151999999999987</v>
      </c>
      <c r="P128" s="42">
        <v>43</v>
      </c>
      <c r="Q128" s="42">
        <v>4</v>
      </c>
      <c r="R128" s="42">
        <v>3</v>
      </c>
    </row>
    <row r="129" spans="1:18" x14ac:dyDescent="0.3">
      <c r="A129" t="s">
        <v>3923</v>
      </c>
      <c r="B129" s="17">
        <v>45113</v>
      </c>
      <c r="C129" t="s">
        <v>3917</v>
      </c>
      <c r="D129" t="s">
        <v>3918</v>
      </c>
      <c r="E129" t="s">
        <v>3919</v>
      </c>
      <c r="F129" t="s">
        <v>3920</v>
      </c>
      <c r="G129" t="s">
        <v>3921</v>
      </c>
      <c r="H129" t="s">
        <v>3922</v>
      </c>
      <c r="I129">
        <v>399.70000000000005</v>
      </c>
      <c r="J129" s="41">
        <v>1.4700000000000001E-2</v>
      </c>
      <c r="K129" s="42">
        <v>5.8755900000000008</v>
      </c>
      <c r="L129" s="43">
        <v>1.0234999999999999</v>
      </c>
      <c r="M129" s="42">
        <v>6.0136663649999997</v>
      </c>
      <c r="N129">
        <v>5</v>
      </c>
      <c r="O129" s="43">
        <v>65.855999999999995</v>
      </c>
      <c r="P129" s="42">
        <v>71</v>
      </c>
      <c r="Q129" s="42">
        <v>21</v>
      </c>
      <c r="R129" s="42">
        <v>9</v>
      </c>
    </row>
    <row r="130" spans="1:18" x14ac:dyDescent="0.3">
      <c r="A130" t="s">
        <v>3923</v>
      </c>
      <c r="B130" s="17">
        <v>45114</v>
      </c>
      <c r="C130" t="s">
        <v>3917</v>
      </c>
      <c r="D130" t="s">
        <v>3918</v>
      </c>
      <c r="E130" t="s">
        <v>3919</v>
      </c>
      <c r="F130" t="s">
        <v>3920</v>
      </c>
      <c r="G130" t="s">
        <v>3921</v>
      </c>
      <c r="H130" t="s">
        <v>3922</v>
      </c>
      <c r="I130">
        <v>418.79999999999995</v>
      </c>
      <c r="J130" s="41">
        <v>1.5600000000000003E-2</v>
      </c>
      <c r="K130" s="42">
        <v>6.5332800000000004</v>
      </c>
      <c r="L130" s="43">
        <v>0.42549999999999999</v>
      </c>
      <c r="M130" s="42">
        <v>2.7799106400000002</v>
      </c>
      <c r="N130">
        <v>2</v>
      </c>
      <c r="O130" s="43">
        <v>49.92</v>
      </c>
      <c r="P130" s="42">
        <v>44</v>
      </c>
      <c r="Q130" s="42">
        <v>19</v>
      </c>
      <c r="R130" s="42">
        <v>9</v>
      </c>
    </row>
    <row r="131" spans="1:18" x14ac:dyDescent="0.3">
      <c r="A131" t="s">
        <v>3923</v>
      </c>
      <c r="B131" s="17">
        <v>45115</v>
      </c>
      <c r="C131" t="s">
        <v>3917</v>
      </c>
      <c r="D131" t="s">
        <v>3918</v>
      </c>
      <c r="E131" t="s">
        <v>3919</v>
      </c>
      <c r="F131" t="s">
        <v>3920</v>
      </c>
      <c r="G131" t="s">
        <v>3921</v>
      </c>
      <c r="H131" t="s">
        <v>3922</v>
      </c>
      <c r="I131">
        <v>1133.1999999999998</v>
      </c>
      <c r="J131" s="41">
        <v>1.49E-2</v>
      </c>
      <c r="K131" s="42">
        <v>16.884679999999996</v>
      </c>
      <c r="L131" s="43">
        <v>0.85099999999999998</v>
      </c>
      <c r="M131" s="42">
        <v>14.368862679999996</v>
      </c>
      <c r="N131">
        <v>5</v>
      </c>
      <c r="O131" s="43">
        <v>21.12</v>
      </c>
      <c r="P131" s="42">
        <v>34</v>
      </c>
      <c r="Q131" s="42">
        <v>14</v>
      </c>
      <c r="R131" s="42">
        <v>18</v>
      </c>
    </row>
    <row r="132" spans="1:18" x14ac:dyDescent="0.3">
      <c r="A132" t="s">
        <v>3923</v>
      </c>
      <c r="B132" s="17">
        <v>45116</v>
      </c>
      <c r="C132" t="s">
        <v>3917</v>
      </c>
      <c r="D132" t="s">
        <v>3918</v>
      </c>
      <c r="E132" t="s">
        <v>3919</v>
      </c>
      <c r="F132" t="s">
        <v>3920</v>
      </c>
      <c r="G132" t="s">
        <v>3921</v>
      </c>
      <c r="H132" t="s">
        <v>3922</v>
      </c>
      <c r="I132">
        <v>915.09999999999991</v>
      </c>
      <c r="J132" s="41">
        <v>1.4200000000000001E-2</v>
      </c>
      <c r="K132" s="42">
        <v>12.99442</v>
      </c>
      <c r="L132" s="43">
        <v>1.081</v>
      </c>
      <c r="M132" s="42">
        <v>14.04696802</v>
      </c>
      <c r="N132">
        <v>6</v>
      </c>
      <c r="O132" s="43">
        <v>21.12</v>
      </c>
      <c r="P132" s="42">
        <v>19</v>
      </c>
      <c r="Q132" s="42">
        <v>13</v>
      </c>
      <c r="R132" s="42">
        <v>12</v>
      </c>
    </row>
    <row r="133" spans="1:18" x14ac:dyDescent="0.3">
      <c r="A133" t="s">
        <v>3923</v>
      </c>
      <c r="B133" s="17">
        <v>45117</v>
      </c>
      <c r="C133" t="s">
        <v>3917</v>
      </c>
      <c r="D133" t="s">
        <v>3918</v>
      </c>
      <c r="E133" t="s">
        <v>3919</v>
      </c>
      <c r="F133" t="s">
        <v>3920</v>
      </c>
      <c r="G133" t="s">
        <v>3921</v>
      </c>
      <c r="H133" t="s">
        <v>3922</v>
      </c>
      <c r="I133">
        <v>475.4</v>
      </c>
      <c r="J133" s="41">
        <v>1.5100000000000002E-2</v>
      </c>
      <c r="K133" s="42">
        <v>7.1785400000000008</v>
      </c>
      <c r="L133" s="43">
        <v>1.5294999999999996</v>
      </c>
      <c r="M133" s="42">
        <v>10.979576929999999</v>
      </c>
      <c r="N133">
        <v>4</v>
      </c>
      <c r="O133" s="43">
        <v>10.56</v>
      </c>
      <c r="P133" s="42">
        <v>61</v>
      </c>
      <c r="Q133" s="42">
        <v>14</v>
      </c>
      <c r="R133" s="42">
        <v>13.5</v>
      </c>
    </row>
    <row r="134" spans="1:18" x14ac:dyDescent="0.3">
      <c r="A134" t="s">
        <v>3923</v>
      </c>
      <c r="B134" s="17">
        <v>45118</v>
      </c>
      <c r="C134" t="s">
        <v>3917</v>
      </c>
      <c r="D134" t="s">
        <v>3918</v>
      </c>
      <c r="E134" t="s">
        <v>3919</v>
      </c>
      <c r="F134" t="s">
        <v>3920</v>
      </c>
      <c r="G134" t="s">
        <v>3921</v>
      </c>
      <c r="H134" t="s">
        <v>3922</v>
      </c>
      <c r="I134">
        <v>423.59999999999991</v>
      </c>
      <c r="J134" s="41">
        <v>1.2900000000000002E-2</v>
      </c>
      <c r="K134" s="42">
        <v>5.4644399999999997</v>
      </c>
      <c r="L134" s="43">
        <v>0.58649999999999991</v>
      </c>
      <c r="M134" s="42">
        <v>3.2048940599999995</v>
      </c>
      <c r="N134">
        <v>6</v>
      </c>
      <c r="O134" s="43">
        <v>158.59199999999998</v>
      </c>
      <c r="P134" s="42">
        <v>78</v>
      </c>
      <c r="Q134" s="42">
        <v>28</v>
      </c>
      <c r="R134" s="42">
        <v>15</v>
      </c>
    </row>
    <row r="135" spans="1:18" x14ac:dyDescent="0.3">
      <c r="A135" t="s">
        <v>3923</v>
      </c>
      <c r="B135" s="17">
        <v>45119</v>
      </c>
      <c r="C135" t="s">
        <v>3917</v>
      </c>
      <c r="D135" t="s">
        <v>3918</v>
      </c>
      <c r="E135" t="s">
        <v>3919</v>
      </c>
      <c r="F135" t="s">
        <v>3920</v>
      </c>
      <c r="G135" t="s">
        <v>3921</v>
      </c>
      <c r="H135" t="s">
        <v>3922</v>
      </c>
      <c r="I135">
        <v>418.49999999999989</v>
      </c>
      <c r="J135" s="41">
        <v>1.09E-2</v>
      </c>
      <c r="K135" s="42">
        <v>4.5616499999999984</v>
      </c>
      <c r="L135" s="43">
        <v>1.2304999999999999</v>
      </c>
      <c r="M135" s="42">
        <v>5.6131103249999974</v>
      </c>
      <c r="N135">
        <v>2</v>
      </c>
      <c r="O135" s="43">
        <v>48.384</v>
      </c>
      <c r="P135" s="42">
        <v>74</v>
      </c>
      <c r="Q135" s="42">
        <v>14</v>
      </c>
      <c r="R135" s="42">
        <v>18</v>
      </c>
    </row>
    <row r="136" spans="1:18" x14ac:dyDescent="0.3">
      <c r="A136" t="s">
        <v>3923</v>
      </c>
      <c r="B136" s="17">
        <v>45120</v>
      </c>
      <c r="C136" t="s">
        <v>3917</v>
      </c>
      <c r="D136" t="s">
        <v>3918</v>
      </c>
      <c r="E136" t="s">
        <v>3919</v>
      </c>
      <c r="F136" t="s">
        <v>3920</v>
      </c>
      <c r="G136" t="s">
        <v>3921</v>
      </c>
      <c r="H136" t="s">
        <v>3922</v>
      </c>
      <c r="I136">
        <v>975.09999999999991</v>
      </c>
      <c r="J136" s="41">
        <v>1.2900000000000002E-2</v>
      </c>
      <c r="K136" s="42">
        <v>12.57879</v>
      </c>
      <c r="L136" s="43">
        <v>0.81649999999999989</v>
      </c>
      <c r="M136" s="42">
        <v>10.270582034999999</v>
      </c>
      <c r="N136">
        <v>5</v>
      </c>
      <c r="O136" s="43">
        <v>30.72</v>
      </c>
      <c r="P136" s="42">
        <v>77</v>
      </c>
      <c r="Q136" s="42">
        <v>14</v>
      </c>
      <c r="R136" s="42">
        <v>6</v>
      </c>
    </row>
    <row r="137" spans="1:18" x14ac:dyDescent="0.3">
      <c r="A137" t="s">
        <v>3923</v>
      </c>
      <c r="B137" s="17">
        <v>45121</v>
      </c>
      <c r="C137" t="s">
        <v>3917</v>
      </c>
      <c r="D137" t="s">
        <v>3918</v>
      </c>
      <c r="E137" t="s">
        <v>3919</v>
      </c>
      <c r="F137" t="s">
        <v>3920</v>
      </c>
      <c r="G137" t="s">
        <v>3921</v>
      </c>
      <c r="H137" t="s">
        <v>3922</v>
      </c>
      <c r="I137">
        <v>484.99999999999989</v>
      </c>
      <c r="J137" s="41">
        <v>1.7500000000000002E-2</v>
      </c>
      <c r="K137" s="42">
        <v>8.4874999999999989</v>
      </c>
      <c r="L137" s="43">
        <v>1.403</v>
      </c>
      <c r="M137" s="42">
        <v>11.907962499999998</v>
      </c>
      <c r="N137">
        <v>3</v>
      </c>
      <c r="O137" s="43">
        <v>57.11999999999999</v>
      </c>
      <c r="P137" s="42">
        <v>48</v>
      </c>
      <c r="Q137" s="42">
        <v>2</v>
      </c>
      <c r="R137" s="42">
        <v>3</v>
      </c>
    </row>
    <row r="138" spans="1:18" x14ac:dyDescent="0.3">
      <c r="A138" t="s">
        <v>3923</v>
      </c>
      <c r="B138" s="17">
        <v>45122</v>
      </c>
      <c r="C138" t="s">
        <v>3917</v>
      </c>
      <c r="D138" t="s">
        <v>3918</v>
      </c>
      <c r="E138" t="s">
        <v>3919</v>
      </c>
      <c r="F138" t="s">
        <v>3920</v>
      </c>
      <c r="G138" t="s">
        <v>3921</v>
      </c>
      <c r="H138" t="s">
        <v>3922</v>
      </c>
      <c r="I138">
        <v>797.8</v>
      </c>
      <c r="J138" s="41">
        <v>1.3100000000000001E-2</v>
      </c>
      <c r="K138" s="42">
        <v>10.451179999999999</v>
      </c>
      <c r="L138" s="43">
        <v>1.6444999999999999</v>
      </c>
      <c r="M138" s="42">
        <v>17.186965509999997</v>
      </c>
      <c r="N138">
        <v>3</v>
      </c>
      <c r="O138" s="43">
        <v>105.504</v>
      </c>
      <c r="P138" s="42">
        <v>52</v>
      </c>
      <c r="Q138" s="42">
        <v>27</v>
      </c>
      <c r="R138" s="42">
        <v>1.5</v>
      </c>
    </row>
    <row r="139" spans="1:18" x14ac:dyDescent="0.3">
      <c r="A139" t="s">
        <v>3923</v>
      </c>
      <c r="B139" s="17">
        <v>45123</v>
      </c>
      <c r="C139" t="s">
        <v>3917</v>
      </c>
      <c r="D139" t="s">
        <v>3918</v>
      </c>
      <c r="E139" t="s">
        <v>3919</v>
      </c>
      <c r="F139" t="s">
        <v>3920</v>
      </c>
      <c r="G139" t="s">
        <v>3921</v>
      </c>
      <c r="H139" t="s">
        <v>3922</v>
      </c>
      <c r="I139">
        <v>776.09999999999991</v>
      </c>
      <c r="J139" s="41">
        <v>1.15E-2</v>
      </c>
      <c r="K139" s="42">
        <v>8.9251499999999986</v>
      </c>
      <c r="L139" s="43">
        <v>1.0924999999999998</v>
      </c>
      <c r="M139" s="42">
        <v>9.7507263749999975</v>
      </c>
      <c r="N139">
        <v>5</v>
      </c>
      <c r="O139" s="43">
        <v>57.11999999999999</v>
      </c>
      <c r="P139" s="42">
        <v>39</v>
      </c>
      <c r="Q139" s="42">
        <v>3</v>
      </c>
      <c r="R139" s="42">
        <v>7.5</v>
      </c>
    </row>
    <row r="140" spans="1:18" x14ac:dyDescent="0.3">
      <c r="A140" t="s">
        <v>3923</v>
      </c>
      <c r="B140" s="17">
        <v>45124</v>
      </c>
      <c r="C140" t="s">
        <v>3917</v>
      </c>
      <c r="D140" t="s">
        <v>3918</v>
      </c>
      <c r="E140" t="s">
        <v>3919</v>
      </c>
      <c r="F140" t="s">
        <v>3920</v>
      </c>
      <c r="G140" t="s">
        <v>3921</v>
      </c>
      <c r="H140" t="s">
        <v>3922</v>
      </c>
      <c r="I140">
        <v>277.19999999999993</v>
      </c>
      <c r="J140" s="41">
        <v>1.7600000000000001E-2</v>
      </c>
      <c r="K140" s="42">
        <v>4.8787199999999995</v>
      </c>
      <c r="L140" s="43">
        <v>0.67849999999999999</v>
      </c>
      <c r="M140" s="42">
        <v>3.3102115199999997</v>
      </c>
      <c r="N140">
        <v>0</v>
      </c>
      <c r="O140" s="43">
        <v>58.464000000000006</v>
      </c>
      <c r="P140" s="42">
        <v>25</v>
      </c>
      <c r="Q140" s="42">
        <v>14</v>
      </c>
      <c r="R140" s="42">
        <v>9</v>
      </c>
    </row>
    <row r="141" spans="1:18" x14ac:dyDescent="0.3">
      <c r="A141" t="s">
        <v>3923</v>
      </c>
      <c r="B141" s="17">
        <v>45125</v>
      </c>
      <c r="C141" t="s">
        <v>3917</v>
      </c>
      <c r="D141" t="s">
        <v>3918</v>
      </c>
      <c r="E141" t="s">
        <v>3919</v>
      </c>
      <c r="F141" t="s">
        <v>3920</v>
      </c>
      <c r="G141" t="s">
        <v>3921</v>
      </c>
      <c r="H141" t="s">
        <v>3922</v>
      </c>
      <c r="I141">
        <v>632.59999999999991</v>
      </c>
      <c r="J141" s="41">
        <v>1.44E-2</v>
      </c>
      <c r="K141" s="42">
        <v>9.1094399999999993</v>
      </c>
      <c r="L141" s="43">
        <v>0.41399999999999998</v>
      </c>
      <c r="M141" s="42">
        <v>3.7713081599999994</v>
      </c>
      <c r="N141">
        <v>1</v>
      </c>
      <c r="O141" s="43">
        <v>108.86399999999998</v>
      </c>
      <c r="P141" s="42">
        <v>77</v>
      </c>
      <c r="Q141" s="42">
        <v>26</v>
      </c>
      <c r="R141" s="42">
        <v>18</v>
      </c>
    </row>
    <row r="142" spans="1:18" x14ac:dyDescent="0.3">
      <c r="A142" t="s">
        <v>3923</v>
      </c>
      <c r="B142" s="17">
        <v>45126</v>
      </c>
      <c r="C142" t="s">
        <v>3917</v>
      </c>
      <c r="D142" t="s">
        <v>3918</v>
      </c>
      <c r="E142" t="s">
        <v>3919</v>
      </c>
      <c r="F142" t="s">
        <v>3920</v>
      </c>
      <c r="G142" t="s">
        <v>3921</v>
      </c>
      <c r="H142" t="s">
        <v>3922</v>
      </c>
      <c r="I142">
        <v>603.59999999999991</v>
      </c>
      <c r="J142" s="41">
        <v>1.2400000000000001E-2</v>
      </c>
      <c r="K142" s="42">
        <v>7.4846399999999997</v>
      </c>
      <c r="L142" s="43">
        <v>0.51750000000000007</v>
      </c>
      <c r="M142" s="42">
        <v>3.8733012000000002</v>
      </c>
      <c r="N142">
        <v>2</v>
      </c>
      <c r="O142" s="43">
        <v>55.776000000000003</v>
      </c>
      <c r="P142" s="42">
        <v>28</v>
      </c>
      <c r="Q142" s="42">
        <v>27</v>
      </c>
      <c r="R142" s="42">
        <v>15</v>
      </c>
    </row>
    <row r="143" spans="1:18" x14ac:dyDescent="0.3">
      <c r="A143" t="s">
        <v>3923</v>
      </c>
      <c r="B143" s="17">
        <v>45127</v>
      </c>
      <c r="C143" t="s">
        <v>3917</v>
      </c>
      <c r="D143" t="s">
        <v>3918</v>
      </c>
      <c r="E143" t="s">
        <v>3919</v>
      </c>
      <c r="F143" t="s">
        <v>3920</v>
      </c>
      <c r="G143" t="s">
        <v>3921</v>
      </c>
      <c r="H143" t="s">
        <v>3922</v>
      </c>
      <c r="I143">
        <v>930.8</v>
      </c>
      <c r="J143" s="41">
        <v>1.2400000000000001E-2</v>
      </c>
      <c r="K143" s="42">
        <v>11.541920000000001</v>
      </c>
      <c r="L143" s="43">
        <v>0.24149999999999994</v>
      </c>
      <c r="M143" s="42">
        <v>2.7873736799999995</v>
      </c>
      <c r="N143">
        <v>1</v>
      </c>
      <c r="O143" s="43">
        <v>56.448</v>
      </c>
      <c r="P143" s="42">
        <v>65</v>
      </c>
      <c r="Q143" s="42">
        <v>5</v>
      </c>
      <c r="R143" s="42">
        <v>10.5</v>
      </c>
    </row>
    <row r="144" spans="1:18" x14ac:dyDescent="0.3">
      <c r="A144" t="s">
        <v>3923</v>
      </c>
      <c r="B144" s="17">
        <v>45128</v>
      </c>
      <c r="C144" t="s">
        <v>3917</v>
      </c>
      <c r="D144" t="s">
        <v>3918</v>
      </c>
      <c r="E144" t="s">
        <v>3919</v>
      </c>
      <c r="F144" t="s">
        <v>3920</v>
      </c>
      <c r="G144" t="s">
        <v>3921</v>
      </c>
      <c r="H144" t="s">
        <v>3922</v>
      </c>
      <c r="I144">
        <v>523</v>
      </c>
      <c r="J144" s="41">
        <v>1.5100000000000002E-2</v>
      </c>
      <c r="K144" s="42">
        <v>7.8973000000000013</v>
      </c>
      <c r="L144" s="43">
        <v>0.72449999999999992</v>
      </c>
      <c r="M144" s="42">
        <v>5.7215938500000005</v>
      </c>
      <c r="N144">
        <v>0</v>
      </c>
      <c r="O144" s="43">
        <v>87.36</v>
      </c>
      <c r="P144" s="42">
        <v>73</v>
      </c>
      <c r="Q144" s="42">
        <v>32</v>
      </c>
      <c r="R144" s="42">
        <v>3</v>
      </c>
    </row>
    <row r="145" spans="1:18" x14ac:dyDescent="0.3">
      <c r="A145" t="s">
        <v>3923</v>
      </c>
      <c r="B145" s="17">
        <v>45129</v>
      </c>
      <c r="C145" t="s">
        <v>3917</v>
      </c>
      <c r="D145" t="s">
        <v>3918</v>
      </c>
      <c r="E145" t="s">
        <v>3919</v>
      </c>
      <c r="F145" t="s">
        <v>3920</v>
      </c>
      <c r="G145" t="s">
        <v>3921</v>
      </c>
      <c r="H145" t="s">
        <v>3922</v>
      </c>
      <c r="I145">
        <v>805</v>
      </c>
      <c r="J145" s="41">
        <v>1.4200000000000001E-2</v>
      </c>
      <c r="K145" s="42">
        <v>11.431000000000001</v>
      </c>
      <c r="L145" s="43">
        <v>0.2644999999999999</v>
      </c>
      <c r="M145" s="42">
        <v>3.0234994999999993</v>
      </c>
      <c r="N145">
        <v>1</v>
      </c>
      <c r="O145" s="43">
        <v>17.28</v>
      </c>
      <c r="P145" s="42">
        <v>56</v>
      </c>
      <c r="Q145" s="42">
        <v>27</v>
      </c>
      <c r="R145" s="42">
        <v>0</v>
      </c>
    </row>
    <row r="146" spans="1:18" x14ac:dyDescent="0.3">
      <c r="A146" t="s">
        <v>3923</v>
      </c>
      <c r="B146" s="17">
        <v>45130</v>
      </c>
      <c r="C146" t="s">
        <v>3917</v>
      </c>
      <c r="D146" t="s">
        <v>3918</v>
      </c>
      <c r="E146" t="s">
        <v>3919</v>
      </c>
      <c r="F146" t="s">
        <v>3920</v>
      </c>
      <c r="G146" t="s">
        <v>3921</v>
      </c>
      <c r="H146" t="s">
        <v>3922</v>
      </c>
      <c r="I146">
        <v>759.5</v>
      </c>
      <c r="J146" s="41">
        <v>1.1300000000000001E-2</v>
      </c>
      <c r="K146" s="42">
        <v>8.5823499999999999</v>
      </c>
      <c r="L146" s="43">
        <v>1.5524999999999998</v>
      </c>
      <c r="M146" s="42">
        <v>13.324098374999998</v>
      </c>
      <c r="N146">
        <v>1</v>
      </c>
      <c r="O146" s="43">
        <v>95.423999999999992</v>
      </c>
      <c r="P146" s="42">
        <v>68</v>
      </c>
      <c r="Q146" s="42">
        <v>24</v>
      </c>
      <c r="R146" s="42">
        <v>6</v>
      </c>
    </row>
    <row r="147" spans="1:18" x14ac:dyDescent="0.3">
      <c r="A147" t="s">
        <v>3923</v>
      </c>
      <c r="B147" s="17">
        <v>45131</v>
      </c>
      <c r="C147" t="s">
        <v>3917</v>
      </c>
      <c r="D147" t="s">
        <v>3918</v>
      </c>
      <c r="E147" t="s">
        <v>3919</v>
      </c>
      <c r="F147" t="s">
        <v>3920</v>
      </c>
      <c r="G147" t="s">
        <v>3921</v>
      </c>
      <c r="H147" t="s">
        <v>3922</v>
      </c>
      <c r="I147">
        <v>808.3</v>
      </c>
      <c r="J147" s="41">
        <v>1.7000000000000001E-2</v>
      </c>
      <c r="K147" s="42">
        <v>13.741099999999999</v>
      </c>
      <c r="L147" s="43">
        <v>0.42549999999999988</v>
      </c>
      <c r="M147" s="42">
        <v>5.8468380499999979</v>
      </c>
      <c r="N147">
        <v>0</v>
      </c>
      <c r="O147" s="43">
        <v>55.776000000000003</v>
      </c>
      <c r="P147" s="42">
        <v>53</v>
      </c>
      <c r="Q147" s="42">
        <v>9</v>
      </c>
      <c r="R147" s="42">
        <v>4.5</v>
      </c>
    </row>
    <row r="148" spans="1:18" x14ac:dyDescent="0.3">
      <c r="A148" t="s">
        <v>3923</v>
      </c>
      <c r="B148" s="17">
        <v>45132</v>
      </c>
      <c r="C148" t="s">
        <v>3917</v>
      </c>
      <c r="D148" t="s">
        <v>3918</v>
      </c>
      <c r="E148" t="s">
        <v>3919</v>
      </c>
      <c r="F148" t="s">
        <v>3920</v>
      </c>
      <c r="G148" t="s">
        <v>3921</v>
      </c>
      <c r="H148" t="s">
        <v>3922</v>
      </c>
      <c r="I148">
        <v>634.9</v>
      </c>
      <c r="J148" s="41">
        <v>1.6199999999999999E-2</v>
      </c>
      <c r="K148" s="42">
        <v>10.285379999999998</v>
      </c>
      <c r="L148" s="43">
        <v>0.36800000000000005</v>
      </c>
      <c r="M148" s="42">
        <v>3.7850198399999999</v>
      </c>
      <c r="N148">
        <v>2</v>
      </c>
      <c r="O148" s="43">
        <v>53.760000000000005</v>
      </c>
      <c r="P148" s="42">
        <v>60</v>
      </c>
      <c r="Q148" s="42">
        <v>4</v>
      </c>
      <c r="R148" s="42">
        <v>7.5</v>
      </c>
    </row>
    <row r="149" spans="1:18" x14ac:dyDescent="0.3">
      <c r="A149" t="s">
        <v>3923</v>
      </c>
      <c r="B149" s="17">
        <v>45133</v>
      </c>
      <c r="C149" t="s">
        <v>3917</v>
      </c>
      <c r="D149" t="s">
        <v>3918</v>
      </c>
      <c r="E149" t="s">
        <v>3919</v>
      </c>
      <c r="F149" t="s">
        <v>3920</v>
      </c>
      <c r="G149" t="s">
        <v>3921</v>
      </c>
      <c r="H149" t="s">
        <v>3922</v>
      </c>
      <c r="I149">
        <v>433.2</v>
      </c>
      <c r="J149" s="41">
        <v>1.3600000000000001E-2</v>
      </c>
      <c r="K149" s="42">
        <v>5.8915199999999999</v>
      </c>
      <c r="L149" s="43">
        <v>1.1154999999999997</v>
      </c>
      <c r="M149" s="42">
        <v>6.5719905599999979</v>
      </c>
      <c r="N149">
        <v>2</v>
      </c>
      <c r="O149" s="43">
        <v>59.135999999999996</v>
      </c>
      <c r="P149" s="42">
        <v>55</v>
      </c>
      <c r="Q149" s="42">
        <v>14</v>
      </c>
      <c r="R149" s="42">
        <v>3</v>
      </c>
    </row>
    <row r="150" spans="1:18" x14ac:dyDescent="0.3">
      <c r="A150" t="s">
        <v>3923</v>
      </c>
      <c r="B150" s="17">
        <v>45134</v>
      </c>
      <c r="C150" t="s">
        <v>3917</v>
      </c>
      <c r="D150" t="s">
        <v>3918</v>
      </c>
      <c r="E150" t="s">
        <v>3919</v>
      </c>
      <c r="F150" t="s">
        <v>3920</v>
      </c>
      <c r="G150" t="s">
        <v>3921</v>
      </c>
      <c r="H150" t="s">
        <v>3922</v>
      </c>
      <c r="I150">
        <v>264.29999999999995</v>
      </c>
      <c r="J150" s="41">
        <v>1.37E-2</v>
      </c>
      <c r="K150" s="42">
        <v>3.6209099999999994</v>
      </c>
      <c r="L150" s="43">
        <v>6.8999999999999992E-2</v>
      </c>
      <c r="M150" s="42">
        <v>0.24984278999999993</v>
      </c>
      <c r="N150">
        <v>3</v>
      </c>
      <c r="O150" s="43">
        <v>92.063999999999993</v>
      </c>
      <c r="P150" s="42">
        <v>56</v>
      </c>
      <c r="Q150" s="42">
        <v>19</v>
      </c>
      <c r="R150" s="42">
        <v>9</v>
      </c>
    </row>
    <row r="151" spans="1:18" x14ac:dyDescent="0.3">
      <c r="A151" t="s">
        <v>3923</v>
      </c>
      <c r="B151" s="17">
        <v>45135</v>
      </c>
      <c r="C151" t="s">
        <v>3917</v>
      </c>
      <c r="D151" t="s">
        <v>3918</v>
      </c>
      <c r="E151" t="s">
        <v>3919</v>
      </c>
      <c r="F151" t="s">
        <v>3920</v>
      </c>
      <c r="G151" t="s">
        <v>3921</v>
      </c>
      <c r="H151" t="s">
        <v>3922</v>
      </c>
      <c r="I151">
        <v>358.19999999999993</v>
      </c>
      <c r="J151" s="41">
        <v>1.5900000000000001E-2</v>
      </c>
      <c r="K151" s="42">
        <v>5.6953799999999992</v>
      </c>
      <c r="L151" s="43">
        <v>1.2074999999999998</v>
      </c>
      <c r="M151" s="42">
        <v>6.8771713499999976</v>
      </c>
      <c r="N151">
        <v>2</v>
      </c>
      <c r="O151" s="43">
        <v>182.11199999999999</v>
      </c>
      <c r="P151" s="42">
        <v>32</v>
      </c>
      <c r="Q151" s="42">
        <v>3</v>
      </c>
      <c r="R151" s="42">
        <v>6</v>
      </c>
    </row>
    <row r="152" spans="1:18" x14ac:dyDescent="0.3">
      <c r="A152" t="s">
        <v>3923</v>
      </c>
      <c r="B152" s="17">
        <v>45136</v>
      </c>
      <c r="C152" t="s">
        <v>3917</v>
      </c>
      <c r="D152" t="s">
        <v>3918</v>
      </c>
      <c r="E152" t="s">
        <v>3919</v>
      </c>
      <c r="F152" t="s">
        <v>3920</v>
      </c>
      <c r="G152" t="s">
        <v>3921</v>
      </c>
      <c r="H152" t="s">
        <v>3922</v>
      </c>
      <c r="I152">
        <v>596.5</v>
      </c>
      <c r="J152" s="41">
        <v>1.61E-2</v>
      </c>
      <c r="K152" s="42">
        <v>9.60365</v>
      </c>
      <c r="L152" s="43">
        <v>1.4259999999999999</v>
      </c>
      <c r="M152" s="42">
        <v>13.694804899999999</v>
      </c>
      <c r="N152">
        <v>1</v>
      </c>
      <c r="O152" s="43">
        <v>22.080000000000002</v>
      </c>
      <c r="P152" s="42">
        <v>65</v>
      </c>
      <c r="Q152" s="42">
        <v>17</v>
      </c>
      <c r="R152" s="42">
        <v>4.5</v>
      </c>
    </row>
    <row r="153" spans="1:18" x14ac:dyDescent="0.3">
      <c r="A153" t="s">
        <v>3923</v>
      </c>
      <c r="B153" s="17">
        <v>45137</v>
      </c>
      <c r="C153" t="s">
        <v>3917</v>
      </c>
      <c r="D153" t="s">
        <v>3918</v>
      </c>
      <c r="E153" t="s">
        <v>3919</v>
      </c>
      <c r="F153" t="s">
        <v>3920</v>
      </c>
      <c r="G153" t="s">
        <v>3921</v>
      </c>
      <c r="H153" t="s">
        <v>3922</v>
      </c>
      <c r="I153">
        <v>860.5</v>
      </c>
      <c r="J153" s="41">
        <v>1.7500000000000002E-2</v>
      </c>
      <c r="K153" s="42">
        <v>15.058750000000002</v>
      </c>
      <c r="L153" s="43">
        <v>1.1729999999999998</v>
      </c>
      <c r="M153" s="42">
        <v>17.663913749999999</v>
      </c>
      <c r="N153">
        <v>1</v>
      </c>
      <c r="O153" s="43">
        <v>186.14400000000001</v>
      </c>
      <c r="P153" s="42">
        <v>54</v>
      </c>
      <c r="Q153" s="42">
        <v>23</v>
      </c>
      <c r="R153" s="42">
        <v>1.5</v>
      </c>
    </row>
    <row r="154" spans="1:18" x14ac:dyDescent="0.3">
      <c r="A154" t="s">
        <v>3923</v>
      </c>
      <c r="B154" s="17">
        <v>45138</v>
      </c>
      <c r="C154" t="s">
        <v>3917</v>
      </c>
      <c r="D154" t="s">
        <v>3918</v>
      </c>
      <c r="E154" t="s">
        <v>3919</v>
      </c>
      <c r="F154" t="s">
        <v>3920</v>
      </c>
      <c r="G154" t="s">
        <v>3921</v>
      </c>
      <c r="H154" t="s">
        <v>3922</v>
      </c>
      <c r="I154">
        <v>712</v>
      </c>
      <c r="J154" s="41">
        <v>1.26E-2</v>
      </c>
      <c r="K154" s="42">
        <v>8.9711999999999996</v>
      </c>
      <c r="L154" s="43">
        <v>0.64399999999999991</v>
      </c>
      <c r="M154" s="42">
        <v>5.7774527999999989</v>
      </c>
      <c r="N154">
        <v>1</v>
      </c>
      <c r="O154" s="43">
        <v>171.35999999999999</v>
      </c>
      <c r="P154" s="42">
        <v>52</v>
      </c>
      <c r="Q154" s="42">
        <v>24</v>
      </c>
      <c r="R154" s="42">
        <v>13.5</v>
      </c>
    </row>
    <row r="155" spans="1:18" x14ac:dyDescent="0.3">
      <c r="A155" t="s">
        <v>3923</v>
      </c>
      <c r="B155" s="17">
        <v>45139</v>
      </c>
      <c r="C155" t="s">
        <v>3917</v>
      </c>
      <c r="D155" t="s">
        <v>3918</v>
      </c>
      <c r="E155" t="s">
        <v>3919</v>
      </c>
      <c r="F155" t="s">
        <v>3920</v>
      </c>
      <c r="G155" t="s">
        <v>3921</v>
      </c>
      <c r="H155" t="s">
        <v>3922</v>
      </c>
      <c r="I155">
        <v>336.9</v>
      </c>
      <c r="J155" s="41">
        <v>1.21E-2</v>
      </c>
      <c r="K155" s="42">
        <v>4.0764899999999997</v>
      </c>
      <c r="L155" s="43">
        <v>1.1040000000000001</v>
      </c>
      <c r="M155" s="42">
        <v>4.5004449600000003</v>
      </c>
      <c r="N155">
        <v>1</v>
      </c>
      <c r="O155" s="43">
        <v>54.431999999999988</v>
      </c>
      <c r="P155" s="42">
        <v>44</v>
      </c>
      <c r="Q155" s="42">
        <v>7</v>
      </c>
      <c r="R155" s="42">
        <v>3</v>
      </c>
    </row>
    <row r="156" spans="1:18" x14ac:dyDescent="0.3">
      <c r="A156" t="s">
        <v>3923</v>
      </c>
      <c r="B156" s="17">
        <v>45140</v>
      </c>
      <c r="C156" t="s">
        <v>3917</v>
      </c>
      <c r="D156" t="s">
        <v>3918</v>
      </c>
      <c r="E156" t="s">
        <v>3919</v>
      </c>
      <c r="F156" t="s">
        <v>3920</v>
      </c>
      <c r="G156" t="s">
        <v>3921</v>
      </c>
      <c r="H156" t="s">
        <v>3922</v>
      </c>
      <c r="I156">
        <v>805.89999999999986</v>
      </c>
      <c r="J156" s="41">
        <v>1.49E-2</v>
      </c>
      <c r="K156" s="42">
        <v>12.007909999999997</v>
      </c>
      <c r="L156" s="43">
        <v>1.3339999999999999</v>
      </c>
      <c r="M156" s="42">
        <v>16.018551939999995</v>
      </c>
      <c r="N156">
        <v>5</v>
      </c>
      <c r="O156" s="43">
        <v>104.83199999999999</v>
      </c>
      <c r="P156" s="42">
        <v>49</v>
      </c>
      <c r="Q156" s="42">
        <v>14</v>
      </c>
      <c r="R156" s="42">
        <v>9</v>
      </c>
    </row>
    <row r="157" spans="1:18" x14ac:dyDescent="0.3">
      <c r="A157" t="s">
        <v>3923</v>
      </c>
      <c r="B157" s="17">
        <v>45141</v>
      </c>
      <c r="C157" t="s">
        <v>3917</v>
      </c>
      <c r="D157" t="s">
        <v>3918</v>
      </c>
      <c r="E157" t="s">
        <v>3919</v>
      </c>
      <c r="F157" t="s">
        <v>3920</v>
      </c>
      <c r="G157" t="s">
        <v>3921</v>
      </c>
      <c r="H157" t="s">
        <v>3922</v>
      </c>
      <c r="I157">
        <v>550.19999999999993</v>
      </c>
      <c r="J157" s="41">
        <v>1.7500000000000002E-2</v>
      </c>
      <c r="K157" s="42">
        <v>9.6284999999999989</v>
      </c>
      <c r="L157" s="43">
        <v>0.80499999999999994</v>
      </c>
      <c r="M157" s="42">
        <v>7.750942499999999</v>
      </c>
      <c r="N157">
        <v>2</v>
      </c>
      <c r="O157" s="43">
        <v>146.49599999999998</v>
      </c>
      <c r="P157" s="42">
        <v>69</v>
      </c>
      <c r="Q157" s="42">
        <v>13</v>
      </c>
      <c r="R157" s="42">
        <v>13.5</v>
      </c>
    </row>
    <row r="158" spans="1:18" x14ac:dyDescent="0.3">
      <c r="A158" t="s">
        <v>3923</v>
      </c>
      <c r="B158" s="17">
        <v>45142</v>
      </c>
      <c r="C158" t="s">
        <v>3917</v>
      </c>
      <c r="D158" t="s">
        <v>3918</v>
      </c>
      <c r="E158" t="s">
        <v>3919</v>
      </c>
      <c r="F158" t="s">
        <v>3920</v>
      </c>
      <c r="G158" t="s">
        <v>3921</v>
      </c>
      <c r="H158" t="s">
        <v>3922</v>
      </c>
      <c r="I158">
        <v>1099.5999999999999</v>
      </c>
      <c r="J158" s="41">
        <v>1.1000000000000003E-2</v>
      </c>
      <c r="K158" s="42">
        <v>12.095600000000003</v>
      </c>
      <c r="L158" s="43">
        <v>1.012</v>
      </c>
      <c r="M158" s="42">
        <v>12.240747200000003</v>
      </c>
      <c r="N158">
        <v>3</v>
      </c>
      <c r="O158" s="43">
        <v>63.167999999999999</v>
      </c>
      <c r="P158" s="42">
        <v>28</v>
      </c>
      <c r="Q158" s="42">
        <v>3</v>
      </c>
      <c r="R158" s="42">
        <v>6</v>
      </c>
    </row>
    <row r="159" spans="1:18" x14ac:dyDescent="0.3">
      <c r="A159" t="s">
        <v>3923</v>
      </c>
      <c r="B159" s="17">
        <v>45143</v>
      </c>
      <c r="C159" t="s">
        <v>3917</v>
      </c>
      <c r="D159" t="s">
        <v>3918</v>
      </c>
      <c r="E159" t="s">
        <v>3919</v>
      </c>
      <c r="F159" t="s">
        <v>3920</v>
      </c>
      <c r="G159" t="s">
        <v>3921</v>
      </c>
      <c r="H159" t="s">
        <v>3922</v>
      </c>
      <c r="I159">
        <v>1105.1999999999998</v>
      </c>
      <c r="J159" s="41">
        <v>1.4000000000000002E-2</v>
      </c>
      <c r="K159" s="42">
        <v>15.472799999999999</v>
      </c>
      <c r="L159" s="43">
        <v>8.050000000000003E-2</v>
      </c>
      <c r="M159" s="42">
        <v>1.2455604000000005</v>
      </c>
      <c r="N159">
        <v>0</v>
      </c>
      <c r="O159" s="43">
        <v>41.279999999999994</v>
      </c>
      <c r="P159" s="42">
        <v>47</v>
      </c>
      <c r="Q159" s="42">
        <v>23</v>
      </c>
      <c r="R159" s="42">
        <v>10.5</v>
      </c>
    </row>
    <row r="160" spans="1:18" x14ac:dyDescent="0.3">
      <c r="A160" t="s">
        <v>3923</v>
      </c>
      <c r="B160" s="17">
        <v>45144</v>
      </c>
      <c r="C160" t="s">
        <v>3917</v>
      </c>
      <c r="D160" t="s">
        <v>3918</v>
      </c>
      <c r="E160" t="s">
        <v>3919</v>
      </c>
      <c r="F160" t="s">
        <v>3920</v>
      </c>
      <c r="G160" t="s">
        <v>3921</v>
      </c>
      <c r="H160" t="s">
        <v>3922</v>
      </c>
      <c r="I160">
        <v>651.19999999999982</v>
      </c>
      <c r="J160" s="41">
        <v>1.6E-2</v>
      </c>
      <c r="K160" s="42">
        <v>10.419199999999996</v>
      </c>
      <c r="L160" s="43">
        <v>0.74749999999999983</v>
      </c>
      <c r="M160" s="42">
        <v>7.7883519999999953</v>
      </c>
      <c r="N160">
        <v>2</v>
      </c>
      <c r="O160" s="43">
        <v>54.431999999999988</v>
      </c>
      <c r="P160" s="42">
        <v>30</v>
      </c>
      <c r="Q160" s="42">
        <v>24</v>
      </c>
      <c r="R160" s="42">
        <v>0</v>
      </c>
    </row>
    <row r="161" spans="1:18" x14ac:dyDescent="0.3">
      <c r="A161" t="s">
        <v>3923</v>
      </c>
      <c r="B161" s="17">
        <v>45145</v>
      </c>
      <c r="C161" t="s">
        <v>3917</v>
      </c>
      <c r="D161" t="s">
        <v>3918</v>
      </c>
      <c r="E161" t="s">
        <v>3919</v>
      </c>
      <c r="F161" t="s">
        <v>3920</v>
      </c>
      <c r="G161" t="s">
        <v>3921</v>
      </c>
      <c r="H161" t="s">
        <v>3922</v>
      </c>
      <c r="I161">
        <v>236</v>
      </c>
      <c r="J161" s="41">
        <v>1.1900000000000001E-2</v>
      </c>
      <c r="K161" s="42">
        <v>2.8084000000000002</v>
      </c>
      <c r="L161" s="43">
        <v>1.2994999999999999</v>
      </c>
      <c r="M161" s="42">
        <v>3.6495158000000001</v>
      </c>
      <c r="N161">
        <v>3</v>
      </c>
      <c r="O161" s="43">
        <v>214.36800000000002</v>
      </c>
      <c r="P161" s="42">
        <v>72</v>
      </c>
      <c r="Q161" s="42">
        <v>22</v>
      </c>
      <c r="R161" s="42">
        <v>7.5</v>
      </c>
    </row>
    <row r="162" spans="1:18" x14ac:dyDescent="0.3">
      <c r="A162" t="s">
        <v>3923</v>
      </c>
      <c r="B162" s="17">
        <v>45146</v>
      </c>
      <c r="C162" t="s">
        <v>3917</v>
      </c>
      <c r="D162" t="s">
        <v>3918</v>
      </c>
      <c r="E162" t="s">
        <v>3919</v>
      </c>
      <c r="F162" t="s">
        <v>3920</v>
      </c>
      <c r="G162" t="s">
        <v>3921</v>
      </c>
      <c r="H162" t="s">
        <v>3922</v>
      </c>
      <c r="I162">
        <v>828.49999999999989</v>
      </c>
      <c r="J162" s="41">
        <v>1.1200000000000002E-2</v>
      </c>
      <c r="K162" s="42">
        <v>9.2791999999999994</v>
      </c>
      <c r="L162" s="43">
        <v>1.3569999999999998</v>
      </c>
      <c r="M162" s="42">
        <v>12.591874399999996</v>
      </c>
      <c r="N162">
        <v>3</v>
      </c>
      <c r="O162" s="43">
        <v>67.872</v>
      </c>
      <c r="P162" s="42">
        <v>66</v>
      </c>
      <c r="Q162" s="42">
        <v>25</v>
      </c>
      <c r="R162" s="42">
        <v>15</v>
      </c>
    </row>
    <row r="163" spans="1:18" x14ac:dyDescent="0.3">
      <c r="A163" t="s">
        <v>3923</v>
      </c>
      <c r="B163" s="17">
        <v>45147</v>
      </c>
      <c r="C163" t="s">
        <v>3917</v>
      </c>
      <c r="D163" t="s">
        <v>3918</v>
      </c>
      <c r="E163" t="s">
        <v>3919</v>
      </c>
      <c r="F163" t="s">
        <v>3920</v>
      </c>
      <c r="G163" t="s">
        <v>3921</v>
      </c>
      <c r="H163" t="s">
        <v>3922</v>
      </c>
      <c r="I163">
        <v>691.89999999999986</v>
      </c>
      <c r="J163" s="41">
        <v>1.66E-2</v>
      </c>
      <c r="K163" s="42">
        <v>11.485539999999999</v>
      </c>
      <c r="L163" s="43">
        <v>1.2304999999999999</v>
      </c>
      <c r="M163" s="42">
        <v>14.132956969999997</v>
      </c>
      <c r="N163">
        <v>2</v>
      </c>
      <c r="O163" s="43">
        <v>11.520000000000001</v>
      </c>
      <c r="P163" s="42">
        <v>54</v>
      </c>
      <c r="Q163" s="42">
        <v>9</v>
      </c>
      <c r="R163" s="42">
        <v>10.5</v>
      </c>
    </row>
    <row r="164" spans="1:18" x14ac:dyDescent="0.3">
      <c r="A164" t="s">
        <v>3923</v>
      </c>
      <c r="B164" s="17">
        <v>45148</v>
      </c>
      <c r="C164" t="s">
        <v>3917</v>
      </c>
      <c r="D164" t="s">
        <v>3918</v>
      </c>
      <c r="E164" t="s">
        <v>3919</v>
      </c>
      <c r="F164" t="s">
        <v>3920</v>
      </c>
      <c r="G164" t="s">
        <v>3921</v>
      </c>
      <c r="H164" t="s">
        <v>3922</v>
      </c>
      <c r="I164">
        <v>846.8</v>
      </c>
      <c r="J164" s="41">
        <v>1.4700000000000001E-2</v>
      </c>
      <c r="K164" s="42">
        <v>12.44796</v>
      </c>
      <c r="L164" s="43">
        <v>1.0579999999999996</v>
      </c>
      <c r="M164" s="42">
        <v>13.169941679999996</v>
      </c>
      <c r="N164">
        <v>2</v>
      </c>
      <c r="O164" s="43">
        <v>278.20799999999997</v>
      </c>
      <c r="P164" s="42">
        <v>54</v>
      </c>
      <c r="Q164" s="42">
        <v>15</v>
      </c>
      <c r="R164" s="42">
        <v>4.5</v>
      </c>
    </row>
    <row r="165" spans="1:18" x14ac:dyDescent="0.3">
      <c r="A165" t="s">
        <v>3923</v>
      </c>
      <c r="B165" s="17">
        <v>45149</v>
      </c>
      <c r="C165" t="s">
        <v>3917</v>
      </c>
      <c r="D165" t="s">
        <v>3918</v>
      </c>
      <c r="E165" t="s">
        <v>3919</v>
      </c>
      <c r="F165" t="s">
        <v>3920</v>
      </c>
      <c r="G165" t="s">
        <v>3921</v>
      </c>
      <c r="H165" t="s">
        <v>3922</v>
      </c>
      <c r="I165">
        <v>1045.8</v>
      </c>
      <c r="J165" s="41">
        <v>1.6500000000000001E-2</v>
      </c>
      <c r="K165" s="42">
        <v>17.255700000000001</v>
      </c>
      <c r="L165" s="43">
        <v>0.42550000000000004</v>
      </c>
      <c r="M165" s="42">
        <v>7.3423003500000013</v>
      </c>
      <c r="N165">
        <v>3</v>
      </c>
      <c r="O165" s="43">
        <v>103.48799999999999</v>
      </c>
      <c r="P165" s="42">
        <v>30</v>
      </c>
      <c r="Q165" s="42">
        <v>11</v>
      </c>
      <c r="R165" s="42">
        <v>6</v>
      </c>
    </row>
    <row r="166" spans="1:18" x14ac:dyDescent="0.3">
      <c r="A166" t="s">
        <v>3923</v>
      </c>
      <c r="B166" s="17">
        <v>45150</v>
      </c>
      <c r="C166" t="s">
        <v>3917</v>
      </c>
      <c r="D166" t="s">
        <v>3918</v>
      </c>
      <c r="E166" t="s">
        <v>3919</v>
      </c>
      <c r="F166" t="s">
        <v>3920</v>
      </c>
      <c r="G166" t="s">
        <v>3921</v>
      </c>
      <c r="H166" t="s">
        <v>3922</v>
      </c>
      <c r="I166">
        <v>931.89999999999986</v>
      </c>
      <c r="J166" s="41">
        <v>1.3899999999999999E-2</v>
      </c>
      <c r="K166" s="42">
        <v>12.953409999999998</v>
      </c>
      <c r="L166" s="43">
        <v>1.0925</v>
      </c>
      <c r="M166" s="42">
        <v>14.151600424999998</v>
      </c>
      <c r="N166">
        <v>2</v>
      </c>
      <c r="O166" s="43">
        <v>301.05599999999998</v>
      </c>
      <c r="P166" s="42">
        <v>54</v>
      </c>
      <c r="Q166" s="42">
        <v>12</v>
      </c>
      <c r="R166" s="42">
        <v>6</v>
      </c>
    </row>
    <row r="167" spans="1:18" x14ac:dyDescent="0.3">
      <c r="A167" t="s">
        <v>3923</v>
      </c>
      <c r="B167" s="17">
        <v>45151</v>
      </c>
      <c r="C167" t="s">
        <v>3917</v>
      </c>
      <c r="D167" t="s">
        <v>3918</v>
      </c>
      <c r="E167" t="s">
        <v>3919</v>
      </c>
      <c r="F167" t="s">
        <v>3920</v>
      </c>
      <c r="G167" t="s">
        <v>3921</v>
      </c>
      <c r="H167" t="s">
        <v>3922</v>
      </c>
      <c r="I167">
        <v>564.79999999999995</v>
      </c>
      <c r="J167" s="41">
        <v>1.1700000000000002E-2</v>
      </c>
      <c r="K167" s="42">
        <v>6.6081600000000007</v>
      </c>
      <c r="L167" s="43">
        <v>1.3109999999999999</v>
      </c>
      <c r="M167" s="42">
        <v>8.6632977600000007</v>
      </c>
      <c r="N167">
        <v>2</v>
      </c>
      <c r="O167" s="43">
        <v>48.96</v>
      </c>
      <c r="P167" s="42">
        <v>68</v>
      </c>
      <c r="Q167" s="42">
        <v>0</v>
      </c>
      <c r="R167" s="42">
        <v>12</v>
      </c>
    </row>
    <row r="168" spans="1:18" x14ac:dyDescent="0.3">
      <c r="A168" t="s">
        <v>3923</v>
      </c>
      <c r="B168" s="17">
        <v>45152</v>
      </c>
      <c r="C168" t="s">
        <v>3917</v>
      </c>
      <c r="D168" t="s">
        <v>3918</v>
      </c>
      <c r="E168" t="s">
        <v>3919</v>
      </c>
      <c r="F168" t="s">
        <v>3920</v>
      </c>
      <c r="G168" t="s">
        <v>3921</v>
      </c>
      <c r="H168" t="s">
        <v>3922</v>
      </c>
      <c r="I168">
        <v>633.99999999999989</v>
      </c>
      <c r="J168" s="41">
        <v>1.6500000000000001E-2</v>
      </c>
      <c r="K168" s="42">
        <v>10.460999999999999</v>
      </c>
      <c r="L168" s="43">
        <v>1.4489999999999998</v>
      </c>
      <c r="M168" s="42">
        <v>15.157988999999997</v>
      </c>
      <c r="N168">
        <v>3</v>
      </c>
      <c r="O168" s="43">
        <v>408.57600000000002</v>
      </c>
      <c r="P168" s="42">
        <v>36</v>
      </c>
      <c r="Q168" s="42">
        <v>2</v>
      </c>
      <c r="R168" s="42">
        <v>4.5</v>
      </c>
    </row>
    <row r="169" spans="1:18" x14ac:dyDescent="0.3">
      <c r="A169" t="s">
        <v>3923</v>
      </c>
      <c r="B169" s="17">
        <v>45153</v>
      </c>
      <c r="C169" t="s">
        <v>3917</v>
      </c>
      <c r="D169" t="s">
        <v>3918</v>
      </c>
      <c r="E169" t="s">
        <v>3919</v>
      </c>
      <c r="F169" t="s">
        <v>3920</v>
      </c>
      <c r="G169" t="s">
        <v>3921</v>
      </c>
      <c r="H169" t="s">
        <v>3922</v>
      </c>
      <c r="I169">
        <v>615</v>
      </c>
      <c r="J169" s="41">
        <v>1.54E-2</v>
      </c>
      <c r="K169" s="42">
        <v>9.4710000000000001</v>
      </c>
      <c r="L169" s="43">
        <v>0.87399999999999989</v>
      </c>
      <c r="M169" s="42">
        <v>8.2776539999999983</v>
      </c>
      <c r="N169">
        <v>2</v>
      </c>
      <c r="O169" s="43">
        <v>242.59199999999998</v>
      </c>
      <c r="P169" s="42">
        <v>55</v>
      </c>
      <c r="Q169" s="42">
        <v>6</v>
      </c>
      <c r="R169" s="42">
        <v>9</v>
      </c>
    </row>
    <row r="170" spans="1:18" x14ac:dyDescent="0.3">
      <c r="A170" t="s">
        <v>3923</v>
      </c>
      <c r="B170" s="17">
        <v>45154</v>
      </c>
      <c r="C170" t="s">
        <v>3917</v>
      </c>
      <c r="D170" t="s">
        <v>3918</v>
      </c>
      <c r="E170" t="s">
        <v>3919</v>
      </c>
      <c r="F170" t="s">
        <v>3920</v>
      </c>
      <c r="G170" t="s">
        <v>3921</v>
      </c>
      <c r="H170" t="s">
        <v>3922</v>
      </c>
      <c r="I170">
        <v>373.49999999999989</v>
      </c>
      <c r="J170" s="41">
        <v>1.72E-2</v>
      </c>
      <c r="K170" s="42">
        <v>6.4241999999999981</v>
      </c>
      <c r="L170" s="43">
        <v>0.78200000000000003</v>
      </c>
      <c r="M170" s="42">
        <v>5.023724399999999</v>
      </c>
      <c r="N170">
        <v>1</v>
      </c>
      <c r="O170" s="43">
        <v>293.66399999999999</v>
      </c>
      <c r="P170" s="42">
        <v>65</v>
      </c>
      <c r="Q170" s="42">
        <v>22</v>
      </c>
      <c r="R170" s="42">
        <v>10.5</v>
      </c>
    </row>
    <row r="171" spans="1:18" x14ac:dyDescent="0.3">
      <c r="A171" t="s">
        <v>3923</v>
      </c>
      <c r="B171" s="17">
        <v>45155</v>
      </c>
      <c r="C171" t="s">
        <v>3917</v>
      </c>
      <c r="D171" t="s">
        <v>3918</v>
      </c>
      <c r="E171" t="s">
        <v>3919</v>
      </c>
      <c r="F171" t="s">
        <v>3920</v>
      </c>
      <c r="G171" t="s">
        <v>3921</v>
      </c>
      <c r="H171" t="s">
        <v>3922</v>
      </c>
      <c r="I171">
        <v>858.8</v>
      </c>
      <c r="J171" s="41">
        <v>1.6400000000000001E-2</v>
      </c>
      <c r="K171" s="42">
        <v>14.08432</v>
      </c>
      <c r="L171" s="43">
        <v>1.1499999999999999</v>
      </c>
      <c r="M171" s="42">
        <v>16.196967999999998</v>
      </c>
      <c r="N171">
        <v>4</v>
      </c>
      <c r="O171" s="43">
        <v>55.103999999999999</v>
      </c>
      <c r="P171" s="42">
        <v>67</v>
      </c>
      <c r="Q171" s="42">
        <v>28</v>
      </c>
      <c r="R171" s="42">
        <v>9</v>
      </c>
    </row>
    <row r="172" spans="1:18" x14ac:dyDescent="0.3">
      <c r="A172" t="s">
        <v>3923</v>
      </c>
      <c r="B172" s="17">
        <v>45156</v>
      </c>
      <c r="C172" t="s">
        <v>3917</v>
      </c>
      <c r="D172" t="s">
        <v>3918</v>
      </c>
      <c r="E172" t="s">
        <v>3919</v>
      </c>
      <c r="F172" t="s">
        <v>3920</v>
      </c>
      <c r="G172" t="s">
        <v>3921</v>
      </c>
      <c r="H172" t="s">
        <v>3922</v>
      </c>
      <c r="I172">
        <v>750.59999999999991</v>
      </c>
      <c r="J172" s="41">
        <v>1.6400000000000001E-2</v>
      </c>
      <c r="K172" s="42">
        <v>12.309839999999999</v>
      </c>
      <c r="L172" s="43">
        <v>0.66700000000000004</v>
      </c>
      <c r="M172" s="42">
        <v>8.2106632800000003</v>
      </c>
      <c r="N172">
        <v>2</v>
      </c>
      <c r="O172" s="43">
        <v>84</v>
      </c>
      <c r="P172" s="42">
        <v>65</v>
      </c>
      <c r="Q172" s="42">
        <v>17</v>
      </c>
      <c r="R172" s="42">
        <v>7.5</v>
      </c>
    </row>
    <row r="173" spans="1:18" x14ac:dyDescent="0.3">
      <c r="A173" t="s">
        <v>3923</v>
      </c>
      <c r="B173" s="17">
        <v>45157</v>
      </c>
      <c r="C173" t="s">
        <v>3917</v>
      </c>
      <c r="D173" t="s">
        <v>3918</v>
      </c>
      <c r="E173" t="s">
        <v>3919</v>
      </c>
      <c r="F173" t="s">
        <v>3920</v>
      </c>
      <c r="G173" t="s">
        <v>3921</v>
      </c>
      <c r="H173" t="s">
        <v>3922</v>
      </c>
      <c r="I173">
        <v>477.79999999999995</v>
      </c>
      <c r="J173" s="41">
        <v>1.2900000000000002E-2</v>
      </c>
      <c r="K173" s="42">
        <v>6.1636199999999999</v>
      </c>
      <c r="L173" s="43">
        <v>1.3799999999999997</v>
      </c>
      <c r="M173" s="42">
        <v>8.5057955999999972</v>
      </c>
      <c r="N173">
        <v>1</v>
      </c>
      <c r="O173" s="43">
        <v>73.919999999999987</v>
      </c>
      <c r="P173" s="42">
        <v>59</v>
      </c>
      <c r="Q173" s="42">
        <v>7</v>
      </c>
      <c r="R173" s="42">
        <v>7.5</v>
      </c>
    </row>
    <row r="174" spans="1:18" x14ac:dyDescent="0.3">
      <c r="A174" t="s">
        <v>3923</v>
      </c>
      <c r="B174" s="17">
        <v>45158</v>
      </c>
      <c r="C174" t="s">
        <v>3917</v>
      </c>
      <c r="D174" t="s">
        <v>3918</v>
      </c>
      <c r="E174" t="s">
        <v>3919</v>
      </c>
      <c r="F174" t="s">
        <v>3920</v>
      </c>
      <c r="G174" t="s">
        <v>3921</v>
      </c>
      <c r="H174" t="s">
        <v>3922</v>
      </c>
      <c r="I174">
        <v>916.8</v>
      </c>
      <c r="J174" s="41">
        <v>1.2900000000000002E-2</v>
      </c>
      <c r="K174" s="42">
        <v>11.826720000000002</v>
      </c>
      <c r="L174" s="43">
        <v>1.5294999999999996</v>
      </c>
      <c r="M174" s="42">
        <v>18.08896824</v>
      </c>
      <c r="N174">
        <v>1</v>
      </c>
      <c r="O174" s="43">
        <v>24.96</v>
      </c>
      <c r="P174" s="42">
        <v>42</v>
      </c>
      <c r="Q174" s="42">
        <v>26</v>
      </c>
      <c r="R174" s="42">
        <v>7.5</v>
      </c>
    </row>
    <row r="175" spans="1:18" x14ac:dyDescent="0.3">
      <c r="A175" t="s">
        <v>3923</v>
      </c>
      <c r="B175" s="17">
        <v>45159</v>
      </c>
      <c r="C175" t="s">
        <v>3917</v>
      </c>
      <c r="D175" t="s">
        <v>3918</v>
      </c>
      <c r="E175" t="s">
        <v>3919</v>
      </c>
      <c r="F175" t="s">
        <v>3920</v>
      </c>
      <c r="G175" t="s">
        <v>3921</v>
      </c>
      <c r="H175" t="s">
        <v>3922</v>
      </c>
      <c r="I175">
        <v>944.59999999999991</v>
      </c>
      <c r="J175" s="41">
        <v>1.0500000000000002E-2</v>
      </c>
      <c r="K175" s="42">
        <v>9.9183000000000021</v>
      </c>
      <c r="L175" s="43">
        <v>0.27600000000000002</v>
      </c>
      <c r="M175" s="42">
        <v>2.7374508000000009</v>
      </c>
      <c r="N175">
        <v>3</v>
      </c>
      <c r="O175" s="43">
        <v>274.84800000000001</v>
      </c>
      <c r="P175" s="42">
        <v>66</v>
      </c>
      <c r="Q175" s="42">
        <v>6</v>
      </c>
      <c r="R175" s="42">
        <v>1.5</v>
      </c>
    </row>
    <row r="176" spans="1:18" x14ac:dyDescent="0.3">
      <c r="A176" t="s">
        <v>3923</v>
      </c>
      <c r="B176" s="17">
        <v>45160</v>
      </c>
      <c r="C176" t="s">
        <v>3917</v>
      </c>
      <c r="D176" t="s">
        <v>3918</v>
      </c>
      <c r="E176" t="s">
        <v>3919</v>
      </c>
      <c r="F176" t="s">
        <v>3920</v>
      </c>
      <c r="G176" t="s">
        <v>3921</v>
      </c>
      <c r="H176" t="s">
        <v>3922</v>
      </c>
      <c r="I176">
        <v>663.69999999999993</v>
      </c>
      <c r="J176" s="41">
        <v>1.5700000000000002E-2</v>
      </c>
      <c r="K176" s="42">
        <v>10.42009</v>
      </c>
      <c r="L176" s="43">
        <v>0.47149999999999997</v>
      </c>
      <c r="M176" s="42">
        <v>4.9130724350000001</v>
      </c>
      <c r="N176">
        <v>2</v>
      </c>
      <c r="O176" s="43">
        <v>233.18399999999997</v>
      </c>
      <c r="P176" s="42">
        <v>20</v>
      </c>
      <c r="Q176" s="42">
        <v>23</v>
      </c>
      <c r="R176" s="42">
        <v>4.5</v>
      </c>
    </row>
    <row r="177" spans="1:18" x14ac:dyDescent="0.3">
      <c r="A177" t="s">
        <v>3923</v>
      </c>
      <c r="B177" s="17">
        <v>45161</v>
      </c>
      <c r="C177" t="s">
        <v>3917</v>
      </c>
      <c r="D177" t="s">
        <v>3918</v>
      </c>
      <c r="E177" t="s">
        <v>3919</v>
      </c>
      <c r="F177" t="s">
        <v>3920</v>
      </c>
      <c r="G177" t="s">
        <v>3921</v>
      </c>
      <c r="H177" t="s">
        <v>3922</v>
      </c>
      <c r="I177">
        <v>452.7</v>
      </c>
      <c r="J177" s="41">
        <v>1.5700000000000002E-2</v>
      </c>
      <c r="K177" s="42">
        <v>7.1073900000000005</v>
      </c>
      <c r="L177" s="43">
        <v>1.4259999999999997</v>
      </c>
      <c r="M177" s="42">
        <v>10.135138139999999</v>
      </c>
      <c r="N177">
        <v>5</v>
      </c>
      <c r="O177" s="43">
        <v>33.6</v>
      </c>
      <c r="P177" s="42">
        <v>78</v>
      </c>
      <c r="Q177" s="42">
        <v>18</v>
      </c>
      <c r="R177" s="42">
        <v>4.5</v>
      </c>
    </row>
    <row r="178" spans="1:18" x14ac:dyDescent="0.3">
      <c r="A178" t="s">
        <v>3923</v>
      </c>
      <c r="B178" s="17">
        <v>45162</v>
      </c>
      <c r="C178" t="s">
        <v>3917</v>
      </c>
      <c r="D178" t="s">
        <v>3918</v>
      </c>
      <c r="E178" t="s">
        <v>3919</v>
      </c>
      <c r="F178" t="s">
        <v>3920</v>
      </c>
      <c r="G178" t="s">
        <v>3921</v>
      </c>
      <c r="H178" t="s">
        <v>3922</v>
      </c>
      <c r="I178">
        <v>947.59999999999991</v>
      </c>
      <c r="J178" s="41">
        <v>1.4200000000000001E-2</v>
      </c>
      <c r="K178" s="42">
        <v>13.455919999999999</v>
      </c>
      <c r="L178" s="43">
        <v>1.0579999999999996</v>
      </c>
      <c r="M178" s="42">
        <v>14.236363359999993</v>
      </c>
      <c r="N178">
        <v>2</v>
      </c>
      <c r="O178" s="43">
        <v>34.56</v>
      </c>
      <c r="P178" s="42">
        <v>49</v>
      </c>
      <c r="Q178" s="42">
        <v>27</v>
      </c>
      <c r="R178" s="42">
        <v>10.5</v>
      </c>
    </row>
    <row r="179" spans="1:18" x14ac:dyDescent="0.3">
      <c r="A179" t="s">
        <v>3923</v>
      </c>
      <c r="B179" s="17">
        <v>45163</v>
      </c>
      <c r="C179" t="s">
        <v>3917</v>
      </c>
      <c r="D179" t="s">
        <v>3918</v>
      </c>
      <c r="E179" t="s">
        <v>3919</v>
      </c>
      <c r="F179" t="s">
        <v>3920</v>
      </c>
      <c r="G179" t="s">
        <v>3921</v>
      </c>
      <c r="H179" t="s">
        <v>3922</v>
      </c>
      <c r="I179">
        <v>530.19999999999993</v>
      </c>
      <c r="J179" s="41">
        <v>1.7900000000000003E-2</v>
      </c>
      <c r="K179" s="42">
        <v>9.4905799999999996</v>
      </c>
      <c r="L179" s="43">
        <v>0.3105</v>
      </c>
      <c r="M179" s="42">
        <v>2.9468250899999999</v>
      </c>
      <c r="N179">
        <v>3</v>
      </c>
      <c r="O179" s="43">
        <v>180.768</v>
      </c>
      <c r="P179" s="42">
        <v>39</v>
      </c>
      <c r="Q179" s="42">
        <v>30</v>
      </c>
      <c r="R179" s="42">
        <v>12</v>
      </c>
    </row>
    <row r="180" spans="1:18" x14ac:dyDescent="0.3">
      <c r="A180" t="s">
        <v>3923</v>
      </c>
      <c r="B180" s="17">
        <v>45164</v>
      </c>
      <c r="C180" t="s">
        <v>3917</v>
      </c>
      <c r="D180" t="s">
        <v>3918</v>
      </c>
      <c r="E180" t="s">
        <v>3919</v>
      </c>
      <c r="F180" t="s">
        <v>3920</v>
      </c>
      <c r="G180" t="s">
        <v>3921</v>
      </c>
      <c r="H180" t="s">
        <v>3922</v>
      </c>
      <c r="I180">
        <v>832.69999999999982</v>
      </c>
      <c r="J180" s="41">
        <v>1.43E-2</v>
      </c>
      <c r="K180" s="42">
        <v>11.907609999999998</v>
      </c>
      <c r="L180" s="43">
        <v>0.32199999999999995</v>
      </c>
      <c r="M180" s="42">
        <v>3.8342504199999987</v>
      </c>
      <c r="N180">
        <v>1</v>
      </c>
      <c r="O180" s="43">
        <v>137.08799999999999</v>
      </c>
      <c r="P180" s="42">
        <v>69</v>
      </c>
      <c r="Q180" s="42">
        <v>16</v>
      </c>
      <c r="R180" s="42">
        <v>4.5</v>
      </c>
    </row>
    <row r="181" spans="1:18" x14ac:dyDescent="0.3">
      <c r="A181" t="s">
        <v>3923</v>
      </c>
      <c r="B181" s="17">
        <v>45165</v>
      </c>
      <c r="C181" t="s">
        <v>3917</v>
      </c>
      <c r="D181" t="s">
        <v>3918</v>
      </c>
      <c r="E181" t="s">
        <v>3919</v>
      </c>
      <c r="F181" t="s">
        <v>3920</v>
      </c>
      <c r="G181" t="s">
        <v>3921</v>
      </c>
      <c r="H181" t="s">
        <v>3922</v>
      </c>
      <c r="I181">
        <v>918.5</v>
      </c>
      <c r="J181" s="41">
        <v>1.4600000000000002E-2</v>
      </c>
      <c r="K181" s="42">
        <v>13.410100000000002</v>
      </c>
      <c r="L181" s="43">
        <v>0.24149999999999999</v>
      </c>
      <c r="M181" s="42">
        <v>3.2385391500000003</v>
      </c>
      <c r="N181">
        <v>2</v>
      </c>
      <c r="O181" s="43">
        <v>6.7200000000000006</v>
      </c>
      <c r="P181" s="42">
        <v>47</v>
      </c>
      <c r="Q181" s="42">
        <v>19</v>
      </c>
      <c r="R181" s="42">
        <v>10.5</v>
      </c>
    </row>
    <row r="182" spans="1:18" x14ac:dyDescent="0.3">
      <c r="A182" t="s">
        <v>3923</v>
      </c>
      <c r="B182" s="17">
        <v>45166</v>
      </c>
      <c r="C182" t="s">
        <v>3917</v>
      </c>
      <c r="D182" t="s">
        <v>3918</v>
      </c>
      <c r="E182" t="s">
        <v>3919</v>
      </c>
      <c r="F182" t="s">
        <v>3920</v>
      </c>
      <c r="G182" t="s">
        <v>3921</v>
      </c>
      <c r="H182" t="s">
        <v>3922</v>
      </c>
      <c r="I182">
        <v>323.19999999999993</v>
      </c>
      <c r="J182" s="41">
        <v>1.7500000000000002E-2</v>
      </c>
      <c r="K182" s="42">
        <v>5.6559999999999997</v>
      </c>
      <c r="L182" s="43">
        <v>0.41399999999999998</v>
      </c>
      <c r="M182" s="42">
        <v>2.3415839999999997</v>
      </c>
      <c r="N182">
        <v>5</v>
      </c>
      <c r="O182" s="43">
        <v>3.84</v>
      </c>
      <c r="P182" s="42">
        <v>29</v>
      </c>
      <c r="Q182" s="42">
        <v>29</v>
      </c>
      <c r="R182" s="42">
        <v>3</v>
      </c>
    </row>
    <row r="183" spans="1:18" x14ac:dyDescent="0.3">
      <c r="A183" t="s">
        <v>3923</v>
      </c>
      <c r="B183" s="17">
        <v>45167</v>
      </c>
      <c r="C183" t="s">
        <v>3917</v>
      </c>
      <c r="D183" t="s">
        <v>3918</v>
      </c>
      <c r="E183" t="s">
        <v>3919</v>
      </c>
      <c r="F183" t="s">
        <v>3920</v>
      </c>
      <c r="G183" t="s">
        <v>3921</v>
      </c>
      <c r="H183" t="s">
        <v>3922</v>
      </c>
      <c r="I183">
        <v>563.19999999999993</v>
      </c>
      <c r="J183" s="41">
        <v>1.0500000000000002E-2</v>
      </c>
      <c r="K183" s="42">
        <v>5.9136000000000006</v>
      </c>
      <c r="L183" s="43">
        <v>0.44849999999999995</v>
      </c>
      <c r="M183" s="42">
        <v>2.6522496000000002</v>
      </c>
      <c r="N183">
        <v>0</v>
      </c>
      <c r="O183" s="43">
        <v>16.32</v>
      </c>
      <c r="P183" s="42">
        <v>41</v>
      </c>
      <c r="Q183" s="42">
        <v>22</v>
      </c>
      <c r="R183" s="42">
        <v>15</v>
      </c>
    </row>
    <row r="184" spans="1:18" x14ac:dyDescent="0.3">
      <c r="A184" t="s">
        <v>3923</v>
      </c>
      <c r="B184" s="17">
        <v>45168</v>
      </c>
      <c r="C184" t="s">
        <v>3917</v>
      </c>
      <c r="D184" t="s">
        <v>3918</v>
      </c>
      <c r="E184" t="s">
        <v>3919</v>
      </c>
      <c r="F184" t="s">
        <v>3920</v>
      </c>
      <c r="G184" t="s">
        <v>3921</v>
      </c>
      <c r="H184" t="s">
        <v>3922</v>
      </c>
      <c r="I184">
        <v>424.49999999999989</v>
      </c>
      <c r="J184" s="41">
        <v>1.5000000000000003E-2</v>
      </c>
      <c r="K184" s="42">
        <v>6.3674999999999997</v>
      </c>
      <c r="L184" s="43">
        <v>0.21849999999999997</v>
      </c>
      <c r="M184" s="42">
        <v>1.3912987499999998</v>
      </c>
      <c r="N184">
        <v>2</v>
      </c>
      <c r="O184" s="43">
        <v>55.103999999999999</v>
      </c>
      <c r="P184" s="42">
        <v>32</v>
      </c>
      <c r="Q184" s="42">
        <v>8</v>
      </c>
      <c r="R184" s="42">
        <v>0</v>
      </c>
    </row>
    <row r="185" spans="1:18" x14ac:dyDescent="0.3">
      <c r="A185" t="s">
        <v>3923</v>
      </c>
      <c r="B185" s="17">
        <v>45169</v>
      </c>
      <c r="C185" t="s">
        <v>3917</v>
      </c>
      <c r="D185" t="s">
        <v>3918</v>
      </c>
      <c r="E185" t="s">
        <v>3919</v>
      </c>
      <c r="F185" t="s">
        <v>3920</v>
      </c>
      <c r="G185" t="s">
        <v>3921</v>
      </c>
      <c r="H185" t="s">
        <v>3922</v>
      </c>
      <c r="I185">
        <v>606.4</v>
      </c>
      <c r="J185" s="41">
        <v>1.1100000000000002E-2</v>
      </c>
      <c r="K185" s="42">
        <v>6.731040000000001</v>
      </c>
      <c r="L185" s="43">
        <v>0.74749999999999994</v>
      </c>
      <c r="M185" s="42">
        <v>5.0314524</v>
      </c>
      <c r="N185">
        <v>2</v>
      </c>
      <c r="O185" s="43">
        <v>103.48799999999999</v>
      </c>
      <c r="P185" s="42">
        <v>64</v>
      </c>
      <c r="Q185" s="42">
        <v>26</v>
      </c>
      <c r="R185" s="42">
        <v>7.5</v>
      </c>
    </row>
    <row r="186" spans="1:18" x14ac:dyDescent="0.3">
      <c r="A186" t="s">
        <v>3924</v>
      </c>
      <c r="B186" s="17">
        <v>45170</v>
      </c>
      <c r="C186" t="s">
        <v>3917</v>
      </c>
      <c r="D186" t="s">
        <v>3918</v>
      </c>
      <c r="E186" t="s">
        <v>3919</v>
      </c>
      <c r="F186" t="s">
        <v>3920</v>
      </c>
      <c r="G186" t="s">
        <v>3921</v>
      </c>
      <c r="H186" t="s">
        <v>3922</v>
      </c>
      <c r="I186">
        <v>1841</v>
      </c>
      <c r="J186" s="41">
        <v>1.72E-2</v>
      </c>
      <c r="K186" s="42">
        <v>31.665199999999999</v>
      </c>
      <c r="L186" s="43">
        <v>0.86249999999999982</v>
      </c>
      <c r="M186" s="42">
        <v>27.311234999999993</v>
      </c>
      <c r="N186">
        <v>1</v>
      </c>
      <c r="O186" s="43">
        <v>67.2</v>
      </c>
      <c r="P186" s="42">
        <v>71</v>
      </c>
      <c r="Q186" s="42">
        <v>6</v>
      </c>
      <c r="R186" s="42">
        <v>6</v>
      </c>
    </row>
    <row r="187" spans="1:18" x14ac:dyDescent="0.3">
      <c r="A187" t="s">
        <v>3924</v>
      </c>
      <c r="B187" s="17">
        <v>45171</v>
      </c>
      <c r="C187" t="s">
        <v>3917</v>
      </c>
      <c r="D187" t="s">
        <v>3918</v>
      </c>
      <c r="E187" t="s">
        <v>3919</v>
      </c>
      <c r="F187" t="s">
        <v>3920</v>
      </c>
      <c r="G187" t="s">
        <v>3921</v>
      </c>
      <c r="H187" t="s">
        <v>3922</v>
      </c>
      <c r="I187">
        <v>2138</v>
      </c>
      <c r="J187" s="41">
        <v>1.2500000000000001E-2</v>
      </c>
      <c r="K187" s="42">
        <v>26.725000000000001</v>
      </c>
      <c r="L187" s="43">
        <v>1.0234999999999999</v>
      </c>
      <c r="M187" s="42">
        <v>27.353037499999999</v>
      </c>
      <c r="N187">
        <v>0</v>
      </c>
      <c r="O187" s="43">
        <v>93.408000000000001</v>
      </c>
      <c r="P187" s="42">
        <v>73</v>
      </c>
      <c r="Q187" s="42">
        <v>19</v>
      </c>
      <c r="R187" s="42">
        <v>9</v>
      </c>
    </row>
    <row r="188" spans="1:18" x14ac:dyDescent="0.3">
      <c r="A188" t="s">
        <v>3924</v>
      </c>
      <c r="B188" s="17">
        <v>45172</v>
      </c>
      <c r="C188" t="s">
        <v>3917</v>
      </c>
      <c r="D188" t="s">
        <v>3918</v>
      </c>
      <c r="E188" t="s">
        <v>3919</v>
      </c>
      <c r="F188" t="s">
        <v>3920</v>
      </c>
      <c r="G188" t="s">
        <v>3921</v>
      </c>
      <c r="H188" t="s">
        <v>3922</v>
      </c>
      <c r="I188">
        <v>1448</v>
      </c>
      <c r="J188" s="41">
        <v>1.8200000000000001E-2</v>
      </c>
      <c r="K188" s="42">
        <v>26.3536</v>
      </c>
      <c r="L188" s="43">
        <v>0.37949999999999995</v>
      </c>
      <c r="M188" s="42">
        <v>10.001191199999999</v>
      </c>
      <c r="N188">
        <v>1</v>
      </c>
      <c r="O188" s="43">
        <v>92.063999999999993</v>
      </c>
      <c r="P188" s="42">
        <v>74</v>
      </c>
      <c r="Q188" s="42">
        <v>21</v>
      </c>
      <c r="R188" s="42">
        <v>3</v>
      </c>
    </row>
    <row r="189" spans="1:18" x14ac:dyDescent="0.3">
      <c r="A189" t="s">
        <v>3924</v>
      </c>
      <c r="B189" s="17">
        <v>45173</v>
      </c>
      <c r="C189" t="s">
        <v>3917</v>
      </c>
      <c r="D189" t="s">
        <v>3918</v>
      </c>
      <c r="E189" t="s">
        <v>3919</v>
      </c>
      <c r="F189" t="s">
        <v>3920</v>
      </c>
      <c r="G189" t="s">
        <v>3921</v>
      </c>
      <c r="H189" t="s">
        <v>3922</v>
      </c>
      <c r="I189">
        <v>1442</v>
      </c>
      <c r="J189" s="41">
        <v>1.8600000000000002E-2</v>
      </c>
      <c r="K189" s="42">
        <v>26.821200000000001</v>
      </c>
      <c r="L189" s="43">
        <v>1.6559999999999999</v>
      </c>
      <c r="M189" s="42">
        <v>44.415907199999999</v>
      </c>
      <c r="N189">
        <v>2</v>
      </c>
      <c r="O189" s="43">
        <v>57.791999999999994</v>
      </c>
      <c r="P189" s="42">
        <v>55</v>
      </c>
      <c r="Q189" s="42">
        <v>35</v>
      </c>
      <c r="R189" s="42">
        <v>12</v>
      </c>
    </row>
    <row r="190" spans="1:18" x14ac:dyDescent="0.3">
      <c r="A190" t="s">
        <v>3924</v>
      </c>
      <c r="B190" s="17">
        <v>45174</v>
      </c>
      <c r="C190" t="s">
        <v>3917</v>
      </c>
      <c r="D190" t="s">
        <v>3918</v>
      </c>
      <c r="E190" t="s">
        <v>3919</v>
      </c>
      <c r="F190" t="s">
        <v>3920</v>
      </c>
      <c r="G190" t="s">
        <v>3921</v>
      </c>
      <c r="H190" t="s">
        <v>3922</v>
      </c>
      <c r="I190">
        <v>1497</v>
      </c>
      <c r="J190" s="41">
        <v>1.1100000000000002E-2</v>
      </c>
      <c r="K190" s="42">
        <v>16.616700000000002</v>
      </c>
      <c r="L190" s="43">
        <v>1.0004999999999999</v>
      </c>
      <c r="M190" s="42">
        <v>16.625008350000002</v>
      </c>
      <c r="N190">
        <v>3</v>
      </c>
      <c r="O190" s="43">
        <v>171.35999999999999</v>
      </c>
      <c r="P190" s="42">
        <v>68</v>
      </c>
      <c r="Q190" s="42">
        <v>6</v>
      </c>
      <c r="R190" s="42">
        <v>0</v>
      </c>
    </row>
    <row r="191" spans="1:18" x14ac:dyDescent="0.3">
      <c r="A191" t="s">
        <v>3924</v>
      </c>
      <c r="B191" s="17">
        <v>45175</v>
      </c>
      <c r="C191" t="s">
        <v>3917</v>
      </c>
      <c r="D191" t="s">
        <v>3918</v>
      </c>
      <c r="E191" t="s">
        <v>3919</v>
      </c>
      <c r="F191" t="s">
        <v>3920</v>
      </c>
      <c r="G191" t="s">
        <v>3921</v>
      </c>
      <c r="H191" t="s">
        <v>3922</v>
      </c>
      <c r="I191">
        <v>1581</v>
      </c>
      <c r="J191" s="41">
        <v>1.38E-2</v>
      </c>
      <c r="K191" s="42">
        <v>21.817799999999998</v>
      </c>
      <c r="L191" s="43">
        <v>1.3109999999999997</v>
      </c>
      <c r="M191" s="42">
        <v>28.603135799999993</v>
      </c>
      <c r="N191">
        <v>0</v>
      </c>
      <c r="O191" s="43">
        <v>26.880000000000003</v>
      </c>
      <c r="P191" s="42">
        <v>86</v>
      </c>
      <c r="Q191" s="42">
        <v>18</v>
      </c>
      <c r="R191" s="42">
        <v>7.5</v>
      </c>
    </row>
    <row r="192" spans="1:18" x14ac:dyDescent="0.3">
      <c r="A192" t="s">
        <v>3924</v>
      </c>
      <c r="B192" s="17">
        <v>45176</v>
      </c>
      <c r="C192" t="s">
        <v>3917</v>
      </c>
      <c r="D192" t="s">
        <v>3918</v>
      </c>
      <c r="E192" t="s">
        <v>3919</v>
      </c>
      <c r="F192" t="s">
        <v>3920</v>
      </c>
      <c r="G192" t="s">
        <v>3921</v>
      </c>
      <c r="H192" t="s">
        <v>3922</v>
      </c>
      <c r="I192">
        <v>1741</v>
      </c>
      <c r="J192" s="41">
        <v>1.14E-2</v>
      </c>
      <c r="K192" s="42">
        <v>19.8474</v>
      </c>
      <c r="L192" s="43">
        <v>1.2419999999999998</v>
      </c>
      <c r="M192" s="42">
        <v>24.650470799999997</v>
      </c>
      <c r="N192">
        <v>2</v>
      </c>
      <c r="O192" s="43">
        <v>42.335999999999999</v>
      </c>
      <c r="P192" s="42">
        <v>52</v>
      </c>
      <c r="Q192" s="42">
        <v>32</v>
      </c>
      <c r="R192" s="42">
        <v>10.5</v>
      </c>
    </row>
    <row r="193" spans="1:18" x14ac:dyDescent="0.3">
      <c r="A193" t="s">
        <v>3924</v>
      </c>
      <c r="B193" s="17">
        <v>45177</v>
      </c>
      <c r="C193" t="s">
        <v>3917</v>
      </c>
      <c r="D193" t="s">
        <v>3918</v>
      </c>
      <c r="E193" t="s">
        <v>3919</v>
      </c>
      <c r="F193" t="s">
        <v>3920</v>
      </c>
      <c r="G193" t="s">
        <v>3921</v>
      </c>
      <c r="H193" t="s">
        <v>3922</v>
      </c>
      <c r="I193">
        <v>1396</v>
      </c>
      <c r="J193" s="41">
        <v>1.8700000000000001E-2</v>
      </c>
      <c r="K193" s="42">
        <v>26.105200000000004</v>
      </c>
      <c r="L193" s="43">
        <v>0.96599999999999986</v>
      </c>
      <c r="M193" s="42">
        <v>25.217623199999998</v>
      </c>
      <c r="N193">
        <v>2</v>
      </c>
      <c r="O193" s="43">
        <v>174.04799999999997</v>
      </c>
      <c r="P193" s="42">
        <v>33</v>
      </c>
      <c r="Q193" s="42">
        <v>34</v>
      </c>
      <c r="R193" s="42">
        <v>6</v>
      </c>
    </row>
    <row r="194" spans="1:18" x14ac:dyDescent="0.3">
      <c r="A194" t="s">
        <v>3924</v>
      </c>
      <c r="B194" s="17">
        <v>45178</v>
      </c>
      <c r="C194" t="s">
        <v>3917</v>
      </c>
      <c r="D194" t="s">
        <v>3918</v>
      </c>
      <c r="E194" t="s">
        <v>3919</v>
      </c>
      <c r="F194" t="s">
        <v>3920</v>
      </c>
      <c r="G194" t="s">
        <v>3921</v>
      </c>
      <c r="H194" t="s">
        <v>3922</v>
      </c>
      <c r="I194">
        <v>2363</v>
      </c>
      <c r="J194" s="41">
        <v>1.9299999999999998E-2</v>
      </c>
      <c r="K194" s="42">
        <v>45.605899999999991</v>
      </c>
      <c r="L194" s="43">
        <v>0.22999999999999998</v>
      </c>
      <c r="M194" s="42">
        <v>10.489356999999996</v>
      </c>
      <c r="N194">
        <v>2</v>
      </c>
      <c r="O194" s="43">
        <v>305.08800000000002</v>
      </c>
      <c r="P194" s="42">
        <v>44</v>
      </c>
      <c r="Q194" s="42">
        <v>23</v>
      </c>
      <c r="R194" s="42">
        <v>7.5</v>
      </c>
    </row>
    <row r="195" spans="1:18" x14ac:dyDescent="0.3">
      <c r="A195" t="s">
        <v>3924</v>
      </c>
      <c r="B195" s="17">
        <v>45179</v>
      </c>
      <c r="C195" t="s">
        <v>3917</v>
      </c>
      <c r="D195" t="s">
        <v>3918</v>
      </c>
      <c r="E195" t="s">
        <v>3919</v>
      </c>
      <c r="F195" t="s">
        <v>3920</v>
      </c>
      <c r="G195" t="s">
        <v>3921</v>
      </c>
      <c r="H195" t="s">
        <v>3922</v>
      </c>
      <c r="I195">
        <v>1312</v>
      </c>
      <c r="J195" s="41">
        <v>1.23E-2</v>
      </c>
      <c r="K195" s="42">
        <v>16.137599999999999</v>
      </c>
      <c r="L195" s="43">
        <v>1.3224999999999998</v>
      </c>
      <c r="M195" s="42">
        <v>21.341975999999995</v>
      </c>
      <c r="N195">
        <v>2</v>
      </c>
      <c r="O195" s="43">
        <v>152.54400000000001</v>
      </c>
      <c r="P195" s="42">
        <v>54</v>
      </c>
      <c r="Q195" s="42">
        <v>19</v>
      </c>
      <c r="R195" s="42">
        <v>0</v>
      </c>
    </row>
    <row r="196" spans="1:18" x14ac:dyDescent="0.3">
      <c r="A196" t="s">
        <v>3924</v>
      </c>
      <c r="B196" s="17">
        <v>45180</v>
      </c>
      <c r="C196" t="s">
        <v>3917</v>
      </c>
      <c r="D196" t="s">
        <v>3918</v>
      </c>
      <c r="E196" t="s">
        <v>3919</v>
      </c>
      <c r="F196" t="s">
        <v>3920</v>
      </c>
      <c r="G196" t="s">
        <v>3921</v>
      </c>
      <c r="H196" t="s">
        <v>3922</v>
      </c>
      <c r="I196">
        <v>1455</v>
      </c>
      <c r="J196" s="41">
        <v>1.6600000000000004E-2</v>
      </c>
      <c r="K196" s="42">
        <v>24.153000000000006</v>
      </c>
      <c r="L196" s="43">
        <v>0.90850000000000009</v>
      </c>
      <c r="M196" s="42">
        <v>21.943000500000007</v>
      </c>
      <c r="N196">
        <v>2</v>
      </c>
      <c r="O196" s="43">
        <v>77.279999999999987</v>
      </c>
      <c r="P196" s="42">
        <v>78</v>
      </c>
      <c r="Q196" s="42">
        <v>24</v>
      </c>
      <c r="R196" s="42">
        <v>3</v>
      </c>
    </row>
    <row r="197" spans="1:18" x14ac:dyDescent="0.3">
      <c r="A197" t="s">
        <v>3924</v>
      </c>
      <c r="B197" s="17">
        <v>45181</v>
      </c>
      <c r="C197" t="s">
        <v>3917</v>
      </c>
      <c r="D197" t="s">
        <v>3918</v>
      </c>
      <c r="E197" t="s">
        <v>3919</v>
      </c>
      <c r="F197" t="s">
        <v>3920</v>
      </c>
      <c r="G197" t="s">
        <v>3921</v>
      </c>
      <c r="H197" t="s">
        <v>3922</v>
      </c>
      <c r="I197">
        <v>1928</v>
      </c>
      <c r="J197" s="41">
        <v>1.52E-2</v>
      </c>
      <c r="K197" s="42">
        <v>29.305599999999998</v>
      </c>
      <c r="L197" s="43">
        <v>1.3109999999999999</v>
      </c>
      <c r="M197" s="42">
        <v>38.419641599999999</v>
      </c>
      <c r="N197">
        <v>2</v>
      </c>
      <c r="O197" s="43">
        <v>6.7200000000000006</v>
      </c>
      <c r="P197" s="42">
        <v>92</v>
      </c>
      <c r="Q197" s="42">
        <v>18</v>
      </c>
      <c r="R197" s="42">
        <v>6</v>
      </c>
    </row>
    <row r="198" spans="1:18" x14ac:dyDescent="0.3">
      <c r="A198" t="s">
        <v>3924</v>
      </c>
      <c r="B198" s="17">
        <v>45182</v>
      </c>
      <c r="C198" t="s">
        <v>3917</v>
      </c>
      <c r="D198" t="s">
        <v>3918</v>
      </c>
      <c r="E198" t="s">
        <v>3919</v>
      </c>
      <c r="F198" t="s">
        <v>3920</v>
      </c>
      <c r="G198" t="s">
        <v>3921</v>
      </c>
      <c r="H198" t="s">
        <v>3922</v>
      </c>
      <c r="I198">
        <v>1270</v>
      </c>
      <c r="J198" s="41">
        <v>1.2499999999999999E-2</v>
      </c>
      <c r="K198" s="42">
        <v>15.874999999999998</v>
      </c>
      <c r="L198" s="43">
        <v>1.6559999999999999</v>
      </c>
      <c r="M198" s="42">
        <v>26.288999999999994</v>
      </c>
      <c r="N198">
        <v>2</v>
      </c>
      <c r="O198" s="43">
        <v>0</v>
      </c>
      <c r="P198" s="42">
        <v>65</v>
      </c>
      <c r="Q198" s="42">
        <v>23</v>
      </c>
      <c r="R198" s="42">
        <v>3</v>
      </c>
    </row>
    <row r="199" spans="1:18" x14ac:dyDescent="0.3">
      <c r="A199" t="s">
        <v>3924</v>
      </c>
      <c r="B199" s="17">
        <v>45183</v>
      </c>
      <c r="C199" t="s">
        <v>3917</v>
      </c>
      <c r="D199" t="s">
        <v>3918</v>
      </c>
      <c r="E199" t="s">
        <v>3919</v>
      </c>
      <c r="F199" t="s">
        <v>3920</v>
      </c>
      <c r="G199" t="s">
        <v>3921</v>
      </c>
      <c r="H199" t="s">
        <v>3922</v>
      </c>
      <c r="I199">
        <v>2128</v>
      </c>
      <c r="J199" s="41">
        <v>1.1100000000000002E-2</v>
      </c>
      <c r="K199" s="42">
        <v>23.620800000000006</v>
      </c>
      <c r="L199" s="43">
        <v>1.081</v>
      </c>
      <c r="M199" s="42">
        <v>25.534084800000006</v>
      </c>
      <c r="N199">
        <v>3</v>
      </c>
      <c r="O199" s="43">
        <v>6.7200000000000006</v>
      </c>
      <c r="P199" s="42">
        <v>76</v>
      </c>
      <c r="Q199" s="42">
        <v>24</v>
      </c>
      <c r="R199" s="42">
        <v>6</v>
      </c>
    </row>
    <row r="200" spans="1:18" x14ac:dyDescent="0.3">
      <c r="A200" t="s">
        <v>3924</v>
      </c>
      <c r="B200" s="17">
        <v>45184</v>
      </c>
      <c r="C200" t="s">
        <v>3917</v>
      </c>
      <c r="D200" t="s">
        <v>3918</v>
      </c>
      <c r="E200" t="s">
        <v>3919</v>
      </c>
      <c r="F200" t="s">
        <v>3920</v>
      </c>
      <c r="G200" t="s">
        <v>3921</v>
      </c>
      <c r="H200" t="s">
        <v>3922</v>
      </c>
      <c r="I200">
        <v>1681</v>
      </c>
      <c r="J200" s="41">
        <v>1.46E-2</v>
      </c>
      <c r="K200" s="42">
        <v>24.5426</v>
      </c>
      <c r="L200" s="43">
        <v>0.72449999999999992</v>
      </c>
      <c r="M200" s="42">
        <v>17.781113699999999</v>
      </c>
      <c r="N200">
        <v>1</v>
      </c>
      <c r="O200" s="43">
        <v>48.384</v>
      </c>
      <c r="P200" s="42">
        <v>52</v>
      </c>
      <c r="Q200" s="42">
        <v>30</v>
      </c>
      <c r="R200" s="42">
        <v>12</v>
      </c>
    </row>
    <row r="201" spans="1:18" x14ac:dyDescent="0.3">
      <c r="A201" t="s">
        <v>3924</v>
      </c>
      <c r="B201" s="17">
        <v>45185</v>
      </c>
      <c r="C201" t="s">
        <v>3917</v>
      </c>
      <c r="D201" t="s">
        <v>3918</v>
      </c>
      <c r="E201" t="s">
        <v>3919</v>
      </c>
      <c r="F201" t="s">
        <v>3920</v>
      </c>
      <c r="G201" t="s">
        <v>3921</v>
      </c>
      <c r="H201" t="s">
        <v>3922</v>
      </c>
      <c r="I201">
        <v>1971</v>
      </c>
      <c r="J201" s="41">
        <v>1.54E-2</v>
      </c>
      <c r="K201" s="42">
        <v>30.353400000000001</v>
      </c>
      <c r="L201" s="43">
        <v>0.75900000000000001</v>
      </c>
      <c r="M201" s="42">
        <v>23.038230600000002</v>
      </c>
      <c r="N201">
        <v>4</v>
      </c>
      <c r="O201" s="43">
        <v>19.2</v>
      </c>
      <c r="P201" s="42">
        <v>50</v>
      </c>
      <c r="Q201" s="42">
        <v>30</v>
      </c>
      <c r="R201" s="42">
        <v>1.5</v>
      </c>
    </row>
    <row r="202" spans="1:18" x14ac:dyDescent="0.3">
      <c r="A202" t="s">
        <v>3924</v>
      </c>
      <c r="B202" s="17">
        <v>45186</v>
      </c>
      <c r="C202" t="s">
        <v>3917</v>
      </c>
      <c r="D202" t="s">
        <v>3918</v>
      </c>
      <c r="E202" t="s">
        <v>3919</v>
      </c>
      <c r="F202" t="s">
        <v>3920</v>
      </c>
      <c r="G202" t="s">
        <v>3921</v>
      </c>
      <c r="H202" t="s">
        <v>3922</v>
      </c>
      <c r="I202">
        <v>1594</v>
      </c>
      <c r="J202" s="41">
        <v>1.7500000000000002E-2</v>
      </c>
      <c r="K202" s="42">
        <v>27.895000000000003</v>
      </c>
      <c r="L202" s="43">
        <v>1.5984999999999998</v>
      </c>
      <c r="M202" s="42">
        <v>44.590157499999997</v>
      </c>
      <c r="N202">
        <v>2</v>
      </c>
      <c r="O202" s="43">
        <v>11.520000000000001</v>
      </c>
      <c r="P202" s="42">
        <v>74</v>
      </c>
      <c r="Q202" s="42">
        <v>21</v>
      </c>
      <c r="R202" s="42">
        <v>10.5</v>
      </c>
    </row>
    <row r="203" spans="1:18" x14ac:dyDescent="0.3">
      <c r="A203" t="s">
        <v>3924</v>
      </c>
      <c r="B203" s="17">
        <v>45187</v>
      </c>
      <c r="C203" t="s">
        <v>3917</v>
      </c>
      <c r="D203" t="s">
        <v>3918</v>
      </c>
      <c r="E203" t="s">
        <v>3919</v>
      </c>
      <c r="F203" t="s">
        <v>3920</v>
      </c>
      <c r="G203" t="s">
        <v>3921</v>
      </c>
      <c r="H203" t="s">
        <v>3922</v>
      </c>
      <c r="I203">
        <v>2023</v>
      </c>
      <c r="J203" s="41">
        <v>1.2300000000000002E-2</v>
      </c>
      <c r="K203" s="42">
        <v>24.882900000000003</v>
      </c>
      <c r="L203" s="43">
        <v>1.2649999999999999</v>
      </c>
      <c r="M203" s="42">
        <v>31.476868500000002</v>
      </c>
      <c r="N203">
        <v>0</v>
      </c>
      <c r="O203" s="43">
        <v>33.6</v>
      </c>
      <c r="P203" s="42">
        <v>38</v>
      </c>
      <c r="Q203" s="42">
        <v>31</v>
      </c>
      <c r="R203" s="42">
        <v>9</v>
      </c>
    </row>
    <row r="204" spans="1:18" x14ac:dyDescent="0.3">
      <c r="A204" t="s">
        <v>3924</v>
      </c>
      <c r="B204" s="17">
        <v>45188</v>
      </c>
      <c r="C204" t="s">
        <v>3917</v>
      </c>
      <c r="D204" t="s">
        <v>3918</v>
      </c>
      <c r="E204" t="s">
        <v>3919</v>
      </c>
      <c r="F204" t="s">
        <v>3920</v>
      </c>
      <c r="G204" t="s">
        <v>3921</v>
      </c>
      <c r="H204" t="s">
        <v>3922</v>
      </c>
      <c r="I204">
        <v>1874</v>
      </c>
      <c r="J204" s="41">
        <v>1.4100000000000001E-2</v>
      </c>
      <c r="K204" s="42">
        <v>26.423400000000001</v>
      </c>
      <c r="L204" s="43">
        <v>0.36799999999999994</v>
      </c>
      <c r="M204" s="42">
        <v>9.7238111999999983</v>
      </c>
      <c r="N204">
        <v>2</v>
      </c>
      <c r="O204" s="43">
        <v>314.49599999999998</v>
      </c>
      <c r="P204" s="42">
        <v>68</v>
      </c>
      <c r="Q204" s="42">
        <v>31</v>
      </c>
      <c r="R204" s="42">
        <v>10.5</v>
      </c>
    </row>
    <row r="205" spans="1:18" x14ac:dyDescent="0.3">
      <c r="A205" t="s">
        <v>3924</v>
      </c>
      <c r="B205" s="17">
        <v>45189</v>
      </c>
      <c r="C205" t="s">
        <v>3917</v>
      </c>
      <c r="D205" t="s">
        <v>3918</v>
      </c>
      <c r="E205" t="s">
        <v>3919</v>
      </c>
      <c r="F205" t="s">
        <v>3920</v>
      </c>
      <c r="G205" t="s">
        <v>3921</v>
      </c>
      <c r="H205" t="s">
        <v>3922</v>
      </c>
      <c r="I205">
        <v>2268</v>
      </c>
      <c r="J205" s="41">
        <v>1.5599999999999999E-2</v>
      </c>
      <c r="K205" s="42">
        <v>35.380800000000001</v>
      </c>
      <c r="L205" s="43">
        <v>1.0349999999999999</v>
      </c>
      <c r="M205" s="42">
        <v>36.619127999999996</v>
      </c>
      <c r="N205">
        <v>1</v>
      </c>
      <c r="O205" s="43">
        <v>280.22399999999999</v>
      </c>
      <c r="P205" s="42">
        <v>84</v>
      </c>
      <c r="Q205" s="42">
        <v>16</v>
      </c>
      <c r="R205" s="42">
        <v>15</v>
      </c>
    </row>
    <row r="206" spans="1:18" x14ac:dyDescent="0.3">
      <c r="A206" t="s">
        <v>3924</v>
      </c>
      <c r="B206" s="17">
        <v>45190</v>
      </c>
      <c r="C206" t="s">
        <v>3917</v>
      </c>
      <c r="D206" t="s">
        <v>3918</v>
      </c>
      <c r="E206" t="s">
        <v>3919</v>
      </c>
      <c r="F206" t="s">
        <v>3920</v>
      </c>
      <c r="G206" t="s">
        <v>3921</v>
      </c>
      <c r="H206" t="s">
        <v>3922</v>
      </c>
      <c r="I206">
        <v>1755</v>
      </c>
      <c r="J206" s="41">
        <v>1.7299999999999999E-2</v>
      </c>
      <c r="K206" s="42">
        <v>30.361499999999999</v>
      </c>
      <c r="L206" s="43">
        <v>0.40249999999999997</v>
      </c>
      <c r="M206" s="42">
        <v>12.220503749999999</v>
      </c>
      <c r="N206">
        <v>1</v>
      </c>
      <c r="O206" s="43">
        <v>116.92800000000001</v>
      </c>
      <c r="P206" s="42">
        <v>50</v>
      </c>
      <c r="Q206" s="42">
        <v>5</v>
      </c>
      <c r="R206" s="42">
        <v>9</v>
      </c>
    </row>
    <row r="207" spans="1:18" x14ac:dyDescent="0.3">
      <c r="A207" t="s">
        <v>3924</v>
      </c>
      <c r="B207" s="17">
        <v>45191</v>
      </c>
      <c r="C207" t="s">
        <v>3917</v>
      </c>
      <c r="D207" t="s">
        <v>3918</v>
      </c>
      <c r="E207" t="s">
        <v>3919</v>
      </c>
      <c r="F207" t="s">
        <v>3920</v>
      </c>
      <c r="G207" t="s">
        <v>3921</v>
      </c>
      <c r="H207" t="s">
        <v>3922</v>
      </c>
      <c r="I207">
        <v>1644</v>
      </c>
      <c r="J207" s="41">
        <v>1.9299999999999998E-2</v>
      </c>
      <c r="K207" s="42">
        <v>31.729199999999995</v>
      </c>
      <c r="L207" s="43">
        <v>1.4834999999999998</v>
      </c>
      <c r="M207" s="42">
        <v>47.070268199999987</v>
      </c>
      <c r="N207">
        <v>2</v>
      </c>
      <c r="O207" s="43">
        <v>189.50400000000002</v>
      </c>
      <c r="P207" s="42">
        <v>50</v>
      </c>
      <c r="Q207" s="42">
        <v>30</v>
      </c>
      <c r="R207" s="42">
        <v>16.5</v>
      </c>
    </row>
    <row r="208" spans="1:18" x14ac:dyDescent="0.3">
      <c r="A208" t="s">
        <v>3924</v>
      </c>
      <c r="B208" s="17">
        <v>45192</v>
      </c>
      <c r="C208" t="s">
        <v>3917</v>
      </c>
      <c r="D208" t="s">
        <v>3918</v>
      </c>
      <c r="E208" t="s">
        <v>3919</v>
      </c>
      <c r="F208" t="s">
        <v>3920</v>
      </c>
      <c r="G208" t="s">
        <v>3921</v>
      </c>
      <c r="H208" t="s">
        <v>3922</v>
      </c>
      <c r="I208">
        <v>1817</v>
      </c>
      <c r="J208" s="41">
        <v>1.37E-2</v>
      </c>
      <c r="K208" s="42">
        <v>24.892900000000001</v>
      </c>
      <c r="L208" s="43">
        <v>1.5524999999999998</v>
      </c>
      <c r="M208" s="42">
        <v>38.646227249999995</v>
      </c>
      <c r="N208">
        <v>0</v>
      </c>
      <c r="O208" s="43">
        <v>24</v>
      </c>
      <c r="P208" s="42">
        <v>36</v>
      </c>
      <c r="Q208" s="42">
        <v>18</v>
      </c>
      <c r="R208" s="42">
        <v>7.5</v>
      </c>
    </row>
    <row r="209" spans="1:18" x14ac:dyDescent="0.3">
      <c r="A209" t="s">
        <v>3924</v>
      </c>
      <c r="B209" s="17">
        <v>45193</v>
      </c>
      <c r="C209" t="s">
        <v>3917</v>
      </c>
      <c r="D209" t="s">
        <v>3918</v>
      </c>
      <c r="E209" t="s">
        <v>3919</v>
      </c>
      <c r="F209" t="s">
        <v>3920</v>
      </c>
      <c r="G209" t="s">
        <v>3921</v>
      </c>
      <c r="H209" t="s">
        <v>3922</v>
      </c>
      <c r="I209">
        <v>1857</v>
      </c>
      <c r="J209" s="41">
        <v>1.89E-2</v>
      </c>
      <c r="K209" s="42">
        <v>35.097299999999997</v>
      </c>
      <c r="L209" s="43">
        <v>1.4375000000000002</v>
      </c>
      <c r="M209" s="42">
        <v>50.452368750000005</v>
      </c>
      <c r="N209">
        <v>0</v>
      </c>
      <c r="O209" s="43">
        <v>187.488</v>
      </c>
      <c r="P209" s="42">
        <v>42</v>
      </c>
      <c r="Q209" s="42">
        <v>12</v>
      </c>
      <c r="R209" s="42">
        <v>12</v>
      </c>
    </row>
    <row r="210" spans="1:18" x14ac:dyDescent="0.3">
      <c r="A210" t="s">
        <v>3924</v>
      </c>
      <c r="B210" s="17">
        <v>45194</v>
      </c>
      <c r="C210" t="s">
        <v>3917</v>
      </c>
      <c r="D210" t="s">
        <v>3918</v>
      </c>
      <c r="E210" t="s">
        <v>3919</v>
      </c>
      <c r="F210" t="s">
        <v>3920</v>
      </c>
      <c r="G210" t="s">
        <v>3921</v>
      </c>
      <c r="H210" t="s">
        <v>3922</v>
      </c>
      <c r="I210">
        <v>1492</v>
      </c>
      <c r="J210" s="41">
        <v>1.5499999999999998E-2</v>
      </c>
      <c r="K210" s="42">
        <v>23.125999999999998</v>
      </c>
      <c r="L210" s="43">
        <v>0.41400000000000003</v>
      </c>
      <c r="M210" s="42">
        <v>9.5741639999999997</v>
      </c>
      <c r="N210">
        <v>2</v>
      </c>
      <c r="O210" s="43">
        <v>16.32</v>
      </c>
      <c r="P210" s="42">
        <v>63</v>
      </c>
      <c r="Q210" s="42">
        <v>25</v>
      </c>
      <c r="R210" s="42">
        <v>12</v>
      </c>
    </row>
    <row r="211" spans="1:18" x14ac:dyDescent="0.3">
      <c r="A211" t="s">
        <v>3924</v>
      </c>
      <c r="B211" s="17">
        <v>45195</v>
      </c>
      <c r="C211" t="s">
        <v>3917</v>
      </c>
      <c r="D211" t="s">
        <v>3918</v>
      </c>
      <c r="E211" t="s">
        <v>3919</v>
      </c>
      <c r="F211" t="s">
        <v>3920</v>
      </c>
      <c r="G211" t="s">
        <v>3921</v>
      </c>
      <c r="H211" t="s">
        <v>3922</v>
      </c>
      <c r="I211">
        <v>1917</v>
      </c>
      <c r="J211" s="41">
        <v>1.72E-2</v>
      </c>
      <c r="K211" s="42">
        <v>32.9724</v>
      </c>
      <c r="L211" s="43">
        <v>0.50600000000000001</v>
      </c>
      <c r="M211" s="42">
        <v>16.684034400000002</v>
      </c>
      <c r="N211">
        <v>2</v>
      </c>
      <c r="O211" s="43">
        <v>22.080000000000002</v>
      </c>
      <c r="P211" s="42">
        <v>43</v>
      </c>
      <c r="Q211" s="42">
        <v>32</v>
      </c>
      <c r="R211" s="42">
        <v>10.5</v>
      </c>
    </row>
    <row r="212" spans="1:18" x14ac:dyDescent="0.3">
      <c r="A212" t="s">
        <v>3924</v>
      </c>
      <c r="B212" s="17">
        <v>45196</v>
      </c>
      <c r="C212" t="s">
        <v>3917</v>
      </c>
      <c r="D212" t="s">
        <v>3918</v>
      </c>
      <c r="E212" t="s">
        <v>3919</v>
      </c>
      <c r="F212" t="s">
        <v>3920</v>
      </c>
      <c r="G212" t="s">
        <v>3921</v>
      </c>
      <c r="H212" t="s">
        <v>3922</v>
      </c>
      <c r="I212">
        <v>1258</v>
      </c>
      <c r="J212" s="41">
        <v>1.9599999999999999E-2</v>
      </c>
      <c r="K212" s="42">
        <v>24.6568</v>
      </c>
      <c r="L212" s="43">
        <v>0.21849999999999997</v>
      </c>
      <c r="M212" s="42">
        <v>5.3875107999999994</v>
      </c>
      <c r="N212">
        <v>1</v>
      </c>
      <c r="O212" s="43">
        <v>117.6</v>
      </c>
      <c r="P212" s="42">
        <v>86</v>
      </c>
      <c r="Q212" s="42">
        <v>25</v>
      </c>
      <c r="R212" s="42">
        <v>0</v>
      </c>
    </row>
    <row r="213" spans="1:18" x14ac:dyDescent="0.3">
      <c r="A213" t="s">
        <v>3924</v>
      </c>
      <c r="B213" s="17">
        <v>45197</v>
      </c>
      <c r="C213" t="s">
        <v>3917</v>
      </c>
      <c r="D213" t="s">
        <v>3918</v>
      </c>
      <c r="E213" t="s">
        <v>3919</v>
      </c>
      <c r="F213" t="s">
        <v>3920</v>
      </c>
      <c r="G213" t="s">
        <v>3921</v>
      </c>
      <c r="H213" t="s">
        <v>3922</v>
      </c>
      <c r="I213">
        <v>1534</v>
      </c>
      <c r="J213" s="41">
        <v>1.34E-2</v>
      </c>
      <c r="K213" s="42">
        <v>20.555600000000002</v>
      </c>
      <c r="L213" s="43">
        <v>1.3339999999999999</v>
      </c>
      <c r="M213" s="42">
        <v>27.421170400000001</v>
      </c>
      <c r="N213">
        <v>1</v>
      </c>
      <c r="O213" s="43">
        <v>44.160000000000004</v>
      </c>
      <c r="P213" s="42">
        <v>56</v>
      </c>
      <c r="Q213" s="42">
        <v>9</v>
      </c>
      <c r="R213" s="42">
        <v>9</v>
      </c>
    </row>
    <row r="214" spans="1:18" x14ac:dyDescent="0.3">
      <c r="A214" t="s">
        <v>3924</v>
      </c>
      <c r="B214" s="17">
        <v>45198</v>
      </c>
      <c r="C214" t="s">
        <v>3917</v>
      </c>
      <c r="D214" t="s">
        <v>3918</v>
      </c>
      <c r="E214" t="s">
        <v>3919</v>
      </c>
      <c r="F214" t="s">
        <v>3920</v>
      </c>
      <c r="G214" t="s">
        <v>3921</v>
      </c>
      <c r="H214" t="s">
        <v>3922</v>
      </c>
      <c r="I214">
        <v>1622</v>
      </c>
      <c r="J214" s="41">
        <v>1.9200000000000002E-2</v>
      </c>
      <c r="K214" s="42">
        <v>31.142400000000002</v>
      </c>
      <c r="L214" s="43">
        <v>1.242</v>
      </c>
      <c r="M214" s="42">
        <v>38.678860800000002</v>
      </c>
      <c r="N214">
        <v>1</v>
      </c>
      <c r="O214" s="43">
        <v>119.61599999999999</v>
      </c>
      <c r="P214" s="42">
        <v>65</v>
      </c>
      <c r="Q214" s="42">
        <v>19</v>
      </c>
      <c r="R214" s="42">
        <v>12</v>
      </c>
    </row>
    <row r="215" spans="1:18" x14ac:dyDescent="0.3">
      <c r="A215" t="s">
        <v>3924</v>
      </c>
      <c r="B215" s="17">
        <v>45199</v>
      </c>
      <c r="C215" t="s">
        <v>3917</v>
      </c>
      <c r="D215" t="s">
        <v>3918</v>
      </c>
      <c r="E215" t="s">
        <v>3919</v>
      </c>
      <c r="F215" t="s">
        <v>3920</v>
      </c>
      <c r="G215" t="s">
        <v>3921</v>
      </c>
      <c r="H215" t="s">
        <v>3922</v>
      </c>
      <c r="I215">
        <v>1953</v>
      </c>
      <c r="J215" s="41">
        <v>2.01E-2</v>
      </c>
      <c r="K215" s="42">
        <v>39.255299999999998</v>
      </c>
      <c r="L215" s="43">
        <v>1.4490000000000001</v>
      </c>
      <c r="M215" s="42">
        <v>56.880929700000003</v>
      </c>
      <c r="N215">
        <v>4</v>
      </c>
      <c r="O215" s="43">
        <v>8.64</v>
      </c>
      <c r="P215" s="42">
        <v>94</v>
      </c>
      <c r="Q215" s="42">
        <v>31</v>
      </c>
      <c r="R215" s="42">
        <v>9</v>
      </c>
    </row>
    <row r="216" spans="1:18" x14ac:dyDescent="0.3">
      <c r="A216" t="s">
        <v>3924</v>
      </c>
      <c r="B216" s="17">
        <v>45200</v>
      </c>
      <c r="C216" t="s">
        <v>3917</v>
      </c>
      <c r="D216" t="s">
        <v>3918</v>
      </c>
      <c r="E216" t="s">
        <v>3919</v>
      </c>
      <c r="F216" t="s">
        <v>3920</v>
      </c>
      <c r="G216" t="s">
        <v>3921</v>
      </c>
      <c r="H216" t="s">
        <v>3922</v>
      </c>
      <c r="I216">
        <v>1571</v>
      </c>
      <c r="J216" s="41">
        <v>1.9099999999999999E-2</v>
      </c>
      <c r="K216" s="42">
        <v>30.0061</v>
      </c>
      <c r="L216" s="43">
        <v>1.1270000000000002</v>
      </c>
      <c r="M216" s="42">
        <v>33.816874700000007</v>
      </c>
      <c r="N216">
        <v>2</v>
      </c>
      <c r="O216" s="43">
        <v>24</v>
      </c>
      <c r="P216" s="42">
        <v>62</v>
      </c>
      <c r="Q216" s="42">
        <v>5</v>
      </c>
      <c r="R216" s="42">
        <v>16.5</v>
      </c>
    </row>
    <row r="217" spans="1:18" x14ac:dyDescent="0.3">
      <c r="A217" t="s">
        <v>3924</v>
      </c>
      <c r="B217" s="17">
        <v>45201</v>
      </c>
      <c r="C217" t="s">
        <v>3917</v>
      </c>
      <c r="D217" t="s">
        <v>3918</v>
      </c>
      <c r="E217" t="s">
        <v>3919</v>
      </c>
      <c r="F217" t="s">
        <v>3920</v>
      </c>
      <c r="G217" t="s">
        <v>3921</v>
      </c>
      <c r="H217" t="s">
        <v>3922</v>
      </c>
      <c r="I217">
        <v>1368</v>
      </c>
      <c r="J217" s="41">
        <v>1.9E-2</v>
      </c>
      <c r="K217" s="42">
        <v>25.992000000000001</v>
      </c>
      <c r="L217" s="43">
        <v>0.621</v>
      </c>
      <c r="M217" s="42">
        <v>16.141031999999999</v>
      </c>
      <c r="N217">
        <v>0</v>
      </c>
      <c r="O217" s="43">
        <v>10.56</v>
      </c>
      <c r="P217" s="42">
        <v>66</v>
      </c>
      <c r="Q217" s="42">
        <v>20</v>
      </c>
      <c r="R217" s="42">
        <v>10.5</v>
      </c>
    </row>
    <row r="218" spans="1:18" x14ac:dyDescent="0.3">
      <c r="A218" t="s">
        <v>3924</v>
      </c>
      <c r="B218" s="17">
        <v>45202</v>
      </c>
      <c r="C218" t="s">
        <v>3917</v>
      </c>
      <c r="D218" t="s">
        <v>3918</v>
      </c>
      <c r="E218" t="s">
        <v>3919</v>
      </c>
      <c r="F218" t="s">
        <v>3920</v>
      </c>
      <c r="G218" t="s">
        <v>3921</v>
      </c>
      <c r="H218" t="s">
        <v>3922</v>
      </c>
      <c r="I218">
        <v>1712</v>
      </c>
      <c r="J218" s="41">
        <v>1.4600000000000002E-2</v>
      </c>
      <c r="K218" s="42">
        <v>24.995200000000004</v>
      </c>
      <c r="L218" s="43">
        <v>1.012</v>
      </c>
      <c r="M218" s="42">
        <v>25.295142400000003</v>
      </c>
      <c r="N218">
        <v>1</v>
      </c>
      <c r="O218" s="43">
        <v>145.82400000000001</v>
      </c>
      <c r="P218" s="42">
        <v>67</v>
      </c>
      <c r="Q218" s="42">
        <v>23</v>
      </c>
      <c r="R218" s="42">
        <v>10.5</v>
      </c>
    </row>
    <row r="219" spans="1:18" x14ac:dyDescent="0.3">
      <c r="A219" t="s">
        <v>3924</v>
      </c>
      <c r="B219" s="17">
        <v>45203</v>
      </c>
      <c r="C219" t="s">
        <v>3917</v>
      </c>
      <c r="D219" t="s">
        <v>3918</v>
      </c>
      <c r="E219" t="s">
        <v>3919</v>
      </c>
      <c r="F219" t="s">
        <v>3920</v>
      </c>
      <c r="G219" t="s">
        <v>3921</v>
      </c>
      <c r="H219" t="s">
        <v>3922</v>
      </c>
      <c r="I219">
        <v>1465</v>
      </c>
      <c r="J219" s="41">
        <v>1.4999999999999999E-2</v>
      </c>
      <c r="K219" s="42">
        <v>21.974999999999998</v>
      </c>
      <c r="L219" s="43">
        <v>0.4945</v>
      </c>
      <c r="M219" s="42">
        <v>10.8666375</v>
      </c>
      <c r="N219">
        <v>3</v>
      </c>
      <c r="O219" s="43">
        <v>4.8</v>
      </c>
      <c r="P219" s="42">
        <v>76</v>
      </c>
      <c r="Q219" s="42">
        <v>22</v>
      </c>
      <c r="R219" s="42">
        <v>4.5</v>
      </c>
    </row>
    <row r="220" spans="1:18" x14ac:dyDescent="0.3">
      <c r="A220" t="s">
        <v>3924</v>
      </c>
      <c r="B220" s="17">
        <v>45204</v>
      </c>
      <c r="C220" t="s">
        <v>3917</v>
      </c>
      <c r="D220" t="s">
        <v>3918</v>
      </c>
      <c r="E220" t="s">
        <v>3919</v>
      </c>
      <c r="F220" t="s">
        <v>3920</v>
      </c>
      <c r="G220" t="s">
        <v>3921</v>
      </c>
      <c r="H220" t="s">
        <v>3922</v>
      </c>
      <c r="I220">
        <v>1903</v>
      </c>
      <c r="J220" s="41">
        <v>1.6200000000000003E-2</v>
      </c>
      <c r="K220" s="42">
        <v>30.828600000000005</v>
      </c>
      <c r="L220" s="43">
        <v>0.97749999999999992</v>
      </c>
      <c r="M220" s="42">
        <v>30.134956500000001</v>
      </c>
      <c r="N220">
        <v>2</v>
      </c>
      <c r="O220" s="43">
        <v>32.64</v>
      </c>
      <c r="P220" s="42">
        <v>34</v>
      </c>
      <c r="Q220" s="42">
        <v>7</v>
      </c>
      <c r="R220" s="42">
        <v>9</v>
      </c>
    </row>
    <row r="221" spans="1:18" x14ac:dyDescent="0.3">
      <c r="A221" t="s">
        <v>3924</v>
      </c>
      <c r="B221" s="17">
        <v>45205</v>
      </c>
      <c r="C221" t="s">
        <v>3917</v>
      </c>
      <c r="D221" t="s">
        <v>3918</v>
      </c>
      <c r="E221" t="s">
        <v>3919</v>
      </c>
      <c r="F221" t="s">
        <v>3920</v>
      </c>
      <c r="G221" t="s">
        <v>3921</v>
      </c>
      <c r="H221" t="s">
        <v>3922</v>
      </c>
      <c r="I221">
        <v>1896</v>
      </c>
      <c r="J221" s="41">
        <v>1.5000000000000001E-2</v>
      </c>
      <c r="K221" s="42">
        <v>28.44</v>
      </c>
      <c r="L221" s="43">
        <v>0.32200000000000001</v>
      </c>
      <c r="M221" s="42">
        <v>9.1576800000000009</v>
      </c>
      <c r="N221">
        <v>0</v>
      </c>
      <c r="O221" s="43">
        <v>118.27199999999999</v>
      </c>
      <c r="P221" s="42">
        <v>42</v>
      </c>
      <c r="Q221" s="42">
        <v>5</v>
      </c>
      <c r="R221" s="42">
        <v>15</v>
      </c>
    </row>
    <row r="222" spans="1:18" x14ac:dyDescent="0.3">
      <c r="A222" t="s">
        <v>3924</v>
      </c>
      <c r="B222" s="17">
        <v>45206</v>
      </c>
      <c r="C222" t="s">
        <v>3917</v>
      </c>
      <c r="D222" t="s">
        <v>3918</v>
      </c>
      <c r="E222" t="s">
        <v>3919</v>
      </c>
      <c r="F222" t="s">
        <v>3920</v>
      </c>
      <c r="G222" t="s">
        <v>3921</v>
      </c>
      <c r="H222" t="s">
        <v>3922</v>
      </c>
      <c r="I222">
        <v>2263</v>
      </c>
      <c r="J222" s="41">
        <v>1.61E-2</v>
      </c>
      <c r="K222" s="42">
        <v>36.4343</v>
      </c>
      <c r="L222" s="43">
        <v>0.87399999999999989</v>
      </c>
      <c r="M222" s="42">
        <v>31.843578199999996</v>
      </c>
      <c r="N222">
        <v>1</v>
      </c>
      <c r="O222" s="43">
        <v>35.520000000000003</v>
      </c>
      <c r="P222" s="42">
        <v>46</v>
      </c>
      <c r="Q222" s="42">
        <v>28</v>
      </c>
      <c r="R222" s="42">
        <v>16.5</v>
      </c>
    </row>
    <row r="223" spans="1:18" x14ac:dyDescent="0.3">
      <c r="A223" t="s">
        <v>3924</v>
      </c>
      <c r="B223" s="17">
        <v>45207</v>
      </c>
      <c r="C223" t="s">
        <v>3917</v>
      </c>
      <c r="D223" t="s">
        <v>3918</v>
      </c>
      <c r="E223" t="s">
        <v>3919</v>
      </c>
      <c r="F223" t="s">
        <v>3920</v>
      </c>
      <c r="G223" t="s">
        <v>3921</v>
      </c>
      <c r="H223" t="s">
        <v>3922</v>
      </c>
      <c r="I223">
        <v>2353</v>
      </c>
      <c r="J223" s="41">
        <v>1.8500000000000003E-2</v>
      </c>
      <c r="K223" s="42">
        <v>43.530500000000004</v>
      </c>
      <c r="L223" s="43">
        <v>1.4489999999999998</v>
      </c>
      <c r="M223" s="42">
        <v>63.075694499999997</v>
      </c>
      <c r="N223">
        <v>1</v>
      </c>
      <c r="O223" s="43">
        <v>17.28</v>
      </c>
      <c r="P223" s="42">
        <v>62</v>
      </c>
      <c r="Q223" s="42">
        <v>29</v>
      </c>
      <c r="R223" s="42">
        <v>16.5</v>
      </c>
    </row>
    <row r="224" spans="1:18" x14ac:dyDescent="0.3">
      <c r="A224" t="s">
        <v>3924</v>
      </c>
      <c r="B224" s="17">
        <v>45208</v>
      </c>
      <c r="C224" t="s">
        <v>3917</v>
      </c>
      <c r="D224" t="s">
        <v>3918</v>
      </c>
      <c r="E224" t="s">
        <v>3919</v>
      </c>
      <c r="F224" t="s">
        <v>3920</v>
      </c>
      <c r="G224" t="s">
        <v>3921</v>
      </c>
      <c r="H224" t="s">
        <v>3922</v>
      </c>
      <c r="I224">
        <v>1559</v>
      </c>
      <c r="J224" s="41">
        <v>1.7100000000000004E-2</v>
      </c>
      <c r="K224" s="42">
        <v>26.658900000000006</v>
      </c>
      <c r="L224" s="43">
        <v>0.78200000000000003</v>
      </c>
      <c r="M224" s="42">
        <v>20.847259800000007</v>
      </c>
      <c r="N224">
        <v>2</v>
      </c>
      <c r="O224" s="43">
        <v>71.231999999999999</v>
      </c>
      <c r="P224" s="42">
        <v>40</v>
      </c>
      <c r="Q224" s="42">
        <v>10</v>
      </c>
      <c r="R224" s="42">
        <v>13.5</v>
      </c>
    </row>
    <row r="225" spans="1:18" x14ac:dyDescent="0.3">
      <c r="A225" t="s">
        <v>3924</v>
      </c>
      <c r="B225" s="17">
        <v>45209</v>
      </c>
      <c r="C225" t="s">
        <v>3917</v>
      </c>
      <c r="D225" t="s">
        <v>3918</v>
      </c>
      <c r="E225" t="s">
        <v>3919</v>
      </c>
      <c r="F225" t="s">
        <v>3920</v>
      </c>
      <c r="G225" t="s">
        <v>3921</v>
      </c>
      <c r="H225" t="s">
        <v>3922</v>
      </c>
      <c r="I225">
        <v>1559</v>
      </c>
      <c r="J225" s="41">
        <v>1.9200000000000002E-2</v>
      </c>
      <c r="K225" s="42">
        <v>29.932800000000004</v>
      </c>
      <c r="L225" s="43">
        <v>0.89699999999999991</v>
      </c>
      <c r="M225" s="42">
        <v>26.849721600000002</v>
      </c>
      <c r="N225">
        <v>0</v>
      </c>
      <c r="O225" s="43">
        <v>14.399999999999999</v>
      </c>
      <c r="P225" s="42">
        <v>47</v>
      </c>
      <c r="Q225" s="42">
        <v>36</v>
      </c>
      <c r="R225" s="42">
        <v>12</v>
      </c>
    </row>
    <row r="226" spans="1:18" x14ac:dyDescent="0.3">
      <c r="A226" t="s">
        <v>3924</v>
      </c>
      <c r="B226" s="17">
        <v>45210</v>
      </c>
      <c r="C226" t="s">
        <v>3917</v>
      </c>
      <c r="D226" t="s">
        <v>3918</v>
      </c>
      <c r="E226" t="s">
        <v>3919</v>
      </c>
      <c r="F226" t="s">
        <v>3920</v>
      </c>
      <c r="G226" t="s">
        <v>3921</v>
      </c>
      <c r="H226" t="s">
        <v>3922</v>
      </c>
      <c r="I226">
        <v>2012</v>
      </c>
      <c r="J226" s="41">
        <v>1.9799999999999998E-2</v>
      </c>
      <c r="K226" s="42">
        <v>39.837599999999995</v>
      </c>
      <c r="L226" s="43">
        <v>0.50600000000000001</v>
      </c>
      <c r="M226" s="42">
        <v>20.157825599999999</v>
      </c>
      <c r="N226">
        <v>0</v>
      </c>
      <c r="O226" s="43">
        <v>27.840000000000003</v>
      </c>
      <c r="P226" s="42">
        <v>68</v>
      </c>
      <c r="Q226" s="42">
        <v>30</v>
      </c>
      <c r="R226" s="42">
        <v>4.5</v>
      </c>
    </row>
    <row r="227" spans="1:18" x14ac:dyDescent="0.3">
      <c r="A227" t="s">
        <v>3924</v>
      </c>
      <c r="B227" s="17">
        <v>45211</v>
      </c>
      <c r="C227" t="s">
        <v>3917</v>
      </c>
      <c r="D227" t="s">
        <v>3918</v>
      </c>
      <c r="E227" t="s">
        <v>3919</v>
      </c>
      <c r="F227" t="s">
        <v>3920</v>
      </c>
      <c r="G227" t="s">
        <v>3921</v>
      </c>
      <c r="H227" t="s">
        <v>3922</v>
      </c>
      <c r="I227">
        <v>2174</v>
      </c>
      <c r="J227" s="41">
        <v>1.5900000000000001E-2</v>
      </c>
      <c r="K227" s="42">
        <v>34.566600000000001</v>
      </c>
      <c r="L227" s="43">
        <v>1.6444999999999999</v>
      </c>
      <c r="M227" s="42">
        <v>56.844773699999998</v>
      </c>
      <c r="N227">
        <v>1</v>
      </c>
      <c r="O227" s="43">
        <v>10.56</v>
      </c>
      <c r="P227" s="42">
        <v>39</v>
      </c>
      <c r="Q227" s="42">
        <v>20</v>
      </c>
      <c r="R227" s="42">
        <v>4.5</v>
      </c>
    </row>
    <row r="228" spans="1:18" x14ac:dyDescent="0.3">
      <c r="A228" t="s">
        <v>3924</v>
      </c>
      <c r="B228" s="17">
        <v>45212</v>
      </c>
      <c r="C228" t="s">
        <v>3917</v>
      </c>
      <c r="D228" t="s">
        <v>3918</v>
      </c>
      <c r="E228" t="s">
        <v>3919</v>
      </c>
      <c r="F228" t="s">
        <v>3920</v>
      </c>
      <c r="G228" t="s">
        <v>3921</v>
      </c>
      <c r="H228" t="s">
        <v>3922</v>
      </c>
      <c r="I228">
        <v>1819</v>
      </c>
      <c r="J228" s="41">
        <v>1.95E-2</v>
      </c>
      <c r="K228" s="42">
        <v>35.470500000000001</v>
      </c>
      <c r="L228" s="43">
        <v>0.69</v>
      </c>
      <c r="M228" s="42">
        <v>24.474644999999999</v>
      </c>
      <c r="N228">
        <v>2</v>
      </c>
      <c r="O228" s="43">
        <v>42.335999999999999</v>
      </c>
      <c r="P228" s="42">
        <v>55</v>
      </c>
      <c r="Q228" s="42">
        <v>30</v>
      </c>
      <c r="R228" s="42">
        <v>9</v>
      </c>
    </row>
    <row r="229" spans="1:18" x14ac:dyDescent="0.3">
      <c r="A229" t="s">
        <v>3924</v>
      </c>
      <c r="B229" s="17">
        <v>45213</v>
      </c>
      <c r="C229" t="s">
        <v>3917</v>
      </c>
      <c r="D229" t="s">
        <v>3918</v>
      </c>
      <c r="E229" t="s">
        <v>3919</v>
      </c>
      <c r="F229" t="s">
        <v>3920</v>
      </c>
      <c r="G229" t="s">
        <v>3921</v>
      </c>
      <c r="H229" t="s">
        <v>3922</v>
      </c>
      <c r="I229">
        <v>1334</v>
      </c>
      <c r="J229" s="41">
        <v>1.7600000000000001E-2</v>
      </c>
      <c r="K229" s="42">
        <v>23.478400000000001</v>
      </c>
      <c r="L229" s="43">
        <v>0.86249999999999982</v>
      </c>
      <c r="M229" s="42">
        <v>20.250119999999995</v>
      </c>
      <c r="N229">
        <v>1</v>
      </c>
      <c r="O229" s="43">
        <v>12.48</v>
      </c>
      <c r="P229" s="42">
        <v>50</v>
      </c>
      <c r="Q229" s="42">
        <v>28</v>
      </c>
      <c r="R229" s="42">
        <v>15</v>
      </c>
    </row>
    <row r="230" spans="1:18" x14ac:dyDescent="0.3">
      <c r="A230" t="s">
        <v>3924</v>
      </c>
      <c r="B230" s="17">
        <v>45214</v>
      </c>
      <c r="C230" t="s">
        <v>3917</v>
      </c>
      <c r="D230" t="s">
        <v>3918</v>
      </c>
      <c r="E230" t="s">
        <v>3919</v>
      </c>
      <c r="F230" t="s">
        <v>3920</v>
      </c>
      <c r="G230" t="s">
        <v>3921</v>
      </c>
      <c r="H230" t="s">
        <v>3922</v>
      </c>
      <c r="I230">
        <v>2302</v>
      </c>
      <c r="J230" s="41">
        <v>1.66E-2</v>
      </c>
      <c r="K230" s="42">
        <v>38.213200000000001</v>
      </c>
      <c r="L230" s="43">
        <v>0.85099999999999998</v>
      </c>
      <c r="M230" s="42">
        <v>32.519433200000002</v>
      </c>
      <c r="N230">
        <v>2</v>
      </c>
      <c r="O230" s="43">
        <v>37.440000000000005</v>
      </c>
      <c r="P230" s="42">
        <v>69</v>
      </c>
      <c r="Q230" s="42">
        <v>32</v>
      </c>
      <c r="R230" s="42">
        <v>13.5</v>
      </c>
    </row>
    <row r="231" spans="1:18" x14ac:dyDescent="0.3">
      <c r="A231" t="s">
        <v>3924</v>
      </c>
      <c r="B231" s="17">
        <v>45215</v>
      </c>
      <c r="C231" t="s">
        <v>3917</v>
      </c>
      <c r="D231" t="s">
        <v>3918</v>
      </c>
      <c r="E231" t="s">
        <v>3919</v>
      </c>
      <c r="F231" t="s">
        <v>3920</v>
      </c>
      <c r="G231" t="s">
        <v>3921</v>
      </c>
      <c r="H231" t="s">
        <v>3922</v>
      </c>
      <c r="I231">
        <v>2096</v>
      </c>
      <c r="J231" s="41">
        <v>1.4500000000000001E-2</v>
      </c>
      <c r="K231" s="42">
        <v>30.392000000000003</v>
      </c>
      <c r="L231" s="43">
        <v>0.89699999999999991</v>
      </c>
      <c r="M231" s="42">
        <v>27.261624000000001</v>
      </c>
      <c r="N231">
        <v>0</v>
      </c>
      <c r="O231" s="43">
        <v>41.279999999999994</v>
      </c>
      <c r="P231" s="42">
        <v>40</v>
      </c>
      <c r="Q231" s="42">
        <v>16</v>
      </c>
      <c r="R231" s="42">
        <v>9</v>
      </c>
    </row>
    <row r="232" spans="1:18" x14ac:dyDescent="0.3">
      <c r="A232" t="s">
        <v>3924</v>
      </c>
      <c r="B232" s="17">
        <v>45216</v>
      </c>
      <c r="C232" t="s">
        <v>3917</v>
      </c>
      <c r="D232" t="s">
        <v>3918</v>
      </c>
      <c r="E232" t="s">
        <v>3919</v>
      </c>
      <c r="F232" t="s">
        <v>3920</v>
      </c>
      <c r="G232" t="s">
        <v>3921</v>
      </c>
      <c r="H232" t="s">
        <v>3922</v>
      </c>
      <c r="I232">
        <v>1856</v>
      </c>
      <c r="J232" s="41">
        <v>1.8500000000000003E-2</v>
      </c>
      <c r="K232" s="42">
        <v>34.336000000000006</v>
      </c>
      <c r="L232" s="43">
        <v>0.64400000000000002</v>
      </c>
      <c r="M232" s="42">
        <v>22.112384000000006</v>
      </c>
      <c r="N232">
        <v>3</v>
      </c>
      <c r="O232" s="43">
        <v>48</v>
      </c>
      <c r="P232" s="42">
        <v>68</v>
      </c>
      <c r="Q232" s="42">
        <v>35</v>
      </c>
      <c r="R232" s="42">
        <v>4.5</v>
      </c>
    </row>
    <row r="233" spans="1:18" x14ac:dyDescent="0.3">
      <c r="A233" t="s">
        <v>3924</v>
      </c>
      <c r="B233" s="17">
        <v>45217</v>
      </c>
      <c r="C233" t="s">
        <v>3917</v>
      </c>
      <c r="D233" t="s">
        <v>3918</v>
      </c>
      <c r="E233" t="s">
        <v>3919</v>
      </c>
      <c r="F233" t="s">
        <v>3920</v>
      </c>
      <c r="G233" t="s">
        <v>3921</v>
      </c>
      <c r="H233" t="s">
        <v>3922</v>
      </c>
      <c r="I233">
        <v>2289</v>
      </c>
      <c r="J233" s="41">
        <v>1.4999999999999999E-2</v>
      </c>
      <c r="K233" s="42">
        <v>34.335000000000001</v>
      </c>
      <c r="L233" s="43">
        <v>0.18399999999999997</v>
      </c>
      <c r="M233" s="42">
        <v>6.317639999999999</v>
      </c>
      <c r="N233">
        <v>2</v>
      </c>
      <c r="O233" s="43">
        <v>35.520000000000003</v>
      </c>
      <c r="P233" s="42">
        <v>77</v>
      </c>
      <c r="Q233" s="42">
        <v>21</v>
      </c>
      <c r="R233" s="42">
        <v>3</v>
      </c>
    </row>
    <row r="234" spans="1:18" x14ac:dyDescent="0.3">
      <c r="A234" t="s">
        <v>3924</v>
      </c>
      <c r="B234" s="17">
        <v>45218</v>
      </c>
      <c r="C234" t="s">
        <v>3917</v>
      </c>
      <c r="D234" t="s">
        <v>3918</v>
      </c>
      <c r="E234" t="s">
        <v>3919</v>
      </c>
      <c r="F234" t="s">
        <v>3920</v>
      </c>
      <c r="G234" t="s">
        <v>3921</v>
      </c>
      <c r="H234" t="s">
        <v>3922</v>
      </c>
      <c r="I234">
        <v>1615</v>
      </c>
      <c r="J234" s="41">
        <v>1.8500000000000003E-2</v>
      </c>
      <c r="K234" s="42">
        <v>29.877500000000005</v>
      </c>
      <c r="L234" s="43">
        <v>0.91999999999999993</v>
      </c>
      <c r="M234" s="42">
        <v>27.487300000000001</v>
      </c>
      <c r="N234">
        <v>3</v>
      </c>
      <c r="O234" s="43">
        <v>14.399999999999999</v>
      </c>
      <c r="P234" s="42">
        <v>64</v>
      </c>
      <c r="Q234" s="42">
        <v>24</v>
      </c>
      <c r="R234" s="42">
        <v>12</v>
      </c>
    </row>
    <row r="235" spans="1:18" x14ac:dyDescent="0.3">
      <c r="A235" t="s">
        <v>3924</v>
      </c>
      <c r="B235" s="17">
        <v>45219</v>
      </c>
      <c r="C235" t="s">
        <v>3917</v>
      </c>
      <c r="D235" t="s">
        <v>3918</v>
      </c>
      <c r="E235" t="s">
        <v>3919</v>
      </c>
      <c r="F235" t="s">
        <v>3920</v>
      </c>
      <c r="G235" t="s">
        <v>3921</v>
      </c>
      <c r="H235" t="s">
        <v>3922</v>
      </c>
      <c r="I235">
        <v>2010</v>
      </c>
      <c r="J235" s="41">
        <v>1.7600000000000005E-2</v>
      </c>
      <c r="K235" s="42">
        <v>35.376000000000012</v>
      </c>
      <c r="L235" s="43">
        <v>1.196</v>
      </c>
      <c r="M235" s="42">
        <v>42.30969600000001</v>
      </c>
      <c r="N235">
        <v>5</v>
      </c>
      <c r="O235" s="43">
        <v>3.84</v>
      </c>
      <c r="P235" s="42">
        <v>35</v>
      </c>
      <c r="Q235" s="42">
        <v>31</v>
      </c>
      <c r="R235" s="42">
        <v>13.5</v>
      </c>
    </row>
    <row r="236" spans="1:18" x14ac:dyDescent="0.3">
      <c r="A236" t="s">
        <v>3924</v>
      </c>
      <c r="B236" s="17">
        <v>45220</v>
      </c>
      <c r="C236" t="s">
        <v>3917</v>
      </c>
      <c r="D236" t="s">
        <v>3918</v>
      </c>
      <c r="E236" t="s">
        <v>3919</v>
      </c>
      <c r="F236" t="s">
        <v>3920</v>
      </c>
      <c r="G236" t="s">
        <v>3921</v>
      </c>
      <c r="H236" t="s">
        <v>3922</v>
      </c>
      <c r="I236">
        <v>1407</v>
      </c>
      <c r="J236" s="41">
        <v>1.6499999999999997E-2</v>
      </c>
      <c r="K236" s="42">
        <v>23.215499999999995</v>
      </c>
      <c r="L236" s="43">
        <v>1.2534999999999998</v>
      </c>
      <c r="M236" s="42">
        <v>29.10062924999999</v>
      </c>
      <c r="N236">
        <v>2</v>
      </c>
      <c r="O236" s="43">
        <v>15.36</v>
      </c>
      <c r="P236" s="42">
        <v>51</v>
      </c>
      <c r="Q236" s="42">
        <v>26</v>
      </c>
      <c r="R236" s="42">
        <v>9</v>
      </c>
    </row>
    <row r="237" spans="1:18" x14ac:dyDescent="0.3">
      <c r="A237" t="s">
        <v>3924</v>
      </c>
      <c r="B237" s="17">
        <v>45221</v>
      </c>
      <c r="C237" t="s">
        <v>3917</v>
      </c>
      <c r="D237" t="s">
        <v>3918</v>
      </c>
      <c r="E237" t="s">
        <v>3919</v>
      </c>
      <c r="F237" t="s">
        <v>3920</v>
      </c>
      <c r="G237" t="s">
        <v>3921</v>
      </c>
      <c r="H237" t="s">
        <v>3922</v>
      </c>
      <c r="I237">
        <v>1933</v>
      </c>
      <c r="J237" s="41">
        <v>1.9900000000000001E-2</v>
      </c>
      <c r="K237" s="42">
        <v>38.466700000000003</v>
      </c>
      <c r="L237" s="43">
        <v>1.1729999999999998</v>
      </c>
      <c r="M237" s="42">
        <v>45.121439099999996</v>
      </c>
      <c r="N237">
        <v>3</v>
      </c>
      <c r="O237" s="43">
        <v>62.495999999999995</v>
      </c>
      <c r="P237" s="42">
        <v>91</v>
      </c>
      <c r="Q237" s="42">
        <v>33</v>
      </c>
      <c r="R237" s="42">
        <v>9</v>
      </c>
    </row>
    <row r="238" spans="1:18" x14ac:dyDescent="0.3">
      <c r="A238" t="s">
        <v>3924</v>
      </c>
      <c r="B238" s="17">
        <v>45222</v>
      </c>
      <c r="C238" t="s">
        <v>3917</v>
      </c>
      <c r="D238" t="s">
        <v>3918</v>
      </c>
      <c r="E238" t="s">
        <v>3919</v>
      </c>
      <c r="F238" t="s">
        <v>3920</v>
      </c>
      <c r="G238" t="s">
        <v>3921</v>
      </c>
      <c r="H238" t="s">
        <v>3922</v>
      </c>
      <c r="I238">
        <v>1889</v>
      </c>
      <c r="J238" s="41">
        <v>1.5300000000000003E-2</v>
      </c>
      <c r="K238" s="42">
        <v>28.901700000000005</v>
      </c>
      <c r="L238" s="43">
        <v>0.1265</v>
      </c>
      <c r="M238" s="42">
        <v>3.6560650500000009</v>
      </c>
      <c r="N238">
        <v>3</v>
      </c>
      <c r="O238" s="43">
        <v>32.64</v>
      </c>
      <c r="P238" s="42">
        <v>62</v>
      </c>
      <c r="Q238" s="42">
        <v>30</v>
      </c>
      <c r="R238" s="42">
        <v>12</v>
      </c>
    </row>
    <row r="239" spans="1:18" x14ac:dyDescent="0.3">
      <c r="A239" t="s">
        <v>3924</v>
      </c>
      <c r="B239" s="17">
        <v>45223</v>
      </c>
      <c r="C239" t="s">
        <v>3917</v>
      </c>
      <c r="D239" t="s">
        <v>3918</v>
      </c>
      <c r="E239" t="s">
        <v>3919</v>
      </c>
      <c r="F239" t="s">
        <v>3920</v>
      </c>
      <c r="G239" t="s">
        <v>3921</v>
      </c>
      <c r="H239" t="s">
        <v>3922</v>
      </c>
      <c r="I239">
        <v>1959</v>
      </c>
      <c r="J239" s="41">
        <v>1.37E-2</v>
      </c>
      <c r="K239" s="42">
        <v>26.8383</v>
      </c>
      <c r="L239" s="43">
        <v>0.74749999999999983</v>
      </c>
      <c r="M239" s="42">
        <v>20.061629249999996</v>
      </c>
      <c r="N239">
        <v>4</v>
      </c>
      <c r="O239" s="43">
        <v>47.711999999999996</v>
      </c>
      <c r="P239" s="42">
        <v>98</v>
      </c>
      <c r="Q239" s="42">
        <v>32</v>
      </c>
      <c r="R239" s="42">
        <v>3</v>
      </c>
    </row>
    <row r="240" spans="1:18" x14ac:dyDescent="0.3">
      <c r="A240" t="s">
        <v>3924</v>
      </c>
      <c r="B240" s="17">
        <v>45224</v>
      </c>
      <c r="C240" t="s">
        <v>3917</v>
      </c>
      <c r="D240" t="s">
        <v>3918</v>
      </c>
      <c r="E240" t="s">
        <v>3919</v>
      </c>
      <c r="F240" t="s">
        <v>3920</v>
      </c>
      <c r="G240" t="s">
        <v>3921</v>
      </c>
      <c r="H240" t="s">
        <v>3922</v>
      </c>
      <c r="I240">
        <v>2033</v>
      </c>
      <c r="J240" s="41">
        <v>1.7900000000000003E-2</v>
      </c>
      <c r="K240" s="42">
        <v>36.390700000000002</v>
      </c>
      <c r="L240" s="43">
        <v>0.78200000000000003</v>
      </c>
      <c r="M240" s="42">
        <v>28.457527400000004</v>
      </c>
      <c r="N240">
        <v>3</v>
      </c>
      <c r="O240" s="43">
        <v>11.520000000000001</v>
      </c>
      <c r="P240" s="42">
        <v>87</v>
      </c>
      <c r="Q240" s="42">
        <v>9</v>
      </c>
      <c r="R240" s="42">
        <v>4.5</v>
      </c>
    </row>
    <row r="241" spans="1:18" x14ac:dyDescent="0.3">
      <c r="A241" t="s">
        <v>3924</v>
      </c>
      <c r="B241" s="17">
        <v>45225</v>
      </c>
      <c r="C241" t="s">
        <v>3917</v>
      </c>
      <c r="D241" t="s">
        <v>3918</v>
      </c>
      <c r="E241" t="s">
        <v>3919</v>
      </c>
      <c r="F241" t="s">
        <v>3920</v>
      </c>
      <c r="G241" t="s">
        <v>3921</v>
      </c>
      <c r="H241" t="s">
        <v>3922</v>
      </c>
      <c r="I241">
        <v>2030</v>
      </c>
      <c r="J241" s="41">
        <v>1.43E-2</v>
      </c>
      <c r="K241" s="42">
        <v>29.029</v>
      </c>
      <c r="L241" s="43">
        <v>0.72449999999999992</v>
      </c>
      <c r="M241" s="42">
        <v>21.031510499999996</v>
      </c>
      <c r="N241">
        <v>3</v>
      </c>
      <c r="O241" s="43">
        <v>47.039999999999992</v>
      </c>
      <c r="P241" s="42">
        <v>51</v>
      </c>
      <c r="Q241" s="42">
        <v>27</v>
      </c>
      <c r="R241" s="42">
        <v>4.5</v>
      </c>
    </row>
    <row r="242" spans="1:18" x14ac:dyDescent="0.3">
      <c r="A242" t="s">
        <v>3924</v>
      </c>
      <c r="B242" s="17">
        <v>45226</v>
      </c>
      <c r="C242" t="s">
        <v>3917</v>
      </c>
      <c r="D242" t="s">
        <v>3918</v>
      </c>
      <c r="E242" t="s">
        <v>3919</v>
      </c>
      <c r="F242" t="s">
        <v>3920</v>
      </c>
      <c r="G242" t="s">
        <v>3921</v>
      </c>
      <c r="H242" t="s">
        <v>3922</v>
      </c>
      <c r="I242">
        <v>1634</v>
      </c>
      <c r="J242" s="41">
        <v>1.8700000000000001E-2</v>
      </c>
      <c r="K242" s="42">
        <v>30.555800000000001</v>
      </c>
      <c r="L242" s="43">
        <v>0.41399999999999998</v>
      </c>
      <c r="M242" s="42">
        <v>12.6501012</v>
      </c>
      <c r="N242">
        <v>5</v>
      </c>
      <c r="O242" s="43">
        <v>52.415999999999997</v>
      </c>
      <c r="P242" s="42">
        <v>69</v>
      </c>
      <c r="Q242" s="42">
        <v>15</v>
      </c>
      <c r="R242" s="42">
        <v>10.5</v>
      </c>
    </row>
    <row r="243" spans="1:18" x14ac:dyDescent="0.3">
      <c r="A243" t="s">
        <v>3924</v>
      </c>
      <c r="B243" s="17">
        <v>45227</v>
      </c>
      <c r="C243" t="s">
        <v>3917</v>
      </c>
      <c r="D243" t="s">
        <v>3918</v>
      </c>
      <c r="E243" t="s">
        <v>3919</v>
      </c>
      <c r="F243" t="s">
        <v>3920</v>
      </c>
      <c r="G243" t="s">
        <v>3921</v>
      </c>
      <c r="H243" t="s">
        <v>3922</v>
      </c>
      <c r="I243">
        <v>2033</v>
      </c>
      <c r="J243" s="41">
        <v>1.3899999999999999E-2</v>
      </c>
      <c r="K243" s="42">
        <v>28.258699999999997</v>
      </c>
      <c r="L243" s="43">
        <v>0.81649999999999989</v>
      </c>
      <c r="M243" s="42">
        <v>23.073228549999996</v>
      </c>
      <c r="N243">
        <v>2</v>
      </c>
      <c r="O243" s="43">
        <v>19.2</v>
      </c>
      <c r="P243" s="42">
        <v>65</v>
      </c>
      <c r="Q243" s="42">
        <v>15</v>
      </c>
      <c r="R243" s="42">
        <v>13.5</v>
      </c>
    </row>
    <row r="244" spans="1:18" x14ac:dyDescent="0.3">
      <c r="A244" t="s">
        <v>3924</v>
      </c>
      <c r="B244" s="17">
        <v>45228</v>
      </c>
      <c r="C244" t="s">
        <v>3917</v>
      </c>
      <c r="D244" t="s">
        <v>3918</v>
      </c>
      <c r="E244" t="s">
        <v>3919</v>
      </c>
      <c r="F244" t="s">
        <v>3920</v>
      </c>
      <c r="G244" t="s">
        <v>3921</v>
      </c>
      <c r="H244" t="s">
        <v>3922</v>
      </c>
      <c r="I244">
        <v>2135</v>
      </c>
      <c r="J244" s="41">
        <v>1.46E-2</v>
      </c>
      <c r="K244" s="42">
        <v>31.170999999999999</v>
      </c>
      <c r="L244" s="43">
        <v>0.40249999999999997</v>
      </c>
      <c r="M244" s="42">
        <v>12.546327499999999</v>
      </c>
      <c r="N244">
        <v>4</v>
      </c>
      <c r="O244" s="43">
        <v>23.040000000000003</v>
      </c>
      <c r="P244" s="42">
        <v>63</v>
      </c>
      <c r="Q244" s="42">
        <v>25</v>
      </c>
      <c r="R244" s="42">
        <v>1.5</v>
      </c>
    </row>
    <row r="245" spans="1:18" x14ac:dyDescent="0.3">
      <c r="A245" t="s">
        <v>3924</v>
      </c>
      <c r="B245" s="17">
        <v>45229</v>
      </c>
      <c r="C245" t="s">
        <v>3917</v>
      </c>
      <c r="D245" t="s">
        <v>3918</v>
      </c>
      <c r="E245" t="s">
        <v>3919</v>
      </c>
      <c r="F245" t="s">
        <v>3920</v>
      </c>
      <c r="G245" t="s">
        <v>3921</v>
      </c>
      <c r="H245" t="s">
        <v>3922</v>
      </c>
      <c r="I245">
        <v>1556</v>
      </c>
      <c r="J245" s="41">
        <v>1.3900000000000003E-2</v>
      </c>
      <c r="K245" s="42">
        <v>21.628400000000003</v>
      </c>
      <c r="L245" s="43">
        <v>0.9544999999999999</v>
      </c>
      <c r="M245" s="42">
        <v>20.6443078</v>
      </c>
      <c r="N245">
        <v>5</v>
      </c>
      <c r="O245" s="43">
        <v>172.70400000000001</v>
      </c>
      <c r="P245" s="42">
        <v>47</v>
      </c>
      <c r="Q245" s="42">
        <v>11</v>
      </c>
      <c r="R245" s="42">
        <v>0</v>
      </c>
    </row>
    <row r="246" spans="1:18" x14ac:dyDescent="0.3">
      <c r="A246" t="s">
        <v>3924</v>
      </c>
      <c r="B246" s="17">
        <v>45230</v>
      </c>
      <c r="C246" t="s">
        <v>3917</v>
      </c>
      <c r="D246" t="s">
        <v>3918</v>
      </c>
      <c r="E246" t="s">
        <v>3919</v>
      </c>
      <c r="F246" t="s">
        <v>3920</v>
      </c>
      <c r="G246" t="s">
        <v>3921</v>
      </c>
      <c r="H246" t="s">
        <v>3922</v>
      </c>
      <c r="I246">
        <v>1988</v>
      </c>
      <c r="J246" s="41">
        <v>1.3600000000000001E-2</v>
      </c>
      <c r="K246" s="42">
        <v>27.036800000000003</v>
      </c>
      <c r="L246" s="43">
        <v>0.21849999999999997</v>
      </c>
      <c r="M246" s="42">
        <v>5.9075407999999996</v>
      </c>
      <c r="N246">
        <v>2</v>
      </c>
      <c r="O246" s="43">
        <v>87.36</v>
      </c>
      <c r="P246" s="42">
        <v>86</v>
      </c>
      <c r="Q246" s="42">
        <v>8</v>
      </c>
      <c r="R246" s="42">
        <v>18</v>
      </c>
    </row>
    <row r="247" spans="1:18" x14ac:dyDescent="0.3">
      <c r="A247" t="s">
        <v>3924</v>
      </c>
      <c r="B247" s="17">
        <v>45231</v>
      </c>
      <c r="C247" t="s">
        <v>3917</v>
      </c>
      <c r="D247" t="s">
        <v>3918</v>
      </c>
      <c r="E247" t="s">
        <v>3919</v>
      </c>
      <c r="F247" t="s">
        <v>3920</v>
      </c>
      <c r="G247" t="s">
        <v>3921</v>
      </c>
      <c r="H247" t="s">
        <v>3922</v>
      </c>
      <c r="I247">
        <v>2169</v>
      </c>
      <c r="J247" s="41">
        <v>1.89E-2</v>
      </c>
      <c r="K247" s="42">
        <v>40.994100000000003</v>
      </c>
      <c r="L247" s="43">
        <v>0.77049999999999996</v>
      </c>
      <c r="M247" s="42">
        <v>31.585954050000002</v>
      </c>
      <c r="N247">
        <v>1</v>
      </c>
      <c r="O247" s="43">
        <v>127.008</v>
      </c>
      <c r="P247" s="42">
        <v>69</v>
      </c>
      <c r="Q247" s="42">
        <v>12</v>
      </c>
      <c r="R247" s="42">
        <v>7.5</v>
      </c>
    </row>
    <row r="248" spans="1:18" x14ac:dyDescent="0.3">
      <c r="A248" t="s">
        <v>3924</v>
      </c>
      <c r="B248" s="17">
        <v>45232</v>
      </c>
      <c r="C248" t="s">
        <v>3917</v>
      </c>
      <c r="D248" t="s">
        <v>3918</v>
      </c>
      <c r="E248" t="s">
        <v>3919</v>
      </c>
      <c r="F248" t="s">
        <v>3920</v>
      </c>
      <c r="G248" t="s">
        <v>3921</v>
      </c>
      <c r="H248" t="s">
        <v>3922</v>
      </c>
      <c r="I248">
        <v>1719</v>
      </c>
      <c r="J248" s="41">
        <v>1.7299999999999999E-2</v>
      </c>
      <c r="K248" s="42">
        <v>29.738699999999998</v>
      </c>
      <c r="L248" s="43">
        <v>0.41399999999999998</v>
      </c>
      <c r="M248" s="42">
        <v>12.311821799999999</v>
      </c>
      <c r="N248">
        <v>2</v>
      </c>
      <c r="O248" s="43">
        <v>31.68</v>
      </c>
      <c r="P248" s="42">
        <v>51</v>
      </c>
      <c r="Q248" s="42">
        <v>8</v>
      </c>
      <c r="R248" s="42">
        <v>10.5</v>
      </c>
    </row>
    <row r="249" spans="1:18" x14ac:dyDescent="0.3">
      <c r="A249" t="s">
        <v>3924</v>
      </c>
      <c r="B249" s="17">
        <v>45233</v>
      </c>
      <c r="C249" t="s">
        <v>3917</v>
      </c>
      <c r="D249" t="s">
        <v>3918</v>
      </c>
      <c r="E249" t="s">
        <v>3919</v>
      </c>
      <c r="F249" t="s">
        <v>3920</v>
      </c>
      <c r="G249" t="s">
        <v>3921</v>
      </c>
      <c r="H249" t="s">
        <v>3922</v>
      </c>
      <c r="I249">
        <v>1318</v>
      </c>
      <c r="J249" s="41">
        <v>2.1100000000000001E-2</v>
      </c>
      <c r="K249" s="42">
        <v>27.809799999999999</v>
      </c>
      <c r="L249" s="43">
        <v>0.98899999999999999</v>
      </c>
      <c r="M249" s="42">
        <v>27.503892199999999</v>
      </c>
      <c r="N249">
        <v>4</v>
      </c>
      <c r="O249" s="43">
        <v>48.384</v>
      </c>
      <c r="P249" s="42">
        <v>28</v>
      </c>
      <c r="Q249" s="42">
        <v>13</v>
      </c>
      <c r="R249" s="42">
        <v>6</v>
      </c>
    </row>
    <row r="250" spans="1:18" x14ac:dyDescent="0.3">
      <c r="A250" t="s">
        <v>3924</v>
      </c>
      <c r="B250" s="17">
        <v>45234</v>
      </c>
      <c r="C250" t="s">
        <v>3917</v>
      </c>
      <c r="D250" t="s">
        <v>3918</v>
      </c>
      <c r="E250" t="s">
        <v>3919</v>
      </c>
      <c r="F250" t="s">
        <v>3920</v>
      </c>
      <c r="G250" t="s">
        <v>3921</v>
      </c>
      <c r="H250" t="s">
        <v>3922</v>
      </c>
      <c r="I250">
        <v>1532</v>
      </c>
      <c r="J250" s="41">
        <v>1.8200000000000001E-2</v>
      </c>
      <c r="K250" s="42">
        <v>27.882400000000001</v>
      </c>
      <c r="L250" s="43">
        <v>0.96599999999999986</v>
      </c>
      <c r="M250" s="42">
        <v>26.934398399999996</v>
      </c>
      <c r="N250">
        <v>1</v>
      </c>
      <c r="O250" s="43">
        <v>42.24</v>
      </c>
      <c r="P250" s="42">
        <v>46</v>
      </c>
      <c r="Q250" s="42">
        <v>39</v>
      </c>
      <c r="R250" s="42">
        <v>7.5</v>
      </c>
    </row>
    <row r="251" spans="1:18" x14ac:dyDescent="0.3">
      <c r="A251" t="s">
        <v>3924</v>
      </c>
      <c r="B251" s="17">
        <v>45235</v>
      </c>
      <c r="C251" t="s">
        <v>3917</v>
      </c>
      <c r="D251" t="s">
        <v>3918</v>
      </c>
      <c r="E251" t="s">
        <v>3919</v>
      </c>
      <c r="F251" t="s">
        <v>3920</v>
      </c>
      <c r="G251" t="s">
        <v>3921</v>
      </c>
      <c r="H251" t="s">
        <v>3922</v>
      </c>
      <c r="I251">
        <v>1763</v>
      </c>
      <c r="J251" s="41">
        <v>1.4E-2</v>
      </c>
      <c r="K251" s="42">
        <v>24.682000000000002</v>
      </c>
      <c r="L251" s="43">
        <v>0.73599999999999999</v>
      </c>
      <c r="M251" s="42">
        <v>18.165952000000001</v>
      </c>
      <c r="N251">
        <v>3</v>
      </c>
      <c r="O251" s="43">
        <v>108.19199999999999</v>
      </c>
      <c r="P251" s="42">
        <v>44</v>
      </c>
      <c r="Q251" s="42">
        <v>18</v>
      </c>
      <c r="R251" s="42">
        <v>4.5</v>
      </c>
    </row>
    <row r="252" spans="1:18" x14ac:dyDescent="0.3">
      <c r="A252" t="s">
        <v>3924</v>
      </c>
      <c r="B252" s="17">
        <v>45236</v>
      </c>
      <c r="C252" t="s">
        <v>3917</v>
      </c>
      <c r="D252" t="s">
        <v>3918</v>
      </c>
      <c r="E252" t="s">
        <v>3919</v>
      </c>
      <c r="F252" t="s">
        <v>3920</v>
      </c>
      <c r="G252" t="s">
        <v>3921</v>
      </c>
      <c r="H252" t="s">
        <v>3922</v>
      </c>
      <c r="I252">
        <v>1908</v>
      </c>
      <c r="J252" s="41">
        <v>1.3400000000000002E-2</v>
      </c>
      <c r="K252" s="42">
        <v>25.567200000000003</v>
      </c>
      <c r="L252" s="43">
        <v>1.0579999999999998</v>
      </c>
      <c r="M252" s="42">
        <v>27.050097600000001</v>
      </c>
      <c r="N252">
        <v>3</v>
      </c>
      <c r="O252" s="43">
        <v>49.92</v>
      </c>
      <c r="P252" s="42">
        <v>72</v>
      </c>
      <c r="Q252" s="42">
        <v>29</v>
      </c>
      <c r="R252" s="42">
        <v>16.5</v>
      </c>
    </row>
    <row r="253" spans="1:18" x14ac:dyDescent="0.3">
      <c r="A253" t="s">
        <v>3924</v>
      </c>
      <c r="B253" s="17">
        <v>45237</v>
      </c>
      <c r="C253" t="s">
        <v>3917</v>
      </c>
      <c r="D253" t="s">
        <v>3918</v>
      </c>
      <c r="E253" t="s">
        <v>3919</v>
      </c>
      <c r="F253" t="s">
        <v>3920</v>
      </c>
      <c r="G253" t="s">
        <v>3921</v>
      </c>
      <c r="H253" t="s">
        <v>3922</v>
      </c>
      <c r="I253">
        <v>1397</v>
      </c>
      <c r="J253" s="41">
        <v>1.24E-2</v>
      </c>
      <c r="K253" s="42">
        <v>17.322800000000001</v>
      </c>
      <c r="L253" s="43">
        <v>0.94299999999999984</v>
      </c>
      <c r="M253" s="42">
        <v>16.335400399999997</v>
      </c>
      <c r="N253">
        <v>3</v>
      </c>
      <c r="O253" s="43">
        <v>22.080000000000002</v>
      </c>
      <c r="P253" s="42">
        <v>64</v>
      </c>
      <c r="Q253" s="42">
        <v>22</v>
      </c>
      <c r="R253" s="42">
        <v>6</v>
      </c>
    </row>
    <row r="254" spans="1:18" x14ac:dyDescent="0.3">
      <c r="A254" t="s">
        <v>3924</v>
      </c>
      <c r="B254" s="17">
        <v>45238</v>
      </c>
      <c r="C254" t="s">
        <v>3917</v>
      </c>
      <c r="D254" t="s">
        <v>3918</v>
      </c>
      <c r="E254" t="s">
        <v>3919</v>
      </c>
      <c r="F254" t="s">
        <v>3920</v>
      </c>
      <c r="G254" t="s">
        <v>3921</v>
      </c>
      <c r="H254" t="s">
        <v>3922</v>
      </c>
      <c r="I254">
        <v>1549</v>
      </c>
      <c r="J254" s="41">
        <v>1.1700000000000002E-2</v>
      </c>
      <c r="K254" s="42">
        <v>18.123300000000004</v>
      </c>
      <c r="L254" s="43">
        <v>0.28749999999999998</v>
      </c>
      <c r="M254" s="42">
        <v>5.2104487500000003</v>
      </c>
      <c r="N254">
        <v>5</v>
      </c>
      <c r="O254" s="43">
        <v>38.4</v>
      </c>
      <c r="P254" s="42">
        <v>86</v>
      </c>
      <c r="Q254" s="42">
        <v>13</v>
      </c>
      <c r="R254" s="42">
        <v>3</v>
      </c>
    </row>
    <row r="255" spans="1:18" x14ac:dyDescent="0.3">
      <c r="A255" t="s">
        <v>3924</v>
      </c>
      <c r="B255" s="17">
        <v>45239</v>
      </c>
      <c r="C255" t="s">
        <v>3917</v>
      </c>
      <c r="D255" t="s">
        <v>3918</v>
      </c>
      <c r="E255" t="s">
        <v>3919</v>
      </c>
      <c r="F255" t="s">
        <v>3920</v>
      </c>
      <c r="G255" t="s">
        <v>3921</v>
      </c>
      <c r="H255" t="s">
        <v>3922</v>
      </c>
      <c r="I255">
        <v>1895</v>
      </c>
      <c r="J255" s="41">
        <v>1.6399999999999998E-2</v>
      </c>
      <c r="K255" s="42">
        <v>31.077999999999996</v>
      </c>
      <c r="L255" s="43">
        <v>1.1844999999999997</v>
      </c>
      <c r="M255" s="42">
        <v>36.811890999999981</v>
      </c>
      <c r="N255">
        <v>4</v>
      </c>
      <c r="O255" s="43">
        <v>219.744</v>
      </c>
      <c r="P255" s="42">
        <v>79</v>
      </c>
      <c r="Q255" s="42">
        <v>17</v>
      </c>
      <c r="R255" s="42">
        <v>16.5</v>
      </c>
    </row>
    <row r="256" spans="1:18" x14ac:dyDescent="0.3">
      <c r="A256" t="s">
        <v>3924</v>
      </c>
      <c r="B256" s="17">
        <v>45240</v>
      </c>
      <c r="C256" t="s">
        <v>3917</v>
      </c>
      <c r="D256" t="s">
        <v>3918</v>
      </c>
      <c r="E256" t="s">
        <v>3919</v>
      </c>
      <c r="F256" t="s">
        <v>3920</v>
      </c>
      <c r="G256" t="s">
        <v>3921</v>
      </c>
      <c r="H256" t="s">
        <v>3922</v>
      </c>
      <c r="I256">
        <v>1814</v>
      </c>
      <c r="J256" s="41">
        <v>1.9900000000000001E-2</v>
      </c>
      <c r="K256" s="42">
        <v>36.098600000000005</v>
      </c>
      <c r="L256" s="43">
        <v>1.2994999999999999</v>
      </c>
      <c r="M256" s="42">
        <v>46.910130700000003</v>
      </c>
      <c r="N256">
        <v>6</v>
      </c>
      <c r="O256" s="43">
        <v>53.088000000000001</v>
      </c>
      <c r="P256" s="42">
        <v>79</v>
      </c>
      <c r="Q256" s="42">
        <v>30</v>
      </c>
      <c r="R256" s="42">
        <v>12</v>
      </c>
    </row>
    <row r="257" spans="1:18" x14ac:dyDescent="0.3">
      <c r="A257" t="s">
        <v>3924</v>
      </c>
      <c r="B257" s="17">
        <v>45241</v>
      </c>
      <c r="C257" t="s">
        <v>3917</v>
      </c>
      <c r="D257" t="s">
        <v>3918</v>
      </c>
      <c r="E257" t="s">
        <v>3919</v>
      </c>
      <c r="F257" t="s">
        <v>3920</v>
      </c>
      <c r="G257" t="s">
        <v>3921</v>
      </c>
      <c r="H257" t="s">
        <v>3922</v>
      </c>
      <c r="I257">
        <v>1437</v>
      </c>
      <c r="J257" s="41">
        <v>1.9199999999999998E-2</v>
      </c>
      <c r="K257" s="42">
        <v>27.590399999999999</v>
      </c>
      <c r="L257" s="43">
        <v>0.87399999999999989</v>
      </c>
      <c r="M257" s="42">
        <v>24.114009599999996</v>
      </c>
      <c r="N257">
        <v>3</v>
      </c>
      <c r="O257" s="43">
        <v>48.384</v>
      </c>
      <c r="P257" s="42">
        <v>43</v>
      </c>
      <c r="Q257" s="42">
        <v>29</v>
      </c>
      <c r="R257" s="42">
        <v>9</v>
      </c>
    </row>
    <row r="258" spans="1:18" x14ac:dyDescent="0.3">
      <c r="A258" t="s">
        <v>3924</v>
      </c>
      <c r="B258" s="17">
        <v>45242</v>
      </c>
      <c r="C258" t="s">
        <v>3917</v>
      </c>
      <c r="D258" t="s">
        <v>3918</v>
      </c>
      <c r="E258" t="s">
        <v>3919</v>
      </c>
      <c r="F258" t="s">
        <v>3920</v>
      </c>
      <c r="G258" t="s">
        <v>3921</v>
      </c>
      <c r="H258" t="s">
        <v>3922</v>
      </c>
      <c r="I258">
        <v>1380</v>
      </c>
      <c r="J258" s="41">
        <v>1.8099999999999998E-2</v>
      </c>
      <c r="K258" s="42">
        <v>24.977999999999998</v>
      </c>
      <c r="L258" s="43">
        <v>0.81649999999999989</v>
      </c>
      <c r="M258" s="42">
        <v>20.394536999999996</v>
      </c>
      <c r="N258">
        <v>5</v>
      </c>
      <c r="O258" s="43">
        <v>66.527999999999992</v>
      </c>
      <c r="P258" s="42">
        <v>64</v>
      </c>
      <c r="Q258" s="42">
        <v>32</v>
      </c>
      <c r="R258" s="42">
        <v>6</v>
      </c>
    </row>
    <row r="259" spans="1:18" x14ac:dyDescent="0.3">
      <c r="A259" t="s">
        <v>3924</v>
      </c>
      <c r="B259" s="17">
        <v>45243</v>
      </c>
      <c r="C259" t="s">
        <v>3917</v>
      </c>
      <c r="D259" t="s">
        <v>3918</v>
      </c>
      <c r="E259" t="s">
        <v>3919</v>
      </c>
      <c r="F259" t="s">
        <v>3920</v>
      </c>
      <c r="G259" t="s">
        <v>3921</v>
      </c>
      <c r="H259" t="s">
        <v>3922</v>
      </c>
      <c r="I259">
        <v>1675</v>
      </c>
      <c r="J259" s="41">
        <v>1.9299999999999998E-2</v>
      </c>
      <c r="K259" s="42">
        <v>32.327499999999993</v>
      </c>
      <c r="L259" s="43">
        <v>1.3685</v>
      </c>
      <c r="M259" s="42">
        <v>44.240183749999993</v>
      </c>
      <c r="N259">
        <v>6</v>
      </c>
      <c r="O259" s="43">
        <v>214.36800000000002</v>
      </c>
      <c r="P259" s="42">
        <v>45</v>
      </c>
      <c r="Q259" s="42">
        <v>32</v>
      </c>
      <c r="R259" s="42">
        <v>15</v>
      </c>
    </row>
    <row r="260" spans="1:18" x14ac:dyDescent="0.3">
      <c r="A260" t="s">
        <v>3924</v>
      </c>
      <c r="B260" s="17">
        <v>45244</v>
      </c>
      <c r="C260" t="s">
        <v>3917</v>
      </c>
      <c r="D260" t="s">
        <v>3918</v>
      </c>
      <c r="E260" t="s">
        <v>3919</v>
      </c>
      <c r="F260" t="s">
        <v>3920</v>
      </c>
      <c r="G260" t="s">
        <v>3921</v>
      </c>
      <c r="H260" t="s">
        <v>3922</v>
      </c>
      <c r="I260">
        <v>1939</v>
      </c>
      <c r="J260" s="41">
        <v>1.78E-2</v>
      </c>
      <c r="K260" s="42">
        <v>34.514200000000002</v>
      </c>
      <c r="L260" s="43">
        <v>0.20699999999999999</v>
      </c>
      <c r="M260" s="42">
        <v>7.1444394000000004</v>
      </c>
      <c r="N260">
        <v>2</v>
      </c>
      <c r="O260" s="43">
        <v>54.431999999999988</v>
      </c>
      <c r="P260" s="42">
        <v>88</v>
      </c>
      <c r="Q260" s="42">
        <v>40</v>
      </c>
      <c r="R260" s="42">
        <v>12</v>
      </c>
    </row>
    <row r="261" spans="1:18" x14ac:dyDescent="0.3">
      <c r="A261" t="s">
        <v>3924</v>
      </c>
      <c r="B261" s="17">
        <v>45245</v>
      </c>
      <c r="C261" t="s">
        <v>3917</v>
      </c>
      <c r="D261" t="s">
        <v>3918</v>
      </c>
      <c r="E261" t="s">
        <v>3919</v>
      </c>
      <c r="F261" t="s">
        <v>3920</v>
      </c>
      <c r="G261" t="s">
        <v>3921</v>
      </c>
      <c r="H261" t="s">
        <v>3922</v>
      </c>
      <c r="I261">
        <v>2062</v>
      </c>
      <c r="J261" s="41">
        <v>1.5499999999999998E-2</v>
      </c>
      <c r="K261" s="42">
        <v>31.960999999999995</v>
      </c>
      <c r="L261" s="43">
        <v>1.0694999999999999</v>
      </c>
      <c r="M261" s="42">
        <v>34.182289499999989</v>
      </c>
      <c r="N261">
        <v>3</v>
      </c>
      <c r="O261" s="43">
        <v>41.279999999999994</v>
      </c>
      <c r="P261" s="42">
        <v>74</v>
      </c>
      <c r="Q261" s="42">
        <v>23</v>
      </c>
      <c r="R261" s="42">
        <v>6</v>
      </c>
    </row>
    <row r="262" spans="1:18" x14ac:dyDescent="0.3">
      <c r="A262" t="s">
        <v>3924</v>
      </c>
      <c r="B262" s="17">
        <v>45246</v>
      </c>
      <c r="C262" t="s">
        <v>3917</v>
      </c>
      <c r="D262" t="s">
        <v>3918</v>
      </c>
      <c r="E262" t="s">
        <v>3919</v>
      </c>
      <c r="F262" t="s">
        <v>3920</v>
      </c>
      <c r="G262" t="s">
        <v>3921</v>
      </c>
      <c r="H262" t="s">
        <v>3922</v>
      </c>
      <c r="I262">
        <v>1861</v>
      </c>
      <c r="J262" s="41">
        <v>1.6999999999999998E-2</v>
      </c>
      <c r="K262" s="42">
        <v>31.636999999999997</v>
      </c>
      <c r="L262" s="43">
        <v>1.5409999999999997</v>
      </c>
      <c r="M262" s="42">
        <v>48.752616999999987</v>
      </c>
      <c r="N262">
        <v>3</v>
      </c>
      <c r="O262" s="43">
        <v>109.536</v>
      </c>
      <c r="P262" s="42">
        <v>32</v>
      </c>
      <c r="Q262" s="42">
        <v>28</v>
      </c>
      <c r="R262" s="42">
        <v>1.5</v>
      </c>
    </row>
    <row r="263" spans="1:18" x14ac:dyDescent="0.3">
      <c r="A263" t="s">
        <v>3924</v>
      </c>
      <c r="B263" s="17">
        <v>45247</v>
      </c>
      <c r="C263" t="s">
        <v>3917</v>
      </c>
      <c r="D263" t="s">
        <v>3918</v>
      </c>
      <c r="E263" t="s">
        <v>3919</v>
      </c>
      <c r="F263" t="s">
        <v>3920</v>
      </c>
      <c r="G263" t="s">
        <v>3921</v>
      </c>
      <c r="H263" t="s">
        <v>3922</v>
      </c>
      <c r="I263">
        <v>1458</v>
      </c>
      <c r="J263" s="41">
        <v>1.6899999999999998E-2</v>
      </c>
      <c r="K263" s="42">
        <v>24.640199999999997</v>
      </c>
      <c r="L263" s="43">
        <v>0.27600000000000002</v>
      </c>
      <c r="M263" s="42">
        <v>6.8006951999999998</v>
      </c>
      <c r="N263">
        <v>2</v>
      </c>
      <c r="O263" s="43">
        <v>31.68</v>
      </c>
      <c r="P263" s="42">
        <v>60</v>
      </c>
      <c r="Q263" s="42">
        <v>38</v>
      </c>
      <c r="R263" s="42">
        <v>9</v>
      </c>
    </row>
    <row r="264" spans="1:18" x14ac:dyDescent="0.3">
      <c r="A264" t="s">
        <v>3924</v>
      </c>
      <c r="B264" s="17">
        <v>45248</v>
      </c>
      <c r="C264" t="s">
        <v>3917</v>
      </c>
      <c r="D264" t="s">
        <v>3918</v>
      </c>
      <c r="E264" t="s">
        <v>3919</v>
      </c>
      <c r="F264" t="s">
        <v>3920</v>
      </c>
      <c r="G264" t="s">
        <v>3921</v>
      </c>
      <c r="H264" t="s">
        <v>3922</v>
      </c>
      <c r="I264">
        <v>1983</v>
      </c>
      <c r="J264" s="41">
        <v>1.3900000000000001E-2</v>
      </c>
      <c r="K264" s="42">
        <v>27.563700000000001</v>
      </c>
      <c r="L264" s="43">
        <v>0.26449999999999996</v>
      </c>
      <c r="M264" s="42">
        <v>7.2905986499999988</v>
      </c>
      <c r="N264">
        <v>5</v>
      </c>
      <c r="O264" s="43">
        <v>58.56</v>
      </c>
      <c r="P264" s="42">
        <v>41</v>
      </c>
      <c r="Q264" s="42">
        <v>35</v>
      </c>
      <c r="R264" s="42">
        <v>0</v>
      </c>
    </row>
    <row r="265" spans="1:18" x14ac:dyDescent="0.3">
      <c r="A265" t="s">
        <v>3924</v>
      </c>
      <c r="B265" s="17">
        <v>45249</v>
      </c>
      <c r="C265" t="s">
        <v>3917</v>
      </c>
      <c r="D265" t="s">
        <v>3918</v>
      </c>
      <c r="E265" t="s">
        <v>3919</v>
      </c>
      <c r="F265" t="s">
        <v>3920</v>
      </c>
      <c r="G265" t="s">
        <v>3921</v>
      </c>
      <c r="H265" t="s">
        <v>3922</v>
      </c>
      <c r="I265">
        <v>1952</v>
      </c>
      <c r="J265" s="41">
        <v>1.8200000000000001E-2</v>
      </c>
      <c r="K265" s="42">
        <v>35.526400000000002</v>
      </c>
      <c r="L265" s="43">
        <v>1.2649999999999997</v>
      </c>
      <c r="M265" s="42">
        <v>44.940895999999995</v>
      </c>
      <c r="N265">
        <v>5</v>
      </c>
      <c r="O265" s="43">
        <v>58.56</v>
      </c>
      <c r="P265" s="42">
        <v>52</v>
      </c>
      <c r="Q265" s="42">
        <v>17</v>
      </c>
      <c r="R265" s="42">
        <v>1.5</v>
      </c>
    </row>
    <row r="266" spans="1:18" x14ac:dyDescent="0.3">
      <c r="A266" t="s">
        <v>3924</v>
      </c>
      <c r="B266" s="17">
        <v>45250</v>
      </c>
      <c r="C266" t="s">
        <v>3917</v>
      </c>
      <c r="D266" t="s">
        <v>3918</v>
      </c>
      <c r="E266" t="s">
        <v>3919</v>
      </c>
      <c r="F266" t="s">
        <v>3920</v>
      </c>
      <c r="G266" t="s">
        <v>3921</v>
      </c>
      <c r="H266" t="s">
        <v>3922</v>
      </c>
      <c r="I266">
        <v>2166</v>
      </c>
      <c r="J266" s="41">
        <v>1.55E-2</v>
      </c>
      <c r="K266" s="42">
        <v>33.573</v>
      </c>
      <c r="L266" s="43">
        <v>0.27599999999999997</v>
      </c>
      <c r="M266" s="42">
        <v>9.2661479999999994</v>
      </c>
      <c r="N266">
        <v>5</v>
      </c>
      <c r="O266" s="43">
        <v>77.952000000000012</v>
      </c>
      <c r="P266" s="42">
        <v>67</v>
      </c>
      <c r="Q266" s="42">
        <v>8</v>
      </c>
      <c r="R266" s="42">
        <v>3</v>
      </c>
    </row>
    <row r="267" spans="1:18" x14ac:dyDescent="0.3">
      <c r="A267" t="s">
        <v>3924</v>
      </c>
      <c r="B267" s="17">
        <v>45251</v>
      </c>
      <c r="C267" t="s">
        <v>3917</v>
      </c>
      <c r="D267" t="s">
        <v>3918</v>
      </c>
      <c r="E267" t="s">
        <v>3919</v>
      </c>
      <c r="F267" t="s">
        <v>3920</v>
      </c>
      <c r="G267" t="s">
        <v>3921</v>
      </c>
      <c r="H267" t="s">
        <v>3922</v>
      </c>
      <c r="I267">
        <v>1599</v>
      </c>
      <c r="J267" s="41">
        <v>1.4200000000000001E-2</v>
      </c>
      <c r="K267" s="42">
        <v>22.7058</v>
      </c>
      <c r="L267" s="43">
        <v>0.78199999999999992</v>
      </c>
      <c r="M267" s="42">
        <v>17.755935599999997</v>
      </c>
      <c r="N267">
        <v>6</v>
      </c>
      <c r="O267" s="43">
        <v>9.6</v>
      </c>
      <c r="P267" s="42">
        <v>59</v>
      </c>
      <c r="Q267" s="42">
        <v>8</v>
      </c>
      <c r="R267" s="42">
        <v>10.5</v>
      </c>
    </row>
    <row r="268" spans="1:18" x14ac:dyDescent="0.3">
      <c r="A268" t="s">
        <v>3924</v>
      </c>
      <c r="B268" s="17">
        <v>45252</v>
      </c>
      <c r="C268" t="s">
        <v>3917</v>
      </c>
      <c r="D268" t="s">
        <v>3918</v>
      </c>
      <c r="E268" t="s">
        <v>3919</v>
      </c>
      <c r="F268" t="s">
        <v>3920</v>
      </c>
      <c r="G268" t="s">
        <v>3921</v>
      </c>
      <c r="H268" t="s">
        <v>3922</v>
      </c>
      <c r="I268">
        <v>1902</v>
      </c>
      <c r="J268" s="41">
        <v>1.2499999999999999E-2</v>
      </c>
      <c r="K268" s="42">
        <v>23.774999999999999</v>
      </c>
      <c r="L268" s="43">
        <v>0.27599999999999997</v>
      </c>
      <c r="M268" s="42">
        <v>6.5618999999999987</v>
      </c>
      <c r="N268">
        <v>3</v>
      </c>
      <c r="O268" s="43">
        <v>57.11999999999999</v>
      </c>
      <c r="P268" s="42">
        <v>70</v>
      </c>
      <c r="Q268" s="42">
        <v>22</v>
      </c>
      <c r="R268" s="42">
        <v>13.5</v>
      </c>
    </row>
    <row r="269" spans="1:18" x14ac:dyDescent="0.3">
      <c r="A269" t="s">
        <v>3924</v>
      </c>
      <c r="B269" s="17">
        <v>45253</v>
      </c>
      <c r="C269" t="s">
        <v>3917</v>
      </c>
      <c r="D269" t="s">
        <v>3918</v>
      </c>
      <c r="E269" t="s">
        <v>3919</v>
      </c>
      <c r="F269" t="s">
        <v>3920</v>
      </c>
      <c r="G269" t="s">
        <v>3921</v>
      </c>
      <c r="H269" t="s">
        <v>3922</v>
      </c>
      <c r="I269">
        <v>1321</v>
      </c>
      <c r="J269" s="41">
        <v>1.5699999999999999E-2</v>
      </c>
      <c r="K269" s="42">
        <v>20.739699999999999</v>
      </c>
      <c r="L269" s="43">
        <v>0.78200000000000003</v>
      </c>
      <c r="M269" s="42">
        <v>16.2184454</v>
      </c>
      <c r="N269">
        <v>3</v>
      </c>
      <c r="O269" s="43">
        <v>161.27999999999997</v>
      </c>
      <c r="P269" s="42">
        <v>78</v>
      </c>
      <c r="Q269" s="42">
        <v>12</v>
      </c>
      <c r="R269" s="42">
        <v>3</v>
      </c>
    </row>
    <row r="270" spans="1:18" x14ac:dyDescent="0.3">
      <c r="A270" t="s">
        <v>3924</v>
      </c>
      <c r="B270" s="17">
        <v>45254</v>
      </c>
      <c r="C270" t="s">
        <v>3917</v>
      </c>
      <c r="D270" t="s">
        <v>3918</v>
      </c>
      <c r="E270" t="s">
        <v>3919</v>
      </c>
      <c r="F270" t="s">
        <v>3920</v>
      </c>
      <c r="G270" t="s">
        <v>3921</v>
      </c>
      <c r="H270" t="s">
        <v>3922</v>
      </c>
      <c r="I270">
        <v>1318</v>
      </c>
      <c r="J270" s="41">
        <v>1.2500000000000001E-2</v>
      </c>
      <c r="K270" s="42">
        <v>16.475000000000001</v>
      </c>
      <c r="L270" s="43">
        <v>1.4144999999999999</v>
      </c>
      <c r="M270" s="42">
        <v>23.303887499999998</v>
      </c>
      <c r="N270">
        <v>3</v>
      </c>
      <c r="O270" s="43">
        <v>24</v>
      </c>
      <c r="P270" s="42">
        <v>61</v>
      </c>
      <c r="Q270" s="42">
        <v>31</v>
      </c>
      <c r="R270" s="42">
        <v>10.5</v>
      </c>
    </row>
    <row r="271" spans="1:18" x14ac:dyDescent="0.3">
      <c r="A271" t="s">
        <v>3924</v>
      </c>
      <c r="B271" s="17">
        <v>45255</v>
      </c>
      <c r="C271" t="s">
        <v>3917</v>
      </c>
      <c r="D271" t="s">
        <v>3918</v>
      </c>
      <c r="E271" t="s">
        <v>3919</v>
      </c>
      <c r="F271" t="s">
        <v>3920</v>
      </c>
      <c r="G271" t="s">
        <v>3921</v>
      </c>
      <c r="H271" t="s">
        <v>3922</v>
      </c>
      <c r="I271">
        <v>1853</v>
      </c>
      <c r="J271" s="41">
        <v>1.9799999999999998E-2</v>
      </c>
      <c r="K271" s="42">
        <v>36.689399999999999</v>
      </c>
      <c r="L271" s="43">
        <v>0.13800000000000001</v>
      </c>
      <c r="M271" s="42">
        <v>5.0631371999999999</v>
      </c>
      <c r="N271">
        <v>3</v>
      </c>
      <c r="O271" s="43">
        <v>69.215999999999994</v>
      </c>
      <c r="P271" s="42">
        <v>70</v>
      </c>
      <c r="Q271" s="42">
        <v>14</v>
      </c>
      <c r="R271" s="42">
        <v>13.5</v>
      </c>
    </row>
    <row r="272" spans="1:18" x14ac:dyDescent="0.3">
      <c r="A272" t="s">
        <v>3924</v>
      </c>
      <c r="B272" s="17">
        <v>45256</v>
      </c>
      <c r="C272" t="s">
        <v>3917</v>
      </c>
      <c r="D272" t="s">
        <v>3918</v>
      </c>
      <c r="E272" t="s">
        <v>3919</v>
      </c>
      <c r="F272" t="s">
        <v>3920</v>
      </c>
      <c r="G272" t="s">
        <v>3921</v>
      </c>
      <c r="H272" t="s">
        <v>3922</v>
      </c>
      <c r="I272">
        <v>2213</v>
      </c>
      <c r="J272" s="41">
        <v>1.26E-2</v>
      </c>
      <c r="K272" s="42">
        <v>27.883800000000001</v>
      </c>
      <c r="L272" s="43">
        <v>1.2994999999999999</v>
      </c>
      <c r="M272" s="42">
        <v>36.234998099999999</v>
      </c>
      <c r="N272">
        <v>5</v>
      </c>
      <c r="O272" s="43">
        <v>135.072</v>
      </c>
      <c r="P272" s="42">
        <v>90</v>
      </c>
      <c r="Q272" s="42">
        <v>38</v>
      </c>
      <c r="R272" s="42">
        <v>12</v>
      </c>
    </row>
    <row r="273" spans="1:18" x14ac:dyDescent="0.3">
      <c r="A273" t="s">
        <v>3924</v>
      </c>
      <c r="B273" s="17">
        <v>45257</v>
      </c>
      <c r="C273" t="s">
        <v>3917</v>
      </c>
      <c r="D273" t="s">
        <v>3918</v>
      </c>
      <c r="E273" t="s">
        <v>3919</v>
      </c>
      <c r="F273" t="s">
        <v>3920</v>
      </c>
      <c r="G273" t="s">
        <v>3921</v>
      </c>
      <c r="H273" t="s">
        <v>3922</v>
      </c>
      <c r="I273">
        <v>1894</v>
      </c>
      <c r="J273" s="41">
        <v>1.7999999999999999E-2</v>
      </c>
      <c r="K273" s="42">
        <v>34.091999999999999</v>
      </c>
      <c r="L273" s="43">
        <v>1.2994999999999999</v>
      </c>
      <c r="M273" s="42">
        <v>44.302553999999994</v>
      </c>
      <c r="N273">
        <v>3</v>
      </c>
      <c r="O273" s="43">
        <v>18.240000000000002</v>
      </c>
      <c r="P273" s="42">
        <v>62</v>
      </c>
      <c r="Q273" s="42">
        <v>25</v>
      </c>
      <c r="R273" s="42">
        <v>9</v>
      </c>
    </row>
    <row r="274" spans="1:18" x14ac:dyDescent="0.3">
      <c r="A274" t="s">
        <v>3924</v>
      </c>
      <c r="B274" s="17">
        <v>45258</v>
      </c>
      <c r="C274" t="s">
        <v>3917</v>
      </c>
      <c r="D274" t="s">
        <v>3918</v>
      </c>
      <c r="E274" t="s">
        <v>3919</v>
      </c>
      <c r="F274" t="s">
        <v>3920</v>
      </c>
      <c r="G274" t="s">
        <v>3921</v>
      </c>
      <c r="H274" t="s">
        <v>3922</v>
      </c>
      <c r="I274">
        <v>2057</v>
      </c>
      <c r="J274" s="41">
        <v>1.7499999999999998E-2</v>
      </c>
      <c r="K274" s="42">
        <v>35.997499999999995</v>
      </c>
      <c r="L274" s="43">
        <v>0.98899999999999999</v>
      </c>
      <c r="M274" s="42">
        <v>35.601527499999996</v>
      </c>
      <c r="N274">
        <v>4</v>
      </c>
      <c r="O274" s="43">
        <v>63.167999999999999</v>
      </c>
      <c r="P274" s="42">
        <v>56</v>
      </c>
      <c r="Q274" s="42">
        <v>21</v>
      </c>
      <c r="R274" s="42">
        <v>12</v>
      </c>
    </row>
    <row r="275" spans="1:18" x14ac:dyDescent="0.3">
      <c r="A275" t="s">
        <v>3924</v>
      </c>
      <c r="B275" s="17">
        <v>45259</v>
      </c>
      <c r="C275" t="s">
        <v>3917</v>
      </c>
      <c r="D275" t="s">
        <v>3918</v>
      </c>
      <c r="E275" t="s">
        <v>3919</v>
      </c>
      <c r="F275" t="s">
        <v>3920</v>
      </c>
      <c r="G275" t="s">
        <v>3921</v>
      </c>
      <c r="H275" t="s">
        <v>3922</v>
      </c>
      <c r="I275">
        <v>1988</v>
      </c>
      <c r="J275" s="41">
        <v>1.8800000000000001E-2</v>
      </c>
      <c r="K275" s="42">
        <v>37.374400000000001</v>
      </c>
      <c r="L275" s="43">
        <v>0.73599999999999988</v>
      </c>
      <c r="M275" s="42">
        <v>27.507558399999997</v>
      </c>
      <c r="N275">
        <v>2</v>
      </c>
      <c r="O275" s="43">
        <v>161.27999999999997</v>
      </c>
      <c r="P275" s="42">
        <v>55</v>
      </c>
      <c r="Q275" s="42">
        <v>13</v>
      </c>
      <c r="R275" s="42">
        <v>13.5</v>
      </c>
    </row>
    <row r="276" spans="1:18" x14ac:dyDescent="0.3">
      <c r="A276" t="s">
        <v>3924</v>
      </c>
      <c r="B276" s="17">
        <v>45260</v>
      </c>
      <c r="C276" t="s">
        <v>3917</v>
      </c>
      <c r="D276" t="s">
        <v>3918</v>
      </c>
      <c r="E276" t="s">
        <v>3919</v>
      </c>
      <c r="F276" t="s">
        <v>3920</v>
      </c>
      <c r="G276" t="s">
        <v>3921</v>
      </c>
      <c r="H276" t="s">
        <v>3922</v>
      </c>
      <c r="I276">
        <v>2054</v>
      </c>
      <c r="J276" s="41">
        <v>1.3299999999999999E-2</v>
      </c>
      <c r="K276" s="42">
        <v>27.318199999999997</v>
      </c>
      <c r="L276" s="43">
        <v>0.69</v>
      </c>
      <c r="M276" s="42">
        <v>18.849557999999998</v>
      </c>
      <c r="N276">
        <v>2</v>
      </c>
      <c r="O276" s="43">
        <v>221.08799999999997</v>
      </c>
      <c r="P276" s="42">
        <v>79</v>
      </c>
      <c r="Q276" s="42">
        <v>8</v>
      </c>
      <c r="R276" s="42">
        <v>15</v>
      </c>
    </row>
    <row r="277" spans="1:18" x14ac:dyDescent="0.3">
      <c r="A277" t="s">
        <v>3916</v>
      </c>
      <c r="B277" s="17">
        <v>44986</v>
      </c>
      <c r="C277" t="s">
        <v>3925</v>
      </c>
      <c r="D277" t="s">
        <v>3926</v>
      </c>
      <c r="E277" t="s">
        <v>3927</v>
      </c>
      <c r="F277" t="s">
        <v>3920</v>
      </c>
      <c r="G277" t="s">
        <v>3921</v>
      </c>
      <c r="H277" t="s">
        <v>3922</v>
      </c>
      <c r="I277">
        <v>1757.4</v>
      </c>
      <c r="J277" s="41">
        <v>1.6800000000000002E-2</v>
      </c>
      <c r="K277" s="42">
        <v>29.524320000000007</v>
      </c>
      <c r="L277" s="43">
        <v>1.4144999999999999</v>
      </c>
      <c r="M277" s="42">
        <v>41.762150640000009</v>
      </c>
      <c r="N277">
        <v>6</v>
      </c>
      <c r="O277" s="43">
        <v>46.080000000000005</v>
      </c>
      <c r="P277" s="42">
        <v>18</v>
      </c>
      <c r="Q277" s="42">
        <v>14</v>
      </c>
      <c r="R277" s="42">
        <v>9</v>
      </c>
    </row>
    <row r="278" spans="1:18" x14ac:dyDescent="0.3">
      <c r="A278" t="s">
        <v>3916</v>
      </c>
      <c r="B278" s="17">
        <v>44987</v>
      </c>
      <c r="C278" t="s">
        <v>3925</v>
      </c>
      <c r="D278" t="s">
        <v>3926</v>
      </c>
      <c r="E278" t="s">
        <v>3927</v>
      </c>
      <c r="F278" t="s">
        <v>3920</v>
      </c>
      <c r="G278" t="s">
        <v>3921</v>
      </c>
      <c r="H278" t="s">
        <v>3922</v>
      </c>
      <c r="I278">
        <v>1900</v>
      </c>
      <c r="J278" s="41">
        <v>1.9600000000000003E-2</v>
      </c>
      <c r="K278" s="42">
        <v>37.24</v>
      </c>
      <c r="L278" s="43">
        <v>0.42549999999999999</v>
      </c>
      <c r="M278" s="42">
        <v>15.84562</v>
      </c>
      <c r="N278">
        <v>3</v>
      </c>
      <c r="O278" s="43">
        <v>26.880000000000003</v>
      </c>
      <c r="P278" s="42">
        <v>25</v>
      </c>
      <c r="Q278" s="42">
        <v>7</v>
      </c>
      <c r="R278" s="42">
        <v>10.5</v>
      </c>
    </row>
    <row r="279" spans="1:18" x14ac:dyDescent="0.3">
      <c r="A279" t="s">
        <v>3916</v>
      </c>
      <c r="B279" s="17">
        <v>44988</v>
      </c>
      <c r="C279" t="s">
        <v>3925</v>
      </c>
      <c r="D279" t="s">
        <v>3926</v>
      </c>
      <c r="E279" t="s">
        <v>3927</v>
      </c>
      <c r="F279" t="s">
        <v>3920</v>
      </c>
      <c r="G279" t="s">
        <v>3921</v>
      </c>
      <c r="H279" t="s">
        <v>3922</v>
      </c>
      <c r="I279">
        <v>1586.6000000000001</v>
      </c>
      <c r="J279" s="41">
        <v>2.0300000000000002E-2</v>
      </c>
      <c r="K279" s="42">
        <v>32.207980000000006</v>
      </c>
      <c r="L279" s="43">
        <v>1.1844999999999999</v>
      </c>
      <c r="M279" s="42">
        <v>38.150352310000002</v>
      </c>
      <c r="N279">
        <v>3</v>
      </c>
      <c r="O279" s="43">
        <v>111.55200000000001</v>
      </c>
      <c r="P279" s="42">
        <v>30</v>
      </c>
      <c r="Q279" s="42">
        <v>23</v>
      </c>
      <c r="R279" s="42">
        <v>4.5</v>
      </c>
    </row>
    <row r="280" spans="1:18" x14ac:dyDescent="0.3">
      <c r="A280" t="s">
        <v>3916</v>
      </c>
      <c r="B280" s="17">
        <v>44989</v>
      </c>
      <c r="C280" t="s">
        <v>3925</v>
      </c>
      <c r="D280" t="s">
        <v>3926</v>
      </c>
      <c r="E280" t="s">
        <v>3927</v>
      </c>
      <c r="F280" t="s">
        <v>3920</v>
      </c>
      <c r="G280" t="s">
        <v>3921</v>
      </c>
      <c r="H280" t="s">
        <v>3922</v>
      </c>
      <c r="I280">
        <v>1753.6000000000001</v>
      </c>
      <c r="J280" s="41">
        <v>2.0700000000000003E-2</v>
      </c>
      <c r="K280" s="42">
        <v>36.299520000000008</v>
      </c>
      <c r="L280" s="43">
        <v>1.3339999999999999</v>
      </c>
      <c r="M280" s="42">
        <v>48.423559680000004</v>
      </c>
      <c r="N280">
        <v>3</v>
      </c>
      <c r="O280" s="43">
        <v>135.072</v>
      </c>
      <c r="P280" s="42">
        <v>36</v>
      </c>
      <c r="Q280" s="42">
        <v>1</v>
      </c>
      <c r="R280" s="42">
        <v>10.5</v>
      </c>
    </row>
    <row r="281" spans="1:18" x14ac:dyDescent="0.3">
      <c r="A281" t="s">
        <v>3916</v>
      </c>
      <c r="B281" s="17">
        <v>44990</v>
      </c>
      <c r="C281" t="s">
        <v>3925</v>
      </c>
      <c r="D281" t="s">
        <v>3926</v>
      </c>
      <c r="E281" t="s">
        <v>3927</v>
      </c>
      <c r="F281" t="s">
        <v>3920</v>
      </c>
      <c r="G281" t="s">
        <v>3921</v>
      </c>
      <c r="H281" t="s">
        <v>3922</v>
      </c>
      <c r="I281">
        <v>1285.2</v>
      </c>
      <c r="J281" s="41">
        <v>1.9099999999999999E-2</v>
      </c>
      <c r="K281" s="42">
        <v>24.547319999999999</v>
      </c>
      <c r="L281" s="43">
        <v>1.0004999999999999</v>
      </c>
      <c r="M281" s="42">
        <v>24.559593659999997</v>
      </c>
      <c r="N281">
        <v>2</v>
      </c>
      <c r="O281" s="43">
        <v>39.360000000000007</v>
      </c>
      <c r="P281" s="42">
        <v>47</v>
      </c>
      <c r="Q281" s="42">
        <v>9</v>
      </c>
      <c r="R281" s="42">
        <v>9</v>
      </c>
    </row>
    <row r="282" spans="1:18" x14ac:dyDescent="0.3">
      <c r="A282" t="s">
        <v>3916</v>
      </c>
      <c r="B282" s="17">
        <v>44991</v>
      </c>
      <c r="C282" t="s">
        <v>3925</v>
      </c>
      <c r="D282" t="s">
        <v>3926</v>
      </c>
      <c r="E282" t="s">
        <v>3927</v>
      </c>
      <c r="F282" t="s">
        <v>3920</v>
      </c>
      <c r="G282" t="s">
        <v>3921</v>
      </c>
      <c r="H282" t="s">
        <v>3922</v>
      </c>
      <c r="I282">
        <v>1746</v>
      </c>
      <c r="J282" s="41">
        <v>1.9E-2</v>
      </c>
      <c r="K282" s="42">
        <v>33.173999999999999</v>
      </c>
      <c r="L282" s="43">
        <v>0.62099999999999989</v>
      </c>
      <c r="M282" s="42">
        <v>20.601053999999994</v>
      </c>
      <c r="N282">
        <v>2</v>
      </c>
      <c r="O282" s="43">
        <v>45.12</v>
      </c>
      <c r="P282" s="42">
        <v>49</v>
      </c>
      <c r="Q282" s="42">
        <v>16</v>
      </c>
      <c r="R282" s="42">
        <v>9</v>
      </c>
    </row>
    <row r="283" spans="1:18" x14ac:dyDescent="0.3">
      <c r="A283" t="s">
        <v>3916</v>
      </c>
      <c r="B283" s="17">
        <v>44992</v>
      </c>
      <c r="C283" t="s">
        <v>3925</v>
      </c>
      <c r="D283" t="s">
        <v>3926</v>
      </c>
      <c r="E283" t="s">
        <v>3927</v>
      </c>
      <c r="F283" t="s">
        <v>3920</v>
      </c>
      <c r="G283" t="s">
        <v>3921</v>
      </c>
      <c r="H283" t="s">
        <v>3922</v>
      </c>
      <c r="I283">
        <v>1912.2</v>
      </c>
      <c r="J283" s="41">
        <v>1.2700000000000003E-2</v>
      </c>
      <c r="K283" s="42">
        <v>24.284940000000006</v>
      </c>
      <c r="L283" s="43">
        <v>1.0465</v>
      </c>
      <c r="M283" s="42">
        <v>25.414189710000006</v>
      </c>
      <c r="N283">
        <v>1</v>
      </c>
      <c r="O283" s="43">
        <v>17.28</v>
      </c>
      <c r="P283" s="42">
        <v>33</v>
      </c>
      <c r="Q283" s="42">
        <v>21</v>
      </c>
      <c r="R283" s="42">
        <v>1.5</v>
      </c>
    </row>
    <row r="284" spans="1:18" x14ac:dyDescent="0.3">
      <c r="A284" t="s">
        <v>3916</v>
      </c>
      <c r="B284" s="17">
        <v>44993</v>
      </c>
      <c r="C284" t="s">
        <v>3925</v>
      </c>
      <c r="D284" t="s">
        <v>3926</v>
      </c>
      <c r="E284" t="s">
        <v>3927</v>
      </c>
      <c r="F284" t="s">
        <v>3920</v>
      </c>
      <c r="G284" t="s">
        <v>3921</v>
      </c>
      <c r="H284" t="s">
        <v>3922</v>
      </c>
      <c r="I284">
        <v>1618.8</v>
      </c>
      <c r="J284" s="41">
        <v>2.0199999999999999E-2</v>
      </c>
      <c r="K284" s="42">
        <v>32.699759999999998</v>
      </c>
      <c r="L284" s="43">
        <v>1.1729999999999996</v>
      </c>
      <c r="M284" s="42">
        <v>38.356818479999987</v>
      </c>
      <c r="N284">
        <v>1</v>
      </c>
      <c r="O284" s="43">
        <v>0.96</v>
      </c>
      <c r="P284" s="42">
        <v>28</v>
      </c>
      <c r="Q284" s="42">
        <v>9</v>
      </c>
      <c r="R284" s="42">
        <v>12</v>
      </c>
    </row>
    <row r="285" spans="1:18" x14ac:dyDescent="0.3">
      <c r="A285" t="s">
        <v>3916</v>
      </c>
      <c r="B285" s="17">
        <v>44994</v>
      </c>
      <c r="C285" t="s">
        <v>3925</v>
      </c>
      <c r="D285" t="s">
        <v>3926</v>
      </c>
      <c r="E285" t="s">
        <v>3927</v>
      </c>
      <c r="F285" t="s">
        <v>3920</v>
      </c>
      <c r="G285" t="s">
        <v>3921</v>
      </c>
      <c r="H285" t="s">
        <v>3922</v>
      </c>
      <c r="I285">
        <v>1227.5999999999999</v>
      </c>
      <c r="J285" s="41">
        <v>2.1900000000000003E-2</v>
      </c>
      <c r="K285" s="42">
        <v>26.884440000000001</v>
      </c>
      <c r="L285" s="43">
        <v>0.26449999999999996</v>
      </c>
      <c r="M285" s="42">
        <v>7.1109343799999989</v>
      </c>
      <c r="N285">
        <v>1</v>
      </c>
      <c r="O285" s="43">
        <v>41.279999999999994</v>
      </c>
      <c r="P285" s="42">
        <v>49</v>
      </c>
      <c r="Q285" s="42">
        <v>12</v>
      </c>
      <c r="R285" s="42">
        <v>9</v>
      </c>
    </row>
    <row r="286" spans="1:18" x14ac:dyDescent="0.3">
      <c r="A286" t="s">
        <v>3916</v>
      </c>
      <c r="B286" s="17">
        <v>44995</v>
      </c>
      <c r="C286" t="s">
        <v>3925</v>
      </c>
      <c r="D286" t="s">
        <v>3926</v>
      </c>
      <c r="E286" t="s">
        <v>3927</v>
      </c>
      <c r="F286" t="s">
        <v>3920</v>
      </c>
      <c r="G286" t="s">
        <v>3921</v>
      </c>
      <c r="H286" t="s">
        <v>3922</v>
      </c>
      <c r="I286">
        <v>1991.6000000000001</v>
      </c>
      <c r="J286" s="41">
        <v>1.5800000000000002E-2</v>
      </c>
      <c r="K286" s="42">
        <v>31.467280000000006</v>
      </c>
      <c r="L286" s="43">
        <v>1.0694999999999999</v>
      </c>
      <c r="M286" s="42">
        <v>33.65425596</v>
      </c>
      <c r="N286">
        <v>0</v>
      </c>
      <c r="O286" s="43">
        <v>61.151999999999987</v>
      </c>
      <c r="P286" s="42">
        <v>51</v>
      </c>
      <c r="Q286" s="42">
        <v>14</v>
      </c>
      <c r="R286" s="42">
        <v>3</v>
      </c>
    </row>
    <row r="287" spans="1:18" x14ac:dyDescent="0.3">
      <c r="A287" t="s">
        <v>3916</v>
      </c>
      <c r="B287" s="17">
        <v>44996</v>
      </c>
      <c r="C287" t="s">
        <v>3925</v>
      </c>
      <c r="D287" t="s">
        <v>3926</v>
      </c>
      <c r="E287" t="s">
        <v>3927</v>
      </c>
      <c r="F287" t="s">
        <v>3920</v>
      </c>
      <c r="G287" t="s">
        <v>3921</v>
      </c>
      <c r="H287" t="s">
        <v>3922</v>
      </c>
      <c r="I287">
        <v>1831.2</v>
      </c>
      <c r="J287" s="41">
        <v>1.6500000000000001E-2</v>
      </c>
      <c r="K287" s="42">
        <v>30.214800000000004</v>
      </c>
      <c r="L287" s="43">
        <v>0.25299999999999995</v>
      </c>
      <c r="M287" s="42">
        <v>7.6443443999999996</v>
      </c>
      <c r="N287">
        <v>4</v>
      </c>
      <c r="O287" s="43">
        <v>23.040000000000003</v>
      </c>
      <c r="P287" s="42">
        <v>14</v>
      </c>
      <c r="Q287" s="42">
        <v>3</v>
      </c>
      <c r="R287" s="42">
        <v>13.5</v>
      </c>
    </row>
    <row r="288" spans="1:18" x14ac:dyDescent="0.3">
      <c r="A288" t="s">
        <v>3916</v>
      </c>
      <c r="B288" s="17">
        <v>44997</v>
      </c>
      <c r="C288" t="s">
        <v>3925</v>
      </c>
      <c r="D288" t="s">
        <v>3926</v>
      </c>
      <c r="E288" t="s">
        <v>3927</v>
      </c>
      <c r="F288" t="s">
        <v>3920</v>
      </c>
      <c r="G288" t="s">
        <v>3921</v>
      </c>
      <c r="H288" t="s">
        <v>3922</v>
      </c>
      <c r="I288">
        <v>1849.8000000000002</v>
      </c>
      <c r="J288" s="41">
        <v>1.6600000000000004E-2</v>
      </c>
      <c r="K288" s="42">
        <v>30.706680000000009</v>
      </c>
      <c r="L288" s="43">
        <v>0.9544999999999999</v>
      </c>
      <c r="M288" s="42">
        <v>29.309526060000007</v>
      </c>
      <c r="N288">
        <v>4</v>
      </c>
      <c r="O288" s="43">
        <v>114.23999999999998</v>
      </c>
      <c r="P288" s="42">
        <v>25</v>
      </c>
      <c r="Q288" s="42">
        <v>15</v>
      </c>
      <c r="R288" s="42">
        <v>10.5</v>
      </c>
    </row>
    <row r="289" spans="1:18" x14ac:dyDescent="0.3">
      <c r="A289" t="s">
        <v>3916</v>
      </c>
      <c r="B289" s="17">
        <v>44998</v>
      </c>
      <c r="C289" t="s">
        <v>3925</v>
      </c>
      <c r="D289" t="s">
        <v>3926</v>
      </c>
      <c r="E289" t="s">
        <v>3927</v>
      </c>
      <c r="F289" t="s">
        <v>3920</v>
      </c>
      <c r="G289" t="s">
        <v>3921</v>
      </c>
      <c r="H289" t="s">
        <v>3922</v>
      </c>
      <c r="I289">
        <v>1458</v>
      </c>
      <c r="J289" s="41">
        <v>1.21E-2</v>
      </c>
      <c r="K289" s="42">
        <v>17.6418</v>
      </c>
      <c r="L289" s="43">
        <v>0.17250000000000001</v>
      </c>
      <c r="M289" s="42">
        <v>3.0432105000000003</v>
      </c>
      <c r="N289">
        <v>3</v>
      </c>
      <c r="O289" s="43">
        <v>9.6</v>
      </c>
      <c r="P289" s="42">
        <v>44</v>
      </c>
      <c r="Q289" s="42">
        <v>21</v>
      </c>
      <c r="R289" s="42">
        <v>4.5</v>
      </c>
    </row>
    <row r="290" spans="1:18" x14ac:dyDescent="0.3">
      <c r="A290" t="s">
        <v>3916</v>
      </c>
      <c r="B290" s="17">
        <v>44999</v>
      </c>
      <c r="C290" t="s">
        <v>3925</v>
      </c>
      <c r="D290" t="s">
        <v>3926</v>
      </c>
      <c r="E290" t="s">
        <v>3927</v>
      </c>
      <c r="F290" t="s">
        <v>3920</v>
      </c>
      <c r="G290" t="s">
        <v>3921</v>
      </c>
      <c r="H290" t="s">
        <v>3922</v>
      </c>
      <c r="I290">
        <v>1481.2</v>
      </c>
      <c r="J290" s="41">
        <v>2.0899999999999998E-2</v>
      </c>
      <c r="K290" s="42">
        <v>30.957079999999998</v>
      </c>
      <c r="L290" s="43">
        <v>0.63249999999999995</v>
      </c>
      <c r="M290" s="42">
        <v>19.580353099999996</v>
      </c>
      <c r="N290">
        <v>2</v>
      </c>
      <c r="O290" s="43">
        <v>71.231999999999999</v>
      </c>
      <c r="P290" s="42">
        <v>44</v>
      </c>
      <c r="Q290" s="42">
        <v>20</v>
      </c>
      <c r="R290" s="42">
        <v>12</v>
      </c>
    </row>
    <row r="291" spans="1:18" x14ac:dyDescent="0.3">
      <c r="A291" t="s">
        <v>3916</v>
      </c>
      <c r="B291" s="17">
        <v>45000</v>
      </c>
      <c r="C291" t="s">
        <v>3925</v>
      </c>
      <c r="D291" t="s">
        <v>3926</v>
      </c>
      <c r="E291" t="s">
        <v>3927</v>
      </c>
      <c r="F291" t="s">
        <v>3920</v>
      </c>
      <c r="G291" t="s">
        <v>3921</v>
      </c>
      <c r="H291" t="s">
        <v>3922</v>
      </c>
      <c r="I291">
        <v>1690.4</v>
      </c>
      <c r="J291" s="41">
        <v>2.0800000000000006E-2</v>
      </c>
      <c r="K291" s="42">
        <v>35.160320000000013</v>
      </c>
      <c r="L291" s="43">
        <v>1.0004999999999997</v>
      </c>
      <c r="M291" s="42">
        <v>35.17790016</v>
      </c>
      <c r="N291">
        <v>2</v>
      </c>
      <c r="O291" s="43">
        <v>101.47199999999999</v>
      </c>
      <c r="P291" s="42">
        <v>57</v>
      </c>
      <c r="Q291" s="42">
        <v>12</v>
      </c>
      <c r="R291" s="42">
        <v>10.5</v>
      </c>
    </row>
    <row r="292" spans="1:18" x14ac:dyDescent="0.3">
      <c r="A292" t="s">
        <v>3916</v>
      </c>
      <c r="B292" s="17">
        <v>45001</v>
      </c>
      <c r="C292" t="s">
        <v>3925</v>
      </c>
      <c r="D292" t="s">
        <v>3926</v>
      </c>
      <c r="E292" t="s">
        <v>3927</v>
      </c>
      <c r="F292" t="s">
        <v>3920</v>
      </c>
      <c r="G292" t="s">
        <v>3921</v>
      </c>
      <c r="H292" t="s">
        <v>3922</v>
      </c>
      <c r="I292">
        <v>1979.6000000000001</v>
      </c>
      <c r="J292" s="41">
        <v>1.54E-2</v>
      </c>
      <c r="K292" s="42">
        <v>30.485840000000003</v>
      </c>
      <c r="L292" s="43">
        <v>1.0349999999999999</v>
      </c>
      <c r="M292" s="42">
        <v>31.552844400000001</v>
      </c>
      <c r="N292">
        <v>5</v>
      </c>
      <c r="O292" s="43">
        <v>19.2</v>
      </c>
      <c r="P292" s="42">
        <v>43</v>
      </c>
      <c r="Q292" s="42">
        <v>2</v>
      </c>
      <c r="R292" s="42">
        <v>12</v>
      </c>
    </row>
    <row r="293" spans="1:18" x14ac:dyDescent="0.3">
      <c r="A293" t="s">
        <v>3916</v>
      </c>
      <c r="B293" s="17">
        <v>45002</v>
      </c>
      <c r="C293" t="s">
        <v>3925</v>
      </c>
      <c r="D293" t="s">
        <v>3926</v>
      </c>
      <c r="E293" t="s">
        <v>3927</v>
      </c>
      <c r="F293" t="s">
        <v>3920</v>
      </c>
      <c r="G293" t="s">
        <v>3921</v>
      </c>
      <c r="H293" t="s">
        <v>3922</v>
      </c>
      <c r="I293">
        <v>1428.8000000000002</v>
      </c>
      <c r="J293" s="41">
        <v>1.9100000000000002E-2</v>
      </c>
      <c r="K293" s="42">
        <v>27.290080000000007</v>
      </c>
      <c r="L293" s="43">
        <v>1.288</v>
      </c>
      <c r="M293" s="42">
        <v>35.149623040000009</v>
      </c>
      <c r="N293">
        <v>5</v>
      </c>
      <c r="O293" s="43">
        <v>192.19199999999998</v>
      </c>
      <c r="P293" s="42">
        <v>48</v>
      </c>
      <c r="Q293" s="42">
        <v>20</v>
      </c>
      <c r="R293" s="42">
        <v>6</v>
      </c>
    </row>
    <row r="294" spans="1:18" x14ac:dyDescent="0.3">
      <c r="A294" t="s">
        <v>3916</v>
      </c>
      <c r="B294" s="17">
        <v>45003</v>
      </c>
      <c r="C294" t="s">
        <v>3925</v>
      </c>
      <c r="D294" t="s">
        <v>3926</v>
      </c>
      <c r="E294" t="s">
        <v>3927</v>
      </c>
      <c r="F294" t="s">
        <v>3920</v>
      </c>
      <c r="G294" t="s">
        <v>3921</v>
      </c>
      <c r="H294" t="s">
        <v>3922</v>
      </c>
      <c r="I294">
        <v>1900.2</v>
      </c>
      <c r="J294" s="41">
        <v>1.6500000000000004E-2</v>
      </c>
      <c r="K294" s="42">
        <v>31.353300000000008</v>
      </c>
      <c r="L294" s="43">
        <v>0.14949999999999999</v>
      </c>
      <c r="M294" s="42">
        <v>4.6873183500000009</v>
      </c>
      <c r="N294">
        <v>3</v>
      </c>
      <c r="O294" s="43">
        <v>153.21599999999998</v>
      </c>
      <c r="P294" s="42">
        <v>49</v>
      </c>
      <c r="Q294" s="42">
        <v>4</v>
      </c>
      <c r="R294" s="42">
        <v>6</v>
      </c>
    </row>
    <row r="295" spans="1:18" x14ac:dyDescent="0.3">
      <c r="A295" t="s">
        <v>3916</v>
      </c>
      <c r="B295" s="17">
        <v>45004</v>
      </c>
      <c r="C295" t="s">
        <v>3925</v>
      </c>
      <c r="D295" t="s">
        <v>3926</v>
      </c>
      <c r="E295" t="s">
        <v>3927</v>
      </c>
      <c r="F295" t="s">
        <v>3920</v>
      </c>
      <c r="G295" t="s">
        <v>3921</v>
      </c>
      <c r="H295" t="s">
        <v>3922</v>
      </c>
      <c r="I295">
        <v>1901.2</v>
      </c>
      <c r="J295" s="41">
        <v>1.49E-2</v>
      </c>
      <c r="K295" s="42">
        <v>28.32788</v>
      </c>
      <c r="L295" s="43">
        <v>1.1499999999999999</v>
      </c>
      <c r="M295" s="42">
        <v>32.577061999999998</v>
      </c>
      <c r="N295">
        <v>5</v>
      </c>
      <c r="O295" s="43">
        <v>50.88</v>
      </c>
      <c r="P295" s="42">
        <v>37</v>
      </c>
      <c r="Q295" s="42">
        <v>18</v>
      </c>
      <c r="R295" s="42">
        <v>1.5</v>
      </c>
    </row>
    <row r="296" spans="1:18" x14ac:dyDescent="0.3">
      <c r="A296" t="s">
        <v>3916</v>
      </c>
      <c r="B296" s="17">
        <v>45005</v>
      </c>
      <c r="C296" t="s">
        <v>3925</v>
      </c>
      <c r="D296" t="s">
        <v>3926</v>
      </c>
      <c r="E296" t="s">
        <v>3927</v>
      </c>
      <c r="F296" t="s">
        <v>3920</v>
      </c>
      <c r="G296" t="s">
        <v>3921</v>
      </c>
      <c r="H296" t="s">
        <v>3922</v>
      </c>
      <c r="I296">
        <v>1582</v>
      </c>
      <c r="J296" s="41">
        <v>1.5599999999999999E-2</v>
      </c>
      <c r="K296" s="42">
        <v>24.679199999999998</v>
      </c>
      <c r="L296" s="43">
        <v>1.3915</v>
      </c>
      <c r="M296" s="42">
        <v>34.341106799999999</v>
      </c>
      <c r="N296">
        <v>4</v>
      </c>
      <c r="O296" s="43">
        <v>79.295999999999992</v>
      </c>
      <c r="P296" s="42">
        <v>59</v>
      </c>
      <c r="Q296" s="42">
        <v>20</v>
      </c>
      <c r="R296" s="42">
        <v>12</v>
      </c>
    </row>
    <row r="297" spans="1:18" x14ac:dyDescent="0.3">
      <c r="A297" t="s">
        <v>3916</v>
      </c>
      <c r="B297" s="17">
        <v>45006</v>
      </c>
      <c r="C297" t="s">
        <v>3925</v>
      </c>
      <c r="D297" t="s">
        <v>3926</v>
      </c>
      <c r="E297" t="s">
        <v>3927</v>
      </c>
      <c r="F297" t="s">
        <v>3920</v>
      </c>
      <c r="G297" t="s">
        <v>3921</v>
      </c>
      <c r="H297" t="s">
        <v>3922</v>
      </c>
      <c r="I297">
        <v>1428.8</v>
      </c>
      <c r="J297" s="41">
        <v>1.9000000000000003E-2</v>
      </c>
      <c r="K297" s="42">
        <v>27.147200000000005</v>
      </c>
      <c r="L297" s="43">
        <v>1.4029999999999996</v>
      </c>
      <c r="M297" s="42">
        <v>38.087521599999995</v>
      </c>
      <c r="N297">
        <v>3</v>
      </c>
      <c r="O297" s="43">
        <v>88.703999999999994</v>
      </c>
      <c r="P297" s="42">
        <v>70</v>
      </c>
      <c r="Q297" s="42">
        <v>16</v>
      </c>
      <c r="R297" s="42">
        <v>9</v>
      </c>
    </row>
    <row r="298" spans="1:18" x14ac:dyDescent="0.3">
      <c r="A298" t="s">
        <v>3916</v>
      </c>
      <c r="B298" s="17">
        <v>45007</v>
      </c>
      <c r="C298" t="s">
        <v>3925</v>
      </c>
      <c r="D298" t="s">
        <v>3926</v>
      </c>
      <c r="E298" t="s">
        <v>3927</v>
      </c>
      <c r="F298" t="s">
        <v>3920</v>
      </c>
      <c r="G298" t="s">
        <v>3921</v>
      </c>
      <c r="H298" t="s">
        <v>3922</v>
      </c>
      <c r="I298">
        <v>1760.4</v>
      </c>
      <c r="J298" s="41">
        <v>1.2E-2</v>
      </c>
      <c r="K298" s="42">
        <v>21.1248</v>
      </c>
      <c r="L298" s="43">
        <v>0.27599999999999991</v>
      </c>
      <c r="M298" s="42">
        <v>5.8304447999999987</v>
      </c>
      <c r="N298">
        <v>2</v>
      </c>
      <c r="O298" s="43">
        <v>152.54400000000001</v>
      </c>
      <c r="P298" s="42">
        <v>30</v>
      </c>
      <c r="Q298" s="42">
        <v>7</v>
      </c>
      <c r="R298" s="42">
        <v>9</v>
      </c>
    </row>
    <row r="299" spans="1:18" x14ac:dyDescent="0.3">
      <c r="A299" t="s">
        <v>3916</v>
      </c>
      <c r="B299" s="17">
        <v>45008</v>
      </c>
      <c r="C299" t="s">
        <v>3925</v>
      </c>
      <c r="D299" t="s">
        <v>3926</v>
      </c>
      <c r="E299" t="s">
        <v>3927</v>
      </c>
      <c r="F299" t="s">
        <v>3920</v>
      </c>
      <c r="G299" t="s">
        <v>3921</v>
      </c>
      <c r="H299" t="s">
        <v>3922</v>
      </c>
      <c r="I299">
        <v>1376.4</v>
      </c>
      <c r="J299" s="41">
        <v>1.6100000000000003E-2</v>
      </c>
      <c r="K299" s="42">
        <v>22.160040000000006</v>
      </c>
      <c r="L299" s="43">
        <v>1.196</v>
      </c>
      <c r="M299" s="42">
        <v>26.503407840000005</v>
      </c>
      <c r="N299">
        <v>2</v>
      </c>
      <c r="O299" s="43">
        <v>214.36800000000002</v>
      </c>
      <c r="P299" s="42">
        <v>21</v>
      </c>
      <c r="Q299" s="42">
        <v>24</v>
      </c>
      <c r="R299" s="42">
        <v>13.5</v>
      </c>
    </row>
    <row r="300" spans="1:18" x14ac:dyDescent="0.3">
      <c r="A300" t="s">
        <v>3916</v>
      </c>
      <c r="B300" s="17">
        <v>45009</v>
      </c>
      <c r="C300" t="s">
        <v>3925</v>
      </c>
      <c r="D300" t="s">
        <v>3926</v>
      </c>
      <c r="E300" t="s">
        <v>3927</v>
      </c>
      <c r="F300" t="s">
        <v>3920</v>
      </c>
      <c r="G300" t="s">
        <v>3921</v>
      </c>
      <c r="H300" t="s">
        <v>3922</v>
      </c>
      <c r="I300">
        <v>1692.2</v>
      </c>
      <c r="J300" s="41">
        <v>2.2600000000000002E-2</v>
      </c>
      <c r="K300" s="42">
        <v>38.243720000000003</v>
      </c>
      <c r="L300" s="43">
        <v>0.33349999999999996</v>
      </c>
      <c r="M300" s="42">
        <v>12.754280619999999</v>
      </c>
      <c r="N300">
        <v>2</v>
      </c>
      <c r="O300" s="43">
        <v>8.64</v>
      </c>
      <c r="P300" s="42">
        <v>38</v>
      </c>
      <c r="Q300" s="42">
        <v>1</v>
      </c>
      <c r="R300" s="42">
        <v>7.5</v>
      </c>
    </row>
    <row r="301" spans="1:18" x14ac:dyDescent="0.3">
      <c r="A301" t="s">
        <v>3916</v>
      </c>
      <c r="B301" s="17">
        <v>45010</v>
      </c>
      <c r="C301" t="s">
        <v>3925</v>
      </c>
      <c r="D301" t="s">
        <v>3926</v>
      </c>
      <c r="E301" t="s">
        <v>3927</v>
      </c>
      <c r="F301" t="s">
        <v>3920</v>
      </c>
      <c r="G301" t="s">
        <v>3921</v>
      </c>
      <c r="H301" t="s">
        <v>3922</v>
      </c>
      <c r="I301">
        <v>1715.6000000000001</v>
      </c>
      <c r="J301" s="41">
        <v>1.4499999999999999E-2</v>
      </c>
      <c r="K301" s="42">
        <v>24.876200000000001</v>
      </c>
      <c r="L301" s="43">
        <v>1.1729999999999996</v>
      </c>
      <c r="M301" s="42">
        <v>29.179782599999992</v>
      </c>
      <c r="N301">
        <v>5</v>
      </c>
      <c r="O301" s="43">
        <v>129.024</v>
      </c>
      <c r="P301" s="42">
        <v>31</v>
      </c>
      <c r="Q301" s="42">
        <v>18</v>
      </c>
      <c r="R301" s="42">
        <v>7.5</v>
      </c>
    </row>
    <row r="302" spans="1:18" x14ac:dyDescent="0.3">
      <c r="A302" t="s">
        <v>3916</v>
      </c>
      <c r="B302" s="17">
        <v>45011</v>
      </c>
      <c r="C302" t="s">
        <v>3925</v>
      </c>
      <c r="D302" t="s">
        <v>3926</v>
      </c>
      <c r="E302" t="s">
        <v>3927</v>
      </c>
      <c r="F302" t="s">
        <v>3920</v>
      </c>
      <c r="G302" t="s">
        <v>3921</v>
      </c>
      <c r="H302" t="s">
        <v>3922</v>
      </c>
      <c r="I302">
        <v>2108.8000000000002</v>
      </c>
      <c r="J302" s="41">
        <v>1.66E-2</v>
      </c>
      <c r="K302" s="42">
        <v>35.006080000000004</v>
      </c>
      <c r="L302" s="43">
        <v>1.1959999999999997</v>
      </c>
      <c r="M302" s="42">
        <v>41.867271679999995</v>
      </c>
      <c r="N302">
        <v>2</v>
      </c>
      <c r="O302" s="43">
        <v>47.04</v>
      </c>
      <c r="P302" s="42">
        <v>34</v>
      </c>
      <c r="Q302" s="42">
        <v>14</v>
      </c>
      <c r="R302" s="42">
        <v>7.5</v>
      </c>
    </row>
    <row r="303" spans="1:18" x14ac:dyDescent="0.3">
      <c r="A303" t="s">
        <v>3916</v>
      </c>
      <c r="B303" s="17">
        <v>45012</v>
      </c>
      <c r="C303" t="s">
        <v>3925</v>
      </c>
      <c r="D303" t="s">
        <v>3926</v>
      </c>
      <c r="E303" t="s">
        <v>3927</v>
      </c>
      <c r="F303" t="s">
        <v>3920</v>
      </c>
      <c r="G303" t="s">
        <v>3921</v>
      </c>
      <c r="H303" t="s">
        <v>3922</v>
      </c>
      <c r="I303">
        <v>1612.4</v>
      </c>
      <c r="J303" s="41">
        <v>1.9199999999999998E-2</v>
      </c>
      <c r="K303" s="42">
        <v>30.958079999999999</v>
      </c>
      <c r="L303" s="43">
        <v>1.0464999999999998</v>
      </c>
      <c r="M303" s="42">
        <v>32.397630719999995</v>
      </c>
      <c r="N303">
        <v>1</v>
      </c>
      <c r="O303" s="43">
        <v>141.792</v>
      </c>
      <c r="P303" s="42">
        <v>35</v>
      </c>
      <c r="Q303" s="42">
        <v>9</v>
      </c>
      <c r="R303" s="42">
        <v>13.5</v>
      </c>
    </row>
    <row r="304" spans="1:18" x14ac:dyDescent="0.3">
      <c r="A304" t="s">
        <v>3916</v>
      </c>
      <c r="B304" s="17">
        <v>45013</v>
      </c>
      <c r="C304" t="s">
        <v>3925</v>
      </c>
      <c r="D304" t="s">
        <v>3926</v>
      </c>
      <c r="E304" t="s">
        <v>3927</v>
      </c>
      <c r="F304" t="s">
        <v>3920</v>
      </c>
      <c r="G304" t="s">
        <v>3921</v>
      </c>
      <c r="H304" t="s">
        <v>3922</v>
      </c>
      <c r="I304">
        <v>1574.6000000000001</v>
      </c>
      <c r="J304" s="41">
        <v>2.0599999999999997E-2</v>
      </c>
      <c r="K304" s="42">
        <v>32.43676</v>
      </c>
      <c r="L304" s="43">
        <v>0.11499999999999999</v>
      </c>
      <c r="M304" s="42">
        <v>3.7302273999999995</v>
      </c>
      <c r="N304">
        <v>3</v>
      </c>
      <c r="O304" s="43">
        <v>80.639999999999986</v>
      </c>
      <c r="P304" s="42">
        <v>13</v>
      </c>
      <c r="Q304" s="42">
        <v>9</v>
      </c>
      <c r="R304" s="42">
        <v>4.5</v>
      </c>
    </row>
    <row r="305" spans="1:18" x14ac:dyDescent="0.3">
      <c r="A305" t="s">
        <v>3916</v>
      </c>
      <c r="B305" s="17">
        <v>45014</v>
      </c>
      <c r="C305" t="s">
        <v>3925</v>
      </c>
      <c r="D305" t="s">
        <v>3926</v>
      </c>
      <c r="E305" t="s">
        <v>3927</v>
      </c>
      <c r="F305" t="s">
        <v>3920</v>
      </c>
      <c r="G305" t="s">
        <v>3921</v>
      </c>
      <c r="H305" t="s">
        <v>3922</v>
      </c>
      <c r="I305">
        <v>1587.8</v>
      </c>
      <c r="J305" s="41">
        <v>1.1800000000000001E-2</v>
      </c>
      <c r="K305" s="42">
        <v>18.736040000000003</v>
      </c>
      <c r="L305" s="43">
        <v>0.25299999999999995</v>
      </c>
      <c r="M305" s="42">
        <v>4.7402181199999998</v>
      </c>
      <c r="N305">
        <v>4</v>
      </c>
      <c r="O305" s="43">
        <v>60.48</v>
      </c>
      <c r="P305" s="42">
        <v>55</v>
      </c>
      <c r="Q305" s="42">
        <v>16</v>
      </c>
      <c r="R305" s="42">
        <v>4.5</v>
      </c>
    </row>
    <row r="306" spans="1:18" x14ac:dyDescent="0.3">
      <c r="A306" t="s">
        <v>3916</v>
      </c>
      <c r="B306" s="17">
        <v>45015</v>
      </c>
      <c r="C306" t="s">
        <v>3925</v>
      </c>
      <c r="D306" t="s">
        <v>3926</v>
      </c>
      <c r="E306" t="s">
        <v>3927</v>
      </c>
      <c r="F306" t="s">
        <v>3920</v>
      </c>
      <c r="G306" t="s">
        <v>3921</v>
      </c>
      <c r="H306" t="s">
        <v>3922</v>
      </c>
      <c r="I306">
        <v>1967.8000000000002</v>
      </c>
      <c r="J306" s="41">
        <v>1.2899999999999998E-2</v>
      </c>
      <c r="K306" s="42">
        <v>25.384619999999998</v>
      </c>
      <c r="L306" s="43">
        <v>1.3339999999999999</v>
      </c>
      <c r="M306" s="42">
        <v>33.863083079999996</v>
      </c>
      <c r="N306">
        <v>3</v>
      </c>
      <c r="O306" s="43">
        <v>51.072000000000003</v>
      </c>
      <c r="P306" s="42">
        <v>42</v>
      </c>
      <c r="Q306" s="42">
        <v>18</v>
      </c>
      <c r="R306" s="42">
        <v>6</v>
      </c>
    </row>
    <row r="307" spans="1:18" x14ac:dyDescent="0.3">
      <c r="A307" t="s">
        <v>3916</v>
      </c>
      <c r="B307" s="17">
        <v>45016</v>
      </c>
      <c r="C307" t="s">
        <v>3925</v>
      </c>
      <c r="D307" t="s">
        <v>3926</v>
      </c>
      <c r="E307" t="s">
        <v>3927</v>
      </c>
      <c r="F307" t="s">
        <v>3920</v>
      </c>
      <c r="G307" t="s">
        <v>3921</v>
      </c>
      <c r="H307" t="s">
        <v>3922</v>
      </c>
      <c r="I307">
        <v>1547.8</v>
      </c>
      <c r="J307" s="41">
        <v>1.9300000000000001E-2</v>
      </c>
      <c r="K307" s="42">
        <v>29.872540000000001</v>
      </c>
      <c r="L307" s="43">
        <v>0.22999999999999998</v>
      </c>
      <c r="M307" s="42">
        <v>6.8706841999999995</v>
      </c>
      <c r="N307">
        <v>5</v>
      </c>
      <c r="O307" s="43">
        <v>149.184</v>
      </c>
      <c r="P307" s="42">
        <v>60</v>
      </c>
      <c r="Q307" s="42">
        <v>4</v>
      </c>
      <c r="R307" s="42">
        <v>9</v>
      </c>
    </row>
    <row r="308" spans="1:18" x14ac:dyDescent="0.3">
      <c r="A308" t="s">
        <v>3916</v>
      </c>
      <c r="B308" s="17">
        <v>45017</v>
      </c>
      <c r="C308" t="s">
        <v>3925</v>
      </c>
      <c r="D308" t="s">
        <v>3926</v>
      </c>
      <c r="E308" t="s">
        <v>3927</v>
      </c>
      <c r="F308" t="s">
        <v>3920</v>
      </c>
      <c r="G308" t="s">
        <v>3921</v>
      </c>
      <c r="H308" t="s">
        <v>3922</v>
      </c>
      <c r="I308">
        <v>1702.2</v>
      </c>
      <c r="J308" s="41">
        <v>1.5200000000000002E-2</v>
      </c>
      <c r="K308" s="42">
        <v>25.873440000000002</v>
      </c>
      <c r="L308" s="43">
        <v>1.4604999999999997</v>
      </c>
      <c r="M308" s="42">
        <v>37.788159119999996</v>
      </c>
      <c r="N308">
        <v>4</v>
      </c>
      <c r="O308" s="43">
        <v>41.279999999999994</v>
      </c>
      <c r="P308" s="42">
        <v>50</v>
      </c>
      <c r="Q308" s="42">
        <v>0</v>
      </c>
      <c r="R308" s="42">
        <v>16.5</v>
      </c>
    </row>
    <row r="309" spans="1:18" x14ac:dyDescent="0.3">
      <c r="A309" t="s">
        <v>3916</v>
      </c>
      <c r="B309" s="17">
        <v>45018</v>
      </c>
      <c r="C309" t="s">
        <v>3925</v>
      </c>
      <c r="D309" t="s">
        <v>3926</v>
      </c>
      <c r="E309" t="s">
        <v>3927</v>
      </c>
      <c r="F309" t="s">
        <v>3920</v>
      </c>
      <c r="G309" t="s">
        <v>3921</v>
      </c>
      <c r="H309" t="s">
        <v>3922</v>
      </c>
      <c r="I309">
        <v>1585.6000000000001</v>
      </c>
      <c r="J309" s="41">
        <v>1.9000000000000003E-2</v>
      </c>
      <c r="K309" s="42">
        <v>30.126400000000007</v>
      </c>
      <c r="L309" s="43">
        <v>0</v>
      </c>
      <c r="M309" s="42">
        <v>0</v>
      </c>
      <c r="N309">
        <v>2</v>
      </c>
      <c r="O309" s="43">
        <v>270.14400000000001</v>
      </c>
      <c r="P309" s="42">
        <v>70</v>
      </c>
      <c r="Q309" s="42">
        <v>5</v>
      </c>
      <c r="R309" s="42">
        <v>12</v>
      </c>
    </row>
    <row r="310" spans="1:18" x14ac:dyDescent="0.3">
      <c r="A310" t="s">
        <v>3916</v>
      </c>
      <c r="B310" s="17">
        <v>45019</v>
      </c>
      <c r="C310" t="s">
        <v>3925</v>
      </c>
      <c r="D310" t="s">
        <v>3926</v>
      </c>
      <c r="E310" t="s">
        <v>3927</v>
      </c>
      <c r="F310" t="s">
        <v>3920</v>
      </c>
      <c r="G310" t="s">
        <v>3921</v>
      </c>
      <c r="H310" t="s">
        <v>3922</v>
      </c>
      <c r="I310">
        <v>1752</v>
      </c>
      <c r="J310" s="41">
        <v>2.0399999999999998E-2</v>
      </c>
      <c r="K310" s="42">
        <v>35.740799999999993</v>
      </c>
      <c r="L310" s="43">
        <v>1.2304999999999997</v>
      </c>
      <c r="M310" s="42">
        <v>43.979054399999981</v>
      </c>
      <c r="N310">
        <v>0</v>
      </c>
      <c r="O310" s="43">
        <v>96.768000000000001</v>
      </c>
      <c r="P310" s="42">
        <v>34</v>
      </c>
      <c r="Q310" s="42">
        <v>1</v>
      </c>
      <c r="R310" s="42">
        <v>7.5</v>
      </c>
    </row>
    <row r="311" spans="1:18" x14ac:dyDescent="0.3">
      <c r="A311" t="s">
        <v>3916</v>
      </c>
      <c r="B311" s="17">
        <v>45020</v>
      </c>
      <c r="C311" t="s">
        <v>3925</v>
      </c>
      <c r="D311" t="s">
        <v>3926</v>
      </c>
      <c r="E311" t="s">
        <v>3927</v>
      </c>
      <c r="F311" t="s">
        <v>3920</v>
      </c>
      <c r="G311" t="s">
        <v>3921</v>
      </c>
      <c r="H311" t="s">
        <v>3922</v>
      </c>
      <c r="I311">
        <v>1539.8</v>
      </c>
      <c r="J311" s="41">
        <v>1.8300000000000004E-2</v>
      </c>
      <c r="K311" s="42">
        <v>28.178340000000006</v>
      </c>
      <c r="L311" s="43">
        <v>0.32199999999999995</v>
      </c>
      <c r="M311" s="42">
        <v>9.0734254800000009</v>
      </c>
      <c r="N311">
        <v>4</v>
      </c>
      <c r="O311" s="43">
        <v>247.96799999999996</v>
      </c>
      <c r="P311" s="42">
        <v>27</v>
      </c>
      <c r="Q311" s="42">
        <v>11</v>
      </c>
      <c r="R311" s="42">
        <v>9</v>
      </c>
    </row>
    <row r="312" spans="1:18" x14ac:dyDescent="0.3">
      <c r="A312" t="s">
        <v>3916</v>
      </c>
      <c r="B312" s="17">
        <v>45021</v>
      </c>
      <c r="C312" t="s">
        <v>3925</v>
      </c>
      <c r="D312" t="s">
        <v>3926</v>
      </c>
      <c r="E312" t="s">
        <v>3927</v>
      </c>
      <c r="F312" t="s">
        <v>3920</v>
      </c>
      <c r="G312" t="s">
        <v>3921</v>
      </c>
      <c r="H312" t="s">
        <v>3922</v>
      </c>
      <c r="I312">
        <v>1668.2</v>
      </c>
      <c r="J312" s="41">
        <v>2.3E-2</v>
      </c>
      <c r="K312" s="42">
        <v>38.368600000000001</v>
      </c>
      <c r="L312" s="43">
        <v>1.3454999999999999</v>
      </c>
      <c r="M312" s="42">
        <v>51.624951299999999</v>
      </c>
      <c r="N312">
        <v>1</v>
      </c>
      <c r="O312" s="43">
        <v>50.88</v>
      </c>
      <c r="P312" s="42">
        <v>48</v>
      </c>
      <c r="Q312" s="42">
        <v>13</v>
      </c>
      <c r="R312" s="42">
        <v>1.5</v>
      </c>
    </row>
    <row r="313" spans="1:18" x14ac:dyDescent="0.3">
      <c r="A313" t="s">
        <v>3916</v>
      </c>
      <c r="B313" s="17">
        <v>45022</v>
      </c>
      <c r="C313" t="s">
        <v>3925</v>
      </c>
      <c r="D313" t="s">
        <v>3926</v>
      </c>
      <c r="E313" t="s">
        <v>3927</v>
      </c>
      <c r="F313" t="s">
        <v>3920</v>
      </c>
      <c r="G313" t="s">
        <v>3921</v>
      </c>
      <c r="H313" t="s">
        <v>3922</v>
      </c>
      <c r="I313">
        <v>1730.8</v>
      </c>
      <c r="J313" s="41">
        <v>1.55E-2</v>
      </c>
      <c r="K313" s="42">
        <v>26.827400000000001</v>
      </c>
      <c r="L313" s="43">
        <v>6.8999999999999992E-2</v>
      </c>
      <c r="M313" s="42">
        <v>1.8510905999999998</v>
      </c>
      <c r="N313">
        <v>4</v>
      </c>
      <c r="O313" s="43">
        <v>172.70400000000001</v>
      </c>
      <c r="P313" s="42">
        <v>30</v>
      </c>
      <c r="Q313" s="42">
        <v>3</v>
      </c>
      <c r="R313" s="42">
        <v>10.5</v>
      </c>
    </row>
    <row r="314" spans="1:18" x14ac:dyDescent="0.3">
      <c r="A314" t="s">
        <v>3916</v>
      </c>
      <c r="B314" s="17">
        <v>45023</v>
      </c>
      <c r="C314" t="s">
        <v>3925</v>
      </c>
      <c r="D314" t="s">
        <v>3926</v>
      </c>
      <c r="E314" t="s">
        <v>3927</v>
      </c>
      <c r="F314" t="s">
        <v>3920</v>
      </c>
      <c r="G314" t="s">
        <v>3921</v>
      </c>
      <c r="H314" t="s">
        <v>3922</v>
      </c>
      <c r="I314">
        <v>1674</v>
      </c>
      <c r="J314" s="41">
        <v>1.5500000000000003E-2</v>
      </c>
      <c r="K314" s="42">
        <v>25.947000000000006</v>
      </c>
      <c r="L314" s="43">
        <v>0.87399999999999989</v>
      </c>
      <c r="M314" s="42">
        <v>22.677678000000004</v>
      </c>
      <c r="N314">
        <v>5</v>
      </c>
      <c r="O314" s="43">
        <v>43.199999999999996</v>
      </c>
      <c r="P314" s="42">
        <v>22</v>
      </c>
      <c r="Q314" s="42">
        <v>10</v>
      </c>
      <c r="R314" s="42">
        <v>7.5</v>
      </c>
    </row>
    <row r="315" spans="1:18" x14ac:dyDescent="0.3">
      <c r="A315" t="s">
        <v>3916</v>
      </c>
      <c r="B315" s="17">
        <v>45024</v>
      </c>
      <c r="C315" t="s">
        <v>3925</v>
      </c>
      <c r="D315" t="s">
        <v>3926</v>
      </c>
      <c r="E315" t="s">
        <v>3927</v>
      </c>
      <c r="F315" t="s">
        <v>3920</v>
      </c>
      <c r="G315" t="s">
        <v>3921</v>
      </c>
      <c r="H315" t="s">
        <v>3922</v>
      </c>
      <c r="I315">
        <v>1248.8000000000002</v>
      </c>
      <c r="J315" s="41">
        <v>1.5200000000000005E-2</v>
      </c>
      <c r="K315" s="42">
        <v>18.981760000000008</v>
      </c>
      <c r="L315" s="43">
        <v>1.0349999999999999</v>
      </c>
      <c r="M315" s="42">
        <v>19.646121600000008</v>
      </c>
      <c r="N315">
        <v>3</v>
      </c>
      <c r="O315" s="43">
        <v>43.68</v>
      </c>
      <c r="P315" s="42">
        <v>19</v>
      </c>
      <c r="Q315" s="42">
        <v>17</v>
      </c>
      <c r="R315" s="42">
        <v>7.5</v>
      </c>
    </row>
    <row r="316" spans="1:18" x14ac:dyDescent="0.3">
      <c r="A316" t="s">
        <v>3916</v>
      </c>
      <c r="B316" s="17">
        <v>45025</v>
      </c>
      <c r="C316" t="s">
        <v>3925</v>
      </c>
      <c r="D316" t="s">
        <v>3926</v>
      </c>
      <c r="E316" t="s">
        <v>3927</v>
      </c>
      <c r="F316" t="s">
        <v>3920</v>
      </c>
      <c r="G316" t="s">
        <v>3921</v>
      </c>
      <c r="H316" t="s">
        <v>3922</v>
      </c>
      <c r="I316">
        <v>1463.6</v>
      </c>
      <c r="J316" s="41">
        <v>1.7399999999999999E-2</v>
      </c>
      <c r="K316" s="42">
        <v>25.466639999999998</v>
      </c>
      <c r="L316" s="43">
        <v>0.79349999999999987</v>
      </c>
      <c r="M316" s="42">
        <v>20.207778839999996</v>
      </c>
      <c r="N316">
        <v>3</v>
      </c>
      <c r="O316" s="43">
        <v>58.56</v>
      </c>
      <c r="P316" s="42">
        <v>34</v>
      </c>
      <c r="Q316" s="42">
        <v>3</v>
      </c>
      <c r="R316" s="42">
        <v>9</v>
      </c>
    </row>
    <row r="317" spans="1:18" x14ac:dyDescent="0.3">
      <c r="A317" t="s">
        <v>3916</v>
      </c>
      <c r="B317" s="17">
        <v>45026</v>
      </c>
      <c r="C317" t="s">
        <v>3925</v>
      </c>
      <c r="D317" t="s">
        <v>3926</v>
      </c>
      <c r="E317" t="s">
        <v>3927</v>
      </c>
      <c r="F317" t="s">
        <v>3920</v>
      </c>
      <c r="G317" t="s">
        <v>3921</v>
      </c>
      <c r="H317" t="s">
        <v>3922</v>
      </c>
      <c r="I317">
        <v>1185.5999999999999</v>
      </c>
      <c r="J317" s="41">
        <v>1.1300000000000001E-2</v>
      </c>
      <c r="K317" s="42">
        <v>13.39728</v>
      </c>
      <c r="L317" s="43">
        <v>0.22999999999999998</v>
      </c>
      <c r="M317" s="42">
        <v>3.0813743999999996</v>
      </c>
      <c r="N317">
        <v>2</v>
      </c>
      <c r="O317" s="43">
        <v>51.072000000000003</v>
      </c>
      <c r="P317" s="42">
        <v>44</v>
      </c>
      <c r="Q317" s="42">
        <v>7</v>
      </c>
      <c r="R317" s="42">
        <v>4.5</v>
      </c>
    </row>
    <row r="318" spans="1:18" x14ac:dyDescent="0.3">
      <c r="A318" t="s">
        <v>3916</v>
      </c>
      <c r="B318" s="17">
        <v>45027</v>
      </c>
      <c r="C318" t="s">
        <v>3925</v>
      </c>
      <c r="D318" t="s">
        <v>3926</v>
      </c>
      <c r="E318" t="s">
        <v>3927</v>
      </c>
      <c r="F318" t="s">
        <v>3920</v>
      </c>
      <c r="G318" t="s">
        <v>3921</v>
      </c>
      <c r="H318" t="s">
        <v>3922</v>
      </c>
      <c r="I318">
        <v>1973.2</v>
      </c>
      <c r="J318" s="41">
        <v>2.2699999999999998E-2</v>
      </c>
      <c r="K318" s="42">
        <v>44.791639999999994</v>
      </c>
      <c r="L318" s="43">
        <v>0.14949999999999997</v>
      </c>
      <c r="M318" s="42">
        <v>6.6963501799999978</v>
      </c>
      <c r="N318">
        <v>2</v>
      </c>
      <c r="O318" s="43">
        <v>34.56</v>
      </c>
      <c r="P318" s="42">
        <v>30</v>
      </c>
      <c r="Q318" s="42">
        <v>10</v>
      </c>
      <c r="R318" s="42">
        <v>15</v>
      </c>
    </row>
    <row r="319" spans="1:18" x14ac:dyDescent="0.3">
      <c r="A319" t="s">
        <v>3916</v>
      </c>
      <c r="B319" s="17">
        <v>45028</v>
      </c>
      <c r="C319" t="s">
        <v>3925</v>
      </c>
      <c r="D319" t="s">
        <v>3926</v>
      </c>
      <c r="E319" t="s">
        <v>3927</v>
      </c>
      <c r="F319" t="s">
        <v>3920</v>
      </c>
      <c r="G319" t="s">
        <v>3921</v>
      </c>
      <c r="H319" t="s">
        <v>3922</v>
      </c>
      <c r="I319">
        <v>1343.8000000000002</v>
      </c>
      <c r="J319" s="41">
        <v>2.1099999999999997E-2</v>
      </c>
      <c r="K319" s="42">
        <v>28.354179999999999</v>
      </c>
      <c r="L319" s="43">
        <v>0.161</v>
      </c>
      <c r="M319" s="42">
        <v>4.5650229800000002</v>
      </c>
      <c r="N319">
        <v>2</v>
      </c>
      <c r="O319" s="43">
        <v>227.136</v>
      </c>
      <c r="P319" s="42">
        <v>57</v>
      </c>
      <c r="Q319" s="42">
        <v>20</v>
      </c>
      <c r="R319" s="42">
        <v>10.5</v>
      </c>
    </row>
    <row r="320" spans="1:18" x14ac:dyDescent="0.3">
      <c r="A320" t="s">
        <v>3916</v>
      </c>
      <c r="B320" s="17">
        <v>45029</v>
      </c>
      <c r="C320" t="s">
        <v>3925</v>
      </c>
      <c r="D320" t="s">
        <v>3926</v>
      </c>
      <c r="E320" t="s">
        <v>3927</v>
      </c>
      <c r="F320" t="s">
        <v>3920</v>
      </c>
      <c r="G320" t="s">
        <v>3921</v>
      </c>
      <c r="H320" t="s">
        <v>3922</v>
      </c>
      <c r="I320">
        <v>1566</v>
      </c>
      <c r="J320" s="41">
        <v>2.0000000000000004E-2</v>
      </c>
      <c r="K320" s="42">
        <v>31.320000000000007</v>
      </c>
      <c r="L320" s="43">
        <v>0.16099999999999995</v>
      </c>
      <c r="M320" s="42">
        <v>5.0425199999999997</v>
      </c>
      <c r="N320">
        <v>1</v>
      </c>
      <c r="O320" s="43">
        <v>130.36799999999999</v>
      </c>
      <c r="P320" s="42">
        <v>66</v>
      </c>
      <c r="Q320" s="42">
        <v>10</v>
      </c>
      <c r="R320" s="42">
        <v>10.5</v>
      </c>
    </row>
    <row r="321" spans="1:18" x14ac:dyDescent="0.3">
      <c r="A321" t="s">
        <v>3916</v>
      </c>
      <c r="B321" s="17">
        <v>45030</v>
      </c>
      <c r="C321" t="s">
        <v>3925</v>
      </c>
      <c r="D321" t="s">
        <v>3926</v>
      </c>
      <c r="E321" t="s">
        <v>3927</v>
      </c>
      <c r="F321" t="s">
        <v>3920</v>
      </c>
      <c r="G321" t="s">
        <v>3921</v>
      </c>
      <c r="H321" t="s">
        <v>3922</v>
      </c>
      <c r="I321">
        <v>1915.6000000000001</v>
      </c>
      <c r="J321" s="41">
        <v>1.9400000000000001E-2</v>
      </c>
      <c r="K321" s="42">
        <v>37.162640000000003</v>
      </c>
      <c r="L321" s="43">
        <v>1.4029999999999998</v>
      </c>
      <c r="M321" s="42">
        <v>52.139183920000001</v>
      </c>
      <c r="N321">
        <v>4</v>
      </c>
      <c r="O321" s="43">
        <v>280.89600000000002</v>
      </c>
      <c r="P321" s="42">
        <v>48</v>
      </c>
      <c r="Q321" s="42">
        <v>1</v>
      </c>
      <c r="R321" s="42">
        <v>10.5</v>
      </c>
    </row>
    <row r="322" spans="1:18" x14ac:dyDescent="0.3">
      <c r="A322" t="s">
        <v>3916</v>
      </c>
      <c r="B322" s="17">
        <v>45031</v>
      </c>
      <c r="C322" t="s">
        <v>3925</v>
      </c>
      <c r="D322" t="s">
        <v>3926</v>
      </c>
      <c r="E322" t="s">
        <v>3927</v>
      </c>
      <c r="F322" t="s">
        <v>3920</v>
      </c>
      <c r="G322" t="s">
        <v>3921</v>
      </c>
      <c r="H322" t="s">
        <v>3922</v>
      </c>
      <c r="I322">
        <v>1692.4</v>
      </c>
      <c r="J322" s="41">
        <v>2.0999999999999998E-2</v>
      </c>
      <c r="K322" s="42">
        <v>35.540399999999998</v>
      </c>
      <c r="L322" s="43">
        <v>1.357</v>
      </c>
      <c r="M322" s="42">
        <v>48.228322799999994</v>
      </c>
      <c r="N322">
        <v>4</v>
      </c>
      <c r="O322" s="43">
        <v>43.007999999999996</v>
      </c>
      <c r="P322" s="42">
        <v>23</v>
      </c>
      <c r="Q322" s="42">
        <v>19</v>
      </c>
      <c r="R322" s="42">
        <v>13.5</v>
      </c>
    </row>
    <row r="323" spans="1:18" x14ac:dyDescent="0.3">
      <c r="A323" t="s">
        <v>3916</v>
      </c>
      <c r="B323" s="17">
        <v>45032</v>
      </c>
      <c r="C323" t="s">
        <v>3925</v>
      </c>
      <c r="D323" t="s">
        <v>3926</v>
      </c>
      <c r="E323" t="s">
        <v>3927</v>
      </c>
      <c r="F323" t="s">
        <v>3920</v>
      </c>
      <c r="G323" t="s">
        <v>3921</v>
      </c>
      <c r="H323" t="s">
        <v>3922</v>
      </c>
      <c r="I323">
        <v>1942.8000000000002</v>
      </c>
      <c r="J323" s="41">
        <v>2.12E-2</v>
      </c>
      <c r="K323" s="42">
        <v>41.187360000000005</v>
      </c>
      <c r="L323" s="43">
        <v>1.3340000000000001</v>
      </c>
      <c r="M323" s="42">
        <v>54.943938240000008</v>
      </c>
      <c r="N323">
        <v>4</v>
      </c>
      <c r="O323" s="43">
        <v>1.92</v>
      </c>
      <c r="P323" s="42">
        <v>75</v>
      </c>
      <c r="Q323" s="42">
        <v>3</v>
      </c>
      <c r="R323" s="42">
        <v>10.5</v>
      </c>
    </row>
    <row r="324" spans="1:18" x14ac:dyDescent="0.3">
      <c r="A324" t="s">
        <v>3916</v>
      </c>
      <c r="B324" s="17">
        <v>45033</v>
      </c>
      <c r="C324" t="s">
        <v>3925</v>
      </c>
      <c r="D324" t="s">
        <v>3926</v>
      </c>
      <c r="E324" t="s">
        <v>3927</v>
      </c>
      <c r="F324" t="s">
        <v>3920</v>
      </c>
      <c r="G324" t="s">
        <v>3921</v>
      </c>
      <c r="H324" t="s">
        <v>3922</v>
      </c>
      <c r="I324">
        <v>1967</v>
      </c>
      <c r="J324" s="41">
        <v>2.0799999999999999E-2</v>
      </c>
      <c r="K324" s="42">
        <v>40.913599999999995</v>
      </c>
      <c r="L324" s="43">
        <v>1.1615</v>
      </c>
      <c r="M324" s="42">
        <v>47.521146399999992</v>
      </c>
      <c r="N324">
        <v>2</v>
      </c>
      <c r="O324" s="43">
        <v>44.160000000000004</v>
      </c>
      <c r="P324" s="42">
        <v>61</v>
      </c>
      <c r="Q324" s="42">
        <v>25</v>
      </c>
      <c r="R324" s="42">
        <v>4.5</v>
      </c>
    </row>
    <row r="325" spans="1:18" x14ac:dyDescent="0.3">
      <c r="A325" t="s">
        <v>3916</v>
      </c>
      <c r="B325" s="17">
        <v>45034</v>
      </c>
      <c r="C325" t="s">
        <v>3925</v>
      </c>
      <c r="D325" t="s">
        <v>3926</v>
      </c>
      <c r="E325" t="s">
        <v>3927</v>
      </c>
      <c r="F325" t="s">
        <v>3920</v>
      </c>
      <c r="G325" t="s">
        <v>3921</v>
      </c>
      <c r="H325" t="s">
        <v>3922</v>
      </c>
      <c r="I325">
        <v>1351</v>
      </c>
      <c r="J325" s="41">
        <v>2.0400000000000001E-2</v>
      </c>
      <c r="K325" s="42">
        <v>27.560400000000001</v>
      </c>
      <c r="L325" s="43">
        <v>1.1384999999999998</v>
      </c>
      <c r="M325" s="42">
        <v>31.377515399999997</v>
      </c>
      <c r="N325">
        <v>1</v>
      </c>
      <c r="O325" s="43">
        <v>268.8</v>
      </c>
      <c r="P325" s="42">
        <v>61</v>
      </c>
      <c r="Q325" s="42">
        <v>19</v>
      </c>
      <c r="R325" s="42">
        <v>12</v>
      </c>
    </row>
    <row r="326" spans="1:18" x14ac:dyDescent="0.3">
      <c r="A326" t="s">
        <v>3916</v>
      </c>
      <c r="B326" s="17">
        <v>45035</v>
      </c>
      <c r="C326" t="s">
        <v>3925</v>
      </c>
      <c r="D326" t="s">
        <v>3926</v>
      </c>
      <c r="E326" t="s">
        <v>3927</v>
      </c>
      <c r="F326" t="s">
        <v>3920</v>
      </c>
      <c r="G326" t="s">
        <v>3921</v>
      </c>
      <c r="H326" t="s">
        <v>3922</v>
      </c>
      <c r="I326">
        <v>1543.8</v>
      </c>
      <c r="J326" s="41">
        <v>1.4500000000000002E-2</v>
      </c>
      <c r="K326" s="42">
        <v>22.385100000000005</v>
      </c>
      <c r="L326" s="43">
        <v>0.87399999999999989</v>
      </c>
      <c r="M326" s="42">
        <v>19.564577400000001</v>
      </c>
      <c r="N326">
        <v>3</v>
      </c>
      <c r="O326" s="43">
        <v>45.695999999999998</v>
      </c>
      <c r="P326" s="42">
        <v>38</v>
      </c>
      <c r="Q326" s="42">
        <v>4</v>
      </c>
      <c r="R326" s="42">
        <v>7.5</v>
      </c>
    </row>
    <row r="327" spans="1:18" x14ac:dyDescent="0.3">
      <c r="A327" t="s">
        <v>3916</v>
      </c>
      <c r="B327" s="17">
        <v>45036</v>
      </c>
      <c r="C327" t="s">
        <v>3925</v>
      </c>
      <c r="D327" t="s">
        <v>3926</v>
      </c>
      <c r="E327" t="s">
        <v>3927</v>
      </c>
      <c r="F327" t="s">
        <v>3920</v>
      </c>
      <c r="G327" t="s">
        <v>3921</v>
      </c>
      <c r="H327" t="s">
        <v>3922</v>
      </c>
      <c r="I327">
        <v>1845.4</v>
      </c>
      <c r="J327" s="41">
        <v>1.9600000000000003E-2</v>
      </c>
      <c r="K327" s="42">
        <v>36.169840000000008</v>
      </c>
      <c r="L327" s="43">
        <v>0.81649999999999989</v>
      </c>
      <c r="M327" s="42">
        <v>29.532674360000001</v>
      </c>
      <c r="N327">
        <v>3</v>
      </c>
      <c r="O327" s="43">
        <v>100.128</v>
      </c>
      <c r="P327" s="42">
        <v>73</v>
      </c>
      <c r="Q327" s="42">
        <v>3</v>
      </c>
      <c r="R327" s="42">
        <v>6</v>
      </c>
    </row>
    <row r="328" spans="1:18" x14ac:dyDescent="0.3">
      <c r="A328" t="s">
        <v>3916</v>
      </c>
      <c r="B328" s="17">
        <v>45037</v>
      </c>
      <c r="C328" t="s">
        <v>3925</v>
      </c>
      <c r="D328" t="s">
        <v>3926</v>
      </c>
      <c r="E328" t="s">
        <v>3927</v>
      </c>
      <c r="F328" t="s">
        <v>3920</v>
      </c>
      <c r="G328" t="s">
        <v>3921</v>
      </c>
      <c r="H328" t="s">
        <v>3922</v>
      </c>
      <c r="I328">
        <v>1797.8000000000002</v>
      </c>
      <c r="J328" s="41">
        <v>2.2800000000000001E-2</v>
      </c>
      <c r="K328" s="42">
        <v>40.989840000000008</v>
      </c>
      <c r="L328" s="43">
        <v>0.36800000000000005</v>
      </c>
      <c r="M328" s="42">
        <v>15.084261120000004</v>
      </c>
      <c r="N328">
        <v>3</v>
      </c>
      <c r="O328" s="43">
        <v>187.488</v>
      </c>
      <c r="P328" s="42">
        <v>41</v>
      </c>
      <c r="Q328" s="42">
        <v>24</v>
      </c>
      <c r="R328" s="42">
        <v>3</v>
      </c>
    </row>
    <row r="329" spans="1:18" x14ac:dyDescent="0.3">
      <c r="A329" t="s">
        <v>3916</v>
      </c>
      <c r="B329" s="17">
        <v>45038</v>
      </c>
      <c r="C329" t="s">
        <v>3925</v>
      </c>
      <c r="D329" t="s">
        <v>3926</v>
      </c>
      <c r="E329" t="s">
        <v>3927</v>
      </c>
      <c r="F329" t="s">
        <v>3920</v>
      </c>
      <c r="G329" t="s">
        <v>3921</v>
      </c>
      <c r="H329" t="s">
        <v>3922</v>
      </c>
      <c r="I329">
        <v>1266.2</v>
      </c>
      <c r="J329" s="41">
        <v>1.7500000000000002E-2</v>
      </c>
      <c r="K329" s="42">
        <v>22.158500000000004</v>
      </c>
      <c r="L329" s="43">
        <v>0.81649999999999989</v>
      </c>
      <c r="M329" s="42">
        <v>18.092415250000002</v>
      </c>
      <c r="N329">
        <v>3</v>
      </c>
      <c r="O329" s="43">
        <v>40.32</v>
      </c>
      <c r="P329" s="42">
        <v>72</v>
      </c>
      <c r="Q329" s="42">
        <v>13</v>
      </c>
      <c r="R329" s="42">
        <v>4.5</v>
      </c>
    </row>
    <row r="330" spans="1:18" x14ac:dyDescent="0.3">
      <c r="A330" t="s">
        <v>3916</v>
      </c>
      <c r="B330" s="17">
        <v>45039</v>
      </c>
      <c r="C330" t="s">
        <v>3925</v>
      </c>
      <c r="D330" t="s">
        <v>3926</v>
      </c>
      <c r="E330" t="s">
        <v>3927</v>
      </c>
      <c r="F330" t="s">
        <v>3920</v>
      </c>
      <c r="G330" t="s">
        <v>3921</v>
      </c>
      <c r="H330" t="s">
        <v>3922</v>
      </c>
      <c r="I330">
        <v>1389.6</v>
      </c>
      <c r="J330" s="41">
        <v>1.4800000000000001E-2</v>
      </c>
      <c r="K330" s="42">
        <v>20.566079999999999</v>
      </c>
      <c r="L330" s="43">
        <v>0.71299999999999997</v>
      </c>
      <c r="M330" s="42">
        <v>14.66361504</v>
      </c>
      <c r="N330">
        <v>0</v>
      </c>
      <c r="O330" s="43">
        <v>46.368000000000002</v>
      </c>
      <c r="P330" s="42">
        <v>85</v>
      </c>
      <c r="Q330" s="42">
        <v>3</v>
      </c>
      <c r="R330" s="42">
        <v>10.5</v>
      </c>
    </row>
    <row r="331" spans="1:18" x14ac:dyDescent="0.3">
      <c r="A331" t="s">
        <v>3916</v>
      </c>
      <c r="B331" s="17">
        <v>45040</v>
      </c>
      <c r="C331" t="s">
        <v>3925</v>
      </c>
      <c r="D331" t="s">
        <v>3926</v>
      </c>
      <c r="E331" t="s">
        <v>3927</v>
      </c>
      <c r="F331" t="s">
        <v>3920</v>
      </c>
      <c r="G331" t="s">
        <v>3921</v>
      </c>
      <c r="H331" t="s">
        <v>3922</v>
      </c>
      <c r="I331">
        <v>1794.6000000000001</v>
      </c>
      <c r="J331" s="41">
        <v>1.0600000000000002E-2</v>
      </c>
      <c r="K331" s="42">
        <v>19.022760000000005</v>
      </c>
      <c r="L331" s="43">
        <v>1.7594999999999996</v>
      </c>
      <c r="M331" s="42">
        <v>33.470546220000003</v>
      </c>
      <c r="N331">
        <v>2</v>
      </c>
      <c r="O331" s="43">
        <v>46.368000000000002</v>
      </c>
      <c r="P331" s="42">
        <v>57</v>
      </c>
      <c r="Q331" s="42">
        <v>2</v>
      </c>
      <c r="R331" s="42">
        <v>7.5</v>
      </c>
    </row>
    <row r="332" spans="1:18" x14ac:dyDescent="0.3">
      <c r="A332" t="s">
        <v>3916</v>
      </c>
      <c r="B332" s="17">
        <v>45041</v>
      </c>
      <c r="C332" t="s">
        <v>3925</v>
      </c>
      <c r="D332" t="s">
        <v>3926</v>
      </c>
      <c r="E332" t="s">
        <v>3927</v>
      </c>
      <c r="F332" t="s">
        <v>3920</v>
      </c>
      <c r="G332" t="s">
        <v>3921</v>
      </c>
      <c r="H332" t="s">
        <v>3922</v>
      </c>
      <c r="I332">
        <v>1881.6000000000001</v>
      </c>
      <c r="J332" s="41">
        <v>1.6300000000000002E-2</v>
      </c>
      <c r="K332" s="42">
        <v>30.670080000000006</v>
      </c>
      <c r="L332" s="43">
        <v>1.081</v>
      </c>
      <c r="M332" s="42">
        <v>33.154356480000004</v>
      </c>
      <c r="N332">
        <v>3</v>
      </c>
      <c r="O332" s="43">
        <v>121.63199999999999</v>
      </c>
      <c r="P332" s="42">
        <v>49</v>
      </c>
      <c r="Q332" s="42">
        <v>15</v>
      </c>
      <c r="R332" s="42">
        <v>13.5</v>
      </c>
    </row>
    <row r="333" spans="1:18" x14ac:dyDescent="0.3">
      <c r="A333" t="s">
        <v>3916</v>
      </c>
      <c r="B333" s="17">
        <v>45042</v>
      </c>
      <c r="C333" t="s">
        <v>3925</v>
      </c>
      <c r="D333" t="s">
        <v>3926</v>
      </c>
      <c r="E333" t="s">
        <v>3927</v>
      </c>
      <c r="F333" t="s">
        <v>3920</v>
      </c>
      <c r="G333" t="s">
        <v>3921</v>
      </c>
      <c r="H333" t="s">
        <v>3922</v>
      </c>
      <c r="I333">
        <v>1989</v>
      </c>
      <c r="J333" s="41">
        <v>1.77E-2</v>
      </c>
      <c r="K333" s="42">
        <v>35.205300000000001</v>
      </c>
      <c r="L333" s="43">
        <v>0.85099999999999998</v>
      </c>
      <c r="M333" s="42">
        <v>29.959710300000001</v>
      </c>
      <c r="N333">
        <v>0</v>
      </c>
      <c r="O333" s="43">
        <v>108.19199999999999</v>
      </c>
      <c r="P333" s="42">
        <v>44</v>
      </c>
      <c r="Q333" s="42">
        <v>8</v>
      </c>
      <c r="R333" s="42">
        <v>16.5</v>
      </c>
    </row>
    <row r="334" spans="1:18" x14ac:dyDescent="0.3">
      <c r="A334" t="s">
        <v>3916</v>
      </c>
      <c r="B334" s="17">
        <v>45043</v>
      </c>
      <c r="C334" t="s">
        <v>3925</v>
      </c>
      <c r="D334" t="s">
        <v>3926</v>
      </c>
      <c r="E334" t="s">
        <v>3927</v>
      </c>
      <c r="F334" t="s">
        <v>3920</v>
      </c>
      <c r="G334" t="s">
        <v>3921</v>
      </c>
      <c r="H334" t="s">
        <v>3922</v>
      </c>
      <c r="I334">
        <v>1503.2</v>
      </c>
      <c r="J334" s="41">
        <v>1.3900000000000001E-2</v>
      </c>
      <c r="K334" s="42">
        <v>20.894480000000001</v>
      </c>
      <c r="L334" s="43">
        <v>0.8165</v>
      </c>
      <c r="M334" s="42">
        <v>17.06034292</v>
      </c>
      <c r="N334">
        <v>3</v>
      </c>
      <c r="O334" s="43">
        <v>406.55999999999995</v>
      </c>
      <c r="P334" s="42">
        <v>53</v>
      </c>
      <c r="Q334" s="42">
        <v>18</v>
      </c>
      <c r="R334" s="42">
        <v>3</v>
      </c>
    </row>
    <row r="335" spans="1:18" x14ac:dyDescent="0.3">
      <c r="A335" t="s">
        <v>3916</v>
      </c>
      <c r="B335" s="17">
        <v>45044</v>
      </c>
      <c r="C335" t="s">
        <v>3925</v>
      </c>
      <c r="D335" t="s">
        <v>3926</v>
      </c>
      <c r="E335" t="s">
        <v>3927</v>
      </c>
      <c r="F335" t="s">
        <v>3920</v>
      </c>
      <c r="G335" t="s">
        <v>3921</v>
      </c>
      <c r="H335" t="s">
        <v>3922</v>
      </c>
      <c r="I335">
        <v>1663.4</v>
      </c>
      <c r="J335" s="41">
        <v>1.4E-2</v>
      </c>
      <c r="K335" s="42">
        <v>23.287600000000001</v>
      </c>
      <c r="L335" s="43">
        <v>0.59799999999999998</v>
      </c>
      <c r="M335" s="42">
        <v>13.9259848</v>
      </c>
      <c r="N335">
        <v>4</v>
      </c>
      <c r="O335" s="43">
        <v>290.976</v>
      </c>
      <c r="P335" s="42">
        <v>78</v>
      </c>
      <c r="Q335" s="42">
        <v>15</v>
      </c>
      <c r="R335" s="42">
        <v>6</v>
      </c>
    </row>
    <row r="336" spans="1:18" x14ac:dyDescent="0.3">
      <c r="A336" t="s">
        <v>3916</v>
      </c>
      <c r="B336" s="17">
        <v>45045</v>
      </c>
      <c r="C336" t="s">
        <v>3925</v>
      </c>
      <c r="D336" t="s">
        <v>3926</v>
      </c>
      <c r="E336" t="s">
        <v>3927</v>
      </c>
      <c r="F336" t="s">
        <v>3920</v>
      </c>
      <c r="G336" t="s">
        <v>3921</v>
      </c>
      <c r="H336" t="s">
        <v>3922</v>
      </c>
      <c r="I336">
        <v>1711</v>
      </c>
      <c r="J336" s="41">
        <v>1.95E-2</v>
      </c>
      <c r="K336" s="42">
        <v>33.3645</v>
      </c>
      <c r="L336" s="43">
        <v>1.288</v>
      </c>
      <c r="M336" s="42">
        <v>42.973475999999998</v>
      </c>
      <c r="N336">
        <v>2</v>
      </c>
      <c r="O336" s="43">
        <v>75.935999999999993</v>
      </c>
      <c r="P336" s="42">
        <v>58</v>
      </c>
      <c r="Q336" s="42">
        <v>8</v>
      </c>
      <c r="R336" s="42">
        <v>9</v>
      </c>
    </row>
    <row r="337" spans="1:18" x14ac:dyDescent="0.3">
      <c r="A337" t="s">
        <v>3916</v>
      </c>
      <c r="B337" s="17">
        <v>45046</v>
      </c>
      <c r="C337" t="s">
        <v>3925</v>
      </c>
      <c r="D337" t="s">
        <v>3926</v>
      </c>
      <c r="E337" t="s">
        <v>3927</v>
      </c>
      <c r="F337" t="s">
        <v>3920</v>
      </c>
      <c r="G337" t="s">
        <v>3921</v>
      </c>
      <c r="H337" t="s">
        <v>3922</v>
      </c>
      <c r="I337">
        <v>1534.6</v>
      </c>
      <c r="J337" s="41">
        <v>1.95E-2</v>
      </c>
      <c r="K337" s="42">
        <v>29.924699999999998</v>
      </c>
      <c r="L337" s="43">
        <v>0.33349999999999996</v>
      </c>
      <c r="M337" s="42">
        <v>9.9798874499999979</v>
      </c>
      <c r="N337">
        <v>4</v>
      </c>
      <c r="O337" s="43">
        <v>324.57600000000002</v>
      </c>
      <c r="P337" s="42">
        <v>71</v>
      </c>
      <c r="Q337" s="42">
        <v>7</v>
      </c>
      <c r="R337" s="42">
        <v>13.5</v>
      </c>
    </row>
    <row r="338" spans="1:18" x14ac:dyDescent="0.3">
      <c r="A338" t="s">
        <v>3916</v>
      </c>
      <c r="B338" s="17">
        <v>45047</v>
      </c>
      <c r="C338" t="s">
        <v>3925</v>
      </c>
      <c r="D338" t="s">
        <v>3926</v>
      </c>
      <c r="E338" t="s">
        <v>3927</v>
      </c>
      <c r="F338" t="s">
        <v>3920</v>
      </c>
      <c r="G338" t="s">
        <v>3921</v>
      </c>
      <c r="H338" t="s">
        <v>3922</v>
      </c>
      <c r="I338">
        <v>1642.4</v>
      </c>
      <c r="J338" s="41">
        <v>1.6300000000000002E-2</v>
      </c>
      <c r="K338" s="42">
        <v>26.771120000000003</v>
      </c>
      <c r="L338" s="43">
        <v>0.40250000000000002</v>
      </c>
      <c r="M338" s="42">
        <v>10.775375800000003</v>
      </c>
      <c r="N338">
        <v>2</v>
      </c>
      <c r="O338" s="43">
        <v>260.06399999999996</v>
      </c>
      <c r="P338" s="42">
        <v>40</v>
      </c>
      <c r="Q338" s="42">
        <v>24</v>
      </c>
      <c r="R338" s="42">
        <v>9</v>
      </c>
    </row>
    <row r="339" spans="1:18" x14ac:dyDescent="0.3">
      <c r="A339" t="s">
        <v>3916</v>
      </c>
      <c r="B339" s="17">
        <v>45048</v>
      </c>
      <c r="C339" t="s">
        <v>3925</v>
      </c>
      <c r="D339" t="s">
        <v>3926</v>
      </c>
      <c r="E339" t="s">
        <v>3927</v>
      </c>
      <c r="F339" t="s">
        <v>3920</v>
      </c>
      <c r="G339" t="s">
        <v>3921</v>
      </c>
      <c r="H339" t="s">
        <v>3922</v>
      </c>
      <c r="I339">
        <v>1789.4</v>
      </c>
      <c r="J339" s="41">
        <v>1.8700000000000001E-2</v>
      </c>
      <c r="K339" s="42">
        <v>33.461780000000005</v>
      </c>
      <c r="L339" s="43">
        <v>0.36799999999999994</v>
      </c>
      <c r="M339" s="42">
        <v>12.313935039999999</v>
      </c>
      <c r="N339">
        <v>0</v>
      </c>
      <c r="O339" s="43">
        <v>297.024</v>
      </c>
      <c r="P339" s="42">
        <v>38</v>
      </c>
      <c r="Q339" s="42">
        <v>17</v>
      </c>
      <c r="R339" s="42">
        <v>13.5</v>
      </c>
    </row>
    <row r="340" spans="1:18" x14ac:dyDescent="0.3">
      <c r="A340" t="s">
        <v>3916</v>
      </c>
      <c r="B340" s="17">
        <v>45049</v>
      </c>
      <c r="C340" t="s">
        <v>3925</v>
      </c>
      <c r="D340" t="s">
        <v>3926</v>
      </c>
      <c r="E340" t="s">
        <v>3927</v>
      </c>
      <c r="F340" t="s">
        <v>3920</v>
      </c>
      <c r="G340" t="s">
        <v>3921</v>
      </c>
      <c r="H340" t="s">
        <v>3922</v>
      </c>
      <c r="I340">
        <v>1741.6000000000001</v>
      </c>
      <c r="J340" s="41">
        <v>1.5300000000000001E-2</v>
      </c>
      <c r="K340" s="42">
        <v>26.646480000000004</v>
      </c>
      <c r="L340" s="43">
        <v>1.0234999999999999</v>
      </c>
      <c r="M340" s="42">
        <v>27.272672280000002</v>
      </c>
      <c r="N340">
        <v>1</v>
      </c>
      <c r="O340" s="43">
        <v>362.87999999999994</v>
      </c>
      <c r="P340" s="42">
        <v>43</v>
      </c>
      <c r="Q340" s="42">
        <v>19</v>
      </c>
      <c r="R340" s="42">
        <v>4.5</v>
      </c>
    </row>
    <row r="341" spans="1:18" x14ac:dyDescent="0.3">
      <c r="A341" t="s">
        <v>3916</v>
      </c>
      <c r="B341" s="17">
        <v>45050</v>
      </c>
      <c r="C341" t="s">
        <v>3925</v>
      </c>
      <c r="D341" t="s">
        <v>3926</v>
      </c>
      <c r="E341" t="s">
        <v>3927</v>
      </c>
      <c r="F341" t="s">
        <v>3920</v>
      </c>
      <c r="G341" t="s">
        <v>3921</v>
      </c>
      <c r="H341" t="s">
        <v>3922</v>
      </c>
      <c r="I341">
        <v>1255.2</v>
      </c>
      <c r="J341" s="41">
        <v>2.1700000000000004E-2</v>
      </c>
      <c r="K341" s="42">
        <v>27.237840000000006</v>
      </c>
      <c r="L341" s="43">
        <v>1.2879999999999996</v>
      </c>
      <c r="M341" s="42">
        <v>35.082337919999993</v>
      </c>
      <c r="N341">
        <v>1</v>
      </c>
      <c r="O341" s="43">
        <v>345.40800000000002</v>
      </c>
      <c r="P341" s="42">
        <v>37</v>
      </c>
      <c r="Q341" s="42">
        <v>16</v>
      </c>
      <c r="R341" s="42">
        <v>12</v>
      </c>
    </row>
    <row r="342" spans="1:18" x14ac:dyDescent="0.3">
      <c r="A342" t="s">
        <v>3916</v>
      </c>
      <c r="B342" s="17">
        <v>45051</v>
      </c>
      <c r="C342" t="s">
        <v>3925</v>
      </c>
      <c r="D342" t="s">
        <v>3926</v>
      </c>
      <c r="E342" t="s">
        <v>3927</v>
      </c>
      <c r="F342" t="s">
        <v>3920</v>
      </c>
      <c r="G342" t="s">
        <v>3921</v>
      </c>
      <c r="H342" t="s">
        <v>3922</v>
      </c>
      <c r="I342">
        <v>1750.6000000000001</v>
      </c>
      <c r="J342" s="41">
        <v>1.1200000000000002E-2</v>
      </c>
      <c r="K342" s="42">
        <v>19.606720000000003</v>
      </c>
      <c r="L342" s="43">
        <v>1.0465</v>
      </c>
      <c r="M342" s="42">
        <v>20.518432480000001</v>
      </c>
      <c r="N342">
        <v>2</v>
      </c>
      <c r="O342" s="43">
        <v>179.42400000000001</v>
      </c>
      <c r="P342" s="42">
        <v>44</v>
      </c>
      <c r="Q342" s="42">
        <v>15</v>
      </c>
      <c r="R342" s="42">
        <v>3</v>
      </c>
    </row>
    <row r="343" spans="1:18" x14ac:dyDescent="0.3">
      <c r="A343" t="s">
        <v>3916</v>
      </c>
      <c r="B343" s="17">
        <v>45052</v>
      </c>
      <c r="C343" t="s">
        <v>3925</v>
      </c>
      <c r="D343" t="s">
        <v>3926</v>
      </c>
      <c r="E343" t="s">
        <v>3927</v>
      </c>
      <c r="F343" t="s">
        <v>3920</v>
      </c>
      <c r="G343" t="s">
        <v>3921</v>
      </c>
      <c r="H343" t="s">
        <v>3922</v>
      </c>
      <c r="I343">
        <v>1859.8000000000002</v>
      </c>
      <c r="J343" s="41">
        <v>1.6000000000000004E-2</v>
      </c>
      <c r="K343" s="42">
        <v>29.756800000000009</v>
      </c>
      <c r="L343" s="43">
        <v>1.2189999999999999</v>
      </c>
      <c r="M343" s="42">
        <v>36.273539200000009</v>
      </c>
      <c r="N343">
        <v>1</v>
      </c>
      <c r="O343" s="43">
        <v>129.024</v>
      </c>
      <c r="P343" s="42">
        <v>71</v>
      </c>
      <c r="Q343" s="42">
        <v>9</v>
      </c>
      <c r="R343" s="42">
        <v>7.5</v>
      </c>
    </row>
    <row r="344" spans="1:18" x14ac:dyDescent="0.3">
      <c r="A344" t="s">
        <v>3916</v>
      </c>
      <c r="B344" s="17">
        <v>45053</v>
      </c>
      <c r="C344" t="s">
        <v>3925</v>
      </c>
      <c r="D344" t="s">
        <v>3926</v>
      </c>
      <c r="E344" t="s">
        <v>3927</v>
      </c>
      <c r="F344" t="s">
        <v>3920</v>
      </c>
      <c r="G344" t="s">
        <v>3921</v>
      </c>
      <c r="H344" t="s">
        <v>3922</v>
      </c>
      <c r="I344">
        <v>1711.6000000000001</v>
      </c>
      <c r="J344" s="41">
        <v>1.77E-2</v>
      </c>
      <c r="K344" s="42">
        <v>30.295320000000004</v>
      </c>
      <c r="L344" s="43">
        <v>1.7479999999999996</v>
      </c>
      <c r="M344" s="42">
        <v>52.956219359999992</v>
      </c>
      <c r="N344">
        <v>2</v>
      </c>
      <c r="O344" s="43">
        <v>60.48</v>
      </c>
      <c r="P344" s="42">
        <v>53</v>
      </c>
      <c r="Q344" s="42">
        <v>18</v>
      </c>
      <c r="R344" s="42">
        <v>12</v>
      </c>
    </row>
    <row r="345" spans="1:18" x14ac:dyDescent="0.3">
      <c r="A345" t="s">
        <v>3916</v>
      </c>
      <c r="B345" s="17">
        <v>45054</v>
      </c>
      <c r="C345" t="s">
        <v>3925</v>
      </c>
      <c r="D345" t="s">
        <v>3926</v>
      </c>
      <c r="E345" t="s">
        <v>3927</v>
      </c>
      <c r="F345" t="s">
        <v>3920</v>
      </c>
      <c r="G345" t="s">
        <v>3921</v>
      </c>
      <c r="H345" t="s">
        <v>3922</v>
      </c>
      <c r="I345">
        <v>1135.5999999999999</v>
      </c>
      <c r="J345" s="41">
        <v>1.8800000000000001E-2</v>
      </c>
      <c r="K345" s="42">
        <v>21.34928</v>
      </c>
      <c r="L345" s="43">
        <v>1.5294999999999999</v>
      </c>
      <c r="M345" s="42">
        <v>32.653723759999998</v>
      </c>
      <c r="N345">
        <v>3</v>
      </c>
      <c r="O345" s="43">
        <v>314.49599999999998</v>
      </c>
      <c r="P345" s="42">
        <v>32</v>
      </c>
      <c r="Q345" s="42">
        <v>5</v>
      </c>
      <c r="R345" s="42">
        <v>15</v>
      </c>
    </row>
    <row r="346" spans="1:18" x14ac:dyDescent="0.3">
      <c r="A346" t="s">
        <v>3916</v>
      </c>
      <c r="B346" s="17">
        <v>45055</v>
      </c>
      <c r="C346" t="s">
        <v>3925</v>
      </c>
      <c r="D346" t="s">
        <v>3926</v>
      </c>
      <c r="E346" t="s">
        <v>3927</v>
      </c>
      <c r="F346" t="s">
        <v>3920</v>
      </c>
      <c r="G346" t="s">
        <v>3921</v>
      </c>
      <c r="H346" t="s">
        <v>3922</v>
      </c>
      <c r="I346">
        <v>1458.4</v>
      </c>
      <c r="J346" s="41">
        <v>1.95E-2</v>
      </c>
      <c r="K346" s="42">
        <v>28.438800000000001</v>
      </c>
      <c r="L346" s="43">
        <v>1.5754999999999999</v>
      </c>
      <c r="M346" s="42">
        <v>44.805329399999998</v>
      </c>
      <c r="N346">
        <v>3</v>
      </c>
      <c r="O346" s="43">
        <v>139.77599999999998</v>
      </c>
      <c r="P346" s="42">
        <v>76</v>
      </c>
      <c r="Q346" s="42">
        <v>6</v>
      </c>
      <c r="R346" s="42">
        <v>10.5</v>
      </c>
    </row>
    <row r="347" spans="1:18" x14ac:dyDescent="0.3">
      <c r="A347" t="s">
        <v>3916</v>
      </c>
      <c r="B347" s="17">
        <v>45056</v>
      </c>
      <c r="C347" t="s">
        <v>3925</v>
      </c>
      <c r="D347" t="s">
        <v>3926</v>
      </c>
      <c r="E347" t="s">
        <v>3927</v>
      </c>
      <c r="F347" t="s">
        <v>3920</v>
      </c>
      <c r="G347" t="s">
        <v>3921</v>
      </c>
      <c r="H347" t="s">
        <v>3922</v>
      </c>
      <c r="I347">
        <v>1933.4</v>
      </c>
      <c r="J347" s="41">
        <v>1.4100000000000001E-2</v>
      </c>
      <c r="K347" s="42">
        <v>27.260940000000005</v>
      </c>
      <c r="L347" s="43">
        <v>0.37949999999999995</v>
      </c>
      <c r="M347" s="42">
        <v>10.345526730000001</v>
      </c>
      <c r="N347">
        <v>1</v>
      </c>
      <c r="O347" s="43">
        <v>176.73599999999999</v>
      </c>
      <c r="P347" s="42">
        <v>33</v>
      </c>
      <c r="Q347" s="42">
        <v>24</v>
      </c>
      <c r="R347" s="42">
        <v>7.5</v>
      </c>
    </row>
    <row r="348" spans="1:18" x14ac:dyDescent="0.3">
      <c r="A348" t="s">
        <v>3916</v>
      </c>
      <c r="B348" s="17">
        <v>45057</v>
      </c>
      <c r="C348" t="s">
        <v>3925</v>
      </c>
      <c r="D348" t="s">
        <v>3926</v>
      </c>
      <c r="E348" t="s">
        <v>3927</v>
      </c>
      <c r="F348" t="s">
        <v>3920</v>
      </c>
      <c r="G348" t="s">
        <v>3921</v>
      </c>
      <c r="H348" t="s">
        <v>3922</v>
      </c>
      <c r="I348">
        <v>1581.6000000000001</v>
      </c>
      <c r="J348" s="41">
        <v>1.7300000000000003E-2</v>
      </c>
      <c r="K348" s="42">
        <v>27.361680000000007</v>
      </c>
      <c r="L348" s="43">
        <v>0.35649999999999993</v>
      </c>
      <c r="M348" s="42">
        <v>9.7544389200000001</v>
      </c>
      <c r="N348">
        <v>2</v>
      </c>
      <c r="O348" s="43">
        <v>30.72</v>
      </c>
      <c r="P348" s="42">
        <v>69</v>
      </c>
      <c r="Q348" s="42">
        <v>4</v>
      </c>
      <c r="R348" s="42">
        <v>6</v>
      </c>
    </row>
    <row r="349" spans="1:18" x14ac:dyDescent="0.3">
      <c r="A349" t="s">
        <v>3916</v>
      </c>
      <c r="B349" s="17">
        <v>45058</v>
      </c>
      <c r="C349" t="s">
        <v>3925</v>
      </c>
      <c r="D349" t="s">
        <v>3926</v>
      </c>
      <c r="E349" t="s">
        <v>3927</v>
      </c>
      <c r="F349" t="s">
        <v>3920</v>
      </c>
      <c r="G349" t="s">
        <v>3921</v>
      </c>
      <c r="H349" t="s">
        <v>3922</v>
      </c>
      <c r="I349">
        <v>1857</v>
      </c>
      <c r="J349" s="41">
        <v>2.0500000000000004E-2</v>
      </c>
      <c r="K349" s="42">
        <v>38.068500000000007</v>
      </c>
      <c r="L349" s="43">
        <v>0.60949999999999993</v>
      </c>
      <c r="M349" s="42">
        <v>23.202750750000003</v>
      </c>
      <c r="N349">
        <v>1</v>
      </c>
      <c r="O349" s="43">
        <v>101.47199999999999</v>
      </c>
      <c r="P349" s="42">
        <v>68</v>
      </c>
      <c r="Q349" s="42">
        <v>6</v>
      </c>
      <c r="R349" s="42">
        <v>16.5</v>
      </c>
    </row>
    <row r="350" spans="1:18" x14ac:dyDescent="0.3">
      <c r="A350" t="s">
        <v>3916</v>
      </c>
      <c r="B350" s="17">
        <v>45059</v>
      </c>
      <c r="C350" t="s">
        <v>3925</v>
      </c>
      <c r="D350" t="s">
        <v>3926</v>
      </c>
      <c r="E350" t="s">
        <v>3927</v>
      </c>
      <c r="F350" t="s">
        <v>3920</v>
      </c>
      <c r="G350" t="s">
        <v>3921</v>
      </c>
      <c r="H350" t="s">
        <v>3922</v>
      </c>
      <c r="I350">
        <v>1746.6000000000001</v>
      </c>
      <c r="J350" s="41">
        <v>1.7000000000000001E-2</v>
      </c>
      <c r="K350" s="42">
        <v>29.692200000000003</v>
      </c>
      <c r="L350" s="43">
        <v>1.5525</v>
      </c>
      <c r="M350" s="42">
        <v>46.097140500000002</v>
      </c>
      <c r="N350">
        <v>0</v>
      </c>
      <c r="O350" s="43">
        <v>14.399999999999999</v>
      </c>
      <c r="P350" s="42">
        <v>42</v>
      </c>
      <c r="Q350" s="42">
        <v>16</v>
      </c>
      <c r="R350" s="42">
        <v>9</v>
      </c>
    </row>
    <row r="351" spans="1:18" x14ac:dyDescent="0.3">
      <c r="A351" t="s">
        <v>3916</v>
      </c>
      <c r="B351" s="17">
        <v>45060</v>
      </c>
      <c r="C351" t="s">
        <v>3925</v>
      </c>
      <c r="D351" t="s">
        <v>3926</v>
      </c>
      <c r="E351" t="s">
        <v>3927</v>
      </c>
      <c r="F351" t="s">
        <v>3920</v>
      </c>
      <c r="G351" t="s">
        <v>3921</v>
      </c>
      <c r="H351" t="s">
        <v>3922</v>
      </c>
      <c r="I351">
        <v>2012.6000000000001</v>
      </c>
      <c r="J351" s="41">
        <v>1.3600000000000001E-2</v>
      </c>
      <c r="K351" s="42">
        <v>27.371360000000003</v>
      </c>
      <c r="L351" s="43">
        <v>0.94299999999999995</v>
      </c>
      <c r="M351" s="42">
        <v>25.811192480000003</v>
      </c>
      <c r="N351">
        <v>4</v>
      </c>
      <c r="O351" s="43">
        <v>56.64</v>
      </c>
      <c r="P351" s="42">
        <v>62</v>
      </c>
      <c r="Q351" s="42">
        <v>2</v>
      </c>
      <c r="R351" s="42">
        <v>18</v>
      </c>
    </row>
    <row r="352" spans="1:18" x14ac:dyDescent="0.3">
      <c r="A352" t="s">
        <v>3916</v>
      </c>
      <c r="B352" s="17">
        <v>45061</v>
      </c>
      <c r="C352" t="s">
        <v>3925</v>
      </c>
      <c r="D352" t="s">
        <v>3926</v>
      </c>
      <c r="E352" t="s">
        <v>3927</v>
      </c>
      <c r="F352" t="s">
        <v>3920</v>
      </c>
      <c r="G352" t="s">
        <v>3921</v>
      </c>
      <c r="H352" t="s">
        <v>3922</v>
      </c>
      <c r="I352">
        <v>1458.2</v>
      </c>
      <c r="J352" s="41">
        <v>1.3000000000000001E-2</v>
      </c>
      <c r="K352" s="42">
        <v>18.956600000000002</v>
      </c>
      <c r="L352" s="43">
        <v>1.1729999999999998</v>
      </c>
      <c r="M352" s="42">
        <v>22.236091799999997</v>
      </c>
      <c r="N352">
        <v>2</v>
      </c>
      <c r="O352" s="43">
        <v>139.10399999999998</v>
      </c>
      <c r="P352" s="42">
        <v>59</v>
      </c>
      <c r="Q352" s="42">
        <v>8</v>
      </c>
      <c r="R352" s="42">
        <v>13.5</v>
      </c>
    </row>
    <row r="353" spans="1:18" x14ac:dyDescent="0.3">
      <c r="A353" t="s">
        <v>3916</v>
      </c>
      <c r="B353" s="17">
        <v>45062</v>
      </c>
      <c r="C353" t="s">
        <v>3925</v>
      </c>
      <c r="D353" t="s">
        <v>3926</v>
      </c>
      <c r="E353" t="s">
        <v>3927</v>
      </c>
      <c r="F353" t="s">
        <v>3920</v>
      </c>
      <c r="G353" t="s">
        <v>3921</v>
      </c>
      <c r="H353" t="s">
        <v>3922</v>
      </c>
      <c r="I353">
        <v>1926.8000000000002</v>
      </c>
      <c r="J353" s="41">
        <v>1.5500000000000002E-2</v>
      </c>
      <c r="K353" s="42">
        <v>29.865400000000005</v>
      </c>
      <c r="L353" s="43">
        <v>0.40249999999999997</v>
      </c>
      <c r="M353" s="42">
        <v>12.020823500000001</v>
      </c>
      <c r="N353">
        <v>2</v>
      </c>
      <c r="O353" s="43">
        <v>254.68799999999996</v>
      </c>
      <c r="P353" s="42">
        <v>59</v>
      </c>
      <c r="Q353" s="42">
        <v>22</v>
      </c>
      <c r="R353" s="42">
        <v>10.5</v>
      </c>
    </row>
    <row r="354" spans="1:18" x14ac:dyDescent="0.3">
      <c r="A354" t="s">
        <v>3916</v>
      </c>
      <c r="B354" s="17">
        <v>45063</v>
      </c>
      <c r="C354" t="s">
        <v>3925</v>
      </c>
      <c r="D354" t="s">
        <v>3926</v>
      </c>
      <c r="E354" t="s">
        <v>3927</v>
      </c>
      <c r="F354" t="s">
        <v>3920</v>
      </c>
      <c r="G354" t="s">
        <v>3921</v>
      </c>
      <c r="H354" t="s">
        <v>3922</v>
      </c>
      <c r="I354">
        <v>1594.6</v>
      </c>
      <c r="J354" s="41">
        <v>1.9800000000000005E-2</v>
      </c>
      <c r="K354" s="42">
        <v>31.573080000000008</v>
      </c>
      <c r="L354" s="43">
        <v>1.242</v>
      </c>
      <c r="M354" s="42">
        <v>39.213765360000011</v>
      </c>
      <c r="N354">
        <v>5</v>
      </c>
      <c r="O354" s="43">
        <v>57.11999999999999</v>
      </c>
      <c r="P354" s="42">
        <v>74</v>
      </c>
      <c r="Q354" s="42">
        <v>12</v>
      </c>
      <c r="R354" s="42">
        <v>9</v>
      </c>
    </row>
    <row r="355" spans="1:18" x14ac:dyDescent="0.3">
      <c r="A355" t="s">
        <v>3916</v>
      </c>
      <c r="B355" s="17">
        <v>45064</v>
      </c>
      <c r="C355" t="s">
        <v>3925</v>
      </c>
      <c r="D355" t="s">
        <v>3926</v>
      </c>
      <c r="E355" t="s">
        <v>3927</v>
      </c>
      <c r="F355" t="s">
        <v>3920</v>
      </c>
      <c r="G355" t="s">
        <v>3921</v>
      </c>
      <c r="H355" t="s">
        <v>3922</v>
      </c>
      <c r="I355">
        <v>1425.6</v>
      </c>
      <c r="J355" s="41">
        <v>2.1199999999999997E-2</v>
      </c>
      <c r="K355" s="42">
        <v>30.222719999999992</v>
      </c>
      <c r="L355" s="43">
        <v>0.65549999999999986</v>
      </c>
      <c r="M355" s="42">
        <v>19.810992959999989</v>
      </c>
      <c r="N355">
        <v>1</v>
      </c>
      <c r="O355" s="43">
        <v>48.96</v>
      </c>
      <c r="P355" s="42">
        <v>69</v>
      </c>
      <c r="Q355" s="42">
        <v>6</v>
      </c>
      <c r="R355" s="42">
        <v>13.5</v>
      </c>
    </row>
    <row r="356" spans="1:18" x14ac:dyDescent="0.3">
      <c r="A356" t="s">
        <v>3916</v>
      </c>
      <c r="B356" s="17">
        <v>45065</v>
      </c>
      <c r="C356" t="s">
        <v>3925</v>
      </c>
      <c r="D356" t="s">
        <v>3926</v>
      </c>
      <c r="E356" t="s">
        <v>3927</v>
      </c>
      <c r="F356" t="s">
        <v>3920</v>
      </c>
      <c r="G356" t="s">
        <v>3921</v>
      </c>
      <c r="H356" t="s">
        <v>3922</v>
      </c>
      <c r="I356">
        <v>1647</v>
      </c>
      <c r="J356" s="41">
        <v>1.7400000000000006E-2</v>
      </c>
      <c r="K356" s="42">
        <v>28.657800000000009</v>
      </c>
      <c r="L356" s="43">
        <v>1.5639999999999998</v>
      </c>
      <c r="M356" s="42">
        <v>44.82079920000001</v>
      </c>
      <c r="N356">
        <v>5</v>
      </c>
      <c r="O356" s="43">
        <v>228.47999999999996</v>
      </c>
      <c r="P356" s="42">
        <v>38</v>
      </c>
      <c r="Q356" s="42">
        <v>9</v>
      </c>
      <c r="R356" s="42">
        <v>9</v>
      </c>
    </row>
    <row r="357" spans="1:18" x14ac:dyDescent="0.3">
      <c r="A357" t="s">
        <v>3916</v>
      </c>
      <c r="B357" s="17">
        <v>45066</v>
      </c>
      <c r="C357" t="s">
        <v>3925</v>
      </c>
      <c r="D357" t="s">
        <v>3926</v>
      </c>
      <c r="E357" t="s">
        <v>3927</v>
      </c>
      <c r="F357" t="s">
        <v>3920</v>
      </c>
      <c r="G357" t="s">
        <v>3921</v>
      </c>
      <c r="H357" t="s">
        <v>3922</v>
      </c>
      <c r="I357">
        <v>1763</v>
      </c>
      <c r="J357" s="41">
        <v>1.7000000000000001E-2</v>
      </c>
      <c r="K357" s="42">
        <v>29.971000000000004</v>
      </c>
      <c r="L357" s="43">
        <v>1.4834999999999998</v>
      </c>
      <c r="M357" s="42">
        <v>44.461978500000001</v>
      </c>
      <c r="N357">
        <v>1</v>
      </c>
      <c r="O357" s="43">
        <v>84</v>
      </c>
      <c r="P357" s="42">
        <v>66</v>
      </c>
      <c r="Q357" s="42">
        <v>30</v>
      </c>
      <c r="R357" s="42">
        <v>7.5</v>
      </c>
    </row>
    <row r="358" spans="1:18" x14ac:dyDescent="0.3">
      <c r="A358" t="s">
        <v>3916</v>
      </c>
      <c r="B358" s="17">
        <v>45067</v>
      </c>
      <c r="C358" t="s">
        <v>3925</v>
      </c>
      <c r="D358" t="s">
        <v>3926</v>
      </c>
      <c r="E358" t="s">
        <v>3927</v>
      </c>
      <c r="F358" t="s">
        <v>3920</v>
      </c>
      <c r="G358" t="s">
        <v>3921</v>
      </c>
      <c r="H358" t="s">
        <v>3922</v>
      </c>
      <c r="I358">
        <v>1511</v>
      </c>
      <c r="J358" s="41">
        <v>1.5599999999999999E-2</v>
      </c>
      <c r="K358" s="42">
        <v>23.5716</v>
      </c>
      <c r="L358" s="43">
        <v>0.43699999999999994</v>
      </c>
      <c r="M358" s="42">
        <v>10.300789199999999</v>
      </c>
      <c r="N358">
        <v>0</v>
      </c>
      <c r="O358" s="43">
        <v>45.12</v>
      </c>
      <c r="P358" s="42">
        <v>64</v>
      </c>
      <c r="Q358" s="42">
        <v>12</v>
      </c>
      <c r="R358" s="42">
        <v>4.5</v>
      </c>
    </row>
    <row r="359" spans="1:18" x14ac:dyDescent="0.3">
      <c r="A359" t="s">
        <v>3916</v>
      </c>
      <c r="B359" s="17">
        <v>45068</v>
      </c>
      <c r="C359" t="s">
        <v>3925</v>
      </c>
      <c r="D359" t="s">
        <v>3926</v>
      </c>
      <c r="E359" t="s">
        <v>3927</v>
      </c>
      <c r="F359" t="s">
        <v>3920</v>
      </c>
      <c r="G359" t="s">
        <v>3921</v>
      </c>
      <c r="H359" t="s">
        <v>3922</v>
      </c>
      <c r="I359">
        <v>1851.8000000000002</v>
      </c>
      <c r="J359" s="41">
        <v>1.3800000000000003E-2</v>
      </c>
      <c r="K359" s="42">
        <v>25.554840000000009</v>
      </c>
      <c r="L359" s="43">
        <v>1.3455000000000001</v>
      </c>
      <c r="M359" s="42">
        <v>34.384037220000017</v>
      </c>
      <c r="N359">
        <v>2</v>
      </c>
      <c r="O359" s="43">
        <v>48.96</v>
      </c>
      <c r="P359" s="42">
        <v>63</v>
      </c>
      <c r="Q359" s="42">
        <v>17</v>
      </c>
      <c r="R359" s="42">
        <v>7.5</v>
      </c>
    </row>
    <row r="360" spans="1:18" x14ac:dyDescent="0.3">
      <c r="A360" t="s">
        <v>3916</v>
      </c>
      <c r="B360" s="17">
        <v>45069</v>
      </c>
      <c r="C360" t="s">
        <v>3925</v>
      </c>
      <c r="D360" t="s">
        <v>3926</v>
      </c>
      <c r="E360" t="s">
        <v>3927</v>
      </c>
      <c r="F360" t="s">
        <v>3920</v>
      </c>
      <c r="G360" t="s">
        <v>3921</v>
      </c>
      <c r="H360" t="s">
        <v>3922</v>
      </c>
      <c r="I360">
        <v>1693.8</v>
      </c>
      <c r="J360" s="41">
        <v>2.0900000000000002E-2</v>
      </c>
      <c r="K360" s="42">
        <v>35.400420000000004</v>
      </c>
      <c r="L360" s="43">
        <v>1.2075</v>
      </c>
      <c r="M360" s="42">
        <v>42.746007150000004</v>
      </c>
      <c r="N360">
        <v>2</v>
      </c>
      <c r="O360" s="43">
        <v>52.8</v>
      </c>
      <c r="P360" s="42">
        <v>63</v>
      </c>
      <c r="Q360" s="42">
        <v>20</v>
      </c>
      <c r="R360" s="42">
        <v>13.5</v>
      </c>
    </row>
    <row r="361" spans="1:18" x14ac:dyDescent="0.3">
      <c r="A361" t="s">
        <v>3916</v>
      </c>
      <c r="B361" s="17">
        <v>45070</v>
      </c>
      <c r="C361" t="s">
        <v>3925</v>
      </c>
      <c r="D361" t="s">
        <v>3926</v>
      </c>
      <c r="E361" t="s">
        <v>3927</v>
      </c>
      <c r="F361" t="s">
        <v>3920</v>
      </c>
      <c r="G361" t="s">
        <v>3921</v>
      </c>
      <c r="H361" t="s">
        <v>3922</v>
      </c>
      <c r="I361">
        <v>1500.4</v>
      </c>
      <c r="J361" s="41">
        <v>1.67E-2</v>
      </c>
      <c r="K361" s="42">
        <v>25.05668</v>
      </c>
      <c r="L361" s="43">
        <v>0.64399999999999991</v>
      </c>
      <c r="M361" s="42">
        <v>16.136501919999997</v>
      </c>
      <c r="N361">
        <v>3</v>
      </c>
      <c r="O361" s="43">
        <v>21.12</v>
      </c>
      <c r="P361" s="42">
        <v>60</v>
      </c>
      <c r="Q361" s="42">
        <v>3</v>
      </c>
      <c r="R361" s="42">
        <v>3</v>
      </c>
    </row>
    <row r="362" spans="1:18" x14ac:dyDescent="0.3">
      <c r="A362" t="s">
        <v>3916</v>
      </c>
      <c r="B362" s="17">
        <v>45071</v>
      </c>
      <c r="C362" t="s">
        <v>3925</v>
      </c>
      <c r="D362" t="s">
        <v>3926</v>
      </c>
      <c r="E362" t="s">
        <v>3927</v>
      </c>
      <c r="F362" t="s">
        <v>3920</v>
      </c>
      <c r="G362" t="s">
        <v>3921</v>
      </c>
      <c r="H362" t="s">
        <v>3922</v>
      </c>
      <c r="I362">
        <v>1838.8000000000002</v>
      </c>
      <c r="J362" s="41">
        <v>1.3000000000000001E-2</v>
      </c>
      <c r="K362" s="42">
        <v>23.904400000000006</v>
      </c>
      <c r="L362" s="43">
        <v>1.7594999999999998</v>
      </c>
      <c r="M362" s="42">
        <v>42.059791800000006</v>
      </c>
      <c r="N362">
        <v>3</v>
      </c>
      <c r="O362" s="43">
        <v>53.760000000000005</v>
      </c>
      <c r="P362" s="42">
        <v>42</v>
      </c>
      <c r="Q362" s="42">
        <v>6</v>
      </c>
      <c r="R362" s="42">
        <v>13.5</v>
      </c>
    </row>
    <row r="363" spans="1:18" x14ac:dyDescent="0.3">
      <c r="A363" t="s">
        <v>3916</v>
      </c>
      <c r="B363" s="17">
        <v>45072</v>
      </c>
      <c r="C363" t="s">
        <v>3925</v>
      </c>
      <c r="D363" t="s">
        <v>3926</v>
      </c>
      <c r="E363" t="s">
        <v>3927</v>
      </c>
      <c r="F363" t="s">
        <v>3920</v>
      </c>
      <c r="G363" t="s">
        <v>3921</v>
      </c>
      <c r="H363" t="s">
        <v>3922</v>
      </c>
      <c r="I363">
        <v>1491.2</v>
      </c>
      <c r="J363" s="41">
        <v>2.1000000000000005E-2</v>
      </c>
      <c r="K363" s="42">
        <v>31.315200000000008</v>
      </c>
      <c r="L363" s="43">
        <v>0.85100000000000009</v>
      </c>
      <c r="M363" s="42">
        <v>26.64923520000001</v>
      </c>
      <c r="N363">
        <v>3</v>
      </c>
      <c r="O363" s="43">
        <v>184.12799999999999</v>
      </c>
      <c r="P363" s="42">
        <v>54</v>
      </c>
      <c r="Q363" s="42">
        <v>24</v>
      </c>
      <c r="R363" s="42">
        <v>9</v>
      </c>
    </row>
    <row r="364" spans="1:18" x14ac:dyDescent="0.3">
      <c r="A364" t="s">
        <v>3916</v>
      </c>
      <c r="B364" s="17">
        <v>45073</v>
      </c>
      <c r="C364" t="s">
        <v>3925</v>
      </c>
      <c r="D364" t="s">
        <v>3926</v>
      </c>
      <c r="E364" t="s">
        <v>3927</v>
      </c>
      <c r="F364" t="s">
        <v>3920</v>
      </c>
      <c r="G364" t="s">
        <v>3921</v>
      </c>
      <c r="H364" t="s">
        <v>3922</v>
      </c>
      <c r="I364">
        <v>2108.6000000000004</v>
      </c>
      <c r="J364" s="41">
        <v>2.0900000000000002E-2</v>
      </c>
      <c r="K364" s="42">
        <v>44.06974000000001</v>
      </c>
      <c r="L364" s="43">
        <v>1.403</v>
      </c>
      <c r="M364" s="42">
        <v>61.829845220000017</v>
      </c>
      <c r="N364">
        <v>1</v>
      </c>
      <c r="O364" s="43">
        <v>45.12</v>
      </c>
      <c r="P364" s="42">
        <v>76</v>
      </c>
      <c r="Q364" s="42">
        <v>13</v>
      </c>
      <c r="R364" s="42">
        <v>12</v>
      </c>
    </row>
    <row r="365" spans="1:18" x14ac:dyDescent="0.3">
      <c r="A365" t="s">
        <v>3916</v>
      </c>
      <c r="B365" s="17">
        <v>45074</v>
      </c>
      <c r="C365" t="s">
        <v>3925</v>
      </c>
      <c r="D365" t="s">
        <v>3926</v>
      </c>
      <c r="E365" t="s">
        <v>3927</v>
      </c>
      <c r="F365" t="s">
        <v>3920</v>
      </c>
      <c r="G365" t="s">
        <v>3921</v>
      </c>
      <c r="H365" t="s">
        <v>3922</v>
      </c>
      <c r="I365">
        <v>1311.8000000000002</v>
      </c>
      <c r="J365" s="41">
        <v>1.8500000000000003E-2</v>
      </c>
      <c r="K365" s="42">
        <v>24.268300000000007</v>
      </c>
      <c r="L365" s="43">
        <v>1.0234999999999999</v>
      </c>
      <c r="M365" s="42">
        <v>24.838605050000005</v>
      </c>
      <c r="N365">
        <v>2</v>
      </c>
      <c r="O365" s="43">
        <v>49.92</v>
      </c>
      <c r="P365" s="42">
        <v>55</v>
      </c>
      <c r="Q365" s="42">
        <v>24</v>
      </c>
      <c r="R365" s="42">
        <v>9</v>
      </c>
    </row>
    <row r="366" spans="1:18" x14ac:dyDescent="0.3">
      <c r="A366" t="s">
        <v>3916</v>
      </c>
      <c r="B366" s="17">
        <v>45075</v>
      </c>
      <c r="C366" t="s">
        <v>3925</v>
      </c>
      <c r="D366" t="s">
        <v>3926</v>
      </c>
      <c r="E366" t="s">
        <v>3927</v>
      </c>
      <c r="F366" t="s">
        <v>3920</v>
      </c>
      <c r="G366" t="s">
        <v>3921</v>
      </c>
      <c r="H366" t="s">
        <v>3922</v>
      </c>
      <c r="I366">
        <v>1270</v>
      </c>
      <c r="J366" s="41">
        <v>1.78E-2</v>
      </c>
      <c r="K366" s="42">
        <v>22.605999999999998</v>
      </c>
      <c r="L366" s="43">
        <v>0.63249999999999984</v>
      </c>
      <c r="M366" s="42">
        <v>14.298294999999996</v>
      </c>
      <c r="N366">
        <v>2</v>
      </c>
      <c r="O366" s="43">
        <v>13.440000000000001</v>
      </c>
      <c r="P366" s="42">
        <v>61</v>
      </c>
      <c r="Q366" s="42">
        <v>17</v>
      </c>
      <c r="R366" s="42">
        <v>4.5</v>
      </c>
    </row>
    <row r="367" spans="1:18" x14ac:dyDescent="0.3">
      <c r="A367" t="s">
        <v>3916</v>
      </c>
      <c r="B367" s="17">
        <v>45076</v>
      </c>
      <c r="C367" t="s">
        <v>3925</v>
      </c>
      <c r="D367" t="s">
        <v>3926</v>
      </c>
      <c r="E367" t="s">
        <v>3927</v>
      </c>
      <c r="F367" t="s">
        <v>3920</v>
      </c>
      <c r="G367" t="s">
        <v>3921</v>
      </c>
      <c r="H367" t="s">
        <v>3922</v>
      </c>
      <c r="I367">
        <v>2117.6000000000004</v>
      </c>
      <c r="J367" s="41">
        <v>1.6200000000000003E-2</v>
      </c>
      <c r="K367" s="42">
        <v>34.305120000000009</v>
      </c>
      <c r="L367" s="43">
        <v>0.65549999999999997</v>
      </c>
      <c r="M367" s="42">
        <v>22.487006160000004</v>
      </c>
      <c r="N367">
        <v>3</v>
      </c>
      <c r="O367" s="43">
        <v>325.24799999999999</v>
      </c>
      <c r="P367" s="42">
        <v>42</v>
      </c>
      <c r="Q367" s="42">
        <v>8</v>
      </c>
      <c r="R367" s="42">
        <v>6</v>
      </c>
    </row>
    <row r="368" spans="1:18" x14ac:dyDescent="0.3">
      <c r="A368" t="s">
        <v>3916</v>
      </c>
      <c r="B368" s="17">
        <v>45077</v>
      </c>
      <c r="C368" t="s">
        <v>3925</v>
      </c>
      <c r="D368" t="s">
        <v>3926</v>
      </c>
      <c r="E368" t="s">
        <v>3927</v>
      </c>
      <c r="F368" t="s">
        <v>3920</v>
      </c>
      <c r="G368" t="s">
        <v>3921</v>
      </c>
      <c r="H368" t="s">
        <v>3922</v>
      </c>
      <c r="I368">
        <v>1489.6</v>
      </c>
      <c r="J368" s="41">
        <v>1.5899999999999997E-2</v>
      </c>
      <c r="K368" s="42">
        <v>23.684639999999995</v>
      </c>
      <c r="L368" s="43">
        <v>1.4144999999999999</v>
      </c>
      <c r="M368" s="42">
        <v>33.501923279999993</v>
      </c>
      <c r="N368">
        <v>2</v>
      </c>
      <c r="O368" s="43">
        <v>85.344000000000008</v>
      </c>
      <c r="P368" s="42">
        <v>73</v>
      </c>
      <c r="Q368" s="42">
        <v>20</v>
      </c>
      <c r="R368" s="42">
        <v>6</v>
      </c>
    </row>
    <row r="369" spans="1:18" x14ac:dyDescent="0.3">
      <c r="A369" t="s">
        <v>3923</v>
      </c>
      <c r="B369" s="17">
        <v>45078</v>
      </c>
      <c r="C369" t="s">
        <v>3925</v>
      </c>
      <c r="D369" t="s">
        <v>3926</v>
      </c>
      <c r="E369" t="s">
        <v>3927</v>
      </c>
      <c r="F369" t="s">
        <v>3920</v>
      </c>
      <c r="G369" t="s">
        <v>3921</v>
      </c>
      <c r="H369" t="s">
        <v>3922</v>
      </c>
      <c r="I369">
        <v>940</v>
      </c>
      <c r="J369" s="41">
        <v>1.6200000000000003E-2</v>
      </c>
      <c r="K369" s="42">
        <v>15.228000000000003</v>
      </c>
      <c r="L369" s="43">
        <v>1.242</v>
      </c>
      <c r="M369" s="42">
        <v>18.913176000000004</v>
      </c>
      <c r="N369">
        <v>3</v>
      </c>
      <c r="O369" s="43">
        <v>66.527999999999992</v>
      </c>
      <c r="P369" s="42">
        <v>60</v>
      </c>
      <c r="Q369" s="42">
        <v>29</v>
      </c>
      <c r="R369" s="42">
        <v>16.5</v>
      </c>
    </row>
    <row r="370" spans="1:18" x14ac:dyDescent="0.3">
      <c r="A370" t="s">
        <v>3923</v>
      </c>
      <c r="B370" s="17">
        <v>45079</v>
      </c>
      <c r="C370" t="s">
        <v>3925</v>
      </c>
      <c r="D370" t="s">
        <v>3926</v>
      </c>
      <c r="E370" t="s">
        <v>3927</v>
      </c>
      <c r="F370" t="s">
        <v>3920</v>
      </c>
      <c r="G370" t="s">
        <v>3921</v>
      </c>
      <c r="H370" t="s">
        <v>3922</v>
      </c>
      <c r="I370">
        <v>1121.8</v>
      </c>
      <c r="J370" s="41">
        <v>1.3599999999999999E-2</v>
      </c>
      <c r="K370" s="42">
        <v>15.256479999999998</v>
      </c>
      <c r="L370" s="43">
        <v>0.86249999999999993</v>
      </c>
      <c r="M370" s="42">
        <v>13.158713999999998</v>
      </c>
      <c r="N370">
        <v>1</v>
      </c>
      <c r="O370" s="43">
        <v>151.19999999999999</v>
      </c>
      <c r="P370" s="42">
        <v>67</v>
      </c>
      <c r="Q370" s="42">
        <v>2</v>
      </c>
      <c r="R370" s="42">
        <v>18</v>
      </c>
    </row>
    <row r="371" spans="1:18" x14ac:dyDescent="0.3">
      <c r="A371" t="s">
        <v>3923</v>
      </c>
      <c r="B371" s="17">
        <v>45080</v>
      </c>
      <c r="C371" t="s">
        <v>3925</v>
      </c>
      <c r="D371" t="s">
        <v>3926</v>
      </c>
      <c r="E371" t="s">
        <v>3927</v>
      </c>
      <c r="F371" t="s">
        <v>3920</v>
      </c>
      <c r="G371" t="s">
        <v>3921</v>
      </c>
      <c r="H371" t="s">
        <v>3922</v>
      </c>
      <c r="I371">
        <v>1390.1999999999998</v>
      </c>
      <c r="J371" s="41">
        <v>1.7600000000000005E-2</v>
      </c>
      <c r="K371" s="42">
        <v>24.467520000000004</v>
      </c>
      <c r="L371" s="43">
        <v>1.3339999999999999</v>
      </c>
      <c r="M371" s="42">
        <v>32.639671679999999</v>
      </c>
      <c r="N371">
        <v>4</v>
      </c>
      <c r="O371" s="43">
        <v>110.208</v>
      </c>
      <c r="P371" s="42">
        <v>62</v>
      </c>
      <c r="Q371" s="42">
        <v>9</v>
      </c>
      <c r="R371" s="42">
        <v>13.5</v>
      </c>
    </row>
    <row r="372" spans="1:18" x14ac:dyDescent="0.3">
      <c r="A372" t="s">
        <v>3923</v>
      </c>
      <c r="B372" s="17">
        <v>45081</v>
      </c>
      <c r="C372" t="s">
        <v>3925</v>
      </c>
      <c r="D372" t="s">
        <v>3926</v>
      </c>
      <c r="E372" t="s">
        <v>3927</v>
      </c>
      <c r="F372" t="s">
        <v>3920</v>
      </c>
      <c r="G372" t="s">
        <v>3921</v>
      </c>
      <c r="H372" t="s">
        <v>3922</v>
      </c>
      <c r="I372">
        <v>1434</v>
      </c>
      <c r="J372" s="41">
        <v>1.6500000000000001E-2</v>
      </c>
      <c r="K372" s="42">
        <v>23.661000000000001</v>
      </c>
      <c r="L372" s="43">
        <v>0.27600000000000002</v>
      </c>
      <c r="M372" s="42">
        <v>6.5304360000000008</v>
      </c>
      <c r="N372">
        <v>4</v>
      </c>
      <c r="O372" s="43">
        <v>243.93599999999998</v>
      </c>
      <c r="P372" s="42">
        <v>72</v>
      </c>
      <c r="Q372" s="42">
        <v>16</v>
      </c>
      <c r="R372" s="42">
        <v>15</v>
      </c>
    </row>
    <row r="373" spans="1:18" x14ac:dyDescent="0.3">
      <c r="A373" t="s">
        <v>3923</v>
      </c>
      <c r="B373" s="17">
        <v>45082</v>
      </c>
      <c r="C373" t="s">
        <v>3925</v>
      </c>
      <c r="D373" t="s">
        <v>3926</v>
      </c>
      <c r="E373" t="s">
        <v>3927</v>
      </c>
      <c r="F373" t="s">
        <v>3920</v>
      </c>
      <c r="G373" t="s">
        <v>3921</v>
      </c>
      <c r="H373" t="s">
        <v>3922</v>
      </c>
      <c r="I373">
        <v>1181</v>
      </c>
      <c r="J373" s="41">
        <v>1.3600000000000001E-2</v>
      </c>
      <c r="K373" s="42">
        <v>16.061600000000002</v>
      </c>
      <c r="L373" s="43">
        <v>0.34499999999999997</v>
      </c>
      <c r="M373" s="42">
        <v>5.5412520000000001</v>
      </c>
      <c r="N373">
        <v>6</v>
      </c>
      <c r="O373" s="43">
        <v>145.15199999999999</v>
      </c>
      <c r="P373" s="42">
        <v>39</v>
      </c>
      <c r="Q373" s="42">
        <v>34</v>
      </c>
      <c r="R373" s="42">
        <v>12</v>
      </c>
    </row>
    <row r="374" spans="1:18" x14ac:dyDescent="0.3">
      <c r="A374" t="s">
        <v>3923</v>
      </c>
      <c r="B374" s="17">
        <v>45083</v>
      </c>
      <c r="C374" t="s">
        <v>3925</v>
      </c>
      <c r="D374" t="s">
        <v>3926</v>
      </c>
      <c r="E374" t="s">
        <v>3927</v>
      </c>
      <c r="F374" t="s">
        <v>3920</v>
      </c>
      <c r="G374" t="s">
        <v>3921</v>
      </c>
      <c r="H374" t="s">
        <v>3922</v>
      </c>
      <c r="I374">
        <v>960.8</v>
      </c>
      <c r="J374" s="41">
        <v>1.7800000000000003E-2</v>
      </c>
      <c r="K374" s="42">
        <v>17.102240000000002</v>
      </c>
      <c r="L374" s="43">
        <v>0.85099999999999998</v>
      </c>
      <c r="M374" s="42">
        <v>14.554006240000001</v>
      </c>
      <c r="N374">
        <v>2</v>
      </c>
      <c r="O374" s="43">
        <v>96.095999999999989</v>
      </c>
      <c r="P374" s="42">
        <v>44</v>
      </c>
      <c r="Q374" s="42">
        <v>22</v>
      </c>
      <c r="R374" s="42">
        <v>6</v>
      </c>
    </row>
    <row r="375" spans="1:18" x14ac:dyDescent="0.3">
      <c r="A375" t="s">
        <v>3923</v>
      </c>
      <c r="B375" s="17">
        <v>45084</v>
      </c>
      <c r="C375" t="s">
        <v>3925</v>
      </c>
      <c r="D375" t="s">
        <v>3926</v>
      </c>
      <c r="E375" t="s">
        <v>3927</v>
      </c>
      <c r="F375" t="s">
        <v>3920</v>
      </c>
      <c r="G375" t="s">
        <v>3921</v>
      </c>
      <c r="H375" t="s">
        <v>3922</v>
      </c>
      <c r="I375">
        <v>1441.3</v>
      </c>
      <c r="J375" s="41">
        <v>1.7899999999999999E-2</v>
      </c>
      <c r="K375" s="42">
        <v>25.799269999999996</v>
      </c>
      <c r="L375" s="43">
        <v>1.5984999999999998</v>
      </c>
      <c r="M375" s="42">
        <v>41.24013309499999</v>
      </c>
      <c r="N375">
        <v>6</v>
      </c>
      <c r="O375" s="43">
        <v>165.31199999999998</v>
      </c>
      <c r="P375" s="42">
        <v>84</v>
      </c>
      <c r="Q375" s="42">
        <v>10</v>
      </c>
      <c r="R375" s="42">
        <v>6</v>
      </c>
    </row>
    <row r="376" spans="1:18" x14ac:dyDescent="0.3">
      <c r="A376" t="s">
        <v>3923</v>
      </c>
      <c r="B376" s="17">
        <v>45085</v>
      </c>
      <c r="C376" t="s">
        <v>3925</v>
      </c>
      <c r="D376" t="s">
        <v>3926</v>
      </c>
      <c r="E376" t="s">
        <v>3927</v>
      </c>
      <c r="F376" t="s">
        <v>3920</v>
      </c>
      <c r="G376" t="s">
        <v>3921</v>
      </c>
      <c r="H376" t="s">
        <v>3922</v>
      </c>
      <c r="I376">
        <v>1661.3</v>
      </c>
      <c r="J376" s="41">
        <v>1.2100000000000001E-2</v>
      </c>
      <c r="K376" s="42">
        <v>20.101730000000003</v>
      </c>
      <c r="L376" s="43">
        <v>0.21849999999999997</v>
      </c>
      <c r="M376" s="42">
        <v>4.3922280049999998</v>
      </c>
      <c r="N376">
        <v>6</v>
      </c>
      <c r="O376" s="43">
        <v>49.056000000000004</v>
      </c>
      <c r="P376" s="42">
        <v>46</v>
      </c>
      <c r="Q376" s="42">
        <v>17</v>
      </c>
      <c r="R376" s="42">
        <v>9</v>
      </c>
    </row>
    <row r="377" spans="1:18" x14ac:dyDescent="0.3">
      <c r="A377" t="s">
        <v>3923</v>
      </c>
      <c r="B377" s="17">
        <v>45086</v>
      </c>
      <c r="C377" t="s">
        <v>3925</v>
      </c>
      <c r="D377" t="s">
        <v>3926</v>
      </c>
      <c r="E377" t="s">
        <v>3927</v>
      </c>
      <c r="F377" t="s">
        <v>3920</v>
      </c>
      <c r="G377" t="s">
        <v>3921</v>
      </c>
      <c r="H377" t="s">
        <v>3922</v>
      </c>
      <c r="I377">
        <v>1299.0999999999999</v>
      </c>
      <c r="J377" s="41">
        <v>1.6E-2</v>
      </c>
      <c r="K377" s="42">
        <v>20.785599999999999</v>
      </c>
      <c r="L377" s="43">
        <v>0.3105</v>
      </c>
      <c r="M377" s="42">
        <v>6.4539287999999999</v>
      </c>
      <c r="N377">
        <v>6</v>
      </c>
      <c r="O377" s="43">
        <v>119.61599999999999</v>
      </c>
      <c r="P377" s="42">
        <v>50</v>
      </c>
      <c r="Q377" s="42">
        <v>15</v>
      </c>
      <c r="R377" s="42">
        <v>4.5</v>
      </c>
    </row>
    <row r="378" spans="1:18" x14ac:dyDescent="0.3">
      <c r="A378" t="s">
        <v>3923</v>
      </c>
      <c r="B378" s="17">
        <v>45087</v>
      </c>
      <c r="C378" t="s">
        <v>3925</v>
      </c>
      <c r="D378" t="s">
        <v>3926</v>
      </c>
      <c r="E378" t="s">
        <v>3927</v>
      </c>
      <c r="F378" t="s">
        <v>3920</v>
      </c>
      <c r="G378" t="s">
        <v>3921</v>
      </c>
      <c r="H378" t="s">
        <v>3922</v>
      </c>
      <c r="I378">
        <v>1496.3999999999999</v>
      </c>
      <c r="J378" s="41">
        <v>1.4700000000000001E-2</v>
      </c>
      <c r="K378" s="42">
        <v>21.99708</v>
      </c>
      <c r="L378" s="43">
        <v>1.1269999999999998</v>
      </c>
      <c r="M378" s="42">
        <v>24.790709159999995</v>
      </c>
      <c r="N378">
        <v>2</v>
      </c>
      <c r="O378" s="43">
        <v>176.06399999999999</v>
      </c>
      <c r="P378" s="42">
        <v>55</v>
      </c>
      <c r="Q378" s="42">
        <v>2</v>
      </c>
      <c r="R378" s="42">
        <v>12</v>
      </c>
    </row>
    <row r="379" spans="1:18" x14ac:dyDescent="0.3">
      <c r="A379" t="s">
        <v>3923</v>
      </c>
      <c r="B379" s="17">
        <v>45088</v>
      </c>
      <c r="C379" t="s">
        <v>3925</v>
      </c>
      <c r="D379" t="s">
        <v>3926</v>
      </c>
      <c r="E379" t="s">
        <v>3927</v>
      </c>
      <c r="F379" t="s">
        <v>3920</v>
      </c>
      <c r="G379" t="s">
        <v>3921</v>
      </c>
      <c r="H379" t="s">
        <v>3922</v>
      </c>
      <c r="I379">
        <v>1550.1999999999998</v>
      </c>
      <c r="J379" s="41">
        <v>1.7600000000000005E-2</v>
      </c>
      <c r="K379" s="42">
        <v>27.283520000000003</v>
      </c>
      <c r="L379" s="43">
        <v>0.7589999999999999</v>
      </c>
      <c r="M379" s="42">
        <v>20.708191679999999</v>
      </c>
      <c r="N379">
        <v>1</v>
      </c>
      <c r="O379" s="43">
        <v>135.072</v>
      </c>
      <c r="P379" s="42">
        <v>80</v>
      </c>
      <c r="Q379" s="42">
        <v>10</v>
      </c>
      <c r="R379" s="42">
        <v>12</v>
      </c>
    </row>
    <row r="380" spans="1:18" x14ac:dyDescent="0.3">
      <c r="A380" t="s">
        <v>3923</v>
      </c>
      <c r="B380" s="17">
        <v>45089</v>
      </c>
      <c r="C380" t="s">
        <v>3925</v>
      </c>
      <c r="D380" t="s">
        <v>3926</v>
      </c>
      <c r="E380" t="s">
        <v>3927</v>
      </c>
      <c r="F380" t="s">
        <v>3920</v>
      </c>
      <c r="G380" t="s">
        <v>3921</v>
      </c>
      <c r="H380" t="s">
        <v>3922</v>
      </c>
      <c r="I380">
        <v>1126.1999999999998</v>
      </c>
      <c r="J380" s="41">
        <v>1.34E-2</v>
      </c>
      <c r="K380" s="42">
        <v>15.091079999999998</v>
      </c>
      <c r="L380" s="43">
        <v>0.80500000000000005</v>
      </c>
      <c r="M380" s="42">
        <v>12.148319399999998</v>
      </c>
      <c r="N380">
        <v>5</v>
      </c>
      <c r="O380" s="43">
        <v>40.32</v>
      </c>
      <c r="P380" s="42">
        <v>41</v>
      </c>
      <c r="Q380" s="42">
        <v>2</v>
      </c>
      <c r="R380" s="42">
        <v>7.5</v>
      </c>
    </row>
    <row r="381" spans="1:18" x14ac:dyDescent="0.3">
      <c r="A381" t="s">
        <v>3923</v>
      </c>
      <c r="B381" s="17">
        <v>45090</v>
      </c>
      <c r="C381" t="s">
        <v>3925</v>
      </c>
      <c r="D381" t="s">
        <v>3926</v>
      </c>
      <c r="E381" t="s">
        <v>3927</v>
      </c>
      <c r="F381" t="s">
        <v>3920</v>
      </c>
      <c r="G381" t="s">
        <v>3921</v>
      </c>
      <c r="H381" t="s">
        <v>3922</v>
      </c>
      <c r="I381">
        <v>971.59999999999991</v>
      </c>
      <c r="J381" s="41">
        <v>1.9599999999999999E-2</v>
      </c>
      <c r="K381" s="42">
        <v>19.043359999999996</v>
      </c>
      <c r="L381" s="43">
        <v>0.80499999999999994</v>
      </c>
      <c r="M381" s="42">
        <v>15.329904799999996</v>
      </c>
      <c r="N381">
        <v>5</v>
      </c>
      <c r="O381" s="43">
        <v>266.11199999999997</v>
      </c>
      <c r="P381" s="42">
        <v>36</v>
      </c>
      <c r="Q381" s="42">
        <v>13</v>
      </c>
      <c r="R381" s="42">
        <v>16.5</v>
      </c>
    </row>
    <row r="382" spans="1:18" x14ac:dyDescent="0.3">
      <c r="A382" t="s">
        <v>3923</v>
      </c>
      <c r="B382" s="17">
        <v>45091</v>
      </c>
      <c r="C382" t="s">
        <v>3925</v>
      </c>
      <c r="D382" t="s">
        <v>3926</v>
      </c>
      <c r="E382" t="s">
        <v>3927</v>
      </c>
      <c r="F382" t="s">
        <v>3920</v>
      </c>
      <c r="G382" t="s">
        <v>3921</v>
      </c>
      <c r="H382" t="s">
        <v>3922</v>
      </c>
      <c r="I382">
        <v>1484.6</v>
      </c>
      <c r="J382" s="41">
        <v>1.4500000000000001E-2</v>
      </c>
      <c r="K382" s="42">
        <v>21.526699999999998</v>
      </c>
      <c r="L382" s="43">
        <v>0.81649999999999989</v>
      </c>
      <c r="M382" s="42">
        <v>17.576550549999997</v>
      </c>
      <c r="N382">
        <v>2</v>
      </c>
      <c r="O382" s="43">
        <v>44.351999999999997</v>
      </c>
      <c r="P382" s="42">
        <v>51</v>
      </c>
      <c r="Q382" s="42">
        <v>14</v>
      </c>
      <c r="R382" s="42">
        <v>7.5</v>
      </c>
    </row>
    <row r="383" spans="1:18" x14ac:dyDescent="0.3">
      <c r="A383" t="s">
        <v>3923</v>
      </c>
      <c r="B383" s="17">
        <v>45092</v>
      </c>
      <c r="C383" t="s">
        <v>3925</v>
      </c>
      <c r="D383" t="s">
        <v>3926</v>
      </c>
      <c r="E383" t="s">
        <v>3927</v>
      </c>
      <c r="F383" t="s">
        <v>3920</v>
      </c>
      <c r="G383" t="s">
        <v>3921</v>
      </c>
      <c r="H383" t="s">
        <v>3922</v>
      </c>
      <c r="I383">
        <v>1369.3999999999999</v>
      </c>
      <c r="J383" s="41">
        <v>1.9400000000000001E-2</v>
      </c>
      <c r="K383" s="42">
        <v>26.56636</v>
      </c>
      <c r="L383" s="43">
        <v>0.67849999999999988</v>
      </c>
      <c r="M383" s="42">
        <v>18.025275259999997</v>
      </c>
      <c r="N383">
        <v>2</v>
      </c>
      <c r="O383" s="43">
        <v>102.14400000000001</v>
      </c>
      <c r="P383" s="42">
        <v>83</v>
      </c>
      <c r="Q383" s="42">
        <v>6</v>
      </c>
      <c r="R383" s="42">
        <v>16.5</v>
      </c>
    </row>
    <row r="384" spans="1:18" x14ac:dyDescent="0.3">
      <c r="A384" t="s">
        <v>3923</v>
      </c>
      <c r="B384" s="17">
        <v>45093</v>
      </c>
      <c r="C384" t="s">
        <v>3925</v>
      </c>
      <c r="D384" t="s">
        <v>3926</v>
      </c>
      <c r="E384" t="s">
        <v>3927</v>
      </c>
      <c r="F384" t="s">
        <v>3920</v>
      </c>
      <c r="G384" t="s">
        <v>3921</v>
      </c>
      <c r="H384" t="s">
        <v>3922</v>
      </c>
      <c r="I384">
        <v>1187</v>
      </c>
      <c r="J384" s="41">
        <v>1.3300000000000003E-2</v>
      </c>
      <c r="K384" s="42">
        <v>15.787100000000004</v>
      </c>
      <c r="L384" s="43">
        <v>0.50600000000000001</v>
      </c>
      <c r="M384" s="42">
        <v>7.9882726000000019</v>
      </c>
      <c r="N384">
        <v>5</v>
      </c>
      <c r="O384" s="43">
        <v>44.351999999999997</v>
      </c>
      <c r="P384" s="42">
        <v>55</v>
      </c>
      <c r="Q384" s="42">
        <v>12</v>
      </c>
      <c r="R384" s="42">
        <v>18</v>
      </c>
    </row>
    <row r="385" spans="1:18" x14ac:dyDescent="0.3">
      <c r="A385" t="s">
        <v>3923</v>
      </c>
      <c r="B385" s="17">
        <v>45094</v>
      </c>
      <c r="C385" t="s">
        <v>3925</v>
      </c>
      <c r="D385" t="s">
        <v>3926</v>
      </c>
      <c r="E385" t="s">
        <v>3927</v>
      </c>
      <c r="F385" t="s">
        <v>3920</v>
      </c>
      <c r="G385" t="s">
        <v>3921</v>
      </c>
      <c r="H385" t="s">
        <v>3922</v>
      </c>
      <c r="I385">
        <v>1234.6999999999998</v>
      </c>
      <c r="J385" s="41">
        <v>1.8600000000000002E-2</v>
      </c>
      <c r="K385" s="42">
        <v>22.965419999999998</v>
      </c>
      <c r="L385" s="43">
        <v>0.52900000000000003</v>
      </c>
      <c r="M385" s="42">
        <v>12.148707179999999</v>
      </c>
      <c r="N385">
        <v>4</v>
      </c>
      <c r="O385" s="43">
        <v>107.52</v>
      </c>
      <c r="P385" s="42">
        <v>39</v>
      </c>
      <c r="Q385" s="42">
        <v>14</v>
      </c>
      <c r="R385" s="42">
        <v>10.5</v>
      </c>
    </row>
    <row r="386" spans="1:18" x14ac:dyDescent="0.3">
      <c r="A386" t="s">
        <v>3923</v>
      </c>
      <c r="B386" s="17">
        <v>45095</v>
      </c>
      <c r="C386" t="s">
        <v>3925</v>
      </c>
      <c r="D386" t="s">
        <v>3926</v>
      </c>
      <c r="E386" t="s">
        <v>3927</v>
      </c>
      <c r="F386" t="s">
        <v>3920</v>
      </c>
      <c r="G386" t="s">
        <v>3921</v>
      </c>
      <c r="H386" t="s">
        <v>3922</v>
      </c>
      <c r="I386">
        <v>1631</v>
      </c>
      <c r="J386" s="41">
        <v>1.3100000000000001E-2</v>
      </c>
      <c r="K386" s="42">
        <v>21.366099999999999</v>
      </c>
      <c r="L386" s="43">
        <v>0.67849999999999988</v>
      </c>
      <c r="M386" s="42">
        <v>14.496898849999997</v>
      </c>
      <c r="N386">
        <v>2</v>
      </c>
      <c r="O386" s="43">
        <v>95.423999999999992</v>
      </c>
      <c r="P386" s="42">
        <v>28</v>
      </c>
      <c r="Q386" s="42">
        <v>20</v>
      </c>
      <c r="R386" s="42">
        <v>10.5</v>
      </c>
    </row>
    <row r="387" spans="1:18" x14ac:dyDescent="0.3">
      <c r="A387" t="s">
        <v>3923</v>
      </c>
      <c r="B387" s="17">
        <v>45096</v>
      </c>
      <c r="C387" t="s">
        <v>3925</v>
      </c>
      <c r="D387" t="s">
        <v>3926</v>
      </c>
      <c r="E387" t="s">
        <v>3927</v>
      </c>
      <c r="F387" t="s">
        <v>3920</v>
      </c>
      <c r="G387" t="s">
        <v>3921</v>
      </c>
      <c r="H387" t="s">
        <v>3922</v>
      </c>
      <c r="I387">
        <v>1602.3999999999999</v>
      </c>
      <c r="J387" s="41">
        <v>1.6800000000000002E-2</v>
      </c>
      <c r="K387" s="42">
        <v>26.92032</v>
      </c>
      <c r="L387" s="43">
        <v>1.5869999999999997</v>
      </c>
      <c r="M387" s="42">
        <v>42.72254783999999</v>
      </c>
      <c r="N387">
        <v>2</v>
      </c>
      <c r="O387" s="43">
        <v>57.791999999999994</v>
      </c>
      <c r="P387" s="42">
        <v>62</v>
      </c>
      <c r="Q387" s="42">
        <v>25</v>
      </c>
      <c r="R387" s="42">
        <v>13.5</v>
      </c>
    </row>
    <row r="388" spans="1:18" x14ac:dyDescent="0.3">
      <c r="A388" t="s">
        <v>3923</v>
      </c>
      <c r="B388" s="17">
        <v>45097</v>
      </c>
      <c r="C388" t="s">
        <v>3925</v>
      </c>
      <c r="D388" t="s">
        <v>3926</v>
      </c>
      <c r="E388" t="s">
        <v>3927</v>
      </c>
      <c r="F388" t="s">
        <v>3920</v>
      </c>
      <c r="G388" t="s">
        <v>3921</v>
      </c>
      <c r="H388" t="s">
        <v>3922</v>
      </c>
      <c r="I388">
        <v>993.3</v>
      </c>
      <c r="J388" s="41">
        <v>1.5800000000000002E-2</v>
      </c>
      <c r="K388" s="42">
        <v>15.694140000000001</v>
      </c>
      <c r="L388" s="43">
        <v>0.58649999999999991</v>
      </c>
      <c r="M388" s="42">
        <v>9.2046131099999986</v>
      </c>
      <c r="N388">
        <v>5</v>
      </c>
      <c r="O388" s="43">
        <v>226.464</v>
      </c>
      <c r="P388" s="42">
        <v>62</v>
      </c>
      <c r="Q388" s="42">
        <v>25</v>
      </c>
      <c r="R388" s="42">
        <v>16.5</v>
      </c>
    </row>
    <row r="389" spans="1:18" x14ac:dyDescent="0.3">
      <c r="A389" t="s">
        <v>3923</v>
      </c>
      <c r="B389" s="17">
        <v>45098</v>
      </c>
      <c r="C389" t="s">
        <v>3925</v>
      </c>
      <c r="D389" t="s">
        <v>3926</v>
      </c>
      <c r="E389" t="s">
        <v>3927</v>
      </c>
      <c r="F389" t="s">
        <v>3920</v>
      </c>
      <c r="G389" t="s">
        <v>3921</v>
      </c>
      <c r="H389" t="s">
        <v>3922</v>
      </c>
      <c r="I389">
        <v>1733.1</v>
      </c>
      <c r="J389" s="41">
        <v>1.7500000000000002E-2</v>
      </c>
      <c r="K389" s="42">
        <v>30.329250000000002</v>
      </c>
      <c r="L389" s="43">
        <v>0.5635</v>
      </c>
      <c r="M389" s="42">
        <v>17.090532375000002</v>
      </c>
      <c r="N389">
        <v>6</v>
      </c>
      <c r="O389" s="43">
        <v>92.063999999999993</v>
      </c>
      <c r="P389" s="42">
        <v>75</v>
      </c>
      <c r="Q389" s="42">
        <v>28</v>
      </c>
      <c r="R389" s="42">
        <v>7.5</v>
      </c>
    </row>
    <row r="390" spans="1:18" x14ac:dyDescent="0.3">
      <c r="A390" t="s">
        <v>3923</v>
      </c>
      <c r="B390" s="17">
        <v>45099</v>
      </c>
      <c r="C390" t="s">
        <v>3925</v>
      </c>
      <c r="D390" t="s">
        <v>3926</v>
      </c>
      <c r="E390" t="s">
        <v>3927</v>
      </c>
      <c r="F390" t="s">
        <v>3920</v>
      </c>
      <c r="G390" t="s">
        <v>3921</v>
      </c>
      <c r="H390" t="s">
        <v>3922</v>
      </c>
      <c r="I390">
        <v>1094.9000000000001</v>
      </c>
      <c r="J390" s="41">
        <v>1.6900000000000002E-2</v>
      </c>
      <c r="K390" s="42">
        <v>18.503810000000005</v>
      </c>
      <c r="L390" s="43">
        <v>0.44849999999999995</v>
      </c>
      <c r="M390" s="42">
        <v>8.2989587850000017</v>
      </c>
      <c r="N390">
        <v>3</v>
      </c>
      <c r="O390" s="43">
        <v>135.072</v>
      </c>
      <c r="P390" s="42">
        <v>34</v>
      </c>
      <c r="Q390" s="42">
        <v>8</v>
      </c>
      <c r="R390" s="42">
        <v>12</v>
      </c>
    </row>
    <row r="391" spans="1:18" x14ac:dyDescent="0.3">
      <c r="A391" t="s">
        <v>3923</v>
      </c>
      <c r="B391" s="17">
        <v>45100</v>
      </c>
      <c r="C391" t="s">
        <v>3925</v>
      </c>
      <c r="D391" t="s">
        <v>3926</v>
      </c>
      <c r="E391" t="s">
        <v>3927</v>
      </c>
      <c r="F391" t="s">
        <v>3920</v>
      </c>
      <c r="G391" t="s">
        <v>3921</v>
      </c>
      <c r="H391" t="s">
        <v>3922</v>
      </c>
      <c r="I391">
        <v>1570.1</v>
      </c>
      <c r="J391" s="41">
        <v>1.3500000000000002E-2</v>
      </c>
      <c r="K391" s="42">
        <v>21.196350000000002</v>
      </c>
      <c r="L391" s="43">
        <v>1.4375</v>
      </c>
      <c r="M391" s="42">
        <v>30.469753125000004</v>
      </c>
      <c r="N391">
        <v>1</v>
      </c>
      <c r="O391" s="43">
        <v>155.232</v>
      </c>
      <c r="P391" s="42">
        <v>40</v>
      </c>
      <c r="Q391" s="42">
        <v>8</v>
      </c>
      <c r="R391" s="42">
        <v>6</v>
      </c>
    </row>
    <row r="392" spans="1:18" x14ac:dyDescent="0.3">
      <c r="A392" t="s">
        <v>3923</v>
      </c>
      <c r="B392" s="17">
        <v>45101</v>
      </c>
      <c r="C392" t="s">
        <v>3925</v>
      </c>
      <c r="D392" t="s">
        <v>3926</v>
      </c>
      <c r="E392" t="s">
        <v>3927</v>
      </c>
      <c r="F392" t="s">
        <v>3920</v>
      </c>
      <c r="G392" t="s">
        <v>3921</v>
      </c>
      <c r="H392" t="s">
        <v>3922</v>
      </c>
      <c r="I392">
        <v>1358.1</v>
      </c>
      <c r="J392" s="41">
        <v>1.3300000000000001E-2</v>
      </c>
      <c r="K392" s="42">
        <v>18.062730000000002</v>
      </c>
      <c r="L392" s="43">
        <v>1.012</v>
      </c>
      <c r="M392" s="42">
        <v>18.27948276</v>
      </c>
      <c r="N392">
        <v>5</v>
      </c>
      <c r="O392" s="43">
        <v>4.8</v>
      </c>
      <c r="P392" s="42">
        <v>58</v>
      </c>
      <c r="Q392" s="42">
        <v>28</v>
      </c>
      <c r="R392" s="42">
        <v>12</v>
      </c>
    </row>
    <row r="393" spans="1:18" x14ac:dyDescent="0.3">
      <c r="A393" t="s">
        <v>3923</v>
      </c>
      <c r="B393" s="17">
        <v>45102</v>
      </c>
      <c r="C393" t="s">
        <v>3925</v>
      </c>
      <c r="D393" t="s">
        <v>3926</v>
      </c>
      <c r="E393" t="s">
        <v>3927</v>
      </c>
      <c r="F393" t="s">
        <v>3920</v>
      </c>
      <c r="G393" t="s">
        <v>3921</v>
      </c>
      <c r="H393" t="s">
        <v>3922</v>
      </c>
      <c r="I393">
        <v>1750.5</v>
      </c>
      <c r="J393" s="41">
        <v>2.0800000000000003E-2</v>
      </c>
      <c r="K393" s="42">
        <v>36.410400000000003</v>
      </c>
      <c r="L393" s="43">
        <v>1.242</v>
      </c>
      <c r="M393" s="42">
        <v>45.221716800000003</v>
      </c>
      <c r="N393">
        <v>2</v>
      </c>
      <c r="O393" s="43">
        <v>78.623999999999995</v>
      </c>
      <c r="P393" s="42">
        <v>66</v>
      </c>
      <c r="Q393" s="42">
        <v>16</v>
      </c>
      <c r="R393" s="42">
        <v>10.5</v>
      </c>
    </row>
    <row r="394" spans="1:18" x14ac:dyDescent="0.3">
      <c r="A394" t="s">
        <v>3923</v>
      </c>
      <c r="B394" s="17">
        <v>45103</v>
      </c>
      <c r="C394" t="s">
        <v>3925</v>
      </c>
      <c r="D394" t="s">
        <v>3926</v>
      </c>
      <c r="E394" t="s">
        <v>3927</v>
      </c>
      <c r="F394" t="s">
        <v>3920</v>
      </c>
      <c r="G394" t="s">
        <v>3921</v>
      </c>
      <c r="H394" t="s">
        <v>3922</v>
      </c>
      <c r="I394">
        <v>1146.5999999999999</v>
      </c>
      <c r="J394" s="41">
        <v>1.84E-2</v>
      </c>
      <c r="K394" s="42">
        <v>21.097439999999999</v>
      </c>
      <c r="L394" s="43">
        <v>0.85099999999999998</v>
      </c>
      <c r="M394" s="42">
        <v>17.953921439999998</v>
      </c>
      <c r="N394">
        <v>5</v>
      </c>
      <c r="O394" s="43">
        <v>126.336</v>
      </c>
      <c r="P394" s="42">
        <v>77</v>
      </c>
      <c r="Q394" s="42">
        <v>23</v>
      </c>
      <c r="R394" s="42">
        <v>19.5</v>
      </c>
    </row>
    <row r="395" spans="1:18" x14ac:dyDescent="0.3">
      <c r="A395" t="s">
        <v>3923</v>
      </c>
      <c r="B395" s="17">
        <v>45104</v>
      </c>
      <c r="C395" t="s">
        <v>3925</v>
      </c>
      <c r="D395" t="s">
        <v>3926</v>
      </c>
      <c r="E395" t="s">
        <v>3927</v>
      </c>
      <c r="F395" t="s">
        <v>3920</v>
      </c>
      <c r="G395" t="s">
        <v>3921</v>
      </c>
      <c r="H395" t="s">
        <v>3922</v>
      </c>
      <c r="I395">
        <v>1512.6999999999998</v>
      </c>
      <c r="J395" s="41">
        <v>1.44E-2</v>
      </c>
      <c r="K395" s="42">
        <v>21.782879999999995</v>
      </c>
      <c r="L395" s="43">
        <v>0.66699999999999993</v>
      </c>
      <c r="M395" s="42">
        <v>14.529180959999994</v>
      </c>
      <c r="N395">
        <v>5</v>
      </c>
      <c r="O395" s="43">
        <v>335.32799999999997</v>
      </c>
      <c r="P395" s="42">
        <v>31</v>
      </c>
      <c r="Q395" s="42">
        <v>7</v>
      </c>
      <c r="R395" s="42">
        <v>9</v>
      </c>
    </row>
    <row r="396" spans="1:18" x14ac:dyDescent="0.3">
      <c r="A396" t="s">
        <v>3923</v>
      </c>
      <c r="B396" s="17">
        <v>45105</v>
      </c>
      <c r="C396" t="s">
        <v>3925</v>
      </c>
      <c r="D396" t="s">
        <v>3926</v>
      </c>
      <c r="E396" t="s">
        <v>3927</v>
      </c>
      <c r="F396" t="s">
        <v>3920</v>
      </c>
      <c r="G396" t="s">
        <v>3921</v>
      </c>
      <c r="H396" t="s">
        <v>3922</v>
      </c>
      <c r="I396">
        <v>1003.8</v>
      </c>
      <c r="J396" s="41">
        <v>1.1500000000000003E-2</v>
      </c>
      <c r="K396" s="42">
        <v>11.543700000000003</v>
      </c>
      <c r="L396" s="43">
        <v>0.5635</v>
      </c>
      <c r="M396" s="42">
        <v>6.5048749500000014</v>
      </c>
      <c r="N396">
        <v>6</v>
      </c>
      <c r="O396" s="43">
        <v>63.167999999999999</v>
      </c>
      <c r="P396" s="42">
        <v>53</v>
      </c>
      <c r="Q396" s="42">
        <v>26</v>
      </c>
      <c r="R396" s="42">
        <v>18</v>
      </c>
    </row>
    <row r="397" spans="1:18" x14ac:dyDescent="0.3">
      <c r="A397" t="s">
        <v>3923</v>
      </c>
      <c r="B397" s="17">
        <v>45106</v>
      </c>
      <c r="C397" t="s">
        <v>3925</v>
      </c>
      <c r="D397" t="s">
        <v>3926</v>
      </c>
      <c r="E397" t="s">
        <v>3927</v>
      </c>
      <c r="F397" t="s">
        <v>3920</v>
      </c>
      <c r="G397" t="s">
        <v>3921</v>
      </c>
      <c r="H397" t="s">
        <v>3922</v>
      </c>
      <c r="I397">
        <v>1196.6999999999998</v>
      </c>
      <c r="J397" s="41">
        <v>1.5699999999999999E-2</v>
      </c>
      <c r="K397" s="42">
        <v>18.788189999999997</v>
      </c>
      <c r="L397" s="43">
        <v>0.66699999999999993</v>
      </c>
      <c r="M397" s="42">
        <v>12.531722729999997</v>
      </c>
      <c r="N397">
        <v>2</v>
      </c>
      <c r="O397" s="43">
        <v>229.82400000000001</v>
      </c>
      <c r="P397" s="42">
        <v>46</v>
      </c>
      <c r="Q397" s="42">
        <v>31</v>
      </c>
      <c r="R397" s="42">
        <v>18</v>
      </c>
    </row>
    <row r="398" spans="1:18" x14ac:dyDescent="0.3">
      <c r="A398" t="s">
        <v>3923</v>
      </c>
      <c r="B398" s="17">
        <v>45107</v>
      </c>
      <c r="C398" t="s">
        <v>3925</v>
      </c>
      <c r="D398" t="s">
        <v>3926</v>
      </c>
      <c r="E398" t="s">
        <v>3927</v>
      </c>
      <c r="F398" t="s">
        <v>3920</v>
      </c>
      <c r="G398" t="s">
        <v>3921</v>
      </c>
      <c r="H398" t="s">
        <v>3922</v>
      </c>
      <c r="I398">
        <v>1659.3</v>
      </c>
      <c r="J398" s="41">
        <v>1.6899999999999998E-2</v>
      </c>
      <c r="K398" s="42">
        <v>28.042169999999995</v>
      </c>
      <c r="L398" s="43">
        <v>0.39099999999999996</v>
      </c>
      <c r="M398" s="42">
        <v>10.964488469999997</v>
      </c>
      <c r="N398">
        <v>3</v>
      </c>
      <c r="O398" s="43">
        <v>188.15999999999997</v>
      </c>
      <c r="P398" s="42">
        <v>54</v>
      </c>
      <c r="Q398" s="42">
        <v>30</v>
      </c>
      <c r="R398" s="42">
        <v>18</v>
      </c>
    </row>
    <row r="399" spans="1:18" x14ac:dyDescent="0.3">
      <c r="A399" t="s">
        <v>3923</v>
      </c>
      <c r="B399" s="17">
        <v>45108</v>
      </c>
      <c r="C399" t="s">
        <v>3925</v>
      </c>
      <c r="D399" t="s">
        <v>3926</v>
      </c>
      <c r="E399" t="s">
        <v>3927</v>
      </c>
      <c r="F399" t="s">
        <v>3920</v>
      </c>
      <c r="G399" t="s">
        <v>3921</v>
      </c>
      <c r="H399" t="s">
        <v>3922</v>
      </c>
      <c r="I399">
        <v>1367.8999999999999</v>
      </c>
      <c r="J399" s="41">
        <v>1.2600000000000002E-2</v>
      </c>
      <c r="K399" s="42">
        <v>17.23554</v>
      </c>
      <c r="L399" s="43">
        <v>1.081</v>
      </c>
      <c r="M399" s="42">
        <v>18.63161874</v>
      </c>
      <c r="N399">
        <v>4</v>
      </c>
      <c r="O399" s="43">
        <v>6.7200000000000006</v>
      </c>
      <c r="P399" s="42">
        <v>83</v>
      </c>
      <c r="Q399" s="42">
        <v>19</v>
      </c>
      <c r="R399" s="42">
        <v>19.5</v>
      </c>
    </row>
    <row r="400" spans="1:18" x14ac:dyDescent="0.3">
      <c r="A400" t="s">
        <v>3923</v>
      </c>
      <c r="B400" s="17">
        <v>45109</v>
      </c>
      <c r="C400" t="s">
        <v>3925</v>
      </c>
      <c r="D400" t="s">
        <v>3926</v>
      </c>
      <c r="E400" t="s">
        <v>3927</v>
      </c>
      <c r="F400" t="s">
        <v>3920</v>
      </c>
      <c r="G400" t="s">
        <v>3921</v>
      </c>
      <c r="H400" t="s">
        <v>3922</v>
      </c>
      <c r="I400">
        <v>1258.4000000000001</v>
      </c>
      <c r="J400" s="41">
        <v>1.9800000000000002E-2</v>
      </c>
      <c r="K400" s="42">
        <v>24.916320000000002</v>
      </c>
      <c r="L400" s="43">
        <v>0.39100000000000001</v>
      </c>
      <c r="M400" s="42">
        <v>9.7422811200000012</v>
      </c>
      <c r="N400">
        <v>2</v>
      </c>
      <c r="O400" s="43">
        <v>311.80800000000005</v>
      </c>
      <c r="P400" s="42">
        <v>37</v>
      </c>
      <c r="Q400" s="42">
        <v>14</v>
      </c>
      <c r="R400" s="42">
        <v>15</v>
      </c>
    </row>
    <row r="401" spans="1:18" x14ac:dyDescent="0.3">
      <c r="A401" t="s">
        <v>3923</v>
      </c>
      <c r="B401" s="17">
        <v>45110</v>
      </c>
      <c r="C401" t="s">
        <v>3925</v>
      </c>
      <c r="D401" t="s">
        <v>3926</v>
      </c>
      <c r="E401" t="s">
        <v>3927</v>
      </c>
      <c r="F401" t="s">
        <v>3920</v>
      </c>
      <c r="G401" t="s">
        <v>3921</v>
      </c>
      <c r="H401" t="s">
        <v>3922</v>
      </c>
      <c r="I401">
        <v>1316.1999999999998</v>
      </c>
      <c r="J401" s="41">
        <v>1.4800000000000001E-2</v>
      </c>
      <c r="K401" s="42">
        <v>19.479759999999999</v>
      </c>
      <c r="L401" s="43">
        <v>0.50600000000000001</v>
      </c>
      <c r="M401" s="42">
        <v>9.8567585599999994</v>
      </c>
      <c r="N401">
        <v>3</v>
      </c>
      <c r="O401" s="43">
        <v>116.25599999999999</v>
      </c>
      <c r="P401" s="42">
        <v>56</v>
      </c>
      <c r="Q401" s="42">
        <v>10</v>
      </c>
      <c r="R401" s="42">
        <v>13.5</v>
      </c>
    </row>
    <row r="402" spans="1:18" x14ac:dyDescent="0.3">
      <c r="A402" t="s">
        <v>3923</v>
      </c>
      <c r="B402" s="17">
        <v>45111</v>
      </c>
      <c r="C402" t="s">
        <v>3925</v>
      </c>
      <c r="D402" t="s">
        <v>3926</v>
      </c>
      <c r="E402" t="s">
        <v>3927</v>
      </c>
      <c r="F402" t="s">
        <v>3920</v>
      </c>
      <c r="G402" t="s">
        <v>3921</v>
      </c>
      <c r="H402" t="s">
        <v>3922</v>
      </c>
      <c r="I402">
        <v>986.8</v>
      </c>
      <c r="J402" s="41">
        <v>2.0700000000000003E-2</v>
      </c>
      <c r="K402" s="42">
        <v>20.426760000000002</v>
      </c>
      <c r="L402" s="43">
        <v>0.93149999999999988</v>
      </c>
      <c r="M402" s="42">
        <v>19.027526939999998</v>
      </c>
      <c r="N402">
        <v>2</v>
      </c>
      <c r="O402" s="43">
        <v>142.464</v>
      </c>
      <c r="P402" s="42">
        <v>63</v>
      </c>
      <c r="Q402" s="42">
        <v>15</v>
      </c>
      <c r="R402" s="42">
        <v>15</v>
      </c>
    </row>
    <row r="403" spans="1:18" x14ac:dyDescent="0.3">
      <c r="A403" t="s">
        <v>3923</v>
      </c>
      <c r="B403" s="17">
        <v>45112</v>
      </c>
      <c r="C403" t="s">
        <v>3925</v>
      </c>
      <c r="D403" t="s">
        <v>3926</v>
      </c>
      <c r="E403" t="s">
        <v>3927</v>
      </c>
      <c r="F403" t="s">
        <v>3920</v>
      </c>
      <c r="G403" t="s">
        <v>3921</v>
      </c>
      <c r="H403" t="s">
        <v>3922</v>
      </c>
      <c r="I403">
        <v>1040.9000000000001</v>
      </c>
      <c r="J403" s="41">
        <v>1.6399999999999998E-2</v>
      </c>
      <c r="K403" s="42">
        <v>17.07076</v>
      </c>
      <c r="L403" s="43">
        <v>0.96599999999999986</v>
      </c>
      <c r="M403" s="42">
        <v>16.490354159999999</v>
      </c>
      <c r="N403">
        <v>4</v>
      </c>
      <c r="O403" s="43">
        <v>131.04</v>
      </c>
      <c r="P403" s="42">
        <v>34</v>
      </c>
      <c r="Q403" s="42">
        <v>16</v>
      </c>
      <c r="R403" s="42">
        <v>19.5</v>
      </c>
    </row>
    <row r="404" spans="1:18" x14ac:dyDescent="0.3">
      <c r="A404" t="s">
        <v>3923</v>
      </c>
      <c r="B404" s="17">
        <v>45113</v>
      </c>
      <c r="C404" t="s">
        <v>3925</v>
      </c>
      <c r="D404" t="s">
        <v>3926</v>
      </c>
      <c r="E404" t="s">
        <v>3927</v>
      </c>
      <c r="F404" t="s">
        <v>3920</v>
      </c>
      <c r="G404" t="s">
        <v>3921</v>
      </c>
      <c r="H404" t="s">
        <v>3922</v>
      </c>
      <c r="I404">
        <v>1359.5</v>
      </c>
      <c r="J404" s="41">
        <v>1.2200000000000003E-2</v>
      </c>
      <c r="K404" s="42">
        <v>16.585900000000002</v>
      </c>
      <c r="L404" s="43">
        <v>0.67849999999999988</v>
      </c>
      <c r="M404" s="42">
        <v>11.253533149999999</v>
      </c>
      <c r="N404">
        <v>4</v>
      </c>
      <c r="O404" s="43">
        <v>137.08799999999999</v>
      </c>
      <c r="P404" s="42">
        <v>86</v>
      </c>
      <c r="Q404" s="42">
        <v>2</v>
      </c>
      <c r="R404" s="42">
        <v>19.5</v>
      </c>
    </row>
    <row r="405" spans="1:18" x14ac:dyDescent="0.3">
      <c r="A405" t="s">
        <v>3923</v>
      </c>
      <c r="B405" s="17">
        <v>45114</v>
      </c>
      <c r="C405" t="s">
        <v>3925</v>
      </c>
      <c r="D405" t="s">
        <v>3926</v>
      </c>
      <c r="E405" t="s">
        <v>3927</v>
      </c>
      <c r="F405" t="s">
        <v>3920</v>
      </c>
      <c r="G405" t="s">
        <v>3921</v>
      </c>
      <c r="H405" t="s">
        <v>3922</v>
      </c>
      <c r="I405">
        <v>1614.6999999999998</v>
      </c>
      <c r="J405" s="41">
        <v>2.0900000000000002E-2</v>
      </c>
      <c r="K405" s="42">
        <v>33.747230000000002</v>
      </c>
      <c r="L405" s="43">
        <v>1.2764999999999997</v>
      </c>
      <c r="M405" s="42">
        <v>43.078339094999997</v>
      </c>
      <c r="N405">
        <v>2</v>
      </c>
      <c r="O405" s="43">
        <v>172.70400000000001</v>
      </c>
      <c r="P405" s="42">
        <v>84</v>
      </c>
      <c r="Q405" s="42">
        <v>17</v>
      </c>
      <c r="R405" s="42">
        <v>4.5</v>
      </c>
    </row>
    <row r="406" spans="1:18" x14ac:dyDescent="0.3">
      <c r="A406" t="s">
        <v>3923</v>
      </c>
      <c r="B406" s="17">
        <v>45115</v>
      </c>
      <c r="C406" t="s">
        <v>3925</v>
      </c>
      <c r="D406" t="s">
        <v>3926</v>
      </c>
      <c r="E406" t="s">
        <v>3927</v>
      </c>
      <c r="F406" t="s">
        <v>3920</v>
      </c>
      <c r="G406" t="s">
        <v>3921</v>
      </c>
      <c r="H406" t="s">
        <v>3922</v>
      </c>
      <c r="I406">
        <v>1408</v>
      </c>
      <c r="J406" s="41">
        <v>1.5800000000000002E-2</v>
      </c>
      <c r="K406" s="42">
        <v>22.246400000000001</v>
      </c>
      <c r="L406" s="43">
        <v>0.45999999999999996</v>
      </c>
      <c r="M406" s="42">
        <v>10.233344000000001</v>
      </c>
      <c r="N406">
        <v>5</v>
      </c>
      <c r="O406" s="43">
        <v>86.015999999999991</v>
      </c>
      <c r="P406" s="42">
        <v>54</v>
      </c>
      <c r="Q406" s="42">
        <v>22</v>
      </c>
      <c r="R406" s="42">
        <v>19.5</v>
      </c>
    </row>
    <row r="407" spans="1:18" x14ac:dyDescent="0.3">
      <c r="A407" t="s">
        <v>3923</v>
      </c>
      <c r="B407" s="17">
        <v>45116</v>
      </c>
      <c r="C407" t="s">
        <v>3925</v>
      </c>
      <c r="D407" t="s">
        <v>3926</v>
      </c>
      <c r="E407" t="s">
        <v>3927</v>
      </c>
      <c r="F407" t="s">
        <v>3920</v>
      </c>
      <c r="G407" t="s">
        <v>3921</v>
      </c>
      <c r="H407" t="s">
        <v>3922</v>
      </c>
      <c r="I407">
        <v>1205.8999999999999</v>
      </c>
      <c r="J407" s="41">
        <v>1.3800000000000003E-2</v>
      </c>
      <c r="K407" s="42">
        <v>16.641420000000004</v>
      </c>
      <c r="L407" s="43">
        <v>1.0004999999999997</v>
      </c>
      <c r="M407" s="42">
        <v>16.64974071</v>
      </c>
      <c r="N407">
        <v>3</v>
      </c>
      <c r="O407" s="43">
        <v>53.760000000000005</v>
      </c>
      <c r="P407" s="42">
        <v>54</v>
      </c>
      <c r="Q407" s="42">
        <v>26</v>
      </c>
      <c r="R407" s="42">
        <v>15</v>
      </c>
    </row>
    <row r="408" spans="1:18" x14ac:dyDescent="0.3">
      <c r="A408" t="s">
        <v>3923</v>
      </c>
      <c r="B408" s="17">
        <v>45117</v>
      </c>
      <c r="C408" t="s">
        <v>3925</v>
      </c>
      <c r="D408" t="s">
        <v>3926</v>
      </c>
      <c r="E408" t="s">
        <v>3927</v>
      </c>
      <c r="F408" t="s">
        <v>3920</v>
      </c>
      <c r="G408" t="s">
        <v>3921</v>
      </c>
      <c r="H408" t="s">
        <v>3922</v>
      </c>
      <c r="I408">
        <v>1003</v>
      </c>
      <c r="J408" s="41">
        <v>1.6899999999999998E-2</v>
      </c>
      <c r="K408" s="42">
        <v>16.950699999999998</v>
      </c>
      <c r="L408" s="43">
        <v>0.60949999999999993</v>
      </c>
      <c r="M408" s="42">
        <v>10.331451649999998</v>
      </c>
      <c r="N408">
        <v>6</v>
      </c>
      <c r="O408" s="43">
        <v>109.536</v>
      </c>
      <c r="P408" s="42">
        <v>72</v>
      </c>
      <c r="Q408" s="42">
        <v>31</v>
      </c>
      <c r="R408" s="42">
        <v>16.5</v>
      </c>
    </row>
    <row r="409" spans="1:18" x14ac:dyDescent="0.3">
      <c r="A409" t="s">
        <v>3923</v>
      </c>
      <c r="B409" s="17">
        <v>45118</v>
      </c>
      <c r="C409" t="s">
        <v>3925</v>
      </c>
      <c r="D409" t="s">
        <v>3926</v>
      </c>
      <c r="E409" t="s">
        <v>3927</v>
      </c>
      <c r="F409" t="s">
        <v>3920</v>
      </c>
      <c r="G409" t="s">
        <v>3921</v>
      </c>
      <c r="H409" t="s">
        <v>3922</v>
      </c>
      <c r="I409">
        <v>1257.0999999999999</v>
      </c>
      <c r="J409" s="41">
        <v>1.78E-2</v>
      </c>
      <c r="K409" s="42">
        <v>22.376379999999997</v>
      </c>
      <c r="L409" s="43">
        <v>0.56349999999999989</v>
      </c>
      <c r="M409" s="42">
        <v>12.609090129999997</v>
      </c>
      <c r="N409">
        <v>4</v>
      </c>
      <c r="O409" s="43">
        <v>214.36800000000002</v>
      </c>
      <c r="P409" s="42">
        <v>86</v>
      </c>
      <c r="Q409" s="42">
        <v>24</v>
      </c>
      <c r="R409" s="42">
        <v>15</v>
      </c>
    </row>
    <row r="410" spans="1:18" x14ac:dyDescent="0.3">
      <c r="A410" t="s">
        <v>3923</v>
      </c>
      <c r="B410" s="17">
        <v>45119</v>
      </c>
      <c r="C410" t="s">
        <v>3925</v>
      </c>
      <c r="D410" t="s">
        <v>3926</v>
      </c>
      <c r="E410" t="s">
        <v>3927</v>
      </c>
      <c r="F410" t="s">
        <v>3920</v>
      </c>
      <c r="G410" t="s">
        <v>3921</v>
      </c>
      <c r="H410" t="s">
        <v>3922</v>
      </c>
      <c r="I410">
        <v>1384.3999999999999</v>
      </c>
      <c r="J410" s="41">
        <v>1.26E-2</v>
      </c>
      <c r="K410" s="42">
        <v>17.443439999999999</v>
      </c>
      <c r="L410" s="43">
        <v>1.357</v>
      </c>
      <c r="M410" s="42">
        <v>23.670748079999999</v>
      </c>
      <c r="N410">
        <v>6</v>
      </c>
      <c r="O410" s="43">
        <v>51.84</v>
      </c>
      <c r="P410" s="42">
        <v>47</v>
      </c>
      <c r="Q410" s="42">
        <v>18</v>
      </c>
      <c r="R410" s="42">
        <v>22.5</v>
      </c>
    </row>
    <row r="411" spans="1:18" x14ac:dyDescent="0.3">
      <c r="A411" t="s">
        <v>3923</v>
      </c>
      <c r="B411" s="17">
        <v>45120</v>
      </c>
      <c r="C411" t="s">
        <v>3925</v>
      </c>
      <c r="D411" t="s">
        <v>3926</v>
      </c>
      <c r="E411" t="s">
        <v>3927</v>
      </c>
      <c r="F411" t="s">
        <v>3920</v>
      </c>
      <c r="G411" t="s">
        <v>3921</v>
      </c>
      <c r="H411" t="s">
        <v>3922</v>
      </c>
      <c r="I411">
        <v>1316.5</v>
      </c>
      <c r="J411" s="41">
        <v>1.8800000000000001E-2</v>
      </c>
      <c r="K411" s="42">
        <v>24.7502</v>
      </c>
      <c r="L411" s="43">
        <v>0.86249999999999993</v>
      </c>
      <c r="M411" s="42">
        <v>21.347047499999999</v>
      </c>
      <c r="N411">
        <v>2</v>
      </c>
      <c r="O411" s="43">
        <v>133.05599999999998</v>
      </c>
      <c r="P411" s="42">
        <v>39</v>
      </c>
      <c r="Q411" s="42">
        <v>28</v>
      </c>
      <c r="R411" s="42">
        <v>10.5</v>
      </c>
    </row>
    <row r="412" spans="1:18" x14ac:dyDescent="0.3">
      <c r="A412" t="s">
        <v>3923</v>
      </c>
      <c r="B412" s="17">
        <v>45121</v>
      </c>
      <c r="C412" t="s">
        <v>3925</v>
      </c>
      <c r="D412" t="s">
        <v>3926</v>
      </c>
      <c r="E412" t="s">
        <v>3927</v>
      </c>
      <c r="F412" t="s">
        <v>3920</v>
      </c>
      <c r="G412" t="s">
        <v>3921</v>
      </c>
      <c r="H412" t="s">
        <v>3922</v>
      </c>
      <c r="I412">
        <v>1440.3999999999999</v>
      </c>
      <c r="J412" s="41">
        <v>1.72E-2</v>
      </c>
      <c r="K412" s="42">
        <v>24.774879999999996</v>
      </c>
      <c r="L412" s="43">
        <v>0.74749999999999994</v>
      </c>
      <c r="M412" s="42">
        <v>18.519222799999994</v>
      </c>
      <c r="N412">
        <v>3</v>
      </c>
      <c r="O412" s="43">
        <v>180.768</v>
      </c>
      <c r="P412" s="42">
        <v>46</v>
      </c>
      <c r="Q412" s="42">
        <v>27</v>
      </c>
      <c r="R412" s="42">
        <v>22.5</v>
      </c>
    </row>
    <row r="413" spans="1:18" x14ac:dyDescent="0.3">
      <c r="A413" t="s">
        <v>3923</v>
      </c>
      <c r="B413" s="17">
        <v>45122</v>
      </c>
      <c r="C413" t="s">
        <v>3925</v>
      </c>
      <c r="D413" t="s">
        <v>3926</v>
      </c>
      <c r="E413" t="s">
        <v>3927</v>
      </c>
      <c r="F413" t="s">
        <v>3920</v>
      </c>
      <c r="G413" t="s">
        <v>3921</v>
      </c>
      <c r="H413" t="s">
        <v>3922</v>
      </c>
      <c r="I413">
        <v>1608.1</v>
      </c>
      <c r="J413" s="41">
        <v>1.4200000000000004E-2</v>
      </c>
      <c r="K413" s="42">
        <v>22.835020000000007</v>
      </c>
      <c r="L413" s="43">
        <v>0.90849999999999997</v>
      </c>
      <c r="M413" s="42">
        <v>20.745615670000007</v>
      </c>
      <c r="N413">
        <v>6</v>
      </c>
      <c r="O413" s="43">
        <v>94.75200000000001</v>
      </c>
      <c r="P413" s="42">
        <v>47</v>
      </c>
      <c r="Q413" s="42">
        <v>5</v>
      </c>
      <c r="R413" s="42">
        <v>22.5</v>
      </c>
    </row>
    <row r="414" spans="1:18" x14ac:dyDescent="0.3">
      <c r="A414" t="s">
        <v>3923</v>
      </c>
      <c r="B414" s="17">
        <v>45123</v>
      </c>
      <c r="C414" t="s">
        <v>3925</v>
      </c>
      <c r="D414" t="s">
        <v>3926</v>
      </c>
      <c r="E414" t="s">
        <v>3927</v>
      </c>
      <c r="F414" t="s">
        <v>3920</v>
      </c>
      <c r="G414" t="s">
        <v>3921</v>
      </c>
      <c r="H414" t="s">
        <v>3922</v>
      </c>
      <c r="I414">
        <v>1237.9000000000001</v>
      </c>
      <c r="J414" s="41">
        <v>1.9599999999999999E-2</v>
      </c>
      <c r="K414" s="42">
        <v>24.262840000000001</v>
      </c>
      <c r="L414" s="43">
        <v>0.55199999999999994</v>
      </c>
      <c r="M414" s="42">
        <v>13.393087679999999</v>
      </c>
      <c r="N414">
        <v>1</v>
      </c>
      <c r="O414" s="43">
        <v>0</v>
      </c>
      <c r="P414" s="42">
        <v>41</v>
      </c>
      <c r="Q414" s="42">
        <v>24</v>
      </c>
      <c r="R414" s="42">
        <v>16.5</v>
      </c>
    </row>
    <row r="415" spans="1:18" x14ac:dyDescent="0.3">
      <c r="A415" t="s">
        <v>3923</v>
      </c>
      <c r="B415" s="17">
        <v>45124</v>
      </c>
      <c r="C415" t="s">
        <v>3925</v>
      </c>
      <c r="D415" t="s">
        <v>3926</v>
      </c>
      <c r="E415" t="s">
        <v>3927</v>
      </c>
      <c r="F415" t="s">
        <v>3920</v>
      </c>
      <c r="G415" t="s">
        <v>3921</v>
      </c>
      <c r="H415" t="s">
        <v>3922</v>
      </c>
      <c r="I415">
        <v>1139.6999999999998</v>
      </c>
      <c r="J415" s="41">
        <v>1.54E-2</v>
      </c>
      <c r="K415" s="42">
        <v>17.551379999999998</v>
      </c>
      <c r="L415" s="43">
        <v>0.28749999999999998</v>
      </c>
      <c r="M415" s="42">
        <v>5.0460217499999995</v>
      </c>
      <c r="N415">
        <v>6</v>
      </c>
      <c r="O415" s="43">
        <v>51.743999999999993</v>
      </c>
      <c r="P415" s="42">
        <v>27</v>
      </c>
      <c r="Q415" s="42">
        <v>4</v>
      </c>
      <c r="R415" s="42">
        <v>13.5</v>
      </c>
    </row>
    <row r="416" spans="1:18" x14ac:dyDescent="0.3">
      <c r="A416" t="s">
        <v>3923</v>
      </c>
      <c r="B416" s="17">
        <v>45125</v>
      </c>
      <c r="C416" t="s">
        <v>3925</v>
      </c>
      <c r="D416" t="s">
        <v>3926</v>
      </c>
      <c r="E416" t="s">
        <v>3927</v>
      </c>
      <c r="F416" t="s">
        <v>3920</v>
      </c>
      <c r="G416" t="s">
        <v>3921</v>
      </c>
      <c r="H416" t="s">
        <v>3922</v>
      </c>
      <c r="I416">
        <v>1448.5</v>
      </c>
      <c r="J416" s="41">
        <v>1.9699999999999999E-2</v>
      </c>
      <c r="K416" s="42">
        <v>28.535449999999997</v>
      </c>
      <c r="L416" s="43">
        <v>0.52900000000000003</v>
      </c>
      <c r="M416" s="42">
        <v>15.09525305</v>
      </c>
      <c r="N416">
        <v>5</v>
      </c>
      <c r="O416" s="43">
        <v>22.080000000000002</v>
      </c>
      <c r="P416" s="42">
        <v>28</v>
      </c>
      <c r="Q416" s="42">
        <v>1</v>
      </c>
      <c r="R416" s="42">
        <v>1.5</v>
      </c>
    </row>
    <row r="417" spans="1:18" x14ac:dyDescent="0.3">
      <c r="A417" t="s">
        <v>3923</v>
      </c>
      <c r="B417" s="17">
        <v>45126</v>
      </c>
      <c r="C417" t="s">
        <v>3925</v>
      </c>
      <c r="D417" t="s">
        <v>3926</v>
      </c>
      <c r="E417" t="s">
        <v>3927</v>
      </c>
      <c r="F417" t="s">
        <v>3920</v>
      </c>
      <c r="G417" t="s">
        <v>3921</v>
      </c>
      <c r="H417" t="s">
        <v>3922</v>
      </c>
      <c r="I417">
        <v>1408.5</v>
      </c>
      <c r="J417" s="41">
        <v>1.8300000000000004E-2</v>
      </c>
      <c r="K417" s="42">
        <v>25.775550000000006</v>
      </c>
      <c r="L417" s="43">
        <v>1.1500000000000008E-2</v>
      </c>
      <c r="M417" s="42">
        <v>0.29641882500000027</v>
      </c>
      <c r="N417">
        <v>4</v>
      </c>
      <c r="O417" s="43">
        <v>99.455999999999989</v>
      </c>
      <c r="P417" s="42">
        <v>47</v>
      </c>
      <c r="Q417" s="42">
        <v>14</v>
      </c>
      <c r="R417" s="42">
        <v>18</v>
      </c>
    </row>
    <row r="418" spans="1:18" x14ac:dyDescent="0.3">
      <c r="A418" t="s">
        <v>3923</v>
      </c>
      <c r="B418" s="17">
        <v>45127</v>
      </c>
      <c r="C418" t="s">
        <v>3925</v>
      </c>
      <c r="D418" t="s">
        <v>3926</v>
      </c>
      <c r="E418" t="s">
        <v>3927</v>
      </c>
      <c r="F418" t="s">
        <v>3920</v>
      </c>
      <c r="G418" t="s">
        <v>3921</v>
      </c>
      <c r="H418" t="s">
        <v>3922</v>
      </c>
      <c r="I418">
        <v>1309</v>
      </c>
      <c r="J418" s="41">
        <v>1.2300000000000002E-2</v>
      </c>
      <c r="K418" s="42">
        <v>16.100700000000003</v>
      </c>
      <c r="L418" s="43">
        <v>1.2535000000000003</v>
      </c>
      <c r="M418" s="42">
        <v>20.18222745000001</v>
      </c>
      <c r="N418">
        <v>4</v>
      </c>
      <c r="O418" s="43">
        <v>50.4</v>
      </c>
      <c r="P418" s="42">
        <v>13</v>
      </c>
      <c r="Q418" s="42">
        <v>14</v>
      </c>
      <c r="R418" s="42">
        <v>13.5</v>
      </c>
    </row>
    <row r="419" spans="1:18" x14ac:dyDescent="0.3">
      <c r="A419" t="s">
        <v>3923</v>
      </c>
      <c r="B419" s="17">
        <v>45128</v>
      </c>
      <c r="C419" t="s">
        <v>3925</v>
      </c>
      <c r="D419" t="s">
        <v>3926</v>
      </c>
      <c r="E419" t="s">
        <v>3927</v>
      </c>
      <c r="F419" t="s">
        <v>3920</v>
      </c>
      <c r="G419" t="s">
        <v>3921</v>
      </c>
      <c r="H419" t="s">
        <v>3922</v>
      </c>
      <c r="I419">
        <v>1503.6999999999998</v>
      </c>
      <c r="J419" s="41">
        <v>1.67E-2</v>
      </c>
      <c r="K419" s="42">
        <v>25.111789999999996</v>
      </c>
      <c r="L419" s="43">
        <v>0.39100000000000007</v>
      </c>
      <c r="M419" s="42">
        <v>9.8187098899999992</v>
      </c>
      <c r="N419">
        <v>4</v>
      </c>
      <c r="O419" s="43">
        <v>185.47200000000001</v>
      </c>
      <c r="P419" s="42">
        <v>2</v>
      </c>
      <c r="Q419" s="42">
        <v>19</v>
      </c>
      <c r="R419" s="42">
        <v>6</v>
      </c>
    </row>
    <row r="420" spans="1:18" x14ac:dyDescent="0.3">
      <c r="A420" t="s">
        <v>3923</v>
      </c>
      <c r="B420" s="17">
        <v>45129</v>
      </c>
      <c r="C420" t="s">
        <v>3925</v>
      </c>
      <c r="D420" t="s">
        <v>3926</v>
      </c>
      <c r="E420" t="s">
        <v>3927</v>
      </c>
      <c r="F420" t="s">
        <v>3920</v>
      </c>
      <c r="G420" t="s">
        <v>3921</v>
      </c>
      <c r="H420" t="s">
        <v>3922</v>
      </c>
      <c r="I420">
        <v>1532</v>
      </c>
      <c r="J420" s="41">
        <v>1.49E-2</v>
      </c>
      <c r="K420" s="42">
        <v>22.826799999999999</v>
      </c>
      <c r="L420" s="43">
        <v>0.18399999999999991</v>
      </c>
      <c r="M420" s="42">
        <v>4.2001311999999977</v>
      </c>
      <c r="N420">
        <v>6</v>
      </c>
      <c r="O420" s="43">
        <v>78.623999999999995</v>
      </c>
      <c r="P420" s="42">
        <v>15</v>
      </c>
      <c r="Q420" s="42">
        <v>17</v>
      </c>
      <c r="R420" s="42">
        <v>19.5</v>
      </c>
    </row>
    <row r="421" spans="1:18" x14ac:dyDescent="0.3">
      <c r="A421" t="s">
        <v>3923</v>
      </c>
      <c r="B421" s="17">
        <v>45130</v>
      </c>
      <c r="C421" t="s">
        <v>3925</v>
      </c>
      <c r="D421" t="s">
        <v>3926</v>
      </c>
      <c r="E421" t="s">
        <v>3927</v>
      </c>
      <c r="F421" t="s">
        <v>3920</v>
      </c>
      <c r="G421" t="s">
        <v>3921</v>
      </c>
      <c r="H421" t="s">
        <v>3922</v>
      </c>
      <c r="I421">
        <v>1234.3999999999999</v>
      </c>
      <c r="J421" s="41">
        <v>1.37E-2</v>
      </c>
      <c r="K421" s="42">
        <v>16.911279999999998</v>
      </c>
      <c r="L421" s="43">
        <v>0.74749999999999983</v>
      </c>
      <c r="M421" s="42">
        <v>12.641181799999995</v>
      </c>
      <c r="N421">
        <v>4</v>
      </c>
      <c r="O421" s="43">
        <v>36.480000000000004</v>
      </c>
      <c r="P421" s="42">
        <v>63</v>
      </c>
      <c r="Q421" s="42">
        <v>11</v>
      </c>
      <c r="R421" s="42">
        <v>18</v>
      </c>
    </row>
    <row r="422" spans="1:18" x14ac:dyDescent="0.3">
      <c r="A422" t="s">
        <v>3923</v>
      </c>
      <c r="B422" s="17">
        <v>45131</v>
      </c>
      <c r="C422" t="s">
        <v>3925</v>
      </c>
      <c r="D422" t="s">
        <v>3926</v>
      </c>
      <c r="E422" t="s">
        <v>3927</v>
      </c>
      <c r="F422" t="s">
        <v>3920</v>
      </c>
      <c r="G422" t="s">
        <v>3921</v>
      </c>
      <c r="H422" t="s">
        <v>3922</v>
      </c>
      <c r="I422">
        <v>1111.0999999999999</v>
      </c>
      <c r="J422" s="41">
        <v>0.02</v>
      </c>
      <c r="K422" s="42">
        <v>22.221999999999998</v>
      </c>
      <c r="L422" s="43">
        <v>1.1729999999999998</v>
      </c>
      <c r="M422" s="42">
        <v>26.066405999999994</v>
      </c>
      <c r="N422">
        <v>7</v>
      </c>
      <c r="O422" s="43">
        <v>53.76</v>
      </c>
      <c r="P422" s="42">
        <v>54</v>
      </c>
      <c r="Q422" s="42">
        <v>1</v>
      </c>
      <c r="R422" s="42">
        <v>12</v>
      </c>
    </row>
    <row r="423" spans="1:18" x14ac:dyDescent="0.3">
      <c r="A423" t="s">
        <v>3923</v>
      </c>
      <c r="B423" s="17">
        <v>45132</v>
      </c>
      <c r="C423" t="s">
        <v>3925</v>
      </c>
      <c r="D423" t="s">
        <v>3926</v>
      </c>
      <c r="E423" t="s">
        <v>3927</v>
      </c>
      <c r="F423" t="s">
        <v>3920</v>
      </c>
      <c r="G423" t="s">
        <v>3921</v>
      </c>
      <c r="H423" t="s">
        <v>3922</v>
      </c>
      <c r="I423">
        <v>1404.6999999999998</v>
      </c>
      <c r="J423" s="41">
        <v>1.9300000000000005E-2</v>
      </c>
      <c r="K423" s="42">
        <v>27.110710000000005</v>
      </c>
      <c r="L423" s="43">
        <v>1.3224999999999998</v>
      </c>
      <c r="M423" s="42">
        <v>35.853913974999998</v>
      </c>
      <c r="N423">
        <v>1</v>
      </c>
      <c r="O423" s="43">
        <v>0</v>
      </c>
      <c r="P423" s="42">
        <v>27</v>
      </c>
      <c r="Q423" s="42">
        <v>6</v>
      </c>
      <c r="R423" s="42">
        <v>18</v>
      </c>
    </row>
    <row r="424" spans="1:18" x14ac:dyDescent="0.3">
      <c r="A424" t="s">
        <v>3923</v>
      </c>
      <c r="B424" s="17">
        <v>45133</v>
      </c>
      <c r="C424" t="s">
        <v>3925</v>
      </c>
      <c r="D424" t="s">
        <v>3926</v>
      </c>
      <c r="E424" t="s">
        <v>3927</v>
      </c>
      <c r="F424" t="s">
        <v>3920</v>
      </c>
      <c r="G424" t="s">
        <v>3921</v>
      </c>
      <c r="H424" t="s">
        <v>3922</v>
      </c>
      <c r="I424">
        <v>1583.1999999999998</v>
      </c>
      <c r="J424" s="41">
        <v>1.3200000000000002E-2</v>
      </c>
      <c r="K424" s="42">
        <v>20.898240000000001</v>
      </c>
      <c r="L424" s="43">
        <v>0.17250000000000001</v>
      </c>
      <c r="M424" s="42">
        <v>3.6049464000000007</v>
      </c>
      <c r="N424">
        <v>3</v>
      </c>
      <c r="O424" s="43">
        <v>31.68</v>
      </c>
      <c r="P424" s="42">
        <v>51</v>
      </c>
      <c r="Q424" s="42">
        <v>18</v>
      </c>
      <c r="R424" s="42">
        <v>22.5</v>
      </c>
    </row>
    <row r="425" spans="1:18" x14ac:dyDescent="0.3">
      <c r="A425" t="s">
        <v>3923</v>
      </c>
      <c r="B425" s="17">
        <v>45134</v>
      </c>
      <c r="C425" t="s">
        <v>3925</v>
      </c>
      <c r="D425" t="s">
        <v>3926</v>
      </c>
      <c r="E425" t="s">
        <v>3927</v>
      </c>
      <c r="F425" t="s">
        <v>3920</v>
      </c>
      <c r="G425" t="s">
        <v>3921</v>
      </c>
      <c r="H425" t="s">
        <v>3922</v>
      </c>
      <c r="I425">
        <v>1067.8</v>
      </c>
      <c r="J425" s="41">
        <v>1.4999999999999999E-2</v>
      </c>
      <c r="K425" s="42">
        <v>16.016999999999999</v>
      </c>
      <c r="L425" s="43">
        <v>0.13800000000000001</v>
      </c>
      <c r="M425" s="42">
        <v>2.2103459999999999</v>
      </c>
      <c r="N425">
        <v>7</v>
      </c>
      <c r="O425" s="43">
        <v>198.91199999999998</v>
      </c>
      <c r="P425" s="42">
        <v>19</v>
      </c>
      <c r="Q425" s="42">
        <v>7</v>
      </c>
      <c r="R425" s="42">
        <v>10.5</v>
      </c>
    </row>
    <row r="426" spans="1:18" x14ac:dyDescent="0.3">
      <c r="A426" t="s">
        <v>3923</v>
      </c>
      <c r="B426" s="17">
        <v>45135</v>
      </c>
      <c r="C426" t="s">
        <v>3925</v>
      </c>
      <c r="D426" t="s">
        <v>3926</v>
      </c>
      <c r="E426" t="s">
        <v>3927</v>
      </c>
      <c r="F426" t="s">
        <v>3920</v>
      </c>
      <c r="G426" t="s">
        <v>3921</v>
      </c>
      <c r="H426" t="s">
        <v>3922</v>
      </c>
      <c r="I426">
        <v>1459.3</v>
      </c>
      <c r="J426" s="41">
        <v>1.3000000000000003E-2</v>
      </c>
      <c r="K426" s="42">
        <v>18.970900000000004</v>
      </c>
      <c r="L426" s="43">
        <v>0.20699999999999999</v>
      </c>
      <c r="M426" s="42">
        <v>3.9269763000000006</v>
      </c>
      <c r="N426">
        <v>2</v>
      </c>
      <c r="O426" s="43">
        <v>38.4</v>
      </c>
      <c r="P426" s="42">
        <v>23</v>
      </c>
      <c r="Q426" s="42">
        <v>2</v>
      </c>
      <c r="R426" s="42">
        <v>13.5</v>
      </c>
    </row>
    <row r="427" spans="1:18" x14ac:dyDescent="0.3">
      <c r="A427" t="s">
        <v>3923</v>
      </c>
      <c r="B427" s="17">
        <v>45136</v>
      </c>
      <c r="C427" t="s">
        <v>3925</v>
      </c>
      <c r="D427" t="s">
        <v>3926</v>
      </c>
      <c r="E427" t="s">
        <v>3927</v>
      </c>
      <c r="F427" t="s">
        <v>3920</v>
      </c>
      <c r="G427" t="s">
        <v>3921</v>
      </c>
      <c r="H427" t="s">
        <v>3922</v>
      </c>
      <c r="I427">
        <v>1306.5</v>
      </c>
      <c r="J427" s="41">
        <v>1.23E-2</v>
      </c>
      <c r="K427" s="42">
        <v>16.069949999999999</v>
      </c>
      <c r="L427" s="43">
        <v>0.33350000000000002</v>
      </c>
      <c r="M427" s="42">
        <v>5.3593283249999999</v>
      </c>
      <c r="N427">
        <v>6</v>
      </c>
      <c r="O427" s="43">
        <v>1.92</v>
      </c>
      <c r="P427" s="42">
        <v>42</v>
      </c>
      <c r="Q427" s="42">
        <v>6</v>
      </c>
      <c r="R427" s="42">
        <v>15</v>
      </c>
    </row>
    <row r="428" spans="1:18" x14ac:dyDescent="0.3">
      <c r="A428" t="s">
        <v>3923</v>
      </c>
      <c r="B428" s="17">
        <v>45137</v>
      </c>
      <c r="C428" t="s">
        <v>3925</v>
      </c>
      <c r="D428" t="s">
        <v>3926</v>
      </c>
      <c r="E428" t="s">
        <v>3927</v>
      </c>
      <c r="F428" t="s">
        <v>3920</v>
      </c>
      <c r="G428" t="s">
        <v>3921</v>
      </c>
      <c r="H428" t="s">
        <v>3922</v>
      </c>
      <c r="I428">
        <v>1016.4</v>
      </c>
      <c r="J428" s="41">
        <v>1.23E-2</v>
      </c>
      <c r="K428" s="42">
        <v>12.501720000000001</v>
      </c>
      <c r="L428" s="43">
        <v>1.0809999999999997</v>
      </c>
      <c r="M428" s="42">
        <v>13.514359319999997</v>
      </c>
      <c r="N428">
        <v>4</v>
      </c>
      <c r="O428" s="43">
        <v>126.336</v>
      </c>
      <c r="P428" s="42">
        <v>25</v>
      </c>
      <c r="Q428" s="42">
        <v>2</v>
      </c>
      <c r="R428" s="42">
        <v>12</v>
      </c>
    </row>
    <row r="429" spans="1:18" x14ac:dyDescent="0.3">
      <c r="A429" t="s">
        <v>3923</v>
      </c>
      <c r="B429" s="17">
        <v>45138</v>
      </c>
      <c r="C429" t="s">
        <v>3925</v>
      </c>
      <c r="D429" t="s">
        <v>3926</v>
      </c>
      <c r="E429" t="s">
        <v>3927</v>
      </c>
      <c r="F429" t="s">
        <v>3920</v>
      </c>
      <c r="G429" t="s">
        <v>3921</v>
      </c>
      <c r="H429" t="s">
        <v>3922</v>
      </c>
      <c r="I429">
        <v>963.8</v>
      </c>
      <c r="J429" s="41">
        <v>1.4E-2</v>
      </c>
      <c r="K429" s="42">
        <v>13.4932</v>
      </c>
      <c r="L429" s="43">
        <v>1.38</v>
      </c>
      <c r="M429" s="42">
        <v>18.620615999999998</v>
      </c>
      <c r="N429">
        <v>3</v>
      </c>
      <c r="O429" s="43">
        <v>16.32</v>
      </c>
      <c r="P429" s="42">
        <v>56</v>
      </c>
      <c r="Q429" s="42">
        <v>14</v>
      </c>
      <c r="R429" s="42">
        <v>9</v>
      </c>
    </row>
    <row r="430" spans="1:18" x14ac:dyDescent="0.3">
      <c r="A430" t="s">
        <v>3923</v>
      </c>
      <c r="B430" s="17">
        <v>45139</v>
      </c>
      <c r="C430" t="s">
        <v>3925</v>
      </c>
      <c r="D430" t="s">
        <v>3926</v>
      </c>
      <c r="E430" t="s">
        <v>3927</v>
      </c>
      <c r="F430" t="s">
        <v>3920</v>
      </c>
      <c r="G430" t="s">
        <v>3921</v>
      </c>
      <c r="H430" t="s">
        <v>3922</v>
      </c>
      <c r="I430">
        <v>1029.5</v>
      </c>
      <c r="J430" s="41">
        <v>1.6900000000000002E-2</v>
      </c>
      <c r="K430" s="42">
        <v>17.39855</v>
      </c>
      <c r="L430" s="43">
        <v>1.196</v>
      </c>
      <c r="M430" s="42">
        <v>20.8086658</v>
      </c>
      <c r="N430">
        <v>2</v>
      </c>
      <c r="O430" s="43">
        <v>53.76</v>
      </c>
      <c r="P430" s="42">
        <v>49</v>
      </c>
      <c r="Q430" s="42">
        <v>13</v>
      </c>
      <c r="R430" s="42">
        <v>10.5</v>
      </c>
    </row>
    <row r="431" spans="1:18" x14ac:dyDescent="0.3">
      <c r="A431" t="s">
        <v>3923</v>
      </c>
      <c r="B431" s="17">
        <v>45140</v>
      </c>
      <c r="C431" t="s">
        <v>3925</v>
      </c>
      <c r="D431" t="s">
        <v>3926</v>
      </c>
      <c r="E431" t="s">
        <v>3927</v>
      </c>
      <c r="F431" t="s">
        <v>3920</v>
      </c>
      <c r="G431" t="s">
        <v>3921</v>
      </c>
      <c r="H431" t="s">
        <v>3922</v>
      </c>
      <c r="I431">
        <v>837</v>
      </c>
      <c r="J431" s="41">
        <v>1.7100000000000004E-2</v>
      </c>
      <c r="K431" s="42">
        <v>14.312700000000003</v>
      </c>
      <c r="L431" s="43">
        <v>0.96599999999999997</v>
      </c>
      <c r="M431" s="42">
        <v>13.826068200000002</v>
      </c>
      <c r="N431">
        <v>2</v>
      </c>
      <c r="O431" s="43">
        <v>8.64</v>
      </c>
      <c r="P431" s="42">
        <v>1</v>
      </c>
      <c r="Q431" s="42">
        <v>18</v>
      </c>
      <c r="R431" s="42">
        <v>3</v>
      </c>
    </row>
    <row r="432" spans="1:18" x14ac:dyDescent="0.3">
      <c r="A432" t="s">
        <v>3923</v>
      </c>
      <c r="B432" s="17">
        <v>45141</v>
      </c>
      <c r="C432" t="s">
        <v>3925</v>
      </c>
      <c r="D432" t="s">
        <v>3926</v>
      </c>
      <c r="E432" t="s">
        <v>3927</v>
      </c>
      <c r="F432" t="s">
        <v>3920</v>
      </c>
      <c r="G432" t="s">
        <v>3921</v>
      </c>
      <c r="H432" t="s">
        <v>3922</v>
      </c>
      <c r="I432">
        <v>1049.0999999999999</v>
      </c>
      <c r="J432" s="41">
        <v>1.2800000000000002E-2</v>
      </c>
      <c r="K432" s="42">
        <v>13.42848</v>
      </c>
      <c r="L432" s="43">
        <v>9.1999999999999985E-2</v>
      </c>
      <c r="M432" s="42">
        <v>1.2354201599999999</v>
      </c>
      <c r="N432">
        <v>3</v>
      </c>
      <c r="O432" s="43">
        <v>70.559999999999988</v>
      </c>
      <c r="P432" s="42">
        <v>26</v>
      </c>
      <c r="Q432" s="42">
        <v>15</v>
      </c>
      <c r="R432" s="42">
        <v>13.5</v>
      </c>
    </row>
    <row r="433" spans="1:18" x14ac:dyDescent="0.3">
      <c r="A433" t="s">
        <v>3923</v>
      </c>
      <c r="B433" s="17">
        <v>45142</v>
      </c>
      <c r="C433" t="s">
        <v>3925</v>
      </c>
      <c r="D433" t="s">
        <v>3926</v>
      </c>
      <c r="E433" t="s">
        <v>3927</v>
      </c>
      <c r="F433" t="s">
        <v>3920</v>
      </c>
      <c r="G433" t="s">
        <v>3921</v>
      </c>
      <c r="H433" t="s">
        <v>3922</v>
      </c>
      <c r="I433">
        <v>1208.5999999999999</v>
      </c>
      <c r="J433" s="41">
        <v>1.7100000000000001E-2</v>
      </c>
      <c r="K433" s="42">
        <v>20.667059999999999</v>
      </c>
      <c r="L433" s="43">
        <v>0.55199999999999994</v>
      </c>
      <c r="M433" s="42">
        <v>11.408217119999998</v>
      </c>
      <c r="N433">
        <v>3</v>
      </c>
      <c r="O433" s="43">
        <v>59.807999999999993</v>
      </c>
      <c r="P433" s="42">
        <v>12</v>
      </c>
      <c r="Q433" s="42">
        <v>12</v>
      </c>
      <c r="R433" s="42">
        <v>9</v>
      </c>
    </row>
    <row r="434" spans="1:18" x14ac:dyDescent="0.3">
      <c r="A434" t="s">
        <v>3923</v>
      </c>
      <c r="B434" s="17">
        <v>45143</v>
      </c>
      <c r="C434" t="s">
        <v>3925</v>
      </c>
      <c r="D434" t="s">
        <v>3926</v>
      </c>
      <c r="E434" t="s">
        <v>3927</v>
      </c>
      <c r="F434" t="s">
        <v>3920</v>
      </c>
      <c r="G434" t="s">
        <v>3921</v>
      </c>
      <c r="H434" t="s">
        <v>3922</v>
      </c>
      <c r="I434">
        <v>861.59999999999991</v>
      </c>
      <c r="J434" s="41">
        <v>2.1000000000000001E-2</v>
      </c>
      <c r="K434" s="42">
        <v>18.093599999999999</v>
      </c>
      <c r="L434" s="43">
        <v>0.13799999999999993</v>
      </c>
      <c r="M434" s="42">
        <v>2.4969167999999984</v>
      </c>
      <c r="N434">
        <v>4</v>
      </c>
      <c r="O434" s="43">
        <v>51.84</v>
      </c>
      <c r="P434" s="42">
        <v>33</v>
      </c>
      <c r="Q434" s="42">
        <v>17</v>
      </c>
      <c r="R434" s="42">
        <v>15</v>
      </c>
    </row>
    <row r="435" spans="1:18" x14ac:dyDescent="0.3">
      <c r="A435" t="s">
        <v>3923</v>
      </c>
      <c r="B435" s="17">
        <v>45144</v>
      </c>
      <c r="C435" t="s">
        <v>3925</v>
      </c>
      <c r="D435" t="s">
        <v>3926</v>
      </c>
      <c r="E435" t="s">
        <v>3927</v>
      </c>
      <c r="F435" t="s">
        <v>3920</v>
      </c>
      <c r="G435" t="s">
        <v>3921</v>
      </c>
      <c r="H435" t="s">
        <v>3922</v>
      </c>
      <c r="I435">
        <v>1555.8999999999999</v>
      </c>
      <c r="J435" s="41">
        <v>1.4200000000000001E-2</v>
      </c>
      <c r="K435" s="42">
        <v>22.093779999999999</v>
      </c>
      <c r="L435" s="43">
        <v>0.65549999999999986</v>
      </c>
      <c r="M435" s="42">
        <v>14.482472789999996</v>
      </c>
      <c r="N435">
        <v>5</v>
      </c>
      <c r="O435" s="43">
        <v>22.080000000000002</v>
      </c>
      <c r="P435" s="42">
        <v>18</v>
      </c>
      <c r="Q435" s="42">
        <v>9</v>
      </c>
      <c r="R435" s="42">
        <v>12</v>
      </c>
    </row>
    <row r="436" spans="1:18" x14ac:dyDescent="0.3">
      <c r="A436" t="s">
        <v>3923</v>
      </c>
      <c r="B436" s="17">
        <v>45145</v>
      </c>
      <c r="C436" t="s">
        <v>3925</v>
      </c>
      <c r="D436" t="s">
        <v>3926</v>
      </c>
      <c r="E436" t="s">
        <v>3927</v>
      </c>
      <c r="F436" t="s">
        <v>3920</v>
      </c>
      <c r="G436" t="s">
        <v>3921</v>
      </c>
      <c r="H436" t="s">
        <v>3922</v>
      </c>
      <c r="I436">
        <v>1625.8</v>
      </c>
      <c r="J436" s="41">
        <v>1.6E-2</v>
      </c>
      <c r="K436" s="42">
        <v>26.012799999999999</v>
      </c>
      <c r="L436" s="43">
        <v>0.51749999999999996</v>
      </c>
      <c r="M436" s="42">
        <v>13.461623999999999</v>
      </c>
      <c r="N436">
        <v>4</v>
      </c>
      <c r="O436" s="43">
        <v>69.887999999999991</v>
      </c>
      <c r="P436" s="42">
        <v>22</v>
      </c>
      <c r="Q436" s="42">
        <v>1</v>
      </c>
      <c r="R436" s="42">
        <v>13.5</v>
      </c>
    </row>
    <row r="437" spans="1:18" x14ac:dyDescent="0.3">
      <c r="A437" t="s">
        <v>3923</v>
      </c>
      <c r="B437" s="17">
        <v>45146</v>
      </c>
      <c r="C437" t="s">
        <v>3925</v>
      </c>
      <c r="D437" t="s">
        <v>3926</v>
      </c>
      <c r="E437" t="s">
        <v>3927</v>
      </c>
      <c r="F437" t="s">
        <v>3920</v>
      </c>
      <c r="G437" t="s">
        <v>3921</v>
      </c>
      <c r="H437" t="s">
        <v>3922</v>
      </c>
      <c r="I437">
        <v>1554.1999999999998</v>
      </c>
      <c r="J437" s="41">
        <v>1.9200000000000002E-2</v>
      </c>
      <c r="K437" s="42">
        <v>29.84064</v>
      </c>
      <c r="L437" s="43">
        <v>0.83949999999999991</v>
      </c>
      <c r="M437" s="42">
        <v>25.051217279999999</v>
      </c>
      <c r="N437">
        <v>4</v>
      </c>
      <c r="O437" s="43">
        <v>206.304</v>
      </c>
      <c r="P437" s="42">
        <v>5</v>
      </c>
      <c r="Q437" s="42">
        <v>13</v>
      </c>
      <c r="R437" s="42">
        <v>21</v>
      </c>
    </row>
    <row r="438" spans="1:18" x14ac:dyDescent="0.3">
      <c r="A438" t="s">
        <v>3923</v>
      </c>
      <c r="B438" s="17">
        <v>45147</v>
      </c>
      <c r="C438" t="s">
        <v>3925</v>
      </c>
      <c r="D438" t="s">
        <v>3926</v>
      </c>
      <c r="E438" t="s">
        <v>3927</v>
      </c>
      <c r="F438" t="s">
        <v>3920</v>
      </c>
      <c r="G438" t="s">
        <v>3921</v>
      </c>
      <c r="H438" t="s">
        <v>3922</v>
      </c>
      <c r="I438">
        <v>1072.3</v>
      </c>
      <c r="J438" s="41">
        <v>1.3200000000000003E-2</v>
      </c>
      <c r="K438" s="42">
        <v>14.154360000000002</v>
      </c>
      <c r="L438" s="43">
        <v>1.1384999999999998</v>
      </c>
      <c r="M438" s="42">
        <v>16.114738859999999</v>
      </c>
      <c r="N438">
        <v>2</v>
      </c>
      <c r="O438" s="43">
        <v>55.103999999999999</v>
      </c>
      <c r="P438" s="42">
        <v>25</v>
      </c>
      <c r="Q438" s="42">
        <v>3</v>
      </c>
      <c r="R438" s="42">
        <v>10.5</v>
      </c>
    </row>
    <row r="439" spans="1:18" x14ac:dyDescent="0.3">
      <c r="A439" t="s">
        <v>3923</v>
      </c>
      <c r="B439" s="17">
        <v>45148</v>
      </c>
      <c r="C439" t="s">
        <v>3925</v>
      </c>
      <c r="D439" t="s">
        <v>3926</v>
      </c>
      <c r="E439" t="s">
        <v>3927</v>
      </c>
      <c r="F439" t="s">
        <v>3920</v>
      </c>
      <c r="G439" t="s">
        <v>3921</v>
      </c>
      <c r="H439" t="s">
        <v>3922</v>
      </c>
      <c r="I439">
        <v>1015.8</v>
      </c>
      <c r="J439" s="41">
        <v>1.5300000000000001E-2</v>
      </c>
      <c r="K439" s="42">
        <v>15.541740000000001</v>
      </c>
      <c r="L439" s="43">
        <v>2.3E-2</v>
      </c>
      <c r="M439" s="42">
        <v>0.35746001999999999</v>
      </c>
      <c r="N439">
        <v>2</v>
      </c>
      <c r="O439" s="43">
        <v>56.64</v>
      </c>
      <c r="P439" s="42">
        <v>57</v>
      </c>
      <c r="Q439" s="42">
        <v>7</v>
      </c>
      <c r="R439" s="42">
        <v>19.5</v>
      </c>
    </row>
    <row r="440" spans="1:18" x14ac:dyDescent="0.3">
      <c r="A440" t="s">
        <v>3923</v>
      </c>
      <c r="B440" s="17">
        <v>45149</v>
      </c>
      <c r="C440" t="s">
        <v>3925</v>
      </c>
      <c r="D440" t="s">
        <v>3926</v>
      </c>
      <c r="E440" t="s">
        <v>3927</v>
      </c>
      <c r="F440" t="s">
        <v>3920</v>
      </c>
      <c r="G440" t="s">
        <v>3921</v>
      </c>
      <c r="H440" t="s">
        <v>3922</v>
      </c>
      <c r="I440">
        <v>1375.6999999999998</v>
      </c>
      <c r="J440" s="41">
        <v>2.0900000000000002E-2</v>
      </c>
      <c r="K440" s="42">
        <v>28.752129999999998</v>
      </c>
      <c r="L440" s="43">
        <v>0.184</v>
      </c>
      <c r="M440" s="42">
        <v>5.2903919199999994</v>
      </c>
      <c r="N440">
        <v>3</v>
      </c>
      <c r="O440" s="43">
        <v>139.10399999999998</v>
      </c>
      <c r="P440" s="42">
        <v>39</v>
      </c>
      <c r="Q440" s="42">
        <v>9</v>
      </c>
      <c r="R440" s="42">
        <v>16.5</v>
      </c>
    </row>
    <row r="441" spans="1:18" x14ac:dyDescent="0.3">
      <c r="A441" t="s">
        <v>3923</v>
      </c>
      <c r="B441" s="17">
        <v>45150</v>
      </c>
      <c r="C441" t="s">
        <v>3925</v>
      </c>
      <c r="D441" t="s">
        <v>3926</v>
      </c>
      <c r="E441" t="s">
        <v>3927</v>
      </c>
      <c r="F441" t="s">
        <v>3920</v>
      </c>
      <c r="G441" t="s">
        <v>3921</v>
      </c>
      <c r="H441" t="s">
        <v>3922</v>
      </c>
      <c r="I441">
        <v>1574.8</v>
      </c>
      <c r="J441" s="41">
        <v>1.8599999999999998E-2</v>
      </c>
      <c r="K441" s="42">
        <v>29.291279999999997</v>
      </c>
      <c r="L441" s="43">
        <v>0.47149999999999992</v>
      </c>
      <c r="M441" s="42">
        <v>13.810838519999995</v>
      </c>
      <c r="N441">
        <v>3</v>
      </c>
      <c r="O441" s="43">
        <v>49.92</v>
      </c>
      <c r="P441" s="42">
        <v>28</v>
      </c>
      <c r="Q441" s="42">
        <v>21</v>
      </c>
      <c r="R441" s="42">
        <v>19.5</v>
      </c>
    </row>
    <row r="442" spans="1:18" x14ac:dyDescent="0.3">
      <c r="A442" t="s">
        <v>3923</v>
      </c>
      <c r="B442" s="17">
        <v>45151</v>
      </c>
      <c r="C442" t="s">
        <v>3925</v>
      </c>
      <c r="D442" t="s">
        <v>3926</v>
      </c>
      <c r="E442" t="s">
        <v>3927</v>
      </c>
      <c r="F442" t="s">
        <v>3920</v>
      </c>
      <c r="G442" t="s">
        <v>3921</v>
      </c>
      <c r="H442" t="s">
        <v>3922</v>
      </c>
      <c r="I442">
        <v>1116.0999999999999</v>
      </c>
      <c r="J442" s="41">
        <v>1.6200000000000003E-2</v>
      </c>
      <c r="K442" s="42">
        <v>18.080820000000003</v>
      </c>
      <c r="L442" s="43">
        <v>0.21849999999999997</v>
      </c>
      <c r="M442" s="42">
        <v>3.9506591700000002</v>
      </c>
      <c r="N442">
        <v>5</v>
      </c>
      <c r="O442" s="43">
        <v>184.79999999999998</v>
      </c>
      <c r="P442" s="42">
        <v>46</v>
      </c>
      <c r="Q442" s="42">
        <v>16</v>
      </c>
      <c r="R442" s="42">
        <v>10.5</v>
      </c>
    </row>
    <row r="443" spans="1:18" x14ac:dyDescent="0.3">
      <c r="A443" t="s">
        <v>3923</v>
      </c>
      <c r="B443" s="17">
        <v>45152</v>
      </c>
      <c r="C443" t="s">
        <v>3925</v>
      </c>
      <c r="D443" t="s">
        <v>3926</v>
      </c>
      <c r="E443" t="s">
        <v>3927</v>
      </c>
      <c r="F443" t="s">
        <v>3920</v>
      </c>
      <c r="G443" t="s">
        <v>3921</v>
      </c>
      <c r="H443" t="s">
        <v>3922</v>
      </c>
      <c r="I443">
        <v>1437</v>
      </c>
      <c r="J443" s="41">
        <v>1.54E-2</v>
      </c>
      <c r="K443" s="42">
        <v>22.129799999999999</v>
      </c>
      <c r="L443" s="43">
        <v>1.2074999999999998</v>
      </c>
      <c r="M443" s="42">
        <v>26.721733499999996</v>
      </c>
      <c r="N443">
        <v>2</v>
      </c>
      <c r="O443" s="43">
        <v>260.06399999999996</v>
      </c>
      <c r="P443" s="42">
        <v>56</v>
      </c>
      <c r="Q443" s="42">
        <v>2</v>
      </c>
      <c r="R443" s="42">
        <v>12</v>
      </c>
    </row>
    <row r="444" spans="1:18" x14ac:dyDescent="0.3">
      <c r="A444" t="s">
        <v>3923</v>
      </c>
      <c r="B444" s="17">
        <v>45153</v>
      </c>
      <c r="C444" t="s">
        <v>3925</v>
      </c>
      <c r="D444" t="s">
        <v>3926</v>
      </c>
      <c r="E444" t="s">
        <v>3927</v>
      </c>
      <c r="F444" t="s">
        <v>3920</v>
      </c>
      <c r="G444" t="s">
        <v>3921</v>
      </c>
      <c r="H444" t="s">
        <v>3922</v>
      </c>
      <c r="I444">
        <v>1610.6</v>
      </c>
      <c r="J444" s="41">
        <v>1.5500000000000002E-2</v>
      </c>
      <c r="K444" s="42">
        <v>24.964300000000001</v>
      </c>
      <c r="L444" s="43">
        <v>1.1269999999999998</v>
      </c>
      <c r="M444" s="42">
        <v>28.134766099999997</v>
      </c>
      <c r="N444">
        <v>3</v>
      </c>
      <c r="O444" s="43">
        <v>232.51199999999997</v>
      </c>
      <c r="P444" s="42">
        <v>36</v>
      </c>
      <c r="Q444" s="42">
        <v>9</v>
      </c>
      <c r="R444" s="42">
        <v>12</v>
      </c>
    </row>
    <row r="445" spans="1:18" x14ac:dyDescent="0.3">
      <c r="A445" t="s">
        <v>3923</v>
      </c>
      <c r="B445" s="17">
        <v>45154</v>
      </c>
      <c r="C445" t="s">
        <v>3925</v>
      </c>
      <c r="D445" t="s">
        <v>3926</v>
      </c>
      <c r="E445" t="s">
        <v>3927</v>
      </c>
      <c r="F445" t="s">
        <v>3920</v>
      </c>
      <c r="G445" t="s">
        <v>3921</v>
      </c>
      <c r="H445" t="s">
        <v>3922</v>
      </c>
      <c r="I445">
        <v>1720.1999999999998</v>
      </c>
      <c r="J445" s="41">
        <v>1.77E-2</v>
      </c>
      <c r="K445" s="42">
        <v>30.447539999999996</v>
      </c>
      <c r="L445" s="43">
        <v>0.80499999999999994</v>
      </c>
      <c r="M445" s="42">
        <v>24.510269699999995</v>
      </c>
      <c r="N445">
        <v>2</v>
      </c>
      <c r="O445" s="43">
        <v>53.088000000000001</v>
      </c>
      <c r="P445" s="42">
        <v>30</v>
      </c>
      <c r="Q445" s="42">
        <v>1</v>
      </c>
      <c r="R445" s="42">
        <v>15</v>
      </c>
    </row>
    <row r="446" spans="1:18" x14ac:dyDescent="0.3">
      <c r="A446" t="s">
        <v>3923</v>
      </c>
      <c r="B446" s="17">
        <v>45155</v>
      </c>
      <c r="C446" t="s">
        <v>3925</v>
      </c>
      <c r="D446" t="s">
        <v>3926</v>
      </c>
      <c r="E446" t="s">
        <v>3927</v>
      </c>
      <c r="F446" t="s">
        <v>3920</v>
      </c>
      <c r="G446" t="s">
        <v>3921</v>
      </c>
      <c r="H446" t="s">
        <v>3922</v>
      </c>
      <c r="I446">
        <v>1702.5</v>
      </c>
      <c r="J446" s="41">
        <v>1.6600000000000004E-2</v>
      </c>
      <c r="K446" s="42">
        <v>28.261500000000005</v>
      </c>
      <c r="L446" s="43">
        <v>6.8999999999999992E-2</v>
      </c>
      <c r="M446" s="42">
        <v>1.9500435</v>
      </c>
      <c r="N446">
        <v>7</v>
      </c>
      <c r="O446" s="43">
        <v>51.743999999999993</v>
      </c>
      <c r="P446" s="42">
        <v>16</v>
      </c>
      <c r="Q446" s="42">
        <v>16</v>
      </c>
      <c r="R446" s="42">
        <v>6</v>
      </c>
    </row>
    <row r="447" spans="1:18" x14ac:dyDescent="0.3">
      <c r="A447" t="s">
        <v>3923</v>
      </c>
      <c r="B447" s="17">
        <v>45156</v>
      </c>
      <c r="C447" t="s">
        <v>3925</v>
      </c>
      <c r="D447" t="s">
        <v>3926</v>
      </c>
      <c r="E447" t="s">
        <v>3927</v>
      </c>
      <c r="F447" t="s">
        <v>3920</v>
      </c>
      <c r="G447" t="s">
        <v>3921</v>
      </c>
      <c r="H447" t="s">
        <v>3922</v>
      </c>
      <c r="I447">
        <v>1326</v>
      </c>
      <c r="J447" s="41">
        <v>1.8500000000000003E-2</v>
      </c>
      <c r="K447" s="42">
        <v>24.531000000000002</v>
      </c>
      <c r="L447" s="43">
        <v>0.40250000000000002</v>
      </c>
      <c r="M447" s="42">
        <v>9.8737275000000011</v>
      </c>
      <c r="N447">
        <v>5</v>
      </c>
      <c r="O447" s="43">
        <v>55.680000000000007</v>
      </c>
      <c r="P447" s="42">
        <v>5</v>
      </c>
      <c r="Q447" s="42">
        <v>10</v>
      </c>
      <c r="R447" s="42">
        <v>6</v>
      </c>
    </row>
    <row r="448" spans="1:18" x14ac:dyDescent="0.3">
      <c r="A448" t="s">
        <v>3923</v>
      </c>
      <c r="B448" s="17">
        <v>45157</v>
      </c>
      <c r="C448" t="s">
        <v>3925</v>
      </c>
      <c r="D448" t="s">
        <v>3926</v>
      </c>
      <c r="E448" t="s">
        <v>3927</v>
      </c>
      <c r="F448" t="s">
        <v>3920</v>
      </c>
      <c r="G448" t="s">
        <v>3921</v>
      </c>
      <c r="H448" t="s">
        <v>3922</v>
      </c>
      <c r="I448">
        <v>1176.3</v>
      </c>
      <c r="J448" s="41">
        <v>1.6700000000000003E-2</v>
      </c>
      <c r="K448" s="42">
        <v>19.644210000000001</v>
      </c>
      <c r="L448" s="43">
        <v>1.3109999999999999</v>
      </c>
      <c r="M448" s="42">
        <v>25.75355931</v>
      </c>
      <c r="N448">
        <v>4</v>
      </c>
      <c r="O448" s="43">
        <v>177.40799999999999</v>
      </c>
      <c r="P448" s="42">
        <v>45</v>
      </c>
      <c r="Q448" s="42">
        <v>10</v>
      </c>
      <c r="R448" s="42">
        <v>10.5</v>
      </c>
    </row>
    <row r="449" spans="1:18" x14ac:dyDescent="0.3">
      <c r="A449" t="s">
        <v>3923</v>
      </c>
      <c r="B449" s="17">
        <v>45158</v>
      </c>
      <c r="C449" t="s">
        <v>3925</v>
      </c>
      <c r="D449" t="s">
        <v>3926</v>
      </c>
      <c r="E449" t="s">
        <v>3927</v>
      </c>
      <c r="F449" t="s">
        <v>3920</v>
      </c>
      <c r="G449" t="s">
        <v>3921</v>
      </c>
      <c r="H449" t="s">
        <v>3922</v>
      </c>
      <c r="I449">
        <v>1071.3</v>
      </c>
      <c r="J449" s="41">
        <v>1.1100000000000002E-2</v>
      </c>
      <c r="K449" s="42">
        <v>11.891430000000001</v>
      </c>
      <c r="L449" s="43">
        <v>0.63249999999999995</v>
      </c>
      <c r="M449" s="42">
        <v>7.5213294749999999</v>
      </c>
      <c r="N449">
        <v>5</v>
      </c>
      <c r="O449" s="43">
        <v>0</v>
      </c>
      <c r="P449" s="42">
        <v>29</v>
      </c>
      <c r="Q449" s="42">
        <v>15</v>
      </c>
      <c r="R449" s="42">
        <v>13.5</v>
      </c>
    </row>
    <row r="450" spans="1:18" x14ac:dyDescent="0.3">
      <c r="A450" t="s">
        <v>3923</v>
      </c>
      <c r="B450" s="17">
        <v>45159</v>
      </c>
      <c r="C450" t="s">
        <v>3925</v>
      </c>
      <c r="D450" t="s">
        <v>3926</v>
      </c>
      <c r="E450" t="s">
        <v>3927</v>
      </c>
      <c r="F450" t="s">
        <v>3920</v>
      </c>
      <c r="G450" t="s">
        <v>3921</v>
      </c>
      <c r="H450" t="s">
        <v>3922</v>
      </c>
      <c r="I450">
        <v>1140.8</v>
      </c>
      <c r="J450" s="41">
        <v>1.8700000000000001E-2</v>
      </c>
      <c r="K450" s="42">
        <v>21.33296</v>
      </c>
      <c r="L450" s="43">
        <v>1.127</v>
      </c>
      <c r="M450" s="42">
        <v>24.042245919999999</v>
      </c>
      <c r="N450">
        <v>5</v>
      </c>
      <c r="O450" s="43">
        <v>47.711999999999996</v>
      </c>
      <c r="P450" s="42">
        <v>63</v>
      </c>
      <c r="Q450" s="42">
        <v>8</v>
      </c>
      <c r="R450" s="42">
        <v>13.5</v>
      </c>
    </row>
    <row r="451" spans="1:18" x14ac:dyDescent="0.3">
      <c r="A451" t="s">
        <v>3923</v>
      </c>
      <c r="B451" s="17">
        <v>45160</v>
      </c>
      <c r="C451" t="s">
        <v>3925</v>
      </c>
      <c r="D451" t="s">
        <v>3926</v>
      </c>
      <c r="E451" t="s">
        <v>3927</v>
      </c>
      <c r="F451" t="s">
        <v>3920</v>
      </c>
      <c r="G451" t="s">
        <v>3921</v>
      </c>
      <c r="H451" t="s">
        <v>3922</v>
      </c>
      <c r="I451">
        <v>1338.3999999999999</v>
      </c>
      <c r="J451" s="41">
        <v>1.8800000000000004E-2</v>
      </c>
      <c r="K451" s="42">
        <v>25.161920000000002</v>
      </c>
      <c r="L451" s="43">
        <v>1.3109999999999999</v>
      </c>
      <c r="M451" s="42">
        <v>32.987277120000002</v>
      </c>
      <c r="N451">
        <v>4</v>
      </c>
      <c r="O451" s="43">
        <v>98.784000000000006</v>
      </c>
      <c r="P451" s="42">
        <v>11</v>
      </c>
      <c r="Q451" s="42">
        <v>6</v>
      </c>
      <c r="R451" s="42">
        <v>7.5</v>
      </c>
    </row>
    <row r="452" spans="1:18" x14ac:dyDescent="0.3">
      <c r="A452" t="s">
        <v>3923</v>
      </c>
      <c r="B452" s="17">
        <v>45161</v>
      </c>
      <c r="C452" t="s">
        <v>3925</v>
      </c>
      <c r="D452" t="s">
        <v>3926</v>
      </c>
      <c r="E452" t="s">
        <v>3927</v>
      </c>
      <c r="F452" t="s">
        <v>3920</v>
      </c>
      <c r="G452" t="s">
        <v>3921</v>
      </c>
      <c r="H452" t="s">
        <v>3922</v>
      </c>
      <c r="I452">
        <v>1447.1</v>
      </c>
      <c r="J452" s="41">
        <v>2.0500000000000001E-2</v>
      </c>
      <c r="K452" s="42">
        <v>29.66555</v>
      </c>
      <c r="L452" s="43">
        <v>0.62099999999999989</v>
      </c>
      <c r="M452" s="42">
        <v>18.422306549999995</v>
      </c>
      <c r="N452">
        <v>7</v>
      </c>
      <c r="O452" s="43">
        <v>67.872</v>
      </c>
      <c r="P452" s="42">
        <v>60</v>
      </c>
      <c r="Q452" s="42">
        <v>1</v>
      </c>
      <c r="R452" s="42">
        <v>16.5</v>
      </c>
    </row>
    <row r="453" spans="1:18" x14ac:dyDescent="0.3">
      <c r="A453" t="s">
        <v>3923</v>
      </c>
      <c r="B453" s="17">
        <v>45162</v>
      </c>
      <c r="C453" t="s">
        <v>3925</v>
      </c>
      <c r="D453" t="s">
        <v>3926</v>
      </c>
      <c r="E453" t="s">
        <v>3927</v>
      </c>
      <c r="F453" t="s">
        <v>3920</v>
      </c>
      <c r="G453" t="s">
        <v>3921</v>
      </c>
      <c r="H453" t="s">
        <v>3922</v>
      </c>
      <c r="I453">
        <v>1060.3</v>
      </c>
      <c r="J453" s="41">
        <v>1.8500000000000003E-2</v>
      </c>
      <c r="K453" s="42">
        <v>19.615550000000002</v>
      </c>
      <c r="L453" s="43">
        <v>0.97749999999999992</v>
      </c>
      <c r="M453" s="42">
        <v>19.174200125000002</v>
      </c>
      <c r="N453">
        <v>6</v>
      </c>
      <c r="O453" s="43">
        <v>83.327999999999989</v>
      </c>
      <c r="P453" s="42">
        <v>45</v>
      </c>
      <c r="Q453" s="42">
        <v>9</v>
      </c>
      <c r="R453" s="42">
        <v>9</v>
      </c>
    </row>
    <row r="454" spans="1:18" x14ac:dyDescent="0.3">
      <c r="A454" t="s">
        <v>3923</v>
      </c>
      <c r="B454" s="17">
        <v>45163</v>
      </c>
      <c r="C454" t="s">
        <v>3925</v>
      </c>
      <c r="D454" t="s">
        <v>3926</v>
      </c>
      <c r="E454" t="s">
        <v>3927</v>
      </c>
      <c r="F454" t="s">
        <v>3920</v>
      </c>
      <c r="G454" t="s">
        <v>3921</v>
      </c>
      <c r="H454" t="s">
        <v>3922</v>
      </c>
      <c r="I454">
        <v>1101.5</v>
      </c>
      <c r="J454" s="41">
        <v>1.5399999999999999E-2</v>
      </c>
      <c r="K454" s="42">
        <v>16.963099999999997</v>
      </c>
      <c r="L454" s="43">
        <v>0.71299999999999986</v>
      </c>
      <c r="M454" s="42">
        <v>12.094690299999996</v>
      </c>
      <c r="N454">
        <v>3</v>
      </c>
      <c r="O454" s="43">
        <v>49.92</v>
      </c>
      <c r="P454" s="42">
        <v>23</v>
      </c>
      <c r="Q454" s="42">
        <v>7</v>
      </c>
      <c r="R454" s="42">
        <v>15</v>
      </c>
    </row>
    <row r="455" spans="1:18" x14ac:dyDescent="0.3">
      <c r="A455" t="s">
        <v>3923</v>
      </c>
      <c r="B455" s="17">
        <v>45164</v>
      </c>
      <c r="C455" t="s">
        <v>3925</v>
      </c>
      <c r="D455" t="s">
        <v>3926</v>
      </c>
      <c r="E455" t="s">
        <v>3927</v>
      </c>
      <c r="F455" t="s">
        <v>3920</v>
      </c>
      <c r="G455" t="s">
        <v>3921</v>
      </c>
      <c r="H455" t="s">
        <v>3922</v>
      </c>
      <c r="I455">
        <v>1173.9000000000001</v>
      </c>
      <c r="J455" s="41">
        <v>1.9200000000000002E-2</v>
      </c>
      <c r="K455" s="42">
        <v>22.538880000000002</v>
      </c>
      <c r="L455" s="43">
        <v>0.97749999999999992</v>
      </c>
      <c r="M455" s="42">
        <v>22.031755199999999</v>
      </c>
      <c r="N455">
        <v>4</v>
      </c>
      <c r="O455" s="43">
        <v>0</v>
      </c>
      <c r="P455" s="42">
        <v>41</v>
      </c>
      <c r="Q455" s="42">
        <v>9</v>
      </c>
      <c r="R455" s="42">
        <v>3</v>
      </c>
    </row>
    <row r="456" spans="1:18" x14ac:dyDescent="0.3">
      <c r="A456" t="s">
        <v>3923</v>
      </c>
      <c r="B456" s="17">
        <v>45165</v>
      </c>
      <c r="C456" t="s">
        <v>3925</v>
      </c>
      <c r="D456" t="s">
        <v>3926</v>
      </c>
      <c r="E456" t="s">
        <v>3927</v>
      </c>
      <c r="F456" t="s">
        <v>3920</v>
      </c>
      <c r="G456" t="s">
        <v>3921</v>
      </c>
      <c r="H456" t="s">
        <v>3922</v>
      </c>
      <c r="I456">
        <v>967.5</v>
      </c>
      <c r="J456" s="41">
        <v>1.8100000000000002E-2</v>
      </c>
      <c r="K456" s="42">
        <v>17.511750000000003</v>
      </c>
      <c r="L456" s="43">
        <v>8.0500000000000002E-2</v>
      </c>
      <c r="M456" s="42">
        <v>1.4096958750000002</v>
      </c>
      <c r="N456">
        <v>6</v>
      </c>
      <c r="O456" s="43">
        <v>0</v>
      </c>
      <c r="P456" s="42">
        <v>23</v>
      </c>
      <c r="Q456" s="42">
        <v>2</v>
      </c>
      <c r="R456" s="42">
        <v>15</v>
      </c>
    </row>
    <row r="457" spans="1:18" x14ac:dyDescent="0.3">
      <c r="A457" t="s">
        <v>3923</v>
      </c>
      <c r="B457" s="17">
        <v>45166</v>
      </c>
      <c r="C457" t="s">
        <v>3925</v>
      </c>
      <c r="D457" t="s">
        <v>3926</v>
      </c>
      <c r="E457" t="s">
        <v>3927</v>
      </c>
      <c r="F457" t="s">
        <v>3920</v>
      </c>
      <c r="G457" t="s">
        <v>3921</v>
      </c>
      <c r="H457" t="s">
        <v>3922</v>
      </c>
      <c r="I457">
        <v>1012</v>
      </c>
      <c r="J457" s="41">
        <v>1.9E-2</v>
      </c>
      <c r="K457" s="42">
        <v>19.227999999999998</v>
      </c>
      <c r="L457" s="43">
        <v>1.2764999999999997</v>
      </c>
      <c r="M457" s="42">
        <v>24.544541999999993</v>
      </c>
      <c r="N457">
        <v>3</v>
      </c>
      <c r="O457" s="43">
        <v>0</v>
      </c>
      <c r="P457" s="42">
        <v>58</v>
      </c>
      <c r="Q457" s="42">
        <v>3</v>
      </c>
      <c r="R457" s="42">
        <v>6</v>
      </c>
    </row>
    <row r="458" spans="1:18" x14ac:dyDescent="0.3">
      <c r="A458" t="s">
        <v>3923</v>
      </c>
      <c r="B458" s="17">
        <v>45167</v>
      </c>
      <c r="C458" t="s">
        <v>3925</v>
      </c>
      <c r="D458" t="s">
        <v>3926</v>
      </c>
      <c r="E458" t="s">
        <v>3927</v>
      </c>
      <c r="F458" t="s">
        <v>3920</v>
      </c>
      <c r="G458" t="s">
        <v>3921</v>
      </c>
      <c r="H458" t="s">
        <v>3922</v>
      </c>
      <c r="I458">
        <v>1480.3</v>
      </c>
      <c r="J458" s="41">
        <v>1.7600000000000001E-2</v>
      </c>
      <c r="K458" s="42">
        <v>26.053280000000001</v>
      </c>
      <c r="L458" s="43">
        <v>0.96599999999999997</v>
      </c>
      <c r="M458" s="42">
        <v>25.16746848</v>
      </c>
      <c r="N458">
        <v>3</v>
      </c>
      <c r="O458" s="43">
        <v>48.96</v>
      </c>
      <c r="P458" s="42">
        <v>28</v>
      </c>
      <c r="Q458" s="42">
        <v>3</v>
      </c>
      <c r="R458" s="42">
        <v>12</v>
      </c>
    </row>
    <row r="459" spans="1:18" x14ac:dyDescent="0.3">
      <c r="A459" t="s">
        <v>3923</v>
      </c>
      <c r="B459" s="17">
        <v>45168</v>
      </c>
      <c r="C459" t="s">
        <v>3925</v>
      </c>
      <c r="D459" t="s">
        <v>3926</v>
      </c>
      <c r="E459" t="s">
        <v>3927</v>
      </c>
      <c r="F459" t="s">
        <v>3920</v>
      </c>
      <c r="G459" t="s">
        <v>3921</v>
      </c>
      <c r="H459" t="s">
        <v>3922</v>
      </c>
      <c r="I459">
        <v>1018.8</v>
      </c>
      <c r="J459" s="41">
        <v>1.9400000000000001E-2</v>
      </c>
      <c r="K459" s="42">
        <v>19.764720000000001</v>
      </c>
      <c r="L459" s="43">
        <v>1.4259999999999999</v>
      </c>
      <c r="M459" s="42">
        <v>28.184490719999999</v>
      </c>
      <c r="N459">
        <v>1</v>
      </c>
      <c r="O459" s="43">
        <v>48.384</v>
      </c>
      <c r="P459" s="42">
        <v>38</v>
      </c>
      <c r="Q459" s="42">
        <v>4</v>
      </c>
      <c r="R459" s="42">
        <v>6</v>
      </c>
    </row>
    <row r="460" spans="1:18" x14ac:dyDescent="0.3">
      <c r="A460" t="s">
        <v>3923</v>
      </c>
      <c r="B460" s="17">
        <v>45169</v>
      </c>
      <c r="C460" t="s">
        <v>3925</v>
      </c>
      <c r="D460" t="s">
        <v>3926</v>
      </c>
      <c r="E460" t="s">
        <v>3927</v>
      </c>
      <c r="F460" t="s">
        <v>3920</v>
      </c>
      <c r="G460" t="s">
        <v>3921</v>
      </c>
      <c r="H460" t="s">
        <v>3922</v>
      </c>
      <c r="I460">
        <v>1612.3999999999999</v>
      </c>
      <c r="J460" s="41">
        <v>1.3200000000000003E-2</v>
      </c>
      <c r="K460" s="42">
        <v>21.283680000000004</v>
      </c>
      <c r="L460" s="43">
        <v>1.2764999999999997</v>
      </c>
      <c r="M460" s="42">
        <v>27.168617519999998</v>
      </c>
      <c r="N460">
        <v>5</v>
      </c>
      <c r="O460" s="43">
        <v>49.92</v>
      </c>
      <c r="P460" s="42">
        <v>7</v>
      </c>
      <c r="Q460" s="42">
        <v>20</v>
      </c>
      <c r="R460" s="42">
        <v>22.5</v>
      </c>
    </row>
    <row r="461" spans="1:18" x14ac:dyDescent="0.3">
      <c r="A461" t="s">
        <v>3924</v>
      </c>
      <c r="B461" s="17">
        <v>45170</v>
      </c>
      <c r="C461" t="s">
        <v>3925</v>
      </c>
      <c r="D461" t="s">
        <v>3926</v>
      </c>
      <c r="E461" t="s">
        <v>3927</v>
      </c>
      <c r="F461" t="s">
        <v>3920</v>
      </c>
      <c r="G461" t="s">
        <v>3921</v>
      </c>
      <c r="H461" t="s">
        <v>3922</v>
      </c>
      <c r="I461">
        <v>2004</v>
      </c>
      <c r="J461" s="41">
        <v>2.1500000000000002E-2</v>
      </c>
      <c r="K461" s="42">
        <v>43.086000000000006</v>
      </c>
      <c r="L461" s="43">
        <v>1.288</v>
      </c>
      <c r="M461" s="42">
        <v>55.494768000000008</v>
      </c>
      <c r="N461">
        <v>6</v>
      </c>
      <c r="O461" s="43">
        <v>17.28</v>
      </c>
      <c r="P461" s="42">
        <v>25</v>
      </c>
      <c r="Q461" s="42">
        <v>12</v>
      </c>
      <c r="R461" s="42">
        <v>15</v>
      </c>
    </row>
    <row r="462" spans="1:18" x14ac:dyDescent="0.3">
      <c r="A462" t="s">
        <v>3924</v>
      </c>
      <c r="B462" s="17">
        <v>45171</v>
      </c>
      <c r="C462" t="s">
        <v>3925</v>
      </c>
      <c r="D462" t="s">
        <v>3926</v>
      </c>
      <c r="E462" t="s">
        <v>3927</v>
      </c>
      <c r="F462" t="s">
        <v>3920</v>
      </c>
      <c r="G462" t="s">
        <v>3921</v>
      </c>
      <c r="H462" t="s">
        <v>3922</v>
      </c>
      <c r="I462">
        <v>2383</v>
      </c>
      <c r="J462" s="41">
        <v>2.2600000000000002E-2</v>
      </c>
      <c r="K462" s="42">
        <v>53.855800000000002</v>
      </c>
      <c r="L462" s="43">
        <v>1.5179999999999998</v>
      </c>
      <c r="M462" s="42">
        <v>81.753104399999998</v>
      </c>
      <c r="N462">
        <v>2</v>
      </c>
      <c r="O462" s="43">
        <v>15.36</v>
      </c>
      <c r="P462" s="42">
        <v>45</v>
      </c>
      <c r="Q462" s="42">
        <v>4</v>
      </c>
      <c r="R462" s="42">
        <v>13.5</v>
      </c>
    </row>
    <row r="463" spans="1:18" x14ac:dyDescent="0.3">
      <c r="A463" t="s">
        <v>3924</v>
      </c>
      <c r="B463" s="17">
        <v>45172</v>
      </c>
      <c r="C463" t="s">
        <v>3925</v>
      </c>
      <c r="D463" t="s">
        <v>3926</v>
      </c>
      <c r="E463" t="s">
        <v>3927</v>
      </c>
      <c r="F463" t="s">
        <v>3920</v>
      </c>
      <c r="G463" t="s">
        <v>3921</v>
      </c>
      <c r="H463" t="s">
        <v>3922</v>
      </c>
      <c r="I463">
        <v>2136</v>
      </c>
      <c r="J463" s="41">
        <v>1.3600000000000001E-2</v>
      </c>
      <c r="K463" s="42">
        <v>29.049600000000002</v>
      </c>
      <c r="L463" s="43">
        <v>1.1039999999999999</v>
      </c>
      <c r="M463" s="42">
        <v>32.070758399999995</v>
      </c>
      <c r="N463">
        <v>3</v>
      </c>
      <c r="O463" s="43">
        <v>54.72</v>
      </c>
      <c r="P463" s="42">
        <v>8</v>
      </c>
      <c r="Q463" s="42">
        <v>7</v>
      </c>
      <c r="R463" s="42">
        <v>12</v>
      </c>
    </row>
    <row r="464" spans="1:18" x14ac:dyDescent="0.3">
      <c r="A464" t="s">
        <v>3924</v>
      </c>
      <c r="B464" s="17">
        <v>45173</v>
      </c>
      <c r="C464" t="s">
        <v>3925</v>
      </c>
      <c r="D464" t="s">
        <v>3926</v>
      </c>
      <c r="E464" t="s">
        <v>3927</v>
      </c>
      <c r="F464" t="s">
        <v>3920</v>
      </c>
      <c r="G464" t="s">
        <v>3921</v>
      </c>
      <c r="H464" t="s">
        <v>3922</v>
      </c>
      <c r="I464">
        <v>1833</v>
      </c>
      <c r="J464" s="41">
        <v>2.1400000000000002E-2</v>
      </c>
      <c r="K464" s="42">
        <v>39.226200000000006</v>
      </c>
      <c r="L464" s="43">
        <v>0.90849999999999986</v>
      </c>
      <c r="M464" s="42">
        <v>35.637002699999996</v>
      </c>
      <c r="N464">
        <v>5</v>
      </c>
      <c r="O464" s="43">
        <v>65.855999999999995</v>
      </c>
      <c r="P464" s="42">
        <v>57</v>
      </c>
      <c r="Q464" s="42">
        <v>7</v>
      </c>
      <c r="R464" s="42">
        <v>10.5</v>
      </c>
    </row>
    <row r="465" spans="1:18" x14ac:dyDescent="0.3">
      <c r="A465" t="s">
        <v>3924</v>
      </c>
      <c r="B465" s="17">
        <v>45174</v>
      </c>
      <c r="C465" t="s">
        <v>3925</v>
      </c>
      <c r="D465" t="s">
        <v>3926</v>
      </c>
      <c r="E465" t="s">
        <v>3927</v>
      </c>
      <c r="F465" t="s">
        <v>3920</v>
      </c>
      <c r="G465" t="s">
        <v>3921</v>
      </c>
      <c r="H465" t="s">
        <v>3922</v>
      </c>
      <c r="I465">
        <v>2329</v>
      </c>
      <c r="J465" s="41">
        <v>1.4499999999999999E-2</v>
      </c>
      <c r="K465" s="42">
        <v>33.770499999999998</v>
      </c>
      <c r="L465" s="43">
        <v>1.288</v>
      </c>
      <c r="M465" s="42">
        <v>43.496403999999998</v>
      </c>
      <c r="N465">
        <v>2</v>
      </c>
      <c r="O465" s="43">
        <v>26.880000000000003</v>
      </c>
      <c r="P465" s="42">
        <v>23</v>
      </c>
      <c r="Q465" s="42">
        <v>19</v>
      </c>
      <c r="R465" s="42">
        <v>15</v>
      </c>
    </row>
    <row r="466" spans="1:18" x14ac:dyDescent="0.3">
      <c r="A466" t="s">
        <v>3924</v>
      </c>
      <c r="B466" s="17">
        <v>45175</v>
      </c>
      <c r="C466" t="s">
        <v>3925</v>
      </c>
      <c r="D466" t="s">
        <v>3926</v>
      </c>
      <c r="E466" t="s">
        <v>3927</v>
      </c>
      <c r="F466" t="s">
        <v>3920</v>
      </c>
      <c r="G466" t="s">
        <v>3921</v>
      </c>
      <c r="H466" t="s">
        <v>3922</v>
      </c>
      <c r="I466">
        <v>2393</v>
      </c>
      <c r="J466" s="41">
        <v>2.0000000000000004E-2</v>
      </c>
      <c r="K466" s="42">
        <v>47.860000000000007</v>
      </c>
      <c r="L466" s="43">
        <v>1.6560000000000001</v>
      </c>
      <c r="M466" s="42">
        <v>79.256160000000023</v>
      </c>
      <c r="N466">
        <v>3</v>
      </c>
      <c r="O466" s="43">
        <v>53.760000000000005</v>
      </c>
      <c r="P466" s="42">
        <v>47</v>
      </c>
      <c r="Q466" s="42">
        <v>9</v>
      </c>
      <c r="R466" s="42">
        <v>13.5</v>
      </c>
    </row>
    <row r="467" spans="1:18" x14ac:dyDescent="0.3">
      <c r="A467" t="s">
        <v>3924</v>
      </c>
      <c r="B467" s="17">
        <v>45176</v>
      </c>
      <c r="C467" t="s">
        <v>3925</v>
      </c>
      <c r="D467" t="s">
        <v>3926</v>
      </c>
      <c r="E467" t="s">
        <v>3927</v>
      </c>
      <c r="F467" t="s">
        <v>3920</v>
      </c>
      <c r="G467" t="s">
        <v>3921</v>
      </c>
      <c r="H467" t="s">
        <v>3922</v>
      </c>
      <c r="I467">
        <v>1629</v>
      </c>
      <c r="J467" s="41">
        <v>1.2700000000000003E-2</v>
      </c>
      <c r="K467" s="42">
        <v>20.688300000000005</v>
      </c>
      <c r="L467" s="43">
        <v>0.67849999999999988</v>
      </c>
      <c r="M467" s="42">
        <v>14.037011550000001</v>
      </c>
      <c r="N467">
        <v>6</v>
      </c>
      <c r="O467" s="43">
        <v>43.199999999999996</v>
      </c>
      <c r="P467" s="42">
        <v>54</v>
      </c>
      <c r="Q467" s="42">
        <v>6</v>
      </c>
      <c r="R467" s="42">
        <v>15</v>
      </c>
    </row>
    <row r="468" spans="1:18" x14ac:dyDescent="0.3">
      <c r="A468" t="s">
        <v>3924</v>
      </c>
      <c r="B468" s="17">
        <v>45177</v>
      </c>
      <c r="C468" t="s">
        <v>3925</v>
      </c>
      <c r="D468" t="s">
        <v>3926</v>
      </c>
      <c r="E468" t="s">
        <v>3927</v>
      </c>
      <c r="F468" t="s">
        <v>3920</v>
      </c>
      <c r="G468" t="s">
        <v>3921</v>
      </c>
      <c r="H468" t="s">
        <v>3922</v>
      </c>
      <c r="I468">
        <v>1963</v>
      </c>
      <c r="J468" s="41">
        <v>1.3600000000000001E-2</v>
      </c>
      <c r="K468" s="42">
        <v>26.696800000000003</v>
      </c>
      <c r="L468" s="43">
        <v>1.4260000000000002</v>
      </c>
      <c r="M468" s="42">
        <v>38.069636800000012</v>
      </c>
      <c r="N468">
        <v>6</v>
      </c>
      <c r="O468" s="43">
        <v>43.68</v>
      </c>
      <c r="P468" s="42">
        <v>35</v>
      </c>
      <c r="Q468" s="42">
        <v>15</v>
      </c>
      <c r="R468" s="42">
        <v>15</v>
      </c>
    </row>
    <row r="469" spans="1:18" x14ac:dyDescent="0.3">
      <c r="A469" t="s">
        <v>3924</v>
      </c>
      <c r="B469" s="17">
        <v>45178</v>
      </c>
      <c r="C469" t="s">
        <v>3925</v>
      </c>
      <c r="D469" t="s">
        <v>3926</v>
      </c>
      <c r="E469" t="s">
        <v>3927</v>
      </c>
      <c r="F469" t="s">
        <v>3920</v>
      </c>
      <c r="G469" t="s">
        <v>3921</v>
      </c>
      <c r="H469" t="s">
        <v>3922</v>
      </c>
      <c r="I469">
        <v>1617</v>
      </c>
      <c r="J469" s="41">
        <v>1.7100000000000001E-2</v>
      </c>
      <c r="K469" s="42">
        <v>27.650700000000001</v>
      </c>
      <c r="L469" s="43">
        <v>1.2534999999999998</v>
      </c>
      <c r="M469" s="42">
        <v>34.660152449999998</v>
      </c>
      <c r="N469">
        <v>4</v>
      </c>
      <c r="O469" s="43">
        <v>57.599999999999994</v>
      </c>
      <c r="P469" s="42">
        <v>18</v>
      </c>
      <c r="Q469" s="42">
        <v>4</v>
      </c>
      <c r="R469" s="42">
        <v>9</v>
      </c>
    </row>
    <row r="470" spans="1:18" x14ac:dyDescent="0.3">
      <c r="A470" t="s">
        <v>3924</v>
      </c>
      <c r="B470" s="17">
        <v>45179</v>
      </c>
      <c r="C470" t="s">
        <v>3925</v>
      </c>
      <c r="D470" t="s">
        <v>3926</v>
      </c>
      <c r="E470" t="s">
        <v>3927</v>
      </c>
      <c r="F470" t="s">
        <v>3920</v>
      </c>
      <c r="G470" t="s">
        <v>3921</v>
      </c>
      <c r="H470" t="s">
        <v>3922</v>
      </c>
      <c r="I470">
        <v>2334</v>
      </c>
      <c r="J470" s="41">
        <v>1.5200000000000002E-2</v>
      </c>
      <c r="K470" s="42">
        <v>35.476800000000004</v>
      </c>
      <c r="L470" s="43">
        <v>1.3224999999999998</v>
      </c>
      <c r="M470" s="42">
        <v>46.918067999999998</v>
      </c>
      <c r="N470">
        <v>4</v>
      </c>
      <c r="O470" s="43">
        <v>51.072000000000003</v>
      </c>
      <c r="P470" s="42">
        <v>70</v>
      </c>
      <c r="Q470" s="42">
        <v>13</v>
      </c>
      <c r="R470" s="42">
        <v>21</v>
      </c>
    </row>
    <row r="471" spans="1:18" x14ac:dyDescent="0.3">
      <c r="A471" t="s">
        <v>3924</v>
      </c>
      <c r="B471" s="17">
        <v>45180</v>
      </c>
      <c r="C471" t="s">
        <v>3925</v>
      </c>
      <c r="D471" t="s">
        <v>3926</v>
      </c>
      <c r="E471" t="s">
        <v>3927</v>
      </c>
      <c r="F471" t="s">
        <v>3920</v>
      </c>
      <c r="G471" t="s">
        <v>3921</v>
      </c>
      <c r="H471" t="s">
        <v>3922</v>
      </c>
      <c r="I471">
        <v>1575</v>
      </c>
      <c r="J471" s="41">
        <v>1.5899999999999997E-2</v>
      </c>
      <c r="K471" s="42">
        <v>25.042499999999997</v>
      </c>
      <c r="L471" s="43">
        <v>0.83949999999999991</v>
      </c>
      <c r="M471" s="42">
        <v>21.023178749999996</v>
      </c>
      <c r="N471">
        <v>4</v>
      </c>
      <c r="O471" s="43">
        <v>60.48</v>
      </c>
      <c r="P471" s="42">
        <v>69</v>
      </c>
      <c r="Q471" s="42">
        <v>8</v>
      </c>
      <c r="R471" s="42">
        <v>18</v>
      </c>
    </row>
    <row r="472" spans="1:18" x14ac:dyDescent="0.3">
      <c r="A472" t="s">
        <v>3924</v>
      </c>
      <c r="B472" s="17">
        <v>45181</v>
      </c>
      <c r="C472" t="s">
        <v>3925</v>
      </c>
      <c r="D472" t="s">
        <v>3926</v>
      </c>
      <c r="E472" t="s">
        <v>3927</v>
      </c>
      <c r="F472" t="s">
        <v>3920</v>
      </c>
      <c r="G472" t="s">
        <v>3921</v>
      </c>
      <c r="H472" t="s">
        <v>3922</v>
      </c>
      <c r="I472">
        <v>2375</v>
      </c>
      <c r="J472" s="41">
        <v>2.2000000000000002E-2</v>
      </c>
      <c r="K472" s="42">
        <v>52.250000000000007</v>
      </c>
      <c r="L472" s="43">
        <v>1.6674999999999995</v>
      </c>
      <c r="M472" s="42">
        <v>87.126874999999984</v>
      </c>
      <c r="N472">
        <v>1</v>
      </c>
      <c r="O472" s="43">
        <v>81.311999999999998</v>
      </c>
      <c r="P472" s="42">
        <v>38</v>
      </c>
      <c r="Q472" s="42">
        <v>19</v>
      </c>
      <c r="R472" s="42">
        <v>19.5</v>
      </c>
    </row>
    <row r="473" spans="1:18" x14ac:dyDescent="0.3">
      <c r="A473" t="s">
        <v>3924</v>
      </c>
      <c r="B473" s="17">
        <v>45182</v>
      </c>
      <c r="C473" t="s">
        <v>3925</v>
      </c>
      <c r="D473" t="s">
        <v>3926</v>
      </c>
      <c r="E473" t="s">
        <v>3927</v>
      </c>
      <c r="F473" t="s">
        <v>3920</v>
      </c>
      <c r="G473" t="s">
        <v>3921</v>
      </c>
      <c r="H473" t="s">
        <v>3922</v>
      </c>
      <c r="I473">
        <v>2513</v>
      </c>
      <c r="J473" s="41">
        <v>1.9900000000000001E-2</v>
      </c>
      <c r="K473" s="42">
        <v>50.008700000000005</v>
      </c>
      <c r="L473" s="43">
        <v>0.45999999999999991</v>
      </c>
      <c r="M473" s="42">
        <v>23.004001999999996</v>
      </c>
      <c r="N473">
        <v>3</v>
      </c>
      <c r="O473" s="43">
        <v>51.743999999999993</v>
      </c>
      <c r="P473" s="42">
        <v>29</v>
      </c>
      <c r="Q473" s="42">
        <v>22</v>
      </c>
      <c r="R473" s="42">
        <v>19.5</v>
      </c>
    </row>
    <row r="474" spans="1:18" x14ac:dyDescent="0.3">
      <c r="A474" t="s">
        <v>3924</v>
      </c>
      <c r="B474" s="17">
        <v>45183</v>
      </c>
      <c r="C474" t="s">
        <v>3925</v>
      </c>
      <c r="D474" t="s">
        <v>3926</v>
      </c>
      <c r="E474" t="s">
        <v>3927</v>
      </c>
      <c r="F474" t="s">
        <v>3920</v>
      </c>
      <c r="G474" t="s">
        <v>3921</v>
      </c>
      <c r="H474" t="s">
        <v>3922</v>
      </c>
      <c r="I474">
        <v>2456</v>
      </c>
      <c r="J474" s="41">
        <v>1.5599999999999999E-2</v>
      </c>
      <c r="K474" s="42">
        <v>38.313600000000001</v>
      </c>
      <c r="L474" s="43">
        <v>1.4834999999999998</v>
      </c>
      <c r="M474" s="42">
        <v>56.838225599999994</v>
      </c>
      <c r="N474">
        <v>0</v>
      </c>
      <c r="O474" s="43">
        <v>57.791999999999994</v>
      </c>
      <c r="P474" s="42">
        <v>39</v>
      </c>
      <c r="Q474" s="42">
        <v>1</v>
      </c>
      <c r="R474" s="42">
        <v>6</v>
      </c>
    </row>
    <row r="475" spans="1:18" x14ac:dyDescent="0.3">
      <c r="A475" t="s">
        <v>3924</v>
      </c>
      <c r="B475" s="17">
        <v>45184</v>
      </c>
      <c r="C475" t="s">
        <v>3925</v>
      </c>
      <c r="D475" t="s">
        <v>3926</v>
      </c>
      <c r="E475" t="s">
        <v>3927</v>
      </c>
      <c r="F475" t="s">
        <v>3920</v>
      </c>
      <c r="G475" t="s">
        <v>3921</v>
      </c>
      <c r="H475" t="s">
        <v>3922</v>
      </c>
      <c r="I475">
        <v>2070</v>
      </c>
      <c r="J475" s="41">
        <v>1.7800000000000003E-2</v>
      </c>
      <c r="K475" s="42">
        <v>36.846000000000004</v>
      </c>
      <c r="L475" s="43">
        <v>1.012</v>
      </c>
      <c r="M475" s="42">
        <v>37.288152000000004</v>
      </c>
      <c r="N475">
        <v>3</v>
      </c>
      <c r="O475" s="43">
        <v>57.599999999999994</v>
      </c>
      <c r="P475" s="42">
        <v>63</v>
      </c>
      <c r="Q475" s="42">
        <v>5</v>
      </c>
      <c r="R475" s="42">
        <v>9</v>
      </c>
    </row>
    <row r="476" spans="1:18" x14ac:dyDescent="0.3">
      <c r="A476" t="s">
        <v>3924</v>
      </c>
      <c r="B476" s="17">
        <v>45185</v>
      </c>
      <c r="C476" t="s">
        <v>3925</v>
      </c>
      <c r="D476" t="s">
        <v>3926</v>
      </c>
      <c r="E476" t="s">
        <v>3927</v>
      </c>
      <c r="F476" t="s">
        <v>3920</v>
      </c>
      <c r="G476" t="s">
        <v>3921</v>
      </c>
      <c r="H476" t="s">
        <v>3922</v>
      </c>
      <c r="I476">
        <v>2312</v>
      </c>
      <c r="J476" s="41">
        <v>1.4999999999999999E-2</v>
      </c>
      <c r="K476" s="42">
        <v>34.68</v>
      </c>
      <c r="L476" s="43">
        <v>1.081</v>
      </c>
      <c r="M476" s="42">
        <v>37.489080000000001</v>
      </c>
      <c r="N476">
        <v>3</v>
      </c>
      <c r="O476" s="43">
        <v>65.855999999999995</v>
      </c>
      <c r="P476" s="42">
        <v>48</v>
      </c>
      <c r="Q476" s="42">
        <v>12</v>
      </c>
      <c r="R476" s="42">
        <v>16.5</v>
      </c>
    </row>
    <row r="477" spans="1:18" x14ac:dyDescent="0.3">
      <c r="A477" t="s">
        <v>3924</v>
      </c>
      <c r="B477" s="17">
        <v>45186</v>
      </c>
      <c r="C477" t="s">
        <v>3925</v>
      </c>
      <c r="D477" t="s">
        <v>3926</v>
      </c>
      <c r="E477" t="s">
        <v>3927</v>
      </c>
      <c r="F477" t="s">
        <v>3920</v>
      </c>
      <c r="G477" t="s">
        <v>3921</v>
      </c>
      <c r="H477" t="s">
        <v>3922</v>
      </c>
      <c r="I477">
        <v>1806</v>
      </c>
      <c r="J477" s="41">
        <v>1.43E-2</v>
      </c>
      <c r="K477" s="42">
        <v>25.825800000000001</v>
      </c>
      <c r="L477" s="43">
        <v>0.4945</v>
      </c>
      <c r="M477" s="42">
        <v>12.7708581</v>
      </c>
      <c r="N477">
        <v>4</v>
      </c>
      <c r="O477" s="43">
        <v>88.703999999999994</v>
      </c>
      <c r="P477" s="42">
        <v>42</v>
      </c>
      <c r="Q477" s="42">
        <v>8</v>
      </c>
      <c r="R477" s="42">
        <v>6</v>
      </c>
    </row>
    <row r="478" spans="1:18" x14ac:dyDescent="0.3">
      <c r="A478" t="s">
        <v>3924</v>
      </c>
      <c r="B478" s="17">
        <v>45187</v>
      </c>
      <c r="C478" t="s">
        <v>3925</v>
      </c>
      <c r="D478" t="s">
        <v>3926</v>
      </c>
      <c r="E478" t="s">
        <v>3927</v>
      </c>
      <c r="F478" t="s">
        <v>3920</v>
      </c>
      <c r="G478" t="s">
        <v>3921</v>
      </c>
      <c r="H478" t="s">
        <v>3922</v>
      </c>
      <c r="I478">
        <v>1703</v>
      </c>
      <c r="J478" s="41">
        <v>1.7800000000000003E-2</v>
      </c>
      <c r="K478" s="42">
        <v>30.313400000000005</v>
      </c>
      <c r="L478" s="43">
        <v>0.43700000000000006</v>
      </c>
      <c r="M478" s="42">
        <v>13.246955800000004</v>
      </c>
      <c r="N478">
        <v>1</v>
      </c>
      <c r="O478" s="43">
        <v>150.52799999999999</v>
      </c>
      <c r="P478" s="42">
        <v>39</v>
      </c>
      <c r="Q478" s="42">
        <v>6</v>
      </c>
      <c r="R478" s="42">
        <v>24</v>
      </c>
    </row>
    <row r="479" spans="1:18" x14ac:dyDescent="0.3">
      <c r="A479" t="s">
        <v>3924</v>
      </c>
      <c r="B479" s="17">
        <v>45188</v>
      </c>
      <c r="C479" t="s">
        <v>3925</v>
      </c>
      <c r="D479" t="s">
        <v>3926</v>
      </c>
      <c r="E479" t="s">
        <v>3927</v>
      </c>
      <c r="F479" t="s">
        <v>3920</v>
      </c>
      <c r="G479" t="s">
        <v>3921</v>
      </c>
      <c r="H479" t="s">
        <v>3922</v>
      </c>
      <c r="I479">
        <v>2265</v>
      </c>
      <c r="J479" s="41">
        <v>1.6800000000000002E-2</v>
      </c>
      <c r="K479" s="42">
        <v>38.052000000000007</v>
      </c>
      <c r="L479" s="43">
        <v>1.4834999999999996</v>
      </c>
      <c r="M479" s="42">
        <v>56.450141999999992</v>
      </c>
      <c r="N479">
        <v>2</v>
      </c>
      <c r="O479" s="43">
        <v>159.93600000000001</v>
      </c>
      <c r="P479" s="42">
        <v>47</v>
      </c>
      <c r="Q479" s="42">
        <v>12</v>
      </c>
      <c r="R479" s="42">
        <v>9</v>
      </c>
    </row>
    <row r="480" spans="1:18" x14ac:dyDescent="0.3">
      <c r="A480" t="s">
        <v>3924</v>
      </c>
      <c r="B480" s="17">
        <v>45189</v>
      </c>
      <c r="C480" t="s">
        <v>3925</v>
      </c>
      <c r="D480" t="s">
        <v>3926</v>
      </c>
      <c r="E480" t="s">
        <v>3927</v>
      </c>
      <c r="F480" t="s">
        <v>3920</v>
      </c>
      <c r="G480" t="s">
        <v>3921</v>
      </c>
      <c r="H480" t="s">
        <v>3922</v>
      </c>
      <c r="I480">
        <v>1900</v>
      </c>
      <c r="J480" s="41">
        <v>1.84E-2</v>
      </c>
      <c r="K480" s="42">
        <v>34.96</v>
      </c>
      <c r="L480" s="43">
        <v>0.77049999999999996</v>
      </c>
      <c r="M480" s="42">
        <v>26.936679999999999</v>
      </c>
      <c r="N480">
        <v>2</v>
      </c>
      <c r="O480" s="43">
        <v>48.96</v>
      </c>
      <c r="P480" s="42">
        <v>20</v>
      </c>
      <c r="Q480" s="42">
        <v>5</v>
      </c>
      <c r="R480" s="42">
        <v>13.5</v>
      </c>
    </row>
    <row r="481" spans="1:18" x14ac:dyDescent="0.3">
      <c r="A481" t="s">
        <v>3924</v>
      </c>
      <c r="B481" s="17">
        <v>45190</v>
      </c>
      <c r="C481" t="s">
        <v>3925</v>
      </c>
      <c r="D481" t="s">
        <v>3926</v>
      </c>
      <c r="E481" t="s">
        <v>3927</v>
      </c>
      <c r="F481" t="s">
        <v>3920</v>
      </c>
      <c r="G481" t="s">
        <v>3921</v>
      </c>
      <c r="H481" t="s">
        <v>3922</v>
      </c>
      <c r="I481">
        <v>2019</v>
      </c>
      <c r="J481" s="41">
        <v>1.5800000000000002E-2</v>
      </c>
      <c r="K481" s="42">
        <v>31.900200000000002</v>
      </c>
      <c r="L481" s="43">
        <v>0.26450000000000001</v>
      </c>
      <c r="M481" s="42">
        <v>8.4376029000000017</v>
      </c>
      <c r="N481">
        <v>3</v>
      </c>
      <c r="O481" s="43">
        <v>36.480000000000004</v>
      </c>
      <c r="P481" s="42">
        <v>25</v>
      </c>
      <c r="Q481" s="42">
        <v>13</v>
      </c>
      <c r="R481" s="42">
        <v>16.5</v>
      </c>
    </row>
    <row r="482" spans="1:18" x14ac:dyDescent="0.3">
      <c r="A482" t="s">
        <v>3924</v>
      </c>
      <c r="B482" s="17">
        <v>45191</v>
      </c>
      <c r="C482" t="s">
        <v>3925</v>
      </c>
      <c r="D482" t="s">
        <v>3926</v>
      </c>
      <c r="E482" t="s">
        <v>3927</v>
      </c>
      <c r="F482" t="s">
        <v>3920</v>
      </c>
      <c r="G482" t="s">
        <v>3921</v>
      </c>
      <c r="H482" t="s">
        <v>3922</v>
      </c>
      <c r="I482">
        <v>1681</v>
      </c>
      <c r="J482" s="41">
        <v>2.29E-2</v>
      </c>
      <c r="K482" s="42">
        <v>38.494900000000001</v>
      </c>
      <c r="L482" s="43">
        <v>1.2994999999999999</v>
      </c>
      <c r="M482" s="42">
        <v>50.024122549999994</v>
      </c>
      <c r="N482">
        <v>2</v>
      </c>
      <c r="O482" s="43">
        <v>194.87999999999997</v>
      </c>
      <c r="P482" s="42">
        <v>50</v>
      </c>
      <c r="Q482" s="42">
        <v>10</v>
      </c>
      <c r="R482" s="42">
        <v>15</v>
      </c>
    </row>
    <row r="483" spans="1:18" x14ac:dyDescent="0.3">
      <c r="A483" t="s">
        <v>3924</v>
      </c>
      <c r="B483" s="17">
        <v>45192</v>
      </c>
      <c r="C483" t="s">
        <v>3925</v>
      </c>
      <c r="D483" t="s">
        <v>3926</v>
      </c>
      <c r="E483" t="s">
        <v>3927</v>
      </c>
      <c r="F483" t="s">
        <v>3920</v>
      </c>
      <c r="G483" t="s">
        <v>3921</v>
      </c>
      <c r="H483" t="s">
        <v>3922</v>
      </c>
      <c r="I483">
        <v>2317</v>
      </c>
      <c r="J483" s="41">
        <v>1.7700000000000004E-2</v>
      </c>
      <c r="K483" s="42">
        <v>41.010900000000007</v>
      </c>
      <c r="L483" s="43">
        <v>1.3224999999999998</v>
      </c>
      <c r="M483" s="42">
        <v>54.236915250000003</v>
      </c>
      <c r="N483">
        <v>4</v>
      </c>
      <c r="O483" s="43">
        <v>112.22399999999999</v>
      </c>
      <c r="P483" s="42">
        <v>66</v>
      </c>
      <c r="Q483" s="42">
        <v>7</v>
      </c>
      <c r="R483" s="42">
        <v>18</v>
      </c>
    </row>
    <row r="484" spans="1:18" x14ac:dyDescent="0.3">
      <c r="A484" t="s">
        <v>3924</v>
      </c>
      <c r="B484" s="17">
        <v>45193</v>
      </c>
      <c r="C484" t="s">
        <v>3925</v>
      </c>
      <c r="D484" t="s">
        <v>3926</v>
      </c>
      <c r="E484" t="s">
        <v>3927</v>
      </c>
      <c r="F484" t="s">
        <v>3920</v>
      </c>
      <c r="G484" t="s">
        <v>3921</v>
      </c>
      <c r="H484" t="s">
        <v>3922</v>
      </c>
      <c r="I484">
        <v>2058</v>
      </c>
      <c r="J484" s="41">
        <v>2.12E-2</v>
      </c>
      <c r="K484" s="42">
        <v>43.629600000000003</v>
      </c>
      <c r="L484" s="43">
        <v>1.357</v>
      </c>
      <c r="M484" s="42">
        <v>59.205367200000005</v>
      </c>
      <c r="N484">
        <v>2</v>
      </c>
      <c r="O484" s="43">
        <v>50.88</v>
      </c>
      <c r="P484" s="42">
        <v>46</v>
      </c>
      <c r="Q484" s="42">
        <v>12</v>
      </c>
      <c r="R484" s="42">
        <v>13.5</v>
      </c>
    </row>
    <row r="485" spans="1:18" x14ac:dyDescent="0.3">
      <c r="A485" t="s">
        <v>3924</v>
      </c>
      <c r="B485" s="17">
        <v>45194</v>
      </c>
      <c r="C485" t="s">
        <v>3925</v>
      </c>
      <c r="D485" t="s">
        <v>3926</v>
      </c>
      <c r="E485" t="s">
        <v>3927</v>
      </c>
      <c r="F485" t="s">
        <v>3920</v>
      </c>
      <c r="G485" t="s">
        <v>3921</v>
      </c>
      <c r="H485" t="s">
        <v>3922</v>
      </c>
      <c r="I485">
        <v>1766</v>
      </c>
      <c r="J485" s="41">
        <v>1.9100000000000002E-2</v>
      </c>
      <c r="K485" s="42">
        <v>33.730600000000003</v>
      </c>
      <c r="L485" s="43">
        <v>1.6559999999999999</v>
      </c>
      <c r="M485" s="42">
        <v>55.857873600000005</v>
      </c>
      <c r="N485">
        <v>0</v>
      </c>
      <c r="O485" s="43">
        <v>157.24799999999999</v>
      </c>
      <c r="P485" s="42">
        <v>46</v>
      </c>
      <c r="Q485" s="42">
        <v>1</v>
      </c>
      <c r="R485" s="42">
        <v>9</v>
      </c>
    </row>
    <row r="486" spans="1:18" x14ac:dyDescent="0.3">
      <c r="A486" t="s">
        <v>3924</v>
      </c>
      <c r="B486" s="17">
        <v>45195</v>
      </c>
      <c r="C486" t="s">
        <v>3925</v>
      </c>
      <c r="D486" t="s">
        <v>3926</v>
      </c>
      <c r="E486" t="s">
        <v>3927</v>
      </c>
      <c r="F486" t="s">
        <v>3920</v>
      </c>
      <c r="G486" t="s">
        <v>3921</v>
      </c>
      <c r="H486" t="s">
        <v>3922</v>
      </c>
      <c r="I486">
        <v>1719</v>
      </c>
      <c r="J486" s="41">
        <v>1.43E-2</v>
      </c>
      <c r="K486" s="42">
        <v>24.581700000000001</v>
      </c>
      <c r="L486" s="43">
        <v>0.33350000000000002</v>
      </c>
      <c r="M486" s="42">
        <v>8.1979969500000003</v>
      </c>
      <c r="N486">
        <v>2</v>
      </c>
      <c r="O486" s="43">
        <v>51.84</v>
      </c>
      <c r="P486" s="42">
        <v>51</v>
      </c>
      <c r="Q486" s="42">
        <v>2</v>
      </c>
      <c r="R486" s="42">
        <v>12</v>
      </c>
    </row>
    <row r="487" spans="1:18" x14ac:dyDescent="0.3">
      <c r="A487" t="s">
        <v>3924</v>
      </c>
      <c r="B487" s="17">
        <v>45196</v>
      </c>
      <c r="C487" t="s">
        <v>3925</v>
      </c>
      <c r="D487" t="s">
        <v>3926</v>
      </c>
      <c r="E487" t="s">
        <v>3927</v>
      </c>
      <c r="F487" t="s">
        <v>3920</v>
      </c>
      <c r="G487" t="s">
        <v>3921</v>
      </c>
      <c r="H487" t="s">
        <v>3922</v>
      </c>
      <c r="I487">
        <v>2212</v>
      </c>
      <c r="J487" s="41">
        <v>2.0200000000000003E-2</v>
      </c>
      <c r="K487" s="42">
        <v>44.682400000000008</v>
      </c>
      <c r="L487" s="43">
        <v>1.242</v>
      </c>
      <c r="M487" s="42">
        <v>55.495540800000008</v>
      </c>
      <c r="N487">
        <v>5</v>
      </c>
      <c r="O487" s="43">
        <v>0</v>
      </c>
      <c r="P487" s="42">
        <v>75</v>
      </c>
      <c r="Q487" s="42">
        <v>17</v>
      </c>
      <c r="R487" s="42">
        <v>10.5</v>
      </c>
    </row>
    <row r="488" spans="1:18" x14ac:dyDescent="0.3">
      <c r="A488" t="s">
        <v>3924</v>
      </c>
      <c r="B488" s="17">
        <v>45197</v>
      </c>
      <c r="C488" t="s">
        <v>3925</v>
      </c>
      <c r="D488" t="s">
        <v>3926</v>
      </c>
      <c r="E488" t="s">
        <v>3927</v>
      </c>
      <c r="F488" t="s">
        <v>3920</v>
      </c>
      <c r="G488" t="s">
        <v>3921</v>
      </c>
      <c r="H488" t="s">
        <v>3922</v>
      </c>
      <c r="I488">
        <v>1978</v>
      </c>
      <c r="J488" s="41">
        <v>1.43E-2</v>
      </c>
      <c r="K488" s="42">
        <v>28.285399999999999</v>
      </c>
      <c r="L488" s="43">
        <v>1.2995000000000001</v>
      </c>
      <c r="M488" s="42">
        <v>36.756877299999999</v>
      </c>
      <c r="N488">
        <v>5</v>
      </c>
      <c r="O488" s="43">
        <v>174.04799999999997</v>
      </c>
      <c r="P488" s="42">
        <v>51</v>
      </c>
      <c r="Q488" s="42">
        <v>16</v>
      </c>
      <c r="R488" s="42">
        <v>9</v>
      </c>
    </row>
    <row r="489" spans="1:18" x14ac:dyDescent="0.3">
      <c r="A489" t="s">
        <v>3924</v>
      </c>
      <c r="B489" s="17">
        <v>45198</v>
      </c>
      <c r="C489" t="s">
        <v>3925</v>
      </c>
      <c r="D489" t="s">
        <v>3926</v>
      </c>
      <c r="E489" t="s">
        <v>3927</v>
      </c>
      <c r="F489" t="s">
        <v>3920</v>
      </c>
      <c r="G489" t="s">
        <v>3921</v>
      </c>
      <c r="H489" t="s">
        <v>3922</v>
      </c>
      <c r="I489">
        <v>2140</v>
      </c>
      <c r="J489" s="41">
        <v>2.06E-2</v>
      </c>
      <c r="K489" s="42">
        <v>44.084000000000003</v>
      </c>
      <c r="L489" s="43">
        <v>0.43699999999999994</v>
      </c>
      <c r="M489" s="42">
        <v>19.264707999999999</v>
      </c>
      <c r="N489">
        <v>1</v>
      </c>
      <c r="O489" s="43">
        <v>176.73599999999999</v>
      </c>
      <c r="P489" s="42">
        <v>62</v>
      </c>
      <c r="Q489" s="42">
        <v>22</v>
      </c>
      <c r="R489" s="42">
        <v>18</v>
      </c>
    </row>
    <row r="490" spans="1:18" x14ac:dyDescent="0.3">
      <c r="A490" t="s">
        <v>3924</v>
      </c>
      <c r="B490" s="17">
        <v>45199</v>
      </c>
      <c r="C490" t="s">
        <v>3925</v>
      </c>
      <c r="D490" t="s">
        <v>3926</v>
      </c>
      <c r="E490" t="s">
        <v>3927</v>
      </c>
      <c r="F490" t="s">
        <v>3920</v>
      </c>
      <c r="G490" t="s">
        <v>3921</v>
      </c>
      <c r="H490" t="s">
        <v>3922</v>
      </c>
      <c r="I490">
        <v>1721</v>
      </c>
      <c r="J490" s="41">
        <v>1.6399999999999998E-2</v>
      </c>
      <c r="K490" s="42">
        <v>28.224399999999996</v>
      </c>
      <c r="L490" s="43">
        <v>1.0464999999999998</v>
      </c>
      <c r="M490" s="42">
        <v>29.536834599999988</v>
      </c>
      <c r="N490">
        <v>3</v>
      </c>
      <c r="O490" s="43">
        <v>124.32</v>
      </c>
      <c r="P490" s="42">
        <v>50</v>
      </c>
      <c r="Q490" s="42">
        <v>11</v>
      </c>
      <c r="R490" s="42">
        <v>7.5</v>
      </c>
    </row>
    <row r="491" spans="1:18" x14ac:dyDescent="0.3">
      <c r="A491" t="s">
        <v>3924</v>
      </c>
      <c r="B491" s="17">
        <v>45200</v>
      </c>
      <c r="C491" t="s">
        <v>3925</v>
      </c>
      <c r="D491" t="s">
        <v>3926</v>
      </c>
      <c r="E491" t="s">
        <v>3927</v>
      </c>
      <c r="F491" t="s">
        <v>3920</v>
      </c>
      <c r="G491" t="s">
        <v>3921</v>
      </c>
      <c r="H491" t="s">
        <v>3922</v>
      </c>
      <c r="I491">
        <v>2801</v>
      </c>
      <c r="J491" s="41">
        <v>1.7700000000000004E-2</v>
      </c>
      <c r="K491" s="42">
        <v>49.577700000000014</v>
      </c>
      <c r="L491" s="43">
        <v>0.27599999999999997</v>
      </c>
      <c r="M491" s="42">
        <v>13.683445200000003</v>
      </c>
      <c r="N491">
        <v>3</v>
      </c>
      <c r="O491" s="43">
        <v>48.96</v>
      </c>
      <c r="P491" s="42">
        <v>72</v>
      </c>
      <c r="Q491" s="42">
        <v>1</v>
      </c>
      <c r="R491" s="42">
        <v>10.5</v>
      </c>
    </row>
    <row r="492" spans="1:18" x14ac:dyDescent="0.3">
      <c r="A492" t="s">
        <v>3924</v>
      </c>
      <c r="B492" s="17">
        <v>45201</v>
      </c>
      <c r="C492" t="s">
        <v>3925</v>
      </c>
      <c r="D492" t="s">
        <v>3926</v>
      </c>
      <c r="E492" t="s">
        <v>3927</v>
      </c>
      <c r="F492" t="s">
        <v>3920</v>
      </c>
      <c r="G492" t="s">
        <v>3921</v>
      </c>
      <c r="H492" t="s">
        <v>3922</v>
      </c>
      <c r="I492">
        <v>2005</v>
      </c>
      <c r="J492" s="41">
        <v>1.8000000000000002E-2</v>
      </c>
      <c r="K492" s="42">
        <v>36.090000000000003</v>
      </c>
      <c r="L492" s="43">
        <v>0.40249999999999997</v>
      </c>
      <c r="M492" s="42">
        <v>14.526225</v>
      </c>
      <c r="N492">
        <v>3</v>
      </c>
      <c r="O492" s="43">
        <v>28.799999999999997</v>
      </c>
      <c r="P492" s="42">
        <v>25</v>
      </c>
      <c r="Q492" s="42">
        <v>13</v>
      </c>
      <c r="R492" s="42">
        <v>10.5</v>
      </c>
    </row>
    <row r="493" spans="1:18" x14ac:dyDescent="0.3">
      <c r="A493" t="s">
        <v>3924</v>
      </c>
      <c r="B493" s="17">
        <v>45202</v>
      </c>
      <c r="C493" t="s">
        <v>3925</v>
      </c>
      <c r="D493" t="s">
        <v>3926</v>
      </c>
      <c r="E493" t="s">
        <v>3927</v>
      </c>
      <c r="F493" t="s">
        <v>3920</v>
      </c>
      <c r="G493" t="s">
        <v>3921</v>
      </c>
      <c r="H493" t="s">
        <v>3922</v>
      </c>
      <c r="I493">
        <v>1949</v>
      </c>
      <c r="J493" s="41">
        <v>2.1700000000000001E-2</v>
      </c>
      <c r="K493" s="42">
        <v>42.293300000000002</v>
      </c>
      <c r="L493" s="43">
        <v>1.6329999999999998</v>
      </c>
      <c r="M493" s="42">
        <v>69.064958899999993</v>
      </c>
      <c r="N493">
        <v>6</v>
      </c>
      <c r="O493" s="43">
        <v>153.88800000000001</v>
      </c>
      <c r="P493" s="42">
        <v>39</v>
      </c>
      <c r="Q493" s="42">
        <v>1</v>
      </c>
      <c r="R493" s="42">
        <v>7.5</v>
      </c>
    </row>
    <row r="494" spans="1:18" x14ac:dyDescent="0.3">
      <c r="A494" t="s">
        <v>3924</v>
      </c>
      <c r="B494" s="17">
        <v>45203</v>
      </c>
      <c r="C494" t="s">
        <v>3925</v>
      </c>
      <c r="D494" t="s">
        <v>3926</v>
      </c>
      <c r="E494" t="s">
        <v>3927</v>
      </c>
      <c r="F494" t="s">
        <v>3920</v>
      </c>
      <c r="G494" t="s">
        <v>3921</v>
      </c>
      <c r="H494" t="s">
        <v>3922</v>
      </c>
      <c r="I494">
        <v>1694</v>
      </c>
      <c r="J494" s="41">
        <v>1.95E-2</v>
      </c>
      <c r="K494" s="42">
        <v>33.033000000000001</v>
      </c>
      <c r="L494" s="43">
        <v>0.91999999999999993</v>
      </c>
      <c r="M494" s="42">
        <v>30.390359999999998</v>
      </c>
      <c r="N494">
        <v>4</v>
      </c>
      <c r="O494" s="43">
        <v>114.91200000000001</v>
      </c>
      <c r="P494" s="42">
        <v>59</v>
      </c>
      <c r="Q494" s="42">
        <v>12</v>
      </c>
      <c r="R494" s="42">
        <v>15</v>
      </c>
    </row>
    <row r="495" spans="1:18" x14ac:dyDescent="0.3">
      <c r="A495" t="s">
        <v>3924</v>
      </c>
      <c r="B495" s="17">
        <v>45204</v>
      </c>
      <c r="C495" t="s">
        <v>3925</v>
      </c>
      <c r="D495" t="s">
        <v>3926</v>
      </c>
      <c r="E495" t="s">
        <v>3927</v>
      </c>
      <c r="F495" t="s">
        <v>3920</v>
      </c>
      <c r="G495" t="s">
        <v>3921</v>
      </c>
      <c r="H495" t="s">
        <v>3922</v>
      </c>
      <c r="I495">
        <v>2334</v>
      </c>
      <c r="J495" s="41">
        <v>1.49E-2</v>
      </c>
      <c r="K495" s="42">
        <v>34.776600000000002</v>
      </c>
      <c r="L495" s="43">
        <v>1.1959999999999997</v>
      </c>
      <c r="M495" s="42">
        <v>41.592813599999992</v>
      </c>
      <c r="N495">
        <v>2</v>
      </c>
      <c r="O495" s="43">
        <v>55.680000000000007</v>
      </c>
      <c r="P495" s="42">
        <v>67</v>
      </c>
      <c r="Q495" s="42">
        <v>15</v>
      </c>
      <c r="R495" s="42">
        <v>7.5</v>
      </c>
    </row>
    <row r="496" spans="1:18" x14ac:dyDescent="0.3">
      <c r="A496" t="s">
        <v>3924</v>
      </c>
      <c r="B496" s="17">
        <v>45205</v>
      </c>
      <c r="C496" t="s">
        <v>3925</v>
      </c>
      <c r="D496" t="s">
        <v>3926</v>
      </c>
      <c r="E496" t="s">
        <v>3927</v>
      </c>
      <c r="F496" t="s">
        <v>3920</v>
      </c>
      <c r="G496" t="s">
        <v>3921</v>
      </c>
      <c r="H496" t="s">
        <v>3922</v>
      </c>
      <c r="I496">
        <v>1712</v>
      </c>
      <c r="J496" s="41">
        <v>1.77E-2</v>
      </c>
      <c r="K496" s="42">
        <v>30.302400000000002</v>
      </c>
      <c r="L496" s="43">
        <v>0.40249999999999997</v>
      </c>
      <c r="M496" s="42">
        <v>12.196716</v>
      </c>
      <c r="N496">
        <v>2</v>
      </c>
      <c r="O496" s="43">
        <v>61.151999999999987</v>
      </c>
      <c r="P496" s="42">
        <v>21</v>
      </c>
      <c r="Q496" s="42">
        <v>8</v>
      </c>
      <c r="R496" s="42">
        <v>9</v>
      </c>
    </row>
    <row r="497" spans="1:18" x14ac:dyDescent="0.3">
      <c r="A497" t="s">
        <v>3924</v>
      </c>
      <c r="B497" s="17">
        <v>45206</v>
      </c>
      <c r="C497" t="s">
        <v>3925</v>
      </c>
      <c r="D497" t="s">
        <v>3926</v>
      </c>
      <c r="E497" t="s">
        <v>3927</v>
      </c>
      <c r="F497" t="s">
        <v>3920</v>
      </c>
      <c r="G497" t="s">
        <v>3921</v>
      </c>
      <c r="H497" t="s">
        <v>3922</v>
      </c>
      <c r="I497">
        <v>2093</v>
      </c>
      <c r="J497" s="41">
        <v>1.8100000000000005E-2</v>
      </c>
      <c r="K497" s="42">
        <v>37.883300000000013</v>
      </c>
      <c r="L497" s="43">
        <v>0.60949999999999993</v>
      </c>
      <c r="M497" s="42">
        <v>23.089871350000006</v>
      </c>
      <c r="N497">
        <v>1</v>
      </c>
      <c r="O497" s="43">
        <v>77.279999999999987</v>
      </c>
      <c r="P497" s="42">
        <v>31</v>
      </c>
      <c r="Q497" s="42">
        <v>6</v>
      </c>
      <c r="R497" s="42">
        <v>13.5</v>
      </c>
    </row>
    <row r="498" spans="1:18" x14ac:dyDescent="0.3">
      <c r="A498" t="s">
        <v>3924</v>
      </c>
      <c r="B498" s="17">
        <v>45207</v>
      </c>
      <c r="C498" t="s">
        <v>3925</v>
      </c>
      <c r="D498" t="s">
        <v>3926</v>
      </c>
      <c r="E498" t="s">
        <v>3927</v>
      </c>
      <c r="F498" t="s">
        <v>3920</v>
      </c>
      <c r="G498" t="s">
        <v>3921</v>
      </c>
      <c r="H498" t="s">
        <v>3922</v>
      </c>
      <c r="I498">
        <v>2638</v>
      </c>
      <c r="J498" s="41">
        <v>1.9200000000000002E-2</v>
      </c>
      <c r="K498" s="42">
        <v>50.649600000000007</v>
      </c>
      <c r="L498" s="43">
        <v>0.54050000000000009</v>
      </c>
      <c r="M498" s="42">
        <v>27.376108800000008</v>
      </c>
      <c r="N498">
        <v>3</v>
      </c>
      <c r="O498" s="43">
        <v>37.440000000000005</v>
      </c>
      <c r="P498" s="42">
        <v>32</v>
      </c>
      <c r="Q498" s="42">
        <v>3</v>
      </c>
      <c r="R498" s="42">
        <v>18</v>
      </c>
    </row>
    <row r="499" spans="1:18" x14ac:dyDescent="0.3">
      <c r="A499" t="s">
        <v>3924</v>
      </c>
      <c r="B499" s="17">
        <v>45208</v>
      </c>
      <c r="C499" t="s">
        <v>3925</v>
      </c>
      <c r="D499" t="s">
        <v>3926</v>
      </c>
      <c r="E499" t="s">
        <v>3927</v>
      </c>
      <c r="F499" t="s">
        <v>3920</v>
      </c>
      <c r="G499" t="s">
        <v>3921</v>
      </c>
      <c r="H499" t="s">
        <v>3922</v>
      </c>
      <c r="I499">
        <v>2755</v>
      </c>
      <c r="J499" s="41">
        <v>1.49E-2</v>
      </c>
      <c r="K499" s="42">
        <v>41.049500000000002</v>
      </c>
      <c r="L499" s="43">
        <v>1.5409999999999999</v>
      </c>
      <c r="M499" s="42">
        <v>63.257279500000003</v>
      </c>
      <c r="N499">
        <v>4</v>
      </c>
      <c r="O499" s="43">
        <v>192.864</v>
      </c>
      <c r="P499" s="42">
        <v>55</v>
      </c>
      <c r="Q499" s="42">
        <v>1</v>
      </c>
      <c r="R499" s="42">
        <v>10.5</v>
      </c>
    </row>
    <row r="500" spans="1:18" x14ac:dyDescent="0.3">
      <c r="A500" t="s">
        <v>3924</v>
      </c>
      <c r="B500" s="17">
        <v>45209</v>
      </c>
      <c r="C500" t="s">
        <v>3925</v>
      </c>
      <c r="D500" t="s">
        <v>3926</v>
      </c>
      <c r="E500" t="s">
        <v>3927</v>
      </c>
      <c r="F500" t="s">
        <v>3920</v>
      </c>
      <c r="G500" t="s">
        <v>3921</v>
      </c>
      <c r="H500" t="s">
        <v>3922</v>
      </c>
      <c r="I500">
        <v>1836</v>
      </c>
      <c r="J500" s="41">
        <v>1.2700000000000003E-2</v>
      </c>
      <c r="K500" s="42">
        <v>23.317200000000007</v>
      </c>
      <c r="L500" s="43">
        <v>0.253</v>
      </c>
      <c r="M500" s="42">
        <v>5.8992516000000021</v>
      </c>
      <c r="N500">
        <v>3</v>
      </c>
      <c r="O500" s="43">
        <v>79.968000000000004</v>
      </c>
      <c r="P500" s="42">
        <v>50</v>
      </c>
      <c r="Q500" s="42">
        <v>24</v>
      </c>
      <c r="R500" s="42">
        <v>13.5</v>
      </c>
    </row>
    <row r="501" spans="1:18" x14ac:dyDescent="0.3">
      <c r="A501" t="s">
        <v>3924</v>
      </c>
      <c r="B501" s="17">
        <v>45210</v>
      </c>
      <c r="C501" t="s">
        <v>3925</v>
      </c>
      <c r="D501" t="s">
        <v>3926</v>
      </c>
      <c r="E501" t="s">
        <v>3927</v>
      </c>
      <c r="F501" t="s">
        <v>3920</v>
      </c>
      <c r="G501" t="s">
        <v>3921</v>
      </c>
      <c r="H501" t="s">
        <v>3922</v>
      </c>
      <c r="I501">
        <v>2548</v>
      </c>
      <c r="J501" s="41">
        <v>2.01E-2</v>
      </c>
      <c r="K501" s="42">
        <v>51.214799999999997</v>
      </c>
      <c r="L501" s="43">
        <v>1.2535000000000001</v>
      </c>
      <c r="M501" s="42">
        <v>64.197751800000006</v>
      </c>
      <c r="N501">
        <v>2</v>
      </c>
      <c r="O501" s="43">
        <v>49.92</v>
      </c>
      <c r="P501" s="42">
        <v>64</v>
      </c>
      <c r="Q501" s="42">
        <v>6</v>
      </c>
      <c r="R501" s="42">
        <v>12</v>
      </c>
    </row>
    <row r="502" spans="1:18" x14ac:dyDescent="0.3">
      <c r="A502" t="s">
        <v>3924</v>
      </c>
      <c r="B502" s="17">
        <v>45211</v>
      </c>
      <c r="C502" t="s">
        <v>3925</v>
      </c>
      <c r="D502" t="s">
        <v>3926</v>
      </c>
      <c r="E502" t="s">
        <v>3927</v>
      </c>
      <c r="F502" t="s">
        <v>3920</v>
      </c>
      <c r="G502" t="s">
        <v>3921</v>
      </c>
      <c r="H502" t="s">
        <v>3922</v>
      </c>
      <c r="I502">
        <v>1741</v>
      </c>
      <c r="J502" s="41">
        <v>1.55E-2</v>
      </c>
      <c r="K502" s="42">
        <v>26.985499999999998</v>
      </c>
      <c r="L502" s="43">
        <v>1.3454999999999999</v>
      </c>
      <c r="M502" s="42">
        <v>36.308990249999994</v>
      </c>
      <c r="N502">
        <v>3</v>
      </c>
      <c r="O502" s="43">
        <v>18.240000000000002</v>
      </c>
      <c r="P502" s="42">
        <v>48</v>
      </c>
      <c r="Q502" s="42">
        <v>7</v>
      </c>
      <c r="R502" s="42">
        <v>6</v>
      </c>
    </row>
    <row r="503" spans="1:18" x14ac:dyDescent="0.3">
      <c r="A503" t="s">
        <v>3924</v>
      </c>
      <c r="B503" s="17">
        <v>45212</v>
      </c>
      <c r="C503" t="s">
        <v>3925</v>
      </c>
      <c r="D503" t="s">
        <v>3926</v>
      </c>
      <c r="E503" t="s">
        <v>3927</v>
      </c>
      <c r="F503" t="s">
        <v>3920</v>
      </c>
      <c r="G503" t="s">
        <v>3921</v>
      </c>
      <c r="H503" t="s">
        <v>3922</v>
      </c>
      <c r="I503">
        <v>2341</v>
      </c>
      <c r="J503" s="41">
        <v>1.9299999999999998E-2</v>
      </c>
      <c r="K503" s="42">
        <v>45.181299999999993</v>
      </c>
      <c r="L503" s="43">
        <v>1.6099999999999999</v>
      </c>
      <c r="M503" s="42">
        <v>72.74189299999999</v>
      </c>
      <c r="N503">
        <v>5</v>
      </c>
      <c r="O503" s="43">
        <v>65.183999999999997</v>
      </c>
      <c r="P503" s="42">
        <v>81</v>
      </c>
      <c r="Q503" s="42">
        <v>1</v>
      </c>
      <c r="R503" s="42">
        <v>10.5</v>
      </c>
    </row>
    <row r="504" spans="1:18" x14ac:dyDescent="0.3">
      <c r="A504" t="s">
        <v>3924</v>
      </c>
      <c r="B504" s="17">
        <v>45213</v>
      </c>
      <c r="C504" t="s">
        <v>3925</v>
      </c>
      <c r="D504" t="s">
        <v>3926</v>
      </c>
      <c r="E504" t="s">
        <v>3927</v>
      </c>
      <c r="F504" t="s">
        <v>3920</v>
      </c>
      <c r="G504" t="s">
        <v>3921</v>
      </c>
      <c r="H504" t="s">
        <v>3922</v>
      </c>
      <c r="I504">
        <v>2202</v>
      </c>
      <c r="J504" s="41">
        <v>1.5900000000000001E-2</v>
      </c>
      <c r="K504" s="42">
        <v>35.011800000000001</v>
      </c>
      <c r="L504" s="43">
        <v>0.77049999999999996</v>
      </c>
      <c r="M504" s="42">
        <v>26.976591899999999</v>
      </c>
      <c r="N504">
        <v>4</v>
      </c>
      <c r="O504" s="43">
        <v>59.807999999999993</v>
      </c>
      <c r="P504" s="42">
        <v>36</v>
      </c>
      <c r="Q504" s="42">
        <v>13</v>
      </c>
      <c r="R504" s="42">
        <v>18</v>
      </c>
    </row>
    <row r="505" spans="1:18" x14ac:dyDescent="0.3">
      <c r="A505" t="s">
        <v>3924</v>
      </c>
      <c r="B505" s="17">
        <v>45214</v>
      </c>
      <c r="C505" t="s">
        <v>3925</v>
      </c>
      <c r="D505" t="s">
        <v>3926</v>
      </c>
      <c r="E505" t="s">
        <v>3927</v>
      </c>
      <c r="F505" t="s">
        <v>3920</v>
      </c>
      <c r="G505" t="s">
        <v>3921</v>
      </c>
      <c r="H505" t="s">
        <v>3922</v>
      </c>
      <c r="I505">
        <v>1999</v>
      </c>
      <c r="J505" s="41">
        <v>1.43E-2</v>
      </c>
      <c r="K505" s="42">
        <v>28.585699999999999</v>
      </c>
      <c r="L505" s="43">
        <v>0.86249999999999993</v>
      </c>
      <c r="M505" s="42">
        <v>24.655166249999997</v>
      </c>
      <c r="N505">
        <v>3</v>
      </c>
      <c r="O505" s="43">
        <v>12.48</v>
      </c>
      <c r="P505" s="42">
        <v>67</v>
      </c>
      <c r="Q505" s="42">
        <v>4</v>
      </c>
      <c r="R505" s="42">
        <v>15</v>
      </c>
    </row>
    <row r="506" spans="1:18" x14ac:dyDescent="0.3">
      <c r="A506" t="s">
        <v>3924</v>
      </c>
      <c r="B506" s="17">
        <v>45215</v>
      </c>
      <c r="C506" t="s">
        <v>3925</v>
      </c>
      <c r="D506" t="s">
        <v>3926</v>
      </c>
      <c r="E506" t="s">
        <v>3927</v>
      </c>
      <c r="F506" t="s">
        <v>3920</v>
      </c>
      <c r="G506" t="s">
        <v>3921</v>
      </c>
      <c r="H506" t="s">
        <v>3922</v>
      </c>
      <c r="I506">
        <v>1582</v>
      </c>
      <c r="J506" s="41">
        <v>1.9900000000000001E-2</v>
      </c>
      <c r="K506" s="42">
        <v>31.481800000000003</v>
      </c>
      <c r="L506" s="43">
        <v>1.1615</v>
      </c>
      <c r="M506" s="42">
        <v>36.566110700000003</v>
      </c>
      <c r="N506">
        <v>4</v>
      </c>
      <c r="O506" s="43">
        <v>102.81599999999999</v>
      </c>
      <c r="P506" s="42">
        <v>35</v>
      </c>
      <c r="Q506" s="42">
        <v>7</v>
      </c>
      <c r="R506" s="42">
        <v>7.5</v>
      </c>
    </row>
    <row r="507" spans="1:18" x14ac:dyDescent="0.3">
      <c r="A507" t="s">
        <v>3924</v>
      </c>
      <c r="B507" s="17">
        <v>45216</v>
      </c>
      <c r="C507" t="s">
        <v>3925</v>
      </c>
      <c r="D507" t="s">
        <v>3926</v>
      </c>
      <c r="E507" t="s">
        <v>3927</v>
      </c>
      <c r="F507" t="s">
        <v>3920</v>
      </c>
      <c r="G507" t="s">
        <v>3921</v>
      </c>
      <c r="H507" t="s">
        <v>3922</v>
      </c>
      <c r="I507">
        <v>2205</v>
      </c>
      <c r="J507" s="41">
        <v>2.0499999999999997E-2</v>
      </c>
      <c r="K507" s="42">
        <v>45.202499999999993</v>
      </c>
      <c r="L507" s="43">
        <v>1.357</v>
      </c>
      <c r="M507" s="42">
        <v>61.339792499999987</v>
      </c>
      <c r="N507">
        <v>2</v>
      </c>
      <c r="O507" s="43">
        <v>102.14400000000001</v>
      </c>
      <c r="P507" s="42">
        <v>41</v>
      </c>
      <c r="Q507" s="42">
        <v>4</v>
      </c>
      <c r="R507" s="42">
        <v>15</v>
      </c>
    </row>
    <row r="508" spans="1:18" x14ac:dyDescent="0.3">
      <c r="A508" t="s">
        <v>3924</v>
      </c>
      <c r="B508" s="17">
        <v>45217</v>
      </c>
      <c r="C508" t="s">
        <v>3925</v>
      </c>
      <c r="D508" t="s">
        <v>3926</v>
      </c>
      <c r="E508" t="s">
        <v>3927</v>
      </c>
      <c r="F508" t="s">
        <v>3920</v>
      </c>
      <c r="G508" t="s">
        <v>3921</v>
      </c>
      <c r="H508" t="s">
        <v>3922</v>
      </c>
      <c r="I508">
        <v>2103</v>
      </c>
      <c r="J508" s="41">
        <v>1.9700000000000002E-2</v>
      </c>
      <c r="K508" s="42">
        <v>41.429100000000005</v>
      </c>
      <c r="L508" s="43">
        <v>0.20699999999999999</v>
      </c>
      <c r="M508" s="42">
        <v>8.5758237000000008</v>
      </c>
      <c r="N508">
        <v>6</v>
      </c>
      <c r="O508" s="43">
        <v>184.12799999999999</v>
      </c>
      <c r="P508" s="42">
        <v>29</v>
      </c>
      <c r="Q508" s="42">
        <v>9</v>
      </c>
      <c r="R508" s="42">
        <v>15</v>
      </c>
    </row>
    <row r="509" spans="1:18" x14ac:dyDescent="0.3">
      <c r="A509" t="s">
        <v>3924</v>
      </c>
      <c r="B509" s="17">
        <v>45218</v>
      </c>
      <c r="C509" t="s">
        <v>3925</v>
      </c>
      <c r="D509" t="s">
        <v>3926</v>
      </c>
      <c r="E509" t="s">
        <v>3927</v>
      </c>
      <c r="F509" t="s">
        <v>3920</v>
      </c>
      <c r="G509" t="s">
        <v>3921</v>
      </c>
      <c r="H509" t="s">
        <v>3922</v>
      </c>
      <c r="I509">
        <v>2560</v>
      </c>
      <c r="J509" s="41">
        <v>1.4200000000000001E-2</v>
      </c>
      <c r="K509" s="42">
        <v>36.352000000000004</v>
      </c>
      <c r="L509" s="43">
        <v>0.59799999999999986</v>
      </c>
      <c r="M509" s="42">
        <v>21.738495999999998</v>
      </c>
      <c r="N509">
        <v>7</v>
      </c>
      <c r="O509" s="43">
        <v>112.896</v>
      </c>
      <c r="P509" s="42">
        <v>71</v>
      </c>
      <c r="Q509" s="42">
        <v>18</v>
      </c>
      <c r="R509" s="42">
        <v>7.5</v>
      </c>
    </row>
    <row r="510" spans="1:18" x14ac:dyDescent="0.3">
      <c r="A510" t="s">
        <v>3924</v>
      </c>
      <c r="B510" s="17">
        <v>45219</v>
      </c>
      <c r="C510" t="s">
        <v>3925</v>
      </c>
      <c r="D510" t="s">
        <v>3926</v>
      </c>
      <c r="E510" t="s">
        <v>3927</v>
      </c>
      <c r="F510" t="s">
        <v>3920</v>
      </c>
      <c r="G510" t="s">
        <v>3921</v>
      </c>
      <c r="H510" t="s">
        <v>3922</v>
      </c>
      <c r="I510">
        <v>2366</v>
      </c>
      <c r="J510" s="41">
        <v>1.8200000000000001E-2</v>
      </c>
      <c r="K510" s="42">
        <v>43.061199999999999</v>
      </c>
      <c r="L510" s="43">
        <v>0.81649999999999989</v>
      </c>
      <c r="M510" s="42">
        <v>35.159469799999997</v>
      </c>
      <c r="N510">
        <v>5</v>
      </c>
      <c r="O510" s="43">
        <v>130.36799999999999</v>
      </c>
      <c r="P510" s="42">
        <v>46</v>
      </c>
      <c r="Q510" s="42">
        <v>12</v>
      </c>
      <c r="R510" s="42">
        <v>9</v>
      </c>
    </row>
    <row r="511" spans="1:18" x14ac:dyDescent="0.3">
      <c r="A511" t="s">
        <v>3924</v>
      </c>
      <c r="B511" s="17">
        <v>45220</v>
      </c>
      <c r="C511" t="s">
        <v>3925</v>
      </c>
      <c r="D511" t="s">
        <v>3926</v>
      </c>
      <c r="E511" t="s">
        <v>3927</v>
      </c>
      <c r="F511" t="s">
        <v>3920</v>
      </c>
      <c r="G511" t="s">
        <v>3921</v>
      </c>
      <c r="H511" t="s">
        <v>3922</v>
      </c>
      <c r="I511">
        <v>2458</v>
      </c>
      <c r="J511" s="41">
        <v>1.8499999999999999E-2</v>
      </c>
      <c r="K511" s="42">
        <v>45.472999999999999</v>
      </c>
      <c r="L511" s="43">
        <v>0.44849999999999995</v>
      </c>
      <c r="M511" s="42">
        <v>20.394640499999998</v>
      </c>
      <c r="N511">
        <v>4</v>
      </c>
      <c r="O511" s="43">
        <v>153.88800000000001</v>
      </c>
      <c r="P511" s="42">
        <v>48</v>
      </c>
      <c r="Q511" s="42">
        <v>24</v>
      </c>
      <c r="R511" s="42">
        <v>9</v>
      </c>
    </row>
    <row r="512" spans="1:18" x14ac:dyDescent="0.3">
      <c r="A512" t="s">
        <v>3924</v>
      </c>
      <c r="B512" s="17">
        <v>45221</v>
      </c>
      <c r="C512" t="s">
        <v>3925</v>
      </c>
      <c r="D512" t="s">
        <v>3926</v>
      </c>
      <c r="E512" t="s">
        <v>3927</v>
      </c>
      <c r="F512" t="s">
        <v>3920</v>
      </c>
      <c r="G512" t="s">
        <v>3921</v>
      </c>
      <c r="H512" t="s">
        <v>3922</v>
      </c>
      <c r="I512">
        <v>2390</v>
      </c>
      <c r="J512" s="41">
        <v>1.6600000000000004E-2</v>
      </c>
      <c r="K512" s="42">
        <v>39.674000000000007</v>
      </c>
      <c r="L512" s="43">
        <v>0.621</v>
      </c>
      <c r="M512" s="42">
        <v>24.637554000000005</v>
      </c>
      <c r="N512">
        <v>5</v>
      </c>
      <c r="O512" s="43">
        <v>68.543999999999997</v>
      </c>
      <c r="P512" s="42">
        <v>78</v>
      </c>
      <c r="Q512" s="42">
        <v>6</v>
      </c>
      <c r="R512" s="42">
        <v>16.5</v>
      </c>
    </row>
    <row r="513" spans="1:18" x14ac:dyDescent="0.3">
      <c r="A513" t="s">
        <v>3924</v>
      </c>
      <c r="B513" s="17">
        <v>45222</v>
      </c>
      <c r="C513" t="s">
        <v>3925</v>
      </c>
      <c r="D513" t="s">
        <v>3926</v>
      </c>
      <c r="E513" t="s">
        <v>3927</v>
      </c>
      <c r="F513" t="s">
        <v>3920</v>
      </c>
      <c r="G513" t="s">
        <v>3921</v>
      </c>
      <c r="H513" t="s">
        <v>3922</v>
      </c>
      <c r="I513">
        <v>1916</v>
      </c>
      <c r="J513" s="41">
        <v>1.4100000000000003E-2</v>
      </c>
      <c r="K513" s="42">
        <v>27.015600000000006</v>
      </c>
      <c r="L513" s="43">
        <v>0.24149999999999996</v>
      </c>
      <c r="M513" s="42">
        <v>6.5242674000000003</v>
      </c>
      <c r="N513">
        <v>5</v>
      </c>
      <c r="O513" s="43">
        <v>84.671999999999997</v>
      </c>
      <c r="P513" s="42">
        <v>69</v>
      </c>
      <c r="Q513" s="42">
        <v>1</v>
      </c>
      <c r="R513" s="42">
        <v>15</v>
      </c>
    </row>
    <row r="514" spans="1:18" x14ac:dyDescent="0.3">
      <c r="A514" t="s">
        <v>3924</v>
      </c>
      <c r="B514" s="17">
        <v>45223</v>
      </c>
      <c r="C514" t="s">
        <v>3925</v>
      </c>
      <c r="D514" t="s">
        <v>3926</v>
      </c>
      <c r="E514" t="s">
        <v>3927</v>
      </c>
      <c r="F514" t="s">
        <v>3920</v>
      </c>
      <c r="G514" t="s">
        <v>3921</v>
      </c>
      <c r="H514" t="s">
        <v>3922</v>
      </c>
      <c r="I514">
        <v>2688</v>
      </c>
      <c r="J514" s="41">
        <v>2.24E-2</v>
      </c>
      <c r="K514" s="42">
        <v>60.211199999999998</v>
      </c>
      <c r="L514" s="43">
        <v>1.1499999999999999</v>
      </c>
      <c r="M514" s="42">
        <v>69.242879999999985</v>
      </c>
      <c r="N514">
        <v>8</v>
      </c>
      <c r="O514" s="43">
        <v>100.8</v>
      </c>
      <c r="P514" s="42">
        <v>42</v>
      </c>
      <c r="Q514" s="42">
        <v>3</v>
      </c>
      <c r="R514" s="42">
        <v>18</v>
      </c>
    </row>
    <row r="515" spans="1:18" x14ac:dyDescent="0.3">
      <c r="A515" t="s">
        <v>3924</v>
      </c>
      <c r="B515" s="17">
        <v>45224</v>
      </c>
      <c r="C515" t="s">
        <v>3925</v>
      </c>
      <c r="D515" t="s">
        <v>3926</v>
      </c>
      <c r="E515" t="s">
        <v>3927</v>
      </c>
      <c r="F515" t="s">
        <v>3920</v>
      </c>
      <c r="G515" t="s">
        <v>3921</v>
      </c>
      <c r="H515" t="s">
        <v>3922</v>
      </c>
      <c r="I515">
        <v>1840</v>
      </c>
      <c r="J515" s="41">
        <v>1.5200000000000002E-2</v>
      </c>
      <c r="K515" s="42">
        <v>27.968000000000004</v>
      </c>
      <c r="L515" s="43">
        <v>0.55200000000000005</v>
      </c>
      <c r="M515" s="42">
        <v>15.438336000000003</v>
      </c>
      <c r="N515">
        <v>3</v>
      </c>
      <c r="O515" s="43">
        <v>88.031999999999996</v>
      </c>
      <c r="P515" s="42">
        <v>54</v>
      </c>
      <c r="Q515" s="42">
        <v>24</v>
      </c>
      <c r="R515" s="42">
        <v>18</v>
      </c>
    </row>
    <row r="516" spans="1:18" x14ac:dyDescent="0.3">
      <c r="A516" t="s">
        <v>3924</v>
      </c>
      <c r="B516" s="17">
        <v>45225</v>
      </c>
      <c r="C516" t="s">
        <v>3925</v>
      </c>
      <c r="D516" t="s">
        <v>3926</v>
      </c>
      <c r="E516" t="s">
        <v>3927</v>
      </c>
      <c r="F516" t="s">
        <v>3920</v>
      </c>
      <c r="G516" t="s">
        <v>3921</v>
      </c>
      <c r="H516" t="s">
        <v>3922</v>
      </c>
      <c r="I516">
        <v>2361</v>
      </c>
      <c r="J516" s="41">
        <v>1.5800000000000002E-2</v>
      </c>
      <c r="K516" s="42">
        <v>37.303800000000003</v>
      </c>
      <c r="L516" s="43">
        <v>0.81649999999999989</v>
      </c>
      <c r="M516" s="42">
        <v>30.458552699999998</v>
      </c>
      <c r="N516">
        <v>3</v>
      </c>
      <c r="O516" s="43">
        <v>28.799999999999997</v>
      </c>
      <c r="P516" s="42">
        <v>45</v>
      </c>
      <c r="Q516" s="42">
        <v>19</v>
      </c>
      <c r="R516" s="42">
        <v>10.5</v>
      </c>
    </row>
    <row r="517" spans="1:18" x14ac:dyDescent="0.3">
      <c r="A517" t="s">
        <v>3924</v>
      </c>
      <c r="B517" s="17">
        <v>45226</v>
      </c>
      <c r="C517" t="s">
        <v>3925</v>
      </c>
      <c r="D517" t="s">
        <v>3926</v>
      </c>
      <c r="E517" t="s">
        <v>3927</v>
      </c>
      <c r="F517" t="s">
        <v>3920</v>
      </c>
      <c r="G517" t="s">
        <v>3921</v>
      </c>
      <c r="H517" t="s">
        <v>3922</v>
      </c>
      <c r="I517">
        <v>1824</v>
      </c>
      <c r="J517" s="41">
        <v>1.7800000000000003E-2</v>
      </c>
      <c r="K517" s="42">
        <v>32.467200000000005</v>
      </c>
      <c r="L517" s="43">
        <v>0.52899999999999991</v>
      </c>
      <c r="M517" s="42">
        <v>17.175148799999999</v>
      </c>
      <c r="N517">
        <v>4</v>
      </c>
      <c r="O517" s="43">
        <v>67.2</v>
      </c>
      <c r="P517" s="42">
        <v>48</v>
      </c>
      <c r="Q517" s="42">
        <v>6</v>
      </c>
      <c r="R517" s="42">
        <v>6</v>
      </c>
    </row>
    <row r="518" spans="1:18" x14ac:dyDescent="0.3">
      <c r="A518" t="s">
        <v>3924</v>
      </c>
      <c r="B518" s="17">
        <v>45227</v>
      </c>
      <c r="C518" t="s">
        <v>3925</v>
      </c>
      <c r="D518" t="s">
        <v>3926</v>
      </c>
      <c r="E518" t="s">
        <v>3927</v>
      </c>
      <c r="F518" t="s">
        <v>3920</v>
      </c>
      <c r="G518" t="s">
        <v>3921</v>
      </c>
      <c r="H518" t="s">
        <v>3922</v>
      </c>
      <c r="I518">
        <v>2221</v>
      </c>
      <c r="J518" s="41">
        <v>1.77E-2</v>
      </c>
      <c r="K518" s="42">
        <v>39.311700000000002</v>
      </c>
      <c r="L518" s="43">
        <v>0.98899999999999999</v>
      </c>
      <c r="M518" s="42">
        <v>38.879271299999999</v>
      </c>
      <c r="N518">
        <v>6</v>
      </c>
      <c r="O518" s="43">
        <v>40.32</v>
      </c>
      <c r="P518" s="42">
        <v>21</v>
      </c>
      <c r="Q518" s="42">
        <v>12</v>
      </c>
      <c r="R518" s="42">
        <v>18</v>
      </c>
    </row>
    <row r="519" spans="1:18" x14ac:dyDescent="0.3">
      <c r="A519" t="s">
        <v>3924</v>
      </c>
      <c r="B519" s="17">
        <v>45228</v>
      </c>
      <c r="C519" t="s">
        <v>3925</v>
      </c>
      <c r="D519" t="s">
        <v>3926</v>
      </c>
      <c r="E519" t="s">
        <v>3927</v>
      </c>
      <c r="F519" t="s">
        <v>3920</v>
      </c>
      <c r="G519" t="s">
        <v>3921</v>
      </c>
      <c r="H519" t="s">
        <v>3922</v>
      </c>
      <c r="I519">
        <v>1577</v>
      </c>
      <c r="J519" s="41">
        <v>2.0999999999999998E-2</v>
      </c>
      <c r="K519" s="42">
        <v>33.116999999999997</v>
      </c>
      <c r="L519" s="43">
        <v>0.48299999999999993</v>
      </c>
      <c r="M519" s="42">
        <v>15.995510999999997</v>
      </c>
      <c r="N519">
        <v>4</v>
      </c>
      <c r="O519" s="43">
        <v>89.376000000000005</v>
      </c>
      <c r="P519" s="42">
        <v>66</v>
      </c>
      <c r="Q519" s="42">
        <v>3</v>
      </c>
      <c r="R519" s="42">
        <v>15</v>
      </c>
    </row>
    <row r="520" spans="1:18" x14ac:dyDescent="0.3">
      <c r="A520" t="s">
        <v>3924</v>
      </c>
      <c r="B520" s="17">
        <v>45229</v>
      </c>
      <c r="C520" t="s">
        <v>3925</v>
      </c>
      <c r="D520" t="s">
        <v>3926</v>
      </c>
      <c r="E520" t="s">
        <v>3927</v>
      </c>
      <c r="F520" t="s">
        <v>3920</v>
      </c>
      <c r="G520" t="s">
        <v>3921</v>
      </c>
      <c r="H520" t="s">
        <v>3922</v>
      </c>
      <c r="I520">
        <v>2428</v>
      </c>
      <c r="J520" s="41">
        <v>1.4500000000000001E-2</v>
      </c>
      <c r="K520" s="42">
        <v>35.206000000000003</v>
      </c>
      <c r="L520" s="43">
        <v>1.2649999999999999</v>
      </c>
      <c r="M520" s="42">
        <v>44.535589999999999</v>
      </c>
      <c r="N520">
        <v>6</v>
      </c>
      <c r="O520" s="43">
        <v>153.21599999999998</v>
      </c>
      <c r="P520" s="42">
        <v>26</v>
      </c>
      <c r="Q520" s="42">
        <v>26</v>
      </c>
      <c r="R520" s="42">
        <v>15</v>
      </c>
    </row>
    <row r="521" spans="1:18" x14ac:dyDescent="0.3">
      <c r="A521" t="s">
        <v>3924</v>
      </c>
      <c r="B521" s="17">
        <v>45230</v>
      </c>
      <c r="C521" t="s">
        <v>3925</v>
      </c>
      <c r="D521" t="s">
        <v>3926</v>
      </c>
      <c r="E521" t="s">
        <v>3927</v>
      </c>
      <c r="F521" t="s">
        <v>3920</v>
      </c>
      <c r="G521" t="s">
        <v>3921</v>
      </c>
      <c r="H521" t="s">
        <v>3922</v>
      </c>
      <c r="I521">
        <v>1776</v>
      </c>
      <c r="J521" s="41">
        <v>1.6399999999999998E-2</v>
      </c>
      <c r="K521" s="42">
        <v>29.126399999999997</v>
      </c>
      <c r="L521" s="43">
        <v>0.98899999999999988</v>
      </c>
      <c r="M521" s="42">
        <v>28.806009599999992</v>
      </c>
      <c r="N521">
        <v>3</v>
      </c>
      <c r="O521" s="43">
        <v>24.96</v>
      </c>
      <c r="P521" s="42">
        <v>73</v>
      </c>
      <c r="Q521" s="42">
        <v>10</v>
      </c>
      <c r="R521" s="42">
        <v>15</v>
      </c>
    </row>
    <row r="522" spans="1:18" x14ac:dyDescent="0.3">
      <c r="A522" t="s">
        <v>3924</v>
      </c>
      <c r="B522" s="17">
        <v>45231</v>
      </c>
      <c r="C522" t="s">
        <v>3925</v>
      </c>
      <c r="D522" t="s">
        <v>3926</v>
      </c>
      <c r="E522" t="s">
        <v>3927</v>
      </c>
      <c r="F522" t="s">
        <v>3920</v>
      </c>
      <c r="G522" t="s">
        <v>3921</v>
      </c>
      <c r="H522" t="s">
        <v>3922</v>
      </c>
      <c r="I522">
        <v>2444</v>
      </c>
      <c r="J522" s="41">
        <v>1.9400000000000001E-2</v>
      </c>
      <c r="K522" s="42">
        <v>47.413600000000002</v>
      </c>
      <c r="L522" s="43">
        <v>1.4719999999999998</v>
      </c>
      <c r="M522" s="42">
        <v>69.792819199999997</v>
      </c>
      <c r="N522">
        <v>7</v>
      </c>
      <c r="O522" s="43">
        <v>47.039999999999992</v>
      </c>
      <c r="P522" s="42">
        <v>50</v>
      </c>
      <c r="Q522" s="42">
        <v>25</v>
      </c>
      <c r="R522" s="42">
        <v>22.5</v>
      </c>
    </row>
    <row r="523" spans="1:18" x14ac:dyDescent="0.3">
      <c r="A523" t="s">
        <v>3924</v>
      </c>
      <c r="B523" s="17">
        <v>45232</v>
      </c>
      <c r="C523" t="s">
        <v>3925</v>
      </c>
      <c r="D523" t="s">
        <v>3926</v>
      </c>
      <c r="E523" t="s">
        <v>3927</v>
      </c>
      <c r="F523" t="s">
        <v>3920</v>
      </c>
      <c r="G523" t="s">
        <v>3921</v>
      </c>
      <c r="H523" t="s">
        <v>3922</v>
      </c>
      <c r="I523">
        <v>2582</v>
      </c>
      <c r="J523" s="41">
        <v>1.8100000000000002E-2</v>
      </c>
      <c r="K523" s="42">
        <v>46.734200000000001</v>
      </c>
      <c r="L523" s="43">
        <v>1.3340000000000001</v>
      </c>
      <c r="M523" s="42">
        <v>62.343422800000006</v>
      </c>
      <c r="N523">
        <v>6</v>
      </c>
      <c r="O523" s="43">
        <v>42.335999999999999</v>
      </c>
      <c r="P523" s="42">
        <v>16</v>
      </c>
      <c r="Q523" s="42">
        <v>26</v>
      </c>
      <c r="R523" s="42">
        <v>18</v>
      </c>
    </row>
    <row r="524" spans="1:18" x14ac:dyDescent="0.3">
      <c r="A524" t="s">
        <v>3924</v>
      </c>
      <c r="B524" s="17">
        <v>45233</v>
      </c>
      <c r="C524" t="s">
        <v>3925</v>
      </c>
      <c r="D524" t="s">
        <v>3926</v>
      </c>
      <c r="E524" t="s">
        <v>3927</v>
      </c>
      <c r="F524" t="s">
        <v>3920</v>
      </c>
      <c r="G524" t="s">
        <v>3921</v>
      </c>
      <c r="H524" t="s">
        <v>3922</v>
      </c>
      <c r="I524">
        <v>2436</v>
      </c>
      <c r="J524" s="41">
        <v>1.77E-2</v>
      </c>
      <c r="K524" s="42">
        <v>43.117200000000004</v>
      </c>
      <c r="L524" s="43">
        <v>0.35649999999999998</v>
      </c>
      <c r="M524" s="42">
        <v>15.3712818</v>
      </c>
      <c r="N524">
        <v>8</v>
      </c>
      <c r="O524" s="43">
        <v>78.623999999999995</v>
      </c>
      <c r="P524" s="42">
        <v>35</v>
      </c>
      <c r="Q524" s="42">
        <v>9</v>
      </c>
      <c r="R524" s="42">
        <v>21</v>
      </c>
    </row>
    <row r="525" spans="1:18" x14ac:dyDescent="0.3">
      <c r="A525" t="s">
        <v>3924</v>
      </c>
      <c r="B525" s="17">
        <v>45234</v>
      </c>
      <c r="C525" t="s">
        <v>3925</v>
      </c>
      <c r="D525" t="s">
        <v>3926</v>
      </c>
      <c r="E525" t="s">
        <v>3927</v>
      </c>
      <c r="F525" t="s">
        <v>3920</v>
      </c>
      <c r="G525" t="s">
        <v>3921</v>
      </c>
      <c r="H525" t="s">
        <v>3922</v>
      </c>
      <c r="I525">
        <v>1838</v>
      </c>
      <c r="J525" s="41">
        <v>1.9800000000000002E-2</v>
      </c>
      <c r="K525" s="42">
        <v>36.392400000000002</v>
      </c>
      <c r="L525" s="43">
        <v>1.4259999999999999</v>
      </c>
      <c r="M525" s="42">
        <v>51.895562400000003</v>
      </c>
      <c r="N525">
        <v>4</v>
      </c>
      <c r="O525" s="43">
        <v>33.6</v>
      </c>
      <c r="P525" s="42">
        <v>47</v>
      </c>
      <c r="Q525" s="42">
        <v>5</v>
      </c>
      <c r="R525" s="42">
        <v>15</v>
      </c>
    </row>
    <row r="526" spans="1:18" x14ac:dyDescent="0.3">
      <c r="A526" t="s">
        <v>3924</v>
      </c>
      <c r="B526" s="17">
        <v>45235</v>
      </c>
      <c r="C526" t="s">
        <v>3925</v>
      </c>
      <c r="D526" t="s">
        <v>3926</v>
      </c>
      <c r="E526" t="s">
        <v>3927</v>
      </c>
      <c r="F526" t="s">
        <v>3920</v>
      </c>
      <c r="G526" t="s">
        <v>3921</v>
      </c>
      <c r="H526" t="s">
        <v>3922</v>
      </c>
      <c r="I526">
        <v>1857</v>
      </c>
      <c r="J526" s="41">
        <v>1.7100000000000001E-2</v>
      </c>
      <c r="K526" s="42">
        <v>31.7547</v>
      </c>
      <c r="L526" s="43">
        <v>0.54049999999999998</v>
      </c>
      <c r="M526" s="42">
        <v>17.163415349999998</v>
      </c>
      <c r="N526">
        <v>8</v>
      </c>
      <c r="O526" s="43">
        <v>150.52799999999999</v>
      </c>
      <c r="P526" s="42">
        <v>59</v>
      </c>
      <c r="Q526" s="42">
        <v>12</v>
      </c>
      <c r="R526" s="42">
        <v>13.5</v>
      </c>
    </row>
    <row r="527" spans="1:18" x14ac:dyDescent="0.3">
      <c r="A527" t="s">
        <v>3924</v>
      </c>
      <c r="B527" s="17">
        <v>45236</v>
      </c>
      <c r="C527" t="s">
        <v>3925</v>
      </c>
      <c r="D527" t="s">
        <v>3926</v>
      </c>
      <c r="E527" t="s">
        <v>3927</v>
      </c>
      <c r="F527" t="s">
        <v>3920</v>
      </c>
      <c r="G527" t="s">
        <v>3921</v>
      </c>
      <c r="H527" t="s">
        <v>3922</v>
      </c>
      <c r="I527">
        <v>2596</v>
      </c>
      <c r="J527" s="41">
        <v>1.72E-2</v>
      </c>
      <c r="K527" s="42">
        <v>44.651200000000003</v>
      </c>
      <c r="L527" s="43">
        <v>0.72449999999999992</v>
      </c>
      <c r="M527" s="42">
        <v>32.3497944</v>
      </c>
      <c r="N527">
        <v>3</v>
      </c>
      <c r="O527" s="43">
        <v>225.11999999999998</v>
      </c>
      <c r="P527" s="42">
        <v>67</v>
      </c>
      <c r="Q527" s="42">
        <v>17</v>
      </c>
      <c r="R527" s="42">
        <v>13.5</v>
      </c>
    </row>
    <row r="528" spans="1:18" x14ac:dyDescent="0.3">
      <c r="A528" t="s">
        <v>3924</v>
      </c>
      <c r="B528" s="17">
        <v>45237</v>
      </c>
      <c r="C528" t="s">
        <v>3925</v>
      </c>
      <c r="D528" t="s">
        <v>3926</v>
      </c>
      <c r="E528" t="s">
        <v>3927</v>
      </c>
      <c r="F528" t="s">
        <v>3920</v>
      </c>
      <c r="G528" t="s">
        <v>3921</v>
      </c>
      <c r="H528" t="s">
        <v>3922</v>
      </c>
      <c r="I528">
        <v>1640</v>
      </c>
      <c r="J528" s="41">
        <v>2.0400000000000001E-2</v>
      </c>
      <c r="K528" s="42">
        <v>33.456000000000003</v>
      </c>
      <c r="L528" s="43">
        <v>1.012</v>
      </c>
      <c r="M528" s="42">
        <v>33.857472000000001</v>
      </c>
      <c r="N528">
        <v>4</v>
      </c>
      <c r="O528" s="43">
        <v>108.19199999999999</v>
      </c>
      <c r="P528" s="42">
        <v>69</v>
      </c>
      <c r="Q528" s="42">
        <v>13</v>
      </c>
      <c r="R528" s="42">
        <v>15</v>
      </c>
    </row>
    <row r="529" spans="1:18" x14ac:dyDescent="0.3">
      <c r="A529" t="s">
        <v>3924</v>
      </c>
      <c r="B529" s="17">
        <v>45238</v>
      </c>
      <c r="C529" t="s">
        <v>3925</v>
      </c>
      <c r="D529" t="s">
        <v>3926</v>
      </c>
      <c r="E529" t="s">
        <v>3927</v>
      </c>
      <c r="F529" t="s">
        <v>3920</v>
      </c>
      <c r="G529" t="s">
        <v>3921</v>
      </c>
      <c r="H529" t="s">
        <v>3922</v>
      </c>
      <c r="I529">
        <v>1517</v>
      </c>
      <c r="J529" s="41">
        <v>1.7300000000000003E-2</v>
      </c>
      <c r="K529" s="42">
        <v>26.244100000000003</v>
      </c>
      <c r="L529" s="43">
        <v>0.91999999999999993</v>
      </c>
      <c r="M529" s="42">
        <v>24.144572</v>
      </c>
      <c r="N529">
        <v>5</v>
      </c>
      <c r="O529" s="43">
        <v>149.85599999999999</v>
      </c>
      <c r="P529" s="42">
        <v>38</v>
      </c>
      <c r="Q529" s="42">
        <v>5</v>
      </c>
      <c r="R529" s="42">
        <v>15</v>
      </c>
    </row>
    <row r="530" spans="1:18" x14ac:dyDescent="0.3">
      <c r="A530" t="s">
        <v>3924</v>
      </c>
      <c r="B530" s="17">
        <v>45239</v>
      </c>
      <c r="C530" t="s">
        <v>3925</v>
      </c>
      <c r="D530" t="s">
        <v>3926</v>
      </c>
      <c r="E530" t="s">
        <v>3927</v>
      </c>
      <c r="F530" t="s">
        <v>3920</v>
      </c>
      <c r="G530" t="s">
        <v>3921</v>
      </c>
      <c r="H530" t="s">
        <v>3922</v>
      </c>
      <c r="I530">
        <v>2495</v>
      </c>
      <c r="J530" s="41">
        <v>1.8700000000000001E-2</v>
      </c>
      <c r="K530" s="42">
        <v>46.656500000000001</v>
      </c>
      <c r="L530" s="43">
        <v>0.86249999999999993</v>
      </c>
      <c r="M530" s="42">
        <v>40.241231249999998</v>
      </c>
      <c r="N530">
        <v>7</v>
      </c>
      <c r="O530" s="43">
        <v>33.6</v>
      </c>
      <c r="P530" s="42">
        <v>63</v>
      </c>
      <c r="Q530" s="42">
        <v>5</v>
      </c>
      <c r="R530" s="42">
        <v>15</v>
      </c>
    </row>
    <row r="531" spans="1:18" x14ac:dyDescent="0.3">
      <c r="A531" t="s">
        <v>3924</v>
      </c>
      <c r="B531" s="17">
        <v>45240</v>
      </c>
      <c r="C531" t="s">
        <v>3925</v>
      </c>
      <c r="D531" t="s">
        <v>3926</v>
      </c>
      <c r="E531" t="s">
        <v>3927</v>
      </c>
      <c r="F531" t="s">
        <v>3920</v>
      </c>
      <c r="G531" t="s">
        <v>3921</v>
      </c>
      <c r="H531" t="s">
        <v>3922</v>
      </c>
      <c r="I531">
        <v>1695</v>
      </c>
      <c r="J531" s="41">
        <v>1.4100000000000001E-2</v>
      </c>
      <c r="K531" s="42">
        <v>23.899500000000003</v>
      </c>
      <c r="L531" s="43">
        <v>1.38</v>
      </c>
      <c r="M531" s="42">
        <v>32.981310000000001</v>
      </c>
      <c r="N531">
        <v>4</v>
      </c>
      <c r="O531" s="43">
        <v>36.480000000000004</v>
      </c>
      <c r="P531" s="42">
        <v>43</v>
      </c>
      <c r="Q531" s="42">
        <v>3</v>
      </c>
      <c r="R531" s="42">
        <v>15</v>
      </c>
    </row>
    <row r="532" spans="1:18" x14ac:dyDescent="0.3">
      <c r="A532" t="s">
        <v>3924</v>
      </c>
      <c r="B532" s="17">
        <v>45241</v>
      </c>
      <c r="C532" t="s">
        <v>3925</v>
      </c>
      <c r="D532" t="s">
        <v>3926</v>
      </c>
      <c r="E532" t="s">
        <v>3927</v>
      </c>
      <c r="F532" t="s">
        <v>3920</v>
      </c>
      <c r="G532" t="s">
        <v>3921</v>
      </c>
      <c r="H532" t="s">
        <v>3922</v>
      </c>
      <c r="I532">
        <v>2613</v>
      </c>
      <c r="J532" s="41">
        <v>1.2700000000000003E-2</v>
      </c>
      <c r="K532" s="42">
        <v>33.185100000000006</v>
      </c>
      <c r="L532" s="43">
        <v>0.73599999999999999</v>
      </c>
      <c r="M532" s="42">
        <v>24.424233600000004</v>
      </c>
      <c r="N532">
        <v>6</v>
      </c>
      <c r="O532" s="43">
        <v>69.887999999999991</v>
      </c>
      <c r="P532" s="42">
        <v>70</v>
      </c>
      <c r="Q532" s="42">
        <v>9</v>
      </c>
      <c r="R532" s="42">
        <v>12</v>
      </c>
    </row>
    <row r="533" spans="1:18" x14ac:dyDescent="0.3">
      <c r="A533" t="s">
        <v>3924</v>
      </c>
      <c r="B533" s="17">
        <v>45242</v>
      </c>
      <c r="C533" t="s">
        <v>3925</v>
      </c>
      <c r="D533" t="s">
        <v>3926</v>
      </c>
      <c r="E533" t="s">
        <v>3927</v>
      </c>
      <c r="F533" t="s">
        <v>3920</v>
      </c>
      <c r="G533" t="s">
        <v>3921</v>
      </c>
      <c r="H533" t="s">
        <v>3922</v>
      </c>
      <c r="I533">
        <v>2675</v>
      </c>
      <c r="J533" s="41">
        <v>1.8800000000000001E-2</v>
      </c>
      <c r="K533" s="42">
        <v>50.29</v>
      </c>
      <c r="L533" s="43">
        <v>0.52900000000000003</v>
      </c>
      <c r="M533" s="42">
        <v>26.60341</v>
      </c>
      <c r="N533">
        <v>3</v>
      </c>
      <c r="O533" s="43">
        <v>25.92</v>
      </c>
      <c r="P533" s="42">
        <v>75</v>
      </c>
      <c r="Q533" s="42">
        <v>14</v>
      </c>
      <c r="R533" s="42">
        <v>12</v>
      </c>
    </row>
    <row r="534" spans="1:18" x14ac:dyDescent="0.3">
      <c r="A534" t="s">
        <v>3924</v>
      </c>
      <c r="B534" s="17">
        <v>45243</v>
      </c>
      <c r="C534" t="s">
        <v>3925</v>
      </c>
      <c r="D534" t="s">
        <v>3926</v>
      </c>
      <c r="E534" t="s">
        <v>3927</v>
      </c>
      <c r="F534" t="s">
        <v>3920</v>
      </c>
      <c r="G534" t="s">
        <v>3921</v>
      </c>
      <c r="H534" t="s">
        <v>3922</v>
      </c>
      <c r="I534">
        <v>1704</v>
      </c>
      <c r="J534" s="41">
        <v>1.5400000000000002E-2</v>
      </c>
      <c r="K534" s="42">
        <v>26.241600000000005</v>
      </c>
      <c r="L534" s="43">
        <v>0.50600000000000001</v>
      </c>
      <c r="M534" s="42">
        <v>13.278249600000002</v>
      </c>
      <c r="N534">
        <v>3</v>
      </c>
      <c r="O534" s="43">
        <v>55.680000000000007</v>
      </c>
      <c r="P534" s="42">
        <v>57</v>
      </c>
      <c r="Q534" s="42">
        <v>19</v>
      </c>
      <c r="R534" s="42">
        <v>9</v>
      </c>
    </row>
    <row r="535" spans="1:18" x14ac:dyDescent="0.3">
      <c r="A535" t="s">
        <v>3924</v>
      </c>
      <c r="B535" s="17">
        <v>45244</v>
      </c>
      <c r="C535" t="s">
        <v>3925</v>
      </c>
      <c r="D535" t="s">
        <v>3926</v>
      </c>
      <c r="E535" t="s">
        <v>3927</v>
      </c>
      <c r="F535" t="s">
        <v>3920</v>
      </c>
      <c r="G535" t="s">
        <v>3921</v>
      </c>
      <c r="H535" t="s">
        <v>3922</v>
      </c>
      <c r="I535">
        <v>2656</v>
      </c>
      <c r="J535" s="41">
        <v>1.9500000000000003E-2</v>
      </c>
      <c r="K535" s="42">
        <v>51.792000000000009</v>
      </c>
      <c r="L535" s="43">
        <v>0.54049999999999998</v>
      </c>
      <c r="M535" s="42">
        <v>27.993576000000004</v>
      </c>
      <c r="N535">
        <v>6</v>
      </c>
      <c r="O535" s="43">
        <v>26.880000000000003</v>
      </c>
      <c r="P535" s="42">
        <v>67</v>
      </c>
      <c r="Q535" s="42">
        <v>18</v>
      </c>
      <c r="R535" s="42">
        <v>9</v>
      </c>
    </row>
    <row r="536" spans="1:18" x14ac:dyDescent="0.3">
      <c r="A536" t="s">
        <v>3924</v>
      </c>
      <c r="B536" s="17">
        <v>45245</v>
      </c>
      <c r="C536" t="s">
        <v>3925</v>
      </c>
      <c r="D536" t="s">
        <v>3926</v>
      </c>
      <c r="E536" t="s">
        <v>3927</v>
      </c>
      <c r="F536" t="s">
        <v>3920</v>
      </c>
      <c r="G536" t="s">
        <v>3921</v>
      </c>
      <c r="H536" t="s">
        <v>3922</v>
      </c>
      <c r="I536">
        <v>1761</v>
      </c>
      <c r="J536" s="41">
        <v>1.9E-2</v>
      </c>
      <c r="K536" s="42">
        <v>33.458999999999996</v>
      </c>
      <c r="L536" s="43">
        <v>1.4029999999999998</v>
      </c>
      <c r="M536" s="42">
        <v>46.942976999999985</v>
      </c>
      <c r="N536">
        <v>6</v>
      </c>
      <c r="O536" s="43">
        <v>48.96</v>
      </c>
      <c r="P536" s="42">
        <v>29</v>
      </c>
      <c r="Q536" s="42">
        <v>8</v>
      </c>
      <c r="R536" s="42">
        <v>15</v>
      </c>
    </row>
    <row r="537" spans="1:18" x14ac:dyDescent="0.3">
      <c r="A537" t="s">
        <v>3924</v>
      </c>
      <c r="B537" s="17">
        <v>45246</v>
      </c>
      <c r="C537" t="s">
        <v>3925</v>
      </c>
      <c r="D537" t="s">
        <v>3926</v>
      </c>
      <c r="E537" t="s">
        <v>3927</v>
      </c>
      <c r="F537" t="s">
        <v>3920</v>
      </c>
      <c r="G537" t="s">
        <v>3921</v>
      </c>
      <c r="H537" t="s">
        <v>3922</v>
      </c>
      <c r="I537">
        <v>2236</v>
      </c>
      <c r="J537" s="41">
        <v>1.66E-2</v>
      </c>
      <c r="K537" s="42">
        <v>37.117600000000003</v>
      </c>
      <c r="L537" s="43">
        <v>0.27600000000000002</v>
      </c>
      <c r="M537" s="42">
        <v>10.244457600000002</v>
      </c>
      <c r="N537">
        <v>6</v>
      </c>
      <c r="O537" s="43">
        <v>73.24799999999999</v>
      </c>
      <c r="P537" s="42">
        <v>38</v>
      </c>
      <c r="Q537" s="42">
        <v>7</v>
      </c>
      <c r="R537" s="42">
        <v>18</v>
      </c>
    </row>
    <row r="538" spans="1:18" x14ac:dyDescent="0.3">
      <c r="A538" t="s">
        <v>3924</v>
      </c>
      <c r="B538" s="17">
        <v>45247</v>
      </c>
      <c r="C538" t="s">
        <v>3925</v>
      </c>
      <c r="D538" t="s">
        <v>3926</v>
      </c>
      <c r="E538" t="s">
        <v>3927</v>
      </c>
      <c r="F538" t="s">
        <v>3920</v>
      </c>
      <c r="G538" t="s">
        <v>3921</v>
      </c>
      <c r="H538" t="s">
        <v>3922</v>
      </c>
      <c r="I538">
        <v>2464</v>
      </c>
      <c r="J538" s="41">
        <v>2.3700000000000002E-2</v>
      </c>
      <c r="K538" s="42">
        <v>58.396800000000006</v>
      </c>
      <c r="L538" s="43">
        <v>0.72449999999999992</v>
      </c>
      <c r="M538" s="42">
        <v>42.3084816</v>
      </c>
      <c r="N538">
        <v>6</v>
      </c>
      <c r="O538" s="43">
        <v>17.28</v>
      </c>
      <c r="P538" s="42">
        <v>78</v>
      </c>
      <c r="Q538" s="42">
        <v>3</v>
      </c>
      <c r="R538" s="42">
        <v>15</v>
      </c>
    </row>
    <row r="539" spans="1:18" x14ac:dyDescent="0.3">
      <c r="A539" t="s">
        <v>3924</v>
      </c>
      <c r="B539" s="17">
        <v>45248</v>
      </c>
      <c r="C539" t="s">
        <v>3925</v>
      </c>
      <c r="D539" t="s">
        <v>3926</v>
      </c>
      <c r="E539" t="s">
        <v>3927</v>
      </c>
      <c r="F539" t="s">
        <v>3920</v>
      </c>
      <c r="G539" t="s">
        <v>3921</v>
      </c>
      <c r="H539" t="s">
        <v>3922</v>
      </c>
      <c r="I539">
        <v>2096</v>
      </c>
      <c r="J539" s="41">
        <v>1.44E-2</v>
      </c>
      <c r="K539" s="42">
        <v>30.182399999999998</v>
      </c>
      <c r="L539" s="43">
        <v>1.0004999999999999</v>
      </c>
      <c r="M539" s="42">
        <v>30.197491199999995</v>
      </c>
      <c r="N539">
        <v>7</v>
      </c>
      <c r="O539" s="43">
        <v>120.96</v>
      </c>
      <c r="P539" s="42">
        <v>27</v>
      </c>
      <c r="Q539" s="42">
        <v>18</v>
      </c>
      <c r="R539" s="42">
        <v>7.5</v>
      </c>
    </row>
    <row r="540" spans="1:18" x14ac:dyDescent="0.3">
      <c r="A540" t="s">
        <v>3924</v>
      </c>
      <c r="B540" s="17">
        <v>45249</v>
      </c>
      <c r="C540" t="s">
        <v>3925</v>
      </c>
      <c r="D540" t="s">
        <v>3926</v>
      </c>
      <c r="E540" t="s">
        <v>3927</v>
      </c>
      <c r="F540" t="s">
        <v>3920</v>
      </c>
      <c r="G540" t="s">
        <v>3921</v>
      </c>
      <c r="H540" t="s">
        <v>3922</v>
      </c>
      <c r="I540">
        <v>2602</v>
      </c>
      <c r="J540" s="41">
        <v>1.6900000000000002E-2</v>
      </c>
      <c r="K540" s="42">
        <v>43.973800000000004</v>
      </c>
      <c r="L540" s="43">
        <v>0.85099999999999998</v>
      </c>
      <c r="M540" s="42">
        <v>37.421703800000003</v>
      </c>
      <c r="N540">
        <v>3</v>
      </c>
      <c r="O540" s="43">
        <v>47.711999999999996</v>
      </c>
      <c r="P540" s="42">
        <v>55</v>
      </c>
      <c r="Q540" s="42">
        <v>21</v>
      </c>
      <c r="R540" s="42">
        <v>6</v>
      </c>
    </row>
    <row r="541" spans="1:18" x14ac:dyDescent="0.3">
      <c r="A541" t="s">
        <v>3924</v>
      </c>
      <c r="B541" s="17">
        <v>45250</v>
      </c>
      <c r="C541" t="s">
        <v>3925</v>
      </c>
      <c r="D541" t="s">
        <v>3926</v>
      </c>
      <c r="E541" t="s">
        <v>3927</v>
      </c>
      <c r="F541" t="s">
        <v>3920</v>
      </c>
      <c r="G541" t="s">
        <v>3921</v>
      </c>
      <c r="H541" t="s">
        <v>3922</v>
      </c>
      <c r="I541">
        <v>2600</v>
      </c>
      <c r="J541" s="41">
        <v>1.9200000000000002E-2</v>
      </c>
      <c r="K541" s="42">
        <v>49.92</v>
      </c>
      <c r="L541" s="43">
        <v>1.0349999999999999</v>
      </c>
      <c r="M541" s="42">
        <v>51.667200000000001</v>
      </c>
      <c r="N541">
        <v>3</v>
      </c>
      <c r="O541" s="43">
        <v>148.512</v>
      </c>
      <c r="P541" s="42">
        <v>77</v>
      </c>
      <c r="Q541" s="42">
        <v>5</v>
      </c>
      <c r="R541" s="42">
        <v>6</v>
      </c>
    </row>
    <row r="542" spans="1:18" x14ac:dyDescent="0.3">
      <c r="A542" t="s">
        <v>3924</v>
      </c>
      <c r="B542" s="17">
        <v>45251</v>
      </c>
      <c r="C542" t="s">
        <v>3925</v>
      </c>
      <c r="D542" t="s">
        <v>3926</v>
      </c>
      <c r="E542" t="s">
        <v>3927</v>
      </c>
      <c r="F542" t="s">
        <v>3920</v>
      </c>
      <c r="G542" t="s">
        <v>3921</v>
      </c>
      <c r="H542" t="s">
        <v>3922</v>
      </c>
      <c r="I542">
        <v>1863</v>
      </c>
      <c r="J542" s="41">
        <v>1.78E-2</v>
      </c>
      <c r="K542" s="42">
        <v>33.1614</v>
      </c>
      <c r="L542" s="43">
        <v>0.77049999999999996</v>
      </c>
      <c r="M542" s="42">
        <v>25.550858699999999</v>
      </c>
      <c r="N542">
        <v>4</v>
      </c>
      <c r="O542" s="43">
        <v>334.65600000000001</v>
      </c>
      <c r="P542" s="42">
        <v>63</v>
      </c>
      <c r="Q542" s="42">
        <v>10</v>
      </c>
      <c r="R542" s="42">
        <v>18</v>
      </c>
    </row>
    <row r="543" spans="1:18" x14ac:dyDescent="0.3">
      <c r="A543" t="s">
        <v>3924</v>
      </c>
      <c r="B543" s="17">
        <v>45252</v>
      </c>
      <c r="C543" t="s">
        <v>3925</v>
      </c>
      <c r="D543" t="s">
        <v>3926</v>
      </c>
      <c r="E543" t="s">
        <v>3927</v>
      </c>
      <c r="F543" t="s">
        <v>3920</v>
      </c>
      <c r="G543" t="s">
        <v>3921</v>
      </c>
      <c r="H543" t="s">
        <v>3922</v>
      </c>
      <c r="I543">
        <v>2265</v>
      </c>
      <c r="J543" s="41">
        <v>1.83E-2</v>
      </c>
      <c r="K543" s="42">
        <v>41.4495</v>
      </c>
      <c r="L543" s="43">
        <v>1.0234999999999999</v>
      </c>
      <c r="M543" s="42">
        <v>42.423563249999994</v>
      </c>
      <c r="N543">
        <v>7</v>
      </c>
      <c r="O543" s="43">
        <v>182.11199999999999</v>
      </c>
      <c r="P543" s="42">
        <v>73</v>
      </c>
      <c r="Q543" s="42">
        <v>7</v>
      </c>
      <c r="R543" s="42">
        <v>18</v>
      </c>
    </row>
    <row r="544" spans="1:18" x14ac:dyDescent="0.3">
      <c r="A544" t="s">
        <v>3924</v>
      </c>
      <c r="B544" s="17">
        <v>45253</v>
      </c>
      <c r="C544" t="s">
        <v>3925</v>
      </c>
      <c r="D544" t="s">
        <v>3926</v>
      </c>
      <c r="E544" t="s">
        <v>3927</v>
      </c>
      <c r="F544" t="s">
        <v>3920</v>
      </c>
      <c r="G544" t="s">
        <v>3921</v>
      </c>
      <c r="H544" t="s">
        <v>3922</v>
      </c>
      <c r="I544">
        <v>2777</v>
      </c>
      <c r="J544" s="41">
        <v>1.2100000000000003E-2</v>
      </c>
      <c r="K544" s="42">
        <v>33.601700000000008</v>
      </c>
      <c r="L544" s="43">
        <v>0.60949999999999982</v>
      </c>
      <c r="M544" s="42">
        <v>20.48023615</v>
      </c>
      <c r="N544">
        <v>7</v>
      </c>
      <c r="O544" s="43">
        <v>133.72800000000001</v>
      </c>
      <c r="P544" s="42">
        <v>58</v>
      </c>
      <c r="Q544" s="42">
        <v>7</v>
      </c>
      <c r="R544" s="42">
        <v>15</v>
      </c>
    </row>
    <row r="545" spans="1:18" x14ac:dyDescent="0.3">
      <c r="A545" t="s">
        <v>3924</v>
      </c>
      <c r="B545" s="17">
        <v>45254</v>
      </c>
      <c r="C545" t="s">
        <v>3925</v>
      </c>
      <c r="D545" t="s">
        <v>3926</v>
      </c>
      <c r="E545" t="s">
        <v>3927</v>
      </c>
      <c r="F545" t="s">
        <v>3920</v>
      </c>
      <c r="G545" t="s">
        <v>3921</v>
      </c>
      <c r="H545" t="s">
        <v>3922</v>
      </c>
      <c r="I545">
        <v>2132</v>
      </c>
      <c r="J545" s="41">
        <v>1.4200000000000001E-2</v>
      </c>
      <c r="K545" s="42">
        <v>30.2744</v>
      </c>
      <c r="L545" s="43">
        <v>1.1039999999999996</v>
      </c>
      <c r="M545" s="42">
        <v>33.42293759999999</v>
      </c>
      <c r="N545">
        <v>6</v>
      </c>
      <c r="O545" s="43">
        <v>192.19199999999998</v>
      </c>
      <c r="P545" s="42">
        <v>26</v>
      </c>
      <c r="Q545" s="42">
        <v>19</v>
      </c>
      <c r="R545" s="42">
        <v>15</v>
      </c>
    </row>
    <row r="546" spans="1:18" x14ac:dyDescent="0.3">
      <c r="A546" t="s">
        <v>3924</v>
      </c>
      <c r="B546" s="17">
        <v>45255</v>
      </c>
      <c r="C546" t="s">
        <v>3925</v>
      </c>
      <c r="D546" t="s">
        <v>3926</v>
      </c>
      <c r="E546" t="s">
        <v>3927</v>
      </c>
      <c r="F546" t="s">
        <v>3920</v>
      </c>
      <c r="G546" t="s">
        <v>3921</v>
      </c>
      <c r="H546" t="s">
        <v>3922</v>
      </c>
      <c r="I546">
        <v>2401</v>
      </c>
      <c r="J546" s="41">
        <v>1.43E-2</v>
      </c>
      <c r="K546" s="42">
        <v>34.334299999999999</v>
      </c>
      <c r="L546" s="43">
        <v>0.36799999999999994</v>
      </c>
      <c r="M546" s="42">
        <v>12.635022399999997</v>
      </c>
      <c r="N546">
        <v>8</v>
      </c>
      <c r="O546" s="43">
        <v>96.095999999999989</v>
      </c>
      <c r="P546" s="42">
        <v>48</v>
      </c>
      <c r="Q546" s="42">
        <v>4</v>
      </c>
      <c r="R546" s="42">
        <v>15</v>
      </c>
    </row>
    <row r="547" spans="1:18" x14ac:dyDescent="0.3">
      <c r="A547" t="s">
        <v>3924</v>
      </c>
      <c r="B547" s="17">
        <v>45256</v>
      </c>
      <c r="C547" t="s">
        <v>3925</v>
      </c>
      <c r="D547" t="s">
        <v>3926</v>
      </c>
      <c r="E547" t="s">
        <v>3927</v>
      </c>
      <c r="F547" t="s">
        <v>3920</v>
      </c>
      <c r="G547" t="s">
        <v>3921</v>
      </c>
      <c r="H547" t="s">
        <v>3922</v>
      </c>
      <c r="I547">
        <v>2297</v>
      </c>
      <c r="J547" s="41">
        <v>1.8499999999999999E-2</v>
      </c>
      <c r="K547" s="42">
        <v>42.494499999999995</v>
      </c>
      <c r="L547" s="43">
        <v>0.26449999999999996</v>
      </c>
      <c r="M547" s="42">
        <v>11.239795249999997</v>
      </c>
      <c r="N547">
        <v>4</v>
      </c>
      <c r="O547" s="43">
        <v>48.384</v>
      </c>
      <c r="P547" s="42">
        <v>67</v>
      </c>
      <c r="Q547" s="42">
        <v>10</v>
      </c>
      <c r="R547" s="42">
        <v>10.5</v>
      </c>
    </row>
    <row r="548" spans="1:18" x14ac:dyDescent="0.3">
      <c r="A548" t="s">
        <v>3924</v>
      </c>
      <c r="B548" s="17">
        <v>45257</v>
      </c>
      <c r="C548" t="s">
        <v>3925</v>
      </c>
      <c r="D548" t="s">
        <v>3926</v>
      </c>
      <c r="E548" t="s">
        <v>3927</v>
      </c>
      <c r="F548" t="s">
        <v>3920</v>
      </c>
      <c r="G548" t="s">
        <v>3921</v>
      </c>
      <c r="H548" t="s">
        <v>3922</v>
      </c>
      <c r="I548">
        <v>2427</v>
      </c>
      <c r="J548" s="41">
        <v>2.0500000000000001E-2</v>
      </c>
      <c r="K548" s="42">
        <v>49.753500000000003</v>
      </c>
      <c r="L548" s="43">
        <v>0.89699999999999991</v>
      </c>
      <c r="M548" s="42">
        <v>44.6288895</v>
      </c>
      <c r="N548">
        <v>2</v>
      </c>
      <c r="O548" s="43">
        <v>172.03199999999998</v>
      </c>
      <c r="P548" s="42">
        <v>48</v>
      </c>
      <c r="Q548" s="42">
        <v>17</v>
      </c>
      <c r="R548" s="42">
        <v>6</v>
      </c>
    </row>
    <row r="549" spans="1:18" x14ac:dyDescent="0.3">
      <c r="A549" t="s">
        <v>3924</v>
      </c>
      <c r="B549" s="17">
        <v>45258</v>
      </c>
      <c r="C549" t="s">
        <v>3925</v>
      </c>
      <c r="D549" t="s">
        <v>3926</v>
      </c>
      <c r="E549" t="s">
        <v>3927</v>
      </c>
      <c r="F549" t="s">
        <v>3920</v>
      </c>
      <c r="G549" t="s">
        <v>3921</v>
      </c>
      <c r="H549" t="s">
        <v>3922</v>
      </c>
      <c r="I549">
        <v>1722</v>
      </c>
      <c r="J549" s="41">
        <v>1.9200000000000002E-2</v>
      </c>
      <c r="K549" s="42">
        <v>33.062400000000004</v>
      </c>
      <c r="L549" s="43">
        <v>0.39099999999999996</v>
      </c>
      <c r="M549" s="42">
        <v>12.9273984</v>
      </c>
      <c r="N549">
        <v>7</v>
      </c>
      <c r="O549" s="43">
        <v>86.687999999999988</v>
      </c>
      <c r="P549" s="42">
        <v>59</v>
      </c>
      <c r="Q549" s="42">
        <v>1</v>
      </c>
      <c r="R549" s="42">
        <v>16.5</v>
      </c>
    </row>
    <row r="550" spans="1:18" x14ac:dyDescent="0.3">
      <c r="A550" t="s">
        <v>3924</v>
      </c>
      <c r="B550" s="17">
        <v>45259</v>
      </c>
      <c r="C550" t="s">
        <v>3925</v>
      </c>
      <c r="D550" t="s">
        <v>3926</v>
      </c>
      <c r="E550" t="s">
        <v>3927</v>
      </c>
      <c r="F550" t="s">
        <v>3920</v>
      </c>
      <c r="G550" t="s">
        <v>3921</v>
      </c>
      <c r="H550" t="s">
        <v>3922</v>
      </c>
      <c r="I550">
        <v>2228</v>
      </c>
      <c r="J550" s="41">
        <v>1.9800000000000002E-2</v>
      </c>
      <c r="K550" s="42">
        <v>44.114400000000003</v>
      </c>
      <c r="L550" s="43">
        <v>1.0349999999999999</v>
      </c>
      <c r="M550" s="42">
        <v>45.658403999999997</v>
      </c>
      <c r="N550">
        <v>5</v>
      </c>
      <c r="O550" s="43">
        <v>30.72</v>
      </c>
      <c r="P550" s="42">
        <v>35</v>
      </c>
      <c r="Q550" s="42">
        <v>2</v>
      </c>
      <c r="R550" s="42">
        <v>19.5</v>
      </c>
    </row>
    <row r="551" spans="1:18" x14ac:dyDescent="0.3">
      <c r="A551" t="s">
        <v>3924</v>
      </c>
      <c r="B551" s="17">
        <v>45260</v>
      </c>
      <c r="C551" t="s">
        <v>3925</v>
      </c>
      <c r="D551" t="s">
        <v>3926</v>
      </c>
      <c r="E551" t="s">
        <v>3927</v>
      </c>
      <c r="F551" t="s">
        <v>3920</v>
      </c>
      <c r="G551" t="s">
        <v>3921</v>
      </c>
      <c r="H551" t="s">
        <v>3922</v>
      </c>
      <c r="I551">
        <v>1996</v>
      </c>
      <c r="J551" s="41">
        <v>1.6500000000000001E-2</v>
      </c>
      <c r="K551" s="42">
        <v>32.934000000000005</v>
      </c>
      <c r="L551" s="43">
        <v>0.85099999999999998</v>
      </c>
      <c r="M551" s="42">
        <v>28.026834000000004</v>
      </c>
      <c r="N551">
        <v>7</v>
      </c>
      <c r="O551" s="43">
        <v>50.4</v>
      </c>
      <c r="P551" s="42">
        <v>55</v>
      </c>
      <c r="Q551" s="42">
        <v>27</v>
      </c>
      <c r="R551" s="42">
        <v>21</v>
      </c>
    </row>
    <row r="552" spans="1:18" x14ac:dyDescent="0.3">
      <c r="A552" t="s">
        <v>3916</v>
      </c>
      <c r="B552" s="17">
        <v>44986</v>
      </c>
      <c r="C552" t="s">
        <v>543</v>
      </c>
      <c r="D552" t="s">
        <v>3928</v>
      </c>
      <c r="E552" t="s">
        <v>3929</v>
      </c>
      <c r="F552" t="s">
        <v>3920</v>
      </c>
      <c r="G552" t="s">
        <v>3921</v>
      </c>
      <c r="H552" t="s">
        <v>3922</v>
      </c>
      <c r="I552">
        <v>1382</v>
      </c>
      <c r="J552" s="41">
        <v>1.54E-2</v>
      </c>
      <c r="K552" s="42">
        <v>21.282800000000002</v>
      </c>
      <c r="L552" s="43">
        <v>0.44849999999999995</v>
      </c>
      <c r="M552" s="42">
        <v>9.5453358000000001</v>
      </c>
      <c r="N552">
        <v>5</v>
      </c>
      <c r="O552" s="43">
        <v>224.44799999999998</v>
      </c>
      <c r="P552" s="42">
        <v>67</v>
      </c>
      <c r="Q552" s="42">
        <v>3</v>
      </c>
      <c r="R552" s="42">
        <v>6</v>
      </c>
    </row>
    <row r="553" spans="1:18" x14ac:dyDescent="0.3">
      <c r="A553" t="s">
        <v>3916</v>
      </c>
      <c r="B553" s="17">
        <v>44987</v>
      </c>
      <c r="C553" t="s">
        <v>543</v>
      </c>
      <c r="D553" t="s">
        <v>3928</v>
      </c>
      <c r="E553" t="s">
        <v>3929</v>
      </c>
      <c r="F553" t="s">
        <v>3920</v>
      </c>
      <c r="G553" t="s">
        <v>3921</v>
      </c>
      <c r="H553" t="s">
        <v>3922</v>
      </c>
      <c r="I553">
        <v>1218.4000000000001</v>
      </c>
      <c r="J553" s="41">
        <v>1.54E-2</v>
      </c>
      <c r="K553" s="42">
        <v>18.763360000000002</v>
      </c>
      <c r="L553" s="43">
        <v>1.4029999999999998</v>
      </c>
      <c r="M553" s="42">
        <v>26.32499408</v>
      </c>
      <c r="N553">
        <v>4</v>
      </c>
      <c r="O553" s="43">
        <v>57.599999999999994</v>
      </c>
      <c r="P553" s="42">
        <v>66</v>
      </c>
      <c r="Q553" s="42">
        <v>10</v>
      </c>
      <c r="R553" s="42">
        <v>1.5</v>
      </c>
    </row>
    <row r="554" spans="1:18" x14ac:dyDescent="0.3">
      <c r="A554" t="s">
        <v>3916</v>
      </c>
      <c r="B554" s="17">
        <v>44988</v>
      </c>
      <c r="C554" t="s">
        <v>543</v>
      </c>
      <c r="D554" t="s">
        <v>3928</v>
      </c>
      <c r="E554" t="s">
        <v>3929</v>
      </c>
      <c r="F554" t="s">
        <v>3920</v>
      </c>
      <c r="G554" t="s">
        <v>3921</v>
      </c>
      <c r="H554" t="s">
        <v>3922</v>
      </c>
      <c r="I554">
        <v>1366</v>
      </c>
      <c r="J554" s="41">
        <v>1.9700000000000002E-2</v>
      </c>
      <c r="K554" s="42">
        <v>26.910200000000003</v>
      </c>
      <c r="L554" s="43">
        <v>0.35649999999999993</v>
      </c>
      <c r="M554" s="42">
        <v>9.5934862999999986</v>
      </c>
      <c r="N554">
        <v>4</v>
      </c>
      <c r="O554" s="43">
        <v>54.72</v>
      </c>
      <c r="P554" s="42">
        <v>74</v>
      </c>
      <c r="Q554" s="42">
        <v>22</v>
      </c>
      <c r="R554" s="42">
        <v>0</v>
      </c>
    </row>
    <row r="555" spans="1:18" x14ac:dyDescent="0.3">
      <c r="A555" t="s">
        <v>3916</v>
      </c>
      <c r="B555" s="17">
        <v>44989</v>
      </c>
      <c r="C555" t="s">
        <v>543</v>
      </c>
      <c r="D555" t="s">
        <v>3928</v>
      </c>
      <c r="E555" t="s">
        <v>3929</v>
      </c>
      <c r="F555" t="s">
        <v>3920</v>
      </c>
      <c r="G555" t="s">
        <v>3921</v>
      </c>
      <c r="H555" t="s">
        <v>3922</v>
      </c>
      <c r="I555">
        <v>1417.4</v>
      </c>
      <c r="J555" s="41">
        <v>1.3800000000000002E-2</v>
      </c>
      <c r="K555" s="42">
        <v>19.560120000000005</v>
      </c>
      <c r="L555" s="43">
        <v>1.2879999999999998</v>
      </c>
      <c r="M555" s="42">
        <v>25.193434560000004</v>
      </c>
      <c r="N555">
        <v>5</v>
      </c>
      <c r="O555" s="43">
        <v>50.4</v>
      </c>
      <c r="P555" s="42">
        <v>39</v>
      </c>
      <c r="Q555" s="42">
        <v>2</v>
      </c>
      <c r="R555" s="42">
        <v>1.5</v>
      </c>
    </row>
    <row r="556" spans="1:18" x14ac:dyDescent="0.3">
      <c r="A556" t="s">
        <v>3916</v>
      </c>
      <c r="B556" s="17">
        <v>44990</v>
      </c>
      <c r="C556" t="s">
        <v>543</v>
      </c>
      <c r="D556" t="s">
        <v>3928</v>
      </c>
      <c r="E556" t="s">
        <v>3929</v>
      </c>
      <c r="F556" t="s">
        <v>3920</v>
      </c>
      <c r="G556" t="s">
        <v>3921</v>
      </c>
      <c r="H556" t="s">
        <v>3922</v>
      </c>
      <c r="I556">
        <v>1865.8000000000002</v>
      </c>
      <c r="J556" s="41">
        <v>1.84E-2</v>
      </c>
      <c r="K556" s="42">
        <v>34.330719999999999</v>
      </c>
      <c r="L556" s="43">
        <v>1.3684999999999996</v>
      </c>
      <c r="M556" s="42">
        <v>46.981590319999988</v>
      </c>
      <c r="N556">
        <v>4</v>
      </c>
      <c r="O556" s="43">
        <v>65.855999999999995</v>
      </c>
      <c r="P556" s="42">
        <v>40</v>
      </c>
      <c r="Q556" s="42">
        <v>29</v>
      </c>
      <c r="R556" s="42">
        <v>6</v>
      </c>
    </row>
    <row r="557" spans="1:18" x14ac:dyDescent="0.3">
      <c r="A557" t="s">
        <v>3916</v>
      </c>
      <c r="B557" s="17">
        <v>44991</v>
      </c>
      <c r="C557" t="s">
        <v>543</v>
      </c>
      <c r="D557" t="s">
        <v>3928</v>
      </c>
      <c r="E557" t="s">
        <v>3929</v>
      </c>
      <c r="F557" t="s">
        <v>3920</v>
      </c>
      <c r="G557" t="s">
        <v>3921</v>
      </c>
      <c r="H557" t="s">
        <v>3922</v>
      </c>
      <c r="I557">
        <v>1130</v>
      </c>
      <c r="J557" s="41">
        <v>2.0200000000000003E-2</v>
      </c>
      <c r="K557" s="42">
        <v>22.826000000000004</v>
      </c>
      <c r="L557" s="43">
        <v>1.4604999999999997</v>
      </c>
      <c r="M557" s="42">
        <v>33.337372999999999</v>
      </c>
      <c r="N557">
        <v>2</v>
      </c>
      <c r="O557" s="43">
        <v>63.167999999999999</v>
      </c>
      <c r="P557" s="42">
        <v>41</v>
      </c>
      <c r="Q557" s="42">
        <v>11</v>
      </c>
      <c r="R557" s="42">
        <v>6</v>
      </c>
    </row>
    <row r="558" spans="1:18" x14ac:dyDescent="0.3">
      <c r="A558" t="s">
        <v>3916</v>
      </c>
      <c r="B558" s="17">
        <v>44992</v>
      </c>
      <c r="C558" t="s">
        <v>543</v>
      </c>
      <c r="D558" t="s">
        <v>3928</v>
      </c>
      <c r="E558" t="s">
        <v>3929</v>
      </c>
      <c r="F558" t="s">
        <v>3920</v>
      </c>
      <c r="G558" t="s">
        <v>3921</v>
      </c>
      <c r="H558" t="s">
        <v>3922</v>
      </c>
      <c r="I558">
        <v>1267.8</v>
      </c>
      <c r="J558" s="41">
        <v>1.5100000000000002E-2</v>
      </c>
      <c r="K558" s="42">
        <v>19.143780000000003</v>
      </c>
      <c r="L558" s="43">
        <v>1.5064999999999997</v>
      </c>
      <c r="M558" s="42">
        <v>28.840104570000001</v>
      </c>
      <c r="N558">
        <v>3</v>
      </c>
      <c r="O558" s="43">
        <v>48.384</v>
      </c>
      <c r="P558" s="42">
        <v>41</v>
      </c>
      <c r="Q558" s="42">
        <v>4</v>
      </c>
      <c r="R558" s="42">
        <v>12</v>
      </c>
    </row>
    <row r="559" spans="1:18" x14ac:dyDescent="0.3">
      <c r="A559" t="s">
        <v>3916</v>
      </c>
      <c r="B559" s="17">
        <v>44993</v>
      </c>
      <c r="C559" t="s">
        <v>543</v>
      </c>
      <c r="D559" t="s">
        <v>3928</v>
      </c>
      <c r="E559" t="s">
        <v>3929</v>
      </c>
      <c r="F559" t="s">
        <v>3920</v>
      </c>
      <c r="G559" t="s">
        <v>3921</v>
      </c>
      <c r="H559" t="s">
        <v>3922</v>
      </c>
      <c r="I559">
        <v>1341.8</v>
      </c>
      <c r="J559" s="41">
        <v>1.7300000000000003E-2</v>
      </c>
      <c r="K559" s="42">
        <v>23.213140000000003</v>
      </c>
      <c r="L559" s="43">
        <v>1.5064999999999997</v>
      </c>
      <c r="M559" s="42">
        <v>34.970595410000001</v>
      </c>
      <c r="N559">
        <v>5</v>
      </c>
      <c r="O559" s="43">
        <v>48</v>
      </c>
      <c r="P559" s="42">
        <v>42</v>
      </c>
      <c r="Q559" s="42">
        <v>22</v>
      </c>
      <c r="R559" s="42">
        <v>4.5</v>
      </c>
    </row>
    <row r="560" spans="1:18" x14ac:dyDescent="0.3">
      <c r="A560" t="s">
        <v>3916</v>
      </c>
      <c r="B560" s="17">
        <v>44994</v>
      </c>
      <c r="C560" t="s">
        <v>543</v>
      </c>
      <c r="D560" t="s">
        <v>3928</v>
      </c>
      <c r="E560" t="s">
        <v>3929</v>
      </c>
      <c r="F560" t="s">
        <v>3920</v>
      </c>
      <c r="G560" t="s">
        <v>3921</v>
      </c>
      <c r="H560" t="s">
        <v>3922</v>
      </c>
      <c r="I560">
        <v>1427.4</v>
      </c>
      <c r="J560" s="41">
        <v>1.1900000000000001E-2</v>
      </c>
      <c r="K560" s="42">
        <v>16.986060000000002</v>
      </c>
      <c r="L560" s="43">
        <v>0.85099999999999998</v>
      </c>
      <c r="M560" s="42">
        <v>14.455137060000002</v>
      </c>
      <c r="N560">
        <v>3</v>
      </c>
      <c r="O560" s="43">
        <v>28.799999999999997</v>
      </c>
      <c r="P560" s="42">
        <v>81</v>
      </c>
      <c r="Q560" s="42">
        <v>3</v>
      </c>
      <c r="R560" s="42">
        <v>0</v>
      </c>
    </row>
    <row r="561" spans="1:18" x14ac:dyDescent="0.3">
      <c r="A561" t="s">
        <v>3916</v>
      </c>
      <c r="B561" s="17">
        <v>44995</v>
      </c>
      <c r="C561" t="s">
        <v>543</v>
      </c>
      <c r="D561" t="s">
        <v>3928</v>
      </c>
      <c r="E561" t="s">
        <v>3929</v>
      </c>
      <c r="F561" t="s">
        <v>3920</v>
      </c>
      <c r="G561" t="s">
        <v>3921</v>
      </c>
      <c r="H561" t="s">
        <v>3922</v>
      </c>
      <c r="I561">
        <v>1230</v>
      </c>
      <c r="J561" s="41">
        <v>1.55E-2</v>
      </c>
      <c r="K561" s="42">
        <v>19.065000000000001</v>
      </c>
      <c r="L561" s="43">
        <v>0.21849999999999997</v>
      </c>
      <c r="M561" s="42">
        <v>4.1657025000000001</v>
      </c>
      <c r="N561">
        <v>6</v>
      </c>
      <c r="O561" s="43">
        <v>38.4</v>
      </c>
      <c r="P561" s="42">
        <v>68</v>
      </c>
      <c r="Q561" s="42">
        <v>29</v>
      </c>
      <c r="R561" s="42">
        <v>7.5</v>
      </c>
    </row>
    <row r="562" spans="1:18" x14ac:dyDescent="0.3">
      <c r="A562" t="s">
        <v>3916</v>
      </c>
      <c r="B562" s="17">
        <v>44996</v>
      </c>
      <c r="C562" t="s">
        <v>543</v>
      </c>
      <c r="D562" t="s">
        <v>3928</v>
      </c>
      <c r="E562" t="s">
        <v>3929</v>
      </c>
      <c r="F562" t="s">
        <v>3920</v>
      </c>
      <c r="G562" t="s">
        <v>3921</v>
      </c>
      <c r="H562" t="s">
        <v>3922</v>
      </c>
      <c r="I562">
        <v>1351.6000000000001</v>
      </c>
      <c r="J562" s="41">
        <v>1.2800000000000002E-2</v>
      </c>
      <c r="K562" s="42">
        <v>17.300480000000004</v>
      </c>
      <c r="L562" s="43">
        <v>0.34499999999999992</v>
      </c>
      <c r="M562" s="42">
        <v>5.9686655999999996</v>
      </c>
      <c r="N562">
        <v>5</v>
      </c>
      <c r="O562" s="43">
        <v>65.855999999999995</v>
      </c>
      <c r="P562" s="42">
        <v>41</v>
      </c>
      <c r="Q562" s="42">
        <v>7</v>
      </c>
      <c r="R562" s="42">
        <v>10.5</v>
      </c>
    </row>
    <row r="563" spans="1:18" x14ac:dyDescent="0.3">
      <c r="A563" t="s">
        <v>3916</v>
      </c>
      <c r="B563" s="17">
        <v>44997</v>
      </c>
      <c r="C563" t="s">
        <v>543</v>
      </c>
      <c r="D563" t="s">
        <v>3928</v>
      </c>
      <c r="E563" t="s">
        <v>3929</v>
      </c>
      <c r="F563" t="s">
        <v>3920</v>
      </c>
      <c r="G563" t="s">
        <v>3921</v>
      </c>
      <c r="H563" t="s">
        <v>3922</v>
      </c>
      <c r="I563">
        <v>1829.8000000000002</v>
      </c>
      <c r="J563" s="41">
        <v>1.5800000000000002E-2</v>
      </c>
      <c r="K563" s="42">
        <v>28.910840000000007</v>
      </c>
      <c r="L563" s="43">
        <v>1.1039999999999999</v>
      </c>
      <c r="M563" s="42">
        <v>31.917567360000003</v>
      </c>
      <c r="N563">
        <v>4</v>
      </c>
      <c r="O563" s="43">
        <v>158.59199999999998</v>
      </c>
      <c r="P563" s="42">
        <v>37</v>
      </c>
      <c r="Q563" s="42">
        <v>27</v>
      </c>
      <c r="R563" s="42">
        <v>0</v>
      </c>
    </row>
    <row r="564" spans="1:18" x14ac:dyDescent="0.3">
      <c r="A564" t="s">
        <v>3916</v>
      </c>
      <c r="B564" s="17">
        <v>44998</v>
      </c>
      <c r="C564" t="s">
        <v>543</v>
      </c>
      <c r="D564" t="s">
        <v>3928</v>
      </c>
      <c r="E564" t="s">
        <v>3929</v>
      </c>
      <c r="F564" t="s">
        <v>3920</v>
      </c>
      <c r="G564" t="s">
        <v>3921</v>
      </c>
      <c r="H564" t="s">
        <v>3922</v>
      </c>
      <c r="I564">
        <v>1093.8000000000002</v>
      </c>
      <c r="J564" s="41">
        <v>1.7800000000000003E-2</v>
      </c>
      <c r="K564" s="42">
        <v>19.469640000000005</v>
      </c>
      <c r="L564" s="43">
        <v>0.26449999999999996</v>
      </c>
      <c r="M564" s="42">
        <v>5.1497197800000007</v>
      </c>
      <c r="N564">
        <v>4</v>
      </c>
      <c r="O564" s="43">
        <v>94.079999999999984</v>
      </c>
      <c r="P564" s="42">
        <v>38</v>
      </c>
      <c r="Q564" s="42">
        <v>25</v>
      </c>
      <c r="R564" s="42">
        <v>6</v>
      </c>
    </row>
    <row r="565" spans="1:18" x14ac:dyDescent="0.3">
      <c r="A565" t="s">
        <v>3916</v>
      </c>
      <c r="B565" s="17">
        <v>44999</v>
      </c>
      <c r="C565" t="s">
        <v>543</v>
      </c>
      <c r="D565" t="s">
        <v>3928</v>
      </c>
      <c r="E565" t="s">
        <v>3929</v>
      </c>
      <c r="F565" t="s">
        <v>3920</v>
      </c>
      <c r="G565" t="s">
        <v>3921</v>
      </c>
      <c r="H565" t="s">
        <v>3922</v>
      </c>
      <c r="I565">
        <v>1425</v>
      </c>
      <c r="J565" s="41">
        <v>1.6899999999999998E-2</v>
      </c>
      <c r="K565" s="42">
        <v>24.082499999999996</v>
      </c>
      <c r="L565" s="43">
        <v>0.77049999999999996</v>
      </c>
      <c r="M565" s="42">
        <v>18.555566249999995</v>
      </c>
      <c r="N565">
        <v>5</v>
      </c>
      <c r="O565" s="43">
        <v>5.7600000000000007</v>
      </c>
      <c r="P565" s="42">
        <v>77</v>
      </c>
      <c r="Q565" s="42">
        <v>4</v>
      </c>
      <c r="R565" s="42">
        <v>10.5</v>
      </c>
    </row>
    <row r="566" spans="1:18" x14ac:dyDescent="0.3">
      <c r="A566" t="s">
        <v>3916</v>
      </c>
      <c r="B566" s="17">
        <v>45000</v>
      </c>
      <c r="C566" t="s">
        <v>543</v>
      </c>
      <c r="D566" t="s">
        <v>3928</v>
      </c>
      <c r="E566" t="s">
        <v>3929</v>
      </c>
      <c r="F566" t="s">
        <v>3920</v>
      </c>
      <c r="G566" t="s">
        <v>3921</v>
      </c>
      <c r="H566" t="s">
        <v>3922</v>
      </c>
      <c r="I566">
        <v>1259.4000000000001</v>
      </c>
      <c r="J566" s="41">
        <v>1.26E-2</v>
      </c>
      <c r="K566" s="42">
        <v>15.868440000000001</v>
      </c>
      <c r="L566" s="43">
        <v>1.1040000000000001</v>
      </c>
      <c r="M566" s="42">
        <v>17.518757760000003</v>
      </c>
      <c r="N566">
        <v>3</v>
      </c>
      <c r="O566" s="43">
        <v>24.96</v>
      </c>
      <c r="P566" s="42">
        <v>47</v>
      </c>
      <c r="Q566" s="42">
        <v>4</v>
      </c>
      <c r="R566" s="42">
        <v>7.5</v>
      </c>
    </row>
    <row r="567" spans="1:18" x14ac:dyDescent="0.3">
      <c r="A567" t="s">
        <v>3916</v>
      </c>
      <c r="B567" s="17">
        <v>45001</v>
      </c>
      <c r="C567" t="s">
        <v>543</v>
      </c>
      <c r="D567" t="s">
        <v>3928</v>
      </c>
      <c r="E567" t="s">
        <v>3929</v>
      </c>
      <c r="F567" t="s">
        <v>3920</v>
      </c>
      <c r="G567" t="s">
        <v>3921</v>
      </c>
      <c r="H567" t="s">
        <v>3922</v>
      </c>
      <c r="I567">
        <v>1030.5999999999999</v>
      </c>
      <c r="J567" s="41">
        <v>2.1000000000000005E-2</v>
      </c>
      <c r="K567" s="42">
        <v>21.642600000000002</v>
      </c>
      <c r="L567" s="43">
        <v>0.19550000000000001</v>
      </c>
      <c r="M567" s="42">
        <v>4.2311283000000008</v>
      </c>
      <c r="N567">
        <v>1</v>
      </c>
      <c r="O567" s="43">
        <v>28.799999999999997</v>
      </c>
      <c r="P567" s="42">
        <v>48</v>
      </c>
      <c r="Q567" s="42">
        <v>8</v>
      </c>
      <c r="R567" s="42">
        <v>10.5</v>
      </c>
    </row>
    <row r="568" spans="1:18" x14ac:dyDescent="0.3">
      <c r="A568" t="s">
        <v>3916</v>
      </c>
      <c r="B568" s="17">
        <v>45002</v>
      </c>
      <c r="C568" t="s">
        <v>543</v>
      </c>
      <c r="D568" t="s">
        <v>3928</v>
      </c>
      <c r="E568" t="s">
        <v>3929</v>
      </c>
      <c r="F568" t="s">
        <v>3920</v>
      </c>
      <c r="G568" t="s">
        <v>3921</v>
      </c>
      <c r="H568" t="s">
        <v>3922</v>
      </c>
      <c r="I568">
        <v>1803.8000000000002</v>
      </c>
      <c r="J568" s="41">
        <v>1.7299999999999999E-2</v>
      </c>
      <c r="K568" s="42">
        <v>31.205740000000002</v>
      </c>
      <c r="L568" s="43">
        <v>0.63249999999999995</v>
      </c>
      <c r="M568" s="42">
        <v>19.737630549999999</v>
      </c>
      <c r="N568">
        <v>6</v>
      </c>
      <c r="O568" s="43">
        <v>9.6</v>
      </c>
      <c r="P568" s="42">
        <v>66</v>
      </c>
      <c r="Q568" s="42">
        <v>18</v>
      </c>
      <c r="R568" s="42">
        <v>0</v>
      </c>
    </row>
    <row r="569" spans="1:18" x14ac:dyDescent="0.3">
      <c r="A569" t="s">
        <v>3916</v>
      </c>
      <c r="B569" s="17">
        <v>45003</v>
      </c>
      <c r="C569" t="s">
        <v>543</v>
      </c>
      <c r="D569" t="s">
        <v>3928</v>
      </c>
      <c r="E569" t="s">
        <v>3929</v>
      </c>
      <c r="F569" t="s">
        <v>3920</v>
      </c>
      <c r="G569" t="s">
        <v>3921</v>
      </c>
      <c r="H569" t="s">
        <v>3922</v>
      </c>
      <c r="I569">
        <v>1461.2</v>
      </c>
      <c r="J569" s="41">
        <v>1.3900000000000001E-2</v>
      </c>
      <c r="K569" s="42">
        <v>20.310680000000001</v>
      </c>
      <c r="L569" s="43">
        <v>0.83949999999999991</v>
      </c>
      <c r="M569" s="42">
        <v>17.05081586</v>
      </c>
      <c r="N569">
        <v>2</v>
      </c>
      <c r="O569" s="43">
        <v>26.880000000000003</v>
      </c>
      <c r="P569" s="42">
        <v>35</v>
      </c>
      <c r="Q569" s="42">
        <v>28</v>
      </c>
      <c r="R569" s="42">
        <v>4.5</v>
      </c>
    </row>
    <row r="570" spans="1:18" x14ac:dyDescent="0.3">
      <c r="A570" t="s">
        <v>3916</v>
      </c>
      <c r="B570" s="17">
        <v>45004</v>
      </c>
      <c r="C570" t="s">
        <v>543</v>
      </c>
      <c r="D570" t="s">
        <v>3928</v>
      </c>
      <c r="E570" t="s">
        <v>3929</v>
      </c>
      <c r="F570" t="s">
        <v>3920</v>
      </c>
      <c r="G570" t="s">
        <v>3921</v>
      </c>
      <c r="H570" t="s">
        <v>3922</v>
      </c>
      <c r="I570">
        <v>1698.2</v>
      </c>
      <c r="J570" s="41">
        <v>1.9200000000000002E-2</v>
      </c>
      <c r="K570" s="42">
        <v>32.605440000000002</v>
      </c>
      <c r="L570" s="43">
        <v>0.43699999999999989</v>
      </c>
      <c r="M570" s="42">
        <v>14.248577279999997</v>
      </c>
      <c r="N570">
        <v>3</v>
      </c>
      <c r="O570" s="43">
        <v>39.360000000000007</v>
      </c>
      <c r="P570" s="42">
        <v>55</v>
      </c>
      <c r="Q570" s="42">
        <v>23</v>
      </c>
      <c r="R570" s="42">
        <v>9</v>
      </c>
    </row>
    <row r="571" spans="1:18" x14ac:dyDescent="0.3">
      <c r="A571" t="s">
        <v>3916</v>
      </c>
      <c r="B571" s="17">
        <v>45005</v>
      </c>
      <c r="C571" t="s">
        <v>543</v>
      </c>
      <c r="D571" t="s">
        <v>3928</v>
      </c>
      <c r="E571" t="s">
        <v>3929</v>
      </c>
      <c r="F571" t="s">
        <v>3920</v>
      </c>
      <c r="G571" t="s">
        <v>3921</v>
      </c>
      <c r="H571" t="s">
        <v>3922</v>
      </c>
      <c r="I571">
        <v>1237.8000000000002</v>
      </c>
      <c r="J571" s="41">
        <v>1.72E-2</v>
      </c>
      <c r="K571" s="42">
        <v>21.290160000000004</v>
      </c>
      <c r="L571" s="43">
        <v>0.40250000000000002</v>
      </c>
      <c r="M571" s="42">
        <v>8.5692894000000024</v>
      </c>
      <c r="N571">
        <v>3</v>
      </c>
      <c r="O571" s="43">
        <v>115.58399999999999</v>
      </c>
      <c r="P571" s="42">
        <v>75</v>
      </c>
      <c r="Q571" s="42">
        <v>23</v>
      </c>
      <c r="R571" s="42">
        <v>10.5</v>
      </c>
    </row>
    <row r="572" spans="1:18" x14ac:dyDescent="0.3">
      <c r="A572" t="s">
        <v>3916</v>
      </c>
      <c r="B572" s="17">
        <v>45006</v>
      </c>
      <c r="C572" t="s">
        <v>543</v>
      </c>
      <c r="D572" t="s">
        <v>3928</v>
      </c>
      <c r="E572" t="s">
        <v>3929</v>
      </c>
      <c r="F572" t="s">
        <v>3920</v>
      </c>
      <c r="G572" t="s">
        <v>3921</v>
      </c>
      <c r="H572" t="s">
        <v>3922</v>
      </c>
      <c r="I572">
        <v>1925</v>
      </c>
      <c r="J572" s="41">
        <v>1.5900000000000001E-2</v>
      </c>
      <c r="K572" s="42">
        <v>30.607500000000002</v>
      </c>
      <c r="L572" s="43">
        <v>0.71299999999999997</v>
      </c>
      <c r="M572" s="42">
        <v>21.823147500000001</v>
      </c>
      <c r="N572">
        <v>1</v>
      </c>
      <c r="O572" s="43">
        <v>39.360000000000007</v>
      </c>
      <c r="P572" s="42">
        <v>34</v>
      </c>
      <c r="Q572" s="42">
        <v>24</v>
      </c>
      <c r="R572" s="42">
        <v>4.5</v>
      </c>
    </row>
    <row r="573" spans="1:18" x14ac:dyDescent="0.3">
      <c r="A573" t="s">
        <v>3916</v>
      </c>
      <c r="B573" s="17">
        <v>45007</v>
      </c>
      <c r="C573" t="s">
        <v>543</v>
      </c>
      <c r="D573" t="s">
        <v>3928</v>
      </c>
      <c r="E573" t="s">
        <v>3929</v>
      </c>
      <c r="F573" t="s">
        <v>3920</v>
      </c>
      <c r="G573" t="s">
        <v>3921</v>
      </c>
      <c r="H573" t="s">
        <v>3922</v>
      </c>
      <c r="I573">
        <v>955</v>
      </c>
      <c r="J573" s="41">
        <v>1.8300000000000004E-2</v>
      </c>
      <c r="K573" s="42">
        <v>17.476500000000005</v>
      </c>
      <c r="L573" s="43">
        <v>1.3454999999999999</v>
      </c>
      <c r="M573" s="42">
        <v>23.514630750000006</v>
      </c>
      <c r="N573">
        <v>4</v>
      </c>
      <c r="O573" s="43">
        <v>90.047999999999988</v>
      </c>
      <c r="P573" s="42">
        <v>80</v>
      </c>
      <c r="Q573" s="42">
        <v>19</v>
      </c>
      <c r="R573" s="42">
        <v>7.5</v>
      </c>
    </row>
    <row r="574" spans="1:18" x14ac:dyDescent="0.3">
      <c r="A574" t="s">
        <v>3916</v>
      </c>
      <c r="B574" s="17">
        <v>45008</v>
      </c>
      <c r="C574" t="s">
        <v>543</v>
      </c>
      <c r="D574" t="s">
        <v>3928</v>
      </c>
      <c r="E574" t="s">
        <v>3929</v>
      </c>
      <c r="F574" t="s">
        <v>3920</v>
      </c>
      <c r="G574" t="s">
        <v>3921</v>
      </c>
      <c r="H574" t="s">
        <v>3922</v>
      </c>
      <c r="I574">
        <v>1179</v>
      </c>
      <c r="J574" s="41">
        <v>1.8600000000000005E-2</v>
      </c>
      <c r="K574" s="42">
        <v>21.929400000000005</v>
      </c>
      <c r="L574" s="43">
        <v>1.4029999999999998</v>
      </c>
      <c r="M574" s="42">
        <v>30.766948200000002</v>
      </c>
      <c r="N574">
        <v>6</v>
      </c>
      <c r="O574" s="43">
        <v>61.151999999999987</v>
      </c>
      <c r="P574" s="42">
        <v>74</v>
      </c>
      <c r="Q574" s="42">
        <v>3</v>
      </c>
      <c r="R574" s="42">
        <v>1.5</v>
      </c>
    </row>
    <row r="575" spans="1:18" x14ac:dyDescent="0.3">
      <c r="A575" t="s">
        <v>3916</v>
      </c>
      <c r="B575" s="17">
        <v>45009</v>
      </c>
      <c r="C575" t="s">
        <v>543</v>
      </c>
      <c r="D575" t="s">
        <v>3928</v>
      </c>
      <c r="E575" t="s">
        <v>3929</v>
      </c>
      <c r="F575" t="s">
        <v>3920</v>
      </c>
      <c r="G575" t="s">
        <v>3921</v>
      </c>
      <c r="H575" t="s">
        <v>3922</v>
      </c>
      <c r="I575">
        <v>1703</v>
      </c>
      <c r="J575" s="41">
        <v>1.7700000000000007E-2</v>
      </c>
      <c r="K575" s="42">
        <v>30.143100000000011</v>
      </c>
      <c r="L575" s="43">
        <v>0.13800000000000001</v>
      </c>
      <c r="M575" s="42">
        <v>4.1597478000000017</v>
      </c>
      <c r="N575">
        <v>3</v>
      </c>
      <c r="O575" s="43">
        <v>258.048</v>
      </c>
      <c r="P575" s="42">
        <v>60</v>
      </c>
      <c r="Q575" s="42">
        <v>31</v>
      </c>
      <c r="R575" s="42">
        <v>4.5</v>
      </c>
    </row>
    <row r="576" spans="1:18" x14ac:dyDescent="0.3">
      <c r="A576" t="s">
        <v>3916</v>
      </c>
      <c r="B576" s="17">
        <v>45010</v>
      </c>
      <c r="C576" t="s">
        <v>543</v>
      </c>
      <c r="D576" t="s">
        <v>3928</v>
      </c>
      <c r="E576" t="s">
        <v>3929</v>
      </c>
      <c r="F576" t="s">
        <v>3920</v>
      </c>
      <c r="G576" t="s">
        <v>3921</v>
      </c>
      <c r="H576" t="s">
        <v>3922</v>
      </c>
      <c r="I576">
        <v>1588</v>
      </c>
      <c r="J576" s="41">
        <v>1.7800000000000003E-2</v>
      </c>
      <c r="K576" s="42">
        <v>28.266400000000004</v>
      </c>
      <c r="L576" s="43">
        <v>0.86249999999999993</v>
      </c>
      <c r="M576" s="42">
        <v>24.379770000000001</v>
      </c>
      <c r="N576">
        <v>1</v>
      </c>
      <c r="O576" s="43">
        <v>117.6</v>
      </c>
      <c r="P576" s="42">
        <v>63</v>
      </c>
      <c r="Q576" s="42">
        <v>26</v>
      </c>
      <c r="R576" s="42">
        <v>7.5</v>
      </c>
    </row>
    <row r="577" spans="1:18" x14ac:dyDescent="0.3">
      <c r="A577" t="s">
        <v>3916</v>
      </c>
      <c r="B577" s="17">
        <v>45011</v>
      </c>
      <c r="C577" t="s">
        <v>543</v>
      </c>
      <c r="D577" t="s">
        <v>3928</v>
      </c>
      <c r="E577" t="s">
        <v>3929</v>
      </c>
      <c r="F577" t="s">
        <v>3920</v>
      </c>
      <c r="G577" t="s">
        <v>3921</v>
      </c>
      <c r="H577" t="s">
        <v>3922</v>
      </c>
      <c r="I577">
        <v>1677.4</v>
      </c>
      <c r="J577" s="41">
        <v>1.38E-2</v>
      </c>
      <c r="K577" s="42">
        <v>23.148120000000002</v>
      </c>
      <c r="L577" s="43">
        <v>0.28749999999999992</v>
      </c>
      <c r="M577" s="42">
        <v>6.6550844999999992</v>
      </c>
      <c r="N577">
        <v>2</v>
      </c>
      <c r="O577" s="43">
        <v>115.58399999999999</v>
      </c>
      <c r="P577" s="42">
        <v>29</v>
      </c>
      <c r="Q577" s="42">
        <v>25</v>
      </c>
      <c r="R577" s="42">
        <v>12</v>
      </c>
    </row>
    <row r="578" spans="1:18" x14ac:dyDescent="0.3">
      <c r="A578" t="s">
        <v>3916</v>
      </c>
      <c r="B578" s="17">
        <v>45012</v>
      </c>
      <c r="C578" t="s">
        <v>543</v>
      </c>
      <c r="D578" t="s">
        <v>3928</v>
      </c>
      <c r="E578" t="s">
        <v>3929</v>
      </c>
      <c r="F578" t="s">
        <v>3920</v>
      </c>
      <c r="G578" t="s">
        <v>3921</v>
      </c>
      <c r="H578" t="s">
        <v>3922</v>
      </c>
      <c r="I578">
        <v>1505.8</v>
      </c>
      <c r="J578" s="41">
        <v>1.72E-2</v>
      </c>
      <c r="K578" s="42">
        <v>25.899760000000001</v>
      </c>
      <c r="L578" s="43">
        <v>1.1270000000000002</v>
      </c>
      <c r="M578" s="42">
        <v>29.189029520000005</v>
      </c>
      <c r="N578">
        <v>2</v>
      </c>
      <c r="O578" s="43">
        <v>84.671999999999997</v>
      </c>
      <c r="P578" s="42">
        <v>74</v>
      </c>
      <c r="Q578" s="42">
        <v>7</v>
      </c>
      <c r="R578" s="42">
        <v>4.5</v>
      </c>
    </row>
    <row r="579" spans="1:18" x14ac:dyDescent="0.3">
      <c r="A579" t="s">
        <v>3916</v>
      </c>
      <c r="B579" s="17">
        <v>45013</v>
      </c>
      <c r="C579" t="s">
        <v>543</v>
      </c>
      <c r="D579" t="s">
        <v>3928</v>
      </c>
      <c r="E579" t="s">
        <v>3929</v>
      </c>
      <c r="F579" t="s">
        <v>3920</v>
      </c>
      <c r="G579" t="s">
        <v>3921</v>
      </c>
      <c r="H579" t="s">
        <v>3922</v>
      </c>
      <c r="I579">
        <v>1633</v>
      </c>
      <c r="J579" s="41">
        <v>1.1300000000000001E-2</v>
      </c>
      <c r="K579" s="42">
        <v>18.452900000000003</v>
      </c>
      <c r="L579" s="43">
        <v>0.58649999999999991</v>
      </c>
      <c r="M579" s="42">
        <v>10.82262585</v>
      </c>
      <c r="N579">
        <v>3</v>
      </c>
      <c r="O579" s="43">
        <v>216.38399999999999</v>
      </c>
      <c r="P579" s="42">
        <v>65</v>
      </c>
      <c r="Q579" s="42">
        <v>1</v>
      </c>
      <c r="R579" s="42">
        <v>9</v>
      </c>
    </row>
    <row r="580" spans="1:18" x14ac:dyDescent="0.3">
      <c r="A580" t="s">
        <v>3916</v>
      </c>
      <c r="B580" s="17">
        <v>45014</v>
      </c>
      <c r="C580" t="s">
        <v>543</v>
      </c>
      <c r="D580" t="s">
        <v>3928</v>
      </c>
      <c r="E580" t="s">
        <v>3929</v>
      </c>
      <c r="F580" t="s">
        <v>3920</v>
      </c>
      <c r="G580" t="s">
        <v>3921</v>
      </c>
      <c r="H580" t="s">
        <v>3922</v>
      </c>
      <c r="I580">
        <v>1441</v>
      </c>
      <c r="J580" s="41">
        <v>1.9900000000000001E-2</v>
      </c>
      <c r="K580" s="42">
        <v>28.675900000000002</v>
      </c>
      <c r="L580" s="43">
        <v>0.4830000000000001</v>
      </c>
      <c r="M580" s="42">
        <v>13.850459700000004</v>
      </c>
      <c r="N580">
        <v>6</v>
      </c>
      <c r="O580" s="43">
        <v>50.4</v>
      </c>
      <c r="P580" s="42">
        <v>63</v>
      </c>
      <c r="Q580" s="42">
        <v>13</v>
      </c>
      <c r="R580" s="42">
        <v>6</v>
      </c>
    </row>
    <row r="581" spans="1:18" x14ac:dyDescent="0.3">
      <c r="A581" t="s">
        <v>3916</v>
      </c>
      <c r="B581" s="17">
        <v>45015</v>
      </c>
      <c r="C581" t="s">
        <v>543</v>
      </c>
      <c r="D581" t="s">
        <v>3928</v>
      </c>
      <c r="E581" t="s">
        <v>3929</v>
      </c>
      <c r="F581" t="s">
        <v>3920</v>
      </c>
      <c r="G581" t="s">
        <v>3921</v>
      </c>
      <c r="H581" t="s">
        <v>3922</v>
      </c>
      <c r="I581">
        <v>1709.4</v>
      </c>
      <c r="J581" s="41">
        <v>1.9400000000000001E-2</v>
      </c>
      <c r="K581" s="42">
        <v>33.16236</v>
      </c>
      <c r="L581" s="43">
        <v>0.51749999999999996</v>
      </c>
      <c r="M581" s="42">
        <v>17.161521299999997</v>
      </c>
      <c r="N581">
        <v>1</v>
      </c>
      <c r="O581" s="43">
        <v>79.295999999999992</v>
      </c>
      <c r="P581" s="42">
        <v>80</v>
      </c>
      <c r="Q581" s="42">
        <v>10</v>
      </c>
      <c r="R581" s="42">
        <v>12</v>
      </c>
    </row>
    <row r="582" spans="1:18" x14ac:dyDescent="0.3">
      <c r="A582" t="s">
        <v>3916</v>
      </c>
      <c r="B582" s="17">
        <v>45016</v>
      </c>
      <c r="C582" t="s">
        <v>543</v>
      </c>
      <c r="D582" t="s">
        <v>3928</v>
      </c>
      <c r="E582" t="s">
        <v>3929</v>
      </c>
      <c r="F582" t="s">
        <v>3920</v>
      </c>
      <c r="G582" t="s">
        <v>3921</v>
      </c>
      <c r="H582" t="s">
        <v>3922</v>
      </c>
      <c r="I582">
        <v>1294.8</v>
      </c>
      <c r="J582" s="41">
        <v>2.1400000000000002E-2</v>
      </c>
      <c r="K582" s="42">
        <v>27.708720000000003</v>
      </c>
      <c r="L582" s="43">
        <v>0.78200000000000003</v>
      </c>
      <c r="M582" s="42">
        <v>21.668219040000004</v>
      </c>
      <c r="N582">
        <v>5</v>
      </c>
      <c r="O582" s="43">
        <v>53.76</v>
      </c>
      <c r="P582" s="42">
        <v>53</v>
      </c>
      <c r="Q582" s="42">
        <v>26</v>
      </c>
      <c r="R582" s="42">
        <v>9</v>
      </c>
    </row>
    <row r="583" spans="1:18" x14ac:dyDescent="0.3">
      <c r="A583" t="s">
        <v>3916</v>
      </c>
      <c r="B583" s="17">
        <v>45017</v>
      </c>
      <c r="C583" t="s">
        <v>543</v>
      </c>
      <c r="D583" t="s">
        <v>3928</v>
      </c>
      <c r="E583" t="s">
        <v>3929</v>
      </c>
      <c r="F583" t="s">
        <v>3920</v>
      </c>
      <c r="G583" t="s">
        <v>3921</v>
      </c>
      <c r="H583" t="s">
        <v>3922</v>
      </c>
      <c r="I583">
        <v>1148.5999999999999</v>
      </c>
      <c r="J583" s="41">
        <v>1.5900000000000004E-2</v>
      </c>
      <c r="K583" s="42">
        <v>18.262740000000004</v>
      </c>
      <c r="L583" s="43">
        <v>1.2649999999999999</v>
      </c>
      <c r="M583" s="42">
        <v>23.102366100000005</v>
      </c>
      <c r="N583">
        <v>1</v>
      </c>
      <c r="O583" s="43">
        <v>67.2</v>
      </c>
      <c r="P583" s="42">
        <v>42</v>
      </c>
      <c r="Q583" s="42">
        <v>2</v>
      </c>
      <c r="R583" s="42">
        <v>4.5</v>
      </c>
    </row>
    <row r="584" spans="1:18" x14ac:dyDescent="0.3">
      <c r="A584" t="s">
        <v>3916</v>
      </c>
      <c r="B584" s="17">
        <v>45018</v>
      </c>
      <c r="C584" t="s">
        <v>543</v>
      </c>
      <c r="D584" t="s">
        <v>3928</v>
      </c>
      <c r="E584" t="s">
        <v>3929</v>
      </c>
      <c r="F584" t="s">
        <v>3920</v>
      </c>
      <c r="G584" t="s">
        <v>3921</v>
      </c>
      <c r="H584" t="s">
        <v>3922</v>
      </c>
      <c r="I584">
        <v>1167.8000000000002</v>
      </c>
      <c r="J584" s="41">
        <v>2.0800000000000006E-2</v>
      </c>
      <c r="K584" s="42">
        <v>24.290240000000011</v>
      </c>
      <c r="L584" s="43">
        <v>1.4604999999999997</v>
      </c>
      <c r="M584" s="42">
        <v>35.475895520000009</v>
      </c>
      <c r="N584">
        <v>1</v>
      </c>
      <c r="O584" s="43">
        <v>52.8</v>
      </c>
      <c r="P584" s="42">
        <v>73</v>
      </c>
      <c r="Q584" s="42">
        <v>17</v>
      </c>
      <c r="R584" s="42">
        <v>12</v>
      </c>
    </row>
    <row r="585" spans="1:18" x14ac:dyDescent="0.3">
      <c r="A585" t="s">
        <v>3916</v>
      </c>
      <c r="B585" s="17">
        <v>45019</v>
      </c>
      <c r="C585" t="s">
        <v>543</v>
      </c>
      <c r="D585" t="s">
        <v>3928</v>
      </c>
      <c r="E585" t="s">
        <v>3929</v>
      </c>
      <c r="F585" t="s">
        <v>3920</v>
      </c>
      <c r="G585" t="s">
        <v>3921</v>
      </c>
      <c r="H585" t="s">
        <v>3922</v>
      </c>
      <c r="I585">
        <v>1534</v>
      </c>
      <c r="J585" s="41">
        <v>1.7100000000000001E-2</v>
      </c>
      <c r="K585" s="42">
        <v>26.231400000000001</v>
      </c>
      <c r="L585" s="43">
        <v>1.196</v>
      </c>
      <c r="M585" s="42">
        <v>31.372754399999998</v>
      </c>
      <c r="N585">
        <v>5</v>
      </c>
      <c r="O585" s="43">
        <v>75.263999999999996</v>
      </c>
      <c r="P585" s="42">
        <v>58</v>
      </c>
      <c r="Q585" s="42">
        <v>24</v>
      </c>
      <c r="R585" s="42">
        <v>10.5</v>
      </c>
    </row>
    <row r="586" spans="1:18" x14ac:dyDescent="0.3">
      <c r="A586" t="s">
        <v>3916</v>
      </c>
      <c r="B586" s="17">
        <v>45020</v>
      </c>
      <c r="C586" t="s">
        <v>543</v>
      </c>
      <c r="D586" t="s">
        <v>3928</v>
      </c>
      <c r="E586" t="s">
        <v>3929</v>
      </c>
      <c r="F586" t="s">
        <v>3920</v>
      </c>
      <c r="G586" t="s">
        <v>3921</v>
      </c>
      <c r="H586" t="s">
        <v>3922</v>
      </c>
      <c r="I586">
        <v>1326.2</v>
      </c>
      <c r="J586" s="41">
        <v>1.7600000000000005E-2</v>
      </c>
      <c r="K586" s="42">
        <v>23.341120000000007</v>
      </c>
      <c r="L586" s="43">
        <v>0.56350000000000011</v>
      </c>
      <c r="M586" s="42">
        <v>13.152721120000006</v>
      </c>
      <c r="N586">
        <v>3</v>
      </c>
      <c r="O586" s="43">
        <v>17.28</v>
      </c>
      <c r="P586" s="42">
        <v>45</v>
      </c>
      <c r="Q586" s="42">
        <v>25</v>
      </c>
      <c r="R586" s="42">
        <v>9</v>
      </c>
    </row>
    <row r="587" spans="1:18" x14ac:dyDescent="0.3">
      <c r="A587" t="s">
        <v>3916</v>
      </c>
      <c r="B587" s="17">
        <v>45021</v>
      </c>
      <c r="C587" t="s">
        <v>543</v>
      </c>
      <c r="D587" t="s">
        <v>3928</v>
      </c>
      <c r="E587" t="s">
        <v>3929</v>
      </c>
      <c r="F587" t="s">
        <v>3920</v>
      </c>
      <c r="G587" t="s">
        <v>3921</v>
      </c>
      <c r="H587" t="s">
        <v>3922</v>
      </c>
      <c r="I587">
        <v>1234</v>
      </c>
      <c r="J587" s="41">
        <v>1.6600000000000004E-2</v>
      </c>
      <c r="K587" s="42">
        <v>20.484400000000004</v>
      </c>
      <c r="L587" s="43">
        <v>0.34499999999999997</v>
      </c>
      <c r="M587" s="42">
        <v>7.0671180000000007</v>
      </c>
      <c r="N587">
        <v>4</v>
      </c>
      <c r="O587" s="43">
        <v>135.744</v>
      </c>
      <c r="P587" s="42">
        <v>34</v>
      </c>
      <c r="Q587" s="42">
        <v>17</v>
      </c>
      <c r="R587" s="42">
        <v>1.5</v>
      </c>
    </row>
    <row r="588" spans="1:18" x14ac:dyDescent="0.3">
      <c r="A588" t="s">
        <v>3916</v>
      </c>
      <c r="B588" s="17">
        <v>45022</v>
      </c>
      <c r="C588" t="s">
        <v>543</v>
      </c>
      <c r="D588" t="s">
        <v>3928</v>
      </c>
      <c r="E588" t="s">
        <v>3929</v>
      </c>
      <c r="F588" t="s">
        <v>3920</v>
      </c>
      <c r="G588" t="s">
        <v>3921</v>
      </c>
      <c r="H588" t="s">
        <v>3922</v>
      </c>
      <c r="I588">
        <v>1368.4</v>
      </c>
      <c r="J588" s="41">
        <v>1.9800000000000005E-2</v>
      </c>
      <c r="K588" s="42">
        <v>27.09432000000001</v>
      </c>
      <c r="L588" s="43">
        <v>0.57499999999999984</v>
      </c>
      <c r="M588" s="42">
        <v>15.579234000000001</v>
      </c>
      <c r="N588">
        <v>4</v>
      </c>
      <c r="O588" s="43">
        <v>33.6</v>
      </c>
      <c r="P588" s="42">
        <v>34</v>
      </c>
      <c r="Q588" s="42">
        <v>29</v>
      </c>
      <c r="R588" s="42">
        <v>6</v>
      </c>
    </row>
    <row r="589" spans="1:18" x14ac:dyDescent="0.3">
      <c r="A589" t="s">
        <v>3916</v>
      </c>
      <c r="B589" s="17">
        <v>45023</v>
      </c>
      <c r="C589" t="s">
        <v>543</v>
      </c>
      <c r="D589" t="s">
        <v>3928</v>
      </c>
      <c r="E589" t="s">
        <v>3929</v>
      </c>
      <c r="F589" t="s">
        <v>3920</v>
      </c>
      <c r="G589" t="s">
        <v>3921</v>
      </c>
      <c r="H589" t="s">
        <v>3922</v>
      </c>
      <c r="I589">
        <v>1754</v>
      </c>
      <c r="J589" s="41">
        <v>1.8400000000000007E-2</v>
      </c>
      <c r="K589" s="42">
        <v>32.273600000000009</v>
      </c>
      <c r="L589" s="43">
        <v>0.82799999999999996</v>
      </c>
      <c r="M589" s="42">
        <v>26.722540800000004</v>
      </c>
      <c r="N589">
        <v>3</v>
      </c>
      <c r="O589" s="43">
        <v>151.87199999999999</v>
      </c>
      <c r="P589" s="42">
        <v>31</v>
      </c>
      <c r="Q589" s="42">
        <v>22</v>
      </c>
      <c r="R589" s="42">
        <v>0</v>
      </c>
    </row>
    <row r="590" spans="1:18" x14ac:dyDescent="0.3">
      <c r="A590" t="s">
        <v>3916</v>
      </c>
      <c r="B590" s="17">
        <v>45024</v>
      </c>
      <c r="C590" t="s">
        <v>543</v>
      </c>
      <c r="D590" t="s">
        <v>3928</v>
      </c>
      <c r="E590" t="s">
        <v>3929</v>
      </c>
      <c r="F590" t="s">
        <v>3920</v>
      </c>
      <c r="G590" t="s">
        <v>3921</v>
      </c>
      <c r="H590" t="s">
        <v>3922</v>
      </c>
      <c r="I590">
        <v>1719.6000000000001</v>
      </c>
      <c r="J590" s="41">
        <v>1.38E-2</v>
      </c>
      <c r="K590" s="42">
        <v>23.73048</v>
      </c>
      <c r="L590" s="43">
        <v>1.012</v>
      </c>
      <c r="M590" s="42">
        <v>24.015245759999999</v>
      </c>
      <c r="N590">
        <v>3</v>
      </c>
      <c r="O590" s="43">
        <v>206.304</v>
      </c>
      <c r="P590" s="42">
        <v>37</v>
      </c>
      <c r="Q590" s="42">
        <v>9</v>
      </c>
      <c r="R590" s="42">
        <v>1.5</v>
      </c>
    </row>
    <row r="591" spans="1:18" x14ac:dyDescent="0.3">
      <c r="A591" t="s">
        <v>3916</v>
      </c>
      <c r="B591" s="17">
        <v>45025</v>
      </c>
      <c r="C591" t="s">
        <v>543</v>
      </c>
      <c r="D591" t="s">
        <v>3928</v>
      </c>
      <c r="E591" t="s">
        <v>3929</v>
      </c>
      <c r="F591" t="s">
        <v>3920</v>
      </c>
      <c r="G591" t="s">
        <v>3921</v>
      </c>
      <c r="H591" t="s">
        <v>3922</v>
      </c>
      <c r="I591">
        <v>1507</v>
      </c>
      <c r="J591" s="41">
        <v>1.3000000000000005E-2</v>
      </c>
      <c r="K591" s="42">
        <v>19.591000000000008</v>
      </c>
      <c r="L591" s="43">
        <v>0.79349999999999987</v>
      </c>
      <c r="M591" s="42">
        <v>15.545458500000004</v>
      </c>
      <c r="N591">
        <v>3</v>
      </c>
      <c r="O591" s="43">
        <v>40.32</v>
      </c>
      <c r="P591" s="42">
        <v>52</v>
      </c>
      <c r="Q591" s="42">
        <v>14</v>
      </c>
      <c r="R591" s="42">
        <v>9</v>
      </c>
    </row>
    <row r="592" spans="1:18" x14ac:dyDescent="0.3">
      <c r="A592" t="s">
        <v>3916</v>
      </c>
      <c r="B592" s="17">
        <v>45026</v>
      </c>
      <c r="C592" t="s">
        <v>543</v>
      </c>
      <c r="D592" t="s">
        <v>3928</v>
      </c>
      <c r="E592" t="s">
        <v>3929</v>
      </c>
      <c r="F592" t="s">
        <v>3920</v>
      </c>
      <c r="G592" t="s">
        <v>3921</v>
      </c>
      <c r="H592" t="s">
        <v>3922</v>
      </c>
      <c r="I592">
        <v>1367.2</v>
      </c>
      <c r="J592" s="41">
        <v>1.5600000000000001E-2</v>
      </c>
      <c r="K592" s="42">
        <v>21.328320000000001</v>
      </c>
      <c r="L592" s="43">
        <v>1.0465</v>
      </c>
      <c r="M592" s="42">
        <v>22.320086880000002</v>
      </c>
      <c r="N592">
        <v>1</v>
      </c>
      <c r="O592" s="43">
        <v>47.039999999999992</v>
      </c>
      <c r="P592" s="42">
        <v>48</v>
      </c>
      <c r="Q592" s="42">
        <v>10</v>
      </c>
      <c r="R592" s="42">
        <v>10.5</v>
      </c>
    </row>
    <row r="593" spans="1:18" x14ac:dyDescent="0.3">
      <c r="A593" t="s">
        <v>3916</v>
      </c>
      <c r="B593" s="17">
        <v>45027</v>
      </c>
      <c r="C593" t="s">
        <v>543</v>
      </c>
      <c r="D593" t="s">
        <v>3928</v>
      </c>
      <c r="E593" t="s">
        <v>3929</v>
      </c>
      <c r="F593" t="s">
        <v>3920</v>
      </c>
      <c r="G593" t="s">
        <v>3921</v>
      </c>
      <c r="H593" t="s">
        <v>3922</v>
      </c>
      <c r="I593">
        <v>1077</v>
      </c>
      <c r="J593" s="41">
        <v>1.5600000000000003E-2</v>
      </c>
      <c r="K593" s="42">
        <v>16.801200000000001</v>
      </c>
      <c r="L593" s="43">
        <v>1.2074999999999998</v>
      </c>
      <c r="M593" s="42">
        <v>20.287448999999999</v>
      </c>
      <c r="N593">
        <v>3</v>
      </c>
      <c r="O593" s="43">
        <v>51.072000000000003</v>
      </c>
      <c r="P593" s="42">
        <v>23</v>
      </c>
      <c r="Q593" s="42">
        <v>8</v>
      </c>
      <c r="R593" s="42">
        <v>9</v>
      </c>
    </row>
    <row r="594" spans="1:18" x14ac:dyDescent="0.3">
      <c r="A594" t="s">
        <v>3916</v>
      </c>
      <c r="B594" s="17">
        <v>45028</v>
      </c>
      <c r="C594" t="s">
        <v>543</v>
      </c>
      <c r="D594" t="s">
        <v>3928</v>
      </c>
      <c r="E594" t="s">
        <v>3929</v>
      </c>
      <c r="F594" t="s">
        <v>3920</v>
      </c>
      <c r="G594" t="s">
        <v>3921</v>
      </c>
      <c r="H594" t="s">
        <v>3922</v>
      </c>
      <c r="I594">
        <v>1062.8000000000002</v>
      </c>
      <c r="J594" s="41">
        <v>1.8799999999999997E-2</v>
      </c>
      <c r="K594" s="42">
        <v>19.980640000000001</v>
      </c>
      <c r="L594" s="43">
        <v>0.41400000000000003</v>
      </c>
      <c r="M594" s="42">
        <v>8.2719849600000011</v>
      </c>
      <c r="N594">
        <v>2</v>
      </c>
      <c r="O594" s="43">
        <v>57.599999999999994</v>
      </c>
      <c r="P594" s="42">
        <v>38</v>
      </c>
      <c r="Q594" s="42">
        <v>19</v>
      </c>
      <c r="R594" s="42">
        <v>1.5</v>
      </c>
    </row>
    <row r="595" spans="1:18" x14ac:dyDescent="0.3">
      <c r="A595" t="s">
        <v>3916</v>
      </c>
      <c r="B595" s="17">
        <v>45029</v>
      </c>
      <c r="C595" t="s">
        <v>543</v>
      </c>
      <c r="D595" t="s">
        <v>3928</v>
      </c>
      <c r="E595" t="s">
        <v>3929</v>
      </c>
      <c r="F595" t="s">
        <v>3920</v>
      </c>
      <c r="G595" t="s">
        <v>3921</v>
      </c>
      <c r="H595" t="s">
        <v>3922</v>
      </c>
      <c r="I595">
        <v>1405.2</v>
      </c>
      <c r="J595" s="41">
        <v>1.6500000000000001E-2</v>
      </c>
      <c r="K595" s="42">
        <v>23.1858</v>
      </c>
      <c r="L595" s="43">
        <v>0.621</v>
      </c>
      <c r="M595" s="42">
        <v>14.398381800000001</v>
      </c>
      <c r="N595">
        <v>6</v>
      </c>
      <c r="O595" s="43">
        <v>59.135999999999996</v>
      </c>
      <c r="P595" s="42">
        <v>40</v>
      </c>
      <c r="Q595" s="42">
        <v>21</v>
      </c>
      <c r="R595" s="42">
        <v>4.5</v>
      </c>
    </row>
    <row r="596" spans="1:18" x14ac:dyDescent="0.3">
      <c r="A596" t="s">
        <v>3916</v>
      </c>
      <c r="B596" s="17">
        <v>45030</v>
      </c>
      <c r="C596" t="s">
        <v>543</v>
      </c>
      <c r="D596" t="s">
        <v>3928</v>
      </c>
      <c r="E596" t="s">
        <v>3929</v>
      </c>
      <c r="F596" t="s">
        <v>3920</v>
      </c>
      <c r="G596" t="s">
        <v>3921</v>
      </c>
      <c r="H596" t="s">
        <v>3922</v>
      </c>
      <c r="I596">
        <v>1245.2</v>
      </c>
      <c r="J596" s="41">
        <v>2.0700000000000003E-2</v>
      </c>
      <c r="K596" s="42">
        <v>25.775640000000006</v>
      </c>
      <c r="L596" s="43">
        <v>0.34499999999999992</v>
      </c>
      <c r="M596" s="42">
        <v>8.8925958000000005</v>
      </c>
      <c r="N596">
        <v>2</v>
      </c>
      <c r="O596" s="43">
        <v>79.968000000000004</v>
      </c>
      <c r="P596" s="42">
        <v>57</v>
      </c>
      <c r="Q596" s="42">
        <v>22</v>
      </c>
      <c r="R596" s="42">
        <v>0</v>
      </c>
    </row>
    <row r="597" spans="1:18" x14ac:dyDescent="0.3">
      <c r="A597" t="s">
        <v>3916</v>
      </c>
      <c r="B597" s="17">
        <v>45031</v>
      </c>
      <c r="C597" t="s">
        <v>543</v>
      </c>
      <c r="D597" t="s">
        <v>3928</v>
      </c>
      <c r="E597" t="s">
        <v>3929</v>
      </c>
      <c r="F597" t="s">
        <v>3920</v>
      </c>
      <c r="G597" t="s">
        <v>3921</v>
      </c>
      <c r="H597" t="s">
        <v>3922</v>
      </c>
      <c r="I597">
        <v>1480.4</v>
      </c>
      <c r="J597" s="41">
        <v>1.72E-2</v>
      </c>
      <c r="K597" s="42">
        <v>25.462880000000002</v>
      </c>
      <c r="L597" s="43">
        <v>1.081</v>
      </c>
      <c r="M597" s="42">
        <v>27.52537328</v>
      </c>
      <c r="N597">
        <v>5</v>
      </c>
      <c r="O597" s="43">
        <v>106.84799999999998</v>
      </c>
      <c r="P597" s="42">
        <v>71</v>
      </c>
      <c r="Q597" s="42">
        <v>14</v>
      </c>
      <c r="R597" s="42">
        <v>4.5</v>
      </c>
    </row>
    <row r="598" spans="1:18" x14ac:dyDescent="0.3">
      <c r="A598" t="s">
        <v>3916</v>
      </c>
      <c r="B598" s="17">
        <v>45032</v>
      </c>
      <c r="C598" t="s">
        <v>543</v>
      </c>
      <c r="D598" t="s">
        <v>3928</v>
      </c>
      <c r="E598" t="s">
        <v>3929</v>
      </c>
      <c r="F598" t="s">
        <v>3920</v>
      </c>
      <c r="G598" t="s">
        <v>3921</v>
      </c>
      <c r="H598" t="s">
        <v>3922</v>
      </c>
      <c r="I598">
        <v>1650.4</v>
      </c>
      <c r="J598" s="41">
        <v>1.8200000000000001E-2</v>
      </c>
      <c r="K598" s="42">
        <v>30.037280000000003</v>
      </c>
      <c r="L598" s="43">
        <v>0.34499999999999997</v>
      </c>
      <c r="M598" s="42">
        <v>10.3628616</v>
      </c>
      <c r="N598">
        <v>5</v>
      </c>
      <c r="O598" s="43">
        <v>66.527999999999992</v>
      </c>
      <c r="P598" s="42">
        <v>54</v>
      </c>
      <c r="Q598" s="42">
        <v>10</v>
      </c>
      <c r="R598" s="42">
        <v>9</v>
      </c>
    </row>
    <row r="599" spans="1:18" x14ac:dyDescent="0.3">
      <c r="A599" t="s">
        <v>3916</v>
      </c>
      <c r="B599" s="17">
        <v>45033</v>
      </c>
      <c r="C599" t="s">
        <v>543</v>
      </c>
      <c r="D599" t="s">
        <v>3928</v>
      </c>
      <c r="E599" t="s">
        <v>3929</v>
      </c>
      <c r="F599" t="s">
        <v>3920</v>
      </c>
      <c r="G599" t="s">
        <v>3921</v>
      </c>
      <c r="H599" t="s">
        <v>3922</v>
      </c>
      <c r="I599">
        <v>1441.6000000000001</v>
      </c>
      <c r="J599" s="41">
        <v>2.0800000000000006E-2</v>
      </c>
      <c r="K599" s="42">
        <v>29.98528000000001</v>
      </c>
      <c r="L599" s="43">
        <v>0.73599999999999999</v>
      </c>
      <c r="M599" s="42">
        <v>22.069166080000006</v>
      </c>
      <c r="N599">
        <v>2</v>
      </c>
      <c r="O599" s="43">
        <v>28.799999999999997</v>
      </c>
      <c r="P599" s="42">
        <v>49</v>
      </c>
      <c r="Q599" s="42">
        <v>13</v>
      </c>
      <c r="R599" s="42">
        <v>12</v>
      </c>
    </row>
    <row r="600" spans="1:18" x14ac:dyDescent="0.3">
      <c r="A600" t="s">
        <v>3916</v>
      </c>
      <c r="B600" s="17">
        <v>45034</v>
      </c>
      <c r="C600" t="s">
        <v>543</v>
      </c>
      <c r="D600" t="s">
        <v>3928</v>
      </c>
      <c r="E600" t="s">
        <v>3929</v>
      </c>
      <c r="F600" t="s">
        <v>3920</v>
      </c>
      <c r="G600" t="s">
        <v>3921</v>
      </c>
      <c r="H600" t="s">
        <v>3922</v>
      </c>
      <c r="I600">
        <v>1564.8000000000002</v>
      </c>
      <c r="J600" s="41">
        <v>1.4799999999999999E-2</v>
      </c>
      <c r="K600" s="42">
        <v>23.159040000000001</v>
      </c>
      <c r="L600" s="43">
        <v>0.74749999999999994</v>
      </c>
      <c r="M600" s="42">
        <v>17.311382399999999</v>
      </c>
      <c r="N600">
        <v>1</v>
      </c>
      <c r="O600" s="43">
        <v>29.759999999999998</v>
      </c>
      <c r="P600" s="42">
        <v>67</v>
      </c>
      <c r="Q600" s="42">
        <v>28</v>
      </c>
      <c r="R600" s="42">
        <v>9</v>
      </c>
    </row>
    <row r="601" spans="1:18" x14ac:dyDescent="0.3">
      <c r="A601" t="s">
        <v>3916</v>
      </c>
      <c r="B601" s="17">
        <v>45035</v>
      </c>
      <c r="C601" t="s">
        <v>543</v>
      </c>
      <c r="D601" t="s">
        <v>3928</v>
      </c>
      <c r="E601" t="s">
        <v>3929</v>
      </c>
      <c r="F601" t="s">
        <v>3920</v>
      </c>
      <c r="G601" t="s">
        <v>3921</v>
      </c>
      <c r="H601" t="s">
        <v>3922</v>
      </c>
      <c r="I601">
        <v>1745.6000000000001</v>
      </c>
      <c r="J601" s="41">
        <v>1.9200000000000002E-2</v>
      </c>
      <c r="K601" s="42">
        <v>33.515520000000002</v>
      </c>
      <c r="L601" s="43">
        <v>1.4259999999999999</v>
      </c>
      <c r="M601" s="42">
        <v>47.793131520000003</v>
      </c>
      <c r="N601">
        <v>5</v>
      </c>
      <c r="O601" s="43">
        <v>129.024</v>
      </c>
      <c r="P601" s="42">
        <v>75</v>
      </c>
      <c r="Q601" s="42">
        <v>21</v>
      </c>
      <c r="R601" s="42">
        <v>10.5</v>
      </c>
    </row>
    <row r="602" spans="1:18" x14ac:dyDescent="0.3">
      <c r="A602" t="s">
        <v>3916</v>
      </c>
      <c r="B602" s="17">
        <v>45036</v>
      </c>
      <c r="C602" t="s">
        <v>543</v>
      </c>
      <c r="D602" t="s">
        <v>3928</v>
      </c>
      <c r="E602" t="s">
        <v>3929</v>
      </c>
      <c r="F602" t="s">
        <v>3920</v>
      </c>
      <c r="G602" t="s">
        <v>3921</v>
      </c>
      <c r="H602" t="s">
        <v>3922</v>
      </c>
      <c r="I602">
        <v>1165.2</v>
      </c>
      <c r="J602" s="41">
        <v>2.1700000000000004E-2</v>
      </c>
      <c r="K602" s="42">
        <v>25.284840000000006</v>
      </c>
      <c r="L602" s="43">
        <v>1.3454999999999999</v>
      </c>
      <c r="M602" s="42">
        <v>34.020752220000006</v>
      </c>
      <c r="N602">
        <v>1</v>
      </c>
      <c r="O602" s="43">
        <v>58.56</v>
      </c>
      <c r="P602" s="42">
        <v>75</v>
      </c>
      <c r="Q602" s="42">
        <v>33</v>
      </c>
      <c r="R602" s="42">
        <v>1.5</v>
      </c>
    </row>
    <row r="603" spans="1:18" x14ac:dyDescent="0.3">
      <c r="A603" t="s">
        <v>3916</v>
      </c>
      <c r="B603" s="17">
        <v>45037</v>
      </c>
      <c r="C603" t="s">
        <v>543</v>
      </c>
      <c r="D603" t="s">
        <v>3928</v>
      </c>
      <c r="E603" t="s">
        <v>3929</v>
      </c>
      <c r="F603" t="s">
        <v>3920</v>
      </c>
      <c r="G603" t="s">
        <v>3921</v>
      </c>
      <c r="H603" t="s">
        <v>3922</v>
      </c>
      <c r="I603">
        <v>1741.4</v>
      </c>
      <c r="J603" s="41">
        <v>2.1100000000000001E-2</v>
      </c>
      <c r="K603" s="42">
        <v>36.743540000000003</v>
      </c>
      <c r="L603" s="43">
        <v>1.5754999999999999</v>
      </c>
      <c r="M603" s="42">
        <v>57.889447269999998</v>
      </c>
      <c r="N603">
        <v>2</v>
      </c>
      <c r="O603" s="43">
        <v>34.56</v>
      </c>
      <c r="P603" s="42">
        <v>82</v>
      </c>
      <c r="Q603" s="42">
        <v>20</v>
      </c>
      <c r="R603" s="42">
        <v>6</v>
      </c>
    </row>
    <row r="604" spans="1:18" x14ac:dyDescent="0.3">
      <c r="A604" t="s">
        <v>3916</v>
      </c>
      <c r="B604" s="17">
        <v>45038</v>
      </c>
      <c r="C604" t="s">
        <v>543</v>
      </c>
      <c r="D604" t="s">
        <v>3928</v>
      </c>
      <c r="E604" t="s">
        <v>3929</v>
      </c>
      <c r="F604" t="s">
        <v>3920</v>
      </c>
      <c r="G604" t="s">
        <v>3921</v>
      </c>
      <c r="H604" t="s">
        <v>3922</v>
      </c>
      <c r="I604">
        <v>1793.6000000000001</v>
      </c>
      <c r="J604" s="41">
        <v>1.9100000000000002E-2</v>
      </c>
      <c r="K604" s="42">
        <v>34.257760000000005</v>
      </c>
      <c r="L604" s="43">
        <v>1.6329999999999998</v>
      </c>
      <c r="M604" s="42">
        <v>55.942922080000002</v>
      </c>
      <c r="N604">
        <v>2</v>
      </c>
      <c r="O604" s="43">
        <v>92.736000000000004</v>
      </c>
      <c r="P604" s="42">
        <v>65</v>
      </c>
      <c r="Q604" s="42">
        <v>24</v>
      </c>
      <c r="R604" s="42">
        <v>6</v>
      </c>
    </row>
    <row r="605" spans="1:18" x14ac:dyDescent="0.3">
      <c r="A605" t="s">
        <v>3916</v>
      </c>
      <c r="B605" s="17">
        <v>45039</v>
      </c>
      <c r="C605" t="s">
        <v>543</v>
      </c>
      <c r="D605" t="s">
        <v>3928</v>
      </c>
      <c r="E605" t="s">
        <v>3929</v>
      </c>
      <c r="F605" t="s">
        <v>3920</v>
      </c>
      <c r="G605" t="s">
        <v>3921</v>
      </c>
      <c r="H605" t="s">
        <v>3922</v>
      </c>
      <c r="I605">
        <v>1294.5999999999999</v>
      </c>
      <c r="J605" s="41">
        <v>1.7100000000000004E-2</v>
      </c>
      <c r="K605" s="42">
        <v>22.137660000000004</v>
      </c>
      <c r="L605" s="43">
        <v>1.8054999999999997</v>
      </c>
      <c r="M605" s="42">
        <v>39.96954513</v>
      </c>
      <c r="N605">
        <v>3</v>
      </c>
      <c r="O605" s="43">
        <v>47.711999999999996</v>
      </c>
      <c r="P605" s="42">
        <v>62</v>
      </c>
      <c r="Q605" s="42">
        <v>24</v>
      </c>
      <c r="R605" s="42">
        <v>4.5</v>
      </c>
    </row>
    <row r="606" spans="1:18" x14ac:dyDescent="0.3">
      <c r="A606" t="s">
        <v>3916</v>
      </c>
      <c r="B606" s="17">
        <v>45040</v>
      </c>
      <c r="C606" t="s">
        <v>543</v>
      </c>
      <c r="D606" t="s">
        <v>3928</v>
      </c>
      <c r="E606" t="s">
        <v>3929</v>
      </c>
      <c r="F606" t="s">
        <v>3920</v>
      </c>
      <c r="G606" t="s">
        <v>3921</v>
      </c>
      <c r="H606" t="s">
        <v>3922</v>
      </c>
      <c r="I606">
        <v>1711.2</v>
      </c>
      <c r="J606" s="41">
        <v>2.0000000000000004E-2</v>
      </c>
      <c r="K606" s="42">
        <v>34.224000000000011</v>
      </c>
      <c r="L606" s="43">
        <v>0.9544999999999999</v>
      </c>
      <c r="M606" s="42">
        <v>32.66680800000001</v>
      </c>
      <c r="N606">
        <v>4</v>
      </c>
      <c r="O606" s="43">
        <v>49.92</v>
      </c>
      <c r="P606" s="42">
        <v>54</v>
      </c>
      <c r="Q606" s="42">
        <v>14</v>
      </c>
      <c r="R606" s="42">
        <v>3</v>
      </c>
    </row>
    <row r="607" spans="1:18" x14ac:dyDescent="0.3">
      <c r="A607" t="s">
        <v>3916</v>
      </c>
      <c r="B607" s="17">
        <v>45041</v>
      </c>
      <c r="C607" t="s">
        <v>543</v>
      </c>
      <c r="D607" t="s">
        <v>3928</v>
      </c>
      <c r="E607" t="s">
        <v>3929</v>
      </c>
      <c r="F607" t="s">
        <v>3920</v>
      </c>
      <c r="G607" t="s">
        <v>3921</v>
      </c>
      <c r="H607" t="s">
        <v>3922</v>
      </c>
      <c r="I607">
        <v>1163</v>
      </c>
      <c r="J607" s="41">
        <v>1.4600000000000002E-2</v>
      </c>
      <c r="K607" s="42">
        <v>16.979800000000001</v>
      </c>
      <c r="L607" s="43">
        <v>0.41399999999999998</v>
      </c>
      <c r="M607" s="42">
        <v>7.0296371999999998</v>
      </c>
      <c r="N607">
        <v>1</v>
      </c>
      <c r="O607" s="43">
        <v>46.080000000000005</v>
      </c>
      <c r="P607" s="42">
        <v>56</v>
      </c>
      <c r="Q607" s="42">
        <v>30</v>
      </c>
      <c r="R607" s="42">
        <v>4.5</v>
      </c>
    </row>
    <row r="608" spans="1:18" x14ac:dyDescent="0.3">
      <c r="A608" t="s">
        <v>3916</v>
      </c>
      <c r="B608" s="17">
        <v>45042</v>
      </c>
      <c r="C608" t="s">
        <v>543</v>
      </c>
      <c r="D608" t="s">
        <v>3928</v>
      </c>
      <c r="E608" t="s">
        <v>3929</v>
      </c>
      <c r="F608" t="s">
        <v>3920</v>
      </c>
      <c r="G608" t="s">
        <v>3921</v>
      </c>
      <c r="H608" t="s">
        <v>3922</v>
      </c>
      <c r="I608">
        <v>1642.8000000000002</v>
      </c>
      <c r="J608" s="41">
        <v>1.5499999999999998E-2</v>
      </c>
      <c r="K608" s="42">
        <v>25.4634</v>
      </c>
      <c r="L608" s="43">
        <v>1.5640000000000001</v>
      </c>
      <c r="M608" s="42">
        <v>39.824757599999998</v>
      </c>
      <c r="N608">
        <v>3</v>
      </c>
      <c r="O608" s="43">
        <v>45.12</v>
      </c>
      <c r="P608" s="42">
        <v>82</v>
      </c>
      <c r="Q608" s="42">
        <v>35</v>
      </c>
      <c r="R608" s="42">
        <v>1.5</v>
      </c>
    </row>
    <row r="609" spans="1:18" x14ac:dyDescent="0.3">
      <c r="A609" t="s">
        <v>3916</v>
      </c>
      <c r="B609" s="17">
        <v>45043</v>
      </c>
      <c r="C609" t="s">
        <v>543</v>
      </c>
      <c r="D609" t="s">
        <v>3928</v>
      </c>
      <c r="E609" t="s">
        <v>3929</v>
      </c>
      <c r="F609" t="s">
        <v>3920</v>
      </c>
      <c r="G609" t="s">
        <v>3921</v>
      </c>
      <c r="H609" t="s">
        <v>3922</v>
      </c>
      <c r="I609">
        <v>1334</v>
      </c>
      <c r="J609" s="41">
        <v>1.9500000000000003E-2</v>
      </c>
      <c r="K609" s="42">
        <v>26.013000000000005</v>
      </c>
      <c r="L609" s="43">
        <v>1.0350000000000001</v>
      </c>
      <c r="M609" s="42">
        <v>26.923455000000008</v>
      </c>
      <c r="N609">
        <v>4</v>
      </c>
      <c r="O609" s="43">
        <v>94.079999999999984</v>
      </c>
      <c r="P609" s="42">
        <v>44</v>
      </c>
      <c r="Q609" s="42">
        <v>26</v>
      </c>
      <c r="R609" s="42">
        <v>7.5</v>
      </c>
    </row>
    <row r="610" spans="1:18" x14ac:dyDescent="0.3">
      <c r="A610" t="s">
        <v>3916</v>
      </c>
      <c r="B610" s="17">
        <v>45044</v>
      </c>
      <c r="C610" t="s">
        <v>543</v>
      </c>
      <c r="D610" t="s">
        <v>3928</v>
      </c>
      <c r="E610" t="s">
        <v>3929</v>
      </c>
      <c r="F610" t="s">
        <v>3920</v>
      </c>
      <c r="G610" t="s">
        <v>3921</v>
      </c>
      <c r="H610" t="s">
        <v>3922</v>
      </c>
      <c r="I610">
        <v>1477</v>
      </c>
      <c r="J610" s="41">
        <v>1.9500000000000003E-2</v>
      </c>
      <c r="K610" s="42">
        <v>28.801500000000004</v>
      </c>
      <c r="L610" s="43">
        <v>0.72449999999999981</v>
      </c>
      <c r="M610" s="42">
        <v>20.866686749999996</v>
      </c>
      <c r="N610">
        <v>0</v>
      </c>
      <c r="O610" s="43">
        <v>41.279999999999994</v>
      </c>
      <c r="P610" s="42">
        <v>60</v>
      </c>
      <c r="Q610" s="42">
        <v>8</v>
      </c>
      <c r="R610" s="42">
        <v>6</v>
      </c>
    </row>
    <row r="611" spans="1:18" x14ac:dyDescent="0.3">
      <c r="A611" t="s">
        <v>3916</v>
      </c>
      <c r="B611" s="17">
        <v>45045</v>
      </c>
      <c r="C611" t="s">
        <v>543</v>
      </c>
      <c r="D611" t="s">
        <v>3928</v>
      </c>
      <c r="E611" t="s">
        <v>3929</v>
      </c>
      <c r="F611" t="s">
        <v>3920</v>
      </c>
      <c r="G611" t="s">
        <v>3921</v>
      </c>
      <c r="H611" t="s">
        <v>3922</v>
      </c>
      <c r="I611">
        <v>1419.2</v>
      </c>
      <c r="J611" s="41">
        <v>1.8800000000000004E-2</v>
      </c>
      <c r="K611" s="42">
        <v>26.680960000000006</v>
      </c>
      <c r="L611" s="43">
        <v>0.52900000000000003</v>
      </c>
      <c r="M611" s="42">
        <v>14.114227840000003</v>
      </c>
      <c r="N611">
        <v>0</v>
      </c>
      <c r="O611" s="43">
        <v>115.58399999999999</v>
      </c>
      <c r="P611" s="42">
        <v>55</v>
      </c>
      <c r="Q611" s="42">
        <v>21</v>
      </c>
      <c r="R611" s="42">
        <v>7.5</v>
      </c>
    </row>
    <row r="612" spans="1:18" x14ac:dyDescent="0.3">
      <c r="A612" t="s">
        <v>3916</v>
      </c>
      <c r="B612" s="17">
        <v>45046</v>
      </c>
      <c r="C612" t="s">
        <v>543</v>
      </c>
      <c r="D612" t="s">
        <v>3928</v>
      </c>
      <c r="E612" t="s">
        <v>3929</v>
      </c>
      <c r="F612" t="s">
        <v>3920</v>
      </c>
      <c r="G612" t="s">
        <v>3921</v>
      </c>
      <c r="H612" t="s">
        <v>3922</v>
      </c>
      <c r="I612">
        <v>1402.4</v>
      </c>
      <c r="J612" s="41">
        <v>2.0800000000000003E-2</v>
      </c>
      <c r="K612" s="42">
        <v>29.169920000000005</v>
      </c>
      <c r="L612" s="43">
        <v>1.5409999999999999</v>
      </c>
      <c r="M612" s="42">
        <v>44.950846720000008</v>
      </c>
      <c r="N612">
        <v>1</v>
      </c>
      <c r="O612" s="43">
        <v>111.55200000000001</v>
      </c>
      <c r="P612" s="42">
        <v>74</v>
      </c>
      <c r="Q612" s="42">
        <v>5</v>
      </c>
      <c r="R612" s="42">
        <v>1.5</v>
      </c>
    </row>
    <row r="613" spans="1:18" x14ac:dyDescent="0.3">
      <c r="A613" t="s">
        <v>3916</v>
      </c>
      <c r="B613" s="17">
        <v>45047</v>
      </c>
      <c r="C613" t="s">
        <v>543</v>
      </c>
      <c r="D613" t="s">
        <v>3928</v>
      </c>
      <c r="E613" t="s">
        <v>3929</v>
      </c>
      <c r="F613" t="s">
        <v>3920</v>
      </c>
      <c r="G613" t="s">
        <v>3921</v>
      </c>
      <c r="H613" t="s">
        <v>3922</v>
      </c>
      <c r="I613">
        <v>1935.6000000000001</v>
      </c>
      <c r="J613" s="41">
        <v>1.4900000000000002E-2</v>
      </c>
      <c r="K613" s="42">
        <v>28.840440000000005</v>
      </c>
      <c r="L613" s="43">
        <v>0.79349999999999987</v>
      </c>
      <c r="M613" s="42">
        <v>22.884889139999999</v>
      </c>
      <c r="N613">
        <v>1</v>
      </c>
      <c r="O613" s="43">
        <v>147.16800000000001</v>
      </c>
      <c r="P613" s="42">
        <v>68</v>
      </c>
      <c r="Q613" s="42">
        <v>12</v>
      </c>
      <c r="R613" s="42">
        <v>3</v>
      </c>
    </row>
    <row r="614" spans="1:18" x14ac:dyDescent="0.3">
      <c r="A614" t="s">
        <v>3916</v>
      </c>
      <c r="B614" s="17">
        <v>45048</v>
      </c>
      <c r="C614" t="s">
        <v>543</v>
      </c>
      <c r="D614" t="s">
        <v>3928</v>
      </c>
      <c r="E614" t="s">
        <v>3929</v>
      </c>
      <c r="F614" t="s">
        <v>3920</v>
      </c>
      <c r="G614" t="s">
        <v>3921</v>
      </c>
      <c r="H614" t="s">
        <v>3922</v>
      </c>
      <c r="I614">
        <v>1293</v>
      </c>
      <c r="J614" s="41">
        <v>1.4900000000000002E-2</v>
      </c>
      <c r="K614" s="42">
        <v>19.265700000000002</v>
      </c>
      <c r="L614" s="43">
        <v>0.3105</v>
      </c>
      <c r="M614" s="42">
        <v>5.9819998500000011</v>
      </c>
      <c r="N614">
        <v>3</v>
      </c>
      <c r="O614" s="43">
        <v>254.01599999999999</v>
      </c>
      <c r="P614" s="42">
        <v>49</v>
      </c>
      <c r="Q614" s="42">
        <v>28</v>
      </c>
      <c r="R614" s="42">
        <v>0</v>
      </c>
    </row>
    <row r="615" spans="1:18" x14ac:dyDescent="0.3">
      <c r="A615" t="s">
        <v>3916</v>
      </c>
      <c r="B615" s="17">
        <v>45049</v>
      </c>
      <c r="C615" t="s">
        <v>543</v>
      </c>
      <c r="D615" t="s">
        <v>3928</v>
      </c>
      <c r="E615" t="s">
        <v>3929</v>
      </c>
      <c r="F615" t="s">
        <v>3920</v>
      </c>
      <c r="G615" t="s">
        <v>3921</v>
      </c>
      <c r="H615" t="s">
        <v>3922</v>
      </c>
      <c r="I615">
        <v>1308.6000000000001</v>
      </c>
      <c r="J615" s="41">
        <v>1.3000000000000001E-2</v>
      </c>
      <c r="K615" s="42">
        <v>17.011800000000004</v>
      </c>
      <c r="L615" s="43">
        <v>0.51750000000000007</v>
      </c>
      <c r="M615" s="42">
        <v>8.8036065000000043</v>
      </c>
      <c r="N615">
        <v>2</v>
      </c>
      <c r="O615" s="43">
        <v>48.96</v>
      </c>
      <c r="P615" s="42">
        <v>67</v>
      </c>
      <c r="Q615" s="42">
        <v>35</v>
      </c>
      <c r="R615" s="42">
        <v>1.5</v>
      </c>
    </row>
    <row r="616" spans="1:18" x14ac:dyDescent="0.3">
      <c r="A616" t="s">
        <v>3916</v>
      </c>
      <c r="B616" s="17">
        <v>45050</v>
      </c>
      <c r="C616" t="s">
        <v>543</v>
      </c>
      <c r="D616" t="s">
        <v>3928</v>
      </c>
      <c r="E616" t="s">
        <v>3929</v>
      </c>
      <c r="F616" t="s">
        <v>3920</v>
      </c>
      <c r="G616" t="s">
        <v>3921</v>
      </c>
      <c r="H616" t="s">
        <v>3922</v>
      </c>
      <c r="I616">
        <v>1722.6000000000001</v>
      </c>
      <c r="J616" s="41">
        <v>1.6599999999999997E-2</v>
      </c>
      <c r="K616" s="42">
        <v>28.595159999999996</v>
      </c>
      <c r="L616" s="43">
        <v>0.51749999999999996</v>
      </c>
      <c r="M616" s="42">
        <v>14.797995299999997</v>
      </c>
      <c r="N616">
        <v>1</v>
      </c>
      <c r="O616" s="43">
        <v>167.328</v>
      </c>
      <c r="P616" s="42">
        <v>53</v>
      </c>
      <c r="Q616" s="42">
        <v>21</v>
      </c>
      <c r="R616" s="42">
        <v>0</v>
      </c>
    </row>
    <row r="617" spans="1:18" x14ac:dyDescent="0.3">
      <c r="A617" t="s">
        <v>3916</v>
      </c>
      <c r="B617" s="17">
        <v>45051</v>
      </c>
      <c r="C617" t="s">
        <v>543</v>
      </c>
      <c r="D617" t="s">
        <v>3928</v>
      </c>
      <c r="E617" t="s">
        <v>3929</v>
      </c>
      <c r="F617" t="s">
        <v>3920</v>
      </c>
      <c r="G617" t="s">
        <v>3921</v>
      </c>
      <c r="H617" t="s">
        <v>3922</v>
      </c>
      <c r="I617">
        <v>1197.8</v>
      </c>
      <c r="J617" s="41">
        <v>1.2199999999999999E-2</v>
      </c>
      <c r="K617" s="42">
        <v>14.613159999999999</v>
      </c>
      <c r="L617" s="43">
        <v>1.5640000000000001</v>
      </c>
      <c r="M617" s="42">
        <v>22.854982239999998</v>
      </c>
      <c r="N617">
        <v>4</v>
      </c>
      <c r="O617" s="43">
        <v>151.87199999999999</v>
      </c>
      <c r="P617" s="42">
        <v>45</v>
      </c>
      <c r="Q617" s="42">
        <v>17</v>
      </c>
      <c r="R617" s="42">
        <v>6</v>
      </c>
    </row>
    <row r="618" spans="1:18" x14ac:dyDescent="0.3">
      <c r="A618" t="s">
        <v>3916</v>
      </c>
      <c r="B618" s="17">
        <v>45052</v>
      </c>
      <c r="C618" t="s">
        <v>543</v>
      </c>
      <c r="D618" t="s">
        <v>3928</v>
      </c>
      <c r="E618" t="s">
        <v>3929</v>
      </c>
      <c r="F618" t="s">
        <v>3920</v>
      </c>
      <c r="G618" t="s">
        <v>3921</v>
      </c>
      <c r="H618" t="s">
        <v>3922</v>
      </c>
      <c r="I618">
        <v>1690.2</v>
      </c>
      <c r="J618" s="41">
        <v>1.49E-2</v>
      </c>
      <c r="K618" s="42">
        <v>25.183980000000002</v>
      </c>
      <c r="L618" s="43">
        <v>1.6214999999999999</v>
      </c>
      <c r="M618" s="42">
        <v>40.835823570000002</v>
      </c>
      <c r="N618">
        <v>0</v>
      </c>
      <c r="O618" s="43">
        <v>118.94399999999999</v>
      </c>
      <c r="P618" s="42">
        <v>86</v>
      </c>
      <c r="Q618" s="42">
        <v>27</v>
      </c>
      <c r="R618" s="42">
        <v>6</v>
      </c>
    </row>
    <row r="619" spans="1:18" x14ac:dyDescent="0.3">
      <c r="A619" t="s">
        <v>3916</v>
      </c>
      <c r="B619" s="17">
        <v>45053</v>
      </c>
      <c r="C619" t="s">
        <v>543</v>
      </c>
      <c r="D619" t="s">
        <v>3928</v>
      </c>
      <c r="E619" t="s">
        <v>3929</v>
      </c>
      <c r="F619" t="s">
        <v>3920</v>
      </c>
      <c r="G619" t="s">
        <v>3921</v>
      </c>
      <c r="H619" t="s">
        <v>3922</v>
      </c>
      <c r="I619">
        <v>1100.8000000000002</v>
      </c>
      <c r="J619" s="41">
        <v>1.3600000000000001E-2</v>
      </c>
      <c r="K619" s="42">
        <v>14.970880000000003</v>
      </c>
      <c r="L619" s="43">
        <v>1.3109999999999997</v>
      </c>
      <c r="M619" s="42">
        <v>19.626823680000001</v>
      </c>
      <c r="N619">
        <v>1</v>
      </c>
      <c r="O619" s="43">
        <v>49.056000000000004</v>
      </c>
      <c r="P619" s="42">
        <v>68</v>
      </c>
      <c r="Q619" s="42">
        <v>19</v>
      </c>
      <c r="R619" s="42">
        <v>4.5</v>
      </c>
    </row>
    <row r="620" spans="1:18" x14ac:dyDescent="0.3">
      <c r="A620" t="s">
        <v>3916</v>
      </c>
      <c r="B620" s="17">
        <v>45054</v>
      </c>
      <c r="C620" t="s">
        <v>543</v>
      </c>
      <c r="D620" t="s">
        <v>3928</v>
      </c>
      <c r="E620" t="s">
        <v>3929</v>
      </c>
      <c r="F620" t="s">
        <v>3920</v>
      </c>
      <c r="G620" t="s">
        <v>3921</v>
      </c>
      <c r="H620" t="s">
        <v>3922</v>
      </c>
      <c r="I620">
        <v>1408.8</v>
      </c>
      <c r="J620" s="41">
        <v>2.2100000000000002E-2</v>
      </c>
      <c r="K620" s="42">
        <v>31.13448</v>
      </c>
      <c r="L620" s="43">
        <v>1.1499999999999999</v>
      </c>
      <c r="M620" s="42">
        <v>35.804651999999997</v>
      </c>
      <c r="N620">
        <v>2</v>
      </c>
      <c r="O620" s="43">
        <v>191.51999999999998</v>
      </c>
      <c r="P620" s="42">
        <v>51</v>
      </c>
      <c r="Q620" s="42">
        <v>12</v>
      </c>
      <c r="R620" s="42">
        <v>0</v>
      </c>
    </row>
    <row r="621" spans="1:18" x14ac:dyDescent="0.3">
      <c r="A621" t="s">
        <v>3916</v>
      </c>
      <c r="B621" s="17">
        <v>45055</v>
      </c>
      <c r="C621" t="s">
        <v>543</v>
      </c>
      <c r="D621" t="s">
        <v>3928</v>
      </c>
      <c r="E621" t="s">
        <v>3929</v>
      </c>
      <c r="F621" t="s">
        <v>3920</v>
      </c>
      <c r="G621" t="s">
        <v>3921</v>
      </c>
      <c r="H621" t="s">
        <v>3922</v>
      </c>
      <c r="I621">
        <v>1261.6000000000001</v>
      </c>
      <c r="J621" s="41">
        <v>1.5500000000000003E-2</v>
      </c>
      <c r="K621" s="42">
        <v>19.554800000000007</v>
      </c>
      <c r="L621" s="43">
        <v>1.3800000000000001</v>
      </c>
      <c r="M621" s="42">
        <v>26.985624000000012</v>
      </c>
      <c r="N621">
        <v>0</v>
      </c>
      <c r="O621" s="43">
        <v>83.327999999999989</v>
      </c>
      <c r="P621" s="42">
        <v>96</v>
      </c>
      <c r="Q621" s="42">
        <v>10</v>
      </c>
      <c r="R621" s="42">
        <v>6</v>
      </c>
    </row>
    <row r="622" spans="1:18" x14ac:dyDescent="0.3">
      <c r="A622" t="s">
        <v>3916</v>
      </c>
      <c r="B622" s="17">
        <v>45056</v>
      </c>
      <c r="C622" t="s">
        <v>543</v>
      </c>
      <c r="D622" t="s">
        <v>3928</v>
      </c>
      <c r="E622" t="s">
        <v>3929</v>
      </c>
      <c r="F622" t="s">
        <v>3920</v>
      </c>
      <c r="G622" t="s">
        <v>3921</v>
      </c>
      <c r="H622" t="s">
        <v>3922</v>
      </c>
      <c r="I622">
        <v>1612.6000000000001</v>
      </c>
      <c r="J622" s="41">
        <v>1.5299999999999999E-2</v>
      </c>
      <c r="K622" s="42">
        <v>24.672779999999999</v>
      </c>
      <c r="L622" s="43">
        <v>0.87399999999999989</v>
      </c>
      <c r="M622" s="42">
        <v>21.564009719999998</v>
      </c>
      <c r="N622">
        <v>2</v>
      </c>
      <c r="O622" s="43">
        <v>86.687999999999988</v>
      </c>
      <c r="P622" s="42">
        <v>67</v>
      </c>
      <c r="Q622" s="42">
        <v>15</v>
      </c>
      <c r="R622" s="42">
        <v>10.5</v>
      </c>
    </row>
    <row r="623" spans="1:18" x14ac:dyDescent="0.3">
      <c r="A623" t="s">
        <v>3916</v>
      </c>
      <c r="B623" s="17">
        <v>45057</v>
      </c>
      <c r="C623" t="s">
        <v>543</v>
      </c>
      <c r="D623" t="s">
        <v>3928</v>
      </c>
      <c r="E623" t="s">
        <v>3929</v>
      </c>
      <c r="F623" t="s">
        <v>3920</v>
      </c>
      <c r="G623" t="s">
        <v>3921</v>
      </c>
      <c r="H623" t="s">
        <v>3922</v>
      </c>
      <c r="I623">
        <v>1716.8000000000002</v>
      </c>
      <c r="J623" s="41">
        <v>1.4999999999999999E-2</v>
      </c>
      <c r="K623" s="42">
        <v>25.752000000000002</v>
      </c>
      <c r="L623" s="43">
        <v>0.69000000000000006</v>
      </c>
      <c r="M623" s="42">
        <v>17.768880000000003</v>
      </c>
      <c r="N623">
        <v>0</v>
      </c>
      <c r="O623" s="43">
        <v>120.96</v>
      </c>
      <c r="P623" s="42">
        <v>48</v>
      </c>
      <c r="Q623" s="42">
        <v>19</v>
      </c>
      <c r="R623" s="42">
        <v>10.5</v>
      </c>
    </row>
    <row r="624" spans="1:18" x14ac:dyDescent="0.3">
      <c r="A624" t="s">
        <v>3916</v>
      </c>
      <c r="B624" s="17">
        <v>45058</v>
      </c>
      <c r="C624" t="s">
        <v>543</v>
      </c>
      <c r="D624" t="s">
        <v>3928</v>
      </c>
      <c r="E624" t="s">
        <v>3929</v>
      </c>
      <c r="F624" t="s">
        <v>3920</v>
      </c>
      <c r="G624" t="s">
        <v>3921</v>
      </c>
      <c r="H624" t="s">
        <v>3922</v>
      </c>
      <c r="I624">
        <v>1378.8</v>
      </c>
      <c r="J624" s="41">
        <v>1.4200000000000001E-2</v>
      </c>
      <c r="K624" s="42">
        <v>19.578960000000002</v>
      </c>
      <c r="L624" s="43">
        <v>1.1844999999999999</v>
      </c>
      <c r="M624" s="42">
        <v>23.19127812</v>
      </c>
      <c r="N624">
        <v>0</v>
      </c>
      <c r="O624" s="43">
        <v>87.36</v>
      </c>
      <c r="P624" s="42">
        <v>69</v>
      </c>
      <c r="Q624" s="42">
        <v>28</v>
      </c>
      <c r="R624" s="42">
        <v>6</v>
      </c>
    </row>
    <row r="625" spans="1:18" x14ac:dyDescent="0.3">
      <c r="A625" t="s">
        <v>3916</v>
      </c>
      <c r="B625" s="17">
        <v>45059</v>
      </c>
      <c r="C625" t="s">
        <v>543</v>
      </c>
      <c r="D625" t="s">
        <v>3928</v>
      </c>
      <c r="E625" t="s">
        <v>3929</v>
      </c>
      <c r="F625" t="s">
        <v>3920</v>
      </c>
      <c r="G625" t="s">
        <v>3921</v>
      </c>
      <c r="H625" t="s">
        <v>3922</v>
      </c>
      <c r="I625">
        <v>1603.6000000000001</v>
      </c>
      <c r="J625" s="41">
        <v>2.2600000000000002E-2</v>
      </c>
      <c r="K625" s="42">
        <v>36.241360000000007</v>
      </c>
      <c r="L625" s="43">
        <v>1.5984999999999998</v>
      </c>
      <c r="M625" s="42">
        <v>57.931813960000007</v>
      </c>
      <c r="N625">
        <v>1</v>
      </c>
      <c r="O625" s="43">
        <v>96.768000000000001</v>
      </c>
      <c r="P625" s="42">
        <v>72</v>
      </c>
      <c r="Q625" s="42">
        <v>32</v>
      </c>
      <c r="R625" s="42">
        <v>10.5</v>
      </c>
    </row>
    <row r="626" spans="1:18" x14ac:dyDescent="0.3">
      <c r="A626" t="s">
        <v>3916</v>
      </c>
      <c r="B626" s="17">
        <v>45060</v>
      </c>
      <c r="C626" t="s">
        <v>543</v>
      </c>
      <c r="D626" t="s">
        <v>3928</v>
      </c>
      <c r="E626" t="s">
        <v>3929</v>
      </c>
      <c r="F626" t="s">
        <v>3920</v>
      </c>
      <c r="G626" t="s">
        <v>3921</v>
      </c>
      <c r="H626" t="s">
        <v>3922</v>
      </c>
      <c r="I626">
        <v>1653.2</v>
      </c>
      <c r="J626" s="41">
        <v>1.9600000000000003E-2</v>
      </c>
      <c r="K626" s="42">
        <v>32.402720000000002</v>
      </c>
      <c r="L626" s="43">
        <v>1.4029999999999998</v>
      </c>
      <c r="M626" s="42">
        <v>45.46101616</v>
      </c>
      <c r="N626">
        <v>1</v>
      </c>
      <c r="O626" s="43">
        <v>192.864</v>
      </c>
      <c r="P626" s="42">
        <v>69</v>
      </c>
      <c r="Q626" s="42">
        <v>15</v>
      </c>
      <c r="R626" s="42">
        <v>9</v>
      </c>
    </row>
    <row r="627" spans="1:18" x14ac:dyDescent="0.3">
      <c r="A627" t="s">
        <v>3916</v>
      </c>
      <c r="B627" s="17">
        <v>45061</v>
      </c>
      <c r="C627" t="s">
        <v>543</v>
      </c>
      <c r="D627" t="s">
        <v>3928</v>
      </c>
      <c r="E627" t="s">
        <v>3929</v>
      </c>
      <c r="F627" t="s">
        <v>3920</v>
      </c>
      <c r="G627" t="s">
        <v>3921</v>
      </c>
      <c r="H627" t="s">
        <v>3922</v>
      </c>
      <c r="I627">
        <v>1054.8000000000002</v>
      </c>
      <c r="J627" s="41">
        <v>1.5200000000000002E-2</v>
      </c>
      <c r="K627" s="42">
        <v>16.032960000000006</v>
      </c>
      <c r="L627" s="43">
        <v>0.29899999999999999</v>
      </c>
      <c r="M627" s="42">
        <v>4.7938550400000013</v>
      </c>
      <c r="N627">
        <v>3</v>
      </c>
      <c r="O627" s="43">
        <v>151.19999999999999</v>
      </c>
      <c r="P627" s="42">
        <v>42</v>
      </c>
      <c r="Q627" s="42">
        <v>11</v>
      </c>
      <c r="R627" s="42">
        <v>10.5</v>
      </c>
    </row>
    <row r="628" spans="1:18" x14ac:dyDescent="0.3">
      <c r="A628" t="s">
        <v>3916</v>
      </c>
      <c r="B628" s="17">
        <v>45062</v>
      </c>
      <c r="C628" t="s">
        <v>543</v>
      </c>
      <c r="D628" t="s">
        <v>3928</v>
      </c>
      <c r="E628" t="s">
        <v>3929</v>
      </c>
      <c r="F628" t="s">
        <v>3920</v>
      </c>
      <c r="G628" t="s">
        <v>3921</v>
      </c>
      <c r="H628" t="s">
        <v>3922</v>
      </c>
      <c r="I628">
        <v>1925.2</v>
      </c>
      <c r="J628" s="41">
        <v>1.4500000000000002E-2</v>
      </c>
      <c r="K628" s="42">
        <v>27.915400000000005</v>
      </c>
      <c r="L628" s="43">
        <v>0.97749999999999992</v>
      </c>
      <c r="M628" s="42">
        <v>27.287303500000004</v>
      </c>
      <c r="N628">
        <v>0</v>
      </c>
      <c r="O628" s="43">
        <v>159.26399999999998</v>
      </c>
      <c r="P628" s="42">
        <v>55</v>
      </c>
      <c r="Q628" s="42">
        <v>17</v>
      </c>
      <c r="R628" s="42">
        <v>10.5</v>
      </c>
    </row>
    <row r="629" spans="1:18" x14ac:dyDescent="0.3">
      <c r="A629" t="s">
        <v>3916</v>
      </c>
      <c r="B629" s="17">
        <v>45063</v>
      </c>
      <c r="C629" t="s">
        <v>543</v>
      </c>
      <c r="D629" t="s">
        <v>3928</v>
      </c>
      <c r="E629" t="s">
        <v>3929</v>
      </c>
      <c r="F629" t="s">
        <v>3920</v>
      </c>
      <c r="G629" t="s">
        <v>3921</v>
      </c>
      <c r="H629" t="s">
        <v>3922</v>
      </c>
      <c r="I629">
        <v>1256.8000000000002</v>
      </c>
      <c r="J629" s="41">
        <v>1.3200000000000003E-2</v>
      </c>
      <c r="K629" s="42">
        <v>16.589760000000005</v>
      </c>
      <c r="L629" s="43">
        <v>0.14949999999999999</v>
      </c>
      <c r="M629" s="42">
        <v>2.4801691200000007</v>
      </c>
      <c r="N629">
        <v>2</v>
      </c>
      <c r="O629" s="43">
        <v>155.232</v>
      </c>
      <c r="P629" s="42">
        <v>68</v>
      </c>
      <c r="Q629" s="42">
        <v>14</v>
      </c>
      <c r="R629" s="42">
        <v>10.5</v>
      </c>
    </row>
    <row r="630" spans="1:18" x14ac:dyDescent="0.3">
      <c r="A630" t="s">
        <v>3916</v>
      </c>
      <c r="B630" s="17">
        <v>45064</v>
      </c>
      <c r="C630" t="s">
        <v>543</v>
      </c>
      <c r="D630" t="s">
        <v>3928</v>
      </c>
      <c r="E630" t="s">
        <v>3929</v>
      </c>
      <c r="F630" t="s">
        <v>3920</v>
      </c>
      <c r="G630" t="s">
        <v>3921</v>
      </c>
      <c r="H630" t="s">
        <v>3922</v>
      </c>
      <c r="I630">
        <v>1157</v>
      </c>
      <c r="J630" s="41">
        <v>1.7800000000000003E-2</v>
      </c>
      <c r="K630" s="42">
        <v>20.594600000000003</v>
      </c>
      <c r="L630" s="43">
        <v>1.7134999999999998</v>
      </c>
      <c r="M630" s="42">
        <v>35.288847099999998</v>
      </c>
      <c r="N630">
        <v>1</v>
      </c>
      <c r="O630" s="43">
        <v>127.67999999999998</v>
      </c>
      <c r="P630" s="42">
        <v>87</v>
      </c>
      <c r="Q630" s="42">
        <v>22</v>
      </c>
      <c r="R630" s="42">
        <v>7.5</v>
      </c>
    </row>
    <row r="631" spans="1:18" x14ac:dyDescent="0.3">
      <c r="A631" t="s">
        <v>3916</v>
      </c>
      <c r="B631" s="17">
        <v>45065</v>
      </c>
      <c r="C631" t="s">
        <v>543</v>
      </c>
      <c r="D631" t="s">
        <v>3928</v>
      </c>
      <c r="E631" t="s">
        <v>3929</v>
      </c>
      <c r="F631" t="s">
        <v>3920</v>
      </c>
      <c r="G631" t="s">
        <v>3921</v>
      </c>
      <c r="H631" t="s">
        <v>3922</v>
      </c>
      <c r="I631">
        <v>1547.2</v>
      </c>
      <c r="J631" s="41">
        <v>1.77E-2</v>
      </c>
      <c r="K631" s="42">
        <v>27.385440000000003</v>
      </c>
      <c r="L631" s="43">
        <v>0.5635</v>
      </c>
      <c r="M631" s="42">
        <v>15.431695440000002</v>
      </c>
      <c r="N631">
        <v>5</v>
      </c>
      <c r="O631" s="43">
        <v>245.952</v>
      </c>
      <c r="P631" s="42">
        <v>55</v>
      </c>
      <c r="Q631" s="42">
        <v>24</v>
      </c>
      <c r="R631" s="42">
        <v>3</v>
      </c>
    </row>
    <row r="632" spans="1:18" x14ac:dyDescent="0.3">
      <c r="A632" t="s">
        <v>3916</v>
      </c>
      <c r="B632" s="17">
        <v>45066</v>
      </c>
      <c r="C632" t="s">
        <v>543</v>
      </c>
      <c r="D632" t="s">
        <v>3928</v>
      </c>
      <c r="E632" t="s">
        <v>3929</v>
      </c>
      <c r="F632" t="s">
        <v>3920</v>
      </c>
      <c r="G632" t="s">
        <v>3921</v>
      </c>
      <c r="H632" t="s">
        <v>3922</v>
      </c>
      <c r="I632">
        <v>1700</v>
      </c>
      <c r="J632" s="41">
        <v>1.2200000000000003E-2</v>
      </c>
      <c r="K632" s="42">
        <v>20.740000000000006</v>
      </c>
      <c r="L632" s="43">
        <v>1.5294999999999996</v>
      </c>
      <c r="M632" s="42">
        <v>31.721830000000001</v>
      </c>
      <c r="N632">
        <v>0</v>
      </c>
      <c r="O632" s="43">
        <v>202.27199999999999</v>
      </c>
      <c r="P632" s="42">
        <v>50</v>
      </c>
      <c r="Q632" s="42">
        <v>24</v>
      </c>
      <c r="R632" s="42">
        <v>1.5</v>
      </c>
    </row>
    <row r="633" spans="1:18" x14ac:dyDescent="0.3">
      <c r="A633" t="s">
        <v>3916</v>
      </c>
      <c r="B633" s="17">
        <v>45067</v>
      </c>
      <c r="C633" t="s">
        <v>543</v>
      </c>
      <c r="D633" t="s">
        <v>3928</v>
      </c>
      <c r="E633" t="s">
        <v>3929</v>
      </c>
      <c r="F633" t="s">
        <v>3920</v>
      </c>
      <c r="G633" t="s">
        <v>3921</v>
      </c>
      <c r="H633" t="s">
        <v>3922</v>
      </c>
      <c r="I633">
        <v>1537.6000000000001</v>
      </c>
      <c r="J633" s="41">
        <v>1.6600000000000004E-2</v>
      </c>
      <c r="K633" s="42">
        <v>25.524160000000009</v>
      </c>
      <c r="L633" s="43">
        <v>0.67849999999999988</v>
      </c>
      <c r="M633" s="42">
        <v>17.318142560000002</v>
      </c>
      <c r="N633">
        <v>4</v>
      </c>
      <c r="O633" s="43">
        <v>92.736000000000004</v>
      </c>
      <c r="P633" s="42">
        <v>70</v>
      </c>
      <c r="Q633" s="42">
        <v>23</v>
      </c>
      <c r="R633" s="42">
        <v>12</v>
      </c>
    </row>
    <row r="634" spans="1:18" x14ac:dyDescent="0.3">
      <c r="A634" t="s">
        <v>3916</v>
      </c>
      <c r="B634" s="17">
        <v>45068</v>
      </c>
      <c r="C634" t="s">
        <v>543</v>
      </c>
      <c r="D634" t="s">
        <v>3928</v>
      </c>
      <c r="E634" t="s">
        <v>3929</v>
      </c>
      <c r="F634" t="s">
        <v>3920</v>
      </c>
      <c r="G634" t="s">
        <v>3921</v>
      </c>
      <c r="H634" t="s">
        <v>3922</v>
      </c>
      <c r="I634">
        <v>1333.2</v>
      </c>
      <c r="J634" s="41">
        <v>1.5900000000000001E-2</v>
      </c>
      <c r="K634" s="42">
        <v>21.197880000000001</v>
      </c>
      <c r="L634" s="43">
        <v>0.96599999999999986</v>
      </c>
      <c r="M634" s="42">
        <v>20.47715208</v>
      </c>
      <c r="N634">
        <v>2</v>
      </c>
      <c r="O634" s="43">
        <v>301.05599999999998</v>
      </c>
      <c r="P634" s="42">
        <v>79</v>
      </c>
      <c r="Q634" s="42">
        <v>17</v>
      </c>
      <c r="R634" s="42">
        <v>6</v>
      </c>
    </row>
    <row r="635" spans="1:18" x14ac:dyDescent="0.3">
      <c r="A635" t="s">
        <v>3916</v>
      </c>
      <c r="B635" s="17">
        <v>45069</v>
      </c>
      <c r="C635" t="s">
        <v>543</v>
      </c>
      <c r="D635" t="s">
        <v>3928</v>
      </c>
      <c r="E635" t="s">
        <v>3929</v>
      </c>
      <c r="F635" t="s">
        <v>3920</v>
      </c>
      <c r="G635" t="s">
        <v>3921</v>
      </c>
      <c r="H635" t="s">
        <v>3922</v>
      </c>
      <c r="I635">
        <v>1462.8000000000002</v>
      </c>
      <c r="J635" s="41">
        <v>1.6100000000000003E-2</v>
      </c>
      <c r="K635" s="42">
        <v>23.551080000000006</v>
      </c>
      <c r="L635" s="43">
        <v>1.7479999999999998</v>
      </c>
      <c r="M635" s="42">
        <v>41.167287840000007</v>
      </c>
      <c r="N635">
        <v>3</v>
      </c>
      <c r="O635" s="43">
        <v>159.26399999999998</v>
      </c>
      <c r="P635" s="42">
        <v>63</v>
      </c>
      <c r="Q635" s="42">
        <v>20</v>
      </c>
      <c r="R635" s="42">
        <v>10.5</v>
      </c>
    </row>
    <row r="636" spans="1:18" x14ac:dyDescent="0.3">
      <c r="A636" t="s">
        <v>3916</v>
      </c>
      <c r="B636" s="17">
        <v>45070</v>
      </c>
      <c r="C636" t="s">
        <v>543</v>
      </c>
      <c r="D636" t="s">
        <v>3928</v>
      </c>
      <c r="E636" t="s">
        <v>3929</v>
      </c>
      <c r="F636" t="s">
        <v>3920</v>
      </c>
      <c r="G636" t="s">
        <v>3921</v>
      </c>
      <c r="H636" t="s">
        <v>3922</v>
      </c>
      <c r="I636">
        <v>1079</v>
      </c>
      <c r="J636" s="41">
        <v>1.4000000000000002E-2</v>
      </c>
      <c r="K636" s="42">
        <v>15.106000000000002</v>
      </c>
      <c r="L636" s="43">
        <v>0.45999999999999996</v>
      </c>
      <c r="M636" s="42">
        <v>6.94876</v>
      </c>
      <c r="N636">
        <v>0</v>
      </c>
      <c r="O636" s="43">
        <v>43.68</v>
      </c>
      <c r="P636" s="42">
        <v>88</v>
      </c>
      <c r="Q636" s="42">
        <v>11</v>
      </c>
      <c r="R636" s="42">
        <v>4.5</v>
      </c>
    </row>
    <row r="637" spans="1:18" x14ac:dyDescent="0.3">
      <c r="A637" t="s">
        <v>3916</v>
      </c>
      <c r="B637" s="17">
        <v>45071</v>
      </c>
      <c r="C637" t="s">
        <v>543</v>
      </c>
      <c r="D637" t="s">
        <v>3928</v>
      </c>
      <c r="E637" t="s">
        <v>3929</v>
      </c>
      <c r="F637" t="s">
        <v>3920</v>
      </c>
      <c r="G637" t="s">
        <v>3921</v>
      </c>
      <c r="H637" t="s">
        <v>3922</v>
      </c>
      <c r="I637">
        <v>1598.8000000000002</v>
      </c>
      <c r="J637" s="41">
        <v>1.1200000000000002E-2</v>
      </c>
      <c r="K637" s="42">
        <v>17.906560000000006</v>
      </c>
      <c r="L637" s="43">
        <v>0.50599999999999978</v>
      </c>
      <c r="M637" s="42">
        <v>9.0607193599999984</v>
      </c>
      <c r="N637">
        <v>5</v>
      </c>
      <c r="O637" s="43">
        <v>225.792</v>
      </c>
      <c r="P637" s="42">
        <v>58</v>
      </c>
      <c r="Q637" s="42">
        <v>26</v>
      </c>
      <c r="R637" s="42">
        <v>6</v>
      </c>
    </row>
    <row r="638" spans="1:18" x14ac:dyDescent="0.3">
      <c r="A638" t="s">
        <v>3916</v>
      </c>
      <c r="B638" s="17">
        <v>45072</v>
      </c>
      <c r="C638" t="s">
        <v>543</v>
      </c>
      <c r="D638" t="s">
        <v>3928</v>
      </c>
      <c r="E638" t="s">
        <v>3929</v>
      </c>
      <c r="F638" t="s">
        <v>3920</v>
      </c>
      <c r="G638" t="s">
        <v>3921</v>
      </c>
      <c r="H638" t="s">
        <v>3922</v>
      </c>
      <c r="I638">
        <v>1672.6000000000001</v>
      </c>
      <c r="J638" s="41">
        <v>1.2800000000000002E-2</v>
      </c>
      <c r="K638" s="42">
        <v>21.409280000000006</v>
      </c>
      <c r="L638" s="43">
        <v>1.2879999999999998</v>
      </c>
      <c r="M638" s="42">
        <v>27.575152640000002</v>
      </c>
      <c r="N638">
        <v>3</v>
      </c>
      <c r="O638" s="43">
        <v>52.415999999999997</v>
      </c>
      <c r="P638" s="42">
        <v>35</v>
      </c>
      <c r="Q638" s="42">
        <v>31</v>
      </c>
      <c r="R638" s="42">
        <v>10.5</v>
      </c>
    </row>
    <row r="639" spans="1:18" x14ac:dyDescent="0.3">
      <c r="A639" t="s">
        <v>3916</v>
      </c>
      <c r="B639" s="17">
        <v>45073</v>
      </c>
      <c r="C639" t="s">
        <v>543</v>
      </c>
      <c r="D639" t="s">
        <v>3928</v>
      </c>
      <c r="E639" t="s">
        <v>3929</v>
      </c>
      <c r="F639" t="s">
        <v>3920</v>
      </c>
      <c r="G639" t="s">
        <v>3921</v>
      </c>
      <c r="H639" t="s">
        <v>3922</v>
      </c>
      <c r="I639">
        <v>1523.4</v>
      </c>
      <c r="J639" s="41">
        <v>1.54E-2</v>
      </c>
      <c r="K639" s="42">
        <v>23.460360000000001</v>
      </c>
      <c r="L639" s="43">
        <v>1.3684999999999998</v>
      </c>
      <c r="M639" s="42">
        <v>32.105502659999999</v>
      </c>
      <c r="N639">
        <v>2</v>
      </c>
      <c r="O639" s="43">
        <v>274.17599999999999</v>
      </c>
      <c r="P639" s="42">
        <v>85</v>
      </c>
      <c r="Q639" s="42">
        <v>28</v>
      </c>
      <c r="R639" s="42">
        <v>1.5</v>
      </c>
    </row>
    <row r="640" spans="1:18" x14ac:dyDescent="0.3">
      <c r="A640" t="s">
        <v>3916</v>
      </c>
      <c r="B640" s="17">
        <v>45074</v>
      </c>
      <c r="C640" t="s">
        <v>543</v>
      </c>
      <c r="D640" t="s">
        <v>3928</v>
      </c>
      <c r="E640" t="s">
        <v>3929</v>
      </c>
      <c r="F640" t="s">
        <v>3920</v>
      </c>
      <c r="G640" t="s">
        <v>3921</v>
      </c>
      <c r="H640" t="s">
        <v>3922</v>
      </c>
      <c r="I640">
        <v>1306.2</v>
      </c>
      <c r="J640" s="41">
        <v>1.9700000000000002E-2</v>
      </c>
      <c r="K640" s="42">
        <v>25.732140000000005</v>
      </c>
      <c r="L640" s="43">
        <v>1.0119999999999998</v>
      </c>
      <c r="M640" s="42">
        <v>26.040925680000001</v>
      </c>
      <c r="N640">
        <v>1</v>
      </c>
      <c r="O640" s="43">
        <v>165.31199999999998</v>
      </c>
      <c r="P640" s="42">
        <v>37</v>
      </c>
      <c r="Q640" s="42">
        <v>14</v>
      </c>
      <c r="R640" s="42">
        <v>4.5</v>
      </c>
    </row>
    <row r="641" spans="1:18" x14ac:dyDescent="0.3">
      <c r="A641" t="s">
        <v>3916</v>
      </c>
      <c r="B641" s="17">
        <v>45075</v>
      </c>
      <c r="C641" t="s">
        <v>543</v>
      </c>
      <c r="D641" t="s">
        <v>3928</v>
      </c>
      <c r="E641" t="s">
        <v>3929</v>
      </c>
      <c r="F641" t="s">
        <v>3920</v>
      </c>
      <c r="G641" t="s">
        <v>3921</v>
      </c>
      <c r="H641" t="s">
        <v>3922</v>
      </c>
      <c r="I641">
        <v>1508.8000000000002</v>
      </c>
      <c r="J641" s="41">
        <v>1.4200000000000001E-2</v>
      </c>
      <c r="K641" s="42">
        <v>21.424960000000002</v>
      </c>
      <c r="L641" s="43">
        <v>1.6329999999999998</v>
      </c>
      <c r="M641" s="42">
        <v>34.986959679999998</v>
      </c>
      <c r="N641">
        <v>2</v>
      </c>
      <c r="O641" s="43">
        <v>169.34399999999999</v>
      </c>
      <c r="P641" s="42">
        <v>31</v>
      </c>
      <c r="Q641" s="42">
        <v>27</v>
      </c>
      <c r="R641" s="42">
        <v>1.5</v>
      </c>
    </row>
    <row r="642" spans="1:18" x14ac:dyDescent="0.3">
      <c r="A642" t="s">
        <v>3916</v>
      </c>
      <c r="B642" s="17">
        <v>45076</v>
      </c>
      <c r="C642" t="s">
        <v>543</v>
      </c>
      <c r="D642" t="s">
        <v>3928</v>
      </c>
      <c r="E642" t="s">
        <v>3929</v>
      </c>
      <c r="F642" t="s">
        <v>3920</v>
      </c>
      <c r="G642" t="s">
        <v>3921</v>
      </c>
      <c r="H642" t="s">
        <v>3922</v>
      </c>
      <c r="I642">
        <v>1419.6000000000001</v>
      </c>
      <c r="J642" s="41">
        <v>1.7000000000000001E-2</v>
      </c>
      <c r="K642" s="42">
        <v>24.133200000000006</v>
      </c>
      <c r="L642" s="43">
        <v>0.50600000000000001</v>
      </c>
      <c r="M642" s="42">
        <v>12.211399200000002</v>
      </c>
      <c r="N642">
        <v>3</v>
      </c>
      <c r="O642" s="43">
        <v>137.08799999999999</v>
      </c>
      <c r="P642" s="42">
        <v>78</v>
      </c>
      <c r="Q642" s="42">
        <v>23</v>
      </c>
      <c r="R642" s="42">
        <v>9</v>
      </c>
    </row>
    <row r="643" spans="1:18" x14ac:dyDescent="0.3">
      <c r="A643" t="s">
        <v>3916</v>
      </c>
      <c r="B643" s="17">
        <v>45077</v>
      </c>
      <c r="C643" t="s">
        <v>543</v>
      </c>
      <c r="D643" t="s">
        <v>3928</v>
      </c>
      <c r="E643" t="s">
        <v>3929</v>
      </c>
      <c r="F643" t="s">
        <v>3920</v>
      </c>
      <c r="G643" t="s">
        <v>3921</v>
      </c>
      <c r="H643" t="s">
        <v>3922</v>
      </c>
      <c r="I643">
        <v>1559.8000000000002</v>
      </c>
      <c r="J643" s="41">
        <v>1.67E-2</v>
      </c>
      <c r="K643" s="42">
        <v>26.048660000000002</v>
      </c>
      <c r="L643" s="43">
        <v>1.2535000000000001</v>
      </c>
      <c r="M643" s="42">
        <v>32.651995310000004</v>
      </c>
      <c r="N643">
        <v>1</v>
      </c>
      <c r="O643" s="43">
        <v>142.464</v>
      </c>
      <c r="P643" s="42">
        <v>72</v>
      </c>
      <c r="Q643" s="42">
        <v>16</v>
      </c>
      <c r="R643" s="42">
        <v>9</v>
      </c>
    </row>
    <row r="644" spans="1:18" x14ac:dyDescent="0.3">
      <c r="A644" t="s">
        <v>3923</v>
      </c>
      <c r="B644" s="17">
        <v>45078</v>
      </c>
      <c r="C644" t="s">
        <v>543</v>
      </c>
      <c r="D644" t="s">
        <v>3928</v>
      </c>
      <c r="E644" t="s">
        <v>3929</v>
      </c>
      <c r="F644" t="s">
        <v>3920</v>
      </c>
      <c r="G644" t="s">
        <v>3921</v>
      </c>
      <c r="H644" t="s">
        <v>3922</v>
      </c>
      <c r="I644">
        <v>1607.3999999999999</v>
      </c>
      <c r="J644" s="41">
        <v>1.6899999999999998E-2</v>
      </c>
      <c r="K644" s="42">
        <v>27.165059999999993</v>
      </c>
      <c r="L644" s="43">
        <v>1.3800000000000001</v>
      </c>
      <c r="M644" s="42">
        <v>37.487782799999991</v>
      </c>
      <c r="N644">
        <v>6</v>
      </c>
      <c r="O644" s="43">
        <v>168.672</v>
      </c>
      <c r="P644" s="42">
        <v>78</v>
      </c>
      <c r="Q644" s="42">
        <v>15</v>
      </c>
      <c r="R644" s="42">
        <v>6</v>
      </c>
    </row>
    <row r="645" spans="1:18" x14ac:dyDescent="0.3">
      <c r="A645" t="s">
        <v>3923</v>
      </c>
      <c r="B645" s="17">
        <v>45079</v>
      </c>
      <c r="C645" t="s">
        <v>543</v>
      </c>
      <c r="D645" t="s">
        <v>3928</v>
      </c>
      <c r="E645" t="s">
        <v>3929</v>
      </c>
      <c r="F645" t="s">
        <v>3920</v>
      </c>
      <c r="G645" t="s">
        <v>3921</v>
      </c>
      <c r="H645" t="s">
        <v>3922</v>
      </c>
      <c r="I645">
        <v>1611.3</v>
      </c>
      <c r="J645" s="41">
        <v>1.2100000000000001E-2</v>
      </c>
      <c r="K645" s="42">
        <v>19.496730000000003</v>
      </c>
      <c r="L645" s="43">
        <v>0.90849999999999986</v>
      </c>
      <c r="M645" s="42">
        <v>17.712779205</v>
      </c>
      <c r="N645">
        <v>2</v>
      </c>
      <c r="O645" s="43">
        <v>97.439999999999984</v>
      </c>
      <c r="P645" s="42">
        <v>80</v>
      </c>
      <c r="Q645" s="42">
        <v>19</v>
      </c>
      <c r="R645" s="42">
        <v>3</v>
      </c>
    </row>
    <row r="646" spans="1:18" x14ac:dyDescent="0.3">
      <c r="A646" t="s">
        <v>3923</v>
      </c>
      <c r="B646" s="17">
        <v>45080</v>
      </c>
      <c r="C646" t="s">
        <v>543</v>
      </c>
      <c r="D646" t="s">
        <v>3928</v>
      </c>
      <c r="E646" t="s">
        <v>3929</v>
      </c>
      <c r="F646" t="s">
        <v>3920</v>
      </c>
      <c r="G646" t="s">
        <v>3921</v>
      </c>
      <c r="H646" t="s">
        <v>3922</v>
      </c>
      <c r="I646">
        <v>1146.3</v>
      </c>
      <c r="J646" s="41">
        <v>1.6899999999999998E-2</v>
      </c>
      <c r="K646" s="42">
        <v>19.372469999999996</v>
      </c>
      <c r="L646" s="43">
        <v>1.3684999999999998</v>
      </c>
      <c r="M646" s="42">
        <v>26.511225194999991</v>
      </c>
      <c r="N646">
        <v>7</v>
      </c>
      <c r="O646" s="43">
        <v>163.96800000000002</v>
      </c>
      <c r="P646" s="42">
        <v>76</v>
      </c>
      <c r="Q646" s="42">
        <v>30</v>
      </c>
      <c r="R646" s="42">
        <v>3</v>
      </c>
    </row>
    <row r="647" spans="1:18" x14ac:dyDescent="0.3">
      <c r="A647" t="s">
        <v>3923</v>
      </c>
      <c r="B647" s="17">
        <v>45081</v>
      </c>
      <c r="C647" t="s">
        <v>543</v>
      </c>
      <c r="D647" t="s">
        <v>3928</v>
      </c>
      <c r="E647" t="s">
        <v>3929</v>
      </c>
      <c r="F647" t="s">
        <v>3920</v>
      </c>
      <c r="G647" t="s">
        <v>3921</v>
      </c>
      <c r="H647" t="s">
        <v>3922</v>
      </c>
      <c r="I647">
        <v>1193.6999999999998</v>
      </c>
      <c r="J647" s="41">
        <v>1.3300000000000003E-2</v>
      </c>
      <c r="K647" s="42">
        <v>15.87621</v>
      </c>
      <c r="L647" s="43">
        <v>1.2535000000000001</v>
      </c>
      <c r="M647" s="42">
        <v>19.900829235</v>
      </c>
      <c r="N647">
        <v>4</v>
      </c>
      <c r="O647" s="43">
        <v>235.2</v>
      </c>
      <c r="P647" s="42">
        <v>90</v>
      </c>
      <c r="Q647" s="42">
        <v>36</v>
      </c>
      <c r="R647" s="42">
        <v>6</v>
      </c>
    </row>
    <row r="648" spans="1:18" x14ac:dyDescent="0.3">
      <c r="A648" t="s">
        <v>3923</v>
      </c>
      <c r="B648" s="17">
        <v>45082</v>
      </c>
      <c r="C648" t="s">
        <v>543</v>
      </c>
      <c r="D648" t="s">
        <v>3928</v>
      </c>
      <c r="E648" t="s">
        <v>3929</v>
      </c>
      <c r="F648" t="s">
        <v>3920</v>
      </c>
      <c r="G648" t="s">
        <v>3921</v>
      </c>
      <c r="H648" t="s">
        <v>3922</v>
      </c>
      <c r="I648">
        <v>1675.3</v>
      </c>
      <c r="J648" s="41">
        <v>1.4E-2</v>
      </c>
      <c r="K648" s="42">
        <v>23.4542</v>
      </c>
      <c r="L648" s="43">
        <v>0.44849999999999995</v>
      </c>
      <c r="M648" s="42">
        <v>10.519208699999998</v>
      </c>
      <c r="N648">
        <v>6</v>
      </c>
      <c r="O648" s="43">
        <v>208.99199999999999</v>
      </c>
      <c r="P648" s="42">
        <v>69</v>
      </c>
      <c r="Q648" s="42">
        <v>32</v>
      </c>
      <c r="R648" s="42">
        <v>13.5</v>
      </c>
    </row>
    <row r="649" spans="1:18" x14ac:dyDescent="0.3">
      <c r="A649" t="s">
        <v>3923</v>
      </c>
      <c r="B649" s="17">
        <v>45083</v>
      </c>
      <c r="C649" t="s">
        <v>543</v>
      </c>
      <c r="D649" t="s">
        <v>3928</v>
      </c>
      <c r="E649" t="s">
        <v>3929</v>
      </c>
      <c r="F649" t="s">
        <v>3920</v>
      </c>
      <c r="G649" t="s">
        <v>3921</v>
      </c>
      <c r="H649" t="s">
        <v>3922</v>
      </c>
      <c r="I649">
        <v>1572.1</v>
      </c>
      <c r="J649" s="41">
        <v>1.8000000000000002E-2</v>
      </c>
      <c r="K649" s="42">
        <v>28.297800000000002</v>
      </c>
      <c r="L649" s="43">
        <v>0.57499999999999984</v>
      </c>
      <c r="M649" s="42">
        <v>16.271234999999997</v>
      </c>
      <c r="N649">
        <v>5</v>
      </c>
      <c r="O649" s="43">
        <v>59.135999999999996</v>
      </c>
      <c r="P649" s="42">
        <v>77</v>
      </c>
      <c r="Q649" s="42">
        <v>38</v>
      </c>
      <c r="R649" s="42">
        <v>7.5</v>
      </c>
    </row>
    <row r="650" spans="1:18" x14ac:dyDescent="0.3">
      <c r="A650" t="s">
        <v>3923</v>
      </c>
      <c r="B650" s="17">
        <v>45084</v>
      </c>
      <c r="C650" t="s">
        <v>543</v>
      </c>
      <c r="D650" t="s">
        <v>3928</v>
      </c>
      <c r="E650" t="s">
        <v>3929</v>
      </c>
      <c r="F650" t="s">
        <v>3920</v>
      </c>
      <c r="G650" t="s">
        <v>3921</v>
      </c>
      <c r="H650" t="s">
        <v>3922</v>
      </c>
      <c r="I650">
        <v>1551.5</v>
      </c>
      <c r="J650" s="41">
        <v>1.8300000000000004E-2</v>
      </c>
      <c r="K650" s="42">
        <v>28.392450000000007</v>
      </c>
      <c r="L650" s="43">
        <v>1.127</v>
      </c>
      <c r="M650" s="42">
        <v>31.998291150000007</v>
      </c>
      <c r="N650">
        <v>6</v>
      </c>
      <c r="O650" s="43">
        <v>8.64</v>
      </c>
      <c r="P650" s="42">
        <v>74</v>
      </c>
      <c r="Q650" s="42">
        <v>25</v>
      </c>
      <c r="R650" s="42">
        <v>4.5</v>
      </c>
    </row>
    <row r="651" spans="1:18" x14ac:dyDescent="0.3">
      <c r="A651" t="s">
        <v>3923</v>
      </c>
      <c r="B651" s="17">
        <v>45085</v>
      </c>
      <c r="C651" t="s">
        <v>543</v>
      </c>
      <c r="D651" t="s">
        <v>3928</v>
      </c>
      <c r="E651" t="s">
        <v>3929</v>
      </c>
      <c r="F651" t="s">
        <v>3920</v>
      </c>
      <c r="G651" t="s">
        <v>3921</v>
      </c>
      <c r="H651" t="s">
        <v>3922</v>
      </c>
      <c r="I651">
        <v>1174.8999999999999</v>
      </c>
      <c r="J651" s="41">
        <v>1.5399999999999999E-2</v>
      </c>
      <c r="K651" s="42">
        <v>18.093459999999997</v>
      </c>
      <c r="L651" s="43">
        <v>0.24149999999999994</v>
      </c>
      <c r="M651" s="42">
        <v>4.3695705899999977</v>
      </c>
      <c r="N651">
        <v>5</v>
      </c>
      <c r="O651" s="43">
        <v>82.655999999999992</v>
      </c>
      <c r="P651" s="42">
        <v>58</v>
      </c>
      <c r="Q651" s="42">
        <v>14</v>
      </c>
      <c r="R651" s="42">
        <v>9</v>
      </c>
    </row>
    <row r="652" spans="1:18" x14ac:dyDescent="0.3">
      <c r="A652" t="s">
        <v>3923</v>
      </c>
      <c r="B652" s="17">
        <v>45086</v>
      </c>
      <c r="C652" t="s">
        <v>543</v>
      </c>
      <c r="D652" t="s">
        <v>3928</v>
      </c>
      <c r="E652" t="s">
        <v>3929</v>
      </c>
      <c r="F652" t="s">
        <v>3920</v>
      </c>
      <c r="G652" t="s">
        <v>3921</v>
      </c>
      <c r="H652" t="s">
        <v>3922</v>
      </c>
      <c r="I652">
        <v>936.69999999999993</v>
      </c>
      <c r="J652" s="41">
        <v>1.6500000000000004E-2</v>
      </c>
      <c r="K652" s="42">
        <v>15.455550000000002</v>
      </c>
      <c r="L652" s="43">
        <v>0.27599999999999997</v>
      </c>
      <c r="M652" s="42">
        <v>4.2657318000000002</v>
      </c>
      <c r="N652">
        <v>4</v>
      </c>
      <c r="O652" s="43">
        <v>201.6</v>
      </c>
      <c r="P652" s="42">
        <v>33</v>
      </c>
      <c r="Q652" s="42">
        <v>31</v>
      </c>
      <c r="R652" s="42">
        <v>13.5</v>
      </c>
    </row>
    <row r="653" spans="1:18" x14ac:dyDescent="0.3">
      <c r="A653" t="s">
        <v>3923</v>
      </c>
      <c r="B653" s="17">
        <v>45087</v>
      </c>
      <c r="C653" t="s">
        <v>543</v>
      </c>
      <c r="D653" t="s">
        <v>3928</v>
      </c>
      <c r="E653" t="s">
        <v>3929</v>
      </c>
      <c r="F653" t="s">
        <v>3920</v>
      </c>
      <c r="G653" t="s">
        <v>3921</v>
      </c>
      <c r="H653" t="s">
        <v>3922</v>
      </c>
      <c r="I653">
        <v>906.3</v>
      </c>
      <c r="J653" s="41">
        <v>1.1700000000000002E-2</v>
      </c>
      <c r="K653" s="42">
        <v>10.603710000000001</v>
      </c>
      <c r="L653" s="43">
        <v>0.94299999999999984</v>
      </c>
      <c r="M653" s="42">
        <v>9.999298529999999</v>
      </c>
      <c r="N653">
        <v>4</v>
      </c>
      <c r="O653" s="43">
        <v>170.01599999999999</v>
      </c>
      <c r="P653" s="42">
        <v>42</v>
      </c>
      <c r="Q653" s="42">
        <v>9</v>
      </c>
      <c r="R653" s="42">
        <v>3</v>
      </c>
    </row>
    <row r="654" spans="1:18" x14ac:dyDescent="0.3">
      <c r="A654" t="s">
        <v>3923</v>
      </c>
      <c r="B654" s="17">
        <v>45088</v>
      </c>
      <c r="C654" t="s">
        <v>543</v>
      </c>
      <c r="D654" t="s">
        <v>3928</v>
      </c>
      <c r="E654" t="s">
        <v>3929</v>
      </c>
      <c r="F654" t="s">
        <v>3920</v>
      </c>
      <c r="G654" t="s">
        <v>3921</v>
      </c>
      <c r="H654" t="s">
        <v>3922</v>
      </c>
      <c r="I654">
        <v>1098.5</v>
      </c>
      <c r="J654" s="41">
        <v>1.5500000000000002E-2</v>
      </c>
      <c r="K654" s="42">
        <v>17.026750000000003</v>
      </c>
      <c r="L654" s="43">
        <v>0.32200000000000001</v>
      </c>
      <c r="M654" s="42">
        <v>5.4826135000000011</v>
      </c>
      <c r="N654">
        <v>3</v>
      </c>
      <c r="O654" s="43">
        <v>114.23999999999998</v>
      </c>
      <c r="P654" s="42">
        <v>76</v>
      </c>
      <c r="Q654" s="42">
        <v>34</v>
      </c>
      <c r="R654" s="42">
        <v>12</v>
      </c>
    </row>
    <row r="655" spans="1:18" x14ac:dyDescent="0.3">
      <c r="A655" t="s">
        <v>3923</v>
      </c>
      <c r="B655" s="17">
        <v>45089</v>
      </c>
      <c r="C655" t="s">
        <v>543</v>
      </c>
      <c r="D655" t="s">
        <v>3928</v>
      </c>
      <c r="E655" t="s">
        <v>3929</v>
      </c>
      <c r="F655" t="s">
        <v>3920</v>
      </c>
      <c r="G655" t="s">
        <v>3921</v>
      </c>
      <c r="H655" t="s">
        <v>3922</v>
      </c>
      <c r="I655">
        <v>1388.3999999999999</v>
      </c>
      <c r="J655" s="41">
        <v>1.4600000000000002E-2</v>
      </c>
      <c r="K655" s="42">
        <v>20.27064</v>
      </c>
      <c r="L655" s="43">
        <v>1.3224999999999998</v>
      </c>
      <c r="M655" s="42">
        <v>26.807921399999994</v>
      </c>
      <c r="N655">
        <v>5</v>
      </c>
      <c r="O655" s="43">
        <v>29.759999999999998</v>
      </c>
      <c r="P655" s="42">
        <v>73</v>
      </c>
      <c r="Q655" s="42">
        <v>27</v>
      </c>
      <c r="R655" s="42">
        <v>6</v>
      </c>
    </row>
    <row r="656" spans="1:18" x14ac:dyDescent="0.3">
      <c r="A656" t="s">
        <v>3923</v>
      </c>
      <c r="B656" s="17">
        <v>45090</v>
      </c>
      <c r="C656" t="s">
        <v>543</v>
      </c>
      <c r="D656" t="s">
        <v>3928</v>
      </c>
      <c r="E656" t="s">
        <v>3929</v>
      </c>
      <c r="F656" t="s">
        <v>3920</v>
      </c>
      <c r="G656" t="s">
        <v>3921</v>
      </c>
      <c r="H656" t="s">
        <v>3922</v>
      </c>
      <c r="I656">
        <v>1452.5</v>
      </c>
      <c r="J656" s="41">
        <v>1.5899999999999997E-2</v>
      </c>
      <c r="K656" s="42">
        <v>23.094749999999998</v>
      </c>
      <c r="L656" s="43">
        <v>0.87399999999999989</v>
      </c>
      <c r="M656" s="42">
        <v>20.184811499999995</v>
      </c>
      <c r="N656">
        <v>4</v>
      </c>
      <c r="O656" s="43">
        <v>227.136</v>
      </c>
      <c r="P656" s="42">
        <v>87</v>
      </c>
      <c r="Q656" s="42">
        <v>19</v>
      </c>
      <c r="R656" s="42">
        <v>13.5</v>
      </c>
    </row>
    <row r="657" spans="1:18" x14ac:dyDescent="0.3">
      <c r="A657" t="s">
        <v>3923</v>
      </c>
      <c r="B657" s="17">
        <v>45091</v>
      </c>
      <c r="C657" t="s">
        <v>543</v>
      </c>
      <c r="D657" t="s">
        <v>3928</v>
      </c>
      <c r="E657" t="s">
        <v>3929</v>
      </c>
      <c r="F657" t="s">
        <v>3920</v>
      </c>
      <c r="G657" t="s">
        <v>3921</v>
      </c>
      <c r="H657" t="s">
        <v>3922</v>
      </c>
      <c r="I657">
        <v>1342.5</v>
      </c>
      <c r="J657" s="41">
        <v>1.3700000000000004E-2</v>
      </c>
      <c r="K657" s="42">
        <v>18.392250000000004</v>
      </c>
      <c r="L657" s="43">
        <v>0.20699999999999999</v>
      </c>
      <c r="M657" s="42">
        <v>3.8071957500000009</v>
      </c>
      <c r="N657">
        <v>3</v>
      </c>
      <c r="O657" s="43">
        <v>106.84799999999998</v>
      </c>
      <c r="P657" s="42">
        <v>80</v>
      </c>
      <c r="Q657" s="42">
        <v>17</v>
      </c>
      <c r="R657" s="42">
        <v>4.5</v>
      </c>
    </row>
    <row r="658" spans="1:18" x14ac:dyDescent="0.3">
      <c r="A658" t="s">
        <v>3923</v>
      </c>
      <c r="B658" s="17">
        <v>45092</v>
      </c>
      <c r="C658" t="s">
        <v>543</v>
      </c>
      <c r="D658" t="s">
        <v>3928</v>
      </c>
      <c r="E658" t="s">
        <v>3929</v>
      </c>
      <c r="F658" t="s">
        <v>3920</v>
      </c>
      <c r="G658" t="s">
        <v>3921</v>
      </c>
      <c r="H658" t="s">
        <v>3922</v>
      </c>
      <c r="I658">
        <v>1341.6999999999998</v>
      </c>
      <c r="J658" s="41">
        <v>1.8800000000000004E-2</v>
      </c>
      <c r="K658" s="42">
        <v>25.223960000000002</v>
      </c>
      <c r="L658" s="43">
        <v>0.96599999999999986</v>
      </c>
      <c r="M658" s="42">
        <v>24.366345359999997</v>
      </c>
      <c r="N658">
        <v>3</v>
      </c>
      <c r="O658" s="43">
        <v>235.2</v>
      </c>
      <c r="P658" s="42">
        <v>72</v>
      </c>
      <c r="Q658" s="42">
        <v>19</v>
      </c>
      <c r="R658" s="42">
        <v>9</v>
      </c>
    </row>
    <row r="659" spans="1:18" x14ac:dyDescent="0.3">
      <c r="A659" t="s">
        <v>3923</v>
      </c>
      <c r="B659" s="17">
        <v>45093</v>
      </c>
      <c r="C659" t="s">
        <v>543</v>
      </c>
      <c r="D659" t="s">
        <v>3928</v>
      </c>
      <c r="E659" t="s">
        <v>3929</v>
      </c>
      <c r="F659" t="s">
        <v>3920</v>
      </c>
      <c r="G659" t="s">
        <v>3921</v>
      </c>
      <c r="H659" t="s">
        <v>3922</v>
      </c>
      <c r="I659">
        <v>1416.8999999999999</v>
      </c>
      <c r="J659" s="41">
        <v>1.5100000000000002E-2</v>
      </c>
      <c r="K659" s="42">
        <v>21.395189999999999</v>
      </c>
      <c r="L659" s="43">
        <v>0.28749999999999998</v>
      </c>
      <c r="M659" s="42">
        <v>6.151117124999999</v>
      </c>
      <c r="N659">
        <v>3</v>
      </c>
      <c r="O659" s="43">
        <v>9.6</v>
      </c>
      <c r="P659" s="42">
        <v>86</v>
      </c>
      <c r="Q659" s="42">
        <v>8</v>
      </c>
      <c r="R659" s="42">
        <v>7.5</v>
      </c>
    </row>
    <row r="660" spans="1:18" x14ac:dyDescent="0.3">
      <c r="A660" t="s">
        <v>3923</v>
      </c>
      <c r="B660" s="17">
        <v>45094</v>
      </c>
      <c r="C660" t="s">
        <v>543</v>
      </c>
      <c r="D660" t="s">
        <v>3928</v>
      </c>
      <c r="E660" t="s">
        <v>3929</v>
      </c>
      <c r="F660" t="s">
        <v>3920</v>
      </c>
      <c r="G660" t="s">
        <v>3921</v>
      </c>
      <c r="H660" t="s">
        <v>3922</v>
      </c>
      <c r="I660">
        <v>1196.9000000000001</v>
      </c>
      <c r="J660" s="41">
        <v>1.23E-2</v>
      </c>
      <c r="K660" s="42">
        <v>14.721870000000001</v>
      </c>
      <c r="L660" s="43">
        <v>0.24149999999999994</v>
      </c>
      <c r="M660" s="42">
        <v>3.5553316049999992</v>
      </c>
      <c r="N660">
        <v>4</v>
      </c>
      <c r="O660" s="43">
        <v>118.27199999999999</v>
      </c>
      <c r="P660" s="42">
        <v>52</v>
      </c>
      <c r="Q660" s="42">
        <v>30</v>
      </c>
      <c r="R660" s="42">
        <v>7.5</v>
      </c>
    </row>
    <row r="661" spans="1:18" x14ac:dyDescent="0.3">
      <c r="A661" t="s">
        <v>3923</v>
      </c>
      <c r="B661" s="17">
        <v>45095</v>
      </c>
      <c r="C661" t="s">
        <v>543</v>
      </c>
      <c r="D661" t="s">
        <v>3928</v>
      </c>
      <c r="E661" t="s">
        <v>3929</v>
      </c>
      <c r="F661" t="s">
        <v>3920</v>
      </c>
      <c r="G661" t="s">
        <v>3921</v>
      </c>
      <c r="H661" t="s">
        <v>3922</v>
      </c>
      <c r="I661">
        <v>1417.1</v>
      </c>
      <c r="J661" s="41">
        <v>1.2200000000000003E-2</v>
      </c>
      <c r="K661" s="42">
        <v>17.288620000000002</v>
      </c>
      <c r="L661" s="43">
        <v>0.69</v>
      </c>
      <c r="M661" s="42">
        <v>11.929147800000001</v>
      </c>
      <c r="N661">
        <v>6</v>
      </c>
      <c r="O661" s="43">
        <v>57.599999999999994</v>
      </c>
      <c r="P661" s="42">
        <v>53</v>
      </c>
      <c r="Q661" s="42">
        <v>16</v>
      </c>
      <c r="R661" s="42">
        <v>13.5</v>
      </c>
    </row>
    <row r="662" spans="1:18" x14ac:dyDescent="0.3">
      <c r="A662" t="s">
        <v>3923</v>
      </c>
      <c r="B662" s="17">
        <v>45096</v>
      </c>
      <c r="C662" t="s">
        <v>543</v>
      </c>
      <c r="D662" t="s">
        <v>3928</v>
      </c>
      <c r="E662" t="s">
        <v>3929</v>
      </c>
      <c r="F662" t="s">
        <v>3920</v>
      </c>
      <c r="G662" t="s">
        <v>3921</v>
      </c>
      <c r="H662" t="s">
        <v>3922</v>
      </c>
      <c r="I662">
        <v>1161.3</v>
      </c>
      <c r="J662" s="41">
        <v>1.3100000000000001E-2</v>
      </c>
      <c r="K662" s="42">
        <v>15.21303</v>
      </c>
      <c r="L662" s="43">
        <v>0.16099999999999998</v>
      </c>
      <c r="M662" s="42">
        <v>2.4492978299999995</v>
      </c>
      <c r="N662">
        <v>2</v>
      </c>
      <c r="O662" s="43">
        <v>65.855999999999995</v>
      </c>
      <c r="P662" s="42">
        <v>54</v>
      </c>
      <c r="Q662" s="42">
        <v>34</v>
      </c>
      <c r="R662" s="42">
        <v>10.5</v>
      </c>
    </row>
    <row r="663" spans="1:18" x14ac:dyDescent="0.3">
      <c r="A663" t="s">
        <v>3923</v>
      </c>
      <c r="B663" s="17">
        <v>45097</v>
      </c>
      <c r="C663" t="s">
        <v>543</v>
      </c>
      <c r="D663" t="s">
        <v>3928</v>
      </c>
      <c r="E663" t="s">
        <v>3929</v>
      </c>
      <c r="F663" t="s">
        <v>3920</v>
      </c>
      <c r="G663" t="s">
        <v>3921</v>
      </c>
      <c r="H663" t="s">
        <v>3922</v>
      </c>
      <c r="I663">
        <v>1137.6999999999998</v>
      </c>
      <c r="J663" s="41">
        <v>1.72E-2</v>
      </c>
      <c r="K663" s="42">
        <v>19.568439999999995</v>
      </c>
      <c r="L663" s="43">
        <v>0.54049999999999998</v>
      </c>
      <c r="M663" s="42">
        <v>10.576741819999997</v>
      </c>
      <c r="N663">
        <v>2</v>
      </c>
      <c r="O663" s="43">
        <v>73.919999999999987</v>
      </c>
      <c r="P663" s="42">
        <v>88</v>
      </c>
      <c r="Q663" s="42">
        <v>24</v>
      </c>
      <c r="R663" s="42">
        <v>10.5</v>
      </c>
    </row>
    <row r="664" spans="1:18" x14ac:dyDescent="0.3">
      <c r="A664" t="s">
        <v>3923</v>
      </c>
      <c r="B664" s="17">
        <v>45098</v>
      </c>
      <c r="C664" t="s">
        <v>543</v>
      </c>
      <c r="D664" t="s">
        <v>3928</v>
      </c>
      <c r="E664" t="s">
        <v>3929</v>
      </c>
      <c r="F664" t="s">
        <v>3920</v>
      </c>
      <c r="G664" t="s">
        <v>3921</v>
      </c>
      <c r="H664" t="s">
        <v>3922</v>
      </c>
      <c r="I664">
        <v>1248.5999999999999</v>
      </c>
      <c r="J664" s="41">
        <v>1.3900000000000003E-2</v>
      </c>
      <c r="K664" s="42">
        <v>17.355540000000001</v>
      </c>
      <c r="L664" s="43">
        <v>1.6099999999999999</v>
      </c>
      <c r="M664" s="42">
        <v>27.942419399999999</v>
      </c>
      <c r="N664">
        <v>4</v>
      </c>
      <c r="O664" s="43">
        <v>157.91999999999999</v>
      </c>
      <c r="P664" s="42">
        <v>57</v>
      </c>
      <c r="Q664" s="42">
        <v>9</v>
      </c>
      <c r="R664" s="42">
        <v>18</v>
      </c>
    </row>
    <row r="665" spans="1:18" x14ac:dyDescent="0.3">
      <c r="A665" t="s">
        <v>3923</v>
      </c>
      <c r="B665" s="17">
        <v>45099</v>
      </c>
      <c r="C665" t="s">
        <v>543</v>
      </c>
      <c r="D665" t="s">
        <v>3928</v>
      </c>
      <c r="E665" t="s">
        <v>3929</v>
      </c>
      <c r="F665" t="s">
        <v>3920</v>
      </c>
      <c r="G665" t="s">
        <v>3921</v>
      </c>
      <c r="H665" t="s">
        <v>3922</v>
      </c>
      <c r="I665">
        <v>1373.2</v>
      </c>
      <c r="J665" s="41">
        <v>1.35E-2</v>
      </c>
      <c r="K665" s="42">
        <v>18.5382</v>
      </c>
      <c r="L665" s="43">
        <v>1.2879999999999998</v>
      </c>
      <c r="M665" s="42">
        <v>23.877201599999996</v>
      </c>
      <c r="N665">
        <v>4</v>
      </c>
      <c r="O665" s="43">
        <v>82.655999999999992</v>
      </c>
      <c r="P665" s="42">
        <v>44</v>
      </c>
      <c r="Q665" s="42">
        <v>15</v>
      </c>
      <c r="R665" s="42">
        <v>4.5</v>
      </c>
    </row>
    <row r="666" spans="1:18" x14ac:dyDescent="0.3">
      <c r="A666" t="s">
        <v>3923</v>
      </c>
      <c r="B666" s="17">
        <v>45100</v>
      </c>
      <c r="C666" t="s">
        <v>543</v>
      </c>
      <c r="D666" t="s">
        <v>3928</v>
      </c>
      <c r="E666" t="s">
        <v>3929</v>
      </c>
      <c r="F666" t="s">
        <v>3920</v>
      </c>
      <c r="G666" t="s">
        <v>3921</v>
      </c>
      <c r="H666" t="s">
        <v>3922</v>
      </c>
      <c r="I666">
        <v>968.3</v>
      </c>
      <c r="J666" s="41">
        <v>1.1800000000000001E-2</v>
      </c>
      <c r="K666" s="42">
        <v>11.425940000000001</v>
      </c>
      <c r="L666" s="43">
        <v>0.86249999999999993</v>
      </c>
      <c r="M666" s="42">
        <v>9.8548732499999989</v>
      </c>
      <c r="N666">
        <v>4</v>
      </c>
      <c r="O666" s="43">
        <v>249.98399999999998</v>
      </c>
      <c r="P666" s="42">
        <v>49</v>
      </c>
      <c r="Q666" s="42">
        <v>30</v>
      </c>
      <c r="R666" s="42">
        <v>15</v>
      </c>
    </row>
    <row r="667" spans="1:18" x14ac:dyDescent="0.3">
      <c r="A667" t="s">
        <v>3923</v>
      </c>
      <c r="B667" s="17">
        <v>45101</v>
      </c>
      <c r="C667" t="s">
        <v>543</v>
      </c>
      <c r="D667" t="s">
        <v>3928</v>
      </c>
      <c r="E667" t="s">
        <v>3929</v>
      </c>
      <c r="F667" t="s">
        <v>3920</v>
      </c>
      <c r="G667" t="s">
        <v>3921</v>
      </c>
      <c r="H667" t="s">
        <v>3922</v>
      </c>
      <c r="I667">
        <v>1524.5</v>
      </c>
      <c r="J667" s="41">
        <v>1.8200000000000001E-2</v>
      </c>
      <c r="K667" s="42">
        <v>27.745900000000002</v>
      </c>
      <c r="L667" s="43">
        <v>0.63249999999999984</v>
      </c>
      <c r="M667" s="42">
        <v>17.549281749999999</v>
      </c>
      <c r="N667">
        <v>4</v>
      </c>
      <c r="O667" s="43">
        <v>152.54400000000001</v>
      </c>
      <c r="P667" s="42">
        <v>77</v>
      </c>
      <c r="Q667" s="42">
        <v>34</v>
      </c>
      <c r="R667" s="42">
        <v>10.5</v>
      </c>
    </row>
    <row r="668" spans="1:18" x14ac:dyDescent="0.3">
      <c r="A668" t="s">
        <v>3923</v>
      </c>
      <c r="B668" s="17">
        <v>45102</v>
      </c>
      <c r="C668" t="s">
        <v>543</v>
      </c>
      <c r="D668" t="s">
        <v>3928</v>
      </c>
      <c r="E668" t="s">
        <v>3929</v>
      </c>
      <c r="F668" t="s">
        <v>3920</v>
      </c>
      <c r="G668" t="s">
        <v>3921</v>
      </c>
      <c r="H668" t="s">
        <v>3922</v>
      </c>
      <c r="I668">
        <v>1376.3999999999999</v>
      </c>
      <c r="J668" s="41">
        <v>1.5600000000000001E-2</v>
      </c>
      <c r="K668" s="42">
        <v>21.47184</v>
      </c>
      <c r="L668" s="43">
        <v>1.2189999999999999</v>
      </c>
      <c r="M668" s="42">
        <v>26.174172959999996</v>
      </c>
      <c r="N668">
        <v>4</v>
      </c>
      <c r="O668" s="43">
        <v>174.04799999999997</v>
      </c>
      <c r="P668" s="42">
        <v>45</v>
      </c>
      <c r="Q668" s="42">
        <v>28</v>
      </c>
      <c r="R668" s="42">
        <v>19.5</v>
      </c>
    </row>
    <row r="669" spans="1:18" x14ac:dyDescent="0.3">
      <c r="A669" t="s">
        <v>3923</v>
      </c>
      <c r="B669" s="17">
        <v>45103</v>
      </c>
      <c r="C669" t="s">
        <v>543</v>
      </c>
      <c r="D669" t="s">
        <v>3928</v>
      </c>
      <c r="E669" t="s">
        <v>3929</v>
      </c>
      <c r="F669" t="s">
        <v>3920</v>
      </c>
      <c r="G669" t="s">
        <v>3921</v>
      </c>
      <c r="H669" t="s">
        <v>3922</v>
      </c>
      <c r="I669">
        <v>1499.6999999999998</v>
      </c>
      <c r="J669" s="41">
        <v>1.8500000000000003E-2</v>
      </c>
      <c r="K669" s="42">
        <v>27.744450000000001</v>
      </c>
      <c r="L669" s="43">
        <v>1.4375</v>
      </c>
      <c r="M669" s="42">
        <v>39.882646874999999</v>
      </c>
      <c r="N669">
        <v>5</v>
      </c>
      <c r="O669" s="43">
        <v>192.19199999999998</v>
      </c>
      <c r="P669" s="42">
        <v>55</v>
      </c>
      <c r="Q669" s="42">
        <v>32</v>
      </c>
      <c r="R669" s="42">
        <v>6</v>
      </c>
    </row>
    <row r="670" spans="1:18" x14ac:dyDescent="0.3">
      <c r="A670" t="s">
        <v>3923</v>
      </c>
      <c r="B670" s="17">
        <v>45104</v>
      </c>
      <c r="C670" t="s">
        <v>543</v>
      </c>
      <c r="D670" t="s">
        <v>3928</v>
      </c>
      <c r="E670" t="s">
        <v>3929</v>
      </c>
      <c r="F670" t="s">
        <v>3920</v>
      </c>
      <c r="G670" t="s">
        <v>3921</v>
      </c>
      <c r="H670" t="s">
        <v>3922</v>
      </c>
      <c r="I670">
        <v>1009.5</v>
      </c>
      <c r="J670" s="41">
        <v>1.8200000000000001E-2</v>
      </c>
      <c r="K670" s="42">
        <v>18.372900000000001</v>
      </c>
      <c r="L670" s="43">
        <v>0.57499999999999996</v>
      </c>
      <c r="M670" s="42">
        <v>10.564417499999999</v>
      </c>
      <c r="N670">
        <v>5</v>
      </c>
      <c r="O670" s="43">
        <v>279.55199999999996</v>
      </c>
      <c r="P670" s="42">
        <v>39</v>
      </c>
      <c r="Q670" s="42">
        <v>10</v>
      </c>
      <c r="R670" s="42">
        <v>6</v>
      </c>
    </row>
    <row r="671" spans="1:18" x14ac:dyDescent="0.3">
      <c r="A671" t="s">
        <v>3923</v>
      </c>
      <c r="B671" s="17">
        <v>45105</v>
      </c>
      <c r="C671" t="s">
        <v>543</v>
      </c>
      <c r="D671" t="s">
        <v>3928</v>
      </c>
      <c r="E671" t="s">
        <v>3929</v>
      </c>
      <c r="F671" t="s">
        <v>3920</v>
      </c>
      <c r="G671" t="s">
        <v>3921</v>
      </c>
      <c r="H671" t="s">
        <v>3922</v>
      </c>
      <c r="I671">
        <v>822.9</v>
      </c>
      <c r="J671" s="41">
        <v>1.6200000000000003E-2</v>
      </c>
      <c r="K671" s="42">
        <v>13.330980000000002</v>
      </c>
      <c r="L671" s="43">
        <v>1.5754999999999997</v>
      </c>
      <c r="M671" s="42">
        <v>21.00295899</v>
      </c>
      <c r="N671">
        <v>4</v>
      </c>
      <c r="O671" s="43">
        <v>172.70400000000001</v>
      </c>
      <c r="P671" s="42">
        <v>74</v>
      </c>
      <c r="Q671" s="42">
        <v>12</v>
      </c>
      <c r="R671" s="42">
        <v>19.5</v>
      </c>
    </row>
    <row r="672" spans="1:18" x14ac:dyDescent="0.3">
      <c r="A672" t="s">
        <v>3923</v>
      </c>
      <c r="B672" s="17">
        <v>45106</v>
      </c>
      <c r="C672" t="s">
        <v>543</v>
      </c>
      <c r="D672" t="s">
        <v>3928</v>
      </c>
      <c r="E672" t="s">
        <v>3929</v>
      </c>
      <c r="F672" t="s">
        <v>3920</v>
      </c>
      <c r="G672" t="s">
        <v>3921</v>
      </c>
      <c r="H672" t="s">
        <v>3922</v>
      </c>
      <c r="I672">
        <v>1590.1</v>
      </c>
      <c r="J672" s="41">
        <v>1.2400000000000001E-2</v>
      </c>
      <c r="K672" s="42">
        <v>19.71724</v>
      </c>
      <c r="L672" s="43">
        <v>0.42549999999999999</v>
      </c>
      <c r="M672" s="42">
        <v>8.3896856199999998</v>
      </c>
      <c r="N672">
        <v>7</v>
      </c>
      <c r="O672" s="43">
        <v>176.06399999999999</v>
      </c>
      <c r="P672" s="42">
        <v>51</v>
      </c>
      <c r="Q672" s="42">
        <v>11</v>
      </c>
      <c r="R672" s="42">
        <v>1.5</v>
      </c>
    </row>
    <row r="673" spans="1:18" x14ac:dyDescent="0.3">
      <c r="A673" t="s">
        <v>3923</v>
      </c>
      <c r="B673" s="17">
        <v>45107</v>
      </c>
      <c r="C673" t="s">
        <v>543</v>
      </c>
      <c r="D673" t="s">
        <v>3928</v>
      </c>
      <c r="E673" t="s">
        <v>3929</v>
      </c>
      <c r="F673" t="s">
        <v>3920</v>
      </c>
      <c r="G673" t="s">
        <v>3921</v>
      </c>
      <c r="H673" t="s">
        <v>3922</v>
      </c>
      <c r="I673">
        <v>1372.8</v>
      </c>
      <c r="J673" s="41">
        <v>1.84E-2</v>
      </c>
      <c r="K673" s="42">
        <v>25.259519999999998</v>
      </c>
      <c r="L673" s="43">
        <v>0.34500000000000003</v>
      </c>
      <c r="M673" s="42">
        <v>8.7145343999999998</v>
      </c>
      <c r="N673">
        <v>2</v>
      </c>
      <c r="O673" s="43">
        <v>307.77600000000001</v>
      </c>
      <c r="P673" s="42">
        <v>79</v>
      </c>
      <c r="Q673" s="42">
        <v>21</v>
      </c>
      <c r="R673" s="42">
        <v>15</v>
      </c>
    </row>
    <row r="674" spans="1:18" x14ac:dyDescent="0.3">
      <c r="A674" t="s">
        <v>3923</v>
      </c>
      <c r="B674" s="17">
        <v>45108</v>
      </c>
      <c r="C674" t="s">
        <v>543</v>
      </c>
      <c r="D674" t="s">
        <v>3928</v>
      </c>
      <c r="E674" t="s">
        <v>3929</v>
      </c>
      <c r="F674" t="s">
        <v>3920</v>
      </c>
      <c r="G674" t="s">
        <v>3921</v>
      </c>
      <c r="H674" t="s">
        <v>3922</v>
      </c>
      <c r="I674">
        <v>1189.5</v>
      </c>
      <c r="J674" s="41">
        <v>1.3800000000000002E-2</v>
      </c>
      <c r="K674" s="42">
        <v>16.415100000000002</v>
      </c>
      <c r="L674" s="43">
        <v>1.2879999999999998</v>
      </c>
      <c r="M674" s="42">
        <v>21.1426488</v>
      </c>
      <c r="N674">
        <v>5</v>
      </c>
      <c r="O674" s="43">
        <v>286.94400000000002</v>
      </c>
      <c r="P674" s="42">
        <v>68</v>
      </c>
      <c r="Q674" s="42">
        <v>17</v>
      </c>
      <c r="R674" s="42">
        <v>6</v>
      </c>
    </row>
    <row r="675" spans="1:18" x14ac:dyDescent="0.3">
      <c r="A675" t="s">
        <v>3923</v>
      </c>
      <c r="B675" s="17">
        <v>45109</v>
      </c>
      <c r="C675" t="s">
        <v>543</v>
      </c>
      <c r="D675" t="s">
        <v>3928</v>
      </c>
      <c r="E675" t="s">
        <v>3929</v>
      </c>
      <c r="F675" t="s">
        <v>3920</v>
      </c>
      <c r="G675" t="s">
        <v>3921</v>
      </c>
      <c r="H675" t="s">
        <v>3922</v>
      </c>
      <c r="I675">
        <v>1618.3</v>
      </c>
      <c r="J675" s="41">
        <v>1.4200000000000003E-2</v>
      </c>
      <c r="K675" s="42">
        <v>22.979860000000002</v>
      </c>
      <c r="L675" s="43">
        <v>0.27599999999999997</v>
      </c>
      <c r="M675" s="42">
        <v>6.3424413599999996</v>
      </c>
      <c r="N675">
        <v>7</v>
      </c>
      <c r="O675" s="43">
        <v>211.67999999999998</v>
      </c>
      <c r="P675" s="42">
        <v>73</v>
      </c>
      <c r="Q675" s="42">
        <v>12</v>
      </c>
      <c r="R675" s="42">
        <v>13.5</v>
      </c>
    </row>
    <row r="676" spans="1:18" x14ac:dyDescent="0.3">
      <c r="A676" t="s">
        <v>3923</v>
      </c>
      <c r="B676" s="17">
        <v>45110</v>
      </c>
      <c r="C676" t="s">
        <v>543</v>
      </c>
      <c r="D676" t="s">
        <v>3928</v>
      </c>
      <c r="E676" t="s">
        <v>3929</v>
      </c>
      <c r="F676" t="s">
        <v>3920</v>
      </c>
      <c r="G676" t="s">
        <v>3921</v>
      </c>
      <c r="H676" t="s">
        <v>3922</v>
      </c>
      <c r="I676">
        <v>1673.6999999999998</v>
      </c>
      <c r="J676" s="41">
        <v>1.8800000000000004E-2</v>
      </c>
      <c r="K676" s="42">
        <v>31.465560000000004</v>
      </c>
      <c r="L676" s="43">
        <v>0.42550000000000004</v>
      </c>
      <c r="M676" s="42">
        <v>13.388595780000003</v>
      </c>
      <c r="N676">
        <v>4</v>
      </c>
      <c r="O676" s="43">
        <v>258.71999999999997</v>
      </c>
      <c r="P676" s="42">
        <v>63</v>
      </c>
      <c r="Q676" s="42">
        <v>12</v>
      </c>
      <c r="R676" s="42">
        <v>6</v>
      </c>
    </row>
    <row r="677" spans="1:18" x14ac:dyDescent="0.3">
      <c r="A677" t="s">
        <v>3923</v>
      </c>
      <c r="B677" s="17">
        <v>45111</v>
      </c>
      <c r="C677" t="s">
        <v>543</v>
      </c>
      <c r="D677" t="s">
        <v>3928</v>
      </c>
      <c r="E677" t="s">
        <v>3929</v>
      </c>
      <c r="F677" t="s">
        <v>3920</v>
      </c>
      <c r="G677" t="s">
        <v>3921</v>
      </c>
      <c r="H677" t="s">
        <v>3922</v>
      </c>
      <c r="I677">
        <v>1663.8</v>
      </c>
      <c r="J677" s="41">
        <v>1.4700000000000001E-2</v>
      </c>
      <c r="K677" s="42">
        <v>24.45786</v>
      </c>
      <c r="L677" s="43">
        <v>0.96599999999999986</v>
      </c>
      <c r="M677" s="42">
        <v>23.626292759999998</v>
      </c>
      <c r="N677">
        <v>3</v>
      </c>
      <c r="O677" s="43">
        <v>149.85599999999999</v>
      </c>
      <c r="P677" s="42">
        <v>89</v>
      </c>
      <c r="Q677" s="42">
        <v>24</v>
      </c>
      <c r="R677" s="42">
        <v>12</v>
      </c>
    </row>
    <row r="678" spans="1:18" x14ac:dyDescent="0.3">
      <c r="A678" t="s">
        <v>3923</v>
      </c>
      <c r="B678" s="17">
        <v>45112</v>
      </c>
      <c r="C678" t="s">
        <v>543</v>
      </c>
      <c r="D678" t="s">
        <v>3928</v>
      </c>
      <c r="E678" t="s">
        <v>3929</v>
      </c>
      <c r="F678" t="s">
        <v>3920</v>
      </c>
      <c r="G678" t="s">
        <v>3921</v>
      </c>
      <c r="H678" t="s">
        <v>3922</v>
      </c>
      <c r="I678">
        <v>1347.1999999999998</v>
      </c>
      <c r="J678" s="41">
        <v>1.6100000000000003E-2</v>
      </c>
      <c r="K678" s="42">
        <v>21.689920000000001</v>
      </c>
      <c r="L678" s="43">
        <v>0.33350000000000002</v>
      </c>
      <c r="M678" s="42">
        <v>7.2335883200000008</v>
      </c>
      <c r="N678">
        <v>2</v>
      </c>
      <c r="O678" s="43">
        <v>247.96799999999996</v>
      </c>
      <c r="P678" s="42">
        <v>77</v>
      </c>
      <c r="Q678" s="42">
        <v>27</v>
      </c>
      <c r="R678" s="42">
        <v>10.5</v>
      </c>
    </row>
    <row r="679" spans="1:18" x14ac:dyDescent="0.3">
      <c r="A679" t="s">
        <v>3923</v>
      </c>
      <c r="B679" s="17">
        <v>45113</v>
      </c>
      <c r="C679" t="s">
        <v>543</v>
      </c>
      <c r="D679" t="s">
        <v>3928</v>
      </c>
      <c r="E679" t="s">
        <v>3929</v>
      </c>
      <c r="F679" t="s">
        <v>3920</v>
      </c>
      <c r="G679" t="s">
        <v>3921</v>
      </c>
      <c r="H679" t="s">
        <v>3922</v>
      </c>
      <c r="I679">
        <v>903.8</v>
      </c>
      <c r="J679" s="41">
        <v>1.3200000000000002E-2</v>
      </c>
      <c r="K679" s="42">
        <v>11.930160000000001</v>
      </c>
      <c r="L679" s="43">
        <v>1.3455000000000001</v>
      </c>
      <c r="M679" s="42">
        <v>16.052030280000004</v>
      </c>
      <c r="N679">
        <v>6</v>
      </c>
      <c r="O679" s="43">
        <v>200.256</v>
      </c>
      <c r="P679" s="42">
        <v>80</v>
      </c>
      <c r="Q679" s="42">
        <v>21</v>
      </c>
      <c r="R679" s="42">
        <v>13.5</v>
      </c>
    </row>
    <row r="680" spans="1:18" x14ac:dyDescent="0.3">
      <c r="A680" t="s">
        <v>3923</v>
      </c>
      <c r="B680" s="17">
        <v>45114</v>
      </c>
      <c r="C680" t="s">
        <v>543</v>
      </c>
      <c r="D680" t="s">
        <v>3928</v>
      </c>
      <c r="E680" t="s">
        <v>3929</v>
      </c>
      <c r="F680" t="s">
        <v>3920</v>
      </c>
      <c r="G680" t="s">
        <v>3921</v>
      </c>
      <c r="H680" t="s">
        <v>3922</v>
      </c>
      <c r="I680">
        <v>1247.8</v>
      </c>
      <c r="J680" s="41">
        <v>1.77E-2</v>
      </c>
      <c r="K680" s="42">
        <v>22.08606</v>
      </c>
      <c r="L680" s="43">
        <v>0.35649999999999998</v>
      </c>
      <c r="M680" s="42">
        <v>7.8736803899999996</v>
      </c>
      <c r="N680">
        <v>6</v>
      </c>
      <c r="O680" s="43">
        <v>299.03999999999996</v>
      </c>
      <c r="P680" s="42">
        <v>59</v>
      </c>
      <c r="Q680" s="42">
        <v>7</v>
      </c>
      <c r="R680" s="42">
        <v>6</v>
      </c>
    </row>
    <row r="681" spans="1:18" x14ac:dyDescent="0.3">
      <c r="A681" t="s">
        <v>3923</v>
      </c>
      <c r="B681" s="17">
        <v>45115</v>
      </c>
      <c r="C681" t="s">
        <v>543</v>
      </c>
      <c r="D681" t="s">
        <v>3928</v>
      </c>
      <c r="E681" t="s">
        <v>3929</v>
      </c>
      <c r="F681" t="s">
        <v>3920</v>
      </c>
      <c r="G681" t="s">
        <v>3921</v>
      </c>
      <c r="H681" t="s">
        <v>3922</v>
      </c>
      <c r="I681">
        <v>1644.6</v>
      </c>
      <c r="J681" s="41">
        <v>1.7300000000000003E-2</v>
      </c>
      <c r="K681" s="42">
        <v>28.451580000000003</v>
      </c>
      <c r="L681" s="43">
        <v>0.93149999999999988</v>
      </c>
      <c r="M681" s="42">
        <v>26.502646769999998</v>
      </c>
      <c r="N681">
        <v>3</v>
      </c>
      <c r="O681" s="43">
        <v>112.22399999999999</v>
      </c>
      <c r="P681" s="42">
        <v>51</v>
      </c>
      <c r="Q681" s="42">
        <v>18</v>
      </c>
      <c r="R681" s="42">
        <v>16.5</v>
      </c>
    </row>
    <row r="682" spans="1:18" x14ac:dyDescent="0.3">
      <c r="A682" t="s">
        <v>3923</v>
      </c>
      <c r="B682" s="17">
        <v>45116</v>
      </c>
      <c r="C682" t="s">
        <v>543</v>
      </c>
      <c r="D682" t="s">
        <v>3928</v>
      </c>
      <c r="E682" t="s">
        <v>3929</v>
      </c>
      <c r="F682" t="s">
        <v>3920</v>
      </c>
      <c r="G682" t="s">
        <v>3921</v>
      </c>
      <c r="H682" t="s">
        <v>3922</v>
      </c>
      <c r="I682">
        <v>1618.8999999999999</v>
      </c>
      <c r="J682" s="41">
        <v>1.4800000000000002E-2</v>
      </c>
      <c r="K682" s="42">
        <v>23.959720000000001</v>
      </c>
      <c r="L682" s="43">
        <v>1.4834999999999998</v>
      </c>
      <c r="M682" s="42">
        <v>35.544244619999994</v>
      </c>
      <c r="N682">
        <v>2</v>
      </c>
      <c r="O682" s="43">
        <v>80.639999999999986</v>
      </c>
      <c r="P682" s="42">
        <v>45</v>
      </c>
      <c r="Q682" s="42">
        <v>17</v>
      </c>
      <c r="R682" s="42">
        <v>9</v>
      </c>
    </row>
    <row r="683" spans="1:18" x14ac:dyDescent="0.3">
      <c r="A683" t="s">
        <v>3923</v>
      </c>
      <c r="B683" s="17">
        <v>45117</v>
      </c>
      <c r="C683" t="s">
        <v>543</v>
      </c>
      <c r="D683" t="s">
        <v>3928</v>
      </c>
      <c r="E683" t="s">
        <v>3929</v>
      </c>
      <c r="F683" t="s">
        <v>3920</v>
      </c>
      <c r="G683" t="s">
        <v>3921</v>
      </c>
      <c r="H683" t="s">
        <v>3922</v>
      </c>
      <c r="I683">
        <v>1062.0999999999999</v>
      </c>
      <c r="J683" s="41">
        <v>1.3100000000000001E-2</v>
      </c>
      <c r="K683" s="42">
        <v>13.913509999999999</v>
      </c>
      <c r="L683" s="43">
        <v>1.0349999999999999</v>
      </c>
      <c r="M683" s="42">
        <v>14.400482849999998</v>
      </c>
      <c r="N683">
        <v>5</v>
      </c>
      <c r="O683" s="43">
        <v>48.384</v>
      </c>
      <c r="P683" s="42">
        <v>58</v>
      </c>
      <c r="Q683" s="42">
        <v>14</v>
      </c>
      <c r="R683" s="42">
        <v>10.5</v>
      </c>
    </row>
    <row r="684" spans="1:18" x14ac:dyDescent="0.3">
      <c r="A684" t="s">
        <v>3923</v>
      </c>
      <c r="B684" s="17">
        <v>45118</v>
      </c>
      <c r="C684" t="s">
        <v>543</v>
      </c>
      <c r="D684" t="s">
        <v>3928</v>
      </c>
      <c r="E684" t="s">
        <v>3929</v>
      </c>
      <c r="F684" t="s">
        <v>3920</v>
      </c>
      <c r="G684" t="s">
        <v>3921</v>
      </c>
      <c r="H684" t="s">
        <v>3922</v>
      </c>
      <c r="I684">
        <v>1754.8999999999999</v>
      </c>
      <c r="J684" s="41">
        <v>1.26E-2</v>
      </c>
      <c r="K684" s="42">
        <v>22.111739999999998</v>
      </c>
      <c r="L684" s="43">
        <v>1.3224999999999998</v>
      </c>
      <c r="M684" s="42">
        <v>29.24277614999999</v>
      </c>
      <c r="N684">
        <v>2</v>
      </c>
      <c r="O684" s="43">
        <v>111.55200000000001</v>
      </c>
      <c r="P684" s="42">
        <v>83</v>
      </c>
      <c r="Q684" s="42">
        <v>17</v>
      </c>
      <c r="R684" s="42">
        <v>13.5</v>
      </c>
    </row>
    <row r="685" spans="1:18" x14ac:dyDescent="0.3">
      <c r="A685" t="s">
        <v>3923</v>
      </c>
      <c r="B685" s="17">
        <v>45119</v>
      </c>
      <c r="C685" t="s">
        <v>543</v>
      </c>
      <c r="D685" t="s">
        <v>3928</v>
      </c>
      <c r="E685" t="s">
        <v>3929</v>
      </c>
      <c r="F685" t="s">
        <v>3920</v>
      </c>
      <c r="G685" t="s">
        <v>3921</v>
      </c>
      <c r="H685" t="s">
        <v>3922</v>
      </c>
      <c r="I685">
        <v>1567.8</v>
      </c>
      <c r="J685" s="41">
        <v>1.1800000000000001E-2</v>
      </c>
      <c r="K685" s="42">
        <v>18.500040000000002</v>
      </c>
      <c r="L685" s="43">
        <v>1.3569999999999998</v>
      </c>
      <c r="M685" s="42">
        <v>25.104554279999999</v>
      </c>
      <c r="N685">
        <v>2</v>
      </c>
      <c r="O685" s="43">
        <v>154.55999999999997</v>
      </c>
      <c r="P685" s="42">
        <v>48</v>
      </c>
      <c r="Q685" s="42">
        <v>20</v>
      </c>
      <c r="R685" s="42">
        <v>0</v>
      </c>
    </row>
    <row r="686" spans="1:18" x14ac:dyDescent="0.3">
      <c r="A686" t="s">
        <v>3923</v>
      </c>
      <c r="B686" s="17">
        <v>45120</v>
      </c>
      <c r="C686" t="s">
        <v>543</v>
      </c>
      <c r="D686" t="s">
        <v>3928</v>
      </c>
      <c r="E686" t="s">
        <v>3929</v>
      </c>
      <c r="F686" t="s">
        <v>3920</v>
      </c>
      <c r="G686" t="s">
        <v>3921</v>
      </c>
      <c r="H686" t="s">
        <v>3922</v>
      </c>
      <c r="I686">
        <v>1486.1</v>
      </c>
      <c r="J686" s="41">
        <v>1.7000000000000001E-2</v>
      </c>
      <c r="K686" s="42">
        <v>25.2637</v>
      </c>
      <c r="L686" s="43">
        <v>1.4949999999999999</v>
      </c>
      <c r="M686" s="42">
        <v>37.769231499999997</v>
      </c>
      <c r="N686">
        <v>4</v>
      </c>
      <c r="O686" s="43">
        <v>270.81599999999997</v>
      </c>
      <c r="P686" s="42">
        <v>56</v>
      </c>
      <c r="Q686" s="42">
        <v>19</v>
      </c>
      <c r="R686" s="42">
        <v>4.5</v>
      </c>
    </row>
    <row r="687" spans="1:18" x14ac:dyDescent="0.3">
      <c r="A687" t="s">
        <v>3923</v>
      </c>
      <c r="B687" s="17">
        <v>45121</v>
      </c>
      <c r="C687" t="s">
        <v>543</v>
      </c>
      <c r="D687" t="s">
        <v>3928</v>
      </c>
      <c r="E687" t="s">
        <v>3929</v>
      </c>
      <c r="F687" t="s">
        <v>3920</v>
      </c>
      <c r="G687" t="s">
        <v>3921</v>
      </c>
      <c r="H687" t="s">
        <v>3922</v>
      </c>
      <c r="I687">
        <v>1298.4000000000001</v>
      </c>
      <c r="J687" s="41">
        <v>1.26E-2</v>
      </c>
      <c r="K687" s="42">
        <v>16.359840000000002</v>
      </c>
      <c r="L687" s="43">
        <v>1.4029999999999998</v>
      </c>
      <c r="M687" s="42">
        <v>22.95285552</v>
      </c>
      <c r="N687">
        <v>4</v>
      </c>
      <c r="O687" s="43">
        <v>430.08</v>
      </c>
      <c r="P687" s="42">
        <v>69</v>
      </c>
      <c r="Q687" s="42">
        <v>27</v>
      </c>
      <c r="R687" s="42">
        <v>16.5</v>
      </c>
    </row>
    <row r="688" spans="1:18" x14ac:dyDescent="0.3">
      <c r="A688" t="s">
        <v>3923</v>
      </c>
      <c r="B688" s="17">
        <v>45122</v>
      </c>
      <c r="C688" t="s">
        <v>543</v>
      </c>
      <c r="D688" t="s">
        <v>3928</v>
      </c>
      <c r="E688" t="s">
        <v>3929</v>
      </c>
      <c r="F688" t="s">
        <v>3920</v>
      </c>
      <c r="G688" t="s">
        <v>3921</v>
      </c>
      <c r="H688" t="s">
        <v>3922</v>
      </c>
      <c r="I688">
        <v>1247.5</v>
      </c>
      <c r="J688" s="41">
        <v>1.43E-2</v>
      </c>
      <c r="K688" s="42">
        <v>17.83925</v>
      </c>
      <c r="L688" s="43">
        <v>0.39099999999999996</v>
      </c>
      <c r="M688" s="42">
        <v>6.9751467499999995</v>
      </c>
      <c r="N688">
        <v>3</v>
      </c>
      <c r="O688" s="43">
        <v>257.37600000000003</v>
      </c>
      <c r="P688" s="42">
        <v>59</v>
      </c>
      <c r="Q688" s="42">
        <v>19</v>
      </c>
      <c r="R688" s="42">
        <v>3</v>
      </c>
    </row>
    <row r="689" spans="1:18" x14ac:dyDescent="0.3">
      <c r="A689" t="s">
        <v>3923</v>
      </c>
      <c r="B689" s="17">
        <v>45123</v>
      </c>
      <c r="C689" t="s">
        <v>543</v>
      </c>
      <c r="D689" t="s">
        <v>3928</v>
      </c>
      <c r="E689" t="s">
        <v>3929</v>
      </c>
      <c r="F689" t="s">
        <v>3920</v>
      </c>
      <c r="G689" t="s">
        <v>3921</v>
      </c>
      <c r="H689" t="s">
        <v>3922</v>
      </c>
      <c r="I689">
        <v>1163.9000000000001</v>
      </c>
      <c r="J689" s="41">
        <v>1.6899999999999998E-2</v>
      </c>
      <c r="K689" s="42">
        <v>19.669909999999998</v>
      </c>
      <c r="L689" s="43">
        <v>0.41399999999999998</v>
      </c>
      <c r="M689" s="42">
        <v>8.1433427399999996</v>
      </c>
      <c r="N689">
        <v>3</v>
      </c>
      <c r="O689" s="43">
        <v>120.96</v>
      </c>
      <c r="P689" s="42">
        <v>55</v>
      </c>
      <c r="Q689" s="42">
        <v>29</v>
      </c>
      <c r="R689" s="42">
        <v>6</v>
      </c>
    </row>
    <row r="690" spans="1:18" x14ac:dyDescent="0.3">
      <c r="A690" t="s">
        <v>3923</v>
      </c>
      <c r="B690" s="17">
        <v>45124</v>
      </c>
      <c r="C690" t="s">
        <v>543</v>
      </c>
      <c r="D690" t="s">
        <v>3928</v>
      </c>
      <c r="E690" t="s">
        <v>3929</v>
      </c>
      <c r="F690" t="s">
        <v>3920</v>
      </c>
      <c r="G690" t="s">
        <v>3921</v>
      </c>
      <c r="H690" t="s">
        <v>3922</v>
      </c>
      <c r="I690">
        <v>1670.8</v>
      </c>
      <c r="J690" s="41">
        <v>1.8300000000000004E-2</v>
      </c>
      <c r="K690" s="42">
        <v>30.575640000000007</v>
      </c>
      <c r="L690" s="43">
        <v>1.4834999999999996</v>
      </c>
      <c r="M690" s="42">
        <v>45.35896194</v>
      </c>
      <c r="N690">
        <v>1</v>
      </c>
      <c r="O690" s="43">
        <v>42.24</v>
      </c>
      <c r="P690" s="42">
        <v>15</v>
      </c>
      <c r="Q690" s="42">
        <v>1</v>
      </c>
      <c r="R690" s="42">
        <v>10.5</v>
      </c>
    </row>
    <row r="691" spans="1:18" x14ac:dyDescent="0.3">
      <c r="A691" t="s">
        <v>3923</v>
      </c>
      <c r="B691" s="17">
        <v>45125</v>
      </c>
      <c r="C691" t="s">
        <v>543</v>
      </c>
      <c r="D691" t="s">
        <v>3928</v>
      </c>
      <c r="E691" t="s">
        <v>3929</v>
      </c>
      <c r="F691" t="s">
        <v>3920</v>
      </c>
      <c r="G691" t="s">
        <v>3921</v>
      </c>
      <c r="H691" t="s">
        <v>3922</v>
      </c>
      <c r="I691">
        <v>1205.3</v>
      </c>
      <c r="J691" s="41">
        <v>1.6399999999999998E-2</v>
      </c>
      <c r="K691" s="42">
        <v>19.766919999999995</v>
      </c>
      <c r="L691" s="43">
        <v>0.17249999999999999</v>
      </c>
      <c r="M691" s="42">
        <v>3.4097936999999989</v>
      </c>
      <c r="N691">
        <v>6</v>
      </c>
      <c r="O691" s="43">
        <v>90.719999999999985</v>
      </c>
      <c r="P691" s="42">
        <v>26</v>
      </c>
      <c r="Q691" s="42">
        <v>20</v>
      </c>
      <c r="R691" s="42">
        <v>9</v>
      </c>
    </row>
    <row r="692" spans="1:18" x14ac:dyDescent="0.3">
      <c r="A692" t="s">
        <v>3923</v>
      </c>
      <c r="B692" s="17">
        <v>45126</v>
      </c>
      <c r="C692" t="s">
        <v>543</v>
      </c>
      <c r="D692" t="s">
        <v>3928</v>
      </c>
      <c r="E692" t="s">
        <v>3929</v>
      </c>
      <c r="F692" t="s">
        <v>3920</v>
      </c>
      <c r="G692" t="s">
        <v>3921</v>
      </c>
      <c r="H692" t="s">
        <v>3922</v>
      </c>
      <c r="I692">
        <v>1188.8</v>
      </c>
      <c r="J692" s="41">
        <v>1.4800000000000002E-2</v>
      </c>
      <c r="K692" s="42">
        <v>17.594240000000003</v>
      </c>
      <c r="L692" s="43">
        <v>0.71300000000000008</v>
      </c>
      <c r="M692" s="42">
        <v>12.544693120000003</v>
      </c>
      <c r="N692">
        <v>2</v>
      </c>
      <c r="O692" s="43">
        <v>141.11999999999998</v>
      </c>
      <c r="P692" s="42">
        <v>35</v>
      </c>
      <c r="Q692" s="42">
        <v>22</v>
      </c>
      <c r="R692" s="42">
        <v>10.5</v>
      </c>
    </row>
    <row r="693" spans="1:18" x14ac:dyDescent="0.3">
      <c r="A693" t="s">
        <v>3923</v>
      </c>
      <c r="B693" s="17">
        <v>45127</v>
      </c>
      <c r="C693" t="s">
        <v>543</v>
      </c>
      <c r="D693" t="s">
        <v>3928</v>
      </c>
      <c r="E693" t="s">
        <v>3929</v>
      </c>
      <c r="F693" t="s">
        <v>3920</v>
      </c>
      <c r="G693" t="s">
        <v>3921</v>
      </c>
      <c r="H693" t="s">
        <v>3922</v>
      </c>
      <c r="I693">
        <v>1566.8</v>
      </c>
      <c r="J693" s="41">
        <v>1.43E-2</v>
      </c>
      <c r="K693" s="42">
        <v>22.405239999999999</v>
      </c>
      <c r="L693" s="43">
        <v>1.5179999999999998</v>
      </c>
      <c r="M693" s="42">
        <v>34.011154319999996</v>
      </c>
      <c r="N693">
        <v>4</v>
      </c>
      <c r="O693" s="43">
        <v>107.52</v>
      </c>
      <c r="P693" s="42">
        <v>32</v>
      </c>
      <c r="Q693" s="42">
        <v>18</v>
      </c>
      <c r="R693" s="42">
        <v>7.5</v>
      </c>
    </row>
    <row r="694" spans="1:18" x14ac:dyDescent="0.3">
      <c r="A694" t="s">
        <v>3923</v>
      </c>
      <c r="B694" s="17">
        <v>45128</v>
      </c>
      <c r="C694" t="s">
        <v>543</v>
      </c>
      <c r="D694" t="s">
        <v>3928</v>
      </c>
      <c r="E694" t="s">
        <v>3929</v>
      </c>
      <c r="F694" t="s">
        <v>3920</v>
      </c>
      <c r="G694" t="s">
        <v>3921</v>
      </c>
      <c r="H694" t="s">
        <v>3922</v>
      </c>
      <c r="I694">
        <v>1763.6</v>
      </c>
      <c r="J694" s="41">
        <v>1.5500000000000002E-2</v>
      </c>
      <c r="K694" s="42">
        <v>27.335800000000003</v>
      </c>
      <c r="L694" s="43">
        <v>0.27599999999999997</v>
      </c>
      <c r="M694" s="42">
        <v>7.5446808000000001</v>
      </c>
      <c r="N694">
        <v>2</v>
      </c>
      <c r="O694" s="43">
        <v>45.023999999999994</v>
      </c>
      <c r="P694" s="42">
        <v>37</v>
      </c>
      <c r="Q694" s="42">
        <v>21</v>
      </c>
      <c r="R694" s="42">
        <v>9</v>
      </c>
    </row>
    <row r="695" spans="1:18" x14ac:dyDescent="0.3">
      <c r="A695" t="s">
        <v>3923</v>
      </c>
      <c r="B695" s="17">
        <v>45129</v>
      </c>
      <c r="C695" t="s">
        <v>543</v>
      </c>
      <c r="D695" t="s">
        <v>3928</v>
      </c>
      <c r="E695" t="s">
        <v>3929</v>
      </c>
      <c r="F695" t="s">
        <v>3920</v>
      </c>
      <c r="G695" t="s">
        <v>3921</v>
      </c>
      <c r="H695" t="s">
        <v>3922</v>
      </c>
      <c r="I695">
        <v>1110.6999999999998</v>
      </c>
      <c r="J695" s="41">
        <v>1.3000000000000003E-2</v>
      </c>
      <c r="K695" s="42">
        <v>14.439100000000002</v>
      </c>
      <c r="L695" s="43">
        <v>0.16099999999999995</v>
      </c>
      <c r="M695" s="42">
        <v>2.3246950999999996</v>
      </c>
      <c r="N695">
        <v>4</v>
      </c>
      <c r="O695" s="43">
        <v>83.327999999999989</v>
      </c>
      <c r="P695" s="42">
        <v>34</v>
      </c>
      <c r="Q695" s="42">
        <v>1</v>
      </c>
      <c r="R695" s="42">
        <v>12</v>
      </c>
    </row>
    <row r="696" spans="1:18" x14ac:dyDescent="0.3">
      <c r="A696" t="s">
        <v>3923</v>
      </c>
      <c r="B696" s="17">
        <v>45130</v>
      </c>
      <c r="C696" t="s">
        <v>543</v>
      </c>
      <c r="D696" t="s">
        <v>3928</v>
      </c>
      <c r="E696" t="s">
        <v>3929</v>
      </c>
      <c r="F696" t="s">
        <v>3920</v>
      </c>
      <c r="G696" t="s">
        <v>3921</v>
      </c>
      <c r="H696" t="s">
        <v>3922</v>
      </c>
      <c r="I696">
        <v>1577.8</v>
      </c>
      <c r="J696" s="41">
        <v>1.5699999999999999E-2</v>
      </c>
      <c r="K696" s="42">
        <v>24.771459999999998</v>
      </c>
      <c r="L696" s="43">
        <v>0.35649999999999998</v>
      </c>
      <c r="M696" s="42">
        <v>8.8310254899999983</v>
      </c>
      <c r="N696">
        <v>5</v>
      </c>
      <c r="O696" s="43">
        <v>81.984000000000009</v>
      </c>
      <c r="P696" s="42">
        <v>32</v>
      </c>
      <c r="Q696" s="42">
        <v>13</v>
      </c>
      <c r="R696" s="42">
        <v>4.5</v>
      </c>
    </row>
    <row r="697" spans="1:18" x14ac:dyDescent="0.3">
      <c r="A697" t="s">
        <v>3923</v>
      </c>
      <c r="B697" s="17">
        <v>45131</v>
      </c>
      <c r="C697" t="s">
        <v>543</v>
      </c>
      <c r="D697" t="s">
        <v>3928</v>
      </c>
      <c r="E697" t="s">
        <v>3929</v>
      </c>
      <c r="F697" t="s">
        <v>3920</v>
      </c>
      <c r="G697" t="s">
        <v>3921</v>
      </c>
      <c r="H697" t="s">
        <v>3922</v>
      </c>
      <c r="I697">
        <v>1289.2</v>
      </c>
      <c r="J697" s="41">
        <v>1.8800000000000004E-2</v>
      </c>
      <c r="K697" s="42">
        <v>24.236960000000007</v>
      </c>
      <c r="L697" s="43">
        <v>1.1844999999999999</v>
      </c>
      <c r="M697" s="42">
        <v>28.708679120000006</v>
      </c>
      <c r="N697">
        <v>3</v>
      </c>
      <c r="O697" s="43">
        <v>193.536</v>
      </c>
      <c r="P697" s="42">
        <v>66</v>
      </c>
      <c r="Q697" s="42">
        <v>7</v>
      </c>
      <c r="R697" s="42">
        <v>7.5</v>
      </c>
    </row>
    <row r="698" spans="1:18" x14ac:dyDescent="0.3">
      <c r="A698" t="s">
        <v>3923</v>
      </c>
      <c r="B698" s="17">
        <v>45132</v>
      </c>
      <c r="C698" t="s">
        <v>543</v>
      </c>
      <c r="D698" t="s">
        <v>3928</v>
      </c>
      <c r="E698" t="s">
        <v>3929</v>
      </c>
      <c r="F698" t="s">
        <v>3920</v>
      </c>
      <c r="G698" t="s">
        <v>3921</v>
      </c>
      <c r="H698" t="s">
        <v>3922</v>
      </c>
      <c r="I698">
        <v>1027.9000000000001</v>
      </c>
      <c r="J698" s="41">
        <v>1.7899999999999999E-2</v>
      </c>
      <c r="K698" s="42">
        <v>18.39941</v>
      </c>
      <c r="L698" s="43">
        <v>0.93149999999999999</v>
      </c>
      <c r="M698" s="42">
        <v>17.139050415</v>
      </c>
      <c r="N698">
        <v>7</v>
      </c>
      <c r="O698" s="43">
        <v>120.96</v>
      </c>
      <c r="P698" s="42">
        <v>25</v>
      </c>
      <c r="Q698" s="42">
        <v>18</v>
      </c>
      <c r="R698" s="42">
        <v>16.5</v>
      </c>
    </row>
    <row r="699" spans="1:18" x14ac:dyDescent="0.3">
      <c r="A699" t="s">
        <v>3923</v>
      </c>
      <c r="B699" s="17">
        <v>45133</v>
      </c>
      <c r="C699" t="s">
        <v>543</v>
      </c>
      <c r="D699" t="s">
        <v>3928</v>
      </c>
      <c r="E699" t="s">
        <v>3929</v>
      </c>
      <c r="F699" t="s">
        <v>3920</v>
      </c>
      <c r="G699" t="s">
        <v>3921</v>
      </c>
      <c r="H699" t="s">
        <v>3922</v>
      </c>
      <c r="I699">
        <v>1545.6</v>
      </c>
      <c r="J699" s="41">
        <v>1.4600000000000002E-2</v>
      </c>
      <c r="K699" s="42">
        <v>22.565760000000001</v>
      </c>
      <c r="L699" s="43">
        <v>0.52900000000000003</v>
      </c>
      <c r="M699" s="42">
        <v>11.937287040000001</v>
      </c>
      <c r="N699">
        <v>3</v>
      </c>
      <c r="O699" s="43">
        <v>129.024</v>
      </c>
      <c r="P699" s="42">
        <v>34</v>
      </c>
      <c r="Q699" s="42">
        <v>21</v>
      </c>
      <c r="R699" s="42">
        <v>16.5</v>
      </c>
    </row>
    <row r="700" spans="1:18" x14ac:dyDescent="0.3">
      <c r="A700" t="s">
        <v>3923</v>
      </c>
      <c r="B700" s="17">
        <v>45134</v>
      </c>
      <c r="C700" t="s">
        <v>543</v>
      </c>
      <c r="D700" t="s">
        <v>3928</v>
      </c>
      <c r="E700" t="s">
        <v>3929</v>
      </c>
      <c r="F700" t="s">
        <v>3920</v>
      </c>
      <c r="G700" t="s">
        <v>3921</v>
      </c>
      <c r="H700" t="s">
        <v>3922</v>
      </c>
      <c r="I700">
        <v>1386.6999999999998</v>
      </c>
      <c r="J700" s="41">
        <v>1.7899999999999999E-2</v>
      </c>
      <c r="K700" s="42">
        <v>24.821929999999995</v>
      </c>
      <c r="L700" s="43">
        <v>0.18399999999999997</v>
      </c>
      <c r="M700" s="42">
        <v>4.5672351199999985</v>
      </c>
      <c r="N700">
        <v>3</v>
      </c>
      <c r="O700" s="43">
        <v>157.24799999999999</v>
      </c>
      <c r="P700" s="42">
        <v>26</v>
      </c>
      <c r="Q700" s="42">
        <v>25</v>
      </c>
      <c r="R700" s="42">
        <v>6</v>
      </c>
    </row>
    <row r="701" spans="1:18" x14ac:dyDescent="0.3">
      <c r="A701" t="s">
        <v>3923</v>
      </c>
      <c r="B701" s="17">
        <v>45135</v>
      </c>
      <c r="C701" t="s">
        <v>543</v>
      </c>
      <c r="D701" t="s">
        <v>3928</v>
      </c>
      <c r="E701" t="s">
        <v>3929</v>
      </c>
      <c r="F701" t="s">
        <v>3920</v>
      </c>
      <c r="G701" t="s">
        <v>3921</v>
      </c>
      <c r="H701" t="s">
        <v>3922</v>
      </c>
      <c r="I701">
        <v>1160.8</v>
      </c>
      <c r="J701" s="41">
        <v>1.7600000000000001E-2</v>
      </c>
      <c r="K701" s="42">
        <v>20.43008</v>
      </c>
      <c r="L701" s="43">
        <v>0.4484999999999999</v>
      </c>
      <c r="M701" s="42">
        <v>9.1628908799999973</v>
      </c>
      <c r="N701">
        <v>5</v>
      </c>
      <c r="O701" s="43">
        <v>198.91199999999998</v>
      </c>
      <c r="P701" s="42">
        <v>49</v>
      </c>
      <c r="Q701" s="42">
        <v>1</v>
      </c>
      <c r="R701" s="42">
        <v>12</v>
      </c>
    </row>
    <row r="702" spans="1:18" x14ac:dyDescent="0.3">
      <c r="A702" t="s">
        <v>3923</v>
      </c>
      <c r="B702" s="17">
        <v>45136</v>
      </c>
      <c r="C702" t="s">
        <v>543</v>
      </c>
      <c r="D702" t="s">
        <v>3928</v>
      </c>
      <c r="E702" t="s">
        <v>3929</v>
      </c>
      <c r="F702" t="s">
        <v>3920</v>
      </c>
      <c r="G702" t="s">
        <v>3921</v>
      </c>
      <c r="H702" t="s">
        <v>3922</v>
      </c>
      <c r="I702">
        <v>1406.6</v>
      </c>
      <c r="J702" s="41">
        <v>1.5100000000000001E-2</v>
      </c>
      <c r="K702" s="42">
        <v>21.239660000000001</v>
      </c>
      <c r="L702" s="43">
        <v>0.17250000000000001</v>
      </c>
      <c r="M702" s="42">
        <v>3.6638413500000002</v>
      </c>
      <c r="N702">
        <v>4</v>
      </c>
      <c r="O702" s="43">
        <v>54.72</v>
      </c>
      <c r="P702" s="42">
        <v>37</v>
      </c>
      <c r="Q702" s="42">
        <v>21</v>
      </c>
      <c r="R702" s="42">
        <v>10.5</v>
      </c>
    </row>
    <row r="703" spans="1:18" x14ac:dyDescent="0.3">
      <c r="A703" t="s">
        <v>3923</v>
      </c>
      <c r="B703" s="17">
        <v>45137</v>
      </c>
      <c r="C703" t="s">
        <v>543</v>
      </c>
      <c r="D703" t="s">
        <v>3928</v>
      </c>
      <c r="E703" t="s">
        <v>3929</v>
      </c>
      <c r="F703" t="s">
        <v>3920</v>
      </c>
      <c r="G703" t="s">
        <v>3921</v>
      </c>
      <c r="H703" t="s">
        <v>3922</v>
      </c>
      <c r="I703">
        <v>1302.5999999999999</v>
      </c>
      <c r="J703" s="41">
        <v>1.5600000000000001E-2</v>
      </c>
      <c r="K703" s="42">
        <v>20.32056</v>
      </c>
      <c r="L703" s="43">
        <v>1.3454999999999999</v>
      </c>
      <c r="M703" s="42">
        <v>27.34131348</v>
      </c>
      <c r="N703">
        <v>7</v>
      </c>
      <c r="O703" s="43">
        <v>291.64800000000002</v>
      </c>
      <c r="P703" s="42">
        <v>51</v>
      </c>
      <c r="Q703" s="42">
        <v>7</v>
      </c>
      <c r="R703" s="42">
        <v>3</v>
      </c>
    </row>
    <row r="704" spans="1:18" x14ac:dyDescent="0.3">
      <c r="A704" t="s">
        <v>3923</v>
      </c>
      <c r="B704" s="17">
        <v>45138</v>
      </c>
      <c r="C704" t="s">
        <v>543</v>
      </c>
      <c r="D704" t="s">
        <v>3928</v>
      </c>
      <c r="E704" t="s">
        <v>3929</v>
      </c>
      <c r="F704" t="s">
        <v>3920</v>
      </c>
      <c r="G704" t="s">
        <v>3921</v>
      </c>
      <c r="H704" t="s">
        <v>3922</v>
      </c>
      <c r="I704">
        <v>1632</v>
      </c>
      <c r="J704" s="41">
        <v>1.8599999999999998E-2</v>
      </c>
      <c r="K704" s="42">
        <v>30.355199999999996</v>
      </c>
      <c r="L704" s="43">
        <v>1.2994999999999999</v>
      </c>
      <c r="M704" s="42">
        <v>39.44658239999999</v>
      </c>
      <c r="N704">
        <v>4</v>
      </c>
      <c r="O704" s="43">
        <v>67.2</v>
      </c>
      <c r="P704" s="42">
        <v>35</v>
      </c>
      <c r="Q704" s="42">
        <v>5</v>
      </c>
      <c r="R704" s="42">
        <v>13.5</v>
      </c>
    </row>
    <row r="705" spans="1:18" x14ac:dyDescent="0.3">
      <c r="A705" t="s">
        <v>3923</v>
      </c>
      <c r="B705" s="17">
        <v>45139</v>
      </c>
      <c r="C705" t="s">
        <v>543</v>
      </c>
      <c r="D705" t="s">
        <v>3928</v>
      </c>
      <c r="E705" t="s">
        <v>3929</v>
      </c>
      <c r="F705" t="s">
        <v>3920</v>
      </c>
      <c r="G705" t="s">
        <v>3921</v>
      </c>
      <c r="H705" t="s">
        <v>3922</v>
      </c>
      <c r="I705">
        <v>1459</v>
      </c>
      <c r="J705" s="41">
        <v>1.4900000000000002E-2</v>
      </c>
      <c r="K705" s="42">
        <v>21.739100000000004</v>
      </c>
      <c r="L705" s="43">
        <v>0.34499999999999997</v>
      </c>
      <c r="M705" s="42">
        <v>7.4999895000000008</v>
      </c>
      <c r="N705">
        <v>1</v>
      </c>
      <c r="O705" s="43">
        <v>258.71999999999997</v>
      </c>
      <c r="P705" s="42">
        <v>67</v>
      </c>
      <c r="Q705" s="42">
        <v>24</v>
      </c>
      <c r="R705" s="42">
        <v>12</v>
      </c>
    </row>
    <row r="706" spans="1:18" x14ac:dyDescent="0.3">
      <c r="A706" t="s">
        <v>3923</v>
      </c>
      <c r="B706" s="17">
        <v>45140</v>
      </c>
      <c r="C706" t="s">
        <v>543</v>
      </c>
      <c r="D706" t="s">
        <v>3928</v>
      </c>
      <c r="E706" t="s">
        <v>3929</v>
      </c>
      <c r="F706" t="s">
        <v>3920</v>
      </c>
      <c r="G706" t="s">
        <v>3921</v>
      </c>
      <c r="H706" t="s">
        <v>3922</v>
      </c>
      <c r="I706">
        <v>925.9</v>
      </c>
      <c r="J706" s="41">
        <v>1.9200000000000002E-2</v>
      </c>
      <c r="K706" s="42">
        <v>17.777280000000001</v>
      </c>
      <c r="L706" s="43">
        <v>0.83949999999999991</v>
      </c>
      <c r="M706" s="42">
        <v>14.92402656</v>
      </c>
      <c r="N706">
        <v>2</v>
      </c>
      <c r="O706" s="43">
        <v>106.84799999999998</v>
      </c>
      <c r="P706" s="42">
        <v>63</v>
      </c>
      <c r="Q706" s="42">
        <v>12</v>
      </c>
      <c r="R706" s="42">
        <v>15</v>
      </c>
    </row>
    <row r="707" spans="1:18" x14ac:dyDescent="0.3">
      <c r="A707" t="s">
        <v>3923</v>
      </c>
      <c r="B707" s="17">
        <v>45141</v>
      </c>
      <c r="C707" t="s">
        <v>543</v>
      </c>
      <c r="D707" t="s">
        <v>3928</v>
      </c>
      <c r="E707" t="s">
        <v>3929</v>
      </c>
      <c r="F707" t="s">
        <v>3920</v>
      </c>
      <c r="G707" t="s">
        <v>3921</v>
      </c>
      <c r="H707" t="s">
        <v>3922</v>
      </c>
      <c r="I707">
        <v>1132.0999999999999</v>
      </c>
      <c r="J707" s="41">
        <v>1.4000000000000002E-2</v>
      </c>
      <c r="K707" s="42">
        <v>15.849400000000001</v>
      </c>
      <c r="L707" s="43">
        <v>0.90849999999999997</v>
      </c>
      <c r="M707" s="42">
        <v>14.3991799</v>
      </c>
      <c r="N707">
        <v>2</v>
      </c>
      <c r="O707" s="43">
        <v>183.45599999999999</v>
      </c>
      <c r="P707" s="42">
        <v>34</v>
      </c>
      <c r="Q707" s="42">
        <v>8</v>
      </c>
      <c r="R707" s="42">
        <v>10.5</v>
      </c>
    </row>
    <row r="708" spans="1:18" x14ac:dyDescent="0.3">
      <c r="A708" t="s">
        <v>3923</v>
      </c>
      <c r="B708" s="17">
        <v>45142</v>
      </c>
      <c r="C708" t="s">
        <v>543</v>
      </c>
      <c r="D708" t="s">
        <v>3928</v>
      </c>
      <c r="E708" t="s">
        <v>3929</v>
      </c>
      <c r="F708" t="s">
        <v>3920</v>
      </c>
      <c r="G708" t="s">
        <v>3921</v>
      </c>
      <c r="H708" t="s">
        <v>3922</v>
      </c>
      <c r="I708">
        <v>998.69999999999993</v>
      </c>
      <c r="J708" s="41">
        <v>1.7800000000000003E-2</v>
      </c>
      <c r="K708" s="42">
        <v>17.776860000000003</v>
      </c>
      <c r="L708" s="43">
        <v>1.1499999999999999</v>
      </c>
      <c r="M708" s="42">
        <v>20.443389000000003</v>
      </c>
      <c r="N708">
        <v>4</v>
      </c>
      <c r="O708" s="43">
        <v>49.727999999999994</v>
      </c>
      <c r="P708" s="42">
        <v>36</v>
      </c>
      <c r="Q708" s="42">
        <v>1</v>
      </c>
      <c r="R708" s="42">
        <v>15</v>
      </c>
    </row>
    <row r="709" spans="1:18" x14ac:dyDescent="0.3">
      <c r="A709" t="s">
        <v>3923</v>
      </c>
      <c r="B709" s="17">
        <v>45143</v>
      </c>
      <c r="C709" t="s">
        <v>543</v>
      </c>
      <c r="D709" t="s">
        <v>3928</v>
      </c>
      <c r="E709" t="s">
        <v>3929</v>
      </c>
      <c r="F709" t="s">
        <v>3920</v>
      </c>
      <c r="G709" t="s">
        <v>3921</v>
      </c>
      <c r="H709" t="s">
        <v>3922</v>
      </c>
      <c r="I709">
        <v>1310.9</v>
      </c>
      <c r="J709" s="41">
        <v>1.7400000000000002E-2</v>
      </c>
      <c r="K709" s="42">
        <v>22.809660000000004</v>
      </c>
      <c r="L709" s="43">
        <v>1.1499999999999997</v>
      </c>
      <c r="M709" s="42">
        <v>26.231108999999996</v>
      </c>
      <c r="N709">
        <v>6</v>
      </c>
      <c r="O709" s="43">
        <v>88.703999999999994</v>
      </c>
      <c r="P709" s="42">
        <v>62</v>
      </c>
      <c r="Q709" s="42">
        <v>3</v>
      </c>
      <c r="R709" s="42">
        <v>18</v>
      </c>
    </row>
    <row r="710" spans="1:18" x14ac:dyDescent="0.3">
      <c r="A710" t="s">
        <v>3923</v>
      </c>
      <c r="B710" s="17">
        <v>45144</v>
      </c>
      <c r="C710" t="s">
        <v>543</v>
      </c>
      <c r="D710" t="s">
        <v>3928</v>
      </c>
      <c r="E710" t="s">
        <v>3929</v>
      </c>
      <c r="F710" t="s">
        <v>3920</v>
      </c>
      <c r="G710" t="s">
        <v>3921</v>
      </c>
      <c r="H710" t="s">
        <v>3922</v>
      </c>
      <c r="I710">
        <v>1132.3</v>
      </c>
      <c r="J710" s="41">
        <v>1.8800000000000004E-2</v>
      </c>
      <c r="K710" s="42">
        <v>21.287240000000004</v>
      </c>
      <c r="L710" s="43">
        <v>8.0500000000000002E-2</v>
      </c>
      <c r="M710" s="42">
        <v>1.7136228200000003</v>
      </c>
      <c r="N710">
        <v>5</v>
      </c>
      <c r="O710" s="43">
        <v>333.98399999999998</v>
      </c>
      <c r="P710" s="42">
        <v>36</v>
      </c>
      <c r="Q710" s="42">
        <v>9</v>
      </c>
      <c r="R710" s="42">
        <v>7.5</v>
      </c>
    </row>
    <row r="711" spans="1:18" x14ac:dyDescent="0.3">
      <c r="A711" t="s">
        <v>3923</v>
      </c>
      <c r="B711" s="17">
        <v>45145</v>
      </c>
      <c r="C711" t="s">
        <v>543</v>
      </c>
      <c r="D711" t="s">
        <v>3928</v>
      </c>
      <c r="E711" t="s">
        <v>3929</v>
      </c>
      <c r="F711" t="s">
        <v>3920</v>
      </c>
      <c r="G711" t="s">
        <v>3921</v>
      </c>
      <c r="H711" t="s">
        <v>3922</v>
      </c>
      <c r="I711">
        <v>1064.5</v>
      </c>
      <c r="J711" s="41">
        <v>1.5000000000000003E-2</v>
      </c>
      <c r="K711" s="42">
        <v>15.967500000000003</v>
      </c>
      <c r="L711" s="43">
        <v>0.24149999999999999</v>
      </c>
      <c r="M711" s="42">
        <v>3.8561512500000004</v>
      </c>
      <c r="N711">
        <v>1</v>
      </c>
      <c r="O711" s="43">
        <v>29.759999999999998</v>
      </c>
      <c r="P711" s="42">
        <v>53</v>
      </c>
      <c r="Q711" s="42">
        <v>1</v>
      </c>
      <c r="R711" s="42">
        <v>19.5</v>
      </c>
    </row>
    <row r="712" spans="1:18" x14ac:dyDescent="0.3">
      <c r="A712" t="s">
        <v>3923</v>
      </c>
      <c r="B712" s="17">
        <v>45146</v>
      </c>
      <c r="C712" t="s">
        <v>543</v>
      </c>
      <c r="D712" t="s">
        <v>3928</v>
      </c>
      <c r="E712" t="s">
        <v>3929</v>
      </c>
      <c r="F712" t="s">
        <v>3920</v>
      </c>
      <c r="G712" t="s">
        <v>3921</v>
      </c>
      <c r="H712" t="s">
        <v>3922</v>
      </c>
      <c r="I712">
        <v>1688</v>
      </c>
      <c r="J712" s="41">
        <v>1.2100000000000001E-2</v>
      </c>
      <c r="K712" s="42">
        <v>20.424800000000001</v>
      </c>
      <c r="L712" s="43">
        <v>1.0694999999999999</v>
      </c>
      <c r="M712" s="42">
        <v>21.844323599999999</v>
      </c>
      <c r="N712">
        <v>4</v>
      </c>
      <c r="O712" s="43">
        <v>17.28</v>
      </c>
      <c r="P712" s="42">
        <v>32</v>
      </c>
      <c r="Q712" s="42">
        <v>2</v>
      </c>
      <c r="R712" s="42">
        <v>1.5</v>
      </c>
    </row>
    <row r="713" spans="1:18" x14ac:dyDescent="0.3">
      <c r="A713" t="s">
        <v>3923</v>
      </c>
      <c r="B713" s="17">
        <v>45147</v>
      </c>
      <c r="C713" t="s">
        <v>543</v>
      </c>
      <c r="D713" t="s">
        <v>3928</v>
      </c>
      <c r="E713" t="s">
        <v>3929</v>
      </c>
      <c r="F713" t="s">
        <v>3920</v>
      </c>
      <c r="G713" t="s">
        <v>3921</v>
      </c>
      <c r="H713" t="s">
        <v>3922</v>
      </c>
      <c r="I713">
        <v>953.69999999999993</v>
      </c>
      <c r="J713" s="41">
        <v>1.7000000000000001E-2</v>
      </c>
      <c r="K713" s="42">
        <v>16.212900000000001</v>
      </c>
      <c r="L713" s="43">
        <v>0.33349999999999996</v>
      </c>
      <c r="M713" s="42">
        <v>5.4070021499999994</v>
      </c>
      <c r="N713">
        <v>6</v>
      </c>
      <c r="O713" s="43">
        <v>317.18399999999997</v>
      </c>
      <c r="P713" s="42">
        <v>64</v>
      </c>
      <c r="Q713" s="42">
        <v>9</v>
      </c>
      <c r="R713" s="42">
        <v>16.5</v>
      </c>
    </row>
    <row r="714" spans="1:18" x14ac:dyDescent="0.3">
      <c r="A714" t="s">
        <v>3923</v>
      </c>
      <c r="B714" s="17">
        <v>45148</v>
      </c>
      <c r="C714" t="s">
        <v>543</v>
      </c>
      <c r="D714" t="s">
        <v>3928</v>
      </c>
      <c r="E714" t="s">
        <v>3929</v>
      </c>
      <c r="F714" t="s">
        <v>3920</v>
      </c>
      <c r="G714" t="s">
        <v>3921</v>
      </c>
      <c r="H714" t="s">
        <v>3922</v>
      </c>
      <c r="I714">
        <v>1531.3</v>
      </c>
      <c r="J714" s="41">
        <v>1.8100000000000002E-2</v>
      </c>
      <c r="K714" s="42">
        <v>27.716530000000002</v>
      </c>
      <c r="L714" s="43">
        <v>0.7014999999999999</v>
      </c>
      <c r="M714" s="42">
        <v>19.443145795</v>
      </c>
      <c r="N714">
        <v>7</v>
      </c>
      <c r="O714" s="43">
        <v>244.60799999999995</v>
      </c>
      <c r="P714" s="42">
        <v>38</v>
      </c>
      <c r="Q714" s="42">
        <v>8</v>
      </c>
      <c r="R714" s="42">
        <v>9</v>
      </c>
    </row>
    <row r="715" spans="1:18" x14ac:dyDescent="0.3">
      <c r="A715" t="s">
        <v>3923</v>
      </c>
      <c r="B715" s="17">
        <v>45149</v>
      </c>
      <c r="C715" t="s">
        <v>543</v>
      </c>
      <c r="D715" t="s">
        <v>3928</v>
      </c>
      <c r="E715" t="s">
        <v>3929</v>
      </c>
      <c r="F715" t="s">
        <v>3920</v>
      </c>
      <c r="G715" t="s">
        <v>3921</v>
      </c>
      <c r="H715" t="s">
        <v>3922</v>
      </c>
      <c r="I715">
        <v>1079.9000000000001</v>
      </c>
      <c r="J715" s="41">
        <v>1.8900000000000004E-2</v>
      </c>
      <c r="K715" s="42">
        <v>20.410110000000007</v>
      </c>
      <c r="L715" s="43">
        <v>0.70150000000000001</v>
      </c>
      <c r="M715" s="42">
        <v>14.317692165000006</v>
      </c>
      <c r="N715">
        <v>3</v>
      </c>
      <c r="O715" s="43">
        <v>106.84799999999998</v>
      </c>
      <c r="P715" s="42">
        <v>54</v>
      </c>
      <c r="Q715" s="42">
        <v>1</v>
      </c>
      <c r="R715" s="42">
        <v>9</v>
      </c>
    </row>
    <row r="716" spans="1:18" x14ac:dyDescent="0.3">
      <c r="A716" t="s">
        <v>3923</v>
      </c>
      <c r="B716" s="17">
        <v>45150</v>
      </c>
      <c r="C716" t="s">
        <v>543</v>
      </c>
      <c r="D716" t="s">
        <v>3928</v>
      </c>
      <c r="E716" t="s">
        <v>3929</v>
      </c>
      <c r="F716" t="s">
        <v>3920</v>
      </c>
      <c r="G716" t="s">
        <v>3921</v>
      </c>
      <c r="H716" t="s">
        <v>3922</v>
      </c>
      <c r="I716">
        <v>1553.6</v>
      </c>
      <c r="J716" s="41">
        <v>1.6800000000000002E-2</v>
      </c>
      <c r="K716" s="42">
        <v>26.100480000000001</v>
      </c>
      <c r="L716" s="43">
        <v>0.57499999999999996</v>
      </c>
      <c r="M716" s="42">
        <v>15.007776</v>
      </c>
      <c r="N716">
        <v>4</v>
      </c>
      <c r="O716" s="43">
        <v>181.43999999999997</v>
      </c>
      <c r="P716" s="42">
        <v>50</v>
      </c>
      <c r="Q716" s="42">
        <v>0</v>
      </c>
      <c r="R716" s="42">
        <v>7.5</v>
      </c>
    </row>
    <row r="717" spans="1:18" x14ac:dyDescent="0.3">
      <c r="A717" t="s">
        <v>3923</v>
      </c>
      <c r="B717" s="17">
        <v>45151</v>
      </c>
      <c r="C717" t="s">
        <v>543</v>
      </c>
      <c r="D717" t="s">
        <v>3928</v>
      </c>
      <c r="E717" t="s">
        <v>3929</v>
      </c>
      <c r="F717" t="s">
        <v>3920</v>
      </c>
      <c r="G717" t="s">
        <v>3921</v>
      </c>
      <c r="H717" t="s">
        <v>3922</v>
      </c>
      <c r="I717">
        <v>1096.5</v>
      </c>
      <c r="J717" s="41">
        <v>1.8300000000000004E-2</v>
      </c>
      <c r="K717" s="42">
        <v>20.065950000000004</v>
      </c>
      <c r="L717" s="43">
        <v>0.13799999999999996</v>
      </c>
      <c r="M717" s="42">
        <v>2.7691010999999999</v>
      </c>
      <c r="N717">
        <v>3</v>
      </c>
      <c r="O717" s="43">
        <v>73.24799999999999</v>
      </c>
      <c r="P717" s="42">
        <v>22</v>
      </c>
      <c r="Q717" s="42">
        <v>6</v>
      </c>
      <c r="R717" s="42">
        <v>7.5</v>
      </c>
    </row>
    <row r="718" spans="1:18" x14ac:dyDescent="0.3">
      <c r="A718" t="s">
        <v>3923</v>
      </c>
      <c r="B718" s="17">
        <v>45152</v>
      </c>
      <c r="C718" t="s">
        <v>543</v>
      </c>
      <c r="D718" t="s">
        <v>3928</v>
      </c>
      <c r="E718" t="s">
        <v>3929</v>
      </c>
      <c r="F718" t="s">
        <v>3920</v>
      </c>
      <c r="G718" t="s">
        <v>3921</v>
      </c>
      <c r="H718" t="s">
        <v>3922</v>
      </c>
      <c r="I718">
        <v>1395.6</v>
      </c>
      <c r="J718" s="41">
        <v>1.9400000000000001E-2</v>
      </c>
      <c r="K718" s="42">
        <v>27.074639999999999</v>
      </c>
      <c r="L718" s="43">
        <v>0.33350000000000002</v>
      </c>
      <c r="M718" s="42">
        <v>9.0293924400000005</v>
      </c>
      <c r="N718">
        <v>5</v>
      </c>
      <c r="O718" s="43">
        <v>56.448</v>
      </c>
      <c r="P718" s="42">
        <v>34</v>
      </c>
      <c r="Q718" s="42">
        <v>6</v>
      </c>
      <c r="R718" s="42">
        <v>4.5</v>
      </c>
    </row>
    <row r="719" spans="1:18" x14ac:dyDescent="0.3">
      <c r="A719" t="s">
        <v>3923</v>
      </c>
      <c r="B719" s="17">
        <v>45153</v>
      </c>
      <c r="C719" t="s">
        <v>543</v>
      </c>
      <c r="D719" t="s">
        <v>3928</v>
      </c>
      <c r="E719" t="s">
        <v>3929</v>
      </c>
      <c r="F719" t="s">
        <v>3920</v>
      </c>
      <c r="G719" t="s">
        <v>3921</v>
      </c>
      <c r="H719" t="s">
        <v>3922</v>
      </c>
      <c r="I719">
        <v>1349.1999999999998</v>
      </c>
      <c r="J719" s="41">
        <v>1.5500000000000003E-2</v>
      </c>
      <c r="K719" s="42">
        <v>20.912600000000001</v>
      </c>
      <c r="L719" s="43">
        <v>0.52900000000000003</v>
      </c>
      <c r="M719" s="42">
        <v>11.062765400000002</v>
      </c>
      <c r="N719">
        <v>6</v>
      </c>
      <c r="O719" s="43">
        <v>150.52799999999999</v>
      </c>
      <c r="P719" s="42">
        <v>61</v>
      </c>
      <c r="Q719" s="42">
        <v>5</v>
      </c>
      <c r="R719" s="42">
        <v>6</v>
      </c>
    </row>
    <row r="720" spans="1:18" x14ac:dyDescent="0.3">
      <c r="A720" t="s">
        <v>3923</v>
      </c>
      <c r="B720" s="17">
        <v>45154</v>
      </c>
      <c r="C720" t="s">
        <v>543</v>
      </c>
      <c r="D720" t="s">
        <v>3928</v>
      </c>
      <c r="E720" t="s">
        <v>3929</v>
      </c>
      <c r="F720" t="s">
        <v>3920</v>
      </c>
      <c r="G720" t="s">
        <v>3921</v>
      </c>
      <c r="H720" t="s">
        <v>3922</v>
      </c>
      <c r="I720">
        <v>1397.6999999999998</v>
      </c>
      <c r="J720" s="41">
        <v>1.3200000000000002E-2</v>
      </c>
      <c r="K720" s="42">
        <v>18.449639999999999</v>
      </c>
      <c r="L720" s="43">
        <v>0.39100000000000007</v>
      </c>
      <c r="M720" s="42">
        <v>7.2138092400000007</v>
      </c>
      <c r="N720">
        <v>7</v>
      </c>
      <c r="O720" s="43">
        <v>71.231999999999999</v>
      </c>
      <c r="P720" s="42">
        <v>55</v>
      </c>
      <c r="Q720" s="42">
        <v>17</v>
      </c>
      <c r="R720" s="42">
        <v>19.5</v>
      </c>
    </row>
    <row r="721" spans="1:18" x14ac:dyDescent="0.3">
      <c r="A721" t="s">
        <v>3923</v>
      </c>
      <c r="B721" s="17">
        <v>45155</v>
      </c>
      <c r="C721" t="s">
        <v>543</v>
      </c>
      <c r="D721" t="s">
        <v>3928</v>
      </c>
      <c r="E721" t="s">
        <v>3929</v>
      </c>
      <c r="F721" t="s">
        <v>3920</v>
      </c>
      <c r="G721" t="s">
        <v>3921</v>
      </c>
      <c r="H721" t="s">
        <v>3922</v>
      </c>
      <c r="I721">
        <v>983.9</v>
      </c>
      <c r="J721" s="41">
        <v>1.24E-2</v>
      </c>
      <c r="K721" s="42">
        <v>12.20036</v>
      </c>
      <c r="L721" s="43">
        <v>0.50599999999999989</v>
      </c>
      <c r="M721" s="42">
        <v>6.1733821599999983</v>
      </c>
      <c r="N721">
        <v>3</v>
      </c>
      <c r="O721" s="43">
        <v>194.87999999999997</v>
      </c>
      <c r="P721" s="42">
        <v>27</v>
      </c>
      <c r="Q721" s="42">
        <v>7</v>
      </c>
      <c r="R721" s="42">
        <v>7.5</v>
      </c>
    </row>
    <row r="722" spans="1:18" x14ac:dyDescent="0.3">
      <c r="A722" t="s">
        <v>3923</v>
      </c>
      <c r="B722" s="17">
        <v>45156</v>
      </c>
      <c r="C722" t="s">
        <v>543</v>
      </c>
      <c r="D722" t="s">
        <v>3928</v>
      </c>
      <c r="E722" t="s">
        <v>3929</v>
      </c>
      <c r="F722" t="s">
        <v>3920</v>
      </c>
      <c r="G722" t="s">
        <v>3921</v>
      </c>
      <c r="H722" t="s">
        <v>3922</v>
      </c>
      <c r="I722">
        <v>1412.3</v>
      </c>
      <c r="J722" s="41">
        <v>1.3700000000000004E-2</v>
      </c>
      <c r="K722" s="42">
        <v>19.348510000000005</v>
      </c>
      <c r="L722" s="43">
        <v>1.1154999999999999</v>
      </c>
      <c r="M722" s="42">
        <v>21.583262905000005</v>
      </c>
      <c r="N722">
        <v>5</v>
      </c>
      <c r="O722" s="43">
        <v>191.51999999999998</v>
      </c>
      <c r="P722" s="42">
        <v>45</v>
      </c>
      <c r="Q722" s="42">
        <v>14</v>
      </c>
      <c r="R722" s="42">
        <v>12</v>
      </c>
    </row>
    <row r="723" spans="1:18" x14ac:dyDescent="0.3">
      <c r="A723" t="s">
        <v>3923</v>
      </c>
      <c r="B723" s="17">
        <v>45157</v>
      </c>
      <c r="C723" t="s">
        <v>543</v>
      </c>
      <c r="D723" t="s">
        <v>3928</v>
      </c>
      <c r="E723" t="s">
        <v>3929</v>
      </c>
      <c r="F723" t="s">
        <v>3920</v>
      </c>
      <c r="G723" t="s">
        <v>3921</v>
      </c>
      <c r="H723" t="s">
        <v>3922</v>
      </c>
      <c r="I723">
        <v>1407.1999999999998</v>
      </c>
      <c r="J723" s="41">
        <v>1.7000000000000001E-2</v>
      </c>
      <c r="K723" s="42">
        <v>23.9224</v>
      </c>
      <c r="L723" s="43">
        <v>3.4499999999999961E-2</v>
      </c>
      <c r="M723" s="42">
        <v>0.82532279999999902</v>
      </c>
      <c r="N723">
        <v>6</v>
      </c>
      <c r="O723" s="43">
        <v>137.08799999999999</v>
      </c>
      <c r="P723" s="42">
        <v>59</v>
      </c>
      <c r="Q723" s="42">
        <v>13</v>
      </c>
      <c r="R723" s="42">
        <v>16.5</v>
      </c>
    </row>
    <row r="724" spans="1:18" x14ac:dyDescent="0.3">
      <c r="A724" t="s">
        <v>3923</v>
      </c>
      <c r="B724" s="17">
        <v>45158</v>
      </c>
      <c r="C724" t="s">
        <v>543</v>
      </c>
      <c r="D724" t="s">
        <v>3928</v>
      </c>
      <c r="E724" t="s">
        <v>3929</v>
      </c>
      <c r="F724" t="s">
        <v>3920</v>
      </c>
      <c r="G724" t="s">
        <v>3921</v>
      </c>
      <c r="H724" t="s">
        <v>3922</v>
      </c>
      <c r="I724">
        <v>1589.3</v>
      </c>
      <c r="J724" s="41">
        <v>1.6800000000000002E-2</v>
      </c>
      <c r="K724" s="42">
        <v>26.700240000000004</v>
      </c>
      <c r="L724" s="43">
        <v>1.3454999999999999</v>
      </c>
      <c r="M724" s="42">
        <v>35.925172920000001</v>
      </c>
      <c r="N724">
        <v>7</v>
      </c>
      <c r="O724" s="43">
        <v>106.84799999999998</v>
      </c>
      <c r="P724" s="42">
        <v>66</v>
      </c>
      <c r="Q724" s="42">
        <v>13</v>
      </c>
      <c r="R724" s="42">
        <v>12</v>
      </c>
    </row>
    <row r="725" spans="1:18" x14ac:dyDescent="0.3">
      <c r="A725" t="s">
        <v>3923</v>
      </c>
      <c r="B725" s="17">
        <v>45159</v>
      </c>
      <c r="C725" t="s">
        <v>543</v>
      </c>
      <c r="D725" t="s">
        <v>3928</v>
      </c>
      <c r="E725" t="s">
        <v>3929</v>
      </c>
      <c r="F725" t="s">
        <v>3920</v>
      </c>
      <c r="G725" t="s">
        <v>3921</v>
      </c>
      <c r="H725" t="s">
        <v>3922</v>
      </c>
      <c r="I725">
        <v>1008.5999999999999</v>
      </c>
      <c r="J725" s="41">
        <v>1.7300000000000003E-2</v>
      </c>
      <c r="K725" s="42">
        <v>17.448780000000003</v>
      </c>
      <c r="L725" s="43">
        <v>0.60949999999999993</v>
      </c>
      <c r="M725" s="42">
        <v>10.63503141</v>
      </c>
      <c r="N725">
        <v>4</v>
      </c>
      <c r="O725" s="43">
        <v>39.360000000000007</v>
      </c>
      <c r="P725" s="42">
        <v>38</v>
      </c>
      <c r="Q725" s="42">
        <v>17</v>
      </c>
      <c r="R725" s="42">
        <v>12</v>
      </c>
    </row>
    <row r="726" spans="1:18" x14ac:dyDescent="0.3">
      <c r="A726" t="s">
        <v>3923</v>
      </c>
      <c r="B726" s="17">
        <v>45160</v>
      </c>
      <c r="C726" t="s">
        <v>543</v>
      </c>
      <c r="D726" t="s">
        <v>3928</v>
      </c>
      <c r="E726" t="s">
        <v>3929</v>
      </c>
      <c r="F726" t="s">
        <v>3920</v>
      </c>
      <c r="G726" t="s">
        <v>3921</v>
      </c>
      <c r="H726" t="s">
        <v>3922</v>
      </c>
      <c r="I726">
        <v>1137.5999999999999</v>
      </c>
      <c r="J726" s="41">
        <v>1.5399999999999999E-2</v>
      </c>
      <c r="K726" s="42">
        <v>17.519039999999997</v>
      </c>
      <c r="L726" s="43">
        <v>0.35650000000000004</v>
      </c>
      <c r="M726" s="42">
        <v>6.2455377599999995</v>
      </c>
      <c r="N726">
        <v>6</v>
      </c>
      <c r="O726" s="43">
        <v>26.880000000000003</v>
      </c>
      <c r="P726" s="42">
        <v>32</v>
      </c>
      <c r="Q726" s="42">
        <v>9</v>
      </c>
      <c r="R726" s="42">
        <v>13.5</v>
      </c>
    </row>
    <row r="727" spans="1:18" x14ac:dyDescent="0.3">
      <c r="A727" t="s">
        <v>3923</v>
      </c>
      <c r="B727" s="17">
        <v>45161</v>
      </c>
      <c r="C727" t="s">
        <v>543</v>
      </c>
      <c r="D727" t="s">
        <v>3928</v>
      </c>
      <c r="E727" t="s">
        <v>3929</v>
      </c>
      <c r="F727" t="s">
        <v>3920</v>
      </c>
      <c r="G727" t="s">
        <v>3921</v>
      </c>
      <c r="H727" t="s">
        <v>3922</v>
      </c>
      <c r="I727">
        <v>1298.8</v>
      </c>
      <c r="J727" s="41">
        <v>1.3100000000000001E-2</v>
      </c>
      <c r="K727" s="42">
        <v>17.014279999999999</v>
      </c>
      <c r="L727" s="43">
        <v>0.29899999999999999</v>
      </c>
      <c r="M727" s="42">
        <v>5.0872697199999992</v>
      </c>
      <c r="N727">
        <v>7</v>
      </c>
      <c r="O727" s="43">
        <v>230.49600000000001</v>
      </c>
      <c r="P727" s="42">
        <v>36</v>
      </c>
      <c r="Q727" s="42">
        <v>10</v>
      </c>
      <c r="R727" s="42">
        <v>13.5</v>
      </c>
    </row>
    <row r="728" spans="1:18" x14ac:dyDescent="0.3">
      <c r="A728" t="s">
        <v>3923</v>
      </c>
      <c r="B728" s="17">
        <v>45162</v>
      </c>
      <c r="C728" t="s">
        <v>543</v>
      </c>
      <c r="D728" t="s">
        <v>3928</v>
      </c>
      <c r="E728" t="s">
        <v>3929</v>
      </c>
      <c r="F728" t="s">
        <v>3920</v>
      </c>
      <c r="G728" t="s">
        <v>3921</v>
      </c>
      <c r="H728" t="s">
        <v>3922</v>
      </c>
      <c r="I728">
        <v>940.69999999999993</v>
      </c>
      <c r="J728" s="41">
        <v>1.3800000000000003E-2</v>
      </c>
      <c r="K728" s="42">
        <v>12.981660000000002</v>
      </c>
      <c r="L728" s="43">
        <v>0.12649999999999997</v>
      </c>
      <c r="M728" s="42">
        <v>1.6421799899999998</v>
      </c>
      <c r="N728">
        <v>5</v>
      </c>
      <c r="O728" s="43">
        <v>102.81599999999999</v>
      </c>
      <c r="P728" s="42">
        <v>46</v>
      </c>
      <c r="Q728" s="42">
        <v>15</v>
      </c>
      <c r="R728" s="42">
        <v>3</v>
      </c>
    </row>
    <row r="729" spans="1:18" x14ac:dyDescent="0.3">
      <c r="A729" t="s">
        <v>3923</v>
      </c>
      <c r="B729" s="17">
        <v>45163</v>
      </c>
      <c r="C729" t="s">
        <v>543</v>
      </c>
      <c r="D729" t="s">
        <v>3928</v>
      </c>
      <c r="E729" t="s">
        <v>3929</v>
      </c>
      <c r="F729" t="s">
        <v>3920</v>
      </c>
      <c r="G729" t="s">
        <v>3921</v>
      </c>
      <c r="H729" t="s">
        <v>3922</v>
      </c>
      <c r="I729">
        <v>1748.5</v>
      </c>
      <c r="J729" s="41">
        <v>1.5600000000000001E-2</v>
      </c>
      <c r="K729" s="42">
        <v>27.276600000000002</v>
      </c>
      <c r="L729" s="43">
        <v>0.56350000000000011</v>
      </c>
      <c r="M729" s="42">
        <v>15.370364100000003</v>
      </c>
      <c r="N729">
        <v>1</v>
      </c>
      <c r="O729" s="43">
        <v>155.90400000000002</v>
      </c>
      <c r="P729" s="42">
        <v>32</v>
      </c>
      <c r="Q729" s="42">
        <v>15</v>
      </c>
      <c r="R729" s="42">
        <v>6</v>
      </c>
    </row>
    <row r="730" spans="1:18" x14ac:dyDescent="0.3">
      <c r="A730" t="s">
        <v>3923</v>
      </c>
      <c r="B730" s="17">
        <v>45164</v>
      </c>
      <c r="C730" t="s">
        <v>543</v>
      </c>
      <c r="D730" t="s">
        <v>3928</v>
      </c>
      <c r="E730" t="s">
        <v>3929</v>
      </c>
      <c r="F730" t="s">
        <v>3920</v>
      </c>
      <c r="G730" t="s">
        <v>3921</v>
      </c>
      <c r="H730" t="s">
        <v>3922</v>
      </c>
      <c r="I730">
        <v>1112.6999999999998</v>
      </c>
      <c r="J730" s="41">
        <v>1.1800000000000001E-2</v>
      </c>
      <c r="K730" s="42">
        <v>13.129859999999999</v>
      </c>
      <c r="L730" s="43">
        <v>0.42550000000000004</v>
      </c>
      <c r="M730" s="42">
        <v>5.5867554300000002</v>
      </c>
      <c r="N730">
        <v>7</v>
      </c>
      <c r="O730" s="43">
        <v>12.48</v>
      </c>
      <c r="P730" s="42">
        <v>37</v>
      </c>
      <c r="Q730" s="42">
        <v>2</v>
      </c>
      <c r="R730" s="42">
        <v>10.5</v>
      </c>
    </row>
    <row r="731" spans="1:18" x14ac:dyDescent="0.3">
      <c r="A731" t="s">
        <v>3923</v>
      </c>
      <c r="B731" s="17">
        <v>45165</v>
      </c>
      <c r="C731" t="s">
        <v>543</v>
      </c>
      <c r="D731" t="s">
        <v>3928</v>
      </c>
      <c r="E731" t="s">
        <v>3929</v>
      </c>
      <c r="F731" t="s">
        <v>3920</v>
      </c>
      <c r="G731" t="s">
        <v>3921</v>
      </c>
      <c r="H731" t="s">
        <v>3922</v>
      </c>
      <c r="I731">
        <v>1217.0999999999999</v>
      </c>
      <c r="J731" s="41">
        <v>1.77E-2</v>
      </c>
      <c r="K731" s="42">
        <v>21.542669999999998</v>
      </c>
      <c r="L731" s="43">
        <v>0.29899999999999993</v>
      </c>
      <c r="M731" s="42">
        <v>6.4412583299999975</v>
      </c>
      <c r="N731">
        <v>4</v>
      </c>
      <c r="O731" s="43">
        <v>9.6</v>
      </c>
      <c r="P731" s="42">
        <v>73</v>
      </c>
      <c r="Q731" s="42">
        <v>26</v>
      </c>
      <c r="R731" s="42">
        <v>12</v>
      </c>
    </row>
    <row r="732" spans="1:18" x14ac:dyDescent="0.3">
      <c r="A732" t="s">
        <v>3923</v>
      </c>
      <c r="B732" s="17">
        <v>45166</v>
      </c>
      <c r="C732" t="s">
        <v>543</v>
      </c>
      <c r="D732" t="s">
        <v>3928</v>
      </c>
      <c r="E732" t="s">
        <v>3929</v>
      </c>
      <c r="F732" t="s">
        <v>3920</v>
      </c>
      <c r="G732" t="s">
        <v>3921</v>
      </c>
      <c r="H732" t="s">
        <v>3922</v>
      </c>
      <c r="I732">
        <v>1481.8</v>
      </c>
      <c r="J732" s="41">
        <v>1.9900000000000001E-2</v>
      </c>
      <c r="K732" s="42">
        <v>29.487819999999999</v>
      </c>
      <c r="L732" s="43">
        <v>0.43699999999999994</v>
      </c>
      <c r="M732" s="42">
        <v>12.886177339999998</v>
      </c>
      <c r="N732">
        <v>3</v>
      </c>
      <c r="O732" s="43">
        <v>50.88</v>
      </c>
      <c r="P732" s="42">
        <v>34</v>
      </c>
      <c r="Q732" s="42">
        <v>7</v>
      </c>
      <c r="R732" s="42">
        <v>13.5</v>
      </c>
    </row>
    <row r="733" spans="1:18" x14ac:dyDescent="0.3">
      <c r="A733" t="s">
        <v>3923</v>
      </c>
      <c r="B733" s="17">
        <v>45167</v>
      </c>
      <c r="C733" t="s">
        <v>543</v>
      </c>
      <c r="D733" t="s">
        <v>3928</v>
      </c>
      <c r="E733" t="s">
        <v>3929</v>
      </c>
      <c r="F733" t="s">
        <v>3920</v>
      </c>
      <c r="G733" t="s">
        <v>3921</v>
      </c>
      <c r="H733" t="s">
        <v>3922</v>
      </c>
      <c r="I733">
        <v>1221.5999999999999</v>
      </c>
      <c r="J733" s="41">
        <v>1.7300000000000003E-2</v>
      </c>
      <c r="K733" s="42">
        <v>21.133680000000002</v>
      </c>
      <c r="L733" s="43">
        <v>0.91999999999999993</v>
      </c>
      <c r="M733" s="42">
        <v>19.4429856</v>
      </c>
      <c r="N733">
        <v>4</v>
      </c>
      <c r="O733" s="43">
        <v>21.12</v>
      </c>
      <c r="P733" s="42">
        <v>43</v>
      </c>
      <c r="Q733" s="42">
        <v>10</v>
      </c>
      <c r="R733" s="42">
        <v>4.5</v>
      </c>
    </row>
    <row r="734" spans="1:18" x14ac:dyDescent="0.3">
      <c r="A734" t="s">
        <v>3923</v>
      </c>
      <c r="B734" s="17">
        <v>45168</v>
      </c>
      <c r="C734" t="s">
        <v>543</v>
      </c>
      <c r="D734" t="s">
        <v>3928</v>
      </c>
      <c r="E734" t="s">
        <v>3929</v>
      </c>
      <c r="F734" t="s">
        <v>3920</v>
      </c>
      <c r="G734" t="s">
        <v>3921</v>
      </c>
      <c r="H734" t="s">
        <v>3922</v>
      </c>
      <c r="I734">
        <v>1282.8</v>
      </c>
      <c r="J734" s="41">
        <v>2.0000000000000004E-2</v>
      </c>
      <c r="K734" s="42">
        <v>25.656000000000002</v>
      </c>
      <c r="L734" s="43">
        <v>8.0499999999999974E-2</v>
      </c>
      <c r="M734" s="42">
        <v>2.0653079999999995</v>
      </c>
      <c r="N734">
        <v>6</v>
      </c>
      <c r="O734" s="43">
        <v>228.47999999999996</v>
      </c>
      <c r="P734" s="42">
        <v>62</v>
      </c>
      <c r="Q734" s="42">
        <v>20</v>
      </c>
      <c r="R734" s="42">
        <v>19.5</v>
      </c>
    </row>
    <row r="735" spans="1:18" x14ac:dyDescent="0.3">
      <c r="A735" t="s">
        <v>3923</v>
      </c>
      <c r="B735" s="17">
        <v>45169</v>
      </c>
      <c r="C735" t="s">
        <v>543</v>
      </c>
      <c r="D735" t="s">
        <v>3928</v>
      </c>
      <c r="E735" t="s">
        <v>3929</v>
      </c>
      <c r="F735" t="s">
        <v>3920</v>
      </c>
      <c r="G735" t="s">
        <v>3921</v>
      </c>
      <c r="H735" t="s">
        <v>3922</v>
      </c>
      <c r="I735">
        <v>1055.4000000000001</v>
      </c>
      <c r="J735" s="41">
        <v>1.6800000000000002E-2</v>
      </c>
      <c r="K735" s="42">
        <v>17.730720000000005</v>
      </c>
      <c r="L735" s="43">
        <v>0.20699999999999993</v>
      </c>
      <c r="M735" s="42">
        <v>3.6702590399999999</v>
      </c>
      <c r="N735">
        <v>4</v>
      </c>
      <c r="O735" s="43">
        <v>111.55200000000001</v>
      </c>
      <c r="P735" s="42">
        <v>26</v>
      </c>
      <c r="Q735" s="42">
        <v>10</v>
      </c>
      <c r="R735" s="42">
        <v>10.5</v>
      </c>
    </row>
    <row r="736" spans="1:18" x14ac:dyDescent="0.3">
      <c r="A736" t="s">
        <v>3924</v>
      </c>
      <c r="B736" s="17">
        <v>45170</v>
      </c>
      <c r="C736" t="s">
        <v>543</v>
      </c>
      <c r="D736" t="s">
        <v>3928</v>
      </c>
      <c r="E736" t="s">
        <v>3929</v>
      </c>
      <c r="F736" t="s">
        <v>3920</v>
      </c>
      <c r="G736" t="s">
        <v>3921</v>
      </c>
      <c r="H736" t="s">
        <v>3922</v>
      </c>
      <c r="I736">
        <v>2259</v>
      </c>
      <c r="J736" s="41">
        <v>2.18E-2</v>
      </c>
      <c r="K736" s="42">
        <v>49.246200000000002</v>
      </c>
      <c r="L736" s="43">
        <v>1.3454999999999999</v>
      </c>
      <c r="M736" s="42">
        <v>66.260762099999994</v>
      </c>
      <c r="N736">
        <v>1</v>
      </c>
      <c r="O736" s="43">
        <v>350.78399999999999</v>
      </c>
      <c r="P736" s="42">
        <v>50</v>
      </c>
      <c r="Q736" s="42">
        <v>29</v>
      </c>
      <c r="R736" s="42">
        <v>13.5</v>
      </c>
    </row>
    <row r="737" spans="1:18" x14ac:dyDescent="0.3">
      <c r="A737" t="s">
        <v>3924</v>
      </c>
      <c r="B737" s="17">
        <v>45171</v>
      </c>
      <c r="C737" t="s">
        <v>543</v>
      </c>
      <c r="D737" t="s">
        <v>3928</v>
      </c>
      <c r="E737" t="s">
        <v>3929</v>
      </c>
      <c r="F737" t="s">
        <v>3920</v>
      </c>
      <c r="G737" t="s">
        <v>3921</v>
      </c>
      <c r="H737" t="s">
        <v>3922</v>
      </c>
      <c r="I737">
        <v>1753</v>
      </c>
      <c r="J737" s="41">
        <v>1.6300000000000002E-2</v>
      </c>
      <c r="K737" s="42">
        <v>28.573900000000002</v>
      </c>
      <c r="L737" s="43">
        <v>0.54049999999999998</v>
      </c>
      <c r="M737" s="42">
        <v>15.44419295</v>
      </c>
      <c r="N737">
        <v>4</v>
      </c>
      <c r="O737" s="43">
        <v>138.43199999999999</v>
      </c>
      <c r="P737" s="42">
        <v>29</v>
      </c>
      <c r="Q737" s="42">
        <v>3</v>
      </c>
      <c r="R737" s="42">
        <v>13.5</v>
      </c>
    </row>
    <row r="738" spans="1:18" x14ac:dyDescent="0.3">
      <c r="A738" t="s">
        <v>3924</v>
      </c>
      <c r="B738" s="17">
        <v>45172</v>
      </c>
      <c r="C738" t="s">
        <v>543</v>
      </c>
      <c r="D738" t="s">
        <v>3928</v>
      </c>
      <c r="E738" t="s">
        <v>3929</v>
      </c>
      <c r="F738" t="s">
        <v>3920</v>
      </c>
      <c r="G738" t="s">
        <v>3921</v>
      </c>
      <c r="H738" t="s">
        <v>3922</v>
      </c>
      <c r="I738">
        <v>1664</v>
      </c>
      <c r="J738" s="41">
        <v>1.9100000000000002E-2</v>
      </c>
      <c r="K738" s="42">
        <v>31.782400000000003</v>
      </c>
      <c r="L738" s="43">
        <v>0.49449999999999994</v>
      </c>
      <c r="M738" s="42">
        <v>15.7163968</v>
      </c>
      <c r="N738">
        <v>3</v>
      </c>
      <c r="O738" s="43">
        <v>88.703999999999994</v>
      </c>
      <c r="P738" s="42">
        <v>76</v>
      </c>
      <c r="Q738" s="42">
        <v>22</v>
      </c>
      <c r="R738" s="42">
        <v>7.5</v>
      </c>
    </row>
    <row r="739" spans="1:18" x14ac:dyDescent="0.3">
      <c r="A739" t="s">
        <v>3924</v>
      </c>
      <c r="B739" s="17">
        <v>45173</v>
      </c>
      <c r="C739" t="s">
        <v>543</v>
      </c>
      <c r="D739" t="s">
        <v>3928</v>
      </c>
      <c r="E739" t="s">
        <v>3929</v>
      </c>
      <c r="F739" t="s">
        <v>3920</v>
      </c>
      <c r="G739" t="s">
        <v>3921</v>
      </c>
      <c r="H739" t="s">
        <v>3922</v>
      </c>
      <c r="I739">
        <v>2076</v>
      </c>
      <c r="J739" s="41">
        <v>2.01E-2</v>
      </c>
      <c r="K739" s="42">
        <v>41.727600000000002</v>
      </c>
      <c r="L739" s="43">
        <v>1.1499999999999999</v>
      </c>
      <c r="M739" s="42">
        <v>47.986739999999998</v>
      </c>
      <c r="N739">
        <v>5</v>
      </c>
      <c r="O739" s="43">
        <v>157.24799999999999</v>
      </c>
      <c r="P739" s="42">
        <v>62</v>
      </c>
      <c r="Q739" s="42">
        <v>8</v>
      </c>
      <c r="R739" s="42">
        <v>7.5</v>
      </c>
    </row>
    <row r="740" spans="1:18" x14ac:dyDescent="0.3">
      <c r="A740" t="s">
        <v>3924</v>
      </c>
      <c r="B740" s="17">
        <v>45174</v>
      </c>
      <c r="C740" t="s">
        <v>543</v>
      </c>
      <c r="D740" t="s">
        <v>3928</v>
      </c>
      <c r="E740" t="s">
        <v>3929</v>
      </c>
      <c r="F740" t="s">
        <v>3920</v>
      </c>
      <c r="G740" t="s">
        <v>3921</v>
      </c>
      <c r="H740" t="s">
        <v>3922</v>
      </c>
      <c r="I740">
        <v>2163</v>
      </c>
      <c r="J740" s="41">
        <v>1.8900000000000004E-2</v>
      </c>
      <c r="K740" s="42">
        <v>40.880700000000004</v>
      </c>
      <c r="L740" s="43">
        <v>0.81649999999999989</v>
      </c>
      <c r="M740" s="42">
        <v>33.379091549999998</v>
      </c>
      <c r="N740">
        <v>5</v>
      </c>
      <c r="O740" s="43">
        <v>253.34399999999999</v>
      </c>
      <c r="P740" s="42">
        <v>55</v>
      </c>
      <c r="Q740" s="42">
        <v>7</v>
      </c>
      <c r="R740" s="42">
        <v>10.5</v>
      </c>
    </row>
    <row r="741" spans="1:18" x14ac:dyDescent="0.3">
      <c r="A741" t="s">
        <v>3924</v>
      </c>
      <c r="B741" s="17">
        <v>45175</v>
      </c>
      <c r="C741" t="s">
        <v>543</v>
      </c>
      <c r="D741" t="s">
        <v>3928</v>
      </c>
      <c r="E741" t="s">
        <v>3929</v>
      </c>
      <c r="F741" t="s">
        <v>3920</v>
      </c>
      <c r="G741" t="s">
        <v>3921</v>
      </c>
      <c r="H741" t="s">
        <v>3922</v>
      </c>
      <c r="I741">
        <v>1695</v>
      </c>
      <c r="J741" s="41">
        <v>1.9200000000000002E-2</v>
      </c>
      <c r="K741" s="42">
        <v>32.544000000000004</v>
      </c>
      <c r="L741" s="43">
        <v>1.3684999999999998</v>
      </c>
      <c r="M741" s="42">
        <v>44.536464000000002</v>
      </c>
      <c r="N741">
        <v>1</v>
      </c>
      <c r="O741" s="43">
        <v>290.30399999999997</v>
      </c>
      <c r="P741" s="42">
        <v>78</v>
      </c>
      <c r="Q741" s="42">
        <v>5</v>
      </c>
      <c r="R741" s="42">
        <v>16.5</v>
      </c>
    </row>
    <row r="742" spans="1:18" x14ac:dyDescent="0.3">
      <c r="A742" t="s">
        <v>3924</v>
      </c>
      <c r="B742" s="17">
        <v>45176</v>
      </c>
      <c r="C742" t="s">
        <v>543</v>
      </c>
      <c r="D742" t="s">
        <v>3928</v>
      </c>
      <c r="E742" t="s">
        <v>3929</v>
      </c>
      <c r="F742" t="s">
        <v>3920</v>
      </c>
      <c r="G742" t="s">
        <v>3921</v>
      </c>
      <c r="H742" t="s">
        <v>3922</v>
      </c>
      <c r="I742">
        <v>1666</v>
      </c>
      <c r="J742" s="41">
        <v>2.1900000000000003E-2</v>
      </c>
      <c r="K742" s="42">
        <v>36.485400000000006</v>
      </c>
      <c r="L742" s="43">
        <v>1.518</v>
      </c>
      <c r="M742" s="42">
        <v>55.384837200000007</v>
      </c>
      <c r="N742">
        <v>4</v>
      </c>
      <c r="O742" s="43">
        <v>163.29599999999996</v>
      </c>
      <c r="P742" s="42">
        <v>72</v>
      </c>
      <c r="Q742" s="42">
        <v>26</v>
      </c>
      <c r="R742" s="42">
        <v>18</v>
      </c>
    </row>
    <row r="743" spans="1:18" x14ac:dyDescent="0.3">
      <c r="A743" t="s">
        <v>3924</v>
      </c>
      <c r="B743" s="17">
        <v>45177</v>
      </c>
      <c r="C743" t="s">
        <v>543</v>
      </c>
      <c r="D743" t="s">
        <v>3928</v>
      </c>
      <c r="E743" t="s">
        <v>3929</v>
      </c>
      <c r="F743" t="s">
        <v>3920</v>
      </c>
      <c r="G743" t="s">
        <v>3921</v>
      </c>
      <c r="H743" t="s">
        <v>3922</v>
      </c>
      <c r="I743">
        <v>1531</v>
      </c>
      <c r="J743" s="41">
        <v>1.8200000000000001E-2</v>
      </c>
      <c r="K743" s="42">
        <v>27.8642</v>
      </c>
      <c r="L743" s="43">
        <v>0.50600000000000001</v>
      </c>
      <c r="M743" s="42">
        <v>14.099285200000001</v>
      </c>
      <c r="N743">
        <v>6</v>
      </c>
      <c r="O743" s="43">
        <v>206.97599999999997</v>
      </c>
      <c r="P743" s="42">
        <v>57</v>
      </c>
      <c r="Q743" s="42">
        <v>27</v>
      </c>
      <c r="R743" s="42">
        <v>12</v>
      </c>
    </row>
    <row r="744" spans="1:18" x14ac:dyDescent="0.3">
      <c r="A744" t="s">
        <v>3924</v>
      </c>
      <c r="B744" s="17">
        <v>45178</v>
      </c>
      <c r="C744" t="s">
        <v>543</v>
      </c>
      <c r="D744" t="s">
        <v>3928</v>
      </c>
      <c r="E744" t="s">
        <v>3929</v>
      </c>
      <c r="F744" t="s">
        <v>3920</v>
      </c>
      <c r="G744" t="s">
        <v>3921</v>
      </c>
      <c r="H744" t="s">
        <v>3922</v>
      </c>
      <c r="I744">
        <v>2028</v>
      </c>
      <c r="J744" s="41">
        <v>1.9299999999999998E-2</v>
      </c>
      <c r="K744" s="42">
        <v>39.140399999999993</v>
      </c>
      <c r="L744" s="43">
        <v>1.5525</v>
      </c>
      <c r="M744" s="42">
        <v>60.765470999999991</v>
      </c>
      <c r="N744">
        <v>1</v>
      </c>
      <c r="O744" s="43">
        <v>348.76799999999997</v>
      </c>
      <c r="P744" s="42">
        <v>74</v>
      </c>
      <c r="Q744" s="42">
        <v>5</v>
      </c>
      <c r="R744" s="42">
        <v>3</v>
      </c>
    </row>
    <row r="745" spans="1:18" x14ac:dyDescent="0.3">
      <c r="A745" t="s">
        <v>3924</v>
      </c>
      <c r="B745" s="17">
        <v>45179</v>
      </c>
      <c r="C745" t="s">
        <v>543</v>
      </c>
      <c r="D745" t="s">
        <v>3928</v>
      </c>
      <c r="E745" t="s">
        <v>3929</v>
      </c>
      <c r="F745" t="s">
        <v>3920</v>
      </c>
      <c r="G745" t="s">
        <v>3921</v>
      </c>
      <c r="H745" t="s">
        <v>3922</v>
      </c>
      <c r="I745">
        <v>1369</v>
      </c>
      <c r="J745" s="41">
        <v>1.6800000000000002E-2</v>
      </c>
      <c r="K745" s="42">
        <v>22.999200000000002</v>
      </c>
      <c r="L745" s="43">
        <v>1.4259999999999999</v>
      </c>
      <c r="M745" s="42">
        <v>32.7968592</v>
      </c>
      <c r="N745">
        <v>5</v>
      </c>
      <c r="O745" s="43">
        <v>424.03199999999998</v>
      </c>
      <c r="P745" s="42">
        <v>69</v>
      </c>
      <c r="Q745" s="42">
        <v>18</v>
      </c>
      <c r="R745" s="42">
        <v>7.5</v>
      </c>
    </row>
    <row r="746" spans="1:18" x14ac:dyDescent="0.3">
      <c r="A746" t="s">
        <v>3924</v>
      </c>
      <c r="B746" s="17">
        <v>45180</v>
      </c>
      <c r="C746" t="s">
        <v>543</v>
      </c>
      <c r="D746" t="s">
        <v>3928</v>
      </c>
      <c r="E746" t="s">
        <v>3929</v>
      </c>
      <c r="F746" t="s">
        <v>3920</v>
      </c>
      <c r="G746" t="s">
        <v>3921</v>
      </c>
      <c r="H746" t="s">
        <v>3922</v>
      </c>
      <c r="I746">
        <v>2021</v>
      </c>
      <c r="J746" s="41">
        <v>1.9400000000000001E-2</v>
      </c>
      <c r="K746" s="42">
        <v>39.2074</v>
      </c>
      <c r="L746" s="43">
        <v>1.5984999999999998</v>
      </c>
      <c r="M746" s="42">
        <v>62.673028899999991</v>
      </c>
      <c r="N746">
        <v>2</v>
      </c>
      <c r="O746" s="43">
        <v>411.26399999999995</v>
      </c>
      <c r="P746" s="42">
        <v>21</v>
      </c>
      <c r="Q746" s="42">
        <v>27</v>
      </c>
      <c r="R746" s="42">
        <v>4.5</v>
      </c>
    </row>
    <row r="747" spans="1:18" x14ac:dyDescent="0.3">
      <c r="A747" t="s">
        <v>3924</v>
      </c>
      <c r="B747" s="17">
        <v>45181</v>
      </c>
      <c r="C747" t="s">
        <v>543</v>
      </c>
      <c r="D747" t="s">
        <v>3928</v>
      </c>
      <c r="E747" t="s">
        <v>3929</v>
      </c>
      <c r="F747" t="s">
        <v>3920</v>
      </c>
      <c r="G747" t="s">
        <v>3921</v>
      </c>
      <c r="H747" t="s">
        <v>3922</v>
      </c>
      <c r="I747">
        <v>2128</v>
      </c>
      <c r="J747" s="41">
        <v>1.7800000000000003E-2</v>
      </c>
      <c r="K747" s="42">
        <v>37.878400000000006</v>
      </c>
      <c r="L747" s="43">
        <v>1.518</v>
      </c>
      <c r="M747" s="42">
        <v>57.499411200000011</v>
      </c>
      <c r="N747">
        <v>0</v>
      </c>
      <c r="O747" s="43">
        <v>188.83199999999997</v>
      </c>
      <c r="P747" s="42">
        <v>36</v>
      </c>
      <c r="Q747" s="42">
        <v>6</v>
      </c>
      <c r="R747" s="42">
        <v>9</v>
      </c>
    </row>
    <row r="748" spans="1:18" x14ac:dyDescent="0.3">
      <c r="A748" t="s">
        <v>3924</v>
      </c>
      <c r="B748" s="17">
        <v>45182</v>
      </c>
      <c r="C748" t="s">
        <v>543</v>
      </c>
      <c r="D748" t="s">
        <v>3928</v>
      </c>
      <c r="E748" t="s">
        <v>3929</v>
      </c>
      <c r="F748" t="s">
        <v>3920</v>
      </c>
      <c r="G748" t="s">
        <v>3921</v>
      </c>
      <c r="H748" t="s">
        <v>3922</v>
      </c>
      <c r="I748">
        <v>1529</v>
      </c>
      <c r="J748" s="41">
        <v>1.61E-2</v>
      </c>
      <c r="K748" s="42">
        <v>24.616900000000001</v>
      </c>
      <c r="L748" s="43">
        <v>1.6674999999999998</v>
      </c>
      <c r="M748" s="42">
        <v>41.048680749999995</v>
      </c>
      <c r="N748">
        <v>5</v>
      </c>
      <c r="O748" s="43">
        <v>319.87200000000001</v>
      </c>
      <c r="P748" s="42">
        <v>27</v>
      </c>
      <c r="Q748" s="42">
        <v>19</v>
      </c>
      <c r="R748" s="42">
        <v>7.5</v>
      </c>
    </row>
    <row r="749" spans="1:18" x14ac:dyDescent="0.3">
      <c r="A749" t="s">
        <v>3924</v>
      </c>
      <c r="B749" s="17">
        <v>45183</v>
      </c>
      <c r="C749" t="s">
        <v>543</v>
      </c>
      <c r="D749" t="s">
        <v>3928</v>
      </c>
      <c r="E749" t="s">
        <v>3929</v>
      </c>
      <c r="F749" t="s">
        <v>3920</v>
      </c>
      <c r="G749" t="s">
        <v>3921</v>
      </c>
      <c r="H749" t="s">
        <v>3922</v>
      </c>
      <c r="I749">
        <v>1805</v>
      </c>
      <c r="J749" s="41">
        <v>1.8200000000000001E-2</v>
      </c>
      <c r="K749" s="42">
        <v>32.850999999999999</v>
      </c>
      <c r="L749" s="43">
        <v>0.58649999999999991</v>
      </c>
      <c r="M749" s="42">
        <v>19.267111499999995</v>
      </c>
      <c r="N749">
        <v>4</v>
      </c>
      <c r="O749" s="43">
        <v>190.17599999999999</v>
      </c>
      <c r="P749" s="42">
        <v>78</v>
      </c>
      <c r="Q749" s="42">
        <v>9</v>
      </c>
      <c r="R749" s="42">
        <v>9</v>
      </c>
    </row>
    <row r="750" spans="1:18" x14ac:dyDescent="0.3">
      <c r="A750" t="s">
        <v>3924</v>
      </c>
      <c r="B750" s="17">
        <v>45184</v>
      </c>
      <c r="C750" t="s">
        <v>543</v>
      </c>
      <c r="D750" t="s">
        <v>3928</v>
      </c>
      <c r="E750" t="s">
        <v>3929</v>
      </c>
      <c r="F750" t="s">
        <v>3920</v>
      </c>
      <c r="G750" t="s">
        <v>3921</v>
      </c>
      <c r="H750" t="s">
        <v>3922</v>
      </c>
      <c r="I750">
        <v>1341</v>
      </c>
      <c r="J750" s="41">
        <v>1.3999999999999999E-2</v>
      </c>
      <c r="K750" s="42">
        <v>18.773999999999997</v>
      </c>
      <c r="L750" s="43">
        <v>0.97749999999999992</v>
      </c>
      <c r="M750" s="42">
        <v>18.351584999999996</v>
      </c>
      <c r="N750">
        <v>2</v>
      </c>
      <c r="O750" s="43">
        <v>297.69600000000003</v>
      </c>
      <c r="P750" s="42">
        <v>69</v>
      </c>
      <c r="Q750" s="42">
        <v>21</v>
      </c>
      <c r="R750" s="42">
        <v>6</v>
      </c>
    </row>
    <row r="751" spans="1:18" x14ac:dyDescent="0.3">
      <c r="A751" t="s">
        <v>3924</v>
      </c>
      <c r="B751" s="17">
        <v>45185</v>
      </c>
      <c r="C751" t="s">
        <v>543</v>
      </c>
      <c r="D751" t="s">
        <v>3928</v>
      </c>
      <c r="E751" t="s">
        <v>3929</v>
      </c>
      <c r="F751" t="s">
        <v>3920</v>
      </c>
      <c r="G751" t="s">
        <v>3921</v>
      </c>
      <c r="H751" t="s">
        <v>3922</v>
      </c>
      <c r="I751">
        <v>1638</v>
      </c>
      <c r="J751" s="41">
        <v>2.1700000000000004E-2</v>
      </c>
      <c r="K751" s="42">
        <v>35.54460000000001</v>
      </c>
      <c r="L751" s="43">
        <v>0.7589999999999999</v>
      </c>
      <c r="M751" s="42">
        <v>26.978351400000005</v>
      </c>
      <c r="N751">
        <v>4</v>
      </c>
      <c r="O751" s="43">
        <v>189.50400000000002</v>
      </c>
      <c r="P751" s="42">
        <v>80</v>
      </c>
      <c r="Q751" s="42">
        <v>14</v>
      </c>
      <c r="R751" s="42">
        <v>6</v>
      </c>
    </row>
    <row r="752" spans="1:18" x14ac:dyDescent="0.3">
      <c r="A752" t="s">
        <v>3924</v>
      </c>
      <c r="B752" s="17">
        <v>45186</v>
      </c>
      <c r="C752" t="s">
        <v>543</v>
      </c>
      <c r="D752" t="s">
        <v>3928</v>
      </c>
      <c r="E752" t="s">
        <v>3929</v>
      </c>
      <c r="F752" t="s">
        <v>3920</v>
      </c>
      <c r="G752" t="s">
        <v>3921</v>
      </c>
      <c r="H752" t="s">
        <v>3922</v>
      </c>
      <c r="I752">
        <v>2077</v>
      </c>
      <c r="J752" s="41">
        <v>1.7100000000000004E-2</v>
      </c>
      <c r="K752" s="42">
        <v>35.516700000000007</v>
      </c>
      <c r="L752" s="43">
        <v>0.42549999999999999</v>
      </c>
      <c r="M752" s="42">
        <v>15.112355850000002</v>
      </c>
      <c r="N752">
        <v>2</v>
      </c>
      <c r="O752" s="43">
        <v>150.52799999999999</v>
      </c>
      <c r="P752" s="42">
        <v>81</v>
      </c>
      <c r="Q752" s="42">
        <v>9</v>
      </c>
      <c r="R752" s="42">
        <v>6</v>
      </c>
    </row>
    <row r="753" spans="1:18" x14ac:dyDescent="0.3">
      <c r="A753" t="s">
        <v>3924</v>
      </c>
      <c r="B753" s="17">
        <v>45187</v>
      </c>
      <c r="C753" t="s">
        <v>543</v>
      </c>
      <c r="D753" t="s">
        <v>3928</v>
      </c>
      <c r="E753" t="s">
        <v>3929</v>
      </c>
      <c r="F753" t="s">
        <v>3920</v>
      </c>
      <c r="G753" t="s">
        <v>3921</v>
      </c>
      <c r="H753" t="s">
        <v>3922</v>
      </c>
      <c r="I753">
        <v>1642</v>
      </c>
      <c r="J753" s="41">
        <v>1.9400000000000001E-2</v>
      </c>
      <c r="K753" s="42">
        <v>31.854800000000001</v>
      </c>
      <c r="L753" s="43">
        <v>0.90849999999999997</v>
      </c>
      <c r="M753" s="42">
        <v>28.940085799999999</v>
      </c>
      <c r="N753">
        <v>6</v>
      </c>
      <c r="O753" s="43">
        <v>227.80799999999996</v>
      </c>
      <c r="P753" s="42">
        <v>61</v>
      </c>
      <c r="Q753" s="42">
        <v>29</v>
      </c>
      <c r="R753" s="42">
        <v>7.5</v>
      </c>
    </row>
    <row r="754" spans="1:18" x14ac:dyDescent="0.3">
      <c r="A754" t="s">
        <v>3924</v>
      </c>
      <c r="B754" s="17">
        <v>45188</v>
      </c>
      <c r="C754" t="s">
        <v>543</v>
      </c>
      <c r="D754" t="s">
        <v>3928</v>
      </c>
      <c r="E754" t="s">
        <v>3929</v>
      </c>
      <c r="F754" t="s">
        <v>3920</v>
      </c>
      <c r="G754" t="s">
        <v>3921</v>
      </c>
      <c r="H754" t="s">
        <v>3922</v>
      </c>
      <c r="I754">
        <v>1663</v>
      </c>
      <c r="J754" s="41">
        <v>1.6899999999999998E-2</v>
      </c>
      <c r="K754" s="42">
        <v>28.104699999999998</v>
      </c>
      <c r="L754" s="43">
        <v>0.60949999999999993</v>
      </c>
      <c r="M754" s="42">
        <v>17.129814649999997</v>
      </c>
      <c r="N754">
        <v>3</v>
      </c>
      <c r="O754" s="43">
        <v>293.66399999999999</v>
      </c>
      <c r="P754" s="42">
        <v>59</v>
      </c>
      <c r="Q754" s="42">
        <v>24</v>
      </c>
      <c r="R754" s="42">
        <v>10.5</v>
      </c>
    </row>
    <row r="755" spans="1:18" x14ac:dyDescent="0.3">
      <c r="A755" t="s">
        <v>3924</v>
      </c>
      <c r="B755" s="17">
        <v>45189</v>
      </c>
      <c r="C755" t="s">
        <v>543</v>
      </c>
      <c r="D755" t="s">
        <v>3928</v>
      </c>
      <c r="E755" t="s">
        <v>3929</v>
      </c>
      <c r="F755" t="s">
        <v>3920</v>
      </c>
      <c r="G755" t="s">
        <v>3921</v>
      </c>
      <c r="H755" t="s">
        <v>3922</v>
      </c>
      <c r="I755">
        <v>1713</v>
      </c>
      <c r="J755" s="41">
        <v>2.2700000000000005E-2</v>
      </c>
      <c r="K755" s="42">
        <v>38.885100000000008</v>
      </c>
      <c r="L755" s="43">
        <v>1.0349999999999999</v>
      </c>
      <c r="M755" s="42">
        <v>40.246078500000003</v>
      </c>
      <c r="N755">
        <v>1</v>
      </c>
      <c r="O755" s="43">
        <v>128.352</v>
      </c>
      <c r="P755" s="42">
        <v>55</v>
      </c>
      <c r="Q755" s="42">
        <v>27</v>
      </c>
      <c r="R755" s="42">
        <v>7.5</v>
      </c>
    </row>
    <row r="756" spans="1:18" x14ac:dyDescent="0.3">
      <c r="A756" t="s">
        <v>3924</v>
      </c>
      <c r="B756" s="17">
        <v>45190</v>
      </c>
      <c r="C756" t="s">
        <v>543</v>
      </c>
      <c r="D756" t="s">
        <v>3928</v>
      </c>
      <c r="E756" t="s">
        <v>3929</v>
      </c>
      <c r="F756" t="s">
        <v>3920</v>
      </c>
      <c r="G756" t="s">
        <v>3921</v>
      </c>
      <c r="H756" t="s">
        <v>3922</v>
      </c>
      <c r="I756">
        <v>1687</v>
      </c>
      <c r="J756" s="41">
        <v>1.7399999999999999E-2</v>
      </c>
      <c r="K756" s="42">
        <v>29.3538</v>
      </c>
      <c r="L756" s="43">
        <v>0.96599999999999986</v>
      </c>
      <c r="M756" s="42">
        <v>28.355770799999995</v>
      </c>
      <c r="N756">
        <v>5</v>
      </c>
      <c r="O756" s="43">
        <v>199.58399999999997</v>
      </c>
      <c r="P756" s="42">
        <v>82</v>
      </c>
      <c r="Q756" s="42">
        <v>19</v>
      </c>
      <c r="R756" s="42">
        <v>18</v>
      </c>
    </row>
    <row r="757" spans="1:18" x14ac:dyDescent="0.3">
      <c r="A757" t="s">
        <v>3924</v>
      </c>
      <c r="B757" s="17">
        <v>45191</v>
      </c>
      <c r="C757" t="s">
        <v>543</v>
      </c>
      <c r="D757" t="s">
        <v>3928</v>
      </c>
      <c r="E757" t="s">
        <v>3929</v>
      </c>
      <c r="F757" t="s">
        <v>3920</v>
      </c>
      <c r="G757" t="s">
        <v>3921</v>
      </c>
      <c r="H757" t="s">
        <v>3922</v>
      </c>
      <c r="I757">
        <v>1600</v>
      </c>
      <c r="J757" s="41">
        <v>1.9900000000000001E-2</v>
      </c>
      <c r="K757" s="42">
        <v>31.840000000000003</v>
      </c>
      <c r="L757" s="43">
        <v>0.47149999999999992</v>
      </c>
      <c r="M757" s="42">
        <v>15.012559999999999</v>
      </c>
      <c r="N757">
        <v>2</v>
      </c>
      <c r="O757" s="43">
        <v>73.919999999999987</v>
      </c>
      <c r="P757" s="42">
        <v>70</v>
      </c>
      <c r="Q757" s="42">
        <v>14</v>
      </c>
      <c r="R757" s="42">
        <v>6</v>
      </c>
    </row>
    <row r="758" spans="1:18" x14ac:dyDescent="0.3">
      <c r="A758" t="s">
        <v>3924</v>
      </c>
      <c r="B758" s="17">
        <v>45192</v>
      </c>
      <c r="C758" t="s">
        <v>543</v>
      </c>
      <c r="D758" t="s">
        <v>3928</v>
      </c>
      <c r="E758" t="s">
        <v>3929</v>
      </c>
      <c r="F758" t="s">
        <v>3920</v>
      </c>
      <c r="G758" t="s">
        <v>3921</v>
      </c>
      <c r="H758" t="s">
        <v>3922</v>
      </c>
      <c r="I758">
        <v>1433</v>
      </c>
      <c r="J758" s="41">
        <v>1.72E-2</v>
      </c>
      <c r="K758" s="42">
        <v>24.647600000000001</v>
      </c>
      <c r="L758" s="43">
        <v>1.6214999999999999</v>
      </c>
      <c r="M758" s="42">
        <v>39.966083400000002</v>
      </c>
      <c r="N758">
        <v>5</v>
      </c>
      <c r="O758" s="43">
        <v>248.64</v>
      </c>
      <c r="P758" s="42">
        <v>68</v>
      </c>
      <c r="Q758" s="42">
        <v>4</v>
      </c>
      <c r="R758" s="42">
        <v>9</v>
      </c>
    </row>
    <row r="759" spans="1:18" x14ac:dyDescent="0.3">
      <c r="A759" t="s">
        <v>3924</v>
      </c>
      <c r="B759" s="17">
        <v>45193</v>
      </c>
      <c r="C759" t="s">
        <v>543</v>
      </c>
      <c r="D759" t="s">
        <v>3928</v>
      </c>
      <c r="E759" t="s">
        <v>3929</v>
      </c>
      <c r="F759" t="s">
        <v>3920</v>
      </c>
      <c r="G759" t="s">
        <v>3921</v>
      </c>
      <c r="H759" t="s">
        <v>3922</v>
      </c>
      <c r="I759">
        <v>1701</v>
      </c>
      <c r="J759" s="41">
        <v>2.2100000000000002E-2</v>
      </c>
      <c r="K759" s="42">
        <v>37.592100000000002</v>
      </c>
      <c r="L759" s="43">
        <v>1.2075</v>
      </c>
      <c r="M759" s="42">
        <v>45.392460750000005</v>
      </c>
      <c r="N759">
        <v>2</v>
      </c>
      <c r="O759" s="43">
        <v>45.695999999999998</v>
      </c>
      <c r="P759" s="42">
        <v>35</v>
      </c>
      <c r="Q759" s="42">
        <v>25</v>
      </c>
      <c r="R759" s="42">
        <v>6</v>
      </c>
    </row>
    <row r="760" spans="1:18" x14ac:dyDescent="0.3">
      <c r="A760" t="s">
        <v>3924</v>
      </c>
      <c r="B760" s="17">
        <v>45194</v>
      </c>
      <c r="C760" t="s">
        <v>543</v>
      </c>
      <c r="D760" t="s">
        <v>3928</v>
      </c>
      <c r="E760" t="s">
        <v>3929</v>
      </c>
      <c r="F760" t="s">
        <v>3920</v>
      </c>
      <c r="G760" t="s">
        <v>3921</v>
      </c>
      <c r="H760" t="s">
        <v>3922</v>
      </c>
      <c r="I760">
        <v>1894</v>
      </c>
      <c r="J760" s="41">
        <v>1.3499999999999998E-2</v>
      </c>
      <c r="K760" s="42">
        <v>25.568999999999996</v>
      </c>
      <c r="L760" s="43">
        <v>1.3684999999999998</v>
      </c>
      <c r="M760" s="42">
        <v>34.991176499999987</v>
      </c>
      <c r="N760">
        <v>1</v>
      </c>
      <c r="O760" s="43">
        <v>150.52799999999999</v>
      </c>
      <c r="P760" s="42">
        <v>23</v>
      </c>
      <c r="Q760" s="42">
        <v>22</v>
      </c>
      <c r="R760" s="42">
        <v>13.5</v>
      </c>
    </row>
    <row r="761" spans="1:18" x14ac:dyDescent="0.3">
      <c r="A761" t="s">
        <v>3924</v>
      </c>
      <c r="B761" s="17">
        <v>45195</v>
      </c>
      <c r="C761" t="s">
        <v>543</v>
      </c>
      <c r="D761" t="s">
        <v>3928</v>
      </c>
      <c r="E761" t="s">
        <v>3929</v>
      </c>
      <c r="F761" t="s">
        <v>3920</v>
      </c>
      <c r="G761" t="s">
        <v>3921</v>
      </c>
      <c r="H761" t="s">
        <v>3922</v>
      </c>
      <c r="I761">
        <v>1490</v>
      </c>
      <c r="J761" s="41">
        <v>2.1500000000000005E-2</v>
      </c>
      <c r="K761" s="42">
        <v>32.035000000000011</v>
      </c>
      <c r="L761" s="43">
        <v>0.52900000000000003</v>
      </c>
      <c r="M761" s="42">
        <v>16.946515000000005</v>
      </c>
      <c r="N761">
        <v>4</v>
      </c>
      <c r="O761" s="43">
        <v>295.67999999999995</v>
      </c>
      <c r="P761" s="42">
        <v>25</v>
      </c>
      <c r="Q761" s="42">
        <v>12</v>
      </c>
      <c r="R761" s="42">
        <v>13.5</v>
      </c>
    </row>
    <row r="762" spans="1:18" x14ac:dyDescent="0.3">
      <c r="A762" t="s">
        <v>3924</v>
      </c>
      <c r="B762" s="17">
        <v>45196</v>
      </c>
      <c r="C762" t="s">
        <v>543</v>
      </c>
      <c r="D762" t="s">
        <v>3928</v>
      </c>
      <c r="E762" t="s">
        <v>3929</v>
      </c>
      <c r="F762" t="s">
        <v>3920</v>
      </c>
      <c r="G762" t="s">
        <v>3921</v>
      </c>
      <c r="H762" t="s">
        <v>3922</v>
      </c>
      <c r="I762">
        <v>1703</v>
      </c>
      <c r="J762" s="41">
        <v>1.72E-2</v>
      </c>
      <c r="K762" s="42">
        <v>29.291599999999999</v>
      </c>
      <c r="L762" s="43">
        <v>0.52899999999999991</v>
      </c>
      <c r="M762" s="42">
        <v>15.495256399999997</v>
      </c>
      <c r="N762">
        <v>1</v>
      </c>
      <c r="O762" s="43">
        <v>252.672</v>
      </c>
      <c r="P762" s="42">
        <v>38</v>
      </c>
      <c r="Q762" s="42">
        <v>15</v>
      </c>
      <c r="R762" s="42">
        <v>4.5</v>
      </c>
    </row>
    <row r="763" spans="1:18" x14ac:dyDescent="0.3">
      <c r="A763" t="s">
        <v>3924</v>
      </c>
      <c r="B763" s="17">
        <v>45197</v>
      </c>
      <c r="C763" t="s">
        <v>543</v>
      </c>
      <c r="D763" t="s">
        <v>3928</v>
      </c>
      <c r="E763" t="s">
        <v>3929</v>
      </c>
      <c r="F763" t="s">
        <v>3920</v>
      </c>
      <c r="G763" t="s">
        <v>3921</v>
      </c>
      <c r="H763" t="s">
        <v>3922</v>
      </c>
      <c r="I763">
        <v>1306</v>
      </c>
      <c r="J763" s="41">
        <v>1.8600000000000002E-2</v>
      </c>
      <c r="K763" s="42">
        <v>24.291600000000003</v>
      </c>
      <c r="L763" s="43">
        <v>1.1154999999999999</v>
      </c>
      <c r="M763" s="42">
        <v>27.097279800000003</v>
      </c>
      <c r="N763">
        <v>4</v>
      </c>
      <c r="O763" s="43">
        <v>88.703999999999994</v>
      </c>
      <c r="P763" s="42">
        <v>57</v>
      </c>
      <c r="Q763" s="42">
        <v>21</v>
      </c>
      <c r="R763" s="42">
        <v>9</v>
      </c>
    </row>
    <row r="764" spans="1:18" x14ac:dyDescent="0.3">
      <c r="A764" t="s">
        <v>3924</v>
      </c>
      <c r="B764" s="17">
        <v>45198</v>
      </c>
      <c r="C764" t="s">
        <v>543</v>
      </c>
      <c r="D764" t="s">
        <v>3928</v>
      </c>
      <c r="E764" t="s">
        <v>3929</v>
      </c>
      <c r="F764" t="s">
        <v>3920</v>
      </c>
      <c r="G764" t="s">
        <v>3921</v>
      </c>
      <c r="H764" t="s">
        <v>3922</v>
      </c>
      <c r="I764">
        <v>1819</v>
      </c>
      <c r="J764" s="41">
        <v>1.8000000000000002E-2</v>
      </c>
      <c r="K764" s="42">
        <v>32.742000000000004</v>
      </c>
      <c r="L764" s="43">
        <v>1.2190000000000003</v>
      </c>
      <c r="M764" s="42">
        <v>39.912498000000014</v>
      </c>
      <c r="N764">
        <v>5</v>
      </c>
      <c r="O764" s="43">
        <v>262.08</v>
      </c>
      <c r="P764" s="42">
        <v>38</v>
      </c>
      <c r="Q764" s="42">
        <v>19</v>
      </c>
      <c r="R764" s="42">
        <v>6</v>
      </c>
    </row>
    <row r="765" spans="1:18" x14ac:dyDescent="0.3">
      <c r="A765" t="s">
        <v>3924</v>
      </c>
      <c r="B765" s="17">
        <v>45199</v>
      </c>
      <c r="C765" t="s">
        <v>543</v>
      </c>
      <c r="D765" t="s">
        <v>3928</v>
      </c>
      <c r="E765" t="s">
        <v>3929</v>
      </c>
      <c r="F765" t="s">
        <v>3920</v>
      </c>
      <c r="G765" t="s">
        <v>3921</v>
      </c>
      <c r="H765" t="s">
        <v>3922</v>
      </c>
      <c r="I765">
        <v>1273</v>
      </c>
      <c r="J765" s="41">
        <v>2.0799999999999999E-2</v>
      </c>
      <c r="K765" s="42">
        <v>26.478399999999997</v>
      </c>
      <c r="L765" s="43">
        <v>1.1729999999999998</v>
      </c>
      <c r="M765" s="42">
        <v>31.059163199999993</v>
      </c>
      <c r="N765">
        <v>1</v>
      </c>
      <c r="O765" s="43">
        <v>107.52</v>
      </c>
      <c r="P765" s="42">
        <v>58</v>
      </c>
      <c r="Q765" s="42">
        <v>29</v>
      </c>
      <c r="R765" s="42">
        <v>12</v>
      </c>
    </row>
    <row r="766" spans="1:18" x14ac:dyDescent="0.3">
      <c r="A766" t="s">
        <v>3924</v>
      </c>
      <c r="B766" s="17">
        <v>45200</v>
      </c>
      <c r="C766" t="s">
        <v>543</v>
      </c>
      <c r="D766" t="s">
        <v>3928</v>
      </c>
      <c r="E766" t="s">
        <v>3929</v>
      </c>
      <c r="F766" t="s">
        <v>3920</v>
      </c>
      <c r="G766" t="s">
        <v>3921</v>
      </c>
      <c r="H766" t="s">
        <v>3922</v>
      </c>
      <c r="I766">
        <v>1609</v>
      </c>
      <c r="J766" s="41">
        <v>1.77E-2</v>
      </c>
      <c r="K766" s="42">
        <v>28.479300000000002</v>
      </c>
      <c r="L766" s="43">
        <v>1.6789999999999998</v>
      </c>
      <c r="M766" s="42">
        <v>47.816744700000001</v>
      </c>
      <c r="N766">
        <v>1</v>
      </c>
      <c r="O766" s="43">
        <v>188.15999999999997</v>
      </c>
      <c r="P766" s="42">
        <v>59</v>
      </c>
      <c r="Q766" s="42">
        <v>5</v>
      </c>
      <c r="R766" s="42">
        <v>15</v>
      </c>
    </row>
    <row r="767" spans="1:18" x14ac:dyDescent="0.3">
      <c r="A767" t="s">
        <v>3924</v>
      </c>
      <c r="B767" s="17">
        <v>45201</v>
      </c>
      <c r="C767" t="s">
        <v>543</v>
      </c>
      <c r="D767" t="s">
        <v>3928</v>
      </c>
      <c r="E767" t="s">
        <v>3929</v>
      </c>
      <c r="F767" t="s">
        <v>3920</v>
      </c>
      <c r="G767" t="s">
        <v>3921</v>
      </c>
      <c r="H767" t="s">
        <v>3922</v>
      </c>
      <c r="I767">
        <v>1458</v>
      </c>
      <c r="J767" s="41">
        <v>1.77E-2</v>
      </c>
      <c r="K767" s="42">
        <v>25.8066</v>
      </c>
      <c r="L767" s="43">
        <v>0.3795</v>
      </c>
      <c r="M767" s="42">
        <v>9.7936046999999995</v>
      </c>
      <c r="N767">
        <v>4</v>
      </c>
      <c r="O767" s="43">
        <v>51.84</v>
      </c>
      <c r="P767" s="42">
        <v>72</v>
      </c>
      <c r="Q767" s="42">
        <v>18</v>
      </c>
      <c r="R767" s="42">
        <v>15</v>
      </c>
    </row>
    <row r="768" spans="1:18" x14ac:dyDescent="0.3">
      <c r="A768" t="s">
        <v>3924</v>
      </c>
      <c r="B768" s="17">
        <v>45202</v>
      </c>
      <c r="C768" t="s">
        <v>543</v>
      </c>
      <c r="D768" t="s">
        <v>3928</v>
      </c>
      <c r="E768" t="s">
        <v>3929</v>
      </c>
      <c r="F768" t="s">
        <v>3920</v>
      </c>
      <c r="G768" t="s">
        <v>3921</v>
      </c>
      <c r="H768" t="s">
        <v>3922</v>
      </c>
      <c r="I768">
        <v>1852</v>
      </c>
      <c r="J768" s="41">
        <v>1.2100000000000003E-2</v>
      </c>
      <c r="K768" s="42">
        <v>22.409200000000006</v>
      </c>
      <c r="L768" s="43">
        <v>0.67849999999999988</v>
      </c>
      <c r="M768" s="42">
        <v>15.2046422</v>
      </c>
      <c r="N768">
        <v>6</v>
      </c>
      <c r="O768" s="43">
        <v>52.415999999999997</v>
      </c>
      <c r="P768" s="42">
        <v>64</v>
      </c>
      <c r="Q768" s="42">
        <v>5</v>
      </c>
      <c r="R768" s="42">
        <v>15</v>
      </c>
    </row>
    <row r="769" spans="1:18" x14ac:dyDescent="0.3">
      <c r="A769" t="s">
        <v>3924</v>
      </c>
      <c r="B769" s="17">
        <v>45203</v>
      </c>
      <c r="C769" t="s">
        <v>543</v>
      </c>
      <c r="D769" t="s">
        <v>3928</v>
      </c>
      <c r="E769" t="s">
        <v>3929</v>
      </c>
      <c r="F769" t="s">
        <v>3920</v>
      </c>
      <c r="G769" t="s">
        <v>3921</v>
      </c>
      <c r="H769" t="s">
        <v>3922</v>
      </c>
      <c r="I769">
        <v>2036</v>
      </c>
      <c r="J769" s="41">
        <v>1.43E-2</v>
      </c>
      <c r="K769" s="42">
        <v>29.114799999999999</v>
      </c>
      <c r="L769" s="43">
        <v>0.7589999999999999</v>
      </c>
      <c r="M769" s="42">
        <v>22.098133199999996</v>
      </c>
      <c r="N769">
        <v>3</v>
      </c>
      <c r="O769" s="43">
        <v>53.760000000000005</v>
      </c>
      <c r="P769" s="42">
        <v>79</v>
      </c>
      <c r="Q769" s="42">
        <v>5</v>
      </c>
      <c r="R769" s="42">
        <v>18</v>
      </c>
    </row>
    <row r="770" spans="1:18" x14ac:dyDescent="0.3">
      <c r="A770" t="s">
        <v>3924</v>
      </c>
      <c r="B770" s="17">
        <v>45204</v>
      </c>
      <c r="C770" t="s">
        <v>543</v>
      </c>
      <c r="D770" t="s">
        <v>3928</v>
      </c>
      <c r="E770" t="s">
        <v>3929</v>
      </c>
      <c r="F770" t="s">
        <v>3920</v>
      </c>
      <c r="G770" t="s">
        <v>3921</v>
      </c>
      <c r="H770" t="s">
        <v>3922</v>
      </c>
      <c r="I770">
        <v>1971</v>
      </c>
      <c r="J770" s="41">
        <v>2.0700000000000003E-2</v>
      </c>
      <c r="K770" s="42">
        <v>40.799700000000009</v>
      </c>
      <c r="L770" s="43">
        <v>1.2649999999999999</v>
      </c>
      <c r="M770" s="42">
        <v>51.611620500000008</v>
      </c>
      <c r="N770">
        <v>2</v>
      </c>
      <c r="O770" s="43">
        <v>166.65599999999998</v>
      </c>
      <c r="P770" s="42">
        <v>69</v>
      </c>
      <c r="Q770" s="42">
        <v>15</v>
      </c>
      <c r="R770" s="42">
        <v>15</v>
      </c>
    </row>
    <row r="771" spans="1:18" x14ac:dyDescent="0.3">
      <c r="A771" t="s">
        <v>3924</v>
      </c>
      <c r="B771" s="17">
        <v>45205</v>
      </c>
      <c r="C771" t="s">
        <v>543</v>
      </c>
      <c r="D771" t="s">
        <v>3928</v>
      </c>
      <c r="E771" t="s">
        <v>3929</v>
      </c>
      <c r="F771" t="s">
        <v>3920</v>
      </c>
      <c r="G771" t="s">
        <v>3921</v>
      </c>
      <c r="H771" t="s">
        <v>3922</v>
      </c>
      <c r="I771">
        <v>2082</v>
      </c>
      <c r="J771" s="41">
        <v>1.84E-2</v>
      </c>
      <c r="K771" s="42">
        <v>38.308799999999998</v>
      </c>
      <c r="L771" s="43">
        <v>1.7939999999999996</v>
      </c>
      <c r="M771" s="42">
        <v>68.725987199999977</v>
      </c>
      <c r="N771">
        <v>3</v>
      </c>
      <c r="O771" s="43">
        <v>185.47200000000001</v>
      </c>
      <c r="P771" s="42">
        <v>39</v>
      </c>
      <c r="Q771" s="42">
        <v>6</v>
      </c>
      <c r="R771" s="42">
        <v>4.5</v>
      </c>
    </row>
    <row r="772" spans="1:18" x14ac:dyDescent="0.3">
      <c r="A772" t="s">
        <v>3924</v>
      </c>
      <c r="B772" s="17">
        <v>45206</v>
      </c>
      <c r="C772" t="s">
        <v>543</v>
      </c>
      <c r="D772" t="s">
        <v>3928</v>
      </c>
      <c r="E772" t="s">
        <v>3929</v>
      </c>
      <c r="F772" t="s">
        <v>3920</v>
      </c>
      <c r="G772" t="s">
        <v>3921</v>
      </c>
      <c r="H772" t="s">
        <v>3922</v>
      </c>
      <c r="I772">
        <v>1515</v>
      </c>
      <c r="J772" s="41">
        <v>2.01E-2</v>
      </c>
      <c r="K772" s="42">
        <v>30.451499999999999</v>
      </c>
      <c r="L772" s="43">
        <v>0.70150000000000001</v>
      </c>
      <c r="M772" s="42">
        <v>21.361727250000001</v>
      </c>
      <c r="N772">
        <v>2</v>
      </c>
      <c r="O772" s="43">
        <v>166.65599999999998</v>
      </c>
      <c r="P772" s="42">
        <v>87</v>
      </c>
      <c r="Q772" s="42">
        <v>27</v>
      </c>
      <c r="R772" s="42">
        <v>7.5</v>
      </c>
    </row>
    <row r="773" spans="1:18" x14ac:dyDescent="0.3">
      <c r="A773" t="s">
        <v>3924</v>
      </c>
      <c r="B773" s="17">
        <v>45207</v>
      </c>
      <c r="C773" t="s">
        <v>543</v>
      </c>
      <c r="D773" t="s">
        <v>3928</v>
      </c>
      <c r="E773" t="s">
        <v>3929</v>
      </c>
      <c r="F773" t="s">
        <v>3920</v>
      </c>
      <c r="G773" t="s">
        <v>3921</v>
      </c>
      <c r="H773" t="s">
        <v>3922</v>
      </c>
      <c r="I773">
        <v>2108</v>
      </c>
      <c r="J773" s="41">
        <v>1.84E-2</v>
      </c>
      <c r="K773" s="42">
        <v>38.787199999999999</v>
      </c>
      <c r="L773" s="43">
        <v>1.6214999999999999</v>
      </c>
      <c r="M773" s="42">
        <v>62.893444799999997</v>
      </c>
      <c r="N773">
        <v>3</v>
      </c>
      <c r="O773" s="43">
        <v>92.736000000000004</v>
      </c>
      <c r="P773" s="42">
        <v>47</v>
      </c>
      <c r="Q773" s="42">
        <v>11</v>
      </c>
      <c r="R773" s="42">
        <v>12</v>
      </c>
    </row>
    <row r="774" spans="1:18" x14ac:dyDescent="0.3">
      <c r="A774" t="s">
        <v>3924</v>
      </c>
      <c r="B774" s="17">
        <v>45208</v>
      </c>
      <c r="C774" t="s">
        <v>543</v>
      </c>
      <c r="D774" t="s">
        <v>3928</v>
      </c>
      <c r="E774" t="s">
        <v>3929</v>
      </c>
      <c r="F774" t="s">
        <v>3920</v>
      </c>
      <c r="G774" t="s">
        <v>3921</v>
      </c>
      <c r="H774" t="s">
        <v>3922</v>
      </c>
      <c r="I774">
        <v>1970</v>
      </c>
      <c r="J774" s="41">
        <v>2.3E-2</v>
      </c>
      <c r="K774" s="42">
        <v>45.31</v>
      </c>
      <c r="L774" s="43">
        <v>0.72449999999999992</v>
      </c>
      <c r="M774" s="42">
        <v>32.827095</v>
      </c>
      <c r="N774">
        <v>5</v>
      </c>
      <c r="O774" s="43">
        <v>79.295999999999992</v>
      </c>
      <c r="P774" s="42">
        <v>49</v>
      </c>
      <c r="Q774" s="42">
        <v>5</v>
      </c>
      <c r="R774" s="42">
        <v>3</v>
      </c>
    </row>
    <row r="775" spans="1:18" x14ac:dyDescent="0.3">
      <c r="A775" t="s">
        <v>3924</v>
      </c>
      <c r="B775" s="17">
        <v>45209</v>
      </c>
      <c r="C775" t="s">
        <v>543</v>
      </c>
      <c r="D775" t="s">
        <v>3928</v>
      </c>
      <c r="E775" t="s">
        <v>3929</v>
      </c>
      <c r="F775" t="s">
        <v>3920</v>
      </c>
      <c r="G775" t="s">
        <v>3921</v>
      </c>
      <c r="H775" t="s">
        <v>3922</v>
      </c>
      <c r="I775">
        <v>2054</v>
      </c>
      <c r="J775" s="41">
        <v>1.9E-2</v>
      </c>
      <c r="K775" s="42">
        <v>39.025999999999996</v>
      </c>
      <c r="L775" s="43">
        <v>0.34499999999999997</v>
      </c>
      <c r="M775" s="42">
        <v>13.463969999999998</v>
      </c>
      <c r="N775">
        <v>1</v>
      </c>
      <c r="O775" s="43">
        <v>282.23999999999995</v>
      </c>
      <c r="P775" s="42">
        <v>29</v>
      </c>
      <c r="Q775" s="42">
        <v>23</v>
      </c>
      <c r="R775" s="42">
        <v>4.5</v>
      </c>
    </row>
    <row r="776" spans="1:18" x14ac:dyDescent="0.3">
      <c r="A776" t="s">
        <v>3924</v>
      </c>
      <c r="B776" s="17">
        <v>45210</v>
      </c>
      <c r="C776" t="s">
        <v>543</v>
      </c>
      <c r="D776" t="s">
        <v>3928</v>
      </c>
      <c r="E776" t="s">
        <v>3929</v>
      </c>
      <c r="F776" t="s">
        <v>3920</v>
      </c>
      <c r="G776" t="s">
        <v>3921</v>
      </c>
      <c r="H776" t="s">
        <v>3922</v>
      </c>
      <c r="I776">
        <v>1668</v>
      </c>
      <c r="J776" s="41">
        <v>1.8200000000000001E-2</v>
      </c>
      <c r="K776" s="42">
        <v>30.357600000000001</v>
      </c>
      <c r="L776" s="43">
        <v>0.41399999999999987</v>
      </c>
      <c r="M776" s="42">
        <v>12.568046399999997</v>
      </c>
      <c r="N776">
        <v>6</v>
      </c>
      <c r="O776" s="43">
        <v>68.543999999999997</v>
      </c>
      <c r="P776" s="42">
        <v>49</v>
      </c>
      <c r="Q776" s="42">
        <v>14</v>
      </c>
      <c r="R776" s="42">
        <v>7.5</v>
      </c>
    </row>
    <row r="777" spans="1:18" x14ac:dyDescent="0.3">
      <c r="A777" t="s">
        <v>3924</v>
      </c>
      <c r="B777" s="17">
        <v>45211</v>
      </c>
      <c r="C777" t="s">
        <v>543</v>
      </c>
      <c r="D777" t="s">
        <v>3928</v>
      </c>
      <c r="E777" t="s">
        <v>3929</v>
      </c>
      <c r="F777" t="s">
        <v>3920</v>
      </c>
      <c r="G777" t="s">
        <v>3921</v>
      </c>
      <c r="H777" t="s">
        <v>3922</v>
      </c>
      <c r="I777">
        <v>2126</v>
      </c>
      <c r="J777" s="41">
        <v>1.6400000000000001E-2</v>
      </c>
      <c r="K777" s="42">
        <v>34.866400000000006</v>
      </c>
      <c r="L777" s="43">
        <v>0.73599999999999999</v>
      </c>
      <c r="M777" s="42">
        <v>25.661670400000006</v>
      </c>
      <c r="N777">
        <v>1</v>
      </c>
      <c r="O777" s="43">
        <v>306.43199999999996</v>
      </c>
      <c r="P777" s="42">
        <v>45</v>
      </c>
      <c r="Q777" s="42">
        <v>20</v>
      </c>
      <c r="R777" s="42">
        <v>10.5</v>
      </c>
    </row>
    <row r="778" spans="1:18" x14ac:dyDescent="0.3">
      <c r="A778" t="s">
        <v>3924</v>
      </c>
      <c r="B778" s="17">
        <v>45212</v>
      </c>
      <c r="C778" t="s">
        <v>543</v>
      </c>
      <c r="D778" t="s">
        <v>3928</v>
      </c>
      <c r="E778" t="s">
        <v>3929</v>
      </c>
      <c r="F778" t="s">
        <v>3920</v>
      </c>
      <c r="G778" t="s">
        <v>3921</v>
      </c>
      <c r="H778" t="s">
        <v>3922</v>
      </c>
      <c r="I778">
        <v>1344</v>
      </c>
      <c r="J778" s="41">
        <v>1.7399999999999999E-2</v>
      </c>
      <c r="K778" s="42">
        <v>23.385599999999997</v>
      </c>
      <c r="L778" s="43">
        <v>0.4945</v>
      </c>
      <c r="M778" s="42">
        <v>11.564179199999998</v>
      </c>
      <c r="N778">
        <v>5</v>
      </c>
      <c r="O778" s="43">
        <v>55.103999999999999</v>
      </c>
      <c r="P778" s="42">
        <v>74</v>
      </c>
      <c r="Q778" s="42">
        <v>16</v>
      </c>
      <c r="R778" s="42">
        <v>12</v>
      </c>
    </row>
    <row r="779" spans="1:18" x14ac:dyDescent="0.3">
      <c r="A779" t="s">
        <v>3924</v>
      </c>
      <c r="B779" s="17">
        <v>45213</v>
      </c>
      <c r="C779" t="s">
        <v>543</v>
      </c>
      <c r="D779" t="s">
        <v>3928</v>
      </c>
      <c r="E779" t="s">
        <v>3929</v>
      </c>
      <c r="F779" t="s">
        <v>3920</v>
      </c>
      <c r="G779" t="s">
        <v>3921</v>
      </c>
      <c r="H779" t="s">
        <v>3922</v>
      </c>
      <c r="I779">
        <v>1888</v>
      </c>
      <c r="J779" s="41">
        <v>1.4499999999999999E-2</v>
      </c>
      <c r="K779" s="42">
        <v>27.375999999999998</v>
      </c>
      <c r="L779" s="43">
        <v>1.61</v>
      </c>
      <c r="M779" s="42">
        <v>44.075359999999996</v>
      </c>
      <c r="N779">
        <v>2</v>
      </c>
      <c r="O779" s="43">
        <v>137.08799999999999</v>
      </c>
      <c r="P779" s="42">
        <v>56</v>
      </c>
      <c r="Q779" s="42">
        <v>4</v>
      </c>
      <c r="R779" s="42">
        <v>10.5</v>
      </c>
    </row>
    <row r="780" spans="1:18" x14ac:dyDescent="0.3">
      <c r="A780" t="s">
        <v>3924</v>
      </c>
      <c r="B780" s="17">
        <v>45214</v>
      </c>
      <c r="C780" t="s">
        <v>543</v>
      </c>
      <c r="D780" t="s">
        <v>3928</v>
      </c>
      <c r="E780" t="s">
        <v>3929</v>
      </c>
      <c r="F780" t="s">
        <v>3920</v>
      </c>
      <c r="G780" t="s">
        <v>3921</v>
      </c>
      <c r="H780" t="s">
        <v>3922</v>
      </c>
      <c r="I780">
        <v>1541</v>
      </c>
      <c r="J780" s="41">
        <v>1.84E-2</v>
      </c>
      <c r="K780" s="42">
        <v>28.354399999999998</v>
      </c>
      <c r="L780" s="43">
        <v>1.5294999999999999</v>
      </c>
      <c r="M780" s="42">
        <v>43.368054799999996</v>
      </c>
      <c r="N780">
        <v>5</v>
      </c>
      <c r="O780" s="43">
        <v>366.91199999999998</v>
      </c>
      <c r="P780" s="42">
        <v>48</v>
      </c>
      <c r="Q780" s="42">
        <v>26</v>
      </c>
      <c r="R780" s="42">
        <v>12</v>
      </c>
    </row>
    <row r="781" spans="1:18" x14ac:dyDescent="0.3">
      <c r="A781" t="s">
        <v>3924</v>
      </c>
      <c r="B781" s="17">
        <v>45215</v>
      </c>
      <c r="C781" t="s">
        <v>543</v>
      </c>
      <c r="D781" t="s">
        <v>3928</v>
      </c>
      <c r="E781" t="s">
        <v>3929</v>
      </c>
      <c r="F781" t="s">
        <v>3920</v>
      </c>
      <c r="G781" t="s">
        <v>3921</v>
      </c>
      <c r="H781" t="s">
        <v>3922</v>
      </c>
      <c r="I781">
        <v>2046</v>
      </c>
      <c r="J781" s="41">
        <v>1.67E-2</v>
      </c>
      <c r="K781" s="42">
        <v>34.168199999999999</v>
      </c>
      <c r="L781" s="43">
        <v>0.73599999999999999</v>
      </c>
      <c r="M781" s="42">
        <v>25.147795199999997</v>
      </c>
      <c r="N781">
        <v>2</v>
      </c>
      <c r="O781" s="43">
        <v>114.23999999999998</v>
      </c>
      <c r="P781" s="42">
        <v>54</v>
      </c>
      <c r="Q781" s="42">
        <v>13</v>
      </c>
      <c r="R781" s="42">
        <v>6</v>
      </c>
    </row>
    <row r="782" spans="1:18" x14ac:dyDescent="0.3">
      <c r="A782" t="s">
        <v>3924</v>
      </c>
      <c r="B782" s="17">
        <v>45216</v>
      </c>
      <c r="C782" t="s">
        <v>543</v>
      </c>
      <c r="D782" t="s">
        <v>3928</v>
      </c>
      <c r="E782" t="s">
        <v>3929</v>
      </c>
      <c r="F782" t="s">
        <v>3920</v>
      </c>
      <c r="G782" t="s">
        <v>3921</v>
      </c>
      <c r="H782" t="s">
        <v>3922</v>
      </c>
      <c r="I782">
        <v>1976</v>
      </c>
      <c r="J782" s="41">
        <v>1.9300000000000001E-2</v>
      </c>
      <c r="K782" s="42">
        <v>38.136800000000001</v>
      </c>
      <c r="L782" s="43">
        <v>0.20699999999999999</v>
      </c>
      <c r="M782" s="42">
        <v>7.8943175999999999</v>
      </c>
      <c r="N782">
        <v>2</v>
      </c>
      <c r="O782" s="43">
        <v>199.58399999999997</v>
      </c>
      <c r="P782" s="42">
        <v>59</v>
      </c>
      <c r="Q782" s="42">
        <v>19</v>
      </c>
      <c r="R782" s="42">
        <v>9</v>
      </c>
    </row>
    <row r="783" spans="1:18" x14ac:dyDescent="0.3">
      <c r="A783" t="s">
        <v>3924</v>
      </c>
      <c r="B783" s="17">
        <v>45217</v>
      </c>
      <c r="C783" t="s">
        <v>543</v>
      </c>
      <c r="D783" t="s">
        <v>3928</v>
      </c>
      <c r="E783" t="s">
        <v>3929</v>
      </c>
      <c r="F783" t="s">
        <v>3920</v>
      </c>
      <c r="G783" t="s">
        <v>3921</v>
      </c>
      <c r="H783" t="s">
        <v>3922</v>
      </c>
      <c r="I783">
        <v>1806</v>
      </c>
      <c r="J783" s="41">
        <v>1.7399999999999999E-2</v>
      </c>
      <c r="K783" s="42">
        <v>31.424399999999999</v>
      </c>
      <c r="L783" s="43">
        <v>1.3915</v>
      </c>
      <c r="M783" s="42">
        <v>43.727052599999993</v>
      </c>
      <c r="N783">
        <v>4</v>
      </c>
      <c r="O783" s="43">
        <v>17.28</v>
      </c>
      <c r="P783" s="42">
        <v>53</v>
      </c>
      <c r="Q783" s="42">
        <v>6</v>
      </c>
      <c r="R783" s="42">
        <v>10.5</v>
      </c>
    </row>
    <row r="784" spans="1:18" x14ac:dyDescent="0.3">
      <c r="A784" t="s">
        <v>3924</v>
      </c>
      <c r="B784" s="17">
        <v>45218</v>
      </c>
      <c r="C784" t="s">
        <v>543</v>
      </c>
      <c r="D784" t="s">
        <v>3928</v>
      </c>
      <c r="E784" t="s">
        <v>3929</v>
      </c>
      <c r="F784" t="s">
        <v>3920</v>
      </c>
      <c r="G784" t="s">
        <v>3921</v>
      </c>
      <c r="H784" t="s">
        <v>3922</v>
      </c>
      <c r="I784">
        <v>1858</v>
      </c>
      <c r="J784" s="41">
        <v>1.8100000000000005E-2</v>
      </c>
      <c r="K784" s="42">
        <v>33.62980000000001</v>
      </c>
      <c r="L784" s="43">
        <v>0.72450000000000003</v>
      </c>
      <c r="M784" s="42">
        <v>24.364790100000008</v>
      </c>
      <c r="N784">
        <v>4</v>
      </c>
      <c r="O784" s="43">
        <v>18.240000000000002</v>
      </c>
      <c r="P784" s="42">
        <v>41</v>
      </c>
      <c r="Q784" s="42">
        <v>4</v>
      </c>
      <c r="R784" s="42">
        <v>7.5</v>
      </c>
    </row>
    <row r="785" spans="1:18" x14ac:dyDescent="0.3">
      <c r="A785" t="s">
        <v>3924</v>
      </c>
      <c r="B785" s="17">
        <v>45219</v>
      </c>
      <c r="C785" t="s">
        <v>543</v>
      </c>
      <c r="D785" t="s">
        <v>3928</v>
      </c>
      <c r="E785" t="s">
        <v>3929</v>
      </c>
      <c r="F785" t="s">
        <v>3920</v>
      </c>
      <c r="G785" t="s">
        <v>3921</v>
      </c>
      <c r="H785" t="s">
        <v>3922</v>
      </c>
      <c r="I785">
        <v>1581</v>
      </c>
      <c r="J785" s="41">
        <v>1.5800000000000002E-2</v>
      </c>
      <c r="K785" s="42">
        <v>24.979800000000001</v>
      </c>
      <c r="L785" s="43">
        <v>1.012</v>
      </c>
      <c r="M785" s="42">
        <v>25.2795576</v>
      </c>
      <c r="N785">
        <v>7</v>
      </c>
      <c r="O785" s="43">
        <v>111.55200000000001</v>
      </c>
      <c r="P785" s="42">
        <v>39</v>
      </c>
      <c r="Q785" s="42">
        <v>24</v>
      </c>
      <c r="R785" s="42">
        <v>7.5</v>
      </c>
    </row>
    <row r="786" spans="1:18" x14ac:dyDescent="0.3">
      <c r="A786" t="s">
        <v>3924</v>
      </c>
      <c r="B786" s="17">
        <v>45220</v>
      </c>
      <c r="C786" t="s">
        <v>543</v>
      </c>
      <c r="D786" t="s">
        <v>3928</v>
      </c>
      <c r="E786" t="s">
        <v>3929</v>
      </c>
      <c r="F786" t="s">
        <v>3920</v>
      </c>
      <c r="G786" t="s">
        <v>3921</v>
      </c>
      <c r="H786" t="s">
        <v>3922</v>
      </c>
      <c r="I786">
        <v>1705</v>
      </c>
      <c r="J786" s="41">
        <v>2.0000000000000004E-2</v>
      </c>
      <c r="K786" s="42">
        <v>34.100000000000009</v>
      </c>
      <c r="L786" s="43">
        <v>0.91999999999999982</v>
      </c>
      <c r="M786" s="42">
        <v>31.372</v>
      </c>
      <c r="N786">
        <v>5</v>
      </c>
      <c r="O786" s="43">
        <v>59.135999999999996</v>
      </c>
      <c r="P786" s="42">
        <v>30</v>
      </c>
      <c r="Q786" s="42">
        <v>27</v>
      </c>
      <c r="R786" s="42">
        <v>13.5</v>
      </c>
    </row>
    <row r="787" spans="1:18" x14ac:dyDescent="0.3">
      <c r="A787" t="s">
        <v>3924</v>
      </c>
      <c r="B787" s="17">
        <v>45221</v>
      </c>
      <c r="C787" t="s">
        <v>543</v>
      </c>
      <c r="D787" t="s">
        <v>3928</v>
      </c>
      <c r="E787" t="s">
        <v>3929</v>
      </c>
      <c r="F787" t="s">
        <v>3920</v>
      </c>
      <c r="G787" t="s">
        <v>3921</v>
      </c>
      <c r="H787" t="s">
        <v>3922</v>
      </c>
      <c r="I787">
        <v>1619</v>
      </c>
      <c r="J787" s="41">
        <v>1.9200000000000002E-2</v>
      </c>
      <c r="K787" s="42">
        <v>31.084800000000001</v>
      </c>
      <c r="L787" s="43">
        <v>1.2994999999999999</v>
      </c>
      <c r="M787" s="42">
        <v>40.394697600000001</v>
      </c>
      <c r="N787">
        <v>6</v>
      </c>
      <c r="O787" s="43">
        <v>358.84800000000001</v>
      </c>
      <c r="P787" s="42">
        <v>66</v>
      </c>
      <c r="Q787" s="42">
        <v>11</v>
      </c>
      <c r="R787" s="42">
        <v>3</v>
      </c>
    </row>
    <row r="788" spans="1:18" x14ac:dyDescent="0.3">
      <c r="A788" t="s">
        <v>3924</v>
      </c>
      <c r="B788" s="17">
        <v>45222</v>
      </c>
      <c r="C788" t="s">
        <v>543</v>
      </c>
      <c r="D788" t="s">
        <v>3928</v>
      </c>
      <c r="E788" t="s">
        <v>3929</v>
      </c>
      <c r="F788" t="s">
        <v>3920</v>
      </c>
      <c r="G788" t="s">
        <v>3921</v>
      </c>
      <c r="H788" t="s">
        <v>3922</v>
      </c>
      <c r="I788">
        <v>1420</v>
      </c>
      <c r="J788" s="41">
        <v>1.84E-2</v>
      </c>
      <c r="K788" s="42">
        <v>26.128</v>
      </c>
      <c r="L788" s="43">
        <v>0.49449999999999988</v>
      </c>
      <c r="M788" s="42">
        <v>12.920295999999997</v>
      </c>
      <c r="N788">
        <v>6</v>
      </c>
      <c r="O788" s="43">
        <v>34.56</v>
      </c>
      <c r="P788" s="42">
        <v>59</v>
      </c>
      <c r="Q788" s="42">
        <v>17</v>
      </c>
      <c r="R788" s="42">
        <v>1.5</v>
      </c>
    </row>
    <row r="789" spans="1:18" x14ac:dyDescent="0.3">
      <c r="A789" t="s">
        <v>3924</v>
      </c>
      <c r="B789" s="17">
        <v>45223</v>
      </c>
      <c r="C789" t="s">
        <v>543</v>
      </c>
      <c r="D789" t="s">
        <v>3928</v>
      </c>
      <c r="E789" t="s">
        <v>3929</v>
      </c>
      <c r="F789" t="s">
        <v>3920</v>
      </c>
      <c r="G789" t="s">
        <v>3921</v>
      </c>
      <c r="H789" t="s">
        <v>3922</v>
      </c>
      <c r="I789">
        <v>1600</v>
      </c>
      <c r="J789" s="41">
        <v>1.9300000000000001E-2</v>
      </c>
      <c r="K789" s="42">
        <v>30.880000000000003</v>
      </c>
      <c r="L789" s="43">
        <v>1.2535000000000001</v>
      </c>
      <c r="M789" s="42">
        <v>38.708080000000002</v>
      </c>
      <c r="N789">
        <v>5</v>
      </c>
      <c r="O789" s="43">
        <v>147.16800000000001</v>
      </c>
      <c r="P789" s="42">
        <v>52</v>
      </c>
      <c r="Q789" s="42">
        <v>20</v>
      </c>
      <c r="R789" s="42">
        <v>12</v>
      </c>
    </row>
    <row r="790" spans="1:18" x14ac:dyDescent="0.3">
      <c r="A790" t="s">
        <v>3924</v>
      </c>
      <c r="B790" s="17">
        <v>45224</v>
      </c>
      <c r="C790" t="s">
        <v>543</v>
      </c>
      <c r="D790" t="s">
        <v>3928</v>
      </c>
      <c r="E790" t="s">
        <v>3929</v>
      </c>
      <c r="F790" t="s">
        <v>3920</v>
      </c>
      <c r="G790" t="s">
        <v>3921</v>
      </c>
      <c r="H790" t="s">
        <v>3922</v>
      </c>
      <c r="I790">
        <v>1925</v>
      </c>
      <c r="J790" s="41">
        <v>1.6800000000000002E-2</v>
      </c>
      <c r="K790" s="42">
        <v>32.340000000000003</v>
      </c>
      <c r="L790" s="43">
        <v>1.1729999999999998</v>
      </c>
      <c r="M790" s="42">
        <v>37.934819999999995</v>
      </c>
      <c r="N790">
        <v>7</v>
      </c>
      <c r="O790" s="43">
        <v>100.8</v>
      </c>
      <c r="P790" s="42">
        <v>35</v>
      </c>
      <c r="Q790" s="42">
        <v>7</v>
      </c>
      <c r="R790" s="42">
        <v>16.5</v>
      </c>
    </row>
    <row r="791" spans="1:18" x14ac:dyDescent="0.3">
      <c r="A791" t="s">
        <v>3924</v>
      </c>
      <c r="B791" s="17">
        <v>45225</v>
      </c>
      <c r="C791" t="s">
        <v>543</v>
      </c>
      <c r="D791" t="s">
        <v>3928</v>
      </c>
      <c r="E791" t="s">
        <v>3929</v>
      </c>
      <c r="F791" t="s">
        <v>3920</v>
      </c>
      <c r="G791" t="s">
        <v>3921</v>
      </c>
      <c r="H791" t="s">
        <v>3922</v>
      </c>
      <c r="I791">
        <v>1937</v>
      </c>
      <c r="J791" s="41">
        <v>1.9200000000000002E-2</v>
      </c>
      <c r="K791" s="42">
        <v>37.190400000000004</v>
      </c>
      <c r="L791" s="43">
        <v>1.4489999999999998</v>
      </c>
      <c r="M791" s="42">
        <v>53.888889599999999</v>
      </c>
      <c r="N791">
        <v>4</v>
      </c>
      <c r="O791" s="43">
        <v>346.08</v>
      </c>
      <c r="P791" s="42">
        <v>57</v>
      </c>
      <c r="Q791" s="42">
        <v>21</v>
      </c>
      <c r="R791" s="42">
        <v>15</v>
      </c>
    </row>
    <row r="792" spans="1:18" x14ac:dyDescent="0.3">
      <c r="A792" t="s">
        <v>3924</v>
      </c>
      <c r="B792" s="17">
        <v>45226</v>
      </c>
      <c r="C792" t="s">
        <v>543</v>
      </c>
      <c r="D792" t="s">
        <v>3928</v>
      </c>
      <c r="E792" t="s">
        <v>3929</v>
      </c>
      <c r="F792" t="s">
        <v>3920</v>
      </c>
      <c r="G792" t="s">
        <v>3921</v>
      </c>
      <c r="H792" t="s">
        <v>3922</v>
      </c>
      <c r="I792">
        <v>1391</v>
      </c>
      <c r="J792" s="41">
        <v>1.6400000000000001E-2</v>
      </c>
      <c r="K792" s="42">
        <v>22.8124</v>
      </c>
      <c r="L792" s="43">
        <v>1.5524999999999998</v>
      </c>
      <c r="M792" s="42">
        <v>35.416250999999995</v>
      </c>
      <c r="N792">
        <v>8</v>
      </c>
      <c r="O792" s="43">
        <v>215.04</v>
      </c>
      <c r="P792" s="42">
        <v>61</v>
      </c>
      <c r="Q792" s="42">
        <v>0</v>
      </c>
      <c r="R792" s="42">
        <v>6</v>
      </c>
    </row>
    <row r="793" spans="1:18" x14ac:dyDescent="0.3">
      <c r="A793" t="s">
        <v>3924</v>
      </c>
      <c r="B793" s="17">
        <v>45227</v>
      </c>
      <c r="C793" t="s">
        <v>543</v>
      </c>
      <c r="D793" t="s">
        <v>3928</v>
      </c>
      <c r="E793" t="s">
        <v>3929</v>
      </c>
      <c r="F793" t="s">
        <v>3920</v>
      </c>
      <c r="G793" t="s">
        <v>3921</v>
      </c>
      <c r="H793" t="s">
        <v>3922</v>
      </c>
      <c r="I793">
        <v>1836</v>
      </c>
      <c r="J793" s="41">
        <v>1.2800000000000002E-2</v>
      </c>
      <c r="K793" s="42">
        <v>23.500800000000005</v>
      </c>
      <c r="L793" s="43">
        <v>0.45999999999999985</v>
      </c>
      <c r="M793" s="42">
        <v>10.810367999999999</v>
      </c>
      <c r="N793">
        <v>2</v>
      </c>
      <c r="O793" s="43">
        <v>232.51199999999997</v>
      </c>
      <c r="P793" s="42">
        <v>59</v>
      </c>
      <c r="Q793" s="42">
        <v>22</v>
      </c>
      <c r="R793" s="42">
        <v>13.5</v>
      </c>
    </row>
    <row r="794" spans="1:18" x14ac:dyDescent="0.3">
      <c r="A794" t="s">
        <v>3924</v>
      </c>
      <c r="B794" s="17">
        <v>45228</v>
      </c>
      <c r="C794" t="s">
        <v>543</v>
      </c>
      <c r="D794" t="s">
        <v>3928</v>
      </c>
      <c r="E794" t="s">
        <v>3929</v>
      </c>
      <c r="F794" t="s">
        <v>3920</v>
      </c>
      <c r="G794" t="s">
        <v>3921</v>
      </c>
      <c r="H794" t="s">
        <v>3922</v>
      </c>
      <c r="I794">
        <v>1621</v>
      </c>
      <c r="J794" s="41">
        <v>1.8100000000000002E-2</v>
      </c>
      <c r="K794" s="42">
        <v>29.340100000000003</v>
      </c>
      <c r="L794" s="43">
        <v>0.50600000000000001</v>
      </c>
      <c r="M794" s="42">
        <v>14.846090600000002</v>
      </c>
      <c r="N794">
        <v>2</v>
      </c>
      <c r="O794" s="43">
        <v>170.68800000000002</v>
      </c>
      <c r="P794" s="42">
        <v>92</v>
      </c>
      <c r="Q794" s="42">
        <v>31</v>
      </c>
      <c r="R794" s="42">
        <v>7.5</v>
      </c>
    </row>
    <row r="795" spans="1:18" x14ac:dyDescent="0.3">
      <c r="A795" t="s">
        <v>3924</v>
      </c>
      <c r="B795" s="17">
        <v>45229</v>
      </c>
      <c r="C795" t="s">
        <v>543</v>
      </c>
      <c r="D795" t="s">
        <v>3928</v>
      </c>
      <c r="E795" t="s">
        <v>3929</v>
      </c>
      <c r="F795" t="s">
        <v>3920</v>
      </c>
      <c r="G795" t="s">
        <v>3921</v>
      </c>
      <c r="H795" t="s">
        <v>3922</v>
      </c>
      <c r="I795">
        <v>1534</v>
      </c>
      <c r="J795" s="41">
        <v>1.9300000000000005E-2</v>
      </c>
      <c r="K795" s="42">
        <v>29.606200000000008</v>
      </c>
      <c r="L795" s="43">
        <v>1.0695000000000001</v>
      </c>
      <c r="M795" s="42">
        <v>31.663830900000011</v>
      </c>
      <c r="N795">
        <v>7</v>
      </c>
      <c r="O795" s="43">
        <v>98.112000000000009</v>
      </c>
      <c r="P795" s="42">
        <v>48</v>
      </c>
      <c r="Q795" s="42">
        <v>22</v>
      </c>
      <c r="R795" s="42">
        <v>12</v>
      </c>
    </row>
    <row r="796" spans="1:18" x14ac:dyDescent="0.3">
      <c r="A796" t="s">
        <v>3924</v>
      </c>
      <c r="B796" s="17">
        <v>45230</v>
      </c>
      <c r="C796" t="s">
        <v>543</v>
      </c>
      <c r="D796" t="s">
        <v>3928</v>
      </c>
      <c r="E796" t="s">
        <v>3929</v>
      </c>
      <c r="F796" t="s">
        <v>3920</v>
      </c>
      <c r="G796" t="s">
        <v>3921</v>
      </c>
      <c r="H796" t="s">
        <v>3922</v>
      </c>
      <c r="I796">
        <v>2206</v>
      </c>
      <c r="J796" s="41">
        <v>1.4600000000000002E-2</v>
      </c>
      <c r="K796" s="42">
        <v>32.207600000000006</v>
      </c>
      <c r="L796" s="43">
        <v>1.1040000000000001</v>
      </c>
      <c r="M796" s="42">
        <v>35.55719040000001</v>
      </c>
      <c r="N796">
        <v>3</v>
      </c>
      <c r="O796" s="43">
        <v>105.504</v>
      </c>
      <c r="P796" s="42">
        <v>66</v>
      </c>
      <c r="Q796" s="42">
        <v>24</v>
      </c>
      <c r="R796" s="42">
        <v>16.5</v>
      </c>
    </row>
    <row r="797" spans="1:18" x14ac:dyDescent="0.3">
      <c r="A797" t="s">
        <v>3924</v>
      </c>
      <c r="B797" s="17">
        <v>45231</v>
      </c>
      <c r="C797" t="s">
        <v>543</v>
      </c>
      <c r="D797" t="s">
        <v>3928</v>
      </c>
      <c r="E797" t="s">
        <v>3929</v>
      </c>
      <c r="F797" t="s">
        <v>3920</v>
      </c>
      <c r="G797" t="s">
        <v>3921</v>
      </c>
      <c r="H797" t="s">
        <v>3922</v>
      </c>
      <c r="I797">
        <v>1465</v>
      </c>
      <c r="J797" s="41">
        <v>1.8999999999999996E-2</v>
      </c>
      <c r="K797" s="42">
        <v>27.834999999999994</v>
      </c>
      <c r="L797" s="43">
        <v>1.012</v>
      </c>
      <c r="M797" s="42">
        <v>28.169019999999993</v>
      </c>
      <c r="N797">
        <v>5</v>
      </c>
      <c r="O797" s="43">
        <v>249.98399999999998</v>
      </c>
      <c r="P797" s="42">
        <v>39</v>
      </c>
      <c r="Q797" s="42">
        <v>12</v>
      </c>
      <c r="R797" s="42">
        <v>13.5</v>
      </c>
    </row>
    <row r="798" spans="1:18" x14ac:dyDescent="0.3">
      <c r="A798" t="s">
        <v>3924</v>
      </c>
      <c r="B798" s="17">
        <v>45232</v>
      </c>
      <c r="C798" t="s">
        <v>543</v>
      </c>
      <c r="D798" t="s">
        <v>3928</v>
      </c>
      <c r="E798" t="s">
        <v>3929</v>
      </c>
      <c r="F798" t="s">
        <v>3920</v>
      </c>
      <c r="G798" t="s">
        <v>3921</v>
      </c>
      <c r="H798" t="s">
        <v>3922</v>
      </c>
      <c r="I798">
        <v>1674</v>
      </c>
      <c r="J798" s="41">
        <v>2.18E-2</v>
      </c>
      <c r="K798" s="42">
        <v>36.493200000000002</v>
      </c>
      <c r="L798" s="43">
        <v>1.3569999999999998</v>
      </c>
      <c r="M798" s="42">
        <v>49.521272399999994</v>
      </c>
      <c r="N798">
        <v>4</v>
      </c>
      <c r="O798" s="43">
        <v>149.184</v>
      </c>
      <c r="P798" s="42">
        <v>26</v>
      </c>
      <c r="Q798" s="42">
        <v>15</v>
      </c>
      <c r="R798" s="42">
        <v>4.5</v>
      </c>
    </row>
    <row r="799" spans="1:18" x14ac:dyDescent="0.3">
      <c r="A799" t="s">
        <v>3924</v>
      </c>
      <c r="B799" s="17">
        <v>45233</v>
      </c>
      <c r="C799" t="s">
        <v>543</v>
      </c>
      <c r="D799" t="s">
        <v>3928</v>
      </c>
      <c r="E799" t="s">
        <v>3929</v>
      </c>
      <c r="F799" t="s">
        <v>3920</v>
      </c>
      <c r="G799" t="s">
        <v>3921</v>
      </c>
      <c r="H799" t="s">
        <v>3922</v>
      </c>
      <c r="I799">
        <v>1327</v>
      </c>
      <c r="J799" s="41">
        <v>1.4100000000000001E-2</v>
      </c>
      <c r="K799" s="42">
        <v>18.710700000000003</v>
      </c>
      <c r="L799" s="43">
        <v>1.2189999999999999</v>
      </c>
      <c r="M799" s="42">
        <v>22.808343300000001</v>
      </c>
      <c r="N799">
        <v>6</v>
      </c>
      <c r="O799" s="43">
        <v>127.008</v>
      </c>
      <c r="P799" s="42">
        <v>36</v>
      </c>
      <c r="Q799" s="42">
        <v>11</v>
      </c>
      <c r="R799" s="42">
        <v>6</v>
      </c>
    </row>
    <row r="800" spans="1:18" x14ac:dyDescent="0.3">
      <c r="A800" t="s">
        <v>3924</v>
      </c>
      <c r="B800" s="17">
        <v>45234</v>
      </c>
      <c r="C800" t="s">
        <v>543</v>
      </c>
      <c r="D800" t="s">
        <v>3928</v>
      </c>
      <c r="E800" t="s">
        <v>3929</v>
      </c>
      <c r="F800" t="s">
        <v>3920</v>
      </c>
      <c r="G800" t="s">
        <v>3921</v>
      </c>
      <c r="H800" t="s">
        <v>3922</v>
      </c>
      <c r="I800">
        <v>1554</v>
      </c>
      <c r="J800" s="41">
        <v>1.9900000000000001E-2</v>
      </c>
      <c r="K800" s="42">
        <v>30.924600000000002</v>
      </c>
      <c r="L800" s="43">
        <v>0.51749999999999996</v>
      </c>
      <c r="M800" s="42">
        <v>16.003480499999998</v>
      </c>
      <c r="N800">
        <v>7</v>
      </c>
      <c r="O800" s="43">
        <v>90.047999999999988</v>
      </c>
      <c r="P800" s="42">
        <v>25</v>
      </c>
      <c r="Q800" s="42">
        <v>13</v>
      </c>
      <c r="R800" s="42">
        <v>13.5</v>
      </c>
    </row>
    <row r="801" spans="1:18" x14ac:dyDescent="0.3">
      <c r="A801" t="s">
        <v>3924</v>
      </c>
      <c r="B801" s="17">
        <v>45235</v>
      </c>
      <c r="C801" t="s">
        <v>543</v>
      </c>
      <c r="D801" t="s">
        <v>3928</v>
      </c>
      <c r="E801" t="s">
        <v>3929</v>
      </c>
      <c r="F801" t="s">
        <v>3920</v>
      </c>
      <c r="G801" t="s">
        <v>3921</v>
      </c>
      <c r="H801" t="s">
        <v>3922</v>
      </c>
      <c r="I801">
        <v>2016</v>
      </c>
      <c r="J801" s="41">
        <v>2.1299999999999999E-2</v>
      </c>
      <c r="K801" s="42">
        <v>42.940799999999996</v>
      </c>
      <c r="L801" s="43">
        <v>0.14949999999999999</v>
      </c>
      <c r="M801" s="42">
        <v>6.4196495999999987</v>
      </c>
      <c r="N801">
        <v>2</v>
      </c>
      <c r="O801" s="43">
        <v>56.64</v>
      </c>
      <c r="P801" s="42">
        <v>46</v>
      </c>
      <c r="Q801" s="42">
        <v>6</v>
      </c>
      <c r="R801" s="42">
        <v>9</v>
      </c>
    </row>
    <row r="802" spans="1:18" x14ac:dyDescent="0.3">
      <c r="A802" t="s">
        <v>3924</v>
      </c>
      <c r="B802" s="17">
        <v>45236</v>
      </c>
      <c r="C802" t="s">
        <v>543</v>
      </c>
      <c r="D802" t="s">
        <v>3928</v>
      </c>
      <c r="E802" t="s">
        <v>3929</v>
      </c>
      <c r="F802" t="s">
        <v>3920</v>
      </c>
      <c r="G802" t="s">
        <v>3921</v>
      </c>
      <c r="H802" t="s">
        <v>3922</v>
      </c>
      <c r="I802">
        <v>2060</v>
      </c>
      <c r="J802" s="41">
        <v>2.06E-2</v>
      </c>
      <c r="K802" s="42">
        <v>42.436</v>
      </c>
      <c r="L802" s="43">
        <v>0.88549999999999995</v>
      </c>
      <c r="M802" s="42">
        <v>37.577078</v>
      </c>
      <c r="N802">
        <v>5</v>
      </c>
      <c r="O802" s="43">
        <v>227.136</v>
      </c>
      <c r="P802" s="42">
        <v>35</v>
      </c>
      <c r="Q802" s="42">
        <v>9</v>
      </c>
      <c r="R802" s="42">
        <v>15</v>
      </c>
    </row>
    <row r="803" spans="1:18" x14ac:dyDescent="0.3">
      <c r="A803" t="s">
        <v>3924</v>
      </c>
      <c r="B803" s="17">
        <v>45237</v>
      </c>
      <c r="C803" t="s">
        <v>543</v>
      </c>
      <c r="D803" t="s">
        <v>3928</v>
      </c>
      <c r="E803" t="s">
        <v>3929</v>
      </c>
      <c r="F803" t="s">
        <v>3920</v>
      </c>
      <c r="G803" t="s">
        <v>3921</v>
      </c>
      <c r="H803" t="s">
        <v>3922</v>
      </c>
      <c r="I803">
        <v>1233</v>
      </c>
      <c r="J803" s="41">
        <v>2.1500000000000002E-2</v>
      </c>
      <c r="K803" s="42">
        <v>26.509500000000003</v>
      </c>
      <c r="L803" s="43">
        <v>0.41399999999999998</v>
      </c>
      <c r="M803" s="42">
        <v>10.974933</v>
      </c>
      <c r="N803">
        <v>4</v>
      </c>
      <c r="O803" s="43">
        <v>67.2</v>
      </c>
      <c r="P803" s="42">
        <v>27</v>
      </c>
      <c r="Q803" s="42">
        <v>22</v>
      </c>
      <c r="R803" s="42">
        <v>9</v>
      </c>
    </row>
    <row r="804" spans="1:18" x14ac:dyDescent="0.3">
      <c r="A804" t="s">
        <v>3924</v>
      </c>
      <c r="B804" s="17">
        <v>45238</v>
      </c>
      <c r="C804" t="s">
        <v>543</v>
      </c>
      <c r="D804" t="s">
        <v>3928</v>
      </c>
      <c r="E804" t="s">
        <v>3929</v>
      </c>
      <c r="F804" t="s">
        <v>3920</v>
      </c>
      <c r="G804" t="s">
        <v>3921</v>
      </c>
      <c r="H804" t="s">
        <v>3922</v>
      </c>
      <c r="I804">
        <v>1829</v>
      </c>
      <c r="J804" s="41">
        <v>1.8500000000000003E-2</v>
      </c>
      <c r="K804" s="42">
        <v>33.836500000000008</v>
      </c>
      <c r="L804" s="43">
        <v>1.0349999999999999</v>
      </c>
      <c r="M804" s="42">
        <v>35.020777500000008</v>
      </c>
      <c r="N804">
        <v>4</v>
      </c>
      <c r="O804" s="43">
        <v>514.75200000000007</v>
      </c>
      <c r="P804" s="42">
        <v>42</v>
      </c>
      <c r="Q804" s="42">
        <v>29</v>
      </c>
      <c r="R804" s="42">
        <v>13.5</v>
      </c>
    </row>
    <row r="805" spans="1:18" x14ac:dyDescent="0.3">
      <c r="A805" t="s">
        <v>3924</v>
      </c>
      <c r="B805" s="17">
        <v>45239</v>
      </c>
      <c r="C805" t="s">
        <v>543</v>
      </c>
      <c r="D805" t="s">
        <v>3928</v>
      </c>
      <c r="E805" t="s">
        <v>3929</v>
      </c>
      <c r="F805" t="s">
        <v>3920</v>
      </c>
      <c r="G805" t="s">
        <v>3921</v>
      </c>
      <c r="H805" t="s">
        <v>3922</v>
      </c>
      <c r="I805">
        <v>1849</v>
      </c>
      <c r="J805" s="41">
        <v>1.4800000000000001E-2</v>
      </c>
      <c r="K805" s="42">
        <v>27.365200000000002</v>
      </c>
      <c r="L805" s="43">
        <v>1.4144999999999999</v>
      </c>
      <c r="M805" s="42">
        <v>38.708075399999998</v>
      </c>
      <c r="N805">
        <v>3</v>
      </c>
      <c r="O805" s="43">
        <v>289.63199999999995</v>
      </c>
      <c r="P805" s="42">
        <v>73</v>
      </c>
      <c r="Q805" s="42">
        <v>21</v>
      </c>
      <c r="R805" s="42">
        <v>7.5</v>
      </c>
    </row>
    <row r="806" spans="1:18" x14ac:dyDescent="0.3">
      <c r="A806" t="s">
        <v>3924</v>
      </c>
      <c r="B806" s="17">
        <v>45240</v>
      </c>
      <c r="C806" t="s">
        <v>543</v>
      </c>
      <c r="D806" t="s">
        <v>3928</v>
      </c>
      <c r="E806" t="s">
        <v>3929</v>
      </c>
      <c r="F806" t="s">
        <v>3920</v>
      </c>
      <c r="G806" t="s">
        <v>3921</v>
      </c>
      <c r="H806" t="s">
        <v>3922</v>
      </c>
      <c r="I806">
        <v>1687</v>
      </c>
      <c r="J806" s="41">
        <v>1.8500000000000003E-2</v>
      </c>
      <c r="K806" s="42">
        <v>31.209500000000006</v>
      </c>
      <c r="L806" s="43">
        <v>1.3109999999999999</v>
      </c>
      <c r="M806" s="42">
        <v>40.915654500000002</v>
      </c>
      <c r="N806">
        <v>5</v>
      </c>
      <c r="O806" s="43">
        <v>187.488</v>
      </c>
      <c r="P806" s="42">
        <v>81</v>
      </c>
      <c r="Q806" s="42">
        <v>27</v>
      </c>
      <c r="R806" s="42">
        <v>15</v>
      </c>
    </row>
    <row r="807" spans="1:18" x14ac:dyDescent="0.3">
      <c r="A807" t="s">
        <v>3924</v>
      </c>
      <c r="B807" s="17">
        <v>45241</v>
      </c>
      <c r="C807" t="s">
        <v>543</v>
      </c>
      <c r="D807" t="s">
        <v>3928</v>
      </c>
      <c r="E807" t="s">
        <v>3929</v>
      </c>
      <c r="F807" t="s">
        <v>3920</v>
      </c>
      <c r="G807" t="s">
        <v>3921</v>
      </c>
      <c r="H807" t="s">
        <v>3922</v>
      </c>
      <c r="I807">
        <v>1597</v>
      </c>
      <c r="J807" s="41">
        <v>1.35E-2</v>
      </c>
      <c r="K807" s="42">
        <v>21.5595</v>
      </c>
      <c r="L807" s="43">
        <v>0.51749999999999996</v>
      </c>
      <c r="M807" s="42">
        <v>11.157041249999999</v>
      </c>
      <c r="N807">
        <v>6</v>
      </c>
      <c r="O807" s="43">
        <v>405.21600000000001</v>
      </c>
      <c r="P807" s="42">
        <v>32</v>
      </c>
      <c r="Q807" s="42">
        <v>8</v>
      </c>
      <c r="R807" s="42">
        <v>12</v>
      </c>
    </row>
    <row r="808" spans="1:18" x14ac:dyDescent="0.3">
      <c r="A808" t="s">
        <v>3924</v>
      </c>
      <c r="B808" s="17">
        <v>45242</v>
      </c>
      <c r="C808" t="s">
        <v>543</v>
      </c>
      <c r="D808" t="s">
        <v>3928</v>
      </c>
      <c r="E808" t="s">
        <v>3929</v>
      </c>
      <c r="F808" t="s">
        <v>3920</v>
      </c>
      <c r="G808" t="s">
        <v>3921</v>
      </c>
      <c r="H808" t="s">
        <v>3922</v>
      </c>
      <c r="I808">
        <v>2167</v>
      </c>
      <c r="J808" s="41">
        <v>2.0200000000000003E-2</v>
      </c>
      <c r="K808" s="42">
        <v>43.773400000000002</v>
      </c>
      <c r="L808" s="43">
        <v>0.35649999999999998</v>
      </c>
      <c r="M808" s="42">
        <v>15.605217100000001</v>
      </c>
      <c r="N808">
        <v>2</v>
      </c>
      <c r="O808" s="43">
        <v>88.703999999999994</v>
      </c>
      <c r="P808" s="42">
        <v>51</v>
      </c>
      <c r="Q808" s="42">
        <v>17</v>
      </c>
      <c r="R808" s="42">
        <v>16.5</v>
      </c>
    </row>
    <row r="809" spans="1:18" x14ac:dyDescent="0.3">
      <c r="A809" t="s">
        <v>3924</v>
      </c>
      <c r="B809" s="17">
        <v>45243</v>
      </c>
      <c r="C809" t="s">
        <v>543</v>
      </c>
      <c r="D809" t="s">
        <v>3928</v>
      </c>
      <c r="E809" t="s">
        <v>3929</v>
      </c>
      <c r="F809" t="s">
        <v>3920</v>
      </c>
      <c r="G809" t="s">
        <v>3921</v>
      </c>
      <c r="H809" t="s">
        <v>3922</v>
      </c>
      <c r="I809">
        <v>1777</v>
      </c>
      <c r="J809" s="41">
        <v>1.9299999999999998E-2</v>
      </c>
      <c r="K809" s="42">
        <v>34.296099999999996</v>
      </c>
      <c r="L809" s="43">
        <v>0.69000000000000006</v>
      </c>
      <c r="M809" s="42">
        <v>23.664308999999999</v>
      </c>
      <c r="N809">
        <v>8</v>
      </c>
      <c r="O809" s="43">
        <v>163.29599999999996</v>
      </c>
      <c r="P809" s="42">
        <v>78</v>
      </c>
      <c r="Q809" s="42">
        <v>15</v>
      </c>
      <c r="R809" s="42">
        <v>12</v>
      </c>
    </row>
    <row r="810" spans="1:18" x14ac:dyDescent="0.3">
      <c r="A810" t="s">
        <v>3924</v>
      </c>
      <c r="B810" s="17">
        <v>45244</v>
      </c>
      <c r="C810" t="s">
        <v>543</v>
      </c>
      <c r="D810" t="s">
        <v>3928</v>
      </c>
      <c r="E810" t="s">
        <v>3929</v>
      </c>
      <c r="F810" t="s">
        <v>3920</v>
      </c>
      <c r="G810" t="s">
        <v>3921</v>
      </c>
      <c r="H810" t="s">
        <v>3922</v>
      </c>
      <c r="I810">
        <v>1353</v>
      </c>
      <c r="J810" s="41">
        <v>1.9400000000000001E-2</v>
      </c>
      <c r="K810" s="42">
        <v>26.248200000000001</v>
      </c>
      <c r="L810" s="43">
        <v>1.4834999999999998</v>
      </c>
      <c r="M810" s="42">
        <v>38.939204699999998</v>
      </c>
      <c r="N810">
        <v>6</v>
      </c>
      <c r="O810" s="43">
        <v>262.75200000000001</v>
      </c>
      <c r="P810" s="42">
        <v>54</v>
      </c>
      <c r="Q810" s="42">
        <v>23</v>
      </c>
      <c r="R810" s="42">
        <v>1.5</v>
      </c>
    </row>
    <row r="811" spans="1:18" x14ac:dyDescent="0.3">
      <c r="A811" t="s">
        <v>3924</v>
      </c>
      <c r="B811" s="17">
        <v>45245</v>
      </c>
      <c r="C811" t="s">
        <v>543</v>
      </c>
      <c r="D811" t="s">
        <v>3928</v>
      </c>
      <c r="E811" t="s">
        <v>3929</v>
      </c>
      <c r="F811" t="s">
        <v>3920</v>
      </c>
      <c r="G811" t="s">
        <v>3921</v>
      </c>
      <c r="H811" t="s">
        <v>3922</v>
      </c>
      <c r="I811">
        <v>2080</v>
      </c>
      <c r="J811" s="41">
        <v>1.5899999999999997E-2</v>
      </c>
      <c r="K811" s="42">
        <v>33.071999999999996</v>
      </c>
      <c r="L811" s="43">
        <v>0.42549999999999988</v>
      </c>
      <c r="M811" s="42">
        <v>14.072135999999993</v>
      </c>
      <c r="N811">
        <v>8</v>
      </c>
      <c r="O811" s="43">
        <v>122.30399999999997</v>
      </c>
      <c r="P811" s="42">
        <v>89</v>
      </c>
      <c r="Q811" s="42">
        <v>29</v>
      </c>
      <c r="R811" s="42">
        <v>15</v>
      </c>
    </row>
    <row r="812" spans="1:18" x14ac:dyDescent="0.3">
      <c r="A812" t="s">
        <v>3924</v>
      </c>
      <c r="B812" s="17">
        <v>45246</v>
      </c>
      <c r="C812" t="s">
        <v>543</v>
      </c>
      <c r="D812" t="s">
        <v>3928</v>
      </c>
      <c r="E812" t="s">
        <v>3929</v>
      </c>
      <c r="F812" t="s">
        <v>3920</v>
      </c>
      <c r="G812" t="s">
        <v>3921</v>
      </c>
      <c r="H812" t="s">
        <v>3922</v>
      </c>
      <c r="I812">
        <v>2098</v>
      </c>
      <c r="J812" s="41">
        <v>1.5900000000000001E-2</v>
      </c>
      <c r="K812" s="42">
        <v>33.358200000000004</v>
      </c>
      <c r="L812" s="43">
        <v>1.4375</v>
      </c>
      <c r="M812" s="42">
        <v>47.952412500000008</v>
      </c>
      <c r="N812">
        <v>3</v>
      </c>
      <c r="O812" s="43">
        <v>483.84</v>
      </c>
      <c r="P812" s="42">
        <v>36</v>
      </c>
      <c r="Q812" s="42">
        <v>29</v>
      </c>
      <c r="R812" s="42">
        <v>13.5</v>
      </c>
    </row>
    <row r="813" spans="1:18" x14ac:dyDescent="0.3">
      <c r="A813" t="s">
        <v>3924</v>
      </c>
      <c r="B813" s="17">
        <v>45247</v>
      </c>
      <c r="C813" t="s">
        <v>543</v>
      </c>
      <c r="D813" t="s">
        <v>3928</v>
      </c>
      <c r="E813" t="s">
        <v>3929</v>
      </c>
      <c r="F813" t="s">
        <v>3920</v>
      </c>
      <c r="G813" t="s">
        <v>3921</v>
      </c>
      <c r="H813" t="s">
        <v>3922</v>
      </c>
      <c r="I813">
        <v>1693</v>
      </c>
      <c r="J813" s="41">
        <v>1.7800000000000003E-2</v>
      </c>
      <c r="K813" s="42">
        <v>30.135400000000004</v>
      </c>
      <c r="L813" s="43">
        <v>0.88549999999999995</v>
      </c>
      <c r="M813" s="42">
        <v>26.684896700000003</v>
      </c>
      <c r="N813">
        <v>2</v>
      </c>
      <c r="O813" s="43">
        <v>55.103999999999999</v>
      </c>
      <c r="P813" s="42">
        <v>44</v>
      </c>
      <c r="Q813" s="42">
        <v>6</v>
      </c>
      <c r="R813" s="42">
        <v>6</v>
      </c>
    </row>
    <row r="814" spans="1:18" x14ac:dyDescent="0.3">
      <c r="A814" t="s">
        <v>3924</v>
      </c>
      <c r="B814" s="17">
        <v>45248</v>
      </c>
      <c r="C814" t="s">
        <v>543</v>
      </c>
      <c r="D814" t="s">
        <v>3928</v>
      </c>
      <c r="E814" t="s">
        <v>3929</v>
      </c>
      <c r="F814" t="s">
        <v>3920</v>
      </c>
      <c r="G814" t="s">
        <v>3921</v>
      </c>
      <c r="H814" t="s">
        <v>3922</v>
      </c>
      <c r="I814">
        <v>2060</v>
      </c>
      <c r="J814" s="41">
        <v>1.4700000000000001E-2</v>
      </c>
      <c r="K814" s="42">
        <v>30.282000000000004</v>
      </c>
      <c r="L814" s="43">
        <v>1.1385000000000001</v>
      </c>
      <c r="M814" s="42">
        <v>34.476057000000004</v>
      </c>
      <c r="N814">
        <v>7</v>
      </c>
      <c r="O814" s="43">
        <v>369.59999999999997</v>
      </c>
      <c r="P814" s="42">
        <v>38</v>
      </c>
      <c r="Q814" s="42">
        <v>7</v>
      </c>
      <c r="R814" s="42">
        <v>10.5</v>
      </c>
    </row>
    <row r="815" spans="1:18" x14ac:dyDescent="0.3">
      <c r="A815" t="s">
        <v>3924</v>
      </c>
      <c r="B815" s="17">
        <v>45249</v>
      </c>
      <c r="C815" t="s">
        <v>543</v>
      </c>
      <c r="D815" t="s">
        <v>3928</v>
      </c>
      <c r="E815" t="s">
        <v>3929</v>
      </c>
      <c r="F815" t="s">
        <v>3920</v>
      </c>
      <c r="G815" t="s">
        <v>3921</v>
      </c>
      <c r="H815" t="s">
        <v>3922</v>
      </c>
      <c r="I815">
        <v>1684</v>
      </c>
      <c r="J815" s="41">
        <v>1.9099999999999999E-2</v>
      </c>
      <c r="K815" s="42">
        <v>32.164400000000001</v>
      </c>
      <c r="L815" s="43">
        <v>1.2189999999999999</v>
      </c>
      <c r="M815" s="42">
        <v>39.208403599999997</v>
      </c>
      <c r="N815">
        <v>3</v>
      </c>
      <c r="O815" s="43">
        <v>163.29599999999996</v>
      </c>
      <c r="P815" s="42">
        <v>69</v>
      </c>
      <c r="Q815" s="42">
        <v>26</v>
      </c>
      <c r="R815" s="42">
        <v>10.5</v>
      </c>
    </row>
    <row r="816" spans="1:18" x14ac:dyDescent="0.3">
      <c r="A816" t="s">
        <v>3924</v>
      </c>
      <c r="B816" s="17">
        <v>45250</v>
      </c>
      <c r="C816" t="s">
        <v>543</v>
      </c>
      <c r="D816" t="s">
        <v>3928</v>
      </c>
      <c r="E816" t="s">
        <v>3929</v>
      </c>
      <c r="F816" t="s">
        <v>3920</v>
      </c>
      <c r="G816" t="s">
        <v>3921</v>
      </c>
      <c r="H816" t="s">
        <v>3922</v>
      </c>
      <c r="I816">
        <v>1154</v>
      </c>
      <c r="J816" s="41">
        <v>1.2300000000000002E-2</v>
      </c>
      <c r="K816" s="42">
        <v>14.194200000000002</v>
      </c>
      <c r="L816" s="43">
        <v>1.3915</v>
      </c>
      <c r="M816" s="42">
        <v>19.751229300000002</v>
      </c>
      <c r="N816">
        <v>8</v>
      </c>
      <c r="O816" s="43">
        <v>149.184</v>
      </c>
      <c r="P816" s="42">
        <v>56</v>
      </c>
      <c r="Q816" s="42">
        <v>3</v>
      </c>
      <c r="R816" s="42">
        <v>13.5</v>
      </c>
    </row>
    <row r="817" spans="1:18" x14ac:dyDescent="0.3">
      <c r="A817" t="s">
        <v>3924</v>
      </c>
      <c r="B817" s="17">
        <v>45251</v>
      </c>
      <c r="C817" t="s">
        <v>543</v>
      </c>
      <c r="D817" t="s">
        <v>3928</v>
      </c>
      <c r="E817" t="s">
        <v>3929</v>
      </c>
      <c r="F817" t="s">
        <v>3920</v>
      </c>
      <c r="G817" t="s">
        <v>3921</v>
      </c>
      <c r="H817" t="s">
        <v>3922</v>
      </c>
      <c r="I817">
        <v>1981</v>
      </c>
      <c r="J817" s="41">
        <v>0.02</v>
      </c>
      <c r="K817" s="42">
        <v>39.619999999999997</v>
      </c>
      <c r="L817" s="43">
        <v>1.3225</v>
      </c>
      <c r="M817" s="42">
        <v>52.397449999999999</v>
      </c>
      <c r="N817">
        <v>3</v>
      </c>
      <c r="O817" s="43">
        <v>215.71199999999999</v>
      </c>
      <c r="P817" s="42">
        <v>38</v>
      </c>
      <c r="Q817" s="42">
        <v>13</v>
      </c>
      <c r="R817" s="42">
        <v>12</v>
      </c>
    </row>
    <row r="818" spans="1:18" x14ac:dyDescent="0.3">
      <c r="A818" t="s">
        <v>3924</v>
      </c>
      <c r="B818" s="17">
        <v>45252</v>
      </c>
      <c r="C818" t="s">
        <v>543</v>
      </c>
      <c r="D818" t="s">
        <v>3928</v>
      </c>
      <c r="E818" t="s">
        <v>3929</v>
      </c>
      <c r="F818" t="s">
        <v>3920</v>
      </c>
      <c r="G818" t="s">
        <v>3921</v>
      </c>
      <c r="H818" t="s">
        <v>3922</v>
      </c>
      <c r="I818">
        <v>1312</v>
      </c>
      <c r="J818" s="41">
        <v>1.38E-2</v>
      </c>
      <c r="K818" s="42">
        <v>18.105599999999999</v>
      </c>
      <c r="L818" s="43">
        <v>1.403</v>
      </c>
      <c r="M818" s="42">
        <v>25.4021568</v>
      </c>
      <c r="N818">
        <v>5</v>
      </c>
      <c r="O818" s="43">
        <v>204.28800000000001</v>
      </c>
      <c r="P818" s="42">
        <v>49</v>
      </c>
      <c r="Q818" s="42">
        <v>8</v>
      </c>
      <c r="R818" s="42">
        <v>13.5</v>
      </c>
    </row>
    <row r="819" spans="1:18" x14ac:dyDescent="0.3">
      <c r="A819" t="s">
        <v>3924</v>
      </c>
      <c r="B819" s="17">
        <v>45253</v>
      </c>
      <c r="C819" t="s">
        <v>543</v>
      </c>
      <c r="D819" t="s">
        <v>3928</v>
      </c>
      <c r="E819" t="s">
        <v>3929</v>
      </c>
      <c r="F819" t="s">
        <v>3920</v>
      </c>
      <c r="G819" t="s">
        <v>3921</v>
      </c>
      <c r="H819" t="s">
        <v>3922</v>
      </c>
      <c r="I819">
        <v>2234</v>
      </c>
      <c r="J819" s="41">
        <v>1.7399999999999999E-2</v>
      </c>
      <c r="K819" s="42">
        <v>38.871600000000001</v>
      </c>
      <c r="L819" s="43">
        <v>1.3224999999999998</v>
      </c>
      <c r="M819" s="42">
        <v>51.407690999999993</v>
      </c>
      <c r="N819">
        <v>4</v>
      </c>
      <c r="O819" s="43">
        <v>174.72</v>
      </c>
      <c r="P819" s="42">
        <v>65</v>
      </c>
      <c r="Q819" s="42">
        <v>17</v>
      </c>
      <c r="R819" s="42">
        <v>10.5</v>
      </c>
    </row>
    <row r="820" spans="1:18" x14ac:dyDescent="0.3">
      <c r="A820" t="s">
        <v>3924</v>
      </c>
      <c r="B820" s="17">
        <v>45254</v>
      </c>
      <c r="C820" t="s">
        <v>543</v>
      </c>
      <c r="D820" t="s">
        <v>3928</v>
      </c>
      <c r="E820" t="s">
        <v>3929</v>
      </c>
      <c r="F820" t="s">
        <v>3920</v>
      </c>
      <c r="G820" t="s">
        <v>3921</v>
      </c>
      <c r="H820" t="s">
        <v>3922</v>
      </c>
      <c r="I820">
        <v>2121</v>
      </c>
      <c r="J820" s="41">
        <v>1.6399999999999998E-2</v>
      </c>
      <c r="K820" s="42">
        <v>34.784399999999998</v>
      </c>
      <c r="L820" s="43">
        <v>1.5525</v>
      </c>
      <c r="M820" s="42">
        <v>54.002780999999999</v>
      </c>
      <c r="N820">
        <v>5</v>
      </c>
      <c r="O820" s="43">
        <v>463.67999999999995</v>
      </c>
      <c r="P820" s="42">
        <v>46</v>
      </c>
      <c r="Q820" s="42">
        <v>25</v>
      </c>
      <c r="R820" s="42">
        <v>7.5</v>
      </c>
    </row>
    <row r="821" spans="1:18" x14ac:dyDescent="0.3">
      <c r="A821" t="s">
        <v>3924</v>
      </c>
      <c r="B821" s="17">
        <v>45255</v>
      </c>
      <c r="C821" t="s">
        <v>543</v>
      </c>
      <c r="D821" t="s">
        <v>3928</v>
      </c>
      <c r="E821" t="s">
        <v>3929</v>
      </c>
      <c r="F821" t="s">
        <v>3920</v>
      </c>
      <c r="G821" t="s">
        <v>3921</v>
      </c>
      <c r="H821" t="s">
        <v>3922</v>
      </c>
      <c r="I821">
        <v>1384</v>
      </c>
      <c r="J821" s="41">
        <v>1.9200000000000002E-2</v>
      </c>
      <c r="K821" s="42">
        <v>26.572800000000001</v>
      </c>
      <c r="L821" s="43">
        <v>1.472</v>
      </c>
      <c r="M821" s="42">
        <v>39.1151616</v>
      </c>
      <c r="N821">
        <v>7</v>
      </c>
      <c r="O821" s="43">
        <v>137.08799999999999</v>
      </c>
      <c r="P821" s="42">
        <v>46</v>
      </c>
      <c r="Q821" s="42">
        <v>28</v>
      </c>
      <c r="R821" s="42">
        <v>9</v>
      </c>
    </row>
    <row r="822" spans="1:18" x14ac:dyDescent="0.3">
      <c r="A822" t="s">
        <v>3924</v>
      </c>
      <c r="B822" s="17">
        <v>45256</v>
      </c>
      <c r="C822" t="s">
        <v>543</v>
      </c>
      <c r="D822" t="s">
        <v>3928</v>
      </c>
      <c r="E822" t="s">
        <v>3929</v>
      </c>
      <c r="F822" t="s">
        <v>3920</v>
      </c>
      <c r="G822" t="s">
        <v>3921</v>
      </c>
      <c r="H822" t="s">
        <v>3922</v>
      </c>
      <c r="I822">
        <v>1966</v>
      </c>
      <c r="J822" s="41">
        <v>1.6199999999999999E-2</v>
      </c>
      <c r="K822" s="42">
        <v>31.8492</v>
      </c>
      <c r="L822" s="43">
        <v>1.357</v>
      </c>
      <c r="M822" s="42">
        <v>43.219364399999996</v>
      </c>
      <c r="N822">
        <v>6</v>
      </c>
      <c r="O822" s="43">
        <v>122.976</v>
      </c>
      <c r="P822" s="42">
        <v>76</v>
      </c>
      <c r="Q822" s="42">
        <v>7</v>
      </c>
      <c r="R822" s="42">
        <v>10.5</v>
      </c>
    </row>
    <row r="823" spans="1:18" x14ac:dyDescent="0.3">
      <c r="A823" t="s">
        <v>3924</v>
      </c>
      <c r="B823" s="17">
        <v>45257</v>
      </c>
      <c r="C823" t="s">
        <v>543</v>
      </c>
      <c r="D823" t="s">
        <v>3928</v>
      </c>
      <c r="E823" t="s">
        <v>3929</v>
      </c>
      <c r="F823" t="s">
        <v>3920</v>
      </c>
      <c r="G823" t="s">
        <v>3921</v>
      </c>
      <c r="H823" t="s">
        <v>3922</v>
      </c>
      <c r="I823">
        <v>2007</v>
      </c>
      <c r="J823" s="41">
        <v>1.5699999999999999E-2</v>
      </c>
      <c r="K823" s="42">
        <v>31.509899999999998</v>
      </c>
      <c r="L823" s="43">
        <v>0.65549999999999997</v>
      </c>
      <c r="M823" s="42">
        <v>20.654739449999997</v>
      </c>
      <c r="N823">
        <v>5</v>
      </c>
      <c r="O823" s="43">
        <v>502.65599999999989</v>
      </c>
      <c r="P823" s="42">
        <v>62</v>
      </c>
      <c r="Q823" s="42">
        <v>9</v>
      </c>
      <c r="R823" s="42">
        <v>12</v>
      </c>
    </row>
    <row r="824" spans="1:18" x14ac:dyDescent="0.3">
      <c r="A824" t="s">
        <v>3924</v>
      </c>
      <c r="B824" s="17">
        <v>45258</v>
      </c>
      <c r="C824" t="s">
        <v>543</v>
      </c>
      <c r="D824" t="s">
        <v>3928</v>
      </c>
      <c r="E824" t="s">
        <v>3929</v>
      </c>
      <c r="F824" t="s">
        <v>3920</v>
      </c>
      <c r="G824" t="s">
        <v>3921</v>
      </c>
      <c r="H824" t="s">
        <v>3922</v>
      </c>
      <c r="I824">
        <v>1125</v>
      </c>
      <c r="J824" s="41">
        <v>2.0799999999999999E-2</v>
      </c>
      <c r="K824" s="42">
        <v>23.4</v>
      </c>
      <c r="L824" s="43">
        <v>0.81649999999999989</v>
      </c>
      <c r="M824" s="42">
        <v>19.106099999999998</v>
      </c>
      <c r="N824">
        <v>6</v>
      </c>
      <c r="O824" s="43">
        <v>164.64</v>
      </c>
      <c r="P824" s="42">
        <v>85</v>
      </c>
      <c r="Q824" s="42">
        <v>25</v>
      </c>
      <c r="R824" s="42">
        <v>15</v>
      </c>
    </row>
    <row r="825" spans="1:18" x14ac:dyDescent="0.3">
      <c r="A825" t="s">
        <v>3924</v>
      </c>
      <c r="B825" s="17">
        <v>45259</v>
      </c>
      <c r="C825" t="s">
        <v>543</v>
      </c>
      <c r="D825" t="s">
        <v>3928</v>
      </c>
      <c r="E825" t="s">
        <v>3929</v>
      </c>
      <c r="F825" t="s">
        <v>3920</v>
      </c>
      <c r="G825" t="s">
        <v>3921</v>
      </c>
      <c r="H825" t="s">
        <v>3922</v>
      </c>
      <c r="I825">
        <v>1347</v>
      </c>
      <c r="J825" s="41">
        <v>1.3899999999999999E-2</v>
      </c>
      <c r="K825" s="42">
        <v>18.723299999999998</v>
      </c>
      <c r="L825" s="43">
        <v>0.21849999999999994</v>
      </c>
      <c r="M825" s="42">
        <v>4.0910410499999985</v>
      </c>
      <c r="N825">
        <v>7</v>
      </c>
      <c r="O825" s="43">
        <v>241.24799999999999</v>
      </c>
      <c r="P825" s="42">
        <v>79</v>
      </c>
      <c r="Q825" s="42">
        <v>26</v>
      </c>
      <c r="R825" s="42">
        <v>10.5</v>
      </c>
    </row>
    <row r="826" spans="1:18" x14ac:dyDescent="0.3">
      <c r="A826" t="s">
        <v>3924</v>
      </c>
      <c r="B826" s="17">
        <v>45260</v>
      </c>
      <c r="C826" t="s">
        <v>543</v>
      </c>
      <c r="D826" t="s">
        <v>3928</v>
      </c>
      <c r="E826" t="s">
        <v>3929</v>
      </c>
      <c r="F826" t="s">
        <v>3920</v>
      </c>
      <c r="G826" t="s">
        <v>3921</v>
      </c>
      <c r="H826" t="s">
        <v>3922</v>
      </c>
      <c r="I826">
        <v>1576</v>
      </c>
      <c r="J826" s="41">
        <v>1.6899999999999998E-2</v>
      </c>
      <c r="K826" s="42">
        <v>26.634399999999996</v>
      </c>
      <c r="L826" s="43">
        <v>0.91999999999999993</v>
      </c>
      <c r="M826" s="42">
        <v>24.503647999999995</v>
      </c>
      <c r="N826">
        <v>4</v>
      </c>
      <c r="O826" s="43">
        <v>104.83199999999999</v>
      </c>
      <c r="P826" s="42">
        <v>66</v>
      </c>
      <c r="Q826" s="42">
        <v>6</v>
      </c>
      <c r="R826" s="42">
        <v>3</v>
      </c>
    </row>
    <row r="827" spans="1:18" x14ac:dyDescent="0.3">
      <c r="A827" t="s">
        <v>3916</v>
      </c>
      <c r="B827" s="17">
        <v>44986</v>
      </c>
      <c r="C827" t="s">
        <v>3917</v>
      </c>
      <c r="D827" t="s">
        <v>3918</v>
      </c>
      <c r="E827" t="s">
        <v>3919</v>
      </c>
      <c r="F827" t="s">
        <v>3920</v>
      </c>
      <c r="G827" t="s">
        <v>3921</v>
      </c>
      <c r="H827" t="s">
        <v>3876</v>
      </c>
      <c r="I827">
        <v>691.80000000000007</v>
      </c>
      <c r="J827" s="41">
        <v>1.6100000000000003E-2</v>
      </c>
      <c r="K827" s="42">
        <v>11.137980000000002</v>
      </c>
      <c r="L827" s="43">
        <v>0.94299999999999995</v>
      </c>
      <c r="M827" s="42">
        <v>10.503115140000002</v>
      </c>
      <c r="N827">
        <v>7</v>
      </c>
      <c r="O827" s="43">
        <v>0</v>
      </c>
      <c r="P827" s="42">
        <v>36</v>
      </c>
      <c r="Q827" s="42">
        <v>4</v>
      </c>
      <c r="R827" s="42">
        <v>9</v>
      </c>
    </row>
    <row r="828" spans="1:18" x14ac:dyDescent="0.3">
      <c r="A828" t="s">
        <v>3916</v>
      </c>
      <c r="B828" s="17">
        <v>44987</v>
      </c>
      <c r="C828" t="s">
        <v>3917</v>
      </c>
      <c r="D828" t="s">
        <v>3918</v>
      </c>
      <c r="E828" t="s">
        <v>3919</v>
      </c>
      <c r="F828" t="s">
        <v>3920</v>
      </c>
      <c r="G828" t="s">
        <v>3921</v>
      </c>
      <c r="H828" t="s">
        <v>3876</v>
      </c>
      <c r="I828">
        <v>699</v>
      </c>
      <c r="J828" s="41">
        <v>1.2800000000000001E-2</v>
      </c>
      <c r="K828" s="42">
        <v>8.9472000000000005</v>
      </c>
      <c r="L828" s="43">
        <v>2.3115000000000001</v>
      </c>
      <c r="M828" s="42">
        <v>20.681452800000002</v>
      </c>
      <c r="N828">
        <v>1</v>
      </c>
      <c r="O828" s="43">
        <v>57.599999999999994</v>
      </c>
      <c r="P828" s="42">
        <v>80</v>
      </c>
      <c r="Q828" s="42">
        <v>9</v>
      </c>
      <c r="R828" s="42">
        <v>10.5</v>
      </c>
    </row>
    <row r="829" spans="1:18" x14ac:dyDescent="0.3">
      <c r="A829" t="s">
        <v>3916</v>
      </c>
      <c r="B829" s="17">
        <v>44988</v>
      </c>
      <c r="C829" t="s">
        <v>3917</v>
      </c>
      <c r="D829" t="s">
        <v>3918</v>
      </c>
      <c r="E829" t="s">
        <v>3919</v>
      </c>
      <c r="F829" t="s">
        <v>3920</v>
      </c>
      <c r="G829" t="s">
        <v>3921</v>
      </c>
      <c r="H829" t="s">
        <v>3876</v>
      </c>
      <c r="I829">
        <v>1192.8000000000002</v>
      </c>
      <c r="J829" s="41">
        <v>1.2E-2</v>
      </c>
      <c r="K829" s="42">
        <v>14.313600000000003</v>
      </c>
      <c r="L829" s="43">
        <v>0.88549999999999995</v>
      </c>
      <c r="M829" s="42">
        <v>12.674692800000003</v>
      </c>
      <c r="N829">
        <v>8</v>
      </c>
      <c r="O829" s="43">
        <v>0</v>
      </c>
      <c r="P829" s="42">
        <v>57</v>
      </c>
      <c r="Q829" s="42">
        <v>7</v>
      </c>
      <c r="R829" s="42">
        <v>3</v>
      </c>
    </row>
    <row r="830" spans="1:18" x14ac:dyDescent="0.3">
      <c r="A830" t="s">
        <v>3916</v>
      </c>
      <c r="B830" s="17">
        <v>44989</v>
      </c>
      <c r="C830" t="s">
        <v>3917</v>
      </c>
      <c r="D830" t="s">
        <v>3918</v>
      </c>
      <c r="E830" t="s">
        <v>3919</v>
      </c>
      <c r="F830" t="s">
        <v>3920</v>
      </c>
      <c r="G830" t="s">
        <v>3921</v>
      </c>
      <c r="H830" t="s">
        <v>3876</v>
      </c>
      <c r="I830">
        <v>549.40000000000009</v>
      </c>
      <c r="J830" s="41">
        <v>1.2399999999999998E-2</v>
      </c>
      <c r="K830" s="42">
        <v>6.8125599999999995</v>
      </c>
      <c r="L830" s="43">
        <v>1.081</v>
      </c>
      <c r="M830" s="42">
        <v>7.3643773599999989</v>
      </c>
      <c r="N830">
        <v>8</v>
      </c>
      <c r="O830" s="43">
        <v>95.423999999999992</v>
      </c>
      <c r="P830" s="42">
        <v>69</v>
      </c>
      <c r="Q830" s="42">
        <v>1</v>
      </c>
      <c r="R830" s="42">
        <v>1.5</v>
      </c>
    </row>
    <row r="831" spans="1:18" x14ac:dyDescent="0.3">
      <c r="A831" t="s">
        <v>3916</v>
      </c>
      <c r="B831" s="17">
        <v>44990</v>
      </c>
      <c r="C831" t="s">
        <v>3917</v>
      </c>
      <c r="D831" t="s">
        <v>3918</v>
      </c>
      <c r="E831" t="s">
        <v>3919</v>
      </c>
      <c r="F831" t="s">
        <v>3920</v>
      </c>
      <c r="G831" t="s">
        <v>3921</v>
      </c>
      <c r="H831" t="s">
        <v>3876</v>
      </c>
      <c r="I831">
        <v>1096.6000000000001</v>
      </c>
      <c r="J831" s="41">
        <v>1.1899999999999999E-2</v>
      </c>
      <c r="K831" s="42">
        <v>13.04954</v>
      </c>
      <c r="L831" s="43">
        <v>1.3684999999999998</v>
      </c>
      <c r="M831" s="42">
        <v>17.85829549</v>
      </c>
      <c r="N831">
        <v>1</v>
      </c>
      <c r="O831" s="43">
        <v>80.639999999999986</v>
      </c>
      <c r="P831" s="42">
        <v>61</v>
      </c>
      <c r="Q831" s="42">
        <v>6</v>
      </c>
      <c r="R831" s="42">
        <v>1.5</v>
      </c>
    </row>
    <row r="832" spans="1:18" x14ac:dyDescent="0.3">
      <c r="A832" t="s">
        <v>3916</v>
      </c>
      <c r="B832" s="17">
        <v>44991</v>
      </c>
      <c r="C832" t="s">
        <v>3917</v>
      </c>
      <c r="D832" t="s">
        <v>3918</v>
      </c>
      <c r="E832" t="s">
        <v>3919</v>
      </c>
      <c r="F832" t="s">
        <v>3920</v>
      </c>
      <c r="G832" t="s">
        <v>3921</v>
      </c>
      <c r="H832" t="s">
        <v>3876</v>
      </c>
      <c r="I832">
        <v>1267.2</v>
      </c>
      <c r="J832" s="41">
        <v>1.2200000000000001E-2</v>
      </c>
      <c r="K832" s="42">
        <v>15.459840000000002</v>
      </c>
      <c r="L832" s="43">
        <v>0.97749999999999981</v>
      </c>
      <c r="M832" s="42">
        <v>15.111993599999998</v>
      </c>
      <c r="N832">
        <v>8</v>
      </c>
      <c r="O832" s="43">
        <v>0</v>
      </c>
      <c r="P832" s="42">
        <v>43</v>
      </c>
      <c r="Q832" s="42">
        <v>6</v>
      </c>
      <c r="R832" s="42">
        <v>7.5</v>
      </c>
    </row>
    <row r="833" spans="1:18" x14ac:dyDescent="0.3">
      <c r="A833" t="s">
        <v>3916</v>
      </c>
      <c r="B833" s="17">
        <v>44992</v>
      </c>
      <c r="C833" t="s">
        <v>3917</v>
      </c>
      <c r="D833" t="s">
        <v>3918</v>
      </c>
      <c r="E833" t="s">
        <v>3919</v>
      </c>
      <c r="F833" t="s">
        <v>3920</v>
      </c>
      <c r="G833" t="s">
        <v>3921</v>
      </c>
      <c r="H833" t="s">
        <v>3876</v>
      </c>
      <c r="I833">
        <v>562.80000000000007</v>
      </c>
      <c r="J833" s="41">
        <v>1.4199999999999999E-2</v>
      </c>
      <c r="K833" s="42">
        <v>7.9917600000000002</v>
      </c>
      <c r="L833" s="43">
        <v>2.2080000000000002</v>
      </c>
      <c r="M833" s="42">
        <v>17.645806080000003</v>
      </c>
      <c r="N833">
        <v>4</v>
      </c>
      <c r="O833" s="43">
        <v>172.03199999999998</v>
      </c>
      <c r="P833" s="42">
        <v>46</v>
      </c>
      <c r="Q833" s="42">
        <v>7</v>
      </c>
      <c r="R833" s="42">
        <v>4.5</v>
      </c>
    </row>
    <row r="834" spans="1:18" x14ac:dyDescent="0.3">
      <c r="A834" t="s">
        <v>3916</v>
      </c>
      <c r="B834" s="17">
        <v>44993</v>
      </c>
      <c r="C834" t="s">
        <v>3917</v>
      </c>
      <c r="D834" t="s">
        <v>3918</v>
      </c>
      <c r="E834" t="s">
        <v>3919</v>
      </c>
      <c r="F834" t="s">
        <v>3920</v>
      </c>
      <c r="G834" t="s">
        <v>3921</v>
      </c>
      <c r="H834" t="s">
        <v>3876</v>
      </c>
      <c r="I834">
        <v>861.40000000000009</v>
      </c>
      <c r="J834" s="41">
        <v>1.1599999999999999E-2</v>
      </c>
      <c r="K834" s="42">
        <v>9.9922400000000007</v>
      </c>
      <c r="L834" s="43">
        <v>2.0469999999999997</v>
      </c>
      <c r="M834" s="42">
        <v>20.45411528</v>
      </c>
      <c r="N834">
        <v>8</v>
      </c>
      <c r="O834" s="43">
        <v>131.71199999999999</v>
      </c>
      <c r="P834" s="42">
        <v>28</v>
      </c>
      <c r="Q834" s="42">
        <v>7</v>
      </c>
      <c r="R834" s="42">
        <v>3</v>
      </c>
    </row>
    <row r="835" spans="1:18" x14ac:dyDescent="0.3">
      <c r="A835" t="s">
        <v>3916</v>
      </c>
      <c r="B835" s="17">
        <v>44994</v>
      </c>
      <c r="C835" t="s">
        <v>3917</v>
      </c>
      <c r="D835" t="s">
        <v>3918</v>
      </c>
      <c r="E835" t="s">
        <v>3919</v>
      </c>
      <c r="F835" t="s">
        <v>3920</v>
      </c>
      <c r="G835" t="s">
        <v>3921</v>
      </c>
      <c r="H835" t="s">
        <v>3876</v>
      </c>
      <c r="I835">
        <v>1032.8000000000002</v>
      </c>
      <c r="J835" s="41">
        <v>1.7399999999999999E-2</v>
      </c>
      <c r="K835" s="42">
        <v>17.970720000000004</v>
      </c>
      <c r="L835" s="43">
        <v>2.2425000000000002</v>
      </c>
      <c r="M835" s="42">
        <v>40.29933960000001</v>
      </c>
      <c r="N835">
        <v>1</v>
      </c>
      <c r="O835" s="43">
        <v>88.703999999999994</v>
      </c>
      <c r="P835" s="42">
        <v>56</v>
      </c>
      <c r="Q835" s="42">
        <v>9</v>
      </c>
      <c r="R835" s="42">
        <v>6</v>
      </c>
    </row>
    <row r="836" spans="1:18" x14ac:dyDescent="0.3">
      <c r="A836" t="s">
        <v>3916</v>
      </c>
      <c r="B836" s="17">
        <v>44995</v>
      </c>
      <c r="C836" t="s">
        <v>3917</v>
      </c>
      <c r="D836" t="s">
        <v>3918</v>
      </c>
      <c r="E836" t="s">
        <v>3919</v>
      </c>
      <c r="F836" t="s">
        <v>3920</v>
      </c>
      <c r="G836" t="s">
        <v>3921</v>
      </c>
      <c r="H836" t="s">
        <v>3876</v>
      </c>
      <c r="I836">
        <v>941.2</v>
      </c>
      <c r="J836" s="41">
        <v>1.61E-2</v>
      </c>
      <c r="K836" s="42">
        <v>15.153320000000001</v>
      </c>
      <c r="L836" s="43">
        <v>1.8169999999999999</v>
      </c>
      <c r="M836" s="42">
        <v>27.53358244</v>
      </c>
      <c r="N836">
        <v>9</v>
      </c>
      <c r="O836" s="43">
        <v>92.736000000000004</v>
      </c>
      <c r="P836" s="42">
        <v>81</v>
      </c>
      <c r="Q836" s="42">
        <v>4</v>
      </c>
      <c r="R836" s="42">
        <v>9</v>
      </c>
    </row>
    <row r="837" spans="1:18" x14ac:dyDescent="0.3">
      <c r="A837" t="s">
        <v>3916</v>
      </c>
      <c r="B837" s="17">
        <v>44996</v>
      </c>
      <c r="C837" t="s">
        <v>3917</v>
      </c>
      <c r="D837" t="s">
        <v>3918</v>
      </c>
      <c r="E837" t="s">
        <v>3919</v>
      </c>
      <c r="F837" t="s">
        <v>3920</v>
      </c>
      <c r="G837" t="s">
        <v>3921</v>
      </c>
      <c r="H837" t="s">
        <v>3876</v>
      </c>
      <c r="I837">
        <v>512</v>
      </c>
      <c r="J837" s="41">
        <v>1.5699999999999999E-2</v>
      </c>
      <c r="K837" s="42">
        <v>8.0383999999999993</v>
      </c>
      <c r="L837" s="43">
        <v>1.2765</v>
      </c>
      <c r="M837" s="42">
        <v>10.261017599999999</v>
      </c>
      <c r="N837">
        <v>6</v>
      </c>
      <c r="O837" s="43">
        <v>174.72</v>
      </c>
      <c r="P837" s="42">
        <v>47</v>
      </c>
      <c r="Q837" s="42">
        <v>3</v>
      </c>
      <c r="R837" s="42">
        <v>3</v>
      </c>
    </row>
    <row r="838" spans="1:18" x14ac:dyDescent="0.3">
      <c r="A838" t="s">
        <v>3916</v>
      </c>
      <c r="B838" s="17">
        <v>44997</v>
      </c>
      <c r="C838" t="s">
        <v>3917</v>
      </c>
      <c r="D838" t="s">
        <v>3918</v>
      </c>
      <c r="E838" t="s">
        <v>3919</v>
      </c>
      <c r="F838" t="s">
        <v>3920</v>
      </c>
      <c r="G838" t="s">
        <v>3921</v>
      </c>
      <c r="H838" t="s">
        <v>3876</v>
      </c>
      <c r="I838">
        <v>1137.4000000000001</v>
      </c>
      <c r="J838" s="41">
        <v>1.66E-2</v>
      </c>
      <c r="K838" s="42">
        <v>18.880840000000003</v>
      </c>
      <c r="L838" s="43">
        <v>0.29899999999999999</v>
      </c>
      <c r="M838" s="42">
        <v>5.6453711600000007</v>
      </c>
      <c r="N838">
        <v>2</v>
      </c>
      <c r="O838" s="43">
        <v>49.727999999999994</v>
      </c>
      <c r="P838" s="42">
        <v>26</v>
      </c>
      <c r="Q838" s="42">
        <v>2</v>
      </c>
      <c r="R838" s="42">
        <v>9</v>
      </c>
    </row>
    <row r="839" spans="1:18" x14ac:dyDescent="0.3">
      <c r="A839" t="s">
        <v>3916</v>
      </c>
      <c r="B839" s="17">
        <v>44998</v>
      </c>
      <c r="C839" t="s">
        <v>3917</v>
      </c>
      <c r="D839" t="s">
        <v>3918</v>
      </c>
      <c r="E839" t="s">
        <v>3919</v>
      </c>
      <c r="F839" t="s">
        <v>3920</v>
      </c>
      <c r="G839" t="s">
        <v>3921</v>
      </c>
      <c r="H839" t="s">
        <v>3876</v>
      </c>
      <c r="I839">
        <v>964.60000000000014</v>
      </c>
      <c r="J839" s="41">
        <v>1.38E-2</v>
      </c>
      <c r="K839" s="42">
        <v>13.311480000000001</v>
      </c>
      <c r="L839" s="43">
        <v>1.8169999999999999</v>
      </c>
      <c r="M839" s="42">
        <v>24.186959160000001</v>
      </c>
      <c r="N839">
        <v>6</v>
      </c>
      <c r="O839" s="43">
        <v>0</v>
      </c>
      <c r="P839" s="42">
        <v>23</v>
      </c>
      <c r="Q839" s="42">
        <v>5</v>
      </c>
      <c r="R839" s="42">
        <v>7.5</v>
      </c>
    </row>
    <row r="840" spans="1:18" x14ac:dyDescent="0.3">
      <c r="A840" t="s">
        <v>3916</v>
      </c>
      <c r="B840" s="17">
        <v>44999</v>
      </c>
      <c r="C840" t="s">
        <v>3917</v>
      </c>
      <c r="D840" t="s">
        <v>3918</v>
      </c>
      <c r="E840" t="s">
        <v>3919</v>
      </c>
      <c r="F840" t="s">
        <v>3920</v>
      </c>
      <c r="G840" t="s">
        <v>3921</v>
      </c>
      <c r="H840" t="s">
        <v>3876</v>
      </c>
      <c r="I840">
        <v>490.80000000000007</v>
      </c>
      <c r="J840" s="41">
        <v>1.17E-2</v>
      </c>
      <c r="K840" s="42">
        <v>5.7423600000000006</v>
      </c>
      <c r="L840" s="43">
        <v>1.6214999999999997</v>
      </c>
      <c r="M840" s="42">
        <v>9.31123674</v>
      </c>
      <c r="N840">
        <v>7</v>
      </c>
      <c r="O840" s="43">
        <v>114.23999999999998</v>
      </c>
      <c r="P840" s="42">
        <v>67</v>
      </c>
      <c r="Q840" s="42">
        <v>9</v>
      </c>
      <c r="R840" s="42">
        <v>4.5</v>
      </c>
    </row>
    <row r="841" spans="1:18" x14ac:dyDescent="0.3">
      <c r="A841" t="s">
        <v>3916</v>
      </c>
      <c r="B841" s="17">
        <v>45000</v>
      </c>
      <c r="C841" t="s">
        <v>3917</v>
      </c>
      <c r="D841" t="s">
        <v>3918</v>
      </c>
      <c r="E841" t="s">
        <v>3919</v>
      </c>
      <c r="F841" t="s">
        <v>3920</v>
      </c>
      <c r="G841" t="s">
        <v>3921</v>
      </c>
      <c r="H841" t="s">
        <v>3876</v>
      </c>
      <c r="I841">
        <v>703</v>
      </c>
      <c r="J841" s="41">
        <v>1.5899999999999997E-2</v>
      </c>
      <c r="K841" s="42">
        <v>11.177699999999998</v>
      </c>
      <c r="L841" s="43">
        <v>1.7250000000000001</v>
      </c>
      <c r="M841" s="42">
        <v>19.281532499999997</v>
      </c>
      <c r="N841">
        <v>0</v>
      </c>
      <c r="O841" s="43">
        <v>196.22400000000002</v>
      </c>
      <c r="P841" s="42">
        <v>23</v>
      </c>
      <c r="Q841" s="42">
        <v>4</v>
      </c>
      <c r="R841" s="42">
        <v>1.5</v>
      </c>
    </row>
    <row r="842" spans="1:18" x14ac:dyDescent="0.3">
      <c r="A842" t="s">
        <v>3916</v>
      </c>
      <c r="B842" s="17">
        <v>45001</v>
      </c>
      <c r="C842" t="s">
        <v>3917</v>
      </c>
      <c r="D842" t="s">
        <v>3918</v>
      </c>
      <c r="E842" t="s">
        <v>3919</v>
      </c>
      <c r="F842" t="s">
        <v>3920</v>
      </c>
      <c r="G842" t="s">
        <v>3921</v>
      </c>
      <c r="H842" t="s">
        <v>3876</v>
      </c>
      <c r="I842">
        <v>683.6</v>
      </c>
      <c r="J842" s="41">
        <v>1.5800000000000002E-2</v>
      </c>
      <c r="K842" s="42">
        <v>10.800880000000001</v>
      </c>
      <c r="L842" s="43">
        <v>0.77049999999999985</v>
      </c>
      <c r="M842" s="42">
        <v>8.3220780399999992</v>
      </c>
      <c r="N842">
        <v>2</v>
      </c>
      <c r="O842" s="43">
        <v>0</v>
      </c>
      <c r="P842" s="42">
        <v>66</v>
      </c>
      <c r="Q842" s="42">
        <v>7</v>
      </c>
      <c r="R842" s="42">
        <v>0</v>
      </c>
    </row>
    <row r="843" spans="1:18" x14ac:dyDescent="0.3">
      <c r="A843" t="s">
        <v>3916</v>
      </c>
      <c r="B843" s="17">
        <v>45002</v>
      </c>
      <c r="C843" t="s">
        <v>3917</v>
      </c>
      <c r="D843" t="s">
        <v>3918</v>
      </c>
      <c r="E843" t="s">
        <v>3919</v>
      </c>
      <c r="F843" t="s">
        <v>3920</v>
      </c>
      <c r="G843" t="s">
        <v>3921</v>
      </c>
      <c r="H843" t="s">
        <v>3876</v>
      </c>
      <c r="I843">
        <v>1079.2</v>
      </c>
      <c r="J843" s="41">
        <v>9.5000000000000015E-3</v>
      </c>
      <c r="K843" s="42">
        <v>10.252400000000002</v>
      </c>
      <c r="L843" s="43">
        <v>0.60949999999999993</v>
      </c>
      <c r="M843" s="42">
        <v>6.2488378000000004</v>
      </c>
      <c r="N843">
        <v>7</v>
      </c>
      <c r="O843" s="43">
        <v>0</v>
      </c>
      <c r="P843" s="42">
        <v>66</v>
      </c>
      <c r="Q843" s="42">
        <v>2</v>
      </c>
      <c r="R843" s="42">
        <v>1.5</v>
      </c>
    </row>
    <row r="844" spans="1:18" x14ac:dyDescent="0.3">
      <c r="A844" t="s">
        <v>3916</v>
      </c>
      <c r="B844" s="17">
        <v>45003</v>
      </c>
      <c r="C844" t="s">
        <v>3917</v>
      </c>
      <c r="D844" t="s">
        <v>3918</v>
      </c>
      <c r="E844" t="s">
        <v>3919</v>
      </c>
      <c r="F844" t="s">
        <v>3920</v>
      </c>
      <c r="G844" t="s">
        <v>3921</v>
      </c>
      <c r="H844" t="s">
        <v>3876</v>
      </c>
      <c r="I844">
        <v>1039.4000000000001</v>
      </c>
      <c r="J844" s="41">
        <v>9.4000000000000004E-3</v>
      </c>
      <c r="K844" s="42">
        <v>9.7703600000000019</v>
      </c>
      <c r="L844" s="43">
        <v>0.71299999999999997</v>
      </c>
      <c r="M844" s="42">
        <v>6.9662666800000013</v>
      </c>
      <c r="N844">
        <v>6</v>
      </c>
      <c r="O844" s="43">
        <v>144.47999999999999</v>
      </c>
      <c r="P844" s="42">
        <v>74</v>
      </c>
      <c r="Q844" s="42">
        <v>4</v>
      </c>
      <c r="R844" s="42">
        <v>0</v>
      </c>
    </row>
    <row r="845" spans="1:18" x14ac:dyDescent="0.3">
      <c r="A845" t="s">
        <v>3916</v>
      </c>
      <c r="B845" s="17">
        <v>45004</v>
      </c>
      <c r="C845" t="s">
        <v>3917</v>
      </c>
      <c r="D845" t="s">
        <v>3918</v>
      </c>
      <c r="E845" t="s">
        <v>3919</v>
      </c>
      <c r="F845" t="s">
        <v>3920</v>
      </c>
      <c r="G845" t="s">
        <v>3921</v>
      </c>
      <c r="H845" t="s">
        <v>3876</v>
      </c>
      <c r="I845">
        <v>1134.8000000000002</v>
      </c>
      <c r="J845" s="41">
        <v>1.44E-2</v>
      </c>
      <c r="K845" s="42">
        <v>16.341120000000004</v>
      </c>
      <c r="L845" s="43">
        <v>1.702</v>
      </c>
      <c r="M845" s="42">
        <v>27.812586240000005</v>
      </c>
      <c r="N845">
        <v>9</v>
      </c>
      <c r="O845" s="43">
        <v>174.72</v>
      </c>
      <c r="P845" s="42">
        <v>56</v>
      </c>
      <c r="Q845" s="42">
        <v>10</v>
      </c>
      <c r="R845" s="42">
        <v>1.5</v>
      </c>
    </row>
    <row r="846" spans="1:18" x14ac:dyDescent="0.3">
      <c r="A846" t="s">
        <v>3916</v>
      </c>
      <c r="B846" s="17">
        <v>45005</v>
      </c>
      <c r="C846" t="s">
        <v>3917</v>
      </c>
      <c r="D846" t="s">
        <v>3918</v>
      </c>
      <c r="E846" t="s">
        <v>3919</v>
      </c>
      <c r="F846" t="s">
        <v>3920</v>
      </c>
      <c r="G846" t="s">
        <v>3921</v>
      </c>
      <c r="H846" t="s">
        <v>3876</v>
      </c>
      <c r="I846">
        <v>697.40000000000009</v>
      </c>
      <c r="J846" s="41">
        <v>1.2199999999999999E-2</v>
      </c>
      <c r="K846" s="42">
        <v>8.508280000000001</v>
      </c>
      <c r="L846" s="43">
        <v>2.3689999999999998</v>
      </c>
      <c r="M846" s="42">
        <v>20.156115320000001</v>
      </c>
      <c r="N846">
        <v>6</v>
      </c>
      <c r="O846" s="43">
        <v>0</v>
      </c>
      <c r="P846" s="42">
        <v>48</v>
      </c>
      <c r="Q846" s="42">
        <v>7</v>
      </c>
      <c r="R846" s="42">
        <v>4.5</v>
      </c>
    </row>
    <row r="847" spans="1:18" x14ac:dyDescent="0.3">
      <c r="A847" t="s">
        <v>3916</v>
      </c>
      <c r="B847" s="17">
        <v>45006</v>
      </c>
      <c r="C847" t="s">
        <v>3917</v>
      </c>
      <c r="D847" t="s">
        <v>3918</v>
      </c>
      <c r="E847" t="s">
        <v>3919</v>
      </c>
      <c r="F847" t="s">
        <v>3920</v>
      </c>
      <c r="G847" t="s">
        <v>3921</v>
      </c>
      <c r="H847" t="s">
        <v>3876</v>
      </c>
      <c r="I847">
        <v>617.6</v>
      </c>
      <c r="J847" s="41">
        <v>1.0100000000000001E-2</v>
      </c>
      <c r="K847" s="42">
        <v>6.2377600000000006</v>
      </c>
      <c r="L847" s="43">
        <v>0.32199999999999995</v>
      </c>
      <c r="M847" s="42">
        <v>2.0085587199999999</v>
      </c>
      <c r="N847">
        <v>2</v>
      </c>
      <c r="O847" s="43">
        <v>57.599999999999994</v>
      </c>
      <c r="P847" s="42">
        <v>77</v>
      </c>
      <c r="Q847" s="42">
        <v>7</v>
      </c>
      <c r="R847" s="42">
        <v>10.5</v>
      </c>
    </row>
    <row r="848" spans="1:18" x14ac:dyDescent="0.3">
      <c r="A848" t="s">
        <v>3916</v>
      </c>
      <c r="B848" s="17">
        <v>45007</v>
      </c>
      <c r="C848" t="s">
        <v>3917</v>
      </c>
      <c r="D848" t="s">
        <v>3918</v>
      </c>
      <c r="E848" t="s">
        <v>3919</v>
      </c>
      <c r="F848" t="s">
        <v>3920</v>
      </c>
      <c r="G848" t="s">
        <v>3921</v>
      </c>
      <c r="H848" t="s">
        <v>3876</v>
      </c>
      <c r="I848">
        <v>735.80000000000007</v>
      </c>
      <c r="J848" s="41">
        <v>1.77E-2</v>
      </c>
      <c r="K848" s="42">
        <v>13.023660000000001</v>
      </c>
      <c r="L848" s="43">
        <v>0.90849999999999997</v>
      </c>
      <c r="M848" s="42">
        <v>11.831995110000001</v>
      </c>
      <c r="N848">
        <v>6</v>
      </c>
      <c r="O848" s="43">
        <v>245.27999999999997</v>
      </c>
      <c r="P848" s="42">
        <v>45</v>
      </c>
      <c r="Q848" s="42">
        <v>5</v>
      </c>
      <c r="R848" s="42">
        <v>1.5</v>
      </c>
    </row>
    <row r="849" spans="1:18" x14ac:dyDescent="0.3">
      <c r="A849" t="s">
        <v>3916</v>
      </c>
      <c r="B849" s="17">
        <v>45008</v>
      </c>
      <c r="C849" t="s">
        <v>3917</v>
      </c>
      <c r="D849" t="s">
        <v>3918</v>
      </c>
      <c r="E849" t="s">
        <v>3919</v>
      </c>
      <c r="F849" t="s">
        <v>3920</v>
      </c>
      <c r="G849" t="s">
        <v>3921</v>
      </c>
      <c r="H849" t="s">
        <v>3876</v>
      </c>
      <c r="I849">
        <v>1335.2</v>
      </c>
      <c r="J849" s="41">
        <v>1.7000000000000001E-2</v>
      </c>
      <c r="K849" s="42">
        <v>22.698400000000003</v>
      </c>
      <c r="L849" s="43">
        <v>1.9089999999999998</v>
      </c>
      <c r="M849" s="42">
        <v>43.331245600000003</v>
      </c>
      <c r="N849">
        <v>8</v>
      </c>
      <c r="O849" s="43">
        <v>142.464</v>
      </c>
      <c r="P849" s="42">
        <v>51</v>
      </c>
      <c r="Q849" s="42">
        <v>4</v>
      </c>
      <c r="R849" s="42">
        <v>9</v>
      </c>
    </row>
    <row r="850" spans="1:18" x14ac:dyDescent="0.3">
      <c r="A850" t="s">
        <v>3916</v>
      </c>
      <c r="B850" s="17">
        <v>45009</v>
      </c>
      <c r="C850" t="s">
        <v>3917</v>
      </c>
      <c r="D850" t="s">
        <v>3918</v>
      </c>
      <c r="E850" t="s">
        <v>3919</v>
      </c>
      <c r="F850" t="s">
        <v>3920</v>
      </c>
      <c r="G850" t="s">
        <v>3921</v>
      </c>
      <c r="H850" t="s">
        <v>3876</v>
      </c>
      <c r="I850">
        <v>583.40000000000009</v>
      </c>
      <c r="J850" s="41">
        <v>1.5899999999999997E-2</v>
      </c>
      <c r="K850" s="42">
        <v>9.2760599999999993</v>
      </c>
      <c r="L850" s="43">
        <v>0.50600000000000001</v>
      </c>
      <c r="M850" s="42">
        <v>4.6936863600000001</v>
      </c>
      <c r="N850">
        <v>3</v>
      </c>
      <c r="O850" s="43">
        <v>43.68</v>
      </c>
      <c r="P850" s="42">
        <v>73</v>
      </c>
      <c r="Q850" s="42">
        <v>4</v>
      </c>
      <c r="R850" s="42">
        <v>1.5</v>
      </c>
    </row>
    <row r="851" spans="1:18" x14ac:dyDescent="0.3">
      <c r="A851" t="s">
        <v>3916</v>
      </c>
      <c r="B851" s="17">
        <v>45010</v>
      </c>
      <c r="C851" t="s">
        <v>3917</v>
      </c>
      <c r="D851" t="s">
        <v>3918</v>
      </c>
      <c r="E851" t="s">
        <v>3919</v>
      </c>
      <c r="F851" t="s">
        <v>3920</v>
      </c>
      <c r="G851" t="s">
        <v>3921</v>
      </c>
      <c r="H851" t="s">
        <v>3876</v>
      </c>
      <c r="I851">
        <v>1288.4000000000001</v>
      </c>
      <c r="J851" s="41">
        <v>1.5800000000000002E-2</v>
      </c>
      <c r="K851" s="42">
        <v>20.356720000000003</v>
      </c>
      <c r="L851" s="43">
        <v>0.91999999999999971</v>
      </c>
      <c r="M851" s="42">
        <v>18.728182399999998</v>
      </c>
      <c r="N851">
        <v>3</v>
      </c>
      <c r="O851" s="43">
        <v>100.128</v>
      </c>
      <c r="P851" s="42">
        <v>70</v>
      </c>
      <c r="Q851" s="42">
        <v>5</v>
      </c>
      <c r="R851" s="42">
        <v>4.5</v>
      </c>
    </row>
    <row r="852" spans="1:18" x14ac:dyDescent="0.3">
      <c r="A852" t="s">
        <v>3916</v>
      </c>
      <c r="B852" s="17">
        <v>45011</v>
      </c>
      <c r="C852" t="s">
        <v>3917</v>
      </c>
      <c r="D852" t="s">
        <v>3918</v>
      </c>
      <c r="E852" t="s">
        <v>3919</v>
      </c>
      <c r="F852" t="s">
        <v>3920</v>
      </c>
      <c r="G852" t="s">
        <v>3921</v>
      </c>
      <c r="H852" t="s">
        <v>3876</v>
      </c>
      <c r="I852">
        <v>1052.6000000000001</v>
      </c>
      <c r="J852" s="41">
        <v>1.1899999999999999E-2</v>
      </c>
      <c r="K852" s="42">
        <v>12.52594</v>
      </c>
      <c r="L852" s="43">
        <v>0.89699999999999991</v>
      </c>
      <c r="M852" s="42">
        <v>11.235768179999999</v>
      </c>
      <c r="N852">
        <v>8</v>
      </c>
      <c r="O852" s="43">
        <v>9.6</v>
      </c>
      <c r="P852" s="42">
        <v>52</v>
      </c>
      <c r="Q852" s="42">
        <v>6</v>
      </c>
      <c r="R852" s="42">
        <v>3</v>
      </c>
    </row>
    <row r="853" spans="1:18" x14ac:dyDescent="0.3">
      <c r="A853" t="s">
        <v>3916</v>
      </c>
      <c r="B853" s="17">
        <v>45012</v>
      </c>
      <c r="C853" t="s">
        <v>3917</v>
      </c>
      <c r="D853" t="s">
        <v>3918</v>
      </c>
      <c r="E853" t="s">
        <v>3919</v>
      </c>
      <c r="F853" t="s">
        <v>3920</v>
      </c>
      <c r="G853" t="s">
        <v>3921</v>
      </c>
      <c r="H853" t="s">
        <v>3876</v>
      </c>
      <c r="I853">
        <v>827.60000000000014</v>
      </c>
      <c r="J853" s="41">
        <v>1.6300000000000002E-2</v>
      </c>
      <c r="K853" s="42">
        <v>13.489880000000005</v>
      </c>
      <c r="L853" s="43">
        <v>0.42549999999999999</v>
      </c>
      <c r="M853" s="42">
        <v>5.7399439400000016</v>
      </c>
      <c r="N853">
        <v>3</v>
      </c>
      <c r="O853" s="43">
        <v>86.015999999999991</v>
      </c>
      <c r="P853" s="42">
        <v>68</v>
      </c>
      <c r="Q853" s="42">
        <v>8</v>
      </c>
      <c r="R853" s="42">
        <v>9</v>
      </c>
    </row>
    <row r="854" spans="1:18" x14ac:dyDescent="0.3">
      <c r="A854" t="s">
        <v>3916</v>
      </c>
      <c r="B854" s="17">
        <v>45013</v>
      </c>
      <c r="C854" t="s">
        <v>3917</v>
      </c>
      <c r="D854" t="s">
        <v>3918</v>
      </c>
      <c r="E854" t="s">
        <v>3919</v>
      </c>
      <c r="F854" t="s">
        <v>3920</v>
      </c>
      <c r="G854" t="s">
        <v>3921</v>
      </c>
      <c r="H854" t="s">
        <v>3876</v>
      </c>
      <c r="I854">
        <v>856.8</v>
      </c>
      <c r="J854" s="41">
        <v>1.1699999999999999E-2</v>
      </c>
      <c r="K854" s="42">
        <v>10.024559999999997</v>
      </c>
      <c r="L854" s="43">
        <v>0.39099999999999996</v>
      </c>
      <c r="M854" s="42">
        <v>3.9196029599999984</v>
      </c>
      <c r="N854">
        <v>7</v>
      </c>
      <c r="O854" s="43">
        <v>127.008</v>
      </c>
      <c r="P854" s="42">
        <v>41</v>
      </c>
      <c r="Q854" s="42">
        <v>5</v>
      </c>
      <c r="R854" s="42">
        <v>1.5</v>
      </c>
    </row>
    <row r="855" spans="1:18" x14ac:dyDescent="0.3">
      <c r="A855" t="s">
        <v>3916</v>
      </c>
      <c r="B855" s="17">
        <v>45014</v>
      </c>
      <c r="C855" t="s">
        <v>3917</v>
      </c>
      <c r="D855" t="s">
        <v>3918</v>
      </c>
      <c r="E855" t="s">
        <v>3919</v>
      </c>
      <c r="F855" t="s">
        <v>3920</v>
      </c>
      <c r="G855" t="s">
        <v>3921</v>
      </c>
      <c r="H855" t="s">
        <v>3876</v>
      </c>
      <c r="I855">
        <v>919.2</v>
      </c>
      <c r="J855" s="41">
        <v>1.66E-2</v>
      </c>
      <c r="K855" s="42">
        <v>15.25872</v>
      </c>
      <c r="L855" s="43">
        <v>2.2309999999999999</v>
      </c>
      <c r="M855" s="42">
        <v>34.042204319999996</v>
      </c>
      <c r="N855">
        <v>5</v>
      </c>
      <c r="O855" s="43">
        <v>146.49599999999998</v>
      </c>
      <c r="P855" s="42">
        <v>26</v>
      </c>
      <c r="Q855" s="42">
        <v>4</v>
      </c>
      <c r="R855" s="42">
        <v>1.5</v>
      </c>
    </row>
    <row r="856" spans="1:18" x14ac:dyDescent="0.3">
      <c r="A856" t="s">
        <v>3916</v>
      </c>
      <c r="B856" s="17">
        <v>45015</v>
      </c>
      <c r="C856" t="s">
        <v>3917</v>
      </c>
      <c r="D856" t="s">
        <v>3918</v>
      </c>
      <c r="E856" t="s">
        <v>3919</v>
      </c>
      <c r="F856" t="s">
        <v>3920</v>
      </c>
      <c r="G856" t="s">
        <v>3921</v>
      </c>
      <c r="H856" t="s">
        <v>3876</v>
      </c>
      <c r="I856">
        <v>770.2</v>
      </c>
      <c r="J856" s="41">
        <v>1.11E-2</v>
      </c>
      <c r="K856" s="42">
        <v>8.54922</v>
      </c>
      <c r="L856" s="43">
        <v>2.0124999999999997</v>
      </c>
      <c r="M856" s="42">
        <v>17.205305249999999</v>
      </c>
      <c r="N856">
        <v>2</v>
      </c>
      <c r="O856" s="43">
        <v>111.55200000000001</v>
      </c>
      <c r="P856" s="42">
        <v>35</v>
      </c>
      <c r="Q856" s="42">
        <v>6</v>
      </c>
      <c r="R856" s="42">
        <v>1.5</v>
      </c>
    </row>
    <row r="857" spans="1:18" x14ac:dyDescent="0.3">
      <c r="A857" t="s">
        <v>3916</v>
      </c>
      <c r="B857" s="17">
        <v>45016</v>
      </c>
      <c r="C857" t="s">
        <v>3917</v>
      </c>
      <c r="D857" t="s">
        <v>3918</v>
      </c>
      <c r="E857" t="s">
        <v>3919</v>
      </c>
      <c r="F857" t="s">
        <v>3920</v>
      </c>
      <c r="G857" t="s">
        <v>3921</v>
      </c>
      <c r="H857" t="s">
        <v>3876</v>
      </c>
      <c r="I857">
        <v>528.40000000000009</v>
      </c>
      <c r="J857" s="41">
        <v>1.49E-2</v>
      </c>
      <c r="K857" s="42">
        <v>7.8731600000000013</v>
      </c>
      <c r="L857" s="43">
        <v>2.1275000000000004</v>
      </c>
      <c r="M857" s="42">
        <v>16.750147900000005</v>
      </c>
      <c r="N857">
        <v>2</v>
      </c>
      <c r="O857" s="43">
        <v>88.703999999999994</v>
      </c>
      <c r="P857" s="42">
        <v>39</v>
      </c>
      <c r="Q857" s="42">
        <v>0</v>
      </c>
      <c r="R857" s="42">
        <v>6</v>
      </c>
    </row>
    <row r="858" spans="1:18" x14ac:dyDescent="0.3">
      <c r="A858" t="s">
        <v>3916</v>
      </c>
      <c r="B858" s="17">
        <v>45017</v>
      </c>
      <c r="C858" t="s">
        <v>3917</v>
      </c>
      <c r="D858" t="s">
        <v>3918</v>
      </c>
      <c r="E858" t="s">
        <v>3919</v>
      </c>
      <c r="F858" t="s">
        <v>3920</v>
      </c>
      <c r="G858" t="s">
        <v>3921</v>
      </c>
      <c r="H858" t="s">
        <v>3876</v>
      </c>
      <c r="I858">
        <v>999.60000000000014</v>
      </c>
      <c r="J858" s="41">
        <v>9.3999999999999986E-3</v>
      </c>
      <c r="K858" s="42">
        <v>9.3962400000000006</v>
      </c>
      <c r="L858" s="43">
        <v>1.7824999999999998</v>
      </c>
      <c r="M858" s="42">
        <v>16.748797799999998</v>
      </c>
      <c r="N858">
        <v>7</v>
      </c>
      <c r="O858" s="43">
        <v>106.84799999999998</v>
      </c>
      <c r="P858" s="42">
        <v>66</v>
      </c>
      <c r="Q858" s="42">
        <v>7</v>
      </c>
      <c r="R858" s="42">
        <v>1.5</v>
      </c>
    </row>
    <row r="859" spans="1:18" x14ac:dyDescent="0.3">
      <c r="A859" t="s">
        <v>3916</v>
      </c>
      <c r="B859" s="17">
        <v>45018</v>
      </c>
      <c r="C859" t="s">
        <v>3917</v>
      </c>
      <c r="D859" t="s">
        <v>3918</v>
      </c>
      <c r="E859" t="s">
        <v>3919</v>
      </c>
      <c r="F859" t="s">
        <v>3920</v>
      </c>
      <c r="G859" t="s">
        <v>3921</v>
      </c>
      <c r="H859" t="s">
        <v>3876</v>
      </c>
      <c r="I859">
        <v>722.60000000000014</v>
      </c>
      <c r="J859" s="41">
        <v>1.01E-2</v>
      </c>
      <c r="K859" s="42">
        <v>7.2982600000000009</v>
      </c>
      <c r="L859" s="43">
        <v>1.7250000000000001</v>
      </c>
      <c r="M859" s="42">
        <v>12.589498500000001</v>
      </c>
      <c r="N859">
        <v>6</v>
      </c>
      <c r="O859" s="43">
        <v>155.90400000000002</v>
      </c>
      <c r="P859" s="42">
        <v>43</v>
      </c>
      <c r="Q859" s="42">
        <v>4</v>
      </c>
      <c r="R859" s="42">
        <v>6</v>
      </c>
    </row>
    <row r="860" spans="1:18" x14ac:dyDescent="0.3">
      <c r="A860" t="s">
        <v>3916</v>
      </c>
      <c r="B860" s="17">
        <v>45019</v>
      </c>
      <c r="C860" t="s">
        <v>3917</v>
      </c>
      <c r="D860" t="s">
        <v>3918</v>
      </c>
      <c r="E860" t="s">
        <v>3919</v>
      </c>
      <c r="F860" t="s">
        <v>3920</v>
      </c>
      <c r="G860" t="s">
        <v>3921</v>
      </c>
      <c r="H860" t="s">
        <v>3876</v>
      </c>
      <c r="I860">
        <v>1052.4000000000001</v>
      </c>
      <c r="J860" s="41">
        <v>1.4899999999999998E-2</v>
      </c>
      <c r="K860" s="42">
        <v>15.680759999999999</v>
      </c>
      <c r="L860" s="43">
        <v>1.2189999999999999</v>
      </c>
      <c r="M860" s="42">
        <v>19.114846439999997</v>
      </c>
      <c r="N860">
        <v>7</v>
      </c>
      <c r="O860" s="43">
        <v>200.928</v>
      </c>
      <c r="P860" s="42">
        <v>25</v>
      </c>
      <c r="Q860" s="42">
        <v>3</v>
      </c>
      <c r="R860" s="42">
        <v>1.5</v>
      </c>
    </row>
    <row r="861" spans="1:18" x14ac:dyDescent="0.3">
      <c r="A861" t="s">
        <v>3916</v>
      </c>
      <c r="B861" s="17">
        <v>45020</v>
      </c>
      <c r="C861" t="s">
        <v>3917</v>
      </c>
      <c r="D861" t="s">
        <v>3918</v>
      </c>
      <c r="E861" t="s">
        <v>3919</v>
      </c>
      <c r="F861" t="s">
        <v>3920</v>
      </c>
      <c r="G861" t="s">
        <v>3921</v>
      </c>
      <c r="H861" t="s">
        <v>3876</v>
      </c>
      <c r="I861">
        <v>732.2</v>
      </c>
      <c r="J861" s="41">
        <v>9.5999999999999992E-3</v>
      </c>
      <c r="K861" s="42">
        <v>7.0291199999999998</v>
      </c>
      <c r="L861" s="43">
        <v>1.6214999999999997</v>
      </c>
      <c r="M861" s="42">
        <v>11.397718079999997</v>
      </c>
      <c r="N861">
        <v>7</v>
      </c>
      <c r="O861" s="43">
        <v>186.14400000000001</v>
      </c>
      <c r="P861" s="42">
        <v>48</v>
      </c>
      <c r="Q861" s="42">
        <v>2</v>
      </c>
      <c r="R861" s="42">
        <v>6</v>
      </c>
    </row>
    <row r="862" spans="1:18" x14ac:dyDescent="0.3">
      <c r="A862" t="s">
        <v>3916</v>
      </c>
      <c r="B862" s="17">
        <v>45021</v>
      </c>
      <c r="C862" t="s">
        <v>3917</v>
      </c>
      <c r="D862" t="s">
        <v>3918</v>
      </c>
      <c r="E862" t="s">
        <v>3919</v>
      </c>
      <c r="F862" t="s">
        <v>3920</v>
      </c>
      <c r="G862" t="s">
        <v>3921</v>
      </c>
      <c r="H862" t="s">
        <v>3876</v>
      </c>
      <c r="I862">
        <v>639.40000000000009</v>
      </c>
      <c r="J862" s="41">
        <v>8.0000000000000002E-3</v>
      </c>
      <c r="K862" s="42">
        <v>5.1152000000000006</v>
      </c>
      <c r="L862" s="43">
        <v>0.5635</v>
      </c>
      <c r="M862" s="42">
        <v>2.8824152000000005</v>
      </c>
      <c r="N862">
        <v>6</v>
      </c>
      <c r="O862" s="43">
        <v>15.36</v>
      </c>
      <c r="P862" s="42">
        <v>71</v>
      </c>
      <c r="Q862" s="42">
        <v>6</v>
      </c>
      <c r="R862" s="42">
        <v>0</v>
      </c>
    </row>
    <row r="863" spans="1:18" x14ac:dyDescent="0.3">
      <c r="A863" t="s">
        <v>3916</v>
      </c>
      <c r="B863" s="17">
        <v>45022</v>
      </c>
      <c r="C863" t="s">
        <v>3917</v>
      </c>
      <c r="D863" t="s">
        <v>3918</v>
      </c>
      <c r="E863" t="s">
        <v>3919</v>
      </c>
      <c r="F863" t="s">
        <v>3920</v>
      </c>
      <c r="G863" t="s">
        <v>3921</v>
      </c>
      <c r="H863" t="s">
        <v>3876</v>
      </c>
      <c r="I863">
        <v>942.2</v>
      </c>
      <c r="J863" s="41">
        <v>1.04E-2</v>
      </c>
      <c r="K863" s="42">
        <v>9.7988800000000005</v>
      </c>
      <c r="L863" s="43">
        <v>0.36799999999999994</v>
      </c>
      <c r="M863" s="42">
        <v>3.6059878399999996</v>
      </c>
      <c r="N863">
        <v>5</v>
      </c>
      <c r="O863" s="43">
        <v>86.015999999999991</v>
      </c>
      <c r="P863" s="42">
        <v>76</v>
      </c>
      <c r="Q863" s="42">
        <v>3</v>
      </c>
      <c r="R863" s="42">
        <v>0</v>
      </c>
    </row>
    <row r="864" spans="1:18" x14ac:dyDescent="0.3">
      <c r="A864" t="s">
        <v>3916</v>
      </c>
      <c r="B864" s="17">
        <v>45023</v>
      </c>
      <c r="C864" t="s">
        <v>3917</v>
      </c>
      <c r="D864" t="s">
        <v>3918</v>
      </c>
      <c r="E864" t="s">
        <v>3919</v>
      </c>
      <c r="F864" t="s">
        <v>3920</v>
      </c>
      <c r="G864" t="s">
        <v>3921</v>
      </c>
      <c r="H864" t="s">
        <v>3876</v>
      </c>
      <c r="I864">
        <v>603</v>
      </c>
      <c r="J864" s="41">
        <v>1.6399999999999998E-2</v>
      </c>
      <c r="K864" s="42">
        <v>9.8891999999999989</v>
      </c>
      <c r="L864" s="43">
        <v>1.4604999999999999</v>
      </c>
      <c r="M864" s="42">
        <v>14.443176599999997</v>
      </c>
      <c r="N864">
        <v>8</v>
      </c>
      <c r="O864" s="43">
        <v>101.47199999999999</v>
      </c>
      <c r="P864" s="42">
        <v>47</v>
      </c>
      <c r="Q864" s="42">
        <v>8</v>
      </c>
      <c r="R864" s="42">
        <v>1.5</v>
      </c>
    </row>
    <row r="865" spans="1:18" x14ac:dyDescent="0.3">
      <c r="A865" t="s">
        <v>3916</v>
      </c>
      <c r="B865" s="17">
        <v>45024</v>
      </c>
      <c r="C865" t="s">
        <v>3917</v>
      </c>
      <c r="D865" t="s">
        <v>3918</v>
      </c>
      <c r="E865" t="s">
        <v>3919</v>
      </c>
      <c r="F865" t="s">
        <v>3920</v>
      </c>
      <c r="G865" t="s">
        <v>3921</v>
      </c>
      <c r="H865" t="s">
        <v>3876</v>
      </c>
      <c r="I865">
        <v>611.20000000000005</v>
      </c>
      <c r="J865" s="41">
        <v>1.49E-2</v>
      </c>
      <c r="K865" s="42">
        <v>9.1068800000000003</v>
      </c>
      <c r="L865" s="43">
        <v>1.1269999999999998</v>
      </c>
      <c r="M865" s="42">
        <v>10.263453759999999</v>
      </c>
      <c r="N865">
        <v>2</v>
      </c>
      <c r="O865" s="43">
        <v>12.48</v>
      </c>
      <c r="P865" s="42">
        <v>47</v>
      </c>
      <c r="Q865" s="42">
        <v>8</v>
      </c>
      <c r="R865" s="42">
        <v>4.5</v>
      </c>
    </row>
    <row r="866" spans="1:18" x14ac:dyDescent="0.3">
      <c r="A866" t="s">
        <v>3916</v>
      </c>
      <c r="B866" s="17">
        <v>45025</v>
      </c>
      <c r="C866" t="s">
        <v>3917</v>
      </c>
      <c r="D866" t="s">
        <v>3918</v>
      </c>
      <c r="E866" t="s">
        <v>3919</v>
      </c>
      <c r="F866" t="s">
        <v>3920</v>
      </c>
      <c r="G866" t="s">
        <v>3921</v>
      </c>
      <c r="H866" t="s">
        <v>3876</v>
      </c>
      <c r="I866">
        <v>671.8</v>
      </c>
      <c r="J866" s="41">
        <v>1.4599999999999998E-2</v>
      </c>
      <c r="K866" s="42">
        <v>9.8082799999999981</v>
      </c>
      <c r="L866" s="43">
        <v>1.7709999999999999</v>
      </c>
      <c r="M866" s="42">
        <v>17.370463879999996</v>
      </c>
      <c r="N866">
        <v>5</v>
      </c>
      <c r="O866" s="43">
        <v>96.768000000000001</v>
      </c>
      <c r="P866" s="42">
        <v>33</v>
      </c>
      <c r="Q866" s="42">
        <v>1</v>
      </c>
      <c r="R866" s="42">
        <v>6</v>
      </c>
    </row>
    <row r="867" spans="1:18" x14ac:dyDescent="0.3">
      <c r="A867" t="s">
        <v>3916</v>
      </c>
      <c r="B867" s="17">
        <v>45026</v>
      </c>
      <c r="C867" t="s">
        <v>3917</v>
      </c>
      <c r="D867" t="s">
        <v>3918</v>
      </c>
      <c r="E867" t="s">
        <v>3919</v>
      </c>
      <c r="F867" t="s">
        <v>3920</v>
      </c>
      <c r="G867" t="s">
        <v>3921</v>
      </c>
      <c r="H867" t="s">
        <v>3876</v>
      </c>
      <c r="I867">
        <v>491.6</v>
      </c>
      <c r="J867" s="41">
        <v>1.3199999999999998E-2</v>
      </c>
      <c r="K867" s="42">
        <v>6.4891199999999998</v>
      </c>
      <c r="L867" s="43">
        <v>1.702</v>
      </c>
      <c r="M867" s="42">
        <v>11.044482239999999</v>
      </c>
      <c r="N867">
        <v>9</v>
      </c>
      <c r="O867" s="43">
        <v>133.05599999999998</v>
      </c>
      <c r="P867" s="42">
        <v>26</v>
      </c>
      <c r="Q867" s="42">
        <v>1</v>
      </c>
      <c r="R867" s="42">
        <v>10.5</v>
      </c>
    </row>
    <row r="868" spans="1:18" x14ac:dyDescent="0.3">
      <c r="A868" t="s">
        <v>3916</v>
      </c>
      <c r="B868" s="17">
        <v>45027</v>
      </c>
      <c r="C868" t="s">
        <v>3917</v>
      </c>
      <c r="D868" t="s">
        <v>3918</v>
      </c>
      <c r="E868" t="s">
        <v>3919</v>
      </c>
      <c r="F868" t="s">
        <v>3920</v>
      </c>
      <c r="G868" t="s">
        <v>3921</v>
      </c>
      <c r="H868" t="s">
        <v>3876</v>
      </c>
      <c r="I868">
        <v>1050.2</v>
      </c>
      <c r="J868" s="41">
        <v>1.43E-2</v>
      </c>
      <c r="K868" s="42">
        <v>15.017860000000001</v>
      </c>
      <c r="L868" s="43">
        <v>1.6099999999999999</v>
      </c>
      <c r="M868" s="42">
        <v>24.178754599999998</v>
      </c>
      <c r="N868">
        <v>2</v>
      </c>
      <c r="O868" s="43">
        <v>71.903999999999996</v>
      </c>
      <c r="P868" s="42">
        <v>55</v>
      </c>
      <c r="Q868" s="42">
        <v>6</v>
      </c>
      <c r="R868" s="42">
        <v>7.5</v>
      </c>
    </row>
    <row r="869" spans="1:18" x14ac:dyDescent="0.3">
      <c r="A869" t="s">
        <v>3916</v>
      </c>
      <c r="B869" s="17">
        <v>45028</v>
      </c>
      <c r="C869" t="s">
        <v>3917</v>
      </c>
      <c r="D869" t="s">
        <v>3918</v>
      </c>
      <c r="E869" t="s">
        <v>3919</v>
      </c>
      <c r="F869" t="s">
        <v>3920</v>
      </c>
      <c r="G869" t="s">
        <v>3921</v>
      </c>
      <c r="H869" t="s">
        <v>3876</v>
      </c>
      <c r="I869">
        <v>582.40000000000009</v>
      </c>
      <c r="J869" s="41">
        <v>1.5700000000000002E-2</v>
      </c>
      <c r="K869" s="42">
        <v>9.1436800000000034</v>
      </c>
      <c r="L869" s="43">
        <v>1.9434999999999998</v>
      </c>
      <c r="M869" s="42">
        <v>17.770742080000005</v>
      </c>
      <c r="N869">
        <v>0</v>
      </c>
      <c r="O869" s="43">
        <v>133.72800000000001</v>
      </c>
      <c r="P869" s="42">
        <v>22</v>
      </c>
      <c r="Q869" s="42">
        <v>5</v>
      </c>
      <c r="R869" s="42">
        <v>9</v>
      </c>
    </row>
    <row r="870" spans="1:18" x14ac:dyDescent="0.3">
      <c r="A870" t="s">
        <v>3916</v>
      </c>
      <c r="B870" s="17">
        <v>45029</v>
      </c>
      <c r="C870" t="s">
        <v>3917</v>
      </c>
      <c r="D870" t="s">
        <v>3918</v>
      </c>
      <c r="E870" t="s">
        <v>3919</v>
      </c>
      <c r="F870" t="s">
        <v>3920</v>
      </c>
      <c r="G870" t="s">
        <v>3921</v>
      </c>
      <c r="H870" t="s">
        <v>3876</v>
      </c>
      <c r="I870">
        <v>1161.2</v>
      </c>
      <c r="J870" s="41">
        <v>1.24E-2</v>
      </c>
      <c r="K870" s="42">
        <v>14.39888</v>
      </c>
      <c r="L870" s="43">
        <v>2.0124999999999997</v>
      </c>
      <c r="M870" s="42">
        <v>28.977745999999996</v>
      </c>
      <c r="N870">
        <v>3</v>
      </c>
      <c r="O870" s="43">
        <v>94.75200000000001</v>
      </c>
      <c r="P870" s="42">
        <v>61</v>
      </c>
      <c r="Q870" s="42">
        <v>10</v>
      </c>
      <c r="R870" s="42">
        <v>4.5</v>
      </c>
    </row>
    <row r="871" spans="1:18" x14ac:dyDescent="0.3">
      <c r="A871" t="s">
        <v>3916</v>
      </c>
      <c r="B871" s="17">
        <v>45030</v>
      </c>
      <c r="C871" t="s">
        <v>3917</v>
      </c>
      <c r="D871" t="s">
        <v>3918</v>
      </c>
      <c r="E871" t="s">
        <v>3919</v>
      </c>
      <c r="F871" t="s">
        <v>3920</v>
      </c>
      <c r="G871" t="s">
        <v>3921</v>
      </c>
      <c r="H871" t="s">
        <v>3876</v>
      </c>
      <c r="I871">
        <v>964</v>
      </c>
      <c r="J871" s="41">
        <v>1.44E-2</v>
      </c>
      <c r="K871" s="42">
        <v>13.881599999999999</v>
      </c>
      <c r="L871" s="43">
        <v>1.0465</v>
      </c>
      <c r="M871" s="42">
        <v>14.527094399999999</v>
      </c>
      <c r="N871">
        <v>9</v>
      </c>
      <c r="O871" s="43">
        <v>117.6</v>
      </c>
      <c r="P871" s="42">
        <v>57</v>
      </c>
      <c r="Q871" s="42">
        <v>5</v>
      </c>
      <c r="R871" s="42">
        <v>10.5</v>
      </c>
    </row>
    <row r="872" spans="1:18" x14ac:dyDescent="0.3">
      <c r="A872" t="s">
        <v>3916</v>
      </c>
      <c r="B872" s="17">
        <v>45031</v>
      </c>
      <c r="C872" t="s">
        <v>3917</v>
      </c>
      <c r="D872" t="s">
        <v>3918</v>
      </c>
      <c r="E872" t="s">
        <v>3919</v>
      </c>
      <c r="F872" t="s">
        <v>3920</v>
      </c>
      <c r="G872" t="s">
        <v>3921</v>
      </c>
      <c r="H872" t="s">
        <v>3876</v>
      </c>
      <c r="I872">
        <v>805.40000000000009</v>
      </c>
      <c r="J872" s="41">
        <v>1.0800000000000001E-2</v>
      </c>
      <c r="K872" s="42">
        <v>8.6983200000000007</v>
      </c>
      <c r="L872" s="43">
        <v>2.1389999999999998</v>
      </c>
      <c r="M872" s="42">
        <v>18.605706479999998</v>
      </c>
      <c r="N872">
        <v>6</v>
      </c>
      <c r="O872" s="43">
        <v>175.392</v>
      </c>
      <c r="P872" s="42">
        <v>71</v>
      </c>
      <c r="Q872" s="42">
        <v>0</v>
      </c>
      <c r="R872" s="42">
        <v>3</v>
      </c>
    </row>
    <row r="873" spans="1:18" x14ac:dyDescent="0.3">
      <c r="A873" t="s">
        <v>3916</v>
      </c>
      <c r="B873" s="17">
        <v>45032</v>
      </c>
      <c r="C873" t="s">
        <v>3917</v>
      </c>
      <c r="D873" t="s">
        <v>3918</v>
      </c>
      <c r="E873" t="s">
        <v>3919</v>
      </c>
      <c r="F873" t="s">
        <v>3920</v>
      </c>
      <c r="G873" t="s">
        <v>3921</v>
      </c>
      <c r="H873" t="s">
        <v>3876</v>
      </c>
      <c r="I873">
        <v>991.80000000000018</v>
      </c>
      <c r="J873" s="41">
        <v>1.72E-2</v>
      </c>
      <c r="K873" s="42">
        <v>17.058960000000003</v>
      </c>
      <c r="L873" s="43">
        <v>1.2419999999999998</v>
      </c>
      <c r="M873" s="42">
        <v>21.187228319999999</v>
      </c>
      <c r="N873">
        <v>3</v>
      </c>
      <c r="O873" s="43">
        <v>297.69600000000003</v>
      </c>
      <c r="P873" s="42">
        <v>91</v>
      </c>
      <c r="Q873" s="42">
        <v>11</v>
      </c>
      <c r="R873" s="42">
        <v>9</v>
      </c>
    </row>
    <row r="874" spans="1:18" x14ac:dyDescent="0.3">
      <c r="A874" t="s">
        <v>3916</v>
      </c>
      <c r="B874" s="17">
        <v>45033</v>
      </c>
      <c r="C874" t="s">
        <v>3917</v>
      </c>
      <c r="D874" t="s">
        <v>3918</v>
      </c>
      <c r="E874" t="s">
        <v>3919</v>
      </c>
      <c r="F874" t="s">
        <v>3920</v>
      </c>
      <c r="G874" t="s">
        <v>3921</v>
      </c>
      <c r="H874" t="s">
        <v>3876</v>
      </c>
      <c r="I874">
        <v>864.2</v>
      </c>
      <c r="J874" s="41">
        <v>7.899999999999999E-3</v>
      </c>
      <c r="K874" s="42">
        <v>6.8271799999999994</v>
      </c>
      <c r="L874" s="43">
        <v>0.80499999999999994</v>
      </c>
      <c r="M874" s="42">
        <v>5.4958798999999994</v>
      </c>
      <c r="N874">
        <v>6</v>
      </c>
      <c r="O874" s="43">
        <v>241.24799999999999</v>
      </c>
      <c r="P874" s="42">
        <v>59</v>
      </c>
      <c r="Q874" s="42">
        <v>3</v>
      </c>
      <c r="R874" s="42">
        <v>4.5</v>
      </c>
    </row>
    <row r="875" spans="1:18" x14ac:dyDescent="0.3">
      <c r="A875" t="s">
        <v>3916</v>
      </c>
      <c r="B875" s="17">
        <v>45034</v>
      </c>
      <c r="C875" t="s">
        <v>3917</v>
      </c>
      <c r="D875" t="s">
        <v>3918</v>
      </c>
      <c r="E875" t="s">
        <v>3919</v>
      </c>
      <c r="F875" t="s">
        <v>3920</v>
      </c>
      <c r="G875" t="s">
        <v>3921</v>
      </c>
      <c r="H875" t="s">
        <v>3876</v>
      </c>
      <c r="I875">
        <v>1183.8000000000002</v>
      </c>
      <c r="J875" s="41">
        <v>1.7600000000000001E-2</v>
      </c>
      <c r="K875" s="42">
        <v>20.834880000000005</v>
      </c>
      <c r="L875" s="43">
        <v>1.5985</v>
      </c>
      <c r="M875" s="42">
        <v>33.304555680000007</v>
      </c>
      <c r="N875">
        <v>2</v>
      </c>
      <c r="O875" s="43">
        <v>248.64</v>
      </c>
      <c r="P875" s="42">
        <v>44</v>
      </c>
      <c r="Q875" s="42">
        <v>0</v>
      </c>
      <c r="R875" s="42">
        <v>1.5</v>
      </c>
    </row>
    <row r="876" spans="1:18" x14ac:dyDescent="0.3">
      <c r="A876" t="s">
        <v>3916</v>
      </c>
      <c r="B876" s="17">
        <v>45035</v>
      </c>
      <c r="C876" t="s">
        <v>3917</v>
      </c>
      <c r="D876" t="s">
        <v>3918</v>
      </c>
      <c r="E876" t="s">
        <v>3919</v>
      </c>
      <c r="F876" t="s">
        <v>3920</v>
      </c>
      <c r="G876" t="s">
        <v>3921</v>
      </c>
      <c r="H876" t="s">
        <v>3876</v>
      </c>
      <c r="I876">
        <v>1162.8000000000002</v>
      </c>
      <c r="J876" s="41">
        <v>1.3699999999999999E-2</v>
      </c>
      <c r="K876" s="42">
        <v>15.93036</v>
      </c>
      <c r="L876" s="43">
        <v>1.2995000000000001</v>
      </c>
      <c r="M876" s="42">
        <v>20.701502820000002</v>
      </c>
      <c r="N876">
        <v>0</v>
      </c>
      <c r="O876" s="43">
        <v>43.199999999999996</v>
      </c>
      <c r="P876" s="42">
        <v>42</v>
      </c>
      <c r="Q876" s="42">
        <v>2</v>
      </c>
      <c r="R876" s="42">
        <v>4.5</v>
      </c>
    </row>
    <row r="877" spans="1:18" x14ac:dyDescent="0.3">
      <c r="A877" t="s">
        <v>3916</v>
      </c>
      <c r="B877" s="17">
        <v>45036</v>
      </c>
      <c r="C877" t="s">
        <v>3917</v>
      </c>
      <c r="D877" t="s">
        <v>3918</v>
      </c>
      <c r="E877" t="s">
        <v>3919</v>
      </c>
      <c r="F877" t="s">
        <v>3920</v>
      </c>
      <c r="G877" t="s">
        <v>3921</v>
      </c>
      <c r="H877" t="s">
        <v>3876</v>
      </c>
      <c r="I877">
        <v>747</v>
      </c>
      <c r="J877" s="41">
        <v>1.2199999999999999E-2</v>
      </c>
      <c r="K877" s="42">
        <v>9.1133999999999986</v>
      </c>
      <c r="L877" s="43">
        <v>2.5644999999999998</v>
      </c>
      <c r="M877" s="42">
        <v>23.371314299999995</v>
      </c>
      <c r="N877">
        <v>1</v>
      </c>
      <c r="O877" s="43">
        <v>286.94400000000002</v>
      </c>
      <c r="P877" s="42">
        <v>43</v>
      </c>
      <c r="Q877" s="42">
        <v>1</v>
      </c>
      <c r="R877" s="42">
        <v>7.5</v>
      </c>
    </row>
    <row r="878" spans="1:18" x14ac:dyDescent="0.3">
      <c r="A878" t="s">
        <v>3916</v>
      </c>
      <c r="B878" s="17">
        <v>45037</v>
      </c>
      <c r="C878" t="s">
        <v>3917</v>
      </c>
      <c r="D878" t="s">
        <v>3918</v>
      </c>
      <c r="E878" t="s">
        <v>3919</v>
      </c>
      <c r="F878" t="s">
        <v>3920</v>
      </c>
      <c r="G878" t="s">
        <v>3921</v>
      </c>
      <c r="H878" t="s">
        <v>3876</v>
      </c>
      <c r="I878">
        <v>715.40000000000009</v>
      </c>
      <c r="J878" s="41">
        <v>1.52E-2</v>
      </c>
      <c r="K878" s="42">
        <v>10.874080000000001</v>
      </c>
      <c r="L878" s="43">
        <v>1.6674999999999998</v>
      </c>
      <c r="M878" s="42">
        <v>18.132528399999998</v>
      </c>
      <c r="N878">
        <v>5</v>
      </c>
      <c r="O878" s="43">
        <v>355.488</v>
      </c>
      <c r="P878" s="42">
        <v>93</v>
      </c>
      <c r="Q878" s="42">
        <v>14</v>
      </c>
      <c r="R878" s="42">
        <v>0</v>
      </c>
    </row>
    <row r="879" spans="1:18" x14ac:dyDescent="0.3">
      <c r="A879" t="s">
        <v>3916</v>
      </c>
      <c r="B879" s="17">
        <v>45038</v>
      </c>
      <c r="C879" t="s">
        <v>3917</v>
      </c>
      <c r="D879" t="s">
        <v>3918</v>
      </c>
      <c r="E879" t="s">
        <v>3919</v>
      </c>
      <c r="F879" t="s">
        <v>3920</v>
      </c>
      <c r="G879" t="s">
        <v>3921</v>
      </c>
      <c r="H879" t="s">
        <v>3876</v>
      </c>
      <c r="I879">
        <v>1066</v>
      </c>
      <c r="J879" s="41">
        <v>1.4200000000000001E-2</v>
      </c>
      <c r="K879" s="42">
        <v>15.1372</v>
      </c>
      <c r="L879" s="43">
        <v>1.3569999999999998</v>
      </c>
      <c r="M879" s="42">
        <v>20.541180399999995</v>
      </c>
      <c r="N879">
        <v>2</v>
      </c>
      <c r="O879" s="43">
        <v>129.696</v>
      </c>
      <c r="P879" s="42">
        <v>55</v>
      </c>
      <c r="Q879" s="42">
        <v>1</v>
      </c>
      <c r="R879" s="42">
        <v>6</v>
      </c>
    </row>
    <row r="880" spans="1:18" x14ac:dyDescent="0.3">
      <c r="A880" t="s">
        <v>3916</v>
      </c>
      <c r="B880" s="17">
        <v>45039</v>
      </c>
      <c r="C880" t="s">
        <v>3917</v>
      </c>
      <c r="D880" t="s">
        <v>3918</v>
      </c>
      <c r="E880" t="s">
        <v>3919</v>
      </c>
      <c r="F880" t="s">
        <v>3920</v>
      </c>
      <c r="G880" t="s">
        <v>3921</v>
      </c>
      <c r="H880" t="s">
        <v>3876</v>
      </c>
      <c r="I880">
        <v>608.6</v>
      </c>
      <c r="J880" s="41">
        <v>1.7000000000000001E-2</v>
      </c>
      <c r="K880" s="42">
        <v>10.346200000000001</v>
      </c>
      <c r="L880" s="43">
        <v>2.2424999999999997</v>
      </c>
      <c r="M880" s="42">
        <v>23.2013535</v>
      </c>
      <c r="N880">
        <v>2</v>
      </c>
      <c r="O880" s="43">
        <v>172.70400000000001</v>
      </c>
      <c r="P880" s="42">
        <v>66</v>
      </c>
      <c r="Q880" s="42">
        <v>11</v>
      </c>
      <c r="R880" s="42">
        <v>7.5</v>
      </c>
    </row>
    <row r="881" spans="1:18" x14ac:dyDescent="0.3">
      <c r="A881" t="s">
        <v>3916</v>
      </c>
      <c r="B881" s="17">
        <v>45040</v>
      </c>
      <c r="C881" t="s">
        <v>3917</v>
      </c>
      <c r="D881" t="s">
        <v>3918</v>
      </c>
      <c r="E881" t="s">
        <v>3919</v>
      </c>
      <c r="F881" t="s">
        <v>3920</v>
      </c>
      <c r="G881" t="s">
        <v>3921</v>
      </c>
      <c r="H881" t="s">
        <v>3876</v>
      </c>
      <c r="I881">
        <v>882.8</v>
      </c>
      <c r="J881" s="41">
        <v>1.0000000000000002E-2</v>
      </c>
      <c r="K881" s="42">
        <v>8.8280000000000012</v>
      </c>
      <c r="L881" s="43">
        <v>0.82799999999999996</v>
      </c>
      <c r="M881" s="42">
        <v>7.309584000000001</v>
      </c>
      <c r="N881">
        <v>1</v>
      </c>
      <c r="O881" s="43">
        <v>223.77600000000001</v>
      </c>
      <c r="P881" s="42">
        <v>78</v>
      </c>
      <c r="Q881" s="42">
        <v>2</v>
      </c>
      <c r="R881" s="42">
        <v>4.5</v>
      </c>
    </row>
    <row r="882" spans="1:18" x14ac:dyDescent="0.3">
      <c r="A882" t="s">
        <v>3916</v>
      </c>
      <c r="B882" s="17">
        <v>45041</v>
      </c>
      <c r="C882" t="s">
        <v>3917</v>
      </c>
      <c r="D882" t="s">
        <v>3918</v>
      </c>
      <c r="E882" t="s">
        <v>3919</v>
      </c>
      <c r="F882" t="s">
        <v>3920</v>
      </c>
      <c r="G882" t="s">
        <v>3921</v>
      </c>
      <c r="H882" t="s">
        <v>3876</v>
      </c>
      <c r="I882">
        <v>792.8</v>
      </c>
      <c r="J882" s="41">
        <v>1.1800000000000001E-2</v>
      </c>
      <c r="K882" s="42">
        <v>9.3550400000000007</v>
      </c>
      <c r="L882" s="43">
        <v>1.863</v>
      </c>
      <c r="M882" s="42">
        <v>17.428439520000001</v>
      </c>
      <c r="N882">
        <v>4</v>
      </c>
      <c r="O882" s="43">
        <v>167.328</v>
      </c>
      <c r="P882" s="42">
        <v>83</v>
      </c>
      <c r="Q882" s="42">
        <v>5</v>
      </c>
      <c r="R882" s="42">
        <v>1.5</v>
      </c>
    </row>
    <row r="883" spans="1:18" x14ac:dyDescent="0.3">
      <c r="A883" t="s">
        <v>3916</v>
      </c>
      <c r="B883" s="17">
        <v>45042</v>
      </c>
      <c r="C883" t="s">
        <v>3917</v>
      </c>
      <c r="D883" t="s">
        <v>3918</v>
      </c>
      <c r="E883" t="s">
        <v>3919</v>
      </c>
      <c r="F883" t="s">
        <v>3920</v>
      </c>
      <c r="G883" t="s">
        <v>3921</v>
      </c>
      <c r="H883" t="s">
        <v>3876</v>
      </c>
      <c r="I883">
        <v>714.40000000000009</v>
      </c>
      <c r="J883" s="41">
        <v>1.77E-2</v>
      </c>
      <c r="K883" s="42">
        <v>12.644880000000002</v>
      </c>
      <c r="L883" s="43">
        <v>0.81649999999999989</v>
      </c>
      <c r="M883" s="42">
        <v>10.32454452</v>
      </c>
      <c r="N883">
        <v>3</v>
      </c>
      <c r="O883" s="43">
        <v>61.823999999999998</v>
      </c>
      <c r="P883" s="42">
        <v>91</v>
      </c>
      <c r="Q883" s="42">
        <v>3</v>
      </c>
      <c r="R883" s="42">
        <v>3</v>
      </c>
    </row>
    <row r="884" spans="1:18" x14ac:dyDescent="0.3">
      <c r="A884" t="s">
        <v>3916</v>
      </c>
      <c r="B884" s="17">
        <v>45043</v>
      </c>
      <c r="C884" t="s">
        <v>3917</v>
      </c>
      <c r="D884" t="s">
        <v>3918</v>
      </c>
      <c r="E884" t="s">
        <v>3919</v>
      </c>
      <c r="F884" t="s">
        <v>3920</v>
      </c>
      <c r="G884" t="s">
        <v>3921</v>
      </c>
      <c r="H884" t="s">
        <v>3876</v>
      </c>
      <c r="I884">
        <v>721.2</v>
      </c>
      <c r="J884" s="41">
        <v>1.2599999999999998E-2</v>
      </c>
      <c r="K884" s="42">
        <v>9.0871199999999988</v>
      </c>
      <c r="L884" s="43">
        <v>1.2535000000000003</v>
      </c>
      <c r="M884" s="42">
        <v>11.390704920000001</v>
      </c>
      <c r="N884">
        <v>6</v>
      </c>
      <c r="O884" s="43">
        <v>211.00800000000001</v>
      </c>
      <c r="P884" s="42">
        <v>89</v>
      </c>
      <c r="Q884" s="42">
        <v>5</v>
      </c>
      <c r="R884" s="42">
        <v>6</v>
      </c>
    </row>
    <row r="885" spans="1:18" x14ac:dyDescent="0.3">
      <c r="A885" t="s">
        <v>3916</v>
      </c>
      <c r="B885" s="17">
        <v>45044</v>
      </c>
      <c r="C885" t="s">
        <v>3917</v>
      </c>
      <c r="D885" t="s">
        <v>3918</v>
      </c>
      <c r="E885" t="s">
        <v>3919</v>
      </c>
      <c r="F885" t="s">
        <v>3920</v>
      </c>
      <c r="G885" t="s">
        <v>3921</v>
      </c>
      <c r="H885" t="s">
        <v>3876</v>
      </c>
      <c r="I885">
        <v>587</v>
      </c>
      <c r="J885" s="41">
        <v>1.6999999999999998E-2</v>
      </c>
      <c r="K885" s="42">
        <v>9.9789999999999992</v>
      </c>
      <c r="L885" s="43">
        <v>2.0354999999999994</v>
      </c>
      <c r="M885" s="42">
        <v>20.312254499999991</v>
      </c>
      <c r="N885">
        <v>8</v>
      </c>
      <c r="O885" s="43">
        <v>102.81599999999999</v>
      </c>
      <c r="P885" s="42">
        <v>57</v>
      </c>
      <c r="Q885" s="42">
        <v>7</v>
      </c>
      <c r="R885" s="42">
        <v>7.5</v>
      </c>
    </row>
    <row r="886" spans="1:18" x14ac:dyDescent="0.3">
      <c r="A886" t="s">
        <v>3916</v>
      </c>
      <c r="B886" s="17">
        <v>45045</v>
      </c>
      <c r="C886" t="s">
        <v>3917</v>
      </c>
      <c r="D886" t="s">
        <v>3918</v>
      </c>
      <c r="E886" t="s">
        <v>3919</v>
      </c>
      <c r="F886" t="s">
        <v>3920</v>
      </c>
      <c r="G886" t="s">
        <v>3921</v>
      </c>
      <c r="H886" t="s">
        <v>3876</v>
      </c>
      <c r="I886">
        <v>1222</v>
      </c>
      <c r="J886" s="41">
        <v>1.15E-2</v>
      </c>
      <c r="K886" s="42">
        <v>14.052999999999999</v>
      </c>
      <c r="L886" s="43">
        <v>2.4955000000000003</v>
      </c>
      <c r="M886" s="42">
        <v>35.069261500000003</v>
      </c>
      <c r="N886">
        <v>4</v>
      </c>
      <c r="O886" s="43">
        <v>183.45599999999999</v>
      </c>
      <c r="P886" s="42">
        <v>36</v>
      </c>
      <c r="Q886" s="42">
        <v>8</v>
      </c>
      <c r="R886" s="42">
        <v>4.5</v>
      </c>
    </row>
    <row r="887" spans="1:18" x14ac:dyDescent="0.3">
      <c r="A887" t="s">
        <v>3916</v>
      </c>
      <c r="B887" s="17">
        <v>45046</v>
      </c>
      <c r="C887" t="s">
        <v>3917</v>
      </c>
      <c r="D887" t="s">
        <v>3918</v>
      </c>
      <c r="E887" t="s">
        <v>3919</v>
      </c>
      <c r="F887" t="s">
        <v>3920</v>
      </c>
      <c r="G887" t="s">
        <v>3921</v>
      </c>
      <c r="H887" t="s">
        <v>3876</v>
      </c>
      <c r="I887">
        <v>893</v>
      </c>
      <c r="J887" s="41">
        <v>1.26E-2</v>
      </c>
      <c r="K887" s="42">
        <v>11.251799999999999</v>
      </c>
      <c r="L887" s="43">
        <v>1.0925</v>
      </c>
      <c r="M887" s="42">
        <v>12.2925915</v>
      </c>
      <c r="N887">
        <v>3</v>
      </c>
      <c r="O887" s="43">
        <v>61.151999999999987</v>
      </c>
      <c r="P887" s="42">
        <v>72</v>
      </c>
      <c r="Q887" s="42">
        <v>4</v>
      </c>
      <c r="R887" s="42">
        <v>9</v>
      </c>
    </row>
    <row r="888" spans="1:18" x14ac:dyDescent="0.3">
      <c r="A888" t="s">
        <v>3916</v>
      </c>
      <c r="B888" s="17">
        <v>45047</v>
      </c>
      <c r="C888" t="s">
        <v>3917</v>
      </c>
      <c r="D888" t="s">
        <v>3918</v>
      </c>
      <c r="E888" t="s">
        <v>3919</v>
      </c>
      <c r="F888" t="s">
        <v>3920</v>
      </c>
      <c r="G888" t="s">
        <v>3921</v>
      </c>
      <c r="H888" t="s">
        <v>3876</v>
      </c>
      <c r="I888">
        <v>524</v>
      </c>
      <c r="J888" s="41">
        <v>1.2799999999999999E-2</v>
      </c>
      <c r="K888" s="42">
        <v>6.7071999999999994</v>
      </c>
      <c r="L888" s="43">
        <v>1.61</v>
      </c>
      <c r="M888" s="42">
        <v>10.798591999999999</v>
      </c>
      <c r="N888">
        <v>1</v>
      </c>
      <c r="O888" s="43">
        <v>202.27199999999999</v>
      </c>
      <c r="P888" s="42">
        <v>80</v>
      </c>
      <c r="Q888" s="42">
        <v>3</v>
      </c>
      <c r="R888" s="42">
        <v>4.5</v>
      </c>
    </row>
    <row r="889" spans="1:18" x14ac:dyDescent="0.3">
      <c r="A889" t="s">
        <v>3916</v>
      </c>
      <c r="B889" s="17">
        <v>45048</v>
      </c>
      <c r="C889" t="s">
        <v>3917</v>
      </c>
      <c r="D889" t="s">
        <v>3918</v>
      </c>
      <c r="E889" t="s">
        <v>3919</v>
      </c>
      <c r="F889" t="s">
        <v>3920</v>
      </c>
      <c r="G889" t="s">
        <v>3921</v>
      </c>
      <c r="H889" t="s">
        <v>3876</v>
      </c>
      <c r="I889">
        <v>795.60000000000014</v>
      </c>
      <c r="J889" s="41">
        <v>9.2999999999999992E-3</v>
      </c>
      <c r="K889" s="42">
        <v>7.3990800000000005</v>
      </c>
      <c r="L889" s="43">
        <v>2.0354999999999999</v>
      </c>
      <c r="M889" s="42">
        <v>15.060827339999999</v>
      </c>
      <c r="N889">
        <v>5</v>
      </c>
      <c r="O889" s="43">
        <v>167.328</v>
      </c>
      <c r="P889" s="42">
        <v>40</v>
      </c>
      <c r="Q889" s="42">
        <v>10</v>
      </c>
      <c r="R889" s="42">
        <v>1.5</v>
      </c>
    </row>
    <row r="890" spans="1:18" x14ac:dyDescent="0.3">
      <c r="A890" t="s">
        <v>3916</v>
      </c>
      <c r="B890" s="17">
        <v>45049</v>
      </c>
      <c r="C890" t="s">
        <v>3917</v>
      </c>
      <c r="D890" t="s">
        <v>3918</v>
      </c>
      <c r="E890" t="s">
        <v>3919</v>
      </c>
      <c r="F890" t="s">
        <v>3920</v>
      </c>
      <c r="G890" t="s">
        <v>3921</v>
      </c>
      <c r="H890" t="s">
        <v>3876</v>
      </c>
      <c r="I890">
        <v>527.6</v>
      </c>
      <c r="J890" s="41">
        <v>1.34E-2</v>
      </c>
      <c r="K890" s="42">
        <v>7.0698400000000001</v>
      </c>
      <c r="L890" s="43">
        <v>1.1499999999999999</v>
      </c>
      <c r="M890" s="42">
        <v>8.1303159999999988</v>
      </c>
      <c r="N890">
        <v>5</v>
      </c>
      <c r="O890" s="43">
        <v>289.63199999999995</v>
      </c>
      <c r="P890" s="42">
        <v>78</v>
      </c>
      <c r="Q890" s="42">
        <v>2</v>
      </c>
      <c r="R890" s="42">
        <v>7.5</v>
      </c>
    </row>
    <row r="891" spans="1:18" x14ac:dyDescent="0.3">
      <c r="A891" t="s">
        <v>3916</v>
      </c>
      <c r="B891" s="17">
        <v>45050</v>
      </c>
      <c r="C891" t="s">
        <v>3917</v>
      </c>
      <c r="D891" t="s">
        <v>3918</v>
      </c>
      <c r="E891" t="s">
        <v>3919</v>
      </c>
      <c r="F891" t="s">
        <v>3920</v>
      </c>
      <c r="G891" t="s">
        <v>3921</v>
      </c>
      <c r="H891" t="s">
        <v>3876</v>
      </c>
      <c r="I891">
        <v>949.80000000000018</v>
      </c>
      <c r="J891" s="41">
        <v>1.6300000000000002E-2</v>
      </c>
      <c r="K891" s="42">
        <v>15.481740000000006</v>
      </c>
      <c r="L891" s="43">
        <v>1.288</v>
      </c>
      <c r="M891" s="42">
        <v>19.940481120000008</v>
      </c>
      <c r="N891">
        <v>8</v>
      </c>
      <c r="O891" s="43">
        <v>205.63199999999998</v>
      </c>
      <c r="P891" s="42">
        <v>84</v>
      </c>
      <c r="Q891" s="42">
        <v>3</v>
      </c>
      <c r="R891" s="42">
        <v>9</v>
      </c>
    </row>
    <row r="892" spans="1:18" x14ac:dyDescent="0.3">
      <c r="A892" t="s">
        <v>3916</v>
      </c>
      <c r="B892" s="17">
        <v>45051</v>
      </c>
      <c r="C892" t="s">
        <v>3917</v>
      </c>
      <c r="D892" t="s">
        <v>3918</v>
      </c>
      <c r="E892" t="s">
        <v>3919</v>
      </c>
      <c r="F892" t="s">
        <v>3920</v>
      </c>
      <c r="G892" t="s">
        <v>3921</v>
      </c>
      <c r="H892" t="s">
        <v>3876</v>
      </c>
      <c r="I892">
        <v>1136.8000000000002</v>
      </c>
      <c r="J892" s="41">
        <v>1.66E-2</v>
      </c>
      <c r="K892" s="42">
        <v>18.870880000000003</v>
      </c>
      <c r="L892" s="43">
        <v>2.0585</v>
      </c>
      <c r="M892" s="42">
        <v>38.845706480000004</v>
      </c>
      <c r="N892">
        <v>3</v>
      </c>
      <c r="O892" s="43">
        <v>189.50400000000002</v>
      </c>
      <c r="P892" s="42">
        <v>67</v>
      </c>
      <c r="Q892" s="42">
        <v>10</v>
      </c>
      <c r="R892" s="42">
        <v>6</v>
      </c>
    </row>
    <row r="893" spans="1:18" x14ac:dyDescent="0.3">
      <c r="A893" t="s">
        <v>3916</v>
      </c>
      <c r="B893" s="17">
        <v>45052</v>
      </c>
      <c r="C893" t="s">
        <v>3917</v>
      </c>
      <c r="D893" t="s">
        <v>3918</v>
      </c>
      <c r="E893" t="s">
        <v>3919</v>
      </c>
      <c r="F893" t="s">
        <v>3920</v>
      </c>
      <c r="G893" t="s">
        <v>3921</v>
      </c>
      <c r="H893" t="s">
        <v>3876</v>
      </c>
      <c r="I893">
        <v>872</v>
      </c>
      <c r="J893" s="41">
        <v>1.4199999999999999E-2</v>
      </c>
      <c r="K893" s="42">
        <v>12.382399999999999</v>
      </c>
      <c r="L893" s="43">
        <v>1.4604999999999999</v>
      </c>
      <c r="M893" s="42">
        <v>18.084495199999996</v>
      </c>
      <c r="N893">
        <v>0</v>
      </c>
      <c r="O893" s="43">
        <v>132.38400000000001</v>
      </c>
      <c r="P893" s="42">
        <v>95</v>
      </c>
      <c r="Q893" s="42">
        <v>10</v>
      </c>
      <c r="R893" s="42">
        <v>7.5</v>
      </c>
    </row>
    <row r="894" spans="1:18" x14ac:dyDescent="0.3">
      <c r="A894" t="s">
        <v>3916</v>
      </c>
      <c r="B894" s="17">
        <v>45053</v>
      </c>
      <c r="C894" t="s">
        <v>3917</v>
      </c>
      <c r="D894" t="s">
        <v>3918</v>
      </c>
      <c r="E894" t="s">
        <v>3919</v>
      </c>
      <c r="F894" t="s">
        <v>3920</v>
      </c>
      <c r="G894" t="s">
        <v>3921</v>
      </c>
      <c r="H894" t="s">
        <v>3876</v>
      </c>
      <c r="I894">
        <v>712.8</v>
      </c>
      <c r="J894" s="41">
        <v>1.3000000000000001E-2</v>
      </c>
      <c r="K894" s="42">
        <v>9.2664000000000009</v>
      </c>
      <c r="L894" s="43">
        <v>2.1619999999999999</v>
      </c>
      <c r="M894" s="42">
        <v>20.033956800000002</v>
      </c>
      <c r="N894">
        <v>8</v>
      </c>
      <c r="O894" s="43">
        <v>127.008</v>
      </c>
      <c r="P894" s="42">
        <v>97</v>
      </c>
      <c r="Q894" s="42">
        <v>14</v>
      </c>
      <c r="R894" s="42">
        <v>6</v>
      </c>
    </row>
    <row r="895" spans="1:18" x14ac:dyDescent="0.3">
      <c r="A895" t="s">
        <v>3916</v>
      </c>
      <c r="B895" s="17">
        <v>45054</v>
      </c>
      <c r="C895" t="s">
        <v>3917</v>
      </c>
      <c r="D895" t="s">
        <v>3918</v>
      </c>
      <c r="E895" t="s">
        <v>3919</v>
      </c>
      <c r="F895" t="s">
        <v>3920</v>
      </c>
      <c r="G895" t="s">
        <v>3921</v>
      </c>
      <c r="H895" t="s">
        <v>3876</v>
      </c>
      <c r="I895">
        <v>1354.8000000000002</v>
      </c>
      <c r="J895" s="41">
        <v>1.03E-2</v>
      </c>
      <c r="K895" s="42">
        <v>13.954440000000002</v>
      </c>
      <c r="L895" s="43">
        <v>1.0924999999999998</v>
      </c>
      <c r="M895" s="42">
        <v>15.245225699999999</v>
      </c>
      <c r="N895">
        <v>2</v>
      </c>
      <c r="O895" s="43">
        <v>216.38399999999999</v>
      </c>
      <c r="P895" s="42">
        <v>92</v>
      </c>
      <c r="Q895" s="42">
        <v>6</v>
      </c>
      <c r="R895" s="42">
        <v>1.5</v>
      </c>
    </row>
    <row r="896" spans="1:18" x14ac:dyDescent="0.3">
      <c r="A896" t="s">
        <v>3916</v>
      </c>
      <c r="B896" s="17">
        <v>45055</v>
      </c>
      <c r="C896" t="s">
        <v>3917</v>
      </c>
      <c r="D896" t="s">
        <v>3918</v>
      </c>
      <c r="E896" t="s">
        <v>3919</v>
      </c>
      <c r="F896" t="s">
        <v>3920</v>
      </c>
      <c r="G896" t="s">
        <v>3921</v>
      </c>
      <c r="H896" t="s">
        <v>3876</v>
      </c>
      <c r="I896">
        <v>1196.8000000000002</v>
      </c>
      <c r="J896" s="41">
        <v>1.3500000000000002E-2</v>
      </c>
      <c r="K896" s="42">
        <v>16.156800000000004</v>
      </c>
      <c r="L896" s="43">
        <v>1.6674999999999998</v>
      </c>
      <c r="M896" s="42">
        <v>26.941464000000003</v>
      </c>
      <c r="N896">
        <v>3</v>
      </c>
      <c r="O896" s="43">
        <v>172.03199999999998</v>
      </c>
      <c r="P896" s="42">
        <v>47</v>
      </c>
      <c r="Q896" s="42">
        <v>0</v>
      </c>
      <c r="R896" s="42">
        <v>12</v>
      </c>
    </row>
    <row r="897" spans="1:18" x14ac:dyDescent="0.3">
      <c r="A897" t="s">
        <v>3916</v>
      </c>
      <c r="B897" s="17">
        <v>45056</v>
      </c>
      <c r="C897" t="s">
        <v>3917</v>
      </c>
      <c r="D897" t="s">
        <v>3918</v>
      </c>
      <c r="E897" t="s">
        <v>3919</v>
      </c>
      <c r="F897" t="s">
        <v>3920</v>
      </c>
      <c r="G897" t="s">
        <v>3921</v>
      </c>
      <c r="H897" t="s">
        <v>3876</v>
      </c>
      <c r="I897">
        <v>898.60000000000014</v>
      </c>
      <c r="J897" s="41">
        <v>1.2299999999999998E-2</v>
      </c>
      <c r="K897" s="42">
        <v>11.05278</v>
      </c>
      <c r="L897" s="43">
        <v>0.80499999999999994</v>
      </c>
      <c r="M897" s="42">
        <v>8.8974878999999998</v>
      </c>
      <c r="N897">
        <v>6</v>
      </c>
      <c r="O897" s="43">
        <v>42.24</v>
      </c>
      <c r="P897" s="42">
        <v>72</v>
      </c>
      <c r="Q897" s="42">
        <v>9</v>
      </c>
      <c r="R897" s="42">
        <v>1.5</v>
      </c>
    </row>
    <row r="898" spans="1:18" x14ac:dyDescent="0.3">
      <c r="A898" t="s">
        <v>3916</v>
      </c>
      <c r="B898" s="17">
        <v>45057</v>
      </c>
      <c r="C898" t="s">
        <v>3917</v>
      </c>
      <c r="D898" t="s">
        <v>3918</v>
      </c>
      <c r="E898" t="s">
        <v>3919</v>
      </c>
      <c r="F898" t="s">
        <v>3920</v>
      </c>
      <c r="G898" t="s">
        <v>3921</v>
      </c>
      <c r="H898" t="s">
        <v>3876</v>
      </c>
      <c r="I898">
        <v>861.80000000000007</v>
      </c>
      <c r="J898" s="41">
        <v>1.66E-2</v>
      </c>
      <c r="K898" s="42">
        <v>14.305880000000002</v>
      </c>
      <c r="L898" s="43">
        <v>1.403</v>
      </c>
      <c r="M898" s="42">
        <v>20.071149640000002</v>
      </c>
      <c r="N898">
        <v>3</v>
      </c>
      <c r="O898" s="43">
        <v>53.088000000000001</v>
      </c>
      <c r="P898" s="42">
        <v>70</v>
      </c>
      <c r="Q898" s="42">
        <v>1</v>
      </c>
      <c r="R898" s="42">
        <v>6</v>
      </c>
    </row>
    <row r="899" spans="1:18" x14ac:dyDescent="0.3">
      <c r="A899" t="s">
        <v>3916</v>
      </c>
      <c r="B899" s="17">
        <v>45058</v>
      </c>
      <c r="C899" t="s">
        <v>3917</v>
      </c>
      <c r="D899" t="s">
        <v>3918</v>
      </c>
      <c r="E899" t="s">
        <v>3919</v>
      </c>
      <c r="F899" t="s">
        <v>3920</v>
      </c>
      <c r="G899" t="s">
        <v>3921</v>
      </c>
      <c r="H899" t="s">
        <v>3876</v>
      </c>
      <c r="I899">
        <v>818</v>
      </c>
      <c r="J899" s="41">
        <v>1.3699999999999999E-2</v>
      </c>
      <c r="K899" s="42">
        <v>11.206599999999998</v>
      </c>
      <c r="L899" s="43">
        <v>1.7020000000000002</v>
      </c>
      <c r="M899" s="42">
        <v>19.0736332</v>
      </c>
      <c r="N899">
        <v>3</v>
      </c>
      <c r="O899" s="43">
        <v>155.232</v>
      </c>
      <c r="P899" s="42">
        <v>31</v>
      </c>
      <c r="Q899" s="42">
        <v>9</v>
      </c>
      <c r="R899" s="42">
        <v>9</v>
      </c>
    </row>
    <row r="900" spans="1:18" x14ac:dyDescent="0.3">
      <c r="A900" t="s">
        <v>3916</v>
      </c>
      <c r="B900" s="17">
        <v>45059</v>
      </c>
      <c r="C900" t="s">
        <v>3917</v>
      </c>
      <c r="D900" t="s">
        <v>3918</v>
      </c>
      <c r="E900" t="s">
        <v>3919</v>
      </c>
      <c r="F900" t="s">
        <v>3920</v>
      </c>
      <c r="G900" t="s">
        <v>3921</v>
      </c>
      <c r="H900" t="s">
        <v>3876</v>
      </c>
      <c r="I900">
        <v>641.80000000000007</v>
      </c>
      <c r="J900" s="41">
        <v>1.2800000000000001E-2</v>
      </c>
      <c r="K900" s="42">
        <v>8.2150400000000019</v>
      </c>
      <c r="L900" s="43">
        <v>0.77049999999999985</v>
      </c>
      <c r="M900" s="42">
        <v>6.3296883199999998</v>
      </c>
      <c r="N900">
        <v>5</v>
      </c>
      <c r="O900" s="43">
        <v>139.77599999999998</v>
      </c>
      <c r="P900" s="42">
        <v>59</v>
      </c>
      <c r="Q900" s="42">
        <v>7</v>
      </c>
      <c r="R900" s="42">
        <v>6</v>
      </c>
    </row>
    <row r="901" spans="1:18" x14ac:dyDescent="0.3">
      <c r="A901" t="s">
        <v>3916</v>
      </c>
      <c r="B901" s="17">
        <v>45060</v>
      </c>
      <c r="C901" t="s">
        <v>3917</v>
      </c>
      <c r="D901" t="s">
        <v>3918</v>
      </c>
      <c r="E901" t="s">
        <v>3919</v>
      </c>
      <c r="F901" t="s">
        <v>3920</v>
      </c>
      <c r="G901" t="s">
        <v>3921</v>
      </c>
      <c r="H901" t="s">
        <v>3876</v>
      </c>
      <c r="I901">
        <v>773.2</v>
      </c>
      <c r="J901" s="41">
        <v>1.1900000000000001E-2</v>
      </c>
      <c r="K901" s="42">
        <v>9.201080000000001</v>
      </c>
      <c r="L901" s="43">
        <v>2.1734999999999998</v>
      </c>
      <c r="M901" s="42">
        <v>19.998547380000002</v>
      </c>
      <c r="N901">
        <v>6</v>
      </c>
      <c r="O901" s="43">
        <v>0</v>
      </c>
      <c r="P901" s="42">
        <v>54</v>
      </c>
      <c r="Q901" s="42">
        <v>5</v>
      </c>
      <c r="R901" s="42">
        <v>1.5</v>
      </c>
    </row>
    <row r="902" spans="1:18" x14ac:dyDescent="0.3">
      <c r="A902" t="s">
        <v>3916</v>
      </c>
      <c r="B902" s="17">
        <v>45061</v>
      </c>
      <c r="C902" t="s">
        <v>3917</v>
      </c>
      <c r="D902" t="s">
        <v>3918</v>
      </c>
      <c r="E902" t="s">
        <v>3919</v>
      </c>
      <c r="F902" t="s">
        <v>3920</v>
      </c>
      <c r="G902" t="s">
        <v>3921</v>
      </c>
      <c r="H902" t="s">
        <v>3876</v>
      </c>
      <c r="I902">
        <v>1207.8000000000002</v>
      </c>
      <c r="J902" s="41">
        <v>1.43E-2</v>
      </c>
      <c r="K902" s="42">
        <v>17.271540000000002</v>
      </c>
      <c r="L902" s="43">
        <v>1.6559999999999999</v>
      </c>
      <c r="M902" s="42">
        <v>28.601670240000001</v>
      </c>
      <c r="N902">
        <v>5</v>
      </c>
      <c r="O902" s="43">
        <v>0</v>
      </c>
      <c r="P902" s="42">
        <v>44</v>
      </c>
      <c r="Q902" s="42">
        <v>10</v>
      </c>
      <c r="R902" s="42">
        <v>10.5</v>
      </c>
    </row>
    <row r="903" spans="1:18" x14ac:dyDescent="0.3">
      <c r="A903" t="s">
        <v>3916</v>
      </c>
      <c r="B903" s="17">
        <v>45062</v>
      </c>
      <c r="C903" t="s">
        <v>3917</v>
      </c>
      <c r="D903" t="s">
        <v>3918</v>
      </c>
      <c r="E903" t="s">
        <v>3919</v>
      </c>
      <c r="F903" t="s">
        <v>3920</v>
      </c>
      <c r="G903" t="s">
        <v>3921</v>
      </c>
      <c r="H903" t="s">
        <v>3876</v>
      </c>
      <c r="I903">
        <v>1033.6000000000001</v>
      </c>
      <c r="J903" s="41">
        <v>1.89E-2</v>
      </c>
      <c r="K903" s="42">
        <v>19.535040000000002</v>
      </c>
      <c r="L903" s="43">
        <v>2.1619999999999999</v>
      </c>
      <c r="M903" s="42">
        <v>42.234756480000001</v>
      </c>
      <c r="N903">
        <v>1</v>
      </c>
      <c r="O903" s="43">
        <v>177.40799999999999</v>
      </c>
      <c r="P903" s="42">
        <v>46</v>
      </c>
      <c r="Q903" s="42">
        <v>5</v>
      </c>
      <c r="R903" s="42">
        <v>4.5</v>
      </c>
    </row>
    <row r="904" spans="1:18" x14ac:dyDescent="0.3">
      <c r="A904" t="s">
        <v>3916</v>
      </c>
      <c r="B904" s="17">
        <v>45063</v>
      </c>
      <c r="C904" t="s">
        <v>3917</v>
      </c>
      <c r="D904" t="s">
        <v>3918</v>
      </c>
      <c r="E904" t="s">
        <v>3919</v>
      </c>
      <c r="F904" t="s">
        <v>3920</v>
      </c>
      <c r="G904" t="s">
        <v>3921</v>
      </c>
      <c r="H904" t="s">
        <v>3876</v>
      </c>
      <c r="I904">
        <v>1038.4000000000001</v>
      </c>
      <c r="J904" s="41">
        <v>1.0999999999999999E-2</v>
      </c>
      <c r="K904" s="42">
        <v>11.4224</v>
      </c>
      <c r="L904" s="43">
        <v>0.91999999999999993</v>
      </c>
      <c r="M904" s="42">
        <v>10.508607999999999</v>
      </c>
      <c r="N904">
        <v>4</v>
      </c>
      <c r="O904" s="43">
        <v>0</v>
      </c>
      <c r="P904" s="42">
        <v>66</v>
      </c>
      <c r="Q904" s="42">
        <v>5</v>
      </c>
      <c r="R904" s="42">
        <v>10.5</v>
      </c>
    </row>
    <row r="905" spans="1:18" x14ac:dyDescent="0.3">
      <c r="A905" t="s">
        <v>3916</v>
      </c>
      <c r="B905" s="17">
        <v>45064</v>
      </c>
      <c r="C905" t="s">
        <v>3917</v>
      </c>
      <c r="D905" t="s">
        <v>3918</v>
      </c>
      <c r="E905" t="s">
        <v>3919</v>
      </c>
      <c r="F905" t="s">
        <v>3920</v>
      </c>
      <c r="G905" t="s">
        <v>3921</v>
      </c>
      <c r="H905" t="s">
        <v>3876</v>
      </c>
      <c r="I905">
        <v>1259.6000000000001</v>
      </c>
      <c r="J905" s="41">
        <v>1.11E-2</v>
      </c>
      <c r="K905" s="42">
        <v>13.981560000000002</v>
      </c>
      <c r="L905" s="43">
        <v>0.80500000000000005</v>
      </c>
      <c r="M905" s="42">
        <v>11.255155800000002</v>
      </c>
      <c r="N905">
        <v>4</v>
      </c>
      <c r="O905" s="43">
        <v>49.727999999999994</v>
      </c>
      <c r="P905" s="42">
        <v>66</v>
      </c>
      <c r="Q905" s="42">
        <v>6</v>
      </c>
      <c r="R905" s="42">
        <v>0</v>
      </c>
    </row>
    <row r="906" spans="1:18" x14ac:dyDescent="0.3">
      <c r="A906" t="s">
        <v>3916</v>
      </c>
      <c r="B906" s="17">
        <v>45065</v>
      </c>
      <c r="C906" t="s">
        <v>3917</v>
      </c>
      <c r="D906" t="s">
        <v>3918</v>
      </c>
      <c r="E906" t="s">
        <v>3919</v>
      </c>
      <c r="F906" t="s">
        <v>3920</v>
      </c>
      <c r="G906" t="s">
        <v>3921</v>
      </c>
      <c r="H906" t="s">
        <v>3876</v>
      </c>
      <c r="I906">
        <v>1304.4000000000001</v>
      </c>
      <c r="J906" s="41">
        <v>1.1199999999999998E-2</v>
      </c>
      <c r="K906" s="42">
        <v>14.609279999999998</v>
      </c>
      <c r="L906" s="43">
        <v>2.024</v>
      </c>
      <c r="M906" s="42">
        <v>29.569182719999997</v>
      </c>
      <c r="N906">
        <v>6</v>
      </c>
      <c r="O906" s="43">
        <v>45.12</v>
      </c>
      <c r="P906" s="42">
        <v>64</v>
      </c>
      <c r="Q906" s="42">
        <v>2</v>
      </c>
      <c r="R906" s="42">
        <v>9</v>
      </c>
    </row>
    <row r="907" spans="1:18" x14ac:dyDescent="0.3">
      <c r="A907" t="s">
        <v>3916</v>
      </c>
      <c r="B907" s="17">
        <v>45066</v>
      </c>
      <c r="C907" t="s">
        <v>3917</v>
      </c>
      <c r="D907" t="s">
        <v>3918</v>
      </c>
      <c r="E907" t="s">
        <v>3919</v>
      </c>
      <c r="F907" t="s">
        <v>3920</v>
      </c>
      <c r="G907" t="s">
        <v>3921</v>
      </c>
      <c r="H907" t="s">
        <v>3876</v>
      </c>
      <c r="I907">
        <v>497.80000000000007</v>
      </c>
      <c r="J907" s="41">
        <v>1.6199999999999999E-2</v>
      </c>
      <c r="K907" s="42">
        <v>8.0643600000000006</v>
      </c>
      <c r="L907" s="43">
        <v>0.96599999999999986</v>
      </c>
      <c r="M907" s="42">
        <v>7.7901717599999998</v>
      </c>
      <c r="N907">
        <v>7</v>
      </c>
      <c r="O907" s="43">
        <v>56.448</v>
      </c>
      <c r="P907" s="42">
        <v>53</v>
      </c>
      <c r="Q907" s="42">
        <v>10</v>
      </c>
      <c r="R907" s="42">
        <v>10.5</v>
      </c>
    </row>
    <row r="908" spans="1:18" x14ac:dyDescent="0.3">
      <c r="A908" t="s">
        <v>3916</v>
      </c>
      <c r="B908" s="17">
        <v>45067</v>
      </c>
      <c r="C908" t="s">
        <v>3917</v>
      </c>
      <c r="D908" t="s">
        <v>3918</v>
      </c>
      <c r="E908" t="s">
        <v>3919</v>
      </c>
      <c r="F908" t="s">
        <v>3920</v>
      </c>
      <c r="G908" t="s">
        <v>3921</v>
      </c>
      <c r="H908" t="s">
        <v>3876</v>
      </c>
      <c r="I908">
        <v>1204.4000000000001</v>
      </c>
      <c r="J908" s="41">
        <v>1.37E-2</v>
      </c>
      <c r="K908" s="42">
        <v>16.50028</v>
      </c>
      <c r="L908" s="43">
        <v>0.96599999999999986</v>
      </c>
      <c r="M908" s="42">
        <v>15.939270479999998</v>
      </c>
      <c r="N908">
        <v>1</v>
      </c>
      <c r="O908" s="43">
        <v>104.83199999999999</v>
      </c>
      <c r="P908" s="42">
        <v>72</v>
      </c>
      <c r="Q908" s="42">
        <v>3</v>
      </c>
      <c r="R908" s="42">
        <v>0</v>
      </c>
    </row>
    <row r="909" spans="1:18" x14ac:dyDescent="0.3">
      <c r="A909" t="s">
        <v>3916</v>
      </c>
      <c r="B909" s="17">
        <v>45068</v>
      </c>
      <c r="C909" t="s">
        <v>3917</v>
      </c>
      <c r="D909" t="s">
        <v>3918</v>
      </c>
      <c r="E909" t="s">
        <v>3919</v>
      </c>
      <c r="F909" t="s">
        <v>3920</v>
      </c>
      <c r="G909" t="s">
        <v>3921</v>
      </c>
      <c r="H909" t="s">
        <v>3876</v>
      </c>
      <c r="I909">
        <v>1241</v>
      </c>
      <c r="J909" s="41">
        <v>9.5000000000000015E-3</v>
      </c>
      <c r="K909" s="42">
        <v>11.789500000000002</v>
      </c>
      <c r="L909" s="43">
        <v>2.2424999999999997</v>
      </c>
      <c r="M909" s="42">
        <v>26.437953750000002</v>
      </c>
      <c r="N909">
        <v>4</v>
      </c>
      <c r="O909" s="43">
        <v>150.52799999999999</v>
      </c>
      <c r="P909" s="42">
        <v>43</v>
      </c>
      <c r="Q909" s="42">
        <v>9</v>
      </c>
      <c r="R909" s="42">
        <v>10.5</v>
      </c>
    </row>
    <row r="910" spans="1:18" x14ac:dyDescent="0.3">
      <c r="A910" t="s">
        <v>3916</v>
      </c>
      <c r="B910" s="17">
        <v>45069</v>
      </c>
      <c r="C910" t="s">
        <v>3917</v>
      </c>
      <c r="D910" t="s">
        <v>3918</v>
      </c>
      <c r="E910" t="s">
        <v>3919</v>
      </c>
      <c r="F910" t="s">
        <v>3920</v>
      </c>
      <c r="G910" t="s">
        <v>3921</v>
      </c>
      <c r="H910" t="s">
        <v>3876</v>
      </c>
      <c r="I910">
        <v>701.40000000000009</v>
      </c>
      <c r="J910" s="41">
        <v>1.35E-2</v>
      </c>
      <c r="K910" s="42">
        <v>9.4689000000000014</v>
      </c>
      <c r="L910" s="43">
        <v>1.3685</v>
      </c>
      <c r="M910" s="42">
        <v>12.958189650000003</v>
      </c>
      <c r="N910">
        <v>5</v>
      </c>
      <c r="O910" s="43">
        <v>0</v>
      </c>
      <c r="P910" s="42">
        <v>60</v>
      </c>
      <c r="Q910" s="42">
        <v>8</v>
      </c>
      <c r="R910" s="42">
        <v>0</v>
      </c>
    </row>
    <row r="911" spans="1:18" x14ac:dyDescent="0.3">
      <c r="A911" t="s">
        <v>3916</v>
      </c>
      <c r="B911" s="17">
        <v>45070</v>
      </c>
      <c r="C911" t="s">
        <v>3917</v>
      </c>
      <c r="D911" t="s">
        <v>3918</v>
      </c>
      <c r="E911" t="s">
        <v>3919</v>
      </c>
      <c r="F911" t="s">
        <v>3920</v>
      </c>
      <c r="G911" t="s">
        <v>3921</v>
      </c>
      <c r="H911" t="s">
        <v>3876</v>
      </c>
      <c r="I911">
        <v>1077.2</v>
      </c>
      <c r="J911" s="41">
        <v>1.4199999999999999E-2</v>
      </c>
      <c r="K911" s="42">
        <v>15.296239999999999</v>
      </c>
      <c r="L911" s="43">
        <v>1.9434999999999998</v>
      </c>
      <c r="M911" s="42">
        <v>29.728242439999995</v>
      </c>
      <c r="N911">
        <v>0</v>
      </c>
      <c r="O911" s="43">
        <v>99.455999999999989</v>
      </c>
      <c r="P911" s="42">
        <v>68</v>
      </c>
      <c r="Q911" s="42">
        <v>6</v>
      </c>
      <c r="R911" s="42">
        <v>1.5</v>
      </c>
    </row>
    <row r="912" spans="1:18" x14ac:dyDescent="0.3">
      <c r="A912" t="s">
        <v>3916</v>
      </c>
      <c r="B912" s="17">
        <v>45071</v>
      </c>
      <c r="C912" t="s">
        <v>3917</v>
      </c>
      <c r="D912" t="s">
        <v>3918</v>
      </c>
      <c r="E912" t="s">
        <v>3919</v>
      </c>
      <c r="F912" t="s">
        <v>3920</v>
      </c>
      <c r="G912" t="s">
        <v>3921</v>
      </c>
      <c r="H912" t="s">
        <v>3876</v>
      </c>
      <c r="I912">
        <v>1109</v>
      </c>
      <c r="J912" s="41">
        <v>1.61E-2</v>
      </c>
      <c r="K912" s="42">
        <v>17.854900000000001</v>
      </c>
      <c r="L912" s="43">
        <v>1.8629999999999998</v>
      </c>
      <c r="M912" s="42">
        <v>33.2636787</v>
      </c>
      <c r="N912">
        <v>4</v>
      </c>
      <c r="O912" s="43">
        <v>47.039999999999992</v>
      </c>
      <c r="P912" s="42">
        <v>84</v>
      </c>
      <c r="Q912" s="42">
        <v>3</v>
      </c>
      <c r="R912" s="42">
        <v>4.5</v>
      </c>
    </row>
    <row r="913" spans="1:18" x14ac:dyDescent="0.3">
      <c r="A913" t="s">
        <v>3916</v>
      </c>
      <c r="B913" s="17">
        <v>45072</v>
      </c>
      <c r="C913" t="s">
        <v>3917</v>
      </c>
      <c r="D913" t="s">
        <v>3918</v>
      </c>
      <c r="E913" t="s">
        <v>3919</v>
      </c>
      <c r="F913" t="s">
        <v>3920</v>
      </c>
      <c r="G913" t="s">
        <v>3921</v>
      </c>
      <c r="H913" t="s">
        <v>3876</v>
      </c>
      <c r="I913">
        <v>1269.6000000000001</v>
      </c>
      <c r="J913" s="41">
        <v>1.2800000000000001E-2</v>
      </c>
      <c r="K913" s="42">
        <v>16.250880000000002</v>
      </c>
      <c r="L913" s="43">
        <v>1.8284999999999998</v>
      </c>
      <c r="M913" s="42">
        <v>29.714734079999999</v>
      </c>
      <c r="N913">
        <v>1</v>
      </c>
      <c r="O913" s="43">
        <v>84.671999999999997</v>
      </c>
      <c r="P913" s="42">
        <v>49</v>
      </c>
      <c r="Q913" s="42">
        <v>2</v>
      </c>
      <c r="R913" s="42">
        <v>10.5</v>
      </c>
    </row>
    <row r="914" spans="1:18" x14ac:dyDescent="0.3">
      <c r="A914" t="s">
        <v>3916</v>
      </c>
      <c r="B914" s="17">
        <v>45073</v>
      </c>
      <c r="C914" t="s">
        <v>3917</v>
      </c>
      <c r="D914" t="s">
        <v>3918</v>
      </c>
      <c r="E914" t="s">
        <v>3919</v>
      </c>
      <c r="F914" t="s">
        <v>3920</v>
      </c>
      <c r="G914" t="s">
        <v>3921</v>
      </c>
      <c r="H914" t="s">
        <v>3876</v>
      </c>
      <c r="I914">
        <v>1138.8000000000002</v>
      </c>
      <c r="J914" s="41">
        <v>1.2699999999999999E-2</v>
      </c>
      <c r="K914" s="42">
        <v>14.462760000000001</v>
      </c>
      <c r="L914" s="43">
        <v>2.093</v>
      </c>
      <c r="M914" s="42">
        <v>30.270556680000002</v>
      </c>
      <c r="N914">
        <v>6</v>
      </c>
      <c r="O914" s="43">
        <v>182.78399999999999</v>
      </c>
      <c r="P914" s="42">
        <v>99</v>
      </c>
      <c r="Q914" s="42">
        <v>1</v>
      </c>
      <c r="R914" s="42">
        <v>7.5</v>
      </c>
    </row>
    <row r="915" spans="1:18" x14ac:dyDescent="0.3">
      <c r="A915" t="s">
        <v>3916</v>
      </c>
      <c r="B915" s="17">
        <v>45074</v>
      </c>
      <c r="C915" t="s">
        <v>3917</v>
      </c>
      <c r="D915" t="s">
        <v>3918</v>
      </c>
      <c r="E915" t="s">
        <v>3919</v>
      </c>
      <c r="F915" t="s">
        <v>3920</v>
      </c>
      <c r="G915" t="s">
        <v>3921</v>
      </c>
      <c r="H915" t="s">
        <v>3876</v>
      </c>
      <c r="I915">
        <v>1144</v>
      </c>
      <c r="J915" s="41">
        <v>1.0299999999999998E-2</v>
      </c>
      <c r="K915" s="42">
        <v>11.783199999999999</v>
      </c>
      <c r="L915" s="43">
        <v>1.3685</v>
      </c>
      <c r="M915" s="42">
        <v>16.1253092</v>
      </c>
      <c r="N915">
        <v>8</v>
      </c>
      <c r="O915" s="43">
        <v>177.40799999999999</v>
      </c>
      <c r="P915" s="42">
        <v>67</v>
      </c>
      <c r="Q915" s="42">
        <v>8</v>
      </c>
      <c r="R915" s="42">
        <v>6</v>
      </c>
    </row>
    <row r="916" spans="1:18" x14ac:dyDescent="0.3">
      <c r="A916" t="s">
        <v>3916</v>
      </c>
      <c r="B916" s="17">
        <v>45075</v>
      </c>
      <c r="C916" t="s">
        <v>3917</v>
      </c>
      <c r="D916" t="s">
        <v>3918</v>
      </c>
      <c r="E916" t="s">
        <v>3919</v>
      </c>
      <c r="F916" t="s">
        <v>3920</v>
      </c>
      <c r="G916" t="s">
        <v>3921</v>
      </c>
      <c r="H916" t="s">
        <v>3876</v>
      </c>
      <c r="I916">
        <v>1143.2</v>
      </c>
      <c r="J916" s="41">
        <v>1.21E-2</v>
      </c>
      <c r="K916" s="42">
        <v>13.83272</v>
      </c>
      <c r="L916" s="43">
        <v>1.978</v>
      </c>
      <c r="M916" s="42">
        <v>27.361120159999999</v>
      </c>
      <c r="N916">
        <v>2</v>
      </c>
      <c r="O916" s="43">
        <v>0</v>
      </c>
      <c r="P916" s="42">
        <v>58</v>
      </c>
      <c r="Q916" s="42">
        <v>1</v>
      </c>
      <c r="R916" s="42">
        <v>4.5</v>
      </c>
    </row>
    <row r="917" spans="1:18" x14ac:dyDescent="0.3">
      <c r="A917" t="s">
        <v>3916</v>
      </c>
      <c r="B917" s="17">
        <v>45076</v>
      </c>
      <c r="C917" t="s">
        <v>3917</v>
      </c>
      <c r="D917" t="s">
        <v>3918</v>
      </c>
      <c r="E917" t="s">
        <v>3919</v>
      </c>
      <c r="F917" t="s">
        <v>3920</v>
      </c>
      <c r="G917" t="s">
        <v>3921</v>
      </c>
      <c r="H917" t="s">
        <v>3876</v>
      </c>
      <c r="I917">
        <v>832</v>
      </c>
      <c r="J917" s="41">
        <v>1.1799999999999998E-2</v>
      </c>
      <c r="K917" s="42">
        <v>9.8175999999999988</v>
      </c>
      <c r="L917" s="43">
        <v>1.3339999999999996</v>
      </c>
      <c r="M917" s="42">
        <v>13.096678399999995</v>
      </c>
      <c r="N917">
        <v>5</v>
      </c>
      <c r="O917" s="43">
        <v>124.99199999999999</v>
      </c>
      <c r="P917" s="42">
        <v>62</v>
      </c>
      <c r="Q917" s="42">
        <v>4</v>
      </c>
      <c r="R917" s="42">
        <v>3</v>
      </c>
    </row>
    <row r="918" spans="1:18" x14ac:dyDescent="0.3">
      <c r="A918" t="s">
        <v>3916</v>
      </c>
      <c r="B918" s="17">
        <v>45077</v>
      </c>
      <c r="C918" t="s">
        <v>3917</v>
      </c>
      <c r="D918" t="s">
        <v>3918</v>
      </c>
      <c r="E918" t="s">
        <v>3919</v>
      </c>
      <c r="F918" t="s">
        <v>3920</v>
      </c>
      <c r="G918" t="s">
        <v>3921</v>
      </c>
      <c r="H918" t="s">
        <v>3876</v>
      </c>
      <c r="I918">
        <v>1140.6000000000001</v>
      </c>
      <c r="J918" s="41">
        <v>1.0099999999999998E-2</v>
      </c>
      <c r="K918" s="42">
        <v>11.520059999999999</v>
      </c>
      <c r="L918" s="43">
        <v>2.5760000000000001</v>
      </c>
      <c r="M918" s="42">
        <v>29.675674559999997</v>
      </c>
      <c r="N918">
        <v>5</v>
      </c>
      <c r="O918" s="43">
        <v>149.184</v>
      </c>
      <c r="P918" s="42">
        <v>72</v>
      </c>
      <c r="Q918" s="42">
        <v>4</v>
      </c>
      <c r="R918" s="42">
        <v>6</v>
      </c>
    </row>
    <row r="919" spans="1:18" x14ac:dyDescent="0.3">
      <c r="A919" t="s">
        <v>3923</v>
      </c>
      <c r="B919" s="17">
        <v>45078</v>
      </c>
      <c r="C919" t="s">
        <v>3917</v>
      </c>
      <c r="D919" t="s">
        <v>3918</v>
      </c>
      <c r="E919" t="s">
        <v>3919</v>
      </c>
      <c r="F919" t="s">
        <v>3920</v>
      </c>
      <c r="G919" t="s">
        <v>3921</v>
      </c>
      <c r="H919" t="s">
        <v>3876</v>
      </c>
      <c r="I919">
        <v>486.89999999999986</v>
      </c>
      <c r="J919" s="41">
        <v>1.1899999999999999E-2</v>
      </c>
      <c r="K919" s="42">
        <v>5.7941099999999981</v>
      </c>
      <c r="L919" s="43">
        <v>1.4029999999999998</v>
      </c>
      <c r="M919" s="42">
        <v>8.1291363299999961</v>
      </c>
      <c r="N919">
        <v>4</v>
      </c>
      <c r="O919" s="43">
        <v>41.279999999999994</v>
      </c>
      <c r="P919" s="42">
        <v>72</v>
      </c>
      <c r="Q919" s="42">
        <v>6</v>
      </c>
      <c r="R919" s="42">
        <v>7.5</v>
      </c>
    </row>
    <row r="920" spans="1:18" x14ac:dyDescent="0.3">
      <c r="A920" t="s">
        <v>3923</v>
      </c>
      <c r="B920" s="17">
        <v>45079</v>
      </c>
      <c r="C920" t="s">
        <v>3917</v>
      </c>
      <c r="D920" t="s">
        <v>3918</v>
      </c>
      <c r="E920" t="s">
        <v>3919</v>
      </c>
      <c r="F920" t="s">
        <v>3920</v>
      </c>
      <c r="G920" t="s">
        <v>3921</v>
      </c>
      <c r="H920" t="s">
        <v>3876</v>
      </c>
      <c r="I920">
        <v>616.79999999999995</v>
      </c>
      <c r="J920" s="41">
        <v>1.32E-2</v>
      </c>
      <c r="K920" s="42">
        <v>8.1417599999999997</v>
      </c>
      <c r="L920" s="43">
        <v>1.0004999999999999</v>
      </c>
      <c r="M920" s="42">
        <v>8.1458308799999983</v>
      </c>
      <c r="N920">
        <v>7</v>
      </c>
      <c r="O920" s="43">
        <v>136.416</v>
      </c>
      <c r="P920" s="42">
        <v>43</v>
      </c>
      <c r="Q920" s="42">
        <v>15</v>
      </c>
      <c r="R920" s="42">
        <v>12</v>
      </c>
    </row>
    <row r="921" spans="1:18" x14ac:dyDescent="0.3">
      <c r="A921" t="s">
        <v>3923</v>
      </c>
      <c r="B921" s="17">
        <v>45080</v>
      </c>
      <c r="C921" t="s">
        <v>3917</v>
      </c>
      <c r="D921" t="s">
        <v>3918</v>
      </c>
      <c r="E921" t="s">
        <v>3919</v>
      </c>
      <c r="F921" t="s">
        <v>3920</v>
      </c>
      <c r="G921" t="s">
        <v>3921</v>
      </c>
      <c r="H921" t="s">
        <v>3876</v>
      </c>
      <c r="I921">
        <v>535.59999999999991</v>
      </c>
      <c r="J921" s="41">
        <v>1.2800000000000001E-2</v>
      </c>
      <c r="K921" s="42">
        <v>6.8556799999999996</v>
      </c>
      <c r="L921" s="43">
        <v>1.472</v>
      </c>
      <c r="M921" s="42">
        <v>10.091560959999999</v>
      </c>
      <c r="N921">
        <v>7</v>
      </c>
      <c r="O921" s="43">
        <v>54.72</v>
      </c>
      <c r="P921" s="42">
        <v>68</v>
      </c>
      <c r="Q921" s="42">
        <v>10</v>
      </c>
      <c r="R921" s="42">
        <v>10.5</v>
      </c>
    </row>
    <row r="922" spans="1:18" x14ac:dyDescent="0.3">
      <c r="A922" t="s">
        <v>3923</v>
      </c>
      <c r="B922" s="17">
        <v>45081</v>
      </c>
      <c r="C922" t="s">
        <v>3917</v>
      </c>
      <c r="D922" t="s">
        <v>3918</v>
      </c>
      <c r="E922" t="s">
        <v>3919</v>
      </c>
      <c r="F922" t="s">
        <v>3920</v>
      </c>
      <c r="G922" t="s">
        <v>3921</v>
      </c>
      <c r="H922" t="s">
        <v>3876</v>
      </c>
      <c r="I922">
        <v>159.69999999999999</v>
      </c>
      <c r="J922" s="41">
        <v>1.04E-2</v>
      </c>
      <c r="K922" s="42">
        <v>1.6608799999999999</v>
      </c>
      <c r="L922" s="43">
        <v>2.2769999999999997</v>
      </c>
      <c r="M922" s="42">
        <v>3.7818237599999991</v>
      </c>
      <c r="N922">
        <v>5</v>
      </c>
      <c r="O922" s="43">
        <v>112.22399999999999</v>
      </c>
      <c r="P922" s="42">
        <v>49</v>
      </c>
      <c r="Q922" s="42">
        <v>17</v>
      </c>
      <c r="R922" s="42">
        <v>12</v>
      </c>
    </row>
    <row r="923" spans="1:18" x14ac:dyDescent="0.3">
      <c r="A923" t="s">
        <v>3923</v>
      </c>
      <c r="B923" s="17">
        <v>45082</v>
      </c>
      <c r="C923" t="s">
        <v>3917</v>
      </c>
      <c r="D923" t="s">
        <v>3918</v>
      </c>
      <c r="E923" t="s">
        <v>3919</v>
      </c>
      <c r="F923" t="s">
        <v>3920</v>
      </c>
      <c r="G923" t="s">
        <v>3921</v>
      </c>
      <c r="H923" t="s">
        <v>3876</v>
      </c>
      <c r="I923">
        <v>909.09999999999991</v>
      </c>
      <c r="J923" s="41">
        <v>1.52E-2</v>
      </c>
      <c r="K923" s="42">
        <v>13.818319999999998</v>
      </c>
      <c r="L923" s="43">
        <v>2.2654999999999994</v>
      </c>
      <c r="M923" s="42">
        <v>31.305403959999989</v>
      </c>
      <c r="N923">
        <v>7</v>
      </c>
      <c r="O923" s="43">
        <v>78.623999999999995</v>
      </c>
      <c r="P923" s="42">
        <v>94</v>
      </c>
      <c r="Q923" s="42">
        <v>5</v>
      </c>
      <c r="R923" s="42">
        <v>3</v>
      </c>
    </row>
    <row r="924" spans="1:18" x14ac:dyDescent="0.3">
      <c r="A924" t="s">
        <v>3923</v>
      </c>
      <c r="B924" s="17">
        <v>45083</v>
      </c>
      <c r="C924" t="s">
        <v>3917</v>
      </c>
      <c r="D924" t="s">
        <v>3918</v>
      </c>
      <c r="E924" t="s">
        <v>3919</v>
      </c>
      <c r="F924" t="s">
        <v>3920</v>
      </c>
      <c r="G924" t="s">
        <v>3921</v>
      </c>
      <c r="H924" t="s">
        <v>3876</v>
      </c>
      <c r="I924">
        <v>99.999999999999886</v>
      </c>
      <c r="J924" s="41">
        <v>8.8000000000000005E-3</v>
      </c>
      <c r="K924" s="42">
        <v>0.87999999999999901</v>
      </c>
      <c r="L924" s="43">
        <v>1.3339999999999999</v>
      </c>
      <c r="M924" s="42">
        <v>1.1739199999999985</v>
      </c>
      <c r="N924">
        <v>8</v>
      </c>
      <c r="O924" s="43">
        <v>56.448</v>
      </c>
      <c r="P924" s="42">
        <v>58</v>
      </c>
      <c r="Q924" s="42">
        <v>10</v>
      </c>
      <c r="R924" s="42">
        <v>9</v>
      </c>
    </row>
    <row r="925" spans="1:18" x14ac:dyDescent="0.3">
      <c r="A925" t="s">
        <v>3923</v>
      </c>
      <c r="B925" s="17">
        <v>45084</v>
      </c>
      <c r="C925" t="s">
        <v>3917</v>
      </c>
      <c r="D925" t="s">
        <v>3918</v>
      </c>
      <c r="E925" t="s">
        <v>3919</v>
      </c>
      <c r="F925" t="s">
        <v>3920</v>
      </c>
      <c r="G925" t="s">
        <v>3921</v>
      </c>
      <c r="H925" t="s">
        <v>3876</v>
      </c>
      <c r="I925">
        <v>118.39999999999998</v>
      </c>
      <c r="J925" s="41">
        <v>8.3000000000000001E-3</v>
      </c>
      <c r="K925" s="42">
        <v>0.98271999999999982</v>
      </c>
      <c r="L925" s="43">
        <v>0.51749999999999996</v>
      </c>
      <c r="M925" s="42">
        <v>0.50855759999999983</v>
      </c>
      <c r="N925">
        <v>4</v>
      </c>
      <c r="O925" s="43">
        <v>43.007999999999996</v>
      </c>
      <c r="P925" s="42">
        <v>47</v>
      </c>
      <c r="Q925" s="42">
        <v>3</v>
      </c>
      <c r="R925" s="42">
        <v>1.5</v>
      </c>
    </row>
    <row r="926" spans="1:18" x14ac:dyDescent="0.3">
      <c r="A926" t="s">
        <v>3923</v>
      </c>
      <c r="B926" s="17">
        <v>45085</v>
      </c>
      <c r="C926" t="s">
        <v>3917</v>
      </c>
      <c r="D926" t="s">
        <v>3918</v>
      </c>
      <c r="E926" t="s">
        <v>3919</v>
      </c>
      <c r="F926" t="s">
        <v>3920</v>
      </c>
      <c r="G926" t="s">
        <v>3921</v>
      </c>
      <c r="H926" t="s">
        <v>3876</v>
      </c>
      <c r="I926">
        <v>167.49999999999989</v>
      </c>
      <c r="J926" s="41">
        <v>1.1599999999999999E-2</v>
      </c>
      <c r="K926" s="42">
        <v>1.9429999999999985</v>
      </c>
      <c r="L926" s="43">
        <v>1.5984999999999998</v>
      </c>
      <c r="M926" s="42">
        <v>3.1058854999999972</v>
      </c>
      <c r="N926">
        <v>5</v>
      </c>
      <c r="O926" s="43">
        <v>21.12</v>
      </c>
      <c r="P926" s="42">
        <v>52</v>
      </c>
      <c r="Q926" s="42">
        <v>6</v>
      </c>
      <c r="R926" s="42">
        <v>10.5</v>
      </c>
    </row>
    <row r="927" spans="1:18" x14ac:dyDescent="0.3">
      <c r="A927" t="s">
        <v>3923</v>
      </c>
      <c r="B927" s="17">
        <v>45086</v>
      </c>
      <c r="C927" t="s">
        <v>3917</v>
      </c>
      <c r="D927" t="s">
        <v>3918</v>
      </c>
      <c r="E927" t="s">
        <v>3919</v>
      </c>
      <c r="F927" t="s">
        <v>3920</v>
      </c>
      <c r="G927" t="s">
        <v>3921</v>
      </c>
      <c r="H927" t="s">
        <v>3876</v>
      </c>
      <c r="I927">
        <v>135.5</v>
      </c>
      <c r="J927" s="41">
        <v>1.52E-2</v>
      </c>
      <c r="K927" s="42">
        <v>2.0596000000000001</v>
      </c>
      <c r="L927" s="43">
        <v>1.9894999999999998</v>
      </c>
      <c r="M927" s="42">
        <v>4.0975741999999995</v>
      </c>
      <c r="N927">
        <v>6</v>
      </c>
      <c r="O927" s="43">
        <v>81.984000000000009</v>
      </c>
      <c r="P927" s="42">
        <v>80</v>
      </c>
      <c r="Q927" s="42">
        <v>10</v>
      </c>
      <c r="R927" s="42">
        <v>4.5</v>
      </c>
    </row>
    <row r="928" spans="1:18" x14ac:dyDescent="0.3">
      <c r="A928" t="s">
        <v>3923</v>
      </c>
      <c r="B928" s="17">
        <v>45087</v>
      </c>
      <c r="C928" t="s">
        <v>3917</v>
      </c>
      <c r="D928" t="s">
        <v>3918</v>
      </c>
      <c r="E928" t="s">
        <v>3919</v>
      </c>
      <c r="F928" t="s">
        <v>3920</v>
      </c>
      <c r="G928" t="s">
        <v>3921</v>
      </c>
      <c r="H928" t="s">
        <v>3876</v>
      </c>
      <c r="I928">
        <v>326.79999999999995</v>
      </c>
      <c r="J928" s="41">
        <v>9.3999999999999986E-3</v>
      </c>
      <c r="K928" s="42">
        <v>3.0719199999999991</v>
      </c>
      <c r="L928" s="43">
        <v>2.4034999999999997</v>
      </c>
      <c r="M928" s="42">
        <v>7.383359719999997</v>
      </c>
      <c r="N928">
        <v>7</v>
      </c>
      <c r="O928" s="43">
        <v>46.368000000000002</v>
      </c>
      <c r="P928" s="42">
        <v>67</v>
      </c>
      <c r="Q928" s="42">
        <v>15</v>
      </c>
      <c r="R928" s="42">
        <v>13.5</v>
      </c>
    </row>
    <row r="929" spans="1:18" x14ac:dyDescent="0.3">
      <c r="A929" t="s">
        <v>3923</v>
      </c>
      <c r="B929" s="17">
        <v>45088</v>
      </c>
      <c r="C929" t="s">
        <v>3917</v>
      </c>
      <c r="D929" t="s">
        <v>3918</v>
      </c>
      <c r="E929" t="s">
        <v>3919</v>
      </c>
      <c r="F929" t="s">
        <v>3920</v>
      </c>
      <c r="G929" t="s">
        <v>3921</v>
      </c>
      <c r="H929" t="s">
        <v>3876</v>
      </c>
      <c r="I929">
        <v>94.199999999999932</v>
      </c>
      <c r="J929" s="41">
        <v>1.43E-2</v>
      </c>
      <c r="K929" s="42">
        <v>1.347059999999999</v>
      </c>
      <c r="L929" s="43">
        <v>1.4144999999999999</v>
      </c>
      <c r="M929" s="42">
        <v>1.9054163699999984</v>
      </c>
      <c r="N929">
        <v>8</v>
      </c>
      <c r="O929" s="43">
        <v>31.68</v>
      </c>
      <c r="P929" s="42">
        <v>67</v>
      </c>
      <c r="Q929" s="42">
        <v>6</v>
      </c>
      <c r="R929" s="42">
        <v>6</v>
      </c>
    </row>
    <row r="930" spans="1:18" x14ac:dyDescent="0.3">
      <c r="A930" t="s">
        <v>3923</v>
      </c>
      <c r="B930" s="17">
        <v>45089</v>
      </c>
      <c r="C930" t="s">
        <v>3917</v>
      </c>
      <c r="D930" t="s">
        <v>3918</v>
      </c>
      <c r="E930" t="s">
        <v>3919</v>
      </c>
      <c r="F930" t="s">
        <v>3920</v>
      </c>
      <c r="G930" t="s">
        <v>3921</v>
      </c>
      <c r="H930" t="s">
        <v>3876</v>
      </c>
      <c r="I930">
        <v>834.59999999999991</v>
      </c>
      <c r="J930" s="41">
        <v>1.52E-2</v>
      </c>
      <c r="K930" s="42">
        <v>12.685919999999999</v>
      </c>
      <c r="L930" s="43">
        <v>0.51749999999999996</v>
      </c>
      <c r="M930" s="42">
        <v>6.5649635999999996</v>
      </c>
      <c r="N930">
        <v>9</v>
      </c>
      <c r="O930" s="43">
        <v>48.96</v>
      </c>
      <c r="P930" s="42">
        <v>88</v>
      </c>
      <c r="Q930" s="42">
        <v>10</v>
      </c>
      <c r="R930" s="42">
        <v>3</v>
      </c>
    </row>
    <row r="931" spans="1:18" x14ac:dyDescent="0.3">
      <c r="A931" t="s">
        <v>3923</v>
      </c>
      <c r="B931" s="17">
        <v>45090</v>
      </c>
      <c r="C931" t="s">
        <v>3917</v>
      </c>
      <c r="D931" t="s">
        <v>3918</v>
      </c>
      <c r="E931" t="s">
        <v>3919</v>
      </c>
      <c r="F931" t="s">
        <v>3920</v>
      </c>
      <c r="G931" t="s">
        <v>3921</v>
      </c>
      <c r="H931" t="s">
        <v>3876</v>
      </c>
      <c r="I931">
        <v>496.9</v>
      </c>
      <c r="J931" s="41">
        <v>9.1999999999999998E-3</v>
      </c>
      <c r="K931" s="42">
        <v>4.5714799999999993</v>
      </c>
      <c r="L931" s="43">
        <v>0.7014999999999999</v>
      </c>
      <c r="M931" s="42">
        <v>3.2068932199999991</v>
      </c>
      <c r="N931">
        <v>3</v>
      </c>
      <c r="O931" s="43">
        <v>53.760000000000005</v>
      </c>
      <c r="P931" s="42">
        <v>48</v>
      </c>
      <c r="Q931" s="42">
        <v>5</v>
      </c>
      <c r="R931" s="42">
        <v>10.5</v>
      </c>
    </row>
    <row r="932" spans="1:18" x14ac:dyDescent="0.3">
      <c r="A932" t="s">
        <v>3923</v>
      </c>
      <c r="B932" s="17">
        <v>45091</v>
      </c>
      <c r="C932" t="s">
        <v>3917</v>
      </c>
      <c r="D932" t="s">
        <v>3918</v>
      </c>
      <c r="E932" t="s">
        <v>3919</v>
      </c>
      <c r="F932" t="s">
        <v>3920</v>
      </c>
      <c r="G932" t="s">
        <v>3921</v>
      </c>
      <c r="H932" t="s">
        <v>3876</v>
      </c>
      <c r="I932">
        <v>466.09999999999991</v>
      </c>
      <c r="J932" s="41">
        <v>8.3000000000000001E-3</v>
      </c>
      <c r="K932" s="42">
        <v>3.8686299999999991</v>
      </c>
      <c r="L932" s="43">
        <v>0.71299999999999986</v>
      </c>
      <c r="M932" s="42">
        <v>2.7583331899999988</v>
      </c>
      <c r="N932">
        <v>8</v>
      </c>
      <c r="O932" s="43">
        <v>91.391999999999996</v>
      </c>
      <c r="P932" s="42">
        <v>67</v>
      </c>
      <c r="Q932" s="42">
        <v>9</v>
      </c>
      <c r="R932" s="42">
        <v>15</v>
      </c>
    </row>
    <row r="933" spans="1:18" x14ac:dyDescent="0.3">
      <c r="A933" t="s">
        <v>3923</v>
      </c>
      <c r="B933" s="17">
        <v>45092</v>
      </c>
      <c r="C933" t="s">
        <v>3917</v>
      </c>
      <c r="D933" t="s">
        <v>3918</v>
      </c>
      <c r="E933" t="s">
        <v>3919</v>
      </c>
      <c r="F933" t="s">
        <v>3920</v>
      </c>
      <c r="G933" t="s">
        <v>3921</v>
      </c>
      <c r="H933" t="s">
        <v>3876</v>
      </c>
      <c r="I933">
        <v>371.39999999999986</v>
      </c>
      <c r="J933" s="41">
        <v>1.03E-2</v>
      </c>
      <c r="K933" s="42">
        <v>3.8254199999999985</v>
      </c>
      <c r="L933" s="43">
        <v>1.1154999999999997</v>
      </c>
      <c r="M933" s="42">
        <v>4.267256009999997</v>
      </c>
      <c r="N933">
        <v>2</v>
      </c>
      <c r="O933" s="43">
        <v>36.480000000000004</v>
      </c>
      <c r="P933" s="42">
        <v>90</v>
      </c>
      <c r="Q933" s="42">
        <v>7</v>
      </c>
      <c r="R933" s="42">
        <v>1.5</v>
      </c>
    </row>
    <row r="934" spans="1:18" x14ac:dyDescent="0.3">
      <c r="A934" t="s">
        <v>3923</v>
      </c>
      <c r="B934" s="17">
        <v>45093</v>
      </c>
      <c r="C934" t="s">
        <v>3917</v>
      </c>
      <c r="D934" t="s">
        <v>3918</v>
      </c>
      <c r="E934" t="s">
        <v>3919</v>
      </c>
      <c r="F934" t="s">
        <v>3920</v>
      </c>
      <c r="G934" t="s">
        <v>3921</v>
      </c>
      <c r="H934" t="s">
        <v>3876</v>
      </c>
      <c r="I934">
        <v>45</v>
      </c>
      <c r="J934" s="41">
        <v>1.04E-2</v>
      </c>
      <c r="K934" s="42">
        <v>0.46799999999999997</v>
      </c>
      <c r="L934" s="43">
        <v>0.50600000000000001</v>
      </c>
      <c r="M934" s="42">
        <v>0.23680799999999999</v>
      </c>
      <c r="N934">
        <v>9</v>
      </c>
      <c r="O934" s="43">
        <v>57.599999999999994</v>
      </c>
      <c r="P934" s="42">
        <v>71</v>
      </c>
      <c r="Q934" s="42">
        <v>7</v>
      </c>
      <c r="R934" s="42">
        <v>13.5</v>
      </c>
    </row>
    <row r="935" spans="1:18" x14ac:dyDescent="0.3">
      <c r="A935" t="s">
        <v>3923</v>
      </c>
      <c r="B935" s="17">
        <v>45094</v>
      </c>
      <c r="C935" t="s">
        <v>3917</v>
      </c>
      <c r="D935" t="s">
        <v>3918</v>
      </c>
      <c r="E935" t="s">
        <v>3919</v>
      </c>
      <c r="F935" t="s">
        <v>3920</v>
      </c>
      <c r="G935" t="s">
        <v>3921</v>
      </c>
      <c r="H935" t="s">
        <v>3876</v>
      </c>
      <c r="I935">
        <v>291.99999999999989</v>
      </c>
      <c r="J935" s="41">
        <v>1.47E-2</v>
      </c>
      <c r="K935" s="42">
        <v>4.292399999999998</v>
      </c>
      <c r="L935" s="43">
        <v>0.621</v>
      </c>
      <c r="M935" s="42">
        <v>2.6655803999999987</v>
      </c>
      <c r="N935">
        <v>2</v>
      </c>
      <c r="O935" s="43">
        <v>43.007999999999996</v>
      </c>
      <c r="P935" s="42">
        <v>77</v>
      </c>
      <c r="Q935" s="42">
        <v>2</v>
      </c>
      <c r="R935" s="42">
        <v>6</v>
      </c>
    </row>
    <row r="936" spans="1:18" x14ac:dyDescent="0.3">
      <c r="A936" t="s">
        <v>3923</v>
      </c>
      <c r="B936" s="17">
        <v>45095</v>
      </c>
      <c r="C936" t="s">
        <v>3917</v>
      </c>
      <c r="D936" t="s">
        <v>3918</v>
      </c>
      <c r="E936" t="s">
        <v>3919</v>
      </c>
      <c r="F936" t="s">
        <v>3920</v>
      </c>
      <c r="G936" t="s">
        <v>3921</v>
      </c>
      <c r="H936" t="s">
        <v>3876</v>
      </c>
      <c r="I936">
        <v>416.39999999999986</v>
      </c>
      <c r="J936" s="41">
        <v>1.1699999999999999E-2</v>
      </c>
      <c r="K936" s="42">
        <v>4.8718799999999982</v>
      </c>
      <c r="L936" s="43">
        <v>0.69</v>
      </c>
      <c r="M936" s="42">
        <v>3.3615971999999985</v>
      </c>
      <c r="N936">
        <v>9</v>
      </c>
      <c r="O936" s="43">
        <v>48.96</v>
      </c>
      <c r="P936" s="42">
        <v>43</v>
      </c>
      <c r="Q936" s="42">
        <v>9</v>
      </c>
      <c r="R936" s="42">
        <v>10.5</v>
      </c>
    </row>
    <row r="937" spans="1:18" x14ac:dyDescent="0.3">
      <c r="A937" t="s">
        <v>3923</v>
      </c>
      <c r="B937" s="17">
        <v>45096</v>
      </c>
      <c r="C937" t="s">
        <v>3917</v>
      </c>
      <c r="D937" t="s">
        <v>3918</v>
      </c>
      <c r="E937" t="s">
        <v>3919</v>
      </c>
      <c r="F937" t="s">
        <v>3920</v>
      </c>
      <c r="G937" t="s">
        <v>3921</v>
      </c>
      <c r="H937" t="s">
        <v>3876</v>
      </c>
      <c r="I937">
        <v>117.5</v>
      </c>
      <c r="J937" s="41">
        <v>1.2199999999999999E-2</v>
      </c>
      <c r="K937" s="42">
        <v>1.4335</v>
      </c>
      <c r="L937" s="43">
        <v>0.75900000000000001</v>
      </c>
      <c r="M937" s="42">
        <v>1.0880265</v>
      </c>
      <c r="N937">
        <v>4</v>
      </c>
      <c r="O937" s="43">
        <v>55.680000000000007</v>
      </c>
      <c r="P937" s="42">
        <v>70</v>
      </c>
      <c r="Q937" s="42">
        <v>4</v>
      </c>
      <c r="R937" s="42">
        <v>1.5</v>
      </c>
    </row>
    <row r="938" spans="1:18" x14ac:dyDescent="0.3">
      <c r="A938" t="s">
        <v>3923</v>
      </c>
      <c r="B938" s="17">
        <v>45097</v>
      </c>
      <c r="C938" t="s">
        <v>3917</v>
      </c>
      <c r="D938" t="s">
        <v>3918</v>
      </c>
      <c r="E938" t="s">
        <v>3919</v>
      </c>
      <c r="F938" t="s">
        <v>3920</v>
      </c>
      <c r="G938" t="s">
        <v>3921</v>
      </c>
      <c r="H938" t="s">
        <v>3876</v>
      </c>
      <c r="I938">
        <v>88.099999999999909</v>
      </c>
      <c r="J938" s="41">
        <v>1.5300000000000001E-2</v>
      </c>
      <c r="K938" s="42">
        <v>1.3479299999999987</v>
      </c>
      <c r="L938" s="43">
        <v>1.2189999999999999</v>
      </c>
      <c r="M938" s="42">
        <v>1.6431266699999982</v>
      </c>
      <c r="N938">
        <v>5</v>
      </c>
      <c r="O938" s="43">
        <v>32.64</v>
      </c>
      <c r="P938" s="42">
        <v>94</v>
      </c>
      <c r="Q938" s="42">
        <v>8</v>
      </c>
      <c r="R938" s="42">
        <v>4.5</v>
      </c>
    </row>
    <row r="939" spans="1:18" x14ac:dyDescent="0.3">
      <c r="A939" t="s">
        <v>3923</v>
      </c>
      <c r="B939" s="17">
        <v>45098</v>
      </c>
      <c r="C939" t="s">
        <v>3917</v>
      </c>
      <c r="D939" t="s">
        <v>3918</v>
      </c>
      <c r="E939" t="s">
        <v>3919</v>
      </c>
      <c r="F939" t="s">
        <v>3920</v>
      </c>
      <c r="G939" t="s">
        <v>3921</v>
      </c>
      <c r="H939" t="s">
        <v>3876</v>
      </c>
      <c r="I939">
        <v>474.09999999999991</v>
      </c>
      <c r="J939" s="41">
        <v>1.4199999999999999E-2</v>
      </c>
      <c r="K939" s="42">
        <v>6.7322199999999981</v>
      </c>
      <c r="L939" s="43">
        <v>2.3345000000000002</v>
      </c>
      <c r="M939" s="42">
        <v>15.716367589999997</v>
      </c>
      <c r="N939">
        <v>4</v>
      </c>
      <c r="O939" s="43">
        <v>27.840000000000003</v>
      </c>
      <c r="P939" s="42">
        <v>77</v>
      </c>
      <c r="Q939" s="42">
        <v>8</v>
      </c>
      <c r="R939" s="42">
        <v>12</v>
      </c>
    </row>
    <row r="940" spans="1:18" x14ac:dyDescent="0.3">
      <c r="A940" t="s">
        <v>3923</v>
      </c>
      <c r="B940" s="17">
        <v>45099</v>
      </c>
      <c r="C940" t="s">
        <v>3917</v>
      </c>
      <c r="D940" t="s">
        <v>3918</v>
      </c>
      <c r="E940" t="s">
        <v>3919</v>
      </c>
      <c r="F940" t="s">
        <v>3920</v>
      </c>
      <c r="G940" t="s">
        <v>3921</v>
      </c>
      <c r="H940" t="s">
        <v>3876</v>
      </c>
      <c r="I940">
        <v>664.19999999999982</v>
      </c>
      <c r="J940" s="41">
        <v>9.0000000000000011E-3</v>
      </c>
      <c r="K940" s="42">
        <v>5.9777999999999993</v>
      </c>
      <c r="L940" s="43">
        <v>1.2994999999999999</v>
      </c>
      <c r="M940" s="42">
        <v>7.7681510999999981</v>
      </c>
      <c r="N940">
        <v>4</v>
      </c>
      <c r="O940" s="43">
        <v>57.599999999999994</v>
      </c>
      <c r="P940" s="42">
        <v>55</v>
      </c>
      <c r="Q940" s="42">
        <v>4</v>
      </c>
      <c r="R940" s="42">
        <v>4.5</v>
      </c>
    </row>
    <row r="941" spans="1:18" x14ac:dyDescent="0.3">
      <c r="A941" t="s">
        <v>3923</v>
      </c>
      <c r="B941" s="17">
        <v>45100</v>
      </c>
      <c r="C941" t="s">
        <v>3917</v>
      </c>
      <c r="D941" t="s">
        <v>3918</v>
      </c>
      <c r="E941" t="s">
        <v>3919</v>
      </c>
      <c r="F941" t="s">
        <v>3920</v>
      </c>
      <c r="G941" t="s">
        <v>3921</v>
      </c>
      <c r="H941" t="s">
        <v>3876</v>
      </c>
      <c r="I941">
        <v>352.9</v>
      </c>
      <c r="J941" s="41">
        <v>1.1200000000000002E-2</v>
      </c>
      <c r="K941" s="42">
        <v>3.9524800000000004</v>
      </c>
      <c r="L941" s="43">
        <v>1.8285</v>
      </c>
      <c r="M941" s="42">
        <v>7.2271096800000008</v>
      </c>
      <c r="N941">
        <v>7</v>
      </c>
      <c r="O941" s="43">
        <v>68.543999999999997</v>
      </c>
      <c r="P941" s="42">
        <v>51</v>
      </c>
      <c r="Q941" s="42">
        <v>5</v>
      </c>
      <c r="R941" s="42">
        <v>15</v>
      </c>
    </row>
    <row r="942" spans="1:18" x14ac:dyDescent="0.3">
      <c r="A942" t="s">
        <v>3923</v>
      </c>
      <c r="B942" s="17">
        <v>45101</v>
      </c>
      <c r="C942" t="s">
        <v>3917</v>
      </c>
      <c r="D942" t="s">
        <v>3918</v>
      </c>
      <c r="E942" t="s">
        <v>3919</v>
      </c>
      <c r="F942" t="s">
        <v>3920</v>
      </c>
      <c r="G942" t="s">
        <v>3921</v>
      </c>
      <c r="H942" t="s">
        <v>3876</v>
      </c>
      <c r="I942">
        <v>681.39999999999986</v>
      </c>
      <c r="J942" s="41">
        <v>1.3300000000000001E-2</v>
      </c>
      <c r="K942" s="42">
        <v>9.062619999999999</v>
      </c>
      <c r="L942" s="43">
        <v>1.4260000000000002</v>
      </c>
      <c r="M942" s="42">
        <v>12.92329612</v>
      </c>
      <c r="N942">
        <v>10</v>
      </c>
      <c r="O942" s="43">
        <v>51.84</v>
      </c>
      <c r="P942" s="42">
        <v>49</v>
      </c>
      <c r="Q942" s="42">
        <v>4</v>
      </c>
      <c r="R942" s="42">
        <v>10.5</v>
      </c>
    </row>
    <row r="943" spans="1:18" x14ac:dyDescent="0.3">
      <c r="A943" t="s">
        <v>3923</v>
      </c>
      <c r="B943" s="17">
        <v>45102</v>
      </c>
      <c r="C943" t="s">
        <v>3917</v>
      </c>
      <c r="D943" t="s">
        <v>3918</v>
      </c>
      <c r="E943" t="s">
        <v>3919</v>
      </c>
      <c r="F943" t="s">
        <v>3920</v>
      </c>
      <c r="G943" t="s">
        <v>3921</v>
      </c>
      <c r="H943" t="s">
        <v>3876</v>
      </c>
      <c r="I943">
        <v>470.79999999999995</v>
      </c>
      <c r="J943" s="41">
        <v>1.4800000000000001E-2</v>
      </c>
      <c r="K943" s="42">
        <v>6.9678399999999998</v>
      </c>
      <c r="L943" s="43">
        <v>1.4259999999999997</v>
      </c>
      <c r="M943" s="42">
        <v>9.9361398399999974</v>
      </c>
      <c r="N943">
        <v>4</v>
      </c>
      <c r="O943" s="43">
        <v>93.408000000000001</v>
      </c>
      <c r="P943" s="42">
        <v>54</v>
      </c>
      <c r="Q943" s="42">
        <v>1</v>
      </c>
      <c r="R943" s="42">
        <v>12</v>
      </c>
    </row>
    <row r="944" spans="1:18" x14ac:dyDescent="0.3">
      <c r="A944" t="s">
        <v>3923</v>
      </c>
      <c r="B944" s="17">
        <v>45103</v>
      </c>
      <c r="C944" t="s">
        <v>3917</v>
      </c>
      <c r="D944" t="s">
        <v>3918</v>
      </c>
      <c r="E944" t="s">
        <v>3919</v>
      </c>
      <c r="F944" t="s">
        <v>3920</v>
      </c>
      <c r="G944" t="s">
        <v>3921</v>
      </c>
      <c r="H944" t="s">
        <v>3876</v>
      </c>
      <c r="I944">
        <v>78.399999999999977</v>
      </c>
      <c r="J944" s="41">
        <v>1.3000000000000001E-2</v>
      </c>
      <c r="K944" s="42">
        <v>1.0191999999999999</v>
      </c>
      <c r="L944" s="43">
        <v>1.1615</v>
      </c>
      <c r="M944" s="42">
        <v>1.1838007999999998</v>
      </c>
      <c r="N944">
        <v>10</v>
      </c>
      <c r="O944" s="43">
        <v>244.60799999999995</v>
      </c>
      <c r="P944" s="42">
        <v>38</v>
      </c>
      <c r="Q944" s="42">
        <v>12</v>
      </c>
      <c r="R944" s="42">
        <v>13.5</v>
      </c>
    </row>
    <row r="945" spans="1:18" x14ac:dyDescent="0.3">
      <c r="A945" t="s">
        <v>3923</v>
      </c>
      <c r="B945" s="17">
        <v>45104</v>
      </c>
      <c r="C945" t="s">
        <v>3917</v>
      </c>
      <c r="D945" t="s">
        <v>3918</v>
      </c>
      <c r="E945" t="s">
        <v>3919</v>
      </c>
      <c r="F945" t="s">
        <v>3920</v>
      </c>
      <c r="G945" t="s">
        <v>3921</v>
      </c>
      <c r="H945" t="s">
        <v>3876</v>
      </c>
      <c r="I945">
        <v>312.69999999999982</v>
      </c>
      <c r="J945" s="41">
        <v>1.04E-2</v>
      </c>
      <c r="K945" s="42">
        <v>3.2520799999999981</v>
      </c>
      <c r="L945" s="43">
        <v>0.82800000000000007</v>
      </c>
      <c r="M945" s="42">
        <v>2.6927222399999988</v>
      </c>
      <c r="N945">
        <v>4</v>
      </c>
      <c r="O945" s="43">
        <v>143.136</v>
      </c>
      <c r="P945" s="42">
        <v>82</v>
      </c>
      <c r="Q945" s="42">
        <v>10</v>
      </c>
      <c r="R945" s="42">
        <v>7.5</v>
      </c>
    </row>
    <row r="946" spans="1:18" x14ac:dyDescent="0.3">
      <c r="A946" t="s">
        <v>3923</v>
      </c>
      <c r="B946" s="17">
        <v>45105</v>
      </c>
      <c r="C946" t="s">
        <v>3917</v>
      </c>
      <c r="D946" t="s">
        <v>3918</v>
      </c>
      <c r="E946" t="s">
        <v>3919</v>
      </c>
      <c r="F946" t="s">
        <v>3920</v>
      </c>
      <c r="G946" t="s">
        <v>3921</v>
      </c>
      <c r="H946" t="s">
        <v>3876</v>
      </c>
      <c r="I946">
        <v>508.79999999999995</v>
      </c>
      <c r="J946" s="41">
        <v>1.4800000000000001E-2</v>
      </c>
      <c r="K946" s="42">
        <v>7.53024</v>
      </c>
      <c r="L946" s="43">
        <v>0.86249999999999993</v>
      </c>
      <c r="M946" s="42">
        <v>6.4948319999999997</v>
      </c>
      <c r="N946">
        <v>5</v>
      </c>
      <c r="O946" s="43">
        <v>137.76</v>
      </c>
      <c r="P946" s="42">
        <v>74</v>
      </c>
      <c r="Q946" s="42">
        <v>7</v>
      </c>
      <c r="R946" s="42">
        <v>18</v>
      </c>
    </row>
    <row r="947" spans="1:18" x14ac:dyDescent="0.3">
      <c r="A947" t="s">
        <v>3923</v>
      </c>
      <c r="B947" s="17">
        <v>45106</v>
      </c>
      <c r="C947" t="s">
        <v>3917</v>
      </c>
      <c r="D947" t="s">
        <v>3918</v>
      </c>
      <c r="E947" t="s">
        <v>3919</v>
      </c>
      <c r="F947" t="s">
        <v>3920</v>
      </c>
      <c r="G947" t="s">
        <v>3921</v>
      </c>
      <c r="H947" t="s">
        <v>3876</v>
      </c>
      <c r="I947">
        <v>110.49999999999989</v>
      </c>
      <c r="J947" s="41">
        <v>1.1899999999999999E-2</v>
      </c>
      <c r="K947" s="42">
        <v>1.3149499999999985</v>
      </c>
      <c r="L947" s="43">
        <v>2.2885</v>
      </c>
      <c r="M947" s="42">
        <v>3.0092630749999967</v>
      </c>
      <c r="N947">
        <v>7</v>
      </c>
      <c r="O947" s="43">
        <v>83.327999999999989</v>
      </c>
      <c r="P947" s="42">
        <v>68</v>
      </c>
      <c r="Q947" s="42">
        <v>12</v>
      </c>
      <c r="R947" s="42">
        <v>10.5</v>
      </c>
    </row>
    <row r="948" spans="1:18" x14ac:dyDescent="0.3">
      <c r="A948" t="s">
        <v>3923</v>
      </c>
      <c r="B948" s="17">
        <v>45107</v>
      </c>
      <c r="C948" t="s">
        <v>3917</v>
      </c>
      <c r="D948" t="s">
        <v>3918</v>
      </c>
      <c r="E948" t="s">
        <v>3919</v>
      </c>
      <c r="F948" t="s">
        <v>3920</v>
      </c>
      <c r="G948" t="s">
        <v>3921</v>
      </c>
      <c r="H948" t="s">
        <v>3876</v>
      </c>
      <c r="I948">
        <v>769.09999999999991</v>
      </c>
      <c r="J948" s="41">
        <v>9.7000000000000003E-3</v>
      </c>
      <c r="K948" s="42">
        <v>7.4602699999999995</v>
      </c>
      <c r="L948" s="43">
        <v>1.909</v>
      </c>
      <c r="M948" s="42">
        <v>14.24165543</v>
      </c>
      <c r="N948">
        <v>4</v>
      </c>
      <c r="O948" s="43">
        <v>110.87999999999998</v>
      </c>
      <c r="P948" s="42">
        <v>38</v>
      </c>
      <c r="Q948" s="42">
        <v>5</v>
      </c>
      <c r="R948" s="42">
        <v>15</v>
      </c>
    </row>
    <row r="949" spans="1:18" x14ac:dyDescent="0.3">
      <c r="A949" t="s">
        <v>3923</v>
      </c>
      <c r="B949" s="17">
        <v>45108</v>
      </c>
      <c r="C949" t="s">
        <v>3917</v>
      </c>
      <c r="D949" t="s">
        <v>3918</v>
      </c>
      <c r="E949" t="s">
        <v>3919</v>
      </c>
      <c r="F949" t="s">
        <v>3920</v>
      </c>
      <c r="G949" t="s">
        <v>3921</v>
      </c>
      <c r="H949" t="s">
        <v>3876</v>
      </c>
      <c r="I949">
        <v>1</v>
      </c>
      <c r="J949" s="41">
        <v>1.1899999999999999E-2</v>
      </c>
      <c r="K949" s="42">
        <v>1.1899999999999999E-2</v>
      </c>
      <c r="L949" s="43">
        <v>1.587</v>
      </c>
      <c r="M949" s="42">
        <v>1.8885299999999997E-2</v>
      </c>
      <c r="N949">
        <v>9</v>
      </c>
      <c r="O949" s="43">
        <v>63.167999999999999</v>
      </c>
      <c r="P949" s="42">
        <v>79</v>
      </c>
      <c r="Q949" s="42">
        <v>7</v>
      </c>
      <c r="R949" s="42">
        <v>7.5</v>
      </c>
    </row>
    <row r="950" spans="1:18" x14ac:dyDescent="0.3">
      <c r="A950" t="s">
        <v>3923</v>
      </c>
      <c r="B950" s="17">
        <v>45109</v>
      </c>
      <c r="C950" t="s">
        <v>3917</v>
      </c>
      <c r="D950" t="s">
        <v>3918</v>
      </c>
      <c r="E950" t="s">
        <v>3919</v>
      </c>
      <c r="F950" t="s">
        <v>3920</v>
      </c>
      <c r="G950" t="s">
        <v>3921</v>
      </c>
      <c r="H950" t="s">
        <v>3876</v>
      </c>
      <c r="I950">
        <v>288.29999999999995</v>
      </c>
      <c r="J950" s="41">
        <v>8.0000000000000002E-3</v>
      </c>
      <c r="K950" s="42">
        <v>2.3063999999999996</v>
      </c>
      <c r="L950" s="43">
        <v>1.3224999999999998</v>
      </c>
      <c r="M950" s="42">
        <v>3.0502139999999991</v>
      </c>
      <c r="N950">
        <v>8</v>
      </c>
      <c r="O950" s="43">
        <v>78.623999999999995</v>
      </c>
      <c r="P950" s="42">
        <v>60</v>
      </c>
      <c r="Q950" s="42">
        <v>0</v>
      </c>
      <c r="R950" s="42">
        <v>7.5</v>
      </c>
    </row>
    <row r="951" spans="1:18" x14ac:dyDescent="0.3">
      <c r="A951" t="s">
        <v>3923</v>
      </c>
      <c r="B951" s="17">
        <v>45110</v>
      </c>
      <c r="C951" t="s">
        <v>3917</v>
      </c>
      <c r="D951" t="s">
        <v>3918</v>
      </c>
      <c r="E951" t="s">
        <v>3919</v>
      </c>
      <c r="F951" t="s">
        <v>3920</v>
      </c>
      <c r="G951" t="s">
        <v>3921</v>
      </c>
      <c r="H951" t="s">
        <v>3876</v>
      </c>
      <c r="I951">
        <v>534.49999999999989</v>
      </c>
      <c r="J951" s="41">
        <v>1.1399999999999999E-2</v>
      </c>
      <c r="K951" s="42">
        <v>6.0932999999999984</v>
      </c>
      <c r="L951" s="43">
        <v>1.9779999999999998</v>
      </c>
      <c r="M951" s="42">
        <v>12.052547399999995</v>
      </c>
      <c r="N951">
        <v>9</v>
      </c>
      <c r="O951" s="43">
        <v>57.791999999999994</v>
      </c>
      <c r="P951" s="42">
        <v>71</v>
      </c>
      <c r="Q951" s="42">
        <v>6</v>
      </c>
      <c r="R951" s="42">
        <v>9</v>
      </c>
    </row>
    <row r="952" spans="1:18" x14ac:dyDescent="0.3">
      <c r="A952" t="s">
        <v>3923</v>
      </c>
      <c r="B952" s="17">
        <v>45111</v>
      </c>
      <c r="C952" t="s">
        <v>3917</v>
      </c>
      <c r="D952" t="s">
        <v>3918</v>
      </c>
      <c r="E952" t="s">
        <v>3919</v>
      </c>
      <c r="F952" t="s">
        <v>3920</v>
      </c>
      <c r="G952" t="s">
        <v>3921</v>
      </c>
      <c r="H952" t="s">
        <v>3876</v>
      </c>
      <c r="I952">
        <v>352</v>
      </c>
      <c r="J952" s="41">
        <v>1.32E-2</v>
      </c>
      <c r="K952" s="42">
        <v>4.6463999999999999</v>
      </c>
      <c r="L952" s="43">
        <v>0.64400000000000002</v>
      </c>
      <c r="M952" s="42">
        <v>2.9922816000000001</v>
      </c>
      <c r="N952">
        <v>8</v>
      </c>
      <c r="O952" s="43">
        <v>71.231999999999999</v>
      </c>
      <c r="P952" s="42">
        <v>61</v>
      </c>
      <c r="Q952" s="42">
        <v>1</v>
      </c>
      <c r="R952" s="42">
        <v>10.5</v>
      </c>
    </row>
    <row r="953" spans="1:18" x14ac:dyDescent="0.3">
      <c r="A953" t="s">
        <v>3923</v>
      </c>
      <c r="B953" s="17">
        <v>45112</v>
      </c>
      <c r="C953" t="s">
        <v>3917</v>
      </c>
      <c r="D953" t="s">
        <v>3918</v>
      </c>
      <c r="E953" t="s">
        <v>3919</v>
      </c>
      <c r="F953" t="s">
        <v>3920</v>
      </c>
      <c r="G953" t="s">
        <v>3921</v>
      </c>
      <c r="H953" t="s">
        <v>3876</v>
      </c>
      <c r="I953">
        <v>599.19999999999982</v>
      </c>
      <c r="J953" s="41">
        <v>9.8999999999999991E-3</v>
      </c>
      <c r="K953" s="42">
        <v>5.9320799999999974</v>
      </c>
      <c r="L953" s="43">
        <v>1.1039999999999999</v>
      </c>
      <c r="M953" s="42">
        <v>6.5490163199999962</v>
      </c>
      <c r="N953">
        <v>7</v>
      </c>
      <c r="O953" s="43">
        <v>146.49599999999998</v>
      </c>
      <c r="P953" s="42">
        <v>43</v>
      </c>
      <c r="Q953" s="42">
        <v>10</v>
      </c>
      <c r="R953" s="42">
        <v>12</v>
      </c>
    </row>
    <row r="954" spans="1:18" x14ac:dyDescent="0.3">
      <c r="A954" t="s">
        <v>3923</v>
      </c>
      <c r="B954" s="17">
        <v>45113</v>
      </c>
      <c r="C954" t="s">
        <v>3917</v>
      </c>
      <c r="D954" t="s">
        <v>3918</v>
      </c>
      <c r="E954" t="s">
        <v>3919</v>
      </c>
      <c r="F954" t="s">
        <v>3920</v>
      </c>
      <c r="G954" t="s">
        <v>3921</v>
      </c>
      <c r="H954" t="s">
        <v>3876</v>
      </c>
      <c r="I954">
        <v>42.1</v>
      </c>
      <c r="J954" s="41">
        <v>1.26E-2</v>
      </c>
      <c r="K954" s="42">
        <v>0.53046000000000004</v>
      </c>
      <c r="L954" s="43">
        <v>1.0580000000000001</v>
      </c>
      <c r="M954" s="42">
        <v>0.56122668000000009</v>
      </c>
      <c r="N954">
        <v>8</v>
      </c>
      <c r="O954" s="43">
        <v>225.792</v>
      </c>
      <c r="P954" s="42">
        <v>59</v>
      </c>
      <c r="Q954" s="42">
        <v>1</v>
      </c>
      <c r="R954" s="42">
        <v>16.5</v>
      </c>
    </row>
    <row r="955" spans="1:18" x14ac:dyDescent="0.3">
      <c r="A955" t="s">
        <v>3923</v>
      </c>
      <c r="B955" s="17">
        <v>45114</v>
      </c>
      <c r="C955" t="s">
        <v>3917</v>
      </c>
      <c r="D955" t="s">
        <v>3918</v>
      </c>
      <c r="E955" t="s">
        <v>3919</v>
      </c>
      <c r="F955" t="s">
        <v>3920</v>
      </c>
      <c r="G955" t="s">
        <v>3921</v>
      </c>
      <c r="H955" t="s">
        <v>3876</v>
      </c>
      <c r="I955">
        <v>901.5</v>
      </c>
      <c r="J955" s="41">
        <v>1.37E-2</v>
      </c>
      <c r="K955" s="42">
        <v>12.35055</v>
      </c>
      <c r="L955" s="43">
        <v>1.9549999999999998</v>
      </c>
      <c r="M955" s="42">
        <v>24.145325249999999</v>
      </c>
      <c r="N955">
        <v>7</v>
      </c>
      <c r="O955" s="43">
        <v>47.039999999999992</v>
      </c>
      <c r="P955" s="42">
        <v>87</v>
      </c>
      <c r="Q955" s="42">
        <v>3</v>
      </c>
      <c r="R955" s="42">
        <v>9</v>
      </c>
    </row>
    <row r="956" spans="1:18" x14ac:dyDescent="0.3">
      <c r="A956" t="s">
        <v>3923</v>
      </c>
      <c r="B956" s="17">
        <v>45115</v>
      </c>
      <c r="C956" t="s">
        <v>3917</v>
      </c>
      <c r="D956" t="s">
        <v>3918</v>
      </c>
      <c r="E956" t="s">
        <v>3919</v>
      </c>
      <c r="F956" t="s">
        <v>3920</v>
      </c>
      <c r="G956" t="s">
        <v>3921</v>
      </c>
      <c r="H956" t="s">
        <v>3876</v>
      </c>
      <c r="I956">
        <v>80.899999999999977</v>
      </c>
      <c r="J956" s="41">
        <v>1.5600000000000001E-2</v>
      </c>
      <c r="K956" s="42">
        <v>1.2620399999999998</v>
      </c>
      <c r="L956" s="43">
        <v>1.702</v>
      </c>
      <c r="M956" s="42">
        <v>2.1479920799999999</v>
      </c>
      <c r="N956">
        <v>5</v>
      </c>
      <c r="O956" s="43">
        <v>116.25599999999999</v>
      </c>
      <c r="P956" s="42">
        <v>80</v>
      </c>
      <c r="Q956" s="42">
        <v>2</v>
      </c>
      <c r="R956" s="42">
        <v>6</v>
      </c>
    </row>
    <row r="957" spans="1:18" x14ac:dyDescent="0.3">
      <c r="A957" t="s">
        <v>3923</v>
      </c>
      <c r="B957" s="17">
        <v>45116</v>
      </c>
      <c r="C957" t="s">
        <v>3917</v>
      </c>
      <c r="D957" t="s">
        <v>3918</v>
      </c>
      <c r="E957" t="s">
        <v>3919</v>
      </c>
      <c r="F957" t="s">
        <v>3920</v>
      </c>
      <c r="G957" t="s">
        <v>3921</v>
      </c>
      <c r="H957" t="s">
        <v>3876</v>
      </c>
      <c r="I957">
        <v>565</v>
      </c>
      <c r="J957" s="41">
        <v>1.1699999999999999E-2</v>
      </c>
      <c r="K957" s="42">
        <v>6.6104999999999992</v>
      </c>
      <c r="L957" s="43">
        <v>1.1040000000000001</v>
      </c>
      <c r="M957" s="42">
        <v>7.2979919999999998</v>
      </c>
      <c r="N957">
        <v>7</v>
      </c>
      <c r="O957" s="43">
        <v>197.56800000000001</v>
      </c>
      <c r="P957" s="42">
        <v>42</v>
      </c>
      <c r="Q957" s="42">
        <v>3</v>
      </c>
      <c r="R957" s="42">
        <v>16.5</v>
      </c>
    </row>
    <row r="958" spans="1:18" x14ac:dyDescent="0.3">
      <c r="A958" t="s">
        <v>3923</v>
      </c>
      <c r="B958" s="17">
        <v>45117</v>
      </c>
      <c r="C958" t="s">
        <v>3917</v>
      </c>
      <c r="D958" t="s">
        <v>3918</v>
      </c>
      <c r="E958" t="s">
        <v>3919</v>
      </c>
      <c r="F958" t="s">
        <v>3920</v>
      </c>
      <c r="G958" t="s">
        <v>3921</v>
      </c>
      <c r="H958" t="s">
        <v>3876</v>
      </c>
      <c r="I958">
        <v>329</v>
      </c>
      <c r="J958" s="41">
        <v>1.09E-2</v>
      </c>
      <c r="K958" s="42">
        <v>3.5861000000000001</v>
      </c>
      <c r="L958" s="43">
        <v>2.3459999999999996</v>
      </c>
      <c r="M958" s="42">
        <v>8.4129905999999988</v>
      </c>
      <c r="N958">
        <v>7</v>
      </c>
      <c r="O958" s="43">
        <v>108.86399999999998</v>
      </c>
      <c r="P958" s="42">
        <v>79</v>
      </c>
      <c r="Q958" s="42">
        <v>2</v>
      </c>
      <c r="R958" s="42">
        <v>10.5</v>
      </c>
    </row>
    <row r="959" spans="1:18" x14ac:dyDescent="0.3">
      <c r="A959" t="s">
        <v>3923</v>
      </c>
      <c r="B959" s="17">
        <v>45118</v>
      </c>
      <c r="C959" t="s">
        <v>3917</v>
      </c>
      <c r="D959" t="s">
        <v>3918</v>
      </c>
      <c r="E959" t="s">
        <v>3919</v>
      </c>
      <c r="F959" t="s">
        <v>3920</v>
      </c>
      <c r="G959" t="s">
        <v>3921</v>
      </c>
      <c r="H959" t="s">
        <v>3876</v>
      </c>
      <c r="I959">
        <v>373.5</v>
      </c>
      <c r="J959" s="41">
        <v>1.43E-2</v>
      </c>
      <c r="K959" s="42">
        <v>5.3410500000000001</v>
      </c>
      <c r="L959" s="43">
        <v>2.2080000000000002</v>
      </c>
      <c r="M959" s="42">
        <v>11.7930384</v>
      </c>
      <c r="N959">
        <v>6</v>
      </c>
      <c r="O959" s="43">
        <v>106.176</v>
      </c>
      <c r="P959" s="42">
        <v>38</v>
      </c>
      <c r="Q959" s="42">
        <v>4</v>
      </c>
      <c r="R959" s="42">
        <v>12</v>
      </c>
    </row>
    <row r="960" spans="1:18" x14ac:dyDescent="0.3">
      <c r="A960" t="s">
        <v>3923</v>
      </c>
      <c r="B960" s="17">
        <v>45119</v>
      </c>
      <c r="C960" t="s">
        <v>3917</v>
      </c>
      <c r="D960" t="s">
        <v>3918</v>
      </c>
      <c r="E960" t="s">
        <v>3919</v>
      </c>
      <c r="F960" t="s">
        <v>3920</v>
      </c>
      <c r="G960" t="s">
        <v>3921</v>
      </c>
      <c r="H960" t="s">
        <v>3876</v>
      </c>
      <c r="I960">
        <v>71.300000000000097</v>
      </c>
      <c r="J960" s="41">
        <v>1.5700000000000002E-2</v>
      </c>
      <c r="K960" s="42">
        <v>1.1194100000000016</v>
      </c>
      <c r="L960" s="43">
        <v>0.89699999999999991</v>
      </c>
      <c r="M960" s="42">
        <v>1.0041107700000014</v>
      </c>
      <c r="N960">
        <v>7</v>
      </c>
      <c r="O960" s="43">
        <v>42.335999999999999</v>
      </c>
      <c r="P960" s="42">
        <v>50</v>
      </c>
      <c r="Q960" s="42">
        <v>1</v>
      </c>
      <c r="R960" s="42">
        <v>12</v>
      </c>
    </row>
    <row r="961" spans="1:18" x14ac:dyDescent="0.3">
      <c r="A961" t="s">
        <v>3923</v>
      </c>
      <c r="B961" s="17">
        <v>45120</v>
      </c>
      <c r="C961" t="s">
        <v>3917</v>
      </c>
      <c r="D961" t="s">
        <v>3918</v>
      </c>
      <c r="E961" t="s">
        <v>3919</v>
      </c>
      <c r="F961" t="s">
        <v>3920</v>
      </c>
      <c r="G961" t="s">
        <v>3921</v>
      </c>
      <c r="H961" t="s">
        <v>3876</v>
      </c>
      <c r="I961">
        <v>208.1</v>
      </c>
      <c r="J961" s="41">
        <v>1.46E-2</v>
      </c>
      <c r="K961" s="42">
        <v>3.0382599999999997</v>
      </c>
      <c r="L961" s="43">
        <v>1.4604999999999999</v>
      </c>
      <c r="M961" s="42">
        <v>4.4373787299999989</v>
      </c>
      <c r="N961">
        <v>7</v>
      </c>
      <c r="O961" s="43">
        <v>86.015999999999991</v>
      </c>
      <c r="P961" s="42">
        <v>47</v>
      </c>
      <c r="Q961" s="42">
        <v>7</v>
      </c>
      <c r="R961" s="42">
        <v>16.5</v>
      </c>
    </row>
    <row r="962" spans="1:18" x14ac:dyDescent="0.3">
      <c r="A962" t="s">
        <v>3923</v>
      </c>
      <c r="B962" s="17">
        <v>45121</v>
      </c>
      <c r="C962" t="s">
        <v>3917</v>
      </c>
      <c r="D962" t="s">
        <v>3918</v>
      </c>
      <c r="E962" t="s">
        <v>3919</v>
      </c>
      <c r="F962" t="s">
        <v>3920</v>
      </c>
      <c r="G962" t="s">
        <v>3921</v>
      </c>
      <c r="H962" t="s">
        <v>3876</v>
      </c>
      <c r="I962">
        <v>532.89999999999986</v>
      </c>
      <c r="J962" s="41">
        <v>1.3500000000000002E-2</v>
      </c>
      <c r="K962" s="42">
        <v>7.1941499999999987</v>
      </c>
      <c r="L962" s="43">
        <v>0.7589999999999999</v>
      </c>
      <c r="M962" s="42">
        <v>5.4603598499999979</v>
      </c>
      <c r="N962">
        <v>8</v>
      </c>
      <c r="O962" s="43">
        <v>65.183999999999997</v>
      </c>
      <c r="P962" s="42">
        <v>53</v>
      </c>
      <c r="Q962" s="42">
        <v>2</v>
      </c>
      <c r="R962" s="42">
        <v>10.5</v>
      </c>
    </row>
    <row r="963" spans="1:18" x14ac:dyDescent="0.3">
      <c r="A963" t="s">
        <v>3923</v>
      </c>
      <c r="B963" s="17">
        <v>45122</v>
      </c>
      <c r="C963" t="s">
        <v>3917</v>
      </c>
      <c r="D963" t="s">
        <v>3918</v>
      </c>
      <c r="E963" t="s">
        <v>3919</v>
      </c>
      <c r="F963" t="s">
        <v>3920</v>
      </c>
      <c r="G963" t="s">
        <v>3921</v>
      </c>
      <c r="H963" t="s">
        <v>3876</v>
      </c>
      <c r="I963">
        <v>576.09999999999991</v>
      </c>
      <c r="J963" s="41">
        <v>1.2E-2</v>
      </c>
      <c r="K963" s="42">
        <v>6.9131999999999989</v>
      </c>
      <c r="L963" s="43">
        <v>1.8399999999999999</v>
      </c>
      <c r="M963" s="42">
        <v>12.720287999999996</v>
      </c>
      <c r="N963">
        <v>9</v>
      </c>
      <c r="O963" s="43">
        <v>94.75200000000001</v>
      </c>
      <c r="P963" s="42">
        <v>66</v>
      </c>
      <c r="Q963" s="42">
        <v>4</v>
      </c>
      <c r="R963" s="42">
        <v>7.5</v>
      </c>
    </row>
    <row r="964" spans="1:18" x14ac:dyDescent="0.3">
      <c r="A964" t="s">
        <v>3923</v>
      </c>
      <c r="B964" s="17">
        <v>45123</v>
      </c>
      <c r="C964" t="s">
        <v>3917</v>
      </c>
      <c r="D964" t="s">
        <v>3918</v>
      </c>
      <c r="E964" t="s">
        <v>3919</v>
      </c>
      <c r="F964" t="s">
        <v>3920</v>
      </c>
      <c r="G964" t="s">
        <v>3921</v>
      </c>
      <c r="H964" t="s">
        <v>3876</v>
      </c>
      <c r="I964">
        <v>127.2</v>
      </c>
      <c r="J964" s="41">
        <v>1.44E-2</v>
      </c>
      <c r="K964" s="42">
        <v>1.83168</v>
      </c>
      <c r="L964" s="43">
        <v>1.3914999999999995</v>
      </c>
      <c r="M964" s="42">
        <v>2.5487827199999993</v>
      </c>
      <c r="N964">
        <v>6</v>
      </c>
      <c r="O964" s="43">
        <v>59.519999999999996</v>
      </c>
      <c r="P964" s="42">
        <v>76</v>
      </c>
      <c r="Q964" s="42">
        <v>1</v>
      </c>
      <c r="R964" s="42">
        <v>9</v>
      </c>
    </row>
    <row r="965" spans="1:18" x14ac:dyDescent="0.3">
      <c r="A965" t="s">
        <v>3923</v>
      </c>
      <c r="B965" s="17">
        <v>45124</v>
      </c>
      <c r="C965" t="s">
        <v>3917</v>
      </c>
      <c r="D965" t="s">
        <v>3918</v>
      </c>
      <c r="E965" t="s">
        <v>3919</v>
      </c>
      <c r="F965" t="s">
        <v>3920</v>
      </c>
      <c r="G965" t="s">
        <v>3921</v>
      </c>
      <c r="H965" t="s">
        <v>3876</v>
      </c>
      <c r="I965">
        <v>109.39999999999998</v>
      </c>
      <c r="J965" s="41">
        <v>1.5800000000000002E-2</v>
      </c>
      <c r="K965" s="42">
        <v>1.7285199999999998</v>
      </c>
      <c r="L965" s="43">
        <v>1.7709999999999997</v>
      </c>
      <c r="M965" s="42">
        <v>3.061208919999999</v>
      </c>
      <c r="N965">
        <v>2</v>
      </c>
      <c r="O965" s="43">
        <v>188.15999999999997</v>
      </c>
      <c r="P965" s="42">
        <v>92</v>
      </c>
      <c r="Q965" s="42">
        <v>10</v>
      </c>
      <c r="R965" s="42">
        <v>4.5</v>
      </c>
    </row>
    <row r="966" spans="1:18" x14ac:dyDescent="0.3">
      <c r="A966" t="s">
        <v>3923</v>
      </c>
      <c r="B966" s="17">
        <v>45125</v>
      </c>
      <c r="C966" t="s">
        <v>3917</v>
      </c>
      <c r="D966" t="s">
        <v>3918</v>
      </c>
      <c r="E966" t="s">
        <v>3919</v>
      </c>
      <c r="F966" t="s">
        <v>3920</v>
      </c>
      <c r="G966" t="s">
        <v>3921</v>
      </c>
      <c r="H966" t="s">
        <v>3876</v>
      </c>
      <c r="I966">
        <v>224.19999999999993</v>
      </c>
      <c r="J966" s="41">
        <v>9.8999999999999991E-3</v>
      </c>
      <c r="K966" s="42">
        <v>2.2195799999999992</v>
      </c>
      <c r="L966" s="43">
        <v>0.96599999999999986</v>
      </c>
      <c r="M966" s="42">
        <v>2.1441142799999988</v>
      </c>
      <c r="N966">
        <v>2</v>
      </c>
      <c r="O966" s="43">
        <v>43.007999999999996</v>
      </c>
      <c r="P966" s="42">
        <v>56</v>
      </c>
      <c r="Q966" s="42">
        <v>6</v>
      </c>
      <c r="R966" s="42">
        <v>9</v>
      </c>
    </row>
    <row r="967" spans="1:18" x14ac:dyDescent="0.3">
      <c r="A967" t="s">
        <v>3923</v>
      </c>
      <c r="B967" s="17">
        <v>45126</v>
      </c>
      <c r="C967" t="s">
        <v>3917</v>
      </c>
      <c r="D967" t="s">
        <v>3918</v>
      </c>
      <c r="E967" t="s">
        <v>3919</v>
      </c>
      <c r="F967" t="s">
        <v>3920</v>
      </c>
      <c r="G967" t="s">
        <v>3921</v>
      </c>
      <c r="H967" t="s">
        <v>3876</v>
      </c>
      <c r="I967">
        <v>680.69999999999982</v>
      </c>
      <c r="J967" s="41">
        <v>1.3300000000000001E-2</v>
      </c>
      <c r="K967" s="42">
        <v>9.053309999999998</v>
      </c>
      <c r="L967" s="43">
        <v>0.45999999999999991</v>
      </c>
      <c r="M967" s="42">
        <v>4.164522599999998</v>
      </c>
      <c r="N967">
        <v>1</v>
      </c>
      <c r="O967" s="43">
        <v>83.327999999999989</v>
      </c>
      <c r="P967" s="42">
        <v>78</v>
      </c>
      <c r="Q967" s="42">
        <v>8</v>
      </c>
      <c r="R967" s="42">
        <v>7.5</v>
      </c>
    </row>
    <row r="968" spans="1:18" x14ac:dyDescent="0.3">
      <c r="A968" t="s">
        <v>3923</v>
      </c>
      <c r="B968" s="17">
        <v>45127</v>
      </c>
      <c r="C968" t="s">
        <v>3917</v>
      </c>
      <c r="D968" t="s">
        <v>3918</v>
      </c>
      <c r="E968" t="s">
        <v>3919</v>
      </c>
      <c r="F968" t="s">
        <v>3920</v>
      </c>
      <c r="G968" t="s">
        <v>3921</v>
      </c>
      <c r="H968" t="s">
        <v>3876</v>
      </c>
      <c r="I968">
        <v>376.29999999999995</v>
      </c>
      <c r="J968" s="41">
        <v>1.47E-2</v>
      </c>
      <c r="K968" s="42">
        <v>5.5316099999999988</v>
      </c>
      <c r="L968" s="43">
        <v>0.57499999999999996</v>
      </c>
      <c r="M968" s="42">
        <v>3.1806757499999989</v>
      </c>
      <c r="N968">
        <v>1</v>
      </c>
      <c r="O968" s="43">
        <v>0</v>
      </c>
      <c r="P968" s="42">
        <v>76</v>
      </c>
      <c r="Q968" s="42">
        <v>3</v>
      </c>
      <c r="R968" s="42">
        <v>1.5</v>
      </c>
    </row>
    <row r="969" spans="1:18" x14ac:dyDescent="0.3">
      <c r="A969" t="s">
        <v>3923</v>
      </c>
      <c r="B969" s="17">
        <v>45128</v>
      </c>
      <c r="C969" t="s">
        <v>3917</v>
      </c>
      <c r="D969" t="s">
        <v>3918</v>
      </c>
      <c r="E969" t="s">
        <v>3919</v>
      </c>
      <c r="F969" t="s">
        <v>3920</v>
      </c>
      <c r="G969" t="s">
        <v>3921</v>
      </c>
      <c r="H969" t="s">
        <v>3876</v>
      </c>
      <c r="I969">
        <v>98.5</v>
      </c>
      <c r="J969" s="41">
        <v>1.4800000000000001E-2</v>
      </c>
      <c r="K969" s="42">
        <v>1.4578</v>
      </c>
      <c r="L969" s="43">
        <v>1.3224999999999998</v>
      </c>
      <c r="M969" s="42">
        <v>1.9279404999999996</v>
      </c>
      <c r="N969">
        <v>2</v>
      </c>
      <c r="O969" s="43">
        <v>64.512</v>
      </c>
      <c r="P969" s="42">
        <v>84</v>
      </c>
      <c r="Q969" s="42">
        <v>15</v>
      </c>
      <c r="R969" s="42">
        <v>12</v>
      </c>
    </row>
    <row r="970" spans="1:18" x14ac:dyDescent="0.3">
      <c r="A970" t="s">
        <v>3923</v>
      </c>
      <c r="B970" s="17">
        <v>45129</v>
      </c>
      <c r="C970" t="s">
        <v>3917</v>
      </c>
      <c r="D970" t="s">
        <v>3918</v>
      </c>
      <c r="E970" t="s">
        <v>3919</v>
      </c>
      <c r="F970" t="s">
        <v>3920</v>
      </c>
      <c r="G970" t="s">
        <v>3921</v>
      </c>
      <c r="H970" t="s">
        <v>3876</v>
      </c>
      <c r="I970">
        <v>48.299999999999955</v>
      </c>
      <c r="J970" s="41">
        <v>1.43E-2</v>
      </c>
      <c r="K970" s="42">
        <v>0.69068999999999936</v>
      </c>
      <c r="L970" s="43">
        <v>1.9779999999999998</v>
      </c>
      <c r="M970" s="42">
        <v>1.3661848199999986</v>
      </c>
      <c r="N970">
        <v>0</v>
      </c>
      <c r="O970" s="43">
        <v>104.16</v>
      </c>
      <c r="P970" s="42">
        <v>93</v>
      </c>
      <c r="Q970" s="42">
        <v>11</v>
      </c>
      <c r="R970" s="42">
        <v>6</v>
      </c>
    </row>
    <row r="971" spans="1:18" x14ac:dyDescent="0.3">
      <c r="A971" t="s">
        <v>3923</v>
      </c>
      <c r="B971" s="17">
        <v>45130</v>
      </c>
      <c r="C971" t="s">
        <v>3917</v>
      </c>
      <c r="D971" t="s">
        <v>3918</v>
      </c>
      <c r="E971" t="s">
        <v>3919</v>
      </c>
      <c r="F971" t="s">
        <v>3920</v>
      </c>
      <c r="G971" t="s">
        <v>3921</v>
      </c>
      <c r="H971" t="s">
        <v>3876</v>
      </c>
      <c r="I971">
        <v>322.79999999999995</v>
      </c>
      <c r="J971" s="41">
        <v>1.11E-2</v>
      </c>
      <c r="K971" s="42">
        <v>3.5830799999999998</v>
      </c>
      <c r="L971" s="43">
        <v>1.5639999999999998</v>
      </c>
      <c r="M971" s="42">
        <v>5.6039371199999994</v>
      </c>
      <c r="N971">
        <v>1</v>
      </c>
      <c r="O971" s="43">
        <v>42.335999999999999</v>
      </c>
      <c r="P971" s="42">
        <v>86</v>
      </c>
      <c r="Q971" s="42">
        <v>12</v>
      </c>
      <c r="R971" s="42">
        <v>15</v>
      </c>
    </row>
    <row r="972" spans="1:18" x14ac:dyDescent="0.3">
      <c r="A972" t="s">
        <v>3923</v>
      </c>
      <c r="B972" s="17">
        <v>45131</v>
      </c>
      <c r="C972" t="s">
        <v>3917</v>
      </c>
      <c r="D972" t="s">
        <v>3918</v>
      </c>
      <c r="E972" t="s">
        <v>3919</v>
      </c>
      <c r="F972" t="s">
        <v>3920</v>
      </c>
      <c r="G972" t="s">
        <v>3921</v>
      </c>
      <c r="H972" t="s">
        <v>3876</v>
      </c>
      <c r="I972">
        <v>298.89999999999998</v>
      </c>
      <c r="J972" s="41">
        <v>9.1000000000000004E-3</v>
      </c>
      <c r="K972" s="42">
        <v>2.7199900000000001</v>
      </c>
      <c r="L972" s="43">
        <v>0.39099999999999996</v>
      </c>
      <c r="M972" s="42">
        <v>1.06351609</v>
      </c>
      <c r="N972">
        <v>2</v>
      </c>
      <c r="O972" s="43">
        <v>88.703999999999994</v>
      </c>
      <c r="P972" s="42">
        <v>73</v>
      </c>
      <c r="Q972" s="42">
        <v>14</v>
      </c>
      <c r="R972" s="42">
        <v>9</v>
      </c>
    </row>
    <row r="973" spans="1:18" x14ac:dyDescent="0.3">
      <c r="A973" t="s">
        <v>3923</v>
      </c>
      <c r="B973" s="17">
        <v>45132</v>
      </c>
      <c r="C973" t="s">
        <v>3917</v>
      </c>
      <c r="D973" t="s">
        <v>3918</v>
      </c>
      <c r="E973" t="s">
        <v>3919</v>
      </c>
      <c r="F973" t="s">
        <v>3920</v>
      </c>
      <c r="G973" t="s">
        <v>3921</v>
      </c>
      <c r="H973" t="s">
        <v>3876</v>
      </c>
      <c r="I973">
        <v>563.79999999999995</v>
      </c>
      <c r="J973" s="41">
        <v>1.34E-2</v>
      </c>
      <c r="K973" s="42">
        <v>7.5549200000000001</v>
      </c>
      <c r="L973" s="43">
        <v>1.5754999999999999</v>
      </c>
      <c r="M973" s="42">
        <v>11.90277646</v>
      </c>
      <c r="N973">
        <v>0</v>
      </c>
      <c r="O973" s="43">
        <v>48.384</v>
      </c>
      <c r="P973" s="42">
        <v>75</v>
      </c>
      <c r="Q973" s="42">
        <v>5</v>
      </c>
      <c r="R973" s="42">
        <v>13.5</v>
      </c>
    </row>
    <row r="974" spans="1:18" x14ac:dyDescent="0.3">
      <c r="A974" t="s">
        <v>3923</v>
      </c>
      <c r="B974" s="17">
        <v>45133</v>
      </c>
      <c r="C974" t="s">
        <v>3917</v>
      </c>
      <c r="D974" t="s">
        <v>3918</v>
      </c>
      <c r="E974" t="s">
        <v>3919</v>
      </c>
      <c r="F974" t="s">
        <v>3920</v>
      </c>
      <c r="G974" t="s">
        <v>3921</v>
      </c>
      <c r="H974" t="s">
        <v>3876</v>
      </c>
      <c r="I974">
        <v>449.69999999999982</v>
      </c>
      <c r="J974" s="41">
        <v>8.199999999999999E-3</v>
      </c>
      <c r="K974" s="42">
        <v>3.687539999999998</v>
      </c>
      <c r="L974" s="43">
        <v>1.3455000000000001</v>
      </c>
      <c r="M974" s="42">
        <v>4.9615850699999982</v>
      </c>
      <c r="N974">
        <v>2</v>
      </c>
      <c r="O974" s="43">
        <v>35.520000000000003</v>
      </c>
      <c r="P974" s="42">
        <v>69</v>
      </c>
      <c r="Q974" s="42">
        <v>3</v>
      </c>
      <c r="R974" s="42">
        <v>15</v>
      </c>
    </row>
    <row r="975" spans="1:18" x14ac:dyDescent="0.3">
      <c r="A975" t="s">
        <v>3923</v>
      </c>
      <c r="B975" s="17">
        <v>45134</v>
      </c>
      <c r="C975" t="s">
        <v>3917</v>
      </c>
      <c r="D975" t="s">
        <v>3918</v>
      </c>
      <c r="E975" t="s">
        <v>3919</v>
      </c>
      <c r="F975" t="s">
        <v>3920</v>
      </c>
      <c r="G975" t="s">
        <v>3921</v>
      </c>
      <c r="H975" t="s">
        <v>3876</v>
      </c>
      <c r="I975">
        <v>249.69999999999982</v>
      </c>
      <c r="J975" s="41">
        <v>1.1299999999999999E-2</v>
      </c>
      <c r="K975" s="42">
        <v>2.821609999999998</v>
      </c>
      <c r="L975" s="43">
        <v>0.73599999999999999</v>
      </c>
      <c r="M975" s="42">
        <v>2.0767049599999985</v>
      </c>
      <c r="N975">
        <v>5</v>
      </c>
      <c r="O975" s="43">
        <v>88.703999999999994</v>
      </c>
      <c r="P975" s="42">
        <v>57</v>
      </c>
      <c r="Q975" s="42">
        <v>17</v>
      </c>
      <c r="R975" s="42">
        <v>13.5</v>
      </c>
    </row>
    <row r="976" spans="1:18" x14ac:dyDescent="0.3">
      <c r="A976" t="s">
        <v>3923</v>
      </c>
      <c r="B976" s="17">
        <v>45135</v>
      </c>
      <c r="C976" t="s">
        <v>3917</v>
      </c>
      <c r="D976" t="s">
        <v>3918</v>
      </c>
      <c r="E976" t="s">
        <v>3919</v>
      </c>
      <c r="F976" t="s">
        <v>3920</v>
      </c>
      <c r="G976" t="s">
        <v>3921</v>
      </c>
      <c r="H976" t="s">
        <v>3876</v>
      </c>
      <c r="I976">
        <v>863.39999999999986</v>
      </c>
      <c r="J976" s="41">
        <v>8.8999999999999999E-3</v>
      </c>
      <c r="K976" s="42">
        <v>7.6842599999999983</v>
      </c>
      <c r="L976" s="43">
        <v>1.4949999999999997</v>
      </c>
      <c r="M976" s="42">
        <v>11.487968699999994</v>
      </c>
      <c r="N976">
        <v>5</v>
      </c>
      <c r="O976" s="43">
        <v>115.58399999999999</v>
      </c>
      <c r="P976" s="42">
        <v>67</v>
      </c>
      <c r="Q976" s="42">
        <v>6</v>
      </c>
      <c r="R976" s="42">
        <v>7.5</v>
      </c>
    </row>
    <row r="977" spans="1:18" x14ac:dyDescent="0.3">
      <c r="A977" t="s">
        <v>3923</v>
      </c>
      <c r="B977" s="17">
        <v>45136</v>
      </c>
      <c r="C977" t="s">
        <v>3917</v>
      </c>
      <c r="D977" t="s">
        <v>3918</v>
      </c>
      <c r="E977" t="s">
        <v>3919</v>
      </c>
      <c r="F977" t="s">
        <v>3920</v>
      </c>
      <c r="G977" t="s">
        <v>3921</v>
      </c>
      <c r="H977" t="s">
        <v>3876</v>
      </c>
      <c r="I977">
        <v>123.79999999999995</v>
      </c>
      <c r="J977" s="41">
        <v>9.5999999999999992E-3</v>
      </c>
      <c r="K977" s="42">
        <v>1.1884799999999995</v>
      </c>
      <c r="L977" s="43">
        <v>1.0925</v>
      </c>
      <c r="M977" s="42">
        <v>1.2984143999999995</v>
      </c>
      <c r="N977">
        <v>5</v>
      </c>
      <c r="O977" s="43">
        <v>147.83999999999997</v>
      </c>
      <c r="P977" s="42">
        <v>76</v>
      </c>
      <c r="Q977" s="42">
        <v>12</v>
      </c>
      <c r="R977" s="42">
        <v>12</v>
      </c>
    </row>
    <row r="978" spans="1:18" x14ac:dyDescent="0.3">
      <c r="A978" t="s">
        <v>3923</v>
      </c>
      <c r="B978" s="17">
        <v>45137</v>
      </c>
      <c r="C978" t="s">
        <v>3917</v>
      </c>
      <c r="D978" t="s">
        <v>3918</v>
      </c>
      <c r="E978" t="s">
        <v>3919</v>
      </c>
      <c r="F978" t="s">
        <v>3920</v>
      </c>
      <c r="G978" t="s">
        <v>3921</v>
      </c>
      <c r="H978" t="s">
        <v>3876</v>
      </c>
      <c r="I978">
        <v>395</v>
      </c>
      <c r="J978" s="41">
        <v>8.6E-3</v>
      </c>
      <c r="K978" s="42">
        <v>3.3969999999999998</v>
      </c>
      <c r="L978" s="43">
        <v>0.41400000000000003</v>
      </c>
      <c r="M978" s="42">
        <v>1.406358</v>
      </c>
      <c r="N978">
        <v>2</v>
      </c>
      <c r="O978" s="43">
        <v>49.056000000000004</v>
      </c>
      <c r="P978" s="42">
        <v>54</v>
      </c>
      <c r="Q978" s="42">
        <v>17</v>
      </c>
      <c r="R978" s="42">
        <v>12</v>
      </c>
    </row>
    <row r="979" spans="1:18" x14ac:dyDescent="0.3">
      <c r="A979" t="s">
        <v>3923</v>
      </c>
      <c r="B979" s="17">
        <v>45138</v>
      </c>
      <c r="C979" t="s">
        <v>3917</v>
      </c>
      <c r="D979" t="s">
        <v>3918</v>
      </c>
      <c r="E979" t="s">
        <v>3919</v>
      </c>
      <c r="F979" t="s">
        <v>3920</v>
      </c>
      <c r="G979" t="s">
        <v>3921</v>
      </c>
      <c r="H979" t="s">
        <v>3876</v>
      </c>
      <c r="I979">
        <v>15.5</v>
      </c>
      <c r="J979" s="41">
        <v>8.199999999999999E-3</v>
      </c>
      <c r="K979" s="42">
        <v>0.12709999999999999</v>
      </c>
      <c r="L979" s="43">
        <v>1.1040000000000001</v>
      </c>
      <c r="M979" s="42">
        <v>0.14031840000000001</v>
      </c>
      <c r="N979">
        <v>1</v>
      </c>
      <c r="O979" s="43">
        <v>47.04</v>
      </c>
      <c r="P979" s="42">
        <v>78</v>
      </c>
      <c r="Q979" s="42">
        <v>11</v>
      </c>
      <c r="R979" s="42">
        <v>18</v>
      </c>
    </row>
    <row r="980" spans="1:18" x14ac:dyDescent="0.3">
      <c r="A980" t="s">
        <v>3923</v>
      </c>
      <c r="B980" s="17">
        <v>45139</v>
      </c>
      <c r="C980" t="s">
        <v>3917</v>
      </c>
      <c r="D980" t="s">
        <v>3918</v>
      </c>
      <c r="E980" t="s">
        <v>3919</v>
      </c>
      <c r="F980" t="s">
        <v>3920</v>
      </c>
      <c r="G980" t="s">
        <v>3921</v>
      </c>
      <c r="H980" t="s">
        <v>3876</v>
      </c>
      <c r="I980">
        <v>720.5</v>
      </c>
      <c r="J980" s="41">
        <v>8.3000000000000001E-3</v>
      </c>
      <c r="K980" s="42">
        <v>5.9801500000000001</v>
      </c>
      <c r="L980" s="43">
        <v>0.87399999999999989</v>
      </c>
      <c r="M980" s="42">
        <v>5.2266510999999998</v>
      </c>
      <c r="N980">
        <v>2</v>
      </c>
      <c r="O980" s="43">
        <v>0</v>
      </c>
      <c r="P980" s="42">
        <v>93</v>
      </c>
      <c r="Q980" s="42">
        <v>13</v>
      </c>
      <c r="R980" s="42">
        <v>7.5</v>
      </c>
    </row>
    <row r="981" spans="1:18" x14ac:dyDescent="0.3">
      <c r="A981" t="s">
        <v>3923</v>
      </c>
      <c r="B981" s="17">
        <v>45140</v>
      </c>
      <c r="C981" t="s">
        <v>3917</v>
      </c>
      <c r="D981" t="s">
        <v>3918</v>
      </c>
      <c r="E981" t="s">
        <v>3919</v>
      </c>
      <c r="F981" t="s">
        <v>3920</v>
      </c>
      <c r="G981" t="s">
        <v>3921</v>
      </c>
      <c r="H981" t="s">
        <v>3876</v>
      </c>
      <c r="I981">
        <v>325.69999999999993</v>
      </c>
      <c r="J981" s="41">
        <v>1.21E-2</v>
      </c>
      <c r="K981" s="42">
        <v>3.9409699999999992</v>
      </c>
      <c r="L981" s="43">
        <v>1.1499999999999997</v>
      </c>
      <c r="M981" s="42">
        <v>4.532115499999998</v>
      </c>
      <c r="N981">
        <v>1</v>
      </c>
      <c r="O981" s="43">
        <v>182.78399999999999</v>
      </c>
      <c r="P981" s="42">
        <v>92</v>
      </c>
      <c r="Q981" s="42">
        <v>10</v>
      </c>
      <c r="R981" s="42">
        <v>4.5</v>
      </c>
    </row>
    <row r="982" spans="1:18" x14ac:dyDescent="0.3">
      <c r="A982" t="s">
        <v>3923</v>
      </c>
      <c r="B982" s="17">
        <v>45141</v>
      </c>
      <c r="C982" t="s">
        <v>3917</v>
      </c>
      <c r="D982" t="s">
        <v>3918</v>
      </c>
      <c r="E982" t="s">
        <v>3919</v>
      </c>
      <c r="F982" t="s">
        <v>3920</v>
      </c>
      <c r="G982" t="s">
        <v>3921</v>
      </c>
      <c r="H982" t="s">
        <v>3876</v>
      </c>
      <c r="I982">
        <v>580.09999999999991</v>
      </c>
      <c r="J982" s="41">
        <v>1.21E-2</v>
      </c>
      <c r="K982" s="42">
        <v>7.0192099999999984</v>
      </c>
      <c r="L982" s="43">
        <v>0.90849999999999997</v>
      </c>
      <c r="M982" s="42">
        <v>6.376952284999998</v>
      </c>
      <c r="N982">
        <v>1</v>
      </c>
      <c r="O982" s="43">
        <v>45.695999999999998</v>
      </c>
      <c r="P982" s="42">
        <v>59</v>
      </c>
      <c r="Q982" s="42">
        <v>9</v>
      </c>
      <c r="R982" s="42">
        <v>7.5</v>
      </c>
    </row>
    <row r="983" spans="1:18" x14ac:dyDescent="0.3">
      <c r="A983" t="s">
        <v>3923</v>
      </c>
      <c r="B983" s="17">
        <v>45142</v>
      </c>
      <c r="C983" t="s">
        <v>3917</v>
      </c>
      <c r="D983" t="s">
        <v>3918</v>
      </c>
      <c r="E983" t="s">
        <v>3919</v>
      </c>
      <c r="F983" t="s">
        <v>3920</v>
      </c>
      <c r="G983" t="s">
        <v>3921</v>
      </c>
      <c r="H983" t="s">
        <v>3876</v>
      </c>
      <c r="I983">
        <v>47.2</v>
      </c>
      <c r="J983" s="41">
        <v>1.5600000000000001E-2</v>
      </c>
      <c r="K983" s="42">
        <v>0.73632000000000009</v>
      </c>
      <c r="L983" s="43">
        <v>0.8969999999999998</v>
      </c>
      <c r="M983" s="42">
        <v>0.66047903999999991</v>
      </c>
      <c r="N983">
        <v>8</v>
      </c>
      <c r="O983" s="43">
        <v>58.56</v>
      </c>
      <c r="P983" s="42">
        <v>47</v>
      </c>
      <c r="Q983" s="42">
        <v>13</v>
      </c>
      <c r="R983" s="42">
        <v>6</v>
      </c>
    </row>
    <row r="984" spans="1:18" x14ac:dyDescent="0.3">
      <c r="A984" t="s">
        <v>3923</v>
      </c>
      <c r="B984" s="17">
        <v>45143</v>
      </c>
      <c r="C984" t="s">
        <v>3917</v>
      </c>
      <c r="D984" t="s">
        <v>3918</v>
      </c>
      <c r="E984" t="s">
        <v>3919</v>
      </c>
      <c r="F984" t="s">
        <v>3920</v>
      </c>
      <c r="G984" t="s">
        <v>3921</v>
      </c>
      <c r="H984" t="s">
        <v>3876</v>
      </c>
      <c r="I984">
        <v>281.89999999999986</v>
      </c>
      <c r="J984" s="41">
        <v>1.11E-2</v>
      </c>
      <c r="K984" s="42">
        <v>3.1290899999999988</v>
      </c>
      <c r="L984" s="43">
        <v>1.5064999999999997</v>
      </c>
      <c r="M984" s="42">
        <v>4.7139740849999976</v>
      </c>
      <c r="N984">
        <v>5</v>
      </c>
      <c r="O984" s="43">
        <v>73.919999999999987</v>
      </c>
      <c r="P984" s="42">
        <v>39</v>
      </c>
      <c r="Q984" s="42">
        <v>4</v>
      </c>
      <c r="R984" s="42">
        <v>10.5</v>
      </c>
    </row>
    <row r="985" spans="1:18" x14ac:dyDescent="0.3">
      <c r="A985" t="s">
        <v>3923</v>
      </c>
      <c r="B985" s="17">
        <v>45144</v>
      </c>
      <c r="C985" t="s">
        <v>3917</v>
      </c>
      <c r="D985" t="s">
        <v>3918</v>
      </c>
      <c r="E985" t="s">
        <v>3919</v>
      </c>
      <c r="F985" t="s">
        <v>3920</v>
      </c>
      <c r="G985" t="s">
        <v>3921</v>
      </c>
      <c r="H985" t="s">
        <v>3876</v>
      </c>
      <c r="I985">
        <v>208.09999999999991</v>
      </c>
      <c r="J985" s="41">
        <v>8.8999999999999999E-3</v>
      </c>
      <c r="K985" s="42">
        <v>1.8520899999999991</v>
      </c>
      <c r="L985" s="43">
        <v>1.0694999999999999</v>
      </c>
      <c r="M985" s="42">
        <v>1.9808102549999989</v>
      </c>
      <c r="N985">
        <v>5</v>
      </c>
      <c r="O985" s="43">
        <v>215.04</v>
      </c>
      <c r="P985" s="42">
        <v>45</v>
      </c>
      <c r="Q985" s="42">
        <v>15</v>
      </c>
      <c r="R985" s="42">
        <v>18</v>
      </c>
    </row>
    <row r="986" spans="1:18" x14ac:dyDescent="0.3">
      <c r="A986" t="s">
        <v>3923</v>
      </c>
      <c r="B986" s="17">
        <v>45145</v>
      </c>
      <c r="C986" t="s">
        <v>3917</v>
      </c>
      <c r="D986" t="s">
        <v>3918</v>
      </c>
      <c r="E986" t="s">
        <v>3919</v>
      </c>
      <c r="F986" t="s">
        <v>3920</v>
      </c>
      <c r="G986" t="s">
        <v>3921</v>
      </c>
      <c r="H986" t="s">
        <v>3876</v>
      </c>
      <c r="I986">
        <v>101.20000000000005</v>
      </c>
      <c r="J986" s="41">
        <v>9.0000000000000011E-3</v>
      </c>
      <c r="K986" s="42">
        <v>0.9108000000000005</v>
      </c>
      <c r="L986" s="43">
        <v>2.0929999999999995</v>
      </c>
      <c r="M986" s="42">
        <v>1.9063044000000007</v>
      </c>
      <c r="N986">
        <v>5</v>
      </c>
      <c r="O986" s="43">
        <v>44.160000000000004</v>
      </c>
      <c r="P986" s="42">
        <v>46</v>
      </c>
      <c r="Q986" s="42">
        <v>10</v>
      </c>
      <c r="R986" s="42">
        <v>6</v>
      </c>
    </row>
    <row r="987" spans="1:18" x14ac:dyDescent="0.3">
      <c r="A987" t="s">
        <v>3923</v>
      </c>
      <c r="B987" s="17">
        <v>45146</v>
      </c>
      <c r="C987" t="s">
        <v>3917</v>
      </c>
      <c r="D987" t="s">
        <v>3918</v>
      </c>
      <c r="E987" t="s">
        <v>3919</v>
      </c>
      <c r="F987" t="s">
        <v>3920</v>
      </c>
      <c r="G987" t="s">
        <v>3921</v>
      </c>
      <c r="H987" t="s">
        <v>3876</v>
      </c>
      <c r="I987">
        <v>354.09999999999991</v>
      </c>
      <c r="J987" s="41">
        <v>0.01</v>
      </c>
      <c r="K987" s="42">
        <v>3.540999999999999</v>
      </c>
      <c r="L987" s="43">
        <v>2.0239999999999996</v>
      </c>
      <c r="M987" s="42">
        <v>7.1669839999999967</v>
      </c>
      <c r="N987">
        <v>4</v>
      </c>
      <c r="O987" s="43">
        <v>43.199999999999996</v>
      </c>
      <c r="P987" s="42">
        <v>49</v>
      </c>
      <c r="Q987" s="42">
        <v>1</v>
      </c>
      <c r="R987" s="42">
        <v>6</v>
      </c>
    </row>
    <row r="988" spans="1:18" x14ac:dyDescent="0.3">
      <c r="A988" t="s">
        <v>3923</v>
      </c>
      <c r="B988" s="17">
        <v>45147</v>
      </c>
      <c r="C988" t="s">
        <v>3917</v>
      </c>
      <c r="D988" t="s">
        <v>3918</v>
      </c>
      <c r="E988" t="s">
        <v>3919</v>
      </c>
      <c r="F988" t="s">
        <v>3920</v>
      </c>
      <c r="G988" t="s">
        <v>3921</v>
      </c>
      <c r="H988" t="s">
        <v>3876</v>
      </c>
      <c r="I988">
        <v>184.49999999999989</v>
      </c>
      <c r="J988" s="41">
        <v>8.6999999999999994E-3</v>
      </c>
      <c r="K988" s="42">
        <v>1.605149999999999</v>
      </c>
      <c r="L988" s="43">
        <v>0.69</v>
      </c>
      <c r="M988" s="42">
        <v>1.1075534999999992</v>
      </c>
      <c r="N988">
        <v>2</v>
      </c>
      <c r="O988" s="43">
        <v>21.12</v>
      </c>
      <c r="P988" s="42">
        <v>79</v>
      </c>
      <c r="Q988" s="42">
        <v>6</v>
      </c>
      <c r="R988" s="42">
        <v>7.5</v>
      </c>
    </row>
    <row r="989" spans="1:18" x14ac:dyDescent="0.3">
      <c r="A989" t="s">
        <v>3923</v>
      </c>
      <c r="B989" s="17">
        <v>45148</v>
      </c>
      <c r="C989" t="s">
        <v>3917</v>
      </c>
      <c r="D989" t="s">
        <v>3918</v>
      </c>
      <c r="E989" t="s">
        <v>3919</v>
      </c>
      <c r="F989" t="s">
        <v>3920</v>
      </c>
      <c r="G989" t="s">
        <v>3921</v>
      </c>
      <c r="H989" t="s">
        <v>3876</v>
      </c>
      <c r="I989">
        <v>458.39999999999986</v>
      </c>
      <c r="J989" s="41">
        <v>1.55E-2</v>
      </c>
      <c r="K989" s="42">
        <v>7.1051999999999982</v>
      </c>
      <c r="L989" s="43">
        <v>0.58649999999999991</v>
      </c>
      <c r="M989" s="42">
        <v>4.1671997999999979</v>
      </c>
      <c r="N989">
        <v>3</v>
      </c>
      <c r="O989" s="43">
        <v>230.49600000000001</v>
      </c>
      <c r="P989" s="42">
        <v>90</v>
      </c>
      <c r="Q989" s="42">
        <v>1</v>
      </c>
      <c r="R989" s="42">
        <v>18</v>
      </c>
    </row>
    <row r="990" spans="1:18" x14ac:dyDescent="0.3">
      <c r="A990" t="s">
        <v>3923</v>
      </c>
      <c r="B990" s="17">
        <v>45149</v>
      </c>
      <c r="C990" t="s">
        <v>3917</v>
      </c>
      <c r="D990" t="s">
        <v>3918</v>
      </c>
      <c r="E990" t="s">
        <v>3919</v>
      </c>
      <c r="F990" t="s">
        <v>3920</v>
      </c>
      <c r="G990" t="s">
        <v>3921</v>
      </c>
      <c r="H990" t="s">
        <v>3876</v>
      </c>
      <c r="I990">
        <v>177.89999999999998</v>
      </c>
      <c r="J990" s="41">
        <v>0.01</v>
      </c>
      <c r="K990" s="42">
        <v>1.7789999999999999</v>
      </c>
      <c r="L990" s="43">
        <v>0.58650000000000013</v>
      </c>
      <c r="M990" s="42">
        <v>1.0433835000000002</v>
      </c>
      <c r="N990">
        <v>2</v>
      </c>
      <c r="O990" s="43">
        <v>52.415999999999997</v>
      </c>
      <c r="P990" s="42">
        <v>87</v>
      </c>
      <c r="Q990" s="42">
        <v>12</v>
      </c>
      <c r="R990" s="42">
        <v>13.5</v>
      </c>
    </row>
    <row r="991" spans="1:18" x14ac:dyDescent="0.3">
      <c r="A991" t="s">
        <v>3923</v>
      </c>
      <c r="B991" s="17">
        <v>45150</v>
      </c>
      <c r="C991" t="s">
        <v>3917</v>
      </c>
      <c r="D991" t="s">
        <v>3918</v>
      </c>
      <c r="E991" t="s">
        <v>3919</v>
      </c>
      <c r="F991" t="s">
        <v>3920</v>
      </c>
      <c r="G991" t="s">
        <v>3921</v>
      </c>
      <c r="H991" t="s">
        <v>3876</v>
      </c>
      <c r="I991">
        <v>84</v>
      </c>
      <c r="J991" s="41">
        <v>1.5800000000000002E-2</v>
      </c>
      <c r="K991" s="42">
        <v>1.3272000000000002</v>
      </c>
      <c r="L991" s="43">
        <v>1.0004999999999999</v>
      </c>
      <c r="M991" s="42">
        <v>1.3278636000000001</v>
      </c>
      <c r="N991">
        <v>4</v>
      </c>
      <c r="O991" s="43">
        <v>21.12</v>
      </c>
      <c r="P991" s="42">
        <v>45</v>
      </c>
      <c r="Q991" s="42">
        <v>10</v>
      </c>
      <c r="R991" s="42">
        <v>1.5</v>
      </c>
    </row>
    <row r="992" spans="1:18" x14ac:dyDescent="0.3">
      <c r="A992" t="s">
        <v>3923</v>
      </c>
      <c r="B992" s="17">
        <v>45151</v>
      </c>
      <c r="C992" t="s">
        <v>3917</v>
      </c>
      <c r="D992" t="s">
        <v>3918</v>
      </c>
      <c r="E992" t="s">
        <v>3919</v>
      </c>
      <c r="F992" t="s">
        <v>3920</v>
      </c>
      <c r="G992" t="s">
        <v>3921</v>
      </c>
      <c r="H992" t="s">
        <v>3876</v>
      </c>
      <c r="I992">
        <v>174.09999999999991</v>
      </c>
      <c r="J992" s="41">
        <v>1.09E-2</v>
      </c>
      <c r="K992" s="42">
        <v>1.897689999999999</v>
      </c>
      <c r="L992" s="43">
        <v>0.43699999999999994</v>
      </c>
      <c r="M992" s="42">
        <v>0.82929052999999942</v>
      </c>
      <c r="N992">
        <v>1</v>
      </c>
      <c r="O992" s="43">
        <v>90.047999999999988</v>
      </c>
      <c r="P992" s="42">
        <v>72</v>
      </c>
      <c r="Q992" s="42">
        <v>6</v>
      </c>
      <c r="R992" s="42">
        <v>9</v>
      </c>
    </row>
    <row r="993" spans="1:18" x14ac:dyDescent="0.3">
      <c r="A993" t="s">
        <v>3923</v>
      </c>
      <c r="B993" s="17">
        <v>45152</v>
      </c>
      <c r="C993" t="s">
        <v>3917</v>
      </c>
      <c r="D993" t="s">
        <v>3918</v>
      </c>
      <c r="E993" t="s">
        <v>3919</v>
      </c>
      <c r="F993" t="s">
        <v>3920</v>
      </c>
      <c r="G993" t="s">
        <v>3921</v>
      </c>
      <c r="H993" t="s">
        <v>3876</v>
      </c>
      <c r="I993">
        <v>451</v>
      </c>
      <c r="J993" s="41">
        <v>9.1999999999999998E-3</v>
      </c>
      <c r="K993" s="42">
        <v>4.1491999999999996</v>
      </c>
      <c r="L993" s="43">
        <v>2.0814999999999997</v>
      </c>
      <c r="M993" s="42">
        <v>8.636559799999997</v>
      </c>
      <c r="N993">
        <v>1</v>
      </c>
      <c r="O993" s="43">
        <v>218.4</v>
      </c>
      <c r="P993" s="42">
        <v>50</v>
      </c>
      <c r="Q993" s="42">
        <v>10</v>
      </c>
      <c r="R993" s="42">
        <v>13.5</v>
      </c>
    </row>
    <row r="994" spans="1:18" x14ac:dyDescent="0.3">
      <c r="A994" t="s">
        <v>3923</v>
      </c>
      <c r="B994" s="17">
        <v>45153</v>
      </c>
      <c r="C994" t="s">
        <v>3917</v>
      </c>
      <c r="D994" t="s">
        <v>3918</v>
      </c>
      <c r="E994" t="s">
        <v>3919</v>
      </c>
      <c r="F994" t="s">
        <v>3920</v>
      </c>
      <c r="G994" t="s">
        <v>3921</v>
      </c>
      <c r="H994" t="s">
        <v>3876</v>
      </c>
      <c r="I994">
        <v>11.3000000000001</v>
      </c>
      <c r="J994" s="41">
        <v>9.0000000000000011E-3</v>
      </c>
      <c r="K994" s="42">
        <v>0.10170000000000091</v>
      </c>
      <c r="L994" s="43">
        <v>0.42549999999999999</v>
      </c>
      <c r="M994" s="42">
        <v>4.3273350000000391E-2</v>
      </c>
      <c r="N994">
        <v>4</v>
      </c>
      <c r="O994" s="43">
        <v>10.56</v>
      </c>
      <c r="P994" s="42">
        <v>50</v>
      </c>
      <c r="Q994" s="42">
        <v>16</v>
      </c>
      <c r="R994" s="42">
        <v>3</v>
      </c>
    </row>
    <row r="995" spans="1:18" x14ac:dyDescent="0.3">
      <c r="A995" t="s">
        <v>3923</v>
      </c>
      <c r="B995" s="17">
        <v>45154</v>
      </c>
      <c r="C995" t="s">
        <v>3917</v>
      </c>
      <c r="D995" t="s">
        <v>3918</v>
      </c>
      <c r="E995" t="s">
        <v>3919</v>
      </c>
      <c r="F995" t="s">
        <v>3920</v>
      </c>
      <c r="G995" t="s">
        <v>3921</v>
      </c>
      <c r="H995" t="s">
        <v>3876</v>
      </c>
      <c r="I995">
        <v>202.99999999999989</v>
      </c>
      <c r="J995" s="41">
        <v>1.09E-2</v>
      </c>
      <c r="K995" s="42">
        <v>2.2126999999999986</v>
      </c>
      <c r="L995" s="43">
        <v>2.0929999999999995</v>
      </c>
      <c r="M995" s="42">
        <v>4.6311810999999956</v>
      </c>
      <c r="N995">
        <v>0</v>
      </c>
      <c r="O995" s="43">
        <v>53.760000000000005</v>
      </c>
      <c r="P995" s="42">
        <v>50</v>
      </c>
      <c r="Q995" s="42">
        <v>11</v>
      </c>
      <c r="R995" s="42">
        <v>9</v>
      </c>
    </row>
    <row r="996" spans="1:18" x14ac:dyDescent="0.3">
      <c r="A996" t="s">
        <v>3923</v>
      </c>
      <c r="B996" s="17">
        <v>45155</v>
      </c>
      <c r="C996" t="s">
        <v>3917</v>
      </c>
      <c r="D996" t="s">
        <v>3918</v>
      </c>
      <c r="E996" t="s">
        <v>3919</v>
      </c>
      <c r="F996" t="s">
        <v>3920</v>
      </c>
      <c r="G996" t="s">
        <v>3921</v>
      </c>
      <c r="H996" t="s">
        <v>3876</v>
      </c>
      <c r="I996">
        <v>623.29999999999995</v>
      </c>
      <c r="J996" s="41">
        <v>1.0700000000000001E-2</v>
      </c>
      <c r="K996" s="42">
        <v>6.6693100000000003</v>
      </c>
      <c r="L996" s="43">
        <v>1.3915</v>
      </c>
      <c r="M996" s="42">
        <v>9.280344865</v>
      </c>
      <c r="N996">
        <v>0</v>
      </c>
      <c r="O996" s="43">
        <v>34.56</v>
      </c>
      <c r="P996" s="42">
        <v>73</v>
      </c>
      <c r="Q996" s="42">
        <v>12</v>
      </c>
      <c r="R996" s="42">
        <v>10.5</v>
      </c>
    </row>
    <row r="997" spans="1:18" x14ac:dyDescent="0.3">
      <c r="A997" t="s">
        <v>3923</v>
      </c>
      <c r="B997" s="17">
        <v>45156</v>
      </c>
      <c r="C997" t="s">
        <v>3917</v>
      </c>
      <c r="D997" t="s">
        <v>3918</v>
      </c>
      <c r="E997" t="s">
        <v>3919</v>
      </c>
      <c r="F997" t="s">
        <v>3920</v>
      </c>
      <c r="G997" t="s">
        <v>3921</v>
      </c>
      <c r="H997" t="s">
        <v>3876</v>
      </c>
      <c r="I997">
        <v>836</v>
      </c>
      <c r="J997" s="41">
        <v>1.03E-2</v>
      </c>
      <c r="K997" s="42">
        <v>8.6107999999999993</v>
      </c>
      <c r="L997" s="43">
        <v>1.242</v>
      </c>
      <c r="M997" s="42">
        <v>10.694613599999998</v>
      </c>
      <c r="N997">
        <v>4</v>
      </c>
      <c r="O997" s="43">
        <v>61.823999999999998</v>
      </c>
      <c r="P997" s="42">
        <v>52</v>
      </c>
      <c r="Q997" s="42">
        <v>4</v>
      </c>
      <c r="R997" s="42">
        <v>7.5</v>
      </c>
    </row>
    <row r="998" spans="1:18" x14ac:dyDescent="0.3">
      <c r="A998" t="s">
        <v>3923</v>
      </c>
      <c r="B998" s="17">
        <v>45157</v>
      </c>
      <c r="C998" t="s">
        <v>3917</v>
      </c>
      <c r="D998" t="s">
        <v>3918</v>
      </c>
      <c r="E998" t="s">
        <v>3919</v>
      </c>
      <c r="F998" t="s">
        <v>3920</v>
      </c>
      <c r="G998" t="s">
        <v>3921</v>
      </c>
      <c r="H998" t="s">
        <v>3876</v>
      </c>
      <c r="I998">
        <v>967.69999999999982</v>
      </c>
      <c r="J998" s="41">
        <v>1.1299999999999999E-2</v>
      </c>
      <c r="K998" s="42">
        <v>10.935009999999997</v>
      </c>
      <c r="L998" s="43">
        <v>1.8514999999999997</v>
      </c>
      <c r="M998" s="42">
        <v>20.246171014999991</v>
      </c>
      <c r="N998">
        <v>5</v>
      </c>
      <c r="O998" s="43">
        <v>59.807999999999993</v>
      </c>
      <c r="P998" s="42">
        <v>82</v>
      </c>
      <c r="Q998" s="42">
        <v>18</v>
      </c>
      <c r="R998" s="42">
        <v>9</v>
      </c>
    </row>
    <row r="999" spans="1:18" x14ac:dyDescent="0.3">
      <c r="A999" t="s">
        <v>3923</v>
      </c>
      <c r="B999" s="17">
        <v>45158</v>
      </c>
      <c r="C999" t="s">
        <v>3917</v>
      </c>
      <c r="D999" t="s">
        <v>3918</v>
      </c>
      <c r="E999" t="s">
        <v>3919</v>
      </c>
      <c r="F999" t="s">
        <v>3920</v>
      </c>
      <c r="G999" t="s">
        <v>3921</v>
      </c>
      <c r="H999" t="s">
        <v>3876</v>
      </c>
      <c r="I999">
        <v>294.79999999999995</v>
      </c>
      <c r="J999" s="41">
        <v>1.41E-2</v>
      </c>
      <c r="K999" s="42">
        <v>4.1566799999999997</v>
      </c>
      <c r="L999" s="43">
        <v>1.3915</v>
      </c>
      <c r="M999" s="42">
        <v>5.7840202199999995</v>
      </c>
      <c r="N999">
        <v>2</v>
      </c>
      <c r="O999" s="43">
        <v>25.92</v>
      </c>
      <c r="P999" s="42">
        <v>96</v>
      </c>
      <c r="Q999" s="42">
        <v>10</v>
      </c>
      <c r="R999" s="42">
        <v>6</v>
      </c>
    </row>
    <row r="1000" spans="1:18" x14ac:dyDescent="0.3">
      <c r="A1000" t="s">
        <v>3923</v>
      </c>
      <c r="B1000" s="17">
        <v>45159</v>
      </c>
      <c r="C1000" t="s">
        <v>3917</v>
      </c>
      <c r="D1000" t="s">
        <v>3918</v>
      </c>
      <c r="E1000" t="s">
        <v>3919</v>
      </c>
      <c r="F1000" t="s">
        <v>3920</v>
      </c>
      <c r="G1000" t="s">
        <v>3921</v>
      </c>
      <c r="H1000" t="s">
        <v>3876</v>
      </c>
      <c r="I1000">
        <v>114.3</v>
      </c>
      <c r="J1000" s="41">
        <v>1.2800000000000001E-2</v>
      </c>
      <c r="K1000" s="42">
        <v>1.4630400000000001</v>
      </c>
      <c r="L1000" s="43">
        <v>0.43699999999999994</v>
      </c>
      <c r="M1000" s="42">
        <v>0.63934848</v>
      </c>
      <c r="N1000">
        <v>8</v>
      </c>
      <c r="O1000" s="43">
        <v>55.103999999999999</v>
      </c>
      <c r="P1000" s="42">
        <v>80</v>
      </c>
      <c r="Q1000" s="42">
        <v>1</v>
      </c>
      <c r="R1000" s="42">
        <v>18</v>
      </c>
    </row>
    <row r="1001" spans="1:18" x14ac:dyDescent="0.3">
      <c r="A1001" t="s">
        <v>3923</v>
      </c>
      <c r="B1001" s="17">
        <v>45160</v>
      </c>
      <c r="C1001" t="s">
        <v>3917</v>
      </c>
      <c r="D1001" t="s">
        <v>3918</v>
      </c>
      <c r="E1001" t="s">
        <v>3919</v>
      </c>
      <c r="F1001" t="s">
        <v>3920</v>
      </c>
      <c r="G1001" t="s">
        <v>3921</v>
      </c>
      <c r="H1001" t="s">
        <v>3876</v>
      </c>
      <c r="I1001">
        <v>124.7</v>
      </c>
      <c r="J1001" s="41">
        <v>1.1599999999999999E-2</v>
      </c>
      <c r="K1001" s="42">
        <v>1.44652</v>
      </c>
      <c r="L1001" s="43">
        <v>0.66700000000000004</v>
      </c>
      <c r="M1001" s="42">
        <v>0.96482884000000002</v>
      </c>
      <c r="N1001">
        <v>0</v>
      </c>
      <c r="O1001" s="43">
        <v>11.520000000000001</v>
      </c>
      <c r="P1001" s="42">
        <v>74</v>
      </c>
      <c r="Q1001" s="42">
        <v>16</v>
      </c>
      <c r="R1001" s="42">
        <v>3</v>
      </c>
    </row>
    <row r="1002" spans="1:18" x14ac:dyDescent="0.3">
      <c r="A1002" t="s">
        <v>3923</v>
      </c>
      <c r="B1002" s="17">
        <v>45161</v>
      </c>
      <c r="C1002" t="s">
        <v>3917</v>
      </c>
      <c r="D1002" t="s">
        <v>3918</v>
      </c>
      <c r="E1002" t="s">
        <v>3919</v>
      </c>
      <c r="F1002" t="s">
        <v>3920</v>
      </c>
      <c r="G1002" t="s">
        <v>3921</v>
      </c>
      <c r="H1002" t="s">
        <v>3876</v>
      </c>
      <c r="I1002">
        <v>72.799999999999955</v>
      </c>
      <c r="J1002" s="41">
        <v>1.49E-2</v>
      </c>
      <c r="K1002" s="42">
        <v>1.0847199999999992</v>
      </c>
      <c r="L1002" s="43">
        <v>1.8859999999999999</v>
      </c>
      <c r="M1002" s="42">
        <v>2.0457819199999983</v>
      </c>
      <c r="N1002">
        <v>6</v>
      </c>
      <c r="O1002" s="43">
        <v>48.96</v>
      </c>
      <c r="P1002" s="42">
        <v>78</v>
      </c>
      <c r="Q1002" s="42">
        <v>14</v>
      </c>
      <c r="R1002" s="42">
        <v>15</v>
      </c>
    </row>
    <row r="1003" spans="1:18" x14ac:dyDescent="0.3">
      <c r="A1003" t="s">
        <v>3923</v>
      </c>
      <c r="B1003" s="17">
        <v>45162</v>
      </c>
      <c r="C1003" t="s">
        <v>3917</v>
      </c>
      <c r="D1003" t="s">
        <v>3918</v>
      </c>
      <c r="E1003" t="s">
        <v>3919</v>
      </c>
      <c r="F1003" t="s">
        <v>3920</v>
      </c>
      <c r="G1003" t="s">
        <v>3921</v>
      </c>
      <c r="H1003" t="s">
        <v>3876</v>
      </c>
      <c r="I1003">
        <v>366.09999999999991</v>
      </c>
      <c r="J1003" s="41">
        <v>1.2500000000000001E-2</v>
      </c>
      <c r="K1003" s="42">
        <v>4.576249999999999</v>
      </c>
      <c r="L1003" s="43">
        <v>1.6904999999999997</v>
      </c>
      <c r="M1003" s="42">
        <v>7.7361506249999969</v>
      </c>
      <c r="N1003">
        <v>1</v>
      </c>
      <c r="O1003" s="43">
        <v>150.52799999999999</v>
      </c>
      <c r="P1003" s="42">
        <v>48</v>
      </c>
      <c r="Q1003" s="42">
        <v>8</v>
      </c>
      <c r="R1003" s="42">
        <v>7.5</v>
      </c>
    </row>
    <row r="1004" spans="1:18" x14ac:dyDescent="0.3">
      <c r="A1004" t="s">
        <v>3923</v>
      </c>
      <c r="B1004" s="17">
        <v>45163</v>
      </c>
      <c r="C1004" t="s">
        <v>3917</v>
      </c>
      <c r="D1004" t="s">
        <v>3918</v>
      </c>
      <c r="E1004" t="s">
        <v>3919</v>
      </c>
      <c r="F1004" t="s">
        <v>3920</v>
      </c>
      <c r="G1004" t="s">
        <v>3921</v>
      </c>
      <c r="H1004" t="s">
        <v>3876</v>
      </c>
      <c r="I1004">
        <v>20.3000000000001</v>
      </c>
      <c r="J1004" s="41">
        <v>1.5700000000000002E-2</v>
      </c>
      <c r="K1004" s="42">
        <v>0.3187100000000016</v>
      </c>
      <c r="L1004" s="43">
        <v>0.85099999999999998</v>
      </c>
      <c r="M1004" s="42">
        <v>0.27122221000000135</v>
      </c>
      <c r="N1004">
        <v>0</v>
      </c>
      <c r="O1004" s="43">
        <v>55.103999999999999</v>
      </c>
      <c r="P1004" s="42">
        <v>40</v>
      </c>
      <c r="Q1004" s="42">
        <v>6</v>
      </c>
      <c r="R1004" s="42">
        <v>6</v>
      </c>
    </row>
    <row r="1005" spans="1:18" x14ac:dyDescent="0.3">
      <c r="A1005" t="s">
        <v>3923</v>
      </c>
      <c r="B1005" s="17">
        <v>45164</v>
      </c>
      <c r="C1005" t="s">
        <v>3917</v>
      </c>
      <c r="D1005" t="s">
        <v>3918</v>
      </c>
      <c r="E1005" t="s">
        <v>3919</v>
      </c>
      <c r="F1005" t="s">
        <v>3920</v>
      </c>
      <c r="G1005" t="s">
        <v>3921</v>
      </c>
      <c r="H1005" t="s">
        <v>3876</v>
      </c>
      <c r="I1005">
        <v>320.69999999999982</v>
      </c>
      <c r="J1005" s="41">
        <v>1.4199999999999999E-2</v>
      </c>
      <c r="K1005" s="42">
        <v>4.5539399999999972</v>
      </c>
      <c r="L1005" s="43">
        <v>0.34499999999999997</v>
      </c>
      <c r="M1005" s="42">
        <v>1.5711092999999989</v>
      </c>
      <c r="N1005">
        <v>3</v>
      </c>
      <c r="O1005" s="43">
        <v>127.67999999999998</v>
      </c>
      <c r="P1005" s="42">
        <v>82</v>
      </c>
      <c r="Q1005" s="42">
        <v>6</v>
      </c>
      <c r="R1005" s="42">
        <v>7.5</v>
      </c>
    </row>
    <row r="1006" spans="1:18" x14ac:dyDescent="0.3">
      <c r="A1006" t="s">
        <v>3923</v>
      </c>
      <c r="B1006" s="17">
        <v>45165</v>
      </c>
      <c r="C1006" t="s">
        <v>3917</v>
      </c>
      <c r="D1006" t="s">
        <v>3918</v>
      </c>
      <c r="E1006" t="s">
        <v>3919</v>
      </c>
      <c r="F1006" t="s">
        <v>3920</v>
      </c>
      <c r="G1006" t="s">
        <v>3921</v>
      </c>
      <c r="H1006" t="s">
        <v>3876</v>
      </c>
      <c r="I1006">
        <v>743.89999999999986</v>
      </c>
      <c r="J1006" s="41">
        <v>8.1000000000000013E-3</v>
      </c>
      <c r="K1006" s="42">
        <v>6.0255900000000002</v>
      </c>
      <c r="L1006" s="43">
        <v>0.59799999999999986</v>
      </c>
      <c r="M1006" s="42">
        <v>3.6033028199999992</v>
      </c>
      <c r="N1006">
        <v>6</v>
      </c>
      <c r="O1006" s="43">
        <v>88.703999999999994</v>
      </c>
      <c r="P1006" s="42">
        <v>48</v>
      </c>
      <c r="Q1006" s="42">
        <v>11</v>
      </c>
      <c r="R1006" s="42">
        <v>6</v>
      </c>
    </row>
    <row r="1007" spans="1:18" x14ac:dyDescent="0.3">
      <c r="A1007" t="s">
        <v>3923</v>
      </c>
      <c r="B1007" s="17">
        <v>45166</v>
      </c>
      <c r="C1007" t="s">
        <v>3917</v>
      </c>
      <c r="D1007" t="s">
        <v>3918</v>
      </c>
      <c r="E1007" t="s">
        <v>3919</v>
      </c>
      <c r="F1007" t="s">
        <v>3920</v>
      </c>
      <c r="G1007" t="s">
        <v>3921</v>
      </c>
      <c r="H1007" t="s">
        <v>3876</v>
      </c>
      <c r="I1007">
        <v>384</v>
      </c>
      <c r="J1007" s="41">
        <v>9.1000000000000004E-3</v>
      </c>
      <c r="K1007" s="42">
        <v>3.4944000000000002</v>
      </c>
      <c r="L1007" s="43">
        <v>1.081</v>
      </c>
      <c r="M1007" s="42">
        <v>3.7774464000000001</v>
      </c>
      <c r="N1007">
        <v>8</v>
      </c>
      <c r="O1007" s="43">
        <v>51.072000000000003</v>
      </c>
      <c r="P1007" s="42">
        <v>77</v>
      </c>
      <c r="Q1007" s="42">
        <v>15</v>
      </c>
      <c r="R1007" s="42">
        <v>10.5</v>
      </c>
    </row>
    <row r="1008" spans="1:18" x14ac:dyDescent="0.3">
      <c r="A1008" t="s">
        <v>3923</v>
      </c>
      <c r="B1008" s="17">
        <v>45167</v>
      </c>
      <c r="C1008" t="s">
        <v>3917</v>
      </c>
      <c r="D1008" t="s">
        <v>3918</v>
      </c>
      <c r="E1008" t="s">
        <v>3919</v>
      </c>
      <c r="F1008" t="s">
        <v>3920</v>
      </c>
      <c r="G1008" t="s">
        <v>3921</v>
      </c>
      <c r="H1008" t="s">
        <v>3876</v>
      </c>
      <c r="I1008">
        <v>597.09999999999991</v>
      </c>
      <c r="J1008" s="41">
        <v>1.2699999999999999E-2</v>
      </c>
      <c r="K1008" s="42">
        <v>7.5831699999999982</v>
      </c>
      <c r="L1008" s="43">
        <v>0.85099999999999998</v>
      </c>
      <c r="M1008" s="42">
        <v>6.4532776699999985</v>
      </c>
      <c r="N1008">
        <v>3</v>
      </c>
      <c r="O1008" s="43">
        <v>47.04</v>
      </c>
      <c r="P1008" s="42">
        <v>85</v>
      </c>
      <c r="Q1008" s="42">
        <v>2</v>
      </c>
      <c r="R1008" s="42">
        <v>13.5</v>
      </c>
    </row>
    <row r="1009" spans="1:18" x14ac:dyDescent="0.3">
      <c r="A1009" t="s">
        <v>3923</v>
      </c>
      <c r="B1009" s="17">
        <v>45168</v>
      </c>
      <c r="C1009" t="s">
        <v>3917</v>
      </c>
      <c r="D1009" t="s">
        <v>3918</v>
      </c>
      <c r="E1009" t="s">
        <v>3919</v>
      </c>
      <c r="F1009" t="s">
        <v>3920</v>
      </c>
      <c r="G1009" t="s">
        <v>3921</v>
      </c>
      <c r="H1009" t="s">
        <v>3876</v>
      </c>
      <c r="I1009">
        <v>715.89999999999986</v>
      </c>
      <c r="J1009" s="41">
        <v>1.18E-2</v>
      </c>
      <c r="K1009" s="42">
        <v>8.4476199999999988</v>
      </c>
      <c r="L1009" s="43">
        <v>2.3690000000000002</v>
      </c>
      <c r="M1009" s="42">
        <v>20.012411779999997</v>
      </c>
      <c r="N1009">
        <v>0</v>
      </c>
      <c r="O1009" s="43">
        <v>73.919999999999987</v>
      </c>
      <c r="P1009" s="42">
        <v>51</v>
      </c>
      <c r="Q1009" s="42">
        <v>12</v>
      </c>
      <c r="R1009" s="42">
        <v>15</v>
      </c>
    </row>
    <row r="1010" spans="1:18" x14ac:dyDescent="0.3">
      <c r="A1010" t="s">
        <v>3923</v>
      </c>
      <c r="B1010" s="17">
        <v>45169</v>
      </c>
      <c r="C1010" t="s">
        <v>3917</v>
      </c>
      <c r="D1010" t="s">
        <v>3918</v>
      </c>
      <c r="E1010" t="s">
        <v>3919</v>
      </c>
      <c r="F1010" t="s">
        <v>3920</v>
      </c>
      <c r="G1010" t="s">
        <v>3921</v>
      </c>
      <c r="H1010" t="s">
        <v>3876</v>
      </c>
      <c r="I1010">
        <v>297.89999999999986</v>
      </c>
      <c r="J1010" s="41">
        <v>1.15E-2</v>
      </c>
      <c r="K1010" s="42">
        <v>3.4258499999999983</v>
      </c>
      <c r="L1010" s="43">
        <v>1.6214999999999999</v>
      </c>
      <c r="M1010" s="42">
        <v>5.5550157749999967</v>
      </c>
      <c r="N1010">
        <v>2</v>
      </c>
      <c r="O1010" s="43">
        <v>112.22399999999999</v>
      </c>
      <c r="P1010" s="42">
        <v>75</v>
      </c>
      <c r="Q1010" s="42">
        <v>9</v>
      </c>
      <c r="R1010" s="42">
        <v>6</v>
      </c>
    </row>
    <row r="1011" spans="1:18" x14ac:dyDescent="0.3">
      <c r="A1011" t="s">
        <v>3924</v>
      </c>
      <c r="B1011" s="17">
        <v>45170</v>
      </c>
      <c r="C1011" t="s">
        <v>3917</v>
      </c>
      <c r="D1011" t="s">
        <v>3918</v>
      </c>
      <c r="E1011" t="s">
        <v>3919</v>
      </c>
      <c r="F1011" t="s">
        <v>3920</v>
      </c>
      <c r="G1011" t="s">
        <v>3921</v>
      </c>
      <c r="H1011" t="s">
        <v>3876</v>
      </c>
      <c r="I1011">
        <v>1328</v>
      </c>
      <c r="J1011" s="41">
        <v>9.1000000000000004E-3</v>
      </c>
      <c r="K1011" s="42">
        <v>12.084800000000001</v>
      </c>
      <c r="L1011" s="43">
        <v>2.4724999999999997</v>
      </c>
      <c r="M1011" s="42">
        <v>29.879667999999999</v>
      </c>
      <c r="N1011">
        <v>2</v>
      </c>
      <c r="O1011" s="43">
        <v>280.22399999999999</v>
      </c>
      <c r="P1011" s="42">
        <v>78</v>
      </c>
      <c r="Q1011" s="42">
        <v>10</v>
      </c>
      <c r="R1011" s="42">
        <v>4.5</v>
      </c>
    </row>
    <row r="1012" spans="1:18" x14ac:dyDescent="0.3">
      <c r="A1012" t="s">
        <v>3924</v>
      </c>
      <c r="B1012" s="17">
        <v>45171</v>
      </c>
      <c r="C1012" t="s">
        <v>3917</v>
      </c>
      <c r="D1012" t="s">
        <v>3918</v>
      </c>
      <c r="E1012" t="s">
        <v>3919</v>
      </c>
      <c r="F1012" t="s">
        <v>3920</v>
      </c>
      <c r="G1012" t="s">
        <v>3921</v>
      </c>
      <c r="H1012" t="s">
        <v>3876</v>
      </c>
      <c r="I1012">
        <v>1939</v>
      </c>
      <c r="J1012" s="41">
        <v>1.0200000000000001E-2</v>
      </c>
      <c r="K1012" s="42">
        <v>19.777800000000003</v>
      </c>
      <c r="L1012" s="43">
        <v>1.1614999999999998</v>
      </c>
      <c r="M1012" s="42">
        <v>22.971914699999999</v>
      </c>
      <c r="N1012">
        <v>4</v>
      </c>
      <c r="O1012" s="43">
        <v>223.10400000000001</v>
      </c>
      <c r="P1012" s="42">
        <v>96</v>
      </c>
      <c r="Q1012" s="42">
        <v>6</v>
      </c>
      <c r="R1012" s="42">
        <v>10.5</v>
      </c>
    </row>
    <row r="1013" spans="1:18" x14ac:dyDescent="0.3">
      <c r="A1013" t="s">
        <v>3924</v>
      </c>
      <c r="B1013" s="17">
        <v>45172</v>
      </c>
      <c r="C1013" t="s">
        <v>3917</v>
      </c>
      <c r="D1013" t="s">
        <v>3918</v>
      </c>
      <c r="E1013" t="s">
        <v>3919</v>
      </c>
      <c r="F1013" t="s">
        <v>3920</v>
      </c>
      <c r="G1013" t="s">
        <v>3921</v>
      </c>
      <c r="H1013" t="s">
        <v>3876</v>
      </c>
      <c r="I1013">
        <v>1725</v>
      </c>
      <c r="J1013" s="41">
        <v>1.2399999999999998E-2</v>
      </c>
      <c r="K1013" s="42">
        <v>21.389999999999997</v>
      </c>
      <c r="L1013" s="43">
        <v>2.3459999999999996</v>
      </c>
      <c r="M1013" s="42">
        <v>50.180939999999985</v>
      </c>
      <c r="N1013">
        <v>5</v>
      </c>
      <c r="O1013" s="43">
        <v>161.27999999999997</v>
      </c>
      <c r="P1013" s="42">
        <v>107</v>
      </c>
      <c r="Q1013" s="42">
        <v>17</v>
      </c>
      <c r="R1013" s="42">
        <v>1.5</v>
      </c>
    </row>
    <row r="1014" spans="1:18" x14ac:dyDescent="0.3">
      <c r="A1014" t="s">
        <v>3924</v>
      </c>
      <c r="B1014" s="17">
        <v>45173</v>
      </c>
      <c r="C1014" t="s">
        <v>3917</v>
      </c>
      <c r="D1014" t="s">
        <v>3918</v>
      </c>
      <c r="E1014" t="s">
        <v>3919</v>
      </c>
      <c r="F1014" t="s">
        <v>3920</v>
      </c>
      <c r="G1014" t="s">
        <v>3921</v>
      </c>
      <c r="H1014" t="s">
        <v>3876</v>
      </c>
      <c r="I1014">
        <v>1305</v>
      </c>
      <c r="J1014" s="41">
        <v>1.54E-2</v>
      </c>
      <c r="K1014" s="42">
        <v>20.097000000000001</v>
      </c>
      <c r="L1014" s="43">
        <v>2.093</v>
      </c>
      <c r="M1014" s="42">
        <v>42.063020999999999</v>
      </c>
      <c r="N1014">
        <v>5</v>
      </c>
      <c r="O1014" s="43">
        <v>141.792</v>
      </c>
      <c r="P1014" s="42">
        <v>73</v>
      </c>
      <c r="Q1014" s="42">
        <v>13</v>
      </c>
      <c r="R1014" s="42">
        <v>7.5</v>
      </c>
    </row>
    <row r="1015" spans="1:18" x14ac:dyDescent="0.3">
      <c r="A1015" t="s">
        <v>3924</v>
      </c>
      <c r="B1015" s="17">
        <v>45174</v>
      </c>
      <c r="C1015" t="s">
        <v>3917</v>
      </c>
      <c r="D1015" t="s">
        <v>3918</v>
      </c>
      <c r="E1015" t="s">
        <v>3919</v>
      </c>
      <c r="F1015" t="s">
        <v>3920</v>
      </c>
      <c r="G1015" t="s">
        <v>3921</v>
      </c>
      <c r="H1015" t="s">
        <v>3876</v>
      </c>
      <c r="I1015">
        <v>1019</v>
      </c>
      <c r="J1015" s="41">
        <v>1.1699999999999999E-2</v>
      </c>
      <c r="K1015" s="42">
        <v>11.922299999999998</v>
      </c>
      <c r="L1015" s="43">
        <v>0.82799999999999996</v>
      </c>
      <c r="M1015" s="42">
        <v>9.8716643999999985</v>
      </c>
      <c r="N1015">
        <v>3</v>
      </c>
      <c r="O1015" s="43">
        <v>216.38399999999999</v>
      </c>
      <c r="P1015" s="42">
        <v>87</v>
      </c>
      <c r="Q1015" s="42">
        <v>20</v>
      </c>
      <c r="R1015" s="42">
        <v>3</v>
      </c>
    </row>
    <row r="1016" spans="1:18" x14ac:dyDescent="0.3">
      <c r="A1016" t="s">
        <v>3924</v>
      </c>
      <c r="B1016" s="17">
        <v>45175</v>
      </c>
      <c r="C1016" t="s">
        <v>3917</v>
      </c>
      <c r="D1016" t="s">
        <v>3918</v>
      </c>
      <c r="E1016" t="s">
        <v>3919</v>
      </c>
      <c r="F1016" t="s">
        <v>3920</v>
      </c>
      <c r="G1016" t="s">
        <v>3921</v>
      </c>
      <c r="H1016" t="s">
        <v>3876</v>
      </c>
      <c r="I1016">
        <v>1333</v>
      </c>
      <c r="J1016" s="41">
        <v>1.6500000000000001E-2</v>
      </c>
      <c r="K1016" s="42">
        <v>21.994500000000002</v>
      </c>
      <c r="L1016" s="43">
        <v>1.2189999999999999</v>
      </c>
      <c r="M1016" s="42">
        <v>26.8112955</v>
      </c>
      <c r="N1016">
        <v>3</v>
      </c>
      <c r="O1016" s="43">
        <v>229.15200000000002</v>
      </c>
      <c r="P1016" s="42">
        <v>66</v>
      </c>
      <c r="Q1016" s="42">
        <v>21</v>
      </c>
      <c r="R1016" s="42">
        <v>4.5</v>
      </c>
    </row>
    <row r="1017" spans="1:18" x14ac:dyDescent="0.3">
      <c r="A1017" t="s">
        <v>3924</v>
      </c>
      <c r="B1017" s="17">
        <v>45176</v>
      </c>
      <c r="C1017" t="s">
        <v>3917</v>
      </c>
      <c r="D1017" t="s">
        <v>3918</v>
      </c>
      <c r="E1017" t="s">
        <v>3919</v>
      </c>
      <c r="F1017" t="s">
        <v>3920</v>
      </c>
      <c r="G1017" t="s">
        <v>3921</v>
      </c>
      <c r="H1017" t="s">
        <v>3876</v>
      </c>
      <c r="I1017">
        <v>1023</v>
      </c>
      <c r="J1017" s="41">
        <v>1.52E-2</v>
      </c>
      <c r="K1017" s="42">
        <v>15.5496</v>
      </c>
      <c r="L1017" s="43">
        <v>1.2879999999999998</v>
      </c>
      <c r="M1017" s="42">
        <v>20.027884799999995</v>
      </c>
      <c r="N1017">
        <v>2</v>
      </c>
      <c r="O1017" s="43">
        <v>221.75999999999996</v>
      </c>
      <c r="P1017" s="42">
        <v>65</v>
      </c>
      <c r="Q1017" s="42">
        <v>16</v>
      </c>
      <c r="R1017" s="42">
        <v>6</v>
      </c>
    </row>
    <row r="1018" spans="1:18" x14ac:dyDescent="0.3">
      <c r="A1018" t="s">
        <v>3924</v>
      </c>
      <c r="B1018" s="17">
        <v>45177</v>
      </c>
      <c r="C1018" t="s">
        <v>3917</v>
      </c>
      <c r="D1018" t="s">
        <v>3918</v>
      </c>
      <c r="E1018" t="s">
        <v>3919</v>
      </c>
      <c r="F1018" t="s">
        <v>3920</v>
      </c>
      <c r="G1018" t="s">
        <v>3921</v>
      </c>
      <c r="H1018" t="s">
        <v>3876</v>
      </c>
      <c r="I1018">
        <v>1886</v>
      </c>
      <c r="J1018" s="41">
        <v>1.6799999999999999E-2</v>
      </c>
      <c r="K1018" s="42">
        <v>31.684799999999999</v>
      </c>
      <c r="L1018" s="43">
        <v>1.1959999999999997</v>
      </c>
      <c r="M1018" s="42">
        <v>37.89502079999999</v>
      </c>
      <c r="N1018">
        <v>3</v>
      </c>
      <c r="O1018" s="43">
        <v>214.36800000000002</v>
      </c>
      <c r="P1018" s="42">
        <v>64</v>
      </c>
      <c r="Q1018" s="42">
        <v>14</v>
      </c>
      <c r="R1018" s="42">
        <v>1.5</v>
      </c>
    </row>
    <row r="1019" spans="1:18" x14ac:dyDescent="0.3">
      <c r="A1019" t="s">
        <v>3924</v>
      </c>
      <c r="B1019" s="17">
        <v>45178</v>
      </c>
      <c r="C1019" t="s">
        <v>3917</v>
      </c>
      <c r="D1019" t="s">
        <v>3918</v>
      </c>
      <c r="E1019" t="s">
        <v>3919</v>
      </c>
      <c r="F1019" t="s">
        <v>3920</v>
      </c>
      <c r="G1019" t="s">
        <v>3921</v>
      </c>
      <c r="H1019" t="s">
        <v>3876</v>
      </c>
      <c r="I1019">
        <v>1902</v>
      </c>
      <c r="J1019" s="41">
        <v>1.8000000000000002E-2</v>
      </c>
      <c r="K1019" s="42">
        <v>34.236000000000004</v>
      </c>
      <c r="L1019" s="43">
        <v>1.3915</v>
      </c>
      <c r="M1019" s="42">
        <v>47.639394000000003</v>
      </c>
      <c r="N1019">
        <v>2</v>
      </c>
      <c r="O1019" s="43">
        <v>139.10399999999998</v>
      </c>
      <c r="P1019" s="42">
        <v>87</v>
      </c>
      <c r="Q1019" s="42">
        <v>9</v>
      </c>
      <c r="R1019" s="42">
        <v>13.5</v>
      </c>
    </row>
    <row r="1020" spans="1:18" x14ac:dyDescent="0.3">
      <c r="A1020" t="s">
        <v>3924</v>
      </c>
      <c r="B1020" s="17">
        <v>45179</v>
      </c>
      <c r="C1020" t="s">
        <v>3917</v>
      </c>
      <c r="D1020" t="s">
        <v>3918</v>
      </c>
      <c r="E1020" t="s">
        <v>3919</v>
      </c>
      <c r="F1020" t="s">
        <v>3920</v>
      </c>
      <c r="G1020" t="s">
        <v>3921</v>
      </c>
      <c r="H1020" t="s">
        <v>3876</v>
      </c>
      <c r="I1020">
        <v>1907</v>
      </c>
      <c r="J1020" s="41">
        <v>1.1299999999999999E-2</v>
      </c>
      <c r="K1020" s="42">
        <v>21.549099999999999</v>
      </c>
      <c r="L1020" s="43">
        <v>0.64400000000000002</v>
      </c>
      <c r="M1020" s="42">
        <v>13.8776204</v>
      </c>
      <c r="N1020">
        <v>3</v>
      </c>
      <c r="O1020" s="43">
        <v>116.92800000000001</v>
      </c>
      <c r="P1020" s="42">
        <v>92</v>
      </c>
      <c r="Q1020" s="42">
        <v>14</v>
      </c>
      <c r="R1020" s="42">
        <v>1.5</v>
      </c>
    </row>
    <row r="1021" spans="1:18" x14ac:dyDescent="0.3">
      <c r="A1021" t="s">
        <v>3924</v>
      </c>
      <c r="B1021" s="17">
        <v>45180</v>
      </c>
      <c r="C1021" t="s">
        <v>3917</v>
      </c>
      <c r="D1021" t="s">
        <v>3918</v>
      </c>
      <c r="E1021" t="s">
        <v>3919</v>
      </c>
      <c r="F1021" t="s">
        <v>3920</v>
      </c>
      <c r="G1021" t="s">
        <v>3921</v>
      </c>
      <c r="H1021" t="s">
        <v>3876</v>
      </c>
      <c r="I1021">
        <v>1246</v>
      </c>
      <c r="J1021" s="41">
        <v>1.7599999999999998E-2</v>
      </c>
      <c r="K1021" s="42">
        <v>21.929599999999997</v>
      </c>
      <c r="L1021" s="43">
        <v>1.3455000000000001</v>
      </c>
      <c r="M1021" s="42">
        <v>29.506276799999998</v>
      </c>
      <c r="N1021">
        <v>2</v>
      </c>
      <c r="O1021" s="43">
        <v>223.10400000000001</v>
      </c>
      <c r="P1021" s="42">
        <v>98</v>
      </c>
      <c r="Q1021" s="42">
        <v>22</v>
      </c>
      <c r="R1021" s="42">
        <v>12</v>
      </c>
    </row>
    <row r="1022" spans="1:18" x14ac:dyDescent="0.3">
      <c r="A1022" t="s">
        <v>3924</v>
      </c>
      <c r="B1022" s="17">
        <v>45181</v>
      </c>
      <c r="C1022" t="s">
        <v>3917</v>
      </c>
      <c r="D1022" t="s">
        <v>3918</v>
      </c>
      <c r="E1022" t="s">
        <v>3919</v>
      </c>
      <c r="F1022" t="s">
        <v>3920</v>
      </c>
      <c r="G1022" t="s">
        <v>3921</v>
      </c>
      <c r="H1022" t="s">
        <v>3876</v>
      </c>
      <c r="I1022">
        <v>1696</v>
      </c>
      <c r="J1022" s="41">
        <v>1.2799999999999999E-2</v>
      </c>
      <c r="K1022" s="42">
        <v>21.708799999999997</v>
      </c>
      <c r="L1022" s="43">
        <v>2.1389999999999998</v>
      </c>
      <c r="M1022" s="42">
        <v>46.435123199999985</v>
      </c>
      <c r="N1022">
        <v>0</v>
      </c>
      <c r="O1022" s="43">
        <v>246.624</v>
      </c>
      <c r="P1022" s="42">
        <v>73</v>
      </c>
      <c r="Q1022" s="42">
        <v>18</v>
      </c>
      <c r="R1022" s="42">
        <v>9</v>
      </c>
    </row>
    <row r="1023" spans="1:18" x14ac:dyDescent="0.3">
      <c r="A1023" t="s">
        <v>3924</v>
      </c>
      <c r="B1023" s="17">
        <v>45182</v>
      </c>
      <c r="C1023" t="s">
        <v>3917</v>
      </c>
      <c r="D1023" t="s">
        <v>3918</v>
      </c>
      <c r="E1023" t="s">
        <v>3919</v>
      </c>
      <c r="F1023" t="s">
        <v>3920</v>
      </c>
      <c r="G1023" t="s">
        <v>3921</v>
      </c>
      <c r="H1023" t="s">
        <v>3876</v>
      </c>
      <c r="I1023">
        <v>1240</v>
      </c>
      <c r="J1023" s="41">
        <v>1.3499999999999998E-2</v>
      </c>
      <c r="K1023" s="42">
        <v>16.739999999999998</v>
      </c>
      <c r="L1023" s="43">
        <v>1.2075</v>
      </c>
      <c r="M1023" s="42">
        <v>20.213549999999998</v>
      </c>
      <c r="N1023">
        <v>1</v>
      </c>
      <c r="O1023" s="43">
        <v>251.32799999999995</v>
      </c>
      <c r="P1023" s="42">
        <v>61</v>
      </c>
      <c r="Q1023" s="42">
        <v>22</v>
      </c>
      <c r="R1023" s="42">
        <v>9</v>
      </c>
    </row>
    <row r="1024" spans="1:18" x14ac:dyDescent="0.3">
      <c r="A1024" t="s">
        <v>3924</v>
      </c>
      <c r="B1024" s="17">
        <v>45183</v>
      </c>
      <c r="C1024" t="s">
        <v>3917</v>
      </c>
      <c r="D1024" t="s">
        <v>3918</v>
      </c>
      <c r="E1024" t="s">
        <v>3919</v>
      </c>
      <c r="F1024" t="s">
        <v>3920</v>
      </c>
      <c r="G1024" t="s">
        <v>3921</v>
      </c>
      <c r="H1024" t="s">
        <v>3876</v>
      </c>
      <c r="I1024">
        <v>1707</v>
      </c>
      <c r="J1024" s="41">
        <v>1.04E-2</v>
      </c>
      <c r="K1024" s="42">
        <v>17.752800000000001</v>
      </c>
      <c r="L1024" s="43">
        <v>1.8859999999999999</v>
      </c>
      <c r="M1024" s="42">
        <v>33.481780800000003</v>
      </c>
      <c r="N1024">
        <v>1</v>
      </c>
      <c r="O1024" s="43">
        <v>317.18399999999997</v>
      </c>
      <c r="P1024" s="42">
        <v>91</v>
      </c>
      <c r="Q1024" s="42">
        <v>10</v>
      </c>
      <c r="R1024" s="42">
        <v>6</v>
      </c>
    </row>
    <row r="1025" spans="1:18" x14ac:dyDescent="0.3">
      <c r="A1025" t="s">
        <v>3924</v>
      </c>
      <c r="B1025" s="17">
        <v>45184</v>
      </c>
      <c r="C1025" t="s">
        <v>3917</v>
      </c>
      <c r="D1025" t="s">
        <v>3918</v>
      </c>
      <c r="E1025" t="s">
        <v>3919</v>
      </c>
      <c r="F1025" t="s">
        <v>3920</v>
      </c>
      <c r="G1025" t="s">
        <v>3921</v>
      </c>
      <c r="H1025" t="s">
        <v>3876</v>
      </c>
      <c r="I1025">
        <v>1071</v>
      </c>
      <c r="J1025" s="41">
        <v>1.1099999999999999E-2</v>
      </c>
      <c r="K1025" s="42">
        <v>11.888099999999998</v>
      </c>
      <c r="L1025" s="43">
        <v>0.96599999999999986</v>
      </c>
      <c r="M1025" s="42">
        <v>11.483904599999997</v>
      </c>
      <c r="N1025">
        <v>5</v>
      </c>
      <c r="O1025" s="43">
        <v>136.416</v>
      </c>
      <c r="P1025" s="42">
        <v>106</v>
      </c>
      <c r="Q1025" s="42">
        <v>15</v>
      </c>
      <c r="R1025" s="42">
        <v>1.5</v>
      </c>
    </row>
    <row r="1026" spans="1:18" x14ac:dyDescent="0.3">
      <c r="A1026" t="s">
        <v>3924</v>
      </c>
      <c r="B1026" s="17">
        <v>45185</v>
      </c>
      <c r="C1026" t="s">
        <v>3917</v>
      </c>
      <c r="D1026" t="s">
        <v>3918</v>
      </c>
      <c r="E1026" t="s">
        <v>3919</v>
      </c>
      <c r="F1026" t="s">
        <v>3920</v>
      </c>
      <c r="G1026" t="s">
        <v>3921</v>
      </c>
      <c r="H1026" t="s">
        <v>3876</v>
      </c>
      <c r="I1026">
        <v>1658</v>
      </c>
      <c r="J1026" s="41">
        <v>1.8700000000000001E-2</v>
      </c>
      <c r="K1026" s="42">
        <v>31.004600000000003</v>
      </c>
      <c r="L1026" s="43">
        <v>2.1505000000000001</v>
      </c>
      <c r="M1026" s="42">
        <v>66.675392300000013</v>
      </c>
      <c r="N1026">
        <v>5</v>
      </c>
      <c r="O1026" s="43">
        <v>323.23200000000003</v>
      </c>
      <c r="P1026" s="42">
        <v>73</v>
      </c>
      <c r="Q1026" s="42">
        <v>18</v>
      </c>
      <c r="R1026" s="42">
        <v>4.5</v>
      </c>
    </row>
    <row r="1027" spans="1:18" x14ac:dyDescent="0.3">
      <c r="A1027" t="s">
        <v>3924</v>
      </c>
      <c r="B1027" s="17">
        <v>45186</v>
      </c>
      <c r="C1027" t="s">
        <v>3917</v>
      </c>
      <c r="D1027" t="s">
        <v>3918</v>
      </c>
      <c r="E1027" t="s">
        <v>3919</v>
      </c>
      <c r="F1027" t="s">
        <v>3920</v>
      </c>
      <c r="G1027" t="s">
        <v>3921</v>
      </c>
      <c r="H1027" t="s">
        <v>3876</v>
      </c>
      <c r="I1027">
        <v>1216</v>
      </c>
      <c r="J1027" s="41">
        <v>1.1799999999999998E-2</v>
      </c>
      <c r="K1027" s="42">
        <v>14.348799999999997</v>
      </c>
      <c r="L1027" s="43">
        <v>1.8629999999999998</v>
      </c>
      <c r="M1027" s="42">
        <v>26.73181439999999</v>
      </c>
      <c r="N1027">
        <v>2</v>
      </c>
      <c r="O1027" s="43">
        <v>147.16800000000001</v>
      </c>
      <c r="P1027" s="42">
        <v>79</v>
      </c>
      <c r="Q1027" s="42">
        <v>14</v>
      </c>
      <c r="R1027" s="42">
        <v>10.5</v>
      </c>
    </row>
    <row r="1028" spans="1:18" x14ac:dyDescent="0.3">
      <c r="A1028" t="s">
        <v>3924</v>
      </c>
      <c r="B1028" s="17">
        <v>45187</v>
      </c>
      <c r="C1028" t="s">
        <v>3917</v>
      </c>
      <c r="D1028" t="s">
        <v>3918</v>
      </c>
      <c r="E1028" t="s">
        <v>3919</v>
      </c>
      <c r="F1028" t="s">
        <v>3920</v>
      </c>
      <c r="G1028" t="s">
        <v>3921</v>
      </c>
      <c r="H1028" t="s">
        <v>3876</v>
      </c>
      <c r="I1028">
        <v>1642</v>
      </c>
      <c r="J1028" s="41">
        <v>1.4100000000000001E-2</v>
      </c>
      <c r="K1028" s="42">
        <v>23.152200000000001</v>
      </c>
      <c r="L1028" s="43">
        <v>1.7825</v>
      </c>
      <c r="M1028" s="42">
        <v>41.268796500000001</v>
      </c>
      <c r="N1028">
        <v>7</v>
      </c>
      <c r="O1028" s="43">
        <v>165.98399999999998</v>
      </c>
      <c r="P1028" s="42">
        <v>62</v>
      </c>
      <c r="Q1028" s="42">
        <v>21</v>
      </c>
      <c r="R1028" s="42">
        <v>6</v>
      </c>
    </row>
    <row r="1029" spans="1:18" x14ac:dyDescent="0.3">
      <c r="A1029" t="s">
        <v>3924</v>
      </c>
      <c r="B1029" s="17">
        <v>45188</v>
      </c>
      <c r="C1029" t="s">
        <v>3917</v>
      </c>
      <c r="D1029" t="s">
        <v>3918</v>
      </c>
      <c r="E1029" t="s">
        <v>3919</v>
      </c>
      <c r="F1029" t="s">
        <v>3920</v>
      </c>
      <c r="G1029" t="s">
        <v>3921</v>
      </c>
      <c r="H1029" t="s">
        <v>3876</v>
      </c>
      <c r="I1029">
        <v>1384</v>
      </c>
      <c r="J1029" s="41">
        <v>1.7299999999999999E-2</v>
      </c>
      <c r="K1029" s="42">
        <v>23.943200000000001</v>
      </c>
      <c r="L1029" s="43">
        <v>0.77049999999999996</v>
      </c>
      <c r="M1029" s="42">
        <v>18.4482356</v>
      </c>
      <c r="N1029">
        <v>1</v>
      </c>
      <c r="O1029" s="43">
        <v>237.21600000000001</v>
      </c>
      <c r="P1029" s="42">
        <v>71</v>
      </c>
      <c r="Q1029" s="42">
        <v>14</v>
      </c>
      <c r="R1029" s="42">
        <v>10.5</v>
      </c>
    </row>
    <row r="1030" spans="1:18" x14ac:dyDescent="0.3">
      <c r="A1030" t="s">
        <v>3924</v>
      </c>
      <c r="B1030" s="17">
        <v>45189</v>
      </c>
      <c r="C1030" t="s">
        <v>3917</v>
      </c>
      <c r="D1030" t="s">
        <v>3918</v>
      </c>
      <c r="E1030" t="s">
        <v>3919</v>
      </c>
      <c r="F1030" t="s">
        <v>3920</v>
      </c>
      <c r="G1030" t="s">
        <v>3921</v>
      </c>
      <c r="H1030" t="s">
        <v>3876</v>
      </c>
      <c r="I1030">
        <v>1120</v>
      </c>
      <c r="J1030" s="41">
        <v>1.7000000000000001E-2</v>
      </c>
      <c r="K1030" s="42">
        <v>19.040000000000003</v>
      </c>
      <c r="L1030" s="43">
        <v>0.83949999999999991</v>
      </c>
      <c r="M1030" s="42">
        <v>15.984080000000001</v>
      </c>
      <c r="N1030">
        <v>2</v>
      </c>
      <c r="O1030" s="43">
        <v>235.2</v>
      </c>
      <c r="P1030" s="42">
        <v>83</v>
      </c>
      <c r="Q1030" s="42">
        <v>7</v>
      </c>
      <c r="R1030" s="42">
        <v>3</v>
      </c>
    </row>
    <row r="1031" spans="1:18" x14ac:dyDescent="0.3">
      <c r="A1031" t="s">
        <v>3924</v>
      </c>
      <c r="B1031" s="17">
        <v>45190</v>
      </c>
      <c r="C1031" t="s">
        <v>3917</v>
      </c>
      <c r="D1031" t="s">
        <v>3918</v>
      </c>
      <c r="E1031" t="s">
        <v>3919</v>
      </c>
      <c r="F1031" t="s">
        <v>3920</v>
      </c>
      <c r="G1031" t="s">
        <v>3921</v>
      </c>
      <c r="H1031" t="s">
        <v>3876</v>
      </c>
      <c r="I1031">
        <v>1261</v>
      </c>
      <c r="J1031" s="41">
        <v>1.06E-2</v>
      </c>
      <c r="K1031" s="42">
        <v>13.3666</v>
      </c>
      <c r="L1031" s="43">
        <v>2.3804999999999996</v>
      </c>
      <c r="M1031" s="42">
        <v>31.819191299999996</v>
      </c>
      <c r="N1031">
        <v>2</v>
      </c>
      <c r="O1031" s="43">
        <v>307.10399999999998</v>
      </c>
      <c r="P1031" s="42">
        <v>98</v>
      </c>
      <c r="Q1031" s="42">
        <v>19</v>
      </c>
      <c r="R1031" s="42">
        <v>6</v>
      </c>
    </row>
    <row r="1032" spans="1:18" x14ac:dyDescent="0.3">
      <c r="A1032" t="s">
        <v>3924</v>
      </c>
      <c r="B1032" s="17">
        <v>45191</v>
      </c>
      <c r="C1032" t="s">
        <v>3917</v>
      </c>
      <c r="D1032" t="s">
        <v>3918</v>
      </c>
      <c r="E1032" t="s">
        <v>3919</v>
      </c>
      <c r="F1032" t="s">
        <v>3920</v>
      </c>
      <c r="G1032" t="s">
        <v>3921</v>
      </c>
      <c r="H1032" t="s">
        <v>3876</v>
      </c>
      <c r="I1032">
        <v>1218</v>
      </c>
      <c r="J1032" s="41">
        <v>1.6299999999999999E-2</v>
      </c>
      <c r="K1032" s="42">
        <v>19.853399999999997</v>
      </c>
      <c r="L1032" s="43">
        <v>1.2995000000000001</v>
      </c>
      <c r="M1032" s="42">
        <v>25.799493299999998</v>
      </c>
      <c r="N1032">
        <v>0</v>
      </c>
      <c r="O1032" s="43">
        <v>191.51999999999998</v>
      </c>
      <c r="P1032" s="42">
        <v>60</v>
      </c>
      <c r="Q1032" s="42">
        <v>9</v>
      </c>
      <c r="R1032" s="42">
        <v>4.5</v>
      </c>
    </row>
    <row r="1033" spans="1:18" x14ac:dyDescent="0.3">
      <c r="A1033" t="s">
        <v>3924</v>
      </c>
      <c r="B1033" s="17">
        <v>45192</v>
      </c>
      <c r="C1033" t="s">
        <v>3917</v>
      </c>
      <c r="D1033" t="s">
        <v>3918</v>
      </c>
      <c r="E1033" t="s">
        <v>3919</v>
      </c>
      <c r="F1033" t="s">
        <v>3920</v>
      </c>
      <c r="G1033" t="s">
        <v>3921</v>
      </c>
      <c r="H1033" t="s">
        <v>3876</v>
      </c>
      <c r="I1033">
        <v>1624</v>
      </c>
      <c r="J1033" s="41">
        <v>1.46E-2</v>
      </c>
      <c r="K1033" s="42">
        <v>23.7104</v>
      </c>
      <c r="L1033" s="43">
        <v>1.7364999999999999</v>
      </c>
      <c r="M1033" s="42">
        <v>41.173109599999997</v>
      </c>
      <c r="N1033">
        <v>2</v>
      </c>
      <c r="O1033" s="43">
        <v>147.83999999999997</v>
      </c>
      <c r="P1033" s="42">
        <v>91</v>
      </c>
      <c r="Q1033" s="42">
        <v>15</v>
      </c>
      <c r="R1033" s="42">
        <v>6</v>
      </c>
    </row>
    <row r="1034" spans="1:18" x14ac:dyDescent="0.3">
      <c r="A1034" t="s">
        <v>3924</v>
      </c>
      <c r="B1034" s="17">
        <v>45193</v>
      </c>
      <c r="C1034" t="s">
        <v>3917</v>
      </c>
      <c r="D1034" t="s">
        <v>3918</v>
      </c>
      <c r="E1034" t="s">
        <v>3919</v>
      </c>
      <c r="F1034" t="s">
        <v>3920</v>
      </c>
      <c r="G1034" t="s">
        <v>3921</v>
      </c>
      <c r="H1034" t="s">
        <v>3876</v>
      </c>
      <c r="I1034">
        <v>1030</v>
      </c>
      <c r="J1034" s="41">
        <v>1.2300000000000002E-2</v>
      </c>
      <c r="K1034" s="42">
        <v>12.669000000000002</v>
      </c>
      <c r="L1034" s="43">
        <v>0.74749999999999994</v>
      </c>
      <c r="M1034" s="42">
        <v>9.4700775000000004</v>
      </c>
      <c r="N1034">
        <v>5</v>
      </c>
      <c r="O1034" s="43">
        <v>55.103999999999999</v>
      </c>
      <c r="P1034" s="42">
        <v>85</v>
      </c>
      <c r="Q1034" s="42">
        <v>13</v>
      </c>
      <c r="R1034" s="42">
        <v>4.5</v>
      </c>
    </row>
    <row r="1035" spans="1:18" x14ac:dyDescent="0.3">
      <c r="A1035" t="s">
        <v>3924</v>
      </c>
      <c r="B1035" s="17">
        <v>45194</v>
      </c>
      <c r="C1035" t="s">
        <v>3917</v>
      </c>
      <c r="D1035" t="s">
        <v>3918</v>
      </c>
      <c r="E1035" t="s">
        <v>3919</v>
      </c>
      <c r="F1035" t="s">
        <v>3920</v>
      </c>
      <c r="G1035" t="s">
        <v>3921</v>
      </c>
      <c r="H1035" t="s">
        <v>3876</v>
      </c>
      <c r="I1035">
        <v>1985</v>
      </c>
      <c r="J1035" s="41">
        <v>1.15E-2</v>
      </c>
      <c r="K1035" s="42">
        <v>22.827500000000001</v>
      </c>
      <c r="L1035" s="43">
        <v>1.4720000000000002</v>
      </c>
      <c r="M1035" s="42">
        <v>33.602080000000008</v>
      </c>
      <c r="N1035">
        <v>0</v>
      </c>
      <c r="O1035" s="43">
        <v>56.64</v>
      </c>
      <c r="P1035" s="42">
        <v>61</v>
      </c>
      <c r="Q1035" s="42">
        <v>17</v>
      </c>
      <c r="R1035" s="42">
        <v>13.5</v>
      </c>
    </row>
    <row r="1036" spans="1:18" x14ac:dyDescent="0.3">
      <c r="A1036" t="s">
        <v>3924</v>
      </c>
      <c r="B1036" s="17">
        <v>45195</v>
      </c>
      <c r="C1036" t="s">
        <v>3917</v>
      </c>
      <c r="D1036" t="s">
        <v>3918</v>
      </c>
      <c r="E1036" t="s">
        <v>3919</v>
      </c>
      <c r="F1036" t="s">
        <v>3920</v>
      </c>
      <c r="G1036" t="s">
        <v>3921</v>
      </c>
      <c r="H1036" t="s">
        <v>3876</v>
      </c>
      <c r="I1036">
        <v>1562</v>
      </c>
      <c r="J1036" s="41">
        <v>1.2300000000000002E-2</v>
      </c>
      <c r="K1036" s="42">
        <v>19.212600000000002</v>
      </c>
      <c r="L1036" s="43">
        <v>2.323</v>
      </c>
      <c r="M1036" s="42">
        <v>44.630869800000006</v>
      </c>
      <c r="N1036">
        <v>0</v>
      </c>
      <c r="O1036" s="43">
        <v>122.976</v>
      </c>
      <c r="P1036" s="42">
        <v>97</v>
      </c>
      <c r="Q1036" s="42">
        <v>12</v>
      </c>
      <c r="R1036" s="42">
        <v>1.5</v>
      </c>
    </row>
    <row r="1037" spans="1:18" x14ac:dyDescent="0.3">
      <c r="A1037" t="s">
        <v>3924</v>
      </c>
      <c r="B1037" s="17">
        <v>45196</v>
      </c>
      <c r="C1037" t="s">
        <v>3917</v>
      </c>
      <c r="D1037" t="s">
        <v>3918</v>
      </c>
      <c r="E1037" t="s">
        <v>3919</v>
      </c>
      <c r="F1037" t="s">
        <v>3920</v>
      </c>
      <c r="G1037" t="s">
        <v>3921</v>
      </c>
      <c r="H1037" t="s">
        <v>3876</v>
      </c>
      <c r="I1037">
        <v>1487</v>
      </c>
      <c r="J1037" s="41">
        <v>1.7399999999999999E-2</v>
      </c>
      <c r="K1037" s="42">
        <v>25.873799999999999</v>
      </c>
      <c r="L1037" s="43">
        <v>1.5754999999999999</v>
      </c>
      <c r="M1037" s="42">
        <v>40.764171899999994</v>
      </c>
      <c r="N1037">
        <v>6</v>
      </c>
      <c r="O1037" s="43">
        <v>155.90400000000002</v>
      </c>
      <c r="P1037" s="42">
        <v>69</v>
      </c>
      <c r="Q1037" s="42">
        <v>19</v>
      </c>
      <c r="R1037" s="42">
        <v>13.5</v>
      </c>
    </row>
    <row r="1038" spans="1:18" x14ac:dyDescent="0.3">
      <c r="A1038" t="s">
        <v>3924</v>
      </c>
      <c r="B1038" s="17">
        <v>45197</v>
      </c>
      <c r="C1038" t="s">
        <v>3917</v>
      </c>
      <c r="D1038" t="s">
        <v>3918</v>
      </c>
      <c r="E1038" t="s">
        <v>3919</v>
      </c>
      <c r="F1038" t="s">
        <v>3920</v>
      </c>
      <c r="G1038" t="s">
        <v>3921</v>
      </c>
      <c r="H1038" t="s">
        <v>3876</v>
      </c>
      <c r="I1038">
        <v>1743</v>
      </c>
      <c r="J1038" s="41">
        <v>1.2699999999999999E-2</v>
      </c>
      <c r="K1038" s="42">
        <v>22.136099999999999</v>
      </c>
      <c r="L1038" s="43">
        <v>0.97749999999999992</v>
      </c>
      <c r="M1038" s="42">
        <v>21.638037749999999</v>
      </c>
      <c r="N1038">
        <v>1</v>
      </c>
      <c r="O1038" s="43">
        <v>42.335999999999999</v>
      </c>
      <c r="P1038" s="42">
        <v>97</v>
      </c>
      <c r="Q1038" s="42">
        <v>21</v>
      </c>
      <c r="R1038" s="42">
        <v>10.5</v>
      </c>
    </row>
    <row r="1039" spans="1:18" x14ac:dyDescent="0.3">
      <c r="A1039" t="s">
        <v>3924</v>
      </c>
      <c r="B1039" s="17">
        <v>45198</v>
      </c>
      <c r="C1039" t="s">
        <v>3917</v>
      </c>
      <c r="D1039" t="s">
        <v>3918</v>
      </c>
      <c r="E1039" t="s">
        <v>3919</v>
      </c>
      <c r="F1039" t="s">
        <v>3920</v>
      </c>
      <c r="G1039" t="s">
        <v>3921</v>
      </c>
      <c r="H1039" t="s">
        <v>3876</v>
      </c>
      <c r="I1039">
        <v>1865</v>
      </c>
      <c r="J1039" s="41">
        <v>1.2399999999999998E-2</v>
      </c>
      <c r="K1039" s="42">
        <v>23.125999999999998</v>
      </c>
      <c r="L1039" s="43">
        <v>0.72449999999999992</v>
      </c>
      <c r="M1039" s="42">
        <v>16.754786999999997</v>
      </c>
      <c r="N1039">
        <v>1</v>
      </c>
      <c r="O1039" s="43">
        <v>112.896</v>
      </c>
      <c r="P1039" s="42">
        <v>60</v>
      </c>
      <c r="Q1039" s="42">
        <v>13</v>
      </c>
      <c r="R1039" s="42">
        <v>16.5</v>
      </c>
    </row>
    <row r="1040" spans="1:18" x14ac:dyDescent="0.3">
      <c r="A1040" t="s">
        <v>3924</v>
      </c>
      <c r="B1040" s="17">
        <v>45199</v>
      </c>
      <c r="C1040" t="s">
        <v>3917</v>
      </c>
      <c r="D1040" t="s">
        <v>3918</v>
      </c>
      <c r="E1040" t="s">
        <v>3919</v>
      </c>
      <c r="F1040" t="s">
        <v>3920</v>
      </c>
      <c r="G1040" t="s">
        <v>3921</v>
      </c>
      <c r="H1040" t="s">
        <v>3876</v>
      </c>
      <c r="I1040">
        <v>1340</v>
      </c>
      <c r="J1040" s="41">
        <v>1.5099999999999999E-2</v>
      </c>
      <c r="K1040" s="42">
        <v>20.233999999999998</v>
      </c>
      <c r="L1040" s="43">
        <v>2.024</v>
      </c>
      <c r="M1040" s="42">
        <v>40.953615999999997</v>
      </c>
      <c r="N1040">
        <v>0</v>
      </c>
      <c r="O1040" s="43">
        <v>149.184</v>
      </c>
      <c r="P1040" s="42">
        <v>66</v>
      </c>
      <c r="Q1040" s="42">
        <v>22</v>
      </c>
      <c r="R1040" s="42">
        <v>6</v>
      </c>
    </row>
    <row r="1041" spans="1:18" x14ac:dyDescent="0.3">
      <c r="A1041" t="s">
        <v>3924</v>
      </c>
      <c r="B1041" s="17">
        <v>45200</v>
      </c>
      <c r="C1041" t="s">
        <v>3917</v>
      </c>
      <c r="D1041" t="s">
        <v>3918</v>
      </c>
      <c r="E1041" t="s">
        <v>3919</v>
      </c>
      <c r="F1041" t="s">
        <v>3920</v>
      </c>
      <c r="G1041" t="s">
        <v>3921</v>
      </c>
      <c r="H1041" t="s">
        <v>3876</v>
      </c>
      <c r="I1041">
        <v>1204</v>
      </c>
      <c r="J1041" s="41">
        <v>1.5299999999999998E-2</v>
      </c>
      <c r="K1041" s="42">
        <v>18.421199999999999</v>
      </c>
      <c r="L1041" s="43">
        <v>2.3804999999999996</v>
      </c>
      <c r="M1041" s="42">
        <v>43.851666599999987</v>
      </c>
      <c r="N1041">
        <v>5</v>
      </c>
      <c r="O1041" s="43">
        <v>151.19999999999999</v>
      </c>
      <c r="P1041" s="42">
        <v>79</v>
      </c>
      <c r="Q1041" s="42">
        <v>13</v>
      </c>
      <c r="R1041" s="42">
        <v>10.5</v>
      </c>
    </row>
    <row r="1042" spans="1:18" x14ac:dyDescent="0.3">
      <c r="A1042" t="s">
        <v>3924</v>
      </c>
      <c r="B1042" s="17">
        <v>45201</v>
      </c>
      <c r="C1042" t="s">
        <v>3917</v>
      </c>
      <c r="D1042" t="s">
        <v>3918</v>
      </c>
      <c r="E1042" t="s">
        <v>3919</v>
      </c>
      <c r="F1042" t="s">
        <v>3920</v>
      </c>
      <c r="G1042" t="s">
        <v>3921</v>
      </c>
      <c r="H1042" t="s">
        <v>3876</v>
      </c>
      <c r="I1042">
        <v>1959</v>
      </c>
      <c r="J1042" s="41">
        <v>1.3299999999999999E-2</v>
      </c>
      <c r="K1042" s="42">
        <v>26.0547</v>
      </c>
      <c r="L1042" s="43">
        <v>2.2424999999999997</v>
      </c>
      <c r="M1042" s="42">
        <v>58.427664749999991</v>
      </c>
      <c r="N1042">
        <v>3</v>
      </c>
      <c r="O1042" s="43">
        <v>53.76</v>
      </c>
      <c r="P1042" s="42">
        <v>115</v>
      </c>
      <c r="Q1042" s="42">
        <v>12</v>
      </c>
      <c r="R1042" s="42">
        <v>4.5</v>
      </c>
    </row>
    <row r="1043" spans="1:18" x14ac:dyDescent="0.3">
      <c r="A1043" t="s">
        <v>3924</v>
      </c>
      <c r="B1043" s="17">
        <v>45202</v>
      </c>
      <c r="C1043" t="s">
        <v>3917</v>
      </c>
      <c r="D1043" t="s">
        <v>3918</v>
      </c>
      <c r="E1043" t="s">
        <v>3919</v>
      </c>
      <c r="F1043" t="s">
        <v>3920</v>
      </c>
      <c r="G1043" t="s">
        <v>3921</v>
      </c>
      <c r="H1043" t="s">
        <v>3876</v>
      </c>
      <c r="I1043">
        <v>1881</v>
      </c>
      <c r="J1043" s="41">
        <v>1.0799999999999999E-2</v>
      </c>
      <c r="K1043" s="42">
        <v>20.314799999999998</v>
      </c>
      <c r="L1043" s="43">
        <v>1.7594999999999998</v>
      </c>
      <c r="M1043" s="42">
        <v>35.743890599999993</v>
      </c>
      <c r="N1043">
        <v>3</v>
      </c>
      <c r="O1043" s="43">
        <v>52.415999999999997</v>
      </c>
      <c r="P1043" s="42">
        <v>102</v>
      </c>
      <c r="Q1043" s="42">
        <v>7</v>
      </c>
      <c r="R1043" s="42">
        <v>0</v>
      </c>
    </row>
    <row r="1044" spans="1:18" x14ac:dyDescent="0.3">
      <c r="A1044" t="s">
        <v>3924</v>
      </c>
      <c r="B1044" s="17">
        <v>45203</v>
      </c>
      <c r="C1044" t="s">
        <v>3917</v>
      </c>
      <c r="D1044" t="s">
        <v>3918</v>
      </c>
      <c r="E1044" t="s">
        <v>3919</v>
      </c>
      <c r="F1044" t="s">
        <v>3920</v>
      </c>
      <c r="G1044" t="s">
        <v>3921</v>
      </c>
      <c r="H1044" t="s">
        <v>3876</v>
      </c>
      <c r="I1044">
        <v>1954</v>
      </c>
      <c r="J1044" s="41">
        <v>1.2399999999999998E-2</v>
      </c>
      <c r="K1044" s="42">
        <v>24.229599999999994</v>
      </c>
      <c r="L1044" s="43">
        <v>1.0234999999999999</v>
      </c>
      <c r="M1044" s="42">
        <v>24.798995599999991</v>
      </c>
      <c r="N1044">
        <v>2</v>
      </c>
      <c r="O1044" s="43">
        <v>189.50400000000002</v>
      </c>
      <c r="P1044" s="42">
        <v>101</v>
      </c>
      <c r="Q1044" s="42">
        <v>21</v>
      </c>
      <c r="R1044" s="42">
        <v>4.5</v>
      </c>
    </row>
    <row r="1045" spans="1:18" x14ac:dyDescent="0.3">
      <c r="A1045" t="s">
        <v>3924</v>
      </c>
      <c r="B1045" s="17">
        <v>45204</v>
      </c>
      <c r="C1045" t="s">
        <v>3917</v>
      </c>
      <c r="D1045" t="s">
        <v>3918</v>
      </c>
      <c r="E1045" t="s">
        <v>3919</v>
      </c>
      <c r="F1045" t="s">
        <v>3920</v>
      </c>
      <c r="G1045" t="s">
        <v>3921</v>
      </c>
      <c r="H1045" t="s">
        <v>3876</v>
      </c>
      <c r="I1045">
        <v>1551</v>
      </c>
      <c r="J1045" s="41">
        <v>1.9E-2</v>
      </c>
      <c r="K1045" s="42">
        <v>29.468999999999998</v>
      </c>
      <c r="L1045" s="43">
        <v>0.7014999999999999</v>
      </c>
      <c r="M1045" s="42">
        <v>20.672503499999994</v>
      </c>
      <c r="N1045">
        <v>5</v>
      </c>
      <c r="O1045" s="43">
        <v>90.047999999999988</v>
      </c>
      <c r="P1045" s="42">
        <v>67</v>
      </c>
      <c r="Q1045" s="42">
        <v>12</v>
      </c>
      <c r="R1045" s="42">
        <v>9</v>
      </c>
    </row>
    <row r="1046" spans="1:18" x14ac:dyDescent="0.3">
      <c r="A1046" t="s">
        <v>3924</v>
      </c>
      <c r="B1046" s="17">
        <v>45205</v>
      </c>
      <c r="C1046" t="s">
        <v>3917</v>
      </c>
      <c r="D1046" t="s">
        <v>3918</v>
      </c>
      <c r="E1046" t="s">
        <v>3919</v>
      </c>
      <c r="F1046" t="s">
        <v>3920</v>
      </c>
      <c r="G1046" t="s">
        <v>3921</v>
      </c>
      <c r="H1046" t="s">
        <v>3876</v>
      </c>
      <c r="I1046">
        <v>1333</v>
      </c>
      <c r="J1046" s="41">
        <v>1.1299999999999998E-2</v>
      </c>
      <c r="K1046" s="42">
        <v>15.062899999999997</v>
      </c>
      <c r="L1046" s="43">
        <v>1.3454999999999999</v>
      </c>
      <c r="M1046" s="42">
        <v>20.267131949999996</v>
      </c>
      <c r="N1046">
        <v>0</v>
      </c>
      <c r="O1046" s="43">
        <v>55.103999999999999</v>
      </c>
      <c r="P1046" s="42">
        <v>92</v>
      </c>
      <c r="Q1046" s="42">
        <v>20</v>
      </c>
      <c r="R1046" s="42">
        <v>13.5</v>
      </c>
    </row>
    <row r="1047" spans="1:18" x14ac:dyDescent="0.3">
      <c r="A1047" t="s">
        <v>3924</v>
      </c>
      <c r="B1047" s="17">
        <v>45206</v>
      </c>
      <c r="C1047" t="s">
        <v>3917</v>
      </c>
      <c r="D1047" t="s">
        <v>3918</v>
      </c>
      <c r="E1047" t="s">
        <v>3919</v>
      </c>
      <c r="F1047" t="s">
        <v>3920</v>
      </c>
      <c r="G1047" t="s">
        <v>3921</v>
      </c>
      <c r="H1047" t="s">
        <v>3876</v>
      </c>
      <c r="I1047">
        <v>1024</v>
      </c>
      <c r="J1047" s="41">
        <v>1.1699999999999999E-2</v>
      </c>
      <c r="K1047" s="42">
        <v>11.980799999999999</v>
      </c>
      <c r="L1047" s="43">
        <v>2.1504999999999996</v>
      </c>
      <c r="M1047" s="42">
        <v>25.764710399999991</v>
      </c>
      <c r="N1047">
        <v>2</v>
      </c>
      <c r="O1047" s="43">
        <v>61.823999999999998</v>
      </c>
      <c r="P1047" s="42">
        <v>69</v>
      </c>
      <c r="Q1047" s="42">
        <v>8</v>
      </c>
      <c r="R1047" s="42">
        <v>9</v>
      </c>
    </row>
    <row r="1048" spans="1:18" x14ac:dyDescent="0.3">
      <c r="A1048" t="s">
        <v>3924</v>
      </c>
      <c r="B1048" s="17">
        <v>45207</v>
      </c>
      <c r="C1048" t="s">
        <v>3917</v>
      </c>
      <c r="D1048" t="s">
        <v>3918</v>
      </c>
      <c r="E1048" t="s">
        <v>3919</v>
      </c>
      <c r="F1048" t="s">
        <v>3920</v>
      </c>
      <c r="G1048" t="s">
        <v>3921</v>
      </c>
      <c r="H1048" t="s">
        <v>3876</v>
      </c>
      <c r="I1048">
        <v>1854</v>
      </c>
      <c r="J1048" s="41">
        <v>1.4600000000000002E-2</v>
      </c>
      <c r="K1048" s="42">
        <v>27.068400000000004</v>
      </c>
      <c r="L1048" s="43">
        <v>1.8974999999999997</v>
      </c>
      <c r="M1048" s="42">
        <v>51.362289000000004</v>
      </c>
      <c r="N1048">
        <v>4</v>
      </c>
      <c r="O1048" s="43">
        <v>161.27999999999997</v>
      </c>
      <c r="P1048" s="42">
        <v>105</v>
      </c>
      <c r="Q1048" s="42">
        <v>19</v>
      </c>
      <c r="R1048" s="42">
        <v>7.5</v>
      </c>
    </row>
    <row r="1049" spans="1:18" x14ac:dyDescent="0.3">
      <c r="A1049" t="s">
        <v>3924</v>
      </c>
      <c r="B1049" s="17">
        <v>45208</v>
      </c>
      <c r="C1049" t="s">
        <v>3917</v>
      </c>
      <c r="D1049" t="s">
        <v>3918</v>
      </c>
      <c r="E1049" t="s">
        <v>3919</v>
      </c>
      <c r="F1049" t="s">
        <v>3920</v>
      </c>
      <c r="G1049" t="s">
        <v>3921</v>
      </c>
      <c r="H1049" t="s">
        <v>3876</v>
      </c>
      <c r="I1049">
        <v>1502</v>
      </c>
      <c r="J1049" s="41">
        <v>1.3999999999999999E-2</v>
      </c>
      <c r="K1049" s="42">
        <v>21.027999999999999</v>
      </c>
      <c r="L1049" s="43">
        <v>0.55200000000000005</v>
      </c>
      <c r="M1049" s="42">
        <v>11.607456000000001</v>
      </c>
      <c r="N1049">
        <v>2</v>
      </c>
      <c r="O1049" s="43">
        <v>51.743999999999993</v>
      </c>
      <c r="P1049" s="42">
        <v>97</v>
      </c>
      <c r="Q1049" s="42">
        <v>15</v>
      </c>
      <c r="R1049" s="42">
        <v>16.5</v>
      </c>
    </row>
    <row r="1050" spans="1:18" x14ac:dyDescent="0.3">
      <c r="A1050" t="s">
        <v>3924</v>
      </c>
      <c r="B1050" s="17">
        <v>45209</v>
      </c>
      <c r="C1050" t="s">
        <v>3917</v>
      </c>
      <c r="D1050" t="s">
        <v>3918</v>
      </c>
      <c r="E1050" t="s">
        <v>3919</v>
      </c>
      <c r="F1050" t="s">
        <v>3920</v>
      </c>
      <c r="G1050" t="s">
        <v>3921</v>
      </c>
      <c r="H1050" t="s">
        <v>3876</v>
      </c>
      <c r="I1050">
        <v>1819</v>
      </c>
      <c r="J1050" s="41">
        <v>1.9099999999999999E-2</v>
      </c>
      <c r="K1050" s="42">
        <v>34.742899999999999</v>
      </c>
      <c r="L1050" s="43">
        <v>1.6445000000000001</v>
      </c>
      <c r="M1050" s="42">
        <v>57.134699050000002</v>
      </c>
      <c r="N1050">
        <v>5</v>
      </c>
      <c r="O1050" s="43">
        <v>34.56</v>
      </c>
      <c r="P1050" s="42">
        <v>75</v>
      </c>
      <c r="Q1050" s="42">
        <v>13</v>
      </c>
      <c r="R1050" s="42">
        <v>6</v>
      </c>
    </row>
    <row r="1051" spans="1:18" x14ac:dyDescent="0.3">
      <c r="A1051" t="s">
        <v>3924</v>
      </c>
      <c r="B1051" s="17">
        <v>45210</v>
      </c>
      <c r="C1051" t="s">
        <v>3917</v>
      </c>
      <c r="D1051" t="s">
        <v>3918</v>
      </c>
      <c r="E1051" t="s">
        <v>3919</v>
      </c>
      <c r="F1051" t="s">
        <v>3920</v>
      </c>
      <c r="G1051" t="s">
        <v>3921</v>
      </c>
      <c r="H1051" t="s">
        <v>3876</v>
      </c>
      <c r="I1051">
        <v>1315</v>
      </c>
      <c r="J1051" s="41">
        <v>1.2499999999999997E-2</v>
      </c>
      <c r="K1051" s="42">
        <v>16.437499999999996</v>
      </c>
      <c r="L1051" s="43">
        <v>1.9665000000000001</v>
      </c>
      <c r="M1051" s="42">
        <v>32.324343749999997</v>
      </c>
      <c r="N1051">
        <v>4</v>
      </c>
      <c r="O1051" s="43">
        <v>114.23999999999998</v>
      </c>
      <c r="P1051" s="42">
        <v>95</v>
      </c>
      <c r="Q1051" s="42">
        <v>13</v>
      </c>
      <c r="R1051" s="42">
        <v>16.5</v>
      </c>
    </row>
    <row r="1052" spans="1:18" x14ac:dyDescent="0.3">
      <c r="A1052" t="s">
        <v>3924</v>
      </c>
      <c r="B1052" s="17">
        <v>45211</v>
      </c>
      <c r="C1052" t="s">
        <v>3917</v>
      </c>
      <c r="D1052" t="s">
        <v>3918</v>
      </c>
      <c r="E1052" t="s">
        <v>3919</v>
      </c>
      <c r="F1052" t="s">
        <v>3920</v>
      </c>
      <c r="G1052" t="s">
        <v>3921</v>
      </c>
      <c r="H1052" t="s">
        <v>3876</v>
      </c>
      <c r="I1052">
        <v>1753</v>
      </c>
      <c r="J1052" s="41">
        <v>1.1499999999999998E-2</v>
      </c>
      <c r="K1052" s="42">
        <v>20.159499999999998</v>
      </c>
      <c r="L1052" s="43">
        <v>2.1389999999999998</v>
      </c>
      <c r="M1052" s="42">
        <v>43.121170499999991</v>
      </c>
      <c r="N1052">
        <v>4</v>
      </c>
      <c r="O1052" s="43">
        <v>205.63199999999998</v>
      </c>
      <c r="P1052" s="42">
        <v>90</v>
      </c>
      <c r="Q1052" s="42">
        <v>13</v>
      </c>
      <c r="R1052" s="42">
        <v>15</v>
      </c>
    </row>
    <row r="1053" spans="1:18" x14ac:dyDescent="0.3">
      <c r="A1053" t="s">
        <v>3924</v>
      </c>
      <c r="B1053" s="17">
        <v>45212</v>
      </c>
      <c r="C1053" t="s">
        <v>3917</v>
      </c>
      <c r="D1053" t="s">
        <v>3918</v>
      </c>
      <c r="E1053" t="s">
        <v>3919</v>
      </c>
      <c r="F1053" t="s">
        <v>3920</v>
      </c>
      <c r="G1053" t="s">
        <v>3921</v>
      </c>
      <c r="H1053" t="s">
        <v>3876</v>
      </c>
      <c r="I1053">
        <v>1962</v>
      </c>
      <c r="J1053" s="41">
        <v>1.14E-2</v>
      </c>
      <c r="K1053" s="42">
        <v>22.366800000000001</v>
      </c>
      <c r="L1053" s="43">
        <v>1.7249999999999999</v>
      </c>
      <c r="M1053" s="42">
        <v>38.582729999999998</v>
      </c>
      <c r="N1053">
        <v>4</v>
      </c>
      <c r="O1053" s="43">
        <v>185.47200000000001</v>
      </c>
      <c r="P1053" s="42">
        <v>97</v>
      </c>
      <c r="Q1053" s="42">
        <v>13</v>
      </c>
      <c r="R1053" s="42">
        <v>10.5</v>
      </c>
    </row>
    <row r="1054" spans="1:18" x14ac:dyDescent="0.3">
      <c r="A1054" t="s">
        <v>3924</v>
      </c>
      <c r="B1054" s="17">
        <v>45213</v>
      </c>
      <c r="C1054" t="s">
        <v>3917</v>
      </c>
      <c r="D1054" t="s">
        <v>3918</v>
      </c>
      <c r="E1054" t="s">
        <v>3919</v>
      </c>
      <c r="F1054" t="s">
        <v>3920</v>
      </c>
      <c r="G1054" t="s">
        <v>3921</v>
      </c>
      <c r="H1054" t="s">
        <v>3876</v>
      </c>
      <c r="I1054">
        <v>1986</v>
      </c>
      <c r="J1054" s="41">
        <v>1.3399999999999999E-2</v>
      </c>
      <c r="K1054" s="42">
        <v>26.612399999999997</v>
      </c>
      <c r="L1054" s="43">
        <v>1.7594999999999998</v>
      </c>
      <c r="M1054" s="42">
        <v>46.824517799999988</v>
      </c>
      <c r="N1054">
        <v>2</v>
      </c>
      <c r="O1054" s="43">
        <v>86.687999999999988</v>
      </c>
      <c r="P1054" s="42">
        <v>69</v>
      </c>
      <c r="Q1054" s="42">
        <v>10</v>
      </c>
      <c r="R1054" s="42">
        <v>13.5</v>
      </c>
    </row>
    <row r="1055" spans="1:18" x14ac:dyDescent="0.3">
      <c r="A1055" t="s">
        <v>3924</v>
      </c>
      <c r="B1055" s="17">
        <v>45214</v>
      </c>
      <c r="C1055" t="s">
        <v>3917</v>
      </c>
      <c r="D1055" t="s">
        <v>3918</v>
      </c>
      <c r="E1055" t="s">
        <v>3919</v>
      </c>
      <c r="F1055" t="s">
        <v>3920</v>
      </c>
      <c r="G1055" t="s">
        <v>3921</v>
      </c>
      <c r="H1055" t="s">
        <v>3876</v>
      </c>
      <c r="I1055">
        <v>1283</v>
      </c>
      <c r="J1055" s="41">
        <v>1.0799999999999999E-2</v>
      </c>
      <c r="K1055" s="42">
        <v>13.856399999999999</v>
      </c>
      <c r="L1055" s="43">
        <v>2.1619999999999999</v>
      </c>
      <c r="M1055" s="42">
        <v>29.957536799999996</v>
      </c>
      <c r="N1055">
        <v>5</v>
      </c>
      <c r="O1055" s="43">
        <v>59.135999999999996</v>
      </c>
      <c r="P1055" s="42">
        <v>94</v>
      </c>
      <c r="Q1055" s="42">
        <v>16</v>
      </c>
      <c r="R1055" s="42">
        <v>1.5</v>
      </c>
    </row>
    <row r="1056" spans="1:18" x14ac:dyDescent="0.3">
      <c r="A1056" t="s">
        <v>3924</v>
      </c>
      <c r="B1056" s="17">
        <v>45215</v>
      </c>
      <c r="C1056" t="s">
        <v>3917</v>
      </c>
      <c r="D1056" t="s">
        <v>3918</v>
      </c>
      <c r="E1056" t="s">
        <v>3919</v>
      </c>
      <c r="F1056" t="s">
        <v>3920</v>
      </c>
      <c r="G1056" t="s">
        <v>3921</v>
      </c>
      <c r="H1056" t="s">
        <v>3876</v>
      </c>
      <c r="I1056">
        <v>1618</v>
      </c>
      <c r="J1056" s="41">
        <v>1.9E-2</v>
      </c>
      <c r="K1056" s="42">
        <v>30.742000000000001</v>
      </c>
      <c r="L1056" s="43">
        <v>0.93149999999999988</v>
      </c>
      <c r="M1056" s="42">
        <v>28.636172999999996</v>
      </c>
      <c r="N1056">
        <v>1</v>
      </c>
      <c r="O1056" s="43">
        <v>124.99199999999999</v>
      </c>
      <c r="P1056" s="42">
        <v>100</v>
      </c>
      <c r="Q1056" s="42">
        <v>14</v>
      </c>
      <c r="R1056" s="42">
        <v>7.5</v>
      </c>
    </row>
    <row r="1057" spans="1:18" x14ac:dyDescent="0.3">
      <c r="A1057" t="s">
        <v>3924</v>
      </c>
      <c r="B1057" s="17">
        <v>45216</v>
      </c>
      <c r="C1057" t="s">
        <v>3917</v>
      </c>
      <c r="D1057" t="s">
        <v>3918</v>
      </c>
      <c r="E1057" t="s">
        <v>3919</v>
      </c>
      <c r="F1057" t="s">
        <v>3920</v>
      </c>
      <c r="G1057" t="s">
        <v>3921</v>
      </c>
      <c r="H1057" t="s">
        <v>3876</v>
      </c>
      <c r="I1057">
        <v>1648</v>
      </c>
      <c r="J1057" s="41">
        <v>1.49E-2</v>
      </c>
      <c r="K1057" s="42">
        <v>24.555199999999999</v>
      </c>
      <c r="L1057" s="43">
        <v>0.87399999999999989</v>
      </c>
      <c r="M1057" s="42">
        <v>21.461244799999996</v>
      </c>
      <c r="N1057">
        <v>5</v>
      </c>
      <c r="O1057" s="43">
        <v>77.279999999999987</v>
      </c>
      <c r="P1057" s="42">
        <v>78</v>
      </c>
      <c r="Q1057" s="42">
        <v>20</v>
      </c>
      <c r="R1057" s="42">
        <v>0</v>
      </c>
    </row>
    <row r="1058" spans="1:18" x14ac:dyDescent="0.3">
      <c r="A1058" t="s">
        <v>3924</v>
      </c>
      <c r="B1058" s="17">
        <v>45217</v>
      </c>
      <c r="C1058" t="s">
        <v>3917</v>
      </c>
      <c r="D1058" t="s">
        <v>3918</v>
      </c>
      <c r="E1058" t="s">
        <v>3919</v>
      </c>
      <c r="F1058" t="s">
        <v>3920</v>
      </c>
      <c r="G1058" t="s">
        <v>3921</v>
      </c>
      <c r="H1058" t="s">
        <v>3876</v>
      </c>
      <c r="I1058">
        <v>1359</v>
      </c>
      <c r="J1058" s="41">
        <v>1.4600000000000002E-2</v>
      </c>
      <c r="K1058" s="42">
        <v>19.841400000000004</v>
      </c>
      <c r="L1058" s="43">
        <v>1.702</v>
      </c>
      <c r="M1058" s="42">
        <v>33.770062800000005</v>
      </c>
      <c r="N1058">
        <v>9</v>
      </c>
      <c r="O1058" s="43">
        <v>150.52799999999999</v>
      </c>
      <c r="P1058" s="42">
        <v>65</v>
      </c>
      <c r="Q1058" s="42">
        <v>13</v>
      </c>
      <c r="R1058" s="42">
        <v>7.5</v>
      </c>
    </row>
    <row r="1059" spans="1:18" x14ac:dyDescent="0.3">
      <c r="A1059" t="s">
        <v>3924</v>
      </c>
      <c r="B1059" s="17">
        <v>45218</v>
      </c>
      <c r="C1059" t="s">
        <v>3917</v>
      </c>
      <c r="D1059" t="s">
        <v>3918</v>
      </c>
      <c r="E1059" t="s">
        <v>3919</v>
      </c>
      <c r="F1059" t="s">
        <v>3920</v>
      </c>
      <c r="G1059" t="s">
        <v>3921</v>
      </c>
      <c r="H1059" t="s">
        <v>3876</v>
      </c>
      <c r="I1059">
        <v>1047</v>
      </c>
      <c r="J1059" s="41">
        <v>9.8999999999999991E-3</v>
      </c>
      <c r="K1059" s="42">
        <v>10.3653</v>
      </c>
      <c r="L1059" s="43">
        <v>1.8169999999999997</v>
      </c>
      <c r="M1059" s="42">
        <v>18.833750099999996</v>
      </c>
      <c r="N1059">
        <v>4</v>
      </c>
      <c r="O1059" s="43">
        <v>222.43199999999999</v>
      </c>
      <c r="P1059" s="42">
        <v>70</v>
      </c>
      <c r="Q1059" s="42">
        <v>19</v>
      </c>
      <c r="R1059" s="42">
        <v>12</v>
      </c>
    </row>
    <row r="1060" spans="1:18" x14ac:dyDescent="0.3">
      <c r="A1060" t="s">
        <v>3924</v>
      </c>
      <c r="B1060" s="17">
        <v>45219</v>
      </c>
      <c r="C1060" t="s">
        <v>3917</v>
      </c>
      <c r="D1060" t="s">
        <v>3918</v>
      </c>
      <c r="E1060" t="s">
        <v>3919</v>
      </c>
      <c r="F1060" t="s">
        <v>3920</v>
      </c>
      <c r="G1060" t="s">
        <v>3921</v>
      </c>
      <c r="H1060" t="s">
        <v>3876</v>
      </c>
      <c r="I1060">
        <v>1419</v>
      </c>
      <c r="J1060" s="41">
        <v>1.89E-2</v>
      </c>
      <c r="K1060" s="42">
        <v>26.819099999999999</v>
      </c>
      <c r="L1060" s="43">
        <v>0.80500000000000005</v>
      </c>
      <c r="M1060" s="42">
        <v>21.589375499999999</v>
      </c>
      <c r="N1060">
        <v>2</v>
      </c>
      <c r="O1060" s="43">
        <v>184.79999999999998</v>
      </c>
      <c r="P1060" s="42">
        <v>102</v>
      </c>
      <c r="Q1060" s="42">
        <v>11</v>
      </c>
      <c r="R1060" s="42">
        <v>4.5</v>
      </c>
    </row>
    <row r="1061" spans="1:18" x14ac:dyDescent="0.3">
      <c r="A1061" t="s">
        <v>3924</v>
      </c>
      <c r="B1061" s="17">
        <v>45220</v>
      </c>
      <c r="C1061" t="s">
        <v>3917</v>
      </c>
      <c r="D1061" t="s">
        <v>3918</v>
      </c>
      <c r="E1061" t="s">
        <v>3919</v>
      </c>
      <c r="F1061" t="s">
        <v>3920</v>
      </c>
      <c r="G1061" t="s">
        <v>3921</v>
      </c>
      <c r="H1061" t="s">
        <v>3876</v>
      </c>
      <c r="I1061">
        <v>1804</v>
      </c>
      <c r="J1061" s="41">
        <v>1.1599999999999999E-2</v>
      </c>
      <c r="K1061" s="42">
        <v>20.926399999999997</v>
      </c>
      <c r="L1061" s="43">
        <v>1.702</v>
      </c>
      <c r="M1061" s="42">
        <v>35.616732799999994</v>
      </c>
      <c r="N1061">
        <v>8</v>
      </c>
      <c r="O1061" s="43">
        <v>197.56800000000001</v>
      </c>
      <c r="P1061" s="42">
        <v>95</v>
      </c>
      <c r="Q1061" s="42">
        <v>11</v>
      </c>
      <c r="R1061" s="42">
        <v>3</v>
      </c>
    </row>
    <row r="1062" spans="1:18" x14ac:dyDescent="0.3">
      <c r="A1062" t="s">
        <v>3924</v>
      </c>
      <c r="B1062" s="17">
        <v>45221</v>
      </c>
      <c r="C1062" t="s">
        <v>3917</v>
      </c>
      <c r="D1062" t="s">
        <v>3918</v>
      </c>
      <c r="E1062" t="s">
        <v>3919</v>
      </c>
      <c r="F1062" t="s">
        <v>3920</v>
      </c>
      <c r="G1062" t="s">
        <v>3921</v>
      </c>
      <c r="H1062" t="s">
        <v>3876</v>
      </c>
      <c r="I1062">
        <v>1619</v>
      </c>
      <c r="J1062" s="41">
        <v>1.7499999999999998E-2</v>
      </c>
      <c r="K1062" s="42">
        <v>28.332499999999996</v>
      </c>
      <c r="L1062" s="43">
        <v>0.90849999999999997</v>
      </c>
      <c r="M1062" s="42">
        <v>25.740076249999994</v>
      </c>
      <c r="N1062">
        <v>5</v>
      </c>
      <c r="O1062" s="43">
        <v>36.480000000000004</v>
      </c>
      <c r="P1062" s="42">
        <v>81</v>
      </c>
      <c r="Q1062" s="42">
        <v>6</v>
      </c>
      <c r="R1062" s="42">
        <v>7.5</v>
      </c>
    </row>
    <row r="1063" spans="1:18" x14ac:dyDescent="0.3">
      <c r="A1063" t="s">
        <v>3924</v>
      </c>
      <c r="B1063" s="17">
        <v>45222</v>
      </c>
      <c r="C1063" t="s">
        <v>3917</v>
      </c>
      <c r="D1063" t="s">
        <v>3918</v>
      </c>
      <c r="E1063" t="s">
        <v>3919</v>
      </c>
      <c r="F1063" t="s">
        <v>3920</v>
      </c>
      <c r="G1063" t="s">
        <v>3921</v>
      </c>
      <c r="H1063" t="s">
        <v>3876</v>
      </c>
      <c r="I1063">
        <v>1064</v>
      </c>
      <c r="J1063" s="41">
        <v>1.5100000000000001E-2</v>
      </c>
      <c r="K1063" s="42">
        <v>16.066400000000002</v>
      </c>
      <c r="L1063" s="43">
        <v>1.2994999999999999</v>
      </c>
      <c r="M1063" s="42">
        <v>20.878286800000001</v>
      </c>
      <c r="N1063">
        <v>3</v>
      </c>
      <c r="O1063" s="43">
        <v>17.28</v>
      </c>
      <c r="P1063" s="42">
        <v>66</v>
      </c>
      <c r="Q1063" s="42">
        <v>13</v>
      </c>
      <c r="R1063" s="42">
        <v>10.5</v>
      </c>
    </row>
    <row r="1064" spans="1:18" x14ac:dyDescent="0.3">
      <c r="A1064" t="s">
        <v>3924</v>
      </c>
      <c r="B1064" s="17">
        <v>45223</v>
      </c>
      <c r="C1064" t="s">
        <v>3917</v>
      </c>
      <c r="D1064" t="s">
        <v>3918</v>
      </c>
      <c r="E1064" t="s">
        <v>3919</v>
      </c>
      <c r="F1064" t="s">
        <v>3920</v>
      </c>
      <c r="G1064" t="s">
        <v>3921</v>
      </c>
      <c r="H1064" t="s">
        <v>3876</v>
      </c>
      <c r="I1064">
        <v>1869</v>
      </c>
      <c r="J1064" s="41">
        <v>1.7299999999999999E-2</v>
      </c>
      <c r="K1064" s="42">
        <v>32.3337</v>
      </c>
      <c r="L1064" s="43">
        <v>0.54049999999999998</v>
      </c>
      <c r="M1064" s="42">
        <v>17.47636485</v>
      </c>
      <c r="N1064">
        <v>6</v>
      </c>
      <c r="O1064" s="43">
        <v>229.82400000000001</v>
      </c>
      <c r="P1064" s="42">
        <v>114</v>
      </c>
      <c r="Q1064" s="42">
        <v>12</v>
      </c>
      <c r="R1064" s="42">
        <v>15</v>
      </c>
    </row>
    <row r="1065" spans="1:18" x14ac:dyDescent="0.3">
      <c r="A1065" t="s">
        <v>3924</v>
      </c>
      <c r="B1065" s="17">
        <v>45224</v>
      </c>
      <c r="C1065" t="s">
        <v>3917</v>
      </c>
      <c r="D1065" t="s">
        <v>3918</v>
      </c>
      <c r="E1065" t="s">
        <v>3919</v>
      </c>
      <c r="F1065" t="s">
        <v>3920</v>
      </c>
      <c r="G1065" t="s">
        <v>3921</v>
      </c>
      <c r="H1065" t="s">
        <v>3876</v>
      </c>
      <c r="I1065">
        <v>1700</v>
      </c>
      <c r="J1065" s="41">
        <v>1.8700000000000001E-2</v>
      </c>
      <c r="K1065" s="42">
        <v>31.790000000000003</v>
      </c>
      <c r="L1065" s="43">
        <v>2.0814999999999997</v>
      </c>
      <c r="M1065" s="42">
        <v>66.170884999999998</v>
      </c>
      <c r="N1065">
        <v>1</v>
      </c>
      <c r="O1065" s="43">
        <v>12.48</v>
      </c>
      <c r="P1065" s="42">
        <v>71</v>
      </c>
      <c r="Q1065" s="42">
        <v>3</v>
      </c>
      <c r="R1065" s="42">
        <v>3</v>
      </c>
    </row>
    <row r="1066" spans="1:18" x14ac:dyDescent="0.3">
      <c r="A1066" t="s">
        <v>3924</v>
      </c>
      <c r="B1066" s="17">
        <v>45225</v>
      </c>
      <c r="C1066" t="s">
        <v>3917</v>
      </c>
      <c r="D1066" t="s">
        <v>3918</v>
      </c>
      <c r="E1066" t="s">
        <v>3919</v>
      </c>
      <c r="F1066" t="s">
        <v>3920</v>
      </c>
      <c r="G1066" t="s">
        <v>3921</v>
      </c>
      <c r="H1066" t="s">
        <v>3876</v>
      </c>
      <c r="I1066">
        <v>1147</v>
      </c>
      <c r="J1066" s="41">
        <v>1.6099999999999996E-2</v>
      </c>
      <c r="K1066" s="42">
        <v>18.466699999999996</v>
      </c>
      <c r="L1066" s="43">
        <v>1.8399999999999999</v>
      </c>
      <c r="M1066" s="42">
        <v>33.97872799999999</v>
      </c>
      <c r="N1066">
        <v>2</v>
      </c>
      <c r="O1066" s="43">
        <v>66.527999999999992</v>
      </c>
      <c r="P1066" s="42">
        <v>98</v>
      </c>
      <c r="Q1066" s="42">
        <v>14</v>
      </c>
      <c r="R1066" s="42">
        <v>9</v>
      </c>
    </row>
    <row r="1067" spans="1:18" x14ac:dyDescent="0.3">
      <c r="A1067" t="s">
        <v>3924</v>
      </c>
      <c r="B1067" s="17">
        <v>45226</v>
      </c>
      <c r="C1067" t="s">
        <v>3917</v>
      </c>
      <c r="D1067" t="s">
        <v>3918</v>
      </c>
      <c r="E1067" t="s">
        <v>3919</v>
      </c>
      <c r="F1067" t="s">
        <v>3920</v>
      </c>
      <c r="G1067" t="s">
        <v>3921</v>
      </c>
      <c r="H1067" t="s">
        <v>3876</v>
      </c>
      <c r="I1067">
        <v>1612</v>
      </c>
      <c r="J1067" s="41">
        <v>1.2299999999999998E-2</v>
      </c>
      <c r="K1067" s="42">
        <v>19.827599999999997</v>
      </c>
      <c r="L1067" s="43">
        <v>1.5639999999999998</v>
      </c>
      <c r="M1067" s="42">
        <v>31.010366399999992</v>
      </c>
      <c r="N1067">
        <v>4</v>
      </c>
      <c r="O1067" s="43">
        <v>215.71199999999999</v>
      </c>
      <c r="P1067" s="42">
        <v>71</v>
      </c>
      <c r="Q1067" s="42">
        <v>22</v>
      </c>
      <c r="R1067" s="42">
        <v>13.5</v>
      </c>
    </row>
    <row r="1068" spans="1:18" x14ac:dyDescent="0.3">
      <c r="A1068" t="s">
        <v>3924</v>
      </c>
      <c r="B1068" s="17">
        <v>45227</v>
      </c>
      <c r="C1068" t="s">
        <v>3917</v>
      </c>
      <c r="D1068" t="s">
        <v>3918</v>
      </c>
      <c r="E1068" t="s">
        <v>3919</v>
      </c>
      <c r="F1068" t="s">
        <v>3920</v>
      </c>
      <c r="G1068" t="s">
        <v>3921</v>
      </c>
      <c r="H1068" t="s">
        <v>3876</v>
      </c>
      <c r="I1068">
        <v>1662</v>
      </c>
      <c r="J1068" s="41">
        <v>1.7399999999999999E-2</v>
      </c>
      <c r="K1068" s="42">
        <v>28.918799999999997</v>
      </c>
      <c r="L1068" s="43">
        <v>0.87399999999999989</v>
      </c>
      <c r="M1068" s="42">
        <v>25.275031199999994</v>
      </c>
      <c r="N1068">
        <v>3</v>
      </c>
      <c r="O1068" s="43">
        <v>219.744</v>
      </c>
      <c r="P1068" s="42">
        <v>72</v>
      </c>
      <c r="Q1068" s="42">
        <v>8</v>
      </c>
      <c r="R1068" s="42">
        <v>6</v>
      </c>
    </row>
    <row r="1069" spans="1:18" x14ac:dyDescent="0.3">
      <c r="A1069" t="s">
        <v>3924</v>
      </c>
      <c r="B1069" s="17">
        <v>45228</v>
      </c>
      <c r="C1069" t="s">
        <v>3917</v>
      </c>
      <c r="D1069" t="s">
        <v>3918</v>
      </c>
      <c r="E1069" t="s">
        <v>3919</v>
      </c>
      <c r="F1069" t="s">
        <v>3920</v>
      </c>
      <c r="G1069" t="s">
        <v>3921</v>
      </c>
      <c r="H1069" t="s">
        <v>3876</v>
      </c>
      <c r="I1069">
        <v>1035</v>
      </c>
      <c r="J1069" s="41">
        <v>1.09E-2</v>
      </c>
      <c r="K1069" s="42">
        <v>11.281499999999999</v>
      </c>
      <c r="L1069" s="43">
        <v>1.5065</v>
      </c>
      <c r="M1069" s="42">
        <v>16.995579749999997</v>
      </c>
      <c r="N1069">
        <v>2</v>
      </c>
      <c r="O1069" s="43">
        <v>59.807999999999993</v>
      </c>
      <c r="P1069" s="42">
        <v>71</v>
      </c>
      <c r="Q1069" s="42">
        <v>12</v>
      </c>
      <c r="R1069" s="42">
        <v>13.5</v>
      </c>
    </row>
    <row r="1070" spans="1:18" x14ac:dyDescent="0.3">
      <c r="A1070" t="s">
        <v>3924</v>
      </c>
      <c r="B1070" s="17">
        <v>45229</v>
      </c>
      <c r="C1070" t="s">
        <v>3917</v>
      </c>
      <c r="D1070" t="s">
        <v>3918</v>
      </c>
      <c r="E1070" t="s">
        <v>3919</v>
      </c>
      <c r="F1070" t="s">
        <v>3920</v>
      </c>
      <c r="G1070" t="s">
        <v>3921</v>
      </c>
      <c r="H1070" t="s">
        <v>3876</v>
      </c>
      <c r="I1070">
        <v>1561</v>
      </c>
      <c r="J1070" s="41">
        <v>1.0699999999999999E-2</v>
      </c>
      <c r="K1070" s="42">
        <v>16.7027</v>
      </c>
      <c r="L1070" s="43">
        <v>2.0699999999999998</v>
      </c>
      <c r="M1070" s="42">
        <v>34.574588999999996</v>
      </c>
      <c r="N1070">
        <v>4</v>
      </c>
      <c r="O1070" s="43">
        <v>288.95999999999998</v>
      </c>
      <c r="P1070" s="42">
        <v>91</v>
      </c>
      <c r="Q1070" s="42">
        <v>19</v>
      </c>
      <c r="R1070" s="42">
        <v>4.5</v>
      </c>
    </row>
    <row r="1071" spans="1:18" x14ac:dyDescent="0.3">
      <c r="A1071" t="s">
        <v>3924</v>
      </c>
      <c r="B1071" s="17">
        <v>45230</v>
      </c>
      <c r="C1071" t="s">
        <v>3917</v>
      </c>
      <c r="D1071" t="s">
        <v>3918</v>
      </c>
      <c r="E1071" t="s">
        <v>3919</v>
      </c>
      <c r="F1071" t="s">
        <v>3920</v>
      </c>
      <c r="G1071" t="s">
        <v>3921</v>
      </c>
      <c r="H1071" t="s">
        <v>3876</v>
      </c>
      <c r="I1071">
        <v>1266</v>
      </c>
      <c r="J1071" s="41">
        <v>1.2999999999999998E-2</v>
      </c>
      <c r="K1071" s="42">
        <v>16.457999999999998</v>
      </c>
      <c r="L1071" s="43">
        <v>1.2649999999999999</v>
      </c>
      <c r="M1071" s="42">
        <v>20.819369999999996</v>
      </c>
      <c r="N1071">
        <v>1</v>
      </c>
      <c r="O1071" s="43">
        <v>94.079999999999984</v>
      </c>
      <c r="P1071" s="42">
        <v>98</v>
      </c>
      <c r="Q1071" s="42">
        <v>24</v>
      </c>
      <c r="R1071" s="42">
        <v>15</v>
      </c>
    </row>
    <row r="1072" spans="1:18" x14ac:dyDescent="0.3">
      <c r="A1072" t="s">
        <v>3924</v>
      </c>
      <c r="B1072" s="17">
        <v>45231</v>
      </c>
      <c r="C1072" t="s">
        <v>3917</v>
      </c>
      <c r="D1072" t="s">
        <v>3918</v>
      </c>
      <c r="E1072" t="s">
        <v>3919</v>
      </c>
      <c r="F1072" t="s">
        <v>3920</v>
      </c>
      <c r="G1072" t="s">
        <v>3921</v>
      </c>
      <c r="H1072" t="s">
        <v>3876</v>
      </c>
      <c r="I1072">
        <v>1048</v>
      </c>
      <c r="J1072" s="41">
        <v>1.0699999999999999E-2</v>
      </c>
      <c r="K1072" s="42">
        <v>11.2136</v>
      </c>
      <c r="L1072" s="43">
        <v>2.1274999999999995</v>
      </c>
      <c r="M1072" s="42">
        <v>23.856933999999992</v>
      </c>
      <c r="N1072">
        <v>2</v>
      </c>
      <c r="O1072" s="43">
        <v>157.24799999999999</v>
      </c>
      <c r="P1072" s="42">
        <v>63</v>
      </c>
      <c r="Q1072" s="42">
        <v>14</v>
      </c>
      <c r="R1072" s="42">
        <v>1.5</v>
      </c>
    </row>
    <row r="1073" spans="1:18" x14ac:dyDescent="0.3">
      <c r="A1073" t="s">
        <v>3924</v>
      </c>
      <c r="B1073" s="17">
        <v>45232</v>
      </c>
      <c r="C1073" t="s">
        <v>3917</v>
      </c>
      <c r="D1073" t="s">
        <v>3918</v>
      </c>
      <c r="E1073" t="s">
        <v>3919</v>
      </c>
      <c r="F1073" t="s">
        <v>3920</v>
      </c>
      <c r="G1073" t="s">
        <v>3921</v>
      </c>
      <c r="H1073" t="s">
        <v>3876</v>
      </c>
      <c r="I1073">
        <v>1191</v>
      </c>
      <c r="J1073" s="41">
        <v>1.2999999999999999E-2</v>
      </c>
      <c r="K1073" s="42">
        <v>15.482999999999999</v>
      </c>
      <c r="L1073" s="43">
        <v>1.3225</v>
      </c>
      <c r="M1073" s="42">
        <v>20.476267499999999</v>
      </c>
      <c r="N1073">
        <v>3</v>
      </c>
      <c r="O1073" s="43">
        <v>116.25599999999999</v>
      </c>
      <c r="P1073" s="42">
        <v>89</v>
      </c>
      <c r="Q1073" s="42">
        <v>14</v>
      </c>
      <c r="R1073" s="42">
        <v>10.5</v>
      </c>
    </row>
    <row r="1074" spans="1:18" x14ac:dyDescent="0.3">
      <c r="A1074" t="s">
        <v>3924</v>
      </c>
      <c r="B1074" s="17">
        <v>45233</v>
      </c>
      <c r="C1074" t="s">
        <v>3917</v>
      </c>
      <c r="D1074" t="s">
        <v>3918</v>
      </c>
      <c r="E1074" t="s">
        <v>3919</v>
      </c>
      <c r="F1074" t="s">
        <v>3920</v>
      </c>
      <c r="G1074" t="s">
        <v>3921</v>
      </c>
      <c r="H1074" t="s">
        <v>3876</v>
      </c>
      <c r="I1074">
        <v>1663</v>
      </c>
      <c r="J1074" s="41">
        <v>1.5699999999999999E-2</v>
      </c>
      <c r="K1074" s="42">
        <v>26.109099999999998</v>
      </c>
      <c r="L1074" s="43">
        <v>2.1619999999999999</v>
      </c>
      <c r="M1074" s="42">
        <v>56.447874199999994</v>
      </c>
      <c r="N1074">
        <v>1</v>
      </c>
      <c r="O1074" s="43">
        <v>109.536</v>
      </c>
      <c r="P1074" s="42">
        <v>77</v>
      </c>
      <c r="Q1074" s="42">
        <v>20</v>
      </c>
      <c r="R1074" s="42">
        <v>12</v>
      </c>
    </row>
    <row r="1075" spans="1:18" x14ac:dyDescent="0.3">
      <c r="A1075" t="s">
        <v>3924</v>
      </c>
      <c r="B1075" s="17">
        <v>45234</v>
      </c>
      <c r="C1075" t="s">
        <v>3917</v>
      </c>
      <c r="D1075" t="s">
        <v>3918</v>
      </c>
      <c r="E1075" t="s">
        <v>3919</v>
      </c>
      <c r="F1075" t="s">
        <v>3920</v>
      </c>
      <c r="G1075" t="s">
        <v>3921</v>
      </c>
      <c r="H1075" t="s">
        <v>3876</v>
      </c>
      <c r="I1075">
        <v>1004</v>
      </c>
      <c r="J1075" s="41">
        <v>1.5899999999999997E-2</v>
      </c>
      <c r="K1075" s="42">
        <v>15.963599999999998</v>
      </c>
      <c r="L1075" s="43">
        <v>0.97749999999999992</v>
      </c>
      <c r="M1075" s="42">
        <v>15.604418999999996</v>
      </c>
      <c r="N1075">
        <v>6</v>
      </c>
      <c r="O1075" s="43">
        <v>50.88</v>
      </c>
      <c r="P1075" s="42">
        <v>93</v>
      </c>
      <c r="Q1075" s="42">
        <v>13</v>
      </c>
      <c r="R1075" s="42">
        <v>15</v>
      </c>
    </row>
    <row r="1076" spans="1:18" x14ac:dyDescent="0.3">
      <c r="A1076" t="s">
        <v>3924</v>
      </c>
      <c r="B1076" s="17">
        <v>45235</v>
      </c>
      <c r="C1076" t="s">
        <v>3917</v>
      </c>
      <c r="D1076" t="s">
        <v>3918</v>
      </c>
      <c r="E1076" t="s">
        <v>3919</v>
      </c>
      <c r="F1076" t="s">
        <v>3920</v>
      </c>
      <c r="G1076" t="s">
        <v>3921</v>
      </c>
      <c r="H1076" t="s">
        <v>3876</v>
      </c>
      <c r="I1076">
        <v>1869</v>
      </c>
      <c r="J1076" s="41">
        <v>1.54E-2</v>
      </c>
      <c r="K1076" s="42">
        <v>28.782600000000002</v>
      </c>
      <c r="L1076" s="43">
        <v>0.71299999999999997</v>
      </c>
      <c r="M1076" s="42">
        <v>20.521993800000001</v>
      </c>
      <c r="N1076">
        <v>4</v>
      </c>
      <c r="O1076" s="43">
        <v>111.55200000000001</v>
      </c>
      <c r="P1076" s="42">
        <v>73</v>
      </c>
      <c r="Q1076" s="42">
        <v>8</v>
      </c>
      <c r="R1076" s="42">
        <v>10.5</v>
      </c>
    </row>
    <row r="1077" spans="1:18" x14ac:dyDescent="0.3">
      <c r="A1077" t="s">
        <v>3924</v>
      </c>
      <c r="B1077" s="17">
        <v>45236</v>
      </c>
      <c r="C1077" t="s">
        <v>3917</v>
      </c>
      <c r="D1077" t="s">
        <v>3918</v>
      </c>
      <c r="E1077" t="s">
        <v>3919</v>
      </c>
      <c r="F1077" t="s">
        <v>3920</v>
      </c>
      <c r="G1077" t="s">
        <v>3921</v>
      </c>
      <c r="H1077" t="s">
        <v>3876</v>
      </c>
      <c r="I1077">
        <v>1384</v>
      </c>
      <c r="J1077" s="41">
        <v>1.1699999999999999E-2</v>
      </c>
      <c r="K1077" s="42">
        <v>16.192799999999998</v>
      </c>
      <c r="L1077" s="43">
        <v>2.0699999999999998</v>
      </c>
      <c r="M1077" s="42">
        <v>33.51909599999999</v>
      </c>
      <c r="N1077">
        <v>4</v>
      </c>
      <c r="O1077" s="43">
        <v>36.480000000000004</v>
      </c>
      <c r="P1077" s="42">
        <v>75</v>
      </c>
      <c r="Q1077" s="42">
        <v>21</v>
      </c>
      <c r="R1077" s="42">
        <v>3</v>
      </c>
    </row>
    <row r="1078" spans="1:18" x14ac:dyDescent="0.3">
      <c r="A1078" t="s">
        <v>3924</v>
      </c>
      <c r="B1078" s="17">
        <v>45237</v>
      </c>
      <c r="C1078" t="s">
        <v>3917</v>
      </c>
      <c r="D1078" t="s">
        <v>3918</v>
      </c>
      <c r="E1078" t="s">
        <v>3919</v>
      </c>
      <c r="F1078" t="s">
        <v>3920</v>
      </c>
      <c r="G1078" t="s">
        <v>3921</v>
      </c>
      <c r="H1078" t="s">
        <v>3876</v>
      </c>
      <c r="I1078">
        <v>1976</v>
      </c>
      <c r="J1078" s="41">
        <v>1.4100000000000001E-2</v>
      </c>
      <c r="K1078" s="42">
        <v>27.861600000000003</v>
      </c>
      <c r="L1078" s="43">
        <v>2.2769999999999997</v>
      </c>
      <c r="M1078" s="42">
        <v>63.440863199999995</v>
      </c>
      <c r="N1078">
        <v>3</v>
      </c>
      <c r="O1078" s="43">
        <v>0.96</v>
      </c>
      <c r="P1078" s="42">
        <v>90</v>
      </c>
      <c r="Q1078" s="42">
        <v>17</v>
      </c>
      <c r="R1078" s="42">
        <v>13.5</v>
      </c>
    </row>
    <row r="1079" spans="1:18" x14ac:dyDescent="0.3">
      <c r="A1079" t="s">
        <v>3924</v>
      </c>
      <c r="B1079" s="17">
        <v>45238</v>
      </c>
      <c r="C1079" t="s">
        <v>3917</v>
      </c>
      <c r="D1079" t="s">
        <v>3918</v>
      </c>
      <c r="E1079" t="s">
        <v>3919</v>
      </c>
      <c r="F1079" t="s">
        <v>3920</v>
      </c>
      <c r="G1079" t="s">
        <v>3921</v>
      </c>
      <c r="H1079" t="s">
        <v>3876</v>
      </c>
      <c r="I1079">
        <v>1636</v>
      </c>
      <c r="J1079" s="41">
        <v>9.499999999999998E-3</v>
      </c>
      <c r="K1079" s="42">
        <v>15.541999999999996</v>
      </c>
      <c r="L1079" s="43">
        <v>1.5524999999999998</v>
      </c>
      <c r="M1079" s="42">
        <v>24.128954999999991</v>
      </c>
      <c r="N1079">
        <v>9</v>
      </c>
      <c r="O1079" s="43">
        <v>92.063999999999993</v>
      </c>
      <c r="P1079" s="42">
        <v>88</v>
      </c>
      <c r="Q1079" s="42">
        <v>6</v>
      </c>
      <c r="R1079" s="42">
        <v>7.5</v>
      </c>
    </row>
    <row r="1080" spans="1:18" x14ac:dyDescent="0.3">
      <c r="A1080" t="s">
        <v>3924</v>
      </c>
      <c r="B1080" s="17">
        <v>45239</v>
      </c>
      <c r="C1080" t="s">
        <v>3917</v>
      </c>
      <c r="D1080" t="s">
        <v>3918</v>
      </c>
      <c r="E1080" t="s">
        <v>3919</v>
      </c>
      <c r="F1080" t="s">
        <v>3920</v>
      </c>
      <c r="G1080" t="s">
        <v>3921</v>
      </c>
      <c r="H1080" t="s">
        <v>3876</v>
      </c>
      <c r="I1080">
        <v>1969</v>
      </c>
      <c r="J1080" s="41">
        <v>1.4200000000000001E-2</v>
      </c>
      <c r="K1080" s="42">
        <v>27.959800000000001</v>
      </c>
      <c r="L1080" s="43">
        <v>0.86249999999999993</v>
      </c>
      <c r="M1080" s="42">
        <v>24.115327499999999</v>
      </c>
      <c r="N1080">
        <v>8</v>
      </c>
      <c r="O1080" s="43">
        <v>265.44</v>
      </c>
      <c r="P1080" s="42">
        <v>106</v>
      </c>
      <c r="Q1080" s="42">
        <v>17</v>
      </c>
      <c r="R1080" s="42">
        <v>4.5</v>
      </c>
    </row>
    <row r="1081" spans="1:18" x14ac:dyDescent="0.3">
      <c r="A1081" t="s">
        <v>3924</v>
      </c>
      <c r="B1081" s="17">
        <v>45240</v>
      </c>
      <c r="C1081" t="s">
        <v>3917</v>
      </c>
      <c r="D1081" t="s">
        <v>3918</v>
      </c>
      <c r="E1081" t="s">
        <v>3919</v>
      </c>
      <c r="F1081" t="s">
        <v>3920</v>
      </c>
      <c r="G1081" t="s">
        <v>3921</v>
      </c>
      <c r="H1081" t="s">
        <v>3876</v>
      </c>
      <c r="I1081">
        <v>1360</v>
      </c>
      <c r="J1081" s="41">
        <v>1.1299999999999999E-2</v>
      </c>
      <c r="K1081" s="42">
        <v>15.367999999999999</v>
      </c>
      <c r="L1081" s="43">
        <v>2.1504999999999996</v>
      </c>
      <c r="M1081" s="42">
        <v>33.048883999999994</v>
      </c>
      <c r="N1081">
        <v>7</v>
      </c>
      <c r="O1081" s="43">
        <v>182.78399999999999</v>
      </c>
      <c r="P1081" s="42">
        <v>79</v>
      </c>
      <c r="Q1081" s="42">
        <v>16</v>
      </c>
      <c r="R1081" s="42">
        <v>6</v>
      </c>
    </row>
    <row r="1082" spans="1:18" x14ac:dyDescent="0.3">
      <c r="A1082" t="s">
        <v>3924</v>
      </c>
      <c r="B1082" s="17">
        <v>45241</v>
      </c>
      <c r="C1082" t="s">
        <v>3917</v>
      </c>
      <c r="D1082" t="s">
        <v>3918</v>
      </c>
      <c r="E1082" t="s">
        <v>3919</v>
      </c>
      <c r="F1082" t="s">
        <v>3920</v>
      </c>
      <c r="G1082" t="s">
        <v>3921</v>
      </c>
      <c r="H1082" t="s">
        <v>3876</v>
      </c>
      <c r="I1082">
        <v>1922</v>
      </c>
      <c r="J1082" s="41">
        <v>1.0999999999999999E-2</v>
      </c>
      <c r="K1082" s="42">
        <v>21.141999999999999</v>
      </c>
      <c r="L1082" s="43">
        <v>1.3339999999999999</v>
      </c>
      <c r="M1082" s="42">
        <v>28.203427999999995</v>
      </c>
      <c r="N1082">
        <v>2</v>
      </c>
      <c r="O1082" s="43">
        <v>299.71199999999999</v>
      </c>
      <c r="P1082" s="42">
        <v>88</v>
      </c>
      <c r="Q1082" s="42">
        <v>18</v>
      </c>
      <c r="R1082" s="42">
        <v>12</v>
      </c>
    </row>
    <row r="1083" spans="1:18" x14ac:dyDescent="0.3">
      <c r="A1083" t="s">
        <v>3924</v>
      </c>
      <c r="B1083" s="17">
        <v>45242</v>
      </c>
      <c r="C1083" t="s">
        <v>3917</v>
      </c>
      <c r="D1083" t="s">
        <v>3918</v>
      </c>
      <c r="E1083" t="s">
        <v>3919</v>
      </c>
      <c r="F1083" t="s">
        <v>3920</v>
      </c>
      <c r="G1083" t="s">
        <v>3921</v>
      </c>
      <c r="H1083" t="s">
        <v>3876</v>
      </c>
      <c r="I1083">
        <v>1650</v>
      </c>
      <c r="J1083" s="41">
        <v>1.0999999999999999E-2</v>
      </c>
      <c r="K1083" s="42">
        <v>18.149999999999999</v>
      </c>
      <c r="L1083" s="43">
        <v>0.82799999999999996</v>
      </c>
      <c r="M1083" s="42">
        <v>15.028199999999998</v>
      </c>
      <c r="N1083">
        <v>4</v>
      </c>
      <c r="O1083" s="43">
        <v>272.83199999999999</v>
      </c>
      <c r="P1083" s="42">
        <v>100</v>
      </c>
      <c r="Q1083" s="42">
        <v>24</v>
      </c>
      <c r="R1083" s="42">
        <v>3</v>
      </c>
    </row>
    <row r="1084" spans="1:18" x14ac:dyDescent="0.3">
      <c r="A1084" t="s">
        <v>3924</v>
      </c>
      <c r="B1084" s="17">
        <v>45243</v>
      </c>
      <c r="C1084" t="s">
        <v>3917</v>
      </c>
      <c r="D1084" t="s">
        <v>3918</v>
      </c>
      <c r="E1084" t="s">
        <v>3919</v>
      </c>
      <c r="F1084" t="s">
        <v>3920</v>
      </c>
      <c r="G1084" t="s">
        <v>3921</v>
      </c>
      <c r="H1084" t="s">
        <v>3876</v>
      </c>
      <c r="I1084">
        <v>1802</v>
      </c>
      <c r="J1084" s="41">
        <v>1.09E-2</v>
      </c>
      <c r="K1084" s="42">
        <v>19.6418</v>
      </c>
      <c r="L1084" s="43">
        <v>1.0580000000000001</v>
      </c>
      <c r="M1084" s="42">
        <v>20.7810244</v>
      </c>
      <c r="N1084">
        <v>6</v>
      </c>
      <c r="O1084" s="43">
        <v>168.672</v>
      </c>
      <c r="P1084" s="42">
        <v>82</v>
      </c>
      <c r="Q1084" s="42">
        <v>13</v>
      </c>
      <c r="R1084" s="42">
        <v>7.5</v>
      </c>
    </row>
    <row r="1085" spans="1:18" x14ac:dyDescent="0.3">
      <c r="A1085" t="s">
        <v>3924</v>
      </c>
      <c r="B1085" s="17">
        <v>45244</v>
      </c>
      <c r="C1085" t="s">
        <v>3917</v>
      </c>
      <c r="D1085" t="s">
        <v>3918</v>
      </c>
      <c r="E1085" t="s">
        <v>3919</v>
      </c>
      <c r="F1085" t="s">
        <v>3920</v>
      </c>
      <c r="G1085" t="s">
        <v>3921</v>
      </c>
      <c r="H1085" t="s">
        <v>3876</v>
      </c>
      <c r="I1085">
        <v>1503</v>
      </c>
      <c r="J1085" s="41">
        <v>1.5699999999999999E-2</v>
      </c>
      <c r="K1085" s="42">
        <v>23.597099999999998</v>
      </c>
      <c r="L1085" s="43">
        <v>2.0124999999999997</v>
      </c>
      <c r="M1085" s="42">
        <v>47.489163749999989</v>
      </c>
      <c r="N1085">
        <v>7</v>
      </c>
      <c r="O1085" s="43">
        <v>311.13600000000002</v>
      </c>
      <c r="P1085" s="42">
        <v>85</v>
      </c>
      <c r="Q1085" s="42">
        <v>14</v>
      </c>
      <c r="R1085" s="42">
        <v>10.5</v>
      </c>
    </row>
    <row r="1086" spans="1:18" x14ac:dyDescent="0.3">
      <c r="A1086" t="s">
        <v>3924</v>
      </c>
      <c r="B1086" s="17">
        <v>45245</v>
      </c>
      <c r="C1086" t="s">
        <v>3917</v>
      </c>
      <c r="D1086" t="s">
        <v>3918</v>
      </c>
      <c r="E1086" t="s">
        <v>3919</v>
      </c>
      <c r="F1086" t="s">
        <v>3920</v>
      </c>
      <c r="G1086" t="s">
        <v>3921</v>
      </c>
      <c r="H1086" t="s">
        <v>3876</v>
      </c>
      <c r="I1086">
        <v>1674</v>
      </c>
      <c r="J1086" s="41">
        <v>1.4200000000000001E-2</v>
      </c>
      <c r="K1086" s="42">
        <v>23.770800000000001</v>
      </c>
      <c r="L1086" s="43">
        <v>1.5294999999999999</v>
      </c>
      <c r="M1086" s="42">
        <v>36.357438600000002</v>
      </c>
      <c r="N1086">
        <v>5</v>
      </c>
      <c r="O1086" s="43">
        <v>112.22399999999999</v>
      </c>
      <c r="P1086" s="42">
        <v>62</v>
      </c>
      <c r="Q1086" s="42">
        <v>13</v>
      </c>
      <c r="R1086" s="42">
        <v>12</v>
      </c>
    </row>
    <row r="1087" spans="1:18" x14ac:dyDescent="0.3">
      <c r="A1087" t="s">
        <v>3924</v>
      </c>
      <c r="B1087" s="17">
        <v>45246</v>
      </c>
      <c r="C1087" t="s">
        <v>3917</v>
      </c>
      <c r="D1087" t="s">
        <v>3918</v>
      </c>
      <c r="E1087" t="s">
        <v>3919</v>
      </c>
      <c r="F1087" t="s">
        <v>3920</v>
      </c>
      <c r="G1087" t="s">
        <v>3921</v>
      </c>
      <c r="H1087" t="s">
        <v>3876</v>
      </c>
      <c r="I1087">
        <v>1531</v>
      </c>
      <c r="J1087" s="41">
        <v>1.7000000000000001E-2</v>
      </c>
      <c r="K1087" s="42">
        <v>26.027000000000001</v>
      </c>
      <c r="L1087" s="43">
        <v>1.1040000000000001</v>
      </c>
      <c r="M1087" s="42">
        <v>28.733808000000003</v>
      </c>
      <c r="N1087">
        <v>7</v>
      </c>
      <c r="O1087" s="43">
        <v>120.96</v>
      </c>
      <c r="P1087" s="42">
        <v>90</v>
      </c>
      <c r="Q1087" s="42">
        <v>16</v>
      </c>
      <c r="R1087" s="42">
        <v>6</v>
      </c>
    </row>
    <row r="1088" spans="1:18" x14ac:dyDescent="0.3">
      <c r="A1088" t="s">
        <v>3924</v>
      </c>
      <c r="B1088" s="17">
        <v>45247</v>
      </c>
      <c r="C1088" t="s">
        <v>3917</v>
      </c>
      <c r="D1088" t="s">
        <v>3918</v>
      </c>
      <c r="E1088" t="s">
        <v>3919</v>
      </c>
      <c r="F1088" t="s">
        <v>3920</v>
      </c>
      <c r="G1088" t="s">
        <v>3921</v>
      </c>
      <c r="H1088" t="s">
        <v>3876</v>
      </c>
      <c r="I1088">
        <v>1269</v>
      </c>
      <c r="J1088" s="41">
        <v>1.2199999999999999E-2</v>
      </c>
      <c r="K1088" s="42">
        <v>15.481799999999998</v>
      </c>
      <c r="L1088" s="43">
        <v>1.5754999999999997</v>
      </c>
      <c r="M1088" s="42">
        <v>24.391575899999992</v>
      </c>
      <c r="N1088">
        <v>2</v>
      </c>
      <c r="O1088" s="43">
        <v>236.54399999999998</v>
      </c>
      <c r="P1088" s="42">
        <v>94</v>
      </c>
      <c r="Q1088" s="42">
        <v>25</v>
      </c>
      <c r="R1088" s="42">
        <v>6</v>
      </c>
    </row>
    <row r="1089" spans="1:18" x14ac:dyDescent="0.3">
      <c r="A1089" t="s">
        <v>3924</v>
      </c>
      <c r="B1089" s="17">
        <v>45248</v>
      </c>
      <c r="C1089" t="s">
        <v>3917</v>
      </c>
      <c r="D1089" t="s">
        <v>3918</v>
      </c>
      <c r="E1089" t="s">
        <v>3919</v>
      </c>
      <c r="F1089" t="s">
        <v>3920</v>
      </c>
      <c r="G1089" t="s">
        <v>3921</v>
      </c>
      <c r="H1089" t="s">
        <v>3876</v>
      </c>
      <c r="I1089">
        <v>1865</v>
      </c>
      <c r="J1089" s="41">
        <v>1.5299999999999998E-2</v>
      </c>
      <c r="K1089" s="42">
        <v>28.534499999999994</v>
      </c>
      <c r="L1089" s="43">
        <v>1.9894999999999998</v>
      </c>
      <c r="M1089" s="42">
        <v>56.769387749999986</v>
      </c>
      <c r="N1089">
        <v>7</v>
      </c>
      <c r="O1089" s="43">
        <v>235.2</v>
      </c>
      <c r="P1089" s="42">
        <v>99</v>
      </c>
      <c r="Q1089" s="42">
        <v>16</v>
      </c>
      <c r="R1089" s="42">
        <v>12</v>
      </c>
    </row>
    <row r="1090" spans="1:18" x14ac:dyDescent="0.3">
      <c r="A1090" t="s">
        <v>3924</v>
      </c>
      <c r="B1090" s="17">
        <v>45249</v>
      </c>
      <c r="C1090" t="s">
        <v>3917</v>
      </c>
      <c r="D1090" t="s">
        <v>3918</v>
      </c>
      <c r="E1090" t="s">
        <v>3919</v>
      </c>
      <c r="F1090" t="s">
        <v>3920</v>
      </c>
      <c r="G1090" t="s">
        <v>3921</v>
      </c>
      <c r="H1090" t="s">
        <v>3876</v>
      </c>
      <c r="I1090">
        <v>1818</v>
      </c>
      <c r="J1090" s="41">
        <v>1.5199999999999998E-2</v>
      </c>
      <c r="K1090" s="42">
        <v>27.633599999999998</v>
      </c>
      <c r="L1090" s="43">
        <v>2.024</v>
      </c>
      <c r="M1090" s="42">
        <v>55.930406399999995</v>
      </c>
      <c r="N1090">
        <v>2</v>
      </c>
      <c r="O1090" s="43">
        <v>382.36799999999999</v>
      </c>
      <c r="P1090" s="42">
        <v>75</v>
      </c>
      <c r="Q1090" s="42">
        <v>24</v>
      </c>
      <c r="R1090" s="42">
        <v>10.5</v>
      </c>
    </row>
    <row r="1091" spans="1:18" x14ac:dyDescent="0.3">
      <c r="A1091" t="s">
        <v>3924</v>
      </c>
      <c r="B1091" s="17">
        <v>45250</v>
      </c>
      <c r="C1091" t="s">
        <v>3917</v>
      </c>
      <c r="D1091" t="s">
        <v>3918</v>
      </c>
      <c r="E1091" t="s">
        <v>3919</v>
      </c>
      <c r="F1091" t="s">
        <v>3920</v>
      </c>
      <c r="G1091" t="s">
        <v>3921</v>
      </c>
      <c r="H1091" t="s">
        <v>3876</v>
      </c>
      <c r="I1091">
        <v>1934</v>
      </c>
      <c r="J1091" s="41">
        <v>1.44E-2</v>
      </c>
      <c r="K1091" s="42">
        <v>27.849599999999999</v>
      </c>
      <c r="L1091" s="43">
        <v>0.97749999999999992</v>
      </c>
      <c r="M1091" s="42">
        <v>27.222983999999997</v>
      </c>
      <c r="N1091">
        <v>3</v>
      </c>
      <c r="O1091" s="43">
        <v>47.711999999999996</v>
      </c>
      <c r="P1091" s="42">
        <v>102</v>
      </c>
      <c r="Q1091" s="42">
        <v>18</v>
      </c>
      <c r="R1091" s="42">
        <v>12</v>
      </c>
    </row>
    <row r="1092" spans="1:18" x14ac:dyDescent="0.3">
      <c r="A1092" t="s">
        <v>3924</v>
      </c>
      <c r="B1092" s="17">
        <v>45251</v>
      </c>
      <c r="C1092" t="s">
        <v>3917</v>
      </c>
      <c r="D1092" t="s">
        <v>3918</v>
      </c>
      <c r="E1092" t="s">
        <v>3919</v>
      </c>
      <c r="F1092" t="s">
        <v>3920</v>
      </c>
      <c r="G1092" t="s">
        <v>3921</v>
      </c>
      <c r="H1092" t="s">
        <v>3876</v>
      </c>
      <c r="I1092">
        <v>1491</v>
      </c>
      <c r="J1092" s="41">
        <v>1.6400000000000001E-2</v>
      </c>
      <c r="K1092" s="42">
        <v>24.452400000000001</v>
      </c>
      <c r="L1092" s="43">
        <v>1.2189999999999999</v>
      </c>
      <c r="M1092" s="42">
        <v>29.807475599999997</v>
      </c>
      <c r="N1092">
        <v>6</v>
      </c>
      <c r="O1092" s="43">
        <v>59.135999999999996</v>
      </c>
      <c r="P1092" s="42">
        <v>63</v>
      </c>
      <c r="Q1092" s="42">
        <v>14</v>
      </c>
      <c r="R1092" s="42">
        <v>13.5</v>
      </c>
    </row>
    <row r="1093" spans="1:18" x14ac:dyDescent="0.3">
      <c r="A1093" t="s">
        <v>3924</v>
      </c>
      <c r="B1093" s="17">
        <v>45252</v>
      </c>
      <c r="C1093" t="s">
        <v>3917</v>
      </c>
      <c r="D1093" t="s">
        <v>3918</v>
      </c>
      <c r="E1093" t="s">
        <v>3919</v>
      </c>
      <c r="F1093" t="s">
        <v>3920</v>
      </c>
      <c r="G1093" t="s">
        <v>3921</v>
      </c>
      <c r="H1093" t="s">
        <v>3876</v>
      </c>
      <c r="I1093">
        <v>1686</v>
      </c>
      <c r="J1093" s="41">
        <v>1.55E-2</v>
      </c>
      <c r="K1093" s="42">
        <v>26.132999999999999</v>
      </c>
      <c r="L1093" s="43">
        <v>2.1964999999999999</v>
      </c>
      <c r="M1093" s="42">
        <v>57.401134499999998</v>
      </c>
      <c r="N1093">
        <v>4</v>
      </c>
      <c r="O1093" s="43">
        <v>139.77599999999998</v>
      </c>
      <c r="P1093" s="42">
        <v>105</v>
      </c>
      <c r="Q1093" s="42">
        <v>8</v>
      </c>
      <c r="R1093" s="42">
        <v>0</v>
      </c>
    </row>
    <row r="1094" spans="1:18" x14ac:dyDescent="0.3">
      <c r="A1094" t="s">
        <v>3924</v>
      </c>
      <c r="B1094" s="17">
        <v>45253</v>
      </c>
      <c r="C1094" t="s">
        <v>3917</v>
      </c>
      <c r="D1094" t="s">
        <v>3918</v>
      </c>
      <c r="E1094" t="s">
        <v>3919</v>
      </c>
      <c r="F1094" t="s">
        <v>3920</v>
      </c>
      <c r="G1094" t="s">
        <v>3921</v>
      </c>
      <c r="H1094" t="s">
        <v>3876</v>
      </c>
      <c r="I1094">
        <v>1829</v>
      </c>
      <c r="J1094" s="41">
        <v>1.8700000000000001E-2</v>
      </c>
      <c r="K1094" s="42">
        <v>34.202300000000001</v>
      </c>
      <c r="L1094" s="43">
        <v>0.86249999999999993</v>
      </c>
      <c r="M1094" s="42">
        <v>29.49948375</v>
      </c>
      <c r="N1094">
        <v>6</v>
      </c>
      <c r="O1094" s="43">
        <v>204.28800000000001</v>
      </c>
      <c r="P1094" s="42">
        <v>97</v>
      </c>
      <c r="Q1094" s="42">
        <v>8</v>
      </c>
      <c r="R1094" s="42">
        <v>12</v>
      </c>
    </row>
    <row r="1095" spans="1:18" x14ac:dyDescent="0.3">
      <c r="A1095" t="s">
        <v>3924</v>
      </c>
      <c r="B1095" s="17">
        <v>45254</v>
      </c>
      <c r="C1095" t="s">
        <v>3917</v>
      </c>
      <c r="D1095" t="s">
        <v>3918</v>
      </c>
      <c r="E1095" t="s">
        <v>3919</v>
      </c>
      <c r="F1095" t="s">
        <v>3920</v>
      </c>
      <c r="G1095" t="s">
        <v>3921</v>
      </c>
      <c r="H1095" t="s">
        <v>3876</v>
      </c>
      <c r="I1095">
        <v>1420</v>
      </c>
      <c r="J1095" s="41">
        <v>1.7299999999999999E-2</v>
      </c>
      <c r="K1095" s="42">
        <v>24.565999999999999</v>
      </c>
      <c r="L1095" s="43">
        <v>1.7825</v>
      </c>
      <c r="M1095" s="42">
        <v>43.788894999999997</v>
      </c>
      <c r="N1095">
        <v>2</v>
      </c>
      <c r="O1095" s="43">
        <v>166.65599999999998</v>
      </c>
      <c r="P1095" s="42">
        <v>105</v>
      </c>
      <c r="Q1095" s="42">
        <v>18</v>
      </c>
      <c r="R1095" s="42">
        <v>7.5</v>
      </c>
    </row>
    <row r="1096" spans="1:18" x14ac:dyDescent="0.3">
      <c r="A1096" t="s">
        <v>3924</v>
      </c>
      <c r="B1096" s="17">
        <v>45255</v>
      </c>
      <c r="C1096" t="s">
        <v>3917</v>
      </c>
      <c r="D1096" t="s">
        <v>3918</v>
      </c>
      <c r="E1096" t="s">
        <v>3919</v>
      </c>
      <c r="F1096" t="s">
        <v>3920</v>
      </c>
      <c r="G1096" t="s">
        <v>3921</v>
      </c>
      <c r="H1096" t="s">
        <v>3876</v>
      </c>
      <c r="I1096">
        <v>1754</v>
      </c>
      <c r="J1096" s="41">
        <v>1.21E-2</v>
      </c>
      <c r="K1096" s="42">
        <v>21.223399999999998</v>
      </c>
      <c r="L1096" s="43">
        <v>2.024</v>
      </c>
      <c r="M1096" s="42">
        <v>42.956161599999994</v>
      </c>
      <c r="N1096">
        <v>1</v>
      </c>
      <c r="O1096" s="43">
        <v>264.76800000000003</v>
      </c>
      <c r="P1096" s="42">
        <v>48</v>
      </c>
      <c r="Q1096" s="42">
        <v>14</v>
      </c>
      <c r="R1096" s="42">
        <v>10.5</v>
      </c>
    </row>
    <row r="1097" spans="1:18" x14ac:dyDescent="0.3">
      <c r="A1097" t="s">
        <v>3924</v>
      </c>
      <c r="B1097" s="17">
        <v>45256</v>
      </c>
      <c r="C1097" t="s">
        <v>3917</v>
      </c>
      <c r="D1097" t="s">
        <v>3918</v>
      </c>
      <c r="E1097" t="s">
        <v>3919</v>
      </c>
      <c r="F1097" t="s">
        <v>3920</v>
      </c>
      <c r="G1097" t="s">
        <v>3921</v>
      </c>
      <c r="H1097" t="s">
        <v>3876</v>
      </c>
      <c r="I1097">
        <v>1324</v>
      </c>
      <c r="J1097" s="41">
        <v>1.6799999999999999E-2</v>
      </c>
      <c r="K1097" s="42">
        <v>22.243199999999998</v>
      </c>
      <c r="L1097" s="43">
        <v>2.024</v>
      </c>
      <c r="M1097" s="42">
        <v>45.020236799999999</v>
      </c>
      <c r="N1097">
        <v>5</v>
      </c>
      <c r="O1097" s="43">
        <v>178.75200000000001</v>
      </c>
      <c r="P1097" s="42">
        <v>113</v>
      </c>
      <c r="Q1097" s="42">
        <v>19</v>
      </c>
      <c r="R1097" s="42">
        <v>15</v>
      </c>
    </row>
    <row r="1098" spans="1:18" x14ac:dyDescent="0.3">
      <c r="A1098" t="s">
        <v>3924</v>
      </c>
      <c r="B1098" s="17">
        <v>45257</v>
      </c>
      <c r="C1098" t="s">
        <v>3917</v>
      </c>
      <c r="D1098" t="s">
        <v>3918</v>
      </c>
      <c r="E1098" t="s">
        <v>3919</v>
      </c>
      <c r="F1098" t="s">
        <v>3920</v>
      </c>
      <c r="G1098" t="s">
        <v>3921</v>
      </c>
      <c r="H1098" t="s">
        <v>3876</v>
      </c>
      <c r="I1098">
        <v>1471</v>
      </c>
      <c r="J1098" s="41">
        <v>1.2799999999999999E-2</v>
      </c>
      <c r="K1098" s="42">
        <v>18.828799999999998</v>
      </c>
      <c r="L1098" s="43">
        <v>1.9664999999999999</v>
      </c>
      <c r="M1098" s="42">
        <v>37.026835199999994</v>
      </c>
      <c r="N1098">
        <v>2</v>
      </c>
      <c r="O1098" s="43">
        <v>79.295999999999992</v>
      </c>
      <c r="P1098" s="42">
        <v>68</v>
      </c>
      <c r="Q1098" s="42">
        <v>10</v>
      </c>
      <c r="R1098" s="42">
        <v>6</v>
      </c>
    </row>
    <row r="1099" spans="1:18" x14ac:dyDescent="0.3">
      <c r="A1099" t="s">
        <v>3924</v>
      </c>
      <c r="B1099" s="17">
        <v>45258</v>
      </c>
      <c r="C1099" t="s">
        <v>3917</v>
      </c>
      <c r="D1099" t="s">
        <v>3918</v>
      </c>
      <c r="E1099" t="s">
        <v>3919</v>
      </c>
      <c r="F1099" t="s">
        <v>3920</v>
      </c>
      <c r="G1099" t="s">
        <v>3921</v>
      </c>
      <c r="H1099" t="s">
        <v>3876</v>
      </c>
      <c r="I1099">
        <v>1664</v>
      </c>
      <c r="J1099" s="41">
        <v>1.7999999999999999E-2</v>
      </c>
      <c r="K1099" s="42">
        <v>29.951999999999998</v>
      </c>
      <c r="L1099" s="43">
        <v>0.65549999999999997</v>
      </c>
      <c r="M1099" s="42">
        <v>19.633535999999999</v>
      </c>
      <c r="N1099">
        <v>6</v>
      </c>
      <c r="O1099" s="43">
        <v>309.79199999999997</v>
      </c>
      <c r="P1099" s="42">
        <v>97</v>
      </c>
      <c r="Q1099" s="42">
        <v>14</v>
      </c>
      <c r="R1099" s="42">
        <v>9</v>
      </c>
    </row>
    <row r="1100" spans="1:18" x14ac:dyDescent="0.3">
      <c r="A1100" t="s">
        <v>3924</v>
      </c>
      <c r="B1100" s="17">
        <v>45259</v>
      </c>
      <c r="C1100" t="s">
        <v>3917</v>
      </c>
      <c r="D1100" t="s">
        <v>3918</v>
      </c>
      <c r="E1100" t="s">
        <v>3919</v>
      </c>
      <c r="F1100" t="s">
        <v>3920</v>
      </c>
      <c r="G1100" t="s">
        <v>3921</v>
      </c>
      <c r="H1100" t="s">
        <v>3876</v>
      </c>
      <c r="I1100">
        <v>1679</v>
      </c>
      <c r="J1100" s="41">
        <v>1.0599999999999998E-2</v>
      </c>
      <c r="K1100" s="42">
        <v>17.797399999999996</v>
      </c>
      <c r="L1100" s="43">
        <v>1.196</v>
      </c>
      <c r="M1100" s="42">
        <v>21.285690399999993</v>
      </c>
      <c r="N1100">
        <v>7</v>
      </c>
      <c r="O1100" s="43">
        <v>216.38399999999999</v>
      </c>
      <c r="P1100" s="42">
        <v>110</v>
      </c>
      <c r="Q1100" s="42">
        <v>14</v>
      </c>
      <c r="R1100" s="42">
        <v>3</v>
      </c>
    </row>
    <row r="1101" spans="1:18" x14ac:dyDescent="0.3">
      <c r="A1101" t="s">
        <v>3924</v>
      </c>
      <c r="B1101" s="17">
        <v>45260</v>
      </c>
      <c r="C1101" t="s">
        <v>3917</v>
      </c>
      <c r="D1101" t="s">
        <v>3918</v>
      </c>
      <c r="E1101" t="s">
        <v>3919</v>
      </c>
      <c r="F1101" t="s">
        <v>3920</v>
      </c>
      <c r="G1101" t="s">
        <v>3921</v>
      </c>
      <c r="H1101" t="s">
        <v>3876</v>
      </c>
      <c r="I1101">
        <v>1273</v>
      </c>
      <c r="J1101" s="41">
        <v>1.6399999999999998E-2</v>
      </c>
      <c r="K1101" s="42">
        <v>20.877199999999998</v>
      </c>
      <c r="L1101" s="43">
        <v>1.8744999999999998</v>
      </c>
      <c r="M1101" s="42">
        <v>39.134311399999994</v>
      </c>
      <c r="N1101">
        <v>2</v>
      </c>
      <c r="O1101" s="43">
        <v>129.024</v>
      </c>
      <c r="P1101" s="42">
        <v>80</v>
      </c>
      <c r="Q1101" s="42">
        <v>13</v>
      </c>
      <c r="R1101" s="42">
        <v>3</v>
      </c>
    </row>
    <row r="1102" spans="1:18" x14ac:dyDescent="0.3">
      <c r="A1102" t="s">
        <v>3916</v>
      </c>
      <c r="B1102" s="17">
        <v>44986</v>
      </c>
      <c r="C1102" t="s">
        <v>3925</v>
      </c>
      <c r="D1102" t="s">
        <v>3926</v>
      </c>
      <c r="E1102" t="s">
        <v>3927</v>
      </c>
      <c r="F1102" t="s">
        <v>3920</v>
      </c>
      <c r="G1102" t="s">
        <v>3921</v>
      </c>
      <c r="H1102" t="s">
        <v>3876</v>
      </c>
      <c r="I1102">
        <v>1898.6000000000001</v>
      </c>
      <c r="J1102" s="41">
        <v>1.4699999999999998E-2</v>
      </c>
      <c r="K1102" s="42">
        <v>27.909419999999997</v>
      </c>
      <c r="L1102" s="43">
        <v>0.60949999999999993</v>
      </c>
      <c r="M1102" s="42">
        <v>17.010791489999995</v>
      </c>
      <c r="N1102">
        <v>2</v>
      </c>
      <c r="O1102" s="43">
        <v>184.79999999999998</v>
      </c>
      <c r="P1102" s="42">
        <v>52</v>
      </c>
      <c r="Q1102" s="42">
        <v>1</v>
      </c>
      <c r="R1102" s="42">
        <v>10.5</v>
      </c>
    </row>
    <row r="1103" spans="1:18" x14ac:dyDescent="0.3">
      <c r="A1103" t="s">
        <v>3916</v>
      </c>
      <c r="B1103" s="17">
        <v>44987</v>
      </c>
      <c r="C1103" t="s">
        <v>3925</v>
      </c>
      <c r="D1103" t="s">
        <v>3926</v>
      </c>
      <c r="E1103" t="s">
        <v>3927</v>
      </c>
      <c r="F1103" t="s">
        <v>3920</v>
      </c>
      <c r="G1103" t="s">
        <v>3921</v>
      </c>
      <c r="H1103" t="s">
        <v>3876</v>
      </c>
      <c r="I1103">
        <v>1158.8000000000002</v>
      </c>
      <c r="J1103" s="41">
        <v>1.8499999999999999E-2</v>
      </c>
      <c r="K1103" s="42">
        <v>21.437800000000003</v>
      </c>
      <c r="L1103" s="43">
        <v>0.5635</v>
      </c>
      <c r="M1103" s="42">
        <v>12.080200300000001</v>
      </c>
      <c r="N1103">
        <v>6</v>
      </c>
      <c r="O1103" s="43">
        <v>151.19999999999999</v>
      </c>
      <c r="P1103" s="42">
        <v>39</v>
      </c>
      <c r="Q1103" s="42">
        <v>0</v>
      </c>
      <c r="R1103" s="42">
        <v>4.5</v>
      </c>
    </row>
    <row r="1104" spans="1:18" x14ac:dyDescent="0.3">
      <c r="A1104" t="s">
        <v>3916</v>
      </c>
      <c r="B1104" s="17">
        <v>44988</v>
      </c>
      <c r="C1104" t="s">
        <v>3925</v>
      </c>
      <c r="D1104" t="s">
        <v>3926</v>
      </c>
      <c r="E1104" t="s">
        <v>3927</v>
      </c>
      <c r="F1104" t="s">
        <v>3920</v>
      </c>
      <c r="G1104" t="s">
        <v>3921</v>
      </c>
      <c r="H1104" t="s">
        <v>3876</v>
      </c>
      <c r="I1104">
        <v>1243.2</v>
      </c>
      <c r="J1104" s="41">
        <v>1.1000000000000001E-2</v>
      </c>
      <c r="K1104" s="42">
        <v>13.675200000000002</v>
      </c>
      <c r="L1104" s="43">
        <v>1.2535000000000001</v>
      </c>
      <c r="M1104" s="42">
        <v>17.141863200000003</v>
      </c>
      <c r="N1104">
        <v>3</v>
      </c>
      <c r="O1104" s="43">
        <v>268.8</v>
      </c>
      <c r="P1104" s="42">
        <v>52</v>
      </c>
      <c r="Q1104" s="42">
        <v>2</v>
      </c>
      <c r="R1104" s="42">
        <v>7.5</v>
      </c>
    </row>
    <row r="1105" spans="1:18" x14ac:dyDescent="0.3">
      <c r="A1105" t="s">
        <v>3916</v>
      </c>
      <c r="B1105" s="17">
        <v>44989</v>
      </c>
      <c r="C1105" t="s">
        <v>3925</v>
      </c>
      <c r="D1105" t="s">
        <v>3926</v>
      </c>
      <c r="E1105" t="s">
        <v>3927</v>
      </c>
      <c r="F1105" t="s">
        <v>3920</v>
      </c>
      <c r="G1105" t="s">
        <v>3921</v>
      </c>
      <c r="H1105" t="s">
        <v>3876</v>
      </c>
      <c r="I1105">
        <v>1622.4</v>
      </c>
      <c r="J1105" s="41">
        <v>1.66E-2</v>
      </c>
      <c r="K1105" s="42">
        <v>26.931840000000001</v>
      </c>
      <c r="L1105" s="43">
        <v>1.4604999999999999</v>
      </c>
      <c r="M1105" s="42">
        <v>39.333952320000002</v>
      </c>
      <c r="N1105">
        <v>7</v>
      </c>
      <c r="O1105" s="43">
        <v>88.703999999999994</v>
      </c>
      <c r="P1105" s="42">
        <v>94</v>
      </c>
      <c r="Q1105" s="42">
        <v>8</v>
      </c>
      <c r="R1105" s="42">
        <v>12</v>
      </c>
    </row>
    <row r="1106" spans="1:18" x14ac:dyDescent="0.3">
      <c r="A1106" t="s">
        <v>3916</v>
      </c>
      <c r="B1106" s="17">
        <v>44990</v>
      </c>
      <c r="C1106" t="s">
        <v>3925</v>
      </c>
      <c r="D1106" t="s">
        <v>3926</v>
      </c>
      <c r="E1106" t="s">
        <v>3927</v>
      </c>
      <c r="F1106" t="s">
        <v>3920</v>
      </c>
      <c r="G1106" t="s">
        <v>3921</v>
      </c>
      <c r="H1106" t="s">
        <v>3876</v>
      </c>
      <c r="I1106">
        <v>1230.2</v>
      </c>
      <c r="J1106" s="41">
        <v>1.32E-2</v>
      </c>
      <c r="K1106" s="42">
        <v>16.23864</v>
      </c>
      <c r="L1106" s="43">
        <v>0.253</v>
      </c>
      <c r="M1106" s="42">
        <v>4.1083759200000003</v>
      </c>
      <c r="N1106">
        <v>6</v>
      </c>
      <c r="O1106" s="43">
        <v>94.079999999999984</v>
      </c>
      <c r="P1106" s="42">
        <v>50</v>
      </c>
      <c r="Q1106" s="42">
        <v>1</v>
      </c>
      <c r="R1106" s="42">
        <v>12</v>
      </c>
    </row>
    <row r="1107" spans="1:18" x14ac:dyDescent="0.3">
      <c r="A1107" t="s">
        <v>3916</v>
      </c>
      <c r="B1107" s="17">
        <v>44991</v>
      </c>
      <c r="C1107" t="s">
        <v>3925</v>
      </c>
      <c r="D1107" t="s">
        <v>3926</v>
      </c>
      <c r="E1107" t="s">
        <v>3927</v>
      </c>
      <c r="F1107" t="s">
        <v>3920</v>
      </c>
      <c r="G1107" t="s">
        <v>3921</v>
      </c>
      <c r="H1107" t="s">
        <v>3876</v>
      </c>
      <c r="I1107">
        <v>1371</v>
      </c>
      <c r="J1107" s="41">
        <v>1.95E-2</v>
      </c>
      <c r="K1107" s="42">
        <v>26.734500000000001</v>
      </c>
      <c r="L1107" s="43">
        <v>1.8169999999999997</v>
      </c>
      <c r="M1107" s="42">
        <v>48.576586499999991</v>
      </c>
      <c r="N1107">
        <v>1</v>
      </c>
      <c r="O1107" s="43">
        <v>218.4</v>
      </c>
      <c r="P1107" s="42">
        <v>51</v>
      </c>
      <c r="Q1107" s="42">
        <v>6</v>
      </c>
      <c r="R1107" s="42">
        <v>16.5</v>
      </c>
    </row>
    <row r="1108" spans="1:18" x14ac:dyDescent="0.3">
      <c r="A1108" t="s">
        <v>3916</v>
      </c>
      <c r="B1108" s="17">
        <v>44992</v>
      </c>
      <c r="C1108" t="s">
        <v>3925</v>
      </c>
      <c r="D1108" t="s">
        <v>3926</v>
      </c>
      <c r="E1108" t="s">
        <v>3927</v>
      </c>
      <c r="F1108" t="s">
        <v>3920</v>
      </c>
      <c r="G1108" t="s">
        <v>3921</v>
      </c>
      <c r="H1108" t="s">
        <v>3876</v>
      </c>
      <c r="I1108">
        <v>1269.2</v>
      </c>
      <c r="J1108" s="41">
        <v>1.32E-2</v>
      </c>
      <c r="K1108" s="42">
        <v>16.753440000000001</v>
      </c>
      <c r="L1108" s="43">
        <v>0.33350000000000002</v>
      </c>
      <c r="M1108" s="42">
        <v>5.5872722400000008</v>
      </c>
      <c r="N1108">
        <v>3</v>
      </c>
      <c r="O1108" s="43">
        <v>48.96</v>
      </c>
      <c r="P1108" s="42">
        <v>79</v>
      </c>
      <c r="Q1108" s="42">
        <v>11</v>
      </c>
      <c r="R1108" s="42">
        <v>6</v>
      </c>
    </row>
    <row r="1109" spans="1:18" x14ac:dyDescent="0.3">
      <c r="A1109" t="s">
        <v>3916</v>
      </c>
      <c r="B1109" s="17">
        <v>44993</v>
      </c>
      <c r="C1109" t="s">
        <v>3925</v>
      </c>
      <c r="D1109" t="s">
        <v>3926</v>
      </c>
      <c r="E1109" t="s">
        <v>3927</v>
      </c>
      <c r="F1109" t="s">
        <v>3920</v>
      </c>
      <c r="G1109" t="s">
        <v>3921</v>
      </c>
      <c r="H1109" t="s">
        <v>3876</v>
      </c>
      <c r="I1109">
        <v>1478.6000000000001</v>
      </c>
      <c r="J1109" s="41">
        <v>1.3899999999999997E-2</v>
      </c>
      <c r="K1109" s="42">
        <v>20.552539999999997</v>
      </c>
      <c r="L1109" s="43">
        <v>1.1729999999999998</v>
      </c>
      <c r="M1109" s="42">
        <v>24.108129419999994</v>
      </c>
      <c r="N1109">
        <v>3</v>
      </c>
      <c r="O1109" s="43">
        <v>155.232</v>
      </c>
      <c r="P1109" s="42">
        <v>76</v>
      </c>
      <c r="Q1109" s="42">
        <v>2</v>
      </c>
      <c r="R1109" s="42">
        <v>13.5</v>
      </c>
    </row>
    <row r="1110" spans="1:18" x14ac:dyDescent="0.3">
      <c r="A1110" t="s">
        <v>3916</v>
      </c>
      <c r="B1110" s="17">
        <v>44994</v>
      </c>
      <c r="C1110" t="s">
        <v>3925</v>
      </c>
      <c r="D1110" t="s">
        <v>3926</v>
      </c>
      <c r="E1110" t="s">
        <v>3927</v>
      </c>
      <c r="F1110" t="s">
        <v>3920</v>
      </c>
      <c r="G1110" t="s">
        <v>3921</v>
      </c>
      <c r="H1110" t="s">
        <v>3876</v>
      </c>
      <c r="I1110">
        <v>1120</v>
      </c>
      <c r="J1110" s="41">
        <v>1.2300000000000002E-2</v>
      </c>
      <c r="K1110" s="42">
        <v>13.776000000000002</v>
      </c>
      <c r="L1110" s="43">
        <v>1.6789999999999998</v>
      </c>
      <c r="M1110" s="42">
        <v>23.129904</v>
      </c>
      <c r="N1110">
        <v>7</v>
      </c>
      <c r="O1110" s="43">
        <v>76.60799999999999</v>
      </c>
      <c r="P1110" s="42">
        <v>37</v>
      </c>
      <c r="Q1110" s="42">
        <v>3</v>
      </c>
      <c r="R1110" s="42">
        <v>9</v>
      </c>
    </row>
    <row r="1111" spans="1:18" x14ac:dyDescent="0.3">
      <c r="A1111" t="s">
        <v>3916</v>
      </c>
      <c r="B1111" s="17">
        <v>44995</v>
      </c>
      <c r="C1111" t="s">
        <v>3925</v>
      </c>
      <c r="D1111" t="s">
        <v>3926</v>
      </c>
      <c r="E1111" t="s">
        <v>3927</v>
      </c>
      <c r="F1111" t="s">
        <v>3920</v>
      </c>
      <c r="G1111" t="s">
        <v>3921</v>
      </c>
      <c r="H1111" t="s">
        <v>3876</v>
      </c>
      <c r="I1111">
        <v>947.2</v>
      </c>
      <c r="J1111" s="41">
        <v>1.6199999999999999E-2</v>
      </c>
      <c r="K1111" s="42">
        <v>15.34464</v>
      </c>
      <c r="L1111" s="43">
        <v>0.63249999999999995</v>
      </c>
      <c r="M1111" s="42">
        <v>9.7054847999999989</v>
      </c>
      <c r="N1111">
        <v>4</v>
      </c>
      <c r="O1111" s="43">
        <v>145.15199999999999</v>
      </c>
      <c r="P1111" s="42">
        <v>66</v>
      </c>
      <c r="Q1111" s="42">
        <v>12</v>
      </c>
      <c r="R1111" s="42">
        <v>13.5</v>
      </c>
    </row>
    <row r="1112" spans="1:18" x14ac:dyDescent="0.3">
      <c r="A1112" t="s">
        <v>3916</v>
      </c>
      <c r="B1112" s="17">
        <v>44996</v>
      </c>
      <c r="C1112" t="s">
        <v>3925</v>
      </c>
      <c r="D1112" t="s">
        <v>3926</v>
      </c>
      <c r="E1112" t="s">
        <v>3927</v>
      </c>
      <c r="F1112" t="s">
        <v>3920</v>
      </c>
      <c r="G1112" t="s">
        <v>3921</v>
      </c>
      <c r="H1112" t="s">
        <v>3876</v>
      </c>
      <c r="I1112">
        <v>1673.8000000000002</v>
      </c>
      <c r="J1112" s="41">
        <v>1.6299999999999999E-2</v>
      </c>
      <c r="K1112" s="42">
        <v>27.28294</v>
      </c>
      <c r="L1112" s="43">
        <v>0.33349999999999991</v>
      </c>
      <c r="M1112" s="42">
        <v>9.0988604899999981</v>
      </c>
      <c r="N1112">
        <v>3</v>
      </c>
      <c r="O1112" s="43">
        <v>145.15199999999999</v>
      </c>
      <c r="P1112" s="42">
        <v>68</v>
      </c>
      <c r="Q1112" s="42">
        <v>13</v>
      </c>
      <c r="R1112" s="42">
        <v>18</v>
      </c>
    </row>
    <row r="1113" spans="1:18" x14ac:dyDescent="0.3">
      <c r="A1113" t="s">
        <v>3916</v>
      </c>
      <c r="B1113" s="17">
        <v>44997</v>
      </c>
      <c r="C1113" t="s">
        <v>3925</v>
      </c>
      <c r="D1113" t="s">
        <v>3926</v>
      </c>
      <c r="E1113" t="s">
        <v>3927</v>
      </c>
      <c r="F1113" t="s">
        <v>3920</v>
      </c>
      <c r="G1113" t="s">
        <v>3921</v>
      </c>
      <c r="H1113" t="s">
        <v>3876</v>
      </c>
      <c r="I1113">
        <v>1075.4000000000001</v>
      </c>
      <c r="J1113" s="41">
        <v>2.0399999999999998E-2</v>
      </c>
      <c r="K1113" s="42">
        <v>21.93816</v>
      </c>
      <c r="L1113" s="43">
        <v>1.0350000000000001</v>
      </c>
      <c r="M1113" s="42">
        <v>22.705995600000001</v>
      </c>
      <c r="N1113">
        <v>6</v>
      </c>
      <c r="O1113" s="43">
        <v>88.703999999999994</v>
      </c>
      <c r="P1113" s="42">
        <v>32</v>
      </c>
      <c r="Q1113" s="42">
        <v>0</v>
      </c>
      <c r="R1113" s="42">
        <v>10.5</v>
      </c>
    </row>
    <row r="1114" spans="1:18" x14ac:dyDescent="0.3">
      <c r="A1114" t="s">
        <v>3916</v>
      </c>
      <c r="B1114" s="17">
        <v>44998</v>
      </c>
      <c r="C1114" t="s">
        <v>3925</v>
      </c>
      <c r="D1114" t="s">
        <v>3926</v>
      </c>
      <c r="E1114" t="s">
        <v>3927</v>
      </c>
      <c r="F1114" t="s">
        <v>3920</v>
      </c>
      <c r="G1114" t="s">
        <v>3921</v>
      </c>
      <c r="H1114" t="s">
        <v>3876</v>
      </c>
      <c r="I1114">
        <v>1549</v>
      </c>
      <c r="J1114" s="41">
        <v>2.1899999999999999E-2</v>
      </c>
      <c r="K1114" s="42">
        <v>33.923099999999998</v>
      </c>
      <c r="L1114" s="43">
        <v>2.093</v>
      </c>
      <c r="M1114" s="42">
        <v>71.001048299999994</v>
      </c>
      <c r="N1114">
        <v>2</v>
      </c>
      <c r="O1114" s="43">
        <v>79.295999999999992</v>
      </c>
      <c r="P1114" s="42">
        <v>82</v>
      </c>
      <c r="Q1114" s="42">
        <v>3</v>
      </c>
      <c r="R1114" s="42">
        <v>4.5</v>
      </c>
    </row>
    <row r="1115" spans="1:18" x14ac:dyDescent="0.3">
      <c r="A1115" t="s">
        <v>3916</v>
      </c>
      <c r="B1115" s="17">
        <v>44999</v>
      </c>
      <c r="C1115" t="s">
        <v>3925</v>
      </c>
      <c r="D1115" t="s">
        <v>3926</v>
      </c>
      <c r="E1115" t="s">
        <v>3927</v>
      </c>
      <c r="F1115" t="s">
        <v>3920</v>
      </c>
      <c r="G1115" t="s">
        <v>3921</v>
      </c>
      <c r="H1115" t="s">
        <v>3876</v>
      </c>
      <c r="I1115">
        <v>1689.2</v>
      </c>
      <c r="J1115" s="41">
        <v>2.0800000000000003E-2</v>
      </c>
      <c r="K1115" s="42">
        <v>35.135360000000006</v>
      </c>
      <c r="L1115" s="43">
        <v>0.59799999999999986</v>
      </c>
      <c r="M1115" s="42">
        <v>21.010945279999998</v>
      </c>
      <c r="N1115">
        <v>8</v>
      </c>
      <c r="O1115" s="43">
        <v>59.519999999999996</v>
      </c>
      <c r="P1115" s="42">
        <v>63</v>
      </c>
      <c r="Q1115" s="42">
        <v>2</v>
      </c>
      <c r="R1115" s="42">
        <v>9</v>
      </c>
    </row>
    <row r="1116" spans="1:18" x14ac:dyDescent="0.3">
      <c r="A1116" t="s">
        <v>3916</v>
      </c>
      <c r="B1116" s="17">
        <v>45000</v>
      </c>
      <c r="C1116" t="s">
        <v>3925</v>
      </c>
      <c r="D1116" t="s">
        <v>3926</v>
      </c>
      <c r="E1116" t="s">
        <v>3927</v>
      </c>
      <c r="F1116" t="s">
        <v>3920</v>
      </c>
      <c r="G1116" t="s">
        <v>3921</v>
      </c>
      <c r="H1116" t="s">
        <v>3876</v>
      </c>
      <c r="I1116">
        <v>1215.5999999999999</v>
      </c>
      <c r="J1116" s="41">
        <v>1.43E-2</v>
      </c>
      <c r="K1116" s="42">
        <v>17.38308</v>
      </c>
      <c r="L1116" s="43">
        <v>0.79349999999999987</v>
      </c>
      <c r="M1116" s="42">
        <v>13.793473979999998</v>
      </c>
      <c r="N1116">
        <v>9</v>
      </c>
      <c r="O1116" s="43">
        <v>69.887999999999991</v>
      </c>
      <c r="P1116" s="42">
        <v>52</v>
      </c>
      <c r="Q1116" s="42">
        <v>3</v>
      </c>
      <c r="R1116" s="42">
        <v>18</v>
      </c>
    </row>
    <row r="1117" spans="1:18" x14ac:dyDescent="0.3">
      <c r="A1117" t="s">
        <v>3916</v>
      </c>
      <c r="B1117" s="17">
        <v>45001</v>
      </c>
      <c r="C1117" t="s">
        <v>3925</v>
      </c>
      <c r="D1117" t="s">
        <v>3926</v>
      </c>
      <c r="E1117" t="s">
        <v>3927</v>
      </c>
      <c r="F1117" t="s">
        <v>3920</v>
      </c>
      <c r="G1117" t="s">
        <v>3921</v>
      </c>
      <c r="H1117" t="s">
        <v>3876</v>
      </c>
      <c r="I1117">
        <v>1394.8</v>
      </c>
      <c r="J1117" s="41">
        <v>1.4500000000000001E-2</v>
      </c>
      <c r="K1117" s="42">
        <v>20.224599999999999</v>
      </c>
      <c r="L1117" s="43">
        <v>1.8629999999999998</v>
      </c>
      <c r="M1117" s="42">
        <v>37.678429799999996</v>
      </c>
      <c r="N1117">
        <v>8</v>
      </c>
      <c r="O1117" s="43">
        <v>56.64</v>
      </c>
      <c r="P1117" s="42">
        <v>51</v>
      </c>
      <c r="Q1117" s="42">
        <v>11</v>
      </c>
      <c r="R1117" s="42">
        <v>13.5</v>
      </c>
    </row>
    <row r="1118" spans="1:18" x14ac:dyDescent="0.3">
      <c r="A1118" t="s">
        <v>3916</v>
      </c>
      <c r="B1118" s="17">
        <v>45002</v>
      </c>
      <c r="C1118" t="s">
        <v>3925</v>
      </c>
      <c r="D1118" t="s">
        <v>3926</v>
      </c>
      <c r="E1118" t="s">
        <v>3927</v>
      </c>
      <c r="F1118" t="s">
        <v>3920</v>
      </c>
      <c r="G1118" t="s">
        <v>3921</v>
      </c>
      <c r="H1118" t="s">
        <v>3876</v>
      </c>
      <c r="I1118">
        <v>1122.4000000000001</v>
      </c>
      <c r="J1118" s="41">
        <v>1.4300000000000002E-2</v>
      </c>
      <c r="K1118" s="42">
        <v>16.050320000000003</v>
      </c>
      <c r="L1118" s="43">
        <v>1.0350000000000001</v>
      </c>
      <c r="M1118" s="42">
        <v>16.612081200000006</v>
      </c>
      <c r="N1118">
        <v>4</v>
      </c>
      <c r="O1118" s="43">
        <v>118.27199999999999</v>
      </c>
      <c r="P1118" s="42">
        <v>77</v>
      </c>
      <c r="Q1118" s="42">
        <v>9</v>
      </c>
      <c r="R1118" s="42">
        <v>10.5</v>
      </c>
    </row>
    <row r="1119" spans="1:18" x14ac:dyDescent="0.3">
      <c r="A1119" t="s">
        <v>3916</v>
      </c>
      <c r="B1119" s="17">
        <v>45003</v>
      </c>
      <c r="C1119" t="s">
        <v>3925</v>
      </c>
      <c r="D1119" t="s">
        <v>3926</v>
      </c>
      <c r="E1119" t="s">
        <v>3927</v>
      </c>
      <c r="F1119" t="s">
        <v>3920</v>
      </c>
      <c r="G1119" t="s">
        <v>3921</v>
      </c>
      <c r="H1119" t="s">
        <v>3876</v>
      </c>
      <c r="I1119">
        <v>1665.2</v>
      </c>
      <c r="J1119" s="41">
        <v>1.4800000000000001E-2</v>
      </c>
      <c r="K1119" s="42">
        <v>24.644960000000001</v>
      </c>
      <c r="L1119" s="43">
        <v>0.71299999999999997</v>
      </c>
      <c r="M1119" s="42">
        <v>17.571856480000001</v>
      </c>
      <c r="N1119">
        <v>4</v>
      </c>
      <c r="O1119" s="43">
        <v>34.56</v>
      </c>
      <c r="P1119" s="42">
        <v>54</v>
      </c>
      <c r="Q1119" s="42">
        <v>12</v>
      </c>
      <c r="R1119" s="42">
        <v>15</v>
      </c>
    </row>
    <row r="1120" spans="1:18" x14ac:dyDescent="0.3">
      <c r="A1120" t="s">
        <v>3916</v>
      </c>
      <c r="B1120" s="17">
        <v>45004</v>
      </c>
      <c r="C1120" t="s">
        <v>3925</v>
      </c>
      <c r="D1120" t="s">
        <v>3926</v>
      </c>
      <c r="E1120" t="s">
        <v>3927</v>
      </c>
      <c r="F1120" t="s">
        <v>3920</v>
      </c>
      <c r="G1120" t="s">
        <v>3921</v>
      </c>
      <c r="H1120" t="s">
        <v>3876</v>
      </c>
      <c r="I1120">
        <v>1523.4</v>
      </c>
      <c r="J1120" s="41">
        <v>1.7000000000000001E-2</v>
      </c>
      <c r="K1120" s="42">
        <v>25.897800000000004</v>
      </c>
      <c r="L1120" s="43">
        <v>2.0585</v>
      </c>
      <c r="M1120" s="42">
        <v>53.310621300000008</v>
      </c>
      <c r="N1120">
        <v>2</v>
      </c>
      <c r="O1120" s="43">
        <v>37.440000000000005</v>
      </c>
      <c r="P1120" s="42">
        <v>70</v>
      </c>
      <c r="Q1120" s="42">
        <v>0</v>
      </c>
      <c r="R1120" s="42">
        <v>9</v>
      </c>
    </row>
    <row r="1121" spans="1:18" x14ac:dyDescent="0.3">
      <c r="A1121" t="s">
        <v>3916</v>
      </c>
      <c r="B1121" s="17">
        <v>45005</v>
      </c>
      <c r="C1121" t="s">
        <v>3925</v>
      </c>
      <c r="D1121" t="s">
        <v>3926</v>
      </c>
      <c r="E1121" t="s">
        <v>3927</v>
      </c>
      <c r="F1121" t="s">
        <v>3920</v>
      </c>
      <c r="G1121" t="s">
        <v>3921</v>
      </c>
      <c r="H1121" t="s">
        <v>3876</v>
      </c>
      <c r="I1121">
        <v>1211.4000000000001</v>
      </c>
      <c r="J1121" s="41">
        <v>1.21E-2</v>
      </c>
      <c r="K1121" s="42">
        <v>14.65794</v>
      </c>
      <c r="L1121" s="43">
        <v>1.6214999999999997</v>
      </c>
      <c r="M1121" s="42">
        <v>23.767849709999997</v>
      </c>
      <c r="N1121">
        <v>8</v>
      </c>
      <c r="O1121" s="43">
        <v>53.76</v>
      </c>
      <c r="P1121" s="42">
        <v>48</v>
      </c>
      <c r="Q1121" s="42">
        <v>10</v>
      </c>
      <c r="R1121" s="42">
        <v>13.5</v>
      </c>
    </row>
    <row r="1122" spans="1:18" x14ac:dyDescent="0.3">
      <c r="A1122" t="s">
        <v>3916</v>
      </c>
      <c r="B1122" s="17">
        <v>45006</v>
      </c>
      <c r="C1122" t="s">
        <v>3925</v>
      </c>
      <c r="D1122" t="s">
        <v>3926</v>
      </c>
      <c r="E1122" t="s">
        <v>3927</v>
      </c>
      <c r="F1122" t="s">
        <v>3920</v>
      </c>
      <c r="G1122" t="s">
        <v>3921</v>
      </c>
      <c r="H1122" t="s">
        <v>3876</v>
      </c>
      <c r="I1122">
        <v>1404.6000000000001</v>
      </c>
      <c r="J1122" s="41">
        <v>1.8800000000000004E-2</v>
      </c>
      <c r="K1122" s="42">
        <v>26.406480000000009</v>
      </c>
      <c r="L1122" s="43">
        <v>1.3224999999999998</v>
      </c>
      <c r="M1122" s="42">
        <v>34.922569800000005</v>
      </c>
      <c r="N1122">
        <v>2</v>
      </c>
      <c r="O1122" s="43">
        <v>255.35999999999996</v>
      </c>
      <c r="P1122" s="42">
        <v>66</v>
      </c>
      <c r="Q1122" s="42">
        <v>7</v>
      </c>
      <c r="R1122" s="42">
        <v>4.5</v>
      </c>
    </row>
    <row r="1123" spans="1:18" x14ac:dyDescent="0.3">
      <c r="A1123" t="s">
        <v>3916</v>
      </c>
      <c r="B1123" s="17">
        <v>45007</v>
      </c>
      <c r="C1123" t="s">
        <v>3925</v>
      </c>
      <c r="D1123" t="s">
        <v>3926</v>
      </c>
      <c r="E1123" t="s">
        <v>3927</v>
      </c>
      <c r="F1123" t="s">
        <v>3920</v>
      </c>
      <c r="G1123" t="s">
        <v>3921</v>
      </c>
      <c r="H1123" t="s">
        <v>3876</v>
      </c>
      <c r="I1123">
        <v>1924.2</v>
      </c>
      <c r="J1123" s="41">
        <v>1.8100000000000002E-2</v>
      </c>
      <c r="K1123" s="42">
        <v>34.828020000000002</v>
      </c>
      <c r="L1123" s="43">
        <v>0.44849999999999995</v>
      </c>
      <c r="M1123" s="42">
        <v>15.620366969999999</v>
      </c>
      <c r="N1123">
        <v>8</v>
      </c>
      <c r="O1123" s="43">
        <v>102.81599999999999</v>
      </c>
      <c r="P1123" s="42">
        <v>75</v>
      </c>
      <c r="Q1123" s="42">
        <v>2</v>
      </c>
      <c r="R1123" s="42">
        <v>9</v>
      </c>
    </row>
    <row r="1124" spans="1:18" x14ac:dyDescent="0.3">
      <c r="A1124" t="s">
        <v>3916</v>
      </c>
      <c r="B1124" s="17">
        <v>45008</v>
      </c>
      <c r="C1124" t="s">
        <v>3925</v>
      </c>
      <c r="D1124" t="s">
        <v>3926</v>
      </c>
      <c r="E1124" t="s">
        <v>3927</v>
      </c>
      <c r="F1124" t="s">
        <v>3920</v>
      </c>
      <c r="G1124" t="s">
        <v>3921</v>
      </c>
      <c r="H1124" t="s">
        <v>3876</v>
      </c>
      <c r="I1124">
        <v>1353.6000000000001</v>
      </c>
      <c r="J1124" s="41">
        <v>1.7800000000000003E-2</v>
      </c>
      <c r="K1124" s="42">
        <v>24.094080000000005</v>
      </c>
      <c r="L1124" s="43">
        <v>1.2879999999999998</v>
      </c>
      <c r="M1124" s="42">
        <v>31.033175040000003</v>
      </c>
      <c r="N1124">
        <v>2</v>
      </c>
      <c r="O1124" s="43">
        <v>174.72</v>
      </c>
      <c r="P1124" s="42">
        <v>47</v>
      </c>
      <c r="Q1124" s="42">
        <v>2</v>
      </c>
      <c r="R1124" s="42">
        <v>3</v>
      </c>
    </row>
    <row r="1125" spans="1:18" x14ac:dyDescent="0.3">
      <c r="A1125" t="s">
        <v>3916</v>
      </c>
      <c r="B1125" s="17">
        <v>45009</v>
      </c>
      <c r="C1125" t="s">
        <v>3925</v>
      </c>
      <c r="D1125" t="s">
        <v>3926</v>
      </c>
      <c r="E1125" t="s">
        <v>3927</v>
      </c>
      <c r="F1125" t="s">
        <v>3920</v>
      </c>
      <c r="G1125" t="s">
        <v>3921</v>
      </c>
      <c r="H1125" t="s">
        <v>3876</v>
      </c>
      <c r="I1125">
        <v>1094.4000000000001</v>
      </c>
      <c r="J1125" s="41">
        <v>1.2999999999999999E-2</v>
      </c>
      <c r="K1125" s="42">
        <v>14.2272</v>
      </c>
      <c r="L1125" s="43">
        <v>1.8055000000000001</v>
      </c>
      <c r="M1125" s="42">
        <v>25.687209600000003</v>
      </c>
      <c r="N1125">
        <v>4</v>
      </c>
      <c r="O1125" s="43">
        <v>68.543999999999997</v>
      </c>
      <c r="P1125" s="42">
        <v>43</v>
      </c>
      <c r="Q1125" s="42">
        <v>12</v>
      </c>
      <c r="R1125" s="42">
        <v>4.5</v>
      </c>
    </row>
    <row r="1126" spans="1:18" x14ac:dyDescent="0.3">
      <c r="A1126" t="s">
        <v>3916</v>
      </c>
      <c r="B1126" s="17">
        <v>45010</v>
      </c>
      <c r="C1126" t="s">
        <v>3925</v>
      </c>
      <c r="D1126" t="s">
        <v>3926</v>
      </c>
      <c r="E1126" t="s">
        <v>3927</v>
      </c>
      <c r="F1126" t="s">
        <v>3920</v>
      </c>
      <c r="G1126" t="s">
        <v>3921</v>
      </c>
      <c r="H1126" t="s">
        <v>3876</v>
      </c>
      <c r="I1126">
        <v>1516.2</v>
      </c>
      <c r="J1126" s="41">
        <v>1.9299999999999998E-2</v>
      </c>
      <c r="K1126" s="42">
        <v>29.262659999999997</v>
      </c>
      <c r="L1126" s="43">
        <v>0.55199999999999982</v>
      </c>
      <c r="M1126" s="42">
        <v>16.152988319999992</v>
      </c>
      <c r="N1126">
        <v>2</v>
      </c>
      <c r="O1126" s="43">
        <v>96.095999999999989</v>
      </c>
      <c r="P1126" s="42">
        <v>74</v>
      </c>
      <c r="Q1126" s="42">
        <v>2</v>
      </c>
      <c r="R1126" s="42">
        <v>6</v>
      </c>
    </row>
    <row r="1127" spans="1:18" x14ac:dyDescent="0.3">
      <c r="A1127" t="s">
        <v>3916</v>
      </c>
      <c r="B1127" s="17">
        <v>45011</v>
      </c>
      <c r="C1127" t="s">
        <v>3925</v>
      </c>
      <c r="D1127" t="s">
        <v>3926</v>
      </c>
      <c r="E1127" t="s">
        <v>3927</v>
      </c>
      <c r="F1127" t="s">
        <v>3920</v>
      </c>
      <c r="G1127" t="s">
        <v>3921</v>
      </c>
      <c r="H1127" t="s">
        <v>3876</v>
      </c>
      <c r="I1127">
        <v>1586.6000000000001</v>
      </c>
      <c r="J1127" s="41">
        <v>1.8700000000000001E-2</v>
      </c>
      <c r="K1127" s="42">
        <v>29.669420000000006</v>
      </c>
      <c r="L1127" s="43">
        <v>1.2304999999999997</v>
      </c>
      <c r="M1127" s="42">
        <v>36.508221309999996</v>
      </c>
      <c r="N1127">
        <v>7</v>
      </c>
      <c r="O1127" s="43">
        <v>20.16</v>
      </c>
      <c r="P1127" s="42">
        <v>46</v>
      </c>
      <c r="Q1127" s="42">
        <v>0</v>
      </c>
      <c r="R1127" s="42">
        <v>7.5</v>
      </c>
    </row>
    <row r="1128" spans="1:18" x14ac:dyDescent="0.3">
      <c r="A1128" t="s">
        <v>3916</v>
      </c>
      <c r="B1128" s="17">
        <v>45012</v>
      </c>
      <c r="C1128" t="s">
        <v>3925</v>
      </c>
      <c r="D1128" t="s">
        <v>3926</v>
      </c>
      <c r="E1128" t="s">
        <v>3927</v>
      </c>
      <c r="F1128" t="s">
        <v>3920</v>
      </c>
      <c r="G1128" t="s">
        <v>3921</v>
      </c>
      <c r="H1128" t="s">
        <v>3876</v>
      </c>
      <c r="I1128">
        <v>1264.4000000000001</v>
      </c>
      <c r="J1128" s="41">
        <v>1.3999999999999999E-2</v>
      </c>
      <c r="K1128" s="42">
        <v>17.701599999999999</v>
      </c>
      <c r="L1128" s="43">
        <v>0.86249999999999993</v>
      </c>
      <c r="M1128" s="42">
        <v>15.267629999999999</v>
      </c>
      <c r="N1128">
        <v>8</v>
      </c>
      <c r="O1128" s="43">
        <v>164.64</v>
      </c>
      <c r="P1128" s="42">
        <v>85</v>
      </c>
      <c r="Q1128" s="42">
        <v>8</v>
      </c>
      <c r="R1128" s="42">
        <v>7.5</v>
      </c>
    </row>
    <row r="1129" spans="1:18" x14ac:dyDescent="0.3">
      <c r="A1129" t="s">
        <v>3916</v>
      </c>
      <c r="B1129" s="17">
        <v>45013</v>
      </c>
      <c r="C1129" t="s">
        <v>3925</v>
      </c>
      <c r="D1129" t="s">
        <v>3926</v>
      </c>
      <c r="E1129" t="s">
        <v>3927</v>
      </c>
      <c r="F1129" t="s">
        <v>3920</v>
      </c>
      <c r="G1129" t="s">
        <v>3921</v>
      </c>
      <c r="H1129" t="s">
        <v>3876</v>
      </c>
      <c r="I1129">
        <v>1153.5999999999999</v>
      </c>
      <c r="J1129" s="41">
        <v>1.03E-2</v>
      </c>
      <c r="K1129" s="42">
        <v>11.882079999999998</v>
      </c>
      <c r="L1129" s="43">
        <v>1.0235000000000001</v>
      </c>
      <c r="M1129" s="42">
        <v>12.16130888</v>
      </c>
      <c r="N1129">
        <v>6</v>
      </c>
      <c r="O1129" s="43">
        <v>88.703999999999994</v>
      </c>
      <c r="P1129" s="42">
        <v>61</v>
      </c>
      <c r="Q1129" s="42">
        <v>2</v>
      </c>
      <c r="R1129" s="42">
        <v>12</v>
      </c>
    </row>
    <row r="1130" spans="1:18" x14ac:dyDescent="0.3">
      <c r="A1130" t="s">
        <v>3916</v>
      </c>
      <c r="B1130" s="17">
        <v>45014</v>
      </c>
      <c r="C1130" t="s">
        <v>3925</v>
      </c>
      <c r="D1130" t="s">
        <v>3926</v>
      </c>
      <c r="E1130" t="s">
        <v>3927</v>
      </c>
      <c r="F1130" t="s">
        <v>3920</v>
      </c>
      <c r="G1130" t="s">
        <v>3921</v>
      </c>
      <c r="H1130" t="s">
        <v>3876</v>
      </c>
      <c r="I1130">
        <v>1635.6000000000001</v>
      </c>
      <c r="J1130" s="41">
        <v>1.04E-2</v>
      </c>
      <c r="K1130" s="42">
        <v>17.01024</v>
      </c>
      <c r="L1130" s="43">
        <v>0.48299999999999993</v>
      </c>
      <c r="M1130" s="42">
        <v>8.2159459199999993</v>
      </c>
      <c r="N1130">
        <v>7</v>
      </c>
      <c r="O1130" s="43">
        <v>120.96</v>
      </c>
      <c r="P1130" s="42">
        <v>61</v>
      </c>
      <c r="Q1130" s="42">
        <v>9</v>
      </c>
      <c r="R1130" s="42">
        <v>3</v>
      </c>
    </row>
    <row r="1131" spans="1:18" x14ac:dyDescent="0.3">
      <c r="A1131" t="s">
        <v>3916</v>
      </c>
      <c r="B1131" s="17">
        <v>45015</v>
      </c>
      <c r="C1131" t="s">
        <v>3925</v>
      </c>
      <c r="D1131" t="s">
        <v>3926</v>
      </c>
      <c r="E1131" t="s">
        <v>3927</v>
      </c>
      <c r="F1131" t="s">
        <v>3920</v>
      </c>
      <c r="G1131" t="s">
        <v>3921</v>
      </c>
      <c r="H1131" t="s">
        <v>3876</v>
      </c>
      <c r="I1131">
        <v>1258.8000000000002</v>
      </c>
      <c r="J1131" s="41">
        <v>1.2400000000000001E-2</v>
      </c>
      <c r="K1131" s="42">
        <v>15.609120000000004</v>
      </c>
      <c r="L1131" s="43">
        <v>1.1844999999999999</v>
      </c>
      <c r="M1131" s="42">
        <v>18.489002640000002</v>
      </c>
      <c r="N1131">
        <v>2</v>
      </c>
      <c r="O1131" s="43">
        <v>15.36</v>
      </c>
      <c r="P1131" s="42">
        <v>48</v>
      </c>
      <c r="Q1131" s="42">
        <v>2</v>
      </c>
      <c r="R1131" s="42">
        <v>13.5</v>
      </c>
    </row>
    <row r="1132" spans="1:18" x14ac:dyDescent="0.3">
      <c r="A1132" t="s">
        <v>3916</v>
      </c>
      <c r="B1132" s="17">
        <v>45016</v>
      </c>
      <c r="C1132" t="s">
        <v>3925</v>
      </c>
      <c r="D1132" t="s">
        <v>3926</v>
      </c>
      <c r="E1132" t="s">
        <v>3927</v>
      </c>
      <c r="F1132" t="s">
        <v>3920</v>
      </c>
      <c r="G1132" t="s">
        <v>3921</v>
      </c>
      <c r="H1132" t="s">
        <v>3876</v>
      </c>
      <c r="I1132">
        <v>1473.2</v>
      </c>
      <c r="J1132" s="41">
        <v>1.7899999999999999E-2</v>
      </c>
      <c r="K1132" s="42">
        <v>26.370280000000001</v>
      </c>
      <c r="L1132" s="43">
        <v>0.51750000000000007</v>
      </c>
      <c r="M1132" s="42">
        <v>13.646619900000003</v>
      </c>
      <c r="N1132">
        <v>8</v>
      </c>
      <c r="O1132" s="43">
        <v>35.520000000000003</v>
      </c>
      <c r="P1132" s="42">
        <v>79</v>
      </c>
      <c r="Q1132" s="42">
        <v>3</v>
      </c>
      <c r="R1132" s="42">
        <v>12</v>
      </c>
    </row>
    <row r="1133" spans="1:18" x14ac:dyDescent="0.3">
      <c r="A1133" t="s">
        <v>3916</v>
      </c>
      <c r="B1133" s="17">
        <v>45017</v>
      </c>
      <c r="C1133" t="s">
        <v>3925</v>
      </c>
      <c r="D1133" t="s">
        <v>3926</v>
      </c>
      <c r="E1133" t="s">
        <v>3927</v>
      </c>
      <c r="F1133" t="s">
        <v>3920</v>
      </c>
      <c r="G1133" t="s">
        <v>3921</v>
      </c>
      <c r="H1133" t="s">
        <v>3876</v>
      </c>
      <c r="I1133">
        <v>1777.6000000000001</v>
      </c>
      <c r="J1133" s="41">
        <v>1.3299999999999999E-2</v>
      </c>
      <c r="K1133" s="42">
        <v>23.64208</v>
      </c>
      <c r="L1133" s="43">
        <v>1.6559999999999999</v>
      </c>
      <c r="M1133" s="42">
        <v>39.151284480000001</v>
      </c>
      <c r="N1133">
        <v>9</v>
      </c>
      <c r="O1133" s="43">
        <v>93.408000000000001</v>
      </c>
      <c r="P1133" s="42">
        <v>73</v>
      </c>
      <c r="Q1133" s="42">
        <v>8</v>
      </c>
      <c r="R1133" s="42">
        <v>9</v>
      </c>
    </row>
    <row r="1134" spans="1:18" x14ac:dyDescent="0.3">
      <c r="A1134" t="s">
        <v>3916</v>
      </c>
      <c r="B1134" s="17">
        <v>45018</v>
      </c>
      <c r="C1134" t="s">
        <v>3925</v>
      </c>
      <c r="D1134" t="s">
        <v>3926</v>
      </c>
      <c r="E1134" t="s">
        <v>3927</v>
      </c>
      <c r="F1134" t="s">
        <v>3920</v>
      </c>
      <c r="G1134" t="s">
        <v>3921</v>
      </c>
      <c r="H1134" t="s">
        <v>3876</v>
      </c>
      <c r="I1134">
        <v>1498</v>
      </c>
      <c r="J1134" s="41">
        <v>1.1800000000000001E-2</v>
      </c>
      <c r="K1134" s="42">
        <v>17.676400000000001</v>
      </c>
      <c r="L1134" s="43">
        <v>0.74749999999999983</v>
      </c>
      <c r="M1134" s="42">
        <v>13.213108999999998</v>
      </c>
      <c r="N1134">
        <v>6</v>
      </c>
      <c r="O1134" s="43">
        <v>26.880000000000003</v>
      </c>
      <c r="P1134" s="42">
        <v>77</v>
      </c>
      <c r="Q1134" s="42">
        <v>8</v>
      </c>
      <c r="R1134" s="42">
        <v>9</v>
      </c>
    </row>
    <row r="1135" spans="1:18" x14ac:dyDescent="0.3">
      <c r="A1135" t="s">
        <v>3916</v>
      </c>
      <c r="B1135" s="17">
        <v>45019</v>
      </c>
      <c r="C1135" t="s">
        <v>3925</v>
      </c>
      <c r="D1135" t="s">
        <v>3926</v>
      </c>
      <c r="E1135" t="s">
        <v>3927</v>
      </c>
      <c r="F1135" t="s">
        <v>3920</v>
      </c>
      <c r="G1135" t="s">
        <v>3921</v>
      </c>
      <c r="H1135" t="s">
        <v>3876</v>
      </c>
      <c r="I1135">
        <v>1168.8</v>
      </c>
      <c r="J1135" s="41">
        <v>2.0199999999999999E-2</v>
      </c>
      <c r="K1135" s="42">
        <v>23.609759999999998</v>
      </c>
      <c r="L1135" s="43">
        <v>0.86249999999999993</v>
      </c>
      <c r="M1135" s="42">
        <v>20.363417999999996</v>
      </c>
      <c r="N1135">
        <v>8</v>
      </c>
      <c r="O1135" s="43">
        <v>119.61599999999999</v>
      </c>
      <c r="P1135" s="42">
        <v>81</v>
      </c>
      <c r="Q1135" s="42">
        <v>2</v>
      </c>
      <c r="R1135" s="42">
        <v>6</v>
      </c>
    </row>
    <row r="1136" spans="1:18" x14ac:dyDescent="0.3">
      <c r="A1136" t="s">
        <v>3916</v>
      </c>
      <c r="B1136" s="17">
        <v>45020</v>
      </c>
      <c r="C1136" t="s">
        <v>3925</v>
      </c>
      <c r="D1136" t="s">
        <v>3926</v>
      </c>
      <c r="E1136" t="s">
        <v>3927</v>
      </c>
      <c r="F1136" t="s">
        <v>3920</v>
      </c>
      <c r="G1136" t="s">
        <v>3921</v>
      </c>
      <c r="H1136" t="s">
        <v>3876</v>
      </c>
      <c r="I1136">
        <v>1553</v>
      </c>
      <c r="J1136" s="41">
        <v>1.0100000000000001E-2</v>
      </c>
      <c r="K1136" s="42">
        <v>15.685300000000002</v>
      </c>
      <c r="L1136" s="43">
        <v>1.7364999999999999</v>
      </c>
      <c r="M1136" s="42">
        <v>27.237523450000001</v>
      </c>
      <c r="N1136">
        <v>4</v>
      </c>
      <c r="O1136" s="43">
        <v>235.2</v>
      </c>
      <c r="P1136" s="42">
        <v>66</v>
      </c>
      <c r="Q1136" s="42">
        <v>2</v>
      </c>
      <c r="R1136" s="42">
        <v>7.5</v>
      </c>
    </row>
    <row r="1137" spans="1:18" x14ac:dyDescent="0.3">
      <c r="A1137" t="s">
        <v>3916</v>
      </c>
      <c r="B1137" s="17">
        <v>45021</v>
      </c>
      <c r="C1137" t="s">
        <v>3925</v>
      </c>
      <c r="D1137" t="s">
        <v>3926</v>
      </c>
      <c r="E1137" t="s">
        <v>3927</v>
      </c>
      <c r="F1137" t="s">
        <v>3920</v>
      </c>
      <c r="G1137" t="s">
        <v>3921</v>
      </c>
      <c r="H1137" t="s">
        <v>3876</v>
      </c>
      <c r="I1137">
        <v>1373.2</v>
      </c>
      <c r="J1137" s="41">
        <v>1.5099999999999999E-2</v>
      </c>
      <c r="K1137" s="42">
        <v>20.735319999999998</v>
      </c>
      <c r="L1137" s="43">
        <v>0.82799999999999996</v>
      </c>
      <c r="M1137" s="42">
        <v>17.168844959999998</v>
      </c>
      <c r="N1137">
        <v>4</v>
      </c>
      <c r="O1137" s="43">
        <v>71.231999999999999</v>
      </c>
      <c r="P1137" s="42">
        <v>56</v>
      </c>
      <c r="Q1137" s="42">
        <v>8</v>
      </c>
      <c r="R1137" s="42">
        <v>12</v>
      </c>
    </row>
    <row r="1138" spans="1:18" x14ac:dyDescent="0.3">
      <c r="A1138" t="s">
        <v>3916</v>
      </c>
      <c r="B1138" s="17">
        <v>45022</v>
      </c>
      <c r="C1138" t="s">
        <v>3925</v>
      </c>
      <c r="D1138" t="s">
        <v>3926</v>
      </c>
      <c r="E1138" t="s">
        <v>3927</v>
      </c>
      <c r="F1138" t="s">
        <v>3920</v>
      </c>
      <c r="G1138" t="s">
        <v>3921</v>
      </c>
      <c r="H1138" t="s">
        <v>3876</v>
      </c>
      <c r="I1138">
        <v>1762.4</v>
      </c>
      <c r="J1138" s="41">
        <v>9.8999999999999991E-3</v>
      </c>
      <c r="K1138" s="42">
        <v>17.447759999999999</v>
      </c>
      <c r="L1138" s="43">
        <v>1.8399999999999996</v>
      </c>
      <c r="M1138" s="42">
        <v>32.103878399999992</v>
      </c>
      <c r="N1138">
        <v>5</v>
      </c>
      <c r="O1138" s="43">
        <v>45.12</v>
      </c>
      <c r="P1138" s="42">
        <v>85</v>
      </c>
      <c r="Q1138" s="42">
        <v>6</v>
      </c>
      <c r="R1138" s="42">
        <v>12</v>
      </c>
    </row>
    <row r="1139" spans="1:18" x14ac:dyDescent="0.3">
      <c r="A1139" t="s">
        <v>3916</v>
      </c>
      <c r="B1139" s="17">
        <v>45023</v>
      </c>
      <c r="C1139" t="s">
        <v>3925</v>
      </c>
      <c r="D1139" t="s">
        <v>3926</v>
      </c>
      <c r="E1139" t="s">
        <v>3927</v>
      </c>
      <c r="F1139" t="s">
        <v>3920</v>
      </c>
      <c r="G1139" t="s">
        <v>3921</v>
      </c>
      <c r="H1139" t="s">
        <v>3876</v>
      </c>
      <c r="I1139">
        <v>1180.4000000000001</v>
      </c>
      <c r="J1139" s="41">
        <v>1.7000000000000001E-2</v>
      </c>
      <c r="K1139" s="42">
        <v>20.066800000000004</v>
      </c>
      <c r="L1139" s="43">
        <v>1.3684999999999998</v>
      </c>
      <c r="M1139" s="42">
        <v>27.461415800000001</v>
      </c>
      <c r="N1139">
        <v>1</v>
      </c>
      <c r="O1139" s="43">
        <v>216.38399999999999</v>
      </c>
      <c r="P1139" s="42">
        <v>68</v>
      </c>
      <c r="Q1139" s="42">
        <v>8</v>
      </c>
      <c r="R1139" s="42">
        <v>13.5</v>
      </c>
    </row>
    <row r="1140" spans="1:18" x14ac:dyDescent="0.3">
      <c r="A1140" t="s">
        <v>3916</v>
      </c>
      <c r="B1140" s="17">
        <v>45024</v>
      </c>
      <c r="C1140" t="s">
        <v>3925</v>
      </c>
      <c r="D1140" t="s">
        <v>3926</v>
      </c>
      <c r="E1140" t="s">
        <v>3927</v>
      </c>
      <c r="F1140" t="s">
        <v>3920</v>
      </c>
      <c r="G1140" t="s">
        <v>3921</v>
      </c>
      <c r="H1140" t="s">
        <v>3876</v>
      </c>
      <c r="I1140">
        <v>1437.4</v>
      </c>
      <c r="J1140" s="41">
        <v>1.5800000000000002E-2</v>
      </c>
      <c r="K1140" s="42">
        <v>22.710920000000005</v>
      </c>
      <c r="L1140" s="43">
        <v>1.863</v>
      </c>
      <c r="M1140" s="42">
        <v>42.310443960000008</v>
      </c>
      <c r="N1140">
        <v>5</v>
      </c>
      <c r="O1140" s="43">
        <v>83.327999999999989</v>
      </c>
      <c r="P1140" s="42">
        <v>59</v>
      </c>
      <c r="Q1140" s="42">
        <v>1</v>
      </c>
      <c r="R1140" s="42">
        <v>15</v>
      </c>
    </row>
    <row r="1141" spans="1:18" x14ac:dyDescent="0.3">
      <c r="A1141" t="s">
        <v>3916</v>
      </c>
      <c r="B1141" s="17">
        <v>45025</v>
      </c>
      <c r="C1141" t="s">
        <v>3925</v>
      </c>
      <c r="D1141" t="s">
        <v>3926</v>
      </c>
      <c r="E1141" t="s">
        <v>3927</v>
      </c>
      <c r="F1141" t="s">
        <v>3920</v>
      </c>
      <c r="G1141" t="s">
        <v>3921</v>
      </c>
      <c r="H1141" t="s">
        <v>3876</v>
      </c>
      <c r="I1141">
        <v>1735</v>
      </c>
      <c r="J1141" s="41">
        <v>1.55E-2</v>
      </c>
      <c r="K1141" s="42">
        <v>26.892499999999998</v>
      </c>
      <c r="L1141" s="43">
        <v>1.8514999999999999</v>
      </c>
      <c r="M1141" s="42">
        <v>49.791463749999991</v>
      </c>
      <c r="N1141">
        <v>8</v>
      </c>
      <c r="O1141" s="43">
        <v>7.68</v>
      </c>
      <c r="P1141" s="42">
        <v>88</v>
      </c>
      <c r="Q1141" s="42">
        <v>11</v>
      </c>
      <c r="R1141" s="42">
        <v>7.5</v>
      </c>
    </row>
    <row r="1142" spans="1:18" x14ac:dyDescent="0.3">
      <c r="A1142" t="s">
        <v>3916</v>
      </c>
      <c r="B1142" s="17">
        <v>45026</v>
      </c>
      <c r="C1142" t="s">
        <v>3925</v>
      </c>
      <c r="D1142" t="s">
        <v>3926</v>
      </c>
      <c r="E1142" t="s">
        <v>3927</v>
      </c>
      <c r="F1142" t="s">
        <v>3920</v>
      </c>
      <c r="G1142" t="s">
        <v>3921</v>
      </c>
      <c r="H1142" t="s">
        <v>3876</v>
      </c>
      <c r="I1142">
        <v>1513.6000000000001</v>
      </c>
      <c r="J1142" s="41">
        <v>1.6E-2</v>
      </c>
      <c r="K1142" s="42">
        <v>24.217600000000004</v>
      </c>
      <c r="L1142" s="43">
        <v>1.8284999999999998</v>
      </c>
      <c r="M1142" s="42">
        <v>44.281881600000006</v>
      </c>
      <c r="N1142">
        <v>4</v>
      </c>
      <c r="O1142" s="43">
        <v>43.68</v>
      </c>
      <c r="P1142" s="42">
        <v>64</v>
      </c>
      <c r="Q1142" s="42">
        <v>8</v>
      </c>
      <c r="R1142" s="42">
        <v>18</v>
      </c>
    </row>
    <row r="1143" spans="1:18" x14ac:dyDescent="0.3">
      <c r="A1143" t="s">
        <v>3916</v>
      </c>
      <c r="B1143" s="17">
        <v>45027</v>
      </c>
      <c r="C1143" t="s">
        <v>3925</v>
      </c>
      <c r="D1143" t="s">
        <v>3926</v>
      </c>
      <c r="E1143" t="s">
        <v>3927</v>
      </c>
      <c r="F1143" t="s">
        <v>3920</v>
      </c>
      <c r="G1143" t="s">
        <v>3921</v>
      </c>
      <c r="H1143" t="s">
        <v>3876</v>
      </c>
      <c r="I1143">
        <v>1319.8</v>
      </c>
      <c r="J1143" s="41">
        <v>1.7000000000000001E-2</v>
      </c>
      <c r="K1143" s="42">
        <v>22.436600000000002</v>
      </c>
      <c r="L1143" s="43">
        <v>1.702</v>
      </c>
      <c r="M1143" s="42">
        <v>38.1870932</v>
      </c>
      <c r="N1143">
        <v>5</v>
      </c>
      <c r="O1143" s="43">
        <v>20.16</v>
      </c>
      <c r="P1143" s="42">
        <v>40</v>
      </c>
      <c r="Q1143" s="42">
        <v>13</v>
      </c>
      <c r="R1143" s="42">
        <v>15</v>
      </c>
    </row>
    <row r="1144" spans="1:18" x14ac:dyDescent="0.3">
      <c r="A1144" t="s">
        <v>3916</v>
      </c>
      <c r="B1144" s="17">
        <v>45028</v>
      </c>
      <c r="C1144" t="s">
        <v>3925</v>
      </c>
      <c r="D1144" t="s">
        <v>3926</v>
      </c>
      <c r="E1144" t="s">
        <v>3927</v>
      </c>
      <c r="F1144" t="s">
        <v>3920</v>
      </c>
      <c r="G1144" t="s">
        <v>3921</v>
      </c>
      <c r="H1144" t="s">
        <v>3876</v>
      </c>
      <c r="I1144">
        <v>1449.4</v>
      </c>
      <c r="J1144" s="41">
        <v>1.2700000000000003E-2</v>
      </c>
      <c r="K1144" s="42">
        <v>18.407380000000007</v>
      </c>
      <c r="L1144" s="43">
        <v>0.51750000000000007</v>
      </c>
      <c r="M1144" s="42">
        <v>9.5258191500000056</v>
      </c>
      <c r="N1144">
        <v>4</v>
      </c>
      <c r="O1144" s="43">
        <v>83.327999999999989</v>
      </c>
      <c r="P1144" s="42">
        <v>54</v>
      </c>
      <c r="Q1144" s="42">
        <v>1</v>
      </c>
      <c r="R1144" s="42">
        <v>15</v>
      </c>
    </row>
    <row r="1145" spans="1:18" x14ac:dyDescent="0.3">
      <c r="A1145" t="s">
        <v>3916</v>
      </c>
      <c r="B1145" s="17">
        <v>45029</v>
      </c>
      <c r="C1145" t="s">
        <v>3925</v>
      </c>
      <c r="D1145" t="s">
        <v>3926</v>
      </c>
      <c r="E1145" t="s">
        <v>3927</v>
      </c>
      <c r="F1145" t="s">
        <v>3920</v>
      </c>
      <c r="G1145" t="s">
        <v>3921</v>
      </c>
      <c r="H1145" t="s">
        <v>3876</v>
      </c>
      <c r="I1145">
        <v>1263.2</v>
      </c>
      <c r="J1145" s="41">
        <v>1.2299999999999998E-2</v>
      </c>
      <c r="K1145" s="42">
        <v>15.537359999999998</v>
      </c>
      <c r="L1145" s="43">
        <v>0.95450000000000002</v>
      </c>
      <c r="M1145" s="42">
        <v>14.830410119999998</v>
      </c>
      <c r="N1145">
        <v>7</v>
      </c>
      <c r="O1145" s="43">
        <v>44.160000000000004</v>
      </c>
      <c r="P1145" s="42">
        <v>75</v>
      </c>
      <c r="Q1145" s="42">
        <v>2</v>
      </c>
      <c r="R1145" s="42">
        <v>12</v>
      </c>
    </row>
    <row r="1146" spans="1:18" x14ac:dyDescent="0.3">
      <c r="A1146" t="s">
        <v>3916</v>
      </c>
      <c r="B1146" s="17">
        <v>45030</v>
      </c>
      <c r="C1146" t="s">
        <v>3925</v>
      </c>
      <c r="D1146" t="s">
        <v>3926</v>
      </c>
      <c r="E1146" t="s">
        <v>3927</v>
      </c>
      <c r="F1146" t="s">
        <v>3920</v>
      </c>
      <c r="G1146" t="s">
        <v>3921</v>
      </c>
      <c r="H1146" t="s">
        <v>3876</v>
      </c>
      <c r="I1146">
        <v>1252.5999999999999</v>
      </c>
      <c r="J1146" s="41">
        <v>1.5099999999999999E-2</v>
      </c>
      <c r="K1146" s="42">
        <v>18.914259999999999</v>
      </c>
      <c r="L1146" s="43">
        <v>0.93149999999999999</v>
      </c>
      <c r="M1146" s="42">
        <v>17.618633189999997</v>
      </c>
      <c r="N1146">
        <v>3</v>
      </c>
      <c r="O1146" s="43">
        <v>132.38400000000001</v>
      </c>
      <c r="P1146" s="42">
        <v>76</v>
      </c>
      <c r="Q1146" s="42">
        <v>12</v>
      </c>
      <c r="R1146" s="42">
        <v>9</v>
      </c>
    </row>
    <row r="1147" spans="1:18" x14ac:dyDescent="0.3">
      <c r="A1147" t="s">
        <v>3916</v>
      </c>
      <c r="B1147" s="17">
        <v>45031</v>
      </c>
      <c r="C1147" t="s">
        <v>3925</v>
      </c>
      <c r="D1147" t="s">
        <v>3926</v>
      </c>
      <c r="E1147" t="s">
        <v>3927</v>
      </c>
      <c r="F1147" t="s">
        <v>3920</v>
      </c>
      <c r="G1147" t="s">
        <v>3921</v>
      </c>
      <c r="H1147" t="s">
        <v>3876</v>
      </c>
      <c r="I1147">
        <v>1309.2</v>
      </c>
      <c r="J1147" s="41">
        <v>1.7899999999999999E-2</v>
      </c>
      <c r="K1147" s="42">
        <v>23.43468</v>
      </c>
      <c r="L1147" s="43">
        <v>0.65549999999999975</v>
      </c>
      <c r="M1147" s="42">
        <v>15.361432739999994</v>
      </c>
      <c r="N1147">
        <v>5</v>
      </c>
      <c r="O1147" s="43">
        <v>20.16</v>
      </c>
      <c r="P1147" s="42">
        <v>36</v>
      </c>
      <c r="Q1147" s="42">
        <v>6</v>
      </c>
      <c r="R1147" s="42">
        <v>7.5</v>
      </c>
    </row>
    <row r="1148" spans="1:18" x14ac:dyDescent="0.3">
      <c r="A1148" t="s">
        <v>3916</v>
      </c>
      <c r="B1148" s="17">
        <v>45032</v>
      </c>
      <c r="C1148" t="s">
        <v>3925</v>
      </c>
      <c r="D1148" t="s">
        <v>3926</v>
      </c>
      <c r="E1148" t="s">
        <v>3927</v>
      </c>
      <c r="F1148" t="s">
        <v>3920</v>
      </c>
      <c r="G1148" t="s">
        <v>3921</v>
      </c>
      <c r="H1148" t="s">
        <v>3876</v>
      </c>
      <c r="I1148">
        <v>1613.8000000000002</v>
      </c>
      <c r="J1148" s="41">
        <v>1.8699999999999998E-2</v>
      </c>
      <c r="K1148" s="42">
        <v>30.178059999999999</v>
      </c>
      <c r="L1148" s="43">
        <v>0.90849999999999997</v>
      </c>
      <c r="M1148" s="42">
        <v>27.41676751</v>
      </c>
      <c r="N1148">
        <v>6</v>
      </c>
      <c r="O1148" s="43">
        <v>135.744</v>
      </c>
      <c r="P1148" s="42">
        <v>89</v>
      </c>
      <c r="Q1148" s="42">
        <v>12</v>
      </c>
      <c r="R1148" s="42">
        <v>13.5</v>
      </c>
    </row>
    <row r="1149" spans="1:18" x14ac:dyDescent="0.3">
      <c r="A1149" t="s">
        <v>3916</v>
      </c>
      <c r="B1149" s="17">
        <v>45033</v>
      </c>
      <c r="C1149" t="s">
        <v>3925</v>
      </c>
      <c r="D1149" t="s">
        <v>3926</v>
      </c>
      <c r="E1149" t="s">
        <v>3927</v>
      </c>
      <c r="F1149" t="s">
        <v>3920</v>
      </c>
      <c r="G1149" t="s">
        <v>3921</v>
      </c>
      <c r="H1149" t="s">
        <v>3876</v>
      </c>
      <c r="I1149">
        <v>1652.8000000000002</v>
      </c>
      <c r="J1149" s="41">
        <v>1.8000000000000002E-2</v>
      </c>
      <c r="K1149" s="42">
        <v>29.750400000000006</v>
      </c>
      <c r="L1149" s="43">
        <v>1.9204999999999999</v>
      </c>
      <c r="M1149" s="42">
        <v>57.135643200000011</v>
      </c>
      <c r="N1149">
        <v>5</v>
      </c>
      <c r="O1149" s="43">
        <v>48.384</v>
      </c>
      <c r="P1149" s="42">
        <v>50</v>
      </c>
      <c r="Q1149" s="42">
        <v>5</v>
      </c>
      <c r="R1149" s="42">
        <v>13.5</v>
      </c>
    </row>
    <row r="1150" spans="1:18" x14ac:dyDescent="0.3">
      <c r="A1150" t="s">
        <v>3916</v>
      </c>
      <c r="B1150" s="17">
        <v>45034</v>
      </c>
      <c r="C1150" t="s">
        <v>3925</v>
      </c>
      <c r="D1150" t="s">
        <v>3926</v>
      </c>
      <c r="E1150" t="s">
        <v>3927</v>
      </c>
      <c r="F1150" t="s">
        <v>3920</v>
      </c>
      <c r="G1150" t="s">
        <v>3921</v>
      </c>
      <c r="H1150" t="s">
        <v>3876</v>
      </c>
      <c r="I1150">
        <v>1547.2</v>
      </c>
      <c r="J1150" s="41">
        <v>1.3100000000000001E-2</v>
      </c>
      <c r="K1150" s="42">
        <v>20.268320000000003</v>
      </c>
      <c r="L1150" s="43">
        <v>1.3455000000000001</v>
      </c>
      <c r="M1150" s="42">
        <v>27.271024560000008</v>
      </c>
      <c r="N1150">
        <v>5</v>
      </c>
      <c r="O1150" s="43">
        <v>108.19199999999999</v>
      </c>
      <c r="P1150" s="42">
        <v>96</v>
      </c>
      <c r="Q1150" s="42">
        <v>8</v>
      </c>
      <c r="R1150" s="42">
        <v>4.5</v>
      </c>
    </row>
    <row r="1151" spans="1:18" x14ac:dyDescent="0.3">
      <c r="A1151" t="s">
        <v>3916</v>
      </c>
      <c r="B1151" s="17">
        <v>45035</v>
      </c>
      <c r="C1151" t="s">
        <v>3925</v>
      </c>
      <c r="D1151" t="s">
        <v>3926</v>
      </c>
      <c r="E1151" t="s">
        <v>3927</v>
      </c>
      <c r="F1151" t="s">
        <v>3920</v>
      </c>
      <c r="G1151" t="s">
        <v>3921</v>
      </c>
      <c r="H1151" t="s">
        <v>3876</v>
      </c>
      <c r="I1151">
        <v>1077.5999999999999</v>
      </c>
      <c r="J1151" s="41">
        <v>1.06E-2</v>
      </c>
      <c r="K1151" s="42">
        <v>11.422559999999999</v>
      </c>
      <c r="L1151" s="43">
        <v>1.5409999999999999</v>
      </c>
      <c r="M1151" s="42">
        <v>17.602164959999996</v>
      </c>
      <c r="N1151">
        <v>3</v>
      </c>
      <c r="O1151" s="43">
        <v>135.072</v>
      </c>
      <c r="P1151" s="42">
        <v>85</v>
      </c>
      <c r="Q1151" s="42">
        <v>7</v>
      </c>
      <c r="R1151" s="42">
        <v>10.5</v>
      </c>
    </row>
    <row r="1152" spans="1:18" x14ac:dyDescent="0.3">
      <c r="A1152" t="s">
        <v>3916</v>
      </c>
      <c r="B1152" s="17">
        <v>45036</v>
      </c>
      <c r="C1152" t="s">
        <v>3925</v>
      </c>
      <c r="D1152" t="s">
        <v>3926</v>
      </c>
      <c r="E1152" t="s">
        <v>3927</v>
      </c>
      <c r="F1152" t="s">
        <v>3920</v>
      </c>
      <c r="G1152" t="s">
        <v>3921</v>
      </c>
      <c r="H1152" t="s">
        <v>3876</v>
      </c>
      <c r="I1152">
        <v>1535.2</v>
      </c>
      <c r="J1152" s="41">
        <v>1.5699999999999999E-2</v>
      </c>
      <c r="K1152" s="42">
        <v>24.102639999999997</v>
      </c>
      <c r="L1152" s="43">
        <v>1.863</v>
      </c>
      <c r="M1152" s="42">
        <v>44.903218319999993</v>
      </c>
      <c r="N1152">
        <v>6</v>
      </c>
      <c r="O1152" s="43">
        <v>281.56799999999998</v>
      </c>
      <c r="P1152" s="42">
        <v>89</v>
      </c>
      <c r="Q1152" s="42">
        <v>12</v>
      </c>
      <c r="R1152" s="42">
        <v>7.5</v>
      </c>
    </row>
    <row r="1153" spans="1:18" x14ac:dyDescent="0.3">
      <c r="A1153" t="s">
        <v>3916</v>
      </c>
      <c r="B1153" s="17">
        <v>45037</v>
      </c>
      <c r="C1153" t="s">
        <v>3925</v>
      </c>
      <c r="D1153" t="s">
        <v>3926</v>
      </c>
      <c r="E1153" t="s">
        <v>3927</v>
      </c>
      <c r="F1153" t="s">
        <v>3920</v>
      </c>
      <c r="G1153" t="s">
        <v>3921</v>
      </c>
      <c r="H1153" t="s">
        <v>3876</v>
      </c>
      <c r="I1153">
        <v>1223.8</v>
      </c>
      <c r="J1153" s="41">
        <v>1.2799999999999999E-2</v>
      </c>
      <c r="K1153" s="42">
        <v>15.664639999999999</v>
      </c>
      <c r="L1153" s="43">
        <v>1.8399999999999999</v>
      </c>
      <c r="M1153" s="42">
        <v>28.822937599999996</v>
      </c>
      <c r="N1153">
        <v>7</v>
      </c>
      <c r="O1153" s="43">
        <v>170.68800000000002</v>
      </c>
      <c r="P1153" s="42">
        <v>72</v>
      </c>
      <c r="Q1153" s="42">
        <v>3</v>
      </c>
      <c r="R1153" s="42">
        <v>10.5</v>
      </c>
    </row>
    <row r="1154" spans="1:18" x14ac:dyDescent="0.3">
      <c r="A1154" t="s">
        <v>3916</v>
      </c>
      <c r="B1154" s="17">
        <v>45038</v>
      </c>
      <c r="C1154" t="s">
        <v>3925</v>
      </c>
      <c r="D1154" t="s">
        <v>3926</v>
      </c>
      <c r="E1154" t="s">
        <v>3927</v>
      </c>
      <c r="F1154" t="s">
        <v>3920</v>
      </c>
      <c r="G1154" t="s">
        <v>3921</v>
      </c>
      <c r="H1154" t="s">
        <v>3876</v>
      </c>
      <c r="I1154">
        <v>1237.4000000000001</v>
      </c>
      <c r="J1154" s="41">
        <v>1.5300000000000001E-2</v>
      </c>
      <c r="K1154" s="42">
        <v>18.932220000000004</v>
      </c>
      <c r="L1154" s="43">
        <v>0.87399999999999989</v>
      </c>
      <c r="M1154" s="42">
        <v>16.546760280000001</v>
      </c>
      <c r="N1154">
        <v>0</v>
      </c>
      <c r="O1154" s="43">
        <v>96.095999999999989</v>
      </c>
      <c r="P1154" s="42">
        <v>67</v>
      </c>
      <c r="Q1154" s="42">
        <v>6</v>
      </c>
      <c r="R1154" s="42">
        <v>4.5</v>
      </c>
    </row>
    <row r="1155" spans="1:18" x14ac:dyDescent="0.3">
      <c r="A1155" t="s">
        <v>3916</v>
      </c>
      <c r="B1155" s="17">
        <v>45039</v>
      </c>
      <c r="C1155" t="s">
        <v>3925</v>
      </c>
      <c r="D1155" t="s">
        <v>3926</v>
      </c>
      <c r="E1155" t="s">
        <v>3927</v>
      </c>
      <c r="F1155" t="s">
        <v>3920</v>
      </c>
      <c r="G1155" t="s">
        <v>3921</v>
      </c>
      <c r="H1155" t="s">
        <v>3876</v>
      </c>
      <c r="I1155">
        <v>1219.4000000000001</v>
      </c>
      <c r="J1155" s="41">
        <v>1.4499999999999999E-2</v>
      </c>
      <c r="K1155" s="42">
        <v>17.6813</v>
      </c>
      <c r="L1155" s="43">
        <v>1.9435</v>
      </c>
      <c r="M1155" s="42">
        <v>34.36360655</v>
      </c>
      <c r="N1155">
        <v>0</v>
      </c>
      <c r="O1155" s="43">
        <v>273.50399999999996</v>
      </c>
      <c r="P1155" s="42">
        <v>90</v>
      </c>
      <c r="Q1155" s="42">
        <v>8</v>
      </c>
      <c r="R1155" s="42">
        <v>3</v>
      </c>
    </row>
    <row r="1156" spans="1:18" x14ac:dyDescent="0.3">
      <c r="A1156" t="s">
        <v>3916</v>
      </c>
      <c r="B1156" s="17">
        <v>45040</v>
      </c>
      <c r="C1156" t="s">
        <v>3925</v>
      </c>
      <c r="D1156" t="s">
        <v>3926</v>
      </c>
      <c r="E1156" t="s">
        <v>3927</v>
      </c>
      <c r="F1156" t="s">
        <v>3920</v>
      </c>
      <c r="G1156" t="s">
        <v>3921</v>
      </c>
      <c r="H1156" t="s">
        <v>3876</v>
      </c>
      <c r="I1156">
        <v>994.2</v>
      </c>
      <c r="J1156" s="41">
        <v>1.3399999999999999E-2</v>
      </c>
      <c r="K1156" s="42">
        <v>13.322279999999999</v>
      </c>
      <c r="L1156" s="43">
        <v>1.0349999999999999</v>
      </c>
      <c r="M1156" s="42">
        <v>13.788559799999998</v>
      </c>
      <c r="N1156">
        <v>6</v>
      </c>
      <c r="O1156" s="43">
        <v>155.232</v>
      </c>
      <c r="P1156" s="42">
        <v>85</v>
      </c>
      <c r="Q1156" s="42">
        <v>16</v>
      </c>
      <c r="R1156" s="42">
        <v>18</v>
      </c>
    </row>
    <row r="1157" spans="1:18" x14ac:dyDescent="0.3">
      <c r="A1157" t="s">
        <v>3916</v>
      </c>
      <c r="B1157" s="17">
        <v>45041</v>
      </c>
      <c r="C1157" t="s">
        <v>3925</v>
      </c>
      <c r="D1157" t="s">
        <v>3926</v>
      </c>
      <c r="E1157" t="s">
        <v>3927</v>
      </c>
      <c r="F1157" t="s">
        <v>3920</v>
      </c>
      <c r="G1157" t="s">
        <v>3921</v>
      </c>
      <c r="H1157" t="s">
        <v>3876</v>
      </c>
      <c r="I1157">
        <v>1922.2</v>
      </c>
      <c r="J1157" s="41">
        <v>1.2299999999999998E-2</v>
      </c>
      <c r="K1157" s="42">
        <v>23.643059999999998</v>
      </c>
      <c r="L1157" s="43">
        <v>0.66699999999999993</v>
      </c>
      <c r="M1157" s="42">
        <v>15.769921019999996</v>
      </c>
      <c r="N1157">
        <v>5</v>
      </c>
      <c r="O1157" s="43">
        <v>147.83999999999997</v>
      </c>
      <c r="P1157" s="42">
        <v>99</v>
      </c>
      <c r="Q1157" s="42">
        <v>3</v>
      </c>
      <c r="R1157" s="42">
        <v>6</v>
      </c>
    </row>
    <row r="1158" spans="1:18" x14ac:dyDescent="0.3">
      <c r="A1158" t="s">
        <v>3916</v>
      </c>
      <c r="B1158" s="17">
        <v>45042</v>
      </c>
      <c r="C1158" t="s">
        <v>3925</v>
      </c>
      <c r="D1158" t="s">
        <v>3926</v>
      </c>
      <c r="E1158" t="s">
        <v>3927</v>
      </c>
      <c r="F1158" t="s">
        <v>3920</v>
      </c>
      <c r="G1158" t="s">
        <v>3921</v>
      </c>
      <c r="H1158" t="s">
        <v>3876</v>
      </c>
      <c r="I1158">
        <v>1536.4</v>
      </c>
      <c r="J1158" s="41">
        <v>1.2400000000000001E-2</v>
      </c>
      <c r="K1158" s="42">
        <v>19.051360000000003</v>
      </c>
      <c r="L1158" s="43">
        <v>0.55199999999999982</v>
      </c>
      <c r="M1158" s="42">
        <v>10.516350719999998</v>
      </c>
      <c r="N1158">
        <v>4</v>
      </c>
      <c r="O1158" s="43">
        <v>98.112000000000009</v>
      </c>
      <c r="P1158" s="42">
        <v>52</v>
      </c>
      <c r="Q1158" s="42">
        <v>10</v>
      </c>
      <c r="R1158" s="42">
        <v>7.5</v>
      </c>
    </row>
    <row r="1159" spans="1:18" x14ac:dyDescent="0.3">
      <c r="A1159" t="s">
        <v>3916</v>
      </c>
      <c r="B1159" s="17">
        <v>45043</v>
      </c>
      <c r="C1159" t="s">
        <v>3925</v>
      </c>
      <c r="D1159" t="s">
        <v>3926</v>
      </c>
      <c r="E1159" t="s">
        <v>3927</v>
      </c>
      <c r="F1159" t="s">
        <v>3920</v>
      </c>
      <c r="G1159" t="s">
        <v>3921</v>
      </c>
      <c r="H1159" t="s">
        <v>3876</v>
      </c>
      <c r="I1159">
        <v>1440.8000000000002</v>
      </c>
      <c r="J1159" s="41">
        <v>1.7899999999999999E-2</v>
      </c>
      <c r="K1159" s="42">
        <v>25.790320000000001</v>
      </c>
      <c r="L1159" s="43">
        <v>1.8629999999999998</v>
      </c>
      <c r="M1159" s="42">
        <v>48.047366159999996</v>
      </c>
      <c r="N1159">
        <v>5</v>
      </c>
      <c r="O1159" s="43">
        <v>231.16799999999998</v>
      </c>
      <c r="P1159" s="42">
        <v>60</v>
      </c>
      <c r="Q1159" s="42">
        <v>2</v>
      </c>
      <c r="R1159" s="42">
        <v>13.5</v>
      </c>
    </row>
    <row r="1160" spans="1:18" x14ac:dyDescent="0.3">
      <c r="A1160" t="s">
        <v>3916</v>
      </c>
      <c r="B1160" s="17">
        <v>45044</v>
      </c>
      <c r="C1160" t="s">
        <v>3925</v>
      </c>
      <c r="D1160" t="s">
        <v>3926</v>
      </c>
      <c r="E1160" t="s">
        <v>3927</v>
      </c>
      <c r="F1160" t="s">
        <v>3920</v>
      </c>
      <c r="G1160" t="s">
        <v>3921</v>
      </c>
      <c r="H1160" t="s">
        <v>3876</v>
      </c>
      <c r="I1160">
        <v>949.6</v>
      </c>
      <c r="J1160" s="41">
        <v>1.6799999999999999E-2</v>
      </c>
      <c r="K1160" s="42">
        <v>15.953279999999999</v>
      </c>
      <c r="L1160" s="43">
        <v>0.81649999999999989</v>
      </c>
      <c r="M1160" s="42">
        <v>13.025853119999997</v>
      </c>
      <c r="N1160">
        <v>3</v>
      </c>
      <c r="O1160" s="43">
        <v>115.58399999999999</v>
      </c>
      <c r="P1160" s="42">
        <v>83</v>
      </c>
      <c r="Q1160" s="42">
        <v>13</v>
      </c>
      <c r="R1160" s="42">
        <v>13.5</v>
      </c>
    </row>
    <row r="1161" spans="1:18" x14ac:dyDescent="0.3">
      <c r="A1161" t="s">
        <v>3916</v>
      </c>
      <c r="B1161" s="17">
        <v>45045</v>
      </c>
      <c r="C1161" t="s">
        <v>3925</v>
      </c>
      <c r="D1161" t="s">
        <v>3926</v>
      </c>
      <c r="E1161" t="s">
        <v>3927</v>
      </c>
      <c r="F1161" t="s">
        <v>3920</v>
      </c>
      <c r="G1161" t="s">
        <v>3921</v>
      </c>
      <c r="H1161" t="s">
        <v>3876</v>
      </c>
      <c r="I1161">
        <v>1523.4</v>
      </c>
      <c r="J1161" s="41">
        <v>1.5899999999999997E-2</v>
      </c>
      <c r="K1161" s="42">
        <v>24.222059999999999</v>
      </c>
      <c r="L1161" s="43">
        <v>2.1619999999999999</v>
      </c>
      <c r="M1161" s="42">
        <v>52.368093719999997</v>
      </c>
      <c r="N1161">
        <v>5</v>
      </c>
      <c r="O1161" s="43">
        <v>229.15200000000002</v>
      </c>
      <c r="P1161" s="42">
        <v>77</v>
      </c>
      <c r="Q1161" s="42">
        <v>12</v>
      </c>
      <c r="R1161" s="42">
        <v>9</v>
      </c>
    </row>
    <row r="1162" spans="1:18" x14ac:dyDescent="0.3">
      <c r="A1162" t="s">
        <v>3916</v>
      </c>
      <c r="B1162" s="17">
        <v>45046</v>
      </c>
      <c r="C1162" t="s">
        <v>3925</v>
      </c>
      <c r="D1162" t="s">
        <v>3926</v>
      </c>
      <c r="E1162" t="s">
        <v>3927</v>
      </c>
      <c r="F1162" t="s">
        <v>3920</v>
      </c>
      <c r="G1162" t="s">
        <v>3921</v>
      </c>
      <c r="H1162" t="s">
        <v>3876</v>
      </c>
      <c r="I1162">
        <v>1487</v>
      </c>
      <c r="J1162" s="41">
        <v>1.9499999999999997E-2</v>
      </c>
      <c r="K1162" s="42">
        <v>28.996499999999994</v>
      </c>
      <c r="L1162" s="43">
        <v>2.2424999999999997</v>
      </c>
      <c r="M1162" s="42">
        <v>65.024651249999977</v>
      </c>
      <c r="N1162">
        <v>1</v>
      </c>
      <c r="O1162" s="43">
        <v>135.072</v>
      </c>
      <c r="P1162" s="42">
        <v>99</v>
      </c>
      <c r="Q1162" s="42">
        <v>10</v>
      </c>
      <c r="R1162" s="42">
        <v>6</v>
      </c>
    </row>
    <row r="1163" spans="1:18" x14ac:dyDescent="0.3">
      <c r="A1163" t="s">
        <v>3916</v>
      </c>
      <c r="B1163" s="17">
        <v>45047</v>
      </c>
      <c r="C1163" t="s">
        <v>3925</v>
      </c>
      <c r="D1163" t="s">
        <v>3926</v>
      </c>
      <c r="E1163" t="s">
        <v>3927</v>
      </c>
      <c r="F1163" t="s">
        <v>3920</v>
      </c>
      <c r="G1163" t="s">
        <v>3921</v>
      </c>
      <c r="H1163" t="s">
        <v>3876</v>
      </c>
      <c r="I1163">
        <v>1647.4</v>
      </c>
      <c r="J1163" s="41">
        <v>1.49E-2</v>
      </c>
      <c r="K1163" s="42">
        <v>24.54626</v>
      </c>
      <c r="L1163" s="43">
        <v>1.38</v>
      </c>
      <c r="M1163" s="42">
        <v>33.873838799999994</v>
      </c>
      <c r="N1163">
        <v>7</v>
      </c>
      <c r="O1163" s="43">
        <v>125.66399999999997</v>
      </c>
      <c r="P1163" s="42">
        <v>59</v>
      </c>
      <c r="Q1163" s="42">
        <v>6</v>
      </c>
      <c r="R1163" s="42">
        <v>6</v>
      </c>
    </row>
    <row r="1164" spans="1:18" x14ac:dyDescent="0.3">
      <c r="A1164" t="s">
        <v>3916</v>
      </c>
      <c r="B1164" s="17">
        <v>45048</v>
      </c>
      <c r="C1164" t="s">
        <v>3925</v>
      </c>
      <c r="D1164" t="s">
        <v>3926</v>
      </c>
      <c r="E1164" t="s">
        <v>3927</v>
      </c>
      <c r="F1164" t="s">
        <v>3920</v>
      </c>
      <c r="G1164" t="s">
        <v>3921</v>
      </c>
      <c r="H1164" t="s">
        <v>3876</v>
      </c>
      <c r="I1164">
        <v>1395.2</v>
      </c>
      <c r="J1164" s="41">
        <v>1.43E-2</v>
      </c>
      <c r="K1164" s="42">
        <v>19.951360000000001</v>
      </c>
      <c r="L1164" s="43">
        <v>1.2879999999999998</v>
      </c>
      <c r="M1164" s="42">
        <v>25.697351679999997</v>
      </c>
      <c r="N1164">
        <v>4</v>
      </c>
      <c r="O1164" s="43">
        <v>101.47199999999999</v>
      </c>
      <c r="P1164" s="42">
        <v>61</v>
      </c>
      <c r="Q1164" s="42">
        <v>15</v>
      </c>
      <c r="R1164" s="42">
        <v>6</v>
      </c>
    </row>
    <row r="1165" spans="1:18" x14ac:dyDescent="0.3">
      <c r="A1165" t="s">
        <v>3916</v>
      </c>
      <c r="B1165" s="17">
        <v>45049</v>
      </c>
      <c r="C1165" t="s">
        <v>3925</v>
      </c>
      <c r="D1165" t="s">
        <v>3926</v>
      </c>
      <c r="E1165" t="s">
        <v>3927</v>
      </c>
      <c r="F1165" t="s">
        <v>3920</v>
      </c>
      <c r="G1165" t="s">
        <v>3921</v>
      </c>
      <c r="H1165" t="s">
        <v>3876</v>
      </c>
      <c r="I1165">
        <v>1696</v>
      </c>
      <c r="J1165" s="41">
        <v>1.5599999999999999E-2</v>
      </c>
      <c r="K1165" s="42">
        <v>26.457599999999999</v>
      </c>
      <c r="L1165" s="43">
        <v>1.4949999999999999</v>
      </c>
      <c r="M1165" s="42">
        <v>39.554111999999996</v>
      </c>
      <c r="N1165">
        <v>4</v>
      </c>
      <c r="O1165" s="43">
        <v>120.28800000000001</v>
      </c>
      <c r="P1165" s="42">
        <v>64</v>
      </c>
      <c r="Q1165" s="42">
        <v>15</v>
      </c>
      <c r="R1165" s="42">
        <v>16.5</v>
      </c>
    </row>
    <row r="1166" spans="1:18" x14ac:dyDescent="0.3">
      <c r="A1166" t="s">
        <v>3916</v>
      </c>
      <c r="B1166" s="17">
        <v>45050</v>
      </c>
      <c r="C1166" t="s">
        <v>3925</v>
      </c>
      <c r="D1166" t="s">
        <v>3926</v>
      </c>
      <c r="E1166" t="s">
        <v>3927</v>
      </c>
      <c r="F1166" t="s">
        <v>3920</v>
      </c>
      <c r="G1166" t="s">
        <v>3921</v>
      </c>
      <c r="H1166" t="s">
        <v>3876</v>
      </c>
      <c r="I1166">
        <v>1166.5999999999999</v>
      </c>
      <c r="J1166" s="41">
        <v>1.6799999999999999E-2</v>
      </c>
      <c r="K1166" s="42">
        <v>19.598879999999998</v>
      </c>
      <c r="L1166" s="43">
        <v>1.7940000000000003</v>
      </c>
      <c r="M1166" s="42">
        <v>35.160390720000002</v>
      </c>
      <c r="N1166">
        <v>4</v>
      </c>
      <c r="O1166" s="43">
        <v>116.92800000000001</v>
      </c>
      <c r="P1166" s="42">
        <v>64</v>
      </c>
      <c r="Q1166" s="42">
        <v>11</v>
      </c>
      <c r="R1166" s="42">
        <v>7.5</v>
      </c>
    </row>
    <row r="1167" spans="1:18" x14ac:dyDescent="0.3">
      <c r="A1167" t="s">
        <v>3916</v>
      </c>
      <c r="B1167" s="17">
        <v>45051</v>
      </c>
      <c r="C1167" t="s">
        <v>3925</v>
      </c>
      <c r="D1167" t="s">
        <v>3926</v>
      </c>
      <c r="E1167" t="s">
        <v>3927</v>
      </c>
      <c r="F1167" t="s">
        <v>3920</v>
      </c>
      <c r="G1167" t="s">
        <v>3921</v>
      </c>
      <c r="H1167" t="s">
        <v>3876</v>
      </c>
      <c r="I1167">
        <v>1141.6000000000001</v>
      </c>
      <c r="J1167" s="41">
        <v>1.5900000000000001E-2</v>
      </c>
      <c r="K1167" s="42">
        <v>18.151440000000004</v>
      </c>
      <c r="L1167" s="43">
        <v>1.518</v>
      </c>
      <c r="M1167" s="42">
        <v>27.553885920000006</v>
      </c>
      <c r="N1167">
        <v>1</v>
      </c>
      <c r="O1167" s="43">
        <v>260.73599999999999</v>
      </c>
      <c r="P1167" s="42">
        <v>69</v>
      </c>
      <c r="Q1167" s="42">
        <v>17</v>
      </c>
      <c r="R1167" s="42">
        <v>12</v>
      </c>
    </row>
    <row r="1168" spans="1:18" x14ac:dyDescent="0.3">
      <c r="A1168" t="s">
        <v>3916</v>
      </c>
      <c r="B1168" s="17">
        <v>45052</v>
      </c>
      <c r="C1168" t="s">
        <v>3925</v>
      </c>
      <c r="D1168" t="s">
        <v>3926</v>
      </c>
      <c r="E1168" t="s">
        <v>3927</v>
      </c>
      <c r="F1168" t="s">
        <v>3920</v>
      </c>
      <c r="G1168" t="s">
        <v>3921</v>
      </c>
      <c r="H1168" t="s">
        <v>3876</v>
      </c>
      <c r="I1168">
        <v>1091.4000000000001</v>
      </c>
      <c r="J1168" s="41">
        <v>1.6500000000000001E-2</v>
      </c>
      <c r="K1168" s="42">
        <v>18.008100000000002</v>
      </c>
      <c r="L1168" s="43">
        <v>1.5985</v>
      </c>
      <c r="M1168" s="42">
        <v>28.785947850000003</v>
      </c>
      <c r="N1168">
        <v>0</v>
      </c>
      <c r="O1168" s="43">
        <v>147.83999999999997</v>
      </c>
      <c r="P1168" s="42">
        <v>87</v>
      </c>
      <c r="Q1168" s="42">
        <v>4</v>
      </c>
      <c r="R1168" s="42">
        <v>6</v>
      </c>
    </row>
    <row r="1169" spans="1:18" x14ac:dyDescent="0.3">
      <c r="A1169" t="s">
        <v>3916</v>
      </c>
      <c r="B1169" s="17">
        <v>45053</v>
      </c>
      <c r="C1169" t="s">
        <v>3925</v>
      </c>
      <c r="D1169" t="s">
        <v>3926</v>
      </c>
      <c r="E1169" t="s">
        <v>3927</v>
      </c>
      <c r="F1169" t="s">
        <v>3920</v>
      </c>
      <c r="G1169" t="s">
        <v>3921</v>
      </c>
      <c r="H1169" t="s">
        <v>3876</v>
      </c>
      <c r="I1169">
        <v>1800</v>
      </c>
      <c r="J1169" s="41">
        <v>1.84E-2</v>
      </c>
      <c r="K1169" s="42">
        <v>33.119999999999997</v>
      </c>
      <c r="L1169" s="43">
        <v>1.1499999999999999</v>
      </c>
      <c r="M1169" s="42">
        <v>38.087999999999994</v>
      </c>
      <c r="N1169">
        <v>6</v>
      </c>
      <c r="O1169" s="43">
        <v>124.99199999999999</v>
      </c>
      <c r="P1169" s="42">
        <v>83</v>
      </c>
      <c r="Q1169" s="42">
        <v>5</v>
      </c>
      <c r="R1169" s="42">
        <v>9</v>
      </c>
    </row>
    <row r="1170" spans="1:18" x14ac:dyDescent="0.3">
      <c r="A1170" t="s">
        <v>3916</v>
      </c>
      <c r="B1170" s="17">
        <v>45054</v>
      </c>
      <c r="C1170" t="s">
        <v>3925</v>
      </c>
      <c r="D1170" t="s">
        <v>3926</v>
      </c>
      <c r="E1170" t="s">
        <v>3927</v>
      </c>
      <c r="F1170" t="s">
        <v>3920</v>
      </c>
      <c r="G1170" t="s">
        <v>3921</v>
      </c>
      <c r="H1170" t="s">
        <v>3876</v>
      </c>
      <c r="I1170">
        <v>1109</v>
      </c>
      <c r="J1170" s="41">
        <v>1.9199999999999998E-2</v>
      </c>
      <c r="K1170" s="42">
        <v>21.2928</v>
      </c>
      <c r="L1170" s="43">
        <v>1.2535000000000001</v>
      </c>
      <c r="M1170" s="42">
        <v>26.690524800000002</v>
      </c>
      <c r="N1170">
        <v>2</v>
      </c>
      <c r="O1170" s="43">
        <v>180.768</v>
      </c>
      <c r="P1170" s="42">
        <v>92</v>
      </c>
      <c r="Q1170" s="42">
        <v>14</v>
      </c>
      <c r="R1170" s="42">
        <v>1.5</v>
      </c>
    </row>
    <row r="1171" spans="1:18" x14ac:dyDescent="0.3">
      <c r="A1171" t="s">
        <v>3916</v>
      </c>
      <c r="B1171" s="17">
        <v>45055</v>
      </c>
      <c r="C1171" t="s">
        <v>3925</v>
      </c>
      <c r="D1171" t="s">
        <v>3926</v>
      </c>
      <c r="E1171" t="s">
        <v>3927</v>
      </c>
      <c r="F1171" t="s">
        <v>3920</v>
      </c>
      <c r="G1171" t="s">
        <v>3921</v>
      </c>
      <c r="H1171" t="s">
        <v>3876</v>
      </c>
      <c r="I1171">
        <v>1355.6000000000001</v>
      </c>
      <c r="J1171" s="41">
        <v>1.9199999999999998E-2</v>
      </c>
      <c r="K1171" s="42">
        <v>26.027519999999999</v>
      </c>
      <c r="L1171" s="43">
        <v>1.2189999999999999</v>
      </c>
      <c r="M1171" s="42">
        <v>31.727546879999995</v>
      </c>
      <c r="N1171">
        <v>1</v>
      </c>
      <c r="O1171" s="43">
        <v>118.94399999999999</v>
      </c>
      <c r="P1171" s="42">
        <v>73</v>
      </c>
      <c r="Q1171" s="42">
        <v>13</v>
      </c>
      <c r="R1171" s="42">
        <v>6</v>
      </c>
    </row>
    <row r="1172" spans="1:18" x14ac:dyDescent="0.3">
      <c r="A1172" t="s">
        <v>3916</v>
      </c>
      <c r="B1172" s="17">
        <v>45056</v>
      </c>
      <c r="C1172" t="s">
        <v>3925</v>
      </c>
      <c r="D1172" t="s">
        <v>3926</v>
      </c>
      <c r="E1172" t="s">
        <v>3927</v>
      </c>
      <c r="F1172" t="s">
        <v>3920</v>
      </c>
      <c r="G1172" t="s">
        <v>3921</v>
      </c>
      <c r="H1172" t="s">
        <v>3876</v>
      </c>
      <c r="I1172">
        <v>1795.4</v>
      </c>
      <c r="J1172" s="41">
        <v>1.6399999999999998E-2</v>
      </c>
      <c r="K1172" s="42">
        <v>29.444559999999999</v>
      </c>
      <c r="L1172" s="43">
        <v>1.012</v>
      </c>
      <c r="M1172" s="42">
        <v>29.797894719999999</v>
      </c>
      <c r="N1172">
        <v>5</v>
      </c>
      <c r="O1172" s="43">
        <v>154.55999999999997</v>
      </c>
      <c r="P1172" s="42">
        <v>73</v>
      </c>
      <c r="Q1172" s="42">
        <v>16</v>
      </c>
      <c r="R1172" s="42">
        <v>16.5</v>
      </c>
    </row>
    <row r="1173" spans="1:18" x14ac:dyDescent="0.3">
      <c r="A1173" t="s">
        <v>3916</v>
      </c>
      <c r="B1173" s="17">
        <v>45057</v>
      </c>
      <c r="C1173" t="s">
        <v>3925</v>
      </c>
      <c r="D1173" t="s">
        <v>3926</v>
      </c>
      <c r="E1173" t="s">
        <v>3927</v>
      </c>
      <c r="F1173" t="s">
        <v>3920</v>
      </c>
      <c r="G1173" t="s">
        <v>3921</v>
      </c>
      <c r="H1173" t="s">
        <v>3876</v>
      </c>
      <c r="I1173">
        <v>1744.8000000000002</v>
      </c>
      <c r="J1173" s="41">
        <v>1.2399999999999998E-2</v>
      </c>
      <c r="K1173" s="42">
        <v>21.63552</v>
      </c>
      <c r="L1173" s="43">
        <v>0.8969999999999998</v>
      </c>
      <c r="M1173" s="42">
        <v>19.407061439999996</v>
      </c>
      <c r="N1173">
        <v>7</v>
      </c>
      <c r="O1173" s="43">
        <v>39.360000000000007</v>
      </c>
      <c r="P1173" s="42">
        <v>78</v>
      </c>
      <c r="Q1173" s="42">
        <v>12</v>
      </c>
      <c r="R1173" s="42">
        <v>7.5</v>
      </c>
    </row>
    <row r="1174" spans="1:18" x14ac:dyDescent="0.3">
      <c r="A1174" t="s">
        <v>3916</v>
      </c>
      <c r="B1174" s="17">
        <v>45058</v>
      </c>
      <c r="C1174" t="s">
        <v>3925</v>
      </c>
      <c r="D1174" t="s">
        <v>3926</v>
      </c>
      <c r="E1174" t="s">
        <v>3927</v>
      </c>
      <c r="F1174" t="s">
        <v>3920</v>
      </c>
      <c r="G1174" t="s">
        <v>3921</v>
      </c>
      <c r="H1174" t="s">
        <v>3876</v>
      </c>
      <c r="I1174">
        <v>1241.5999999999999</v>
      </c>
      <c r="J1174" s="41">
        <v>1.6999999999999998E-2</v>
      </c>
      <c r="K1174" s="42">
        <v>21.107199999999995</v>
      </c>
      <c r="L1174" s="43">
        <v>1.7479999999999998</v>
      </c>
      <c r="M1174" s="42">
        <v>36.89538559999999</v>
      </c>
      <c r="N1174">
        <v>0</v>
      </c>
      <c r="O1174" s="43">
        <v>43.68</v>
      </c>
      <c r="P1174" s="42">
        <v>79</v>
      </c>
      <c r="Q1174" s="42">
        <v>4</v>
      </c>
      <c r="R1174" s="42">
        <v>4.5</v>
      </c>
    </row>
    <row r="1175" spans="1:18" x14ac:dyDescent="0.3">
      <c r="A1175" t="s">
        <v>3916</v>
      </c>
      <c r="B1175" s="17">
        <v>45059</v>
      </c>
      <c r="C1175" t="s">
        <v>3925</v>
      </c>
      <c r="D1175" t="s">
        <v>3926</v>
      </c>
      <c r="E1175" t="s">
        <v>3927</v>
      </c>
      <c r="F1175" t="s">
        <v>3920</v>
      </c>
      <c r="G1175" t="s">
        <v>3921</v>
      </c>
      <c r="H1175" t="s">
        <v>3876</v>
      </c>
      <c r="I1175">
        <v>1133.4000000000001</v>
      </c>
      <c r="J1175" s="41">
        <v>1.0999999999999999E-2</v>
      </c>
      <c r="K1175" s="42">
        <v>12.4674</v>
      </c>
      <c r="L1175" s="43">
        <v>1.1039999999999999</v>
      </c>
      <c r="M1175" s="42">
        <v>13.764009599999998</v>
      </c>
      <c r="N1175">
        <v>7</v>
      </c>
      <c r="O1175" s="43">
        <v>120.96</v>
      </c>
      <c r="P1175" s="42">
        <v>91</v>
      </c>
      <c r="Q1175" s="42">
        <v>4</v>
      </c>
      <c r="R1175" s="42">
        <v>13.5</v>
      </c>
    </row>
    <row r="1176" spans="1:18" x14ac:dyDescent="0.3">
      <c r="A1176" t="s">
        <v>3916</v>
      </c>
      <c r="B1176" s="17">
        <v>45060</v>
      </c>
      <c r="C1176" t="s">
        <v>3925</v>
      </c>
      <c r="D1176" t="s">
        <v>3926</v>
      </c>
      <c r="E1176" t="s">
        <v>3927</v>
      </c>
      <c r="F1176" t="s">
        <v>3920</v>
      </c>
      <c r="G1176" t="s">
        <v>3921</v>
      </c>
      <c r="H1176" t="s">
        <v>3876</v>
      </c>
      <c r="I1176">
        <v>1050.2</v>
      </c>
      <c r="J1176" s="41">
        <v>1.1799999999999998E-2</v>
      </c>
      <c r="K1176" s="42">
        <v>12.392359999999998</v>
      </c>
      <c r="L1176" s="43">
        <v>1.518</v>
      </c>
      <c r="M1176" s="42">
        <v>18.811602479999998</v>
      </c>
      <c r="N1176">
        <v>5</v>
      </c>
      <c r="O1176" s="43">
        <v>208.32</v>
      </c>
      <c r="P1176" s="42">
        <v>79</v>
      </c>
      <c r="Q1176" s="42">
        <v>13</v>
      </c>
      <c r="R1176" s="42">
        <v>12</v>
      </c>
    </row>
    <row r="1177" spans="1:18" x14ac:dyDescent="0.3">
      <c r="A1177" t="s">
        <v>3916</v>
      </c>
      <c r="B1177" s="17">
        <v>45061</v>
      </c>
      <c r="C1177" t="s">
        <v>3925</v>
      </c>
      <c r="D1177" t="s">
        <v>3926</v>
      </c>
      <c r="E1177" t="s">
        <v>3927</v>
      </c>
      <c r="F1177" t="s">
        <v>3920</v>
      </c>
      <c r="G1177" t="s">
        <v>3921</v>
      </c>
      <c r="H1177" t="s">
        <v>3876</v>
      </c>
      <c r="I1177">
        <v>1607.6000000000001</v>
      </c>
      <c r="J1177" s="41">
        <v>1.0100000000000001E-2</v>
      </c>
      <c r="K1177" s="42">
        <v>16.236760000000004</v>
      </c>
      <c r="L1177" s="43">
        <v>2.3344999999999998</v>
      </c>
      <c r="M1177" s="42">
        <v>37.904716220000005</v>
      </c>
      <c r="N1177">
        <v>3</v>
      </c>
      <c r="O1177" s="43">
        <v>282.23999999999995</v>
      </c>
      <c r="P1177" s="42">
        <v>83</v>
      </c>
      <c r="Q1177" s="42">
        <v>6</v>
      </c>
      <c r="R1177" s="42">
        <v>13.5</v>
      </c>
    </row>
    <row r="1178" spans="1:18" x14ac:dyDescent="0.3">
      <c r="A1178" t="s">
        <v>3916</v>
      </c>
      <c r="B1178" s="17">
        <v>45062</v>
      </c>
      <c r="C1178" t="s">
        <v>3925</v>
      </c>
      <c r="D1178" t="s">
        <v>3926</v>
      </c>
      <c r="E1178" t="s">
        <v>3927</v>
      </c>
      <c r="F1178" t="s">
        <v>3920</v>
      </c>
      <c r="G1178" t="s">
        <v>3921</v>
      </c>
      <c r="H1178" t="s">
        <v>3876</v>
      </c>
      <c r="I1178">
        <v>1060</v>
      </c>
      <c r="J1178" s="41">
        <v>1.5200000000000002E-2</v>
      </c>
      <c r="K1178" s="42">
        <v>16.112000000000002</v>
      </c>
      <c r="L1178" s="43">
        <v>2.093</v>
      </c>
      <c r="M1178" s="42">
        <v>33.722416000000003</v>
      </c>
      <c r="N1178">
        <v>4</v>
      </c>
      <c r="O1178" s="43">
        <v>102.14400000000001</v>
      </c>
      <c r="P1178" s="42">
        <v>89</v>
      </c>
      <c r="Q1178" s="42">
        <v>2</v>
      </c>
      <c r="R1178" s="42">
        <v>3</v>
      </c>
    </row>
    <row r="1179" spans="1:18" x14ac:dyDescent="0.3">
      <c r="A1179" t="s">
        <v>3916</v>
      </c>
      <c r="B1179" s="17">
        <v>45063</v>
      </c>
      <c r="C1179" t="s">
        <v>3925</v>
      </c>
      <c r="D1179" t="s">
        <v>3926</v>
      </c>
      <c r="E1179" t="s">
        <v>3927</v>
      </c>
      <c r="F1179" t="s">
        <v>3920</v>
      </c>
      <c r="G1179" t="s">
        <v>3921</v>
      </c>
      <c r="H1179" t="s">
        <v>3876</v>
      </c>
      <c r="I1179">
        <v>1245.4000000000001</v>
      </c>
      <c r="J1179" s="41">
        <v>1.2899999999999998E-2</v>
      </c>
      <c r="K1179" s="42">
        <v>16.065659999999998</v>
      </c>
      <c r="L1179" s="43">
        <v>1.3799999999999997</v>
      </c>
      <c r="M1179" s="42">
        <v>22.170610799999992</v>
      </c>
      <c r="N1179">
        <v>5</v>
      </c>
      <c r="O1179" s="43">
        <v>241.92</v>
      </c>
      <c r="P1179" s="42">
        <v>101</v>
      </c>
      <c r="Q1179" s="42">
        <v>8</v>
      </c>
      <c r="R1179" s="42">
        <v>13.5</v>
      </c>
    </row>
    <row r="1180" spans="1:18" x14ac:dyDescent="0.3">
      <c r="A1180" t="s">
        <v>3916</v>
      </c>
      <c r="B1180" s="17">
        <v>45064</v>
      </c>
      <c r="C1180" t="s">
        <v>3925</v>
      </c>
      <c r="D1180" t="s">
        <v>3926</v>
      </c>
      <c r="E1180" t="s">
        <v>3927</v>
      </c>
      <c r="F1180" t="s">
        <v>3920</v>
      </c>
      <c r="G1180" t="s">
        <v>3921</v>
      </c>
      <c r="H1180" t="s">
        <v>3876</v>
      </c>
      <c r="I1180">
        <v>1297.4000000000001</v>
      </c>
      <c r="J1180" s="41">
        <v>1.7299999999999999E-2</v>
      </c>
      <c r="K1180" s="42">
        <v>22.44502</v>
      </c>
      <c r="L1180" s="43">
        <v>1.8169999999999999</v>
      </c>
      <c r="M1180" s="42">
        <v>40.782601339999999</v>
      </c>
      <c r="N1180">
        <v>0</v>
      </c>
      <c r="O1180" s="43">
        <v>262.08</v>
      </c>
      <c r="P1180" s="42">
        <v>93</v>
      </c>
      <c r="Q1180" s="42">
        <v>16</v>
      </c>
      <c r="R1180" s="42">
        <v>9</v>
      </c>
    </row>
    <row r="1181" spans="1:18" x14ac:dyDescent="0.3">
      <c r="A1181" t="s">
        <v>3916</v>
      </c>
      <c r="B1181" s="17">
        <v>45065</v>
      </c>
      <c r="C1181" t="s">
        <v>3925</v>
      </c>
      <c r="D1181" t="s">
        <v>3926</v>
      </c>
      <c r="E1181" t="s">
        <v>3927</v>
      </c>
      <c r="F1181" t="s">
        <v>3920</v>
      </c>
      <c r="G1181" t="s">
        <v>3921</v>
      </c>
      <c r="H1181" t="s">
        <v>3876</v>
      </c>
      <c r="I1181">
        <v>1379.6000000000001</v>
      </c>
      <c r="J1181" s="41">
        <v>1.43E-2</v>
      </c>
      <c r="K1181" s="42">
        <v>19.728280000000002</v>
      </c>
      <c r="L1181" s="43">
        <v>2.254</v>
      </c>
      <c r="M1181" s="42">
        <v>44.467543120000002</v>
      </c>
      <c r="N1181">
        <v>3</v>
      </c>
      <c r="O1181" s="43">
        <v>53.760000000000005</v>
      </c>
      <c r="P1181" s="42">
        <v>72</v>
      </c>
      <c r="Q1181" s="42">
        <v>16</v>
      </c>
      <c r="R1181" s="42">
        <v>7.5</v>
      </c>
    </row>
    <row r="1182" spans="1:18" x14ac:dyDescent="0.3">
      <c r="A1182" t="s">
        <v>3916</v>
      </c>
      <c r="B1182" s="17">
        <v>45066</v>
      </c>
      <c r="C1182" t="s">
        <v>3925</v>
      </c>
      <c r="D1182" t="s">
        <v>3926</v>
      </c>
      <c r="E1182" t="s">
        <v>3927</v>
      </c>
      <c r="F1182" t="s">
        <v>3920</v>
      </c>
      <c r="G1182" t="s">
        <v>3921</v>
      </c>
      <c r="H1182" t="s">
        <v>3876</v>
      </c>
      <c r="I1182">
        <v>1485</v>
      </c>
      <c r="J1182" s="41">
        <v>1.2E-2</v>
      </c>
      <c r="K1182" s="42">
        <v>17.82</v>
      </c>
      <c r="L1182" s="43">
        <v>1.4489999999999998</v>
      </c>
      <c r="M1182" s="42">
        <v>25.821179999999998</v>
      </c>
      <c r="N1182">
        <v>7</v>
      </c>
      <c r="O1182" s="43">
        <v>64.512</v>
      </c>
      <c r="P1182" s="42">
        <v>51</v>
      </c>
      <c r="Q1182" s="42">
        <v>8</v>
      </c>
      <c r="R1182" s="42">
        <v>10.5</v>
      </c>
    </row>
    <row r="1183" spans="1:18" x14ac:dyDescent="0.3">
      <c r="A1183" t="s">
        <v>3916</v>
      </c>
      <c r="B1183" s="17">
        <v>45067</v>
      </c>
      <c r="C1183" t="s">
        <v>3925</v>
      </c>
      <c r="D1183" t="s">
        <v>3926</v>
      </c>
      <c r="E1183" t="s">
        <v>3927</v>
      </c>
      <c r="F1183" t="s">
        <v>3920</v>
      </c>
      <c r="G1183" t="s">
        <v>3921</v>
      </c>
      <c r="H1183" t="s">
        <v>3876</v>
      </c>
      <c r="I1183">
        <v>1323.6000000000001</v>
      </c>
      <c r="J1183" s="41">
        <v>1.4700000000000001E-2</v>
      </c>
      <c r="K1183" s="42">
        <v>19.456920000000004</v>
      </c>
      <c r="L1183" s="43">
        <v>2.1044999999999998</v>
      </c>
      <c r="M1183" s="42">
        <v>40.947088140000005</v>
      </c>
      <c r="N1183">
        <v>6</v>
      </c>
      <c r="O1183" s="43">
        <v>65.855999999999995</v>
      </c>
      <c r="P1183" s="42">
        <v>48</v>
      </c>
      <c r="Q1183" s="42">
        <v>17</v>
      </c>
      <c r="R1183" s="42">
        <v>16.5</v>
      </c>
    </row>
    <row r="1184" spans="1:18" x14ac:dyDescent="0.3">
      <c r="A1184" t="s">
        <v>3916</v>
      </c>
      <c r="B1184" s="17">
        <v>45068</v>
      </c>
      <c r="C1184" t="s">
        <v>3925</v>
      </c>
      <c r="D1184" t="s">
        <v>3926</v>
      </c>
      <c r="E1184" t="s">
        <v>3927</v>
      </c>
      <c r="F1184" t="s">
        <v>3920</v>
      </c>
      <c r="G1184" t="s">
        <v>3921</v>
      </c>
      <c r="H1184" t="s">
        <v>3876</v>
      </c>
      <c r="I1184">
        <v>1465.8000000000002</v>
      </c>
      <c r="J1184" s="41">
        <v>1.1000000000000001E-2</v>
      </c>
      <c r="K1184" s="42">
        <v>16.123800000000003</v>
      </c>
      <c r="L1184" s="43">
        <v>0.50600000000000001</v>
      </c>
      <c r="M1184" s="42">
        <v>8.1586428000000009</v>
      </c>
      <c r="N1184">
        <v>2</v>
      </c>
      <c r="O1184" s="43">
        <v>153.21599999999998</v>
      </c>
      <c r="P1184" s="42">
        <v>67</v>
      </c>
      <c r="Q1184" s="42">
        <v>5</v>
      </c>
      <c r="R1184" s="42">
        <v>6</v>
      </c>
    </row>
    <row r="1185" spans="1:18" x14ac:dyDescent="0.3">
      <c r="A1185" t="s">
        <v>3916</v>
      </c>
      <c r="B1185" s="17">
        <v>45069</v>
      </c>
      <c r="C1185" t="s">
        <v>3925</v>
      </c>
      <c r="D1185" t="s">
        <v>3926</v>
      </c>
      <c r="E1185" t="s">
        <v>3927</v>
      </c>
      <c r="F1185" t="s">
        <v>3920</v>
      </c>
      <c r="G1185" t="s">
        <v>3921</v>
      </c>
      <c r="H1185" t="s">
        <v>3876</v>
      </c>
      <c r="I1185">
        <v>1410.6000000000001</v>
      </c>
      <c r="J1185" s="41">
        <v>1.03E-2</v>
      </c>
      <c r="K1185" s="42">
        <v>14.529180000000002</v>
      </c>
      <c r="L1185" s="43">
        <v>2.3574999999999999</v>
      </c>
      <c r="M1185" s="42">
        <v>34.252541850000007</v>
      </c>
      <c r="N1185">
        <v>3</v>
      </c>
      <c r="O1185" s="43">
        <v>44.160000000000004</v>
      </c>
      <c r="P1185" s="42">
        <v>98</v>
      </c>
      <c r="Q1185" s="42">
        <v>9</v>
      </c>
      <c r="R1185" s="42">
        <v>16.5</v>
      </c>
    </row>
    <row r="1186" spans="1:18" x14ac:dyDescent="0.3">
      <c r="A1186" t="s">
        <v>3916</v>
      </c>
      <c r="B1186" s="17">
        <v>45070</v>
      </c>
      <c r="C1186" t="s">
        <v>3925</v>
      </c>
      <c r="D1186" t="s">
        <v>3926</v>
      </c>
      <c r="E1186" t="s">
        <v>3927</v>
      </c>
      <c r="F1186" t="s">
        <v>3920</v>
      </c>
      <c r="G1186" t="s">
        <v>3921</v>
      </c>
      <c r="H1186" t="s">
        <v>3876</v>
      </c>
      <c r="I1186">
        <v>1567.2</v>
      </c>
      <c r="J1186" s="41">
        <v>1.4200000000000001E-2</v>
      </c>
      <c r="K1186" s="42">
        <v>22.254240000000003</v>
      </c>
      <c r="L1186" s="43">
        <v>1.081</v>
      </c>
      <c r="M1186" s="42">
        <v>24.056833440000002</v>
      </c>
      <c r="N1186">
        <v>3</v>
      </c>
      <c r="O1186" s="43">
        <v>143.136</v>
      </c>
      <c r="P1186" s="42">
        <v>54</v>
      </c>
      <c r="Q1186" s="42">
        <v>13</v>
      </c>
      <c r="R1186" s="42">
        <v>10.5</v>
      </c>
    </row>
    <row r="1187" spans="1:18" x14ac:dyDescent="0.3">
      <c r="A1187" t="s">
        <v>3916</v>
      </c>
      <c r="B1187" s="17">
        <v>45071</v>
      </c>
      <c r="C1187" t="s">
        <v>3925</v>
      </c>
      <c r="D1187" t="s">
        <v>3926</v>
      </c>
      <c r="E1187" t="s">
        <v>3927</v>
      </c>
      <c r="F1187" t="s">
        <v>3920</v>
      </c>
      <c r="G1187" t="s">
        <v>3921</v>
      </c>
      <c r="H1187" t="s">
        <v>3876</v>
      </c>
      <c r="I1187">
        <v>1735.4</v>
      </c>
      <c r="J1187" s="41">
        <v>1.2100000000000003E-2</v>
      </c>
      <c r="K1187" s="42">
        <v>20.998340000000006</v>
      </c>
      <c r="L1187" s="43">
        <v>2.2999999999999998</v>
      </c>
      <c r="M1187" s="42">
        <v>48.296182000000009</v>
      </c>
      <c r="N1187">
        <v>2</v>
      </c>
      <c r="O1187" s="43">
        <v>91.391999999999996</v>
      </c>
      <c r="P1187" s="42">
        <v>72</v>
      </c>
      <c r="Q1187" s="42">
        <v>2</v>
      </c>
      <c r="R1187" s="42">
        <v>10.5</v>
      </c>
    </row>
    <row r="1188" spans="1:18" x14ac:dyDescent="0.3">
      <c r="A1188" t="s">
        <v>3916</v>
      </c>
      <c r="B1188" s="17">
        <v>45072</v>
      </c>
      <c r="C1188" t="s">
        <v>3925</v>
      </c>
      <c r="D1188" t="s">
        <v>3926</v>
      </c>
      <c r="E1188" t="s">
        <v>3927</v>
      </c>
      <c r="F1188" t="s">
        <v>3920</v>
      </c>
      <c r="G1188" t="s">
        <v>3921</v>
      </c>
      <c r="H1188" t="s">
        <v>3876</v>
      </c>
      <c r="I1188">
        <v>1618.8000000000002</v>
      </c>
      <c r="J1188" s="41">
        <v>1.5899999999999997E-2</v>
      </c>
      <c r="K1188" s="42">
        <v>25.73892</v>
      </c>
      <c r="L1188" s="43">
        <v>1.7134999999999998</v>
      </c>
      <c r="M1188" s="42">
        <v>44.103639419999993</v>
      </c>
      <c r="N1188">
        <v>2</v>
      </c>
      <c r="O1188" s="43">
        <v>44.160000000000004</v>
      </c>
      <c r="P1188" s="42">
        <v>72</v>
      </c>
      <c r="Q1188" s="42">
        <v>9</v>
      </c>
      <c r="R1188" s="42">
        <v>7.5</v>
      </c>
    </row>
    <row r="1189" spans="1:18" x14ac:dyDescent="0.3">
      <c r="A1189" t="s">
        <v>3916</v>
      </c>
      <c r="B1189" s="17">
        <v>45073</v>
      </c>
      <c r="C1189" t="s">
        <v>3925</v>
      </c>
      <c r="D1189" t="s">
        <v>3926</v>
      </c>
      <c r="E1189" t="s">
        <v>3927</v>
      </c>
      <c r="F1189" t="s">
        <v>3920</v>
      </c>
      <c r="G1189" t="s">
        <v>3921</v>
      </c>
      <c r="H1189" t="s">
        <v>3876</v>
      </c>
      <c r="I1189">
        <v>1279</v>
      </c>
      <c r="J1189" s="41">
        <v>1.1900000000000001E-2</v>
      </c>
      <c r="K1189" s="42">
        <v>15.2201</v>
      </c>
      <c r="L1189" s="43">
        <v>0.57500000000000007</v>
      </c>
      <c r="M1189" s="42">
        <v>8.7515575000000005</v>
      </c>
      <c r="N1189">
        <v>1</v>
      </c>
      <c r="O1189" s="43">
        <v>145.15199999999999</v>
      </c>
      <c r="P1189" s="42">
        <v>85</v>
      </c>
      <c r="Q1189" s="42">
        <v>6</v>
      </c>
      <c r="R1189" s="42">
        <v>12</v>
      </c>
    </row>
    <row r="1190" spans="1:18" x14ac:dyDescent="0.3">
      <c r="A1190" t="s">
        <v>3916</v>
      </c>
      <c r="B1190" s="17">
        <v>45074</v>
      </c>
      <c r="C1190" t="s">
        <v>3925</v>
      </c>
      <c r="D1190" t="s">
        <v>3926</v>
      </c>
      <c r="E1190" t="s">
        <v>3927</v>
      </c>
      <c r="F1190" t="s">
        <v>3920</v>
      </c>
      <c r="G1190" t="s">
        <v>3921</v>
      </c>
      <c r="H1190" t="s">
        <v>3876</v>
      </c>
      <c r="I1190">
        <v>1470</v>
      </c>
      <c r="J1190" s="41">
        <v>1.3499999999999998E-2</v>
      </c>
      <c r="K1190" s="42">
        <v>19.844999999999999</v>
      </c>
      <c r="L1190" s="43">
        <v>0.87399999999999978</v>
      </c>
      <c r="M1190" s="42">
        <v>17.344529999999995</v>
      </c>
      <c r="N1190">
        <v>2</v>
      </c>
      <c r="O1190" s="43">
        <v>165.31199999999998</v>
      </c>
      <c r="P1190" s="42">
        <v>88</v>
      </c>
      <c r="Q1190" s="42">
        <v>13</v>
      </c>
      <c r="R1190" s="42">
        <v>13.5</v>
      </c>
    </row>
    <row r="1191" spans="1:18" x14ac:dyDescent="0.3">
      <c r="A1191" t="s">
        <v>3916</v>
      </c>
      <c r="B1191" s="17">
        <v>45075</v>
      </c>
      <c r="C1191" t="s">
        <v>3925</v>
      </c>
      <c r="D1191" t="s">
        <v>3926</v>
      </c>
      <c r="E1191" t="s">
        <v>3927</v>
      </c>
      <c r="F1191" t="s">
        <v>3920</v>
      </c>
      <c r="G1191" t="s">
        <v>3921</v>
      </c>
      <c r="H1191" t="s">
        <v>3876</v>
      </c>
      <c r="I1191">
        <v>1227</v>
      </c>
      <c r="J1191" s="41">
        <v>1.3200000000000003E-2</v>
      </c>
      <c r="K1191" s="42">
        <v>16.196400000000004</v>
      </c>
      <c r="L1191" s="43">
        <v>1.1729999999999998</v>
      </c>
      <c r="M1191" s="42">
        <v>18.9983772</v>
      </c>
      <c r="N1191">
        <v>2</v>
      </c>
      <c r="O1191" s="43">
        <v>110.208</v>
      </c>
      <c r="P1191" s="42">
        <v>89</v>
      </c>
      <c r="Q1191" s="42">
        <v>16</v>
      </c>
      <c r="R1191" s="42">
        <v>12</v>
      </c>
    </row>
    <row r="1192" spans="1:18" x14ac:dyDescent="0.3">
      <c r="A1192" t="s">
        <v>3916</v>
      </c>
      <c r="B1192" s="17">
        <v>45076</v>
      </c>
      <c r="C1192" t="s">
        <v>3925</v>
      </c>
      <c r="D1192" t="s">
        <v>3926</v>
      </c>
      <c r="E1192" t="s">
        <v>3927</v>
      </c>
      <c r="F1192" t="s">
        <v>3920</v>
      </c>
      <c r="G1192" t="s">
        <v>3921</v>
      </c>
      <c r="H1192" t="s">
        <v>3876</v>
      </c>
      <c r="I1192">
        <v>1808.6000000000001</v>
      </c>
      <c r="J1192" s="41">
        <v>1.2699999999999999E-2</v>
      </c>
      <c r="K1192" s="42">
        <v>22.96922</v>
      </c>
      <c r="L1192" s="43">
        <v>2.0354999999999999</v>
      </c>
      <c r="M1192" s="42">
        <v>46.753847309999998</v>
      </c>
      <c r="N1192">
        <v>5</v>
      </c>
      <c r="O1192" s="43">
        <v>59.519999999999996</v>
      </c>
      <c r="P1192" s="42">
        <v>59</v>
      </c>
      <c r="Q1192" s="42">
        <v>11</v>
      </c>
      <c r="R1192" s="42">
        <v>10.5</v>
      </c>
    </row>
    <row r="1193" spans="1:18" x14ac:dyDescent="0.3">
      <c r="A1193" t="s">
        <v>3916</v>
      </c>
      <c r="B1193" s="17">
        <v>45077</v>
      </c>
      <c r="C1193" t="s">
        <v>3925</v>
      </c>
      <c r="D1193" t="s">
        <v>3926</v>
      </c>
      <c r="E1193" t="s">
        <v>3927</v>
      </c>
      <c r="F1193" t="s">
        <v>3920</v>
      </c>
      <c r="G1193" t="s">
        <v>3921</v>
      </c>
      <c r="H1193" t="s">
        <v>3876</v>
      </c>
      <c r="I1193">
        <v>1396.4</v>
      </c>
      <c r="J1193" s="41">
        <v>1.5099999999999999E-2</v>
      </c>
      <c r="K1193" s="42">
        <v>21.085640000000001</v>
      </c>
      <c r="L1193" s="43">
        <v>1.0464999999999998</v>
      </c>
      <c r="M1193" s="42">
        <v>22.066122259999997</v>
      </c>
      <c r="N1193">
        <v>2</v>
      </c>
      <c r="O1193" s="43">
        <v>201.6</v>
      </c>
      <c r="P1193" s="42">
        <v>87</v>
      </c>
      <c r="Q1193" s="42">
        <v>3</v>
      </c>
      <c r="R1193" s="42">
        <v>7.5</v>
      </c>
    </row>
    <row r="1194" spans="1:18" x14ac:dyDescent="0.3">
      <c r="A1194" t="s">
        <v>3923</v>
      </c>
      <c r="B1194" s="17">
        <v>45078</v>
      </c>
      <c r="C1194" t="s">
        <v>3925</v>
      </c>
      <c r="D1194" t="s">
        <v>3926</v>
      </c>
      <c r="E1194" t="s">
        <v>3927</v>
      </c>
      <c r="F1194" t="s">
        <v>3920</v>
      </c>
      <c r="G1194" t="s">
        <v>3921</v>
      </c>
      <c r="H1194" t="s">
        <v>3876</v>
      </c>
      <c r="I1194">
        <v>1327.8999999999999</v>
      </c>
      <c r="J1194" s="41">
        <v>1.12E-2</v>
      </c>
      <c r="K1194" s="42">
        <v>14.872479999999998</v>
      </c>
      <c r="L1194" s="43">
        <v>2.0585</v>
      </c>
      <c r="M1194" s="42">
        <v>30.615000079999994</v>
      </c>
      <c r="N1194">
        <v>4</v>
      </c>
      <c r="O1194" s="43">
        <v>259.392</v>
      </c>
      <c r="P1194" s="42">
        <v>83</v>
      </c>
      <c r="Q1194" s="42">
        <v>16</v>
      </c>
      <c r="R1194" s="42">
        <v>18</v>
      </c>
    </row>
    <row r="1195" spans="1:18" x14ac:dyDescent="0.3">
      <c r="A1195" t="s">
        <v>3923</v>
      </c>
      <c r="B1195" s="17">
        <v>45079</v>
      </c>
      <c r="C1195" t="s">
        <v>3925</v>
      </c>
      <c r="D1195" t="s">
        <v>3926</v>
      </c>
      <c r="E1195" t="s">
        <v>3927</v>
      </c>
      <c r="F1195" t="s">
        <v>3920</v>
      </c>
      <c r="G1195" t="s">
        <v>3921</v>
      </c>
      <c r="H1195" t="s">
        <v>3876</v>
      </c>
      <c r="I1195">
        <v>916.3</v>
      </c>
      <c r="J1195" s="41">
        <v>9.7999999999999997E-3</v>
      </c>
      <c r="K1195" s="42">
        <v>8.9797399999999996</v>
      </c>
      <c r="L1195" s="43">
        <v>2.1159999999999997</v>
      </c>
      <c r="M1195" s="42">
        <v>19.001129839999997</v>
      </c>
      <c r="N1195">
        <v>5</v>
      </c>
      <c r="O1195" s="43">
        <v>184.79999999999998</v>
      </c>
      <c r="P1195" s="42">
        <v>80</v>
      </c>
      <c r="Q1195" s="42">
        <v>9</v>
      </c>
      <c r="R1195" s="42">
        <v>10.5</v>
      </c>
    </row>
    <row r="1196" spans="1:18" x14ac:dyDescent="0.3">
      <c r="A1196" t="s">
        <v>3923</v>
      </c>
      <c r="B1196" s="17">
        <v>45080</v>
      </c>
      <c r="C1196" t="s">
        <v>3925</v>
      </c>
      <c r="D1196" t="s">
        <v>3926</v>
      </c>
      <c r="E1196" t="s">
        <v>3927</v>
      </c>
      <c r="F1196" t="s">
        <v>3920</v>
      </c>
      <c r="G1196" t="s">
        <v>3921</v>
      </c>
      <c r="H1196" t="s">
        <v>3876</v>
      </c>
      <c r="I1196">
        <v>1135.3999999999999</v>
      </c>
      <c r="J1196" s="41">
        <v>1.7000000000000001E-2</v>
      </c>
      <c r="K1196" s="42">
        <v>19.3018</v>
      </c>
      <c r="L1196" s="43">
        <v>0.74749999999999994</v>
      </c>
      <c r="M1196" s="42">
        <v>14.4280955</v>
      </c>
      <c r="N1196">
        <v>3</v>
      </c>
      <c r="O1196" s="43">
        <v>82.655999999999992</v>
      </c>
      <c r="P1196" s="42">
        <v>96</v>
      </c>
      <c r="Q1196" s="42">
        <v>7</v>
      </c>
      <c r="R1196" s="42">
        <v>4.5</v>
      </c>
    </row>
    <row r="1197" spans="1:18" x14ac:dyDescent="0.3">
      <c r="A1197" t="s">
        <v>3923</v>
      </c>
      <c r="B1197" s="17">
        <v>45081</v>
      </c>
      <c r="C1197" t="s">
        <v>3925</v>
      </c>
      <c r="D1197" t="s">
        <v>3926</v>
      </c>
      <c r="E1197" t="s">
        <v>3927</v>
      </c>
      <c r="F1197" t="s">
        <v>3920</v>
      </c>
      <c r="G1197" t="s">
        <v>3921</v>
      </c>
      <c r="H1197" t="s">
        <v>3876</v>
      </c>
      <c r="I1197">
        <v>1393</v>
      </c>
      <c r="J1197" s="41">
        <v>1.77E-2</v>
      </c>
      <c r="K1197" s="42">
        <v>24.656100000000002</v>
      </c>
      <c r="L1197" s="43">
        <v>2.1274999999999999</v>
      </c>
      <c r="M1197" s="42">
        <v>52.455852750000005</v>
      </c>
      <c r="N1197">
        <v>7</v>
      </c>
      <c r="O1197" s="43">
        <v>111.55200000000001</v>
      </c>
      <c r="P1197" s="42">
        <v>67</v>
      </c>
      <c r="Q1197" s="42">
        <v>13</v>
      </c>
      <c r="R1197" s="42">
        <v>10.5</v>
      </c>
    </row>
    <row r="1198" spans="1:18" x14ac:dyDescent="0.3">
      <c r="A1198" t="s">
        <v>3923</v>
      </c>
      <c r="B1198" s="17">
        <v>45082</v>
      </c>
      <c r="C1198" t="s">
        <v>3925</v>
      </c>
      <c r="D1198" t="s">
        <v>3926</v>
      </c>
      <c r="E1198" t="s">
        <v>3927</v>
      </c>
      <c r="F1198" t="s">
        <v>3920</v>
      </c>
      <c r="G1198" t="s">
        <v>3921</v>
      </c>
      <c r="H1198" t="s">
        <v>3876</v>
      </c>
      <c r="I1198">
        <v>924.69999999999993</v>
      </c>
      <c r="J1198" s="41">
        <v>1.89E-2</v>
      </c>
      <c r="K1198" s="42">
        <v>17.47683</v>
      </c>
      <c r="L1198" s="43">
        <v>0.86249999999999993</v>
      </c>
      <c r="M1198" s="42">
        <v>15.073765874999998</v>
      </c>
      <c r="N1198">
        <v>7</v>
      </c>
      <c r="O1198" s="43">
        <v>88.703999999999994</v>
      </c>
      <c r="P1198" s="42">
        <v>66</v>
      </c>
      <c r="Q1198" s="42">
        <v>22</v>
      </c>
      <c r="R1198" s="42">
        <v>13.5</v>
      </c>
    </row>
    <row r="1199" spans="1:18" x14ac:dyDescent="0.3">
      <c r="A1199" t="s">
        <v>3923</v>
      </c>
      <c r="B1199" s="17">
        <v>45083</v>
      </c>
      <c r="C1199" t="s">
        <v>3925</v>
      </c>
      <c r="D1199" t="s">
        <v>3926</v>
      </c>
      <c r="E1199" t="s">
        <v>3927</v>
      </c>
      <c r="F1199" t="s">
        <v>3920</v>
      </c>
      <c r="G1199" t="s">
        <v>3921</v>
      </c>
      <c r="H1199" t="s">
        <v>3876</v>
      </c>
      <c r="I1199">
        <v>1261.3999999999999</v>
      </c>
      <c r="J1199" s="41">
        <v>1.7399999999999999E-2</v>
      </c>
      <c r="K1199" s="42">
        <v>21.948359999999997</v>
      </c>
      <c r="L1199" s="43">
        <v>0.78200000000000003</v>
      </c>
      <c r="M1199" s="42">
        <v>17.163617519999999</v>
      </c>
      <c r="N1199">
        <v>5</v>
      </c>
      <c r="O1199" s="43">
        <v>52.415999999999997</v>
      </c>
      <c r="P1199" s="42">
        <v>45</v>
      </c>
      <c r="Q1199" s="42">
        <v>2</v>
      </c>
      <c r="R1199" s="42">
        <v>18</v>
      </c>
    </row>
    <row r="1200" spans="1:18" x14ac:dyDescent="0.3">
      <c r="A1200" t="s">
        <v>3923</v>
      </c>
      <c r="B1200" s="17">
        <v>45084</v>
      </c>
      <c r="C1200" t="s">
        <v>3925</v>
      </c>
      <c r="D1200" t="s">
        <v>3926</v>
      </c>
      <c r="E1200" t="s">
        <v>3927</v>
      </c>
      <c r="F1200" t="s">
        <v>3920</v>
      </c>
      <c r="G1200" t="s">
        <v>3921</v>
      </c>
      <c r="H1200" t="s">
        <v>3876</v>
      </c>
      <c r="I1200">
        <v>1064</v>
      </c>
      <c r="J1200" s="41">
        <v>1.2299999999999998E-2</v>
      </c>
      <c r="K1200" s="42">
        <v>13.087199999999998</v>
      </c>
      <c r="L1200" s="43">
        <v>1.3224999999999998</v>
      </c>
      <c r="M1200" s="42">
        <v>17.307821999999994</v>
      </c>
      <c r="N1200">
        <v>8</v>
      </c>
      <c r="O1200" s="43">
        <v>90.719999999999985</v>
      </c>
      <c r="P1200" s="42">
        <v>75</v>
      </c>
      <c r="Q1200" s="42">
        <v>5</v>
      </c>
      <c r="R1200" s="42">
        <v>16.5</v>
      </c>
    </row>
    <row r="1201" spans="1:18" x14ac:dyDescent="0.3">
      <c r="A1201" t="s">
        <v>3923</v>
      </c>
      <c r="B1201" s="17">
        <v>45085</v>
      </c>
      <c r="C1201" t="s">
        <v>3925</v>
      </c>
      <c r="D1201" t="s">
        <v>3926</v>
      </c>
      <c r="E1201" t="s">
        <v>3927</v>
      </c>
      <c r="F1201" t="s">
        <v>3920</v>
      </c>
      <c r="G1201" t="s">
        <v>3921</v>
      </c>
      <c r="H1201" t="s">
        <v>3876</v>
      </c>
      <c r="I1201">
        <v>707.69999999999993</v>
      </c>
      <c r="J1201" s="41">
        <v>1.14E-2</v>
      </c>
      <c r="K1201" s="42">
        <v>8.0677799999999991</v>
      </c>
      <c r="L1201" s="43">
        <v>1.7594999999999996</v>
      </c>
      <c r="M1201" s="42">
        <v>14.195258909999994</v>
      </c>
      <c r="N1201">
        <v>2</v>
      </c>
      <c r="O1201" s="43">
        <v>60.48</v>
      </c>
      <c r="P1201" s="42">
        <v>96</v>
      </c>
      <c r="Q1201" s="42">
        <v>21</v>
      </c>
      <c r="R1201" s="42">
        <v>16.5</v>
      </c>
    </row>
    <row r="1202" spans="1:18" x14ac:dyDescent="0.3">
      <c r="A1202" t="s">
        <v>3923</v>
      </c>
      <c r="B1202" s="17">
        <v>45086</v>
      </c>
      <c r="C1202" t="s">
        <v>3925</v>
      </c>
      <c r="D1202" t="s">
        <v>3926</v>
      </c>
      <c r="E1202" t="s">
        <v>3927</v>
      </c>
      <c r="F1202" t="s">
        <v>3920</v>
      </c>
      <c r="G1202" t="s">
        <v>3921</v>
      </c>
      <c r="H1202" t="s">
        <v>3876</v>
      </c>
      <c r="I1202">
        <v>875.69999999999993</v>
      </c>
      <c r="J1202" s="41">
        <v>1.2E-2</v>
      </c>
      <c r="K1202" s="42">
        <v>10.5084</v>
      </c>
      <c r="L1202" s="43">
        <v>1.2075</v>
      </c>
      <c r="M1202" s="42">
        <v>12.688893</v>
      </c>
      <c r="N1202">
        <v>7</v>
      </c>
      <c r="O1202" s="43">
        <v>15.36</v>
      </c>
      <c r="P1202" s="42">
        <v>92</v>
      </c>
      <c r="Q1202" s="42">
        <v>16</v>
      </c>
      <c r="R1202" s="42">
        <v>9</v>
      </c>
    </row>
    <row r="1203" spans="1:18" x14ac:dyDescent="0.3">
      <c r="A1203" t="s">
        <v>3923</v>
      </c>
      <c r="B1203" s="17">
        <v>45087</v>
      </c>
      <c r="C1203" t="s">
        <v>3925</v>
      </c>
      <c r="D1203" t="s">
        <v>3926</v>
      </c>
      <c r="E1203" t="s">
        <v>3927</v>
      </c>
      <c r="F1203" t="s">
        <v>3920</v>
      </c>
      <c r="G1203" t="s">
        <v>3921</v>
      </c>
      <c r="H1203" t="s">
        <v>3876</v>
      </c>
      <c r="I1203">
        <v>1017.8</v>
      </c>
      <c r="J1203" s="41">
        <v>9.3999999999999986E-3</v>
      </c>
      <c r="K1203" s="42">
        <v>9.5673199999999987</v>
      </c>
      <c r="L1203" s="43">
        <v>0.79349999999999987</v>
      </c>
      <c r="M1203" s="42">
        <v>7.5916684199999978</v>
      </c>
      <c r="N1203">
        <v>3</v>
      </c>
      <c r="O1203" s="43">
        <v>9.6</v>
      </c>
      <c r="P1203" s="42">
        <v>83</v>
      </c>
      <c r="Q1203" s="42">
        <v>13</v>
      </c>
      <c r="R1203" s="42">
        <v>3</v>
      </c>
    </row>
    <row r="1204" spans="1:18" x14ac:dyDescent="0.3">
      <c r="A1204" t="s">
        <v>3923</v>
      </c>
      <c r="B1204" s="17">
        <v>45088</v>
      </c>
      <c r="C1204" t="s">
        <v>3925</v>
      </c>
      <c r="D1204" t="s">
        <v>3926</v>
      </c>
      <c r="E1204" t="s">
        <v>3927</v>
      </c>
      <c r="F1204" t="s">
        <v>3920</v>
      </c>
      <c r="G1204" t="s">
        <v>3921</v>
      </c>
      <c r="H1204" t="s">
        <v>3876</v>
      </c>
      <c r="I1204">
        <v>1311.1</v>
      </c>
      <c r="J1204" s="41">
        <v>1.1099999999999999E-2</v>
      </c>
      <c r="K1204" s="42">
        <v>14.553209999999998</v>
      </c>
      <c r="L1204" s="43">
        <v>0.50599999999999989</v>
      </c>
      <c r="M1204" s="42">
        <v>7.3639242599999974</v>
      </c>
      <c r="N1204">
        <v>5</v>
      </c>
      <c r="O1204" s="43">
        <v>19.2</v>
      </c>
      <c r="P1204" s="42">
        <v>72</v>
      </c>
      <c r="Q1204" s="42">
        <v>11</v>
      </c>
      <c r="R1204" s="42">
        <v>16.5</v>
      </c>
    </row>
    <row r="1205" spans="1:18" x14ac:dyDescent="0.3">
      <c r="A1205" t="s">
        <v>3923</v>
      </c>
      <c r="B1205" s="17">
        <v>45089</v>
      </c>
      <c r="C1205" t="s">
        <v>3925</v>
      </c>
      <c r="D1205" t="s">
        <v>3926</v>
      </c>
      <c r="E1205" t="s">
        <v>3927</v>
      </c>
      <c r="F1205" t="s">
        <v>3920</v>
      </c>
      <c r="G1205" t="s">
        <v>3921</v>
      </c>
      <c r="H1205" t="s">
        <v>3876</v>
      </c>
      <c r="I1205">
        <v>735.69999999999993</v>
      </c>
      <c r="J1205" s="41">
        <v>1.04E-2</v>
      </c>
      <c r="K1205" s="42">
        <v>7.651279999999999</v>
      </c>
      <c r="L1205" s="43">
        <v>1.3455000000000001</v>
      </c>
      <c r="M1205" s="42">
        <v>10.294797239999999</v>
      </c>
      <c r="N1205">
        <v>6</v>
      </c>
      <c r="O1205" s="43">
        <v>28.799999999999997</v>
      </c>
      <c r="P1205" s="42">
        <v>81</v>
      </c>
      <c r="Q1205" s="42">
        <v>17</v>
      </c>
      <c r="R1205" s="42">
        <v>24</v>
      </c>
    </row>
    <row r="1206" spans="1:18" x14ac:dyDescent="0.3">
      <c r="A1206" t="s">
        <v>3923</v>
      </c>
      <c r="B1206" s="17">
        <v>45090</v>
      </c>
      <c r="C1206" t="s">
        <v>3925</v>
      </c>
      <c r="D1206" t="s">
        <v>3926</v>
      </c>
      <c r="E1206" t="s">
        <v>3927</v>
      </c>
      <c r="F1206" t="s">
        <v>3920</v>
      </c>
      <c r="G1206" t="s">
        <v>3921</v>
      </c>
      <c r="H1206" t="s">
        <v>3876</v>
      </c>
      <c r="I1206">
        <v>916.3</v>
      </c>
      <c r="J1206" s="41">
        <v>1.2200000000000003E-2</v>
      </c>
      <c r="K1206" s="42">
        <v>11.178860000000002</v>
      </c>
      <c r="L1206" s="43">
        <v>0.50599999999999989</v>
      </c>
      <c r="M1206" s="42">
        <v>5.6565031599999998</v>
      </c>
      <c r="N1206">
        <v>5</v>
      </c>
      <c r="O1206" s="43">
        <v>77.952000000000012</v>
      </c>
      <c r="P1206" s="42">
        <v>83</v>
      </c>
      <c r="Q1206" s="42">
        <v>15</v>
      </c>
      <c r="R1206" s="42">
        <v>15</v>
      </c>
    </row>
    <row r="1207" spans="1:18" x14ac:dyDescent="0.3">
      <c r="A1207" t="s">
        <v>3923</v>
      </c>
      <c r="B1207" s="17">
        <v>45091</v>
      </c>
      <c r="C1207" t="s">
        <v>3925</v>
      </c>
      <c r="D1207" t="s">
        <v>3926</v>
      </c>
      <c r="E1207" t="s">
        <v>3927</v>
      </c>
      <c r="F1207" t="s">
        <v>3920</v>
      </c>
      <c r="G1207" t="s">
        <v>3921</v>
      </c>
      <c r="H1207" t="s">
        <v>3876</v>
      </c>
      <c r="I1207">
        <v>916.3</v>
      </c>
      <c r="J1207" s="41">
        <v>1.8100000000000002E-2</v>
      </c>
      <c r="K1207" s="42">
        <v>16.58503</v>
      </c>
      <c r="L1207" s="43">
        <v>2.1159999999999997</v>
      </c>
      <c r="M1207" s="42">
        <v>35.093923479999994</v>
      </c>
      <c r="N1207">
        <v>4</v>
      </c>
      <c r="O1207" s="43">
        <v>101.47199999999999</v>
      </c>
      <c r="P1207" s="42">
        <v>82</v>
      </c>
      <c r="Q1207" s="42">
        <v>15</v>
      </c>
      <c r="R1207" s="42">
        <v>1.5</v>
      </c>
    </row>
    <row r="1208" spans="1:18" x14ac:dyDescent="0.3">
      <c r="A1208" t="s">
        <v>3923</v>
      </c>
      <c r="B1208" s="17">
        <v>45092</v>
      </c>
      <c r="C1208" t="s">
        <v>3925</v>
      </c>
      <c r="D1208" t="s">
        <v>3926</v>
      </c>
      <c r="E1208" t="s">
        <v>3927</v>
      </c>
      <c r="F1208" t="s">
        <v>3920</v>
      </c>
      <c r="G1208" t="s">
        <v>3921</v>
      </c>
      <c r="H1208" t="s">
        <v>3876</v>
      </c>
      <c r="I1208">
        <v>1089.8999999999999</v>
      </c>
      <c r="J1208" s="41">
        <v>1.26E-2</v>
      </c>
      <c r="K1208" s="42">
        <v>13.732739999999998</v>
      </c>
      <c r="L1208" s="43">
        <v>1.8054999999999999</v>
      </c>
      <c r="M1208" s="42">
        <v>24.794462069999994</v>
      </c>
      <c r="N1208">
        <v>8</v>
      </c>
      <c r="O1208" s="43">
        <v>290.30399999999997</v>
      </c>
      <c r="P1208" s="42">
        <v>87</v>
      </c>
      <c r="Q1208" s="42">
        <v>4</v>
      </c>
      <c r="R1208" s="42">
        <v>9</v>
      </c>
    </row>
    <row r="1209" spans="1:18" x14ac:dyDescent="0.3">
      <c r="A1209" t="s">
        <v>3923</v>
      </c>
      <c r="B1209" s="17">
        <v>45093</v>
      </c>
      <c r="C1209" t="s">
        <v>3925</v>
      </c>
      <c r="D1209" t="s">
        <v>3926</v>
      </c>
      <c r="E1209" t="s">
        <v>3927</v>
      </c>
      <c r="F1209" t="s">
        <v>3920</v>
      </c>
      <c r="G1209" t="s">
        <v>3921</v>
      </c>
      <c r="H1209" t="s">
        <v>3876</v>
      </c>
      <c r="I1209">
        <v>1225</v>
      </c>
      <c r="J1209" s="41">
        <v>1.3699999999999999E-2</v>
      </c>
      <c r="K1209" s="42">
        <v>16.782499999999999</v>
      </c>
      <c r="L1209" s="43">
        <v>1.978</v>
      </c>
      <c r="M1209" s="42">
        <v>33.195785000000001</v>
      </c>
      <c r="N1209">
        <v>8</v>
      </c>
      <c r="O1209" s="43">
        <v>28.799999999999997</v>
      </c>
      <c r="P1209" s="42">
        <v>95</v>
      </c>
      <c r="Q1209" s="42">
        <v>9</v>
      </c>
      <c r="R1209" s="42">
        <v>19.5</v>
      </c>
    </row>
    <row r="1210" spans="1:18" x14ac:dyDescent="0.3">
      <c r="A1210" t="s">
        <v>3923</v>
      </c>
      <c r="B1210" s="17">
        <v>45094</v>
      </c>
      <c r="C1210" t="s">
        <v>3925</v>
      </c>
      <c r="D1210" t="s">
        <v>3926</v>
      </c>
      <c r="E1210" t="s">
        <v>3927</v>
      </c>
      <c r="F1210" t="s">
        <v>3920</v>
      </c>
      <c r="G1210" t="s">
        <v>3921</v>
      </c>
      <c r="H1210" t="s">
        <v>3876</v>
      </c>
      <c r="I1210">
        <v>1263.5</v>
      </c>
      <c r="J1210" s="41">
        <v>1.3399999999999999E-2</v>
      </c>
      <c r="K1210" s="42">
        <v>16.930899999999998</v>
      </c>
      <c r="L1210" s="43">
        <v>1.1154999999999999</v>
      </c>
      <c r="M1210" s="42">
        <v>18.886418949999996</v>
      </c>
      <c r="N1210">
        <v>6</v>
      </c>
      <c r="O1210" s="43">
        <v>64.512</v>
      </c>
      <c r="P1210" s="42">
        <v>80</v>
      </c>
      <c r="Q1210" s="42">
        <v>11</v>
      </c>
      <c r="R1210" s="42">
        <v>6</v>
      </c>
    </row>
    <row r="1211" spans="1:18" x14ac:dyDescent="0.3">
      <c r="A1211" t="s">
        <v>3923</v>
      </c>
      <c r="B1211" s="17">
        <v>45095</v>
      </c>
      <c r="C1211" t="s">
        <v>3925</v>
      </c>
      <c r="D1211" t="s">
        <v>3926</v>
      </c>
      <c r="E1211" t="s">
        <v>3927</v>
      </c>
      <c r="F1211" t="s">
        <v>3920</v>
      </c>
      <c r="G1211" t="s">
        <v>3921</v>
      </c>
      <c r="H1211" t="s">
        <v>3876</v>
      </c>
      <c r="I1211">
        <v>737.8</v>
      </c>
      <c r="J1211" s="41">
        <v>1.2800000000000001E-2</v>
      </c>
      <c r="K1211" s="42">
        <v>9.4438399999999998</v>
      </c>
      <c r="L1211" s="43">
        <v>2.0239999999999996</v>
      </c>
      <c r="M1211" s="42">
        <v>19.114332159999996</v>
      </c>
      <c r="N1211">
        <v>3</v>
      </c>
      <c r="O1211" s="43">
        <v>114.91200000000001</v>
      </c>
      <c r="P1211" s="42">
        <v>71</v>
      </c>
      <c r="Q1211" s="42">
        <v>8</v>
      </c>
      <c r="R1211" s="42">
        <v>9</v>
      </c>
    </row>
    <row r="1212" spans="1:18" x14ac:dyDescent="0.3">
      <c r="A1212" t="s">
        <v>3923</v>
      </c>
      <c r="B1212" s="17">
        <v>45096</v>
      </c>
      <c r="C1212" t="s">
        <v>3925</v>
      </c>
      <c r="D1212" t="s">
        <v>3926</v>
      </c>
      <c r="E1212" t="s">
        <v>3927</v>
      </c>
      <c r="F1212" t="s">
        <v>3920</v>
      </c>
      <c r="G1212" t="s">
        <v>3921</v>
      </c>
      <c r="H1212" t="s">
        <v>3876</v>
      </c>
      <c r="I1212">
        <v>1280.3</v>
      </c>
      <c r="J1212" s="41">
        <v>1.7300000000000003E-2</v>
      </c>
      <c r="K1212" s="42">
        <v>22.149190000000004</v>
      </c>
      <c r="L1212" s="43">
        <v>2.0585</v>
      </c>
      <c r="M1212" s="42">
        <v>45.594107615000006</v>
      </c>
      <c r="N1212">
        <v>4</v>
      </c>
      <c r="O1212" s="43">
        <v>159.93600000000001</v>
      </c>
      <c r="P1212" s="42">
        <v>99</v>
      </c>
      <c r="Q1212" s="42">
        <v>8</v>
      </c>
      <c r="R1212" s="42">
        <v>18</v>
      </c>
    </row>
    <row r="1213" spans="1:18" x14ac:dyDescent="0.3">
      <c r="A1213" t="s">
        <v>3923</v>
      </c>
      <c r="B1213" s="17">
        <v>45097</v>
      </c>
      <c r="C1213" t="s">
        <v>3925</v>
      </c>
      <c r="D1213" t="s">
        <v>3926</v>
      </c>
      <c r="E1213" t="s">
        <v>3927</v>
      </c>
      <c r="F1213" t="s">
        <v>3920</v>
      </c>
      <c r="G1213" t="s">
        <v>3921</v>
      </c>
      <c r="H1213" t="s">
        <v>3876</v>
      </c>
      <c r="I1213">
        <v>1003.0999999999999</v>
      </c>
      <c r="J1213" s="41">
        <v>1.1199999999999998E-2</v>
      </c>
      <c r="K1213" s="42">
        <v>11.234719999999998</v>
      </c>
      <c r="L1213" s="43">
        <v>2.2425000000000002</v>
      </c>
      <c r="M1213" s="42">
        <v>25.193859599999996</v>
      </c>
      <c r="N1213">
        <v>7</v>
      </c>
      <c r="O1213" s="43">
        <v>83.327999999999989</v>
      </c>
      <c r="P1213" s="42">
        <v>95</v>
      </c>
      <c r="Q1213" s="42">
        <v>13</v>
      </c>
      <c r="R1213" s="42">
        <v>18</v>
      </c>
    </row>
    <row r="1214" spans="1:18" x14ac:dyDescent="0.3">
      <c r="A1214" t="s">
        <v>3923</v>
      </c>
      <c r="B1214" s="17">
        <v>45098</v>
      </c>
      <c r="C1214" t="s">
        <v>3925</v>
      </c>
      <c r="D1214" t="s">
        <v>3926</v>
      </c>
      <c r="E1214" t="s">
        <v>3927</v>
      </c>
      <c r="F1214" t="s">
        <v>3920</v>
      </c>
      <c r="G1214" t="s">
        <v>3921</v>
      </c>
      <c r="H1214" t="s">
        <v>3876</v>
      </c>
      <c r="I1214">
        <v>877.09999999999991</v>
      </c>
      <c r="J1214" s="41">
        <v>1.4699999999999998E-2</v>
      </c>
      <c r="K1214" s="42">
        <v>12.893369999999997</v>
      </c>
      <c r="L1214" s="43">
        <v>1.8745000000000001</v>
      </c>
      <c r="M1214" s="42">
        <v>24.168622064999997</v>
      </c>
      <c r="N1214">
        <v>3</v>
      </c>
      <c r="O1214" s="43">
        <v>49.056000000000004</v>
      </c>
      <c r="P1214" s="42">
        <v>94</v>
      </c>
      <c r="Q1214" s="42">
        <v>12</v>
      </c>
      <c r="R1214" s="42">
        <v>13.5</v>
      </c>
    </row>
    <row r="1215" spans="1:18" x14ac:dyDescent="0.3">
      <c r="A1215" t="s">
        <v>3923</v>
      </c>
      <c r="B1215" s="17">
        <v>45099</v>
      </c>
      <c r="C1215" t="s">
        <v>3925</v>
      </c>
      <c r="D1215" t="s">
        <v>3926</v>
      </c>
      <c r="E1215" t="s">
        <v>3927</v>
      </c>
      <c r="F1215" t="s">
        <v>3920</v>
      </c>
      <c r="G1215" t="s">
        <v>3921</v>
      </c>
      <c r="H1215" t="s">
        <v>3876</v>
      </c>
      <c r="I1215">
        <v>781.19999999999993</v>
      </c>
      <c r="J1215" s="41">
        <v>1.3399999999999999E-2</v>
      </c>
      <c r="K1215" s="42">
        <v>10.468079999999999</v>
      </c>
      <c r="L1215" s="43">
        <v>1.6905000000000001</v>
      </c>
      <c r="M1215" s="42">
        <v>17.696289239999999</v>
      </c>
      <c r="N1215">
        <v>5</v>
      </c>
      <c r="O1215" s="43">
        <v>123.648</v>
      </c>
      <c r="P1215" s="42">
        <v>82</v>
      </c>
      <c r="Q1215" s="42">
        <v>13</v>
      </c>
      <c r="R1215" s="42">
        <v>3</v>
      </c>
    </row>
    <row r="1216" spans="1:18" x14ac:dyDescent="0.3">
      <c r="A1216" t="s">
        <v>3923</v>
      </c>
      <c r="B1216" s="17">
        <v>45100</v>
      </c>
      <c r="C1216" t="s">
        <v>3925</v>
      </c>
      <c r="D1216" t="s">
        <v>3926</v>
      </c>
      <c r="E1216" t="s">
        <v>3927</v>
      </c>
      <c r="F1216" t="s">
        <v>3920</v>
      </c>
      <c r="G1216" t="s">
        <v>3921</v>
      </c>
      <c r="H1216" t="s">
        <v>3876</v>
      </c>
      <c r="I1216">
        <v>1061.8999999999999</v>
      </c>
      <c r="J1216" s="41">
        <v>1.44E-2</v>
      </c>
      <c r="K1216" s="42">
        <v>15.291359999999997</v>
      </c>
      <c r="L1216" s="43">
        <v>1.5064999999999997</v>
      </c>
      <c r="M1216" s="42">
        <v>23.03643383999999</v>
      </c>
      <c r="N1216">
        <v>5</v>
      </c>
      <c r="O1216" s="43">
        <v>149.184</v>
      </c>
      <c r="P1216" s="42">
        <v>77</v>
      </c>
      <c r="Q1216" s="42">
        <v>4</v>
      </c>
      <c r="R1216" s="42">
        <v>15</v>
      </c>
    </row>
    <row r="1217" spans="1:18" x14ac:dyDescent="0.3">
      <c r="A1217" t="s">
        <v>3923</v>
      </c>
      <c r="B1217" s="17">
        <v>45101</v>
      </c>
      <c r="C1217" t="s">
        <v>3925</v>
      </c>
      <c r="D1217" t="s">
        <v>3926</v>
      </c>
      <c r="E1217" t="s">
        <v>3927</v>
      </c>
      <c r="F1217" t="s">
        <v>3920</v>
      </c>
      <c r="G1217" t="s">
        <v>3921</v>
      </c>
      <c r="H1217" t="s">
        <v>3876</v>
      </c>
      <c r="I1217">
        <v>727.3</v>
      </c>
      <c r="J1217" s="41">
        <v>1.61E-2</v>
      </c>
      <c r="K1217" s="42">
        <v>11.709529999999999</v>
      </c>
      <c r="L1217" s="43">
        <v>1.2534999999999998</v>
      </c>
      <c r="M1217" s="42">
        <v>14.677895854999997</v>
      </c>
      <c r="N1217">
        <v>7</v>
      </c>
      <c r="O1217" s="43">
        <v>301.72800000000001</v>
      </c>
      <c r="P1217" s="42">
        <v>103</v>
      </c>
      <c r="Q1217" s="42">
        <v>20</v>
      </c>
      <c r="R1217" s="42">
        <v>10.5</v>
      </c>
    </row>
    <row r="1218" spans="1:18" x14ac:dyDescent="0.3">
      <c r="A1218" t="s">
        <v>3923</v>
      </c>
      <c r="B1218" s="17">
        <v>45102</v>
      </c>
      <c r="C1218" t="s">
        <v>3925</v>
      </c>
      <c r="D1218" t="s">
        <v>3926</v>
      </c>
      <c r="E1218" t="s">
        <v>3927</v>
      </c>
      <c r="F1218" t="s">
        <v>3920</v>
      </c>
      <c r="G1218" t="s">
        <v>3921</v>
      </c>
      <c r="H1218" t="s">
        <v>3876</v>
      </c>
      <c r="I1218">
        <v>1005.1999999999999</v>
      </c>
      <c r="J1218" s="41">
        <v>1.6999999999999998E-2</v>
      </c>
      <c r="K1218" s="42">
        <v>17.088399999999996</v>
      </c>
      <c r="L1218" s="43">
        <v>2.3345000000000002</v>
      </c>
      <c r="M1218" s="42">
        <v>39.892869799999993</v>
      </c>
      <c r="N1218">
        <v>7</v>
      </c>
      <c r="O1218" s="43">
        <v>258.048</v>
      </c>
      <c r="P1218" s="42">
        <v>90</v>
      </c>
      <c r="Q1218" s="42">
        <v>9</v>
      </c>
      <c r="R1218" s="42">
        <v>15</v>
      </c>
    </row>
    <row r="1219" spans="1:18" x14ac:dyDescent="0.3">
      <c r="A1219" t="s">
        <v>3923</v>
      </c>
      <c r="B1219" s="17">
        <v>45103</v>
      </c>
      <c r="C1219" t="s">
        <v>3925</v>
      </c>
      <c r="D1219" t="s">
        <v>3926</v>
      </c>
      <c r="E1219" t="s">
        <v>3927</v>
      </c>
      <c r="F1219" t="s">
        <v>3920</v>
      </c>
      <c r="G1219" t="s">
        <v>3921</v>
      </c>
      <c r="H1219" t="s">
        <v>3876</v>
      </c>
      <c r="I1219">
        <v>917.69999999999993</v>
      </c>
      <c r="J1219" s="41">
        <v>1.52E-2</v>
      </c>
      <c r="K1219" s="42">
        <v>13.949039999999998</v>
      </c>
      <c r="L1219" s="43">
        <v>1.1729999999999998</v>
      </c>
      <c r="M1219" s="42">
        <v>16.362223919999995</v>
      </c>
      <c r="N1219">
        <v>6</v>
      </c>
      <c r="O1219" s="43">
        <v>303.74399999999997</v>
      </c>
      <c r="P1219" s="42">
        <v>89</v>
      </c>
      <c r="Q1219" s="42">
        <v>7</v>
      </c>
      <c r="R1219" s="42">
        <v>19.5</v>
      </c>
    </row>
    <row r="1220" spans="1:18" x14ac:dyDescent="0.3">
      <c r="A1220" t="s">
        <v>3923</v>
      </c>
      <c r="B1220" s="17">
        <v>45104</v>
      </c>
      <c r="C1220" t="s">
        <v>3925</v>
      </c>
      <c r="D1220" t="s">
        <v>3926</v>
      </c>
      <c r="E1220" t="s">
        <v>3927</v>
      </c>
      <c r="F1220" t="s">
        <v>3920</v>
      </c>
      <c r="G1220" t="s">
        <v>3921</v>
      </c>
      <c r="H1220" t="s">
        <v>3876</v>
      </c>
      <c r="I1220">
        <v>884.8</v>
      </c>
      <c r="J1220" s="41">
        <v>1.0999999999999999E-2</v>
      </c>
      <c r="K1220" s="42">
        <v>9.7327999999999992</v>
      </c>
      <c r="L1220" s="43">
        <v>1.9434999999999998</v>
      </c>
      <c r="M1220" s="42">
        <v>18.915696799999996</v>
      </c>
      <c r="N1220">
        <v>5</v>
      </c>
      <c r="O1220" s="43">
        <v>393.79199999999997</v>
      </c>
      <c r="P1220" s="42">
        <v>69</v>
      </c>
      <c r="Q1220" s="42">
        <v>6</v>
      </c>
      <c r="R1220" s="42">
        <v>10.5</v>
      </c>
    </row>
    <row r="1221" spans="1:18" x14ac:dyDescent="0.3">
      <c r="A1221" t="s">
        <v>3923</v>
      </c>
      <c r="B1221" s="17">
        <v>45105</v>
      </c>
      <c r="C1221" t="s">
        <v>3925</v>
      </c>
      <c r="D1221" t="s">
        <v>3926</v>
      </c>
      <c r="E1221" t="s">
        <v>3927</v>
      </c>
      <c r="F1221" t="s">
        <v>3920</v>
      </c>
      <c r="G1221" t="s">
        <v>3921</v>
      </c>
      <c r="H1221" t="s">
        <v>3876</v>
      </c>
      <c r="I1221">
        <v>716.8</v>
      </c>
      <c r="J1221" s="41">
        <v>1.2200000000000001E-2</v>
      </c>
      <c r="K1221" s="42">
        <v>8.7449600000000007</v>
      </c>
      <c r="L1221" s="43">
        <v>2.2885</v>
      </c>
      <c r="M1221" s="42">
        <v>20.012840960000002</v>
      </c>
      <c r="N1221">
        <v>5</v>
      </c>
      <c r="O1221" s="43">
        <v>278.20799999999997</v>
      </c>
      <c r="P1221" s="42">
        <v>109</v>
      </c>
      <c r="Q1221" s="42">
        <v>7</v>
      </c>
      <c r="R1221" s="42">
        <v>7.5</v>
      </c>
    </row>
    <row r="1222" spans="1:18" x14ac:dyDescent="0.3">
      <c r="A1222" t="s">
        <v>3923</v>
      </c>
      <c r="B1222" s="17">
        <v>45106</v>
      </c>
      <c r="C1222" t="s">
        <v>3925</v>
      </c>
      <c r="D1222" t="s">
        <v>3926</v>
      </c>
      <c r="E1222" t="s">
        <v>3927</v>
      </c>
      <c r="F1222" t="s">
        <v>3920</v>
      </c>
      <c r="G1222" t="s">
        <v>3921</v>
      </c>
      <c r="H1222" t="s">
        <v>3876</v>
      </c>
      <c r="I1222">
        <v>1256.5</v>
      </c>
      <c r="J1222" s="41">
        <v>1.0599999999999998E-2</v>
      </c>
      <c r="K1222" s="42">
        <v>13.318899999999998</v>
      </c>
      <c r="L1222" s="43">
        <v>2.1159999999999997</v>
      </c>
      <c r="M1222" s="42">
        <v>28.18279239999999</v>
      </c>
      <c r="N1222">
        <v>3</v>
      </c>
      <c r="O1222" s="43">
        <v>310.464</v>
      </c>
      <c r="P1222" s="42">
        <v>71</v>
      </c>
      <c r="Q1222" s="42">
        <v>10</v>
      </c>
      <c r="R1222" s="42">
        <v>21</v>
      </c>
    </row>
    <row r="1223" spans="1:18" x14ac:dyDescent="0.3">
      <c r="A1223" t="s">
        <v>3923</v>
      </c>
      <c r="B1223" s="17">
        <v>45107</v>
      </c>
      <c r="C1223" t="s">
        <v>3925</v>
      </c>
      <c r="D1223" t="s">
        <v>3926</v>
      </c>
      <c r="E1223" t="s">
        <v>3927</v>
      </c>
      <c r="F1223" t="s">
        <v>3920</v>
      </c>
      <c r="G1223" t="s">
        <v>3921</v>
      </c>
      <c r="H1223" t="s">
        <v>3876</v>
      </c>
      <c r="I1223">
        <v>1178.8</v>
      </c>
      <c r="J1223" s="41">
        <v>1.2899999999999998E-2</v>
      </c>
      <c r="K1223" s="42">
        <v>15.206519999999998</v>
      </c>
      <c r="L1223" s="43">
        <v>2.2654999999999994</v>
      </c>
      <c r="M1223" s="42">
        <v>34.450371059999988</v>
      </c>
      <c r="N1223">
        <v>10</v>
      </c>
      <c r="O1223" s="43">
        <v>348.76799999999997</v>
      </c>
      <c r="P1223" s="42">
        <v>88</v>
      </c>
      <c r="Q1223" s="42">
        <v>13</v>
      </c>
      <c r="R1223" s="42">
        <v>22.5</v>
      </c>
    </row>
    <row r="1224" spans="1:18" x14ac:dyDescent="0.3">
      <c r="A1224" t="s">
        <v>3923</v>
      </c>
      <c r="B1224" s="17">
        <v>45108</v>
      </c>
      <c r="C1224" t="s">
        <v>3925</v>
      </c>
      <c r="D1224" t="s">
        <v>3926</v>
      </c>
      <c r="E1224" t="s">
        <v>3927</v>
      </c>
      <c r="F1224" t="s">
        <v>3920</v>
      </c>
      <c r="G1224" t="s">
        <v>3921</v>
      </c>
      <c r="H1224" t="s">
        <v>3876</v>
      </c>
      <c r="I1224">
        <v>1022.6999999999999</v>
      </c>
      <c r="J1224" s="41">
        <v>1.2399999999999998E-2</v>
      </c>
      <c r="K1224" s="42">
        <v>12.681479999999997</v>
      </c>
      <c r="L1224" s="43">
        <v>1.3454999999999999</v>
      </c>
      <c r="M1224" s="42">
        <v>17.062931339999995</v>
      </c>
      <c r="N1224">
        <v>3</v>
      </c>
      <c r="O1224" s="43">
        <v>213.69599999999997</v>
      </c>
      <c r="P1224" s="42">
        <v>53</v>
      </c>
      <c r="Q1224" s="42">
        <v>15</v>
      </c>
      <c r="R1224" s="42">
        <v>4.5</v>
      </c>
    </row>
    <row r="1225" spans="1:18" x14ac:dyDescent="0.3">
      <c r="A1225" t="s">
        <v>3923</v>
      </c>
      <c r="B1225" s="17">
        <v>45109</v>
      </c>
      <c r="C1225" t="s">
        <v>3925</v>
      </c>
      <c r="D1225" t="s">
        <v>3926</v>
      </c>
      <c r="E1225" t="s">
        <v>3927</v>
      </c>
      <c r="F1225" t="s">
        <v>3920</v>
      </c>
      <c r="G1225" t="s">
        <v>3921</v>
      </c>
      <c r="H1225" t="s">
        <v>3876</v>
      </c>
      <c r="I1225">
        <v>1029</v>
      </c>
      <c r="J1225" s="41">
        <v>1.3899999999999999E-2</v>
      </c>
      <c r="K1225" s="42">
        <v>14.303099999999999</v>
      </c>
      <c r="L1225" s="43">
        <v>0.58649999999999991</v>
      </c>
      <c r="M1225" s="42">
        <v>8.3887681499999989</v>
      </c>
      <c r="N1225">
        <v>3</v>
      </c>
      <c r="O1225" s="43">
        <v>204.95999999999998</v>
      </c>
      <c r="P1225" s="42">
        <v>54</v>
      </c>
      <c r="Q1225" s="42">
        <v>13</v>
      </c>
      <c r="R1225" s="42">
        <v>16.5</v>
      </c>
    </row>
    <row r="1226" spans="1:18" x14ac:dyDescent="0.3">
      <c r="A1226" t="s">
        <v>3923</v>
      </c>
      <c r="B1226" s="17">
        <v>45110</v>
      </c>
      <c r="C1226" t="s">
        <v>3925</v>
      </c>
      <c r="D1226" t="s">
        <v>3926</v>
      </c>
      <c r="E1226" t="s">
        <v>3927</v>
      </c>
      <c r="F1226" t="s">
        <v>3920</v>
      </c>
      <c r="G1226" t="s">
        <v>3921</v>
      </c>
      <c r="H1226" t="s">
        <v>3876</v>
      </c>
      <c r="I1226">
        <v>1306.8999999999999</v>
      </c>
      <c r="J1226" s="41">
        <v>1.4700000000000001E-2</v>
      </c>
      <c r="K1226" s="42">
        <v>19.21143</v>
      </c>
      <c r="L1226" s="43">
        <v>1.2189999999999999</v>
      </c>
      <c r="M1226" s="42">
        <v>23.418733169999996</v>
      </c>
      <c r="N1226">
        <v>5</v>
      </c>
      <c r="O1226" s="43">
        <v>68.543999999999997</v>
      </c>
      <c r="P1226" s="42">
        <v>104</v>
      </c>
      <c r="Q1226" s="42">
        <v>14</v>
      </c>
      <c r="R1226" s="42">
        <v>13.5</v>
      </c>
    </row>
    <row r="1227" spans="1:18" x14ac:dyDescent="0.3">
      <c r="A1227" t="s">
        <v>3923</v>
      </c>
      <c r="B1227" s="17">
        <v>45111</v>
      </c>
      <c r="C1227" t="s">
        <v>3925</v>
      </c>
      <c r="D1227" t="s">
        <v>3926</v>
      </c>
      <c r="E1227" t="s">
        <v>3927</v>
      </c>
      <c r="F1227" t="s">
        <v>3920</v>
      </c>
      <c r="G1227" t="s">
        <v>3921</v>
      </c>
      <c r="H1227" t="s">
        <v>3876</v>
      </c>
      <c r="I1227">
        <v>794.5</v>
      </c>
      <c r="J1227" s="41">
        <v>1.44E-2</v>
      </c>
      <c r="K1227" s="42">
        <v>11.440799999999999</v>
      </c>
      <c r="L1227" s="43">
        <v>0.54049999999999998</v>
      </c>
      <c r="M1227" s="42">
        <v>6.1837523999999995</v>
      </c>
      <c r="N1227">
        <v>7</v>
      </c>
      <c r="O1227" s="43">
        <v>198.91199999999998</v>
      </c>
      <c r="P1227" s="42">
        <v>75</v>
      </c>
      <c r="Q1227" s="42">
        <v>20</v>
      </c>
      <c r="R1227" s="42">
        <v>16.5</v>
      </c>
    </row>
    <row r="1228" spans="1:18" x14ac:dyDescent="0.3">
      <c r="A1228" t="s">
        <v>3923</v>
      </c>
      <c r="B1228" s="17">
        <v>45112</v>
      </c>
      <c r="C1228" t="s">
        <v>3925</v>
      </c>
      <c r="D1228" t="s">
        <v>3926</v>
      </c>
      <c r="E1228" t="s">
        <v>3927</v>
      </c>
      <c r="F1228" t="s">
        <v>3920</v>
      </c>
      <c r="G1228" t="s">
        <v>3921</v>
      </c>
      <c r="H1228" t="s">
        <v>3876</v>
      </c>
      <c r="I1228">
        <v>706.3</v>
      </c>
      <c r="J1228" s="41">
        <v>1.1399999999999999E-2</v>
      </c>
      <c r="K1228" s="42">
        <v>8.0518199999999993</v>
      </c>
      <c r="L1228" s="43">
        <v>1.1384999999999998</v>
      </c>
      <c r="M1228" s="42">
        <v>9.1669970699999972</v>
      </c>
      <c r="N1228">
        <v>8</v>
      </c>
      <c r="O1228" s="43">
        <v>122.30399999999997</v>
      </c>
      <c r="P1228" s="42">
        <v>65</v>
      </c>
      <c r="Q1228" s="42">
        <v>15</v>
      </c>
      <c r="R1228" s="42">
        <v>7.5</v>
      </c>
    </row>
    <row r="1229" spans="1:18" x14ac:dyDescent="0.3">
      <c r="A1229" t="s">
        <v>3923</v>
      </c>
      <c r="B1229" s="17">
        <v>45113</v>
      </c>
      <c r="C1229" t="s">
        <v>3925</v>
      </c>
      <c r="D1229" t="s">
        <v>3926</v>
      </c>
      <c r="E1229" t="s">
        <v>3927</v>
      </c>
      <c r="F1229" t="s">
        <v>3920</v>
      </c>
      <c r="G1229" t="s">
        <v>3921</v>
      </c>
      <c r="H1229" t="s">
        <v>3876</v>
      </c>
      <c r="I1229">
        <v>1259.3</v>
      </c>
      <c r="J1229" s="41">
        <v>1.6300000000000002E-2</v>
      </c>
      <c r="K1229" s="42">
        <v>20.526590000000002</v>
      </c>
      <c r="L1229" s="43">
        <v>1.5985</v>
      </c>
      <c r="M1229" s="42">
        <v>32.811754115000006</v>
      </c>
      <c r="N1229">
        <v>3</v>
      </c>
      <c r="O1229" s="43">
        <v>149.85599999999999</v>
      </c>
      <c r="P1229" s="42">
        <v>63</v>
      </c>
      <c r="Q1229" s="42">
        <v>16</v>
      </c>
      <c r="R1229" s="42">
        <v>18</v>
      </c>
    </row>
    <row r="1230" spans="1:18" x14ac:dyDescent="0.3">
      <c r="A1230" t="s">
        <v>3923</v>
      </c>
      <c r="B1230" s="17">
        <v>45114</v>
      </c>
      <c r="C1230" t="s">
        <v>3925</v>
      </c>
      <c r="D1230" t="s">
        <v>3926</v>
      </c>
      <c r="E1230" t="s">
        <v>3927</v>
      </c>
      <c r="F1230" t="s">
        <v>3920</v>
      </c>
      <c r="G1230" t="s">
        <v>3921</v>
      </c>
      <c r="H1230" t="s">
        <v>3876</v>
      </c>
      <c r="I1230">
        <v>849.09999999999991</v>
      </c>
      <c r="J1230" s="41">
        <v>1.3200000000000002E-2</v>
      </c>
      <c r="K1230" s="42">
        <v>11.208120000000001</v>
      </c>
      <c r="L1230" s="43">
        <v>1.1614999999999998</v>
      </c>
      <c r="M1230" s="42">
        <v>13.018231379999998</v>
      </c>
      <c r="N1230">
        <v>9</v>
      </c>
      <c r="O1230" s="43">
        <v>370.27199999999999</v>
      </c>
      <c r="P1230" s="42">
        <v>67</v>
      </c>
      <c r="Q1230" s="42">
        <v>6</v>
      </c>
      <c r="R1230" s="42">
        <v>15</v>
      </c>
    </row>
    <row r="1231" spans="1:18" x14ac:dyDescent="0.3">
      <c r="A1231" t="s">
        <v>3923</v>
      </c>
      <c r="B1231" s="17">
        <v>45115</v>
      </c>
      <c r="C1231" t="s">
        <v>3925</v>
      </c>
      <c r="D1231" t="s">
        <v>3926</v>
      </c>
      <c r="E1231" t="s">
        <v>3927</v>
      </c>
      <c r="F1231" t="s">
        <v>3920</v>
      </c>
      <c r="G1231" t="s">
        <v>3921</v>
      </c>
      <c r="H1231" t="s">
        <v>3876</v>
      </c>
      <c r="I1231">
        <v>1247.3999999999999</v>
      </c>
      <c r="J1231" s="41">
        <v>1.1699999999999999E-2</v>
      </c>
      <c r="K1231" s="42">
        <v>14.594579999999997</v>
      </c>
      <c r="L1231" s="43">
        <v>1.4029999999999998</v>
      </c>
      <c r="M1231" s="42">
        <v>20.476195739999994</v>
      </c>
      <c r="N1231">
        <v>9</v>
      </c>
      <c r="O1231" s="43">
        <v>262.75200000000001</v>
      </c>
      <c r="P1231" s="42">
        <v>48</v>
      </c>
      <c r="Q1231" s="42">
        <v>4</v>
      </c>
      <c r="R1231" s="42">
        <v>10.5</v>
      </c>
    </row>
    <row r="1232" spans="1:18" x14ac:dyDescent="0.3">
      <c r="A1232" t="s">
        <v>3923</v>
      </c>
      <c r="B1232" s="17">
        <v>45116</v>
      </c>
      <c r="C1232" t="s">
        <v>3925</v>
      </c>
      <c r="D1232" t="s">
        <v>3926</v>
      </c>
      <c r="E1232" t="s">
        <v>3927</v>
      </c>
      <c r="F1232" t="s">
        <v>3920</v>
      </c>
      <c r="G1232" t="s">
        <v>3921</v>
      </c>
      <c r="H1232" t="s">
        <v>3876</v>
      </c>
      <c r="I1232">
        <v>788.9</v>
      </c>
      <c r="J1232" s="41">
        <v>1.1300000000000001E-2</v>
      </c>
      <c r="K1232" s="42">
        <v>8.9145700000000012</v>
      </c>
      <c r="L1232" s="43">
        <v>1.0925</v>
      </c>
      <c r="M1232" s="42">
        <v>9.7391677250000015</v>
      </c>
      <c r="N1232">
        <v>9</v>
      </c>
      <c r="O1232" s="43">
        <v>73.24799999999999</v>
      </c>
      <c r="P1232" s="42">
        <v>102</v>
      </c>
      <c r="Q1232" s="42">
        <v>13</v>
      </c>
      <c r="R1232" s="42">
        <v>10.5</v>
      </c>
    </row>
    <row r="1233" spans="1:18" x14ac:dyDescent="0.3">
      <c r="A1233" t="s">
        <v>3923</v>
      </c>
      <c r="B1233" s="17">
        <v>45117</v>
      </c>
      <c r="C1233" t="s">
        <v>3925</v>
      </c>
      <c r="D1233" t="s">
        <v>3926</v>
      </c>
      <c r="E1233" t="s">
        <v>3927</v>
      </c>
      <c r="F1233" t="s">
        <v>3920</v>
      </c>
      <c r="G1233" t="s">
        <v>3921</v>
      </c>
      <c r="H1233" t="s">
        <v>3876</v>
      </c>
      <c r="I1233">
        <v>985.59999999999991</v>
      </c>
      <c r="J1233" s="41">
        <v>1.3599999999999999E-2</v>
      </c>
      <c r="K1233" s="42">
        <v>13.404159999999997</v>
      </c>
      <c r="L1233" s="43">
        <v>1.2304999999999997</v>
      </c>
      <c r="M1233" s="42">
        <v>16.493818879999992</v>
      </c>
      <c r="N1233">
        <v>3</v>
      </c>
      <c r="O1233" s="43">
        <v>210.33599999999998</v>
      </c>
      <c r="P1233" s="42">
        <v>73</v>
      </c>
      <c r="Q1233" s="42">
        <v>1</v>
      </c>
      <c r="R1233" s="42">
        <v>4.5</v>
      </c>
    </row>
    <row r="1234" spans="1:18" x14ac:dyDescent="0.3">
      <c r="A1234" t="s">
        <v>3923</v>
      </c>
      <c r="B1234" s="17">
        <v>45118</v>
      </c>
      <c r="C1234" t="s">
        <v>3925</v>
      </c>
      <c r="D1234" t="s">
        <v>3926</v>
      </c>
      <c r="E1234" t="s">
        <v>3927</v>
      </c>
      <c r="F1234" t="s">
        <v>3920</v>
      </c>
      <c r="G1234" t="s">
        <v>3921</v>
      </c>
      <c r="H1234" t="s">
        <v>3876</v>
      </c>
      <c r="I1234">
        <v>1121.3999999999999</v>
      </c>
      <c r="J1234" s="41">
        <v>1.7899999999999999E-2</v>
      </c>
      <c r="K1234" s="42">
        <v>20.073059999999998</v>
      </c>
      <c r="L1234" s="43">
        <v>1.1154999999999999</v>
      </c>
      <c r="M1234" s="42">
        <v>22.391498429999995</v>
      </c>
      <c r="N1234">
        <v>2</v>
      </c>
      <c r="O1234" s="43">
        <v>183.45599999999999</v>
      </c>
      <c r="P1234" s="42">
        <v>76</v>
      </c>
      <c r="Q1234" s="42">
        <v>6</v>
      </c>
      <c r="R1234" s="42">
        <v>7.5</v>
      </c>
    </row>
    <row r="1235" spans="1:18" x14ac:dyDescent="0.3">
      <c r="A1235" t="s">
        <v>3923</v>
      </c>
      <c r="B1235" s="17">
        <v>45119</v>
      </c>
      <c r="C1235" t="s">
        <v>3925</v>
      </c>
      <c r="D1235" t="s">
        <v>3926</v>
      </c>
      <c r="E1235" t="s">
        <v>3927</v>
      </c>
      <c r="F1235" t="s">
        <v>3920</v>
      </c>
      <c r="G1235" t="s">
        <v>3921</v>
      </c>
      <c r="H1235" t="s">
        <v>3876</v>
      </c>
      <c r="I1235">
        <v>851.9</v>
      </c>
      <c r="J1235" s="41">
        <v>1.44E-2</v>
      </c>
      <c r="K1235" s="42">
        <v>12.26736</v>
      </c>
      <c r="L1235" s="43">
        <v>1.5524999999999998</v>
      </c>
      <c r="M1235" s="42">
        <v>19.045076399999996</v>
      </c>
      <c r="N1235">
        <v>8</v>
      </c>
      <c r="O1235" s="43">
        <v>215.04</v>
      </c>
      <c r="P1235" s="42">
        <v>54</v>
      </c>
      <c r="Q1235" s="42">
        <v>8</v>
      </c>
      <c r="R1235" s="42">
        <v>6</v>
      </c>
    </row>
    <row r="1236" spans="1:18" x14ac:dyDescent="0.3">
      <c r="A1236" t="s">
        <v>3923</v>
      </c>
      <c r="B1236" s="17">
        <v>45120</v>
      </c>
      <c r="C1236" t="s">
        <v>3925</v>
      </c>
      <c r="D1236" t="s">
        <v>3926</v>
      </c>
      <c r="E1236" t="s">
        <v>3927</v>
      </c>
      <c r="F1236" t="s">
        <v>3920</v>
      </c>
      <c r="G1236" t="s">
        <v>3921</v>
      </c>
      <c r="H1236" t="s">
        <v>3876</v>
      </c>
      <c r="I1236">
        <v>954.8</v>
      </c>
      <c r="J1236" s="41">
        <v>1.5100000000000001E-2</v>
      </c>
      <c r="K1236" s="42">
        <v>14.417479999999999</v>
      </c>
      <c r="L1236" s="43">
        <v>1.4260000000000002</v>
      </c>
      <c r="M1236" s="42">
        <v>20.559326480000003</v>
      </c>
      <c r="N1236">
        <v>8</v>
      </c>
      <c r="O1236" s="43">
        <v>96.095999999999989</v>
      </c>
      <c r="P1236" s="42">
        <v>66</v>
      </c>
      <c r="Q1236" s="42">
        <v>8</v>
      </c>
      <c r="R1236" s="42">
        <v>12</v>
      </c>
    </row>
    <row r="1237" spans="1:18" x14ac:dyDescent="0.3">
      <c r="A1237" t="s">
        <v>3923</v>
      </c>
      <c r="B1237" s="17">
        <v>45121</v>
      </c>
      <c r="C1237" t="s">
        <v>3925</v>
      </c>
      <c r="D1237" t="s">
        <v>3926</v>
      </c>
      <c r="E1237" t="s">
        <v>3927</v>
      </c>
      <c r="F1237" t="s">
        <v>3920</v>
      </c>
      <c r="G1237" t="s">
        <v>3921</v>
      </c>
      <c r="H1237" t="s">
        <v>3876</v>
      </c>
      <c r="I1237">
        <v>1150.0999999999999</v>
      </c>
      <c r="J1237" s="41">
        <v>1.3599999999999999E-2</v>
      </c>
      <c r="K1237" s="42">
        <v>15.641359999999997</v>
      </c>
      <c r="L1237" s="43">
        <v>1.4259999999999999</v>
      </c>
      <c r="M1237" s="42">
        <v>22.304579359999995</v>
      </c>
      <c r="N1237">
        <v>8</v>
      </c>
      <c r="O1237" s="43">
        <v>176.06399999999999</v>
      </c>
      <c r="P1237" s="42">
        <v>68</v>
      </c>
      <c r="Q1237" s="42">
        <v>22</v>
      </c>
      <c r="R1237" s="42">
        <v>9</v>
      </c>
    </row>
    <row r="1238" spans="1:18" x14ac:dyDescent="0.3">
      <c r="A1238" t="s">
        <v>3923</v>
      </c>
      <c r="B1238" s="17">
        <v>45122</v>
      </c>
      <c r="C1238" t="s">
        <v>3925</v>
      </c>
      <c r="D1238" t="s">
        <v>3926</v>
      </c>
      <c r="E1238" t="s">
        <v>3927</v>
      </c>
      <c r="F1238" t="s">
        <v>3920</v>
      </c>
      <c r="G1238" t="s">
        <v>3921</v>
      </c>
      <c r="H1238" t="s">
        <v>3876</v>
      </c>
      <c r="I1238">
        <v>1276.8</v>
      </c>
      <c r="J1238" s="41">
        <v>1.3000000000000001E-2</v>
      </c>
      <c r="K1238" s="42">
        <v>16.598400000000002</v>
      </c>
      <c r="L1238" s="43">
        <v>1.38</v>
      </c>
      <c r="M1238" s="42">
        <v>22.905792000000002</v>
      </c>
      <c r="N1238">
        <v>10</v>
      </c>
      <c r="O1238" s="43">
        <v>229.15200000000002</v>
      </c>
      <c r="P1238" s="42">
        <v>58</v>
      </c>
      <c r="Q1238" s="42">
        <v>15</v>
      </c>
      <c r="R1238" s="42">
        <v>18</v>
      </c>
    </row>
    <row r="1239" spans="1:18" x14ac:dyDescent="0.3">
      <c r="A1239" t="s">
        <v>3923</v>
      </c>
      <c r="B1239" s="17">
        <v>45123</v>
      </c>
      <c r="C1239" t="s">
        <v>3925</v>
      </c>
      <c r="D1239" t="s">
        <v>3926</v>
      </c>
      <c r="E1239" t="s">
        <v>3927</v>
      </c>
      <c r="F1239" t="s">
        <v>3920</v>
      </c>
      <c r="G1239" t="s">
        <v>3921</v>
      </c>
      <c r="H1239" t="s">
        <v>3876</v>
      </c>
      <c r="I1239">
        <v>1262.0999999999999</v>
      </c>
      <c r="J1239" s="41">
        <v>1.5800000000000002E-2</v>
      </c>
      <c r="K1239" s="42">
        <v>19.941179999999999</v>
      </c>
      <c r="L1239" s="43">
        <v>2.1044999999999998</v>
      </c>
      <c r="M1239" s="42">
        <v>41.966213309999993</v>
      </c>
      <c r="N1239">
        <v>2</v>
      </c>
      <c r="O1239" s="43">
        <v>159.6</v>
      </c>
      <c r="P1239" s="42">
        <v>66</v>
      </c>
      <c r="Q1239" s="42">
        <v>16</v>
      </c>
      <c r="R1239" s="42">
        <v>22.5</v>
      </c>
    </row>
    <row r="1240" spans="1:18" x14ac:dyDescent="0.3">
      <c r="A1240" t="s">
        <v>3923</v>
      </c>
      <c r="B1240" s="17">
        <v>45124</v>
      </c>
      <c r="C1240" t="s">
        <v>3925</v>
      </c>
      <c r="D1240" t="s">
        <v>3926</v>
      </c>
      <c r="E1240" t="s">
        <v>3927</v>
      </c>
      <c r="F1240" t="s">
        <v>3920</v>
      </c>
      <c r="G1240" t="s">
        <v>3921</v>
      </c>
      <c r="H1240" t="s">
        <v>3876</v>
      </c>
      <c r="I1240">
        <v>1060.5</v>
      </c>
      <c r="J1240" s="41">
        <v>1.4499999999999999E-2</v>
      </c>
      <c r="K1240" s="42">
        <v>15.377249999999998</v>
      </c>
      <c r="L1240" s="43">
        <v>0.78199999999999992</v>
      </c>
      <c r="M1240" s="42">
        <v>12.025009499999998</v>
      </c>
      <c r="N1240">
        <v>7</v>
      </c>
      <c r="O1240" s="43">
        <v>317.51999999999992</v>
      </c>
      <c r="P1240" s="42">
        <v>78</v>
      </c>
      <c r="Q1240" s="42">
        <v>4</v>
      </c>
      <c r="R1240" s="42">
        <v>12</v>
      </c>
    </row>
    <row r="1241" spans="1:18" x14ac:dyDescent="0.3">
      <c r="A1241" t="s">
        <v>3923</v>
      </c>
      <c r="B1241" s="17">
        <v>45125</v>
      </c>
      <c r="C1241" t="s">
        <v>3925</v>
      </c>
      <c r="D1241" t="s">
        <v>3926</v>
      </c>
      <c r="E1241" t="s">
        <v>3927</v>
      </c>
      <c r="F1241" t="s">
        <v>3920</v>
      </c>
      <c r="G1241" t="s">
        <v>3921</v>
      </c>
      <c r="H1241" t="s">
        <v>3876</v>
      </c>
      <c r="I1241">
        <v>1036.7</v>
      </c>
      <c r="J1241" s="41">
        <v>1.5900000000000001E-2</v>
      </c>
      <c r="K1241" s="42">
        <v>16.483530000000002</v>
      </c>
      <c r="L1241" s="43">
        <v>1.2074999999999998</v>
      </c>
      <c r="M1241" s="42">
        <v>19.903862475</v>
      </c>
      <c r="N1241">
        <v>7</v>
      </c>
      <c r="O1241" s="43">
        <v>199.07999999999996</v>
      </c>
      <c r="P1241" s="42">
        <v>50</v>
      </c>
      <c r="Q1241" s="42">
        <v>6</v>
      </c>
      <c r="R1241" s="42">
        <v>4.5</v>
      </c>
    </row>
    <row r="1242" spans="1:18" x14ac:dyDescent="0.3">
      <c r="A1242" t="s">
        <v>3923</v>
      </c>
      <c r="B1242" s="17">
        <v>45126</v>
      </c>
      <c r="C1242" t="s">
        <v>3925</v>
      </c>
      <c r="D1242" t="s">
        <v>3926</v>
      </c>
      <c r="E1242" t="s">
        <v>3927</v>
      </c>
      <c r="F1242" t="s">
        <v>3920</v>
      </c>
      <c r="G1242" t="s">
        <v>3921</v>
      </c>
      <c r="H1242" t="s">
        <v>3876</v>
      </c>
      <c r="I1242">
        <v>1150.8</v>
      </c>
      <c r="J1242" s="41">
        <v>1.1300000000000001E-2</v>
      </c>
      <c r="K1242" s="42">
        <v>13.00404</v>
      </c>
      <c r="L1242" s="43">
        <v>2.2309999999999999</v>
      </c>
      <c r="M1242" s="42">
        <v>29.012013239999998</v>
      </c>
      <c r="N1242">
        <v>5</v>
      </c>
      <c r="O1242" s="43">
        <v>327.59999999999997</v>
      </c>
      <c r="P1242" s="42">
        <v>68</v>
      </c>
      <c r="Q1242" s="42">
        <v>1</v>
      </c>
      <c r="R1242" s="42">
        <v>13.5</v>
      </c>
    </row>
    <row r="1243" spans="1:18" x14ac:dyDescent="0.3">
      <c r="A1243" t="s">
        <v>3923</v>
      </c>
      <c r="B1243" s="17">
        <v>45127</v>
      </c>
      <c r="C1243" t="s">
        <v>3925</v>
      </c>
      <c r="D1243" t="s">
        <v>3926</v>
      </c>
      <c r="E1243" t="s">
        <v>3927</v>
      </c>
      <c r="F1243" t="s">
        <v>3920</v>
      </c>
      <c r="G1243" t="s">
        <v>3921</v>
      </c>
      <c r="H1243" t="s">
        <v>3876</v>
      </c>
      <c r="I1243">
        <v>1166.8999999999999</v>
      </c>
      <c r="J1243" s="41">
        <v>1.4500000000000002E-2</v>
      </c>
      <c r="K1243" s="42">
        <v>16.92005</v>
      </c>
      <c r="L1243" s="43">
        <v>1.5640000000000001</v>
      </c>
      <c r="M1243" s="42">
        <v>26.462958199999999</v>
      </c>
      <c r="N1243">
        <v>1</v>
      </c>
      <c r="O1243" s="43">
        <v>264.59999999999997</v>
      </c>
      <c r="P1243" s="42">
        <v>40</v>
      </c>
      <c r="Q1243" s="42">
        <v>6</v>
      </c>
      <c r="R1243" s="42">
        <v>21</v>
      </c>
    </row>
    <row r="1244" spans="1:18" x14ac:dyDescent="0.3">
      <c r="A1244" t="s">
        <v>3923</v>
      </c>
      <c r="B1244" s="17">
        <v>45128</v>
      </c>
      <c r="C1244" t="s">
        <v>3925</v>
      </c>
      <c r="D1244" t="s">
        <v>3926</v>
      </c>
      <c r="E1244" t="s">
        <v>3927</v>
      </c>
      <c r="F1244" t="s">
        <v>3920</v>
      </c>
      <c r="G1244" t="s">
        <v>3921</v>
      </c>
      <c r="H1244" t="s">
        <v>3876</v>
      </c>
      <c r="I1244">
        <v>837.19999999999993</v>
      </c>
      <c r="J1244" s="41">
        <v>1.4500000000000002E-2</v>
      </c>
      <c r="K1244" s="42">
        <v>12.139400000000002</v>
      </c>
      <c r="L1244" s="43">
        <v>0.42549999999999999</v>
      </c>
      <c r="M1244" s="42">
        <v>5.1653147000000006</v>
      </c>
      <c r="N1244">
        <v>9</v>
      </c>
      <c r="O1244" s="43">
        <v>77.279999999999987</v>
      </c>
      <c r="P1244" s="42">
        <v>61</v>
      </c>
      <c r="Q1244" s="42">
        <v>9</v>
      </c>
      <c r="R1244" s="42">
        <v>13.5</v>
      </c>
    </row>
    <row r="1245" spans="1:18" x14ac:dyDescent="0.3">
      <c r="A1245" t="s">
        <v>3923</v>
      </c>
      <c r="B1245" s="17">
        <v>45129</v>
      </c>
      <c r="C1245" t="s">
        <v>3925</v>
      </c>
      <c r="D1245" t="s">
        <v>3926</v>
      </c>
      <c r="E1245" t="s">
        <v>3927</v>
      </c>
      <c r="F1245" t="s">
        <v>3920</v>
      </c>
      <c r="G1245" t="s">
        <v>3921</v>
      </c>
      <c r="H1245" t="s">
        <v>3876</v>
      </c>
      <c r="I1245">
        <v>708.4</v>
      </c>
      <c r="J1245" s="41">
        <v>1.1800000000000001E-2</v>
      </c>
      <c r="K1245" s="42">
        <v>8.3591200000000008</v>
      </c>
      <c r="L1245" s="43">
        <v>0.77049999999999996</v>
      </c>
      <c r="M1245" s="42">
        <v>6.4407019600000002</v>
      </c>
      <c r="N1245">
        <v>6</v>
      </c>
      <c r="O1245" s="43">
        <v>226.79999999999998</v>
      </c>
      <c r="P1245" s="42">
        <v>30</v>
      </c>
      <c r="Q1245" s="42">
        <v>8</v>
      </c>
      <c r="R1245" s="42">
        <v>18</v>
      </c>
    </row>
    <row r="1246" spans="1:18" x14ac:dyDescent="0.3">
      <c r="A1246" t="s">
        <v>3923</v>
      </c>
      <c r="B1246" s="17">
        <v>45130</v>
      </c>
      <c r="C1246" t="s">
        <v>3925</v>
      </c>
      <c r="D1246" t="s">
        <v>3926</v>
      </c>
      <c r="E1246" t="s">
        <v>3927</v>
      </c>
      <c r="F1246" t="s">
        <v>3920</v>
      </c>
      <c r="G1246" t="s">
        <v>3921</v>
      </c>
      <c r="H1246" t="s">
        <v>3876</v>
      </c>
      <c r="I1246">
        <v>1099</v>
      </c>
      <c r="J1246" s="41">
        <v>1.8200000000000001E-2</v>
      </c>
      <c r="K1246" s="42">
        <v>20.001799999999999</v>
      </c>
      <c r="L1246" s="43">
        <v>1.4259999999999997</v>
      </c>
      <c r="M1246" s="42">
        <v>28.522566799999993</v>
      </c>
      <c r="N1246">
        <v>3</v>
      </c>
      <c r="O1246" s="43">
        <v>98.279999999999987</v>
      </c>
      <c r="P1246" s="42">
        <v>42</v>
      </c>
      <c r="Q1246" s="42">
        <v>3</v>
      </c>
      <c r="R1246" s="42">
        <v>15</v>
      </c>
    </row>
    <row r="1247" spans="1:18" x14ac:dyDescent="0.3">
      <c r="A1247" t="s">
        <v>3923</v>
      </c>
      <c r="B1247" s="17">
        <v>45131</v>
      </c>
      <c r="C1247" t="s">
        <v>3925</v>
      </c>
      <c r="D1247" t="s">
        <v>3926</v>
      </c>
      <c r="E1247" t="s">
        <v>3927</v>
      </c>
      <c r="F1247" t="s">
        <v>3920</v>
      </c>
      <c r="G1247" t="s">
        <v>3921</v>
      </c>
      <c r="H1247" t="s">
        <v>3876</v>
      </c>
      <c r="I1247">
        <v>791</v>
      </c>
      <c r="J1247" s="41">
        <v>1.14E-2</v>
      </c>
      <c r="K1247" s="42">
        <v>9.0174000000000003</v>
      </c>
      <c r="L1247" s="43">
        <v>2.2424999999999997</v>
      </c>
      <c r="M1247" s="42">
        <v>20.221519499999999</v>
      </c>
      <c r="N1247">
        <v>4</v>
      </c>
      <c r="O1247" s="43">
        <v>80.639999999999986</v>
      </c>
      <c r="P1247" s="42">
        <v>32</v>
      </c>
      <c r="Q1247" s="42">
        <v>3</v>
      </c>
      <c r="R1247" s="42">
        <v>15</v>
      </c>
    </row>
    <row r="1248" spans="1:18" x14ac:dyDescent="0.3">
      <c r="A1248" t="s">
        <v>3923</v>
      </c>
      <c r="B1248" s="17">
        <v>45132</v>
      </c>
      <c r="C1248" t="s">
        <v>3925</v>
      </c>
      <c r="D1248" t="s">
        <v>3926</v>
      </c>
      <c r="E1248" t="s">
        <v>3927</v>
      </c>
      <c r="F1248" t="s">
        <v>3920</v>
      </c>
      <c r="G1248" t="s">
        <v>3921</v>
      </c>
      <c r="H1248" t="s">
        <v>3876</v>
      </c>
      <c r="I1248">
        <v>1320.8999999999999</v>
      </c>
      <c r="J1248" s="41">
        <v>1.15E-2</v>
      </c>
      <c r="K1248" s="42">
        <v>15.190349999999999</v>
      </c>
      <c r="L1248" s="43">
        <v>1.9204999999999999</v>
      </c>
      <c r="M1248" s="42">
        <v>29.173067174999996</v>
      </c>
      <c r="N1248">
        <v>7</v>
      </c>
      <c r="O1248" s="43">
        <v>51.6</v>
      </c>
      <c r="P1248" s="42">
        <v>47</v>
      </c>
      <c r="Q1248" s="42">
        <v>1</v>
      </c>
      <c r="R1248" s="42">
        <v>18</v>
      </c>
    </row>
    <row r="1249" spans="1:18" x14ac:dyDescent="0.3">
      <c r="A1249" t="s">
        <v>3923</v>
      </c>
      <c r="B1249" s="17">
        <v>45133</v>
      </c>
      <c r="C1249" t="s">
        <v>3925</v>
      </c>
      <c r="D1249" t="s">
        <v>3926</v>
      </c>
      <c r="E1249" t="s">
        <v>3927</v>
      </c>
      <c r="F1249" t="s">
        <v>3920</v>
      </c>
      <c r="G1249" t="s">
        <v>3921</v>
      </c>
      <c r="H1249" t="s">
        <v>3876</v>
      </c>
      <c r="I1249">
        <v>800.09999999999991</v>
      </c>
      <c r="J1249" s="41">
        <v>1.14E-2</v>
      </c>
      <c r="K1249" s="42">
        <v>9.1211399999999987</v>
      </c>
      <c r="L1249" s="43">
        <v>1.0809999999999997</v>
      </c>
      <c r="M1249" s="42">
        <v>9.859952339999996</v>
      </c>
      <c r="N1249">
        <v>7</v>
      </c>
      <c r="O1249" s="43">
        <v>115.91999999999999</v>
      </c>
      <c r="P1249" s="42">
        <v>37</v>
      </c>
      <c r="Q1249" s="42">
        <v>2</v>
      </c>
      <c r="R1249" s="42">
        <v>15</v>
      </c>
    </row>
    <row r="1250" spans="1:18" x14ac:dyDescent="0.3">
      <c r="A1250" t="s">
        <v>3923</v>
      </c>
      <c r="B1250" s="17">
        <v>45134</v>
      </c>
      <c r="C1250" t="s">
        <v>3925</v>
      </c>
      <c r="D1250" t="s">
        <v>3926</v>
      </c>
      <c r="E1250" t="s">
        <v>3927</v>
      </c>
      <c r="F1250" t="s">
        <v>3920</v>
      </c>
      <c r="G1250" t="s">
        <v>3921</v>
      </c>
      <c r="H1250" t="s">
        <v>3876</v>
      </c>
      <c r="I1250">
        <v>1124.1999999999998</v>
      </c>
      <c r="J1250" s="41">
        <v>1.1599999999999999E-2</v>
      </c>
      <c r="K1250" s="42">
        <v>13.040719999999997</v>
      </c>
      <c r="L1250" s="43">
        <v>0.64400000000000002</v>
      </c>
      <c r="M1250" s="42">
        <v>8.3982236799999974</v>
      </c>
      <c r="N1250">
        <v>4</v>
      </c>
      <c r="O1250" s="43">
        <v>53.76</v>
      </c>
      <c r="P1250" s="42">
        <v>69</v>
      </c>
      <c r="Q1250" s="42">
        <v>3</v>
      </c>
      <c r="R1250" s="42">
        <v>15</v>
      </c>
    </row>
    <row r="1251" spans="1:18" x14ac:dyDescent="0.3">
      <c r="A1251" t="s">
        <v>3923</v>
      </c>
      <c r="B1251" s="17">
        <v>45135</v>
      </c>
      <c r="C1251" t="s">
        <v>3925</v>
      </c>
      <c r="D1251" t="s">
        <v>3926</v>
      </c>
      <c r="E1251" t="s">
        <v>3927</v>
      </c>
      <c r="F1251" t="s">
        <v>3920</v>
      </c>
      <c r="G1251" t="s">
        <v>3921</v>
      </c>
      <c r="H1251" t="s">
        <v>3876</v>
      </c>
      <c r="I1251">
        <v>1344.6999999999998</v>
      </c>
      <c r="J1251" s="41">
        <v>1.14E-2</v>
      </c>
      <c r="K1251" s="42">
        <v>15.329579999999998</v>
      </c>
      <c r="L1251" s="43">
        <v>1.6214999999999997</v>
      </c>
      <c r="M1251" s="42">
        <v>24.856913969999994</v>
      </c>
      <c r="N1251">
        <v>1</v>
      </c>
      <c r="O1251" s="43">
        <v>201.6</v>
      </c>
      <c r="P1251" s="42">
        <v>77</v>
      </c>
      <c r="Q1251" s="42">
        <v>2</v>
      </c>
      <c r="R1251" s="42">
        <v>10.5</v>
      </c>
    </row>
    <row r="1252" spans="1:18" x14ac:dyDescent="0.3">
      <c r="A1252" t="s">
        <v>3923</v>
      </c>
      <c r="B1252" s="17">
        <v>45136</v>
      </c>
      <c r="C1252" t="s">
        <v>3925</v>
      </c>
      <c r="D1252" t="s">
        <v>3926</v>
      </c>
      <c r="E1252" t="s">
        <v>3927</v>
      </c>
      <c r="F1252" t="s">
        <v>3920</v>
      </c>
      <c r="G1252" t="s">
        <v>3921</v>
      </c>
      <c r="H1252" t="s">
        <v>3876</v>
      </c>
      <c r="I1252">
        <v>1038.8</v>
      </c>
      <c r="J1252" s="41">
        <v>1.3399999999999999E-2</v>
      </c>
      <c r="K1252" s="42">
        <v>13.919919999999998</v>
      </c>
      <c r="L1252" s="43">
        <v>1.7249999999999999</v>
      </c>
      <c r="M1252" s="42">
        <v>24.011861999999994</v>
      </c>
      <c r="N1252">
        <v>1</v>
      </c>
      <c r="O1252" s="43">
        <v>388.08</v>
      </c>
      <c r="P1252" s="42">
        <v>57</v>
      </c>
      <c r="Q1252" s="42">
        <v>2</v>
      </c>
      <c r="R1252" s="42">
        <v>15</v>
      </c>
    </row>
    <row r="1253" spans="1:18" x14ac:dyDescent="0.3">
      <c r="A1253" t="s">
        <v>3923</v>
      </c>
      <c r="B1253" s="17">
        <v>45137</v>
      </c>
      <c r="C1253" t="s">
        <v>3925</v>
      </c>
      <c r="D1253" t="s">
        <v>3926</v>
      </c>
      <c r="E1253" t="s">
        <v>3927</v>
      </c>
      <c r="F1253" t="s">
        <v>3920</v>
      </c>
      <c r="G1253" t="s">
        <v>3921</v>
      </c>
      <c r="H1253" t="s">
        <v>3876</v>
      </c>
      <c r="I1253">
        <v>800.09999999999991</v>
      </c>
      <c r="J1253" s="41">
        <v>1.72E-2</v>
      </c>
      <c r="K1253" s="42">
        <v>13.761719999999999</v>
      </c>
      <c r="L1253" s="43">
        <v>0.96599999999999997</v>
      </c>
      <c r="M1253" s="42">
        <v>13.293821519999998</v>
      </c>
      <c r="N1253">
        <v>7</v>
      </c>
      <c r="O1253" s="43">
        <v>54</v>
      </c>
      <c r="P1253" s="42">
        <v>40</v>
      </c>
      <c r="Q1253" s="42">
        <v>4</v>
      </c>
      <c r="R1253" s="42">
        <v>18</v>
      </c>
    </row>
    <row r="1254" spans="1:18" x14ac:dyDescent="0.3">
      <c r="A1254" t="s">
        <v>3923</v>
      </c>
      <c r="B1254" s="17">
        <v>45138</v>
      </c>
      <c r="C1254" t="s">
        <v>3925</v>
      </c>
      <c r="D1254" t="s">
        <v>3926</v>
      </c>
      <c r="E1254" t="s">
        <v>3927</v>
      </c>
      <c r="F1254" t="s">
        <v>3920</v>
      </c>
      <c r="G1254" t="s">
        <v>3921</v>
      </c>
      <c r="H1254" t="s">
        <v>3876</v>
      </c>
      <c r="I1254">
        <v>1055.5999999999999</v>
      </c>
      <c r="J1254" s="41">
        <v>1.1300000000000001E-2</v>
      </c>
      <c r="K1254" s="42">
        <v>11.928280000000001</v>
      </c>
      <c r="L1254" s="43">
        <v>1.0234999999999999</v>
      </c>
      <c r="M1254" s="42">
        <v>12.20859458</v>
      </c>
      <c r="N1254">
        <v>2</v>
      </c>
      <c r="O1254" s="43">
        <v>201.6</v>
      </c>
      <c r="P1254" s="42">
        <v>32</v>
      </c>
      <c r="Q1254" s="42">
        <v>10</v>
      </c>
      <c r="R1254" s="42">
        <v>24</v>
      </c>
    </row>
    <row r="1255" spans="1:18" x14ac:dyDescent="0.3">
      <c r="A1255" t="s">
        <v>3923</v>
      </c>
      <c r="B1255" s="17">
        <v>45139</v>
      </c>
      <c r="C1255" t="s">
        <v>3925</v>
      </c>
      <c r="D1255" t="s">
        <v>3926</v>
      </c>
      <c r="E1255" t="s">
        <v>3927</v>
      </c>
      <c r="F1255" t="s">
        <v>3920</v>
      </c>
      <c r="G1255" t="s">
        <v>3921</v>
      </c>
      <c r="H1255" t="s">
        <v>3876</v>
      </c>
      <c r="I1255">
        <v>811.3</v>
      </c>
      <c r="J1255" s="41">
        <v>1.0100000000000001E-2</v>
      </c>
      <c r="K1255" s="42">
        <v>8.1941300000000012</v>
      </c>
      <c r="L1255" s="43">
        <v>1.7019999999999995</v>
      </c>
      <c r="M1255" s="42">
        <v>13.946409259999998</v>
      </c>
      <c r="N1255">
        <v>9</v>
      </c>
      <c r="O1255" s="43">
        <v>229.32</v>
      </c>
      <c r="P1255" s="42">
        <v>62</v>
      </c>
      <c r="Q1255" s="42">
        <v>6</v>
      </c>
      <c r="R1255" s="42">
        <v>19.5</v>
      </c>
    </row>
    <row r="1256" spans="1:18" x14ac:dyDescent="0.3">
      <c r="A1256" t="s">
        <v>3923</v>
      </c>
      <c r="B1256" s="17">
        <v>45140</v>
      </c>
      <c r="C1256" t="s">
        <v>3925</v>
      </c>
      <c r="D1256" t="s">
        <v>3926</v>
      </c>
      <c r="E1256" t="s">
        <v>3927</v>
      </c>
      <c r="F1256" t="s">
        <v>3920</v>
      </c>
      <c r="G1256" t="s">
        <v>3921</v>
      </c>
      <c r="H1256" t="s">
        <v>3876</v>
      </c>
      <c r="I1256">
        <v>1397.1999999999998</v>
      </c>
      <c r="J1256" s="41">
        <v>1.67E-2</v>
      </c>
      <c r="K1256" s="42">
        <v>23.333239999999996</v>
      </c>
      <c r="L1256" s="43">
        <v>0.71299999999999997</v>
      </c>
      <c r="M1256" s="42">
        <v>16.636600119999997</v>
      </c>
      <c r="N1256">
        <v>4</v>
      </c>
      <c r="O1256" s="43">
        <v>310.8</v>
      </c>
      <c r="P1256" s="42">
        <v>56</v>
      </c>
      <c r="Q1256" s="42">
        <v>0</v>
      </c>
      <c r="R1256" s="42">
        <v>16.5</v>
      </c>
    </row>
    <row r="1257" spans="1:18" x14ac:dyDescent="0.3">
      <c r="A1257" t="s">
        <v>3923</v>
      </c>
      <c r="B1257" s="17">
        <v>45141</v>
      </c>
      <c r="C1257" t="s">
        <v>3925</v>
      </c>
      <c r="D1257" t="s">
        <v>3926</v>
      </c>
      <c r="E1257" t="s">
        <v>3927</v>
      </c>
      <c r="F1257" t="s">
        <v>3920</v>
      </c>
      <c r="G1257" t="s">
        <v>3921</v>
      </c>
      <c r="H1257" t="s">
        <v>3876</v>
      </c>
      <c r="I1257">
        <v>989.8</v>
      </c>
      <c r="J1257" s="41">
        <v>1.14E-2</v>
      </c>
      <c r="K1257" s="42">
        <v>11.283720000000001</v>
      </c>
      <c r="L1257" s="43">
        <v>1.012</v>
      </c>
      <c r="M1257" s="42">
        <v>11.419124640000001</v>
      </c>
      <c r="N1257">
        <v>7</v>
      </c>
      <c r="O1257" s="43">
        <v>288.95999999999998</v>
      </c>
      <c r="P1257" s="42">
        <v>35</v>
      </c>
      <c r="Q1257" s="42">
        <v>0</v>
      </c>
      <c r="R1257" s="42">
        <v>18</v>
      </c>
    </row>
    <row r="1258" spans="1:18" x14ac:dyDescent="0.3">
      <c r="A1258" t="s">
        <v>3923</v>
      </c>
      <c r="B1258" s="17">
        <v>45142</v>
      </c>
      <c r="C1258" t="s">
        <v>3925</v>
      </c>
      <c r="D1258" t="s">
        <v>3926</v>
      </c>
      <c r="E1258" t="s">
        <v>3927</v>
      </c>
      <c r="F1258" t="s">
        <v>3920</v>
      </c>
      <c r="G1258" t="s">
        <v>3921</v>
      </c>
      <c r="H1258" t="s">
        <v>3876</v>
      </c>
      <c r="I1258">
        <v>893.19999999999993</v>
      </c>
      <c r="J1258" s="41">
        <v>1.17E-2</v>
      </c>
      <c r="K1258" s="42">
        <v>10.450439999999999</v>
      </c>
      <c r="L1258" s="43">
        <v>1.4144999999999999</v>
      </c>
      <c r="M1258" s="42">
        <v>14.782147379999996</v>
      </c>
      <c r="N1258">
        <v>5</v>
      </c>
      <c r="O1258" s="43">
        <v>68.88</v>
      </c>
      <c r="P1258" s="42">
        <v>31</v>
      </c>
      <c r="Q1258" s="42">
        <v>2</v>
      </c>
      <c r="R1258" s="42">
        <v>13.5</v>
      </c>
    </row>
    <row r="1259" spans="1:18" x14ac:dyDescent="0.3">
      <c r="A1259" t="s">
        <v>3923</v>
      </c>
      <c r="B1259" s="17">
        <v>45143</v>
      </c>
      <c r="C1259" t="s">
        <v>3925</v>
      </c>
      <c r="D1259" t="s">
        <v>3926</v>
      </c>
      <c r="E1259" t="s">
        <v>3927</v>
      </c>
      <c r="F1259" t="s">
        <v>3920</v>
      </c>
      <c r="G1259" t="s">
        <v>3921</v>
      </c>
      <c r="H1259" t="s">
        <v>3876</v>
      </c>
      <c r="I1259">
        <v>1325.1</v>
      </c>
      <c r="J1259" s="41">
        <v>1.5699999999999999E-2</v>
      </c>
      <c r="K1259" s="42">
        <v>20.804069999999996</v>
      </c>
      <c r="L1259" s="43">
        <v>1.8285</v>
      </c>
      <c r="M1259" s="42">
        <v>38.040241994999995</v>
      </c>
      <c r="N1259">
        <v>5</v>
      </c>
      <c r="O1259" s="43">
        <v>43.68</v>
      </c>
      <c r="P1259" s="42">
        <v>78</v>
      </c>
      <c r="Q1259" s="42">
        <v>0</v>
      </c>
      <c r="R1259" s="42">
        <v>9</v>
      </c>
    </row>
    <row r="1260" spans="1:18" x14ac:dyDescent="0.3">
      <c r="A1260" t="s">
        <v>3923</v>
      </c>
      <c r="B1260" s="17">
        <v>45144</v>
      </c>
      <c r="C1260" t="s">
        <v>3925</v>
      </c>
      <c r="D1260" t="s">
        <v>3926</v>
      </c>
      <c r="E1260" t="s">
        <v>3927</v>
      </c>
      <c r="F1260" t="s">
        <v>3920</v>
      </c>
      <c r="G1260" t="s">
        <v>3921</v>
      </c>
      <c r="H1260" t="s">
        <v>3876</v>
      </c>
      <c r="I1260">
        <v>833.69999999999993</v>
      </c>
      <c r="J1260" s="41">
        <v>1.37E-2</v>
      </c>
      <c r="K1260" s="42">
        <v>11.42169</v>
      </c>
      <c r="L1260" s="43">
        <v>1.1614999999999998</v>
      </c>
      <c r="M1260" s="42">
        <v>13.266292934999997</v>
      </c>
      <c r="N1260">
        <v>5</v>
      </c>
      <c r="O1260" s="43">
        <v>342.71999999999997</v>
      </c>
      <c r="P1260" s="42">
        <v>52</v>
      </c>
      <c r="Q1260" s="42">
        <v>0</v>
      </c>
      <c r="R1260" s="42">
        <v>9</v>
      </c>
    </row>
    <row r="1261" spans="1:18" x14ac:dyDescent="0.3">
      <c r="A1261" t="s">
        <v>3923</v>
      </c>
      <c r="B1261" s="17">
        <v>45145</v>
      </c>
      <c r="C1261" t="s">
        <v>3925</v>
      </c>
      <c r="D1261" t="s">
        <v>3926</v>
      </c>
      <c r="E1261" t="s">
        <v>3927</v>
      </c>
      <c r="F1261" t="s">
        <v>3920</v>
      </c>
      <c r="G1261" t="s">
        <v>3921</v>
      </c>
      <c r="H1261" t="s">
        <v>3876</v>
      </c>
      <c r="I1261">
        <v>712.59999999999991</v>
      </c>
      <c r="J1261" s="41">
        <v>1.7499999999999998E-2</v>
      </c>
      <c r="K1261" s="42">
        <v>12.470499999999998</v>
      </c>
      <c r="L1261" s="43">
        <v>1.6099999999999999</v>
      </c>
      <c r="M1261" s="42">
        <v>20.077504999999995</v>
      </c>
      <c r="N1261">
        <v>8</v>
      </c>
      <c r="O1261" s="43">
        <v>151.19999999999999</v>
      </c>
      <c r="P1261" s="42">
        <v>38</v>
      </c>
      <c r="Q1261" s="42">
        <v>2</v>
      </c>
      <c r="R1261" s="42">
        <v>22.5</v>
      </c>
    </row>
    <row r="1262" spans="1:18" x14ac:dyDescent="0.3">
      <c r="A1262" t="s">
        <v>3923</v>
      </c>
      <c r="B1262" s="17">
        <v>45146</v>
      </c>
      <c r="C1262" t="s">
        <v>3925</v>
      </c>
      <c r="D1262" t="s">
        <v>3926</v>
      </c>
      <c r="E1262" t="s">
        <v>3927</v>
      </c>
      <c r="F1262" t="s">
        <v>3920</v>
      </c>
      <c r="G1262" t="s">
        <v>3921</v>
      </c>
      <c r="H1262" t="s">
        <v>3876</v>
      </c>
      <c r="I1262">
        <v>861</v>
      </c>
      <c r="J1262" s="41">
        <v>1.4100000000000001E-2</v>
      </c>
      <c r="K1262" s="42">
        <v>12.1401</v>
      </c>
      <c r="L1262" s="43">
        <v>0.87399999999999989</v>
      </c>
      <c r="M1262" s="42">
        <v>10.610447399999998</v>
      </c>
      <c r="N1262">
        <v>7</v>
      </c>
      <c r="O1262" s="43">
        <v>197.4</v>
      </c>
      <c r="P1262" s="42">
        <v>33</v>
      </c>
      <c r="Q1262" s="42">
        <v>7</v>
      </c>
      <c r="R1262" s="42">
        <v>16.5</v>
      </c>
    </row>
    <row r="1263" spans="1:18" x14ac:dyDescent="0.3">
      <c r="A1263" t="s">
        <v>3923</v>
      </c>
      <c r="B1263" s="17">
        <v>45147</v>
      </c>
      <c r="C1263" t="s">
        <v>3925</v>
      </c>
      <c r="D1263" t="s">
        <v>3926</v>
      </c>
      <c r="E1263" t="s">
        <v>3927</v>
      </c>
      <c r="F1263" t="s">
        <v>3920</v>
      </c>
      <c r="G1263" t="s">
        <v>3921</v>
      </c>
      <c r="H1263" t="s">
        <v>3876</v>
      </c>
      <c r="I1263">
        <v>1134.6999999999998</v>
      </c>
      <c r="J1263" s="41">
        <v>1.5800000000000002E-2</v>
      </c>
      <c r="K1263" s="42">
        <v>17.928259999999998</v>
      </c>
      <c r="L1263" s="43">
        <v>0.98899999999999999</v>
      </c>
      <c r="M1263" s="42">
        <v>17.73104914</v>
      </c>
      <c r="N1263">
        <v>5</v>
      </c>
      <c r="O1263" s="43">
        <v>182.27999999999997</v>
      </c>
      <c r="P1263" s="42">
        <v>57</v>
      </c>
      <c r="Q1263" s="42">
        <v>6</v>
      </c>
      <c r="R1263" s="42">
        <v>22.5</v>
      </c>
    </row>
    <row r="1264" spans="1:18" x14ac:dyDescent="0.3">
      <c r="A1264" t="s">
        <v>3923</v>
      </c>
      <c r="B1264" s="17">
        <v>45148</v>
      </c>
      <c r="C1264" t="s">
        <v>3925</v>
      </c>
      <c r="D1264" t="s">
        <v>3926</v>
      </c>
      <c r="E1264" t="s">
        <v>3927</v>
      </c>
      <c r="F1264" t="s">
        <v>3920</v>
      </c>
      <c r="G1264" t="s">
        <v>3921</v>
      </c>
      <c r="H1264" t="s">
        <v>3876</v>
      </c>
      <c r="I1264">
        <v>1230.5999999999999</v>
      </c>
      <c r="J1264" s="41">
        <v>1.1199999999999998E-2</v>
      </c>
      <c r="K1264" s="42">
        <v>13.782719999999996</v>
      </c>
      <c r="L1264" s="43">
        <v>1.7594999999999998</v>
      </c>
      <c r="M1264" s="42">
        <v>24.250695839999992</v>
      </c>
      <c r="N1264">
        <v>7</v>
      </c>
      <c r="O1264" s="43">
        <v>120.96</v>
      </c>
      <c r="P1264" s="42">
        <v>63</v>
      </c>
      <c r="Q1264" s="42">
        <v>3</v>
      </c>
      <c r="R1264" s="42">
        <v>9</v>
      </c>
    </row>
    <row r="1265" spans="1:18" x14ac:dyDescent="0.3">
      <c r="A1265" t="s">
        <v>3923</v>
      </c>
      <c r="B1265" s="17">
        <v>45149</v>
      </c>
      <c r="C1265" t="s">
        <v>3925</v>
      </c>
      <c r="D1265" t="s">
        <v>3926</v>
      </c>
      <c r="E1265" t="s">
        <v>3927</v>
      </c>
      <c r="F1265" t="s">
        <v>3920</v>
      </c>
      <c r="G1265" t="s">
        <v>3921</v>
      </c>
      <c r="H1265" t="s">
        <v>3876</v>
      </c>
      <c r="I1265">
        <v>933.09999999999991</v>
      </c>
      <c r="J1265" s="41">
        <v>1.26E-2</v>
      </c>
      <c r="K1265" s="42">
        <v>11.757059999999999</v>
      </c>
      <c r="L1265" s="43">
        <v>0.77049999999999985</v>
      </c>
      <c r="M1265" s="42">
        <v>9.0588147299999981</v>
      </c>
      <c r="N1265">
        <v>10</v>
      </c>
      <c r="O1265" s="43">
        <v>504</v>
      </c>
      <c r="P1265" s="42">
        <v>65</v>
      </c>
      <c r="Q1265" s="42">
        <v>6</v>
      </c>
      <c r="R1265" s="42">
        <v>12</v>
      </c>
    </row>
    <row r="1266" spans="1:18" x14ac:dyDescent="0.3">
      <c r="A1266" t="s">
        <v>3923</v>
      </c>
      <c r="B1266" s="17">
        <v>45150</v>
      </c>
      <c r="C1266" t="s">
        <v>3925</v>
      </c>
      <c r="D1266" t="s">
        <v>3926</v>
      </c>
      <c r="E1266" t="s">
        <v>3927</v>
      </c>
      <c r="F1266" t="s">
        <v>3920</v>
      </c>
      <c r="G1266" t="s">
        <v>3921</v>
      </c>
      <c r="H1266" t="s">
        <v>3876</v>
      </c>
      <c r="I1266">
        <v>1061.2</v>
      </c>
      <c r="J1266" s="41">
        <v>1.6899999999999998E-2</v>
      </c>
      <c r="K1266" s="42">
        <v>17.934279999999998</v>
      </c>
      <c r="L1266" s="43">
        <v>1.7939999999999996</v>
      </c>
      <c r="M1266" s="42">
        <v>32.174098319999992</v>
      </c>
      <c r="N1266">
        <v>9</v>
      </c>
      <c r="O1266" s="43">
        <v>161.27999999999997</v>
      </c>
      <c r="P1266" s="42">
        <v>68</v>
      </c>
      <c r="Q1266" s="42">
        <v>2</v>
      </c>
      <c r="R1266" s="42">
        <v>18</v>
      </c>
    </row>
    <row r="1267" spans="1:18" x14ac:dyDescent="0.3">
      <c r="A1267" t="s">
        <v>3923</v>
      </c>
      <c r="B1267" s="17">
        <v>45151</v>
      </c>
      <c r="C1267" t="s">
        <v>3925</v>
      </c>
      <c r="D1267" t="s">
        <v>3926</v>
      </c>
      <c r="E1267" t="s">
        <v>3927</v>
      </c>
      <c r="F1267" t="s">
        <v>3920</v>
      </c>
      <c r="G1267" t="s">
        <v>3921</v>
      </c>
      <c r="H1267" t="s">
        <v>3876</v>
      </c>
      <c r="I1267">
        <v>800.8</v>
      </c>
      <c r="J1267" s="41">
        <v>1.7399999999999999E-2</v>
      </c>
      <c r="K1267" s="42">
        <v>13.933919999999999</v>
      </c>
      <c r="L1267" s="43">
        <v>1.5639999999999998</v>
      </c>
      <c r="M1267" s="42">
        <v>21.792650879999997</v>
      </c>
      <c r="N1267">
        <v>3</v>
      </c>
      <c r="O1267" s="43">
        <v>352.8</v>
      </c>
      <c r="P1267" s="42">
        <v>63</v>
      </c>
      <c r="Q1267" s="42">
        <v>9</v>
      </c>
      <c r="R1267" s="42">
        <v>22.5</v>
      </c>
    </row>
    <row r="1268" spans="1:18" x14ac:dyDescent="0.3">
      <c r="A1268" t="s">
        <v>3923</v>
      </c>
      <c r="B1268" s="17">
        <v>45152</v>
      </c>
      <c r="C1268" t="s">
        <v>3925</v>
      </c>
      <c r="D1268" t="s">
        <v>3926</v>
      </c>
      <c r="E1268" t="s">
        <v>3927</v>
      </c>
      <c r="F1268" t="s">
        <v>3920</v>
      </c>
      <c r="G1268" t="s">
        <v>3921</v>
      </c>
      <c r="H1268" t="s">
        <v>3876</v>
      </c>
      <c r="I1268">
        <v>1114.3999999999999</v>
      </c>
      <c r="J1268" s="41">
        <v>1.3000000000000001E-2</v>
      </c>
      <c r="K1268" s="42">
        <v>14.4872</v>
      </c>
      <c r="L1268" s="43">
        <v>2.1274999999999999</v>
      </c>
      <c r="M1268" s="42">
        <v>30.821517999999998</v>
      </c>
      <c r="N1268">
        <v>4</v>
      </c>
      <c r="O1268" s="43">
        <v>100.8</v>
      </c>
      <c r="P1268" s="42">
        <v>56</v>
      </c>
      <c r="Q1268" s="42">
        <v>7</v>
      </c>
      <c r="R1268" s="42">
        <v>7.5</v>
      </c>
    </row>
    <row r="1269" spans="1:18" x14ac:dyDescent="0.3">
      <c r="A1269" t="s">
        <v>3923</v>
      </c>
      <c r="B1269" s="17">
        <v>45153</v>
      </c>
      <c r="C1269" t="s">
        <v>3925</v>
      </c>
      <c r="D1269" t="s">
        <v>3926</v>
      </c>
      <c r="E1269" t="s">
        <v>3927</v>
      </c>
      <c r="F1269" t="s">
        <v>3920</v>
      </c>
      <c r="G1269" t="s">
        <v>3921</v>
      </c>
      <c r="H1269" t="s">
        <v>3876</v>
      </c>
      <c r="I1269">
        <v>802.9</v>
      </c>
      <c r="J1269" s="41">
        <v>1.5800000000000002E-2</v>
      </c>
      <c r="K1269" s="42">
        <v>12.685820000000001</v>
      </c>
      <c r="L1269" s="43">
        <v>1.2649999999999997</v>
      </c>
      <c r="M1269" s="42">
        <v>16.047562299999999</v>
      </c>
      <c r="N1269">
        <v>5</v>
      </c>
      <c r="O1269" s="43">
        <v>48</v>
      </c>
      <c r="P1269" s="42">
        <v>58</v>
      </c>
      <c r="Q1269" s="42">
        <v>5</v>
      </c>
      <c r="R1269" s="42">
        <v>16.5</v>
      </c>
    </row>
    <row r="1270" spans="1:18" x14ac:dyDescent="0.3">
      <c r="A1270" t="s">
        <v>3923</v>
      </c>
      <c r="B1270" s="17">
        <v>45154</v>
      </c>
      <c r="C1270" t="s">
        <v>3925</v>
      </c>
      <c r="D1270" t="s">
        <v>3926</v>
      </c>
      <c r="E1270" t="s">
        <v>3927</v>
      </c>
      <c r="F1270" t="s">
        <v>3920</v>
      </c>
      <c r="G1270" t="s">
        <v>3921</v>
      </c>
      <c r="H1270" t="s">
        <v>3876</v>
      </c>
      <c r="I1270">
        <v>762.3</v>
      </c>
      <c r="J1270" s="41">
        <v>1.66E-2</v>
      </c>
      <c r="K1270" s="42">
        <v>12.65418</v>
      </c>
      <c r="L1270" s="43">
        <v>1.7825</v>
      </c>
      <c r="M1270" s="42">
        <v>22.556075849999999</v>
      </c>
      <c r="N1270">
        <v>1</v>
      </c>
      <c r="O1270" s="43">
        <v>367.91999999999996</v>
      </c>
      <c r="P1270" s="42">
        <v>66</v>
      </c>
      <c r="Q1270" s="42">
        <v>5</v>
      </c>
      <c r="R1270" s="42">
        <v>19.5</v>
      </c>
    </row>
    <row r="1271" spans="1:18" x14ac:dyDescent="0.3">
      <c r="A1271" t="s">
        <v>3923</v>
      </c>
      <c r="B1271" s="17">
        <v>45155</v>
      </c>
      <c r="C1271" t="s">
        <v>3925</v>
      </c>
      <c r="D1271" t="s">
        <v>3926</v>
      </c>
      <c r="E1271" t="s">
        <v>3927</v>
      </c>
      <c r="F1271" t="s">
        <v>3920</v>
      </c>
      <c r="G1271" t="s">
        <v>3921</v>
      </c>
      <c r="H1271" t="s">
        <v>3876</v>
      </c>
      <c r="I1271">
        <v>1050.7</v>
      </c>
      <c r="J1271" s="41">
        <v>1.4600000000000002E-2</v>
      </c>
      <c r="K1271" s="42">
        <v>15.340220000000002</v>
      </c>
      <c r="L1271" s="43">
        <v>1.2994999999999999</v>
      </c>
      <c r="M1271" s="42">
        <v>19.93461589</v>
      </c>
      <c r="N1271">
        <v>9</v>
      </c>
      <c r="O1271" s="43">
        <v>305.76</v>
      </c>
      <c r="P1271" s="42">
        <v>53</v>
      </c>
      <c r="Q1271" s="42">
        <v>8</v>
      </c>
      <c r="R1271" s="42">
        <v>12</v>
      </c>
    </row>
    <row r="1272" spans="1:18" x14ac:dyDescent="0.3">
      <c r="A1272" t="s">
        <v>3923</v>
      </c>
      <c r="B1272" s="17">
        <v>45156</v>
      </c>
      <c r="C1272" t="s">
        <v>3925</v>
      </c>
      <c r="D1272" t="s">
        <v>3926</v>
      </c>
      <c r="E1272" t="s">
        <v>3927</v>
      </c>
      <c r="F1272" t="s">
        <v>3920</v>
      </c>
      <c r="G1272" t="s">
        <v>3921</v>
      </c>
      <c r="H1272" t="s">
        <v>3876</v>
      </c>
      <c r="I1272">
        <v>1348.8999999999999</v>
      </c>
      <c r="J1272" s="41">
        <v>1.3899999999999999E-2</v>
      </c>
      <c r="K1272" s="42">
        <v>18.749709999999997</v>
      </c>
      <c r="L1272" s="43">
        <v>0.88549999999999995</v>
      </c>
      <c r="M1272" s="42">
        <v>16.602868204999996</v>
      </c>
      <c r="N1272">
        <v>2</v>
      </c>
      <c r="O1272" s="43">
        <v>215.04</v>
      </c>
      <c r="P1272" s="42">
        <v>54</v>
      </c>
      <c r="Q1272" s="42">
        <v>4</v>
      </c>
      <c r="R1272" s="42">
        <v>10.5</v>
      </c>
    </row>
    <row r="1273" spans="1:18" x14ac:dyDescent="0.3">
      <c r="A1273" t="s">
        <v>3923</v>
      </c>
      <c r="B1273" s="17">
        <v>45157</v>
      </c>
      <c r="C1273" t="s">
        <v>3925</v>
      </c>
      <c r="D1273" t="s">
        <v>3926</v>
      </c>
      <c r="E1273" t="s">
        <v>3927</v>
      </c>
      <c r="F1273" t="s">
        <v>3920</v>
      </c>
      <c r="G1273" t="s">
        <v>3921</v>
      </c>
      <c r="H1273" t="s">
        <v>3876</v>
      </c>
      <c r="I1273">
        <v>889.69999999999993</v>
      </c>
      <c r="J1273" s="41">
        <v>1.3599999999999999E-2</v>
      </c>
      <c r="K1273" s="42">
        <v>12.099919999999999</v>
      </c>
      <c r="L1273" s="43">
        <v>0.91999999999999993</v>
      </c>
      <c r="M1273" s="42">
        <v>11.131926399999998</v>
      </c>
      <c r="N1273">
        <v>6</v>
      </c>
      <c r="O1273" s="43">
        <v>335.15999999999991</v>
      </c>
      <c r="P1273" s="42">
        <v>45</v>
      </c>
      <c r="Q1273" s="42">
        <v>3</v>
      </c>
      <c r="R1273" s="42">
        <v>12</v>
      </c>
    </row>
    <row r="1274" spans="1:18" x14ac:dyDescent="0.3">
      <c r="A1274" t="s">
        <v>3923</v>
      </c>
      <c r="B1274" s="17">
        <v>45158</v>
      </c>
      <c r="C1274" t="s">
        <v>3925</v>
      </c>
      <c r="D1274" t="s">
        <v>3926</v>
      </c>
      <c r="E1274" t="s">
        <v>3927</v>
      </c>
      <c r="F1274" t="s">
        <v>3920</v>
      </c>
      <c r="G1274" t="s">
        <v>3921</v>
      </c>
      <c r="H1274" t="s">
        <v>3876</v>
      </c>
      <c r="I1274">
        <v>1037.3999999999999</v>
      </c>
      <c r="J1274" s="41">
        <v>1.5300000000000001E-2</v>
      </c>
      <c r="K1274" s="42">
        <v>15.872219999999999</v>
      </c>
      <c r="L1274" s="43">
        <v>2.1159999999999997</v>
      </c>
      <c r="M1274" s="42">
        <v>33.585617519999992</v>
      </c>
      <c r="N1274">
        <v>2</v>
      </c>
      <c r="O1274" s="43">
        <v>78.959999999999994</v>
      </c>
      <c r="P1274" s="42">
        <v>55</v>
      </c>
      <c r="Q1274" s="42">
        <v>1</v>
      </c>
      <c r="R1274" s="42">
        <v>15</v>
      </c>
    </row>
    <row r="1275" spans="1:18" x14ac:dyDescent="0.3">
      <c r="A1275" t="s">
        <v>3923</v>
      </c>
      <c r="B1275" s="17">
        <v>45159</v>
      </c>
      <c r="C1275" t="s">
        <v>3925</v>
      </c>
      <c r="D1275" t="s">
        <v>3926</v>
      </c>
      <c r="E1275" t="s">
        <v>3927</v>
      </c>
      <c r="F1275" t="s">
        <v>3920</v>
      </c>
      <c r="G1275" t="s">
        <v>3921</v>
      </c>
      <c r="H1275" t="s">
        <v>3876</v>
      </c>
      <c r="I1275">
        <v>928.9</v>
      </c>
      <c r="J1275" s="41">
        <v>1.04E-2</v>
      </c>
      <c r="K1275" s="42">
        <v>9.6605599999999985</v>
      </c>
      <c r="L1275" s="43">
        <v>1.8744999999999998</v>
      </c>
      <c r="M1275" s="42">
        <v>18.108719719999996</v>
      </c>
      <c r="N1275">
        <v>1</v>
      </c>
      <c r="O1275" s="43">
        <v>399.84</v>
      </c>
      <c r="P1275" s="42">
        <v>61</v>
      </c>
      <c r="Q1275" s="42">
        <v>3</v>
      </c>
      <c r="R1275" s="42">
        <v>13.5</v>
      </c>
    </row>
    <row r="1276" spans="1:18" x14ac:dyDescent="0.3">
      <c r="A1276" t="s">
        <v>3923</v>
      </c>
      <c r="B1276" s="17">
        <v>45160</v>
      </c>
      <c r="C1276" t="s">
        <v>3925</v>
      </c>
      <c r="D1276" t="s">
        <v>3926</v>
      </c>
      <c r="E1276" t="s">
        <v>3927</v>
      </c>
      <c r="F1276" t="s">
        <v>3920</v>
      </c>
      <c r="G1276" t="s">
        <v>3921</v>
      </c>
      <c r="H1276" t="s">
        <v>3876</v>
      </c>
      <c r="I1276">
        <v>937.99999999999989</v>
      </c>
      <c r="J1276" s="41">
        <v>1.15E-2</v>
      </c>
      <c r="K1276" s="42">
        <v>10.786999999999999</v>
      </c>
      <c r="L1276" s="43">
        <v>1.357</v>
      </c>
      <c r="M1276" s="42">
        <v>14.637958999999999</v>
      </c>
      <c r="N1276">
        <v>7</v>
      </c>
      <c r="O1276" s="43">
        <v>264.59999999999997</v>
      </c>
      <c r="P1276" s="42">
        <v>71</v>
      </c>
      <c r="Q1276" s="42">
        <v>4</v>
      </c>
      <c r="R1276" s="42">
        <v>13.5</v>
      </c>
    </row>
    <row r="1277" spans="1:18" x14ac:dyDescent="0.3">
      <c r="A1277" t="s">
        <v>3923</v>
      </c>
      <c r="B1277" s="17">
        <v>45161</v>
      </c>
      <c r="C1277" t="s">
        <v>3925</v>
      </c>
      <c r="D1277" t="s">
        <v>3926</v>
      </c>
      <c r="E1277" t="s">
        <v>3927</v>
      </c>
      <c r="F1277" t="s">
        <v>3920</v>
      </c>
      <c r="G1277" t="s">
        <v>3921</v>
      </c>
      <c r="H1277" t="s">
        <v>3876</v>
      </c>
      <c r="I1277">
        <v>963.19999999999993</v>
      </c>
      <c r="J1277" s="41">
        <v>1.2399999999999998E-2</v>
      </c>
      <c r="K1277" s="42">
        <v>11.943679999999997</v>
      </c>
      <c r="L1277" s="43">
        <v>0.73599999999999988</v>
      </c>
      <c r="M1277" s="42">
        <v>8.7905484799999964</v>
      </c>
      <c r="N1277">
        <v>9</v>
      </c>
      <c r="O1277" s="43">
        <v>193.2</v>
      </c>
      <c r="P1277" s="42">
        <v>25</v>
      </c>
      <c r="Q1277" s="42">
        <v>1</v>
      </c>
      <c r="R1277" s="42">
        <v>13.5</v>
      </c>
    </row>
    <row r="1278" spans="1:18" x14ac:dyDescent="0.3">
      <c r="A1278" t="s">
        <v>3923</v>
      </c>
      <c r="B1278" s="17">
        <v>45162</v>
      </c>
      <c r="C1278" t="s">
        <v>3925</v>
      </c>
      <c r="D1278" t="s">
        <v>3926</v>
      </c>
      <c r="E1278" t="s">
        <v>3927</v>
      </c>
      <c r="F1278" t="s">
        <v>3920</v>
      </c>
      <c r="G1278" t="s">
        <v>3921</v>
      </c>
      <c r="H1278" t="s">
        <v>3876</v>
      </c>
      <c r="I1278">
        <v>871.5</v>
      </c>
      <c r="J1278" s="41">
        <v>1.4999999999999999E-2</v>
      </c>
      <c r="K1278" s="42">
        <v>13.0725</v>
      </c>
      <c r="L1278" s="43">
        <v>1.1269999999999998</v>
      </c>
      <c r="M1278" s="42">
        <v>14.732707499999997</v>
      </c>
      <c r="N1278">
        <v>8</v>
      </c>
      <c r="O1278" s="43">
        <v>181.43999999999997</v>
      </c>
      <c r="P1278" s="42">
        <v>63</v>
      </c>
      <c r="Q1278" s="42">
        <v>7</v>
      </c>
      <c r="R1278" s="42">
        <v>13.5</v>
      </c>
    </row>
    <row r="1279" spans="1:18" x14ac:dyDescent="0.3">
      <c r="A1279" t="s">
        <v>3923</v>
      </c>
      <c r="B1279" s="17">
        <v>45163</v>
      </c>
      <c r="C1279" t="s">
        <v>3925</v>
      </c>
      <c r="D1279" t="s">
        <v>3926</v>
      </c>
      <c r="E1279" t="s">
        <v>3927</v>
      </c>
      <c r="F1279" t="s">
        <v>3920</v>
      </c>
      <c r="G1279" t="s">
        <v>3921</v>
      </c>
      <c r="H1279" t="s">
        <v>3876</v>
      </c>
      <c r="I1279">
        <v>772.8</v>
      </c>
      <c r="J1279" s="41">
        <v>1.2899999999999998E-2</v>
      </c>
      <c r="K1279" s="42">
        <v>9.9691199999999984</v>
      </c>
      <c r="L1279" s="43">
        <v>1.8169999999999997</v>
      </c>
      <c r="M1279" s="42">
        <v>18.113891039999995</v>
      </c>
      <c r="N1279">
        <v>5</v>
      </c>
      <c r="O1279" s="43">
        <v>211.67999999999998</v>
      </c>
      <c r="P1279" s="42">
        <v>38</v>
      </c>
      <c r="Q1279" s="42">
        <v>9</v>
      </c>
      <c r="R1279" s="42">
        <v>9</v>
      </c>
    </row>
    <row r="1280" spans="1:18" x14ac:dyDescent="0.3">
      <c r="A1280" t="s">
        <v>3923</v>
      </c>
      <c r="B1280" s="17">
        <v>45164</v>
      </c>
      <c r="C1280" t="s">
        <v>3925</v>
      </c>
      <c r="D1280" t="s">
        <v>3926</v>
      </c>
      <c r="E1280" t="s">
        <v>3927</v>
      </c>
      <c r="F1280" t="s">
        <v>3920</v>
      </c>
      <c r="G1280" t="s">
        <v>3921</v>
      </c>
      <c r="H1280" t="s">
        <v>3876</v>
      </c>
      <c r="I1280">
        <v>814.09999999999991</v>
      </c>
      <c r="J1280" s="41">
        <v>1.7500000000000002E-2</v>
      </c>
      <c r="K1280" s="42">
        <v>14.24675</v>
      </c>
      <c r="L1280" s="43">
        <v>1.6674999999999998</v>
      </c>
      <c r="M1280" s="42">
        <v>23.756455624999997</v>
      </c>
      <c r="N1280">
        <v>6</v>
      </c>
      <c r="O1280" s="43">
        <v>332.64</v>
      </c>
      <c r="P1280" s="42">
        <v>66</v>
      </c>
      <c r="Q1280" s="42">
        <v>5</v>
      </c>
      <c r="R1280" s="42">
        <v>10.5</v>
      </c>
    </row>
    <row r="1281" spans="1:18" x14ac:dyDescent="0.3">
      <c r="A1281" t="s">
        <v>3923</v>
      </c>
      <c r="B1281" s="17">
        <v>45165</v>
      </c>
      <c r="C1281" t="s">
        <v>3925</v>
      </c>
      <c r="D1281" t="s">
        <v>3926</v>
      </c>
      <c r="E1281" t="s">
        <v>3927</v>
      </c>
      <c r="F1281" t="s">
        <v>3920</v>
      </c>
      <c r="G1281" t="s">
        <v>3921</v>
      </c>
      <c r="H1281" t="s">
        <v>3876</v>
      </c>
      <c r="I1281">
        <v>925.4</v>
      </c>
      <c r="J1281" s="41">
        <v>1.2700000000000001E-2</v>
      </c>
      <c r="K1281" s="42">
        <v>11.75258</v>
      </c>
      <c r="L1281" s="43">
        <v>2.0009999999999999</v>
      </c>
      <c r="M1281" s="42">
        <v>23.51691258</v>
      </c>
      <c r="N1281">
        <v>5</v>
      </c>
      <c r="O1281" s="43">
        <v>62.16</v>
      </c>
      <c r="P1281" s="42">
        <v>63</v>
      </c>
      <c r="Q1281" s="42">
        <v>5</v>
      </c>
      <c r="R1281" s="42">
        <v>15</v>
      </c>
    </row>
    <row r="1282" spans="1:18" x14ac:dyDescent="0.3">
      <c r="A1282" t="s">
        <v>3923</v>
      </c>
      <c r="B1282" s="17">
        <v>45166</v>
      </c>
      <c r="C1282" t="s">
        <v>3925</v>
      </c>
      <c r="D1282" t="s">
        <v>3926</v>
      </c>
      <c r="E1282" t="s">
        <v>3927</v>
      </c>
      <c r="F1282" t="s">
        <v>3920</v>
      </c>
      <c r="G1282" t="s">
        <v>3921</v>
      </c>
      <c r="H1282" t="s">
        <v>3876</v>
      </c>
      <c r="I1282">
        <v>979.99999999999989</v>
      </c>
      <c r="J1282" s="41">
        <v>1.5800000000000002E-2</v>
      </c>
      <c r="K1282" s="42">
        <v>15.484</v>
      </c>
      <c r="L1282" s="43">
        <v>1.9204999999999999</v>
      </c>
      <c r="M1282" s="42">
        <v>29.737022</v>
      </c>
      <c r="N1282">
        <v>2</v>
      </c>
      <c r="O1282" s="43">
        <v>409.91999999999996</v>
      </c>
      <c r="P1282" s="42">
        <v>66</v>
      </c>
      <c r="Q1282" s="42">
        <v>1</v>
      </c>
      <c r="R1282" s="42">
        <v>10.5</v>
      </c>
    </row>
    <row r="1283" spans="1:18" x14ac:dyDescent="0.3">
      <c r="A1283" t="s">
        <v>3923</v>
      </c>
      <c r="B1283" s="17">
        <v>45167</v>
      </c>
      <c r="C1283" t="s">
        <v>3925</v>
      </c>
      <c r="D1283" t="s">
        <v>3926</v>
      </c>
      <c r="E1283" t="s">
        <v>3927</v>
      </c>
      <c r="F1283" t="s">
        <v>3920</v>
      </c>
      <c r="G1283" t="s">
        <v>3921</v>
      </c>
      <c r="H1283" t="s">
        <v>3876</v>
      </c>
      <c r="I1283">
        <v>819.69999999999993</v>
      </c>
      <c r="J1283" s="41">
        <v>1.6500000000000001E-2</v>
      </c>
      <c r="K1283" s="42">
        <v>13.52505</v>
      </c>
      <c r="L1283" s="43">
        <v>1.4029999999999998</v>
      </c>
      <c r="M1283" s="42">
        <v>18.975645149999998</v>
      </c>
      <c r="N1283">
        <v>4</v>
      </c>
      <c r="O1283" s="43">
        <v>452.75999999999993</v>
      </c>
      <c r="P1283" s="42">
        <v>68</v>
      </c>
      <c r="Q1283" s="42">
        <v>10</v>
      </c>
      <c r="R1283" s="42">
        <v>12</v>
      </c>
    </row>
    <row r="1284" spans="1:18" x14ac:dyDescent="0.3">
      <c r="A1284" t="s">
        <v>3923</v>
      </c>
      <c r="B1284" s="17">
        <v>45168</v>
      </c>
      <c r="C1284" t="s">
        <v>3925</v>
      </c>
      <c r="D1284" t="s">
        <v>3926</v>
      </c>
      <c r="E1284" t="s">
        <v>3927</v>
      </c>
      <c r="F1284" t="s">
        <v>3920</v>
      </c>
      <c r="G1284" t="s">
        <v>3921</v>
      </c>
      <c r="H1284" t="s">
        <v>3876</v>
      </c>
      <c r="I1284">
        <v>714</v>
      </c>
      <c r="J1284" s="41">
        <v>1.2300000000000002E-2</v>
      </c>
      <c r="K1284" s="42">
        <v>8.7822000000000013</v>
      </c>
      <c r="L1284" s="43">
        <v>1.5065</v>
      </c>
      <c r="M1284" s="42">
        <v>13.230384300000001</v>
      </c>
      <c r="N1284">
        <v>5</v>
      </c>
      <c r="O1284" s="43">
        <v>382.2</v>
      </c>
      <c r="P1284" s="42">
        <v>66</v>
      </c>
      <c r="Q1284" s="42">
        <v>5</v>
      </c>
      <c r="R1284" s="42">
        <v>3</v>
      </c>
    </row>
    <row r="1285" spans="1:18" x14ac:dyDescent="0.3">
      <c r="A1285" t="s">
        <v>3923</v>
      </c>
      <c r="B1285" s="17">
        <v>45169</v>
      </c>
      <c r="C1285" t="s">
        <v>3925</v>
      </c>
      <c r="D1285" t="s">
        <v>3926</v>
      </c>
      <c r="E1285" t="s">
        <v>3927</v>
      </c>
      <c r="F1285" t="s">
        <v>3920</v>
      </c>
      <c r="G1285" t="s">
        <v>3921</v>
      </c>
      <c r="H1285" t="s">
        <v>3876</v>
      </c>
      <c r="I1285">
        <v>723.8</v>
      </c>
      <c r="J1285" s="41">
        <v>1.4800000000000001E-2</v>
      </c>
      <c r="K1285" s="42">
        <v>10.71224</v>
      </c>
      <c r="L1285" s="43">
        <v>0.77049999999999985</v>
      </c>
      <c r="M1285" s="42">
        <v>8.2537809199999987</v>
      </c>
      <c r="N1285">
        <v>5</v>
      </c>
      <c r="O1285" s="43">
        <v>152.04</v>
      </c>
      <c r="P1285" s="42">
        <v>17</v>
      </c>
      <c r="Q1285" s="42">
        <v>5</v>
      </c>
      <c r="R1285" s="42">
        <v>6</v>
      </c>
    </row>
    <row r="1286" spans="1:18" x14ac:dyDescent="0.3">
      <c r="A1286" t="s">
        <v>3924</v>
      </c>
      <c r="B1286" s="17">
        <v>45170</v>
      </c>
      <c r="C1286" t="s">
        <v>3925</v>
      </c>
      <c r="D1286" t="s">
        <v>3926</v>
      </c>
      <c r="E1286" t="s">
        <v>3927</v>
      </c>
      <c r="F1286" t="s">
        <v>3920</v>
      </c>
      <c r="G1286" t="s">
        <v>3921</v>
      </c>
      <c r="H1286" t="s">
        <v>3876</v>
      </c>
      <c r="I1286">
        <v>1999</v>
      </c>
      <c r="J1286" s="41">
        <v>1.17E-2</v>
      </c>
      <c r="K1286" s="42">
        <v>23.388300000000001</v>
      </c>
      <c r="L1286" s="43">
        <v>2.484</v>
      </c>
      <c r="M1286" s="42">
        <v>58.0965372</v>
      </c>
      <c r="N1286">
        <v>4</v>
      </c>
      <c r="O1286" s="43">
        <v>39.6</v>
      </c>
      <c r="P1286" s="42">
        <v>40</v>
      </c>
      <c r="Q1286" s="42">
        <v>10</v>
      </c>
      <c r="R1286" s="42">
        <v>10.5</v>
      </c>
    </row>
    <row r="1287" spans="1:18" x14ac:dyDescent="0.3">
      <c r="A1287" t="s">
        <v>3924</v>
      </c>
      <c r="B1287" s="17">
        <v>45171</v>
      </c>
      <c r="C1287" t="s">
        <v>3925</v>
      </c>
      <c r="D1287" t="s">
        <v>3926</v>
      </c>
      <c r="E1287" t="s">
        <v>3927</v>
      </c>
      <c r="F1287" t="s">
        <v>3920</v>
      </c>
      <c r="G1287" t="s">
        <v>3921</v>
      </c>
      <c r="H1287" t="s">
        <v>3876</v>
      </c>
      <c r="I1287">
        <v>2328</v>
      </c>
      <c r="J1287" s="41">
        <v>1.4100000000000001E-2</v>
      </c>
      <c r="K1287" s="42">
        <v>32.824800000000003</v>
      </c>
      <c r="L1287" s="43">
        <v>0.70149999999999979</v>
      </c>
      <c r="M1287" s="42">
        <v>23.026597199999994</v>
      </c>
      <c r="N1287">
        <v>7</v>
      </c>
      <c r="O1287" s="43">
        <v>115.07999999999998</v>
      </c>
      <c r="P1287" s="42">
        <v>38</v>
      </c>
      <c r="Q1287" s="42">
        <v>0</v>
      </c>
      <c r="R1287" s="42">
        <v>19.5</v>
      </c>
    </row>
    <row r="1288" spans="1:18" x14ac:dyDescent="0.3">
      <c r="A1288" t="s">
        <v>3924</v>
      </c>
      <c r="B1288" s="17">
        <v>45172</v>
      </c>
      <c r="C1288" t="s">
        <v>3925</v>
      </c>
      <c r="D1288" t="s">
        <v>3926</v>
      </c>
      <c r="E1288" t="s">
        <v>3927</v>
      </c>
      <c r="F1288" t="s">
        <v>3920</v>
      </c>
      <c r="G1288" t="s">
        <v>3921</v>
      </c>
      <c r="H1288" t="s">
        <v>3876</v>
      </c>
      <c r="I1288">
        <v>1541</v>
      </c>
      <c r="J1288" s="41">
        <v>1.5899999999999997E-2</v>
      </c>
      <c r="K1288" s="42">
        <v>24.501899999999996</v>
      </c>
      <c r="L1288" s="43">
        <v>0.56349999999999989</v>
      </c>
      <c r="M1288" s="42">
        <v>13.806820649999995</v>
      </c>
      <c r="N1288">
        <v>7</v>
      </c>
      <c r="O1288" s="43">
        <v>48</v>
      </c>
      <c r="P1288" s="42">
        <v>75</v>
      </c>
      <c r="Q1288" s="42">
        <v>2</v>
      </c>
      <c r="R1288" s="42">
        <v>21</v>
      </c>
    </row>
    <row r="1289" spans="1:18" x14ac:dyDescent="0.3">
      <c r="A1289" t="s">
        <v>3924</v>
      </c>
      <c r="B1289" s="17">
        <v>45173</v>
      </c>
      <c r="C1289" t="s">
        <v>3925</v>
      </c>
      <c r="D1289" t="s">
        <v>3926</v>
      </c>
      <c r="E1289" t="s">
        <v>3927</v>
      </c>
      <c r="F1289" t="s">
        <v>3920</v>
      </c>
      <c r="G1289" t="s">
        <v>3921</v>
      </c>
      <c r="H1289" t="s">
        <v>3876</v>
      </c>
      <c r="I1289">
        <v>2108</v>
      </c>
      <c r="J1289" s="41">
        <v>1.7299999999999999E-2</v>
      </c>
      <c r="K1289" s="42">
        <v>36.468399999999995</v>
      </c>
      <c r="L1289" s="43">
        <v>1.1960000000000002</v>
      </c>
      <c r="M1289" s="42">
        <v>43.616206400000003</v>
      </c>
      <c r="N1289">
        <v>4</v>
      </c>
      <c r="O1289" s="43">
        <v>390.59999999999997</v>
      </c>
      <c r="P1289" s="42">
        <v>33</v>
      </c>
      <c r="Q1289" s="42">
        <v>7</v>
      </c>
      <c r="R1289" s="42">
        <v>10.5</v>
      </c>
    </row>
    <row r="1290" spans="1:18" x14ac:dyDescent="0.3">
      <c r="A1290" t="s">
        <v>3924</v>
      </c>
      <c r="B1290" s="17">
        <v>45174</v>
      </c>
      <c r="C1290" t="s">
        <v>3925</v>
      </c>
      <c r="D1290" t="s">
        <v>3926</v>
      </c>
      <c r="E1290" t="s">
        <v>3927</v>
      </c>
      <c r="F1290" t="s">
        <v>3920</v>
      </c>
      <c r="G1290" t="s">
        <v>3921</v>
      </c>
      <c r="H1290" t="s">
        <v>3876</v>
      </c>
      <c r="I1290">
        <v>2110</v>
      </c>
      <c r="J1290" s="41">
        <v>1.5699999999999999E-2</v>
      </c>
      <c r="K1290" s="42">
        <v>33.126999999999995</v>
      </c>
      <c r="L1290" s="43">
        <v>2.0009999999999999</v>
      </c>
      <c r="M1290" s="42">
        <v>66.287126999999984</v>
      </c>
      <c r="N1290">
        <v>5</v>
      </c>
      <c r="O1290" s="43">
        <v>157.91999999999999</v>
      </c>
      <c r="P1290" s="42">
        <v>69</v>
      </c>
      <c r="Q1290" s="42">
        <v>6</v>
      </c>
      <c r="R1290" s="42">
        <v>19.5</v>
      </c>
    </row>
    <row r="1291" spans="1:18" x14ac:dyDescent="0.3">
      <c r="A1291" t="s">
        <v>3924</v>
      </c>
      <c r="B1291" s="17">
        <v>45175</v>
      </c>
      <c r="C1291" t="s">
        <v>3925</v>
      </c>
      <c r="D1291" t="s">
        <v>3926</v>
      </c>
      <c r="E1291" t="s">
        <v>3927</v>
      </c>
      <c r="F1291" t="s">
        <v>3920</v>
      </c>
      <c r="G1291" t="s">
        <v>3921</v>
      </c>
      <c r="H1291" t="s">
        <v>3876</v>
      </c>
      <c r="I1291">
        <v>2304</v>
      </c>
      <c r="J1291" s="41">
        <v>1.09E-2</v>
      </c>
      <c r="K1291" s="42">
        <v>25.113599999999998</v>
      </c>
      <c r="L1291" s="43">
        <v>1.4834999999999998</v>
      </c>
      <c r="M1291" s="42">
        <v>37.256025599999994</v>
      </c>
      <c r="N1291">
        <v>1</v>
      </c>
      <c r="O1291" s="43">
        <v>107.52</v>
      </c>
      <c r="P1291" s="42">
        <v>41</v>
      </c>
      <c r="Q1291" s="42">
        <v>7</v>
      </c>
      <c r="R1291" s="42">
        <v>16.5</v>
      </c>
    </row>
    <row r="1292" spans="1:18" x14ac:dyDescent="0.3">
      <c r="A1292" t="s">
        <v>3924</v>
      </c>
      <c r="B1292" s="17">
        <v>45176</v>
      </c>
      <c r="C1292" t="s">
        <v>3925</v>
      </c>
      <c r="D1292" t="s">
        <v>3926</v>
      </c>
      <c r="E1292" t="s">
        <v>3927</v>
      </c>
      <c r="F1292" t="s">
        <v>3920</v>
      </c>
      <c r="G1292" t="s">
        <v>3921</v>
      </c>
      <c r="H1292" t="s">
        <v>3876</v>
      </c>
      <c r="I1292">
        <v>1504</v>
      </c>
      <c r="J1292" s="41">
        <v>1.8799999999999997E-2</v>
      </c>
      <c r="K1292" s="42">
        <v>28.275199999999995</v>
      </c>
      <c r="L1292" s="43">
        <v>0.63249999999999995</v>
      </c>
      <c r="M1292" s="42">
        <v>17.884063999999995</v>
      </c>
      <c r="N1292">
        <v>0</v>
      </c>
      <c r="O1292" s="43">
        <v>289.79999999999995</v>
      </c>
      <c r="P1292" s="42">
        <v>82</v>
      </c>
      <c r="Q1292" s="42">
        <v>1</v>
      </c>
      <c r="R1292" s="42">
        <v>10.5</v>
      </c>
    </row>
    <row r="1293" spans="1:18" x14ac:dyDescent="0.3">
      <c r="A1293" t="s">
        <v>3924</v>
      </c>
      <c r="B1293" s="17">
        <v>45177</v>
      </c>
      <c r="C1293" t="s">
        <v>3925</v>
      </c>
      <c r="D1293" t="s">
        <v>3926</v>
      </c>
      <c r="E1293" t="s">
        <v>3927</v>
      </c>
      <c r="F1293" t="s">
        <v>3920</v>
      </c>
      <c r="G1293" t="s">
        <v>3921</v>
      </c>
      <c r="H1293" t="s">
        <v>3876</v>
      </c>
      <c r="I1293">
        <v>2298</v>
      </c>
      <c r="J1293" s="41">
        <v>1.7500000000000002E-2</v>
      </c>
      <c r="K1293" s="42">
        <v>40.215000000000003</v>
      </c>
      <c r="L1293" s="43">
        <v>1.8054999999999999</v>
      </c>
      <c r="M1293" s="42">
        <v>72.608182499999998</v>
      </c>
      <c r="N1293">
        <v>7</v>
      </c>
      <c r="O1293" s="43">
        <v>3.5999999999999996</v>
      </c>
      <c r="P1293" s="42">
        <v>57</v>
      </c>
      <c r="Q1293" s="42">
        <v>1</v>
      </c>
      <c r="R1293" s="42">
        <v>13.5</v>
      </c>
    </row>
    <row r="1294" spans="1:18" x14ac:dyDescent="0.3">
      <c r="A1294" t="s">
        <v>3924</v>
      </c>
      <c r="B1294" s="17">
        <v>45178</v>
      </c>
      <c r="C1294" t="s">
        <v>3925</v>
      </c>
      <c r="D1294" t="s">
        <v>3926</v>
      </c>
      <c r="E1294" t="s">
        <v>3927</v>
      </c>
      <c r="F1294" t="s">
        <v>3920</v>
      </c>
      <c r="G1294" t="s">
        <v>3921</v>
      </c>
      <c r="H1294" t="s">
        <v>3876</v>
      </c>
      <c r="I1294">
        <v>2322</v>
      </c>
      <c r="J1294" s="41">
        <v>1.66E-2</v>
      </c>
      <c r="K1294" s="42">
        <v>38.545200000000001</v>
      </c>
      <c r="L1294" s="43">
        <v>1.518</v>
      </c>
      <c r="M1294" s="42">
        <v>58.511613600000004</v>
      </c>
      <c r="N1294">
        <v>3</v>
      </c>
      <c r="O1294" s="43">
        <v>199.92</v>
      </c>
      <c r="P1294" s="42">
        <v>67</v>
      </c>
      <c r="Q1294" s="42">
        <v>8</v>
      </c>
      <c r="R1294" s="42">
        <v>13.5</v>
      </c>
    </row>
    <row r="1295" spans="1:18" x14ac:dyDescent="0.3">
      <c r="A1295" t="s">
        <v>3924</v>
      </c>
      <c r="B1295" s="17">
        <v>45179</v>
      </c>
      <c r="C1295" t="s">
        <v>3925</v>
      </c>
      <c r="D1295" t="s">
        <v>3926</v>
      </c>
      <c r="E1295" t="s">
        <v>3927</v>
      </c>
      <c r="F1295" t="s">
        <v>3920</v>
      </c>
      <c r="G1295" t="s">
        <v>3921</v>
      </c>
      <c r="H1295" t="s">
        <v>3876</v>
      </c>
      <c r="I1295">
        <v>1329</v>
      </c>
      <c r="J1295" s="41">
        <v>1.3899999999999999E-2</v>
      </c>
      <c r="K1295" s="42">
        <v>18.473099999999999</v>
      </c>
      <c r="L1295" s="43">
        <v>1.5294999999999999</v>
      </c>
      <c r="M1295" s="42">
        <v>28.254606449999997</v>
      </c>
      <c r="N1295">
        <v>7</v>
      </c>
      <c r="O1295" s="43">
        <v>171.35999999999999</v>
      </c>
      <c r="P1295" s="42">
        <v>67</v>
      </c>
      <c r="Q1295" s="42">
        <v>0</v>
      </c>
      <c r="R1295" s="42">
        <v>9</v>
      </c>
    </row>
    <row r="1296" spans="1:18" x14ac:dyDescent="0.3">
      <c r="A1296" t="s">
        <v>3924</v>
      </c>
      <c r="B1296" s="17">
        <v>45180</v>
      </c>
      <c r="C1296" t="s">
        <v>3925</v>
      </c>
      <c r="D1296" t="s">
        <v>3926</v>
      </c>
      <c r="E1296" t="s">
        <v>3927</v>
      </c>
      <c r="F1296" t="s">
        <v>3920</v>
      </c>
      <c r="G1296" t="s">
        <v>3921</v>
      </c>
      <c r="H1296" t="s">
        <v>3876</v>
      </c>
      <c r="I1296">
        <v>2081</v>
      </c>
      <c r="J1296" s="41">
        <v>1.3499999999999998E-2</v>
      </c>
      <c r="K1296" s="42">
        <v>28.093499999999995</v>
      </c>
      <c r="L1296" s="43">
        <v>2.1505000000000001</v>
      </c>
      <c r="M1296" s="42">
        <v>60.415071749999989</v>
      </c>
      <c r="N1296">
        <v>2</v>
      </c>
      <c r="O1296" s="43">
        <v>89.879999999999981</v>
      </c>
      <c r="P1296" s="42">
        <v>56</v>
      </c>
      <c r="Q1296" s="42">
        <v>2</v>
      </c>
      <c r="R1296" s="42">
        <v>16.5</v>
      </c>
    </row>
    <row r="1297" spans="1:18" x14ac:dyDescent="0.3">
      <c r="A1297" t="s">
        <v>3924</v>
      </c>
      <c r="B1297" s="17">
        <v>45181</v>
      </c>
      <c r="C1297" t="s">
        <v>3925</v>
      </c>
      <c r="D1297" t="s">
        <v>3926</v>
      </c>
      <c r="E1297" t="s">
        <v>3927</v>
      </c>
      <c r="F1297" t="s">
        <v>3920</v>
      </c>
      <c r="G1297" t="s">
        <v>3921</v>
      </c>
      <c r="H1297" t="s">
        <v>3876</v>
      </c>
      <c r="I1297">
        <v>1614</v>
      </c>
      <c r="J1297" s="41">
        <v>1.4799999999999999E-2</v>
      </c>
      <c r="K1297" s="42">
        <v>23.8872</v>
      </c>
      <c r="L1297" s="43">
        <v>1.9665000000000001</v>
      </c>
      <c r="M1297" s="42">
        <v>46.974178800000004</v>
      </c>
      <c r="N1297">
        <v>3</v>
      </c>
      <c r="O1297" s="43">
        <v>192.35999999999999</v>
      </c>
      <c r="P1297" s="42">
        <v>47</v>
      </c>
      <c r="Q1297" s="42">
        <v>7</v>
      </c>
      <c r="R1297" s="42">
        <v>16.5</v>
      </c>
    </row>
    <row r="1298" spans="1:18" x14ac:dyDescent="0.3">
      <c r="A1298" t="s">
        <v>3924</v>
      </c>
      <c r="B1298" s="17">
        <v>45182</v>
      </c>
      <c r="C1298" t="s">
        <v>3925</v>
      </c>
      <c r="D1298" t="s">
        <v>3926</v>
      </c>
      <c r="E1298" t="s">
        <v>3927</v>
      </c>
      <c r="F1298" t="s">
        <v>3920</v>
      </c>
      <c r="G1298" t="s">
        <v>3921</v>
      </c>
      <c r="H1298" t="s">
        <v>3876</v>
      </c>
      <c r="I1298">
        <v>1742</v>
      </c>
      <c r="J1298" s="41">
        <v>1.9599999999999999E-2</v>
      </c>
      <c r="K1298" s="42">
        <v>34.1432</v>
      </c>
      <c r="L1298" s="43">
        <v>1.8284999999999998</v>
      </c>
      <c r="M1298" s="42">
        <v>62.430841199999996</v>
      </c>
      <c r="N1298">
        <v>6</v>
      </c>
      <c r="O1298" s="43">
        <v>88.2</v>
      </c>
      <c r="P1298" s="42">
        <v>49</v>
      </c>
      <c r="Q1298" s="42">
        <v>5</v>
      </c>
      <c r="R1298" s="42">
        <v>9</v>
      </c>
    </row>
    <row r="1299" spans="1:18" x14ac:dyDescent="0.3">
      <c r="A1299" t="s">
        <v>3924</v>
      </c>
      <c r="B1299" s="17">
        <v>45183</v>
      </c>
      <c r="C1299" t="s">
        <v>3925</v>
      </c>
      <c r="D1299" t="s">
        <v>3926</v>
      </c>
      <c r="E1299" t="s">
        <v>3927</v>
      </c>
      <c r="F1299" t="s">
        <v>3920</v>
      </c>
      <c r="G1299" t="s">
        <v>3921</v>
      </c>
      <c r="H1299" t="s">
        <v>3876</v>
      </c>
      <c r="I1299">
        <v>2119</v>
      </c>
      <c r="J1299" s="41">
        <v>1.61E-2</v>
      </c>
      <c r="K1299" s="42">
        <v>34.115899999999996</v>
      </c>
      <c r="L1299" s="43">
        <v>1.9204999999999999</v>
      </c>
      <c r="M1299" s="42">
        <v>65.519585949999993</v>
      </c>
      <c r="N1299">
        <v>2</v>
      </c>
      <c r="O1299" s="43">
        <v>94.079999999999984</v>
      </c>
      <c r="P1299" s="42">
        <v>54</v>
      </c>
      <c r="Q1299" s="42">
        <v>8</v>
      </c>
      <c r="R1299" s="42">
        <v>12</v>
      </c>
    </row>
    <row r="1300" spans="1:18" x14ac:dyDescent="0.3">
      <c r="A1300" t="s">
        <v>3924</v>
      </c>
      <c r="B1300" s="17">
        <v>45184</v>
      </c>
      <c r="C1300" t="s">
        <v>3925</v>
      </c>
      <c r="D1300" t="s">
        <v>3926</v>
      </c>
      <c r="E1300" t="s">
        <v>3927</v>
      </c>
      <c r="F1300" t="s">
        <v>3920</v>
      </c>
      <c r="G1300" t="s">
        <v>3921</v>
      </c>
      <c r="H1300" t="s">
        <v>3876</v>
      </c>
      <c r="I1300">
        <v>1923</v>
      </c>
      <c r="J1300" s="41">
        <v>1.04E-2</v>
      </c>
      <c r="K1300" s="42">
        <v>19.999199999999998</v>
      </c>
      <c r="L1300" s="43">
        <v>0.90849999999999997</v>
      </c>
      <c r="M1300" s="42">
        <v>18.169273199999999</v>
      </c>
      <c r="N1300">
        <v>2</v>
      </c>
      <c r="O1300" s="43">
        <v>59.639999999999993</v>
      </c>
      <c r="P1300" s="42">
        <v>51</v>
      </c>
      <c r="Q1300" s="42">
        <v>3</v>
      </c>
      <c r="R1300" s="42">
        <v>6</v>
      </c>
    </row>
    <row r="1301" spans="1:18" x14ac:dyDescent="0.3">
      <c r="A1301" t="s">
        <v>3924</v>
      </c>
      <c r="B1301" s="17">
        <v>45185</v>
      </c>
      <c r="C1301" t="s">
        <v>3925</v>
      </c>
      <c r="D1301" t="s">
        <v>3926</v>
      </c>
      <c r="E1301" t="s">
        <v>3927</v>
      </c>
      <c r="F1301" t="s">
        <v>3920</v>
      </c>
      <c r="G1301" t="s">
        <v>3921</v>
      </c>
      <c r="H1301" t="s">
        <v>3876</v>
      </c>
      <c r="I1301">
        <v>2516</v>
      </c>
      <c r="J1301" s="41">
        <v>1.95E-2</v>
      </c>
      <c r="K1301" s="42">
        <v>49.061999999999998</v>
      </c>
      <c r="L1301" s="43">
        <v>1.518</v>
      </c>
      <c r="M1301" s="42">
        <v>74.47611599999999</v>
      </c>
      <c r="N1301">
        <v>2</v>
      </c>
      <c r="O1301" s="43">
        <v>203.27999999999997</v>
      </c>
      <c r="P1301" s="42">
        <v>52</v>
      </c>
      <c r="Q1301" s="42">
        <v>2</v>
      </c>
      <c r="R1301" s="42">
        <v>10.5</v>
      </c>
    </row>
    <row r="1302" spans="1:18" x14ac:dyDescent="0.3">
      <c r="A1302" t="s">
        <v>3924</v>
      </c>
      <c r="B1302" s="17">
        <v>45186</v>
      </c>
      <c r="C1302" t="s">
        <v>3925</v>
      </c>
      <c r="D1302" t="s">
        <v>3926</v>
      </c>
      <c r="E1302" t="s">
        <v>3927</v>
      </c>
      <c r="F1302" t="s">
        <v>3920</v>
      </c>
      <c r="G1302" t="s">
        <v>3921</v>
      </c>
      <c r="H1302" t="s">
        <v>3876</v>
      </c>
      <c r="I1302">
        <v>2095</v>
      </c>
      <c r="J1302" s="41">
        <v>1.7999999999999999E-2</v>
      </c>
      <c r="K1302" s="42">
        <v>37.709999999999994</v>
      </c>
      <c r="L1302" s="43">
        <v>2.093</v>
      </c>
      <c r="M1302" s="42">
        <v>78.927029999999988</v>
      </c>
      <c r="N1302">
        <v>1</v>
      </c>
      <c r="O1302" s="43">
        <v>396.47999999999996</v>
      </c>
      <c r="P1302" s="42">
        <v>64</v>
      </c>
      <c r="Q1302" s="42">
        <v>8</v>
      </c>
      <c r="R1302" s="42">
        <v>19.5</v>
      </c>
    </row>
    <row r="1303" spans="1:18" x14ac:dyDescent="0.3">
      <c r="A1303" t="s">
        <v>3924</v>
      </c>
      <c r="B1303" s="17">
        <v>45187</v>
      </c>
      <c r="C1303" t="s">
        <v>3925</v>
      </c>
      <c r="D1303" t="s">
        <v>3926</v>
      </c>
      <c r="E1303" t="s">
        <v>3927</v>
      </c>
      <c r="F1303" t="s">
        <v>3920</v>
      </c>
      <c r="G1303" t="s">
        <v>3921</v>
      </c>
      <c r="H1303" t="s">
        <v>3876</v>
      </c>
      <c r="I1303">
        <v>1681</v>
      </c>
      <c r="J1303" s="41">
        <v>1.6899999999999998E-2</v>
      </c>
      <c r="K1303" s="42">
        <v>28.408899999999996</v>
      </c>
      <c r="L1303" s="43">
        <v>1.679</v>
      </c>
      <c r="M1303" s="42">
        <v>47.698543099999995</v>
      </c>
      <c r="N1303">
        <v>6</v>
      </c>
      <c r="O1303" s="43">
        <v>24</v>
      </c>
      <c r="P1303" s="42">
        <v>31</v>
      </c>
      <c r="Q1303" s="42">
        <v>3</v>
      </c>
      <c r="R1303" s="42">
        <v>7.5</v>
      </c>
    </row>
    <row r="1304" spans="1:18" x14ac:dyDescent="0.3">
      <c r="A1304" t="s">
        <v>3924</v>
      </c>
      <c r="B1304" s="17">
        <v>45188</v>
      </c>
      <c r="C1304" t="s">
        <v>3925</v>
      </c>
      <c r="D1304" t="s">
        <v>3926</v>
      </c>
      <c r="E1304" t="s">
        <v>3927</v>
      </c>
      <c r="F1304" t="s">
        <v>3920</v>
      </c>
      <c r="G1304" t="s">
        <v>3921</v>
      </c>
      <c r="H1304" t="s">
        <v>3876</v>
      </c>
      <c r="I1304">
        <v>2466</v>
      </c>
      <c r="J1304" s="41">
        <v>1.9400000000000001E-2</v>
      </c>
      <c r="K1304" s="42">
        <v>47.840400000000002</v>
      </c>
      <c r="L1304" s="43">
        <v>0.83949999999999991</v>
      </c>
      <c r="M1304" s="42">
        <v>40.162015799999999</v>
      </c>
      <c r="N1304">
        <v>8</v>
      </c>
      <c r="O1304" s="43">
        <v>4.8</v>
      </c>
      <c r="P1304" s="42">
        <v>62</v>
      </c>
      <c r="Q1304" s="42">
        <v>3</v>
      </c>
      <c r="R1304" s="42">
        <v>10.5</v>
      </c>
    </row>
    <row r="1305" spans="1:18" x14ac:dyDescent="0.3">
      <c r="A1305" t="s">
        <v>3924</v>
      </c>
      <c r="B1305" s="17">
        <v>45189</v>
      </c>
      <c r="C1305" t="s">
        <v>3925</v>
      </c>
      <c r="D1305" t="s">
        <v>3926</v>
      </c>
      <c r="E1305" t="s">
        <v>3927</v>
      </c>
      <c r="F1305" t="s">
        <v>3920</v>
      </c>
      <c r="G1305" t="s">
        <v>3921</v>
      </c>
      <c r="H1305" t="s">
        <v>3876</v>
      </c>
      <c r="I1305">
        <v>2146</v>
      </c>
      <c r="J1305" s="41">
        <v>1.1100000000000002E-2</v>
      </c>
      <c r="K1305" s="42">
        <v>23.820600000000006</v>
      </c>
      <c r="L1305" s="43">
        <v>1.8285000000000002</v>
      </c>
      <c r="M1305" s="42">
        <v>43.555967100000018</v>
      </c>
      <c r="N1305">
        <v>3</v>
      </c>
      <c r="O1305" s="43">
        <v>273.83999999999997</v>
      </c>
      <c r="P1305" s="42">
        <v>78</v>
      </c>
      <c r="Q1305" s="42">
        <v>12</v>
      </c>
      <c r="R1305" s="42">
        <v>9</v>
      </c>
    </row>
    <row r="1306" spans="1:18" x14ac:dyDescent="0.3">
      <c r="A1306" t="s">
        <v>3924</v>
      </c>
      <c r="B1306" s="17">
        <v>45190</v>
      </c>
      <c r="C1306" t="s">
        <v>3925</v>
      </c>
      <c r="D1306" t="s">
        <v>3926</v>
      </c>
      <c r="E1306" t="s">
        <v>3927</v>
      </c>
      <c r="F1306" t="s">
        <v>3920</v>
      </c>
      <c r="G1306" t="s">
        <v>3921</v>
      </c>
      <c r="H1306" t="s">
        <v>3876</v>
      </c>
      <c r="I1306">
        <v>1832</v>
      </c>
      <c r="J1306" s="41">
        <v>1.4200000000000001E-2</v>
      </c>
      <c r="K1306" s="42">
        <v>26.014400000000002</v>
      </c>
      <c r="L1306" s="43">
        <v>1.9319999999999999</v>
      </c>
      <c r="M1306" s="42">
        <v>50.2598208</v>
      </c>
      <c r="N1306">
        <v>5</v>
      </c>
      <c r="O1306" s="43">
        <v>133.56</v>
      </c>
      <c r="P1306" s="42">
        <v>58</v>
      </c>
      <c r="Q1306" s="42">
        <v>1</v>
      </c>
      <c r="R1306" s="42">
        <v>7.5</v>
      </c>
    </row>
    <row r="1307" spans="1:18" x14ac:dyDescent="0.3">
      <c r="A1307" t="s">
        <v>3924</v>
      </c>
      <c r="B1307" s="17">
        <v>45191</v>
      </c>
      <c r="C1307" t="s">
        <v>3925</v>
      </c>
      <c r="D1307" t="s">
        <v>3926</v>
      </c>
      <c r="E1307" t="s">
        <v>3927</v>
      </c>
      <c r="F1307" t="s">
        <v>3920</v>
      </c>
      <c r="G1307" t="s">
        <v>3921</v>
      </c>
      <c r="H1307" t="s">
        <v>3876</v>
      </c>
      <c r="I1307">
        <v>1657</v>
      </c>
      <c r="J1307" s="41">
        <v>1.7299999999999999E-2</v>
      </c>
      <c r="K1307" s="42">
        <v>28.6661</v>
      </c>
      <c r="L1307" s="43">
        <v>1.3109999999999999</v>
      </c>
      <c r="M1307" s="42">
        <v>37.581257100000002</v>
      </c>
      <c r="N1307">
        <v>6</v>
      </c>
      <c r="O1307" s="43">
        <v>126.83999999999997</v>
      </c>
      <c r="P1307" s="42">
        <v>51</v>
      </c>
      <c r="Q1307" s="42">
        <v>10</v>
      </c>
      <c r="R1307" s="42">
        <v>15</v>
      </c>
    </row>
    <row r="1308" spans="1:18" x14ac:dyDescent="0.3">
      <c r="A1308" t="s">
        <v>3924</v>
      </c>
      <c r="B1308" s="17">
        <v>45192</v>
      </c>
      <c r="C1308" t="s">
        <v>3925</v>
      </c>
      <c r="D1308" t="s">
        <v>3926</v>
      </c>
      <c r="E1308" t="s">
        <v>3927</v>
      </c>
      <c r="F1308" t="s">
        <v>3920</v>
      </c>
      <c r="G1308" t="s">
        <v>3921</v>
      </c>
      <c r="H1308" t="s">
        <v>3876</v>
      </c>
      <c r="I1308">
        <v>1843</v>
      </c>
      <c r="J1308" s="41">
        <v>1.4999999999999999E-2</v>
      </c>
      <c r="K1308" s="42">
        <v>27.645</v>
      </c>
      <c r="L1308" s="43">
        <v>2.0814999999999997</v>
      </c>
      <c r="M1308" s="42">
        <v>57.543067499999992</v>
      </c>
      <c r="N1308">
        <v>8</v>
      </c>
      <c r="O1308" s="43">
        <v>92.399999999999991</v>
      </c>
      <c r="P1308" s="42">
        <v>64</v>
      </c>
      <c r="Q1308" s="42">
        <v>1</v>
      </c>
      <c r="R1308" s="42">
        <v>6</v>
      </c>
    </row>
    <row r="1309" spans="1:18" x14ac:dyDescent="0.3">
      <c r="A1309" t="s">
        <v>3924</v>
      </c>
      <c r="B1309" s="17">
        <v>45193</v>
      </c>
      <c r="C1309" t="s">
        <v>3925</v>
      </c>
      <c r="D1309" t="s">
        <v>3926</v>
      </c>
      <c r="E1309" t="s">
        <v>3927</v>
      </c>
      <c r="F1309" t="s">
        <v>3920</v>
      </c>
      <c r="G1309" t="s">
        <v>3921</v>
      </c>
      <c r="H1309" t="s">
        <v>3876</v>
      </c>
      <c r="I1309">
        <v>1741</v>
      </c>
      <c r="J1309" s="41">
        <v>1.7499999999999998E-2</v>
      </c>
      <c r="K1309" s="42">
        <v>30.467499999999998</v>
      </c>
      <c r="L1309" s="43">
        <v>0.94299999999999984</v>
      </c>
      <c r="M1309" s="42">
        <v>28.730852499999994</v>
      </c>
      <c r="N1309">
        <v>7</v>
      </c>
      <c r="O1309" s="43">
        <v>9.6</v>
      </c>
      <c r="P1309" s="42">
        <v>93</v>
      </c>
      <c r="Q1309" s="42">
        <v>2</v>
      </c>
      <c r="R1309" s="42">
        <v>16.5</v>
      </c>
    </row>
    <row r="1310" spans="1:18" x14ac:dyDescent="0.3">
      <c r="A1310" t="s">
        <v>3924</v>
      </c>
      <c r="B1310" s="17">
        <v>45194</v>
      </c>
      <c r="C1310" t="s">
        <v>3925</v>
      </c>
      <c r="D1310" t="s">
        <v>3926</v>
      </c>
      <c r="E1310" t="s">
        <v>3927</v>
      </c>
      <c r="F1310" t="s">
        <v>3920</v>
      </c>
      <c r="G1310" t="s">
        <v>3921</v>
      </c>
      <c r="H1310" t="s">
        <v>3876</v>
      </c>
      <c r="I1310">
        <v>1386</v>
      </c>
      <c r="J1310" s="41">
        <v>2.01E-2</v>
      </c>
      <c r="K1310" s="42">
        <v>27.858599999999999</v>
      </c>
      <c r="L1310" s="43">
        <v>0.57499999999999996</v>
      </c>
      <c r="M1310" s="42">
        <v>16.018694999999997</v>
      </c>
      <c r="N1310">
        <v>4</v>
      </c>
      <c r="O1310" s="43">
        <v>84</v>
      </c>
      <c r="P1310" s="42">
        <v>88</v>
      </c>
      <c r="Q1310" s="42">
        <v>10</v>
      </c>
      <c r="R1310" s="42">
        <v>19.5</v>
      </c>
    </row>
    <row r="1311" spans="1:18" x14ac:dyDescent="0.3">
      <c r="A1311" t="s">
        <v>3924</v>
      </c>
      <c r="B1311" s="17">
        <v>45195</v>
      </c>
      <c r="C1311" t="s">
        <v>3925</v>
      </c>
      <c r="D1311" t="s">
        <v>3926</v>
      </c>
      <c r="E1311" t="s">
        <v>3927</v>
      </c>
      <c r="F1311" t="s">
        <v>3920</v>
      </c>
      <c r="G1311" t="s">
        <v>3921</v>
      </c>
      <c r="H1311" t="s">
        <v>3876</v>
      </c>
      <c r="I1311">
        <v>2003</v>
      </c>
      <c r="J1311" s="41">
        <v>1.6999999999999998E-2</v>
      </c>
      <c r="K1311" s="42">
        <v>34.050999999999995</v>
      </c>
      <c r="L1311" s="43">
        <v>2.2309999999999999</v>
      </c>
      <c r="M1311" s="42">
        <v>75.967780999999988</v>
      </c>
      <c r="N1311">
        <v>2</v>
      </c>
      <c r="O1311" s="43">
        <v>381.35999999999996</v>
      </c>
      <c r="P1311" s="42">
        <v>54</v>
      </c>
      <c r="Q1311" s="42">
        <v>4</v>
      </c>
      <c r="R1311" s="42">
        <v>15</v>
      </c>
    </row>
    <row r="1312" spans="1:18" x14ac:dyDescent="0.3">
      <c r="A1312" t="s">
        <v>3924</v>
      </c>
      <c r="B1312" s="17">
        <v>45196</v>
      </c>
      <c r="C1312" t="s">
        <v>3925</v>
      </c>
      <c r="D1312" t="s">
        <v>3926</v>
      </c>
      <c r="E1312" t="s">
        <v>3927</v>
      </c>
      <c r="F1312" t="s">
        <v>3920</v>
      </c>
      <c r="G1312" t="s">
        <v>3921</v>
      </c>
      <c r="H1312" t="s">
        <v>3876</v>
      </c>
      <c r="I1312">
        <v>2171</v>
      </c>
      <c r="J1312" s="41">
        <v>1.3100000000000001E-2</v>
      </c>
      <c r="K1312" s="42">
        <v>28.440100000000001</v>
      </c>
      <c r="L1312" s="43">
        <v>2.0009999999999994</v>
      </c>
      <c r="M1312" s="42">
        <v>56.908640099999985</v>
      </c>
      <c r="N1312">
        <v>8</v>
      </c>
      <c r="O1312" s="43">
        <v>224.27999999999997</v>
      </c>
      <c r="P1312" s="42">
        <v>71</v>
      </c>
      <c r="Q1312" s="42">
        <v>3</v>
      </c>
      <c r="R1312" s="42">
        <v>18</v>
      </c>
    </row>
    <row r="1313" spans="1:18" x14ac:dyDescent="0.3">
      <c r="A1313" t="s">
        <v>3924</v>
      </c>
      <c r="B1313" s="17">
        <v>45197</v>
      </c>
      <c r="C1313" t="s">
        <v>3925</v>
      </c>
      <c r="D1313" t="s">
        <v>3926</v>
      </c>
      <c r="E1313" t="s">
        <v>3927</v>
      </c>
      <c r="F1313" t="s">
        <v>3920</v>
      </c>
      <c r="G1313" t="s">
        <v>3921</v>
      </c>
      <c r="H1313" t="s">
        <v>3876</v>
      </c>
      <c r="I1313">
        <v>1959</v>
      </c>
      <c r="J1313" s="41">
        <v>1.89E-2</v>
      </c>
      <c r="K1313" s="42">
        <v>37.025100000000002</v>
      </c>
      <c r="L1313" s="43">
        <v>1.3684999999999998</v>
      </c>
      <c r="M1313" s="42">
        <v>50.668849349999995</v>
      </c>
      <c r="N1313">
        <v>4</v>
      </c>
      <c r="O1313" s="43">
        <v>257.03999999999996</v>
      </c>
      <c r="P1313" s="42">
        <v>66</v>
      </c>
      <c r="Q1313" s="42">
        <v>1</v>
      </c>
      <c r="R1313" s="42">
        <v>12</v>
      </c>
    </row>
    <row r="1314" spans="1:18" x14ac:dyDescent="0.3">
      <c r="A1314" t="s">
        <v>3924</v>
      </c>
      <c r="B1314" s="17">
        <v>45198</v>
      </c>
      <c r="C1314" t="s">
        <v>3925</v>
      </c>
      <c r="D1314" t="s">
        <v>3926</v>
      </c>
      <c r="E1314" t="s">
        <v>3927</v>
      </c>
      <c r="F1314" t="s">
        <v>3920</v>
      </c>
      <c r="G1314" t="s">
        <v>3921</v>
      </c>
      <c r="H1314" t="s">
        <v>3876</v>
      </c>
      <c r="I1314">
        <v>2416</v>
      </c>
      <c r="J1314" s="41">
        <v>1.3000000000000001E-2</v>
      </c>
      <c r="K1314" s="42">
        <v>31.408000000000001</v>
      </c>
      <c r="L1314" s="43">
        <v>1.7939999999999996</v>
      </c>
      <c r="M1314" s="42">
        <v>56.34595199999999</v>
      </c>
      <c r="N1314">
        <v>3</v>
      </c>
      <c r="O1314" s="43">
        <v>3.5999999999999996</v>
      </c>
      <c r="P1314" s="42">
        <v>78</v>
      </c>
      <c r="Q1314" s="42">
        <v>8</v>
      </c>
      <c r="R1314" s="42">
        <v>7.5</v>
      </c>
    </row>
    <row r="1315" spans="1:18" x14ac:dyDescent="0.3">
      <c r="A1315" t="s">
        <v>3924</v>
      </c>
      <c r="B1315" s="17">
        <v>45199</v>
      </c>
      <c r="C1315" t="s">
        <v>3925</v>
      </c>
      <c r="D1315" t="s">
        <v>3926</v>
      </c>
      <c r="E1315" t="s">
        <v>3927</v>
      </c>
      <c r="F1315" t="s">
        <v>3920</v>
      </c>
      <c r="G1315" t="s">
        <v>3921</v>
      </c>
      <c r="H1315" t="s">
        <v>3876</v>
      </c>
      <c r="I1315">
        <v>1537</v>
      </c>
      <c r="J1315" s="41">
        <v>1.37E-2</v>
      </c>
      <c r="K1315" s="42">
        <v>21.056899999999999</v>
      </c>
      <c r="L1315" s="43">
        <v>1.3109999999999999</v>
      </c>
      <c r="M1315" s="42">
        <v>27.605595899999997</v>
      </c>
      <c r="N1315">
        <v>2</v>
      </c>
      <c r="O1315" s="43">
        <v>265.44</v>
      </c>
      <c r="P1315" s="42">
        <v>69</v>
      </c>
      <c r="Q1315" s="42">
        <v>7</v>
      </c>
      <c r="R1315" s="42">
        <v>9</v>
      </c>
    </row>
    <row r="1316" spans="1:18" x14ac:dyDescent="0.3">
      <c r="A1316" t="s">
        <v>3924</v>
      </c>
      <c r="B1316" s="17">
        <v>45200</v>
      </c>
      <c r="C1316" t="s">
        <v>3925</v>
      </c>
      <c r="D1316" t="s">
        <v>3926</v>
      </c>
      <c r="E1316" t="s">
        <v>3927</v>
      </c>
      <c r="F1316" t="s">
        <v>3920</v>
      </c>
      <c r="G1316" t="s">
        <v>3921</v>
      </c>
      <c r="H1316" t="s">
        <v>3876</v>
      </c>
      <c r="I1316">
        <v>2131</v>
      </c>
      <c r="J1316" s="41">
        <v>1.4099999999999998E-2</v>
      </c>
      <c r="K1316" s="42">
        <v>30.047099999999997</v>
      </c>
      <c r="L1316" s="43">
        <v>1.587</v>
      </c>
      <c r="M1316" s="42">
        <v>47.684747699999996</v>
      </c>
      <c r="N1316">
        <v>9</v>
      </c>
      <c r="O1316" s="43">
        <v>122.63999999999999</v>
      </c>
      <c r="P1316" s="42">
        <v>65</v>
      </c>
      <c r="Q1316" s="42">
        <v>8</v>
      </c>
      <c r="R1316" s="42">
        <v>6</v>
      </c>
    </row>
    <row r="1317" spans="1:18" x14ac:dyDescent="0.3">
      <c r="A1317" t="s">
        <v>3924</v>
      </c>
      <c r="B1317" s="17">
        <v>45201</v>
      </c>
      <c r="C1317" t="s">
        <v>3925</v>
      </c>
      <c r="D1317" t="s">
        <v>3926</v>
      </c>
      <c r="E1317" t="s">
        <v>3927</v>
      </c>
      <c r="F1317" t="s">
        <v>3920</v>
      </c>
      <c r="G1317" t="s">
        <v>3921</v>
      </c>
      <c r="H1317" t="s">
        <v>3876</v>
      </c>
      <c r="I1317">
        <v>1582</v>
      </c>
      <c r="J1317" s="41">
        <v>2.0799999999999999E-2</v>
      </c>
      <c r="K1317" s="42">
        <v>32.9056</v>
      </c>
      <c r="L1317" s="43">
        <v>1.3225</v>
      </c>
      <c r="M1317" s="42">
        <v>43.517656000000002</v>
      </c>
      <c r="N1317">
        <v>0</v>
      </c>
      <c r="O1317" s="43">
        <v>66.36</v>
      </c>
      <c r="P1317" s="42">
        <v>47</v>
      </c>
      <c r="Q1317" s="42">
        <v>1</v>
      </c>
      <c r="R1317" s="42">
        <v>7.5</v>
      </c>
    </row>
    <row r="1318" spans="1:18" x14ac:dyDescent="0.3">
      <c r="A1318" t="s">
        <v>3924</v>
      </c>
      <c r="B1318" s="17">
        <v>45202</v>
      </c>
      <c r="C1318" t="s">
        <v>3925</v>
      </c>
      <c r="D1318" t="s">
        <v>3926</v>
      </c>
      <c r="E1318" t="s">
        <v>3927</v>
      </c>
      <c r="F1318" t="s">
        <v>3920</v>
      </c>
      <c r="G1318" t="s">
        <v>3921</v>
      </c>
      <c r="H1318" t="s">
        <v>3876</v>
      </c>
      <c r="I1318">
        <v>2312</v>
      </c>
      <c r="J1318" s="41">
        <v>1.5299999999999999E-2</v>
      </c>
      <c r="K1318" s="42">
        <v>35.373599999999996</v>
      </c>
      <c r="L1318" s="43">
        <v>0.58649999999999991</v>
      </c>
      <c r="M1318" s="42">
        <v>20.746616399999994</v>
      </c>
      <c r="N1318">
        <v>3</v>
      </c>
      <c r="O1318" s="43">
        <v>159.6</v>
      </c>
      <c r="P1318" s="42">
        <v>78</v>
      </c>
      <c r="Q1318" s="42">
        <v>5</v>
      </c>
      <c r="R1318" s="42">
        <v>6</v>
      </c>
    </row>
    <row r="1319" spans="1:18" x14ac:dyDescent="0.3">
      <c r="A1319" t="s">
        <v>3924</v>
      </c>
      <c r="B1319" s="17">
        <v>45203</v>
      </c>
      <c r="C1319" t="s">
        <v>3925</v>
      </c>
      <c r="D1319" t="s">
        <v>3926</v>
      </c>
      <c r="E1319" t="s">
        <v>3927</v>
      </c>
      <c r="F1319" t="s">
        <v>3920</v>
      </c>
      <c r="G1319" t="s">
        <v>3921</v>
      </c>
      <c r="H1319" t="s">
        <v>3876</v>
      </c>
      <c r="I1319">
        <v>1982</v>
      </c>
      <c r="J1319" s="41">
        <v>1.84E-2</v>
      </c>
      <c r="K1319" s="42">
        <v>36.468800000000002</v>
      </c>
      <c r="L1319" s="43">
        <v>1.3800000000000001</v>
      </c>
      <c r="M1319" s="42">
        <v>50.326944000000005</v>
      </c>
      <c r="N1319">
        <v>5</v>
      </c>
      <c r="O1319" s="43">
        <v>237.71999999999997</v>
      </c>
      <c r="P1319" s="42">
        <v>103</v>
      </c>
      <c r="Q1319" s="42">
        <v>5</v>
      </c>
      <c r="R1319" s="42">
        <v>12</v>
      </c>
    </row>
    <row r="1320" spans="1:18" x14ac:dyDescent="0.3">
      <c r="A1320" t="s">
        <v>3924</v>
      </c>
      <c r="B1320" s="17">
        <v>45204</v>
      </c>
      <c r="C1320" t="s">
        <v>3925</v>
      </c>
      <c r="D1320" t="s">
        <v>3926</v>
      </c>
      <c r="E1320" t="s">
        <v>3927</v>
      </c>
      <c r="F1320" t="s">
        <v>3920</v>
      </c>
      <c r="G1320" t="s">
        <v>3921</v>
      </c>
      <c r="H1320" t="s">
        <v>3876</v>
      </c>
      <c r="I1320">
        <v>1475</v>
      </c>
      <c r="J1320" s="41">
        <v>1.3900000000000001E-2</v>
      </c>
      <c r="K1320" s="42">
        <v>20.502500000000001</v>
      </c>
      <c r="L1320" s="43">
        <v>2.2654999999999998</v>
      </c>
      <c r="M1320" s="42">
        <v>46.44841375</v>
      </c>
      <c r="N1320">
        <v>5</v>
      </c>
      <c r="O1320" s="43">
        <v>408.23999999999995</v>
      </c>
      <c r="P1320" s="42">
        <v>99</v>
      </c>
      <c r="Q1320" s="42">
        <v>1</v>
      </c>
      <c r="R1320" s="42">
        <v>7.5</v>
      </c>
    </row>
    <row r="1321" spans="1:18" x14ac:dyDescent="0.3">
      <c r="A1321" t="s">
        <v>3924</v>
      </c>
      <c r="B1321" s="17">
        <v>45205</v>
      </c>
      <c r="C1321" t="s">
        <v>3925</v>
      </c>
      <c r="D1321" t="s">
        <v>3926</v>
      </c>
      <c r="E1321" t="s">
        <v>3927</v>
      </c>
      <c r="F1321" t="s">
        <v>3920</v>
      </c>
      <c r="G1321" t="s">
        <v>3921</v>
      </c>
      <c r="H1321" t="s">
        <v>3876</v>
      </c>
      <c r="I1321">
        <v>1465</v>
      </c>
      <c r="J1321" s="41">
        <v>1.8799999999999997E-2</v>
      </c>
      <c r="K1321" s="42">
        <v>27.541999999999994</v>
      </c>
      <c r="L1321" s="43">
        <v>1.8284999999999998</v>
      </c>
      <c r="M1321" s="42">
        <v>50.360546999999983</v>
      </c>
      <c r="N1321">
        <v>3</v>
      </c>
      <c r="O1321" s="43">
        <v>44.4</v>
      </c>
      <c r="P1321" s="42">
        <v>95</v>
      </c>
      <c r="Q1321" s="42">
        <v>7</v>
      </c>
      <c r="R1321" s="42">
        <v>10.5</v>
      </c>
    </row>
    <row r="1322" spans="1:18" x14ac:dyDescent="0.3">
      <c r="A1322" t="s">
        <v>3924</v>
      </c>
      <c r="B1322" s="17">
        <v>45206</v>
      </c>
      <c r="C1322" t="s">
        <v>3925</v>
      </c>
      <c r="D1322" t="s">
        <v>3926</v>
      </c>
      <c r="E1322" t="s">
        <v>3927</v>
      </c>
      <c r="F1322" t="s">
        <v>3920</v>
      </c>
      <c r="G1322" t="s">
        <v>3921</v>
      </c>
      <c r="H1322" t="s">
        <v>3876</v>
      </c>
      <c r="I1322">
        <v>1720</v>
      </c>
      <c r="J1322" s="41">
        <v>1.3299999999999998E-2</v>
      </c>
      <c r="K1322" s="42">
        <v>22.875999999999994</v>
      </c>
      <c r="L1322" s="43">
        <v>0.65549999999999997</v>
      </c>
      <c r="M1322" s="42">
        <v>14.995217999999996</v>
      </c>
      <c r="N1322">
        <v>8</v>
      </c>
      <c r="O1322" s="43">
        <v>341.87999999999994</v>
      </c>
      <c r="P1322" s="42">
        <v>93</v>
      </c>
      <c r="Q1322" s="42">
        <v>8</v>
      </c>
      <c r="R1322" s="42">
        <v>16.5</v>
      </c>
    </row>
    <row r="1323" spans="1:18" x14ac:dyDescent="0.3">
      <c r="A1323" t="s">
        <v>3924</v>
      </c>
      <c r="B1323" s="17">
        <v>45207</v>
      </c>
      <c r="C1323" t="s">
        <v>3925</v>
      </c>
      <c r="D1323" t="s">
        <v>3926</v>
      </c>
      <c r="E1323" t="s">
        <v>3927</v>
      </c>
      <c r="F1323" t="s">
        <v>3920</v>
      </c>
      <c r="G1323" t="s">
        <v>3921</v>
      </c>
      <c r="H1323" t="s">
        <v>3876</v>
      </c>
      <c r="I1323">
        <v>1390</v>
      </c>
      <c r="J1323" s="41">
        <v>1.8799999999999997E-2</v>
      </c>
      <c r="K1323" s="42">
        <v>26.131999999999998</v>
      </c>
      <c r="L1323" s="43">
        <v>0.90849999999999986</v>
      </c>
      <c r="M1323" s="42">
        <v>23.740921999999994</v>
      </c>
      <c r="N1323">
        <v>5</v>
      </c>
      <c r="O1323" s="43">
        <v>102.47999999999999</v>
      </c>
      <c r="P1323" s="42">
        <v>57</v>
      </c>
      <c r="Q1323" s="42">
        <v>7</v>
      </c>
      <c r="R1323" s="42">
        <v>9</v>
      </c>
    </row>
    <row r="1324" spans="1:18" x14ac:dyDescent="0.3">
      <c r="A1324" t="s">
        <v>3924</v>
      </c>
      <c r="B1324" s="17">
        <v>45208</v>
      </c>
      <c r="C1324" t="s">
        <v>3925</v>
      </c>
      <c r="D1324" t="s">
        <v>3926</v>
      </c>
      <c r="E1324" t="s">
        <v>3927</v>
      </c>
      <c r="F1324" t="s">
        <v>3920</v>
      </c>
      <c r="G1324" t="s">
        <v>3921</v>
      </c>
      <c r="H1324" t="s">
        <v>3876</v>
      </c>
      <c r="I1324">
        <v>2048</v>
      </c>
      <c r="J1324" s="41">
        <v>1.4699999999999998E-2</v>
      </c>
      <c r="K1324" s="42">
        <v>30.105599999999995</v>
      </c>
      <c r="L1324" s="43">
        <v>0.87399999999999989</v>
      </c>
      <c r="M1324" s="42">
        <v>26.312294399999992</v>
      </c>
      <c r="N1324">
        <v>5</v>
      </c>
      <c r="O1324" s="43">
        <v>417.47999999999996</v>
      </c>
      <c r="P1324" s="42">
        <v>64</v>
      </c>
      <c r="Q1324" s="42">
        <v>4</v>
      </c>
      <c r="R1324" s="42">
        <v>16.5</v>
      </c>
    </row>
    <row r="1325" spans="1:18" x14ac:dyDescent="0.3">
      <c r="A1325" t="s">
        <v>3924</v>
      </c>
      <c r="B1325" s="17">
        <v>45209</v>
      </c>
      <c r="C1325" t="s">
        <v>3925</v>
      </c>
      <c r="D1325" t="s">
        <v>3926</v>
      </c>
      <c r="E1325" t="s">
        <v>3927</v>
      </c>
      <c r="F1325" t="s">
        <v>3920</v>
      </c>
      <c r="G1325" t="s">
        <v>3921</v>
      </c>
      <c r="H1325" t="s">
        <v>3876</v>
      </c>
      <c r="I1325">
        <v>1898</v>
      </c>
      <c r="J1325" s="41">
        <v>1.5100000000000001E-2</v>
      </c>
      <c r="K1325" s="42">
        <v>28.659800000000001</v>
      </c>
      <c r="L1325" s="43">
        <v>0.73599999999999988</v>
      </c>
      <c r="M1325" s="42">
        <v>21.093612799999995</v>
      </c>
      <c r="N1325">
        <v>5</v>
      </c>
      <c r="O1325" s="43">
        <v>135.23999999999998</v>
      </c>
      <c r="P1325" s="42">
        <v>59</v>
      </c>
      <c r="Q1325" s="42">
        <v>4</v>
      </c>
      <c r="R1325" s="42">
        <v>12</v>
      </c>
    </row>
    <row r="1326" spans="1:18" x14ac:dyDescent="0.3">
      <c r="A1326" t="s">
        <v>3924</v>
      </c>
      <c r="B1326" s="17">
        <v>45210</v>
      </c>
      <c r="C1326" t="s">
        <v>3925</v>
      </c>
      <c r="D1326" t="s">
        <v>3926</v>
      </c>
      <c r="E1326" t="s">
        <v>3927</v>
      </c>
      <c r="F1326" t="s">
        <v>3920</v>
      </c>
      <c r="G1326" t="s">
        <v>3921</v>
      </c>
      <c r="H1326" t="s">
        <v>3876</v>
      </c>
      <c r="I1326">
        <v>2175</v>
      </c>
      <c r="J1326" s="41">
        <v>1.83E-2</v>
      </c>
      <c r="K1326" s="42">
        <v>39.802500000000002</v>
      </c>
      <c r="L1326" s="43">
        <v>1.4375</v>
      </c>
      <c r="M1326" s="42">
        <v>57.216093750000006</v>
      </c>
      <c r="N1326">
        <v>8</v>
      </c>
      <c r="O1326" s="43">
        <v>75.599999999999994</v>
      </c>
      <c r="P1326" s="42">
        <v>90</v>
      </c>
      <c r="Q1326" s="42">
        <v>12</v>
      </c>
      <c r="R1326" s="42">
        <v>15</v>
      </c>
    </row>
    <row r="1327" spans="1:18" x14ac:dyDescent="0.3">
      <c r="A1327" t="s">
        <v>3924</v>
      </c>
      <c r="B1327" s="17">
        <v>45211</v>
      </c>
      <c r="C1327" t="s">
        <v>3925</v>
      </c>
      <c r="D1327" t="s">
        <v>3926</v>
      </c>
      <c r="E1327" t="s">
        <v>3927</v>
      </c>
      <c r="F1327" t="s">
        <v>3920</v>
      </c>
      <c r="G1327" t="s">
        <v>3921</v>
      </c>
      <c r="H1327" t="s">
        <v>3876</v>
      </c>
      <c r="I1327">
        <v>1455</v>
      </c>
      <c r="J1327" s="41">
        <v>1.67E-2</v>
      </c>
      <c r="K1327" s="42">
        <v>24.298500000000001</v>
      </c>
      <c r="L1327" s="43">
        <v>1.2075</v>
      </c>
      <c r="M1327" s="42">
        <v>29.340438750000001</v>
      </c>
      <c r="N1327">
        <v>4</v>
      </c>
      <c r="O1327" s="43">
        <v>3.5999999999999996</v>
      </c>
      <c r="P1327" s="42">
        <v>88</v>
      </c>
      <c r="Q1327" s="42">
        <v>10</v>
      </c>
      <c r="R1327" s="42">
        <v>24</v>
      </c>
    </row>
    <row r="1328" spans="1:18" x14ac:dyDescent="0.3">
      <c r="A1328" t="s">
        <v>3924</v>
      </c>
      <c r="B1328" s="17">
        <v>45212</v>
      </c>
      <c r="C1328" t="s">
        <v>3925</v>
      </c>
      <c r="D1328" t="s">
        <v>3926</v>
      </c>
      <c r="E1328" t="s">
        <v>3927</v>
      </c>
      <c r="F1328" t="s">
        <v>3920</v>
      </c>
      <c r="G1328" t="s">
        <v>3921</v>
      </c>
      <c r="H1328" t="s">
        <v>3876</v>
      </c>
      <c r="I1328">
        <v>2130</v>
      </c>
      <c r="J1328" s="41">
        <v>1.9099999999999999E-2</v>
      </c>
      <c r="K1328" s="42">
        <v>40.683</v>
      </c>
      <c r="L1328" s="43">
        <v>1.0924999999999998</v>
      </c>
      <c r="M1328" s="42">
        <v>44.44617749999999</v>
      </c>
      <c r="N1328">
        <v>7</v>
      </c>
      <c r="O1328" s="43">
        <v>120.96</v>
      </c>
      <c r="P1328" s="42">
        <v>79</v>
      </c>
      <c r="Q1328" s="42">
        <v>5</v>
      </c>
      <c r="R1328" s="42">
        <v>15</v>
      </c>
    </row>
    <row r="1329" spans="1:18" x14ac:dyDescent="0.3">
      <c r="A1329" t="s">
        <v>3924</v>
      </c>
      <c r="B1329" s="17">
        <v>45213</v>
      </c>
      <c r="C1329" t="s">
        <v>3925</v>
      </c>
      <c r="D1329" t="s">
        <v>3926</v>
      </c>
      <c r="E1329" t="s">
        <v>3927</v>
      </c>
      <c r="F1329" t="s">
        <v>3920</v>
      </c>
      <c r="G1329" t="s">
        <v>3921</v>
      </c>
      <c r="H1329" t="s">
        <v>3876</v>
      </c>
      <c r="I1329">
        <v>1752</v>
      </c>
      <c r="J1329" s="41">
        <v>1.37E-2</v>
      </c>
      <c r="K1329" s="42">
        <v>24.002400000000002</v>
      </c>
      <c r="L1329" s="43">
        <v>1.7249999999999996</v>
      </c>
      <c r="M1329" s="42">
        <v>41.404139999999991</v>
      </c>
      <c r="N1329">
        <v>5</v>
      </c>
      <c r="O1329" s="43">
        <v>163.79999999999998</v>
      </c>
      <c r="P1329" s="42">
        <v>40</v>
      </c>
      <c r="Q1329" s="42">
        <v>7</v>
      </c>
      <c r="R1329" s="42">
        <v>18</v>
      </c>
    </row>
    <row r="1330" spans="1:18" x14ac:dyDescent="0.3">
      <c r="A1330" t="s">
        <v>3924</v>
      </c>
      <c r="B1330" s="17">
        <v>45214</v>
      </c>
      <c r="C1330" t="s">
        <v>3925</v>
      </c>
      <c r="D1330" t="s">
        <v>3926</v>
      </c>
      <c r="E1330" t="s">
        <v>3927</v>
      </c>
      <c r="F1330" t="s">
        <v>3920</v>
      </c>
      <c r="G1330" t="s">
        <v>3921</v>
      </c>
      <c r="H1330" t="s">
        <v>3876</v>
      </c>
      <c r="I1330">
        <v>1515</v>
      </c>
      <c r="J1330" s="41">
        <v>1.3100000000000001E-2</v>
      </c>
      <c r="K1330" s="42">
        <v>19.846500000000002</v>
      </c>
      <c r="L1330" s="43">
        <v>0.73599999999999988</v>
      </c>
      <c r="M1330" s="42">
        <v>14.607023999999999</v>
      </c>
      <c r="N1330">
        <v>0</v>
      </c>
      <c r="O1330" s="43">
        <v>83.16</v>
      </c>
      <c r="P1330" s="42">
        <v>75</v>
      </c>
      <c r="Q1330" s="42">
        <v>7</v>
      </c>
      <c r="R1330" s="42">
        <v>16.5</v>
      </c>
    </row>
    <row r="1331" spans="1:18" x14ac:dyDescent="0.3">
      <c r="A1331" t="s">
        <v>3924</v>
      </c>
      <c r="B1331" s="17">
        <v>45215</v>
      </c>
      <c r="C1331" t="s">
        <v>3925</v>
      </c>
      <c r="D1331" t="s">
        <v>3926</v>
      </c>
      <c r="E1331" t="s">
        <v>3927</v>
      </c>
      <c r="F1331" t="s">
        <v>3920</v>
      </c>
      <c r="G1331" t="s">
        <v>3921</v>
      </c>
      <c r="H1331" t="s">
        <v>3876</v>
      </c>
      <c r="I1331">
        <v>1520</v>
      </c>
      <c r="J1331" s="41">
        <v>1.1100000000000002E-2</v>
      </c>
      <c r="K1331" s="42">
        <v>16.872000000000003</v>
      </c>
      <c r="L1331" s="43">
        <v>1.1729999999999998</v>
      </c>
      <c r="M1331" s="42">
        <v>19.790856000000002</v>
      </c>
      <c r="N1331">
        <v>7</v>
      </c>
      <c r="O1331" s="43">
        <v>264.59999999999997</v>
      </c>
      <c r="P1331" s="42">
        <v>43</v>
      </c>
      <c r="Q1331" s="42">
        <v>2</v>
      </c>
      <c r="R1331" s="42">
        <v>21</v>
      </c>
    </row>
    <row r="1332" spans="1:18" x14ac:dyDescent="0.3">
      <c r="A1332" t="s">
        <v>3924</v>
      </c>
      <c r="B1332" s="17">
        <v>45216</v>
      </c>
      <c r="C1332" t="s">
        <v>3925</v>
      </c>
      <c r="D1332" t="s">
        <v>3926</v>
      </c>
      <c r="E1332" t="s">
        <v>3927</v>
      </c>
      <c r="F1332" t="s">
        <v>3920</v>
      </c>
      <c r="G1332" t="s">
        <v>3921</v>
      </c>
      <c r="H1332" t="s">
        <v>3876</v>
      </c>
      <c r="I1332">
        <v>2153</v>
      </c>
      <c r="J1332" s="41">
        <v>1.7000000000000001E-2</v>
      </c>
      <c r="K1332" s="42">
        <v>36.600999999999999</v>
      </c>
      <c r="L1332" s="43">
        <v>1.9434999999999998</v>
      </c>
      <c r="M1332" s="42">
        <v>71.13404349999999</v>
      </c>
      <c r="N1332">
        <v>6</v>
      </c>
      <c r="O1332" s="43">
        <v>503.15999999999991</v>
      </c>
      <c r="P1332" s="42">
        <v>50</v>
      </c>
      <c r="Q1332" s="42">
        <v>0</v>
      </c>
      <c r="R1332" s="42">
        <v>19.5</v>
      </c>
    </row>
    <row r="1333" spans="1:18" x14ac:dyDescent="0.3">
      <c r="A1333" t="s">
        <v>3924</v>
      </c>
      <c r="B1333" s="17">
        <v>45217</v>
      </c>
      <c r="C1333" t="s">
        <v>3925</v>
      </c>
      <c r="D1333" t="s">
        <v>3926</v>
      </c>
      <c r="E1333" t="s">
        <v>3927</v>
      </c>
      <c r="F1333" t="s">
        <v>3920</v>
      </c>
      <c r="G1333" t="s">
        <v>3921</v>
      </c>
      <c r="H1333" t="s">
        <v>3876</v>
      </c>
      <c r="I1333">
        <v>2282</v>
      </c>
      <c r="J1333" s="41">
        <v>1.7000000000000001E-2</v>
      </c>
      <c r="K1333" s="42">
        <v>38.794000000000004</v>
      </c>
      <c r="L1333" s="43">
        <v>1.5639999999999998</v>
      </c>
      <c r="M1333" s="42">
        <v>60.673816000000002</v>
      </c>
      <c r="N1333">
        <v>6</v>
      </c>
      <c r="O1333" s="43">
        <v>51.239999999999995</v>
      </c>
      <c r="P1333" s="42">
        <v>98</v>
      </c>
      <c r="Q1333" s="42">
        <v>7</v>
      </c>
      <c r="R1333" s="42">
        <v>6</v>
      </c>
    </row>
    <row r="1334" spans="1:18" x14ac:dyDescent="0.3">
      <c r="A1334" t="s">
        <v>3924</v>
      </c>
      <c r="B1334" s="17">
        <v>45218</v>
      </c>
      <c r="C1334" t="s">
        <v>3925</v>
      </c>
      <c r="D1334" t="s">
        <v>3926</v>
      </c>
      <c r="E1334" t="s">
        <v>3927</v>
      </c>
      <c r="F1334" t="s">
        <v>3920</v>
      </c>
      <c r="G1334" t="s">
        <v>3921</v>
      </c>
      <c r="H1334" t="s">
        <v>3876</v>
      </c>
      <c r="I1334">
        <v>1749</v>
      </c>
      <c r="J1334" s="41">
        <v>2.0899999999999998E-2</v>
      </c>
      <c r="K1334" s="42">
        <v>36.554099999999998</v>
      </c>
      <c r="L1334" s="43">
        <v>0.4945</v>
      </c>
      <c r="M1334" s="42">
        <v>18.076002450000001</v>
      </c>
      <c r="N1334">
        <v>7</v>
      </c>
      <c r="O1334" s="43">
        <v>331.8</v>
      </c>
      <c r="P1334" s="42">
        <v>88</v>
      </c>
      <c r="Q1334" s="42">
        <v>12</v>
      </c>
      <c r="R1334" s="42">
        <v>15</v>
      </c>
    </row>
    <row r="1335" spans="1:18" x14ac:dyDescent="0.3">
      <c r="A1335" t="s">
        <v>3924</v>
      </c>
      <c r="B1335" s="17">
        <v>45219</v>
      </c>
      <c r="C1335" t="s">
        <v>3925</v>
      </c>
      <c r="D1335" t="s">
        <v>3926</v>
      </c>
      <c r="E1335" t="s">
        <v>3927</v>
      </c>
      <c r="F1335" t="s">
        <v>3920</v>
      </c>
      <c r="G1335" t="s">
        <v>3921</v>
      </c>
      <c r="H1335" t="s">
        <v>3876</v>
      </c>
      <c r="I1335">
        <v>2312</v>
      </c>
      <c r="J1335" s="41">
        <v>1.6E-2</v>
      </c>
      <c r="K1335" s="42">
        <v>36.991999999999997</v>
      </c>
      <c r="L1335" s="43">
        <v>1.702</v>
      </c>
      <c r="M1335" s="42">
        <v>62.960383999999991</v>
      </c>
      <c r="N1335">
        <v>6</v>
      </c>
      <c r="O1335" s="43">
        <v>345.23999999999995</v>
      </c>
      <c r="P1335" s="42">
        <v>59</v>
      </c>
      <c r="Q1335" s="42">
        <v>11</v>
      </c>
      <c r="R1335" s="42">
        <v>12</v>
      </c>
    </row>
    <row r="1336" spans="1:18" x14ac:dyDescent="0.3">
      <c r="A1336" t="s">
        <v>3924</v>
      </c>
      <c r="B1336" s="17">
        <v>45220</v>
      </c>
      <c r="C1336" t="s">
        <v>3925</v>
      </c>
      <c r="D1336" t="s">
        <v>3926</v>
      </c>
      <c r="E1336" t="s">
        <v>3927</v>
      </c>
      <c r="F1336" t="s">
        <v>3920</v>
      </c>
      <c r="G1336" t="s">
        <v>3921</v>
      </c>
      <c r="H1336" t="s">
        <v>3876</v>
      </c>
      <c r="I1336">
        <v>1694</v>
      </c>
      <c r="J1336" s="41">
        <v>1.8299999999999997E-2</v>
      </c>
      <c r="K1336" s="42">
        <v>31.000199999999996</v>
      </c>
      <c r="L1336" s="43">
        <v>1.012</v>
      </c>
      <c r="M1336" s="42">
        <v>31.372202399999995</v>
      </c>
      <c r="N1336">
        <v>5</v>
      </c>
      <c r="O1336" s="43">
        <v>430.08</v>
      </c>
      <c r="P1336" s="42">
        <v>92</v>
      </c>
      <c r="Q1336" s="42">
        <v>5</v>
      </c>
      <c r="R1336" s="42">
        <v>15</v>
      </c>
    </row>
    <row r="1337" spans="1:18" x14ac:dyDescent="0.3">
      <c r="A1337" t="s">
        <v>3924</v>
      </c>
      <c r="B1337" s="17">
        <v>45221</v>
      </c>
      <c r="C1337" t="s">
        <v>3925</v>
      </c>
      <c r="D1337" t="s">
        <v>3926</v>
      </c>
      <c r="E1337" t="s">
        <v>3927</v>
      </c>
      <c r="F1337" t="s">
        <v>3920</v>
      </c>
      <c r="G1337" t="s">
        <v>3921</v>
      </c>
      <c r="H1337" t="s">
        <v>3876</v>
      </c>
      <c r="I1337">
        <v>2254</v>
      </c>
      <c r="J1337" s="41">
        <v>1.72E-2</v>
      </c>
      <c r="K1337" s="42">
        <v>38.768799999999999</v>
      </c>
      <c r="L1337" s="43">
        <v>2.2194999999999996</v>
      </c>
      <c r="M1337" s="42">
        <v>86.047351599999985</v>
      </c>
      <c r="N1337">
        <v>9</v>
      </c>
      <c r="O1337" s="43">
        <v>320.87999999999994</v>
      </c>
      <c r="P1337" s="42">
        <v>97</v>
      </c>
      <c r="Q1337" s="42">
        <v>3</v>
      </c>
      <c r="R1337" s="42">
        <v>13.5</v>
      </c>
    </row>
    <row r="1338" spans="1:18" x14ac:dyDescent="0.3">
      <c r="A1338" t="s">
        <v>3924</v>
      </c>
      <c r="B1338" s="17">
        <v>45222</v>
      </c>
      <c r="C1338" t="s">
        <v>3925</v>
      </c>
      <c r="D1338" t="s">
        <v>3926</v>
      </c>
      <c r="E1338" t="s">
        <v>3927</v>
      </c>
      <c r="F1338" t="s">
        <v>3920</v>
      </c>
      <c r="G1338" t="s">
        <v>3921</v>
      </c>
      <c r="H1338" t="s">
        <v>3876</v>
      </c>
      <c r="I1338">
        <v>2368</v>
      </c>
      <c r="J1338" s="41">
        <v>2.07E-2</v>
      </c>
      <c r="K1338" s="42">
        <v>49.017600000000002</v>
      </c>
      <c r="L1338" s="43">
        <v>2.0585</v>
      </c>
      <c r="M1338" s="42">
        <v>100.9027296</v>
      </c>
      <c r="N1338">
        <v>4</v>
      </c>
      <c r="O1338" s="43">
        <v>512.4</v>
      </c>
      <c r="P1338" s="42">
        <v>69</v>
      </c>
      <c r="Q1338" s="42">
        <v>10</v>
      </c>
      <c r="R1338" s="42">
        <v>10.5</v>
      </c>
    </row>
    <row r="1339" spans="1:18" x14ac:dyDescent="0.3">
      <c r="A1339" t="s">
        <v>3924</v>
      </c>
      <c r="B1339" s="17">
        <v>45223</v>
      </c>
      <c r="C1339" t="s">
        <v>3925</v>
      </c>
      <c r="D1339" t="s">
        <v>3926</v>
      </c>
      <c r="E1339" t="s">
        <v>3927</v>
      </c>
      <c r="F1339" t="s">
        <v>3920</v>
      </c>
      <c r="G1339" t="s">
        <v>3921</v>
      </c>
      <c r="H1339" t="s">
        <v>3876</v>
      </c>
      <c r="I1339">
        <v>1958</v>
      </c>
      <c r="J1339" s="41">
        <v>2.01E-2</v>
      </c>
      <c r="K1339" s="42">
        <v>39.355800000000002</v>
      </c>
      <c r="L1339" s="43">
        <v>0.79349999999999987</v>
      </c>
      <c r="M1339" s="42">
        <v>31.228827299999995</v>
      </c>
      <c r="N1339">
        <v>8</v>
      </c>
      <c r="O1339" s="43">
        <v>162.95999999999998</v>
      </c>
      <c r="P1339" s="42">
        <v>47</v>
      </c>
      <c r="Q1339" s="42">
        <v>10</v>
      </c>
      <c r="R1339" s="42">
        <v>4.5</v>
      </c>
    </row>
    <row r="1340" spans="1:18" x14ac:dyDescent="0.3">
      <c r="A1340" t="s">
        <v>3924</v>
      </c>
      <c r="B1340" s="17">
        <v>45224</v>
      </c>
      <c r="C1340" t="s">
        <v>3925</v>
      </c>
      <c r="D1340" t="s">
        <v>3926</v>
      </c>
      <c r="E1340" t="s">
        <v>3927</v>
      </c>
      <c r="F1340" t="s">
        <v>3920</v>
      </c>
      <c r="G1340" t="s">
        <v>3921</v>
      </c>
      <c r="H1340" t="s">
        <v>3876</v>
      </c>
      <c r="I1340">
        <v>1334</v>
      </c>
      <c r="J1340" s="41">
        <v>1.9499999999999997E-2</v>
      </c>
      <c r="K1340" s="42">
        <v>26.012999999999995</v>
      </c>
      <c r="L1340" s="43">
        <v>1.357</v>
      </c>
      <c r="M1340" s="42">
        <v>35.299640999999994</v>
      </c>
      <c r="N1340">
        <v>4</v>
      </c>
      <c r="O1340" s="43">
        <v>283.08</v>
      </c>
      <c r="P1340" s="42">
        <v>64</v>
      </c>
      <c r="Q1340" s="42">
        <v>10</v>
      </c>
      <c r="R1340" s="42">
        <v>16.5</v>
      </c>
    </row>
    <row r="1341" spans="1:18" x14ac:dyDescent="0.3">
      <c r="A1341" t="s">
        <v>3924</v>
      </c>
      <c r="B1341" s="17">
        <v>45225</v>
      </c>
      <c r="C1341" t="s">
        <v>3925</v>
      </c>
      <c r="D1341" t="s">
        <v>3926</v>
      </c>
      <c r="E1341" t="s">
        <v>3927</v>
      </c>
      <c r="F1341" t="s">
        <v>3920</v>
      </c>
      <c r="G1341" t="s">
        <v>3921</v>
      </c>
      <c r="H1341" t="s">
        <v>3876</v>
      </c>
      <c r="I1341">
        <v>1984</v>
      </c>
      <c r="J1341" s="41">
        <v>1.43E-2</v>
      </c>
      <c r="K1341" s="42">
        <v>28.371200000000002</v>
      </c>
      <c r="L1341" s="43">
        <v>1.8169999999999999</v>
      </c>
      <c r="M1341" s="42">
        <v>51.550470400000002</v>
      </c>
      <c r="N1341">
        <v>6</v>
      </c>
      <c r="O1341" s="43">
        <v>189</v>
      </c>
      <c r="P1341" s="42">
        <v>60</v>
      </c>
      <c r="Q1341" s="42">
        <v>5</v>
      </c>
      <c r="R1341" s="42">
        <v>9</v>
      </c>
    </row>
    <row r="1342" spans="1:18" x14ac:dyDescent="0.3">
      <c r="A1342" t="s">
        <v>3924</v>
      </c>
      <c r="B1342" s="17">
        <v>45226</v>
      </c>
      <c r="C1342" t="s">
        <v>3925</v>
      </c>
      <c r="D1342" t="s">
        <v>3926</v>
      </c>
      <c r="E1342" t="s">
        <v>3927</v>
      </c>
      <c r="F1342" t="s">
        <v>3920</v>
      </c>
      <c r="G1342" t="s">
        <v>3921</v>
      </c>
      <c r="H1342" t="s">
        <v>3876</v>
      </c>
      <c r="I1342">
        <v>2062</v>
      </c>
      <c r="J1342" s="41">
        <v>1.7299999999999999E-2</v>
      </c>
      <c r="K1342" s="42">
        <v>35.672599999999996</v>
      </c>
      <c r="L1342" s="43">
        <v>0.51749999999999996</v>
      </c>
      <c r="M1342" s="42">
        <v>18.460570499999996</v>
      </c>
      <c r="N1342">
        <v>7</v>
      </c>
      <c r="O1342" s="43">
        <v>498.11999999999995</v>
      </c>
      <c r="P1342" s="42">
        <v>55</v>
      </c>
      <c r="Q1342" s="42">
        <v>11</v>
      </c>
      <c r="R1342" s="42">
        <v>12</v>
      </c>
    </row>
    <row r="1343" spans="1:18" x14ac:dyDescent="0.3">
      <c r="A1343" t="s">
        <v>3924</v>
      </c>
      <c r="B1343" s="17">
        <v>45227</v>
      </c>
      <c r="C1343" t="s">
        <v>3925</v>
      </c>
      <c r="D1343" t="s">
        <v>3926</v>
      </c>
      <c r="E1343" t="s">
        <v>3927</v>
      </c>
      <c r="F1343" t="s">
        <v>3920</v>
      </c>
      <c r="G1343" t="s">
        <v>3921</v>
      </c>
      <c r="H1343" t="s">
        <v>3876</v>
      </c>
      <c r="I1343">
        <v>2310</v>
      </c>
      <c r="J1343" s="41">
        <v>1.54E-2</v>
      </c>
      <c r="K1343" s="42">
        <v>35.573999999999998</v>
      </c>
      <c r="L1343" s="43">
        <v>2.0699999999999998</v>
      </c>
      <c r="M1343" s="42">
        <v>73.638179999999991</v>
      </c>
      <c r="N1343">
        <v>4</v>
      </c>
      <c r="O1343" s="43">
        <v>291.47999999999996</v>
      </c>
      <c r="P1343" s="42">
        <v>45</v>
      </c>
      <c r="Q1343" s="42">
        <v>4</v>
      </c>
      <c r="R1343" s="42">
        <v>6</v>
      </c>
    </row>
    <row r="1344" spans="1:18" x14ac:dyDescent="0.3">
      <c r="A1344" t="s">
        <v>3924</v>
      </c>
      <c r="B1344" s="17">
        <v>45228</v>
      </c>
      <c r="C1344" t="s">
        <v>3925</v>
      </c>
      <c r="D1344" t="s">
        <v>3926</v>
      </c>
      <c r="E1344" t="s">
        <v>3927</v>
      </c>
      <c r="F1344" t="s">
        <v>3920</v>
      </c>
      <c r="G1344" t="s">
        <v>3921</v>
      </c>
      <c r="H1344" t="s">
        <v>3876</v>
      </c>
      <c r="I1344">
        <v>1931</v>
      </c>
      <c r="J1344" s="41">
        <v>1.0800000000000001E-2</v>
      </c>
      <c r="K1344" s="42">
        <v>20.854800000000001</v>
      </c>
      <c r="L1344" s="43">
        <v>0.73599999999999999</v>
      </c>
      <c r="M1344" s="42">
        <v>15.3491328</v>
      </c>
      <c r="N1344">
        <v>3</v>
      </c>
      <c r="O1344" s="43">
        <v>261.23999999999995</v>
      </c>
      <c r="P1344" s="42">
        <v>38</v>
      </c>
      <c r="Q1344" s="42">
        <v>10</v>
      </c>
      <c r="R1344" s="42">
        <v>18</v>
      </c>
    </row>
    <row r="1345" spans="1:18" x14ac:dyDescent="0.3">
      <c r="A1345" t="s">
        <v>3924</v>
      </c>
      <c r="B1345" s="17">
        <v>45229</v>
      </c>
      <c r="C1345" t="s">
        <v>3925</v>
      </c>
      <c r="D1345" t="s">
        <v>3926</v>
      </c>
      <c r="E1345" t="s">
        <v>3927</v>
      </c>
      <c r="F1345" t="s">
        <v>3920</v>
      </c>
      <c r="G1345" t="s">
        <v>3921</v>
      </c>
      <c r="H1345" t="s">
        <v>3876</v>
      </c>
      <c r="I1345">
        <v>2381</v>
      </c>
      <c r="J1345" s="41">
        <v>1.9200000000000002E-2</v>
      </c>
      <c r="K1345" s="42">
        <v>45.715200000000003</v>
      </c>
      <c r="L1345" s="43">
        <v>0.79349999999999998</v>
      </c>
      <c r="M1345" s="42">
        <v>36.275011200000002</v>
      </c>
      <c r="N1345">
        <v>5</v>
      </c>
      <c r="O1345" s="43">
        <v>247.79999999999998</v>
      </c>
      <c r="P1345" s="42">
        <v>48</v>
      </c>
      <c r="Q1345" s="42">
        <v>16</v>
      </c>
      <c r="R1345" s="42">
        <v>12</v>
      </c>
    </row>
    <row r="1346" spans="1:18" x14ac:dyDescent="0.3">
      <c r="A1346" t="s">
        <v>3924</v>
      </c>
      <c r="B1346" s="17">
        <v>45230</v>
      </c>
      <c r="C1346" t="s">
        <v>3925</v>
      </c>
      <c r="D1346" t="s">
        <v>3926</v>
      </c>
      <c r="E1346" t="s">
        <v>3927</v>
      </c>
      <c r="F1346" t="s">
        <v>3920</v>
      </c>
      <c r="G1346" t="s">
        <v>3921</v>
      </c>
      <c r="H1346" t="s">
        <v>3876</v>
      </c>
      <c r="I1346">
        <v>1610</v>
      </c>
      <c r="J1346" s="41">
        <v>1.7599999999999998E-2</v>
      </c>
      <c r="K1346" s="42">
        <v>28.335999999999995</v>
      </c>
      <c r="L1346" s="43">
        <v>0.66699999999999993</v>
      </c>
      <c r="M1346" s="42">
        <v>18.900111999999993</v>
      </c>
      <c r="N1346">
        <v>6</v>
      </c>
      <c r="O1346" s="43">
        <v>525</v>
      </c>
      <c r="P1346" s="42">
        <v>80</v>
      </c>
      <c r="Q1346" s="42">
        <v>8</v>
      </c>
      <c r="R1346" s="42">
        <v>15</v>
      </c>
    </row>
    <row r="1347" spans="1:18" x14ac:dyDescent="0.3">
      <c r="A1347" t="s">
        <v>3924</v>
      </c>
      <c r="B1347" s="17">
        <v>45231</v>
      </c>
      <c r="C1347" t="s">
        <v>3925</v>
      </c>
      <c r="D1347" t="s">
        <v>3926</v>
      </c>
      <c r="E1347" t="s">
        <v>3927</v>
      </c>
      <c r="F1347" t="s">
        <v>3920</v>
      </c>
      <c r="G1347" t="s">
        <v>3921</v>
      </c>
      <c r="H1347" t="s">
        <v>3876</v>
      </c>
      <c r="I1347">
        <v>1934</v>
      </c>
      <c r="J1347" s="41">
        <v>1.3299999999999999E-2</v>
      </c>
      <c r="K1347" s="42">
        <v>25.722199999999997</v>
      </c>
      <c r="L1347" s="43">
        <v>0.47149999999999992</v>
      </c>
      <c r="M1347" s="42">
        <v>12.128017299999996</v>
      </c>
      <c r="N1347">
        <v>9</v>
      </c>
      <c r="O1347" s="43">
        <v>236.03999999999996</v>
      </c>
      <c r="P1347" s="42">
        <v>54</v>
      </c>
      <c r="Q1347" s="42">
        <v>10</v>
      </c>
      <c r="R1347" s="42">
        <v>13.5</v>
      </c>
    </row>
    <row r="1348" spans="1:18" x14ac:dyDescent="0.3">
      <c r="A1348" t="s">
        <v>3924</v>
      </c>
      <c r="B1348" s="17">
        <v>45232</v>
      </c>
      <c r="C1348" t="s">
        <v>3925</v>
      </c>
      <c r="D1348" t="s">
        <v>3926</v>
      </c>
      <c r="E1348" t="s">
        <v>3927</v>
      </c>
      <c r="F1348" t="s">
        <v>3920</v>
      </c>
      <c r="G1348" t="s">
        <v>3921</v>
      </c>
      <c r="H1348" t="s">
        <v>3876</v>
      </c>
      <c r="I1348">
        <v>1827</v>
      </c>
      <c r="J1348" s="41">
        <v>1.8000000000000002E-2</v>
      </c>
      <c r="K1348" s="42">
        <v>32.886000000000003</v>
      </c>
      <c r="L1348" s="43">
        <v>0.45999999999999996</v>
      </c>
      <c r="M1348" s="42">
        <v>15.127560000000001</v>
      </c>
      <c r="N1348">
        <v>6</v>
      </c>
      <c r="O1348" s="43">
        <v>359.51999999999992</v>
      </c>
      <c r="P1348" s="42">
        <v>105</v>
      </c>
      <c r="Q1348" s="42">
        <v>6</v>
      </c>
      <c r="R1348" s="42">
        <v>9</v>
      </c>
    </row>
    <row r="1349" spans="1:18" x14ac:dyDescent="0.3">
      <c r="A1349" t="s">
        <v>3924</v>
      </c>
      <c r="B1349" s="17">
        <v>45233</v>
      </c>
      <c r="C1349" t="s">
        <v>3925</v>
      </c>
      <c r="D1349" t="s">
        <v>3926</v>
      </c>
      <c r="E1349" t="s">
        <v>3927</v>
      </c>
      <c r="F1349" t="s">
        <v>3920</v>
      </c>
      <c r="G1349" t="s">
        <v>3921</v>
      </c>
      <c r="H1349" t="s">
        <v>3876</v>
      </c>
      <c r="I1349">
        <v>2345</v>
      </c>
      <c r="J1349" s="41">
        <v>1.5600000000000001E-2</v>
      </c>
      <c r="K1349" s="42">
        <v>36.582000000000001</v>
      </c>
      <c r="L1349" s="43">
        <v>1.5409999999999997</v>
      </c>
      <c r="M1349" s="42">
        <v>56.372861999999991</v>
      </c>
      <c r="N1349">
        <v>2</v>
      </c>
      <c r="O1349" s="43">
        <v>199.92</v>
      </c>
      <c r="P1349" s="42">
        <v>55</v>
      </c>
      <c r="Q1349" s="42">
        <v>10</v>
      </c>
      <c r="R1349" s="42">
        <v>18</v>
      </c>
    </row>
    <row r="1350" spans="1:18" x14ac:dyDescent="0.3">
      <c r="A1350" t="s">
        <v>3924</v>
      </c>
      <c r="B1350" s="17">
        <v>45234</v>
      </c>
      <c r="C1350" t="s">
        <v>3925</v>
      </c>
      <c r="D1350" t="s">
        <v>3926</v>
      </c>
      <c r="E1350" t="s">
        <v>3927</v>
      </c>
      <c r="F1350" t="s">
        <v>3920</v>
      </c>
      <c r="G1350" t="s">
        <v>3921</v>
      </c>
      <c r="H1350" t="s">
        <v>3876</v>
      </c>
      <c r="I1350">
        <v>2312</v>
      </c>
      <c r="J1350" s="41">
        <v>1.7299999999999999E-2</v>
      </c>
      <c r="K1350" s="42">
        <v>39.997599999999998</v>
      </c>
      <c r="L1350" s="43">
        <v>0.96599999999999986</v>
      </c>
      <c r="M1350" s="42">
        <v>38.637681599999993</v>
      </c>
      <c r="N1350">
        <v>6</v>
      </c>
      <c r="O1350" s="43">
        <v>409.91999999999996</v>
      </c>
      <c r="P1350" s="42">
        <v>57</v>
      </c>
      <c r="Q1350" s="42">
        <v>10</v>
      </c>
      <c r="R1350" s="42">
        <v>19.5</v>
      </c>
    </row>
    <row r="1351" spans="1:18" x14ac:dyDescent="0.3">
      <c r="A1351" t="s">
        <v>3924</v>
      </c>
      <c r="B1351" s="17">
        <v>45235</v>
      </c>
      <c r="C1351" t="s">
        <v>3925</v>
      </c>
      <c r="D1351" t="s">
        <v>3926</v>
      </c>
      <c r="E1351" t="s">
        <v>3927</v>
      </c>
      <c r="F1351" t="s">
        <v>3920</v>
      </c>
      <c r="G1351" t="s">
        <v>3921</v>
      </c>
      <c r="H1351" t="s">
        <v>3876</v>
      </c>
      <c r="I1351">
        <v>2438</v>
      </c>
      <c r="J1351" s="41">
        <v>1.5299999999999998E-2</v>
      </c>
      <c r="K1351" s="42">
        <v>37.301399999999994</v>
      </c>
      <c r="L1351" s="43">
        <v>0.43699999999999994</v>
      </c>
      <c r="M1351" s="42">
        <v>16.300711799999995</v>
      </c>
      <c r="N1351">
        <v>8</v>
      </c>
      <c r="O1351" s="43">
        <v>65.52</v>
      </c>
      <c r="P1351" s="42">
        <v>36</v>
      </c>
      <c r="Q1351" s="42">
        <v>5</v>
      </c>
      <c r="R1351" s="42">
        <v>16.5</v>
      </c>
    </row>
    <row r="1352" spans="1:18" x14ac:dyDescent="0.3">
      <c r="A1352" t="s">
        <v>3924</v>
      </c>
      <c r="B1352" s="17">
        <v>45236</v>
      </c>
      <c r="C1352" t="s">
        <v>3925</v>
      </c>
      <c r="D1352" t="s">
        <v>3926</v>
      </c>
      <c r="E1352" t="s">
        <v>3927</v>
      </c>
      <c r="F1352" t="s">
        <v>3920</v>
      </c>
      <c r="G1352" t="s">
        <v>3921</v>
      </c>
      <c r="H1352" t="s">
        <v>3876</v>
      </c>
      <c r="I1352">
        <v>1642</v>
      </c>
      <c r="J1352" s="41">
        <v>1.5800000000000002E-2</v>
      </c>
      <c r="K1352" s="42">
        <v>25.943600000000004</v>
      </c>
      <c r="L1352" s="43">
        <v>0.57499999999999996</v>
      </c>
      <c r="M1352" s="42">
        <v>14.917570000000001</v>
      </c>
      <c r="N1352">
        <v>5</v>
      </c>
      <c r="O1352" s="43">
        <v>391.44</v>
      </c>
      <c r="P1352" s="42">
        <v>65</v>
      </c>
      <c r="Q1352" s="42">
        <v>11</v>
      </c>
      <c r="R1352" s="42">
        <v>13.5</v>
      </c>
    </row>
    <row r="1353" spans="1:18" x14ac:dyDescent="0.3">
      <c r="A1353" t="s">
        <v>3924</v>
      </c>
      <c r="B1353" s="17">
        <v>45237</v>
      </c>
      <c r="C1353" t="s">
        <v>3925</v>
      </c>
      <c r="D1353" t="s">
        <v>3926</v>
      </c>
      <c r="E1353" t="s">
        <v>3927</v>
      </c>
      <c r="F1353" t="s">
        <v>3920</v>
      </c>
      <c r="G1353" t="s">
        <v>3921</v>
      </c>
      <c r="H1353" t="s">
        <v>3876</v>
      </c>
      <c r="I1353">
        <v>2179</v>
      </c>
      <c r="J1353" s="41">
        <v>1.49E-2</v>
      </c>
      <c r="K1353" s="42">
        <v>32.467100000000002</v>
      </c>
      <c r="L1353" s="43">
        <v>2.1389999999999998</v>
      </c>
      <c r="M1353" s="42">
        <v>69.447126900000001</v>
      </c>
      <c r="N1353">
        <v>5</v>
      </c>
      <c r="O1353" s="43">
        <v>321.71999999999997</v>
      </c>
      <c r="P1353" s="42">
        <v>84</v>
      </c>
      <c r="Q1353" s="42">
        <v>7</v>
      </c>
      <c r="R1353" s="42">
        <v>15</v>
      </c>
    </row>
    <row r="1354" spans="1:18" x14ac:dyDescent="0.3">
      <c r="A1354" t="s">
        <v>3924</v>
      </c>
      <c r="B1354" s="17">
        <v>45238</v>
      </c>
      <c r="C1354" t="s">
        <v>3925</v>
      </c>
      <c r="D1354" t="s">
        <v>3926</v>
      </c>
      <c r="E1354" t="s">
        <v>3927</v>
      </c>
      <c r="F1354" t="s">
        <v>3920</v>
      </c>
      <c r="G1354" t="s">
        <v>3921</v>
      </c>
      <c r="H1354" t="s">
        <v>3876</v>
      </c>
      <c r="I1354">
        <v>1584</v>
      </c>
      <c r="J1354" s="41">
        <v>1.3999999999999999E-2</v>
      </c>
      <c r="K1354" s="42">
        <v>22.175999999999998</v>
      </c>
      <c r="L1354" s="43">
        <v>0.50600000000000001</v>
      </c>
      <c r="M1354" s="42">
        <v>11.221055999999999</v>
      </c>
      <c r="N1354">
        <v>3</v>
      </c>
      <c r="O1354" s="43">
        <v>291.47999999999996</v>
      </c>
      <c r="P1354" s="42">
        <v>57</v>
      </c>
      <c r="Q1354" s="42">
        <v>10</v>
      </c>
      <c r="R1354" s="42">
        <v>9</v>
      </c>
    </row>
    <row r="1355" spans="1:18" x14ac:dyDescent="0.3">
      <c r="A1355" t="s">
        <v>3924</v>
      </c>
      <c r="B1355" s="17">
        <v>45239</v>
      </c>
      <c r="C1355" t="s">
        <v>3925</v>
      </c>
      <c r="D1355" t="s">
        <v>3926</v>
      </c>
      <c r="E1355" t="s">
        <v>3927</v>
      </c>
      <c r="F1355" t="s">
        <v>3920</v>
      </c>
      <c r="G1355" t="s">
        <v>3921</v>
      </c>
      <c r="H1355" t="s">
        <v>3876</v>
      </c>
      <c r="I1355">
        <v>2170</v>
      </c>
      <c r="J1355" s="41">
        <v>1.66E-2</v>
      </c>
      <c r="K1355" s="42">
        <v>36.021999999999998</v>
      </c>
      <c r="L1355" s="43">
        <v>2.2885</v>
      </c>
      <c r="M1355" s="42">
        <v>82.436346999999998</v>
      </c>
      <c r="N1355">
        <v>6</v>
      </c>
      <c r="O1355" s="43">
        <v>172.2</v>
      </c>
      <c r="P1355" s="42">
        <v>87</v>
      </c>
      <c r="Q1355" s="42">
        <v>1</v>
      </c>
      <c r="R1355" s="42">
        <v>18</v>
      </c>
    </row>
    <row r="1356" spans="1:18" x14ac:dyDescent="0.3">
      <c r="A1356" t="s">
        <v>3924</v>
      </c>
      <c r="B1356" s="17">
        <v>45240</v>
      </c>
      <c r="C1356" t="s">
        <v>3925</v>
      </c>
      <c r="D1356" t="s">
        <v>3926</v>
      </c>
      <c r="E1356" t="s">
        <v>3927</v>
      </c>
      <c r="F1356" t="s">
        <v>3920</v>
      </c>
      <c r="G1356" t="s">
        <v>3921</v>
      </c>
      <c r="H1356" t="s">
        <v>3876</v>
      </c>
      <c r="I1356">
        <v>1436</v>
      </c>
      <c r="J1356" s="41">
        <v>1.54E-2</v>
      </c>
      <c r="K1356" s="42">
        <v>22.1144</v>
      </c>
      <c r="L1356" s="43">
        <v>1.3915</v>
      </c>
      <c r="M1356" s="42">
        <v>30.772187599999999</v>
      </c>
      <c r="N1356">
        <v>6</v>
      </c>
      <c r="O1356" s="43">
        <v>205.79999999999998</v>
      </c>
      <c r="P1356" s="42">
        <v>78</v>
      </c>
      <c r="Q1356" s="42">
        <v>4</v>
      </c>
      <c r="R1356" s="42">
        <v>4.5</v>
      </c>
    </row>
    <row r="1357" spans="1:18" x14ac:dyDescent="0.3">
      <c r="A1357" t="s">
        <v>3924</v>
      </c>
      <c r="B1357" s="17">
        <v>45241</v>
      </c>
      <c r="C1357" t="s">
        <v>3925</v>
      </c>
      <c r="D1357" t="s">
        <v>3926</v>
      </c>
      <c r="E1357" t="s">
        <v>3927</v>
      </c>
      <c r="F1357" t="s">
        <v>3920</v>
      </c>
      <c r="G1357" t="s">
        <v>3921</v>
      </c>
      <c r="H1357" t="s">
        <v>3876</v>
      </c>
      <c r="I1357">
        <v>1830</v>
      </c>
      <c r="J1357" s="41">
        <v>1.77E-2</v>
      </c>
      <c r="K1357" s="42">
        <v>32.390999999999998</v>
      </c>
      <c r="L1357" s="43">
        <v>1.2074999999999998</v>
      </c>
      <c r="M1357" s="42">
        <v>39.112132499999994</v>
      </c>
      <c r="N1357">
        <v>4</v>
      </c>
      <c r="O1357" s="43">
        <v>440.15999999999991</v>
      </c>
      <c r="P1357" s="42">
        <v>90</v>
      </c>
      <c r="Q1357" s="42">
        <v>11</v>
      </c>
      <c r="R1357" s="42">
        <v>7.5</v>
      </c>
    </row>
    <row r="1358" spans="1:18" x14ac:dyDescent="0.3">
      <c r="A1358" t="s">
        <v>3924</v>
      </c>
      <c r="B1358" s="17">
        <v>45242</v>
      </c>
      <c r="C1358" t="s">
        <v>3925</v>
      </c>
      <c r="D1358" t="s">
        <v>3926</v>
      </c>
      <c r="E1358" t="s">
        <v>3927</v>
      </c>
      <c r="F1358" t="s">
        <v>3920</v>
      </c>
      <c r="G1358" t="s">
        <v>3921</v>
      </c>
      <c r="H1358" t="s">
        <v>3876</v>
      </c>
      <c r="I1358">
        <v>1678</v>
      </c>
      <c r="J1358" s="41">
        <v>1.4999999999999999E-2</v>
      </c>
      <c r="K1358" s="42">
        <v>25.169999999999998</v>
      </c>
      <c r="L1358" s="43">
        <v>1.1040000000000001</v>
      </c>
      <c r="M1358" s="42">
        <v>27.787680000000002</v>
      </c>
      <c r="N1358">
        <v>4</v>
      </c>
      <c r="O1358" s="43">
        <v>180.6</v>
      </c>
      <c r="P1358" s="42">
        <v>59</v>
      </c>
      <c r="Q1358" s="42">
        <v>0</v>
      </c>
      <c r="R1358" s="42">
        <v>12</v>
      </c>
    </row>
    <row r="1359" spans="1:18" x14ac:dyDescent="0.3">
      <c r="A1359" t="s">
        <v>3924</v>
      </c>
      <c r="B1359" s="17">
        <v>45243</v>
      </c>
      <c r="C1359" t="s">
        <v>3925</v>
      </c>
      <c r="D1359" t="s">
        <v>3926</v>
      </c>
      <c r="E1359" t="s">
        <v>3927</v>
      </c>
      <c r="F1359" t="s">
        <v>3920</v>
      </c>
      <c r="G1359" t="s">
        <v>3921</v>
      </c>
      <c r="H1359" t="s">
        <v>3876</v>
      </c>
      <c r="I1359">
        <v>1530</v>
      </c>
      <c r="J1359" s="41">
        <v>1.6500000000000001E-2</v>
      </c>
      <c r="K1359" s="42">
        <v>25.245000000000001</v>
      </c>
      <c r="L1359" s="43">
        <v>0.82800000000000007</v>
      </c>
      <c r="M1359" s="42">
        <v>20.902860000000004</v>
      </c>
      <c r="N1359">
        <v>7</v>
      </c>
      <c r="O1359" s="43">
        <v>267.12</v>
      </c>
      <c r="P1359" s="42">
        <v>92</v>
      </c>
      <c r="Q1359" s="42">
        <v>9</v>
      </c>
      <c r="R1359" s="42">
        <v>13.5</v>
      </c>
    </row>
    <row r="1360" spans="1:18" x14ac:dyDescent="0.3">
      <c r="A1360" t="s">
        <v>3924</v>
      </c>
      <c r="B1360" s="17">
        <v>45244</v>
      </c>
      <c r="C1360" t="s">
        <v>3925</v>
      </c>
      <c r="D1360" t="s">
        <v>3926</v>
      </c>
      <c r="E1360" t="s">
        <v>3927</v>
      </c>
      <c r="F1360" t="s">
        <v>3920</v>
      </c>
      <c r="G1360" t="s">
        <v>3921</v>
      </c>
      <c r="H1360" t="s">
        <v>3876</v>
      </c>
      <c r="I1360">
        <v>1560</v>
      </c>
      <c r="J1360" s="41">
        <v>1.26E-2</v>
      </c>
      <c r="K1360" s="42">
        <v>19.655999999999999</v>
      </c>
      <c r="L1360" s="43">
        <v>1.9779999999999998</v>
      </c>
      <c r="M1360" s="42">
        <v>38.879567999999992</v>
      </c>
      <c r="N1360">
        <v>6</v>
      </c>
      <c r="O1360" s="43">
        <v>377.15999999999991</v>
      </c>
      <c r="P1360" s="42">
        <v>60</v>
      </c>
      <c r="Q1360" s="42">
        <v>0</v>
      </c>
      <c r="R1360" s="42">
        <v>19.5</v>
      </c>
    </row>
    <row r="1361" spans="1:18" x14ac:dyDescent="0.3">
      <c r="A1361" t="s">
        <v>3924</v>
      </c>
      <c r="B1361" s="17">
        <v>45245</v>
      </c>
      <c r="C1361" t="s">
        <v>3925</v>
      </c>
      <c r="D1361" t="s">
        <v>3926</v>
      </c>
      <c r="E1361" t="s">
        <v>3927</v>
      </c>
      <c r="F1361" t="s">
        <v>3920</v>
      </c>
      <c r="G1361" t="s">
        <v>3921</v>
      </c>
      <c r="H1361" t="s">
        <v>3876</v>
      </c>
      <c r="I1361">
        <v>2133</v>
      </c>
      <c r="J1361" s="41">
        <v>1.5699999999999999E-2</v>
      </c>
      <c r="K1361" s="42">
        <v>33.488099999999996</v>
      </c>
      <c r="L1361" s="43">
        <v>2.3344999999999998</v>
      </c>
      <c r="M1361" s="42">
        <v>78.177969449999978</v>
      </c>
      <c r="N1361">
        <v>6</v>
      </c>
      <c r="O1361" s="43">
        <v>256.2</v>
      </c>
      <c r="P1361" s="42">
        <v>81</v>
      </c>
      <c r="Q1361" s="42">
        <v>7</v>
      </c>
      <c r="R1361" s="42">
        <v>16.5</v>
      </c>
    </row>
    <row r="1362" spans="1:18" x14ac:dyDescent="0.3">
      <c r="A1362" t="s">
        <v>3924</v>
      </c>
      <c r="B1362" s="17">
        <v>45246</v>
      </c>
      <c r="C1362" t="s">
        <v>3925</v>
      </c>
      <c r="D1362" t="s">
        <v>3926</v>
      </c>
      <c r="E1362" t="s">
        <v>3927</v>
      </c>
      <c r="F1362" t="s">
        <v>3920</v>
      </c>
      <c r="G1362" t="s">
        <v>3921</v>
      </c>
      <c r="H1362" t="s">
        <v>3876</v>
      </c>
      <c r="I1362">
        <v>1434</v>
      </c>
      <c r="J1362" s="41">
        <v>1.11E-2</v>
      </c>
      <c r="K1362" s="42">
        <v>15.917400000000001</v>
      </c>
      <c r="L1362" s="43">
        <v>0.58649999999999991</v>
      </c>
      <c r="M1362" s="42">
        <v>9.3355550999999988</v>
      </c>
      <c r="N1362">
        <v>10</v>
      </c>
      <c r="O1362" s="43">
        <v>94.079999999999984</v>
      </c>
      <c r="P1362" s="42">
        <v>80</v>
      </c>
      <c r="Q1362" s="42">
        <v>3</v>
      </c>
      <c r="R1362" s="42">
        <v>9</v>
      </c>
    </row>
    <row r="1363" spans="1:18" x14ac:dyDescent="0.3">
      <c r="A1363" t="s">
        <v>3924</v>
      </c>
      <c r="B1363" s="17">
        <v>45247</v>
      </c>
      <c r="C1363" t="s">
        <v>3925</v>
      </c>
      <c r="D1363" t="s">
        <v>3926</v>
      </c>
      <c r="E1363" t="s">
        <v>3927</v>
      </c>
      <c r="F1363" t="s">
        <v>3920</v>
      </c>
      <c r="G1363" t="s">
        <v>3921</v>
      </c>
      <c r="H1363" t="s">
        <v>3876</v>
      </c>
      <c r="I1363">
        <v>1926</v>
      </c>
      <c r="J1363" s="41">
        <v>1.3299999999999999E-2</v>
      </c>
      <c r="K1363" s="42">
        <v>25.6158</v>
      </c>
      <c r="L1363" s="43">
        <v>0.52900000000000003</v>
      </c>
      <c r="M1363" s="42">
        <v>13.550758200000001</v>
      </c>
      <c r="N1363">
        <v>6</v>
      </c>
      <c r="O1363" s="43">
        <v>682.91999999999985</v>
      </c>
      <c r="P1363" s="42">
        <v>55</v>
      </c>
      <c r="Q1363" s="42">
        <v>7</v>
      </c>
      <c r="R1363" s="42">
        <v>10.5</v>
      </c>
    </row>
    <row r="1364" spans="1:18" x14ac:dyDescent="0.3">
      <c r="A1364" t="s">
        <v>3924</v>
      </c>
      <c r="B1364" s="17">
        <v>45248</v>
      </c>
      <c r="C1364" t="s">
        <v>3925</v>
      </c>
      <c r="D1364" t="s">
        <v>3926</v>
      </c>
      <c r="E1364" t="s">
        <v>3927</v>
      </c>
      <c r="F1364" t="s">
        <v>3920</v>
      </c>
      <c r="G1364" t="s">
        <v>3921</v>
      </c>
      <c r="H1364" t="s">
        <v>3876</v>
      </c>
      <c r="I1364">
        <v>2041</v>
      </c>
      <c r="J1364" s="41">
        <v>1.66E-2</v>
      </c>
      <c r="K1364" s="42">
        <v>33.880600000000001</v>
      </c>
      <c r="L1364" s="43">
        <v>2.0239999999999996</v>
      </c>
      <c r="M1364" s="42">
        <v>68.574334399999984</v>
      </c>
      <c r="N1364">
        <v>6</v>
      </c>
      <c r="O1364" s="43">
        <v>461.15999999999991</v>
      </c>
      <c r="P1364" s="42">
        <v>87</v>
      </c>
      <c r="Q1364" s="42">
        <v>6</v>
      </c>
      <c r="R1364" s="42">
        <v>18</v>
      </c>
    </row>
    <row r="1365" spans="1:18" x14ac:dyDescent="0.3">
      <c r="A1365" t="s">
        <v>3924</v>
      </c>
      <c r="B1365" s="17">
        <v>45249</v>
      </c>
      <c r="C1365" t="s">
        <v>3925</v>
      </c>
      <c r="D1365" t="s">
        <v>3926</v>
      </c>
      <c r="E1365" t="s">
        <v>3927</v>
      </c>
      <c r="F1365" t="s">
        <v>3920</v>
      </c>
      <c r="G1365" t="s">
        <v>3921</v>
      </c>
      <c r="H1365" t="s">
        <v>3876</v>
      </c>
      <c r="I1365">
        <v>1746</v>
      </c>
      <c r="J1365" s="41">
        <v>1.2399999999999998E-2</v>
      </c>
      <c r="K1365" s="42">
        <v>21.650399999999998</v>
      </c>
      <c r="L1365" s="43">
        <v>0.42549999999999988</v>
      </c>
      <c r="M1365" s="42">
        <v>9.2122451999999964</v>
      </c>
      <c r="N1365">
        <v>4</v>
      </c>
      <c r="O1365" s="43">
        <v>364.55999999999995</v>
      </c>
      <c r="P1365" s="42">
        <v>80</v>
      </c>
      <c r="Q1365" s="42">
        <v>1</v>
      </c>
      <c r="R1365" s="42">
        <v>12</v>
      </c>
    </row>
    <row r="1366" spans="1:18" x14ac:dyDescent="0.3">
      <c r="A1366" t="s">
        <v>3924</v>
      </c>
      <c r="B1366" s="17">
        <v>45250</v>
      </c>
      <c r="C1366" t="s">
        <v>3925</v>
      </c>
      <c r="D1366" t="s">
        <v>3926</v>
      </c>
      <c r="E1366" t="s">
        <v>3927</v>
      </c>
      <c r="F1366" t="s">
        <v>3920</v>
      </c>
      <c r="G1366" t="s">
        <v>3921</v>
      </c>
      <c r="H1366" t="s">
        <v>3876</v>
      </c>
      <c r="I1366">
        <v>1360</v>
      </c>
      <c r="J1366" s="41">
        <v>1.5900000000000001E-2</v>
      </c>
      <c r="K1366" s="42">
        <v>21.624000000000002</v>
      </c>
      <c r="L1366" s="43">
        <v>2.1964999999999995</v>
      </c>
      <c r="M1366" s="42">
        <v>47.497115999999991</v>
      </c>
      <c r="N1366">
        <v>7</v>
      </c>
      <c r="O1366" s="43">
        <v>167.15999999999997</v>
      </c>
      <c r="P1366" s="42">
        <v>95</v>
      </c>
      <c r="Q1366" s="42">
        <v>0</v>
      </c>
      <c r="R1366" s="42">
        <v>10.5</v>
      </c>
    </row>
    <row r="1367" spans="1:18" x14ac:dyDescent="0.3">
      <c r="A1367" t="s">
        <v>3924</v>
      </c>
      <c r="B1367" s="17">
        <v>45251</v>
      </c>
      <c r="C1367" t="s">
        <v>3925</v>
      </c>
      <c r="D1367" t="s">
        <v>3926</v>
      </c>
      <c r="E1367" t="s">
        <v>3927</v>
      </c>
      <c r="F1367" t="s">
        <v>3920</v>
      </c>
      <c r="G1367" t="s">
        <v>3921</v>
      </c>
      <c r="H1367" t="s">
        <v>3876</v>
      </c>
      <c r="I1367">
        <v>2546</v>
      </c>
      <c r="J1367" s="41">
        <v>1.2499999999999997E-2</v>
      </c>
      <c r="K1367" s="42">
        <v>31.824999999999992</v>
      </c>
      <c r="L1367" s="43">
        <v>1.3224999999999998</v>
      </c>
      <c r="M1367" s="42">
        <v>42.088562499999981</v>
      </c>
      <c r="N1367">
        <v>11</v>
      </c>
      <c r="O1367" s="43">
        <v>299.03999999999996</v>
      </c>
      <c r="P1367" s="42">
        <v>52</v>
      </c>
      <c r="Q1367" s="42">
        <v>8</v>
      </c>
      <c r="R1367" s="42">
        <v>16.5</v>
      </c>
    </row>
    <row r="1368" spans="1:18" x14ac:dyDescent="0.3">
      <c r="A1368" t="s">
        <v>3924</v>
      </c>
      <c r="B1368" s="17">
        <v>45252</v>
      </c>
      <c r="C1368" t="s">
        <v>3925</v>
      </c>
      <c r="D1368" t="s">
        <v>3926</v>
      </c>
      <c r="E1368" t="s">
        <v>3927</v>
      </c>
      <c r="F1368" t="s">
        <v>3920</v>
      </c>
      <c r="G1368" t="s">
        <v>3921</v>
      </c>
      <c r="H1368" t="s">
        <v>3876</v>
      </c>
      <c r="I1368">
        <v>1484</v>
      </c>
      <c r="J1368" s="41">
        <v>1.34E-2</v>
      </c>
      <c r="K1368" s="42">
        <v>19.8856</v>
      </c>
      <c r="L1368" s="43">
        <v>1.8054999999999999</v>
      </c>
      <c r="M1368" s="42">
        <v>35.903450799999995</v>
      </c>
      <c r="N1368">
        <v>6</v>
      </c>
      <c r="O1368" s="43">
        <v>320.87999999999994</v>
      </c>
      <c r="P1368" s="42">
        <v>77</v>
      </c>
      <c r="Q1368" s="42">
        <v>6</v>
      </c>
      <c r="R1368" s="42">
        <v>18</v>
      </c>
    </row>
    <row r="1369" spans="1:18" x14ac:dyDescent="0.3">
      <c r="A1369" t="s">
        <v>3924</v>
      </c>
      <c r="B1369" s="17">
        <v>45253</v>
      </c>
      <c r="C1369" t="s">
        <v>3925</v>
      </c>
      <c r="D1369" t="s">
        <v>3926</v>
      </c>
      <c r="E1369" t="s">
        <v>3927</v>
      </c>
      <c r="F1369" t="s">
        <v>3920</v>
      </c>
      <c r="G1369" t="s">
        <v>3921</v>
      </c>
      <c r="H1369" t="s">
        <v>3876</v>
      </c>
      <c r="I1369">
        <v>2013</v>
      </c>
      <c r="J1369" s="41">
        <v>1.78E-2</v>
      </c>
      <c r="K1369" s="42">
        <v>35.831400000000002</v>
      </c>
      <c r="L1369" s="43">
        <v>2.0699999999999998</v>
      </c>
      <c r="M1369" s="42">
        <v>74.170997999999997</v>
      </c>
      <c r="N1369">
        <v>5</v>
      </c>
      <c r="O1369" s="43">
        <v>527.52</v>
      </c>
      <c r="P1369" s="42">
        <v>72</v>
      </c>
      <c r="Q1369" s="42">
        <v>3</v>
      </c>
      <c r="R1369" s="42">
        <v>6</v>
      </c>
    </row>
    <row r="1370" spans="1:18" x14ac:dyDescent="0.3">
      <c r="A1370" t="s">
        <v>3924</v>
      </c>
      <c r="B1370" s="17">
        <v>45254</v>
      </c>
      <c r="C1370" t="s">
        <v>3925</v>
      </c>
      <c r="D1370" t="s">
        <v>3926</v>
      </c>
      <c r="E1370" t="s">
        <v>3927</v>
      </c>
      <c r="F1370" t="s">
        <v>3920</v>
      </c>
      <c r="G1370" t="s">
        <v>3921</v>
      </c>
      <c r="H1370" t="s">
        <v>3876</v>
      </c>
      <c r="I1370">
        <v>2102</v>
      </c>
      <c r="J1370" s="41">
        <v>1.6899999999999998E-2</v>
      </c>
      <c r="K1370" s="42">
        <v>35.523799999999994</v>
      </c>
      <c r="L1370" s="43">
        <v>1.2649999999999999</v>
      </c>
      <c r="M1370" s="42">
        <v>44.937606999999993</v>
      </c>
      <c r="N1370">
        <v>5</v>
      </c>
      <c r="O1370" s="43">
        <v>199.07999999999996</v>
      </c>
      <c r="P1370" s="42">
        <v>88</v>
      </c>
      <c r="Q1370" s="42">
        <v>5</v>
      </c>
      <c r="R1370" s="42">
        <v>16.5</v>
      </c>
    </row>
    <row r="1371" spans="1:18" x14ac:dyDescent="0.3">
      <c r="A1371" t="s">
        <v>3924</v>
      </c>
      <c r="B1371" s="17">
        <v>45255</v>
      </c>
      <c r="C1371" t="s">
        <v>3925</v>
      </c>
      <c r="D1371" t="s">
        <v>3926</v>
      </c>
      <c r="E1371" t="s">
        <v>3927</v>
      </c>
      <c r="F1371" t="s">
        <v>3920</v>
      </c>
      <c r="G1371" t="s">
        <v>3921</v>
      </c>
      <c r="H1371" t="s">
        <v>3876</v>
      </c>
      <c r="I1371">
        <v>2279</v>
      </c>
      <c r="J1371" s="41">
        <v>1.78E-2</v>
      </c>
      <c r="K1371" s="42">
        <v>40.566200000000002</v>
      </c>
      <c r="L1371" s="43">
        <v>1.127</v>
      </c>
      <c r="M1371" s="42">
        <v>45.718107400000001</v>
      </c>
      <c r="N1371">
        <v>6</v>
      </c>
      <c r="O1371" s="43">
        <v>303.23999999999995</v>
      </c>
      <c r="P1371" s="42">
        <v>54</v>
      </c>
      <c r="Q1371" s="42">
        <v>6</v>
      </c>
      <c r="R1371" s="42">
        <v>21</v>
      </c>
    </row>
    <row r="1372" spans="1:18" x14ac:dyDescent="0.3">
      <c r="A1372" t="s">
        <v>3924</v>
      </c>
      <c r="B1372" s="17">
        <v>45256</v>
      </c>
      <c r="C1372" t="s">
        <v>3925</v>
      </c>
      <c r="D1372" t="s">
        <v>3926</v>
      </c>
      <c r="E1372" t="s">
        <v>3927</v>
      </c>
      <c r="F1372" t="s">
        <v>3920</v>
      </c>
      <c r="G1372" t="s">
        <v>3921</v>
      </c>
      <c r="H1372" t="s">
        <v>3876</v>
      </c>
      <c r="I1372">
        <v>2225</v>
      </c>
      <c r="J1372" s="41">
        <v>1.3899999999999999E-2</v>
      </c>
      <c r="K1372" s="42">
        <v>30.927499999999998</v>
      </c>
      <c r="L1372" s="43">
        <v>0.80499999999999994</v>
      </c>
      <c r="M1372" s="42">
        <v>24.896637499999997</v>
      </c>
      <c r="N1372">
        <v>7</v>
      </c>
      <c r="O1372" s="43">
        <v>59.639999999999993</v>
      </c>
      <c r="P1372" s="42">
        <v>55</v>
      </c>
      <c r="Q1372" s="42">
        <v>3</v>
      </c>
      <c r="R1372" s="42">
        <v>12</v>
      </c>
    </row>
    <row r="1373" spans="1:18" x14ac:dyDescent="0.3">
      <c r="A1373" t="s">
        <v>3924</v>
      </c>
      <c r="B1373" s="17">
        <v>45257</v>
      </c>
      <c r="C1373" t="s">
        <v>3925</v>
      </c>
      <c r="D1373" t="s">
        <v>3926</v>
      </c>
      <c r="E1373" t="s">
        <v>3927</v>
      </c>
      <c r="F1373" t="s">
        <v>3920</v>
      </c>
      <c r="G1373" t="s">
        <v>3921</v>
      </c>
      <c r="H1373" t="s">
        <v>3876</v>
      </c>
      <c r="I1373">
        <v>2070</v>
      </c>
      <c r="J1373" s="41">
        <v>1.6999999999999998E-2</v>
      </c>
      <c r="K1373" s="42">
        <v>35.19</v>
      </c>
      <c r="L1373" s="43">
        <v>1.7364999999999999</v>
      </c>
      <c r="M1373" s="42">
        <v>61.107434999999995</v>
      </c>
      <c r="N1373">
        <v>4</v>
      </c>
      <c r="O1373" s="43">
        <v>191.51999999999998</v>
      </c>
      <c r="P1373" s="42">
        <v>82</v>
      </c>
      <c r="Q1373" s="42">
        <v>9</v>
      </c>
      <c r="R1373" s="42">
        <v>18</v>
      </c>
    </row>
    <row r="1374" spans="1:18" x14ac:dyDescent="0.3">
      <c r="A1374" t="s">
        <v>3924</v>
      </c>
      <c r="B1374" s="17">
        <v>45258</v>
      </c>
      <c r="C1374" t="s">
        <v>3925</v>
      </c>
      <c r="D1374" t="s">
        <v>3926</v>
      </c>
      <c r="E1374" t="s">
        <v>3927</v>
      </c>
      <c r="F1374" t="s">
        <v>3920</v>
      </c>
      <c r="G1374" t="s">
        <v>3921</v>
      </c>
      <c r="H1374" t="s">
        <v>3876</v>
      </c>
      <c r="I1374">
        <v>2299</v>
      </c>
      <c r="J1374" s="41">
        <v>1.2100000000000001E-2</v>
      </c>
      <c r="K1374" s="42">
        <v>27.817900000000002</v>
      </c>
      <c r="L1374" s="43">
        <v>1.0465</v>
      </c>
      <c r="M1374" s="42">
        <v>29.111432350000001</v>
      </c>
      <c r="N1374">
        <v>8</v>
      </c>
      <c r="O1374" s="43">
        <v>409.08</v>
      </c>
      <c r="P1374" s="42">
        <v>47</v>
      </c>
      <c r="Q1374" s="42">
        <v>0</v>
      </c>
      <c r="R1374" s="42">
        <v>16.5</v>
      </c>
    </row>
    <row r="1375" spans="1:18" x14ac:dyDescent="0.3">
      <c r="A1375" t="s">
        <v>3924</v>
      </c>
      <c r="B1375" s="17">
        <v>45259</v>
      </c>
      <c r="C1375" t="s">
        <v>3925</v>
      </c>
      <c r="D1375" t="s">
        <v>3926</v>
      </c>
      <c r="E1375" t="s">
        <v>3927</v>
      </c>
      <c r="F1375" t="s">
        <v>3920</v>
      </c>
      <c r="G1375" t="s">
        <v>3921</v>
      </c>
      <c r="H1375" t="s">
        <v>3876</v>
      </c>
      <c r="I1375">
        <v>1367</v>
      </c>
      <c r="J1375" s="41">
        <v>1.1100000000000002E-2</v>
      </c>
      <c r="K1375" s="42">
        <v>15.173700000000004</v>
      </c>
      <c r="L1375" s="43">
        <v>1.3109999999999999</v>
      </c>
      <c r="M1375" s="42">
        <v>19.892720700000005</v>
      </c>
      <c r="N1375">
        <v>2</v>
      </c>
      <c r="O1375" s="43">
        <v>519.11999999999989</v>
      </c>
      <c r="P1375" s="42">
        <v>54</v>
      </c>
      <c r="Q1375" s="42">
        <v>9</v>
      </c>
      <c r="R1375" s="42">
        <v>7.5</v>
      </c>
    </row>
    <row r="1376" spans="1:18" x14ac:dyDescent="0.3">
      <c r="A1376" t="s">
        <v>3924</v>
      </c>
      <c r="B1376" s="17">
        <v>45260</v>
      </c>
      <c r="C1376" t="s">
        <v>3925</v>
      </c>
      <c r="D1376" t="s">
        <v>3926</v>
      </c>
      <c r="E1376" t="s">
        <v>3927</v>
      </c>
      <c r="F1376" t="s">
        <v>3920</v>
      </c>
      <c r="G1376" t="s">
        <v>3921</v>
      </c>
      <c r="H1376" t="s">
        <v>3876</v>
      </c>
      <c r="I1376">
        <v>1424</v>
      </c>
      <c r="J1376" s="41">
        <v>1.4200000000000001E-2</v>
      </c>
      <c r="K1376" s="42">
        <v>20.220800000000001</v>
      </c>
      <c r="L1376" s="43">
        <v>2.3804999999999996</v>
      </c>
      <c r="M1376" s="42">
        <v>48.135614399999994</v>
      </c>
      <c r="N1376">
        <v>5</v>
      </c>
      <c r="O1376" s="43">
        <v>230.15999999999997</v>
      </c>
      <c r="P1376" s="42">
        <v>82</v>
      </c>
      <c r="Q1376" s="42">
        <v>3</v>
      </c>
      <c r="R1376" s="42">
        <v>12</v>
      </c>
    </row>
    <row r="1377" spans="1:18" x14ac:dyDescent="0.3">
      <c r="A1377" t="s">
        <v>3916</v>
      </c>
      <c r="B1377" s="17">
        <v>44986</v>
      </c>
      <c r="C1377" t="s">
        <v>543</v>
      </c>
      <c r="D1377" t="s">
        <v>3928</v>
      </c>
      <c r="E1377" t="s">
        <v>3929</v>
      </c>
      <c r="F1377" t="s">
        <v>3920</v>
      </c>
      <c r="G1377" t="s">
        <v>3921</v>
      </c>
      <c r="H1377" t="s">
        <v>3876</v>
      </c>
      <c r="I1377">
        <v>1302.4000000000001</v>
      </c>
      <c r="J1377" s="41">
        <v>1.6400000000000001E-2</v>
      </c>
      <c r="K1377" s="42">
        <v>21.359360000000002</v>
      </c>
      <c r="L1377" s="43">
        <v>1.6674999999999998</v>
      </c>
      <c r="M1377" s="42">
        <v>35.616732800000001</v>
      </c>
      <c r="N1377">
        <v>6</v>
      </c>
      <c r="O1377" s="43">
        <v>342.71999999999997</v>
      </c>
      <c r="P1377" s="42">
        <v>46</v>
      </c>
      <c r="Q1377" s="42">
        <v>6</v>
      </c>
      <c r="R1377" s="42">
        <v>7.5</v>
      </c>
    </row>
    <row r="1378" spans="1:18" x14ac:dyDescent="0.3">
      <c r="A1378" t="s">
        <v>3916</v>
      </c>
      <c r="B1378" s="17">
        <v>44987</v>
      </c>
      <c r="C1378" t="s">
        <v>543</v>
      </c>
      <c r="D1378" t="s">
        <v>3928</v>
      </c>
      <c r="E1378" t="s">
        <v>3929</v>
      </c>
      <c r="F1378" t="s">
        <v>3920</v>
      </c>
      <c r="G1378" t="s">
        <v>3921</v>
      </c>
      <c r="H1378" t="s">
        <v>3876</v>
      </c>
      <c r="I1378">
        <v>1328.8000000000002</v>
      </c>
      <c r="J1378" s="41">
        <v>1.8800000000000004E-2</v>
      </c>
      <c r="K1378" s="42">
        <v>24.98144000000001</v>
      </c>
      <c r="L1378" s="43">
        <v>1.2879999999999998</v>
      </c>
      <c r="M1378" s="42">
        <v>32.176094720000009</v>
      </c>
      <c r="N1378">
        <v>3</v>
      </c>
      <c r="O1378" s="43">
        <v>319.2</v>
      </c>
      <c r="P1378" s="42">
        <v>63</v>
      </c>
      <c r="Q1378" s="42">
        <v>6</v>
      </c>
      <c r="R1378" s="42">
        <v>9</v>
      </c>
    </row>
    <row r="1379" spans="1:18" x14ac:dyDescent="0.3">
      <c r="A1379" t="s">
        <v>3916</v>
      </c>
      <c r="B1379" s="17">
        <v>44988</v>
      </c>
      <c r="C1379" t="s">
        <v>543</v>
      </c>
      <c r="D1379" t="s">
        <v>3928</v>
      </c>
      <c r="E1379" t="s">
        <v>3929</v>
      </c>
      <c r="F1379" t="s">
        <v>3920</v>
      </c>
      <c r="G1379" t="s">
        <v>3921</v>
      </c>
      <c r="H1379" t="s">
        <v>3876</v>
      </c>
      <c r="I1379">
        <v>1161.6000000000001</v>
      </c>
      <c r="J1379" s="41">
        <v>1.54E-2</v>
      </c>
      <c r="K1379" s="42">
        <v>17.888640000000002</v>
      </c>
      <c r="L1379" s="43">
        <v>1.0349999999999997</v>
      </c>
      <c r="M1379" s="42">
        <v>18.514742399999996</v>
      </c>
      <c r="N1379">
        <v>2</v>
      </c>
      <c r="O1379" s="43">
        <v>393.95999999999992</v>
      </c>
      <c r="P1379" s="42">
        <v>74</v>
      </c>
      <c r="Q1379" s="42">
        <v>12</v>
      </c>
      <c r="R1379" s="42">
        <v>0</v>
      </c>
    </row>
    <row r="1380" spans="1:18" x14ac:dyDescent="0.3">
      <c r="A1380" t="s">
        <v>3916</v>
      </c>
      <c r="B1380" s="17">
        <v>44989</v>
      </c>
      <c r="C1380" t="s">
        <v>543</v>
      </c>
      <c r="D1380" t="s">
        <v>3928</v>
      </c>
      <c r="E1380" t="s">
        <v>3929</v>
      </c>
      <c r="F1380" t="s">
        <v>3920</v>
      </c>
      <c r="G1380" t="s">
        <v>3921</v>
      </c>
      <c r="H1380" t="s">
        <v>3876</v>
      </c>
      <c r="I1380">
        <v>1139.2</v>
      </c>
      <c r="J1380" s="41">
        <v>1.1799999999999998E-2</v>
      </c>
      <c r="K1380" s="42">
        <v>13.442559999999999</v>
      </c>
      <c r="L1380" s="43">
        <v>0.90849999999999997</v>
      </c>
      <c r="M1380" s="42">
        <v>12.212565759999999</v>
      </c>
      <c r="N1380">
        <v>6</v>
      </c>
      <c r="O1380" s="43">
        <v>267.12</v>
      </c>
      <c r="P1380" s="42">
        <v>63</v>
      </c>
      <c r="Q1380" s="42">
        <v>4</v>
      </c>
      <c r="R1380" s="42">
        <v>4.5</v>
      </c>
    </row>
    <row r="1381" spans="1:18" x14ac:dyDescent="0.3">
      <c r="A1381" t="s">
        <v>3916</v>
      </c>
      <c r="B1381" s="17">
        <v>44990</v>
      </c>
      <c r="C1381" t="s">
        <v>543</v>
      </c>
      <c r="D1381" t="s">
        <v>3928</v>
      </c>
      <c r="E1381" t="s">
        <v>3929</v>
      </c>
      <c r="F1381" t="s">
        <v>3920</v>
      </c>
      <c r="G1381" t="s">
        <v>3921</v>
      </c>
      <c r="H1381" t="s">
        <v>3876</v>
      </c>
      <c r="I1381">
        <v>900.80000000000007</v>
      </c>
      <c r="J1381" s="41">
        <v>1.7100000000000001E-2</v>
      </c>
      <c r="K1381" s="42">
        <v>15.403680000000001</v>
      </c>
      <c r="L1381" s="43">
        <v>0.33350000000000002</v>
      </c>
      <c r="M1381" s="42">
        <v>5.1371272800000005</v>
      </c>
      <c r="N1381">
        <v>5</v>
      </c>
      <c r="O1381" s="43">
        <v>157.91999999999999</v>
      </c>
      <c r="P1381" s="42">
        <v>51</v>
      </c>
      <c r="Q1381" s="42">
        <v>15</v>
      </c>
      <c r="R1381" s="42">
        <v>4.5</v>
      </c>
    </row>
    <row r="1382" spans="1:18" x14ac:dyDescent="0.3">
      <c r="A1382" t="s">
        <v>3916</v>
      </c>
      <c r="B1382" s="17">
        <v>44991</v>
      </c>
      <c r="C1382" t="s">
        <v>543</v>
      </c>
      <c r="D1382" t="s">
        <v>3928</v>
      </c>
      <c r="E1382" t="s">
        <v>3929</v>
      </c>
      <c r="F1382" t="s">
        <v>3920</v>
      </c>
      <c r="G1382" t="s">
        <v>3921</v>
      </c>
      <c r="H1382" t="s">
        <v>3876</v>
      </c>
      <c r="I1382">
        <v>935.2</v>
      </c>
      <c r="J1382" s="41">
        <v>1.4E-2</v>
      </c>
      <c r="K1382" s="42">
        <v>13.0928</v>
      </c>
      <c r="L1382" s="43">
        <v>1.2879999999999998</v>
      </c>
      <c r="M1382" s="42">
        <v>16.863526399999998</v>
      </c>
      <c r="N1382">
        <v>6</v>
      </c>
      <c r="O1382" s="43">
        <v>182.27999999999997</v>
      </c>
      <c r="P1382" s="42">
        <v>73</v>
      </c>
      <c r="Q1382" s="42">
        <v>14</v>
      </c>
      <c r="R1382" s="42">
        <v>12</v>
      </c>
    </row>
    <row r="1383" spans="1:18" x14ac:dyDescent="0.3">
      <c r="A1383" t="s">
        <v>3916</v>
      </c>
      <c r="B1383" s="17">
        <v>44992</v>
      </c>
      <c r="C1383" t="s">
        <v>543</v>
      </c>
      <c r="D1383" t="s">
        <v>3928</v>
      </c>
      <c r="E1383" t="s">
        <v>3929</v>
      </c>
      <c r="F1383" t="s">
        <v>3920</v>
      </c>
      <c r="G1383" t="s">
        <v>3921</v>
      </c>
      <c r="H1383" t="s">
        <v>3876</v>
      </c>
      <c r="I1383">
        <v>1327.2</v>
      </c>
      <c r="J1383" s="41">
        <v>1.8300000000000004E-2</v>
      </c>
      <c r="K1383" s="42">
        <v>24.287760000000006</v>
      </c>
      <c r="L1383" s="43">
        <v>2.3115000000000001</v>
      </c>
      <c r="M1383" s="42">
        <v>56.141157240000013</v>
      </c>
      <c r="N1383">
        <v>4</v>
      </c>
      <c r="O1383" s="43">
        <v>277.19999999999993</v>
      </c>
      <c r="P1383" s="42">
        <v>52</v>
      </c>
      <c r="Q1383" s="42">
        <v>12</v>
      </c>
      <c r="R1383" s="42">
        <v>0</v>
      </c>
    </row>
    <row r="1384" spans="1:18" x14ac:dyDescent="0.3">
      <c r="A1384" t="s">
        <v>3916</v>
      </c>
      <c r="B1384" s="17">
        <v>44993</v>
      </c>
      <c r="C1384" t="s">
        <v>543</v>
      </c>
      <c r="D1384" t="s">
        <v>3928</v>
      </c>
      <c r="E1384" t="s">
        <v>3929</v>
      </c>
      <c r="F1384" t="s">
        <v>3920</v>
      </c>
      <c r="G1384" t="s">
        <v>3921</v>
      </c>
      <c r="H1384" t="s">
        <v>3876</v>
      </c>
      <c r="I1384">
        <v>1041.6000000000001</v>
      </c>
      <c r="J1384" s="41">
        <v>1.1999999999999999E-2</v>
      </c>
      <c r="K1384" s="42">
        <v>12.4992</v>
      </c>
      <c r="L1384" s="43">
        <v>0.66699999999999993</v>
      </c>
      <c r="M1384" s="42">
        <v>8.3369663999999997</v>
      </c>
      <c r="N1384">
        <v>6</v>
      </c>
      <c r="O1384" s="43">
        <v>112.55999999999999</v>
      </c>
      <c r="P1384" s="42">
        <v>69</v>
      </c>
      <c r="Q1384" s="42">
        <v>7</v>
      </c>
      <c r="R1384" s="42">
        <v>1.5</v>
      </c>
    </row>
    <row r="1385" spans="1:18" x14ac:dyDescent="0.3">
      <c r="A1385" t="s">
        <v>3916</v>
      </c>
      <c r="B1385" s="17">
        <v>44994</v>
      </c>
      <c r="C1385" t="s">
        <v>543</v>
      </c>
      <c r="D1385" t="s">
        <v>3928</v>
      </c>
      <c r="E1385" t="s">
        <v>3929</v>
      </c>
      <c r="F1385" t="s">
        <v>3920</v>
      </c>
      <c r="G1385" t="s">
        <v>3921</v>
      </c>
      <c r="H1385" t="s">
        <v>3876</v>
      </c>
      <c r="I1385">
        <v>1148.8</v>
      </c>
      <c r="J1385" s="41">
        <v>1.8200000000000001E-2</v>
      </c>
      <c r="K1385" s="42">
        <v>20.908159999999999</v>
      </c>
      <c r="L1385" s="43">
        <v>1.5984999999999998</v>
      </c>
      <c r="M1385" s="42">
        <v>33.421693759999997</v>
      </c>
      <c r="N1385">
        <v>8</v>
      </c>
      <c r="O1385" s="43">
        <v>100.8</v>
      </c>
      <c r="P1385" s="42">
        <v>91</v>
      </c>
      <c r="Q1385" s="42">
        <v>5</v>
      </c>
      <c r="R1385" s="42">
        <v>1.5</v>
      </c>
    </row>
    <row r="1386" spans="1:18" x14ac:dyDescent="0.3">
      <c r="A1386" t="s">
        <v>3916</v>
      </c>
      <c r="B1386" s="17">
        <v>44995</v>
      </c>
      <c r="C1386" t="s">
        <v>543</v>
      </c>
      <c r="D1386" t="s">
        <v>3928</v>
      </c>
      <c r="E1386" t="s">
        <v>3929</v>
      </c>
      <c r="F1386" t="s">
        <v>3920</v>
      </c>
      <c r="G1386" t="s">
        <v>3921</v>
      </c>
      <c r="H1386" t="s">
        <v>3876</v>
      </c>
      <c r="I1386">
        <v>1228</v>
      </c>
      <c r="J1386" s="41">
        <v>1.2199999999999999E-2</v>
      </c>
      <c r="K1386" s="42">
        <v>14.981599999999998</v>
      </c>
      <c r="L1386" s="43">
        <v>0.55199999999999982</v>
      </c>
      <c r="M1386" s="42">
        <v>8.2698431999999968</v>
      </c>
      <c r="N1386">
        <v>1</v>
      </c>
      <c r="O1386" s="43">
        <v>257.03999999999996</v>
      </c>
      <c r="P1386" s="42">
        <v>66</v>
      </c>
      <c r="Q1386" s="42">
        <v>11</v>
      </c>
      <c r="R1386" s="42">
        <v>9</v>
      </c>
    </row>
    <row r="1387" spans="1:18" x14ac:dyDescent="0.3">
      <c r="A1387" t="s">
        <v>3916</v>
      </c>
      <c r="B1387" s="17">
        <v>44996</v>
      </c>
      <c r="C1387" t="s">
        <v>543</v>
      </c>
      <c r="D1387" t="s">
        <v>3928</v>
      </c>
      <c r="E1387" t="s">
        <v>3929</v>
      </c>
      <c r="F1387" t="s">
        <v>3920</v>
      </c>
      <c r="G1387" t="s">
        <v>3921</v>
      </c>
      <c r="H1387" t="s">
        <v>3876</v>
      </c>
      <c r="I1387">
        <v>1472</v>
      </c>
      <c r="J1387" s="41">
        <v>1.5699999999999999E-2</v>
      </c>
      <c r="K1387" s="42">
        <v>23.110399999999998</v>
      </c>
      <c r="L1387" s="43">
        <v>0.41399999999999998</v>
      </c>
      <c r="M1387" s="42">
        <v>9.5677055999999983</v>
      </c>
      <c r="N1387">
        <v>6</v>
      </c>
      <c r="O1387" s="43">
        <v>435.11999999999995</v>
      </c>
      <c r="P1387" s="42">
        <v>45</v>
      </c>
      <c r="Q1387" s="42">
        <v>6</v>
      </c>
      <c r="R1387" s="42">
        <v>9</v>
      </c>
    </row>
    <row r="1388" spans="1:18" x14ac:dyDescent="0.3">
      <c r="A1388" t="s">
        <v>3916</v>
      </c>
      <c r="B1388" s="17">
        <v>44997</v>
      </c>
      <c r="C1388" t="s">
        <v>543</v>
      </c>
      <c r="D1388" t="s">
        <v>3928</v>
      </c>
      <c r="E1388" t="s">
        <v>3929</v>
      </c>
      <c r="F1388" t="s">
        <v>3920</v>
      </c>
      <c r="G1388" t="s">
        <v>3921</v>
      </c>
      <c r="H1388" t="s">
        <v>3876</v>
      </c>
      <c r="I1388">
        <v>1172.8</v>
      </c>
      <c r="J1388" s="41">
        <v>1.84E-2</v>
      </c>
      <c r="K1388" s="42">
        <v>21.579519999999999</v>
      </c>
      <c r="L1388" s="43">
        <v>0.5635</v>
      </c>
      <c r="M1388" s="42">
        <v>12.160059519999999</v>
      </c>
      <c r="N1388">
        <v>1</v>
      </c>
      <c r="O1388" s="43">
        <v>277.19999999999993</v>
      </c>
      <c r="P1388" s="42">
        <v>93</v>
      </c>
      <c r="Q1388" s="42">
        <v>16</v>
      </c>
      <c r="R1388" s="42">
        <v>3</v>
      </c>
    </row>
    <row r="1389" spans="1:18" x14ac:dyDescent="0.3">
      <c r="A1389" t="s">
        <v>3916</v>
      </c>
      <c r="B1389" s="17">
        <v>44998</v>
      </c>
      <c r="C1389" t="s">
        <v>543</v>
      </c>
      <c r="D1389" t="s">
        <v>3928</v>
      </c>
      <c r="E1389" t="s">
        <v>3929</v>
      </c>
      <c r="F1389" t="s">
        <v>3920</v>
      </c>
      <c r="G1389" t="s">
        <v>3921</v>
      </c>
      <c r="H1389" t="s">
        <v>3876</v>
      </c>
      <c r="I1389">
        <v>1204</v>
      </c>
      <c r="J1389" s="41">
        <v>1.1099999999999999E-2</v>
      </c>
      <c r="K1389" s="42">
        <v>13.364399999999998</v>
      </c>
      <c r="L1389" s="43">
        <v>0.71299999999999997</v>
      </c>
      <c r="M1389" s="42">
        <v>9.5288171999999989</v>
      </c>
      <c r="N1389">
        <v>6</v>
      </c>
      <c r="O1389" s="43">
        <v>63</v>
      </c>
      <c r="P1389" s="42">
        <v>66</v>
      </c>
      <c r="Q1389" s="42">
        <v>4</v>
      </c>
      <c r="R1389" s="42">
        <v>10.5</v>
      </c>
    </row>
    <row r="1390" spans="1:18" x14ac:dyDescent="0.3">
      <c r="A1390" t="s">
        <v>3916</v>
      </c>
      <c r="B1390" s="17">
        <v>44999</v>
      </c>
      <c r="C1390" t="s">
        <v>543</v>
      </c>
      <c r="D1390" t="s">
        <v>3928</v>
      </c>
      <c r="E1390" t="s">
        <v>3929</v>
      </c>
      <c r="F1390" t="s">
        <v>3920</v>
      </c>
      <c r="G1390" t="s">
        <v>3921</v>
      </c>
      <c r="H1390" t="s">
        <v>3876</v>
      </c>
      <c r="I1390">
        <v>1049.6000000000001</v>
      </c>
      <c r="J1390" s="41">
        <v>1.2500000000000001E-2</v>
      </c>
      <c r="K1390" s="42">
        <v>13.120000000000003</v>
      </c>
      <c r="L1390" s="43">
        <v>1.3109999999999997</v>
      </c>
      <c r="M1390" s="42">
        <v>17.200320000000001</v>
      </c>
      <c r="N1390">
        <v>4</v>
      </c>
      <c r="O1390" s="43">
        <v>302.39999999999998</v>
      </c>
      <c r="P1390" s="42">
        <v>44</v>
      </c>
      <c r="Q1390" s="42">
        <v>3</v>
      </c>
      <c r="R1390" s="42">
        <v>6</v>
      </c>
    </row>
    <row r="1391" spans="1:18" x14ac:dyDescent="0.3">
      <c r="A1391" t="s">
        <v>3916</v>
      </c>
      <c r="B1391" s="17">
        <v>45000</v>
      </c>
      <c r="C1391" t="s">
        <v>543</v>
      </c>
      <c r="D1391" t="s">
        <v>3928</v>
      </c>
      <c r="E1391" t="s">
        <v>3929</v>
      </c>
      <c r="F1391" t="s">
        <v>3920</v>
      </c>
      <c r="G1391" t="s">
        <v>3921</v>
      </c>
      <c r="H1391" t="s">
        <v>3876</v>
      </c>
      <c r="I1391">
        <v>1554.4</v>
      </c>
      <c r="J1391" s="41">
        <v>1.8099999999999998E-2</v>
      </c>
      <c r="K1391" s="42">
        <v>28.134639999999997</v>
      </c>
      <c r="L1391" s="43">
        <v>1.9204999999999999</v>
      </c>
      <c r="M1391" s="42">
        <v>54.032576119999995</v>
      </c>
      <c r="N1391">
        <v>1</v>
      </c>
      <c r="O1391" s="43">
        <v>163.79999999999998</v>
      </c>
      <c r="P1391" s="42">
        <v>69</v>
      </c>
      <c r="Q1391" s="42">
        <v>7</v>
      </c>
      <c r="R1391" s="42">
        <v>9</v>
      </c>
    </row>
    <row r="1392" spans="1:18" x14ac:dyDescent="0.3">
      <c r="A1392" t="s">
        <v>3916</v>
      </c>
      <c r="B1392" s="17">
        <v>45001</v>
      </c>
      <c r="C1392" t="s">
        <v>543</v>
      </c>
      <c r="D1392" t="s">
        <v>3928</v>
      </c>
      <c r="E1392" t="s">
        <v>3929</v>
      </c>
      <c r="F1392" t="s">
        <v>3920</v>
      </c>
      <c r="G1392" t="s">
        <v>3921</v>
      </c>
      <c r="H1392" t="s">
        <v>3876</v>
      </c>
      <c r="I1392">
        <v>1024</v>
      </c>
      <c r="J1392" s="41">
        <v>1.8200000000000001E-2</v>
      </c>
      <c r="K1392" s="42">
        <v>18.636800000000001</v>
      </c>
      <c r="L1392" s="43">
        <v>0.56349999999999989</v>
      </c>
      <c r="M1392" s="42">
        <v>10.501836799999998</v>
      </c>
      <c r="N1392">
        <v>7</v>
      </c>
      <c r="O1392" s="43">
        <v>67.2</v>
      </c>
      <c r="P1392" s="42">
        <v>60</v>
      </c>
      <c r="Q1392" s="42">
        <v>12</v>
      </c>
      <c r="R1392" s="42">
        <v>9</v>
      </c>
    </row>
    <row r="1393" spans="1:18" x14ac:dyDescent="0.3">
      <c r="A1393" t="s">
        <v>3916</v>
      </c>
      <c r="B1393" s="17">
        <v>45002</v>
      </c>
      <c r="C1393" t="s">
        <v>543</v>
      </c>
      <c r="D1393" t="s">
        <v>3928</v>
      </c>
      <c r="E1393" t="s">
        <v>3929</v>
      </c>
      <c r="F1393" t="s">
        <v>3920</v>
      </c>
      <c r="G1393" t="s">
        <v>3921</v>
      </c>
      <c r="H1393" t="s">
        <v>3876</v>
      </c>
      <c r="I1393">
        <v>1312</v>
      </c>
      <c r="J1393" s="41">
        <v>1.3899999999999999E-2</v>
      </c>
      <c r="K1393" s="42">
        <v>18.236799999999999</v>
      </c>
      <c r="L1393" s="43">
        <v>2.1504999999999996</v>
      </c>
      <c r="M1393" s="42">
        <v>39.21823839999999</v>
      </c>
      <c r="N1393">
        <v>2</v>
      </c>
      <c r="O1393" s="43">
        <v>45.359999999999992</v>
      </c>
      <c r="P1393" s="42">
        <v>86</v>
      </c>
      <c r="Q1393" s="42">
        <v>7</v>
      </c>
      <c r="R1393" s="42">
        <v>12</v>
      </c>
    </row>
    <row r="1394" spans="1:18" x14ac:dyDescent="0.3">
      <c r="A1394" t="s">
        <v>3916</v>
      </c>
      <c r="B1394" s="17">
        <v>45003</v>
      </c>
      <c r="C1394" t="s">
        <v>543</v>
      </c>
      <c r="D1394" t="s">
        <v>3928</v>
      </c>
      <c r="E1394" t="s">
        <v>3929</v>
      </c>
      <c r="F1394" t="s">
        <v>3920</v>
      </c>
      <c r="G1394" t="s">
        <v>3921</v>
      </c>
      <c r="H1394" t="s">
        <v>3876</v>
      </c>
      <c r="I1394">
        <v>1533.6000000000001</v>
      </c>
      <c r="J1394" s="41">
        <v>1.3399999999999999E-2</v>
      </c>
      <c r="K1394" s="42">
        <v>20.550239999999999</v>
      </c>
      <c r="L1394" s="43">
        <v>2.0699999999999998</v>
      </c>
      <c r="M1394" s="42">
        <v>42.538996799999993</v>
      </c>
      <c r="N1394">
        <v>8</v>
      </c>
      <c r="O1394" s="43">
        <v>218.4</v>
      </c>
      <c r="P1394" s="42">
        <v>81</v>
      </c>
      <c r="Q1394" s="42">
        <v>2</v>
      </c>
      <c r="R1394" s="42">
        <v>0</v>
      </c>
    </row>
    <row r="1395" spans="1:18" x14ac:dyDescent="0.3">
      <c r="A1395" t="s">
        <v>3916</v>
      </c>
      <c r="B1395" s="17">
        <v>45004</v>
      </c>
      <c r="C1395" t="s">
        <v>543</v>
      </c>
      <c r="D1395" t="s">
        <v>3928</v>
      </c>
      <c r="E1395" t="s">
        <v>3929</v>
      </c>
      <c r="F1395" t="s">
        <v>3920</v>
      </c>
      <c r="G1395" t="s">
        <v>3921</v>
      </c>
      <c r="H1395" t="s">
        <v>3876</v>
      </c>
      <c r="I1395">
        <v>988</v>
      </c>
      <c r="J1395" s="41">
        <v>1.04E-2</v>
      </c>
      <c r="K1395" s="42">
        <v>10.2752</v>
      </c>
      <c r="L1395" s="43">
        <v>1.9779999999999995</v>
      </c>
      <c r="M1395" s="42">
        <v>20.324345599999994</v>
      </c>
      <c r="N1395">
        <v>3</v>
      </c>
      <c r="O1395" s="43">
        <v>293.99999999999994</v>
      </c>
      <c r="P1395" s="42">
        <v>46</v>
      </c>
      <c r="Q1395" s="42">
        <v>17</v>
      </c>
      <c r="R1395" s="42">
        <v>9</v>
      </c>
    </row>
    <row r="1396" spans="1:18" x14ac:dyDescent="0.3">
      <c r="A1396" t="s">
        <v>3916</v>
      </c>
      <c r="B1396" s="17">
        <v>45005</v>
      </c>
      <c r="C1396" t="s">
        <v>543</v>
      </c>
      <c r="D1396" t="s">
        <v>3928</v>
      </c>
      <c r="E1396" t="s">
        <v>3929</v>
      </c>
      <c r="F1396" t="s">
        <v>3920</v>
      </c>
      <c r="G1396" t="s">
        <v>3921</v>
      </c>
      <c r="H1396" t="s">
        <v>3876</v>
      </c>
      <c r="I1396">
        <v>1318.4</v>
      </c>
      <c r="J1396" s="41">
        <v>1.0199999999999999E-2</v>
      </c>
      <c r="K1396" s="42">
        <v>13.44768</v>
      </c>
      <c r="L1396" s="43">
        <v>0.97749999999999959</v>
      </c>
      <c r="M1396" s="42">
        <v>13.145107199999995</v>
      </c>
      <c r="N1396">
        <v>5</v>
      </c>
      <c r="O1396" s="43">
        <v>75.599999999999994</v>
      </c>
      <c r="P1396" s="42">
        <v>90</v>
      </c>
      <c r="Q1396" s="42">
        <v>1</v>
      </c>
      <c r="R1396" s="42">
        <v>0</v>
      </c>
    </row>
    <row r="1397" spans="1:18" x14ac:dyDescent="0.3">
      <c r="A1397" t="s">
        <v>3916</v>
      </c>
      <c r="B1397" s="17">
        <v>45006</v>
      </c>
      <c r="C1397" t="s">
        <v>543</v>
      </c>
      <c r="D1397" t="s">
        <v>3928</v>
      </c>
      <c r="E1397" t="s">
        <v>3929</v>
      </c>
      <c r="F1397" t="s">
        <v>3920</v>
      </c>
      <c r="G1397" t="s">
        <v>3921</v>
      </c>
      <c r="H1397" t="s">
        <v>3876</v>
      </c>
      <c r="I1397">
        <v>839.2</v>
      </c>
      <c r="J1397" s="41">
        <v>1.0200000000000001E-2</v>
      </c>
      <c r="K1397" s="42">
        <v>8.5598400000000012</v>
      </c>
      <c r="L1397" s="43">
        <v>0.78199999999999992</v>
      </c>
      <c r="M1397" s="42">
        <v>6.6937948800000004</v>
      </c>
      <c r="N1397">
        <v>7</v>
      </c>
      <c r="O1397" s="43">
        <v>452.75999999999993</v>
      </c>
      <c r="P1397" s="42">
        <v>72</v>
      </c>
      <c r="Q1397" s="42">
        <v>3</v>
      </c>
      <c r="R1397" s="42">
        <v>12</v>
      </c>
    </row>
    <row r="1398" spans="1:18" x14ac:dyDescent="0.3">
      <c r="A1398" t="s">
        <v>3916</v>
      </c>
      <c r="B1398" s="17">
        <v>45007</v>
      </c>
      <c r="C1398" t="s">
        <v>543</v>
      </c>
      <c r="D1398" t="s">
        <v>3928</v>
      </c>
      <c r="E1398" t="s">
        <v>3929</v>
      </c>
      <c r="F1398" t="s">
        <v>3920</v>
      </c>
      <c r="G1398" t="s">
        <v>3921</v>
      </c>
      <c r="H1398" t="s">
        <v>3876</v>
      </c>
      <c r="I1398">
        <v>1053.6000000000001</v>
      </c>
      <c r="J1398" s="41">
        <v>1.6800000000000002E-2</v>
      </c>
      <c r="K1398" s="42">
        <v>17.700480000000006</v>
      </c>
      <c r="L1398" s="43">
        <v>0.60949999999999993</v>
      </c>
      <c r="M1398" s="42">
        <v>10.788442560000002</v>
      </c>
      <c r="N1398">
        <v>1</v>
      </c>
      <c r="O1398" s="43">
        <v>218.4</v>
      </c>
      <c r="P1398" s="42">
        <v>55</v>
      </c>
      <c r="Q1398" s="42">
        <v>6</v>
      </c>
      <c r="R1398" s="42">
        <v>4.5</v>
      </c>
    </row>
    <row r="1399" spans="1:18" x14ac:dyDescent="0.3">
      <c r="A1399" t="s">
        <v>3916</v>
      </c>
      <c r="B1399" s="17">
        <v>45008</v>
      </c>
      <c r="C1399" t="s">
        <v>543</v>
      </c>
      <c r="D1399" t="s">
        <v>3928</v>
      </c>
      <c r="E1399" t="s">
        <v>3929</v>
      </c>
      <c r="F1399" t="s">
        <v>3920</v>
      </c>
      <c r="G1399" t="s">
        <v>3921</v>
      </c>
      <c r="H1399" t="s">
        <v>3876</v>
      </c>
      <c r="I1399">
        <v>848.80000000000007</v>
      </c>
      <c r="J1399" s="41">
        <v>1.2399999999999998E-2</v>
      </c>
      <c r="K1399" s="42">
        <v>10.525119999999999</v>
      </c>
      <c r="L1399" s="43">
        <v>1.7825000000000002</v>
      </c>
      <c r="M1399" s="42">
        <v>18.761026400000002</v>
      </c>
      <c r="N1399">
        <v>2</v>
      </c>
      <c r="O1399" s="43">
        <v>43.199999999999996</v>
      </c>
      <c r="P1399" s="42">
        <v>70</v>
      </c>
      <c r="Q1399" s="42">
        <v>1</v>
      </c>
      <c r="R1399" s="42">
        <v>6</v>
      </c>
    </row>
    <row r="1400" spans="1:18" x14ac:dyDescent="0.3">
      <c r="A1400" t="s">
        <v>3916</v>
      </c>
      <c r="B1400" s="17">
        <v>45009</v>
      </c>
      <c r="C1400" t="s">
        <v>543</v>
      </c>
      <c r="D1400" t="s">
        <v>3928</v>
      </c>
      <c r="E1400" t="s">
        <v>3929</v>
      </c>
      <c r="F1400" t="s">
        <v>3920</v>
      </c>
      <c r="G1400" t="s">
        <v>3921</v>
      </c>
      <c r="H1400" t="s">
        <v>3876</v>
      </c>
      <c r="I1400">
        <v>959.2</v>
      </c>
      <c r="J1400" s="41">
        <v>1.5199999999999998E-2</v>
      </c>
      <c r="K1400" s="42">
        <v>14.579839999999999</v>
      </c>
      <c r="L1400" s="43">
        <v>0.65549999999999986</v>
      </c>
      <c r="M1400" s="42">
        <v>9.5570851199999982</v>
      </c>
      <c r="N1400">
        <v>3</v>
      </c>
      <c r="O1400" s="43">
        <v>43.199999999999996</v>
      </c>
      <c r="P1400" s="42">
        <v>48</v>
      </c>
      <c r="Q1400" s="42">
        <v>1</v>
      </c>
      <c r="R1400" s="42">
        <v>4.5</v>
      </c>
    </row>
    <row r="1401" spans="1:18" x14ac:dyDescent="0.3">
      <c r="A1401" t="s">
        <v>3916</v>
      </c>
      <c r="B1401" s="17">
        <v>45010</v>
      </c>
      <c r="C1401" t="s">
        <v>543</v>
      </c>
      <c r="D1401" t="s">
        <v>3928</v>
      </c>
      <c r="E1401" t="s">
        <v>3929</v>
      </c>
      <c r="F1401" t="s">
        <v>3920</v>
      </c>
      <c r="G1401" t="s">
        <v>3921</v>
      </c>
      <c r="H1401" t="s">
        <v>3876</v>
      </c>
      <c r="I1401">
        <v>1582.4</v>
      </c>
      <c r="J1401" s="41">
        <v>1.15E-2</v>
      </c>
      <c r="K1401" s="42">
        <v>18.197600000000001</v>
      </c>
      <c r="L1401" s="43">
        <v>1.9779999999999998</v>
      </c>
      <c r="M1401" s="42">
        <v>35.994852799999997</v>
      </c>
      <c r="N1401">
        <v>7</v>
      </c>
      <c r="O1401" s="43">
        <v>63.839999999999989</v>
      </c>
      <c r="P1401" s="42">
        <v>85</v>
      </c>
      <c r="Q1401" s="42">
        <v>7</v>
      </c>
      <c r="R1401" s="42">
        <v>12</v>
      </c>
    </row>
    <row r="1402" spans="1:18" x14ac:dyDescent="0.3">
      <c r="A1402" t="s">
        <v>3916</v>
      </c>
      <c r="B1402" s="17">
        <v>45011</v>
      </c>
      <c r="C1402" t="s">
        <v>543</v>
      </c>
      <c r="D1402" t="s">
        <v>3928</v>
      </c>
      <c r="E1402" t="s">
        <v>3929</v>
      </c>
      <c r="F1402" t="s">
        <v>3920</v>
      </c>
      <c r="G1402" t="s">
        <v>3921</v>
      </c>
      <c r="H1402" t="s">
        <v>3876</v>
      </c>
      <c r="I1402">
        <v>1539.2</v>
      </c>
      <c r="J1402" s="41">
        <v>1.2900000000000002E-2</v>
      </c>
      <c r="K1402" s="42">
        <v>19.855680000000003</v>
      </c>
      <c r="L1402" s="43">
        <v>1.4834999999999996</v>
      </c>
      <c r="M1402" s="42">
        <v>29.455901279999996</v>
      </c>
      <c r="N1402">
        <v>7</v>
      </c>
      <c r="O1402" s="43">
        <v>134.4</v>
      </c>
      <c r="P1402" s="42">
        <v>95</v>
      </c>
      <c r="Q1402" s="42">
        <v>5</v>
      </c>
      <c r="R1402" s="42">
        <v>4.5</v>
      </c>
    </row>
    <row r="1403" spans="1:18" x14ac:dyDescent="0.3">
      <c r="A1403" t="s">
        <v>3916</v>
      </c>
      <c r="B1403" s="17">
        <v>45012</v>
      </c>
      <c r="C1403" t="s">
        <v>543</v>
      </c>
      <c r="D1403" t="s">
        <v>3928</v>
      </c>
      <c r="E1403" t="s">
        <v>3929</v>
      </c>
      <c r="F1403" t="s">
        <v>3920</v>
      </c>
      <c r="G1403" t="s">
        <v>3921</v>
      </c>
      <c r="H1403" t="s">
        <v>3876</v>
      </c>
      <c r="I1403">
        <v>1211.2</v>
      </c>
      <c r="J1403" s="41">
        <v>1.5699999999999999E-2</v>
      </c>
      <c r="K1403" s="42">
        <v>19.015840000000001</v>
      </c>
      <c r="L1403" s="43">
        <v>0.65549999999999997</v>
      </c>
      <c r="M1403" s="42">
        <v>12.46488312</v>
      </c>
      <c r="N1403">
        <v>6</v>
      </c>
      <c r="O1403" s="43">
        <v>218.4</v>
      </c>
      <c r="P1403" s="42">
        <v>46</v>
      </c>
      <c r="Q1403" s="42">
        <v>2</v>
      </c>
      <c r="R1403" s="42">
        <v>12</v>
      </c>
    </row>
    <row r="1404" spans="1:18" x14ac:dyDescent="0.3">
      <c r="A1404" t="s">
        <v>3916</v>
      </c>
      <c r="B1404" s="17">
        <v>45013</v>
      </c>
      <c r="C1404" t="s">
        <v>543</v>
      </c>
      <c r="D1404" t="s">
        <v>3928</v>
      </c>
      <c r="E1404" t="s">
        <v>3929</v>
      </c>
      <c r="F1404" t="s">
        <v>3920</v>
      </c>
      <c r="G1404" t="s">
        <v>3921</v>
      </c>
      <c r="H1404" t="s">
        <v>3876</v>
      </c>
      <c r="I1404">
        <v>1012.8000000000001</v>
      </c>
      <c r="J1404" s="41">
        <v>1.9799999999999998E-2</v>
      </c>
      <c r="K1404" s="42">
        <v>20.053439999999998</v>
      </c>
      <c r="L1404" s="43">
        <v>0.96599999999999997</v>
      </c>
      <c r="M1404" s="42">
        <v>19.371623039999999</v>
      </c>
      <c r="N1404">
        <v>7</v>
      </c>
      <c r="O1404" s="43">
        <v>166.32</v>
      </c>
      <c r="P1404" s="42">
        <v>76</v>
      </c>
      <c r="Q1404" s="42">
        <v>1</v>
      </c>
      <c r="R1404" s="42">
        <v>1.5</v>
      </c>
    </row>
    <row r="1405" spans="1:18" x14ac:dyDescent="0.3">
      <c r="A1405" t="s">
        <v>3916</v>
      </c>
      <c r="B1405" s="17">
        <v>45014</v>
      </c>
      <c r="C1405" t="s">
        <v>543</v>
      </c>
      <c r="D1405" t="s">
        <v>3928</v>
      </c>
      <c r="E1405" t="s">
        <v>3929</v>
      </c>
      <c r="F1405" t="s">
        <v>3920</v>
      </c>
      <c r="G1405" t="s">
        <v>3921</v>
      </c>
      <c r="H1405" t="s">
        <v>3876</v>
      </c>
      <c r="I1405">
        <v>1202.4000000000001</v>
      </c>
      <c r="J1405" s="41">
        <v>1.1000000000000001E-2</v>
      </c>
      <c r="K1405" s="42">
        <v>13.226400000000002</v>
      </c>
      <c r="L1405" s="43">
        <v>1.38</v>
      </c>
      <c r="M1405" s="42">
        <v>18.252432000000002</v>
      </c>
      <c r="N1405">
        <v>7</v>
      </c>
      <c r="O1405" s="43">
        <v>42</v>
      </c>
      <c r="P1405" s="42">
        <v>53</v>
      </c>
      <c r="Q1405" s="42">
        <v>16</v>
      </c>
      <c r="R1405" s="42">
        <v>6</v>
      </c>
    </row>
    <row r="1406" spans="1:18" x14ac:dyDescent="0.3">
      <c r="A1406" t="s">
        <v>3916</v>
      </c>
      <c r="B1406" s="17">
        <v>45015</v>
      </c>
      <c r="C1406" t="s">
        <v>543</v>
      </c>
      <c r="D1406" t="s">
        <v>3928</v>
      </c>
      <c r="E1406" t="s">
        <v>3929</v>
      </c>
      <c r="F1406" t="s">
        <v>3920</v>
      </c>
      <c r="G1406" t="s">
        <v>3921</v>
      </c>
      <c r="H1406" t="s">
        <v>3876</v>
      </c>
      <c r="I1406">
        <v>936.80000000000007</v>
      </c>
      <c r="J1406" s="41">
        <v>1.7000000000000001E-2</v>
      </c>
      <c r="K1406" s="42">
        <v>15.925600000000003</v>
      </c>
      <c r="L1406" s="43">
        <v>1.4604999999999997</v>
      </c>
      <c r="M1406" s="42">
        <v>23.259338799999998</v>
      </c>
      <c r="N1406">
        <v>2</v>
      </c>
      <c r="O1406" s="43">
        <v>221.75999999999996</v>
      </c>
      <c r="P1406" s="42">
        <v>50</v>
      </c>
      <c r="Q1406" s="42">
        <v>10</v>
      </c>
      <c r="R1406" s="42">
        <v>12</v>
      </c>
    </row>
    <row r="1407" spans="1:18" x14ac:dyDescent="0.3">
      <c r="A1407" t="s">
        <v>3916</v>
      </c>
      <c r="B1407" s="17">
        <v>45016</v>
      </c>
      <c r="C1407" t="s">
        <v>543</v>
      </c>
      <c r="D1407" t="s">
        <v>3928</v>
      </c>
      <c r="E1407" t="s">
        <v>3929</v>
      </c>
      <c r="F1407" t="s">
        <v>3920</v>
      </c>
      <c r="G1407" t="s">
        <v>3921</v>
      </c>
      <c r="H1407" t="s">
        <v>3876</v>
      </c>
      <c r="I1407">
        <v>1332</v>
      </c>
      <c r="J1407" s="41">
        <v>1.38E-2</v>
      </c>
      <c r="K1407" s="42">
        <v>18.381599999999999</v>
      </c>
      <c r="L1407" s="43">
        <v>0.41399999999999998</v>
      </c>
      <c r="M1407" s="42">
        <v>7.6099823999999989</v>
      </c>
      <c r="N1407">
        <v>3</v>
      </c>
      <c r="O1407" s="43">
        <v>446.87999999999994</v>
      </c>
      <c r="P1407" s="42">
        <v>76</v>
      </c>
      <c r="Q1407" s="42">
        <v>2</v>
      </c>
      <c r="R1407" s="42">
        <v>0</v>
      </c>
    </row>
    <row r="1408" spans="1:18" x14ac:dyDescent="0.3">
      <c r="A1408" t="s">
        <v>3916</v>
      </c>
      <c r="B1408" s="17">
        <v>45017</v>
      </c>
      <c r="C1408" t="s">
        <v>543</v>
      </c>
      <c r="D1408" t="s">
        <v>3928</v>
      </c>
      <c r="E1408" t="s">
        <v>3929</v>
      </c>
      <c r="F1408" t="s">
        <v>3920</v>
      </c>
      <c r="G1408" t="s">
        <v>3921</v>
      </c>
      <c r="H1408" t="s">
        <v>3876</v>
      </c>
      <c r="I1408">
        <v>945.6</v>
      </c>
      <c r="J1408" s="41">
        <v>1.6300000000000002E-2</v>
      </c>
      <c r="K1408" s="42">
        <v>15.413280000000002</v>
      </c>
      <c r="L1408" s="43">
        <v>1.8629999999999998</v>
      </c>
      <c r="M1408" s="42">
        <v>28.714940640000002</v>
      </c>
      <c r="N1408">
        <v>3</v>
      </c>
      <c r="O1408" s="43">
        <v>89.039999999999978</v>
      </c>
      <c r="P1408" s="42">
        <v>88</v>
      </c>
      <c r="Q1408" s="42">
        <v>6</v>
      </c>
      <c r="R1408" s="42">
        <v>6</v>
      </c>
    </row>
    <row r="1409" spans="1:18" x14ac:dyDescent="0.3">
      <c r="A1409" t="s">
        <v>3916</v>
      </c>
      <c r="B1409" s="17">
        <v>45018</v>
      </c>
      <c r="C1409" t="s">
        <v>543</v>
      </c>
      <c r="D1409" t="s">
        <v>3928</v>
      </c>
      <c r="E1409" t="s">
        <v>3929</v>
      </c>
      <c r="F1409" t="s">
        <v>3920</v>
      </c>
      <c r="G1409" t="s">
        <v>3921</v>
      </c>
      <c r="H1409" t="s">
        <v>3876</v>
      </c>
      <c r="I1409">
        <v>1005.6</v>
      </c>
      <c r="J1409" s="41">
        <v>1.4200000000000001E-2</v>
      </c>
      <c r="K1409" s="42">
        <v>14.279520000000002</v>
      </c>
      <c r="L1409" s="43">
        <v>0.69</v>
      </c>
      <c r="M1409" s="42">
        <v>9.8528687999999995</v>
      </c>
      <c r="N1409">
        <v>1</v>
      </c>
      <c r="O1409" s="43">
        <v>292.32</v>
      </c>
      <c r="P1409" s="42">
        <v>103</v>
      </c>
      <c r="Q1409" s="42">
        <v>6</v>
      </c>
      <c r="R1409" s="42">
        <v>0</v>
      </c>
    </row>
    <row r="1410" spans="1:18" x14ac:dyDescent="0.3">
      <c r="A1410" t="s">
        <v>3916</v>
      </c>
      <c r="B1410" s="17">
        <v>45019</v>
      </c>
      <c r="C1410" t="s">
        <v>543</v>
      </c>
      <c r="D1410" t="s">
        <v>3928</v>
      </c>
      <c r="E1410" t="s">
        <v>3929</v>
      </c>
      <c r="F1410" t="s">
        <v>3920</v>
      </c>
      <c r="G1410" t="s">
        <v>3921</v>
      </c>
      <c r="H1410" t="s">
        <v>3876</v>
      </c>
      <c r="I1410">
        <v>1279.2</v>
      </c>
      <c r="J1410" s="41">
        <v>1.7100000000000001E-2</v>
      </c>
      <c r="K1410" s="42">
        <v>21.874320000000001</v>
      </c>
      <c r="L1410" s="43">
        <v>0.89699999999999991</v>
      </c>
      <c r="M1410" s="42">
        <v>19.621265039999997</v>
      </c>
      <c r="N1410">
        <v>4</v>
      </c>
      <c r="O1410" s="43">
        <v>252.83999999999997</v>
      </c>
      <c r="P1410" s="42">
        <v>89</v>
      </c>
      <c r="Q1410" s="42">
        <v>1</v>
      </c>
      <c r="R1410" s="42">
        <v>4.5</v>
      </c>
    </row>
    <row r="1411" spans="1:18" x14ac:dyDescent="0.3">
      <c r="A1411" t="s">
        <v>3916</v>
      </c>
      <c r="B1411" s="17">
        <v>45020</v>
      </c>
      <c r="C1411" t="s">
        <v>543</v>
      </c>
      <c r="D1411" t="s">
        <v>3928</v>
      </c>
      <c r="E1411" t="s">
        <v>3929</v>
      </c>
      <c r="F1411" t="s">
        <v>3920</v>
      </c>
      <c r="G1411" t="s">
        <v>3921</v>
      </c>
      <c r="H1411" t="s">
        <v>3876</v>
      </c>
      <c r="I1411">
        <v>1153.6000000000001</v>
      </c>
      <c r="J1411" s="41">
        <v>1.4E-2</v>
      </c>
      <c r="K1411" s="42">
        <v>16.150400000000001</v>
      </c>
      <c r="L1411" s="43">
        <v>1.081</v>
      </c>
      <c r="M1411" s="42">
        <v>17.458582400000001</v>
      </c>
      <c r="N1411">
        <v>5</v>
      </c>
      <c r="O1411" s="43">
        <v>48.719999999999992</v>
      </c>
      <c r="P1411" s="42">
        <v>63</v>
      </c>
      <c r="Q1411" s="42">
        <v>7</v>
      </c>
      <c r="R1411" s="42">
        <v>10.5</v>
      </c>
    </row>
    <row r="1412" spans="1:18" x14ac:dyDescent="0.3">
      <c r="A1412" t="s">
        <v>3916</v>
      </c>
      <c r="B1412" s="17">
        <v>45021</v>
      </c>
      <c r="C1412" t="s">
        <v>543</v>
      </c>
      <c r="D1412" t="s">
        <v>3928</v>
      </c>
      <c r="E1412" t="s">
        <v>3929</v>
      </c>
      <c r="F1412" t="s">
        <v>3920</v>
      </c>
      <c r="G1412" t="s">
        <v>3921</v>
      </c>
      <c r="H1412" t="s">
        <v>3876</v>
      </c>
      <c r="I1412">
        <v>1504.8000000000002</v>
      </c>
      <c r="J1412" s="41">
        <v>1.0999999999999999E-2</v>
      </c>
      <c r="K1412" s="42">
        <v>16.552800000000001</v>
      </c>
      <c r="L1412" s="43">
        <v>0.79349999999999998</v>
      </c>
      <c r="M1412" s="42">
        <v>13.134646800000001</v>
      </c>
      <c r="N1412">
        <v>9</v>
      </c>
      <c r="O1412" s="43">
        <v>146.99999999999997</v>
      </c>
      <c r="P1412" s="42">
        <v>63</v>
      </c>
      <c r="Q1412" s="42">
        <v>9</v>
      </c>
      <c r="R1412" s="42">
        <v>3</v>
      </c>
    </row>
    <row r="1413" spans="1:18" x14ac:dyDescent="0.3">
      <c r="A1413" t="s">
        <v>3916</v>
      </c>
      <c r="B1413" s="17">
        <v>45022</v>
      </c>
      <c r="C1413" t="s">
        <v>543</v>
      </c>
      <c r="D1413" t="s">
        <v>3928</v>
      </c>
      <c r="E1413" t="s">
        <v>3929</v>
      </c>
      <c r="F1413" t="s">
        <v>3920</v>
      </c>
      <c r="G1413" t="s">
        <v>3921</v>
      </c>
      <c r="H1413" t="s">
        <v>3876</v>
      </c>
      <c r="I1413">
        <v>1424.8000000000002</v>
      </c>
      <c r="J1413" s="41">
        <v>1.11E-2</v>
      </c>
      <c r="K1413" s="42">
        <v>15.815280000000003</v>
      </c>
      <c r="L1413" s="43">
        <v>1.3685</v>
      </c>
      <c r="M1413" s="42">
        <v>21.643210680000006</v>
      </c>
      <c r="N1413">
        <v>3</v>
      </c>
      <c r="O1413" s="43">
        <v>136.07999999999998</v>
      </c>
      <c r="P1413" s="42">
        <v>78</v>
      </c>
      <c r="Q1413" s="42">
        <v>6</v>
      </c>
      <c r="R1413" s="42">
        <v>3</v>
      </c>
    </row>
    <row r="1414" spans="1:18" x14ac:dyDescent="0.3">
      <c r="A1414" t="s">
        <v>3916</v>
      </c>
      <c r="B1414" s="17">
        <v>45023</v>
      </c>
      <c r="C1414" t="s">
        <v>543</v>
      </c>
      <c r="D1414" t="s">
        <v>3928</v>
      </c>
      <c r="E1414" t="s">
        <v>3929</v>
      </c>
      <c r="F1414" t="s">
        <v>3920</v>
      </c>
      <c r="G1414" t="s">
        <v>3921</v>
      </c>
      <c r="H1414" t="s">
        <v>3876</v>
      </c>
      <c r="I1414">
        <v>980</v>
      </c>
      <c r="J1414" s="41">
        <v>1.6199999999999999E-2</v>
      </c>
      <c r="K1414" s="42">
        <v>15.875999999999999</v>
      </c>
      <c r="L1414" s="43">
        <v>1.0580000000000001</v>
      </c>
      <c r="M1414" s="42">
        <v>16.796807999999999</v>
      </c>
      <c r="N1414">
        <v>4</v>
      </c>
      <c r="O1414" s="43">
        <v>197.4</v>
      </c>
      <c r="P1414" s="42">
        <v>52</v>
      </c>
      <c r="Q1414" s="42">
        <v>12</v>
      </c>
      <c r="R1414" s="42">
        <v>9</v>
      </c>
    </row>
    <row r="1415" spans="1:18" x14ac:dyDescent="0.3">
      <c r="A1415" t="s">
        <v>3916</v>
      </c>
      <c r="B1415" s="17">
        <v>45024</v>
      </c>
      <c r="C1415" t="s">
        <v>543</v>
      </c>
      <c r="D1415" t="s">
        <v>3928</v>
      </c>
      <c r="E1415" t="s">
        <v>3929</v>
      </c>
      <c r="F1415" t="s">
        <v>3920</v>
      </c>
      <c r="G1415" t="s">
        <v>3921</v>
      </c>
      <c r="H1415" t="s">
        <v>3876</v>
      </c>
      <c r="I1415">
        <v>1120.8</v>
      </c>
      <c r="J1415" s="41">
        <v>1.0000000000000002E-2</v>
      </c>
      <c r="K1415" s="42">
        <v>11.208000000000002</v>
      </c>
      <c r="L1415" s="43">
        <v>1.7939999999999996</v>
      </c>
      <c r="M1415" s="42">
        <v>20.107151999999999</v>
      </c>
      <c r="N1415">
        <v>4</v>
      </c>
      <c r="O1415" s="43">
        <v>239.39999999999998</v>
      </c>
      <c r="P1415" s="42">
        <v>73</v>
      </c>
      <c r="Q1415" s="42">
        <v>8</v>
      </c>
      <c r="R1415" s="42">
        <v>1.5</v>
      </c>
    </row>
    <row r="1416" spans="1:18" x14ac:dyDescent="0.3">
      <c r="A1416" t="s">
        <v>3916</v>
      </c>
      <c r="B1416" s="17">
        <v>45025</v>
      </c>
      <c r="C1416" t="s">
        <v>543</v>
      </c>
      <c r="D1416" t="s">
        <v>3928</v>
      </c>
      <c r="E1416" t="s">
        <v>3929</v>
      </c>
      <c r="F1416" t="s">
        <v>3920</v>
      </c>
      <c r="G1416" t="s">
        <v>3921</v>
      </c>
      <c r="H1416" t="s">
        <v>3876</v>
      </c>
      <c r="I1416">
        <v>1395.2</v>
      </c>
      <c r="J1416" s="41">
        <v>1.44E-2</v>
      </c>
      <c r="K1416" s="42">
        <v>20.090879999999999</v>
      </c>
      <c r="L1416" s="43">
        <v>0.81649999999999989</v>
      </c>
      <c r="M1416" s="42">
        <v>16.404203519999996</v>
      </c>
      <c r="N1416">
        <v>4</v>
      </c>
      <c r="O1416" s="43">
        <v>42.839999999999996</v>
      </c>
      <c r="P1416" s="42">
        <v>85</v>
      </c>
      <c r="Q1416" s="42">
        <v>6</v>
      </c>
      <c r="R1416" s="42">
        <v>1.5</v>
      </c>
    </row>
    <row r="1417" spans="1:18" x14ac:dyDescent="0.3">
      <c r="A1417" t="s">
        <v>3916</v>
      </c>
      <c r="B1417" s="17">
        <v>45026</v>
      </c>
      <c r="C1417" t="s">
        <v>543</v>
      </c>
      <c r="D1417" t="s">
        <v>3928</v>
      </c>
      <c r="E1417" t="s">
        <v>3929</v>
      </c>
      <c r="F1417" t="s">
        <v>3920</v>
      </c>
      <c r="G1417" t="s">
        <v>3921</v>
      </c>
      <c r="H1417" t="s">
        <v>3876</v>
      </c>
      <c r="I1417">
        <v>1292.8000000000002</v>
      </c>
      <c r="J1417" s="41">
        <v>1.2799999999999999E-2</v>
      </c>
      <c r="K1417" s="42">
        <v>16.547840000000001</v>
      </c>
      <c r="L1417" s="43">
        <v>0.7014999999999999</v>
      </c>
      <c r="M1417" s="42">
        <v>11.608309759999999</v>
      </c>
      <c r="N1417">
        <v>3</v>
      </c>
      <c r="O1417" s="43">
        <v>201.6</v>
      </c>
      <c r="P1417" s="42">
        <v>73</v>
      </c>
      <c r="Q1417" s="42">
        <v>6</v>
      </c>
      <c r="R1417" s="42">
        <v>3</v>
      </c>
    </row>
    <row r="1418" spans="1:18" x14ac:dyDescent="0.3">
      <c r="A1418" t="s">
        <v>3916</v>
      </c>
      <c r="B1418" s="17">
        <v>45027</v>
      </c>
      <c r="C1418" t="s">
        <v>543</v>
      </c>
      <c r="D1418" t="s">
        <v>3928</v>
      </c>
      <c r="E1418" t="s">
        <v>3929</v>
      </c>
      <c r="F1418" t="s">
        <v>3920</v>
      </c>
      <c r="G1418" t="s">
        <v>3921</v>
      </c>
      <c r="H1418" t="s">
        <v>3876</v>
      </c>
      <c r="I1418">
        <v>1293.6000000000001</v>
      </c>
      <c r="J1418" s="41">
        <v>1.03E-2</v>
      </c>
      <c r="K1418" s="42">
        <v>13.324080000000002</v>
      </c>
      <c r="L1418" s="43">
        <v>2.2309999999999999</v>
      </c>
      <c r="M1418" s="42">
        <v>29.726022480000005</v>
      </c>
      <c r="N1418">
        <v>5</v>
      </c>
      <c r="O1418" s="43">
        <v>134.4</v>
      </c>
      <c r="P1418" s="42">
        <v>75</v>
      </c>
      <c r="Q1418" s="42">
        <v>15</v>
      </c>
      <c r="R1418" s="42">
        <v>3</v>
      </c>
    </row>
    <row r="1419" spans="1:18" x14ac:dyDescent="0.3">
      <c r="A1419" t="s">
        <v>3916</v>
      </c>
      <c r="B1419" s="17">
        <v>45028</v>
      </c>
      <c r="C1419" t="s">
        <v>543</v>
      </c>
      <c r="D1419" t="s">
        <v>3928</v>
      </c>
      <c r="E1419" t="s">
        <v>3929</v>
      </c>
      <c r="F1419" t="s">
        <v>3920</v>
      </c>
      <c r="G1419" t="s">
        <v>3921</v>
      </c>
      <c r="H1419" t="s">
        <v>3876</v>
      </c>
      <c r="I1419">
        <v>1178.4000000000001</v>
      </c>
      <c r="J1419" s="41">
        <v>1.8000000000000002E-2</v>
      </c>
      <c r="K1419" s="42">
        <v>21.211200000000005</v>
      </c>
      <c r="L1419" s="43">
        <v>1.5409999999999999</v>
      </c>
      <c r="M1419" s="42">
        <v>32.686459200000009</v>
      </c>
      <c r="N1419">
        <v>8</v>
      </c>
      <c r="O1419" s="43">
        <v>50.4</v>
      </c>
      <c r="P1419" s="42">
        <v>87</v>
      </c>
      <c r="Q1419" s="42">
        <v>2</v>
      </c>
      <c r="R1419" s="42">
        <v>0</v>
      </c>
    </row>
    <row r="1420" spans="1:18" x14ac:dyDescent="0.3">
      <c r="A1420" t="s">
        <v>3916</v>
      </c>
      <c r="B1420" s="17">
        <v>45029</v>
      </c>
      <c r="C1420" t="s">
        <v>543</v>
      </c>
      <c r="D1420" t="s">
        <v>3928</v>
      </c>
      <c r="E1420" t="s">
        <v>3929</v>
      </c>
      <c r="F1420" t="s">
        <v>3920</v>
      </c>
      <c r="G1420" t="s">
        <v>3921</v>
      </c>
      <c r="H1420" t="s">
        <v>3876</v>
      </c>
      <c r="I1420">
        <v>1580.8000000000002</v>
      </c>
      <c r="J1420" s="41">
        <v>1.6500000000000001E-2</v>
      </c>
      <c r="K1420" s="42">
        <v>26.083200000000005</v>
      </c>
      <c r="L1420" s="43">
        <v>1.9779999999999995</v>
      </c>
      <c r="M1420" s="42">
        <v>51.592569599999997</v>
      </c>
      <c r="N1420">
        <v>4</v>
      </c>
      <c r="O1420" s="43">
        <v>398.15999999999991</v>
      </c>
      <c r="P1420" s="42">
        <v>75</v>
      </c>
      <c r="Q1420" s="42">
        <v>16</v>
      </c>
      <c r="R1420" s="42">
        <v>12</v>
      </c>
    </row>
    <row r="1421" spans="1:18" x14ac:dyDescent="0.3">
      <c r="A1421" t="s">
        <v>3916</v>
      </c>
      <c r="B1421" s="17">
        <v>45030</v>
      </c>
      <c r="C1421" t="s">
        <v>543</v>
      </c>
      <c r="D1421" t="s">
        <v>3928</v>
      </c>
      <c r="E1421" t="s">
        <v>3929</v>
      </c>
      <c r="F1421" t="s">
        <v>3920</v>
      </c>
      <c r="G1421" t="s">
        <v>3921</v>
      </c>
      <c r="H1421" t="s">
        <v>3876</v>
      </c>
      <c r="I1421">
        <v>1472.8000000000002</v>
      </c>
      <c r="J1421" s="41">
        <v>1.3000000000000001E-2</v>
      </c>
      <c r="K1421" s="42">
        <v>19.146400000000003</v>
      </c>
      <c r="L1421" s="43">
        <v>1.2649999999999999</v>
      </c>
      <c r="M1421" s="42">
        <v>24.220196000000001</v>
      </c>
      <c r="N1421">
        <v>2</v>
      </c>
      <c r="O1421" s="43">
        <v>357.84</v>
      </c>
      <c r="P1421" s="42">
        <v>70</v>
      </c>
      <c r="Q1421" s="42">
        <v>19</v>
      </c>
      <c r="R1421" s="42">
        <v>4.5</v>
      </c>
    </row>
    <row r="1422" spans="1:18" x14ac:dyDescent="0.3">
      <c r="A1422" t="s">
        <v>3916</v>
      </c>
      <c r="B1422" s="17">
        <v>45031</v>
      </c>
      <c r="C1422" t="s">
        <v>543</v>
      </c>
      <c r="D1422" t="s">
        <v>3928</v>
      </c>
      <c r="E1422" t="s">
        <v>3929</v>
      </c>
      <c r="F1422" t="s">
        <v>3920</v>
      </c>
      <c r="G1422" t="s">
        <v>3921</v>
      </c>
      <c r="H1422" t="s">
        <v>3876</v>
      </c>
      <c r="I1422">
        <v>1513.6000000000001</v>
      </c>
      <c r="J1422" s="41">
        <v>1.5599999999999999E-2</v>
      </c>
      <c r="K1422" s="42">
        <v>23.612159999999999</v>
      </c>
      <c r="L1422" s="43">
        <v>0.58649999999999991</v>
      </c>
      <c r="M1422" s="42">
        <v>13.848531839999998</v>
      </c>
      <c r="N1422">
        <v>8</v>
      </c>
      <c r="O1422" s="43">
        <v>181.43999999999997</v>
      </c>
      <c r="P1422" s="42">
        <v>53</v>
      </c>
      <c r="Q1422" s="42">
        <v>11</v>
      </c>
      <c r="R1422" s="42">
        <v>6</v>
      </c>
    </row>
    <row r="1423" spans="1:18" x14ac:dyDescent="0.3">
      <c r="A1423" t="s">
        <v>3916</v>
      </c>
      <c r="B1423" s="17">
        <v>45032</v>
      </c>
      <c r="C1423" t="s">
        <v>543</v>
      </c>
      <c r="D1423" t="s">
        <v>3928</v>
      </c>
      <c r="E1423" t="s">
        <v>3929</v>
      </c>
      <c r="F1423" t="s">
        <v>3920</v>
      </c>
      <c r="G1423" t="s">
        <v>3921</v>
      </c>
      <c r="H1423" t="s">
        <v>3876</v>
      </c>
      <c r="I1423">
        <v>1501.6000000000001</v>
      </c>
      <c r="J1423" s="41">
        <v>1.0000000000000002E-2</v>
      </c>
      <c r="K1423" s="42">
        <v>15.016000000000004</v>
      </c>
      <c r="L1423" s="43">
        <v>2.0009999999999999</v>
      </c>
      <c r="M1423" s="42">
        <v>30.047016000000006</v>
      </c>
      <c r="N1423">
        <v>6</v>
      </c>
      <c r="O1423" s="43">
        <v>205.79999999999998</v>
      </c>
      <c r="P1423" s="42">
        <v>90</v>
      </c>
      <c r="Q1423" s="42">
        <v>9</v>
      </c>
      <c r="R1423" s="42">
        <v>7.5</v>
      </c>
    </row>
    <row r="1424" spans="1:18" x14ac:dyDescent="0.3">
      <c r="A1424" t="s">
        <v>3916</v>
      </c>
      <c r="B1424" s="17">
        <v>45033</v>
      </c>
      <c r="C1424" t="s">
        <v>543</v>
      </c>
      <c r="D1424" t="s">
        <v>3928</v>
      </c>
      <c r="E1424" t="s">
        <v>3929</v>
      </c>
      <c r="F1424" t="s">
        <v>3920</v>
      </c>
      <c r="G1424" t="s">
        <v>3921</v>
      </c>
      <c r="H1424" t="s">
        <v>3876</v>
      </c>
      <c r="I1424">
        <v>1218.4000000000001</v>
      </c>
      <c r="J1424" s="41">
        <v>1.4800000000000001E-2</v>
      </c>
      <c r="K1424" s="42">
        <v>18.032320000000002</v>
      </c>
      <c r="L1424" s="43">
        <v>2.4379999999999997</v>
      </c>
      <c r="M1424" s="42">
        <v>43.962796160000003</v>
      </c>
      <c r="N1424">
        <v>4</v>
      </c>
      <c r="O1424" s="43">
        <v>63</v>
      </c>
      <c r="P1424" s="42">
        <v>67</v>
      </c>
      <c r="Q1424" s="42">
        <v>19</v>
      </c>
      <c r="R1424" s="42">
        <v>4.5</v>
      </c>
    </row>
    <row r="1425" spans="1:18" x14ac:dyDescent="0.3">
      <c r="A1425" t="s">
        <v>3916</v>
      </c>
      <c r="B1425" s="17">
        <v>45034</v>
      </c>
      <c r="C1425" t="s">
        <v>543</v>
      </c>
      <c r="D1425" t="s">
        <v>3928</v>
      </c>
      <c r="E1425" t="s">
        <v>3929</v>
      </c>
      <c r="F1425" t="s">
        <v>3920</v>
      </c>
      <c r="G1425" t="s">
        <v>3921</v>
      </c>
      <c r="H1425" t="s">
        <v>3876</v>
      </c>
      <c r="I1425">
        <v>992</v>
      </c>
      <c r="J1425" s="41">
        <v>1.5899999999999997E-2</v>
      </c>
      <c r="K1425" s="42">
        <v>15.772799999999997</v>
      </c>
      <c r="L1425" s="43">
        <v>1.5179999999999998</v>
      </c>
      <c r="M1425" s="42">
        <v>23.943110399999991</v>
      </c>
      <c r="N1425">
        <v>6</v>
      </c>
      <c r="O1425" s="43">
        <v>126</v>
      </c>
      <c r="P1425" s="42">
        <v>103</v>
      </c>
      <c r="Q1425" s="42">
        <v>7</v>
      </c>
      <c r="R1425" s="42">
        <v>10.5</v>
      </c>
    </row>
    <row r="1426" spans="1:18" x14ac:dyDescent="0.3">
      <c r="A1426" t="s">
        <v>3916</v>
      </c>
      <c r="B1426" s="17">
        <v>45035</v>
      </c>
      <c r="C1426" t="s">
        <v>543</v>
      </c>
      <c r="D1426" t="s">
        <v>3928</v>
      </c>
      <c r="E1426" t="s">
        <v>3929</v>
      </c>
      <c r="F1426" t="s">
        <v>3920</v>
      </c>
      <c r="G1426" t="s">
        <v>3921</v>
      </c>
      <c r="H1426" t="s">
        <v>3876</v>
      </c>
      <c r="I1426">
        <v>1452.8000000000002</v>
      </c>
      <c r="J1426" s="41">
        <v>1.8799999999999997E-2</v>
      </c>
      <c r="K1426" s="42">
        <v>27.312639999999998</v>
      </c>
      <c r="L1426" s="43">
        <v>1.081</v>
      </c>
      <c r="M1426" s="42">
        <v>29.524963839999998</v>
      </c>
      <c r="N1426">
        <v>4</v>
      </c>
      <c r="O1426" s="43">
        <v>339.35999999999996</v>
      </c>
      <c r="P1426" s="42">
        <v>87</v>
      </c>
      <c r="Q1426" s="42">
        <v>11</v>
      </c>
      <c r="R1426" s="42">
        <v>0</v>
      </c>
    </row>
    <row r="1427" spans="1:18" x14ac:dyDescent="0.3">
      <c r="A1427" t="s">
        <v>3916</v>
      </c>
      <c r="B1427" s="17">
        <v>45036</v>
      </c>
      <c r="C1427" t="s">
        <v>543</v>
      </c>
      <c r="D1427" t="s">
        <v>3928</v>
      </c>
      <c r="E1427" t="s">
        <v>3929</v>
      </c>
      <c r="F1427" t="s">
        <v>3920</v>
      </c>
      <c r="G1427" t="s">
        <v>3921</v>
      </c>
      <c r="H1427" t="s">
        <v>3876</v>
      </c>
      <c r="I1427">
        <v>968</v>
      </c>
      <c r="J1427" s="41">
        <v>1.7800000000000003E-2</v>
      </c>
      <c r="K1427" s="42">
        <v>17.230400000000003</v>
      </c>
      <c r="L1427" s="43">
        <v>1.4834999999999996</v>
      </c>
      <c r="M1427" s="42">
        <v>25.561298399999998</v>
      </c>
      <c r="N1427">
        <v>2</v>
      </c>
      <c r="O1427" s="43">
        <v>162.95999999999998</v>
      </c>
      <c r="P1427" s="42">
        <v>60</v>
      </c>
      <c r="Q1427" s="42">
        <v>12</v>
      </c>
      <c r="R1427" s="42">
        <v>7.5</v>
      </c>
    </row>
    <row r="1428" spans="1:18" x14ac:dyDescent="0.3">
      <c r="A1428" t="s">
        <v>3916</v>
      </c>
      <c r="B1428" s="17">
        <v>45037</v>
      </c>
      <c r="C1428" t="s">
        <v>543</v>
      </c>
      <c r="D1428" t="s">
        <v>3928</v>
      </c>
      <c r="E1428" t="s">
        <v>3929</v>
      </c>
      <c r="F1428" t="s">
        <v>3920</v>
      </c>
      <c r="G1428" t="s">
        <v>3921</v>
      </c>
      <c r="H1428" t="s">
        <v>3876</v>
      </c>
      <c r="I1428">
        <v>1086.4000000000001</v>
      </c>
      <c r="J1428" s="41">
        <v>1.5599999999999999E-2</v>
      </c>
      <c r="K1428" s="42">
        <v>16.947839999999999</v>
      </c>
      <c r="L1428" s="43">
        <v>2.1964999999999999</v>
      </c>
      <c r="M1428" s="42">
        <v>37.225930559999995</v>
      </c>
      <c r="N1428">
        <v>7</v>
      </c>
      <c r="O1428" s="43">
        <v>37.199999999999996</v>
      </c>
      <c r="P1428" s="42">
        <v>91</v>
      </c>
      <c r="Q1428" s="42">
        <v>7</v>
      </c>
      <c r="R1428" s="42">
        <v>10.5</v>
      </c>
    </row>
    <row r="1429" spans="1:18" x14ac:dyDescent="0.3">
      <c r="A1429" t="s">
        <v>3916</v>
      </c>
      <c r="B1429" s="17">
        <v>45038</v>
      </c>
      <c r="C1429" t="s">
        <v>543</v>
      </c>
      <c r="D1429" t="s">
        <v>3928</v>
      </c>
      <c r="E1429" t="s">
        <v>3929</v>
      </c>
      <c r="F1429" t="s">
        <v>3920</v>
      </c>
      <c r="G1429" t="s">
        <v>3921</v>
      </c>
      <c r="H1429" t="s">
        <v>3876</v>
      </c>
      <c r="I1429">
        <v>803.2</v>
      </c>
      <c r="J1429" s="41">
        <v>1.8799999999999997E-2</v>
      </c>
      <c r="K1429" s="42">
        <v>15.100159999999999</v>
      </c>
      <c r="L1429" s="43">
        <v>1.2305000000000001</v>
      </c>
      <c r="M1429" s="42">
        <v>18.58074688</v>
      </c>
      <c r="N1429">
        <v>3</v>
      </c>
      <c r="O1429" s="43">
        <v>199.92</v>
      </c>
      <c r="P1429" s="42">
        <v>99</v>
      </c>
      <c r="Q1429" s="42">
        <v>20</v>
      </c>
      <c r="R1429" s="42">
        <v>12</v>
      </c>
    </row>
    <row r="1430" spans="1:18" x14ac:dyDescent="0.3">
      <c r="A1430" t="s">
        <v>3916</v>
      </c>
      <c r="B1430" s="17">
        <v>45039</v>
      </c>
      <c r="C1430" t="s">
        <v>543</v>
      </c>
      <c r="D1430" t="s">
        <v>3928</v>
      </c>
      <c r="E1430" t="s">
        <v>3929</v>
      </c>
      <c r="F1430" t="s">
        <v>3920</v>
      </c>
      <c r="G1430" t="s">
        <v>3921</v>
      </c>
      <c r="H1430" t="s">
        <v>3876</v>
      </c>
      <c r="I1430">
        <v>1444</v>
      </c>
      <c r="J1430" s="41">
        <v>1.0000000000000002E-2</v>
      </c>
      <c r="K1430" s="42">
        <v>14.440000000000003</v>
      </c>
      <c r="L1430" s="43">
        <v>1.1154999999999999</v>
      </c>
      <c r="M1430" s="42">
        <v>16.107820000000004</v>
      </c>
      <c r="N1430">
        <v>5</v>
      </c>
      <c r="O1430" s="43">
        <v>44.519999999999989</v>
      </c>
      <c r="P1430" s="42">
        <v>72</v>
      </c>
      <c r="Q1430" s="42">
        <v>22</v>
      </c>
      <c r="R1430" s="42">
        <v>0</v>
      </c>
    </row>
    <row r="1431" spans="1:18" x14ac:dyDescent="0.3">
      <c r="A1431" t="s">
        <v>3916</v>
      </c>
      <c r="B1431" s="17">
        <v>45040</v>
      </c>
      <c r="C1431" t="s">
        <v>543</v>
      </c>
      <c r="D1431" t="s">
        <v>3928</v>
      </c>
      <c r="E1431" t="s">
        <v>3929</v>
      </c>
      <c r="F1431" t="s">
        <v>3920</v>
      </c>
      <c r="G1431" t="s">
        <v>3921</v>
      </c>
      <c r="H1431" t="s">
        <v>3876</v>
      </c>
      <c r="I1431">
        <v>1475.2</v>
      </c>
      <c r="J1431" s="41">
        <v>1.2500000000000001E-2</v>
      </c>
      <c r="K1431" s="42">
        <v>18.440000000000001</v>
      </c>
      <c r="L1431" s="43">
        <v>1.1499999999999999</v>
      </c>
      <c r="M1431" s="42">
        <v>21.206</v>
      </c>
      <c r="N1431">
        <v>3</v>
      </c>
      <c r="O1431" s="43">
        <v>44.4</v>
      </c>
      <c r="P1431" s="42">
        <v>78</v>
      </c>
      <c r="Q1431" s="42">
        <v>15</v>
      </c>
      <c r="R1431" s="42">
        <v>9</v>
      </c>
    </row>
    <row r="1432" spans="1:18" x14ac:dyDescent="0.3">
      <c r="A1432" t="s">
        <v>3916</v>
      </c>
      <c r="B1432" s="17">
        <v>45041</v>
      </c>
      <c r="C1432" t="s">
        <v>543</v>
      </c>
      <c r="D1432" t="s">
        <v>3928</v>
      </c>
      <c r="E1432" t="s">
        <v>3929</v>
      </c>
      <c r="F1432" t="s">
        <v>3920</v>
      </c>
      <c r="G1432" t="s">
        <v>3921</v>
      </c>
      <c r="H1432" t="s">
        <v>3876</v>
      </c>
      <c r="I1432">
        <v>964</v>
      </c>
      <c r="J1432" s="41">
        <v>1.1300000000000001E-2</v>
      </c>
      <c r="K1432" s="42">
        <v>10.8932</v>
      </c>
      <c r="L1432" s="43">
        <v>1.6214999999999999</v>
      </c>
      <c r="M1432" s="42">
        <v>17.663323800000001</v>
      </c>
      <c r="N1432">
        <v>3</v>
      </c>
      <c r="O1432" s="43">
        <v>81.47999999999999</v>
      </c>
      <c r="P1432" s="42">
        <v>82</v>
      </c>
      <c r="Q1432" s="42">
        <v>4</v>
      </c>
      <c r="R1432" s="42">
        <v>6</v>
      </c>
    </row>
    <row r="1433" spans="1:18" x14ac:dyDescent="0.3">
      <c r="A1433" t="s">
        <v>3916</v>
      </c>
      <c r="B1433" s="17">
        <v>45042</v>
      </c>
      <c r="C1433" t="s">
        <v>543</v>
      </c>
      <c r="D1433" t="s">
        <v>3928</v>
      </c>
      <c r="E1433" t="s">
        <v>3929</v>
      </c>
      <c r="F1433" t="s">
        <v>3920</v>
      </c>
      <c r="G1433" t="s">
        <v>3921</v>
      </c>
      <c r="H1433" t="s">
        <v>3876</v>
      </c>
      <c r="I1433">
        <v>1100.8</v>
      </c>
      <c r="J1433" s="41">
        <v>1.1099999999999999E-2</v>
      </c>
      <c r="K1433" s="42">
        <v>12.218879999999999</v>
      </c>
      <c r="L1433" s="43">
        <v>1.9894999999999998</v>
      </c>
      <c r="M1433" s="42">
        <v>24.309461759999994</v>
      </c>
      <c r="N1433">
        <v>4</v>
      </c>
      <c r="O1433" s="43">
        <v>293.15999999999997</v>
      </c>
      <c r="P1433" s="42">
        <v>71</v>
      </c>
      <c r="Q1433" s="42">
        <v>7</v>
      </c>
      <c r="R1433" s="42">
        <v>3</v>
      </c>
    </row>
    <row r="1434" spans="1:18" x14ac:dyDescent="0.3">
      <c r="A1434" t="s">
        <v>3916</v>
      </c>
      <c r="B1434" s="17">
        <v>45043</v>
      </c>
      <c r="C1434" t="s">
        <v>543</v>
      </c>
      <c r="D1434" t="s">
        <v>3928</v>
      </c>
      <c r="E1434" t="s">
        <v>3929</v>
      </c>
      <c r="F1434" t="s">
        <v>3920</v>
      </c>
      <c r="G1434" t="s">
        <v>3921</v>
      </c>
      <c r="H1434" t="s">
        <v>3876</v>
      </c>
      <c r="I1434">
        <v>1140</v>
      </c>
      <c r="J1434" s="41">
        <v>1.2199999999999997E-2</v>
      </c>
      <c r="K1434" s="42">
        <v>13.907999999999998</v>
      </c>
      <c r="L1434" s="43">
        <v>0.94299999999999995</v>
      </c>
      <c r="M1434" s="42">
        <v>13.115243999999997</v>
      </c>
      <c r="N1434">
        <v>5</v>
      </c>
      <c r="O1434" s="43">
        <v>10.799999999999999</v>
      </c>
      <c r="P1434" s="42">
        <v>86</v>
      </c>
      <c r="Q1434" s="42">
        <v>11</v>
      </c>
      <c r="R1434" s="42">
        <v>4.5</v>
      </c>
    </row>
    <row r="1435" spans="1:18" x14ac:dyDescent="0.3">
      <c r="A1435" t="s">
        <v>3916</v>
      </c>
      <c r="B1435" s="17">
        <v>45044</v>
      </c>
      <c r="C1435" t="s">
        <v>543</v>
      </c>
      <c r="D1435" t="s">
        <v>3928</v>
      </c>
      <c r="E1435" t="s">
        <v>3929</v>
      </c>
      <c r="F1435" t="s">
        <v>3920</v>
      </c>
      <c r="G1435" t="s">
        <v>3921</v>
      </c>
      <c r="H1435" t="s">
        <v>3876</v>
      </c>
      <c r="I1435">
        <v>1364</v>
      </c>
      <c r="J1435" s="41">
        <v>9.0000000000000011E-3</v>
      </c>
      <c r="K1435" s="42">
        <v>12.276000000000002</v>
      </c>
      <c r="L1435" s="43">
        <v>0.83949999999999991</v>
      </c>
      <c r="M1435" s="42">
        <v>10.305702</v>
      </c>
      <c r="N1435">
        <v>7</v>
      </c>
      <c r="O1435" s="43">
        <v>168.83999999999997</v>
      </c>
      <c r="P1435" s="42">
        <v>73</v>
      </c>
      <c r="Q1435" s="42">
        <v>16</v>
      </c>
      <c r="R1435" s="42">
        <v>10.5</v>
      </c>
    </row>
    <row r="1436" spans="1:18" x14ac:dyDescent="0.3">
      <c r="A1436" t="s">
        <v>3916</v>
      </c>
      <c r="B1436" s="17">
        <v>45045</v>
      </c>
      <c r="C1436" t="s">
        <v>543</v>
      </c>
      <c r="D1436" t="s">
        <v>3928</v>
      </c>
      <c r="E1436" t="s">
        <v>3929</v>
      </c>
      <c r="F1436" t="s">
        <v>3920</v>
      </c>
      <c r="G1436" t="s">
        <v>3921</v>
      </c>
      <c r="H1436" t="s">
        <v>3876</v>
      </c>
      <c r="I1436">
        <v>1168</v>
      </c>
      <c r="J1436" s="41">
        <v>1.1599999999999999E-2</v>
      </c>
      <c r="K1436" s="42">
        <v>13.5488</v>
      </c>
      <c r="L1436" s="43">
        <v>1.5409999999999999</v>
      </c>
      <c r="M1436" s="42">
        <v>20.878700799999997</v>
      </c>
      <c r="N1436">
        <v>0</v>
      </c>
      <c r="O1436" s="43">
        <v>336.84</v>
      </c>
      <c r="P1436" s="42">
        <v>68</v>
      </c>
      <c r="Q1436" s="42">
        <v>14</v>
      </c>
      <c r="R1436" s="42">
        <v>4.5</v>
      </c>
    </row>
    <row r="1437" spans="1:18" x14ac:dyDescent="0.3">
      <c r="A1437" t="s">
        <v>3916</v>
      </c>
      <c r="B1437" s="17">
        <v>45046</v>
      </c>
      <c r="C1437" t="s">
        <v>543</v>
      </c>
      <c r="D1437" t="s">
        <v>3928</v>
      </c>
      <c r="E1437" t="s">
        <v>3929</v>
      </c>
      <c r="F1437" t="s">
        <v>3920</v>
      </c>
      <c r="G1437" t="s">
        <v>3921</v>
      </c>
      <c r="H1437" t="s">
        <v>3876</v>
      </c>
      <c r="I1437">
        <v>1404.8000000000002</v>
      </c>
      <c r="J1437" s="41">
        <v>1.61E-2</v>
      </c>
      <c r="K1437" s="42">
        <v>22.617280000000001</v>
      </c>
      <c r="L1437" s="43">
        <v>1.5409999999999999</v>
      </c>
      <c r="M1437" s="42">
        <v>34.853228479999999</v>
      </c>
      <c r="N1437">
        <v>6</v>
      </c>
      <c r="O1437" s="43">
        <v>36</v>
      </c>
      <c r="P1437" s="42">
        <v>73</v>
      </c>
      <c r="Q1437" s="42">
        <v>20</v>
      </c>
      <c r="R1437" s="42">
        <v>9</v>
      </c>
    </row>
    <row r="1438" spans="1:18" x14ac:dyDescent="0.3">
      <c r="A1438" t="s">
        <v>3916</v>
      </c>
      <c r="B1438" s="17">
        <v>45047</v>
      </c>
      <c r="C1438" t="s">
        <v>543</v>
      </c>
      <c r="D1438" t="s">
        <v>3928</v>
      </c>
      <c r="E1438" t="s">
        <v>3929</v>
      </c>
      <c r="F1438" t="s">
        <v>3920</v>
      </c>
      <c r="G1438" t="s">
        <v>3921</v>
      </c>
      <c r="H1438" t="s">
        <v>3876</v>
      </c>
      <c r="I1438">
        <v>1312.8000000000002</v>
      </c>
      <c r="J1438" s="41">
        <v>1.2999999999999999E-2</v>
      </c>
      <c r="K1438" s="42">
        <v>17.066400000000002</v>
      </c>
      <c r="L1438" s="43">
        <v>0.81649999999999989</v>
      </c>
      <c r="M1438" s="42">
        <v>13.934715599999999</v>
      </c>
      <c r="N1438">
        <v>1</v>
      </c>
      <c r="O1438" s="43">
        <v>9.6</v>
      </c>
      <c r="P1438" s="42">
        <v>83</v>
      </c>
      <c r="Q1438" s="42">
        <v>14</v>
      </c>
      <c r="R1438" s="42">
        <v>12</v>
      </c>
    </row>
    <row r="1439" spans="1:18" x14ac:dyDescent="0.3">
      <c r="A1439" t="s">
        <v>3916</v>
      </c>
      <c r="B1439" s="17">
        <v>45048</v>
      </c>
      <c r="C1439" t="s">
        <v>543</v>
      </c>
      <c r="D1439" t="s">
        <v>3928</v>
      </c>
      <c r="E1439" t="s">
        <v>3929</v>
      </c>
      <c r="F1439" t="s">
        <v>3920</v>
      </c>
      <c r="G1439" t="s">
        <v>3921</v>
      </c>
      <c r="H1439" t="s">
        <v>3876</v>
      </c>
      <c r="I1439">
        <v>943.2</v>
      </c>
      <c r="J1439" s="41">
        <v>9.2999999999999992E-3</v>
      </c>
      <c r="K1439" s="42">
        <v>8.7717600000000004</v>
      </c>
      <c r="L1439" s="43">
        <v>0.78199999999999992</v>
      </c>
      <c r="M1439" s="42">
        <v>6.85951632</v>
      </c>
      <c r="N1439">
        <v>7</v>
      </c>
      <c r="O1439" s="43">
        <v>159.6</v>
      </c>
      <c r="P1439" s="42">
        <v>77</v>
      </c>
      <c r="Q1439" s="42">
        <v>7</v>
      </c>
      <c r="R1439" s="42">
        <v>4.5</v>
      </c>
    </row>
    <row r="1440" spans="1:18" x14ac:dyDescent="0.3">
      <c r="A1440" t="s">
        <v>3916</v>
      </c>
      <c r="B1440" s="17">
        <v>45049</v>
      </c>
      <c r="C1440" t="s">
        <v>543</v>
      </c>
      <c r="D1440" t="s">
        <v>3928</v>
      </c>
      <c r="E1440" t="s">
        <v>3929</v>
      </c>
      <c r="F1440" t="s">
        <v>3920</v>
      </c>
      <c r="G1440" t="s">
        <v>3921</v>
      </c>
      <c r="H1440" t="s">
        <v>3876</v>
      </c>
      <c r="I1440">
        <v>1039.2</v>
      </c>
      <c r="J1440" s="41">
        <v>1.47E-2</v>
      </c>
      <c r="K1440" s="42">
        <v>15.27624</v>
      </c>
      <c r="L1440" s="43">
        <v>2.3115000000000001</v>
      </c>
      <c r="M1440" s="42">
        <v>35.311028759999999</v>
      </c>
      <c r="N1440">
        <v>3</v>
      </c>
      <c r="O1440" s="43">
        <v>352.8</v>
      </c>
      <c r="P1440" s="42">
        <v>49</v>
      </c>
      <c r="Q1440" s="42">
        <v>12</v>
      </c>
      <c r="R1440" s="42">
        <v>1.5</v>
      </c>
    </row>
    <row r="1441" spans="1:18" x14ac:dyDescent="0.3">
      <c r="A1441" t="s">
        <v>3916</v>
      </c>
      <c r="B1441" s="17">
        <v>45050</v>
      </c>
      <c r="C1441" t="s">
        <v>543</v>
      </c>
      <c r="D1441" t="s">
        <v>3928</v>
      </c>
      <c r="E1441" t="s">
        <v>3929</v>
      </c>
      <c r="F1441" t="s">
        <v>3920</v>
      </c>
      <c r="G1441" t="s">
        <v>3921</v>
      </c>
      <c r="H1441" t="s">
        <v>3876</v>
      </c>
      <c r="I1441">
        <v>1284.8000000000002</v>
      </c>
      <c r="J1441" s="41">
        <v>1.67E-2</v>
      </c>
      <c r="K1441" s="42">
        <v>21.456160000000004</v>
      </c>
      <c r="L1441" s="43">
        <v>0.4945</v>
      </c>
      <c r="M1441" s="42">
        <v>10.610071120000002</v>
      </c>
      <c r="N1441">
        <v>7</v>
      </c>
      <c r="O1441" s="43">
        <v>206.64</v>
      </c>
      <c r="P1441" s="42">
        <v>91</v>
      </c>
      <c r="Q1441" s="42">
        <v>17</v>
      </c>
      <c r="R1441" s="42">
        <v>10.5</v>
      </c>
    </row>
    <row r="1442" spans="1:18" x14ac:dyDescent="0.3">
      <c r="A1442" t="s">
        <v>3916</v>
      </c>
      <c r="B1442" s="17">
        <v>45051</v>
      </c>
      <c r="C1442" t="s">
        <v>543</v>
      </c>
      <c r="D1442" t="s">
        <v>3928</v>
      </c>
      <c r="E1442" t="s">
        <v>3929</v>
      </c>
      <c r="F1442" t="s">
        <v>3920</v>
      </c>
      <c r="G1442" t="s">
        <v>3921</v>
      </c>
      <c r="H1442" t="s">
        <v>3876</v>
      </c>
      <c r="I1442">
        <v>964.80000000000007</v>
      </c>
      <c r="J1442" s="41">
        <v>1.4E-2</v>
      </c>
      <c r="K1442" s="42">
        <v>13.507200000000001</v>
      </c>
      <c r="L1442" s="43">
        <v>1.7364999999999997</v>
      </c>
      <c r="M1442" s="42">
        <v>23.455252799999997</v>
      </c>
      <c r="N1442">
        <v>0</v>
      </c>
      <c r="O1442" s="43">
        <v>105.83999999999999</v>
      </c>
      <c r="P1442" s="42">
        <v>109</v>
      </c>
      <c r="Q1442" s="42">
        <v>13</v>
      </c>
      <c r="R1442" s="42">
        <v>1.5</v>
      </c>
    </row>
    <row r="1443" spans="1:18" x14ac:dyDescent="0.3">
      <c r="A1443" t="s">
        <v>3916</v>
      </c>
      <c r="B1443" s="17">
        <v>45052</v>
      </c>
      <c r="C1443" t="s">
        <v>543</v>
      </c>
      <c r="D1443" t="s">
        <v>3928</v>
      </c>
      <c r="E1443" t="s">
        <v>3929</v>
      </c>
      <c r="F1443" t="s">
        <v>3920</v>
      </c>
      <c r="G1443" t="s">
        <v>3921</v>
      </c>
      <c r="H1443" t="s">
        <v>3876</v>
      </c>
      <c r="I1443">
        <v>1381.6000000000001</v>
      </c>
      <c r="J1443" s="41">
        <v>1.66E-2</v>
      </c>
      <c r="K1443" s="42">
        <v>22.934560000000001</v>
      </c>
      <c r="L1443" s="43">
        <v>1.702</v>
      </c>
      <c r="M1443" s="42">
        <v>39.034621120000004</v>
      </c>
      <c r="N1443">
        <v>6</v>
      </c>
      <c r="O1443" s="43">
        <v>47.879999999999995</v>
      </c>
      <c r="P1443" s="42">
        <v>78</v>
      </c>
      <c r="Q1443" s="42">
        <v>13</v>
      </c>
      <c r="R1443" s="42">
        <v>7.5</v>
      </c>
    </row>
    <row r="1444" spans="1:18" x14ac:dyDescent="0.3">
      <c r="A1444" t="s">
        <v>3916</v>
      </c>
      <c r="B1444" s="17">
        <v>45053</v>
      </c>
      <c r="C1444" t="s">
        <v>543</v>
      </c>
      <c r="D1444" t="s">
        <v>3928</v>
      </c>
      <c r="E1444" t="s">
        <v>3929</v>
      </c>
      <c r="F1444" t="s">
        <v>3920</v>
      </c>
      <c r="G1444" t="s">
        <v>3921</v>
      </c>
      <c r="H1444" t="s">
        <v>3876</v>
      </c>
      <c r="I1444">
        <v>969.6</v>
      </c>
      <c r="J1444" s="41">
        <v>1.01E-2</v>
      </c>
      <c r="K1444" s="42">
        <v>9.792959999999999</v>
      </c>
      <c r="L1444" s="43">
        <v>1.7594999999999998</v>
      </c>
      <c r="M1444" s="42">
        <v>17.230713119999997</v>
      </c>
      <c r="N1444">
        <v>3</v>
      </c>
      <c r="O1444" s="43">
        <v>47.879999999999995</v>
      </c>
      <c r="P1444" s="42">
        <v>71</v>
      </c>
      <c r="Q1444" s="42">
        <v>5</v>
      </c>
      <c r="R1444" s="42">
        <v>9</v>
      </c>
    </row>
    <row r="1445" spans="1:18" x14ac:dyDescent="0.3">
      <c r="A1445" t="s">
        <v>3916</v>
      </c>
      <c r="B1445" s="17">
        <v>45054</v>
      </c>
      <c r="C1445" t="s">
        <v>543</v>
      </c>
      <c r="D1445" t="s">
        <v>3928</v>
      </c>
      <c r="E1445" t="s">
        <v>3929</v>
      </c>
      <c r="F1445" t="s">
        <v>3920</v>
      </c>
      <c r="G1445" t="s">
        <v>3921</v>
      </c>
      <c r="H1445" t="s">
        <v>3876</v>
      </c>
      <c r="I1445">
        <v>1568</v>
      </c>
      <c r="J1445" s="41">
        <v>1.67E-2</v>
      </c>
      <c r="K1445" s="42">
        <v>26.185600000000001</v>
      </c>
      <c r="L1445" s="43">
        <v>1.9664999999999999</v>
      </c>
      <c r="M1445" s="42">
        <v>51.4939824</v>
      </c>
      <c r="N1445">
        <v>5</v>
      </c>
      <c r="O1445" s="43">
        <v>1.2</v>
      </c>
      <c r="P1445" s="42">
        <v>87</v>
      </c>
      <c r="Q1445" s="42">
        <v>17</v>
      </c>
      <c r="R1445" s="42">
        <v>10.5</v>
      </c>
    </row>
    <row r="1446" spans="1:18" x14ac:dyDescent="0.3">
      <c r="A1446" t="s">
        <v>3916</v>
      </c>
      <c r="B1446" s="17">
        <v>45055</v>
      </c>
      <c r="C1446" t="s">
        <v>543</v>
      </c>
      <c r="D1446" t="s">
        <v>3928</v>
      </c>
      <c r="E1446" t="s">
        <v>3929</v>
      </c>
      <c r="F1446" t="s">
        <v>3920</v>
      </c>
      <c r="G1446" t="s">
        <v>3921</v>
      </c>
      <c r="H1446" t="s">
        <v>3876</v>
      </c>
      <c r="I1446">
        <v>1412</v>
      </c>
      <c r="J1446" s="41">
        <v>1.9200000000000002E-2</v>
      </c>
      <c r="K1446" s="42">
        <v>27.110400000000002</v>
      </c>
      <c r="L1446" s="43">
        <v>2.1389999999999998</v>
      </c>
      <c r="M1446" s="42">
        <v>57.989145600000001</v>
      </c>
      <c r="N1446">
        <v>6</v>
      </c>
      <c r="O1446" s="43">
        <v>167.15999999999997</v>
      </c>
      <c r="P1446" s="42">
        <v>98</v>
      </c>
      <c r="Q1446" s="42">
        <v>11</v>
      </c>
      <c r="R1446" s="42">
        <v>7.5</v>
      </c>
    </row>
    <row r="1447" spans="1:18" x14ac:dyDescent="0.3">
      <c r="A1447" t="s">
        <v>3916</v>
      </c>
      <c r="B1447" s="17">
        <v>45056</v>
      </c>
      <c r="C1447" t="s">
        <v>543</v>
      </c>
      <c r="D1447" t="s">
        <v>3928</v>
      </c>
      <c r="E1447" t="s">
        <v>3929</v>
      </c>
      <c r="F1447" t="s">
        <v>3920</v>
      </c>
      <c r="G1447" t="s">
        <v>3921</v>
      </c>
      <c r="H1447" t="s">
        <v>3876</v>
      </c>
      <c r="I1447">
        <v>1597.6000000000001</v>
      </c>
      <c r="J1447" s="41">
        <v>8.6E-3</v>
      </c>
      <c r="K1447" s="42">
        <v>13.739360000000001</v>
      </c>
      <c r="L1447" s="43">
        <v>1.8629999999999998</v>
      </c>
      <c r="M1447" s="42">
        <v>25.596427679999998</v>
      </c>
      <c r="N1447">
        <v>0</v>
      </c>
      <c r="O1447" s="43">
        <v>39.6</v>
      </c>
      <c r="P1447" s="42">
        <v>93</v>
      </c>
      <c r="Q1447" s="42">
        <v>18</v>
      </c>
      <c r="R1447" s="42">
        <v>12</v>
      </c>
    </row>
    <row r="1448" spans="1:18" x14ac:dyDescent="0.3">
      <c r="A1448" t="s">
        <v>3916</v>
      </c>
      <c r="B1448" s="17">
        <v>45057</v>
      </c>
      <c r="C1448" t="s">
        <v>543</v>
      </c>
      <c r="D1448" t="s">
        <v>3928</v>
      </c>
      <c r="E1448" t="s">
        <v>3929</v>
      </c>
      <c r="F1448" t="s">
        <v>3920</v>
      </c>
      <c r="G1448" t="s">
        <v>3921</v>
      </c>
      <c r="H1448" t="s">
        <v>3876</v>
      </c>
      <c r="I1448">
        <v>1027.2</v>
      </c>
      <c r="J1448" s="41">
        <v>9.3999999999999986E-3</v>
      </c>
      <c r="K1448" s="42">
        <v>9.6556799999999985</v>
      </c>
      <c r="L1448" s="43">
        <v>2.093</v>
      </c>
      <c r="M1448" s="42">
        <v>20.209338239999997</v>
      </c>
      <c r="N1448">
        <v>5</v>
      </c>
      <c r="O1448" s="43">
        <v>138.59999999999997</v>
      </c>
      <c r="P1448" s="42">
        <v>64</v>
      </c>
      <c r="Q1448" s="42">
        <v>17</v>
      </c>
      <c r="R1448" s="42">
        <v>0</v>
      </c>
    </row>
    <row r="1449" spans="1:18" x14ac:dyDescent="0.3">
      <c r="A1449" t="s">
        <v>3916</v>
      </c>
      <c r="B1449" s="17">
        <v>45058</v>
      </c>
      <c r="C1449" t="s">
        <v>543</v>
      </c>
      <c r="D1449" t="s">
        <v>3928</v>
      </c>
      <c r="E1449" t="s">
        <v>3929</v>
      </c>
      <c r="F1449" t="s">
        <v>3920</v>
      </c>
      <c r="G1449" t="s">
        <v>3921</v>
      </c>
      <c r="H1449" t="s">
        <v>3876</v>
      </c>
      <c r="I1449">
        <v>1582.4</v>
      </c>
      <c r="J1449" s="41">
        <v>1.6899999999999998E-2</v>
      </c>
      <c r="K1449" s="42">
        <v>26.742559999999997</v>
      </c>
      <c r="L1449" s="43">
        <v>0.77049999999999996</v>
      </c>
      <c r="M1449" s="42">
        <v>20.605142479999998</v>
      </c>
      <c r="N1449">
        <v>3</v>
      </c>
      <c r="O1449" s="43">
        <v>4.8</v>
      </c>
      <c r="P1449" s="42">
        <v>99</v>
      </c>
      <c r="Q1449" s="42">
        <v>23</v>
      </c>
      <c r="R1449" s="42">
        <v>6</v>
      </c>
    </row>
    <row r="1450" spans="1:18" x14ac:dyDescent="0.3">
      <c r="A1450" t="s">
        <v>3916</v>
      </c>
      <c r="B1450" s="17">
        <v>45059</v>
      </c>
      <c r="C1450" t="s">
        <v>543</v>
      </c>
      <c r="D1450" t="s">
        <v>3928</v>
      </c>
      <c r="E1450" t="s">
        <v>3929</v>
      </c>
      <c r="F1450" t="s">
        <v>3920</v>
      </c>
      <c r="G1450" t="s">
        <v>3921</v>
      </c>
      <c r="H1450" t="s">
        <v>3876</v>
      </c>
      <c r="I1450">
        <v>921.6</v>
      </c>
      <c r="J1450" s="41">
        <v>1.7399999999999999E-2</v>
      </c>
      <c r="K1450" s="42">
        <v>16.03584</v>
      </c>
      <c r="L1450" s="43">
        <v>2.2080000000000002</v>
      </c>
      <c r="M1450" s="42">
        <v>35.407134720000002</v>
      </c>
      <c r="N1450">
        <v>2</v>
      </c>
      <c r="O1450" s="43">
        <v>108.36</v>
      </c>
      <c r="P1450" s="42">
        <v>78</v>
      </c>
      <c r="Q1450" s="42">
        <v>18</v>
      </c>
      <c r="R1450" s="42">
        <v>0</v>
      </c>
    </row>
    <row r="1451" spans="1:18" x14ac:dyDescent="0.3">
      <c r="A1451" t="s">
        <v>3916</v>
      </c>
      <c r="B1451" s="17">
        <v>45060</v>
      </c>
      <c r="C1451" t="s">
        <v>543</v>
      </c>
      <c r="D1451" t="s">
        <v>3928</v>
      </c>
      <c r="E1451" t="s">
        <v>3929</v>
      </c>
      <c r="F1451" t="s">
        <v>3920</v>
      </c>
      <c r="G1451" t="s">
        <v>3921</v>
      </c>
      <c r="H1451" t="s">
        <v>3876</v>
      </c>
      <c r="I1451">
        <v>1236.8000000000002</v>
      </c>
      <c r="J1451" s="41">
        <v>1.67E-2</v>
      </c>
      <c r="K1451" s="42">
        <v>20.654560000000004</v>
      </c>
      <c r="L1451" s="43">
        <v>1.127</v>
      </c>
      <c r="M1451" s="42">
        <v>23.277689120000005</v>
      </c>
      <c r="N1451">
        <v>6</v>
      </c>
      <c r="O1451" s="43">
        <v>27.599999999999998</v>
      </c>
      <c r="P1451" s="42">
        <v>81</v>
      </c>
      <c r="Q1451" s="42">
        <v>12</v>
      </c>
      <c r="R1451" s="42">
        <v>6</v>
      </c>
    </row>
    <row r="1452" spans="1:18" x14ac:dyDescent="0.3">
      <c r="A1452" t="s">
        <v>3916</v>
      </c>
      <c r="B1452" s="17">
        <v>45061</v>
      </c>
      <c r="C1452" t="s">
        <v>543</v>
      </c>
      <c r="D1452" t="s">
        <v>3928</v>
      </c>
      <c r="E1452" t="s">
        <v>3929</v>
      </c>
      <c r="F1452" t="s">
        <v>3920</v>
      </c>
      <c r="G1452" t="s">
        <v>3921</v>
      </c>
      <c r="H1452" t="s">
        <v>3876</v>
      </c>
      <c r="I1452">
        <v>1011.2</v>
      </c>
      <c r="J1452" s="41">
        <v>1.21E-2</v>
      </c>
      <c r="K1452" s="42">
        <v>12.235520000000001</v>
      </c>
      <c r="L1452" s="43">
        <v>0.80499999999999994</v>
      </c>
      <c r="M1452" s="42">
        <v>9.8495936000000004</v>
      </c>
      <c r="N1452">
        <v>3</v>
      </c>
      <c r="O1452" s="43">
        <v>14.399999999999999</v>
      </c>
      <c r="P1452" s="42">
        <v>94</v>
      </c>
      <c r="Q1452" s="42">
        <v>16</v>
      </c>
      <c r="R1452" s="42">
        <v>7.5</v>
      </c>
    </row>
    <row r="1453" spans="1:18" x14ac:dyDescent="0.3">
      <c r="A1453" t="s">
        <v>3916</v>
      </c>
      <c r="B1453" s="17">
        <v>45062</v>
      </c>
      <c r="C1453" t="s">
        <v>543</v>
      </c>
      <c r="D1453" t="s">
        <v>3928</v>
      </c>
      <c r="E1453" t="s">
        <v>3929</v>
      </c>
      <c r="F1453" t="s">
        <v>3920</v>
      </c>
      <c r="G1453" t="s">
        <v>3921</v>
      </c>
      <c r="H1453" t="s">
        <v>3876</v>
      </c>
      <c r="I1453">
        <v>1505.6000000000001</v>
      </c>
      <c r="J1453" s="41">
        <v>1.7500000000000002E-2</v>
      </c>
      <c r="K1453" s="42">
        <v>26.348000000000006</v>
      </c>
      <c r="L1453" s="43">
        <v>2.1160000000000001</v>
      </c>
      <c r="M1453" s="42">
        <v>55.752368000000018</v>
      </c>
      <c r="N1453">
        <v>4</v>
      </c>
      <c r="O1453" s="43">
        <v>110.87999999999998</v>
      </c>
      <c r="P1453" s="42">
        <v>99</v>
      </c>
      <c r="Q1453" s="42">
        <v>12</v>
      </c>
      <c r="R1453" s="42">
        <v>3</v>
      </c>
    </row>
    <row r="1454" spans="1:18" x14ac:dyDescent="0.3">
      <c r="A1454" t="s">
        <v>3916</v>
      </c>
      <c r="B1454" s="17">
        <v>45063</v>
      </c>
      <c r="C1454" t="s">
        <v>543</v>
      </c>
      <c r="D1454" t="s">
        <v>3928</v>
      </c>
      <c r="E1454" t="s">
        <v>3929</v>
      </c>
      <c r="F1454" t="s">
        <v>3920</v>
      </c>
      <c r="G1454" t="s">
        <v>3921</v>
      </c>
      <c r="H1454" t="s">
        <v>3876</v>
      </c>
      <c r="I1454">
        <v>1287.2</v>
      </c>
      <c r="J1454" s="41">
        <v>1.1200000000000002E-2</v>
      </c>
      <c r="K1454" s="42">
        <v>14.416640000000003</v>
      </c>
      <c r="L1454" s="43">
        <v>0.70149999999999979</v>
      </c>
      <c r="M1454" s="42">
        <v>10.11327296</v>
      </c>
      <c r="N1454">
        <v>1</v>
      </c>
      <c r="O1454" s="43">
        <v>62.16</v>
      </c>
      <c r="P1454" s="42">
        <v>76</v>
      </c>
      <c r="Q1454" s="42">
        <v>9</v>
      </c>
      <c r="R1454" s="42">
        <v>6</v>
      </c>
    </row>
    <row r="1455" spans="1:18" x14ac:dyDescent="0.3">
      <c r="A1455" t="s">
        <v>3916</v>
      </c>
      <c r="B1455" s="17">
        <v>45064</v>
      </c>
      <c r="C1455" t="s">
        <v>543</v>
      </c>
      <c r="D1455" t="s">
        <v>3928</v>
      </c>
      <c r="E1455" t="s">
        <v>3929</v>
      </c>
      <c r="F1455" t="s">
        <v>3920</v>
      </c>
      <c r="G1455" t="s">
        <v>3921</v>
      </c>
      <c r="H1455" t="s">
        <v>3876</v>
      </c>
      <c r="I1455">
        <v>1179.2</v>
      </c>
      <c r="J1455" s="41">
        <v>1.9400000000000001E-2</v>
      </c>
      <c r="K1455" s="42">
        <v>22.876480000000001</v>
      </c>
      <c r="L1455" s="43">
        <v>0.91999999999999993</v>
      </c>
      <c r="M1455" s="42">
        <v>21.046361600000001</v>
      </c>
      <c r="N1455">
        <v>3</v>
      </c>
      <c r="O1455" s="43">
        <v>2.4</v>
      </c>
      <c r="P1455" s="42">
        <v>71</v>
      </c>
      <c r="Q1455" s="42">
        <v>9</v>
      </c>
      <c r="R1455" s="42">
        <v>1.5</v>
      </c>
    </row>
    <row r="1456" spans="1:18" x14ac:dyDescent="0.3">
      <c r="A1456" t="s">
        <v>3916</v>
      </c>
      <c r="B1456" s="17">
        <v>45065</v>
      </c>
      <c r="C1456" t="s">
        <v>543</v>
      </c>
      <c r="D1456" t="s">
        <v>3928</v>
      </c>
      <c r="E1456" t="s">
        <v>3929</v>
      </c>
      <c r="F1456" t="s">
        <v>3920</v>
      </c>
      <c r="G1456" t="s">
        <v>3921</v>
      </c>
      <c r="H1456" t="s">
        <v>3876</v>
      </c>
      <c r="I1456">
        <v>1497.6000000000001</v>
      </c>
      <c r="J1456" s="41">
        <v>1.1499999999999998E-2</v>
      </c>
      <c r="K1456" s="42">
        <v>17.2224</v>
      </c>
      <c r="L1456" s="43">
        <v>1.6560000000000001</v>
      </c>
      <c r="M1456" s="42">
        <v>28.520294400000004</v>
      </c>
      <c r="N1456">
        <v>5</v>
      </c>
      <c r="O1456" s="43">
        <v>54.6</v>
      </c>
      <c r="P1456" s="42">
        <v>75</v>
      </c>
      <c r="Q1456" s="42">
        <v>16</v>
      </c>
      <c r="R1456" s="42">
        <v>3</v>
      </c>
    </row>
    <row r="1457" spans="1:18" x14ac:dyDescent="0.3">
      <c r="A1457" t="s">
        <v>3916</v>
      </c>
      <c r="B1457" s="17">
        <v>45066</v>
      </c>
      <c r="C1457" t="s">
        <v>543</v>
      </c>
      <c r="D1457" t="s">
        <v>3928</v>
      </c>
      <c r="E1457" t="s">
        <v>3929</v>
      </c>
      <c r="F1457" t="s">
        <v>3920</v>
      </c>
      <c r="G1457" t="s">
        <v>3921</v>
      </c>
      <c r="H1457" t="s">
        <v>3876</v>
      </c>
      <c r="I1457">
        <v>964</v>
      </c>
      <c r="J1457" s="41">
        <v>1.5099999999999999E-2</v>
      </c>
      <c r="K1457" s="42">
        <v>14.556399999999998</v>
      </c>
      <c r="L1457" s="43">
        <v>0.4484999999999999</v>
      </c>
      <c r="M1457" s="42">
        <v>6.5285453999999978</v>
      </c>
      <c r="N1457">
        <v>6</v>
      </c>
      <c r="O1457" s="43">
        <v>215.04</v>
      </c>
      <c r="P1457" s="42">
        <v>97</v>
      </c>
      <c r="Q1457" s="42">
        <v>18</v>
      </c>
      <c r="R1457" s="42">
        <v>9</v>
      </c>
    </row>
    <row r="1458" spans="1:18" x14ac:dyDescent="0.3">
      <c r="A1458" t="s">
        <v>3916</v>
      </c>
      <c r="B1458" s="17">
        <v>45067</v>
      </c>
      <c r="C1458" t="s">
        <v>543</v>
      </c>
      <c r="D1458" t="s">
        <v>3928</v>
      </c>
      <c r="E1458" t="s">
        <v>3929</v>
      </c>
      <c r="F1458" t="s">
        <v>3920</v>
      </c>
      <c r="G1458" t="s">
        <v>3921</v>
      </c>
      <c r="H1458" t="s">
        <v>3876</v>
      </c>
      <c r="I1458">
        <v>1560.8000000000002</v>
      </c>
      <c r="J1458" s="41">
        <v>1.8300000000000004E-2</v>
      </c>
      <c r="K1458" s="42">
        <v>28.562640000000009</v>
      </c>
      <c r="L1458" s="43">
        <v>2.024</v>
      </c>
      <c r="M1458" s="42">
        <v>57.810783360000016</v>
      </c>
      <c r="N1458">
        <v>3</v>
      </c>
      <c r="O1458" s="43">
        <v>274.67999999999995</v>
      </c>
      <c r="P1458" s="42">
        <v>71</v>
      </c>
      <c r="Q1458" s="42">
        <v>19</v>
      </c>
      <c r="R1458" s="42">
        <v>10.5</v>
      </c>
    </row>
    <row r="1459" spans="1:18" x14ac:dyDescent="0.3">
      <c r="A1459" t="s">
        <v>3916</v>
      </c>
      <c r="B1459" s="17">
        <v>45068</v>
      </c>
      <c r="C1459" t="s">
        <v>543</v>
      </c>
      <c r="D1459" t="s">
        <v>3928</v>
      </c>
      <c r="E1459" t="s">
        <v>3929</v>
      </c>
      <c r="F1459" t="s">
        <v>3920</v>
      </c>
      <c r="G1459" t="s">
        <v>3921</v>
      </c>
      <c r="H1459" t="s">
        <v>3876</v>
      </c>
      <c r="I1459">
        <v>1010.4000000000001</v>
      </c>
      <c r="J1459" s="41">
        <v>1.4199999999999999E-2</v>
      </c>
      <c r="K1459" s="42">
        <v>14.34768</v>
      </c>
      <c r="L1459" s="43">
        <v>1.0465</v>
      </c>
      <c r="M1459" s="42">
        <v>15.014847120000001</v>
      </c>
      <c r="N1459">
        <v>5</v>
      </c>
      <c r="O1459" s="43">
        <v>190.67999999999998</v>
      </c>
      <c r="P1459" s="42">
        <v>93</v>
      </c>
      <c r="Q1459" s="42">
        <v>11</v>
      </c>
      <c r="R1459" s="42">
        <v>0</v>
      </c>
    </row>
    <row r="1460" spans="1:18" x14ac:dyDescent="0.3">
      <c r="A1460" t="s">
        <v>3916</v>
      </c>
      <c r="B1460" s="17">
        <v>45069</v>
      </c>
      <c r="C1460" t="s">
        <v>543</v>
      </c>
      <c r="D1460" t="s">
        <v>3928</v>
      </c>
      <c r="E1460" t="s">
        <v>3929</v>
      </c>
      <c r="F1460" t="s">
        <v>3920</v>
      </c>
      <c r="G1460" t="s">
        <v>3921</v>
      </c>
      <c r="H1460" t="s">
        <v>3876</v>
      </c>
      <c r="I1460">
        <v>1424.8000000000002</v>
      </c>
      <c r="J1460" s="41">
        <v>1.0600000000000002E-2</v>
      </c>
      <c r="K1460" s="42">
        <v>15.102880000000004</v>
      </c>
      <c r="L1460" s="43">
        <v>0.7014999999999999</v>
      </c>
      <c r="M1460" s="42">
        <v>10.594670320000002</v>
      </c>
      <c r="N1460">
        <v>7</v>
      </c>
      <c r="O1460" s="43">
        <v>75.599999999999994</v>
      </c>
      <c r="P1460" s="42">
        <v>85</v>
      </c>
      <c r="Q1460" s="42">
        <v>9</v>
      </c>
      <c r="R1460" s="42">
        <v>10.5</v>
      </c>
    </row>
    <row r="1461" spans="1:18" x14ac:dyDescent="0.3">
      <c r="A1461" t="s">
        <v>3916</v>
      </c>
      <c r="B1461" s="17">
        <v>45070</v>
      </c>
      <c r="C1461" t="s">
        <v>543</v>
      </c>
      <c r="D1461" t="s">
        <v>3928</v>
      </c>
      <c r="E1461" t="s">
        <v>3929</v>
      </c>
      <c r="F1461" t="s">
        <v>3920</v>
      </c>
      <c r="G1461" t="s">
        <v>3921</v>
      </c>
      <c r="H1461" t="s">
        <v>3876</v>
      </c>
      <c r="I1461">
        <v>832.80000000000007</v>
      </c>
      <c r="J1461" s="41">
        <v>1.5300000000000001E-2</v>
      </c>
      <c r="K1461" s="42">
        <v>12.741840000000002</v>
      </c>
      <c r="L1461" s="43">
        <v>0.90849999999999986</v>
      </c>
      <c r="M1461" s="42">
        <v>11.575961639999999</v>
      </c>
      <c r="N1461">
        <v>8</v>
      </c>
      <c r="O1461" s="43">
        <v>320.03999999999996</v>
      </c>
      <c r="P1461" s="42">
        <v>79</v>
      </c>
      <c r="Q1461" s="42">
        <v>7</v>
      </c>
      <c r="R1461" s="42">
        <v>9</v>
      </c>
    </row>
    <row r="1462" spans="1:18" x14ac:dyDescent="0.3">
      <c r="A1462" t="s">
        <v>3916</v>
      </c>
      <c r="B1462" s="17">
        <v>45071</v>
      </c>
      <c r="C1462" t="s">
        <v>543</v>
      </c>
      <c r="D1462" t="s">
        <v>3928</v>
      </c>
      <c r="E1462" t="s">
        <v>3929</v>
      </c>
      <c r="F1462" t="s">
        <v>3920</v>
      </c>
      <c r="G1462" t="s">
        <v>3921</v>
      </c>
      <c r="H1462" t="s">
        <v>3876</v>
      </c>
      <c r="I1462">
        <v>1444.8000000000002</v>
      </c>
      <c r="J1462" s="41">
        <v>1.2200000000000003E-2</v>
      </c>
      <c r="K1462" s="42">
        <v>17.626560000000005</v>
      </c>
      <c r="L1462" s="43">
        <v>1.7135</v>
      </c>
      <c r="M1462" s="42">
        <v>30.20311056000001</v>
      </c>
      <c r="N1462">
        <v>3</v>
      </c>
      <c r="O1462" s="43">
        <v>192.35999999999999</v>
      </c>
      <c r="P1462" s="42">
        <v>91</v>
      </c>
      <c r="Q1462" s="42">
        <v>8</v>
      </c>
      <c r="R1462" s="42">
        <v>10.5</v>
      </c>
    </row>
    <row r="1463" spans="1:18" x14ac:dyDescent="0.3">
      <c r="A1463" t="s">
        <v>3916</v>
      </c>
      <c r="B1463" s="17">
        <v>45072</v>
      </c>
      <c r="C1463" t="s">
        <v>543</v>
      </c>
      <c r="D1463" t="s">
        <v>3928</v>
      </c>
      <c r="E1463" t="s">
        <v>3929</v>
      </c>
      <c r="F1463" t="s">
        <v>3920</v>
      </c>
      <c r="G1463" t="s">
        <v>3921</v>
      </c>
      <c r="H1463" t="s">
        <v>3876</v>
      </c>
      <c r="I1463">
        <v>985.6</v>
      </c>
      <c r="J1463" s="41">
        <v>1.6800000000000002E-2</v>
      </c>
      <c r="K1463" s="42">
        <v>16.558080000000004</v>
      </c>
      <c r="L1463" s="43">
        <v>0.91999999999999993</v>
      </c>
      <c r="M1463" s="42">
        <v>15.233433600000003</v>
      </c>
      <c r="N1463">
        <v>1</v>
      </c>
      <c r="O1463" s="43">
        <v>10.799999999999999</v>
      </c>
      <c r="P1463" s="42">
        <v>68</v>
      </c>
      <c r="Q1463" s="42">
        <v>20</v>
      </c>
      <c r="R1463" s="42">
        <v>7.5</v>
      </c>
    </row>
    <row r="1464" spans="1:18" x14ac:dyDescent="0.3">
      <c r="A1464" t="s">
        <v>3916</v>
      </c>
      <c r="B1464" s="17">
        <v>45073</v>
      </c>
      <c r="C1464" t="s">
        <v>543</v>
      </c>
      <c r="D1464" t="s">
        <v>3928</v>
      </c>
      <c r="E1464" t="s">
        <v>3929</v>
      </c>
      <c r="F1464" t="s">
        <v>3920</v>
      </c>
      <c r="G1464" t="s">
        <v>3921</v>
      </c>
      <c r="H1464" t="s">
        <v>3876</v>
      </c>
      <c r="I1464">
        <v>852.80000000000007</v>
      </c>
      <c r="J1464" s="41">
        <v>1.6199999999999999E-2</v>
      </c>
      <c r="K1464" s="42">
        <v>13.81536</v>
      </c>
      <c r="L1464" s="43">
        <v>1.8399999999999996</v>
      </c>
      <c r="M1464" s="42">
        <v>25.420262399999995</v>
      </c>
      <c r="N1464">
        <v>6</v>
      </c>
      <c r="O1464" s="43">
        <v>225.11999999999998</v>
      </c>
      <c r="P1464" s="42">
        <v>67</v>
      </c>
      <c r="Q1464" s="42">
        <v>16</v>
      </c>
      <c r="R1464" s="42">
        <v>9</v>
      </c>
    </row>
    <row r="1465" spans="1:18" x14ac:dyDescent="0.3">
      <c r="A1465" t="s">
        <v>3916</v>
      </c>
      <c r="B1465" s="17">
        <v>45074</v>
      </c>
      <c r="C1465" t="s">
        <v>543</v>
      </c>
      <c r="D1465" t="s">
        <v>3928</v>
      </c>
      <c r="E1465" t="s">
        <v>3929</v>
      </c>
      <c r="F1465" t="s">
        <v>3920</v>
      </c>
      <c r="G1465" t="s">
        <v>3921</v>
      </c>
      <c r="H1465" t="s">
        <v>3876</v>
      </c>
      <c r="I1465">
        <v>1532</v>
      </c>
      <c r="J1465" s="41">
        <v>1.38E-2</v>
      </c>
      <c r="K1465" s="42">
        <v>21.1416</v>
      </c>
      <c r="L1465" s="43">
        <v>1.5179999999999998</v>
      </c>
      <c r="M1465" s="42">
        <v>32.092948799999995</v>
      </c>
      <c r="N1465">
        <v>2</v>
      </c>
      <c r="O1465" s="43">
        <v>115.07999999999998</v>
      </c>
      <c r="P1465" s="42">
        <v>90</v>
      </c>
      <c r="Q1465" s="42">
        <v>15</v>
      </c>
      <c r="R1465" s="42">
        <v>6</v>
      </c>
    </row>
    <row r="1466" spans="1:18" x14ac:dyDescent="0.3">
      <c r="A1466" t="s">
        <v>3916</v>
      </c>
      <c r="B1466" s="17">
        <v>45075</v>
      </c>
      <c r="C1466" t="s">
        <v>543</v>
      </c>
      <c r="D1466" t="s">
        <v>3928</v>
      </c>
      <c r="E1466" t="s">
        <v>3929</v>
      </c>
      <c r="F1466" t="s">
        <v>3920</v>
      </c>
      <c r="G1466" t="s">
        <v>3921</v>
      </c>
      <c r="H1466" t="s">
        <v>3876</v>
      </c>
      <c r="I1466">
        <v>1242.4000000000001</v>
      </c>
      <c r="J1466" s="41">
        <v>1.49E-2</v>
      </c>
      <c r="K1466" s="42">
        <v>18.511760000000002</v>
      </c>
      <c r="L1466" s="43">
        <v>1.0810000000000002</v>
      </c>
      <c r="M1466" s="42">
        <v>20.011212560000008</v>
      </c>
      <c r="N1466">
        <v>2</v>
      </c>
      <c r="O1466" s="43">
        <v>243.6</v>
      </c>
      <c r="P1466" s="42">
        <v>59</v>
      </c>
      <c r="Q1466" s="42">
        <v>10</v>
      </c>
      <c r="R1466" s="42">
        <v>0</v>
      </c>
    </row>
    <row r="1467" spans="1:18" x14ac:dyDescent="0.3">
      <c r="A1467" t="s">
        <v>3916</v>
      </c>
      <c r="B1467" s="17">
        <v>45076</v>
      </c>
      <c r="C1467" t="s">
        <v>543</v>
      </c>
      <c r="D1467" t="s">
        <v>3928</v>
      </c>
      <c r="E1467" t="s">
        <v>3929</v>
      </c>
      <c r="F1467" t="s">
        <v>3920</v>
      </c>
      <c r="G1467" t="s">
        <v>3921</v>
      </c>
      <c r="H1467" t="s">
        <v>3876</v>
      </c>
      <c r="I1467">
        <v>1521.6000000000001</v>
      </c>
      <c r="J1467" s="41">
        <v>1.7300000000000003E-2</v>
      </c>
      <c r="K1467" s="42">
        <v>26.323680000000007</v>
      </c>
      <c r="L1467" s="43">
        <v>0.68999999999999984</v>
      </c>
      <c r="M1467" s="42">
        <v>18.163339199999999</v>
      </c>
      <c r="N1467">
        <v>2</v>
      </c>
      <c r="O1467" s="43">
        <v>234.35999999999996</v>
      </c>
      <c r="P1467" s="42">
        <v>88</v>
      </c>
      <c r="Q1467" s="42">
        <v>19</v>
      </c>
      <c r="R1467" s="42">
        <v>3</v>
      </c>
    </row>
    <row r="1468" spans="1:18" x14ac:dyDescent="0.3">
      <c r="A1468" t="s">
        <v>3916</v>
      </c>
      <c r="B1468" s="17">
        <v>45077</v>
      </c>
      <c r="C1468" t="s">
        <v>543</v>
      </c>
      <c r="D1468" t="s">
        <v>3928</v>
      </c>
      <c r="E1468" t="s">
        <v>3929</v>
      </c>
      <c r="F1468" t="s">
        <v>3920</v>
      </c>
      <c r="G1468" t="s">
        <v>3921</v>
      </c>
      <c r="H1468" t="s">
        <v>3876</v>
      </c>
      <c r="I1468">
        <v>1558.4</v>
      </c>
      <c r="J1468" s="41">
        <v>1.5100000000000001E-2</v>
      </c>
      <c r="K1468" s="42">
        <v>23.531840000000003</v>
      </c>
      <c r="L1468" s="43">
        <v>1.38</v>
      </c>
      <c r="M1468" s="42">
        <v>32.473939200000004</v>
      </c>
      <c r="N1468">
        <v>6</v>
      </c>
      <c r="O1468" s="43">
        <v>94.079999999999984</v>
      </c>
      <c r="P1468" s="42">
        <v>89</v>
      </c>
      <c r="Q1468" s="42">
        <v>8</v>
      </c>
      <c r="R1468" s="42">
        <v>6</v>
      </c>
    </row>
    <row r="1469" spans="1:18" x14ac:dyDescent="0.3">
      <c r="A1469" t="s">
        <v>3923</v>
      </c>
      <c r="B1469" s="17">
        <v>45078</v>
      </c>
      <c r="C1469" t="s">
        <v>543</v>
      </c>
      <c r="D1469" t="s">
        <v>3928</v>
      </c>
      <c r="E1469" t="s">
        <v>3929</v>
      </c>
      <c r="F1469" t="s">
        <v>3920</v>
      </c>
      <c r="G1469" t="s">
        <v>3921</v>
      </c>
      <c r="H1469" t="s">
        <v>3876</v>
      </c>
      <c r="I1469">
        <v>1265.5999999999999</v>
      </c>
      <c r="J1469" s="41">
        <v>1.49E-2</v>
      </c>
      <c r="K1469" s="42">
        <v>18.85744</v>
      </c>
      <c r="L1469" s="43">
        <v>0.44849999999999995</v>
      </c>
      <c r="M1469" s="42">
        <v>8.4575618399999986</v>
      </c>
      <c r="N1469">
        <v>4</v>
      </c>
      <c r="O1469" s="43">
        <v>189</v>
      </c>
      <c r="P1469" s="42">
        <v>92</v>
      </c>
      <c r="Q1469" s="42">
        <v>13</v>
      </c>
      <c r="R1469" s="42">
        <v>18</v>
      </c>
    </row>
    <row r="1470" spans="1:18" x14ac:dyDescent="0.3">
      <c r="A1470" t="s">
        <v>3923</v>
      </c>
      <c r="B1470" s="17">
        <v>45079</v>
      </c>
      <c r="C1470" t="s">
        <v>543</v>
      </c>
      <c r="D1470" t="s">
        <v>3928</v>
      </c>
      <c r="E1470" t="s">
        <v>3929</v>
      </c>
      <c r="F1470" t="s">
        <v>3920</v>
      </c>
      <c r="G1470" t="s">
        <v>3921</v>
      </c>
      <c r="H1470" t="s">
        <v>3876</v>
      </c>
      <c r="I1470">
        <v>786.09999999999991</v>
      </c>
      <c r="J1470" s="41">
        <v>1.2E-2</v>
      </c>
      <c r="K1470" s="42">
        <v>9.4331999999999994</v>
      </c>
      <c r="L1470" s="43">
        <v>1.3454999999999999</v>
      </c>
      <c r="M1470" s="42">
        <v>12.692370599999999</v>
      </c>
      <c r="N1470">
        <v>6</v>
      </c>
      <c r="O1470" s="43">
        <v>226.79999999999998</v>
      </c>
      <c r="P1470" s="42">
        <v>113</v>
      </c>
      <c r="Q1470" s="42">
        <v>8</v>
      </c>
      <c r="R1470" s="42">
        <v>12</v>
      </c>
    </row>
    <row r="1471" spans="1:18" x14ac:dyDescent="0.3">
      <c r="A1471" t="s">
        <v>3923</v>
      </c>
      <c r="B1471" s="17">
        <v>45080</v>
      </c>
      <c r="C1471" t="s">
        <v>543</v>
      </c>
      <c r="D1471" t="s">
        <v>3928</v>
      </c>
      <c r="E1471" t="s">
        <v>3929</v>
      </c>
      <c r="F1471" t="s">
        <v>3920</v>
      </c>
      <c r="G1471" t="s">
        <v>3921</v>
      </c>
      <c r="H1471" t="s">
        <v>3876</v>
      </c>
      <c r="I1471">
        <v>1343.3</v>
      </c>
      <c r="J1471" s="41">
        <v>1.1899999999999999E-2</v>
      </c>
      <c r="K1471" s="42">
        <v>15.985269999999998</v>
      </c>
      <c r="L1471" s="43">
        <v>1.8744999999999998</v>
      </c>
      <c r="M1471" s="42">
        <v>29.964388614999994</v>
      </c>
      <c r="N1471">
        <v>9</v>
      </c>
      <c r="O1471" s="43">
        <v>233.51999999999998</v>
      </c>
      <c r="P1471" s="42">
        <v>92</v>
      </c>
      <c r="Q1471" s="42">
        <v>17</v>
      </c>
      <c r="R1471" s="42">
        <v>9</v>
      </c>
    </row>
    <row r="1472" spans="1:18" x14ac:dyDescent="0.3">
      <c r="A1472" t="s">
        <v>3923</v>
      </c>
      <c r="B1472" s="17">
        <v>45081</v>
      </c>
      <c r="C1472" t="s">
        <v>543</v>
      </c>
      <c r="D1472" t="s">
        <v>3928</v>
      </c>
      <c r="E1472" t="s">
        <v>3929</v>
      </c>
      <c r="F1472" t="s">
        <v>3920</v>
      </c>
      <c r="G1472" t="s">
        <v>3921</v>
      </c>
      <c r="H1472" t="s">
        <v>3876</v>
      </c>
      <c r="I1472">
        <v>1056.3</v>
      </c>
      <c r="J1472" s="41">
        <v>1.32E-2</v>
      </c>
      <c r="K1472" s="42">
        <v>13.943159999999999</v>
      </c>
      <c r="L1472" s="43">
        <v>2.2654999999999998</v>
      </c>
      <c r="M1472" s="42">
        <v>31.588228979999997</v>
      </c>
      <c r="N1472">
        <v>7</v>
      </c>
      <c r="O1472" s="43">
        <v>197.4</v>
      </c>
      <c r="P1472" s="42">
        <v>105</v>
      </c>
      <c r="Q1472" s="42">
        <v>15</v>
      </c>
      <c r="R1472" s="42">
        <v>9</v>
      </c>
    </row>
    <row r="1473" spans="1:18" x14ac:dyDescent="0.3">
      <c r="A1473" t="s">
        <v>3923</v>
      </c>
      <c r="B1473" s="17">
        <v>45082</v>
      </c>
      <c r="C1473" t="s">
        <v>543</v>
      </c>
      <c r="D1473" t="s">
        <v>3928</v>
      </c>
      <c r="E1473" t="s">
        <v>3929</v>
      </c>
      <c r="F1473" t="s">
        <v>3920</v>
      </c>
      <c r="G1473" t="s">
        <v>3921</v>
      </c>
      <c r="H1473" t="s">
        <v>3876</v>
      </c>
      <c r="I1473">
        <v>1201.8999999999999</v>
      </c>
      <c r="J1473" s="41">
        <v>1.3899999999999999E-2</v>
      </c>
      <c r="K1473" s="42">
        <v>16.706409999999998</v>
      </c>
      <c r="L1473" s="43">
        <v>0.69</v>
      </c>
      <c r="M1473" s="42">
        <v>11.527422899999998</v>
      </c>
      <c r="N1473">
        <v>2</v>
      </c>
      <c r="O1473" s="43">
        <v>252</v>
      </c>
      <c r="P1473" s="42">
        <v>103</v>
      </c>
      <c r="Q1473" s="42">
        <v>9</v>
      </c>
      <c r="R1473" s="42">
        <v>19.5</v>
      </c>
    </row>
    <row r="1474" spans="1:18" x14ac:dyDescent="0.3">
      <c r="A1474" t="s">
        <v>3923</v>
      </c>
      <c r="B1474" s="17">
        <v>45083</v>
      </c>
      <c r="C1474" t="s">
        <v>543</v>
      </c>
      <c r="D1474" t="s">
        <v>3928</v>
      </c>
      <c r="E1474" t="s">
        <v>3929</v>
      </c>
      <c r="F1474" t="s">
        <v>3920</v>
      </c>
      <c r="G1474" t="s">
        <v>3921</v>
      </c>
      <c r="H1474" t="s">
        <v>3876</v>
      </c>
      <c r="I1474">
        <v>755.3</v>
      </c>
      <c r="J1474" s="41">
        <v>1.0100000000000001E-2</v>
      </c>
      <c r="K1474" s="42">
        <v>7.6285300000000005</v>
      </c>
      <c r="L1474" s="43">
        <v>0.82800000000000007</v>
      </c>
      <c r="M1474" s="42">
        <v>6.3164228400000013</v>
      </c>
      <c r="N1474">
        <v>6</v>
      </c>
      <c r="O1474" s="43">
        <v>148.67999999999998</v>
      </c>
      <c r="P1474" s="42">
        <v>97</v>
      </c>
      <c r="Q1474" s="42">
        <v>18</v>
      </c>
      <c r="R1474" s="42">
        <v>4.5</v>
      </c>
    </row>
    <row r="1475" spans="1:18" x14ac:dyDescent="0.3">
      <c r="A1475" t="s">
        <v>3923</v>
      </c>
      <c r="B1475" s="17">
        <v>45084</v>
      </c>
      <c r="C1475" t="s">
        <v>543</v>
      </c>
      <c r="D1475" t="s">
        <v>3928</v>
      </c>
      <c r="E1475" t="s">
        <v>3929</v>
      </c>
      <c r="F1475" t="s">
        <v>3920</v>
      </c>
      <c r="G1475" t="s">
        <v>3921</v>
      </c>
      <c r="H1475" t="s">
        <v>3876</v>
      </c>
      <c r="I1475">
        <v>1138.8999999999999</v>
      </c>
      <c r="J1475" s="41">
        <v>1.0500000000000001E-2</v>
      </c>
      <c r="K1475" s="42">
        <v>11.958449999999999</v>
      </c>
      <c r="L1475" s="43">
        <v>1.1154999999999999</v>
      </c>
      <c r="M1475" s="42">
        <v>13.339650974999998</v>
      </c>
      <c r="N1475">
        <v>8</v>
      </c>
      <c r="O1475" s="43">
        <v>223.43999999999997</v>
      </c>
      <c r="P1475" s="42">
        <v>75</v>
      </c>
      <c r="Q1475" s="42">
        <v>14</v>
      </c>
      <c r="R1475" s="42">
        <v>0</v>
      </c>
    </row>
    <row r="1476" spans="1:18" x14ac:dyDescent="0.3">
      <c r="A1476" t="s">
        <v>3923</v>
      </c>
      <c r="B1476" s="17">
        <v>45085</v>
      </c>
      <c r="C1476" t="s">
        <v>543</v>
      </c>
      <c r="D1476" t="s">
        <v>3928</v>
      </c>
      <c r="E1476" t="s">
        <v>3929</v>
      </c>
      <c r="F1476" t="s">
        <v>3920</v>
      </c>
      <c r="G1476" t="s">
        <v>3921</v>
      </c>
      <c r="H1476" t="s">
        <v>3876</v>
      </c>
      <c r="I1476">
        <v>1143.8</v>
      </c>
      <c r="J1476" s="41">
        <v>1.61E-2</v>
      </c>
      <c r="K1476" s="42">
        <v>18.415179999999999</v>
      </c>
      <c r="L1476" s="43">
        <v>1.4834999999999998</v>
      </c>
      <c r="M1476" s="42">
        <v>27.318919529999995</v>
      </c>
      <c r="N1476">
        <v>8</v>
      </c>
      <c r="O1476" s="43">
        <v>198.23999999999998</v>
      </c>
      <c r="P1476" s="42">
        <v>104</v>
      </c>
      <c r="Q1476" s="42">
        <v>18</v>
      </c>
      <c r="R1476" s="42">
        <v>7.5</v>
      </c>
    </row>
    <row r="1477" spans="1:18" x14ac:dyDescent="0.3">
      <c r="A1477" t="s">
        <v>3923</v>
      </c>
      <c r="B1477" s="17">
        <v>45086</v>
      </c>
      <c r="C1477" t="s">
        <v>543</v>
      </c>
      <c r="D1477" t="s">
        <v>3928</v>
      </c>
      <c r="E1477" t="s">
        <v>3929</v>
      </c>
      <c r="F1477" t="s">
        <v>3920</v>
      </c>
      <c r="G1477" t="s">
        <v>3921</v>
      </c>
      <c r="H1477" t="s">
        <v>3876</v>
      </c>
      <c r="I1477">
        <v>1022.6999999999999</v>
      </c>
      <c r="J1477" s="41">
        <v>1.5600000000000001E-2</v>
      </c>
      <c r="K1477" s="42">
        <v>15.95412</v>
      </c>
      <c r="L1477" s="43">
        <v>2.2424999999999997</v>
      </c>
      <c r="M1477" s="42">
        <v>35.777114099999991</v>
      </c>
      <c r="N1477">
        <v>2</v>
      </c>
      <c r="O1477" s="43">
        <v>69.719999999999985</v>
      </c>
      <c r="P1477" s="42">
        <v>62</v>
      </c>
      <c r="Q1477" s="42">
        <v>10</v>
      </c>
      <c r="R1477" s="42">
        <v>16.5</v>
      </c>
    </row>
    <row r="1478" spans="1:18" x14ac:dyDescent="0.3">
      <c r="A1478" t="s">
        <v>3923</v>
      </c>
      <c r="B1478" s="17">
        <v>45087</v>
      </c>
      <c r="C1478" t="s">
        <v>543</v>
      </c>
      <c r="D1478" t="s">
        <v>3928</v>
      </c>
      <c r="E1478" t="s">
        <v>3929</v>
      </c>
      <c r="F1478" t="s">
        <v>3920</v>
      </c>
      <c r="G1478" t="s">
        <v>3921</v>
      </c>
      <c r="H1478" t="s">
        <v>3876</v>
      </c>
      <c r="I1478">
        <v>1103.1999999999998</v>
      </c>
      <c r="J1478" s="41">
        <v>1.3699999999999999E-2</v>
      </c>
      <c r="K1478" s="42">
        <v>15.113839999999996</v>
      </c>
      <c r="L1478" s="43">
        <v>1.4604999999999999</v>
      </c>
      <c r="M1478" s="42">
        <v>22.073763319999994</v>
      </c>
      <c r="N1478">
        <v>9</v>
      </c>
      <c r="O1478" s="43">
        <v>214.2</v>
      </c>
      <c r="P1478" s="42">
        <v>77</v>
      </c>
      <c r="Q1478" s="42">
        <v>16</v>
      </c>
      <c r="R1478" s="42">
        <v>12</v>
      </c>
    </row>
    <row r="1479" spans="1:18" x14ac:dyDescent="0.3">
      <c r="A1479" t="s">
        <v>3923</v>
      </c>
      <c r="B1479" s="17">
        <v>45088</v>
      </c>
      <c r="C1479" t="s">
        <v>543</v>
      </c>
      <c r="D1479" t="s">
        <v>3928</v>
      </c>
      <c r="E1479" t="s">
        <v>3929</v>
      </c>
      <c r="F1479" t="s">
        <v>3920</v>
      </c>
      <c r="G1479" t="s">
        <v>3921</v>
      </c>
      <c r="H1479" t="s">
        <v>3876</v>
      </c>
      <c r="I1479">
        <v>767.19999999999993</v>
      </c>
      <c r="J1479" s="41">
        <v>1.24E-2</v>
      </c>
      <c r="K1479" s="42">
        <v>9.5132799999999982</v>
      </c>
      <c r="L1479" s="43">
        <v>1.4719999999999998</v>
      </c>
      <c r="M1479" s="42">
        <v>14.003548159999996</v>
      </c>
      <c r="N1479">
        <v>8</v>
      </c>
      <c r="O1479" s="43">
        <v>241.07999999999996</v>
      </c>
      <c r="P1479" s="42">
        <v>82</v>
      </c>
      <c r="Q1479" s="42">
        <v>16</v>
      </c>
      <c r="R1479" s="42">
        <v>12</v>
      </c>
    </row>
    <row r="1480" spans="1:18" x14ac:dyDescent="0.3">
      <c r="A1480" t="s">
        <v>3923</v>
      </c>
      <c r="B1480" s="17">
        <v>45089</v>
      </c>
      <c r="C1480" t="s">
        <v>543</v>
      </c>
      <c r="D1480" t="s">
        <v>3928</v>
      </c>
      <c r="E1480" t="s">
        <v>3929</v>
      </c>
      <c r="F1480" t="s">
        <v>3920</v>
      </c>
      <c r="G1480" t="s">
        <v>3921</v>
      </c>
      <c r="H1480" t="s">
        <v>3876</v>
      </c>
      <c r="I1480">
        <v>800.8</v>
      </c>
      <c r="J1480" s="41">
        <v>1.24E-2</v>
      </c>
      <c r="K1480" s="42">
        <v>9.9299199999999992</v>
      </c>
      <c r="L1480" s="43">
        <v>0.90849999999999986</v>
      </c>
      <c r="M1480" s="42">
        <v>9.0213323199999973</v>
      </c>
      <c r="N1480">
        <v>9</v>
      </c>
      <c r="O1480" s="43">
        <v>267.95999999999998</v>
      </c>
      <c r="P1480" s="42">
        <v>67</v>
      </c>
      <c r="Q1480" s="42">
        <v>4</v>
      </c>
      <c r="R1480" s="42">
        <v>4.5</v>
      </c>
    </row>
    <row r="1481" spans="1:18" x14ac:dyDescent="0.3">
      <c r="A1481" t="s">
        <v>3923</v>
      </c>
      <c r="B1481" s="17">
        <v>45090</v>
      </c>
      <c r="C1481" t="s">
        <v>543</v>
      </c>
      <c r="D1481" t="s">
        <v>3928</v>
      </c>
      <c r="E1481" t="s">
        <v>3929</v>
      </c>
      <c r="F1481" t="s">
        <v>3920</v>
      </c>
      <c r="G1481" t="s">
        <v>3921</v>
      </c>
      <c r="H1481" t="s">
        <v>3876</v>
      </c>
      <c r="I1481">
        <v>742</v>
      </c>
      <c r="J1481" s="41">
        <v>1.7100000000000001E-2</v>
      </c>
      <c r="K1481" s="42">
        <v>12.6882</v>
      </c>
      <c r="L1481" s="43">
        <v>1.0925</v>
      </c>
      <c r="M1481" s="42">
        <v>13.8618585</v>
      </c>
      <c r="N1481">
        <v>4</v>
      </c>
      <c r="O1481" s="43">
        <v>456.95999999999992</v>
      </c>
      <c r="P1481" s="42">
        <v>100</v>
      </c>
      <c r="Q1481" s="42">
        <v>7</v>
      </c>
      <c r="R1481" s="42">
        <v>13.5</v>
      </c>
    </row>
    <row r="1482" spans="1:18" x14ac:dyDescent="0.3">
      <c r="A1482" t="s">
        <v>3923</v>
      </c>
      <c r="B1482" s="17">
        <v>45091</v>
      </c>
      <c r="C1482" t="s">
        <v>543</v>
      </c>
      <c r="D1482" t="s">
        <v>3928</v>
      </c>
      <c r="E1482" t="s">
        <v>3929</v>
      </c>
      <c r="F1482" t="s">
        <v>3920</v>
      </c>
      <c r="G1482" t="s">
        <v>3921</v>
      </c>
      <c r="H1482" t="s">
        <v>3876</v>
      </c>
      <c r="I1482">
        <v>1292.8999999999999</v>
      </c>
      <c r="J1482" s="41">
        <v>1.61E-2</v>
      </c>
      <c r="K1482" s="42">
        <v>20.815689999999996</v>
      </c>
      <c r="L1482" s="43">
        <v>0.40249999999999997</v>
      </c>
      <c r="M1482" s="42">
        <v>8.3783152249999979</v>
      </c>
      <c r="N1482">
        <v>5</v>
      </c>
      <c r="O1482" s="43">
        <v>306.59999999999997</v>
      </c>
      <c r="P1482" s="42">
        <v>90</v>
      </c>
      <c r="Q1482" s="42">
        <v>13</v>
      </c>
      <c r="R1482" s="42">
        <v>9</v>
      </c>
    </row>
    <row r="1483" spans="1:18" x14ac:dyDescent="0.3">
      <c r="A1483" t="s">
        <v>3923</v>
      </c>
      <c r="B1483" s="17">
        <v>45092</v>
      </c>
      <c r="C1483" t="s">
        <v>543</v>
      </c>
      <c r="D1483" t="s">
        <v>3928</v>
      </c>
      <c r="E1483" t="s">
        <v>3929</v>
      </c>
      <c r="F1483" t="s">
        <v>3920</v>
      </c>
      <c r="G1483" t="s">
        <v>3921</v>
      </c>
      <c r="H1483" t="s">
        <v>3876</v>
      </c>
      <c r="I1483">
        <v>935.9</v>
      </c>
      <c r="J1483" s="41">
        <v>1.3000000000000001E-2</v>
      </c>
      <c r="K1483" s="42">
        <v>12.166700000000001</v>
      </c>
      <c r="L1483" s="43">
        <v>1.4144999999999999</v>
      </c>
      <c r="M1483" s="42">
        <v>17.20979715</v>
      </c>
      <c r="N1483">
        <v>3</v>
      </c>
      <c r="O1483" s="43">
        <v>295.67999999999995</v>
      </c>
      <c r="P1483" s="42">
        <v>86</v>
      </c>
      <c r="Q1483" s="42">
        <v>23</v>
      </c>
      <c r="R1483" s="42">
        <v>9</v>
      </c>
    </row>
    <row r="1484" spans="1:18" x14ac:dyDescent="0.3">
      <c r="A1484" t="s">
        <v>3923</v>
      </c>
      <c r="B1484" s="17">
        <v>45093</v>
      </c>
      <c r="C1484" t="s">
        <v>543</v>
      </c>
      <c r="D1484" t="s">
        <v>3928</v>
      </c>
      <c r="E1484" t="s">
        <v>3929</v>
      </c>
      <c r="F1484" t="s">
        <v>3920</v>
      </c>
      <c r="G1484" t="s">
        <v>3921</v>
      </c>
      <c r="H1484" t="s">
        <v>3876</v>
      </c>
      <c r="I1484">
        <v>1194.8999999999999</v>
      </c>
      <c r="J1484" s="41">
        <v>1.38E-2</v>
      </c>
      <c r="K1484" s="42">
        <v>16.489619999999999</v>
      </c>
      <c r="L1484" s="43">
        <v>0.79349999999999987</v>
      </c>
      <c r="M1484" s="42">
        <v>13.084513469999997</v>
      </c>
      <c r="N1484">
        <v>9</v>
      </c>
      <c r="O1484" s="43">
        <v>142.79999999999998</v>
      </c>
      <c r="P1484" s="42">
        <v>113</v>
      </c>
      <c r="Q1484" s="42">
        <v>13</v>
      </c>
      <c r="R1484" s="42">
        <v>10.5</v>
      </c>
    </row>
    <row r="1485" spans="1:18" x14ac:dyDescent="0.3">
      <c r="A1485" t="s">
        <v>3923</v>
      </c>
      <c r="B1485" s="17">
        <v>45094</v>
      </c>
      <c r="C1485" t="s">
        <v>543</v>
      </c>
      <c r="D1485" t="s">
        <v>3928</v>
      </c>
      <c r="E1485" t="s">
        <v>3929</v>
      </c>
      <c r="F1485" t="s">
        <v>3920</v>
      </c>
      <c r="G1485" t="s">
        <v>3921</v>
      </c>
      <c r="H1485" t="s">
        <v>3876</v>
      </c>
      <c r="I1485">
        <v>1043</v>
      </c>
      <c r="J1485" s="41">
        <v>1.66E-2</v>
      </c>
      <c r="K1485" s="42">
        <v>17.313800000000001</v>
      </c>
      <c r="L1485" s="43">
        <v>1.3915</v>
      </c>
      <c r="M1485" s="42">
        <v>24.0921527</v>
      </c>
      <c r="N1485">
        <v>2</v>
      </c>
      <c r="O1485" s="43">
        <v>266.27999999999997</v>
      </c>
      <c r="P1485" s="42">
        <v>81</v>
      </c>
      <c r="Q1485" s="42">
        <v>15</v>
      </c>
      <c r="R1485" s="42">
        <v>15</v>
      </c>
    </row>
    <row r="1486" spans="1:18" x14ac:dyDescent="0.3">
      <c r="A1486" t="s">
        <v>3923</v>
      </c>
      <c r="B1486" s="17">
        <v>45095</v>
      </c>
      <c r="C1486" t="s">
        <v>543</v>
      </c>
      <c r="D1486" t="s">
        <v>3928</v>
      </c>
      <c r="E1486" t="s">
        <v>3929</v>
      </c>
      <c r="F1486" t="s">
        <v>3920</v>
      </c>
      <c r="G1486" t="s">
        <v>3921</v>
      </c>
      <c r="H1486" t="s">
        <v>3876</v>
      </c>
      <c r="I1486">
        <v>1324.3999999999999</v>
      </c>
      <c r="J1486" s="41">
        <v>9.6000000000000009E-3</v>
      </c>
      <c r="K1486" s="42">
        <v>12.71424</v>
      </c>
      <c r="L1486" s="43">
        <v>2.2769999999999997</v>
      </c>
      <c r="M1486" s="42">
        <v>28.950324479999995</v>
      </c>
      <c r="N1486">
        <v>6</v>
      </c>
      <c r="O1486" s="43">
        <v>288.12</v>
      </c>
      <c r="P1486" s="42">
        <v>96</v>
      </c>
      <c r="Q1486" s="42">
        <v>9</v>
      </c>
      <c r="R1486" s="42">
        <v>13.5</v>
      </c>
    </row>
    <row r="1487" spans="1:18" x14ac:dyDescent="0.3">
      <c r="A1487" t="s">
        <v>3923</v>
      </c>
      <c r="B1487" s="17">
        <v>45096</v>
      </c>
      <c r="C1487" t="s">
        <v>543</v>
      </c>
      <c r="D1487" t="s">
        <v>3928</v>
      </c>
      <c r="E1487" t="s">
        <v>3929</v>
      </c>
      <c r="F1487" t="s">
        <v>3920</v>
      </c>
      <c r="G1487" t="s">
        <v>3921</v>
      </c>
      <c r="H1487" t="s">
        <v>3876</v>
      </c>
      <c r="I1487">
        <v>1173.1999999999998</v>
      </c>
      <c r="J1487" s="41">
        <v>1.2500000000000001E-2</v>
      </c>
      <c r="K1487" s="42">
        <v>14.664999999999999</v>
      </c>
      <c r="L1487" s="43">
        <v>1.0004999999999999</v>
      </c>
      <c r="M1487" s="42">
        <v>14.672332499999998</v>
      </c>
      <c r="N1487">
        <v>3</v>
      </c>
      <c r="O1487" s="43">
        <v>163.79999999999998</v>
      </c>
      <c r="P1487" s="42">
        <v>79</v>
      </c>
      <c r="Q1487" s="42">
        <v>25</v>
      </c>
      <c r="R1487" s="42">
        <v>7.5</v>
      </c>
    </row>
    <row r="1488" spans="1:18" x14ac:dyDescent="0.3">
      <c r="A1488" t="s">
        <v>3923</v>
      </c>
      <c r="B1488" s="17">
        <v>45097</v>
      </c>
      <c r="C1488" t="s">
        <v>543</v>
      </c>
      <c r="D1488" t="s">
        <v>3928</v>
      </c>
      <c r="E1488" t="s">
        <v>3929</v>
      </c>
      <c r="F1488" t="s">
        <v>3920</v>
      </c>
      <c r="G1488" t="s">
        <v>3921</v>
      </c>
      <c r="H1488" t="s">
        <v>3876</v>
      </c>
      <c r="I1488">
        <v>784</v>
      </c>
      <c r="J1488" s="41">
        <v>9.8999999999999991E-3</v>
      </c>
      <c r="K1488" s="42">
        <v>7.7615999999999996</v>
      </c>
      <c r="L1488" s="43">
        <v>0.65549999999999986</v>
      </c>
      <c r="M1488" s="42">
        <v>5.0877287999999989</v>
      </c>
      <c r="N1488">
        <v>7</v>
      </c>
      <c r="O1488" s="43">
        <v>528.3599999999999</v>
      </c>
      <c r="P1488" s="42">
        <v>62</v>
      </c>
      <c r="Q1488" s="42">
        <v>17</v>
      </c>
      <c r="R1488" s="42">
        <v>0</v>
      </c>
    </row>
    <row r="1489" spans="1:18" x14ac:dyDescent="0.3">
      <c r="A1489" t="s">
        <v>3923</v>
      </c>
      <c r="B1489" s="17">
        <v>45098</v>
      </c>
      <c r="C1489" t="s">
        <v>543</v>
      </c>
      <c r="D1489" t="s">
        <v>3928</v>
      </c>
      <c r="E1489" t="s">
        <v>3929</v>
      </c>
      <c r="F1489" t="s">
        <v>3920</v>
      </c>
      <c r="G1489" t="s">
        <v>3921</v>
      </c>
      <c r="H1489" t="s">
        <v>3876</v>
      </c>
      <c r="I1489">
        <v>1212.3999999999999</v>
      </c>
      <c r="J1489" s="41">
        <v>1.7500000000000002E-2</v>
      </c>
      <c r="K1489" s="42">
        <v>21.216999999999999</v>
      </c>
      <c r="L1489" s="43">
        <v>1.7939999999999998</v>
      </c>
      <c r="M1489" s="42">
        <v>38.063297999999996</v>
      </c>
      <c r="N1489">
        <v>9</v>
      </c>
      <c r="O1489" s="43">
        <v>277.19999999999993</v>
      </c>
      <c r="P1489" s="42">
        <v>59</v>
      </c>
      <c r="Q1489" s="42">
        <v>17</v>
      </c>
      <c r="R1489" s="42">
        <v>7.5</v>
      </c>
    </row>
    <row r="1490" spans="1:18" x14ac:dyDescent="0.3">
      <c r="A1490" t="s">
        <v>3923</v>
      </c>
      <c r="B1490" s="17">
        <v>45099</v>
      </c>
      <c r="C1490" t="s">
        <v>543</v>
      </c>
      <c r="D1490" t="s">
        <v>3928</v>
      </c>
      <c r="E1490" t="s">
        <v>3929</v>
      </c>
      <c r="F1490" t="s">
        <v>3920</v>
      </c>
      <c r="G1490" t="s">
        <v>3921</v>
      </c>
      <c r="H1490" t="s">
        <v>3876</v>
      </c>
      <c r="I1490">
        <v>885.5</v>
      </c>
      <c r="J1490" s="41">
        <v>1.8000000000000002E-2</v>
      </c>
      <c r="K1490" s="42">
        <v>15.939000000000002</v>
      </c>
      <c r="L1490" s="43">
        <v>2.3344999999999998</v>
      </c>
      <c r="M1490" s="42">
        <v>37.209595499999999</v>
      </c>
      <c r="N1490">
        <v>4</v>
      </c>
      <c r="O1490" s="43">
        <v>236.87999999999997</v>
      </c>
      <c r="P1490" s="42">
        <v>86</v>
      </c>
      <c r="Q1490" s="42">
        <v>13</v>
      </c>
      <c r="R1490" s="42">
        <v>9</v>
      </c>
    </row>
    <row r="1491" spans="1:18" x14ac:dyDescent="0.3">
      <c r="A1491" t="s">
        <v>3923</v>
      </c>
      <c r="B1491" s="17">
        <v>45100</v>
      </c>
      <c r="C1491" t="s">
        <v>543</v>
      </c>
      <c r="D1491" t="s">
        <v>3928</v>
      </c>
      <c r="E1491" t="s">
        <v>3929</v>
      </c>
      <c r="F1491" t="s">
        <v>3920</v>
      </c>
      <c r="G1491" t="s">
        <v>3921</v>
      </c>
      <c r="H1491" t="s">
        <v>3876</v>
      </c>
      <c r="I1491">
        <v>1400</v>
      </c>
      <c r="J1491" s="41">
        <v>1.6E-2</v>
      </c>
      <c r="K1491" s="42">
        <v>22.400000000000002</v>
      </c>
      <c r="L1491" s="43">
        <v>1.2994999999999999</v>
      </c>
      <c r="M1491" s="42">
        <v>29.108799999999999</v>
      </c>
      <c r="N1491">
        <v>6</v>
      </c>
      <c r="O1491" s="43">
        <v>155.4</v>
      </c>
      <c r="P1491" s="42">
        <v>86</v>
      </c>
      <c r="Q1491" s="42">
        <v>18</v>
      </c>
      <c r="R1491" s="42">
        <v>15</v>
      </c>
    </row>
    <row r="1492" spans="1:18" x14ac:dyDescent="0.3">
      <c r="A1492" t="s">
        <v>3923</v>
      </c>
      <c r="B1492" s="17">
        <v>45101</v>
      </c>
      <c r="C1492" t="s">
        <v>543</v>
      </c>
      <c r="D1492" t="s">
        <v>3928</v>
      </c>
      <c r="E1492" t="s">
        <v>3929</v>
      </c>
      <c r="F1492" t="s">
        <v>3920</v>
      </c>
      <c r="G1492" t="s">
        <v>3921</v>
      </c>
      <c r="H1492" t="s">
        <v>3876</v>
      </c>
      <c r="I1492">
        <v>816.19999999999993</v>
      </c>
      <c r="J1492" s="41">
        <v>9.5000000000000015E-3</v>
      </c>
      <c r="K1492" s="42">
        <v>7.7539000000000007</v>
      </c>
      <c r="L1492" s="43">
        <v>1.3224999999999998</v>
      </c>
      <c r="M1492" s="42">
        <v>10.254532749999999</v>
      </c>
      <c r="N1492">
        <v>7</v>
      </c>
      <c r="O1492" s="43">
        <v>533.4</v>
      </c>
      <c r="P1492" s="42">
        <v>73</v>
      </c>
      <c r="Q1492" s="42">
        <v>20</v>
      </c>
      <c r="R1492" s="42">
        <v>3</v>
      </c>
    </row>
    <row r="1493" spans="1:18" x14ac:dyDescent="0.3">
      <c r="A1493" t="s">
        <v>3923</v>
      </c>
      <c r="B1493" s="17">
        <v>45102</v>
      </c>
      <c r="C1493" t="s">
        <v>543</v>
      </c>
      <c r="D1493" t="s">
        <v>3928</v>
      </c>
      <c r="E1493" t="s">
        <v>3929</v>
      </c>
      <c r="F1493" t="s">
        <v>3920</v>
      </c>
      <c r="G1493" t="s">
        <v>3921</v>
      </c>
      <c r="H1493" t="s">
        <v>3876</v>
      </c>
      <c r="I1493">
        <v>829.5</v>
      </c>
      <c r="J1493" s="41">
        <v>1.3599999999999999E-2</v>
      </c>
      <c r="K1493" s="42">
        <v>11.2812</v>
      </c>
      <c r="L1493" s="43">
        <v>0.81649999999999989</v>
      </c>
      <c r="M1493" s="42">
        <v>9.2110997999999995</v>
      </c>
      <c r="N1493">
        <v>3</v>
      </c>
      <c r="O1493" s="43">
        <v>519.11999999999989</v>
      </c>
      <c r="P1493" s="42">
        <v>90</v>
      </c>
      <c r="Q1493" s="42">
        <v>11</v>
      </c>
      <c r="R1493" s="42">
        <v>12</v>
      </c>
    </row>
    <row r="1494" spans="1:18" x14ac:dyDescent="0.3">
      <c r="A1494" t="s">
        <v>3923</v>
      </c>
      <c r="B1494" s="17">
        <v>45103</v>
      </c>
      <c r="C1494" t="s">
        <v>543</v>
      </c>
      <c r="D1494" t="s">
        <v>3928</v>
      </c>
      <c r="E1494" t="s">
        <v>3929</v>
      </c>
      <c r="F1494" t="s">
        <v>3920</v>
      </c>
      <c r="G1494" t="s">
        <v>3921</v>
      </c>
      <c r="H1494" t="s">
        <v>3876</v>
      </c>
      <c r="I1494">
        <v>1382.5</v>
      </c>
      <c r="J1494" s="41">
        <v>1.0000000000000002E-2</v>
      </c>
      <c r="K1494" s="42">
        <v>13.825000000000003</v>
      </c>
      <c r="L1494" s="43">
        <v>0.71299999999999997</v>
      </c>
      <c r="M1494" s="42">
        <v>9.8572250000000015</v>
      </c>
      <c r="N1494">
        <v>5</v>
      </c>
      <c r="O1494" s="43">
        <v>117.6</v>
      </c>
      <c r="P1494" s="42">
        <v>66</v>
      </c>
      <c r="Q1494" s="42">
        <v>12</v>
      </c>
      <c r="R1494" s="42">
        <v>13.5</v>
      </c>
    </row>
    <row r="1495" spans="1:18" x14ac:dyDescent="0.3">
      <c r="A1495" t="s">
        <v>3923</v>
      </c>
      <c r="B1495" s="17">
        <v>45104</v>
      </c>
      <c r="C1495" t="s">
        <v>543</v>
      </c>
      <c r="D1495" t="s">
        <v>3928</v>
      </c>
      <c r="E1495" t="s">
        <v>3929</v>
      </c>
      <c r="F1495" t="s">
        <v>3920</v>
      </c>
      <c r="G1495" t="s">
        <v>3921</v>
      </c>
      <c r="H1495" t="s">
        <v>3876</v>
      </c>
      <c r="I1495">
        <v>804.3</v>
      </c>
      <c r="J1495" s="41">
        <v>1.61E-2</v>
      </c>
      <c r="K1495" s="42">
        <v>12.949229999999998</v>
      </c>
      <c r="L1495" s="43">
        <v>1.0465</v>
      </c>
      <c r="M1495" s="42">
        <v>13.551369194999998</v>
      </c>
      <c r="N1495">
        <v>6</v>
      </c>
      <c r="O1495" s="43">
        <v>262.08</v>
      </c>
      <c r="P1495" s="42">
        <v>70</v>
      </c>
      <c r="Q1495" s="42">
        <v>24</v>
      </c>
      <c r="R1495" s="42">
        <v>9</v>
      </c>
    </row>
    <row r="1496" spans="1:18" x14ac:dyDescent="0.3">
      <c r="A1496" t="s">
        <v>3923</v>
      </c>
      <c r="B1496" s="17">
        <v>45105</v>
      </c>
      <c r="C1496" t="s">
        <v>543</v>
      </c>
      <c r="D1496" t="s">
        <v>3928</v>
      </c>
      <c r="E1496" t="s">
        <v>3929</v>
      </c>
      <c r="F1496" t="s">
        <v>3920</v>
      </c>
      <c r="G1496" t="s">
        <v>3921</v>
      </c>
      <c r="H1496" t="s">
        <v>3876</v>
      </c>
      <c r="I1496">
        <v>1323</v>
      </c>
      <c r="J1496" s="41">
        <v>1.4E-2</v>
      </c>
      <c r="K1496" s="42">
        <v>18.522000000000002</v>
      </c>
      <c r="L1496" s="43">
        <v>2.0124999999999997</v>
      </c>
      <c r="M1496" s="42">
        <v>37.275525000000002</v>
      </c>
      <c r="N1496">
        <v>4</v>
      </c>
      <c r="O1496" s="43">
        <v>349.44</v>
      </c>
      <c r="P1496" s="42">
        <v>105</v>
      </c>
      <c r="Q1496" s="42">
        <v>10</v>
      </c>
      <c r="R1496" s="42">
        <v>7.5</v>
      </c>
    </row>
    <row r="1497" spans="1:18" x14ac:dyDescent="0.3">
      <c r="A1497" t="s">
        <v>3923</v>
      </c>
      <c r="B1497" s="17">
        <v>45106</v>
      </c>
      <c r="C1497" t="s">
        <v>543</v>
      </c>
      <c r="D1497" t="s">
        <v>3928</v>
      </c>
      <c r="E1497" t="s">
        <v>3929</v>
      </c>
      <c r="F1497" t="s">
        <v>3920</v>
      </c>
      <c r="G1497" t="s">
        <v>3921</v>
      </c>
      <c r="H1497" t="s">
        <v>3876</v>
      </c>
      <c r="I1497">
        <v>780.5</v>
      </c>
      <c r="J1497" s="41">
        <v>1.4600000000000002E-2</v>
      </c>
      <c r="K1497" s="42">
        <v>11.395300000000001</v>
      </c>
      <c r="L1497" s="43">
        <v>0.94299999999999995</v>
      </c>
      <c r="M1497" s="42">
        <v>10.745767900000001</v>
      </c>
      <c r="N1497">
        <v>4</v>
      </c>
      <c r="O1497" s="43">
        <v>197.4</v>
      </c>
      <c r="P1497" s="42">
        <v>99</v>
      </c>
      <c r="Q1497" s="42">
        <v>24</v>
      </c>
      <c r="R1497" s="42">
        <v>6</v>
      </c>
    </row>
    <row r="1498" spans="1:18" x14ac:dyDescent="0.3">
      <c r="A1498" t="s">
        <v>3923</v>
      </c>
      <c r="B1498" s="17">
        <v>45107</v>
      </c>
      <c r="C1498" t="s">
        <v>543</v>
      </c>
      <c r="D1498" t="s">
        <v>3928</v>
      </c>
      <c r="E1498" t="s">
        <v>3929</v>
      </c>
      <c r="F1498" t="s">
        <v>3920</v>
      </c>
      <c r="G1498" t="s">
        <v>3921</v>
      </c>
      <c r="H1498" t="s">
        <v>3876</v>
      </c>
      <c r="I1498">
        <v>780.5</v>
      </c>
      <c r="J1498" s="41">
        <v>1.0199999999999999E-2</v>
      </c>
      <c r="K1498" s="42">
        <v>7.9610999999999992</v>
      </c>
      <c r="L1498" s="43">
        <v>1.3684999999999998</v>
      </c>
      <c r="M1498" s="42">
        <v>10.894765349999998</v>
      </c>
      <c r="N1498">
        <v>4</v>
      </c>
      <c r="O1498" s="43">
        <v>91.559999999999988</v>
      </c>
      <c r="P1498" s="42">
        <v>64</v>
      </c>
      <c r="Q1498" s="42">
        <v>10</v>
      </c>
      <c r="R1498" s="42">
        <v>16.5</v>
      </c>
    </row>
    <row r="1499" spans="1:18" x14ac:dyDescent="0.3">
      <c r="A1499" t="s">
        <v>3923</v>
      </c>
      <c r="B1499" s="17">
        <v>45108</v>
      </c>
      <c r="C1499" t="s">
        <v>543</v>
      </c>
      <c r="D1499" t="s">
        <v>3928</v>
      </c>
      <c r="E1499" t="s">
        <v>3929</v>
      </c>
      <c r="F1499" t="s">
        <v>3920</v>
      </c>
      <c r="G1499" t="s">
        <v>3921</v>
      </c>
      <c r="H1499" t="s">
        <v>3876</v>
      </c>
      <c r="I1499">
        <v>1115.8</v>
      </c>
      <c r="J1499" s="41">
        <v>1.26E-2</v>
      </c>
      <c r="K1499" s="42">
        <v>14.05908</v>
      </c>
      <c r="L1499" s="43">
        <v>1.8859999999999997</v>
      </c>
      <c r="M1499" s="42">
        <v>26.515424879999994</v>
      </c>
      <c r="N1499">
        <v>7</v>
      </c>
      <c r="O1499" s="43">
        <v>272.99999999999994</v>
      </c>
      <c r="P1499" s="42">
        <v>63</v>
      </c>
      <c r="Q1499" s="42">
        <v>7</v>
      </c>
      <c r="R1499" s="42">
        <v>4.5</v>
      </c>
    </row>
    <row r="1500" spans="1:18" x14ac:dyDescent="0.3">
      <c r="A1500" t="s">
        <v>3923</v>
      </c>
      <c r="B1500" s="17">
        <v>45109</v>
      </c>
      <c r="C1500" t="s">
        <v>543</v>
      </c>
      <c r="D1500" t="s">
        <v>3928</v>
      </c>
      <c r="E1500" t="s">
        <v>3929</v>
      </c>
      <c r="F1500" t="s">
        <v>3920</v>
      </c>
      <c r="G1500" t="s">
        <v>3921</v>
      </c>
      <c r="H1500" t="s">
        <v>3876</v>
      </c>
      <c r="I1500">
        <v>919.8</v>
      </c>
      <c r="J1500" s="41">
        <v>1.7800000000000003E-2</v>
      </c>
      <c r="K1500" s="42">
        <v>16.372440000000001</v>
      </c>
      <c r="L1500" s="43">
        <v>0.51749999999999996</v>
      </c>
      <c r="M1500" s="42">
        <v>8.4727376999999997</v>
      </c>
      <c r="N1500">
        <v>2</v>
      </c>
      <c r="O1500" s="43">
        <v>330.95999999999992</v>
      </c>
      <c r="P1500" s="42">
        <v>74</v>
      </c>
      <c r="Q1500" s="42">
        <v>21</v>
      </c>
      <c r="R1500" s="42">
        <v>7.5</v>
      </c>
    </row>
    <row r="1501" spans="1:18" x14ac:dyDescent="0.3">
      <c r="A1501" t="s">
        <v>3923</v>
      </c>
      <c r="B1501" s="17">
        <v>45110</v>
      </c>
      <c r="C1501" t="s">
        <v>543</v>
      </c>
      <c r="D1501" t="s">
        <v>3928</v>
      </c>
      <c r="E1501" t="s">
        <v>3929</v>
      </c>
      <c r="F1501" t="s">
        <v>3920</v>
      </c>
      <c r="G1501" t="s">
        <v>3921</v>
      </c>
      <c r="H1501" t="s">
        <v>3876</v>
      </c>
      <c r="I1501">
        <v>1208.8999999999999</v>
      </c>
      <c r="J1501" s="41">
        <v>1.3000000000000001E-2</v>
      </c>
      <c r="K1501" s="42">
        <v>15.7157</v>
      </c>
      <c r="L1501" s="43">
        <v>1.3340000000000001</v>
      </c>
      <c r="M1501" s="42">
        <v>20.964743800000001</v>
      </c>
      <c r="N1501">
        <v>6</v>
      </c>
      <c r="O1501" s="43">
        <v>194.04</v>
      </c>
      <c r="P1501" s="42">
        <v>105</v>
      </c>
      <c r="Q1501" s="42">
        <v>10</v>
      </c>
      <c r="R1501" s="42">
        <v>12</v>
      </c>
    </row>
    <row r="1502" spans="1:18" x14ac:dyDescent="0.3">
      <c r="A1502" t="s">
        <v>3923</v>
      </c>
      <c r="B1502" s="17">
        <v>45111</v>
      </c>
      <c r="C1502" t="s">
        <v>543</v>
      </c>
      <c r="D1502" t="s">
        <v>3928</v>
      </c>
      <c r="E1502" t="s">
        <v>3929</v>
      </c>
      <c r="F1502" t="s">
        <v>3920</v>
      </c>
      <c r="G1502" t="s">
        <v>3921</v>
      </c>
      <c r="H1502" t="s">
        <v>3876</v>
      </c>
      <c r="I1502">
        <v>1041.5999999999999</v>
      </c>
      <c r="J1502" s="41">
        <v>9.1999999999999998E-3</v>
      </c>
      <c r="K1502" s="42">
        <v>9.5827199999999984</v>
      </c>
      <c r="L1502" s="43">
        <v>2.4035000000000002</v>
      </c>
      <c r="M1502" s="42">
        <v>23.032067519999998</v>
      </c>
      <c r="N1502">
        <v>4</v>
      </c>
      <c r="O1502" s="43">
        <v>272.99999999999994</v>
      </c>
      <c r="P1502" s="42">
        <v>59</v>
      </c>
      <c r="Q1502" s="42">
        <v>23</v>
      </c>
      <c r="R1502" s="42">
        <v>12</v>
      </c>
    </row>
    <row r="1503" spans="1:18" x14ac:dyDescent="0.3">
      <c r="A1503" t="s">
        <v>3923</v>
      </c>
      <c r="B1503" s="17">
        <v>45112</v>
      </c>
      <c r="C1503" t="s">
        <v>543</v>
      </c>
      <c r="D1503" t="s">
        <v>3928</v>
      </c>
      <c r="E1503" t="s">
        <v>3929</v>
      </c>
      <c r="F1503" t="s">
        <v>3920</v>
      </c>
      <c r="G1503" t="s">
        <v>3921</v>
      </c>
      <c r="H1503" t="s">
        <v>3876</v>
      </c>
      <c r="I1503">
        <v>794.5</v>
      </c>
      <c r="J1503" s="41">
        <v>1.66E-2</v>
      </c>
      <c r="K1503" s="42">
        <v>13.188700000000001</v>
      </c>
      <c r="L1503" s="43">
        <v>1.196</v>
      </c>
      <c r="M1503" s="42">
        <v>15.773685200000001</v>
      </c>
      <c r="N1503">
        <v>3</v>
      </c>
      <c r="O1503" s="43">
        <v>138.59999999999997</v>
      </c>
      <c r="P1503" s="42">
        <v>87</v>
      </c>
      <c r="Q1503" s="42">
        <v>17</v>
      </c>
      <c r="R1503" s="42">
        <v>9</v>
      </c>
    </row>
    <row r="1504" spans="1:18" x14ac:dyDescent="0.3">
      <c r="A1504" t="s">
        <v>3923</v>
      </c>
      <c r="B1504" s="17">
        <v>45113</v>
      </c>
      <c r="C1504" t="s">
        <v>543</v>
      </c>
      <c r="D1504" t="s">
        <v>3928</v>
      </c>
      <c r="E1504" t="s">
        <v>3929</v>
      </c>
      <c r="F1504" t="s">
        <v>3920</v>
      </c>
      <c r="G1504" t="s">
        <v>3921</v>
      </c>
      <c r="H1504" t="s">
        <v>3876</v>
      </c>
      <c r="I1504">
        <v>802.19999999999993</v>
      </c>
      <c r="J1504" s="41">
        <v>9.7000000000000003E-3</v>
      </c>
      <c r="K1504" s="42">
        <v>7.7813399999999993</v>
      </c>
      <c r="L1504" s="43">
        <v>0.81649999999999989</v>
      </c>
      <c r="M1504" s="42">
        <v>6.3534641099999982</v>
      </c>
      <c r="N1504">
        <v>6</v>
      </c>
      <c r="O1504" s="43">
        <v>462.84</v>
      </c>
      <c r="P1504" s="42">
        <v>69</v>
      </c>
      <c r="Q1504" s="42">
        <v>13</v>
      </c>
      <c r="R1504" s="42">
        <v>18</v>
      </c>
    </row>
    <row r="1505" spans="1:18" x14ac:dyDescent="0.3">
      <c r="A1505" t="s">
        <v>3923</v>
      </c>
      <c r="B1505" s="17">
        <v>45114</v>
      </c>
      <c r="C1505" t="s">
        <v>543</v>
      </c>
      <c r="D1505" t="s">
        <v>3928</v>
      </c>
      <c r="E1505" t="s">
        <v>3929</v>
      </c>
      <c r="F1505" t="s">
        <v>3920</v>
      </c>
      <c r="G1505" t="s">
        <v>3921</v>
      </c>
      <c r="H1505" t="s">
        <v>3876</v>
      </c>
      <c r="I1505">
        <v>1218</v>
      </c>
      <c r="J1505" s="41">
        <v>9.8999999999999991E-3</v>
      </c>
      <c r="K1505" s="42">
        <v>12.058199999999999</v>
      </c>
      <c r="L1505" s="43">
        <v>1.8745000000000001</v>
      </c>
      <c r="M1505" s="42">
        <v>22.6030959</v>
      </c>
      <c r="N1505">
        <v>8</v>
      </c>
      <c r="O1505" s="43">
        <v>245.27999999999997</v>
      </c>
      <c r="P1505" s="42">
        <v>102</v>
      </c>
      <c r="Q1505" s="42">
        <v>14</v>
      </c>
      <c r="R1505" s="42">
        <v>1.5</v>
      </c>
    </row>
    <row r="1506" spans="1:18" x14ac:dyDescent="0.3">
      <c r="A1506" t="s">
        <v>3923</v>
      </c>
      <c r="B1506" s="17">
        <v>45115</v>
      </c>
      <c r="C1506" t="s">
        <v>543</v>
      </c>
      <c r="D1506" t="s">
        <v>3928</v>
      </c>
      <c r="E1506" t="s">
        <v>3929</v>
      </c>
      <c r="F1506" t="s">
        <v>3920</v>
      </c>
      <c r="G1506" t="s">
        <v>3921</v>
      </c>
      <c r="H1506" t="s">
        <v>3876</v>
      </c>
      <c r="I1506">
        <v>1164.8</v>
      </c>
      <c r="J1506" s="41">
        <v>1.3399999999999999E-2</v>
      </c>
      <c r="K1506" s="42">
        <v>15.608319999999997</v>
      </c>
      <c r="L1506" s="43">
        <v>0.52900000000000003</v>
      </c>
      <c r="M1506" s="42">
        <v>8.2568012799999995</v>
      </c>
      <c r="N1506">
        <v>2</v>
      </c>
      <c r="O1506" s="43">
        <v>171.35999999999999</v>
      </c>
      <c r="P1506" s="42">
        <v>69</v>
      </c>
      <c r="Q1506" s="42">
        <v>12</v>
      </c>
      <c r="R1506" s="42">
        <v>6</v>
      </c>
    </row>
    <row r="1507" spans="1:18" x14ac:dyDescent="0.3">
      <c r="A1507" t="s">
        <v>3923</v>
      </c>
      <c r="B1507" s="17">
        <v>45116</v>
      </c>
      <c r="C1507" t="s">
        <v>543</v>
      </c>
      <c r="D1507" t="s">
        <v>3928</v>
      </c>
      <c r="E1507" t="s">
        <v>3929</v>
      </c>
      <c r="F1507" t="s">
        <v>3920</v>
      </c>
      <c r="G1507" t="s">
        <v>3921</v>
      </c>
      <c r="H1507" t="s">
        <v>3876</v>
      </c>
      <c r="I1507">
        <v>942.9</v>
      </c>
      <c r="J1507" s="41">
        <v>1.6500000000000001E-2</v>
      </c>
      <c r="K1507" s="42">
        <v>15.55785</v>
      </c>
      <c r="L1507" s="43">
        <v>2.3459999999999996</v>
      </c>
      <c r="M1507" s="42">
        <v>36.498716099999996</v>
      </c>
      <c r="N1507">
        <v>6</v>
      </c>
      <c r="O1507" s="43">
        <v>284.76</v>
      </c>
      <c r="P1507" s="42">
        <v>66</v>
      </c>
      <c r="Q1507" s="42">
        <v>17</v>
      </c>
      <c r="R1507" s="42">
        <v>15</v>
      </c>
    </row>
    <row r="1508" spans="1:18" x14ac:dyDescent="0.3">
      <c r="A1508" t="s">
        <v>3923</v>
      </c>
      <c r="B1508" s="17">
        <v>45117</v>
      </c>
      <c r="C1508" t="s">
        <v>543</v>
      </c>
      <c r="D1508" t="s">
        <v>3928</v>
      </c>
      <c r="E1508" t="s">
        <v>3929</v>
      </c>
      <c r="F1508" t="s">
        <v>3920</v>
      </c>
      <c r="G1508" t="s">
        <v>3921</v>
      </c>
      <c r="H1508" t="s">
        <v>3876</v>
      </c>
      <c r="I1508">
        <v>748.3</v>
      </c>
      <c r="J1508" s="41">
        <v>1.2700000000000001E-2</v>
      </c>
      <c r="K1508" s="42">
        <v>9.5034100000000006</v>
      </c>
      <c r="L1508" s="43">
        <v>1.633</v>
      </c>
      <c r="M1508" s="42">
        <v>15.51906853</v>
      </c>
      <c r="N1508">
        <v>5</v>
      </c>
      <c r="O1508" s="43">
        <v>345.23999999999995</v>
      </c>
      <c r="P1508" s="42">
        <v>81</v>
      </c>
      <c r="Q1508" s="42">
        <v>21</v>
      </c>
      <c r="R1508" s="42">
        <v>12</v>
      </c>
    </row>
    <row r="1509" spans="1:18" x14ac:dyDescent="0.3">
      <c r="A1509" t="s">
        <v>3923</v>
      </c>
      <c r="B1509" s="17">
        <v>45118</v>
      </c>
      <c r="C1509" t="s">
        <v>543</v>
      </c>
      <c r="D1509" t="s">
        <v>3928</v>
      </c>
      <c r="E1509" t="s">
        <v>3929</v>
      </c>
      <c r="F1509" t="s">
        <v>3920</v>
      </c>
      <c r="G1509" t="s">
        <v>3921</v>
      </c>
      <c r="H1509" t="s">
        <v>3876</v>
      </c>
      <c r="I1509">
        <v>854</v>
      </c>
      <c r="J1509" s="41">
        <v>1.7399999999999999E-2</v>
      </c>
      <c r="K1509" s="42">
        <v>14.859599999999999</v>
      </c>
      <c r="L1509" s="43">
        <v>1.4834999999999998</v>
      </c>
      <c r="M1509" s="42">
        <v>22.044216599999995</v>
      </c>
      <c r="N1509">
        <v>3</v>
      </c>
      <c r="O1509" s="43">
        <v>182.27999999999997</v>
      </c>
      <c r="P1509" s="42">
        <v>87</v>
      </c>
      <c r="Q1509" s="42">
        <v>23</v>
      </c>
      <c r="R1509" s="42">
        <v>10.5</v>
      </c>
    </row>
    <row r="1510" spans="1:18" x14ac:dyDescent="0.3">
      <c r="A1510" t="s">
        <v>3923</v>
      </c>
      <c r="B1510" s="17">
        <v>45119</v>
      </c>
      <c r="C1510" t="s">
        <v>543</v>
      </c>
      <c r="D1510" t="s">
        <v>3928</v>
      </c>
      <c r="E1510" t="s">
        <v>3929</v>
      </c>
      <c r="F1510" t="s">
        <v>3920</v>
      </c>
      <c r="G1510" t="s">
        <v>3921</v>
      </c>
      <c r="H1510" t="s">
        <v>3876</v>
      </c>
      <c r="I1510">
        <v>1220.8</v>
      </c>
      <c r="J1510" s="41">
        <v>1.55E-2</v>
      </c>
      <c r="K1510" s="42">
        <v>18.9224</v>
      </c>
      <c r="L1510" s="43">
        <v>1.3569999999999998</v>
      </c>
      <c r="M1510" s="42">
        <v>25.677696799999996</v>
      </c>
      <c r="N1510">
        <v>4</v>
      </c>
      <c r="O1510" s="43">
        <v>269.64</v>
      </c>
      <c r="P1510" s="42">
        <v>88</v>
      </c>
      <c r="Q1510" s="42">
        <v>14</v>
      </c>
      <c r="R1510" s="42">
        <v>3</v>
      </c>
    </row>
    <row r="1511" spans="1:18" x14ac:dyDescent="0.3">
      <c r="A1511" t="s">
        <v>3923</v>
      </c>
      <c r="B1511" s="17">
        <v>45120</v>
      </c>
      <c r="C1511" t="s">
        <v>543</v>
      </c>
      <c r="D1511" t="s">
        <v>3928</v>
      </c>
      <c r="E1511" t="s">
        <v>3929</v>
      </c>
      <c r="F1511" t="s">
        <v>3920</v>
      </c>
      <c r="G1511" t="s">
        <v>3921</v>
      </c>
      <c r="H1511" t="s">
        <v>3876</v>
      </c>
      <c r="I1511">
        <v>801.5</v>
      </c>
      <c r="J1511" s="41">
        <v>1.7000000000000001E-2</v>
      </c>
      <c r="K1511" s="42">
        <v>13.625500000000001</v>
      </c>
      <c r="L1511" s="43">
        <v>1.8514999999999997</v>
      </c>
      <c r="M1511" s="42">
        <v>25.227613249999997</v>
      </c>
      <c r="N1511">
        <v>7</v>
      </c>
      <c r="O1511" s="43">
        <v>229.32</v>
      </c>
      <c r="P1511" s="42">
        <v>93</v>
      </c>
      <c r="Q1511" s="42">
        <v>20</v>
      </c>
      <c r="R1511" s="42">
        <v>15</v>
      </c>
    </row>
    <row r="1512" spans="1:18" x14ac:dyDescent="0.3">
      <c r="A1512" t="s">
        <v>3923</v>
      </c>
      <c r="B1512" s="17">
        <v>45121</v>
      </c>
      <c r="C1512" t="s">
        <v>543</v>
      </c>
      <c r="D1512" t="s">
        <v>3928</v>
      </c>
      <c r="E1512" t="s">
        <v>3929</v>
      </c>
      <c r="F1512" t="s">
        <v>3920</v>
      </c>
      <c r="G1512" t="s">
        <v>3921</v>
      </c>
      <c r="H1512" t="s">
        <v>3876</v>
      </c>
      <c r="I1512">
        <v>1176</v>
      </c>
      <c r="J1512" s="41">
        <v>1.3000000000000001E-2</v>
      </c>
      <c r="K1512" s="42">
        <v>15.288000000000002</v>
      </c>
      <c r="L1512" s="43">
        <v>2.2999999999999998</v>
      </c>
      <c r="M1512" s="42">
        <v>35.162400000000005</v>
      </c>
      <c r="N1512">
        <v>6</v>
      </c>
      <c r="O1512" s="43">
        <v>260.39999999999998</v>
      </c>
      <c r="P1512" s="42">
        <v>66</v>
      </c>
      <c r="Q1512" s="42">
        <v>8</v>
      </c>
      <c r="R1512" s="42">
        <v>18</v>
      </c>
    </row>
    <row r="1513" spans="1:18" x14ac:dyDescent="0.3">
      <c r="A1513" t="s">
        <v>3923</v>
      </c>
      <c r="B1513" s="17">
        <v>45122</v>
      </c>
      <c r="C1513" t="s">
        <v>543</v>
      </c>
      <c r="D1513" t="s">
        <v>3928</v>
      </c>
      <c r="E1513" t="s">
        <v>3929</v>
      </c>
      <c r="F1513" t="s">
        <v>3920</v>
      </c>
      <c r="G1513" t="s">
        <v>3921</v>
      </c>
      <c r="H1513" t="s">
        <v>3876</v>
      </c>
      <c r="I1513">
        <v>1110.8999999999999</v>
      </c>
      <c r="J1513" s="41">
        <v>1.4800000000000001E-2</v>
      </c>
      <c r="K1513" s="42">
        <v>16.441319999999997</v>
      </c>
      <c r="L1513" s="43">
        <v>1.1384999999999998</v>
      </c>
      <c r="M1513" s="42">
        <v>18.718442819999996</v>
      </c>
      <c r="N1513">
        <v>3</v>
      </c>
      <c r="O1513" s="43">
        <v>173.04</v>
      </c>
      <c r="P1513" s="42">
        <v>88</v>
      </c>
      <c r="Q1513" s="42">
        <v>13</v>
      </c>
      <c r="R1513" s="42">
        <v>15</v>
      </c>
    </row>
    <row r="1514" spans="1:18" x14ac:dyDescent="0.3">
      <c r="A1514" t="s">
        <v>3923</v>
      </c>
      <c r="B1514" s="17">
        <v>45123</v>
      </c>
      <c r="C1514" t="s">
        <v>543</v>
      </c>
      <c r="D1514" t="s">
        <v>3928</v>
      </c>
      <c r="E1514" t="s">
        <v>3929</v>
      </c>
      <c r="F1514" t="s">
        <v>3920</v>
      </c>
      <c r="G1514" t="s">
        <v>3921</v>
      </c>
      <c r="H1514" t="s">
        <v>3876</v>
      </c>
      <c r="I1514">
        <v>1211</v>
      </c>
      <c r="J1514" s="41">
        <v>1.2500000000000001E-2</v>
      </c>
      <c r="K1514" s="42">
        <v>15.137500000000001</v>
      </c>
      <c r="L1514" s="43">
        <v>1.3224999999999998</v>
      </c>
      <c r="M1514" s="42">
        <v>20.019343749999997</v>
      </c>
      <c r="N1514">
        <v>6</v>
      </c>
      <c r="O1514" s="43">
        <v>272.15999999999997</v>
      </c>
      <c r="P1514" s="42">
        <v>51</v>
      </c>
      <c r="Q1514" s="42">
        <v>17</v>
      </c>
      <c r="R1514" s="42">
        <v>18</v>
      </c>
    </row>
    <row r="1515" spans="1:18" x14ac:dyDescent="0.3">
      <c r="A1515" t="s">
        <v>3923</v>
      </c>
      <c r="B1515" s="17">
        <v>45124</v>
      </c>
      <c r="C1515" t="s">
        <v>543</v>
      </c>
      <c r="D1515" t="s">
        <v>3928</v>
      </c>
      <c r="E1515" t="s">
        <v>3929</v>
      </c>
      <c r="F1515" t="s">
        <v>3920</v>
      </c>
      <c r="G1515" t="s">
        <v>3921</v>
      </c>
      <c r="H1515" t="s">
        <v>3876</v>
      </c>
      <c r="I1515">
        <v>1144.5</v>
      </c>
      <c r="J1515" s="41">
        <v>1.6500000000000001E-2</v>
      </c>
      <c r="K1515" s="42">
        <v>18.884250000000002</v>
      </c>
      <c r="L1515" s="43">
        <v>0.88549999999999995</v>
      </c>
      <c r="M1515" s="42">
        <v>16.722003375</v>
      </c>
      <c r="N1515">
        <v>8</v>
      </c>
      <c r="O1515" s="43">
        <v>130.19999999999999</v>
      </c>
      <c r="P1515" s="42">
        <v>64</v>
      </c>
      <c r="Q1515" s="42">
        <v>10</v>
      </c>
      <c r="R1515" s="42">
        <v>4.5</v>
      </c>
    </row>
    <row r="1516" spans="1:18" x14ac:dyDescent="0.3">
      <c r="A1516" t="s">
        <v>3923</v>
      </c>
      <c r="B1516" s="17">
        <v>45125</v>
      </c>
      <c r="C1516" t="s">
        <v>543</v>
      </c>
      <c r="D1516" t="s">
        <v>3928</v>
      </c>
      <c r="E1516" t="s">
        <v>3929</v>
      </c>
      <c r="F1516" t="s">
        <v>3920</v>
      </c>
      <c r="G1516" t="s">
        <v>3921</v>
      </c>
      <c r="H1516" t="s">
        <v>3876</v>
      </c>
      <c r="I1516">
        <v>943.59999999999991</v>
      </c>
      <c r="J1516" s="41">
        <v>1.1899999999999999E-2</v>
      </c>
      <c r="K1516" s="42">
        <v>11.228839999999998</v>
      </c>
      <c r="L1516" s="43">
        <v>0.59799999999999998</v>
      </c>
      <c r="M1516" s="42">
        <v>6.7148463199999986</v>
      </c>
      <c r="N1516">
        <v>2</v>
      </c>
      <c r="O1516" s="43">
        <v>53.76</v>
      </c>
      <c r="P1516" s="42">
        <v>50</v>
      </c>
      <c r="Q1516" s="42">
        <v>12</v>
      </c>
      <c r="R1516" s="42">
        <v>7.5</v>
      </c>
    </row>
    <row r="1517" spans="1:18" x14ac:dyDescent="0.3">
      <c r="A1517" t="s">
        <v>3923</v>
      </c>
      <c r="B1517" s="17">
        <v>45126</v>
      </c>
      <c r="C1517" t="s">
        <v>543</v>
      </c>
      <c r="D1517" t="s">
        <v>3928</v>
      </c>
      <c r="E1517" t="s">
        <v>3929</v>
      </c>
      <c r="F1517" t="s">
        <v>3920</v>
      </c>
      <c r="G1517" t="s">
        <v>3921</v>
      </c>
      <c r="H1517" t="s">
        <v>3876</v>
      </c>
      <c r="I1517">
        <v>802.19999999999993</v>
      </c>
      <c r="J1517" s="41">
        <v>1.0700000000000001E-2</v>
      </c>
      <c r="K1517" s="42">
        <v>8.5835400000000011</v>
      </c>
      <c r="L1517" s="43">
        <v>0.80500000000000005</v>
      </c>
      <c r="M1517" s="42">
        <v>6.9097497000000017</v>
      </c>
      <c r="N1517">
        <v>6</v>
      </c>
      <c r="O1517" s="43">
        <v>67.2</v>
      </c>
      <c r="P1517" s="42">
        <v>49</v>
      </c>
      <c r="Q1517" s="42">
        <v>4</v>
      </c>
      <c r="R1517" s="42">
        <v>16.5</v>
      </c>
    </row>
    <row r="1518" spans="1:18" x14ac:dyDescent="0.3">
      <c r="A1518" t="s">
        <v>3923</v>
      </c>
      <c r="B1518" s="17">
        <v>45127</v>
      </c>
      <c r="C1518" t="s">
        <v>543</v>
      </c>
      <c r="D1518" t="s">
        <v>3928</v>
      </c>
      <c r="E1518" t="s">
        <v>3929</v>
      </c>
      <c r="F1518" t="s">
        <v>3920</v>
      </c>
      <c r="G1518" t="s">
        <v>3921</v>
      </c>
      <c r="H1518" t="s">
        <v>3876</v>
      </c>
      <c r="I1518">
        <v>998.9</v>
      </c>
      <c r="J1518" s="41">
        <v>1.15E-2</v>
      </c>
      <c r="K1518" s="42">
        <v>11.487349999999999</v>
      </c>
      <c r="L1518" s="43">
        <v>1.8399999999999996</v>
      </c>
      <c r="M1518" s="42">
        <v>21.136723999999994</v>
      </c>
      <c r="N1518">
        <v>5</v>
      </c>
      <c r="O1518" s="43">
        <v>90.719999999999985</v>
      </c>
      <c r="P1518" s="42">
        <v>76</v>
      </c>
      <c r="Q1518" s="42">
        <v>11</v>
      </c>
      <c r="R1518" s="42">
        <v>9</v>
      </c>
    </row>
    <row r="1519" spans="1:18" x14ac:dyDescent="0.3">
      <c r="A1519" t="s">
        <v>3923</v>
      </c>
      <c r="B1519" s="17">
        <v>45128</v>
      </c>
      <c r="C1519" t="s">
        <v>543</v>
      </c>
      <c r="D1519" t="s">
        <v>3928</v>
      </c>
      <c r="E1519" t="s">
        <v>3929</v>
      </c>
      <c r="F1519" t="s">
        <v>3920</v>
      </c>
      <c r="G1519" t="s">
        <v>3921</v>
      </c>
      <c r="H1519" t="s">
        <v>3876</v>
      </c>
      <c r="I1519">
        <v>1254.3999999999999</v>
      </c>
      <c r="J1519" s="41">
        <v>1.2799999999999999E-2</v>
      </c>
      <c r="K1519" s="42">
        <v>16.056319999999996</v>
      </c>
      <c r="L1519" s="43">
        <v>2.1389999999999998</v>
      </c>
      <c r="M1519" s="42">
        <v>34.344468479999989</v>
      </c>
      <c r="N1519">
        <v>1</v>
      </c>
      <c r="O1519" s="43">
        <v>208.32</v>
      </c>
      <c r="P1519" s="42">
        <v>53</v>
      </c>
      <c r="Q1519" s="42">
        <v>5</v>
      </c>
      <c r="R1519" s="42">
        <v>16.5</v>
      </c>
    </row>
    <row r="1520" spans="1:18" x14ac:dyDescent="0.3">
      <c r="A1520" t="s">
        <v>3923</v>
      </c>
      <c r="B1520" s="17">
        <v>45129</v>
      </c>
      <c r="C1520" t="s">
        <v>543</v>
      </c>
      <c r="D1520" t="s">
        <v>3928</v>
      </c>
      <c r="E1520" t="s">
        <v>3929</v>
      </c>
      <c r="F1520" t="s">
        <v>3920</v>
      </c>
      <c r="G1520" t="s">
        <v>3921</v>
      </c>
      <c r="H1520" t="s">
        <v>3876</v>
      </c>
      <c r="I1520">
        <v>1329.3</v>
      </c>
      <c r="J1520" s="41">
        <v>1.2799999999999999E-2</v>
      </c>
      <c r="K1520" s="42">
        <v>17.015039999999999</v>
      </c>
      <c r="L1520" s="43">
        <v>1.3339999999999999</v>
      </c>
      <c r="M1520" s="42">
        <v>22.698063359999995</v>
      </c>
      <c r="N1520">
        <v>9</v>
      </c>
      <c r="O1520" s="43">
        <v>417.47999999999996</v>
      </c>
      <c r="P1520" s="42">
        <v>49</v>
      </c>
      <c r="Q1520" s="42">
        <v>3</v>
      </c>
      <c r="R1520" s="42">
        <v>1.5</v>
      </c>
    </row>
    <row r="1521" spans="1:18" x14ac:dyDescent="0.3">
      <c r="A1521" t="s">
        <v>3923</v>
      </c>
      <c r="B1521" s="17">
        <v>45130</v>
      </c>
      <c r="C1521" t="s">
        <v>543</v>
      </c>
      <c r="D1521" t="s">
        <v>3928</v>
      </c>
      <c r="E1521" t="s">
        <v>3929</v>
      </c>
      <c r="F1521" t="s">
        <v>3920</v>
      </c>
      <c r="G1521" t="s">
        <v>3921</v>
      </c>
      <c r="H1521" t="s">
        <v>3876</v>
      </c>
      <c r="I1521">
        <v>750.4</v>
      </c>
      <c r="J1521" s="41">
        <v>1.0100000000000001E-2</v>
      </c>
      <c r="K1521" s="42">
        <v>7.5790400000000009</v>
      </c>
      <c r="L1521" s="43">
        <v>0.5635</v>
      </c>
      <c r="M1521" s="42">
        <v>4.2707890400000004</v>
      </c>
      <c r="N1521">
        <v>5</v>
      </c>
      <c r="O1521" s="43">
        <v>231.83999999999997</v>
      </c>
      <c r="P1521" s="42">
        <v>51</v>
      </c>
      <c r="Q1521" s="42">
        <v>2</v>
      </c>
      <c r="R1521" s="42">
        <v>0</v>
      </c>
    </row>
    <row r="1522" spans="1:18" x14ac:dyDescent="0.3">
      <c r="A1522" t="s">
        <v>3923</v>
      </c>
      <c r="B1522" s="17">
        <v>45131</v>
      </c>
      <c r="C1522" t="s">
        <v>543</v>
      </c>
      <c r="D1522" t="s">
        <v>3928</v>
      </c>
      <c r="E1522" t="s">
        <v>3929</v>
      </c>
      <c r="F1522" t="s">
        <v>3920</v>
      </c>
      <c r="G1522" t="s">
        <v>3921</v>
      </c>
      <c r="H1522" t="s">
        <v>3876</v>
      </c>
      <c r="I1522">
        <v>800.8</v>
      </c>
      <c r="J1522" s="41">
        <v>1.3299999999999999E-2</v>
      </c>
      <c r="K1522" s="42">
        <v>10.650639999999999</v>
      </c>
      <c r="L1522" s="43">
        <v>1.9089999999999996</v>
      </c>
      <c r="M1522" s="42">
        <v>20.332071759999994</v>
      </c>
      <c r="N1522">
        <v>5</v>
      </c>
      <c r="O1522" s="43">
        <v>367.91999999999996</v>
      </c>
      <c r="P1522" s="42">
        <v>43</v>
      </c>
      <c r="Q1522" s="42">
        <v>9</v>
      </c>
      <c r="R1522" s="42">
        <v>9</v>
      </c>
    </row>
    <row r="1523" spans="1:18" x14ac:dyDescent="0.3">
      <c r="A1523" t="s">
        <v>3923</v>
      </c>
      <c r="B1523" s="17">
        <v>45132</v>
      </c>
      <c r="C1523" t="s">
        <v>543</v>
      </c>
      <c r="D1523" t="s">
        <v>3928</v>
      </c>
      <c r="E1523" t="s">
        <v>3929</v>
      </c>
      <c r="F1523" t="s">
        <v>3920</v>
      </c>
      <c r="G1523" t="s">
        <v>3921</v>
      </c>
      <c r="H1523" t="s">
        <v>3876</v>
      </c>
      <c r="I1523">
        <v>858.19999999999993</v>
      </c>
      <c r="J1523" s="41">
        <v>1.6899999999999998E-2</v>
      </c>
      <c r="K1523" s="42">
        <v>14.503579999999998</v>
      </c>
      <c r="L1523" s="43">
        <v>0.32200000000000001</v>
      </c>
      <c r="M1523" s="42">
        <v>4.6701527599999997</v>
      </c>
      <c r="N1523">
        <v>1</v>
      </c>
      <c r="O1523" s="43">
        <v>370.44</v>
      </c>
      <c r="P1523" s="42">
        <v>64</v>
      </c>
      <c r="Q1523" s="42">
        <v>13</v>
      </c>
      <c r="R1523" s="42">
        <v>15</v>
      </c>
    </row>
    <row r="1524" spans="1:18" x14ac:dyDescent="0.3">
      <c r="A1524" t="s">
        <v>3923</v>
      </c>
      <c r="B1524" s="17">
        <v>45133</v>
      </c>
      <c r="C1524" t="s">
        <v>543</v>
      </c>
      <c r="D1524" t="s">
        <v>3928</v>
      </c>
      <c r="E1524" t="s">
        <v>3929</v>
      </c>
      <c r="F1524" t="s">
        <v>3920</v>
      </c>
      <c r="G1524" t="s">
        <v>3921</v>
      </c>
      <c r="H1524" t="s">
        <v>3876</v>
      </c>
      <c r="I1524">
        <v>1256.5</v>
      </c>
      <c r="J1524" s="41">
        <v>9.1000000000000004E-3</v>
      </c>
      <c r="K1524" s="42">
        <v>11.434150000000001</v>
      </c>
      <c r="L1524" s="43">
        <v>1.6674999999999998</v>
      </c>
      <c r="M1524" s="42">
        <v>19.066445124999998</v>
      </c>
      <c r="N1524">
        <v>8</v>
      </c>
      <c r="O1524" s="43">
        <v>161.27999999999997</v>
      </c>
      <c r="P1524" s="42">
        <v>32</v>
      </c>
      <c r="Q1524" s="42">
        <v>3</v>
      </c>
      <c r="R1524" s="42">
        <v>1.5</v>
      </c>
    </row>
    <row r="1525" spans="1:18" x14ac:dyDescent="0.3">
      <c r="A1525" t="s">
        <v>3923</v>
      </c>
      <c r="B1525" s="17">
        <v>45134</v>
      </c>
      <c r="C1525" t="s">
        <v>543</v>
      </c>
      <c r="D1525" t="s">
        <v>3928</v>
      </c>
      <c r="E1525" t="s">
        <v>3929</v>
      </c>
      <c r="F1525" t="s">
        <v>3920</v>
      </c>
      <c r="G1525" t="s">
        <v>3921</v>
      </c>
      <c r="H1525" t="s">
        <v>3876</v>
      </c>
      <c r="I1525">
        <v>972.3</v>
      </c>
      <c r="J1525" s="41">
        <v>1.1399999999999999E-2</v>
      </c>
      <c r="K1525" s="42">
        <v>11.084219999999998</v>
      </c>
      <c r="L1525" s="43">
        <v>1.0234999999999999</v>
      </c>
      <c r="M1525" s="42">
        <v>11.344699169999997</v>
      </c>
      <c r="N1525">
        <v>6</v>
      </c>
      <c r="O1525" s="43">
        <v>241.07999999999996</v>
      </c>
      <c r="P1525" s="42">
        <v>45</v>
      </c>
      <c r="Q1525" s="42">
        <v>1</v>
      </c>
      <c r="R1525" s="42">
        <v>10.5</v>
      </c>
    </row>
    <row r="1526" spans="1:18" x14ac:dyDescent="0.3">
      <c r="A1526" t="s">
        <v>3923</v>
      </c>
      <c r="B1526" s="17">
        <v>45135</v>
      </c>
      <c r="C1526" t="s">
        <v>543</v>
      </c>
      <c r="D1526" t="s">
        <v>3928</v>
      </c>
      <c r="E1526" t="s">
        <v>3929</v>
      </c>
      <c r="F1526" t="s">
        <v>3920</v>
      </c>
      <c r="G1526" t="s">
        <v>3921</v>
      </c>
      <c r="H1526" t="s">
        <v>3876</v>
      </c>
      <c r="I1526">
        <v>746.19999999999993</v>
      </c>
      <c r="J1526" s="41">
        <v>1.3399999999999999E-2</v>
      </c>
      <c r="K1526" s="42">
        <v>9.9990799999999975</v>
      </c>
      <c r="L1526" s="43">
        <v>1.9549999999999998</v>
      </c>
      <c r="M1526" s="42">
        <v>19.548201399999993</v>
      </c>
      <c r="N1526">
        <v>7</v>
      </c>
      <c r="O1526" s="43">
        <v>120.96</v>
      </c>
      <c r="P1526" s="42">
        <v>68</v>
      </c>
      <c r="Q1526" s="42">
        <v>2</v>
      </c>
      <c r="R1526" s="42">
        <v>12</v>
      </c>
    </row>
    <row r="1527" spans="1:18" x14ac:dyDescent="0.3">
      <c r="A1527" t="s">
        <v>3923</v>
      </c>
      <c r="B1527" s="17">
        <v>45136</v>
      </c>
      <c r="C1527" t="s">
        <v>543</v>
      </c>
      <c r="D1527" t="s">
        <v>3928</v>
      </c>
      <c r="E1527" t="s">
        <v>3929</v>
      </c>
      <c r="F1527" t="s">
        <v>3920</v>
      </c>
      <c r="G1527" t="s">
        <v>3921</v>
      </c>
      <c r="H1527" t="s">
        <v>3876</v>
      </c>
      <c r="I1527">
        <v>1067.5</v>
      </c>
      <c r="J1527" s="41">
        <v>1.21E-2</v>
      </c>
      <c r="K1527" s="42">
        <v>12.91675</v>
      </c>
      <c r="L1527" s="43">
        <v>0.77049999999999996</v>
      </c>
      <c r="M1527" s="42">
        <v>9.9523558750000003</v>
      </c>
      <c r="N1527">
        <v>1</v>
      </c>
      <c r="O1527" s="43">
        <v>148.67999999999998</v>
      </c>
      <c r="P1527" s="42">
        <v>54</v>
      </c>
      <c r="Q1527" s="42">
        <v>11</v>
      </c>
      <c r="R1527" s="42">
        <v>0</v>
      </c>
    </row>
    <row r="1528" spans="1:18" x14ac:dyDescent="0.3">
      <c r="A1528" t="s">
        <v>3923</v>
      </c>
      <c r="B1528" s="17">
        <v>45137</v>
      </c>
      <c r="C1528" t="s">
        <v>543</v>
      </c>
      <c r="D1528" t="s">
        <v>3928</v>
      </c>
      <c r="E1528" t="s">
        <v>3929</v>
      </c>
      <c r="F1528" t="s">
        <v>3920</v>
      </c>
      <c r="G1528" t="s">
        <v>3921</v>
      </c>
      <c r="H1528" t="s">
        <v>3876</v>
      </c>
      <c r="I1528">
        <v>1297.8</v>
      </c>
      <c r="J1528" s="41">
        <v>1.17E-2</v>
      </c>
      <c r="K1528" s="42">
        <v>15.18426</v>
      </c>
      <c r="L1528" s="43">
        <v>1.3109999999999995</v>
      </c>
      <c r="M1528" s="42">
        <v>19.906564859999992</v>
      </c>
      <c r="N1528">
        <v>4</v>
      </c>
      <c r="O1528" s="43">
        <v>67.2</v>
      </c>
      <c r="P1528" s="42">
        <v>39</v>
      </c>
      <c r="Q1528" s="42">
        <v>3</v>
      </c>
      <c r="R1528" s="42">
        <v>18</v>
      </c>
    </row>
    <row r="1529" spans="1:18" x14ac:dyDescent="0.3">
      <c r="A1529" t="s">
        <v>3923</v>
      </c>
      <c r="B1529" s="17">
        <v>45138</v>
      </c>
      <c r="C1529" t="s">
        <v>543</v>
      </c>
      <c r="D1529" t="s">
        <v>3928</v>
      </c>
      <c r="E1529" t="s">
        <v>3929</v>
      </c>
      <c r="F1529" t="s">
        <v>3920</v>
      </c>
      <c r="G1529" t="s">
        <v>3921</v>
      </c>
      <c r="H1529" t="s">
        <v>3876</v>
      </c>
      <c r="I1529">
        <v>836.5</v>
      </c>
      <c r="J1529" s="41">
        <v>1.66E-2</v>
      </c>
      <c r="K1529" s="42">
        <v>13.885899999999999</v>
      </c>
      <c r="L1529" s="43">
        <v>1.9434999999999998</v>
      </c>
      <c r="M1529" s="42">
        <v>26.987246649999996</v>
      </c>
      <c r="N1529">
        <v>4</v>
      </c>
      <c r="O1529" s="43">
        <v>90.719999999999985</v>
      </c>
      <c r="P1529" s="42">
        <v>66</v>
      </c>
      <c r="Q1529" s="42">
        <v>10</v>
      </c>
      <c r="R1529" s="42">
        <v>6</v>
      </c>
    </row>
    <row r="1530" spans="1:18" x14ac:dyDescent="0.3">
      <c r="A1530" t="s">
        <v>3923</v>
      </c>
      <c r="B1530" s="17">
        <v>45139</v>
      </c>
      <c r="C1530" t="s">
        <v>543</v>
      </c>
      <c r="D1530" t="s">
        <v>3928</v>
      </c>
      <c r="E1530" t="s">
        <v>3929</v>
      </c>
      <c r="F1530" t="s">
        <v>3920</v>
      </c>
      <c r="G1530" t="s">
        <v>3921</v>
      </c>
      <c r="H1530" t="s">
        <v>3876</v>
      </c>
      <c r="I1530">
        <v>1290.8</v>
      </c>
      <c r="J1530" s="41">
        <v>1.0199999999999999E-2</v>
      </c>
      <c r="K1530" s="42">
        <v>13.166159999999998</v>
      </c>
      <c r="L1530" s="43">
        <v>1.3454999999999999</v>
      </c>
      <c r="M1530" s="42">
        <v>17.715068279999997</v>
      </c>
      <c r="N1530">
        <v>7</v>
      </c>
      <c r="O1530" s="43">
        <v>302.39999999999998</v>
      </c>
      <c r="P1530" s="42">
        <v>55</v>
      </c>
      <c r="Q1530" s="42">
        <v>6</v>
      </c>
      <c r="R1530" s="42">
        <v>6</v>
      </c>
    </row>
    <row r="1531" spans="1:18" x14ac:dyDescent="0.3">
      <c r="A1531" t="s">
        <v>3923</v>
      </c>
      <c r="B1531" s="17">
        <v>45140</v>
      </c>
      <c r="C1531" t="s">
        <v>543</v>
      </c>
      <c r="D1531" t="s">
        <v>3928</v>
      </c>
      <c r="E1531" t="s">
        <v>3929</v>
      </c>
      <c r="F1531" t="s">
        <v>3920</v>
      </c>
      <c r="G1531" t="s">
        <v>3921</v>
      </c>
      <c r="H1531" t="s">
        <v>3876</v>
      </c>
      <c r="I1531">
        <v>763</v>
      </c>
      <c r="J1531" s="41">
        <v>1.3200000000000002E-2</v>
      </c>
      <c r="K1531" s="42">
        <v>10.071600000000002</v>
      </c>
      <c r="L1531" s="43">
        <v>0.69000000000000006</v>
      </c>
      <c r="M1531" s="42">
        <v>6.9494040000000021</v>
      </c>
      <c r="N1531">
        <v>7</v>
      </c>
      <c r="O1531" s="43">
        <v>146.16</v>
      </c>
      <c r="P1531" s="42">
        <v>82</v>
      </c>
      <c r="Q1531" s="42">
        <v>10</v>
      </c>
      <c r="R1531" s="42">
        <v>16.5</v>
      </c>
    </row>
    <row r="1532" spans="1:18" x14ac:dyDescent="0.3">
      <c r="A1532" t="s">
        <v>3923</v>
      </c>
      <c r="B1532" s="17">
        <v>45141</v>
      </c>
      <c r="C1532" t="s">
        <v>543</v>
      </c>
      <c r="D1532" t="s">
        <v>3928</v>
      </c>
      <c r="E1532" t="s">
        <v>3929</v>
      </c>
      <c r="F1532" t="s">
        <v>3920</v>
      </c>
      <c r="G1532" t="s">
        <v>3921</v>
      </c>
      <c r="H1532" t="s">
        <v>3876</v>
      </c>
      <c r="I1532">
        <v>1320.8999999999999</v>
      </c>
      <c r="J1532" s="41">
        <v>1.24E-2</v>
      </c>
      <c r="K1532" s="42">
        <v>16.379159999999999</v>
      </c>
      <c r="L1532" s="43">
        <v>1.5640000000000001</v>
      </c>
      <c r="M1532" s="42">
        <v>25.617006239999998</v>
      </c>
      <c r="N1532">
        <v>2</v>
      </c>
      <c r="O1532" s="43">
        <v>201.6</v>
      </c>
      <c r="P1532" s="42">
        <v>78</v>
      </c>
      <c r="Q1532" s="42">
        <v>0</v>
      </c>
      <c r="R1532" s="42">
        <v>7.5</v>
      </c>
    </row>
    <row r="1533" spans="1:18" x14ac:dyDescent="0.3">
      <c r="A1533" t="s">
        <v>3923</v>
      </c>
      <c r="B1533" s="17">
        <v>45142</v>
      </c>
      <c r="C1533" t="s">
        <v>543</v>
      </c>
      <c r="D1533" t="s">
        <v>3928</v>
      </c>
      <c r="E1533" t="s">
        <v>3929</v>
      </c>
      <c r="F1533" t="s">
        <v>3920</v>
      </c>
      <c r="G1533" t="s">
        <v>3921</v>
      </c>
      <c r="H1533" t="s">
        <v>3876</v>
      </c>
      <c r="I1533">
        <v>881.3</v>
      </c>
      <c r="J1533" s="41">
        <v>1.5800000000000002E-2</v>
      </c>
      <c r="K1533" s="42">
        <v>13.92454</v>
      </c>
      <c r="L1533" s="43">
        <v>1.1499999999999997</v>
      </c>
      <c r="M1533" s="42">
        <v>16.013220999999994</v>
      </c>
      <c r="N1533">
        <v>4</v>
      </c>
      <c r="O1533" s="43">
        <v>282.23999999999995</v>
      </c>
      <c r="P1533" s="42">
        <v>81</v>
      </c>
      <c r="Q1533" s="42">
        <v>8</v>
      </c>
      <c r="R1533" s="42">
        <v>9</v>
      </c>
    </row>
    <row r="1534" spans="1:18" x14ac:dyDescent="0.3">
      <c r="A1534" t="s">
        <v>3923</v>
      </c>
      <c r="B1534" s="17">
        <v>45143</v>
      </c>
      <c r="C1534" t="s">
        <v>543</v>
      </c>
      <c r="D1534" t="s">
        <v>3928</v>
      </c>
      <c r="E1534" t="s">
        <v>3929</v>
      </c>
      <c r="F1534" t="s">
        <v>3920</v>
      </c>
      <c r="G1534" t="s">
        <v>3921</v>
      </c>
      <c r="H1534" t="s">
        <v>3876</v>
      </c>
      <c r="I1534">
        <v>1168.3</v>
      </c>
      <c r="J1534" s="41">
        <v>1.72E-2</v>
      </c>
      <c r="K1534" s="42">
        <v>20.094760000000001</v>
      </c>
      <c r="L1534" s="43">
        <v>2.2080000000000002</v>
      </c>
      <c r="M1534" s="42">
        <v>44.369230080000008</v>
      </c>
      <c r="N1534">
        <v>7</v>
      </c>
      <c r="O1534" s="43">
        <v>241.92</v>
      </c>
      <c r="P1534" s="42">
        <v>55</v>
      </c>
      <c r="Q1534" s="42">
        <v>0</v>
      </c>
      <c r="R1534" s="42">
        <v>12</v>
      </c>
    </row>
    <row r="1535" spans="1:18" x14ac:dyDescent="0.3">
      <c r="A1535" t="s">
        <v>3923</v>
      </c>
      <c r="B1535" s="17">
        <v>45144</v>
      </c>
      <c r="C1535" t="s">
        <v>543</v>
      </c>
      <c r="D1535" t="s">
        <v>3928</v>
      </c>
      <c r="E1535" t="s">
        <v>3929</v>
      </c>
      <c r="F1535" t="s">
        <v>3920</v>
      </c>
      <c r="G1535" t="s">
        <v>3921</v>
      </c>
      <c r="H1535" t="s">
        <v>3876</v>
      </c>
      <c r="I1535">
        <v>891.8</v>
      </c>
      <c r="J1535" s="41">
        <v>1.49E-2</v>
      </c>
      <c r="K1535" s="42">
        <v>13.28782</v>
      </c>
      <c r="L1535" s="43">
        <v>1.38</v>
      </c>
      <c r="M1535" s="42">
        <v>18.337191599999997</v>
      </c>
      <c r="N1535">
        <v>7</v>
      </c>
      <c r="O1535" s="43">
        <v>378</v>
      </c>
      <c r="P1535" s="42">
        <v>47</v>
      </c>
      <c r="Q1535" s="42">
        <v>9</v>
      </c>
      <c r="R1535" s="42">
        <v>13.5</v>
      </c>
    </row>
    <row r="1536" spans="1:18" x14ac:dyDescent="0.3">
      <c r="A1536" t="s">
        <v>3923</v>
      </c>
      <c r="B1536" s="17">
        <v>45145</v>
      </c>
      <c r="C1536" t="s">
        <v>543</v>
      </c>
      <c r="D1536" t="s">
        <v>3928</v>
      </c>
      <c r="E1536" t="s">
        <v>3929</v>
      </c>
      <c r="F1536" t="s">
        <v>3920</v>
      </c>
      <c r="G1536" t="s">
        <v>3921</v>
      </c>
      <c r="H1536" t="s">
        <v>3876</v>
      </c>
      <c r="I1536">
        <v>1000.9999999999999</v>
      </c>
      <c r="J1536" s="41">
        <v>1.54E-2</v>
      </c>
      <c r="K1536" s="42">
        <v>15.415399999999998</v>
      </c>
      <c r="L1536" s="43">
        <v>1.0465</v>
      </c>
      <c r="M1536" s="42">
        <v>16.132216099999997</v>
      </c>
      <c r="N1536">
        <v>6</v>
      </c>
      <c r="O1536" s="43">
        <v>92.399999999999991</v>
      </c>
      <c r="P1536" s="42">
        <v>75</v>
      </c>
      <c r="Q1536" s="42">
        <v>3</v>
      </c>
      <c r="R1536" s="42">
        <v>13.5</v>
      </c>
    </row>
    <row r="1537" spans="1:18" x14ac:dyDescent="0.3">
      <c r="A1537" t="s">
        <v>3923</v>
      </c>
      <c r="B1537" s="17">
        <v>45146</v>
      </c>
      <c r="C1537" t="s">
        <v>543</v>
      </c>
      <c r="D1537" t="s">
        <v>3928</v>
      </c>
      <c r="E1537" t="s">
        <v>3929</v>
      </c>
      <c r="F1537" t="s">
        <v>3920</v>
      </c>
      <c r="G1537" t="s">
        <v>3921</v>
      </c>
      <c r="H1537" t="s">
        <v>3876</v>
      </c>
      <c r="I1537">
        <v>1269.8</v>
      </c>
      <c r="J1537" s="41">
        <v>9.5000000000000015E-3</v>
      </c>
      <c r="K1537" s="42">
        <v>12.063100000000002</v>
      </c>
      <c r="L1537" s="43">
        <v>1.127</v>
      </c>
      <c r="M1537" s="42">
        <v>13.595113700000002</v>
      </c>
      <c r="N1537">
        <v>8</v>
      </c>
      <c r="O1537" s="43">
        <v>84</v>
      </c>
      <c r="P1537" s="42">
        <v>81</v>
      </c>
      <c r="Q1537" s="42">
        <v>1</v>
      </c>
      <c r="R1537" s="42">
        <v>9</v>
      </c>
    </row>
    <row r="1538" spans="1:18" x14ac:dyDescent="0.3">
      <c r="A1538" t="s">
        <v>3923</v>
      </c>
      <c r="B1538" s="17">
        <v>45147</v>
      </c>
      <c r="C1538" t="s">
        <v>543</v>
      </c>
      <c r="D1538" t="s">
        <v>3928</v>
      </c>
      <c r="E1538" t="s">
        <v>3929</v>
      </c>
      <c r="F1538" t="s">
        <v>3920</v>
      </c>
      <c r="G1538" t="s">
        <v>3921</v>
      </c>
      <c r="H1538" t="s">
        <v>3876</v>
      </c>
      <c r="I1538">
        <v>791</v>
      </c>
      <c r="J1538" s="41">
        <v>1.1099999999999999E-2</v>
      </c>
      <c r="K1538" s="42">
        <v>8.7800999999999991</v>
      </c>
      <c r="L1538" s="43">
        <v>0.93149999999999999</v>
      </c>
      <c r="M1538" s="42">
        <v>8.1786631499999984</v>
      </c>
      <c r="N1538">
        <v>9</v>
      </c>
      <c r="O1538" s="43">
        <v>168</v>
      </c>
      <c r="P1538" s="42">
        <v>87</v>
      </c>
      <c r="Q1538" s="42">
        <v>2</v>
      </c>
      <c r="R1538" s="42">
        <v>9</v>
      </c>
    </row>
    <row r="1539" spans="1:18" x14ac:dyDescent="0.3">
      <c r="A1539" t="s">
        <v>3923</v>
      </c>
      <c r="B1539" s="17">
        <v>45148</v>
      </c>
      <c r="C1539" t="s">
        <v>543</v>
      </c>
      <c r="D1539" t="s">
        <v>3928</v>
      </c>
      <c r="E1539" t="s">
        <v>3929</v>
      </c>
      <c r="F1539" t="s">
        <v>3920</v>
      </c>
      <c r="G1539" t="s">
        <v>3921</v>
      </c>
      <c r="H1539" t="s">
        <v>3876</v>
      </c>
      <c r="I1539">
        <v>856.8</v>
      </c>
      <c r="J1539" s="41">
        <v>1.14E-2</v>
      </c>
      <c r="K1539" s="42">
        <v>9.7675199999999993</v>
      </c>
      <c r="L1539" s="43">
        <v>1.6099999999999999</v>
      </c>
      <c r="M1539" s="42">
        <v>15.725707199999997</v>
      </c>
      <c r="N1539">
        <v>7</v>
      </c>
      <c r="O1539" s="43">
        <v>248.64</v>
      </c>
      <c r="P1539" s="42">
        <v>86</v>
      </c>
      <c r="Q1539" s="42">
        <v>2</v>
      </c>
      <c r="R1539" s="42">
        <v>13.5</v>
      </c>
    </row>
    <row r="1540" spans="1:18" x14ac:dyDescent="0.3">
      <c r="A1540" t="s">
        <v>3923</v>
      </c>
      <c r="B1540" s="17">
        <v>45149</v>
      </c>
      <c r="C1540" t="s">
        <v>543</v>
      </c>
      <c r="D1540" t="s">
        <v>3928</v>
      </c>
      <c r="E1540" t="s">
        <v>3929</v>
      </c>
      <c r="F1540" t="s">
        <v>3920</v>
      </c>
      <c r="G1540" t="s">
        <v>3921</v>
      </c>
      <c r="H1540" t="s">
        <v>3876</v>
      </c>
      <c r="I1540">
        <v>751.8</v>
      </c>
      <c r="J1540" s="41">
        <v>1.17E-2</v>
      </c>
      <c r="K1540" s="42">
        <v>8.7960599999999989</v>
      </c>
      <c r="L1540" s="43">
        <v>1.3915</v>
      </c>
      <c r="M1540" s="42">
        <v>12.239717489999999</v>
      </c>
      <c r="N1540">
        <v>8</v>
      </c>
      <c r="O1540" s="43">
        <v>67.2</v>
      </c>
      <c r="P1540" s="42">
        <v>58</v>
      </c>
      <c r="Q1540" s="42">
        <v>12</v>
      </c>
      <c r="R1540" s="42">
        <v>13.5</v>
      </c>
    </row>
    <row r="1541" spans="1:18" x14ac:dyDescent="0.3">
      <c r="A1541" t="s">
        <v>3923</v>
      </c>
      <c r="B1541" s="17">
        <v>45150</v>
      </c>
      <c r="C1541" t="s">
        <v>543</v>
      </c>
      <c r="D1541" t="s">
        <v>3928</v>
      </c>
      <c r="E1541" t="s">
        <v>3929</v>
      </c>
      <c r="F1541" t="s">
        <v>3920</v>
      </c>
      <c r="G1541" t="s">
        <v>3921</v>
      </c>
      <c r="H1541" t="s">
        <v>3876</v>
      </c>
      <c r="I1541">
        <v>1198.3999999999999</v>
      </c>
      <c r="J1541" s="41">
        <v>1.4199999999999999E-2</v>
      </c>
      <c r="K1541" s="42">
        <v>17.017279999999996</v>
      </c>
      <c r="L1541" s="43">
        <v>1.8399999999999999</v>
      </c>
      <c r="M1541" s="42">
        <v>31.311795199999992</v>
      </c>
      <c r="N1541">
        <v>1</v>
      </c>
      <c r="O1541" s="43">
        <v>214.2</v>
      </c>
      <c r="P1541" s="42">
        <v>39</v>
      </c>
      <c r="Q1541" s="42">
        <v>1</v>
      </c>
      <c r="R1541" s="42">
        <v>6</v>
      </c>
    </row>
    <row r="1542" spans="1:18" x14ac:dyDescent="0.3">
      <c r="A1542" t="s">
        <v>3923</v>
      </c>
      <c r="B1542" s="17">
        <v>45151</v>
      </c>
      <c r="C1542" t="s">
        <v>543</v>
      </c>
      <c r="D1542" t="s">
        <v>3928</v>
      </c>
      <c r="E1542" t="s">
        <v>3929</v>
      </c>
      <c r="F1542" t="s">
        <v>3920</v>
      </c>
      <c r="G1542" t="s">
        <v>3921</v>
      </c>
      <c r="H1542" t="s">
        <v>3876</v>
      </c>
      <c r="I1542">
        <v>1099</v>
      </c>
      <c r="J1542" s="41">
        <v>1.0999999999999999E-2</v>
      </c>
      <c r="K1542" s="42">
        <v>12.088999999999999</v>
      </c>
      <c r="L1542" s="43">
        <v>0.45999999999999996</v>
      </c>
      <c r="M1542" s="42">
        <v>5.5609399999999987</v>
      </c>
      <c r="N1542">
        <v>7</v>
      </c>
      <c r="O1542" s="43">
        <v>114.23999999999998</v>
      </c>
      <c r="P1542" s="42">
        <v>37</v>
      </c>
      <c r="Q1542" s="42">
        <v>5</v>
      </c>
      <c r="R1542" s="42">
        <v>12</v>
      </c>
    </row>
    <row r="1543" spans="1:18" x14ac:dyDescent="0.3">
      <c r="A1543" t="s">
        <v>3923</v>
      </c>
      <c r="B1543" s="17">
        <v>45152</v>
      </c>
      <c r="C1543" t="s">
        <v>543</v>
      </c>
      <c r="D1543" t="s">
        <v>3928</v>
      </c>
      <c r="E1543" t="s">
        <v>3929</v>
      </c>
      <c r="F1543" t="s">
        <v>3920</v>
      </c>
      <c r="G1543" t="s">
        <v>3921</v>
      </c>
      <c r="H1543" t="s">
        <v>3876</v>
      </c>
      <c r="I1543">
        <v>926.09999999999991</v>
      </c>
      <c r="J1543" s="41">
        <v>1.17E-2</v>
      </c>
      <c r="K1543" s="42">
        <v>10.835369999999999</v>
      </c>
      <c r="L1543" s="43">
        <v>2.0584999999999996</v>
      </c>
      <c r="M1543" s="42">
        <v>22.304609144999993</v>
      </c>
      <c r="N1543">
        <v>5</v>
      </c>
      <c r="O1543" s="43">
        <v>246.95999999999998</v>
      </c>
      <c r="P1543" s="42">
        <v>50</v>
      </c>
      <c r="Q1543" s="42">
        <v>2</v>
      </c>
      <c r="R1543" s="42">
        <v>6</v>
      </c>
    </row>
    <row r="1544" spans="1:18" x14ac:dyDescent="0.3">
      <c r="A1544" t="s">
        <v>3923</v>
      </c>
      <c r="B1544" s="17">
        <v>45153</v>
      </c>
      <c r="C1544" t="s">
        <v>543</v>
      </c>
      <c r="D1544" t="s">
        <v>3928</v>
      </c>
      <c r="E1544" t="s">
        <v>3929</v>
      </c>
      <c r="F1544" t="s">
        <v>3920</v>
      </c>
      <c r="G1544" t="s">
        <v>3921</v>
      </c>
      <c r="H1544" t="s">
        <v>3876</v>
      </c>
      <c r="I1544">
        <v>1292.8999999999999</v>
      </c>
      <c r="J1544" s="41">
        <v>1.4800000000000001E-2</v>
      </c>
      <c r="K1544" s="42">
        <v>19.134919999999997</v>
      </c>
      <c r="L1544" s="43">
        <v>0.42550000000000004</v>
      </c>
      <c r="M1544" s="42">
        <v>8.1419084599999998</v>
      </c>
      <c r="N1544">
        <v>4</v>
      </c>
      <c r="O1544" s="43">
        <v>262.08</v>
      </c>
      <c r="P1544" s="42">
        <v>54</v>
      </c>
      <c r="Q1544" s="42">
        <v>2</v>
      </c>
      <c r="R1544" s="42">
        <v>10.5</v>
      </c>
    </row>
    <row r="1545" spans="1:18" x14ac:dyDescent="0.3">
      <c r="A1545" t="s">
        <v>3923</v>
      </c>
      <c r="B1545" s="17">
        <v>45154</v>
      </c>
      <c r="C1545" t="s">
        <v>543</v>
      </c>
      <c r="D1545" t="s">
        <v>3928</v>
      </c>
      <c r="E1545" t="s">
        <v>3929</v>
      </c>
      <c r="F1545" t="s">
        <v>3920</v>
      </c>
      <c r="G1545" t="s">
        <v>3921</v>
      </c>
      <c r="H1545" t="s">
        <v>3876</v>
      </c>
      <c r="I1545">
        <v>1365.6999999999998</v>
      </c>
      <c r="J1545" s="41">
        <v>1.5900000000000001E-2</v>
      </c>
      <c r="K1545" s="42">
        <v>21.71463</v>
      </c>
      <c r="L1545" s="43">
        <v>1.5294999999999999</v>
      </c>
      <c r="M1545" s="42">
        <v>33.212526584999999</v>
      </c>
      <c r="N1545">
        <v>1</v>
      </c>
      <c r="O1545" s="43">
        <v>45.6</v>
      </c>
      <c r="P1545" s="42">
        <v>43</v>
      </c>
      <c r="Q1545" s="42">
        <v>13</v>
      </c>
      <c r="R1545" s="42">
        <v>4.5</v>
      </c>
    </row>
    <row r="1546" spans="1:18" x14ac:dyDescent="0.3">
      <c r="A1546" t="s">
        <v>3923</v>
      </c>
      <c r="B1546" s="17">
        <v>45155</v>
      </c>
      <c r="C1546" t="s">
        <v>543</v>
      </c>
      <c r="D1546" t="s">
        <v>3928</v>
      </c>
      <c r="E1546" t="s">
        <v>3929</v>
      </c>
      <c r="F1546" t="s">
        <v>3920</v>
      </c>
      <c r="G1546" t="s">
        <v>3921</v>
      </c>
      <c r="H1546" t="s">
        <v>3876</v>
      </c>
      <c r="I1546">
        <v>1253.6999999999998</v>
      </c>
      <c r="J1546" s="41">
        <v>1.61E-2</v>
      </c>
      <c r="K1546" s="42">
        <v>20.184569999999997</v>
      </c>
      <c r="L1546" s="43">
        <v>1.9434999999999996</v>
      </c>
      <c r="M1546" s="42">
        <v>39.228711794999988</v>
      </c>
      <c r="N1546">
        <v>2</v>
      </c>
      <c r="O1546" s="43">
        <v>51.6</v>
      </c>
      <c r="P1546" s="42">
        <v>61</v>
      </c>
      <c r="Q1546" s="42">
        <v>6</v>
      </c>
      <c r="R1546" s="42">
        <v>13.5</v>
      </c>
    </row>
    <row r="1547" spans="1:18" x14ac:dyDescent="0.3">
      <c r="A1547" t="s">
        <v>3923</v>
      </c>
      <c r="B1547" s="17">
        <v>45156</v>
      </c>
      <c r="C1547" t="s">
        <v>543</v>
      </c>
      <c r="D1547" t="s">
        <v>3928</v>
      </c>
      <c r="E1547" t="s">
        <v>3929</v>
      </c>
      <c r="F1547" t="s">
        <v>3920</v>
      </c>
      <c r="G1547" t="s">
        <v>3921</v>
      </c>
      <c r="H1547" t="s">
        <v>3876</v>
      </c>
      <c r="I1547">
        <v>876.4</v>
      </c>
      <c r="J1547" s="41">
        <v>1.41E-2</v>
      </c>
      <c r="K1547" s="42">
        <v>12.357239999999999</v>
      </c>
      <c r="L1547" s="43">
        <v>0.34499999999999997</v>
      </c>
      <c r="M1547" s="42">
        <v>4.2632477999999994</v>
      </c>
      <c r="N1547">
        <v>8</v>
      </c>
      <c r="O1547" s="43">
        <v>127.67999999999998</v>
      </c>
      <c r="P1547" s="42">
        <v>63</v>
      </c>
      <c r="Q1547" s="42">
        <v>7</v>
      </c>
      <c r="R1547" s="42">
        <v>6</v>
      </c>
    </row>
    <row r="1548" spans="1:18" x14ac:dyDescent="0.3">
      <c r="A1548" t="s">
        <v>3923</v>
      </c>
      <c r="B1548" s="17">
        <v>45157</v>
      </c>
      <c r="C1548" t="s">
        <v>543</v>
      </c>
      <c r="D1548" t="s">
        <v>3928</v>
      </c>
      <c r="E1548" t="s">
        <v>3929</v>
      </c>
      <c r="F1548" t="s">
        <v>3920</v>
      </c>
      <c r="G1548" t="s">
        <v>3921</v>
      </c>
      <c r="H1548" t="s">
        <v>3876</v>
      </c>
      <c r="I1548">
        <v>1182.3</v>
      </c>
      <c r="J1548" s="41">
        <v>1.04E-2</v>
      </c>
      <c r="K1548" s="42">
        <v>12.295919999999999</v>
      </c>
      <c r="L1548" s="43">
        <v>1.3914999999999995</v>
      </c>
      <c r="M1548" s="42">
        <v>17.109772679999992</v>
      </c>
      <c r="N1548">
        <v>7</v>
      </c>
      <c r="O1548" s="43">
        <v>510.71999999999991</v>
      </c>
      <c r="P1548" s="42">
        <v>49</v>
      </c>
      <c r="Q1548" s="42">
        <v>0</v>
      </c>
      <c r="R1548" s="42">
        <v>10.5</v>
      </c>
    </row>
    <row r="1549" spans="1:18" x14ac:dyDescent="0.3">
      <c r="A1549" t="s">
        <v>3923</v>
      </c>
      <c r="B1549" s="17">
        <v>45158</v>
      </c>
      <c r="C1549" t="s">
        <v>543</v>
      </c>
      <c r="D1549" t="s">
        <v>3928</v>
      </c>
      <c r="E1549" t="s">
        <v>3929</v>
      </c>
      <c r="F1549" t="s">
        <v>3920</v>
      </c>
      <c r="G1549" t="s">
        <v>3921</v>
      </c>
      <c r="H1549" t="s">
        <v>3876</v>
      </c>
      <c r="I1549">
        <v>847.69999999999993</v>
      </c>
      <c r="J1549" s="41">
        <v>1.7300000000000003E-2</v>
      </c>
      <c r="K1549" s="42">
        <v>14.665210000000002</v>
      </c>
      <c r="L1549" s="43">
        <v>1.4029999999999996</v>
      </c>
      <c r="M1549" s="42">
        <v>20.575289629999997</v>
      </c>
      <c r="N1549">
        <v>8</v>
      </c>
      <c r="O1549" s="43">
        <v>198.23999999999998</v>
      </c>
      <c r="P1549" s="42">
        <v>63</v>
      </c>
      <c r="Q1549" s="42">
        <v>0</v>
      </c>
      <c r="R1549" s="42">
        <v>9</v>
      </c>
    </row>
    <row r="1550" spans="1:18" x14ac:dyDescent="0.3">
      <c r="A1550" t="s">
        <v>3923</v>
      </c>
      <c r="B1550" s="17">
        <v>45159</v>
      </c>
      <c r="C1550" t="s">
        <v>543</v>
      </c>
      <c r="D1550" t="s">
        <v>3928</v>
      </c>
      <c r="E1550" t="s">
        <v>3929</v>
      </c>
      <c r="F1550" t="s">
        <v>3920</v>
      </c>
      <c r="G1550" t="s">
        <v>3921</v>
      </c>
      <c r="H1550" t="s">
        <v>3876</v>
      </c>
      <c r="I1550">
        <v>1044.3999999999999</v>
      </c>
      <c r="J1550" s="41">
        <v>1.4100000000000001E-2</v>
      </c>
      <c r="K1550" s="42">
        <v>14.726039999999999</v>
      </c>
      <c r="L1550" s="43">
        <v>0.57500000000000007</v>
      </c>
      <c r="M1550" s="42">
        <v>8.467473</v>
      </c>
      <c r="N1550">
        <v>7</v>
      </c>
      <c r="O1550" s="43">
        <v>201.6</v>
      </c>
      <c r="P1550" s="42">
        <v>33</v>
      </c>
      <c r="Q1550" s="42">
        <v>13</v>
      </c>
      <c r="R1550" s="42">
        <v>10.5</v>
      </c>
    </row>
    <row r="1551" spans="1:18" x14ac:dyDescent="0.3">
      <c r="A1551" t="s">
        <v>3923</v>
      </c>
      <c r="B1551" s="17">
        <v>45160</v>
      </c>
      <c r="C1551" t="s">
        <v>543</v>
      </c>
      <c r="D1551" t="s">
        <v>3928</v>
      </c>
      <c r="E1551" t="s">
        <v>3929</v>
      </c>
      <c r="F1551" t="s">
        <v>3920</v>
      </c>
      <c r="G1551" t="s">
        <v>3921</v>
      </c>
      <c r="H1551" t="s">
        <v>3876</v>
      </c>
      <c r="I1551">
        <v>737.8</v>
      </c>
      <c r="J1551" s="41">
        <v>1.0800000000000001E-2</v>
      </c>
      <c r="K1551" s="42">
        <v>7.9682399999999998</v>
      </c>
      <c r="L1551" s="43">
        <v>1.7825000000000002</v>
      </c>
      <c r="M1551" s="42">
        <v>14.203387800000002</v>
      </c>
      <c r="N1551">
        <v>2</v>
      </c>
      <c r="O1551" s="43">
        <v>388.08</v>
      </c>
      <c r="P1551" s="42">
        <v>81</v>
      </c>
      <c r="Q1551" s="42">
        <v>3</v>
      </c>
      <c r="R1551" s="42">
        <v>12</v>
      </c>
    </row>
    <row r="1552" spans="1:18" x14ac:dyDescent="0.3">
      <c r="A1552" t="s">
        <v>3923</v>
      </c>
      <c r="B1552" s="17">
        <v>45161</v>
      </c>
      <c r="C1552" t="s">
        <v>543</v>
      </c>
      <c r="D1552" t="s">
        <v>3928</v>
      </c>
      <c r="E1552" t="s">
        <v>3929</v>
      </c>
      <c r="F1552" t="s">
        <v>3920</v>
      </c>
      <c r="G1552" t="s">
        <v>3921</v>
      </c>
      <c r="H1552" t="s">
        <v>3876</v>
      </c>
      <c r="I1552">
        <v>1297.8</v>
      </c>
      <c r="J1552" s="41">
        <v>1.03E-2</v>
      </c>
      <c r="K1552" s="42">
        <v>13.36734</v>
      </c>
      <c r="L1552" s="43">
        <v>0.621</v>
      </c>
      <c r="M1552" s="42">
        <v>8.3011181399999998</v>
      </c>
      <c r="N1552">
        <v>1</v>
      </c>
      <c r="O1552" s="43">
        <v>429.23999999999995</v>
      </c>
      <c r="P1552" s="42">
        <v>69</v>
      </c>
      <c r="Q1552" s="42">
        <v>3</v>
      </c>
      <c r="R1552" s="42">
        <v>13.5</v>
      </c>
    </row>
    <row r="1553" spans="1:18" x14ac:dyDescent="0.3">
      <c r="A1553" t="s">
        <v>3923</v>
      </c>
      <c r="B1553" s="17">
        <v>45162</v>
      </c>
      <c r="C1553" t="s">
        <v>543</v>
      </c>
      <c r="D1553" t="s">
        <v>3928</v>
      </c>
      <c r="E1553" t="s">
        <v>3929</v>
      </c>
      <c r="F1553" t="s">
        <v>3920</v>
      </c>
      <c r="G1553" t="s">
        <v>3921</v>
      </c>
      <c r="H1553" t="s">
        <v>3876</v>
      </c>
      <c r="I1553">
        <v>1294.3</v>
      </c>
      <c r="J1553" s="41">
        <v>1.6199999999999999E-2</v>
      </c>
      <c r="K1553" s="42">
        <v>20.967659999999999</v>
      </c>
      <c r="L1553" s="43">
        <v>1.1845000000000001</v>
      </c>
      <c r="M1553" s="42">
        <v>24.836193269999999</v>
      </c>
      <c r="N1553">
        <v>7</v>
      </c>
      <c r="O1553" s="43">
        <v>105.83999999999999</v>
      </c>
      <c r="P1553" s="42">
        <v>72</v>
      </c>
      <c r="Q1553" s="42">
        <v>11</v>
      </c>
      <c r="R1553" s="42">
        <v>7.5</v>
      </c>
    </row>
    <row r="1554" spans="1:18" x14ac:dyDescent="0.3">
      <c r="A1554" t="s">
        <v>3923</v>
      </c>
      <c r="B1554" s="17">
        <v>45163</v>
      </c>
      <c r="C1554" t="s">
        <v>543</v>
      </c>
      <c r="D1554" t="s">
        <v>3928</v>
      </c>
      <c r="E1554" t="s">
        <v>3929</v>
      </c>
      <c r="F1554" t="s">
        <v>3920</v>
      </c>
      <c r="G1554" t="s">
        <v>3921</v>
      </c>
      <c r="H1554" t="s">
        <v>3876</v>
      </c>
      <c r="I1554">
        <v>1388.8</v>
      </c>
      <c r="J1554" s="41">
        <v>1.3599999999999999E-2</v>
      </c>
      <c r="K1554" s="42">
        <v>18.88768</v>
      </c>
      <c r="L1554" s="43">
        <v>1.7019999999999995</v>
      </c>
      <c r="M1554" s="42">
        <v>32.146831359999993</v>
      </c>
      <c r="N1554">
        <v>3</v>
      </c>
      <c r="O1554" s="43">
        <v>225.11999999999998</v>
      </c>
      <c r="P1554" s="42">
        <v>92</v>
      </c>
      <c r="Q1554" s="42">
        <v>8</v>
      </c>
      <c r="R1554" s="42">
        <v>12</v>
      </c>
    </row>
    <row r="1555" spans="1:18" x14ac:dyDescent="0.3">
      <c r="A1555" t="s">
        <v>3923</v>
      </c>
      <c r="B1555" s="17">
        <v>45164</v>
      </c>
      <c r="C1555" t="s">
        <v>543</v>
      </c>
      <c r="D1555" t="s">
        <v>3928</v>
      </c>
      <c r="E1555" t="s">
        <v>3929</v>
      </c>
      <c r="F1555" t="s">
        <v>3920</v>
      </c>
      <c r="G1555" t="s">
        <v>3921</v>
      </c>
      <c r="H1555" t="s">
        <v>3876</v>
      </c>
      <c r="I1555">
        <v>1360.1</v>
      </c>
      <c r="J1555" s="41">
        <v>1.6399999999999998E-2</v>
      </c>
      <c r="K1555" s="42">
        <v>22.305639999999997</v>
      </c>
      <c r="L1555" s="43">
        <v>1.7479999999999996</v>
      </c>
      <c r="M1555" s="42">
        <v>38.990258719999986</v>
      </c>
      <c r="N1555">
        <v>7</v>
      </c>
      <c r="O1555" s="43">
        <v>40.799999999999997</v>
      </c>
      <c r="P1555" s="42">
        <v>95</v>
      </c>
      <c r="Q1555" s="42">
        <v>12</v>
      </c>
      <c r="R1555" s="42">
        <v>15</v>
      </c>
    </row>
    <row r="1556" spans="1:18" x14ac:dyDescent="0.3">
      <c r="A1556" t="s">
        <v>3923</v>
      </c>
      <c r="B1556" s="17">
        <v>45165</v>
      </c>
      <c r="C1556" t="s">
        <v>543</v>
      </c>
      <c r="D1556" t="s">
        <v>3928</v>
      </c>
      <c r="E1556" t="s">
        <v>3929</v>
      </c>
      <c r="F1556" t="s">
        <v>3920</v>
      </c>
      <c r="G1556" t="s">
        <v>3921</v>
      </c>
      <c r="H1556" t="s">
        <v>3876</v>
      </c>
      <c r="I1556">
        <v>1306.8999999999999</v>
      </c>
      <c r="J1556" s="41">
        <v>1.5500000000000002E-2</v>
      </c>
      <c r="K1556" s="42">
        <v>20.25695</v>
      </c>
      <c r="L1556" s="43">
        <v>0.86249999999999993</v>
      </c>
      <c r="M1556" s="42">
        <v>17.471619375</v>
      </c>
      <c r="N1556">
        <v>2</v>
      </c>
      <c r="O1556" s="43">
        <v>194.04</v>
      </c>
      <c r="P1556" s="42">
        <v>65</v>
      </c>
      <c r="Q1556" s="42">
        <v>2</v>
      </c>
      <c r="R1556" s="42">
        <v>18</v>
      </c>
    </row>
    <row r="1557" spans="1:18" x14ac:dyDescent="0.3">
      <c r="A1557" t="s">
        <v>3923</v>
      </c>
      <c r="B1557" s="17">
        <v>45166</v>
      </c>
      <c r="C1557" t="s">
        <v>543</v>
      </c>
      <c r="D1557" t="s">
        <v>3928</v>
      </c>
      <c r="E1557" t="s">
        <v>3929</v>
      </c>
      <c r="F1557" t="s">
        <v>3920</v>
      </c>
      <c r="G1557" t="s">
        <v>3921</v>
      </c>
      <c r="H1557" t="s">
        <v>3876</v>
      </c>
      <c r="I1557">
        <v>950.59999999999991</v>
      </c>
      <c r="J1557" s="41">
        <v>1.7899999999999999E-2</v>
      </c>
      <c r="K1557" s="42">
        <v>17.015739999999997</v>
      </c>
      <c r="L1557" s="43">
        <v>1.0694999999999997</v>
      </c>
      <c r="M1557" s="42">
        <v>18.198333929999993</v>
      </c>
      <c r="N1557">
        <v>5</v>
      </c>
      <c r="O1557" s="43">
        <v>205.79999999999998</v>
      </c>
      <c r="P1557" s="42">
        <v>58</v>
      </c>
      <c r="Q1557" s="42">
        <v>5</v>
      </c>
      <c r="R1557" s="42">
        <v>7.5</v>
      </c>
    </row>
    <row r="1558" spans="1:18" x14ac:dyDescent="0.3">
      <c r="A1558" t="s">
        <v>3923</v>
      </c>
      <c r="B1558" s="17">
        <v>45167</v>
      </c>
      <c r="C1558" t="s">
        <v>543</v>
      </c>
      <c r="D1558" t="s">
        <v>3928</v>
      </c>
      <c r="E1558" t="s">
        <v>3929</v>
      </c>
      <c r="F1558" t="s">
        <v>3920</v>
      </c>
      <c r="G1558" t="s">
        <v>3921</v>
      </c>
      <c r="H1558" t="s">
        <v>3876</v>
      </c>
      <c r="I1558">
        <v>1196.3</v>
      </c>
      <c r="J1558" s="41">
        <v>1.23E-2</v>
      </c>
      <c r="K1558" s="42">
        <v>14.71449</v>
      </c>
      <c r="L1558" s="43">
        <v>0.89699999999999991</v>
      </c>
      <c r="M1558" s="42">
        <v>13.198897529999998</v>
      </c>
      <c r="N1558">
        <v>3</v>
      </c>
      <c r="O1558" s="43">
        <v>176.4</v>
      </c>
      <c r="P1558" s="42">
        <v>65</v>
      </c>
      <c r="Q1558" s="42">
        <v>12</v>
      </c>
      <c r="R1558" s="42">
        <v>1.5</v>
      </c>
    </row>
    <row r="1559" spans="1:18" x14ac:dyDescent="0.3">
      <c r="A1559" t="s">
        <v>3923</v>
      </c>
      <c r="B1559" s="17">
        <v>45168</v>
      </c>
      <c r="C1559" t="s">
        <v>543</v>
      </c>
      <c r="D1559" t="s">
        <v>3928</v>
      </c>
      <c r="E1559" t="s">
        <v>3929</v>
      </c>
      <c r="F1559" t="s">
        <v>3920</v>
      </c>
      <c r="G1559" t="s">
        <v>3921</v>
      </c>
      <c r="H1559" t="s">
        <v>3876</v>
      </c>
      <c r="I1559">
        <v>935.9</v>
      </c>
      <c r="J1559" s="41">
        <v>1.5800000000000002E-2</v>
      </c>
      <c r="K1559" s="42">
        <v>14.787220000000001</v>
      </c>
      <c r="L1559" s="43">
        <v>0.3105</v>
      </c>
      <c r="M1559" s="42">
        <v>4.5914318100000004</v>
      </c>
      <c r="N1559">
        <v>4</v>
      </c>
      <c r="O1559" s="43">
        <v>40.799999999999997</v>
      </c>
      <c r="P1559" s="42">
        <v>44</v>
      </c>
      <c r="Q1559" s="42">
        <v>1</v>
      </c>
      <c r="R1559" s="42">
        <v>3</v>
      </c>
    </row>
    <row r="1560" spans="1:18" x14ac:dyDescent="0.3">
      <c r="A1560" t="s">
        <v>3923</v>
      </c>
      <c r="B1560" s="17">
        <v>45169</v>
      </c>
      <c r="C1560" t="s">
        <v>543</v>
      </c>
      <c r="D1560" t="s">
        <v>3928</v>
      </c>
      <c r="E1560" t="s">
        <v>3929</v>
      </c>
      <c r="F1560" t="s">
        <v>3920</v>
      </c>
      <c r="G1560" t="s">
        <v>3921</v>
      </c>
      <c r="H1560" t="s">
        <v>3876</v>
      </c>
      <c r="I1560">
        <v>1297.0999999999999</v>
      </c>
      <c r="J1560" s="41">
        <v>1.6300000000000002E-2</v>
      </c>
      <c r="K1560" s="42">
        <v>21.14273</v>
      </c>
      <c r="L1560" s="43">
        <v>1.9204999999999999</v>
      </c>
      <c r="M1560" s="42">
        <v>40.604612965000001</v>
      </c>
      <c r="N1560">
        <v>3</v>
      </c>
      <c r="O1560" s="43">
        <v>3.5999999999999996</v>
      </c>
      <c r="P1560" s="42">
        <v>46</v>
      </c>
      <c r="Q1560" s="42">
        <v>3</v>
      </c>
      <c r="R1560" s="42">
        <v>9</v>
      </c>
    </row>
    <row r="1561" spans="1:18" x14ac:dyDescent="0.3">
      <c r="A1561" t="s">
        <v>3924</v>
      </c>
      <c r="B1561" s="17">
        <v>45170</v>
      </c>
      <c r="C1561" t="s">
        <v>543</v>
      </c>
      <c r="D1561" t="s">
        <v>3928</v>
      </c>
      <c r="E1561" t="s">
        <v>3929</v>
      </c>
      <c r="F1561" t="s">
        <v>3920</v>
      </c>
      <c r="G1561" t="s">
        <v>3921</v>
      </c>
      <c r="H1561" t="s">
        <v>3876</v>
      </c>
      <c r="I1561">
        <v>1874</v>
      </c>
      <c r="J1561" s="41">
        <v>1.9400000000000001E-2</v>
      </c>
      <c r="K1561" s="42">
        <v>36.355600000000003</v>
      </c>
      <c r="L1561" s="43">
        <v>1.7594999999999998</v>
      </c>
      <c r="M1561" s="42">
        <v>63.967678200000002</v>
      </c>
      <c r="N1561">
        <v>6</v>
      </c>
      <c r="O1561" s="43">
        <v>19.2</v>
      </c>
      <c r="P1561" s="42">
        <v>111</v>
      </c>
      <c r="Q1561" s="42">
        <v>13</v>
      </c>
      <c r="R1561" s="42">
        <v>15</v>
      </c>
    </row>
    <row r="1562" spans="1:18" x14ac:dyDescent="0.3">
      <c r="A1562" t="s">
        <v>3924</v>
      </c>
      <c r="B1562" s="17">
        <v>45171</v>
      </c>
      <c r="C1562" t="s">
        <v>543</v>
      </c>
      <c r="D1562" t="s">
        <v>3928</v>
      </c>
      <c r="E1562" t="s">
        <v>3929</v>
      </c>
      <c r="F1562" t="s">
        <v>3920</v>
      </c>
      <c r="G1562" t="s">
        <v>3921</v>
      </c>
      <c r="H1562" t="s">
        <v>3876</v>
      </c>
      <c r="I1562">
        <v>1559</v>
      </c>
      <c r="J1562" s="41">
        <v>1.4199999999999999E-2</v>
      </c>
      <c r="K1562" s="42">
        <v>22.137799999999999</v>
      </c>
      <c r="L1562" s="43">
        <v>2.0009999999999999</v>
      </c>
      <c r="M1562" s="42">
        <v>44.297737799999993</v>
      </c>
      <c r="N1562">
        <v>6</v>
      </c>
      <c r="O1562" s="43">
        <v>357.84</v>
      </c>
      <c r="P1562" s="42">
        <v>73</v>
      </c>
      <c r="Q1562" s="42">
        <v>3</v>
      </c>
      <c r="R1562" s="42">
        <v>18</v>
      </c>
    </row>
    <row r="1563" spans="1:18" x14ac:dyDescent="0.3">
      <c r="A1563" t="s">
        <v>3924</v>
      </c>
      <c r="B1563" s="17">
        <v>45172</v>
      </c>
      <c r="C1563" t="s">
        <v>543</v>
      </c>
      <c r="D1563" t="s">
        <v>3928</v>
      </c>
      <c r="E1563" t="s">
        <v>3929</v>
      </c>
      <c r="F1563" t="s">
        <v>3920</v>
      </c>
      <c r="G1563" t="s">
        <v>3921</v>
      </c>
      <c r="H1563" t="s">
        <v>3876</v>
      </c>
      <c r="I1563">
        <v>1542</v>
      </c>
      <c r="J1563" s="41">
        <v>1.6E-2</v>
      </c>
      <c r="K1563" s="42">
        <v>24.672000000000001</v>
      </c>
      <c r="L1563" s="43">
        <v>0.63249999999999995</v>
      </c>
      <c r="M1563" s="42">
        <v>15.605039999999999</v>
      </c>
      <c r="N1563">
        <v>4</v>
      </c>
      <c r="O1563" s="43">
        <v>140.27999999999997</v>
      </c>
      <c r="P1563" s="42">
        <v>63</v>
      </c>
      <c r="Q1563" s="42">
        <v>4</v>
      </c>
      <c r="R1563" s="42">
        <v>4.5</v>
      </c>
    </row>
    <row r="1564" spans="1:18" x14ac:dyDescent="0.3">
      <c r="A1564" t="s">
        <v>3924</v>
      </c>
      <c r="B1564" s="17">
        <v>45173</v>
      </c>
      <c r="C1564" t="s">
        <v>543</v>
      </c>
      <c r="D1564" t="s">
        <v>3928</v>
      </c>
      <c r="E1564" t="s">
        <v>3929</v>
      </c>
      <c r="F1564" t="s">
        <v>3920</v>
      </c>
      <c r="G1564" t="s">
        <v>3921</v>
      </c>
      <c r="H1564" t="s">
        <v>3876</v>
      </c>
      <c r="I1564">
        <v>1461</v>
      </c>
      <c r="J1564" s="41">
        <v>1.6600000000000004E-2</v>
      </c>
      <c r="K1564" s="42">
        <v>24.252600000000005</v>
      </c>
      <c r="L1564" s="43">
        <v>1.472</v>
      </c>
      <c r="M1564" s="42">
        <v>35.699827200000009</v>
      </c>
      <c r="N1564">
        <v>6</v>
      </c>
      <c r="O1564" s="43">
        <v>205.79999999999998</v>
      </c>
      <c r="P1564" s="42">
        <v>49</v>
      </c>
      <c r="Q1564" s="42">
        <v>8</v>
      </c>
      <c r="R1564" s="42">
        <v>13.5</v>
      </c>
    </row>
    <row r="1565" spans="1:18" x14ac:dyDescent="0.3">
      <c r="A1565" t="s">
        <v>3924</v>
      </c>
      <c r="B1565" s="17">
        <v>45174</v>
      </c>
      <c r="C1565" t="s">
        <v>543</v>
      </c>
      <c r="D1565" t="s">
        <v>3928</v>
      </c>
      <c r="E1565" t="s">
        <v>3929</v>
      </c>
      <c r="F1565" t="s">
        <v>3920</v>
      </c>
      <c r="G1565" t="s">
        <v>3921</v>
      </c>
      <c r="H1565" t="s">
        <v>3876</v>
      </c>
      <c r="I1565">
        <v>1865</v>
      </c>
      <c r="J1565" s="41">
        <v>1.5700000000000002E-2</v>
      </c>
      <c r="K1565" s="42">
        <v>29.280500000000004</v>
      </c>
      <c r="L1565" s="43">
        <v>0.72449999999999992</v>
      </c>
      <c r="M1565" s="42">
        <v>21.21372225</v>
      </c>
      <c r="N1565">
        <v>4</v>
      </c>
      <c r="O1565" s="43">
        <v>101.63999999999999</v>
      </c>
      <c r="P1565" s="42">
        <v>41</v>
      </c>
      <c r="Q1565" s="42">
        <v>8</v>
      </c>
      <c r="R1565" s="42">
        <v>15</v>
      </c>
    </row>
    <row r="1566" spans="1:18" x14ac:dyDescent="0.3">
      <c r="A1566" t="s">
        <v>3924</v>
      </c>
      <c r="B1566" s="17">
        <v>45175</v>
      </c>
      <c r="C1566" t="s">
        <v>543</v>
      </c>
      <c r="D1566" t="s">
        <v>3928</v>
      </c>
      <c r="E1566" t="s">
        <v>3929</v>
      </c>
      <c r="F1566" t="s">
        <v>3920</v>
      </c>
      <c r="G1566" t="s">
        <v>3921</v>
      </c>
      <c r="H1566" t="s">
        <v>3876</v>
      </c>
      <c r="I1566">
        <v>1455</v>
      </c>
      <c r="J1566" s="41">
        <v>1.1599999999999999E-2</v>
      </c>
      <c r="K1566" s="42">
        <v>16.878</v>
      </c>
      <c r="L1566" s="43">
        <v>1.978</v>
      </c>
      <c r="M1566" s="42">
        <v>33.384684</v>
      </c>
      <c r="N1566">
        <v>1</v>
      </c>
      <c r="O1566" s="43">
        <v>269.64</v>
      </c>
      <c r="P1566" s="42">
        <v>91</v>
      </c>
      <c r="Q1566" s="42">
        <v>7</v>
      </c>
      <c r="R1566" s="42">
        <v>12</v>
      </c>
    </row>
    <row r="1567" spans="1:18" x14ac:dyDescent="0.3">
      <c r="A1567" t="s">
        <v>3924</v>
      </c>
      <c r="B1567" s="17">
        <v>45176</v>
      </c>
      <c r="C1567" t="s">
        <v>543</v>
      </c>
      <c r="D1567" t="s">
        <v>3928</v>
      </c>
      <c r="E1567" t="s">
        <v>3929</v>
      </c>
      <c r="F1567" t="s">
        <v>3920</v>
      </c>
      <c r="G1567" t="s">
        <v>3921</v>
      </c>
      <c r="H1567" t="s">
        <v>3876</v>
      </c>
      <c r="I1567">
        <v>1901</v>
      </c>
      <c r="J1567" s="41">
        <v>1.6800000000000002E-2</v>
      </c>
      <c r="K1567" s="42">
        <v>31.936800000000005</v>
      </c>
      <c r="L1567" s="43">
        <v>2.1389999999999998</v>
      </c>
      <c r="M1567" s="42">
        <v>68.312815200000003</v>
      </c>
      <c r="N1567">
        <v>4</v>
      </c>
      <c r="O1567" s="43">
        <v>127.67999999999998</v>
      </c>
      <c r="P1567" s="42">
        <v>68</v>
      </c>
      <c r="Q1567" s="42">
        <v>16</v>
      </c>
      <c r="R1567" s="42">
        <v>7.5</v>
      </c>
    </row>
    <row r="1568" spans="1:18" x14ac:dyDescent="0.3">
      <c r="A1568" t="s">
        <v>3924</v>
      </c>
      <c r="B1568" s="17">
        <v>45177</v>
      </c>
      <c r="C1568" t="s">
        <v>543</v>
      </c>
      <c r="D1568" t="s">
        <v>3928</v>
      </c>
      <c r="E1568" t="s">
        <v>3929</v>
      </c>
      <c r="F1568" t="s">
        <v>3920</v>
      </c>
      <c r="G1568" t="s">
        <v>3921</v>
      </c>
      <c r="H1568" t="s">
        <v>3876</v>
      </c>
      <c r="I1568">
        <v>1830</v>
      </c>
      <c r="J1568" s="41">
        <v>1.0800000000000001E-2</v>
      </c>
      <c r="K1568" s="42">
        <v>19.763999999999999</v>
      </c>
      <c r="L1568" s="43">
        <v>1.0004999999999999</v>
      </c>
      <c r="M1568" s="42">
        <v>19.773881999999997</v>
      </c>
      <c r="N1568">
        <v>6</v>
      </c>
      <c r="O1568" s="43">
        <v>72.239999999999995</v>
      </c>
      <c r="P1568" s="42">
        <v>92</v>
      </c>
      <c r="Q1568" s="42">
        <v>10</v>
      </c>
      <c r="R1568" s="42">
        <v>12</v>
      </c>
    </row>
    <row r="1569" spans="1:18" x14ac:dyDescent="0.3">
      <c r="A1569" t="s">
        <v>3924</v>
      </c>
      <c r="B1569" s="17">
        <v>45178</v>
      </c>
      <c r="C1569" t="s">
        <v>543</v>
      </c>
      <c r="D1569" t="s">
        <v>3928</v>
      </c>
      <c r="E1569" t="s">
        <v>3929</v>
      </c>
      <c r="F1569" t="s">
        <v>3920</v>
      </c>
      <c r="G1569" t="s">
        <v>3921</v>
      </c>
      <c r="H1569" t="s">
        <v>3876</v>
      </c>
      <c r="I1569">
        <v>1528</v>
      </c>
      <c r="J1569" s="41">
        <v>1.1999999999999999E-2</v>
      </c>
      <c r="K1569" s="42">
        <v>18.335999999999999</v>
      </c>
      <c r="L1569" s="43">
        <v>1.2765</v>
      </c>
      <c r="M1569" s="42">
        <v>23.405903999999996</v>
      </c>
      <c r="N1569">
        <v>9</v>
      </c>
      <c r="O1569" s="43">
        <v>107.52</v>
      </c>
      <c r="P1569" s="42">
        <v>69</v>
      </c>
      <c r="Q1569" s="42">
        <v>16</v>
      </c>
      <c r="R1569" s="42">
        <v>7.5</v>
      </c>
    </row>
    <row r="1570" spans="1:18" x14ac:dyDescent="0.3">
      <c r="A1570" t="s">
        <v>3924</v>
      </c>
      <c r="B1570" s="17">
        <v>45179</v>
      </c>
      <c r="C1570" t="s">
        <v>543</v>
      </c>
      <c r="D1570" t="s">
        <v>3928</v>
      </c>
      <c r="E1570" t="s">
        <v>3929</v>
      </c>
      <c r="F1570" t="s">
        <v>3920</v>
      </c>
      <c r="G1570" t="s">
        <v>3921</v>
      </c>
      <c r="H1570" t="s">
        <v>3876</v>
      </c>
      <c r="I1570">
        <v>1903</v>
      </c>
      <c r="J1570" s="41">
        <v>1.8200000000000001E-2</v>
      </c>
      <c r="K1570" s="42">
        <v>34.634599999999999</v>
      </c>
      <c r="L1570" s="43">
        <v>1.2189999999999999</v>
      </c>
      <c r="M1570" s="42">
        <v>42.219577399999991</v>
      </c>
      <c r="N1570">
        <v>3</v>
      </c>
      <c r="O1570" s="43">
        <v>508.2</v>
      </c>
      <c r="P1570" s="42">
        <v>85</v>
      </c>
      <c r="Q1570" s="42">
        <v>5</v>
      </c>
      <c r="R1570" s="42">
        <v>12</v>
      </c>
    </row>
    <row r="1571" spans="1:18" x14ac:dyDescent="0.3">
      <c r="A1571" t="s">
        <v>3924</v>
      </c>
      <c r="B1571" s="17">
        <v>45180</v>
      </c>
      <c r="C1571" t="s">
        <v>543</v>
      </c>
      <c r="D1571" t="s">
        <v>3928</v>
      </c>
      <c r="E1571" t="s">
        <v>3929</v>
      </c>
      <c r="F1571" t="s">
        <v>3920</v>
      </c>
      <c r="G1571" t="s">
        <v>3921</v>
      </c>
      <c r="H1571" t="s">
        <v>3876</v>
      </c>
      <c r="I1571">
        <v>1790</v>
      </c>
      <c r="J1571" s="41">
        <v>1.6500000000000001E-2</v>
      </c>
      <c r="K1571" s="42">
        <v>29.535</v>
      </c>
      <c r="L1571" s="43">
        <v>1.1154999999999999</v>
      </c>
      <c r="M1571" s="42">
        <v>32.946292499999998</v>
      </c>
      <c r="N1571">
        <v>1</v>
      </c>
      <c r="O1571" s="43">
        <v>138.59999999999997</v>
      </c>
      <c r="P1571" s="42">
        <v>96</v>
      </c>
      <c r="Q1571" s="42">
        <v>9</v>
      </c>
      <c r="R1571" s="42">
        <v>6</v>
      </c>
    </row>
    <row r="1572" spans="1:18" x14ac:dyDescent="0.3">
      <c r="A1572" t="s">
        <v>3924</v>
      </c>
      <c r="B1572" s="17">
        <v>45181</v>
      </c>
      <c r="C1572" t="s">
        <v>543</v>
      </c>
      <c r="D1572" t="s">
        <v>3928</v>
      </c>
      <c r="E1572" t="s">
        <v>3929</v>
      </c>
      <c r="F1572" t="s">
        <v>3920</v>
      </c>
      <c r="G1572" t="s">
        <v>3921</v>
      </c>
      <c r="H1572" t="s">
        <v>3876</v>
      </c>
      <c r="I1572">
        <v>1680</v>
      </c>
      <c r="J1572" s="41">
        <v>1.7500000000000002E-2</v>
      </c>
      <c r="K1572" s="42">
        <v>29.400000000000002</v>
      </c>
      <c r="L1572" s="43">
        <v>1.242</v>
      </c>
      <c r="M1572" s="42">
        <v>36.514800000000001</v>
      </c>
      <c r="N1572">
        <v>5</v>
      </c>
      <c r="O1572" s="43">
        <v>288.12</v>
      </c>
      <c r="P1572" s="42">
        <v>63</v>
      </c>
      <c r="Q1572" s="42">
        <v>11</v>
      </c>
      <c r="R1572" s="42">
        <v>18</v>
      </c>
    </row>
    <row r="1573" spans="1:18" x14ac:dyDescent="0.3">
      <c r="A1573" t="s">
        <v>3924</v>
      </c>
      <c r="B1573" s="17">
        <v>45182</v>
      </c>
      <c r="C1573" t="s">
        <v>543</v>
      </c>
      <c r="D1573" t="s">
        <v>3928</v>
      </c>
      <c r="E1573" t="s">
        <v>3929</v>
      </c>
      <c r="F1573" t="s">
        <v>3920</v>
      </c>
      <c r="G1573" t="s">
        <v>3921</v>
      </c>
      <c r="H1573" t="s">
        <v>3876</v>
      </c>
      <c r="I1573">
        <v>1750</v>
      </c>
      <c r="J1573" s="41">
        <v>1.2699999999999999E-2</v>
      </c>
      <c r="K1573" s="42">
        <v>22.224999999999998</v>
      </c>
      <c r="L1573" s="43">
        <v>1.1499999999999999</v>
      </c>
      <c r="M1573" s="42">
        <v>25.558749999999996</v>
      </c>
      <c r="N1573">
        <v>2</v>
      </c>
      <c r="O1573" s="43">
        <v>93.239999999999981</v>
      </c>
      <c r="P1573" s="42">
        <v>90</v>
      </c>
      <c r="Q1573" s="42">
        <v>10</v>
      </c>
      <c r="R1573" s="42">
        <v>6</v>
      </c>
    </row>
    <row r="1574" spans="1:18" x14ac:dyDescent="0.3">
      <c r="A1574" t="s">
        <v>3924</v>
      </c>
      <c r="B1574" s="17">
        <v>45183</v>
      </c>
      <c r="C1574" t="s">
        <v>543</v>
      </c>
      <c r="D1574" t="s">
        <v>3928</v>
      </c>
      <c r="E1574" t="s">
        <v>3929</v>
      </c>
      <c r="F1574" t="s">
        <v>3920</v>
      </c>
      <c r="G1574" t="s">
        <v>3921</v>
      </c>
      <c r="H1574" t="s">
        <v>3876</v>
      </c>
      <c r="I1574">
        <v>1191</v>
      </c>
      <c r="J1574" s="41">
        <v>1.2E-2</v>
      </c>
      <c r="K1574" s="42">
        <v>14.292</v>
      </c>
      <c r="L1574" s="43">
        <v>1.7595000000000001</v>
      </c>
      <c r="M1574" s="42">
        <v>25.146774000000001</v>
      </c>
      <c r="N1574">
        <v>7</v>
      </c>
      <c r="O1574" s="43">
        <v>77.279999999999987</v>
      </c>
      <c r="P1574" s="42">
        <v>83</v>
      </c>
      <c r="Q1574" s="42">
        <v>7</v>
      </c>
      <c r="R1574" s="42">
        <v>9</v>
      </c>
    </row>
    <row r="1575" spans="1:18" x14ac:dyDescent="0.3">
      <c r="A1575" t="s">
        <v>3924</v>
      </c>
      <c r="B1575" s="17">
        <v>45184</v>
      </c>
      <c r="C1575" t="s">
        <v>543</v>
      </c>
      <c r="D1575" t="s">
        <v>3928</v>
      </c>
      <c r="E1575" t="s">
        <v>3929</v>
      </c>
      <c r="F1575" t="s">
        <v>3920</v>
      </c>
      <c r="G1575" t="s">
        <v>3921</v>
      </c>
      <c r="H1575" t="s">
        <v>3876</v>
      </c>
      <c r="I1575">
        <v>1980</v>
      </c>
      <c r="J1575" s="41">
        <v>1.0800000000000001E-2</v>
      </c>
      <c r="K1575" s="42">
        <v>21.384</v>
      </c>
      <c r="L1575" s="43">
        <v>1.9894999999999998</v>
      </c>
      <c r="M1575" s="42">
        <v>42.543467999999997</v>
      </c>
      <c r="N1575">
        <v>3</v>
      </c>
      <c r="O1575" s="43">
        <v>143.63999999999999</v>
      </c>
      <c r="P1575" s="42">
        <v>100</v>
      </c>
      <c r="Q1575" s="42">
        <v>3</v>
      </c>
      <c r="R1575" s="42">
        <v>10.5</v>
      </c>
    </row>
    <row r="1576" spans="1:18" x14ac:dyDescent="0.3">
      <c r="A1576" t="s">
        <v>3924</v>
      </c>
      <c r="B1576" s="17">
        <v>45185</v>
      </c>
      <c r="C1576" t="s">
        <v>543</v>
      </c>
      <c r="D1576" t="s">
        <v>3928</v>
      </c>
      <c r="E1576" t="s">
        <v>3929</v>
      </c>
      <c r="F1576" t="s">
        <v>3920</v>
      </c>
      <c r="G1576" t="s">
        <v>3921</v>
      </c>
      <c r="H1576" t="s">
        <v>3876</v>
      </c>
      <c r="I1576">
        <v>1839</v>
      </c>
      <c r="J1576" s="41">
        <v>1.9299999999999998E-2</v>
      </c>
      <c r="K1576" s="42">
        <v>35.492699999999999</v>
      </c>
      <c r="L1576" s="43">
        <v>0.67849999999999999</v>
      </c>
      <c r="M1576" s="42">
        <v>24.081796949999998</v>
      </c>
      <c r="N1576">
        <v>0</v>
      </c>
      <c r="O1576" s="43">
        <v>50.4</v>
      </c>
      <c r="P1576" s="42">
        <v>95</v>
      </c>
      <c r="Q1576" s="42">
        <v>14</v>
      </c>
      <c r="R1576" s="42">
        <v>12</v>
      </c>
    </row>
    <row r="1577" spans="1:18" x14ac:dyDescent="0.3">
      <c r="A1577" t="s">
        <v>3924</v>
      </c>
      <c r="B1577" s="17">
        <v>45186</v>
      </c>
      <c r="C1577" t="s">
        <v>543</v>
      </c>
      <c r="D1577" t="s">
        <v>3928</v>
      </c>
      <c r="E1577" t="s">
        <v>3929</v>
      </c>
      <c r="F1577" t="s">
        <v>3920</v>
      </c>
      <c r="G1577" t="s">
        <v>3921</v>
      </c>
      <c r="H1577" t="s">
        <v>3876</v>
      </c>
      <c r="I1577">
        <v>1849</v>
      </c>
      <c r="J1577" s="41">
        <v>1.83E-2</v>
      </c>
      <c r="K1577" s="42">
        <v>33.8367</v>
      </c>
      <c r="L1577" s="43">
        <v>1.7364999999999999</v>
      </c>
      <c r="M1577" s="42">
        <v>58.757429549999998</v>
      </c>
      <c r="N1577">
        <v>2</v>
      </c>
      <c r="O1577" s="43">
        <v>152.04</v>
      </c>
      <c r="P1577" s="42">
        <v>55</v>
      </c>
      <c r="Q1577" s="42">
        <v>16</v>
      </c>
      <c r="R1577" s="42">
        <v>12</v>
      </c>
    </row>
    <row r="1578" spans="1:18" x14ac:dyDescent="0.3">
      <c r="A1578" t="s">
        <v>3924</v>
      </c>
      <c r="B1578" s="17">
        <v>45187</v>
      </c>
      <c r="C1578" t="s">
        <v>543</v>
      </c>
      <c r="D1578" t="s">
        <v>3928</v>
      </c>
      <c r="E1578" t="s">
        <v>3929</v>
      </c>
      <c r="F1578" t="s">
        <v>3920</v>
      </c>
      <c r="G1578" t="s">
        <v>3921</v>
      </c>
      <c r="H1578" t="s">
        <v>3876</v>
      </c>
      <c r="I1578">
        <v>1733</v>
      </c>
      <c r="J1578" s="41">
        <v>1.1899999999999999E-2</v>
      </c>
      <c r="K1578" s="42">
        <v>20.622699999999998</v>
      </c>
      <c r="L1578" s="43">
        <v>2.5185</v>
      </c>
      <c r="M1578" s="42">
        <v>51.938269949999992</v>
      </c>
      <c r="N1578">
        <v>2</v>
      </c>
      <c r="O1578" s="43">
        <v>283.91999999999996</v>
      </c>
      <c r="P1578" s="42">
        <v>81</v>
      </c>
      <c r="Q1578" s="42">
        <v>5</v>
      </c>
      <c r="R1578" s="42">
        <v>9</v>
      </c>
    </row>
    <row r="1579" spans="1:18" x14ac:dyDescent="0.3">
      <c r="A1579" t="s">
        <v>3924</v>
      </c>
      <c r="B1579" s="17">
        <v>45188</v>
      </c>
      <c r="C1579" t="s">
        <v>543</v>
      </c>
      <c r="D1579" t="s">
        <v>3928</v>
      </c>
      <c r="E1579" t="s">
        <v>3929</v>
      </c>
      <c r="F1579" t="s">
        <v>3920</v>
      </c>
      <c r="G1579" t="s">
        <v>3921</v>
      </c>
      <c r="H1579" t="s">
        <v>3876</v>
      </c>
      <c r="I1579">
        <v>1011</v>
      </c>
      <c r="J1579" s="41">
        <v>1.47E-2</v>
      </c>
      <c r="K1579" s="42">
        <v>14.861699999999999</v>
      </c>
      <c r="L1579" s="43">
        <v>1.2994999999999999</v>
      </c>
      <c r="M1579" s="42">
        <v>19.312779149999997</v>
      </c>
      <c r="N1579">
        <v>1</v>
      </c>
      <c r="O1579" s="43">
        <v>263.76</v>
      </c>
      <c r="P1579" s="42">
        <v>82</v>
      </c>
      <c r="Q1579" s="42">
        <v>12</v>
      </c>
      <c r="R1579" s="42">
        <v>7.5</v>
      </c>
    </row>
    <row r="1580" spans="1:18" x14ac:dyDescent="0.3">
      <c r="A1580" t="s">
        <v>3924</v>
      </c>
      <c r="B1580" s="17">
        <v>45189</v>
      </c>
      <c r="C1580" t="s">
        <v>543</v>
      </c>
      <c r="D1580" t="s">
        <v>3928</v>
      </c>
      <c r="E1580" t="s">
        <v>3929</v>
      </c>
      <c r="F1580" t="s">
        <v>3920</v>
      </c>
      <c r="G1580" t="s">
        <v>3921</v>
      </c>
      <c r="H1580" t="s">
        <v>3876</v>
      </c>
      <c r="I1580">
        <v>1535</v>
      </c>
      <c r="J1580" s="41">
        <v>1.49E-2</v>
      </c>
      <c r="K1580" s="42">
        <v>22.871500000000001</v>
      </c>
      <c r="L1580" s="43">
        <v>2.6219999999999999</v>
      </c>
      <c r="M1580" s="42">
        <v>59.969073000000002</v>
      </c>
      <c r="N1580">
        <v>3</v>
      </c>
      <c r="O1580" s="43">
        <v>310.8</v>
      </c>
      <c r="P1580" s="42">
        <v>78</v>
      </c>
      <c r="Q1580" s="42">
        <v>9</v>
      </c>
      <c r="R1580" s="42">
        <v>6</v>
      </c>
    </row>
    <row r="1581" spans="1:18" x14ac:dyDescent="0.3">
      <c r="A1581" t="s">
        <v>3924</v>
      </c>
      <c r="B1581" s="17">
        <v>45190</v>
      </c>
      <c r="C1581" t="s">
        <v>543</v>
      </c>
      <c r="D1581" t="s">
        <v>3928</v>
      </c>
      <c r="E1581" t="s">
        <v>3929</v>
      </c>
      <c r="F1581" t="s">
        <v>3920</v>
      </c>
      <c r="G1581" t="s">
        <v>3921</v>
      </c>
      <c r="H1581" t="s">
        <v>3876</v>
      </c>
      <c r="I1581">
        <v>1917</v>
      </c>
      <c r="J1581" s="41">
        <v>1.8700000000000001E-2</v>
      </c>
      <c r="K1581" s="42">
        <v>35.847900000000003</v>
      </c>
      <c r="L1581" s="43">
        <v>1.3225</v>
      </c>
      <c r="M1581" s="42">
        <v>47.408847750000007</v>
      </c>
      <c r="N1581">
        <v>6</v>
      </c>
      <c r="O1581" s="43">
        <v>124.32</v>
      </c>
      <c r="P1581" s="42">
        <v>55</v>
      </c>
      <c r="Q1581" s="42">
        <v>4</v>
      </c>
      <c r="R1581" s="42">
        <v>13.5</v>
      </c>
    </row>
    <row r="1582" spans="1:18" x14ac:dyDescent="0.3">
      <c r="A1582" t="s">
        <v>3924</v>
      </c>
      <c r="B1582" s="17">
        <v>45191</v>
      </c>
      <c r="C1582" t="s">
        <v>543</v>
      </c>
      <c r="D1582" t="s">
        <v>3928</v>
      </c>
      <c r="E1582" t="s">
        <v>3929</v>
      </c>
      <c r="F1582" t="s">
        <v>3920</v>
      </c>
      <c r="G1582" t="s">
        <v>3921</v>
      </c>
      <c r="H1582" t="s">
        <v>3876</v>
      </c>
      <c r="I1582">
        <v>1527</v>
      </c>
      <c r="J1582" s="41">
        <v>1.3399999999999999E-2</v>
      </c>
      <c r="K1582" s="42">
        <v>20.461799999999997</v>
      </c>
      <c r="L1582" s="43">
        <v>2.3919999999999995</v>
      </c>
      <c r="M1582" s="42">
        <v>48.944625599999981</v>
      </c>
      <c r="N1582">
        <v>2</v>
      </c>
      <c r="O1582" s="43">
        <v>289.79999999999995</v>
      </c>
      <c r="P1582" s="42">
        <v>91</v>
      </c>
      <c r="Q1582" s="42">
        <v>3</v>
      </c>
      <c r="R1582" s="42">
        <v>13.5</v>
      </c>
    </row>
    <row r="1583" spans="1:18" x14ac:dyDescent="0.3">
      <c r="A1583" t="s">
        <v>3924</v>
      </c>
      <c r="B1583" s="17">
        <v>45192</v>
      </c>
      <c r="C1583" t="s">
        <v>543</v>
      </c>
      <c r="D1583" t="s">
        <v>3928</v>
      </c>
      <c r="E1583" t="s">
        <v>3929</v>
      </c>
      <c r="F1583" t="s">
        <v>3920</v>
      </c>
      <c r="G1583" t="s">
        <v>3921</v>
      </c>
      <c r="H1583" t="s">
        <v>3876</v>
      </c>
      <c r="I1583">
        <v>1894</v>
      </c>
      <c r="J1583" s="41">
        <v>1.9999999999999997E-2</v>
      </c>
      <c r="K1583" s="42">
        <v>37.879999999999995</v>
      </c>
      <c r="L1583" s="43">
        <v>2.2194999999999996</v>
      </c>
      <c r="M1583" s="42">
        <v>84.07465999999998</v>
      </c>
      <c r="N1583">
        <v>1</v>
      </c>
      <c r="O1583" s="43">
        <v>32.4</v>
      </c>
      <c r="P1583" s="42">
        <v>64</v>
      </c>
      <c r="Q1583" s="42">
        <v>12</v>
      </c>
      <c r="R1583" s="42">
        <v>12</v>
      </c>
    </row>
    <row r="1584" spans="1:18" x14ac:dyDescent="0.3">
      <c r="A1584" t="s">
        <v>3924</v>
      </c>
      <c r="B1584" s="17">
        <v>45193</v>
      </c>
      <c r="C1584" t="s">
        <v>543</v>
      </c>
      <c r="D1584" t="s">
        <v>3928</v>
      </c>
      <c r="E1584" t="s">
        <v>3929</v>
      </c>
      <c r="F1584" t="s">
        <v>3920</v>
      </c>
      <c r="G1584" t="s">
        <v>3921</v>
      </c>
      <c r="H1584" t="s">
        <v>3876</v>
      </c>
      <c r="I1584">
        <v>1984</v>
      </c>
      <c r="J1584" s="41">
        <v>1.54E-2</v>
      </c>
      <c r="K1584" s="42">
        <v>30.553599999999999</v>
      </c>
      <c r="L1584" s="43">
        <v>2.2194999999999996</v>
      </c>
      <c r="M1584" s="42">
        <v>67.81371519999999</v>
      </c>
      <c r="N1584">
        <v>0</v>
      </c>
      <c r="O1584" s="43">
        <v>337.67999999999995</v>
      </c>
      <c r="P1584" s="42">
        <v>58</v>
      </c>
      <c r="Q1584" s="42">
        <v>4</v>
      </c>
      <c r="R1584" s="42">
        <v>6</v>
      </c>
    </row>
    <row r="1585" spans="1:18" x14ac:dyDescent="0.3">
      <c r="A1585" t="s">
        <v>3924</v>
      </c>
      <c r="B1585" s="17">
        <v>45194</v>
      </c>
      <c r="C1585" t="s">
        <v>543</v>
      </c>
      <c r="D1585" t="s">
        <v>3928</v>
      </c>
      <c r="E1585" t="s">
        <v>3929</v>
      </c>
      <c r="F1585" t="s">
        <v>3920</v>
      </c>
      <c r="G1585" t="s">
        <v>3921</v>
      </c>
      <c r="H1585" t="s">
        <v>3876</v>
      </c>
      <c r="I1585">
        <v>1746</v>
      </c>
      <c r="J1585" s="41">
        <v>1.6299999999999999E-2</v>
      </c>
      <c r="K1585" s="42">
        <v>28.459799999999998</v>
      </c>
      <c r="L1585" s="43">
        <v>2.3919999999999999</v>
      </c>
      <c r="M1585" s="42">
        <v>68.07584159999999</v>
      </c>
      <c r="N1585">
        <v>6</v>
      </c>
      <c r="O1585" s="43">
        <v>47.879999999999995</v>
      </c>
      <c r="P1585" s="42">
        <v>51</v>
      </c>
      <c r="Q1585" s="42">
        <v>8</v>
      </c>
      <c r="R1585" s="42">
        <v>9</v>
      </c>
    </row>
    <row r="1586" spans="1:18" x14ac:dyDescent="0.3">
      <c r="A1586" t="s">
        <v>3924</v>
      </c>
      <c r="B1586" s="17">
        <v>45195</v>
      </c>
      <c r="C1586" t="s">
        <v>543</v>
      </c>
      <c r="D1586" t="s">
        <v>3928</v>
      </c>
      <c r="E1586" t="s">
        <v>3929</v>
      </c>
      <c r="F1586" t="s">
        <v>3920</v>
      </c>
      <c r="G1586" t="s">
        <v>3921</v>
      </c>
      <c r="H1586" t="s">
        <v>3876</v>
      </c>
      <c r="I1586">
        <v>1194</v>
      </c>
      <c r="J1586" s="41">
        <v>1.77E-2</v>
      </c>
      <c r="K1586" s="42">
        <v>21.133800000000001</v>
      </c>
      <c r="L1586" s="43">
        <v>2.1274999999999999</v>
      </c>
      <c r="M1586" s="42">
        <v>44.962159499999999</v>
      </c>
      <c r="N1586">
        <v>1</v>
      </c>
      <c r="O1586" s="43">
        <v>73.08</v>
      </c>
      <c r="P1586" s="42">
        <v>83</v>
      </c>
      <c r="Q1586" s="42">
        <v>14</v>
      </c>
      <c r="R1586" s="42">
        <v>10.5</v>
      </c>
    </row>
    <row r="1587" spans="1:18" x14ac:dyDescent="0.3">
      <c r="A1587" t="s">
        <v>3924</v>
      </c>
      <c r="B1587" s="17">
        <v>45196</v>
      </c>
      <c r="C1587" t="s">
        <v>543</v>
      </c>
      <c r="D1587" t="s">
        <v>3928</v>
      </c>
      <c r="E1587" t="s">
        <v>3929</v>
      </c>
      <c r="F1587" t="s">
        <v>3920</v>
      </c>
      <c r="G1587" t="s">
        <v>3921</v>
      </c>
      <c r="H1587" t="s">
        <v>3876</v>
      </c>
      <c r="I1587">
        <v>1242</v>
      </c>
      <c r="J1587" s="41">
        <v>1.0700000000000001E-2</v>
      </c>
      <c r="K1587" s="42">
        <v>13.289400000000002</v>
      </c>
      <c r="L1587" s="43">
        <v>1.3684999999999998</v>
      </c>
      <c r="M1587" s="42">
        <v>18.1865439</v>
      </c>
      <c r="N1587">
        <v>6</v>
      </c>
      <c r="O1587" s="43">
        <v>87.36</v>
      </c>
      <c r="P1587" s="42">
        <v>74</v>
      </c>
      <c r="Q1587" s="42">
        <v>7</v>
      </c>
      <c r="R1587" s="42">
        <v>4.5</v>
      </c>
    </row>
    <row r="1588" spans="1:18" x14ac:dyDescent="0.3">
      <c r="A1588" t="s">
        <v>3924</v>
      </c>
      <c r="B1588" s="17">
        <v>45197</v>
      </c>
      <c r="C1588" t="s">
        <v>543</v>
      </c>
      <c r="D1588" t="s">
        <v>3928</v>
      </c>
      <c r="E1588" t="s">
        <v>3929</v>
      </c>
      <c r="F1588" t="s">
        <v>3920</v>
      </c>
      <c r="G1588" t="s">
        <v>3921</v>
      </c>
      <c r="H1588" t="s">
        <v>3876</v>
      </c>
      <c r="I1588">
        <v>1509</v>
      </c>
      <c r="J1588" s="41">
        <v>2.0299999999999999E-2</v>
      </c>
      <c r="K1588" s="42">
        <v>30.632699999999996</v>
      </c>
      <c r="L1588" s="43">
        <v>1.4489999999999998</v>
      </c>
      <c r="M1588" s="42">
        <v>44.386782299999993</v>
      </c>
      <c r="N1588">
        <v>6</v>
      </c>
      <c r="O1588" s="43">
        <v>45.6</v>
      </c>
      <c r="P1588" s="42">
        <v>75</v>
      </c>
      <c r="Q1588" s="42">
        <v>13</v>
      </c>
      <c r="R1588" s="42">
        <v>10.5</v>
      </c>
    </row>
    <row r="1589" spans="1:18" x14ac:dyDescent="0.3">
      <c r="A1589" t="s">
        <v>3924</v>
      </c>
      <c r="B1589" s="17">
        <v>45198</v>
      </c>
      <c r="C1589" t="s">
        <v>543</v>
      </c>
      <c r="D1589" t="s">
        <v>3928</v>
      </c>
      <c r="E1589" t="s">
        <v>3929</v>
      </c>
      <c r="F1589" t="s">
        <v>3920</v>
      </c>
      <c r="G1589" t="s">
        <v>3921</v>
      </c>
      <c r="H1589" t="s">
        <v>3876</v>
      </c>
      <c r="I1589">
        <v>1747</v>
      </c>
      <c r="J1589" s="41">
        <v>1.3699999999999999E-2</v>
      </c>
      <c r="K1589" s="42">
        <v>23.933899999999998</v>
      </c>
      <c r="L1589" s="43">
        <v>0.82800000000000007</v>
      </c>
      <c r="M1589" s="42">
        <v>19.817269199999998</v>
      </c>
      <c r="N1589">
        <v>7</v>
      </c>
      <c r="O1589" s="43">
        <v>259.55999999999995</v>
      </c>
      <c r="P1589" s="42">
        <v>58</v>
      </c>
      <c r="Q1589" s="42">
        <v>16</v>
      </c>
      <c r="R1589" s="42">
        <v>1.5</v>
      </c>
    </row>
    <row r="1590" spans="1:18" x14ac:dyDescent="0.3">
      <c r="A1590" t="s">
        <v>3924</v>
      </c>
      <c r="B1590" s="17">
        <v>45199</v>
      </c>
      <c r="C1590" t="s">
        <v>543</v>
      </c>
      <c r="D1590" t="s">
        <v>3928</v>
      </c>
      <c r="E1590" t="s">
        <v>3929</v>
      </c>
      <c r="F1590" t="s">
        <v>3920</v>
      </c>
      <c r="G1590" t="s">
        <v>3921</v>
      </c>
      <c r="H1590" t="s">
        <v>3876</v>
      </c>
      <c r="I1590">
        <v>1132</v>
      </c>
      <c r="J1590" s="41">
        <v>1.8000000000000002E-2</v>
      </c>
      <c r="K1590" s="42">
        <v>20.376000000000001</v>
      </c>
      <c r="L1590" s="43">
        <v>1.6329999999999998</v>
      </c>
      <c r="M1590" s="42">
        <v>33.274007999999995</v>
      </c>
      <c r="N1590">
        <v>6</v>
      </c>
      <c r="O1590" s="43">
        <v>208.32</v>
      </c>
      <c r="P1590" s="42">
        <v>76</v>
      </c>
      <c r="Q1590" s="42">
        <v>7</v>
      </c>
      <c r="R1590" s="42">
        <v>10.5</v>
      </c>
    </row>
    <row r="1591" spans="1:18" x14ac:dyDescent="0.3">
      <c r="A1591" t="s">
        <v>3924</v>
      </c>
      <c r="B1591" s="17">
        <v>45200</v>
      </c>
      <c r="C1591" t="s">
        <v>543</v>
      </c>
      <c r="D1591" t="s">
        <v>3928</v>
      </c>
      <c r="E1591" t="s">
        <v>3929</v>
      </c>
      <c r="F1591" t="s">
        <v>3920</v>
      </c>
      <c r="G1591" t="s">
        <v>3921</v>
      </c>
      <c r="H1591" t="s">
        <v>3876</v>
      </c>
      <c r="I1591">
        <v>1755</v>
      </c>
      <c r="J1591" s="41">
        <v>1.29E-2</v>
      </c>
      <c r="K1591" s="42">
        <v>22.639500000000002</v>
      </c>
      <c r="L1591" s="43">
        <v>1.8629999999999998</v>
      </c>
      <c r="M1591" s="42">
        <v>42.177388499999999</v>
      </c>
      <c r="N1591">
        <v>7</v>
      </c>
      <c r="O1591" s="43">
        <v>209.15999999999997</v>
      </c>
      <c r="P1591" s="42">
        <v>63</v>
      </c>
      <c r="Q1591" s="42">
        <v>13</v>
      </c>
      <c r="R1591" s="42">
        <v>15</v>
      </c>
    </row>
    <row r="1592" spans="1:18" x14ac:dyDescent="0.3">
      <c r="A1592" t="s">
        <v>3924</v>
      </c>
      <c r="B1592" s="17">
        <v>45201</v>
      </c>
      <c r="C1592" t="s">
        <v>543</v>
      </c>
      <c r="D1592" t="s">
        <v>3928</v>
      </c>
      <c r="E1592" t="s">
        <v>3929</v>
      </c>
      <c r="F1592" t="s">
        <v>3920</v>
      </c>
      <c r="G1592" t="s">
        <v>3921</v>
      </c>
      <c r="H1592" t="s">
        <v>3876</v>
      </c>
      <c r="I1592">
        <v>1643</v>
      </c>
      <c r="J1592" s="41">
        <v>1.6299999999999999E-2</v>
      </c>
      <c r="K1592" s="42">
        <v>26.780899999999999</v>
      </c>
      <c r="L1592" s="43">
        <v>0.9544999999999999</v>
      </c>
      <c r="M1592" s="42">
        <v>25.562369049999997</v>
      </c>
      <c r="N1592">
        <v>7</v>
      </c>
      <c r="O1592" s="43">
        <v>6</v>
      </c>
      <c r="P1592" s="42">
        <v>68</v>
      </c>
      <c r="Q1592" s="42">
        <v>2</v>
      </c>
      <c r="R1592" s="42">
        <v>12</v>
      </c>
    </row>
    <row r="1593" spans="1:18" x14ac:dyDescent="0.3">
      <c r="A1593" t="s">
        <v>3924</v>
      </c>
      <c r="B1593" s="17">
        <v>45202</v>
      </c>
      <c r="C1593" t="s">
        <v>543</v>
      </c>
      <c r="D1593" t="s">
        <v>3928</v>
      </c>
      <c r="E1593" t="s">
        <v>3929</v>
      </c>
      <c r="F1593" t="s">
        <v>3920</v>
      </c>
      <c r="G1593" t="s">
        <v>3921</v>
      </c>
      <c r="H1593" t="s">
        <v>3876</v>
      </c>
      <c r="I1593">
        <v>1967</v>
      </c>
      <c r="J1593" s="41">
        <v>1.3300000000000003E-2</v>
      </c>
      <c r="K1593" s="42">
        <v>26.161100000000005</v>
      </c>
      <c r="L1593" s="43">
        <v>2.2999999999999998</v>
      </c>
      <c r="M1593" s="42">
        <v>60.170530000000007</v>
      </c>
      <c r="N1593">
        <v>3</v>
      </c>
      <c r="O1593" s="43">
        <v>68.039999999999992</v>
      </c>
      <c r="P1593" s="42">
        <v>84</v>
      </c>
      <c r="Q1593" s="42">
        <v>1</v>
      </c>
      <c r="R1593" s="42">
        <v>10.5</v>
      </c>
    </row>
    <row r="1594" spans="1:18" x14ac:dyDescent="0.3">
      <c r="A1594" t="s">
        <v>3924</v>
      </c>
      <c r="B1594" s="17">
        <v>45203</v>
      </c>
      <c r="C1594" t="s">
        <v>543</v>
      </c>
      <c r="D1594" t="s">
        <v>3928</v>
      </c>
      <c r="E1594" t="s">
        <v>3929</v>
      </c>
      <c r="F1594" t="s">
        <v>3920</v>
      </c>
      <c r="G1594" t="s">
        <v>3921</v>
      </c>
      <c r="H1594" t="s">
        <v>3876</v>
      </c>
      <c r="I1594">
        <v>1243</v>
      </c>
      <c r="J1594" s="41">
        <v>1.4E-2</v>
      </c>
      <c r="K1594" s="42">
        <v>17.402000000000001</v>
      </c>
      <c r="L1594" s="43">
        <v>1.6329999999999996</v>
      </c>
      <c r="M1594" s="42">
        <v>28.417465999999994</v>
      </c>
      <c r="N1594">
        <v>7</v>
      </c>
      <c r="O1594" s="43">
        <v>114.23999999999998</v>
      </c>
      <c r="P1594" s="42">
        <v>88</v>
      </c>
      <c r="Q1594" s="42">
        <v>2</v>
      </c>
      <c r="R1594" s="42">
        <v>9</v>
      </c>
    </row>
    <row r="1595" spans="1:18" x14ac:dyDescent="0.3">
      <c r="A1595" t="s">
        <v>3924</v>
      </c>
      <c r="B1595" s="17">
        <v>45204</v>
      </c>
      <c r="C1595" t="s">
        <v>543</v>
      </c>
      <c r="D1595" t="s">
        <v>3928</v>
      </c>
      <c r="E1595" t="s">
        <v>3929</v>
      </c>
      <c r="F1595" t="s">
        <v>3920</v>
      </c>
      <c r="G1595" t="s">
        <v>3921</v>
      </c>
      <c r="H1595" t="s">
        <v>3876</v>
      </c>
      <c r="I1595">
        <v>1381</v>
      </c>
      <c r="J1595" s="41">
        <v>1.2400000000000001E-2</v>
      </c>
      <c r="K1595" s="42">
        <v>17.124400000000001</v>
      </c>
      <c r="L1595" s="43">
        <v>1.2189999999999999</v>
      </c>
      <c r="M1595" s="42">
        <v>20.874643599999999</v>
      </c>
      <c r="N1595">
        <v>2</v>
      </c>
      <c r="O1595" s="43">
        <v>42</v>
      </c>
      <c r="P1595" s="42">
        <v>51</v>
      </c>
      <c r="Q1595" s="42">
        <v>9</v>
      </c>
      <c r="R1595" s="42">
        <v>15</v>
      </c>
    </row>
    <row r="1596" spans="1:18" x14ac:dyDescent="0.3">
      <c r="A1596" t="s">
        <v>3924</v>
      </c>
      <c r="B1596" s="17">
        <v>45205</v>
      </c>
      <c r="C1596" t="s">
        <v>543</v>
      </c>
      <c r="D1596" t="s">
        <v>3928</v>
      </c>
      <c r="E1596" t="s">
        <v>3929</v>
      </c>
      <c r="F1596" t="s">
        <v>3920</v>
      </c>
      <c r="G1596" t="s">
        <v>3921</v>
      </c>
      <c r="H1596" t="s">
        <v>3876</v>
      </c>
      <c r="I1596">
        <v>1400</v>
      </c>
      <c r="J1596" s="41">
        <v>1.1300000000000001E-2</v>
      </c>
      <c r="K1596" s="42">
        <v>15.820000000000002</v>
      </c>
      <c r="L1596" s="43">
        <v>2.5415000000000001</v>
      </c>
      <c r="M1596" s="42">
        <v>40.206530000000008</v>
      </c>
      <c r="N1596">
        <v>3</v>
      </c>
      <c r="O1596" s="43">
        <v>7.1999999999999993</v>
      </c>
      <c r="P1596" s="42">
        <v>90</v>
      </c>
      <c r="Q1596" s="42">
        <v>6</v>
      </c>
      <c r="R1596" s="42">
        <v>18</v>
      </c>
    </row>
    <row r="1597" spans="1:18" x14ac:dyDescent="0.3">
      <c r="A1597" t="s">
        <v>3924</v>
      </c>
      <c r="B1597" s="17">
        <v>45206</v>
      </c>
      <c r="C1597" t="s">
        <v>543</v>
      </c>
      <c r="D1597" t="s">
        <v>3928</v>
      </c>
      <c r="E1597" t="s">
        <v>3929</v>
      </c>
      <c r="F1597" t="s">
        <v>3920</v>
      </c>
      <c r="G1597" t="s">
        <v>3921</v>
      </c>
      <c r="H1597" t="s">
        <v>3876</v>
      </c>
      <c r="I1597">
        <v>1553</v>
      </c>
      <c r="J1597" s="41">
        <v>1.4599999999999998E-2</v>
      </c>
      <c r="K1597" s="42">
        <v>22.673799999999996</v>
      </c>
      <c r="L1597" s="43">
        <v>0.7014999999999999</v>
      </c>
      <c r="M1597" s="42">
        <v>15.905670699999995</v>
      </c>
      <c r="N1597">
        <v>8</v>
      </c>
      <c r="O1597" s="43">
        <v>130.19999999999999</v>
      </c>
      <c r="P1597" s="42">
        <v>101</v>
      </c>
      <c r="Q1597" s="42">
        <v>5</v>
      </c>
      <c r="R1597" s="42">
        <v>7.5</v>
      </c>
    </row>
    <row r="1598" spans="1:18" x14ac:dyDescent="0.3">
      <c r="A1598" t="s">
        <v>3924</v>
      </c>
      <c r="B1598" s="17">
        <v>45207</v>
      </c>
      <c r="C1598" t="s">
        <v>543</v>
      </c>
      <c r="D1598" t="s">
        <v>3928</v>
      </c>
      <c r="E1598" t="s">
        <v>3929</v>
      </c>
      <c r="F1598" t="s">
        <v>3920</v>
      </c>
      <c r="G1598" t="s">
        <v>3921</v>
      </c>
      <c r="H1598" t="s">
        <v>3876</v>
      </c>
      <c r="I1598">
        <v>1977</v>
      </c>
      <c r="J1598" s="41">
        <v>1.21E-2</v>
      </c>
      <c r="K1598" s="42">
        <v>23.921699999999998</v>
      </c>
      <c r="L1598" s="43">
        <v>0.63249999999999984</v>
      </c>
      <c r="M1598" s="42">
        <v>15.130475249999995</v>
      </c>
      <c r="N1598">
        <v>5</v>
      </c>
      <c r="O1598" s="43">
        <v>62.16</v>
      </c>
      <c r="P1598" s="42">
        <v>80</v>
      </c>
      <c r="Q1598" s="42">
        <v>8</v>
      </c>
      <c r="R1598" s="42">
        <v>6</v>
      </c>
    </row>
    <row r="1599" spans="1:18" x14ac:dyDescent="0.3">
      <c r="A1599" t="s">
        <v>3924</v>
      </c>
      <c r="B1599" s="17">
        <v>45208</v>
      </c>
      <c r="C1599" t="s">
        <v>543</v>
      </c>
      <c r="D1599" t="s">
        <v>3928</v>
      </c>
      <c r="E1599" t="s">
        <v>3929</v>
      </c>
      <c r="F1599" t="s">
        <v>3920</v>
      </c>
      <c r="G1599" t="s">
        <v>3921</v>
      </c>
      <c r="H1599" t="s">
        <v>3876</v>
      </c>
      <c r="I1599">
        <v>1439</v>
      </c>
      <c r="J1599" s="41">
        <v>1.6199999999999999E-2</v>
      </c>
      <c r="K1599" s="42">
        <v>23.311799999999998</v>
      </c>
      <c r="L1599" s="43">
        <v>0.59799999999999998</v>
      </c>
      <c r="M1599" s="42">
        <v>13.940456399999999</v>
      </c>
      <c r="N1599">
        <v>1</v>
      </c>
      <c r="O1599" s="43">
        <v>148.67999999999998</v>
      </c>
      <c r="P1599" s="42">
        <v>105</v>
      </c>
      <c r="Q1599" s="42">
        <v>2</v>
      </c>
      <c r="R1599" s="42">
        <v>10.5</v>
      </c>
    </row>
    <row r="1600" spans="1:18" x14ac:dyDescent="0.3">
      <c r="A1600" t="s">
        <v>3924</v>
      </c>
      <c r="B1600" s="17">
        <v>45209</v>
      </c>
      <c r="C1600" t="s">
        <v>543</v>
      </c>
      <c r="D1600" t="s">
        <v>3928</v>
      </c>
      <c r="E1600" t="s">
        <v>3929</v>
      </c>
      <c r="F1600" t="s">
        <v>3920</v>
      </c>
      <c r="G1600" t="s">
        <v>3921</v>
      </c>
      <c r="H1600" t="s">
        <v>3876</v>
      </c>
      <c r="I1600">
        <v>1990</v>
      </c>
      <c r="J1600" s="41">
        <v>1.1300000000000001E-2</v>
      </c>
      <c r="K1600" s="42">
        <v>22.487000000000002</v>
      </c>
      <c r="L1600" s="43">
        <v>1.4260000000000002</v>
      </c>
      <c r="M1600" s="42">
        <v>32.066462000000008</v>
      </c>
      <c r="N1600">
        <v>2</v>
      </c>
      <c r="O1600" s="43">
        <v>207.47999999999996</v>
      </c>
      <c r="P1600" s="42">
        <v>100</v>
      </c>
      <c r="Q1600" s="42">
        <v>14</v>
      </c>
      <c r="R1600" s="42">
        <v>15</v>
      </c>
    </row>
    <row r="1601" spans="1:18" x14ac:dyDescent="0.3">
      <c r="A1601" t="s">
        <v>3924</v>
      </c>
      <c r="B1601" s="17">
        <v>45210</v>
      </c>
      <c r="C1601" t="s">
        <v>543</v>
      </c>
      <c r="D1601" t="s">
        <v>3928</v>
      </c>
      <c r="E1601" t="s">
        <v>3929</v>
      </c>
      <c r="F1601" t="s">
        <v>3920</v>
      </c>
      <c r="G1601" t="s">
        <v>3921</v>
      </c>
      <c r="H1601" t="s">
        <v>3876</v>
      </c>
      <c r="I1601">
        <v>1707</v>
      </c>
      <c r="J1601" s="41">
        <v>1.7500000000000002E-2</v>
      </c>
      <c r="K1601" s="42">
        <v>29.872500000000002</v>
      </c>
      <c r="L1601" s="43">
        <v>1.7479999999999998</v>
      </c>
      <c r="M1601" s="42">
        <v>52.217129999999997</v>
      </c>
      <c r="N1601">
        <v>0</v>
      </c>
      <c r="O1601" s="43">
        <v>9.6</v>
      </c>
      <c r="P1601" s="42">
        <v>69</v>
      </c>
      <c r="Q1601" s="42">
        <v>11</v>
      </c>
      <c r="R1601" s="42">
        <v>6</v>
      </c>
    </row>
    <row r="1602" spans="1:18" x14ac:dyDescent="0.3">
      <c r="A1602" t="s">
        <v>3924</v>
      </c>
      <c r="B1602" s="17">
        <v>45211</v>
      </c>
      <c r="C1602" t="s">
        <v>543</v>
      </c>
      <c r="D1602" t="s">
        <v>3928</v>
      </c>
      <c r="E1602" t="s">
        <v>3929</v>
      </c>
      <c r="F1602" t="s">
        <v>3920</v>
      </c>
      <c r="G1602" t="s">
        <v>3921</v>
      </c>
      <c r="H1602" t="s">
        <v>3876</v>
      </c>
      <c r="I1602">
        <v>1228</v>
      </c>
      <c r="J1602" s="41">
        <v>1.4799999999999999E-2</v>
      </c>
      <c r="K1602" s="42">
        <v>18.174399999999999</v>
      </c>
      <c r="L1602" s="43">
        <v>1.6099999999999994</v>
      </c>
      <c r="M1602" s="42">
        <v>29.260783999999987</v>
      </c>
      <c r="N1602">
        <v>3</v>
      </c>
      <c r="O1602" s="43">
        <v>390.59999999999997</v>
      </c>
      <c r="P1602" s="42">
        <v>65</v>
      </c>
      <c r="Q1602" s="42">
        <v>8</v>
      </c>
      <c r="R1602" s="42">
        <v>12</v>
      </c>
    </row>
    <row r="1603" spans="1:18" x14ac:dyDescent="0.3">
      <c r="A1603" t="s">
        <v>3924</v>
      </c>
      <c r="B1603" s="17">
        <v>45212</v>
      </c>
      <c r="C1603" t="s">
        <v>543</v>
      </c>
      <c r="D1603" t="s">
        <v>3928</v>
      </c>
      <c r="E1603" t="s">
        <v>3929</v>
      </c>
      <c r="F1603" t="s">
        <v>3920</v>
      </c>
      <c r="G1603" t="s">
        <v>3921</v>
      </c>
      <c r="H1603" t="s">
        <v>3876</v>
      </c>
      <c r="I1603">
        <v>1774</v>
      </c>
      <c r="J1603" s="41">
        <v>1.37E-2</v>
      </c>
      <c r="K1603" s="42">
        <v>24.303799999999999</v>
      </c>
      <c r="L1603" s="43">
        <v>1.5984999999999998</v>
      </c>
      <c r="M1603" s="42">
        <v>38.849624299999995</v>
      </c>
      <c r="N1603">
        <v>4</v>
      </c>
      <c r="O1603" s="43">
        <v>124.32</v>
      </c>
      <c r="P1603" s="42">
        <v>55</v>
      </c>
      <c r="Q1603" s="42">
        <v>10</v>
      </c>
      <c r="R1603" s="42">
        <v>10.5</v>
      </c>
    </row>
    <row r="1604" spans="1:18" x14ac:dyDescent="0.3">
      <c r="A1604" t="s">
        <v>3924</v>
      </c>
      <c r="B1604" s="17">
        <v>45213</v>
      </c>
      <c r="C1604" t="s">
        <v>543</v>
      </c>
      <c r="D1604" t="s">
        <v>3928</v>
      </c>
      <c r="E1604" t="s">
        <v>3929</v>
      </c>
      <c r="F1604" t="s">
        <v>3920</v>
      </c>
      <c r="G1604" t="s">
        <v>3921</v>
      </c>
      <c r="H1604" t="s">
        <v>3876</v>
      </c>
      <c r="I1604">
        <v>1286</v>
      </c>
      <c r="J1604" s="41">
        <v>1.9900000000000001E-2</v>
      </c>
      <c r="K1604" s="42">
        <v>25.5914</v>
      </c>
      <c r="L1604" s="43">
        <v>1.518</v>
      </c>
      <c r="M1604" s="42">
        <v>38.847745199999999</v>
      </c>
      <c r="N1604">
        <v>3</v>
      </c>
      <c r="O1604" s="43">
        <v>299.87999999999994</v>
      </c>
      <c r="P1604" s="42">
        <v>61</v>
      </c>
      <c r="Q1604" s="42">
        <v>14</v>
      </c>
      <c r="R1604" s="42">
        <v>3</v>
      </c>
    </row>
    <row r="1605" spans="1:18" x14ac:dyDescent="0.3">
      <c r="A1605" t="s">
        <v>3924</v>
      </c>
      <c r="B1605" s="17">
        <v>45214</v>
      </c>
      <c r="C1605" t="s">
        <v>543</v>
      </c>
      <c r="D1605" t="s">
        <v>3928</v>
      </c>
      <c r="E1605" t="s">
        <v>3929</v>
      </c>
      <c r="F1605" t="s">
        <v>3920</v>
      </c>
      <c r="G1605" t="s">
        <v>3921</v>
      </c>
      <c r="H1605" t="s">
        <v>3876</v>
      </c>
      <c r="I1605">
        <v>1720</v>
      </c>
      <c r="J1605" s="41">
        <v>1.2100000000000001E-2</v>
      </c>
      <c r="K1605" s="42">
        <v>20.812000000000001</v>
      </c>
      <c r="L1605" s="43">
        <v>1.702</v>
      </c>
      <c r="M1605" s="42">
        <v>35.422024</v>
      </c>
      <c r="N1605">
        <v>3</v>
      </c>
      <c r="O1605" s="43">
        <v>183.11999999999998</v>
      </c>
      <c r="P1605" s="42">
        <v>77</v>
      </c>
      <c r="Q1605" s="42">
        <v>10</v>
      </c>
      <c r="R1605" s="42">
        <v>1.5</v>
      </c>
    </row>
    <row r="1606" spans="1:18" x14ac:dyDescent="0.3">
      <c r="A1606" t="s">
        <v>3924</v>
      </c>
      <c r="B1606" s="17">
        <v>45215</v>
      </c>
      <c r="C1606" t="s">
        <v>543</v>
      </c>
      <c r="D1606" t="s">
        <v>3928</v>
      </c>
      <c r="E1606" t="s">
        <v>3929</v>
      </c>
      <c r="F1606" t="s">
        <v>3920</v>
      </c>
      <c r="G1606" t="s">
        <v>3921</v>
      </c>
      <c r="H1606" t="s">
        <v>3876</v>
      </c>
      <c r="I1606">
        <v>1273</v>
      </c>
      <c r="J1606" s="41">
        <v>1.6500000000000001E-2</v>
      </c>
      <c r="K1606" s="42">
        <v>21.0045</v>
      </c>
      <c r="L1606" s="43">
        <v>2.4379999999999997</v>
      </c>
      <c r="M1606" s="42">
        <v>51.208970999999991</v>
      </c>
      <c r="N1606">
        <v>7</v>
      </c>
      <c r="O1606" s="43">
        <v>141.95999999999998</v>
      </c>
      <c r="P1606" s="42">
        <v>77</v>
      </c>
      <c r="Q1606" s="42">
        <v>3</v>
      </c>
      <c r="R1606" s="42">
        <v>7.5</v>
      </c>
    </row>
    <row r="1607" spans="1:18" x14ac:dyDescent="0.3">
      <c r="A1607" t="s">
        <v>3924</v>
      </c>
      <c r="B1607" s="17">
        <v>45216</v>
      </c>
      <c r="C1607" t="s">
        <v>543</v>
      </c>
      <c r="D1607" t="s">
        <v>3928</v>
      </c>
      <c r="E1607" t="s">
        <v>3929</v>
      </c>
      <c r="F1607" t="s">
        <v>3920</v>
      </c>
      <c r="G1607" t="s">
        <v>3921</v>
      </c>
      <c r="H1607" t="s">
        <v>3876</v>
      </c>
      <c r="I1607">
        <v>1838</v>
      </c>
      <c r="J1607" s="41">
        <v>2.06E-2</v>
      </c>
      <c r="K1607" s="42">
        <v>37.8628</v>
      </c>
      <c r="L1607" s="43">
        <v>0.69</v>
      </c>
      <c r="M1607" s="42">
        <v>26.125331999999997</v>
      </c>
      <c r="N1607">
        <v>9</v>
      </c>
      <c r="O1607" s="43">
        <v>297.35999999999996</v>
      </c>
      <c r="P1607" s="42">
        <v>88</v>
      </c>
      <c r="Q1607" s="42">
        <v>11</v>
      </c>
      <c r="R1607" s="42">
        <v>6</v>
      </c>
    </row>
    <row r="1608" spans="1:18" x14ac:dyDescent="0.3">
      <c r="A1608" t="s">
        <v>3924</v>
      </c>
      <c r="B1608" s="17">
        <v>45217</v>
      </c>
      <c r="C1608" t="s">
        <v>543</v>
      </c>
      <c r="D1608" t="s">
        <v>3928</v>
      </c>
      <c r="E1608" t="s">
        <v>3929</v>
      </c>
      <c r="F1608" t="s">
        <v>3920</v>
      </c>
      <c r="G1608" t="s">
        <v>3921</v>
      </c>
      <c r="H1608" t="s">
        <v>3876</v>
      </c>
      <c r="I1608">
        <v>1785</v>
      </c>
      <c r="J1608" s="41">
        <v>1.2900000000000002E-2</v>
      </c>
      <c r="K1608" s="42">
        <v>23.026500000000002</v>
      </c>
      <c r="L1608" s="43">
        <v>1.5409999999999997</v>
      </c>
      <c r="M1608" s="42">
        <v>35.483836499999995</v>
      </c>
      <c r="N1608">
        <v>4</v>
      </c>
      <c r="O1608" s="43">
        <v>388.08</v>
      </c>
      <c r="P1608" s="42">
        <v>66</v>
      </c>
      <c r="Q1608" s="42">
        <v>17</v>
      </c>
      <c r="R1608" s="42">
        <v>12</v>
      </c>
    </row>
    <row r="1609" spans="1:18" x14ac:dyDescent="0.3">
      <c r="A1609" t="s">
        <v>3924</v>
      </c>
      <c r="B1609" s="17">
        <v>45218</v>
      </c>
      <c r="C1609" t="s">
        <v>543</v>
      </c>
      <c r="D1609" t="s">
        <v>3928</v>
      </c>
      <c r="E1609" t="s">
        <v>3929</v>
      </c>
      <c r="F1609" t="s">
        <v>3920</v>
      </c>
      <c r="G1609" t="s">
        <v>3921</v>
      </c>
      <c r="H1609" t="s">
        <v>3876</v>
      </c>
      <c r="I1609">
        <v>1302</v>
      </c>
      <c r="J1609" s="41">
        <v>1.66E-2</v>
      </c>
      <c r="K1609" s="42">
        <v>21.613199999999999</v>
      </c>
      <c r="L1609" s="43">
        <v>1.9204999999999999</v>
      </c>
      <c r="M1609" s="42">
        <v>41.508150599999993</v>
      </c>
      <c r="N1609">
        <v>8</v>
      </c>
      <c r="O1609" s="43">
        <v>102.47999999999999</v>
      </c>
      <c r="P1609" s="42">
        <v>71</v>
      </c>
      <c r="Q1609" s="42">
        <v>10</v>
      </c>
      <c r="R1609" s="42">
        <v>4.5</v>
      </c>
    </row>
    <row r="1610" spans="1:18" x14ac:dyDescent="0.3">
      <c r="A1610" t="s">
        <v>3924</v>
      </c>
      <c r="B1610" s="17">
        <v>45219</v>
      </c>
      <c r="C1610" t="s">
        <v>543</v>
      </c>
      <c r="D1610" t="s">
        <v>3928</v>
      </c>
      <c r="E1610" t="s">
        <v>3929</v>
      </c>
      <c r="F1610" t="s">
        <v>3920</v>
      </c>
      <c r="G1610" t="s">
        <v>3921</v>
      </c>
      <c r="H1610" t="s">
        <v>3876</v>
      </c>
      <c r="I1610">
        <v>1184</v>
      </c>
      <c r="J1610" s="41">
        <v>1.21E-2</v>
      </c>
      <c r="K1610" s="42">
        <v>14.3264</v>
      </c>
      <c r="L1610" s="43">
        <v>0.44849999999999995</v>
      </c>
      <c r="M1610" s="42">
        <v>6.4253903999999995</v>
      </c>
      <c r="N1610">
        <v>4</v>
      </c>
      <c r="O1610" s="43">
        <v>525.83999999999992</v>
      </c>
      <c r="P1610" s="42">
        <v>47</v>
      </c>
      <c r="Q1610" s="42">
        <v>15</v>
      </c>
      <c r="R1610" s="42">
        <v>6</v>
      </c>
    </row>
    <row r="1611" spans="1:18" x14ac:dyDescent="0.3">
      <c r="A1611" t="s">
        <v>3924</v>
      </c>
      <c r="B1611" s="17">
        <v>45220</v>
      </c>
      <c r="C1611" t="s">
        <v>543</v>
      </c>
      <c r="D1611" t="s">
        <v>3928</v>
      </c>
      <c r="E1611" t="s">
        <v>3929</v>
      </c>
      <c r="F1611" t="s">
        <v>3920</v>
      </c>
      <c r="G1611" t="s">
        <v>3921</v>
      </c>
      <c r="H1611" t="s">
        <v>3876</v>
      </c>
      <c r="I1611">
        <v>1099</v>
      </c>
      <c r="J1611" s="41">
        <v>1.47E-2</v>
      </c>
      <c r="K1611" s="42">
        <v>16.1553</v>
      </c>
      <c r="L1611" s="43">
        <v>1.2879999999999998</v>
      </c>
      <c r="M1611" s="42">
        <v>20.808026399999999</v>
      </c>
      <c r="N1611">
        <v>6</v>
      </c>
      <c r="O1611" s="43">
        <v>195.72</v>
      </c>
      <c r="P1611" s="42">
        <v>89</v>
      </c>
      <c r="Q1611" s="42">
        <v>9</v>
      </c>
      <c r="R1611" s="42">
        <v>9</v>
      </c>
    </row>
    <row r="1612" spans="1:18" x14ac:dyDescent="0.3">
      <c r="A1612" t="s">
        <v>3924</v>
      </c>
      <c r="B1612" s="17">
        <v>45221</v>
      </c>
      <c r="C1612" t="s">
        <v>543</v>
      </c>
      <c r="D1612" t="s">
        <v>3928</v>
      </c>
      <c r="E1612" t="s">
        <v>3929</v>
      </c>
      <c r="F1612" t="s">
        <v>3920</v>
      </c>
      <c r="G1612" t="s">
        <v>3921</v>
      </c>
      <c r="H1612" t="s">
        <v>3876</v>
      </c>
      <c r="I1612">
        <v>1511</v>
      </c>
      <c r="J1612" s="41">
        <v>1.49E-2</v>
      </c>
      <c r="K1612" s="42">
        <v>22.5139</v>
      </c>
      <c r="L1612" s="43">
        <v>2.3344999999999998</v>
      </c>
      <c r="M1612" s="42">
        <v>52.558699549999993</v>
      </c>
      <c r="N1612">
        <v>11</v>
      </c>
      <c r="O1612" s="43">
        <v>141.95999999999998</v>
      </c>
      <c r="P1612" s="42">
        <v>50</v>
      </c>
      <c r="Q1612" s="42">
        <v>14</v>
      </c>
      <c r="R1612" s="42">
        <v>16.5</v>
      </c>
    </row>
    <row r="1613" spans="1:18" x14ac:dyDescent="0.3">
      <c r="A1613" t="s">
        <v>3924</v>
      </c>
      <c r="B1613" s="17">
        <v>45222</v>
      </c>
      <c r="C1613" t="s">
        <v>543</v>
      </c>
      <c r="D1613" t="s">
        <v>3928</v>
      </c>
      <c r="E1613" t="s">
        <v>3929</v>
      </c>
      <c r="F1613" t="s">
        <v>3920</v>
      </c>
      <c r="G1613" t="s">
        <v>3921</v>
      </c>
      <c r="H1613" t="s">
        <v>3876</v>
      </c>
      <c r="I1613">
        <v>1228</v>
      </c>
      <c r="J1613" s="41">
        <v>1.3399999999999999E-2</v>
      </c>
      <c r="K1613" s="42">
        <v>16.455199999999998</v>
      </c>
      <c r="L1613" s="43">
        <v>1.3109999999999997</v>
      </c>
      <c r="M1613" s="42">
        <v>21.572767199999994</v>
      </c>
      <c r="N1613">
        <v>9</v>
      </c>
      <c r="O1613" s="43">
        <v>336.84</v>
      </c>
      <c r="P1613" s="42">
        <v>82</v>
      </c>
      <c r="Q1613" s="42">
        <v>12</v>
      </c>
      <c r="R1613" s="42">
        <v>9</v>
      </c>
    </row>
    <row r="1614" spans="1:18" x14ac:dyDescent="0.3">
      <c r="A1614" t="s">
        <v>3924</v>
      </c>
      <c r="B1614" s="17">
        <v>45223</v>
      </c>
      <c r="C1614" t="s">
        <v>543</v>
      </c>
      <c r="D1614" t="s">
        <v>3928</v>
      </c>
      <c r="E1614" t="s">
        <v>3929</v>
      </c>
      <c r="F1614" t="s">
        <v>3920</v>
      </c>
      <c r="G1614" t="s">
        <v>3921</v>
      </c>
      <c r="H1614" t="s">
        <v>3876</v>
      </c>
      <c r="I1614">
        <v>1386</v>
      </c>
      <c r="J1614" s="41">
        <v>1.46E-2</v>
      </c>
      <c r="K1614" s="42">
        <v>20.235600000000002</v>
      </c>
      <c r="L1614" s="43">
        <v>2.0009999999999999</v>
      </c>
      <c r="M1614" s="42">
        <v>40.491435600000003</v>
      </c>
      <c r="N1614">
        <v>9</v>
      </c>
      <c r="O1614" s="43">
        <v>442.67999999999995</v>
      </c>
      <c r="P1614" s="42">
        <v>67</v>
      </c>
      <c r="Q1614" s="42">
        <v>5</v>
      </c>
      <c r="R1614" s="42">
        <v>7.5</v>
      </c>
    </row>
    <row r="1615" spans="1:18" x14ac:dyDescent="0.3">
      <c r="A1615" t="s">
        <v>3924</v>
      </c>
      <c r="B1615" s="17">
        <v>45224</v>
      </c>
      <c r="C1615" t="s">
        <v>543</v>
      </c>
      <c r="D1615" t="s">
        <v>3928</v>
      </c>
      <c r="E1615" t="s">
        <v>3929</v>
      </c>
      <c r="F1615" t="s">
        <v>3920</v>
      </c>
      <c r="G1615" t="s">
        <v>3921</v>
      </c>
      <c r="H1615" t="s">
        <v>3876</v>
      </c>
      <c r="I1615">
        <v>1607</v>
      </c>
      <c r="J1615" s="41">
        <v>1.8299999999999997E-2</v>
      </c>
      <c r="K1615" s="42">
        <v>29.408099999999994</v>
      </c>
      <c r="L1615" s="43">
        <v>1.8169999999999999</v>
      </c>
      <c r="M1615" s="42">
        <v>53.434517699999986</v>
      </c>
      <c r="N1615">
        <v>10</v>
      </c>
      <c r="O1615" s="43">
        <v>73.08</v>
      </c>
      <c r="P1615" s="42">
        <v>66</v>
      </c>
      <c r="Q1615" s="42">
        <v>18</v>
      </c>
      <c r="R1615" s="42">
        <v>4.5</v>
      </c>
    </row>
    <row r="1616" spans="1:18" x14ac:dyDescent="0.3">
      <c r="A1616" t="s">
        <v>3924</v>
      </c>
      <c r="B1616" s="17">
        <v>45225</v>
      </c>
      <c r="C1616" t="s">
        <v>543</v>
      </c>
      <c r="D1616" t="s">
        <v>3928</v>
      </c>
      <c r="E1616" t="s">
        <v>3929</v>
      </c>
      <c r="F1616" t="s">
        <v>3920</v>
      </c>
      <c r="G1616" t="s">
        <v>3921</v>
      </c>
      <c r="H1616" t="s">
        <v>3876</v>
      </c>
      <c r="I1616">
        <v>1708</v>
      </c>
      <c r="J1616" s="41">
        <v>1.1299999999999998E-2</v>
      </c>
      <c r="K1616" s="42">
        <v>19.300399999999996</v>
      </c>
      <c r="L1616" s="43">
        <v>1.9550000000000001</v>
      </c>
      <c r="M1616" s="42">
        <v>37.732281999999991</v>
      </c>
      <c r="N1616">
        <v>7</v>
      </c>
      <c r="O1616" s="43">
        <v>349.44</v>
      </c>
      <c r="P1616" s="42">
        <v>92</v>
      </c>
      <c r="Q1616" s="42">
        <v>7</v>
      </c>
      <c r="R1616" s="42">
        <v>12</v>
      </c>
    </row>
    <row r="1617" spans="1:18" x14ac:dyDescent="0.3">
      <c r="A1617" t="s">
        <v>3924</v>
      </c>
      <c r="B1617" s="17">
        <v>45226</v>
      </c>
      <c r="C1617" t="s">
        <v>543</v>
      </c>
      <c r="D1617" t="s">
        <v>3928</v>
      </c>
      <c r="E1617" t="s">
        <v>3929</v>
      </c>
      <c r="F1617" t="s">
        <v>3920</v>
      </c>
      <c r="G1617" t="s">
        <v>3921</v>
      </c>
      <c r="H1617" t="s">
        <v>3876</v>
      </c>
      <c r="I1617">
        <v>1941</v>
      </c>
      <c r="J1617" s="41">
        <v>1.9700000000000002E-2</v>
      </c>
      <c r="K1617" s="42">
        <v>38.237700000000004</v>
      </c>
      <c r="L1617" s="43">
        <v>1.8974999999999997</v>
      </c>
      <c r="M1617" s="42">
        <v>72.556035749999992</v>
      </c>
      <c r="N1617">
        <v>5</v>
      </c>
      <c r="O1617" s="43">
        <v>121.8</v>
      </c>
      <c r="P1617" s="42">
        <v>65</v>
      </c>
      <c r="Q1617" s="42">
        <v>14</v>
      </c>
      <c r="R1617" s="42">
        <v>13.5</v>
      </c>
    </row>
    <row r="1618" spans="1:18" x14ac:dyDescent="0.3">
      <c r="A1618" t="s">
        <v>3924</v>
      </c>
      <c r="B1618" s="17">
        <v>45227</v>
      </c>
      <c r="C1618" t="s">
        <v>543</v>
      </c>
      <c r="D1618" t="s">
        <v>3928</v>
      </c>
      <c r="E1618" t="s">
        <v>3929</v>
      </c>
      <c r="F1618" t="s">
        <v>3920</v>
      </c>
      <c r="G1618" t="s">
        <v>3921</v>
      </c>
      <c r="H1618" t="s">
        <v>3876</v>
      </c>
      <c r="I1618">
        <v>1245</v>
      </c>
      <c r="J1618" s="41">
        <v>1.6E-2</v>
      </c>
      <c r="K1618" s="42">
        <v>19.920000000000002</v>
      </c>
      <c r="L1618" s="43">
        <v>2.1734999999999998</v>
      </c>
      <c r="M1618" s="42">
        <v>43.296120000000002</v>
      </c>
      <c r="N1618">
        <v>5</v>
      </c>
      <c r="O1618" s="43">
        <v>455.28</v>
      </c>
      <c r="P1618" s="42">
        <v>86</v>
      </c>
      <c r="Q1618" s="42">
        <v>13</v>
      </c>
      <c r="R1618" s="42">
        <v>12</v>
      </c>
    </row>
    <row r="1619" spans="1:18" x14ac:dyDescent="0.3">
      <c r="A1619" t="s">
        <v>3924</v>
      </c>
      <c r="B1619" s="17">
        <v>45228</v>
      </c>
      <c r="C1619" t="s">
        <v>543</v>
      </c>
      <c r="D1619" t="s">
        <v>3928</v>
      </c>
      <c r="E1619" t="s">
        <v>3929</v>
      </c>
      <c r="F1619" t="s">
        <v>3920</v>
      </c>
      <c r="G1619" t="s">
        <v>3921</v>
      </c>
      <c r="H1619" t="s">
        <v>3876</v>
      </c>
      <c r="I1619">
        <v>1074</v>
      </c>
      <c r="J1619" s="41">
        <v>1.5699999999999999E-2</v>
      </c>
      <c r="K1619" s="42">
        <v>16.861799999999999</v>
      </c>
      <c r="L1619" s="43">
        <v>1.3915</v>
      </c>
      <c r="M1619" s="42">
        <v>23.463194699999999</v>
      </c>
      <c r="N1619">
        <v>3</v>
      </c>
      <c r="O1619" s="43">
        <v>319.2</v>
      </c>
      <c r="P1619" s="42">
        <v>55</v>
      </c>
      <c r="Q1619" s="42">
        <v>14</v>
      </c>
      <c r="R1619" s="42">
        <v>13.5</v>
      </c>
    </row>
    <row r="1620" spans="1:18" x14ac:dyDescent="0.3">
      <c r="A1620" t="s">
        <v>3924</v>
      </c>
      <c r="B1620" s="17">
        <v>45229</v>
      </c>
      <c r="C1620" t="s">
        <v>543</v>
      </c>
      <c r="D1620" t="s">
        <v>3928</v>
      </c>
      <c r="E1620" t="s">
        <v>3929</v>
      </c>
      <c r="F1620" t="s">
        <v>3920</v>
      </c>
      <c r="G1620" t="s">
        <v>3921</v>
      </c>
      <c r="H1620" t="s">
        <v>3876</v>
      </c>
      <c r="I1620">
        <v>1408</v>
      </c>
      <c r="J1620" s="41">
        <v>1.8099999999999998E-2</v>
      </c>
      <c r="K1620" s="42">
        <v>25.484799999999996</v>
      </c>
      <c r="L1620" s="43">
        <v>0.55199999999999994</v>
      </c>
      <c r="M1620" s="42">
        <v>14.067609599999995</v>
      </c>
      <c r="N1620">
        <v>6</v>
      </c>
      <c r="O1620" s="43">
        <v>525</v>
      </c>
      <c r="P1620" s="42">
        <v>76</v>
      </c>
      <c r="Q1620" s="42">
        <v>13</v>
      </c>
      <c r="R1620" s="42">
        <v>12</v>
      </c>
    </row>
    <row r="1621" spans="1:18" x14ac:dyDescent="0.3">
      <c r="A1621" t="s">
        <v>3924</v>
      </c>
      <c r="B1621" s="17">
        <v>45230</v>
      </c>
      <c r="C1621" t="s">
        <v>543</v>
      </c>
      <c r="D1621" t="s">
        <v>3928</v>
      </c>
      <c r="E1621" t="s">
        <v>3929</v>
      </c>
      <c r="F1621" t="s">
        <v>3920</v>
      </c>
      <c r="G1621" t="s">
        <v>3921</v>
      </c>
      <c r="H1621" t="s">
        <v>3876</v>
      </c>
      <c r="I1621">
        <v>1147</v>
      </c>
      <c r="J1621" s="41">
        <v>1.26E-2</v>
      </c>
      <c r="K1621" s="42">
        <v>14.452199999999999</v>
      </c>
      <c r="L1621" s="43">
        <v>1.0925</v>
      </c>
      <c r="M1621" s="42">
        <v>15.789028500000001</v>
      </c>
      <c r="N1621">
        <v>5</v>
      </c>
      <c r="O1621" s="43">
        <v>343.55999999999995</v>
      </c>
      <c r="P1621" s="42">
        <v>99</v>
      </c>
      <c r="Q1621" s="42">
        <v>14</v>
      </c>
      <c r="R1621" s="42">
        <v>9</v>
      </c>
    </row>
    <row r="1622" spans="1:18" x14ac:dyDescent="0.3">
      <c r="A1622" t="s">
        <v>3924</v>
      </c>
      <c r="B1622" s="17">
        <v>45231</v>
      </c>
      <c r="C1622" t="s">
        <v>543</v>
      </c>
      <c r="D1622" t="s">
        <v>3928</v>
      </c>
      <c r="E1622" t="s">
        <v>3929</v>
      </c>
      <c r="F1622" t="s">
        <v>3920</v>
      </c>
      <c r="G1622" t="s">
        <v>3921</v>
      </c>
      <c r="H1622" t="s">
        <v>3876</v>
      </c>
      <c r="I1622">
        <v>1698</v>
      </c>
      <c r="J1622" s="41">
        <v>1.4399999999999998E-2</v>
      </c>
      <c r="K1622" s="42">
        <v>24.451199999999996</v>
      </c>
      <c r="L1622" s="43">
        <v>1.5985</v>
      </c>
      <c r="M1622" s="42">
        <v>39.085243199999994</v>
      </c>
      <c r="N1622">
        <v>9</v>
      </c>
      <c r="O1622" s="43">
        <v>281.39999999999998</v>
      </c>
      <c r="P1622" s="42">
        <v>62</v>
      </c>
      <c r="Q1622" s="42">
        <v>4</v>
      </c>
      <c r="R1622" s="42">
        <v>6</v>
      </c>
    </row>
    <row r="1623" spans="1:18" x14ac:dyDescent="0.3">
      <c r="A1623" t="s">
        <v>3924</v>
      </c>
      <c r="B1623" s="17">
        <v>45232</v>
      </c>
      <c r="C1623" t="s">
        <v>543</v>
      </c>
      <c r="D1623" t="s">
        <v>3928</v>
      </c>
      <c r="E1623" t="s">
        <v>3929</v>
      </c>
      <c r="F1623" t="s">
        <v>3920</v>
      </c>
      <c r="G1623" t="s">
        <v>3921</v>
      </c>
      <c r="H1623" t="s">
        <v>3876</v>
      </c>
      <c r="I1623">
        <v>1609</v>
      </c>
      <c r="J1623" s="41">
        <v>1.46E-2</v>
      </c>
      <c r="K1623" s="42">
        <v>23.491399999999999</v>
      </c>
      <c r="L1623" s="43">
        <v>2.1849999999999996</v>
      </c>
      <c r="M1623" s="42">
        <v>51.328708999999989</v>
      </c>
      <c r="N1623">
        <v>4</v>
      </c>
      <c r="O1623" s="43">
        <v>224.27999999999997</v>
      </c>
      <c r="P1623" s="42">
        <v>54</v>
      </c>
      <c r="Q1623" s="42">
        <v>10</v>
      </c>
      <c r="R1623" s="42">
        <v>10.5</v>
      </c>
    </row>
    <row r="1624" spans="1:18" x14ac:dyDescent="0.3">
      <c r="A1624" t="s">
        <v>3924</v>
      </c>
      <c r="B1624" s="17">
        <v>45233</v>
      </c>
      <c r="C1624" t="s">
        <v>543</v>
      </c>
      <c r="D1624" t="s">
        <v>3928</v>
      </c>
      <c r="E1624" t="s">
        <v>3929</v>
      </c>
      <c r="F1624" t="s">
        <v>3920</v>
      </c>
      <c r="G1624" t="s">
        <v>3921</v>
      </c>
      <c r="H1624" t="s">
        <v>3876</v>
      </c>
      <c r="I1624">
        <v>1169</v>
      </c>
      <c r="J1624" s="41">
        <v>1.2100000000000001E-2</v>
      </c>
      <c r="K1624" s="42">
        <v>14.144900000000002</v>
      </c>
      <c r="L1624" s="43">
        <v>1.38</v>
      </c>
      <c r="M1624" s="42">
        <v>19.519962</v>
      </c>
      <c r="N1624">
        <v>10</v>
      </c>
      <c r="O1624" s="43">
        <v>144.47999999999999</v>
      </c>
      <c r="P1624" s="42">
        <v>65</v>
      </c>
      <c r="Q1624" s="42">
        <v>18</v>
      </c>
      <c r="R1624" s="42">
        <v>6</v>
      </c>
    </row>
    <row r="1625" spans="1:18" x14ac:dyDescent="0.3">
      <c r="A1625" t="s">
        <v>3924</v>
      </c>
      <c r="B1625" s="17">
        <v>45234</v>
      </c>
      <c r="C1625" t="s">
        <v>543</v>
      </c>
      <c r="D1625" t="s">
        <v>3928</v>
      </c>
      <c r="E1625" t="s">
        <v>3929</v>
      </c>
      <c r="F1625" t="s">
        <v>3920</v>
      </c>
      <c r="G1625" t="s">
        <v>3921</v>
      </c>
      <c r="H1625" t="s">
        <v>3876</v>
      </c>
      <c r="I1625">
        <v>1282</v>
      </c>
      <c r="J1625" s="41">
        <v>1.8000000000000002E-2</v>
      </c>
      <c r="K1625" s="42">
        <v>23.076000000000004</v>
      </c>
      <c r="L1625" s="43">
        <v>0.54049999999999998</v>
      </c>
      <c r="M1625" s="42">
        <v>12.472578000000002</v>
      </c>
      <c r="N1625">
        <v>8</v>
      </c>
      <c r="O1625" s="43">
        <v>467.03999999999996</v>
      </c>
      <c r="P1625" s="42">
        <v>74</v>
      </c>
      <c r="Q1625" s="42">
        <v>15</v>
      </c>
      <c r="R1625" s="42">
        <v>6</v>
      </c>
    </row>
    <row r="1626" spans="1:18" x14ac:dyDescent="0.3">
      <c r="A1626" t="s">
        <v>3924</v>
      </c>
      <c r="B1626" s="17">
        <v>45235</v>
      </c>
      <c r="C1626" t="s">
        <v>543</v>
      </c>
      <c r="D1626" t="s">
        <v>3928</v>
      </c>
      <c r="E1626" t="s">
        <v>3929</v>
      </c>
      <c r="F1626" t="s">
        <v>3920</v>
      </c>
      <c r="G1626" t="s">
        <v>3921</v>
      </c>
      <c r="H1626" t="s">
        <v>3876</v>
      </c>
      <c r="I1626">
        <v>1158</v>
      </c>
      <c r="J1626" s="41">
        <v>1.4899999999999998E-2</v>
      </c>
      <c r="K1626" s="42">
        <v>17.254199999999997</v>
      </c>
      <c r="L1626" s="43">
        <v>1.909</v>
      </c>
      <c r="M1626" s="42">
        <v>32.938267799999998</v>
      </c>
      <c r="N1626">
        <v>5</v>
      </c>
      <c r="O1626" s="43">
        <v>152.04</v>
      </c>
      <c r="P1626" s="42">
        <v>98</v>
      </c>
      <c r="Q1626" s="42">
        <v>14</v>
      </c>
      <c r="R1626" s="42">
        <v>13.5</v>
      </c>
    </row>
    <row r="1627" spans="1:18" x14ac:dyDescent="0.3">
      <c r="A1627" t="s">
        <v>3924</v>
      </c>
      <c r="B1627" s="17">
        <v>45236</v>
      </c>
      <c r="C1627" t="s">
        <v>543</v>
      </c>
      <c r="D1627" t="s">
        <v>3928</v>
      </c>
      <c r="E1627" t="s">
        <v>3929</v>
      </c>
      <c r="F1627" t="s">
        <v>3920</v>
      </c>
      <c r="G1627" t="s">
        <v>3921</v>
      </c>
      <c r="H1627" t="s">
        <v>3876</v>
      </c>
      <c r="I1627">
        <v>1310</v>
      </c>
      <c r="J1627" s="41">
        <v>1.4799999999999999E-2</v>
      </c>
      <c r="K1627" s="42">
        <v>19.387999999999998</v>
      </c>
      <c r="L1627" s="43">
        <v>1.7134999999999998</v>
      </c>
      <c r="M1627" s="42">
        <v>33.221337999999996</v>
      </c>
      <c r="N1627">
        <v>6</v>
      </c>
      <c r="O1627" s="43">
        <v>262.91999999999996</v>
      </c>
      <c r="P1627" s="42">
        <v>90</v>
      </c>
      <c r="Q1627" s="42">
        <v>1</v>
      </c>
      <c r="R1627" s="42">
        <v>3</v>
      </c>
    </row>
    <row r="1628" spans="1:18" x14ac:dyDescent="0.3">
      <c r="A1628" t="s">
        <v>3924</v>
      </c>
      <c r="B1628" s="17">
        <v>45237</v>
      </c>
      <c r="C1628" t="s">
        <v>543</v>
      </c>
      <c r="D1628" t="s">
        <v>3928</v>
      </c>
      <c r="E1628" t="s">
        <v>3929</v>
      </c>
      <c r="F1628" t="s">
        <v>3920</v>
      </c>
      <c r="G1628" t="s">
        <v>3921</v>
      </c>
      <c r="H1628" t="s">
        <v>3876</v>
      </c>
      <c r="I1628">
        <v>1482</v>
      </c>
      <c r="J1628" s="41">
        <v>0.02</v>
      </c>
      <c r="K1628" s="42">
        <v>29.64</v>
      </c>
      <c r="L1628" s="43">
        <v>1.1269999999999998</v>
      </c>
      <c r="M1628" s="42">
        <v>33.404279999999993</v>
      </c>
      <c r="N1628">
        <v>3</v>
      </c>
      <c r="O1628" s="43">
        <v>465.3599999999999</v>
      </c>
      <c r="P1628" s="42">
        <v>94</v>
      </c>
      <c r="Q1628" s="42">
        <v>19</v>
      </c>
      <c r="R1628" s="42">
        <v>3</v>
      </c>
    </row>
    <row r="1629" spans="1:18" x14ac:dyDescent="0.3">
      <c r="A1629" t="s">
        <v>3924</v>
      </c>
      <c r="B1629" s="17">
        <v>45238</v>
      </c>
      <c r="C1629" t="s">
        <v>543</v>
      </c>
      <c r="D1629" t="s">
        <v>3928</v>
      </c>
      <c r="E1629" t="s">
        <v>3929</v>
      </c>
      <c r="F1629" t="s">
        <v>3920</v>
      </c>
      <c r="G1629" t="s">
        <v>3921</v>
      </c>
      <c r="H1629" t="s">
        <v>3876</v>
      </c>
      <c r="I1629">
        <v>1579</v>
      </c>
      <c r="J1629" s="41">
        <v>1.38E-2</v>
      </c>
      <c r="K1629" s="42">
        <v>21.790199999999999</v>
      </c>
      <c r="L1629" s="43">
        <v>1.518</v>
      </c>
      <c r="M1629" s="42">
        <v>33.077523599999999</v>
      </c>
      <c r="N1629">
        <v>6</v>
      </c>
      <c r="O1629" s="43">
        <v>233.51999999999998</v>
      </c>
      <c r="P1629" s="42">
        <v>54</v>
      </c>
      <c r="Q1629" s="42">
        <v>15</v>
      </c>
      <c r="R1629" s="42">
        <v>7.5</v>
      </c>
    </row>
    <row r="1630" spans="1:18" x14ac:dyDescent="0.3">
      <c r="A1630" t="s">
        <v>3924</v>
      </c>
      <c r="B1630" s="17">
        <v>45239</v>
      </c>
      <c r="C1630" t="s">
        <v>543</v>
      </c>
      <c r="D1630" t="s">
        <v>3928</v>
      </c>
      <c r="E1630" t="s">
        <v>3929</v>
      </c>
      <c r="F1630" t="s">
        <v>3920</v>
      </c>
      <c r="G1630" t="s">
        <v>3921</v>
      </c>
      <c r="H1630" t="s">
        <v>3876</v>
      </c>
      <c r="I1630">
        <v>1482</v>
      </c>
      <c r="J1630" s="41">
        <v>1.7899999999999999E-2</v>
      </c>
      <c r="K1630" s="42">
        <v>26.527799999999999</v>
      </c>
      <c r="L1630" s="43">
        <v>1.9434999999999998</v>
      </c>
      <c r="M1630" s="42">
        <v>51.556779299999995</v>
      </c>
      <c r="N1630">
        <v>6</v>
      </c>
      <c r="O1630" s="43">
        <v>509.03999999999996</v>
      </c>
      <c r="P1630" s="42">
        <v>96</v>
      </c>
      <c r="Q1630" s="42">
        <v>9</v>
      </c>
      <c r="R1630" s="42">
        <v>6</v>
      </c>
    </row>
    <row r="1631" spans="1:18" x14ac:dyDescent="0.3">
      <c r="A1631" t="s">
        <v>3924</v>
      </c>
      <c r="B1631" s="17">
        <v>45240</v>
      </c>
      <c r="C1631" t="s">
        <v>543</v>
      </c>
      <c r="D1631" t="s">
        <v>3928</v>
      </c>
      <c r="E1631" t="s">
        <v>3929</v>
      </c>
      <c r="F1631" t="s">
        <v>3920</v>
      </c>
      <c r="G1631" t="s">
        <v>3921</v>
      </c>
      <c r="H1631" t="s">
        <v>3876</v>
      </c>
      <c r="I1631">
        <v>1614</v>
      </c>
      <c r="J1631" s="41">
        <v>1.6300000000000002E-2</v>
      </c>
      <c r="K1631" s="42">
        <v>26.308200000000003</v>
      </c>
      <c r="L1631" s="43">
        <v>0.45999999999999996</v>
      </c>
      <c r="M1631" s="42">
        <v>12.101772</v>
      </c>
      <c r="N1631">
        <v>7</v>
      </c>
      <c r="O1631" s="43">
        <v>383.87999999999994</v>
      </c>
      <c r="P1631" s="42">
        <v>71</v>
      </c>
      <c r="Q1631" s="42">
        <v>15</v>
      </c>
      <c r="R1631" s="42">
        <v>1.5</v>
      </c>
    </row>
    <row r="1632" spans="1:18" x14ac:dyDescent="0.3">
      <c r="A1632" t="s">
        <v>3924</v>
      </c>
      <c r="B1632" s="17">
        <v>45241</v>
      </c>
      <c r="C1632" t="s">
        <v>543</v>
      </c>
      <c r="D1632" t="s">
        <v>3928</v>
      </c>
      <c r="E1632" t="s">
        <v>3929</v>
      </c>
      <c r="F1632" t="s">
        <v>3920</v>
      </c>
      <c r="G1632" t="s">
        <v>3921</v>
      </c>
      <c r="H1632" t="s">
        <v>3876</v>
      </c>
      <c r="I1632">
        <v>1179</v>
      </c>
      <c r="J1632" s="41">
        <v>1.4399999999999998E-2</v>
      </c>
      <c r="K1632" s="42">
        <v>16.977599999999999</v>
      </c>
      <c r="L1632" s="43">
        <v>0.65549999999999997</v>
      </c>
      <c r="M1632" s="42">
        <v>11.128816799999999</v>
      </c>
      <c r="N1632">
        <v>11</v>
      </c>
      <c r="O1632" s="43">
        <v>278.03999999999996</v>
      </c>
      <c r="P1632" s="42">
        <v>95</v>
      </c>
      <c r="Q1632" s="42">
        <v>9</v>
      </c>
      <c r="R1632" s="42">
        <v>9</v>
      </c>
    </row>
    <row r="1633" spans="1:18" x14ac:dyDescent="0.3">
      <c r="A1633" t="s">
        <v>3924</v>
      </c>
      <c r="B1633" s="17">
        <v>45242</v>
      </c>
      <c r="C1633" t="s">
        <v>543</v>
      </c>
      <c r="D1633" t="s">
        <v>3928</v>
      </c>
      <c r="E1633" t="s">
        <v>3929</v>
      </c>
      <c r="F1633" t="s">
        <v>3920</v>
      </c>
      <c r="G1633" t="s">
        <v>3921</v>
      </c>
      <c r="H1633" t="s">
        <v>3876</v>
      </c>
      <c r="I1633">
        <v>1120</v>
      </c>
      <c r="J1633" s="41">
        <v>1.67E-2</v>
      </c>
      <c r="K1633" s="42">
        <v>18.704000000000001</v>
      </c>
      <c r="L1633" s="43">
        <v>1.8975</v>
      </c>
      <c r="M1633" s="42">
        <v>35.490839999999999</v>
      </c>
      <c r="N1633">
        <v>11</v>
      </c>
      <c r="O1633" s="43">
        <v>305.76</v>
      </c>
      <c r="P1633" s="42">
        <v>93</v>
      </c>
      <c r="Q1633" s="42">
        <v>6</v>
      </c>
      <c r="R1633" s="42">
        <v>9</v>
      </c>
    </row>
    <row r="1634" spans="1:18" x14ac:dyDescent="0.3">
      <c r="A1634" t="s">
        <v>3924</v>
      </c>
      <c r="B1634" s="17">
        <v>45243</v>
      </c>
      <c r="C1634" t="s">
        <v>543</v>
      </c>
      <c r="D1634" t="s">
        <v>3928</v>
      </c>
      <c r="E1634" t="s">
        <v>3929</v>
      </c>
      <c r="F1634" t="s">
        <v>3920</v>
      </c>
      <c r="G1634" t="s">
        <v>3921</v>
      </c>
      <c r="H1634" t="s">
        <v>3876</v>
      </c>
      <c r="I1634">
        <v>1571</v>
      </c>
      <c r="J1634" s="41">
        <v>1.8499999999999999E-2</v>
      </c>
      <c r="K1634" s="42">
        <v>29.063499999999998</v>
      </c>
      <c r="L1634" s="43">
        <v>0.82799999999999996</v>
      </c>
      <c r="M1634" s="42">
        <v>24.064577999999997</v>
      </c>
      <c r="N1634">
        <v>7</v>
      </c>
      <c r="O1634" s="43">
        <v>88.2</v>
      </c>
      <c r="P1634" s="42">
        <v>57</v>
      </c>
      <c r="Q1634" s="42">
        <v>8</v>
      </c>
      <c r="R1634" s="42">
        <v>16.5</v>
      </c>
    </row>
    <row r="1635" spans="1:18" x14ac:dyDescent="0.3">
      <c r="A1635" t="s">
        <v>3924</v>
      </c>
      <c r="B1635" s="17">
        <v>45244</v>
      </c>
      <c r="C1635" t="s">
        <v>543</v>
      </c>
      <c r="D1635" t="s">
        <v>3928</v>
      </c>
      <c r="E1635" t="s">
        <v>3929</v>
      </c>
      <c r="F1635" t="s">
        <v>3920</v>
      </c>
      <c r="G1635" t="s">
        <v>3921</v>
      </c>
      <c r="H1635" t="s">
        <v>3876</v>
      </c>
      <c r="I1635">
        <v>1984</v>
      </c>
      <c r="J1635" s="41">
        <v>1.3300000000000003E-2</v>
      </c>
      <c r="K1635" s="42">
        <v>26.387200000000007</v>
      </c>
      <c r="L1635" s="43">
        <v>0.86249999999999993</v>
      </c>
      <c r="M1635" s="42">
        <v>22.758960000000005</v>
      </c>
      <c r="N1635">
        <v>10</v>
      </c>
      <c r="O1635" s="43">
        <v>300.71999999999997</v>
      </c>
      <c r="P1635" s="42">
        <v>70</v>
      </c>
      <c r="Q1635" s="42">
        <v>5</v>
      </c>
      <c r="R1635" s="42">
        <v>10.5</v>
      </c>
    </row>
    <row r="1636" spans="1:18" x14ac:dyDescent="0.3">
      <c r="A1636" t="s">
        <v>3924</v>
      </c>
      <c r="B1636" s="17">
        <v>45245</v>
      </c>
      <c r="C1636" t="s">
        <v>543</v>
      </c>
      <c r="D1636" t="s">
        <v>3928</v>
      </c>
      <c r="E1636" t="s">
        <v>3929</v>
      </c>
      <c r="F1636" t="s">
        <v>3920</v>
      </c>
      <c r="G1636" t="s">
        <v>3921</v>
      </c>
      <c r="H1636" t="s">
        <v>3876</v>
      </c>
      <c r="I1636">
        <v>1246</v>
      </c>
      <c r="J1636" s="41">
        <v>1.5799999999999998E-2</v>
      </c>
      <c r="K1636" s="42">
        <v>19.686799999999998</v>
      </c>
      <c r="L1636" s="43">
        <v>0.96599999999999986</v>
      </c>
      <c r="M1636" s="42">
        <v>19.017448799999997</v>
      </c>
      <c r="N1636">
        <v>9</v>
      </c>
      <c r="O1636" s="43">
        <v>383.03999999999996</v>
      </c>
      <c r="P1636" s="42">
        <v>95</v>
      </c>
      <c r="Q1636" s="42">
        <v>9</v>
      </c>
      <c r="R1636" s="42">
        <v>12</v>
      </c>
    </row>
    <row r="1637" spans="1:18" x14ac:dyDescent="0.3">
      <c r="A1637" t="s">
        <v>3924</v>
      </c>
      <c r="B1637" s="17">
        <v>45246</v>
      </c>
      <c r="C1637" t="s">
        <v>543</v>
      </c>
      <c r="D1637" t="s">
        <v>3928</v>
      </c>
      <c r="E1637" t="s">
        <v>3929</v>
      </c>
      <c r="F1637" t="s">
        <v>3920</v>
      </c>
      <c r="G1637" t="s">
        <v>3921</v>
      </c>
      <c r="H1637" t="s">
        <v>3876</v>
      </c>
      <c r="I1637">
        <v>1424</v>
      </c>
      <c r="J1637" s="41">
        <v>1.49E-2</v>
      </c>
      <c r="K1637" s="42">
        <v>21.217600000000001</v>
      </c>
      <c r="L1637" s="43">
        <v>1.196</v>
      </c>
      <c r="M1637" s="42">
        <v>25.376249600000001</v>
      </c>
      <c r="N1637">
        <v>5</v>
      </c>
      <c r="O1637" s="43">
        <v>215.04</v>
      </c>
      <c r="P1637" s="42">
        <v>66</v>
      </c>
      <c r="Q1637" s="42">
        <v>13</v>
      </c>
      <c r="R1637" s="42">
        <v>12</v>
      </c>
    </row>
    <row r="1638" spans="1:18" x14ac:dyDescent="0.3">
      <c r="A1638" t="s">
        <v>3924</v>
      </c>
      <c r="B1638" s="17">
        <v>45247</v>
      </c>
      <c r="C1638" t="s">
        <v>543</v>
      </c>
      <c r="D1638" t="s">
        <v>3928</v>
      </c>
      <c r="E1638" t="s">
        <v>3929</v>
      </c>
      <c r="F1638" t="s">
        <v>3920</v>
      </c>
      <c r="G1638" t="s">
        <v>3921</v>
      </c>
      <c r="H1638" t="s">
        <v>3876</v>
      </c>
      <c r="I1638">
        <v>1478</v>
      </c>
      <c r="J1638" s="41">
        <v>1.2799999999999999E-2</v>
      </c>
      <c r="K1638" s="42">
        <v>18.918399999999998</v>
      </c>
      <c r="L1638" s="43">
        <v>1.5639999999999998</v>
      </c>
      <c r="M1638" s="42">
        <v>29.588377599999994</v>
      </c>
      <c r="N1638">
        <v>4</v>
      </c>
      <c r="O1638" s="43">
        <v>220.92</v>
      </c>
      <c r="P1638" s="42">
        <v>104</v>
      </c>
      <c r="Q1638" s="42">
        <v>6</v>
      </c>
      <c r="R1638" s="42">
        <v>7.5</v>
      </c>
    </row>
    <row r="1639" spans="1:18" x14ac:dyDescent="0.3">
      <c r="A1639" t="s">
        <v>3924</v>
      </c>
      <c r="B1639" s="17">
        <v>45248</v>
      </c>
      <c r="C1639" t="s">
        <v>543</v>
      </c>
      <c r="D1639" t="s">
        <v>3928</v>
      </c>
      <c r="E1639" t="s">
        <v>3929</v>
      </c>
      <c r="F1639" t="s">
        <v>3920</v>
      </c>
      <c r="G1639" t="s">
        <v>3921</v>
      </c>
      <c r="H1639" t="s">
        <v>3876</v>
      </c>
      <c r="I1639">
        <v>1216</v>
      </c>
      <c r="J1639" s="41">
        <v>1.77E-2</v>
      </c>
      <c r="K1639" s="42">
        <v>21.523199999999999</v>
      </c>
      <c r="L1639" s="43">
        <v>1.9435</v>
      </c>
      <c r="M1639" s="42">
        <v>41.830339199999997</v>
      </c>
      <c r="N1639">
        <v>10</v>
      </c>
      <c r="O1639" s="43">
        <v>87.36</v>
      </c>
      <c r="P1639" s="42">
        <v>104</v>
      </c>
      <c r="Q1639" s="42">
        <v>4</v>
      </c>
      <c r="R1639" s="42">
        <v>4.5</v>
      </c>
    </row>
    <row r="1640" spans="1:18" x14ac:dyDescent="0.3">
      <c r="A1640" t="s">
        <v>3924</v>
      </c>
      <c r="B1640" s="17">
        <v>45249</v>
      </c>
      <c r="C1640" t="s">
        <v>543</v>
      </c>
      <c r="D1640" t="s">
        <v>3928</v>
      </c>
      <c r="E1640" t="s">
        <v>3929</v>
      </c>
      <c r="F1640" t="s">
        <v>3920</v>
      </c>
      <c r="G1640" t="s">
        <v>3921</v>
      </c>
      <c r="H1640" t="s">
        <v>3876</v>
      </c>
      <c r="I1640">
        <v>1092</v>
      </c>
      <c r="J1640" s="41">
        <v>1.4700000000000001E-2</v>
      </c>
      <c r="K1640" s="42">
        <v>16.052400000000002</v>
      </c>
      <c r="L1640" s="43">
        <v>2.1964999999999999</v>
      </c>
      <c r="M1640" s="42">
        <v>35.259096600000007</v>
      </c>
      <c r="N1640">
        <v>6</v>
      </c>
      <c r="O1640" s="43">
        <v>94.079999999999984</v>
      </c>
      <c r="P1640" s="42">
        <v>55</v>
      </c>
      <c r="Q1640" s="42">
        <v>9</v>
      </c>
      <c r="R1640" s="42">
        <v>4.5</v>
      </c>
    </row>
    <row r="1641" spans="1:18" x14ac:dyDescent="0.3">
      <c r="A1641" t="s">
        <v>3924</v>
      </c>
      <c r="B1641" s="17">
        <v>45250</v>
      </c>
      <c r="C1641" t="s">
        <v>543</v>
      </c>
      <c r="D1641" t="s">
        <v>3928</v>
      </c>
      <c r="E1641" t="s">
        <v>3929</v>
      </c>
      <c r="F1641" t="s">
        <v>3920</v>
      </c>
      <c r="G1641" t="s">
        <v>3921</v>
      </c>
      <c r="H1641" t="s">
        <v>3876</v>
      </c>
      <c r="I1641">
        <v>1980</v>
      </c>
      <c r="J1641" s="41">
        <v>1.55E-2</v>
      </c>
      <c r="K1641" s="42">
        <v>30.69</v>
      </c>
      <c r="L1641" s="43">
        <v>2.323</v>
      </c>
      <c r="M1641" s="42">
        <v>71.292870000000008</v>
      </c>
      <c r="N1641">
        <v>4</v>
      </c>
      <c r="O1641" s="43">
        <v>364.55999999999995</v>
      </c>
      <c r="P1641" s="42">
        <v>76</v>
      </c>
      <c r="Q1641" s="42">
        <v>1</v>
      </c>
      <c r="R1641" s="42">
        <v>3</v>
      </c>
    </row>
    <row r="1642" spans="1:18" x14ac:dyDescent="0.3">
      <c r="A1642" t="s">
        <v>3924</v>
      </c>
      <c r="B1642" s="17">
        <v>45251</v>
      </c>
      <c r="C1642" t="s">
        <v>543</v>
      </c>
      <c r="D1642" t="s">
        <v>3928</v>
      </c>
      <c r="E1642" t="s">
        <v>3929</v>
      </c>
      <c r="F1642" t="s">
        <v>3920</v>
      </c>
      <c r="G1642" t="s">
        <v>3921</v>
      </c>
      <c r="H1642" t="s">
        <v>3876</v>
      </c>
      <c r="I1642">
        <v>1378</v>
      </c>
      <c r="J1642" s="41">
        <v>1.3499999999999998E-2</v>
      </c>
      <c r="K1642" s="42">
        <v>18.602999999999998</v>
      </c>
      <c r="L1642" s="43">
        <v>2.1505000000000001</v>
      </c>
      <c r="M1642" s="42">
        <v>40.005751499999995</v>
      </c>
      <c r="N1642">
        <v>10</v>
      </c>
      <c r="O1642" s="43">
        <v>168</v>
      </c>
      <c r="P1642" s="42">
        <v>83</v>
      </c>
      <c r="Q1642" s="42">
        <v>7</v>
      </c>
      <c r="R1642" s="42">
        <v>9</v>
      </c>
    </row>
    <row r="1643" spans="1:18" x14ac:dyDescent="0.3">
      <c r="A1643" t="s">
        <v>3924</v>
      </c>
      <c r="B1643" s="17">
        <v>45252</v>
      </c>
      <c r="C1643" t="s">
        <v>543</v>
      </c>
      <c r="D1643" t="s">
        <v>3928</v>
      </c>
      <c r="E1643" t="s">
        <v>3929</v>
      </c>
      <c r="F1643" t="s">
        <v>3920</v>
      </c>
      <c r="G1643" t="s">
        <v>3921</v>
      </c>
      <c r="H1643" t="s">
        <v>3876</v>
      </c>
      <c r="I1643">
        <v>1950</v>
      </c>
      <c r="J1643" s="41">
        <v>1.49E-2</v>
      </c>
      <c r="K1643" s="42">
        <v>29.055</v>
      </c>
      <c r="L1643" s="43">
        <v>1.1615</v>
      </c>
      <c r="M1643" s="42">
        <v>33.747382500000001</v>
      </c>
      <c r="N1643">
        <v>4</v>
      </c>
      <c r="O1643" s="43">
        <v>233.51999999999998</v>
      </c>
      <c r="P1643" s="42">
        <v>60</v>
      </c>
      <c r="Q1643" s="42">
        <v>6</v>
      </c>
      <c r="R1643" s="42">
        <v>7.5</v>
      </c>
    </row>
    <row r="1644" spans="1:18" x14ac:dyDescent="0.3">
      <c r="A1644" t="s">
        <v>3924</v>
      </c>
      <c r="B1644" s="17">
        <v>45253</v>
      </c>
      <c r="C1644" t="s">
        <v>543</v>
      </c>
      <c r="D1644" t="s">
        <v>3928</v>
      </c>
      <c r="E1644" t="s">
        <v>3929</v>
      </c>
      <c r="F1644" t="s">
        <v>3920</v>
      </c>
      <c r="G1644" t="s">
        <v>3921</v>
      </c>
      <c r="H1644" t="s">
        <v>3876</v>
      </c>
      <c r="I1644">
        <v>1162</v>
      </c>
      <c r="J1644" s="41">
        <v>1.8999999999999996E-2</v>
      </c>
      <c r="K1644" s="42">
        <v>22.077999999999996</v>
      </c>
      <c r="L1644" s="43">
        <v>0.74749999999999983</v>
      </c>
      <c r="M1644" s="42">
        <v>16.503304999999994</v>
      </c>
      <c r="N1644">
        <v>5</v>
      </c>
      <c r="O1644" s="43">
        <v>679.56</v>
      </c>
      <c r="P1644" s="42">
        <v>57</v>
      </c>
      <c r="Q1644" s="42">
        <v>11</v>
      </c>
      <c r="R1644" s="42">
        <v>13.5</v>
      </c>
    </row>
    <row r="1645" spans="1:18" x14ac:dyDescent="0.3">
      <c r="A1645" t="s">
        <v>3924</v>
      </c>
      <c r="B1645" s="17">
        <v>45254</v>
      </c>
      <c r="C1645" t="s">
        <v>543</v>
      </c>
      <c r="D1645" t="s">
        <v>3928</v>
      </c>
      <c r="E1645" t="s">
        <v>3929</v>
      </c>
      <c r="F1645" t="s">
        <v>3920</v>
      </c>
      <c r="G1645" t="s">
        <v>3921</v>
      </c>
      <c r="H1645" t="s">
        <v>3876</v>
      </c>
      <c r="I1645">
        <v>1407</v>
      </c>
      <c r="J1645" s="41">
        <v>2.01E-2</v>
      </c>
      <c r="K1645" s="42">
        <v>28.2807</v>
      </c>
      <c r="L1645" s="43">
        <v>1.61</v>
      </c>
      <c r="M1645" s="42">
        <v>45.531927000000003</v>
      </c>
      <c r="N1645">
        <v>4</v>
      </c>
      <c r="O1645" s="43">
        <v>399.84</v>
      </c>
      <c r="P1645" s="42">
        <v>74</v>
      </c>
      <c r="Q1645" s="42">
        <v>5</v>
      </c>
      <c r="R1645" s="42">
        <v>4.5</v>
      </c>
    </row>
    <row r="1646" spans="1:18" x14ac:dyDescent="0.3">
      <c r="A1646" t="s">
        <v>3924</v>
      </c>
      <c r="B1646" s="17">
        <v>45255</v>
      </c>
      <c r="C1646" t="s">
        <v>543</v>
      </c>
      <c r="D1646" t="s">
        <v>3928</v>
      </c>
      <c r="E1646" t="s">
        <v>3929</v>
      </c>
      <c r="F1646" t="s">
        <v>3920</v>
      </c>
      <c r="G1646" t="s">
        <v>3921</v>
      </c>
      <c r="H1646" t="s">
        <v>3876</v>
      </c>
      <c r="I1646">
        <v>1888</v>
      </c>
      <c r="J1646" s="41">
        <v>1.2199999999999999E-2</v>
      </c>
      <c r="K1646" s="42">
        <v>23.0336</v>
      </c>
      <c r="L1646" s="43">
        <v>1.0694999999999999</v>
      </c>
      <c r="M1646" s="42">
        <v>24.634435199999999</v>
      </c>
      <c r="N1646">
        <v>10</v>
      </c>
      <c r="O1646" s="43">
        <v>561.95999999999992</v>
      </c>
      <c r="P1646" s="42">
        <v>75</v>
      </c>
      <c r="Q1646" s="42">
        <v>5</v>
      </c>
      <c r="R1646" s="42">
        <v>18</v>
      </c>
    </row>
    <row r="1647" spans="1:18" x14ac:dyDescent="0.3">
      <c r="A1647" t="s">
        <v>3924</v>
      </c>
      <c r="B1647" s="17">
        <v>45256</v>
      </c>
      <c r="C1647" t="s">
        <v>543</v>
      </c>
      <c r="D1647" t="s">
        <v>3928</v>
      </c>
      <c r="E1647" t="s">
        <v>3929</v>
      </c>
      <c r="F1647" t="s">
        <v>3920</v>
      </c>
      <c r="G1647" t="s">
        <v>3921</v>
      </c>
      <c r="H1647" t="s">
        <v>3876</v>
      </c>
      <c r="I1647">
        <v>1686</v>
      </c>
      <c r="J1647" s="41">
        <v>1.67E-2</v>
      </c>
      <c r="K1647" s="42">
        <v>28.156199999999998</v>
      </c>
      <c r="L1647" s="43">
        <v>2.1504999999999996</v>
      </c>
      <c r="M1647" s="42">
        <v>60.549908099999989</v>
      </c>
      <c r="N1647">
        <v>9</v>
      </c>
      <c r="O1647" s="43">
        <v>304.08</v>
      </c>
      <c r="P1647" s="42">
        <v>80</v>
      </c>
      <c r="Q1647" s="42">
        <v>8</v>
      </c>
      <c r="R1647" s="42">
        <v>12</v>
      </c>
    </row>
    <row r="1648" spans="1:18" x14ac:dyDescent="0.3">
      <c r="A1648" t="s">
        <v>3924</v>
      </c>
      <c r="B1648" s="17">
        <v>45257</v>
      </c>
      <c r="C1648" t="s">
        <v>543</v>
      </c>
      <c r="D1648" t="s">
        <v>3928</v>
      </c>
      <c r="E1648" t="s">
        <v>3929</v>
      </c>
      <c r="F1648" t="s">
        <v>3920</v>
      </c>
      <c r="G1648" t="s">
        <v>3921</v>
      </c>
      <c r="H1648" t="s">
        <v>3876</v>
      </c>
      <c r="I1648">
        <v>1257</v>
      </c>
      <c r="J1648" s="41">
        <v>1.7500000000000002E-2</v>
      </c>
      <c r="K1648" s="42">
        <v>21.997500000000002</v>
      </c>
      <c r="L1648" s="43">
        <v>1.9319999999999997</v>
      </c>
      <c r="M1648" s="42">
        <v>42.499169999999999</v>
      </c>
      <c r="N1648">
        <v>7</v>
      </c>
      <c r="O1648" s="43">
        <v>248.64</v>
      </c>
      <c r="P1648" s="42">
        <v>86</v>
      </c>
      <c r="Q1648" s="42">
        <v>12</v>
      </c>
      <c r="R1648" s="42">
        <v>1.5</v>
      </c>
    </row>
    <row r="1649" spans="1:18" x14ac:dyDescent="0.3">
      <c r="A1649" t="s">
        <v>3924</v>
      </c>
      <c r="B1649" s="17">
        <v>45258</v>
      </c>
      <c r="C1649" t="s">
        <v>543</v>
      </c>
      <c r="D1649" t="s">
        <v>3928</v>
      </c>
      <c r="E1649" t="s">
        <v>3929</v>
      </c>
      <c r="F1649" t="s">
        <v>3920</v>
      </c>
      <c r="G1649" t="s">
        <v>3921</v>
      </c>
      <c r="H1649" t="s">
        <v>3876</v>
      </c>
      <c r="I1649">
        <v>1403</v>
      </c>
      <c r="J1649" s="41">
        <v>1.3599999999999999E-2</v>
      </c>
      <c r="K1649" s="42">
        <v>19.0808</v>
      </c>
      <c r="L1649" s="43">
        <v>0.621</v>
      </c>
      <c r="M1649" s="42">
        <v>11.8491768</v>
      </c>
      <c r="N1649">
        <v>6</v>
      </c>
      <c r="O1649" s="43">
        <v>205.79999999999998</v>
      </c>
      <c r="P1649" s="42">
        <v>68</v>
      </c>
      <c r="Q1649" s="42">
        <v>16</v>
      </c>
      <c r="R1649" s="42">
        <v>9</v>
      </c>
    </row>
    <row r="1650" spans="1:18" x14ac:dyDescent="0.3">
      <c r="A1650" t="s">
        <v>3924</v>
      </c>
      <c r="B1650" s="17">
        <v>45259</v>
      </c>
      <c r="C1650" t="s">
        <v>543</v>
      </c>
      <c r="D1650" t="s">
        <v>3928</v>
      </c>
      <c r="E1650" t="s">
        <v>3929</v>
      </c>
      <c r="F1650" t="s">
        <v>3920</v>
      </c>
      <c r="G1650" t="s">
        <v>3921</v>
      </c>
      <c r="H1650" t="s">
        <v>3876</v>
      </c>
      <c r="I1650">
        <v>1833</v>
      </c>
      <c r="J1650" s="41">
        <v>1.5800000000000002E-2</v>
      </c>
      <c r="K1650" s="42">
        <v>28.961400000000001</v>
      </c>
      <c r="L1650" s="43">
        <v>2.2424999999999997</v>
      </c>
      <c r="M1650" s="42">
        <v>64.945939499999994</v>
      </c>
      <c r="N1650">
        <v>9</v>
      </c>
      <c r="O1650" s="43">
        <v>476.28</v>
      </c>
      <c r="P1650" s="42">
        <v>78</v>
      </c>
      <c r="Q1650" s="42">
        <v>8</v>
      </c>
      <c r="R1650" s="42">
        <v>13.5</v>
      </c>
    </row>
    <row r="1651" spans="1:18" x14ac:dyDescent="0.3">
      <c r="A1651" t="s">
        <v>3924</v>
      </c>
      <c r="B1651" s="17">
        <v>45260</v>
      </c>
      <c r="C1651" t="s">
        <v>543</v>
      </c>
      <c r="D1651" t="s">
        <v>3928</v>
      </c>
      <c r="E1651" t="s">
        <v>3929</v>
      </c>
      <c r="F1651" t="s">
        <v>3920</v>
      </c>
      <c r="G1651" t="s">
        <v>3921</v>
      </c>
      <c r="H1651" t="s">
        <v>3876</v>
      </c>
      <c r="I1651">
        <v>1354</v>
      </c>
      <c r="J1651" s="41">
        <v>1.89E-2</v>
      </c>
      <c r="K1651" s="42">
        <v>25.590599999999998</v>
      </c>
      <c r="L1651" s="43">
        <v>0.60949999999999993</v>
      </c>
      <c r="M1651" s="42">
        <v>15.597470699999997</v>
      </c>
      <c r="N1651">
        <v>4</v>
      </c>
      <c r="O1651" s="43">
        <v>236.03999999999996</v>
      </c>
      <c r="P1651" s="42">
        <v>95</v>
      </c>
      <c r="Q1651" s="42">
        <v>7</v>
      </c>
      <c r="R1651" s="42">
        <v>10.5</v>
      </c>
    </row>
    <row r="1652" spans="1:18" x14ac:dyDescent="0.3">
      <c r="A1652" t="s">
        <v>3916</v>
      </c>
      <c r="B1652" s="17">
        <v>44986</v>
      </c>
      <c r="C1652" t="s">
        <v>3917</v>
      </c>
      <c r="D1652" t="s">
        <v>3918</v>
      </c>
      <c r="E1652" t="s">
        <v>3919</v>
      </c>
      <c r="F1652" t="s">
        <v>3930</v>
      </c>
      <c r="G1652" t="s">
        <v>3921</v>
      </c>
      <c r="H1652" t="s">
        <v>3922</v>
      </c>
      <c r="I1652">
        <v>812</v>
      </c>
      <c r="J1652" s="41">
        <v>1.342E-2</v>
      </c>
      <c r="K1652" s="42">
        <v>10.897040000000001</v>
      </c>
      <c r="L1652" s="43">
        <v>0.34499999999999975</v>
      </c>
      <c r="M1652" s="42">
        <v>3.7594787999999975</v>
      </c>
      <c r="N1652">
        <v>7</v>
      </c>
      <c r="O1652" s="43">
        <v>88.2</v>
      </c>
      <c r="P1652" s="42">
        <v>19</v>
      </c>
      <c r="Q1652" s="42">
        <v>1</v>
      </c>
      <c r="R1652" s="42">
        <v>6</v>
      </c>
    </row>
    <row r="1653" spans="1:18" x14ac:dyDescent="0.3">
      <c r="A1653" t="s">
        <v>3916</v>
      </c>
      <c r="B1653" s="17">
        <v>44987</v>
      </c>
      <c r="C1653" t="s">
        <v>3917</v>
      </c>
      <c r="D1653" t="s">
        <v>3918</v>
      </c>
      <c r="E1653" t="s">
        <v>3919</v>
      </c>
      <c r="F1653" t="s">
        <v>3930</v>
      </c>
      <c r="G1653" t="s">
        <v>3921</v>
      </c>
      <c r="H1653" t="s">
        <v>3922</v>
      </c>
      <c r="I1653">
        <v>1213.2</v>
      </c>
      <c r="J1653" s="41">
        <v>1.9910000000000001E-2</v>
      </c>
      <c r="K1653" s="42">
        <v>24.154812000000003</v>
      </c>
      <c r="L1653" s="43">
        <v>0.88549999999999962</v>
      </c>
      <c r="M1653" s="42">
        <v>21.389086025999994</v>
      </c>
      <c r="N1653">
        <v>7</v>
      </c>
      <c r="O1653" s="43">
        <v>129.35999999999999</v>
      </c>
      <c r="P1653" s="42">
        <v>1</v>
      </c>
      <c r="Q1653" s="42">
        <v>5</v>
      </c>
      <c r="R1653" s="42">
        <v>6</v>
      </c>
    </row>
    <row r="1654" spans="1:18" x14ac:dyDescent="0.3">
      <c r="A1654" t="s">
        <v>3916</v>
      </c>
      <c r="B1654" s="17">
        <v>44988</v>
      </c>
      <c r="C1654" t="s">
        <v>3917</v>
      </c>
      <c r="D1654" t="s">
        <v>3918</v>
      </c>
      <c r="E1654" t="s">
        <v>3919</v>
      </c>
      <c r="F1654" t="s">
        <v>3930</v>
      </c>
      <c r="G1654" t="s">
        <v>3921</v>
      </c>
      <c r="H1654" t="s">
        <v>3922</v>
      </c>
      <c r="I1654">
        <v>1294.2</v>
      </c>
      <c r="J1654" s="41">
        <v>1.804E-2</v>
      </c>
      <c r="K1654" s="42">
        <v>23.347368000000003</v>
      </c>
      <c r="L1654" s="43">
        <v>0.5289999999999998</v>
      </c>
      <c r="M1654" s="42">
        <v>12.350757671999997</v>
      </c>
      <c r="N1654">
        <v>1</v>
      </c>
      <c r="O1654" s="43">
        <v>109.2</v>
      </c>
      <c r="P1654" s="42">
        <v>10</v>
      </c>
      <c r="Q1654" s="42">
        <v>5</v>
      </c>
      <c r="R1654" s="42">
        <v>13.5</v>
      </c>
    </row>
    <row r="1655" spans="1:18" x14ac:dyDescent="0.3">
      <c r="A1655" t="s">
        <v>3916</v>
      </c>
      <c r="B1655" s="17">
        <v>44989</v>
      </c>
      <c r="C1655" t="s">
        <v>3917</v>
      </c>
      <c r="D1655" t="s">
        <v>3918</v>
      </c>
      <c r="E1655" t="s">
        <v>3919</v>
      </c>
      <c r="F1655" t="s">
        <v>3930</v>
      </c>
      <c r="G1655" t="s">
        <v>3921</v>
      </c>
      <c r="H1655" t="s">
        <v>3922</v>
      </c>
      <c r="I1655">
        <v>812</v>
      </c>
      <c r="J1655" s="41">
        <v>1.54E-2</v>
      </c>
      <c r="K1655" s="42">
        <v>12.504800000000001</v>
      </c>
      <c r="L1655" s="43">
        <v>0.29899999999999965</v>
      </c>
      <c r="M1655" s="42">
        <v>3.7389351999999962</v>
      </c>
      <c r="N1655">
        <v>8</v>
      </c>
      <c r="O1655" s="43">
        <v>120.96</v>
      </c>
      <c r="P1655" s="42">
        <v>15</v>
      </c>
      <c r="Q1655" s="42">
        <v>3</v>
      </c>
      <c r="R1655" s="42">
        <v>6</v>
      </c>
    </row>
    <row r="1656" spans="1:18" x14ac:dyDescent="0.3">
      <c r="A1656" t="s">
        <v>3916</v>
      </c>
      <c r="B1656" s="17">
        <v>44990</v>
      </c>
      <c r="C1656" t="s">
        <v>3917</v>
      </c>
      <c r="D1656" t="s">
        <v>3918</v>
      </c>
      <c r="E1656" t="s">
        <v>3919</v>
      </c>
      <c r="F1656" t="s">
        <v>3930</v>
      </c>
      <c r="G1656" t="s">
        <v>3921</v>
      </c>
      <c r="H1656" t="s">
        <v>3922</v>
      </c>
      <c r="I1656">
        <v>856.6</v>
      </c>
      <c r="J1656" s="41">
        <v>1.298E-2</v>
      </c>
      <c r="K1656" s="42">
        <v>11.118668000000001</v>
      </c>
      <c r="L1656" s="43">
        <v>0.31049999999999972</v>
      </c>
      <c r="M1656" s="42">
        <v>3.4523464139999973</v>
      </c>
      <c r="N1656">
        <v>3</v>
      </c>
      <c r="O1656" s="43">
        <v>55.199999999999996</v>
      </c>
      <c r="P1656" s="42">
        <v>11</v>
      </c>
      <c r="Q1656" s="42">
        <v>0</v>
      </c>
      <c r="R1656" s="42">
        <v>0</v>
      </c>
    </row>
    <row r="1657" spans="1:18" x14ac:dyDescent="0.3">
      <c r="A1657" t="s">
        <v>3916</v>
      </c>
      <c r="B1657" s="17">
        <v>44991</v>
      </c>
      <c r="C1657" t="s">
        <v>3917</v>
      </c>
      <c r="D1657" t="s">
        <v>3918</v>
      </c>
      <c r="E1657" t="s">
        <v>3919</v>
      </c>
      <c r="F1657" t="s">
        <v>3930</v>
      </c>
      <c r="G1657" t="s">
        <v>3921</v>
      </c>
      <c r="H1657" t="s">
        <v>3922</v>
      </c>
      <c r="I1657">
        <v>643.20000000000005</v>
      </c>
      <c r="J1657" s="41">
        <v>1.8700000000000001E-2</v>
      </c>
      <c r="K1657" s="42">
        <v>12.027840000000001</v>
      </c>
      <c r="L1657" s="43">
        <v>8.0499999999999877E-2</v>
      </c>
      <c r="M1657" s="42">
        <v>0.96824111999999862</v>
      </c>
      <c r="N1657">
        <v>1</v>
      </c>
      <c r="O1657" s="43">
        <v>47.879999999999995</v>
      </c>
      <c r="P1657" s="42">
        <v>33</v>
      </c>
      <c r="Q1657" s="42">
        <v>1</v>
      </c>
      <c r="R1657" s="42">
        <v>9</v>
      </c>
    </row>
    <row r="1658" spans="1:18" x14ac:dyDescent="0.3">
      <c r="A1658" t="s">
        <v>3916</v>
      </c>
      <c r="B1658" s="17">
        <v>44992</v>
      </c>
      <c r="C1658" t="s">
        <v>3917</v>
      </c>
      <c r="D1658" t="s">
        <v>3918</v>
      </c>
      <c r="E1658" t="s">
        <v>3919</v>
      </c>
      <c r="F1658" t="s">
        <v>3930</v>
      </c>
      <c r="G1658" t="s">
        <v>3921</v>
      </c>
      <c r="H1658" t="s">
        <v>3922</v>
      </c>
      <c r="I1658">
        <v>835</v>
      </c>
      <c r="J1658" s="41">
        <v>1.2320000000000001E-2</v>
      </c>
      <c r="K1658" s="42">
        <v>10.2872</v>
      </c>
      <c r="L1658" s="43">
        <v>1.1614999999999993</v>
      </c>
      <c r="M1658" s="42">
        <v>11.948582799999993</v>
      </c>
      <c r="N1658">
        <v>6</v>
      </c>
      <c r="O1658" s="43">
        <v>42</v>
      </c>
      <c r="P1658" s="42">
        <v>31</v>
      </c>
      <c r="Q1658" s="42">
        <v>1</v>
      </c>
      <c r="R1658" s="42">
        <v>12</v>
      </c>
    </row>
    <row r="1659" spans="1:18" x14ac:dyDescent="0.3">
      <c r="A1659" t="s">
        <v>3916</v>
      </c>
      <c r="B1659" s="17">
        <v>44993</v>
      </c>
      <c r="C1659" t="s">
        <v>3917</v>
      </c>
      <c r="D1659" t="s">
        <v>3918</v>
      </c>
      <c r="E1659" t="s">
        <v>3919</v>
      </c>
      <c r="F1659" t="s">
        <v>3930</v>
      </c>
      <c r="G1659" t="s">
        <v>3921</v>
      </c>
      <c r="H1659" t="s">
        <v>3922</v>
      </c>
      <c r="I1659">
        <v>1161.8000000000002</v>
      </c>
      <c r="J1659" s="41">
        <v>2.0680000000000004E-2</v>
      </c>
      <c r="K1659" s="42">
        <v>24.026024000000007</v>
      </c>
      <c r="L1659" s="43">
        <v>0.13799999999999993</v>
      </c>
      <c r="M1659" s="42">
        <v>3.3155913119999991</v>
      </c>
      <c r="N1659">
        <v>2</v>
      </c>
      <c r="O1659" s="43">
        <v>110.87999999999998</v>
      </c>
      <c r="P1659" s="42">
        <v>19</v>
      </c>
      <c r="Q1659" s="42">
        <v>0</v>
      </c>
      <c r="R1659" s="42">
        <v>3</v>
      </c>
    </row>
    <row r="1660" spans="1:18" x14ac:dyDescent="0.3">
      <c r="A1660" t="s">
        <v>3916</v>
      </c>
      <c r="B1660" s="17">
        <v>44994</v>
      </c>
      <c r="C1660" t="s">
        <v>3917</v>
      </c>
      <c r="D1660" t="s">
        <v>3918</v>
      </c>
      <c r="E1660" t="s">
        <v>3919</v>
      </c>
      <c r="F1660" t="s">
        <v>3930</v>
      </c>
      <c r="G1660" t="s">
        <v>3921</v>
      </c>
      <c r="H1660" t="s">
        <v>3922</v>
      </c>
      <c r="I1660">
        <v>1390.4</v>
      </c>
      <c r="J1660" s="41">
        <v>2.2440000000000005E-2</v>
      </c>
      <c r="K1660" s="42">
        <v>31.200576000000009</v>
      </c>
      <c r="L1660" s="43">
        <v>3.4500000000000079E-2</v>
      </c>
      <c r="M1660" s="42">
        <v>1.0764198720000027</v>
      </c>
      <c r="N1660">
        <v>3</v>
      </c>
      <c r="O1660" s="43">
        <v>73.919999999999987</v>
      </c>
      <c r="P1660" s="42">
        <v>3</v>
      </c>
      <c r="Q1660" s="42">
        <v>1</v>
      </c>
      <c r="R1660" s="42">
        <v>3</v>
      </c>
    </row>
    <row r="1661" spans="1:18" x14ac:dyDescent="0.3">
      <c r="A1661" t="s">
        <v>3916</v>
      </c>
      <c r="B1661" s="17">
        <v>44995</v>
      </c>
      <c r="C1661" t="s">
        <v>3917</v>
      </c>
      <c r="D1661" t="s">
        <v>3918</v>
      </c>
      <c r="E1661" t="s">
        <v>3919</v>
      </c>
      <c r="F1661" t="s">
        <v>3930</v>
      </c>
      <c r="G1661" t="s">
        <v>3921</v>
      </c>
      <c r="H1661" t="s">
        <v>3922</v>
      </c>
      <c r="I1661">
        <v>583.80000000000007</v>
      </c>
      <c r="J1661" s="41">
        <v>1.7600000000000001E-2</v>
      </c>
      <c r="K1661" s="42">
        <v>10.274880000000001</v>
      </c>
      <c r="L1661" s="43">
        <v>0.48299999999999971</v>
      </c>
      <c r="M1661" s="42">
        <v>4.9627670399999975</v>
      </c>
      <c r="N1661">
        <v>6</v>
      </c>
      <c r="O1661" s="43">
        <v>115.91999999999999</v>
      </c>
      <c r="P1661" s="42">
        <v>0</v>
      </c>
      <c r="Q1661" s="42">
        <v>8</v>
      </c>
      <c r="R1661" s="42">
        <v>1.5</v>
      </c>
    </row>
    <row r="1662" spans="1:18" x14ac:dyDescent="0.3">
      <c r="A1662" t="s">
        <v>3916</v>
      </c>
      <c r="B1662" s="17">
        <v>44996</v>
      </c>
      <c r="C1662" t="s">
        <v>3917</v>
      </c>
      <c r="D1662" t="s">
        <v>3918</v>
      </c>
      <c r="E1662" t="s">
        <v>3919</v>
      </c>
      <c r="F1662" t="s">
        <v>3930</v>
      </c>
      <c r="G1662" t="s">
        <v>3921</v>
      </c>
      <c r="H1662" t="s">
        <v>3922</v>
      </c>
      <c r="I1662">
        <v>1495.8000000000002</v>
      </c>
      <c r="J1662" s="41">
        <v>1.2760000000000002E-2</v>
      </c>
      <c r="K1662" s="42">
        <v>19.086408000000006</v>
      </c>
      <c r="L1662" s="43">
        <v>0.2299999999999999</v>
      </c>
      <c r="M1662" s="42">
        <v>4.389873839999999</v>
      </c>
      <c r="N1662">
        <v>7</v>
      </c>
      <c r="O1662" s="43">
        <v>0</v>
      </c>
      <c r="P1662" s="42">
        <v>21</v>
      </c>
      <c r="Q1662" s="42">
        <v>1</v>
      </c>
      <c r="R1662" s="42">
        <v>10.5</v>
      </c>
    </row>
    <row r="1663" spans="1:18" x14ac:dyDescent="0.3">
      <c r="A1663" t="s">
        <v>3916</v>
      </c>
      <c r="B1663" s="17">
        <v>44997</v>
      </c>
      <c r="C1663" t="s">
        <v>3917</v>
      </c>
      <c r="D1663" t="s">
        <v>3918</v>
      </c>
      <c r="E1663" t="s">
        <v>3919</v>
      </c>
      <c r="F1663" t="s">
        <v>3930</v>
      </c>
      <c r="G1663" t="s">
        <v>3921</v>
      </c>
      <c r="H1663" t="s">
        <v>3922</v>
      </c>
      <c r="I1663">
        <v>1507.4</v>
      </c>
      <c r="J1663" s="41">
        <v>2.0020000000000003E-2</v>
      </c>
      <c r="K1663" s="42">
        <v>30.178148000000007</v>
      </c>
      <c r="L1663" s="43">
        <v>0.18399999999999991</v>
      </c>
      <c r="M1663" s="42">
        <v>5.5527792319999989</v>
      </c>
      <c r="N1663">
        <v>7</v>
      </c>
      <c r="O1663" s="43">
        <v>151.19999999999999</v>
      </c>
      <c r="P1663" s="42">
        <v>28</v>
      </c>
      <c r="Q1663" s="42">
        <v>2</v>
      </c>
      <c r="R1663" s="42">
        <v>4.5</v>
      </c>
    </row>
    <row r="1664" spans="1:18" x14ac:dyDescent="0.3">
      <c r="A1664" t="s">
        <v>3916</v>
      </c>
      <c r="B1664" s="17">
        <v>44998</v>
      </c>
      <c r="C1664" t="s">
        <v>3917</v>
      </c>
      <c r="D1664" t="s">
        <v>3918</v>
      </c>
      <c r="E1664" t="s">
        <v>3919</v>
      </c>
      <c r="F1664" t="s">
        <v>3930</v>
      </c>
      <c r="G1664" t="s">
        <v>3921</v>
      </c>
      <c r="H1664" t="s">
        <v>3922</v>
      </c>
      <c r="I1664">
        <v>1052.2</v>
      </c>
      <c r="J1664" s="41">
        <v>2.1230000000000002E-2</v>
      </c>
      <c r="K1664" s="42">
        <v>22.338206000000003</v>
      </c>
      <c r="L1664" s="43">
        <v>0.63249999999999973</v>
      </c>
      <c r="M1664" s="42">
        <v>14.128915294999995</v>
      </c>
      <c r="N1664">
        <v>4</v>
      </c>
      <c r="O1664" s="43">
        <v>80.639999999999986</v>
      </c>
      <c r="P1664" s="42">
        <v>13</v>
      </c>
      <c r="Q1664" s="42">
        <v>2</v>
      </c>
      <c r="R1664" s="42">
        <v>1.5</v>
      </c>
    </row>
    <row r="1665" spans="1:18" x14ac:dyDescent="0.3">
      <c r="A1665" t="s">
        <v>3916</v>
      </c>
      <c r="B1665" s="17">
        <v>44999</v>
      </c>
      <c r="C1665" t="s">
        <v>3917</v>
      </c>
      <c r="D1665" t="s">
        <v>3918</v>
      </c>
      <c r="E1665" t="s">
        <v>3919</v>
      </c>
      <c r="F1665" t="s">
        <v>3930</v>
      </c>
      <c r="G1665" t="s">
        <v>3921</v>
      </c>
      <c r="H1665" t="s">
        <v>3922</v>
      </c>
      <c r="I1665">
        <v>913</v>
      </c>
      <c r="J1665" s="41">
        <v>2.1670000000000002E-2</v>
      </c>
      <c r="K1665" s="42">
        <v>19.78471</v>
      </c>
      <c r="L1665" s="43">
        <v>0.54049999999999965</v>
      </c>
      <c r="M1665" s="42">
        <v>10.693635754999994</v>
      </c>
      <c r="N1665">
        <v>8</v>
      </c>
      <c r="O1665" s="43">
        <v>52.8</v>
      </c>
      <c r="P1665" s="42">
        <v>24</v>
      </c>
      <c r="Q1665" s="42">
        <v>4</v>
      </c>
      <c r="R1665" s="42">
        <v>9</v>
      </c>
    </row>
    <row r="1666" spans="1:18" x14ac:dyDescent="0.3">
      <c r="A1666" t="s">
        <v>3916</v>
      </c>
      <c r="B1666" s="17">
        <v>45000</v>
      </c>
      <c r="C1666" t="s">
        <v>3917</v>
      </c>
      <c r="D1666" t="s">
        <v>3918</v>
      </c>
      <c r="E1666" t="s">
        <v>3919</v>
      </c>
      <c r="F1666" t="s">
        <v>3930</v>
      </c>
      <c r="G1666" t="s">
        <v>3921</v>
      </c>
      <c r="H1666" t="s">
        <v>3922</v>
      </c>
      <c r="I1666">
        <v>1191</v>
      </c>
      <c r="J1666" s="41">
        <v>1.6170000000000004E-2</v>
      </c>
      <c r="K1666" s="42">
        <v>19.258470000000006</v>
      </c>
      <c r="L1666" s="43">
        <v>0.60949999999999971</v>
      </c>
      <c r="M1666" s="42">
        <v>11.738037464999998</v>
      </c>
      <c r="N1666">
        <v>4</v>
      </c>
      <c r="O1666" s="43">
        <v>0</v>
      </c>
      <c r="P1666" s="42">
        <v>31</v>
      </c>
      <c r="Q1666" s="42">
        <v>2</v>
      </c>
      <c r="R1666" s="42">
        <v>0</v>
      </c>
    </row>
    <row r="1667" spans="1:18" x14ac:dyDescent="0.3">
      <c r="A1667" t="s">
        <v>3916</v>
      </c>
      <c r="B1667" s="17">
        <v>45001</v>
      </c>
      <c r="C1667" t="s">
        <v>3917</v>
      </c>
      <c r="D1667" t="s">
        <v>3918</v>
      </c>
      <c r="E1667" t="s">
        <v>3919</v>
      </c>
      <c r="F1667" t="s">
        <v>3930</v>
      </c>
      <c r="G1667" t="s">
        <v>3921</v>
      </c>
      <c r="H1667" t="s">
        <v>3922</v>
      </c>
      <c r="I1667">
        <v>1314.8000000000002</v>
      </c>
      <c r="J1667" s="41">
        <v>1.5950000000000002E-2</v>
      </c>
      <c r="K1667" s="42">
        <v>20.971060000000005</v>
      </c>
      <c r="L1667" s="43">
        <v>0.3105</v>
      </c>
      <c r="M1667" s="42">
        <v>6.5115141300000019</v>
      </c>
      <c r="N1667">
        <v>5</v>
      </c>
      <c r="O1667" s="43">
        <v>85.679999999999993</v>
      </c>
      <c r="P1667" s="42">
        <v>13</v>
      </c>
      <c r="Q1667" s="42">
        <v>5</v>
      </c>
      <c r="R1667" s="42">
        <v>6</v>
      </c>
    </row>
    <row r="1668" spans="1:18" x14ac:dyDescent="0.3">
      <c r="A1668" t="s">
        <v>3916</v>
      </c>
      <c r="B1668" s="17">
        <v>45002</v>
      </c>
      <c r="C1668" t="s">
        <v>3917</v>
      </c>
      <c r="D1668" t="s">
        <v>3918</v>
      </c>
      <c r="E1668" t="s">
        <v>3919</v>
      </c>
      <c r="F1668" t="s">
        <v>3930</v>
      </c>
      <c r="G1668" t="s">
        <v>3921</v>
      </c>
      <c r="H1668" t="s">
        <v>3922</v>
      </c>
      <c r="I1668">
        <v>997.60000000000014</v>
      </c>
      <c r="J1668" s="41">
        <v>1.8700000000000001E-2</v>
      </c>
      <c r="K1668" s="42">
        <v>18.655120000000004</v>
      </c>
      <c r="L1668" s="43">
        <v>1.1500000000000073E-2</v>
      </c>
      <c r="M1668" s="42">
        <v>0.2145338800000014</v>
      </c>
      <c r="N1668">
        <v>6</v>
      </c>
      <c r="O1668" s="43">
        <v>53.76</v>
      </c>
      <c r="P1668" s="42">
        <v>4</v>
      </c>
      <c r="Q1668" s="42">
        <v>4</v>
      </c>
      <c r="R1668" s="42">
        <v>9</v>
      </c>
    </row>
    <row r="1669" spans="1:18" x14ac:dyDescent="0.3">
      <c r="A1669" t="s">
        <v>3916</v>
      </c>
      <c r="B1669" s="17">
        <v>45003</v>
      </c>
      <c r="C1669" t="s">
        <v>3917</v>
      </c>
      <c r="D1669" t="s">
        <v>3918</v>
      </c>
      <c r="E1669" t="s">
        <v>3919</v>
      </c>
      <c r="F1669" t="s">
        <v>3930</v>
      </c>
      <c r="G1669" t="s">
        <v>3921</v>
      </c>
      <c r="H1669" t="s">
        <v>3922</v>
      </c>
      <c r="I1669">
        <v>711.8</v>
      </c>
      <c r="J1669" s="41">
        <v>1.3090000000000003E-2</v>
      </c>
      <c r="K1669" s="42">
        <v>9.3174620000000008</v>
      </c>
      <c r="L1669" s="43">
        <v>5.7499999999999878E-2</v>
      </c>
      <c r="M1669" s="42">
        <v>0.53575406499999889</v>
      </c>
      <c r="N1669">
        <v>7</v>
      </c>
      <c r="O1669" s="43">
        <v>65.52</v>
      </c>
      <c r="P1669" s="42">
        <v>22</v>
      </c>
      <c r="Q1669" s="42">
        <v>9</v>
      </c>
      <c r="R1669" s="42">
        <v>9</v>
      </c>
    </row>
    <row r="1670" spans="1:18" x14ac:dyDescent="0.3">
      <c r="A1670" t="s">
        <v>3916</v>
      </c>
      <c r="B1670" s="17">
        <v>45004</v>
      </c>
      <c r="C1670" t="s">
        <v>3917</v>
      </c>
      <c r="D1670" t="s">
        <v>3918</v>
      </c>
      <c r="E1670" t="s">
        <v>3919</v>
      </c>
      <c r="F1670" t="s">
        <v>3930</v>
      </c>
      <c r="G1670" t="s">
        <v>3921</v>
      </c>
      <c r="H1670" t="s">
        <v>3922</v>
      </c>
      <c r="I1670">
        <v>590.80000000000007</v>
      </c>
      <c r="J1670" s="41">
        <v>1.9690000000000006E-2</v>
      </c>
      <c r="K1670" s="42">
        <v>11.632852000000005</v>
      </c>
      <c r="L1670" s="43">
        <v>0.70149999999999979</v>
      </c>
      <c r="M1670" s="42">
        <v>8.1604456780000003</v>
      </c>
      <c r="N1670">
        <v>9</v>
      </c>
      <c r="O1670" s="43">
        <v>146.99999999999997</v>
      </c>
      <c r="P1670" s="42">
        <v>13</v>
      </c>
      <c r="Q1670" s="42">
        <v>4</v>
      </c>
      <c r="R1670" s="42">
        <v>0</v>
      </c>
    </row>
    <row r="1671" spans="1:18" x14ac:dyDescent="0.3">
      <c r="A1671" t="s">
        <v>3916</v>
      </c>
      <c r="B1671" s="17">
        <v>45005</v>
      </c>
      <c r="C1671" t="s">
        <v>3917</v>
      </c>
      <c r="D1671" t="s">
        <v>3918</v>
      </c>
      <c r="E1671" t="s">
        <v>3919</v>
      </c>
      <c r="F1671" t="s">
        <v>3930</v>
      </c>
      <c r="G1671" t="s">
        <v>3921</v>
      </c>
      <c r="H1671" t="s">
        <v>3922</v>
      </c>
      <c r="I1671">
        <v>919.80000000000018</v>
      </c>
      <c r="J1671" s="41">
        <v>1.2870000000000005E-2</v>
      </c>
      <c r="K1671" s="42">
        <v>11.837826000000007</v>
      </c>
      <c r="L1671" s="43">
        <v>1.0464999999999995</v>
      </c>
      <c r="M1671" s="42">
        <v>12.388284909000001</v>
      </c>
      <c r="N1671">
        <v>4</v>
      </c>
      <c r="O1671" s="43">
        <v>0</v>
      </c>
      <c r="P1671" s="42">
        <v>13</v>
      </c>
      <c r="Q1671" s="42">
        <v>1</v>
      </c>
      <c r="R1671" s="42">
        <v>1.5</v>
      </c>
    </row>
    <row r="1672" spans="1:18" x14ac:dyDescent="0.3">
      <c r="A1672" t="s">
        <v>3916</v>
      </c>
      <c r="B1672" s="17">
        <v>45006</v>
      </c>
      <c r="C1672" t="s">
        <v>3917</v>
      </c>
      <c r="D1672" t="s">
        <v>3918</v>
      </c>
      <c r="E1672" t="s">
        <v>3919</v>
      </c>
      <c r="F1672" t="s">
        <v>3930</v>
      </c>
      <c r="G1672" t="s">
        <v>3921</v>
      </c>
      <c r="H1672" t="s">
        <v>3922</v>
      </c>
      <c r="I1672">
        <v>536.80000000000007</v>
      </c>
      <c r="J1672" s="41">
        <v>1.5730000000000001E-2</v>
      </c>
      <c r="K1672" s="42">
        <v>8.4438640000000014</v>
      </c>
      <c r="L1672" s="43">
        <v>0</v>
      </c>
      <c r="M1672" s="42">
        <v>0</v>
      </c>
      <c r="N1672">
        <v>4</v>
      </c>
      <c r="O1672" s="43">
        <v>214.2</v>
      </c>
      <c r="P1672" s="42">
        <v>34</v>
      </c>
      <c r="Q1672" s="42">
        <v>2</v>
      </c>
      <c r="R1672" s="42">
        <v>6</v>
      </c>
    </row>
    <row r="1673" spans="1:18" x14ac:dyDescent="0.3">
      <c r="A1673" t="s">
        <v>3916</v>
      </c>
      <c r="B1673" s="17">
        <v>45007</v>
      </c>
      <c r="C1673" t="s">
        <v>3917</v>
      </c>
      <c r="D1673" t="s">
        <v>3918</v>
      </c>
      <c r="E1673" t="s">
        <v>3919</v>
      </c>
      <c r="F1673" t="s">
        <v>3930</v>
      </c>
      <c r="G1673" t="s">
        <v>3921</v>
      </c>
      <c r="H1673" t="s">
        <v>3922</v>
      </c>
      <c r="I1673">
        <v>1349.8000000000002</v>
      </c>
      <c r="J1673" s="41">
        <v>1.7160000000000005E-2</v>
      </c>
      <c r="K1673" s="42">
        <v>23.162568000000011</v>
      </c>
      <c r="L1673" s="43">
        <v>8.0500000000000099E-2</v>
      </c>
      <c r="M1673" s="42">
        <v>1.8645867240000031</v>
      </c>
      <c r="N1673">
        <v>6</v>
      </c>
      <c r="O1673" s="43">
        <v>55.439999999999991</v>
      </c>
      <c r="P1673" s="42">
        <v>8</v>
      </c>
      <c r="Q1673" s="42">
        <v>7</v>
      </c>
      <c r="R1673" s="42">
        <v>12</v>
      </c>
    </row>
    <row r="1674" spans="1:18" x14ac:dyDescent="0.3">
      <c r="A1674" t="s">
        <v>3916</v>
      </c>
      <c r="B1674" s="17">
        <v>45008</v>
      </c>
      <c r="C1674" t="s">
        <v>3917</v>
      </c>
      <c r="D1674" t="s">
        <v>3918</v>
      </c>
      <c r="E1674" t="s">
        <v>3919</v>
      </c>
      <c r="F1674" t="s">
        <v>3930</v>
      </c>
      <c r="G1674" t="s">
        <v>3921</v>
      </c>
      <c r="H1674" t="s">
        <v>3922</v>
      </c>
      <c r="I1674">
        <v>1044.4000000000001</v>
      </c>
      <c r="J1674" s="41">
        <v>1.4849999999999999E-2</v>
      </c>
      <c r="K1674" s="42">
        <v>15.50934</v>
      </c>
      <c r="L1674" s="43">
        <v>0.44849999999999962</v>
      </c>
      <c r="M1674" s="42">
        <v>6.9559389899999937</v>
      </c>
      <c r="N1674">
        <v>2</v>
      </c>
      <c r="O1674" s="43">
        <v>115.91999999999999</v>
      </c>
      <c r="P1674" s="42">
        <v>5</v>
      </c>
      <c r="Q1674" s="42">
        <v>5</v>
      </c>
      <c r="R1674" s="42">
        <v>10.5</v>
      </c>
    </row>
    <row r="1675" spans="1:18" x14ac:dyDescent="0.3">
      <c r="A1675" t="s">
        <v>3916</v>
      </c>
      <c r="B1675" s="17">
        <v>45009</v>
      </c>
      <c r="C1675" t="s">
        <v>3917</v>
      </c>
      <c r="D1675" t="s">
        <v>3918</v>
      </c>
      <c r="E1675" t="s">
        <v>3919</v>
      </c>
      <c r="F1675" t="s">
        <v>3930</v>
      </c>
      <c r="G1675" t="s">
        <v>3921</v>
      </c>
      <c r="H1675" t="s">
        <v>3922</v>
      </c>
      <c r="I1675">
        <v>1248.6000000000001</v>
      </c>
      <c r="J1675" s="41">
        <v>1.1440000000000002E-2</v>
      </c>
      <c r="K1675" s="42">
        <v>14.283984000000004</v>
      </c>
      <c r="L1675" s="43">
        <v>0.68999999999999984</v>
      </c>
      <c r="M1675" s="42">
        <v>9.855948960000001</v>
      </c>
      <c r="N1675">
        <v>4</v>
      </c>
      <c r="O1675" s="43">
        <v>97.439999999999984</v>
      </c>
      <c r="P1675" s="42">
        <v>36</v>
      </c>
      <c r="Q1675" s="42">
        <v>3</v>
      </c>
      <c r="R1675" s="42">
        <v>1.5</v>
      </c>
    </row>
    <row r="1676" spans="1:18" x14ac:dyDescent="0.3">
      <c r="A1676" t="s">
        <v>3916</v>
      </c>
      <c r="B1676" s="17">
        <v>45010</v>
      </c>
      <c r="C1676" t="s">
        <v>3917</v>
      </c>
      <c r="D1676" t="s">
        <v>3918</v>
      </c>
      <c r="E1676" t="s">
        <v>3919</v>
      </c>
      <c r="F1676" t="s">
        <v>3930</v>
      </c>
      <c r="G1676" t="s">
        <v>3921</v>
      </c>
      <c r="H1676" t="s">
        <v>3922</v>
      </c>
      <c r="I1676">
        <v>1250.2</v>
      </c>
      <c r="J1676" s="41">
        <v>1.2320000000000003E-2</v>
      </c>
      <c r="K1676" s="42">
        <v>15.402464000000004</v>
      </c>
      <c r="L1676" s="43">
        <v>0.98899999999999977</v>
      </c>
      <c r="M1676" s="42">
        <v>15.233036896</v>
      </c>
      <c r="N1676">
        <v>7</v>
      </c>
      <c r="O1676" s="43">
        <v>67.2</v>
      </c>
      <c r="P1676" s="42">
        <v>8</v>
      </c>
      <c r="Q1676" s="42">
        <v>4</v>
      </c>
      <c r="R1676" s="42">
        <v>4.5</v>
      </c>
    </row>
    <row r="1677" spans="1:18" x14ac:dyDescent="0.3">
      <c r="A1677" t="s">
        <v>3916</v>
      </c>
      <c r="B1677" s="17">
        <v>45011</v>
      </c>
      <c r="C1677" t="s">
        <v>3917</v>
      </c>
      <c r="D1677" t="s">
        <v>3918</v>
      </c>
      <c r="E1677" t="s">
        <v>3919</v>
      </c>
      <c r="F1677" t="s">
        <v>3930</v>
      </c>
      <c r="G1677" t="s">
        <v>3921</v>
      </c>
      <c r="H1677" t="s">
        <v>3922</v>
      </c>
      <c r="I1677">
        <v>854.40000000000009</v>
      </c>
      <c r="J1677" s="41">
        <v>1.2650000000000005E-2</v>
      </c>
      <c r="K1677" s="42">
        <v>10.808160000000006</v>
      </c>
      <c r="L1677" s="43">
        <v>0.24149999999999996</v>
      </c>
      <c r="M1677" s="42">
        <v>2.6101706400000011</v>
      </c>
      <c r="N1677">
        <v>8</v>
      </c>
      <c r="O1677" s="43">
        <v>134.4</v>
      </c>
      <c r="P1677" s="42">
        <v>35</v>
      </c>
      <c r="Q1677" s="42">
        <v>4</v>
      </c>
      <c r="R1677" s="42">
        <v>4.5</v>
      </c>
    </row>
    <row r="1678" spans="1:18" x14ac:dyDescent="0.3">
      <c r="A1678" t="s">
        <v>3916</v>
      </c>
      <c r="B1678" s="17">
        <v>45012</v>
      </c>
      <c r="C1678" t="s">
        <v>3917</v>
      </c>
      <c r="D1678" t="s">
        <v>3918</v>
      </c>
      <c r="E1678" t="s">
        <v>3919</v>
      </c>
      <c r="F1678" t="s">
        <v>3930</v>
      </c>
      <c r="G1678" t="s">
        <v>3921</v>
      </c>
      <c r="H1678" t="s">
        <v>3922</v>
      </c>
      <c r="I1678">
        <v>805.60000000000014</v>
      </c>
      <c r="J1678" s="41">
        <v>1.3200000000000005E-2</v>
      </c>
      <c r="K1678" s="42">
        <v>10.633920000000005</v>
      </c>
      <c r="L1678" s="43">
        <v>1.149999999999992E-2</v>
      </c>
      <c r="M1678" s="42">
        <v>0.1222900799999992</v>
      </c>
      <c r="N1678">
        <v>4</v>
      </c>
      <c r="O1678" s="43">
        <v>289.79999999999995</v>
      </c>
      <c r="P1678" s="42">
        <v>33</v>
      </c>
      <c r="Q1678" s="42">
        <v>2</v>
      </c>
      <c r="R1678" s="42">
        <v>6</v>
      </c>
    </row>
    <row r="1679" spans="1:18" x14ac:dyDescent="0.3">
      <c r="A1679" t="s">
        <v>3916</v>
      </c>
      <c r="B1679" s="17">
        <v>45013</v>
      </c>
      <c r="C1679" t="s">
        <v>3917</v>
      </c>
      <c r="D1679" t="s">
        <v>3918</v>
      </c>
      <c r="E1679" t="s">
        <v>3919</v>
      </c>
      <c r="F1679" t="s">
        <v>3930</v>
      </c>
      <c r="G1679" t="s">
        <v>3921</v>
      </c>
      <c r="H1679" t="s">
        <v>3922</v>
      </c>
      <c r="I1679">
        <v>1405.2</v>
      </c>
      <c r="J1679" s="41">
        <v>1.8700000000000001E-2</v>
      </c>
      <c r="K1679" s="42">
        <v>26.277240000000003</v>
      </c>
      <c r="L1679" s="43">
        <v>0.47149999999999964</v>
      </c>
      <c r="M1679" s="42">
        <v>12.389718659999993</v>
      </c>
      <c r="N1679">
        <v>8</v>
      </c>
      <c r="O1679" s="43">
        <v>131.04</v>
      </c>
      <c r="P1679" s="42">
        <v>10</v>
      </c>
      <c r="Q1679" s="42">
        <v>3</v>
      </c>
      <c r="R1679" s="42">
        <v>7.5</v>
      </c>
    </row>
    <row r="1680" spans="1:18" x14ac:dyDescent="0.3">
      <c r="A1680" t="s">
        <v>3916</v>
      </c>
      <c r="B1680" s="17">
        <v>45014</v>
      </c>
      <c r="C1680" t="s">
        <v>3917</v>
      </c>
      <c r="D1680" t="s">
        <v>3918</v>
      </c>
      <c r="E1680" t="s">
        <v>3919</v>
      </c>
      <c r="F1680" t="s">
        <v>3930</v>
      </c>
      <c r="G1680" t="s">
        <v>3921</v>
      </c>
      <c r="H1680" t="s">
        <v>3922</v>
      </c>
      <c r="I1680">
        <v>1453.8000000000002</v>
      </c>
      <c r="J1680" s="41">
        <v>1.2320000000000005E-2</v>
      </c>
      <c r="K1680" s="42">
        <v>17.910816000000008</v>
      </c>
      <c r="L1680" s="43">
        <v>1.0119999999999996</v>
      </c>
      <c r="M1680" s="42">
        <v>18.125745792</v>
      </c>
      <c r="N1680">
        <v>3</v>
      </c>
      <c r="O1680" s="43">
        <v>164.64</v>
      </c>
      <c r="P1680" s="42">
        <v>5</v>
      </c>
      <c r="Q1680" s="42">
        <v>0</v>
      </c>
      <c r="R1680" s="42">
        <v>12</v>
      </c>
    </row>
    <row r="1681" spans="1:18" x14ac:dyDescent="0.3">
      <c r="A1681" t="s">
        <v>3916</v>
      </c>
      <c r="B1681" s="17">
        <v>45015</v>
      </c>
      <c r="C1681" t="s">
        <v>3917</v>
      </c>
      <c r="D1681" t="s">
        <v>3918</v>
      </c>
      <c r="E1681" t="s">
        <v>3919</v>
      </c>
      <c r="F1681" t="s">
        <v>3930</v>
      </c>
      <c r="G1681" t="s">
        <v>3921</v>
      </c>
      <c r="H1681" t="s">
        <v>3922</v>
      </c>
      <c r="I1681">
        <v>1364.2</v>
      </c>
      <c r="J1681" s="41">
        <v>1.3860000000000001E-2</v>
      </c>
      <c r="K1681" s="42">
        <v>18.907812000000003</v>
      </c>
      <c r="L1681" s="43">
        <v>0.32199999999999973</v>
      </c>
      <c r="M1681" s="42">
        <v>6.0883154639999963</v>
      </c>
      <c r="N1681">
        <v>5</v>
      </c>
      <c r="O1681" s="43">
        <v>120.96</v>
      </c>
      <c r="P1681" s="42">
        <v>3</v>
      </c>
      <c r="Q1681" s="42">
        <v>0</v>
      </c>
      <c r="R1681" s="42">
        <v>15</v>
      </c>
    </row>
    <row r="1682" spans="1:18" x14ac:dyDescent="0.3">
      <c r="A1682" t="s">
        <v>3916</v>
      </c>
      <c r="B1682" s="17">
        <v>45016</v>
      </c>
      <c r="C1682" t="s">
        <v>3917</v>
      </c>
      <c r="D1682" t="s">
        <v>3918</v>
      </c>
      <c r="E1682" t="s">
        <v>3919</v>
      </c>
      <c r="F1682" t="s">
        <v>3930</v>
      </c>
      <c r="G1682" t="s">
        <v>3921</v>
      </c>
      <c r="H1682" t="s">
        <v>3922</v>
      </c>
      <c r="I1682">
        <v>1343.8000000000002</v>
      </c>
      <c r="J1682" s="41">
        <v>1.584E-2</v>
      </c>
      <c r="K1682" s="42">
        <v>21.285792000000004</v>
      </c>
      <c r="L1682" s="43">
        <v>0.11500000000000005</v>
      </c>
      <c r="M1682" s="42">
        <v>2.4478660800000016</v>
      </c>
      <c r="N1682">
        <v>7</v>
      </c>
      <c r="O1682" s="43">
        <v>137.76</v>
      </c>
      <c r="P1682" s="42">
        <v>53</v>
      </c>
      <c r="Q1682" s="42">
        <v>1</v>
      </c>
      <c r="R1682" s="42">
        <v>6</v>
      </c>
    </row>
    <row r="1683" spans="1:18" x14ac:dyDescent="0.3">
      <c r="A1683" t="s">
        <v>3916</v>
      </c>
      <c r="B1683" s="17">
        <v>45017</v>
      </c>
      <c r="C1683" t="s">
        <v>3917</v>
      </c>
      <c r="D1683" t="s">
        <v>3918</v>
      </c>
      <c r="E1683" t="s">
        <v>3919</v>
      </c>
      <c r="F1683" t="s">
        <v>3930</v>
      </c>
      <c r="G1683" t="s">
        <v>3921</v>
      </c>
      <c r="H1683" t="s">
        <v>3922</v>
      </c>
      <c r="I1683">
        <v>963.2</v>
      </c>
      <c r="J1683" s="41">
        <v>1.6830000000000001E-2</v>
      </c>
      <c r="K1683" s="42">
        <v>16.210656</v>
      </c>
      <c r="L1683" s="43">
        <v>6.8999999999999992E-2</v>
      </c>
      <c r="M1683" s="42">
        <v>1.1185352639999999</v>
      </c>
      <c r="N1683">
        <v>7</v>
      </c>
      <c r="O1683" s="43">
        <v>0</v>
      </c>
      <c r="P1683" s="42">
        <v>42</v>
      </c>
      <c r="Q1683" s="42">
        <v>4</v>
      </c>
      <c r="R1683" s="42">
        <v>3</v>
      </c>
    </row>
    <row r="1684" spans="1:18" x14ac:dyDescent="0.3">
      <c r="A1684" t="s">
        <v>3916</v>
      </c>
      <c r="B1684" s="17">
        <v>45018</v>
      </c>
      <c r="C1684" t="s">
        <v>3917</v>
      </c>
      <c r="D1684" t="s">
        <v>3918</v>
      </c>
      <c r="E1684" t="s">
        <v>3919</v>
      </c>
      <c r="F1684" t="s">
        <v>3930</v>
      </c>
      <c r="G1684" t="s">
        <v>3921</v>
      </c>
      <c r="H1684" t="s">
        <v>3922</v>
      </c>
      <c r="I1684">
        <v>1385.8000000000002</v>
      </c>
      <c r="J1684" s="41">
        <v>2.3100000000000002E-2</v>
      </c>
      <c r="K1684" s="42">
        <v>32.011980000000008</v>
      </c>
      <c r="L1684" s="43">
        <v>0.5289999999999998</v>
      </c>
      <c r="M1684" s="42">
        <v>16.934337419999999</v>
      </c>
      <c r="N1684">
        <v>8</v>
      </c>
      <c r="O1684" s="43">
        <v>39.6</v>
      </c>
      <c r="P1684" s="42">
        <v>24</v>
      </c>
      <c r="Q1684" s="42">
        <v>0</v>
      </c>
      <c r="R1684" s="42">
        <v>7.5</v>
      </c>
    </row>
    <row r="1685" spans="1:18" x14ac:dyDescent="0.3">
      <c r="A1685" t="s">
        <v>3916</v>
      </c>
      <c r="B1685" s="17">
        <v>45019</v>
      </c>
      <c r="C1685" t="s">
        <v>3917</v>
      </c>
      <c r="D1685" t="s">
        <v>3918</v>
      </c>
      <c r="E1685" t="s">
        <v>3919</v>
      </c>
      <c r="F1685" t="s">
        <v>3930</v>
      </c>
      <c r="G1685" t="s">
        <v>3921</v>
      </c>
      <c r="H1685" t="s">
        <v>3922</v>
      </c>
      <c r="I1685">
        <v>453.20000000000005</v>
      </c>
      <c r="J1685" s="41">
        <v>1.2980000000000002E-2</v>
      </c>
      <c r="K1685" s="42">
        <v>5.8825360000000018</v>
      </c>
      <c r="L1685" s="43">
        <v>0.85099999999999965</v>
      </c>
      <c r="M1685" s="42">
        <v>5.006038135999999</v>
      </c>
      <c r="N1685">
        <v>3</v>
      </c>
      <c r="O1685" s="43">
        <v>188.15999999999997</v>
      </c>
      <c r="P1685" s="42">
        <v>33</v>
      </c>
      <c r="Q1685" s="42">
        <v>1</v>
      </c>
      <c r="R1685" s="42">
        <v>3</v>
      </c>
    </row>
    <row r="1686" spans="1:18" x14ac:dyDescent="0.3">
      <c r="A1686" t="s">
        <v>3916</v>
      </c>
      <c r="B1686" s="17">
        <v>45020</v>
      </c>
      <c r="C1686" t="s">
        <v>3917</v>
      </c>
      <c r="D1686" t="s">
        <v>3918</v>
      </c>
      <c r="E1686" t="s">
        <v>3919</v>
      </c>
      <c r="F1686" t="s">
        <v>3930</v>
      </c>
      <c r="G1686" t="s">
        <v>3921</v>
      </c>
      <c r="H1686" t="s">
        <v>3922</v>
      </c>
      <c r="I1686">
        <v>1019.2</v>
      </c>
      <c r="J1686" s="41">
        <v>1.5400000000000004E-2</v>
      </c>
      <c r="K1686" s="42">
        <v>15.695680000000005</v>
      </c>
      <c r="L1686" s="43">
        <v>0.16100000000000003</v>
      </c>
      <c r="M1686" s="42">
        <v>2.5270044800000013</v>
      </c>
      <c r="N1686">
        <v>7</v>
      </c>
      <c r="O1686" s="43">
        <v>0</v>
      </c>
      <c r="P1686" s="42">
        <v>34</v>
      </c>
      <c r="Q1686" s="42">
        <v>2</v>
      </c>
      <c r="R1686" s="42">
        <v>7.5</v>
      </c>
    </row>
    <row r="1687" spans="1:18" x14ac:dyDescent="0.3">
      <c r="A1687" t="s">
        <v>3916</v>
      </c>
      <c r="B1687" s="17">
        <v>45021</v>
      </c>
      <c r="C1687" t="s">
        <v>3917</v>
      </c>
      <c r="D1687" t="s">
        <v>3918</v>
      </c>
      <c r="E1687" t="s">
        <v>3919</v>
      </c>
      <c r="F1687" t="s">
        <v>3930</v>
      </c>
      <c r="G1687" t="s">
        <v>3921</v>
      </c>
      <c r="H1687" t="s">
        <v>3922</v>
      </c>
      <c r="I1687">
        <v>1265.2</v>
      </c>
      <c r="J1687" s="41">
        <v>1.584E-2</v>
      </c>
      <c r="K1687" s="42">
        <v>20.040768</v>
      </c>
      <c r="L1687" s="43">
        <v>0.19549999999999992</v>
      </c>
      <c r="M1687" s="42">
        <v>3.9179701439999985</v>
      </c>
      <c r="N1687">
        <v>8</v>
      </c>
      <c r="O1687" s="43">
        <v>199.07999999999996</v>
      </c>
      <c r="P1687" s="42">
        <v>45</v>
      </c>
      <c r="Q1687" s="42">
        <v>3</v>
      </c>
      <c r="R1687" s="42">
        <v>1.5</v>
      </c>
    </row>
    <row r="1688" spans="1:18" x14ac:dyDescent="0.3">
      <c r="A1688" t="s">
        <v>3916</v>
      </c>
      <c r="B1688" s="17">
        <v>45022</v>
      </c>
      <c r="C1688" t="s">
        <v>3917</v>
      </c>
      <c r="D1688" t="s">
        <v>3918</v>
      </c>
      <c r="E1688" t="s">
        <v>3919</v>
      </c>
      <c r="F1688" t="s">
        <v>3930</v>
      </c>
      <c r="G1688" t="s">
        <v>3921</v>
      </c>
      <c r="H1688" t="s">
        <v>3922</v>
      </c>
      <c r="I1688">
        <v>790.2</v>
      </c>
      <c r="J1688" s="41">
        <v>1.661E-2</v>
      </c>
      <c r="K1688" s="42">
        <v>13.125222000000001</v>
      </c>
      <c r="L1688" s="43">
        <v>9.1999999999999985E-2</v>
      </c>
      <c r="M1688" s="42">
        <v>1.2075204239999999</v>
      </c>
      <c r="N1688">
        <v>2</v>
      </c>
      <c r="O1688" s="43">
        <v>241.92</v>
      </c>
      <c r="P1688" s="42">
        <v>4</v>
      </c>
      <c r="Q1688" s="42">
        <v>7</v>
      </c>
      <c r="R1688" s="42">
        <v>12</v>
      </c>
    </row>
    <row r="1689" spans="1:18" x14ac:dyDescent="0.3">
      <c r="A1689" t="s">
        <v>3916</v>
      </c>
      <c r="B1689" s="17">
        <v>45023</v>
      </c>
      <c r="C1689" t="s">
        <v>3917</v>
      </c>
      <c r="D1689" t="s">
        <v>3918</v>
      </c>
      <c r="E1689" t="s">
        <v>3919</v>
      </c>
      <c r="F1689" t="s">
        <v>3930</v>
      </c>
      <c r="G1689" t="s">
        <v>3921</v>
      </c>
      <c r="H1689" t="s">
        <v>3922</v>
      </c>
      <c r="I1689">
        <v>1367.6000000000001</v>
      </c>
      <c r="J1689" s="41">
        <v>1.5620000000000005E-2</v>
      </c>
      <c r="K1689" s="42">
        <v>21.361912000000011</v>
      </c>
      <c r="L1689" s="43">
        <v>5.750000000000003E-2</v>
      </c>
      <c r="M1689" s="42">
        <v>1.2283099400000013</v>
      </c>
      <c r="N1689">
        <v>5</v>
      </c>
      <c r="O1689" s="43">
        <v>163.79999999999998</v>
      </c>
      <c r="P1689" s="42">
        <v>30</v>
      </c>
      <c r="Q1689" s="42">
        <v>3</v>
      </c>
      <c r="R1689" s="42">
        <v>6</v>
      </c>
    </row>
    <row r="1690" spans="1:18" x14ac:dyDescent="0.3">
      <c r="A1690" t="s">
        <v>3916</v>
      </c>
      <c r="B1690" s="17">
        <v>45024</v>
      </c>
      <c r="C1690" t="s">
        <v>3917</v>
      </c>
      <c r="D1690" t="s">
        <v>3918</v>
      </c>
      <c r="E1690" t="s">
        <v>3919</v>
      </c>
      <c r="F1690" t="s">
        <v>3930</v>
      </c>
      <c r="G1690" t="s">
        <v>3921</v>
      </c>
      <c r="H1690" t="s">
        <v>3922</v>
      </c>
      <c r="I1690">
        <v>1151</v>
      </c>
      <c r="J1690" s="41">
        <v>1.8260000000000005E-2</v>
      </c>
      <c r="K1690" s="42">
        <v>21.017260000000007</v>
      </c>
      <c r="L1690" s="43">
        <v>1.1729999999999996</v>
      </c>
      <c r="M1690" s="42">
        <v>24.653245980000001</v>
      </c>
      <c r="N1690">
        <v>5</v>
      </c>
      <c r="O1690" s="43">
        <v>95.759999999999991</v>
      </c>
      <c r="P1690" s="42">
        <v>34</v>
      </c>
      <c r="Q1690" s="42">
        <v>8</v>
      </c>
      <c r="R1690" s="42">
        <v>3</v>
      </c>
    </row>
    <row r="1691" spans="1:18" x14ac:dyDescent="0.3">
      <c r="A1691" t="s">
        <v>3916</v>
      </c>
      <c r="B1691" s="17">
        <v>45025</v>
      </c>
      <c r="C1691" t="s">
        <v>3917</v>
      </c>
      <c r="D1691" t="s">
        <v>3918</v>
      </c>
      <c r="E1691" t="s">
        <v>3919</v>
      </c>
      <c r="F1691" t="s">
        <v>3930</v>
      </c>
      <c r="G1691" t="s">
        <v>3921</v>
      </c>
      <c r="H1691" t="s">
        <v>3922</v>
      </c>
      <c r="I1691">
        <v>997</v>
      </c>
      <c r="J1691" s="41">
        <v>2.0900000000000005E-2</v>
      </c>
      <c r="K1691" s="42">
        <v>20.837300000000006</v>
      </c>
      <c r="L1691" s="43">
        <v>0.55199999999999971</v>
      </c>
      <c r="M1691" s="42">
        <v>11.502189599999998</v>
      </c>
      <c r="N1691">
        <v>2</v>
      </c>
      <c r="O1691" s="43">
        <v>168</v>
      </c>
      <c r="P1691" s="42">
        <v>5</v>
      </c>
      <c r="Q1691" s="42">
        <v>2</v>
      </c>
      <c r="R1691" s="42">
        <v>9</v>
      </c>
    </row>
    <row r="1692" spans="1:18" x14ac:dyDescent="0.3">
      <c r="A1692" t="s">
        <v>3916</v>
      </c>
      <c r="B1692" s="17">
        <v>45026</v>
      </c>
      <c r="C1692" t="s">
        <v>3917</v>
      </c>
      <c r="D1692" t="s">
        <v>3918</v>
      </c>
      <c r="E1692" t="s">
        <v>3919</v>
      </c>
      <c r="F1692" t="s">
        <v>3930</v>
      </c>
      <c r="G1692" t="s">
        <v>3921</v>
      </c>
      <c r="H1692" t="s">
        <v>3922</v>
      </c>
      <c r="I1692">
        <v>1287</v>
      </c>
      <c r="J1692" s="41">
        <v>1.4080000000000002E-2</v>
      </c>
      <c r="K1692" s="42">
        <v>18.120960000000004</v>
      </c>
      <c r="L1692" s="43">
        <v>0.85099999999999965</v>
      </c>
      <c r="M1692" s="42">
        <v>15.420936959999997</v>
      </c>
      <c r="N1692">
        <v>5</v>
      </c>
      <c r="O1692" s="43">
        <v>110.87999999999998</v>
      </c>
      <c r="P1692" s="42">
        <v>12</v>
      </c>
      <c r="Q1692" s="42">
        <v>2</v>
      </c>
      <c r="R1692" s="42">
        <v>1.5</v>
      </c>
    </row>
    <row r="1693" spans="1:18" x14ac:dyDescent="0.3">
      <c r="A1693" t="s">
        <v>3916</v>
      </c>
      <c r="B1693" s="17">
        <v>45027</v>
      </c>
      <c r="C1693" t="s">
        <v>3917</v>
      </c>
      <c r="D1693" t="s">
        <v>3918</v>
      </c>
      <c r="E1693" t="s">
        <v>3919</v>
      </c>
      <c r="F1693" t="s">
        <v>3930</v>
      </c>
      <c r="G1693" t="s">
        <v>3921</v>
      </c>
      <c r="H1693" t="s">
        <v>3922</v>
      </c>
      <c r="I1693">
        <v>858.6</v>
      </c>
      <c r="J1693" s="41">
        <v>1.584E-2</v>
      </c>
      <c r="K1693" s="42">
        <v>13.600224000000001</v>
      </c>
      <c r="L1693" s="43">
        <v>0.34499999999999975</v>
      </c>
      <c r="M1693" s="42">
        <v>4.6920772799999968</v>
      </c>
      <c r="N1693">
        <v>6</v>
      </c>
      <c r="O1693" s="43">
        <v>0</v>
      </c>
      <c r="P1693" s="42">
        <v>38</v>
      </c>
      <c r="Q1693" s="42">
        <v>5</v>
      </c>
      <c r="R1693" s="42">
        <v>4.5</v>
      </c>
    </row>
    <row r="1694" spans="1:18" x14ac:dyDescent="0.3">
      <c r="A1694" t="s">
        <v>3916</v>
      </c>
      <c r="B1694" s="17">
        <v>45028</v>
      </c>
      <c r="C1694" t="s">
        <v>3917</v>
      </c>
      <c r="D1694" t="s">
        <v>3918</v>
      </c>
      <c r="E1694" t="s">
        <v>3919</v>
      </c>
      <c r="F1694" t="s">
        <v>3930</v>
      </c>
      <c r="G1694" t="s">
        <v>3921</v>
      </c>
      <c r="H1694" t="s">
        <v>3922</v>
      </c>
      <c r="I1694">
        <v>1180.6000000000001</v>
      </c>
      <c r="J1694" s="41">
        <v>1.2650000000000005E-2</v>
      </c>
      <c r="K1694" s="42">
        <v>14.934590000000007</v>
      </c>
      <c r="L1694" s="43">
        <v>0.21849999999999997</v>
      </c>
      <c r="M1694" s="42">
        <v>3.2632079150000011</v>
      </c>
      <c r="N1694">
        <v>4</v>
      </c>
      <c r="O1694" s="43">
        <v>103.32</v>
      </c>
      <c r="P1694" s="42">
        <v>13</v>
      </c>
      <c r="Q1694" s="42">
        <v>3</v>
      </c>
      <c r="R1694" s="42">
        <v>3</v>
      </c>
    </row>
    <row r="1695" spans="1:18" x14ac:dyDescent="0.3">
      <c r="A1695" t="s">
        <v>3916</v>
      </c>
      <c r="B1695" s="17">
        <v>45029</v>
      </c>
      <c r="C1695" t="s">
        <v>3917</v>
      </c>
      <c r="D1695" t="s">
        <v>3918</v>
      </c>
      <c r="E1695" t="s">
        <v>3919</v>
      </c>
      <c r="F1695" t="s">
        <v>3930</v>
      </c>
      <c r="G1695" t="s">
        <v>3921</v>
      </c>
      <c r="H1695" t="s">
        <v>3922</v>
      </c>
      <c r="I1695">
        <v>535.6</v>
      </c>
      <c r="J1695" s="41">
        <v>1.8260000000000005E-2</v>
      </c>
      <c r="K1695" s="42">
        <v>9.7800560000000036</v>
      </c>
      <c r="L1695" s="43">
        <v>0.62099999999999977</v>
      </c>
      <c r="M1695" s="42">
        <v>6.0734147759999999</v>
      </c>
      <c r="N1695">
        <v>7</v>
      </c>
      <c r="O1695" s="43">
        <v>158.75999999999996</v>
      </c>
      <c r="P1695" s="42">
        <v>19</v>
      </c>
      <c r="Q1695" s="42">
        <v>5</v>
      </c>
      <c r="R1695" s="42">
        <v>13.5</v>
      </c>
    </row>
    <row r="1696" spans="1:18" x14ac:dyDescent="0.3">
      <c r="A1696" t="s">
        <v>3916</v>
      </c>
      <c r="B1696" s="17">
        <v>45030</v>
      </c>
      <c r="C1696" t="s">
        <v>3917</v>
      </c>
      <c r="D1696" t="s">
        <v>3918</v>
      </c>
      <c r="E1696" t="s">
        <v>3919</v>
      </c>
      <c r="F1696" t="s">
        <v>3930</v>
      </c>
      <c r="G1696" t="s">
        <v>3921</v>
      </c>
      <c r="H1696" t="s">
        <v>3922</v>
      </c>
      <c r="I1696">
        <v>1441.2</v>
      </c>
      <c r="J1696" s="41">
        <v>1.8810000000000004E-2</v>
      </c>
      <c r="K1696" s="42">
        <v>27.108972000000005</v>
      </c>
      <c r="L1696" s="43">
        <v>0.83949999999999969</v>
      </c>
      <c r="M1696" s="42">
        <v>22.757981993999994</v>
      </c>
      <c r="N1696">
        <v>7</v>
      </c>
      <c r="O1696" s="43">
        <v>218.4</v>
      </c>
      <c r="P1696" s="42">
        <v>0</v>
      </c>
      <c r="Q1696" s="42">
        <v>0</v>
      </c>
      <c r="R1696" s="42">
        <v>9</v>
      </c>
    </row>
    <row r="1697" spans="1:18" x14ac:dyDescent="0.3">
      <c r="A1697" t="s">
        <v>3916</v>
      </c>
      <c r="B1697" s="17">
        <v>45031</v>
      </c>
      <c r="C1697" t="s">
        <v>3917</v>
      </c>
      <c r="D1697" t="s">
        <v>3918</v>
      </c>
      <c r="E1697" t="s">
        <v>3919</v>
      </c>
      <c r="F1697" t="s">
        <v>3930</v>
      </c>
      <c r="G1697" t="s">
        <v>3921</v>
      </c>
      <c r="H1697" t="s">
        <v>3922</v>
      </c>
      <c r="I1697">
        <v>1057.2</v>
      </c>
      <c r="J1697" s="41">
        <v>1.7380000000000003E-2</v>
      </c>
      <c r="K1697" s="42">
        <v>18.374136000000004</v>
      </c>
      <c r="L1697" s="43">
        <v>0.77049999999999963</v>
      </c>
      <c r="M1697" s="42">
        <v>14.157271787999996</v>
      </c>
      <c r="N1697">
        <v>2</v>
      </c>
      <c r="O1697" s="43">
        <v>0</v>
      </c>
      <c r="P1697" s="42">
        <v>43</v>
      </c>
      <c r="Q1697" s="42">
        <v>8</v>
      </c>
      <c r="R1697" s="42">
        <v>9</v>
      </c>
    </row>
    <row r="1698" spans="1:18" x14ac:dyDescent="0.3">
      <c r="A1698" t="s">
        <v>3916</v>
      </c>
      <c r="B1698" s="17">
        <v>45032</v>
      </c>
      <c r="C1698" t="s">
        <v>3917</v>
      </c>
      <c r="D1698" t="s">
        <v>3918</v>
      </c>
      <c r="E1698" t="s">
        <v>3919</v>
      </c>
      <c r="F1698" t="s">
        <v>3930</v>
      </c>
      <c r="G1698" t="s">
        <v>3921</v>
      </c>
      <c r="H1698" t="s">
        <v>3922</v>
      </c>
      <c r="I1698">
        <v>1552.4</v>
      </c>
      <c r="J1698" s="41">
        <v>1.8589999999999999E-2</v>
      </c>
      <c r="K1698" s="42">
        <v>28.859116</v>
      </c>
      <c r="L1698" s="43">
        <v>0.35649999999999993</v>
      </c>
      <c r="M1698" s="42">
        <v>10.288274853999997</v>
      </c>
      <c r="N1698">
        <v>4</v>
      </c>
      <c r="O1698" s="43">
        <v>43.199999999999996</v>
      </c>
      <c r="P1698" s="42">
        <v>43</v>
      </c>
      <c r="Q1698" s="42">
        <v>1</v>
      </c>
      <c r="R1698" s="42">
        <v>0</v>
      </c>
    </row>
    <row r="1699" spans="1:18" x14ac:dyDescent="0.3">
      <c r="A1699" t="s">
        <v>3916</v>
      </c>
      <c r="B1699" s="17">
        <v>45033</v>
      </c>
      <c r="C1699" t="s">
        <v>3917</v>
      </c>
      <c r="D1699" t="s">
        <v>3918</v>
      </c>
      <c r="E1699" t="s">
        <v>3919</v>
      </c>
      <c r="F1699" t="s">
        <v>3930</v>
      </c>
      <c r="G1699" t="s">
        <v>3921</v>
      </c>
      <c r="H1699" t="s">
        <v>3922</v>
      </c>
      <c r="I1699">
        <v>1220.2</v>
      </c>
      <c r="J1699" s="41">
        <v>1.2760000000000001E-2</v>
      </c>
      <c r="K1699" s="42">
        <v>15.569752000000001</v>
      </c>
      <c r="L1699" s="43">
        <v>0.94299999999999984</v>
      </c>
      <c r="M1699" s="42">
        <v>14.682276135999999</v>
      </c>
      <c r="N1699">
        <v>7</v>
      </c>
      <c r="O1699" s="43">
        <v>156.23999999999998</v>
      </c>
      <c r="P1699" s="42">
        <v>20</v>
      </c>
      <c r="Q1699" s="42">
        <v>3</v>
      </c>
      <c r="R1699" s="42">
        <v>1.5</v>
      </c>
    </row>
    <row r="1700" spans="1:18" x14ac:dyDescent="0.3">
      <c r="A1700" t="s">
        <v>3916</v>
      </c>
      <c r="B1700" s="17">
        <v>45034</v>
      </c>
      <c r="C1700" t="s">
        <v>3917</v>
      </c>
      <c r="D1700" t="s">
        <v>3918</v>
      </c>
      <c r="E1700" t="s">
        <v>3919</v>
      </c>
      <c r="F1700" t="s">
        <v>3930</v>
      </c>
      <c r="G1700" t="s">
        <v>3921</v>
      </c>
      <c r="H1700" t="s">
        <v>3922</v>
      </c>
      <c r="I1700">
        <v>1229.6000000000001</v>
      </c>
      <c r="J1700" s="41">
        <v>1.4850000000000002E-2</v>
      </c>
      <c r="K1700" s="42">
        <v>18.259560000000004</v>
      </c>
      <c r="L1700" s="43">
        <v>0.81649999999999967</v>
      </c>
      <c r="M1700" s="42">
        <v>14.908930739999997</v>
      </c>
      <c r="N1700">
        <v>4</v>
      </c>
      <c r="O1700" s="43">
        <v>39.6</v>
      </c>
      <c r="P1700" s="42">
        <v>13</v>
      </c>
      <c r="Q1700" s="42">
        <v>1</v>
      </c>
      <c r="R1700" s="42">
        <v>1.5</v>
      </c>
    </row>
    <row r="1701" spans="1:18" x14ac:dyDescent="0.3">
      <c r="A1701" t="s">
        <v>3916</v>
      </c>
      <c r="B1701" s="17">
        <v>45035</v>
      </c>
      <c r="C1701" t="s">
        <v>3917</v>
      </c>
      <c r="D1701" t="s">
        <v>3918</v>
      </c>
      <c r="E1701" t="s">
        <v>3919</v>
      </c>
      <c r="F1701" t="s">
        <v>3930</v>
      </c>
      <c r="G1701" t="s">
        <v>3921</v>
      </c>
      <c r="H1701" t="s">
        <v>3922</v>
      </c>
      <c r="I1701">
        <v>603.6</v>
      </c>
      <c r="J1701" s="41">
        <v>1.5510000000000003E-2</v>
      </c>
      <c r="K1701" s="42">
        <v>9.361836000000002</v>
      </c>
      <c r="L1701" s="43">
        <v>0.64399999999999979</v>
      </c>
      <c r="M1701" s="42">
        <v>6.0290223839999992</v>
      </c>
      <c r="N1701">
        <v>6</v>
      </c>
      <c r="O1701" s="43">
        <v>219.23999999999998</v>
      </c>
      <c r="P1701" s="42">
        <v>5</v>
      </c>
      <c r="Q1701" s="42">
        <v>3</v>
      </c>
      <c r="R1701" s="42">
        <v>1.5</v>
      </c>
    </row>
    <row r="1702" spans="1:18" x14ac:dyDescent="0.3">
      <c r="A1702" t="s">
        <v>3916</v>
      </c>
      <c r="B1702" s="17">
        <v>45036</v>
      </c>
      <c r="C1702" t="s">
        <v>3917</v>
      </c>
      <c r="D1702" t="s">
        <v>3918</v>
      </c>
      <c r="E1702" t="s">
        <v>3919</v>
      </c>
      <c r="F1702" t="s">
        <v>3930</v>
      </c>
      <c r="G1702" t="s">
        <v>3921</v>
      </c>
      <c r="H1702" t="s">
        <v>3922</v>
      </c>
      <c r="I1702">
        <v>1343.6000000000001</v>
      </c>
      <c r="J1702" s="41">
        <v>1.0230000000000001E-2</v>
      </c>
      <c r="K1702" s="42">
        <v>13.745028000000003</v>
      </c>
      <c r="L1702" s="43">
        <v>0.36799999999999994</v>
      </c>
      <c r="M1702" s="42">
        <v>5.0581703039999999</v>
      </c>
      <c r="N1702">
        <v>3</v>
      </c>
      <c r="O1702" s="43">
        <v>128.51999999999998</v>
      </c>
      <c r="P1702" s="42">
        <v>34</v>
      </c>
      <c r="Q1702" s="42">
        <v>3</v>
      </c>
      <c r="R1702" s="42">
        <v>1.5</v>
      </c>
    </row>
    <row r="1703" spans="1:18" x14ac:dyDescent="0.3">
      <c r="A1703" t="s">
        <v>3916</v>
      </c>
      <c r="B1703" s="17">
        <v>45037</v>
      </c>
      <c r="C1703" t="s">
        <v>3917</v>
      </c>
      <c r="D1703" t="s">
        <v>3918</v>
      </c>
      <c r="E1703" t="s">
        <v>3919</v>
      </c>
      <c r="F1703" t="s">
        <v>3930</v>
      </c>
      <c r="G1703" t="s">
        <v>3921</v>
      </c>
      <c r="H1703" t="s">
        <v>3922</v>
      </c>
      <c r="I1703">
        <v>1313.2</v>
      </c>
      <c r="J1703" s="41">
        <v>1.6610000000000003E-2</v>
      </c>
      <c r="K1703" s="42">
        <v>21.812252000000004</v>
      </c>
      <c r="L1703" s="43">
        <v>1.127</v>
      </c>
      <c r="M1703" s="42">
        <v>24.582408004000005</v>
      </c>
      <c r="N1703">
        <v>5</v>
      </c>
      <c r="O1703" s="43">
        <v>49.199999999999996</v>
      </c>
      <c r="P1703" s="42">
        <v>17</v>
      </c>
      <c r="Q1703" s="42">
        <v>2</v>
      </c>
      <c r="R1703" s="42">
        <v>3</v>
      </c>
    </row>
    <row r="1704" spans="1:18" x14ac:dyDescent="0.3">
      <c r="A1704" t="s">
        <v>3916</v>
      </c>
      <c r="B1704" s="17">
        <v>45038</v>
      </c>
      <c r="C1704" t="s">
        <v>3917</v>
      </c>
      <c r="D1704" t="s">
        <v>3918</v>
      </c>
      <c r="E1704" t="s">
        <v>3919</v>
      </c>
      <c r="F1704" t="s">
        <v>3930</v>
      </c>
      <c r="G1704" t="s">
        <v>3921</v>
      </c>
      <c r="H1704" t="s">
        <v>3922</v>
      </c>
      <c r="I1704">
        <v>968.2</v>
      </c>
      <c r="J1704" s="41">
        <v>1.0120000000000002E-2</v>
      </c>
      <c r="K1704" s="42">
        <v>9.7981840000000027</v>
      </c>
      <c r="L1704" s="43">
        <v>0.87399999999999967</v>
      </c>
      <c r="M1704" s="42">
        <v>8.5636128159999991</v>
      </c>
      <c r="N1704">
        <v>4</v>
      </c>
      <c r="O1704" s="43">
        <v>100.8</v>
      </c>
      <c r="P1704" s="42">
        <v>46</v>
      </c>
      <c r="Q1704" s="42">
        <v>3</v>
      </c>
      <c r="R1704" s="42">
        <v>7.5</v>
      </c>
    </row>
    <row r="1705" spans="1:18" x14ac:dyDescent="0.3">
      <c r="A1705" t="s">
        <v>3916</v>
      </c>
      <c r="B1705" s="17">
        <v>45039</v>
      </c>
      <c r="C1705" t="s">
        <v>3917</v>
      </c>
      <c r="D1705" t="s">
        <v>3918</v>
      </c>
      <c r="E1705" t="s">
        <v>3919</v>
      </c>
      <c r="F1705" t="s">
        <v>3930</v>
      </c>
      <c r="G1705" t="s">
        <v>3921</v>
      </c>
      <c r="H1705" t="s">
        <v>3922</v>
      </c>
      <c r="I1705">
        <v>654.79999999999995</v>
      </c>
      <c r="J1705" s="41">
        <v>1.8370000000000001E-2</v>
      </c>
      <c r="K1705" s="42">
        <v>12.028675999999999</v>
      </c>
      <c r="L1705" s="43">
        <v>8.0500000000000002E-2</v>
      </c>
      <c r="M1705" s="42">
        <v>0.96830841799999989</v>
      </c>
      <c r="N1705">
        <v>1</v>
      </c>
      <c r="O1705" s="43">
        <v>231</v>
      </c>
      <c r="P1705" s="42">
        <v>49</v>
      </c>
      <c r="Q1705" s="42">
        <v>3</v>
      </c>
      <c r="R1705" s="42">
        <v>3</v>
      </c>
    </row>
    <row r="1706" spans="1:18" x14ac:dyDescent="0.3">
      <c r="A1706" t="s">
        <v>3916</v>
      </c>
      <c r="B1706" s="17">
        <v>45040</v>
      </c>
      <c r="C1706" t="s">
        <v>3917</v>
      </c>
      <c r="D1706" t="s">
        <v>3918</v>
      </c>
      <c r="E1706" t="s">
        <v>3919</v>
      </c>
      <c r="F1706" t="s">
        <v>3930</v>
      </c>
      <c r="G1706" t="s">
        <v>3921</v>
      </c>
      <c r="H1706" t="s">
        <v>3922</v>
      </c>
      <c r="I1706">
        <v>672.2</v>
      </c>
      <c r="J1706" s="41">
        <v>1.4410000000000001E-2</v>
      </c>
      <c r="K1706" s="42">
        <v>9.6864020000000011</v>
      </c>
      <c r="L1706" s="43">
        <v>1.0809999999999995</v>
      </c>
      <c r="M1706" s="42">
        <v>10.471000561999997</v>
      </c>
      <c r="N1706">
        <v>5</v>
      </c>
      <c r="O1706" s="43">
        <v>18</v>
      </c>
      <c r="P1706" s="42">
        <v>47</v>
      </c>
      <c r="Q1706" s="42">
        <v>5</v>
      </c>
      <c r="R1706" s="42">
        <v>13.5</v>
      </c>
    </row>
    <row r="1707" spans="1:18" x14ac:dyDescent="0.3">
      <c r="A1707" t="s">
        <v>3916</v>
      </c>
      <c r="B1707" s="17">
        <v>45041</v>
      </c>
      <c r="C1707" t="s">
        <v>3917</v>
      </c>
      <c r="D1707" t="s">
        <v>3918</v>
      </c>
      <c r="E1707" t="s">
        <v>3919</v>
      </c>
      <c r="F1707" t="s">
        <v>3930</v>
      </c>
      <c r="G1707" t="s">
        <v>3921</v>
      </c>
      <c r="H1707" t="s">
        <v>3922</v>
      </c>
      <c r="I1707">
        <v>423.40000000000009</v>
      </c>
      <c r="J1707" s="41">
        <v>1.1440000000000001E-2</v>
      </c>
      <c r="K1707" s="42">
        <v>4.8436960000000013</v>
      </c>
      <c r="L1707" s="43">
        <v>1.2879999999999998</v>
      </c>
      <c r="M1707" s="42">
        <v>6.2386804480000011</v>
      </c>
      <c r="N1707">
        <v>6</v>
      </c>
      <c r="O1707" s="43">
        <v>46.199999999999996</v>
      </c>
      <c r="P1707" s="42">
        <v>55</v>
      </c>
      <c r="Q1707" s="42">
        <v>1</v>
      </c>
      <c r="R1707" s="42">
        <v>3</v>
      </c>
    </row>
    <row r="1708" spans="1:18" x14ac:dyDescent="0.3">
      <c r="A1708" t="s">
        <v>3916</v>
      </c>
      <c r="B1708" s="17">
        <v>45042</v>
      </c>
      <c r="C1708" t="s">
        <v>3917</v>
      </c>
      <c r="D1708" t="s">
        <v>3918</v>
      </c>
      <c r="E1708" t="s">
        <v>3919</v>
      </c>
      <c r="F1708" t="s">
        <v>3930</v>
      </c>
      <c r="G1708" t="s">
        <v>3921</v>
      </c>
      <c r="H1708" t="s">
        <v>3922</v>
      </c>
      <c r="I1708">
        <v>911</v>
      </c>
      <c r="J1708" s="41">
        <v>2.0350000000000004E-2</v>
      </c>
      <c r="K1708" s="42">
        <v>18.538850000000004</v>
      </c>
      <c r="L1708" s="43">
        <v>0.32200000000000001</v>
      </c>
      <c r="M1708" s="42">
        <v>5.9695097000000015</v>
      </c>
      <c r="N1708">
        <v>2</v>
      </c>
      <c r="O1708" s="43">
        <v>131.88</v>
      </c>
      <c r="P1708" s="42">
        <v>30</v>
      </c>
      <c r="Q1708" s="42">
        <v>4</v>
      </c>
      <c r="R1708" s="42">
        <v>13.5</v>
      </c>
    </row>
    <row r="1709" spans="1:18" x14ac:dyDescent="0.3">
      <c r="A1709" t="s">
        <v>3916</v>
      </c>
      <c r="B1709" s="17">
        <v>45043</v>
      </c>
      <c r="C1709" t="s">
        <v>3917</v>
      </c>
      <c r="D1709" t="s">
        <v>3918</v>
      </c>
      <c r="E1709" t="s">
        <v>3919</v>
      </c>
      <c r="F1709" t="s">
        <v>3930</v>
      </c>
      <c r="G1709" t="s">
        <v>3921</v>
      </c>
      <c r="H1709" t="s">
        <v>3922</v>
      </c>
      <c r="I1709">
        <v>599.80000000000007</v>
      </c>
      <c r="J1709" s="41">
        <v>1.584E-2</v>
      </c>
      <c r="K1709" s="42">
        <v>9.5008320000000008</v>
      </c>
      <c r="L1709" s="43">
        <v>0.11500000000000003</v>
      </c>
      <c r="M1709" s="42">
        <v>1.0925956800000005</v>
      </c>
      <c r="N1709">
        <v>2</v>
      </c>
      <c r="O1709" s="43">
        <v>38.4</v>
      </c>
      <c r="P1709" s="42">
        <v>23</v>
      </c>
      <c r="Q1709" s="42">
        <v>1</v>
      </c>
      <c r="R1709" s="42">
        <v>10.5</v>
      </c>
    </row>
    <row r="1710" spans="1:18" x14ac:dyDescent="0.3">
      <c r="A1710" t="s">
        <v>3916</v>
      </c>
      <c r="B1710" s="17">
        <v>45044</v>
      </c>
      <c r="C1710" t="s">
        <v>3917</v>
      </c>
      <c r="D1710" t="s">
        <v>3918</v>
      </c>
      <c r="E1710" t="s">
        <v>3919</v>
      </c>
      <c r="F1710" t="s">
        <v>3930</v>
      </c>
      <c r="G1710" t="s">
        <v>3921</v>
      </c>
      <c r="H1710" t="s">
        <v>3922</v>
      </c>
      <c r="I1710">
        <v>905</v>
      </c>
      <c r="J1710" s="41">
        <v>1.8810000000000004E-2</v>
      </c>
      <c r="K1710" s="42">
        <v>17.023050000000005</v>
      </c>
      <c r="L1710" s="43">
        <v>0.71299999999999963</v>
      </c>
      <c r="M1710" s="42">
        <v>12.137434649999998</v>
      </c>
      <c r="N1710">
        <v>3</v>
      </c>
      <c r="O1710" s="43">
        <v>285.59999999999997</v>
      </c>
      <c r="P1710" s="42">
        <v>32</v>
      </c>
      <c r="Q1710" s="42">
        <v>0</v>
      </c>
      <c r="R1710" s="42">
        <v>6</v>
      </c>
    </row>
    <row r="1711" spans="1:18" x14ac:dyDescent="0.3">
      <c r="A1711" t="s">
        <v>3916</v>
      </c>
      <c r="B1711" s="17">
        <v>45045</v>
      </c>
      <c r="C1711" t="s">
        <v>3917</v>
      </c>
      <c r="D1711" t="s">
        <v>3918</v>
      </c>
      <c r="E1711" t="s">
        <v>3919</v>
      </c>
      <c r="F1711" t="s">
        <v>3930</v>
      </c>
      <c r="G1711" t="s">
        <v>3921</v>
      </c>
      <c r="H1711" t="s">
        <v>3922</v>
      </c>
      <c r="I1711">
        <v>824.80000000000018</v>
      </c>
      <c r="J1711" s="41">
        <v>1.584E-2</v>
      </c>
      <c r="K1711" s="42">
        <v>13.064832000000003</v>
      </c>
      <c r="L1711" s="43">
        <v>1.3109999999999997</v>
      </c>
      <c r="M1711" s="42">
        <v>17.127994751999999</v>
      </c>
      <c r="N1711">
        <v>3</v>
      </c>
      <c r="O1711" s="43">
        <v>89.039999999999978</v>
      </c>
      <c r="P1711" s="42">
        <v>59</v>
      </c>
      <c r="Q1711" s="42">
        <v>5</v>
      </c>
      <c r="R1711" s="42">
        <v>9</v>
      </c>
    </row>
    <row r="1712" spans="1:18" x14ac:dyDescent="0.3">
      <c r="A1712" t="s">
        <v>3916</v>
      </c>
      <c r="B1712" s="17">
        <v>45046</v>
      </c>
      <c r="C1712" t="s">
        <v>3917</v>
      </c>
      <c r="D1712" t="s">
        <v>3918</v>
      </c>
      <c r="E1712" t="s">
        <v>3919</v>
      </c>
      <c r="F1712" t="s">
        <v>3930</v>
      </c>
      <c r="G1712" t="s">
        <v>3921</v>
      </c>
      <c r="H1712" t="s">
        <v>3922</v>
      </c>
      <c r="I1712">
        <v>1258.8</v>
      </c>
      <c r="J1712" s="41">
        <v>1.5950000000000002E-2</v>
      </c>
      <c r="K1712" s="42">
        <v>20.077860000000001</v>
      </c>
      <c r="L1712" s="43">
        <v>0.17250000000000007</v>
      </c>
      <c r="M1712" s="42">
        <v>3.4634308500000017</v>
      </c>
      <c r="N1712">
        <v>2</v>
      </c>
      <c r="O1712" s="43">
        <v>48.719999999999992</v>
      </c>
      <c r="P1712" s="42">
        <v>35</v>
      </c>
      <c r="Q1712" s="42">
        <v>5</v>
      </c>
      <c r="R1712" s="42">
        <v>7.5</v>
      </c>
    </row>
    <row r="1713" spans="1:18" x14ac:dyDescent="0.3">
      <c r="A1713" t="s">
        <v>3916</v>
      </c>
      <c r="B1713" s="17">
        <v>45047</v>
      </c>
      <c r="C1713" t="s">
        <v>3917</v>
      </c>
      <c r="D1713" t="s">
        <v>3918</v>
      </c>
      <c r="E1713" t="s">
        <v>3919</v>
      </c>
      <c r="F1713" t="s">
        <v>3930</v>
      </c>
      <c r="G1713" t="s">
        <v>3921</v>
      </c>
      <c r="H1713" t="s">
        <v>3922</v>
      </c>
      <c r="I1713">
        <v>759.2</v>
      </c>
      <c r="J1713" s="41">
        <v>1.3860000000000003E-2</v>
      </c>
      <c r="K1713" s="42">
        <v>10.522512000000003</v>
      </c>
      <c r="L1713" s="43">
        <v>6.8999999999999881E-2</v>
      </c>
      <c r="M1713" s="42">
        <v>0.72605332799999889</v>
      </c>
      <c r="N1713">
        <v>1</v>
      </c>
      <c r="O1713" s="43">
        <v>183.11999999999998</v>
      </c>
      <c r="P1713" s="42">
        <v>23</v>
      </c>
      <c r="Q1713" s="42">
        <v>2</v>
      </c>
      <c r="R1713" s="42">
        <v>1.5</v>
      </c>
    </row>
    <row r="1714" spans="1:18" x14ac:dyDescent="0.3">
      <c r="A1714" t="s">
        <v>3916</v>
      </c>
      <c r="B1714" s="17">
        <v>45048</v>
      </c>
      <c r="C1714" t="s">
        <v>3917</v>
      </c>
      <c r="D1714" t="s">
        <v>3918</v>
      </c>
      <c r="E1714" t="s">
        <v>3919</v>
      </c>
      <c r="F1714" t="s">
        <v>3930</v>
      </c>
      <c r="G1714" t="s">
        <v>3921</v>
      </c>
      <c r="H1714" t="s">
        <v>3922</v>
      </c>
      <c r="I1714">
        <v>1009.6000000000001</v>
      </c>
      <c r="J1714" s="41">
        <v>1.8589999999999999E-2</v>
      </c>
      <c r="K1714" s="42">
        <v>18.768464000000002</v>
      </c>
      <c r="L1714" s="43">
        <v>1.4719999999999998</v>
      </c>
      <c r="M1714" s="42">
        <v>27.627179007999999</v>
      </c>
      <c r="N1714">
        <v>2</v>
      </c>
      <c r="O1714" s="43">
        <v>157.08000000000001</v>
      </c>
      <c r="P1714" s="42">
        <v>56</v>
      </c>
      <c r="Q1714" s="42">
        <v>3</v>
      </c>
      <c r="R1714" s="42">
        <v>12</v>
      </c>
    </row>
    <row r="1715" spans="1:18" x14ac:dyDescent="0.3">
      <c r="A1715" t="s">
        <v>3916</v>
      </c>
      <c r="B1715" s="17">
        <v>45049</v>
      </c>
      <c r="C1715" t="s">
        <v>3917</v>
      </c>
      <c r="D1715" t="s">
        <v>3918</v>
      </c>
      <c r="E1715" t="s">
        <v>3919</v>
      </c>
      <c r="F1715" t="s">
        <v>3930</v>
      </c>
      <c r="G1715" t="s">
        <v>3921</v>
      </c>
      <c r="H1715" t="s">
        <v>3922</v>
      </c>
      <c r="I1715">
        <v>1500.6000000000001</v>
      </c>
      <c r="J1715" s="41">
        <v>1.375E-2</v>
      </c>
      <c r="K1715" s="42">
        <v>20.63325</v>
      </c>
      <c r="L1715" s="43">
        <v>0.34499999999999992</v>
      </c>
      <c r="M1715" s="42">
        <v>7.118471249999998</v>
      </c>
      <c r="N1715">
        <v>4</v>
      </c>
      <c r="O1715" s="43">
        <v>114.23999999999998</v>
      </c>
      <c r="P1715" s="42">
        <v>6</v>
      </c>
      <c r="Q1715" s="42">
        <v>4</v>
      </c>
      <c r="R1715" s="42">
        <v>3</v>
      </c>
    </row>
    <row r="1716" spans="1:18" x14ac:dyDescent="0.3">
      <c r="A1716" t="s">
        <v>3916</v>
      </c>
      <c r="B1716" s="17">
        <v>45050</v>
      </c>
      <c r="C1716" t="s">
        <v>3917</v>
      </c>
      <c r="D1716" t="s">
        <v>3918</v>
      </c>
      <c r="E1716" t="s">
        <v>3919</v>
      </c>
      <c r="F1716" t="s">
        <v>3930</v>
      </c>
      <c r="G1716" t="s">
        <v>3921</v>
      </c>
      <c r="H1716" t="s">
        <v>3922</v>
      </c>
      <c r="I1716">
        <v>1234.6000000000001</v>
      </c>
      <c r="J1716" s="41">
        <v>2.0020000000000003E-2</v>
      </c>
      <c r="K1716" s="42">
        <v>24.716692000000005</v>
      </c>
      <c r="L1716" s="43">
        <v>0.35650000000000004</v>
      </c>
      <c r="M1716" s="42">
        <v>8.8115006980000032</v>
      </c>
      <c r="N1716">
        <v>4</v>
      </c>
      <c r="O1716" s="43">
        <v>44.519999999999989</v>
      </c>
      <c r="P1716" s="42">
        <v>51</v>
      </c>
      <c r="Q1716" s="42">
        <v>6</v>
      </c>
      <c r="R1716" s="42">
        <v>0</v>
      </c>
    </row>
    <row r="1717" spans="1:18" x14ac:dyDescent="0.3">
      <c r="A1717" t="s">
        <v>3916</v>
      </c>
      <c r="B1717" s="17">
        <v>45051</v>
      </c>
      <c r="C1717" t="s">
        <v>3917</v>
      </c>
      <c r="D1717" t="s">
        <v>3918</v>
      </c>
      <c r="E1717" t="s">
        <v>3919</v>
      </c>
      <c r="F1717" t="s">
        <v>3930</v>
      </c>
      <c r="G1717" t="s">
        <v>3921</v>
      </c>
      <c r="H1717" t="s">
        <v>3922</v>
      </c>
      <c r="I1717">
        <v>768.2</v>
      </c>
      <c r="J1717" s="41">
        <v>1.5620000000000002E-2</v>
      </c>
      <c r="K1717" s="42">
        <v>11.999284000000003</v>
      </c>
      <c r="L1717" s="43">
        <v>8.050000000000003E-2</v>
      </c>
      <c r="M1717" s="42">
        <v>0.96594236200000061</v>
      </c>
      <c r="N1717">
        <v>2</v>
      </c>
      <c r="O1717" s="43">
        <v>246.95999999999998</v>
      </c>
      <c r="P1717" s="42">
        <v>10</v>
      </c>
      <c r="Q1717" s="42">
        <v>10</v>
      </c>
      <c r="R1717" s="42">
        <v>6</v>
      </c>
    </row>
    <row r="1718" spans="1:18" x14ac:dyDescent="0.3">
      <c r="A1718" t="s">
        <v>3916</v>
      </c>
      <c r="B1718" s="17">
        <v>45052</v>
      </c>
      <c r="C1718" t="s">
        <v>3917</v>
      </c>
      <c r="D1718" t="s">
        <v>3918</v>
      </c>
      <c r="E1718" t="s">
        <v>3919</v>
      </c>
      <c r="F1718" t="s">
        <v>3930</v>
      </c>
      <c r="G1718" t="s">
        <v>3921</v>
      </c>
      <c r="H1718" t="s">
        <v>3922</v>
      </c>
      <c r="I1718">
        <v>949.2</v>
      </c>
      <c r="J1718" s="41">
        <v>1.5730000000000004E-2</v>
      </c>
      <c r="K1718" s="42">
        <v>14.930916000000005</v>
      </c>
      <c r="L1718" s="43">
        <v>0.40249999999999997</v>
      </c>
      <c r="M1718" s="42">
        <v>6.0096936900000015</v>
      </c>
      <c r="N1718">
        <v>7</v>
      </c>
      <c r="O1718" s="43">
        <v>171.35999999999999</v>
      </c>
      <c r="P1718" s="42">
        <v>7</v>
      </c>
      <c r="Q1718" s="42">
        <v>1</v>
      </c>
      <c r="R1718" s="42">
        <v>4.5</v>
      </c>
    </row>
    <row r="1719" spans="1:18" x14ac:dyDescent="0.3">
      <c r="A1719" t="s">
        <v>3916</v>
      </c>
      <c r="B1719" s="17">
        <v>45053</v>
      </c>
      <c r="C1719" t="s">
        <v>3917</v>
      </c>
      <c r="D1719" t="s">
        <v>3918</v>
      </c>
      <c r="E1719" t="s">
        <v>3919</v>
      </c>
      <c r="F1719" t="s">
        <v>3930</v>
      </c>
      <c r="G1719" t="s">
        <v>3921</v>
      </c>
      <c r="H1719" t="s">
        <v>3922</v>
      </c>
      <c r="I1719">
        <v>561</v>
      </c>
      <c r="J1719" s="41">
        <v>1.3420000000000001E-2</v>
      </c>
      <c r="K1719" s="42">
        <v>7.528620000000001</v>
      </c>
      <c r="L1719" s="43">
        <v>0.34500000000000003</v>
      </c>
      <c r="M1719" s="42">
        <v>2.5973739000000005</v>
      </c>
      <c r="N1719">
        <v>4</v>
      </c>
      <c r="O1719" s="43">
        <v>152.88</v>
      </c>
      <c r="P1719" s="42">
        <v>9</v>
      </c>
      <c r="Q1719" s="42">
        <v>4</v>
      </c>
      <c r="R1719" s="42">
        <v>3</v>
      </c>
    </row>
    <row r="1720" spans="1:18" x14ac:dyDescent="0.3">
      <c r="A1720" t="s">
        <v>3916</v>
      </c>
      <c r="B1720" s="17">
        <v>45054</v>
      </c>
      <c r="C1720" t="s">
        <v>3917</v>
      </c>
      <c r="D1720" t="s">
        <v>3918</v>
      </c>
      <c r="E1720" t="s">
        <v>3919</v>
      </c>
      <c r="F1720" t="s">
        <v>3930</v>
      </c>
      <c r="G1720" t="s">
        <v>3921</v>
      </c>
      <c r="H1720" t="s">
        <v>3922</v>
      </c>
      <c r="I1720">
        <v>677.6</v>
      </c>
      <c r="J1720" s="41">
        <v>1.474E-2</v>
      </c>
      <c r="K1720" s="42">
        <v>9.9878239999999998</v>
      </c>
      <c r="L1720" s="43">
        <v>0.36800000000000005</v>
      </c>
      <c r="M1720" s="42">
        <v>3.6755192320000005</v>
      </c>
      <c r="N1720">
        <v>5</v>
      </c>
      <c r="O1720" s="43">
        <v>105.83999999999999</v>
      </c>
      <c r="P1720" s="42">
        <v>72</v>
      </c>
      <c r="Q1720" s="42">
        <v>5</v>
      </c>
      <c r="R1720" s="42">
        <v>3</v>
      </c>
    </row>
    <row r="1721" spans="1:18" x14ac:dyDescent="0.3">
      <c r="A1721" t="s">
        <v>3916</v>
      </c>
      <c r="B1721" s="17">
        <v>45055</v>
      </c>
      <c r="C1721" t="s">
        <v>3917</v>
      </c>
      <c r="D1721" t="s">
        <v>3918</v>
      </c>
      <c r="E1721" t="s">
        <v>3919</v>
      </c>
      <c r="F1721" t="s">
        <v>3930</v>
      </c>
      <c r="G1721" t="s">
        <v>3921</v>
      </c>
      <c r="H1721" t="s">
        <v>3922</v>
      </c>
      <c r="I1721">
        <v>705.60000000000014</v>
      </c>
      <c r="J1721" s="41">
        <v>1.8590000000000006E-2</v>
      </c>
      <c r="K1721" s="42">
        <v>13.117104000000007</v>
      </c>
      <c r="L1721" s="43">
        <v>0.91999999999999971</v>
      </c>
      <c r="M1721" s="42">
        <v>12.067735680000002</v>
      </c>
      <c r="N1721">
        <v>5</v>
      </c>
      <c r="O1721" s="43">
        <v>15.6</v>
      </c>
      <c r="P1721" s="42">
        <v>18</v>
      </c>
      <c r="Q1721" s="42">
        <v>2</v>
      </c>
      <c r="R1721" s="42">
        <v>15</v>
      </c>
    </row>
    <row r="1722" spans="1:18" x14ac:dyDescent="0.3">
      <c r="A1722" t="s">
        <v>3916</v>
      </c>
      <c r="B1722" s="17">
        <v>45056</v>
      </c>
      <c r="C1722" t="s">
        <v>3917</v>
      </c>
      <c r="D1722" t="s">
        <v>3918</v>
      </c>
      <c r="E1722" t="s">
        <v>3919</v>
      </c>
      <c r="F1722" t="s">
        <v>3930</v>
      </c>
      <c r="G1722" t="s">
        <v>3921</v>
      </c>
      <c r="H1722" t="s">
        <v>3922</v>
      </c>
      <c r="I1722">
        <v>1048.8000000000002</v>
      </c>
      <c r="J1722" s="41">
        <v>1.6060000000000001E-2</v>
      </c>
      <c r="K1722" s="42">
        <v>16.843728000000006</v>
      </c>
      <c r="L1722" s="43">
        <v>0.98899999999999977</v>
      </c>
      <c r="M1722" s="42">
        <v>16.658446992000002</v>
      </c>
      <c r="N1722">
        <v>3</v>
      </c>
      <c r="O1722" s="43">
        <v>55.439999999999991</v>
      </c>
      <c r="P1722" s="42">
        <v>61</v>
      </c>
      <c r="Q1722" s="42">
        <v>6</v>
      </c>
      <c r="R1722" s="42">
        <v>13.5</v>
      </c>
    </row>
    <row r="1723" spans="1:18" x14ac:dyDescent="0.3">
      <c r="A1723" t="s">
        <v>3916</v>
      </c>
      <c r="B1723" s="17">
        <v>45057</v>
      </c>
      <c r="C1723" t="s">
        <v>3917</v>
      </c>
      <c r="D1723" t="s">
        <v>3918</v>
      </c>
      <c r="E1723" t="s">
        <v>3919</v>
      </c>
      <c r="F1723" t="s">
        <v>3930</v>
      </c>
      <c r="G1723" t="s">
        <v>3921</v>
      </c>
      <c r="H1723" t="s">
        <v>3922</v>
      </c>
      <c r="I1723">
        <v>1292</v>
      </c>
      <c r="J1723" s="41">
        <v>2.1780000000000004E-2</v>
      </c>
      <c r="K1723" s="42">
        <v>28.139760000000006</v>
      </c>
      <c r="L1723" s="43">
        <v>0.10349999999999999</v>
      </c>
      <c r="M1723" s="42">
        <v>2.9124651600000004</v>
      </c>
      <c r="N1723">
        <v>5</v>
      </c>
      <c r="O1723" s="43">
        <v>237.71999999999997</v>
      </c>
      <c r="P1723" s="42">
        <v>18</v>
      </c>
      <c r="Q1723" s="42">
        <v>3</v>
      </c>
      <c r="R1723" s="42">
        <v>9</v>
      </c>
    </row>
    <row r="1724" spans="1:18" x14ac:dyDescent="0.3">
      <c r="A1724" t="s">
        <v>3916</v>
      </c>
      <c r="B1724" s="17">
        <v>45058</v>
      </c>
      <c r="C1724" t="s">
        <v>3917</v>
      </c>
      <c r="D1724" t="s">
        <v>3918</v>
      </c>
      <c r="E1724" t="s">
        <v>3919</v>
      </c>
      <c r="F1724" t="s">
        <v>3930</v>
      </c>
      <c r="G1724" t="s">
        <v>3921</v>
      </c>
      <c r="H1724" t="s">
        <v>3922</v>
      </c>
      <c r="I1724">
        <v>800.40000000000009</v>
      </c>
      <c r="J1724" s="41">
        <v>1.1990000000000001E-2</v>
      </c>
      <c r="K1724" s="42">
        <v>9.5967960000000012</v>
      </c>
      <c r="L1724" s="43">
        <v>0.97749999999999981</v>
      </c>
      <c r="M1724" s="42">
        <v>9.3808680899999999</v>
      </c>
      <c r="N1724">
        <v>1</v>
      </c>
      <c r="O1724" s="43">
        <v>24</v>
      </c>
      <c r="P1724" s="42">
        <v>0</v>
      </c>
      <c r="Q1724" s="42">
        <v>0</v>
      </c>
      <c r="R1724" s="42">
        <v>12</v>
      </c>
    </row>
    <row r="1725" spans="1:18" x14ac:dyDescent="0.3">
      <c r="A1725" t="s">
        <v>3916</v>
      </c>
      <c r="B1725" s="17">
        <v>45059</v>
      </c>
      <c r="C1725" t="s">
        <v>3917</v>
      </c>
      <c r="D1725" t="s">
        <v>3918</v>
      </c>
      <c r="E1725" t="s">
        <v>3919</v>
      </c>
      <c r="F1725" t="s">
        <v>3930</v>
      </c>
      <c r="G1725" t="s">
        <v>3921</v>
      </c>
      <c r="H1725" t="s">
        <v>3922</v>
      </c>
      <c r="I1725">
        <v>929.60000000000014</v>
      </c>
      <c r="J1725" s="41">
        <v>1.4630000000000001E-2</v>
      </c>
      <c r="K1725" s="42">
        <v>13.600048000000003</v>
      </c>
      <c r="L1725" s="43">
        <v>0.55199999999999982</v>
      </c>
      <c r="M1725" s="42">
        <v>7.5072264959999995</v>
      </c>
      <c r="N1725">
        <v>2</v>
      </c>
      <c r="O1725" s="43">
        <v>136.91999999999999</v>
      </c>
      <c r="P1725" s="42">
        <v>44</v>
      </c>
      <c r="Q1725" s="42">
        <v>6</v>
      </c>
      <c r="R1725" s="42">
        <v>12</v>
      </c>
    </row>
    <row r="1726" spans="1:18" x14ac:dyDescent="0.3">
      <c r="A1726" t="s">
        <v>3916</v>
      </c>
      <c r="B1726" s="17">
        <v>45060</v>
      </c>
      <c r="C1726" t="s">
        <v>3917</v>
      </c>
      <c r="D1726" t="s">
        <v>3918</v>
      </c>
      <c r="E1726" t="s">
        <v>3919</v>
      </c>
      <c r="F1726" t="s">
        <v>3930</v>
      </c>
      <c r="G1726" t="s">
        <v>3921</v>
      </c>
      <c r="H1726" t="s">
        <v>3922</v>
      </c>
      <c r="I1726">
        <v>1445.8000000000002</v>
      </c>
      <c r="J1726" s="41">
        <v>1.9800000000000002E-2</v>
      </c>
      <c r="K1726" s="42">
        <v>28.626840000000005</v>
      </c>
      <c r="L1726" s="43">
        <v>1.1614999999999998</v>
      </c>
      <c r="M1726" s="42">
        <v>33.250074659999996</v>
      </c>
      <c r="N1726">
        <v>5</v>
      </c>
      <c r="O1726" s="43">
        <v>180.6</v>
      </c>
      <c r="P1726" s="42">
        <v>45</v>
      </c>
      <c r="Q1726" s="42">
        <v>9</v>
      </c>
      <c r="R1726" s="42">
        <v>12</v>
      </c>
    </row>
    <row r="1727" spans="1:18" x14ac:dyDescent="0.3">
      <c r="A1727" t="s">
        <v>3916</v>
      </c>
      <c r="B1727" s="17">
        <v>45061</v>
      </c>
      <c r="C1727" t="s">
        <v>3917</v>
      </c>
      <c r="D1727" t="s">
        <v>3918</v>
      </c>
      <c r="E1727" t="s">
        <v>3919</v>
      </c>
      <c r="F1727" t="s">
        <v>3930</v>
      </c>
      <c r="G1727" t="s">
        <v>3921</v>
      </c>
      <c r="H1727" t="s">
        <v>3922</v>
      </c>
      <c r="I1727">
        <v>667.6</v>
      </c>
      <c r="J1727" s="41">
        <v>1.2100000000000001E-2</v>
      </c>
      <c r="K1727" s="42">
        <v>8.0779600000000009</v>
      </c>
      <c r="L1727" s="43">
        <v>8.0500000000000044E-2</v>
      </c>
      <c r="M1727" s="42">
        <v>0.65027578000000041</v>
      </c>
      <c r="N1727">
        <v>1</v>
      </c>
      <c r="O1727" s="43">
        <v>178.07999999999996</v>
      </c>
      <c r="P1727" s="42">
        <v>33</v>
      </c>
      <c r="Q1727" s="42">
        <v>1</v>
      </c>
      <c r="R1727" s="42">
        <v>7.5</v>
      </c>
    </row>
    <row r="1728" spans="1:18" x14ac:dyDescent="0.3">
      <c r="A1728" t="s">
        <v>3916</v>
      </c>
      <c r="B1728" s="17">
        <v>45062</v>
      </c>
      <c r="C1728" t="s">
        <v>3917</v>
      </c>
      <c r="D1728" t="s">
        <v>3918</v>
      </c>
      <c r="E1728" t="s">
        <v>3919</v>
      </c>
      <c r="F1728" t="s">
        <v>3930</v>
      </c>
      <c r="G1728" t="s">
        <v>3921</v>
      </c>
      <c r="H1728" t="s">
        <v>3922</v>
      </c>
      <c r="I1728">
        <v>834.40000000000009</v>
      </c>
      <c r="J1728" s="41">
        <v>1.5070000000000004E-2</v>
      </c>
      <c r="K1728" s="42">
        <v>12.574408000000004</v>
      </c>
      <c r="L1728" s="43">
        <v>0.67849999999999977</v>
      </c>
      <c r="M1728" s="42">
        <v>8.5317358280000004</v>
      </c>
      <c r="N1728">
        <v>5</v>
      </c>
      <c r="O1728" s="43">
        <v>136.07999999999998</v>
      </c>
      <c r="P1728" s="42">
        <v>10</v>
      </c>
      <c r="Q1728" s="42">
        <v>0</v>
      </c>
      <c r="R1728" s="42">
        <v>3</v>
      </c>
    </row>
    <row r="1729" spans="1:18" x14ac:dyDescent="0.3">
      <c r="A1729" t="s">
        <v>3916</v>
      </c>
      <c r="B1729" s="17">
        <v>45063</v>
      </c>
      <c r="C1729" t="s">
        <v>3917</v>
      </c>
      <c r="D1729" t="s">
        <v>3918</v>
      </c>
      <c r="E1729" t="s">
        <v>3919</v>
      </c>
      <c r="F1729" t="s">
        <v>3930</v>
      </c>
      <c r="G1729" t="s">
        <v>3921</v>
      </c>
      <c r="H1729" t="s">
        <v>3922</v>
      </c>
      <c r="I1729">
        <v>687.8</v>
      </c>
      <c r="J1729" s="41">
        <v>1.6060000000000005E-2</v>
      </c>
      <c r="K1729" s="42">
        <v>11.046068000000002</v>
      </c>
      <c r="L1729" s="43">
        <v>0.28750000000000003</v>
      </c>
      <c r="M1729" s="42">
        <v>3.175744550000001</v>
      </c>
      <c r="N1729">
        <v>2</v>
      </c>
      <c r="O1729" s="43">
        <v>236.87999999999997</v>
      </c>
      <c r="P1729" s="42">
        <v>24</v>
      </c>
      <c r="Q1729" s="42">
        <v>8</v>
      </c>
      <c r="R1729" s="42">
        <v>4.5</v>
      </c>
    </row>
    <row r="1730" spans="1:18" x14ac:dyDescent="0.3">
      <c r="A1730" t="s">
        <v>3916</v>
      </c>
      <c r="B1730" s="17">
        <v>45064</v>
      </c>
      <c r="C1730" t="s">
        <v>3917</v>
      </c>
      <c r="D1730" t="s">
        <v>3918</v>
      </c>
      <c r="E1730" t="s">
        <v>3919</v>
      </c>
      <c r="F1730" t="s">
        <v>3930</v>
      </c>
      <c r="G1730" t="s">
        <v>3921</v>
      </c>
      <c r="H1730" t="s">
        <v>3922</v>
      </c>
      <c r="I1730">
        <v>1113.8</v>
      </c>
      <c r="J1730" s="41">
        <v>1.4850000000000002E-2</v>
      </c>
      <c r="K1730" s="42">
        <v>16.539930000000002</v>
      </c>
      <c r="L1730" s="43">
        <v>1.4489999999999994</v>
      </c>
      <c r="M1730" s="42">
        <v>23.966358569999993</v>
      </c>
      <c r="N1730">
        <v>5</v>
      </c>
      <c r="O1730" s="43">
        <v>47.039999999999992</v>
      </c>
      <c r="P1730" s="42">
        <v>4</v>
      </c>
      <c r="Q1730" s="42">
        <v>4</v>
      </c>
      <c r="R1730" s="42">
        <v>7.5</v>
      </c>
    </row>
    <row r="1731" spans="1:18" x14ac:dyDescent="0.3">
      <c r="A1731" t="s">
        <v>3916</v>
      </c>
      <c r="B1731" s="17">
        <v>45065</v>
      </c>
      <c r="C1731" t="s">
        <v>3917</v>
      </c>
      <c r="D1731" t="s">
        <v>3918</v>
      </c>
      <c r="E1731" t="s">
        <v>3919</v>
      </c>
      <c r="F1731" t="s">
        <v>3930</v>
      </c>
      <c r="G1731" t="s">
        <v>3921</v>
      </c>
      <c r="H1731" t="s">
        <v>3922</v>
      </c>
      <c r="I1731">
        <v>950</v>
      </c>
      <c r="J1731" s="41">
        <v>2.0570000000000001E-2</v>
      </c>
      <c r="K1731" s="42">
        <v>19.541500000000003</v>
      </c>
      <c r="L1731" s="43">
        <v>0.10350000000000006</v>
      </c>
      <c r="M1731" s="42">
        <v>2.0225452500000016</v>
      </c>
      <c r="N1731">
        <v>7</v>
      </c>
      <c r="O1731" s="43">
        <v>31.2</v>
      </c>
      <c r="P1731" s="42">
        <v>29</v>
      </c>
      <c r="Q1731" s="42">
        <v>5</v>
      </c>
      <c r="R1731" s="42">
        <v>10.5</v>
      </c>
    </row>
    <row r="1732" spans="1:18" x14ac:dyDescent="0.3">
      <c r="A1732" t="s">
        <v>3916</v>
      </c>
      <c r="B1732" s="17">
        <v>45066</v>
      </c>
      <c r="C1732" t="s">
        <v>3917</v>
      </c>
      <c r="D1732" t="s">
        <v>3918</v>
      </c>
      <c r="E1732" t="s">
        <v>3919</v>
      </c>
      <c r="F1732" t="s">
        <v>3930</v>
      </c>
      <c r="G1732" t="s">
        <v>3921</v>
      </c>
      <c r="H1732" t="s">
        <v>3922</v>
      </c>
      <c r="I1732">
        <v>1178</v>
      </c>
      <c r="J1732" s="41">
        <v>1.9580000000000004E-2</v>
      </c>
      <c r="K1732" s="42">
        <v>23.065240000000003</v>
      </c>
      <c r="L1732" s="43">
        <v>0.16100000000000006</v>
      </c>
      <c r="M1732" s="42">
        <v>3.7135036400000017</v>
      </c>
      <c r="N1732">
        <v>6</v>
      </c>
      <c r="O1732" s="43">
        <v>103.32</v>
      </c>
      <c r="P1732" s="42">
        <v>36</v>
      </c>
      <c r="Q1732" s="42">
        <v>0</v>
      </c>
      <c r="R1732" s="42">
        <v>12</v>
      </c>
    </row>
    <row r="1733" spans="1:18" x14ac:dyDescent="0.3">
      <c r="A1733" t="s">
        <v>3916</v>
      </c>
      <c r="B1733" s="17">
        <v>45067</v>
      </c>
      <c r="C1733" t="s">
        <v>3917</v>
      </c>
      <c r="D1733" t="s">
        <v>3918</v>
      </c>
      <c r="E1733" t="s">
        <v>3919</v>
      </c>
      <c r="F1733" t="s">
        <v>3930</v>
      </c>
      <c r="G1733" t="s">
        <v>3921</v>
      </c>
      <c r="H1733" t="s">
        <v>3922</v>
      </c>
      <c r="I1733">
        <v>1446.2</v>
      </c>
      <c r="J1733" s="41">
        <v>1.6830000000000005E-2</v>
      </c>
      <c r="K1733" s="42">
        <v>24.339546000000009</v>
      </c>
      <c r="L1733" s="43">
        <v>0.41399999999999987</v>
      </c>
      <c r="M1733" s="42">
        <v>10.076572044000001</v>
      </c>
      <c r="N1733">
        <v>4</v>
      </c>
      <c r="O1733" s="43">
        <v>56.4</v>
      </c>
      <c r="P1733" s="42">
        <v>34</v>
      </c>
      <c r="Q1733" s="42">
        <v>5</v>
      </c>
      <c r="R1733" s="42">
        <v>10.5</v>
      </c>
    </row>
    <row r="1734" spans="1:18" x14ac:dyDescent="0.3">
      <c r="A1734" t="s">
        <v>3916</v>
      </c>
      <c r="B1734" s="17">
        <v>45068</v>
      </c>
      <c r="C1734" t="s">
        <v>3917</v>
      </c>
      <c r="D1734" t="s">
        <v>3918</v>
      </c>
      <c r="E1734" t="s">
        <v>3919</v>
      </c>
      <c r="F1734" t="s">
        <v>3930</v>
      </c>
      <c r="G1734" t="s">
        <v>3921</v>
      </c>
      <c r="H1734" t="s">
        <v>3922</v>
      </c>
      <c r="I1734">
        <v>1572.4</v>
      </c>
      <c r="J1734" s="41">
        <v>1.4080000000000004E-2</v>
      </c>
      <c r="K1734" s="42">
        <v>22.139392000000008</v>
      </c>
      <c r="L1734" s="43">
        <v>0.66699999999999959</v>
      </c>
      <c r="M1734" s="42">
        <v>14.766974463999997</v>
      </c>
      <c r="N1734">
        <v>4</v>
      </c>
      <c r="O1734" s="43">
        <v>57.959999999999994</v>
      </c>
      <c r="P1734" s="42">
        <v>68</v>
      </c>
      <c r="Q1734" s="42">
        <v>2</v>
      </c>
      <c r="R1734" s="42">
        <v>10.5</v>
      </c>
    </row>
    <row r="1735" spans="1:18" x14ac:dyDescent="0.3">
      <c r="A1735" t="s">
        <v>3916</v>
      </c>
      <c r="B1735" s="17">
        <v>45069</v>
      </c>
      <c r="C1735" t="s">
        <v>3917</v>
      </c>
      <c r="D1735" t="s">
        <v>3918</v>
      </c>
      <c r="E1735" t="s">
        <v>3919</v>
      </c>
      <c r="F1735" t="s">
        <v>3930</v>
      </c>
      <c r="G1735" t="s">
        <v>3921</v>
      </c>
      <c r="H1735" t="s">
        <v>3922</v>
      </c>
      <c r="I1735">
        <v>1229</v>
      </c>
      <c r="J1735" s="41">
        <v>1.8260000000000005E-2</v>
      </c>
      <c r="K1735" s="42">
        <v>22.441540000000007</v>
      </c>
      <c r="L1735" s="43">
        <v>0.21850000000000006</v>
      </c>
      <c r="M1735" s="42">
        <v>4.9034764900000027</v>
      </c>
      <c r="N1735">
        <v>5</v>
      </c>
      <c r="O1735" s="43">
        <v>257.87999999999994</v>
      </c>
      <c r="P1735" s="42">
        <v>49</v>
      </c>
      <c r="Q1735" s="42">
        <v>3</v>
      </c>
      <c r="R1735" s="42">
        <v>13.5</v>
      </c>
    </row>
    <row r="1736" spans="1:18" x14ac:dyDescent="0.3">
      <c r="A1736" t="s">
        <v>3916</v>
      </c>
      <c r="B1736" s="17">
        <v>45070</v>
      </c>
      <c r="C1736" t="s">
        <v>3917</v>
      </c>
      <c r="D1736" t="s">
        <v>3918</v>
      </c>
      <c r="E1736" t="s">
        <v>3919</v>
      </c>
      <c r="F1736" t="s">
        <v>3930</v>
      </c>
      <c r="G1736" t="s">
        <v>3921</v>
      </c>
      <c r="H1736" t="s">
        <v>3922</v>
      </c>
      <c r="I1736">
        <v>785.60000000000014</v>
      </c>
      <c r="J1736" s="41">
        <v>1.7160000000000002E-2</v>
      </c>
      <c r="K1736" s="42">
        <v>13.480896000000003</v>
      </c>
      <c r="L1736" s="43">
        <v>0.60949999999999971</v>
      </c>
      <c r="M1736" s="42">
        <v>8.2166061119999974</v>
      </c>
      <c r="N1736">
        <v>3</v>
      </c>
      <c r="O1736" s="43">
        <v>4.8</v>
      </c>
      <c r="P1736" s="42">
        <v>39</v>
      </c>
      <c r="Q1736" s="42">
        <v>1</v>
      </c>
      <c r="R1736" s="42">
        <v>4.5</v>
      </c>
    </row>
    <row r="1737" spans="1:18" x14ac:dyDescent="0.3">
      <c r="A1737" t="s">
        <v>3916</v>
      </c>
      <c r="B1737" s="17">
        <v>45071</v>
      </c>
      <c r="C1737" t="s">
        <v>3917</v>
      </c>
      <c r="D1737" t="s">
        <v>3918</v>
      </c>
      <c r="E1737" t="s">
        <v>3919</v>
      </c>
      <c r="F1737" t="s">
        <v>3930</v>
      </c>
      <c r="G1737" t="s">
        <v>3921</v>
      </c>
      <c r="H1737" t="s">
        <v>3922</v>
      </c>
      <c r="I1737">
        <v>1315</v>
      </c>
      <c r="J1737" s="41">
        <v>1.8150000000000003E-2</v>
      </c>
      <c r="K1737" s="42">
        <v>23.867250000000006</v>
      </c>
      <c r="L1737" s="43">
        <v>0.19550000000000003</v>
      </c>
      <c r="M1737" s="42">
        <v>4.6660473750000016</v>
      </c>
      <c r="N1737">
        <v>4</v>
      </c>
      <c r="O1737" s="43">
        <v>46.199999999999996</v>
      </c>
      <c r="P1737" s="42">
        <v>37</v>
      </c>
      <c r="Q1737" s="42">
        <v>2</v>
      </c>
      <c r="R1737" s="42">
        <v>13.5</v>
      </c>
    </row>
    <row r="1738" spans="1:18" x14ac:dyDescent="0.3">
      <c r="A1738" t="s">
        <v>3916</v>
      </c>
      <c r="B1738" s="17">
        <v>45072</v>
      </c>
      <c r="C1738" t="s">
        <v>3917</v>
      </c>
      <c r="D1738" t="s">
        <v>3918</v>
      </c>
      <c r="E1738" t="s">
        <v>3919</v>
      </c>
      <c r="F1738" t="s">
        <v>3930</v>
      </c>
      <c r="G1738" t="s">
        <v>3921</v>
      </c>
      <c r="H1738" t="s">
        <v>3922</v>
      </c>
      <c r="I1738">
        <v>822</v>
      </c>
      <c r="J1738" s="41">
        <v>1.3640000000000003E-2</v>
      </c>
      <c r="K1738" s="42">
        <v>11.212080000000002</v>
      </c>
      <c r="L1738" s="43">
        <v>0.37949999999999984</v>
      </c>
      <c r="M1738" s="42">
        <v>4.254984359999999</v>
      </c>
      <c r="N1738">
        <v>7</v>
      </c>
      <c r="O1738" s="43">
        <v>46.8</v>
      </c>
      <c r="P1738" s="42">
        <v>8</v>
      </c>
      <c r="Q1738" s="42">
        <v>3</v>
      </c>
      <c r="R1738" s="42">
        <v>0</v>
      </c>
    </row>
    <row r="1739" spans="1:18" x14ac:dyDescent="0.3">
      <c r="A1739" t="s">
        <v>3916</v>
      </c>
      <c r="B1739" s="17">
        <v>45073</v>
      </c>
      <c r="C1739" t="s">
        <v>3917</v>
      </c>
      <c r="D1739" t="s">
        <v>3918</v>
      </c>
      <c r="E1739" t="s">
        <v>3919</v>
      </c>
      <c r="F1739" t="s">
        <v>3930</v>
      </c>
      <c r="G1739" t="s">
        <v>3921</v>
      </c>
      <c r="H1739" t="s">
        <v>3922</v>
      </c>
      <c r="I1739">
        <v>1020.2</v>
      </c>
      <c r="J1739" s="41">
        <v>1.9360000000000002E-2</v>
      </c>
      <c r="K1739" s="42">
        <v>19.751072000000004</v>
      </c>
      <c r="L1739" s="43">
        <v>0.94299999999999973</v>
      </c>
      <c r="M1739" s="42">
        <v>18.625260895999997</v>
      </c>
      <c r="N1739">
        <v>4</v>
      </c>
      <c r="O1739" s="43">
        <v>33.6</v>
      </c>
      <c r="P1739" s="42">
        <v>62</v>
      </c>
      <c r="Q1739" s="42">
        <v>1</v>
      </c>
      <c r="R1739" s="42">
        <v>12</v>
      </c>
    </row>
    <row r="1740" spans="1:18" x14ac:dyDescent="0.3">
      <c r="A1740" t="s">
        <v>3916</v>
      </c>
      <c r="B1740" s="17">
        <v>45074</v>
      </c>
      <c r="C1740" t="s">
        <v>3917</v>
      </c>
      <c r="D1740" t="s">
        <v>3918</v>
      </c>
      <c r="E1740" t="s">
        <v>3919</v>
      </c>
      <c r="F1740" t="s">
        <v>3930</v>
      </c>
      <c r="G1740" t="s">
        <v>3921</v>
      </c>
      <c r="H1740" t="s">
        <v>3922</v>
      </c>
      <c r="I1740">
        <v>589.20000000000005</v>
      </c>
      <c r="J1740" s="41">
        <v>1.7489999999999999E-2</v>
      </c>
      <c r="K1740" s="42">
        <v>10.305108000000001</v>
      </c>
      <c r="L1740" s="43">
        <v>0.23000000000000007</v>
      </c>
      <c r="M1740" s="42">
        <v>2.3701748400000007</v>
      </c>
      <c r="N1740">
        <v>3</v>
      </c>
      <c r="O1740" s="43">
        <v>79.8</v>
      </c>
      <c r="P1740" s="42">
        <v>57</v>
      </c>
      <c r="Q1740" s="42">
        <v>1</v>
      </c>
      <c r="R1740" s="42">
        <v>7.5</v>
      </c>
    </row>
    <row r="1741" spans="1:18" x14ac:dyDescent="0.3">
      <c r="A1741" t="s">
        <v>3916</v>
      </c>
      <c r="B1741" s="17">
        <v>45075</v>
      </c>
      <c r="C1741" t="s">
        <v>3917</v>
      </c>
      <c r="D1741" t="s">
        <v>3918</v>
      </c>
      <c r="E1741" t="s">
        <v>3919</v>
      </c>
      <c r="F1741" t="s">
        <v>3930</v>
      </c>
      <c r="G1741" t="s">
        <v>3921</v>
      </c>
      <c r="H1741" t="s">
        <v>3922</v>
      </c>
      <c r="I1741">
        <v>971.59999999999991</v>
      </c>
      <c r="J1741" s="41">
        <v>1.1990000000000001E-2</v>
      </c>
      <c r="K1741" s="42">
        <v>11.649483999999999</v>
      </c>
      <c r="L1741" s="43">
        <v>0.42549999999999988</v>
      </c>
      <c r="M1741" s="42">
        <v>4.9568554419999984</v>
      </c>
      <c r="N1741">
        <v>5</v>
      </c>
      <c r="O1741" s="43">
        <v>117.6</v>
      </c>
      <c r="P1741" s="42">
        <v>62</v>
      </c>
      <c r="Q1741" s="42">
        <v>1</v>
      </c>
      <c r="R1741" s="42">
        <v>0</v>
      </c>
    </row>
    <row r="1742" spans="1:18" x14ac:dyDescent="0.3">
      <c r="A1742" t="s">
        <v>3916</v>
      </c>
      <c r="B1742" s="17">
        <v>45076</v>
      </c>
      <c r="C1742" t="s">
        <v>3917</v>
      </c>
      <c r="D1742" t="s">
        <v>3918</v>
      </c>
      <c r="E1742" t="s">
        <v>3919</v>
      </c>
      <c r="F1742" t="s">
        <v>3930</v>
      </c>
      <c r="G1742" t="s">
        <v>3921</v>
      </c>
      <c r="H1742" t="s">
        <v>3922</v>
      </c>
      <c r="I1742">
        <v>1423.2</v>
      </c>
      <c r="J1742" s="41">
        <v>1.4080000000000004E-2</v>
      </c>
      <c r="K1742" s="42">
        <v>20.038656000000007</v>
      </c>
      <c r="L1742" s="43">
        <v>0.22999999999999993</v>
      </c>
      <c r="M1742" s="42">
        <v>4.6088908799999997</v>
      </c>
      <c r="N1742">
        <v>1</v>
      </c>
      <c r="O1742" s="43">
        <v>152.88</v>
      </c>
      <c r="P1742" s="42">
        <v>18</v>
      </c>
      <c r="Q1742" s="42">
        <v>3</v>
      </c>
      <c r="R1742" s="42">
        <v>6</v>
      </c>
    </row>
    <row r="1743" spans="1:18" x14ac:dyDescent="0.3">
      <c r="A1743" t="s">
        <v>3916</v>
      </c>
      <c r="B1743" s="17">
        <v>45077</v>
      </c>
      <c r="C1743" t="s">
        <v>3917</v>
      </c>
      <c r="D1743" t="s">
        <v>3918</v>
      </c>
      <c r="E1743" t="s">
        <v>3919</v>
      </c>
      <c r="F1743" t="s">
        <v>3930</v>
      </c>
      <c r="G1743" t="s">
        <v>3921</v>
      </c>
      <c r="H1743" t="s">
        <v>3922</v>
      </c>
      <c r="I1743">
        <v>1206.6000000000001</v>
      </c>
      <c r="J1743" s="41">
        <v>1.1990000000000001E-2</v>
      </c>
      <c r="K1743" s="42">
        <v>14.467134000000003</v>
      </c>
      <c r="L1743" s="43">
        <v>0.36800000000000005</v>
      </c>
      <c r="M1743" s="42">
        <v>5.3239053120000017</v>
      </c>
      <c r="N1743">
        <v>6</v>
      </c>
      <c r="O1743" s="43">
        <v>13.2</v>
      </c>
      <c r="P1743" s="42">
        <v>42</v>
      </c>
      <c r="Q1743" s="42">
        <v>1</v>
      </c>
      <c r="R1743" s="42">
        <v>6</v>
      </c>
    </row>
    <row r="1744" spans="1:18" x14ac:dyDescent="0.3">
      <c r="A1744" t="s">
        <v>3923</v>
      </c>
      <c r="B1744" s="17">
        <v>45078</v>
      </c>
      <c r="C1744" t="s">
        <v>3917</v>
      </c>
      <c r="D1744" t="s">
        <v>3918</v>
      </c>
      <c r="E1744" t="s">
        <v>3919</v>
      </c>
      <c r="F1744" t="s">
        <v>3930</v>
      </c>
      <c r="G1744" t="s">
        <v>3921</v>
      </c>
      <c r="H1744" t="s">
        <v>3922</v>
      </c>
      <c r="I1744">
        <v>171.29999999999995</v>
      </c>
      <c r="J1744" s="41">
        <v>1.4960000000000003E-2</v>
      </c>
      <c r="K1744" s="42">
        <v>2.5626479999999998</v>
      </c>
      <c r="L1744" s="43">
        <v>0.29899999999999993</v>
      </c>
      <c r="M1744" s="42">
        <v>0.76623175199999982</v>
      </c>
      <c r="N1744">
        <v>4</v>
      </c>
      <c r="O1744" s="43">
        <v>140.27999999999997</v>
      </c>
      <c r="P1744" s="42">
        <v>24</v>
      </c>
      <c r="Q1744" s="42">
        <v>5</v>
      </c>
      <c r="R1744" s="42">
        <v>13.5</v>
      </c>
    </row>
    <row r="1745" spans="1:18" x14ac:dyDescent="0.3">
      <c r="A1745" t="s">
        <v>3923</v>
      </c>
      <c r="B1745" s="17">
        <v>45079</v>
      </c>
      <c r="C1745" t="s">
        <v>3917</v>
      </c>
      <c r="D1745" t="s">
        <v>3918</v>
      </c>
      <c r="E1745" t="s">
        <v>3919</v>
      </c>
      <c r="F1745" t="s">
        <v>3930</v>
      </c>
      <c r="G1745" t="s">
        <v>3921</v>
      </c>
      <c r="H1745" t="s">
        <v>3922</v>
      </c>
      <c r="I1745">
        <v>300.20000000000005</v>
      </c>
      <c r="J1745" s="41">
        <v>1.7050000000000006E-2</v>
      </c>
      <c r="K1745" s="42">
        <v>5.1184100000000026</v>
      </c>
      <c r="L1745" s="43">
        <v>0</v>
      </c>
      <c r="M1745" s="42">
        <v>0</v>
      </c>
      <c r="N1745">
        <v>6</v>
      </c>
      <c r="O1745" s="43">
        <v>184.79999999999998</v>
      </c>
      <c r="P1745" s="42">
        <v>53</v>
      </c>
      <c r="Q1745" s="42">
        <v>11</v>
      </c>
      <c r="R1745" s="42">
        <v>7.5</v>
      </c>
    </row>
    <row r="1746" spans="1:18" x14ac:dyDescent="0.3">
      <c r="A1746" t="s">
        <v>3923</v>
      </c>
      <c r="B1746" s="17">
        <v>45080</v>
      </c>
      <c r="C1746" t="s">
        <v>3917</v>
      </c>
      <c r="D1746" t="s">
        <v>3918</v>
      </c>
      <c r="E1746" t="s">
        <v>3919</v>
      </c>
      <c r="F1746" t="s">
        <v>3930</v>
      </c>
      <c r="G1746" t="s">
        <v>3921</v>
      </c>
      <c r="H1746" t="s">
        <v>3922</v>
      </c>
      <c r="I1746">
        <v>351.69999999999982</v>
      </c>
      <c r="J1746" s="41">
        <v>1.6280000000000003E-2</v>
      </c>
      <c r="K1746" s="42">
        <v>5.7256759999999982</v>
      </c>
      <c r="L1746" s="43">
        <v>0.55199999999999971</v>
      </c>
      <c r="M1746" s="42">
        <v>3.1605731519999973</v>
      </c>
      <c r="N1746">
        <v>5</v>
      </c>
      <c r="O1746" s="43">
        <v>219.23999999999998</v>
      </c>
      <c r="P1746" s="42">
        <v>35</v>
      </c>
      <c r="Q1746" s="42">
        <v>9</v>
      </c>
      <c r="R1746" s="42">
        <v>16.5</v>
      </c>
    </row>
    <row r="1747" spans="1:18" x14ac:dyDescent="0.3">
      <c r="A1747" t="s">
        <v>3923</v>
      </c>
      <c r="B1747" s="17">
        <v>45081</v>
      </c>
      <c r="C1747" t="s">
        <v>3917</v>
      </c>
      <c r="D1747" t="s">
        <v>3918</v>
      </c>
      <c r="E1747" t="s">
        <v>3919</v>
      </c>
      <c r="F1747" t="s">
        <v>3930</v>
      </c>
      <c r="G1747" t="s">
        <v>3921</v>
      </c>
      <c r="H1747" t="s">
        <v>3922</v>
      </c>
      <c r="I1747">
        <v>745.3</v>
      </c>
      <c r="J1747" s="41">
        <v>1.1990000000000001E-2</v>
      </c>
      <c r="K1747" s="42">
        <v>8.9361470000000001</v>
      </c>
      <c r="L1747" s="43">
        <v>0.90849999999999964</v>
      </c>
      <c r="M1747" s="42">
        <v>8.118489549499996</v>
      </c>
      <c r="N1747">
        <v>7</v>
      </c>
      <c r="O1747" s="43">
        <v>143.63999999999999</v>
      </c>
      <c r="P1747" s="42">
        <v>29</v>
      </c>
      <c r="Q1747" s="42">
        <v>1</v>
      </c>
      <c r="R1747" s="42">
        <v>16.5</v>
      </c>
    </row>
    <row r="1748" spans="1:18" x14ac:dyDescent="0.3">
      <c r="A1748" t="s">
        <v>3923</v>
      </c>
      <c r="B1748" s="17">
        <v>45082</v>
      </c>
      <c r="C1748" t="s">
        <v>3917</v>
      </c>
      <c r="D1748" t="s">
        <v>3918</v>
      </c>
      <c r="E1748" t="s">
        <v>3919</v>
      </c>
      <c r="F1748" t="s">
        <v>3930</v>
      </c>
      <c r="G1748" t="s">
        <v>3921</v>
      </c>
      <c r="H1748" t="s">
        <v>3922</v>
      </c>
      <c r="I1748">
        <v>455.19999999999993</v>
      </c>
      <c r="J1748" s="41">
        <v>1.3310000000000001E-2</v>
      </c>
      <c r="K1748" s="42">
        <v>6.058711999999999</v>
      </c>
      <c r="L1748" s="43">
        <v>0.10350000000000002</v>
      </c>
      <c r="M1748" s="42">
        <v>0.62707669200000005</v>
      </c>
      <c r="N1748">
        <v>5</v>
      </c>
      <c r="O1748" s="43">
        <v>69.719999999999985</v>
      </c>
      <c r="P1748" s="42">
        <v>35</v>
      </c>
      <c r="Q1748" s="42">
        <v>14</v>
      </c>
      <c r="R1748" s="42">
        <v>13.5</v>
      </c>
    </row>
    <row r="1749" spans="1:18" x14ac:dyDescent="0.3">
      <c r="A1749" t="s">
        <v>3923</v>
      </c>
      <c r="B1749" s="17">
        <v>45083</v>
      </c>
      <c r="C1749" t="s">
        <v>3917</v>
      </c>
      <c r="D1749" t="s">
        <v>3918</v>
      </c>
      <c r="E1749" t="s">
        <v>3919</v>
      </c>
      <c r="F1749" t="s">
        <v>3930</v>
      </c>
      <c r="G1749" t="s">
        <v>3921</v>
      </c>
      <c r="H1749" t="s">
        <v>3922</v>
      </c>
      <c r="I1749">
        <v>376.19999999999982</v>
      </c>
      <c r="J1749" s="41">
        <v>1.3530000000000004E-2</v>
      </c>
      <c r="K1749" s="42">
        <v>5.0899859999999988</v>
      </c>
      <c r="L1749" s="43">
        <v>0.82799999999999974</v>
      </c>
      <c r="M1749" s="42">
        <v>4.2145084079999977</v>
      </c>
      <c r="N1749">
        <v>6</v>
      </c>
      <c r="O1749" s="43">
        <v>50.4</v>
      </c>
      <c r="P1749" s="42">
        <v>34</v>
      </c>
      <c r="Q1749" s="42">
        <v>11</v>
      </c>
      <c r="R1749" s="42">
        <v>15</v>
      </c>
    </row>
    <row r="1750" spans="1:18" x14ac:dyDescent="0.3">
      <c r="A1750" t="s">
        <v>3923</v>
      </c>
      <c r="B1750" s="17">
        <v>45084</v>
      </c>
      <c r="C1750" t="s">
        <v>3917</v>
      </c>
      <c r="D1750" t="s">
        <v>3918</v>
      </c>
      <c r="E1750" t="s">
        <v>3919</v>
      </c>
      <c r="F1750" t="s">
        <v>3930</v>
      </c>
      <c r="G1750" t="s">
        <v>3921</v>
      </c>
      <c r="H1750" t="s">
        <v>3922</v>
      </c>
      <c r="I1750">
        <v>173.69999999999993</v>
      </c>
      <c r="J1750" s="41">
        <v>1.7160000000000005E-2</v>
      </c>
      <c r="K1750" s="42">
        <v>2.9806919999999999</v>
      </c>
      <c r="L1750" s="43">
        <v>0.67849999999999966</v>
      </c>
      <c r="M1750" s="42">
        <v>2.0223995219999988</v>
      </c>
      <c r="N1750">
        <v>6</v>
      </c>
      <c r="O1750" s="43">
        <v>245.27999999999997</v>
      </c>
      <c r="P1750" s="42">
        <v>16</v>
      </c>
      <c r="Q1750" s="42">
        <v>5</v>
      </c>
      <c r="R1750" s="42">
        <v>9</v>
      </c>
    </row>
    <row r="1751" spans="1:18" x14ac:dyDescent="0.3">
      <c r="A1751" t="s">
        <v>3923</v>
      </c>
      <c r="B1751" s="17">
        <v>45085</v>
      </c>
      <c r="C1751" t="s">
        <v>3917</v>
      </c>
      <c r="D1751" t="s">
        <v>3918</v>
      </c>
      <c r="E1751" t="s">
        <v>3919</v>
      </c>
      <c r="F1751" t="s">
        <v>3930</v>
      </c>
      <c r="G1751" t="s">
        <v>3921</v>
      </c>
      <c r="H1751" t="s">
        <v>3922</v>
      </c>
      <c r="I1751">
        <v>194.10000000000002</v>
      </c>
      <c r="J1751" s="41">
        <v>1.6280000000000003E-2</v>
      </c>
      <c r="K1751" s="42">
        <v>3.1599480000000009</v>
      </c>
      <c r="L1751" s="43">
        <v>0.18399999999999997</v>
      </c>
      <c r="M1751" s="42">
        <v>0.58143043200000011</v>
      </c>
      <c r="N1751">
        <v>6</v>
      </c>
      <c r="O1751" s="43">
        <v>36</v>
      </c>
      <c r="P1751" s="42">
        <v>54</v>
      </c>
      <c r="Q1751" s="42">
        <v>4</v>
      </c>
      <c r="R1751" s="42">
        <v>18</v>
      </c>
    </row>
    <row r="1752" spans="1:18" x14ac:dyDescent="0.3">
      <c r="A1752" t="s">
        <v>3923</v>
      </c>
      <c r="B1752" s="17">
        <v>45086</v>
      </c>
      <c r="C1752" t="s">
        <v>3917</v>
      </c>
      <c r="D1752" t="s">
        <v>3918</v>
      </c>
      <c r="E1752" t="s">
        <v>3919</v>
      </c>
      <c r="F1752" t="s">
        <v>3930</v>
      </c>
      <c r="G1752" t="s">
        <v>3921</v>
      </c>
      <c r="H1752" t="s">
        <v>3922</v>
      </c>
      <c r="I1752">
        <v>96.499999999999886</v>
      </c>
      <c r="J1752" s="41">
        <v>1.8480000000000003E-2</v>
      </c>
      <c r="K1752" s="42">
        <v>1.7833199999999982</v>
      </c>
      <c r="L1752" s="43">
        <v>0.1265</v>
      </c>
      <c r="M1752" s="42">
        <v>0.22558997999999977</v>
      </c>
      <c r="N1752">
        <v>5</v>
      </c>
      <c r="O1752" s="43">
        <v>73.919999999999987</v>
      </c>
      <c r="P1752" s="42">
        <v>58</v>
      </c>
      <c r="Q1752" s="42">
        <v>0</v>
      </c>
      <c r="R1752" s="42">
        <v>4.5</v>
      </c>
    </row>
    <row r="1753" spans="1:18" x14ac:dyDescent="0.3">
      <c r="A1753" t="s">
        <v>3923</v>
      </c>
      <c r="B1753" s="17">
        <v>45087</v>
      </c>
      <c r="C1753" t="s">
        <v>3917</v>
      </c>
      <c r="D1753" t="s">
        <v>3918</v>
      </c>
      <c r="E1753" t="s">
        <v>3919</v>
      </c>
      <c r="F1753" t="s">
        <v>3930</v>
      </c>
      <c r="G1753" t="s">
        <v>3921</v>
      </c>
      <c r="H1753" t="s">
        <v>3922</v>
      </c>
      <c r="I1753">
        <v>171.89999999999986</v>
      </c>
      <c r="J1753" s="41">
        <v>1.8150000000000003E-2</v>
      </c>
      <c r="K1753" s="42">
        <v>3.119984999999998</v>
      </c>
      <c r="L1753" s="43">
        <v>0.57499999999999962</v>
      </c>
      <c r="M1753" s="42">
        <v>1.7939913749999976</v>
      </c>
      <c r="N1753">
        <v>4</v>
      </c>
      <c r="O1753" s="43">
        <v>105</v>
      </c>
      <c r="P1753" s="42">
        <v>44</v>
      </c>
      <c r="Q1753" s="42">
        <v>5</v>
      </c>
      <c r="R1753" s="42">
        <v>9</v>
      </c>
    </row>
    <row r="1754" spans="1:18" x14ac:dyDescent="0.3">
      <c r="A1754" t="s">
        <v>3923</v>
      </c>
      <c r="B1754" s="17">
        <v>45088</v>
      </c>
      <c r="C1754" t="s">
        <v>3917</v>
      </c>
      <c r="D1754" t="s">
        <v>3918</v>
      </c>
      <c r="E1754" t="s">
        <v>3919</v>
      </c>
      <c r="F1754" t="s">
        <v>3930</v>
      </c>
      <c r="G1754" t="s">
        <v>3921</v>
      </c>
      <c r="H1754" t="s">
        <v>3922</v>
      </c>
      <c r="I1754">
        <v>670</v>
      </c>
      <c r="J1754" s="41">
        <v>1.6390000000000002E-2</v>
      </c>
      <c r="K1754" s="42">
        <v>10.981300000000001</v>
      </c>
      <c r="L1754" s="43">
        <v>0.57499999999999962</v>
      </c>
      <c r="M1754" s="42">
        <v>6.314247499999996</v>
      </c>
      <c r="N1754">
        <v>7</v>
      </c>
      <c r="O1754" s="43">
        <v>57.11999999999999</v>
      </c>
      <c r="P1754" s="42">
        <v>51</v>
      </c>
      <c r="Q1754" s="42">
        <v>5</v>
      </c>
      <c r="R1754" s="42">
        <v>10.5</v>
      </c>
    </row>
    <row r="1755" spans="1:18" x14ac:dyDescent="0.3">
      <c r="A1755" t="s">
        <v>3923</v>
      </c>
      <c r="B1755" s="17">
        <v>45089</v>
      </c>
      <c r="C1755" t="s">
        <v>3917</v>
      </c>
      <c r="D1755" t="s">
        <v>3918</v>
      </c>
      <c r="E1755" t="s">
        <v>3919</v>
      </c>
      <c r="F1755" t="s">
        <v>3930</v>
      </c>
      <c r="G1755" t="s">
        <v>3921</v>
      </c>
      <c r="H1755" t="s">
        <v>3922</v>
      </c>
      <c r="I1755">
        <v>106.09999999999991</v>
      </c>
      <c r="J1755" s="41">
        <v>1.4410000000000001E-2</v>
      </c>
      <c r="K1755" s="42">
        <v>1.5289009999999987</v>
      </c>
      <c r="L1755" s="43">
        <v>0.58649999999999969</v>
      </c>
      <c r="M1755" s="42">
        <v>0.89670043649999875</v>
      </c>
      <c r="N1755">
        <v>4</v>
      </c>
      <c r="O1755" s="43">
        <v>220.07999999999996</v>
      </c>
      <c r="P1755" s="42">
        <v>70</v>
      </c>
      <c r="Q1755" s="42">
        <v>8</v>
      </c>
      <c r="R1755" s="42">
        <v>9</v>
      </c>
    </row>
    <row r="1756" spans="1:18" x14ac:dyDescent="0.3">
      <c r="A1756" t="s">
        <v>3923</v>
      </c>
      <c r="B1756" s="17">
        <v>45090</v>
      </c>
      <c r="C1756" t="s">
        <v>3917</v>
      </c>
      <c r="D1756" t="s">
        <v>3918</v>
      </c>
      <c r="E1756" t="s">
        <v>3919</v>
      </c>
      <c r="F1756" t="s">
        <v>3930</v>
      </c>
      <c r="G1756" t="s">
        <v>3921</v>
      </c>
      <c r="H1756" t="s">
        <v>3922</v>
      </c>
      <c r="I1756">
        <v>262.99999999999989</v>
      </c>
      <c r="J1756" s="41">
        <v>1.3530000000000004E-2</v>
      </c>
      <c r="K1756" s="42">
        <v>3.5583899999999993</v>
      </c>
      <c r="L1756" s="43">
        <v>0.62099999999999977</v>
      </c>
      <c r="M1756" s="42">
        <v>2.2097601899999986</v>
      </c>
      <c r="N1756">
        <v>4</v>
      </c>
      <c r="O1756" s="43">
        <v>304.91999999999996</v>
      </c>
      <c r="P1756" s="42">
        <v>28</v>
      </c>
      <c r="Q1756" s="42">
        <v>1</v>
      </c>
      <c r="R1756" s="42">
        <v>4.5</v>
      </c>
    </row>
    <row r="1757" spans="1:18" x14ac:dyDescent="0.3">
      <c r="A1757" t="s">
        <v>3923</v>
      </c>
      <c r="B1757" s="17">
        <v>45091</v>
      </c>
      <c r="C1757" t="s">
        <v>3917</v>
      </c>
      <c r="D1757" t="s">
        <v>3918</v>
      </c>
      <c r="E1757" t="s">
        <v>3919</v>
      </c>
      <c r="F1757" t="s">
        <v>3930</v>
      </c>
      <c r="G1757" t="s">
        <v>3921</v>
      </c>
      <c r="H1757" t="s">
        <v>3922</v>
      </c>
      <c r="I1757">
        <v>597.29999999999995</v>
      </c>
      <c r="J1757" s="41">
        <v>1.6830000000000001E-2</v>
      </c>
      <c r="K1757" s="42">
        <v>10.052559</v>
      </c>
      <c r="L1757" s="43">
        <v>0.29899999999999988</v>
      </c>
      <c r="M1757" s="42">
        <v>3.0057151409999987</v>
      </c>
      <c r="N1757">
        <v>3</v>
      </c>
      <c r="O1757" s="43">
        <v>260.39999999999998</v>
      </c>
      <c r="P1757" s="42">
        <v>40</v>
      </c>
      <c r="Q1757" s="42">
        <v>5</v>
      </c>
      <c r="R1757" s="42">
        <v>0</v>
      </c>
    </row>
    <row r="1758" spans="1:18" x14ac:dyDescent="0.3">
      <c r="A1758" t="s">
        <v>3923</v>
      </c>
      <c r="B1758" s="17">
        <v>45092</v>
      </c>
      <c r="C1758" t="s">
        <v>3917</v>
      </c>
      <c r="D1758" t="s">
        <v>3918</v>
      </c>
      <c r="E1758" t="s">
        <v>3919</v>
      </c>
      <c r="F1758" t="s">
        <v>3930</v>
      </c>
      <c r="G1758" t="s">
        <v>3921</v>
      </c>
      <c r="H1758" t="s">
        <v>3922</v>
      </c>
      <c r="I1758">
        <v>539</v>
      </c>
      <c r="J1758" s="41">
        <v>1.6720000000000002E-2</v>
      </c>
      <c r="K1758" s="42">
        <v>9.012080000000001</v>
      </c>
      <c r="L1758" s="43">
        <v>1.0464999999999998</v>
      </c>
      <c r="M1758" s="42">
        <v>9.4311417199999994</v>
      </c>
      <c r="N1758">
        <v>4</v>
      </c>
      <c r="O1758" s="43">
        <v>185.64</v>
      </c>
      <c r="P1758" s="42">
        <v>42</v>
      </c>
      <c r="Q1758" s="42">
        <v>1</v>
      </c>
      <c r="R1758" s="42">
        <v>3</v>
      </c>
    </row>
    <row r="1759" spans="1:18" x14ac:dyDescent="0.3">
      <c r="A1759" t="s">
        <v>3923</v>
      </c>
      <c r="B1759" s="17">
        <v>45093</v>
      </c>
      <c r="C1759" t="s">
        <v>3917</v>
      </c>
      <c r="D1759" t="s">
        <v>3918</v>
      </c>
      <c r="E1759" t="s">
        <v>3919</v>
      </c>
      <c r="F1759" t="s">
        <v>3930</v>
      </c>
      <c r="G1759" t="s">
        <v>3921</v>
      </c>
      <c r="H1759" t="s">
        <v>3922</v>
      </c>
      <c r="I1759">
        <v>741.59999999999991</v>
      </c>
      <c r="J1759" s="41">
        <v>1.3860000000000001E-2</v>
      </c>
      <c r="K1759" s="42">
        <v>10.278575999999999</v>
      </c>
      <c r="L1759" s="43">
        <v>0.77049999999999985</v>
      </c>
      <c r="M1759" s="42">
        <v>7.9196428079999981</v>
      </c>
      <c r="N1759">
        <v>8</v>
      </c>
      <c r="O1759" s="43">
        <v>106.67999999999999</v>
      </c>
      <c r="P1759" s="42">
        <v>3</v>
      </c>
      <c r="Q1759" s="42">
        <v>1</v>
      </c>
      <c r="R1759" s="42">
        <v>10.5</v>
      </c>
    </row>
    <row r="1760" spans="1:18" x14ac:dyDescent="0.3">
      <c r="A1760" t="s">
        <v>3923</v>
      </c>
      <c r="B1760" s="17">
        <v>45094</v>
      </c>
      <c r="C1760" t="s">
        <v>3917</v>
      </c>
      <c r="D1760" t="s">
        <v>3918</v>
      </c>
      <c r="E1760" t="s">
        <v>3919</v>
      </c>
      <c r="F1760" t="s">
        <v>3930</v>
      </c>
      <c r="G1760" t="s">
        <v>3921</v>
      </c>
      <c r="H1760" t="s">
        <v>3922</v>
      </c>
      <c r="I1760">
        <v>469.39999999999986</v>
      </c>
      <c r="J1760" s="41">
        <v>1.474E-2</v>
      </c>
      <c r="K1760" s="42">
        <v>6.9189559999999979</v>
      </c>
      <c r="L1760" s="43">
        <v>0.54049999999999965</v>
      </c>
      <c r="M1760" s="42">
        <v>3.7396957179999966</v>
      </c>
      <c r="N1760">
        <v>6</v>
      </c>
      <c r="O1760" s="43">
        <v>197.4</v>
      </c>
      <c r="P1760" s="42">
        <v>46</v>
      </c>
      <c r="Q1760" s="42">
        <v>1</v>
      </c>
      <c r="R1760" s="42">
        <v>9</v>
      </c>
    </row>
    <row r="1761" spans="1:18" x14ac:dyDescent="0.3">
      <c r="A1761" t="s">
        <v>3923</v>
      </c>
      <c r="B1761" s="17">
        <v>45095</v>
      </c>
      <c r="C1761" t="s">
        <v>3917</v>
      </c>
      <c r="D1761" t="s">
        <v>3918</v>
      </c>
      <c r="E1761" t="s">
        <v>3919</v>
      </c>
      <c r="F1761" t="s">
        <v>3930</v>
      </c>
      <c r="G1761" t="s">
        <v>3921</v>
      </c>
      <c r="H1761" t="s">
        <v>3922</v>
      </c>
      <c r="I1761">
        <v>210.89999999999998</v>
      </c>
      <c r="J1761" s="41">
        <v>1.3530000000000004E-2</v>
      </c>
      <c r="K1761" s="42">
        <v>2.8534770000000007</v>
      </c>
      <c r="L1761" s="43">
        <v>0.27599999999999991</v>
      </c>
      <c r="M1761" s="42">
        <v>0.787559652</v>
      </c>
      <c r="N1761">
        <v>7</v>
      </c>
      <c r="O1761" s="43">
        <v>253.67999999999995</v>
      </c>
      <c r="P1761" s="42">
        <v>32</v>
      </c>
      <c r="Q1761" s="42">
        <v>9</v>
      </c>
      <c r="R1761" s="42">
        <v>19.5</v>
      </c>
    </row>
    <row r="1762" spans="1:18" x14ac:dyDescent="0.3">
      <c r="A1762" t="s">
        <v>3923</v>
      </c>
      <c r="B1762" s="17">
        <v>45096</v>
      </c>
      <c r="C1762" t="s">
        <v>3917</v>
      </c>
      <c r="D1762" t="s">
        <v>3918</v>
      </c>
      <c r="E1762" t="s">
        <v>3919</v>
      </c>
      <c r="F1762" t="s">
        <v>3930</v>
      </c>
      <c r="G1762" t="s">
        <v>3921</v>
      </c>
      <c r="H1762" t="s">
        <v>3922</v>
      </c>
      <c r="I1762">
        <v>635.19999999999982</v>
      </c>
      <c r="J1762" s="41">
        <v>1.4190000000000003E-2</v>
      </c>
      <c r="K1762" s="42">
        <v>9.0134879999999988</v>
      </c>
      <c r="L1762" s="43">
        <v>0.89699999999999969</v>
      </c>
      <c r="M1762" s="42">
        <v>8.0850987359999955</v>
      </c>
      <c r="N1762">
        <v>4</v>
      </c>
      <c r="O1762" s="43">
        <v>185.64</v>
      </c>
      <c r="P1762" s="42">
        <v>41</v>
      </c>
      <c r="Q1762" s="42">
        <v>6</v>
      </c>
      <c r="R1762" s="42">
        <v>6</v>
      </c>
    </row>
    <row r="1763" spans="1:18" x14ac:dyDescent="0.3">
      <c r="A1763" t="s">
        <v>3923</v>
      </c>
      <c r="B1763" s="17">
        <v>45097</v>
      </c>
      <c r="C1763" t="s">
        <v>3917</v>
      </c>
      <c r="D1763" t="s">
        <v>3918</v>
      </c>
      <c r="E1763" t="s">
        <v>3919</v>
      </c>
      <c r="F1763" t="s">
        <v>3930</v>
      </c>
      <c r="G1763" t="s">
        <v>3921</v>
      </c>
      <c r="H1763" t="s">
        <v>3922</v>
      </c>
      <c r="I1763">
        <v>311.19999999999993</v>
      </c>
      <c r="J1763" s="41">
        <v>1.7160000000000005E-2</v>
      </c>
      <c r="K1763" s="42">
        <v>5.340192</v>
      </c>
      <c r="L1763" s="43">
        <v>0.24149999999999994</v>
      </c>
      <c r="M1763" s="42">
        <v>1.2896563679999997</v>
      </c>
      <c r="N1763">
        <v>9</v>
      </c>
      <c r="O1763" s="43">
        <v>252</v>
      </c>
      <c r="P1763" s="42">
        <v>39</v>
      </c>
      <c r="Q1763" s="42">
        <v>13</v>
      </c>
      <c r="R1763" s="42">
        <v>16.5</v>
      </c>
    </row>
    <row r="1764" spans="1:18" x14ac:dyDescent="0.3">
      <c r="A1764" t="s">
        <v>3923</v>
      </c>
      <c r="B1764" s="17">
        <v>45098</v>
      </c>
      <c r="C1764" t="s">
        <v>3917</v>
      </c>
      <c r="D1764" t="s">
        <v>3918</v>
      </c>
      <c r="E1764" t="s">
        <v>3919</v>
      </c>
      <c r="F1764" t="s">
        <v>3930</v>
      </c>
      <c r="G1764" t="s">
        <v>3921</v>
      </c>
      <c r="H1764" t="s">
        <v>3922</v>
      </c>
      <c r="I1764">
        <v>240.5</v>
      </c>
      <c r="J1764" s="41">
        <v>1.1550000000000003E-2</v>
      </c>
      <c r="K1764" s="42">
        <v>2.7777750000000005</v>
      </c>
      <c r="L1764" s="43">
        <v>1.0234999999999996</v>
      </c>
      <c r="M1764" s="42">
        <v>2.8430527124999996</v>
      </c>
      <c r="N1764">
        <v>9</v>
      </c>
      <c r="O1764" s="43">
        <v>119.27999999999999</v>
      </c>
      <c r="P1764" s="42">
        <v>53</v>
      </c>
      <c r="Q1764" s="42">
        <v>1</v>
      </c>
      <c r="R1764" s="42">
        <v>9</v>
      </c>
    </row>
    <row r="1765" spans="1:18" x14ac:dyDescent="0.3">
      <c r="A1765" t="s">
        <v>3923</v>
      </c>
      <c r="B1765" s="17">
        <v>45099</v>
      </c>
      <c r="C1765" t="s">
        <v>3917</v>
      </c>
      <c r="D1765" t="s">
        <v>3918</v>
      </c>
      <c r="E1765" t="s">
        <v>3919</v>
      </c>
      <c r="F1765" t="s">
        <v>3930</v>
      </c>
      <c r="G1765" t="s">
        <v>3921</v>
      </c>
      <c r="H1765" t="s">
        <v>3922</v>
      </c>
      <c r="I1765">
        <v>878.5</v>
      </c>
      <c r="J1765" s="41">
        <v>1.1110000000000002E-2</v>
      </c>
      <c r="K1765" s="42">
        <v>9.7601350000000018</v>
      </c>
      <c r="L1765" s="43">
        <v>0.37949999999999995</v>
      </c>
      <c r="M1765" s="42">
        <v>3.7039712325000003</v>
      </c>
      <c r="N1765">
        <v>3</v>
      </c>
      <c r="O1765" s="43">
        <v>189</v>
      </c>
      <c r="P1765" s="42">
        <v>20</v>
      </c>
      <c r="Q1765" s="42">
        <v>8</v>
      </c>
      <c r="R1765" s="42">
        <v>10.5</v>
      </c>
    </row>
    <row r="1766" spans="1:18" x14ac:dyDescent="0.3">
      <c r="A1766" t="s">
        <v>3923</v>
      </c>
      <c r="B1766" s="17">
        <v>45100</v>
      </c>
      <c r="C1766" t="s">
        <v>3917</v>
      </c>
      <c r="D1766" t="s">
        <v>3918</v>
      </c>
      <c r="E1766" t="s">
        <v>3919</v>
      </c>
      <c r="F1766" t="s">
        <v>3930</v>
      </c>
      <c r="G1766" t="s">
        <v>3921</v>
      </c>
      <c r="H1766" t="s">
        <v>3922</v>
      </c>
      <c r="I1766">
        <v>79</v>
      </c>
      <c r="J1766" s="41">
        <v>1.9800000000000005E-2</v>
      </c>
      <c r="K1766" s="42">
        <v>1.5642000000000005</v>
      </c>
      <c r="L1766" s="43">
        <v>1.1729999999999996</v>
      </c>
      <c r="M1766" s="42">
        <v>1.8348065999999998</v>
      </c>
      <c r="N1766">
        <v>8</v>
      </c>
      <c r="O1766" s="43">
        <v>199.07999999999996</v>
      </c>
      <c r="P1766" s="42">
        <v>18</v>
      </c>
      <c r="Q1766" s="42">
        <v>1</v>
      </c>
      <c r="R1766" s="42">
        <v>12</v>
      </c>
    </row>
    <row r="1767" spans="1:18" x14ac:dyDescent="0.3">
      <c r="A1767" t="s">
        <v>3923</v>
      </c>
      <c r="B1767" s="17">
        <v>45101</v>
      </c>
      <c r="C1767" t="s">
        <v>3917</v>
      </c>
      <c r="D1767" t="s">
        <v>3918</v>
      </c>
      <c r="E1767" t="s">
        <v>3919</v>
      </c>
      <c r="F1767" t="s">
        <v>3930</v>
      </c>
      <c r="G1767" t="s">
        <v>3921</v>
      </c>
      <c r="H1767" t="s">
        <v>3922</v>
      </c>
      <c r="I1767">
        <v>855.59999999999991</v>
      </c>
      <c r="J1767" s="41">
        <v>1.3750000000000002E-2</v>
      </c>
      <c r="K1767" s="42">
        <v>11.7645</v>
      </c>
      <c r="L1767" s="43">
        <v>0.85099999999999965</v>
      </c>
      <c r="M1767" s="42">
        <v>10.011589499999996</v>
      </c>
      <c r="N1767">
        <v>8</v>
      </c>
      <c r="O1767" s="43">
        <v>128.51999999999998</v>
      </c>
      <c r="P1767" s="42">
        <v>34</v>
      </c>
      <c r="Q1767" s="42">
        <v>10</v>
      </c>
      <c r="R1767" s="42">
        <v>4.5</v>
      </c>
    </row>
    <row r="1768" spans="1:18" x14ac:dyDescent="0.3">
      <c r="A1768" t="s">
        <v>3923</v>
      </c>
      <c r="B1768" s="17">
        <v>45102</v>
      </c>
      <c r="C1768" t="s">
        <v>3917</v>
      </c>
      <c r="D1768" t="s">
        <v>3918</v>
      </c>
      <c r="E1768" t="s">
        <v>3919</v>
      </c>
      <c r="F1768" t="s">
        <v>3930</v>
      </c>
      <c r="G1768" t="s">
        <v>3921</v>
      </c>
      <c r="H1768" t="s">
        <v>3922</v>
      </c>
      <c r="I1768">
        <v>112.39999999999998</v>
      </c>
      <c r="J1768" s="41">
        <v>1.474E-2</v>
      </c>
      <c r="K1768" s="42">
        <v>1.6567759999999996</v>
      </c>
      <c r="L1768" s="43">
        <v>1.1614999999999998</v>
      </c>
      <c r="M1768" s="42">
        <v>1.924345323999999</v>
      </c>
      <c r="N1768">
        <v>6</v>
      </c>
      <c r="O1768" s="43">
        <v>230.15999999999997</v>
      </c>
      <c r="P1768" s="42">
        <v>20</v>
      </c>
      <c r="Q1768" s="42">
        <v>1</v>
      </c>
      <c r="R1768" s="42">
        <v>12</v>
      </c>
    </row>
    <row r="1769" spans="1:18" x14ac:dyDescent="0.3">
      <c r="A1769" t="s">
        <v>3923</v>
      </c>
      <c r="B1769" s="17">
        <v>45103</v>
      </c>
      <c r="C1769" t="s">
        <v>3917</v>
      </c>
      <c r="D1769" t="s">
        <v>3918</v>
      </c>
      <c r="E1769" t="s">
        <v>3919</v>
      </c>
      <c r="F1769" t="s">
        <v>3930</v>
      </c>
      <c r="G1769" t="s">
        <v>3921</v>
      </c>
      <c r="H1769" t="s">
        <v>3922</v>
      </c>
      <c r="I1769">
        <v>899.69999999999982</v>
      </c>
      <c r="J1769" s="41">
        <v>1.5730000000000001E-2</v>
      </c>
      <c r="K1769" s="42">
        <v>14.152280999999999</v>
      </c>
      <c r="L1769" s="43">
        <v>0.16099999999999995</v>
      </c>
      <c r="M1769" s="42">
        <v>2.278517240999999</v>
      </c>
      <c r="N1769">
        <v>9</v>
      </c>
      <c r="O1769" s="43">
        <v>259.55999999999995</v>
      </c>
      <c r="P1769" s="42">
        <v>14</v>
      </c>
      <c r="Q1769" s="42">
        <v>14</v>
      </c>
      <c r="R1769" s="42">
        <v>16.5</v>
      </c>
    </row>
    <row r="1770" spans="1:18" x14ac:dyDescent="0.3">
      <c r="A1770" t="s">
        <v>3923</v>
      </c>
      <c r="B1770" s="17">
        <v>45104</v>
      </c>
      <c r="C1770" t="s">
        <v>3917</v>
      </c>
      <c r="D1770" t="s">
        <v>3918</v>
      </c>
      <c r="E1770" t="s">
        <v>3919</v>
      </c>
      <c r="F1770" t="s">
        <v>3930</v>
      </c>
      <c r="G1770" t="s">
        <v>3921</v>
      </c>
      <c r="H1770" t="s">
        <v>3922</v>
      </c>
      <c r="I1770">
        <v>426.5</v>
      </c>
      <c r="J1770" s="41">
        <v>1.9800000000000005E-2</v>
      </c>
      <c r="K1770" s="42">
        <v>8.4447000000000028</v>
      </c>
      <c r="L1770" s="43">
        <v>1.1729999999999996</v>
      </c>
      <c r="M1770" s="42">
        <v>9.9056330999999993</v>
      </c>
      <c r="N1770">
        <v>9</v>
      </c>
      <c r="O1770" s="43">
        <v>231</v>
      </c>
      <c r="P1770" s="42">
        <v>18</v>
      </c>
      <c r="Q1770" s="42">
        <v>0</v>
      </c>
      <c r="R1770" s="42">
        <v>10.5</v>
      </c>
    </row>
    <row r="1771" spans="1:18" x14ac:dyDescent="0.3">
      <c r="A1771" t="s">
        <v>3923</v>
      </c>
      <c r="B1771" s="17">
        <v>45105</v>
      </c>
      <c r="C1771" t="s">
        <v>3917</v>
      </c>
      <c r="D1771" t="s">
        <v>3918</v>
      </c>
      <c r="E1771" t="s">
        <v>3919</v>
      </c>
      <c r="F1771" t="s">
        <v>3930</v>
      </c>
      <c r="G1771" t="s">
        <v>3921</v>
      </c>
      <c r="H1771" t="s">
        <v>3922</v>
      </c>
      <c r="I1771">
        <v>255.10000000000002</v>
      </c>
      <c r="J1771" s="41">
        <v>1.8810000000000004E-2</v>
      </c>
      <c r="K1771" s="42">
        <v>4.7984310000000017</v>
      </c>
      <c r="L1771" s="43">
        <v>1.1384999999999998</v>
      </c>
      <c r="M1771" s="42">
        <v>5.4630136935000015</v>
      </c>
      <c r="N1771">
        <v>6</v>
      </c>
      <c r="O1771" s="43">
        <v>56.4</v>
      </c>
      <c r="P1771" s="42">
        <v>56</v>
      </c>
      <c r="Q1771" s="42">
        <v>3</v>
      </c>
      <c r="R1771" s="42">
        <v>7.5</v>
      </c>
    </row>
    <row r="1772" spans="1:18" x14ac:dyDescent="0.3">
      <c r="A1772" t="s">
        <v>3923</v>
      </c>
      <c r="B1772" s="17">
        <v>45106</v>
      </c>
      <c r="C1772" t="s">
        <v>3917</v>
      </c>
      <c r="D1772" t="s">
        <v>3918</v>
      </c>
      <c r="E1772" t="s">
        <v>3919</v>
      </c>
      <c r="F1772" t="s">
        <v>3930</v>
      </c>
      <c r="G1772" t="s">
        <v>3921</v>
      </c>
      <c r="H1772" t="s">
        <v>3922</v>
      </c>
      <c r="I1772">
        <v>346.29999999999995</v>
      </c>
      <c r="J1772" s="41">
        <v>1.8260000000000002E-2</v>
      </c>
      <c r="K1772" s="42">
        <v>6.3234379999999994</v>
      </c>
      <c r="L1772" s="43">
        <v>1.1499999999999997</v>
      </c>
      <c r="M1772" s="42">
        <v>7.2719536999999974</v>
      </c>
      <c r="N1772">
        <v>7</v>
      </c>
      <c r="O1772" s="43">
        <v>166.32</v>
      </c>
      <c r="P1772" s="42">
        <v>61</v>
      </c>
      <c r="Q1772" s="42">
        <v>2</v>
      </c>
      <c r="R1772" s="42">
        <v>15</v>
      </c>
    </row>
    <row r="1773" spans="1:18" x14ac:dyDescent="0.3">
      <c r="A1773" t="s">
        <v>3923</v>
      </c>
      <c r="B1773" s="17">
        <v>45107</v>
      </c>
      <c r="C1773" t="s">
        <v>3917</v>
      </c>
      <c r="D1773" t="s">
        <v>3918</v>
      </c>
      <c r="E1773" t="s">
        <v>3919</v>
      </c>
      <c r="F1773" t="s">
        <v>3930</v>
      </c>
      <c r="G1773" t="s">
        <v>3921</v>
      </c>
      <c r="H1773" t="s">
        <v>3922</v>
      </c>
      <c r="I1773">
        <v>715.19999999999982</v>
      </c>
      <c r="J1773" s="41">
        <v>1.8040000000000004E-2</v>
      </c>
      <c r="K1773" s="42">
        <v>12.902208</v>
      </c>
      <c r="L1773" s="43">
        <v>0.89699999999999958</v>
      </c>
      <c r="M1773" s="42">
        <v>11.573280575999995</v>
      </c>
      <c r="N1773">
        <v>3</v>
      </c>
      <c r="O1773" s="43">
        <v>93.239999999999981</v>
      </c>
      <c r="P1773" s="42">
        <v>31</v>
      </c>
      <c r="Q1773" s="42">
        <v>9</v>
      </c>
      <c r="R1773" s="42">
        <v>16.5</v>
      </c>
    </row>
    <row r="1774" spans="1:18" x14ac:dyDescent="0.3">
      <c r="A1774" t="s">
        <v>3923</v>
      </c>
      <c r="B1774" s="17">
        <v>45108</v>
      </c>
      <c r="C1774" t="s">
        <v>3917</v>
      </c>
      <c r="D1774" t="s">
        <v>3918</v>
      </c>
      <c r="E1774" t="s">
        <v>3919</v>
      </c>
      <c r="F1774" t="s">
        <v>3930</v>
      </c>
      <c r="G1774" t="s">
        <v>3921</v>
      </c>
      <c r="H1774" t="s">
        <v>3922</v>
      </c>
      <c r="I1774">
        <v>201.09999999999991</v>
      </c>
      <c r="J1774" s="41">
        <v>1.6500000000000004E-2</v>
      </c>
      <c r="K1774" s="42">
        <v>3.3181499999999993</v>
      </c>
      <c r="L1774" s="43">
        <v>0.41399999999999976</v>
      </c>
      <c r="M1774" s="42">
        <v>1.3737140999999988</v>
      </c>
      <c r="N1774">
        <v>5</v>
      </c>
      <c r="O1774" s="43">
        <v>128.51999999999998</v>
      </c>
      <c r="P1774" s="42">
        <v>14</v>
      </c>
      <c r="Q1774" s="42">
        <v>12</v>
      </c>
      <c r="R1774" s="42">
        <v>4.5</v>
      </c>
    </row>
    <row r="1775" spans="1:18" x14ac:dyDescent="0.3">
      <c r="A1775" t="s">
        <v>3923</v>
      </c>
      <c r="B1775" s="17">
        <v>45109</v>
      </c>
      <c r="C1775" t="s">
        <v>3917</v>
      </c>
      <c r="D1775" t="s">
        <v>3918</v>
      </c>
      <c r="E1775" t="s">
        <v>3919</v>
      </c>
      <c r="F1775" t="s">
        <v>3930</v>
      </c>
      <c r="G1775" t="s">
        <v>3921</v>
      </c>
      <c r="H1775" t="s">
        <v>3922</v>
      </c>
      <c r="I1775">
        <v>466.59999999999991</v>
      </c>
      <c r="J1775" s="41">
        <v>1.6720000000000002E-2</v>
      </c>
      <c r="K1775" s="42">
        <v>7.8015519999999992</v>
      </c>
      <c r="L1775" s="43">
        <v>1.2304999999999997</v>
      </c>
      <c r="M1775" s="42">
        <v>9.5998097359999974</v>
      </c>
      <c r="N1775">
        <v>4</v>
      </c>
      <c r="O1775" s="43">
        <v>115.07999999999998</v>
      </c>
      <c r="P1775" s="42">
        <v>32</v>
      </c>
      <c r="Q1775" s="42">
        <v>3</v>
      </c>
      <c r="R1775" s="42">
        <v>1.5</v>
      </c>
    </row>
    <row r="1776" spans="1:18" x14ac:dyDescent="0.3">
      <c r="A1776" t="s">
        <v>3923</v>
      </c>
      <c r="B1776" s="17">
        <v>45110</v>
      </c>
      <c r="C1776" t="s">
        <v>3917</v>
      </c>
      <c r="D1776" t="s">
        <v>3918</v>
      </c>
      <c r="E1776" t="s">
        <v>3919</v>
      </c>
      <c r="F1776" t="s">
        <v>3930</v>
      </c>
      <c r="G1776" t="s">
        <v>3921</v>
      </c>
      <c r="H1776" t="s">
        <v>3922</v>
      </c>
      <c r="I1776">
        <v>496.99999999999989</v>
      </c>
      <c r="J1776" s="41">
        <v>1.5950000000000002E-2</v>
      </c>
      <c r="K1776" s="42">
        <v>7.9271499999999993</v>
      </c>
      <c r="L1776" s="43">
        <v>0.57499999999999962</v>
      </c>
      <c r="M1776" s="42">
        <v>4.558111249999997</v>
      </c>
      <c r="N1776">
        <v>4</v>
      </c>
      <c r="O1776" s="43">
        <v>241.07999999999996</v>
      </c>
      <c r="P1776" s="42">
        <v>40</v>
      </c>
      <c r="Q1776" s="42">
        <v>2</v>
      </c>
      <c r="R1776" s="42">
        <v>21</v>
      </c>
    </row>
    <row r="1777" spans="1:18" x14ac:dyDescent="0.3">
      <c r="A1777" t="s">
        <v>3923</v>
      </c>
      <c r="B1777" s="17">
        <v>45111</v>
      </c>
      <c r="C1777" t="s">
        <v>3917</v>
      </c>
      <c r="D1777" t="s">
        <v>3918</v>
      </c>
      <c r="E1777" t="s">
        <v>3919</v>
      </c>
      <c r="F1777" t="s">
        <v>3930</v>
      </c>
      <c r="G1777" t="s">
        <v>3921</v>
      </c>
      <c r="H1777" t="s">
        <v>3922</v>
      </c>
      <c r="I1777">
        <v>374.09999999999991</v>
      </c>
      <c r="J1777" s="41">
        <v>1.7930000000000005E-2</v>
      </c>
      <c r="K1777" s="42">
        <v>6.7076130000000003</v>
      </c>
      <c r="L1777" s="43">
        <v>1.2534999999999994</v>
      </c>
      <c r="M1777" s="42">
        <v>8.4079928954999961</v>
      </c>
      <c r="N1777">
        <v>9</v>
      </c>
      <c r="O1777" s="43">
        <v>231</v>
      </c>
      <c r="P1777" s="42">
        <v>33</v>
      </c>
      <c r="Q1777" s="42">
        <v>3</v>
      </c>
      <c r="R1777" s="42">
        <v>21</v>
      </c>
    </row>
    <row r="1778" spans="1:18" x14ac:dyDescent="0.3">
      <c r="A1778" t="s">
        <v>3923</v>
      </c>
      <c r="B1778" s="17">
        <v>45112</v>
      </c>
      <c r="C1778" t="s">
        <v>3917</v>
      </c>
      <c r="D1778" t="s">
        <v>3918</v>
      </c>
      <c r="E1778" t="s">
        <v>3919</v>
      </c>
      <c r="F1778" t="s">
        <v>3930</v>
      </c>
      <c r="G1778" t="s">
        <v>3921</v>
      </c>
      <c r="H1778" t="s">
        <v>3922</v>
      </c>
      <c r="I1778">
        <v>426</v>
      </c>
      <c r="J1778" s="41">
        <v>1.3970000000000005E-2</v>
      </c>
      <c r="K1778" s="42">
        <v>5.951220000000002</v>
      </c>
      <c r="L1778" s="43">
        <v>0.13799999999999998</v>
      </c>
      <c r="M1778" s="42">
        <v>0.82126836000000014</v>
      </c>
      <c r="N1778">
        <v>4</v>
      </c>
      <c r="O1778" s="43">
        <v>114.23999999999998</v>
      </c>
      <c r="P1778" s="42">
        <v>46</v>
      </c>
      <c r="Q1778" s="42">
        <v>3</v>
      </c>
      <c r="R1778" s="42">
        <v>12</v>
      </c>
    </row>
    <row r="1779" spans="1:18" x14ac:dyDescent="0.3">
      <c r="A1779" t="s">
        <v>3923</v>
      </c>
      <c r="B1779" s="17">
        <v>45113</v>
      </c>
      <c r="C1779" t="s">
        <v>3917</v>
      </c>
      <c r="D1779" t="s">
        <v>3918</v>
      </c>
      <c r="E1779" t="s">
        <v>3919</v>
      </c>
      <c r="F1779" t="s">
        <v>3930</v>
      </c>
      <c r="G1779" t="s">
        <v>3921</v>
      </c>
      <c r="H1779" t="s">
        <v>3922</v>
      </c>
      <c r="I1779">
        <v>615.19999999999982</v>
      </c>
      <c r="J1779" s="41">
        <v>1.771E-2</v>
      </c>
      <c r="K1779" s="42">
        <v>10.895191999999996</v>
      </c>
      <c r="L1779" s="43">
        <v>1.1384999999999998</v>
      </c>
      <c r="M1779" s="42">
        <v>12.404176091999995</v>
      </c>
      <c r="N1779">
        <v>5</v>
      </c>
      <c r="O1779" s="43">
        <v>288.12</v>
      </c>
      <c r="P1779" s="42">
        <v>32</v>
      </c>
      <c r="Q1779" s="42">
        <v>2</v>
      </c>
      <c r="R1779" s="42">
        <v>7.5</v>
      </c>
    </row>
    <row r="1780" spans="1:18" x14ac:dyDescent="0.3">
      <c r="A1780" t="s">
        <v>3923</v>
      </c>
      <c r="B1780" s="17">
        <v>45114</v>
      </c>
      <c r="C1780" t="s">
        <v>3917</v>
      </c>
      <c r="D1780" t="s">
        <v>3918</v>
      </c>
      <c r="E1780" t="s">
        <v>3919</v>
      </c>
      <c r="F1780" t="s">
        <v>3930</v>
      </c>
      <c r="G1780" t="s">
        <v>3921</v>
      </c>
      <c r="H1780" t="s">
        <v>3922</v>
      </c>
      <c r="I1780">
        <v>395.19999999999993</v>
      </c>
      <c r="J1780" s="41">
        <v>1.7819999999999999E-2</v>
      </c>
      <c r="K1780" s="42">
        <v>7.0424639999999981</v>
      </c>
      <c r="L1780" s="43">
        <v>0.36799999999999977</v>
      </c>
      <c r="M1780" s="42">
        <v>2.5916267519999976</v>
      </c>
      <c r="N1780">
        <v>9</v>
      </c>
      <c r="O1780" s="43">
        <v>138.59999999999997</v>
      </c>
      <c r="P1780" s="42">
        <v>42</v>
      </c>
      <c r="Q1780" s="42">
        <v>3</v>
      </c>
      <c r="R1780" s="42">
        <v>6</v>
      </c>
    </row>
    <row r="1781" spans="1:18" x14ac:dyDescent="0.3">
      <c r="A1781" t="s">
        <v>3923</v>
      </c>
      <c r="B1781" s="17">
        <v>45115</v>
      </c>
      <c r="C1781" t="s">
        <v>3917</v>
      </c>
      <c r="D1781" t="s">
        <v>3918</v>
      </c>
      <c r="E1781" t="s">
        <v>3919</v>
      </c>
      <c r="F1781" t="s">
        <v>3930</v>
      </c>
      <c r="G1781" t="s">
        <v>3921</v>
      </c>
      <c r="H1781" t="s">
        <v>3922</v>
      </c>
      <c r="I1781">
        <v>192.39999999999998</v>
      </c>
      <c r="J1781" s="41">
        <v>1.2430000000000002E-2</v>
      </c>
      <c r="K1781" s="42">
        <v>2.3915320000000002</v>
      </c>
      <c r="L1781" s="43">
        <v>1.2189999999999996</v>
      </c>
      <c r="M1781" s="42">
        <v>2.9152775079999995</v>
      </c>
      <c r="N1781">
        <v>3</v>
      </c>
      <c r="O1781" s="43">
        <v>261.23999999999995</v>
      </c>
      <c r="P1781" s="42">
        <v>51</v>
      </c>
      <c r="Q1781" s="42">
        <v>2</v>
      </c>
      <c r="R1781" s="42">
        <v>7.5</v>
      </c>
    </row>
    <row r="1782" spans="1:18" x14ac:dyDescent="0.3">
      <c r="A1782" t="s">
        <v>3923</v>
      </c>
      <c r="B1782" s="17">
        <v>45116</v>
      </c>
      <c r="C1782" t="s">
        <v>3917</v>
      </c>
      <c r="D1782" t="s">
        <v>3918</v>
      </c>
      <c r="E1782" t="s">
        <v>3919</v>
      </c>
      <c r="F1782" t="s">
        <v>3930</v>
      </c>
      <c r="G1782" t="s">
        <v>3921</v>
      </c>
      <c r="H1782" t="s">
        <v>3922</v>
      </c>
      <c r="I1782">
        <v>470.9</v>
      </c>
      <c r="J1782" s="41">
        <v>1.9580000000000004E-2</v>
      </c>
      <c r="K1782" s="42">
        <v>9.2202220000000015</v>
      </c>
      <c r="L1782" s="43">
        <v>1.1269999999999998</v>
      </c>
      <c r="M1782" s="42">
        <v>10.391190194</v>
      </c>
      <c r="N1782">
        <v>9</v>
      </c>
      <c r="O1782" s="43">
        <v>265.44</v>
      </c>
      <c r="P1782" s="42">
        <v>48</v>
      </c>
      <c r="Q1782" s="42">
        <v>2</v>
      </c>
      <c r="R1782" s="42">
        <v>0</v>
      </c>
    </row>
    <row r="1783" spans="1:18" x14ac:dyDescent="0.3">
      <c r="A1783" t="s">
        <v>3923</v>
      </c>
      <c r="B1783" s="17">
        <v>45117</v>
      </c>
      <c r="C1783" t="s">
        <v>3917</v>
      </c>
      <c r="D1783" t="s">
        <v>3918</v>
      </c>
      <c r="E1783" t="s">
        <v>3919</v>
      </c>
      <c r="F1783" t="s">
        <v>3930</v>
      </c>
      <c r="G1783" t="s">
        <v>3921</v>
      </c>
      <c r="H1783" t="s">
        <v>3922</v>
      </c>
      <c r="I1783">
        <v>200.09999999999991</v>
      </c>
      <c r="J1783" s="41">
        <v>1.6280000000000003E-2</v>
      </c>
      <c r="K1783" s="42">
        <v>3.2576279999999991</v>
      </c>
      <c r="L1783" s="43">
        <v>0.9199999999999996</v>
      </c>
      <c r="M1783" s="42">
        <v>2.9970177599999976</v>
      </c>
      <c r="N1783">
        <v>9</v>
      </c>
      <c r="O1783" s="43">
        <v>244.43999999999997</v>
      </c>
      <c r="P1783" s="42">
        <v>4</v>
      </c>
      <c r="Q1783" s="42">
        <v>6</v>
      </c>
      <c r="R1783" s="42">
        <v>18</v>
      </c>
    </row>
    <row r="1784" spans="1:18" x14ac:dyDescent="0.3">
      <c r="A1784" t="s">
        <v>3923</v>
      </c>
      <c r="B1784" s="17">
        <v>45118</v>
      </c>
      <c r="C1784" t="s">
        <v>3917</v>
      </c>
      <c r="D1784" t="s">
        <v>3918</v>
      </c>
      <c r="E1784" t="s">
        <v>3919</v>
      </c>
      <c r="F1784" t="s">
        <v>3930</v>
      </c>
      <c r="G1784" t="s">
        <v>3921</v>
      </c>
      <c r="H1784" t="s">
        <v>3922</v>
      </c>
      <c r="I1784">
        <v>170.09999999999991</v>
      </c>
      <c r="J1784" s="41">
        <v>1.2760000000000001E-2</v>
      </c>
      <c r="K1784" s="42">
        <v>2.170475999999999</v>
      </c>
      <c r="L1784" s="43">
        <v>0.14950000000000002</v>
      </c>
      <c r="M1784" s="42">
        <v>0.32448616199999991</v>
      </c>
      <c r="N1784">
        <v>6</v>
      </c>
      <c r="O1784" s="43">
        <v>238.55999999999997</v>
      </c>
      <c r="P1784" s="42">
        <v>1</v>
      </c>
      <c r="Q1784" s="42">
        <v>2</v>
      </c>
      <c r="R1784" s="42">
        <v>12</v>
      </c>
    </row>
    <row r="1785" spans="1:18" x14ac:dyDescent="0.3">
      <c r="A1785" t="s">
        <v>3923</v>
      </c>
      <c r="B1785" s="17">
        <v>45119</v>
      </c>
      <c r="C1785" t="s">
        <v>3917</v>
      </c>
      <c r="D1785" t="s">
        <v>3918</v>
      </c>
      <c r="E1785" t="s">
        <v>3919</v>
      </c>
      <c r="F1785" t="s">
        <v>3930</v>
      </c>
      <c r="G1785" t="s">
        <v>3921</v>
      </c>
      <c r="H1785" t="s">
        <v>3922</v>
      </c>
      <c r="I1785">
        <v>664.3</v>
      </c>
      <c r="J1785" s="41">
        <v>1.7600000000000001E-2</v>
      </c>
      <c r="K1785" s="42">
        <v>11.69168</v>
      </c>
      <c r="L1785" s="43">
        <v>0.59799999999999975</v>
      </c>
      <c r="M1785" s="42">
        <v>6.9916246399999968</v>
      </c>
      <c r="N1785">
        <v>6</v>
      </c>
      <c r="O1785" s="43">
        <v>315</v>
      </c>
      <c r="P1785" s="42">
        <v>38</v>
      </c>
      <c r="Q1785" s="42">
        <v>6</v>
      </c>
      <c r="R1785" s="42">
        <v>7.5</v>
      </c>
    </row>
    <row r="1786" spans="1:18" x14ac:dyDescent="0.3">
      <c r="A1786" t="s">
        <v>3923</v>
      </c>
      <c r="B1786" s="17">
        <v>45120</v>
      </c>
      <c r="C1786" t="s">
        <v>3917</v>
      </c>
      <c r="D1786" t="s">
        <v>3918</v>
      </c>
      <c r="E1786" t="s">
        <v>3919</v>
      </c>
      <c r="F1786" t="s">
        <v>3930</v>
      </c>
      <c r="G1786" t="s">
        <v>3921</v>
      </c>
      <c r="H1786" t="s">
        <v>3922</v>
      </c>
      <c r="I1786">
        <v>699.89999999999986</v>
      </c>
      <c r="J1786" s="41">
        <v>1.4850000000000002E-2</v>
      </c>
      <c r="K1786" s="42">
        <v>10.393514999999999</v>
      </c>
      <c r="L1786" s="43">
        <v>0.10349999999999999</v>
      </c>
      <c r="M1786" s="42">
        <v>1.0757288024999998</v>
      </c>
      <c r="N1786">
        <v>8</v>
      </c>
      <c r="O1786" s="43">
        <v>266.27999999999997</v>
      </c>
      <c r="P1786" s="42">
        <v>52</v>
      </c>
      <c r="Q1786" s="42">
        <v>0</v>
      </c>
      <c r="R1786" s="42">
        <v>18</v>
      </c>
    </row>
    <row r="1787" spans="1:18" x14ac:dyDescent="0.3">
      <c r="A1787" t="s">
        <v>3923</v>
      </c>
      <c r="B1787" s="17">
        <v>45121</v>
      </c>
      <c r="C1787" t="s">
        <v>3917</v>
      </c>
      <c r="D1787" t="s">
        <v>3918</v>
      </c>
      <c r="E1787" t="s">
        <v>3919</v>
      </c>
      <c r="F1787" t="s">
        <v>3930</v>
      </c>
      <c r="G1787" t="s">
        <v>3921</v>
      </c>
      <c r="H1787" t="s">
        <v>3922</v>
      </c>
      <c r="I1787">
        <v>280.69999999999993</v>
      </c>
      <c r="J1787" s="41">
        <v>1.8700000000000001E-2</v>
      </c>
      <c r="K1787" s="42">
        <v>5.2490899999999989</v>
      </c>
      <c r="L1787" s="43">
        <v>0.12650000000000003</v>
      </c>
      <c r="M1787" s="42">
        <v>0.66400988500000002</v>
      </c>
      <c r="N1787">
        <v>4</v>
      </c>
      <c r="O1787" s="43">
        <v>296.52</v>
      </c>
      <c r="P1787" s="42">
        <v>30</v>
      </c>
      <c r="Q1787" s="42">
        <v>4</v>
      </c>
      <c r="R1787" s="42">
        <v>13.5</v>
      </c>
    </row>
    <row r="1788" spans="1:18" x14ac:dyDescent="0.3">
      <c r="A1788" t="s">
        <v>3923</v>
      </c>
      <c r="B1788" s="17">
        <v>45122</v>
      </c>
      <c r="C1788" t="s">
        <v>3917</v>
      </c>
      <c r="D1788" t="s">
        <v>3918</v>
      </c>
      <c r="E1788" t="s">
        <v>3919</v>
      </c>
      <c r="F1788" t="s">
        <v>3930</v>
      </c>
      <c r="G1788" t="s">
        <v>3921</v>
      </c>
      <c r="H1788" t="s">
        <v>3922</v>
      </c>
      <c r="I1788">
        <v>290.79999999999995</v>
      </c>
      <c r="J1788" s="41">
        <v>1.3860000000000001E-2</v>
      </c>
      <c r="K1788" s="42">
        <v>4.0304879999999992</v>
      </c>
      <c r="L1788" s="43">
        <v>0.161</v>
      </c>
      <c r="M1788" s="42">
        <v>0.64890856799999985</v>
      </c>
      <c r="N1788">
        <v>3</v>
      </c>
      <c r="O1788" s="43">
        <v>252.83999999999997</v>
      </c>
      <c r="P1788" s="42">
        <v>8</v>
      </c>
      <c r="Q1788" s="42">
        <v>2</v>
      </c>
      <c r="R1788" s="42">
        <v>6</v>
      </c>
    </row>
    <row r="1789" spans="1:18" x14ac:dyDescent="0.3">
      <c r="A1789" t="s">
        <v>3923</v>
      </c>
      <c r="B1789" s="17">
        <v>45123</v>
      </c>
      <c r="C1789" t="s">
        <v>3917</v>
      </c>
      <c r="D1789" t="s">
        <v>3918</v>
      </c>
      <c r="E1789" t="s">
        <v>3919</v>
      </c>
      <c r="F1789" t="s">
        <v>3930</v>
      </c>
      <c r="G1789" t="s">
        <v>3921</v>
      </c>
      <c r="H1789" t="s">
        <v>3922</v>
      </c>
      <c r="I1789">
        <v>326</v>
      </c>
      <c r="J1789" s="41">
        <v>1.7490000000000002E-2</v>
      </c>
      <c r="K1789" s="42">
        <v>5.7017400000000009</v>
      </c>
      <c r="L1789" s="43">
        <v>0.27599999999999997</v>
      </c>
      <c r="M1789" s="42">
        <v>1.5736802400000001</v>
      </c>
      <c r="N1789">
        <v>2</v>
      </c>
      <c r="O1789" s="43">
        <v>46.8</v>
      </c>
      <c r="P1789" s="42">
        <v>64</v>
      </c>
      <c r="Q1789" s="42">
        <v>10</v>
      </c>
      <c r="R1789" s="42">
        <v>6</v>
      </c>
    </row>
    <row r="1790" spans="1:18" x14ac:dyDescent="0.3">
      <c r="A1790" t="s">
        <v>3923</v>
      </c>
      <c r="B1790" s="17">
        <v>45124</v>
      </c>
      <c r="C1790" t="s">
        <v>3917</v>
      </c>
      <c r="D1790" t="s">
        <v>3918</v>
      </c>
      <c r="E1790" t="s">
        <v>3919</v>
      </c>
      <c r="F1790" t="s">
        <v>3930</v>
      </c>
      <c r="G1790" t="s">
        <v>3921</v>
      </c>
      <c r="H1790" t="s">
        <v>3922</v>
      </c>
      <c r="I1790">
        <v>771.99999999999989</v>
      </c>
      <c r="J1790" s="41">
        <v>1.9580000000000004E-2</v>
      </c>
      <c r="K1790" s="42">
        <v>15.11576</v>
      </c>
      <c r="L1790" s="43">
        <v>0.78199999999999958</v>
      </c>
      <c r="M1790" s="42">
        <v>11.820524319999993</v>
      </c>
      <c r="N1790">
        <v>1</v>
      </c>
      <c r="O1790" s="43">
        <v>208.32</v>
      </c>
      <c r="P1790" s="42">
        <v>37</v>
      </c>
      <c r="Q1790" s="42">
        <v>1</v>
      </c>
      <c r="R1790" s="42">
        <v>16.5</v>
      </c>
    </row>
    <row r="1791" spans="1:18" x14ac:dyDescent="0.3">
      <c r="A1791" t="s">
        <v>3923</v>
      </c>
      <c r="B1791" s="17">
        <v>45125</v>
      </c>
      <c r="C1791" t="s">
        <v>3917</v>
      </c>
      <c r="D1791" t="s">
        <v>3918</v>
      </c>
      <c r="E1791" t="s">
        <v>3919</v>
      </c>
      <c r="F1791" t="s">
        <v>3930</v>
      </c>
      <c r="G1791" t="s">
        <v>3921</v>
      </c>
      <c r="H1791" t="s">
        <v>3922</v>
      </c>
      <c r="I1791">
        <v>289.79999999999995</v>
      </c>
      <c r="J1791" s="41">
        <v>1.4080000000000004E-2</v>
      </c>
      <c r="K1791" s="42">
        <v>4.0803840000000005</v>
      </c>
      <c r="L1791" s="43">
        <v>0.66699999999999982</v>
      </c>
      <c r="M1791" s="42">
        <v>2.7216161279999995</v>
      </c>
      <c r="N1791">
        <v>2</v>
      </c>
      <c r="O1791" s="43">
        <v>156.23999999999998</v>
      </c>
      <c r="P1791" s="42">
        <v>20</v>
      </c>
      <c r="Q1791" s="42">
        <v>1</v>
      </c>
      <c r="R1791" s="42">
        <v>15</v>
      </c>
    </row>
    <row r="1792" spans="1:18" x14ac:dyDescent="0.3">
      <c r="A1792" t="s">
        <v>3923</v>
      </c>
      <c r="B1792" s="17">
        <v>45126</v>
      </c>
      <c r="C1792" t="s">
        <v>3917</v>
      </c>
      <c r="D1792" t="s">
        <v>3918</v>
      </c>
      <c r="E1792" t="s">
        <v>3919</v>
      </c>
      <c r="F1792" t="s">
        <v>3930</v>
      </c>
      <c r="G1792" t="s">
        <v>3921</v>
      </c>
      <c r="H1792" t="s">
        <v>3922</v>
      </c>
      <c r="I1792">
        <v>739.5</v>
      </c>
      <c r="J1792" s="41">
        <v>1.8370000000000001E-2</v>
      </c>
      <c r="K1792" s="42">
        <v>13.584615000000001</v>
      </c>
      <c r="L1792" s="43">
        <v>0.63249999999999973</v>
      </c>
      <c r="M1792" s="42">
        <v>8.5922689874999971</v>
      </c>
      <c r="N1792">
        <v>5</v>
      </c>
      <c r="O1792" s="43">
        <v>231.83999999999997</v>
      </c>
      <c r="P1792" s="42">
        <v>22</v>
      </c>
      <c r="Q1792" s="42">
        <v>3</v>
      </c>
      <c r="R1792" s="42">
        <v>16.5</v>
      </c>
    </row>
    <row r="1793" spans="1:18" x14ac:dyDescent="0.3">
      <c r="A1793" t="s">
        <v>3923</v>
      </c>
      <c r="B1793" s="17">
        <v>45127</v>
      </c>
      <c r="C1793" t="s">
        <v>3917</v>
      </c>
      <c r="D1793" t="s">
        <v>3918</v>
      </c>
      <c r="E1793" t="s">
        <v>3919</v>
      </c>
      <c r="F1793" t="s">
        <v>3930</v>
      </c>
      <c r="G1793" t="s">
        <v>3921</v>
      </c>
      <c r="H1793" t="s">
        <v>3922</v>
      </c>
      <c r="I1793">
        <v>337</v>
      </c>
      <c r="J1793" s="41">
        <v>1.3420000000000003E-2</v>
      </c>
      <c r="K1793" s="42">
        <v>4.5225400000000011</v>
      </c>
      <c r="L1793" s="43">
        <v>0.48299999999999976</v>
      </c>
      <c r="M1793" s="42">
        <v>2.1843868199999994</v>
      </c>
      <c r="N1793">
        <v>5</v>
      </c>
      <c r="O1793" s="43">
        <v>80.639999999999986</v>
      </c>
      <c r="P1793" s="42">
        <v>56</v>
      </c>
      <c r="Q1793" s="42">
        <v>1</v>
      </c>
      <c r="R1793" s="42">
        <v>6</v>
      </c>
    </row>
    <row r="1794" spans="1:18" x14ac:dyDescent="0.3">
      <c r="A1794" t="s">
        <v>3923</v>
      </c>
      <c r="B1794" s="17">
        <v>45128</v>
      </c>
      <c r="C1794" t="s">
        <v>3917</v>
      </c>
      <c r="D1794" t="s">
        <v>3918</v>
      </c>
      <c r="E1794" t="s">
        <v>3919</v>
      </c>
      <c r="F1794" t="s">
        <v>3930</v>
      </c>
      <c r="G1794" t="s">
        <v>3921</v>
      </c>
      <c r="H1794" t="s">
        <v>3922</v>
      </c>
      <c r="I1794">
        <v>618</v>
      </c>
      <c r="J1794" s="41">
        <v>1.3860000000000001E-2</v>
      </c>
      <c r="K1794" s="42">
        <v>8.5654800000000009</v>
      </c>
      <c r="L1794" s="43">
        <v>1.1500000000000041E-2</v>
      </c>
      <c r="M1794" s="42">
        <v>9.8503020000000371E-2</v>
      </c>
      <c r="N1794">
        <v>5</v>
      </c>
      <c r="O1794" s="43">
        <v>131.04</v>
      </c>
      <c r="P1794" s="42">
        <v>14</v>
      </c>
      <c r="Q1794" s="42">
        <v>11</v>
      </c>
      <c r="R1794" s="42">
        <v>4.5</v>
      </c>
    </row>
    <row r="1795" spans="1:18" x14ac:dyDescent="0.3">
      <c r="A1795" t="s">
        <v>3923</v>
      </c>
      <c r="B1795" s="17">
        <v>45129</v>
      </c>
      <c r="C1795" t="s">
        <v>3917</v>
      </c>
      <c r="D1795" t="s">
        <v>3918</v>
      </c>
      <c r="E1795" t="s">
        <v>3919</v>
      </c>
      <c r="F1795" t="s">
        <v>3930</v>
      </c>
      <c r="G1795" t="s">
        <v>3921</v>
      </c>
      <c r="H1795" t="s">
        <v>3922</v>
      </c>
      <c r="I1795">
        <v>372.59999999999991</v>
      </c>
      <c r="J1795" s="41">
        <v>1.3970000000000005E-2</v>
      </c>
      <c r="K1795" s="42">
        <v>5.2052220000000009</v>
      </c>
      <c r="L1795" s="43">
        <v>0.31049999999999972</v>
      </c>
      <c r="M1795" s="42">
        <v>1.6162214309999989</v>
      </c>
      <c r="N1795">
        <v>1</v>
      </c>
      <c r="O1795" s="43">
        <v>0</v>
      </c>
      <c r="P1795" s="42">
        <v>52</v>
      </c>
      <c r="Q1795" s="42">
        <v>8</v>
      </c>
      <c r="R1795" s="42">
        <v>7.5</v>
      </c>
    </row>
    <row r="1796" spans="1:18" x14ac:dyDescent="0.3">
      <c r="A1796" t="s">
        <v>3923</v>
      </c>
      <c r="B1796" s="17">
        <v>45130</v>
      </c>
      <c r="C1796" t="s">
        <v>3917</v>
      </c>
      <c r="D1796" t="s">
        <v>3918</v>
      </c>
      <c r="E1796" t="s">
        <v>3919</v>
      </c>
      <c r="F1796" t="s">
        <v>3930</v>
      </c>
      <c r="G1796" t="s">
        <v>3921</v>
      </c>
      <c r="H1796" t="s">
        <v>3922</v>
      </c>
      <c r="I1796">
        <v>560.59999999999991</v>
      </c>
      <c r="J1796" s="41">
        <v>1.6500000000000004E-2</v>
      </c>
      <c r="K1796" s="42">
        <v>9.2499000000000002</v>
      </c>
      <c r="L1796" s="43">
        <v>0.14949999999999994</v>
      </c>
      <c r="M1796" s="42">
        <v>1.3828600499999995</v>
      </c>
      <c r="N1796">
        <v>6</v>
      </c>
      <c r="O1796" s="43">
        <v>141.11999999999998</v>
      </c>
      <c r="P1796" s="42">
        <v>28</v>
      </c>
      <c r="Q1796" s="42">
        <v>10</v>
      </c>
      <c r="R1796" s="42">
        <v>12</v>
      </c>
    </row>
    <row r="1797" spans="1:18" x14ac:dyDescent="0.3">
      <c r="A1797" t="s">
        <v>3923</v>
      </c>
      <c r="B1797" s="17">
        <v>45131</v>
      </c>
      <c r="C1797" t="s">
        <v>3917</v>
      </c>
      <c r="D1797" t="s">
        <v>3918</v>
      </c>
      <c r="E1797" t="s">
        <v>3919</v>
      </c>
      <c r="F1797" t="s">
        <v>3930</v>
      </c>
      <c r="G1797" t="s">
        <v>3921</v>
      </c>
      <c r="H1797" t="s">
        <v>3922</v>
      </c>
      <c r="I1797">
        <v>470.39999999999986</v>
      </c>
      <c r="J1797" s="41">
        <v>1.8480000000000003E-2</v>
      </c>
      <c r="K1797" s="42">
        <v>8.6929919999999985</v>
      </c>
      <c r="L1797" s="43">
        <v>0.32199999999999973</v>
      </c>
      <c r="M1797" s="42">
        <v>2.7991434239999973</v>
      </c>
      <c r="N1797">
        <v>3</v>
      </c>
      <c r="O1797" s="43">
        <v>0</v>
      </c>
      <c r="P1797" s="42">
        <v>25</v>
      </c>
      <c r="Q1797" s="42">
        <v>9</v>
      </c>
      <c r="R1797" s="42">
        <v>4.5</v>
      </c>
    </row>
    <row r="1798" spans="1:18" x14ac:dyDescent="0.3">
      <c r="A1798" t="s">
        <v>3923</v>
      </c>
      <c r="B1798" s="17">
        <v>45132</v>
      </c>
      <c r="C1798" t="s">
        <v>3917</v>
      </c>
      <c r="D1798" t="s">
        <v>3918</v>
      </c>
      <c r="E1798" t="s">
        <v>3919</v>
      </c>
      <c r="F1798" t="s">
        <v>3930</v>
      </c>
      <c r="G1798" t="s">
        <v>3921</v>
      </c>
      <c r="H1798" t="s">
        <v>3922</v>
      </c>
      <c r="I1798">
        <v>747.8</v>
      </c>
      <c r="J1798" s="41">
        <v>1.5070000000000002E-2</v>
      </c>
      <c r="K1798" s="42">
        <v>11.269346000000001</v>
      </c>
      <c r="L1798" s="43">
        <v>0.32199999999999962</v>
      </c>
      <c r="M1798" s="42">
        <v>3.6287294119999958</v>
      </c>
      <c r="N1798">
        <v>3</v>
      </c>
      <c r="O1798" s="43">
        <v>107.52</v>
      </c>
      <c r="P1798" s="42">
        <v>43</v>
      </c>
      <c r="Q1798" s="42">
        <v>1</v>
      </c>
      <c r="R1798" s="42">
        <v>10.5</v>
      </c>
    </row>
    <row r="1799" spans="1:18" x14ac:dyDescent="0.3">
      <c r="A1799" t="s">
        <v>3923</v>
      </c>
      <c r="B1799" s="17">
        <v>45133</v>
      </c>
      <c r="C1799" t="s">
        <v>3917</v>
      </c>
      <c r="D1799" t="s">
        <v>3918</v>
      </c>
      <c r="E1799" t="s">
        <v>3919</v>
      </c>
      <c r="F1799" t="s">
        <v>3930</v>
      </c>
      <c r="G1799" t="s">
        <v>3921</v>
      </c>
      <c r="H1799" t="s">
        <v>3922</v>
      </c>
      <c r="I1799">
        <v>310.5</v>
      </c>
      <c r="J1799" s="41">
        <v>1.2320000000000003E-2</v>
      </c>
      <c r="K1799" s="42">
        <v>3.8253600000000008</v>
      </c>
      <c r="L1799" s="43">
        <v>0.36799999999999977</v>
      </c>
      <c r="M1799" s="42">
        <v>1.4077324799999995</v>
      </c>
      <c r="N1799">
        <v>5</v>
      </c>
      <c r="O1799" s="43">
        <v>0</v>
      </c>
      <c r="P1799" s="42">
        <v>3</v>
      </c>
      <c r="Q1799" s="42">
        <v>11</v>
      </c>
      <c r="R1799" s="42">
        <v>1.5</v>
      </c>
    </row>
    <row r="1800" spans="1:18" x14ac:dyDescent="0.3">
      <c r="A1800" t="s">
        <v>3923</v>
      </c>
      <c r="B1800" s="17">
        <v>45134</v>
      </c>
      <c r="C1800" t="s">
        <v>3917</v>
      </c>
      <c r="D1800" t="s">
        <v>3918</v>
      </c>
      <c r="E1800" t="s">
        <v>3919</v>
      </c>
      <c r="F1800" t="s">
        <v>3930</v>
      </c>
      <c r="G1800" t="s">
        <v>3921</v>
      </c>
      <c r="H1800" t="s">
        <v>3922</v>
      </c>
      <c r="I1800">
        <v>879.8</v>
      </c>
      <c r="J1800" s="41">
        <v>1.6280000000000003E-2</v>
      </c>
      <c r="K1800" s="42">
        <v>14.323144000000001</v>
      </c>
      <c r="L1800" s="43">
        <v>0.2644999999999999</v>
      </c>
      <c r="M1800" s="42">
        <v>3.7884715879999988</v>
      </c>
      <c r="N1800">
        <v>4</v>
      </c>
      <c r="O1800" s="43">
        <v>124.32</v>
      </c>
      <c r="P1800" s="42">
        <v>48</v>
      </c>
      <c r="Q1800" s="42">
        <v>6</v>
      </c>
      <c r="R1800" s="42">
        <v>9</v>
      </c>
    </row>
    <row r="1801" spans="1:18" x14ac:dyDescent="0.3">
      <c r="A1801" t="s">
        <v>3923</v>
      </c>
      <c r="B1801" s="17">
        <v>45135</v>
      </c>
      <c r="C1801" t="s">
        <v>3917</v>
      </c>
      <c r="D1801" t="s">
        <v>3918</v>
      </c>
      <c r="E1801" t="s">
        <v>3919</v>
      </c>
      <c r="F1801" t="s">
        <v>3930</v>
      </c>
      <c r="G1801" t="s">
        <v>3921</v>
      </c>
      <c r="H1801" t="s">
        <v>3922</v>
      </c>
      <c r="I1801">
        <v>725.39999999999986</v>
      </c>
      <c r="J1801" s="41">
        <v>1.9470000000000005E-2</v>
      </c>
      <c r="K1801" s="42">
        <v>14.123538</v>
      </c>
      <c r="L1801" s="43">
        <v>0.68999999999999984</v>
      </c>
      <c r="M1801" s="42">
        <v>9.7452412199999969</v>
      </c>
      <c r="N1801">
        <v>8</v>
      </c>
      <c r="O1801" s="43">
        <v>120.96</v>
      </c>
      <c r="P1801" s="42">
        <v>29</v>
      </c>
      <c r="Q1801" s="42">
        <v>8</v>
      </c>
      <c r="R1801" s="42">
        <v>9</v>
      </c>
    </row>
    <row r="1802" spans="1:18" x14ac:dyDescent="0.3">
      <c r="A1802" t="s">
        <v>3923</v>
      </c>
      <c r="B1802" s="17">
        <v>45136</v>
      </c>
      <c r="C1802" t="s">
        <v>3917</v>
      </c>
      <c r="D1802" t="s">
        <v>3918</v>
      </c>
      <c r="E1802" t="s">
        <v>3919</v>
      </c>
      <c r="F1802" t="s">
        <v>3930</v>
      </c>
      <c r="G1802" t="s">
        <v>3921</v>
      </c>
      <c r="H1802" t="s">
        <v>3922</v>
      </c>
      <c r="I1802">
        <v>466.79999999999995</v>
      </c>
      <c r="J1802" s="41">
        <v>1.2320000000000003E-2</v>
      </c>
      <c r="K1802" s="42">
        <v>5.7509760000000005</v>
      </c>
      <c r="L1802" s="43">
        <v>0.66699999999999982</v>
      </c>
      <c r="M1802" s="42">
        <v>3.8359009919999991</v>
      </c>
      <c r="N1802">
        <v>7</v>
      </c>
      <c r="O1802" s="43">
        <v>0</v>
      </c>
      <c r="P1802" s="42">
        <v>16</v>
      </c>
      <c r="Q1802" s="42">
        <v>7</v>
      </c>
      <c r="R1802" s="42">
        <v>1.5</v>
      </c>
    </row>
    <row r="1803" spans="1:18" x14ac:dyDescent="0.3">
      <c r="A1803" t="s">
        <v>3923</v>
      </c>
      <c r="B1803" s="17">
        <v>45137</v>
      </c>
      <c r="C1803" t="s">
        <v>3917</v>
      </c>
      <c r="D1803" t="s">
        <v>3918</v>
      </c>
      <c r="E1803" t="s">
        <v>3919</v>
      </c>
      <c r="F1803" t="s">
        <v>3930</v>
      </c>
      <c r="G1803" t="s">
        <v>3921</v>
      </c>
      <c r="H1803" t="s">
        <v>3922</v>
      </c>
      <c r="I1803">
        <v>788</v>
      </c>
      <c r="J1803" s="41">
        <v>1.6830000000000001E-2</v>
      </c>
      <c r="K1803" s="42">
        <v>13.262040000000001</v>
      </c>
      <c r="L1803" s="43">
        <v>0.31049999999999983</v>
      </c>
      <c r="M1803" s="42">
        <v>4.1178634199999982</v>
      </c>
      <c r="N1803">
        <v>5</v>
      </c>
      <c r="O1803" s="43">
        <v>82.32</v>
      </c>
      <c r="P1803" s="42">
        <v>17</v>
      </c>
      <c r="Q1803" s="42">
        <v>5</v>
      </c>
      <c r="R1803" s="42">
        <v>1.5</v>
      </c>
    </row>
    <row r="1804" spans="1:18" x14ac:dyDescent="0.3">
      <c r="A1804" t="s">
        <v>3923</v>
      </c>
      <c r="B1804" s="17">
        <v>45138</v>
      </c>
      <c r="C1804" t="s">
        <v>3917</v>
      </c>
      <c r="D1804" t="s">
        <v>3918</v>
      </c>
      <c r="E1804" t="s">
        <v>3919</v>
      </c>
      <c r="F1804" t="s">
        <v>3930</v>
      </c>
      <c r="G1804" t="s">
        <v>3921</v>
      </c>
      <c r="H1804" t="s">
        <v>3922</v>
      </c>
      <c r="I1804">
        <v>228.79999999999995</v>
      </c>
      <c r="J1804" s="41">
        <v>1.3310000000000001E-2</v>
      </c>
      <c r="K1804" s="42">
        <v>3.0453279999999996</v>
      </c>
      <c r="L1804" s="43">
        <v>0.14949999999999999</v>
      </c>
      <c r="M1804" s="42">
        <v>0.4552765359999999</v>
      </c>
      <c r="N1804">
        <v>3</v>
      </c>
      <c r="O1804" s="43">
        <v>0</v>
      </c>
      <c r="P1804" s="42">
        <v>37</v>
      </c>
      <c r="Q1804" s="42">
        <v>12</v>
      </c>
      <c r="R1804" s="42">
        <v>12</v>
      </c>
    </row>
    <row r="1805" spans="1:18" x14ac:dyDescent="0.3">
      <c r="A1805" t="s">
        <v>3923</v>
      </c>
      <c r="B1805" s="17">
        <v>45139</v>
      </c>
      <c r="C1805" t="s">
        <v>3917</v>
      </c>
      <c r="D1805" t="s">
        <v>3918</v>
      </c>
      <c r="E1805" t="s">
        <v>3919</v>
      </c>
      <c r="F1805" t="s">
        <v>3930</v>
      </c>
      <c r="G1805" t="s">
        <v>3921</v>
      </c>
      <c r="H1805" t="s">
        <v>3922</v>
      </c>
      <c r="I1805">
        <v>359.5</v>
      </c>
      <c r="J1805" s="41">
        <v>1.1660000000000004E-2</v>
      </c>
      <c r="K1805" s="42">
        <v>4.1917700000000018</v>
      </c>
      <c r="L1805" s="43">
        <v>0.21850000000000006</v>
      </c>
      <c r="M1805" s="42">
        <v>0.91590174500000066</v>
      </c>
      <c r="N1805">
        <v>7</v>
      </c>
      <c r="O1805" s="43">
        <v>64.679999999999993</v>
      </c>
      <c r="P1805" s="42">
        <v>55</v>
      </c>
      <c r="Q1805" s="42">
        <v>4</v>
      </c>
      <c r="R1805" s="42">
        <v>15</v>
      </c>
    </row>
    <row r="1806" spans="1:18" x14ac:dyDescent="0.3">
      <c r="A1806" t="s">
        <v>3923</v>
      </c>
      <c r="B1806" s="17">
        <v>45140</v>
      </c>
      <c r="C1806" t="s">
        <v>3917</v>
      </c>
      <c r="D1806" t="s">
        <v>3918</v>
      </c>
      <c r="E1806" t="s">
        <v>3919</v>
      </c>
      <c r="F1806" t="s">
        <v>3930</v>
      </c>
      <c r="G1806" t="s">
        <v>3921</v>
      </c>
      <c r="H1806" t="s">
        <v>3922</v>
      </c>
      <c r="I1806">
        <v>119.39999999999998</v>
      </c>
      <c r="J1806" s="41">
        <v>1.8260000000000002E-2</v>
      </c>
      <c r="K1806" s="42">
        <v>2.1802439999999996</v>
      </c>
      <c r="L1806" s="43">
        <v>0.19550000000000001</v>
      </c>
      <c r="M1806" s="42">
        <v>0.42623770199999994</v>
      </c>
      <c r="N1806">
        <v>3</v>
      </c>
      <c r="O1806" s="43">
        <v>156.23999999999998</v>
      </c>
      <c r="P1806" s="42">
        <v>9</v>
      </c>
      <c r="Q1806" s="42">
        <v>5</v>
      </c>
      <c r="R1806" s="42">
        <v>16.5</v>
      </c>
    </row>
    <row r="1807" spans="1:18" x14ac:dyDescent="0.3">
      <c r="A1807" t="s">
        <v>3923</v>
      </c>
      <c r="B1807" s="17">
        <v>45141</v>
      </c>
      <c r="C1807" t="s">
        <v>3917</v>
      </c>
      <c r="D1807" t="s">
        <v>3918</v>
      </c>
      <c r="E1807" t="s">
        <v>3919</v>
      </c>
      <c r="F1807" t="s">
        <v>3930</v>
      </c>
      <c r="G1807" t="s">
        <v>3921</v>
      </c>
      <c r="H1807" t="s">
        <v>3922</v>
      </c>
      <c r="I1807">
        <v>679.39999999999986</v>
      </c>
      <c r="J1807" s="41">
        <v>1.8150000000000003E-2</v>
      </c>
      <c r="K1807" s="42">
        <v>12.331109999999999</v>
      </c>
      <c r="L1807" s="43">
        <v>0.82799999999999963</v>
      </c>
      <c r="M1807" s="42">
        <v>10.210159079999995</v>
      </c>
      <c r="N1807">
        <v>2</v>
      </c>
      <c r="O1807" s="43">
        <v>87.36</v>
      </c>
      <c r="P1807" s="42">
        <v>41</v>
      </c>
      <c r="Q1807" s="42">
        <v>6</v>
      </c>
      <c r="R1807" s="42">
        <v>7.5</v>
      </c>
    </row>
    <row r="1808" spans="1:18" x14ac:dyDescent="0.3">
      <c r="A1808" t="s">
        <v>3923</v>
      </c>
      <c r="B1808" s="17">
        <v>45142</v>
      </c>
      <c r="C1808" t="s">
        <v>3917</v>
      </c>
      <c r="D1808" t="s">
        <v>3918</v>
      </c>
      <c r="E1808" t="s">
        <v>3919</v>
      </c>
      <c r="F1808" t="s">
        <v>3930</v>
      </c>
      <c r="G1808" t="s">
        <v>3921</v>
      </c>
      <c r="H1808" t="s">
        <v>3922</v>
      </c>
      <c r="I1808">
        <v>724.59999999999991</v>
      </c>
      <c r="J1808" s="41">
        <v>1.2870000000000003E-2</v>
      </c>
      <c r="K1808" s="42">
        <v>9.3256020000000017</v>
      </c>
      <c r="L1808" s="43">
        <v>4.5999999999999944E-2</v>
      </c>
      <c r="M1808" s="42">
        <v>0.42897769199999958</v>
      </c>
      <c r="N1808">
        <v>5</v>
      </c>
      <c r="O1808" s="43">
        <v>78.959999999999994</v>
      </c>
      <c r="P1808" s="42">
        <v>8</v>
      </c>
      <c r="Q1808" s="42">
        <v>3</v>
      </c>
      <c r="R1808" s="42">
        <v>4.5</v>
      </c>
    </row>
    <row r="1809" spans="1:18" x14ac:dyDescent="0.3">
      <c r="A1809" t="s">
        <v>3923</v>
      </c>
      <c r="B1809" s="17">
        <v>45143</v>
      </c>
      <c r="C1809" t="s">
        <v>3917</v>
      </c>
      <c r="D1809" t="s">
        <v>3918</v>
      </c>
      <c r="E1809" t="s">
        <v>3919</v>
      </c>
      <c r="F1809" t="s">
        <v>3930</v>
      </c>
      <c r="G1809" t="s">
        <v>3921</v>
      </c>
      <c r="H1809" t="s">
        <v>3922</v>
      </c>
      <c r="I1809">
        <v>463.5</v>
      </c>
      <c r="J1809" s="41">
        <v>1.9360000000000002E-2</v>
      </c>
      <c r="K1809" s="42">
        <v>8.9733600000000013</v>
      </c>
      <c r="L1809" s="43">
        <v>0.161</v>
      </c>
      <c r="M1809" s="42">
        <v>1.4447109600000003</v>
      </c>
      <c r="N1809">
        <v>7</v>
      </c>
      <c r="O1809" s="43">
        <v>80.639999999999986</v>
      </c>
      <c r="P1809" s="42">
        <v>47</v>
      </c>
      <c r="Q1809" s="42">
        <v>3</v>
      </c>
      <c r="R1809" s="42">
        <v>13.5</v>
      </c>
    </row>
    <row r="1810" spans="1:18" x14ac:dyDescent="0.3">
      <c r="A1810" t="s">
        <v>3923</v>
      </c>
      <c r="B1810" s="17">
        <v>45144</v>
      </c>
      <c r="C1810" t="s">
        <v>3917</v>
      </c>
      <c r="D1810" t="s">
        <v>3918</v>
      </c>
      <c r="E1810" t="s">
        <v>3919</v>
      </c>
      <c r="F1810" t="s">
        <v>3930</v>
      </c>
      <c r="G1810" t="s">
        <v>3921</v>
      </c>
      <c r="H1810" t="s">
        <v>3922</v>
      </c>
      <c r="I1810">
        <v>341.79999999999995</v>
      </c>
      <c r="J1810" s="41">
        <v>1.7270000000000004E-2</v>
      </c>
      <c r="K1810" s="42">
        <v>5.9028860000000005</v>
      </c>
      <c r="L1810" s="43">
        <v>0.10350000000000008</v>
      </c>
      <c r="M1810" s="42">
        <v>0.61094870100000054</v>
      </c>
      <c r="N1810">
        <v>3</v>
      </c>
      <c r="O1810" s="43">
        <v>0</v>
      </c>
      <c r="P1810" s="42">
        <v>43</v>
      </c>
      <c r="Q1810" s="42">
        <v>12</v>
      </c>
      <c r="R1810" s="42">
        <v>4.5</v>
      </c>
    </row>
    <row r="1811" spans="1:18" x14ac:dyDescent="0.3">
      <c r="A1811" t="s">
        <v>3923</v>
      </c>
      <c r="B1811" s="17">
        <v>45145</v>
      </c>
      <c r="C1811" t="s">
        <v>3917</v>
      </c>
      <c r="D1811" t="s">
        <v>3918</v>
      </c>
      <c r="E1811" t="s">
        <v>3919</v>
      </c>
      <c r="F1811" t="s">
        <v>3930</v>
      </c>
      <c r="G1811" t="s">
        <v>3921</v>
      </c>
      <c r="H1811" t="s">
        <v>3922</v>
      </c>
      <c r="I1811">
        <v>784.39999999999986</v>
      </c>
      <c r="J1811" s="41">
        <v>1.2320000000000003E-2</v>
      </c>
      <c r="K1811" s="42">
        <v>9.6638080000000013</v>
      </c>
      <c r="L1811" s="43">
        <v>0.12649999999999995</v>
      </c>
      <c r="M1811" s="42">
        <v>1.2224717119999997</v>
      </c>
      <c r="N1811">
        <v>3</v>
      </c>
      <c r="O1811" s="43">
        <v>0</v>
      </c>
      <c r="P1811" s="42">
        <v>44</v>
      </c>
      <c r="Q1811" s="42">
        <v>0</v>
      </c>
      <c r="R1811" s="42">
        <v>9</v>
      </c>
    </row>
    <row r="1812" spans="1:18" x14ac:dyDescent="0.3">
      <c r="A1812" t="s">
        <v>3923</v>
      </c>
      <c r="B1812" s="17">
        <v>45146</v>
      </c>
      <c r="C1812" t="s">
        <v>3917</v>
      </c>
      <c r="D1812" t="s">
        <v>3918</v>
      </c>
      <c r="E1812" t="s">
        <v>3919</v>
      </c>
      <c r="F1812" t="s">
        <v>3930</v>
      </c>
      <c r="G1812" t="s">
        <v>3921</v>
      </c>
      <c r="H1812" t="s">
        <v>3922</v>
      </c>
      <c r="I1812">
        <v>496.20000000000005</v>
      </c>
      <c r="J1812" s="41">
        <v>1.5070000000000002E-2</v>
      </c>
      <c r="K1812" s="42">
        <v>7.4777340000000017</v>
      </c>
      <c r="L1812" s="43">
        <v>0.89699999999999969</v>
      </c>
      <c r="M1812" s="42">
        <v>6.707527397999999</v>
      </c>
      <c r="N1812">
        <v>1</v>
      </c>
      <c r="O1812" s="43">
        <v>268.8</v>
      </c>
      <c r="P1812" s="42">
        <v>49</v>
      </c>
      <c r="Q1812" s="42">
        <v>2</v>
      </c>
      <c r="R1812" s="42">
        <v>15</v>
      </c>
    </row>
    <row r="1813" spans="1:18" x14ac:dyDescent="0.3">
      <c r="A1813" t="s">
        <v>3923</v>
      </c>
      <c r="B1813" s="17">
        <v>45147</v>
      </c>
      <c r="C1813" t="s">
        <v>3917</v>
      </c>
      <c r="D1813" t="s">
        <v>3918</v>
      </c>
      <c r="E1813" t="s">
        <v>3919</v>
      </c>
      <c r="F1813" t="s">
        <v>3930</v>
      </c>
      <c r="G1813" t="s">
        <v>3921</v>
      </c>
      <c r="H1813" t="s">
        <v>3922</v>
      </c>
      <c r="I1813">
        <v>689.89999999999986</v>
      </c>
      <c r="J1813" s="41">
        <v>1.694E-2</v>
      </c>
      <c r="K1813" s="42">
        <v>11.686905999999999</v>
      </c>
      <c r="L1813" s="43">
        <v>1.1154999999999997</v>
      </c>
      <c r="M1813" s="42">
        <v>13.036743642999996</v>
      </c>
      <c r="N1813">
        <v>1</v>
      </c>
      <c r="O1813" s="43">
        <v>0</v>
      </c>
      <c r="P1813" s="42">
        <v>20</v>
      </c>
      <c r="Q1813" s="42">
        <v>10</v>
      </c>
      <c r="R1813" s="42">
        <v>6</v>
      </c>
    </row>
    <row r="1814" spans="1:18" x14ac:dyDescent="0.3">
      <c r="A1814" t="s">
        <v>3923</v>
      </c>
      <c r="B1814" s="17">
        <v>45148</v>
      </c>
      <c r="C1814" t="s">
        <v>3917</v>
      </c>
      <c r="D1814" t="s">
        <v>3918</v>
      </c>
      <c r="E1814" t="s">
        <v>3919</v>
      </c>
      <c r="F1814" t="s">
        <v>3930</v>
      </c>
      <c r="G1814" t="s">
        <v>3921</v>
      </c>
      <c r="H1814" t="s">
        <v>3922</v>
      </c>
      <c r="I1814">
        <v>316.89999999999998</v>
      </c>
      <c r="J1814" s="41">
        <v>1.6610000000000003E-2</v>
      </c>
      <c r="K1814" s="42">
        <v>5.2637090000000004</v>
      </c>
      <c r="L1814" s="43">
        <v>0.17249999999999988</v>
      </c>
      <c r="M1814" s="42">
        <v>0.90798980249999939</v>
      </c>
      <c r="N1814">
        <v>3</v>
      </c>
      <c r="O1814" s="43">
        <v>36</v>
      </c>
      <c r="P1814" s="42">
        <v>54</v>
      </c>
      <c r="Q1814" s="42">
        <v>3</v>
      </c>
      <c r="R1814" s="42">
        <v>12</v>
      </c>
    </row>
    <row r="1815" spans="1:18" x14ac:dyDescent="0.3">
      <c r="A1815" t="s">
        <v>3923</v>
      </c>
      <c r="B1815" s="17">
        <v>45149</v>
      </c>
      <c r="C1815" t="s">
        <v>3917</v>
      </c>
      <c r="D1815" t="s">
        <v>3918</v>
      </c>
      <c r="E1815" t="s">
        <v>3919</v>
      </c>
      <c r="F1815" t="s">
        <v>3930</v>
      </c>
      <c r="G1815" t="s">
        <v>3921</v>
      </c>
      <c r="H1815" t="s">
        <v>3922</v>
      </c>
      <c r="I1815">
        <v>634.5</v>
      </c>
      <c r="J1815" s="41">
        <v>1.1880000000000002E-2</v>
      </c>
      <c r="K1815" s="42">
        <v>7.5378600000000011</v>
      </c>
      <c r="L1815" s="43">
        <v>0.19550000000000001</v>
      </c>
      <c r="M1815" s="42">
        <v>1.4736516300000002</v>
      </c>
      <c r="N1815">
        <v>5</v>
      </c>
      <c r="O1815" s="43">
        <v>0</v>
      </c>
      <c r="P1815" s="42">
        <v>5</v>
      </c>
      <c r="Q1815" s="42">
        <v>11</v>
      </c>
      <c r="R1815" s="42">
        <v>9</v>
      </c>
    </row>
    <row r="1816" spans="1:18" x14ac:dyDescent="0.3">
      <c r="A1816" t="s">
        <v>3923</v>
      </c>
      <c r="B1816" s="17">
        <v>45150</v>
      </c>
      <c r="C1816" t="s">
        <v>3917</v>
      </c>
      <c r="D1816" t="s">
        <v>3918</v>
      </c>
      <c r="E1816" t="s">
        <v>3919</v>
      </c>
      <c r="F1816" t="s">
        <v>3930</v>
      </c>
      <c r="G1816" t="s">
        <v>3921</v>
      </c>
      <c r="H1816" t="s">
        <v>3922</v>
      </c>
      <c r="I1816">
        <v>509.09999999999991</v>
      </c>
      <c r="J1816" s="41">
        <v>1.7600000000000001E-2</v>
      </c>
      <c r="K1816" s="42">
        <v>8.9601599999999983</v>
      </c>
      <c r="L1816" s="43">
        <v>0.60949999999999971</v>
      </c>
      <c r="M1816" s="42">
        <v>5.4612175199999964</v>
      </c>
      <c r="N1816">
        <v>3</v>
      </c>
      <c r="O1816" s="43">
        <v>83.16</v>
      </c>
      <c r="P1816" s="42">
        <v>30</v>
      </c>
      <c r="Q1816" s="42">
        <v>13</v>
      </c>
      <c r="R1816" s="42">
        <v>10.5</v>
      </c>
    </row>
    <row r="1817" spans="1:18" x14ac:dyDescent="0.3">
      <c r="A1817" t="s">
        <v>3923</v>
      </c>
      <c r="B1817" s="17">
        <v>45151</v>
      </c>
      <c r="C1817" t="s">
        <v>3917</v>
      </c>
      <c r="D1817" t="s">
        <v>3918</v>
      </c>
      <c r="E1817" t="s">
        <v>3919</v>
      </c>
      <c r="F1817" t="s">
        <v>3930</v>
      </c>
      <c r="G1817" t="s">
        <v>3921</v>
      </c>
      <c r="H1817" t="s">
        <v>3922</v>
      </c>
      <c r="I1817">
        <v>732.39999999999986</v>
      </c>
      <c r="J1817" s="41">
        <v>1.9140000000000004E-2</v>
      </c>
      <c r="K1817" s="42">
        <v>14.018136</v>
      </c>
      <c r="L1817" s="43">
        <v>0.12649999999999997</v>
      </c>
      <c r="M1817" s="42">
        <v>1.7732942039999997</v>
      </c>
      <c r="N1817">
        <v>4</v>
      </c>
      <c r="O1817" s="43">
        <v>122.63999999999999</v>
      </c>
      <c r="P1817" s="42">
        <v>4</v>
      </c>
      <c r="Q1817" s="42">
        <v>13</v>
      </c>
      <c r="R1817" s="42">
        <v>3</v>
      </c>
    </row>
    <row r="1818" spans="1:18" x14ac:dyDescent="0.3">
      <c r="A1818" t="s">
        <v>3923</v>
      </c>
      <c r="B1818" s="17">
        <v>45152</v>
      </c>
      <c r="C1818" t="s">
        <v>3917</v>
      </c>
      <c r="D1818" t="s">
        <v>3918</v>
      </c>
      <c r="E1818" t="s">
        <v>3919</v>
      </c>
      <c r="F1818" t="s">
        <v>3930</v>
      </c>
      <c r="G1818" t="s">
        <v>3921</v>
      </c>
      <c r="H1818" t="s">
        <v>3922</v>
      </c>
      <c r="I1818">
        <v>343.29999999999995</v>
      </c>
      <c r="J1818" s="41">
        <v>1.7050000000000006E-2</v>
      </c>
      <c r="K1818" s="42">
        <v>5.8532650000000013</v>
      </c>
      <c r="L1818" s="43">
        <v>0.2069999999999998</v>
      </c>
      <c r="M1818" s="42">
        <v>1.211625854999999</v>
      </c>
      <c r="N1818">
        <v>7</v>
      </c>
      <c r="O1818" s="43">
        <v>62.16</v>
      </c>
      <c r="P1818" s="42">
        <v>12</v>
      </c>
      <c r="Q1818" s="42">
        <v>2</v>
      </c>
      <c r="R1818" s="42">
        <v>3</v>
      </c>
    </row>
    <row r="1819" spans="1:18" x14ac:dyDescent="0.3">
      <c r="A1819" t="s">
        <v>3923</v>
      </c>
      <c r="B1819" s="17">
        <v>45153</v>
      </c>
      <c r="C1819" t="s">
        <v>3917</v>
      </c>
      <c r="D1819" t="s">
        <v>3918</v>
      </c>
      <c r="E1819" t="s">
        <v>3919</v>
      </c>
      <c r="F1819" t="s">
        <v>3930</v>
      </c>
      <c r="G1819" t="s">
        <v>3921</v>
      </c>
      <c r="H1819" t="s">
        <v>3922</v>
      </c>
      <c r="I1819">
        <v>281.59999999999991</v>
      </c>
      <c r="J1819" s="41">
        <v>1.1660000000000004E-2</v>
      </c>
      <c r="K1819" s="42">
        <v>3.2834560000000002</v>
      </c>
      <c r="L1819" s="43">
        <v>0.19550000000000001</v>
      </c>
      <c r="M1819" s="42">
        <v>0.64191564800000001</v>
      </c>
      <c r="N1819">
        <v>3</v>
      </c>
      <c r="O1819" s="43">
        <v>134.4</v>
      </c>
      <c r="P1819" s="42">
        <v>21</v>
      </c>
      <c r="Q1819" s="42">
        <v>7</v>
      </c>
      <c r="R1819" s="42">
        <v>7.5</v>
      </c>
    </row>
    <row r="1820" spans="1:18" x14ac:dyDescent="0.3">
      <c r="A1820" t="s">
        <v>3923</v>
      </c>
      <c r="B1820" s="17">
        <v>45154</v>
      </c>
      <c r="C1820" t="s">
        <v>3917</v>
      </c>
      <c r="D1820" t="s">
        <v>3918</v>
      </c>
      <c r="E1820" t="s">
        <v>3919</v>
      </c>
      <c r="F1820" t="s">
        <v>3930</v>
      </c>
      <c r="G1820" t="s">
        <v>3921</v>
      </c>
      <c r="H1820" t="s">
        <v>3922</v>
      </c>
      <c r="I1820">
        <v>287.39999999999986</v>
      </c>
      <c r="J1820" s="41">
        <v>1.3090000000000003E-2</v>
      </c>
      <c r="K1820" s="42">
        <v>3.762065999999999</v>
      </c>
      <c r="L1820" s="43">
        <v>0.54049999999999976</v>
      </c>
      <c r="M1820" s="42">
        <v>2.0333966729999986</v>
      </c>
      <c r="N1820">
        <v>5</v>
      </c>
      <c r="O1820" s="43">
        <v>90.719999999999985</v>
      </c>
      <c r="P1820" s="42">
        <v>24</v>
      </c>
      <c r="Q1820" s="42">
        <v>3</v>
      </c>
      <c r="R1820" s="42">
        <v>3</v>
      </c>
    </row>
    <row r="1821" spans="1:18" x14ac:dyDescent="0.3">
      <c r="A1821" t="s">
        <v>3923</v>
      </c>
      <c r="B1821" s="17">
        <v>45155</v>
      </c>
      <c r="C1821" t="s">
        <v>3917</v>
      </c>
      <c r="D1821" t="s">
        <v>3918</v>
      </c>
      <c r="E1821" t="s">
        <v>3919</v>
      </c>
      <c r="F1821" t="s">
        <v>3930</v>
      </c>
      <c r="G1821" t="s">
        <v>3921</v>
      </c>
      <c r="H1821" t="s">
        <v>3922</v>
      </c>
      <c r="I1821">
        <v>876.3</v>
      </c>
      <c r="J1821" s="41">
        <v>1.1000000000000003E-2</v>
      </c>
      <c r="K1821" s="42">
        <v>9.6393000000000022</v>
      </c>
      <c r="L1821" s="43">
        <v>0.66699999999999948</v>
      </c>
      <c r="M1821" s="42">
        <v>6.4294130999999961</v>
      </c>
      <c r="N1821">
        <v>2</v>
      </c>
      <c r="O1821" s="43">
        <v>189</v>
      </c>
      <c r="P1821" s="42">
        <v>49</v>
      </c>
      <c r="Q1821" s="42">
        <v>10</v>
      </c>
      <c r="R1821" s="42">
        <v>12</v>
      </c>
    </row>
    <row r="1822" spans="1:18" x14ac:dyDescent="0.3">
      <c r="A1822" t="s">
        <v>3923</v>
      </c>
      <c r="B1822" s="17">
        <v>45156</v>
      </c>
      <c r="C1822" t="s">
        <v>3917</v>
      </c>
      <c r="D1822" t="s">
        <v>3918</v>
      </c>
      <c r="E1822" t="s">
        <v>3919</v>
      </c>
      <c r="F1822" t="s">
        <v>3930</v>
      </c>
      <c r="G1822" t="s">
        <v>3921</v>
      </c>
      <c r="H1822" t="s">
        <v>3922</v>
      </c>
      <c r="I1822">
        <v>478.79999999999995</v>
      </c>
      <c r="J1822" s="41">
        <v>1.4300000000000002E-2</v>
      </c>
      <c r="K1822" s="42">
        <v>6.8468400000000003</v>
      </c>
      <c r="L1822" s="43">
        <v>5.7499999999999996E-2</v>
      </c>
      <c r="M1822" s="42">
        <v>0.39369329999999997</v>
      </c>
      <c r="N1822">
        <v>4</v>
      </c>
      <c r="O1822" s="43">
        <v>53.76</v>
      </c>
      <c r="P1822" s="42">
        <v>54</v>
      </c>
      <c r="Q1822" s="42">
        <v>9</v>
      </c>
      <c r="R1822" s="42">
        <v>4.5</v>
      </c>
    </row>
    <row r="1823" spans="1:18" x14ac:dyDescent="0.3">
      <c r="A1823" t="s">
        <v>3923</v>
      </c>
      <c r="B1823" s="17">
        <v>45157</v>
      </c>
      <c r="C1823" t="s">
        <v>3917</v>
      </c>
      <c r="D1823" t="s">
        <v>3918</v>
      </c>
      <c r="E1823" t="s">
        <v>3919</v>
      </c>
      <c r="F1823" t="s">
        <v>3930</v>
      </c>
      <c r="G1823" t="s">
        <v>3921</v>
      </c>
      <c r="H1823" t="s">
        <v>3922</v>
      </c>
      <c r="I1823">
        <v>302</v>
      </c>
      <c r="J1823" s="41">
        <v>1.8700000000000001E-2</v>
      </c>
      <c r="K1823" s="42">
        <v>5.6474000000000002</v>
      </c>
      <c r="L1823" s="43">
        <v>9.1999999999999943E-2</v>
      </c>
      <c r="M1823" s="42">
        <v>0.51956079999999971</v>
      </c>
      <c r="N1823">
        <v>6</v>
      </c>
      <c r="O1823" s="43">
        <v>62.16</v>
      </c>
      <c r="P1823" s="42">
        <v>36</v>
      </c>
      <c r="Q1823" s="42">
        <v>7</v>
      </c>
      <c r="R1823" s="42">
        <v>3</v>
      </c>
    </row>
    <row r="1824" spans="1:18" x14ac:dyDescent="0.3">
      <c r="A1824" t="s">
        <v>3923</v>
      </c>
      <c r="B1824" s="17">
        <v>45158</v>
      </c>
      <c r="C1824" t="s">
        <v>3917</v>
      </c>
      <c r="D1824" t="s">
        <v>3918</v>
      </c>
      <c r="E1824" t="s">
        <v>3919</v>
      </c>
      <c r="F1824" t="s">
        <v>3930</v>
      </c>
      <c r="G1824" t="s">
        <v>3921</v>
      </c>
      <c r="H1824" t="s">
        <v>3922</v>
      </c>
      <c r="I1824">
        <v>503.19999999999993</v>
      </c>
      <c r="J1824" s="41">
        <v>1.2980000000000002E-2</v>
      </c>
      <c r="K1824" s="42">
        <v>6.531536</v>
      </c>
      <c r="L1824" s="43">
        <v>0.81649999999999967</v>
      </c>
      <c r="M1824" s="42">
        <v>5.3329991439999977</v>
      </c>
      <c r="N1824">
        <v>4</v>
      </c>
      <c r="O1824" s="43">
        <v>201.6</v>
      </c>
      <c r="P1824" s="42">
        <v>40</v>
      </c>
      <c r="Q1824" s="42">
        <v>10</v>
      </c>
      <c r="R1824" s="42">
        <v>13.5</v>
      </c>
    </row>
    <row r="1825" spans="1:18" x14ac:dyDescent="0.3">
      <c r="A1825" t="s">
        <v>3923</v>
      </c>
      <c r="B1825" s="17">
        <v>45159</v>
      </c>
      <c r="C1825" t="s">
        <v>3917</v>
      </c>
      <c r="D1825" t="s">
        <v>3918</v>
      </c>
      <c r="E1825" t="s">
        <v>3919</v>
      </c>
      <c r="F1825" t="s">
        <v>3930</v>
      </c>
      <c r="G1825" t="s">
        <v>3921</v>
      </c>
      <c r="H1825" t="s">
        <v>3922</v>
      </c>
      <c r="I1825">
        <v>809.8</v>
      </c>
      <c r="J1825" s="41">
        <v>1.1550000000000003E-2</v>
      </c>
      <c r="K1825" s="42">
        <v>9.3531900000000014</v>
      </c>
      <c r="L1825" s="43">
        <v>1.0004999999999997</v>
      </c>
      <c r="M1825" s="42">
        <v>9.3578665949999991</v>
      </c>
      <c r="N1825">
        <v>8</v>
      </c>
      <c r="O1825" s="43">
        <v>164.64</v>
      </c>
      <c r="P1825" s="42">
        <v>51</v>
      </c>
      <c r="Q1825" s="42">
        <v>12</v>
      </c>
      <c r="R1825" s="42">
        <v>18</v>
      </c>
    </row>
    <row r="1826" spans="1:18" x14ac:dyDescent="0.3">
      <c r="A1826" t="s">
        <v>3923</v>
      </c>
      <c r="B1826" s="17">
        <v>45160</v>
      </c>
      <c r="C1826" t="s">
        <v>3917</v>
      </c>
      <c r="D1826" t="s">
        <v>3918</v>
      </c>
      <c r="E1826" t="s">
        <v>3919</v>
      </c>
      <c r="F1826" t="s">
        <v>3930</v>
      </c>
      <c r="G1826" t="s">
        <v>3921</v>
      </c>
      <c r="H1826" t="s">
        <v>3922</v>
      </c>
      <c r="I1826">
        <v>399.09999999999991</v>
      </c>
      <c r="J1826" s="41">
        <v>1.6720000000000002E-2</v>
      </c>
      <c r="K1826" s="42">
        <v>6.6729519999999996</v>
      </c>
      <c r="L1826" s="43">
        <v>0.40249999999999969</v>
      </c>
      <c r="M1826" s="42">
        <v>2.6858631799999979</v>
      </c>
      <c r="N1826">
        <v>3</v>
      </c>
      <c r="O1826" s="43">
        <v>93.239999999999981</v>
      </c>
      <c r="P1826" s="42">
        <v>34</v>
      </c>
      <c r="Q1826" s="42">
        <v>14</v>
      </c>
      <c r="R1826" s="42">
        <v>10.5</v>
      </c>
    </row>
    <row r="1827" spans="1:18" x14ac:dyDescent="0.3">
      <c r="A1827" t="s">
        <v>3923</v>
      </c>
      <c r="B1827" s="17">
        <v>45161</v>
      </c>
      <c r="C1827" t="s">
        <v>3917</v>
      </c>
      <c r="D1827" t="s">
        <v>3918</v>
      </c>
      <c r="E1827" t="s">
        <v>3919</v>
      </c>
      <c r="F1827" t="s">
        <v>3930</v>
      </c>
      <c r="G1827" t="s">
        <v>3921</v>
      </c>
      <c r="H1827" t="s">
        <v>3922</v>
      </c>
      <c r="I1827">
        <v>196.89999999999998</v>
      </c>
      <c r="J1827" s="41">
        <v>1.9470000000000005E-2</v>
      </c>
      <c r="K1827" s="42">
        <v>3.8336430000000004</v>
      </c>
      <c r="L1827" s="43">
        <v>0.34499999999999975</v>
      </c>
      <c r="M1827" s="42">
        <v>1.3226068349999991</v>
      </c>
      <c r="N1827">
        <v>5</v>
      </c>
      <c r="O1827" s="43">
        <v>0</v>
      </c>
      <c r="P1827" s="42">
        <v>8</v>
      </c>
      <c r="Q1827" s="42">
        <v>4</v>
      </c>
      <c r="R1827" s="42">
        <v>6</v>
      </c>
    </row>
    <row r="1828" spans="1:18" x14ac:dyDescent="0.3">
      <c r="A1828" t="s">
        <v>3923</v>
      </c>
      <c r="B1828" s="17">
        <v>45162</v>
      </c>
      <c r="C1828" t="s">
        <v>3917</v>
      </c>
      <c r="D1828" t="s">
        <v>3918</v>
      </c>
      <c r="E1828" t="s">
        <v>3919</v>
      </c>
      <c r="F1828" t="s">
        <v>3930</v>
      </c>
      <c r="G1828" t="s">
        <v>3921</v>
      </c>
      <c r="H1828" t="s">
        <v>3922</v>
      </c>
      <c r="I1828">
        <v>417.89999999999986</v>
      </c>
      <c r="J1828" s="41">
        <v>1.1660000000000004E-2</v>
      </c>
      <c r="K1828" s="42">
        <v>4.8727140000000002</v>
      </c>
      <c r="L1828" s="43">
        <v>0.31049999999999983</v>
      </c>
      <c r="M1828" s="42">
        <v>1.5129776969999993</v>
      </c>
      <c r="N1828">
        <v>2</v>
      </c>
      <c r="O1828" s="43">
        <v>112.55999999999999</v>
      </c>
      <c r="P1828" s="42">
        <v>52</v>
      </c>
      <c r="Q1828" s="42">
        <v>6</v>
      </c>
      <c r="R1828" s="42">
        <v>19.5</v>
      </c>
    </row>
    <row r="1829" spans="1:18" x14ac:dyDescent="0.3">
      <c r="A1829" t="s">
        <v>3923</v>
      </c>
      <c r="B1829" s="17">
        <v>45163</v>
      </c>
      <c r="C1829" t="s">
        <v>3917</v>
      </c>
      <c r="D1829" t="s">
        <v>3918</v>
      </c>
      <c r="E1829" t="s">
        <v>3919</v>
      </c>
      <c r="F1829" t="s">
        <v>3930</v>
      </c>
      <c r="G1829" t="s">
        <v>3921</v>
      </c>
      <c r="H1829" t="s">
        <v>3922</v>
      </c>
      <c r="I1829">
        <v>347.69999999999993</v>
      </c>
      <c r="J1829" s="41">
        <v>1.3860000000000001E-2</v>
      </c>
      <c r="K1829" s="42">
        <v>4.8191219999999992</v>
      </c>
      <c r="L1829" s="43">
        <v>0.51749999999999974</v>
      </c>
      <c r="M1829" s="42">
        <v>2.4938956349999986</v>
      </c>
      <c r="N1829">
        <v>4</v>
      </c>
      <c r="O1829" s="43">
        <v>201.6</v>
      </c>
      <c r="P1829" s="42">
        <v>31</v>
      </c>
      <c r="Q1829" s="42">
        <v>15</v>
      </c>
      <c r="R1829" s="42">
        <v>9</v>
      </c>
    </row>
    <row r="1830" spans="1:18" x14ac:dyDescent="0.3">
      <c r="A1830" t="s">
        <v>3923</v>
      </c>
      <c r="B1830" s="17">
        <v>45164</v>
      </c>
      <c r="C1830" t="s">
        <v>3917</v>
      </c>
      <c r="D1830" t="s">
        <v>3918</v>
      </c>
      <c r="E1830" t="s">
        <v>3919</v>
      </c>
      <c r="F1830" t="s">
        <v>3930</v>
      </c>
      <c r="G1830" t="s">
        <v>3921</v>
      </c>
      <c r="H1830" t="s">
        <v>3922</v>
      </c>
      <c r="I1830">
        <v>131.09999999999991</v>
      </c>
      <c r="J1830" s="41">
        <v>1.3090000000000003E-2</v>
      </c>
      <c r="K1830" s="42">
        <v>1.7160989999999992</v>
      </c>
      <c r="L1830" s="43">
        <v>0.19550000000000001</v>
      </c>
      <c r="M1830" s="42">
        <v>0.33549735449999984</v>
      </c>
      <c r="N1830">
        <v>2</v>
      </c>
      <c r="O1830" s="43">
        <v>0</v>
      </c>
      <c r="P1830" s="42">
        <v>57</v>
      </c>
      <c r="Q1830" s="42">
        <v>1</v>
      </c>
      <c r="R1830" s="42">
        <v>9</v>
      </c>
    </row>
    <row r="1831" spans="1:18" x14ac:dyDescent="0.3">
      <c r="A1831" t="s">
        <v>3923</v>
      </c>
      <c r="B1831" s="17">
        <v>45165</v>
      </c>
      <c r="C1831" t="s">
        <v>3917</v>
      </c>
      <c r="D1831" t="s">
        <v>3918</v>
      </c>
      <c r="E1831" t="s">
        <v>3919</v>
      </c>
      <c r="F1831" t="s">
        <v>3930</v>
      </c>
      <c r="G1831" t="s">
        <v>3921</v>
      </c>
      <c r="H1831" t="s">
        <v>3922</v>
      </c>
      <c r="I1831">
        <v>819.5</v>
      </c>
      <c r="J1831" s="41">
        <v>1.1110000000000002E-2</v>
      </c>
      <c r="K1831" s="42">
        <v>9.1046450000000014</v>
      </c>
      <c r="L1831" s="43">
        <v>1.1844999999999997</v>
      </c>
      <c r="M1831" s="42">
        <v>10.784452002499998</v>
      </c>
      <c r="N1831">
        <v>4</v>
      </c>
      <c r="O1831" s="43">
        <v>0</v>
      </c>
      <c r="P1831" s="42">
        <v>58</v>
      </c>
      <c r="Q1831" s="42">
        <v>9</v>
      </c>
      <c r="R1831" s="42">
        <v>1.5</v>
      </c>
    </row>
    <row r="1832" spans="1:18" x14ac:dyDescent="0.3">
      <c r="A1832" t="s">
        <v>3923</v>
      </c>
      <c r="B1832" s="17">
        <v>45166</v>
      </c>
      <c r="C1832" t="s">
        <v>3917</v>
      </c>
      <c r="D1832" t="s">
        <v>3918</v>
      </c>
      <c r="E1832" t="s">
        <v>3919</v>
      </c>
      <c r="F1832" t="s">
        <v>3930</v>
      </c>
      <c r="G1832" t="s">
        <v>3921</v>
      </c>
      <c r="H1832" t="s">
        <v>3922</v>
      </c>
      <c r="I1832">
        <v>221.59999999999991</v>
      </c>
      <c r="J1832" s="41">
        <v>1.1220000000000003E-2</v>
      </c>
      <c r="K1832" s="42">
        <v>2.4863519999999997</v>
      </c>
      <c r="L1832" s="43">
        <v>0.83949999999999969</v>
      </c>
      <c r="M1832" s="42">
        <v>2.0872925039999988</v>
      </c>
      <c r="N1832">
        <v>5</v>
      </c>
      <c r="O1832" s="43">
        <v>0</v>
      </c>
      <c r="P1832" s="42">
        <v>39</v>
      </c>
      <c r="Q1832" s="42">
        <v>1</v>
      </c>
      <c r="R1832" s="42">
        <v>9</v>
      </c>
    </row>
    <row r="1833" spans="1:18" x14ac:dyDescent="0.3">
      <c r="A1833" t="s">
        <v>3923</v>
      </c>
      <c r="B1833" s="17">
        <v>45167</v>
      </c>
      <c r="C1833" t="s">
        <v>3917</v>
      </c>
      <c r="D1833" t="s">
        <v>3918</v>
      </c>
      <c r="E1833" t="s">
        <v>3919</v>
      </c>
      <c r="F1833" t="s">
        <v>3930</v>
      </c>
      <c r="G1833" t="s">
        <v>3921</v>
      </c>
      <c r="H1833" t="s">
        <v>3922</v>
      </c>
      <c r="I1833">
        <v>298</v>
      </c>
      <c r="J1833" s="41">
        <v>1.2980000000000002E-2</v>
      </c>
      <c r="K1833" s="42">
        <v>3.8680400000000006</v>
      </c>
      <c r="L1833" s="43">
        <v>0.33349999999999974</v>
      </c>
      <c r="M1833" s="42">
        <v>1.2899913399999992</v>
      </c>
      <c r="N1833">
        <v>3</v>
      </c>
      <c r="O1833" s="43">
        <v>0</v>
      </c>
      <c r="P1833" s="42">
        <v>29</v>
      </c>
      <c r="Q1833" s="42">
        <v>6</v>
      </c>
      <c r="R1833" s="42">
        <v>10.5</v>
      </c>
    </row>
    <row r="1834" spans="1:18" x14ac:dyDescent="0.3">
      <c r="A1834" t="s">
        <v>3923</v>
      </c>
      <c r="B1834" s="17">
        <v>45168</v>
      </c>
      <c r="C1834" t="s">
        <v>3917</v>
      </c>
      <c r="D1834" t="s">
        <v>3918</v>
      </c>
      <c r="E1834" t="s">
        <v>3919</v>
      </c>
      <c r="F1834" t="s">
        <v>3930</v>
      </c>
      <c r="G1834" t="s">
        <v>3921</v>
      </c>
      <c r="H1834" t="s">
        <v>3922</v>
      </c>
      <c r="I1834">
        <v>794.69999999999982</v>
      </c>
      <c r="J1834" s="41">
        <v>1.8260000000000002E-2</v>
      </c>
      <c r="K1834" s="42">
        <v>14.511221999999998</v>
      </c>
      <c r="L1834" s="43">
        <v>1.0464999999999995</v>
      </c>
      <c r="M1834" s="42">
        <v>15.185993822999992</v>
      </c>
      <c r="N1834">
        <v>5</v>
      </c>
      <c r="O1834" s="43">
        <v>0</v>
      </c>
      <c r="P1834" s="42">
        <v>44</v>
      </c>
      <c r="Q1834" s="42">
        <v>6</v>
      </c>
      <c r="R1834" s="42">
        <v>3</v>
      </c>
    </row>
    <row r="1835" spans="1:18" x14ac:dyDescent="0.3">
      <c r="A1835" t="s">
        <v>3923</v>
      </c>
      <c r="B1835" s="17">
        <v>45169</v>
      </c>
      <c r="C1835" t="s">
        <v>3917</v>
      </c>
      <c r="D1835" t="s">
        <v>3918</v>
      </c>
      <c r="E1835" t="s">
        <v>3919</v>
      </c>
      <c r="F1835" t="s">
        <v>3930</v>
      </c>
      <c r="G1835" t="s">
        <v>3921</v>
      </c>
      <c r="H1835" t="s">
        <v>3922</v>
      </c>
      <c r="I1835">
        <v>860.59999999999991</v>
      </c>
      <c r="J1835" s="41">
        <v>1.8480000000000003E-2</v>
      </c>
      <c r="K1835" s="42">
        <v>15.903888000000002</v>
      </c>
      <c r="L1835" s="43">
        <v>0.77049999999999963</v>
      </c>
      <c r="M1835" s="42">
        <v>12.253945703999996</v>
      </c>
      <c r="N1835">
        <v>1</v>
      </c>
      <c r="O1835" s="43">
        <v>122.63999999999999</v>
      </c>
      <c r="P1835" s="42">
        <v>19</v>
      </c>
      <c r="Q1835" s="42">
        <v>13</v>
      </c>
      <c r="R1835" s="42">
        <v>1.5</v>
      </c>
    </row>
    <row r="1836" spans="1:18" x14ac:dyDescent="0.3">
      <c r="A1836" t="s">
        <v>3924</v>
      </c>
      <c r="B1836" s="17">
        <v>45170</v>
      </c>
      <c r="C1836" t="s">
        <v>3917</v>
      </c>
      <c r="D1836" t="s">
        <v>3918</v>
      </c>
      <c r="E1836" t="s">
        <v>3919</v>
      </c>
      <c r="F1836" t="s">
        <v>3930</v>
      </c>
      <c r="G1836" t="s">
        <v>3921</v>
      </c>
      <c r="H1836" t="s">
        <v>3922</v>
      </c>
      <c r="I1836">
        <v>1924</v>
      </c>
      <c r="J1836" s="41">
        <v>1.8700000000000001E-2</v>
      </c>
      <c r="K1836" s="42">
        <v>35.9788</v>
      </c>
      <c r="L1836" s="43">
        <v>0.32200000000000001</v>
      </c>
      <c r="M1836" s="42">
        <v>11.585173600000001</v>
      </c>
      <c r="N1836">
        <v>1</v>
      </c>
      <c r="O1836" s="43">
        <v>55.439999999999991</v>
      </c>
      <c r="P1836" s="42">
        <v>74</v>
      </c>
      <c r="Q1836" s="42">
        <v>10</v>
      </c>
      <c r="R1836" s="42">
        <v>7.5</v>
      </c>
    </row>
    <row r="1837" spans="1:18" x14ac:dyDescent="0.3">
      <c r="A1837" t="s">
        <v>3924</v>
      </c>
      <c r="B1837" s="17">
        <v>45171</v>
      </c>
      <c r="C1837" t="s">
        <v>3917</v>
      </c>
      <c r="D1837" t="s">
        <v>3918</v>
      </c>
      <c r="E1837" t="s">
        <v>3919</v>
      </c>
      <c r="F1837" t="s">
        <v>3930</v>
      </c>
      <c r="G1837" t="s">
        <v>3921</v>
      </c>
      <c r="H1837" t="s">
        <v>3922</v>
      </c>
      <c r="I1837">
        <v>1347</v>
      </c>
      <c r="J1837" s="41">
        <v>1.4080000000000002E-2</v>
      </c>
      <c r="K1837" s="42">
        <v>18.965760000000003</v>
      </c>
      <c r="L1837" s="43">
        <v>8.0500000000000044E-2</v>
      </c>
      <c r="M1837" s="42">
        <v>1.5267436800000012</v>
      </c>
      <c r="N1837">
        <v>4</v>
      </c>
      <c r="O1837" s="43">
        <v>169.67999999999998</v>
      </c>
      <c r="P1837" s="42">
        <v>37</v>
      </c>
      <c r="Q1837" s="42">
        <v>5</v>
      </c>
      <c r="R1837" s="42">
        <v>16.5</v>
      </c>
    </row>
    <row r="1838" spans="1:18" x14ac:dyDescent="0.3">
      <c r="A1838" t="s">
        <v>3924</v>
      </c>
      <c r="B1838" s="17">
        <v>45172</v>
      </c>
      <c r="C1838" t="s">
        <v>3917</v>
      </c>
      <c r="D1838" t="s">
        <v>3918</v>
      </c>
      <c r="E1838" t="s">
        <v>3919</v>
      </c>
      <c r="F1838" t="s">
        <v>3930</v>
      </c>
      <c r="G1838" t="s">
        <v>3921</v>
      </c>
      <c r="H1838" t="s">
        <v>3922</v>
      </c>
      <c r="I1838">
        <v>1439</v>
      </c>
      <c r="J1838" s="41">
        <v>1.7819999999999999E-2</v>
      </c>
      <c r="K1838" s="42">
        <v>25.642979999999998</v>
      </c>
      <c r="L1838" s="43">
        <v>1.3684999999999996</v>
      </c>
      <c r="M1838" s="42">
        <v>35.092418129999984</v>
      </c>
      <c r="N1838">
        <v>4</v>
      </c>
      <c r="O1838" s="43">
        <v>42</v>
      </c>
      <c r="P1838" s="42">
        <v>30</v>
      </c>
      <c r="Q1838" s="42">
        <v>14</v>
      </c>
      <c r="R1838" s="42">
        <v>9</v>
      </c>
    </row>
    <row r="1839" spans="1:18" x14ac:dyDescent="0.3">
      <c r="A1839" t="s">
        <v>3924</v>
      </c>
      <c r="B1839" s="17">
        <v>45173</v>
      </c>
      <c r="C1839" t="s">
        <v>3917</v>
      </c>
      <c r="D1839" t="s">
        <v>3918</v>
      </c>
      <c r="E1839" t="s">
        <v>3919</v>
      </c>
      <c r="F1839" t="s">
        <v>3930</v>
      </c>
      <c r="G1839" t="s">
        <v>3921</v>
      </c>
      <c r="H1839" t="s">
        <v>3922</v>
      </c>
      <c r="I1839">
        <v>1743</v>
      </c>
      <c r="J1839" s="41">
        <v>2.1229999999999999E-2</v>
      </c>
      <c r="K1839" s="42">
        <v>37.003889999999998</v>
      </c>
      <c r="L1839" s="43">
        <v>0.42549999999999999</v>
      </c>
      <c r="M1839" s="42">
        <v>15.745155194999999</v>
      </c>
      <c r="N1839">
        <v>3</v>
      </c>
      <c r="O1839" s="43">
        <v>49.559999999999995</v>
      </c>
      <c r="P1839" s="42">
        <v>20</v>
      </c>
      <c r="Q1839" s="42">
        <v>13</v>
      </c>
      <c r="R1839" s="42">
        <v>12</v>
      </c>
    </row>
    <row r="1840" spans="1:18" x14ac:dyDescent="0.3">
      <c r="A1840" t="s">
        <v>3924</v>
      </c>
      <c r="B1840" s="17">
        <v>45174</v>
      </c>
      <c r="C1840" t="s">
        <v>3917</v>
      </c>
      <c r="D1840" t="s">
        <v>3918</v>
      </c>
      <c r="E1840" t="s">
        <v>3919</v>
      </c>
      <c r="F1840" t="s">
        <v>3930</v>
      </c>
      <c r="G1840" t="s">
        <v>3921</v>
      </c>
      <c r="H1840" t="s">
        <v>3922</v>
      </c>
      <c r="I1840">
        <v>1294</v>
      </c>
      <c r="J1840" s="41">
        <v>1.8370000000000001E-2</v>
      </c>
      <c r="K1840" s="42">
        <v>23.770780000000002</v>
      </c>
      <c r="L1840" s="43">
        <v>1.1154999999999997</v>
      </c>
      <c r="M1840" s="42">
        <v>26.516305089999996</v>
      </c>
      <c r="N1840">
        <v>2</v>
      </c>
      <c r="O1840" s="43">
        <v>13.2</v>
      </c>
      <c r="P1840" s="42">
        <v>31</v>
      </c>
      <c r="Q1840" s="42">
        <v>6</v>
      </c>
      <c r="R1840" s="42">
        <v>10.5</v>
      </c>
    </row>
    <row r="1841" spans="1:18" x14ac:dyDescent="0.3">
      <c r="A1841" t="s">
        <v>3924</v>
      </c>
      <c r="B1841" s="17">
        <v>45175</v>
      </c>
      <c r="C1841" t="s">
        <v>3917</v>
      </c>
      <c r="D1841" t="s">
        <v>3918</v>
      </c>
      <c r="E1841" t="s">
        <v>3919</v>
      </c>
      <c r="F1841" t="s">
        <v>3930</v>
      </c>
      <c r="G1841" t="s">
        <v>3921</v>
      </c>
      <c r="H1841" t="s">
        <v>3922</v>
      </c>
      <c r="I1841">
        <v>1917</v>
      </c>
      <c r="J1841" s="41">
        <v>2.1340000000000001E-2</v>
      </c>
      <c r="K1841" s="42">
        <v>40.90878</v>
      </c>
      <c r="L1841" s="43">
        <v>0.47149999999999997</v>
      </c>
      <c r="M1841" s="42">
        <v>19.288489769999998</v>
      </c>
      <c r="N1841">
        <v>5</v>
      </c>
      <c r="O1841" s="43">
        <v>25.2</v>
      </c>
      <c r="P1841" s="42">
        <v>60</v>
      </c>
      <c r="Q1841" s="42">
        <v>11</v>
      </c>
      <c r="R1841" s="42">
        <v>7.5</v>
      </c>
    </row>
    <row r="1842" spans="1:18" x14ac:dyDescent="0.3">
      <c r="A1842" t="s">
        <v>3924</v>
      </c>
      <c r="B1842" s="17">
        <v>45176</v>
      </c>
      <c r="C1842" t="s">
        <v>3917</v>
      </c>
      <c r="D1842" t="s">
        <v>3918</v>
      </c>
      <c r="E1842" t="s">
        <v>3919</v>
      </c>
      <c r="F1842" t="s">
        <v>3930</v>
      </c>
      <c r="G1842" t="s">
        <v>3921</v>
      </c>
      <c r="H1842" t="s">
        <v>3922</v>
      </c>
      <c r="I1842">
        <v>1817</v>
      </c>
      <c r="J1842" s="41">
        <v>1.7050000000000003E-2</v>
      </c>
      <c r="K1842" s="42">
        <v>30.979850000000006</v>
      </c>
      <c r="L1842" s="43">
        <v>9.2000000000000068E-2</v>
      </c>
      <c r="M1842" s="42">
        <v>2.8501462000000028</v>
      </c>
      <c r="N1842">
        <v>5</v>
      </c>
      <c r="O1842" s="43">
        <v>133.56</v>
      </c>
      <c r="P1842" s="42">
        <v>28</v>
      </c>
      <c r="Q1842" s="42">
        <v>1</v>
      </c>
      <c r="R1842" s="42">
        <v>16.5</v>
      </c>
    </row>
    <row r="1843" spans="1:18" x14ac:dyDescent="0.3">
      <c r="A1843" t="s">
        <v>3924</v>
      </c>
      <c r="B1843" s="17">
        <v>45177</v>
      </c>
      <c r="C1843" t="s">
        <v>3917</v>
      </c>
      <c r="D1843" t="s">
        <v>3918</v>
      </c>
      <c r="E1843" t="s">
        <v>3919</v>
      </c>
      <c r="F1843" t="s">
        <v>3930</v>
      </c>
      <c r="G1843" t="s">
        <v>3921</v>
      </c>
      <c r="H1843" t="s">
        <v>3922</v>
      </c>
      <c r="I1843">
        <v>1028</v>
      </c>
      <c r="J1843" s="41">
        <v>1.804E-2</v>
      </c>
      <c r="K1843" s="42">
        <v>18.545120000000001</v>
      </c>
      <c r="L1843" s="43">
        <v>0.81649999999999967</v>
      </c>
      <c r="M1843" s="42">
        <v>15.142090479999995</v>
      </c>
      <c r="N1843">
        <v>3</v>
      </c>
      <c r="O1843" s="43">
        <v>228.47999999999996</v>
      </c>
      <c r="P1843" s="42">
        <v>63</v>
      </c>
      <c r="Q1843" s="42">
        <v>8</v>
      </c>
      <c r="R1843" s="42">
        <v>13.5</v>
      </c>
    </row>
    <row r="1844" spans="1:18" x14ac:dyDescent="0.3">
      <c r="A1844" t="s">
        <v>3924</v>
      </c>
      <c r="B1844" s="17">
        <v>45178</v>
      </c>
      <c r="C1844" t="s">
        <v>3917</v>
      </c>
      <c r="D1844" t="s">
        <v>3918</v>
      </c>
      <c r="E1844" t="s">
        <v>3919</v>
      </c>
      <c r="F1844" t="s">
        <v>3930</v>
      </c>
      <c r="G1844" t="s">
        <v>3921</v>
      </c>
      <c r="H1844" t="s">
        <v>3922</v>
      </c>
      <c r="I1844">
        <v>1543</v>
      </c>
      <c r="J1844" s="41">
        <v>2.2990000000000003E-2</v>
      </c>
      <c r="K1844" s="42">
        <v>35.473570000000002</v>
      </c>
      <c r="L1844" s="43">
        <v>1.1269999999999998</v>
      </c>
      <c r="M1844" s="42">
        <v>39.978713389999996</v>
      </c>
      <c r="N1844">
        <v>4</v>
      </c>
      <c r="O1844" s="43">
        <v>60</v>
      </c>
      <c r="P1844" s="42">
        <v>24</v>
      </c>
      <c r="Q1844" s="42">
        <v>7</v>
      </c>
      <c r="R1844" s="42">
        <v>7.5</v>
      </c>
    </row>
    <row r="1845" spans="1:18" x14ac:dyDescent="0.3">
      <c r="A1845" t="s">
        <v>3924</v>
      </c>
      <c r="B1845" s="17">
        <v>45179</v>
      </c>
      <c r="C1845" t="s">
        <v>3917</v>
      </c>
      <c r="D1845" t="s">
        <v>3918</v>
      </c>
      <c r="E1845" t="s">
        <v>3919</v>
      </c>
      <c r="F1845" t="s">
        <v>3930</v>
      </c>
      <c r="G1845" t="s">
        <v>3921</v>
      </c>
      <c r="H1845" t="s">
        <v>3922</v>
      </c>
      <c r="I1845">
        <v>2074</v>
      </c>
      <c r="J1845" s="41">
        <v>1.8920000000000003E-2</v>
      </c>
      <c r="K1845" s="42">
        <v>39.240080000000006</v>
      </c>
      <c r="L1845" s="43">
        <v>0.19550000000000003</v>
      </c>
      <c r="M1845" s="42">
        <v>7.6714356400000021</v>
      </c>
      <c r="N1845">
        <v>1</v>
      </c>
      <c r="O1845" s="43">
        <v>204.11999999999998</v>
      </c>
      <c r="P1845" s="42">
        <v>51</v>
      </c>
      <c r="Q1845" s="42">
        <v>14</v>
      </c>
      <c r="R1845" s="42">
        <v>10.5</v>
      </c>
    </row>
    <row r="1846" spans="1:18" x14ac:dyDescent="0.3">
      <c r="A1846" t="s">
        <v>3924</v>
      </c>
      <c r="B1846" s="17">
        <v>45180</v>
      </c>
      <c r="C1846" t="s">
        <v>3917</v>
      </c>
      <c r="D1846" t="s">
        <v>3918</v>
      </c>
      <c r="E1846" t="s">
        <v>3919</v>
      </c>
      <c r="F1846" t="s">
        <v>3930</v>
      </c>
      <c r="G1846" t="s">
        <v>3921</v>
      </c>
      <c r="H1846" t="s">
        <v>3922</v>
      </c>
      <c r="I1846">
        <v>1679</v>
      </c>
      <c r="J1846" s="41">
        <v>1.9470000000000001E-2</v>
      </c>
      <c r="K1846" s="42">
        <v>32.690130000000003</v>
      </c>
      <c r="L1846" s="43">
        <v>0.14949999999999999</v>
      </c>
      <c r="M1846" s="42">
        <v>4.8871744350000004</v>
      </c>
      <c r="N1846">
        <v>2</v>
      </c>
      <c r="O1846" s="43">
        <v>16.8</v>
      </c>
      <c r="P1846" s="42">
        <v>28</v>
      </c>
      <c r="Q1846" s="42">
        <v>12</v>
      </c>
      <c r="R1846" s="42">
        <v>13.5</v>
      </c>
    </row>
    <row r="1847" spans="1:18" x14ac:dyDescent="0.3">
      <c r="A1847" t="s">
        <v>3924</v>
      </c>
      <c r="B1847" s="17">
        <v>45181</v>
      </c>
      <c r="C1847" t="s">
        <v>3917</v>
      </c>
      <c r="D1847" t="s">
        <v>3918</v>
      </c>
      <c r="E1847" t="s">
        <v>3919</v>
      </c>
      <c r="F1847" t="s">
        <v>3930</v>
      </c>
      <c r="G1847" t="s">
        <v>3921</v>
      </c>
      <c r="H1847" t="s">
        <v>3922</v>
      </c>
      <c r="I1847">
        <v>2024</v>
      </c>
      <c r="J1847" s="41">
        <v>1.9030000000000002E-2</v>
      </c>
      <c r="K1847" s="42">
        <v>38.516720000000007</v>
      </c>
      <c r="L1847" s="43">
        <v>0.73599999999999965</v>
      </c>
      <c r="M1847" s="42">
        <v>28.348305919999991</v>
      </c>
      <c r="N1847">
        <v>6</v>
      </c>
      <c r="O1847" s="43">
        <v>39.6</v>
      </c>
      <c r="P1847" s="42">
        <v>37</v>
      </c>
      <c r="Q1847" s="42">
        <v>7</v>
      </c>
      <c r="R1847" s="42">
        <v>15</v>
      </c>
    </row>
    <row r="1848" spans="1:18" x14ac:dyDescent="0.3">
      <c r="A1848" t="s">
        <v>3924</v>
      </c>
      <c r="B1848" s="17">
        <v>45182</v>
      </c>
      <c r="C1848" t="s">
        <v>3917</v>
      </c>
      <c r="D1848" t="s">
        <v>3918</v>
      </c>
      <c r="E1848" t="s">
        <v>3919</v>
      </c>
      <c r="F1848" t="s">
        <v>3930</v>
      </c>
      <c r="G1848" t="s">
        <v>3921</v>
      </c>
      <c r="H1848" t="s">
        <v>3922</v>
      </c>
      <c r="I1848">
        <v>2032</v>
      </c>
      <c r="J1848" s="41">
        <v>2.1890000000000003E-2</v>
      </c>
      <c r="K1848" s="42">
        <v>44.480480000000007</v>
      </c>
      <c r="L1848" s="43">
        <v>0.47149999999999975</v>
      </c>
      <c r="M1848" s="42">
        <v>20.972546319999992</v>
      </c>
      <c r="N1848">
        <v>4</v>
      </c>
      <c r="O1848" s="43">
        <v>22.8</v>
      </c>
      <c r="P1848" s="42">
        <v>80</v>
      </c>
      <c r="Q1848" s="42">
        <v>15</v>
      </c>
      <c r="R1848" s="42">
        <v>9</v>
      </c>
    </row>
    <row r="1849" spans="1:18" x14ac:dyDescent="0.3">
      <c r="A1849" t="s">
        <v>3924</v>
      </c>
      <c r="B1849" s="17">
        <v>45183</v>
      </c>
      <c r="C1849" t="s">
        <v>3917</v>
      </c>
      <c r="D1849" t="s">
        <v>3918</v>
      </c>
      <c r="E1849" t="s">
        <v>3919</v>
      </c>
      <c r="F1849" t="s">
        <v>3930</v>
      </c>
      <c r="G1849" t="s">
        <v>3921</v>
      </c>
      <c r="H1849" t="s">
        <v>3922</v>
      </c>
      <c r="I1849">
        <v>1988</v>
      </c>
      <c r="J1849" s="41">
        <v>1.7160000000000002E-2</v>
      </c>
      <c r="K1849" s="42">
        <v>34.114080000000001</v>
      </c>
      <c r="L1849" s="43">
        <v>0.37949999999999995</v>
      </c>
      <c r="M1849" s="42">
        <v>12.946293359999999</v>
      </c>
      <c r="N1849">
        <v>2</v>
      </c>
      <c r="O1849" s="43">
        <v>210.83999999999997</v>
      </c>
      <c r="P1849" s="42">
        <v>70</v>
      </c>
      <c r="Q1849" s="42">
        <v>10</v>
      </c>
      <c r="R1849" s="42">
        <v>1.5</v>
      </c>
    </row>
    <row r="1850" spans="1:18" x14ac:dyDescent="0.3">
      <c r="A1850" t="s">
        <v>3924</v>
      </c>
      <c r="B1850" s="17">
        <v>45184</v>
      </c>
      <c r="C1850" t="s">
        <v>3917</v>
      </c>
      <c r="D1850" t="s">
        <v>3918</v>
      </c>
      <c r="E1850" t="s">
        <v>3919</v>
      </c>
      <c r="F1850" t="s">
        <v>3930</v>
      </c>
      <c r="G1850" t="s">
        <v>3921</v>
      </c>
      <c r="H1850" t="s">
        <v>3922</v>
      </c>
      <c r="I1850">
        <v>1639</v>
      </c>
      <c r="J1850" s="41">
        <v>2.0570000000000001E-2</v>
      </c>
      <c r="K1850" s="42">
        <v>33.714230000000001</v>
      </c>
      <c r="L1850" s="43">
        <v>2.2999999999999882E-2</v>
      </c>
      <c r="M1850" s="42">
        <v>0.77542728999999599</v>
      </c>
      <c r="N1850">
        <v>4</v>
      </c>
      <c r="O1850" s="43">
        <v>46.199999999999996</v>
      </c>
      <c r="P1850" s="42">
        <v>49</v>
      </c>
      <c r="Q1850" s="42">
        <v>14</v>
      </c>
      <c r="R1850" s="42">
        <v>4.5</v>
      </c>
    </row>
    <row r="1851" spans="1:18" x14ac:dyDescent="0.3">
      <c r="A1851" t="s">
        <v>3924</v>
      </c>
      <c r="B1851" s="17">
        <v>45185</v>
      </c>
      <c r="C1851" t="s">
        <v>3917</v>
      </c>
      <c r="D1851" t="s">
        <v>3918</v>
      </c>
      <c r="E1851" t="s">
        <v>3919</v>
      </c>
      <c r="F1851" t="s">
        <v>3930</v>
      </c>
      <c r="G1851" t="s">
        <v>3921</v>
      </c>
      <c r="H1851" t="s">
        <v>3922</v>
      </c>
      <c r="I1851">
        <v>2038</v>
      </c>
      <c r="J1851" s="41">
        <v>2.1010000000000001E-2</v>
      </c>
      <c r="K1851" s="42">
        <v>42.818380000000005</v>
      </c>
      <c r="L1851" s="43">
        <v>0.27600000000000002</v>
      </c>
      <c r="M1851" s="42">
        <v>11.817872880000003</v>
      </c>
      <c r="N1851">
        <v>4</v>
      </c>
      <c r="O1851" s="43">
        <v>12</v>
      </c>
      <c r="P1851" s="42">
        <v>51</v>
      </c>
      <c r="Q1851" s="42">
        <v>12</v>
      </c>
      <c r="R1851" s="42">
        <v>10.5</v>
      </c>
    </row>
    <row r="1852" spans="1:18" x14ac:dyDescent="0.3">
      <c r="A1852" t="s">
        <v>3924</v>
      </c>
      <c r="B1852" s="17">
        <v>45186</v>
      </c>
      <c r="C1852" t="s">
        <v>3917</v>
      </c>
      <c r="D1852" t="s">
        <v>3918</v>
      </c>
      <c r="E1852" t="s">
        <v>3919</v>
      </c>
      <c r="F1852" t="s">
        <v>3930</v>
      </c>
      <c r="G1852" t="s">
        <v>3921</v>
      </c>
      <c r="H1852" t="s">
        <v>3922</v>
      </c>
      <c r="I1852">
        <v>1880</v>
      </c>
      <c r="J1852" s="41">
        <v>2.2770000000000006E-2</v>
      </c>
      <c r="K1852" s="42">
        <v>42.807600000000008</v>
      </c>
      <c r="L1852" s="43">
        <v>0.54049999999999976</v>
      </c>
      <c r="M1852" s="42">
        <v>23.137507799999995</v>
      </c>
      <c r="N1852">
        <v>5</v>
      </c>
      <c r="O1852" s="43">
        <v>86.52</v>
      </c>
      <c r="P1852" s="42">
        <v>43</v>
      </c>
      <c r="Q1852" s="42">
        <v>14</v>
      </c>
      <c r="R1852" s="42">
        <v>16.5</v>
      </c>
    </row>
    <row r="1853" spans="1:18" x14ac:dyDescent="0.3">
      <c r="A1853" t="s">
        <v>3924</v>
      </c>
      <c r="B1853" s="17">
        <v>45187</v>
      </c>
      <c r="C1853" t="s">
        <v>3917</v>
      </c>
      <c r="D1853" t="s">
        <v>3918</v>
      </c>
      <c r="E1853" t="s">
        <v>3919</v>
      </c>
      <c r="F1853" t="s">
        <v>3930</v>
      </c>
      <c r="G1853" t="s">
        <v>3921</v>
      </c>
      <c r="H1853" t="s">
        <v>3922</v>
      </c>
      <c r="I1853">
        <v>1658</v>
      </c>
      <c r="J1853" s="41">
        <v>1.584E-2</v>
      </c>
      <c r="K1853" s="42">
        <v>26.262720000000002</v>
      </c>
      <c r="L1853" s="43">
        <v>1.1500000000000008E-2</v>
      </c>
      <c r="M1853" s="42">
        <v>0.30202128000000023</v>
      </c>
      <c r="N1853">
        <v>4</v>
      </c>
      <c r="O1853" s="43">
        <v>55.199999999999996</v>
      </c>
      <c r="P1853" s="42">
        <v>52</v>
      </c>
      <c r="Q1853" s="42">
        <v>8</v>
      </c>
      <c r="R1853" s="42">
        <v>12</v>
      </c>
    </row>
    <row r="1854" spans="1:18" x14ac:dyDescent="0.3">
      <c r="A1854" t="s">
        <v>3924</v>
      </c>
      <c r="B1854" s="17">
        <v>45188</v>
      </c>
      <c r="C1854" t="s">
        <v>3917</v>
      </c>
      <c r="D1854" t="s">
        <v>3918</v>
      </c>
      <c r="E1854" t="s">
        <v>3919</v>
      </c>
      <c r="F1854" t="s">
        <v>3930</v>
      </c>
      <c r="G1854" t="s">
        <v>3921</v>
      </c>
      <c r="H1854" t="s">
        <v>3922</v>
      </c>
      <c r="I1854">
        <v>1686</v>
      </c>
      <c r="J1854" s="41">
        <v>1.6390000000000002E-2</v>
      </c>
      <c r="K1854" s="42">
        <v>27.633540000000004</v>
      </c>
      <c r="L1854" s="43">
        <v>1.4144999999999996</v>
      </c>
      <c r="M1854" s="42">
        <v>39.087642329999994</v>
      </c>
      <c r="N1854">
        <v>3</v>
      </c>
      <c r="O1854" s="43">
        <v>57.599999999999994</v>
      </c>
      <c r="P1854" s="42">
        <v>62</v>
      </c>
      <c r="Q1854" s="42">
        <v>7</v>
      </c>
      <c r="R1854" s="42">
        <v>7.5</v>
      </c>
    </row>
    <row r="1855" spans="1:18" x14ac:dyDescent="0.3">
      <c r="A1855" t="s">
        <v>3924</v>
      </c>
      <c r="B1855" s="17">
        <v>45189</v>
      </c>
      <c r="C1855" t="s">
        <v>3917</v>
      </c>
      <c r="D1855" t="s">
        <v>3918</v>
      </c>
      <c r="E1855" t="s">
        <v>3919</v>
      </c>
      <c r="F1855" t="s">
        <v>3930</v>
      </c>
      <c r="G1855" t="s">
        <v>3921</v>
      </c>
      <c r="H1855" t="s">
        <v>3922</v>
      </c>
      <c r="I1855">
        <v>1142</v>
      </c>
      <c r="J1855" s="41">
        <v>1.804E-2</v>
      </c>
      <c r="K1855" s="42">
        <v>20.601680000000002</v>
      </c>
      <c r="L1855" s="43">
        <v>0.253</v>
      </c>
      <c r="M1855" s="42">
        <v>5.2122250400000008</v>
      </c>
      <c r="N1855">
        <v>1</v>
      </c>
      <c r="O1855" s="43">
        <v>155.4</v>
      </c>
      <c r="P1855" s="42">
        <v>55</v>
      </c>
      <c r="Q1855" s="42">
        <v>19</v>
      </c>
      <c r="R1855" s="42">
        <v>12</v>
      </c>
    </row>
    <row r="1856" spans="1:18" x14ac:dyDescent="0.3">
      <c r="A1856" t="s">
        <v>3924</v>
      </c>
      <c r="B1856" s="17">
        <v>45190</v>
      </c>
      <c r="C1856" t="s">
        <v>3917</v>
      </c>
      <c r="D1856" t="s">
        <v>3918</v>
      </c>
      <c r="E1856" t="s">
        <v>3919</v>
      </c>
      <c r="F1856" t="s">
        <v>3930</v>
      </c>
      <c r="G1856" t="s">
        <v>3921</v>
      </c>
      <c r="H1856" t="s">
        <v>3922</v>
      </c>
      <c r="I1856">
        <v>1574</v>
      </c>
      <c r="J1856" s="41">
        <v>1.2540000000000001E-2</v>
      </c>
      <c r="K1856" s="42">
        <v>19.737960000000001</v>
      </c>
      <c r="L1856" s="43">
        <v>0.21850000000000006</v>
      </c>
      <c r="M1856" s="42">
        <v>4.3127442600000014</v>
      </c>
      <c r="N1856">
        <v>3</v>
      </c>
      <c r="O1856" s="43">
        <v>106.67999999999999</v>
      </c>
      <c r="P1856" s="42">
        <v>60</v>
      </c>
      <c r="Q1856" s="42">
        <v>10</v>
      </c>
      <c r="R1856" s="42">
        <v>15</v>
      </c>
    </row>
    <row r="1857" spans="1:18" x14ac:dyDescent="0.3">
      <c r="A1857" t="s">
        <v>3924</v>
      </c>
      <c r="B1857" s="17">
        <v>45191</v>
      </c>
      <c r="C1857" t="s">
        <v>3917</v>
      </c>
      <c r="D1857" t="s">
        <v>3918</v>
      </c>
      <c r="E1857" t="s">
        <v>3919</v>
      </c>
      <c r="F1857" t="s">
        <v>3930</v>
      </c>
      <c r="G1857" t="s">
        <v>3921</v>
      </c>
      <c r="H1857" t="s">
        <v>3922</v>
      </c>
      <c r="I1857">
        <v>1626</v>
      </c>
      <c r="J1857" s="41">
        <v>2.1010000000000001E-2</v>
      </c>
      <c r="K1857" s="42">
        <v>34.162260000000003</v>
      </c>
      <c r="L1857" s="43">
        <v>0.37949999999999995</v>
      </c>
      <c r="M1857" s="42">
        <v>12.964577669999999</v>
      </c>
      <c r="N1857">
        <v>2</v>
      </c>
      <c r="O1857" s="43">
        <v>136.91999999999999</v>
      </c>
      <c r="P1857" s="42">
        <v>43</v>
      </c>
      <c r="Q1857" s="42">
        <v>19</v>
      </c>
      <c r="R1857" s="42">
        <v>9</v>
      </c>
    </row>
    <row r="1858" spans="1:18" x14ac:dyDescent="0.3">
      <c r="A1858" t="s">
        <v>3924</v>
      </c>
      <c r="B1858" s="17">
        <v>45192</v>
      </c>
      <c r="C1858" t="s">
        <v>3917</v>
      </c>
      <c r="D1858" t="s">
        <v>3918</v>
      </c>
      <c r="E1858" t="s">
        <v>3919</v>
      </c>
      <c r="F1858" t="s">
        <v>3930</v>
      </c>
      <c r="G1858" t="s">
        <v>3921</v>
      </c>
      <c r="H1858" t="s">
        <v>3922</v>
      </c>
      <c r="I1858">
        <v>1722</v>
      </c>
      <c r="J1858" s="41">
        <v>1.5180000000000001E-2</v>
      </c>
      <c r="K1858" s="42">
        <v>26.139960000000002</v>
      </c>
      <c r="L1858" s="43">
        <v>6.9000000000000061E-2</v>
      </c>
      <c r="M1858" s="42">
        <v>1.8036572400000017</v>
      </c>
      <c r="N1858">
        <v>2</v>
      </c>
      <c r="O1858" s="43">
        <v>55.199999999999996</v>
      </c>
      <c r="P1858" s="42">
        <v>27</v>
      </c>
      <c r="Q1858" s="42">
        <v>11</v>
      </c>
      <c r="R1858" s="42">
        <v>10.5</v>
      </c>
    </row>
    <row r="1859" spans="1:18" x14ac:dyDescent="0.3">
      <c r="A1859" t="s">
        <v>3924</v>
      </c>
      <c r="B1859" s="17">
        <v>45193</v>
      </c>
      <c r="C1859" t="s">
        <v>3917</v>
      </c>
      <c r="D1859" t="s">
        <v>3918</v>
      </c>
      <c r="E1859" t="s">
        <v>3919</v>
      </c>
      <c r="F1859" t="s">
        <v>3930</v>
      </c>
      <c r="G1859" t="s">
        <v>3921</v>
      </c>
      <c r="H1859" t="s">
        <v>3922</v>
      </c>
      <c r="I1859">
        <v>2163</v>
      </c>
      <c r="J1859" s="41">
        <v>2.2000000000000006E-2</v>
      </c>
      <c r="K1859" s="42">
        <v>47.586000000000013</v>
      </c>
      <c r="L1859" s="43">
        <v>3.4499999999999996E-2</v>
      </c>
      <c r="M1859" s="42">
        <v>1.6417170000000003</v>
      </c>
      <c r="N1859">
        <v>4</v>
      </c>
      <c r="O1859" s="43">
        <v>58.8</v>
      </c>
      <c r="P1859" s="42">
        <v>50</v>
      </c>
      <c r="Q1859" s="42">
        <v>4</v>
      </c>
      <c r="R1859" s="42">
        <v>12</v>
      </c>
    </row>
    <row r="1860" spans="1:18" x14ac:dyDescent="0.3">
      <c r="A1860" t="s">
        <v>3924</v>
      </c>
      <c r="B1860" s="17">
        <v>45194</v>
      </c>
      <c r="C1860" t="s">
        <v>3917</v>
      </c>
      <c r="D1860" t="s">
        <v>3918</v>
      </c>
      <c r="E1860" t="s">
        <v>3919</v>
      </c>
      <c r="F1860" t="s">
        <v>3930</v>
      </c>
      <c r="G1860" t="s">
        <v>3921</v>
      </c>
      <c r="H1860" t="s">
        <v>3922</v>
      </c>
      <c r="I1860">
        <v>1366</v>
      </c>
      <c r="J1860" s="41">
        <v>1.507E-2</v>
      </c>
      <c r="K1860" s="42">
        <v>20.585619999999999</v>
      </c>
      <c r="L1860" s="43">
        <v>0.71299999999999986</v>
      </c>
      <c r="M1860" s="42">
        <v>14.677547059999997</v>
      </c>
      <c r="N1860">
        <v>4</v>
      </c>
      <c r="O1860" s="43">
        <v>34.799999999999997</v>
      </c>
      <c r="P1860" s="42">
        <v>38</v>
      </c>
      <c r="Q1860" s="42">
        <v>5</v>
      </c>
      <c r="R1860" s="42">
        <v>10.5</v>
      </c>
    </row>
    <row r="1861" spans="1:18" x14ac:dyDescent="0.3">
      <c r="A1861" t="s">
        <v>3924</v>
      </c>
      <c r="B1861" s="17">
        <v>45195</v>
      </c>
      <c r="C1861" t="s">
        <v>3917</v>
      </c>
      <c r="D1861" t="s">
        <v>3918</v>
      </c>
      <c r="E1861" t="s">
        <v>3919</v>
      </c>
      <c r="F1861" t="s">
        <v>3930</v>
      </c>
      <c r="G1861" t="s">
        <v>3921</v>
      </c>
      <c r="H1861" t="s">
        <v>3922</v>
      </c>
      <c r="I1861">
        <v>1434</v>
      </c>
      <c r="J1861" s="41">
        <v>1.6720000000000002E-2</v>
      </c>
      <c r="K1861" s="42">
        <v>23.976480000000002</v>
      </c>
      <c r="L1861" s="43">
        <v>1.2879999999999996</v>
      </c>
      <c r="M1861" s="42">
        <v>30.881706239999993</v>
      </c>
      <c r="N1861">
        <v>7</v>
      </c>
      <c r="O1861" s="43">
        <v>100.8</v>
      </c>
      <c r="P1861" s="42">
        <v>43</v>
      </c>
      <c r="Q1861" s="42">
        <v>11</v>
      </c>
      <c r="R1861" s="42">
        <v>12</v>
      </c>
    </row>
    <row r="1862" spans="1:18" x14ac:dyDescent="0.3">
      <c r="A1862" t="s">
        <v>3924</v>
      </c>
      <c r="B1862" s="17">
        <v>45196</v>
      </c>
      <c r="C1862" t="s">
        <v>3917</v>
      </c>
      <c r="D1862" t="s">
        <v>3918</v>
      </c>
      <c r="E1862" t="s">
        <v>3919</v>
      </c>
      <c r="F1862" t="s">
        <v>3930</v>
      </c>
      <c r="G1862" t="s">
        <v>3921</v>
      </c>
      <c r="H1862" t="s">
        <v>3922</v>
      </c>
      <c r="I1862">
        <v>1399</v>
      </c>
      <c r="J1862" s="41">
        <v>1.8920000000000003E-2</v>
      </c>
      <c r="K1862" s="42">
        <v>26.469080000000005</v>
      </c>
      <c r="L1862" s="43">
        <v>0.39100000000000007</v>
      </c>
      <c r="M1862" s="42">
        <v>10.349410280000004</v>
      </c>
      <c r="N1862">
        <v>3</v>
      </c>
      <c r="O1862" s="43">
        <v>7.1999999999999993</v>
      </c>
      <c r="P1862" s="42">
        <v>75</v>
      </c>
      <c r="Q1862" s="42">
        <v>9</v>
      </c>
      <c r="R1862" s="42">
        <v>6</v>
      </c>
    </row>
    <row r="1863" spans="1:18" x14ac:dyDescent="0.3">
      <c r="A1863" t="s">
        <v>3924</v>
      </c>
      <c r="B1863" s="17">
        <v>45197</v>
      </c>
      <c r="C1863" t="s">
        <v>3917</v>
      </c>
      <c r="D1863" t="s">
        <v>3918</v>
      </c>
      <c r="E1863" t="s">
        <v>3919</v>
      </c>
      <c r="F1863" t="s">
        <v>3930</v>
      </c>
      <c r="G1863" t="s">
        <v>3921</v>
      </c>
      <c r="H1863" t="s">
        <v>3922</v>
      </c>
      <c r="I1863">
        <v>1693</v>
      </c>
      <c r="J1863" s="41">
        <v>1.507E-2</v>
      </c>
      <c r="K1863" s="42">
        <v>25.51351</v>
      </c>
      <c r="L1863" s="43">
        <v>0.18400000000000005</v>
      </c>
      <c r="M1863" s="42">
        <v>4.6944858400000014</v>
      </c>
      <c r="N1863">
        <v>3</v>
      </c>
      <c r="O1863" s="43">
        <v>18</v>
      </c>
      <c r="P1863" s="42">
        <v>25</v>
      </c>
      <c r="Q1863" s="42">
        <v>11</v>
      </c>
      <c r="R1863" s="42">
        <v>4.5</v>
      </c>
    </row>
    <row r="1864" spans="1:18" x14ac:dyDescent="0.3">
      <c r="A1864" t="s">
        <v>3924</v>
      </c>
      <c r="B1864" s="17">
        <v>45198</v>
      </c>
      <c r="C1864" t="s">
        <v>3917</v>
      </c>
      <c r="D1864" t="s">
        <v>3918</v>
      </c>
      <c r="E1864" t="s">
        <v>3919</v>
      </c>
      <c r="F1864" t="s">
        <v>3930</v>
      </c>
      <c r="G1864" t="s">
        <v>3921</v>
      </c>
      <c r="H1864" t="s">
        <v>3922</v>
      </c>
      <c r="I1864">
        <v>1358</v>
      </c>
      <c r="J1864" s="41">
        <v>1.2870000000000003E-2</v>
      </c>
      <c r="K1864" s="42">
        <v>17.477460000000004</v>
      </c>
      <c r="L1864" s="43">
        <v>5.7499999999999996E-2</v>
      </c>
      <c r="M1864" s="42">
        <v>1.0049539500000002</v>
      </c>
      <c r="N1864">
        <v>6</v>
      </c>
      <c r="O1864" s="43">
        <v>52.08</v>
      </c>
      <c r="P1864" s="42">
        <v>33</v>
      </c>
      <c r="Q1864" s="42">
        <v>13</v>
      </c>
      <c r="R1864" s="42">
        <v>6</v>
      </c>
    </row>
    <row r="1865" spans="1:18" x14ac:dyDescent="0.3">
      <c r="A1865" t="s">
        <v>3924</v>
      </c>
      <c r="B1865" s="17">
        <v>45199</v>
      </c>
      <c r="C1865" t="s">
        <v>3917</v>
      </c>
      <c r="D1865" t="s">
        <v>3918</v>
      </c>
      <c r="E1865" t="s">
        <v>3919</v>
      </c>
      <c r="F1865" t="s">
        <v>3930</v>
      </c>
      <c r="G1865" t="s">
        <v>3921</v>
      </c>
      <c r="H1865" t="s">
        <v>3922</v>
      </c>
      <c r="I1865">
        <v>1294</v>
      </c>
      <c r="J1865" s="41">
        <v>1.8810000000000004E-2</v>
      </c>
      <c r="K1865" s="42">
        <v>24.340140000000005</v>
      </c>
      <c r="L1865" s="43">
        <v>1.3914999999999995</v>
      </c>
      <c r="M1865" s="42">
        <v>33.869304809999996</v>
      </c>
      <c r="N1865">
        <v>6</v>
      </c>
      <c r="O1865" s="43">
        <v>120.96</v>
      </c>
      <c r="P1865" s="42">
        <v>40</v>
      </c>
      <c r="Q1865" s="42">
        <v>6</v>
      </c>
      <c r="R1865" s="42">
        <v>10.5</v>
      </c>
    </row>
    <row r="1866" spans="1:18" x14ac:dyDescent="0.3">
      <c r="A1866" t="s">
        <v>3924</v>
      </c>
      <c r="B1866" s="17">
        <v>45200</v>
      </c>
      <c r="C1866" t="s">
        <v>3917</v>
      </c>
      <c r="D1866" t="s">
        <v>3918</v>
      </c>
      <c r="E1866" t="s">
        <v>3919</v>
      </c>
      <c r="F1866" t="s">
        <v>3930</v>
      </c>
      <c r="G1866" t="s">
        <v>3921</v>
      </c>
      <c r="H1866" t="s">
        <v>3922</v>
      </c>
      <c r="I1866">
        <v>1499</v>
      </c>
      <c r="J1866" s="41">
        <v>2.0350000000000004E-2</v>
      </c>
      <c r="K1866" s="42">
        <v>30.504650000000005</v>
      </c>
      <c r="L1866" s="43">
        <v>1.3109999999999995</v>
      </c>
      <c r="M1866" s="42">
        <v>39.991596149999992</v>
      </c>
      <c r="N1866">
        <v>3</v>
      </c>
      <c r="O1866" s="43">
        <v>36</v>
      </c>
      <c r="P1866" s="42">
        <v>18</v>
      </c>
      <c r="Q1866" s="42">
        <v>8</v>
      </c>
      <c r="R1866" s="42">
        <v>16.5</v>
      </c>
    </row>
    <row r="1867" spans="1:18" x14ac:dyDescent="0.3">
      <c r="A1867" t="s">
        <v>3924</v>
      </c>
      <c r="B1867" s="17">
        <v>45201</v>
      </c>
      <c r="C1867" t="s">
        <v>3917</v>
      </c>
      <c r="D1867" t="s">
        <v>3918</v>
      </c>
      <c r="E1867" t="s">
        <v>3919</v>
      </c>
      <c r="F1867" t="s">
        <v>3930</v>
      </c>
      <c r="G1867" t="s">
        <v>3921</v>
      </c>
      <c r="H1867" t="s">
        <v>3922</v>
      </c>
      <c r="I1867">
        <v>1426</v>
      </c>
      <c r="J1867" s="41">
        <v>1.5620000000000002E-2</v>
      </c>
      <c r="K1867" s="42">
        <v>22.274120000000003</v>
      </c>
      <c r="L1867" s="43">
        <v>1.4719999999999998</v>
      </c>
      <c r="M1867" s="42">
        <v>32.787504640000002</v>
      </c>
      <c r="N1867">
        <v>2</v>
      </c>
      <c r="O1867" s="43">
        <v>31.2</v>
      </c>
      <c r="P1867" s="42">
        <v>40</v>
      </c>
      <c r="Q1867" s="42">
        <v>11</v>
      </c>
      <c r="R1867" s="42">
        <v>4.5</v>
      </c>
    </row>
    <row r="1868" spans="1:18" x14ac:dyDescent="0.3">
      <c r="A1868" t="s">
        <v>3924</v>
      </c>
      <c r="B1868" s="17">
        <v>45202</v>
      </c>
      <c r="C1868" t="s">
        <v>3917</v>
      </c>
      <c r="D1868" t="s">
        <v>3918</v>
      </c>
      <c r="E1868" t="s">
        <v>3919</v>
      </c>
      <c r="F1868" t="s">
        <v>3930</v>
      </c>
      <c r="G1868" t="s">
        <v>3921</v>
      </c>
      <c r="H1868" t="s">
        <v>3922</v>
      </c>
      <c r="I1868">
        <v>1466</v>
      </c>
      <c r="J1868" s="41">
        <v>1.8260000000000005E-2</v>
      </c>
      <c r="K1868" s="42">
        <v>26.769160000000007</v>
      </c>
      <c r="L1868" s="43">
        <v>0.83949999999999969</v>
      </c>
      <c r="M1868" s="42">
        <v>22.472709819999999</v>
      </c>
      <c r="N1868">
        <v>2</v>
      </c>
      <c r="O1868" s="43">
        <v>50.4</v>
      </c>
      <c r="P1868" s="42">
        <v>39</v>
      </c>
      <c r="Q1868" s="42">
        <v>17</v>
      </c>
      <c r="R1868" s="42">
        <v>7.5</v>
      </c>
    </row>
    <row r="1869" spans="1:18" x14ac:dyDescent="0.3">
      <c r="A1869" t="s">
        <v>3924</v>
      </c>
      <c r="B1869" s="17">
        <v>45203</v>
      </c>
      <c r="C1869" t="s">
        <v>3917</v>
      </c>
      <c r="D1869" t="s">
        <v>3918</v>
      </c>
      <c r="E1869" t="s">
        <v>3919</v>
      </c>
      <c r="F1869" t="s">
        <v>3930</v>
      </c>
      <c r="G1869" t="s">
        <v>3921</v>
      </c>
      <c r="H1869" t="s">
        <v>3922</v>
      </c>
      <c r="I1869">
        <v>1682</v>
      </c>
      <c r="J1869" s="41">
        <v>1.8589999999999999E-2</v>
      </c>
      <c r="K1869" s="42">
        <v>31.268379999999997</v>
      </c>
      <c r="L1869" s="43">
        <v>9.2000000000000012E-2</v>
      </c>
      <c r="M1869" s="42">
        <v>2.8766909599999999</v>
      </c>
      <c r="N1869">
        <v>5</v>
      </c>
      <c r="O1869" s="43">
        <v>63.839999999999989</v>
      </c>
      <c r="P1869" s="42">
        <v>69</v>
      </c>
      <c r="Q1869" s="42">
        <v>6</v>
      </c>
      <c r="R1869" s="42">
        <v>4.5</v>
      </c>
    </row>
    <row r="1870" spans="1:18" x14ac:dyDescent="0.3">
      <c r="A1870" t="s">
        <v>3924</v>
      </c>
      <c r="B1870" s="17">
        <v>45204</v>
      </c>
      <c r="C1870" t="s">
        <v>3917</v>
      </c>
      <c r="D1870" t="s">
        <v>3918</v>
      </c>
      <c r="E1870" t="s">
        <v>3919</v>
      </c>
      <c r="F1870" t="s">
        <v>3930</v>
      </c>
      <c r="G1870" t="s">
        <v>3921</v>
      </c>
      <c r="H1870" t="s">
        <v>3922</v>
      </c>
      <c r="I1870">
        <v>2091</v>
      </c>
      <c r="J1870" s="41">
        <v>1.7930000000000005E-2</v>
      </c>
      <c r="K1870" s="42">
        <v>37.491630000000008</v>
      </c>
      <c r="L1870" s="43">
        <v>1.0004999999999997</v>
      </c>
      <c r="M1870" s="42">
        <v>37.510375814999996</v>
      </c>
      <c r="N1870">
        <v>4</v>
      </c>
      <c r="O1870" s="43">
        <v>52.8</v>
      </c>
      <c r="P1870" s="42">
        <v>42</v>
      </c>
      <c r="Q1870" s="42">
        <v>9</v>
      </c>
      <c r="R1870" s="42">
        <v>1.5</v>
      </c>
    </row>
    <row r="1871" spans="1:18" x14ac:dyDescent="0.3">
      <c r="A1871" t="s">
        <v>3924</v>
      </c>
      <c r="B1871" s="17">
        <v>45205</v>
      </c>
      <c r="C1871" t="s">
        <v>3917</v>
      </c>
      <c r="D1871" t="s">
        <v>3918</v>
      </c>
      <c r="E1871" t="s">
        <v>3919</v>
      </c>
      <c r="F1871" t="s">
        <v>3930</v>
      </c>
      <c r="G1871" t="s">
        <v>3921</v>
      </c>
      <c r="H1871" t="s">
        <v>3922</v>
      </c>
      <c r="I1871">
        <v>1124</v>
      </c>
      <c r="J1871" s="41">
        <v>2.222E-2</v>
      </c>
      <c r="K1871" s="42">
        <v>24.975280000000001</v>
      </c>
      <c r="L1871" s="43">
        <v>1.4144999999999996</v>
      </c>
      <c r="M1871" s="42">
        <v>35.327533559999992</v>
      </c>
      <c r="N1871">
        <v>2</v>
      </c>
      <c r="O1871" s="43">
        <v>55.199999999999996</v>
      </c>
      <c r="P1871" s="42">
        <v>34</v>
      </c>
      <c r="Q1871" s="42">
        <v>14</v>
      </c>
      <c r="R1871" s="42">
        <v>16.5</v>
      </c>
    </row>
    <row r="1872" spans="1:18" x14ac:dyDescent="0.3">
      <c r="A1872" t="s">
        <v>3924</v>
      </c>
      <c r="B1872" s="17">
        <v>45206</v>
      </c>
      <c r="C1872" t="s">
        <v>3917</v>
      </c>
      <c r="D1872" t="s">
        <v>3918</v>
      </c>
      <c r="E1872" t="s">
        <v>3919</v>
      </c>
      <c r="F1872" t="s">
        <v>3930</v>
      </c>
      <c r="G1872" t="s">
        <v>3921</v>
      </c>
      <c r="H1872" t="s">
        <v>3922</v>
      </c>
      <c r="I1872">
        <v>1051</v>
      </c>
      <c r="J1872" s="41">
        <v>1.804E-2</v>
      </c>
      <c r="K1872" s="42">
        <v>18.960039999999999</v>
      </c>
      <c r="L1872" s="43">
        <v>1.2534999999999998</v>
      </c>
      <c r="M1872" s="42">
        <v>23.766410139999994</v>
      </c>
      <c r="N1872">
        <v>2</v>
      </c>
      <c r="O1872" s="43">
        <v>63.839999999999989</v>
      </c>
      <c r="P1872" s="42">
        <v>55</v>
      </c>
      <c r="Q1872" s="42">
        <v>5</v>
      </c>
      <c r="R1872" s="42">
        <v>10.5</v>
      </c>
    </row>
    <row r="1873" spans="1:18" x14ac:dyDescent="0.3">
      <c r="A1873" t="s">
        <v>3924</v>
      </c>
      <c r="B1873" s="17">
        <v>45207</v>
      </c>
      <c r="C1873" t="s">
        <v>3917</v>
      </c>
      <c r="D1873" t="s">
        <v>3918</v>
      </c>
      <c r="E1873" t="s">
        <v>3919</v>
      </c>
      <c r="F1873" t="s">
        <v>3930</v>
      </c>
      <c r="G1873" t="s">
        <v>3921</v>
      </c>
      <c r="H1873" t="s">
        <v>3922</v>
      </c>
      <c r="I1873">
        <v>1640</v>
      </c>
      <c r="J1873" s="41">
        <v>2.1780000000000008E-2</v>
      </c>
      <c r="K1873" s="42">
        <v>35.719200000000015</v>
      </c>
      <c r="L1873" s="43">
        <v>0.94299999999999962</v>
      </c>
      <c r="M1873" s="42">
        <v>33.683205600000001</v>
      </c>
      <c r="N1873">
        <v>1</v>
      </c>
      <c r="O1873" s="43">
        <v>82.32</v>
      </c>
      <c r="P1873" s="42">
        <v>51</v>
      </c>
      <c r="Q1873" s="42">
        <v>6</v>
      </c>
      <c r="R1873" s="42">
        <v>4.5</v>
      </c>
    </row>
    <row r="1874" spans="1:18" x14ac:dyDescent="0.3">
      <c r="A1874" t="s">
        <v>3924</v>
      </c>
      <c r="B1874" s="17">
        <v>45208</v>
      </c>
      <c r="C1874" t="s">
        <v>3917</v>
      </c>
      <c r="D1874" t="s">
        <v>3918</v>
      </c>
      <c r="E1874" t="s">
        <v>3919</v>
      </c>
      <c r="F1874" t="s">
        <v>3930</v>
      </c>
      <c r="G1874" t="s">
        <v>3921</v>
      </c>
      <c r="H1874" t="s">
        <v>3922</v>
      </c>
      <c r="I1874">
        <v>1977</v>
      </c>
      <c r="J1874" s="41">
        <v>2.2660000000000003E-2</v>
      </c>
      <c r="K1874" s="42">
        <v>44.798820000000006</v>
      </c>
      <c r="L1874" s="43">
        <v>0.34499999999999992</v>
      </c>
      <c r="M1874" s="42">
        <v>15.455592899999999</v>
      </c>
      <c r="N1874">
        <v>1</v>
      </c>
      <c r="O1874" s="43">
        <v>20.399999999999999</v>
      </c>
      <c r="P1874" s="42">
        <v>58</v>
      </c>
      <c r="Q1874" s="42">
        <v>17</v>
      </c>
      <c r="R1874" s="42">
        <v>6</v>
      </c>
    </row>
    <row r="1875" spans="1:18" x14ac:dyDescent="0.3">
      <c r="A1875" t="s">
        <v>3924</v>
      </c>
      <c r="B1875" s="17">
        <v>45209</v>
      </c>
      <c r="C1875" t="s">
        <v>3917</v>
      </c>
      <c r="D1875" t="s">
        <v>3918</v>
      </c>
      <c r="E1875" t="s">
        <v>3919</v>
      </c>
      <c r="F1875" t="s">
        <v>3930</v>
      </c>
      <c r="G1875" t="s">
        <v>3921</v>
      </c>
      <c r="H1875" t="s">
        <v>3922</v>
      </c>
      <c r="I1875">
        <v>1568</v>
      </c>
      <c r="J1875" s="41">
        <v>2.0240000000000005E-2</v>
      </c>
      <c r="K1875" s="42">
        <v>31.736320000000006</v>
      </c>
      <c r="L1875" s="43">
        <v>1.4144999999999996</v>
      </c>
      <c r="M1875" s="42">
        <v>44.891024639999998</v>
      </c>
      <c r="N1875">
        <v>2</v>
      </c>
      <c r="O1875" s="43">
        <v>96.6</v>
      </c>
      <c r="P1875" s="42">
        <v>47</v>
      </c>
      <c r="Q1875" s="42">
        <v>10</v>
      </c>
      <c r="R1875" s="42">
        <v>10.5</v>
      </c>
    </row>
    <row r="1876" spans="1:18" x14ac:dyDescent="0.3">
      <c r="A1876" t="s">
        <v>3924</v>
      </c>
      <c r="B1876" s="17">
        <v>45210</v>
      </c>
      <c r="C1876" t="s">
        <v>3917</v>
      </c>
      <c r="D1876" t="s">
        <v>3918</v>
      </c>
      <c r="E1876" t="s">
        <v>3919</v>
      </c>
      <c r="F1876" t="s">
        <v>3930</v>
      </c>
      <c r="G1876" t="s">
        <v>3921</v>
      </c>
      <c r="H1876" t="s">
        <v>3922</v>
      </c>
      <c r="I1876">
        <v>1279</v>
      </c>
      <c r="J1876" s="41">
        <v>1.8260000000000002E-2</v>
      </c>
      <c r="K1876" s="42">
        <v>23.354540000000004</v>
      </c>
      <c r="L1876" s="43">
        <v>1.2189999999999994</v>
      </c>
      <c r="M1876" s="42">
        <v>28.469184259999992</v>
      </c>
      <c r="N1876">
        <v>6</v>
      </c>
      <c r="O1876" s="43">
        <v>240.23999999999998</v>
      </c>
      <c r="P1876" s="42">
        <v>36</v>
      </c>
      <c r="Q1876" s="42">
        <v>15</v>
      </c>
      <c r="R1876" s="42">
        <v>15</v>
      </c>
    </row>
    <row r="1877" spans="1:18" x14ac:dyDescent="0.3">
      <c r="A1877" t="s">
        <v>3924</v>
      </c>
      <c r="B1877" s="17">
        <v>45211</v>
      </c>
      <c r="C1877" t="s">
        <v>3917</v>
      </c>
      <c r="D1877" t="s">
        <v>3918</v>
      </c>
      <c r="E1877" t="s">
        <v>3919</v>
      </c>
      <c r="F1877" t="s">
        <v>3930</v>
      </c>
      <c r="G1877" t="s">
        <v>3921</v>
      </c>
      <c r="H1877" t="s">
        <v>3922</v>
      </c>
      <c r="I1877">
        <v>994</v>
      </c>
      <c r="J1877" s="41">
        <v>1.2430000000000002E-2</v>
      </c>
      <c r="K1877" s="42">
        <v>12.355420000000002</v>
      </c>
      <c r="L1877" s="43">
        <v>1.4144999999999999</v>
      </c>
      <c r="M1877" s="42">
        <v>17.476741590000003</v>
      </c>
      <c r="N1877">
        <v>3</v>
      </c>
      <c r="O1877" s="43">
        <v>3.5999999999999996</v>
      </c>
      <c r="P1877" s="42">
        <v>25</v>
      </c>
      <c r="Q1877" s="42">
        <v>18</v>
      </c>
      <c r="R1877" s="42">
        <v>4.5</v>
      </c>
    </row>
    <row r="1878" spans="1:18" x14ac:dyDescent="0.3">
      <c r="A1878" t="s">
        <v>3924</v>
      </c>
      <c r="B1878" s="17">
        <v>45212</v>
      </c>
      <c r="C1878" t="s">
        <v>3917</v>
      </c>
      <c r="D1878" t="s">
        <v>3918</v>
      </c>
      <c r="E1878" t="s">
        <v>3919</v>
      </c>
      <c r="F1878" t="s">
        <v>3930</v>
      </c>
      <c r="G1878" t="s">
        <v>3921</v>
      </c>
      <c r="H1878" t="s">
        <v>3922</v>
      </c>
      <c r="I1878">
        <v>1888</v>
      </c>
      <c r="J1878" s="41">
        <v>1.694E-2</v>
      </c>
      <c r="K1878" s="42">
        <v>31.98272</v>
      </c>
      <c r="L1878" s="43">
        <v>1.1614999999999998</v>
      </c>
      <c r="M1878" s="42">
        <v>37.147929279999993</v>
      </c>
      <c r="N1878">
        <v>4</v>
      </c>
      <c r="O1878" s="43">
        <v>58.8</v>
      </c>
      <c r="P1878" s="42">
        <v>79</v>
      </c>
      <c r="Q1878" s="42">
        <v>3</v>
      </c>
      <c r="R1878" s="42">
        <v>4.5</v>
      </c>
    </row>
    <row r="1879" spans="1:18" x14ac:dyDescent="0.3">
      <c r="A1879" t="s">
        <v>3924</v>
      </c>
      <c r="B1879" s="17">
        <v>45213</v>
      </c>
      <c r="C1879" t="s">
        <v>3917</v>
      </c>
      <c r="D1879" t="s">
        <v>3918</v>
      </c>
      <c r="E1879" t="s">
        <v>3919</v>
      </c>
      <c r="F1879" t="s">
        <v>3930</v>
      </c>
      <c r="G1879" t="s">
        <v>3921</v>
      </c>
      <c r="H1879" t="s">
        <v>3922</v>
      </c>
      <c r="I1879">
        <v>1853</v>
      </c>
      <c r="J1879" s="41">
        <v>1.804E-2</v>
      </c>
      <c r="K1879" s="42">
        <v>33.42812</v>
      </c>
      <c r="L1879" s="43">
        <v>3.450000000000001E-2</v>
      </c>
      <c r="M1879" s="42">
        <v>1.1532701400000003</v>
      </c>
      <c r="N1879">
        <v>4</v>
      </c>
      <c r="O1879" s="43">
        <v>13.2</v>
      </c>
      <c r="P1879" s="42">
        <v>33</v>
      </c>
      <c r="Q1879" s="42">
        <v>4</v>
      </c>
      <c r="R1879" s="42">
        <v>19.5</v>
      </c>
    </row>
    <row r="1880" spans="1:18" x14ac:dyDescent="0.3">
      <c r="A1880" t="s">
        <v>3924</v>
      </c>
      <c r="B1880" s="17">
        <v>45214</v>
      </c>
      <c r="C1880" t="s">
        <v>3917</v>
      </c>
      <c r="D1880" t="s">
        <v>3918</v>
      </c>
      <c r="E1880" t="s">
        <v>3919</v>
      </c>
      <c r="F1880" t="s">
        <v>3930</v>
      </c>
      <c r="G1880" t="s">
        <v>3921</v>
      </c>
      <c r="H1880" t="s">
        <v>3922</v>
      </c>
      <c r="I1880">
        <v>1207</v>
      </c>
      <c r="J1880" s="41">
        <v>1.4960000000000003E-2</v>
      </c>
      <c r="K1880" s="42">
        <v>18.056720000000002</v>
      </c>
      <c r="L1880" s="43">
        <v>0.95449999999999979</v>
      </c>
      <c r="M1880" s="42">
        <v>17.235139239999999</v>
      </c>
      <c r="N1880">
        <v>3</v>
      </c>
      <c r="O1880" s="43">
        <v>58.8</v>
      </c>
      <c r="P1880" s="42">
        <v>70</v>
      </c>
      <c r="Q1880" s="42">
        <v>13</v>
      </c>
      <c r="R1880" s="42">
        <v>18</v>
      </c>
    </row>
    <row r="1881" spans="1:18" x14ac:dyDescent="0.3">
      <c r="A1881" t="s">
        <v>3924</v>
      </c>
      <c r="B1881" s="17">
        <v>45215</v>
      </c>
      <c r="C1881" t="s">
        <v>3917</v>
      </c>
      <c r="D1881" t="s">
        <v>3918</v>
      </c>
      <c r="E1881" t="s">
        <v>3919</v>
      </c>
      <c r="F1881" t="s">
        <v>3930</v>
      </c>
      <c r="G1881" t="s">
        <v>3921</v>
      </c>
      <c r="H1881" t="s">
        <v>3922</v>
      </c>
      <c r="I1881">
        <v>1484</v>
      </c>
      <c r="J1881" s="41">
        <v>1.43E-2</v>
      </c>
      <c r="K1881" s="42">
        <v>21.2212</v>
      </c>
      <c r="L1881" s="43">
        <v>0.2644999999999999</v>
      </c>
      <c r="M1881" s="42">
        <v>5.6130073999999981</v>
      </c>
      <c r="N1881">
        <v>5</v>
      </c>
      <c r="O1881" s="43">
        <v>113.39999999999999</v>
      </c>
      <c r="P1881" s="42">
        <v>42</v>
      </c>
      <c r="Q1881" s="42">
        <v>4</v>
      </c>
      <c r="R1881" s="42">
        <v>9</v>
      </c>
    </row>
    <row r="1882" spans="1:18" x14ac:dyDescent="0.3">
      <c r="A1882" t="s">
        <v>3924</v>
      </c>
      <c r="B1882" s="17">
        <v>45216</v>
      </c>
      <c r="C1882" t="s">
        <v>3917</v>
      </c>
      <c r="D1882" t="s">
        <v>3918</v>
      </c>
      <c r="E1882" t="s">
        <v>3919</v>
      </c>
      <c r="F1882" t="s">
        <v>3930</v>
      </c>
      <c r="G1882" t="s">
        <v>3921</v>
      </c>
      <c r="H1882" t="s">
        <v>3922</v>
      </c>
      <c r="I1882">
        <v>1581</v>
      </c>
      <c r="J1882" s="41">
        <v>1.6390000000000002E-2</v>
      </c>
      <c r="K1882" s="42">
        <v>25.912590000000002</v>
      </c>
      <c r="L1882" s="43">
        <v>0.97749999999999981</v>
      </c>
      <c r="M1882" s="42">
        <v>25.329556724999996</v>
      </c>
      <c r="N1882">
        <v>5</v>
      </c>
      <c r="O1882" s="43">
        <v>179.75999999999996</v>
      </c>
      <c r="P1882" s="42">
        <v>55</v>
      </c>
      <c r="Q1882" s="42">
        <v>13</v>
      </c>
      <c r="R1882" s="42">
        <v>10.5</v>
      </c>
    </row>
    <row r="1883" spans="1:18" x14ac:dyDescent="0.3">
      <c r="A1883" t="s">
        <v>3924</v>
      </c>
      <c r="B1883" s="17">
        <v>45217</v>
      </c>
      <c r="C1883" t="s">
        <v>3917</v>
      </c>
      <c r="D1883" t="s">
        <v>3918</v>
      </c>
      <c r="E1883" t="s">
        <v>3919</v>
      </c>
      <c r="F1883" t="s">
        <v>3930</v>
      </c>
      <c r="G1883" t="s">
        <v>3921</v>
      </c>
      <c r="H1883" t="s">
        <v>3922</v>
      </c>
      <c r="I1883">
        <v>1843</v>
      </c>
      <c r="J1883" s="41">
        <v>2.0679999999999997E-2</v>
      </c>
      <c r="K1883" s="42">
        <v>38.113239999999998</v>
      </c>
      <c r="L1883" s="43">
        <v>0.43699999999999972</v>
      </c>
      <c r="M1883" s="42">
        <v>16.65548587999999</v>
      </c>
      <c r="N1883">
        <v>5</v>
      </c>
      <c r="O1883" s="43">
        <v>86.52</v>
      </c>
      <c r="P1883" s="42">
        <v>31</v>
      </c>
      <c r="Q1883" s="42">
        <v>1</v>
      </c>
      <c r="R1883" s="42">
        <v>3</v>
      </c>
    </row>
    <row r="1884" spans="1:18" x14ac:dyDescent="0.3">
      <c r="A1884" t="s">
        <v>3924</v>
      </c>
      <c r="B1884" s="17">
        <v>45218</v>
      </c>
      <c r="C1884" t="s">
        <v>3917</v>
      </c>
      <c r="D1884" t="s">
        <v>3918</v>
      </c>
      <c r="E1884" t="s">
        <v>3919</v>
      </c>
      <c r="F1884" t="s">
        <v>3930</v>
      </c>
      <c r="G1884" t="s">
        <v>3921</v>
      </c>
      <c r="H1884" t="s">
        <v>3922</v>
      </c>
      <c r="I1884">
        <v>1688</v>
      </c>
      <c r="J1884" s="41">
        <v>1.804E-2</v>
      </c>
      <c r="K1884" s="42">
        <v>30.451520000000002</v>
      </c>
      <c r="L1884" s="43">
        <v>8.0500000000000002E-2</v>
      </c>
      <c r="M1884" s="42">
        <v>2.4513473600000002</v>
      </c>
      <c r="N1884">
        <v>4</v>
      </c>
      <c r="O1884" s="43">
        <v>178.92</v>
      </c>
      <c r="P1884" s="42">
        <v>48</v>
      </c>
      <c r="Q1884" s="42">
        <v>9</v>
      </c>
      <c r="R1884" s="42">
        <v>12</v>
      </c>
    </row>
    <row r="1885" spans="1:18" x14ac:dyDescent="0.3">
      <c r="A1885" t="s">
        <v>3924</v>
      </c>
      <c r="B1885" s="17">
        <v>45219</v>
      </c>
      <c r="C1885" t="s">
        <v>3917</v>
      </c>
      <c r="D1885" t="s">
        <v>3918</v>
      </c>
      <c r="E1885" t="s">
        <v>3919</v>
      </c>
      <c r="F1885" t="s">
        <v>3930</v>
      </c>
      <c r="G1885" t="s">
        <v>3921</v>
      </c>
      <c r="H1885" t="s">
        <v>3922</v>
      </c>
      <c r="I1885">
        <v>996</v>
      </c>
      <c r="J1885" s="41">
        <v>2.1120000000000003E-2</v>
      </c>
      <c r="K1885" s="42">
        <v>21.035520000000002</v>
      </c>
      <c r="L1885" s="43">
        <v>0.47149999999999975</v>
      </c>
      <c r="M1885" s="42">
        <v>9.918247679999995</v>
      </c>
      <c r="N1885">
        <v>4</v>
      </c>
      <c r="O1885" s="43">
        <v>230.15999999999997</v>
      </c>
      <c r="P1885" s="42">
        <v>27</v>
      </c>
      <c r="Q1885" s="42">
        <v>7</v>
      </c>
      <c r="R1885" s="42">
        <v>9</v>
      </c>
    </row>
    <row r="1886" spans="1:18" x14ac:dyDescent="0.3">
      <c r="A1886" t="s">
        <v>3924</v>
      </c>
      <c r="B1886" s="17">
        <v>45220</v>
      </c>
      <c r="C1886" t="s">
        <v>3917</v>
      </c>
      <c r="D1886" t="s">
        <v>3918</v>
      </c>
      <c r="E1886" t="s">
        <v>3919</v>
      </c>
      <c r="F1886" t="s">
        <v>3930</v>
      </c>
      <c r="G1886" t="s">
        <v>3921</v>
      </c>
      <c r="H1886" t="s">
        <v>3922</v>
      </c>
      <c r="I1886">
        <v>1939</v>
      </c>
      <c r="J1886" s="41">
        <v>1.5620000000000002E-2</v>
      </c>
      <c r="K1886" s="42">
        <v>30.287180000000003</v>
      </c>
      <c r="L1886" s="43">
        <v>0.24150000000000008</v>
      </c>
      <c r="M1886" s="42">
        <v>7.3143539700000026</v>
      </c>
      <c r="N1886">
        <v>7</v>
      </c>
      <c r="O1886" s="43">
        <v>183.95999999999998</v>
      </c>
      <c r="P1886" s="42">
        <v>59</v>
      </c>
      <c r="Q1886" s="42">
        <v>5</v>
      </c>
      <c r="R1886" s="42">
        <v>13.5</v>
      </c>
    </row>
    <row r="1887" spans="1:18" x14ac:dyDescent="0.3">
      <c r="A1887" t="s">
        <v>3924</v>
      </c>
      <c r="B1887" s="17">
        <v>45221</v>
      </c>
      <c r="C1887" t="s">
        <v>3917</v>
      </c>
      <c r="D1887" t="s">
        <v>3918</v>
      </c>
      <c r="E1887" t="s">
        <v>3919</v>
      </c>
      <c r="F1887" t="s">
        <v>3930</v>
      </c>
      <c r="G1887" t="s">
        <v>3921</v>
      </c>
      <c r="H1887" t="s">
        <v>3922</v>
      </c>
      <c r="I1887">
        <v>1219</v>
      </c>
      <c r="J1887" s="41">
        <v>2.222E-2</v>
      </c>
      <c r="K1887" s="42">
        <v>27.086179999999999</v>
      </c>
      <c r="L1887" s="43">
        <v>0.75899999999999967</v>
      </c>
      <c r="M1887" s="42">
        <v>20.558410619999989</v>
      </c>
      <c r="N1887">
        <v>6</v>
      </c>
      <c r="O1887" s="43">
        <v>88.2</v>
      </c>
      <c r="P1887" s="42">
        <v>71</v>
      </c>
      <c r="Q1887" s="42">
        <v>14</v>
      </c>
      <c r="R1887" s="42">
        <v>6</v>
      </c>
    </row>
    <row r="1888" spans="1:18" x14ac:dyDescent="0.3">
      <c r="A1888" t="s">
        <v>3924</v>
      </c>
      <c r="B1888" s="17">
        <v>45222</v>
      </c>
      <c r="C1888" t="s">
        <v>3917</v>
      </c>
      <c r="D1888" t="s">
        <v>3918</v>
      </c>
      <c r="E1888" t="s">
        <v>3919</v>
      </c>
      <c r="F1888" t="s">
        <v>3930</v>
      </c>
      <c r="G1888" t="s">
        <v>3921</v>
      </c>
      <c r="H1888" t="s">
        <v>3922</v>
      </c>
      <c r="I1888">
        <v>1981</v>
      </c>
      <c r="J1888" s="41">
        <v>2.2660000000000003E-2</v>
      </c>
      <c r="K1888" s="42">
        <v>44.889460000000007</v>
      </c>
      <c r="L1888" s="43">
        <v>0.1265</v>
      </c>
      <c r="M1888" s="42">
        <v>5.6785166900000013</v>
      </c>
      <c r="N1888">
        <v>6</v>
      </c>
      <c r="O1888" s="43">
        <v>288.95999999999998</v>
      </c>
      <c r="P1888" s="42">
        <v>30</v>
      </c>
      <c r="Q1888" s="42">
        <v>6</v>
      </c>
      <c r="R1888" s="42">
        <v>4.5</v>
      </c>
    </row>
    <row r="1889" spans="1:18" x14ac:dyDescent="0.3">
      <c r="A1889" t="s">
        <v>3924</v>
      </c>
      <c r="B1889" s="17">
        <v>45223</v>
      </c>
      <c r="C1889" t="s">
        <v>3917</v>
      </c>
      <c r="D1889" t="s">
        <v>3918</v>
      </c>
      <c r="E1889" t="s">
        <v>3919</v>
      </c>
      <c r="F1889" t="s">
        <v>3930</v>
      </c>
      <c r="G1889" t="s">
        <v>3921</v>
      </c>
      <c r="H1889" t="s">
        <v>3922</v>
      </c>
      <c r="I1889">
        <v>1220</v>
      </c>
      <c r="J1889" s="41">
        <v>2.1890000000000003E-2</v>
      </c>
      <c r="K1889" s="42">
        <v>26.705800000000004</v>
      </c>
      <c r="L1889" s="43">
        <v>0.33349999999999991</v>
      </c>
      <c r="M1889" s="42">
        <v>8.9063842999999991</v>
      </c>
      <c r="N1889">
        <v>5</v>
      </c>
      <c r="O1889" s="43">
        <v>192.35999999999999</v>
      </c>
      <c r="P1889" s="42">
        <v>46</v>
      </c>
      <c r="Q1889" s="42">
        <v>20</v>
      </c>
      <c r="R1889" s="42">
        <v>3</v>
      </c>
    </row>
    <row r="1890" spans="1:18" x14ac:dyDescent="0.3">
      <c r="A1890" t="s">
        <v>3924</v>
      </c>
      <c r="B1890" s="17">
        <v>45224</v>
      </c>
      <c r="C1890" t="s">
        <v>3917</v>
      </c>
      <c r="D1890" t="s">
        <v>3918</v>
      </c>
      <c r="E1890" t="s">
        <v>3919</v>
      </c>
      <c r="F1890" t="s">
        <v>3930</v>
      </c>
      <c r="G1890" t="s">
        <v>3921</v>
      </c>
      <c r="H1890" t="s">
        <v>3922</v>
      </c>
      <c r="I1890">
        <v>1036</v>
      </c>
      <c r="J1890" s="41">
        <v>1.54E-2</v>
      </c>
      <c r="K1890" s="42">
        <v>15.9544</v>
      </c>
      <c r="L1890" s="43">
        <v>0.17249999999999996</v>
      </c>
      <c r="M1890" s="42">
        <v>2.7521339999999994</v>
      </c>
      <c r="N1890">
        <v>4</v>
      </c>
      <c r="O1890" s="43">
        <v>79.8</v>
      </c>
      <c r="P1890" s="42">
        <v>76</v>
      </c>
      <c r="Q1890" s="42">
        <v>12</v>
      </c>
      <c r="R1890" s="42">
        <v>10.5</v>
      </c>
    </row>
    <row r="1891" spans="1:18" x14ac:dyDescent="0.3">
      <c r="A1891" t="s">
        <v>3924</v>
      </c>
      <c r="B1891" s="17">
        <v>45225</v>
      </c>
      <c r="C1891" t="s">
        <v>3917</v>
      </c>
      <c r="D1891" t="s">
        <v>3918</v>
      </c>
      <c r="E1891" t="s">
        <v>3919</v>
      </c>
      <c r="F1891" t="s">
        <v>3930</v>
      </c>
      <c r="G1891" t="s">
        <v>3921</v>
      </c>
      <c r="H1891" t="s">
        <v>3922</v>
      </c>
      <c r="I1891">
        <v>1962</v>
      </c>
      <c r="J1891" s="41">
        <v>1.7819999999999999E-2</v>
      </c>
      <c r="K1891" s="42">
        <v>34.96284</v>
      </c>
      <c r="L1891" s="43">
        <v>0.27599999999999991</v>
      </c>
      <c r="M1891" s="42">
        <v>9.6497438399999975</v>
      </c>
      <c r="N1891">
        <v>4</v>
      </c>
      <c r="O1891" s="43">
        <v>162.11999999999998</v>
      </c>
      <c r="P1891" s="42">
        <v>32</v>
      </c>
      <c r="Q1891" s="42">
        <v>11</v>
      </c>
      <c r="R1891" s="42">
        <v>15</v>
      </c>
    </row>
    <row r="1892" spans="1:18" x14ac:dyDescent="0.3">
      <c r="A1892" t="s">
        <v>3924</v>
      </c>
      <c r="B1892" s="17">
        <v>45226</v>
      </c>
      <c r="C1892" t="s">
        <v>3917</v>
      </c>
      <c r="D1892" t="s">
        <v>3918</v>
      </c>
      <c r="E1892" t="s">
        <v>3919</v>
      </c>
      <c r="F1892" t="s">
        <v>3930</v>
      </c>
      <c r="G1892" t="s">
        <v>3921</v>
      </c>
      <c r="H1892" t="s">
        <v>3922</v>
      </c>
      <c r="I1892">
        <v>2073</v>
      </c>
      <c r="J1892" s="41">
        <v>1.3860000000000003E-2</v>
      </c>
      <c r="K1892" s="42">
        <v>28.731780000000004</v>
      </c>
      <c r="L1892" s="43">
        <v>0.83949999999999958</v>
      </c>
      <c r="M1892" s="42">
        <v>24.120329309999992</v>
      </c>
      <c r="N1892">
        <v>6</v>
      </c>
      <c r="O1892" s="43">
        <v>52.8</v>
      </c>
      <c r="P1892" s="42">
        <v>21</v>
      </c>
      <c r="Q1892" s="42">
        <v>22</v>
      </c>
      <c r="R1892" s="42">
        <v>4.5</v>
      </c>
    </row>
    <row r="1893" spans="1:18" x14ac:dyDescent="0.3">
      <c r="A1893" t="s">
        <v>3924</v>
      </c>
      <c r="B1893" s="17">
        <v>45227</v>
      </c>
      <c r="C1893" t="s">
        <v>3917</v>
      </c>
      <c r="D1893" t="s">
        <v>3918</v>
      </c>
      <c r="E1893" t="s">
        <v>3919</v>
      </c>
      <c r="F1893" t="s">
        <v>3930</v>
      </c>
      <c r="G1893" t="s">
        <v>3921</v>
      </c>
      <c r="H1893" t="s">
        <v>3922</v>
      </c>
      <c r="I1893">
        <v>1992</v>
      </c>
      <c r="J1893" s="41">
        <v>1.8260000000000005E-2</v>
      </c>
      <c r="K1893" s="42">
        <v>36.373920000000012</v>
      </c>
      <c r="L1893" s="43">
        <v>0.24150000000000005</v>
      </c>
      <c r="M1893" s="42">
        <v>8.784301680000004</v>
      </c>
      <c r="N1893">
        <v>4</v>
      </c>
      <c r="O1893" s="43">
        <v>101.63999999999999</v>
      </c>
      <c r="P1893" s="42">
        <v>53</v>
      </c>
      <c r="Q1893" s="42">
        <v>22</v>
      </c>
      <c r="R1893" s="42">
        <v>12</v>
      </c>
    </row>
    <row r="1894" spans="1:18" x14ac:dyDescent="0.3">
      <c r="A1894" t="s">
        <v>3924</v>
      </c>
      <c r="B1894" s="17">
        <v>45228</v>
      </c>
      <c r="C1894" t="s">
        <v>3917</v>
      </c>
      <c r="D1894" t="s">
        <v>3918</v>
      </c>
      <c r="E1894" t="s">
        <v>3919</v>
      </c>
      <c r="F1894" t="s">
        <v>3930</v>
      </c>
      <c r="G1894" t="s">
        <v>3921</v>
      </c>
      <c r="H1894" t="s">
        <v>3922</v>
      </c>
      <c r="I1894">
        <v>1764</v>
      </c>
      <c r="J1894" s="41">
        <v>1.9360000000000002E-2</v>
      </c>
      <c r="K1894" s="42">
        <v>34.151040000000002</v>
      </c>
      <c r="L1894" s="43">
        <v>1.1499999999999997</v>
      </c>
      <c r="M1894" s="42">
        <v>39.273695999999994</v>
      </c>
      <c r="N1894">
        <v>6</v>
      </c>
      <c r="O1894" s="43">
        <v>209.15999999999997</v>
      </c>
      <c r="P1894" s="42">
        <v>80</v>
      </c>
      <c r="Q1894" s="42">
        <v>15</v>
      </c>
      <c r="R1894" s="42">
        <v>18</v>
      </c>
    </row>
    <row r="1895" spans="1:18" x14ac:dyDescent="0.3">
      <c r="A1895" t="s">
        <v>3924</v>
      </c>
      <c r="B1895" s="17">
        <v>45229</v>
      </c>
      <c r="C1895" t="s">
        <v>3917</v>
      </c>
      <c r="D1895" t="s">
        <v>3918</v>
      </c>
      <c r="E1895" t="s">
        <v>3919</v>
      </c>
      <c r="F1895" t="s">
        <v>3930</v>
      </c>
      <c r="G1895" t="s">
        <v>3921</v>
      </c>
      <c r="H1895" t="s">
        <v>3922</v>
      </c>
      <c r="I1895">
        <v>1398</v>
      </c>
      <c r="J1895" s="41">
        <v>1.7490000000000002E-2</v>
      </c>
      <c r="K1895" s="42">
        <v>24.451020000000003</v>
      </c>
      <c r="L1895" s="43">
        <v>0.88549999999999962</v>
      </c>
      <c r="M1895" s="42">
        <v>21.651378209999994</v>
      </c>
      <c r="N1895">
        <v>5</v>
      </c>
      <c r="O1895" s="43">
        <v>103.32</v>
      </c>
      <c r="P1895" s="42">
        <v>63</v>
      </c>
      <c r="Q1895" s="42">
        <v>6</v>
      </c>
      <c r="R1895" s="42">
        <v>4.5</v>
      </c>
    </row>
    <row r="1896" spans="1:18" x14ac:dyDescent="0.3">
      <c r="A1896" t="s">
        <v>3924</v>
      </c>
      <c r="B1896" s="17">
        <v>45230</v>
      </c>
      <c r="C1896" t="s">
        <v>3917</v>
      </c>
      <c r="D1896" t="s">
        <v>3918</v>
      </c>
      <c r="E1896" t="s">
        <v>3919</v>
      </c>
      <c r="F1896" t="s">
        <v>3930</v>
      </c>
      <c r="G1896" t="s">
        <v>3921</v>
      </c>
      <c r="H1896" t="s">
        <v>3922</v>
      </c>
      <c r="I1896">
        <v>1365</v>
      </c>
      <c r="J1896" s="41">
        <v>2.0679999999999997E-2</v>
      </c>
      <c r="K1896" s="42">
        <v>28.228199999999998</v>
      </c>
      <c r="L1896" s="43">
        <v>0.81649999999999978</v>
      </c>
      <c r="M1896" s="42">
        <v>23.048325299999991</v>
      </c>
      <c r="N1896">
        <v>8</v>
      </c>
      <c r="O1896" s="43">
        <v>97.439999999999984</v>
      </c>
      <c r="P1896" s="42">
        <v>49</v>
      </c>
      <c r="Q1896" s="42">
        <v>14</v>
      </c>
      <c r="R1896" s="42">
        <v>12</v>
      </c>
    </row>
    <row r="1897" spans="1:18" x14ac:dyDescent="0.3">
      <c r="A1897" t="s">
        <v>3924</v>
      </c>
      <c r="B1897" s="17">
        <v>45231</v>
      </c>
      <c r="C1897" t="s">
        <v>3917</v>
      </c>
      <c r="D1897" t="s">
        <v>3918</v>
      </c>
      <c r="E1897" t="s">
        <v>3919</v>
      </c>
      <c r="F1897" t="s">
        <v>3930</v>
      </c>
      <c r="G1897" t="s">
        <v>3921</v>
      </c>
      <c r="H1897" t="s">
        <v>3922</v>
      </c>
      <c r="I1897">
        <v>1976</v>
      </c>
      <c r="J1897" s="41">
        <v>1.7160000000000002E-2</v>
      </c>
      <c r="K1897" s="42">
        <v>33.908160000000002</v>
      </c>
      <c r="L1897" s="43">
        <v>1.1499999999999941E-2</v>
      </c>
      <c r="M1897" s="42">
        <v>0.38994383999999804</v>
      </c>
      <c r="N1897">
        <v>3</v>
      </c>
      <c r="O1897" s="43">
        <v>264.59999999999997</v>
      </c>
      <c r="P1897" s="42">
        <v>41</v>
      </c>
      <c r="Q1897" s="42">
        <v>14</v>
      </c>
      <c r="R1897" s="42">
        <v>19.5</v>
      </c>
    </row>
    <row r="1898" spans="1:18" x14ac:dyDescent="0.3">
      <c r="A1898" t="s">
        <v>3924</v>
      </c>
      <c r="B1898" s="17">
        <v>45232</v>
      </c>
      <c r="C1898" t="s">
        <v>3917</v>
      </c>
      <c r="D1898" t="s">
        <v>3918</v>
      </c>
      <c r="E1898" t="s">
        <v>3919</v>
      </c>
      <c r="F1898" t="s">
        <v>3930</v>
      </c>
      <c r="G1898" t="s">
        <v>3921</v>
      </c>
      <c r="H1898" t="s">
        <v>3922</v>
      </c>
      <c r="I1898">
        <v>1414</v>
      </c>
      <c r="J1898" s="41">
        <v>1.3530000000000002E-2</v>
      </c>
      <c r="K1898" s="42">
        <v>19.131420000000002</v>
      </c>
      <c r="L1898" s="43">
        <v>0.74749999999999961</v>
      </c>
      <c r="M1898" s="42">
        <v>14.300736449999993</v>
      </c>
      <c r="N1898">
        <v>5</v>
      </c>
      <c r="O1898" s="43">
        <v>113.39999999999999</v>
      </c>
      <c r="P1898" s="42">
        <v>40</v>
      </c>
      <c r="Q1898" s="42">
        <v>12</v>
      </c>
      <c r="R1898" s="42">
        <v>7.5</v>
      </c>
    </row>
    <row r="1899" spans="1:18" x14ac:dyDescent="0.3">
      <c r="A1899" t="s">
        <v>3924</v>
      </c>
      <c r="B1899" s="17">
        <v>45233</v>
      </c>
      <c r="C1899" t="s">
        <v>3917</v>
      </c>
      <c r="D1899" t="s">
        <v>3918</v>
      </c>
      <c r="E1899" t="s">
        <v>3919</v>
      </c>
      <c r="F1899" t="s">
        <v>3930</v>
      </c>
      <c r="G1899" t="s">
        <v>3921</v>
      </c>
      <c r="H1899" t="s">
        <v>3922</v>
      </c>
      <c r="I1899">
        <v>1430</v>
      </c>
      <c r="J1899" s="41">
        <v>2.0240000000000001E-2</v>
      </c>
      <c r="K1899" s="42">
        <v>28.943200000000001</v>
      </c>
      <c r="L1899" s="43">
        <v>0.42549999999999971</v>
      </c>
      <c r="M1899" s="42">
        <v>12.315331599999991</v>
      </c>
      <c r="N1899">
        <v>4</v>
      </c>
      <c r="O1899" s="43">
        <v>134.4</v>
      </c>
      <c r="P1899" s="42">
        <v>38</v>
      </c>
      <c r="Q1899" s="42">
        <v>7</v>
      </c>
      <c r="R1899" s="42">
        <v>16.5</v>
      </c>
    </row>
    <row r="1900" spans="1:18" x14ac:dyDescent="0.3">
      <c r="A1900" t="s">
        <v>3924</v>
      </c>
      <c r="B1900" s="17">
        <v>45234</v>
      </c>
      <c r="C1900" t="s">
        <v>3917</v>
      </c>
      <c r="D1900" t="s">
        <v>3918</v>
      </c>
      <c r="E1900" t="s">
        <v>3919</v>
      </c>
      <c r="F1900" t="s">
        <v>3930</v>
      </c>
      <c r="G1900" t="s">
        <v>3921</v>
      </c>
      <c r="H1900" t="s">
        <v>3922</v>
      </c>
      <c r="I1900">
        <v>1207</v>
      </c>
      <c r="J1900" s="41">
        <v>2.0460000000000002E-2</v>
      </c>
      <c r="K1900" s="42">
        <v>24.695220000000003</v>
      </c>
      <c r="L1900" s="43">
        <v>0.62099999999999977</v>
      </c>
      <c r="M1900" s="42">
        <v>15.335731619999995</v>
      </c>
      <c r="N1900">
        <v>4</v>
      </c>
      <c r="O1900" s="43">
        <v>126.83999999999997</v>
      </c>
      <c r="P1900" s="42">
        <v>45</v>
      </c>
      <c r="Q1900" s="42">
        <v>14</v>
      </c>
      <c r="R1900" s="42">
        <v>1.5</v>
      </c>
    </row>
    <row r="1901" spans="1:18" x14ac:dyDescent="0.3">
      <c r="A1901" t="s">
        <v>3924</v>
      </c>
      <c r="B1901" s="17">
        <v>45235</v>
      </c>
      <c r="C1901" t="s">
        <v>3917</v>
      </c>
      <c r="D1901" t="s">
        <v>3918</v>
      </c>
      <c r="E1901" t="s">
        <v>3919</v>
      </c>
      <c r="F1901" t="s">
        <v>3930</v>
      </c>
      <c r="G1901" t="s">
        <v>3921</v>
      </c>
      <c r="H1901" t="s">
        <v>3922</v>
      </c>
      <c r="I1901">
        <v>1881</v>
      </c>
      <c r="J1901" s="41">
        <v>2.2000000000000006E-2</v>
      </c>
      <c r="K1901" s="42">
        <v>41.382000000000012</v>
      </c>
      <c r="L1901" s="43">
        <v>1.1499999999999941E-2</v>
      </c>
      <c r="M1901" s="42">
        <v>0.47589299999999768</v>
      </c>
      <c r="N1901">
        <v>2</v>
      </c>
      <c r="O1901" s="43">
        <v>122.63999999999999</v>
      </c>
      <c r="P1901" s="42">
        <v>71</v>
      </c>
      <c r="Q1901" s="42">
        <v>8</v>
      </c>
      <c r="R1901" s="42">
        <v>9</v>
      </c>
    </row>
    <row r="1902" spans="1:18" x14ac:dyDescent="0.3">
      <c r="A1902" t="s">
        <v>3924</v>
      </c>
      <c r="B1902" s="17">
        <v>45236</v>
      </c>
      <c r="C1902" t="s">
        <v>3917</v>
      </c>
      <c r="D1902" t="s">
        <v>3918</v>
      </c>
      <c r="E1902" t="s">
        <v>3919</v>
      </c>
      <c r="F1902" t="s">
        <v>3930</v>
      </c>
      <c r="G1902" t="s">
        <v>3921</v>
      </c>
      <c r="H1902" t="s">
        <v>3922</v>
      </c>
      <c r="I1902">
        <v>1442</v>
      </c>
      <c r="J1902" s="41">
        <v>1.7380000000000003E-2</v>
      </c>
      <c r="K1902" s="42">
        <v>25.061960000000003</v>
      </c>
      <c r="L1902" s="43">
        <v>0.16100000000000006</v>
      </c>
      <c r="M1902" s="42">
        <v>4.0349755600000021</v>
      </c>
      <c r="N1902">
        <v>5</v>
      </c>
      <c r="O1902" s="43">
        <v>247.79999999999998</v>
      </c>
      <c r="P1902" s="42">
        <v>28</v>
      </c>
      <c r="Q1902" s="42">
        <v>12</v>
      </c>
      <c r="R1902" s="42">
        <v>9</v>
      </c>
    </row>
    <row r="1903" spans="1:18" x14ac:dyDescent="0.3">
      <c r="A1903" t="s">
        <v>3924</v>
      </c>
      <c r="B1903" s="17">
        <v>45237</v>
      </c>
      <c r="C1903" t="s">
        <v>3917</v>
      </c>
      <c r="D1903" t="s">
        <v>3918</v>
      </c>
      <c r="E1903" t="s">
        <v>3919</v>
      </c>
      <c r="F1903" t="s">
        <v>3930</v>
      </c>
      <c r="G1903" t="s">
        <v>3921</v>
      </c>
      <c r="H1903" t="s">
        <v>3922</v>
      </c>
      <c r="I1903">
        <v>1402</v>
      </c>
      <c r="J1903" s="41">
        <v>1.4190000000000003E-2</v>
      </c>
      <c r="K1903" s="42">
        <v>19.894380000000005</v>
      </c>
      <c r="L1903" s="43">
        <v>0.73599999999999988</v>
      </c>
      <c r="M1903" s="42">
        <v>14.642263680000001</v>
      </c>
      <c r="N1903">
        <v>3</v>
      </c>
      <c r="O1903" s="43">
        <v>283.08</v>
      </c>
      <c r="P1903" s="42">
        <v>27</v>
      </c>
      <c r="Q1903" s="42">
        <v>5</v>
      </c>
      <c r="R1903" s="42">
        <v>4.5</v>
      </c>
    </row>
    <row r="1904" spans="1:18" x14ac:dyDescent="0.3">
      <c r="A1904" t="s">
        <v>3924</v>
      </c>
      <c r="B1904" s="17">
        <v>45238</v>
      </c>
      <c r="C1904" t="s">
        <v>3917</v>
      </c>
      <c r="D1904" t="s">
        <v>3918</v>
      </c>
      <c r="E1904" t="s">
        <v>3919</v>
      </c>
      <c r="F1904" t="s">
        <v>3930</v>
      </c>
      <c r="G1904" t="s">
        <v>3921</v>
      </c>
      <c r="H1904" t="s">
        <v>3922</v>
      </c>
      <c r="I1904">
        <v>1662</v>
      </c>
      <c r="J1904" s="41">
        <v>2.2660000000000003E-2</v>
      </c>
      <c r="K1904" s="42">
        <v>37.660920000000004</v>
      </c>
      <c r="L1904" s="43">
        <v>0.43699999999999989</v>
      </c>
      <c r="M1904" s="42">
        <v>16.457822039999996</v>
      </c>
      <c r="N1904">
        <v>5</v>
      </c>
      <c r="O1904" s="43">
        <v>114.23999999999998</v>
      </c>
      <c r="P1904" s="42">
        <v>31</v>
      </c>
      <c r="Q1904" s="42">
        <v>7</v>
      </c>
      <c r="R1904" s="42">
        <v>1.5</v>
      </c>
    </row>
    <row r="1905" spans="1:18" x14ac:dyDescent="0.3">
      <c r="A1905" t="s">
        <v>3924</v>
      </c>
      <c r="B1905" s="17">
        <v>45239</v>
      </c>
      <c r="C1905" t="s">
        <v>3917</v>
      </c>
      <c r="D1905" t="s">
        <v>3918</v>
      </c>
      <c r="E1905" t="s">
        <v>3919</v>
      </c>
      <c r="F1905" t="s">
        <v>3930</v>
      </c>
      <c r="G1905" t="s">
        <v>3921</v>
      </c>
      <c r="H1905" t="s">
        <v>3922</v>
      </c>
      <c r="I1905">
        <v>1305</v>
      </c>
      <c r="J1905" s="41">
        <v>1.3200000000000002E-2</v>
      </c>
      <c r="K1905" s="42">
        <v>17.226000000000003</v>
      </c>
      <c r="L1905" s="43">
        <v>0.47149999999999975</v>
      </c>
      <c r="M1905" s="42">
        <v>8.1220589999999966</v>
      </c>
      <c r="N1905">
        <v>7</v>
      </c>
      <c r="O1905" s="43">
        <v>213.35999999999999</v>
      </c>
      <c r="P1905" s="42">
        <v>52</v>
      </c>
      <c r="Q1905" s="42">
        <v>15</v>
      </c>
      <c r="R1905" s="42">
        <v>15</v>
      </c>
    </row>
    <row r="1906" spans="1:18" x14ac:dyDescent="0.3">
      <c r="A1906" t="s">
        <v>3924</v>
      </c>
      <c r="B1906" s="17">
        <v>45240</v>
      </c>
      <c r="C1906" t="s">
        <v>3917</v>
      </c>
      <c r="D1906" t="s">
        <v>3918</v>
      </c>
      <c r="E1906" t="s">
        <v>3919</v>
      </c>
      <c r="F1906" t="s">
        <v>3930</v>
      </c>
      <c r="G1906" t="s">
        <v>3921</v>
      </c>
      <c r="H1906" t="s">
        <v>3922</v>
      </c>
      <c r="I1906">
        <v>1360</v>
      </c>
      <c r="J1906" s="41">
        <v>2.2990000000000003E-2</v>
      </c>
      <c r="K1906" s="42">
        <v>31.266400000000004</v>
      </c>
      <c r="L1906" s="43">
        <v>5.7500000000000044E-2</v>
      </c>
      <c r="M1906" s="42">
        <v>1.7978180000000017</v>
      </c>
      <c r="N1906">
        <v>7</v>
      </c>
      <c r="O1906" s="43">
        <v>117.6</v>
      </c>
      <c r="P1906" s="42">
        <v>67</v>
      </c>
      <c r="Q1906" s="42">
        <v>15</v>
      </c>
      <c r="R1906" s="42">
        <v>9</v>
      </c>
    </row>
    <row r="1907" spans="1:18" x14ac:dyDescent="0.3">
      <c r="A1907" t="s">
        <v>3924</v>
      </c>
      <c r="B1907" s="17">
        <v>45241</v>
      </c>
      <c r="C1907" t="s">
        <v>3917</v>
      </c>
      <c r="D1907" t="s">
        <v>3918</v>
      </c>
      <c r="E1907" t="s">
        <v>3919</v>
      </c>
      <c r="F1907" t="s">
        <v>3930</v>
      </c>
      <c r="G1907" t="s">
        <v>3921</v>
      </c>
      <c r="H1907" t="s">
        <v>3922</v>
      </c>
      <c r="I1907">
        <v>1112</v>
      </c>
      <c r="J1907" s="41">
        <v>1.3970000000000003E-2</v>
      </c>
      <c r="K1907" s="42">
        <v>15.534640000000003</v>
      </c>
      <c r="L1907" s="43">
        <v>1.1729999999999996</v>
      </c>
      <c r="M1907" s="42">
        <v>18.222132719999998</v>
      </c>
      <c r="N1907">
        <v>7</v>
      </c>
      <c r="O1907" s="43">
        <v>206.64</v>
      </c>
      <c r="P1907" s="42">
        <v>61</v>
      </c>
      <c r="Q1907" s="42">
        <v>22</v>
      </c>
      <c r="R1907" s="42">
        <v>13.5</v>
      </c>
    </row>
    <row r="1908" spans="1:18" x14ac:dyDescent="0.3">
      <c r="A1908" t="s">
        <v>3924</v>
      </c>
      <c r="B1908" s="17">
        <v>45242</v>
      </c>
      <c r="C1908" t="s">
        <v>3917</v>
      </c>
      <c r="D1908" t="s">
        <v>3918</v>
      </c>
      <c r="E1908" t="s">
        <v>3919</v>
      </c>
      <c r="F1908" t="s">
        <v>3930</v>
      </c>
      <c r="G1908" t="s">
        <v>3921</v>
      </c>
      <c r="H1908" t="s">
        <v>3922</v>
      </c>
      <c r="I1908">
        <v>1656</v>
      </c>
      <c r="J1908" s="41">
        <v>1.5180000000000004E-2</v>
      </c>
      <c r="K1908" s="42">
        <v>25.138080000000006</v>
      </c>
      <c r="L1908" s="43">
        <v>0.19550000000000001</v>
      </c>
      <c r="M1908" s="42">
        <v>4.9144946400000009</v>
      </c>
      <c r="N1908">
        <v>7</v>
      </c>
      <c r="O1908" s="43">
        <v>241.92</v>
      </c>
      <c r="P1908" s="42">
        <v>61</v>
      </c>
      <c r="Q1908" s="42">
        <v>8</v>
      </c>
      <c r="R1908" s="42">
        <v>9</v>
      </c>
    </row>
    <row r="1909" spans="1:18" x14ac:dyDescent="0.3">
      <c r="A1909" t="s">
        <v>3924</v>
      </c>
      <c r="B1909" s="17">
        <v>45243</v>
      </c>
      <c r="C1909" t="s">
        <v>3917</v>
      </c>
      <c r="D1909" t="s">
        <v>3918</v>
      </c>
      <c r="E1909" t="s">
        <v>3919</v>
      </c>
      <c r="F1909" t="s">
        <v>3930</v>
      </c>
      <c r="G1909" t="s">
        <v>3921</v>
      </c>
      <c r="H1909" t="s">
        <v>3922</v>
      </c>
      <c r="I1909">
        <v>983</v>
      </c>
      <c r="J1909" s="41">
        <v>1.6390000000000002E-2</v>
      </c>
      <c r="K1909" s="42">
        <v>16.111370000000001</v>
      </c>
      <c r="L1909" s="43">
        <v>0.42549999999999977</v>
      </c>
      <c r="M1909" s="42">
        <v>6.8553879349999969</v>
      </c>
      <c r="N1909">
        <v>3</v>
      </c>
      <c r="O1909" s="43">
        <v>141.11999999999998</v>
      </c>
      <c r="P1909" s="42">
        <v>61</v>
      </c>
      <c r="Q1909" s="42">
        <v>16</v>
      </c>
      <c r="R1909" s="42">
        <v>0</v>
      </c>
    </row>
    <row r="1910" spans="1:18" x14ac:dyDescent="0.3">
      <c r="A1910" t="s">
        <v>3924</v>
      </c>
      <c r="B1910" s="17">
        <v>45244</v>
      </c>
      <c r="C1910" t="s">
        <v>3917</v>
      </c>
      <c r="D1910" t="s">
        <v>3918</v>
      </c>
      <c r="E1910" t="s">
        <v>3919</v>
      </c>
      <c r="F1910" t="s">
        <v>3930</v>
      </c>
      <c r="G1910" t="s">
        <v>3921</v>
      </c>
      <c r="H1910" t="s">
        <v>3922</v>
      </c>
      <c r="I1910">
        <v>1568</v>
      </c>
      <c r="J1910" s="41">
        <v>1.5290000000000002E-2</v>
      </c>
      <c r="K1910" s="42">
        <v>23.974720000000001</v>
      </c>
      <c r="L1910" s="43">
        <v>0.1265</v>
      </c>
      <c r="M1910" s="42">
        <v>3.0328020800000002</v>
      </c>
      <c r="N1910">
        <v>4</v>
      </c>
      <c r="O1910" s="43">
        <v>152.88</v>
      </c>
      <c r="P1910" s="42">
        <v>73</v>
      </c>
      <c r="Q1910" s="42">
        <v>19</v>
      </c>
      <c r="R1910" s="42">
        <v>6</v>
      </c>
    </row>
    <row r="1911" spans="1:18" x14ac:dyDescent="0.3">
      <c r="A1911" t="s">
        <v>3924</v>
      </c>
      <c r="B1911" s="17">
        <v>45245</v>
      </c>
      <c r="C1911" t="s">
        <v>3917</v>
      </c>
      <c r="D1911" t="s">
        <v>3918</v>
      </c>
      <c r="E1911" t="s">
        <v>3919</v>
      </c>
      <c r="F1911" t="s">
        <v>3930</v>
      </c>
      <c r="G1911" t="s">
        <v>3921</v>
      </c>
      <c r="H1911" t="s">
        <v>3922</v>
      </c>
      <c r="I1911">
        <v>1332</v>
      </c>
      <c r="J1911" s="41">
        <v>2.0020000000000003E-2</v>
      </c>
      <c r="K1911" s="42">
        <v>26.666640000000005</v>
      </c>
      <c r="L1911" s="43">
        <v>0</v>
      </c>
      <c r="M1911" s="42">
        <v>0</v>
      </c>
      <c r="N1911">
        <v>4</v>
      </c>
      <c r="O1911" s="43">
        <v>149.51999999999998</v>
      </c>
      <c r="P1911" s="42">
        <v>27</v>
      </c>
      <c r="Q1911" s="42">
        <v>11</v>
      </c>
      <c r="R1911" s="42">
        <v>3</v>
      </c>
    </row>
    <row r="1912" spans="1:18" x14ac:dyDescent="0.3">
      <c r="A1912" t="s">
        <v>3924</v>
      </c>
      <c r="B1912" s="17">
        <v>45246</v>
      </c>
      <c r="C1912" t="s">
        <v>3917</v>
      </c>
      <c r="D1912" t="s">
        <v>3918</v>
      </c>
      <c r="E1912" t="s">
        <v>3919</v>
      </c>
      <c r="F1912" t="s">
        <v>3930</v>
      </c>
      <c r="G1912" t="s">
        <v>3921</v>
      </c>
      <c r="H1912" t="s">
        <v>3922</v>
      </c>
      <c r="I1912">
        <v>1145</v>
      </c>
      <c r="J1912" s="41">
        <v>1.507E-2</v>
      </c>
      <c r="K1912" s="42">
        <v>17.25515</v>
      </c>
      <c r="L1912" s="43">
        <v>0.41399999999999981</v>
      </c>
      <c r="M1912" s="42">
        <v>7.1436320999999969</v>
      </c>
      <c r="N1912">
        <v>4</v>
      </c>
      <c r="O1912" s="43">
        <v>152.88</v>
      </c>
      <c r="P1912" s="42">
        <v>46</v>
      </c>
      <c r="Q1912" s="42">
        <v>10</v>
      </c>
      <c r="R1912" s="42">
        <v>3</v>
      </c>
    </row>
    <row r="1913" spans="1:18" x14ac:dyDescent="0.3">
      <c r="A1913" t="s">
        <v>3924</v>
      </c>
      <c r="B1913" s="17">
        <v>45247</v>
      </c>
      <c r="C1913" t="s">
        <v>3917</v>
      </c>
      <c r="D1913" t="s">
        <v>3918</v>
      </c>
      <c r="E1913" t="s">
        <v>3919</v>
      </c>
      <c r="F1913" t="s">
        <v>3930</v>
      </c>
      <c r="G1913" t="s">
        <v>3921</v>
      </c>
      <c r="H1913" t="s">
        <v>3922</v>
      </c>
      <c r="I1913">
        <v>1632</v>
      </c>
      <c r="J1913" s="41">
        <v>1.3310000000000002E-2</v>
      </c>
      <c r="K1913" s="42">
        <v>21.721920000000004</v>
      </c>
      <c r="L1913" s="43">
        <v>0.83949999999999969</v>
      </c>
      <c r="M1913" s="42">
        <v>18.235551839999996</v>
      </c>
      <c r="N1913">
        <v>4</v>
      </c>
      <c r="O1913" s="43">
        <v>171.35999999999999</v>
      </c>
      <c r="P1913" s="42">
        <v>30</v>
      </c>
      <c r="Q1913" s="42">
        <v>22</v>
      </c>
      <c r="R1913" s="42">
        <v>0</v>
      </c>
    </row>
    <row r="1914" spans="1:18" x14ac:dyDescent="0.3">
      <c r="A1914" t="s">
        <v>3924</v>
      </c>
      <c r="B1914" s="17">
        <v>45248</v>
      </c>
      <c r="C1914" t="s">
        <v>3917</v>
      </c>
      <c r="D1914" t="s">
        <v>3918</v>
      </c>
      <c r="E1914" t="s">
        <v>3919</v>
      </c>
      <c r="F1914" t="s">
        <v>3930</v>
      </c>
      <c r="G1914" t="s">
        <v>3921</v>
      </c>
      <c r="H1914" t="s">
        <v>3922</v>
      </c>
      <c r="I1914">
        <v>1396</v>
      </c>
      <c r="J1914" s="41">
        <v>1.584E-2</v>
      </c>
      <c r="K1914" s="42">
        <v>22.112639999999999</v>
      </c>
      <c r="L1914" s="43">
        <v>0.20700000000000007</v>
      </c>
      <c r="M1914" s="42">
        <v>4.5773164800000012</v>
      </c>
      <c r="N1914">
        <v>7</v>
      </c>
      <c r="O1914" s="43">
        <v>115.07999999999998</v>
      </c>
      <c r="P1914" s="42">
        <v>67</v>
      </c>
      <c r="Q1914" s="42">
        <v>8</v>
      </c>
      <c r="R1914" s="42">
        <v>10.5</v>
      </c>
    </row>
    <row r="1915" spans="1:18" x14ac:dyDescent="0.3">
      <c r="A1915" t="s">
        <v>3924</v>
      </c>
      <c r="B1915" s="17">
        <v>45249</v>
      </c>
      <c r="C1915" t="s">
        <v>3917</v>
      </c>
      <c r="D1915" t="s">
        <v>3918</v>
      </c>
      <c r="E1915" t="s">
        <v>3919</v>
      </c>
      <c r="F1915" t="s">
        <v>3930</v>
      </c>
      <c r="G1915" t="s">
        <v>3921</v>
      </c>
      <c r="H1915" t="s">
        <v>3922</v>
      </c>
      <c r="I1915">
        <v>1914</v>
      </c>
      <c r="J1915" s="41">
        <v>1.5620000000000002E-2</v>
      </c>
      <c r="K1915" s="42">
        <v>29.896680000000003</v>
      </c>
      <c r="L1915" s="43">
        <v>1.2419999999999995</v>
      </c>
      <c r="M1915" s="42">
        <v>37.131676559999988</v>
      </c>
      <c r="N1915">
        <v>2</v>
      </c>
      <c r="O1915" s="43">
        <v>258.71999999999997</v>
      </c>
      <c r="P1915" s="42">
        <v>52</v>
      </c>
      <c r="Q1915" s="42">
        <v>20</v>
      </c>
      <c r="R1915" s="42">
        <v>10.5</v>
      </c>
    </row>
    <row r="1916" spans="1:18" x14ac:dyDescent="0.3">
      <c r="A1916" t="s">
        <v>3924</v>
      </c>
      <c r="B1916" s="17">
        <v>45250</v>
      </c>
      <c r="C1916" t="s">
        <v>3917</v>
      </c>
      <c r="D1916" t="s">
        <v>3918</v>
      </c>
      <c r="E1916" t="s">
        <v>3919</v>
      </c>
      <c r="F1916" t="s">
        <v>3930</v>
      </c>
      <c r="G1916" t="s">
        <v>3921</v>
      </c>
      <c r="H1916" t="s">
        <v>3922</v>
      </c>
      <c r="I1916">
        <v>1306</v>
      </c>
      <c r="J1916" s="41">
        <v>2.1560000000000003E-2</v>
      </c>
      <c r="K1916" s="42">
        <v>28.157360000000004</v>
      </c>
      <c r="L1916" s="43">
        <v>0.54049999999999965</v>
      </c>
      <c r="M1916" s="42">
        <v>15.219053079999993</v>
      </c>
      <c r="N1916">
        <v>8</v>
      </c>
      <c r="O1916" s="43">
        <v>272.99999999999994</v>
      </c>
      <c r="P1916" s="42">
        <v>25</v>
      </c>
      <c r="Q1916" s="42">
        <v>16</v>
      </c>
      <c r="R1916" s="42">
        <v>19.5</v>
      </c>
    </row>
    <row r="1917" spans="1:18" x14ac:dyDescent="0.3">
      <c r="A1917" t="s">
        <v>3924</v>
      </c>
      <c r="B1917" s="17">
        <v>45251</v>
      </c>
      <c r="C1917" t="s">
        <v>3917</v>
      </c>
      <c r="D1917" t="s">
        <v>3918</v>
      </c>
      <c r="E1917" t="s">
        <v>3919</v>
      </c>
      <c r="F1917" t="s">
        <v>3930</v>
      </c>
      <c r="G1917" t="s">
        <v>3921</v>
      </c>
      <c r="H1917" t="s">
        <v>3922</v>
      </c>
      <c r="I1917">
        <v>959</v>
      </c>
      <c r="J1917" s="41">
        <v>1.4410000000000004E-2</v>
      </c>
      <c r="K1917" s="42">
        <v>13.819190000000004</v>
      </c>
      <c r="L1917" s="43">
        <v>0.63249999999999973</v>
      </c>
      <c r="M1917" s="42">
        <v>8.7406376749999986</v>
      </c>
      <c r="N1917">
        <v>6</v>
      </c>
      <c r="O1917" s="43">
        <v>158.75999999999996</v>
      </c>
      <c r="P1917" s="42">
        <v>51</v>
      </c>
      <c r="Q1917" s="42">
        <v>14</v>
      </c>
      <c r="R1917" s="42">
        <v>7.5</v>
      </c>
    </row>
    <row r="1918" spans="1:18" x14ac:dyDescent="0.3">
      <c r="A1918" t="s">
        <v>3924</v>
      </c>
      <c r="B1918" s="17">
        <v>45252</v>
      </c>
      <c r="C1918" t="s">
        <v>3917</v>
      </c>
      <c r="D1918" t="s">
        <v>3918</v>
      </c>
      <c r="E1918" t="s">
        <v>3919</v>
      </c>
      <c r="F1918" t="s">
        <v>3930</v>
      </c>
      <c r="G1918" t="s">
        <v>3921</v>
      </c>
      <c r="H1918" t="s">
        <v>3922</v>
      </c>
      <c r="I1918">
        <v>1474</v>
      </c>
      <c r="J1918" s="41">
        <v>1.5400000000000002E-2</v>
      </c>
      <c r="K1918" s="42">
        <v>22.699600000000004</v>
      </c>
      <c r="L1918" s="43">
        <v>0.39099999999999974</v>
      </c>
      <c r="M1918" s="42">
        <v>8.875543599999995</v>
      </c>
      <c r="N1918">
        <v>3</v>
      </c>
      <c r="O1918" s="43">
        <v>120.11999999999999</v>
      </c>
      <c r="P1918" s="42">
        <v>53</v>
      </c>
      <c r="Q1918" s="42">
        <v>1</v>
      </c>
      <c r="R1918" s="42">
        <v>4.5</v>
      </c>
    </row>
    <row r="1919" spans="1:18" x14ac:dyDescent="0.3">
      <c r="A1919" t="s">
        <v>3924</v>
      </c>
      <c r="B1919" s="17">
        <v>45253</v>
      </c>
      <c r="C1919" t="s">
        <v>3917</v>
      </c>
      <c r="D1919" t="s">
        <v>3918</v>
      </c>
      <c r="E1919" t="s">
        <v>3919</v>
      </c>
      <c r="F1919" t="s">
        <v>3930</v>
      </c>
      <c r="G1919" t="s">
        <v>3921</v>
      </c>
      <c r="H1919" t="s">
        <v>3922</v>
      </c>
      <c r="I1919">
        <v>1294</v>
      </c>
      <c r="J1919" s="41">
        <v>1.3860000000000001E-2</v>
      </c>
      <c r="K1919" s="42">
        <v>17.934840000000001</v>
      </c>
      <c r="L1919" s="43">
        <v>0.42549999999999988</v>
      </c>
      <c r="M1919" s="42">
        <v>7.6312744199999987</v>
      </c>
      <c r="N1919">
        <v>3</v>
      </c>
      <c r="O1919" s="43">
        <v>131.04</v>
      </c>
      <c r="P1919" s="42">
        <v>61</v>
      </c>
      <c r="Q1919" s="42">
        <v>3</v>
      </c>
      <c r="R1919" s="42">
        <v>6</v>
      </c>
    </row>
    <row r="1920" spans="1:18" x14ac:dyDescent="0.3">
      <c r="A1920" t="s">
        <v>3924</v>
      </c>
      <c r="B1920" s="17">
        <v>45254</v>
      </c>
      <c r="C1920" t="s">
        <v>3917</v>
      </c>
      <c r="D1920" t="s">
        <v>3918</v>
      </c>
      <c r="E1920" t="s">
        <v>3919</v>
      </c>
      <c r="F1920" t="s">
        <v>3930</v>
      </c>
      <c r="G1920" t="s">
        <v>3921</v>
      </c>
      <c r="H1920" t="s">
        <v>3922</v>
      </c>
      <c r="I1920">
        <v>1957</v>
      </c>
      <c r="J1920" s="41">
        <v>1.9910000000000004E-2</v>
      </c>
      <c r="K1920" s="42">
        <v>38.963870000000007</v>
      </c>
      <c r="L1920" s="43">
        <v>0.94299999999999951</v>
      </c>
      <c r="M1920" s="42">
        <v>36.742929409999988</v>
      </c>
      <c r="N1920">
        <v>4</v>
      </c>
      <c r="O1920" s="43">
        <v>232.67999999999995</v>
      </c>
      <c r="P1920" s="42">
        <v>47</v>
      </c>
      <c r="Q1920" s="42">
        <v>9</v>
      </c>
      <c r="R1920" s="42">
        <v>15</v>
      </c>
    </row>
    <row r="1921" spans="1:18" x14ac:dyDescent="0.3">
      <c r="A1921" t="s">
        <v>3924</v>
      </c>
      <c r="B1921" s="17">
        <v>45255</v>
      </c>
      <c r="C1921" t="s">
        <v>3917</v>
      </c>
      <c r="D1921" t="s">
        <v>3918</v>
      </c>
      <c r="E1921" t="s">
        <v>3919</v>
      </c>
      <c r="F1921" t="s">
        <v>3930</v>
      </c>
      <c r="G1921" t="s">
        <v>3921</v>
      </c>
      <c r="H1921" t="s">
        <v>3922</v>
      </c>
      <c r="I1921">
        <v>1740</v>
      </c>
      <c r="J1921" s="41">
        <v>1.7270000000000001E-2</v>
      </c>
      <c r="K1921" s="42">
        <v>30.049800000000001</v>
      </c>
      <c r="L1921" s="43">
        <v>0.60949999999999971</v>
      </c>
      <c r="M1921" s="42">
        <v>18.315353099999992</v>
      </c>
      <c r="N1921">
        <v>4</v>
      </c>
      <c r="O1921" s="43">
        <v>78.11999999999999</v>
      </c>
      <c r="P1921" s="42">
        <v>41</v>
      </c>
      <c r="Q1921" s="42">
        <v>7</v>
      </c>
      <c r="R1921" s="42">
        <v>10.5</v>
      </c>
    </row>
    <row r="1922" spans="1:18" x14ac:dyDescent="0.3">
      <c r="A1922" t="s">
        <v>3924</v>
      </c>
      <c r="B1922" s="17">
        <v>45256</v>
      </c>
      <c r="C1922" t="s">
        <v>3917</v>
      </c>
      <c r="D1922" t="s">
        <v>3918</v>
      </c>
      <c r="E1922" t="s">
        <v>3919</v>
      </c>
      <c r="F1922" t="s">
        <v>3930</v>
      </c>
      <c r="G1922" t="s">
        <v>3921</v>
      </c>
      <c r="H1922" t="s">
        <v>3922</v>
      </c>
      <c r="I1922">
        <v>1020</v>
      </c>
      <c r="J1922" s="41">
        <v>1.6720000000000002E-2</v>
      </c>
      <c r="K1922" s="42">
        <v>17.054400000000001</v>
      </c>
      <c r="L1922" s="43">
        <v>0.16100000000000006</v>
      </c>
      <c r="M1922" s="42">
        <v>2.745758400000001</v>
      </c>
      <c r="N1922">
        <v>8</v>
      </c>
      <c r="O1922" s="43">
        <v>69.719999999999985</v>
      </c>
      <c r="P1922" s="42">
        <v>70</v>
      </c>
      <c r="Q1922" s="42">
        <v>17</v>
      </c>
      <c r="R1922" s="42">
        <v>13.5</v>
      </c>
    </row>
    <row r="1923" spans="1:18" x14ac:dyDescent="0.3">
      <c r="A1923" t="s">
        <v>3924</v>
      </c>
      <c r="B1923" s="17">
        <v>45257</v>
      </c>
      <c r="C1923" t="s">
        <v>3917</v>
      </c>
      <c r="D1923" t="s">
        <v>3918</v>
      </c>
      <c r="E1923" t="s">
        <v>3919</v>
      </c>
      <c r="F1923" t="s">
        <v>3930</v>
      </c>
      <c r="G1923" t="s">
        <v>3921</v>
      </c>
      <c r="H1923" t="s">
        <v>3922</v>
      </c>
      <c r="I1923">
        <v>2031</v>
      </c>
      <c r="J1923" s="41">
        <v>1.7270000000000001E-2</v>
      </c>
      <c r="K1923" s="42">
        <v>35.075369999999999</v>
      </c>
      <c r="L1923" s="43">
        <v>0.47149999999999975</v>
      </c>
      <c r="M1923" s="42">
        <v>16.538036954999992</v>
      </c>
      <c r="N1923">
        <v>4</v>
      </c>
      <c r="O1923" s="43">
        <v>184.79999999999998</v>
      </c>
      <c r="P1923" s="42">
        <v>50</v>
      </c>
      <c r="Q1923" s="42">
        <v>4</v>
      </c>
      <c r="R1923" s="42">
        <v>3</v>
      </c>
    </row>
    <row r="1924" spans="1:18" x14ac:dyDescent="0.3">
      <c r="A1924" t="s">
        <v>3924</v>
      </c>
      <c r="B1924" s="17">
        <v>45258</v>
      </c>
      <c r="C1924" t="s">
        <v>3917</v>
      </c>
      <c r="D1924" t="s">
        <v>3918</v>
      </c>
      <c r="E1924" t="s">
        <v>3919</v>
      </c>
      <c r="F1924" t="s">
        <v>3930</v>
      </c>
      <c r="G1924" t="s">
        <v>3921</v>
      </c>
      <c r="H1924" t="s">
        <v>3922</v>
      </c>
      <c r="I1924">
        <v>1645</v>
      </c>
      <c r="J1924" s="41">
        <v>2.0790000000000006E-2</v>
      </c>
      <c r="K1924" s="42">
        <v>34.199550000000009</v>
      </c>
      <c r="L1924" s="43">
        <v>1.2304999999999995</v>
      </c>
      <c r="M1924" s="42">
        <v>42.082546274999991</v>
      </c>
      <c r="N1924">
        <v>3</v>
      </c>
      <c r="O1924" s="43">
        <v>106.67999999999999</v>
      </c>
      <c r="P1924" s="42">
        <v>58</v>
      </c>
      <c r="Q1924" s="42">
        <v>17</v>
      </c>
      <c r="R1924" s="42">
        <v>1.5</v>
      </c>
    </row>
    <row r="1925" spans="1:18" x14ac:dyDescent="0.3">
      <c r="A1925" t="s">
        <v>3924</v>
      </c>
      <c r="B1925" s="17">
        <v>45259</v>
      </c>
      <c r="C1925" t="s">
        <v>3917</v>
      </c>
      <c r="D1925" t="s">
        <v>3918</v>
      </c>
      <c r="E1925" t="s">
        <v>3919</v>
      </c>
      <c r="F1925" t="s">
        <v>3930</v>
      </c>
      <c r="G1925" t="s">
        <v>3921</v>
      </c>
      <c r="H1925" t="s">
        <v>3922</v>
      </c>
      <c r="I1925">
        <v>1284</v>
      </c>
      <c r="J1925" s="41">
        <v>1.8370000000000004E-2</v>
      </c>
      <c r="K1925" s="42">
        <v>23.587080000000007</v>
      </c>
      <c r="L1925" s="43">
        <v>0.90849999999999975</v>
      </c>
      <c r="M1925" s="42">
        <v>21.428862179999999</v>
      </c>
      <c r="N1925">
        <v>3</v>
      </c>
      <c r="O1925" s="43">
        <v>204.11999999999998</v>
      </c>
      <c r="P1925" s="42">
        <v>55</v>
      </c>
      <c r="Q1925" s="42">
        <v>21</v>
      </c>
      <c r="R1925" s="42">
        <v>9</v>
      </c>
    </row>
    <row r="1926" spans="1:18" x14ac:dyDescent="0.3">
      <c r="A1926" t="s">
        <v>3924</v>
      </c>
      <c r="B1926" s="17">
        <v>45260</v>
      </c>
      <c r="C1926" t="s">
        <v>3917</v>
      </c>
      <c r="D1926" t="s">
        <v>3918</v>
      </c>
      <c r="E1926" t="s">
        <v>3919</v>
      </c>
      <c r="F1926" t="s">
        <v>3930</v>
      </c>
      <c r="G1926" t="s">
        <v>3921</v>
      </c>
      <c r="H1926" t="s">
        <v>3922</v>
      </c>
      <c r="I1926">
        <v>1773</v>
      </c>
      <c r="J1926" s="41">
        <v>1.397E-2</v>
      </c>
      <c r="K1926" s="42">
        <v>24.768809999999998</v>
      </c>
      <c r="L1926" s="43">
        <v>0.93149999999999966</v>
      </c>
      <c r="M1926" s="42">
        <v>23.072146514999989</v>
      </c>
      <c r="N1926">
        <v>5</v>
      </c>
      <c r="O1926" s="43">
        <v>131.04</v>
      </c>
      <c r="P1926" s="42">
        <v>68</v>
      </c>
      <c r="Q1926" s="42">
        <v>16</v>
      </c>
      <c r="R1926" s="42">
        <v>1.5</v>
      </c>
    </row>
    <row r="1927" spans="1:18" x14ac:dyDescent="0.3">
      <c r="A1927" t="s">
        <v>3916</v>
      </c>
      <c r="B1927" s="17">
        <v>44986</v>
      </c>
      <c r="C1927" t="s">
        <v>3925</v>
      </c>
      <c r="D1927" t="s">
        <v>3926</v>
      </c>
      <c r="E1927" t="s">
        <v>3927</v>
      </c>
      <c r="F1927" t="s">
        <v>3930</v>
      </c>
      <c r="G1927" t="s">
        <v>3921</v>
      </c>
      <c r="H1927" t="s">
        <v>3922</v>
      </c>
      <c r="I1927">
        <v>1014</v>
      </c>
      <c r="J1927" s="41">
        <v>1.9470000000000008E-2</v>
      </c>
      <c r="K1927" s="42">
        <v>19.742580000000007</v>
      </c>
      <c r="L1927" s="43">
        <v>0.14949999999999999</v>
      </c>
      <c r="M1927" s="42">
        <v>2.9515157100000011</v>
      </c>
      <c r="N1927">
        <v>6</v>
      </c>
      <c r="O1927" s="43">
        <v>110.87999999999998</v>
      </c>
      <c r="P1927" s="42">
        <v>55</v>
      </c>
      <c r="Q1927" s="42">
        <v>7</v>
      </c>
      <c r="R1927" s="42">
        <v>16.5</v>
      </c>
    </row>
    <row r="1928" spans="1:18" x14ac:dyDescent="0.3">
      <c r="A1928" t="s">
        <v>3916</v>
      </c>
      <c r="B1928" s="17">
        <v>44987</v>
      </c>
      <c r="C1928" t="s">
        <v>3925</v>
      </c>
      <c r="D1928" t="s">
        <v>3926</v>
      </c>
      <c r="E1928" t="s">
        <v>3927</v>
      </c>
      <c r="F1928" t="s">
        <v>3930</v>
      </c>
      <c r="G1928" t="s">
        <v>3921</v>
      </c>
      <c r="H1928" t="s">
        <v>3922</v>
      </c>
      <c r="I1928">
        <v>1666.8000000000002</v>
      </c>
      <c r="J1928" s="41">
        <v>2.2000000000000006E-2</v>
      </c>
      <c r="K1928" s="42">
        <v>36.669600000000017</v>
      </c>
      <c r="L1928" s="43">
        <v>0.19549999999999992</v>
      </c>
      <c r="M1928" s="42">
        <v>7.1689068000000002</v>
      </c>
      <c r="N1928">
        <v>4</v>
      </c>
      <c r="O1928" s="43">
        <v>208.32</v>
      </c>
      <c r="P1928" s="42">
        <v>17</v>
      </c>
      <c r="Q1928" s="42">
        <v>6</v>
      </c>
      <c r="R1928" s="42">
        <v>15</v>
      </c>
    </row>
    <row r="1929" spans="1:18" x14ac:dyDescent="0.3">
      <c r="A1929" t="s">
        <v>3916</v>
      </c>
      <c r="B1929" s="17">
        <v>44988</v>
      </c>
      <c r="C1929" t="s">
        <v>3925</v>
      </c>
      <c r="D1929" t="s">
        <v>3926</v>
      </c>
      <c r="E1929" t="s">
        <v>3927</v>
      </c>
      <c r="F1929" t="s">
        <v>3930</v>
      </c>
      <c r="G1929" t="s">
        <v>3921</v>
      </c>
      <c r="H1929" t="s">
        <v>3922</v>
      </c>
      <c r="I1929">
        <v>1816.4</v>
      </c>
      <c r="J1929" s="41">
        <v>1.7490000000000002E-2</v>
      </c>
      <c r="K1929" s="42">
        <v>31.768836000000004</v>
      </c>
      <c r="L1929" s="43">
        <v>0.45999999999999974</v>
      </c>
      <c r="M1929" s="42">
        <v>14.613664559999993</v>
      </c>
      <c r="N1929">
        <v>7</v>
      </c>
      <c r="O1929" s="43">
        <v>132.72</v>
      </c>
      <c r="P1929" s="42">
        <v>21</v>
      </c>
      <c r="Q1929" s="42">
        <v>2</v>
      </c>
      <c r="R1929" s="42">
        <v>7.5</v>
      </c>
    </row>
    <row r="1930" spans="1:18" x14ac:dyDescent="0.3">
      <c r="A1930" t="s">
        <v>3916</v>
      </c>
      <c r="B1930" s="17">
        <v>44989</v>
      </c>
      <c r="C1930" t="s">
        <v>3925</v>
      </c>
      <c r="D1930" t="s">
        <v>3926</v>
      </c>
      <c r="E1930" t="s">
        <v>3927</v>
      </c>
      <c r="F1930" t="s">
        <v>3930</v>
      </c>
      <c r="G1930" t="s">
        <v>3921</v>
      </c>
      <c r="H1930" t="s">
        <v>3922</v>
      </c>
      <c r="I1930">
        <v>1571.6</v>
      </c>
      <c r="J1930" s="41">
        <v>1.7160000000000002E-2</v>
      </c>
      <c r="K1930" s="42">
        <v>26.968655999999999</v>
      </c>
      <c r="L1930" s="43">
        <v>6.9000000000000061E-2</v>
      </c>
      <c r="M1930" s="42">
        <v>1.8608372640000017</v>
      </c>
      <c r="N1930">
        <v>6</v>
      </c>
      <c r="O1930" s="43">
        <v>84</v>
      </c>
      <c r="P1930" s="42">
        <v>16</v>
      </c>
      <c r="Q1930" s="42">
        <v>3</v>
      </c>
      <c r="R1930" s="42">
        <v>16.5</v>
      </c>
    </row>
    <row r="1931" spans="1:18" x14ac:dyDescent="0.3">
      <c r="A1931" t="s">
        <v>3916</v>
      </c>
      <c r="B1931" s="17">
        <v>44990</v>
      </c>
      <c r="C1931" t="s">
        <v>3925</v>
      </c>
      <c r="D1931" t="s">
        <v>3926</v>
      </c>
      <c r="E1931" t="s">
        <v>3927</v>
      </c>
      <c r="F1931" t="s">
        <v>3930</v>
      </c>
      <c r="G1931" t="s">
        <v>3921</v>
      </c>
      <c r="H1931" t="s">
        <v>3922</v>
      </c>
      <c r="I1931">
        <v>1728.4</v>
      </c>
      <c r="J1931" s="41">
        <v>2.1010000000000001E-2</v>
      </c>
      <c r="K1931" s="42">
        <v>36.313684000000002</v>
      </c>
      <c r="L1931" s="43">
        <v>0.55199999999999971</v>
      </c>
      <c r="M1931" s="42">
        <v>20.045153567999989</v>
      </c>
      <c r="N1931">
        <v>7</v>
      </c>
      <c r="O1931" s="43">
        <v>85.679999999999993</v>
      </c>
      <c r="P1931" s="42">
        <v>53</v>
      </c>
      <c r="Q1931" s="42">
        <v>8</v>
      </c>
      <c r="R1931" s="42">
        <v>10.5</v>
      </c>
    </row>
    <row r="1932" spans="1:18" x14ac:dyDescent="0.3">
      <c r="A1932" t="s">
        <v>3916</v>
      </c>
      <c r="B1932" s="17">
        <v>44991</v>
      </c>
      <c r="C1932" t="s">
        <v>3925</v>
      </c>
      <c r="D1932" t="s">
        <v>3926</v>
      </c>
      <c r="E1932" t="s">
        <v>3927</v>
      </c>
      <c r="F1932" t="s">
        <v>3930</v>
      </c>
      <c r="G1932" t="s">
        <v>3921</v>
      </c>
      <c r="H1932" t="s">
        <v>3922</v>
      </c>
      <c r="I1932">
        <v>1805.2</v>
      </c>
      <c r="J1932" s="41">
        <v>1.8480000000000003E-2</v>
      </c>
      <c r="K1932" s="42">
        <v>33.360096000000006</v>
      </c>
      <c r="L1932" s="43">
        <v>0.37949999999999978</v>
      </c>
      <c r="M1932" s="42">
        <v>12.660156431999996</v>
      </c>
      <c r="N1932">
        <v>4</v>
      </c>
      <c r="O1932" s="43">
        <v>141.11999999999998</v>
      </c>
      <c r="P1932" s="42">
        <v>57</v>
      </c>
      <c r="Q1932" s="42">
        <v>11</v>
      </c>
      <c r="R1932" s="42">
        <v>3</v>
      </c>
    </row>
    <row r="1933" spans="1:18" x14ac:dyDescent="0.3">
      <c r="A1933" t="s">
        <v>3916</v>
      </c>
      <c r="B1933" s="17">
        <v>44992</v>
      </c>
      <c r="C1933" t="s">
        <v>3925</v>
      </c>
      <c r="D1933" t="s">
        <v>3926</v>
      </c>
      <c r="E1933" t="s">
        <v>3927</v>
      </c>
      <c r="F1933" t="s">
        <v>3930</v>
      </c>
      <c r="G1933" t="s">
        <v>3921</v>
      </c>
      <c r="H1933" t="s">
        <v>3922</v>
      </c>
      <c r="I1933">
        <v>1594.8000000000002</v>
      </c>
      <c r="J1933" s="41">
        <v>1.8040000000000004E-2</v>
      </c>
      <c r="K1933" s="42">
        <v>28.770192000000009</v>
      </c>
      <c r="L1933" s="43">
        <v>0.67849999999999977</v>
      </c>
      <c r="M1933" s="42">
        <v>19.520575271999999</v>
      </c>
      <c r="N1933">
        <v>4</v>
      </c>
      <c r="O1933" s="43">
        <v>0</v>
      </c>
      <c r="P1933" s="42">
        <v>10</v>
      </c>
      <c r="Q1933" s="42">
        <v>2</v>
      </c>
      <c r="R1933" s="42">
        <v>16.5</v>
      </c>
    </row>
    <row r="1934" spans="1:18" x14ac:dyDescent="0.3">
      <c r="A1934" t="s">
        <v>3916</v>
      </c>
      <c r="B1934" s="17">
        <v>44993</v>
      </c>
      <c r="C1934" t="s">
        <v>3925</v>
      </c>
      <c r="D1934" t="s">
        <v>3926</v>
      </c>
      <c r="E1934" t="s">
        <v>3927</v>
      </c>
      <c r="F1934" t="s">
        <v>3930</v>
      </c>
      <c r="G1934" t="s">
        <v>3921</v>
      </c>
      <c r="H1934" t="s">
        <v>3922</v>
      </c>
      <c r="I1934">
        <v>1249.2</v>
      </c>
      <c r="J1934" s="41">
        <v>1.9250000000000003E-2</v>
      </c>
      <c r="K1934" s="42">
        <v>24.047100000000004</v>
      </c>
      <c r="L1934" s="43">
        <v>0.22999999999999998</v>
      </c>
      <c r="M1934" s="42">
        <v>5.5308330000000003</v>
      </c>
      <c r="N1934">
        <v>4</v>
      </c>
      <c r="O1934" s="43">
        <v>258.71999999999997</v>
      </c>
      <c r="P1934" s="42">
        <v>40</v>
      </c>
      <c r="Q1934" s="42">
        <v>3</v>
      </c>
      <c r="R1934" s="42">
        <v>3</v>
      </c>
    </row>
    <row r="1935" spans="1:18" x14ac:dyDescent="0.3">
      <c r="A1935" t="s">
        <v>3916</v>
      </c>
      <c r="B1935" s="17">
        <v>44994</v>
      </c>
      <c r="C1935" t="s">
        <v>3925</v>
      </c>
      <c r="D1935" t="s">
        <v>3926</v>
      </c>
      <c r="E1935" t="s">
        <v>3927</v>
      </c>
      <c r="F1935" t="s">
        <v>3930</v>
      </c>
      <c r="G1935" t="s">
        <v>3921</v>
      </c>
      <c r="H1935" t="s">
        <v>3922</v>
      </c>
      <c r="I1935">
        <v>1583.2</v>
      </c>
      <c r="J1935" s="41">
        <v>1.5070000000000002E-2</v>
      </c>
      <c r="K1935" s="42">
        <v>23.858824000000002</v>
      </c>
      <c r="L1935" s="43">
        <v>0.18399999999999991</v>
      </c>
      <c r="M1935" s="42">
        <v>4.3900236159999979</v>
      </c>
      <c r="N1935">
        <v>5</v>
      </c>
      <c r="O1935" s="43">
        <v>0</v>
      </c>
      <c r="P1935" s="42">
        <v>38</v>
      </c>
      <c r="Q1935" s="42">
        <v>1</v>
      </c>
      <c r="R1935" s="42">
        <v>9</v>
      </c>
    </row>
    <row r="1936" spans="1:18" x14ac:dyDescent="0.3">
      <c r="A1936" t="s">
        <v>3916</v>
      </c>
      <c r="B1936" s="17">
        <v>44995</v>
      </c>
      <c r="C1936" t="s">
        <v>3925</v>
      </c>
      <c r="D1936" t="s">
        <v>3926</v>
      </c>
      <c r="E1936" t="s">
        <v>3927</v>
      </c>
      <c r="F1936" t="s">
        <v>3930</v>
      </c>
      <c r="G1936" t="s">
        <v>3921</v>
      </c>
      <c r="H1936" t="s">
        <v>3922</v>
      </c>
      <c r="I1936">
        <v>1375.6000000000001</v>
      </c>
      <c r="J1936" s="41">
        <v>1.2870000000000003E-2</v>
      </c>
      <c r="K1936" s="42">
        <v>17.703972000000007</v>
      </c>
      <c r="L1936" s="43">
        <v>0.65549999999999975</v>
      </c>
      <c r="M1936" s="42">
        <v>11.604953646</v>
      </c>
      <c r="N1936">
        <v>5</v>
      </c>
      <c r="O1936" s="43">
        <v>0</v>
      </c>
      <c r="P1936" s="42">
        <v>29</v>
      </c>
      <c r="Q1936" s="42">
        <v>6</v>
      </c>
      <c r="R1936" s="42">
        <v>18</v>
      </c>
    </row>
    <row r="1937" spans="1:18" x14ac:dyDescent="0.3">
      <c r="A1937" t="s">
        <v>3916</v>
      </c>
      <c r="B1937" s="17">
        <v>44996</v>
      </c>
      <c r="C1937" t="s">
        <v>3925</v>
      </c>
      <c r="D1937" t="s">
        <v>3926</v>
      </c>
      <c r="E1937" t="s">
        <v>3927</v>
      </c>
      <c r="F1937" t="s">
        <v>3930</v>
      </c>
      <c r="G1937" t="s">
        <v>3921</v>
      </c>
      <c r="H1937" t="s">
        <v>3922</v>
      </c>
      <c r="I1937">
        <v>1229.5999999999999</v>
      </c>
      <c r="J1937" s="41">
        <v>1.5510000000000003E-2</v>
      </c>
      <c r="K1937" s="42">
        <v>19.071096000000001</v>
      </c>
      <c r="L1937" s="43">
        <v>0.49449999999999977</v>
      </c>
      <c r="M1937" s="42">
        <v>9.430656971999996</v>
      </c>
      <c r="N1937">
        <v>4</v>
      </c>
      <c r="O1937" s="43">
        <v>231</v>
      </c>
      <c r="P1937" s="42">
        <v>22</v>
      </c>
      <c r="Q1937" s="42">
        <v>8</v>
      </c>
      <c r="R1937" s="42">
        <v>1.5</v>
      </c>
    </row>
    <row r="1938" spans="1:18" x14ac:dyDescent="0.3">
      <c r="A1938" t="s">
        <v>3916</v>
      </c>
      <c r="B1938" s="17">
        <v>44997</v>
      </c>
      <c r="C1938" t="s">
        <v>3925</v>
      </c>
      <c r="D1938" t="s">
        <v>3926</v>
      </c>
      <c r="E1938" t="s">
        <v>3927</v>
      </c>
      <c r="F1938" t="s">
        <v>3930</v>
      </c>
      <c r="G1938" t="s">
        <v>3921</v>
      </c>
      <c r="H1938" t="s">
        <v>3922</v>
      </c>
      <c r="I1938">
        <v>1179.8000000000002</v>
      </c>
      <c r="J1938" s="41">
        <v>1.7819999999999999E-2</v>
      </c>
      <c r="K1938" s="42">
        <v>21.024036000000002</v>
      </c>
      <c r="L1938" s="43">
        <v>0.10349999999999999</v>
      </c>
      <c r="M1938" s="42">
        <v>2.1759877260000002</v>
      </c>
      <c r="N1938">
        <v>9</v>
      </c>
      <c r="O1938" s="43">
        <v>98.279999999999987</v>
      </c>
      <c r="P1938" s="42">
        <v>54</v>
      </c>
      <c r="Q1938" s="42">
        <v>1</v>
      </c>
      <c r="R1938" s="42">
        <v>6</v>
      </c>
    </row>
    <row r="1939" spans="1:18" x14ac:dyDescent="0.3">
      <c r="A1939" t="s">
        <v>3916</v>
      </c>
      <c r="B1939" s="17">
        <v>44998</v>
      </c>
      <c r="C1939" t="s">
        <v>3925</v>
      </c>
      <c r="D1939" t="s">
        <v>3926</v>
      </c>
      <c r="E1939" t="s">
        <v>3927</v>
      </c>
      <c r="F1939" t="s">
        <v>3930</v>
      </c>
      <c r="G1939" t="s">
        <v>3921</v>
      </c>
      <c r="H1939" t="s">
        <v>3922</v>
      </c>
      <c r="I1939">
        <v>1795.2</v>
      </c>
      <c r="J1939" s="41">
        <v>1.7930000000000001E-2</v>
      </c>
      <c r="K1939" s="42">
        <v>32.187936000000001</v>
      </c>
      <c r="L1939" s="43">
        <v>1.0119999999999996</v>
      </c>
      <c r="M1939" s="42">
        <v>32.57419123199999</v>
      </c>
      <c r="N1939">
        <v>7</v>
      </c>
      <c r="O1939" s="43">
        <v>77.279999999999987</v>
      </c>
      <c r="P1939" s="42">
        <v>12</v>
      </c>
      <c r="Q1939" s="42">
        <v>2</v>
      </c>
      <c r="R1939" s="42">
        <v>10.5</v>
      </c>
    </row>
    <row r="1940" spans="1:18" x14ac:dyDescent="0.3">
      <c r="A1940" t="s">
        <v>3916</v>
      </c>
      <c r="B1940" s="17">
        <v>44999</v>
      </c>
      <c r="C1940" t="s">
        <v>3925</v>
      </c>
      <c r="D1940" t="s">
        <v>3926</v>
      </c>
      <c r="E1940" t="s">
        <v>3927</v>
      </c>
      <c r="F1940" t="s">
        <v>3930</v>
      </c>
      <c r="G1940" t="s">
        <v>3921</v>
      </c>
      <c r="H1940" t="s">
        <v>3922</v>
      </c>
      <c r="I1940">
        <v>1966.8000000000002</v>
      </c>
      <c r="J1940" s="41">
        <v>2.1780000000000001E-2</v>
      </c>
      <c r="K1940" s="42">
        <v>42.836904000000004</v>
      </c>
      <c r="L1940" s="43">
        <v>1.0119999999999996</v>
      </c>
      <c r="M1940" s="42">
        <v>43.350946847999985</v>
      </c>
      <c r="N1940">
        <v>6</v>
      </c>
      <c r="O1940" s="43">
        <v>189</v>
      </c>
      <c r="P1940" s="42">
        <v>29</v>
      </c>
      <c r="Q1940" s="42">
        <v>1</v>
      </c>
      <c r="R1940" s="42">
        <v>19.5</v>
      </c>
    </row>
    <row r="1941" spans="1:18" x14ac:dyDescent="0.3">
      <c r="A1941" t="s">
        <v>3916</v>
      </c>
      <c r="B1941" s="17">
        <v>45000</v>
      </c>
      <c r="C1941" t="s">
        <v>3925</v>
      </c>
      <c r="D1941" t="s">
        <v>3926</v>
      </c>
      <c r="E1941" t="s">
        <v>3927</v>
      </c>
      <c r="F1941" t="s">
        <v>3930</v>
      </c>
      <c r="G1941" t="s">
        <v>3921</v>
      </c>
      <c r="H1941" t="s">
        <v>3922</v>
      </c>
      <c r="I1941">
        <v>1528</v>
      </c>
      <c r="J1941" s="41">
        <v>2.189E-2</v>
      </c>
      <c r="K1941" s="42">
        <v>33.447919999999996</v>
      </c>
      <c r="L1941" s="43">
        <v>0.39099999999999968</v>
      </c>
      <c r="M1941" s="42">
        <v>13.078136719999987</v>
      </c>
      <c r="N1941">
        <v>7</v>
      </c>
      <c r="O1941" s="43">
        <v>87.36</v>
      </c>
      <c r="P1941" s="42">
        <v>51</v>
      </c>
      <c r="Q1941" s="42">
        <v>2</v>
      </c>
      <c r="R1941" s="42">
        <v>13.5</v>
      </c>
    </row>
    <row r="1942" spans="1:18" x14ac:dyDescent="0.3">
      <c r="A1942" t="s">
        <v>3916</v>
      </c>
      <c r="B1942" s="17">
        <v>45001</v>
      </c>
      <c r="C1942" t="s">
        <v>3925</v>
      </c>
      <c r="D1942" t="s">
        <v>3926</v>
      </c>
      <c r="E1942" t="s">
        <v>3927</v>
      </c>
      <c r="F1942" t="s">
        <v>3930</v>
      </c>
      <c r="G1942" t="s">
        <v>3921</v>
      </c>
      <c r="H1942" t="s">
        <v>3922</v>
      </c>
      <c r="I1942">
        <v>1644.8000000000002</v>
      </c>
      <c r="J1942" s="41">
        <v>2.1229999999999999E-2</v>
      </c>
      <c r="K1942" s="42">
        <v>34.919104000000004</v>
      </c>
      <c r="L1942" s="43">
        <v>0.65549999999999975</v>
      </c>
      <c r="M1942" s="42">
        <v>22.889472671999993</v>
      </c>
      <c r="N1942">
        <v>6</v>
      </c>
      <c r="O1942" s="43">
        <v>0</v>
      </c>
      <c r="P1942" s="42">
        <v>1</v>
      </c>
      <c r="Q1942" s="42">
        <v>9</v>
      </c>
      <c r="R1942" s="42">
        <v>13.5</v>
      </c>
    </row>
    <row r="1943" spans="1:18" x14ac:dyDescent="0.3">
      <c r="A1943" t="s">
        <v>3916</v>
      </c>
      <c r="B1943" s="17">
        <v>45002</v>
      </c>
      <c r="C1943" t="s">
        <v>3925</v>
      </c>
      <c r="D1943" t="s">
        <v>3926</v>
      </c>
      <c r="E1943" t="s">
        <v>3927</v>
      </c>
      <c r="F1943" t="s">
        <v>3930</v>
      </c>
      <c r="G1943" t="s">
        <v>3921</v>
      </c>
      <c r="H1943" t="s">
        <v>3922</v>
      </c>
      <c r="I1943">
        <v>1645.4</v>
      </c>
      <c r="J1943" s="41">
        <v>2.332E-2</v>
      </c>
      <c r="K1943" s="42">
        <v>38.370728</v>
      </c>
      <c r="L1943" s="43">
        <v>0.66699999999999948</v>
      </c>
      <c r="M1943" s="42">
        <v>25.593275575999979</v>
      </c>
      <c r="N1943">
        <v>5</v>
      </c>
      <c r="O1943" s="43">
        <v>293.99999999999994</v>
      </c>
      <c r="P1943" s="42">
        <v>40</v>
      </c>
      <c r="Q1943" s="42">
        <v>7</v>
      </c>
      <c r="R1943" s="42">
        <v>13.5</v>
      </c>
    </row>
    <row r="1944" spans="1:18" x14ac:dyDescent="0.3">
      <c r="A1944" t="s">
        <v>3916</v>
      </c>
      <c r="B1944" s="17">
        <v>45003</v>
      </c>
      <c r="C1944" t="s">
        <v>3925</v>
      </c>
      <c r="D1944" t="s">
        <v>3926</v>
      </c>
      <c r="E1944" t="s">
        <v>3927</v>
      </c>
      <c r="F1944" t="s">
        <v>3930</v>
      </c>
      <c r="G1944" t="s">
        <v>3921</v>
      </c>
      <c r="H1944" t="s">
        <v>3922</v>
      </c>
      <c r="I1944">
        <v>1436.4</v>
      </c>
      <c r="J1944" s="41">
        <v>1.3860000000000001E-2</v>
      </c>
      <c r="K1944" s="42">
        <v>19.908504000000001</v>
      </c>
      <c r="L1944" s="43">
        <v>1.1499999999999941E-2</v>
      </c>
      <c r="M1944" s="42">
        <v>0.22894779599999882</v>
      </c>
      <c r="N1944">
        <v>6</v>
      </c>
      <c r="O1944" s="43">
        <v>218.4</v>
      </c>
      <c r="P1944" s="42">
        <v>22</v>
      </c>
      <c r="Q1944" s="42">
        <v>9</v>
      </c>
      <c r="R1944" s="42">
        <v>7.5</v>
      </c>
    </row>
    <row r="1945" spans="1:18" x14ac:dyDescent="0.3">
      <c r="A1945" t="s">
        <v>3916</v>
      </c>
      <c r="B1945" s="17">
        <v>45004</v>
      </c>
      <c r="C1945" t="s">
        <v>3925</v>
      </c>
      <c r="D1945" t="s">
        <v>3926</v>
      </c>
      <c r="E1945" t="s">
        <v>3927</v>
      </c>
      <c r="F1945" t="s">
        <v>3930</v>
      </c>
      <c r="G1945" t="s">
        <v>3921</v>
      </c>
      <c r="H1945" t="s">
        <v>3922</v>
      </c>
      <c r="I1945">
        <v>1425</v>
      </c>
      <c r="J1945" s="41">
        <v>2.222E-2</v>
      </c>
      <c r="K1945" s="42">
        <v>31.663499999999999</v>
      </c>
      <c r="L1945" s="43">
        <v>0.43699999999999961</v>
      </c>
      <c r="M1945" s="42">
        <v>13.836949499999987</v>
      </c>
      <c r="N1945">
        <v>5</v>
      </c>
      <c r="O1945" s="43">
        <v>262.08</v>
      </c>
      <c r="P1945" s="42">
        <v>25</v>
      </c>
      <c r="Q1945" s="42">
        <v>2</v>
      </c>
      <c r="R1945" s="42">
        <v>6</v>
      </c>
    </row>
    <row r="1946" spans="1:18" x14ac:dyDescent="0.3">
      <c r="A1946" t="s">
        <v>3916</v>
      </c>
      <c r="B1946" s="17">
        <v>45005</v>
      </c>
      <c r="C1946" t="s">
        <v>3925</v>
      </c>
      <c r="D1946" t="s">
        <v>3926</v>
      </c>
      <c r="E1946" t="s">
        <v>3927</v>
      </c>
      <c r="F1946" t="s">
        <v>3930</v>
      </c>
      <c r="G1946" t="s">
        <v>3921</v>
      </c>
      <c r="H1946" t="s">
        <v>3922</v>
      </c>
      <c r="I1946">
        <v>1833.1999999999998</v>
      </c>
      <c r="J1946" s="41">
        <v>1.8480000000000003E-2</v>
      </c>
      <c r="K1946" s="42">
        <v>33.877536000000006</v>
      </c>
      <c r="L1946" s="43">
        <v>0.81649999999999967</v>
      </c>
      <c r="M1946" s="42">
        <v>27.661008143999993</v>
      </c>
      <c r="N1946">
        <v>5</v>
      </c>
      <c r="O1946" s="43">
        <v>0</v>
      </c>
      <c r="P1946" s="42">
        <v>35</v>
      </c>
      <c r="Q1946" s="42">
        <v>1</v>
      </c>
      <c r="R1946" s="42">
        <v>7.5</v>
      </c>
    </row>
    <row r="1947" spans="1:18" x14ac:dyDescent="0.3">
      <c r="A1947" t="s">
        <v>3916</v>
      </c>
      <c r="B1947" s="17">
        <v>45006</v>
      </c>
      <c r="C1947" t="s">
        <v>3925</v>
      </c>
      <c r="D1947" t="s">
        <v>3926</v>
      </c>
      <c r="E1947" t="s">
        <v>3927</v>
      </c>
      <c r="F1947" t="s">
        <v>3930</v>
      </c>
      <c r="G1947" t="s">
        <v>3921</v>
      </c>
      <c r="H1947" t="s">
        <v>3922</v>
      </c>
      <c r="I1947">
        <v>1489.6000000000001</v>
      </c>
      <c r="J1947" s="41">
        <v>1.4960000000000003E-2</v>
      </c>
      <c r="K1947" s="42">
        <v>22.284416000000007</v>
      </c>
      <c r="L1947" s="43">
        <v>0.96599999999999975</v>
      </c>
      <c r="M1947" s="42">
        <v>21.526745856000002</v>
      </c>
      <c r="N1947">
        <v>8</v>
      </c>
      <c r="O1947" s="43">
        <v>178.92</v>
      </c>
      <c r="P1947" s="42">
        <v>41</v>
      </c>
      <c r="Q1947" s="42">
        <v>2</v>
      </c>
      <c r="R1947" s="42">
        <v>19.5</v>
      </c>
    </row>
    <row r="1948" spans="1:18" x14ac:dyDescent="0.3">
      <c r="A1948" t="s">
        <v>3916</v>
      </c>
      <c r="B1948" s="17">
        <v>45007</v>
      </c>
      <c r="C1948" t="s">
        <v>3925</v>
      </c>
      <c r="D1948" t="s">
        <v>3926</v>
      </c>
      <c r="E1948" t="s">
        <v>3927</v>
      </c>
      <c r="F1948" t="s">
        <v>3930</v>
      </c>
      <c r="G1948" t="s">
        <v>3921</v>
      </c>
      <c r="H1948" t="s">
        <v>3922</v>
      </c>
      <c r="I1948">
        <v>1698.2</v>
      </c>
      <c r="J1948" s="41">
        <v>2.2990000000000003E-2</v>
      </c>
      <c r="K1948" s="42">
        <v>39.041618000000007</v>
      </c>
      <c r="L1948" s="43">
        <v>0.88549999999999962</v>
      </c>
      <c r="M1948" s="42">
        <v>34.571352738999991</v>
      </c>
      <c r="N1948">
        <v>7</v>
      </c>
      <c r="O1948" s="43">
        <v>95.759999999999991</v>
      </c>
      <c r="P1948" s="42">
        <v>25</v>
      </c>
      <c r="Q1948" s="42">
        <v>10</v>
      </c>
      <c r="R1948" s="42">
        <v>7.5</v>
      </c>
    </row>
    <row r="1949" spans="1:18" x14ac:dyDescent="0.3">
      <c r="A1949" t="s">
        <v>3916</v>
      </c>
      <c r="B1949" s="17">
        <v>45008</v>
      </c>
      <c r="C1949" t="s">
        <v>3925</v>
      </c>
      <c r="D1949" t="s">
        <v>3926</v>
      </c>
      <c r="E1949" t="s">
        <v>3927</v>
      </c>
      <c r="F1949" t="s">
        <v>3930</v>
      </c>
      <c r="G1949" t="s">
        <v>3921</v>
      </c>
      <c r="H1949" t="s">
        <v>3922</v>
      </c>
      <c r="I1949">
        <v>1579.6000000000001</v>
      </c>
      <c r="J1949" s="41">
        <v>2.0790000000000006E-2</v>
      </c>
      <c r="K1949" s="42">
        <v>32.839884000000012</v>
      </c>
      <c r="L1949" s="43">
        <v>0.79349999999999976</v>
      </c>
      <c r="M1949" s="42">
        <v>26.058447954000002</v>
      </c>
      <c r="N1949">
        <v>6</v>
      </c>
      <c r="O1949" s="43">
        <v>138.59999999999997</v>
      </c>
      <c r="P1949" s="42">
        <v>23</v>
      </c>
      <c r="Q1949" s="42">
        <v>0</v>
      </c>
      <c r="R1949" s="42">
        <v>10.5</v>
      </c>
    </row>
    <row r="1950" spans="1:18" x14ac:dyDescent="0.3">
      <c r="A1950" t="s">
        <v>3916</v>
      </c>
      <c r="B1950" s="17">
        <v>45009</v>
      </c>
      <c r="C1950" t="s">
        <v>3925</v>
      </c>
      <c r="D1950" t="s">
        <v>3926</v>
      </c>
      <c r="E1950" t="s">
        <v>3927</v>
      </c>
      <c r="F1950" t="s">
        <v>3930</v>
      </c>
      <c r="G1950" t="s">
        <v>3921</v>
      </c>
      <c r="H1950" t="s">
        <v>3922</v>
      </c>
      <c r="I1950">
        <v>1759.6000000000001</v>
      </c>
      <c r="J1950" s="41">
        <v>1.8589999999999999E-2</v>
      </c>
      <c r="K1950" s="42">
        <v>32.710963999999997</v>
      </c>
      <c r="L1950" s="43">
        <v>1.2534999999999994</v>
      </c>
      <c r="M1950" s="42">
        <v>41.003193373999977</v>
      </c>
      <c r="N1950">
        <v>6</v>
      </c>
      <c r="O1950" s="43">
        <v>194.87999999999997</v>
      </c>
      <c r="P1950" s="42">
        <v>26</v>
      </c>
      <c r="Q1950" s="42">
        <v>11</v>
      </c>
      <c r="R1950" s="42">
        <v>6</v>
      </c>
    </row>
    <row r="1951" spans="1:18" x14ac:dyDescent="0.3">
      <c r="A1951" t="s">
        <v>3916</v>
      </c>
      <c r="B1951" s="17">
        <v>45010</v>
      </c>
      <c r="C1951" t="s">
        <v>3925</v>
      </c>
      <c r="D1951" t="s">
        <v>3926</v>
      </c>
      <c r="E1951" t="s">
        <v>3927</v>
      </c>
      <c r="F1951" t="s">
        <v>3930</v>
      </c>
      <c r="G1951" t="s">
        <v>3921</v>
      </c>
      <c r="H1951" t="s">
        <v>3922</v>
      </c>
      <c r="I1951">
        <v>1198.8000000000002</v>
      </c>
      <c r="J1951" s="41">
        <v>2.5190000000000008E-2</v>
      </c>
      <c r="K1951" s="42">
        <v>30.197772000000015</v>
      </c>
      <c r="L1951" s="43">
        <v>1.0119999999999996</v>
      </c>
      <c r="M1951" s="42">
        <v>30.560145264000003</v>
      </c>
      <c r="N1951">
        <v>1</v>
      </c>
      <c r="O1951" s="43">
        <v>265.44</v>
      </c>
      <c r="P1951" s="42">
        <v>30</v>
      </c>
      <c r="Q1951" s="42">
        <v>4</v>
      </c>
      <c r="R1951" s="42">
        <v>15</v>
      </c>
    </row>
    <row r="1952" spans="1:18" x14ac:dyDescent="0.3">
      <c r="A1952" t="s">
        <v>3916</v>
      </c>
      <c r="B1952" s="17">
        <v>45011</v>
      </c>
      <c r="C1952" t="s">
        <v>3925</v>
      </c>
      <c r="D1952" t="s">
        <v>3926</v>
      </c>
      <c r="E1952" t="s">
        <v>3927</v>
      </c>
      <c r="F1952" t="s">
        <v>3930</v>
      </c>
      <c r="G1952" t="s">
        <v>3921</v>
      </c>
      <c r="H1952" t="s">
        <v>3922</v>
      </c>
      <c r="I1952">
        <v>1429</v>
      </c>
      <c r="J1952" s="41">
        <v>2.2990000000000003E-2</v>
      </c>
      <c r="K1952" s="42">
        <v>32.852710000000002</v>
      </c>
      <c r="L1952" s="43">
        <v>9.1999999999999887E-2</v>
      </c>
      <c r="M1952" s="42">
        <v>3.0224493199999967</v>
      </c>
      <c r="N1952">
        <v>3</v>
      </c>
      <c r="O1952" s="43">
        <v>198.23999999999998</v>
      </c>
      <c r="P1952" s="42">
        <v>0</v>
      </c>
      <c r="Q1952" s="42">
        <v>0</v>
      </c>
      <c r="R1952" s="42">
        <v>12</v>
      </c>
    </row>
    <row r="1953" spans="1:18" x14ac:dyDescent="0.3">
      <c r="A1953" t="s">
        <v>3916</v>
      </c>
      <c r="B1953" s="17">
        <v>45012</v>
      </c>
      <c r="C1953" t="s">
        <v>3925</v>
      </c>
      <c r="D1953" t="s">
        <v>3926</v>
      </c>
      <c r="E1953" t="s">
        <v>3927</v>
      </c>
      <c r="F1953" t="s">
        <v>3930</v>
      </c>
      <c r="G1953" t="s">
        <v>3921</v>
      </c>
      <c r="H1953" t="s">
        <v>3922</v>
      </c>
      <c r="I1953">
        <v>1699.4</v>
      </c>
      <c r="J1953" s="41">
        <v>2.0900000000000002E-2</v>
      </c>
      <c r="K1953" s="42">
        <v>35.517460000000007</v>
      </c>
      <c r="L1953" s="43">
        <v>0.58649999999999969</v>
      </c>
      <c r="M1953" s="42">
        <v>20.830990289999992</v>
      </c>
      <c r="N1953">
        <v>5</v>
      </c>
      <c r="O1953" s="43">
        <v>127.67999999999998</v>
      </c>
      <c r="P1953" s="42">
        <v>34</v>
      </c>
      <c r="Q1953" s="42">
        <v>8</v>
      </c>
      <c r="R1953" s="42">
        <v>9</v>
      </c>
    </row>
    <row r="1954" spans="1:18" x14ac:dyDescent="0.3">
      <c r="A1954" t="s">
        <v>3916</v>
      </c>
      <c r="B1954" s="17">
        <v>45013</v>
      </c>
      <c r="C1954" t="s">
        <v>3925</v>
      </c>
      <c r="D1954" t="s">
        <v>3926</v>
      </c>
      <c r="E1954" t="s">
        <v>3927</v>
      </c>
      <c r="F1954" t="s">
        <v>3930</v>
      </c>
      <c r="G1954" t="s">
        <v>3921</v>
      </c>
      <c r="H1954" t="s">
        <v>3922</v>
      </c>
      <c r="I1954">
        <v>1359.2</v>
      </c>
      <c r="J1954" s="41">
        <v>2.2110000000000001E-2</v>
      </c>
      <c r="K1954" s="42">
        <v>30.051912000000002</v>
      </c>
      <c r="L1954" s="43">
        <v>1.0924999999999996</v>
      </c>
      <c r="M1954" s="42">
        <v>32.831713859999986</v>
      </c>
      <c r="N1954">
        <v>7</v>
      </c>
      <c r="O1954" s="43">
        <v>138.59999999999997</v>
      </c>
      <c r="P1954" s="42">
        <v>37</v>
      </c>
      <c r="Q1954" s="42">
        <v>3</v>
      </c>
      <c r="R1954" s="42">
        <v>16.5</v>
      </c>
    </row>
    <row r="1955" spans="1:18" x14ac:dyDescent="0.3">
      <c r="A1955" t="s">
        <v>3916</v>
      </c>
      <c r="B1955" s="17">
        <v>45014</v>
      </c>
      <c r="C1955" t="s">
        <v>3925</v>
      </c>
      <c r="D1955" t="s">
        <v>3926</v>
      </c>
      <c r="E1955" t="s">
        <v>3927</v>
      </c>
      <c r="F1955" t="s">
        <v>3930</v>
      </c>
      <c r="G1955" t="s">
        <v>3921</v>
      </c>
      <c r="H1955" t="s">
        <v>3922</v>
      </c>
      <c r="I1955">
        <v>1070.5999999999999</v>
      </c>
      <c r="J1955" s="41">
        <v>1.7270000000000001E-2</v>
      </c>
      <c r="K1955" s="42">
        <v>18.489262</v>
      </c>
      <c r="L1955" s="43">
        <v>1.0004999999999997</v>
      </c>
      <c r="M1955" s="42">
        <v>18.498506630999994</v>
      </c>
      <c r="N1955">
        <v>4</v>
      </c>
      <c r="O1955" s="43">
        <v>124.32</v>
      </c>
      <c r="P1955" s="42">
        <v>6</v>
      </c>
      <c r="Q1955" s="42">
        <v>2</v>
      </c>
      <c r="R1955" s="42">
        <v>15</v>
      </c>
    </row>
    <row r="1956" spans="1:18" x14ac:dyDescent="0.3">
      <c r="A1956" t="s">
        <v>3916</v>
      </c>
      <c r="B1956" s="17">
        <v>45015</v>
      </c>
      <c r="C1956" t="s">
        <v>3925</v>
      </c>
      <c r="D1956" t="s">
        <v>3926</v>
      </c>
      <c r="E1956" t="s">
        <v>3927</v>
      </c>
      <c r="F1956" t="s">
        <v>3930</v>
      </c>
      <c r="G1956" t="s">
        <v>3921</v>
      </c>
      <c r="H1956" t="s">
        <v>3922</v>
      </c>
      <c r="I1956">
        <v>1259.2</v>
      </c>
      <c r="J1956" s="41">
        <v>1.6500000000000004E-2</v>
      </c>
      <c r="K1956" s="42">
        <v>20.776800000000005</v>
      </c>
      <c r="L1956" s="43">
        <v>3.4499999999999878E-2</v>
      </c>
      <c r="M1956" s="42">
        <v>0.71679959999999765</v>
      </c>
      <c r="N1956">
        <v>9</v>
      </c>
      <c r="O1956" s="43">
        <v>158.75999999999996</v>
      </c>
      <c r="P1956" s="42">
        <v>44</v>
      </c>
      <c r="Q1956" s="42">
        <v>6</v>
      </c>
      <c r="R1956" s="42">
        <v>9</v>
      </c>
    </row>
    <row r="1957" spans="1:18" x14ac:dyDescent="0.3">
      <c r="A1957" t="s">
        <v>3916</v>
      </c>
      <c r="B1957" s="17">
        <v>45016</v>
      </c>
      <c r="C1957" t="s">
        <v>3925</v>
      </c>
      <c r="D1957" t="s">
        <v>3926</v>
      </c>
      <c r="E1957" t="s">
        <v>3927</v>
      </c>
      <c r="F1957" t="s">
        <v>3930</v>
      </c>
      <c r="G1957" t="s">
        <v>3921</v>
      </c>
      <c r="H1957" t="s">
        <v>3922</v>
      </c>
      <c r="I1957">
        <v>1400.8</v>
      </c>
      <c r="J1957" s="41">
        <v>2.1780000000000004E-2</v>
      </c>
      <c r="K1957" s="42">
        <v>30.509424000000006</v>
      </c>
      <c r="L1957" s="43">
        <v>0.47149999999999981</v>
      </c>
      <c r="M1957" s="42">
        <v>14.385193415999996</v>
      </c>
      <c r="N1957">
        <v>3</v>
      </c>
      <c r="O1957" s="43">
        <v>0</v>
      </c>
      <c r="P1957" s="42">
        <v>48</v>
      </c>
      <c r="Q1957" s="42">
        <v>3</v>
      </c>
      <c r="R1957" s="42">
        <v>10.5</v>
      </c>
    </row>
    <row r="1958" spans="1:18" x14ac:dyDescent="0.3">
      <c r="A1958" t="s">
        <v>3916</v>
      </c>
      <c r="B1958" s="17">
        <v>45017</v>
      </c>
      <c r="C1958" t="s">
        <v>3925</v>
      </c>
      <c r="D1958" t="s">
        <v>3926</v>
      </c>
      <c r="E1958" t="s">
        <v>3927</v>
      </c>
      <c r="F1958" t="s">
        <v>3930</v>
      </c>
      <c r="G1958" t="s">
        <v>3921</v>
      </c>
      <c r="H1958" t="s">
        <v>3922</v>
      </c>
      <c r="I1958">
        <v>1207.5999999999999</v>
      </c>
      <c r="J1958" s="41">
        <v>1.8260000000000002E-2</v>
      </c>
      <c r="K1958" s="42">
        <v>22.050775999999999</v>
      </c>
      <c r="L1958" s="43">
        <v>0.161</v>
      </c>
      <c r="M1958" s="42">
        <v>3.5501749359999999</v>
      </c>
      <c r="N1958">
        <v>5</v>
      </c>
      <c r="O1958" s="43">
        <v>46.8</v>
      </c>
      <c r="P1958" s="42">
        <v>50</v>
      </c>
      <c r="Q1958" s="42">
        <v>8</v>
      </c>
      <c r="R1958" s="42">
        <v>6</v>
      </c>
    </row>
    <row r="1959" spans="1:18" x14ac:dyDescent="0.3">
      <c r="A1959" t="s">
        <v>3916</v>
      </c>
      <c r="B1959" s="17">
        <v>45018</v>
      </c>
      <c r="C1959" t="s">
        <v>3925</v>
      </c>
      <c r="D1959" t="s">
        <v>3926</v>
      </c>
      <c r="E1959" t="s">
        <v>3927</v>
      </c>
      <c r="F1959" t="s">
        <v>3930</v>
      </c>
      <c r="G1959" t="s">
        <v>3921</v>
      </c>
      <c r="H1959" t="s">
        <v>3922</v>
      </c>
      <c r="I1959">
        <v>1620.6000000000001</v>
      </c>
      <c r="J1959" s="41">
        <v>1.9580000000000004E-2</v>
      </c>
      <c r="K1959" s="42">
        <v>31.731348000000008</v>
      </c>
      <c r="L1959" s="43">
        <v>0.1265</v>
      </c>
      <c r="M1959" s="42">
        <v>4.0140155220000011</v>
      </c>
      <c r="N1959">
        <v>6</v>
      </c>
      <c r="O1959" s="43">
        <v>0</v>
      </c>
      <c r="P1959" s="42">
        <v>26</v>
      </c>
      <c r="Q1959" s="42">
        <v>2</v>
      </c>
      <c r="R1959" s="42">
        <v>12</v>
      </c>
    </row>
    <row r="1960" spans="1:18" x14ac:dyDescent="0.3">
      <c r="A1960" t="s">
        <v>3916</v>
      </c>
      <c r="B1960" s="17">
        <v>45019</v>
      </c>
      <c r="C1960" t="s">
        <v>3925</v>
      </c>
      <c r="D1960" t="s">
        <v>3926</v>
      </c>
      <c r="E1960" t="s">
        <v>3927</v>
      </c>
      <c r="F1960" t="s">
        <v>3930</v>
      </c>
      <c r="G1960" t="s">
        <v>3921</v>
      </c>
      <c r="H1960" t="s">
        <v>3922</v>
      </c>
      <c r="I1960">
        <v>1362.8000000000002</v>
      </c>
      <c r="J1960" s="41">
        <v>1.6060000000000005E-2</v>
      </c>
      <c r="K1960" s="42">
        <v>21.886568000000011</v>
      </c>
      <c r="L1960" s="43">
        <v>1.1384999999999996</v>
      </c>
      <c r="M1960" s="42">
        <v>24.917857668000003</v>
      </c>
      <c r="N1960">
        <v>2</v>
      </c>
      <c r="O1960" s="43">
        <v>168</v>
      </c>
      <c r="P1960" s="42">
        <v>38</v>
      </c>
      <c r="Q1960" s="42">
        <v>8</v>
      </c>
      <c r="R1960" s="42">
        <v>1.5</v>
      </c>
    </row>
    <row r="1961" spans="1:18" x14ac:dyDescent="0.3">
      <c r="A1961" t="s">
        <v>3916</v>
      </c>
      <c r="B1961" s="17">
        <v>45020</v>
      </c>
      <c r="C1961" t="s">
        <v>3925</v>
      </c>
      <c r="D1961" t="s">
        <v>3926</v>
      </c>
      <c r="E1961" t="s">
        <v>3927</v>
      </c>
      <c r="F1961" t="s">
        <v>3930</v>
      </c>
      <c r="G1961" t="s">
        <v>3921</v>
      </c>
      <c r="H1961" t="s">
        <v>3922</v>
      </c>
      <c r="I1961">
        <v>1698.6000000000001</v>
      </c>
      <c r="J1961" s="41">
        <v>1.9140000000000001E-2</v>
      </c>
      <c r="K1961" s="42">
        <v>32.511204000000006</v>
      </c>
      <c r="L1961" s="43">
        <v>0.86249999999999971</v>
      </c>
      <c r="M1961" s="42">
        <v>28.040913449999998</v>
      </c>
      <c r="N1961">
        <v>5</v>
      </c>
      <c r="O1961" s="43">
        <v>173.87999999999997</v>
      </c>
      <c r="P1961" s="42">
        <v>27</v>
      </c>
      <c r="Q1961" s="42">
        <v>1</v>
      </c>
      <c r="R1961" s="42">
        <v>13.5</v>
      </c>
    </row>
    <row r="1962" spans="1:18" x14ac:dyDescent="0.3">
      <c r="A1962" t="s">
        <v>3916</v>
      </c>
      <c r="B1962" s="17">
        <v>45021</v>
      </c>
      <c r="C1962" t="s">
        <v>3925</v>
      </c>
      <c r="D1962" t="s">
        <v>3926</v>
      </c>
      <c r="E1962" t="s">
        <v>3927</v>
      </c>
      <c r="F1962" t="s">
        <v>3930</v>
      </c>
      <c r="G1962" t="s">
        <v>3921</v>
      </c>
      <c r="H1962" t="s">
        <v>3922</v>
      </c>
      <c r="I1962">
        <v>1379.6000000000001</v>
      </c>
      <c r="J1962" s="41">
        <v>2.0680000000000007E-2</v>
      </c>
      <c r="K1962" s="42">
        <v>28.530128000000012</v>
      </c>
      <c r="L1962" s="43">
        <v>0.63249999999999973</v>
      </c>
      <c r="M1962" s="42">
        <v>18.04530596</v>
      </c>
      <c r="N1962">
        <v>6</v>
      </c>
      <c r="O1962" s="43">
        <v>0</v>
      </c>
      <c r="P1962" s="42">
        <v>15</v>
      </c>
      <c r="Q1962" s="42">
        <v>6</v>
      </c>
      <c r="R1962" s="42">
        <v>21</v>
      </c>
    </row>
    <row r="1963" spans="1:18" x14ac:dyDescent="0.3">
      <c r="A1963" t="s">
        <v>3916</v>
      </c>
      <c r="B1963" s="17">
        <v>45022</v>
      </c>
      <c r="C1963" t="s">
        <v>3925</v>
      </c>
      <c r="D1963" t="s">
        <v>3926</v>
      </c>
      <c r="E1963" t="s">
        <v>3927</v>
      </c>
      <c r="F1963" t="s">
        <v>3930</v>
      </c>
      <c r="G1963" t="s">
        <v>3921</v>
      </c>
      <c r="H1963" t="s">
        <v>3922</v>
      </c>
      <c r="I1963">
        <v>1406.6</v>
      </c>
      <c r="J1963" s="41">
        <v>1.6720000000000002E-2</v>
      </c>
      <c r="K1963" s="42">
        <v>23.518352</v>
      </c>
      <c r="L1963" s="43">
        <v>0.7819999999999997</v>
      </c>
      <c r="M1963" s="42">
        <v>18.391351263999994</v>
      </c>
      <c r="N1963">
        <v>6</v>
      </c>
      <c r="O1963" s="43">
        <v>247.79999999999998</v>
      </c>
      <c r="P1963" s="42">
        <v>42</v>
      </c>
      <c r="Q1963" s="42">
        <v>4</v>
      </c>
      <c r="R1963" s="42">
        <v>10.5</v>
      </c>
    </row>
    <row r="1964" spans="1:18" x14ac:dyDescent="0.3">
      <c r="A1964" t="s">
        <v>3916</v>
      </c>
      <c r="B1964" s="17">
        <v>45023</v>
      </c>
      <c r="C1964" t="s">
        <v>3925</v>
      </c>
      <c r="D1964" t="s">
        <v>3926</v>
      </c>
      <c r="E1964" t="s">
        <v>3927</v>
      </c>
      <c r="F1964" t="s">
        <v>3930</v>
      </c>
      <c r="G1964" t="s">
        <v>3921</v>
      </c>
      <c r="H1964" t="s">
        <v>3922</v>
      </c>
      <c r="I1964">
        <v>1407.8000000000002</v>
      </c>
      <c r="J1964" s="41">
        <v>1.771E-2</v>
      </c>
      <c r="K1964" s="42">
        <v>24.932138000000002</v>
      </c>
      <c r="L1964" s="43">
        <v>0.39099999999999968</v>
      </c>
      <c r="M1964" s="42">
        <v>9.7484659579999935</v>
      </c>
      <c r="N1964">
        <v>6</v>
      </c>
      <c r="O1964" s="43">
        <v>38.4</v>
      </c>
      <c r="P1964" s="42">
        <v>19</v>
      </c>
      <c r="Q1964" s="42">
        <v>6</v>
      </c>
      <c r="R1964" s="42">
        <v>10.5</v>
      </c>
    </row>
    <row r="1965" spans="1:18" x14ac:dyDescent="0.3">
      <c r="A1965" t="s">
        <v>3916</v>
      </c>
      <c r="B1965" s="17">
        <v>45024</v>
      </c>
      <c r="C1965" t="s">
        <v>3925</v>
      </c>
      <c r="D1965" t="s">
        <v>3926</v>
      </c>
      <c r="E1965" t="s">
        <v>3927</v>
      </c>
      <c r="F1965" t="s">
        <v>3930</v>
      </c>
      <c r="G1965" t="s">
        <v>3921</v>
      </c>
      <c r="H1965" t="s">
        <v>3922</v>
      </c>
      <c r="I1965">
        <v>1652.4</v>
      </c>
      <c r="J1965" s="41">
        <v>2.0460000000000006E-2</v>
      </c>
      <c r="K1965" s="42">
        <v>33.808104000000014</v>
      </c>
      <c r="L1965" s="43">
        <v>1.1729999999999994</v>
      </c>
      <c r="M1965" s="42">
        <v>39.656905991999999</v>
      </c>
      <c r="N1965">
        <v>6</v>
      </c>
      <c r="O1965" s="43">
        <v>98.279999999999987</v>
      </c>
      <c r="P1965" s="42">
        <v>2</v>
      </c>
      <c r="Q1965" s="42">
        <v>4</v>
      </c>
      <c r="R1965" s="42">
        <v>12</v>
      </c>
    </row>
    <row r="1966" spans="1:18" x14ac:dyDescent="0.3">
      <c r="A1966" t="s">
        <v>3916</v>
      </c>
      <c r="B1966" s="17">
        <v>45025</v>
      </c>
      <c r="C1966" t="s">
        <v>3925</v>
      </c>
      <c r="D1966" t="s">
        <v>3926</v>
      </c>
      <c r="E1966" t="s">
        <v>3927</v>
      </c>
      <c r="F1966" t="s">
        <v>3930</v>
      </c>
      <c r="G1966" t="s">
        <v>3921</v>
      </c>
      <c r="H1966" t="s">
        <v>3922</v>
      </c>
      <c r="I1966">
        <v>1806.6000000000001</v>
      </c>
      <c r="J1966" s="41">
        <v>2.0460000000000006E-2</v>
      </c>
      <c r="K1966" s="42">
        <v>36.963036000000017</v>
      </c>
      <c r="L1966" s="43">
        <v>0.17249999999999999</v>
      </c>
      <c r="M1966" s="42">
        <v>6.3761237100000026</v>
      </c>
      <c r="N1966">
        <v>4</v>
      </c>
      <c r="O1966" s="43">
        <v>138.59999999999997</v>
      </c>
      <c r="P1966" s="42">
        <v>46</v>
      </c>
      <c r="Q1966" s="42">
        <v>2</v>
      </c>
      <c r="R1966" s="42">
        <v>9</v>
      </c>
    </row>
    <row r="1967" spans="1:18" x14ac:dyDescent="0.3">
      <c r="A1967" t="s">
        <v>3916</v>
      </c>
      <c r="B1967" s="17">
        <v>45026</v>
      </c>
      <c r="C1967" t="s">
        <v>3925</v>
      </c>
      <c r="D1967" t="s">
        <v>3926</v>
      </c>
      <c r="E1967" t="s">
        <v>3927</v>
      </c>
      <c r="F1967" t="s">
        <v>3930</v>
      </c>
      <c r="G1967" t="s">
        <v>3921</v>
      </c>
      <c r="H1967" t="s">
        <v>3922</v>
      </c>
      <c r="I1967">
        <v>1336.4</v>
      </c>
      <c r="J1967" s="41">
        <v>1.8260000000000005E-2</v>
      </c>
      <c r="K1967" s="42">
        <v>24.402664000000009</v>
      </c>
      <c r="L1967" s="43">
        <v>1.0579999999999998</v>
      </c>
      <c r="M1967" s="42">
        <v>25.818018512000005</v>
      </c>
      <c r="N1967">
        <v>3</v>
      </c>
      <c r="O1967" s="43">
        <v>0</v>
      </c>
      <c r="P1967" s="42">
        <v>52</v>
      </c>
      <c r="Q1967" s="42">
        <v>2</v>
      </c>
      <c r="R1967" s="42">
        <v>4.5</v>
      </c>
    </row>
    <row r="1968" spans="1:18" x14ac:dyDescent="0.3">
      <c r="A1968" t="s">
        <v>3916</v>
      </c>
      <c r="B1968" s="17">
        <v>45027</v>
      </c>
      <c r="C1968" t="s">
        <v>3925</v>
      </c>
      <c r="D1968" t="s">
        <v>3926</v>
      </c>
      <c r="E1968" t="s">
        <v>3927</v>
      </c>
      <c r="F1968" t="s">
        <v>3930</v>
      </c>
      <c r="G1968" t="s">
        <v>3921</v>
      </c>
      <c r="H1968" t="s">
        <v>3922</v>
      </c>
      <c r="I1968">
        <v>1140.8000000000002</v>
      </c>
      <c r="J1968" s="41">
        <v>1.7489999999999999E-2</v>
      </c>
      <c r="K1968" s="42">
        <v>19.952592000000003</v>
      </c>
      <c r="L1968" s="43">
        <v>0.14949999999999994</v>
      </c>
      <c r="M1968" s="42">
        <v>2.9829125039999993</v>
      </c>
      <c r="N1968">
        <v>7</v>
      </c>
      <c r="O1968" s="43">
        <v>55.439999999999991</v>
      </c>
      <c r="P1968" s="42">
        <v>58</v>
      </c>
      <c r="Q1968" s="42">
        <v>2</v>
      </c>
      <c r="R1968" s="42">
        <v>12</v>
      </c>
    </row>
    <row r="1969" spans="1:18" x14ac:dyDescent="0.3">
      <c r="A1969" t="s">
        <v>3916</v>
      </c>
      <c r="B1969" s="17">
        <v>45028</v>
      </c>
      <c r="C1969" t="s">
        <v>3925</v>
      </c>
      <c r="D1969" t="s">
        <v>3926</v>
      </c>
      <c r="E1969" t="s">
        <v>3927</v>
      </c>
      <c r="F1969" t="s">
        <v>3930</v>
      </c>
      <c r="G1969" t="s">
        <v>3921</v>
      </c>
      <c r="H1969" t="s">
        <v>3922</v>
      </c>
      <c r="I1969">
        <v>1145.4000000000001</v>
      </c>
      <c r="J1969" s="41">
        <v>1.8370000000000001E-2</v>
      </c>
      <c r="K1969" s="42">
        <v>21.040998000000002</v>
      </c>
      <c r="L1969" s="43">
        <v>0.27599999999999997</v>
      </c>
      <c r="M1969" s="42">
        <v>5.8073154479999998</v>
      </c>
      <c r="N1969">
        <v>5</v>
      </c>
      <c r="O1969" s="43">
        <v>221.75999999999996</v>
      </c>
      <c r="P1969" s="42">
        <v>26</v>
      </c>
      <c r="Q1969" s="42">
        <v>10</v>
      </c>
      <c r="R1969" s="42">
        <v>9</v>
      </c>
    </row>
    <row r="1970" spans="1:18" x14ac:dyDescent="0.3">
      <c r="A1970" t="s">
        <v>3916</v>
      </c>
      <c r="B1970" s="17">
        <v>45029</v>
      </c>
      <c r="C1970" t="s">
        <v>3925</v>
      </c>
      <c r="D1970" t="s">
        <v>3926</v>
      </c>
      <c r="E1970" t="s">
        <v>3927</v>
      </c>
      <c r="F1970" t="s">
        <v>3930</v>
      </c>
      <c r="G1970" t="s">
        <v>3921</v>
      </c>
      <c r="H1970" t="s">
        <v>3922</v>
      </c>
      <c r="I1970">
        <v>1665.6000000000001</v>
      </c>
      <c r="J1970" s="41">
        <v>2.3980000000000008E-2</v>
      </c>
      <c r="K1970" s="42">
        <v>39.941088000000015</v>
      </c>
      <c r="L1970" s="43">
        <v>2.2999999999999892E-2</v>
      </c>
      <c r="M1970" s="42">
        <v>0.91864502399999604</v>
      </c>
      <c r="N1970">
        <v>7</v>
      </c>
      <c r="O1970" s="43">
        <v>105.83999999999999</v>
      </c>
      <c r="P1970" s="42">
        <v>41</v>
      </c>
      <c r="Q1970" s="42">
        <v>1</v>
      </c>
      <c r="R1970" s="42">
        <v>21</v>
      </c>
    </row>
    <row r="1971" spans="1:18" x14ac:dyDescent="0.3">
      <c r="A1971" t="s">
        <v>3916</v>
      </c>
      <c r="B1971" s="17">
        <v>45030</v>
      </c>
      <c r="C1971" t="s">
        <v>3925</v>
      </c>
      <c r="D1971" t="s">
        <v>3926</v>
      </c>
      <c r="E1971" t="s">
        <v>3927</v>
      </c>
      <c r="F1971" t="s">
        <v>3930</v>
      </c>
      <c r="G1971" t="s">
        <v>3921</v>
      </c>
      <c r="H1971" t="s">
        <v>3922</v>
      </c>
      <c r="I1971">
        <v>1249.4000000000001</v>
      </c>
      <c r="J1971" s="41">
        <v>1.4740000000000001E-2</v>
      </c>
      <c r="K1971" s="42">
        <v>18.416156000000004</v>
      </c>
      <c r="L1971" s="43">
        <v>0.45999999999999974</v>
      </c>
      <c r="M1971" s="42">
        <v>8.471431759999998</v>
      </c>
      <c r="N1971">
        <v>3</v>
      </c>
      <c r="O1971" s="43">
        <v>63.839999999999989</v>
      </c>
      <c r="P1971" s="42">
        <v>24</v>
      </c>
      <c r="Q1971" s="42">
        <v>1</v>
      </c>
      <c r="R1971" s="42">
        <v>7.5</v>
      </c>
    </row>
    <row r="1972" spans="1:18" x14ac:dyDescent="0.3">
      <c r="A1972" t="s">
        <v>3916</v>
      </c>
      <c r="B1972" s="17">
        <v>45031</v>
      </c>
      <c r="C1972" t="s">
        <v>3925</v>
      </c>
      <c r="D1972" t="s">
        <v>3926</v>
      </c>
      <c r="E1972" t="s">
        <v>3927</v>
      </c>
      <c r="F1972" t="s">
        <v>3930</v>
      </c>
      <c r="G1972" t="s">
        <v>3921</v>
      </c>
      <c r="H1972" t="s">
        <v>3922</v>
      </c>
      <c r="I1972">
        <v>975.59999999999991</v>
      </c>
      <c r="J1972" s="41">
        <v>1.7930000000000005E-2</v>
      </c>
      <c r="K1972" s="42">
        <v>17.492508000000004</v>
      </c>
      <c r="L1972" s="43">
        <v>0.17249999999999999</v>
      </c>
      <c r="M1972" s="42">
        <v>3.0174576300000004</v>
      </c>
      <c r="N1972">
        <v>3</v>
      </c>
      <c r="O1972" s="43">
        <v>105.83999999999999</v>
      </c>
      <c r="P1972" s="42">
        <v>13</v>
      </c>
      <c r="Q1972" s="42">
        <v>8</v>
      </c>
      <c r="R1972" s="42">
        <v>1.5</v>
      </c>
    </row>
    <row r="1973" spans="1:18" x14ac:dyDescent="0.3">
      <c r="A1973" t="s">
        <v>3916</v>
      </c>
      <c r="B1973" s="17">
        <v>45032</v>
      </c>
      <c r="C1973" t="s">
        <v>3925</v>
      </c>
      <c r="D1973" t="s">
        <v>3926</v>
      </c>
      <c r="E1973" t="s">
        <v>3927</v>
      </c>
      <c r="F1973" t="s">
        <v>3930</v>
      </c>
      <c r="G1973" t="s">
        <v>3921</v>
      </c>
      <c r="H1973" t="s">
        <v>3922</v>
      </c>
      <c r="I1973">
        <v>1403.2</v>
      </c>
      <c r="J1973" s="41">
        <v>1.5620000000000005E-2</v>
      </c>
      <c r="K1973" s="42">
        <v>21.917984000000008</v>
      </c>
      <c r="L1973" s="43">
        <v>1.0579999999999996</v>
      </c>
      <c r="M1973" s="42">
        <v>23.189227071999998</v>
      </c>
      <c r="N1973">
        <v>3</v>
      </c>
      <c r="O1973" s="43">
        <v>10.799999999999999</v>
      </c>
      <c r="P1973" s="42">
        <v>53</v>
      </c>
      <c r="Q1973" s="42">
        <v>1</v>
      </c>
      <c r="R1973" s="42">
        <v>13.5</v>
      </c>
    </row>
    <row r="1974" spans="1:18" x14ac:dyDescent="0.3">
      <c r="A1974" t="s">
        <v>3916</v>
      </c>
      <c r="B1974" s="17">
        <v>45033</v>
      </c>
      <c r="C1974" t="s">
        <v>3925</v>
      </c>
      <c r="D1974" t="s">
        <v>3926</v>
      </c>
      <c r="E1974" t="s">
        <v>3927</v>
      </c>
      <c r="F1974" t="s">
        <v>3930</v>
      </c>
      <c r="G1974" t="s">
        <v>3921</v>
      </c>
      <c r="H1974" t="s">
        <v>3922</v>
      </c>
      <c r="I1974">
        <v>1399.8</v>
      </c>
      <c r="J1974" s="41">
        <v>1.4080000000000002E-2</v>
      </c>
      <c r="K1974" s="42">
        <v>19.709184000000004</v>
      </c>
      <c r="L1974" s="43">
        <v>0.74749999999999961</v>
      </c>
      <c r="M1974" s="42">
        <v>14.732615039999995</v>
      </c>
      <c r="N1974">
        <v>4</v>
      </c>
      <c r="O1974" s="43">
        <v>194.04</v>
      </c>
      <c r="P1974" s="42">
        <v>24</v>
      </c>
      <c r="Q1974" s="42">
        <v>9</v>
      </c>
      <c r="R1974" s="42">
        <v>7.5</v>
      </c>
    </row>
    <row r="1975" spans="1:18" x14ac:dyDescent="0.3">
      <c r="A1975" t="s">
        <v>3916</v>
      </c>
      <c r="B1975" s="17">
        <v>45034</v>
      </c>
      <c r="C1975" t="s">
        <v>3925</v>
      </c>
      <c r="D1975" t="s">
        <v>3926</v>
      </c>
      <c r="E1975" t="s">
        <v>3927</v>
      </c>
      <c r="F1975" t="s">
        <v>3930</v>
      </c>
      <c r="G1975" t="s">
        <v>3921</v>
      </c>
      <c r="H1975" t="s">
        <v>3922</v>
      </c>
      <c r="I1975">
        <v>1723.2</v>
      </c>
      <c r="J1975" s="41">
        <v>2.1560000000000006E-2</v>
      </c>
      <c r="K1975" s="42">
        <v>37.152192000000014</v>
      </c>
      <c r="L1975" s="43">
        <v>0.78199999999999958</v>
      </c>
      <c r="M1975" s="42">
        <v>29.053014143999995</v>
      </c>
      <c r="N1975">
        <v>3</v>
      </c>
      <c r="O1975" s="43">
        <v>55.199999999999996</v>
      </c>
      <c r="P1975" s="42">
        <v>52</v>
      </c>
      <c r="Q1975" s="42">
        <v>2</v>
      </c>
      <c r="R1975" s="42">
        <v>19.5</v>
      </c>
    </row>
    <row r="1976" spans="1:18" x14ac:dyDescent="0.3">
      <c r="A1976" t="s">
        <v>3916</v>
      </c>
      <c r="B1976" s="17">
        <v>45035</v>
      </c>
      <c r="C1976" t="s">
        <v>3925</v>
      </c>
      <c r="D1976" t="s">
        <v>3926</v>
      </c>
      <c r="E1976" t="s">
        <v>3927</v>
      </c>
      <c r="F1976" t="s">
        <v>3930</v>
      </c>
      <c r="G1976" t="s">
        <v>3921</v>
      </c>
      <c r="H1976" t="s">
        <v>3922</v>
      </c>
      <c r="I1976">
        <v>1965.6000000000004</v>
      </c>
      <c r="J1976" s="41">
        <v>1.9910000000000001E-2</v>
      </c>
      <c r="K1976" s="42">
        <v>39.135096000000011</v>
      </c>
      <c r="L1976" s="43">
        <v>1.1154999999999997</v>
      </c>
      <c r="M1976" s="42">
        <v>43.655199588000002</v>
      </c>
      <c r="N1976">
        <v>4</v>
      </c>
      <c r="O1976" s="43">
        <v>117.6</v>
      </c>
      <c r="P1976" s="42">
        <v>68</v>
      </c>
      <c r="Q1976" s="42">
        <v>14</v>
      </c>
      <c r="R1976" s="42">
        <v>12</v>
      </c>
    </row>
    <row r="1977" spans="1:18" x14ac:dyDescent="0.3">
      <c r="A1977" t="s">
        <v>3916</v>
      </c>
      <c r="B1977" s="17">
        <v>45036</v>
      </c>
      <c r="C1977" t="s">
        <v>3925</v>
      </c>
      <c r="D1977" t="s">
        <v>3926</v>
      </c>
      <c r="E1977" t="s">
        <v>3927</v>
      </c>
      <c r="F1977" t="s">
        <v>3930</v>
      </c>
      <c r="G1977" t="s">
        <v>3921</v>
      </c>
      <c r="H1977" t="s">
        <v>3922</v>
      </c>
      <c r="I1977">
        <v>1361.8000000000002</v>
      </c>
      <c r="J1977" s="41">
        <v>1.804E-2</v>
      </c>
      <c r="K1977" s="42">
        <v>24.566872000000004</v>
      </c>
      <c r="L1977" s="43">
        <v>0.81649999999999967</v>
      </c>
      <c r="M1977" s="42">
        <v>20.058850987999996</v>
      </c>
      <c r="N1977">
        <v>7</v>
      </c>
      <c r="O1977" s="43">
        <v>118.43999999999998</v>
      </c>
      <c r="P1977" s="42">
        <v>61</v>
      </c>
      <c r="Q1977" s="42">
        <v>4</v>
      </c>
      <c r="R1977" s="42">
        <v>18</v>
      </c>
    </row>
    <row r="1978" spans="1:18" x14ac:dyDescent="0.3">
      <c r="A1978" t="s">
        <v>3916</v>
      </c>
      <c r="B1978" s="17">
        <v>45037</v>
      </c>
      <c r="C1978" t="s">
        <v>3925</v>
      </c>
      <c r="D1978" t="s">
        <v>3926</v>
      </c>
      <c r="E1978" t="s">
        <v>3927</v>
      </c>
      <c r="F1978" t="s">
        <v>3930</v>
      </c>
      <c r="G1978" t="s">
        <v>3921</v>
      </c>
      <c r="H1978" t="s">
        <v>3922</v>
      </c>
      <c r="I1978">
        <v>1648.2</v>
      </c>
      <c r="J1978" s="41">
        <v>1.6720000000000002E-2</v>
      </c>
      <c r="K1978" s="42">
        <v>27.557904000000004</v>
      </c>
      <c r="L1978" s="43">
        <v>0.59799999999999975</v>
      </c>
      <c r="M1978" s="42">
        <v>16.479626591999995</v>
      </c>
      <c r="N1978">
        <v>4</v>
      </c>
      <c r="O1978" s="43">
        <v>38.4</v>
      </c>
      <c r="P1978" s="42">
        <v>45</v>
      </c>
      <c r="Q1978" s="42">
        <v>2</v>
      </c>
      <c r="R1978" s="42">
        <v>10.5</v>
      </c>
    </row>
    <row r="1979" spans="1:18" x14ac:dyDescent="0.3">
      <c r="A1979" t="s">
        <v>3916</v>
      </c>
      <c r="B1979" s="17">
        <v>45038</v>
      </c>
      <c r="C1979" t="s">
        <v>3925</v>
      </c>
      <c r="D1979" t="s">
        <v>3926</v>
      </c>
      <c r="E1979" t="s">
        <v>3927</v>
      </c>
      <c r="F1979" t="s">
        <v>3930</v>
      </c>
      <c r="G1979" t="s">
        <v>3921</v>
      </c>
      <c r="H1979" t="s">
        <v>3922</v>
      </c>
      <c r="I1979">
        <v>1732.2</v>
      </c>
      <c r="J1979" s="41">
        <v>1.7270000000000008E-2</v>
      </c>
      <c r="K1979" s="42">
        <v>29.915094000000014</v>
      </c>
      <c r="L1979" s="43">
        <v>0.45999999999999991</v>
      </c>
      <c r="M1979" s="42">
        <v>13.760943240000003</v>
      </c>
      <c r="N1979">
        <v>3</v>
      </c>
      <c r="O1979" s="43">
        <v>90.719999999999985</v>
      </c>
      <c r="P1979" s="42">
        <v>39</v>
      </c>
      <c r="Q1979" s="42">
        <v>11</v>
      </c>
      <c r="R1979" s="42">
        <v>18</v>
      </c>
    </row>
    <row r="1980" spans="1:18" x14ac:dyDescent="0.3">
      <c r="A1980" t="s">
        <v>3916</v>
      </c>
      <c r="B1980" s="17">
        <v>45039</v>
      </c>
      <c r="C1980" t="s">
        <v>3925</v>
      </c>
      <c r="D1980" t="s">
        <v>3926</v>
      </c>
      <c r="E1980" t="s">
        <v>3927</v>
      </c>
      <c r="F1980" t="s">
        <v>3930</v>
      </c>
      <c r="G1980" t="s">
        <v>3921</v>
      </c>
      <c r="H1980" t="s">
        <v>3922</v>
      </c>
      <c r="I1980">
        <v>1685</v>
      </c>
      <c r="J1980" s="41">
        <v>1.8150000000000003E-2</v>
      </c>
      <c r="K1980" s="42">
        <v>30.582750000000004</v>
      </c>
      <c r="L1980" s="43">
        <v>0.47149999999999981</v>
      </c>
      <c r="M1980" s="42">
        <v>14.419766624999996</v>
      </c>
      <c r="N1980">
        <v>3</v>
      </c>
      <c r="O1980" s="43">
        <v>45.6</v>
      </c>
      <c r="P1980" s="42">
        <v>55</v>
      </c>
      <c r="Q1980" s="42">
        <v>3</v>
      </c>
      <c r="R1980" s="42">
        <v>9</v>
      </c>
    </row>
    <row r="1981" spans="1:18" x14ac:dyDescent="0.3">
      <c r="A1981" t="s">
        <v>3916</v>
      </c>
      <c r="B1981" s="17">
        <v>45040</v>
      </c>
      <c r="C1981" t="s">
        <v>3925</v>
      </c>
      <c r="D1981" t="s">
        <v>3926</v>
      </c>
      <c r="E1981" t="s">
        <v>3927</v>
      </c>
      <c r="F1981" t="s">
        <v>3930</v>
      </c>
      <c r="G1981" t="s">
        <v>3921</v>
      </c>
      <c r="H1981" t="s">
        <v>3922</v>
      </c>
      <c r="I1981">
        <v>1732.6000000000001</v>
      </c>
      <c r="J1981" s="41">
        <v>1.958E-2</v>
      </c>
      <c r="K1981" s="42">
        <v>33.924308000000003</v>
      </c>
      <c r="L1981" s="43">
        <v>0.60949999999999982</v>
      </c>
      <c r="M1981" s="42">
        <v>20.676865725999996</v>
      </c>
      <c r="N1981">
        <v>4</v>
      </c>
      <c r="O1981" s="43">
        <v>215.87999999999997</v>
      </c>
      <c r="P1981" s="42">
        <v>51</v>
      </c>
      <c r="Q1981" s="42">
        <v>8</v>
      </c>
      <c r="R1981" s="42">
        <v>15</v>
      </c>
    </row>
    <row r="1982" spans="1:18" x14ac:dyDescent="0.3">
      <c r="A1982" t="s">
        <v>3916</v>
      </c>
      <c r="B1982" s="17">
        <v>45041</v>
      </c>
      <c r="C1982" t="s">
        <v>3925</v>
      </c>
      <c r="D1982" t="s">
        <v>3926</v>
      </c>
      <c r="E1982" t="s">
        <v>3927</v>
      </c>
      <c r="F1982" t="s">
        <v>3930</v>
      </c>
      <c r="G1982" t="s">
        <v>3921</v>
      </c>
      <c r="H1982" t="s">
        <v>3922</v>
      </c>
      <c r="I1982">
        <v>1437</v>
      </c>
      <c r="J1982" s="41">
        <v>2.1780000000000001E-2</v>
      </c>
      <c r="K1982" s="42">
        <v>31.29786</v>
      </c>
      <c r="L1982" s="43">
        <v>0.34499999999999975</v>
      </c>
      <c r="M1982" s="42">
        <v>10.797761699999992</v>
      </c>
      <c r="N1982">
        <v>4</v>
      </c>
      <c r="O1982" s="43">
        <v>3.5999999999999996</v>
      </c>
      <c r="P1982" s="42">
        <v>34</v>
      </c>
      <c r="Q1982" s="42">
        <v>4</v>
      </c>
      <c r="R1982" s="42">
        <v>4.5</v>
      </c>
    </row>
    <row r="1983" spans="1:18" x14ac:dyDescent="0.3">
      <c r="A1983" t="s">
        <v>3916</v>
      </c>
      <c r="B1983" s="17">
        <v>45042</v>
      </c>
      <c r="C1983" t="s">
        <v>3925</v>
      </c>
      <c r="D1983" t="s">
        <v>3926</v>
      </c>
      <c r="E1983" t="s">
        <v>3927</v>
      </c>
      <c r="F1983" t="s">
        <v>3930</v>
      </c>
      <c r="G1983" t="s">
        <v>3921</v>
      </c>
      <c r="H1983" t="s">
        <v>3922</v>
      </c>
      <c r="I1983">
        <v>1452.6000000000001</v>
      </c>
      <c r="J1983" s="41">
        <v>2.0900000000000002E-2</v>
      </c>
      <c r="K1983" s="42">
        <v>30.359340000000007</v>
      </c>
      <c r="L1983" s="43">
        <v>0.50599999999999978</v>
      </c>
      <c r="M1983" s="42">
        <v>15.361826039999997</v>
      </c>
      <c r="N1983">
        <v>4</v>
      </c>
      <c r="O1983" s="43">
        <v>182.27999999999997</v>
      </c>
      <c r="P1983" s="42">
        <v>16</v>
      </c>
      <c r="Q1983" s="42">
        <v>3</v>
      </c>
      <c r="R1983" s="42">
        <v>19.5</v>
      </c>
    </row>
    <row r="1984" spans="1:18" x14ac:dyDescent="0.3">
      <c r="A1984" t="s">
        <v>3916</v>
      </c>
      <c r="B1984" s="17">
        <v>45043</v>
      </c>
      <c r="C1984" t="s">
        <v>3925</v>
      </c>
      <c r="D1984" t="s">
        <v>3926</v>
      </c>
      <c r="E1984" t="s">
        <v>3927</v>
      </c>
      <c r="F1984" t="s">
        <v>3930</v>
      </c>
      <c r="G1984" t="s">
        <v>3921</v>
      </c>
      <c r="H1984" t="s">
        <v>3922</v>
      </c>
      <c r="I1984">
        <v>2010.8000000000002</v>
      </c>
      <c r="J1984" s="41">
        <v>1.529E-2</v>
      </c>
      <c r="K1984" s="42">
        <v>30.745132000000002</v>
      </c>
      <c r="L1984" s="43">
        <v>1.2649999999999995</v>
      </c>
      <c r="M1984" s="42">
        <v>38.892591979999985</v>
      </c>
      <c r="N1984">
        <v>7</v>
      </c>
      <c r="O1984" s="43">
        <v>56.279999999999994</v>
      </c>
      <c r="P1984" s="42">
        <v>21</v>
      </c>
      <c r="Q1984" s="42">
        <v>5</v>
      </c>
      <c r="R1984" s="42">
        <v>6</v>
      </c>
    </row>
    <row r="1985" spans="1:18" x14ac:dyDescent="0.3">
      <c r="A1985" t="s">
        <v>3916</v>
      </c>
      <c r="B1985" s="17">
        <v>45044</v>
      </c>
      <c r="C1985" t="s">
        <v>3925</v>
      </c>
      <c r="D1985" t="s">
        <v>3926</v>
      </c>
      <c r="E1985" t="s">
        <v>3927</v>
      </c>
      <c r="F1985" t="s">
        <v>3930</v>
      </c>
      <c r="G1985" t="s">
        <v>3921</v>
      </c>
      <c r="H1985" t="s">
        <v>3922</v>
      </c>
      <c r="I1985">
        <v>1827.4</v>
      </c>
      <c r="J1985" s="41">
        <v>1.4520000000000005E-2</v>
      </c>
      <c r="K1985" s="42">
        <v>26.53384800000001</v>
      </c>
      <c r="L1985" s="43">
        <v>0.98899999999999955</v>
      </c>
      <c r="M1985" s="42">
        <v>26.241975671999999</v>
      </c>
      <c r="N1985">
        <v>6</v>
      </c>
      <c r="O1985" s="43">
        <v>177.23999999999998</v>
      </c>
      <c r="P1985" s="42">
        <v>56</v>
      </c>
      <c r="Q1985" s="42">
        <v>12</v>
      </c>
      <c r="R1985" s="42">
        <v>16.5</v>
      </c>
    </row>
    <row r="1986" spans="1:18" x14ac:dyDescent="0.3">
      <c r="A1986" t="s">
        <v>3916</v>
      </c>
      <c r="B1986" s="17">
        <v>45045</v>
      </c>
      <c r="C1986" t="s">
        <v>3925</v>
      </c>
      <c r="D1986" t="s">
        <v>3926</v>
      </c>
      <c r="E1986" t="s">
        <v>3927</v>
      </c>
      <c r="F1986" t="s">
        <v>3930</v>
      </c>
      <c r="G1986" t="s">
        <v>3921</v>
      </c>
      <c r="H1986" t="s">
        <v>3922</v>
      </c>
      <c r="I1986">
        <v>1394.6000000000001</v>
      </c>
      <c r="J1986" s="41">
        <v>1.7380000000000003E-2</v>
      </c>
      <c r="K1986" s="42">
        <v>24.238148000000006</v>
      </c>
      <c r="L1986" s="43">
        <v>1.1500000000000073E-2</v>
      </c>
      <c r="M1986" s="42">
        <v>0.27873870200000184</v>
      </c>
      <c r="N1986">
        <v>7</v>
      </c>
      <c r="O1986" s="43">
        <v>138.59999999999997</v>
      </c>
      <c r="P1986" s="42">
        <v>45</v>
      </c>
      <c r="Q1986" s="42">
        <v>1</v>
      </c>
      <c r="R1986" s="42">
        <v>6</v>
      </c>
    </row>
    <row r="1987" spans="1:18" x14ac:dyDescent="0.3">
      <c r="A1987" t="s">
        <v>3916</v>
      </c>
      <c r="B1987" s="17">
        <v>45046</v>
      </c>
      <c r="C1987" t="s">
        <v>3925</v>
      </c>
      <c r="D1987" t="s">
        <v>3926</v>
      </c>
      <c r="E1987" t="s">
        <v>3927</v>
      </c>
      <c r="F1987" t="s">
        <v>3930</v>
      </c>
      <c r="G1987" t="s">
        <v>3921</v>
      </c>
      <c r="H1987" t="s">
        <v>3922</v>
      </c>
      <c r="I1987">
        <v>1411</v>
      </c>
      <c r="J1987" s="41">
        <v>1.8260000000000005E-2</v>
      </c>
      <c r="K1987" s="42">
        <v>25.764860000000006</v>
      </c>
      <c r="L1987" s="43">
        <v>0.16100000000000003</v>
      </c>
      <c r="M1987" s="42">
        <v>4.1481424600000016</v>
      </c>
      <c r="N1987">
        <v>2</v>
      </c>
      <c r="O1987" s="43">
        <v>48.719999999999992</v>
      </c>
      <c r="P1987" s="42">
        <v>69</v>
      </c>
      <c r="Q1987" s="42">
        <v>4</v>
      </c>
      <c r="R1987" s="42">
        <v>12</v>
      </c>
    </row>
    <row r="1988" spans="1:18" x14ac:dyDescent="0.3">
      <c r="A1988" t="s">
        <v>3916</v>
      </c>
      <c r="B1988" s="17">
        <v>45047</v>
      </c>
      <c r="C1988" t="s">
        <v>3925</v>
      </c>
      <c r="D1988" t="s">
        <v>3926</v>
      </c>
      <c r="E1988" t="s">
        <v>3927</v>
      </c>
      <c r="F1988" t="s">
        <v>3930</v>
      </c>
      <c r="G1988" t="s">
        <v>3921</v>
      </c>
      <c r="H1988" t="s">
        <v>3922</v>
      </c>
      <c r="I1988">
        <v>1251.4000000000001</v>
      </c>
      <c r="J1988" s="41">
        <v>1.8370000000000001E-2</v>
      </c>
      <c r="K1988" s="42">
        <v>22.988218000000003</v>
      </c>
      <c r="L1988" s="43">
        <v>1.0349999999999999</v>
      </c>
      <c r="M1988" s="42">
        <v>23.79280563</v>
      </c>
      <c r="N1988">
        <v>4</v>
      </c>
      <c r="O1988" s="43">
        <v>52.919999999999995</v>
      </c>
      <c r="P1988" s="42">
        <v>50</v>
      </c>
      <c r="Q1988" s="42">
        <v>3</v>
      </c>
      <c r="R1988" s="42">
        <v>7.5</v>
      </c>
    </row>
    <row r="1989" spans="1:18" x14ac:dyDescent="0.3">
      <c r="A1989" t="s">
        <v>3916</v>
      </c>
      <c r="B1989" s="17">
        <v>45048</v>
      </c>
      <c r="C1989" t="s">
        <v>3925</v>
      </c>
      <c r="D1989" t="s">
        <v>3926</v>
      </c>
      <c r="E1989" t="s">
        <v>3927</v>
      </c>
      <c r="F1989" t="s">
        <v>3930</v>
      </c>
      <c r="G1989" t="s">
        <v>3921</v>
      </c>
      <c r="H1989" t="s">
        <v>3922</v>
      </c>
      <c r="I1989">
        <v>1916</v>
      </c>
      <c r="J1989" s="41">
        <v>2.1890000000000003E-2</v>
      </c>
      <c r="K1989" s="42">
        <v>41.941240000000008</v>
      </c>
      <c r="L1989" s="43">
        <v>0.96599999999999975</v>
      </c>
      <c r="M1989" s="42">
        <v>40.515237839999998</v>
      </c>
      <c r="N1989">
        <v>6</v>
      </c>
      <c r="O1989" s="43">
        <v>70.559999999999988</v>
      </c>
      <c r="P1989" s="42">
        <v>65</v>
      </c>
      <c r="Q1989" s="42">
        <v>10</v>
      </c>
      <c r="R1989" s="42">
        <v>6</v>
      </c>
    </row>
    <row r="1990" spans="1:18" x14ac:dyDescent="0.3">
      <c r="A1990" t="s">
        <v>3916</v>
      </c>
      <c r="B1990" s="17">
        <v>45049</v>
      </c>
      <c r="C1990" t="s">
        <v>3925</v>
      </c>
      <c r="D1990" t="s">
        <v>3926</v>
      </c>
      <c r="E1990" t="s">
        <v>3927</v>
      </c>
      <c r="F1990" t="s">
        <v>3930</v>
      </c>
      <c r="G1990" t="s">
        <v>3921</v>
      </c>
      <c r="H1990" t="s">
        <v>3922</v>
      </c>
      <c r="I1990">
        <v>1972.8000000000002</v>
      </c>
      <c r="J1990" s="41">
        <v>1.7490000000000002E-2</v>
      </c>
      <c r="K1990" s="42">
        <v>34.504272000000007</v>
      </c>
      <c r="L1990" s="43">
        <v>1.5064999999999995</v>
      </c>
      <c r="M1990" s="42">
        <v>51.980685767999994</v>
      </c>
      <c r="N1990">
        <v>5</v>
      </c>
      <c r="O1990" s="43">
        <v>67.2</v>
      </c>
      <c r="P1990" s="42">
        <v>55</v>
      </c>
      <c r="Q1990" s="42">
        <v>3</v>
      </c>
      <c r="R1990" s="42">
        <v>12</v>
      </c>
    </row>
    <row r="1991" spans="1:18" x14ac:dyDescent="0.3">
      <c r="A1991" t="s">
        <v>3916</v>
      </c>
      <c r="B1991" s="17">
        <v>45050</v>
      </c>
      <c r="C1991" t="s">
        <v>3925</v>
      </c>
      <c r="D1991" t="s">
        <v>3926</v>
      </c>
      <c r="E1991" t="s">
        <v>3927</v>
      </c>
      <c r="F1991" t="s">
        <v>3930</v>
      </c>
      <c r="G1991" t="s">
        <v>3921</v>
      </c>
      <c r="H1991" t="s">
        <v>3922</v>
      </c>
      <c r="I1991">
        <v>1150</v>
      </c>
      <c r="J1991" s="41">
        <v>1.6280000000000003E-2</v>
      </c>
      <c r="K1991" s="42">
        <v>18.722000000000005</v>
      </c>
      <c r="L1991" s="43">
        <v>0.75899999999999967</v>
      </c>
      <c r="M1991" s="42">
        <v>14.209997999999997</v>
      </c>
      <c r="N1991">
        <v>1</v>
      </c>
      <c r="O1991" s="43">
        <v>21.599999999999998</v>
      </c>
      <c r="P1991" s="42">
        <v>59</v>
      </c>
      <c r="Q1991" s="42">
        <v>12</v>
      </c>
      <c r="R1991" s="42">
        <v>12</v>
      </c>
    </row>
    <row r="1992" spans="1:18" x14ac:dyDescent="0.3">
      <c r="A1992" t="s">
        <v>3916</v>
      </c>
      <c r="B1992" s="17">
        <v>45051</v>
      </c>
      <c r="C1992" t="s">
        <v>3925</v>
      </c>
      <c r="D1992" t="s">
        <v>3926</v>
      </c>
      <c r="E1992" t="s">
        <v>3927</v>
      </c>
      <c r="F1992" t="s">
        <v>3930</v>
      </c>
      <c r="G1992" t="s">
        <v>3921</v>
      </c>
      <c r="H1992" t="s">
        <v>3922</v>
      </c>
      <c r="I1992">
        <v>1608</v>
      </c>
      <c r="J1992" s="41">
        <v>1.848E-2</v>
      </c>
      <c r="K1992" s="42">
        <v>29.71584</v>
      </c>
      <c r="L1992" s="43">
        <v>0.54049999999999965</v>
      </c>
      <c r="M1992" s="42">
        <v>16.061411519999989</v>
      </c>
      <c r="N1992">
        <v>6</v>
      </c>
      <c r="O1992" s="43">
        <v>170.51999999999998</v>
      </c>
      <c r="P1992" s="42">
        <v>71</v>
      </c>
      <c r="Q1992" s="42">
        <v>14</v>
      </c>
      <c r="R1992" s="42">
        <v>7.5</v>
      </c>
    </row>
    <row r="1993" spans="1:18" x14ac:dyDescent="0.3">
      <c r="A1993" t="s">
        <v>3916</v>
      </c>
      <c r="B1993" s="17">
        <v>45052</v>
      </c>
      <c r="C1993" t="s">
        <v>3925</v>
      </c>
      <c r="D1993" t="s">
        <v>3926</v>
      </c>
      <c r="E1993" t="s">
        <v>3927</v>
      </c>
      <c r="F1993" t="s">
        <v>3930</v>
      </c>
      <c r="G1993" t="s">
        <v>3921</v>
      </c>
      <c r="H1993" t="s">
        <v>3922</v>
      </c>
      <c r="I1993">
        <v>1620.6000000000001</v>
      </c>
      <c r="J1993" s="41">
        <v>2.1780000000000008E-2</v>
      </c>
      <c r="K1993" s="42">
        <v>35.296668000000018</v>
      </c>
      <c r="L1993" s="43">
        <v>0.86249999999999971</v>
      </c>
      <c r="M1993" s="42">
        <v>30.443376150000006</v>
      </c>
      <c r="N1993">
        <v>6</v>
      </c>
      <c r="O1993" s="43">
        <v>289.79999999999995</v>
      </c>
      <c r="P1993" s="42">
        <v>23</v>
      </c>
      <c r="Q1993" s="42">
        <v>4</v>
      </c>
      <c r="R1993" s="42">
        <v>13.5</v>
      </c>
    </row>
    <row r="1994" spans="1:18" x14ac:dyDescent="0.3">
      <c r="A1994" t="s">
        <v>3916</v>
      </c>
      <c r="B1994" s="17">
        <v>45053</v>
      </c>
      <c r="C1994" t="s">
        <v>3925</v>
      </c>
      <c r="D1994" t="s">
        <v>3926</v>
      </c>
      <c r="E1994" t="s">
        <v>3927</v>
      </c>
      <c r="F1994" t="s">
        <v>3930</v>
      </c>
      <c r="G1994" t="s">
        <v>3921</v>
      </c>
      <c r="H1994" t="s">
        <v>3922</v>
      </c>
      <c r="I1994">
        <v>1877</v>
      </c>
      <c r="J1994" s="41">
        <v>2.4420000000000001E-2</v>
      </c>
      <c r="K1994" s="42">
        <v>45.83634</v>
      </c>
      <c r="L1994" s="43">
        <v>0.60949999999999982</v>
      </c>
      <c r="M1994" s="42">
        <v>27.937249229999992</v>
      </c>
      <c r="N1994">
        <v>7</v>
      </c>
      <c r="O1994" s="43">
        <v>121.8</v>
      </c>
      <c r="P1994" s="42">
        <v>58</v>
      </c>
      <c r="Q1994" s="42">
        <v>12</v>
      </c>
      <c r="R1994" s="42">
        <v>7.5</v>
      </c>
    </row>
    <row r="1995" spans="1:18" x14ac:dyDescent="0.3">
      <c r="A1995" t="s">
        <v>3916</v>
      </c>
      <c r="B1995" s="17">
        <v>45054</v>
      </c>
      <c r="C1995" t="s">
        <v>3925</v>
      </c>
      <c r="D1995" t="s">
        <v>3926</v>
      </c>
      <c r="E1995" t="s">
        <v>3927</v>
      </c>
      <c r="F1995" t="s">
        <v>3930</v>
      </c>
      <c r="G1995" t="s">
        <v>3921</v>
      </c>
      <c r="H1995" t="s">
        <v>3922</v>
      </c>
      <c r="I1995">
        <v>1447.6</v>
      </c>
      <c r="J1995" s="41">
        <v>2.2000000000000006E-2</v>
      </c>
      <c r="K1995" s="42">
        <v>31.847200000000008</v>
      </c>
      <c r="L1995" s="43">
        <v>0.59799999999999975</v>
      </c>
      <c r="M1995" s="42">
        <v>19.044625599999996</v>
      </c>
      <c r="N1995">
        <v>1</v>
      </c>
      <c r="O1995" s="43">
        <v>215.04</v>
      </c>
      <c r="P1995" s="42">
        <v>40</v>
      </c>
      <c r="Q1995" s="42">
        <v>10</v>
      </c>
      <c r="R1995" s="42">
        <v>13.5</v>
      </c>
    </row>
    <row r="1996" spans="1:18" x14ac:dyDescent="0.3">
      <c r="A1996" t="s">
        <v>3916</v>
      </c>
      <c r="B1996" s="17">
        <v>45055</v>
      </c>
      <c r="C1996" t="s">
        <v>3925</v>
      </c>
      <c r="D1996" t="s">
        <v>3926</v>
      </c>
      <c r="E1996" t="s">
        <v>3927</v>
      </c>
      <c r="F1996" t="s">
        <v>3930</v>
      </c>
      <c r="G1996" t="s">
        <v>3921</v>
      </c>
      <c r="H1996" t="s">
        <v>3922</v>
      </c>
      <c r="I1996">
        <v>1549.4</v>
      </c>
      <c r="J1996" s="41">
        <v>1.9910000000000008E-2</v>
      </c>
      <c r="K1996" s="42">
        <v>30.848554000000014</v>
      </c>
      <c r="L1996" s="43">
        <v>8.050000000000003E-2</v>
      </c>
      <c r="M1996" s="42">
        <v>2.4833085970000019</v>
      </c>
      <c r="N1996">
        <v>4</v>
      </c>
      <c r="O1996" s="43">
        <v>44.519999999999989</v>
      </c>
      <c r="P1996" s="42">
        <v>52</v>
      </c>
      <c r="Q1996" s="42">
        <v>1</v>
      </c>
      <c r="R1996" s="42">
        <v>15</v>
      </c>
    </row>
    <row r="1997" spans="1:18" x14ac:dyDescent="0.3">
      <c r="A1997" t="s">
        <v>3916</v>
      </c>
      <c r="B1997" s="17">
        <v>45056</v>
      </c>
      <c r="C1997" t="s">
        <v>3925</v>
      </c>
      <c r="D1997" t="s">
        <v>3926</v>
      </c>
      <c r="E1997" t="s">
        <v>3927</v>
      </c>
      <c r="F1997" t="s">
        <v>3930</v>
      </c>
      <c r="G1997" t="s">
        <v>3921</v>
      </c>
      <c r="H1997" t="s">
        <v>3922</v>
      </c>
      <c r="I1997">
        <v>1736.8000000000002</v>
      </c>
      <c r="J1997" s="41">
        <v>1.5950000000000002E-2</v>
      </c>
      <c r="K1997" s="42">
        <v>27.701960000000007</v>
      </c>
      <c r="L1997" s="43">
        <v>0.59799999999999975</v>
      </c>
      <c r="M1997" s="42">
        <v>16.565772079999999</v>
      </c>
      <c r="N1997">
        <v>1</v>
      </c>
      <c r="O1997" s="43">
        <v>113.39999999999999</v>
      </c>
      <c r="P1997" s="42">
        <v>39</v>
      </c>
      <c r="Q1997" s="42">
        <v>4</v>
      </c>
      <c r="R1997" s="42">
        <v>15</v>
      </c>
    </row>
    <row r="1998" spans="1:18" x14ac:dyDescent="0.3">
      <c r="A1998" t="s">
        <v>3916</v>
      </c>
      <c r="B1998" s="17">
        <v>45057</v>
      </c>
      <c r="C1998" t="s">
        <v>3925</v>
      </c>
      <c r="D1998" t="s">
        <v>3926</v>
      </c>
      <c r="E1998" t="s">
        <v>3927</v>
      </c>
      <c r="F1998" t="s">
        <v>3930</v>
      </c>
      <c r="G1998" t="s">
        <v>3921</v>
      </c>
      <c r="H1998" t="s">
        <v>3922</v>
      </c>
      <c r="I1998">
        <v>1505.8</v>
      </c>
      <c r="J1998" s="41">
        <v>1.3640000000000003E-2</v>
      </c>
      <c r="K1998" s="42">
        <v>20.539112000000003</v>
      </c>
      <c r="L1998" s="43">
        <v>1.2534999999999998</v>
      </c>
      <c r="M1998" s="42">
        <v>25.745776892000002</v>
      </c>
      <c r="N1998">
        <v>5</v>
      </c>
      <c r="O1998" s="43">
        <v>48</v>
      </c>
      <c r="P1998" s="42">
        <v>48</v>
      </c>
      <c r="Q1998" s="42">
        <v>7</v>
      </c>
      <c r="R1998" s="42">
        <v>16.5</v>
      </c>
    </row>
    <row r="1999" spans="1:18" x14ac:dyDescent="0.3">
      <c r="A1999" t="s">
        <v>3916</v>
      </c>
      <c r="B1999" s="17">
        <v>45058</v>
      </c>
      <c r="C1999" t="s">
        <v>3925</v>
      </c>
      <c r="D1999" t="s">
        <v>3926</v>
      </c>
      <c r="E1999" t="s">
        <v>3927</v>
      </c>
      <c r="F1999" t="s">
        <v>3930</v>
      </c>
      <c r="G1999" t="s">
        <v>3921</v>
      </c>
      <c r="H1999" t="s">
        <v>3922</v>
      </c>
      <c r="I1999">
        <v>1650</v>
      </c>
      <c r="J1999" s="41">
        <v>2.0240000000000001E-2</v>
      </c>
      <c r="K1999" s="42">
        <v>33.396000000000001</v>
      </c>
      <c r="L1999" s="43">
        <v>0.74749999999999961</v>
      </c>
      <c r="M1999" s="42">
        <v>24.963509999999989</v>
      </c>
      <c r="N1999">
        <v>1</v>
      </c>
      <c r="O1999" s="43">
        <v>116.75999999999999</v>
      </c>
      <c r="P1999" s="42">
        <v>51</v>
      </c>
      <c r="Q1999" s="42">
        <v>13</v>
      </c>
      <c r="R1999" s="42">
        <v>13.5</v>
      </c>
    </row>
    <row r="2000" spans="1:18" x14ac:dyDescent="0.3">
      <c r="A2000" t="s">
        <v>3916</v>
      </c>
      <c r="B2000" s="17">
        <v>45059</v>
      </c>
      <c r="C2000" t="s">
        <v>3925</v>
      </c>
      <c r="D2000" t="s">
        <v>3926</v>
      </c>
      <c r="E2000" t="s">
        <v>3927</v>
      </c>
      <c r="F2000" t="s">
        <v>3930</v>
      </c>
      <c r="G2000" t="s">
        <v>3921</v>
      </c>
      <c r="H2000" t="s">
        <v>3922</v>
      </c>
      <c r="I2000">
        <v>1581.4</v>
      </c>
      <c r="J2000" s="41">
        <v>1.9360000000000006E-2</v>
      </c>
      <c r="K2000" s="42">
        <v>30.615904000000011</v>
      </c>
      <c r="L2000" s="43">
        <v>1.2304999999999997</v>
      </c>
      <c r="M2000" s="42">
        <v>37.672869872000007</v>
      </c>
      <c r="N2000">
        <v>4</v>
      </c>
      <c r="O2000" s="43">
        <v>118.43999999999998</v>
      </c>
      <c r="P2000" s="42">
        <v>44</v>
      </c>
      <c r="Q2000" s="42">
        <v>0</v>
      </c>
      <c r="R2000" s="42">
        <v>6</v>
      </c>
    </row>
    <row r="2001" spans="1:18" x14ac:dyDescent="0.3">
      <c r="A2001" t="s">
        <v>3916</v>
      </c>
      <c r="B2001" s="17">
        <v>45060</v>
      </c>
      <c r="C2001" t="s">
        <v>3925</v>
      </c>
      <c r="D2001" t="s">
        <v>3926</v>
      </c>
      <c r="E2001" t="s">
        <v>3927</v>
      </c>
      <c r="F2001" t="s">
        <v>3930</v>
      </c>
      <c r="G2001" t="s">
        <v>3921</v>
      </c>
      <c r="H2001" t="s">
        <v>3922</v>
      </c>
      <c r="I2001">
        <v>1909.8000000000002</v>
      </c>
      <c r="J2001" s="41">
        <v>2.0789999999999999E-2</v>
      </c>
      <c r="K2001" s="42">
        <v>39.704742000000003</v>
      </c>
      <c r="L2001" s="43">
        <v>0.5289999999999998</v>
      </c>
      <c r="M2001" s="42">
        <v>21.003808517999992</v>
      </c>
      <c r="N2001">
        <v>5</v>
      </c>
      <c r="O2001" s="43">
        <v>215.87999999999997</v>
      </c>
      <c r="P2001" s="42">
        <v>52</v>
      </c>
      <c r="Q2001" s="42">
        <v>7</v>
      </c>
      <c r="R2001" s="42">
        <v>6</v>
      </c>
    </row>
    <row r="2002" spans="1:18" x14ac:dyDescent="0.3">
      <c r="A2002" t="s">
        <v>3916</v>
      </c>
      <c r="B2002" s="17">
        <v>45061</v>
      </c>
      <c r="C2002" t="s">
        <v>3925</v>
      </c>
      <c r="D2002" t="s">
        <v>3926</v>
      </c>
      <c r="E2002" t="s">
        <v>3927</v>
      </c>
      <c r="F2002" t="s">
        <v>3930</v>
      </c>
      <c r="G2002" t="s">
        <v>3921</v>
      </c>
      <c r="H2002" t="s">
        <v>3922</v>
      </c>
      <c r="I2002">
        <v>2032.8000000000002</v>
      </c>
      <c r="J2002" s="41">
        <v>2.112E-2</v>
      </c>
      <c r="K2002" s="42">
        <v>42.932736000000006</v>
      </c>
      <c r="L2002" s="43">
        <v>0.42549999999999977</v>
      </c>
      <c r="M2002" s="42">
        <v>18.267879167999993</v>
      </c>
      <c r="N2002">
        <v>4</v>
      </c>
      <c r="O2002" s="43">
        <v>230.15999999999997</v>
      </c>
      <c r="P2002" s="42">
        <v>70</v>
      </c>
      <c r="Q2002" s="42">
        <v>1</v>
      </c>
      <c r="R2002" s="42">
        <v>4.5</v>
      </c>
    </row>
    <row r="2003" spans="1:18" x14ac:dyDescent="0.3">
      <c r="A2003" t="s">
        <v>3916</v>
      </c>
      <c r="B2003" s="17">
        <v>45062</v>
      </c>
      <c r="C2003" t="s">
        <v>3925</v>
      </c>
      <c r="D2003" t="s">
        <v>3926</v>
      </c>
      <c r="E2003" t="s">
        <v>3927</v>
      </c>
      <c r="F2003" t="s">
        <v>3930</v>
      </c>
      <c r="G2003" t="s">
        <v>3921</v>
      </c>
      <c r="H2003" t="s">
        <v>3922</v>
      </c>
      <c r="I2003">
        <v>1666.4</v>
      </c>
      <c r="J2003" s="41">
        <v>1.9250000000000003E-2</v>
      </c>
      <c r="K2003" s="42">
        <v>32.07820000000001</v>
      </c>
      <c r="L2003" s="43">
        <v>0.35649999999999993</v>
      </c>
      <c r="M2003" s="42">
        <v>11.435878300000001</v>
      </c>
      <c r="N2003">
        <v>4</v>
      </c>
      <c r="O2003" s="43">
        <v>40.799999999999997</v>
      </c>
      <c r="P2003" s="42">
        <v>40</v>
      </c>
      <c r="Q2003" s="42">
        <v>12</v>
      </c>
      <c r="R2003" s="42">
        <v>10.5</v>
      </c>
    </row>
    <row r="2004" spans="1:18" x14ac:dyDescent="0.3">
      <c r="A2004" t="s">
        <v>3916</v>
      </c>
      <c r="B2004" s="17">
        <v>45063</v>
      </c>
      <c r="C2004" t="s">
        <v>3925</v>
      </c>
      <c r="D2004" t="s">
        <v>3926</v>
      </c>
      <c r="E2004" t="s">
        <v>3927</v>
      </c>
      <c r="F2004" t="s">
        <v>3930</v>
      </c>
      <c r="G2004" t="s">
        <v>3921</v>
      </c>
      <c r="H2004" t="s">
        <v>3922</v>
      </c>
      <c r="I2004">
        <v>1205.4000000000001</v>
      </c>
      <c r="J2004" s="41">
        <v>2.1780000000000008E-2</v>
      </c>
      <c r="K2004" s="42">
        <v>26.253612000000011</v>
      </c>
      <c r="L2004" s="43">
        <v>1.3684999999999994</v>
      </c>
      <c r="M2004" s="42">
        <v>35.928068021999998</v>
      </c>
      <c r="N2004">
        <v>2</v>
      </c>
      <c r="O2004" s="43">
        <v>142.79999999999998</v>
      </c>
      <c r="P2004" s="42">
        <v>70</v>
      </c>
      <c r="Q2004" s="42">
        <v>2</v>
      </c>
      <c r="R2004" s="42">
        <v>12</v>
      </c>
    </row>
    <row r="2005" spans="1:18" x14ac:dyDescent="0.3">
      <c r="A2005" t="s">
        <v>3916</v>
      </c>
      <c r="B2005" s="17">
        <v>45064</v>
      </c>
      <c r="C2005" t="s">
        <v>3925</v>
      </c>
      <c r="D2005" t="s">
        <v>3926</v>
      </c>
      <c r="E2005" t="s">
        <v>3927</v>
      </c>
      <c r="F2005" t="s">
        <v>3930</v>
      </c>
      <c r="G2005" t="s">
        <v>3921</v>
      </c>
      <c r="H2005" t="s">
        <v>3922</v>
      </c>
      <c r="I2005">
        <v>1206.6000000000001</v>
      </c>
      <c r="J2005" s="41">
        <v>1.4740000000000001E-2</v>
      </c>
      <c r="K2005" s="42">
        <v>17.785284000000004</v>
      </c>
      <c r="L2005" s="43">
        <v>0.82799999999999963</v>
      </c>
      <c r="M2005" s="42">
        <v>14.726215151999996</v>
      </c>
      <c r="N2005">
        <v>4</v>
      </c>
      <c r="O2005" s="43">
        <v>70.559999999999988</v>
      </c>
      <c r="P2005" s="42">
        <v>49</v>
      </c>
      <c r="Q2005" s="42">
        <v>2</v>
      </c>
      <c r="R2005" s="42">
        <v>7.5</v>
      </c>
    </row>
    <row r="2006" spans="1:18" x14ac:dyDescent="0.3">
      <c r="A2006" t="s">
        <v>3916</v>
      </c>
      <c r="B2006" s="17">
        <v>45065</v>
      </c>
      <c r="C2006" t="s">
        <v>3925</v>
      </c>
      <c r="D2006" t="s">
        <v>3926</v>
      </c>
      <c r="E2006" t="s">
        <v>3927</v>
      </c>
      <c r="F2006" t="s">
        <v>3930</v>
      </c>
      <c r="G2006" t="s">
        <v>3921</v>
      </c>
      <c r="H2006" t="s">
        <v>3922</v>
      </c>
      <c r="I2006">
        <v>1891.8000000000002</v>
      </c>
      <c r="J2006" s="41">
        <v>2.1010000000000001E-2</v>
      </c>
      <c r="K2006" s="42">
        <v>39.746718000000008</v>
      </c>
      <c r="L2006" s="43">
        <v>1.1154999999999997</v>
      </c>
      <c r="M2006" s="42">
        <v>44.337463928999995</v>
      </c>
      <c r="N2006">
        <v>6</v>
      </c>
      <c r="O2006" s="43">
        <v>45.6</v>
      </c>
      <c r="P2006" s="42">
        <v>53</v>
      </c>
      <c r="Q2006" s="42">
        <v>12</v>
      </c>
      <c r="R2006" s="42">
        <v>6</v>
      </c>
    </row>
    <row r="2007" spans="1:18" x14ac:dyDescent="0.3">
      <c r="A2007" t="s">
        <v>3916</v>
      </c>
      <c r="B2007" s="17">
        <v>45066</v>
      </c>
      <c r="C2007" t="s">
        <v>3925</v>
      </c>
      <c r="D2007" t="s">
        <v>3926</v>
      </c>
      <c r="E2007" t="s">
        <v>3927</v>
      </c>
      <c r="F2007" t="s">
        <v>3930</v>
      </c>
      <c r="G2007" t="s">
        <v>3921</v>
      </c>
      <c r="H2007" t="s">
        <v>3922</v>
      </c>
      <c r="I2007">
        <v>1641.2</v>
      </c>
      <c r="J2007" s="41">
        <v>1.7820000000000006E-2</v>
      </c>
      <c r="K2007" s="42">
        <v>29.24618400000001</v>
      </c>
      <c r="L2007" s="43">
        <v>0.65549999999999964</v>
      </c>
      <c r="M2007" s="42">
        <v>19.170873611999998</v>
      </c>
      <c r="N2007">
        <v>2</v>
      </c>
      <c r="O2007" s="43">
        <v>38.4</v>
      </c>
      <c r="P2007" s="42">
        <v>28</v>
      </c>
      <c r="Q2007" s="42">
        <v>14</v>
      </c>
      <c r="R2007" s="42">
        <v>10.5</v>
      </c>
    </row>
    <row r="2008" spans="1:18" x14ac:dyDescent="0.3">
      <c r="A2008" t="s">
        <v>3916</v>
      </c>
      <c r="B2008" s="17">
        <v>45067</v>
      </c>
      <c r="C2008" t="s">
        <v>3925</v>
      </c>
      <c r="D2008" t="s">
        <v>3926</v>
      </c>
      <c r="E2008" t="s">
        <v>3927</v>
      </c>
      <c r="F2008" t="s">
        <v>3930</v>
      </c>
      <c r="G2008" t="s">
        <v>3921</v>
      </c>
      <c r="H2008" t="s">
        <v>3922</v>
      </c>
      <c r="I2008">
        <v>1340.6000000000001</v>
      </c>
      <c r="J2008" s="41">
        <v>1.8150000000000003E-2</v>
      </c>
      <c r="K2008" s="42">
        <v>24.331890000000005</v>
      </c>
      <c r="L2008" s="43">
        <v>1.0119999999999996</v>
      </c>
      <c r="M2008" s="42">
        <v>24.623872679999995</v>
      </c>
      <c r="N2008">
        <v>5</v>
      </c>
      <c r="O2008" s="43">
        <v>57.959999999999994</v>
      </c>
      <c r="P2008" s="42">
        <v>29</v>
      </c>
      <c r="Q2008" s="42">
        <v>7</v>
      </c>
      <c r="R2008" s="42">
        <v>21</v>
      </c>
    </row>
    <row r="2009" spans="1:18" x14ac:dyDescent="0.3">
      <c r="A2009" t="s">
        <v>3916</v>
      </c>
      <c r="B2009" s="17">
        <v>45068</v>
      </c>
      <c r="C2009" t="s">
        <v>3925</v>
      </c>
      <c r="D2009" t="s">
        <v>3926</v>
      </c>
      <c r="E2009" t="s">
        <v>3927</v>
      </c>
      <c r="F2009" t="s">
        <v>3930</v>
      </c>
      <c r="G2009" t="s">
        <v>3921</v>
      </c>
      <c r="H2009" t="s">
        <v>3922</v>
      </c>
      <c r="I2009">
        <v>1309.6000000000001</v>
      </c>
      <c r="J2009" s="41">
        <v>2.0680000000000004E-2</v>
      </c>
      <c r="K2009" s="42">
        <v>27.082528000000007</v>
      </c>
      <c r="L2009" s="43">
        <v>0.66699999999999959</v>
      </c>
      <c r="M2009" s="42">
        <v>18.064046175999994</v>
      </c>
      <c r="N2009">
        <v>1</v>
      </c>
      <c r="O2009" s="43">
        <v>45.359999999999992</v>
      </c>
      <c r="P2009" s="42">
        <v>51</v>
      </c>
      <c r="Q2009" s="42">
        <v>12</v>
      </c>
      <c r="R2009" s="42">
        <v>18</v>
      </c>
    </row>
    <row r="2010" spans="1:18" x14ac:dyDescent="0.3">
      <c r="A2010" t="s">
        <v>3916</v>
      </c>
      <c r="B2010" s="17">
        <v>45069</v>
      </c>
      <c r="C2010" t="s">
        <v>3925</v>
      </c>
      <c r="D2010" t="s">
        <v>3926</v>
      </c>
      <c r="E2010" t="s">
        <v>3927</v>
      </c>
      <c r="F2010" t="s">
        <v>3930</v>
      </c>
      <c r="G2010" t="s">
        <v>3921</v>
      </c>
      <c r="H2010" t="s">
        <v>3922</v>
      </c>
      <c r="I2010">
        <v>1700</v>
      </c>
      <c r="J2010" s="41">
        <v>1.5180000000000001E-2</v>
      </c>
      <c r="K2010" s="42">
        <v>25.806000000000001</v>
      </c>
      <c r="L2010" s="43">
        <v>0.24150000000000005</v>
      </c>
      <c r="M2010" s="42">
        <v>6.2321490000000015</v>
      </c>
      <c r="N2010">
        <v>6</v>
      </c>
      <c r="O2010" s="43">
        <v>166.32</v>
      </c>
      <c r="P2010" s="42">
        <v>52</v>
      </c>
      <c r="Q2010" s="42">
        <v>3</v>
      </c>
      <c r="R2010" s="42">
        <v>16.5</v>
      </c>
    </row>
    <row r="2011" spans="1:18" x14ac:dyDescent="0.3">
      <c r="A2011" t="s">
        <v>3916</v>
      </c>
      <c r="B2011" s="17">
        <v>45070</v>
      </c>
      <c r="C2011" t="s">
        <v>3925</v>
      </c>
      <c r="D2011" t="s">
        <v>3926</v>
      </c>
      <c r="E2011" t="s">
        <v>3927</v>
      </c>
      <c r="F2011" t="s">
        <v>3930</v>
      </c>
      <c r="G2011" t="s">
        <v>3921</v>
      </c>
      <c r="H2011" t="s">
        <v>3922</v>
      </c>
      <c r="I2011">
        <v>1343.2</v>
      </c>
      <c r="J2011" s="41">
        <v>1.7380000000000003E-2</v>
      </c>
      <c r="K2011" s="42">
        <v>23.344816000000005</v>
      </c>
      <c r="L2011" s="43">
        <v>1.3569999999999995</v>
      </c>
      <c r="M2011" s="42">
        <v>31.678915311999997</v>
      </c>
      <c r="N2011">
        <v>4</v>
      </c>
      <c r="O2011" s="43">
        <v>36</v>
      </c>
      <c r="P2011" s="42">
        <v>26</v>
      </c>
      <c r="Q2011" s="42">
        <v>6</v>
      </c>
      <c r="R2011" s="42">
        <v>7.5</v>
      </c>
    </row>
    <row r="2012" spans="1:18" x14ac:dyDescent="0.3">
      <c r="A2012" t="s">
        <v>3916</v>
      </c>
      <c r="B2012" s="17">
        <v>45071</v>
      </c>
      <c r="C2012" t="s">
        <v>3925</v>
      </c>
      <c r="D2012" t="s">
        <v>3926</v>
      </c>
      <c r="E2012" t="s">
        <v>3927</v>
      </c>
      <c r="F2012" t="s">
        <v>3930</v>
      </c>
      <c r="G2012" t="s">
        <v>3921</v>
      </c>
      <c r="H2012" t="s">
        <v>3922</v>
      </c>
      <c r="I2012">
        <v>1026.5999999999999</v>
      </c>
      <c r="J2012" s="41">
        <v>2.0900000000000005E-2</v>
      </c>
      <c r="K2012" s="42">
        <v>21.455940000000005</v>
      </c>
      <c r="L2012" s="43">
        <v>1.1729999999999994</v>
      </c>
      <c r="M2012" s="42">
        <v>25.167817619999994</v>
      </c>
      <c r="N2012">
        <v>4</v>
      </c>
      <c r="O2012" s="43">
        <v>37.199999999999996</v>
      </c>
      <c r="P2012" s="42">
        <v>14</v>
      </c>
      <c r="Q2012" s="42">
        <v>2</v>
      </c>
      <c r="R2012" s="42">
        <v>4.5</v>
      </c>
    </row>
    <row r="2013" spans="1:18" x14ac:dyDescent="0.3">
      <c r="A2013" t="s">
        <v>3916</v>
      </c>
      <c r="B2013" s="17">
        <v>45072</v>
      </c>
      <c r="C2013" t="s">
        <v>3925</v>
      </c>
      <c r="D2013" t="s">
        <v>3926</v>
      </c>
      <c r="E2013" t="s">
        <v>3927</v>
      </c>
      <c r="F2013" t="s">
        <v>3930</v>
      </c>
      <c r="G2013" t="s">
        <v>3921</v>
      </c>
      <c r="H2013" t="s">
        <v>3922</v>
      </c>
      <c r="I2013">
        <v>1080</v>
      </c>
      <c r="J2013" s="41">
        <v>1.9470000000000001E-2</v>
      </c>
      <c r="K2013" s="42">
        <v>21.0276</v>
      </c>
      <c r="L2013" s="43">
        <v>1.2419999999999998</v>
      </c>
      <c r="M2013" s="42">
        <v>26.116279199999994</v>
      </c>
      <c r="N2013">
        <v>6</v>
      </c>
      <c r="O2013" s="43">
        <v>48.719999999999992</v>
      </c>
      <c r="P2013" s="42">
        <v>33</v>
      </c>
      <c r="Q2013" s="42">
        <v>11</v>
      </c>
      <c r="R2013" s="42">
        <v>13.5</v>
      </c>
    </row>
    <row r="2014" spans="1:18" x14ac:dyDescent="0.3">
      <c r="A2014" t="s">
        <v>3916</v>
      </c>
      <c r="B2014" s="17">
        <v>45073</v>
      </c>
      <c r="C2014" t="s">
        <v>3925</v>
      </c>
      <c r="D2014" t="s">
        <v>3926</v>
      </c>
      <c r="E2014" t="s">
        <v>3927</v>
      </c>
      <c r="F2014" t="s">
        <v>3930</v>
      </c>
      <c r="G2014" t="s">
        <v>3921</v>
      </c>
      <c r="H2014" t="s">
        <v>3922</v>
      </c>
      <c r="I2014">
        <v>1088.8000000000002</v>
      </c>
      <c r="J2014" s="41">
        <v>1.1110000000000002E-2</v>
      </c>
      <c r="K2014" s="42">
        <v>12.096568000000005</v>
      </c>
      <c r="L2014" s="43">
        <v>1.1615</v>
      </c>
      <c r="M2014" s="42">
        <v>14.050163732000005</v>
      </c>
      <c r="N2014">
        <v>2</v>
      </c>
      <c r="O2014" s="43">
        <v>25.2</v>
      </c>
      <c r="P2014" s="42">
        <v>41</v>
      </c>
      <c r="Q2014" s="42">
        <v>0</v>
      </c>
      <c r="R2014" s="42">
        <v>9</v>
      </c>
    </row>
    <row r="2015" spans="1:18" x14ac:dyDescent="0.3">
      <c r="A2015" t="s">
        <v>3916</v>
      </c>
      <c r="B2015" s="17">
        <v>45074</v>
      </c>
      <c r="C2015" t="s">
        <v>3925</v>
      </c>
      <c r="D2015" t="s">
        <v>3926</v>
      </c>
      <c r="E2015" t="s">
        <v>3927</v>
      </c>
      <c r="F2015" t="s">
        <v>3930</v>
      </c>
      <c r="G2015" t="s">
        <v>3921</v>
      </c>
      <c r="H2015" t="s">
        <v>3922</v>
      </c>
      <c r="I2015">
        <v>1896.8000000000002</v>
      </c>
      <c r="J2015" s="41">
        <v>2.2440000000000005E-2</v>
      </c>
      <c r="K2015" s="42">
        <v>42.564192000000013</v>
      </c>
      <c r="L2015" s="43">
        <v>0.70149999999999979</v>
      </c>
      <c r="M2015" s="42">
        <v>29.858780688</v>
      </c>
      <c r="N2015">
        <v>6</v>
      </c>
      <c r="O2015" s="43">
        <v>16.8</v>
      </c>
      <c r="P2015" s="42">
        <v>68</v>
      </c>
      <c r="Q2015" s="42">
        <v>11</v>
      </c>
      <c r="R2015" s="42">
        <v>10.5</v>
      </c>
    </row>
    <row r="2016" spans="1:18" x14ac:dyDescent="0.3">
      <c r="A2016" t="s">
        <v>3916</v>
      </c>
      <c r="B2016" s="17">
        <v>45075</v>
      </c>
      <c r="C2016" t="s">
        <v>3925</v>
      </c>
      <c r="D2016" t="s">
        <v>3926</v>
      </c>
      <c r="E2016" t="s">
        <v>3927</v>
      </c>
      <c r="F2016" t="s">
        <v>3930</v>
      </c>
      <c r="G2016" t="s">
        <v>3921</v>
      </c>
      <c r="H2016" t="s">
        <v>3922</v>
      </c>
      <c r="I2016">
        <v>1167</v>
      </c>
      <c r="J2016" s="41">
        <v>1.5620000000000002E-2</v>
      </c>
      <c r="K2016" s="42">
        <v>18.228540000000002</v>
      </c>
      <c r="L2016" s="43">
        <v>0.23000000000000007</v>
      </c>
      <c r="M2016" s="42">
        <v>4.1925642000000014</v>
      </c>
      <c r="N2016">
        <v>4</v>
      </c>
      <c r="O2016" s="43">
        <v>175.55999999999997</v>
      </c>
      <c r="P2016" s="42">
        <v>17</v>
      </c>
      <c r="Q2016" s="42">
        <v>0</v>
      </c>
      <c r="R2016" s="42">
        <v>3</v>
      </c>
    </row>
    <row r="2017" spans="1:18" x14ac:dyDescent="0.3">
      <c r="A2017" t="s">
        <v>3916</v>
      </c>
      <c r="B2017" s="17">
        <v>45076</v>
      </c>
      <c r="C2017" t="s">
        <v>3925</v>
      </c>
      <c r="D2017" t="s">
        <v>3926</v>
      </c>
      <c r="E2017" t="s">
        <v>3927</v>
      </c>
      <c r="F2017" t="s">
        <v>3930</v>
      </c>
      <c r="G2017" t="s">
        <v>3921</v>
      </c>
      <c r="H2017" t="s">
        <v>3922</v>
      </c>
      <c r="I2017">
        <v>1826.6000000000004</v>
      </c>
      <c r="J2017" s="41">
        <v>2.2439999999999998E-2</v>
      </c>
      <c r="K2017" s="42">
        <v>40.988904000000005</v>
      </c>
      <c r="L2017" s="43">
        <v>0.45999999999999985</v>
      </c>
      <c r="M2017" s="42">
        <v>18.854895839999998</v>
      </c>
      <c r="N2017">
        <v>5</v>
      </c>
      <c r="O2017" s="43">
        <v>142.79999999999998</v>
      </c>
      <c r="P2017" s="42">
        <v>65</v>
      </c>
      <c r="Q2017" s="42">
        <v>1</v>
      </c>
      <c r="R2017" s="42">
        <v>15</v>
      </c>
    </row>
    <row r="2018" spans="1:18" x14ac:dyDescent="0.3">
      <c r="A2018" t="s">
        <v>3916</v>
      </c>
      <c r="B2018" s="17">
        <v>45077</v>
      </c>
      <c r="C2018" t="s">
        <v>3925</v>
      </c>
      <c r="D2018" t="s">
        <v>3926</v>
      </c>
      <c r="E2018" t="s">
        <v>3927</v>
      </c>
      <c r="F2018" t="s">
        <v>3930</v>
      </c>
      <c r="G2018" t="s">
        <v>3921</v>
      </c>
      <c r="H2018" t="s">
        <v>3922</v>
      </c>
      <c r="I2018">
        <v>1287.2</v>
      </c>
      <c r="J2018" s="41">
        <v>1.9360000000000006E-2</v>
      </c>
      <c r="K2018" s="42">
        <v>24.920192000000007</v>
      </c>
      <c r="L2018" s="43">
        <v>0.47149999999999986</v>
      </c>
      <c r="M2018" s="42">
        <v>11.749870528000001</v>
      </c>
      <c r="N2018">
        <v>3</v>
      </c>
      <c r="O2018" s="43">
        <v>130.19999999999999</v>
      </c>
      <c r="P2018" s="42">
        <v>17</v>
      </c>
      <c r="Q2018" s="42">
        <v>7</v>
      </c>
      <c r="R2018" s="42">
        <v>10.5</v>
      </c>
    </row>
    <row r="2019" spans="1:18" x14ac:dyDescent="0.3">
      <c r="A2019" t="s">
        <v>3923</v>
      </c>
      <c r="B2019" s="17">
        <v>45078</v>
      </c>
      <c r="C2019" t="s">
        <v>3925</v>
      </c>
      <c r="D2019" t="s">
        <v>3926</v>
      </c>
      <c r="E2019" t="s">
        <v>3927</v>
      </c>
      <c r="F2019" t="s">
        <v>3930</v>
      </c>
      <c r="G2019" t="s">
        <v>3921</v>
      </c>
      <c r="H2019" t="s">
        <v>3922</v>
      </c>
      <c r="I2019">
        <v>906.8</v>
      </c>
      <c r="J2019" s="41">
        <v>1.3970000000000003E-2</v>
      </c>
      <c r="K2019" s="42">
        <v>12.667996000000002</v>
      </c>
      <c r="L2019" s="43">
        <v>0.97749999999999948</v>
      </c>
      <c r="M2019" s="42">
        <v>12.382966089999996</v>
      </c>
      <c r="N2019">
        <v>6</v>
      </c>
      <c r="O2019" s="43">
        <v>68.039999999999992</v>
      </c>
      <c r="P2019" s="42">
        <v>65</v>
      </c>
      <c r="Q2019" s="42">
        <v>3</v>
      </c>
      <c r="R2019" s="42">
        <v>19.5</v>
      </c>
    </row>
    <row r="2020" spans="1:18" x14ac:dyDescent="0.3">
      <c r="A2020" t="s">
        <v>3923</v>
      </c>
      <c r="B2020" s="17">
        <v>45079</v>
      </c>
      <c r="C2020" t="s">
        <v>3925</v>
      </c>
      <c r="D2020" t="s">
        <v>3926</v>
      </c>
      <c r="E2020" t="s">
        <v>3927</v>
      </c>
      <c r="F2020" t="s">
        <v>3930</v>
      </c>
      <c r="G2020" t="s">
        <v>3921</v>
      </c>
      <c r="H2020" t="s">
        <v>3922</v>
      </c>
      <c r="I2020">
        <v>1321.6</v>
      </c>
      <c r="J2020" s="41">
        <v>1.3860000000000003E-2</v>
      </c>
      <c r="K2020" s="42">
        <v>18.317376000000003</v>
      </c>
      <c r="L2020" s="43">
        <v>1.0004999999999997</v>
      </c>
      <c r="M2020" s="42">
        <v>18.326534687999999</v>
      </c>
      <c r="N2020">
        <v>7</v>
      </c>
      <c r="O2020" s="43">
        <v>275.52</v>
      </c>
      <c r="P2020" s="42">
        <v>34</v>
      </c>
      <c r="Q2020" s="42">
        <v>1</v>
      </c>
      <c r="R2020" s="42">
        <v>19.5</v>
      </c>
    </row>
    <row r="2021" spans="1:18" x14ac:dyDescent="0.3">
      <c r="A2021" t="s">
        <v>3923</v>
      </c>
      <c r="B2021" s="17">
        <v>45080</v>
      </c>
      <c r="C2021" t="s">
        <v>3925</v>
      </c>
      <c r="D2021" t="s">
        <v>3926</v>
      </c>
      <c r="E2021" t="s">
        <v>3927</v>
      </c>
      <c r="F2021" t="s">
        <v>3930</v>
      </c>
      <c r="G2021" t="s">
        <v>3921</v>
      </c>
      <c r="H2021" t="s">
        <v>3922</v>
      </c>
      <c r="I2021">
        <v>1258</v>
      </c>
      <c r="J2021" s="41">
        <v>2.0020000000000003E-2</v>
      </c>
      <c r="K2021" s="42">
        <v>25.185160000000003</v>
      </c>
      <c r="L2021" s="43">
        <v>0.82799999999999951</v>
      </c>
      <c r="M2021" s="42">
        <v>20.853312479999989</v>
      </c>
      <c r="N2021">
        <v>8</v>
      </c>
      <c r="O2021" s="43">
        <v>231.83999999999997</v>
      </c>
      <c r="P2021" s="42">
        <v>36</v>
      </c>
      <c r="Q2021" s="42">
        <v>14</v>
      </c>
      <c r="R2021" s="42">
        <v>7.5</v>
      </c>
    </row>
    <row r="2022" spans="1:18" x14ac:dyDescent="0.3">
      <c r="A2022" t="s">
        <v>3923</v>
      </c>
      <c r="B2022" s="17">
        <v>45081</v>
      </c>
      <c r="C2022" t="s">
        <v>3925</v>
      </c>
      <c r="D2022" t="s">
        <v>3926</v>
      </c>
      <c r="E2022" t="s">
        <v>3927</v>
      </c>
      <c r="F2022" t="s">
        <v>3930</v>
      </c>
      <c r="G2022" t="s">
        <v>3921</v>
      </c>
      <c r="H2022" t="s">
        <v>3922</v>
      </c>
      <c r="I2022">
        <v>929.3</v>
      </c>
      <c r="J2022" s="41">
        <v>1.8260000000000005E-2</v>
      </c>
      <c r="K2022" s="42">
        <v>16.969018000000005</v>
      </c>
      <c r="L2022" s="43">
        <v>9.2000000000000054E-2</v>
      </c>
      <c r="M2022" s="42">
        <v>1.5611496560000013</v>
      </c>
      <c r="N2022">
        <v>7</v>
      </c>
      <c r="O2022" s="43">
        <v>265.44</v>
      </c>
      <c r="P2022" s="42">
        <v>25</v>
      </c>
      <c r="Q2022" s="42">
        <v>16</v>
      </c>
      <c r="R2022" s="42">
        <v>19.5</v>
      </c>
    </row>
    <row r="2023" spans="1:18" x14ac:dyDescent="0.3">
      <c r="A2023" t="s">
        <v>3923</v>
      </c>
      <c r="B2023" s="17">
        <v>45082</v>
      </c>
      <c r="C2023" t="s">
        <v>3925</v>
      </c>
      <c r="D2023" t="s">
        <v>3926</v>
      </c>
      <c r="E2023" t="s">
        <v>3927</v>
      </c>
      <c r="F2023" t="s">
        <v>3930</v>
      </c>
      <c r="G2023" t="s">
        <v>3921</v>
      </c>
      <c r="H2023" t="s">
        <v>3922</v>
      </c>
      <c r="I2023">
        <v>1295.5</v>
      </c>
      <c r="J2023" s="41">
        <v>1.4080000000000002E-2</v>
      </c>
      <c r="K2023" s="42">
        <v>18.240640000000003</v>
      </c>
      <c r="L2023" s="43">
        <v>1.0234999999999999</v>
      </c>
      <c r="M2023" s="42">
        <v>18.669295040000002</v>
      </c>
      <c r="N2023">
        <v>6</v>
      </c>
      <c r="O2023" s="43">
        <v>470.4</v>
      </c>
      <c r="P2023" s="42">
        <v>29</v>
      </c>
      <c r="Q2023" s="42">
        <v>0</v>
      </c>
      <c r="R2023" s="42">
        <v>9</v>
      </c>
    </row>
    <row r="2024" spans="1:18" x14ac:dyDescent="0.3">
      <c r="A2024" t="s">
        <v>3923</v>
      </c>
      <c r="B2024" s="17">
        <v>45083</v>
      </c>
      <c r="C2024" t="s">
        <v>3925</v>
      </c>
      <c r="D2024" t="s">
        <v>3926</v>
      </c>
      <c r="E2024" t="s">
        <v>3927</v>
      </c>
      <c r="F2024" t="s">
        <v>3930</v>
      </c>
      <c r="G2024" t="s">
        <v>3921</v>
      </c>
      <c r="H2024" t="s">
        <v>3922</v>
      </c>
      <c r="I2024">
        <v>1281.3999999999999</v>
      </c>
      <c r="J2024" s="41">
        <v>1.6830000000000001E-2</v>
      </c>
      <c r="K2024" s="42">
        <v>21.565961999999999</v>
      </c>
      <c r="L2024" s="43">
        <v>0.54049999999999965</v>
      </c>
      <c r="M2024" s="42">
        <v>11.656402460999992</v>
      </c>
      <c r="N2024">
        <v>5</v>
      </c>
      <c r="O2024" s="43">
        <v>163.79999999999998</v>
      </c>
      <c r="P2024" s="42">
        <v>10</v>
      </c>
      <c r="Q2024" s="42">
        <v>6</v>
      </c>
      <c r="R2024" s="42">
        <v>16.5</v>
      </c>
    </row>
    <row r="2025" spans="1:18" x14ac:dyDescent="0.3">
      <c r="A2025" t="s">
        <v>3923</v>
      </c>
      <c r="B2025" s="17">
        <v>45084</v>
      </c>
      <c r="C2025" t="s">
        <v>3925</v>
      </c>
      <c r="D2025" t="s">
        <v>3926</v>
      </c>
      <c r="E2025" t="s">
        <v>3927</v>
      </c>
      <c r="F2025" t="s">
        <v>3930</v>
      </c>
      <c r="G2025" t="s">
        <v>3921</v>
      </c>
      <c r="H2025" t="s">
        <v>3922</v>
      </c>
      <c r="I2025">
        <v>715.8</v>
      </c>
      <c r="J2025" s="41">
        <v>1.3090000000000003E-2</v>
      </c>
      <c r="K2025" s="42">
        <v>9.369822000000001</v>
      </c>
      <c r="L2025" s="43">
        <v>0.37949999999999995</v>
      </c>
      <c r="M2025" s="42">
        <v>3.5558474489999998</v>
      </c>
      <c r="N2025">
        <v>3</v>
      </c>
      <c r="O2025" s="43">
        <v>222.6</v>
      </c>
      <c r="P2025" s="42">
        <v>63</v>
      </c>
      <c r="Q2025" s="42">
        <v>5</v>
      </c>
      <c r="R2025" s="42">
        <v>22.5</v>
      </c>
    </row>
    <row r="2026" spans="1:18" x14ac:dyDescent="0.3">
      <c r="A2026" t="s">
        <v>3923</v>
      </c>
      <c r="B2026" s="17">
        <v>45085</v>
      </c>
      <c r="C2026" t="s">
        <v>3925</v>
      </c>
      <c r="D2026" t="s">
        <v>3926</v>
      </c>
      <c r="E2026" t="s">
        <v>3927</v>
      </c>
      <c r="F2026" t="s">
        <v>3930</v>
      </c>
      <c r="G2026" t="s">
        <v>3921</v>
      </c>
      <c r="H2026" t="s">
        <v>3922</v>
      </c>
      <c r="I2026">
        <v>1252.1999999999998</v>
      </c>
      <c r="J2026" s="41">
        <v>1.5290000000000005E-2</v>
      </c>
      <c r="K2026" s="42">
        <v>19.146138000000004</v>
      </c>
      <c r="L2026" s="43">
        <v>0.10349999999999987</v>
      </c>
      <c r="M2026" s="42">
        <v>1.9816252829999979</v>
      </c>
      <c r="N2026">
        <v>5</v>
      </c>
      <c r="O2026" s="43">
        <v>46.199999999999996</v>
      </c>
      <c r="P2026" s="42">
        <v>46</v>
      </c>
      <c r="Q2026" s="42">
        <v>2</v>
      </c>
      <c r="R2026" s="42">
        <v>9</v>
      </c>
    </row>
    <row r="2027" spans="1:18" x14ac:dyDescent="0.3">
      <c r="A2027" t="s">
        <v>3923</v>
      </c>
      <c r="B2027" s="17">
        <v>45086</v>
      </c>
      <c r="C2027" t="s">
        <v>3925</v>
      </c>
      <c r="D2027" t="s">
        <v>3926</v>
      </c>
      <c r="E2027" t="s">
        <v>3927</v>
      </c>
      <c r="F2027" t="s">
        <v>3930</v>
      </c>
      <c r="G2027" t="s">
        <v>3921</v>
      </c>
      <c r="H2027" t="s">
        <v>3922</v>
      </c>
      <c r="I2027">
        <v>1207.3999999999999</v>
      </c>
      <c r="J2027" s="41">
        <v>1.9140000000000001E-2</v>
      </c>
      <c r="K2027" s="42">
        <v>23.109635999999998</v>
      </c>
      <c r="L2027" s="43">
        <v>0.55199999999999971</v>
      </c>
      <c r="M2027" s="42">
        <v>12.756519071999993</v>
      </c>
      <c r="N2027">
        <v>7</v>
      </c>
      <c r="O2027" s="43">
        <v>180.6</v>
      </c>
      <c r="P2027" s="42">
        <v>24</v>
      </c>
      <c r="Q2027" s="42">
        <v>13</v>
      </c>
      <c r="R2027" s="42">
        <v>13.5</v>
      </c>
    </row>
    <row r="2028" spans="1:18" x14ac:dyDescent="0.3">
      <c r="A2028" t="s">
        <v>3923</v>
      </c>
      <c r="B2028" s="17">
        <v>45087</v>
      </c>
      <c r="C2028" t="s">
        <v>3925</v>
      </c>
      <c r="D2028" t="s">
        <v>3926</v>
      </c>
      <c r="E2028" t="s">
        <v>3927</v>
      </c>
      <c r="F2028" t="s">
        <v>3930</v>
      </c>
      <c r="G2028" t="s">
        <v>3921</v>
      </c>
      <c r="H2028" t="s">
        <v>3922</v>
      </c>
      <c r="I2028">
        <v>832.19999999999982</v>
      </c>
      <c r="J2028" s="41">
        <v>1.7930000000000001E-2</v>
      </c>
      <c r="K2028" s="42">
        <v>14.921345999999998</v>
      </c>
      <c r="L2028" s="43">
        <v>0.66699999999999959</v>
      </c>
      <c r="M2028" s="42">
        <v>9.9525377819999932</v>
      </c>
      <c r="N2028">
        <v>5</v>
      </c>
      <c r="O2028" s="43">
        <v>296.52</v>
      </c>
      <c r="P2028" s="42">
        <v>34</v>
      </c>
      <c r="Q2028" s="42">
        <v>5</v>
      </c>
      <c r="R2028" s="42">
        <v>27</v>
      </c>
    </row>
    <row r="2029" spans="1:18" x14ac:dyDescent="0.3">
      <c r="A2029" t="s">
        <v>3923</v>
      </c>
      <c r="B2029" s="17">
        <v>45088</v>
      </c>
      <c r="C2029" t="s">
        <v>3925</v>
      </c>
      <c r="D2029" t="s">
        <v>3926</v>
      </c>
      <c r="E2029" t="s">
        <v>3927</v>
      </c>
      <c r="F2029" t="s">
        <v>3930</v>
      </c>
      <c r="G2029" t="s">
        <v>3921</v>
      </c>
      <c r="H2029" t="s">
        <v>3922</v>
      </c>
      <c r="I2029">
        <v>782.69999999999993</v>
      </c>
      <c r="J2029" s="41">
        <v>1.3750000000000004E-2</v>
      </c>
      <c r="K2029" s="42">
        <v>10.762125000000001</v>
      </c>
      <c r="L2029" s="43">
        <v>1.0234999999999996</v>
      </c>
      <c r="M2029" s="42">
        <v>11.015034937499998</v>
      </c>
      <c r="N2029">
        <v>8</v>
      </c>
      <c r="O2029" s="43">
        <v>267.12</v>
      </c>
      <c r="P2029" s="42">
        <v>59</v>
      </c>
      <c r="Q2029" s="42">
        <v>0</v>
      </c>
      <c r="R2029" s="42">
        <v>10.5</v>
      </c>
    </row>
    <row r="2030" spans="1:18" x14ac:dyDescent="0.3">
      <c r="A2030" t="s">
        <v>3923</v>
      </c>
      <c r="B2030" s="17">
        <v>45089</v>
      </c>
      <c r="C2030" t="s">
        <v>3925</v>
      </c>
      <c r="D2030" t="s">
        <v>3926</v>
      </c>
      <c r="E2030" t="s">
        <v>3927</v>
      </c>
      <c r="F2030" t="s">
        <v>3930</v>
      </c>
      <c r="G2030" t="s">
        <v>3921</v>
      </c>
      <c r="H2030" t="s">
        <v>3922</v>
      </c>
      <c r="I2030">
        <v>903.09999999999991</v>
      </c>
      <c r="J2030" s="41">
        <v>1.2210000000000004E-2</v>
      </c>
      <c r="K2030" s="42">
        <v>11.026851000000002</v>
      </c>
      <c r="L2030" s="43">
        <v>1.0464999999999998</v>
      </c>
      <c r="M2030" s="42">
        <v>11.5395995715</v>
      </c>
      <c r="N2030">
        <v>5</v>
      </c>
      <c r="O2030" s="43">
        <v>440.15999999999991</v>
      </c>
      <c r="P2030" s="42">
        <v>22</v>
      </c>
      <c r="Q2030" s="42">
        <v>15</v>
      </c>
      <c r="R2030" s="42">
        <v>19.5</v>
      </c>
    </row>
    <row r="2031" spans="1:18" x14ac:dyDescent="0.3">
      <c r="A2031" t="s">
        <v>3923</v>
      </c>
      <c r="B2031" s="17">
        <v>45090</v>
      </c>
      <c r="C2031" t="s">
        <v>3925</v>
      </c>
      <c r="D2031" t="s">
        <v>3926</v>
      </c>
      <c r="E2031" t="s">
        <v>3927</v>
      </c>
      <c r="F2031" t="s">
        <v>3930</v>
      </c>
      <c r="G2031" t="s">
        <v>3921</v>
      </c>
      <c r="H2031" t="s">
        <v>3922</v>
      </c>
      <c r="I2031">
        <v>1206.8</v>
      </c>
      <c r="J2031" s="41">
        <v>1.3200000000000003E-2</v>
      </c>
      <c r="K2031" s="42">
        <v>15.929760000000003</v>
      </c>
      <c r="L2031" s="43">
        <v>0.16100000000000006</v>
      </c>
      <c r="M2031" s="42">
        <v>2.5646913600000016</v>
      </c>
      <c r="N2031">
        <v>4</v>
      </c>
      <c r="O2031" s="43">
        <v>257.87999999999994</v>
      </c>
      <c r="P2031" s="42">
        <v>29</v>
      </c>
      <c r="Q2031" s="42">
        <v>5</v>
      </c>
      <c r="R2031" s="42">
        <v>13.5</v>
      </c>
    </row>
    <row r="2032" spans="1:18" x14ac:dyDescent="0.3">
      <c r="A2032" t="s">
        <v>3923</v>
      </c>
      <c r="B2032" s="17">
        <v>45091</v>
      </c>
      <c r="C2032" t="s">
        <v>3925</v>
      </c>
      <c r="D2032" t="s">
        <v>3926</v>
      </c>
      <c r="E2032" t="s">
        <v>3927</v>
      </c>
      <c r="F2032" t="s">
        <v>3930</v>
      </c>
      <c r="G2032" t="s">
        <v>3921</v>
      </c>
      <c r="H2032" t="s">
        <v>3922</v>
      </c>
      <c r="I2032">
        <v>1120.5999999999999</v>
      </c>
      <c r="J2032" s="41">
        <v>2.2660000000000003E-2</v>
      </c>
      <c r="K2032" s="42">
        <v>25.392796000000001</v>
      </c>
      <c r="L2032" s="43">
        <v>0.28749999999999992</v>
      </c>
      <c r="M2032" s="42">
        <v>7.3004288499999985</v>
      </c>
      <c r="N2032">
        <v>8</v>
      </c>
      <c r="O2032" s="43">
        <v>173.04</v>
      </c>
      <c r="P2032" s="42">
        <v>31</v>
      </c>
      <c r="Q2032" s="42">
        <v>8</v>
      </c>
      <c r="R2032" s="42">
        <v>16.5</v>
      </c>
    </row>
    <row r="2033" spans="1:18" x14ac:dyDescent="0.3">
      <c r="A2033" t="s">
        <v>3923</v>
      </c>
      <c r="B2033" s="17">
        <v>45092</v>
      </c>
      <c r="C2033" t="s">
        <v>3925</v>
      </c>
      <c r="D2033" t="s">
        <v>3926</v>
      </c>
      <c r="E2033" t="s">
        <v>3927</v>
      </c>
      <c r="F2033" t="s">
        <v>3930</v>
      </c>
      <c r="G2033" t="s">
        <v>3921</v>
      </c>
      <c r="H2033" t="s">
        <v>3922</v>
      </c>
      <c r="I2033">
        <v>1110.0999999999999</v>
      </c>
      <c r="J2033" s="41">
        <v>1.9030000000000005E-2</v>
      </c>
      <c r="K2033" s="42">
        <v>21.125203000000003</v>
      </c>
      <c r="L2033" s="43">
        <v>1.2419999999999995</v>
      </c>
      <c r="M2033" s="42">
        <v>26.237502125999995</v>
      </c>
      <c r="N2033">
        <v>5</v>
      </c>
      <c r="O2033" s="43">
        <v>248.64</v>
      </c>
      <c r="P2033" s="42">
        <v>35</v>
      </c>
      <c r="Q2033" s="42">
        <v>8</v>
      </c>
      <c r="R2033" s="42">
        <v>7.5</v>
      </c>
    </row>
    <row r="2034" spans="1:18" x14ac:dyDescent="0.3">
      <c r="A2034" t="s">
        <v>3923</v>
      </c>
      <c r="B2034" s="17">
        <v>45093</v>
      </c>
      <c r="C2034" t="s">
        <v>3925</v>
      </c>
      <c r="D2034" t="s">
        <v>3926</v>
      </c>
      <c r="E2034" t="s">
        <v>3927</v>
      </c>
      <c r="F2034" t="s">
        <v>3930</v>
      </c>
      <c r="G2034" t="s">
        <v>3921</v>
      </c>
      <c r="H2034" t="s">
        <v>3922</v>
      </c>
      <c r="I2034">
        <v>1064.8</v>
      </c>
      <c r="J2034" s="41">
        <v>2.2110000000000001E-2</v>
      </c>
      <c r="K2034" s="42">
        <v>23.542728</v>
      </c>
      <c r="L2034" s="43">
        <v>0.88549999999999984</v>
      </c>
      <c r="M2034" s="42">
        <v>20.847085643999996</v>
      </c>
      <c r="N2034">
        <v>6</v>
      </c>
      <c r="O2034" s="43">
        <v>308.27999999999997</v>
      </c>
      <c r="P2034" s="42">
        <v>31</v>
      </c>
      <c r="Q2034" s="42">
        <v>3</v>
      </c>
      <c r="R2034" s="42">
        <v>16.5</v>
      </c>
    </row>
    <row r="2035" spans="1:18" x14ac:dyDescent="0.3">
      <c r="A2035" t="s">
        <v>3923</v>
      </c>
      <c r="B2035" s="17">
        <v>45094</v>
      </c>
      <c r="C2035" t="s">
        <v>3925</v>
      </c>
      <c r="D2035" t="s">
        <v>3926</v>
      </c>
      <c r="E2035" t="s">
        <v>3927</v>
      </c>
      <c r="F2035" t="s">
        <v>3930</v>
      </c>
      <c r="G2035" t="s">
        <v>3921</v>
      </c>
      <c r="H2035" t="s">
        <v>3922</v>
      </c>
      <c r="I2035">
        <v>1433.5</v>
      </c>
      <c r="J2035" s="41">
        <v>1.3310000000000004E-2</v>
      </c>
      <c r="K2035" s="42">
        <v>19.079885000000004</v>
      </c>
      <c r="L2035" s="43">
        <v>0.58649999999999969</v>
      </c>
      <c r="M2035" s="42">
        <v>11.190352552499997</v>
      </c>
      <c r="N2035">
        <v>7</v>
      </c>
      <c r="O2035" s="43">
        <v>136.07999999999998</v>
      </c>
      <c r="P2035" s="42">
        <v>34</v>
      </c>
      <c r="Q2035" s="42">
        <v>0</v>
      </c>
      <c r="R2035" s="42">
        <v>13.5</v>
      </c>
    </row>
    <row r="2036" spans="1:18" x14ac:dyDescent="0.3">
      <c r="A2036" t="s">
        <v>3923</v>
      </c>
      <c r="B2036" s="17">
        <v>45095</v>
      </c>
      <c r="C2036" t="s">
        <v>3925</v>
      </c>
      <c r="D2036" t="s">
        <v>3926</v>
      </c>
      <c r="E2036" t="s">
        <v>3927</v>
      </c>
      <c r="F2036" t="s">
        <v>3930</v>
      </c>
      <c r="G2036" t="s">
        <v>3921</v>
      </c>
      <c r="H2036" t="s">
        <v>3922</v>
      </c>
      <c r="I2036">
        <v>1390.8</v>
      </c>
      <c r="J2036" s="41">
        <v>1.8370000000000001E-2</v>
      </c>
      <c r="K2036" s="42">
        <v>25.548995999999999</v>
      </c>
      <c r="L2036" s="43">
        <v>1.0004999999999997</v>
      </c>
      <c r="M2036" s="42">
        <v>25.561770497999991</v>
      </c>
      <c r="N2036">
        <v>4</v>
      </c>
      <c r="O2036" s="43">
        <v>68.039999999999992</v>
      </c>
      <c r="P2036" s="42">
        <v>35</v>
      </c>
      <c r="Q2036" s="42">
        <v>9</v>
      </c>
      <c r="R2036" s="42">
        <v>28.5</v>
      </c>
    </row>
    <row r="2037" spans="1:18" x14ac:dyDescent="0.3">
      <c r="A2037" t="s">
        <v>3923</v>
      </c>
      <c r="B2037" s="17">
        <v>45096</v>
      </c>
      <c r="C2037" t="s">
        <v>3925</v>
      </c>
      <c r="D2037" t="s">
        <v>3926</v>
      </c>
      <c r="E2037" t="s">
        <v>3927</v>
      </c>
      <c r="F2037" t="s">
        <v>3930</v>
      </c>
      <c r="G2037" t="s">
        <v>3921</v>
      </c>
      <c r="H2037" t="s">
        <v>3922</v>
      </c>
      <c r="I2037">
        <v>694.3</v>
      </c>
      <c r="J2037" s="41">
        <v>1.7380000000000003E-2</v>
      </c>
      <c r="K2037" s="42">
        <v>12.066934000000002</v>
      </c>
      <c r="L2037" s="43">
        <v>0.29899999999999993</v>
      </c>
      <c r="M2037" s="42">
        <v>3.6080132659999995</v>
      </c>
      <c r="N2037">
        <v>6</v>
      </c>
      <c r="O2037" s="43">
        <v>182.27999999999997</v>
      </c>
      <c r="P2037" s="42">
        <v>31</v>
      </c>
      <c r="Q2037" s="42">
        <v>5</v>
      </c>
      <c r="R2037" s="42">
        <v>12</v>
      </c>
    </row>
    <row r="2038" spans="1:18" x14ac:dyDescent="0.3">
      <c r="A2038" t="s">
        <v>3923</v>
      </c>
      <c r="B2038" s="17">
        <v>45097</v>
      </c>
      <c r="C2038" t="s">
        <v>3925</v>
      </c>
      <c r="D2038" t="s">
        <v>3926</v>
      </c>
      <c r="E2038" t="s">
        <v>3927</v>
      </c>
      <c r="F2038" t="s">
        <v>3930</v>
      </c>
      <c r="G2038" t="s">
        <v>3921</v>
      </c>
      <c r="H2038" t="s">
        <v>3922</v>
      </c>
      <c r="I2038">
        <v>1012.8</v>
      </c>
      <c r="J2038" s="41">
        <v>1.4630000000000002E-2</v>
      </c>
      <c r="K2038" s="42">
        <v>14.817264000000002</v>
      </c>
      <c r="L2038" s="43">
        <v>0.35649999999999993</v>
      </c>
      <c r="M2038" s="42">
        <v>5.2823546159999992</v>
      </c>
      <c r="N2038">
        <v>9</v>
      </c>
      <c r="O2038" s="43">
        <v>136.07999999999998</v>
      </c>
      <c r="P2038" s="42">
        <v>60</v>
      </c>
      <c r="Q2038" s="42">
        <v>8</v>
      </c>
      <c r="R2038" s="42">
        <v>1.5</v>
      </c>
    </row>
    <row r="2039" spans="1:18" x14ac:dyDescent="0.3">
      <c r="A2039" t="s">
        <v>3923</v>
      </c>
      <c r="B2039" s="17">
        <v>45098</v>
      </c>
      <c r="C2039" t="s">
        <v>3925</v>
      </c>
      <c r="D2039" t="s">
        <v>3926</v>
      </c>
      <c r="E2039" t="s">
        <v>3927</v>
      </c>
      <c r="F2039" t="s">
        <v>3930</v>
      </c>
      <c r="G2039" t="s">
        <v>3921</v>
      </c>
      <c r="H2039" t="s">
        <v>3922</v>
      </c>
      <c r="I2039">
        <v>759.8</v>
      </c>
      <c r="J2039" s="41">
        <v>2.2660000000000003E-2</v>
      </c>
      <c r="K2039" s="42">
        <v>17.217068000000001</v>
      </c>
      <c r="L2039" s="43">
        <v>0.45999999999999974</v>
      </c>
      <c r="M2039" s="42">
        <v>7.9198512799999961</v>
      </c>
      <c r="N2039">
        <v>5</v>
      </c>
      <c r="O2039" s="43">
        <v>191.51999999999998</v>
      </c>
      <c r="P2039" s="42">
        <v>50</v>
      </c>
      <c r="Q2039" s="42">
        <v>4</v>
      </c>
      <c r="R2039" s="42">
        <v>16.5</v>
      </c>
    </row>
    <row r="2040" spans="1:18" x14ac:dyDescent="0.3">
      <c r="A2040" t="s">
        <v>3923</v>
      </c>
      <c r="B2040" s="17">
        <v>45099</v>
      </c>
      <c r="C2040" t="s">
        <v>3925</v>
      </c>
      <c r="D2040" t="s">
        <v>3926</v>
      </c>
      <c r="E2040" t="s">
        <v>3927</v>
      </c>
      <c r="F2040" t="s">
        <v>3930</v>
      </c>
      <c r="G2040" t="s">
        <v>3921</v>
      </c>
      <c r="H2040" t="s">
        <v>3922</v>
      </c>
      <c r="I2040">
        <v>858.4</v>
      </c>
      <c r="J2040" s="41">
        <v>1.9140000000000004E-2</v>
      </c>
      <c r="K2040" s="42">
        <v>16.429776000000004</v>
      </c>
      <c r="L2040" s="43">
        <v>4.5999999999999874E-2</v>
      </c>
      <c r="M2040" s="42">
        <v>0.7557696959999981</v>
      </c>
      <c r="N2040">
        <v>8</v>
      </c>
      <c r="O2040" s="43">
        <v>180.6</v>
      </c>
      <c r="P2040" s="42">
        <v>29</v>
      </c>
      <c r="Q2040" s="42">
        <v>6</v>
      </c>
      <c r="R2040" s="42">
        <v>10.5</v>
      </c>
    </row>
    <row r="2041" spans="1:18" x14ac:dyDescent="0.3">
      <c r="A2041" t="s">
        <v>3923</v>
      </c>
      <c r="B2041" s="17">
        <v>45100</v>
      </c>
      <c r="C2041" t="s">
        <v>3925</v>
      </c>
      <c r="D2041" t="s">
        <v>3926</v>
      </c>
      <c r="E2041" t="s">
        <v>3927</v>
      </c>
      <c r="F2041" t="s">
        <v>3930</v>
      </c>
      <c r="G2041" t="s">
        <v>3921</v>
      </c>
      <c r="H2041" t="s">
        <v>3922</v>
      </c>
      <c r="I2041">
        <v>974.09999999999991</v>
      </c>
      <c r="J2041" s="41">
        <v>1.474E-2</v>
      </c>
      <c r="K2041" s="42">
        <v>14.358233999999998</v>
      </c>
      <c r="L2041" s="43">
        <v>0.25299999999999989</v>
      </c>
      <c r="M2041" s="42">
        <v>3.6326332019999978</v>
      </c>
      <c r="N2041">
        <v>3</v>
      </c>
      <c r="O2041" s="43">
        <v>88.2</v>
      </c>
      <c r="P2041" s="42">
        <v>52</v>
      </c>
      <c r="Q2041" s="42">
        <v>13</v>
      </c>
      <c r="R2041" s="42">
        <v>18</v>
      </c>
    </row>
    <row r="2042" spans="1:18" x14ac:dyDescent="0.3">
      <c r="A2042" t="s">
        <v>3923</v>
      </c>
      <c r="B2042" s="17">
        <v>45101</v>
      </c>
      <c r="C2042" t="s">
        <v>3925</v>
      </c>
      <c r="D2042" t="s">
        <v>3926</v>
      </c>
      <c r="E2042" t="s">
        <v>3927</v>
      </c>
      <c r="F2042" t="s">
        <v>3930</v>
      </c>
      <c r="G2042" t="s">
        <v>3921</v>
      </c>
      <c r="H2042" t="s">
        <v>3922</v>
      </c>
      <c r="I2042">
        <v>869.09999999999991</v>
      </c>
      <c r="J2042" s="41">
        <v>1.6830000000000001E-2</v>
      </c>
      <c r="K2042" s="42">
        <v>14.626953</v>
      </c>
      <c r="L2042" s="43">
        <v>0.28749999999999992</v>
      </c>
      <c r="M2042" s="42">
        <v>4.2052489874999992</v>
      </c>
      <c r="N2042">
        <v>5</v>
      </c>
      <c r="O2042" s="43">
        <v>93.239999999999981</v>
      </c>
      <c r="P2042" s="42">
        <v>24</v>
      </c>
      <c r="Q2042" s="42">
        <v>8</v>
      </c>
      <c r="R2042" s="42">
        <v>1.5</v>
      </c>
    </row>
    <row r="2043" spans="1:18" x14ac:dyDescent="0.3">
      <c r="A2043" t="s">
        <v>3923</v>
      </c>
      <c r="B2043" s="17">
        <v>45102</v>
      </c>
      <c r="C2043" t="s">
        <v>3925</v>
      </c>
      <c r="D2043" t="s">
        <v>3926</v>
      </c>
      <c r="E2043" t="s">
        <v>3927</v>
      </c>
      <c r="F2043" t="s">
        <v>3930</v>
      </c>
      <c r="G2043" t="s">
        <v>3921</v>
      </c>
      <c r="H2043" t="s">
        <v>3922</v>
      </c>
      <c r="I2043">
        <v>790.59999999999991</v>
      </c>
      <c r="J2043" s="41">
        <v>1.8260000000000002E-2</v>
      </c>
      <c r="K2043" s="42">
        <v>14.436356</v>
      </c>
      <c r="L2043" s="43">
        <v>0.80499999999999972</v>
      </c>
      <c r="M2043" s="42">
        <v>11.621266579999995</v>
      </c>
      <c r="N2043">
        <v>7</v>
      </c>
      <c r="O2043" s="43">
        <v>327.59999999999997</v>
      </c>
      <c r="P2043" s="42">
        <v>11</v>
      </c>
      <c r="Q2043" s="42">
        <v>14</v>
      </c>
      <c r="R2043" s="42">
        <v>16.5</v>
      </c>
    </row>
    <row r="2044" spans="1:18" x14ac:dyDescent="0.3">
      <c r="A2044" t="s">
        <v>3923</v>
      </c>
      <c r="B2044" s="17">
        <v>45103</v>
      </c>
      <c r="C2044" t="s">
        <v>3925</v>
      </c>
      <c r="D2044" t="s">
        <v>3926</v>
      </c>
      <c r="E2044" t="s">
        <v>3927</v>
      </c>
      <c r="F2044" t="s">
        <v>3930</v>
      </c>
      <c r="G2044" t="s">
        <v>3921</v>
      </c>
      <c r="H2044" t="s">
        <v>3922</v>
      </c>
      <c r="I2044">
        <v>796.19999999999982</v>
      </c>
      <c r="J2044" s="41">
        <v>1.7050000000000003E-2</v>
      </c>
      <c r="K2044" s="42">
        <v>13.575209999999998</v>
      </c>
      <c r="L2044" s="43">
        <v>0.66699999999999959</v>
      </c>
      <c r="M2044" s="42">
        <v>9.0546650699999933</v>
      </c>
      <c r="N2044">
        <v>8</v>
      </c>
      <c r="O2044" s="43">
        <v>286.44</v>
      </c>
      <c r="P2044" s="42">
        <v>10</v>
      </c>
      <c r="Q2044" s="42">
        <v>5</v>
      </c>
      <c r="R2044" s="42">
        <v>13.5</v>
      </c>
    </row>
    <row r="2045" spans="1:18" x14ac:dyDescent="0.3">
      <c r="A2045" t="s">
        <v>3923</v>
      </c>
      <c r="B2045" s="17">
        <v>45104</v>
      </c>
      <c r="C2045" t="s">
        <v>3925</v>
      </c>
      <c r="D2045" t="s">
        <v>3926</v>
      </c>
      <c r="E2045" t="s">
        <v>3927</v>
      </c>
      <c r="F2045" t="s">
        <v>3930</v>
      </c>
      <c r="G2045" t="s">
        <v>3921</v>
      </c>
      <c r="H2045" t="s">
        <v>3922</v>
      </c>
      <c r="I2045">
        <v>1048.8</v>
      </c>
      <c r="J2045" s="41">
        <v>1.3200000000000003E-2</v>
      </c>
      <c r="K2045" s="42">
        <v>13.844160000000002</v>
      </c>
      <c r="L2045" s="43">
        <v>0.79349999999999976</v>
      </c>
      <c r="M2045" s="42">
        <v>10.985340959999998</v>
      </c>
      <c r="N2045">
        <v>6</v>
      </c>
      <c r="O2045" s="43">
        <v>251.15999999999997</v>
      </c>
      <c r="P2045" s="42">
        <v>44</v>
      </c>
      <c r="Q2045" s="42">
        <v>5</v>
      </c>
      <c r="R2045" s="42">
        <v>15</v>
      </c>
    </row>
    <row r="2046" spans="1:18" x14ac:dyDescent="0.3">
      <c r="A2046" t="s">
        <v>3923</v>
      </c>
      <c r="B2046" s="17">
        <v>45105</v>
      </c>
      <c r="C2046" t="s">
        <v>3925</v>
      </c>
      <c r="D2046" t="s">
        <v>3926</v>
      </c>
      <c r="E2046" t="s">
        <v>3927</v>
      </c>
      <c r="F2046" t="s">
        <v>3930</v>
      </c>
      <c r="G2046" t="s">
        <v>3921</v>
      </c>
      <c r="H2046" t="s">
        <v>3922</v>
      </c>
      <c r="I2046">
        <v>1230.8</v>
      </c>
      <c r="J2046" s="41">
        <v>2.2000000000000006E-2</v>
      </c>
      <c r="K2046" s="42">
        <v>27.077600000000007</v>
      </c>
      <c r="L2046" s="43">
        <v>6.9000000000000061E-2</v>
      </c>
      <c r="M2046" s="42">
        <v>1.8683544000000021</v>
      </c>
      <c r="N2046">
        <v>6</v>
      </c>
      <c r="O2046" s="43">
        <v>161.27999999999997</v>
      </c>
      <c r="P2046" s="42">
        <v>24</v>
      </c>
      <c r="Q2046" s="42">
        <v>8</v>
      </c>
      <c r="R2046" s="42">
        <v>18</v>
      </c>
    </row>
    <row r="2047" spans="1:18" x14ac:dyDescent="0.3">
      <c r="A2047" t="s">
        <v>3923</v>
      </c>
      <c r="B2047" s="17">
        <v>45106</v>
      </c>
      <c r="C2047" t="s">
        <v>3925</v>
      </c>
      <c r="D2047" t="s">
        <v>3926</v>
      </c>
      <c r="E2047" t="s">
        <v>3927</v>
      </c>
      <c r="F2047" t="s">
        <v>3930</v>
      </c>
      <c r="G2047" t="s">
        <v>3921</v>
      </c>
      <c r="H2047" t="s">
        <v>3922</v>
      </c>
      <c r="I2047">
        <v>1414</v>
      </c>
      <c r="J2047" s="41">
        <v>1.5510000000000003E-2</v>
      </c>
      <c r="K2047" s="42">
        <v>21.931140000000003</v>
      </c>
      <c r="L2047" s="43">
        <v>0.71299999999999963</v>
      </c>
      <c r="M2047" s="42">
        <v>15.636902819999994</v>
      </c>
      <c r="N2047">
        <v>8</v>
      </c>
      <c r="O2047" s="43">
        <v>57.959999999999994</v>
      </c>
      <c r="P2047" s="42">
        <v>56</v>
      </c>
      <c r="Q2047" s="42">
        <v>0</v>
      </c>
      <c r="R2047" s="42">
        <v>22.5</v>
      </c>
    </row>
    <row r="2048" spans="1:18" x14ac:dyDescent="0.3">
      <c r="A2048" t="s">
        <v>3923</v>
      </c>
      <c r="B2048" s="17">
        <v>45107</v>
      </c>
      <c r="C2048" t="s">
        <v>3925</v>
      </c>
      <c r="D2048" t="s">
        <v>3926</v>
      </c>
      <c r="E2048" t="s">
        <v>3927</v>
      </c>
      <c r="F2048" t="s">
        <v>3930</v>
      </c>
      <c r="G2048" t="s">
        <v>3921</v>
      </c>
      <c r="H2048" t="s">
        <v>3922</v>
      </c>
      <c r="I2048">
        <v>1021.6999999999998</v>
      </c>
      <c r="J2048" s="41">
        <v>1.9030000000000002E-2</v>
      </c>
      <c r="K2048" s="42">
        <v>19.442950999999997</v>
      </c>
      <c r="L2048" s="43">
        <v>0.67849999999999977</v>
      </c>
      <c r="M2048" s="42">
        <v>13.192042253499993</v>
      </c>
      <c r="N2048">
        <v>4</v>
      </c>
      <c r="O2048" s="43">
        <v>121.8</v>
      </c>
      <c r="P2048" s="42">
        <v>52</v>
      </c>
      <c r="Q2048" s="42">
        <v>10</v>
      </c>
      <c r="R2048" s="42">
        <v>6</v>
      </c>
    </row>
    <row r="2049" spans="1:18" x14ac:dyDescent="0.3">
      <c r="A2049" t="s">
        <v>3923</v>
      </c>
      <c r="B2049" s="17">
        <v>45108</v>
      </c>
      <c r="C2049" t="s">
        <v>3925</v>
      </c>
      <c r="D2049" t="s">
        <v>3926</v>
      </c>
      <c r="E2049" t="s">
        <v>3927</v>
      </c>
      <c r="F2049" t="s">
        <v>3930</v>
      </c>
      <c r="G2049" t="s">
        <v>3921</v>
      </c>
      <c r="H2049" t="s">
        <v>3922</v>
      </c>
      <c r="I2049">
        <v>1032.5</v>
      </c>
      <c r="J2049" s="41">
        <v>2.0350000000000004E-2</v>
      </c>
      <c r="K2049" s="42">
        <v>21.011375000000005</v>
      </c>
      <c r="L2049" s="43">
        <v>0.65549999999999975</v>
      </c>
      <c r="M2049" s="42">
        <v>13.772956312499998</v>
      </c>
      <c r="N2049">
        <v>6</v>
      </c>
      <c r="O2049" s="43">
        <v>77.279999999999987</v>
      </c>
      <c r="P2049" s="42">
        <v>53</v>
      </c>
      <c r="Q2049" s="42">
        <v>15</v>
      </c>
      <c r="R2049" s="42">
        <v>7.5</v>
      </c>
    </row>
    <row r="2050" spans="1:18" x14ac:dyDescent="0.3">
      <c r="A2050" t="s">
        <v>3923</v>
      </c>
      <c r="B2050" s="17">
        <v>45109</v>
      </c>
      <c r="C2050" t="s">
        <v>3925</v>
      </c>
      <c r="D2050" t="s">
        <v>3926</v>
      </c>
      <c r="E2050" t="s">
        <v>3927</v>
      </c>
      <c r="F2050" t="s">
        <v>3930</v>
      </c>
      <c r="G2050" t="s">
        <v>3921</v>
      </c>
      <c r="H2050" t="s">
        <v>3922</v>
      </c>
      <c r="I2050">
        <v>652.9</v>
      </c>
      <c r="J2050" s="41">
        <v>2.1670000000000002E-2</v>
      </c>
      <c r="K2050" s="42">
        <v>14.148343000000001</v>
      </c>
      <c r="L2050" s="43">
        <v>1.0464999999999998</v>
      </c>
      <c r="M2050" s="42">
        <v>14.806240949499998</v>
      </c>
      <c r="N2050">
        <v>5</v>
      </c>
      <c r="O2050" s="43">
        <v>356.15999999999991</v>
      </c>
      <c r="P2050" s="42">
        <v>41</v>
      </c>
      <c r="Q2050" s="42">
        <v>16</v>
      </c>
      <c r="R2050" s="42">
        <v>19.5</v>
      </c>
    </row>
    <row r="2051" spans="1:18" x14ac:dyDescent="0.3">
      <c r="A2051" t="s">
        <v>3923</v>
      </c>
      <c r="B2051" s="17">
        <v>45110</v>
      </c>
      <c r="C2051" t="s">
        <v>3925</v>
      </c>
      <c r="D2051" t="s">
        <v>3926</v>
      </c>
      <c r="E2051" t="s">
        <v>3927</v>
      </c>
      <c r="F2051" t="s">
        <v>3930</v>
      </c>
      <c r="G2051" t="s">
        <v>3921</v>
      </c>
      <c r="H2051" t="s">
        <v>3922</v>
      </c>
      <c r="I2051">
        <v>1479.8999999999999</v>
      </c>
      <c r="J2051" s="41">
        <v>1.8150000000000006E-2</v>
      </c>
      <c r="K2051" s="42">
        <v>26.860185000000008</v>
      </c>
      <c r="L2051" s="43">
        <v>0.37949999999999973</v>
      </c>
      <c r="M2051" s="42">
        <v>10.193440207499997</v>
      </c>
      <c r="N2051">
        <v>5</v>
      </c>
      <c r="O2051" s="43">
        <v>66.36</v>
      </c>
      <c r="P2051" s="42">
        <v>47</v>
      </c>
      <c r="Q2051" s="42">
        <v>1</v>
      </c>
      <c r="R2051" s="42">
        <v>10.5</v>
      </c>
    </row>
    <row r="2052" spans="1:18" x14ac:dyDescent="0.3">
      <c r="A2052" t="s">
        <v>3923</v>
      </c>
      <c r="B2052" s="17">
        <v>45111</v>
      </c>
      <c r="C2052" t="s">
        <v>3925</v>
      </c>
      <c r="D2052" t="s">
        <v>3926</v>
      </c>
      <c r="E2052" t="s">
        <v>3927</v>
      </c>
      <c r="F2052" t="s">
        <v>3930</v>
      </c>
      <c r="G2052" t="s">
        <v>3921</v>
      </c>
      <c r="H2052" t="s">
        <v>3922</v>
      </c>
      <c r="I2052">
        <v>980.8</v>
      </c>
      <c r="J2052" s="41">
        <v>1.9800000000000005E-2</v>
      </c>
      <c r="K2052" s="42">
        <v>19.419840000000004</v>
      </c>
      <c r="L2052" s="43">
        <v>0.82799999999999974</v>
      </c>
      <c r="M2052" s="42">
        <v>16.079627519999999</v>
      </c>
      <c r="N2052">
        <v>8</v>
      </c>
      <c r="O2052" s="43">
        <v>221.75999999999996</v>
      </c>
      <c r="P2052" s="42">
        <v>41</v>
      </c>
      <c r="Q2052" s="42">
        <v>7</v>
      </c>
      <c r="R2052" s="42">
        <v>28.5</v>
      </c>
    </row>
    <row r="2053" spans="1:18" x14ac:dyDescent="0.3">
      <c r="A2053" t="s">
        <v>3923</v>
      </c>
      <c r="B2053" s="17">
        <v>45112</v>
      </c>
      <c r="C2053" t="s">
        <v>3925</v>
      </c>
      <c r="D2053" t="s">
        <v>3926</v>
      </c>
      <c r="E2053" t="s">
        <v>3927</v>
      </c>
      <c r="F2053" t="s">
        <v>3930</v>
      </c>
      <c r="G2053" t="s">
        <v>3921</v>
      </c>
      <c r="H2053" t="s">
        <v>3922</v>
      </c>
      <c r="I2053">
        <v>1221</v>
      </c>
      <c r="J2053" s="41">
        <v>2.0130000000000006E-2</v>
      </c>
      <c r="K2053" s="42">
        <v>24.578730000000007</v>
      </c>
      <c r="L2053" s="43">
        <v>0.27599999999999991</v>
      </c>
      <c r="M2053" s="42">
        <v>6.7837294799999999</v>
      </c>
      <c r="N2053">
        <v>4</v>
      </c>
      <c r="O2053" s="43">
        <v>82.32</v>
      </c>
      <c r="P2053" s="42">
        <v>48</v>
      </c>
      <c r="Q2053" s="42">
        <v>1</v>
      </c>
      <c r="R2053" s="42">
        <v>16.5</v>
      </c>
    </row>
    <row r="2054" spans="1:18" x14ac:dyDescent="0.3">
      <c r="A2054" t="s">
        <v>3923</v>
      </c>
      <c r="B2054" s="17">
        <v>45113</v>
      </c>
      <c r="C2054" t="s">
        <v>3925</v>
      </c>
      <c r="D2054" t="s">
        <v>3926</v>
      </c>
      <c r="E2054" t="s">
        <v>3927</v>
      </c>
      <c r="F2054" t="s">
        <v>3930</v>
      </c>
      <c r="G2054" t="s">
        <v>3921</v>
      </c>
      <c r="H2054" t="s">
        <v>3922</v>
      </c>
      <c r="I2054">
        <v>1594.3</v>
      </c>
      <c r="J2054" s="41">
        <v>1.5950000000000002E-2</v>
      </c>
      <c r="K2054" s="42">
        <v>25.429085000000004</v>
      </c>
      <c r="L2054" s="43">
        <v>5.7499999999999878E-2</v>
      </c>
      <c r="M2054" s="42">
        <v>1.4621723874999972</v>
      </c>
      <c r="N2054">
        <v>5</v>
      </c>
      <c r="O2054" s="43">
        <v>103.32</v>
      </c>
      <c r="P2054" s="42">
        <v>29</v>
      </c>
      <c r="Q2054" s="42">
        <v>4</v>
      </c>
      <c r="R2054" s="42">
        <v>4.5</v>
      </c>
    </row>
    <row r="2055" spans="1:18" x14ac:dyDescent="0.3">
      <c r="A2055" t="s">
        <v>3923</v>
      </c>
      <c r="B2055" s="17">
        <v>45114</v>
      </c>
      <c r="C2055" t="s">
        <v>3925</v>
      </c>
      <c r="D2055" t="s">
        <v>3926</v>
      </c>
      <c r="E2055" t="s">
        <v>3927</v>
      </c>
      <c r="F2055" t="s">
        <v>3930</v>
      </c>
      <c r="G2055" t="s">
        <v>3921</v>
      </c>
      <c r="H2055" t="s">
        <v>3922</v>
      </c>
      <c r="I2055">
        <v>798.8</v>
      </c>
      <c r="J2055" s="41">
        <v>1.3420000000000001E-2</v>
      </c>
      <c r="K2055" s="42">
        <v>10.719896</v>
      </c>
      <c r="L2055" s="43">
        <v>1.1039999999999996</v>
      </c>
      <c r="M2055" s="42">
        <v>11.834765183999997</v>
      </c>
      <c r="N2055">
        <v>7</v>
      </c>
      <c r="O2055" s="43">
        <v>60</v>
      </c>
      <c r="P2055" s="42">
        <v>32</v>
      </c>
      <c r="Q2055" s="42">
        <v>0</v>
      </c>
      <c r="R2055" s="42">
        <v>16.5</v>
      </c>
    </row>
    <row r="2056" spans="1:18" x14ac:dyDescent="0.3">
      <c r="A2056" t="s">
        <v>3923</v>
      </c>
      <c r="B2056" s="17">
        <v>45115</v>
      </c>
      <c r="C2056" t="s">
        <v>3925</v>
      </c>
      <c r="D2056" t="s">
        <v>3926</v>
      </c>
      <c r="E2056" t="s">
        <v>3927</v>
      </c>
      <c r="F2056" t="s">
        <v>3930</v>
      </c>
      <c r="G2056" t="s">
        <v>3921</v>
      </c>
      <c r="H2056" t="s">
        <v>3922</v>
      </c>
      <c r="I2056">
        <v>1008</v>
      </c>
      <c r="J2056" s="41">
        <v>1.4190000000000001E-2</v>
      </c>
      <c r="K2056" s="42">
        <v>14.303520000000001</v>
      </c>
      <c r="L2056" s="43">
        <v>0.51749999999999974</v>
      </c>
      <c r="M2056" s="42">
        <v>7.4020715999999966</v>
      </c>
      <c r="N2056">
        <v>2</v>
      </c>
      <c r="O2056" s="43">
        <v>316.67999999999995</v>
      </c>
      <c r="P2056" s="42">
        <v>25</v>
      </c>
      <c r="Q2056" s="42">
        <v>11</v>
      </c>
      <c r="R2056" s="42">
        <v>12</v>
      </c>
    </row>
    <row r="2057" spans="1:18" x14ac:dyDescent="0.3">
      <c r="A2057" t="s">
        <v>3923</v>
      </c>
      <c r="B2057" s="17">
        <v>45116</v>
      </c>
      <c r="C2057" t="s">
        <v>3925</v>
      </c>
      <c r="D2057" t="s">
        <v>3926</v>
      </c>
      <c r="E2057" t="s">
        <v>3927</v>
      </c>
      <c r="F2057" t="s">
        <v>3930</v>
      </c>
      <c r="G2057" t="s">
        <v>3921</v>
      </c>
      <c r="H2057" t="s">
        <v>3922</v>
      </c>
      <c r="I2057">
        <v>1281.5</v>
      </c>
      <c r="J2057" s="41">
        <v>1.4410000000000004E-2</v>
      </c>
      <c r="K2057" s="42">
        <v>18.466415000000005</v>
      </c>
      <c r="L2057" s="43">
        <v>0.36799999999999994</v>
      </c>
      <c r="M2057" s="42">
        <v>6.7956407200000006</v>
      </c>
      <c r="N2057">
        <v>7</v>
      </c>
      <c r="O2057" s="43">
        <v>153.72</v>
      </c>
      <c r="P2057" s="42">
        <v>53</v>
      </c>
      <c r="Q2057" s="42">
        <v>11</v>
      </c>
      <c r="R2057" s="42">
        <v>15</v>
      </c>
    </row>
    <row r="2058" spans="1:18" x14ac:dyDescent="0.3">
      <c r="A2058" t="s">
        <v>3923</v>
      </c>
      <c r="B2058" s="17">
        <v>45117</v>
      </c>
      <c r="C2058" t="s">
        <v>3925</v>
      </c>
      <c r="D2058" t="s">
        <v>3926</v>
      </c>
      <c r="E2058" t="s">
        <v>3927</v>
      </c>
      <c r="F2058" t="s">
        <v>3930</v>
      </c>
      <c r="G2058" t="s">
        <v>3921</v>
      </c>
      <c r="H2058" t="s">
        <v>3922</v>
      </c>
      <c r="I2058">
        <v>1043.0999999999999</v>
      </c>
      <c r="J2058" s="41">
        <v>1.9360000000000002E-2</v>
      </c>
      <c r="K2058" s="42">
        <v>20.194416</v>
      </c>
      <c r="L2058" s="43">
        <v>0.62099999999999977</v>
      </c>
      <c r="M2058" s="42">
        <v>12.540732335999996</v>
      </c>
      <c r="N2058">
        <v>2</v>
      </c>
      <c r="O2058" s="43">
        <v>344.4</v>
      </c>
      <c r="P2058" s="42">
        <v>37</v>
      </c>
      <c r="Q2058" s="42">
        <v>7</v>
      </c>
      <c r="R2058" s="42">
        <v>21</v>
      </c>
    </row>
    <row r="2059" spans="1:18" x14ac:dyDescent="0.3">
      <c r="A2059" t="s">
        <v>3923</v>
      </c>
      <c r="B2059" s="17">
        <v>45118</v>
      </c>
      <c r="C2059" t="s">
        <v>3925</v>
      </c>
      <c r="D2059" t="s">
        <v>3926</v>
      </c>
      <c r="E2059" t="s">
        <v>3927</v>
      </c>
      <c r="F2059" t="s">
        <v>3930</v>
      </c>
      <c r="G2059" t="s">
        <v>3921</v>
      </c>
      <c r="H2059" t="s">
        <v>3922</v>
      </c>
      <c r="I2059">
        <v>1152.0999999999999</v>
      </c>
      <c r="J2059" s="41">
        <v>1.3200000000000003E-2</v>
      </c>
      <c r="K2059" s="42">
        <v>15.207720000000002</v>
      </c>
      <c r="L2059" s="43">
        <v>0.11500000000000005</v>
      </c>
      <c r="M2059" s="42">
        <v>1.748887800000001</v>
      </c>
      <c r="N2059">
        <v>5</v>
      </c>
      <c r="O2059" s="43">
        <v>245.27999999999997</v>
      </c>
      <c r="P2059" s="42">
        <v>31</v>
      </c>
      <c r="Q2059" s="42">
        <v>0</v>
      </c>
      <c r="R2059" s="42">
        <v>22.5</v>
      </c>
    </row>
    <row r="2060" spans="1:18" x14ac:dyDescent="0.3">
      <c r="A2060" t="s">
        <v>3923</v>
      </c>
      <c r="B2060" s="17">
        <v>45119</v>
      </c>
      <c r="C2060" t="s">
        <v>3925</v>
      </c>
      <c r="D2060" t="s">
        <v>3926</v>
      </c>
      <c r="E2060" t="s">
        <v>3927</v>
      </c>
      <c r="F2060" t="s">
        <v>3930</v>
      </c>
      <c r="G2060" t="s">
        <v>3921</v>
      </c>
      <c r="H2060" t="s">
        <v>3922</v>
      </c>
      <c r="I2060">
        <v>1274</v>
      </c>
      <c r="J2060" s="41">
        <v>1.4190000000000003E-2</v>
      </c>
      <c r="K2060" s="42">
        <v>18.078060000000004</v>
      </c>
      <c r="L2060" s="43">
        <v>1.0579999999999998</v>
      </c>
      <c r="M2060" s="42">
        <v>19.126587480000001</v>
      </c>
      <c r="N2060">
        <v>7</v>
      </c>
      <c r="O2060" s="43">
        <v>106.67999999999999</v>
      </c>
      <c r="P2060" s="42">
        <v>27</v>
      </c>
      <c r="Q2060" s="42">
        <v>12</v>
      </c>
      <c r="R2060" s="42">
        <v>9</v>
      </c>
    </row>
    <row r="2061" spans="1:18" x14ac:dyDescent="0.3">
      <c r="A2061" t="s">
        <v>3923</v>
      </c>
      <c r="B2061" s="17">
        <v>45120</v>
      </c>
      <c r="C2061" t="s">
        <v>3925</v>
      </c>
      <c r="D2061" t="s">
        <v>3926</v>
      </c>
      <c r="E2061" t="s">
        <v>3927</v>
      </c>
      <c r="F2061" t="s">
        <v>3930</v>
      </c>
      <c r="G2061" t="s">
        <v>3921</v>
      </c>
      <c r="H2061" t="s">
        <v>3922</v>
      </c>
      <c r="I2061">
        <v>688.59999999999991</v>
      </c>
      <c r="J2061" s="41">
        <v>1.9580000000000004E-2</v>
      </c>
      <c r="K2061" s="42">
        <v>13.482788000000001</v>
      </c>
      <c r="L2061" s="43">
        <v>0.75899999999999956</v>
      </c>
      <c r="M2061" s="42">
        <v>10.233436091999994</v>
      </c>
      <c r="N2061">
        <v>4</v>
      </c>
      <c r="O2061" s="43">
        <v>180.6</v>
      </c>
      <c r="P2061" s="42">
        <v>37</v>
      </c>
      <c r="Q2061" s="42">
        <v>8</v>
      </c>
      <c r="R2061" s="42">
        <v>15</v>
      </c>
    </row>
    <row r="2062" spans="1:18" x14ac:dyDescent="0.3">
      <c r="A2062" t="s">
        <v>3923</v>
      </c>
      <c r="B2062" s="17">
        <v>45121</v>
      </c>
      <c r="C2062" t="s">
        <v>3925</v>
      </c>
      <c r="D2062" t="s">
        <v>3926</v>
      </c>
      <c r="E2062" t="s">
        <v>3927</v>
      </c>
      <c r="F2062" t="s">
        <v>3930</v>
      </c>
      <c r="G2062" t="s">
        <v>3921</v>
      </c>
      <c r="H2062" t="s">
        <v>3922</v>
      </c>
      <c r="I2062">
        <v>1242.8</v>
      </c>
      <c r="J2062" s="41">
        <v>1.4190000000000001E-2</v>
      </c>
      <c r="K2062" s="42">
        <v>17.635332000000002</v>
      </c>
      <c r="L2062" s="43">
        <v>4.5999999999999874E-2</v>
      </c>
      <c r="M2062" s="42">
        <v>0.81122527199999783</v>
      </c>
      <c r="N2062">
        <v>5</v>
      </c>
      <c r="O2062" s="43">
        <v>272.15999999999997</v>
      </c>
      <c r="P2062" s="42">
        <v>67</v>
      </c>
      <c r="Q2062" s="42">
        <v>1</v>
      </c>
      <c r="R2062" s="42">
        <v>13.5</v>
      </c>
    </row>
    <row r="2063" spans="1:18" x14ac:dyDescent="0.3">
      <c r="A2063" t="s">
        <v>3923</v>
      </c>
      <c r="B2063" s="17">
        <v>45122</v>
      </c>
      <c r="C2063" t="s">
        <v>3925</v>
      </c>
      <c r="D2063" t="s">
        <v>3926</v>
      </c>
      <c r="E2063" t="s">
        <v>3927</v>
      </c>
      <c r="F2063" t="s">
        <v>3930</v>
      </c>
      <c r="G2063" t="s">
        <v>3921</v>
      </c>
      <c r="H2063" t="s">
        <v>3922</v>
      </c>
      <c r="I2063">
        <v>1102.5</v>
      </c>
      <c r="J2063" s="41">
        <v>1.694E-2</v>
      </c>
      <c r="K2063" s="42">
        <v>18.676349999999999</v>
      </c>
      <c r="L2063" s="43">
        <v>0.64399999999999968</v>
      </c>
      <c r="M2063" s="42">
        <v>12.027569399999994</v>
      </c>
      <c r="N2063">
        <v>9</v>
      </c>
      <c r="O2063" s="43">
        <v>313.31999999999994</v>
      </c>
      <c r="P2063" s="42">
        <v>22</v>
      </c>
      <c r="Q2063" s="42">
        <v>3</v>
      </c>
      <c r="R2063" s="42">
        <v>3</v>
      </c>
    </row>
    <row r="2064" spans="1:18" x14ac:dyDescent="0.3">
      <c r="A2064" t="s">
        <v>3923</v>
      </c>
      <c r="B2064" s="17">
        <v>45123</v>
      </c>
      <c r="C2064" t="s">
        <v>3925</v>
      </c>
      <c r="D2064" t="s">
        <v>3926</v>
      </c>
      <c r="E2064" t="s">
        <v>3927</v>
      </c>
      <c r="F2064" t="s">
        <v>3930</v>
      </c>
      <c r="G2064" t="s">
        <v>3921</v>
      </c>
      <c r="H2064" t="s">
        <v>3922</v>
      </c>
      <c r="I2064">
        <v>1084.5999999999999</v>
      </c>
      <c r="J2064" s="41">
        <v>1.9689999999999999E-2</v>
      </c>
      <c r="K2064" s="42">
        <v>21.355773999999997</v>
      </c>
      <c r="L2064" s="43">
        <v>0.62099999999999966</v>
      </c>
      <c r="M2064" s="42">
        <v>13.261935653999991</v>
      </c>
      <c r="N2064">
        <v>7</v>
      </c>
      <c r="O2064" s="43">
        <v>60.48</v>
      </c>
      <c r="P2064" s="42">
        <v>27</v>
      </c>
      <c r="Q2064" s="42">
        <v>11</v>
      </c>
      <c r="R2064" s="42">
        <v>13.5</v>
      </c>
    </row>
    <row r="2065" spans="1:18" x14ac:dyDescent="0.3">
      <c r="A2065" t="s">
        <v>3923</v>
      </c>
      <c r="B2065" s="17">
        <v>45124</v>
      </c>
      <c r="C2065" t="s">
        <v>3925</v>
      </c>
      <c r="D2065" t="s">
        <v>3926</v>
      </c>
      <c r="E2065" t="s">
        <v>3927</v>
      </c>
      <c r="F2065" t="s">
        <v>3930</v>
      </c>
      <c r="G2065" t="s">
        <v>3921</v>
      </c>
      <c r="H2065" t="s">
        <v>3922</v>
      </c>
      <c r="I2065">
        <v>1153.5999999999999</v>
      </c>
      <c r="J2065" s="41">
        <v>2.0570000000000001E-2</v>
      </c>
      <c r="K2065" s="42">
        <v>23.729551999999998</v>
      </c>
      <c r="L2065" s="43">
        <v>0.74749999999999961</v>
      </c>
      <c r="M2065" s="42">
        <v>17.737840119999991</v>
      </c>
      <c r="N2065">
        <v>8</v>
      </c>
      <c r="O2065" s="43">
        <v>272.99999999999994</v>
      </c>
      <c r="P2065" s="42">
        <v>2</v>
      </c>
      <c r="Q2065" s="42">
        <v>2</v>
      </c>
      <c r="R2065" s="42">
        <v>19.5</v>
      </c>
    </row>
    <row r="2066" spans="1:18" x14ac:dyDescent="0.3">
      <c r="A2066" t="s">
        <v>3923</v>
      </c>
      <c r="B2066" s="17">
        <v>45125</v>
      </c>
      <c r="C2066" t="s">
        <v>3925</v>
      </c>
      <c r="D2066" t="s">
        <v>3926</v>
      </c>
      <c r="E2066" t="s">
        <v>3927</v>
      </c>
      <c r="F2066" t="s">
        <v>3930</v>
      </c>
      <c r="G2066" t="s">
        <v>3921</v>
      </c>
      <c r="H2066" t="s">
        <v>3922</v>
      </c>
      <c r="I2066">
        <v>1317.8</v>
      </c>
      <c r="J2066" s="41">
        <v>1.8700000000000001E-2</v>
      </c>
      <c r="K2066" s="42">
        <v>24.642860000000002</v>
      </c>
      <c r="L2066" s="43">
        <v>0.17249999999999999</v>
      </c>
      <c r="M2066" s="42">
        <v>4.2508933500000001</v>
      </c>
      <c r="N2066">
        <v>4</v>
      </c>
      <c r="O2066" s="43">
        <v>258.71999999999997</v>
      </c>
      <c r="P2066" s="42">
        <v>39</v>
      </c>
      <c r="Q2066" s="42">
        <v>7</v>
      </c>
      <c r="R2066" s="42">
        <v>21</v>
      </c>
    </row>
    <row r="2067" spans="1:18" x14ac:dyDescent="0.3">
      <c r="A2067" t="s">
        <v>3923</v>
      </c>
      <c r="B2067" s="17">
        <v>45126</v>
      </c>
      <c r="C2067" t="s">
        <v>3925</v>
      </c>
      <c r="D2067" t="s">
        <v>3926</v>
      </c>
      <c r="E2067" t="s">
        <v>3927</v>
      </c>
      <c r="F2067" t="s">
        <v>3930</v>
      </c>
      <c r="G2067" t="s">
        <v>3921</v>
      </c>
      <c r="H2067" t="s">
        <v>3922</v>
      </c>
      <c r="I2067">
        <v>1243</v>
      </c>
      <c r="J2067" s="41">
        <v>1.4960000000000003E-2</v>
      </c>
      <c r="K2067" s="42">
        <v>18.595280000000002</v>
      </c>
      <c r="L2067" s="43">
        <v>0.85099999999999965</v>
      </c>
      <c r="M2067" s="42">
        <v>15.824583279999995</v>
      </c>
      <c r="N2067">
        <v>5</v>
      </c>
      <c r="O2067" s="43">
        <v>260.39999999999998</v>
      </c>
      <c r="P2067" s="42">
        <v>23</v>
      </c>
      <c r="Q2067" s="42">
        <v>2</v>
      </c>
      <c r="R2067" s="42">
        <v>10.5</v>
      </c>
    </row>
    <row r="2068" spans="1:18" x14ac:dyDescent="0.3">
      <c r="A2068" t="s">
        <v>3923</v>
      </c>
      <c r="B2068" s="17">
        <v>45127</v>
      </c>
      <c r="C2068" t="s">
        <v>3925</v>
      </c>
      <c r="D2068" t="s">
        <v>3926</v>
      </c>
      <c r="E2068" t="s">
        <v>3927</v>
      </c>
      <c r="F2068" t="s">
        <v>3930</v>
      </c>
      <c r="G2068" t="s">
        <v>3921</v>
      </c>
      <c r="H2068" t="s">
        <v>3922</v>
      </c>
      <c r="I2068">
        <v>1103.0999999999999</v>
      </c>
      <c r="J2068" s="41">
        <v>2.1560000000000003E-2</v>
      </c>
      <c r="K2068" s="42">
        <v>23.782836</v>
      </c>
      <c r="L2068" s="43">
        <v>2.2999999999999882E-2</v>
      </c>
      <c r="M2068" s="42">
        <v>0.54700522799999718</v>
      </c>
      <c r="N2068">
        <v>4</v>
      </c>
      <c r="O2068" s="43">
        <v>112.55999999999999</v>
      </c>
      <c r="P2068" s="42">
        <v>2</v>
      </c>
      <c r="Q2068" s="42">
        <v>2</v>
      </c>
      <c r="R2068" s="42">
        <v>12</v>
      </c>
    </row>
    <row r="2069" spans="1:18" x14ac:dyDescent="0.3">
      <c r="A2069" t="s">
        <v>3923</v>
      </c>
      <c r="B2069" s="17">
        <v>45128</v>
      </c>
      <c r="C2069" t="s">
        <v>3925</v>
      </c>
      <c r="D2069" t="s">
        <v>3926</v>
      </c>
      <c r="E2069" t="s">
        <v>3927</v>
      </c>
      <c r="F2069" t="s">
        <v>3930</v>
      </c>
      <c r="G2069" t="s">
        <v>3921</v>
      </c>
      <c r="H2069" t="s">
        <v>3922</v>
      </c>
      <c r="I2069">
        <v>1344.3</v>
      </c>
      <c r="J2069" s="41">
        <v>1.5290000000000002E-2</v>
      </c>
      <c r="K2069" s="42">
        <v>20.554347</v>
      </c>
      <c r="L2069" s="43">
        <v>1.1039999999999996</v>
      </c>
      <c r="M2069" s="42">
        <v>22.691999087999992</v>
      </c>
      <c r="N2069">
        <v>6</v>
      </c>
      <c r="O2069" s="43">
        <v>87.36</v>
      </c>
      <c r="P2069" s="42">
        <v>41</v>
      </c>
      <c r="Q2069" s="42">
        <v>3</v>
      </c>
      <c r="R2069" s="42">
        <v>10.5</v>
      </c>
    </row>
    <row r="2070" spans="1:18" x14ac:dyDescent="0.3">
      <c r="A2070" t="s">
        <v>3923</v>
      </c>
      <c r="B2070" s="17">
        <v>45129</v>
      </c>
      <c r="C2070" t="s">
        <v>3925</v>
      </c>
      <c r="D2070" t="s">
        <v>3926</v>
      </c>
      <c r="E2070" t="s">
        <v>3927</v>
      </c>
      <c r="F2070" t="s">
        <v>3930</v>
      </c>
      <c r="G2070" t="s">
        <v>3921</v>
      </c>
      <c r="H2070" t="s">
        <v>3922</v>
      </c>
      <c r="I2070">
        <v>1182.1999999999998</v>
      </c>
      <c r="J2070" s="41">
        <v>2.1560000000000003E-2</v>
      </c>
      <c r="K2070" s="42">
        <v>25.488232</v>
      </c>
      <c r="L2070" s="43">
        <v>0.28749999999999981</v>
      </c>
      <c r="M2070" s="42">
        <v>7.3278666999999951</v>
      </c>
      <c r="N2070">
        <v>10</v>
      </c>
      <c r="O2070" s="43">
        <v>77.279999999999987</v>
      </c>
      <c r="P2070" s="42">
        <v>13</v>
      </c>
      <c r="Q2070" s="42">
        <v>7</v>
      </c>
      <c r="R2070" s="42">
        <v>12</v>
      </c>
    </row>
    <row r="2071" spans="1:18" x14ac:dyDescent="0.3">
      <c r="A2071" t="s">
        <v>3923</v>
      </c>
      <c r="B2071" s="17">
        <v>45130</v>
      </c>
      <c r="C2071" t="s">
        <v>3925</v>
      </c>
      <c r="D2071" t="s">
        <v>3926</v>
      </c>
      <c r="E2071" t="s">
        <v>3927</v>
      </c>
      <c r="F2071" t="s">
        <v>3930</v>
      </c>
      <c r="G2071" t="s">
        <v>3921</v>
      </c>
      <c r="H2071" t="s">
        <v>3922</v>
      </c>
      <c r="I2071">
        <v>713.59999999999991</v>
      </c>
      <c r="J2071" s="41">
        <v>1.9250000000000003E-2</v>
      </c>
      <c r="K2071" s="42">
        <v>13.736800000000001</v>
      </c>
      <c r="L2071" s="43">
        <v>9.1999999999999887E-2</v>
      </c>
      <c r="M2071" s="42">
        <v>1.2637855999999985</v>
      </c>
      <c r="N2071">
        <v>8</v>
      </c>
      <c r="O2071" s="43">
        <v>59.639999999999993</v>
      </c>
      <c r="P2071" s="42">
        <v>28</v>
      </c>
      <c r="Q2071" s="42">
        <v>2</v>
      </c>
      <c r="R2071" s="42">
        <v>24</v>
      </c>
    </row>
    <row r="2072" spans="1:18" x14ac:dyDescent="0.3">
      <c r="A2072" t="s">
        <v>3923</v>
      </c>
      <c r="B2072" s="17">
        <v>45131</v>
      </c>
      <c r="C2072" t="s">
        <v>3925</v>
      </c>
      <c r="D2072" t="s">
        <v>3926</v>
      </c>
      <c r="E2072" t="s">
        <v>3927</v>
      </c>
      <c r="F2072" t="s">
        <v>3930</v>
      </c>
      <c r="G2072" t="s">
        <v>3921</v>
      </c>
      <c r="H2072" t="s">
        <v>3922</v>
      </c>
      <c r="I2072">
        <v>1332.1</v>
      </c>
      <c r="J2072" s="41">
        <v>2.112E-2</v>
      </c>
      <c r="K2072" s="42">
        <v>28.133951999999997</v>
      </c>
      <c r="L2072" s="43">
        <v>2.3000000000000083E-2</v>
      </c>
      <c r="M2072" s="42">
        <v>0.64708089600000229</v>
      </c>
      <c r="N2072">
        <v>7</v>
      </c>
      <c r="O2072" s="43">
        <v>36</v>
      </c>
      <c r="P2072" s="42">
        <v>18</v>
      </c>
      <c r="Q2072" s="42">
        <v>2</v>
      </c>
      <c r="R2072" s="42">
        <v>21</v>
      </c>
    </row>
    <row r="2073" spans="1:18" x14ac:dyDescent="0.3">
      <c r="A2073" t="s">
        <v>3923</v>
      </c>
      <c r="B2073" s="17">
        <v>45132</v>
      </c>
      <c r="C2073" t="s">
        <v>3925</v>
      </c>
      <c r="D2073" t="s">
        <v>3926</v>
      </c>
      <c r="E2073" t="s">
        <v>3927</v>
      </c>
      <c r="F2073" t="s">
        <v>3930</v>
      </c>
      <c r="G2073" t="s">
        <v>3921</v>
      </c>
      <c r="H2073" t="s">
        <v>3922</v>
      </c>
      <c r="I2073">
        <v>1262.0999999999999</v>
      </c>
      <c r="J2073" s="41">
        <v>1.9580000000000004E-2</v>
      </c>
      <c r="K2073" s="42">
        <v>24.711918000000004</v>
      </c>
      <c r="L2073" s="43">
        <v>2.2999999999999882E-2</v>
      </c>
      <c r="M2073" s="42">
        <v>0.56837411399999715</v>
      </c>
      <c r="N2073">
        <v>4</v>
      </c>
      <c r="O2073" s="43">
        <v>100.8</v>
      </c>
      <c r="P2073" s="42">
        <v>17</v>
      </c>
      <c r="Q2073" s="42">
        <v>2</v>
      </c>
      <c r="R2073" s="42">
        <v>24</v>
      </c>
    </row>
    <row r="2074" spans="1:18" x14ac:dyDescent="0.3">
      <c r="A2074" t="s">
        <v>3923</v>
      </c>
      <c r="B2074" s="17">
        <v>45133</v>
      </c>
      <c r="C2074" t="s">
        <v>3925</v>
      </c>
      <c r="D2074" t="s">
        <v>3926</v>
      </c>
      <c r="E2074" t="s">
        <v>3927</v>
      </c>
      <c r="F2074" t="s">
        <v>3930</v>
      </c>
      <c r="G2074" t="s">
        <v>3921</v>
      </c>
      <c r="H2074" t="s">
        <v>3922</v>
      </c>
      <c r="I2074">
        <v>897.8</v>
      </c>
      <c r="J2074" s="41">
        <v>1.6830000000000001E-2</v>
      </c>
      <c r="K2074" s="42">
        <v>15.109974000000001</v>
      </c>
      <c r="L2074" s="43">
        <v>0.74749999999999972</v>
      </c>
      <c r="M2074" s="42">
        <v>11.294705564999997</v>
      </c>
      <c r="N2074">
        <v>7</v>
      </c>
      <c r="O2074" s="43">
        <v>51.6</v>
      </c>
      <c r="P2074" s="42">
        <v>46</v>
      </c>
      <c r="Q2074" s="42">
        <v>5</v>
      </c>
      <c r="R2074" s="42">
        <v>16.5</v>
      </c>
    </row>
    <row r="2075" spans="1:18" x14ac:dyDescent="0.3">
      <c r="A2075" t="s">
        <v>3923</v>
      </c>
      <c r="B2075" s="17">
        <v>45134</v>
      </c>
      <c r="C2075" t="s">
        <v>3925</v>
      </c>
      <c r="D2075" t="s">
        <v>3926</v>
      </c>
      <c r="E2075" t="s">
        <v>3927</v>
      </c>
      <c r="F2075" t="s">
        <v>3930</v>
      </c>
      <c r="G2075" t="s">
        <v>3921</v>
      </c>
      <c r="H2075" t="s">
        <v>3922</v>
      </c>
      <c r="I2075">
        <v>1129.3</v>
      </c>
      <c r="J2075" s="41">
        <v>1.4300000000000004E-2</v>
      </c>
      <c r="K2075" s="42">
        <v>16.148990000000005</v>
      </c>
      <c r="L2075" s="43">
        <v>0.253</v>
      </c>
      <c r="M2075" s="42">
        <v>4.0856944700000009</v>
      </c>
      <c r="N2075">
        <v>2</v>
      </c>
      <c r="O2075" s="43">
        <v>201.6</v>
      </c>
      <c r="P2075" s="42">
        <v>22</v>
      </c>
      <c r="Q2075" s="42">
        <v>3</v>
      </c>
      <c r="R2075" s="42">
        <v>7.5</v>
      </c>
    </row>
    <row r="2076" spans="1:18" x14ac:dyDescent="0.3">
      <c r="A2076" t="s">
        <v>3923</v>
      </c>
      <c r="B2076" s="17">
        <v>45135</v>
      </c>
      <c r="C2076" t="s">
        <v>3925</v>
      </c>
      <c r="D2076" t="s">
        <v>3926</v>
      </c>
      <c r="E2076" t="s">
        <v>3927</v>
      </c>
      <c r="F2076" t="s">
        <v>3930</v>
      </c>
      <c r="G2076" t="s">
        <v>3921</v>
      </c>
      <c r="H2076" t="s">
        <v>3922</v>
      </c>
      <c r="I2076">
        <v>1569.6</v>
      </c>
      <c r="J2076" s="41">
        <v>1.485E-2</v>
      </c>
      <c r="K2076" s="42">
        <v>23.30856</v>
      </c>
      <c r="L2076" s="43">
        <v>9.1999999999999887E-2</v>
      </c>
      <c r="M2076" s="42">
        <v>2.1443875199999973</v>
      </c>
      <c r="N2076">
        <v>7</v>
      </c>
      <c r="O2076" s="43">
        <v>231.83999999999997</v>
      </c>
      <c r="P2076" s="42">
        <v>23</v>
      </c>
      <c r="Q2076" s="42">
        <v>3</v>
      </c>
      <c r="R2076" s="42">
        <v>16.5</v>
      </c>
    </row>
    <row r="2077" spans="1:18" x14ac:dyDescent="0.3">
      <c r="A2077" t="s">
        <v>3923</v>
      </c>
      <c r="B2077" s="17">
        <v>45136</v>
      </c>
      <c r="C2077" t="s">
        <v>3925</v>
      </c>
      <c r="D2077" t="s">
        <v>3926</v>
      </c>
      <c r="E2077" t="s">
        <v>3927</v>
      </c>
      <c r="F2077" t="s">
        <v>3930</v>
      </c>
      <c r="G2077" t="s">
        <v>3921</v>
      </c>
      <c r="H2077" t="s">
        <v>3922</v>
      </c>
      <c r="I2077">
        <v>1274.0999999999999</v>
      </c>
      <c r="J2077" s="41">
        <v>1.8260000000000005E-2</v>
      </c>
      <c r="K2077" s="42">
        <v>23.265066000000004</v>
      </c>
      <c r="L2077" s="43">
        <v>2.3000000000000052E-2</v>
      </c>
      <c r="M2077" s="42">
        <v>0.53509651800000135</v>
      </c>
      <c r="N2077">
        <v>9</v>
      </c>
      <c r="O2077" s="43">
        <v>258.71999999999997</v>
      </c>
      <c r="P2077" s="42">
        <v>8</v>
      </c>
      <c r="Q2077" s="42">
        <v>5</v>
      </c>
      <c r="R2077" s="42">
        <v>16.5</v>
      </c>
    </row>
    <row r="2078" spans="1:18" x14ac:dyDescent="0.3">
      <c r="A2078" t="s">
        <v>3923</v>
      </c>
      <c r="B2078" s="17">
        <v>45137</v>
      </c>
      <c r="C2078" t="s">
        <v>3925</v>
      </c>
      <c r="D2078" t="s">
        <v>3926</v>
      </c>
      <c r="E2078" t="s">
        <v>3927</v>
      </c>
      <c r="F2078" t="s">
        <v>3930</v>
      </c>
      <c r="G2078" t="s">
        <v>3921</v>
      </c>
      <c r="H2078" t="s">
        <v>3922</v>
      </c>
      <c r="I2078">
        <v>1270.8</v>
      </c>
      <c r="J2078" s="41">
        <v>2.1560000000000003E-2</v>
      </c>
      <c r="K2078" s="42">
        <v>27.398448000000002</v>
      </c>
      <c r="L2078" s="43">
        <v>0.19549999999999981</v>
      </c>
      <c r="M2078" s="42">
        <v>5.3563965839999952</v>
      </c>
      <c r="N2078">
        <v>8</v>
      </c>
      <c r="O2078" s="43">
        <v>124.32</v>
      </c>
      <c r="P2078" s="42">
        <v>16</v>
      </c>
      <c r="Q2078" s="42">
        <v>1</v>
      </c>
      <c r="R2078" s="42">
        <v>3</v>
      </c>
    </row>
    <row r="2079" spans="1:18" x14ac:dyDescent="0.3">
      <c r="A2079" t="s">
        <v>3923</v>
      </c>
      <c r="B2079" s="17">
        <v>45138</v>
      </c>
      <c r="C2079" t="s">
        <v>3925</v>
      </c>
      <c r="D2079" t="s">
        <v>3926</v>
      </c>
      <c r="E2079" t="s">
        <v>3927</v>
      </c>
      <c r="F2079" t="s">
        <v>3930</v>
      </c>
      <c r="G2079" t="s">
        <v>3921</v>
      </c>
      <c r="H2079" t="s">
        <v>3922</v>
      </c>
      <c r="I2079">
        <v>1534.1</v>
      </c>
      <c r="J2079" s="41">
        <v>1.7050000000000003E-2</v>
      </c>
      <c r="K2079" s="42">
        <v>26.156405000000003</v>
      </c>
      <c r="L2079" s="43">
        <v>0.21849999999999997</v>
      </c>
      <c r="M2079" s="42">
        <v>5.7151744925000001</v>
      </c>
      <c r="N2079">
        <v>7</v>
      </c>
      <c r="O2079" s="43">
        <v>115.91999999999999</v>
      </c>
      <c r="P2079" s="42">
        <v>35</v>
      </c>
      <c r="Q2079" s="42">
        <v>0</v>
      </c>
      <c r="R2079" s="42">
        <v>4.5</v>
      </c>
    </row>
    <row r="2080" spans="1:18" x14ac:dyDescent="0.3">
      <c r="A2080" t="s">
        <v>3923</v>
      </c>
      <c r="B2080" s="17">
        <v>45139</v>
      </c>
      <c r="C2080" t="s">
        <v>3925</v>
      </c>
      <c r="D2080" t="s">
        <v>3926</v>
      </c>
      <c r="E2080" t="s">
        <v>3927</v>
      </c>
      <c r="F2080" t="s">
        <v>3930</v>
      </c>
      <c r="G2080" t="s">
        <v>3921</v>
      </c>
      <c r="H2080" t="s">
        <v>3922</v>
      </c>
      <c r="I2080">
        <v>993.40000000000009</v>
      </c>
      <c r="J2080" s="41">
        <v>2.0460000000000002E-2</v>
      </c>
      <c r="K2080" s="42">
        <v>20.324964000000005</v>
      </c>
      <c r="L2080" s="43">
        <v>0.11499999999999987</v>
      </c>
      <c r="M2080" s="42">
        <v>2.3373708599999978</v>
      </c>
      <c r="N2080">
        <v>6</v>
      </c>
      <c r="O2080" s="43">
        <v>337.67999999999995</v>
      </c>
      <c r="P2080" s="42">
        <v>2</v>
      </c>
      <c r="Q2080" s="42">
        <v>1</v>
      </c>
      <c r="R2080" s="42">
        <v>15</v>
      </c>
    </row>
    <row r="2081" spans="1:18" x14ac:dyDescent="0.3">
      <c r="A2081" t="s">
        <v>3923</v>
      </c>
      <c r="B2081" s="17">
        <v>45140</v>
      </c>
      <c r="C2081" t="s">
        <v>3925</v>
      </c>
      <c r="D2081" t="s">
        <v>3926</v>
      </c>
      <c r="E2081" t="s">
        <v>3927</v>
      </c>
      <c r="F2081" t="s">
        <v>3930</v>
      </c>
      <c r="G2081" t="s">
        <v>3921</v>
      </c>
      <c r="H2081" t="s">
        <v>3922</v>
      </c>
      <c r="I2081">
        <v>723.8</v>
      </c>
      <c r="J2081" s="41">
        <v>1.9030000000000002E-2</v>
      </c>
      <c r="K2081" s="42">
        <v>13.773914</v>
      </c>
      <c r="L2081" s="43">
        <v>0.59799999999999975</v>
      </c>
      <c r="M2081" s="42">
        <v>8.2368005719999964</v>
      </c>
      <c r="N2081">
        <v>8</v>
      </c>
      <c r="O2081" s="43">
        <v>225.11999999999998</v>
      </c>
      <c r="P2081" s="42">
        <v>12</v>
      </c>
      <c r="Q2081" s="42">
        <v>2</v>
      </c>
      <c r="R2081" s="42">
        <v>16.5</v>
      </c>
    </row>
    <row r="2082" spans="1:18" x14ac:dyDescent="0.3">
      <c r="A2082" t="s">
        <v>3923</v>
      </c>
      <c r="B2082" s="17">
        <v>45141</v>
      </c>
      <c r="C2082" t="s">
        <v>3925</v>
      </c>
      <c r="D2082" t="s">
        <v>3926</v>
      </c>
      <c r="E2082" t="s">
        <v>3927</v>
      </c>
      <c r="F2082" t="s">
        <v>3930</v>
      </c>
      <c r="G2082" t="s">
        <v>3921</v>
      </c>
      <c r="H2082" t="s">
        <v>3922</v>
      </c>
      <c r="I2082">
        <v>960.19999999999982</v>
      </c>
      <c r="J2082" s="41">
        <v>1.7600000000000001E-2</v>
      </c>
      <c r="K2082" s="42">
        <v>16.899519999999999</v>
      </c>
      <c r="L2082" s="43">
        <v>0.93149999999999977</v>
      </c>
      <c r="M2082" s="42">
        <v>15.741902879999996</v>
      </c>
      <c r="N2082">
        <v>6</v>
      </c>
      <c r="O2082" s="43">
        <v>166.32</v>
      </c>
      <c r="P2082" s="42">
        <v>32</v>
      </c>
      <c r="Q2082" s="42">
        <v>1</v>
      </c>
      <c r="R2082" s="42">
        <v>13.5</v>
      </c>
    </row>
    <row r="2083" spans="1:18" x14ac:dyDescent="0.3">
      <c r="A2083" t="s">
        <v>3923</v>
      </c>
      <c r="B2083" s="17">
        <v>45142</v>
      </c>
      <c r="C2083" t="s">
        <v>3925</v>
      </c>
      <c r="D2083" t="s">
        <v>3926</v>
      </c>
      <c r="E2083" t="s">
        <v>3927</v>
      </c>
      <c r="F2083" t="s">
        <v>3930</v>
      </c>
      <c r="G2083" t="s">
        <v>3921</v>
      </c>
      <c r="H2083" t="s">
        <v>3922</v>
      </c>
      <c r="I2083">
        <v>1116.7</v>
      </c>
      <c r="J2083" s="41">
        <v>2.2110000000000001E-2</v>
      </c>
      <c r="K2083" s="42">
        <v>24.690237000000003</v>
      </c>
      <c r="L2083" s="43">
        <v>0.54049999999999965</v>
      </c>
      <c r="M2083" s="42">
        <v>13.345073098499993</v>
      </c>
      <c r="N2083">
        <v>5</v>
      </c>
      <c r="O2083" s="43">
        <v>323.39999999999998</v>
      </c>
      <c r="P2083" s="42">
        <v>2</v>
      </c>
      <c r="Q2083" s="42">
        <v>7</v>
      </c>
      <c r="R2083" s="42">
        <v>12</v>
      </c>
    </row>
    <row r="2084" spans="1:18" x14ac:dyDescent="0.3">
      <c r="A2084" t="s">
        <v>3923</v>
      </c>
      <c r="B2084" s="17">
        <v>45143</v>
      </c>
      <c r="C2084" t="s">
        <v>3925</v>
      </c>
      <c r="D2084" t="s">
        <v>3926</v>
      </c>
      <c r="E2084" t="s">
        <v>3927</v>
      </c>
      <c r="F2084" t="s">
        <v>3930</v>
      </c>
      <c r="G2084" t="s">
        <v>3921</v>
      </c>
      <c r="H2084" t="s">
        <v>3922</v>
      </c>
      <c r="I2084">
        <v>1121.3999999999999</v>
      </c>
      <c r="J2084" s="41">
        <v>2.0240000000000001E-2</v>
      </c>
      <c r="K2084" s="42">
        <v>22.697135999999997</v>
      </c>
      <c r="L2084" s="43">
        <v>0.44849999999999979</v>
      </c>
      <c r="M2084" s="42">
        <v>10.179665495999993</v>
      </c>
      <c r="N2084">
        <v>7</v>
      </c>
      <c r="O2084" s="43">
        <v>327.59999999999997</v>
      </c>
      <c r="P2084" s="42">
        <v>38</v>
      </c>
      <c r="Q2084" s="42">
        <v>5</v>
      </c>
      <c r="R2084" s="42">
        <v>19.5</v>
      </c>
    </row>
    <row r="2085" spans="1:18" x14ac:dyDescent="0.3">
      <c r="A2085" t="s">
        <v>3923</v>
      </c>
      <c r="B2085" s="17">
        <v>45144</v>
      </c>
      <c r="C2085" t="s">
        <v>3925</v>
      </c>
      <c r="D2085" t="s">
        <v>3926</v>
      </c>
      <c r="E2085" t="s">
        <v>3927</v>
      </c>
      <c r="F2085" t="s">
        <v>3930</v>
      </c>
      <c r="G2085" t="s">
        <v>3921</v>
      </c>
      <c r="H2085" t="s">
        <v>3922</v>
      </c>
      <c r="I2085">
        <v>1402.3</v>
      </c>
      <c r="J2085" s="41">
        <v>1.7380000000000003E-2</v>
      </c>
      <c r="K2085" s="42">
        <v>24.371974000000005</v>
      </c>
      <c r="L2085" s="43">
        <v>0.161</v>
      </c>
      <c r="M2085" s="42">
        <v>3.9238878140000009</v>
      </c>
      <c r="N2085">
        <v>7</v>
      </c>
      <c r="O2085" s="43">
        <v>282.23999999999995</v>
      </c>
      <c r="P2085" s="42">
        <v>33</v>
      </c>
      <c r="Q2085" s="42">
        <v>4</v>
      </c>
      <c r="R2085" s="42">
        <v>7.5</v>
      </c>
    </row>
    <row r="2086" spans="1:18" x14ac:dyDescent="0.3">
      <c r="A2086" t="s">
        <v>3923</v>
      </c>
      <c r="B2086" s="17">
        <v>45145</v>
      </c>
      <c r="C2086" t="s">
        <v>3925</v>
      </c>
      <c r="D2086" t="s">
        <v>3926</v>
      </c>
      <c r="E2086" t="s">
        <v>3927</v>
      </c>
      <c r="F2086" t="s">
        <v>3930</v>
      </c>
      <c r="G2086" t="s">
        <v>3921</v>
      </c>
      <c r="H2086" t="s">
        <v>3922</v>
      </c>
      <c r="I2086">
        <v>1422.8999999999999</v>
      </c>
      <c r="J2086" s="41">
        <v>1.9910000000000004E-2</v>
      </c>
      <c r="K2086" s="42">
        <v>28.329939000000003</v>
      </c>
      <c r="L2086" s="43">
        <v>1.0579999999999994</v>
      </c>
      <c r="M2086" s="42">
        <v>29.973075461999986</v>
      </c>
      <c r="N2086">
        <v>9</v>
      </c>
      <c r="O2086" s="43">
        <v>63</v>
      </c>
      <c r="P2086" s="42">
        <v>14</v>
      </c>
      <c r="Q2086" s="42">
        <v>5</v>
      </c>
      <c r="R2086" s="42">
        <v>7.5</v>
      </c>
    </row>
    <row r="2087" spans="1:18" x14ac:dyDescent="0.3">
      <c r="A2087" t="s">
        <v>3923</v>
      </c>
      <c r="B2087" s="17">
        <v>45146</v>
      </c>
      <c r="C2087" t="s">
        <v>3925</v>
      </c>
      <c r="D2087" t="s">
        <v>3926</v>
      </c>
      <c r="E2087" t="s">
        <v>3927</v>
      </c>
      <c r="F2087" t="s">
        <v>3930</v>
      </c>
      <c r="G2087" t="s">
        <v>3921</v>
      </c>
      <c r="H2087" t="s">
        <v>3922</v>
      </c>
      <c r="I2087">
        <v>1499.3</v>
      </c>
      <c r="J2087" s="41">
        <v>2.1450000000000004E-2</v>
      </c>
      <c r="K2087" s="42">
        <v>32.159985000000006</v>
      </c>
      <c r="L2087" s="43">
        <v>0.64399999999999979</v>
      </c>
      <c r="M2087" s="42">
        <v>20.711030339999997</v>
      </c>
      <c r="N2087">
        <v>4</v>
      </c>
      <c r="O2087" s="43">
        <v>56.4</v>
      </c>
      <c r="P2087" s="42">
        <v>2</v>
      </c>
      <c r="Q2087" s="42">
        <v>2</v>
      </c>
      <c r="R2087" s="42">
        <v>16.5</v>
      </c>
    </row>
    <row r="2088" spans="1:18" x14ac:dyDescent="0.3">
      <c r="A2088" t="s">
        <v>3923</v>
      </c>
      <c r="B2088" s="17">
        <v>45147</v>
      </c>
      <c r="C2088" t="s">
        <v>3925</v>
      </c>
      <c r="D2088" t="s">
        <v>3926</v>
      </c>
      <c r="E2088" t="s">
        <v>3927</v>
      </c>
      <c r="F2088" t="s">
        <v>3930</v>
      </c>
      <c r="G2088" t="s">
        <v>3921</v>
      </c>
      <c r="H2088" t="s">
        <v>3922</v>
      </c>
      <c r="I2088">
        <v>1508.6</v>
      </c>
      <c r="J2088" s="41">
        <v>2.2990000000000003E-2</v>
      </c>
      <c r="K2088" s="42">
        <v>34.682714000000004</v>
      </c>
      <c r="L2088" s="43">
        <v>5.7500000000000044E-2</v>
      </c>
      <c r="M2088" s="42">
        <v>1.9942560550000017</v>
      </c>
      <c r="N2088">
        <v>6</v>
      </c>
      <c r="O2088" s="43">
        <v>161.27999999999997</v>
      </c>
      <c r="P2088" s="42">
        <v>27</v>
      </c>
      <c r="Q2088" s="42">
        <v>2</v>
      </c>
      <c r="R2088" s="42">
        <v>10.5</v>
      </c>
    </row>
    <row r="2089" spans="1:18" x14ac:dyDescent="0.3">
      <c r="A2089" t="s">
        <v>3923</v>
      </c>
      <c r="B2089" s="17">
        <v>45148</v>
      </c>
      <c r="C2089" t="s">
        <v>3925</v>
      </c>
      <c r="D2089" t="s">
        <v>3926</v>
      </c>
      <c r="E2089" t="s">
        <v>3927</v>
      </c>
      <c r="F2089" t="s">
        <v>3930</v>
      </c>
      <c r="G2089" t="s">
        <v>3921</v>
      </c>
      <c r="H2089" t="s">
        <v>3922</v>
      </c>
      <c r="I2089">
        <v>1040.9000000000001</v>
      </c>
      <c r="J2089" s="41">
        <v>2.0240000000000005E-2</v>
      </c>
      <c r="K2089" s="42">
        <v>21.067816000000008</v>
      </c>
      <c r="L2089" s="43">
        <v>0.43699999999999967</v>
      </c>
      <c r="M2089" s="42">
        <v>9.206635591999996</v>
      </c>
      <c r="N2089">
        <v>2</v>
      </c>
      <c r="O2089" s="43">
        <v>117.6</v>
      </c>
      <c r="P2089" s="42">
        <v>34</v>
      </c>
      <c r="Q2089" s="42">
        <v>3</v>
      </c>
      <c r="R2089" s="42">
        <v>6</v>
      </c>
    </row>
    <row r="2090" spans="1:18" x14ac:dyDescent="0.3">
      <c r="A2090" t="s">
        <v>3923</v>
      </c>
      <c r="B2090" s="17">
        <v>45149</v>
      </c>
      <c r="C2090" t="s">
        <v>3925</v>
      </c>
      <c r="D2090" t="s">
        <v>3926</v>
      </c>
      <c r="E2090" t="s">
        <v>3927</v>
      </c>
      <c r="F2090" t="s">
        <v>3930</v>
      </c>
      <c r="G2090" t="s">
        <v>3921</v>
      </c>
      <c r="H2090" t="s">
        <v>3922</v>
      </c>
      <c r="I2090">
        <v>925</v>
      </c>
      <c r="J2090" s="41">
        <v>1.4520000000000003E-2</v>
      </c>
      <c r="K2090" s="42">
        <v>13.431000000000003</v>
      </c>
      <c r="L2090" s="43">
        <v>0.40249999999999975</v>
      </c>
      <c r="M2090" s="42">
        <v>5.4059774999999979</v>
      </c>
      <c r="N2090">
        <v>4</v>
      </c>
      <c r="O2090" s="43">
        <v>398.15999999999991</v>
      </c>
      <c r="P2090" s="42">
        <v>24</v>
      </c>
      <c r="Q2090" s="42">
        <v>2</v>
      </c>
      <c r="R2090" s="42">
        <v>19.5</v>
      </c>
    </row>
    <row r="2091" spans="1:18" x14ac:dyDescent="0.3">
      <c r="A2091" t="s">
        <v>3923</v>
      </c>
      <c r="B2091" s="17">
        <v>45150</v>
      </c>
      <c r="C2091" t="s">
        <v>3925</v>
      </c>
      <c r="D2091" t="s">
        <v>3926</v>
      </c>
      <c r="E2091" t="s">
        <v>3927</v>
      </c>
      <c r="F2091" t="s">
        <v>3930</v>
      </c>
      <c r="G2091" t="s">
        <v>3921</v>
      </c>
      <c r="H2091" t="s">
        <v>3922</v>
      </c>
      <c r="I2091">
        <v>1063.6999999999998</v>
      </c>
      <c r="J2091" s="41">
        <v>2.145E-2</v>
      </c>
      <c r="K2091" s="42">
        <v>22.816364999999998</v>
      </c>
      <c r="L2091" s="43">
        <v>0.81649999999999967</v>
      </c>
      <c r="M2091" s="42">
        <v>18.629562022499989</v>
      </c>
      <c r="N2091">
        <v>4</v>
      </c>
      <c r="O2091" s="43">
        <v>337.67999999999995</v>
      </c>
      <c r="P2091" s="42">
        <v>33</v>
      </c>
      <c r="Q2091" s="42">
        <v>1</v>
      </c>
      <c r="R2091" s="42">
        <v>15</v>
      </c>
    </row>
    <row r="2092" spans="1:18" x14ac:dyDescent="0.3">
      <c r="A2092" t="s">
        <v>3923</v>
      </c>
      <c r="B2092" s="17">
        <v>45151</v>
      </c>
      <c r="C2092" t="s">
        <v>3925</v>
      </c>
      <c r="D2092" t="s">
        <v>3926</v>
      </c>
      <c r="E2092" t="s">
        <v>3927</v>
      </c>
      <c r="F2092" t="s">
        <v>3930</v>
      </c>
      <c r="G2092" t="s">
        <v>3921</v>
      </c>
      <c r="H2092" t="s">
        <v>3922</v>
      </c>
      <c r="I2092">
        <v>686.8</v>
      </c>
      <c r="J2092" s="41">
        <v>1.8700000000000001E-2</v>
      </c>
      <c r="K2092" s="42">
        <v>12.843159999999999</v>
      </c>
      <c r="L2092" s="43">
        <v>0.33349999999999996</v>
      </c>
      <c r="M2092" s="42">
        <v>4.283193859999999</v>
      </c>
      <c r="N2092">
        <v>6</v>
      </c>
      <c r="O2092" s="43">
        <v>65.52</v>
      </c>
      <c r="P2092" s="42">
        <v>17</v>
      </c>
      <c r="Q2092" s="42">
        <v>1</v>
      </c>
      <c r="R2092" s="42">
        <v>13.5</v>
      </c>
    </row>
    <row r="2093" spans="1:18" x14ac:dyDescent="0.3">
      <c r="A2093" t="s">
        <v>3923</v>
      </c>
      <c r="B2093" s="17">
        <v>45152</v>
      </c>
      <c r="C2093" t="s">
        <v>3925</v>
      </c>
      <c r="D2093" t="s">
        <v>3926</v>
      </c>
      <c r="E2093" t="s">
        <v>3927</v>
      </c>
      <c r="F2093" t="s">
        <v>3930</v>
      </c>
      <c r="G2093" t="s">
        <v>3921</v>
      </c>
      <c r="H2093" t="s">
        <v>3922</v>
      </c>
      <c r="I2093">
        <v>1031.9000000000001</v>
      </c>
      <c r="J2093" s="41">
        <v>1.2870000000000003E-2</v>
      </c>
      <c r="K2093" s="42">
        <v>13.280553000000005</v>
      </c>
      <c r="L2093" s="43">
        <v>0.52899999999999969</v>
      </c>
      <c r="M2093" s="42">
        <v>7.0254125369999985</v>
      </c>
      <c r="N2093">
        <v>4</v>
      </c>
      <c r="O2093" s="43">
        <v>52.8</v>
      </c>
      <c r="P2093" s="42">
        <v>15</v>
      </c>
      <c r="Q2093" s="42">
        <v>1</v>
      </c>
      <c r="R2093" s="42">
        <v>19.5</v>
      </c>
    </row>
    <row r="2094" spans="1:18" x14ac:dyDescent="0.3">
      <c r="A2094" t="s">
        <v>3923</v>
      </c>
      <c r="B2094" s="17">
        <v>45153</v>
      </c>
      <c r="C2094" t="s">
        <v>3925</v>
      </c>
      <c r="D2094" t="s">
        <v>3926</v>
      </c>
      <c r="E2094" t="s">
        <v>3927</v>
      </c>
      <c r="F2094" t="s">
        <v>3930</v>
      </c>
      <c r="G2094" t="s">
        <v>3921</v>
      </c>
      <c r="H2094" t="s">
        <v>3922</v>
      </c>
      <c r="I2094">
        <v>915.3</v>
      </c>
      <c r="J2094" s="41">
        <v>2.2330000000000003E-2</v>
      </c>
      <c r="K2094" s="42">
        <v>20.438649000000002</v>
      </c>
      <c r="L2094" s="43">
        <v>0.93149999999999977</v>
      </c>
      <c r="M2094" s="42">
        <v>19.038601543499997</v>
      </c>
      <c r="N2094">
        <v>6</v>
      </c>
      <c r="O2094" s="43">
        <v>80.639999999999986</v>
      </c>
      <c r="P2094" s="42">
        <v>18</v>
      </c>
      <c r="Q2094" s="42">
        <v>0</v>
      </c>
      <c r="R2094" s="42">
        <v>18</v>
      </c>
    </row>
    <row r="2095" spans="1:18" x14ac:dyDescent="0.3">
      <c r="A2095" t="s">
        <v>3923</v>
      </c>
      <c r="B2095" s="17">
        <v>45154</v>
      </c>
      <c r="C2095" t="s">
        <v>3925</v>
      </c>
      <c r="D2095" t="s">
        <v>3926</v>
      </c>
      <c r="E2095" t="s">
        <v>3927</v>
      </c>
      <c r="F2095" t="s">
        <v>3930</v>
      </c>
      <c r="G2095" t="s">
        <v>3921</v>
      </c>
      <c r="H2095" t="s">
        <v>3922</v>
      </c>
      <c r="I2095">
        <v>1047.4000000000001</v>
      </c>
      <c r="J2095" s="41">
        <v>1.9910000000000001E-2</v>
      </c>
      <c r="K2095" s="42">
        <v>20.853734000000003</v>
      </c>
      <c r="L2095" s="43">
        <v>0.57499999999999973</v>
      </c>
      <c r="M2095" s="42">
        <v>11.990897049999996</v>
      </c>
      <c r="N2095">
        <v>10</v>
      </c>
      <c r="O2095" s="43">
        <v>176.4</v>
      </c>
      <c r="P2095" s="42">
        <v>11</v>
      </c>
      <c r="Q2095" s="42">
        <v>3</v>
      </c>
      <c r="R2095" s="42">
        <v>16.5</v>
      </c>
    </row>
    <row r="2096" spans="1:18" x14ac:dyDescent="0.3">
      <c r="A2096" t="s">
        <v>3923</v>
      </c>
      <c r="B2096" s="17">
        <v>45155</v>
      </c>
      <c r="C2096" t="s">
        <v>3925</v>
      </c>
      <c r="D2096" t="s">
        <v>3926</v>
      </c>
      <c r="E2096" t="s">
        <v>3927</v>
      </c>
      <c r="F2096" t="s">
        <v>3930</v>
      </c>
      <c r="G2096" t="s">
        <v>3921</v>
      </c>
      <c r="H2096" t="s">
        <v>3922</v>
      </c>
      <c r="I2096">
        <v>1095</v>
      </c>
      <c r="J2096" s="41">
        <v>1.6830000000000001E-2</v>
      </c>
      <c r="K2096" s="42">
        <v>18.428850000000001</v>
      </c>
      <c r="L2096" s="43">
        <v>0.44849999999999973</v>
      </c>
      <c r="M2096" s="42">
        <v>8.2653392249999946</v>
      </c>
      <c r="N2096">
        <v>9</v>
      </c>
      <c r="O2096" s="43">
        <v>62.16</v>
      </c>
      <c r="P2096" s="42">
        <v>4</v>
      </c>
      <c r="Q2096" s="42">
        <v>3</v>
      </c>
      <c r="R2096" s="42">
        <v>21</v>
      </c>
    </row>
    <row r="2097" spans="1:18" x14ac:dyDescent="0.3">
      <c r="A2097" t="s">
        <v>3923</v>
      </c>
      <c r="B2097" s="17">
        <v>45156</v>
      </c>
      <c r="C2097" t="s">
        <v>3925</v>
      </c>
      <c r="D2097" t="s">
        <v>3926</v>
      </c>
      <c r="E2097" t="s">
        <v>3927</v>
      </c>
      <c r="F2097" t="s">
        <v>3930</v>
      </c>
      <c r="G2097" t="s">
        <v>3921</v>
      </c>
      <c r="H2097" t="s">
        <v>3922</v>
      </c>
      <c r="I2097">
        <v>917.5</v>
      </c>
      <c r="J2097" s="41">
        <v>1.4850000000000002E-2</v>
      </c>
      <c r="K2097" s="42">
        <v>13.624875000000001</v>
      </c>
      <c r="L2097" s="43">
        <v>0.24149999999999994</v>
      </c>
      <c r="M2097" s="42">
        <v>3.2904073124999993</v>
      </c>
      <c r="N2097">
        <v>8</v>
      </c>
      <c r="O2097" s="43">
        <v>92.399999999999991</v>
      </c>
      <c r="P2097" s="42">
        <v>34</v>
      </c>
      <c r="Q2097" s="42">
        <v>3</v>
      </c>
      <c r="R2097" s="42">
        <v>6</v>
      </c>
    </row>
    <row r="2098" spans="1:18" x14ac:dyDescent="0.3">
      <c r="A2098" t="s">
        <v>3923</v>
      </c>
      <c r="B2098" s="17">
        <v>45157</v>
      </c>
      <c r="C2098" t="s">
        <v>3925</v>
      </c>
      <c r="D2098" t="s">
        <v>3926</v>
      </c>
      <c r="E2098" t="s">
        <v>3927</v>
      </c>
      <c r="F2098" t="s">
        <v>3930</v>
      </c>
      <c r="G2098" t="s">
        <v>3921</v>
      </c>
      <c r="H2098" t="s">
        <v>3922</v>
      </c>
      <c r="I2098">
        <v>1078.8</v>
      </c>
      <c r="J2098" s="41">
        <v>1.8040000000000004E-2</v>
      </c>
      <c r="K2098" s="42">
        <v>19.461552000000005</v>
      </c>
      <c r="L2098" s="43">
        <v>0.22999999999999973</v>
      </c>
      <c r="M2098" s="42">
        <v>4.4761569599999955</v>
      </c>
      <c r="N2098">
        <v>8</v>
      </c>
      <c r="O2098" s="43">
        <v>201.6</v>
      </c>
      <c r="P2098" s="42">
        <v>35</v>
      </c>
      <c r="Q2098" s="42">
        <v>5</v>
      </c>
      <c r="R2098" s="42">
        <v>10.5</v>
      </c>
    </row>
    <row r="2099" spans="1:18" x14ac:dyDescent="0.3">
      <c r="A2099" t="s">
        <v>3923</v>
      </c>
      <c r="B2099" s="17">
        <v>45158</v>
      </c>
      <c r="C2099" t="s">
        <v>3925</v>
      </c>
      <c r="D2099" t="s">
        <v>3926</v>
      </c>
      <c r="E2099" t="s">
        <v>3927</v>
      </c>
      <c r="F2099" t="s">
        <v>3930</v>
      </c>
      <c r="G2099" t="s">
        <v>3921</v>
      </c>
      <c r="H2099" t="s">
        <v>3922</v>
      </c>
      <c r="I2099">
        <v>1094.9000000000001</v>
      </c>
      <c r="J2099" s="41">
        <v>1.8370000000000001E-2</v>
      </c>
      <c r="K2099" s="42">
        <v>20.113313000000002</v>
      </c>
      <c r="L2099" s="43">
        <v>0.56349999999999978</v>
      </c>
      <c r="M2099" s="42">
        <v>11.333851875499997</v>
      </c>
      <c r="N2099">
        <v>7</v>
      </c>
      <c r="O2099" s="43">
        <v>119.27999999999999</v>
      </c>
      <c r="P2099" s="42">
        <v>21</v>
      </c>
      <c r="Q2099" s="42">
        <v>1</v>
      </c>
      <c r="R2099" s="42">
        <v>9</v>
      </c>
    </row>
    <row r="2100" spans="1:18" x14ac:dyDescent="0.3">
      <c r="A2100" t="s">
        <v>3923</v>
      </c>
      <c r="B2100" s="17">
        <v>45159</v>
      </c>
      <c r="C2100" t="s">
        <v>3925</v>
      </c>
      <c r="D2100" t="s">
        <v>3926</v>
      </c>
      <c r="E2100" t="s">
        <v>3927</v>
      </c>
      <c r="F2100" t="s">
        <v>3930</v>
      </c>
      <c r="G2100" t="s">
        <v>3921</v>
      </c>
      <c r="H2100" t="s">
        <v>3922</v>
      </c>
      <c r="I2100">
        <v>1139.3</v>
      </c>
      <c r="J2100" s="41">
        <v>2.2770000000000006E-2</v>
      </c>
      <c r="K2100" s="42">
        <v>25.941861000000006</v>
      </c>
      <c r="L2100" s="43">
        <v>0.97749999999999981</v>
      </c>
      <c r="M2100" s="42">
        <v>25.358169127500002</v>
      </c>
      <c r="N2100">
        <v>5</v>
      </c>
      <c r="O2100" s="43">
        <v>105.83999999999999</v>
      </c>
      <c r="P2100" s="42">
        <v>42</v>
      </c>
      <c r="Q2100" s="42">
        <v>1</v>
      </c>
      <c r="R2100" s="42">
        <v>15</v>
      </c>
    </row>
    <row r="2101" spans="1:18" x14ac:dyDescent="0.3">
      <c r="A2101" t="s">
        <v>3923</v>
      </c>
      <c r="B2101" s="17">
        <v>45160</v>
      </c>
      <c r="C2101" t="s">
        <v>3925</v>
      </c>
      <c r="D2101" t="s">
        <v>3926</v>
      </c>
      <c r="E2101" t="s">
        <v>3927</v>
      </c>
      <c r="F2101" t="s">
        <v>3930</v>
      </c>
      <c r="G2101" t="s">
        <v>3921</v>
      </c>
      <c r="H2101" t="s">
        <v>3922</v>
      </c>
      <c r="I2101">
        <v>1021.5999999999999</v>
      </c>
      <c r="J2101" s="41">
        <v>1.694E-2</v>
      </c>
      <c r="K2101" s="42">
        <v>17.305903999999998</v>
      </c>
      <c r="L2101" s="43">
        <v>0.43699999999999978</v>
      </c>
      <c r="M2101" s="42">
        <v>7.5626800479999954</v>
      </c>
      <c r="N2101">
        <v>3</v>
      </c>
      <c r="O2101" s="43">
        <v>189</v>
      </c>
      <c r="P2101" s="42">
        <v>12</v>
      </c>
      <c r="Q2101" s="42">
        <v>1</v>
      </c>
      <c r="R2101" s="42">
        <v>13.5</v>
      </c>
    </row>
    <row r="2102" spans="1:18" x14ac:dyDescent="0.3">
      <c r="A2102" t="s">
        <v>3923</v>
      </c>
      <c r="B2102" s="17">
        <v>45161</v>
      </c>
      <c r="C2102" t="s">
        <v>3925</v>
      </c>
      <c r="D2102" t="s">
        <v>3926</v>
      </c>
      <c r="E2102" t="s">
        <v>3927</v>
      </c>
      <c r="F2102" t="s">
        <v>3930</v>
      </c>
      <c r="G2102" t="s">
        <v>3921</v>
      </c>
      <c r="H2102" t="s">
        <v>3922</v>
      </c>
      <c r="I2102">
        <v>1581.5</v>
      </c>
      <c r="J2102" s="41">
        <v>1.8370000000000001E-2</v>
      </c>
      <c r="K2102" s="42">
        <v>29.052155000000003</v>
      </c>
      <c r="L2102" s="43">
        <v>0.35649999999999971</v>
      </c>
      <c r="M2102" s="42">
        <v>10.357093257499992</v>
      </c>
      <c r="N2102">
        <v>9</v>
      </c>
      <c r="O2102" s="43">
        <v>49.559999999999995</v>
      </c>
      <c r="P2102" s="42">
        <v>1</v>
      </c>
      <c r="Q2102" s="42">
        <v>2</v>
      </c>
      <c r="R2102" s="42">
        <v>12</v>
      </c>
    </row>
    <row r="2103" spans="1:18" x14ac:dyDescent="0.3">
      <c r="A2103" t="s">
        <v>3923</v>
      </c>
      <c r="B2103" s="17">
        <v>45162</v>
      </c>
      <c r="C2103" t="s">
        <v>3925</v>
      </c>
      <c r="D2103" t="s">
        <v>3926</v>
      </c>
      <c r="E2103" t="s">
        <v>3927</v>
      </c>
      <c r="F2103" t="s">
        <v>3930</v>
      </c>
      <c r="G2103" t="s">
        <v>3921</v>
      </c>
      <c r="H2103" t="s">
        <v>3922</v>
      </c>
      <c r="I2103">
        <v>908.59999999999991</v>
      </c>
      <c r="J2103" s="41">
        <v>1.694E-2</v>
      </c>
      <c r="K2103" s="42">
        <v>15.391683999999998</v>
      </c>
      <c r="L2103" s="43">
        <v>0.14949999999999999</v>
      </c>
      <c r="M2103" s="42">
        <v>2.3010567579999996</v>
      </c>
      <c r="N2103">
        <v>6</v>
      </c>
      <c r="O2103" s="43">
        <v>267.12</v>
      </c>
      <c r="P2103" s="42">
        <v>17</v>
      </c>
      <c r="Q2103" s="42">
        <v>8</v>
      </c>
      <c r="R2103" s="42">
        <v>21</v>
      </c>
    </row>
    <row r="2104" spans="1:18" x14ac:dyDescent="0.3">
      <c r="A2104" t="s">
        <v>3923</v>
      </c>
      <c r="B2104" s="17">
        <v>45163</v>
      </c>
      <c r="C2104" t="s">
        <v>3925</v>
      </c>
      <c r="D2104" t="s">
        <v>3926</v>
      </c>
      <c r="E2104" t="s">
        <v>3927</v>
      </c>
      <c r="F2104" t="s">
        <v>3930</v>
      </c>
      <c r="G2104" t="s">
        <v>3921</v>
      </c>
      <c r="H2104" t="s">
        <v>3922</v>
      </c>
      <c r="I2104">
        <v>1112.6999999999998</v>
      </c>
      <c r="J2104" s="41">
        <v>1.7050000000000003E-2</v>
      </c>
      <c r="K2104" s="42">
        <v>18.971534999999999</v>
      </c>
      <c r="L2104" s="43">
        <v>0.26449999999999974</v>
      </c>
      <c r="M2104" s="42">
        <v>5.0179710074999946</v>
      </c>
      <c r="N2104">
        <v>8</v>
      </c>
      <c r="O2104" s="43">
        <v>107.52</v>
      </c>
      <c r="P2104" s="42">
        <v>15</v>
      </c>
      <c r="Q2104" s="42">
        <v>1</v>
      </c>
      <c r="R2104" s="42">
        <v>10.5</v>
      </c>
    </row>
    <row r="2105" spans="1:18" x14ac:dyDescent="0.3">
      <c r="A2105" t="s">
        <v>3923</v>
      </c>
      <c r="B2105" s="17">
        <v>45164</v>
      </c>
      <c r="C2105" t="s">
        <v>3925</v>
      </c>
      <c r="D2105" t="s">
        <v>3926</v>
      </c>
      <c r="E2105" t="s">
        <v>3927</v>
      </c>
      <c r="F2105" t="s">
        <v>3930</v>
      </c>
      <c r="G2105" t="s">
        <v>3921</v>
      </c>
      <c r="H2105" t="s">
        <v>3922</v>
      </c>
      <c r="I2105">
        <v>1038.1999999999998</v>
      </c>
      <c r="J2105" s="41">
        <v>2.0790000000000003E-2</v>
      </c>
      <c r="K2105" s="42">
        <v>21.584177999999998</v>
      </c>
      <c r="L2105" s="43">
        <v>0.20699999999999993</v>
      </c>
      <c r="M2105" s="42">
        <v>4.4679248459999981</v>
      </c>
      <c r="N2105">
        <v>9</v>
      </c>
      <c r="O2105" s="43">
        <v>141.11999999999998</v>
      </c>
      <c r="P2105" s="42">
        <v>28</v>
      </c>
      <c r="Q2105" s="42">
        <v>6</v>
      </c>
      <c r="R2105" s="42">
        <v>9</v>
      </c>
    </row>
    <row r="2106" spans="1:18" x14ac:dyDescent="0.3">
      <c r="A2106" t="s">
        <v>3923</v>
      </c>
      <c r="B2106" s="17">
        <v>45165</v>
      </c>
      <c r="C2106" t="s">
        <v>3925</v>
      </c>
      <c r="D2106" t="s">
        <v>3926</v>
      </c>
      <c r="E2106" t="s">
        <v>3927</v>
      </c>
      <c r="F2106" t="s">
        <v>3930</v>
      </c>
      <c r="G2106" t="s">
        <v>3921</v>
      </c>
      <c r="H2106" t="s">
        <v>3922</v>
      </c>
      <c r="I2106">
        <v>1130.8</v>
      </c>
      <c r="J2106" s="41">
        <v>1.8589999999999999E-2</v>
      </c>
      <c r="K2106" s="42">
        <v>21.021571999999999</v>
      </c>
      <c r="L2106" s="43">
        <v>0.77049999999999963</v>
      </c>
      <c r="M2106" s="42">
        <v>16.197121225999993</v>
      </c>
      <c r="N2106">
        <v>7</v>
      </c>
      <c r="O2106" s="43">
        <v>372.95999999999992</v>
      </c>
      <c r="P2106" s="42">
        <v>24</v>
      </c>
      <c r="Q2106" s="42">
        <v>3</v>
      </c>
      <c r="R2106" s="42">
        <v>10.5</v>
      </c>
    </row>
    <row r="2107" spans="1:18" x14ac:dyDescent="0.3">
      <c r="A2107" t="s">
        <v>3923</v>
      </c>
      <c r="B2107" s="17">
        <v>45166</v>
      </c>
      <c r="C2107" t="s">
        <v>3925</v>
      </c>
      <c r="D2107" t="s">
        <v>3926</v>
      </c>
      <c r="E2107" t="s">
        <v>3927</v>
      </c>
      <c r="F2107" t="s">
        <v>3930</v>
      </c>
      <c r="G2107" t="s">
        <v>3921</v>
      </c>
      <c r="H2107" t="s">
        <v>3922</v>
      </c>
      <c r="I2107">
        <v>705.09999999999991</v>
      </c>
      <c r="J2107" s="41">
        <v>2.0790000000000006E-2</v>
      </c>
      <c r="K2107" s="42">
        <v>14.659029000000002</v>
      </c>
      <c r="L2107" s="43">
        <v>0.22999999999999976</v>
      </c>
      <c r="M2107" s="42">
        <v>3.3715766699999969</v>
      </c>
      <c r="N2107">
        <v>7</v>
      </c>
      <c r="O2107" s="43">
        <v>55.439999999999991</v>
      </c>
      <c r="P2107" s="42">
        <v>2</v>
      </c>
      <c r="Q2107" s="42">
        <v>0</v>
      </c>
      <c r="R2107" s="42">
        <v>18</v>
      </c>
    </row>
    <row r="2108" spans="1:18" x14ac:dyDescent="0.3">
      <c r="A2108" t="s">
        <v>3923</v>
      </c>
      <c r="B2108" s="17">
        <v>45167</v>
      </c>
      <c r="C2108" t="s">
        <v>3925</v>
      </c>
      <c r="D2108" t="s">
        <v>3926</v>
      </c>
      <c r="E2108" t="s">
        <v>3927</v>
      </c>
      <c r="F2108" t="s">
        <v>3930</v>
      </c>
      <c r="G2108" t="s">
        <v>3921</v>
      </c>
      <c r="H2108" t="s">
        <v>3922</v>
      </c>
      <c r="I2108">
        <v>823.3</v>
      </c>
      <c r="J2108" s="41">
        <v>1.6720000000000006E-2</v>
      </c>
      <c r="K2108" s="42">
        <v>13.765576000000005</v>
      </c>
      <c r="L2108" s="43">
        <v>0.14949999999999994</v>
      </c>
      <c r="M2108" s="42">
        <v>2.0579536119999999</v>
      </c>
      <c r="N2108">
        <v>10</v>
      </c>
      <c r="O2108" s="43">
        <v>52.08</v>
      </c>
      <c r="P2108" s="42">
        <v>10</v>
      </c>
      <c r="Q2108" s="42">
        <v>2</v>
      </c>
      <c r="R2108" s="42">
        <v>10.5</v>
      </c>
    </row>
    <row r="2109" spans="1:18" x14ac:dyDescent="0.3">
      <c r="A2109" t="s">
        <v>3923</v>
      </c>
      <c r="B2109" s="17">
        <v>45168</v>
      </c>
      <c r="C2109" t="s">
        <v>3925</v>
      </c>
      <c r="D2109" t="s">
        <v>3926</v>
      </c>
      <c r="E2109" t="s">
        <v>3927</v>
      </c>
      <c r="F2109" t="s">
        <v>3930</v>
      </c>
      <c r="G2109" t="s">
        <v>3921</v>
      </c>
      <c r="H2109" t="s">
        <v>3922</v>
      </c>
      <c r="I2109">
        <v>933.3</v>
      </c>
      <c r="J2109" s="41">
        <v>1.5400000000000004E-2</v>
      </c>
      <c r="K2109" s="42">
        <v>14.372820000000003</v>
      </c>
      <c r="L2109" s="43">
        <v>0.97749999999999959</v>
      </c>
      <c r="M2109" s="42">
        <v>14.049431549999996</v>
      </c>
      <c r="N2109">
        <v>5</v>
      </c>
      <c r="O2109" s="43">
        <v>63.839999999999989</v>
      </c>
      <c r="P2109" s="42">
        <v>30</v>
      </c>
      <c r="Q2109" s="42">
        <v>3</v>
      </c>
      <c r="R2109" s="42">
        <v>10.5</v>
      </c>
    </row>
    <row r="2110" spans="1:18" x14ac:dyDescent="0.3">
      <c r="A2110" t="s">
        <v>3923</v>
      </c>
      <c r="B2110" s="17">
        <v>45169</v>
      </c>
      <c r="C2110" t="s">
        <v>3925</v>
      </c>
      <c r="D2110" t="s">
        <v>3926</v>
      </c>
      <c r="E2110" t="s">
        <v>3927</v>
      </c>
      <c r="F2110" t="s">
        <v>3930</v>
      </c>
      <c r="G2110" t="s">
        <v>3921</v>
      </c>
      <c r="H2110" t="s">
        <v>3922</v>
      </c>
      <c r="I2110">
        <v>827.5</v>
      </c>
      <c r="J2110" s="41">
        <v>1.8700000000000001E-2</v>
      </c>
      <c r="K2110" s="42">
        <v>15.474250000000001</v>
      </c>
      <c r="L2110" s="43">
        <v>0.56349999999999967</v>
      </c>
      <c r="M2110" s="42">
        <v>8.7197398749999948</v>
      </c>
      <c r="N2110">
        <v>7</v>
      </c>
      <c r="O2110" s="43">
        <v>109.2</v>
      </c>
      <c r="P2110" s="42">
        <v>1</v>
      </c>
      <c r="Q2110" s="42">
        <v>1</v>
      </c>
      <c r="R2110" s="42">
        <v>18</v>
      </c>
    </row>
    <row r="2111" spans="1:18" x14ac:dyDescent="0.3">
      <c r="A2111" t="s">
        <v>3924</v>
      </c>
      <c r="B2111" s="17">
        <v>45170</v>
      </c>
      <c r="C2111" t="s">
        <v>3925</v>
      </c>
      <c r="D2111" t="s">
        <v>3926</v>
      </c>
      <c r="E2111" t="s">
        <v>3927</v>
      </c>
      <c r="F2111" t="s">
        <v>3930</v>
      </c>
      <c r="G2111" t="s">
        <v>3921</v>
      </c>
      <c r="H2111" t="s">
        <v>3922</v>
      </c>
      <c r="I2111">
        <v>1898</v>
      </c>
      <c r="J2111" s="41">
        <v>1.6830000000000001E-2</v>
      </c>
      <c r="K2111" s="42">
        <v>31.943340000000003</v>
      </c>
      <c r="L2111" s="43">
        <v>0.89699999999999969</v>
      </c>
      <c r="M2111" s="42">
        <v>28.653175979999993</v>
      </c>
      <c r="N2111">
        <v>3</v>
      </c>
      <c r="O2111" s="43">
        <v>220.92</v>
      </c>
      <c r="P2111" s="42">
        <v>19</v>
      </c>
      <c r="Q2111" s="42">
        <v>1</v>
      </c>
      <c r="R2111" s="42">
        <v>4.5</v>
      </c>
    </row>
    <row r="2112" spans="1:18" x14ac:dyDescent="0.3">
      <c r="A2112" t="s">
        <v>3924</v>
      </c>
      <c r="B2112" s="17">
        <v>45171</v>
      </c>
      <c r="C2112" t="s">
        <v>3925</v>
      </c>
      <c r="D2112" t="s">
        <v>3926</v>
      </c>
      <c r="E2112" t="s">
        <v>3927</v>
      </c>
      <c r="F2112" t="s">
        <v>3930</v>
      </c>
      <c r="G2112" t="s">
        <v>3921</v>
      </c>
      <c r="H2112" t="s">
        <v>3922</v>
      </c>
      <c r="I2112">
        <v>2402</v>
      </c>
      <c r="J2112" s="41">
        <v>1.6059999999999998E-2</v>
      </c>
      <c r="K2112" s="42">
        <v>38.576119999999996</v>
      </c>
      <c r="L2112" s="43">
        <v>2.3000000000000052E-2</v>
      </c>
      <c r="M2112" s="42">
        <v>0.88725076000000191</v>
      </c>
      <c r="N2112">
        <v>3</v>
      </c>
      <c r="O2112" s="43">
        <v>38.4</v>
      </c>
      <c r="P2112" s="42">
        <v>49</v>
      </c>
      <c r="Q2112" s="42">
        <v>6</v>
      </c>
      <c r="R2112" s="42">
        <v>15</v>
      </c>
    </row>
    <row r="2113" spans="1:18" x14ac:dyDescent="0.3">
      <c r="A2113" t="s">
        <v>3924</v>
      </c>
      <c r="B2113" s="17">
        <v>45172</v>
      </c>
      <c r="C2113" t="s">
        <v>3925</v>
      </c>
      <c r="D2113" t="s">
        <v>3926</v>
      </c>
      <c r="E2113" t="s">
        <v>3927</v>
      </c>
      <c r="F2113" t="s">
        <v>3930</v>
      </c>
      <c r="G2113" t="s">
        <v>3921</v>
      </c>
      <c r="H2113" t="s">
        <v>3922</v>
      </c>
      <c r="I2113">
        <v>2028</v>
      </c>
      <c r="J2113" s="41">
        <v>2.0460000000000002E-2</v>
      </c>
      <c r="K2113" s="42">
        <v>41.492880000000007</v>
      </c>
      <c r="L2113" s="43">
        <v>0.21850000000000008</v>
      </c>
      <c r="M2113" s="42">
        <v>9.0661942800000048</v>
      </c>
      <c r="N2113">
        <v>6</v>
      </c>
      <c r="O2113" s="43">
        <v>348.59999999999997</v>
      </c>
      <c r="P2113" s="42">
        <v>24</v>
      </c>
      <c r="Q2113" s="42">
        <v>1</v>
      </c>
      <c r="R2113" s="42">
        <v>9</v>
      </c>
    </row>
    <row r="2114" spans="1:18" x14ac:dyDescent="0.3">
      <c r="A2114" t="s">
        <v>3924</v>
      </c>
      <c r="B2114" s="17">
        <v>45173</v>
      </c>
      <c r="C2114" t="s">
        <v>3925</v>
      </c>
      <c r="D2114" t="s">
        <v>3926</v>
      </c>
      <c r="E2114" t="s">
        <v>3927</v>
      </c>
      <c r="F2114" t="s">
        <v>3930</v>
      </c>
      <c r="G2114" t="s">
        <v>3921</v>
      </c>
      <c r="H2114" t="s">
        <v>3922</v>
      </c>
      <c r="I2114">
        <v>1718</v>
      </c>
      <c r="J2114" s="41">
        <v>1.6610000000000003E-2</v>
      </c>
      <c r="K2114" s="42">
        <v>28.535980000000006</v>
      </c>
      <c r="L2114" s="43">
        <v>0.96599999999999975</v>
      </c>
      <c r="M2114" s="42">
        <v>27.56575668</v>
      </c>
      <c r="N2114">
        <v>1</v>
      </c>
      <c r="O2114" s="43">
        <v>150.35999999999999</v>
      </c>
      <c r="P2114" s="42">
        <v>11</v>
      </c>
      <c r="Q2114" s="42">
        <v>3</v>
      </c>
      <c r="R2114" s="42">
        <v>18</v>
      </c>
    </row>
    <row r="2115" spans="1:18" x14ac:dyDescent="0.3">
      <c r="A2115" t="s">
        <v>3924</v>
      </c>
      <c r="B2115" s="17">
        <v>45174</v>
      </c>
      <c r="C2115" t="s">
        <v>3925</v>
      </c>
      <c r="D2115" t="s">
        <v>3926</v>
      </c>
      <c r="E2115" t="s">
        <v>3927</v>
      </c>
      <c r="F2115" t="s">
        <v>3930</v>
      </c>
      <c r="G2115" t="s">
        <v>3921</v>
      </c>
      <c r="H2115" t="s">
        <v>3922</v>
      </c>
      <c r="I2115">
        <v>2437</v>
      </c>
      <c r="J2115" s="41">
        <v>1.661E-2</v>
      </c>
      <c r="K2115" s="42">
        <v>40.478569999999998</v>
      </c>
      <c r="L2115" s="43">
        <v>0.33349999999999991</v>
      </c>
      <c r="M2115" s="42">
        <v>13.499603094999996</v>
      </c>
      <c r="N2115">
        <v>5</v>
      </c>
      <c r="O2115" s="43">
        <v>78.11999999999999</v>
      </c>
      <c r="P2115" s="42">
        <v>35</v>
      </c>
      <c r="Q2115" s="42">
        <v>3</v>
      </c>
      <c r="R2115" s="42">
        <v>9</v>
      </c>
    </row>
    <row r="2116" spans="1:18" x14ac:dyDescent="0.3">
      <c r="A2116" t="s">
        <v>3924</v>
      </c>
      <c r="B2116" s="17">
        <v>45175</v>
      </c>
      <c r="C2116" t="s">
        <v>3925</v>
      </c>
      <c r="D2116" t="s">
        <v>3926</v>
      </c>
      <c r="E2116" t="s">
        <v>3927</v>
      </c>
      <c r="F2116" t="s">
        <v>3930</v>
      </c>
      <c r="G2116" t="s">
        <v>3921</v>
      </c>
      <c r="H2116" t="s">
        <v>3922</v>
      </c>
      <c r="I2116">
        <v>1408</v>
      </c>
      <c r="J2116" s="41">
        <v>2.3650000000000001E-2</v>
      </c>
      <c r="K2116" s="42">
        <v>33.299199999999999</v>
      </c>
      <c r="L2116" s="43">
        <v>0.43699999999999989</v>
      </c>
      <c r="M2116" s="42">
        <v>14.551750399999996</v>
      </c>
      <c r="N2116">
        <v>5</v>
      </c>
      <c r="O2116" s="43">
        <v>24</v>
      </c>
      <c r="P2116" s="42">
        <v>5</v>
      </c>
      <c r="Q2116" s="42">
        <v>0</v>
      </c>
      <c r="R2116" s="42">
        <v>22.5</v>
      </c>
    </row>
    <row r="2117" spans="1:18" x14ac:dyDescent="0.3">
      <c r="A2117" t="s">
        <v>3924</v>
      </c>
      <c r="B2117" s="17">
        <v>45176</v>
      </c>
      <c r="C2117" t="s">
        <v>3925</v>
      </c>
      <c r="D2117" t="s">
        <v>3926</v>
      </c>
      <c r="E2117" t="s">
        <v>3927</v>
      </c>
      <c r="F2117" t="s">
        <v>3930</v>
      </c>
      <c r="G2117" t="s">
        <v>3921</v>
      </c>
      <c r="H2117" t="s">
        <v>3922</v>
      </c>
      <c r="I2117">
        <v>2241</v>
      </c>
      <c r="J2117" s="41">
        <v>1.3750000000000002E-2</v>
      </c>
      <c r="K2117" s="42">
        <v>30.813750000000002</v>
      </c>
      <c r="L2117" s="43">
        <v>0.36799999999999994</v>
      </c>
      <c r="M2117" s="42">
        <v>11.339459999999999</v>
      </c>
      <c r="N2117">
        <v>7</v>
      </c>
      <c r="O2117" s="43">
        <v>60</v>
      </c>
      <c r="P2117" s="42">
        <v>5</v>
      </c>
      <c r="Q2117" s="42">
        <v>0</v>
      </c>
      <c r="R2117" s="42">
        <v>18</v>
      </c>
    </row>
    <row r="2118" spans="1:18" x14ac:dyDescent="0.3">
      <c r="A2118" t="s">
        <v>3924</v>
      </c>
      <c r="B2118" s="17">
        <v>45177</v>
      </c>
      <c r="C2118" t="s">
        <v>3925</v>
      </c>
      <c r="D2118" t="s">
        <v>3926</v>
      </c>
      <c r="E2118" t="s">
        <v>3927</v>
      </c>
      <c r="F2118" t="s">
        <v>3930</v>
      </c>
      <c r="G2118" t="s">
        <v>3921</v>
      </c>
      <c r="H2118" t="s">
        <v>3922</v>
      </c>
      <c r="I2118">
        <v>1991</v>
      </c>
      <c r="J2118" s="41">
        <v>1.7380000000000003E-2</v>
      </c>
      <c r="K2118" s="42">
        <v>34.603580000000008</v>
      </c>
      <c r="L2118" s="43">
        <v>1.2189999999999996</v>
      </c>
      <c r="M2118" s="42">
        <v>42.181764019999996</v>
      </c>
      <c r="N2118">
        <v>3</v>
      </c>
      <c r="O2118" s="43">
        <v>170.51999999999998</v>
      </c>
      <c r="P2118" s="42">
        <v>35</v>
      </c>
      <c r="Q2118" s="42">
        <v>2</v>
      </c>
      <c r="R2118" s="42">
        <v>15</v>
      </c>
    </row>
    <row r="2119" spans="1:18" x14ac:dyDescent="0.3">
      <c r="A2119" t="s">
        <v>3924</v>
      </c>
      <c r="B2119" s="17">
        <v>45178</v>
      </c>
      <c r="C2119" t="s">
        <v>3925</v>
      </c>
      <c r="D2119" t="s">
        <v>3926</v>
      </c>
      <c r="E2119" t="s">
        <v>3927</v>
      </c>
      <c r="F2119" t="s">
        <v>3930</v>
      </c>
      <c r="G2119" t="s">
        <v>3921</v>
      </c>
      <c r="H2119" t="s">
        <v>3922</v>
      </c>
      <c r="I2119">
        <v>1312</v>
      </c>
      <c r="J2119" s="41">
        <v>1.8920000000000003E-2</v>
      </c>
      <c r="K2119" s="42">
        <v>24.823040000000002</v>
      </c>
      <c r="L2119" s="43">
        <v>0.50599999999999989</v>
      </c>
      <c r="M2119" s="42">
        <v>12.560458239999999</v>
      </c>
      <c r="N2119">
        <v>7</v>
      </c>
      <c r="O2119" s="43">
        <v>143.63999999999999</v>
      </c>
      <c r="P2119" s="42">
        <v>4</v>
      </c>
      <c r="Q2119" s="42">
        <v>2</v>
      </c>
      <c r="R2119" s="42">
        <v>10.5</v>
      </c>
    </row>
    <row r="2120" spans="1:18" x14ac:dyDescent="0.3">
      <c r="A2120" t="s">
        <v>3924</v>
      </c>
      <c r="B2120" s="17">
        <v>45179</v>
      </c>
      <c r="C2120" t="s">
        <v>3925</v>
      </c>
      <c r="D2120" t="s">
        <v>3926</v>
      </c>
      <c r="E2120" t="s">
        <v>3927</v>
      </c>
      <c r="F2120" t="s">
        <v>3930</v>
      </c>
      <c r="G2120" t="s">
        <v>3921</v>
      </c>
      <c r="H2120" t="s">
        <v>3922</v>
      </c>
      <c r="I2120">
        <v>1843</v>
      </c>
      <c r="J2120" s="41">
        <v>2.0680000000000004E-2</v>
      </c>
      <c r="K2120" s="42">
        <v>38.113240000000005</v>
      </c>
      <c r="L2120" s="43">
        <v>0.19550000000000003</v>
      </c>
      <c r="M2120" s="42">
        <v>7.4511384200000021</v>
      </c>
      <c r="N2120">
        <v>3</v>
      </c>
      <c r="O2120" s="43">
        <v>91.559999999999988</v>
      </c>
      <c r="P2120" s="42">
        <v>33</v>
      </c>
      <c r="Q2120" s="42">
        <v>1</v>
      </c>
      <c r="R2120" s="42">
        <v>7.5</v>
      </c>
    </row>
    <row r="2121" spans="1:18" x14ac:dyDescent="0.3">
      <c r="A2121" t="s">
        <v>3924</v>
      </c>
      <c r="B2121" s="17">
        <v>45180</v>
      </c>
      <c r="C2121" t="s">
        <v>3925</v>
      </c>
      <c r="D2121" t="s">
        <v>3926</v>
      </c>
      <c r="E2121" t="s">
        <v>3927</v>
      </c>
      <c r="F2121" t="s">
        <v>3930</v>
      </c>
      <c r="G2121" t="s">
        <v>3921</v>
      </c>
      <c r="H2121" t="s">
        <v>3922</v>
      </c>
      <c r="I2121">
        <v>2178</v>
      </c>
      <c r="J2121" s="41">
        <v>1.5400000000000004E-2</v>
      </c>
      <c r="K2121" s="42">
        <v>33.541200000000011</v>
      </c>
      <c r="L2121" s="43">
        <v>0.89699999999999969</v>
      </c>
      <c r="M2121" s="42">
        <v>30.086456399999999</v>
      </c>
      <c r="N2121">
        <v>3</v>
      </c>
      <c r="O2121" s="43">
        <v>34.799999999999997</v>
      </c>
      <c r="P2121" s="42">
        <v>39</v>
      </c>
      <c r="Q2121" s="42">
        <v>5</v>
      </c>
      <c r="R2121" s="42">
        <v>9</v>
      </c>
    </row>
    <row r="2122" spans="1:18" x14ac:dyDescent="0.3">
      <c r="A2122" t="s">
        <v>3924</v>
      </c>
      <c r="B2122" s="17">
        <v>45181</v>
      </c>
      <c r="C2122" t="s">
        <v>3925</v>
      </c>
      <c r="D2122" t="s">
        <v>3926</v>
      </c>
      <c r="E2122" t="s">
        <v>3927</v>
      </c>
      <c r="F2122" t="s">
        <v>3930</v>
      </c>
      <c r="G2122" t="s">
        <v>3921</v>
      </c>
      <c r="H2122" t="s">
        <v>3922</v>
      </c>
      <c r="I2122">
        <v>1461</v>
      </c>
      <c r="J2122" s="41">
        <v>2.2439999999999998E-2</v>
      </c>
      <c r="K2122" s="42">
        <v>32.784839999999996</v>
      </c>
      <c r="L2122" s="43">
        <v>1.4144999999999996</v>
      </c>
      <c r="M2122" s="42">
        <v>46.374156179999979</v>
      </c>
      <c r="N2122">
        <v>3</v>
      </c>
      <c r="O2122" s="43">
        <v>140.27999999999997</v>
      </c>
      <c r="P2122" s="42">
        <v>16</v>
      </c>
      <c r="Q2122" s="42">
        <v>7</v>
      </c>
      <c r="R2122" s="42">
        <v>13.5</v>
      </c>
    </row>
    <row r="2123" spans="1:18" x14ac:dyDescent="0.3">
      <c r="A2123" t="s">
        <v>3924</v>
      </c>
      <c r="B2123" s="17">
        <v>45182</v>
      </c>
      <c r="C2123" t="s">
        <v>3925</v>
      </c>
      <c r="D2123" t="s">
        <v>3926</v>
      </c>
      <c r="E2123" t="s">
        <v>3927</v>
      </c>
      <c r="F2123" t="s">
        <v>3930</v>
      </c>
      <c r="G2123" t="s">
        <v>3921</v>
      </c>
      <c r="H2123" t="s">
        <v>3922</v>
      </c>
      <c r="I2123">
        <v>1498</v>
      </c>
      <c r="J2123" s="41">
        <v>2.2220000000000004E-2</v>
      </c>
      <c r="K2123" s="42">
        <v>33.285560000000004</v>
      </c>
      <c r="L2123" s="43">
        <v>1.0694999999999995</v>
      </c>
      <c r="M2123" s="42">
        <v>35.598906419999985</v>
      </c>
      <c r="N2123">
        <v>5</v>
      </c>
      <c r="O2123" s="43">
        <v>256.2</v>
      </c>
      <c r="P2123" s="42">
        <v>43</v>
      </c>
      <c r="Q2123" s="42">
        <v>0</v>
      </c>
      <c r="R2123" s="42">
        <v>22.5</v>
      </c>
    </row>
    <row r="2124" spans="1:18" x14ac:dyDescent="0.3">
      <c r="A2124" t="s">
        <v>3924</v>
      </c>
      <c r="B2124" s="17">
        <v>45183</v>
      </c>
      <c r="C2124" t="s">
        <v>3925</v>
      </c>
      <c r="D2124" t="s">
        <v>3926</v>
      </c>
      <c r="E2124" t="s">
        <v>3927</v>
      </c>
      <c r="F2124" t="s">
        <v>3930</v>
      </c>
      <c r="G2124" t="s">
        <v>3921</v>
      </c>
      <c r="H2124" t="s">
        <v>3922</v>
      </c>
      <c r="I2124">
        <v>1958</v>
      </c>
      <c r="J2124" s="41">
        <v>1.9360000000000002E-2</v>
      </c>
      <c r="K2124" s="42">
        <v>37.906880000000001</v>
      </c>
      <c r="L2124" s="43">
        <v>0.93149999999999944</v>
      </c>
      <c r="M2124" s="42">
        <v>35.310258719999979</v>
      </c>
      <c r="N2124">
        <v>9</v>
      </c>
      <c r="O2124" s="43">
        <v>38.4</v>
      </c>
      <c r="P2124" s="42">
        <v>50</v>
      </c>
      <c r="Q2124" s="42">
        <v>8</v>
      </c>
      <c r="R2124" s="42">
        <v>13.5</v>
      </c>
    </row>
    <row r="2125" spans="1:18" x14ac:dyDescent="0.3">
      <c r="A2125" t="s">
        <v>3924</v>
      </c>
      <c r="B2125" s="17">
        <v>45184</v>
      </c>
      <c r="C2125" t="s">
        <v>3925</v>
      </c>
      <c r="D2125" t="s">
        <v>3926</v>
      </c>
      <c r="E2125" t="s">
        <v>3927</v>
      </c>
      <c r="F2125" t="s">
        <v>3930</v>
      </c>
      <c r="G2125" t="s">
        <v>3921</v>
      </c>
      <c r="H2125" t="s">
        <v>3922</v>
      </c>
      <c r="I2125">
        <v>2048</v>
      </c>
      <c r="J2125" s="41">
        <v>1.7270000000000001E-2</v>
      </c>
      <c r="K2125" s="42">
        <v>35.368960000000001</v>
      </c>
      <c r="L2125" s="43">
        <v>1.1614999999999998</v>
      </c>
      <c r="M2125" s="42">
        <v>41.081047039999994</v>
      </c>
      <c r="N2125">
        <v>5</v>
      </c>
      <c r="O2125" s="43">
        <v>238.55999999999997</v>
      </c>
      <c r="P2125" s="42">
        <v>35</v>
      </c>
      <c r="Q2125" s="42">
        <v>3</v>
      </c>
      <c r="R2125" s="42">
        <v>15</v>
      </c>
    </row>
    <row r="2126" spans="1:18" x14ac:dyDescent="0.3">
      <c r="A2126" t="s">
        <v>3924</v>
      </c>
      <c r="B2126" s="17">
        <v>45185</v>
      </c>
      <c r="C2126" t="s">
        <v>3925</v>
      </c>
      <c r="D2126" t="s">
        <v>3926</v>
      </c>
      <c r="E2126" t="s">
        <v>3927</v>
      </c>
      <c r="F2126" t="s">
        <v>3930</v>
      </c>
      <c r="G2126" t="s">
        <v>3921</v>
      </c>
      <c r="H2126" t="s">
        <v>3922</v>
      </c>
      <c r="I2126">
        <v>1847</v>
      </c>
      <c r="J2126" s="41">
        <v>1.6830000000000005E-2</v>
      </c>
      <c r="K2126" s="42">
        <v>31.085010000000008</v>
      </c>
      <c r="L2126" s="43">
        <v>0.79349999999999976</v>
      </c>
      <c r="M2126" s="42">
        <v>24.665955434999997</v>
      </c>
      <c r="N2126">
        <v>7</v>
      </c>
      <c r="O2126" s="43">
        <v>105</v>
      </c>
      <c r="P2126" s="42">
        <v>32</v>
      </c>
      <c r="Q2126" s="42">
        <v>1</v>
      </c>
      <c r="R2126" s="42">
        <v>18</v>
      </c>
    </row>
    <row r="2127" spans="1:18" x14ac:dyDescent="0.3">
      <c r="A2127" t="s">
        <v>3924</v>
      </c>
      <c r="B2127" s="17">
        <v>45186</v>
      </c>
      <c r="C2127" t="s">
        <v>3925</v>
      </c>
      <c r="D2127" t="s">
        <v>3926</v>
      </c>
      <c r="E2127" t="s">
        <v>3927</v>
      </c>
      <c r="F2127" t="s">
        <v>3930</v>
      </c>
      <c r="G2127" t="s">
        <v>3921</v>
      </c>
      <c r="H2127" t="s">
        <v>3922</v>
      </c>
      <c r="I2127">
        <v>2077</v>
      </c>
      <c r="J2127" s="41">
        <v>2.1010000000000004E-2</v>
      </c>
      <c r="K2127" s="42">
        <v>43.63777000000001</v>
      </c>
      <c r="L2127" s="43">
        <v>0.8049999999999996</v>
      </c>
      <c r="M2127" s="42">
        <v>35.128404849999988</v>
      </c>
      <c r="N2127">
        <v>9</v>
      </c>
      <c r="O2127" s="43">
        <v>9.6</v>
      </c>
      <c r="P2127" s="42">
        <v>17</v>
      </c>
      <c r="Q2127" s="42">
        <v>3</v>
      </c>
      <c r="R2127" s="42">
        <v>19.5</v>
      </c>
    </row>
    <row r="2128" spans="1:18" x14ac:dyDescent="0.3">
      <c r="A2128" t="s">
        <v>3924</v>
      </c>
      <c r="B2128" s="17">
        <v>45187</v>
      </c>
      <c r="C2128" t="s">
        <v>3925</v>
      </c>
      <c r="D2128" t="s">
        <v>3926</v>
      </c>
      <c r="E2128" t="s">
        <v>3927</v>
      </c>
      <c r="F2128" t="s">
        <v>3930</v>
      </c>
      <c r="G2128" t="s">
        <v>3921</v>
      </c>
      <c r="H2128" t="s">
        <v>3922</v>
      </c>
      <c r="I2128">
        <v>2592</v>
      </c>
      <c r="J2128" s="41">
        <v>2.0020000000000003E-2</v>
      </c>
      <c r="K2128" s="42">
        <v>51.891840000000009</v>
      </c>
      <c r="L2128" s="43">
        <v>0.94299999999999962</v>
      </c>
      <c r="M2128" s="42">
        <v>48.934005119999988</v>
      </c>
      <c r="N2128">
        <v>3</v>
      </c>
      <c r="O2128" s="43">
        <v>1.2</v>
      </c>
      <c r="P2128" s="42">
        <v>50</v>
      </c>
      <c r="Q2128" s="42">
        <v>1</v>
      </c>
      <c r="R2128" s="42">
        <v>21</v>
      </c>
    </row>
    <row r="2129" spans="1:18" x14ac:dyDescent="0.3">
      <c r="A2129" t="s">
        <v>3924</v>
      </c>
      <c r="B2129" s="17">
        <v>45188</v>
      </c>
      <c r="C2129" t="s">
        <v>3925</v>
      </c>
      <c r="D2129" t="s">
        <v>3926</v>
      </c>
      <c r="E2129" t="s">
        <v>3927</v>
      </c>
      <c r="F2129" t="s">
        <v>3930</v>
      </c>
      <c r="G2129" t="s">
        <v>3921</v>
      </c>
      <c r="H2129" t="s">
        <v>3922</v>
      </c>
      <c r="I2129">
        <v>2002</v>
      </c>
      <c r="J2129" s="41">
        <v>2.2550000000000008E-2</v>
      </c>
      <c r="K2129" s="42">
        <v>45.145100000000014</v>
      </c>
      <c r="L2129" s="43">
        <v>0.71299999999999963</v>
      </c>
      <c r="M2129" s="42">
        <v>32.188456299999991</v>
      </c>
      <c r="N2129">
        <v>5</v>
      </c>
      <c r="O2129" s="43">
        <v>52.08</v>
      </c>
      <c r="P2129" s="42">
        <v>32</v>
      </c>
      <c r="Q2129" s="42">
        <v>2</v>
      </c>
      <c r="R2129" s="42">
        <v>13.5</v>
      </c>
    </row>
    <row r="2130" spans="1:18" x14ac:dyDescent="0.3">
      <c r="A2130" t="s">
        <v>3924</v>
      </c>
      <c r="B2130" s="17">
        <v>45189</v>
      </c>
      <c r="C2130" t="s">
        <v>3925</v>
      </c>
      <c r="D2130" t="s">
        <v>3926</v>
      </c>
      <c r="E2130" t="s">
        <v>3927</v>
      </c>
      <c r="F2130" t="s">
        <v>3930</v>
      </c>
      <c r="G2130" t="s">
        <v>3921</v>
      </c>
      <c r="H2130" t="s">
        <v>3922</v>
      </c>
      <c r="I2130">
        <v>2216</v>
      </c>
      <c r="J2130" s="41">
        <v>2.1560000000000003E-2</v>
      </c>
      <c r="K2130" s="42">
        <v>47.77696000000001</v>
      </c>
      <c r="L2130" s="43">
        <v>0.65549999999999975</v>
      </c>
      <c r="M2130" s="42">
        <v>31.317797279999994</v>
      </c>
      <c r="N2130">
        <v>5</v>
      </c>
      <c r="O2130" s="43">
        <v>317.51999999999992</v>
      </c>
      <c r="P2130" s="42">
        <v>51</v>
      </c>
      <c r="Q2130" s="42">
        <v>1</v>
      </c>
      <c r="R2130" s="42">
        <v>10.5</v>
      </c>
    </row>
    <row r="2131" spans="1:18" x14ac:dyDescent="0.3">
      <c r="A2131" t="s">
        <v>3924</v>
      </c>
      <c r="B2131" s="17">
        <v>45190</v>
      </c>
      <c r="C2131" t="s">
        <v>3925</v>
      </c>
      <c r="D2131" t="s">
        <v>3926</v>
      </c>
      <c r="E2131" t="s">
        <v>3927</v>
      </c>
      <c r="F2131" t="s">
        <v>3930</v>
      </c>
      <c r="G2131" t="s">
        <v>3921</v>
      </c>
      <c r="H2131" t="s">
        <v>3922</v>
      </c>
      <c r="I2131">
        <v>2448</v>
      </c>
      <c r="J2131" s="41">
        <v>2.0020000000000003E-2</v>
      </c>
      <c r="K2131" s="42">
        <v>49.008960000000009</v>
      </c>
      <c r="L2131" s="43">
        <v>0.35649999999999993</v>
      </c>
      <c r="M2131" s="42">
        <v>17.471694239999998</v>
      </c>
      <c r="N2131">
        <v>4</v>
      </c>
      <c r="O2131" s="43">
        <v>51.239999999999995</v>
      </c>
      <c r="P2131" s="42">
        <v>38</v>
      </c>
      <c r="Q2131" s="42">
        <v>1</v>
      </c>
      <c r="R2131" s="42">
        <v>19.5</v>
      </c>
    </row>
    <row r="2132" spans="1:18" x14ac:dyDescent="0.3">
      <c r="A2132" t="s">
        <v>3924</v>
      </c>
      <c r="B2132" s="17">
        <v>45191</v>
      </c>
      <c r="C2132" t="s">
        <v>3925</v>
      </c>
      <c r="D2132" t="s">
        <v>3926</v>
      </c>
      <c r="E2132" t="s">
        <v>3927</v>
      </c>
      <c r="F2132" t="s">
        <v>3930</v>
      </c>
      <c r="G2132" t="s">
        <v>3921</v>
      </c>
      <c r="H2132" t="s">
        <v>3922</v>
      </c>
      <c r="I2132">
        <v>2075</v>
      </c>
      <c r="J2132" s="41">
        <v>1.8370000000000001E-2</v>
      </c>
      <c r="K2132" s="42">
        <v>38.117750000000001</v>
      </c>
      <c r="L2132" s="43">
        <v>1.2764999999999997</v>
      </c>
      <c r="M2132" s="42">
        <v>48.657307874999994</v>
      </c>
      <c r="N2132">
        <v>8</v>
      </c>
      <c r="O2132" s="43">
        <v>334.31999999999994</v>
      </c>
      <c r="P2132" s="42">
        <v>14</v>
      </c>
      <c r="Q2132" s="42">
        <v>5</v>
      </c>
      <c r="R2132" s="42">
        <v>9</v>
      </c>
    </row>
    <row r="2133" spans="1:18" x14ac:dyDescent="0.3">
      <c r="A2133" t="s">
        <v>3924</v>
      </c>
      <c r="B2133" s="17">
        <v>45192</v>
      </c>
      <c r="C2133" t="s">
        <v>3925</v>
      </c>
      <c r="D2133" t="s">
        <v>3926</v>
      </c>
      <c r="E2133" t="s">
        <v>3927</v>
      </c>
      <c r="F2133" t="s">
        <v>3930</v>
      </c>
      <c r="G2133" t="s">
        <v>3921</v>
      </c>
      <c r="H2133" t="s">
        <v>3922</v>
      </c>
      <c r="I2133">
        <v>2290</v>
      </c>
      <c r="J2133" s="41">
        <v>2.0680000000000004E-2</v>
      </c>
      <c r="K2133" s="42">
        <v>47.357200000000006</v>
      </c>
      <c r="L2133" s="43">
        <v>1.2534999999999998</v>
      </c>
      <c r="M2133" s="42">
        <v>59.362250199999998</v>
      </c>
      <c r="N2133">
        <v>6</v>
      </c>
      <c r="O2133" s="43">
        <v>173.04</v>
      </c>
      <c r="P2133" s="42">
        <v>25</v>
      </c>
      <c r="Q2133" s="42">
        <v>1</v>
      </c>
      <c r="R2133" s="42">
        <v>15</v>
      </c>
    </row>
    <row r="2134" spans="1:18" x14ac:dyDescent="0.3">
      <c r="A2134" t="s">
        <v>3924</v>
      </c>
      <c r="B2134" s="17">
        <v>45193</v>
      </c>
      <c r="C2134" t="s">
        <v>3925</v>
      </c>
      <c r="D2134" t="s">
        <v>3926</v>
      </c>
      <c r="E2134" t="s">
        <v>3927</v>
      </c>
      <c r="F2134" t="s">
        <v>3930</v>
      </c>
      <c r="G2134" t="s">
        <v>3921</v>
      </c>
      <c r="H2134" t="s">
        <v>3922</v>
      </c>
      <c r="I2134">
        <v>2220</v>
      </c>
      <c r="J2134" s="41">
        <v>1.8260000000000002E-2</v>
      </c>
      <c r="K2134" s="42">
        <v>40.537200000000006</v>
      </c>
      <c r="L2134" s="43">
        <v>0.42549999999999977</v>
      </c>
      <c r="M2134" s="42">
        <v>17.248578599999991</v>
      </c>
      <c r="N2134">
        <v>7</v>
      </c>
      <c r="O2134" s="43">
        <v>177.23999999999998</v>
      </c>
      <c r="P2134" s="42">
        <v>50</v>
      </c>
      <c r="Q2134" s="42">
        <v>1</v>
      </c>
      <c r="R2134" s="42">
        <v>15</v>
      </c>
    </row>
    <row r="2135" spans="1:18" x14ac:dyDescent="0.3">
      <c r="A2135" t="s">
        <v>3924</v>
      </c>
      <c r="B2135" s="17">
        <v>45194</v>
      </c>
      <c r="C2135" t="s">
        <v>3925</v>
      </c>
      <c r="D2135" t="s">
        <v>3926</v>
      </c>
      <c r="E2135" t="s">
        <v>3927</v>
      </c>
      <c r="F2135" t="s">
        <v>3930</v>
      </c>
      <c r="G2135" t="s">
        <v>3921</v>
      </c>
      <c r="H2135" t="s">
        <v>3922</v>
      </c>
      <c r="I2135">
        <v>1730</v>
      </c>
      <c r="J2135" s="41">
        <v>2.6400000000000003E-2</v>
      </c>
      <c r="K2135" s="42">
        <v>45.672000000000004</v>
      </c>
      <c r="L2135" s="43">
        <v>0.57499999999999962</v>
      </c>
      <c r="M2135" s="42">
        <v>26.261399999999984</v>
      </c>
      <c r="N2135">
        <v>7</v>
      </c>
      <c r="O2135" s="43">
        <v>52.919999999999995</v>
      </c>
      <c r="P2135" s="42">
        <v>7</v>
      </c>
      <c r="Q2135" s="42">
        <v>6</v>
      </c>
      <c r="R2135" s="42">
        <v>18</v>
      </c>
    </row>
    <row r="2136" spans="1:18" x14ac:dyDescent="0.3">
      <c r="A2136" t="s">
        <v>3924</v>
      </c>
      <c r="B2136" s="17">
        <v>45195</v>
      </c>
      <c r="C2136" t="s">
        <v>3925</v>
      </c>
      <c r="D2136" t="s">
        <v>3926</v>
      </c>
      <c r="E2136" t="s">
        <v>3927</v>
      </c>
      <c r="F2136" t="s">
        <v>3930</v>
      </c>
      <c r="G2136" t="s">
        <v>3921</v>
      </c>
      <c r="H2136" t="s">
        <v>3922</v>
      </c>
      <c r="I2136">
        <v>1887</v>
      </c>
      <c r="J2136" s="41">
        <v>2.0900000000000002E-2</v>
      </c>
      <c r="K2136" s="42">
        <v>39.438300000000005</v>
      </c>
      <c r="L2136" s="43">
        <v>0.43699999999999972</v>
      </c>
      <c r="M2136" s="42">
        <v>17.23453709999999</v>
      </c>
      <c r="N2136">
        <v>5</v>
      </c>
      <c r="O2136" s="43">
        <v>169.67999999999998</v>
      </c>
      <c r="P2136" s="42">
        <v>41</v>
      </c>
      <c r="Q2136" s="42">
        <v>0</v>
      </c>
      <c r="R2136" s="42">
        <v>18</v>
      </c>
    </row>
    <row r="2137" spans="1:18" x14ac:dyDescent="0.3">
      <c r="A2137" t="s">
        <v>3924</v>
      </c>
      <c r="B2137" s="17">
        <v>45196</v>
      </c>
      <c r="C2137" t="s">
        <v>3925</v>
      </c>
      <c r="D2137" t="s">
        <v>3926</v>
      </c>
      <c r="E2137" t="s">
        <v>3927</v>
      </c>
      <c r="F2137" t="s">
        <v>3930</v>
      </c>
      <c r="G2137" t="s">
        <v>3921</v>
      </c>
      <c r="H2137" t="s">
        <v>3922</v>
      </c>
      <c r="I2137">
        <v>1805</v>
      </c>
      <c r="J2137" s="41">
        <v>2.5080000000000002E-2</v>
      </c>
      <c r="K2137" s="42">
        <v>45.269400000000005</v>
      </c>
      <c r="L2137" s="43">
        <v>1.1614999999999993</v>
      </c>
      <c r="M2137" s="42">
        <v>52.580408099999971</v>
      </c>
      <c r="N2137">
        <v>3</v>
      </c>
      <c r="O2137" s="43">
        <v>48.719999999999992</v>
      </c>
      <c r="P2137" s="42">
        <v>28</v>
      </c>
      <c r="Q2137" s="42">
        <v>1</v>
      </c>
      <c r="R2137" s="42">
        <v>12</v>
      </c>
    </row>
    <row r="2138" spans="1:18" x14ac:dyDescent="0.3">
      <c r="A2138" t="s">
        <v>3924</v>
      </c>
      <c r="B2138" s="17">
        <v>45197</v>
      </c>
      <c r="C2138" t="s">
        <v>3925</v>
      </c>
      <c r="D2138" t="s">
        <v>3926</v>
      </c>
      <c r="E2138" t="s">
        <v>3927</v>
      </c>
      <c r="F2138" t="s">
        <v>3930</v>
      </c>
      <c r="G2138" t="s">
        <v>3921</v>
      </c>
      <c r="H2138" t="s">
        <v>3922</v>
      </c>
      <c r="I2138">
        <v>1616</v>
      </c>
      <c r="J2138" s="41">
        <v>1.5070000000000002E-2</v>
      </c>
      <c r="K2138" s="42">
        <v>24.353120000000004</v>
      </c>
      <c r="L2138" s="43">
        <v>1.1844999999999997</v>
      </c>
      <c r="M2138" s="42">
        <v>28.846270639999997</v>
      </c>
      <c r="N2138">
        <v>8</v>
      </c>
      <c r="O2138" s="43">
        <v>68.039999999999992</v>
      </c>
      <c r="P2138" s="42">
        <v>35</v>
      </c>
      <c r="Q2138" s="42">
        <v>9</v>
      </c>
      <c r="R2138" s="42">
        <v>15</v>
      </c>
    </row>
    <row r="2139" spans="1:18" x14ac:dyDescent="0.3">
      <c r="A2139" t="s">
        <v>3924</v>
      </c>
      <c r="B2139" s="17">
        <v>45198</v>
      </c>
      <c r="C2139" t="s">
        <v>3925</v>
      </c>
      <c r="D2139" t="s">
        <v>3926</v>
      </c>
      <c r="E2139" t="s">
        <v>3927</v>
      </c>
      <c r="F2139" t="s">
        <v>3930</v>
      </c>
      <c r="G2139" t="s">
        <v>3921</v>
      </c>
      <c r="H2139" t="s">
        <v>3922</v>
      </c>
      <c r="I2139">
        <v>1518</v>
      </c>
      <c r="J2139" s="41">
        <v>2.2880000000000001E-2</v>
      </c>
      <c r="K2139" s="42">
        <v>34.731839999999998</v>
      </c>
      <c r="L2139" s="43">
        <v>1.2764999999999997</v>
      </c>
      <c r="M2139" s="42">
        <v>44.335193759999989</v>
      </c>
      <c r="N2139">
        <v>6</v>
      </c>
      <c r="O2139" s="43">
        <v>81.47999999999999</v>
      </c>
      <c r="P2139" s="42">
        <v>7</v>
      </c>
      <c r="Q2139" s="42">
        <v>2</v>
      </c>
      <c r="R2139" s="42">
        <v>7.5</v>
      </c>
    </row>
    <row r="2140" spans="1:18" x14ac:dyDescent="0.3">
      <c r="A2140" t="s">
        <v>3924</v>
      </c>
      <c r="B2140" s="17">
        <v>45199</v>
      </c>
      <c r="C2140" t="s">
        <v>3925</v>
      </c>
      <c r="D2140" t="s">
        <v>3926</v>
      </c>
      <c r="E2140" t="s">
        <v>3927</v>
      </c>
      <c r="F2140" t="s">
        <v>3930</v>
      </c>
      <c r="G2140" t="s">
        <v>3921</v>
      </c>
      <c r="H2140" t="s">
        <v>3922</v>
      </c>
      <c r="I2140">
        <v>1940</v>
      </c>
      <c r="J2140" s="41">
        <v>1.4410000000000006E-2</v>
      </c>
      <c r="K2140" s="42">
        <v>27.955400000000012</v>
      </c>
      <c r="L2140" s="43">
        <v>0.97749999999999981</v>
      </c>
      <c r="M2140" s="42">
        <v>27.326403500000005</v>
      </c>
      <c r="N2140">
        <v>4</v>
      </c>
      <c r="O2140" s="43">
        <v>136.07999999999998</v>
      </c>
      <c r="P2140" s="42">
        <v>14</v>
      </c>
      <c r="Q2140" s="42">
        <v>1</v>
      </c>
      <c r="R2140" s="42">
        <v>7.5</v>
      </c>
    </row>
    <row r="2141" spans="1:18" x14ac:dyDescent="0.3">
      <c r="A2141" t="s">
        <v>3924</v>
      </c>
      <c r="B2141" s="17">
        <v>45200</v>
      </c>
      <c r="C2141" t="s">
        <v>3925</v>
      </c>
      <c r="D2141" t="s">
        <v>3926</v>
      </c>
      <c r="E2141" t="s">
        <v>3927</v>
      </c>
      <c r="F2141" t="s">
        <v>3930</v>
      </c>
      <c r="G2141" t="s">
        <v>3921</v>
      </c>
      <c r="H2141" t="s">
        <v>3922</v>
      </c>
      <c r="I2141">
        <v>2448</v>
      </c>
      <c r="J2141" s="41">
        <v>1.8150000000000003E-2</v>
      </c>
      <c r="K2141" s="42">
        <v>44.431200000000004</v>
      </c>
      <c r="L2141" s="43">
        <v>1.1499999999999976E-2</v>
      </c>
      <c r="M2141" s="42">
        <v>0.51095879999999894</v>
      </c>
      <c r="N2141">
        <v>3</v>
      </c>
      <c r="O2141" s="43">
        <v>78.11999999999999</v>
      </c>
      <c r="P2141" s="42">
        <v>28</v>
      </c>
      <c r="Q2141" s="42">
        <v>2</v>
      </c>
      <c r="R2141" s="42">
        <v>7.5</v>
      </c>
    </row>
    <row r="2142" spans="1:18" x14ac:dyDescent="0.3">
      <c r="A2142" t="s">
        <v>3924</v>
      </c>
      <c r="B2142" s="17">
        <v>45201</v>
      </c>
      <c r="C2142" t="s">
        <v>3925</v>
      </c>
      <c r="D2142" t="s">
        <v>3926</v>
      </c>
      <c r="E2142" t="s">
        <v>3927</v>
      </c>
      <c r="F2142" t="s">
        <v>3930</v>
      </c>
      <c r="G2142" t="s">
        <v>3921</v>
      </c>
      <c r="H2142" t="s">
        <v>3922</v>
      </c>
      <c r="I2142">
        <v>2112</v>
      </c>
      <c r="J2142" s="41">
        <v>2.0680000000000004E-2</v>
      </c>
      <c r="K2142" s="42">
        <v>43.67616000000001</v>
      </c>
      <c r="L2142" s="43">
        <v>1.1039999999999994</v>
      </c>
      <c r="M2142" s="42">
        <v>48.218480639999989</v>
      </c>
      <c r="N2142">
        <v>4</v>
      </c>
      <c r="O2142" s="43">
        <v>15.6</v>
      </c>
      <c r="P2142" s="42">
        <v>5</v>
      </c>
      <c r="Q2142" s="42">
        <v>6</v>
      </c>
      <c r="R2142" s="42">
        <v>18</v>
      </c>
    </row>
    <row r="2143" spans="1:18" x14ac:dyDescent="0.3">
      <c r="A2143" t="s">
        <v>3924</v>
      </c>
      <c r="B2143" s="17">
        <v>45202</v>
      </c>
      <c r="C2143" t="s">
        <v>3925</v>
      </c>
      <c r="D2143" t="s">
        <v>3926</v>
      </c>
      <c r="E2143" t="s">
        <v>3927</v>
      </c>
      <c r="F2143" t="s">
        <v>3930</v>
      </c>
      <c r="G2143" t="s">
        <v>3921</v>
      </c>
      <c r="H2143" t="s">
        <v>3922</v>
      </c>
      <c r="I2143">
        <v>2193</v>
      </c>
      <c r="J2143" s="41">
        <v>1.9800000000000005E-2</v>
      </c>
      <c r="K2143" s="42">
        <v>43.421400000000013</v>
      </c>
      <c r="L2143" s="43">
        <v>0.88549999999999973</v>
      </c>
      <c r="M2143" s="42">
        <v>38.449649700000002</v>
      </c>
      <c r="N2143">
        <v>5</v>
      </c>
      <c r="O2143" s="43">
        <v>204.95999999999998</v>
      </c>
      <c r="P2143" s="42">
        <v>25</v>
      </c>
      <c r="Q2143" s="42">
        <v>5</v>
      </c>
      <c r="R2143" s="42">
        <v>7.5</v>
      </c>
    </row>
    <row r="2144" spans="1:18" x14ac:dyDescent="0.3">
      <c r="A2144" t="s">
        <v>3924</v>
      </c>
      <c r="B2144" s="17">
        <v>45203</v>
      </c>
      <c r="C2144" t="s">
        <v>3925</v>
      </c>
      <c r="D2144" t="s">
        <v>3926</v>
      </c>
      <c r="E2144" t="s">
        <v>3927</v>
      </c>
      <c r="F2144" t="s">
        <v>3930</v>
      </c>
      <c r="G2144" t="s">
        <v>3921</v>
      </c>
      <c r="H2144" t="s">
        <v>3922</v>
      </c>
      <c r="I2144">
        <v>2272</v>
      </c>
      <c r="J2144" s="41">
        <v>2.1450000000000004E-2</v>
      </c>
      <c r="K2144" s="42">
        <v>48.734400000000008</v>
      </c>
      <c r="L2144" s="43">
        <v>1.1384999999999998</v>
      </c>
      <c r="M2144" s="42">
        <v>55.484114400000003</v>
      </c>
      <c r="N2144">
        <v>8</v>
      </c>
      <c r="O2144" s="43">
        <v>72.239999999999995</v>
      </c>
      <c r="P2144" s="42">
        <v>37</v>
      </c>
      <c r="Q2144" s="42">
        <v>1</v>
      </c>
      <c r="R2144" s="42">
        <v>12</v>
      </c>
    </row>
    <row r="2145" spans="1:18" x14ac:dyDescent="0.3">
      <c r="A2145" t="s">
        <v>3924</v>
      </c>
      <c r="B2145" s="17">
        <v>45204</v>
      </c>
      <c r="C2145" t="s">
        <v>3925</v>
      </c>
      <c r="D2145" t="s">
        <v>3926</v>
      </c>
      <c r="E2145" t="s">
        <v>3927</v>
      </c>
      <c r="F2145" t="s">
        <v>3930</v>
      </c>
      <c r="G2145" t="s">
        <v>3921</v>
      </c>
      <c r="H2145" t="s">
        <v>3922</v>
      </c>
      <c r="I2145">
        <v>1717</v>
      </c>
      <c r="J2145" s="41">
        <v>1.8810000000000007E-2</v>
      </c>
      <c r="K2145" s="42">
        <v>32.296770000000009</v>
      </c>
      <c r="L2145" s="43">
        <v>3.4499999999999996E-2</v>
      </c>
      <c r="M2145" s="42">
        <v>1.1142385650000002</v>
      </c>
      <c r="N2145">
        <v>8</v>
      </c>
      <c r="O2145" s="43">
        <v>323.39999999999998</v>
      </c>
      <c r="P2145" s="42">
        <v>25</v>
      </c>
      <c r="Q2145" s="42">
        <v>3</v>
      </c>
      <c r="R2145" s="42">
        <v>21</v>
      </c>
    </row>
    <row r="2146" spans="1:18" x14ac:dyDescent="0.3">
      <c r="A2146" t="s">
        <v>3924</v>
      </c>
      <c r="B2146" s="17">
        <v>45205</v>
      </c>
      <c r="C2146" t="s">
        <v>3925</v>
      </c>
      <c r="D2146" t="s">
        <v>3926</v>
      </c>
      <c r="E2146" t="s">
        <v>3927</v>
      </c>
      <c r="F2146" t="s">
        <v>3930</v>
      </c>
      <c r="G2146" t="s">
        <v>3921</v>
      </c>
      <c r="H2146" t="s">
        <v>3922</v>
      </c>
      <c r="I2146">
        <v>2245</v>
      </c>
      <c r="J2146" s="41">
        <v>1.5950000000000002E-2</v>
      </c>
      <c r="K2146" s="42">
        <v>35.807750000000006</v>
      </c>
      <c r="L2146" s="43">
        <v>1.4374999999999993</v>
      </c>
      <c r="M2146" s="42">
        <v>51.473640624999987</v>
      </c>
      <c r="N2146">
        <v>9</v>
      </c>
      <c r="O2146" s="43">
        <v>284.76</v>
      </c>
      <c r="P2146" s="42">
        <v>40</v>
      </c>
      <c r="Q2146" s="42">
        <v>5</v>
      </c>
      <c r="R2146" s="42">
        <v>7.5</v>
      </c>
    </row>
    <row r="2147" spans="1:18" x14ac:dyDescent="0.3">
      <c r="A2147" t="s">
        <v>3924</v>
      </c>
      <c r="B2147" s="17">
        <v>45206</v>
      </c>
      <c r="C2147" t="s">
        <v>3925</v>
      </c>
      <c r="D2147" t="s">
        <v>3926</v>
      </c>
      <c r="E2147" t="s">
        <v>3927</v>
      </c>
      <c r="F2147" t="s">
        <v>3930</v>
      </c>
      <c r="G2147" t="s">
        <v>3921</v>
      </c>
      <c r="H2147" t="s">
        <v>3922</v>
      </c>
      <c r="I2147">
        <v>2004</v>
      </c>
      <c r="J2147" s="41">
        <v>2.5410000000000002E-2</v>
      </c>
      <c r="K2147" s="42">
        <v>50.921640000000004</v>
      </c>
      <c r="L2147" s="43">
        <v>0.49449999999999977</v>
      </c>
      <c r="M2147" s="42">
        <v>25.180750979999988</v>
      </c>
      <c r="N2147">
        <v>5</v>
      </c>
      <c r="O2147" s="43">
        <v>89.039999999999978</v>
      </c>
      <c r="P2147" s="42">
        <v>40</v>
      </c>
      <c r="Q2147" s="42">
        <v>6</v>
      </c>
      <c r="R2147" s="42">
        <v>13.5</v>
      </c>
    </row>
    <row r="2148" spans="1:18" x14ac:dyDescent="0.3">
      <c r="A2148" t="s">
        <v>3924</v>
      </c>
      <c r="B2148" s="17">
        <v>45207</v>
      </c>
      <c r="C2148" t="s">
        <v>3925</v>
      </c>
      <c r="D2148" t="s">
        <v>3926</v>
      </c>
      <c r="E2148" t="s">
        <v>3927</v>
      </c>
      <c r="F2148" t="s">
        <v>3930</v>
      </c>
      <c r="G2148" t="s">
        <v>3921</v>
      </c>
      <c r="H2148" t="s">
        <v>3922</v>
      </c>
      <c r="I2148">
        <v>2468</v>
      </c>
      <c r="J2148" s="41">
        <v>2.2440000000000005E-2</v>
      </c>
      <c r="K2148" s="42">
        <v>55.381920000000015</v>
      </c>
      <c r="L2148" s="43">
        <v>1.1615</v>
      </c>
      <c r="M2148" s="42">
        <v>64.326100080000018</v>
      </c>
      <c r="N2148">
        <v>3</v>
      </c>
      <c r="O2148" s="43">
        <v>100.8</v>
      </c>
      <c r="P2148" s="42">
        <v>27</v>
      </c>
      <c r="Q2148" s="42">
        <v>1</v>
      </c>
      <c r="R2148" s="42">
        <v>13.5</v>
      </c>
    </row>
    <row r="2149" spans="1:18" x14ac:dyDescent="0.3">
      <c r="A2149" t="s">
        <v>3924</v>
      </c>
      <c r="B2149" s="17">
        <v>45208</v>
      </c>
      <c r="C2149" t="s">
        <v>3925</v>
      </c>
      <c r="D2149" t="s">
        <v>3926</v>
      </c>
      <c r="E2149" t="s">
        <v>3927</v>
      </c>
      <c r="F2149" t="s">
        <v>3930</v>
      </c>
      <c r="G2149" t="s">
        <v>3921</v>
      </c>
      <c r="H2149" t="s">
        <v>3922</v>
      </c>
      <c r="I2149">
        <v>2314</v>
      </c>
      <c r="J2149" s="41">
        <v>1.9360000000000002E-2</v>
      </c>
      <c r="K2149" s="42">
        <v>44.799040000000005</v>
      </c>
      <c r="L2149" s="43">
        <v>0.71299999999999952</v>
      </c>
      <c r="M2149" s="42">
        <v>31.941715519999981</v>
      </c>
      <c r="N2149">
        <v>7</v>
      </c>
      <c r="O2149" s="43">
        <v>58.8</v>
      </c>
      <c r="P2149" s="42">
        <v>21</v>
      </c>
      <c r="Q2149" s="42">
        <v>2</v>
      </c>
      <c r="R2149" s="42">
        <v>13.5</v>
      </c>
    </row>
    <row r="2150" spans="1:18" x14ac:dyDescent="0.3">
      <c r="A2150" t="s">
        <v>3924</v>
      </c>
      <c r="B2150" s="17">
        <v>45209</v>
      </c>
      <c r="C2150" t="s">
        <v>3925</v>
      </c>
      <c r="D2150" t="s">
        <v>3926</v>
      </c>
      <c r="E2150" t="s">
        <v>3927</v>
      </c>
      <c r="F2150" t="s">
        <v>3930</v>
      </c>
      <c r="G2150" t="s">
        <v>3921</v>
      </c>
      <c r="H2150" t="s">
        <v>3922</v>
      </c>
      <c r="I2150">
        <v>2473</v>
      </c>
      <c r="J2150" s="41">
        <v>2.4420000000000001E-2</v>
      </c>
      <c r="K2150" s="42">
        <v>60.390660000000004</v>
      </c>
      <c r="L2150" s="43">
        <v>0.67849999999999977</v>
      </c>
      <c r="M2150" s="42">
        <v>40.97506280999999</v>
      </c>
      <c r="N2150">
        <v>7</v>
      </c>
      <c r="O2150" s="43">
        <v>57.599999999999994</v>
      </c>
      <c r="P2150" s="42">
        <v>32</v>
      </c>
      <c r="Q2150" s="42">
        <v>0</v>
      </c>
      <c r="R2150" s="42">
        <v>9</v>
      </c>
    </row>
    <row r="2151" spans="1:18" x14ac:dyDescent="0.3">
      <c r="A2151" t="s">
        <v>3924</v>
      </c>
      <c r="B2151" s="17">
        <v>45210</v>
      </c>
      <c r="C2151" t="s">
        <v>3925</v>
      </c>
      <c r="D2151" t="s">
        <v>3926</v>
      </c>
      <c r="E2151" t="s">
        <v>3927</v>
      </c>
      <c r="F2151" t="s">
        <v>3930</v>
      </c>
      <c r="G2151" t="s">
        <v>3921</v>
      </c>
      <c r="H2151" t="s">
        <v>3922</v>
      </c>
      <c r="I2151">
        <v>2487</v>
      </c>
      <c r="J2151" s="41">
        <v>2.0680000000000004E-2</v>
      </c>
      <c r="K2151" s="42">
        <v>51.431160000000013</v>
      </c>
      <c r="L2151" s="43">
        <v>0.29900000000000004</v>
      </c>
      <c r="M2151" s="42">
        <v>15.377916840000006</v>
      </c>
      <c r="N2151">
        <v>8</v>
      </c>
      <c r="O2151" s="43">
        <v>45.6</v>
      </c>
      <c r="P2151" s="42">
        <v>7</v>
      </c>
      <c r="Q2151" s="42">
        <v>1</v>
      </c>
      <c r="R2151" s="42">
        <v>16.5</v>
      </c>
    </row>
    <row r="2152" spans="1:18" x14ac:dyDescent="0.3">
      <c r="A2152" t="s">
        <v>3924</v>
      </c>
      <c r="B2152" s="17">
        <v>45211</v>
      </c>
      <c r="C2152" t="s">
        <v>3925</v>
      </c>
      <c r="D2152" t="s">
        <v>3926</v>
      </c>
      <c r="E2152" t="s">
        <v>3927</v>
      </c>
      <c r="F2152" t="s">
        <v>3930</v>
      </c>
      <c r="G2152" t="s">
        <v>3921</v>
      </c>
      <c r="H2152" t="s">
        <v>3922</v>
      </c>
      <c r="I2152">
        <v>2447</v>
      </c>
      <c r="J2152" s="41">
        <v>1.8920000000000003E-2</v>
      </c>
      <c r="K2152" s="42">
        <v>46.297240000000009</v>
      </c>
      <c r="L2152" s="43">
        <v>0.82799999999999963</v>
      </c>
      <c r="M2152" s="42">
        <v>38.334114719999988</v>
      </c>
      <c r="N2152">
        <v>3</v>
      </c>
      <c r="O2152" s="43">
        <v>133.56</v>
      </c>
      <c r="P2152" s="42">
        <v>29</v>
      </c>
      <c r="Q2152" s="42">
        <v>2</v>
      </c>
      <c r="R2152" s="42">
        <v>19.5</v>
      </c>
    </row>
    <row r="2153" spans="1:18" x14ac:dyDescent="0.3">
      <c r="A2153" t="s">
        <v>3924</v>
      </c>
      <c r="B2153" s="17">
        <v>45212</v>
      </c>
      <c r="C2153" t="s">
        <v>3925</v>
      </c>
      <c r="D2153" t="s">
        <v>3926</v>
      </c>
      <c r="E2153" t="s">
        <v>3927</v>
      </c>
      <c r="F2153" t="s">
        <v>3930</v>
      </c>
      <c r="G2153" t="s">
        <v>3921</v>
      </c>
      <c r="H2153" t="s">
        <v>3922</v>
      </c>
      <c r="I2153">
        <v>2279</v>
      </c>
      <c r="J2153" s="41">
        <v>2.1230000000000002E-2</v>
      </c>
      <c r="K2153" s="42">
        <v>48.383170000000007</v>
      </c>
      <c r="L2153" s="43">
        <v>0.33349999999999991</v>
      </c>
      <c r="M2153" s="42">
        <v>16.135787194999999</v>
      </c>
      <c r="N2153">
        <v>5</v>
      </c>
      <c r="O2153" s="43">
        <v>38.4</v>
      </c>
      <c r="P2153" s="42">
        <v>34</v>
      </c>
      <c r="Q2153" s="42">
        <v>1</v>
      </c>
      <c r="R2153" s="42">
        <v>7.5</v>
      </c>
    </row>
    <row r="2154" spans="1:18" x14ac:dyDescent="0.3">
      <c r="A2154" t="s">
        <v>3924</v>
      </c>
      <c r="B2154" s="17">
        <v>45213</v>
      </c>
      <c r="C2154" t="s">
        <v>3925</v>
      </c>
      <c r="D2154" t="s">
        <v>3926</v>
      </c>
      <c r="E2154" t="s">
        <v>3927</v>
      </c>
      <c r="F2154" t="s">
        <v>3930</v>
      </c>
      <c r="G2154" t="s">
        <v>3921</v>
      </c>
      <c r="H2154" t="s">
        <v>3922</v>
      </c>
      <c r="I2154">
        <v>2202</v>
      </c>
      <c r="J2154" s="41">
        <v>2.3540000000000002E-2</v>
      </c>
      <c r="K2154" s="42">
        <v>51.835080000000005</v>
      </c>
      <c r="L2154" s="43">
        <v>0.97749999999999959</v>
      </c>
      <c r="M2154" s="42">
        <v>50.668790699999981</v>
      </c>
      <c r="N2154">
        <v>7</v>
      </c>
      <c r="O2154" s="43">
        <v>37.199999999999996</v>
      </c>
      <c r="P2154" s="42">
        <v>37</v>
      </c>
      <c r="Q2154" s="42">
        <v>0</v>
      </c>
      <c r="R2154" s="42">
        <v>21</v>
      </c>
    </row>
    <row r="2155" spans="1:18" x14ac:dyDescent="0.3">
      <c r="A2155" t="s">
        <v>3924</v>
      </c>
      <c r="B2155" s="17">
        <v>45214</v>
      </c>
      <c r="C2155" t="s">
        <v>3925</v>
      </c>
      <c r="D2155" t="s">
        <v>3926</v>
      </c>
      <c r="E2155" t="s">
        <v>3927</v>
      </c>
      <c r="F2155" t="s">
        <v>3930</v>
      </c>
      <c r="G2155" t="s">
        <v>3921</v>
      </c>
      <c r="H2155" t="s">
        <v>3922</v>
      </c>
      <c r="I2155">
        <v>1550</v>
      </c>
      <c r="J2155" s="41">
        <v>2.2660000000000003E-2</v>
      </c>
      <c r="K2155" s="42">
        <v>35.123000000000005</v>
      </c>
      <c r="L2155" s="43">
        <v>0.58649999999999969</v>
      </c>
      <c r="M2155" s="42">
        <v>20.599639499999991</v>
      </c>
      <c r="N2155">
        <v>6</v>
      </c>
      <c r="O2155" s="43">
        <v>94.919999999999987</v>
      </c>
      <c r="P2155" s="42">
        <v>52</v>
      </c>
      <c r="Q2155" s="42">
        <v>2</v>
      </c>
      <c r="R2155" s="42">
        <v>19.5</v>
      </c>
    </row>
    <row r="2156" spans="1:18" x14ac:dyDescent="0.3">
      <c r="A2156" t="s">
        <v>3924</v>
      </c>
      <c r="B2156" s="17">
        <v>45215</v>
      </c>
      <c r="C2156" t="s">
        <v>3925</v>
      </c>
      <c r="D2156" t="s">
        <v>3926</v>
      </c>
      <c r="E2156" t="s">
        <v>3927</v>
      </c>
      <c r="F2156" t="s">
        <v>3930</v>
      </c>
      <c r="G2156" t="s">
        <v>3921</v>
      </c>
      <c r="H2156" t="s">
        <v>3922</v>
      </c>
      <c r="I2156">
        <v>2009</v>
      </c>
      <c r="J2156" s="41">
        <v>2.0790000000000003E-2</v>
      </c>
      <c r="K2156" s="42">
        <v>41.767110000000002</v>
      </c>
      <c r="L2156" s="43">
        <v>1.1500000000000073E-2</v>
      </c>
      <c r="M2156" s="42">
        <v>0.48032176500000306</v>
      </c>
      <c r="N2156">
        <v>7</v>
      </c>
      <c r="O2156" s="43">
        <v>210</v>
      </c>
      <c r="P2156" s="42">
        <v>3</v>
      </c>
      <c r="Q2156" s="42">
        <v>8</v>
      </c>
      <c r="R2156" s="42">
        <v>24</v>
      </c>
    </row>
    <row r="2157" spans="1:18" x14ac:dyDescent="0.3">
      <c r="A2157" t="s">
        <v>3924</v>
      </c>
      <c r="B2157" s="17">
        <v>45216</v>
      </c>
      <c r="C2157" t="s">
        <v>3925</v>
      </c>
      <c r="D2157" t="s">
        <v>3926</v>
      </c>
      <c r="E2157" t="s">
        <v>3927</v>
      </c>
      <c r="F2157" t="s">
        <v>3930</v>
      </c>
      <c r="G2157" t="s">
        <v>3921</v>
      </c>
      <c r="H2157" t="s">
        <v>3922</v>
      </c>
      <c r="I2157">
        <v>1625</v>
      </c>
      <c r="J2157" s="41">
        <v>1.7160000000000005E-2</v>
      </c>
      <c r="K2157" s="42">
        <v>27.885000000000009</v>
      </c>
      <c r="L2157" s="43">
        <v>1.1269999999999996</v>
      </c>
      <c r="M2157" s="42">
        <v>31.426394999999996</v>
      </c>
      <c r="N2157">
        <v>6</v>
      </c>
      <c r="O2157" s="43">
        <v>225.95999999999998</v>
      </c>
      <c r="P2157" s="42">
        <v>22</v>
      </c>
      <c r="Q2157" s="42">
        <v>7</v>
      </c>
      <c r="R2157" s="42">
        <v>7.5</v>
      </c>
    </row>
    <row r="2158" spans="1:18" x14ac:dyDescent="0.3">
      <c r="A2158" t="s">
        <v>3924</v>
      </c>
      <c r="B2158" s="17">
        <v>45217</v>
      </c>
      <c r="C2158" t="s">
        <v>3925</v>
      </c>
      <c r="D2158" t="s">
        <v>3926</v>
      </c>
      <c r="E2158" t="s">
        <v>3927</v>
      </c>
      <c r="F2158" t="s">
        <v>3930</v>
      </c>
      <c r="G2158" t="s">
        <v>3921</v>
      </c>
      <c r="H2158" t="s">
        <v>3922</v>
      </c>
      <c r="I2158">
        <v>2263</v>
      </c>
      <c r="J2158" s="41">
        <v>2.3210000000000001E-2</v>
      </c>
      <c r="K2158" s="42">
        <v>52.524230000000003</v>
      </c>
      <c r="L2158" s="43">
        <v>1.0464999999999998</v>
      </c>
      <c r="M2158" s="42">
        <v>54.966606694999989</v>
      </c>
      <c r="N2158">
        <v>5</v>
      </c>
      <c r="O2158" s="43">
        <v>441</v>
      </c>
      <c r="P2158" s="42">
        <v>29</v>
      </c>
      <c r="Q2158" s="42">
        <v>1</v>
      </c>
      <c r="R2158" s="42">
        <v>18</v>
      </c>
    </row>
    <row r="2159" spans="1:18" x14ac:dyDescent="0.3">
      <c r="A2159" t="s">
        <v>3924</v>
      </c>
      <c r="B2159" s="17">
        <v>45218</v>
      </c>
      <c r="C2159" t="s">
        <v>3925</v>
      </c>
      <c r="D2159" t="s">
        <v>3926</v>
      </c>
      <c r="E2159" t="s">
        <v>3927</v>
      </c>
      <c r="F2159" t="s">
        <v>3930</v>
      </c>
      <c r="G2159" t="s">
        <v>3921</v>
      </c>
      <c r="H2159" t="s">
        <v>3922</v>
      </c>
      <c r="I2159">
        <v>1431</v>
      </c>
      <c r="J2159" s="41">
        <v>2.0680000000000004E-2</v>
      </c>
      <c r="K2159" s="42">
        <v>29.593080000000004</v>
      </c>
      <c r="L2159" s="43">
        <v>0.87399999999999956</v>
      </c>
      <c r="M2159" s="42">
        <v>25.86435191999999</v>
      </c>
      <c r="N2159">
        <v>9</v>
      </c>
      <c r="O2159" s="43">
        <v>396.47999999999996</v>
      </c>
      <c r="P2159" s="42">
        <v>2</v>
      </c>
      <c r="Q2159" s="42">
        <v>1</v>
      </c>
      <c r="R2159" s="42">
        <v>15</v>
      </c>
    </row>
    <row r="2160" spans="1:18" x14ac:dyDescent="0.3">
      <c r="A2160" t="s">
        <v>3924</v>
      </c>
      <c r="B2160" s="17">
        <v>45219</v>
      </c>
      <c r="C2160" t="s">
        <v>3925</v>
      </c>
      <c r="D2160" t="s">
        <v>3926</v>
      </c>
      <c r="E2160" t="s">
        <v>3927</v>
      </c>
      <c r="F2160" t="s">
        <v>3930</v>
      </c>
      <c r="G2160" t="s">
        <v>3921</v>
      </c>
      <c r="H2160" t="s">
        <v>3922</v>
      </c>
      <c r="I2160">
        <v>1549</v>
      </c>
      <c r="J2160" s="41">
        <v>2.1560000000000003E-2</v>
      </c>
      <c r="K2160" s="42">
        <v>33.396440000000005</v>
      </c>
      <c r="L2160" s="43">
        <v>0.94299999999999962</v>
      </c>
      <c r="M2160" s="42">
        <v>31.492842919999994</v>
      </c>
      <c r="N2160">
        <v>4</v>
      </c>
      <c r="O2160" s="43">
        <v>217.55999999999997</v>
      </c>
      <c r="P2160" s="42">
        <v>20</v>
      </c>
      <c r="Q2160" s="42">
        <v>14</v>
      </c>
      <c r="R2160" s="42">
        <v>7.5</v>
      </c>
    </row>
    <row r="2161" spans="1:18" x14ac:dyDescent="0.3">
      <c r="A2161" t="s">
        <v>3924</v>
      </c>
      <c r="B2161" s="17">
        <v>45220</v>
      </c>
      <c r="C2161" t="s">
        <v>3925</v>
      </c>
      <c r="D2161" t="s">
        <v>3926</v>
      </c>
      <c r="E2161" t="s">
        <v>3927</v>
      </c>
      <c r="F2161" t="s">
        <v>3930</v>
      </c>
      <c r="G2161" t="s">
        <v>3921</v>
      </c>
      <c r="H2161" t="s">
        <v>3922</v>
      </c>
      <c r="I2161">
        <v>2191</v>
      </c>
      <c r="J2161" s="41">
        <v>2.2440000000000005E-2</v>
      </c>
      <c r="K2161" s="42">
        <v>49.16604000000001</v>
      </c>
      <c r="L2161" s="43">
        <v>0.79349999999999965</v>
      </c>
      <c r="M2161" s="42">
        <v>39.013252739999992</v>
      </c>
      <c r="N2161">
        <v>5</v>
      </c>
      <c r="O2161" s="43">
        <v>347.75999999999993</v>
      </c>
      <c r="P2161" s="42">
        <v>22</v>
      </c>
      <c r="Q2161" s="42">
        <v>3</v>
      </c>
      <c r="R2161" s="42">
        <v>7.5</v>
      </c>
    </row>
    <row r="2162" spans="1:18" x14ac:dyDescent="0.3">
      <c r="A2162" t="s">
        <v>3924</v>
      </c>
      <c r="B2162" s="17">
        <v>45221</v>
      </c>
      <c r="C2162" t="s">
        <v>3925</v>
      </c>
      <c r="D2162" t="s">
        <v>3926</v>
      </c>
      <c r="E2162" t="s">
        <v>3927</v>
      </c>
      <c r="F2162" t="s">
        <v>3930</v>
      </c>
      <c r="G2162" t="s">
        <v>3921</v>
      </c>
      <c r="H2162" t="s">
        <v>3922</v>
      </c>
      <c r="I2162">
        <v>2516</v>
      </c>
      <c r="J2162" s="41">
        <v>2.1010000000000004E-2</v>
      </c>
      <c r="K2162" s="42">
        <v>52.861160000000012</v>
      </c>
      <c r="L2162" s="43">
        <v>0.49449999999999977</v>
      </c>
      <c r="M2162" s="42">
        <v>26.139843619999994</v>
      </c>
      <c r="N2162">
        <v>7</v>
      </c>
      <c r="O2162" s="43">
        <v>246.11999999999998</v>
      </c>
      <c r="P2162" s="42">
        <v>48</v>
      </c>
      <c r="Q2162" s="42">
        <v>1</v>
      </c>
      <c r="R2162" s="42">
        <v>15</v>
      </c>
    </row>
    <row r="2163" spans="1:18" x14ac:dyDescent="0.3">
      <c r="A2163" t="s">
        <v>3924</v>
      </c>
      <c r="B2163" s="17">
        <v>45222</v>
      </c>
      <c r="C2163" t="s">
        <v>3925</v>
      </c>
      <c r="D2163" t="s">
        <v>3926</v>
      </c>
      <c r="E2163" t="s">
        <v>3927</v>
      </c>
      <c r="F2163" t="s">
        <v>3930</v>
      </c>
      <c r="G2163" t="s">
        <v>3921</v>
      </c>
      <c r="H2163" t="s">
        <v>3922</v>
      </c>
      <c r="I2163">
        <v>2290</v>
      </c>
      <c r="J2163" s="41">
        <v>2.5079999999999998E-2</v>
      </c>
      <c r="K2163" s="42">
        <v>57.433199999999992</v>
      </c>
      <c r="L2163" s="43">
        <v>0.59799999999999964</v>
      </c>
      <c r="M2163" s="42">
        <v>34.345053599999972</v>
      </c>
      <c r="N2163">
        <v>5</v>
      </c>
      <c r="O2163" s="43">
        <v>110.03999999999998</v>
      </c>
      <c r="P2163" s="42">
        <v>57</v>
      </c>
      <c r="Q2163" s="42">
        <v>3</v>
      </c>
      <c r="R2163" s="42">
        <v>15</v>
      </c>
    </row>
    <row r="2164" spans="1:18" x14ac:dyDescent="0.3">
      <c r="A2164" t="s">
        <v>3924</v>
      </c>
      <c r="B2164" s="17">
        <v>45223</v>
      </c>
      <c r="C2164" t="s">
        <v>3925</v>
      </c>
      <c r="D2164" t="s">
        <v>3926</v>
      </c>
      <c r="E2164" t="s">
        <v>3927</v>
      </c>
      <c r="F2164" t="s">
        <v>3930</v>
      </c>
      <c r="G2164" t="s">
        <v>3921</v>
      </c>
      <c r="H2164" t="s">
        <v>3922</v>
      </c>
      <c r="I2164">
        <v>1876</v>
      </c>
      <c r="J2164" s="41">
        <v>1.5949999999999999E-2</v>
      </c>
      <c r="K2164" s="42">
        <v>29.922199999999997</v>
      </c>
      <c r="L2164" s="43">
        <v>2.3E-2</v>
      </c>
      <c r="M2164" s="42">
        <v>0.68821059999999989</v>
      </c>
      <c r="N2164">
        <v>10</v>
      </c>
      <c r="O2164" s="43">
        <v>310.8</v>
      </c>
      <c r="P2164" s="42">
        <v>23</v>
      </c>
      <c r="Q2164" s="42">
        <v>4</v>
      </c>
      <c r="R2164" s="42">
        <v>7.5</v>
      </c>
    </row>
    <row r="2165" spans="1:18" x14ac:dyDescent="0.3">
      <c r="A2165" t="s">
        <v>3924</v>
      </c>
      <c r="B2165" s="17">
        <v>45224</v>
      </c>
      <c r="C2165" t="s">
        <v>3925</v>
      </c>
      <c r="D2165" t="s">
        <v>3926</v>
      </c>
      <c r="E2165" t="s">
        <v>3927</v>
      </c>
      <c r="F2165" t="s">
        <v>3930</v>
      </c>
      <c r="G2165" t="s">
        <v>3921</v>
      </c>
      <c r="H2165" t="s">
        <v>3922</v>
      </c>
      <c r="I2165">
        <v>1745</v>
      </c>
      <c r="J2165" s="41">
        <v>2.3980000000000005E-2</v>
      </c>
      <c r="K2165" s="42">
        <v>41.845100000000009</v>
      </c>
      <c r="L2165" s="43">
        <v>1.2764999999999997</v>
      </c>
      <c r="M2165" s="42">
        <v>53.415270149999998</v>
      </c>
      <c r="N2165">
        <v>6</v>
      </c>
      <c r="O2165" s="43">
        <v>183.95999999999998</v>
      </c>
      <c r="P2165" s="42">
        <v>35</v>
      </c>
      <c r="Q2165" s="42">
        <v>9</v>
      </c>
      <c r="R2165" s="42">
        <v>13.5</v>
      </c>
    </row>
    <row r="2166" spans="1:18" x14ac:dyDescent="0.3">
      <c r="A2166" t="s">
        <v>3924</v>
      </c>
      <c r="B2166" s="17">
        <v>45225</v>
      </c>
      <c r="C2166" t="s">
        <v>3925</v>
      </c>
      <c r="D2166" t="s">
        <v>3926</v>
      </c>
      <c r="E2166" t="s">
        <v>3927</v>
      </c>
      <c r="F2166" t="s">
        <v>3930</v>
      </c>
      <c r="G2166" t="s">
        <v>3921</v>
      </c>
      <c r="H2166" t="s">
        <v>3922</v>
      </c>
      <c r="I2166">
        <v>1708</v>
      </c>
      <c r="J2166" s="41">
        <v>1.9360000000000002E-2</v>
      </c>
      <c r="K2166" s="42">
        <v>33.066880000000005</v>
      </c>
      <c r="L2166" s="43">
        <v>0.86249999999999971</v>
      </c>
      <c r="M2166" s="42">
        <v>28.520183999999993</v>
      </c>
      <c r="N2166">
        <v>8</v>
      </c>
      <c r="O2166" s="43">
        <v>401.51999999999992</v>
      </c>
      <c r="P2166" s="42">
        <v>24</v>
      </c>
      <c r="Q2166" s="42">
        <v>2</v>
      </c>
      <c r="R2166" s="42">
        <v>9</v>
      </c>
    </row>
    <row r="2167" spans="1:18" x14ac:dyDescent="0.3">
      <c r="A2167" t="s">
        <v>3924</v>
      </c>
      <c r="B2167" s="17">
        <v>45226</v>
      </c>
      <c r="C2167" t="s">
        <v>3925</v>
      </c>
      <c r="D2167" t="s">
        <v>3926</v>
      </c>
      <c r="E2167" t="s">
        <v>3927</v>
      </c>
      <c r="F2167" t="s">
        <v>3930</v>
      </c>
      <c r="G2167" t="s">
        <v>3921</v>
      </c>
      <c r="H2167" t="s">
        <v>3922</v>
      </c>
      <c r="I2167">
        <v>1847</v>
      </c>
      <c r="J2167" s="41">
        <v>1.7160000000000002E-2</v>
      </c>
      <c r="K2167" s="42">
        <v>31.694520000000004</v>
      </c>
      <c r="L2167" s="43">
        <v>0.41399999999999976</v>
      </c>
      <c r="M2167" s="42">
        <v>13.121531279999994</v>
      </c>
      <c r="N2167">
        <v>7</v>
      </c>
      <c r="O2167" s="43">
        <v>283.08</v>
      </c>
      <c r="P2167" s="42">
        <v>6</v>
      </c>
      <c r="Q2167" s="42">
        <v>10</v>
      </c>
      <c r="R2167" s="42">
        <v>4.5</v>
      </c>
    </row>
    <row r="2168" spans="1:18" x14ac:dyDescent="0.3">
      <c r="A2168" t="s">
        <v>3924</v>
      </c>
      <c r="B2168" s="17">
        <v>45227</v>
      </c>
      <c r="C2168" t="s">
        <v>3925</v>
      </c>
      <c r="D2168" t="s">
        <v>3926</v>
      </c>
      <c r="E2168" t="s">
        <v>3927</v>
      </c>
      <c r="F2168" t="s">
        <v>3930</v>
      </c>
      <c r="G2168" t="s">
        <v>3921</v>
      </c>
      <c r="H2168" t="s">
        <v>3922</v>
      </c>
      <c r="I2168">
        <v>1617</v>
      </c>
      <c r="J2168" s="41">
        <v>1.8480000000000003E-2</v>
      </c>
      <c r="K2168" s="42">
        <v>29.882160000000006</v>
      </c>
      <c r="L2168" s="43">
        <v>0.85099999999999953</v>
      </c>
      <c r="M2168" s="42">
        <v>25.42971815999999</v>
      </c>
      <c r="N2168">
        <v>7</v>
      </c>
      <c r="O2168" s="43">
        <v>323.39999999999998</v>
      </c>
      <c r="P2168" s="42">
        <v>25</v>
      </c>
      <c r="Q2168" s="42">
        <v>4</v>
      </c>
      <c r="R2168" s="42">
        <v>15</v>
      </c>
    </row>
    <row r="2169" spans="1:18" x14ac:dyDescent="0.3">
      <c r="A2169" t="s">
        <v>3924</v>
      </c>
      <c r="B2169" s="17">
        <v>45228</v>
      </c>
      <c r="C2169" t="s">
        <v>3925</v>
      </c>
      <c r="D2169" t="s">
        <v>3926</v>
      </c>
      <c r="E2169" t="s">
        <v>3927</v>
      </c>
      <c r="F2169" t="s">
        <v>3930</v>
      </c>
      <c r="G2169" t="s">
        <v>3921</v>
      </c>
      <c r="H2169" t="s">
        <v>3922</v>
      </c>
      <c r="I2169">
        <v>2030</v>
      </c>
      <c r="J2169" s="41">
        <v>2.2660000000000003E-2</v>
      </c>
      <c r="K2169" s="42">
        <v>45.999800000000008</v>
      </c>
      <c r="L2169" s="43">
        <v>0.18400000000000005</v>
      </c>
      <c r="M2169" s="42">
        <v>8.4639632000000038</v>
      </c>
      <c r="N2169">
        <v>3</v>
      </c>
      <c r="O2169" s="43">
        <v>145.32</v>
      </c>
      <c r="P2169" s="42">
        <v>44</v>
      </c>
      <c r="Q2169" s="42">
        <v>3</v>
      </c>
      <c r="R2169" s="42">
        <v>21</v>
      </c>
    </row>
    <row r="2170" spans="1:18" x14ac:dyDescent="0.3">
      <c r="A2170" t="s">
        <v>3924</v>
      </c>
      <c r="B2170" s="17">
        <v>45229</v>
      </c>
      <c r="C2170" t="s">
        <v>3925</v>
      </c>
      <c r="D2170" t="s">
        <v>3926</v>
      </c>
      <c r="E2170" t="s">
        <v>3927</v>
      </c>
      <c r="F2170" t="s">
        <v>3930</v>
      </c>
      <c r="G2170" t="s">
        <v>3921</v>
      </c>
      <c r="H2170" t="s">
        <v>3922</v>
      </c>
      <c r="I2170">
        <v>1612</v>
      </c>
      <c r="J2170" s="41">
        <v>2.1010000000000004E-2</v>
      </c>
      <c r="K2170" s="42">
        <v>33.868120000000005</v>
      </c>
      <c r="L2170" s="43">
        <v>0.13800000000000004</v>
      </c>
      <c r="M2170" s="42">
        <v>4.6738005600000019</v>
      </c>
      <c r="N2170">
        <v>5</v>
      </c>
      <c r="O2170" s="43">
        <v>288.95999999999998</v>
      </c>
      <c r="P2170" s="42">
        <v>60</v>
      </c>
      <c r="Q2170" s="42">
        <v>7</v>
      </c>
      <c r="R2170" s="42">
        <v>22.5</v>
      </c>
    </row>
    <row r="2171" spans="1:18" x14ac:dyDescent="0.3">
      <c r="A2171" t="s">
        <v>3924</v>
      </c>
      <c r="B2171" s="17">
        <v>45230</v>
      </c>
      <c r="C2171" t="s">
        <v>3925</v>
      </c>
      <c r="D2171" t="s">
        <v>3926</v>
      </c>
      <c r="E2171" t="s">
        <v>3927</v>
      </c>
      <c r="F2171" t="s">
        <v>3930</v>
      </c>
      <c r="G2171" t="s">
        <v>3921</v>
      </c>
      <c r="H2171" t="s">
        <v>3922</v>
      </c>
      <c r="I2171">
        <v>2282</v>
      </c>
      <c r="J2171" s="41">
        <v>2.453E-2</v>
      </c>
      <c r="K2171" s="42">
        <v>55.977460000000001</v>
      </c>
      <c r="L2171" s="43">
        <v>0.48299999999999976</v>
      </c>
      <c r="M2171" s="42">
        <v>27.037113179999988</v>
      </c>
      <c r="N2171">
        <v>6</v>
      </c>
      <c r="O2171" s="43">
        <v>381.35999999999996</v>
      </c>
      <c r="P2171" s="42">
        <v>46</v>
      </c>
      <c r="Q2171" s="42">
        <v>6</v>
      </c>
      <c r="R2171" s="42">
        <v>16.5</v>
      </c>
    </row>
    <row r="2172" spans="1:18" x14ac:dyDescent="0.3">
      <c r="A2172" t="s">
        <v>3924</v>
      </c>
      <c r="B2172" s="17">
        <v>45231</v>
      </c>
      <c r="C2172" t="s">
        <v>3925</v>
      </c>
      <c r="D2172" t="s">
        <v>3926</v>
      </c>
      <c r="E2172" t="s">
        <v>3927</v>
      </c>
      <c r="F2172" t="s">
        <v>3930</v>
      </c>
      <c r="G2172" t="s">
        <v>3921</v>
      </c>
      <c r="H2172" t="s">
        <v>3922</v>
      </c>
      <c r="I2172">
        <v>2068</v>
      </c>
      <c r="J2172" s="41">
        <v>1.8150000000000003E-2</v>
      </c>
      <c r="K2172" s="42">
        <v>37.534200000000006</v>
      </c>
      <c r="L2172" s="43">
        <v>3.4499999999999878E-2</v>
      </c>
      <c r="M2172" s="42">
        <v>1.2949298999999956</v>
      </c>
      <c r="N2172">
        <v>11</v>
      </c>
      <c r="O2172" s="43">
        <v>139.43999999999997</v>
      </c>
      <c r="P2172" s="42">
        <v>18</v>
      </c>
      <c r="Q2172" s="42">
        <v>8</v>
      </c>
      <c r="R2172" s="42">
        <v>22.5</v>
      </c>
    </row>
    <row r="2173" spans="1:18" x14ac:dyDescent="0.3">
      <c r="A2173" t="s">
        <v>3924</v>
      </c>
      <c r="B2173" s="17">
        <v>45232</v>
      </c>
      <c r="C2173" t="s">
        <v>3925</v>
      </c>
      <c r="D2173" t="s">
        <v>3926</v>
      </c>
      <c r="E2173" t="s">
        <v>3927</v>
      </c>
      <c r="F2173" t="s">
        <v>3930</v>
      </c>
      <c r="G2173" t="s">
        <v>3921</v>
      </c>
      <c r="H2173" t="s">
        <v>3922</v>
      </c>
      <c r="I2173">
        <v>1976</v>
      </c>
      <c r="J2173" s="41">
        <v>1.9030000000000005E-2</v>
      </c>
      <c r="K2173" s="42">
        <v>37.603280000000012</v>
      </c>
      <c r="L2173" s="43">
        <v>0.10350000000000005</v>
      </c>
      <c r="M2173" s="42">
        <v>3.8919394800000031</v>
      </c>
      <c r="N2173">
        <v>7</v>
      </c>
      <c r="O2173" s="43">
        <v>269.64</v>
      </c>
      <c r="P2173" s="42">
        <v>41</v>
      </c>
      <c r="Q2173" s="42">
        <v>5</v>
      </c>
      <c r="R2173" s="42">
        <v>21</v>
      </c>
    </row>
    <row r="2174" spans="1:18" x14ac:dyDescent="0.3">
      <c r="A2174" t="s">
        <v>3924</v>
      </c>
      <c r="B2174" s="17">
        <v>45233</v>
      </c>
      <c r="C2174" t="s">
        <v>3925</v>
      </c>
      <c r="D2174" t="s">
        <v>3926</v>
      </c>
      <c r="E2174" t="s">
        <v>3927</v>
      </c>
      <c r="F2174" t="s">
        <v>3930</v>
      </c>
      <c r="G2174" t="s">
        <v>3921</v>
      </c>
      <c r="H2174" t="s">
        <v>3922</v>
      </c>
      <c r="I2174">
        <v>2006</v>
      </c>
      <c r="J2174" s="41">
        <v>1.9910000000000008E-2</v>
      </c>
      <c r="K2174" s="42">
        <v>39.939460000000018</v>
      </c>
      <c r="L2174" s="43">
        <v>0.56349999999999978</v>
      </c>
      <c r="M2174" s="42">
        <v>22.505885710000001</v>
      </c>
      <c r="N2174">
        <v>8</v>
      </c>
      <c r="O2174" s="43">
        <v>367.08</v>
      </c>
      <c r="P2174" s="42">
        <v>40</v>
      </c>
      <c r="Q2174" s="42">
        <v>2</v>
      </c>
      <c r="R2174" s="42">
        <v>22.5</v>
      </c>
    </row>
    <row r="2175" spans="1:18" x14ac:dyDescent="0.3">
      <c r="A2175" t="s">
        <v>3924</v>
      </c>
      <c r="B2175" s="17">
        <v>45234</v>
      </c>
      <c r="C2175" t="s">
        <v>3925</v>
      </c>
      <c r="D2175" t="s">
        <v>3926</v>
      </c>
      <c r="E2175" t="s">
        <v>3927</v>
      </c>
      <c r="F2175" t="s">
        <v>3930</v>
      </c>
      <c r="G2175" t="s">
        <v>3921</v>
      </c>
      <c r="H2175" t="s">
        <v>3922</v>
      </c>
      <c r="I2175">
        <v>1376</v>
      </c>
      <c r="J2175" s="41">
        <v>1.9910000000000004E-2</v>
      </c>
      <c r="K2175" s="42">
        <v>27.396160000000005</v>
      </c>
      <c r="L2175" s="43">
        <v>3.4499999999999996E-2</v>
      </c>
      <c r="M2175" s="42">
        <v>0.94516752000000004</v>
      </c>
      <c r="N2175">
        <v>9</v>
      </c>
      <c r="O2175" s="43">
        <v>332.64</v>
      </c>
      <c r="P2175" s="42">
        <v>45</v>
      </c>
      <c r="Q2175" s="42">
        <v>3</v>
      </c>
      <c r="R2175" s="42">
        <v>19.5</v>
      </c>
    </row>
    <row r="2176" spans="1:18" x14ac:dyDescent="0.3">
      <c r="A2176" t="s">
        <v>3924</v>
      </c>
      <c r="B2176" s="17">
        <v>45235</v>
      </c>
      <c r="C2176" t="s">
        <v>3925</v>
      </c>
      <c r="D2176" t="s">
        <v>3926</v>
      </c>
      <c r="E2176" t="s">
        <v>3927</v>
      </c>
      <c r="F2176" t="s">
        <v>3930</v>
      </c>
      <c r="G2176" t="s">
        <v>3921</v>
      </c>
      <c r="H2176" t="s">
        <v>3922</v>
      </c>
      <c r="I2176">
        <v>1566</v>
      </c>
      <c r="J2176" s="41">
        <v>1.7819999999999999E-2</v>
      </c>
      <c r="K2176" s="42">
        <v>27.906119999999998</v>
      </c>
      <c r="L2176" s="43">
        <v>1.1499999999999995</v>
      </c>
      <c r="M2176" s="42">
        <v>32.092037999999981</v>
      </c>
      <c r="N2176">
        <v>6</v>
      </c>
      <c r="O2176" s="43">
        <v>296.52</v>
      </c>
      <c r="P2176" s="42">
        <v>19</v>
      </c>
      <c r="Q2176" s="42">
        <v>2</v>
      </c>
      <c r="R2176" s="42">
        <v>15</v>
      </c>
    </row>
    <row r="2177" spans="1:18" x14ac:dyDescent="0.3">
      <c r="A2177" t="s">
        <v>3924</v>
      </c>
      <c r="B2177" s="17">
        <v>45236</v>
      </c>
      <c r="C2177" t="s">
        <v>3925</v>
      </c>
      <c r="D2177" t="s">
        <v>3926</v>
      </c>
      <c r="E2177" t="s">
        <v>3927</v>
      </c>
      <c r="F2177" t="s">
        <v>3930</v>
      </c>
      <c r="G2177" t="s">
        <v>3921</v>
      </c>
      <c r="H2177" t="s">
        <v>3922</v>
      </c>
      <c r="I2177">
        <v>2673</v>
      </c>
      <c r="J2177" s="41">
        <v>2.2550000000000004E-2</v>
      </c>
      <c r="K2177" s="42">
        <v>60.276150000000008</v>
      </c>
      <c r="L2177" s="43">
        <v>0.68999999999999961</v>
      </c>
      <c r="M2177" s="42">
        <v>41.590543499999981</v>
      </c>
      <c r="N2177">
        <v>8</v>
      </c>
      <c r="O2177" s="43">
        <v>144.47999999999999</v>
      </c>
      <c r="P2177" s="42">
        <v>36</v>
      </c>
      <c r="Q2177" s="42">
        <v>0</v>
      </c>
      <c r="R2177" s="42">
        <v>15</v>
      </c>
    </row>
    <row r="2178" spans="1:18" x14ac:dyDescent="0.3">
      <c r="A2178" t="s">
        <v>3924</v>
      </c>
      <c r="B2178" s="17">
        <v>45237</v>
      </c>
      <c r="C2178" t="s">
        <v>3925</v>
      </c>
      <c r="D2178" t="s">
        <v>3926</v>
      </c>
      <c r="E2178" t="s">
        <v>3927</v>
      </c>
      <c r="F2178" t="s">
        <v>3930</v>
      </c>
      <c r="G2178" t="s">
        <v>3921</v>
      </c>
      <c r="H2178" t="s">
        <v>3922</v>
      </c>
      <c r="I2178">
        <v>1326</v>
      </c>
      <c r="J2178" s="41">
        <v>1.8810000000000007E-2</v>
      </c>
      <c r="K2178" s="42">
        <v>24.942060000000009</v>
      </c>
      <c r="L2178" s="43">
        <v>2.3000000000000052E-2</v>
      </c>
      <c r="M2178" s="42">
        <v>0.5736673800000015</v>
      </c>
      <c r="N2178">
        <v>6</v>
      </c>
      <c r="O2178" s="43">
        <v>169.67999999999998</v>
      </c>
      <c r="P2178" s="42">
        <v>50</v>
      </c>
      <c r="Q2178" s="42">
        <v>1</v>
      </c>
      <c r="R2178" s="42">
        <v>18</v>
      </c>
    </row>
    <row r="2179" spans="1:18" x14ac:dyDescent="0.3">
      <c r="A2179" t="s">
        <v>3924</v>
      </c>
      <c r="B2179" s="17">
        <v>45238</v>
      </c>
      <c r="C2179" t="s">
        <v>3925</v>
      </c>
      <c r="D2179" t="s">
        <v>3926</v>
      </c>
      <c r="E2179" t="s">
        <v>3927</v>
      </c>
      <c r="F2179" t="s">
        <v>3930</v>
      </c>
      <c r="G2179" t="s">
        <v>3921</v>
      </c>
      <c r="H2179" t="s">
        <v>3922</v>
      </c>
      <c r="I2179">
        <v>1760</v>
      </c>
      <c r="J2179" s="41">
        <v>1.6830000000000005E-2</v>
      </c>
      <c r="K2179" s="42">
        <v>29.62080000000001</v>
      </c>
      <c r="L2179" s="43">
        <v>3.4500000000000031E-2</v>
      </c>
      <c r="M2179" s="42">
        <v>1.0219176000000012</v>
      </c>
      <c r="N2179">
        <v>9</v>
      </c>
      <c r="O2179" s="43">
        <v>302.39999999999998</v>
      </c>
      <c r="P2179" s="42">
        <v>22</v>
      </c>
      <c r="Q2179" s="42">
        <v>3</v>
      </c>
      <c r="R2179" s="42">
        <v>6</v>
      </c>
    </row>
    <row r="2180" spans="1:18" x14ac:dyDescent="0.3">
      <c r="A2180" t="s">
        <v>3924</v>
      </c>
      <c r="B2180" s="17">
        <v>45239</v>
      </c>
      <c r="C2180" t="s">
        <v>3925</v>
      </c>
      <c r="D2180" t="s">
        <v>3926</v>
      </c>
      <c r="E2180" t="s">
        <v>3927</v>
      </c>
      <c r="F2180" t="s">
        <v>3930</v>
      </c>
      <c r="G2180" t="s">
        <v>3921</v>
      </c>
      <c r="H2180" t="s">
        <v>3922</v>
      </c>
      <c r="I2180">
        <v>2210</v>
      </c>
      <c r="J2180" s="41">
        <v>1.8810000000000007E-2</v>
      </c>
      <c r="K2180" s="42">
        <v>41.570100000000018</v>
      </c>
      <c r="L2180" s="43">
        <v>0.7244999999999997</v>
      </c>
      <c r="M2180" s="42">
        <v>30.11753745</v>
      </c>
      <c r="N2180">
        <v>6</v>
      </c>
      <c r="O2180" s="43">
        <v>115.07999999999998</v>
      </c>
      <c r="P2180" s="42">
        <v>54</v>
      </c>
      <c r="Q2180" s="42">
        <v>0</v>
      </c>
      <c r="R2180" s="42">
        <v>19.5</v>
      </c>
    </row>
    <row r="2181" spans="1:18" x14ac:dyDescent="0.3">
      <c r="A2181" t="s">
        <v>3924</v>
      </c>
      <c r="B2181" s="17">
        <v>45240</v>
      </c>
      <c r="C2181" t="s">
        <v>3925</v>
      </c>
      <c r="D2181" t="s">
        <v>3926</v>
      </c>
      <c r="E2181" t="s">
        <v>3927</v>
      </c>
      <c r="F2181" t="s">
        <v>3930</v>
      </c>
      <c r="G2181" t="s">
        <v>3921</v>
      </c>
      <c r="H2181" t="s">
        <v>3922</v>
      </c>
      <c r="I2181">
        <v>1959</v>
      </c>
      <c r="J2181" s="41">
        <v>2.1670000000000005E-2</v>
      </c>
      <c r="K2181" s="42">
        <v>42.451530000000012</v>
      </c>
      <c r="L2181" s="43">
        <v>0.58649999999999969</v>
      </c>
      <c r="M2181" s="42">
        <v>24.897822344999994</v>
      </c>
      <c r="N2181">
        <v>6</v>
      </c>
      <c r="O2181" s="43">
        <v>278.87999999999994</v>
      </c>
      <c r="P2181" s="42">
        <v>34</v>
      </c>
      <c r="Q2181" s="42">
        <v>2</v>
      </c>
      <c r="R2181" s="42">
        <v>18</v>
      </c>
    </row>
    <row r="2182" spans="1:18" x14ac:dyDescent="0.3">
      <c r="A2182" t="s">
        <v>3924</v>
      </c>
      <c r="B2182" s="17">
        <v>45241</v>
      </c>
      <c r="C2182" t="s">
        <v>3925</v>
      </c>
      <c r="D2182" t="s">
        <v>3926</v>
      </c>
      <c r="E2182" t="s">
        <v>3927</v>
      </c>
      <c r="F2182" t="s">
        <v>3930</v>
      </c>
      <c r="G2182" t="s">
        <v>3921</v>
      </c>
      <c r="H2182" t="s">
        <v>3922</v>
      </c>
      <c r="I2182">
        <v>2612</v>
      </c>
      <c r="J2182" s="41">
        <v>2.1780000000000001E-2</v>
      </c>
      <c r="K2182" s="42">
        <v>56.889360000000003</v>
      </c>
      <c r="L2182" s="43">
        <v>0.67849999999999966</v>
      </c>
      <c r="M2182" s="42">
        <v>38.599430759999983</v>
      </c>
      <c r="N2182">
        <v>7</v>
      </c>
      <c r="O2182" s="43">
        <v>282.23999999999995</v>
      </c>
      <c r="P2182" s="42">
        <v>19</v>
      </c>
      <c r="Q2182" s="42">
        <v>2</v>
      </c>
      <c r="R2182" s="42">
        <v>12</v>
      </c>
    </row>
    <row r="2183" spans="1:18" x14ac:dyDescent="0.3">
      <c r="A2183" t="s">
        <v>3924</v>
      </c>
      <c r="B2183" s="17">
        <v>45242</v>
      </c>
      <c r="C2183" t="s">
        <v>3925</v>
      </c>
      <c r="D2183" t="s">
        <v>3926</v>
      </c>
      <c r="E2183" t="s">
        <v>3927</v>
      </c>
      <c r="F2183" t="s">
        <v>3930</v>
      </c>
      <c r="G2183" t="s">
        <v>3921</v>
      </c>
      <c r="H2183" t="s">
        <v>3922</v>
      </c>
      <c r="I2183">
        <v>2216</v>
      </c>
      <c r="J2183" s="41">
        <v>2.0240000000000001E-2</v>
      </c>
      <c r="K2183" s="42">
        <v>44.851840000000003</v>
      </c>
      <c r="L2183" s="43">
        <v>0.47149999999999975</v>
      </c>
      <c r="M2183" s="42">
        <v>21.147642559999991</v>
      </c>
      <c r="N2183">
        <v>5</v>
      </c>
      <c r="O2183" s="43">
        <v>125.16</v>
      </c>
      <c r="P2183" s="42">
        <v>9</v>
      </c>
      <c r="Q2183" s="42">
        <v>5</v>
      </c>
      <c r="R2183" s="42">
        <v>9</v>
      </c>
    </row>
    <row r="2184" spans="1:18" x14ac:dyDescent="0.3">
      <c r="A2184" t="s">
        <v>3924</v>
      </c>
      <c r="B2184" s="17">
        <v>45243</v>
      </c>
      <c r="C2184" t="s">
        <v>3925</v>
      </c>
      <c r="D2184" t="s">
        <v>3926</v>
      </c>
      <c r="E2184" t="s">
        <v>3927</v>
      </c>
      <c r="F2184" t="s">
        <v>3930</v>
      </c>
      <c r="G2184" t="s">
        <v>3921</v>
      </c>
      <c r="H2184" t="s">
        <v>3922</v>
      </c>
      <c r="I2184">
        <v>1976</v>
      </c>
      <c r="J2184" s="41">
        <v>1.6500000000000001E-2</v>
      </c>
      <c r="K2184" s="42">
        <v>32.603999999999999</v>
      </c>
      <c r="L2184" s="43">
        <v>0.18399999999999989</v>
      </c>
      <c r="M2184" s="42">
        <v>5.9991359999999965</v>
      </c>
      <c r="N2184">
        <v>5</v>
      </c>
      <c r="O2184" s="43">
        <v>194.87999999999997</v>
      </c>
      <c r="P2184" s="42">
        <v>40</v>
      </c>
      <c r="Q2184" s="42">
        <v>8</v>
      </c>
      <c r="R2184" s="42">
        <v>13.5</v>
      </c>
    </row>
    <row r="2185" spans="1:18" x14ac:dyDescent="0.3">
      <c r="A2185" t="s">
        <v>3924</v>
      </c>
      <c r="B2185" s="17">
        <v>45244</v>
      </c>
      <c r="C2185" t="s">
        <v>3925</v>
      </c>
      <c r="D2185" t="s">
        <v>3926</v>
      </c>
      <c r="E2185" t="s">
        <v>3927</v>
      </c>
      <c r="F2185" t="s">
        <v>3930</v>
      </c>
      <c r="G2185" t="s">
        <v>3921</v>
      </c>
      <c r="H2185" t="s">
        <v>3922</v>
      </c>
      <c r="I2185">
        <v>2156</v>
      </c>
      <c r="J2185" s="41">
        <v>2.0459999999999999E-2</v>
      </c>
      <c r="K2185" s="42">
        <v>44.111759999999997</v>
      </c>
      <c r="L2185" s="43">
        <v>0.20699999999999999</v>
      </c>
      <c r="M2185" s="42">
        <v>9.1311343199999992</v>
      </c>
      <c r="N2185">
        <v>5</v>
      </c>
      <c r="O2185" s="43">
        <v>276.35999999999996</v>
      </c>
      <c r="P2185" s="42">
        <v>15</v>
      </c>
      <c r="Q2185" s="42">
        <v>1</v>
      </c>
      <c r="R2185" s="42">
        <v>10.5</v>
      </c>
    </row>
    <row r="2186" spans="1:18" x14ac:dyDescent="0.3">
      <c r="A2186" t="s">
        <v>3924</v>
      </c>
      <c r="B2186" s="17">
        <v>45245</v>
      </c>
      <c r="C2186" t="s">
        <v>3925</v>
      </c>
      <c r="D2186" t="s">
        <v>3926</v>
      </c>
      <c r="E2186" t="s">
        <v>3927</v>
      </c>
      <c r="F2186" t="s">
        <v>3930</v>
      </c>
      <c r="G2186" t="s">
        <v>3921</v>
      </c>
      <c r="H2186" t="s">
        <v>3922</v>
      </c>
      <c r="I2186">
        <v>1922</v>
      </c>
      <c r="J2186" s="41">
        <v>2.1120000000000003E-2</v>
      </c>
      <c r="K2186" s="42">
        <v>40.592640000000003</v>
      </c>
      <c r="L2186" s="43">
        <v>1.0119999999999996</v>
      </c>
      <c r="M2186" s="42">
        <v>41.079751679999987</v>
      </c>
      <c r="N2186">
        <v>4</v>
      </c>
      <c r="O2186" s="43">
        <v>170.51999999999998</v>
      </c>
      <c r="P2186" s="42">
        <v>27</v>
      </c>
      <c r="Q2186" s="42">
        <v>2</v>
      </c>
      <c r="R2186" s="42">
        <v>16.5</v>
      </c>
    </row>
    <row r="2187" spans="1:18" x14ac:dyDescent="0.3">
      <c r="A2187" t="s">
        <v>3924</v>
      </c>
      <c r="B2187" s="17">
        <v>45246</v>
      </c>
      <c r="C2187" t="s">
        <v>3925</v>
      </c>
      <c r="D2187" t="s">
        <v>3926</v>
      </c>
      <c r="E2187" t="s">
        <v>3927</v>
      </c>
      <c r="F2187" t="s">
        <v>3930</v>
      </c>
      <c r="G2187" t="s">
        <v>3921</v>
      </c>
      <c r="H2187" t="s">
        <v>3922</v>
      </c>
      <c r="I2187">
        <v>1545</v>
      </c>
      <c r="J2187" s="41">
        <v>1.9690000000000006E-2</v>
      </c>
      <c r="K2187" s="42">
        <v>30.421050000000008</v>
      </c>
      <c r="L2187" s="43">
        <v>0.12650000000000006</v>
      </c>
      <c r="M2187" s="42">
        <v>3.8482628250000026</v>
      </c>
      <c r="N2187">
        <v>4</v>
      </c>
      <c r="O2187" s="43">
        <v>223.43999999999997</v>
      </c>
      <c r="P2187" s="42">
        <v>26</v>
      </c>
      <c r="Q2187" s="42">
        <v>17</v>
      </c>
      <c r="R2187" s="42">
        <v>10.5</v>
      </c>
    </row>
    <row r="2188" spans="1:18" x14ac:dyDescent="0.3">
      <c r="A2188" t="s">
        <v>3924</v>
      </c>
      <c r="B2188" s="17">
        <v>45247</v>
      </c>
      <c r="C2188" t="s">
        <v>3925</v>
      </c>
      <c r="D2188" t="s">
        <v>3926</v>
      </c>
      <c r="E2188" t="s">
        <v>3927</v>
      </c>
      <c r="F2188" t="s">
        <v>3930</v>
      </c>
      <c r="G2188" t="s">
        <v>3921</v>
      </c>
      <c r="H2188" t="s">
        <v>3922</v>
      </c>
      <c r="I2188">
        <v>1858</v>
      </c>
      <c r="J2188" s="41">
        <v>2.5300000000000007E-2</v>
      </c>
      <c r="K2188" s="42">
        <v>47.007400000000011</v>
      </c>
      <c r="L2188" s="43">
        <v>0</v>
      </c>
      <c r="M2188" s="42">
        <v>0</v>
      </c>
      <c r="N2188">
        <v>5</v>
      </c>
      <c r="O2188" s="43">
        <v>190.67999999999998</v>
      </c>
      <c r="P2188" s="42">
        <v>19</v>
      </c>
      <c r="Q2188" s="42">
        <v>9</v>
      </c>
      <c r="R2188" s="42">
        <v>19.5</v>
      </c>
    </row>
    <row r="2189" spans="1:18" x14ac:dyDescent="0.3">
      <c r="A2189" t="s">
        <v>3924</v>
      </c>
      <c r="B2189" s="17">
        <v>45248</v>
      </c>
      <c r="C2189" t="s">
        <v>3925</v>
      </c>
      <c r="D2189" t="s">
        <v>3926</v>
      </c>
      <c r="E2189" t="s">
        <v>3927</v>
      </c>
      <c r="F2189" t="s">
        <v>3930</v>
      </c>
      <c r="G2189" t="s">
        <v>3921</v>
      </c>
      <c r="H2189" t="s">
        <v>3922</v>
      </c>
      <c r="I2189">
        <v>1334</v>
      </c>
      <c r="J2189" s="41">
        <v>1.5730000000000004E-2</v>
      </c>
      <c r="K2189" s="42">
        <v>20.983820000000005</v>
      </c>
      <c r="L2189" s="43">
        <v>0.74749999999999983</v>
      </c>
      <c r="M2189" s="42">
        <v>15.685405450000001</v>
      </c>
      <c r="N2189">
        <v>9</v>
      </c>
      <c r="O2189" s="43">
        <v>231.83999999999997</v>
      </c>
      <c r="P2189" s="42">
        <v>41</v>
      </c>
      <c r="Q2189" s="42">
        <v>1</v>
      </c>
      <c r="R2189" s="42">
        <v>6</v>
      </c>
    </row>
    <row r="2190" spans="1:18" x14ac:dyDescent="0.3">
      <c r="A2190" t="s">
        <v>3924</v>
      </c>
      <c r="B2190" s="17">
        <v>45249</v>
      </c>
      <c r="C2190" t="s">
        <v>3925</v>
      </c>
      <c r="D2190" t="s">
        <v>3926</v>
      </c>
      <c r="E2190" t="s">
        <v>3927</v>
      </c>
      <c r="F2190" t="s">
        <v>3930</v>
      </c>
      <c r="G2190" t="s">
        <v>3921</v>
      </c>
      <c r="H2190" t="s">
        <v>3922</v>
      </c>
      <c r="I2190">
        <v>1937</v>
      </c>
      <c r="J2190" s="41">
        <v>1.8040000000000004E-2</v>
      </c>
      <c r="K2190" s="42">
        <v>34.943480000000008</v>
      </c>
      <c r="L2190" s="43">
        <v>0.36799999999999994</v>
      </c>
      <c r="M2190" s="42">
        <v>12.859200640000001</v>
      </c>
      <c r="N2190">
        <v>5</v>
      </c>
      <c r="O2190" s="43">
        <v>131.88</v>
      </c>
      <c r="P2190" s="42">
        <v>12</v>
      </c>
      <c r="Q2190" s="42">
        <v>2</v>
      </c>
      <c r="R2190" s="42">
        <v>15</v>
      </c>
    </row>
    <row r="2191" spans="1:18" x14ac:dyDescent="0.3">
      <c r="A2191" t="s">
        <v>3924</v>
      </c>
      <c r="B2191" s="17">
        <v>45250</v>
      </c>
      <c r="C2191" t="s">
        <v>3925</v>
      </c>
      <c r="D2191" t="s">
        <v>3926</v>
      </c>
      <c r="E2191" t="s">
        <v>3927</v>
      </c>
      <c r="F2191" t="s">
        <v>3930</v>
      </c>
      <c r="G2191" t="s">
        <v>3921</v>
      </c>
      <c r="H2191" t="s">
        <v>3922</v>
      </c>
      <c r="I2191">
        <v>1904</v>
      </c>
      <c r="J2191" s="41">
        <v>1.7160000000000002E-2</v>
      </c>
      <c r="K2191" s="42">
        <v>32.672640000000001</v>
      </c>
      <c r="L2191" s="43">
        <v>0.25299999999999989</v>
      </c>
      <c r="M2191" s="42">
        <v>8.266177919999997</v>
      </c>
      <c r="N2191">
        <v>10</v>
      </c>
      <c r="O2191" s="43">
        <v>59.639999999999993</v>
      </c>
      <c r="P2191" s="42">
        <v>17</v>
      </c>
      <c r="Q2191" s="42">
        <v>9</v>
      </c>
      <c r="R2191" s="42">
        <v>22.5</v>
      </c>
    </row>
    <row r="2192" spans="1:18" x14ac:dyDescent="0.3">
      <c r="A2192" t="s">
        <v>3924</v>
      </c>
      <c r="B2192" s="17">
        <v>45251</v>
      </c>
      <c r="C2192" t="s">
        <v>3925</v>
      </c>
      <c r="D2192" t="s">
        <v>3926</v>
      </c>
      <c r="E2192" t="s">
        <v>3927</v>
      </c>
      <c r="F2192" t="s">
        <v>3930</v>
      </c>
      <c r="G2192" t="s">
        <v>3921</v>
      </c>
      <c r="H2192" t="s">
        <v>3922</v>
      </c>
      <c r="I2192">
        <v>2023</v>
      </c>
      <c r="J2192" s="41">
        <v>1.9360000000000002E-2</v>
      </c>
      <c r="K2192" s="42">
        <v>39.165280000000003</v>
      </c>
      <c r="L2192" s="43">
        <v>0.22999999999999993</v>
      </c>
      <c r="M2192" s="42">
        <v>9.0080143999999986</v>
      </c>
      <c r="N2192">
        <v>8</v>
      </c>
      <c r="O2192" s="43">
        <v>390.59999999999997</v>
      </c>
      <c r="P2192" s="42">
        <v>25</v>
      </c>
      <c r="Q2192" s="42">
        <v>6</v>
      </c>
      <c r="R2192" s="42">
        <v>16.5</v>
      </c>
    </row>
    <row r="2193" spans="1:18" x14ac:dyDescent="0.3">
      <c r="A2193" t="s">
        <v>3924</v>
      </c>
      <c r="B2193" s="17">
        <v>45252</v>
      </c>
      <c r="C2193" t="s">
        <v>3925</v>
      </c>
      <c r="D2193" t="s">
        <v>3926</v>
      </c>
      <c r="E2193" t="s">
        <v>3927</v>
      </c>
      <c r="F2193" t="s">
        <v>3930</v>
      </c>
      <c r="G2193" t="s">
        <v>3921</v>
      </c>
      <c r="H2193" t="s">
        <v>3922</v>
      </c>
      <c r="I2193">
        <v>1962</v>
      </c>
      <c r="J2193" s="41">
        <v>2.0900000000000002E-2</v>
      </c>
      <c r="K2193" s="42">
        <v>41.005800000000001</v>
      </c>
      <c r="L2193" s="43">
        <v>1.0809999999999995</v>
      </c>
      <c r="M2193" s="42">
        <v>44.327269799999982</v>
      </c>
      <c r="N2193">
        <v>8</v>
      </c>
      <c r="O2193" s="43">
        <v>258.71999999999997</v>
      </c>
      <c r="P2193" s="42">
        <v>54</v>
      </c>
      <c r="Q2193" s="42">
        <v>1</v>
      </c>
      <c r="R2193" s="42">
        <v>18</v>
      </c>
    </row>
    <row r="2194" spans="1:18" x14ac:dyDescent="0.3">
      <c r="A2194" t="s">
        <v>3924</v>
      </c>
      <c r="B2194" s="17">
        <v>45253</v>
      </c>
      <c r="C2194" t="s">
        <v>3925</v>
      </c>
      <c r="D2194" t="s">
        <v>3926</v>
      </c>
      <c r="E2194" t="s">
        <v>3927</v>
      </c>
      <c r="F2194" t="s">
        <v>3930</v>
      </c>
      <c r="G2194" t="s">
        <v>3921</v>
      </c>
      <c r="H2194" t="s">
        <v>3922</v>
      </c>
      <c r="I2194">
        <v>1675</v>
      </c>
      <c r="J2194" s="41">
        <v>1.4410000000000006E-2</v>
      </c>
      <c r="K2194" s="42">
        <v>24.13675000000001</v>
      </c>
      <c r="L2194" s="43">
        <v>0.90849999999999975</v>
      </c>
      <c r="M2194" s="42">
        <v>21.928237375000002</v>
      </c>
      <c r="N2194">
        <v>4</v>
      </c>
      <c r="O2194" s="43">
        <v>244.43999999999997</v>
      </c>
      <c r="P2194" s="42">
        <v>46</v>
      </c>
      <c r="Q2194" s="42">
        <v>2</v>
      </c>
      <c r="R2194" s="42">
        <v>19.5</v>
      </c>
    </row>
    <row r="2195" spans="1:18" x14ac:dyDescent="0.3">
      <c r="A2195" t="s">
        <v>3924</v>
      </c>
      <c r="B2195" s="17">
        <v>45254</v>
      </c>
      <c r="C2195" t="s">
        <v>3925</v>
      </c>
      <c r="D2195" t="s">
        <v>3926</v>
      </c>
      <c r="E2195" t="s">
        <v>3927</v>
      </c>
      <c r="F2195" t="s">
        <v>3930</v>
      </c>
      <c r="G2195" t="s">
        <v>3921</v>
      </c>
      <c r="H2195" t="s">
        <v>3922</v>
      </c>
      <c r="I2195">
        <v>2179</v>
      </c>
      <c r="J2195" s="41">
        <v>1.9360000000000006E-2</v>
      </c>
      <c r="K2195" s="42">
        <v>42.185440000000014</v>
      </c>
      <c r="L2195" s="43">
        <v>0.74749999999999961</v>
      </c>
      <c r="M2195" s="42">
        <v>31.533616399999993</v>
      </c>
      <c r="N2195">
        <v>10</v>
      </c>
      <c r="O2195" s="43">
        <v>293.99999999999994</v>
      </c>
      <c r="P2195" s="42">
        <v>32</v>
      </c>
      <c r="Q2195" s="42">
        <v>3</v>
      </c>
      <c r="R2195" s="42">
        <v>22.5</v>
      </c>
    </row>
    <row r="2196" spans="1:18" x14ac:dyDescent="0.3">
      <c r="A2196" t="s">
        <v>3924</v>
      </c>
      <c r="B2196" s="17">
        <v>45255</v>
      </c>
      <c r="C2196" t="s">
        <v>3925</v>
      </c>
      <c r="D2196" t="s">
        <v>3926</v>
      </c>
      <c r="E2196" t="s">
        <v>3927</v>
      </c>
      <c r="F2196" t="s">
        <v>3930</v>
      </c>
      <c r="G2196" t="s">
        <v>3921</v>
      </c>
      <c r="H2196" t="s">
        <v>3922</v>
      </c>
      <c r="I2196">
        <v>2000</v>
      </c>
      <c r="J2196" s="41">
        <v>2.1230000000000006E-2</v>
      </c>
      <c r="K2196" s="42">
        <v>42.460000000000015</v>
      </c>
      <c r="L2196" s="43">
        <v>1.0004999999999997</v>
      </c>
      <c r="M2196" s="42">
        <v>42.481230000000004</v>
      </c>
      <c r="N2196">
        <v>6</v>
      </c>
      <c r="O2196" s="43">
        <v>204.11999999999998</v>
      </c>
      <c r="P2196" s="42">
        <v>25</v>
      </c>
      <c r="Q2196" s="42">
        <v>3</v>
      </c>
      <c r="R2196" s="42">
        <v>13.5</v>
      </c>
    </row>
    <row r="2197" spans="1:18" x14ac:dyDescent="0.3">
      <c r="A2197" t="s">
        <v>3924</v>
      </c>
      <c r="B2197" s="17">
        <v>45256</v>
      </c>
      <c r="C2197" t="s">
        <v>3925</v>
      </c>
      <c r="D2197" t="s">
        <v>3926</v>
      </c>
      <c r="E2197" t="s">
        <v>3927</v>
      </c>
      <c r="F2197" t="s">
        <v>3930</v>
      </c>
      <c r="G2197" t="s">
        <v>3921</v>
      </c>
      <c r="H2197" t="s">
        <v>3922</v>
      </c>
      <c r="I2197">
        <v>1442</v>
      </c>
      <c r="J2197" s="41">
        <v>1.8810000000000004E-2</v>
      </c>
      <c r="K2197" s="42">
        <v>27.124020000000005</v>
      </c>
      <c r="L2197" s="43">
        <v>0.96599999999999964</v>
      </c>
      <c r="M2197" s="42">
        <v>26.201803319999996</v>
      </c>
      <c r="N2197">
        <v>5</v>
      </c>
      <c r="O2197" s="43">
        <v>288.95999999999998</v>
      </c>
      <c r="P2197" s="42">
        <v>42</v>
      </c>
      <c r="Q2197" s="42">
        <v>2</v>
      </c>
      <c r="R2197" s="42">
        <v>15</v>
      </c>
    </row>
    <row r="2198" spans="1:18" x14ac:dyDescent="0.3">
      <c r="A2198" t="s">
        <v>3924</v>
      </c>
      <c r="B2198" s="17">
        <v>45257</v>
      </c>
      <c r="C2198" t="s">
        <v>3925</v>
      </c>
      <c r="D2198" t="s">
        <v>3926</v>
      </c>
      <c r="E2198" t="s">
        <v>3927</v>
      </c>
      <c r="F2198" t="s">
        <v>3930</v>
      </c>
      <c r="G2198" t="s">
        <v>3921</v>
      </c>
      <c r="H2198" t="s">
        <v>3922</v>
      </c>
      <c r="I2198">
        <v>1235</v>
      </c>
      <c r="J2198" s="41">
        <v>1.8260000000000002E-2</v>
      </c>
      <c r="K2198" s="42">
        <v>22.551100000000002</v>
      </c>
      <c r="L2198" s="43">
        <v>0.72449999999999981</v>
      </c>
      <c r="M2198" s="42">
        <v>16.338271949999996</v>
      </c>
      <c r="N2198">
        <v>4</v>
      </c>
      <c r="O2198" s="43">
        <v>282.23999999999995</v>
      </c>
      <c r="P2198" s="42">
        <v>23</v>
      </c>
      <c r="Q2198" s="42">
        <v>6</v>
      </c>
      <c r="R2198" s="42">
        <v>9</v>
      </c>
    </row>
    <row r="2199" spans="1:18" x14ac:dyDescent="0.3">
      <c r="A2199" t="s">
        <v>3924</v>
      </c>
      <c r="B2199" s="17">
        <v>45258</v>
      </c>
      <c r="C2199" t="s">
        <v>3925</v>
      </c>
      <c r="D2199" t="s">
        <v>3926</v>
      </c>
      <c r="E2199" t="s">
        <v>3927</v>
      </c>
      <c r="F2199" t="s">
        <v>3930</v>
      </c>
      <c r="G2199" t="s">
        <v>3921</v>
      </c>
      <c r="H2199" t="s">
        <v>3922</v>
      </c>
      <c r="I2199">
        <v>1640</v>
      </c>
      <c r="J2199" s="41">
        <v>1.8810000000000004E-2</v>
      </c>
      <c r="K2199" s="42">
        <v>30.848400000000005</v>
      </c>
      <c r="L2199" s="43">
        <v>1.2419999999999998</v>
      </c>
      <c r="M2199" s="42">
        <v>38.313712799999998</v>
      </c>
      <c r="N2199">
        <v>4</v>
      </c>
      <c r="O2199" s="43">
        <v>207.47999999999996</v>
      </c>
      <c r="P2199" s="42">
        <v>5</v>
      </c>
      <c r="Q2199" s="42">
        <v>3</v>
      </c>
      <c r="R2199" s="42">
        <v>15</v>
      </c>
    </row>
    <row r="2200" spans="1:18" x14ac:dyDescent="0.3">
      <c r="A2200" t="s">
        <v>3924</v>
      </c>
      <c r="B2200" s="17">
        <v>45259</v>
      </c>
      <c r="C2200" t="s">
        <v>3925</v>
      </c>
      <c r="D2200" t="s">
        <v>3926</v>
      </c>
      <c r="E2200" t="s">
        <v>3927</v>
      </c>
      <c r="F2200" t="s">
        <v>3930</v>
      </c>
      <c r="G2200" t="s">
        <v>3921</v>
      </c>
      <c r="H2200" t="s">
        <v>3922</v>
      </c>
      <c r="I2200">
        <v>1702</v>
      </c>
      <c r="J2200" s="41">
        <v>2.2660000000000003E-2</v>
      </c>
      <c r="K2200" s="42">
        <v>38.567320000000002</v>
      </c>
      <c r="L2200" s="43">
        <v>0.51749999999999963</v>
      </c>
      <c r="M2200" s="42">
        <v>19.958588099999986</v>
      </c>
      <c r="N2200">
        <v>7</v>
      </c>
      <c r="O2200" s="43">
        <v>285.59999999999997</v>
      </c>
      <c r="P2200" s="42">
        <v>20</v>
      </c>
      <c r="Q2200" s="42">
        <v>8</v>
      </c>
      <c r="R2200" s="42">
        <v>13.5</v>
      </c>
    </row>
    <row r="2201" spans="1:18" x14ac:dyDescent="0.3">
      <c r="A2201" t="s">
        <v>3924</v>
      </c>
      <c r="B2201" s="17">
        <v>45260</v>
      </c>
      <c r="C2201" t="s">
        <v>3925</v>
      </c>
      <c r="D2201" t="s">
        <v>3926</v>
      </c>
      <c r="E2201" t="s">
        <v>3927</v>
      </c>
      <c r="F2201" t="s">
        <v>3930</v>
      </c>
      <c r="G2201" t="s">
        <v>3921</v>
      </c>
      <c r="H2201" t="s">
        <v>3922</v>
      </c>
      <c r="I2201">
        <v>1633</v>
      </c>
      <c r="J2201" s="41">
        <v>1.4520000000000002E-2</v>
      </c>
      <c r="K2201" s="42">
        <v>23.711160000000003</v>
      </c>
      <c r="L2201" s="43">
        <v>1.2304999999999997</v>
      </c>
      <c r="M2201" s="42">
        <v>29.176582379999996</v>
      </c>
      <c r="N2201">
        <v>8</v>
      </c>
      <c r="O2201" s="43">
        <v>94.919999999999987</v>
      </c>
      <c r="P2201" s="42">
        <v>50</v>
      </c>
      <c r="Q2201" s="42">
        <v>1</v>
      </c>
      <c r="R2201" s="42">
        <v>21</v>
      </c>
    </row>
    <row r="2202" spans="1:18" x14ac:dyDescent="0.3">
      <c r="A2202" t="s">
        <v>3916</v>
      </c>
      <c r="B2202" s="17">
        <v>44986</v>
      </c>
      <c r="C2202" t="s">
        <v>543</v>
      </c>
      <c r="D2202" t="s">
        <v>3928</v>
      </c>
      <c r="E2202" t="s">
        <v>3929</v>
      </c>
      <c r="F2202" t="s">
        <v>3930</v>
      </c>
      <c r="G2202" t="s">
        <v>3921</v>
      </c>
      <c r="H2202" t="s">
        <v>3922</v>
      </c>
      <c r="I2202">
        <v>915</v>
      </c>
      <c r="J2202" s="41">
        <v>1.2760000000000004E-2</v>
      </c>
      <c r="K2202" s="42">
        <v>11.675400000000003</v>
      </c>
      <c r="L2202" s="43">
        <v>0.45999999999999969</v>
      </c>
      <c r="M2202" s="42">
        <v>5.370683999999998</v>
      </c>
      <c r="N2202">
        <v>6</v>
      </c>
      <c r="O2202" s="43">
        <v>174.72</v>
      </c>
      <c r="P2202" s="42">
        <v>49</v>
      </c>
      <c r="Q2202" s="42">
        <v>5</v>
      </c>
      <c r="R2202" s="42">
        <v>12</v>
      </c>
    </row>
    <row r="2203" spans="1:18" x14ac:dyDescent="0.3">
      <c r="A2203" t="s">
        <v>3916</v>
      </c>
      <c r="B2203" s="17">
        <v>44987</v>
      </c>
      <c r="C2203" t="s">
        <v>543</v>
      </c>
      <c r="D2203" t="s">
        <v>3928</v>
      </c>
      <c r="E2203" t="s">
        <v>3929</v>
      </c>
      <c r="F2203" t="s">
        <v>3930</v>
      </c>
      <c r="G2203" t="s">
        <v>3921</v>
      </c>
      <c r="H2203" t="s">
        <v>3922</v>
      </c>
      <c r="I2203">
        <v>1007</v>
      </c>
      <c r="J2203" s="41">
        <v>1.7600000000000005E-2</v>
      </c>
      <c r="K2203" s="42">
        <v>17.723200000000006</v>
      </c>
      <c r="L2203" s="43">
        <v>0.36799999999999972</v>
      </c>
      <c r="M2203" s="42">
        <v>6.5221375999999971</v>
      </c>
      <c r="N2203">
        <v>6</v>
      </c>
      <c r="O2203" s="43">
        <v>38.4</v>
      </c>
      <c r="P2203" s="42">
        <v>15</v>
      </c>
      <c r="Q2203" s="42">
        <v>6</v>
      </c>
      <c r="R2203" s="42">
        <v>6</v>
      </c>
    </row>
    <row r="2204" spans="1:18" x14ac:dyDescent="0.3">
      <c r="A2204" t="s">
        <v>3916</v>
      </c>
      <c r="B2204" s="17">
        <v>44988</v>
      </c>
      <c r="C2204" t="s">
        <v>543</v>
      </c>
      <c r="D2204" t="s">
        <v>3928</v>
      </c>
      <c r="E2204" t="s">
        <v>3929</v>
      </c>
      <c r="F2204" t="s">
        <v>3930</v>
      </c>
      <c r="G2204" t="s">
        <v>3921</v>
      </c>
      <c r="H2204" t="s">
        <v>3922</v>
      </c>
      <c r="I2204">
        <v>1583.8000000000002</v>
      </c>
      <c r="J2204" s="41">
        <v>1.5290000000000005E-2</v>
      </c>
      <c r="K2204" s="42">
        <v>24.21630200000001</v>
      </c>
      <c r="L2204" s="43">
        <v>9.1999999999999887E-2</v>
      </c>
      <c r="M2204" s="42">
        <v>2.2278997839999981</v>
      </c>
      <c r="N2204">
        <v>4</v>
      </c>
      <c r="O2204" s="43">
        <v>48.719999999999992</v>
      </c>
      <c r="P2204" s="42">
        <v>43</v>
      </c>
      <c r="Q2204" s="42">
        <v>10</v>
      </c>
      <c r="R2204" s="42">
        <v>6</v>
      </c>
    </row>
    <row r="2205" spans="1:18" x14ac:dyDescent="0.3">
      <c r="A2205" t="s">
        <v>3916</v>
      </c>
      <c r="B2205" s="17">
        <v>44989</v>
      </c>
      <c r="C2205" t="s">
        <v>543</v>
      </c>
      <c r="D2205" t="s">
        <v>3928</v>
      </c>
      <c r="E2205" t="s">
        <v>3929</v>
      </c>
      <c r="F2205" t="s">
        <v>3930</v>
      </c>
      <c r="G2205" t="s">
        <v>3921</v>
      </c>
      <c r="H2205" t="s">
        <v>3922</v>
      </c>
      <c r="I2205">
        <v>1571.4</v>
      </c>
      <c r="J2205" s="41">
        <v>2.0790000000000003E-2</v>
      </c>
      <c r="K2205" s="42">
        <v>32.669406000000009</v>
      </c>
      <c r="L2205" s="43">
        <v>0.16099999999999995</v>
      </c>
      <c r="M2205" s="42">
        <v>5.2597743660000003</v>
      </c>
      <c r="N2205">
        <v>7</v>
      </c>
      <c r="O2205" s="43">
        <v>46.199999999999996</v>
      </c>
      <c r="P2205" s="42">
        <v>9</v>
      </c>
      <c r="Q2205" s="42">
        <v>3</v>
      </c>
      <c r="R2205" s="42">
        <v>3</v>
      </c>
    </row>
    <row r="2206" spans="1:18" x14ac:dyDescent="0.3">
      <c r="A2206" t="s">
        <v>3916</v>
      </c>
      <c r="B2206" s="17">
        <v>44990</v>
      </c>
      <c r="C2206" t="s">
        <v>543</v>
      </c>
      <c r="D2206" t="s">
        <v>3928</v>
      </c>
      <c r="E2206" t="s">
        <v>3929</v>
      </c>
      <c r="F2206" t="s">
        <v>3930</v>
      </c>
      <c r="G2206" t="s">
        <v>3921</v>
      </c>
      <c r="H2206" t="s">
        <v>3922</v>
      </c>
      <c r="I2206">
        <v>1436.4</v>
      </c>
      <c r="J2206" s="41">
        <v>1.4410000000000006E-2</v>
      </c>
      <c r="K2206" s="42">
        <v>20.69852400000001</v>
      </c>
      <c r="L2206" s="43">
        <v>0.253</v>
      </c>
      <c r="M2206" s="42">
        <v>5.2367265720000029</v>
      </c>
      <c r="N2206">
        <v>5</v>
      </c>
      <c r="O2206" s="43">
        <v>49.199999999999996</v>
      </c>
      <c r="P2206" s="42">
        <v>32</v>
      </c>
      <c r="Q2206" s="42">
        <v>2</v>
      </c>
      <c r="R2206" s="42">
        <v>9</v>
      </c>
    </row>
    <row r="2207" spans="1:18" x14ac:dyDescent="0.3">
      <c r="A2207" t="s">
        <v>3916</v>
      </c>
      <c r="B2207" s="17">
        <v>44991</v>
      </c>
      <c r="C2207" t="s">
        <v>543</v>
      </c>
      <c r="D2207" t="s">
        <v>3928</v>
      </c>
      <c r="E2207" t="s">
        <v>3929</v>
      </c>
      <c r="F2207" t="s">
        <v>3930</v>
      </c>
      <c r="G2207" t="s">
        <v>3921</v>
      </c>
      <c r="H2207" t="s">
        <v>3922</v>
      </c>
      <c r="I2207">
        <v>965.59999999999991</v>
      </c>
      <c r="J2207" s="41">
        <v>1.2540000000000001E-2</v>
      </c>
      <c r="K2207" s="42">
        <v>12.108623999999999</v>
      </c>
      <c r="L2207" s="43">
        <v>6.8999999999999992E-2</v>
      </c>
      <c r="M2207" s="42">
        <v>0.83549505599999985</v>
      </c>
      <c r="N2207">
        <v>4</v>
      </c>
      <c r="O2207" s="43">
        <v>164.64</v>
      </c>
      <c r="P2207" s="42">
        <v>16</v>
      </c>
      <c r="Q2207" s="42">
        <v>15</v>
      </c>
      <c r="R2207" s="42">
        <v>12</v>
      </c>
    </row>
    <row r="2208" spans="1:18" x14ac:dyDescent="0.3">
      <c r="A2208" t="s">
        <v>3916</v>
      </c>
      <c r="B2208" s="17">
        <v>44992</v>
      </c>
      <c r="C2208" t="s">
        <v>543</v>
      </c>
      <c r="D2208" t="s">
        <v>3928</v>
      </c>
      <c r="E2208" t="s">
        <v>3929</v>
      </c>
      <c r="F2208" t="s">
        <v>3930</v>
      </c>
      <c r="G2208" t="s">
        <v>3921</v>
      </c>
      <c r="H2208" t="s">
        <v>3922</v>
      </c>
      <c r="I2208">
        <v>1717</v>
      </c>
      <c r="J2208" s="41">
        <v>1.5510000000000003E-2</v>
      </c>
      <c r="K2208" s="42">
        <v>26.630670000000006</v>
      </c>
      <c r="L2208" s="43">
        <v>0.7244999999999997</v>
      </c>
      <c r="M2208" s="42">
        <v>19.293920414999995</v>
      </c>
      <c r="N2208">
        <v>6</v>
      </c>
      <c r="O2208" s="43">
        <v>173.87999999999997</v>
      </c>
      <c r="P2208" s="42">
        <v>46</v>
      </c>
      <c r="Q2208" s="42">
        <v>0</v>
      </c>
      <c r="R2208" s="42">
        <v>3</v>
      </c>
    </row>
    <row r="2209" spans="1:18" x14ac:dyDescent="0.3">
      <c r="A2209" t="s">
        <v>3916</v>
      </c>
      <c r="B2209" s="17">
        <v>44993</v>
      </c>
      <c r="C2209" t="s">
        <v>543</v>
      </c>
      <c r="D2209" t="s">
        <v>3928</v>
      </c>
      <c r="E2209" t="s">
        <v>3929</v>
      </c>
      <c r="F2209" t="s">
        <v>3930</v>
      </c>
      <c r="G2209" t="s">
        <v>3921</v>
      </c>
      <c r="H2209" t="s">
        <v>3922</v>
      </c>
      <c r="I2209">
        <v>1176.8</v>
      </c>
      <c r="J2209" s="41">
        <v>1.7380000000000003E-2</v>
      </c>
      <c r="K2209" s="42">
        <v>20.452784000000001</v>
      </c>
      <c r="L2209" s="43">
        <v>0.50599999999999978</v>
      </c>
      <c r="M2209" s="42">
        <v>10.349108703999995</v>
      </c>
      <c r="N2209">
        <v>6</v>
      </c>
      <c r="O2209" s="43">
        <v>302.39999999999998</v>
      </c>
      <c r="P2209" s="42">
        <v>12</v>
      </c>
      <c r="Q2209" s="42">
        <v>13</v>
      </c>
      <c r="R2209" s="42">
        <v>13.5</v>
      </c>
    </row>
    <row r="2210" spans="1:18" x14ac:dyDescent="0.3">
      <c r="A2210" t="s">
        <v>3916</v>
      </c>
      <c r="B2210" s="17">
        <v>44994</v>
      </c>
      <c r="C2210" t="s">
        <v>543</v>
      </c>
      <c r="D2210" t="s">
        <v>3928</v>
      </c>
      <c r="E2210" t="s">
        <v>3929</v>
      </c>
      <c r="F2210" t="s">
        <v>3930</v>
      </c>
      <c r="G2210" t="s">
        <v>3921</v>
      </c>
      <c r="H2210" t="s">
        <v>3922</v>
      </c>
      <c r="I2210">
        <v>1419</v>
      </c>
      <c r="J2210" s="41">
        <v>1.3420000000000003E-2</v>
      </c>
      <c r="K2210" s="42">
        <v>19.042980000000004</v>
      </c>
      <c r="L2210" s="43">
        <v>0.43699999999999972</v>
      </c>
      <c r="M2210" s="42">
        <v>8.3217822599999955</v>
      </c>
      <c r="N2210">
        <v>2</v>
      </c>
      <c r="O2210" s="43">
        <v>136.07999999999998</v>
      </c>
      <c r="P2210" s="42">
        <v>43</v>
      </c>
      <c r="Q2210" s="42">
        <v>7</v>
      </c>
      <c r="R2210" s="42">
        <v>12</v>
      </c>
    </row>
    <row r="2211" spans="1:18" x14ac:dyDescent="0.3">
      <c r="A2211" t="s">
        <v>3916</v>
      </c>
      <c r="B2211" s="17">
        <v>44995</v>
      </c>
      <c r="C2211" t="s">
        <v>543</v>
      </c>
      <c r="D2211" t="s">
        <v>3928</v>
      </c>
      <c r="E2211" t="s">
        <v>3929</v>
      </c>
      <c r="F2211" t="s">
        <v>3930</v>
      </c>
      <c r="G2211" t="s">
        <v>3921</v>
      </c>
      <c r="H2211" t="s">
        <v>3922</v>
      </c>
      <c r="I2211">
        <v>1652.8000000000002</v>
      </c>
      <c r="J2211" s="41">
        <v>1.3530000000000002E-2</v>
      </c>
      <c r="K2211" s="42">
        <v>22.362384000000006</v>
      </c>
      <c r="L2211" s="43">
        <v>0.57499999999999973</v>
      </c>
      <c r="M2211" s="42">
        <v>12.858370799999998</v>
      </c>
      <c r="N2211">
        <v>4</v>
      </c>
      <c r="O2211" s="43">
        <v>129.35999999999999</v>
      </c>
      <c r="P2211" s="42">
        <v>25</v>
      </c>
      <c r="Q2211" s="42">
        <v>7</v>
      </c>
      <c r="R2211" s="42">
        <v>7.5</v>
      </c>
    </row>
    <row r="2212" spans="1:18" x14ac:dyDescent="0.3">
      <c r="A2212" t="s">
        <v>3916</v>
      </c>
      <c r="B2212" s="17">
        <v>44996</v>
      </c>
      <c r="C2212" t="s">
        <v>543</v>
      </c>
      <c r="D2212" t="s">
        <v>3928</v>
      </c>
      <c r="E2212" t="s">
        <v>3929</v>
      </c>
      <c r="F2212" t="s">
        <v>3930</v>
      </c>
      <c r="G2212" t="s">
        <v>3921</v>
      </c>
      <c r="H2212" t="s">
        <v>3922</v>
      </c>
      <c r="I2212">
        <v>1113</v>
      </c>
      <c r="J2212" s="41">
        <v>1.694E-2</v>
      </c>
      <c r="K2212" s="42">
        <v>18.854220000000002</v>
      </c>
      <c r="L2212" s="43">
        <v>0.50599999999999978</v>
      </c>
      <c r="M2212" s="42">
        <v>9.5402353199999972</v>
      </c>
      <c r="N2212">
        <v>5</v>
      </c>
      <c r="O2212" s="43">
        <v>132.72</v>
      </c>
      <c r="P2212" s="42">
        <v>29</v>
      </c>
      <c r="Q2212" s="42">
        <v>10</v>
      </c>
      <c r="R2212" s="42">
        <v>3</v>
      </c>
    </row>
    <row r="2213" spans="1:18" x14ac:dyDescent="0.3">
      <c r="A2213" t="s">
        <v>3916</v>
      </c>
      <c r="B2213" s="17">
        <v>44997</v>
      </c>
      <c r="C2213" t="s">
        <v>543</v>
      </c>
      <c r="D2213" t="s">
        <v>3928</v>
      </c>
      <c r="E2213" t="s">
        <v>3929</v>
      </c>
      <c r="F2213" t="s">
        <v>3930</v>
      </c>
      <c r="G2213" t="s">
        <v>3921</v>
      </c>
      <c r="H2213" t="s">
        <v>3922</v>
      </c>
      <c r="I2213">
        <v>1267.8</v>
      </c>
      <c r="J2213" s="41">
        <v>1.6060000000000005E-2</v>
      </c>
      <c r="K2213" s="42">
        <v>20.360868000000007</v>
      </c>
      <c r="L2213" s="43">
        <v>0.50599999999999967</v>
      </c>
      <c r="M2213" s="42">
        <v>10.302599207999997</v>
      </c>
      <c r="N2213">
        <v>3</v>
      </c>
      <c r="O2213" s="43">
        <v>161.27999999999997</v>
      </c>
      <c r="P2213" s="42">
        <v>46</v>
      </c>
      <c r="Q2213" s="42">
        <v>12</v>
      </c>
      <c r="R2213" s="42">
        <v>10.5</v>
      </c>
    </row>
    <row r="2214" spans="1:18" x14ac:dyDescent="0.3">
      <c r="A2214" t="s">
        <v>3916</v>
      </c>
      <c r="B2214" s="17">
        <v>44998</v>
      </c>
      <c r="C2214" t="s">
        <v>543</v>
      </c>
      <c r="D2214" t="s">
        <v>3928</v>
      </c>
      <c r="E2214" t="s">
        <v>3929</v>
      </c>
      <c r="F2214" t="s">
        <v>3930</v>
      </c>
      <c r="G2214" t="s">
        <v>3921</v>
      </c>
      <c r="H2214" t="s">
        <v>3922</v>
      </c>
      <c r="I2214">
        <v>1429</v>
      </c>
      <c r="J2214" s="41">
        <v>1.2980000000000002E-2</v>
      </c>
      <c r="K2214" s="42">
        <v>18.548420000000004</v>
      </c>
      <c r="L2214" s="43">
        <v>0.27599999999999991</v>
      </c>
      <c r="M2214" s="42">
        <v>5.1193639199999996</v>
      </c>
      <c r="N2214">
        <v>2</v>
      </c>
      <c r="O2214" s="43">
        <v>77.279999999999987</v>
      </c>
      <c r="P2214" s="42">
        <v>57</v>
      </c>
      <c r="Q2214" s="42">
        <v>15</v>
      </c>
      <c r="R2214" s="42">
        <v>3</v>
      </c>
    </row>
    <row r="2215" spans="1:18" x14ac:dyDescent="0.3">
      <c r="A2215" t="s">
        <v>3916</v>
      </c>
      <c r="B2215" s="17">
        <v>44999</v>
      </c>
      <c r="C2215" t="s">
        <v>543</v>
      </c>
      <c r="D2215" t="s">
        <v>3928</v>
      </c>
      <c r="E2215" t="s">
        <v>3929</v>
      </c>
      <c r="F2215" t="s">
        <v>3930</v>
      </c>
      <c r="G2215" t="s">
        <v>3921</v>
      </c>
      <c r="H2215" t="s">
        <v>3922</v>
      </c>
      <c r="I2215">
        <v>1166.4000000000001</v>
      </c>
      <c r="J2215" s="41">
        <v>1.7270000000000004E-2</v>
      </c>
      <c r="K2215" s="42">
        <v>20.143728000000007</v>
      </c>
      <c r="L2215" s="43">
        <v>0.11500000000000012</v>
      </c>
      <c r="M2215" s="42">
        <v>2.3165287200000031</v>
      </c>
      <c r="N2215">
        <v>7</v>
      </c>
      <c r="O2215" s="43">
        <v>70.559999999999988</v>
      </c>
      <c r="P2215" s="42">
        <v>56</v>
      </c>
      <c r="Q2215" s="42">
        <v>6</v>
      </c>
      <c r="R2215" s="42">
        <v>7.5</v>
      </c>
    </row>
    <row r="2216" spans="1:18" x14ac:dyDescent="0.3">
      <c r="A2216" t="s">
        <v>3916</v>
      </c>
      <c r="B2216" s="17">
        <v>45000</v>
      </c>
      <c r="C2216" t="s">
        <v>543</v>
      </c>
      <c r="D2216" t="s">
        <v>3928</v>
      </c>
      <c r="E2216" t="s">
        <v>3929</v>
      </c>
      <c r="F2216" t="s">
        <v>3930</v>
      </c>
      <c r="G2216" t="s">
        <v>3921</v>
      </c>
      <c r="H2216" t="s">
        <v>3922</v>
      </c>
      <c r="I2216">
        <v>1289.2</v>
      </c>
      <c r="J2216" s="41">
        <v>1.7270000000000008E-2</v>
      </c>
      <c r="K2216" s="42">
        <v>22.26448400000001</v>
      </c>
      <c r="L2216" s="43">
        <v>8.0500000000000002E-2</v>
      </c>
      <c r="M2216" s="42">
        <v>1.7922909620000009</v>
      </c>
      <c r="N2216">
        <v>6</v>
      </c>
      <c r="O2216" s="43">
        <v>215.04</v>
      </c>
      <c r="P2216" s="42">
        <v>50</v>
      </c>
      <c r="Q2216" s="42">
        <v>9</v>
      </c>
      <c r="R2216" s="42">
        <v>6</v>
      </c>
    </row>
    <row r="2217" spans="1:18" x14ac:dyDescent="0.3">
      <c r="A2217" t="s">
        <v>3916</v>
      </c>
      <c r="B2217" s="17">
        <v>45001</v>
      </c>
      <c r="C2217" t="s">
        <v>543</v>
      </c>
      <c r="D2217" t="s">
        <v>3928</v>
      </c>
      <c r="E2217" t="s">
        <v>3929</v>
      </c>
      <c r="F2217" t="s">
        <v>3930</v>
      </c>
      <c r="G2217" t="s">
        <v>3921</v>
      </c>
      <c r="H2217" t="s">
        <v>3922</v>
      </c>
      <c r="I2217">
        <v>1541.8000000000002</v>
      </c>
      <c r="J2217" s="41">
        <v>1.6390000000000002E-2</v>
      </c>
      <c r="K2217" s="42">
        <v>25.270102000000005</v>
      </c>
      <c r="L2217" s="43">
        <v>0.77049999999999985</v>
      </c>
      <c r="M2217" s="42">
        <v>19.470613590999999</v>
      </c>
      <c r="N2217">
        <v>3</v>
      </c>
      <c r="O2217" s="43">
        <v>143.63999999999999</v>
      </c>
      <c r="P2217" s="42">
        <v>58</v>
      </c>
      <c r="Q2217" s="42">
        <v>1</v>
      </c>
      <c r="R2217" s="42">
        <v>1.5</v>
      </c>
    </row>
    <row r="2218" spans="1:18" x14ac:dyDescent="0.3">
      <c r="A2218" t="s">
        <v>3916</v>
      </c>
      <c r="B2218" s="17">
        <v>45002</v>
      </c>
      <c r="C2218" t="s">
        <v>543</v>
      </c>
      <c r="D2218" t="s">
        <v>3928</v>
      </c>
      <c r="E2218" t="s">
        <v>3929</v>
      </c>
      <c r="F2218" t="s">
        <v>3930</v>
      </c>
      <c r="G2218" t="s">
        <v>3921</v>
      </c>
      <c r="H2218" t="s">
        <v>3922</v>
      </c>
      <c r="I2218">
        <v>1076.4000000000001</v>
      </c>
      <c r="J2218" s="41">
        <v>1.8150000000000003E-2</v>
      </c>
      <c r="K2218" s="42">
        <v>19.536660000000005</v>
      </c>
      <c r="L2218" s="43">
        <v>0.63249999999999962</v>
      </c>
      <c r="M2218" s="42">
        <v>12.356937449999995</v>
      </c>
      <c r="N2218">
        <v>3</v>
      </c>
      <c r="O2218" s="43">
        <v>62.16</v>
      </c>
      <c r="P2218" s="42">
        <v>12</v>
      </c>
      <c r="Q2218" s="42">
        <v>11</v>
      </c>
      <c r="R2218" s="42">
        <v>13.5</v>
      </c>
    </row>
    <row r="2219" spans="1:18" x14ac:dyDescent="0.3">
      <c r="A2219" t="s">
        <v>3916</v>
      </c>
      <c r="B2219" s="17">
        <v>45003</v>
      </c>
      <c r="C2219" t="s">
        <v>543</v>
      </c>
      <c r="D2219" t="s">
        <v>3928</v>
      </c>
      <c r="E2219" t="s">
        <v>3929</v>
      </c>
      <c r="F2219" t="s">
        <v>3930</v>
      </c>
      <c r="G2219" t="s">
        <v>3921</v>
      </c>
      <c r="H2219" t="s">
        <v>3922</v>
      </c>
      <c r="I2219">
        <v>1498.6000000000001</v>
      </c>
      <c r="J2219" s="41">
        <v>1.8700000000000001E-2</v>
      </c>
      <c r="K2219" s="42">
        <v>28.023820000000004</v>
      </c>
      <c r="L2219" s="43">
        <v>0.2644999999999999</v>
      </c>
      <c r="M2219" s="42">
        <v>7.4123003899999986</v>
      </c>
      <c r="N2219">
        <v>5</v>
      </c>
      <c r="O2219" s="43">
        <v>57.959999999999994</v>
      </c>
      <c r="P2219" s="42">
        <v>8</v>
      </c>
      <c r="Q2219" s="42">
        <v>1</v>
      </c>
      <c r="R2219" s="42">
        <v>12</v>
      </c>
    </row>
    <row r="2220" spans="1:18" x14ac:dyDescent="0.3">
      <c r="A2220" t="s">
        <v>3916</v>
      </c>
      <c r="B2220" s="17">
        <v>45004</v>
      </c>
      <c r="C2220" t="s">
        <v>543</v>
      </c>
      <c r="D2220" t="s">
        <v>3928</v>
      </c>
      <c r="E2220" t="s">
        <v>3929</v>
      </c>
      <c r="F2220" t="s">
        <v>3930</v>
      </c>
      <c r="G2220" t="s">
        <v>3921</v>
      </c>
      <c r="H2220" t="s">
        <v>3922</v>
      </c>
      <c r="I2220">
        <v>1206.6000000000001</v>
      </c>
      <c r="J2220" s="41">
        <v>1.9580000000000004E-2</v>
      </c>
      <c r="K2220" s="42">
        <v>23.625228000000007</v>
      </c>
      <c r="L2220" s="43">
        <v>0.45999999999999974</v>
      </c>
      <c r="M2220" s="42">
        <v>10.867604879999996</v>
      </c>
      <c r="N2220">
        <v>6</v>
      </c>
      <c r="O2220" s="43">
        <v>58.8</v>
      </c>
      <c r="P2220" s="42">
        <v>7</v>
      </c>
      <c r="Q2220" s="42">
        <v>11</v>
      </c>
      <c r="R2220" s="42">
        <v>12</v>
      </c>
    </row>
    <row r="2221" spans="1:18" x14ac:dyDescent="0.3">
      <c r="A2221" t="s">
        <v>3916</v>
      </c>
      <c r="B2221" s="17">
        <v>45005</v>
      </c>
      <c r="C2221" t="s">
        <v>543</v>
      </c>
      <c r="D2221" t="s">
        <v>3928</v>
      </c>
      <c r="E2221" t="s">
        <v>3929</v>
      </c>
      <c r="F2221" t="s">
        <v>3930</v>
      </c>
      <c r="G2221" t="s">
        <v>3921</v>
      </c>
      <c r="H2221" t="s">
        <v>3922</v>
      </c>
      <c r="I2221">
        <v>1396.8000000000002</v>
      </c>
      <c r="J2221" s="41">
        <v>1.771E-2</v>
      </c>
      <c r="K2221" s="42">
        <v>24.737328000000002</v>
      </c>
      <c r="L2221" s="43">
        <v>9.2000000000000109E-2</v>
      </c>
      <c r="M2221" s="42">
        <v>2.2758341760000027</v>
      </c>
      <c r="N2221">
        <v>4</v>
      </c>
      <c r="O2221" s="43">
        <v>159.6</v>
      </c>
      <c r="P2221" s="42">
        <v>22</v>
      </c>
      <c r="Q2221" s="42">
        <v>3</v>
      </c>
      <c r="R2221" s="42">
        <v>12</v>
      </c>
    </row>
    <row r="2222" spans="1:18" x14ac:dyDescent="0.3">
      <c r="A2222" t="s">
        <v>3916</v>
      </c>
      <c r="B2222" s="17">
        <v>45006</v>
      </c>
      <c r="C2222" t="s">
        <v>543</v>
      </c>
      <c r="D2222" t="s">
        <v>3928</v>
      </c>
      <c r="E2222" t="s">
        <v>3929</v>
      </c>
      <c r="F2222" t="s">
        <v>3930</v>
      </c>
      <c r="G2222" t="s">
        <v>3921</v>
      </c>
      <c r="H2222" t="s">
        <v>3922</v>
      </c>
      <c r="I2222">
        <v>1754</v>
      </c>
      <c r="J2222" s="41">
        <v>1.7600000000000001E-2</v>
      </c>
      <c r="K2222" s="42">
        <v>30.870400000000004</v>
      </c>
      <c r="L2222" s="43">
        <v>0.86249999999999971</v>
      </c>
      <c r="M2222" s="42">
        <v>26.625719999999994</v>
      </c>
      <c r="N2222">
        <v>7</v>
      </c>
      <c r="O2222" s="43">
        <v>43.68</v>
      </c>
      <c r="P2222" s="42">
        <v>51</v>
      </c>
      <c r="Q2222" s="42">
        <v>12</v>
      </c>
      <c r="R2222" s="42">
        <v>6</v>
      </c>
    </row>
    <row r="2223" spans="1:18" x14ac:dyDescent="0.3">
      <c r="A2223" t="s">
        <v>3916</v>
      </c>
      <c r="B2223" s="17">
        <v>45007</v>
      </c>
      <c r="C2223" t="s">
        <v>543</v>
      </c>
      <c r="D2223" t="s">
        <v>3928</v>
      </c>
      <c r="E2223" t="s">
        <v>3929</v>
      </c>
      <c r="F2223" t="s">
        <v>3930</v>
      </c>
      <c r="G2223" t="s">
        <v>3921</v>
      </c>
      <c r="H2223" t="s">
        <v>3922</v>
      </c>
      <c r="I2223">
        <v>1138.2</v>
      </c>
      <c r="J2223" s="41">
        <v>1.9580000000000004E-2</v>
      </c>
      <c r="K2223" s="42">
        <v>22.285956000000006</v>
      </c>
      <c r="L2223" s="43">
        <v>0.39099999999999974</v>
      </c>
      <c r="M2223" s="42">
        <v>8.7138087959999968</v>
      </c>
      <c r="N2223">
        <v>6</v>
      </c>
      <c r="O2223" s="43">
        <v>268.8</v>
      </c>
      <c r="P2223" s="42">
        <v>33</v>
      </c>
      <c r="Q2223" s="42">
        <v>1</v>
      </c>
      <c r="R2223" s="42">
        <v>9</v>
      </c>
    </row>
    <row r="2224" spans="1:18" x14ac:dyDescent="0.3">
      <c r="A2224" t="s">
        <v>3916</v>
      </c>
      <c r="B2224" s="17">
        <v>45008</v>
      </c>
      <c r="C2224" t="s">
        <v>543</v>
      </c>
      <c r="D2224" t="s">
        <v>3928</v>
      </c>
      <c r="E2224" t="s">
        <v>3929</v>
      </c>
      <c r="F2224" t="s">
        <v>3930</v>
      </c>
      <c r="G2224" t="s">
        <v>3921</v>
      </c>
      <c r="H2224" t="s">
        <v>3922</v>
      </c>
      <c r="I2224">
        <v>1250</v>
      </c>
      <c r="J2224" s="41">
        <v>1.4630000000000002E-2</v>
      </c>
      <c r="K2224" s="42">
        <v>18.287500000000001</v>
      </c>
      <c r="L2224" s="43">
        <v>6.9000000000000061E-2</v>
      </c>
      <c r="M2224" s="42">
        <v>1.2618375000000013</v>
      </c>
      <c r="N2224">
        <v>3</v>
      </c>
      <c r="O2224" s="43">
        <v>243.6</v>
      </c>
      <c r="P2224" s="42">
        <v>31</v>
      </c>
      <c r="Q2224" s="42">
        <v>9</v>
      </c>
      <c r="R2224" s="42">
        <v>6</v>
      </c>
    </row>
    <row r="2225" spans="1:18" x14ac:dyDescent="0.3">
      <c r="A2225" t="s">
        <v>3916</v>
      </c>
      <c r="B2225" s="17">
        <v>45009</v>
      </c>
      <c r="C2225" t="s">
        <v>543</v>
      </c>
      <c r="D2225" t="s">
        <v>3928</v>
      </c>
      <c r="E2225" t="s">
        <v>3929</v>
      </c>
      <c r="F2225" t="s">
        <v>3930</v>
      </c>
      <c r="G2225" t="s">
        <v>3921</v>
      </c>
      <c r="H2225" t="s">
        <v>3922</v>
      </c>
      <c r="I2225">
        <v>1685.4</v>
      </c>
      <c r="J2225" s="41">
        <v>1.4850000000000002E-2</v>
      </c>
      <c r="K2225" s="42">
        <v>25.028190000000006</v>
      </c>
      <c r="L2225" s="43">
        <v>0.70149999999999979</v>
      </c>
      <c r="M2225" s="42">
        <v>17.557275284999999</v>
      </c>
      <c r="N2225">
        <v>3</v>
      </c>
      <c r="O2225" s="43">
        <v>171.35999999999999</v>
      </c>
      <c r="P2225" s="42">
        <v>34</v>
      </c>
      <c r="Q2225" s="42">
        <v>12</v>
      </c>
      <c r="R2225" s="42">
        <v>7.5</v>
      </c>
    </row>
    <row r="2226" spans="1:18" x14ac:dyDescent="0.3">
      <c r="A2226" t="s">
        <v>3916</v>
      </c>
      <c r="B2226" s="17">
        <v>45010</v>
      </c>
      <c r="C2226" t="s">
        <v>543</v>
      </c>
      <c r="D2226" t="s">
        <v>3928</v>
      </c>
      <c r="E2226" t="s">
        <v>3929</v>
      </c>
      <c r="F2226" t="s">
        <v>3930</v>
      </c>
      <c r="G2226" t="s">
        <v>3921</v>
      </c>
      <c r="H2226" t="s">
        <v>3922</v>
      </c>
      <c r="I2226">
        <v>1573.8000000000002</v>
      </c>
      <c r="J2226" s="41">
        <v>1.4520000000000003E-2</v>
      </c>
      <c r="K2226" s="42">
        <v>22.851576000000009</v>
      </c>
      <c r="L2226" s="43">
        <v>2.3E-2</v>
      </c>
      <c r="M2226" s="42">
        <v>0.5255862480000002</v>
      </c>
      <c r="N2226">
        <v>3</v>
      </c>
      <c r="O2226" s="43">
        <v>89.039999999999978</v>
      </c>
      <c r="P2226" s="42">
        <v>32</v>
      </c>
      <c r="Q2226" s="42">
        <v>7</v>
      </c>
      <c r="R2226" s="42">
        <v>3</v>
      </c>
    </row>
    <row r="2227" spans="1:18" x14ac:dyDescent="0.3">
      <c r="A2227" t="s">
        <v>3916</v>
      </c>
      <c r="B2227" s="17">
        <v>45011</v>
      </c>
      <c r="C2227" t="s">
        <v>543</v>
      </c>
      <c r="D2227" t="s">
        <v>3928</v>
      </c>
      <c r="E2227" t="s">
        <v>3929</v>
      </c>
      <c r="F2227" t="s">
        <v>3930</v>
      </c>
      <c r="G2227" t="s">
        <v>3921</v>
      </c>
      <c r="H2227" t="s">
        <v>3922</v>
      </c>
      <c r="I2227">
        <v>1447.2</v>
      </c>
      <c r="J2227" s="41">
        <v>1.694E-2</v>
      </c>
      <c r="K2227" s="42">
        <v>24.515568000000002</v>
      </c>
      <c r="L2227" s="43">
        <v>0.22999999999999998</v>
      </c>
      <c r="M2227" s="42">
        <v>5.6385806399999998</v>
      </c>
      <c r="N2227">
        <v>4</v>
      </c>
      <c r="O2227" s="43">
        <v>45.6</v>
      </c>
      <c r="P2227" s="42">
        <v>61</v>
      </c>
      <c r="Q2227" s="42">
        <v>1</v>
      </c>
      <c r="R2227" s="42">
        <v>4.5</v>
      </c>
    </row>
    <row r="2228" spans="1:18" x14ac:dyDescent="0.3">
      <c r="A2228" t="s">
        <v>3916</v>
      </c>
      <c r="B2228" s="17">
        <v>45012</v>
      </c>
      <c r="C2228" t="s">
        <v>543</v>
      </c>
      <c r="D2228" t="s">
        <v>3928</v>
      </c>
      <c r="E2228" t="s">
        <v>3929</v>
      </c>
      <c r="F2228" t="s">
        <v>3930</v>
      </c>
      <c r="G2228" t="s">
        <v>3921</v>
      </c>
      <c r="H2228" t="s">
        <v>3922</v>
      </c>
      <c r="I2228">
        <v>922.80000000000018</v>
      </c>
      <c r="J2228" s="41">
        <v>1.6280000000000003E-2</v>
      </c>
      <c r="K2228" s="42">
        <v>15.023184000000006</v>
      </c>
      <c r="L2228" s="43">
        <v>1.149999999999992E-2</v>
      </c>
      <c r="M2228" s="42">
        <v>0.17276661599999887</v>
      </c>
      <c r="N2228">
        <v>8</v>
      </c>
      <c r="O2228" s="43">
        <v>137.76</v>
      </c>
      <c r="P2228" s="42">
        <v>0</v>
      </c>
      <c r="Q2228" s="42">
        <v>1</v>
      </c>
      <c r="R2228" s="42">
        <v>15</v>
      </c>
    </row>
    <row r="2229" spans="1:18" x14ac:dyDescent="0.3">
      <c r="A2229" t="s">
        <v>3916</v>
      </c>
      <c r="B2229" s="17">
        <v>45013</v>
      </c>
      <c r="C2229" t="s">
        <v>543</v>
      </c>
      <c r="D2229" t="s">
        <v>3928</v>
      </c>
      <c r="E2229" t="s">
        <v>3929</v>
      </c>
      <c r="F2229" t="s">
        <v>3930</v>
      </c>
      <c r="G2229" t="s">
        <v>3921</v>
      </c>
      <c r="H2229" t="s">
        <v>3922</v>
      </c>
      <c r="I2229">
        <v>1018.4000000000001</v>
      </c>
      <c r="J2229" s="41">
        <v>2.0460000000000006E-2</v>
      </c>
      <c r="K2229" s="42">
        <v>20.836464000000007</v>
      </c>
      <c r="L2229" s="43">
        <v>0.33349999999999974</v>
      </c>
      <c r="M2229" s="42">
        <v>6.9489607439999972</v>
      </c>
      <c r="N2229">
        <v>4</v>
      </c>
      <c r="O2229" s="43">
        <v>124.32</v>
      </c>
      <c r="P2229" s="42">
        <v>4</v>
      </c>
      <c r="Q2229" s="42">
        <v>5</v>
      </c>
      <c r="R2229" s="42">
        <v>7.5</v>
      </c>
    </row>
    <row r="2230" spans="1:18" x14ac:dyDescent="0.3">
      <c r="A2230" t="s">
        <v>3916</v>
      </c>
      <c r="B2230" s="17">
        <v>45014</v>
      </c>
      <c r="C2230" t="s">
        <v>543</v>
      </c>
      <c r="D2230" t="s">
        <v>3928</v>
      </c>
      <c r="E2230" t="s">
        <v>3929</v>
      </c>
      <c r="F2230" t="s">
        <v>3930</v>
      </c>
      <c r="G2230" t="s">
        <v>3921</v>
      </c>
      <c r="H2230" t="s">
        <v>3922</v>
      </c>
      <c r="I2230">
        <v>1071.5999999999999</v>
      </c>
      <c r="J2230" s="41">
        <v>1.3530000000000002E-2</v>
      </c>
      <c r="K2230" s="42">
        <v>14.498748000000001</v>
      </c>
      <c r="L2230" s="43">
        <v>0.25299999999999978</v>
      </c>
      <c r="M2230" s="42">
        <v>3.6681832439999971</v>
      </c>
      <c r="N2230">
        <v>6</v>
      </c>
      <c r="O2230" s="43">
        <v>52.08</v>
      </c>
      <c r="P2230" s="42">
        <v>24</v>
      </c>
      <c r="Q2230" s="42">
        <v>2</v>
      </c>
      <c r="R2230" s="42">
        <v>12</v>
      </c>
    </row>
    <row r="2231" spans="1:18" x14ac:dyDescent="0.3">
      <c r="A2231" t="s">
        <v>3916</v>
      </c>
      <c r="B2231" s="17">
        <v>45015</v>
      </c>
      <c r="C2231" t="s">
        <v>543</v>
      </c>
      <c r="D2231" t="s">
        <v>3928</v>
      </c>
      <c r="E2231" t="s">
        <v>3929</v>
      </c>
      <c r="F2231" t="s">
        <v>3930</v>
      </c>
      <c r="G2231" t="s">
        <v>3921</v>
      </c>
      <c r="H2231" t="s">
        <v>3922</v>
      </c>
      <c r="I2231">
        <v>1178.6000000000001</v>
      </c>
      <c r="J2231" s="41">
        <v>1.4190000000000003E-2</v>
      </c>
      <c r="K2231" s="42">
        <v>16.724334000000006</v>
      </c>
      <c r="L2231" s="43">
        <v>1.1614999999999998</v>
      </c>
      <c r="M2231" s="42">
        <v>19.425313941000002</v>
      </c>
      <c r="N2231">
        <v>4</v>
      </c>
      <c r="O2231" s="43">
        <v>142.79999999999998</v>
      </c>
      <c r="P2231" s="42">
        <v>56</v>
      </c>
      <c r="Q2231" s="42">
        <v>7</v>
      </c>
      <c r="R2231" s="42">
        <v>15</v>
      </c>
    </row>
    <row r="2232" spans="1:18" x14ac:dyDescent="0.3">
      <c r="A2232" t="s">
        <v>3916</v>
      </c>
      <c r="B2232" s="17">
        <v>45016</v>
      </c>
      <c r="C2232" t="s">
        <v>543</v>
      </c>
      <c r="D2232" t="s">
        <v>3928</v>
      </c>
      <c r="E2232" t="s">
        <v>3929</v>
      </c>
      <c r="F2232" t="s">
        <v>3930</v>
      </c>
      <c r="G2232" t="s">
        <v>3921</v>
      </c>
      <c r="H2232" t="s">
        <v>3922</v>
      </c>
      <c r="I2232">
        <v>1364.4</v>
      </c>
      <c r="J2232" s="41">
        <v>1.9580000000000004E-2</v>
      </c>
      <c r="K2232" s="42">
        <v>26.714952000000007</v>
      </c>
      <c r="L2232" s="43">
        <v>1.0234999999999996</v>
      </c>
      <c r="M2232" s="42">
        <v>27.342753371999997</v>
      </c>
      <c r="N2232">
        <v>8</v>
      </c>
      <c r="O2232" s="43">
        <v>40.799999999999997</v>
      </c>
      <c r="P2232" s="42">
        <v>29</v>
      </c>
      <c r="Q2232" s="42">
        <v>2</v>
      </c>
      <c r="R2232" s="42">
        <v>13.5</v>
      </c>
    </row>
    <row r="2233" spans="1:18" x14ac:dyDescent="0.3">
      <c r="A2233" t="s">
        <v>3916</v>
      </c>
      <c r="B2233" s="17">
        <v>45017</v>
      </c>
      <c r="C2233" t="s">
        <v>543</v>
      </c>
      <c r="D2233" t="s">
        <v>3928</v>
      </c>
      <c r="E2233" t="s">
        <v>3929</v>
      </c>
      <c r="F2233" t="s">
        <v>3930</v>
      </c>
      <c r="G2233" t="s">
        <v>3921</v>
      </c>
      <c r="H2233" t="s">
        <v>3922</v>
      </c>
      <c r="I2233">
        <v>1283.8</v>
      </c>
      <c r="J2233" s="41">
        <v>1.8920000000000003E-2</v>
      </c>
      <c r="K2233" s="42">
        <v>24.289496000000003</v>
      </c>
      <c r="L2233" s="43">
        <v>1.1154999999999997</v>
      </c>
      <c r="M2233" s="42">
        <v>27.094932787999998</v>
      </c>
      <c r="N2233">
        <v>5</v>
      </c>
      <c r="O2233" s="43">
        <v>134.4</v>
      </c>
      <c r="P2233" s="42">
        <v>39</v>
      </c>
      <c r="Q2233" s="42">
        <v>3</v>
      </c>
      <c r="R2233" s="42">
        <v>0</v>
      </c>
    </row>
    <row r="2234" spans="1:18" x14ac:dyDescent="0.3">
      <c r="A2234" t="s">
        <v>3916</v>
      </c>
      <c r="B2234" s="17">
        <v>45018</v>
      </c>
      <c r="C2234" t="s">
        <v>543</v>
      </c>
      <c r="D2234" t="s">
        <v>3928</v>
      </c>
      <c r="E2234" t="s">
        <v>3929</v>
      </c>
      <c r="F2234" t="s">
        <v>3930</v>
      </c>
      <c r="G2234" t="s">
        <v>3921</v>
      </c>
      <c r="H2234" t="s">
        <v>3922</v>
      </c>
      <c r="I2234">
        <v>1134</v>
      </c>
      <c r="J2234" s="41">
        <v>1.4520000000000002E-2</v>
      </c>
      <c r="K2234" s="42">
        <v>16.465680000000003</v>
      </c>
      <c r="L2234" s="43">
        <v>1.1154999999999997</v>
      </c>
      <c r="M2234" s="42">
        <v>18.367466039999996</v>
      </c>
      <c r="N2234">
        <v>4</v>
      </c>
      <c r="O2234" s="43">
        <v>43.199999999999996</v>
      </c>
      <c r="P2234" s="42">
        <v>29</v>
      </c>
      <c r="Q2234" s="42">
        <v>2</v>
      </c>
      <c r="R2234" s="42">
        <v>3</v>
      </c>
    </row>
    <row r="2235" spans="1:18" x14ac:dyDescent="0.3">
      <c r="A2235" t="s">
        <v>3916</v>
      </c>
      <c r="B2235" s="17">
        <v>45019</v>
      </c>
      <c r="C2235" t="s">
        <v>543</v>
      </c>
      <c r="D2235" t="s">
        <v>3928</v>
      </c>
      <c r="E2235" t="s">
        <v>3929</v>
      </c>
      <c r="F2235" t="s">
        <v>3930</v>
      </c>
      <c r="G2235" t="s">
        <v>3921</v>
      </c>
      <c r="H2235" t="s">
        <v>3922</v>
      </c>
      <c r="I2235">
        <v>1407.4</v>
      </c>
      <c r="J2235" s="41">
        <v>1.474E-2</v>
      </c>
      <c r="K2235" s="42">
        <v>20.745076000000001</v>
      </c>
      <c r="L2235" s="43">
        <v>0.1494999999999998</v>
      </c>
      <c r="M2235" s="42">
        <v>3.1013888619999959</v>
      </c>
      <c r="N2235">
        <v>6</v>
      </c>
      <c r="O2235" s="43">
        <v>163.79999999999998</v>
      </c>
      <c r="P2235" s="42">
        <v>21</v>
      </c>
      <c r="Q2235" s="42">
        <v>2</v>
      </c>
      <c r="R2235" s="42">
        <v>9</v>
      </c>
    </row>
    <row r="2236" spans="1:18" x14ac:dyDescent="0.3">
      <c r="A2236" t="s">
        <v>3916</v>
      </c>
      <c r="B2236" s="17">
        <v>45020</v>
      </c>
      <c r="C2236" t="s">
        <v>543</v>
      </c>
      <c r="D2236" t="s">
        <v>3928</v>
      </c>
      <c r="E2236" t="s">
        <v>3929</v>
      </c>
      <c r="F2236" t="s">
        <v>3930</v>
      </c>
      <c r="G2236" t="s">
        <v>3921</v>
      </c>
      <c r="H2236" t="s">
        <v>3922</v>
      </c>
      <c r="I2236">
        <v>1022.2</v>
      </c>
      <c r="J2236" s="41">
        <v>2.2770000000000002E-2</v>
      </c>
      <c r="K2236" s="42">
        <v>23.275494000000002</v>
      </c>
      <c r="L2236" s="43">
        <v>0.88549999999999973</v>
      </c>
      <c r="M2236" s="42">
        <v>20.610449936999995</v>
      </c>
      <c r="N2236">
        <v>4</v>
      </c>
      <c r="O2236" s="43">
        <v>64.679999999999993</v>
      </c>
      <c r="P2236" s="42">
        <v>58</v>
      </c>
      <c r="Q2236" s="42">
        <v>0</v>
      </c>
      <c r="R2236" s="42">
        <v>0</v>
      </c>
    </row>
    <row r="2237" spans="1:18" x14ac:dyDescent="0.3">
      <c r="A2237" t="s">
        <v>3916</v>
      </c>
      <c r="B2237" s="17">
        <v>45021</v>
      </c>
      <c r="C2237" t="s">
        <v>543</v>
      </c>
      <c r="D2237" t="s">
        <v>3928</v>
      </c>
      <c r="E2237" t="s">
        <v>3929</v>
      </c>
      <c r="F2237" t="s">
        <v>3930</v>
      </c>
      <c r="G2237" t="s">
        <v>3921</v>
      </c>
      <c r="H2237" t="s">
        <v>3922</v>
      </c>
      <c r="I2237">
        <v>1253.6000000000001</v>
      </c>
      <c r="J2237" s="41">
        <v>1.5949999999999999E-2</v>
      </c>
      <c r="K2237" s="42">
        <v>19.99492</v>
      </c>
      <c r="L2237" s="43">
        <v>6.8999999999999881E-2</v>
      </c>
      <c r="M2237" s="42">
        <v>1.3796494799999977</v>
      </c>
      <c r="N2237">
        <v>5</v>
      </c>
      <c r="O2237" s="43">
        <v>171.35999999999999</v>
      </c>
      <c r="P2237" s="42">
        <v>33</v>
      </c>
      <c r="Q2237" s="42">
        <v>10</v>
      </c>
      <c r="R2237" s="42">
        <v>9</v>
      </c>
    </row>
    <row r="2238" spans="1:18" x14ac:dyDescent="0.3">
      <c r="A2238" t="s">
        <v>3916</v>
      </c>
      <c r="B2238" s="17">
        <v>45022</v>
      </c>
      <c r="C2238" t="s">
        <v>543</v>
      </c>
      <c r="D2238" t="s">
        <v>3928</v>
      </c>
      <c r="E2238" t="s">
        <v>3929</v>
      </c>
      <c r="F2238" t="s">
        <v>3930</v>
      </c>
      <c r="G2238" t="s">
        <v>3921</v>
      </c>
      <c r="H2238" t="s">
        <v>3922</v>
      </c>
      <c r="I2238">
        <v>1360.8</v>
      </c>
      <c r="J2238" s="41">
        <v>2.0900000000000005E-2</v>
      </c>
      <c r="K2238" s="42">
        <v>28.440720000000006</v>
      </c>
      <c r="L2238" s="43">
        <v>0.19550000000000001</v>
      </c>
      <c r="M2238" s="42">
        <v>5.5601607600000014</v>
      </c>
      <c r="N2238">
        <v>8</v>
      </c>
      <c r="O2238" s="43">
        <v>163.79999999999998</v>
      </c>
      <c r="P2238" s="42">
        <v>29</v>
      </c>
      <c r="Q2238" s="42">
        <v>8</v>
      </c>
      <c r="R2238" s="42">
        <v>6</v>
      </c>
    </row>
    <row r="2239" spans="1:18" x14ac:dyDescent="0.3">
      <c r="A2239" t="s">
        <v>3916</v>
      </c>
      <c r="B2239" s="17">
        <v>45023</v>
      </c>
      <c r="C2239" t="s">
        <v>543</v>
      </c>
      <c r="D2239" t="s">
        <v>3928</v>
      </c>
      <c r="E2239" t="s">
        <v>3929</v>
      </c>
      <c r="F2239" t="s">
        <v>3930</v>
      </c>
      <c r="G2239" t="s">
        <v>3921</v>
      </c>
      <c r="H2239" t="s">
        <v>3922</v>
      </c>
      <c r="I2239">
        <v>1452.2</v>
      </c>
      <c r="J2239" s="41">
        <v>1.5730000000000001E-2</v>
      </c>
      <c r="K2239" s="42">
        <v>22.843106000000002</v>
      </c>
      <c r="L2239" s="43">
        <v>0.1265</v>
      </c>
      <c r="M2239" s="42">
        <v>2.8896529090000005</v>
      </c>
      <c r="N2239">
        <v>5</v>
      </c>
      <c r="O2239" s="43">
        <v>252</v>
      </c>
      <c r="P2239" s="42">
        <v>52</v>
      </c>
      <c r="Q2239" s="42">
        <v>0</v>
      </c>
      <c r="R2239" s="42">
        <v>13.5</v>
      </c>
    </row>
    <row r="2240" spans="1:18" x14ac:dyDescent="0.3">
      <c r="A2240" t="s">
        <v>3916</v>
      </c>
      <c r="B2240" s="17">
        <v>45024</v>
      </c>
      <c r="C2240" t="s">
        <v>543</v>
      </c>
      <c r="D2240" t="s">
        <v>3928</v>
      </c>
      <c r="E2240" t="s">
        <v>3929</v>
      </c>
      <c r="F2240" t="s">
        <v>3930</v>
      </c>
      <c r="G2240" t="s">
        <v>3921</v>
      </c>
      <c r="H2240" t="s">
        <v>3922</v>
      </c>
      <c r="I2240">
        <v>1480.2</v>
      </c>
      <c r="J2240" s="41">
        <v>2.1230000000000006E-2</v>
      </c>
      <c r="K2240" s="42">
        <v>31.42464600000001</v>
      </c>
      <c r="L2240" s="43">
        <v>8.0500000000000085E-2</v>
      </c>
      <c r="M2240" s="42">
        <v>2.5296840030000034</v>
      </c>
      <c r="N2240">
        <v>3</v>
      </c>
      <c r="O2240" s="43">
        <v>49.199999999999996</v>
      </c>
      <c r="P2240" s="42">
        <v>27</v>
      </c>
      <c r="Q2240" s="42">
        <v>2</v>
      </c>
      <c r="R2240" s="42">
        <v>13.5</v>
      </c>
    </row>
    <row r="2241" spans="1:18" x14ac:dyDescent="0.3">
      <c r="A2241" t="s">
        <v>3916</v>
      </c>
      <c r="B2241" s="17">
        <v>45025</v>
      </c>
      <c r="C2241" t="s">
        <v>543</v>
      </c>
      <c r="D2241" t="s">
        <v>3928</v>
      </c>
      <c r="E2241" t="s">
        <v>3929</v>
      </c>
      <c r="F2241" t="s">
        <v>3930</v>
      </c>
      <c r="G2241" t="s">
        <v>3921</v>
      </c>
      <c r="H2241" t="s">
        <v>3922</v>
      </c>
      <c r="I2241">
        <v>1723.4</v>
      </c>
      <c r="J2241" s="41">
        <v>1.5070000000000002E-2</v>
      </c>
      <c r="K2241" s="42">
        <v>25.971638000000006</v>
      </c>
      <c r="L2241" s="43">
        <v>0.98899999999999966</v>
      </c>
      <c r="M2241" s="42">
        <v>25.685949981999997</v>
      </c>
      <c r="N2241">
        <v>5</v>
      </c>
      <c r="O2241" s="43">
        <v>51.239999999999995</v>
      </c>
      <c r="P2241" s="42">
        <v>37</v>
      </c>
      <c r="Q2241" s="42">
        <v>2</v>
      </c>
      <c r="R2241" s="42">
        <v>12</v>
      </c>
    </row>
    <row r="2242" spans="1:18" x14ac:dyDescent="0.3">
      <c r="A2242" t="s">
        <v>3916</v>
      </c>
      <c r="B2242" s="17">
        <v>45026</v>
      </c>
      <c r="C2242" t="s">
        <v>543</v>
      </c>
      <c r="D2242" t="s">
        <v>3928</v>
      </c>
      <c r="E2242" t="s">
        <v>3929</v>
      </c>
      <c r="F2242" t="s">
        <v>3930</v>
      </c>
      <c r="G2242" t="s">
        <v>3921</v>
      </c>
      <c r="H2242" t="s">
        <v>3922</v>
      </c>
      <c r="I2242">
        <v>1575.2</v>
      </c>
      <c r="J2242" s="41">
        <v>1.5290000000000005E-2</v>
      </c>
      <c r="K2242" s="42">
        <v>24.08480800000001</v>
      </c>
      <c r="L2242" s="43">
        <v>1.0464999999999998</v>
      </c>
      <c r="M2242" s="42">
        <v>25.204751572000003</v>
      </c>
      <c r="N2242">
        <v>7</v>
      </c>
      <c r="O2242" s="43">
        <v>53.76</v>
      </c>
      <c r="P2242" s="42">
        <v>60</v>
      </c>
      <c r="Q2242" s="42">
        <v>5</v>
      </c>
      <c r="R2242" s="42">
        <v>0</v>
      </c>
    </row>
    <row r="2243" spans="1:18" x14ac:dyDescent="0.3">
      <c r="A2243" t="s">
        <v>3916</v>
      </c>
      <c r="B2243" s="17">
        <v>45027</v>
      </c>
      <c r="C2243" t="s">
        <v>543</v>
      </c>
      <c r="D2243" t="s">
        <v>3928</v>
      </c>
      <c r="E2243" t="s">
        <v>3929</v>
      </c>
      <c r="F2243" t="s">
        <v>3930</v>
      </c>
      <c r="G2243" t="s">
        <v>3921</v>
      </c>
      <c r="H2243" t="s">
        <v>3922</v>
      </c>
      <c r="I2243">
        <v>1548.2</v>
      </c>
      <c r="J2243" s="41">
        <v>1.8260000000000005E-2</v>
      </c>
      <c r="K2243" s="42">
        <v>28.270132000000011</v>
      </c>
      <c r="L2243" s="43">
        <v>0.7819999999999997</v>
      </c>
      <c r="M2243" s="42">
        <v>22.107243224000001</v>
      </c>
      <c r="N2243">
        <v>3</v>
      </c>
      <c r="O2243" s="43">
        <v>268.8</v>
      </c>
      <c r="P2243" s="42">
        <v>38</v>
      </c>
      <c r="Q2243" s="42">
        <v>6</v>
      </c>
      <c r="R2243" s="42">
        <v>4.5</v>
      </c>
    </row>
    <row r="2244" spans="1:18" x14ac:dyDescent="0.3">
      <c r="A2244" t="s">
        <v>3916</v>
      </c>
      <c r="B2244" s="17">
        <v>45028</v>
      </c>
      <c r="C2244" t="s">
        <v>543</v>
      </c>
      <c r="D2244" t="s">
        <v>3928</v>
      </c>
      <c r="E2244" t="s">
        <v>3929</v>
      </c>
      <c r="F2244" t="s">
        <v>3930</v>
      </c>
      <c r="G2244" t="s">
        <v>3921</v>
      </c>
      <c r="H2244" t="s">
        <v>3922</v>
      </c>
      <c r="I2244">
        <v>1166.6000000000001</v>
      </c>
      <c r="J2244" s="41">
        <v>1.7489999999999999E-2</v>
      </c>
      <c r="K2244" s="42">
        <v>20.403834</v>
      </c>
      <c r="L2244" s="43">
        <v>2.2999999999999882E-2</v>
      </c>
      <c r="M2244" s="42">
        <v>0.46928818199999756</v>
      </c>
      <c r="N2244">
        <v>3</v>
      </c>
      <c r="O2244" s="43">
        <v>78.11999999999999</v>
      </c>
      <c r="P2244" s="42">
        <v>28</v>
      </c>
      <c r="Q2244" s="42">
        <v>6</v>
      </c>
      <c r="R2244" s="42">
        <v>13.5</v>
      </c>
    </row>
    <row r="2245" spans="1:18" x14ac:dyDescent="0.3">
      <c r="A2245" t="s">
        <v>3916</v>
      </c>
      <c r="B2245" s="17">
        <v>45029</v>
      </c>
      <c r="C2245" t="s">
        <v>543</v>
      </c>
      <c r="D2245" t="s">
        <v>3928</v>
      </c>
      <c r="E2245" t="s">
        <v>3929</v>
      </c>
      <c r="F2245" t="s">
        <v>3930</v>
      </c>
      <c r="G2245" t="s">
        <v>3921</v>
      </c>
      <c r="H2245" t="s">
        <v>3922</v>
      </c>
      <c r="I2245">
        <v>1276.6000000000001</v>
      </c>
      <c r="J2245" s="41">
        <v>1.6060000000000001E-2</v>
      </c>
      <c r="K2245" s="42">
        <v>20.502196000000005</v>
      </c>
      <c r="L2245" s="43">
        <v>0.55199999999999971</v>
      </c>
      <c r="M2245" s="42">
        <v>11.317212191999998</v>
      </c>
      <c r="N2245">
        <v>7</v>
      </c>
      <c r="O2245" s="43">
        <v>55.199999999999996</v>
      </c>
      <c r="P2245" s="42">
        <v>62</v>
      </c>
      <c r="Q2245" s="42">
        <v>8</v>
      </c>
      <c r="R2245" s="42">
        <v>1.5</v>
      </c>
    </row>
    <row r="2246" spans="1:18" x14ac:dyDescent="0.3">
      <c r="A2246" t="s">
        <v>3916</v>
      </c>
      <c r="B2246" s="17">
        <v>45030</v>
      </c>
      <c r="C2246" t="s">
        <v>543</v>
      </c>
      <c r="D2246" t="s">
        <v>3928</v>
      </c>
      <c r="E2246" t="s">
        <v>3929</v>
      </c>
      <c r="F2246" t="s">
        <v>3930</v>
      </c>
      <c r="G2246" t="s">
        <v>3921</v>
      </c>
      <c r="H2246" t="s">
        <v>3922</v>
      </c>
      <c r="I2246">
        <v>1154.5999999999999</v>
      </c>
      <c r="J2246" s="41">
        <v>2.0790000000000003E-2</v>
      </c>
      <c r="K2246" s="42">
        <v>24.004134000000001</v>
      </c>
      <c r="L2246" s="43">
        <v>0.27599999999999969</v>
      </c>
      <c r="M2246" s="42">
        <v>6.6251409839999926</v>
      </c>
      <c r="N2246">
        <v>3</v>
      </c>
      <c r="O2246" s="43">
        <v>54</v>
      </c>
      <c r="P2246" s="42">
        <v>44</v>
      </c>
      <c r="Q2246" s="42">
        <v>5</v>
      </c>
      <c r="R2246" s="42">
        <v>1.5</v>
      </c>
    </row>
    <row r="2247" spans="1:18" x14ac:dyDescent="0.3">
      <c r="A2247" t="s">
        <v>3916</v>
      </c>
      <c r="B2247" s="17">
        <v>45031</v>
      </c>
      <c r="C2247" t="s">
        <v>543</v>
      </c>
      <c r="D2247" t="s">
        <v>3928</v>
      </c>
      <c r="E2247" t="s">
        <v>3929</v>
      </c>
      <c r="F2247" t="s">
        <v>3930</v>
      </c>
      <c r="G2247" t="s">
        <v>3921</v>
      </c>
      <c r="H2247" t="s">
        <v>3922</v>
      </c>
      <c r="I2247">
        <v>814</v>
      </c>
      <c r="J2247" s="41">
        <v>1.8920000000000003E-2</v>
      </c>
      <c r="K2247" s="42">
        <v>15.400880000000003</v>
      </c>
      <c r="L2247" s="43">
        <v>0.54049999999999976</v>
      </c>
      <c r="M2247" s="42">
        <v>8.3241756399999982</v>
      </c>
      <c r="N2247">
        <v>5</v>
      </c>
      <c r="O2247" s="43">
        <v>38.4</v>
      </c>
      <c r="P2247" s="42">
        <v>28</v>
      </c>
      <c r="Q2247" s="42">
        <v>13</v>
      </c>
      <c r="R2247" s="42">
        <v>0</v>
      </c>
    </row>
    <row r="2248" spans="1:18" x14ac:dyDescent="0.3">
      <c r="A2248" t="s">
        <v>3916</v>
      </c>
      <c r="B2248" s="17">
        <v>45032</v>
      </c>
      <c r="C2248" t="s">
        <v>543</v>
      </c>
      <c r="D2248" t="s">
        <v>3928</v>
      </c>
      <c r="E2248" t="s">
        <v>3929</v>
      </c>
      <c r="F2248" t="s">
        <v>3930</v>
      </c>
      <c r="G2248" t="s">
        <v>3921</v>
      </c>
      <c r="H2248" t="s">
        <v>3922</v>
      </c>
      <c r="I2248">
        <v>1123</v>
      </c>
      <c r="J2248" s="41">
        <v>1.9800000000000005E-2</v>
      </c>
      <c r="K2248" s="42">
        <v>22.235400000000006</v>
      </c>
      <c r="L2248" s="43">
        <v>0.60949999999999971</v>
      </c>
      <c r="M2248" s="42">
        <v>13.552476299999997</v>
      </c>
      <c r="N2248">
        <v>7</v>
      </c>
      <c r="O2248" s="43">
        <v>2.4</v>
      </c>
      <c r="P2248" s="42">
        <v>28</v>
      </c>
      <c r="Q2248" s="42">
        <v>8</v>
      </c>
      <c r="R2248" s="42">
        <v>10.5</v>
      </c>
    </row>
    <row r="2249" spans="1:18" x14ac:dyDescent="0.3">
      <c r="A2249" t="s">
        <v>3916</v>
      </c>
      <c r="B2249" s="17">
        <v>45033</v>
      </c>
      <c r="C2249" t="s">
        <v>543</v>
      </c>
      <c r="D2249" t="s">
        <v>3928</v>
      </c>
      <c r="E2249" t="s">
        <v>3929</v>
      </c>
      <c r="F2249" t="s">
        <v>3930</v>
      </c>
      <c r="G2249" t="s">
        <v>3921</v>
      </c>
      <c r="H2249" t="s">
        <v>3922</v>
      </c>
      <c r="I2249">
        <v>1163</v>
      </c>
      <c r="J2249" s="41">
        <v>2.2990000000000003E-2</v>
      </c>
      <c r="K2249" s="42">
        <v>26.737370000000006</v>
      </c>
      <c r="L2249" s="43">
        <v>0.85099999999999976</v>
      </c>
      <c r="M2249" s="42">
        <v>22.753501869999997</v>
      </c>
      <c r="N2249">
        <v>5</v>
      </c>
      <c r="O2249" s="43">
        <v>178.07999999999996</v>
      </c>
      <c r="P2249" s="42">
        <v>65</v>
      </c>
      <c r="Q2249" s="42">
        <v>17</v>
      </c>
      <c r="R2249" s="42">
        <v>10.5</v>
      </c>
    </row>
    <row r="2250" spans="1:18" x14ac:dyDescent="0.3">
      <c r="A2250" t="s">
        <v>3916</v>
      </c>
      <c r="B2250" s="17">
        <v>45034</v>
      </c>
      <c r="C2250" t="s">
        <v>543</v>
      </c>
      <c r="D2250" t="s">
        <v>3928</v>
      </c>
      <c r="E2250" t="s">
        <v>3929</v>
      </c>
      <c r="F2250" t="s">
        <v>3930</v>
      </c>
      <c r="G2250" t="s">
        <v>3921</v>
      </c>
      <c r="H2250" t="s">
        <v>3922</v>
      </c>
      <c r="I2250">
        <v>1145.5999999999999</v>
      </c>
      <c r="J2250" s="41">
        <v>1.6170000000000004E-2</v>
      </c>
      <c r="K2250" s="42">
        <v>18.524352000000004</v>
      </c>
      <c r="L2250" s="43">
        <v>0.68999999999999961</v>
      </c>
      <c r="M2250" s="42">
        <v>12.781802879999995</v>
      </c>
      <c r="N2250">
        <v>6</v>
      </c>
      <c r="O2250" s="43">
        <v>42.839999999999996</v>
      </c>
      <c r="P2250" s="42">
        <v>54</v>
      </c>
      <c r="Q2250" s="42">
        <v>16</v>
      </c>
      <c r="R2250" s="42">
        <v>1.5</v>
      </c>
    </row>
    <row r="2251" spans="1:18" x14ac:dyDescent="0.3">
      <c r="A2251" t="s">
        <v>3916</v>
      </c>
      <c r="B2251" s="17">
        <v>45035</v>
      </c>
      <c r="C2251" t="s">
        <v>543</v>
      </c>
      <c r="D2251" t="s">
        <v>3928</v>
      </c>
      <c r="E2251" t="s">
        <v>3929</v>
      </c>
      <c r="F2251" t="s">
        <v>3930</v>
      </c>
      <c r="G2251" t="s">
        <v>3921</v>
      </c>
      <c r="H2251" t="s">
        <v>3922</v>
      </c>
      <c r="I2251">
        <v>1323.4</v>
      </c>
      <c r="J2251" s="41">
        <v>1.9910000000000008E-2</v>
      </c>
      <c r="K2251" s="42">
        <v>26.348894000000012</v>
      </c>
      <c r="L2251" s="43">
        <v>0.86249999999999982</v>
      </c>
      <c r="M2251" s="42">
        <v>22.725921075000006</v>
      </c>
      <c r="N2251">
        <v>3</v>
      </c>
      <c r="O2251" s="43">
        <v>126</v>
      </c>
      <c r="P2251" s="42">
        <v>44</v>
      </c>
      <c r="Q2251" s="42">
        <v>7</v>
      </c>
      <c r="R2251" s="42">
        <v>1.5</v>
      </c>
    </row>
    <row r="2252" spans="1:18" x14ac:dyDescent="0.3">
      <c r="A2252" t="s">
        <v>3916</v>
      </c>
      <c r="B2252" s="17">
        <v>45036</v>
      </c>
      <c r="C2252" t="s">
        <v>543</v>
      </c>
      <c r="D2252" t="s">
        <v>3928</v>
      </c>
      <c r="E2252" t="s">
        <v>3929</v>
      </c>
      <c r="F2252" t="s">
        <v>3930</v>
      </c>
      <c r="G2252" t="s">
        <v>3921</v>
      </c>
      <c r="H2252" t="s">
        <v>3922</v>
      </c>
      <c r="I2252">
        <v>948.80000000000018</v>
      </c>
      <c r="J2252" s="41">
        <v>2.0790000000000003E-2</v>
      </c>
      <c r="K2252" s="42">
        <v>19.725552000000008</v>
      </c>
      <c r="L2252" s="43">
        <v>0.25300000000000011</v>
      </c>
      <c r="M2252" s="42">
        <v>4.9905646560000045</v>
      </c>
      <c r="N2252">
        <v>3</v>
      </c>
      <c r="O2252" s="43">
        <v>9.6</v>
      </c>
      <c r="P2252" s="42">
        <v>25</v>
      </c>
      <c r="Q2252" s="42">
        <v>0</v>
      </c>
      <c r="R2252" s="42">
        <v>0</v>
      </c>
    </row>
    <row r="2253" spans="1:18" x14ac:dyDescent="0.3">
      <c r="A2253" t="s">
        <v>3916</v>
      </c>
      <c r="B2253" s="17">
        <v>45037</v>
      </c>
      <c r="C2253" t="s">
        <v>543</v>
      </c>
      <c r="D2253" t="s">
        <v>3928</v>
      </c>
      <c r="E2253" t="s">
        <v>3929</v>
      </c>
      <c r="F2253" t="s">
        <v>3930</v>
      </c>
      <c r="G2253" t="s">
        <v>3921</v>
      </c>
      <c r="H2253" t="s">
        <v>3922</v>
      </c>
      <c r="I2253">
        <v>973</v>
      </c>
      <c r="J2253" s="41">
        <v>1.2870000000000003E-2</v>
      </c>
      <c r="K2253" s="42">
        <v>12.522510000000002</v>
      </c>
      <c r="L2253" s="43">
        <v>1.1269999999999998</v>
      </c>
      <c r="M2253" s="42">
        <v>14.11286877</v>
      </c>
      <c r="N2253">
        <v>6</v>
      </c>
      <c r="O2253" s="43">
        <v>26.4</v>
      </c>
      <c r="P2253" s="42">
        <v>35</v>
      </c>
      <c r="Q2253" s="42">
        <v>7</v>
      </c>
      <c r="R2253" s="42">
        <v>9</v>
      </c>
    </row>
    <row r="2254" spans="1:18" x14ac:dyDescent="0.3">
      <c r="A2254" t="s">
        <v>3916</v>
      </c>
      <c r="B2254" s="17">
        <v>45038</v>
      </c>
      <c r="C2254" t="s">
        <v>543</v>
      </c>
      <c r="D2254" t="s">
        <v>3928</v>
      </c>
      <c r="E2254" t="s">
        <v>3929</v>
      </c>
      <c r="F2254" t="s">
        <v>3930</v>
      </c>
      <c r="G2254" t="s">
        <v>3921</v>
      </c>
      <c r="H2254" t="s">
        <v>3922</v>
      </c>
      <c r="I2254">
        <v>982.40000000000009</v>
      </c>
      <c r="J2254" s="41">
        <v>1.2210000000000004E-2</v>
      </c>
      <c r="K2254" s="42">
        <v>11.995104000000005</v>
      </c>
      <c r="L2254" s="43">
        <v>0.36800000000000005</v>
      </c>
      <c r="M2254" s="42">
        <v>4.4141982720000028</v>
      </c>
      <c r="N2254">
        <v>5</v>
      </c>
      <c r="O2254" s="43">
        <v>299.03999999999996</v>
      </c>
      <c r="P2254" s="42">
        <v>49</v>
      </c>
      <c r="Q2254" s="42">
        <v>2</v>
      </c>
      <c r="R2254" s="42">
        <v>10.5</v>
      </c>
    </row>
    <row r="2255" spans="1:18" x14ac:dyDescent="0.3">
      <c r="A2255" t="s">
        <v>3916</v>
      </c>
      <c r="B2255" s="17">
        <v>45039</v>
      </c>
      <c r="C2255" t="s">
        <v>543</v>
      </c>
      <c r="D2255" t="s">
        <v>3928</v>
      </c>
      <c r="E2255" t="s">
        <v>3929</v>
      </c>
      <c r="F2255" t="s">
        <v>3930</v>
      </c>
      <c r="G2255" t="s">
        <v>3921</v>
      </c>
      <c r="H2255" t="s">
        <v>3922</v>
      </c>
      <c r="I2255">
        <v>1223.8</v>
      </c>
      <c r="J2255" s="41">
        <v>1.5950000000000002E-2</v>
      </c>
      <c r="K2255" s="42">
        <v>19.519610000000004</v>
      </c>
      <c r="L2255" s="43">
        <v>0.20700000000000005</v>
      </c>
      <c r="M2255" s="42">
        <v>4.0405592700000019</v>
      </c>
      <c r="N2255">
        <v>3</v>
      </c>
      <c r="O2255" s="43">
        <v>25.2</v>
      </c>
      <c r="P2255" s="42">
        <v>62</v>
      </c>
      <c r="Q2255" s="42">
        <v>15</v>
      </c>
      <c r="R2255" s="42">
        <v>12</v>
      </c>
    </row>
    <row r="2256" spans="1:18" x14ac:dyDescent="0.3">
      <c r="A2256" t="s">
        <v>3916</v>
      </c>
      <c r="B2256" s="17">
        <v>45040</v>
      </c>
      <c r="C2256" t="s">
        <v>543</v>
      </c>
      <c r="D2256" t="s">
        <v>3928</v>
      </c>
      <c r="E2256" t="s">
        <v>3929</v>
      </c>
      <c r="F2256" t="s">
        <v>3930</v>
      </c>
      <c r="G2256" t="s">
        <v>3921</v>
      </c>
      <c r="H2256" t="s">
        <v>3922</v>
      </c>
      <c r="I2256">
        <v>1531</v>
      </c>
      <c r="J2256" s="41">
        <v>2.1010000000000001E-2</v>
      </c>
      <c r="K2256" s="42">
        <v>32.166310000000003</v>
      </c>
      <c r="L2256" s="43">
        <v>1.3569999999999995</v>
      </c>
      <c r="M2256" s="42">
        <v>43.64968266999999</v>
      </c>
      <c r="N2256">
        <v>3</v>
      </c>
      <c r="O2256" s="43">
        <v>19.2</v>
      </c>
      <c r="P2256" s="42">
        <v>23</v>
      </c>
      <c r="Q2256" s="42">
        <v>17</v>
      </c>
      <c r="R2256" s="42">
        <v>6</v>
      </c>
    </row>
    <row r="2257" spans="1:18" x14ac:dyDescent="0.3">
      <c r="A2257" t="s">
        <v>3916</v>
      </c>
      <c r="B2257" s="17">
        <v>45041</v>
      </c>
      <c r="C2257" t="s">
        <v>543</v>
      </c>
      <c r="D2257" t="s">
        <v>3928</v>
      </c>
      <c r="E2257" t="s">
        <v>3929</v>
      </c>
      <c r="F2257" t="s">
        <v>3930</v>
      </c>
      <c r="G2257" t="s">
        <v>3921</v>
      </c>
      <c r="H2257" t="s">
        <v>3922</v>
      </c>
      <c r="I2257">
        <v>1338.8000000000002</v>
      </c>
      <c r="J2257" s="41">
        <v>2.1780000000000004E-2</v>
      </c>
      <c r="K2257" s="42">
        <v>29.159064000000008</v>
      </c>
      <c r="L2257" s="43">
        <v>1.1384999999999998</v>
      </c>
      <c r="M2257" s="42">
        <v>33.197594364000004</v>
      </c>
      <c r="N2257">
        <v>2</v>
      </c>
      <c r="O2257" s="43">
        <v>94.079999999999984</v>
      </c>
      <c r="P2257" s="42">
        <v>49</v>
      </c>
      <c r="Q2257" s="42">
        <v>6</v>
      </c>
      <c r="R2257" s="42">
        <v>12</v>
      </c>
    </row>
    <row r="2258" spans="1:18" x14ac:dyDescent="0.3">
      <c r="A2258" t="s">
        <v>3916</v>
      </c>
      <c r="B2258" s="17">
        <v>45042</v>
      </c>
      <c r="C2258" t="s">
        <v>543</v>
      </c>
      <c r="D2258" t="s">
        <v>3928</v>
      </c>
      <c r="E2258" t="s">
        <v>3929</v>
      </c>
      <c r="F2258" t="s">
        <v>3930</v>
      </c>
      <c r="G2258" t="s">
        <v>3921</v>
      </c>
      <c r="H2258" t="s">
        <v>3922</v>
      </c>
      <c r="I2258">
        <v>1559.2</v>
      </c>
      <c r="J2258" s="41">
        <v>2.3980000000000008E-2</v>
      </c>
      <c r="K2258" s="42">
        <v>37.389616000000011</v>
      </c>
      <c r="L2258" s="43">
        <v>1.0464999999999995</v>
      </c>
      <c r="M2258" s="42">
        <v>39.128233143999992</v>
      </c>
      <c r="N2258">
        <v>2</v>
      </c>
      <c r="O2258" s="43">
        <v>18</v>
      </c>
      <c r="P2258" s="42">
        <v>64</v>
      </c>
      <c r="Q2258" s="42">
        <v>17</v>
      </c>
      <c r="R2258" s="42">
        <v>1.5</v>
      </c>
    </row>
    <row r="2259" spans="1:18" x14ac:dyDescent="0.3">
      <c r="A2259" t="s">
        <v>3916</v>
      </c>
      <c r="B2259" s="17">
        <v>45043</v>
      </c>
      <c r="C2259" t="s">
        <v>543</v>
      </c>
      <c r="D2259" t="s">
        <v>3928</v>
      </c>
      <c r="E2259" t="s">
        <v>3929</v>
      </c>
      <c r="F2259" t="s">
        <v>3930</v>
      </c>
      <c r="G2259" t="s">
        <v>3921</v>
      </c>
      <c r="H2259" t="s">
        <v>3922</v>
      </c>
      <c r="I2259">
        <v>1378.4</v>
      </c>
      <c r="J2259" s="41">
        <v>1.4850000000000002E-2</v>
      </c>
      <c r="K2259" s="42">
        <v>20.469240000000003</v>
      </c>
      <c r="L2259" s="43">
        <v>0.63249999999999984</v>
      </c>
      <c r="M2259" s="42">
        <v>12.946794299999999</v>
      </c>
      <c r="N2259">
        <v>3</v>
      </c>
      <c r="O2259" s="43">
        <v>16.8</v>
      </c>
      <c r="P2259" s="42">
        <v>51</v>
      </c>
      <c r="Q2259" s="42">
        <v>3</v>
      </c>
      <c r="R2259" s="42">
        <v>7.5</v>
      </c>
    </row>
    <row r="2260" spans="1:18" x14ac:dyDescent="0.3">
      <c r="A2260" t="s">
        <v>3916</v>
      </c>
      <c r="B2260" s="17">
        <v>45044</v>
      </c>
      <c r="C2260" t="s">
        <v>543</v>
      </c>
      <c r="D2260" t="s">
        <v>3928</v>
      </c>
      <c r="E2260" t="s">
        <v>3929</v>
      </c>
      <c r="F2260" t="s">
        <v>3930</v>
      </c>
      <c r="G2260" t="s">
        <v>3921</v>
      </c>
      <c r="H2260" t="s">
        <v>3922</v>
      </c>
      <c r="I2260">
        <v>1326.8</v>
      </c>
      <c r="J2260" s="41">
        <v>2.0570000000000001E-2</v>
      </c>
      <c r="K2260" s="42">
        <v>27.292276000000001</v>
      </c>
      <c r="L2260" s="43">
        <v>0.77049999999999963</v>
      </c>
      <c r="M2260" s="42">
        <v>21.028698657999989</v>
      </c>
      <c r="N2260">
        <v>5</v>
      </c>
      <c r="O2260" s="43">
        <v>8.4</v>
      </c>
      <c r="P2260" s="42">
        <v>28</v>
      </c>
      <c r="Q2260" s="42">
        <v>13</v>
      </c>
      <c r="R2260" s="42">
        <v>6</v>
      </c>
    </row>
    <row r="2261" spans="1:18" x14ac:dyDescent="0.3">
      <c r="A2261" t="s">
        <v>3916</v>
      </c>
      <c r="B2261" s="17">
        <v>45045</v>
      </c>
      <c r="C2261" t="s">
        <v>543</v>
      </c>
      <c r="D2261" t="s">
        <v>3928</v>
      </c>
      <c r="E2261" t="s">
        <v>3929</v>
      </c>
      <c r="F2261" t="s">
        <v>3930</v>
      </c>
      <c r="G2261" t="s">
        <v>3921</v>
      </c>
      <c r="H2261" t="s">
        <v>3922</v>
      </c>
      <c r="I2261">
        <v>1668.4</v>
      </c>
      <c r="J2261" s="41">
        <v>1.7600000000000001E-2</v>
      </c>
      <c r="K2261" s="42">
        <v>29.363840000000003</v>
      </c>
      <c r="L2261" s="43">
        <v>1.0234999999999996</v>
      </c>
      <c r="M2261" s="42">
        <v>30.053890239999994</v>
      </c>
      <c r="N2261">
        <v>7</v>
      </c>
      <c r="O2261" s="43">
        <v>19.2</v>
      </c>
      <c r="P2261" s="42">
        <v>48</v>
      </c>
      <c r="Q2261" s="42">
        <v>5</v>
      </c>
      <c r="R2261" s="42">
        <v>12</v>
      </c>
    </row>
    <row r="2262" spans="1:18" x14ac:dyDescent="0.3">
      <c r="A2262" t="s">
        <v>3916</v>
      </c>
      <c r="B2262" s="17">
        <v>45046</v>
      </c>
      <c r="C2262" t="s">
        <v>543</v>
      </c>
      <c r="D2262" t="s">
        <v>3928</v>
      </c>
      <c r="E2262" t="s">
        <v>3929</v>
      </c>
      <c r="F2262" t="s">
        <v>3930</v>
      </c>
      <c r="G2262" t="s">
        <v>3921</v>
      </c>
      <c r="H2262" t="s">
        <v>3922</v>
      </c>
      <c r="I2262">
        <v>1102.8</v>
      </c>
      <c r="J2262" s="41">
        <v>1.6280000000000003E-2</v>
      </c>
      <c r="K2262" s="42">
        <v>17.953584000000003</v>
      </c>
      <c r="L2262" s="43">
        <v>0.42549999999999977</v>
      </c>
      <c r="M2262" s="42">
        <v>7.6392499919999972</v>
      </c>
      <c r="N2262">
        <v>3</v>
      </c>
      <c r="O2262" s="43">
        <v>115.91999999999999</v>
      </c>
      <c r="P2262" s="42">
        <v>23</v>
      </c>
      <c r="Q2262" s="42">
        <v>8</v>
      </c>
      <c r="R2262" s="42">
        <v>13.5</v>
      </c>
    </row>
    <row r="2263" spans="1:18" x14ac:dyDescent="0.3">
      <c r="A2263" t="s">
        <v>3916</v>
      </c>
      <c r="B2263" s="17">
        <v>45047</v>
      </c>
      <c r="C2263" t="s">
        <v>543</v>
      </c>
      <c r="D2263" t="s">
        <v>3928</v>
      </c>
      <c r="E2263" t="s">
        <v>3929</v>
      </c>
      <c r="F2263" t="s">
        <v>3930</v>
      </c>
      <c r="G2263" t="s">
        <v>3921</v>
      </c>
      <c r="H2263" t="s">
        <v>3922</v>
      </c>
      <c r="I2263">
        <v>1516.6000000000001</v>
      </c>
      <c r="J2263" s="41">
        <v>1.8920000000000003E-2</v>
      </c>
      <c r="K2263" s="42">
        <v>28.694072000000006</v>
      </c>
      <c r="L2263" s="43">
        <v>0.36799999999999994</v>
      </c>
      <c r="M2263" s="42">
        <v>10.559418496000001</v>
      </c>
      <c r="N2263">
        <v>2</v>
      </c>
      <c r="O2263" s="43">
        <v>27.599999999999998</v>
      </c>
      <c r="P2263" s="42">
        <v>41</v>
      </c>
      <c r="Q2263" s="42">
        <v>18</v>
      </c>
      <c r="R2263" s="42">
        <v>6</v>
      </c>
    </row>
    <row r="2264" spans="1:18" x14ac:dyDescent="0.3">
      <c r="A2264" t="s">
        <v>3916</v>
      </c>
      <c r="B2264" s="17">
        <v>45048</v>
      </c>
      <c r="C2264" t="s">
        <v>543</v>
      </c>
      <c r="D2264" t="s">
        <v>3928</v>
      </c>
      <c r="E2264" t="s">
        <v>3929</v>
      </c>
      <c r="F2264" t="s">
        <v>3930</v>
      </c>
      <c r="G2264" t="s">
        <v>3921</v>
      </c>
      <c r="H2264" t="s">
        <v>3922</v>
      </c>
      <c r="I2264">
        <v>1668.2</v>
      </c>
      <c r="J2264" s="41">
        <v>2.0570000000000001E-2</v>
      </c>
      <c r="K2264" s="42">
        <v>34.314874000000003</v>
      </c>
      <c r="L2264" s="43">
        <v>9.200000000000004E-2</v>
      </c>
      <c r="M2264" s="42">
        <v>3.1569684080000018</v>
      </c>
      <c r="N2264">
        <v>3</v>
      </c>
      <c r="O2264" s="43">
        <v>24</v>
      </c>
      <c r="P2264" s="42">
        <v>30</v>
      </c>
      <c r="Q2264" s="42">
        <v>3</v>
      </c>
      <c r="R2264" s="42">
        <v>3</v>
      </c>
    </row>
    <row r="2265" spans="1:18" x14ac:dyDescent="0.3">
      <c r="A2265" t="s">
        <v>3916</v>
      </c>
      <c r="B2265" s="17">
        <v>45049</v>
      </c>
      <c r="C2265" t="s">
        <v>543</v>
      </c>
      <c r="D2265" t="s">
        <v>3928</v>
      </c>
      <c r="E2265" t="s">
        <v>3929</v>
      </c>
      <c r="F2265" t="s">
        <v>3930</v>
      </c>
      <c r="G2265" t="s">
        <v>3921</v>
      </c>
      <c r="H2265" t="s">
        <v>3922</v>
      </c>
      <c r="I2265">
        <v>1311.8000000000002</v>
      </c>
      <c r="J2265" s="41">
        <v>2.2880000000000005E-2</v>
      </c>
      <c r="K2265" s="42">
        <v>30.013984000000011</v>
      </c>
      <c r="L2265" s="43">
        <v>0.37949999999999995</v>
      </c>
      <c r="M2265" s="42">
        <v>11.390306928000003</v>
      </c>
      <c r="N2265">
        <v>4</v>
      </c>
      <c r="O2265" s="43">
        <v>56.4</v>
      </c>
      <c r="P2265" s="42">
        <v>36</v>
      </c>
      <c r="Q2265" s="42">
        <v>13</v>
      </c>
      <c r="R2265" s="42">
        <v>3</v>
      </c>
    </row>
    <row r="2266" spans="1:18" x14ac:dyDescent="0.3">
      <c r="A2266" t="s">
        <v>3916</v>
      </c>
      <c r="B2266" s="17">
        <v>45050</v>
      </c>
      <c r="C2266" t="s">
        <v>543</v>
      </c>
      <c r="D2266" t="s">
        <v>3928</v>
      </c>
      <c r="E2266" t="s">
        <v>3929</v>
      </c>
      <c r="F2266" t="s">
        <v>3930</v>
      </c>
      <c r="G2266" t="s">
        <v>3921</v>
      </c>
      <c r="H2266" t="s">
        <v>3922</v>
      </c>
      <c r="I2266">
        <v>931.59999999999991</v>
      </c>
      <c r="J2266" s="41">
        <v>1.2760000000000004E-2</v>
      </c>
      <c r="K2266" s="42">
        <v>11.887216000000002</v>
      </c>
      <c r="L2266" s="43">
        <v>0.24150000000000008</v>
      </c>
      <c r="M2266" s="42">
        <v>2.8707626640000012</v>
      </c>
      <c r="N2266">
        <v>4</v>
      </c>
      <c r="O2266" s="43">
        <v>71.399999999999991</v>
      </c>
      <c r="P2266" s="42">
        <v>32</v>
      </c>
      <c r="Q2266" s="42">
        <v>14</v>
      </c>
      <c r="R2266" s="42">
        <v>10.5</v>
      </c>
    </row>
    <row r="2267" spans="1:18" x14ac:dyDescent="0.3">
      <c r="A2267" t="s">
        <v>3916</v>
      </c>
      <c r="B2267" s="17">
        <v>45051</v>
      </c>
      <c r="C2267" t="s">
        <v>543</v>
      </c>
      <c r="D2267" t="s">
        <v>3928</v>
      </c>
      <c r="E2267" t="s">
        <v>3929</v>
      </c>
      <c r="F2267" t="s">
        <v>3930</v>
      </c>
      <c r="G2267" t="s">
        <v>3921</v>
      </c>
      <c r="H2267" t="s">
        <v>3922</v>
      </c>
      <c r="I2267">
        <v>1411</v>
      </c>
      <c r="J2267" s="41">
        <v>1.4410000000000001E-2</v>
      </c>
      <c r="K2267" s="42">
        <v>20.332510000000003</v>
      </c>
      <c r="L2267" s="43">
        <v>0.41400000000000003</v>
      </c>
      <c r="M2267" s="42">
        <v>8.4176591400000014</v>
      </c>
      <c r="N2267">
        <v>5</v>
      </c>
      <c r="O2267" s="43">
        <v>14.399999999999999</v>
      </c>
      <c r="P2267" s="42">
        <v>46</v>
      </c>
      <c r="Q2267" s="42">
        <v>2</v>
      </c>
      <c r="R2267" s="42">
        <v>12</v>
      </c>
    </row>
    <row r="2268" spans="1:18" x14ac:dyDescent="0.3">
      <c r="A2268" t="s">
        <v>3916</v>
      </c>
      <c r="B2268" s="17">
        <v>45052</v>
      </c>
      <c r="C2268" t="s">
        <v>543</v>
      </c>
      <c r="D2268" t="s">
        <v>3928</v>
      </c>
      <c r="E2268" t="s">
        <v>3929</v>
      </c>
      <c r="F2268" t="s">
        <v>3930</v>
      </c>
      <c r="G2268" t="s">
        <v>3921</v>
      </c>
      <c r="H2268" t="s">
        <v>3922</v>
      </c>
      <c r="I2268">
        <v>1123.6000000000001</v>
      </c>
      <c r="J2268" s="41">
        <v>2.2990000000000003E-2</v>
      </c>
      <c r="K2268" s="42">
        <v>25.831564000000007</v>
      </c>
      <c r="L2268" s="43">
        <v>1.1269999999999998</v>
      </c>
      <c r="M2268" s="42">
        <v>29.112172628000003</v>
      </c>
      <c r="N2268">
        <v>7</v>
      </c>
      <c r="O2268" s="43">
        <v>221.75999999999996</v>
      </c>
      <c r="P2268" s="42">
        <v>57</v>
      </c>
      <c r="Q2268" s="42">
        <v>3</v>
      </c>
      <c r="R2268" s="42">
        <v>4.5</v>
      </c>
    </row>
    <row r="2269" spans="1:18" x14ac:dyDescent="0.3">
      <c r="A2269" t="s">
        <v>3916</v>
      </c>
      <c r="B2269" s="17">
        <v>45053</v>
      </c>
      <c r="C2269" t="s">
        <v>543</v>
      </c>
      <c r="D2269" t="s">
        <v>3928</v>
      </c>
      <c r="E2269" t="s">
        <v>3929</v>
      </c>
      <c r="F2269" t="s">
        <v>3930</v>
      </c>
      <c r="G2269" t="s">
        <v>3921</v>
      </c>
      <c r="H2269" t="s">
        <v>3922</v>
      </c>
      <c r="I2269">
        <v>1126.8</v>
      </c>
      <c r="J2269" s="41">
        <v>2.2329999999999999E-2</v>
      </c>
      <c r="K2269" s="42">
        <v>25.161443999999999</v>
      </c>
      <c r="L2269" s="43">
        <v>0.7589999999999999</v>
      </c>
      <c r="M2269" s="42">
        <v>19.097535995999998</v>
      </c>
      <c r="N2269">
        <v>2</v>
      </c>
      <c r="O2269" s="43">
        <v>50.4</v>
      </c>
      <c r="P2269" s="42">
        <v>70</v>
      </c>
      <c r="Q2269" s="42">
        <v>2</v>
      </c>
      <c r="R2269" s="42">
        <v>12</v>
      </c>
    </row>
    <row r="2270" spans="1:18" x14ac:dyDescent="0.3">
      <c r="A2270" t="s">
        <v>3916</v>
      </c>
      <c r="B2270" s="17">
        <v>45054</v>
      </c>
      <c r="C2270" t="s">
        <v>543</v>
      </c>
      <c r="D2270" t="s">
        <v>3928</v>
      </c>
      <c r="E2270" t="s">
        <v>3929</v>
      </c>
      <c r="F2270" t="s">
        <v>3930</v>
      </c>
      <c r="G2270" t="s">
        <v>3921</v>
      </c>
      <c r="H2270" t="s">
        <v>3922</v>
      </c>
      <c r="I2270">
        <v>1105.8</v>
      </c>
      <c r="J2270" s="41">
        <v>1.5950000000000002E-2</v>
      </c>
      <c r="K2270" s="42">
        <v>17.637510000000002</v>
      </c>
      <c r="L2270" s="43">
        <v>0.17250000000000004</v>
      </c>
      <c r="M2270" s="42">
        <v>3.0424704750000013</v>
      </c>
      <c r="N2270">
        <v>3</v>
      </c>
      <c r="O2270" s="43">
        <v>210.83999999999997</v>
      </c>
      <c r="P2270" s="42">
        <v>25</v>
      </c>
      <c r="Q2270" s="42">
        <v>9</v>
      </c>
      <c r="R2270" s="42">
        <v>3</v>
      </c>
    </row>
    <row r="2271" spans="1:18" x14ac:dyDescent="0.3">
      <c r="A2271" t="s">
        <v>3916</v>
      </c>
      <c r="B2271" s="17">
        <v>45055</v>
      </c>
      <c r="C2271" t="s">
        <v>543</v>
      </c>
      <c r="D2271" t="s">
        <v>3928</v>
      </c>
      <c r="E2271" t="s">
        <v>3929</v>
      </c>
      <c r="F2271" t="s">
        <v>3930</v>
      </c>
      <c r="G2271" t="s">
        <v>3921</v>
      </c>
      <c r="H2271" t="s">
        <v>3922</v>
      </c>
      <c r="I2271">
        <v>1361</v>
      </c>
      <c r="J2271" s="41">
        <v>2.4640000000000006E-2</v>
      </c>
      <c r="K2271" s="42">
        <v>33.535040000000009</v>
      </c>
      <c r="L2271" s="43">
        <v>0.81649999999999967</v>
      </c>
      <c r="M2271" s="42">
        <v>27.381360159999996</v>
      </c>
      <c r="N2271">
        <v>2</v>
      </c>
      <c r="O2271" s="43">
        <v>84.839999999999989</v>
      </c>
      <c r="P2271" s="42">
        <v>48</v>
      </c>
      <c r="Q2271" s="42">
        <v>11</v>
      </c>
      <c r="R2271" s="42">
        <v>0</v>
      </c>
    </row>
    <row r="2272" spans="1:18" x14ac:dyDescent="0.3">
      <c r="A2272" t="s">
        <v>3916</v>
      </c>
      <c r="B2272" s="17">
        <v>45056</v>
      </c>
      <c r="C2272" t="s">
        <v>543</v>
      </c>
      <c r="D2272" t="s">
        <v>3928</v>
      </c>
      <c r="E2272" t="s">
        <v>3929</v>
      </c>
      <c r="F2272" t="s">
        <v>3930</v>
      </c>
      <c r="G2272" t="s">
        <v>3921</v>
      </c>
      <c r="H2272" t="s">
        <v>3922</v>
      </c>
      <c r="I2272">
        <v>1590.8000000000002</v>
      </c>
      <c r="J2272" s="41">
        <v>2.0130000000000006E-2</v>
      </c>
      <c r="K2272" s="42">
        <v>32.022804000000015</v>
      </c>
      <c r="L2272" s="43">
        <v>0.56349999999999978</v>
      </c>
      <c r="M2272" s="42">
        <v>18.044850054000001</v>
      </c>
      <c r="N2272">
        <v>3</v>
      </c>
      <c r="O2272" s="43">
        <v>89.879999999999981</v>
      </c>
      <c r="P2272" s="42">
        <v>71</v>
      </c>
      <c r="Q2272" s="42">
        <v>9</v>
      </c>
      <c r="R2272" s="42">
        <v>13.5</v>
      </c>
    </row>
    <row r="2273" spans="1:18" x14ac:dyDescent="0.3">
      <c r="A2273" t="s">
        <v>3916</v>
      </c>
      <c r="B2273" s="17">
        <v>45057</v>
      </c>
      <c r="C2273" t="s">
        <v>543</v>
      </c>
      <c r="D2273" t="s">
        <v>3928</v>
      </c>
      <c r="E2273" t="s">
        <v>3929</v>
      </c>
      <c r="F2273" t="s">
        <v>3930</v>
      </c>
      <c r="G2273" t="s">
        <v>3921</v>
      </c>
      <c r="H2273" t="s">
        <v>3922</v>
      </c>
      <c r="I2273">
        <v>1157</v>
      </c>
      <c r="J2273" s="41">
        <v>1.6390000000000002E-2</v>
      </c>
      <c r="K2273" s="42">
        <v>18.963230000000003</v>
      </c>
      <c r="L2273" s="43">
        <v>0.82799999999999963</v>
      </c>
      <c r="M2273" s="42">
        <v>15.701554439999995</v>
      </c>
      <c r="N2273">
        <v>2</v>
      </c>
      <c r="O2273" s="43">
        <v>124.32</v>
      </c>
      <c r="P2273" s="42">
        <v>26</v>
      </c>
      <c r="Q2273" s="42">
        <v>7</v>
      </c>
      <c r="R2273" s="42">
        <v>10.5</v>
      </c>
    </row>
    <row r="2274" spans="1:18" x14ac:dyDescent="0.3">
      <c r="A2274" t="s">
        <v>3916</v>
      </c>
      <c r="B2274" s="17">
        <v>45058</v>
      </c>
      <c r="C2274" t="s">
        <v>543</v>
      </c>
      <c r="D2274" t="s">
        <v>3928</v>
      </c>
      <c r="E2274" t="s">
        <v>3929</v>
      </c>
      <c r="F2274" t="s">
        <v>3930</v>
      </c>
      <c r="G2274" t="s">
        <v>3921</v>
      </c>
      <c r="H2274" t="s">
        <v>3922</v>
      </c>
      <c r="I2274">
        <v>1336</v>
      </c>
      <c r="J2274" s="41">
        <v>1.9360000000000002E-2</v>
      </c>
      <c r="K2274" s="42">
        <v>25.864960000000004</v>
      </c>
      <c r="L2274" s="43">
        <v>1.2419999999999995</v>
      </c>
      <c r="M2274" s="42">
        <v>32.12428031999999</v>
      </c>
      <c r="N2274">
        <v>4</v>
      </c>
      <c r="O2274" s="43">
        <v>4.8</v>
      </c>
      <c r="P2274" s="42">
        <v>26</v>
      </c>
      <c r="Q2274" s="42">
        <v>11</v>
      </c>
      <c r="R2274" s="42">
        <v>3</v>
      </c>
    </row>
    <row r="2275" spans="1:18" x14ac:dyDescent="0.3">
      <c r="A2275" t="s">
        <v>3916</v>
      </c>
      <c r="B2275" s="17">
        <v>45059</v>
      </c>
      <c r="C2275" t="s">
        <v>543</v>
      </c>
      <c r="D2275" t="s">
        <v>3928</v>
      </c>
      <c r="E2275" t="s">
        <v>3929</v>
      </c>
      <c r="F2275" t="s">
        <v>3930</v>
      </c>
      <c r="G2275" t="s">
        <v>3921</v>
      </c>
      <c r="H2275" t="s">
        <v>3922</v>
      </c>
      <c r="I2275">
        <v>1397.8000000000002</v>
      </c>
      <c r="J2275" s="41">
        <v>1.5070000000000005E-2</v>
      </c>
      <c r="K2275" s="42">
        <v>21.06484600000001</v>
      </c>
      <c r="L2275" s="43">
        <v>0.50599999999999978</v>
      </c>
      <c r="M2275" s="42">
        <v>10.658812076</v>
      </c>
      <c r="N2275">
        <v>2</v>
      </c>
      <c r="O2275" s="43">
        <v>148.67999999999998</v>
      </c>
      <c r="P2275" s="42">
        <v>32</v>
      </c>
      <c r="Q2275" s="42">
        <v>5</v>
      </c>
      <c r="R2275" s="42">
        <v>0</v>
      </c>
    </row>
    <row r="2276" spans="1:18" x14ac:dyDescent="0.3">
      <c r="A2276" t="s">
        <v>3916</v>
      </c>
      <c r="B2276" s="17">
        <v>45060</v>
      </c>
      <c r="C2276" t="s">
        <v>543</v>
      </c>
      <c r="D2276" t="s">
        <v>3928</v>
      </c>
      <c r="E2276" t="s">
        <v>3929</v>
      </c>
      <c r="F2276" t="s">
        <v>3930</v>
      </c>
      <c r="G2276" t="s">
        <v>3921</v>
      </c>
      <c r="H2276" t="s">
        <v>3922</v>
      </c>
      <c r="I2276">
        <v>1061.6000000000001</v>
      </c>
      <c r="J2276" s="41">
        <v>2.0350000000000004E-2</v>
      </c>
      <c r="K2276" s="42">
        <v>21.603560000000005</v>
      </c>
      <c r="L2276" s="43">
        <v>0.6094999999999996</v>
      </c>
      <c r="M2276" s="42">
        <v>13.167369819999994</v>
      </c>
      <c r="N2276">
        <v>7</v>
      </c>
      <c r="O2276" s="43">
        <v>6</v>
      </c>
      <c r="P2276" s="42">
        <v>73</v>
      </c>
      <c r="Q2276" s="42">
        <v>2</v>
      </c>
      <c r="R2276" s="42">
        <v>7.5</v>
      </c>
    </row>
    <row r="2277" spans="1:18" x14ac:dyDescent="0.3">
      <c r="A2277" t="s">
        <v>3916</v>
      </c>
      <c r="B2277" s="17">
        <v>45061</v>
      </c>
      <c r="C2277" t="s">
        <v>543</v>
      </c>
      <c r="D2277" t="s">
        <v>3928</v>
      </c>
      <c r="E2277" t="s">
        <v>3929</v>
      </c>
      <c r="F2277" t="s">
        <v>3930</v>
      </c>
      <c r="G2277" t="s">
        <v>3921</v>
      </c>
      <c r="H2277" t="s">
        <v>3922</v>
      </c>
      <c r="I2277">
        <v>696.80000000000007</v>
      </c>
      <c r="J2277" s="41">
        <v>1.9800000000000005E-2</v>
      </c>
      <c r="K2277" s="42">
        <v>13.796640000000005</v>
      </c>
      <c r="L2277" s="43">
        <v>1.0924999999999998</v>
      </c>
      <c r="M2277" s="42">
        <v>15.072829200000003</v>
      </c>
      <c r="N2277">
        <v>4</v>
      </c>
      <c r="O2277" s="43">
        <v>19.2</v>
      </c>
      <c r="P2277" s="42">
        <v>44</v>
      </c>
      <c r="Q2277" s="42">
        <v>16</v>
      </c>
      <c r="R2277" s="42">
        <v>3</v>
      </c>
    </row>
    <row r="2278" spans="1:18" x14ac:dyDescent="0.3">
      <c r="A2278" t="s">
        <v>3916</v>
      </c>
      <c r="B2278" s="17">
        <v>45062</v>
      </c>
      <c r="C2278" t="s">
        <v>543</v>
      </c>
      <c r="D2278" t="s">
        <v>3928</v>
      </c>
      <c r="E2278" t="s">
        <v>3929</v>
      </c>
      <c r="F2278" t="s">
        <v>3930</v>
      </c>
      <c r="G2278" t="s">
        <v>3921</v>
      </c>
      <c r="H2278" t="s">
        <v>3922</v>
      </c>
      <c r="I2278">
        <v>1175</v>
      </c>
      <c r="J2278" s="41">
        <v>1.6170000000000004E-2</v>
      </c>
      <c r="K2278" s="42">
        <v>18.999750000000006</v>
      </c>
      <c r="L2278" s="43">
        <v>1.2994999999999999</v>
      </c>
      <c r="M2278" s="42">
        <v>24.690175125000007</v>
      </c>
      <c r="N2278">
        <v>2</v>
      </c>
      <c r="O2278" s="43">
        <v>231.83999999999997</v>
      </c>
      <c r="P2278" s="42">
        <v>53</v>
      </c>
      <c r="Q2278" s="42">
        <v>1</v>
      </c>
      <c r="R2278" s="42">
        <v>7.5</v>
      </c>
    </row>
    <row r="2279" spans="1:18" x14ac:dyDescent="0.3">
      <c r="A2279" t="s">
        <v>3916</v>
      </c>
      <c r="B2279" s="17">
        <v>45063</v>
      </c>
      <c r="C2279" t="s">
        <v>543</v>
      </c>
      <c r="D2279" t="s">
        <v>3928</v>
      </c>
      <c r="E2279" t="s">
        <v>3929</v>
      </c>
      <c r="F2279" t="s">
        <v>3930</v>
      </c>
      <c r="G2279" t="s">
        <v>3921</v>
      </c>
      <c r="H2279" t="s">
        <v>3922</v>
      </c>
      <c r="I2279">
        <v>1231.6000000000001</v>
      </c>
      <c r="J2279" s="41">
        <v>2.1560000000000003E-2</v>
      </c>
      <c r="K2279" s="42">
        <v>26.553296000000007</v>
      </c>
      <c r="L2279" s="43">
        <v>1.1154999999999997</v>
      </c>
      <c r="M2279" s="42">
        <v>29.620201687999998</v>
      </c>
      <c r="N2279">
        <v>5</v>
      </c>
      <c r="O2279" s="43">
        <v>70.559999999999988</v>
      </c>
      <c r="P2279" s="42">
        <v>47</v>
      </c>
      <c r="Q2279" s="42">
        <v>0</v>
      </c>
      <c r="R2279" s="42">
        <v>15</v>
      </c>
    </row>
    <row r="2280" spans="1:18" x14ac:dyDescent="0.3">
      <c r="A2280" t="s">
        <v>3916</v>
      </c>
      <c r="B2280" s="17">
        <v>45064</v>
      </c>
      <c r="C2280" t="s">
        <v>543</v>
      </c>
      <c r="D2280" t="s">
        <v>3928</v>
      </c>
      <c r="E2280" t="s">
        <v>3929</v>
      </c>
      <c r="F2280" t="s">
        <v>3930</v>
      </c>
      <c r="G2280" t="s">
        <v>3921</v>
      </c>
      <c r="H2280" t="s">
        <v>3922</v>
      </c>
      <c r="I2280">
        <v>1808.6000000000001</v>
      </c>
      <c r="J2280" s="41">
        <v>1.7490000000000002E-2</v>
      </c>
      <c r="K2280" s="42">
        <v>31.632414000000008</v>
      </c>
      <c r="L2280" s="43">
        <v>0.20700000000000005</v>
      </c>
      <c r="M2280" s="42">
        <v>6.5479096980000033</v>
      </c>
      <c r="N2280">
        <v>5</v>
      </c>
      <c r="O2280" s="43">
        <v>145.32</v>
      </c>
      <c r="P2280" s="42">
        <v>74</v>
      </c>
      <c r="Q2280" s="42">
        <v>10</v>
      </c>
      <c r="R2280" s="42">
        <v>3</v>
      </c>
    </row>
    <row r="2281" spans="1:18" x14ac:dyDescent="0.3">
      <c r="A2281" t="s">
        <v>3916</v>
      </c>
      <c r="B2281" s="17">
        <v>45065</v>
      </c>
      <c r="C2281" t="s">
        <v>543</v>
      </c>
      <c r="D2281" t="s">
        <v>3928</v>
      </c>
      <c r="E2281" t="s">
        <v>3929</v>
      </c>
      <c r="F2281" t="s">
        <v>3930</v>
      </c>
      <c r="G2281" t="s">
        <v>3921</v>
      </c>
      <c r="H2281" t="s">
        <v>3922</v>
      </c>
      <c r="I2281">
        <v>1422.4</v>
      </c>
      <c r="J2281" s="41">
        <v>1.7050000000000006E-2</v>
      </c>
      <c r="K2281" s="42">
        <v>24.251920000000009</v>
      </c>
      <c r="L2281" s="43">
        <v>1.1729999999999996</v>
      </c>
      <c r="M2281" s="42">
        <v>28.447502159999999</v>
      </c>
      <c r="N2281">
        <v>4</v>
      </c>
      <c r="O2281" s="43">
        <v>49.199999999999996</v>
      </c>
      <c r="P2281" s="42">
        <v>64</v>
      </c>
      <c r="Q2281" s="42">
        <v>1</v>
      </c>
      <c r="R2281" s="42">
        <v>9</v>
      </c>
    </row>
    <row r="2282" spans="1:18" x14ac:dyDescent="0.3">
      <c r="A2282" t="s">
        <v>3916</v>
      </c>
      <c r="B2282" s="17">
        <v>45066</v>
      </c>
      <c r="C2282" t="s">
        <v>543</v>
      </c>
      <c r="D2282" t="s">
        <v>3928</v>
      </c>
      <c r="E2282" t="s">
        <v>3929</v>
      </c>
      <c r="F2282" t="s">
        <v>3930</v>
      </c>
      <c r="G2282" t="s">
        <v>3921</v>
      </c>
      <c r="H2282" t="s">
        <v>3922</v>
      </c>
      <c r="I2282">
        <v>1074</v>
      </c>
      <c r="J2282" s="41">
        <v>1.5620000000000004E-2</v>
      </c>
      <c r="K2282" s="42">
        <v>16.775880000000004</v>
      </c>
      <c r="L2282" s="43">
        <v>0.7819999999999997</v>
      </c>
      <c r="M2282" s="42">
        <v>13.118738159999998</v>
      </c>
      <c r="N2282">
        <v>6</v>
      </c>
      <c r="O2282" s="43">
        <v>12</v>
      </c>
      <c r="P2282" s="42">
        <v>39</v>
      </c>
      <c r="Q2282" s="42">
        <v>9</v>
      </c>
      <c r="R2282" s="42">
        <v>6</v>
      </c>
    </row>
    <row r="2283" spans="1:18" x14ac:dyDescent="0.3">
      <c r="A2283" t="s">
        <v>3916</v>
      </c>
      <c r="B2283" s="17">
        <v>45067</v>
      </c>
      <c r="C2283" t="s">
        <v>543</v>
      </c>
      <c r="D2283" t="s">
        <v>3928</v>
      </c>
      <c r="E2283" t="s">
        <v>3929</v>
      </c>
      <c r="F2283" t="s">
        <v>3930</v>
      </c>
      <c r="G2283" t="s">
        <v>3921</v>
      </c>
      <c r="H2283" t="s">
        <v>3922</v>
      </c>
      <c r="I2283">
        <v>1162.6000000000001</v>
      </c>
      <c r="J2283" s="41">
        <v>1.8810000000000007E-2</v>
      </c>
      <c r="K2283" s="42">
        <v>21.868506000000011</v>
      </c>
      <c r="L2283" s="43">
        <v>1.2534999999999998</v>
      </c>
      <c r="M2283" s="42">
        <v>27.41217227100001</v>
      </c>
      <c r="N2283">
        <v>4</v>
      </c>
      <c r="O2283" s="43">
        <v>3.5999999999999996</v>
      </c>
      <c r="P2283" s="42">
        <v>39</v>
      </c>
      <c r="Q2283" s="42">
        <v>16</v>
      </c>
      <c r="R2283" s="42">
        <v>9</v>
      </c>
    </row>
    <row r="2284" spans="1:18" x14ac:dyDescent="0.3">
      <c r="A2284" t="s">
        <v>3916</v>
      </c>
      <c r="B2284" s="17">
        <v>45068</v>
      </c>
      <c r="C2284" t="s">
        <v>543</v>
      </c>
      <c r="D2284" t="s">
        <v>3928</v>
      </c>
      <c r="E2284" t="s">
        <v>3929</v>
      </c>
      <c r="F2284" t="s">
        <v>3930</v>
      </c>
      <c r="G2284" t="s">
        <v>3921</v>
      </c>
      <c r="H2284" t="s">
        <v>3922</v>
      </c>
      <c r="I2284">
        <v>1233</v>
      </c>
      <c r="J2284" s="41">
        <v>1.3750000000000002E-2</v>
      </c>
      <c r="K2284" s="42">
        <v>16.953750000000003</v>
      </c>
      <c r="L2284" s="43">
        <v>1.0349999999999999</v>
      </c>
      <c r="M2284" s="42">
        <v>17.547131250000003</v>
      </c>
      <c r="N2284">
        <v>2</v>
      </c>
      <c r="O2284" s="43">
        <v>54</v>
      </c>
      <c r="P2284" s="42">
        <v>72</v>
      </c>
      <c r="Q2284" s="42">
        <v>5</v>
      </c>
      <c r="R2284" s="42">
        <v>12</v>
      </c>
    </row>
    <row r="2285" spans="1:18" x14ac:dyDescent="0.3">
      <c r="A2285" t="s">
        <v>3916</v>
      </c>
      <c r="B2285" s="17">
        <v>45069</v>
      </c>
      <c r="C2285" t="s">
        <v>543</v>
      </c>
      <c r="D2285" t="s">
        <v>3928</v>
      </c>
      <c r="E2285" t="s">
        <v>3929</v>
      </c>
      <c r="F2285" t="s">
        <v>3930</v>
      </c>
      <c r="G2285" t="s">
        <v>3921</v>
      </c>
      <c r="H2285" t="s">
        <v>3922</v>
      </c>
      <c r="I2285">
        <v>1190</v>
      </c>
      <c r="J2285" s="41">
        <v>1.7820000000000006E-2</v>
      </c>
      <c r="K2285" s="42">
        <v>21.205800000000007</v>
      </c>
      <c r="L2285" s="43">
        <v>0.79349999999999976</v>
      </c>
      <c r="M2285" s="42">
        <v>16.826802300000001</v>
      </c>
      <c r="N2285">
        <v>6</v>
      </c>
      <c r="O2285" s="43">
        <v>231.83999999999997</v>
      </c>
      <c r="P2285" s="42">
        <v>58</v>
      </c>
      <c r="Q2285" s="42">
        <v>5</v>
      </c>
      <c r="R2285" s="42">
        <v>12</v>
      </c>
    </row>
    <row r="2286" spans="1:18" x14ac:dyDescent="0.3">
      <c r="A2286" t="s">
        <v>3916</v>
      </c>
      <c r="B2286" s="17">
        <v>45070</v>
      </c>
      <c r="C2286" t="s">
        <v>543</v>
      </c>
      <c r="D2286" t="s">
        <v>3928</v>
      </c>
      <c r="E2286" t="s">
        <v>3929</v>
      </c>
      <c r="F2286" t="s">
        <v>3930</v>
      </c>
      <c r="G2286" t="s">
        <v>3921</v>
      </c>
      <c r="H2286" t="s">
        <v>3922</v>
      </c>
      <c r="I2286">
        <v>1231.4000000000001</v>
      </c>
      <c r="J2286" s="41">
        <v>1.5730000000000004E-2</v>
      </c>
      <c r="K2286" s="42">
        <v>19.369922000000006</v>
      </c>
      <c r="L2286" s="43">
        <v>0.67849999999999977</v>
      </c>
      <c r="M2286" s="42">
        <v>13.142492077</v>
      </c>
      <c r="N2286">
        <v>8</v>
      </c>
      <c r="O2286" s="43">
        <v>21.599999999999998</v>
      </c>
      <c r="P2286" s="42">
        <v>39</v>
      </c>
      <c r="Q2286" s="42">
        <v>16</v>
      </c>
      <c r="R2286" s="42">
        <v>12</v>
      </c>
    </row>
    <row r="2287" spans="1:18" x14ac:dyDescent="0.3">
      <c r="A2287" t="s">
        <v>3916</v>
      </c>
      <c r="B2287" s="17">
        <v>45071</v>
      </c>
      <c r="C2287" t="s">
        <v>543</v>
      </c>
      <c r="D2287" t="s">
        <v>3928</v>
      </c>
      <c r="E2287" t="s">
        <v>3929</v>
      </c>
      <c r="F2287" t="s">
        <v>3930</v>
      </c>
      <c r="G2287" t="s">
        <v>3921</v>
      </c>
      <c r="H2287" t="s">
        <v>3922</v>
      </c>
      <c r="I2287">
        <v>1593.4</v>
      </c>
      <c r="J2287" s="41">
        <v>2.2440000000000005E-2</v>
      </c>
      <c r="K2287" s="42">
        <v>35.755896000000007</v>
      </c>
      <c r="L2287" s="43">
        <v>1.1039999999999994</v>
      </c>
      <c r="M2287" s="42">
        <v>39.474509183999984</v>
      </c>
      <c r="N2287">
        <v>3</v>
      </c>
      <c r="O2287" s="43">
        <v>104.16</v>
      </c>
      <c r="P2287" s="42">
        <v>28</v>
      </c>
      <c r="Q2287" s="42">
        <v>1</v>
      </c>
      <c r="R2287" s="42">
        <v>13.5</v>
      </c>
    </row>
    <row r="2288" spans="1:18" x14ac:dyDescent="0.3">
      <c r="A2288" t="s">
        <v>3916</v>
      </c>
      <c r="B2288" s="17">
        <v>45072</v>
      </c>
      <c r="C2288" t="s">
        <v>543</v>
      </c>
      <c r="D2288" t="s">
        <v>3928</v>
      </c>
      <c r="E2288" t="s">
        <v>3929</v>
      </c>
      <c r="F2288" t="s">
        <v>3930</v>
      </c>
      <c r="G2288" t="s">
        <v>3921</v>
      </c>
      <c r="H2288" t="s">
        <v>3922</v>
      </c>
      <c r="I2288">
        <v>1143.8</v>
      </c>
      <c r="J2288" s="41">
        <v>2.1010000000000008E-2</v>
      </c>
      <c r="K2288" s="42">
        <v>24.031238000000009</v>
      </c>
      <c r="L2288" s="43">
        <v>0.63249999999999973</v>
      </c>
      <c r="M2288" s="42">
        <v>15.199758034999999</v>
      </c>
      <c r="N2288">
        <v>7</v>
      </c>
      <c r="O2288" s="43">
        <v>32.4</v>
      </c>
      <c r="P2288" s="42">
        <v>67</v>
      </c>
      <c r="Q2288" s="42">
        <v>13</v>
      </c>
      <c r="R2288" s="42">
        <v>12</v>
      </c>
    </row>
    <row r="2289" spans="1:18" x14ac:dyDescent="0.3">
      <c r="A2289" t="s">
        <v>3916</v>
      </c>
      <c r="B2289" s="17">
        <v>45073</v>
      </c>
      <c r="C2289" t="s">
        <v>543</v>
      </c>
      <c r="D2289" t="s">
        <v>3928</v>
      </c>
      <c r="E2289" t="s">
        <v>3929</v>
      </c>
      <c r="F2289" t="s">
        <v>3930</v>
      </c>
      <c r="G2289" t="s">
        <v>3921</v>
      </c>
      <c r="H2289" t="s">
        <v>3922</v>
      </c>
      <c r="I2289">
        <v>1555.6000000000001</v>
      </c>
      <c r="J2289" s="41">
        <v>1.474E-2</v>
      </c>
      <c r="K2289" s="42">
        <v>22.929544</v>
      </c>
      <c r="L2289" s="43">
        <v>0.31050000000000011</v>
      </c>
      <c r="M2289" s="42">
        <v>7.1196234120000028</v>
      </c>
      <c r="N2289">
        <v>6</v>
      </c>
      <c r="O2289" s="43">
        <v>192.35999999999999</v>
      </c>
      <c r="P2289" s="42">
        <v>46</v>
      </c>
      <c r="Q2289" s="42">
        <v>10</v>
      </c>
      <c r="R2289" s="42">
        <v>7.5</v>
      </c>
    </row>
    <row r="2290" spans="1:18" x14ac:dyDescent="0.3">
      <c r="A2290" t="s">
        <v>3916</v>
      </c>
      <c r="B2290" s="17">
        <v>45074</v>
      </c>
      <c r="C2290" t="s">
        <v>543</v>
      </c>
      <c r="D2290" t="s">
        <v>3928</v>
      </c>
      <c r="E2290" t="s">
        <v>3929</v>
      </c>
      <c r="F2290" t="s">
        <v>3930</v>
      </c>
      <c r="G2290" t="s">
        <v>3921</v>
      </c>
      <c r="H2290" t="s">
        <v>3922</v>
      </c>
      <c r="I2290">
        <v>1310</v>
      </c>
      <c r="J2290" s="41">
        <v>1.3310000000000004E-2</v>
      </c>
      <c r="K2290" s="42">
        <v>17.436100000000007</v>
      </c>
      <c r="L2290" s="43">
        <v>0.88549999999999984</v>
      </c>
      <c r="M2290" s="42">
        <v>15.439666550000004</v>
      </c>
      <c r="N2290">
        <v>4</v>
      </c>
      <c r="O2290" s="43">
        <v>110.87999999999998</v>
      </c>
      <c r="P2290" s="42">
        <v>49</v>
      </c>
      <c r="Q2290" s="42">
        <v>16</v>
      </c>
      <c r="R2290" s="42">
        <v>10.5</v>
      </c>
    </row>
    <row r="2291" spans="1:18" x14ac:dyDescent="0.3">
      <c r="A2291" t="s">
        <v>3916</v>
      </c>
      <c r="B2291" s="17">
        <v>45075</v>
      </c>
      <c r="C2291" t="s">
        <v>543</v>
      </c>
      <c r="D2291" t="s">
        <v>3928</v>
      </c>
      <c r="E2291" t="s">
        <v>3929</v>
      </c>
      <c r="F2291" t="s">
        <v>3930</v>
      </c>
      <c r="G2291" t="s">
        <v>3921</v>
      </c>
      <c r="H2291" t="s">
        <v>3922</v>
      </c>
      <c r="I2291">
        <v>1114.4000000000001</v>
      </c>
      <c r="J2291" s="41">
        <v>1.7160000000000005E-2</v>
      </c>
      <c r="K2291" s="42">
        <v>19.123104000000009</v>
      </c>
      <c r="L2291" s="43">
        <v>0.93149999999999977</v>
      </c>
      <c r="M2291" s="42">
        <v>17.813171376000003</v>
      </c>
      <c r="N2291">
        <v>5</v>
      </c>
      <c r="O2291" s="43">
        <v>148.67999999999998</v>
      </c>
      <c r="P2291" s="42">
        <v>21</v>
      </c>
      <c r="Q2291" s="42">
        <v>11</v>
      </c>
      <c r="R2291" s="42">
        <v>12</v>
      </c>
    </row>
    <row r="2292" spans="1:18" x14ac:dyDescent="0.3">
      <c r="A2292" t="s">
        <v>3916</v>
      </c>
      <c r="B2292" s="17">
        <v>45076</v>
      </c>
      <c r="C2292" t="s">
        <v>543</v>
      </c>
      <c r="D2292" t="s">
        <v>3928</v>
      </c>
      <c r="E2292" t="s">
        <v>3929</v>
      </c>
      <c r="F2292" t="s">
        <v>3930</v>
      </c>
      <c r="G2292" t="s">
        <v>3921</v>
      </c>
      <c r="H2292" t="s">
        <v>3922</v>
      </c>
      <c r="I2292">
        <v>1567.6000000000001</v>
      </c>
      <c r="J2292" s="41">
        <v>1.4520000000000002E-2</v>
      </c>
      <c r="K2292" s="42">
        <v>22.761552000000005</v>
      </c>
      <c r="L2292" s="43">
        <v>0.64399999999999979</v>
      </c>
      <c r="M2292" s="42">
        <v>14.658439487999999</v>
      </c>
      <c r="N2292">
        <v>3</v>
      </c>
      <c r="O2292" s="43">
        <v>32.4</v>
      </c>
      <c r="P2292" s="42">
        <v>22</v>
      </c>
      <c r="Q2292" s="42">
        <v>6</v>
      </c>
      <c r="R2292" s="42">
        <v>15</v>
      </c>
    </row>
    <row r="2293" spans="1:18" x14ac:dyDescent="0.3">
      <c r="A2293" t="s">
        <v>3916</v>
      </c>
      <c r="B2293" s="17">
        <v>45077</v>
      </c>
      <c r="C2293" t="s">
        <v>543</v>
      </c>
      <c r="D2293" t="s">
        <v>3928</v>
      </c>
      <c r="E2293" t="s">
        <v>3929</v>
      </c>
      <c r="F2293" t="s">
        <v>3930</v>
      </c>
      <c r="G2293" t="s">
        <v>3921</v>
      </c>
      <c r="H2293" t="s">
        <v>3922</v>
      </c>
      <c r="I2293">
        <v>1337.2</v>
      </c>
      <c r="J2293" s="41">
        <v>1.8150000000000006E-2</v>
      </c>
      <c r="K2293" s="42">
        <v>24.270180000000011</v>
      </c>
      <c r="L2293" s="43">
        <v>0.63249999999999973</v>
      </c>
      <c r="M2293" s="42">
        <v>15.35088885</v>
      </c>
      <c r="N2293">
        <v>4</v>
      </c>
      <c r="O2293" s="43">
        <v>101.63999999999999</v>
      </c>
      <c r="P2293" s="42">
        <v>48</v>
      </c>
      <c r="Q2293" s="42">
        <v>12</v>
      </c>
      <c r="R2293" s="42">
        <v>3</v>
      </c>
    </row>
    <row r="2294" spans="1:18" x14ac:dyDescent="0.3">
      <c r="A2294" t="s">
        <v>3923</v>
      </c>
      <c r="B2294" s="17">
        <v>45078</v>
      </c>
      <c r="C2294" t="s">
        <v>543</v>
      </c>
      <c r="D2294" t="s">
        <v>3928</v>
      </c>
      <c r="E2294" t="s">
        <v>3929</v>
      </c>
      <c r="F2294" t="s">
        <v>3930</v>
      </c>
      <c r="G2294" t="s">
        <v>3921</v>
      </c>
      <c r="H2294" t="s">
        <v>3922</v>
      </c>
      <c r="I2294">
        <v>866.19999999999993</v>
      </c>
      <c r="J2294" s="41">
        <v>1.5070000000000004E-2</v>
      </c>
      <c r="K2294" s="42">
        <v>13.053634000000002</v>
      </c>
      <c r="L2294" s="43">
        <v>0.66699999999999959</v>
      </c>
      <c r="M2294" s="42">
        <v>8.7067738779999964</v>
      </c>
      <c r="N2294">
        <v>8</v>
      </c>
      <c r="O2294" s="43">
        <v>62.16</v>
      </c>
      <c r="P2294" s="42">
        <v>27</v>
      </c>
      <c r="Q2294" s="42">
        <v>8</v>
      </c>
      <c r="R2294" s="42">
        <v>22.5</v>
      </c>
    </row>
    <row r="2295" spans="1:18" x14ac:dyDescent="0.3">
      <c r="A2295" t="s">
        <v>3923</v>
      </c>
      <c r="B2295" s="17">
        <v>45079</v>
      </c>
      <c r="C2295" t="s">
        <v>543</v>
      </c>
      <c r="D2295" t="s">
        <v>3928</v>
      </c>
      <c r="E2295" t="s">
        <v>3929</v>
      </c>
      <c r="F2295" t="s">
        <v>3930</v>
      </c>
      <c r="G2295" t="s">
        <v>3921</v>
      </c>
      <c r="H2295" t="s">
        <v>3922</v>
      </c>
      <c r="I2295">
        <v>1021.0999999999999</v>
      </c>
      <c r="J2295" s="41">
        <v>1.7489999999999999E-2</v>
      </c>
      <c r="K2295" s="42">
        <v>17.859038999999996</v>
      </c>
      <c r="L2295" s="43">
        <v>1.0694999999999997</v>
      </c>
      <c r="M2295" s="42">
        <v>19.100242210499989</v>
      </c>
      <c r="N2295">
        <v>4</v>
      </c>
      <c r="O2295" s="43">
        <v>417.47999999999996</v>
      </c>
      <c r="P2295" s="42">
        <v>47</v>
      </c>
      <c r="Q2295" s="42">
        <v>4</v>
      </c>
      <c r="R2295" s="42">
        <v>12</v>
      </c>
    </row>
    <row r="2296" spans="1:18" x14ac:dyDescent="0.3">
      <c r="A2296" t="s">
        <v>3923</v>
      </c>
      <c r="B2296" s="17">
        <v>45080</v>
      </c>
      <c r="C2296" t="s">
        <v>543</v>
      </c>
      <c r="D2296" t="s">
        <v>3928</v>
      </c>
      <c r="E2296" t="s">
        <v>3929</v>
      </c>
      <c r="F2296" t="s">
        <v>3930</v>
      </c>
      <c r="G2296" t="s">
        <v>3921</v>
      </c>
      <c r="H2296" t="s">
        <v>3922</v>
      </c>
      <c r="I2296">
        <v>1263.6999999999998</v>
      </c>
      <c r="J2296" s="41">
        <v>2.0570000000000001E-2</v>
      </c>
      <c r="K2296" s="42">
        <v>25.994308999999998</v>
      </c>
      <c r="L2296" s="43">
        <v>0.43699999999999972</v>
      </c>
      <c r="M2296" s="42">
        <v>11.359513032999992</v>
      </c>
      <c r="N2296">
        <v>5</v>
      </c>
      <c r="O2296" s="43">
        <v>313.31999999999994</v>
      </c>
      <c r="P2296" s="42">
        <v>51</v>
      </c>
      <c r="Q2296" s="42">
        <v>13</v>
      </c>
      <c r="R2296" s="42">
        <v>15</v>
      </c>
    </row>
    <row r="2297" spans="1:18" x14ac:dyDescent="0.3">
      <c r="A2297" t="s">
        <v>3923</v>
      </c>
      <c r="B2297" s="17">
        <v>45081</v>
      </c>
      <c r="C2297" t="s">
        <v>543</v>
      </c>
      <c r="D2297" t="s">
        <v>3928</v>
      </c>
      <c r="E2297" t="s">
        <v>3929</v>
      </c>
      <c r="F2297" t="s">
        <v>3930</v>
      </c>
      <c r="G2297" t="s">
        <v>3921</v>
      </c>
      <c r="H2297" t="s">
        <v>3922</v>
      </c>
      <c r="I2297">
        <v>1368.3</v>
      </c>
      <c r="J2297" s="41">
        <v>1.6610000000000003E-2</v>
      </c>
      <c r="K2297" s="42">
        <v>22.727463000000004</v>
      </c>
      <c r="L2297" s="43">
        <v>1.2189999999999996</v>
      </c>
      <c r="M2297" s="42">
        <v>27.704777396999997</v>
      </c>
      <c r="N2297">
        <v>5</v>
      </c>
      <c r="O2297" s="43">
        <v>123.47999999999999</v>
      </c>
      <c r="P2297" s="42">
        <v>68</v>
      </c>
      <c r="Q2297" s="42">
        <v>12</v>
      </c>
      <c r="R2297" s="42">
        <v>9</v>
      </c>
    </row>
    <row r="2298" spans="1:18" x14ac:dyDescent="0.3">
      <c r="A2298" t="s">
        <v>3923</v>
      </c>
      <c r="B2298" s="17">
        <v>45082</v>
      </c>
      <c r="C2298" t="s">
        <v>543</v>
      </c>
      <c r="D2298" t="s">
        <v>3928</v>
      </c>
      <c r="E2298" t="s">
        <v>3929</v>
      </c>
      <c r="F2298" t="s">
        <v>3930</v>
      </c>
      <c r="G2298" t="s">
        <v>3921</v>
      </c>
      <c r="H2298" t="s">
        <v>3922</v>
      </c>
      <c r="I2298">
        <v>846.69999999999982</v>
      </c>
      <c r="J2298" s="41">
        <v>1.694E-2</v>
      </c>
      <c r="K2298" s="42">
        <v>14.343097999999998</v>
      </c>
      <c r="L2298" s="43">
        <v>0.71299999999999963</v>
      </c>
      <c r="M2298" s="42">
        <v>10.226628873999994</v>
      </c>
      <c r="N2298">
        <v>4</v>
      </c>
      <c r="O2298" s="43">
        <v>189</v>
      </c>
      <c r="P2298" s="42">
        <v>25</v>
      </c>
      <c r="Q2298" s="42">
        <v>8</v>
      </c>
      <c r="R2298" s="42">
        <v>10.5</v>
      </c>
    </row>
    <row r="2299" spans="1:18" x14ac:dyDescent="0.3">
      <c r="A2299" t="s">
        <v>3923</v>
      </c>
      <c r="B2299" s="17">
        <v>45083</v>
      </c>
      <c r="C2299" t="s">
        <v>543</v>
      </c>
      <c r="D2299" t="s">
        <v>3928</v>
      </c>
      <c r="E2299" t="s">
        <v>3929</v>
      </c>
      <c r="F2299" t="s">
        <v>3930</v>
      </c>
      <c r="G2299" t="s">
        <v>3921</v>
      </c>
      <c r="H2299" t="s">
        <v>3922</v>
      </c>
      <c r="I2299">
        <v>881.09999999999991</v>
      </c>
      <c r="J2299" s="41">
        <v>1.3420000000000001E-2</v>
      </c>
      <c r="K2299" s="42">
        <v>11.824362000000001</v>
      </c>
      <c r="L2299" s="43">
        <v>0.67849999999999977</v>
      </c>
      <c r="M2299" s="42">
        <v>8.0228296169999975</v>
      </c>
      <c r="N2299">
        <v>5</v>
      </c>
      <c r="O2299" s="43">
        <v>245.27999999999997</v>
      </c>
      <c r="P2299" s="42">
        <v>52</v>
      </c>
      <c r="Q2299" s="42">
        <v>12</v>
      </c>
      <c r="R2299" s="42">
        <v>16.5</v>
      </c>
    </row>
    <row r="2300" spans="1:18" x14ac:dyDescent="0.3">
      <c r="A2300" t="s">
        <v>3923</v>
      </c>
      <c r="B2300" s="17">
        <v>45084</v>
      </c>
      <c r="C2300" t="s">
        <v>543</v>
      </c>
      <c r="D2300" t="s">
        <v>3928</v>
      </c>
      <c r="E2300" t="s">
        <v>3929</v>
      </c>
      <c r="F2300" t="s">
        <v>3930</v>
      </c>
      <c r="G2300" t="s">
        <v>3921</v>
      </c>
      <c r="H2300" t="s">
        <v>3922</v>
      </c>
      <c r="I2300">
        <v>934.69999999999982</v>
      </c>
      <c r="J2300" s="41">
        <v>1.7600000000000001E-2</v>
      </c>
      <c r="K2300" s="42">
        <v>16.450719999999997</v>
      </c>
      <c r="L2300" s="43">
        <v>0.21849999999999997</v>
      </c>
      <c r="M2300" s="42">
        <v>3.5944823199999987</v>
      </c>
      <c r="N2300">
        <v>4</v>
      </c>
      <c r="O2300" s="43">
        <v>80.639999999999986</v>
      </c>
      <c r="P2300" s="42">
        <v>60</v>
      </c>
      <c r="Q2300" s="42">
        <v>4</v>
      </c>
      <c r="R2300" s="42">
        <v>16.5</v>
      </c>
    </row>
    <row r="2301" spans="1:18" x14ac:dyDescent="0.3">
      <c r="A2301" t="s">
        <v>3923</v>
      </c>
      <c r="B2301" s="17">
        <v>45085</v>
      </c>
      <c r="C2301" t="s">
        <v>543</v>
      </c>
      <c r="D2301" t="s">
        <v>3928</v>
      </c>
      <c r="E2301" t="s">
        <v>3929</v>
      </c>
      <c r="F2301" t="s">
        <v>3930</v>
      </c>
      <c r="G2301" t="s">
        <v>3921</v>
      </c>
      <c r="H2301" t="s">
        <v>3922</v>
      </c>
      <c r="I2301">
        <v>953.69999999999982</v>
      </c>
      <c r="J2301" s="41">
        <v>1.4300000000000004E-2</v>
      </c>
      <c r="K2301" s="42">
        <v>13.637910000000002</v>
      </c>
      <c r="L2301" s="43">
        <v>0.47149999999999975</v>
      </c>
      <c r="M2301" s="42">
        <v>6.4302745649999977</v>
      </c>
      <c r="N2301">
        <v>6</v>
      </c>
      <c r="O2301" s="43">
        <v>215.04</v>
      </c>
      <c r="P2301" s="42">
        <v>74</v>
      </c>
      <c r="Q2301" s="42">
        <v>4</v>
      </c>
      <c r="R2301" s="42">
        <v>12</v>
      </c>
    </row>
    <row r="2302" spans="1:18" x14ac:dyDescent="0.3">
      <c r="A2302" t="s">
        <v>3923</v>
      </c>
      <c r="B2302" s="17">
        <v>45086</v>
      </c>
      <c r="C2302" t="s">
        <v>543</v>
      </c>
      <c r="D2302" t="s">
        <v>3928</v>
      </c>
      <c r="E2302" t="s">
        <v>3929</v>
      </c>
      <c r="F2302" t="s">
        <v>3930</v>
      </c>
      <c r="G2302" t="s">
        <v>3921</v>
      </c>
      <c r="H2302" t="s">
        <v>3922</v>
      </c>
      <c r="I2302">
        <v>1214.3999999999999</v>
      </c>
      <c r="J2302" s="41">
        <v>1.3750000000000004E-2</v>
      </c>
      <c r="K2302" s="42">
        <v>16.698000000000004</v>
      </c>
      <c r="L2302" s="43">
        <v>0.20699999999999991</v>
      </c>
      <c r="M2302" s="42">
        <v>3.4564859999999991</v>
      </c>
      <c r="N2302">
        <v>9</v>
      </c>
      <c r="O2302" s="43">
        <v>240.23999999999998</v>
      </c>
      <c r="P2302" s="42">
        <v>39</v>
      </c>
      <c r="Q2302" s="42">
        <v>20</v>
      </c>
      <c r="R2302" s="42">
        <v>12</v>
      </c>
    </row>
    <row r="2303" spans="1:18" x14ac:dyDescent="0.3">
      <c r="A2303" t="s">
        <v>3923</v>
      </c>
      <c r="B2303" s="17">
        <v>45087</v>
      </c>
      <c r="C2303" t="s">
        <v>543</v>
      </c>
      <c r="D2303" t="s">
        <v>3928</v>
      </c>
      <c r="E2303" t="s">
        <v>3929</v>
      </c>
      <c r="F2303" t="s">
        <v>3930</v>
      </c>
      <c r="G2303" t="s">
        <v>3921</v>
      </c>
      <c r="H2303" t="s">
        <v>3922</v>
      </c>
      <c r="I2303">
        <v>829.8</v>
      </c>
      <c r="J2303" s="41">
        <v>2.0900000000000005E-2</v>
      </c>
      <c r="K2303" s="42">
        <v>17.342820000000003</v>
      </c>
      <c r="L2303" s="43">
        <v>0.36799999999999994</v>
      </c>
      <c r="M2303" s="42">
        <v>6.3821577600000001</v>
      </c>
      <c r="N2303">
        <v>5</v>
      </c>
      <c r="O2303" s="43">
        <v>286.44</v>
      </c>
      <c r="P2303" s="42">
        <v>33</v>
      </c>
      <c r="Q2303" s="42">
        <v>7</v>
      </c>
      <c r="R2303" s="42">
        <v>12</v>
      </c>
    </row>
    <row r="2304" spans="1:18" x14ac:dyDescent="0.3">
      <c r="A2304" t="s">
        <v>3923</v>
      </c>
      <c r="B2304" s="17">
        <v>45088</v>
      </c>
      <c r="C2304" t="s">
        <v>543</v>
      </c>
      <c r="D2304" t="s">
        <v>3928</v>
      </c>
      <c r="E2304" t="s">
        <v>3929</v>
      </c>
      <c r="F2304" t="s">
        <v>3930</v>
      </c>
      <c r="G2304" t="s">
        <v>3921</v>
      </c>
      <c r="H2304" t="s">
        <v>3922</v>
      </c>
      <c r="I2304">
        <v>924.3</v>
      </c>
      <c r="J2304" s="41">
        <v>1.9030000000000005E-2</v>
      </c>
      <c r="K2304" s="42">
        <v>17.589429000000003</v>
      </c>
      <c r="L2304" s="43">
        <v>0.2644999999999999</v>
      </c>
      <c r="M2304" s="42">
        <v>4.6524039704999991</v>
      </c>
      <c r="N2304">
        <v>6</v>
      </c>
      <c r="O2304" s="43">
        <v>232.67999999999995</v>
      </c>
      <c r="P2304" s="42">
        <v>69</v>
      </c>
      <c r="Q2304" s="42">
        <v>20</v>
      </c>
      <c r="R2304" s="42">
        <v>18</v>
      </c>
    </row>
    <row r="2305" spans="1:18" x14ac:dyDescent="0.3">
      <c r="A2305" t="s">
        <v>3923</v>
      </c>
      <c r="B2305" s="17">
        <v>45089</v>
      </c>
      <c r="C2305" t="s">
        <v>543</v>
      </c>
      <c r="D2305" t="s">
        <v>3928</v>
      </c>
      <c r="E2305" t="s">
        <v>3929</v>
      </c>
      <c r="F2305" t="s">
        <v>3930</v>
      </c>
      <c r="G2305" t="s">
        <v>3921</v>
      </c>
      <c r="H2305" t="s">
        <v>3922</v>
      </c>
      <c r="I2305">
        <v>989.40000000000009</v>
      </c>
      <c r="J2305" s="41">
        <v>1.6500000000000004E-2</v>
      </c>
      <c r="K2305" s="42">
        <v>16.325100000000006</v>
      </c>
      <c r="L2305" s="43">
        <v>8.0500000000000002E-2</v>
      </c>
      <c r="M2305" s="42">
        <v>1.3141705500000005</v>
      </c>
      <c r="N2305">
        <v>9</v>
      </c>
      <c r="O2305" s="43">
        <v>83.16</v>
      </c>
      <c r="P2305" s="42">
        <v>49</v>
      </c>
      <c r="Q2305" s="42">
        <v>5</v>
      </c>
      <c r="R2305" s="42">
        <v>18</v>
      </c>
    </row>
    <row r="2306" spans="1:18" x14ac:dyDescent="0.3">
      <c r="A2306" t="s">
        <v>3923</v>
      </c>
      <c r="B2306" s="17">
        <v>45090</v>
      </c>
      <c r="C2306" t="s">
        <v>543</v>
      </c>
      <c r="D2306" t="s">
        <v>3928</v>
      </c>
      <c r="E2306" t="s">
        <v>3929</v>
      </c>
      <c r="F2306" t="s">
        <v>3930</v>
      </c>
      <c r="G2306" t="s">
        <v>3921</v>
      </c>
      <c r="H2306" t="s">
        <v>3922</v>
      </c>
      <c r="I2306">
        <v>1461.3999999999999</v>
      </c>
      <c r="J2306" s="41">
        <v>1.2760000000000004E-2</v>
      </c>
      <c r="K2306" s="42">
        <v>18.647464000000003</v>
      </c>
      <c r="L2306" s="43">
        <v>0.8969999999999998</v>
      </c>
      <c r="M2306" s="42">
        <v>16.726775207999999</v>
      </c>
      <c r="N2306">
        <v>5</v>
      </c>
      <c r="O2306" s="43">
        <v>305.76</v>
      </c>
      <c r="P2306" s="42">
        <v>44</v>
      </c>
      <c r="Q2306" s="42">
        <v>24</v>
      </c>
      <c r="R2306" s="42">
        <v>6</v>
      </c>
    </row>
    <row r="2307" spans="1:18" x14ac:dyDescent="0.3">
      <c r="A2307" t="s">
        <v>3923</v>
      </c>
      <c r="B2307" s="17">
        <v>45091</v>
      </c>
      <c r="C2307" t="s">
        <v>543</v>
      </c>
      <c r="D2307" t="s">
        <v>3928</v>
      </c>
      <c r="E2307" t="s">
        <v>3929</v>
      </c>
      <c r="F2307" t="s">
        <v>3930</v>
      </c>
      <c r="G2307" t="s">
        <v>3921</v>
      </c>
      <c r="H2307" t="s">
        <v>3922</v>
      </c>
      <c r="I2307">
        <v>1153</v>
      </c>
      <c r="J2307" s="41">
        <v>1.5070000000000004E-2</v>
      </c>
      <c r="K2307" s="42">
        <v>17.375710000000005</v>
      </c>
      <c r="L2307" s="43">
        <v>0.97749999999999948</v>
      </c>
      <c r="M2307" s="42">
        <v>16.984756524999995</v>
      </c>
      <c r="N2307">
        <v>9</v>
      </c>
      <c r="O2307" s="43">
        <v>492.23999999999995</v>
      </c>
      <c r="P2307" s="42">
        <v>51</v>
      </c>
      <c r="Q2307" s="42">
        <v>9</v>
      </c>
      <c r="R2307" s="42">
        <v>12</v>
      </c>
    </row>
    <row r="2308" spans="1:18" x14ac:dyDescent="0.3">
      <c r="A2308" t="s">
        <v>3923</v>
      </c>
      <c r="B2308" s="17">
        <v>45092</v>
      </c>
      <c r="C2308" t="s">
        <v>543</v>
      </c>
      <c r="D2308" t="s">
        <v>3928</v>
      </c>
      <c r="E2308" t="s">
        <v>3929</v>
      </c>
      <c r="F2308" t="s">
        <v>3930</v>
      </c>
      <c r="G2308" t="s">
        <v>3921</v>
      </c>
      <c r="H2308" t="s">
        <v>3922</v>
      </c>
      <c r="I2308">
        <v>1491.5</v>
      </c>
      <c r="J2308" s="41">
        <v>1.5950000000000002E-2</v>
      </c>
      <c r="K2308" s="42">
        <v>23.789425000000005</v>
      </c>
      <c r="L2308" s="43">
        <v>1.0579999999999996</v>
      </c>
      <c r="M2308" s="42">
        <v>25.169211649999998</v>
      </c>
      <c r="N2308">
        <v>3</v>
      </c>
      <c r="O2308" s="43">
        <v>97.439999999999984</v>
      </c>
      <c r="P2308" s="42">
        <v>46</v>
      </c>
      <c r="Q2308" s="42">
        <v>21</v>
      </c>
      <c r="R2308" s="42">
        <v>16.5</v>
      </c>
    </row>
    <row r="2309" spans="1:18" x14ac:dyDescent="0.3">
      <c r="A2309" t="s">
        <v>3923</v>
      </c>
      <c r="B2309" s="17">
        <v>45093</v>
      </c>
      <c r="C2309" t="s">
        <v>543</v>
      </c>
      <c r="D2309" t="s">
        <v>3928</v>
      </c>
      <c r="E2309" t="s">
        <v>3929</v>
      </c>
      <c r="F2309" t="s">
        <v>3930</v>
      </c>
      <c r="G2309" t="s">
        <v>3921</v>
      </c>
      <c r="H2309" t="s">
        <v>3922</v>
      </c>
      <c r="I2309">
        <v>1479.8</v>
      </c>
      <c r="J2309" s="41">
        <v>1.8150000000000006E-2</v>
      </c>
      <c r="K2309" s="42">
        <v>26.858370000000008</v>
      </c>
      <c r="L2309" s="43">
        <v>0.26449999999999996</v>
      </c>
      <c r="M2309" s="42">
        <v>7.1040388650000006</v>
      </c>
      <c r="N2309">
        <v>6</v>
      </c>
      <c r="O2309" s="43">
        <v>310.8</v>
      </c>
      <c r="P2309" s="42">
        <v>31</v>
      </c>
      <c r="Q2309" s="42">
        <v>20</v>
      </c>
      <c r="R2309" s="42">
        <v>3</v>
      </c>
    </row>
    <row r="2310" spans="1:18" x14ac:dyDescent="0.3">
      <c r="A2310" t="s">
        <v>3923</v>
      </c>
      <c r="B2310" s="17">
        <v>45094</v>
      </c>
      <c r="C2310" t="s">
        <v>543</v>
      </c>
      <c r="D2310" t="s">
        <v>3928</v>
      </c>
      <c r="E2310" t="s">
        <v>3929</v>
      </c>
      <c r="F2310" t="s">
        <v>3930</v>
      </c>
      <c r="G2310" t="s">
        <v>3921</v>
      </c>
      <c r="H2310" t="s">
        <v>3922</v>
      </c>
      <c r="I2310">
        <v>951.3</v>
      </c>
      <c r="J2310" s="41">
        <v>1.485E-2</v>
      </c>
      <c r="K2310" s="42">
        <v>14.126804999999999</v>
      </c>
      <c r="L2310" s="43">
        <v>0.3219999999999999</v>
      </c>
      <c r="M2310" s="42">
        <v>4.5488312099999986</v>
      </c>
      <c r="N2310">
        <v>5</v>
      </c>
      <c r="O2310" s="43">
        <v>376.31999999999994</v>
      </c>
      <c r="P2310" s="42">
        <v>64</v>
      </c>
      <c r="Q2310" s="42">
        <v>11</v>
      </c>
      <c r="R2310" s="42">
        <v>18</v>
      </c>
    </row>
    <row r="2311" spans="1:18" x14ac:dyDescent="0.3">
      <c r="A2311" t="s">
        <v>3923</v>
      </c>
      <c r="B2311" s="17">
        <v>45095</v>
      </c>
      <c r="C2311" t="s">
        <v>543</v>
      </c>
      <c r="D2311" t="s">
        <v>3928</v>
      </c>
      <c r="E2311" t="s">
        <v>3929</v>
      </c>
      <c r="F2311" t="s">
        <v>3930</v>
      </c>
      <c r="G2311" t="s">
        <v>3921</v>
      </c>
      <c r="H2311" t="s">
        <v>3922</v>
      </c>
      <c r="I2311">
        <v>1172.1999999999998</v>
      </c>
      <c r="J2311" s="41">
        <v>1.9800000000000005E-2</v>
      </c>
      <c r="K2311" s="42">
        <v>23.209560000000003</v>
      </c>
      <c r="L2311" s="43">
        <v>1.0349999999999997</v>
      </c>
      <c r="M2311" s="42">
        <v>24.021894599999996</v>
      </c>
      <c r="N2311">
        <v>5</v>
      </c>
      <c r="O2311" s="43">
        <v>448.55999999999995</v>
      </c>
      <c r="P2311" s="42">
        <v>42</v>
      </c>
      <c r="Q2311" s="42">
        <v>15</v>
      </c>
      <c r="R2311" s="42">
        <v>15</v>
      </c>
    </row>
    <row r="2312" spans="1:18" x14ac:dyDescent="0.3">
      <c r="A2312" t="s">
        <v>3923</v>
      </c>
      <c r="B2312" s="17">
        <v>45096</v>
      </c>
      <c r="C2312" t="s">
        <v>543</v>
      </c>
      <c r="D2312" t="s">
        <v>3928</v>
      </c>
      <c r="E2312" t="s">
        <v>3929</v>
      </c>
      <c r="F2312" t="s">
        <v>3930</v>
      </c>
      <c r="G2312" t="s">
        <v>3921</v>
      </c>
      <c r="H2312" t="s">
        <v>3922</v>
      </c>
      <c r="I2312">
        <v>797.4</v>
      </c>
      <c r="J2312" s="41">
        <v>1.3860000000000003E-2</v>
      </c>
      <c r="K2312" s="42">
        <v>11.051964000000002</v>
      </c>
      <c r="L2312" s="43">
        <v>1.1039999999999996</v>
      </c>
      <c r="M2312" s="42">
        <v>12.201368255999999</v>
      </c>
      <c r="N2312">
        <v>4</v>
      </c>
      <c r="O2312" s="43">
        <v>87.36</v>
      </c>
      <c r="P2312" s="42">
        <v>51</v>
      </c>
      <c r="Q2312" s="42">
        <v>11</v>
      </c>
      <c r="R2312" s="42">
        <v>6</v>
      </c>
    </row>
    <row r="2313" spans="1:18" x14ac:dyDescent="0.3">
      <c r="A2313" t="s">
        <v>3923</v>
      </c>
      <c r="B2313" s="17">
        <v>45097</v>
      </c>
      <c r="C2313" t="s">
        <v>543</v>
      </c>
      <c r="D2313" t="s">
        <v>3928</v>
      </c>
      <c r="E2313" t="s">
        <v>3929</v>
      </c>
      <c r="F2313" t="s">
        <v>3930</v>
      </c>
      <c r="G2313" t="s">
        <v>3921</v>
      </c>
      <c r="H2313" t="s">
        <v>3922</v>
      </c>
      <c r="I2313">
        <v>826.19999999999993</v>
      </c>
      <c r="J2313" s="41">
        <v>2.0020000000000003E-2</v>
      </c>
      <c r="K2313" s="42">
        <v>16.540524000000001</v>
      </c>
      <c r="L2313" s="43">
        <v>0.10350000000000005</v>
      </c>
      <c r="M2313" s="42">
        <v>1.7119442340000011</v>
      </c>
      <c r="N2313">
        <v>7</v>
      </c>
      <c r="O2313" s="43">
        <v>195.72</v>
      </c>
      <c r="P2313" s="42">
        <v>27</v>
      </c>
      <c r="Q2313" s="42">
        <v>8</v>
      </c>
      <c r="R2313" s="42">
        <v>13.5</v>
      </c>
    </row>
    <row r="2314" spans="1:18" x14ac:dyDescent="0.3">
      <c r="A2314" t="s">
        <v>3923</v>
      </c>
      <c r="B2314" s="17">
        <v>45098</v>
      </c>
      <c r="C2314" t="s">
        <v>543</v>
      </c>
      <c r="D2314" t="s">
        <v>3928</v>
      </c>
      <c r="E2314" t="s">
        <v>3929</v>
      </c>
      <c r="F2314" t="s">
        <v>3930</v>
      </c>
      <c r="G2314" t="s">
        <v>3921</v>
      </c>
      <c r="H2314" t="s">
        <v>3922</v>
      </c>
      <c r="I2314">
        <v>1010.0999999999999</v>
      </c>
      <c r="J2314" s="41">
        <v>1.2430000000000002E-2</v>
      </c>
      <c r="K2314" s="42">
        <v>12.555543</v>
      </c>
      <c r="L2314" s="43">
        <v>0.58649999999999969</v>
      </c>
      <c r="M2314" s="42">
        <v>7.3638259694999961</v>
      </c>
      <c r="N2314">
        <v>8</v>
      </c>
      <c r="O2314" s="43">
        <v>200.75999999999996</v>
      </c>
      <c r="P2314" s="42">
        <v>30</v>
      </c>
      <c r="Q2314" s="42">
        <v>11</v>
      </c>
      <c r="R2314" s="42">
        <v>15</v>
      </c>
    </row>
    <row r="2315" spans="1:18" x14ac:dyDescent="0.3">
      <c r="A2315" t="s">
        <v>3923</v>
      </c>
      <c r="B2315" s="17">
        <v>45099</v>
      </c>
      <c r="C2315" t="s">
        <v>543</v>
      </c>
      <c r="D2315" t="s">
        <v>3928</v>
      </c>
      <c r="E2315" t="s">
        <v>3929</v>
      </c>
      <c r="F2315" t="s">
        <v>3930</v>
      </c>
      <c r="G2315" t="s">
        <v>3921</v>
      </c>
      <c r="H2315" t="s">
        <v>3922</v>
      </c>
      <c r="I2315">
        <v>1103.3</v>
      </c>
      <c r="J2315" s="41">
        <v>1.2210000000000004E-2</v>
      </c>
      <c r="K2315" s="42">
        <v>13.471293000000003</v>
      </c>
      <c r="L2315" s="43">
        <v>0.96599999999999953</v>
      </c>
      <c r="M2315" s="42">
        <v>13.013269037999997</v>
      </c>
      <c r="N2315">
        <v>4</v>
      </c>
      <c r="O2315" s="43">
        <v>196.55999999999997</v>
      </c>
      <c r="P2315" s="42">
        <v>24</v>
      </c>
      <c r="Q2315" s="42">
        <v>13</v>
      </c>
      <c r="R2315" s="42">
        <v>12</v>
      </c>
    </row>
    <row r="2316" spans="1:18" x14ac:dyDescent="0.3">
      <c r="A2316" t="s">
        <v>3923</v>
      </c>
      <c r="B2316" s="17">
        <v>45100</v>
      </c>
      <c r="C2316" t="s">
        <v>543</v>
      </c>
      <c r="D2316" t="s">
        <v>3928</v>
      </c>
      <c r="E2316" t="s">
        <v>3929</v>
      </c>
      <c r="F2316" t="s">
        <v>3930</v>
      </c>
      <c r="G2316" t="s">
        <v>3921</v>
      </c>
      <c r="H2316" t="s">
        <v>3922</v>
      </c>
      <c r="I2316">
        <v>1361.3999999999999</v>
      </c>
      <c r="J2316" s="41">
        <v>1.3750000000000004E-2</v>
      </c>
      <c r="K2316" s="42">
        <v>18.719250000000002</v>
      </c>
      <c r="L2316" s="43">
        <v>1.2074999999999998</v>
      </c>
      <c r="M2316" s="42">
        <v>22.603494375</v>
      </c>
      <c r="N2316">
        <v>5</v>
      </c>
      <c r="O2316" s="43">
        <v>395.64</v>
      </c>
      <c r="P2316" s="42">
        <v>52</v>
      </c>
      <c r="Q2316" s="42">
        <v>6</v>
      </c>
      <c r="R2316" s="42">
        <v>16.5</v>
      </c>
    </row>
    <row r="2317" spans="1:18" x14ac:dyDescent="0.3">
      <c r="A2317" t="s">
        <v>3923</v>
      </c>
      <c r="B2317" s="17">
        <v>45101</v>
      </c>
      <c r="C2317" t="s">
        <v>543</v>
      </c>
      <c r="D2317" t="s">
        <v>3928</v>
      </c>
      <c r="E2317" t="s">
        <v>3929</v>
      </c>
      <c r="F2317" t="s">
        <v>3930</v>
      </c>
      <c r="G2317" t="s">
        <v>3921</v>
      </c>
      <c r="H2317" t="s">
        <v>3922</v>
      </c>
      <c r="I2317">
        <v>962.5</v>
      </c>
      <c r="J2317" s="41">
        <v>1.9360000000000002E-2</v>
      </c>
      <c r="K2317" s="42">
        <v>18.634000000000004</v>
      </c>
      <c r="L2317" s="43">
        <v>0.71299999999999963</v>
      </c>
      <c r="M2317" s="42">
        <v>13.286041999999997</v>
      </c>
      <c r="N2317">
        <v>9</v>
      </c>
      <c r="O2317" s="43">
        <v>252.83999999999997</v>
      </c>
      <c r="P2317" s="42">
        <v>64</v>
      </c>
      <c r="Q2317" s="42">
        <v>14</v>
      </c>
      <c r="R2317" s="42">
        <v>15</v>
      </c>
    </row>
    <row r="2318" spans="1:18" x14ac:dyDescent="0.3">
      <c r="A2318" t="s">
        <v>3923</v>
      </c>
      <c r="B2318" s="17">
        <v>45102</v>
      </c>
      <c r="C2318" t="s">
        <v>543</v>
      </c>
      <c r="D2318" t="s">
        <v>3928</v>
      </c>
      <c r="E2318" t="s">
        <v>3929</v>
      </c>
      <c r="F2318" t="s">
        <v>3930</v>
      </c>
      <c r="G2318" t="s">
        <v>3921</v>
      </c>
      <c r="H2318" t="s">
        <v>3922</v>
      </c>
      <c r="I2318">
        <v>1216.3999999999999</v>
      </c>
      <c r="J2318" s="41">
        <v>1.2980000000000002E-2</v>
      </c>
      <c r="K2318" s="42">
        <v>15.788872000000001</v>
      </c>
      <c r="L2318" s="43">
        <v>0.55199999999999971</v>
      </c>
      <c r="M2318" s="42">
        <v>8.7154573439999954</v>
      </c>
      <c r="N2318">
        <v>5</v>
      </c>
      <c r="O2318" s="43">
        <v>268.8</v>
      </c>
      <c r="P2318" s="42">
        <v>42</v>
      </c>
      <c r="Q2318" s="42">
        <v>14</v>
      </c>
      <c r="R2318" s="42">
        <v>6</v>
      </c>
    </row>
    <row r="2319" spans="1:18" x14ac:dyDescent="0.3">
      <c r="A2319" t="s">
        <v>3923</v>
      </c>
      <c r="B2319" s="17">
        <v>45103</v>
      </c>
      <c r="C2319" t="s">
        <v>543</v>
      </c>
      <c r="D2319" t="s">
        <v>3928</v>
      </c>
      <c r="E2319" t="s">
        <v>3929</v>
      </c>
      <c r="F2319" t="s">
        <v>3930</v>
      </c>
      <c r="G2319" t="s">
        <v>3921</v>
      </c>
      <c r="H2319" t="s">
        <v>3922</v>
      </c>
      <c r="I2319">
        <v>1214.0999999999999</v>
      </c>
      <c r="J2319" s="41">
        <v>1.6830000000000001E-2</v>
      </c>
      <c r="K2319" s="42">
        <v>20.433302999999999</v>
      </c>
      <c r="L2319" s="43">
        <v>0.42549999999999971</v>
      </c>
      <c r="M2319" s="42">
        <v>8.6943704264999937</v>
      </c>
      <c r="N2319">
        <v>9</v>
      </c>
      <c r="O2319" s="43">
        <v>174.72</v>
      </c>
      <c r="P2319" s="42">
        <v>32</v>
      </c>
      <c r="Q2319" s="42">
        <v>13</v>
      </c>
      <c r="R2319" s="42">
        <v>13.5</v>
      </c>
    </row>
    <row r="2320" spans="1:18" x14ac:dyDescent="0.3">
      <c r="A2320" t="s">
        <v>3923</v>
      </c>
      <c r="B2320" s="17">
        <v>45104</v>
      </c>
      <c r="C2320" t="s">
        <v>543</v>
      </c>
      <c r="D2320" t="s">
        <v>3928</v>
      </c>
      <c r="E2320" t="s">
        <v>3929</v>
      </c>
      <c r="F2320" t="s">
        <v>3930</v>
      </c>
      <c r="G2320" t="s">
        <v>3921</v>
      </c>
      <c r="H2320" t="s">
        <v>3922</v>
      </c>
      <c r="I2320">
        <v>1224.7</v>
      </c>
      <c r="J2320" s="41">
        <v>1.2980000000000002E-2</v>
      </c>
      <c r="K2320" s="42">
        <v>15.896606000000004</v>
      </c>
      <c r="L2320" s="43">
        <v>0.93149999999999966</v>
      </c>
      <c r="M2320" s="42">
        <v>14.807688488999998</v>
      </c>
      <c r="N2320">
        <v>4</v>
      </c>
      <c r="O2320" s="43">
        <v>159.6</v>
      </c>
      <c r="P2320" s="42">
        <v>32</v>
      </c>
      <c r="Q2320" s="42">
        <v>16</v>
      </c>
      <c r="R2320" s="42">
        <v>3</v>
      </c>
    </row>
    <row r="2321" spans="1:18" x14ac:dyDescent="0.3">
      <c r="A2321" t="s">
        <v>3923</v>
      </c>
      <c r="B2321" s="17">
        <v>45105</v>
      </c>
      <c r="C2321" t="s">
        <v>543</v>
      </c>
      <c r="D2321" t="s">
        <v>3928</v>
      </c>
      <c r="E2321" t="s">
        <v>3929</v>
      </c>
      <c r="F2321" t="s">
        <v>3930</v>
      </c>
      <c r="G2321" t="s">
        <v>3921</v>
      </c>
      <c r="H2321" t="s">
        <v>3922</v>
      </c>
      <c r="I2321">
        <v>1262.3</v>
      </c>
      <c r="J2321" s="41">
        <v>2.1120000000000003E-2</v>
      </c>
      <c r="K2321" s="42">
        <v>26.659776000000004</v>
      </c>
      <c r="L2321" s="43">
        <v>0.48299999999999965</v>
      </c>
      <c r="M2321" s="42">
        <v>12.876671807999992</v>
      </c>
      <c r="N2321">
        <v>6</v>
      </c>
      <c r="O2321" s="43">
        <v>379.67999999999995</v>
      </c>
      <c r="P2321" s="42">
        <v>22</v>
      </c>
      <c r="Q2321" s="42">
        <v>1</v>
      </c>
      <c r="R2321" s="42">
        <v>12</v>
      </c>
    </row>
    <row r="2322" spans="1:18" x14ac:dyDescent="0.3">
      <c r="A2322" t="s">
        <v>3923</v>
      </c>
      <c r="B2322" s="17">
        <v>45106</v>
      </c>
      <c r="C2322" t="s">
        <v>543</v>
      </c>
      <c r="D2322" t="s">
        <v>3928</v>
      </c>
      <c r="E2322" t="s">
        <v>3929</v>
      </c>
      <c r="F2322" t="s">
        <v>3930</v>
      </c>
      <c r="G2322" t="s">
        <v>3921</v>
      </c>
      <c r="H2322" t="s">
        <v>3922</v>
      </c>
      <c r="I2322">
        <v>1375.6</v>
      </c>
      <c r="J2322" s="41">
        <v>2.1560000000000003E-2</v>
      </c>
      <c r="K2322" s="42">
        <v>29.657936000000003</v>
      </c>
      <c r="L2322" s="43">
        <v>0.2070000000000001</v>
      </c>
      <c r="M2322" s="42">
        <v>6.139192752000004</v>
      </c>
      <c r="N2322">
        <v>9</v>
      </c>
      <c r="O2322" s="43">
        <v>144.47999999999999</v>
      </c>
      <c r="P2322" s="42">
        <v>59</v>
      </c>
      <c r="Q2322" s="42">
        <v>6</v>
      </c>
      <c r="R2322" s="42">
        <v>21</v>
      </c>
    </row>
    <row r="2323" spans="1:18" x14ac:dyDescent="0.3">
      <c r="A2323" t="s">
        <v>3923</v>
      </c>
      <c r="B2323" s="17">
        <v>45107</v>
      </c>
      <c r="C2323" t="s">
        <v>543</v>
      </c>
      <c r="D2323" t="s">
        <v>3928</v>
      </c>
      <c r="E2323" t="s">
        <v>3929</v>
      </c>
      <c r="F2323" t="s">
        <v>3930</v>
      </c>
      <c r="G2323" t="s">
        <v>3921</v>
      </c>
      <c r="H2323" t="s">
        <v>3922</v>
      </c>
      <c r="I2323">
        <v>1118.1999999999998</v>
      </c>
      <c r="J2323" s="41">
        <v>1.694E-2</v>
      </c>
      <c r="K2323" s="42">
        <v>18.942307999999997</v>
      </c>
      <c r="L2323" s="43">
        <v>1.2879999999999996</v>
      </c>
      <c r="M2323" s="42">
        <v>24.39769270399999</v>
      </c>
      <c r="N2323">
        <v>7</v>
      </c>
      <c r="O2323" s="43">
        <v>230.15999999999997</v>
      </c>
      <c r="P2323" s="42">
        <v>62</v>
      </c>
      <c r="Q2323" s="42">
        <v>19</v>
      </c>
      <c r="R2323" s="42">
        <v>21</v>
      </c>
    </row>
    <row r="2324" spans="1:18" x14ac:dyDescent="0.3">
      <c r="A2324" t="s">
        <v>3923</v>
      </c>
      <c r="B2324" s="17">
        <v>45108</v>
      </c>
      <c r="C2324" t="s">
        <v>543</v>
      </c>
      <c r="D2324" t="s">
        <v>3928</v>
      </c>
      <c r="E2324" t="s">
        <v>3929</v>
      </c>
      <c r="F2324" t="s">
        <v>3930</v>
      </c>
      <c r="G2324" t="s">
        <v>3921</v>
      </c>
      <c r="H2324" t="s">
        <v>3922</v>
      </c>
      <c r="I2324">
        <v>955.5</v>
      </c>
      <c r="J2324" s="41">
        <v>1.8150000000000006E-2</v>
      </c>
      <c r="K2324" s="42">
        <v>17.342325000000006</v>
      </c>
      <c r="L2324" s="43">
        <v>0.32199999999999973</v>
      </c>
      <c r="M2324" s="42">
        <v>5.5842286499999974</v>
      </c>
      <c r="N2324">
        <v>5</v>
      </c>
      <c r="O2324" s="43">
        <v>150.35999999999999</v>
      </c>
      <c r="P2324" s="42">
        <v>30</v>
      </c>
      <c r="Q2324" s="42">
        <v>17</v>
      </c>
      <c r="R2324" s="42">
        <v>13.5</v>
      </c>
    </row>
    <row r="2325" spans="1:18" x14ac:dyDescent="0.3">
      <c r="A2325" t="s">
        <v>3923</v>
      </c>
      <c r="B2325" s="17">
        <v>45109</v>
      </c>
      <c r="C2325" t="s">
        <v>543</v>
      </c>
      <c r="D2325" t="s">
        <v>3928</v>
      </c>
      <c r="E2325" t="s">
        <v>3929</v>
      </c>
      <c r="F2325" t="s">
        <v>3930</v>
      </c>
      <c r="G2325" t="s">
        <v>3921</v>
      </c>
      <c r="H2325" t="s">
        <v>3922</v>
      </c>
      <c r="I2325">
        <v>1015.5</v>
      </c>
      <c r="J2325" s="41">
        <v>2.0130000000000006E-2</v>
      </c>
      <c r="K2325" s="42">
        <v>20.442015000000005</v>
      </c>
      <c r="L2325" s="43">
        <v>0.70149999999999979</v>
      </c>
      <c r="M2325" s="42">
        <v>14.340073522499999</v>
      </c>
      <c r="N2325">
        <v>9</v>
      </c>
      <c r="O2325" s="43">
        <v>285.59999999999997</v>
      </c>
      <c r="P2325" s="42">
        <v>62</v>
      </c>
      <c r="Q2325" s="42">
        <v>26</v>
      </c>
      <c r="R2325" s="42">
        <v>1.5</v>
      </c>
    </row>
    <row r="2326" spans="1:18" x14ac:dyDescent="0.3">
      <c r="A2326" t="s">
        <v>3923</v>
      </c>
      <c r="B2326" s="17">
        <v>45110</v>
      </c>
      <c r="C2326" t="s">
        <v>543</v>
      </c>
      <c r="D2326" t="s">
        <v>3928</v>
      </c>
      <c r="E2326" t="s">
        <v>3929</v>
      </c>
      <c r="F2326" t="s">
        <v>3930</v>
      </c>
      <c r="G2326" t="s">
        <v>3921</v>
      </c>
      <c r="H2326" t="s">
        <v>3922</v>
      </c>
      <c r="I2326">
        <v>674.4</v>
      </c>
      <c r="J2326" s="41">
        <v>2.1780000000000008E-2</v>
      </c>
      <c r="K2326" s="42">
        <v>14.688432000000004</v>
      </c>
      <c r="L2326" s="43">
        <v>0.51749999999999974</v>
      </c>
      <c r="M2326" s="42">
        <v>7.6012635599999987</v>
      </c>
      <c r="N2326">
        <v>3</v>
      </c>
      <c r="O2326" s="43">
        <v>89.879999999999981</v>
      </c>
      <c r="P2326" s="42">
        <v>82</v>
      </c>
      <c r="Q2326" s="42">
        <v>16</v>
      </c>
      <c r="R2326" s="42">
        <v>15</v>
      </c>
    </row>
    <row r="2327" spans="1:18" x14ac:dyDescent="0.3">
      <c r="A2327" t="s">
        <v>3923</v>
      </c>
      <c r="B2327" s="17">
        <v>45111</v>
      </c>
      <c r="C2327" t="s">
        <v>543</v>
      </c>
      <c r="D2327" t="s">
        <v>3928</v>
      </c>
      <c r="E2327" t="s">
        <v>3929</v>
      </c>
      <c r="F2327" t="s">
        <v>3930</v>
      </c>
      <c r="G2327" t="s">
        <v>3921</v>
      </c>
      <c r="H2327" t="s">
        <v>3922</v>
      </c>
      <c r="I2327">
        <v>1358.1</v>
      </c>
      <c r="J2327" s="41">
        <v>1.7050000000000003E-2</v>
      </c>
      <c r="K2327" s="42">
        <v>23.155605000000001</v>
      </c>
      <c r="L2327" s="43">
        <v>9.1999999999999998E-2</v>
      </c>
      <c r="M2327" s="42">
        <v>2.1303156599999999</v>
      </c>
      <c r="N2327">
        <v>8</v>
      </c>
      <c r="O2327" s="43">
        <v>327.59999999999997</v>
      </c>
      <c r="P2327" s="42">
        <v>45</v>
      </c>
      <c r="Q2327" s="42">
        <v>4</v>
      </c>
      <c r="R2327" s="42">
        <v>16.5</v>
      </c>
    </row>
    <row r="2328" spans="1:18" x14ac:dyDescent="0.3">
      <c r="A2328" t="s">
        <v>3923</v>
      </c>
      <c r="B2328" s="17">
        <v>45112</v>
      </c>
      <c r="C2328" t="s">
        <v>543</v>
      </c>
      <c r="D2328" t="s">
        <v>3928</v>
      </c>
      <c r="E2328" t="s">
        <v>3929</v>
      </c>
      <c r="F2328" t="s">
        <v>3930</v>
      </c>
      <c r="G2328" t="s">
        <v>3921</v>
      </c>
      <c r="H2328" t="s">
        <v>3922</v>
      </c>
      <c r="I2328">
        <v>578.19999999999993</v>
      </c>
      <c r="J2328" s="41">
        <v>1.6720000000000006E-2</v>
      </c>
      <c r="K2328" s="42">
        <v>9.6675040000000028</v>
      </c>
      <c r="L2328" s="43">
        <v>0.88549999999999973</v>
      </c>
      <c r="M2328" s="42">
        <v>8.5605747920000006</v>
      </c>
      <c r="N2328">
        <v>6</v>
      </c>
      <c r="O2328" s="43">
        <v>166.32</v>
      </c>
      <c r="P2328" s="42">
        <v>57</v>
      </c>
      <c r="Q2328" s="42">
        <v>11</v>
      </c>
      <c r="R2328" s="42">
        <v>6</v>
      </c>
    </row>
    <row r="2329" spans="1:18" x14ac:dyDescent="0.3">
      <c r="A2329" t="s">
        <v>3923</v>
      </c>
      <c r="B2329" s="17">
        <v>45113</v>
      </c>
      <c r="C2329" t="s">
        <v>543</v>
      </c>
      <c r="D2329" t="s">
        <v>3928</v>
      </c>
      <c r="E2329" t="s">
        <v>3929</v>
      </c>
      <c r="F2329" t="s">
        <v>3930</v>
      </c>
      <c r="G2329" t="s">
        <v>3921</v>
      </c>
      <c r="H2329" t="s">
        <v>3922</v>
      </c>
      <c r="I2329">
        <v>1039.5999999999999</v>
      </c>
      <c r="J2329" s="41">
        <v>1.3640000000000003E-2</v>
      </c>
      <c r="K2329" s="42">
        <v>14.180144000000002</v>
      </c>
      <c r="L2329" s="43">
        <v>0.93149999999999966</v>
      </c>
      <c r="M2329" s="42">
        <v>13.208804135999998</v>
      </c>
      <c r="N2329">
        <v>5</v>
      </c>
      <c r="O2329" s="43">
        <v>131.04</v>
      </c>
      <c r="P2329" s="42">
        <v>33</v>
      </c>
      <c r="Q2329" s="42">
        <v>0</v>
      </c>
      <c r="R2329" s="42">
        <v>13.5</v>
      </c>
    </row>
    <row r="2330" spans="1:18" x14ac:dyDescent="0.3">
      <c r="A2330" t="s">
        <v>3923</v>
      </c>
      <c r="B2330" s="17">
        <v>45114</v>
      </c>
      <c r="C2330" t="s">
        <v>543</v>
      </c>
      <c r="D2330" t="s">
        <v>3928</v>
      </c>
      <c r="E2330" t="s">
        <v>3929</v>
      </c>
      <c r="F2330" t="s">
        <v>3930</v>
      </c>
      <c r="G2330" t="s">
        <v>3921</v>
      </c>
      <c r="H2330" t="s">
        <v>3922</v>
      </c>
      <c r="I2330">
        <v>1149.8999999999999</v>
      </c>
      <c r="J2330" s="41">
        <v>1.4080000000000002E-2</v>
      </c>
      <c r="K2330" s="42">
        <v>16.190592000000002</v>
      </c>
      <c r="L2330" s="43">
        <v>0.90849999999999975</v>
      </c>
      <c r="M2330" s="42">
        <v>14.709152831999997</v>
      </c>
      <c r="N2330">
        <v>5</v>
      </c>
      <c r="O2330" s="43">
        <v>190.67999999999998</v>
      </c>
      <c r="P2330" s="42">
        <v>30</v>
      </c>
      <c r="Q2330" s="42">
        <v>18</v>
      </c>
      <c r="R2330" s="42">
        <v>16.5</v>
      </c>
    </row>
    <row r="2331" spans="1:18" x14ac:dyDescent="0.3">
      <c r="A2331" t="s">
        <v>3923</v>
      </c>
      <c r="B2331" s="17">
        <v>45115</v>
      </c>
      <c r="C2331" t="s">
        <v>543</v>
      </c>
      <c r="D2331" t="s">
        <v>3928</v>
      </c>
      <c r="E2331" t="s">
        <v>3929</v>
      </c>
      <c r="F2331" t="s">
        <v>3930</v>
      </c>
      <c r="G2331" t="s">
        <v>3921</v>
      </c>
      <c r="H2331" t="s">
        <v>3922</v>
      </c>
      <c r="I2331">
        <v>1017.0999999999999</v>
      </c>
      <c r="J2331" s="41">
        <v>1.7380000000000003E-2</v>
      </c>
      <c r="K2331" s="42">
        <v>17.677198000000001</v>
      </c>
      <c r="L2331" s="43">
        <v>0.59799999999999975</v>
      </c>
      <c r="M2331" s="42">
        <v>10.570964403999996</v>
      </c>
      <c r="N2331">
        <v>5</v>
      </c>
      <c r="O2331" s="43">
        <v>240.23999999999998</v>
      </c>
      <c r="P2331" s="42">
        <v>54</v>
      </c>
      <c r="Q2331" s="42">
        <v>15</v>
      </c>
      <c r="R2331" s="42">
        <v>10.5</v>
      </c>
    </row>
    <row r="2332" spans="1:18" x14ac:dyDescent="0.3">
      <c r="A2332" t="s">
        <v>3923</v>
      </c>
      <c r="B2332" s="17">
        <v>45116</v>
      </c>
      <c r="C2332" t="s">
        <v>543</v>
      </c>
      <c r="D2332" t="s">
        <v>3928</v>
      </c>
      <c r="E2332" t="s">
        <v>3929</v>
      </c>
      <c r="F2332" t="s">
        <v>3930</v>
      </c>
      <c r="G2332" t="s">
        <v>3921</v>
      </c>
      <c r="H2332" t="s">
        <v>3922</v>
      </c>
      <c r="I2332">
        <v>1490.8999999999999</v>
      </c>
      <c r="J2332" s="41">
        <v>1.8260000000000005E-2</v>
      </c>
      <c r="K2332" s="42">
        <v>27.223834000000007</v>
      </c>
      <c r="L2332" s="43">
        <v>0.27599999999999991</v>
      </c>
      <c r="M2332" s="42">
        <v>7.5137781839999995</v>
      </c>
      <c r="N2332">
        <v>5</v>
      </c>
      <c r="O2332" s="43">
        <v>187.32</v>
      </c>
      <c r="P2332" s="42">
        <v>58</v>
      </c>
      <c r="Q2332" s="42">
        <v>22</v>
      </c>
      <c r="R2332" s="42">
        <v>16.5</v>
      </c>
    </row>
    <row r="2333" spans="1:18" x14ac:dyDescent="0.3">
      <c r="A2333" t="s">
        <v>3923</v>
      </c>
      <c r="B2333" s="17">
        <v>45117</v>
      </c>
      <c r="C2333" t="s">
        <v>543</v>
      </c>
      <c r="D2333" t="s">
        <v>3928</v>
      </c>
      <c r="E2333" t="s">
        <v>3929</v>
      </c>
      <c r="F2333" t="s">
        <v>3930</v>
      </c>
      <c r="G2333" t="s">
        <v>3921</v>
      </c>
      <c r="H2333" t="s">
        <v>3922</v>
      </c>
      <c r="I2333">
        <v>1202</v>
      </c>
      <c r="J2333" s="41">
        <v>2.1120000000000003E-2</v>
      </c>
      <c r="K2333" s="42">
        <v>25.386240000000004</v>
      </c>
      <c r="L2333" s="43">
        <v>0.75899999999999967</v>
      </c>
      <c r="M2333" s="42">
        <v>19.268156159999997</v>
      </c>
      <c r="N2333">
        <v>5</v>
      </c>
      <c r="O2333" s="43">
        <v>135.23999999999998</v>
      </c>
      <c r="P2333" s="42">
        <v>83</v>
      </c>
      <c r="Q2333" s="42">
        <v>17</v>
      </c>
      <c r="R2333" s="42">
        <v>15</v>
      </c>
    </row>
    <row r="2334" spans="1:18" x14ac:dyDescent="0.3">
      <c r="A2334" t="s">
        <v>3923</v>
      </c>
      <c r="B2334" s="17">
        <v>45118</v>
      </c>
      <c r="C2334" t="s">
        <v>543</v>
      </c>
      <c r="D2334" t="s">
        <v>3928</v>
      </c>
      <c r="E2334" t="s">
        <v>3929</v>
      </c>
      <c r="F2334" t="s">
        <v>3930</v>
      </c>
      <c r="G2334" t="s">
        <v>3921</v>
      </c>
      <c r="H2334" t="s">
        <v>3922</v>
      </c>
      <c r="I2334">
        <v>1232.5999999999999</v>
      </c>
      <c r="J2334" s="41">
        <v>1.7710000000000004E-2</v>
      </c>
      <c r="K2334" s="42">
        <v>21.829346000000001</v>
      </c>
      <c r="L2334" s="43">
        <v>0.64399999999999979</v>
      </c>
      <c r="M2334" s="42">
        <v>14.058098823999996</v>
      </c>
      <c r="N2334">
        <v>6</v>
      </c>
      <c r="O2334" s="43">
        <v>146.16</v>
      </c>
      <c r="P2334" s="42">
        <v>57</v>
      </c>
      <c r="Q2334" s="42">
        <v>22</v>
      </c>
      <c r="R2334" s="42">
        <v>12</v>
      </c>
    </row>
    <row r="2335" spans="1:18" x14ac:dyDescent="0.3">
      <c r="A2335" t="s">
        <v>3923</v>
      </c>
      <c r="B2335" s="17">
        <v>45119</v>
      </c>
      <c r="C2335" t="s">
        <v>543</v>
      </c>
      <c r="D2335" t="s">
        <v>3928</v>
      </c>
      <c r="E2335" t="s">
        <v>3929</v>
      </c>
      <c r="F2335" t="s">
        <v>3930</v>
      </c>
      <c r="G2335" t="s">
        <v>3921</v>
      </c>
      <c r="H2335" t="s">
        <v>3922</v>
      </c>
      <c r="I2335">
        <v>865</v>
      </c>
      <c r="J2335" s="41">
        <v>1.8260000000000005E-2</v>
      </c>
      <c r="K2335" s="42">
        <v>15.794900000000005</v>
      </c>
      <c r="L2335" s="43">
        <v>0.11499999999999987</v>
      </c>
      <c r="M2335" s="42">
        <v>1.8164134999999986</v>
      </c>
      <c r="N2335">
        <v>8</v>
      </c>
      <c r="O2335" s="43">
        <v>210.83999999999997</v>
      </c>
      <c r="P2335" s="42">
        <v>26</v>
      </c>
      <c r="Q2335" s="42">
        <v>21</v>
      </c>
      <c r="R2335" s="42">
        <v>12</v>
      </c>
    </row>
    <row r="2336" spans="1:18" x14ac:dyDescent="0.3">
      <c r="A2336" t="s">
        <v>3923</v>
      </c>
      <c r="B2336" s="17">
        <v>45120</v>
      </c>
      <c r="C2336" t="s">
        <v>543</v>
      </c>
      <c r="D2336" t="s">
        <v>3928</v>
      </c>
      <c r="E2336" t="s">
        <v>3929</v>
      </c>
      <c r="F2336" t="s">
        <v>3930</v>
      </c>
      <c r="G2336" t="s">
        <v>3921</v>
      </c>
      <c r="H2336" t="s">
        <v>3922</v>
      </c>
      <c r="I2336">
        <v>1099.0999999999999</v>
      </c>
      <c r="J2336" s="41">
        <v>1.5620000000000005E-2</v>
      </c>
      <c r="K2336" s="42">
        <v>17.167942000000004</v>
      </c>
      <c r="L2336" s="43">
        <v>0.88549999999999973</v>
      </c>
      <c r="M2336" s="42">
        <v>15.202212640999999</v>
      </c>
      <c r="N2336">
        <v>5</v>
      </c>
      <c r="O2336" s="43">
        <v>261.23999999999995</v>
      </c>
      <c r="P2336" s="42">
        <v>43</v>
      </c>
      <c r="Q2336" s="42">
        <v>7</v>
      </c>
      <c r="R2336" s="42">
        <v>15</v>
      </c>
    </row>
    <row r="2337" spans="1:18" x14ac:dyDescent="0.3">
      <c r="A2337" t="s">
        <v>3923</v>
      </c>
      <c r="B2337" s="17">
        <v>45121</v>
      </c>
      <c r="C2337" t="s">
        <v>543</v>
      </c>
      <c r="D2337" t="s">
        <v>3928</v>
      </c>
      <c r="E2337" t="s">
        <v>3929</v>
      </c>
      <c r="F2337" t="s">
        <v>3930</v>
      </c>
      <c r="G2337" t="s">
        <v>3921</v>
      </c>
      <c r="H2337" t="s">
        <v>3922</v>
      </c>
      <c r="I2337">
        <v>780.59999999999991</v>
      </c>
      <c r="J2337" s="41">
        <v>1.3530000000000002E-2</v>
      </c>
      <c r="K2337" s="42">
        <v>10.561518</v>
      </c>
      <c r="L2337" s="43">
        <v>6.8999999999999992E-2</v>
      </c>
      <c r="M2337" s="42">
        <v>0.72874474199999983</v>
      </c>
      <c r="N2337">
        <v>5</v>
      </c>
      <c r="O2337" s="43">
        <v>233.51999999999998</v>
      </c>
      <c r="P2337" s="42">
        <v>16</v>
      </c>
      <c r="Q2337" s="42">
        <v>17</v>
      </c>
      <c r="R2337" s="42">
        <v>4.5</v>
      </c>
    </row>
    <row r="2338" spans="1:18" x14ac:dyDescent="0.3">
      <c r="A2338" t="s">
        <v>3923</v>
      </c>
      <c r="B2338" s="17">
        <v>45122</v>
      </c>
      <c r="C2338" t="s">
        <v>543</v>
      </c>
      <c r="D2338" t="s">
        <v>3928</v>
      </c>
      <c r="E2338" t="s">
        <v>3929</v>
      </c>
      <c r="F2338" t="s">
        <v>3930</v>
      </c>
      <c r="G2338" t="s">
        <v>3921</v>
      </c>
      <c r="H2338" t="s">
        <v>3922</v>
      </c>
      <c r="I2338">
        <v>1228.8999999999999</v>
      </c>
      <c r="J2338" s="41">
        <v>1.3200000000000005E-2</v>
      </c>
      <c r="K2338" s="42">
        <v>16.221480000000003</v>
      </c>
      <c r="L2338" s="43">
        <v>2.2999999999999882E-2</v>
      </c>
      <c r="M2338" s="42">
        <v>0.37309403999999813</v>
      </c>
      <c r="N2338">
        <v>5</v>
      </c>
      <c r="O2338" s="43">
        <v>387.23999999999995</v>
      </c>
      <c r="P2338" s="42">
        <v>34</v>
      </c>
      <c r="Q2338" s="42">
        <v>5</v>
      </c>
      <c r="R2338" s="42">
        <v>18</v>
      </c>
    </row>
    <row r="2339" spans="1:18" x14ac:dyDescent="0.3">
      <c r="A2339" t="s">
        <v>3923</v>
      </c>
      <c r="B2339" s="17">
        <v>45123</v>
      </c>
      <c r="C2339" t="s">
        <v>543</v>
      </c>
      <c r="D2339" t="s">
        <v>3928</v>
      </c>
      <c r="E2339" t="s">
        <v>3929</v>
      </c>
      <c r="F2339" t="s">
        <v>3930</v>
      </c>
      <c r="G2339" t="s">
        <v>3921</v>
      </c>
      <c r="H2339" t="s">
        <v>3922</v>
      </c>
      <c r="I2339">
        <v>833.19999999999982</v>
      </c>
      <c r="J2339" s="41">
        <v>1.5070000000000005E-2</v>
      </c>
      <c r="K2339" s="42">
        <v>12.556324000000002</v>
      </c>
      <c r="L2339" s="43">
        <v>0.93149999999999966</v>
      </c>
      <c r="M2339" s="42">
        <v>11.696215805999998</v>
      </c>
      <c r="N2339">
        <v>7</v>
      </c>
      <c r="O2339" s="43">
        <v>89.039999999999978</v>
      </c>
      <c r="P2339" s="42">
        <v>70</v>
      </c>
      <c r="Q2339" s="42">
        <v>9</v>
      </c>
      <c r="R2339" s="42">
        <v>13.5</v>
      </c>
    </row>
    <row r="2340" spans="1:18" x14ac:dyDescent="0.3">
      <c r="A2340" t="s">
        <v>3923</v>
      </c>
      <c r="B2340" s="17">
        <v>45124</v>
      </c>
      <c r="C2340" t="s">
        <v>543</v>
      </c>
      <c r="D2340" t="s">
        <v>3928</v>
      </c>
      <c r="E2340" t="s">
        <v>3929</v>
      </c>
      <c r="F2340" t="s">
        <v>3930</v>
      </c>
      <c r="G2340" t="s">
        <v>3921</v>
      </c>
      <c r="H2340" t="s">
        <v>3922</v>
      </c>
      <c r="I2340">
        <v>592.59999999999991</v>
      </c>
      <c r="J2340" s="41">
        <v>1.5180000000000004E-2</v>
      </c>
      <c r="K2340" s="42">
        <v>8.995668000000002</v>
      </c>
      <c r="L2340" s="43">
        <v>0.19550000000000001</v>
      </c>
      <c r="M2340" s="42">
        <v>1.7586530940000005</v>
      </c>
      <c r="N2340">
        <v>6</v>
      </c>
      <c r="O2340" s="43">
        <v>141.11999999999998</v>
      </c>
      <c r="P2340" s="42">
        <v>22</v>
      </c>
      <c r="Q2340" s="42">
        <v>2</v>
      </c>
      <c r="R2340" s="42">
        <v>22.5</v>
      </c>
    </row>
    <row r="2341" spans="1:18" x14ac:dyDescent="0.3">
      <c r="A2341" t="s">
        <v>3923</v>
      </c>
      <c r="B2341" s="17">
        <v>45125</v>
      </c>
      <c r="C2341" t="s">
        <v>543</v>
      </c>
      <c r="D2341" t="s">
        <v>3928</v>
      </c>
      <c r="E2341" t="s">
        <v>3929</v>
      </c>
      <c r="F2341" t="s">
        <v>3930</v>
      </c>
      <c r="G2341" t="s">
        <v>3921</v>
      </c>
      <c r="H2341" t="s">
        <v>3922</v>
      </c>
      <c r="I2341">
        <v>1156.5</v>
      </c>
      <c r="J2341" s="41">
        <v>1.804E-2</v>
      </c>
      <c r="K2341" s="42">
        <v>20.86326</v>
      </c>
      <c r="L2341" s="43">
        <v>0.1724999999999999</v>
      </c>
      <c r="M2341" s="42">
        <v>3.5989123499999982</v>
      </c>
      <c r="N2341">
        <v>6</v>
      </c>
      <c r="O2341" s="43">
        <v>178.92</v>
      </c>
      <c r="P2341" s="42">
        <v>44</v>
      </c>
      <c r="Q2341" s="42">
        <v>8</v>
      </c>
      <c r="R2341" s="42">
        <v>12</v>
      </c>
    </row>
    <row r="2342" spans="1:18" x14ac:dyDescent="0.3">
      <c r="A2342" t="s">
        <v>3923</v>
      </c>
      <c r="B2342" s="17">
        <v>45126</v>
      </c>
      <c r="C2342" t="s">
        <v>543</v>
      </c>
      <c r="D2342" t="s">
        <v>3928</v>
      </c>
      <c r="E2342" t="s">
        <v>3929</v>
      </c>
      <c r="F2342" t="s">
        <v>3930</v>
      </c>
      <c r="G2342" t="s">
        <v>3921</v>
      </c>
      <c r="H2342" t="s">
        <v>3922</v>
      </c>
      <c r="I2342">
        <v>760.5</v>
      </c>
      <c r="J2342" s="41">
        <v>1.2430000000000002E-2</v>
      </c>
      <c r="K2342" s="42">
        <v>9.4530150000000006</v>
      </c>
      <c r="L2342" s="43">
        <v>0.28749999999999981</v>
      </c>
      <c r="M2342" s="42">
        <v>2.7177418124999986</v>
      </c>
      <c r="N2342">
        <v>7</v>
      </c>
      <c r="O2342" s="43">
        <v>255.35999999999996</v>
      </c>
      <c r="P2342" s="42">
        <v>7</v>
      </c>
      <c r="Q2342" s="42">
        <v>2</v>
      </c>
      <c r="R2342" s="42">
        <v>15</v>
      </c>
    </row>
    <row r="2343" spans="1:18" x14ac:dyDescent="0.3">
      <c r="A2343" t="s">
        <v>3923</v>
      </c>
      <c r="B2343" s="17">
        <v>45127</v>
      </c>
      <c r="C2343" t="s">
        <v>543</v>
      </c>
      <c r="D2343" t="s">
        <v>3928</v>
      </c>
      <c r="E2343" t="s">
        <v>3929</v>
      </c>
      <c r="F2343" t="s">
        <v>3930</v>
      </c>
      <c r="G2343" t="s">
        <v>3921</v>
      </c>
      <c r="H2343" t="s">
        <v>3922</v>
      </c>
      <c r="I2343">
        <v>1246.5999999999999</v>
      </c>
      <c r="J2343" s="41">
        <v>1.9470000000000001E-2</v>
      </c>
      <c r="K2343" s="42">
        <v>24.271301999999999</v>
      </c>
      <c r="L2343" s="43">
        <v>0.96599999999999975</v>
      </c>
      <c r="M2343" s="42">
        <v>23.446077731999992</v>
      </c>
      <c r="N2343">
        <v>6</v>
      </c>
      <c r="O2343" s="43">
        <v>48.719999999999992</v>
      </c>
      <c r="P2343" s="42">
        <v>20</v>
      </c>
      <c r="Q2343" s="42">
        <v>11</v>
      </c>
      <c r="R2343" s="42">
        <v>12</v>
      </c>
    </row>
    <row r="2344" spans="1:18" x14ac:dyDescent="0.3">
      <c r="A2344" t="s">
        <v>3923</v>
      </c>
      <c r="B2344" s="17">
        <v>45128</v>
      </c>
      <c r="C2344" t="s">
        <v>543</v>
      </c>
      <c r="D2344" t="s">
        <v>3928</v>
      </c>
      <c r="E2344" t="s">
        <v>3929</v>
      </c>
      <c r="F2344" t="s">
        <v>3930</v>
      </c>
      <c r="G2344" t="s">
        <v>3921</v>
      </c>
      <c r="H2344" t="s">
        <v>3922</v>
      </c>
      <c r="I2344">
        <v>1036.6999999999998</v>
      </c>
      <c r="J2344" s="41">
        <v>1.5510000000000001E-2</v>
      </c>
      <c r="K2344" s="42">
        <v>16.079217</v>
      </c>
      <c r="L2344" s="43">
        <v>0.21849999999999992</v>
      </c>
      <c r="M2344" s="42">
        <v>3.5133089144999987</v>
      </c>
      <c r="N2344">
        <v>8</v>
      </c>
      <c r="O2344" s="43">
        <v>214.2</v>
      </c>
      <c r="P2344" s="42">
        <v>40</v>
      </c>
      <c r="Q2344" s="42">
        <v>9</v>
      </c>
      <c r="R2344" s="42">
        <v>15</v>
      </c>
    </row>
    <row r="2345" spans="1:18" x14ac:dyDescent="0.3">
      <c r="A2345" t="s">
        <v>3923</v>
      </c>
      <c r="B2345" s="17">
        <v>45129</v>
      </c>
      <c r="C2345" t="s">
        <v>543</v>
      </c>
      <c r="D2345" t="s">
        <v>3928</v>
      </c>
      <c r="E2345" t="s">
        <v>3929</v>
      </c>
      <c r="F2345" t="s">
        <v>3930</v>
      </c>
      <c r="G2345" t="s">
        <v>3921</v>
      </c>
      <c r="H2345" t="s">
        <v>3922</v>
      </c>
      <c r="I2345">
        <v>1451.8999999999999</v>
      </c>
      <c r="J2345" s="41">
        <v>1.7050000000000003E-2</v>
      </c>
      <c r="K2345" s="42">
        <v>24.754895000000001</v>
      </c>
      <c r="L2345" s="43">
        <v>0.44849999999999979</v>
      </c>
      <c r="M2345" s="42">
        <v>11.102570407499995</v>
      </c>
      <c r="N2345">
        <v>5</v>
      </c>
      <c r="O2345" s="43">
        <v>141.11999999999998</v>
      </c>
      <c r="P2345" s="42">
        <v>13</v>
      </c>
      <c r="Q2345" s="42">
        <v>0</v>
      </c>
      <c r="R2345" s="42">
        <v>16.5</v>
      </c>
    </row>
    <row r="2346" spans="1:18" x14ac:dyDescent="0.3">
      <c r="A2346" t="s">
        <v>3923</v>
      </c>
      <c r="B2346" s="17">
        <v>45130</v>
      </c>
      <c r="C2346" t="s">
        <v>543</v>
      </c>
      <c r="D2346" t="s">
        <v>3928</v>
      </c>
      <c r="E2346" t="s">
        <v>3929</v>
      </c>
      <c r="F2346" t="s">
        <v>3930</v>
      </c>
      <c r="G2346" t="s">
        <v>3921</v>
      </c>
      <c r="H2346" t="s">
        <v>3922</v>
      </c>
      <c r="I2346">
        <v>1496.6999999999998</v>
      </c>
      <c r="J2346" s="41">
        <v>1.8920000000000003E-2</v>
      </c>
      <c r="K2346" s="42">
        <v>28.317564000000001</v>
      </c>
      <c r="L2346" s="43">
        <v>0.19550000000000001</v>
      </c>
      <c r="M2346" s="42">
        <v>5.5360837620000005</v>
      </c>
      <c r="N2346">
        <v>7</v>
      </c>
      <c r="O2346" s="43">
        <v>158.75999999999996</v>
      </c>
      <c r="P2346" s="42">
        <v>19</v>
      </c>
      <c r="Q2346" s="42">
        <v>0</v>
      </c>
      <c r="R2346" s="42">
        <v>16.5</v>
      </c>
    </row>
    <row r="2347" spans="1:18" x14ac:dyDescent="0.3">
      <c r="A2347" t="s">
        <v>3923</v>
      </c>
      <c r="B2347" s="17">
        <v>45131</v>
      </c>
      <c r="C2347" t="s">
        <v>543</v>
      </c>
      <c r="D2347" t="s">
        <v>3928</v>
      </c>
      <c r="E2347" t="s">
        <v>3929</v>
      </c>
      <c r="F2347" t="s">
        <v>3930</v>
      </c>
      <c r="G2347" t="s">
        <v>3921</v>
      </c>
      <c r="H2347" t="s">
        <v>3922</v>
      </c>
      <c r="I2347">
        <v>985.40000000000009</v>
      </c>
      <c r="J2347" s="41">
        <v>1.4960000000000003E-2</v>
      </c>
      <c r="K2347" s="42">
        <v>14.741584000000005</v>
      </c>
      <c r="L2347" s="43">
        <v>0.78199999999999958</v>
      </c>
      <c r="M2347" s="42">
        <v>11.527918687999998</v>
      </c>
      <c r="N2347">
        <v>5</v>
      </c>
      <c r="O2347" s="43">
        <v>95.759999999999991</v>
      </c>
      <c r="P2347" s="42">
        <v>21</v>
      </c>
      <c r="Q2347" s="42">
        <v>10</v>
      </c>
      <c r="R2347" s="42">
        <v>6</v>
      </c>
    </row>
    <row r="2348" spans="1:18" x14ac:dyDescent="0.3">
      <c r="A2348" t="s">
        <v>3923</v>
      </c>
      <c r="B2348" s="17">
        <v>45132</v>
      </c>
      <c r="C2348" t="s">
        <v>543</v>
      </c>
      <c r="D2348" t="s">
        <v>3928</v>
      </c>
      <c r="E2348" t="s">
        <v>3929</v>
      </c>
      <c r="F2348" t="s">
        <v>3930</v>
      </c>
      <c r="G2348" t="s">
        <v>3921</v>
      </c>
      <c r="H2348" t="s">
        <v>3922</v>
      </c>
      <c r="I2348">
        <v>1393.6999999999998</v>
      </c>
      <c r="J2348" s="41">
        <v>1.7600000000000001E-2</v>
      </c>
      <c r="K2348" s="42">
        <v>24.529119999999999</v>
      </c>
      <c r="L2348" s="43">
        <v>0.25299999999999989</v>
      </c>
      <c r="M2348" s="42">
        <v>6.2058673599999974</v>
      </c>
      <c r="N2348">
        <v>3</v>
      </c>
      <c r="O2348" s="43">
        <v>59.639999999999993</v>
      </c>
      <c r="P2348" s="42">
        <v>42</v>
      </c>
      <c r="Q2348" s="42">
        <v>2</v>
      </c>
      <c r="R2348" s="42">
        <v>18</v>
      </c>
    </row>
    <row r="2349" spans="1:18" x14ac:dyDescent="0.3">
      <c r="A2349" t="s">
        <v>3923</v>
      </c>
      <c r="B2349" s="17">
        <v>45133</v>
      </c>
      <c r="C2349" t="s">
        <v>543</v>
      </c>
      <c r="D2349" t="s">
        <v>3928</v>
      </c>
      <c r="E2349" t="s">
        <v>3929</v>
      </c>
      <c r="F2349" t="s">
        <v>3930</v>
      </c>
      <c r="G2349" t="s">
        <v>3921</v>
      </c>
      <c r="H2349" t="s">
        <v>3922</v>
      </c>
      <c r="I2349">
        <v>1152</v>
      </c>
      <c r="J2349" s="41">
        <v>1.3640000000000001E-2</v>
      </c>
      <c r="K2349" s="42">
        <v>15.713280000000001</v>
      </c>
      <c r="L2349" s="43">
        <v>4.5999999999999874E-2</v>
      </c>
      <c r="M2349" s="42">
        <v>0.72281087999999805</v>
      </c>
      <c r="N2349">
        <v>3</v>
      </c>
      <c r="O2349" s="43">
        <v>268.8</v>
      </c>
      <c r="P2349" s="42">
        <v>39</v>
      </c>
      <c r="Q2349" s="42">
        <v>7</v>
      </c>
      <c r="R2349" s="42">
        <v>15</v>
      </c>
    </row>
    <row r="2350" spans="1:18" x14ac:dyDescent="0.3">
      <c r="A2350" t="s">
        <v>3923</v>
      </c>
      <c r="B2350" s="17">
        <v>45134</v>
      </c>
      <c r="C2350" t="s">
        <v>543</v>
      </c>
      <c r="D2350" t="s">
        <v>3928</v>
      </c>
      <c r="E2350" t="s">
        <v>3929</v>
      </c>
      <c r="F2350" t="s">
        <v>3930</v>
      </c>
      <c r="G2350" t="s">
        <v>3921</v>
      </c>
      <c r="H2350" t="s">
        <v>3922</v>
      </c>
      <c r="I2350">
        <v>972.19999999999982</v>
      </c>
      <c r="J2350" s="41">
        <v>1.8480000000000003E-2</v>
      </c>
      <c r="K2350" s="42">
        <v>17.966256000000001</v>
      </c>
      <c r="L2350" s="43">
        <v>8.0499999999999933E-2</v>
      </c>
      <c r="M2350" s="42">
        <v>1.446283607999999</v>
      </c>
      <c r="N2350">
        <v>4</v>
      </c>
      <c r="O2350" s="43">
        <v>65.52</v>
      </c>
      <c r="P2350" s="42">
        <v>50</v>
      </c>
      <c r="Q2350" s="42">
        <v>4</v>
      </c>
      <c r="R2350" s="42">
        <v>1.5</v>
      </c>
    </row>
    <row r="2351" spans="1:18" x14ac:dyDescent="0.3">
      <c r="A2351" t="s">
        <v>3923</v>
      </c>
      <c r="B2351" s="17">
        <v>45135</v>
      </c>
      <c r="C2351" t="s">
        <v>543</v>
      </c>
      <c r="D2351" t="s">
        <v>3928</v>
      </c>
      <c r="E2351" t="s">
        <v>3929</v>
      </c>
      <c r="F2351" t="s">
        <v>3930</v>
      </c>
      <c r="G2351" t="s">
        <v>3921</v>
      </c>
      <c r="H2351" t="s">
        <v>3922</v>
      </c>
      <c r="I2351">
        <v>1330.8</v>
      </c>
      <c r="J2351" s="41">
        <v>1.8920000000000003E-2</v>
      </c>
      <c r="K2351" s="42">
        <v>25.178736000000004</v>
      </c>
      <c r="L2351" s="43">
        <v>0.56349999999999967</v>
      </c>
      <c r="M2351" s="42">
        <v>14.188217735999993</v>
      </c>
      <c r="N2351">
        <v>5</v>
      </c>
      <c r="O2351" s="43">
        <v>218.4</v>
      </c>
      <c r="P2351" s="42">
        <v>10</v>
      </c>
      <c r="Q2351" s="42">
        <v>0</v>
      </c>
      <c r="R2351" s="42">
        <v>4.5</v>
      </c>
    </row>
    <row r="2352" spans="1:18" x14ac:dyDescent="0.3">
      <c r="A2352" t="s">
        <v>3923</v>
      </c>
      <c r="B2352" s="17">
        <v>45136</v>
      </c>
      <c r="C2352" t="s">
        <v>543</v>
      </c>
      <c r="D2352" t="s">
        <v>3928</v>
      </c>
      <c r="E2352" t="s">
        <v>3929</v>
      </c>
      <c r="F2352" t="s">
        <v>3930</v>
      </c>
      <c r="G2352" t="s">
        <v>3921</v>
      </c>
      <c r="H2352" t="s">
        <v>3922</v>
      </c>
      <c r="I2352">
        <v>801.09999999999991</v>
      </c>
      <c r="J2352" s="41">
        <v>2.1450000000000004E-2</v>
      </c>
      <c r="K2352" s="42">
        <v>17.183595</v>
      </c>
      <c r="L2352" s="43">
        <v>0.71299999999999963</v>
      </c>
      <c r="M2352" s="42">
        <v>12.251903234999993</v>
      </c>
      <c r="N2352">
        <v>5</v>
      </c>
      <c r="O2352" s="43">
        <v>54.6</v>
      </c>
      <c r="P2352" s="42">
        <v>4</v>
      </c>
      <c r="Q2352" s="42">
        <v>10</v>
      </c>
      <c r="R2352" s="42">
        <v>12</v>
      </c>
    </row>
    <row r="2353" spans="1:18" x14ac:dyDescent="0.3">
      <c r="A2353" t="s">
        <v>3923</v>
      </c>
      <c r="B2353" s="17">
        <v>45137</v>
      </c>
      <c r="C2353" t="s">
        <v>543</v>
      </c>
      <c r="D2353" t="s">
        <v>3928</v>
      </c>
      <c r="E2353" t="s">
        <v>3929</v>
      </c>
      <c r="F2353" t="s">
        <v>3930</v>
      </c>
      <c r="G2353" t="s">
        <v>3921</v>
      </c>
      <c r="H2353" t="s">
        <v>3922</v>
      </c>
      <c r="I2353">
        <v>1046.3</v>
      </c>
      <c r="J2353" s="41">
        <v>2.0240000000000005E-2</v>
      </c>
      <c r="K2353" s="42">
        <v>21.177112000000005</v>
      </c>
      <c r="L2353" s="43">
        <v>0.55199999999999971</v>
      </c>
      <c r="M2353" s="42">
        <v>11.689765823999997</v>
      </c>
      <c r="N2353">
        <v>10</v>
      </c>
      <c r="O2353" s="43">
        <v>122.63999999999999</v>
      </c>
      <c r="P2353" s="42">
        <v>36</v>
      </c>
      <c r="Q2353" s="42">
        <v>1</v>
      </c>
      <c r="R2353" s="42">
        <v>13.5</v>
      </c>
    </row>
    <row r="2354" spans="1:18" x14ac:dyDescent="0.3">
      <c r="A2354" t="s">
        <v>3923</v>
      </c>
      <c r="B2354" s="17">
        <v>45138</v>
      </c>
      <c r="C2354" t="s">
        <v>543</v>
      </c>
      <c r="D2354" t="s">
        <v>3928</v>
      </c>
      <c r="E2354" t="s">
        <v>3929</v>
      </c>
      <c r="F2354" t="s">
        <v>3930</v>
      </c>
      <c r="G2354" t="s">
        <v>3921</v>
      </c>
      <c r="H2354" t="s">
        <v>3922</v>
      </c>
      <c r="I2354">
        <v>1174.8</v>
      </c>
      <c r="J2354" s="41">
        <v>1.8700000000000001E-2</v>
      </c>
      <c r="K2354" s="42">
        <v>21.96876</v>
      </c>
      <c r="L2354" s="43">
        <v>0.77049999999999985</v>
      </c>
      <c r="M2354" s="42">
        <v>16.926929579999996</v>
      </c>
      <c r="N2354">
        <v>7</v>
      </c>
      <c r="O2354" s="43">
        <v>114.23999999999998</v>
      </c>
      <c r="P2354" s="42">
        <v>30</v>
      </c>
      <c r="Q2354" s="42">
        <v>7</v>
      </c>
      <c r="R2354" s="42">
        <v>16.5</v>
      </c>
    </row>
    <row r="2355" spans="1:18" x14ac:dyDescent="0.3">
      <c r="A2355" t="s">
        <v>3923</v>
      </c>
      <c r="B2355" s="17">
        <v>45139</v>
      </c>
      <c r="C2355" t="s">
        <v>543</v>
      </c>
      <c r="D2355" t="s">
        <v>3928</v>
      </c>
      <c r="E2355" t="s">
        <v>3929</v>
      </c>
      <c r="F2355" t="s">
        <v>3930</v>
      </c>
      <c r="G2355" t="s">
        <v>3921</v>
      </c>
      <c r="H2355" t="s">
        <v>3922</v>
      </c>
      <c r="I2355">
        <v>1313.1999999999998</v>
      </c>
      <c r="J2355" s="41">
        <v>1.4960000000000001E-2</v>
      </c>
      <c r="K2355" s="42">
        <v>19.645471999999998</v>
      </c>
      <c r="L2355" s="43">
        <v>0.70149999999999968</v>
      </c>
      <c r="M2355" s="42">
        <v>13.781298607999993</v>
      </c>
      <c r="N2355">
        <v>9</v>
      </c>
      <c r="O2355" s="43">
        <v>310.8</v>
      </c>
      <c r="P2355" s="42">
        <v>33</v>
      </c>
      <c r="Q2355" s="42">
        <v>8</v>
      </c>
      <c r="R2355" s="42">
        <v>10.5</v>
      </c>
    </row>
    <row r="2356" spans="1:18" x14ac:dyDescent="0.3">
      <c r="A2356" t="s">
        <v>3923</v>
      </c>
      <c r="B2356" s="17">
        <v>45140</v>
      </c>
      <c r="C2356" t="s">
        <v>543</v>
      </c>
      <c r="D2356" t="s">
        <v>3928</v>
      </c>
      <c r="E2356" t="s">
        <v>3929</v>
      </c>
      <c r="F2356" t="s">
        <v>3930</v>
      </c>
      <c r="G2356" t="s">
        <v>3921</v>
      </c>
      <c r="H2356" t="s">
        <v>3922</v>
      </c>
      <c r="I2356">
        <v>844.90000000000009</v>
      </c>
      <c r="J2356" s="41">
        <v>1.7710000000000004E-2</v>
      </c>
      <c r="K2356" s="42">
        <v>14.963179000000004</v>
      </c>
      <c r="L2356" s="43">
        <v>8.050000000000003E-2</v>
      </c>
      <c r="M2356" s="42">
        <v>1.2045359095000008</v>
      </c>
      <c r="N2356">
        <v>6</v>
      </c>
      <c r="O2356" s="43">
        <v>47.039999999999992</v>
      </c>
      <c r="P2356" s="42">
        <v>51</v>
      </c>
      <c r="Q2356" s="42">
        <v>1</v>
      </c>
      <c r="R2356" s="42">
        <v>7.5</v>
      </c>
    </row>
    <row r="2357" spans="1:18" x14ac:dyDescent="0.3">
      <c r="A2357" t="s">
        <v>3923</v>
      </c>
      <c r="B2357" s="17">
        <v>45141</v>
      </c>
      <c r="C2357" t="s">
        <v>543</v>
      </c>
      <c r="D2357" t="s">
        <v>3928</v>
      </c>
      <c r="E2357" t="s">
        <v>3929</v>
      </c>
      <c r="F2357" t="s">
        <v>3930</v>
      </c>
      <c r="G2357" t="s">
        <v>3921</v>
      </c>
      <c r="H2357" t="s">
        <v>3922</v>
      </c>
      <c r="I2357">
        <v>1028.5</v>
      </c>
      <c r="J2357" s="41">
        <v>1.6500000000000004E-2</v>
      </c>
      <c r="K2357" s="42">
        <v>16.970250000000004</v>
      </c>
      <c r="L2357" s="43">
        <v>1.1729999999999994</v>
      </c>
      <c r="M2357" s="42">
        <v>19.906103249999994</v>
      </c>
      <c r="N2357">
        <v>4</v>
      </c>
      <c r="O2357" s="43">
        <v>84</v>
      </c>
      <c r="P2357" s="42">
        <v>16</v>
      </c>
      <c r="Q2357" s="42">
        <v>1</v>
      </c>
      <c r="R2357" s="42">
        <v>7.5</v>
      </c>
    </row>
    <row r="2358" spans="1:18" x14ac:dyDescent="0.3">
      <c r="A2358" t="s">
        <v>3923</v>
      </c>
      <c r="B2358" s="17">
        <v>45142</v>
      </c>
      <c r="C2358" t="s">
        <v>543</v>
      </c>
      <c r="D2358" t="s">
        <v>3928</v>
      </c>
      <c r="E2358" t="s">
        <v>3929</v>
      </c>
      <c r="F2358" t="s">
        <v>3930</v>
      </c>
      <c r="G2358" t="s">
        <v>3921</v>
      </c>
      <c r="H2358" t="s">
        <v>3922</v>
      </c>
      <c r="I2358">
        <v>1111.5</v>
      </c>
      <c r="J2358" s="41">
        <v>1.7819999999999999E-2</v>
      </c>
      <c r="K2358" s="42">
        <v>19.806929999999998</v>
      </c>
      <c r="L2358" s="43">
        <v>0.73599999999999954</v>
      </c>
      <c r="M2358" s="42">
        <v>14.57790047999999</v>
      </c>
      <c r="N2358">
        <v>3</v>
      </c>
      <c r="O2358" s="43">
        <v>126</v>
      </c>
      <c r="P2358" s="42">
        <v>27</v>
      </c>
      <c r="Q2358" s="42">
        <v>2</v>
      </c>
      <c r="R2358" s="42">
        <v>9</v>
      </c>
    </row>
    <row r="2359" spans="1:18" x14ac:dyDescent="0.3">
      <c r="A2359" t="s">
        <v>3923</v>
      </c>
      <c r="B2359" s="17">
        <v>45143</v>
      </c>
      <c r="C2359" t="s">
        <v>543</v>
      </c>
      <c r="D2359" t="s">
        <v>3928</v>
      </c>
      <c r="E2359" t="s">
        <v>3929</v>
      </c>
      <c r="F2359" t="s">
        <v>3930</v>
      </c>
      <c r="G2359" t="s">
        <v>3921</v>
      </c>
      <c r="H2359" t="s">
        <v>3922</v>
      </c>
      <c r="I2359">
        <v>1267.0999999999999</v>
      </c>
      <c r="J2359" s="41">
        <v>1.7160000000000002E-2</v>
      </c>
      <c r="K2359" s="42">
        <v>21.743435999999999</v>
      </c>
      <c r="L2359" s="43">
        <v>0.88549999999999973</v>
      </c>
      <c r="M2359" s="42">
        <v>19.253812577999994</v>
      </c>
      <c r="N2359">
        <v>3</v>
      </c>
      <c r="O2359" s="43">
        <v>92.399999999999991</v>
      </c>
      <c r="P2359" s="42">
        <v>3</v>
      </c>
      <c r="Q2359" s="42">
        <v>6</v>
      </c>
      <c r="R2359" s="42">
        <v>3</v>
      </c>
    </row>
    <row r="2360" spans="1:18" x14ac:dyDescent="0.3">
      <c r="A2360" t="s">
        <v>3923</v>
      </c>
      <c r="B2360" s="17">
        <v>45144</v>
      </c>
      <c r="C2360" t="s">
        <v>543</v>
      </c>
      <c r="D2360" t="s">
        <v>3928</v>
      </c>
      <c r="E2360" t="s">
        <v>3929</v>
      </c>
      <c r="F2360" t="s">
        <v>3930</v>
      </c>
      <c r="G2360" t="s">
        <v>3921</v>
      </c>
      <c r="H2360" t="s">
        <v>3922</v>
      </c>
      <c r="I2360">
        <v>1329.1</v>
      </c>
      <c r="J2360" s="41">
        <v>1.2210000000000004E-2</v>
      </c>
      <c r="K2360" s="42">
        <v>16.228311000000005</v>
      </c>
      <c r="L2360" s="43">
        <v>0.43699999999999972</v>
      </c>
      <c r="M2360" s="42">
        <v>7.0917719069999974</v>
      </c>
      <c r="N2360">
        <v>4</v>
      </c>
      <c r="O2360" s="43">
        <v>142.79999999999998</v>
      </c>
      <c r="P2360" s="42">
        <v>33</v>
      </c>
      <c r="Q2360" s="42">
        <v>2</v>
      </c>
      <c r="R2360" s="42">
        <v>13.5</v>
      </c>
    </row>
    <row r="2361" spans="1:18" x14ac:dyDescent="0.3">
      <c r="A2361" t="s">
        <v>3923</v>
      </c>
      <c r="B2361" s="17">
        <v>45145</v>
      </c>
      <c r="C2361" t="s">
        <v>543</v>
      </c>
      <c r="D2361" t="s">
        <v>3928</v>
      </c>
      <c r="E2361" t="s">
        <v>3929</v>
      </c>
      <c r="F2361" t="s">
        <v>3930</v>
      </c>
      <c r="G2361" t="s">
        <v>3921</v>
      </c>
      <c r="H2361" t="s">
        <v>3922</v>
      </c>
      <c r="I2361">
        <v>877.19999999999982</v>
      </c>
      <c r="J2361" s="41">
        <v>1.4960000000000001E-2</v>
      </c>
      <c r="K2361" s="42">
        <v>13.122911999999998</v>
      </c>
      <c r="L2361" s="43">
        <v>0.81649999999999967</v>
      </c>
      <c r="M2361" s="42">
        <v>10.714857647999994</v>
      </c>
      <c r="N2361">
        <v>7</v>
      </c>
      <c r="O2361" s="43">
        <v>47.879999999999995</v>
      </c>
      <c r="P2361" s="42">
        <v>45</v>
      </c>
      <c r="Q2361" s="42">
        <v>7</v>
      </c>
      <c r="R2361" s="42">
        <v>1.5</v>
      </c>
    </row>
    <row r="2362" spans="1:18" x14ac:dyDescent="0.3">
      <c r="A2362" t="s">
        <v>3923</v>
      </c>
      <c r="B2362" s="17">
        <v>45146</v>
      </c>
      <c r="C2362" t="s">
        <v>543</v>
      </c>
      <c r="D2362" t="s">
        <v>3928</v>
      </c>
      <c r="E2362" t="s">
        <v>3929</v>
      </c>
      <c r="F2362" t="s">
        <v>3930</v>
      </c>
      <c r="G2362" t="s">
        <v>3921</v>
      </c>
      <c r="H2362" t="s">
        <v>3922</v>
      </c>
      <c r="I2362">
        <v>1204.1999999999998</v>
      </c>
      <c r="J2362" s="41">
        <v>1.9360000000000006E-2</v>
      </c>
      <c r="K2362" s="42">
        <v>23.313312000000003</v>
      </c>
      <c r="L2362" s="43">
        <v>0.13799999999999998</v>
      </c>
      <c r="M2362" s="42">
        <v>3.2172370560000001</v>
      </c>
      <c r="N2362">
        <v>5</v>
      </c>
      <c r="O2362" s="43">
        <v>332.64</v>
      </c>
      <c r="P2362" s="42">
        <v>19</v>
      </c>
      <c r="Q2362" s="42">
        <v>7</v>
      </c>
      <c r="R2362" s="42">
        <v>12</v>
      </c>
    </row>
    <row r="2363" spans="1:18" x14ac:dyDescent="0.3">
      <c r="A2363" t="s">
        <v>3923</v>
      </c>
      <c r="B2363" s="17">
        <v>45147</v>
      </c>
      <c r="C2363" t="s">
        <v>543</v>
      </c>
      <c r="D2363" t="s">
        <v>3928</v>
      </c>
      <c r="E2363" t="s">
        <v>3929</v>
      </c>
      <c r="F2363" t="s">
        <v>3930</v>
      </c>
      <c r="G2363" t="s">
        <v>3921</v>
      </c>
      <c r="H2363" t="s">
        <v>3922</v>
      </c>
      <c r="I2363">
        <v>1075</v>
      </c>
      <c r="J2363" s="41">
        <v>1.4080000000000004E-2</v>
      </c>
      <c r="K2363" s="42">
        <v>15.136000000000005</v>
      </c>
      <c r="L2363" s="43">
        <v>0.51749999999999974</v>
      </c>
      <c r="M2363" s="42">
        <v>7.8328799999999985</v>
      </c>
      <c r="N2363">
        <v>7</v>
      </c>
      <c r="O2363" s="43">
        <v>214.2</v>
      </c>
      <c r="P2363" s="42">
        <v>37</v>
      </c>
      <c r="Q2363" s="42">
        <v>2</v>
      </c>
      <c r="R2363" s="42">
        <v>19.5</v>
      </c>
    </row>
    <row r="2364" spans="1:18" x14ac:dyDescent="0.3">
      <c r="A2364" t="s">
        <v>3923</v>
      </c>
      <c r="B2364" s="17">
        <v>45148</v>
      </c>
      <c r="C2364" t="s">
        <v>543</v>
      </c>
      <c r="D2364" t="s">
        <v>3928</v>
      </c>
      <c r="E2364" t="s">
        <v>3929</v>
      </c>
      <c r="F2364" t="s">
        <v>3930</v>
      </c>
      <c r="G2364" t="s">
        <v>3921</v>
      </c>
      <c r="H2364" t="s">
        <v>3922</v>
      </c>
      <c r="I2364">
        <v>1461.6999999999998</v>
      </c>
      <c r="J2364" s="41">
        <v>1.4190000000000003E-2</v>
      </c>
      <c r="K2364" s="42">
        <v>20.741523000000001</v>
      </c>
      <c r="L2364" s="43">
        <v>0.35649999999999976</v>
      </c>
      <c r="M2364" s="42">
        <v>7.3943529494999956</v>
      </c>
      <c r="N2364">
        <v>7</v>
      </c>
      <c r="O2364" s="43">
        <v>163.79999999999998</v>
      </c>
      <c r="P2364" s="42">
        <v>20</v>
      </c>
      <c r="Q2364" s="42">
        <v>2</v>
      </c>
      <c r="R2364" s="42">
        <v>6</v>
      </c>
    </row>
    <row r="2365" spans="1:18" x14ac:dyDescent="0.3">
      <c r="A2365" t="s">
        <v>3923</v>
      </c>
      <c r="B2365" s="17">
        <v>45149</v>
      </c>
      <c r="C2365" t="s">
        <v>543</v>
      </c>
      <c r="D2365" t="s">
        <v>3928</v>
      </c>
      <c r="E2365" t="s">
        <v>3929</v>
      </c>
      <c r="F2365" t="s">
        <v>3930</v>
      </c>
      <c r="G2365" t="s">
        <v>3921</v>
      </c>
      <c r="H2365" t="s">
        <v>3922</v>
      </c>
      <c r="I2365">
        <v>1452.8</v>
      </c>
      <c r="J2365" s="41">
        <v>1.9689999999999999E-2</v>
      </c>
      <c r="K2365" s="42">
        <v>28.605631999999996</v>
      </c>
      <c r="L2365" s="43">
        <v>0.94299999999999951</v>
      </c>
      <c r="M2365" s="42">
        <v>26.975110975999982</v>
      </c>
      <c r="N2365">
        <v>5</v>
      </c>
      <c r="O2365" s="43">
        <v>100.8</v>
      </c>
      <c r="P2365" s="42">
        <v>6</v>
      </c>
      <c r="Q2365" s="42">
        <v>1</v>
      </c>
      <c r="R2365" s="42">
        <v>18</v>
      </c>
    </row>
    <row r="2366" spans="1:18" x14ac:dyDescent="0.3">
      <c r="A2366" t="s">
        <v>3923</v>
      </c>
      <c r="B2366" s="17">
        <v>45150</v>
      </c>
      <c r="C2366" t="s">
        <v>543</v>
      </c>
      <c r="D2366" t="s">
        <v>3928</v>
      </c>
      <c r="E2366" t="s">
        <v>3929</v>
      </c>
      <c r="F2366" t="s">
        <v>3930</v>
      </c>
      <c r="G2366" t="s">
        <v>3921</v>
      </c>
      <c r="H2366" t="s">
        <v>3922</v>
      </c>
      <c r="I2366">
        <v>1139.6999999999998</v>
      </c>
      <c r="J2366" s="41">
        <v>1.9470000000000001E-2</v>
      </c>
      <c r="K2366" s="42">
        <v>22.189958999999998</v>
      </c>
      <c r="L2366" s="43">
        <v>9.1999999999999998E-2</v>
      </c>
      <c r="M2366" s="42">
        <v>2.0414762279999996</v>
      </c>
      <c r="N2366">
        <v>8</v>
      </c>
      <c r="O2366" s="43">
        <v>221.75999999999996</v>
      </c>
      <c r="P2366" s="42">
        <v>4</v>
      </c>
      <c r="Q2366" s="42">
        <v>0</v>
      </c>
      <c r="R2366" s="42">
        <v>21</v>
      </c>
    </row>
    <row r="2367" spans="1:18" x14ac:dyDescent="0.3">
      <c r="A2367" t="s">
        <v>3923</v>
      </c>
      <c r="B2367" s="17">
        <v>45151</v>
      </c>
      <c r="C2367" t="s">
        <v>543</v>
      </c>
      <c r="D2367" t="s">
        <v>3928</v>
      </c>
      <c r="E2367" t="s">
        <v>3929</v>
      </c>
      <c r="F2367" t="s">
        <v>3930</v>
      </c>
      <c r="G2367" t="s">
        <v>3921</v>
      </c>
      <c r="H2367" t="s">
        <v>3922</v>
      </c>
      <c r="I2367">
        <v>835.4</v>
      </c>
      <c r="J2367" s="41">
        <v>1.6390000000000002E-2</v>
      </c>
      <c r="K2367" s="42">
        <v>13.692206000000001</v>
      </c>
      <c r="L2367" s="43">
        <v>0.57499999999999973</v>
      </c>
      <c r="M2367" s="42">
        <v>7.8730184499999964</v>
      </c>
      <c r="N2367">
        <v>9</v>
      </c>
      <c r="O2367" s="43">
        <v>126</v>
      </c>
      <c r="P2367" s="42">
        <v>14</v>
      </c>
      <c r="Q2367" s="42">
        <v>1</v>
      </c>
      <c r="R2367" s="42">
        <v>13.5</v>
      </c>
    </row>
    <row r="2368" spans="1:18" x14ac:dyDescent="0.3">
      <c r="A2368" t="s">
        <v>3923</v>
      </c>
      <c r="B2368" s="17">
        <v>45152</v>
      </c>
      <c r="C2368" t="s">
        <v>543</v>
      </c>
      <c r="D2368" t="s">
        <v>3928</v>
      </c>
      <c r="E2368" t="s">
        <v>3929</v>
      </c>
      <c r="F2368" t="s">
        <v>3930</v>
      </c>
      <c r="G2368" t="s">
        <v>3921</v>
      </c>
      <c r="H2368" t="s">
        <v>3922</v>
      </c>
      <c r="I2368">
        <v>1039.3999999999999</v>
      </c>
      <c r="J2368" s="41">
        <v>1.694E-2</v>
      </c>
      <c r="K2368" s="42">
        <v>17.607435999999996</v>
      </c>
      <c r="L2368" s="43">
        <v>0.29899999999999971</v>
      </c>
      <c r="M2368" s="42">
        <v>5.264623363999994</v>
      </c>
      <c r="N2368">
        <v>4</v>
      </c>
      <c r="O2368" s="43">
        <v>398.15999999999991</v>
      </c>
      <c r="P2368" s="42">
        <v>6</v>
      </c>
      <c r="Q2368" s="42">
        <v>0</v>
      </c>
      <c r="R2368" s="42">
        <v>3</v>
      </c>
    </row>
    <row r="2369" spans="1:18" x14ac:dyDescent="0.3">
      <c r="A2369" t="s">
        <v>3923</v>
      </c>
      <c r="B2369" s="17">
        <v>45153</v>
      </c>
      <c r="C2369" t="s">
        <v>543</v>
      </c>
      <c r="D2369" t="s">
        <v>3928</v>
      </c>
      <c r="E2369" t="s">
        <v>3929</v>
      </c>
      <c r="F2369" t="s">
        <v>3930</v>
      </c>
      <c r="G2369" t="s">
        <v>3921</v>
      </c>
      <c r="H2369" t="s">
        <v>3922</v>
      </c>
      <c r="I2369">
        <v>1284.5999999999999</v>
      </c>
      <c r="J2369" s="41">
        <v>1.694E-2</v>
      </c>
      <c r="K2369" s="42">
        <v>21.761123999999999</v>
      </c>
      <c r="L2369" s="43">
        <v>0.91999999999999971</v>
      </c>
      <c r="M2369" s="42">
        <v>20.020234079999991</v>
      </c>
      <c r="N2369">
        <v>9</v>
      </c>
      <c r="O2369" s="43">
        <v>247.79999999999998</v>
      </c>
      <c r="P2369" s="42">
        <v>0</v>
      </c>
      <c r="Q2369" s="42">
        <v>3</v>
      </c>
      <c r="R2369" s="42">
        <v>13.5</v>
      </c>
    </row>
    <row r="2370" spans="1:18" x14ac:dyDescent="0.3">
      <c r="A2370" t="s">
        <v>3923</v>
      </c>
      <c r="B2370" s="17">
        <v>45154</v>
      </c>
      <c r="C2370" t="s">
        <v>543</v>
      </c>
      <c r="D2370" t="s">
        <v>3928</v>
      </c>
      <c r="E2370" t="s">
        <v>3929</v>
      </c>
      <c r="F2370" t="s">
        <v>3930</v>
      </c>
      <c r="G2370" t="s">
        <v>3921</v>
      </c>
      <c r="H2370" t="s">
        <v>3922</v>
      </c>
      <c r="I2370">
        <v>1138.5</v>
      </c>
      <c r="J2370" s="41">
        <v>2.0350000000000004E-2</v>
      </c>
      <c r="K2370" s="42">
        <v>23.168475000000004</v>
      </c>
      <c r="L2370" s="43">
        <v>0.66699999999999959</v>
      </c>
      <c r="M2370" s="42">
        <v>15.453372824999994</v>
      </c>
      <c r="N2370">
        <v>9</v>
      </c>
      <c r="O2370" s="43">
        <v>319.2</v>
      </c>
      <c r="P2370" s="42">
        <v>43</v>
      </c>
      <c r="Q2370" s="42">
        <v>5</v>
      </c>
      <c r="R2370" s="42">
        <v>12</v>
      </c>
    </row>
    <row r="2371" spans="1:18" x14ac:dyDescent="0.3">
      <c r="A2371" t="s">
        <v>3923</v>
      </c>
      <c r="B2371" s="17">
        <v>45155</v>
      </c>
      <c r="C2371" t="s">
        <v>543</v>
      </c>
      <c r="D2371" t="s">
        <v>3928</v>
      </c>
      <c r="E2371" t="s">
        <v>3929</v>
      </c>
      <c r="F2371" t="s">
        <v>3930</v>
      </c>
      <c r="G2371" t="s">
        <v>3921</v>
      </c>
      <c r="H2371" t="s">
        <v>3922</v>
      </c>
      <c r="I2371">
        <v>1229.3</v>
      </c>
      <c r="J2371" s="41">
        <v>1.8480000000000003E-2</v>
      </c>
      <c r="K2371" s="42">
        <v>22.717464000000003</v>
      </c>
      <c r="L2371" s="43">
        <v>0.57499999999999973</v>
      </c>
      <c r="M2371" s="42">
        <v>13.062541799999996</v>
      </c>
      <c r="N2371">
        <v>3</v>
      </c>
      <c r="O2371" s="43">
        <v>112.55999999999999</v>
      </c>
      <c r="P2371" s="42">
        <v>31</v>
      </c>
      <c r="Q2371" s="42">
        <v>3</v>
      </c>
      <c r="R2371" s="42">
        <v>18</v>
      </c>
    </row>
    <row r="2372" spans="1:18" x14ac:dyDescent="0.3">
      <c r="A2372" t="s">
        <v>3923</v>
      </c>
      <c r="B2372" s="17">
        <v>45156</v>
      </c>
      <c r="C2372" t="s">
        <v>543</v>
      </c>
      <c r="D2372" t="s">
        <v>3928</v>
      </c>
      <c r="E2372" t="s">
        <v>3929</v>
      </c>
      <c r="F2372" t="s">
        <v>3930</v>
      </c>
      <c r="G2372" t="s">
        <v>3921</v>
      </c>
      <c r="H2372" t="s">
        <v>3922</v>
      </c>
      <c r="I2372">
        <v>1564.8</v>
      </c>
      <c r="J2372" s="41">
        <v>1.6500000000000004E-2</v>
      </c>
      <c r="K2372" s="42">
        <v>25.819200000000006</v>
      </c>
      <c r="L2372" s="43">
        <v>0.57499999999999973</v>
      </c>
      <c r="M2372" s="42">
        <v>14.846039999999997</v>
      </c>
      <c r="N2372">
        <v>4</v>
      </c>
      <c r="O2372" s="43">
        <v>245.27999999999997</v>
      </c>
      <c r="P2372" s="42">
        <v>14</v>
      </c>
      <c r="Q2372" s="42">
        <v>3</v>
      </c>
      <c r="R2372" s="42">
        <v>21</v>
      </c>
    </row>
    <row r="2373" spans="1:18" x14ac:dyDescent="0.3">
      <c r="A2373" t="s">
        <v>3923</v>
      </c>
      <c r="B2373" s="17">
        <v>45157</v>
      </c>
      <c r="C2373" t="s">
        <v>543</v>
      </c>
      <c r="D2373" t="s">
        <v>3928</v>
      </c>
      <c r="E2373" t="s">
        <v>3929</v>
      </c>
      <c r="F2373" t="s">
        <v>3930</v>
      </c>
      <c r="G2373" t="s">
        <v>3921</v>
      </c>
      <c r="H2373" t="s">
        <v>3922</v>
      </c>
      <c r="I2373">
        <v>1247.6999999999998</v>
      </c>
      <c r="J2373" s="41">
        <v>1.4740000000000003E-2</v>
      </c>
      <c r="K2373" s="42">
        <v>18.391098</v>
      </c>
      <c r="L2373" s="43">
        <v>0.82799999999999963</v>
      </c>
      <c r="M2373" s="42">
        <v>15.227829143999992</v>
      </c>
      <c r="N2373">
        <v>9</v>
      </c>
      <c r="O2373" s="43">
        <v>51.6</v>
      </c>
      <c r="P2373" s="42">
        <v>26</v>
      </c>
      <c r="Q2373" s="42">
        <v>7</v>
      </c>
      <c r="R2373" s="42">
        <v>4.5</v>
      </c>
    </row>
    <row r="2374" spans="1:18" x14ac:dyDescent="0.3">
      <c r="A2374" t="s">
        <v>3923</v>
      </c>
      <c r="B2374" s="17">
        <v>45158</v>
      </c>
      <c r="C2374" t="s">
        <v>543</v>
      </c>
      <c r="D2374" t="s">
        <v>3928</v>
      </c>
      <c r="E2374" t="s">
        <v>3929</v>
      </c>
      <c r="F2374" t="s">
        <v>3930</v>
      </c>
      <c r="G2374" t="s">
        <v>3921</v>
      </c>
      <c r="H2374" t="s">
        <v>3922</v>
      </c>
      <c r="I2374">
        <v>1348.1999999999998</v>
      </c>
      <c r="J2374" s="41">
        <v>2.0130000000000006E-2</v>
      </c>
      <c r="K2374" s="42">
        <v>27.139266000000003</v>
      </c>
      <c r="L2374" s="43">
        <v>0.24149999999999996</v>
      </c>
      <c r="M2374" s="42">
        <v>6.5541327389999999</v>
      </c>
      <c r="N2374">
        <v>6</v>
      </c>
      <c r="O2374" s="43">
        <v>118.43999999999998</v>
      </c>
      <c r="P2374" s="42">
        <v>28</v>
      </c>
      <c r="Q2374" s="42">
        <v>9</v>
      </c>
      <c r="R2374" s="42">
        <v>9</v>
      </c>
    </row>
    <row r="2375" spans="1:18" x14ac:dyDescent="0.3">
      <c r="A2375" t="s">
        <v>3923</v>
      </c>
      <c r="B2375" s="17">
        <v>45159</v>
      </c>
      <c r="C2375" t="s">
        <v>543</v>
      </c>
      <c r="D2375" t="s">
        <v>3928</v>
      </c>
      <c r="E2375" t="s">
        <v>3929</v>
      </c>
      <c r="F2375" t="s">
        <v>3930</v>
      </c>
      <c r="G2375" t="s">
        <v>3921</v>
      </c>
      <c r="H2375" t="s">
        <v>3922</v>
      </c>
      <c r="I2375">
        <v>1481.8</v>
      </c>
      <c r="J2375" s="41">
        <v>1.8700000000000001E-2</v>
      </c>
      <c r="K2375" s="42">
        <v>27.70966</v>
      </c>
      <c r="L2375" s="43">
        <v>0.75899999999999956</v>
      </c>
      <c r="M2375" s="42">
        <v>21.031631939999986</v>
      </c>
      <c r="N2375">
        <v>3</v>
      </c>
      <c r="O2375" s="43">
        <v>155.4</v>
      </c>
      <c r="P2375" s="42">
        <v>7</v>
      </c>
      <c r="Q2375" s="42">
        <v>7</v>
      </c>
      <c r="R2375" s="42">
        <v>7.5</v>
      </c>
    </row>
    <row r="2376" spans="1:18" x14ac:dyDescent="0.3">
      <c r="A2376" t="s">
        <v>3923</v>
      </c>
      <c r="B2376" s="17">
        <v>45160</v>
      </c>
      <c r="C2376" t="s">
        <v>543</v>
      </c>
      <c r="D2376" t="s">
        <v>3928</v>
      </c>
      <c r="E2376" t="s">
        <v>3929</v>
      </c>
      <c r="F2376" t="s">
        <v>3930</v>
      </c>
      <c r="G2376" t="s">
        <v>3921</v>
      </c>
      <c r="H2376" t="s">
        <v>3922</v>
      </c>
      <c r="I2376">
        <v>1248.1999999999998</v>
      </c>
      <c r="J2376" s="41">
        <v>1.9470000000000001E-2</v>
      </c>
      <c r="K2376" s="42">
        <v>24.302453999999997</v>
      </c>
      <c r="L2376" s="43">
        <v>0.14949999999999999</v>
      </c>
      <c r="M2376" s="42">
        <v>3.6332168729999994</v>
      </c>
      <c r="N2376">
        <v>9</v>
      </c>
      <c r="O2376" s="43">
        <v>231.83999999999997</v>
      </c>
      <c r="P2376" s="42">
        <v>42</v>
      </c>
      <c r="Q2376" s="42">
        <v>1</v>
      </c>
      <c r="R2376" s="42">
        <v>13.5</v>
      </c>
    </row>
    <row r="2377" spans="1:18" x14ac:dyDescent="0.3">
      <c r="A2377" t="s">
        <v>3923</v>
      </c>
      <c r="B2377" s="17">
        <v>45161</v>
      </c>
      <c r="C2377" t="s">
        <v>543</v>
      </c>
      <c r="D2377" t="s">
        <v>3928</v>
      </c>
      <c r="E2377" t="s">
        <v>3929</v>
      </c>
      <c r="F2377" t="s">
        <v>3930</v>
      </c>
      <c r="G2377" t="s">
        <v>3921</v>
      </c>
      <c r="H2377" t="s">
        <v>3922</v>
      </c>
      <c r="I2377">
        <v>1053.3</v>
      </c>
      <c r="J2377" s="41">
        <v>1.4190000000000003E-2</v>
      </c>
      <c r="K2377" s="42">
        <v>14.946327000000002</v>
      </c>
      <c r="L2377" s="43">
        <v>0.51749999999999974</v>
      </c>
      <c r="M2377" s="42">
        <v>7.734724222499997</v>
      </c>
      <c r="N2377">
        <v>8</v>
      </c>
      <c r="O2377" s="43">
        <v>117.6</v>
      </c>
      <c r="P2377" s="42">
        <v>30</v>
      </c>
      <c r="Q2377" s="42">
        <v>0</v>
      </c>
      <c r="R2377" s="42">
        <v>7.5</v>
      </c>
    </row>
    <row r="2378" spans="1:18" x14ac:dyDescent="0.3">
      <c r="A2378" t="s">
        <v>3923</v>
      </c>
      <c r="B2378" s="17">
        <v>45162</v>
      </c>
      <c r="C2378" t="s">
        <v>543</v>
      </c>
      <c r="D2378" t="s">
        <v>3928</v>
      </c>
      <c r="E2378" t="s">
        <v>3929</v>
      </c>
      <c r="F2378" t="s">
        <v>3930</v>
      </c>
      <c r="G2378" t="s">
        <v>3921</v>
      </c>
      <c r="H2378" t="s">
        <v>3922</v>
      </c>
      <c r="I2378">
        <v>1094.8</v>
      </c>
      <c r="J2378" s="41">
        <v>1.5180000000000003E-2</v>
      </c>
      <c r="K2378" s="42">
        <v>16.619064000000002</v>
      </c>
      <c r="L2378" s="43">
        <v>0.68999999999999984</v>
      </c>
      <c r="M2378" s="42">
        <v>11.467154159999998</v>
      </c>
      <c r="N2378">
        <v>9</v>
      </c>
      <c r="O2378" s="43">
        <v>54</v>
      </c>
      <c r="P2378" s="42">
        <v>18</v>
      </c>
      <c r="Q2378" s="42">
        <v>6</v>
      </c>
      <c r="R2378" s="42">
        <v>12</v>
      </c>
    </row>
    <row r="2379" spans="1:18" x14ac:dyDescent="0.3">
      <c r="A2379" t="s">
        <v>3923</v>
      </c>
      <c r="B2379" s="17">
        <v>45163</v>
      </c>
      <c r="C2379" t="s">
        <v>543</v>
      </c>
      <c r="D2379" t="s">
        <v>3928</v>
      </c>
      <c r="E2379" t="s">
        <v>3929</v>
      </c>
      <c r="F2379" t="s">
        <v>3930</v>
      </c>
      <c r="G2379" t="s">
        <v>3921</v>
      </c>
      <c r="H2379" t="s">
        <v>3922</v>
      </c>
      <c r="I2379">
        <v>1170.1999999999998</v>
      </c>
      <c r="J2379" s="41">
        <v>1.5730000000000004E-2</v>
      </c>
      <c r="K2379" s="42">
        <v>18.407246000000001</v>
      </c>
      <c r="L2379" s="43">
        <v>1.0464999999999998</v>
      </c>
      <c r="M2379" s="42">
        <v>19.263182938999996</v>
      </c>
      <c r="N2379">
        <v>6</v>
      </c>
      <c r="O2379" s="43">
        <v>57.599999999999994</v>
      </c>
      <c r="P2379" s="42">
        <v>34</v>
      </c>
      <c r="Q2379" s="42">
        <v>2</v>
      </c>
      <c r="R2379" s="42">
        <v>9</v>
      </c>
    </row>
    <row r="2380" spans="1:18" x14ac:dyDescent="0.3">
      <c r="A2380" t="s">
        <v>3923</v>
      </c>
      <c r="B2380" s="17">
        <v>45164</v>
      </c>
      <c r="C2380" t="s">
        <v>543</v>
      </c>
      <c r="D2380" t="s">
        <v>3928</v>
      </c>
      <c r="E2380" t="s">
        <v>3929</v>
      </c>
      <c r="F2380" t="s">
        <v>3930</v>
      </c>
      <c r="G2380" t="s">
        <v>3921</v>
      </c>
      <c r="H2380" t="s">
        <v>3922</v>
      </c>
      <c r="I2380">
        <v>1185.8999999999999</v>
      </c>
      <c r="J2380" s="41">
        <v>1.7819999999999999E-2</v>
      </c>
      <c r="K2380" s="42">
        <v>21.132737999999996</v>
      </c>
      <c r="L2380" s="43">
        <v>0.161</v>
      </c>
      <c r="M2380" s="42">
        <v>3.4023708179999996</v>
      </c>
      <c r="N2380">
        <v>8</v>
      </c>
      <c r="O2380" s="43">
        <v>58.8</v>
      </c>
      <c r="P2380" s="42">
        <v>8</v>
      </c>
      <c r="Q2380" s="42">
        <v>6</v>
      </c>
      <c r="R2380" s="42">
        <v>9</v>
      </c>
    </row>
    <row r="2381" spans="1:18" x14ac:dyDescent="0.3">
      <c r="A2381" t="s">
        <v>3923</v>
      </c>
      <c r="B2381" s="17">
        <v>45165</v>
      </c>
      <c r="C2381" t="s">
        <v>543</v>
      </c>
      <c r="D2381" t="s">
        <v>3928</v>
      </c>
      <c r="E2381" t="s">
        <v>3929</v>
      </c>
      <c r="F2381" t="s">
        <v>3930</v>
      </c>
      <c r="G2381" t="s">
        <v>3921</v>
      </c>
      <c r="H2381" t="s">
        <v>3922</v>
      </c>
      <c r="I2381">
        <v>1225</v>
      </c>
      <c r="J2381" s="41">
        <v>1.4520000000000003E-2</v>
      </c>
      <c r="K2381" s="42">
        <v>17.787000000000003</v>
      </c>
      <c r="L2381" s="43">
        <v>0.90849999999999975</v>
      </c>
      <c r="M2381" s="42">
        <v>16.159489499999999</v>
      </c>
      <c r="N2381">
        <v>4</v>
      </c>
      <c r="O2381" s="43">
        <v>268.8</v>
      </c>
      <c r="P2381" s="42">
        <v>21</v>
      </c>
      <c r="Q2381" s="42">
        <v>1</v>
      </c>
      <c r="R2381" s="42">
        <v>13.5</v>
      </c>
    </row>
    <row r="2382" spans="1:18" x14ac:dyDescent="0.3">
      <c r="A2382" t="s">
        <v>3923</v>
      </c>
      <c r="B2382" s="17">
        <v>45166</v>
      </c>
      <c r="C2382" t="s">
        <v>543</v>
      </c>
      <c r="D2382" t="s">
        <v>3928</v>
      </c>
      <c r="E2382" t="s">
        <v>3929</v>
      </c>
      <c r="F2382" t="s">
        <v>3930</v>
      </c>
      <c r="G2382" t="s">
        <v>3921</v>
      </c>
      <c r="H2382" t="s">
        <v>3922</v>
      </c>
      <c r="I2382">
        <v>628.79999999999995</v>
      </c>
      <c r="J2382" s="41">
        <v>1.4410000000000004E-2</v>
      </c>
      <c r="K2382" s="42">
        <v>9.0610080000000028</v>
      </c>
      <c r="L2382" s="43">
        <v>0.24149999999999994</v>
      </c>
      <c r="M2382" s="42">
        <v>2.1882334320000001</v>
      </c>
      <c r="N2382">
        <v>5</v>
      </c>
      <c r="O2382" s="43">
        <v>323.39999999999998</v>
      </c>
      <c r="P2382" s="42">
        <v>42</v>
      </c>
      <c r="Q2382" s="42">
        <v>2</v>
      </c>
      <c r="R2382" s="42">
        <v>16.5</v>
      </c>
    </row>
    <row r="2383" spans="1:18" x14ac:dyDescent="0.3">
      <c r="A2383" t="s">
        <v>3923</v>
      </c>
      <c r="B2383" s="17">
        <v>45167</v>
      </c>
      <c r="C2383" t="s">
        <v>543</v>
      </c>
      <c r="D2383" t="s">
        <v>3928</v>
      </c>
      <c r="E2383" t="s">
        <v>3929</v>
      </c>
      <c r="F2383" t="s">
        <v>3930</v>
      </c>
      <c r="G2383" t="s">
        <v>3921</v>
      </c>
      <c r="H2383" t="s">
        <v>3922</v>
      </c>
      <c r="I2383">
        <v>1003.3</v>
      </c>
      <c r="J2383" s="41">
        <v>1.6390000000000002E-2</v>
      </c>
      <c r="K2383" s="42">
        <v>16.444087</v>
      </c>
      <c r="L2383" s="43">
        <v>1.0349999999999995</v>
      </c>
      <c r="M2383" s="42">
        <v>17.019630044999992</v>
      </c>
      <c r="N2383">
        <v>5</v>
      </c>
      <c r="O2383" s="43">
        <v>252</v>
      </c>
      <c r="P2383" s="42">
        <v>24</v>
      </c>
      <c r="Q2383" s="42">
        <v>12</v>
      </c>
      <c r="R2383" s="42">
        <v>16.5</v>
      </c>
    </row>
    <row r="2384" spans="1:18" x14ac:dyDescent="0.3">
      <c r="A2384" t="s">
        <v>3923</v>
      </c>
      <c r="B2384" s="17">
        <v>45168</v>
      </c>
      <c r="C2384" t="s">
        <v>543</v>
      </c>
      <c r="D2384" t="s">
        <v>3928</v>
      </c>
      <c r="E2384" t="s">
        <v>3929</v>
      </c>
      <c r="F2384" t="s">
        <v>3930</v>
      </c>
      <c r="G2384" t="s">
        <v>3921</v>
      </c>
      <c r="H2384" t="s">
        <v>3922</v>
      </c>
      <c r="I2384">
        <v>881.7</v>
      </c>
      <c r="J2384" s="41">
        <v>1.4960000000000001E-2</v>
      </c>
      <c r="K2384" s="42">
        <v>13.190232000000002</v>
      </c>
      <c r="L2384" s="43">
        <v>0.161</v>
      </c>
      <c r="M2384" s="42">
        <v>2.1236273520000002</v>
      </c>
      <c r="N2384">
        <v>6</v>
      </c>
      <c r="O2384" s="43">
        <v>89.039999999999978</v>
      </c>
      <c r="P2384" s="42">
        <v>15</v>
      </c>
      <c r="Q2384" s="42">
        <v>2</v>
      </c>
      <c r="R2384" s="42">
        <v>6</v>
      </c>
    </row>
    <row r="2385" spans="1:18" x14ac:dyDescent="0.3">
      <c r="A2385" t="s">
        <v>3923</v>
      </c>
      <c r="B2385" s="17">
        <v>45169</v>
      </c>
      <c r="C2385" t="s">
        <v>543</v>
      </c>
      <c r="D2385" t="s">
        <v>3928</v>
      </c>
      <c r="E2385" t="s">
        <v>3929</v>
      </c>
      <c r="F2385" t="s">
        <v>3930</v>
      </c>
      <c r="G2385" t="s">
        <v>3921</v>
      </c>
      <c r="H2385" t="s">
        <v>3922</v>
      </c>
      <c r="I2385">
        <v>868.19999999999982</v>
      </c>
      <c r="J2385" s="41">
        <v>2.0790000000000003E-2</v>
      </c>
      <c r="K2385" s="42">
        <v>18.049878</v>
      </c>
      <c r="L2385" s="43">
        <v>1.0694999999999999</v>
      </c>
      <c r="M2385" s="42">
        <v>19.304344520999997</v>
      </c>
      <c r="N2385">
        <v>3</v>
      </c>
      <c r="O2385" s="43">
        <v>243.6</v>
      </c>
      <c r="P2385" s="42">
        <v>25</v>
      </c>
      <c r="Q2385" s="42">
        <v>7</v>
      </c>
      <c r="R2385" s="42">
        <v>18</v>
      </c>
    </row>
    <row r="2386" spans="1:18" x14ac:dyDescent="0.3">
      <c r="A2386" t="s">
        <v>3924</v>
      </c>
      <c r="B2386" s="17">
        <v>45170</v>
      </c>
      <c r="C2386" t="s">
        <v>543</v>
      </c>
      <c r="D2386" t="s">
        <v>3928</v>
      </c>
      <c r="E2386" t="s">
        <v>3929</v>
      </c>
      <c r="F2386" t="s">
        <v>3930</v>
      </c>
      <c r="G2386" t="s">
        <v>3921</v>
      </c>
      <c r="H2386" t="s">
        <v>3922</v>
      </c>
      <c r="I2386">
        <v>1664</v>
      </c>
      <c r="J2386" s="41">
        <v>2.2990000000000003E-2</v>
      </c>
      <c r="K2386" s="42">
        <v>38.255360000000003</v>
      </c>
      <c r="L2386" s="43">
        <v>9.2000000000000012E-2</v>
      </c>
      <c r="M2386" s="42">
        <v>3.5194931200000008</v>
      </c>
      <c r="N2386">
        <v>5</v>
      </c>
      <c r="O2386" s="43">
        <v>36</v>
      </c>
      <c r="P2386" s="42">
        <v>70</v>
      </c>
      <c r="Q2386" s="42">
        <v>2</v>
      </c>
      <c r="R2386" s="42">
        <v>10.5</v>
      </c>
    </row>
    <row r="2387" spans="1:18" x14ac:dyDescent="0.3">
      <c r="A2387" t="s">
        <v>3924</v>
      </c>
      <c r="B2387" s="17">
        <v>45171</v>
      </c>
      <c r="C2387" t="s">
        <v>543</v>
      </c>
      <c r="D2387" t="s">
        <v>3928</v>
      </c>
      <c r="E2387" t="s">
        <v>3929</v>
      </c>
      <c r="F2387" t="s">
        <v>3930</v>
      </c>
      <c r="G2387" t="s">
        <v>3921</v>
      </c>
      <c r="H2387" t="s">
        <v>3922</v>
      </c>
      <c r="I2387">
        <v>1993</v>
      </c>
      <c r="J2387" s="41">
        <v>1.9030000000000005E-2</v>
      </c>
      <c r="K2387" s="42">
        <v>37.926790000000011</v>
      </c>
      <c r="L2387" s="43">
        <v>1.1500000000000008E-2</v>
      </c>
      <c r="M2387" s="42">
        <v>0.43615808500000047</v>
      </c>
      <c r="N2387">
        <v>6</v>
      </c>
      <c r="O2387" s="43">
        <v>251.15999999999997</v>
      </c>
      <c r="P2387" s="42">
        <v>57</v>
      </c>
      <c r="Q2387" s="42">
        <v>3</v>
      </c>
      <c r="R2387" s="42">
        <v>12</v>
      </c>
    </row>
    <row r="2388" spans="1:18" x14ac:dyDescent="0.3">
      <c r="A2388" t="s">
        <v>3924</v>
      </c>
      <c r="B2388" s="17">
        <v>45172</v>
      </c>
      <c r="C2388" t="s">
        <v>543</v>
      </c>
      <c r="D2388" t="s">
        <v>3928</v>
      </c>
      <c r="E2388" t="s">
        <v>3929</v>
      </c>
      <c r="F2388" t="s">
        <v>3930</v>
      </c>
      <c r="G2388" t="s">
        <v>3921</v>
      </c>
      <c r="H2388" t="s">
        <v>3922</v>
      </c>
      <c r="I2388">
        <v>1425</v>
      </c>
      <c r="J2388" s="41">
        <v>1.9030000000000005E-2</v>
      </c>
      <c r="K2388" s="42">
        <v>27.117750000000008</v>
      </c>
      <c r="L2388" s="43">
        <v>0.50599999999999978</v>
      </c>
      <c r="M2388" s="42">
        <v>13.721581499999997</v>
      </c>
      <c r="N2388">
        <v>4</v>
      </c>
      <c r="O2388" s="43">
        <v>88.2</v>
      </c>
      <c r="P2388" s="42">
        <v>22</v>
      </c>
      <c r="Q2388" s="42">
        <v>15</v>
      </c>
      <c r="R2388" s="42">
        <v>7.5</v>
      </c>
    </row>
    <row r="2389" spans="1:18" x14ac:dyDescent="0.3">
      <c r="A2389" t="s">
        <v>3924</v>
      </c>
      <c r="B2389" s="17">
        <v>45173</v>
      </c>
      <c r="C2389" t="s">
        <v>543</v>
      </c>
      <c r="D2389" t="s">
        <v>3928</v>
      </c>
      <c r="E2389" t="s">
        <v>3929</v>
      </c>
      <c r="F2389" t="s">
        <v>3930</v>
      </c>
      <c r="G2389" t="s">
        <v>3921</v>
      </c>
      <c r="H2389" t="s">
        <v>3922</v>
      </c>
      <c r="I2389">
        <v>1636</v>
      </c>
      <c r="J2389" s="41">
        <v>1.5730000000000001E-2</v>
      </c>
      <c r="K2389" s="42">
        <v>25.734280000000002</v>
      </c>
      <c r="L2389" s="43">
        <v>0.50599999999999956</v>
      </c>
      <c r="M2389" s="42">
        <v>13.02154567999999</v>
      </c>
      <c r="N2389">
        <v>5</v>
      </c>
      <c r="O2389" s="43">
        <v>318.36</v>
      </c>
      <c r="P2389" s="42">
        <v>16</v>
      </c>
      <c r="Q2389" s="42">
        <v>0</v>
      </c>
      <c r="R2389" s="42">
        <v>10.5</v>
      </c>
    </row>
    <row r="2390" spans="1:18" x14ac:dyDescent="0.3">
      <c r="A2390" t="s">
        <v>3924</v>
      </c>
      <c r="B2390" s="17">
        <v>45174</v>
      </c>
      <c r="C2390" t="s">
        <v>543</v>
      </c>
      <c r="D2390" t="s">
        <v>3928</v>
      </c>
      <c r="E2390" t="s">
        <v>3929</v>
      </c>
      <c r="F2390" t="s">
        <v>3930</v>
      </c>
      <c r="G2390" t="s">
        <v>3921</v>
      </c>
      <c r="H2390" t="s">
        <v>3922</v>
      </c>
      <c r="I2390">
        <v>1168</v>
      </c>
      <c r="J2390" s="41">
        <v>2.2220000000000004E-2</v>
      </c>
      <c r="K2390" s="42">
        <v>25.952960000000004</v>
      </c>
      <c r="L2390" s="43">
        <v>0.40249999999999986</v>
      </c>
      <c r="M2390" s="42">
        <v>10.446066399999998</v>
      </c>
      <c r="N2390">
        <v>4</v>
      </c>
      <c r="O2390" s="43">
        <v>44.4</v>
      </c>
      <c r="P2390" s="42">
        <v>51</v>
      </c>
      <c r="Q2390" s="42">
        <v>9</v>
      </c>
      <c r="R2390" s="42">
        <v>13.5</v>
      </c>
    </row>
    <row r="2391" spans="1:18" x14ac:dyDescent="0.3">
      <c r="A2391" t="s">
        <v>3924</v>
      </c>
      <c r="B2391" s="17">
        <v>45175</v>
      </c>
      <c r="C2391" t="s">
        <v>543</v>
      </c>
      <c r="D2391" t="s">
        <v>3928</v>
      </c>
      <c r="E2391" t="s">
        <v>3929</v>
      </c>
      <c r="F2391" t="s">
        <v>3930</v>
      </c>
      <c r="G2391" t="s">
        <v>3921</v>
      </c>
      <c r="H2391" t="s">
        <v>3922</v>
      </c>
      <c r="I2391">
        <v>2056</v>
      </c>
      <c r="J2391" s="41">
        <v>1.7490000000000002E-2</v>
      </c>
      <c r="K2391" s="42">
        <v>35.959440000000001</v>
      </c>
      <c r="L2391" s="43">
        <v>0.10349999999999999</v>
      </c>
      <c r="M2391" s="42">
        <v>3.72180204</v>
      </c>
      <c r="N2391">
        <v>5</v>
      </c>
      <c r="O2391" s="43">
        <v>140.27999999999997</v>
      </c>
      <c r="P2391" s="42">
        <v>58</v>
      </c>
      <c r="Q2391" s="42">
        <v>5</v>
      </c>
      <c r="R2391" s="42">
        <v>4.5</v>
      </c>
    </row>
    <row r="2392" spans="1:18" x14ac:dyDescent="0.3">
      <c r="A2392" t="s">
        <v>3924</v>
      </c>
      <c r="B2392" s="17">
        <v>45176</v>
      </c>
      <c r="C2392" t="s">
        <v>543</v>
      </c>
      <c r="D2392" t="s">
        <v>3928</v>
      </c>
      <c r="E2392" t="s">
        <v>3929</v>
      </c>
      <c r="F2392" t="s">
        <v>3930</v>
      </c>
      <c r="G2392" t="s">
        <v>3921</v>
      </c>
      <c r="H2392" t="s">
        <v>3922</v>
      </c>
      <c r="I2392">
        <v>1664</v>
      </c>
      <c r="J2392" s="41">
        <v>1.8480000000000003E-2</v>
      </c>
      <c r="K2392" s="42">
        <v>30.750720000000005</v>
      </c>
      <c r="L2392" s="43">
        <v>6.9000000000000061E-2</v>
      </c>
      <c r="M2392" s="42">
        <v>2.1217996800000023</v>
      </c>
      <c r="N2392">
        <v>6</v>
      </c>
      <c r="O2392" s="43">
        <v>50.4</v>
      </c>
      <c r="P2392" s="42">
        <v>41</v>
      </c>
      <c r="Q2392" s="42">
        <v>8</v>
      </c>
      <c r="R2392" s="42">
        <v>12</v>
      </c>
    </row>
    <row r="2393" spans="1:18" x14ac:dyDescent="0.3">
      <c r="A2393" t="s">
        <v>3924</v>
      </c>
      <c r="B2393" s="17">
        <v>45177</v>
      </c>
      <c r="C2393" t="s">
        <v>543</v>
      </c>
      <c r="D2393" t="s">
        <v>3928</v>
      </c>
      <c r="E2393" t="s">
        <v>3929</v>
      </c>
      <c r="F2393" t="s">
        <v>3930</v>
      </c>
      <c r="G2393" t="s">
        <v>3921</v>
      </c>
      <c r="H2393" t="s">
        <v>3922</v>
      </c>
      <c r="I2393">
        <v>1465</v>
      </c>
      <c r="J2393" s="41">
        <v>2.0350000000000004E-2</v>
      </c>
      <c r="K2393" s="42">
        <v>29.812750000000005</v>
      </c>
      <c r="L2393" s="43">
        <v>1.2419999999999995</v>
      </c>
      <c r="M2393" s="42">
        <v>37.027435499999996</v>
      </c>
      <c r="N2393">
        <v>4</v>
      </c>
      <c r="O2393" s="43">
        <v>170.51999999999998</v>
      </c>
      <c r="P2393" s="42">
        <v>43</v>
      </c>
      <c r="Q2393" s="42">
        <v>14</v>
      </c>
      <c r="R2393" s="42">
        <v>16.5</v>
      </c>
    </row>
    <row r="2394" spans="1:18" x14ac:dyDescent="0.3">
      <c r="A2394" t="s">
        <v>3924</v>
      </c>
      <c r="B2394" s="17">
        <v>45178</v>
      </c>
      <c r="C2394" t="s">
        <v>543</v>
      </c>
      <c r="D2394" t="s">
        <v>3928</v>
      </c>
      <c r="E2394" t="s">
        <v>3929</v>
      </c>
      <c r="F2394" t="s">
        <v>3930</v>
      </c>
      <c r="G2394" t="s">
        <v>3921</v>
      </c>
      <c r="H2394" t="s">
        <v>3922</v>
      </c>
      <c r="I2394">
        <v>1652</v>
      </c>
      <c r="J2394" s="41">
        <v>1.6280000000000003E-2</v>
      </c>
      <c r="K2394" s="42">
        <v>26.894560000000006</v>
      </c>
      <c r="L2394" s="43">
        <v>0.73599999999999954</v>
      </c>
      <c r="M2394" s="42">
        <v>19.794396159999991</v>
      </c>
      <c r="N2394">
        <v>4</v>
      </c>
      <c r="O2394" s="43">
        <v>143.63999999999999</v>
      </c>
      <c r="P2394" s="42">
        <v>66</v>
      </c>
      <c r="Q2394" s="42">
        <v>2</v>
      </c>
      <c r="R2394" s="42">
        <v>15</v>
      </c>
    </row>
    <row r="2395" spans="1:18" x14ac:dyDescent="0.3">
      <c r="A2395" t="s">
        <v>3924</v>
      </c>
      <c r="B2395" s="17">
        <v>45179</v>
      </c>
      <c r="C2395" t="s">
        <v>543</v>
      </c>
      <c r="D2395" t="s">
        <v>3928</v>
      </c>
      <c r="E2395" t="s">
        <v>3929</v>
      </c>
      <c r="F2395" t="s">
        <v>3930</v>
      </c>
      <c r="G2395" t="s">
        <v>3921</v>
      </c>
      <c r="H2395" t="s">
        <v>3922</v>
      </c>
      <c r="I2395">
        <v>1185</v>
      </c>
      <c r="J2395" s="41">
        <v>2.1120000000000003E-2</v>
      </c>
      <c r="K2395" s="42">
        <v>25.027200000000004</v>
      </c>
      <c r="L2395" s="43">
        <v>0.12650000000000006</v>
      </c>
      <c r="M2395" s="42">
        <v>3.1659408000000018</v>
      </c>
      <c r="N2395">
        <v>5</v>
      </c>
      <c r="O2395" s="43">
        <v>52.919999999999995</v>
      </c>
      <c r="P2395" s="42">
        <v>28</v>
      </c>
      <c r="Q2395" s="42">
        <v>4</v>
      </c>
      <c r="R2395" s="42">
        <v>21</v>
      </c>
    </row>
    <row r="2396" spans="1:18" x14ac:dyDescent="0.3">
      <c r="A2396" t="s">
        <v>3924</v>
      </c>
      <c r="B2396" s="17">
        <v>45180</v>
      </c>
      <c r="C2396" t="s">
        <v>543</v>
      </c>
      <c r="D2396" t="s">
        <v>3928</v>
      </c>
      <c r="E2396" t="s">
        <v>3929</v>
      </c>
      <c r="F2396" t="s">
        <v>3930</v>
      </c>
      <c r="G2396" t="s">
        <v>3921</v>
      </c>
      <c r="H2396" t="s">
        <v>3922</v>
      </c>
      <c r="I2396">
        <v>1375</v>
      </c>
      <c r="J2396" s="41">
        <v>1.661E-2</v>
      </c>
      <c r="K2396" s="42">
        <v>22.838750000000001</v>
      </c>
      <c r="L2396" s="43">
        <v>0.35650000000000004</v>
      </c>
      <c r="M2396" s="42">
        <v>8.1420143750000005</v>
      </c>
      <c r="N2396">
        <v>3</v>
      </c>
      <c r="O2396" s="43">
        <v>50.4</v>
      </c>
      <c r="P2396" s="42">
        <v>27</v>
      </c>
      <c r="Q2396" s="42">
        <v>5</v>
      </c>
      <c r="R2396" s="42">
        <v>15</v>
      </c>
    </row>
    <row r="2397" spans="1:18" x14ac:dyDescent="0.3">
      <c r="A2397" t="s">
        <v>3924</v>
      </c>
      <c r="B2397" s="17">
        <v>45181</v>
      </c>
      <c r="C2397" t="s">
        <v>543</v>
      </c>
      <c r="D2397" t="s">
        <v>3928</v>
      </c>
      <c r="E2397" t="s">
        <v>3929</v>
      </c>
      <c r="F2397" t="s">
        <v>3930</v>
      </c>
      <c r="G2397" t="s">
        <v>3921</v>
      </c>
      <c r="H2397" t="s">
        <v>3922</v>
      </c>
      <c r="I2397">
        <v>1547</v>
      </c>
      <c r="J2397" s="41">
        <v>1.5730000000000001E-2</v>
      </c>
      <c r="K2397" s="42">
        <v>24.334310000000002</v>
      </c>
      <c r="L2397" s="43">
        <v>8.0500000000000071E-2</v>
      </c>
      <c r="M2397" s="42">
        <v>1.9589119550000018</v>
      </c>
      <c r="N2397">
        <v>3</v>
      </c>
      <c r="O2397" s="43">
        <v>9.6</v>
      </c>
      <c r="P2397" s="42">
        <v>60</v>
      </c>
      <c r="Q2397" s="42">
        <v>13</v>
      </c>
      <c r="R2397" s="42">
        <v>16.5</v>
      </c>
    </row>
    <row r="2398" spans="1:18" x14ac:dyDescent="0.3">
      <c r="A2398" t="s">
        <v>3924</v>
      </c>
      <c r="B2398" s="17">
        <v>45182</v>
      </c>
      <c r="C2398" t="s">
        <v>543</v>
      </c>
      <c r="D2398" t="s">
        <v>3928</v>
      </c>
      <c r="E2398" t="s">
        <v>3929</v>
      </c>
      <c r="F2398" t="s">
        <v>3930</v>
      </c>
      <c r="G2398" t="s">
        <v>3921</v>
      </c>
      <c r="H2398" t="s">
        <v>3922</v>
      </c>
      <c r="I2398">
        <v>1899</v>
      </c>
      <c r="J2398" s="41">
        <v>2.1230000000000002E-2</v>
      </c>
      <c r="K2398" s="42">
        <v>40.315770000000008</v>
      </c>
      <c r="L2398" s="43">
        <v>0.253</v>
      </c>
      <c r="M2398" s="42">
        <v>10.199889810000002</v>
      </c>
      <c r="N2398">
        <v>8</v>
      </c>
      <c r="O2398" s="43">
        <v>57.959999999999994</v>
      </c>
      <c r="P2398" s="42">
        <v>51</v>
      </c>
      <c r="Q2398" s="42">
        <v>3</v>
      </c>
      <c r="R2398" s="42">
        <v>10.5</v>
      </c>
    </row>
    <row r="2399" spans="1:18" x14ac:dyDescent="0.3">
      <c r="A2399" t="s">
        <v>3924</v>
      </c>
      <c r="B2399" s="17">
        <v>45183</v>
      </c>
      <c r="C2399" t="s">
        <v>543</v>
      </c>
      <c r="D2399" t="s">
        <v>3928</v>
      </c>
      <c r="E2399" t="s">
        <v>3929</v>
      </c>
      <c r="F2399" t="s">
        <v>3930</v>
      </c>
      <c r="G2399" t="s">
        <v>3921</v>
      </c>
      <c r="H2399" t="s">
        <v>3922</v>
      </c>
      <c r="I2399">
        <v>1716</v>
      </c>
      <c r="J2399" s="41">
        <v>1.6830000000000005E-2</v>
      </c>
      <c r="K2399" s="42">
        <v>28.88028000000001</v>
      </c>
      <c r="L2399" s="43">
        <v>0.44849999999999973</v>
      </c>
      <c r="M2399" s="42">
        <v>12.952805579999996</v>
      </c>
      <c r="N2399">
        <v>9</v>
      </c>
      <c r="O2399" s="43">
        <v>146.16</v>
      </c>
      <c r="P2399" s="42">
        <v>56</v>
      </c>
      <c r="Q2399" s="42">
        <v>7</v>
      </c>
      <c r="R2399" s="42">
        <v>16.5</v>
      </c>
    </row>
    <row r="2400" spans="1:18" x14ac:dyDescent="0.3">
      <c r="A2400" t="s">
        <v>3924</v>
      </c>
      <c r="B2400" s="17">
        <v>45184</v>
      </c>
      <c r="C2400" t="s">
        <v>543</v>
      </c>
      <c r="D2400" t="s">
        <v>3928</v>
      </c>
      <c r="E2400" t="s">
        <v>3929</v>
      </c>
      <c r="F2400" t="s">
        <v>3930</v>
      </c>
      <c r="G2400" t="s">
        <v>3921</v>
      </c>
      <c r="H2400" t="s">
        <v>3922</v>
      </c>
      <c r="I2400">
        <v>2013</v>
      </c>
      <c r="J2400" s="41">
        <v>1.5840000000000003E-2</v>
      </c>
      <c r="K2400" s="42">
        <v>31.885920000000006</v>
      </c>
      <c r="L2400" s="43">
        <v>1.0924999999999998</v>
      </c>
      <c r="M2400" s="42">
        <v>34.835367599999998</v>
      </c>
      <c r="N2400">
        <v>4</v>
      </c>
      <c r="O2400" s="43">
        <v>209.15999999999997</v>
      </c>
      <c r="P2400" s="42">
        <v>29</v>
      </c>
      <c r="Q2400" s="42">
        <v>7</v>
      </c>
      <c r="R2400" s="42">
        <v>13.5</v>
      </c>
    </row>
    <row r="2401" spans="1:18" x14ac:dyDescent="0.3">
      <c r="A2401" t="s">
        <v>3924</v>
      </c>
      <c r="B2401" s="17">
        <v>45185</v>
      </c>
      <c r="C2401" t="s">
        <v>543</v>
      </c>
      <c r="D2401" t="s">
        <v>3928</v>
      </c>
      <c r="E2401" t="s">
        <v>3929</v>
      </c>
      <c r="F2401" t="s">
        <v>3930</v>
      </c>
      <c r="G2401" t="s">
        <v>3921</v>
      </c>
      <c r="H2401" t="s">
        <v>3922</v>
      </c>
      <c r="I2401">
        <v>1828</v>
      </c>
      <c r="J2401" s="41">
        <v>2.4750000000000001E-2</v>
      </c>
      <c r="K2401" s="42">
        <v>45.243000000000002</v>
      </c>
      <c r="L2401" s="43">
        <v>0.59799999999999975</v>
      </c>
      <c r="M2401" s="42">
        <v>27.055313999999989</v>
      </c>
      <c r="N2401">
        <v>3</v>
      </c>
      <c r="O2401" s="43">
        <v>105.83999999999999</v>
      </c>
      <c r="P2401" s="42">
        <v>56</v>
      </c>
      <c r="Q2401" s="42">
        <v>7</v>
      </c>
      <c r="R2401" s="42">
        <v>15</v>
      </c>
    </row>
    <row r="2402" spans="1:18" x14ac:dyDescent="0.3">
      <c r="A2402" t="s">
        <v>3924</v>
      </c>
      <c r="B2402" s="17">
        <v>45186</v>
      </c>
      <c r="C2402" t="s">
        <v>543</v>
      </c>
      <c r="D2402" t="s">
        <v>3928</v>
      </c>
      <c r="E2402" t="s">
        <v>3929</v>
      </c>
      <c r="F2402" t="s">
        <v>3930</v>
      </c>
      <c r="G2402" t="s">
        <v>3921</v>
      </c>
      <c r="H2402" t="s">
        <v>3922</v>
      </c>
      <c r="I2402">
        <v>1238</v>
      </c>
      <c r="J2402" s="41">
        <v>1.6060000000000001E-2</v>
      </c>
      <c r="K2402" s="42">
        <v>19.882280000000002</v>
      </c>
      <c r="L2402" s="43">
        <v>0.41399999999999987</v>
      </c>
      <c r="M2402" s="42">
        <v>8.2312639199999982</v>
      </c>
      <c r="N2402">
        <v>4</v>
      </c>
      <c r="O2402" s="43">
        <v>62.16</v>
      </c>
      <c r="P2402" s="42">
        <v>41</v>
      </c>
      <c r="Q2402" s="42">
        <v>13</v>
      </c>
      <c r="R2402" s="42">
        <v>3</v>
      </c>
    </row>
    <row r="2403" spans="1:18" x14ac:dyDescent="0.3">
      <c r="A2403" t="s">
        <v>3924</v>
      </c>
      <c r="B2403" s="17">
        <v>45187</v>
      </c>
      <c r="C2403" t="s">
        <v>543</v>
      </c>
      <c r="D2403" t="s">
        <v>3928</v>
      </c>
      <c r="E2403" t="s">
        <v>3929</v>
      </c>
      <c r="F2403" t="s">
        <v>3930</v>
      </c>
      <c r="G2403" t="s">
        <v>3921</v>
      </c>
      <c r="H2403" t="s">
        <v>3922</v>
      </c>
      <c r="I2403">
        <v>1236</v>
      </c>
      <c r="J2403" s="41">
        <v>2.2990000000000003E-2</v>
      </c>
      <c r="K2403" s="42">
        <v>28.415640000000003</v>
      </c>
      <c r="L2403" s="43">
        <v>0.74749999999999972</v>
      </c>
      <c r="M2403" s="42">
        <v>21.240690899999993</v>
      </c>
      <c r="N2403">
        <v>5</v>
      </c>
      <c r="O2403" s="43">
        <v>51.239999999999995</v>
      </c>
      <c r="P2403" s="42">
        <v>32</v>
      </c>
      <c r="Q2403" s="42">
        <v>11</v>
      </c>
      <c r="R2403" s="42">
        <v>16.5</v>
      </c>
    </row>
    <row r="2404" spans="1:18" x14ac:dyDescent="0.3">
      <c r="A2404" t="s">
        <v>3924</v>
      </c>
      <c r="B2404" s="17">
        <v>45188</v>
      </c>
      <c r="C2404" t="s">
        <v>543</v>
      </c>
      <c r="D2404" t="s">
        <v>3928</v>
      </c>
      <c r="E2404" t="s">
        <v>3929</v>
      </c>
      <c r="F2404" t="s">
        <v>3930</v>
      </c>
      <c r="G2404" t="s">
        <v>3921</v>
      </c>
      <c r="H2404" t="s">
        <v>3922</v>
      </c>
      <c r="I2404">
        <v>1618</v>
      </c>
      <c r="J2404" s="41">
        <v>1.9360000000000006E-2</v>
      </c>
      <c r="K2404" s="42">
        <v>31.324480000000008</v>
      </c>
      <c r="L2404" s="43">
        <v>1.0924999999999996</v>
      </c>
      <c r="M2404" s="42">
        <v>34.221994399999993</v>
      </c>
      <c r="N2404">
        <v>5</v>
      </c>
      <c r="O2404" s="43">
        <v>112.55999999999999</v>
      </c>
      <c r="P2404" s="42">
        <v>24</v>
      </c>
      <c r="Q2404" s="42">
        <v>12</v>
      </c>
      <c r="R2404" s="42">
        <v>16.5</v>
      </c>
    </row>
    <row r="2405" spans="1:18" x14ac:dyDescent="0.3">
      <c r="A2405" t="s">
        <v>3924</v>
      </c>
      <c r="B2405" s="17">
        <v>45189</v>
      </c>
      <c r="C2405" t="s">
        <v>543</v>
      </c>
      <c r="D2405" t="s">
        <v>3928</v>
      </c>
      <c r="E2405" t="s">
        <v>3929</v>
      </c>
      <c r="F2405" t="s">
        <v>3930</v>
      </c>
      <c r="G2405" t="s">
        <v>3921</v>
      </c>
      <c r="H2405" t="s">
        <v>3922</v>
      </c>
      <c r="I2405">
        <v>1157</v>
      </c>
      <c r="J2405" s="41">
        <v>2.3869999999999999E-2</v>
      </c>
      <c r="K2405" s="42">
        <v>27.61759</v>
      </c>
      <c r="L2405" s="43">
        <v>0.24149999999999999</v>
      </c>
      <c r="M2405" s="42">
        <v>6.6696479850000001</v>
      </c>
      <c r="N2405">
        <v>6</v>
      </c>
      <c r="O2405" s="43">
        <v>170.51999999999998</v>
      </c>
      <c r="P2405" s="42">
        <v>25</v>
      </c>
      <c r="Q2405" s="42">
        <v>1</v>
      </c>
      <c r="R2405" s="42">
        <v>7.5</v>
      </c>
    </row>
    <row r="2406" spans="1:18" x14ac:dyDescent="0.3">
      <c r="A2406" t="s">
        <v>3924</v>
      </c>
      <c r="B2406" s="17">
        <v>45190</v>
      </c>
      <c r="C2406" t="s">
        <v>543</v>
      </c>
      <c r="D2406" t="s">
        <v>3928</v>
      </c>
      <c r="E2406" t="s">
        <v>3929</v>
      </c>
      <c r="F2406" t="s">
        <v>3930</v>
      </c>
      <c r="G2406" t="s">
        <v>3921</v>
      </c>
      <c r="H2406" t="s">
        <v>3922</v>
      </c>
      <c r="I2406">
        <v>1807</v>
      </c>
      <c r="J2406" s="41">
        <v>1.7930000000000005E-2</v>
      </c>
      <c r="K2406" s="42">
        <v>32.399510000000006</v>
      </c>
      <c r="L2406" s="43">
        <v>1.0694999999999999</v>
      </c>
      <c r="M2406" s="42">
        <v>34.651275945000002</v>
      </c>
      <c r="N2406">
        <v>5</v>
      </c>
      <c r="O2406" s="43">
        <v>34.799999999999997</v>
      </c>
      <c r="P2406" s="42">
        <v>35</v>
      </c>
      <c r="Q2406" s="42">
        <v>13</v>
      </c>
      <c r="R2406" s="42">
        <v>16.5</v>
      </c>
    </row>
    <row r="2407" spans="1:18" x14ac:dyDescent="0.3">
      <c r="A2407" t="s">
        <v>3924</v>
      </c>
      <c r="B2407" s="17">
        <v>45191</v>
      </c>
      <c r="C2407" t="s">
        <v>543</v>
      </c>
      <c r="D2407" t="s">
        <v>3928</v>
      </c>
      <c r="E2407" t="s">
        <v>3929</v>
      </c>
      <c r="F2407" t="s">
        <v>3930</v>
      </c>
      <c r="G2407" t="s">
        <v>3921</v>
      </c>
      <c r="H2407" t="s">
        <v>3922</v>
      </c>
      <c r="I2407">
        <v>1594</v>
      </c>
      <c r="J2407" s="41">
        <v>2.4750000000000001E-2</v>
      </c>
      <c r="K2407" s="42">
        <v>39.451500000000003</v>
      </c>
      <c r="L2407" s="43">
        <v>1.2419999999999998</v>
      </c>
      <c r="M2407" s="42">
        <v>48.998762999999997</v>
      </c>
      <c r="N2407">
        <v>8</v>
      </c>
      <c r="O2407" s="43">
        <v>10.799999999999999</v>
      </c>
      <c r="P2407" s="42">
        <v>13</v>
      </c>
      <c r="Q2407" s="42">
        <v>7</v>
      </c>
      <c r="R2407" s="42">
        <v>9</v>
      </c>
    </row>
    <row r="2408" spans="1:18" x14ac:dyDescent="0.3">
      <c r="A2408" t="s">
        <v>3924</v>
      </c>
      <c r="B2408" s="17">
        <v>45192</v>
      </c>
      <c r="C2408" t="s">
        <v>543</v>
      </c>
      <c r="D2408" t="s">
        <v>3928</v>
      </c>
      <c r="E2408" t="s">
        <v>3929</v>
      </c>
      <c r="F2408" t="s">
        <v>3930</v>
      </c>
      <c r="G2408" t="s">
        <v>3921</v>
      </c>
      <c r="H2408" t="s">
        <v>3922</v>
      </c>
      <c r="I2408">
        <v>1341</v>
      </c>
      <c r="J2408" s="41">
        <v>2.3430000000000003E-2</v>
      </c>
      <c r="K2408" s="42">
        <v>31.419630000000005</v>
      </c>
      <c r="L2408" s="43">
        <v>0.60949999999999971</v>
      </c>
      <c r="M2408" s="42">
        <v>19.150264484999994</v>
      </c>
      <c r="N2408">
        <v>3</v>
      </c>
      <c r="O2408" s="43">
        <v>260.39999999999998</v>
      </c>
      <c r="P2408" s="42">
        <v>63</v>
      </c>
      <c r="Q2408" s="42">
        <v>3</v>
      </c>
      <c r="R2408" s="42">
        <v>9</v>
      </c>
    </row>
    <row r="2409" spans="1:18" x14ac:dyDescent="0.3">
      <c r="A2409" t="s">
        <v>3924</v>
      </c>
      <c r="B2409" s="17">
        <v>45193</v>
      </c>
      <c r="C2409" t="s">
        <v>543</v>
      </c>
      <c r="D2409" t="s">
        <v>3928</v>
      </c>
      <c r="E2409" t="s">
        <v>3929</v>
      </c>
      <c r="F2409" t="s">
        <v>3930</v>
      </c>
      <c r="G2409" t="s">
        <v>3921</v>
      </c>
      <c r="H2409" t="s">
        <v>3922</v>
      </c>
      <c r="I2409">
        <v>1473</v>
      </c>
      <c r="J2409" s="41">
        <v>2.332E-2</v>
      </c>
      <c r="K2409" s="42">
        <v>34.350360000000002</v>
      </c>
      <c r="L2409" s="43">
        <v>1.0924999999999998</v>
      </c>
      <c r="M2409" s="42">
        <v>37.527768299999998</v>
      </c>
      <c r="N2409">
        <v>8</v>
      </c>
      <c r="O2409" s="43">
        <v>266.27999999999997</v>
      </c>
      <c r="P2409" s="42">
        <v>62</v>
      </c>
      <c r="Q2409" s="42">
        <v>1</v>
      </c>
      <c r="R2409" s="42">
        <v>12</v>
      </c>
    </row>
    <row r="2410" spans="1:18" x14ac:dyDescent="0.3">
      <c r="A2410" t="s">
        <v>3924</v>
      </c>
      <c r="B2410" s="17">
        <v>45194</v>
      </c>
      <c r="C2410" t="s">
        <v>543</v>
      </c>
      <c r="D2410" t="s">
        <v>3928</v>
      </c>
      <c r="E2410" t="s">
        <v>3929</v>
      </c>
      <c r="F2410" t="s">
        <v>3930</v>
      </c>
      <c r="G2410" t="s">
        <v>3921</v>
      </c>
      <c r="H2410" t="s">
        <v>3922</v>
      </c>
      <c r="I2410">
        <v>1570</v>
      </c>
      <c r="J2410" s="41">
        <v>2.1449999999999997E-2</v>
      </c>
      <c r="K2410" s="42">
        <v>33.676499999999997</v>
      </c>
      <c r="L2410" s="43">
        <v>0.21850000000000003</v>
      </c>
      <c r="M2410" s="42">
        <v>7.3583152500000004</v>
      </c>
      <c r="N2410">
        <v>4</v>
      </c>
      <c r="O2410" s="43">
        <v>286.44</v>
      </c>
      <c r="P2410" s="42">
        <v>58</v>
      </c>
      <c r="Q2410" s="42">
        <v>12</v>
      </c>
      <c r="R2410" s="42">
        <v>16.5</v>
      </c>
    </row>
    <row r="2411" spans="1:18" x14ac:dyDescent="0.3">
      <c r="A2411" t="s">
        <v>3924</v>
      </c>
      <c r="B2411" s="17">
        <v>45195</v>
      </c>
      <c r="C2411" t="s">
        <v>543</v>
      </c>
      <c r="D2411" t="s">
        <v>3928</v>
      </c>
      <c r="E2411" t="s">
        <v>3929</v>
      </c>
      <c r="F2411" t="s">
        <v>3930</v>
      </c>
      <c r="G2411" t="s">
        <v>3921</v>
      </c>
      <c r="H2411" t="s">
        <v>3922</v>
      </c>
      <c r="I2411">
        <v>1048</v>
      </c>
      <c r="J2411" s="41">
        <v>2.3210000000000001E-2</v>
      </c>
      <c r="K2411" s="42">
        <v>24.324080000000002</v>
      </c>
      <c r="L2411" s="43">
        <v>0.35650000000000009</v>
      </c>
      <c r="M2411" s="42">
        <v>8.6715345200000034</v>
      </c>
      <c r="N2411">
        <v>4</v>
      </c>
      <c r="O2411" s="43">
        <v>12</v>
      </c>
      <c r="P2411" s="42">
        <v>46</v>
      </c>
      <c r="Q2411" s="42">
        <v>9</v>
      </c>
      <c r="R2411" s="42">
        <v>12</v>
      </c>
    </row>
    <row r="2412" spans="1:18" x14ac:dyDescent="0.3">
      <c r="A2412" t="s">
        <v>3924</v>
      </c>
      <c r="B2412" s="17">
        <v>45196</v>
      </c>
      <c r="C2412" t="s">
        <v>543</v>
      </c>
      <c r="D2412" t="s">
        <v>3928</v>
      </c>
      <c r="E2412" t="s">
        <v>3929</v>
      </c>
      <c r="F2412" t="s">
        <v>3930</v>
      </c>
      <c r="G2412" t="s">
        <v>3921</v>
      </c>
      <c r="H2412" t="s">
        <v>3922</v>
      </c>
      <c r="I2412">
        <v>1236</v>
      </c>
      <c r="J2412" s="41">
        <v>2.0240000000000001E-2</v>
      </c>
      <c r="K2412" s="42">
        <v>25.016640000000002</v>
      </c>
      <c r="L2412" s="43">
        <v>0.74749999999999972</v>
      </c>
      <c r="M2412" s="42">
        <v>18.699938399999994</v>
      </c>
      <c r="N2412">
        <v>3</v>
      </c>
      <c r="O2412" s="43">
        <v>150.35999999999999</v>
      </c>
      <c r="P2412" s="42">
        <v>52</v>
      </c>
      <c r="Q2412" s="42">
        <v>3</v>
      </c>
      <c r="R2412" s="42">
        <v>9</v>
      </c>
    </row>
    <row r="2413" spans="1:18" x14ac:dyDescent="0.3">
      <c r="A2413" t="s">
        <v>3924</v>
      </c>
      <c r="B2413" s="17">
        <v>45197</v>
      </c>
      <c r="C2413" t="s">
        <v>543</v>
      </c>
      <c r="D2413" t="s">
        <v>3928</v>
      </c>
      <c r="E2413" t="s">
        <v>3929</v>
      </c>
      <c r="F2413" t="s">
        <v>3930</v>
      </c>
      <c r="G2413" t="s">
        <v>3921</v>
      </c>
      <c r="H2413" t="s">
        <v>3922</v>
      </c>
      <c r="I2413">
        <v>1676</v>
      </c>
      <c r="J2413" s="41">
        <v>1.4520000000000005E-2</v>
      </c>
      <c r="K2413" s="42">
        <v>24.33552000000001</v>
      </c>
      <c r="L2413" s="43">
        <v>0.20700000000000007</v>
      </c>
      <c r="M2413" s="42">
        <v>5.0374526400000041</v>
      </c>
      <c r="N2413">
        <v>1</v>
      </c>
      <c r="O2413" s="43">
        <v>134.4</v>
      </c>
      <c r="P2413" s="42">
        <v>19</v>
      </c>
      <c r="Q2413" s="42">
        <v>4</v>
      </c>
      <c r="R2413" s="42">
        <v>7.5</v>
      </c>
    </row>
    <row r="2414" spans="1:18" x14ac:dyDescent="0.3">
      <c r="A2414" t="s">
        <v>3924</v>
      </c>
      <c r="B2414" s="17">
        <v>45198</v>
      </c>
      <c r="C2414" t="s">
        <v>543</v>
      </c>
      <c r="D2414" t="s">
        <v>3928</v>
      </c>
      <c r="E2414" t="s">
        <v>3929</v>
      </c>
      <c r="F2414" t="s">
        <v>3930</v>
      </c>
      <c r="G2414" t="s">
        <v>3921</v>
      </c>
      <c r="H2414" t="s">
        <v>3922</v>
      </c>
      <c r="I2414">
        <v>2008</v>
      </c>
      <c r="J2414" s="41">
        <v>2.1450000000000004E-2</v>
      </c>
      <c r="K2414" s="42">
        <v>43.071600000000011</v>
      </c>
      <c r="L2414" s="43">
        <v>0.85099999999999965</v>
      </c>
      <c r="M2414" s="42">
        <v>36.653931599999993</v>
      </c>
      <c r="N2414">
        <v>4</v>
      </c>
      <c r="O2414" s="43">
        <v>166.32</v>
      </c>
      <c r="P2414" s="42">
        <v>67</v>
      </c>
      <c r="Q2414" s="42">
        <v>8</v>
      </c>
      <c r="R2414" s="42">
        <v>1.5</v>
      </c>
    </row>
    <row r="2415" spans="1:18" x14ac:dyDescent="0.3">
      <c r="A2415" t="s">
        <v>3924</v>
      </c>
      <c r="B2415" s="17">
        <v>45199</v>
      </c>
      <c r="C2415" t="s">
        <v>543</v>
      </c>
      <c r="D2415" t="s">
        <v>3928</v>
      </c>
      <c r="E2415" t="s">
        <v>3929</v>
      </c>
      <c r="F2415" t="s">
        <v>3930</v>
      </c>
      <c r="G2415" t="s">
        <v>3921</v>
      </c>
      <c r="H2415" t="s">
        <v>3922</v>
      </c>
      <c r="I2415">
        <v>1170</v>
      </c>
      <c r="J2415" s="41">
        <v>2.2660000000000003E-2</v>
      </c>
      <c r="K2415" s="42">
        <v>26.512200000000004</v>
      </c>
      <c r="L2415" s="43">
        <v>1.1844999999999994</v>
      </c>
      <c r="M2415" s="42">
        <v>31.40370089999999</v>
      </c>
      <c r="N2415">
        <v>5</v>
      </c>
      <c r="O2415" s="43">
        <v>238.55999999999997</v>
      </c>
      <c r="P2415" s="42">
        <v>44</v>
      </c>
      <c r="Q2415" s="42">
        <v>1</v>
      </c>
      <c r="R2415" s="42">
        <v>6</v>
      </c>
    </row>
    <row r="2416" spans="1:18" x14ac:dyDescent="0.3">
      <c r="A2416" t="s">
        <v>3924</v>
      </c>
      <c r="B2416" s="17">
        <v>45200</v>
      </c>
      <c r="C2416" t="s">
        <v>543</v>
      </c>
      <c r="D2416" t="s">
        <v>3928</v>
      </c>
      <c r="E2416" t="s">
        <v>3929</v>
      </c>
      <c r="F2416" t="s">
        <v>3930</v>
      </c>
      <c r="G2416" t="s">
        <v>3921</v>
      </c>
      <c r="H2416" t="s">
        <v>3922</v>
      </c>
      <c r="I2416">
        <v>2120</v>
      </c>
      <c r="J2416" s="41">
        <v>1.5950000000000002E-2</v>
      </c>
      <c r="K2416" s="42">
        <v>33.814000000000007</v>
      </c>
      <c r="L2416" s="43">
        <v>1.0234999999999996</v>
      </c>
      <c r="M2416" s="42">
        <v>34.608628999999993</v>
      </c>
      <c r="N2416">
        <v>4</v>
      </c>
      <c r="O2416" s="43">
        <v>206.64</v>
      </c>
      <c r="P2416" s="42">
        <v>27</v>
      </c>
      <c r="Q2416" s="42">
        <v>3</v>
      </c>
      <c r="R2416" s="42">
        <v>4.5</v>
      </c>
    </row>
    <row r="2417" spans="1:18" x14ac:dyDescent="0.3">
      <c r="A2417" t="s">
        <v>3924</v>
      </c>
      <c r="B2417" s="17">
        <v>45201</v>
      </c>
      <c r="C2417" t="s">
        <v>543</v>
      </c>
      <c r="D2417" t="s">
        <v>3928</v>
      </c>
      <c r="E2417" t="s">
        <v>3929</v>
      </c>
      <c r="F2417" t="s">
        <v>3930</v>
      </c>
      <c r="G2417" t="s">
        <v>3921</v>
      </c>
      <c r="H2417" t="s">
        <v>3922</v>
      </c>
      <c r="I2417">
        <v>1809</v>
      </c>
      <c r="J2417" s="41">
        <v>1.9030000000000005E-2</v>
      </c>
      <c r="K2417" s="42">
        <v>34.425270000000012</v>
      </c>
      <c r="L2417" s="43">
        <v>1.2419999999999998</v>
      </c>
      <c r="M2417" s="42">
        <v>42.756185340000009</v>
      </c>
      <c r="N2417">
        <v>8</v>
      </c>
      <c r="O2417" s="43">
        <v>116.75999999999999</v>
      </c>
      <c r="P2417" s="42">
        <v>22</v>
      </c>
      <c r="Q2417" s="42">
        <v>10</v>
      </c>
      <c r="R2417" s="42">
        <v>7.5</v>
      </c>
    </row>
    <row r="2418" spans="1:18" x14ac:dyDescent="0.3">
      <c r="A2418" t="s">
        <v>3924</v>
      </c>
      <c r="B2418" s="17">
        <v>45202</v>
      </c>
      <c r="C2418" t="s">
        <v>543</v>
      </c>
      <c r="D2418" t="s">
        <v>3928</v>
      </c>
      <c r="E2418" t="s">
        <v>3929</v>
      </c>
      <c r="F2418" t="s">
        <v>3930</v>
      </c>
      <c r="G2418" t="s">
        <v>3921</v>
      </c>
      <c r="H2418" t="s">
        <v>3922</v>
      </c>
      <c r="I2418">
        <v>1678</v>
      </c>
      <c r="J2418" s="41">
        <v>1.3750000000000002E-2</v>
      </c>
      <c r="K2418" s="42">
        <v>23.072500000000002</v>
      </c>
      <c r="L2418" s="43">
        <v>0.60949999999999971</v>
      </c>
      <c r="M2418" s="42">
        <v>14.062688749999994</v>
      </c>
      <c r="N2418">
        <v>5</v>
      </c>
      <c r="O2418" s="43">
        <v>63</v>
      </c>
      <c r="P2418" s="42">
        <v>54</v>
      </c>
      <c r="Q2418" s="42">
        <v>1</v>
      </c>
      <c r="R2418" s="42">
        <v>3</v>
      </c>
    </row>
    <row r="2419" spans="1:18" x14ac:dyDescent="0.3">
      <c r="A2419" t="s">
        <v>3924</v>
      </c>
      <c r="B2419" s="17">
        <v>45203</v>
      </c>
      <c r="C2419" t="s">
        <v>543</v>
      </c>
      <c r="D2419" t="s">
        <v>3928</v>
      </c>
      <c r="E2419" t="s">
        <v>3929</v>
      </c>
      <c r="F2419" t="s">
        <v>3930</v>
      </c>
      <c r="G2419" t="s">
        <v>3921</v>
      </c>
      <c r="H2419" t="s">
        <v>3922</v>
      </c>
      <c r="I2419">
        <v>2092</v>
      </c>
      <c r="J2419" s="41">
        <v>1.7490000000000002E-2</v>
      </c>
      <c r="K2419" s="42">
        <v>36.589080000000003</v>
      </c>
      <c r="L2419" s="43">
        <v>1.0694999999999997</v>
      </c>
      <c r="M2419" s="42">
        <v>39.132021059999992</v>
      </c>
      <c r="N2419">
        <v>6</v>
      </c>
      <c r="O2419" s="43">
        <v>170.51999999999998</v>
      </c>
      <c r="P2419" s="42">
        <v>37</v>
      </c>
      <c r="Q2419" s="42">
        <v>11</v>
      </c>
      <c r="R2419" s="42">
        <v>15</v>
      </c>
    </row>
    <row r="2420" spans="1:18" x14ac:dyDescent="0.3">
      <c r="A2420" t="s">
        <v>3924</v>
      </c>
      <c r="B2420" s="17">
        <v>45204</v>
      </c>
      <c r="C2420" t="s">
        <v>543</v>
      </c>
      <c r="D2420" t="s">
        <v>3928</v>
      </c>
      <c r="E2420" t="s">
        <v>3929</v>
      </c>
      <c r="F2420" t="s">
        <v>3930</v>
      </c>
      <c r="G2420" t="s">
        <v>3921</v>
      </c>
      <c r="H2420" t="s">
        <v>3922</v>
      </c>
      <c r="I2420">
        <v>1694</v>
      </c>
      <c r="J2420" s="41">
        <v>1.771E-2</v>
      </c>
      <c r="K2420" s="42">
        <v>30.00074</v>
      </c>
      <c r="L2420" s="43">
        <v>1.2304999999999997</v>
      </c>
      <c r="M2420" s="42">
        <v>36.915910569999994</v>
      </c>
      <c r="N2420">
        <v>6</v>
      </c>
      <c r="O2420" s="43">
        <v>175.55999999999997</v>
      </c>
      <c r="P2420" s="42">
        <v>53</v>
      </c>
      <c r="Q2420" s="42">
        <v>0</v>
      </c>
      <c r="R2420" s="42">
        <v>18</v>
      </c>
    </row>
    <row r="2421" spans="1:18" x14ac:dyDescent="0.3">
      <c r="A2421" t="s">
        <v>3924</v>
      </c>
      <c r="B2421" s="17">
        <v>45205</v>
      </c>
      <c r="C2421" t="s">
        <v>543</v>
      </c>
      <c r="D2421" t="s">
        <v>3928</v>
      </c>
      <c r="E2421" t="s">
        <v>3929</v>
      </c>
      <c r="F2421" t="s">
        <v>3930</v>
      </c>
      <c r="G2421" t="s">
        <v>3921</v>
      </c>
      <c r="H2421" t="s">
        <v>3922</v>
      </c>
      <c r="I2421">
        <v>1419</v>
      </c>
      <c r="J2421" s="41">
        <v>1.8040000000000004E-2</v>
      </c>
      <c r="K2421" s="42">
        <v>25.598760000000006</v>
      </c>
      <c r="L2421" s="43">
        <v>0.44849999999999973</v>
      </c>
      <c r="M2421" s="42">
        <v>11.481043859999996</v>
      </c>
      <c r="N2421">
        <v>5</v>
      </c>
      <c r="O2421" s="43">
        <v>178.07999999999996</v>
      </c>
      <c r="P2421" s="42">
        <v>50</v>
      </c>
      <c r="Q2421" s="42">
        <v>1</v>
      </c>
      <c r="R2421" s="42">
        <v>9</v>
      </c>
    </row>
    <row r="2422" spans="1:18" x14ac:dyDescent="0.3">
      <c r="A2422" t="s">
        <v>3924</v>
      </c>
      <c r="B2422" s="17">
        <v>45206</v>
      </c>
      <c r="C2422" t="s">
        <v>543</v>
      </c>
      <c r="D2422" t="s">
        <v>3928</v>
      </c>
      <c r="E2422" t="s">
        <v>3929</v>
      </c>
      <c r="F2422" t="s">
        <v>3930</v>
      </c>
      <c r="G2422" t="s">
        <v>3921</v>
      </c>
      <c r="H2422" t="s">
        <v>3922</v>
      </c>
      <c r="I2422">
        <v>2079</v>
      </c>
      <c r="J2422" s="41">
        <v>1.9580000000000004E-2</v>
      </c>
      <c r="K2422" s="42">
        <v>40.706820000000008</v>
      </c>
      <c r="L2422" s="43">
        <v>0.78199999999999958</v>
      </c>
      <c r="M2422" s="42">
        <v>31.832733239999989</v>
      </c>
      <c r="N2422">
        <v>6</v>
      </c>
      <c r="O2422" s="43">
        <v>263.76</v>
      </c>
      <c r="P2422" s="42">
        <v>62</v>
      </c>
      <c r="Q2422" s="42">
        <v>2</v>
      </c>
      <c r="R2422" s="42">
        <v>1.5</v>
      </c>
    </row>
    <row r="2423" spans="1:18" x14ac:dyDescent="0.3">
      <c r="A2423" t="s">
        <v>3924</v>
      </c>
      <c r="B2423" s="17">
        <v>45207</v>
      </c>
      <c r="C2423" t="s">
        <v>543</v>
      </c>
      <c r="D2423" t="s">
        <v>3928</v>
      </c>
      <c r="E2423" t="s">
        <v>3929</v>
      </c>
      <c r="F2423" t="s">
        <v>3930</v>
      </c>
      <c r="G2423" t="s">
        <v>3921</v>
      </c>
      <c r="H2423" t="s">
        <v>3922</v>
      </c>
      <c r="I2423">
        <v>1736</v>
      </c>
      <c r="J2423" s="41">
        <v>1.9360000000000002E-2</v>
      </c>
      <c r="K2423" s="42">
        <v>33.608960000000003</v>
      </c>
      <c r="L2423" s="43">
        <v>0.7819999999999997</v>
      </c>
      <c r="M2423" s="42">
        <v>26.282206719999991</v>
      </c>
      <c r="N2423">
        <v>7</v>
      </c>
      <c r="O2423" s="43">
        <v>181.43999999999997</v>
      </c>
      <c r="P2423" s="42">
        <v>22</v>
      </c>
      <c r="Q2423" s="42">
        <v>5</v>
      </c>
      <c r="R2423" s="42">
        <v>7.5</v>
      </c>
    </row>
    <row r="2424" spans="1:18" x14ac:dyDescent="0.3">
      <c r="A2424" t="s">
        <v>3924</v>
      </c>
      <c r="B2424" s="17">
        <v>45208</v>
      </c>
      <c r="C2424" t="s">
        <v>543</v>
      </c>
      <c r="D2424" t="s">
        <v>3928</v>
      </c>
      <c r="E2424" t="s">
        <v>3929</v>
      </c>
      <c r="F2424" t="s">
        <v>3930</v>
      </c>
      <c r="G2424" t="s">
        <v>3921</v>
      </c>
      <c r="H2424" t="s">
        <v>3922</v>
      </c>
      <c r="I2424">
        <v>2090</v>
      </c>
      <c r="J2424" s="41">
        <v>2.4530000000000003E-2</v>
      </c>
      <c r="K2424" s="42">
        <v>51.267700000000005</v>
      </c>
      <c r="L2424" s="43">
        <v>1.1384999999999998</v>
      </c>
      <c r="M2424" s="42">
        <v>58.368276449999996</v>
      </c>
      <c r="N2424">
        <v>8</v>
      </c>
      <c r="O2424" s="43">
        <v>16.8</v>
      </c>
      <c r="P2424" s="42">
        <v>15</v>
      </c>
      <c r="Q2424" s="42">
        <v>1</v>
      </c>
      <c r="R2424" s="42">
        <v>18</v>
      </c>
    </row>
    <row r="2425" spans="1:18" x14ac:dyDescent="0.3">
      <c r="A2425" t="s">
        <v>3924</v>
      </c>
      <c r="B2425" s="17">
        <v>45209</v>
      </c>
      <c r="C2425" t="s">
        <v>543</v>
      </c>
      <c r="D2425" t="s">
        <v>3928</v>
      </c>
      <c r="E2425" t="s">
        <v>3929</v>
      </c>
      <c r="F2425" t="s">
        <v>3930</v>
      </c>
      <c r="G2425" t="s">
        <v>3921</v>
      </c>
      <c r="H2425" t="s">
        <v>3922</v>
      </c>
      <c r="I2425">
        <v>2107</v>
      </c>
      <c r="J2425" s="41">
        <v>1.8150000000000003E-2</v>
      </c>
      <c r="K2425" s="42">
        <v>38.242050000000006</v>
      </c>
      <c r="L2425" s="43">
        <v>0.79349999999999965</v>
      </c>
      <c r="M2425" s="42">
        <v>30.345066674999991</v>
      </c>
      <c r="N2425">
        <v>4</v>
      </c>
      <c r="O2425" s="43">
        <v>252.83999999999997</v>
      </c>
      <c r="P2425" s="42">
        <v>48</v>
      </c>
      <c r="Q2425" s="42">
        <v>5</v>
      </c>
      <c r="R2425" s="42">
        <v>18</v>
      </c>
    </row>
    <row r="2426" spans="1:18" x14ac:dyDescent="0.3">
      <c r="A2426" t="s">
        <v>3924</v>
      </c>
      <c r="B2426" s="17">
        <v>45210</v>
      </c>
      <c r="C2426" t="s">
        <v>543</v>
      </c>
      <c r="D2426" t="s">
        <v>3928</v>
      </c>
      <c r="E2426" t="s">
        <v>3929</v>
      </c>
      <c r="F2426" t="s">
        <v>3930</v>
      </c>
      <c r="G2426" t="s">
        <v>3921</v>
      </c>
      <c r="H2426" t="s">
        <v>3922</v>
      </c>
      <c r="I2426">
        <v>2030</v>
      </c>
      <c r="J2426" s="41">
        <v>2.1340000000000001E-2</v>
      </c>
      <c r="K2426" s="42">
        <v>43.3202</v>
      </c>
      <c r="L2426" s="43">
        <v>0.45999999999999985</v>
      </c>
      <c r="M2426" s="42">
        <v>19.927291999999994</v>
      </c>
      <c r="N2426">
        <v>5</v>
      </c>
      <c r="O2426" s="43">
        <v>263.76</v>
      </c>
      <c r="P2426" s="42">
        <v>50</v>
      </c>
      <c r="Q2426" s="42">
        <v>10</v>
      </c>
      <c r="R2426" s="42">
        <v>1.5</v>
      </c>
    </row>
    <row r="2427" spans="1:18" x14ac:dyDescent="0.3">
      <c r="A2427" t="s">
        <v>3924</v>
      </c>
      <c r="B2427" s="17">
        <v>45211</v>
      </c>
      <c r="C2427" t="s">
        <v>543</v>
      </c>
      <c r="D2427" t="s">
        <v>3928</v>
      </c>
      <c r="E2427" t="s">
        <v>3929</v>
      </c>
      <c r="F2427" t="s">
        <v>3930</v>
      </c>
      <c r="G2427" t="s">
        <v>3921</v>
      </c>
      <c r="H2427" t="s">
        <v>3922</v>
      </c>
      <c r="I2427">
        <v>1413</v>
      </c>
      <c r="J2427" s="41">
        <v>1.6500000000000004E-2</v>
      </c>
      <c r="K2427" s="42">
        <v>23.314500000000006</v>
      </c>
      <c r="L2427" s="43">
        <v>1.0349999999999999</v>
      </c>
      <c r="M2427" s="42">
        <v>24.130507500000004</v>
      </c>
      <c r="N2427">
        <v>3</v>
      </c>
      <c r="O2427" s="43">
        <v>159.6</v>
      </c>
      <c r="P2427" s="42">
        <v>17</v>
      </c>
      <c r="Q2427" s="42">
        <v>11</v>
      </c>
      <c r="R2427" s="42">
        <v>7.5</v>
      </c>
    </row>
    <row r="2428" spans="1:18" x14ac:dyDescent="0.3">
      <c r="A2428" t="s">
        <v>3924</v>
      </c>
      <c r="B2428" s="17">
        <v>45212</v>
      </c>
      <c r="C2428" t="s">
        <v>543</v>
      </c>
      <c r="D2428" t="s">
        <v>3928</v>
      </c>
      <c r="E2428" t="s">
        <v>3929</v>
      </c>
      <c r="F2428" t="s">
        <v>3930</v>
      </c>
      <c r="G2428" t="s">
        <v>3921</v>
      </c>
      <c r="H2428" t="s">
        <v>3922</v>
      </c>
      <c r="I2428">
        <v>2055</v>
      </c>
      <c r="J2428" s="41">
        <v>2.145E-2</v>
      </c>
      <c r="K2428" s="42">
        <v>44.079749999999997</v>
      </c>
      <c r="L2428" s="43">
        <v>0.62099999999999977</v>
      </c>
      <c r="M2428" s="42">
        <v>27.373524749999987</v>
      </c>
      <c r="N2428">
        <v>4</v>
      </c>
      <c r="O2428" s="43">
        <v>172.2</v>
      </c>
      <c r="P2428" s="42">
        <v>67</v>
      </c>
      <c r="Q2428" s="42">
        <v>7</v>
      </c>
      <c r="R2428" s="42">
        <v>10.5</v>
      </c>
    </row>
    <row r="2429" spans="1:18" x14ac:dyDescent="0.3">
      <c r="A2429" t="s">
        <v>3924</v>
      </c>
      <c r="B2429" s="17">
        <v>45213</v>
      </c>
      <c r="C2429" t="s">
        <v>543</v>
      </c>
      <c r="D2429" t="s">
        <v>3928</v>
      </c>
      <c r="E2429" t="s">
        <v>3929</v>
      </c>
      <c r="F2429" t="s">
        <v>3930</v>
      </c>
      <c r="G2429" t="s">
        <v>3921</v>
      </c>
      <c r="H2429" t="s">
        <v>3922</v>
      </c>
      <c r="I2429">
        <v>1613</v>
      </c>
      <c r="J2429" s="41">
        <v>2.2220000000000004E-2</v>
      </c>
      <c r="K2429" s="42">
        <v>35.840860000000006</v>
      </c>
      <c r="L2429" s="43">
        <v>0.26450000000000007</v>
      </c>
      <c r="M2429" s="42">
        <v>9.4799074700000041</v>
      </c>
      <c r="N2429">
        <v>6</v>
      </c>
      <c r="O2429" s="43">
        <v>13.2</v>
      </c>
      <c r="P2429" s="42">
        <v>50</v>
      </c>
      <c r="Q2429" s="42">
        <v>11</v>
      </c>
      <c r="R2429" s="42">
        <v>13.5</v>
      </c>
    </row>
    <row r="2430" spans="1:18" x14ac:dyDescent="0.3">
      <c r="A2430" t="s">
        <v>3924</v>
      </c>
      <c r="B2430" s="17">
        <v>45214</v>
      </c>
      <c r="C2430" t="s">
        <v>543</v>
      </c>
      <c r="D2430" t="s">
        <v>3928</v>
      </c>
      <c r="E2430" t="s">
        <v>3929</v>
      </c>
      <c r="F2430" t="s">
        <v>3930</v>
      </c>
      <c r="G2430" t="s">
        <v>3921</v>
      </c>
      <c r="H2430" t="s">
        <v>3922</v>
      </c>
      <c r="I2430">
        <v>1272</v>
      </c>
      <c r="J2430" s="41">
        <v>1.6830000000000005E-2</v>
      </c>
      <c r="K2430" s="42">
        <v>21.407760000000007</v>
      </c>
      <c r="L2430" s="43">
        <v>0.18400000000000005</v>
      </c>
      <c r="M2430" s="42">
        <v>3.9390278400000023</v>
      </c>
      <c r="N2430">
        <v>6</v>
      </c>
      <c r="O2430" s="43">
        <v>1.2</v>
      </c>
      <c r="P2430" s="42">
        <v>46</v>
      </c>
      <c r="Q2430" s="42">
        <v>2</v>
      </c>
      <c r="R2430" s="42">
        <v>6</v>
      </c>
    </row>
    <row r="2431" spans="1:18" x14ac:dyDescent="0.3">
      <c r="A2431" t="s">
        <v>3924</v>
      </c>
      <c r="B2431" s="17">
        <v>45215</v>
      </c>
      <c r="C2431" t="s">
        <v>543</v>
      </c>
      <c r="D2431" t="s">
        <v>3928</v>
      </c>
      <c r="E2431" t="s">
        <v>3929</v>
      </c>
      <c r="F2431" t="s">
        <v>3930</v>
      </c>
      <c r="G2431" t="s">
        <v>3921</v>
      </c>
      <c r="H2431" t="s">
        <v>3922</v>
      </c>
      <c r="I2431">
        <v>1608</v>
      </c>
      <c r="J2431" s="41">
        <v>2.1120000000000003E-2</v>
      </c>
      <c r="K2431" s="42">
        <v>33.960960000000007</v>
      </c>
      <c r="L2431" s="43">
        <v>0.49449999999999966</v>
      </c>
      <c r="M2431" s="42">
        <v>16.793694719999991</v>
      </c>
      <c r="N2431">
        <v>2</v>
      </c>
      <c r="O2431" s="43">
        <v>241.07999999999996</v>
      </c>
      <c r="P2431" s="42">
        <v>40</v>
      </c>
      <c r="Q2431" s="42">
        <v>2</v>
      </c>
      <c r="R2431" s="42">
        <v>6</v>
      </c>
    </row>
    <row r="2432" spans="1:18" x14ac:dyDescent="0.3">
      <c r="A2432" t="s">
        <v>3924</v>
      </c>
      <c r="B2432" s="17">
        <v>45216</v>
      </c>
      <c r="C2432" t="s">
        <v>543</v>
      </c>
      <c r="D2432" t="s">
        <v>3928</v>
      </c>
      <c r="E2432" t="s">
        <v>3929</v>
      </c>
      <c r="F2432" t="s">
        <v>3930</v>
      </c>
      <c r="G2432" t="s">
        <v>3921</v>
      </c>
      <c r="H2432" t="s">
        <v>3922</v>
      </c>
      <c r="I2432">
        <v>1161</v>
      </c>
      <c r="J2432" s="41">
        <v>1.7380000000000003E-2</v>
      </c>
      <c r="K2432" s="42">
        <v>20.178180000000005</v>
      </c>
      <c r="L2432" s="43">
        <v>0.7244999999999997</v>
      </c>
      <c r="M2432" s="42">
        <v>14.619091409999998</v>
      </c>
      <c r="N2432">
        <v>7</v>
      </c>
      <c r="O2432" s="43">
        <v>204.11999999999998</v>
      </c>
      <c r="P2432" s="42">
        <v>26</v>
      </c>
      <c r="Q2432" s="42">
        <v>15</v>
      </c>
      <c r="R2432" s="42">
        <v>16.5</v>
      </c>
    </row>
    <row r="2433" spans="1:18" x14ac:dyDescent="0.3">
      <c r="A2433" t="s">
        <v>3924</v>
      </c>
      <c r="B2433" s="17">
        <v>45217</v>
      </c>
      <c r="C2433" t="s">
        <v>543</v>
      </c>
      <c r="D2433" t="s">
        <v>3928</v>
      </c>
      <c r="E2433" t="s">
        <v>3929</v>
      </c>
      <c r="F2433" t="s">
        <v>3930</v>
      </c>
      <c r="G2433" t="s">
        <v>3921</v>
      </c>
      <c r="H2433" t="s">
        <v>3922</v>
      </c>
      <c r="I2433">
        <v>1452</v>
      </c>
      <c r="J2433" s="41">
        <v>1.8590000000000002E-2</v>
      </c>
      <c r="K2433" s="42">
        <v>26.992680000000004</v>
      </c>
      <c r="L2433" s="43">
        <v>2.3000000000000052E-2</v>
      </c>
      <c r="M2433" s="42">
        <v>0.62083164000000146</v>
      </c>
      <c r="N2433">
        <v>7</v>
      </c>
      <c r="O2433" s="43">
        <v>133.56</v>
      </c>
      <c r="P2433" s="42">
        <v>27</v>
      </c>
      <c r="Q2433" s="42">
        <v>10</v>
      </c>
      <c r="R2433" s="42">
        <v>19.5</v>
      </c>
    </row>
    <row r="2434" spans="1:18" x14ac:dyDescent="0.3">
      <c r="A2434" t="s">
        <v>3924</v>
      </c>
      <c r="B2434" s="17">
        <v>45218</v>
      </c>
      <c r="C2434" t="s">
        <v>543</v>
      </c>
      <c r="D2434" t="s">
        <v>3928</v>
      </c>
      <c r="E2434" t="s">
        <v>3929</v>
      </c>
      <c r="F2434" t="s">
        <v>3930</v>
      </c>
      <c r="G2434" t="s">
        <v>3921</v>
      </c>
      <c r="H2434" t="s">
        <v>3922</v>
      </c>
      <c r="I2434">
        <v>1500</v>
      </c>
      <c r="J2434" s="41">
        <v>1.4080000000000004E-2</v>
      </c>
      <c r="K2434" s="42">
        <v>21.120000000000005</v>
      </c>
      <c r="L2434" s="43">
        <v>0.74749999999999972</v>
      </c>
      <c r="M2434" s="42">
        <v>15.787199999999997</v>
      </c>
      <c r="N2434">
        <v>9</v>
      </c>
      <c r="O2434" s="43">
        <v>222.6</v>
      </c>
      <c r="P2434" s="42">
        <v>53</v>
      </c>
      <c r="Q2434" s="42">
        <v>7</v>
      </c>
      <c r="R2434" s="42">
        <v>3</v>
      </c>
    </row>
    <row r="2435" spans="1:18" x14ac:dyDescent="0.3">
      <c r="A2435" t="s">
        <v>3924</v>
      </c>
      <c r="B2435" s="17">
        <v>45219</v>
      </c>
      <c r="C2435" t="s">
        <v>543</v>
      </c>
      <c r="D2435" t="s">
        <v>3928</v>
      </c>
      <c r="E2435" t="s">
        <v>3929</v>
      </c>
      <c r="F2435" t="s">
        <v>3930</v>
      </c>
      <c r="G2435" t="s">
        <v>3921</v>
      </c>
      <c r="H2435" t="s">
        <v>3922</v>
      </c>
      <c r="I2435">
        <v>1471</v>
      </c>
      <c r="J2435" s="41">
        <v>1.7380000000000003E-2</v>
      </c>
      <c r="K2435" s="42">
        <v>25.565980000000003</v>
      </c>
      <c r="L2435" s="43">
        <v>0.45999999999999963</v>
      </c>
      <c r="M2435" s="42">
        <v>11.760350799999992</v>
      </c>
      <c r="N2435">
        <v>7</v>
      </c>
      <c r="O2435" s="43">
        <v>220.92</v>
      </c>
      <c r="P2435" s="42">
        <v>25</v>
      </c>
      <c r="Q2435" s="42">
        <v>3</v>
      </c>
      <c r="R2435" s="42">
        <v>13.5</v>
      </c>
    </row>
    <row r="2436" spans="1:18" x14ac:dyDescent="0.3">
      <c r="A2436" t="s">
        <v>3924</v>
      </c>
      <c r="B2436" s="17">
        <v>45220</v>
      </c>
      <c r="C2436" t="s">
        <v>543</v>
      </c>
      <c r="D2436" t="s">
        <v>3928</v>
      </c>
      <c r="E2436" t="s">
        <v>3929</v>
      </c>
      <c r="F2436" t="s">
        <v>3930</v>
      </c>
      <c r="G2436" t="s">
        <v>3921</v>
      </c>
      <c r="H2436" t="s">
        <v>3922</v>
      </c>
      <c r="I2436">
        <v>2144</v>
      </c>
      <c r="J2436" s="41">
        <v>2.0130000000000006E-2</v>
      </c>
      <c r="K2436" s="42">
        <v>43.15872000000001</v>
      </c>
      <c r="L2436" s="43">
        <v>0.18400000000000002</v>
      </c>
      <c r="M2436" s="42">
        <v>7.9412044800000032</v>
      </c>
      <c r="N2436">
        <v>5</v>
      </c>
      <c r="O2436" s="43">
        <v>289.79999999999995</v>
      </c>
      <c r="P2436" s="42">
        <v>45</v>
      </c>
      <c r="Q2436" s="42">
        <v>5</v>
      </c>
      <c r="R2436" s="42">
        <v>6</v>
      </c>
    </row>
    <row r="2437" spans="1:18" x14ac:dyDescent="0.3">
      <c r="A2437" t="s">
        <v>3924</v>
      </c>
      <c r="B2437" s="17">
        <v>45221</v>
      </c>
      <c r="C2437" t="s">
        <v>543</v>
      </c>
      <c r="D2437" t="s">
        <v>3928</v>
      </c>
      <c r="E2437" t="s">
        <v>3929</v>
      </c>
      <c r="F2437" t="s">
        <v>3930</v>
      </c>
      <c r="G2437" t="s">
        <v>3921</v>
      </c>
      <c r="H2437" t="s">
        <v>3922</v>
      </c>
      <c r="I2437">
        <v>1690</v>
      </c>
      <c r="J2437" s="41">
        <v>2.2440000000000005E-2</v>
      </c>
      <c r="K2437" s="42">
        <v>37.923600000000008</v>
      </c>
      <c r="L2437" s="43">
        <v>0.47149999999999975</v>
      </c>
      <c r="M2437" s="42">
        <v>17.880977399999995</v>
      </c>
      <c r="N2437">
        <v>10</v>
      </c>
      <c r="O2437" s="43">
        <v>202.43999999999997</v>
      </c>
      <c r="P2437" s="42">
        <v>42</v>
      </c>
      <c r="Q2437" s="42">
        <v>7</v>
      </c>
      <c r="R2437" s="42">
        <v>4.5</v>
      </c>
    </row>
    <row r="2438" spans="1:18" x14ac:dyDescent="0.3">
      <c r="A2438" t="s">
        <v>3924</v>
      </c>
      <c r="B2438" s="17">
        <v>45222</v>
      </c>
      <c r="C2438" t="s">
        <v>543</v>
      </c>
      <c r="D2438" t="s">
        <v>3928</v>
      </c>
      <c r="E2438" t="s">
        <v>3929</v>
      </c>
      <c r="F2438" t="s">
        <v>3930</v>
      </c>
      <c r="G2438" t="s">
        <v>3921</v>
      </c>
      <c r="H2438" t="s">
        <v>3922</v>
      </c>
      <c r="I2438">
        <v>1772</v>
      </c>
      <c r="J2438" s="41">
        <v>2.1010000000000001E-2</v>
      </c>
      <c r="K2438" s="42">
        <v>37.22972</v>
      </c>
      <c r="L2438" s="43">
        <v>0.62099999999999977</v>
      </c>
      <c r="M2438" s="42">
        <v>23.119656119999991</v>
      </c>
      <c r="N2438">
        <v>6</v>
      </c>
      <c r="O2438" s="43">
        <v>225.95999999999998</v>
      </c>
      <c r="P2438" s="42">
        <v>28</v>
      </c>
      <c r="Q2438" s="42">
        <v>15</v>
      </c>
      <c r="R2438" s="42">
        <v>21</v>
      </c>
    </row>
    <row r="2439" spans="1:18" x14ac:dyDescent="0.3">
      <c r="A2439" t="s">
        <v>3924</v>
      </c>
      <c r="B2439" s="17">
        <v>45223</v>
      </c>
      <c r="C2439" t="s">
        <v>543</v>
      </c>
      <c r="D2439" t="s">
        <v>3928</v>
      </c>
      <c r="E2439" t="s">
        <v>3929</v>
      </c>
      <c r="F2439" t="s">
        <v>3930</v>
      </c>
      <c r="G2439" t="s">
        <v>3921</v>
      </c>
      <c r="H2439" t="s">
        <v>3922</v>
      </c>
      <c r="I2439">
        <v>1409</v>
      </c>
      <c r="J2439" s="41">
        <v>1.8920000000000003E-2</v>
      </c>
      <c r="K2439" s="42">
        <v>26.658280000000005</v>
      </c>
      <c r="L2439" s="43">
        <v>0.60949999999999971</v>
      </c>
      <c r="M2439" s="42">
        <v>16.248221659999995</v>
      </c>
      <c r="N2439">
        <v>9</v>
      </c>
      <c r="O2439" s="43">
        <v>360.35999999999996</v>
      </c>
      <c r="P2439" s="42">
        <v>60</v>
      </c>
      <c r="Q2439" s="42">
        <v>13</v>
      </c>
      <c r="R2439" s="42">
        <v>6</v>
      </c>
    </row>
    <row r="2440" spans="1:18" x14ac:dyDescent="0.3">
      <c r="A2440" t="s">
        <v>3924</v>
      </c>
      <c r="B2440" s="17">
        <v>45224</v>
      </c>
      <c r="C2440" t="s">
        <v>543</v>
      </c>
      <c r="D2440" t="s">
        <v>3928</v>
      </c>
      <c r="E2440" t="s">
        <v>3929</v>
      </c>
      <c r="F2440" t="s">
        <v>3930</v>
      </c>
      <c r="G2440" t="s">
        <v>3921</v>
      </c>
      <c r="H2440" t="s">
        <v>3922</v>
      </c>
      <c r="I2440">
        <v>1951</v>
      </c>
      <c r="J2440" s="41">
        <v>1.6059999999999998E-2</v>
      </c>
      <c r="K2440" s="42">
        <v>31.333059999999996</v>
      </c>
      <c r="L2440" s="43">
        <v>3.4500000000000058E-2</v>
      </c>
      <c r="M2440" s="42">
        <v>1.0809905700000018</v>
      </c>
      <c r="N2440">
        <v>7</v>
      </c>
      <c r="O2440" s="43">
        <v>190.67999999999998</v>
      </c>
      <c r="P2440" s="42">
        <v>40</v>
      </c>
      <c r="Q2440" s="42">
        <v>9</v>
      </c>
      <c r="R2440" s="42">
        <v>9</v>
      </c>
    </row>
    <row r="2441" spans="1:18" x14ac:dyDescent="0.3">
      <c r="A2441" t="s">
        <v>3924</v>
      </c>
      <c r="B2441" s="17">
        <v>45225</v>
      </c>
      <c r="C2441" t="s">
        <v>543</v>
      </c>
      <c r="D2441" t="s">
        <v>3928</v>
      </c>
      <c r="E2441" t="s">
        <v>3929</v>
      </c>
      <c r="F2441" t="s">
        <v>3930</v>
      </c>
      <c r="G2441" t="s">
        <v>3921</v>
      </c>
      <c r="H2441" t="s">
        <v>3922</v>
      </c>
      <c r="I2441">
        <v>1464</v>
      </c>
      <c r="J2441" s="41">
        <v>2.1120000000000003E-2</v>
      </c>
      <c r="K2441" s="42">
        <v>30.919680000000003</v>
      </c>
      <c r="L2441" s="43">
        <v>0.91999999999999971</v>
      </c>
      <c r="M2441" s="42">
        <v>28.446105599999992</v>
      </c>
      <c r="N2441">
        <v>8</v>
      </c>
      <c r="O2441" s="43">
        <v>169.67999999999998</v>
      </c>
      <c r="P2441" s="42">
        <v>62</v>
      </c>
      <c r="Q2441" s="42">
        <v>12</v>
      </c>
      <c r="R2441" s="42">
        <v>7.5</v>
      </c>
    </row>
    <row r="2442" spans="1:18" x14ac:dyDescent="0.3">
      <c r="A2442" t="s">
        <v>3924</v>
      </c>
      <c r="B2442" s="17">
        <v>45226</v>
      </c>
      <c r="C2442" t="s">
        <v>543</v>
      </c>
      <c r="D2442" t="s">
        <v>3928</v>
      </c>
      <c r="E2442" t="s">
        <v>3929</v>
      </c>
      <c r="F2442" t="s">
        <v>3930</v>
      </c>
      <c r="G2442" t="s">
        <v>3921</v>
      </c>
      <c r="H2442" t="s">
        <v>3922</v>
      </c>
      <c r="I2442">
        <v>1848</v>
      </c>
      <c r="J2442" s="41">
        <v>1.7930000000000005E-2</v>
      </c>
      <c r="K2442" s="42">
        <v>33.134640000000012</v>
      </c>
      <c r="L2442" s="43">
        <v>1.2764999999999995</v>
      </c>
      <c r="M2442" s="42">
        <v>42.296367959999998</v>
      </c>
      <c r="N2442">
        <v>5</v>
      </c>
      <c r="O2442" s="43">
        <v>273.83999999999997</v>
      </c>
      <c r="P2442" s="42">
        <v>51</v>
      </c>
      <c r="Q2442" s="42">
        <v>5</v>
      </c>
      <c r="R2442" s="42">
        <v>19.5</v>
      </c>
    </row>
    <row r="2443" spans="1:18" x14ac:dyDescent="0.3">
      <c r="A2443" t="s">
        <v>3924</v>
      </c>
      <c r="B2443" s="17">
        <v>45227</v>
      </c>
      <c r="C2443" t="s">
        <v>543</v>
      </c>
      <c r="D2443" t="s">
        <v>3928</v>
      </c>
      <c r="E2443" t="s">
        <v>3929</v>
      </c>
      <c r="F2443" t="s">
        <v>3930</v>
      </c>
      <c r="G2443" t="s">
        <v>3921</v>
      </c>
      <c r="H2443" t="s">
        <v>3922</v>
      </c>
      <c r="I2443">
        <v>1374</v>
      </c>
      <c r="J2443" s="41">
        <v>2.0790000000000003E-2</v>
      </c>
      <c r="K2443" s="42">
        <v>28.565460000000005</v>
      </c>
      <c r="L2443" s="43">
        <v>1.2189999999999996</v>
      </c>
      <c r="M2443" s="42">
        <v>34.821295739999996</v>
      </c>
      <c r="N2443">
        <v>7</v>
      </c>
      <c r="O2443" s="43">
        <v>203.27999999999997</v>
      </c>
      <c r="P2443" s="42">
        <v>30</v>
      </c>
      <c r="Q2443" s="42">
        <v>7</v>
      </c>
      <c r="R2443" s="42">
        <v>7.5</v>
      </c>
    </row>
    <row r="2444" spans="1:18" x14ac:dyDescent="0.3">
      <c r="A2444" t="s">
        <v>3924</v>
      </c>
      <c r="B2444" s="17">
        <v>45228</v>
      </c>
      <c r="C2444" t="s">
        <v>543</v>
      </c>
      <c r="D2444" t="s">
        <v>3928</v>
      </c>
      <c r="E2444" t="s">
        <v>3929</v>
      </c>
      <c r="F2444" t="s">
        <v>3930</v>
      </c>
      <c r="G2444" t="s">
        <v>3921</v>
      </c>
      <c r="H2444" t="s">
        <v>3922</v>
      </c>
      <c r="I2444">
        <v>1294</v>
      </c>
      <c r="J2444" s="41">
        <v>1.5510000000000005E-2</v>
      </c>
      <c r="K2444" s="42">
        <v>20.069940000000006</v>
      </c>
      <c r="L2444" s="43">
        <v>0.67849999999999977</v>
      </c>
      <c r="M2444" s="42">
        <v>13.61745429</v>
      </c>
      <c r="N2444">
        <v>8</v>
      </c>
      <c r="O2444" s="43">
        <v>68.039999999999992</v>
      </c>
      <c r="P2444" s="42">
        <v>41</v>
      </c>
      <c r="Q2444" s="42">
        <v>8</v>
      </c>
      <c r="R2444" s="42">
        <v>12</v>
      </c>
    </row>
    <row r="2445" spans="1:18" x14ac:dyDescent="0.3">
      <c r="A2445" t="s">
        <v>3924</v>
      </c>
      <c r="B2445" s="17">
        <v>45229</v>
      </c>
      <c r="C2445" t="s">
        <v>543</v>
      </c>
      <c r="D2445" t="s">
        <v>3928</v>
      </c>
      <c r="E2445" t="s">
        <v>3929</v>
      </c>
      <c r="F2445" t="s">
        <v>3930</v>
      </c>
      <c r="G2445" t="s">
        <v>3921</v>
      </c>
      <c r="H2445" t="s">
        <v>3922</v>
      </c>
      <c r="I2445">
        <v>1900</v>
      </c>
      <c r="J2445" s="41">
        <v>1.7930000000000005E-2</v>
      </c>
      <c r="K2445" s="42">
        <v>34.067000000000007</v>
      </c>
      <c r="L2445" s="43">
        <v>0.58649999999999969</v>
      </c>
      <c r="M2445" s="42">
        <v>19.980295499999993</v>
      </c>
      <c r="N2445">
        <v>7</v>
      </c>
      <c r="O2445" s="43">
        <v>299.87999999999994</v>
      </c>
      <c r="P2445" s="42">
        <v>28</v>
      </c>
      <c r="Q2445" s="42">
        <v>5</v>
      </c>
      <c r="R2445" s="42">
        <v>16.5</v>
      </c>
    </row>
    <row r="2446" spans="1:18" x14ac:dyDescent="0.3">
      <c r="A2446" t="s">
        <v>3924</v>
      </c>
      <c r="B2446" s="17">
        <v>45230</v>
      </c>
      <c r="C2446" t="s">
        <v>543</v>
      </c>
      <c r="D2446" t="s">
        <v>3928</v>
      </c>
      <c r="E2446" t="s">
        <v>3929</v>
      </c>
      <c r="F2446" t="s">
        <v>3930</v>
      </c>
      <c r="G2446" t="s">
        <v>3921</v>
      </c>
      <c r="H2446" t="s">
        <v>3922</v>
      </c>
      <c r="I2446">
        <v>1329</v>
      </c>
      <c r="J2446" s="41">
        <v>1.8920000000000003E-2</v>
      </c>
      <c r="K2446" s="42">
        <v>25.144680000000005</v>
      </c>
      <c r="L2446" s="43">
        <v>0.95449999999999979</v>
      </c>
      <c r="M2446" s="42">
        <v>24.00059706</v>
      </c>
      <c r="N2446">
        <v>5</v>
      </c>
      <c r="O2446" s="43">
        <v>346.91999999999996</v>
      </c>
      <c r="P2446" s="42">
        <v>51</v>
      </c>
      <c r="Q2446" s="42">
        <v>14</v>
      </c>
      <c r="R2446" s="42">
        <v>18</v>
      </c>
    </row>
    <row r="2447" spans="1:18" x14ac:dyDescent="0.3">
      <c r="A2447" t="s">
        <v>3924</v>
      </c>
      <c r="B2447" s="17">
        <v>45231</v>
      </c>
      <c r="C2447" t="s">
        <v>543</v>
      </c>
      <c r="D2447" t="s">
        <v>3928</v>
      </c>
      <c r="E2447" t="s">
        <v>3929</v>
      </c>
      <c r="F2447" t="s">
        <v>3930</v>
      </c>
      <c r="G2447" t="s">
        <v>3921</v>
      </c>
      <c r="H2447" t="s">
        <v>3922</v>
      </c>
      <c r="I2447">
        <v>1025</v>
      </c>
      <c r="J2447" s="41">
        <v>2.4090000000000004E-2</v>
      </c>
      <c r="K2447" s="42">
        <v>24.692250000000005</v>
      </c>
      <c r="L2447" s="43">
        <v>0.93149999999999966</v>
      </c>
      <c r="M2447" s="42">
        <v>23.000830874999995</v>
      </c>
      <c r="N2447">
        <v>5</v>
      </c>
      <c r="O2447" s="43">
        <v>120.11999999999999</v>
      </c>
      <c r="P2447" s="42">
        <v>48</v>
      </c>
      <c r="Q2447" s="42">
        <v>2</v>
      </c>
      <c r="R2447" s="42">
        <v>12</v>
      </c>
    </row>
    <row r="2448" spans="1:18" x14ac:dyDescent="0.3">
      <c r="A2448" t="s">
        <v>3924</v>
      </c>
      <c r="B2448" s="17">
        <v>45232</v>
      </c>
      <c r="C2448" t="s">
        <v>543</v>
      </c>
      <c r="D2448" t="s">
        <v>3928</v>
      </c>
      <c r="E2448" t="s">
        <v>3929</v>
      </c>
      <c r="F2448" t="s">
        <v>3930</v>
      </c>
      <c r="G2448" t="s">
        <v>3921</v>
      </c>
      <c r="H2448" t="s">
        <v>3922</v>
      </c>
      <c r="I2448">
        <v>1583</v>
      </c>
      <c r="J2448" s="41">
        <v>1.6280000000000003E-2</v>
      </c>
      <c r="K2448" s="42">
        <v>25.771240000000006</v>
      </c>
      <c r="L2448" s="43">
        <v>2.3000000000000066E-2</v>
      </c>
      <c r="M2448" s="42">
        <v>0.59273852000000182</v>
      </c>
      <c r="N2448">
        <v>5</v>
      </c>
      <c r="O2448" s="43">
        <v>390.59999999999997</v>
      </c>
      <c r="P2448" s="42">
        <v>29</v>
      </c>
      <c r="Q2448" s="42">
        <v>3</v>
      </c>
      <c r="R2448" s="42">
        <v>16.5</v>
      </c>
    </row>
    <row r="2449" spans="1:18" x14ac:dyDescent="0.3">
      <c r="A2449" t="s">
        <v>3924</v>
      </c>
      <c r="B2449" s="17">
        <v>45233</v>
      </c>
      <c r="C2449" t="s">
        <v>543</v>
      </c>
      <c r="D2449" t="s">
        <v>3928</v>
      </c>
      <c r="E2449" t="s">
        <v>3929</v>
      </c>
      <c r="F2449" t="s">
        <v>3930</v>
      </c>
      <c r="G2449" t="s">
        <v>3921</v>
      </c>
      <c r="H2449" t="s">
        <v>3922</v>
      </c>
      <c r="I2449">
        <v>1593</v>
      </c>
      <c r="J2449" s="41">
        <v>2.1890000000000007E-2</v>
      </c>
      <c r="K2449" s="42">
        <v>34.870770000000007</v>
      </c>
      <c r="L2449" s="43">
        <v>0.25299999999999989</v>
      </c>
      <c r="M2449" s="42">
        <v>8.8223048099999986</v>
      </c>
      <c r="N2449">
        <v>6</v>
      </c>
      <c r="O2449" s="43">
        <v>153.72</v>
      </c>
      <c r="P2449" s="42">
        <v>42</v>
      </c>
      <c r="Q2449" s="42">
        <v>1</v>
      </c>
      <c r="R2449" s="42">
        <v>7.5</v>
      </c>
    </row>
    <row r="2450" spans="1:18" x14ac:dyDescent="0.3">
      <c r="A2450" t="s">
        <v>3924</v>
      </c>
      <c r="B2450" s="17">
        <v>45234</v>
      </c>
      <c r="C2450" t="s">
        <v>543</v>
      </c>
      <c r="D2450" t="s">
        <v>3928</v>
      </c>
      <c r="E2450" t="s">
        <v>3929</v>
      </c>
      <c r="F2450" t="s">
        <v>3930</v>
      </c>
      <c r="G2450" t="s">
        <v>3921</v>
      </c>
      <c r="H2450" t="s">
        <v>3922</v>
      </c>
      <c r="I2450">
        <v>1777</v>
      </c>
      <c r="J2450" s="41">
        <v>1.6060000000000001E-2</v>
      </c>
      <c r="K2450" s="42">
        <v>28.538620000000002</v>
      </c>
      <c r="L2450" s="43">
        <v>1.1729999999999996</v>
      </c>
      <c r="M2450" s="42">
        <v>33.47580125999999</v>
      </c>
      <c r="N2450">
        <v>5</v>
      </c>
      <c r="O2450" s="43">
        <v>120.96</v>
      </c>
      <c r="P2450" s="42">
        <v>43</v>
      </c>
      <c r="Q2450" s="42">
        <v>8</v>
      </c>
      <c r="R2450" s="42">
        <v>9</v>
      </c>
    </row>
    <row r="2451" spans="1:18" x14ac:dyDescent="0.3">
      <c r="A2451" t="s">
        <v>3924</v>
      </c>
      <c r="B2451" s="17">
        <v>45235</v>
      </c>
      <c r="C2451" t="s">
        <v>543</v>
      </c>
      <c r="D2451" t="s">
        <v>3928</v>
      </c>
      <c r="E2451" t="s">
        <v>3929</v>
      </c>
      <c r="F2451" t="s">
        <v>3930</v>
      </c>
      <c r="G2451" t="s">
        <v>3921</v>
      </c>
      <c r="H2451" t="s">
        <v>3922</v>
      </c>
      <c r="I2451">
        <v>1406</v>
      </c>
      <c r="J2451" s="41">
        <v>1.6720000000000002E-2</v>
      </c>
      <c r="K2451" s="42">
        <v>23.508320000000005</v>
      </c>
      <c r="L2451" s="43">
        <v>5.7499999999999996E-2</v>
      </c>
      <c r="M2451" s="42">
        <v>1.3517284000000003</v>
      </c>
      <c r="N2451">
        <v>4</v>
      </c>
      <c r="O2451" s="43">
        <v>494.75999999999993</v>
      </c>
      <c r="P2451" s="42">
        <v>20</v>
      </c>
      <c r="Q2451" s="42">
        <v>2</v>
      </c>
      <c r="R2451" s="42">
        <v>15</v>
      </c>
    </row>
    <row r="2452" spans="1:18" x14ac:dyDescent="0.3">
      <c r="A2452" t="s">
        <v>3924</v>
      </c>
      <c r="B2452" s="17">
        <v>45236</v>
      </c>
      <c r="C2452" t="s">
        <v>543</v>
      </c>
      <c r="D2452" t="s">
        <v>3928</v>
      </c>
      <c r="E2452" t="s">
        <v>3929</v>
      </c>
      <c r="F2452" t="s">
        <v>3930</v>
      </c>
      <c r="G2452" t="s">
        <v>3921</v>
      </c>
      <c r="H2452" t="s">
        <v>3922</v>
      </c>
      <c r="I2452">
        <v>1249</v>
      </c>
      <c r="J2452" s="41">
        <v>1.617E-2</v>
      </c>
      <c r="K2452" s="42">
        <v>20.19633</v>
      </c>
      <c r="L2452" s="43">
        <v>1.2189999999999994</v>
      </c>
      <c r="M2452" s="42">
        <v>24.619326269999988</v>
      </c>
      <c r="N2452">
        <v>5</v>
      </c>
      <c r="O2452" s="43">
        <v>366.23999999999995</v>
      </c>
      <c r="P2452" s="42">
        <v>45</v>
      </c>
      <c r="Q2452" s="42">
        <v>4</v>
      </c>
      <c r="R2452" s="42">
        <v>9</v>
      </c>
    </row>
    <row r="2453" spans="1:18" x14ac:dyDescent="0.3">
      <c r="A2453" t="s">
        <v>3924</v>
      </c>
      <c r="B2453" s="17">
        <v>45237</v>
      </c>
      <c r="C2453" t="s">
        <v>543</v>
      </c>
      <c r="D2453" t="s">
        <v>3928</v>
      </c>
      <c r="E2453" t="s">
        <v>3929</v>
      </c>
      <c r="F2453" t="s">
        <v>3930</v>
      </c>
      <c r="G2453" t="s">
        <v>3921</v>
      </c>
      <c r="H2453" t="s">
        <v>3922</v>
      </c>
      <c r="I2453">
        <v>1428</v>
      </c>
      <c r="J2453" s="41">
        <v>2.2660000000000003E-2</v>
      </c>
      <c r="K2453" s="42">
        <v>32.358480000000007</v>
      </c>
      <c r="L2453" s="43">
        <v>1.2879999999999996</v>
      </c>
      <c r="M2453" s="42">
        <v>41.677722239999994</v>
      </c>
      <c r="N2453">
        <v>8</v>
      </c>
      <c r="O2453" s="43">
        <v>446.03999999999996</v>
      </c>
      <c r="P2453" s="42">
        <v>13</v>
      </c>
      <c r="Q2453" s="42">
        <v>2</v>
      </c>
      <c r="R2453" s="42">
        <v>3</v>
      </c>
    </row>
    <row r="2454" spans="1:18" x14ac:dyDescent="0.3">
      <c r="A2454" t="s">
        <v>3924</v>
      </c>
      <c r="B2454" s="17">
        <v>45238</v>
      </c>
      <c r="C2454" t="s">
        <v>543</v>
      </c>
      <c r="D2454" t="s">
        <v>3928</v>
      </c>
      <c r="E2454" t="s">
        <v>3929</v>
      </c>
      <c r="F2454" t="s">
        <v>3930</v>
      </c>
      <c r="G2454" t="s">
        <v>3921</v>
      </c>
      <c r="H2454" t="s">
        <v>3922</v>
      </c>
      <c r="I2454">
        <v>1486</v>
      </c>
      <c r="J2454" s="41">
        <v>1.5949999999999999E-2</v>
      </c>
      <c r="K2454" s="42">
        <v>23.701699999999999</v>
      </c>
      <c r="L2454" s="43">
        <v>0.21850000000000006</v>
      </c>
      <c r="M2454" s="42">
        <v>5.1788214500000009</v>
      </c>
      <c r="N2454">
        <v>5</v>
      </c>
      <c r="O2454" s="43">
        <v>204.95999999999998</v>
      </c>
      <c r="P2454" s="42">
        <v>28</v>
      </c>
      <c r="Q2454" s="42">
        <v>13</v>
      </c>
      <c r="R2454" s="42">
        <v>10.5</v>
      </c>
    </row>
    <row r="2455" spans="1:18" x14ac:dyDescent="0.3">
      <c r="A2455" t="s">
        <v>3924</v>
      </c>
      <c r="B2455" s="17">
        <v>45239</v>
      </c>
      <c r="C2455" t="s">
        <v>543</v>
      </c>
      <c r="D2455" t="s">
        <v>3928</v>
      </c>
      <c r="E2455" t="s">
        <v>3929</v>
      </c>
      <c r="F2455" t="s">
        <v>3930</v>
      </c>
      <c r="G2455" t="s">
        <v>3921</v>
      </c>
      <c r="H2455" t="s">
        <v>3922</v>
      </c>
      <c r="I2455">
        <v>1734</v>
      </c>
      <c r="J2455" s="41">
        <v>2.2000000000000002E-2</v>
      </c>
      <c r="K2455" s="42">
        <v>38.148000000000003</v>
      </c>
      <c r="L2455" s="43">
        <v>0.70149999999999968</v>
      </c>
      <c r="M2455" s="42">
        <v>26.76082199999999</v>
      </c>
      <c r="N2455">
        <v>6</v>
      </c>
      <c r="O2455" s="43">
        <v>68.88</v>
      </c>
      <c r="P2455" s="42">
        <v>65</v>
      </c>
      <c r="Q2455" s="42">
        <v>3</v>
      </c>
      <c r="R2455" s="42">
        <v>6</v>
      </c>
    </row>
    <row r="2456" spans="1:18" x14ac:dyDescent="0.3">
      <c r="A2456" t="s">
        <v>3924</v>
      </c>
      <c r="B2456" s="17">
        <v>45240</v>
      </c>
      <c r="C2456" t="s">
        <v>543</v>
      </c>
      <c r="D2456" t="s">
        <v>3928</v>
      </c>
      <c r="E2456" t="s">
        <v>3929</v>
      </c>
      <c r="F2456" t="s">
        <v>3930</v>
      </c>
      <c r="G2456" t="s">
        <v>3921</v>
      </c>
      <c r="H2456" t="s">
        <v>3922</v>
      </c>
      <c r="I2456">
        <v>1765</v>
      </c>
      <c r="J2456" s="41">
        <v>1.9140000000000001E-2</v>
      </c>
      <c r="K2456" s="42">
        <v>33.7821</v>
      </c>
      <c r="L2456" s="43">
        <v>6.9000000000000061E-2</v>
      </c>
      <c r="M2456" s="42">
        <v>2.3309649000000019</v>
      </c>
      <c r="N2456">
        <v>8</v>
      </c>
      <c r="O2456" s="43">
        <v>420.84</v>
      </c>
      <c r="P2456" s="42">
        <v>56</v>
      </c>
      <c r="Q2456" s="42">
        <v>3</v>
      </c>
      <c r="R2456" s="42">
        <v>7.5</v>
      </c>
    </row>
    <row r="2457" spans="1:18" x14ac:dyDescent="0.3">
      <c r="A2457" t="s">
        <v>3924</v>
      </c>
      <c r="B2457" s="17">
        <v>45241</v>
      </c>
      <c r="C2457" t="s">
        <v>543</v>
      </c>
      <c r="D2457" t="s">
        <v>3928</v>
      </c>
      <c r="E2457" t="s">
        <v>3929</v>
      </c>
      <c r="F2457" t="s">
        <v>3930</v>
      </c>
      <c r="G2457" t="s">
        <v>3921</v>
      </c>
      <c r="H2457" t="s">
        <v>3922</v>
      </c>
      <c r="I2457">
        <v>1242</v>
      </c>
      <c r="J2457" s="41">
        <v>2.1890000000000003E-2</v>
      </c>
      <c r="K2457" s="42">
        <v>27.187380000000005</v>
      </c>
      <c r="L2457" s="43">
        <v>0.71299999999999963</v>
      </c>
      <c r="M2457" s="42">
        <v>19.384601939999992</v>
      </c>
      <c r="N2457">
        <v>6</v>
      </c>
      <c r="O2457" s="43">
        <v>258.71999999999997</v>
      </c>
      <c r="P2457" s="42">
        <v>34</v>
      </c>
      <c r="Q2457" s="42">
        <v>6</v>
      </c>
      <c r="R2457" s="42">
        <v>7.5</v>
      </c>
    </row>
    <row r="2458" spans="1:18" x14ac:dyDescent="0.3">
      <c r="A2458" t="s">
        <v>3924</v>
      </c>
      <c r="B2458" s="17">
        <v>45242</v>
      </c>
      <c r="C2458" t="s">
        <v>543</v>
      </c>
      <c r="D2458" t="s">
        <v>3928</v>
      </c>
      <c r="E2458" t="s">
        <v>3929</v>
      </c>
      <c r="F2458" t="s">
        <v>3930</v>
      </c>
      <c r="G2458" t="s">
        <v>3921</v>
      </c>
      <c r="H2458" t="s">
        <v>3922</v>
      </c>
      <c r="I2458">
        <v>1036</v>
      </c>
      <c r="J2458" s="41">
        <v>2.0900000000000005E-2</v>
      </c>
      <c r="K2458" s="42">
        <v>21.652400000000007</v>
      </c>
      <c r="L2458" s="43">
        <v>3.4499999999999996E-2</v>
      </c>
      <c r="M2458" s="42">
        <v>0.74700780000000011</v>
      </c>
      <c r="N2458">
        <v>3</v>
      </c>
      <c r="O2458" s="43">
        <v>194.87999999999997</v>
      </c>
      <c r="P2458" s="42">
        <v>39</v>
      </c>
      <c r="Q2458" s="42">
        <v>6</v>
      </c>
      <c r="R2458" s="42">
        <v>16.5</v>
      </c>
    </row>
    <row r="2459" spans="1:18" x14ac:dyDescent="0.3">
      <c r="A2459" t="s">
        <v>3924</v>
      </c>
      <c r="B2459" s="17">
        <v>45243</v>
      </c>
      <c r="C2459" t="s">
        <v>543</v>
      </c>
      <c r="D2459" t="s">
        <v>3928</v>
      </c>
      <c r="E2459" t="s">
        <v>3929</v>
      </c>
      <c r="F2459" t="s">
        <v>3930</v>
      </c>
      <c r="G2459" t="s">
        <v>3921</v>
      </c>
      <c r="H2459" t="s">
        <v>3922</v>
      </c>
      <c r="I2459">
        <v>2006</v>
      </c>
      <c r="J2459" s="41">
        <v>1.6390000000000002E-2</v>
      </c>
      <c r="K2459" s="42">
        <v>32.878340000000001</v>
      </c>
      <c r="L2459" s="43">
        <v>0.44849999999999973</v>
      </c>
      <c r="M2459" s="42">
        <v>14.745935489999992</v>
      </c>
      <c r="N2459">
        <v>3</v>
      </c>
      <c r="O2459" s="43">
        <v>390.59999999999997</v>
      </c>
      <c r="P2459" s="42">
        <v>32</v>
      </c>
      <c r="Q2459" s="42">
        <v>11</v>
      </c>
      <c r="R2459" s="42">
        <v>16.5</v>
      </c>
    </row>
    <row r="2460" spans="1:18" x14ac:dyDescent="0.3">
      <c r="A2460" t="s">
        <v>3924</v>
      </c>
      <c r="B2460" s="17">
        <v>45244</v>
      </c>
      <c r="C2460" t="s">
        <v>543</v>
      </c>
      <c r="D2460" t="s">
        <v>3928</v>
      </c>
      <c r="E2460" t="s">
        <v>3929</v>
      </c>
      <c r="F2460" t="s">
        <v>3930</v>
      </c>
      <c r="G2460" t="s">
        <v>3921</v>
      </c>
      <c r="H2460" t="s">
        <v>3922</v>
      </c>
      <c r="I2460">
        <v>1479</v>
      </c>
      <c r="J2460" s="41">
        <v>1.6719999999999999E-2</v>
      </c>
      <c r="K2460" s="42">
        <v>24.728879999999997</v>
      </c>
      <c r="L2460" s="43">
        <v>0.48299999999999971</v>
      </c>
      <c r="M2460" s="42">
        <v>11.944049039999991</v>
      </c>
      <c r="N2460">
        <v>5</v>
      </c>
      <c r="O2460" s="43">
        <v>118.43999999999998</v>
      </c>
      <c r="P2460" s="42">
        <v>32</v>
      </c>
      <c r="Q2460" s="42">
        <v>9</v>
      </c>
      <c r="R2460" s="42">
        <v>7.5</v>
      </c>
    </row>
    <row r="2461" spans="1:18" x14ac:dyDescent="0.3">
      <c r="A2461" t="s">
        <v>3924</v>
      </c>
      <c r="B2461" s="17">
        <v>45245</v>
      </c>
      <c r="C2461" t="s">
        <v>543</v>
      </c>
      <c r="D2461" t="s">
        <v>3928</v>
      </c>
      <c r="E2461" t="s">
        <v>3929</v>
      </c>
      <c r="F2461" t="s">
        <v>3930</v>
      </c>
      <c r="G2461" t="s">
        <v>3921</v>
      </c>
      <c r="H2461" t="s">
        <v>3922</v>
      </c>
      <c r="I2461">
        <v>1262</v>
      </c>
      <c r="J2461" s="41">
        <v>2.0240000000000001E-2</v>
      </c>
      <c r="K2461" s="42">
        <v>25.54288</v>
      </c>
      <c r="L2461" s="43">
        <v>0.27600000000000002</v>
      </c>
      <c r="M2461" s="42">
        <v>7.0498348800000006</v>
      </c>
      <c r="N2461">
        <v>5</v>
      </c>
      <c r="O2461" s="43">
        <v>201.6</v>
      </c>
      <c r="P2461" s="42">
        <v>41</v>
      </c>
      <c r="Q2461" s="42">
        <v>9</v>
      </c>
      <c r="R2461" s="42">
        <v>13.5</v>
      </c>
    </row>
    <row r="2462" spans="1:18" x14ac:dyDescent="0.3">
      <c r="A2462" t="s">
        <v>3924</v>
      </c>
      <c r="B2462" s="17">
        <v>45246</v>
      </c>
      <c r="C2462" t="s">
        <v>543</v>
      </c>
      <c r="D2462" t="s">
        <v>3928</v>
      </c>
      <c r="E2462" t="s">
        <v>3929</v>
      </c>
      <c r="F2462" t="s">
        <v>3930</v>
      </c>
      <c r="G2462" t="s">
        <v>3921</v>
      </c>
      <c r="H2462" t="s">
        <v>3922</v>
      </c>
      <c r="I2462">
        <v>1559</v>
      </c>
      <c r="J2462" s="41">
        <v>1.6830000000000001E-2</v>
      </c>
      <c r="K2462" s="42">
        <v>26.237970000000001</v>
      </c>
      <c r="L2462" s="43">
        <v>1.1269999999999998</v>
      </c>
      <c r="M2462" s="42">
        <v>29.570192189999997</v>
      </c>
      <c r="N2462">
        <v>8</v>
      </c>
      <c r="O2462" s="43">
        <v>109.2</v>
      </c>
      <c r="P2462" s="42">
        <v>44</v>
      </c>
      <c r="Q2462" s="42">
        <v>0</v>
      </c>
      <c r="R2462" s="42">
        <v>18</v>
      </c>
    </row>
    <row r="2463" spans="1:18" x14ac:dyDescent="0.3">
      <c r="A2463" t="s">
        <v>3924</v>
      </c>
      <c r="B2463" s="17">
        <v>45247</v>
      </c>
      <c r="C2463" t="s">
        <v>543</v>
      </c>
      <c r="D2463" t="s">
        <v>3928</v>
      </c>
      <c r="E2463" t="s">
        <v>3929</v>
      </c>
      <c r="F2463" t="s">
        <v>3930</v>
      </c>
      <c r="G2463" t="s">
        <v>3921</v>
      </c>
      <c r="H2463" t="s">
        <v>3922</v>
      </c>
      <c r="I2463">
        <v>1625</v>
      </c>
      <c r="J2463" s="41">
        <v>2.0899999999999998E-2</v>
      </c>
      <c r="K2463" s="42">
        <v>33.962499999999999</v>
      </c>
      <c r="L2463" s="43">
        <v>0.77049999999999985</v>
      </c>
      <c r="M2463" s="42">
        <v>26.168106249999994</v>
      </c>
      <c r="N2463">
        <v>3</v>
      </c>
      <c r="O2463" s="43">
        <v>199.92</v>
      </c>
      <c r="P2463" s="42">
        <v>27</v>
      </c>
      <c r="Q2463" s="42">
        <v>17</v>
      </c>
      <c r="R2463" s="42">
        <v>4.5</v>
      </c>
    </row>
    <row r="2464" spans="1:18" x14ac:dyDescent="0.3">
      <c r="A2464" t="s">
        <v>3924</v>
      </c>
      <c r="B2464" s="17">
        <v>45248</v>
      </c>
      <c r="C2464" t="s">
        <v>543</v>
      </c>
      <c r="D2464" t="s">
        <v>3928</v>
      </c>
      <c r="E2464" t="s">
        <v>3929</v>
      </c>
      <c r="F2464" t="s">
        <v>3930</v>
      </c>
      <c r="G2464" t="s">
        <v>3921</v>
      </c>
      <c r="H2464" t="s">
        <v>3922</v>
      </c>
      <c r="I2464">
        <v>1473</v>
      </c>
      <c r="J2464" s="41">
        <v>1.7050000000000003E-2</v>
      </c>
      <c r="K2464" s="42">
        <v>25.114650000000005</v>
      </c>
      <c r="L2464" s="43">
        <v>0.77049999999999985</v>
      </c>
      <c r="M2464" s="42">
        <v>19.350837824999999</v>
      </c>
      <c r="N2464">
        <v>6</v>
      </c>
      <c r="O2464" s="43">
        <v>197.4</v>
      </c>
      <c r="P2464" s="42">
        <v>57</v>
      </c>
      <c r="Q2464" s="42">
        <v>8</v>
      </c>
      <c r="R2464" s="42">
        <v>10.5</v>
      </c>
    </row>
    <row r="2465" spans="1:18" x14ac:dyDescent="0.3">
      <c r="A2465" t="s">
        <v>3924</v>
      </c>
      <c r="B2465" s="17">
        <v>45249</v>
      </c>
      <c r="C2465" t="s">
        <v>543</v>
      </c>
      <c r="D2465" t="s">
        <v>3928</v>
      </c>
      <c r="E2465" t="s">
        <v>3929</v>
      </c>
      <c r="F2465" t="s">
        <v>3930</v>
      </c>
      <c r="G2465" t="s">
        <v>3921</v>
      </c>
      <c r="H2465" t="s">
        <v>3922</v>
      </c>
      <c r="I2465">
        <v>1885</v>
      </c>
      <c r="J2465" s="41">
        <v>2.0899999999999998E-2</v>
      </c>
      <c r="K2465" s="42">
        <v>39.396499999999996</v>
      </c>
      <c r="L2465" s="43">
        <v>1.3109999999999995</v>
      </c>
      <c r="M2465" s="42">
        <v>51.648811499999972</v>
      </c>
      <c r="N2465">
        <v>7</v>
      </c>
      <c r="O2465" s="43">
        <v>159.6</v>
      </c>
      <c r="P2465" s="42">
        <v>46</v>
      </c>
      <c r="Q2465" s="42">
        <v>14</v>
      </c>
      <c r="R2465" s="42">
        <v>18</v>
      </c>
    </row>
    <row r="2466" spans="1:18" x14ac:dyDescent="0.3">
      <c r="A2466" t="s">
        <v>3924</v>
      </c>
      <c r="B2466" s="17">
        <v>45250</v>
      </c>
      <c r="C2466" t="s">
        <v>543</v>
      </c>
      <c r="D2466" t="s">
        <v>3928</v>
      </c>
      <c r="E2466" t="s">
        <v>3929</v>
      </c>
      <c r="F2466" t="s">
        <v>3930</v>
      </c>
      <c r="G2466" t="s">
        <v>3921</v>
      </c>
      <c r="H2466" t="s">
        <v>3922</v>
      </c>
      <c r="I2466">
        <v>2008</v>
      </c>
      <c r="J2466" s="41">
        <v>1.5510000000000003E-2</v>
      </c>
      <c r="K2466" s="42">
        <v>31.144080000000006</v>
      </c>
      <c r="L2466" s="43">
        <v>0.82799999999999963</v>
      </c>
      <c r="M2466" s="42">
        <v>25.787298239999995</v>
      </c>
      <c r="N2466">
        <v>6</v>
      </c>
      <c r="O2466" s="43">
        <v>234.35999999999996</v>
      </c>
      <c r="P2466" s="42">
        <v>62</v>
      </c>
      <c r="Q2466" s="42">
        <v>7</v>
      </c>
      <c r="R2466" s="42">
        <v>7.5</v>
      </c>
    </row>
    <row r="2467" spans="1:18" x14ac:dyDescent="0.3">
      <c r="A2467" t="s">
        <v>3924</v>
      </c>
      <c r="B2467" s="17">
        <v>45251</v>
      </c>
      <c r="C2467" t="s">
        <v>543</v>
      </c>
      <c r="D2467" t="s">
        <v>3928</v>
      </c>
      <c r="E2467" t="s">
        <v>3929</v>
      </c>
      <c r="F2467" t="s">
        <v>3930</v>
      </c>
      <c r="G2467" t="s">
        <v>3921</v>
      </c>
      <c r="H2467" t="s">
        <v>3922</v>
      </c>
      <c r="I2467">
        <v>1725</v>
      </c>
      <c r="J2467" s="41">
        <v>2.1120000000000003E-2</v>
      </c>
      <c r="K2467" s="42">
        <v>36.432000000000009</v>
      </c>
      <c r="L2467" s="43">
        <v>3.4500000000000058E-2</v>
      </c>
      <c r="M2467" s="42">
        <v>1.2569040000000025</v>
      </c>
      <c r="N2467">
        <v>7</v>
      </c>
      <c r="O2467" s="43">
        <v>285.59999999999997</v>
      </c>
      <c r="P2467" s="42">
        <v>44</v>
      </c>
      <c r="Q2467" s="42">
        <v>0</v>
      </c>
      <c r="R2467" s="42">
        <v>21</v>
      </c>
    </row>
    <row r="2468" spans="1:18" x14ac:dyDescent="0.3">
      <c r="A2468" t="s">
        <v>3924</v>
      </c>
      <c r="B2468" s="17">
        <v>45252</v>
      </c>
      <c r="C2468" t="s">
        <v>543</v>
      </c>
      <c r="D2468" t="s">
        <v>3928</v>
      </c>
      <c r="E2468" t="s">
        <v>3929</v>
      </c>
      <c r="F2468" t="s">
        <v>3930</v>
      </c>
      <c r="G2468" t="s">
        <v>3921</v>
      </c>
      <c r="H2468" t="s">
        <v>3922</v>
      </c>
      <c r="I2468">
        <v>1305</v>
      </c>
      <c r="J2468" s="41">
        <v>1.694E-2</v>
      </c>
      <c r="K2468" s="42">
        <v>22.1067</v>
      </c>
      <c r="L2468" s="43">
        <v>1.1959999999999997</v>
      </c>
      <c r="M2468" s="42">
        <v>26.439613199999993</v>
      </c>
      <c r="N2468">
        <v>10</v>
      </c>
      <c r="O2468" s="43">
        <v>268.8</v>
      </c>
      <c r="P2468" s="42">
        <v>33</v>
      </c>
      <c r="Q2468" s="42">
        <v>3</v>
      </c>
      <c r="R2468" s="42">
        <v>19.5</v>
      </c>
    </row>
    <row r="2469" spans="1:18" x14ac:dyDescent="0.3">
      <c r="A2469" t="s">
        <v>3924</v>
      </c>
      <c r="B2469" s="17">
        <v>45253</v>
      </c>
      <c r="C2469" t="s">
        <v>543</v>
      </c>
      <c r="D2469" t="s">
        <v>3928</v>
      </c>
      <c r="E2469" t="s">
        <v>3929</v>
      </c>
      <c r="F2469" t="s">
        <v>3930</v>
      </c>
      <c r="G2469" t="s">
        <v>3921</v>
      </c>
      <c r="H2469" t="s">
        <v>3922</v>
      </c>
      <c r="I2469">
        <v>1498</v>
      </c>
      <c r="J2469" s="41">
        <v>2.0240000000000001E-2</v>
      </c>
      <c r="K2469" s="42">
        <v>30.319520000000001</v>
      </c>
      <c r="L2469" s="43">
        <v>1.149999999999992E-2</v>
      </c>
      <c r="M2469" s="42">
        <v>0.34867447999999757</v>
      </c>
      <c r="N2469">
        <v>6</v>
      </c>
      <c r="O2469" s="43">
        <v>455.28</v>
      </c>
      <c r="P2469" s="42">
        <v>67</v>
      </c>
      <c r="Q2469" s="42">
        <v>6</v>
      </c>
      <c r="R2469" s="42">
        <v>10.5</v>
      </c>
    </row>
    <row r="2470" spans="1:18" x14ac:dyDescent="0.3">
      <c r="A2470" t="s">
        <v>3924</v>
      </c>
      <c r="B2470" s="17">
        <v>45254</v>
      </c>
      <c r="C2470" t="s">
        <v>543</v>
      </c>
      <c r="D2470" t="s">
        <v>3928</v>
      </c>
      <c r="E2470" t="s">
        <v>3929</v>
      </c>
      <c r="F2470" t="s">
        <v>3930</v>
      </c>
      <c r="G2470" t="s">
        <v>3921</v>
      </c>
      <c r="H2470" t="s">
        <v>3922</v>
      </c>
      <c r="I2470">
        <v>2069</v>
      </c>
      <c r="J2470" s="41">
        <v>1.5949999999999999E-2</v>
      </c>
      <c r="K2470" s="42">
        <v>33.000549999999997</v>
      </c>
      <c r="L2470" s="43">
        <v>1.1039999999999996</v>
      </c>
      <c r="M2470" s="42">
        <v>36.432607199999985</v>
      </c>
      <c r="N2470">
        <v>7</v>
      </c>
      <c r="O2470" s="43">
        <v>210</v>
      </c>
      <c r="P2470" s="42">
        <v>30</v>
      </c>
      <c r="Q2470" s="42">
        <v>1</v>
      </c>
      <c r="R2470" s="42">
        <v>13.5</v>
      </c>
    </row>
    <row r="2471" spans="1:18" x14ac:dyDescent="0.3">
      <c r="A2471" t="s">
        <v>3924</v>
      </c>
      <c r="B2471" s="17">
        <v>45255</v>
      </c>
      <c r="C2471" t="s">
        <v>543</v>
      </c>
      <c r="D2471" t="s">
        <v>3928</v>
      </c>
      <c r="E2471" t="s">
        <v>3929</v>
      </c>
      <c r="F2471" t="s">
        <v>3930</v>
      </c>
      <c r="G2471" t="s">
        <v>3921</v>
      </c>
      <c r="H2471" t="s">
        <v>3922</v>
      </c>
      <c r="I2471">
        <v>1711</v>
      </c>
      <c r="J2471" s="41">
        <v>1.6720000000000002E-2</v>
      </c>
      <c r="K2471" s="42">
        <v>28.607920000000004</v>
      </c>
      <c r="L2471" s="43">
        <v>1.1269999999999998</v>
      </c>
      <c r="M2471" s="42">
        <v>32.241125839999995</v>
      </c>
      <c r="N2471">
        <v>8</v>
      </c>
      <c r="O2471" s="43">
        <v>210.83999999999997</v>
      </c>
      <c r="P2471" s="42">
        <v>37</v>
      </c>
      <c r="Q2471" s="42">
        <v>5</v>
      </c>
      <c r="R2471" s="42">
        <v>19.5</v>
      </c>
    </row>
    <row r="2472" spans="1:18" x14ac:dyDescent="0.3">
      <c r="A2472" t="s">
        <v>3924</v>
      </c>
      <c r="B2472" s="17">
        <v>45256</v>
      </c>
      <c r="C2472" t="s">
        <v>543</v>
      </c>
      <c r="D2472" t="s">
        <v>3928</v>
      </c>
      <c r="E2472" t="s">
        <v>3929</v>
      </c>
      <c r="F2472" t="s">
        <v>3930</v>
      </c>
      <c r="G2472" t="s">
        <v>3921</v>
      </c>
      <c r="H2472" t="s">
        <v>3922</v>
      </c>
      <c r="I2472">
        <v>1742</v>
      </c>
      <c r="J2472" s="41">
        <v>1.6720000000000002E-2</v>
      </c>
      <c r="K2472" s="42">
        <v>29.126240000000003</v>
      </c>
      <c r="L2472" s="43">
        <v>0.70149999999999979</v>
      </c>
      <c r="M2472" s="42">
        <v>20.432057359999995</v>
      </c>
      <c r="N2472">
        <v>5</v>
      </c>
      <c r="O2472" s="43">
        <v>286.44</v>
      </c>
      <c r="P2472" s="42">
        <v>19</v>
      </c>
      <c r="Q2472" s="42">
        <v>0</v>
      </c>
      <c r="R2472" s="42">
        <v>15</v>
      </c>
    </row>
    <row r="2473" spans="1:18" x14ac:dyDescent="0.3">
      <c r="A2473" t="s">
        <v>3924</v>
      </c>
      <c r="B2473" s="17">
        <v>45257</v>
      </c>
      <c r="C2473" t="s">
        <v>543</v>
      </c>
      <c r="D2473" t="s">
        <v>3928</v>
      </c>
      <c r="E2473" t="s">
        <v>3929</v>
      </c>
      <c r="F2473" t="s">
        <v>3930</v>
      </c>
      <c r="G2473" t="s">
        <v>3921</v>
      </c>
      <c r="H2473" t="s">
        <v>3922</v>
      </c>
      <c r="I2473">
        <v>1402</v>
      </c>
      <c r="J2473" s="41">
        <v>2.2550000000000008E-2</v>
      </c>
      <c r="K2473" s="42">
        <v>31.615100000000009</v>
      </c>
      <c r="L2473" s="43">
        <v>0.184</v>
      </c>
      <c r="M2473" s="42">
        <v>5.8171784000000013</v>
      </c>
      <c r="N2473">
        <v>6</v>
      </c>
      <c r="O2473" s="43">
        <v>276.35999999999996</v>
      </c>
      <c r="P2473" s="42">
        <v>24</v>
      </c>
      <c r="Q2473" s="42">
        <v>1</v>
      </c>
      <c r="R2473" s="42">
        <v>12</v>
      </c>
    </row>
    <row r="2474" spans="1:18" x14ac:dyDescent="0.3">
      <c r="A2474" t="s">
        <v>3924</v>
      </c>
      <c r="B2474" s="17">
        <v>45258</v>
      </c>
      <c r="C2474" t="s">
        <v>543</v>
      </c>
      <c r="D2474" t="s">
        <v>3928</v>
      </c>
      <c r="E2474" t="s">
        <v>3929</v>
      </c>
      <c r="F2474" t="s">
        <v>3930</v>
      </c>
      <c r="G2474" t="s">
        <v>3921</v>
      </c>
      <c r="H2474" t="s">
        <v>3922</v>
      </c>
      <c r="I2474">
        <v>1300</v>
      </c>
      <c r="J2474" s="41">
        <v>2.2660000000000003E-2</v>
      </c>
      <c r="K2474" s="42">
        <v>29.458000000000006</v>
      </c>
      <c r="L2474" s="43">
        <v>0.20700000000000005</v>
      </c>
      <c r="M2474" s="42">
        <v>6.0978060000000021</v>
      </c>
      <c r="N2474">
        <v>7</v>
      </c>
      <c r="O2474" s="43">
        <v>306.59999999999997</v>
      </c>
      <c r="P2474" s="42">
        <v>16</v>
      </c>
      <c r="Q2474" s="42">
        <v>5</v>
      </c>
      <c r="R2474" s="42">
        <v>15</v>
      </c>
    </row>
    <row r="2475" spans="1:18" x14ac:dyDescent="0.3">
      <c r="A2475" t="s">
        <v>3924</v>
      </c>
      <c r="B2475" s="17">
        <v>45259</v>
      </c>
      <c r="C2475" t="s">
        <v>543</v>
      </c>
      <c r="D2475" t="s">
        <v>3928</v>
      </c>
      <c r="E2475" t="s">
        <v>3929</v>
      </c>
      <c r="F2475" t="s">
        <v>3930</v>
      </c>
      <c r="G2475" t="s">
        <v>3921</v>
      </c>
      <c r="H2475" t="s">
        <v>3922</v>
      </c>
      <c r="I2475">
        <v>1460</v>
      </c>
      <c r="J2475" s="41">
        <v>2.332E-2</v>
      </c>
      <c r="K2475" s="42">
        <v>34.047200000000004</v>
      </c>
      <c r="L2475" s="43">
        <v>0.23000000000000007</v>
      </c>
      <c r="M2475" s="42">
        <v>7.8308560000000034</v>
      </c>
      <c r="N2475">
        <v>10</v>
      </c>
      <c r="O2475" s="43">
        <v>194.87999999999997</v>
      </c>
      <c r="P2475" s="42">
        <v>11</v>
      </c>
      <c r="Q2475" s="42">
        <v>14</v>
      </c>
      <c r="R2475" s="42">
        <v>4.5</v>
      </c>
    </row>
    <row r="2476" spans="1:18" x14ac:dyDescent="0.3">
      <c r="A2476" t="s">
        <v>3924</v>
      </c>
      <c r="B2476" s="17">
        <v>45260</v>
      </c>
      <c r="C2476" t="s">
        <v>543</v>
      </c>
      <c r="D2476" t="s">
        <v>3928</v>
      </c>
      <c r="E2476" t="s">
        <v>3929</v>
      </c>
      <c r="F2476" t="s">
        <v>3930</v>
      </c>
      <c r="G2476" t="s">
        <v>3921</v>
      </c>
      <c r="H2476" t="s">
        <v>3922</v>
      </c>
      <c r="I2476">
        <v>1569</v>
      </c>
      <c r="J2476" s="41">
        <v>2.0900000000000005E-2</v>
      </c>
      <c r="K2476" s="42">
        <v>32.792100000000005</v>
      </c>
      <c r="L2476" s="43">
        <v>0.71299999999999963</v>
      </c>
      <c r="M2476" s="42">
        <v>23.380767299999992</v>
      </c>
      <c r="N2476">
        <v>11</v>
      </c>
      <c r="O2476" s="43">
        <v>250.32</v>
      </c>
      <c r="P2476" s="42">
        <v>53</v>
      </c>
      <c r="Q2476" s="42">
        <v>6</v>
      </c>
      <c r="R2476" s="42">
        <v>7.5</v>
      </c>
    </row>
    <row r="2477" spans="1:18" x14ac:dyDescent="0.3">
      <c r="A2477" t="s">
        <v>3916</v>
      </c>
      <c r="B2477" s="17">
        <v>44986</v>
      </c>
      <c r="C2477" t="s">
        <v>3917</v>
      </c>
      <c r="D2477" t="s">
        <v>3918</v>
      </c>
      <c r="E2477" t="s">
        <v>3919</v>
      </c>
      <c r="F2477" t="s">
        <v>3930</v>
      </c>
      <c r="G2477" t="s">
        <v>3921</v>
      </c>
      <c r="H2477" t="s">
        <v>3876</v>
      </c>
      <c r="I2477">
        <v>834.60000000000014</v>
      </c>
      <c r="J2477" s="41">
        <v>1.2760000000000001E-2</v>
      </c>
      <c r="K2477" s="42">
        <v>10.649496000000003</v>
      </c>
      <c r="L2477" s="43">
        <v>0.74749999999999994</v>
      </c>
      <c r="M2477" s="42">
        <v>7.9604982600000014</v>
      </c>
      <c r="N2477">
        <v>4</v>
      </c>
      <c r="O2477" s="43">
        <v>297.59999999999997</v>
      </c>
      <c r="P2477" s="42">
        <v>68</v>
      </c>
      <c r="Q2477" s="42">
        <v>1</v>
      </c>
      <c r="R2477" s="42">
        <v>3</v>
      </c>
    </row>
    <row r="2478" spans="1:18" x14ac:dyDescent="0.3">
      <c r="A2478" t="s">
        <v>3916</v>
      </c>
      <c r="B2478" s="17">
        <v>44987</v>
      </c>
      <c r="C2478" t="s">
        <v>3917</v>
      </c>
      <c r="D2478" t="s">
        <v>3918</v>
      </c>
      <c r="E2478" t="s">
        <v>3919</v>
      </c>
      <c r="F2478" t="s">
        <v>3930</v>
      </c>
      <c r="G2478" t="s">
        <v>3921</v>
      </c>
      <c r="H2478" t="s">
        <v>3876</v>
      </c>
      <c r="I2478">
        <v>1155.4000000000001</v>
      </c>
      <c r="J2478" s="41">
        <v>1.3200000000000002E-2</v>
      </c>
      <c r="K2478" s="42">
        <v>15.251280000000003</v>
      </c>
      <c r="L2478" s="43">
        <v>1.081</v>
      </c>
      <c r="M2478" s="42">
        <v>16.486633680000004</v>
      </c>
      <c r="N2478">
        <v>7</v>
      </c>
      <c r="O2478" s="43">
        <v>361.2</v>
      </c>
      <c r="P2478" s="42">
        <v>87</v>
      </c>
      <c r="Q2478" s="42">
        <v>7</v>
      </c>
      <c r="R2478" s="42">
        <v>9</v>
      </c>
    </row>
    <row r="2479" spans="1:18" x14ac:dyDescent="0.3">
      <c r="A2479" t="s">
        <v>3916</v>
      </c>
      <c r="B2479" s="17">
        <v>44988</v>
      </c>
      <c r="C2479" t="s">
        <v>3917</v>
      </c>
      <c r="D2479" t="s">
        <v>3918</v>
      </c>
      <c r="E2479" t="s">
        <v>3919</v>
      </c>
      <c r="F2479" t="s">
        <v>3930</v>
      </c>
      <c r="G2479" t="s">
        <v>3921</v>
      </c>
      <c r="H2479" t="s">
        <v>3876</v>
      </c>
      <c r="I2479">
        <v>1028</v>
      </c>
      <c r="J2479" s="41">
        <v>1.54E-2</v>
      </c>
      <c r="K2479" s="42">
        <v>15.831200000000001</v>
      </c>
      <c r="L2479" s="43">
        <v>2.3114999999999997</v>
      </c>
      <c r="M2479" s="42">
        <v>36.593818799999994</v>
      </c>
      <c r="N2479">
        <v>1</v>
      </c>
      <c r="O2479" s="43">
        <v>82.8</v>
      </c>
      <c r="P2479" s="42">
        <v>73</v>
      </c>
      <c r="Q2479" s="42">
        <v>5</v>
      </c>
      <c r="R2479" s="42">
        <v>13.5</v>
      </c>
    </row>
    <row r="2480" spans="1:18" x14ac:dyDescent="0.3">
      <c r="A2480" t="s">
        <v>3916</v>
      </c>
      <c r="B2480" s="17">
        <v>44989</v>
      </c>
      <c r="C2480" t="s">
        <v>3917</v>
      </c>
      <c r="D2480" t="s">
        <v>3918</v>
      </c>
      <c r="E2480" t="s">
        <v>3919</v>
      </c>
      <c r="F2480" t="s">
        <v>3930</v>
      </c>
      <c r="G2480" t="s">
        <v>3921</v>
      </c>
      <c r="H2480" t="s">
        <v>3876</v>
      </c>
      <c r="I2480">
        <v>760</v>
      </c>
      <c r="J2480" s="41">
        <v>1.54E-2</v>
      </c>
      <c r="K2480" s="42">
        <v>11.704000000000001</v>
      </c>
      <c r="L2480" s="43">
        <v>0.59799999999999998</v>
      </c>
      <c r="M2480" s="42">
        <v>6.9989920000000003</v>
      </c>
      <c r="N2480">
        <v>6</v>
      </c>
      <c r="O2480" s="43">
        <v>223.2</v>
      </c>
      <c r="P2480" s="42">
        <v>67</v>
      </c>
      <c r="Q2480" s="42">
        <v>9</v>
      </c>
      <c r="R2480" s="42">
        <v>7.5</v>
      </c>
    </row>
    <row r="2481" spans="1:18" x14ac:dyDescent="0.3">
      <c r="A2481" t="s">
        <v>3916</v>
      </c>
      <c r="B2481" s="17">
        <v>44990</v>
      </c>
      <c r="C2481" t="s">
        <v>3917</v>
      </c>
      <c r="D2481" t="s">
        <v>3918</v>
      </c>
      <c r="E2481" t="s">
        <v>3919</v>
      </c>
      <c r="F2481" t="s">
        <v>3930</v>
      </c>
      <c r="G2481" t="s">
        <v>3921</v>
      </c>
      <c r="H2481" t="s">
        <v>3876</v>
      </c>
      <c r="I2481">
        <v>512.80000000000007</v>
      </c>
      <c r="J2481" s="41">
        <v>1.2980000000000002E-2</v>
      </c>
      <c r="K2481" s="42">
        <v>6.6561440000000021</v>
      </c>
      <c r="L2481" s="43">
        <v>0.49449999999999988</v>
      </c>
      <c r="M2481" s="42">
        <v>3.2914632080000001</v>
      </c>
      <c r="N2481">
        <v>5</v>
      </c>
      <c r="O2481" s="43">
        <v>294</v>
      </c>
      <c r="P2481" s="42">
        <v>63</v>
      </c>
      <c r="Q2481" s="42">
        <v>1</v>
      </c>
      <c r="R2481" s="42">
        <v>3</v>
      </c>
    </row>
    <row r="2482" spans="1:18" x14ac:dyDescent="0.3">
      <c r="A2482" t="s">
        <v>3916</v>
      </c>
      <c r="B2482" s="17">
        <v>44991</v>
      </c>
      <c r="C2482" t="s">
        <v>3917</v>
      </c>
      <c r="D2482" t="s">
        <v>3918</v>
      </c>
      <c r="E2482" t="s">
        <v>3919</v>
      </c>
      <c r="F2482" t="s">
        <v>3930</v>
      </c>
      <c r="G2482" t="s">
        <v>3921</v>
      </c>
      <c r="H2482" t="s">
        <v>3876</v>
      </c>
      <c r="I2482">
        <v>473.20000000000005</v>
      </c>
      <c r="J2482" s="41">
        <v>1.2320000000000001E-2</v>
      </c>
      <c r="K2482" s="42">
        <v>5.8298240000000012</v>
      </c>
      <c r="L2482" s="43">
        <v>1.7594999999999996</v>
      </c>
      <c r="M2482" s="42">
        <v>10.257575328</v>
      </c>
      <c r="N2482">
        <v>4</v>
      </c>
      <c r="O2482" s="43">
        <v>216</v>
      </c>
      <c r="P2482" s="42">
        <v>76</v>
      </c>
      <c r="Q2482" s="42">
        <v>4</v>
      </c>
      <c r="R2482" s="42">
        <v>4.5</v>
      </c>
    </row>
    <row r="2483" spans="1:18" x14ac:dyDescent="0.3">
      <c r="A2483" t="s">
        <v>3916</v>
      </c>
      <c r="B2483" s="17">
        <v>44992</v>
      </c>
      <c r="C2483" t="s">
        <v>3917</v>
      </c>
      <c r="D2483" t="s">
        <v>3918</v>
      </c>
      <c r="E2483" t="s">
        <v>3919</v>
      </c>
      <c r="F2483" t="s">
        <v>3930</v>
      </c>
      <c r="G2483" t="s">
        <v>3921</v>
      </c>
      <c r="H2483" t="s">
        <v>3876</v>
      </c>
      <c r="I2483">
        <v>876</v>
      </c>
      <c r="J2483" s="41">
        <v>9.7899999999999984E-3</v>
      </c>
      <c r="K2483" s="42">
        <v>8.576039999999999</v>
      </c>
      <c r="L2483" s="43">
        <v>0.79349999999999998</v>
      </c>
      <c r="M2483" s="42">
        <v>6.8050877399999994</v>
      </c>
      <c r="N2483">
        <v>3</v>
      </c>
      <c r="O2483" s="43">
        <v>262.8</v>
      </c>
      <c r="P2483" s="42">
        <v>54</v>
      </c>
      <c r="Q2483" s="42">
        <v>7</v>
      </c>
      <c r="R2483" s="42">
        <v>1.5</v>
      </c>
    </row>
    <row r="2484" spans="1:18" x14ac:dyDescent="0.3">
      <c r="A2484" t="s">
        <v>3916</v>
      </c>
      <c r="B2484" s="17">
        <v>44993</v>
      </c>
      <c r="C2484" t="s">
        <v>3917</v>
      </c>
      <c r="D2484" t="s">
        <v>3918</v>
      </c>
      <c r="E2484" t="s">
        <v>3919</v>
      </c>
      <c r="F2484" t="s">
        <v>3930</v>
      </c>
      <c r="G2484" t="s">
        <v>3921</v>
      </c>
      <c r="H2484" t="s">
        <v>3876</v>
      </c>
      <c r="I2484">
        <v>422.20000000000005</v>
      </c>
      <c r="J2484" s="41">
        <v>1.1110000000000002E-2</v>
      </c>
      <c r="K2484" s="42">
        <v>4.6906420000000013</v>
      </c>
      <c r="L2484" s="43">
        <v>2.4035000000000002</v>
      </c>
      <c r="M2484" s="42">
        <v>11.273958047000004</v>
      </c>
      <c r="N2484">
        <v>1</v>
      </c>
      <c r="O2484" s="43">
        <v>49.199999999999996</v>
      </c>
      <c r="P2484" s="42">
        <v>53</v>
      </c>
      <c r="Q2484" s="42">
        <v>9</v>
      </c>
      <c r="R2484" s="42">
        <v>15</v>
      </c>
    </row>
    <row r="2485" spans="1:18" x14ac:dyDescent="0.3">
      <c r="A2485" t="s">
        <v>3916</v>
      </c>
      <c r="B2485" s="17">
        <v>44994</v>
      </c>
      <c r="C2485" t="s">
        <v>3917</v>
      </c>
      <c r="D2485" t="s">
        <v>3918</v>
      </c>
      <c r="E2485" t="s">
        <v>3919</v>
      </c>
      <c r="F2485" t="s">
        <v>3930</v>
      </c>
      <c r="G2485" t="s">
        <v>3921</v>
      </c>
      <c r="H2485" t="s">
        <v>3876</v>
      </c>
      <c r="I2485">
        <v>1163.8000000000002</v>
      </c>
      <c r="J2485" s="41">
        <v>1.529E-2</v>
      </c>
      <c r="K2485" s="42">
        <v>17.794502000000001</v>
      </c>
      <c r="L2485" s="43">
        <v>0.78199999999999992</v>
      </c>
      <c r="M2485" s="42">
        <v>13.915300563999999</v>
      </c>
      <c r="N2485">
        <v>6</v>
      </c>
      <c r="O2485" s="43">
        <v>288</v>
      </c>
      <c r="P2485" s="42">
        <v>83</v>
      </c>
      <c r="Q2485" s="42">
        <v>6</v>
      </c>
      <c r="R2485" s="42">
        <v>9</v>
      </c>
    </row>
    <row r="2486" spans="1:18" x14ac:dyDescent="0.3">
      <c r="A2486" t="s">
        <v>3916</v>
      </c>
      <c r="B2486" s="17">
        <v>44995</v>
      </c>
      <c r="C2486" t="s">
        <v>3917</v>
      </c>
      <c r="D2486" t="s">
        <v>3918</v>
      </c>
      <c r="E2486" t="s">
        <v>3919</v>
      </c>
      <c r="F2486" t="s">
        <v>3930</v>
      </c>
      <c r="G2486" t="s">
        <v>3921</v>
      </c>
      <c r="H2486" t="s">
        <v>3876</v>
      </c>
      <c r="I2486">
        <v>816.60000000000014</v>
      </c>
      <c r="J2486" s="41">
        <v>1.1440000000000001E-2</v>
      </c>
      <c r="K2486" s="42">
        <v>9.3419040000000013</v>
      </c>
      <c r="L2486" s="43">
        <v>0.54049999999999998</v>
      </c>
      <c r="M2486" s="42">
        <v>5.0492991120000008</v>
      </c>
      <c r="N2486">
        <v>8</v>
      </c>
      <c r="O2486" s="43">
        <v>470.4</v>
      </c>
      <c r="P2486" s="42">
        <v>79</v>
      </c>
      <c r="Q2486" s="42">
        <v>6</v>
      </c>
      <c r="R2486" s="42">
        <v>6</v>
      </c>
    </row>
    <row r="2487" spans="1:18" x14ac:dyDescent="0.3">
      <c r="A2487" t="s">
        <v>3916</v>
      </c>
      <c r="B2487" s="17">
        <v>44996</v>
      </c>
      <c r="C2487" t="s">
        <v>3917</v>
      </c>
      <c r="D2487" t="s">
        <v>3918</v>
      </c>
      <c r="E2487" t="s">
        <v>3919</v>
      </c>
      <c r="F2487" t="s">
        <v>3930</v>
      </c>
      <c r="G2487" t="s">
        <v>3921</v>
      </c>
      <c r="H2487" t="s">
        <v>3876</v>
      </c>
      <c r="I2487">
        <v>1004</v>
      </c>
      <c r="J2487" s="41">
        <v>1.7930000000000001E-2</v>
      </c>
      <c r="K2487" s="42">
        <v>18.001720000000002</v>
      </c>
      <c r="L2487" s="43">
        <v>1.1384999999999998</v>
      </c>
      <c r="M2487" s="42">
        <v>20.494958220000001</v>
      </c>
      <c r="N2487">
        <v>8</v>
      </c>
      <c r="O2487" s="43">
        <v>729.6</v>
      </c>
      <c r="P2487" s="42">
        <v>74</v>
      </c>
      <c r="Q2487" s="42">
        <v>0</v>
      </c>
      <c r="R2487" s="42">
        <v>3</v>
      </c>
    </row>
    <row r="2488" spans="1:18" x14ac:dyDescent="0.3">
      <c r="A2488" t="s">
        <v>3916</v>
      </c>
      <c r="B2488" s="17">
        <v>44997</v>
      </c>
      <c r="C2488" t="s">
        <v>3917</v>
      </c>
      <c r="D2488" t="s">
        <v>3918</v>
      </c>
      <c r="E2488" t="s">
        <v>3919</v>
      </c>
      <c r="F2488" t="s">
        <v>3930</v>
      </c>
      <c r="G2488" t="s">
        <v>3921</v>
      </c>
      <c r="H2488" t="s">
        <v>3876</v>
      </c>
      <c r="I2488">
        <v>591.40000000000009</v>
      </c>
      <c r="J2488" s="41">
        <v>1.7050000000000003E-2</v>
      </c>
      <c r="K2488" s="42">
        <v>10.083370000000004</v>
      </c>
      <c r="L2488" s="43">
        <v>1.1614999999999998</v>
      </c>
      <c r="M2488" s="42">
        <v>11.711834255000003</v>
      </c>
      <c r="N2488">
        <v>6</v>
      </c>
      <c r="O2488" s="43">
        <v>259.2</v>
      </c>
      <c r="P2488" s="42">
        <v>49</v>
      </c>
      <c r="Q2488" s="42">
        <v>10</v>
      </c>
      <c r="R2488" s="42">
        <v>12</v>
      </c>
    </row>
    <row r="2489" spans="1:18" x14ac:dyDescent="0.3">
      <c r="A2489" t="s">
        <v>3916</v>
      </c>
      <c r="B2489" s="17">
        <v>44998</v>
      </c>
      <c r="C2489" t="s">
        <v>3917</v>
      </c>
      <c r="D2489" t="s">
        <v>3918</v>
      </c>
      <c r="E2489" t="s">
        <v>3919</v>
      </c>
      <c r="F2489" t="s">
        <v>3930</v>
      </c>
      <c r="G2489" t="s">
        <v>3921</v>
      </c>
      <c r="H2489" t="s">
        <v>3876</v>
      </c>
      <c r="I2489">
        <v>566</v>
      </c>
      <c r="J2489" s="41">
        <v>1.7600000000000001E-2</v>
      </c>
      <c r="K2489" s="42">
        <v>9.9616000000000007</v>
      </c>
      <c r="L2489" s="43">
        <v>0.41399999999999998</v>
      </c>
      <c r="M2489" s="42">
        <v>4.1241023999999999</v>
      </c>
      <c r="N2489">
        <v>3</v>
      </c>
      <c r="O2489" s="43">
        <v>140.4</v>
      </c>
      <c r="P2489" s="42">
        <v>68</v>
      </c>
      <c r="Q2489" s="42">
        <v>9</v>
      </c>
      <c r="R2489" s="42">
        <v>9</v>
      </c>
    </row>
    <row r="2490" spans="1:18" x14ac:dyDescent="0.3">
      <c r="A2490" t="s">
        <v>3916</v>
      </c>
      <c r="B2490" s="17">
        <v>44999</v>
      </c>
      <c r="C2490" t="s">
        <v>3917</v>
      </c>
      <c r="D2490" t="s">
        <v>3918</v>
      </c>
      <c r="E2490" t="s">
        <v>3919</v>
      </c>
      <c r="F2490" t="s">
        <v>3930</v>
      </c>
      <c r="G2490" t="s">
        <v>3921</v>
      </c>
      <c r="H2490" t="s">
        <v>3876</v>
      </c>
      <c r="I2490">
        <v>1238.4000000000001</v>
      </c>
      <c r="J2490" s="41">
        <v>1.21E-2</v>
      </c>
      <c r="K2490" s="42">
        <v>14.984640000000001</v>
      </c>
      <c r="L2490" s="43">
        <v>2.0354999999999999</v>
      </c>
      <c r="M2490" s="42">
        <v>30.501234719999999</v>
      </c>
      <c r="N2490">
        <v>3</v>
      </c>
      <c r="O2490" s="43">
        <v>158.4</v>
      </c>
      <c r="P2490" s="42">
        <v>47</v>
      </c>
      <c r="Q2490" s="42">
        <v>1</v>
      </c>
      <c r="R2490" s="42">
        <v>1.5</v>
      </c>
    </row>
    <row r="2491" spans="1:18" x14ac:dyDescent="0.3">
      <c r="A2491" t="s">
        <v>3916</v>
      </c>
      <c r="B2491" s="17">
        <v>45000</v>
      </c>
      <c r="C2491" t="s">
        <v>3917</v>
      </c>
      <c r="D2491" t="s">
        <v>3918</v>
      </c>
      <c r="E2491" t="s">
        <v>3919</v>
      </c>
      <c r="F2491" t="s">
        <v>3930</v>
      </c>
      <c r="G2491" t="s">
        <v>3921</v>
      </c>
      <c r="H2491" t="s">
        <v>3876</v>
      </c>
      <c r="I2491">
        <v>301</v>
      </c>
      <c r="J2491" s="41">
        <v>1.4300000000000002E-2</v>
      </c>
      <c r="K2491" s="42">
        <v>4.3043000000000005</v>
      </c>
      <c r="L2491" s="43">
        <v>1.1844999999999997</v>
      </c>
      <c r="M2491" s="42">
        <v>5.0984433499999993</v>
      </c>
      <c r="N2491">
        <v>8</v>
      </c>
      <c r="O2491" s="43">
        <v>768</v>
      </c>
      <c r="P2491" s="42">
        <v>64</v>
      </c>
      <c r="Q2491" s="42">
        <v>4</v>
      </c>
      <c r="R2491" s="42">
        <v>3</v>
      </c>
    </row>
    <row r="2492" spans="1:18" x14ac:dyDescent="0.3">
      <c r="A2492" t="s">
        <v>3916</v>
      </c>
      <c r="B2492" s="17">
        <v>45001</v>
      </c>
      <c r="C2492" t="s">
        <v>3917</v>
      </c>
      <c r="D2492" t="s">
        <v>3918</v>
      </c>
      <c r="E2492" t="s">
        <v>3919</v>
      </c>
      <c r="F2492" t="s">
        <v>3930</v>
      </c>
      <c r="G2492" t="s">
        <v>3921</v>
      </c>
      <c r="H2492" t="s">
        <v>3876</v>
      </c>
      <c r="I2492">
        <v>622</v>
      </c>
      <c r="J2492" s="41">
        <v>1.3750000000000002E-2</v>
      </c>
      <c r="K2492" s="42">
        <v>8.552500000000002</v>
      </c>
      <c r="L2492" s="43">
        <v>1.9550000000000001</v>
      </c>
      <c r="M2492" s="42">
        <v>16.720137500000003</v>
      </c>
      <c r="N2492">
        <v>4</v>
      </c>
      <c r="O2492" s="43">
        <v>288</v>
      </c>
      <c r="P2492" s="42">
        <v>40</v>
      </c>
      <c r="Q2492" s="42">
        <v>6</v>
      </c>
      <c r="R2492" s="42">
        <v>1.5</v>
      </c>
    </row>
    <row r="2493" spans="1:18" x14ac:dyDescent="0.3">
      <c r="A2493" t="s">
        <v>3916</v>
      </c>
      <c r="B2493" s="17">
        <v>45002</v>
      </c>
      <c r="C2493" t="s">
        <v>3917</v>
      </c>
      <c r="D2493" t="s">
        <v>3918</v>
      </c>
      <c r="E2493" t="s">
        <v>3919</v>
      </c>
      <c r="F2493" t="s">
        <v>3930</v>
      </c>
      <c r="G2493" t="s">
        <v>3921</v>
      </c>
      <c r="H2493" t="s">
        <v>3876</v>
      </c>
      <c r="I2493">
        <v>479</v>
      </c>
      <c r="J2493" s="41">
        <v>1.5620000000000002E-2</v>
      </c>
      <c r="K2493" s="42">
        <v>7.481980000000001</v>
      </c>
      <c r="L2493" s="43">
        <v>1.1499999999999997</v>
      </c>
      <c r="M2493" s="42">
        <v>8.604276999999998</v>
      </c>
      <c r="N2493">
        <v>1</v>
      </c>
      <c r="O2493" s="43">
        <v>87.6</v>
      </c>
      <c r="P2493" s="42">
        <v>53</v>
      </c>
      <c r="Q2493" s="42">
        <v>9</v>
      </c>
      <c r="R2493" s="42">
        <v>4.5</v>
      </c>
    </row>
    <row r="2494" spans="1:18" x14ac:dyDescent="0.3">
      <c r="A2494" t="s">
        <v>3916</v>
      </c>
      <c r="B2494" s="17">
        <v>45003</v>
      </c>
      <c r="C2494" t="s">
        <v>3917</v>
      </c>
      <c r="D2494" t="s">
        <v>3918</v>
      </c>
      <c r="E2494" t="s">
        <v>3919</v>
      </c>
      <c r="F2494" t="s">
        <v>3930</v>
      </c>
      <c r="G2494" t="s">
        <v>3921</v>
      </c>
      <c r="H2494" t="s">
        <v>3876</v>
      </c>
      <c r="I2494">
        <v>849.40000000000009</v>
      </c>
      <c r="J2494" s="41">
        <v>7.92E-3</v>
      </c>
      <c r="K2494" s="42">
        <v>6.7272480000000003</v>
      </c>
      <c r="L2494" s="43">
        <v>0.93149999999999999</v>
      </c>
      <c r="M2494" s="42">
        <v>6.2664315120000005</v>
      </c>
      <c r="N2494">
        <v>7</v>
      </c>
      <c r="O2494" s="43">
        <v>369.59999999999997</v>
      </c>
      <c r="P2494" s="42">
        <v>53</v>
      </c>
      <c r="Q2494" s="42">
        <v>1</v>
      </c>
      <c r="R2494" s="42">
        <v>6</v>
      </c>
    </row>
    <row r="2495" spans="1:18" x14ac:dyDescent="0.3">
      <c r="A2495" t="s">
        <v>3916</v>
      </c>
      <c r="B2495" s="17">
        <v>45004</v>
      </c>
      <c r="C2495" t="s">
        <v>3917</v>
      </c>
      <c r="D2495" t="s">
        <v>3918</v>
      </c>
      <c r="E2495" t="s">
        <v>3919</v>
      </c>
      <c r="F2495" t="s">
        <v>3930</v>
      </c>
      <c r="G2495" t="s">
        <v>3921</v>
      </c>
      <c r="H2495" t="s">
        <v>3876</v>
      </c>
      <c r="I2495">
        <v>681</v>
      </c>
      <c r="J2495" s="41">
        <v>1.21E-2</v>
      </c>
      <c r="K2495" s="42">
        <v>8.2401</v>
      </c>
      <c r="L2495" s="43">
        <v>1.1040000000000001</v>
      </c>
      <c r="M2495" s="42">
        <v>9.0970704000000016</v>
      </c>
      <c r="N2495">
        <v>2</v>
      </c>
      <c r="O2495" s="43">
        <v>160.79999999999998</v>
      </c>
      <c r="P2495" s="42">
        <v>62</v>
      </c>
      <c r="Q2495" s="42">
        <v>5</v>
      </c>
      <c r="R2495" s="42">
        <v>0</v>
      </c>
    </row>
    <row r="2496" spans="1:18" x14ac:dyDescent="0.3">
      <c r="A2496" t="s">
        <v>3916</v>
      </c>
      <c r="B2496" s="17">
        <v>45005</v>
      </c>
      <c r="C2496" t="s">
        <v>3917</v>
      </c>
      <c r="D2496" t="s">
        <v>3918</v>
      </c>
      <c r="E2496" t="s">
        <v>3919</v>
      </c>
      <c r="F2496" t="s">
        <v>3930</v>
      </c>
      <c r="G2496" t="s">
        <v>3921</v>
      </c>
      <c r="H2496" t="s">
        <v>3876</v>
      </c>
      <c r="I2496">
        <v>626</v>
      </c>
      <c r="J2496" s="41">
        <v>1.5950000000000002E-2</v>
      </c>
      <c r="K2496" s="42">
        <v>9.9847000000000019</v>
      </c>
      <c r="L2496" s="43">
        <v>1.0004999999999999</v>
      </c>
      <c r="M2496" s="42">
        <v>9.9896923500000021</v>
      </c>
      <c r="N2496">
        <v>6</v>
      </c>
      <c r="O2496" s="43">
        <v>403.2</v>
      </c>
      <c r="P2496" s="42">
        <v>47</v>
      </c>
      <c r="Q2496" s="42">
        <v>5</v>
      </c>
      <c r="R2496" s="42">
        <v>1.5</v>
      </c>
    </row>
    <row r="2497" spans="1:18" x14ac:dyDescent="0.3">
      <c r="A2497" t="s">
        <v>3916</v>
      </c>
      <c r="B2497" s="17">
        <v>45006</v>
      </c>
      <c r="C2497" t="s">
        <v>3917</v>
      </c>
      <c r="D2497" t="s">
        <v>3918</v>
      </c>
      <c r="E2497" t="s">
        <v>3919</v>
      </c>
      <c r="F2497" t="s">
        <v>3930</v>
      </c>
      <c r="G2497" t="s">
        <v>3921</v>
      </c>
      <c r="H2497" t="s">
        <v>3876</v>
      </c>
      <c r="I2497">
        <v>833.80000000000018</v>
      </c>
      <c r="J2497" s="41">
        <v>1.3090000000000001E-2</v>
      </c>
      <c r="K2497" s="42">
        <v>10.914442000000003</v>
      </c>
      <c r="L2497" s="43">
        <v>1.1729999999999998</v>
      </c>
      <c r="M2497" s="42">
        <v>12.802640466000001</v>
      </c>
      <c r="N2497">
        <v>7</v>
      </c>
      <c r="O2497" s="43">
        <v>277.2</v>
      </c>
      <c r="P2497" s="42">
        <v>47</v>
      </c>
      <c r="Q2497" s="42">
        <v>8</v>
      </c>
      <c r="R2497" s="42">
        <v>10.5</v>
      </c>
    </row>
    <row r="2498" spans="1:18" x14ac:dyDescent="0.3">
      <c r="A2498" t="s">
        <v>3916</v>
      </c>
      <c r="B2498" s="17">
        <v>45007</v>
      </c>
      <c r="C2498" t="s">
        <v>3917</v>
      </c>
      <c r="D2498" t="s">
        <v>3918</v>
      </c>
      <c r="E2498" t="s">
        <v>3919</v>
      </c>
      <c r="F2498" t="s">
        <v>3930</v>
      </c>
      <c r="G2498" t="s">
        <v>3921</v>
      </c>
      <c r="H2498" t="s">
        <v>3876</v>
      </c>
      <c r="I2498">
        <v>1081.4000000000001</v>
      </c>
      <c r="J2498" s="41">
        <v>1.0120000000000001E-2</v>
      </c>
      <c r="K2498" s="42">
        <v>10.943768000000002</v>
      </c>
      <c r="L2498" s="43">
        <v>1.6445000000000001</v>
      </c>
      <c r="M2498" s="42">
        <v>17.997026476000006</v>
      </c>
      <c r="N2498">
        <v>2</v>
      </c>
      <c r="O2498" s="43">
        <v>153.6</v>
      </c>
      <c r="P2498" s="42">
        <v>88</v>
      </c>
      <c r="Q2498" s="42">
        <v>0</v>
      </c>
      <c r="R2498" s="42">
        <v>6</v>
      </c>
    </row>
    <row r="2499" spans="1:18" x14ac:dyDescent="0.3">
      <c r="A2499" t="s">
        <v>3916</v>
      </c>
      <c r="B2499" s="17">
        <v>45008</v>
      </c>
      <c r="C2499" t="s">
        <v>3917</v>
      </c>
      <c r="D2499" t="s">
        <v>3918</v>
      </c>
      <c r="E2499" t="s">
        <v>3919</v>
      </c>
      <c r="F2499" t="s">
        <v>3930</v>
      </c>
      <c r="G2499" t="s">
        <v>3921</v>
      </c>
      <c r="H2499" t="s">
        <v>3876</v>
      </c>
      <c r="I2499">
        <v>672.2</v>
      </c>
      <c r="J2499" s="41">
        <v>1.375E-2</v>
      </c>
      <c r="K2499" s="42">
        <v>9.2427500000000009</v>
      </c>
      <c r="L2499" s="43">
        <v>1.8629999999999998</v>
      </c>
      <c r="M2499" s="42">
        <v>17.219243249999998</v>
      </c>
      <c r="N2499">
        <v>3</v>
      </c>
      <c r="O2499" s="43">
        <v>144</v>
      </c>
      <c r="P2499" s="42">
        <v>67</v>
      </c>
      <c r="Q2499" s="42">
        <v>7</v>
      </c>
      <c r="R2499" s="42">
        <v>9</v>
      </c>
    </row>
    <row r="2500" spans="1:18" x14ac:dyDescent="0.3">
      <c r="A2500" t="s">
        <v>3916</v>
      </c>
      <c r="B2500" s="17">
        <v>45009</v>
      </c>
      <c r="C2500" t="s">
        <v>3917</v>
      </c>
      <c r="D2500" t="s">
        <v>3918</v>
      </c>
      <c r="E2500" t="s">
        <v>3919</v>
      </c>
      <c r="F2500" t="s">
        <v>3930</v>
      </c>
      <c r="G2500" t="s">
        <v>3921</v>
      </c>
      <c r="H2500" t="s">
        <v>3876</v>
      </c>
      <c r="I2500">
        <v>953.2</v>
      </c>
      <c r="J2500" s="41">
        <v>1.5070000000000002E-2</v>
      </c>
      <c r="K2500" s="42">
        <v>14.364724000000002</v>
      </c>
      <c r="L2500" s="43">
        <v>2.2769999999999997</v>
      </c>
      <c r="M2500" s="42">
        <v>32.708476548</v>
      </c>
      <c r="N2500">
        <v>1</v>
      </c>
      <c r="O2500" s="43">
        <v>63.599999999999994</v>
      </c>
      <c r="P2500" s="42">
        <v>84</v>
      </c>
      <c r="Q2500" s="42">
        <v>5</v>
      </c>
      <c r="R2500" s="42">
        <v>4.5</v>
      </c>
    </row>
    <row r="2501" spans="1:18" x14ac:dyDescent="0.3">
      <c r="A2501" t="s">
        <v>3916</v>
      </c>
      <c r="B2501" s="17">
        <v>45010</v>
      </c>
      <c r="C2501" t="s">
        <v>3917</v>
      </c>
      <c r="D2501" t="s">
        <v>3918</v>
      </c>
      <c r="E2501" t="s">
        <v>3919</v>
      </c>
      <c r="F2501" t="s">
        <v>3930</v>
      </c>
      <c r="G2501" t="s">
        <v>3921</v>
      </c>
      <c r="H2501" t="s">
        <v>3876</v>
      </c>
      <c r="I2501">
        <v>579.6</v>
      </c>
      <c r="J2501" s="41">
        <v>1.6280000000000003E-2</v>
      </c>
      <c r="K2501" s="42">
        <v>9.4358880000000021</v>
      </c>
      <c r="L2501" s="43">
        <v>0.60949999999999993</v>
      </c>
      <c r="M2501" s="42">
        <v>5.751173736000001</v>
      </c>
      <c r="N2501">
        <v>8</v>
      </c>
      <c r="O2501" s="43">
        <v>297.59999999999997</v>
      </c>
      <c r="P2501" s="42">
        <v>92</v>
      </c>
      <c r="Q2501" s="42">
        <v>4</v>
      </c>
      <c r="R2501" s="42">
        <v>13.5</v>
      </c>
    </row>
    <row r="2502" spans="1:18" x14ac:dyDescent="0.3">
      <c r="A2502" t="s">
        <v>3916</v>
      </c>
      <c r="B2502" s="17">
        <v>45011</v>
      </c>
      <c r="C2502" t="s">
        <v>3917</v>
      </c>
      <c r="D2502" t="s">
        <v>3918</v>
      </c>
      <c r="E2502" t="s">
        <v>3919</v>
      </c>
      <c r="F2502" t="s">
        <v>3930</v>
      </c>
      <c r="G2502" t="s">
        <v>3921</v>
      </c>
      <c r="H2502" t="s">
        <v>3876</v>
      </c>
      <c r="I2502">
        <v>998.60000000000014</v>
      </c>
      <c r="J2502" s="41">
        <v>1.2539999999999999E-2</v>
      </c>
      <c r="K2502" s="42">
        <v>12.522444</v>
      </c>
      <c r="L2502" s="43">
        <v>1.38</v>
      </c>
      <c r="M2502" s="42">
        <v>17.280972719999998</v>
      </c>
      <c r="N2502">
        <v>1</v>
      </c>
      <c r="O2502" s="43">
        <v>64.8</v>
      </c>
      <c r="P2502" s="42">
        <v>68</v>
      </c>
      <c r="Q2502" s="42">
        <v>1</v>
      </c>
      <c r="R2502" s="42">
        <v>10.5</v>
      </c>
    </row>
    <row r="2503" spans="1:18" x14ac:dyDescent="0.3">
      <c r="A2503" t="s">
        <v>3916</v>
      </c>
      <c r="B2503" s="17">
        <v>45012</v>
      </c>
      <c r="C2503" t="s">
        <v>3917</v>
      </c>
      <c r="D2503" t="s">
        <v>3918</v>
      </c>
      <c r="E2503" t="s">
        <v>3919</v>
      </c>
      <c r="F2503" t="s">
        <v>3930</v>
      </c>
      <c r="G2503" t="s">
        <v>3921</v>
      </c>
      <c r="H2503" t="s">
        <v>3876</v>
      </c>
      <c r="I2503">
        <v>740</v>
      </c>
      <c r="J2503" s="41">
        <v>1.3860000000000001E-2</v>
      </c>
      <c r="K2503" s="42">
        <v>10.256400000000001</v>
      </c>
      <c r="L2503" s="43">
        <v>0.65549999999999997</v>
      </c>
      <c r="M2503" s="42">
        <v>6.7230702000000004</v>
      </c>
      <c r="N2503">
        <v>6</v>
      </c>
      <c r="O2503" s="43">
        <v>403.2</v>
      </c>
      <c r="P2503" s="42">
        <v>84</v>
      </c>
      <c r="Q2503" s="42">
        <v>0</v>
      </c>
      <c r="R2503" s="42">
        <v>12</v>
      </c>
    </row>
    <row r="2504" spans="1:18" x14ac:dyDescent="0.3">
      <c r="A2504" t="s">
        <v>3916</v>
      </c>
      <c r="B2504" s="17">
        <v>45013</v>
      </c>
      <c r="C2504" t="s">
        <v>3917</v>
      </c>
      <c r="D2504" t="s">
        <v>3918</v>
      </c>
      <c r="E2504" t="s">
        <v>3919</v>
      </c>
      <c r="F2504" t="s">
        <v>3930</v>
      </c>
      <c r="G2504" t="s">
        <v>3921</v>
      </c>
      <c r="H2504" t="s">
        <v>3876</v>
      </c>
      <c r="I2504">
        <v>999</v>
      </c>
      <c r="J2504" s="41">
        <v>1.1330000000000002E-2</v>
      </c>
      <c r="K2504" s="42">
        <v>11.318670000000001</v>
      </c>
      <c r="L2504" s="43">
        <v>1.6675</v>
      </c>
      <c r="M2504" s="42">
        <v>18.873882225000003</v>
      </c>
      <c r="N2504">
        <v>6</v>
      </c>
      <c r="O2504" s="43">
        <v>302.39999999999998</v>
      </c>
      <c r="P2504" s="42">
        <v>56</v>
      </c>
      <c r="Q2504" s="42">
        <v>6</v>
      </c>
      <c r="R2504" s="42">
        <v>0</v>
      </c>
    </row>
    <row r="2505" spans="1:18" x14ac:dyDescent="0.3">
      <c r="A2505" t="s">
        <v>3916</v>
      </c>
      <c r="B2505" s="17">
        <v>45014</v>
      </c>
      <c r="C2505" t="s">
        <v>3917</v>
      </c>
      <c r="D2505" t="s">
        <v>3918</v>
      </c>
      <c r="E2505" t="s">
        <v>3919</v>
      </c>
      <c r="F2505" t="s">
        <v>3930</v>
      </c>
      <c r="G2505" t="s">
        <v>3921</v>
      </c>
      <c r="H2505" t="s">
        <v>3876</v>
      </c>
      <c r="I2505">
        <v>534.6</v>
      </c>
      <c r="J2505" s="41">
        <v>1.7270000000000001E-2</v>
      </c>
      <c r="K2505" s="42">
        <v>9.2325420000000005</v>
      </c>
      <c r="L2505" s="43">
        <v>1.0580000000000001</v>
      </c>
      <c r="M2505" s="42">
        <v>9.7680294360000008</v>
      </c>
      <c r="N2505">
        <v>7</v>
      </c>
      <c r="O2505" s="43">
        <v>260.39999999999998</v>
      </c>
      <c r="P2505" s="42">
        <v>78</v>
      </c>
      <c r="Q2505" s="42">
        <v>4</v>
      </c>
      <c r="R2505" s="42">
        <v>10.5</v>
      </c>
    </row>
    <row r="2506" spans="1:18" x14ac:dyDescent="0.3">
      <c r="A2506" t="s">
        <v>3916</v>
      </c>
      <c r="B2506" s="17">
        <v>45015</v>
      </c>
      <c r="C2506" t="s">
        <v>3917</v>
      </c>
      <c r="D2506" t="s">
        <v>3918</v>
      </c>
      <c r="E2506" t="s">
        <v>3919</v>
      </c>
      <c r="F2506" t="s">
        <v>3930</v>
      </c>
      <c r="G2506" t="s">
        <v>3921</v>
      </c>
      <c r="H2506" t="s">
        <v>3876</v>
      </c>
      <c r="I2506">
        <v>1186.8000000000002</v>
      </c>
      <c r="J2506" s="41">
        <v>1.5730000000000001E-2</v>
      </c>
      <c r="K2506" s="42">
        <v>18.668364000000004</v>
      </c>
      <c r="L2506" s="43">
        <v>2.2999999999999998</v>
      </c>
      <c r="M2506" s="42">
        <v>42.937237200000006</v>
      </c>
      <c r="N2506">
        <v>1</v>
      </c>
      <c r="O2506" s="43">
        <v>46.8</v>
      </c>
      <c r="P2506" s="42">
        <v>49</v>
      </c>
      <c r="Q2506" s="42">
        <v>7</v>
      </c>
      <c r="R2506" s="42">
        <v>3</v>
      </c>
    </row>
    <row r="2507" spans="1:18" x14ac:dyDescent="0.3">
      <c r="A2507" t="s">
        <v>3916</v>
      </c>
      <c r="B2507" s="17">
        <v>45016</v>
      </c>
      <c r="C2507" t="s">
        <v>3917</v>
      </c>
      <c r="D2507" t="s">
        <v>3918</v>
      </c>
      <c r="E2507" t="s">
        <v>3919</v>
      </c>
      <c r="F2507" t="s">
        <v>3930</v>
      </c>
      <c r="G2507" t="s">
        <v>3921</v>
      </c>
      <c r="H2507" t="s">
        <v>3876</v>
      </c>
      <c r="I2507">
        <v>890</v>
      </c>
      <c r="J2507" s="41">
        <v>1.661E-2</v>
      </c>
      <c r="K2507" s="42">
        <v>14.7829</v>
      </c>
      <c r="L2507" s="43">
        <v>2.0699999999999998</v>
      </c>
      <c r="M2507" s="42">
        <v>30.600602999999996</v>
      </c>
      <c r="N2507">
        <v>6</v>
      </c>
      <c r="O2507" s="43">
        <v>446.4</v>
      </c>
      <c r="P2507" s="42">
        <v>50</v>
      </c>
      <c r="Q2507" s="42">
        <v>4</v>
      </c>
      <c r="R2507" s="42">
        <v>3</v>
      </c>
    </row>
    <row r="2508" spans="1:18" x14ac:dyDescent="0.3">
      <c r="A2508" t="s">
        <v>3916</v>
      </c>
      <c r="B2508" s="17">
        <v>45017</v>
      </c>
      <c r="C2508" t="s">
        <v>3917</v>
      </c>
      <c r="D2508" t="s">
        <v>3918</v>
      </c>
      <c r="E2508" t="s">
        <v>3919</v>
      </c>
      <c r="F2508" t="s">
        <v>3930</v>
      </c>
      <c r="G2508" t="s">
        <v>3921</v>
      </c>
      <c r="H2508" t="s">
        <v>3876</v>
      </c>
      <c r="I2508">
        <v>587.40000000000009</v>
      </c>
      <c r="J2508" s="41">
        <v>9.6799999999999994E-3</v>
      </c>
      <c r="K2508" s="42">
        <v>5.6860320000000009</v>
      </c>
      <c r="L2508" s="43">
        <v>1.4604999999999999</v>
      </c>
      <c r="M2508" s="42">
        <v>8.3044497360000005</v>
      </c>
      <c r="N2508">
        <v>8</v>
      </c>
      <c r="O2508" s="43">
        <v>412.8</v>
      </c>
      <c r="P2508" s="42">
        <v>76</v>
      </c>
      <c r="Q2508" s="42">
        <v>9</v>
      </c>
      <c r="R2508" s="42">
        <v>4.5</v>
      </c>
    </row>
    <row r="2509" spans="1:18" x14ac:dyDescent="0.3">
      <c r="A2509" t="s">
        <v>3916</v>
      </c>
      <c r="B2509" s="17">
        <v>45018</v>
      </c>
      <c r="C2509" t="s">
        <v>3917</v>
      </c>
      <c r="D2509" t="s">
        <v>3918</v>
      </c>
      <c r="E2509" t="s">
        <v>3919</v>
      </c>
      <c r="F2509" t="s">
        <v>3930</v>
      </c>
      <c r="G2509" t="s">
        <v>3921</v>
      </c>
      <c r="H2509" t="s">
        <v>3876</v>
      </c>
      <c r="I2509">
        <v>1000.2</v>
      </c>
      <c r="J2509" s="41">
        <v>1.3639999999999999E-2</v>
      </c>
      <c r="K2509" s="42">
        <v>13.642728</v>
      </c>
      <c r="L2509" s="43">
        <v>1.472</v>
      </c>
      <c r="M2509" s="42">
        <v>20.082095616</v>
      </c>
      <c r="N2509">
        <v>8</v>
      </c>
      <c r="O2509" s="43">
        <v>604.79999999999995</v>
      </c>
      <c r="P2509" s="42">
        <v>83</v>
      </c>
      <c r="Q2509" s="42">
        <v>7</v>
      </c>
      <c r="R2509" s="42">
        <v>7.5</v>
      </c>
    </row>
    <row r="2510" spans="1:18" x14ac:dyDescent="0.3">
      <c r="A2510" t="s">
        <v>3916</v>
      </c>
      <c r="B2510" s="17">
        <v>45019</v>
      </c>
      <c r="C2510" t="s">
        <v>3917</v>
      </c>
      <c r="D2510" t="s">
        <v>3918</v>
      </c>
      <c r="E2510" t="s">
        <v>3919</v>
      </c>
      <c r="F2510" t="s">
        <v>3930</v>
      </c>
      <c r="G2510" t="s">
        <v>3921</v>
      </c>
      <c r="H2510" t="s">
        <v>3876</v>
      </c>
      <c r="I2510">
        <v>845</v>
      </c>
      <c r="J2510" s="41">
        <v>1.9689999999999999E-2</v>
      </c>
      <c r="K2510" s="42">
        <v>16.63805</v>
      </c>
      <c r="L2510" s="43">
        <v>0.79349999999999987</v>
      </c>
      <c r="M2510" s="42">
        <v>13.202292674999997</v>
      </c>
      <c r="N2510">
        <v>2</v>
      </c>
      <c r="O2510" s="43">
        <v>72</v>
      </c>
      <c r="P2510" s="42">
        <v>62</v>
      </c>
      <c r="Q2510" s="42">
        <v>2</v>
      </c>
      <c r="R2510" s="42">
        <v>1.5</v>
      </c>
    </row>
    <row r="2511" spans="1:18" x14ac:dyDescent="0.3">
      <c r="A2511" t="s">
        <v>3916</v>
      </c>
      <c r="B2511" s="17">
        <v>45020</v>
      </c>
      <c r="C2511" t="s">
        <v>3917</v>
      </c>
      <c r="D2511" t="s">
        <v>3918</v>
      </c>
      <c r="E2511" t="s">
        <v>3919</v>
      </c>
      <c r="F2511" t="s">
        <v>3930</v>
      </c>
      <c r="G2511" t="s">
        <v>3921</v>
      </c>
      <c r="H2511" t="s">
        <v>3876</v>
      </c>
      <c r="I2511">
        <v>560.80000000000007</v>
      </c>
      <c r="J2511" s="41">
        <v>1.8150000000000003E-2</v>
      </c>
      <c r="K2511" s="42">
        <v>10.178520000000002</v>
      </c>
      <c r="L2511" s="43">
        <v>1.4144999999999999</v>
      </c>
      <c r="M2511" s="42">
        <v>14.397516540000002</v>
      </c>
      <c r="N2511">
        <v>7</v>
      </c>
      <c r="O2511" s="43">
        <v>378</v>
      </c>
      <c r="P2511" s="42">
        <v>40</v>
      </c>
      <c r="Q2511" s="42">
        <v>4</v>
      </c>
      <c r="R2511" s="42">
        <v>4.5</v>
      </c>
    </row>
    <row r="2512" spans="1:18" x14ac:dyDescent="0.3">
      <c r="A2512" t="s">
        <v>3916</v>
      </c>
      <c r="B2512" s="17">
        <v>45021</v>
      </c>
      <c r="C2512" t="s">
        <v>3917</v>
      </c>
      <c r="D2512" t="s">
        <v>3918</v>
      </c>
      <c r="E2512" t="s">
        <v>3919</v>
      </c>
      <c r="F2512" t="s">
        <v>3930</v>
      </c>
      <c r="G2512" t="s">
        <v>3921</v>
      </c>
      <c r="H2512" t="s">
        <v>3876</v>
      </c>
      <c r="I2512">
        <v>642.60000000000014</v>
      </c>
      <c r="J2512" s="41">
        <v>1.3090000000000003E-2</v>
      </c>
      <c r="K2512" s="42">
        <v>8.4116340000000029</v>
      </c>
      <c r="L2512" s="43">
        <v>1.2075</v>
      </c>
      <c r="M2512" s="42">
        <v>10.157048055000004</v>
      </c>
      <c r="N2512">
        <v>7</v>
      </c>
      <c r="O2512" s="43">
        <v>394.8</v>
      </c>
      <c r="P2512" s="42">
        <v>40</v>
      </c>
      <c r="Q2512" s="42">
        <v>2</v>
      </c>
      <c r="R2512" s="42">
        <v>12</v>
      </c>
    </row>
    <row r="2513" spans="1:18" x14ac:dyDescent="0.3">
      <c r="A2513" t="s">
        <v>3916</v>
      </c>
      <c r="B2513" s="17">
        <v>45022</v>
      </c>
      <c r="C2513" t="s">
        <v>3917</v>
      </c>
      <c r="D2513" t="s">
        <v>3918</v>
      </c>
      <c r="E2513" t="s">
        <v>3919</v>
      </c>
      <c r="F2513" t="s">
        <v>3930</v>
      </c>
      <c r="G2513" t="s">
        <v>3921</v>
      </c>
      <c r="H2513" t="s">
        <v>3876</v>
      </c>
      <c r="I2513">
        <v>814.40000000000009</v>
      </c>
      <c r="J2513" s="41">
        <v>1.584E-2</v>
      </c>
      <c r="K2513" s="42">
        <v>12.900096000000001</v>
      </c>
      <c r="L2513" s="43">
        <v>2.0124999999999997</v>
      </c>
      <c r="M2513" s="42">
        <v>25.961443199999998</v>
      </c>
      <c r="N2513">
        <v>6</v>
      </c>
      <c r="O2513" s="43">
        <v>540</v>
      </c>
      <c r="P2513" s="42">
        <v>65</v>
      </c>
      <c r="Q2513" s="42">
        <v>3</v>
      </c>
      <c r="R2513" s="42">
        <v>0</v>
      </c>
    </row>
    <row r="2514" spans="1:18" x14ac:dyDescent="0.3">
      <c r="A2514" t="s">
        <v>3916</v>
      </c>
      <c r="B2514" s="17">
        <v>45023</v>
      </c>
      <c r="C2514" t="s">
        <v>3917</v>
      </c>
      <c r="D2514" t="s">
        <v>3918</v>
      </c>
      <c r="E2514" t="s">
        <v>3919</v>
      </c>
      <c r="F2514" t="s">
        <v>3930</v>
      </c>
      <c r="G2514" t="s">
        <v>3921</v>
      </c>
      <c r="H2514" t="s">
        <v>3876</v>
      </c>
      <c r="I2514">
        <v>743.40000000000009</v>
      </c>
      <c r="J2514" s="41">
        <v>1.7930000000000005E-2</v>
      </c>
      <c r="K2514" s="42">
        <v>13.329162000000006</v>
      </c>
      <c r="L2514" s="43">
        <v>0.48299999999999993</v>
      </c>
      <c r="M2514" s="42">
        <v>6.437985246000002</v>
      </c>
      <c r="N2514">
        <v>5</v>
      </c>
      <c r="O2514" s="43">
        <v>456</v>
      </c>
      <c r="P2514" s="42">
        <v>45</v>
      </c>
      <c r="Q2514" s="42">
        <v>5</v>
      </c>
      <c r="R2514" s="42">
        <v>7.5</v>
      </c>
    </row>
    <row r="2515" spans="1:18" x14ac:dyDescent="0.3">
      <c r="A2515" t="s">
        <v>3916</v>
      </c>
      <c r="B2515" s="17">
        <v>45024</v>
      </c>
      <c r="C2515" t="s">
        <v>3917</v>
      </c>
      <c r="D2515" t="s">
        <v>3918</v>
      </c>
      <c r="E2515" t="s">
        <v>3919</v>
      </c>
      <c r="F2515" t="s">
        <v>3930</v>
      </c>
      <c r="G2515" t="s">
        <v>3921</v>
      </c>
      <c r="H2515" t="s">
        <v>3876</v>
      </c>
      <c r="I2515">
        <v>475</v>
      </c>
      <c r="J2515" s="41">
        <v>1.0449999999999999E-2</v>
      </c>
      <c r="K2515" s="42">
        <v>4.9637499999999992</v>
      </c>
      <c r="L2515" s="43">
        <v>1.2074999999999998</v>
      </c>
      <c r="M2515" s="42">
        <v>5.9937281249999979</v>
      </c>
      <c r="N2515">
        <v>3</v>
      </c>
      <c r="O2515" s="43">
        <v>133.19999999999999</v>
      </c>
      <c r="P2515" s="42">
        <v>59</v>
      </c>
      <c r="Q2515" s="42">
        <v>5</v>
      </c>
      <c r="R2515" s="42">
        <v>0</v>
      </c>
    </row>
    <row r="2516" spans="1:18" x14ac:dyDescent="0.3">
      <c r="A2516" t="s">
        <v>3916</v>
      </c>
      <c r="B2516" s="17">
        <v>45025</v>
      </c>
      <c r="C2516" t="s">
        <v>3917</v>
      </c>
      <c r="D2516" t="s">
        <v>3918</v>
      </c>
      <c r="E2516" t="s">
        <v>3919</v>
      </c>
      <c r="F2516" t="s">
        <v>3930</v>
      </c>
      <c r="G2516" t="s">
        <v>3921</v>
      </c>
      <c r="H2516" t="s">
        <v>3876</v>
      </c>
      <c r="I2516">
        <v>697.2</v>
      </c>
      <c r="J2516" s="41">
        <v>9.4599999999999997E-3</v>
      </c>
      <c r="K2516" s="42">
        <v>6.5955120000000003</v>
      </c>
      <c r="L2516" s="43">
        <v>2.2769999999999997</v>
      </c>
      <c r="M2516" s="42">
        <v>15.017980823999999</v>
      </c>
      <c r="N2516">
        <v>4</v>
      </c>
      <c r="O2516" s="43">
        <v>364.8</v>
      </c>
      <c r="P2516" s="42">
        <v>90</v>
      </c>
      <c r="Q2516" s="42">
        <v>2</v>
      </c>
      <c r="R2516" s="42">
        <v>4.5</v>
      </c>
    </row>
    <row r="2517" spans="1:18" x14ac:dyDescent="0.3">
      <c r="A2517" t="s">
        <v>3916</v>
      </c>
      <c r="B2517" s="17">
        <v>45026</v>
      </c>
      <c r="C2517" t="s">
        <v>3917</v>
      </c>
      <c r="D2517" t="s">
        <v>3918</v>
      </c>
      <c r="E2517" t="s">
        <v>3919</v>
      </c>
      <c r="F2517" t="s">
        <v>3930</v>
      </c>
      <c r="G2517" t="s">
        <v>3921</v>
      </c>
      <c r="H2517" t="s">
        <v>3876</v>
      </c>
      <c r="I2517">
        <v>444.6</v>
      </c>
      <c r="J2517" s="41">
        <v>1.694E-2</v>
      </c>
      <c r="K2517" s="42">
        <v>7.5315240000000001</v>
      </c>
      <c r="L2517" s="43">
        <v>2.1964999999999995</v>
      </c>
      <c r="M2517" s="42">
        <v>16.542992465999998</v>
      </c>
      <c r="N2517">
        <v>5</v>
      </c>
      <c r="O2517" s="43">
        <v>324</v>
      </c>
      <c r="P2517" s="42">
        <v>63</v>
      </c>
      <c r="Q2517" s="42">
        <v>4</v>
      </c>
      <c r="R2517" s="42">
        <v>1.5</v>
      </c>
    </row>
    <row r="2518" spans="1:18" x14ac:dyDescent="0.3">
      <c r="A2518" t="s">
        <v>3916</v>
      </c>
      <c r="B2518" s="17">
        <v>45027</v>
      </c>
      <c r="C2518" t="s">
        <v>3917</v>
      </c>
      <c r="D2518" t="s">
        <v>3918</v>
      </c>
      <c r="E2518" t="s">
        <v>3919</v>
      </c>
      <c r="F2518" t="s">
        <v>3930</v>
      </c>
      <c r="G2518" t="s">
        <v>3921</v>
      </c>
      <c r="H2518" t="s">
        <v>3876</v>
      </c>
      <c r="I2518">
        <v>682.2</v>
      </c>
      <c r="J2518" s="41">
        <v>1.5949999999999999E-2</v>
      </c>
      <c r="K2518" s="42">
        <v>10.88109</v>
      </c>
      <c r="L2518" s="43">
        <v>1.357</v>
      </c>
      <c r="M2518" s="42">
        <v>14.76563913</v>
      </c>
      <c r="N2518">
        <v>3</v>
      </c>
      <c r="O2518" s="43">
        <v>136.79999999999998</v>
      </c>
      <c r="P2518" s="42">
        <v>61</v>
      </c>
      <c r="Q2518" s="42">
        <v>3</v>
      </c>
      <c r="R2518" s="42">
        <v>1.5</v>
      </c>
    </row>
    <row r="2519" spans="1:18" x14ac:dyDescent="0.3">
      <c r="A2519" t="s">
        <v>3916</v>
      </c>
      <c r="B2519" s="17">
        <v>45028</v>
      </c>
      <c r="C2519" t="s">
        <v>3917</v>
      </c>
      <c r="D2519" t="s">
        <v>3918</v>
      </c>
      <c r="E2519" t="s">
        <v>3919</v>
      </c>
      <c r="F2519" t="s">
        <v>3930</v>
      </c>
      <c r="G2519" t="s">
        <v>3921</v>
      </c>
      <c r="H2519" t="s">
        <v>3876</v>
      </c>
      <c r="I2519">
        <v>955</v>
      </c>
      <c r="J2519" s="41">
        <v>1.9030000000000002E-2</v>
      </c>
      <c r="K2519" s="42">
        <v>18.173650000000002</v>
      </c>
      <c r="L2519" s="43">
        <v>2.0239999999999996</v>
      </c>
      <c r="M2519" s="42">
        <v>36.783467599999994</v>
      </c>
      <c r="N2519">
        <v>3</v>
      </c>
      <c r="O2519" s="43">
        <v>144</v>
      </c>
      <c r="P2519" s="42">
        <v>81</v>
      </c>
      <c r="Q2519" s="42">
        <v>6</v>
      </c>
      <c r="R2519" s="42">
        <v>12</v>
      </c>
    </row>
    <row r="2520" spans="1:18" x14ac:dyDescent="0.3">
      <c r="A2520" t="s">
        <v>3916</v>
      </c>
      <c r="B2520" s="17">
        <v>45029</v>
      </c>
      <c r="C2520" t="s">
        <v>3917</v>
      </c>
      <c r="D2520" t="s">
        <v>3918</v>
      </c>
      <c r="E2520" t="s">
        <v>3919</v>
      </c>
      <c r="F2520" t="s">
        <v>3930</v>
      </c>
      <c r="G2520" t="s">
        <v>3921</v>
      </c>
      <c r="H2520" t="s">
        <v>3876</v>
      </c>
      <c r="I2520">
        <v>209</v>
      </c>
      <c r="J2520" s="41">
        <v>1.5950000000000002E-2</v>
      </c>
      <c r="K2520" s="42">
        <v>3.3335500000000007</v>
      </c>
      <c r="L2520" s="43">
        <v>0.96599999999999997</v>
      </c>
      <c r="M2520" s="42">
        <v>3.2202093000000005</v>
      </c>
      <c r="N2520">
        <v>7</v>
      </c>
      <c r="O2520" s="43">
        <v>663.6</v>
      </c>
      <c r="P2520" s="42">
        <v>53</v>
      </c>
      <c r="Q2520" s="42">
        <v>4</v>
      </c>
      <c r="R2520" s="42">
        <v>3</v>
      </c>
    </row>
    <row r="2521" spans="1:18" x14ac:dyDescent="0.3">
      <c r="A2521" t="s">
        <v>3916</v>
      </c>
      <c r="B2521" s="17">
        <v>45030</v>
      </c>
      <c r="C2521" t="s">
        <v>3917</v>
      </c>
      <c r="D2521" t="s">
        <v>3918</v>
      </c>
      <c r="E2521" t="s">
        <v>3919</v>
      </c>
      <c r="F2521" t="s">
        <v>3930</v>
      </c>
      <c r="G2521" t="s">
        <v>3921</v>
      </c>
      <c r="H2521" t="s">
        <v>3876</v>
      </c>
      <c r="I2521">
        <v>937.2</v>
      </c>
      <c r="J2521" s="41">
        <v>1.1550000000000001E-2</v>
      </c>
      <c r="K2521" s="42">
        <v>10.824660000000002</v>
      </c>
      <c r="L2521" s="43">
        <v>1.7824999999999998</v>
      </c>
      <c r="M2521" s="42">
        <v>19.294956450000001</v>
      </c>
      <c r="N2521">
        <v>1</v>
      </c>
      <c r="O2521" s="43">
        <v>84</v>
      </c>
      <c r="P2521" s="42">
        <v>46</v>
      </c>
      <c r="Q2521" s="42">
        <v>4</v>
      </c>
      <c r="R2521" s="42">
        <v>15</v>
      </c>
    </row>
    <row r="2522" spans="1:18" x14ac:dyDescent="0.3">
      <c r="A2522" t="s">
        <v>3916</v>
      </c>
      <c r="B2522" s="17">
        <v>45031</v>
      </c>
      <c r="C2522" t="s">
        <v>3917</v>
      </c>
      <c r="D2522" t="s">
        <v>3918</v>
      </c>
      <c r="E2522" t="s">
        <v>3919</v>
      </c>
      <c r="F2522" t="s">
        <v>3930</v>
      </c>
      <c r="G2522" t="s">
        <v>3921</v>
      </c>
      <c r="H2522" t="s">
        <v>3876</v>
      </c>
      <c r="I2522">
        <v>1171.6000000000001</v>
      </c>
      <c r="J2522" s="41">
        <v>1.3639999999999999E-2</v>
      </c>
      <c r="K2522" s="42">
        <v>15.980624000000001</v>
      </c>
      <c r="L2522" s="43">
        <v>1.4259999999999999</v>
      </c>
      <c r="M2522" s="42">
        <v>22.788369824</v>
      </c>
      <c r="N2522">
        <v>6</v>
      </c>
      <c r="O2522" s="43">
        <v>367.2</v>
      </c>
      <c r="P2522" s="42">
        <v>49</v>
      </c>
      <c r="Q2522" s="42">
        <v>4</v>
      </c>
      <c r="R2522" s="42">
        <v>7.5</v>
      </c>
    </row>
    <row r="2523" spans="1:18" x14ac:dyDescent="0.3">
      <c r="A2523" t="s">
        <v>3916</v>
      </c>
      <c r="B2523" s="17">
        <v>45032</v>
      </c>
      <c r="C2523" t="s">
        <v>3917</v>
      </c>
      <c r="D2523" t="s">
        <v>3918</v>
      </c>
      <c r="E2523" t="s">
        <v>3919</v>
      </c>
      <c r="F2523" t="s">
        <v>3930</v>
      </c>
      <c r="G2523" t="s">
        <v>3921</v>
      </c>
      <c r="H2523" t="s">
        <v>3876</v>
      </c>
      <c r="I2523">
        <v>886.80000000000018</v>
      </c>
      <c r="J2523" s="41">
        <v>1.452E-2</v>
      </c>
      <c r="K2523" s="42">
        <v>12.876336000000002</v>
      </c>
      <c r="L2523" s="43">
        <v>1.8284999999999998</v>
      </c>
      <c r="M2523" s="42">
        <v>23.544380375999999</v>
      </c>
      <c r="N2523">
        <v>3</v>
      </c>
      <c r="O2523" s="43">
        <v>133.19999999999999</v>
      </c>
      <c r="P2523" s="42">
        <v>86</v>
      </c>
      <c r="Q2523" s="42">
        <v>11</v>
      </c>
      <c r="R2523" s="42">
        <v>9</v>
      </c>
    </row>
    <row r="2524" spans="1:18" x14ac:dyDescent="0.3">
      <c r="A2524" t="s">
        <v>3916</v>
      </c>
      <c r="B2524" s="17">
        <v>45033</v>
      </c>
      <c r="C2524" t="s">
        <v>3917</v>
      </c>
      <c r="D2524" t="s">
        <v>3918</v>
      </c>
      <c r="E2524" t="s">
        <v>3919</v>
      </c>
      <c r="F2524" t="s">
        <v>3930</v>
      </c>
      <c r="G2524" t="s">
        <v>3921</v>
      </c>
      <c r="H2524" t="s">
        <v>3876</v>
      </c>
      <c r="I2524">
        <v>986.40000000000009</v>
      </c>
      <c r="J2524" s="41">
        <v>1.485E-2</v>
      </c>
      <c r="K2524" s="42">
        <v>14.648040000000002</v>
      </c>
      <c r="L2524" s="43">
        <v>1.978</v>
      </c>
      <c r="M2524" s="42">
        <v>28.973823120000002</v>
      </c>
      <c r="N2524">
        <v>4</v>
      </c>
      <c r="O2524" s="43">
        <v>350.4</v>
      </c>
      <c r="P2524" s="42">
        <v>76</v>
      </c>
      <c r="Q2524" s="42">
        <v>9</v>
      </c>
      <c r="R2524" s="42">
        <v>7.5</v>
      </c>
    </row>
    <row r="2525" spans="1:18" x14ac:dyDescent="0.3">
      <c r="A2525" t="s">
        <v>3916</v>
      </c>
      <c r="B2525" s="17">
        <v>45034</v>
      </c>
      <c r="C2525" t="s">
        <v>3917</v>
      </c>
      <c r="D2525" t="s">
        <v>3918</v>
      </c>
      <c r="E2525" t="s">
        <v>3919</v>
      </c>
      <c r="F2525" t="s">
        <v>3930</v>
      </c>
      <c r="G2525" t="s">
        <v>3921</v>
      </c>
      <c r="H2525" t="s">
        <v>3876</v>
      </c>
      <c r="I2525">
        <v>420.6</v>
      </c>
      <c r="J2525" s="41">
        <v>1.1990000000000001E-2</v>
      </c>
      <c r="K2525" s="42">
        <v>5.0429940000000002</v>
      </c>
      <c r="L2525" s="43">
        <v>0.7014999999999999</v>
      </c>
      <c r="M2525" s="42">
        <v>3.5376602909999995</v>
      </c>
      <c r="N2525">
        <v>8</v>
      </c>
      <c r="O2525" s="43">
        <v>297.59999999999997</v>
      </c>
      <c r="P2525" s="42">
        <v>51</v>
      </c>
      <c r="Q2525" s="42">
        <v>3</v>
      </c>
      <c r="R2525" s="42">
        <v>4.5</v>
      </c>
    </row>
    <row r="2526" spans="1:18" x14ac:dyDescent="0.3">
      <c r="A2526" t="s">
        <v>3916</v>
      </c>
      <c r="B2526" s="17">
        <v>45035</v>
      </c>
      <c r="C2526" t="s">
        <v>3917</v>
      </c>
      <c r="D2526" t="s">
        <v>3918</v>
      </c>
      <c r="E2526" t="s">
        <v>3919</v>
      </c>
      <c r="F2526" t="s">
        <v>3930</v>
      </c>
      <c r="G2526" t="s">
        <v>3921</v>
      </c>
      <c r="H2526" t="s">
        <v>3876</v>
      </c>
      <c r="I2526">
        <v>687.40000000000009</v>
      </c>
      <c r="J2526" s="41">
        <v>1.1440000000000001E-2</v>
      </c>
      <c r="K2526" s="42">
        <v>7.8638560000000011</v>
      </c>
      <c r="L2526" s="43">
        <v>1.3684999999999998</v>
      </c>
      <c r="M2526" s="42">
        <v>10.761686936</v>
      </c>
      <c r="N2526">
        <v>7</v>
      </c>
      <c r="O2526" s="43">
        <v>302.39999999999998</v>
      </c>
      <c r="P2526" s="42">
        <v>72</v>
      </c>
      <c r="Q2526" s="42">
        <v>0</v>
      </c>
      <c r="R2526" s="42">
        <v>13.5</v>
      </c>
    </row>
    <row r="2527" spans="1:18" x14ac:dyDescent="0.3">
      <c r="A2527" t="s">
        <v>3916</v>
      </c>
      <c r="B2527" s="17">
        <v>45036</v>
      </c>
      <c r="C2527" t="s">
        <v>3917</v>
      </c>
      <c r="D2527" t="s">
        <v>3918</v>
      </c>
      <c r="E2527" t="s">
        <v>3919</v>
      </c>
      <c r="F2527" t="s">
        <v>3930</v>
      </c>
      <c r="G2527" t="s">
        <v>3921</v>
      </c>
      <c r="H2527" t="s">
        <v>3876</v>
      </c>
      <c r="I2527">
        <v>1266.6000000000001</v>
      </c>
      <c r="J2527" s="41">
        <v>1.6720000000000002E-2</v>
      </c>
      <c r="K2527" s="42">
        <v>21.177552000000006</v>
      </c>
      <c r="L2527" s="43">
        <v>1.5524999999999998</v>
      </c>
      <c r="M2527" s="42">
        <v>32.878149480000005</v>
      </c>
      <c r="N2527">
        <v>8</v>
      </c>
      <c r="O2527" s="43">
        <v>633.6</v>
      </c>
      <c r="P2527" s="42">
        <v>55</v>
      </c>
      <c r="Q2527" s="42">
        <v>5</v>
      </c>
      <c r="R2527" s="42">
        <v>13.5</v>
      </c>
    </row>
    <row r="2528" spans="1:18" x14ac:dyDescent="0.3">
      <c r="A2528" t="s">
        <v>3916</v>
      </c>
      <c r="B2528" s="17">
        <v>45037</v>
      </c>
      <c r="C2528" t="s">
        <v>3917</v>
      </c>
      <c r="D2528" t="s">
        <v>3918</v>
      </c>
      <c r="E2528" t="s">
        <v>3919</v>
      </c>
      <c r="F2528" t="s">
        <v>3930</v>
      </c>
      <c r="G2528" t="s">
        <v>3921</v>
      </c>
      <c r="H2528" t="s">
        <v>3876</v>
      </c>
      <c r="I2528">
        <v>761.80000000000018</v>
      </c>
      <c r="J2528" s="41">
        <v>1.8040000000000004E-2</v>
      </c>
      <c r="K2528" s="42">
        <v>13.742872000000006</v>
      </c>
      <c r="L2528" s="43">
        <v>0.60949999999999993</v>
      </c>
      <c r="M2528" s="42">
        <v>8.3762804840000022</v>
      </c>
      <c r="N2528">
        <v>8</v>
      </c>
      <c r="O2528" s="43">
        <v>768</v>
      </c>
      <c r="P2528" s="42">
        <v>75</v>
      </c>
      <c r="Q2528" s="42">
        <v>3</v>
      </c>
      <c r="R2528" s="42">
        <v>3</v>
      </c>
    </row>
    <row r="2529" spans="1:18" x14ac:dyDescent="0.3">
      <c r="A2529" t="s">
        <v>3916</v>
      </c>
      <c r="B2529" s="17">
        <v>45038</v>
      </c>
      <c r="C2529" t="s">
        <v>3917</v>
      </c>
      <c r="D2529" t="s">
        <v>3918</v>
      </c>
      <c r="E2529" t="s">
        <v>3919</v>
      </c>
      <c r="F2529" t="s">
        <v>3930</v>
      </c>
      <c r="G2529" t="s">
        <v>3921</v>
      </c>
      <c r="H2529" t="s">
        <v>3876</v>
      </c>
      <c r="I2529">
        <v>637.60000000000014</v>
      </c>
      <c r="J2529" s="41">
        <v>1.529E-2</v>
      </c>
      <c r="K2529" s="42">
        <v>9.7489040000000013</v>
      </c>
      <c r="L2529" s="43">
        <v>1.0465</v>
      </c>
      <c r="M2529" s="42">
        <v>10.202228036000001</v>
      </c>
      <c r="N2529">
        <v>2</v>
      </c>
      <c r="O2529" s="43">
        <v>187.2</v>
      </c>
      <c r="P2529" s="42">
        <v>48</v>
      </c>
      <c r="Q2529" s="42">
        <v>3</v>
      </c>
      <c r="R2529" s="42">
        <v>1.5</v>
      </c>
    </row>
    <row r="2530" spans="1:18" x14ac:dyDescent="0.3">
      <c r="A2530" t="s">
        <v>3916</v>
      </c>
      <c r="B2530" s="17">
        <v>45039</v>
      </c>
      <c r="C2530" t="s">
        <v>3917</v>
      </c>
      <c r="D2530" t="s">
        <v>3918</v>
      </c>
      <c r="E2530" t="s">
        <v>3919</v>
      </c>
      <c r="F2530" t="s">
        <v>3930</v>
      </c>
      <c r="G2530" t="s">
        <v>3921</v>
      </c>
      <c r="H2530" t="s">
        <v>3876</v>
      </c>
      <c r="I2530">
        <v>825.80000000000018</v>
      </c>
      <c r="J2530" s="41">
        <v>1.6500000000000004E-2</v>
      </c>
      <c r="K2530" s="42">
        <v>13.625700000000007</v>
      </c>
      <c r="L2530" s="43">
        <v>1.1384999999999998</v>
      </c>
      <c r="M2530" s="42">
        <v>15.512859450000006</v>
      </c>
      <c r="N2530">
        <v>7</v>
      </c>
      <c r="O2530" s="43">
        <v>520.79999999999995</v>
      </c>
      <c r="P2530" s="42">
        <v>77</v>
      </c>
      <c r="Q2530" s="42">
        <v>4</v>
      </c>
      <c r="R2530" s="42">
        <v>1.5</v>
      </c>
    </row>
    <row r="2531" spans="1:18" x14ac:dyDescent="0.3">
      <c r="A2531" t="s">
        <v>3916</v>
      </c>
      <c r="B2531" s="17">
        <v>45040</v>
      </c>
      <c r="C2531" t="s">
        <v>3917</v>
      </c>
      <c r="D2531" t="s">
        <v>3918</v>
      </c>
      <c r="E2531" t="s">
        <v>3919</v>
      </c>
      <c r="F2531" t="s">
        <v>3930</v>
      </c>
      <c r="G2531" t="s">
        <v>3921</v>
      </c>
      <c r="H2531" t="s">
        <v>3876</v>
      </c>
      <c r="I2531">
        <v>432.40000000000009</v>
      </c>
      <c r="J2531" s="41">
        <v>1.298E-2</v>
      </c>
      <c r="K2531" s="42">
        <v>5.6125520000000009</v>
      </c>
      <c r="L2531" s="43">
        <v>1.7479999999999998</v>
      </c>
      <c r="M2531" s="42">
        <v>9.8107408960000004</v>
      </c>
      <c r="N2531">
        <v>2</v>
      </c>
      <c r="O2531" s="43">
        <v>72</v>
      </c>
      <c r="P2531" s="42">
        <v>59</v>
      </c>
      <c r="Q2531" s="42">
        <v>10</v>
      </c>
      <c r="R2531" s="42">
        <v>0</v>
      </c>
    </row>
    <row r="2532" spans="1:18" x14ac:dyDescent="0.3">
      <c r="A2532" t="s">
        <v>3916</v>
      </c>
      <c r="B2532" s="17">
        <v>45041</v>
      </c>
      <c r="C2532" t="s">
        <v>3917</v>
      </c>
      <c r="D2532" t="s">
        <v>3918</v>
      </c>
      <c r="E2532" t="s">
        <v>3919</v>
      </c>
      <c r="F2532" t="s">
        <v>3930</v>
      </c>
      <c r="G2532" t="s">
        <v>3921</v>
      </c>
      <c r="H2532" t="s">
        <v>3876</v>
      </c>
      <c r="I2532">
        <v>724.8</v>
      </c>
      <c r="J2532" s="41">
        <v>1.4960000000000003E-2</v>
      </c>
      <c r="K2532" s="42">
        <v>10.843008000000001</v>
      </c>
      <c r="L2532" s="43">
        <v>1.8859999999999999</v>
      </c>
      <c r="M2532" s="42">
        <v>20.449913088000002</v>
      </c>
      <c r="N2532">
        <v>3</v>
      </c>
      <c r="O2532" s="43">
        <v>216</v>
      </c>
      <c r="P2532" s="42">
        <v>74</v>
      </c>
      <c r="Q2532" s="42">
        <v>11</v>
      </c>
      <c r="R2532" s="42">
        <v>6</v>
      </c>
    </row>
    <row r="2533" spans="1:18" x14ac:dyDescent="0.3">
      <c r="A2533" t="s">
        <v>3916</v>
      </c>
      <c r="B2533" s="17">
        <v>45042</v>
      </c>
      <c r="C2533" t="s">
        <v>3917</v>
      </c>
      <c r="D2533" t="s">
        <v>3918</v>
      </c>
      <c r="E2533" t="s">
        <v>3919</v>
      </c>
      <c r="F2533" t="s">
        <v>3930</v>
      </c>
      <c r="G2533" t="s">
        <v>3921</v>
      </c>
      <c r="H2533" t="s">
        <v>3876</v>
      </c>
      <c r="I2533">
        <v>514.40000000000009</v>
      </c>
      <c r="J2533" s="41">
        <v>9.4600000000000014E-3</v>
      </c>
      <c r="K2533" s="42">
        <v>4.8662240000000017</v>
      </c>
      <c r="L2533" s="43">
        <v>1.6559999999999999</v>
      </c>
      <c r="M2533" s="42">
        <v>8.0584669440000027</v>
      </c>
      <c r="N2533">
        <v>7</v>
      </c>
      <c r="O2533" s="43">
        <v>571.19999999999993</v>
      </c>
      <c r="P2533" s="42">
        <v>81</v>
      </c>
      <c r="Q2533" s="42">
        <v>1</v>
      </c>
      <c r="R2533" s="42">
        <v>1.5</v>
      </c>
    </row>
    <row r="2534" spans="1:18" x14ac:dyDescent="0.3">
      <c r="A2534" t="s">
        <v>3916</v>
      </c>
      <c r="B2534" s="17">
        <v>45043</v>
      </c>
      <c r="C2534" t="s">
        <v>3917</v>
      </c>
      <c r="D2534" t="s">
        <v>3918</v>
      </c>
      <c r="E2534" t="s">
        <v>3919</v>
      </c>
      <c r="F2534" t="s">
        <v>3930</v>
      </c>
      <c r="G2534" t="s">
        <v>3921</v>
      </c>
      <c r="H2534" t="s">
        <v>3876</v>
      </c>
      <c r="I2534">
        <v>469.20000000000005</v>
      </c>
      <c r="J2534" s="41">
        <v>1.4300000000000002E-2</v>
      </c>
      <c r="K2534" s="42">
        <v>6.7095600000000015</v>
      </c>
      <c r="L2534" s="43">
        <v>1.0349999999999999</v>
      </c>
      <c r="M2534" s="42">
        <v>6.9443946000000008</v>
      </c>
      <c r="N2534">
        <v>4</v>
      </c>
      <c r="O2534" s="43">
        <v>230.39999999999998</v>
      </c>
      <c r="P2534" s="42">
        <v>74</v>
      </c>
      <c r="Q2534" s="42">
        <v>10</v>
      </c>
      <c r="R2534" s="42">
        <v>4.5</v>
      </c>
    </row>
    <row r="2535" spans="1:18" x14ac:dyDescent="0.3">
      <c r="A2535" t="s">
        <v>3916</v>
      </c>
      <c r="B2535" s="17">
        <v>45044</v>
      </c>
      <c r="C2535" t="s">
        <v>3917</v>
      </c>
      <c r="D2535" t="s">
        <v>3918</v>
      </c>
      <c r="E2535" t="s">
        <v>3919</v>
      </c>
      <c r="F2535" t="s">
        <v>3930</v>
      </c>
      <c r="G2535" t="s">
        <v>3921</v>
      </c>
      <c r="H2535" t="s">
        <v>3876</v>
      </c>
      <c r="I2535">
        <v>525.20000000000005</v>
      </c>
      <c r="J2535" s="41">
        <v>1.3200000000000002E-2</v>
      </c>
      <c r="K2535" s="42">
        <v>6.9326400000000019</v>
      </c>
      <c r="L2535" s="43">
        <v>1.0580000000000001</v>
      </c>
      <c r="M2535" s="42">
        <v>7.3347331200000028</v>
      </c>
      <c r="N2535">
        <v>1</v>
      </c>
      <c r="O2535" s="43">
        <v>37.199999999999996</v>
      </c>
      <c r="P2535" s="42">
        <v>56</v>
      </c>
      <c r="Q2535" s="42">
        <v>8</v>
      </c>
      <c r="R2535" s="42">
        <v>0</v>
      </c>
    </row>
    <row r="2536" spans="1:18" x14ac:dyDescent="0.3">
      <c r="A2536" t="s">
        <v>3916</v>
      </c>
      <c r="B2536" s="17">
        <v>45045</v>
      </c>
      <c r="C2536" t="s">
        <v>3917</v>
      </c>
      <c r="D2536" t="s">
        <v>3918</v>
      </c>
      <c r="E2536" t="s">
        <v>3919</v>
      </c>
      <c r="F2536" t="s">
        <v>3930</v>
      </c>
      <c r="G2536" t="s">
        <v>3921</v>
      </c>
      <c r="H2536" t="s">
        <v>3876</v>
      </c>
      <c r="I2536">
        <v>624.80000000000007</v>
      </c>
      <c r="J2536" s="41">
        <v>1.5510000000000001E-2</v>
      </c>
      <c r="K2536" s="42">
        <v>9.6906480000000013</v>
      </c>
      <c r="L2536" s="43">
        <v>0.67849999999999988</v>
      </c>
      <c r="M2536" s="42">
        <v>6.5751046679999998</v>
      </c>
      <c r="N2536">
        <v>5</v>
      </c>
      <c r="O2536" s="43">
        <v>282</v>
      </c>
      <c r="P2536" s="42">
        <v>73</v>
      </c>
      <c r="Q2536" s="42">
        <v>2</v>
      </c>
      <c r="R2536" s="42">
        <v>7.5</v>
      </c>
    </row>
    <row r="2537" spans="1:18" x14ac:dyDescent="0.3">
      <c r="A2537" t="s">
        <v>3916</v>
      </c>
      <c r="B2537" s="17">
        <v>45046</v>
      </c>
      <c r="C2537" t="s">
        <v>3917</v>
      </c>
      <c r="D2537" t="s">
        <v>3918</v>
      </c>
      <c r="E2537" t="s">
        <v>3919</v>
      </c>
      <c r="F2537" t="s">
        <v>3930</v>
      </c>
      <c r="G2537" t="s">
        <v>3921</v>
      </c>
      <c r="H2537" t="s">
        <v>3876</v>
      </c>
      <c r="I2537">
        <v>287</v>
      </c>
      <c r="J2537" s="41">
        <v>1.5949999999999999E-2</v>
      </c>
      <c r="K2537" s="42">
        <v>4.5776499999999993</v>
      </c>
      <c r="L2537" s="43">
        <v>0.80499999999999994</v>
      </c>
      <c r="M2537" s="42">
        <v>3.6850082499999992</v>
      </c>
      <c r="N2537">
        <v>4</v>
      </c>
      <c r="O2537" s="43">
        <v>278.39999999999998</v>
      </c>
      <c r="P2537" s="42">
        <v>56</v>
      </c>
      <c r="Q2537" s="42">
        <v>3</v>
      </c>
      <c r="R2537" s="42">
        <v>7.5</v>
      </c>
    </row>
    <row r="2538" spans="1:18" x14ac:dyDescent="0.3">
      <c r="A2538" t="s">
        <v>3916</v>
      </c>
      <c r="B2538" s="17">
        <v>45047</v>
      </c>
      <c r="C2538" t="s">
        <v>3917</v>
      </c>
      <c r="D2538" t="s">
        <v>3918</v>
      </c>
      <c r="E2538" t="s">
        <v>3919</v>
      </c>
      <c r="F2538" t="s">
        <v>3930</v>
      </c>
      <c r="G2538" t="s">
        <v>3921</v>
      </c>
      <c r="H2538" t="s">
        <v>3876</v>
      </c>
      <c r="I2538">
        <v>904.60000000000014</v>
      </c>
      <c r="J2538" s="41">
        <v>1.0339999999999998E-2</v>
      </c>
      <c r="K2538" s="42">
        <v>9.3535640000000004</v>
      </c>
      <c r="L2538" s="43">
        <v>0.67849999999999988</v>
      </c>
      <c r="M2538" s="42">
        <v>6.3463931739999992</v>
      </c>
      <c r="N2538">
        <v>1</v>
      </c>
      <c r="O2538" s="43">
        <v>68.399999999999991</v>
      </c>
      <c r="P2538" s="42">
        <v>83</v>
      </c>
      <c r="Q2538" s="42">
        <v>7</v>
      </c>
      <c r="R2538" s="42">
        <v>0</v>
      </c>
    </row>
    <row r="2539" spans="1:18" x14ac:dyDescent="0.3">
      <c r="A2539" t="s">
        <v>3916</v>
      </c>
      <c r="B2539" s="17">
        <v>45048</v>
      </c>
      <c r="C2539" t="s">
        <v>3917</v>
      </c>
      <c r="D2539" t="s">
        <v>3918</v>
      </c>
      <c r="E2539" t="s">
        <v>3919</v>
      </c>
      <c r="F2539" t="s">
        <v>3930</v>
      </c>
      <c r="G2539" t="s">
        <v>3921</v>
      </c>
      <c r="H2539" t="s">
        <v>3876</v>
      </c>
      <c r="I2539">
        <v>883</v>
      </c>
      <c r="J2539" s="41">
        <v>1.2650000000000002E-2</v>
      </c>
      <c r="K2539" s="42">
        <v>11.169950000000002</v>
      </c>
      <c r="L2539" s="43">
        <v>1.0464999999999998</v>
      </c>
      <c r="M2539" s="42">
        <v>11.689352674999999</v>
      </c>
      <c r="N2539">
        <v>4</v>
      </c>
      <c r="O2539" s="43">
        <v>292.8</v>
      </c>
      <c r="P2539" s="42">
        <v>61</v>
      </c>
      <c r="Q2539" s="42">
        <v>0</v>
      </c>
      <c r="R2539" s="42">
        <v>0</v>
      </c>
    </row>
    <row r="2540" spans="1:18" x14ac:dyDescent="0.3">
      <c r="A2540" t="s">
        <v>3916</v>
      </c>
      <c r="B2540" s="17">
        <v>45049</v>
      </c>
      <c r="C2540" t="s">
        <v>3917</v>
      </c>
      <c r="D2540" t="s">
        <v>3918</v>
      </c>
      <c r="E2540" t="s">
        <v>3919</v>
      </c>
      <c r="F2540" t="s">
        <v>3930</v>
      </c>
      <c r="G2540" t="s">
        <v>3921</v>
      </c>
      <c r="H2540" t="s">
        <v>3876</v>
      </c>
      <c r="I2540">
        <v>627.60000000000014</v>
      </c>
      <c r="J2540" s="41">
        <v>1.023E-2</v>
      </c>
      <c r="K2540" s="42">
        <v>6.4203480000000015</v>
      </c>
      <c r="L2540" s="43">
        <v>0.81649999999999989</v>
      </c>
      <c r="M2540" s="42">
        <v>5.2422141420000008</v>
      </c>
      <c r="N2540">
        <v>8</v>
      </c>
      <c r="O2540" s="43">
        <v>374.4</v>
      </c>
      <c r="P2540" s="42">
        <v>70</v>
      </c>
      <c r="Q2540" s="42">
        <v>10</v>
      </c>
      <c r="R2540" s="42">
        <v>7.5</v>
      </c>
    </row>
    <row r="2541" spans="1:18" x14ac:dyDescent="0.3">
      <c r="A2541" t="s">
        <v>3916</v>
      </c>
      <c r="B2541" s="17">
        <v>45050</v>
      </c>
      <c r="C2541" t="s">
        <v>3917</v>
      </c>
      <c r="D2541" t="s">
        <v>3918</v>
      </c>
      <c r="E2541" t="s">
        <v>3919</v>
      </c>
      <c r="F2541" t="s">
        <v>3930</v>
      </c>
      <c r="G2541" t="s">
        <v>3921</v>
      </c>
      <c r="H2541" t="s">
        <v>3876</v>
      </c>
      <c r="I2541">
        <v>517</v>
      </c>
      <c r="J2541" s="41">
        <v>1.2320000000000003E-2</v>
      </c>
      <c r="K2541" s="42">
        <v>6.3694400000000018</v>
      </c>
      <c r="L2541" s="43">
        <v>0.90849999999999997</v>
      </c>
      <c r="M2541" s="42">
        <v>5.7866362400000018</v>
      </c>
      <c r="N2541">
        <v>3</v>
      </c>
      <c r="O2541" s="43">
        <v>180</v>
      </c>
      <c r="P2541" s="42">
        <v>62</v>
      </c>
      <c r="Q2541" s="42">
        <v>3</v>
      </c>
      <c r="R2541" s="42">
        <v>1.5</v>
      </c>
    </row>
    <row r="2542" spans="1:18" x14ac:dyDescent="0.3">
      <c r="A2542" t="s">
        <v>3916</v>
      </c>
      <c r="B2542" s="17">
        <v>45051</v>
      </c>
      <c r="C2542" t="s">
        <v>3917</v>
      </c>
      <c r="D2542" t="s">
        <v>3918</v>
      </c>
      <c r="E2542" t="s">
        <v>3919</v>
      </c>
      <c r="F2542" t="s">
        <v>3930</v>
      </c>
      <c r="G2542" t="s">
        <v>3921</v>
      </c>
      <c r="H2542" t="s">
        <v>3876</v>
      </c>
      <c r="I2542">
        <v>1128.6000000000001</v>
      </c>
      <c r="J2542" s="41">
        <v>1.7270000000000001E-2</v>
      </c>
      <c r="K2542" s="42">
        <v>19.490922000000005</v>
      </c>
      <c r="L2542" s="43">
        <v>1.8399999999999996</v>
      </c>
      <c r="M2542" s="42">
        <v>35.863296480000002</v>
      </c>
      <c r="N2542">
        <v>2</v>
      </c>
      <c r="O2542" s="43">
        <v>136.79999999999998</v>
      </c>
      <c r="P2542" s="42">
        <v>68</v>
      </c>
      <c r="Q2542" s="42">
        <v>7</v>
      </c>
      <c r="R2542" s="42">
        <v>6</v>
      </c>
    </row>
    <row r="2543" spans="1:18" x14ac:dyDescent="0.3">
      <c r="A2543" t="s">
        <v>3916</v>
      </c>
      <c r="B2543" s="17">
        <v>45052</v>
      </c>
      <c r="C2543" t="s">
        <v>3917</v>
      </c>
      <c r="D2543" t="s">
        <v>3918</v>
      </c>
      <c r="E2543" t="s">
        <v>3919</v>
      </c>
      <c r="F2543" t="s">
        <v>3930</v>
      </c>
      <c r="G2543" t="s">
        <v>3921</v>
      </c>
      <c r="H2543" t="s">
        <v>3876</v>
      </c>
      <c r="I2543">
        <v>1074.6000000000001</v>
      </c>
      <c r="J2543" s="41">
        <v>1.7930000000000005E-2</v>
      </c>
      <c r="K2543" s="42">
        <v>19.267578000000007</v>
      </c>
      <c r="L2543" s="43">
        <v>2.3459999999999996</v>
      </c>
      <c r="M2543" s="42">
        <v>45.201737988000012</v>
      </c>
      <c r="N2543">
        <v>2</v>
      </c>
      <c r="O2543" s="43">
        <v>132</v>
      </c>
      <c r="P2543" s="42">
        <v>82</v>
      </c>
      <c r="Q2543" s="42">
        <v>4</v>
      </c>
      <c r="R2543" s="42">
        <v>13.5</v>
      </c>
    </row>
    <row r="2544" spans="1:18" x14ac:dyDescent="0.3">
      <c r="A2544" t="s">
        <v>3916</v>
      </c>
      <c r="B2544" s="17">
        <v>45053</v>
      </c>
      <c r="C2544" t="s">
        <v>3917</v>
      </c>
      <c r="D2544" t="s">
        <v>3918</v>
      </c>
      <c r="E2544" t="s">
        <v>3919</v>
      </c>
      <c r="F2544" t="s">
        <v>3930</v>
      </c>
      <c r="G2544" t="s">
        <v>3921</v>
      </c>
      <c r="H2544" t="s">
        <v>3876</v>
      </c>
      <c r="I2544">
        <v>1011.2</v>
      </c>
      <c r="J2544" s="41">
        <v>1.6060000000000001E-2</v>
      </c>
      <c r="K2544" s="42">
        <v>16.239872000000002</v>
      </c>
      <c r="L2544" s="43">
        <v>1.1729999999999996</v>
      </c>
      <c r="M2544" s="42">
        <v>19.049369855999995</v>
      </c>
      <c r="N2544">
        <v>5</v>
      </c>
      <c r="O2544" s="43">
        <v>258</v>
      </c>
      <c r="P2544" s="42">
        <v>59</v>
      </c>
      <c r="Q2544" s="42">
        <v>0</v>
      </c>
      <c r="R2544" s="42">
        <v>3</v>
      </c>
    </row>
    <row r="2545" spans="1:18" x14ac:dyDescent="0.3">
      <c r="A2545" t="s">
        <v>3916</v>
      </c>
      <c r="B2545" s="17">
        <v>45054</v>
      </c>
      <c r="C2545" t="s">
        <v>3917</v>
      </c>
      <c r="D2545" t="s">
        <v>3918</v>
      </c>
      <c r="E2545" t="s">
        <v>3919</v>
      </c>
      <c r="F2545" t="s">
        <v>3930</v>
      </c>
      <c r="G2545" t="s">
        <v>3921</v>
      </c>
      <c r="H2545" t="s">
        <v>3876</v>
      </c>
      <c r="I2545">
        <v>615.79999999999995</v>
      </c>
      <c r="J2545" s="41">
        <v>1.4410000000000001E-2</v>
      </c>
      <c r="K2545" s="42">
        <v>8.873678</v>
      </c>
      <c r="L2545" s="43">
        <v>0.63249999999999995</v>
      </c>
      <c r="M2545" s="42">
        <v>5.6126013349999999</v>
      </c>
      <c r="N2545">
        <v>8</v>
      </c>
      <c r="O2545" s="43">
        <v>720</v>
      </c>
      <c r="P2545" s="42">
        <v>39</v>
      </c>
      <c r="Q2545" s="42">
        <v>7</v>
      </c>
      <c r="R2545" s="42">
        <v>12</v>
      </c>
    </row>
    <row r="2546" spans="1:18" x14ac:dyDescent="0.3">
      <c r="A2546" t="s">
        <v>3916</v>
      </c>
      <c r="B2546" s="17">
        <v>45055</v>
      </c>
      <c r="C2546" t="s">
        <v>3917</v>
      </c>
      <c r="D2546" t="s">
        <v>3918</v>
      </c>
      <c r="E2546" t="s">
        <v>3919</v>
      </c>
      <c r="F2546" t="s">
        <v>3930</v>
      </c>
      <c r="G2546" t="s">
        <v>3921</v>
      </c>
      <c r="H2546" t="s">
        <v>3876</v>
      </c>
      <c r="I2546">
        <v>769.8</v>
      </c>
      <c r="J2546" s="41">
        <v>7.810000000000001E-3</v>
      </c>
      <c r="K2546" s="42">
        <v>6.0121380000000002</v>
      </c>
      <c r="L2546" s="43">
        <v>1.7479999999999998</v>
      </c>
      <c r="M2546" s="42">
        <v>10.509217223999999</v>
      </c>
      <c r="N2546">
        <v>2</v>
      </c>
      <c r="O2546" s="43">
        <v>180</v>
      </c>
      <c r="P2546" s="42">
        <v>68</v>
      </c>
      <c r="Q2546" s="42">
        <v>3</v>
      </c>
      <c r="R2546" s="42">
        <v>15</v>
      </c>
    </row>
    <row r="2547" spans="1:18" x14ac:dyDescent="0.3">
      <c r="A2547" t="s">
        <v>3916</v>
      </c>
      <c r="B2547" s="17">
        <v>45056</v>
      </c>
      <c r="C2547" t="s">
        <v>3917</v>
      </c>
      <c r="D2547" t="s">
        <v>3918</v>
      </c>
      <c r="E2547" t="s">
        <v>3919</v>
      </c>
      <c r="F2547" t="s">
        <v>3930</v>
      </c>
      <c r="G2547" t="s">
        <v>3921</v>
      </c>
      <c r="H2547" t="s">
        <v>3876</v>
      </c>
      <c r="I2547">
        <v>1032.8000000000002</v>
      </c>
      <c r="J2547" s="41">
        <v>1.43E-2</v>
      </c>
      <c r="K2547" s="42">
        <v>14.769040000000002</v>
      </c>
      <c r="L2547" s="43">
        <v>0.69000000000000006</v>
      </c>
      <c r="M2547" s="42">
        <v>10.190637600000002</v>
      </c>
      <c r="N2547">
        <v>6</v>
      </c>
      <c r="O2547" s="43">
        <v>273.59999999999997</v>
      </c>
      <c r="P2547" s="42">
        <v>58</v>
      </c>
      <c r="Q2547" s="42">
        <v>0</v>
      </c>
      <c r="R2547" s="42">
        <v>9</v>
      </c>
    </row>
    <row r="2548" spans="1:18" x14ac:dyDescent="0.3">
      <c r="A2548" t="s">
        <v>3916</v>
      </c>
      <c r="B2548" s="17">
        <v>45057</v>
      </c>
      <c r="C2548" t="s">
        <v>3917</v>
      </c>
      <c r="D2548" t="s">
        <v>3918</v>
      </c>
      <c r="E2548" t="s">
        <v>3919</v>
      </c>
      <c r="F2548" t="s">
        <v>3930</v>
      </c>
      <c r="G2548" t="s">
        <v>3921</v>
      </c>
      <c r="H2548" t="s">
        <v>3876</v>
      </c>
      <c r="I2548">
        <v>499.79999999999995</v>
      </c>
      <c r="J2548" s="41">
        <v>1.43E-2</v>
      </c>
      <c r="K2548" s="42">
        <v>7.1471399999999994</v>
      </c>
      <c r="L2548" s="43">
        <v>2.2194999999999996</v>
      </c>
      <c r="M2548" s="42">
        <v>15.863077229999996</v>
      </c>
      <c r="N2548">
        <v>1</v>
      </c>
      <c r="O2548" s="43">
        <v>82.8</v>
      </c>
      <c r="P2548" s="42">
        <v>81</v>
      </c>
      <c r="Q2548" s="42">
        <v>6</v>
      </c>
      <c r="R2548" s="42">
        <v>13.5</v>
      </c>
    </row>
    <row r="2549" spans="1:18" x14ac:dyDescent="0.3">
      <c r="A2549" t="s">
        <v>3916</v>
      </c>
      <c r="B2549" s="17">
        <v>45058</v>
      </c>
      <c r="C2549" t="s">
        <v>3917</v>
      </c>
      <c r="D2549" t="s">
        <v>3918</v>
      </c>
      <c r="E2549" t="s">
        <v>3919</v>
      </c>
      <c r="F2549" t="s">
        <v>3930</v>
      </c>
      <c r="G2549" t="s">
        <v>3921</v>
      </c>
      <c r="H2549" t="s">
        <v>3876</v>
      </c>
      <c r="I2549">
        <v>781.80000000000018</v>
      </c>
      <c r="J2549" s="41">
        <v>1.5070000000000002E-2</v>
      </c>
      <c r="K2549" s="42">
        <v>11.781726000000004</v>
      </c>
      <c r="L2549" s="43">
        <v>1.9665000000000001</v>
      </c>
      <c r="M2549" s="42">
        <v>23.168764179000011</v>
      </c>
      <c r="N2549">
        <v>5</v>
      </c>
      <c r="O2549" s="43">
        <v>276</v>
      </c>
      <c r="P2549" s="42">
        <v>54</v>
      </c>
      <c r="Q2549" s="42">
        <v>3</v>
      </c>
      <c r="R2549" s="42">
        <v>9</v>
      </c>
    </row>
    <row r="2550" spans="1:18" x14ac:dyDescent="0.3">
      <c r="A2550" t="s">
        <v>3916</v>
      </c>
      <c r="B2550" s="17">
        <v>45059</v>
      </c>
      <c r="C2550" t="s">
        <v>3917</v>
      </c>
      <c r="D2550" t="s">
        <v>3918</v>
      </c>
      <c r="E2550" t="s">
        <v>3919</v>
      </c>
      <c r="F2550" t="s">
        <v>3930</v>
      </c>
      <c r="G2550" t="s">
        <v>3921</v>
      </c>
      <c r="H2550" t="s">
        <v>3876</v>
      </c>
      <c r="I2550">
        <v>399.40000000000009</v>
      </c>
      <c r="J2550" s="41">
        <v>1.6719999999999999E-2</v>
      </c>
      <c r="K2550" s="42">
        <v>6.6779680000000008</v>
      </c>
      <c r="L2550" s="43">
        <v>2.1619999999999999</v>
      </c>
      <c r="M2550" s="42">
        <v>14.437766816000002</v>
      </c>
      <c r="N2550">
        <v>7</v>
      </c>
      <c r="O2550" s="43">
        <v>487.2</v>
      </c>
      <c r="P2550" s="42">
        <v>90</v>
      </c>
      <c r="Q2550" s="42">
        <v>2</v>
      </c>
      <c r="R2550" s="42">
        <v>6</v>
      </c>
    </row>
    <row r="2551" spans="1:18" x14ac:dyDescent="0.3">
      <c r="A2551" t="s">
        <v>3916</v>
      </c>
      <c r="B2551" s="17">
        <v>45060</v>
      </c>
      <c r="C2551" t="s">
        <v>3917</v>
      </c>
      <c r="D2551" t="s">
        <v>3918</v>
      </c>
      <c r="E2551" t="s">
        <v>3919</v>
      </c>
      <c r="F2551" t="s">
        <v>3930</v>
      </c>
      <c r="G2551" t="s">
        <v>3921</v>
      </c>
      <c r="H2551" t="s">
        <v>3876</v>
      </c>
      <c r="I2551">
        <v>335.80000000000007</v>
      </c>
      <c r="J2551" s="41">
        <v>1.2760000000000001E-2</v>
      </c>
      <c r="K2551" s="42">
        <v>4.2848080000000008</v>
      </c>
      <c r="L2551" s="43">
        <v>1.6560000000000001</v>
      </c>
      <c r="M2551" s="42">
        <v>7.095642048000002</v>
      </c>
      <c r="N2551">
        <v>2</v>
      </c>
      <c r="O2551" s="43">
        <v>158.4</v>
      </c>
      <c r="P2551" s="42">
        <v>57</v>
      </c>
      <c r="Q2551" s="42">
        <v>1</v>
      </c>
      <c r="R2551" s="42">
        <v>12</v>
      </c>
    </row>
    <row r="2552" spans="1:18" x14ac:dyDescent="0.3">
      <c r="A2552" t="s">
        <v>3916</v>
      </c>
      <c r="B2552" s="17">
        <v>45061</v>
      </c>
      <c r="C2552" t="s">
        <v>3917</v>
      </c>
      <c r="D2552" t="s">
        <v>3918</v>
      </c>
      <c r="E2552" t="s">
        <v>3919</v>
      </c>
      <c r="F2552" t="s">
        <v>3930</v>
      </c>
      <c r="G2552" t="s">
        <v>3921</v>
      </c>
      <c r="H2552" t="s">
        <v>3876</v>
      </c>
      <c r="I2552">
        <v>259</v>
      </c>
      <c r="J2552" s="41">
        <v>1.5730000000000004E-2</v>
      </c>
      <c r="K2552" s="42">
        <v>4.0740700000000007</v>
      </c>
      <c r="L2552" s="43">
        <v>2.4034999999999997</v>
      </c>
      <c r="M2552" s="42">
        <v>9.7920272449999999</v>
      </c>
      <c r="N2552">
        <v>7</v>
      </c>
      <c r="O2552" s="43">
        <v>546</v>
      </c>
      <c r="P2552" s="42">
        <v>43</v>
      </c>
      <c r="Q2552" s="42">
        <v>1</v>
      </c>
      <c r="R2552" s="42">
        <v>10.5</v>
      </c>
    </row>
    <row r="2553" spans="1:18" x14ac:dyDescent="0.3">
      <c r="A2553" t="s">
        <v>3916</v>
      </c>
      <c r="B2553" s="17">
        <v>45062</v>
      </c>
      <c r="C2553" t="s">
        <v>3917</v>
      </c>
      <c r="D2553" t="s">
        <v>3918</v>
      </c>
      <c r="E2553" t="s">
        <v>3919</v>
      </c>
      <c r="F2553" t="s">
        <v>3930</v>
      </c>
      <c r="G2553" t="s">
        <v>3921</v>
      </c>
      <c r="H2553" t="s">
        <v>3876</v>
      </c>
      <c r="I2553">
        <v>907.40000000000009</v>
      </c>
      <c r="J2553" s="41">
        <v>1.155E-2</v>
      </c>
      <c r="K2553" s="42">
        <v>10.48047</v>
      </c>
      <c r="L2553" s="43">
        <v>2.2424999999999997</v>
      </c>
      <c r="M2553" s="42">
        <v>23.502453974999998</v>
      </c>
      <c r="N2553">
        <v>6</v>
      </c>
      <c r="O2553" s="43">
        <v>367.2</v>
      </c>
      <c r="P2553" s="42">
        <v>85</v>
      </c>
      <c r="Q2553" s="42">
        <v>6</v>
      </c>
      <c r="R2553" s="42">
        <v>1.5</v>
      </c>
    </row>
    <row r="2554" spans="1:18" x14ac:dyDescent="0.3">
      <c r="A2554" t="s">
        <v>3916</v>
      </c>
      <c r="B2554" s="17">
        <v>45063</v>
      </c>
      <c r="C2554" t="s">
        <v>3917</v>
      </c>
      <c r="D2554" t="s">
        <v>3918</v>
      </c>
      <c r="E2554" t="s">
        <v>3919</v>
      </c>
      <c r="F2554" t="s">
        <v>3930</v>
      </c>
      <c r="G2554" t="s">
        <v>3921</v>
      </c>
      <c r="H2554" t="s">
        <v>3876</v>
      </c>
      <c r="I2554">
        <v>987.60000000000014</v>
      </c>
      <c r="J2554" s="41">
        <v>1.474E-2</v>
      </c>
      <c r="K2554" s="42">
        <v>14.557224000000001</v>
      </c>
      <c r="L2554" s="43">
        <v>0.95450000000000002</v>
      </c>
      <c r="M2554" s="42">
        <v>13.894870308000002</v>
      </c>
      <c r="N2554">
        <v>7</v>
      </c>
      <c r="O2554" s="43">
        <v>537.6</v>
      </c>
      <c r="P2554" s="42">
        <v>69</v>
      </c>
      <c r="Q2554" s="42">
        <v>9</v>
      </c>
      <c r="R2554" s="42">
        <v>13.5</v>
      </c>
    </row>
    <row r="2555" spans="1:18" x14ac:dyDescent="0.3">
      <c r="A2555" t="s">
        <v>3916</v>
      </c>
      <c r="B2555" s="17">
        <v>45064</v>
      </c>
      <c r="C2555" t="s">
        <v>3917</v>
      </c>
      <c r="D2555" t="s">
        <v>3918</v>
      </c>
      <c r="E2555" t="s">
        <v>3919</v>
      </c>
      <c r="F2555" t="s">
        <v>3930</v>
      </c>
      <c r="G2555" t="s">
        <v>3921</v>
      </c>
      <c r="H2555" t="s">
        <v>3876</v>
      </c>
      <c r="I2555">
        <v>1183.6000000000001</v>
      </c>
      <c r="J2555" s="41">
        <v>1.1220000000000003E-2</v>
      </c>
      <c r="K2555" s="42">
        <v>13.279992000000005</v>
      </c>
      <c r="L2555" s="43">
        <v>1.4489999999999998</v>
      </c>
      <c r="M2555" s="42">
        <v>19.242708408000006</v>
      </c>
      <c r="N2555">
        <v>4</v>
      </c>
      <c r="O2555" s="43">
        <v>288</v>
      </c>
      <c r="P2555" s="42">
        <v>75</v>
      </c>
      <c r="Q2555" s="42">
        <v>4</v>
      </c>
      <c r="R2555" s="42">
        <v>6</v>
      </c>
    </row>
    <row r="2556" spans="1:18" x14ac:dyDescent="0.3">
      <c r="A2556" t="s">
        <v>3916</v>
      </c>
      <c r="B2556" s="17">
        <v>45065</v>
      </c>
      <c r="C2556" t="s">
        <v>3917</v>
      </c>
      <c r="D2556" t="s">
        <v>3918</v>
      </c>
      <c r="E2556" t="s">
        <v>3919</v>
      </c>
      <c r="F2556" t="s">
        <v>3930</v>
      </c>
      <c r="G2556" t="s">
        <v>3921</v>
      </c>
      <c r="H2556" t="s">
        <v>3876</v>
      </c>
      <c r="I2556">
        <v>872.60000000000014</v>
      </c>
      <c r="J2556" s="41">
        <v>1.133E-2</v>
      </c>
      <c r="K2556" s="42">
        <v>9.8865580000000008</v>
      </c>
      <c r="L2556" s="43">
        <v>0.79349999999999998</v>
      </c>
      <c r="M2556" s="42">
        <v>7.8449837730000009</v>
      </c>
      <c r="N2556">
        <v>3</v>
      </c>
      <c r="O2556" s="43">
        <v>154.79999999999998</v>
      </c>
      <c r="P2556" s="42">
        <v>52</v>
      </c>
      <c r="Q2556" s="42">
        <v>7</v>
      </c>
      <c r="R2556" s="42">
        <v>10.5</v>
      </c>
    </row>
    <row r="2557" spans="1:18" x14ac:dyDescent="0.3">
      <c r="A2557" t="s">
        <v>3916</v>
      </c>
      <c r="B2557" s="17">
        <v>45066</v>
      </c>
      <c r="C2557" t="s">
        <v>3917</v>
      </c>
      <c r="D2557" t="s">
        <v>3918</v>
      </c>
      <c r="E2557" t="s">
        <v>3919</v>
      </c>
      <c r="F2557" t="s">
        <v>3930</v>
      </c>
      <c r="G2557" t="s">
        <v>3921</v>
      </c>
      <c r="H2557" t="s">
        <v>3876</v>
      </c>
      <c r="I2557">
        <v>609.60000000000014</v>
      </c>
      <c r="J2557" s="41">
        <v>1.2650000000000002E-2</v>
      </c>
      <c r="K2557" s="42">
        <v>7.7114400000000023</v>
      </c>
      <c r="L2557" s="43">
        <v>1.6789999999999998</v>
      </c>
      <c r="M2557" s="42">
        <v>12.947507760000002</v>
      </c>
      <c r="N2557">
        <v>1</v>
      </c>
      <c r="O2557" s="43">
        <v>63.599999999999994</v>
      </c>
      <c r="P2557" s="42">
        <v>63</v>
      </c>
      <c r="Q2557" s="42">
        <v>0</v>
      </c>
      <c r="R2557" s="42">
        <v>3</v>
      </c>
    </row>
    <row r="2558" spans="1:18" x14ac:dyDescent="0.3">
      <c r="A2558" t="s">
        <v>3916</v>
      </c>
      <c r="B2558" s="17">
        <v>45067</v>
      </c>
      <c r="C2558" t="s">
        <v>3917</v>
      </c>
      <c r="D2558" t="s">
        <v>3918</v>
      </c>
      <c r="E2558" t="s">
        <v>3919</v>
      </c>
      <c r="F2558" t="s">
        <v>3930</v>
      </c>
      <c r="G2558" t="s">
        <v>3921</v>
      </c>
      <c r="H2558" t="s">
        <v>3876</v>
      </c>
      <c r="I2558">
        <v>454.40000000000009</v>
      </c>
      <c r="J2558" s="41">
        <v>1.5289999999999998E-2</v>
      </c>
      <c r="K2558" s="42">
        <v>6.9477760000000002</v>
      </c>
      <c r="L2558" s="43">
        <v>1.2879999999999998</v>
      </c>
      <c r="M2558" s="42">
        <v>8.9487354879999987</v>
      </c>
      <c r="N2558">
        <v>4</v>
      </c>
      <c r="O2558" s="43">
        <v>369.59999999999997</v>
      </c>
      <c r="P2558" s="42">
        <v>78</v>
      </c>
      <c r="Q2558" s="42">
        <v>8</v>
      </c>
      <c r="R2558" s="42">
        <v>1.5</v>
      </c>
    </row>
    <row r="2559" spans="1:18" x14ac:dyDescent="0.3">
      <c r="A2559" t="s">
        <v>3916</v>
      </c>
      <c r="B2559" s="17">
        <v>45068</v>
      </c>
      <c r="C2559" t="s">
        <v>3917</v>
      </c>
      <c r="D2559" t="s">
        <v>3918</v>
      </c>
      <c r="E2559" t="s">
        <v>3919</v>
      </c>
      <c r="F2559" t="s">
        <v>3930</v>
      </c>
      <c r="G2559" t="s">
        <v>3921</v>
      </c>
      <c r="H2559" t="s">
        <v>3876</v>
      </c>
      <c r="I2559">
        <v>632</v>
      </c>
      <c r="J2559" s="41">
        <v>1.2430000000000002E-2</v>
      </c>
      <c r="K2559" s="42">
        <v>7.855760000000001</v>
      </c>
      <c r="L2559" s="43">
        <v>2.2769999999999997</v>
      </c>
      <c r="M2559" s="42">
        <v>17.887565519999999</v>
      </c>
      <c r="N2559">
        <v>5</v>
      </c>
      <c r="O2559" s="43">
        <v>474</v>
      </c>
      <c r="P2559" s="42">
        <v>70</v>
      </c>
      <c r="Q2559" s="42">
        <v>1</v>
      </c>
      <c r="R2559" s="42">
        <v>3</v>
      </c>
    </row>
    <row r="2560" spans="1:18" x14ac:dyDescent="0.3">
      <c r="A2560" t="s">
        <v>3916</v>
      </c>
      <c r="B2560" s="17">
        <v>45069</v>
      </c>
      <c r="C2560" t="s">
        <v>3917</v>
      </c>
      <c r="D2560" t="s">
        <v>3918</v>
      </c>
      <c r="E2560" t="s">
        <v>3919</v>
      </c>
      <c r="F2560" t="s">
        <v>3930</v>
      </c>
      <c r="G2560" t="s">
        <v>3921</v>
      </c>
      <c r="H2560" t="s">
        <v>3876</v>
      </c>
      <c r="I2560">
        <v>327.40000000000009</v>
      </c>
      <c r="J2560" s="41">
        <v>1.5069999999999998E-2</v>
      </c>
      <c r="K2560" s="42">
        <v>4.9339180000000011</v>
      </c>
      <c r="L2560" s="43">
        <v>1.2074999999999998</v>
      </c>
      <c r="M2560" s="42">
        <v>5.9577059850000005</v>
      </c>
      <c r="N2560">
        <v>5</v>
      </c>
      <c r="O2560" s="43">
        <v>366</v>
      </c>
      <c r="P2560" s="42">
        <v>73</v>
      </c>
      <c r="Q2560" s="42">
        <v>8</v>
      </c>
      <c r="R2560" s="42">
        <v>10.5</v>
      </c>
    </row>
    <row r="2561" spans="1:18" x14ac:dyDescent="0.3">
      <c r="A2561" t="s">
        <v>3916</v>
      </c>
      <c r="B2561" s="17">
        <v>45070</v>
      </c>
      <c r="C2561" t="s">
        <v>3917</v>
      </c>
      <c r="D2561" t="s">
        <v>3918</v>
      </c>
      <c r="E2561" t="s">
        <v>3919</v>
      </c>
      <c r="F2561" t="s">
        <v>3930</v>
      </c>
      <c r="G2561" t="s">
        <v>3921</v>
      </c>
      <c r="H2561" t="s">
        <v>3876</v>
      </c>
      <c r="I2561">
        <v>524.6</v>
      </c>
      <c r="J2561" s="41">
        <v>1.7050000000000003E-2</v>
      </c>
      <c r="K2561" s="42">
        <v>8.9444300000000023</v>
      </c>
      <c r="L2561" s="43">
        <v>1.5179999999999998</v>
      </c>
      <c r="M2561" s="42">
        <v>13.577644740000002</v>
      </c>
      <c r="N2561">
        <v>8</v>
      </c>
      <c r="O2561" s="43">
        <v>768</v>
      </c>
      <c r="P2561" s="42">
        <v>94</v>
      </c>
      <c r="Q2561" s="42">
        <v>6</v>
      </c>
      <c r="R2561" s="42">
        <v>10.5</v>
      </c>
    </row>
    <row r="2562" spans="1:18" x14ac:dyDescent="0.3">
      <c r="A2562" t="s">
        <v>3916</v>
      </c>
      <c r="B2562" s="17">
        <v>45071</v>
      </c>
      <c r="C2562" t="s">
        <v>3917</v>
      </c>
      <c r="D2562" t="s">
        <v>3918</v>
      </c>
      <c r="E2562" t="s">
        <v>3919</v>
      </c>
      <c r="F2562" t="s">
        <v>3930</v>
      </c>
      <c r="G2562" t="s">
        <v>3921</v>
      </c>
      <c r="H2562" t="s">
        <v>3876</v>
      </c>
      <c r="I2562">
        <v>914</v>
      </c>
      <c r="J2562" s="41">
        <v>1.3529999999999999E-2</v>
      </c>
      <c r="K2562" s="42">
        <v>12.366419999999998</v>
      </c>
      <c r="L2562" s="43">
        <v>0.94299999999999995</v>
      </c>
      <c r="M2562" s="42">
        <v>11.661534059999997</v>
      </c>
      <c r="N2562">
        <v>1</v>
      </c>
      <c r="O2562" s="43">
        <v>74.399999999999991</v>
      </c>
      <c r="P2562" s="42">
        <v>82</v>
      </c>
      <c r="Q2562" s="42">
        <v>2</v>
      </c>
      <c r="R2562" s="42">
        <v>10.5</v>
      </c>
    </row>
    <row r="2563" spans="1:18" x14ac:dyDescent="0.3">
      <c r="A2563" t="s">
        <v>3916</v>
      </c>
      <c r="B2563" s="17">
        <v>45072</v>
      </c>
      <c r="C2563" t="s">
        <v>3917</v>
      </c>
      <c r="D2563" t="s">
        <v>3918</v>
      </c>
      <c r="E2563" t="s">
        <v>3919</v>
      </c>
      <c r="F2563" t="s">
        <v>3930</v>
      </c>
      <c r="G2563" t="s">
        <v>3921</v>
      </c>
      <c r="H2563" t="s">
        <v>3876</v>
      </c>
      <c r="I2563">
        <v>982</v>
      </c>
      <c r="J2563" s="41">
        <v>1.2760000000000002E-2</v>
      </c>
      <c r="K2563" s="42">
        <v>12.530320000000001</v>
      </c>
      <c r="L2563" s="43">
        <v>0.63249999999999995</v>
      </c>
      <c r="M2563" s="42">
        <v>7.9254274000000002</v>
      </c>
      <c r="N2563">
        <v>5</v>
      </c>
      <c r="O2563" s="43">
        <v>258</v>
      </c>
      <c r="P2563" s="42">
        <v>80</v>
      </c>
      <c r="Q2563" s="42">
        <v>7</v>
      </c>
      <c r="R2563" s="42">
        <v>3</v>
      </c>
    </row>
    <row r="2564" spans="1:18" x14ac:dyDescent="0.3">
      <c r="A2564" t="s">
        <v>3916</v>
      </c>
      <c r="B2564" s="17">
        <v>45073</v>
      </c>
      <c r="C2564" t="s">
        <v>3917</v>
      </c>
      <c r="D2564" t="s">
        <v>3918</v>
      </c>
      <c r="E2564" t="s">
        <v>3919</v>
      </c>
      <c r="F2564" t="s">
        <v>3930</v>
      </c>
      <c r="G2564" t="s">
        <v>3921</v>
      </c>
      <c r="H2564" t="s">
        <v>3876</v>
      </c>
      <c r="I2564">
        <v>800</v>
      </c>
      <c r="J2564" s="41">
        <v>1.6280000000000003E-2</v>
      </c>
      <c r="K2564" s="42">
        <v>13.024000000000003</v>
      </c>
      <c r="L2564" s="43">
        <v>1.4144999999999999</v>
      </c>
      <c r="M2564" s="42">
        <v>18.422448000000003</v>
      </c>
      <c r="N2564">
        <v>3</v>
      </c>
      <c r="O2564" s="43">
        <v>230.39999999999998</v>
      </c>
      <c r="P2564" s="42">
        <v>87</v>
      </c>
      <c r="Q2564" s="42">
        <v>7</v>
      </c>
      <c r="R2564" s="42">
        <v>13.5</v>
      </c>
    </row>
    <row r="2565" spans="1:18" x14ac:dyDescent="0.3">
      <c r="A2565" t="s">
        <v>3916</v>
      </c>
      <c r="B2565" s="17">
        <v>45074</v>
      </c>
      <c r="C2565" t="s">
        <v>3917</v>
      </c>
      <c r="D2565" t="s">
        <v>3918</v>
      </c>
      <c r="E2565" t="s">
        <v>3919</v>
      </c>
      <c r="F2565" t="s">
        <v>3930</v>
      </c>
      <c r="G2565" t="s">
        <v>3921</v>
      </c>
      <c r="H2565" t="s">
        <v>3876</v>
      </c>
      <c r="I2565">
        <v>422.60000000000014</v>
      </c>
      <c r="J2565" s="41">
        <v>1.6830000000000005E-2</v>
      </c>
      <c r="K2565" s="42">
        <v>7.112358000000004</v>
      </c>
      <c r="L2565" s="43">
        <v>1.8859999999999999</v>
      </c>
      <c r="M2565" s="42">
        <v>13.413907188000007</v>
      </c>
      <c r="N2565">
        <v>2</v>
      </c>
      <c r="O2565" s="43">
        <v>105.6</v>
      </c>
      <c r="P2565" s="42">
        <v>82</v>
      </c>
      <c r="Q2565" s="42">
        <v>4</v>
      </c>
      <c r="R2565" s="42">
        <v>4.5</v>
      </c>
    </row>
    <row r="2566" spans="1:18" x14ac:dyDescent="0.3">
      <c r="A2566" t="s">
        <v>3916</v>
      </c>
      <c r="B2566" s="17">
        <v>45075</v>
      </c>
      <c r="C2566" t="s">
        <v>3917</v>
      </c>
      <c r="D2566" t="s">
        <v>3918</v>
      </c>
      <c r="E2566" t="s">
        <v>3919</v>
      </c>
      <c r="F2566" t="s">
        <v>3930</v>
      </c>
      <c r="G2566" t="s">
        <v>3921</v>
      </c>
      <c r="H2566" t="s">
        <v>3876</v>
      </c>
      <c r="I2566">
        <v>1007.6000000000001</v>
      </c>
      <c r="J2566" s="41">
        <v>1.925E-2</v>
      </c>
      <c r="K2566" s="42">
        <v>19.396300000000004</v>
      </c>
      <c r="L2566" s="43">
        <v>1.2189999999999996</v>
      </c>
      <c r="M2566" s="42">
        <v>23.644089699999999</v>
      </c>
      <c r="N2566">
        <v>4</v>
      </c>
      <c r="O2566" s="43">
        <v>384</v>
      </c>
      <c r="P2566" s="42">
        <v>78</v>
      </c>
      <c r="Q2566" s="42">
        <v>3</v>
      </c>
      <c r="R2566" s="42">
        <v>4.5</v>
      </c>
    </row>
    <row r="2567" spans="1:18" x14ac:dyDescent="0.3">
      <c r="A2567" t="s">
        <v>3916</v>
      </c>
      <c r="B2567" s="17">
        <v>45076</v>
      </c>
      <c r="C2567" t="s">
        <v>3917</v>
      </c>
      <c r="D2567" t="s">
        <v>3918</v>
      </c>
      <c r="E2567" t="s">
        <v>3919</v>
      </c>
      <c r="F2567" t="s">
        <v>3930</v>
      </c>
      <c r="G2567" t="s">
        <v>3921</v>
      </c>
      <c r="H2567" t="s">
        <v>3876</v>
      </c>
      <c r="I2567">
        <v>867.80000000000018</v>
      </c>
      <c r="J2567" s="41">
        <v>1.4960000000000003E-2</v>
      </c>
      <c r="K2567" s="42">
        <v>12.982288000000006</v>
      </c>
      <c r="L2567" s="43">
        <v>1.9319999999999997</v>
      </c>
      <c r="M2567" s="42">
        <v>25.081780416000008</v>
      </c>
      <c r="N2567">
        <v>2</v>
      </c>
      <c r="O2567" s="43">
        <v>122.39999999999999</v>
      </c>
      <c r="P2567" s="42">
        <v>51</v>
      </c>
      <c r="Q2567" s="42">
        <v>4</v>
      </c>
      <c r="R2567" s="42">
        <v>12</v>
      </c>
    </row>
    <row r="2568" spans="1:18" x14ac:dyDescent="0.3">
      <c r="A2568" t="s">
        <v>3916</v>
      </c>
      <c r="B2568" s="17">
        <v>45077</v>
      </c>
      <c r="C2568" t="s">
        <v>3917</v>
      </c>
      <c r="D2568" t="s">
        <v>3918</v>
      </c>
      <c r="E2568" t="s">
        <v>3919</v>
      </c>
      <c r="F2568" t="s">
        <v>3930</v>
      </c>
      <c r="G2568" t="s">
        <v>3921</v>
      </c>
      <c r="H2568" t="s">
        <v>3876</v>
      </c>
      <c r="I2568">
        <v>412</v>
      </c>
      <c r="J2568" s="41">
        <v>1.8589999999999999E-2</v>
      </c>
      <c r="K2568" s="42">
        <v>7.6590799999999994</v>
      </c>
      <c r="L2568" s="43">
        <v>1.5409999999999997</v>
      </c>
      <c r="M2568" s="42">
        <v>11.802642279999997</v>
      </c>
      <c r="N2568">
        <v>4</v>
      </c>
      <c r="O2568" s="43">
        <v>220.79999999999998</v>
      </c>
      <c r="P2568" s="42">
        <v>36</v>
      </c>
      <c r="Q2568" s="42">
        <v>2</v>
      </c>
      <c r="R2568" s="42">
        <v>3</v>
      </c>
    </row>
    <row r="2569" spans="1:18" x14ac:dyDescent="0.3">
      <c r="A2569" t="s">
        <v>3923</v>
      </c>
      <c r="B2569" s="17">
        <v>45078</v>
      </c>
      <c r="C2569" t="s">
        <v>3917</v>
      </c>
      <c r="D2569" t="s">
        <v>3918</v>
      </c>
      <c r="E2569" t="s">
        <v>3919</v>
      </c>
      <c r="F2569" t="s">
        <v>3930</v>
      </c>
      <c r="G2569" t="s">
        <v>3921</v>
      </c>
      <c r="H2569" t="s">
        <v>3876</v>
      </c>
      <c r="I2569">
        <v>550.5</v>
      </c>
      <c r="J2569" s="41">
        <v>1.3200000000000002E-2</v>
      </c>
      <c r="K2569" s="42">
        <v>7.2666000000000013</v>
      </c>
      <c r="L2569" s="43">
        <v>0.98899999999999999</v>
      </c>
      <c r="M2569" s="42">
        <v>7.186667400000001</v>
      </c>
      <c r="N2569">
        <v>7</v>
      </c>
      <c r="O2569" s="43">
        <v>213.6</v>
      </c>
      <c r="P2569" s="42">
        <v>96</v>
      </c>
      <c r="Q2569" s="42">
        <v>3</v>
      </c>
      <c r="R2569" s="42">
        <v>15</v>
      </c>
    </row>
    <row r="2570" spans="1:18" x14ac:dyDescent="0.3">
      <c r="A2570" t="s">
        <v>3923</v>
      </c>
      <c r="B2570" s="17">
        <v>45079</v>
      </c>
      <c r="C2570" t="s">
        <v>3917</v>
      </c>
      <c r="D2570" t="s">
        <v>3918</v>
      </c>
      <c r="E2570" t="s">
        <v>3919</v>
      </c>
      <c r="F2570" t="s">
        <v>3930</v>
      </c>
      <c r="G2570" t="s">
        <v>3921</v>
      </c>
      <c r="H2570" t="s">
        <v>3876</v>
      </c>
      <c r="I2570">
        <v>614.5</v>
      </c>
      <c r="J2570" s="41">
        <v>9.3500000000000007E-3</v>
      </c>
      <c r="K2570" s="42">
        <v>5.7455750000000005</v>
      </c>
      <c r="L2570" s="43">
        <v>2.4724999999999997</v>
      </c>
      <c r="M2570" s="42">
        <v>14.2059341875</v>
      </c>
      <c r="N2570">
        <v>3</v>
      </c>
      <c r="O2570" s="43">
        <v>228</v>
      </c>
      <c r="P2570" s="42">
        <v>54</v>
      </c>
      <c r="Q2570" s="42">
        <v>12</v>
      </c>
      <c r="R2570" s="42">
        <v>6</v>
      </c>
    </row>
    <row r="2571" spans="1:18" x14ac:dyDescent="0.3">
      <c r="A2571" t="s">
        <v>3923</v>
      </c>
      <c r="B2571" s="17">
        <v>45080</v>
      </c>
      <c r="C2571" t="s">
        <v>3917</v>
      </c>
      <c r="D2571" t="s">
        <v>3918</v>
      </c>
      <c r="E2571" t="s">
        <v>3919</v>
      </c>
      <c r="F2571" t="s">
        <v>3930</v>
      </c>
      <c r="G2571" t="s">
        <v>3921</v>
      </c>
      <c r="H2571" t="s">
        <v>3876</v>
      </c>
      <c r="I2571">
        <v>17.600000000000001</v>
      </c>
      <c r="J2571" s="41">
        <v>1.4190000000000001E-2</v>
      </c>
      <c r="K2571" s="42">
        <v>0.24974400000000005</v>
      </c>
      <c r="L2571" s="43">
        <v>0.63249999999999995</v>
      </c>
      <c r="M2571" s="42">
        <v>0.15796308000000001</v>
      </c>
      <c r="N2571">
        <v>7</v>
      </c>
      <c r="O2571" s="43">
        <v>538.79999999999995</v>
      </c>
      <c r="P2571" s="42">
        <v>94</v>
      </c>
      <c r="Q2571" s="42">
        <v>8</v>
      </c>
      <c r="R2571" s="42">
        <v>6</v>
      </c>
    </row>
    <row r="2572" spans="1:18" x14ac:dyDescent="0.3">
      <c r="A2572" t="s">
        <v>3923</v>
      </c>
      <c r="B2572" s="17">
        <v>45081</v>
      </c>
      <c r="C2572" t="s">
        <v>3917</v>
      </c>
      <c r="D2572" t="s">
        <v>3918</v>
      </c>
      <c r="E2572" t="s">
        <v>3919</v>
      </c>
      <c r="F2572" t="s">
        <v>3930</v>
      </c>
      <c r="G2572" t="s">
        <v>3921</v>
      </c>
      <c r="H2572" t="s">
        <v>3876</v>
      </c>
      <c r="I2572">
        <v>125.59999999999991</v>
      </c>
      <c r="J2572" s="41">
        <v>1.694E-2</v>
      </c>
      <c r="K2572" s="42">
        <v>2.1276639999999984</v>
      </c>
      <c r="L2572" s="43">
        <v>1.9550000000000001</v>
      </c>
      <c r="M2572" s="42">
        <v>4.1595831199999971</v>
      </c>
      <c r="N2572">
        <v>7</v>
      </c>
      <c r="O2572" s="43">
        <v>664.8</v>
      </c>
      <c r="P2572" s="42">
        <v>57</v>
      </c>
      <c r="Q2572" s="42">
        <v>3</v>
      </c>
      <c r="R2572" s="42">
        <v>3</v>
      </c>
    </row>
    <row r="2573" spans="1:18" x14ac:dyDescent="0.3">
      <c r="A2573" t="s">
        <v>3923</v>
      </c>
      <c r="B2573" s="17">
        <v>45082</v>
      </c>
      <c r="C2573" t="s">
        <v>3917</v>
      </c>
      <c r="D2573" t="s">
        <v>3918</v>
      </c>
      <c r="E2573" t="s">
        <v>3919</v>
      </c>
      <c r="F2573" t="s">
        <v>3930</v>
      </c>
      <c r="G2573" t="s">
        <v>3921</v>
      </c>
      <c r="H2573" t="s">
        <v>3876</v>
      </c>
      <c r="I2573">
        <v>142.29999999999995</v>
      </c>
      <c r="J2573" s="41">
        <v>8.910000000000003E-3</v>
      </c>
      <c r="K2573" s="42">
        <v>1.2678929999999999</v>
      </c>
      <c r="L2573" s="43">
        <v>0.89699999999999991</v>
      </c>
      <c r="M2573" s="42">
        <v>1.1373000209999997</v>
      </c>
      <c r="N2573">
        <v>1</v>
      </c>
      <c r="O2573" s="43">
        <v>62.4</v>
      </c>
      <c r="P2573" s="42">
        <v>86</v>
      </c>
      <c r="Q2573" s="42">
        <v>0</v>
      </c>
      <c r="R2573" s="42">
        <v>15</v>
      </c>
    </row>
    <row r="2574" spans="1:18" x14ac:dyDescent="0.3">
      <c r="A2574" t="s">
        <v>3923</v>
      </c>
      <c r="B2574" s="17">
        <v>45083</v>
      </c>
      <c r="C2574" t="s">
        <v>3917</v>
      </c>
      <c r="D2574" t="s">
        <v>3918</v>
      </c>
      <c r="E2574" t="s">
        <v>3919</v>
      </c>
      <c r="F2574" t="s">
        <v>3930</v>
      </c>
      <c r="G2574" t="s">
        <v>3921</v>
      </c>
      <c r="H2574" t="s">
        <v>3876</v>
      </c>
      <c r="I2574">
        <v>444.79999999999995</v>
      </c>
      <c r="J2574" s="41">
        <v>1.089E-2</v>
      </c>
      <c r="K2574" s="42">
        <v>4.8438719999999993</v>
      </c>
      <c r="L2574" s="43">
        <v>1.6099999999999999</v>
      </c>
      <c r="M2574" s="42">
        <v>7.7986339199999986</v>
      </c>
      <c r="N2574">
        <v>6</v>
      </c>
      <c r="O2574" s="43">
        <v>580.79999999999995</v>
      </c>
      <c r="P2574" s="42">
        <v>80</v>
      </c>
      <c r="Q2574" s="42">
        <v>1</v>
      </c>
      <c r="R2574" s="42">
        <v>12</v>
      </c>
    </row>
    <row r="2575" spans="1:18" x14ac:dyDescent="0.3">
      <c r="A2575" t="s">
        <v>3923</v>
      </c>
      <c r="B2575" s="17">
        <v>45084</v>
      </c>
      <c r="C2575" t="s">
        <v>3917</v>
      </c>
      <c r="D2575" t="s">
        <v>3918</v>
      </c>
      <c r="E2575" t="s">
        <v>3919</v>
      </c>
      <c r="F2575" t="s">
        <v>3930</v>
      </c>
      <c r="G2575" t="s">
        <v>3921</v>
      </c>
      <c r="H2575" t="s">
        <v>3876</v>
      </c>
      <c r="I2575">
        <v>131.59999999999991</v>
      </c>
      <c r="J2575" s="41">
        <v>1.4410000000000001E-2</v>
      </c>
      <c r="K2575" s="42">
        <v>1.8963559999999988</v>
      </c>
      <c r="L2575" s="43">
        <v>0.66700000000000004</v>
      </c>
      <c r="M2575" s="42">
        <v>1.2648694519999992</v>
      </c>
      <c r="N2575">
        <v>4</v>
      </c>
      <c r="O2575" s="43">
        <v>349.2</v>
      </c>
      <c r="P2575" s="42">
        <v>74</v>
      </c>
      <c r="Q2575" s="42">
        <v>12</v>
      </c>
      <c r="R2575" s="42">
        <v>13.5</v>
      </c>
    </row>
    <row r="2576" spans="1:18" x14ac:dyDescent="0.3">
      <c r="A2576" t="s">
        <v>3923</v>
      </c>
      <c r="B2576" s="17">
        <v>45085</v>
      </c>
      <c r="C2576" t="s">
        <v>3917</v>
      </c>
      <c r="D2576" t="s">
        <v>3918</v>
      </c>
      <c r="E2576" t="s">
        <v>3919</v>
      </c>
      <c r="F2576" t="s">
        <v>3930</v>
      </c>
      <c r="G2576" t="s">
        <v>3921</v>
      </c>
      <c r="H2576" t="s">
        <v>3876</v>
      </c>
      <c r="I2576">
        <v>272</v>
      </c>
      <c r="J2576" s="41">
        <v>1.7490000000000002E-2</v>
      </c>
      <c r="K2576" s="42">
        <v>4.7572800000000006</v>
      </c>
      <c r="L2576" s="43">
        <v>0.81649999999999989</v>
      </c>
      <c r="M2576" s="42">
        <v>3.8843191199999998</v>
      </c>
      <c r="N2576">
        <v>4</v>
      </c>
      <c r="O2576" s="43">
        <v>195.6</v>
      </c>
      <c r="P2576" s="42">
        <v>50</v>
      </c>
      <c r="Q2576" s="42">
        <v>10</v>
      </c>
      <c r="R2576" s="42">
        <v>19.5</v>
      </c>
    </row>
    <row r="2577" spans="1:18" x14ac:dyDescent="0.3">
      <c r="A2577" t="s">
        <v>3923</v>
      </c>
      <c r="B2577" s="17">
        <v>45086</v>
      </c>
      <c r="C2577" t="s">
        <v>3917</v>
      </c>
      <c r="D2577" t="s">
        <v>3918</v>
      </c>
      <c r="E2577" t="s">
        <v>3919</v>
      </c>
      <c r="F2577" t="s">
        <v>3930</v>
      </c>
      <c r="G2577" t="s">
        <v>3921</v>
      </c>
      <c r="H2577" t="s">
        <v>3876</v>
      </c>
      <c r="I2577">
        <v>80.599999999999895</v>
      </c>
      <c r="J2577" s="41">
        <v>1.3310000000000001E-2</v>
      </c>
      <c r="K2577" s="42">
        <v>1.0727859999999987</v>
      </c>
      <c r="L2577" s="43">
        <v>1.1040000000000001</v>
      </c>
      <c r="M2577" s="42">
        <v>1.1843557439999985</v>
      </c>
      <c r="N2577">
        <v>1</v>
      </c>
      <c r="O2577" s="43">
        <v>130.79999999999998</v>
      </c>
      <c r="P2577" s="42">
        <v>75</v>
      </c>
      <c r="Q2577" s="42">
        <v>0</v>
      </c>
      <c r="R2577" s="42">
        <v>10.5</v>
      </c>
    </row>
    <row r="2578" spans="1:18" x14ac:dyDescent="0.3">
      <c r="A2578" t="s">
        <v>3923</v>
      </c>
      <c r="B2578" s="17">
        <v>45087</v>
      </c>
      <c r="C2578" t="s">
        <v>3917</v>
      </c>
      <c r="D2578" t="s">
        <v>3918</v>
      </c>
      <c r="E2578" t="s">
        <v>3919</v>
      </c>
      <c r="F2578" t="s">
        <v>3930</v>
      </c>
      <c r="G2578" t="s">
        <v>3921</v>
      </c>
      <c r="H2578" t="s">
        <v>3876</v>
      </c>
      <c r="I2578">
        <v>115.09999999999991</v>
      </c>
      <c r="J2578" s="41">
        <v>1.4740000000000001E-2</v>
      </c>
      <c r="K2578" s="42">
        <v>1.6965739999999989</v>
      </c>
      <c r="L2578" s="43">
        <v>1.3684999999999998</v>
      </c>
      <c r="M2578" s="42">
        <v>2.3217615189999981</v>
      </c>
      <c r="N2578">
        <v>3</v>
      </c>
      <c r="O2578" s="43">
        <v>327.59999999999997</v>
      </c>
      <c r="P2578" s="42">
        <v>76</v>
      </c>
      <c r="Q2578" s="42">
        <v>3</v>
      </c>
      <c r="R2578" s="42">
        <v>7.5</v>
      </c>
    </row>
    <row r="2579" spans="1:18" x14ac:dyDescent="0.3">
      <c r="A2579" t="s">
        <v>3923</v>
      </c>
      <c r="B2579" s="17">
        <v>45088</v>
      </c>
      <c r="C2579" t="s">
        <v>3917</v>
      </c>
      <c r="D2579" t="s">
        <v>3918</v>
      </c>
      <c r="E2579" t="s">
        <v>3919</v>
      </c>
      <c r="F2579" t="s">
        <v>3930</v>
      </c>
      <c r="G2579" t="s">
        <v>3921</v>
      </c>
      <c r="H2579" t="s">
        <v>3876</v>
      </c>
      <c r="I2579">
        <v>7</v>
      </c>
      <c r="J2579" s="41">
        <v>1.5070000000000002E-2</v>
      </c>
      <c r="K2579" s="42">
        <v>0.10549000000000001</v>
      </c>
      <c r="L2579" s="43">
        <v>2.5185</v>
      </c>
      <c r="M2579" s="42">
        <v>0.26567656500000003</v>
      </c>
      <c r="N2579">
        <v>4</v>
      </c>
      <c r="O2579" s="43">
        <v>199.2</v>
      </c>
      <c r="P2579" s="42">
        <v>61</v>
      </c>
      <c r="Q2579" s="42">
        <v>9</v>
      </c>
      <c r="R2579" s="42">
        <v>7.5</v>
      </c>
    </row>
    <row r="2580" spans="1:18" x14ac:dyDescent="0.3">
      <c r="A2580" t="s">
        <v>3923</v>
      </c>
      <c r="B2580" s="17">
        <v>45089</v>
      </c>
      <c r="C2580" t="s">
        <v>3917</v>
      </c>
      <c r="D2580" t="s">
        <v>3918</v>
      </c>
      <c r="E2580" t="s">
        <v>3919</v>
      </c>
      <c r="F2580" t="s">
        <v>3930</v>
      </c>
      <c r="G2580" t="s">
        <v>3921</v>
      </c>
      <c r="H2580" t="s">
        <v>3876</v>
      </c>
      <c r="I2580">
        <v>551.89999999999986</v>
      </c>
      <c r="J2580" s="41">
        <v>1.1990000000000001E-2</v>
      </c>
      <c r="K2580" s="42">
        <v>6.6172809999999984</v>
      </c>
      <c r="L2580" s="43">
        <v>1.6904999999999999</v>
      </c>
      <c r="M2580" s="42">
        <v>11.186513530499997</v>
      </c>
      <c r="N2580">
        <v>0</v>
      </c>
      <c r="O2580" s="43">
        <v>12</v>
      </c>
      <c r="P2580" s="42">
        <v>60</v>
      </c>
      <c r="Q2580" s="42">
        <v>10</v>
      </c>
      <c r="R2580" s="42">
        <v>6</v>
      </c>
    </row>
    <row r="2581" spans="1:18" x14ac:dyDescent="0.3">
      <c r="A2581" t="s">
        <v>3923</v>
      </c>
      <c r="B2581" s="17">
        <v>45090</v>
      </c>
      <c r="C2581" t="s">
        <v>3917</v>
      </c>
      <c r="D2581" t="s">
        <v>3918</v>
      </c>
      <c r="E2581" t="s">
        <v>3919</v>
      </c>
      <c r="F2581" t="s">
        <v>3930</v>
      </c>
      <c r="G2581" t="s">
        <v>3921</v>
      </c>
      <c r="H2581" t="s">
        <v>3876</v>
      </c>
      <c r="I2581">
        <v>121.1</v>
      </c>
      <c r="J2581" s="41">
        <v>1.7160000000000002E-2</v>
      </c>
      <c r="K2581" s="42">
        <v>2.0780760000000003</v>
      </c>
      <c r="L2581" s="43">
        <v>1.5294999999999999</v>
      </c>
      <c r="M2581" s="42">
        <v>3.1784172420000001</v>
      </c>
      <c r="N2581">
        <v>1</v>
      </c>
      <c r="O2581" s="43">
        <v>43.199999999999996</v>
      </c>
      <c r="P2581" s="42">
        <v>100</v>
      </c>
      <c r="Q2581" s="42">
        <v>3</v>
      </c>
      <c r="R2581" s="42">
        <v>10.5</v>
      </c>
    </row>
    <row r="2582" spans="1:18" x14ac:dyDescent="0.3">
      <c r="A2582" t="s">
        <v>3923</v>
      </c>
      <c r="B2582" s="17">
        <v>45091</v>
      </c>
      <c r="C2582" t="s">
        <v>3917</v>
      </c>
      <c r="D2582" t="s">
        <v>3918</v>
      </c>
      <c r="E2582" t="s">
        <v>3919</v>
      </c>
      <c r="F2582" t="s">
        <v>3930</v>
      </c>
      <c r="G2582" t="s">
        <v>3921</v>
      </c>
      <c r="H2582" t="s">
        <v>3876</v>
      </c>
      <c r="I2582">
        <v>387.29999999999995</v>
      </c>
      <c r="J2582" s="41">
        <v>9.5700000000000004E-3</v>
      </c>
      <c r="K2582" s="42">
        <v>3.7064609999999996</v>
      </c>
      <c r="L2582" s="43">
        <v>1.4604999999999999</v>
      </c>
      <c r="M2582" s="42">
        <v>5.4132862904999994</v>
      </c>
      <c r="N2582">
        <v>0</v>
      </c>
      <c r="O2582" s="43">
        <v>8.4</v>
      </c>
      <c r="P2582" s="42">
        <v>89</v>
      </c>
      <c r="Q2582" s="42">
        <v>3</v>
      </c>
      <c r="R2582" s="42">
        <v>3</v>
      </c>
    </row>
    <row r="2583" spans="1:18" x14ac:dyDescent="0.3">
      <c r="A2583" t="s">
        <v>3923</v>
      </c>
      <c r="B2583" s="17">
        <v>45092</v>
      </c>
      <c r="C2583" t="s">
        <v>3917</v>
      </c>
      <c r="D2583" t="s">
        <v>3918</v>
      </c>
      <c r="E2583" t="s">
        <v>3919</v>
      </c>
      <c r="F2583" t="s">
        <v>3930</v>
      </c>
      <c r="G2583" t="s">
        <v>3921</v>
      </c>
      <c r="H2583" t="s">
        <v>3876</v>
      </c>
      <c r="I2583">
        <v>397.19999999999982</v>
      </c>
      <c r="J2583" s="41">
        <v>1.7270000000000004E-2</v>
      </c>
      <c r="K2583" s="42">
        <v>6.8596439999999985</v>
      </c>
      <c r="L2583" s="43">
        <v>2.1159999999999997</v>
      </c>
      <c r="M2583" s="42">
        <v>14.515006703999994</v>
      </c>
      <c r="N2583">
        <v>3</v>
      </c>
      <c r="O2583" s="43">
        <v>310.8</v>
      </c>
      <c r="P2583" s="42">
        <v>76</v>
      </c>
      <c r="Q2583" s="42">
        <v>9</v>
      </c>
      <c r="R2583" s="42">
        <v>10.5</v>
      </c>
    </row>
    <row r="2584" spans="1:18" x14ac:dyDescent="0.3">
      <c r="A2584" t="s">
        <v>3923</v>
      </c>
      <c r="B2584" s="17">
        <v>45093</v>
      </c>
      <c r="C2584" t="s">
        <v>3917</v>
      </c>
      <c r="D2584" t="s">
        <v>3918</v>
      </c>
      <c r="E2584" t="s">
        <v>3919</v>
      </c>
      <c r="F2584" t="s">
        <v>3930</v>
      </c>
      <c r="G2584" t="s">
        <v>3921</v>
      </c>
      <c r="H2584" t="s">
        <v>3876</v>
      </c>
      <c r="I2584">
        <v>52.199999999999818</v>
      </c>
      <c r="J2584" s="41">
        <v>1.54E-2</v>
      </c>
      <c r="K2584" s="42">
        <v>0.80387999999999726</v>
      </c>
      <c r="L2584" s="43">
        <v>1.9204999999999999</v>
      </c>
      <c r="M2584" s="42">
        <v>1.5438515399999946</v>
      </c>
      <c r="N2584">
        <v>7</v>
      </c>
      <c r="O2584" s="43">
        <v>262.8</v>
      </c>
      <c r="P2584" s="42">
        <v>65</v>
      </c>
      <c r="Q2584" s="42">
        <v>4</v>
      </c>
      <c r="R2584" s="42">
        <v>3</v>
      </c>
    </row>
    <row r="2585" spans="1:18" x14ac:dyDescent="0.3">
      <c r="A2585" t="s">
        <v>3923</v>
      </c>
      <c r="B2585" s="17">
        <v>45094</v>
      </c>
      <c r="C2585" t="s">
        <v>3917</v>
      </c>
      <c r="D2585" t="s">
        <v>3918</v>
      </c>
      <c r="E2585" t="s">
        <v>3919</v>
      </c>
      <c r="F2585" t="s">
        <v>3930</v>
      </c>
      <c r="G2585" t="s">
        <v>3921</v>
      </c>
      <c r="H2585" t="s">
        <v>3876</v>
      </c>
      <c r="I2585">
        <v>205.69999999999982</v>
      </c>
      <c r="J2585" s="41">
        <v>1.4520000000000002E-2</v>
      </c>
      <c r="K2585" s="42">
        <v>2.9867639999999978</v>
      </c>
      <c r="L2585" s="43">
        <v>1.9779999999999998</v>
      </c>
      <c r="M2585" s="42">
        <v>5.9078191919999945</v>
      </c>
      <c r="N2585">
        <v>2</v>
      </c>
      <c r="O2585" s="43">
        <v>207.6</v>
      </c>
      <c r="P2585" s="42">
        <v>47</v>
      </c>
      <c r="Q2585" s="42">
        <v>13</v>
      </c>
      <c r="R2585" s="42">
        <v>15</v>
      </c>
    </row>
    <row r="2586" spans="1:18" x14ac:dyDescent="0.3">
      <c r="A2586" t="s">
        <v>3923</v>
      </c>
      <c r="B2586" s="17">
        <v>45095</v>
      </c>
      <c r="C2586" t="s">
        <v>3917</v>
      </c>
      <c r="D2586" t="s">
        <v>3918</v>
      </c>
      <c r="E2586" t="s">
        <v>3919</v>
      </c>
      <c r="F2586" t="s">
        <v>3930</v>
      </c>
      <c r="G2586" t="s">
        <v>3921</v>
      </c>
      <c r="H2586" t="s">
        <v>3876</v>
      </c>
      <c r="I2586">
        <v>16.300000000000097</v>
      </c>
      <c r="J2586" s="41">
        <v>1.4410000000000001E-2</v>
      </c>
      <c r="K2586" s="42">
        <v>0.2348830000000014</v>
      </c>
      <c r="L2586" s="43">
        <v>1.4375</v>
      </c>
      <c r="M2586" s="42">
        <v>0.33764431250000199</v>
      </c>
      <c r="N2586">
        <v>1</v>
      </c>
      <c r="O2586" s="43">
        <v>57.599999999999994</v>
      </c>
      <c r="P2586" s="42">
        <v>82</v>
      </c>
      <c r="Q2586" s="42">
        <v>11</v>
      </c>
      <c r="R2586" s="42">
        <v>16.5</v>
      </c>
    </row>
    <row r="2587" spans="1:18" x14ac:dyDescent="0.3">
      <c r="A2587" t="s">
        <v>3923</v>
      </c>
      <c r="B2587" s="17">
        <v>45096</v>
      </c>
      <c r="C2587" t="s">
        <v>3917</v>
      </c>
      <c r="D2587" t="s">
        <v>3918</v>
      </c>
      <c r="E2587" t="s">
        <v>3919</v>
      </c>
      <c r="F2587" t="s">
        <v>3930</v>
      </c>
      <c r="G2587" t="s">
        <v>3921</v>
      </c>
      <c r="H2587" t="s">
        <v>3876</v>
      </c>
      <c r="I2587">
        <v>92.699999999999932</v>
      </c>
      <c r="J2587" s="41">
        <v>1.529E-2</v>
      </c>
      <c r="K2587" s="42">
        <v>1.4173829999999989</v>
      </c>
      <c r="L2587" s="43">
        <v>2.5414999999999996</v>
      </c>
      <c r="M2587" s="42">
        <v>3.6022788944999968</v>
      </c>
      <c r="N2587">
        <v>6</v>
      </c>
      <c r="O2587" s="43">
        <v>382.8</v>
      </c>
      <c r="P2587" s="42">
        <v>64</v>
      </c>
      <c r="Q2587" s="42">
        <v>4</v>
      </c>
      <c r="R2587" s="42">
        <v>9</v>
      </c>
    </row>
    <row r="2588" spans="1:18" x14ac:dyDescent="0.3">
      <c r="A2588" t="s">
        <v>3923</v>
      </c>
      <c r="B2588" s="17">
        <v>45097</v>
      </c>
      <c r="C2588" t="s">
        <v>3917</v>
      </c>
      <c r="D2588" t="s">
        <v>3918</v>
      </c>
      <c r="E2588" t="s">
        <v>3919</v>
      </c>
      <c r="F2588" t="s">
        <v>3930</v>
      </c>
      <c r="G2588" t="s">
        <v>3921</v>
      </c>
      <c r="H2588" t="s">
        <v>3876</v>
      </c>
      <c r="I2588">
        <v>61.699999999999932</v>
      </c>
      <c r="J2588" s="41">
        <v>1.0339999999999998E-2</v>
      </c>
      <c r="K2588" s="42">
        <v>0.63797799999999916</v>
      </c>
      <c r="L2588" s="43">
        <v>2.0009999999999999</v>
      </c>
      <c r="M2588" s="42">
        <v>1.2765939779999982</v>
      </c>
      <c r="N2588">
        <v>5</v>
      </c>
      <c r="O2588" s="43">
        <v>181.2</v>
      </c>
      <c r="P2588" s="42">
        <v>87</v>
      </c>
      <c r="Q2588" s="42">
        <v>2</v>
      </c>
      <c r="R2588" s="42">
        <v>12</v>
      </c>
    </row>
    <row r="2589" spans="1:18" x14ac:dyDescent="0.3">
      <c r="A2589" t="s">
        <v>3923</v>
      </c>
      <c r="B2589" s="17">
        <v>45098</v>
      </c>
      <c r="C2589" t="s">
        <v>3917</v>
      </c>
      <c r="D2589" t="s">
        <v>3918</v>
      </c>
      <c r="E2589" t="s">
        <v>3919</v>
      </c>
      <c r="F2589" t="s">
        <v>3930</v>
      </c>
      <c r="G2589" t="s">
        <v>3921</v>
      </c>
      <c r="H2589" t="s">
        <v>3876</v>
      </c>
      <c r="I2589">
        <v>133.39999999999986</v>
      </c>
      <c r="J2589" s="41">
        <v>9.6800000000000011E-3</v>
      </c>
      <c r="K2589" s="42">
        <v>1.2913119999999989</v>
      </c>
      <c r="L2589" s="43">
        <v>1.1154999999999999</v>
      </c>
      <c r="M2589" s="42">
        <v>1.4404585359999986</v>
      </c>
      <c r="N2589">
        <v>2</v>
      </c>
      <c r="O2589" s="43">
        <v>219.6</v>
      </c>
      <c r="P2589" s="42">
        <v>78</v>
      </c>
      <c r="Q2589" s="42">
        <v>9</v>
      </c>
      <c r="R2589" s="42">
        <v>9</v>
      </c>
    </row>
    <row r="2590" spans="1:18" x14ac:dyDescent="0.3">
      <c r="A2590" t="s">
        <v>3923</v>
      </c>
      <c r="B2590" s="17">
        <v>45099</v>
      </c>
      <c r="C2590" t="s">
        <v>3917</v>
      </c>
      <c r="D2590" t="s">
        <v>3918</v>
      </c>
      <c r="E2590" t="s">
        <v>3919</v>
      </c>
      <c r="F2590" t="s">
        <v>3930</v>
      </c>
      <c r="G2590" t="s">
        <v>3921</v>
      </c>
      <c r="H2590" t="s">
        <v>3876</v>
      </c>
      <c r="I2590">
        <v>150.09999999999991</v>
      </c>
      <c r="J2590" s="41">
        <v>1.2320000000000003E-2</v>
      </c>
      <c r="K2590" s="42">
        <v>1.8492319999999993</v>
      </c>
      <c r="L2590" s="43">
        <v>1.9549999999999998</v>
      </c>
      <c r="M2590" s="42">
        <v>3.6152485599999986</v>
      </c>
      <c r="N2590">
        <v>1</v>
      </c>
      <c r="O2590" s="43">
        <v>75.599999999999994</v>
      </c>
      <c r="P2590" s="42">
        <v>70</v>
      </c>
      <c r="Q2590" s="42">
        <v>5</v>
      </c>
      <c r="R2590" s="42">
        <v>12</v>
      </c>
    </row>
    <row r="2591" spans="1:18" x14ac:dyDescent="0.3">
      <c r="A2591" t="s">
        <v>3923</v>
      </c>
      <c r="B2591" s="17">
        <v>45100</v>
      </c>
      <c r="C2591" t="s">
        <v>3917</v>
      </c>
      <c r="D2591" t="s">
        <v>3918</v>
      </c>
      <c r="E2591" t="s">
        <v>3919</v>
      </c>
      <c r="F2591" t="s">
        <v>3930</v>
      </c>
      <c r="G2591" t="s">
        <v>3921</v>
      </c>
      <c r="H2591" t="s">
        <v>3876</v>
      </c>
      <c r="I2591">
        <v>54.899999999999977</v>
      </c>
      <c r="J2591" s="41">
        <v>1.7160000000000002E-2</v>
      </c>
      <c r="K2591" s="42">
        <v>0.9420839999999997</v>
      </c>
      <c r="L2591" s="43">
        <v>0.71299999999999997</v>
      </c>
      <c r="M2591" s="42">
        <v>0.67170589199999975</v>
      </c>
      <c r="N2591">
        <v>6</v>
      </c>
      <c r="O2591" s="43">
        <v>471.59999999999997</v>
      </c>
      <c r="P2591" s="42">
        <v>74</v>
      </c>
      <c r="Q2591" s="42">
        <v>12</v>
      </c>
      <c r="R2591" s="42">
        <v>4.5</v>
      </c>
    </row>
    <row r="2592" spans="1:18" x14ac:dyDescent="0.3">
      <c r="A2592" t="s">
        <v>3923</v>
      </c>
      <c r="B2592" s="17">
        <v>45101</v>
      </c>
      <c r="C2592" t="s">
        <v>3917</v>
      </c>
      <c r="D2592" t="s">
        <v>3918</v>
      </c>
      <c r="E2592" t="s">
        <v>3919</v>
      </c>
      <c r="F2592" t="s">
        <v>3930</v>
      </c>
      <c r="G2592" t="s">
        <v>3921</v>
      </c>
      <c r="H2592" t="s">
        <v>3876</v>
      </c>
      <c r="I2592">
        <v>298.59999999999991</v>
      </c>
      <c r="J2592" s="41">
        <v>1.4410000000000001E-2</v>
      </c>
      <c r="K2592" s="42">
        <v>4.3028259999999987</v>
      </c>
      <c r="L2592" s="43">
        <v>2.5069999999999997</v>
      </c>
      <c r="M2592" s="42">
        <v>10.787184781999995</v>
      </c>
      <c r="N2592">
        <v>1</v>
      </c>
      <c r="O2592" s="43">
        <v>68.399999999999991</v>
      </c>
      <c r="P2592" s="42">
        <v>63</v>
      </c>
      <c r="Q2592" s="42">
        <v>10</v>
      </c>
      <c r="R2592" s="42">
        <v>7.5</v>
      </c>
    </row>
    <row r="2593" spans="1:18" x14ac:dyDescent="0.3">
      <c r="A2593" t="s">
        <v>3923</v>
      </c>
      <c r="B2593" s="17">
        <v>45102</v>
      </c>
      <c r="C2593" t="s">
        <v>3917</v>
      </c>
      <c r="D2593" t="s">
        <v>3918</v>
      </c>
      <c r="E2593" t="s">
        <v>3919</v>
      </c>
      <c r="F2593" t="s">
        <v>3930</v>
      </c>
      <c r="G2593" t="s">
        <v>3921</v>
      </c>
      <c r="H2593" t="s">
        <v>3876</v>
      </c>
      <c r="I2593">
        <v>113.79999999999995</v>
      </c>
      <c r="J2593" s="41">
        <v>1.4300000000000002E-2</v>
      </c>
      <c r="K2593" s="42">
        <v>1.6273399999999996</v>
      </c>
      <c r="L2593" s="43">
        <v>1.3915</v>
      </c>
      <c r="M2593" s="42">
        <v>2.2644436099999994</v>
      </c>
      <c r="N2593">
        <v>6</v>
      </c>
      <c r="O2593" s="43">
        <v>588</v>
      </c>
      <c r="P2593" s="42">
        <v>82</v>
      </c>
      <c r="Q2593" s="42">
        <v>5</v>
      </c>
      <c r="R2593" s="42">
        <v>13.5</v>
      </c>
    </row>
    <row r="2594" spans="1:18" x14ac:dyDescent="0.3">
      <c r="A2594" t="s">
        <v>3923</v>
      </c>
      <c r="B2594" s="17">
        <v>45103</v>
      </c>
      <c r="C2594" t="s">
        <v>3917</v>
      </c>
      <c r="D2594" t="s">
        <v>3918</v>
      </c>
      <c r="E2594" t="s">
        <v>3919</v>
      </c>
      <c r="F2594" t="s">
        <v>3930</v>
      </c>
      <c r="G2594" t="s">
        <v>3921</v>
      </c>
      <c r="H2594" t="s">
        <v>3876</v>
      </c>
      <c r="I2594">
        <v>412.19999999999982</v>
      </c>
      <c r="J2594" s="41">
        <v>1.3530000000000002E-2</v>
      </c>
      <c r="K2594" s="42">
        <v>5.5770659999999985</v>
      </c>
      <c r="L2594" s="43">
        <v>1.5640000000000001</v>
      </c>
      <c r="M2594" s="42">
        <v>8.7225312239999973</v>
      </c>
      <c r="N2594">
        <v>5</v>
      </c>
      <c r="O2594" s="43">
        <v>507.59999999999997</v>
      </c>
      <c r="P2594" s="42">
        <v>61</v>
      </c>
      <c r="Q2594" s="42">
        <v>2</v>
      </c>
      <c r="R2594" s="42">
        <v>15</v>
      </c>
    </row>
    <row r="2595" spans="1:18" x14ac:dyDescent="0.3">
      <c r="A2595" t="s">
        <v>3923</v>
      </c>
      <c r="B2595" s="17">
        <v>45104</v>
      </c>
      <c r="C2595" t="s">
        <v>3917</v>
      </c>
      <c r="D2595" t="s">
        <v>3918</v>
      </c>
      <c r="E2595" t="s">
        <v>3919</v>
      </c>
      <c r="F2595" t="s">
        <v>3930</v>
      </c>
      <c r="G2595" t="s">
        <v>3921</v>
      </c>
      <c r="H2595" t="s">
        <v>3876</v>
      </c>
      <c r="I2595">
        <v>297.69999999999982</v>
      </c>
      <c r="J2595" s="41">
        <v>9.3500000000000007E-3</v>
      </c>
      <c r="K2595" s="42">
        <v>2.7834949999999985</v>
      </c>
      <c r="L2595" s="43">
        <v>2.1044999999999998</v>
      </c>
      <c r="M2595" s="42">
        <v>5.8578652274999961</v>
      </c>
      <c r="N2595">
        <v>5</v>
      </c>
      <c r="O2595" s="43">
        <v>184.79999999999998</v>
      </c>
      <c r="P2595" s="42">
        <v>77</v>
      </c>
      <c r="Q2595" s="42">
        <v>10</v>
      </c>
      <c r="R2595" s="42">
        <v>3</v>
      </c>
    </row>
    <row r="2596" spans="1:18" x14ac:dyDescent="0.3">
      <c r="A2596" t="s">
        <v>3923</v>
      </c>
      <c r="B2596" s="17">
        <v>45105</v>
      </c>
      <c r="C2596" t="s">
        <v>3917</v>
      </c>
      <c r="D2596" t="s">
        <v>3918</v>
      </c>
      <c r="E2596" t="s">
        <v>3919</v>
      </c>
      <c r="F2596" t="s">
        <v>3930</v>
      </c>
      <c r="G2596" t="s">
        <v>3921</v>
      </c>
      <c r="H2596" t="s">
        <v>3876</v>
      </c>
      <c r="I2596">
        <v>13.4000000000001</v>
      </c>
      <c r="J2596" s="41">
        <v>9.6800000000000011E-3</v>
      </c>
      <c r="K2596" s="42">
        <v>0.12971200000000099</v>
      </c>
      <c r="L2596" s="43">
        <v>2.5874999999999999</v>
      </c>
      <c r="M2596" s="42">
        <v>0.33562980000000253</v>
      </c>
      <c r="N2596">
        <v>2</v>
      </c>
      <c r="O2596" s="43">
        <v>114</v>
      </c>
      <c r="P2596" s="42">
        <v>70</v>
      </c>
      <c r="Q2596" s="42">
        <v>11</v>
      </c>
      <c r="R2596" s="42">
        <v>10.5</v>
      </c>
    </row>
    <row r="2597" spans="1:18" x14ac:dyDescent="0.3">
      <c r="A2597" t="s">
        <v>3923</v>
      </c>
      <c r="B2597" s="17">
        <v>45106</v>
      </c>
      <c r="C2597" t="s">
        <v>3917</v>
      </c>
      <c r="D2597" t="s">
        <v>3918</v>
      </c>
      <c r="E2597" t="s">
        <v>3919</v>
      </c>
      <c r="F2597" t="s">
        <v>3930</v>
      </c>
      <c r="G2597" t="s">
        <v>3921</v>
      </c>
      <c r="H2597" t="s">
        <v>3876</v>
      </c>
      <c r="I2597">
        <v>203.2</v>
      </c>
      <c r="J2597" s="41">
        <v>1.2760000000000001E-2</v>
      </c>
      <c r="K2597" s="42">
        <v>2.592832</v>
      </c>
      <c r="L2597" s="43">
        <v>0.74749999999999994</v>
      </c>
      <c r="M2597" s="42">
        <v>1.9381419199999999</v>
      </c>
      <c r="N2597">
        <v>0</v>
      </c>
      <c r="O2597" s="43">
        <v>12</v>
      </c>
      <c r="P2597" s="42">
        <v>91</v>
      </c>
      <c r="Q2597" s="42">
        <v>5</v>
      </c>
      <c r="R2597" s="42">
        <v>10.5</v>
      </c>
    </row>
    <row r="2598" spans="1:18" x14ac:dyDescent="0.3">
      <c r="A2598" t="s">
        <v>3923</v>
      </c>
      <c r="B2598" s="17">
        <v>45107</v>
      </c>
      <c r="C2598" t="s">
        <v>3917</v>
      </c>
      <c r="D2598" t="s">
        <v>3918</v>
      </c>
      <c r="E2598" t="s">
        <v>3919</v>
      </c>
      <c r="F2598" t="s">
        <v>3930</v>
      </c>
      <c r="G2598" t="s">
        <v>3921</v>
      </c>
      <c r="H2598" t="s">
        <v>3876</v>
      </c>
      <c r="I2598">
        <v>617.89999999999986</v>
      </c>
      <c r="J2598" s="41">
        <v>9.7900000000000001E-3</v>
      </c>
      <c r="K2598" s="42">
        <v>6.0492409999999985</v>
      </c>
      <c r="L2598" s="43">
        <v>0.72449999999999992</v>
      </c>
      <c r="M2598" s="42">
        <v>4.3826751044999988</v>
      </c>
      <c r="N2598">
        <v>0</v>
      </c>
      <c r="O2598" s="43">
        <v>10.799999999999999</v>
      </c>
      <c r="P2598" s="42">
        <v>66</v>
      </c>
      <c r="Q2598" s="42">
        <v>5</v>
      </c>
      <c r="R2598" s="42">
        <v>15</v>
      </c>
    </row>
    <row r="2599" spans="1:18" x14ac:dyDescent="0.3">
      <c r="A2599" t="s">
        <v>3923</v>
      </c>
      <c r="B2599" s="17">
        <v>45108</v>
      </c>
      <c r="C2599" t="s">
        <v>3917</v>
      </c>
      <c r="D2599" t="s">
        <v>3918</v>
      </c>
      <c r="E2599" t="s">
        <v>3919</v>
      </c>
      <c r="F2599" t="s">
        <v>3930</v>
      </c>
      <c r="G2599" t="s">
        <v>3921</v>
      </c>
      <c r="H2599" t="s">
        <v>3876</v>
      </c>
      <c r="I2599">
        <v>562.5</v>
      </c>
      <c r="J2599" s="41">
        <v>1.1880000000000002E-2</v>
      </c>
      <c r="K2599" s="42">
        <v>6.682500000000001</v>
      </c>
      <c r="L2599" s="43">
        <v>1.4375</v>
      </c>
      <c r="M2599" s="42">
        <v>9.6060937500000012</v>
      </c>
      <c r="N2599">
        <v>4</v>
      </c>
      <c r="O2599" s="43">
        <v>127.19999999999999</v>
      </c>
      <c r="P2599" s="42">
        <v>46</v>
      </c>
      <c r="Q2599" s="42">
        <v>5</v>
      </c>
      <c r="R2599" s="42">
        <v>3</v>
      </c>
    </row>
    <row r="2600" spans="1:18" x14ac:dyDescent="0.3">
      <c r="A2600" t="s">
        <v>3923</v>
      </c>
      <c r="B2600" s="17">
        <v>45109</v>
      </c>
      <c r="C2600" t="s">
        <v>3917</v>
      </c>
      <c r="D2600" t="s">
        <v>3918</v>
      </c>
      <c r="E2600" t="s">
        <v>3919</v>
      </c>
      <c r="F2600" t="s">
        <v>3930</v>
      </c>
      <c r="G2600" t="s">
        <v>3921</v>
      </c>
      <c r="H2600" t="s">
        <v>3876</v>
      </c>
      <c r="I2600">
        <v>106.89999999999998</v>
      </c>
      <c r="J2600" s="41">
        <v>1.0670000000000001E-2</v>
      </c>
      <c r="K2600" s="42">
        <v>1.1406229999999997</v>
      </c>
      <c r="L2600" s="43">
        <v>2.254</v>
      </c>
      <c r="M2600" s="42">
        <v>2.5709642419999992</v>
      </c>
      <c r="N2600">
        <v>0</v>
      </c>
      <c r="O2600" s="43">
        <v>9.6</v>
      </c>
      <c r="P2600" s="42">
        <v>61</v>
      </c>
      <c r="Q2600" s="42">
        <v>0</v>
      </c>
      <c r="R2600" s="42">
        <v>4.5</v>
      </c>
    </row>
    <row r="2601" spans="1:18" x14ac:dyDescent="0.3">
      <c r="A2601" t="s">
        <v>3923</v>
      </c>
      <c r="B2601" s="17">
        <v>45110</v>
      </c>
      <c r="C2601" t="s">
        <v>3917</v>
      </c>
      <c r="D2601" t="s">
        <v>3918</v>
      </c>
      <c r="E2601" t="s">
        <v>3919</v>
      </c>
      <c r="F2601" t="s">
        <v>3930</v>
      </c>
      <c r="G2601" t="s">
        <v>3921</v>
      </c>
      <c r="H2601" t="s">
        <v>3876</v>
      </c>
      <c r="I2601">
        <v>591.29999999999995</v>
      </c>
      <c r="J2601" s="41">
        <v>1.3090000000000001E-2</v>
      </c>
      <c r="K2601" s="42">
        <v>7.7401169999999997</v>
      </c>
      <c r="L2601" s="43">
        <v>1.0924999999999998</v>
      </c>
      <c r="M2601" s="42">
        <v>8.4560778224999975</v>
      </c>
      <c r="N2601">
        <v>4</v>
      </c>
      <c r="O2601" s="43">
        <v>250.79999999999998</v>
      </c>
      <c r="P2601" s="42">
        <v>90</v>
      </c>
      <c r="Q2601" s="42">
        <v>1</v>
      </c>
      <c r="R2601" s="42">
        <v>10.5</v>
      </c>
    </row>
    <row r="2602" spans="1:18" x14ac:dyDescent="0.3">
      <c r="A2602" t="s">
        <v>3923</v>
      </c>
      <c r="B2602" s="17">
        <v>45111</v>
      </c>
      <c r="C2602" t="s">
        <v>3917</v>
      </c>
      <c r="D2602" t="s">
        <v>3918</v>
      </c>
      <c r="E2602" t="s">
        <v>3919</v>
      </c>
      <c r="F2602" t="s">
        <v>3930</v>
      </c>
      <c r="G2602" t="s">
        <v>3921</v>
      </c>
      <c r="H2602" t="s">
        <v>3876</v>
      </c>
      <c r="I2602">
        <v>104.39999999999998</v>
      </c>
      <c r="J2602" s="41">
        <v>1.4300000000000002E-2</v>
      </c>
      <c r="K2602" s="42">
        <v>1.4929199999999998</v>
      </c>
      <c r="L2602" s="43">
        <v>2.4379999999999993</v>
      </c>
      <c r="M2602" s="42">
        <v>3.6397389599999985</v>
      </c>
      <c r="N2602">
        <v>1</v>
      </c>
      <c r="O2602" s="43">
        <v>60</v>
      </c>
      <c r="P2602" s="42">
        <v>70</v>
      </c>
      <c r="Q2602" s="42">
        <v>10</v>
      </c>
      <c r="R2602" s="42">
        <v>10.5</v>
      </c>
    </row>
    <row r="2603" spans="1:18" x14ac:dyDescent="0.3">
      <c r="A2603" t="s">
        <v>3923</v>
      </c>
      <c r="B2603" s="17">
        <v>45112</v>
      </c>
      <c r="C2603" t="s">
        <v>3917</v>
      </c>
      <c r="D2603" t="s">
        <v>3918</v>
      </c>
      <c r="E2603" t="s">
        <v>3919</v>
      </c>
      <c r="F2603" t="s">
        <v>3930</v>
      </c>
      <c r="G2603" t="s">
        <v>3921</v>
      </c>
      <c r="H2603" t="s">
        <v>3876</v>
      </c>
      <c r="I2603">
        <v>62.699999999999932</v>
      </c>
      <c r="J2603" s="41">
        <v>1.6830000000000001E-2</v>
      </c>
      <c r="K2603" s="42">
        <v>1.055240999999999</v>
      </c>
      <c r="L2603" s="43">
        <v>1.8399999999999999</v>
      </c>
      <c r="M2603" s="42">
        <v>1.941643439999998</v>
      </c>
      <c r="N2603">
        <v>7</v>
      </c>
      <c r="O2603" s="43">
        <v>295.2</v>
      </c>
      <c r="P2603" s="42">
        <v>48</v>
      </c>
      <c r="Q2603" s="42">
        <v>11</v>
      </c>
      <c r="R2603" s="42">
        <v>16.5</v>
      </c>
    </row>
    <row r="2604" spans="1:18" x14ac:dyDescent="0.3">
      <c r="A2604" t="s">
        <v>3923</v>
      </c>
      <c r="B2604" s="17">
        <v>45113</v>
      </c>
      <c r="C2604" t="s">
        <v>3917</v>
      </c>
      <c r="D2604" t="s">
        <v>3918</v>
      </c>
      <c r="E2604" t="s">
        <v>3919</v>
      </c>
      <c r="F2604" t="s">
        <v>3930</v>
      </c>
      <c r="G2604" t="s">
        <v>3921</v>
      </c>
      <c r="H2604" t="s">
        <v>3876</v>
      </c>
      <c r="I2604">
        <v>236.5</v>
      </c>
      <c r="J2604" s="41">
        <v>1.7600000000000001E-2</v>
      </c>
      <c r="K2604" s="42">
        <v>4.1623999999999999</v>
      </c>
      <c r="L2604" s="43">
        <v>2.024</v>
      </c>
      <c r="M2604" s="42">
        <v>8.4246976</v>
      </c>
      <c r="N2604">
        <v>4</v>
      </c>
      <c r="O2604" s="43">
        <v>252</v>
      </c>
      <c r="P2604" s="42">
        <v>51</v>
      </c>
      <c r="Q2604" s="42">
        <v>5</v>
      </c>
      <c r="R2604" s="42">
        <v>13.5</v>
      </c>
    </row>
    <row r="2605" spans="1:18" x14ac:dyDescent="0.3">
      <c r="A2605" t="s">
        <v>3923</v>
      </c>
      <c r="B2605" s="17">
        <v>45114</v>
      </c>
      <c r="C2605" t="s">
        <v>3917</v>
      </c>
      <c r="D2605" t="s">
        <v>3918</v>
      </c>
      <c r="E2605" t="s">
        <v>3919</v>
      </c>
      <c r="F2605" t="s">
        <v>3930</v>
      </c>
      <c r="G2605" t="s">
        <v>3921</v>
      </c>
      <c r="H2605" t="s">
        <v>3876</v>
      </c>
      <c r="I2605">
        <v>294.5</v>
      </c>
      <c r="J2605" s="41">
        <v>1.529E-2</v>
      </c>
      <c r="K2605" s="42">
        <v>4.5029050000000002</v>
      </c>
      <c r="L2605" s="43">
        <v>1.4834999999999998</v>
      </c>
      <c r="M2605" s="42">
        <v>6.6800595674999999</v>
      </c>
      <c r="N2605">
        <v>6</v>
      </c>
      <c r="O2605" s="43">
        <v>309.59999999999997</v>
      </c>
      <c r="P2605" s="42">
        <v>93</v>
      </c>
      <c r="Q2605" s="42">
        <v>8</v>
      </c>
      <c r="R2605" s="42">
        <v>9</v>
      </c>
    </row>
    <row r="2606" spans="1:18" x14ac:dyDescent="0.3">
      <c r="A2606" t="s">
        <v>3923</v>
      </c>
      <c r="B2606" s="17">
        <v>45115</v>
      </c>
      <c r="C2606" t="s">
        <v>3917</v>
      </c>
      <c r="D2606" t="s">
        <v>3918</v>
      </c>
      <c r="E2606" t="s">
        <v>3919</v>
      </c>
      <c r="F2606" t="s">
        <v>3930</v>
      </c>
      <c r="G2606" t="s">
        <v>3921</v>
      </c>
      <c r="H2606" t="s">
        <v>3876</v>
      </c>
      <c r="I2606">
        <v>1.7000000000000499</v>
      </c>
      <c r="J2606" s="41">
        <v>9.3500000000000007E-3</v>
      </c>
      <c r="K2606" s="42">
        <v>1.5895000000000468E-2</v>
      </c>
      <c r="L2606" s="43">
        <v>1.1729999999999998</v>
      </c>
      <c r="M2606" s="42">
        <v>1.8644835000000547E-2</v>
      </c>
      <c r="N2606">
        <v>7</v>
      </c>
      <c r="O2606" s="43">
        <v>266.39999999999998</v>
      </c>
      <c r="P2606" s="42">
        <v>78</v>
      </c>
      <c r="Q2606" s="42">
        <v>0</v>
      </c>
      <c r="R2606" s="42">
        <v>18</v>
      </c>
    </row>
    <row r="2607" spans="1:18" x14ac:dyDescent="0.3">
      <c r="A2607" t="s">
        <v>3923</v>
      </c>
      <c r="B2607" s="17">
        <v>45116</v>
      </c>
      <c r="C2607" t="s">
        <v>3917</v>
      </c>
      <c r="D2607" t="s">
        <v>3918</v>
      </c>
      <c r="E2607" t="s">
        <v>3919</v>
      </c>
      <c r="F2607" t="s">
        <v>3930</v>
      </c>
      <c r="G2607" t="s">
        <v>3921</v>
      </c>
      <c r="H2607" t="s">
        <v>3876</v>
      </c>
      <c r="I2607">
        <v>490.59999999999991</v>
      </c>
      <c r="J2607" s="41">
        <v>9.5700000000000004E-3</v>
      </c>
      <c r="K2607" s="42">
        <v>4.695041999999999</v>
      </c>
      <c r="L2607" s="43">
        <v>1.2995000000000001</v>
      </c>
      <c r="M2607" s="42">
        <v>6.101207078999999</v>
      </c>
      <c r="N2607">
        <v>4</v>
      </c>
      <c r="O2607" s="43">
        <v>355.2</v>
      </c>
      <c r="P2607" s="42">
        <v>93</v>
      </c>
      <c r="Q2607" s="42">
        <v>13</v>
      </c>
      <c r="R2607" s="42">
        <v>19.5</v>
      </c>
    </row>
    <row r="2608" spans="1:18" x14ac:dyDescent="0.3">
      <c r="A2608" t="s">
        <v>3923</v>
      </c>
      <c r="B2608" s="17">
        <v>45117</v>
      </c>
      <c r="C2608" t="s">
        <v>3917</v>
      </c>
      <c r="D2608" t="s">
        <v>3918</v>
      </c>
      <c r="E2608" t="s">
        <v>3919</v>
      </c>
      <c r="F2608" t="s">
        <v>3930</v>
      </c>
      <c r="G2608" t="s">
        <v>3921</v>
      </c>
      <c r="H2608" t="s">
        <v>3876</v>
      </c>
      <c r="I2608">
        <v>92.1</v>
      </c>
      <c r="J2608" s="41">
        <v>1.089E-2</v>
      </c>
      <c r="K2608" s="42">
        <v>1.002969</v>
      </c>
      <c r="L2608" s="43">
        <v>0.89699999999999991</v>
      </c>
      <c r="M2608" s="42">
        <v>0.89966319299999986</v>
      </c>
      <c r="N2608">
        <v>3</v>
      </c>
      <c r="O2608" s="43">
        <v>229.2</v>
      </c>
      <c r="P2608" s="42">
        <v>92</v>
      </c>
      <c r="Q2608" s="42">
        <v>15</v>
      </c>
      <c r="R2608" s="42">
        <v>6</v>
      </c>
    </row>
    <row r="2609" spans="1:18" x14ac:dyDescent="0.3">
      <c r="A2609" t="s">
        <v>3923</v>
      </c>
      <c r="B2609" s="17">
        <v>45118</v>
      </c>
      <c r="C2609" t="s">
        <v>3917</v>
      </c>
      <c r="D2609" t="s">
        <v>3918</v>
      </c>
      <c r="E2609" t="s">
        <v>3919</v>
      </c>
      <c r="F2609" t="s">
        <v>3930</v>
      </c>
      <c r="G2609" t="s">
        <v>3921</v>
      </c>
      <c r="H2609" t="s">
        <v>3876</v>
      </c>
      <c r="I2609">
        <v>4.7000000000000499</v>
      </c>
      <c r="J2609" s="41">
        <v>1.1550000000000001E-2</v>
      </c>
      <c r="K2609" s="42">
        <v>5.4285000000000583E-2</v>
      </c>
      <c r="L2609" s="43">
        <v>2.3114999999999997</v>
      </c>
      <c r="M2609" s="42">
        <v>0.12547977750000133</v>
      </c>
      <c r="N2609">
        <v>3</v>
      </c>
      <c r="O2609" s="43">
        <v>90</v>
      </c>
      <c r="P2609" s="42">
        <v>87</v>
      </c>
      <c r="Q2609" s="42">
        <v>10</v>
      </c>
      <c r="R2609" s="42">
        <v>15</v>
      </c>
    </row>
    <row r="2610" spans="1:18" x14ac:dyDescent="0.3">
      <c r="A2610" t="s">
        <v>3923</v>
      </c>
      <c r="B2610" s="17">
        <v>45119</v>
      </c>
      <c r="C2610" t="s">
        <v>3917</v>
      </c>
      <c r="D2610" t="s">
        <v>3918</v>
      </c>
      <c r="E2610" t="s">
        <v>3919</v>
      </c>
      <c r="F2610" t="s">
        <v>3930</v>
      </c>
      <c r="G2610" t="s">
        <v>3921</v>
      </c>
      <c r="H2610" t="s">
        <v>3876</v>
      </c>
      <c r="I2610">
        <v>151.69999999999999</v>
      </c>
      <c r="J2610" s="41">
        <v>1.3530000000000002E-2</v>
      </c>
      <c r="K2610" s="42">
        <v>2.0525010000000004</v>
      </c>
      <c r="L2610" s="43">
        <v>1.7939999999999998</v>
      </c>
      <c r="M2610" s="42">
        <v>3.6821867940000002</v>
      </c>
      <c r="N2610">
        <v>5</v>
      </c>
      <c r="O2610" s="43">
        <v>506.4</v>
      </c>
      <c r="P2610" s="42">
        <v>66</v>
      </c>
      <c r="Q2610" s="42">
        <v>3</v>
      </c>
      <c r="R2610" s="42">
        <v>9</v>
      </c>
    </row>
    <row r="2611" spans="1:18" x14ac:dyDescent="0.3">
      <c r="A2611" t="s">
        <v>3923</v>
      </c>
      <c r="B2611" s="17">
        <v>45120</v>
      </c>
      <c r="C2611" t="s">
        <v>3917</v>
      </c>
      <c r="D2611" t="s">
        <v>3918</v>
      </c>
      <c r="E2611" t="s">
        <v>3919</v>
      </c>
      <c r="F2611" t="s">
        <v>3930</v>
      </c>
      <c r="G2611" t="s">
        <v>3921</v>
      </c>
      <c r="H2611" t="s">
        <v>3876</v>
      </c>
      <c r="I2611">
        <v>183.69999999999993</v>
      </c>
      <c r="J2611" s="41">
        <v>1.2100000000000001E-2</v>
      </c>
      <c r="K2611" s="42">
        <v>2.2227699999999992</v>
      </c>
      <c r="L2611" s="43">
        <v>1.1039999999999999</v>
      </c>
      <c r="M2611" s="42">
        <v>2.453938079999999</v>
      </c>
      <c r="N2611">
        <v>6</v>
      </c>
      <c r="O2611" s="43">
        <v>511.2</v>
      </c>
      <c r="P2611" s="42">
        <v>76</v>
      </c>
      <c r="Q2611" s="42">
        <v>8</v>
      </c>
      <c r="R2611" s="42">
        <v>3</v>
      </c>
    </row>
    <row r="2612" spans="1:18" x14ac:dyDescent="0.3">
      <c r="A2612" t="s">
        <v>3923</v>
      </c>
      <c r="B2612" s="17">
        <v>45121</v>
      </c>
      <c r="C2612" t="s">
        <v>3917</v>
      </c>
      <c r="D2612" t="s">
        <v>3918</v>
      </c>
      <c r="E2612" t="s">
        <v>3919</v>
      </c>
      <c r="F2612" t="s">
        <v>3930</v>
      </c>
      <c r="G2612" t="s">
        <v>3921</v>
      </c>
      <c r="H2612" t="s">
        <v>3876</v>
      </c>
      <c r="I2612">
        <v>443.19999999999982</v>
      </c>
      <c r="J2612" s="41">
        <v>1.6610000000000003E-2</v>
      </c>
      <c r="K2612" s="42">
        <v>7.3615519999999988</v>
      </c>
      <c r="L2612" s="43">
        <v>1.0349999999999999</v>
      </c>
      <c r="M2612" s="42">
        <v>7.6192063199999982</v>
      </c>
      <c r="N2612">
        <v>4</v>
      </c>
      <c r="O2612" s="43">
        <v>393.59999999999997</v>
      </c>
      <c r="P2612" s="42">
        <v>56</v>
      </c>
      <c r="Q2612" s="42">
        <v>12</v>
      </c>
      <c r="R2612" s="42">
        <v>12</v>
      </c>
    </row>
    <row r="2613" spans="1:18" x14ac:dyDescent="0.3">
      <c r="A2613" t="s">
        <v>3923</v>
      </c>
      <c r="B2613" s="17">
        <v>45122</v>
      </c>
      <c r="C2613" t="s">
        <v>3917</v>
      </c>
      <c r="D2613" t="s">
        <v>3918</v>
      </c>
      <c r="E2613" t="s">
        <v>3919</v>
      </c>
      <c r="F2613" t="s">
        <v>3930</v>
      </c>
      <c r="G2613" t="s">
        <v>3921</v>
      </c>
      <c r="H2613" t="s">
        <v>3876</v>
      </c>
      <c r="I2613">
        <v>66.699999999999903</v>
      </c>
      <c r="J2613" s="41">
        <v>9.130000000000001E-3</v>
      </c>
      <c r="K2613" s="42">
        <v>0.60897099999999915</v>
      </c>
      <c r="L2613" s="43">
        <v>1.0349999999999999</v>
      </c>
      <c r="M2613" s="42">
        <v>0.63028498499999908</v>
      </c>
      <c r="N2613">
        <v>2</v>
      </c>
      <c r="O2613" s="43">
        <v>146.4</v>
      </c>
      <c r="P2613" s="42">
        <v>76</v>
      </c>
      <c r="Q2613" s="42">
        <v>3</v>
      </c>
      <c r="R2613" s="42">
        <v>3</v>
      </c>
    </row>
    <row r="2614" spans="1:18" x14ac:dyDescent="0.3">
      <c r="A2614" t="s">
        <v>3923</v>
      </c>
      <c r="B2614" s="17">
        <v>45123</v>
      </c>
      <c r="C2614" t="s">
        <v>3917</v>
      </c>
      <c r="D2614" t="s">
        <v>3918</v>
      </c>
      <c r="E2614" t="s">
        <v>3919</v>
      </c>
      <c r="F2614" t="s">
        <v>3930</v>
      </c>
      <c r="G2614" t="s">
        <v>3921</v>
      </c>
      <c r="H2614" t="s">
        <v>3876</v>
      </c>
      <c r="I2614">
        <v>4.7000000000000499</v>
      </c>
      <c r="J2614" s="41">
        <v>1.562E-2</v>
      </c>
      <c r="K2614" s="42">
        <v>7.3414000000000784E-2</v>
      </c>
      <c r="L2614" s="43">
        <v>2.5414999999999996</v>
      </c>
      <c r="M2614" s="42">
        <v>0.18658168100000197</v>
      </c>
      <c r="N2614">
        <v>7</v>
      </c>
      <c r="O2614" s="43">
        <v>432</v>
      </c>
      <c r="P2614" s="42">
        <v>73</v>
      </c>
      <c r="Q2614" s="42">
        <v>3</v>
      </c>
      <c r="R2614" s="42">
        <v>13.5</v>
      </c>
    </row>
    <row r="2615" spans="1:18" x14ac:dyDescent="0.3">
      <c r="A2615" t="s">
        <v>3923</v>
      </c>
      <c r="B2615" s="17">
        <v>45124</v>
      </c>
      <c r="C2615" t="s">
        <v>3917</v>
      </c>
      <c r="D2615" t="s">
        <v>3918</v>
      </c>
      <c r="E2615" t="s">
        <v>3919</v>
      </c>
      <c r="F2615" t="s">
        <v>3930</v>
      </c>
      <c r="G2615" t="s">
        <v>3921</v>
      </c>
      <c r="H2615" t="s">
        <v>3876</v>
      </c>
      <c r="I2615">
        <v>166.99999999999989</v>
      </c>
      <c r="J2615" s="41">
        <v>1.1770000000000003E-2</v>
      </c>
      <c r="K2615" s="42">
        <v>1.9655899999999991</v>
      </c>
      <c r="L2615" s="43">
        <v>1.8169999999999997</v>
      </c>
      <c r="M2615" s="42">
        <v>3.5714770299999978</v>
      </c>
      <c r="N2615">
        <v>7</v>
      </c>
      <c r="O2615" s="43">
        <v>696</v>
      </c>
      <c r="P2615" s="42">
        <v>71</v>
      </c>
      <c r="Q2615" s="42">
        <v>3</v>
      </c>
      <c r="R2615" s="42">
        <v>10.5</v>
      </c>
    </row>
    <row r="2616" spans="1:18" x14ac:dyDescent="0.3">
      <c r="A2616" t="s">
        <v>3923</v>
      </c>
      <c r="B2616" s="17">
        <v>45125</v>
      </c>
      <c r="C2616" t="s">
        <v>3917</v>
      </c>
      <c r="D2616" t="s">
        <v>3918</v>
      </c>
      <c r="E2616" t="s">
        <v>3919</v>
      </c>
      <c r="F2616" t="s">
        <v>3930</v>
      </c>
      <c r="G2616" t="s">
        <v>3921</v>
      </c>
      <c r="H2616" t="s">
        <v>3876</v>
      </c>
      <c r="I2616">
        <v>213.79999999999995</v>
      </c>
      <c r="J2616" s="41">
        <v>1.2650000000000002E-2</v>
      </c>
      <c r="K2616" s="42">
        <v>2.7045699999999999</v>
      </c>
      <c r="L2616" s="43">
        <v>0.87399999999999989</v>
      </c>
      <c r="M2616" s="42">
        <v>2.3637941799999997</v>
      </c>
      <c r="N2616">
        <v>6</v>
      </c>
      <c r="O2616" s="43">
        <v>540</v>
      </c>
      <c r="P2616" s="42">
        <v>105</v>
      </c>
      <c r="Q2616" s="42">
        <v>1</v>
      </c>
      <c r="R2616" s="42">
        <v>9</v>
      </c>
    </row>
    <row r="2617" spans="1:18" x14ac:dyDescent="0.3">
      <c r="A2617" t="s">
        <v>3923</v>
      </c>
      <c r="B2617" s="17">
        <v>45126</v>
      </c>
      <c r="C2617" t="s">
        <v>3917</v>
      </c>
      <c r="D2617" t="s">
        <v>3918</v>
      </c>
      <c r="E2617" t="s">
        <v>3919</v>
      </c>
      <c r="F2617" t="s">
        <v>3930</v>
      </c>
      <c r="G2617" t="s">
        <v>3921</v>
      </c>
      <c r="H2617" t="s">
        <v>3876</v>
      </c>
      <c r="I2617">
        <v>459</v>
      </c>
      <c r="J2617" s="41">
        <v>1.617E-2</v>
      </c>
      <c r="K2617" s="42">
        <v>7.4220300000000003</v>
      </c>
      <c r="L2617" s="43">
        <v>1.3109999999999999</v>
      </c>
      <c r="M2617" s="42">
        <v>9.7302813300000004</v>
      </c>
      <c r="N2617">
        <v>2</v>
      </c>
      <c r="O2617" s="43">
        <v>226.79999999999998</v>
      </c>
      <c r="P2617" s="42">
        <v>93</v>
      </c>
      <c r="Q2617" s="42">
        <v>14</v>
      </c>
      <c r="R2617" s="42">
        <v>9</v>
      </c>
    </row>
    <row r="2618" spans="1:18" x14ac:dyDescent="0.3">
      <c r="A2618" t="s">
        <v>3923</v>
      </c>
      <c r="B2618" s="17">
        <v>45127</v>
      </c>
      <c r="C2618" t="s">
        <v>3917</v>
      </c>
      <c r="D2618" t="s">
        <v>3918</v>
      </c>
      <c r="E2618" t="s">
        <v>3919</v>
      </c>
      <c r="F2618" t="s">
        <v>3930</v>
      </c>
      <c r="G2618" t="s">
        <v>3921</v>
      </c>
      <c r="H2618" t="s">
        <v>3876</v>
      </c>
      <c r="I2618">
        <v>517.79999999999995</v>
      </c>
      <c r="J2618" s="41">
        <v>1.3640000000000001E-2</v>
      </c>
      <c r="K2618" s="42">
        <v>7.062792</v>
      </c>
      <c r="L2618" s="43">
        <v>0.78200000000000003</v>
      </c>
      <c r="M2618" s="42">
        <v>5.5231033439999999</v>
      </c>
      <c r="N2618">
        <v>4</v>
      </c>
      <c r="O2618" s="43">
        <v>436.8</v>
      </c>
      <c r="P2618" s="42">
        <v>93</v>
      </c>
      <c r="Q2618" s="42">
        <v>12</v>
      </c>
      <c r="R2618" s="42">
        <v>7.5</v>
      </c>
    </row>
    <row r="2619" spans="1:18" x14ac:dyDescent="0.3">
      <c r="A2619" t="s">
        <v>3923</v>
      </c>
      <c r="B2619" s="17">
        <v>45128</v>
      </c>
      <c r="C2619" t="s">
        <v>3917</v>
      </c>
      <c r="D2619" t="s">
        <v>3918</v>
      </c>
      <c r="E2619" t="s">
        <v>3919</v>
      </c>
      <c r="F2619" t="s">
        <v>3930</v>
      </c>
      <c r="G2619" t="s">
        <v>3921</v>
      </c>
      <c r="H2619" t="s">
        <v>3876</v>
      </c>
      <c r="I2619">
        <v>606.69999999999982</v>
      </c>
      <c r="J2619" s="41">
        <v>9.130000000000001E-3</v>
      </c>
      <c r="K2619" s="42">
        <v>5.5391709999999987</v>
      </c>
      <c r="L2619" s="43">
        <v>1.1154999999999999</v>
      </c>
      <c r="M2619" s="42">
        <v>6.1789452504999982</v>
      </c>
      <c r="N2619">
        <v>6</v>
      </c>
      <c r="O2619" s="43">
        <v>483.59999999999997</v>
      </c>
      <c r="P2619" s="42">
        <v>60</v>
      </c>
      <c r="Q2619" s="42">
        <v>7</v>
      </c>
      <c r="R2619" s="42">
        <v>9</v>
      </c>
    </row>
    <row r="2620" spans="1:18" x14ac:dyDescent="0.3">
      <c r="A2620" t="s">
        <v>3923</v>
      </c>
      <c r="B2620" s="17">
        <v>45129</v>
      </c>
      <c r="C2620" t="s">
        <v>3917</v>
      </c>
      <c r="D2620" t="s">
        <v>3918</v>
      </c>
      <c r="E2620" t="s">
        <v>3919</v>
      </c>
      <c r="F2620" t="s">
        <v>3930</v>
      </c>
      <c r="G2620" t="s">
        <v>3921</v>
      </c>
      <c r="H2620" t="s">
        <v>3876</v>
      </c>
      <c r="I2620">
        <v>200.59999999999991</v>
      </c>
      <c r="J2620" s="41">
        <v>1.584E-2</v>
      </c>
      <c r="K2620" s="42">
        <v>3.1775039999999986</v>
      </c>
      <c r="L2620" s="43">
        <v>1.3340000000000001</v>
      </c>
      <c r="M2620" s="42">
        <v>4.2387903359999983</v>
      </c>
      <c r="N2620">
        <v>2</v>
      </c>
      <c r="O2620" s="43">
        <v>219.6</v>
      </c>
      <c r="P2620" s="42">
        <v>65</v>
      </c>
      <c r="Q2620" s="42">
        <v>6</v>
      </c>
      <c r="R2620" s="42">
        <v>9</v>
      </c>
    </row>
    <row r="2621" spans="1:18" x14ac:dyDescent="0.3">
      <c r="A2621" t="s">
        <v>3923</v>
      </c>
      <c r="B2621" s="17">
        <v>45130</v>
      </c>
      <c r="C2621" t="s">
        <v>3917</v>
      </c>
      <c r="D2621" t="s">
        <v>3918</v>
      </c>
      <c r="E2621" t="s">
        <v>3919</v>
      </c>
      <c r="F2621" t="s">
        <v>3930</v>
      </c>
      <c r="G2621" t="s">
        <v>3921</v>
      </c>
      <c r="H2621" t="s">
        <v>3876</v>
      </c>
      <c r="I2621">
        <v>203.7</v>
      </c>
      <c r="J2621" s="41">
        <v>1.5510000000000001E-2</v>
      </c>
      <c r="K2621" s="42">
        <v>3.1593870000000002</v>
      </c>
      <c r="L2621" s="43">
        <v>1.863</v>
      </c>
      <c r="M2621" s="42">
        <v>5.8859379810000005</v>
      </c>
      <c r="N2621">
        <v>2</v>
      </c>
      <c r="O2621" s="43">
        <v>141.6</v>
      </c>
      <c r="P2621" s="42">
        <v>76</v>
      </c>
      <c r="Q2621" s="42">
        <v>13</v>
      </c>
      <c r="R2621" s="42">
        <v>6</v>
      </c>
    </row>
    <row r="2622" spans="1:18" x14ac:dyDescent="0.3">
      <c r="A2622" t="s">
        <v>3923</v>
      </c>
      <c r="B2622" s="17">
        <v>45131</v>
      </c>
      <c r="C2622" t="s">
        <v>3917</v>
      </c>
      <c r="D2622" t="s">
        <v>3918</v>
      </c>
      <c r="E2622" t="s">
        <v>3919</v>
      </c>
      <c r="F2622" t="s">
        <v>3930</v>
      </c>
      <c r="G2622" t="s">
        <v>3921</v>
      </c>
      <c r="H2622" t="s">
        <v>3876</v>
      </c>
      <c r="I2622">
        <v>213.69999999999982</v>
      </c>
      <c r="J2622" s="41">
        <v>1.7490000000000002E-2</v>
      </c>
      <c r="K2622" s="42">
        <v>3.7376129999999974</v>
      </c>
      <c r="L2622" s="43">
        <v>0.69000000000000006</v>
      </c>
      <c r="M2622" s="42">
        <v>2.5789529699999982</v>
      </c>
      <c r="N2622">
        <v>6</v>
      </c>
      <c r="O2622" s="43">
        <v>600</v>
      </c>
      <c r="P2622" s="42">
        <v>76</v>
      </c>
      <c r="Q2622" s="42">
        <v>6</v>
      </c>
      <c r="R2622" s="42">
        <v>9</v>
      </c>
    </row>
    <row r="2623" spans="1:18" x14ac:dyDescent="0.3">
      <c r="A2623" t="s">
        <v>3923</v>
      </c>
      <c r="B2623" s="17">
        <v>45132</v>
      </c>
      <c r="C2623" t="s">
        <v>3917</v>
      </c>
      <c r="D2623" t="s">
        <v>3918</v>
      </c>
      <c r="E2623" t="s">
        <v>3919</v>
      </c>
      <c r="F2623" t="s">
        <v>3930</v>
      </c>
      <c r="G2623" t="s">
        <v>3921</v>
      </c>
      <c r="H2623" t="s">
        <v>3876</v>
      </c>
      <c r="I2623">
        <v>340.39999999999986</v>
      </c>
      <c r="J2623" s="41">
        <v>1.7050000000000003E-2</v>
      </c>
      <c r="K2623" s="42">
        <v>5.8038199999999982</v>
      </c>
      <c r="L2623" s="43">
        <v>1.8514999999999999</v>
      </c>
      <c r="M2623" s="42">
        <v>10.745772729999997</v>
      </c>
      <c r="N2623">
        <v>7</v>
      </c>
      <c r="O2623" s="43">
        <v>358.8</v>
      </c>
      <c r="P2623" s="42">
        <v>66</v>
      </c>
      <c r="Q2623" s="42">
        <v>5</v>
      </c>
      <c r="R2623" s="42">
        <v>7.5</v>
      </c>
    </row>
    <row r="2624" spans="1:18" x14ac:dyDescent="0.3">
      <c r="A2624" t="s">
        <v>3923</v>
      </c>
      <c r="B2624" s="17">
        <v>45133</v>
      </c>
      <c r="C2624" t="s">
        <v>3917</v>
      </c>
      <c r="D2624" t="s">
        <v>3918</v>
      </c>
      <c r="E2624" t="s">
        <v>3919</v>
      </c>
      <c r="F2624" t="s">
        <v>3930</v>
      </c>
      <c r="G2624" t="s">
        <v>3921</v>
      </c>
      <c r="H2624" t="s">
        <v>3876</v>
      </c>
      <c r="I2624">
        <v>159.9</v>
      </c>
      <c r="J2624" s="41">
        <v>1.2539999999999999E-2</v>
      </c>
      <c r="K2624" s="42">
        <v>2.0051459999999999</v>
      </c>
      <c r="L2624" s="43">
        <v>1.4604999999999999</v>
      </c>
      <c r="M2624" s="42">
        <v>2.9285157329999998</v>
      </c>
      <c r="N2624">
        <v>3</v>
      </c>
      <c r="O2624" s="43">
        <v>240</v>
      </c>
      <c r="P2624" s="42">
        <v>71</v>
      </c>
      <c r="Q2624" s="42">
        <v>2</v>
      </c>
      <c r="R2624" s="42">
        <v>15</v>
      </c>
    </row>
    <row r="2625" spans="1:18" x14ac:dyDescent="0.3">
      <c r="A2625" t="s">
        <v>3923</v>
      </c>
      <c r="B2625" s="17">
        <v>45134</v>
      </c>
      <c r="C2625" t="s">
        <v>3917</v>
      </c>
      <c r="D2625" t="s">
        <v>3918</v>
      </c>
      <c r="E2625" t="s">
        <v>3919</v>
      </c>
      <c r="F2625" t="s">
        <v>3930</v>
      </c>
      <c r="G2625" t="s">
        <v>3921</v>
      </c>
      <c r="H2625" t="s">
        <v>3876</v>
      </c>
      <c r="I2625">
        <v>41.900000000000006</v>
      </c>
      <c r="J2625" s="41">
        <v>9.2399999999999999E-3</v>
      </c>
      <c r="K2625" s="42">
        <v>0.38715600000000006</v>
      </c>
      <c r="L2625" s="43">
        <v>2.415</v>
      </c>
      <c r="M2625" s="42">
        <v>0.93498174000000012</v>
      </c>
      <c r="N2625">
        <v>0</v>
      </c>
      <c r="O2625" s="43">
        <v>3.5999999999999996</v>
      </c>
      <c r="P2625" s="42">
        <v>70</v>
      </c>
      <c r="Q2625" s="42">
        <v>1</v>
      </c>
      <c r="R2625" s="42">
        <v>10.5</v>
      </c>
    </row>
    <row r="2626" spans="1:18" x14ac:dyDescent="0.3">
      <c r="A2626" t="s">
        <v>3923</v>
      </c>
      <c r="B2626" s="17">
        <v>45135</v>
      </c>
      <c r="C2626" t="s">
        <v>3917</v>
      </c>
      <c r="D2626" t="s">
        <v>3918</v>
      </c>
      <c r="E2626" t="s">
        <v>3919</v>
      </c>
      <c r="F2626" t="s">
        <v>3930</v>
      </c>
      <c r="G2626" t="s">
        <v>3921</v>
      </c>
      <c r="H2626" t="s">
        <v>3876</v>
      </c>
      <c r="I2626">
        <v>23.399999999999977</v>
      </c>
      <c r="J2626" s="41">
        <v>1.089E-2</v>
      </c>
      <c r="K2626" s="42">
        <v>0.25482599999999977</v>
      </c>
      <c r="L2626" s="43">
        <v>0.85099999999999998</v>
      </c>
      <c r="M2626" s="42">
        <v>0.21685692599999981</v>
      </c>
      <c r="N2626">
        <v>2</v>
      </c>
      <c r="O2626" s="43">
        <v>193.2</v>
      </c>
      <c r="P2626" s="42">
        <v>91</v>
      </c>
      <c r="Q2626" s="42">
        <v>11</v>
      </c>
      <c r="R2626" s="42">
        <v>9</v>
      </c>
    </row>
    <row r="2627" spans="1:18" x14ac:dyDescent="0.3">
      <c r="A2627" t="s">
        <v>3923</v>
      </c>
      <c r="B2627" s="17">
        <v>45136</v>
      </c>
      <c r="C2627" t="s">
        <v>3917</v>
      </c>
      <c r="D2627" t="s">
        <v>3918</v>
      </c>
      <c r="E2627" t="s">
        <v>3919</v>
      </c>
      <c r="F2627" t="s">
        <v>3930</v>
      </c>
      <c r="G2627" t="s">
        <v>3921</v>
      </c>
      <c r="H2627" t="s">
        <v>3876</v>
      </c>
      <c r="I2627">
        <v>146</v>
      </c>
      <c r="J2627" s="41">
        <v>9.7900000000000001E-3</v>
      </c>
      <c r="K2627" s="42">
        <v>1.4293400000000001</v>
      </c>
      <c r="L2627" s="43">
        <v>1.5754999999999999</v>
      </c>
      <c r="M2627" s="42">
        <v>2.2519251699999998</v>
      </c>
      <c r="N2627">
        <v>2</v>
      </c>
      <c r="O2627" s="43">
        <v>70.8</v>
      </c>
      <c r="P2627" s="42">
        <v>51</v>
      </c>
      <c r="Q2627" s="42">
        <v>11</v>
      </c>
      <c r="R2627" s="42">
        <v>6</v>
      </c>
    </row>
    <row r="2628" spans="1:18" x14ac:dyDescent="0.3">
      <c r="A2628" t="s">
        <v>3923</v>
      </c>
      <c r="B2628" s="17">
        <v>45137</v>
      </c>
      <c r="C2628" t="s">
        <v>3917</v>
      </c>
      <c r="D2628" t="s">
        <v>3918</v>
      </c>
      <c r="E2628" t="s">
        <v>3919</v>
      </c>
      <c r="F2628" t="s">
        <v>3930</v>
      </c>
      <c r="G2628" t="s">
        <v>3921</v>
      </c>
      <c r="H2628" t="s">
        <v>3876</v>
      </c>
      <c r="I2628">
        <v>33.000000000000099</v>
      </c>
      <c r="J2628" s="41">
        <v>1.4740000000000001E-2</v>
      </c>
      <c r="K2628" s="42">
        <v>0.48642000000000152</v>
      </c>
      <c r="L2628" s="43">
        <v>2.3459999999999996</v>
      </c>
      <c r="M2628" s="42">
        <v>1.1411413200000033</v>
      </c>
      <c r="N2628">
        <v>1</v>
      </c>
      <c r="O2628" s="43">
        <v>85.2</v>
      </c>
      <c r="P2628" s="42">
        <v>78</v>
      </c>
      <c r="Q2628" s="42">
        <v>9</v>
      </c>
      <c r="R2628" s="42">
        <v>18</v>
      </c>
    </row>
    <row r="2629" spans="1:18" x14ac:dyDescent="0.3">
      <c r="A2629" t="s">
        <v>3923</v>
      </c>
      <c r="B2629" s="17">
        <v>45138</v>
      </c>
      <c r="C2629" t="s">
        <v>3917</v>
      </c>
      <c r="D2629" t="s">
        <v>3918</v>
      </c>
      <c r="E2629" t="s">
        <v>3919</v>
      </c>
      <c r="F2629" t="s">
        <v>3930</v>
      </c>
      <c r="G2629" t="s">
        <v>3921</v>
      </c>
      <c r="H2629" t="s">
        <v>3876</v>
      </c>
      <c r="I2629">
        <v>133.1</v>
      </c>
      <c r="J2629" s="41">
        <v>8.910000000000003E-3</v>
      </c>
      <c r="K2629" s="42">
        <v>1.1859210000000004</v>
      </c>
      <c r="L2629" s="43">
        <v>0.74749999999999994</v>
      </c>
      <c r="M2629" s="42">
        <v>0.88647594750000025</v>
      </c>
      <c r="N2629">
        <v>1</v>
      </c>
      <c r="O2629" s="43">
        <v>132</v>
      </c>
      <c r="P2629" s="42">
        <v>92</v>
      </c>
      <c r="Q2629" s="42">
        <v>2</v>
      </c>
      <c r="R2629" s="42">
        <v>1.5</v>
      </c>
    </row>
    <row r="2630" spans="1:18" x14ac:dyDescent="0.3">
      <c r="A2630" t="s">
        <v>3923</v>
      </c>
      <c r="B2630" s="17">
        <v>45139</v>
      </c>
      <c r="C2630" t="s">
        <v>3917</v>
      </c>
      <c r="D2630" t="s">
        <v>3918</v>
      </c>
      <c r="E2630" t="s">
        <v>3919</v>
      </c>
      <c r="F2630" t="s">
        <v>3930</v>
      </c>
      <c r="G2630" t="s">
        <v>3921</v>
      </c>
      <c r="H2630" t="s">
        <v>3876</v>
      </c>
      <c r="I2630">
        <v>13.399999999999977</v>
      </c>
      <c r="J2630" s="41">
        <v>1.54E-2</v>
      </c>
      <c r="K2630" s="42">
        <v>0.20635999999999965</v>
      </c>
      <c r="L2630" s="43">
        <v>0.87399999999999989</v>
      </c>
      <c r="M2630" s="42">
        <v>0.18035863999999968</v>
      </c>
      <c r="N2630">
        <v>7</v>
      </c>
      <c r="O2630" s="43">
        <v>426</v>
      </c>
      <c r="P2630" s="42">
        <v>70</v>
      </c>
      <c r="Q2630" s="42">
        <v>10</v>
      </c>
      <c r="R2630" s="42">
        <v>6</v>
      </c>
    </row>
    <row r="2631" spans="1:18" x14ac:dyDescent="0.3">
      <c r="A2631" t="s">
        <v>3923</v>
      </c>
      <c r="B2631" s="17">
        <v>45140</v>
      </c>
      <c r="C2631" t="s">
        <v>3917</v>
      </c>
      <c r="D2631" t="s">
        <v>3918</v>
      </c>
      <c r="E2631" t="s">
        <v>3919</v>
      </c>
      <c r="F2631" t="s">
        <v>3930</v>
      </c>
      <c r="G2631" t="s">
        <v>3921</v>
      </c>
      <c r="H2631" t="s">
        <v>3876</v>
      </c>
      <c r="I2631">
        <v>8.2000000000000508</v>
      </c>
      <c r="J2631" s="41">
        <v>1.694E-2</v>
      </c>
      <c r="K2631" s="42">
        <v>0.13890800000000086</v>
      </c>
      <c r="L2631" s="43">
        <v>2.1734999999999998</v>
      </c>
      <c r="M2631" s="42">
        <v>0.30191653800000184</v>
      </c>
      <c r="N2631">
        <v>4</v>
      </c>
      <c r="O2631" s="43">
        <v>175.2</v>
      </c>
      <c r="P2631" s="42">
        <v>70</v>
      </c>
      <c r="Q2631" s="42">
        <v>3</v>
      </c>
      <c r="R2631" s="42">
        <v>7.5</v>
      </c>
    </row>
    <row r="2632" spans="1:18" x14ac:dyDescent="0.3">
      <c r="A2632" t="s">
        <v>3923</v>
      </c>
      <c r="B2632" s="17">
        <v>45141</v>
      </c>
      <c r="C2632" t="s">
        <v>3917</v>
      </c>
      <c r="D2632" t="s">
        <v>3918</v>
      </c>
      <c r="E2632" t="s">
        <v>3919</v>
      </c>
      <c r="F2632" t="s">
        <v>3930</v>
      </c>
      <c r="G2632" t="s">
        <v>3921</v>
      </c>
      <c r="H2632" t="s">
        <v>3876</v>
      </c>
      <c r="I2632">
        <v>554.29999999999995</v>
      </c>
      <c r="J2632" s="41">
        <v>1.5510000000000001E-2</v>
      </c>
      <c r="K2632" s="42">
        <v>8.5971930000000008</v>
      </c>
      <c r="L2632" s="43">
        <v>2.3459999999999996</v>
      </c>
      <c r="M2632" s="42">
        <v>20.169014777999998</v>
      </c>
      <c r="N2632">
        <v>0</v>
      </c>
      <c r="O2632" s="43">
        <v>14.399999999999999</v>
      </c>
      <c r="P2632" s="42">
        <v>55</v>
      </c>
      <c r="Q2632" s="42">
        <v>2</v>
      </c>
      <c r="R2632" s="42">
        <v>21</v>
      </c>
    </row>
    <row r="2633" spans="1:18" x14ac:dyDescent="0.3">
      <c r="A2633" t="s">
        <v>3923</v>
      </c>
      <c r="B2633" s="17">
        <v>45142</v>
      </c>
      <c r="C2633" t="s">
        <v>3917</v>
      </c>
      <c r="D2633" t="s">
        <v>3918</v>
      </c>
      <c r="E2633" t="s">
        <v>3919</v>
      </c>
      <c r="F2633" t="s">
        <v>3930</v>
      </c>
      <c r="G2633" t="s">
        <v>3921</v>
      </c>
      <c r="H2633" t="s">
        <v>3876</v>
      </c>
      <c r="I2633">
        <v>375.59999999999991</v>
      </c>
      <c r="J2633" s="41">
        <v>1.617E-2</v>
      </c>
      <c r="K2633" s="42">
        <v>6.0734519999999987</v>
      </c>
      <c r="L2633" s="43">
        <v>2.5069999999999997</v>
      </c>
      <c r="M2633" s="42">
        <v>15.226144163999995</v>
      </c>
      <c r="N2633">
        <v>4</v>
      </c>
      <c r="O2633" s="43">
        <v>142.79999999999998</v>
      </c>
      <c r="P2633" s="42">
        <v>86</v>
      </c>
      <c r="Q2633" s="42">
        <v>2</v>
      </c>
      <c r="R2633" s="42">
        <v>6</v>
      </c>
    </row>
    <row r="2634" spans="1:18" x14ac:dyDescent="0.3">
      <c r="A2634" t="s">
        <v>3923</v>
      </c>
      <c r="B2634" s="17">
        <v>45143</v>
      </c>
      <c r="C2634" t="s">
        <v>3917</v>
      </c>
      <c r="D2634" t="s">
        <v>3918</v>
      </c>
      <c r="E2634" t="s">
        <v>3919</v>
      </c>
      <c r="F2634" t="s">
        <v>3930</v>
      </c>
      <c r="G2634" t="s">
        <v>3921</v>
      </c>
      <c r="H2634" t="s">
        <v>3876</v>
      </c>
      <c r="I2634">
        <v>677.39999999999986</v>
      </c>
      <c r="J2634" s="41">
        <v>1.6390000000000002E-2</v>
      </c>
      <c r="K2634" s="42">
        <v>11.102585999999999</v>
      </c>
      <c r="L2634" s="43">
        <v>1.7134999999999998</v>
      </c>
      <c r="M2634" s="42">
        <v>19.024281110999997</v>
      </c>
      <c r="N2634">
        <v>3</v>
      </c>
      <c r="O2634" s="43">
        <v>133.19999999999999</v>
      </c>
      <c r="P2634" s="42">
        <v>94</v>
      </c>
      <c r="Q2634" s="42">
        <v>8</v>
      </c>
      <c r="R2634" s="42">
        <v>10.5</v>
      </c>
    </row>
    <row r="2635" spans="1:18" x14ac:dyDescent="0.3">
      <c r="A2635" t="s">
        <v>3923</v>
      </c>
      <c r="B2635" s="17">
        <v>45144</v>
      </c>
      <c r="C2635" t="s">
        <v>3917</v>
      </c>
      <c r="D2635" t="s">
        <v>3918</v>
      </c>
      <c r="E2635" t="s">
        <v>3919</v>
      </c>
      <c r="F2635" t="s">
        <v>3930</v>
      </c>
      <c r="G2635" t="s">
        <v>3921</v>
      </c>
      <c r="H2635" t="s">
        <v>3876</v>
      </c>
      <c r="I2635">
        <v>23.199999999999932</v>
      </c>
      <c r="J2635" s="41">
        <v>9.6800000000000011E-3</v>
      </c>
      <c r="K2635" s="42">
        <v>0.22457599999999936</v>
      </c>
      <c r="L2635" s="43">
        <v>1.3340000000000001</v>
      </c>
      <c r="M2635" s="42">
        <v>0.29958438399999915</v>
      </c>
      <c r="N2635">
        <v>6</v>
      </c>
      <c r="O2635" s="43">
        <v>572.4</v>
      </c>
      <c r="P2635" s="42">
        <v>81</v>
      </c>
      <c r="Q2635" s="42">
        <v>12</v>
      </c>
      <c r="R2635" s="42">
        <v>1.5</v>
      </c>
    </row>
    <row r="2636" spans="1:18" x14ac:dyDescent="0.3">
      <c r="A2636" t="s">
        <v>3923</v>
      </c>
      <c r="B2636" s="17">
        <v>45145</v>
      </c>
      <c r="C2636" t="s">
        <v>3917</v>
      </c>
      <c r="D2636" t="s">
        <v>3918</v>
      </c>
      <c r="E2636" t="s">
        <v>3919</v>
      </c>
      <c r="F2636" t="s">
        <v>3930</v>
      </c>
      <c r="G2636" t="s">
        <v>3921</v>
      </c>
      <c r="H2636" t="s">
        <v>3876</v>
      </c>
      <c r="I2636">
        <v>95.799999999999955</v>
      </c>
      <c r="J2636" s="41">
        <v>1.7600000000000001E-2</v>
      </c>
      <c r="K2636" s="42">
        <v>1.6860799999999994</v>
      </c>
      <c r="L2636" s="43">
        <v>0.88549999999999984</v>
      </c>
      <c r="M2636" s="42">
        <v>1.4930238399999991</v>
      </c>
      <c r="N2636">
        <v>3</v>
      </c>
      <c r="O2636" s="43">
        <v>168</v>
      </c>
      <c r="P2636" s="42">
        <v>110</v>
      </c>
      <c r="Q2636" s="42">
        <v>7</v>
      </c>
      <c r="R2636" s="42">
        <v>15</v>
      </c>
    </row>
    <row r="2637" spans="1:18" x14ac:dyDescent="0.3">
      <c r="A2637" t="s">
        <v>3923</v>
      </c>
      <c r="B2637" s="17">
        <v>45146</v>
      </c>
      <c r="C2637" t="s">
        <v>3917</v>
      </c>
      <c r="D2637" t="s">
        <v>3918</v>
      </c>
      <c r="E2637" t="s">
        <v>3919</v>
      </c>
      <c r="F2637" t="s">
        <v>3930</v>
      </c>
      <c r="G2637" t="s">
        <v>3921</v>
      </c>
      <c r="H2637" t="s">
        <v>3876</v>
      </c>
      <c r="I2637">
        <v>731.69999999999982</v>
      </c>
      <c r="J2637" s="41">
        <v>1.298E-2</v>
      </c>
      <c r="K2637" s="42">
        <v>9.4974659999999975</v>
      </c>
      <c r="L2637" s="43">
        <v>2.6795</v>
      </c>
      <c r="M2637" s="42">
        <v>25.448460146999992</v>
      </c>
      <c r="N2637">
        <v>5</v>
      </c>
      <c r="O2637" s="43">
        <v>507.59999999999997</v>
      </c>
      <c r="P2637" s="42">
        <v>53</v>
      </c>
      <c r="Q2637" s="42">
        <v>15</v>
      </c>
      <c r="R2637" s="42">
        <v>1.5</v>
      </c>
    </row>
    <row r="2638" spans="1:18" x14ac:dyDescent="0.3">
      <c r="A2638" t="s">
        <v>3923</v>
      </c>
      <c r="B2638" s="17">
        <v>45147</v>
      </c>
      <c r="C2638" t="s">
        <v>3917</v>
      </c>
      <c r="D2638" t="s">
        <v>3918</v>
      </c>
      <c r="E2638" t="s">
        <v>3919</v>
      </c>
      <c r="F2638" t="s">
        <v>3930</v>
      </c>
      <c r="G2638" t="s">
        <v>3921</v>
      </c>
      <c r="H2638" t="s">
        <v>3876</v>
      </c>
      <c r="I2638">
        <v>167.69999999999993</v>
      </c>
      <c r="J2638" s="41">
        <v>9.2399999999999999E-3</v>
      </c>
      <c r="K2638" s="42">
        <v>1.5495479999999993</v>
      </c>
      <c r="L2638" s="43">
        <v>1.0004999999999999</v>
      </c>
      <c r="M2638" s="42">
        <v>1.5503227739999992</v>
      </c>
      <c r="N2638">
        <v>5</v>
      </c>
      <c r="O2638" s="43">
        <v>336</v>
      </c>
      <c r="P2638" s="42">
        <v>105</v>
      </c>
      <c r="Q2638" s="42">
        <v>4</v>
      </c>
      <c r="R2638" s="42">
        <v>12</v>
      </c>
    </row>
    <row r="2639" spans="1:18" x14ac:dyDescent="0.3">
      <c r="A2639" t="s">
        <v>3923</v>
      </c>
      <c r="B2639" s="17">
        <v>45148</v>
      </c>
      <c r="C2639" t="s">
        <v>3917</v>
      </c>
      <c r="D2639" t="s">
        <v>3918</v>
      </c>
      <c r="E2639" t="s">
        <v>3919</v>
      </c>
      <c r="F2639" t="s">
        <v>3930</v>
      </c>
      <c r="G2639" t="s">
        <v>3921</v>
      </c>
      <c r="H2639" t="s">
        <v>3876</v>
      </c>
      <c r="I2639">
        <v>8.6999999999999318</v>
      </c>
      <c r="J2639" s="41">
        <v>9.5700000000000004E-3</v>
      </c>
      <c r="K2639" s="42">
        <v>8.3258999999999347E-2</v>
      </c>
      <c r="L2639" s="43">
        <v>0.71299999999999997</v>
      </c>
      <c r="M2639" s="42">
        <v>5.936366699999953E-2</v>
      </c>
      <c r="N2639">
        <v>2</v>
      </c>
      <c r="O2639" s="43">
        <v>229.2</v>
      </c>
      <c r="P2639" s="42">
        <v>88</v>
      </c>
      <c r="Q2639" s="42">
        <v>0</v>
      </c>
      <c r="R2639" s="42">
        <v>12</v>
      </c>
    </row>
    <row r="2640" spans="1:18" x14ac:dyDescent="0.3">
      <c r="A2640" t="s">
        <v>3923</v>
      </c>
      <c r="B2640" s="17">
        <v>45149</v>
      </c>
      <c r="C2640" t="s">
        <v>3917</v>
      </c>
      <c r="D2640" t="s">
        <v>3918</v>
      </c>
      <c r="E2640" t="s">
        <v>3919</v>
      </c>
      <c r="F2640" t="s">
        <v>3930</v>
      </c>
      <c r="G2640" t="s">
        <v>3921</v>
      </c>
      <c r="H2640" t="s">
        <v>3876</v>
      </c>
      <c r="I2640">
        <v>264.89999999999986</v>
      </c>
      <c r="J2640" s="41">
        <v>1.6830000000000001E-2</v>
      </c>
      <c r="K2640" s="42">
        <v>4.4582669999999984</v>
      </c>
      <c r="L2640" s="43">
        <v>0.7589999999999999</v>
      </c>
      <c r="M2640" s="42">
        <v>3.3838246529999982</v>
      </c>
      <c r="N2640">
        <v>1</v>
      </c>
      <c r="O2640" s="43">
        <v>97.2</v>
      </c>
      <c r="P2640" s="42">
        <v>100</v>
      </c>
      <c r="Q2640" s="42">
        <v>9</v>
      </c>
      <c r="R2640" s="42">
        <v>13.5</v>
      </c>
    </row>
    <row r="2641" spans="1:18" x14ac:dyDescent="0.3">
      <c r="A2641" t="s">
        <v>3923</v>
      </c>
      <c r="B2641" s="17">
        <v>45150</v>
      </c>
      <c r="C2641" t="s">
        <v>3917</v>
      </c>
      <c r="D2641" t="s">
        <v>3918</v>
      </c>
      <c r="E2641" t="s">
        <v>3919</v>
      </c>
      <c r="F2641" t="s">
        <v>3930</v>
      </c>
      <c r="G2641" t="s">
        <v>3921</v>
      </c>
      <c r="H2641" t="s">
        <v>3876</v>
      </c>
      <c r="I2641">
        <v>127.29999999999995</v>
      </c>
      <c r="J2641" s="41">
        <v>1.694E-2</v>
      </c>
      <c r="K2641" s="42">
        <v>2.1564619999999994</v>
      </c>
      <c r="L2641" s="43">
        <v>1.9089999999999998</v>
      </c>
      <c r="M2641" s="42">
        <v>4.1166859579999988</v>
      </c>
      <c r="N2641">
        <v>0</v>
      </c>
      <c r="O2641" s="43">
        <v>19.2</v>
      </c>
      <c r="P2641" s="42">
        <v>97</v>
      </c>
      <c r="Q2641" s="42">
        <v>4</v>
      </c>
      <c r="R2641" s="42">
        <v>4.5</v>
      </c>
    </row>
    <row r="2642" spans="1:18" x14ac:dyDescent="0.3">
      <c r="A2642" t="s">
        <v>3923</v>
      </c>
      <c r="B2642" s="17">
        <v>45151</v>
      </c>
      <c r="C2642" t="s">
        <v>3917</v>
      </c>
      <c r="D2642" t="s">
        <v>3918</v>
      </c>
      <c r="E2642" t="s">
        <v>3919</v>
      </c>
      <c r="F2642" t="s">
        <v>3930</v>
      </c>
      <c r="G2642" t="s">
        <v>3921</v>
      </c>
      <c r="H2642" t="s">
        <v>3876</v>
      </c>
      <c r="I2642">
        <v>73</v>
      </c>
      <c r="J2642" s="41">
        <v>1.1880000000000002E-2</v>
      </c>
      <c r="K2642" s="42">
        <v>0.86724000000000012</v>
      </c>
      <c r="L2642" s="43">
        <v>1.5294999999999999</v>
      </c>
      <c r="M2642" s="42">
        <v>1.3264435800000001</v>
      </c>
      <c r="N2642">
        <v>7</v>
      </c>
      <c r="O2642" s="43">
        <v>532.79999999999995</v>
      </c>
      <c r="P2642" s="42">
        <v>104</v>
      </c>
      <c r="Q2642" s="42">
        <v>11</v>
      </c>
      <c r="R2642" s="42">
        <v>1.5</v>
      </c>
    </row>
    <row r="2643" spans="1:18" x14ac:dyDescent="0.3">
      <c r="A2643" t="s">
        <v>3923</v>
      </c>
      <c r="B2643" s="17">
        <v>45152</v>
      </c>
      <c r="C2643" t="s">
        <v>3917</v>
      </c>
      <c r="D2643" t="s">
        <v>3918</v>
      </c>
      <c r="E2643" t="s">
        <v>3919</v>
      </c>
      <c r="F2643" t="s">
        <v>3930</v>
      </c>
      <c r="G2643" t="s">
        <v>3921</v>
      </c>
      <c r="H2643" t="s">
        <v>3876</v>
      </c>
      <c r="I2643">
        <v>192.19999999999982</v>
      </c>
      <c r="J2643" s="41">
        <v>1.298E-2</v>
      </c>
      <c r="K2643" s="42">
        <v>2.4947559999999975</v>
      </c>
      <c r="L2643" s="43">
        <v>1.9550000000000001</v>
      </c>
      <c r="M2643" s="42">
        <v>4.8772479799999955</v>
      </c>
      <c r="N2643">
        <v>0</v>
      </c>
      <c r="O2643" s="43">
        <v>2.4</v>
      </c>
      <c r="P2643" s="42">
        <v>84</v>
      </c>
      <c r="Q2643" s="42">
        <v>9</v>
      </c>
      <c r="R2643" s="42">
        <v>9</v>
      </c>
    </row>
    <row r="2644" spans="1:18" x14ac:dyDescent="0.3">
      <c r="A2644" t="s">
        <v>3923</v>
      </c>
      <c r="B2644" s="17">
        <v>45153</v>
      </c>
      <c r="C2644" t="s">
        <v>3917</v>
      </c>
      <c r="D2644" t="s">
        <v>3918</v>
      </c>
      <c r="E2644" t="s">
        <v>3919</v>
      </c>
      <c r="F2644" t="s">
        <v>3930</v>
      </c>
      <c r="G2644" t="s">
        <v>3921</v>
      </c>
      <c r="H2644" t="s">
        <v>3876</v>
      </c>
      <c r="I2644">
        <v>26.099999999999909</v>
      </c>
      <c r="J2644" s="41">
        <v>1.2320000000000003E-2</v>
      </c>
      <c r="K2644" s="42">
        <v>0.32155199999999895</v>
      </c>
      <c r="L2644" s="43">
        <v>0.94299999999999995</v>
      </c>
      <c r="M2644" s="42">
        <v>0.30322353599999902</v>
      </c>
      <c r="N2644">
        <v>3</v>
      </c>
      <c r="O2644" s="43">
        <v>210</v>
      </c>
      <c r="P2644" s="42">
        <v>70</v>
      </c>
      <c r="Q2644" s="42">
        <v>9</v>
      </c>
      <c r="R2644" s="42">
        <v>12</v>
      </c>
    </row>
    <row r="2645" spans="1:18" x14ac:dyDescent="0.3">
      <c r="A2645" t="s">
        <v>3923</v>
      </c>
      <c r="B2645" s="17">
        <v>45154</v>
      </c>
      <c r="C2645" t="s">
        <v>3917</v>
      </c>
      <c r="D2645" t="s">
        <v>3918</v>
      </c>
      <c r="E2645" t="s">
        <v>3919</v>
      </c>
      <c r="F2645" t="s">
        <v>3930</v>
      </c>
      <c r="G2645" t="s">
        <v>3921</v>
      </c>
      <c r="H2645" t="s">
        <v>3876</v>
      </c>
      <c r="I2645">
        <v>370.29999999999995</v>
      </c>
      <c r="J2645" s="41">
        <v>1.4080000000000002E-2</v>
      </c>
      <c r="K2645" s="42">
        <v>5.2138239999999998</v>
      </c>
      <c r="L2645" s="43">
        <v>2.6680000000000001</v>
      </c>
      <c r="M2645" s="42">
        <v>13.910482432</v>
      </c>
      <c r="N2645">
        <v>7</v>
      </c>
      <c r="O2645" s="43">
        <v>682.8</v>
      </c>
      <c r="P2645" s="42">
        <v>84</v>
      </c>
      <c r="Q2645" s="42">
        <v>10</v>
      </c>
      <c r="R2645" s="42">
        <v>15</v>
      </c>
    </row>
    <row r="2646" spans="1:18" x14ac:dyDescent="0.3">
      <c r="A2646" t="s">
        <v>3923</v>
      </c>
      <c r="B2646" s="17">
        <v>45155</v>
      </c>
      <c r="C2646" t="s">
        <v>3917</v>
      </c>
      <c r="D2646" t="s">
        <v>3918</v>
      </c>
      <c r="E2646" t="s">
        <v>3919</v>
      </c>
      <c r="F2646" t="s">
        <v>3930</v>
      </c>
      <c r="G2646" t="s">
        <v>3921</v>
      </c>
      <c r="H2646" t="s">
        <v>3876</v>
      </c>
      <c r="I2646">
        <v>145.69999999999999</v>
      </c>
      <c r="J2646" s="41">
        <v>1.2210000000000002E-2</v>
      </c>
      <c r="K2646" s="42">
        <v>1.7789970000000002</v>
      </c>
      <c r="L2646" s="43">
        <v>1.6445000000000001</v>
      </c>
      <c r="M2646" s="42">
        <v>2.9255605665000002</v>
      </c>
      <c r="N2646">
        <v>5</v>
      </c>
      <c r="O2646" s="43">
        <v>480</v>
      </c>
      <c r="P2646" s="42">
        <v>74</v>
      </c>
      <c r="Q2646" s="42">
        <v>1</v>
      </c>
      <c r="R2646" s="42">
        <v>15</v>
      </c>
    </row>
    <row r="2647" spans="1:18" x14ac:dyDescent="0.3">
      <c r="A2647" t="s">
        <v>3923</v>
      </c>
      <c r="B2647" s="17">
        <v>45156</v>
      </c>
      <c r="C2647" t="s">
        <v>3917</v>
      </c>
      <c r="D2647" t="s">
        <v>3918</v>
      </c>
      <c r="E2647" t="s">
        <v>3919</v>
      </c>
      <c r="F2647" t="s">
        <v>3930</v>
      </c>
      <c r="G2647" t="s">
        <v>3921</v>
      </c>
      <c r="H2647" t="s">
        <v>3876</v>
      </c>
      <c r="I2647">
        <v>570.19999999999982</v>
      </c>
      <c r="J2647" s="41">
        <v>1.5180000000000001E-2</v>
      </c>
      <c r="K2647" s="42">
        <v>8.6556359999999977</v>
      </c>
      <c r="L2647" s="43">
        <v>1.2304999999999997</v>
      </c>
      <c r="M2647" s="42">
        <v>10.650760097999994</v>
      </c>
      <c r="N2647">
        <v>1</v>
      </c>
      <c r="O2647" s="43">
        <v>66</v>
      </c>
      <c r="P2647" s="42">
        <v>67</v>
      </c>
      <c r="Q2647" s="42">
        <v>2</v>
      </c>
      <c r="R2647" s="42">
        <v>4.5</v>
      </c>
    </row>
    <row r="2648" spans="1:18" x14ac:dyDescent="0.3">
      <c r="A2648" t="s">
        <v>3923</v>
      </c>
      <c r="B2648" s="17">
        <v>45157</v>
      </c>
      <c r="C2648" t="s">
        <v>3917</v>
      </c>
      <c r="D2648" t="s">
        <v>3918</v>
      </c>
      <c r="E2648" t="s">
        <v>3919</v>
      </c>
      <c r="F2648" t="s">
        <v>3930</v>
      </c>
      <c r="G2648" t="s">
        <v>3921</v>
      </c>
      <c r="H2648" t="s">
        <v>3876</v>
      </c>
      <c r="I2648">
        <v>12.2</v>
      </c>
      <c r="J2648" s="41">
        <v>1.7160000000000002E-2</v>
      </c>
      <c r="K2648" s="42">
        <v>0.20935200000000001</v>
      </c>
      <c r="L2648" s="43">
        <v>2.4839999999999995</v>
      </c>
      <c r="M2648" s="42">
        <v>0.52003036799999991</v>
      </c>
      <c r="N2648">
        <v>5</v>
      </c>
      <c r="O2648" s="43">
        <v>294</v>
      </c>
      <c r="P2648" s="42">
        <v>75</v>
      </c>
      <c r="Q2648" s="42">
        <v>7</v>
      </c>
      <c r="R2648" s="42">
        <v>13.5</v>
      </c>
    </row>
    <row r="2649" spans="1:18" x14ac:dyDescent="0.3">
      <c r="A2649" t="s">
        <v>3923</v>
      </c>
      <c r="B2649" s="17">
        <v>45158</v>
      </c>
      <c r="C2649" t="s">
        <v>3917</v>
      </c>
      <c r="D2649" t="s">
        <v>3918</v>
      </c>
      <c r="E2649" t="s">
        <v>3919</v>
      </c>
      <c r="F2649" t="s">
        <v>3930</v>
      </c>
      <c r="G2649" t="s">
        <v>3921</v>
      </c>
      <c r="H2649" t="s">
        <v>3876</v>
      </c>
      <c r="I2649">
        <v>414.69999999999982</v>
      </c>
      <c r="J2649" s="41">
        <v>1.3310000000000001E-2</v>
      </c>
      <c r="K2649" s="42">
        <v>5.5196569999999978</v>
      </c>
      <c r="L2649" s="43">
        <v>1.7709999999999999</v>
      </c>
      <c r="M2649" s="42">
        <v>9.7753125469999951</v>
      </c>
      <c r="N2649">
        <v>0</v>
      </c>
      <c r="O2649" s="43">
        <v>26.4</v>
      </c>
      <c r="P2649" s="42">
        <v>54</v>
      </c>
      <c r="Q2649" s="42">
        <v>11</v>
      </c>
      <c r="R2649" s="42">
        <v>10.5</v>
      </c>
    </row>
    <row r="2650" spans="1:18" x14ac:dyDescent="0.3">
      <c r="A2650" t="s">
        <v>3923</v>
      </c>
      <c r="B2650" s="17">
        <v>45159</v>
      </c>
      <c r="C2650" t="s">
        <v>3917</v>
      </c>
      <c r="D2650" t="s">
        <v>3918</v>
      </c>
      <c r="E2650" t="s">
        <v>3919</v>
      </c>
      <c r="F2650" t="s">
        <v>3930</v>
      </c>
      <c r="G2650" t="s">
        <v>3921</v>
      </c>
      <c r="H2650" t="s">
        <v>3876</v>
      </c>
      <c r="I2650">
        <v>41</v>
      </c>
      <c r="J2650" s="41">
        <v>9.5700000000000004E-3</v>
      </c>
      <c r="K2650" s="42">
        <v>0.39237</v>
      </c>
      <c r="L2650" s="43">
        <v>2.4494999999999996</v>
      </c>
      <c r="M2650" s="42">
        <v>0.96111031499999977</v>
      </c>
      <c r="N2650">
        <v>7</v>
      </c>
      <c r="O2650" s="43">
        <v>631.19999999999993</v>
      </c>
      <c r="P2650" s="42">
        <v>98</v>
      </c>
      <c r="Q2650" s="42">
        <v>14</v>
      </c>
      <c r="R2650" s="42">
        <v>1.5</v>
      </c>
    </row>
    <row r="2651" spans="1:18" x14ac:dyDescent="0.3">
      <c r="A2651" t="s">
        <v>3923</v>
      </c>
      <c r="B2651" s="17">
        <v>45160</v>
      </c>
      <c r="C2651" t="s">
        <v>3917</v>
      </c>
      <c r="D2651" t="s">
        <v>3918</v>
      </c>
      <c r="E2651" t="s">
        <v>3919</v>
      </c>
      <c r="F2651" t="s">
        <v>3930</v>
      </c>
      <c r="G2651" t="s">
        <v>3921</v>
      </c>
      <c r="H2651" t="s">
        <v>3876</v>
      </c>
      <c r="I2651">
        <v>15.299999999999955</v>
      </c>
      <c r="J2651" s="41">
        <v>1.056E-2</v>
      </c>
      <c r="K2651" s="42">
        <v>0.16156799999999952</v>
      </c>
      <c r="L2651" s="43">
        <v>0.93149999999999988</v>
      </c>
      <c r="M2651" s="42">
        <v>0.15050059199999954</v>
      </c>
      <c r="N2651">
        <v>1</v>
      </c>
      <c r="O2651" s="43">
        <v>100.8</v>
      </c>
      <c r="P2651" s="42">
        <v>85</v>
      </c>
      <c r="Q2651" s="42">
        <v>6</v>
      </c>
      <c r="R2651" s="42">
        <v>10.5</v>
      </c>
    </row>
    <row r="2652" spans="1:18" x14ac:dyDescent="0.3">
      <c r="A2652" t="s">
        <v>3923</v>
      </c>
      <c r="B2652" s="17">
        <v>45161</v>
      </c>
      <c r="C2652" t="s">
        <v>3917</v>
      </c>
      <c r="D2652" t="s">
        <v>3918</v>
      </c>
      <c r="E2652" t="s">
        <v>3919</v>
      </c>
      <c r="F2652" t="s">
        <v>3930</v>
      </c>
      <c r="G2652" t="s">
        <v>3921</v>
      </c>
      <c r="H2652" t="s">
        <v>3876</v>
      </c>
      <c r="I2652">
        <v>459.29999999999995</v>
      </c>
      <c r="J2652" s="41">
        <v>9.2399999999999999E-3</v>
      </c>
      <c r="K2652" s="42">
        <v>4.2439319999999991</v>
      </c>
      <c r="L2652" s="43">
        <v>1.8514999999999999</v>
      </c>
      <c r="M2652" s="42">
        <v>7.8576400979999983</v>
      </c>
      <c r="N2652">
        <v>4</v>
      </c>
      <c r="O2652" s="43">
        <v>154.79999999999998</v>
      </c>
      <c r="P2652" s="42">
        <v>99</v>
      </c>
      <c r="Q2652" s="42">
        <v>13</v>
      </c>
      <c r="R2652" s="42">
        <v>16.5</v>
      </c>
    </row>
    <row r="2653" spans="1:18" x14ac:dyDescent="0.3">
      <c r="A2653" t="s">
        <v>3923</v>
      </c>
      <c r="B2653" s="17">
        <v>45162</v>
      </c>
      <c r="C2653" t="s">
        <v>3917</v>
      </c>
      <c r="D2653" t="s">
        <v>3918</v>
      </c>
      <c r="E2653" t="s">
        <v>3919</v>
      </c>
      <c r="F2653" t="s">
        <v>3930</v>
      </c>
      <c r="G2653" t="s">
        <v>3921</v>
      </c>
      <c r="H2653" t="s">
        <v>3876</v>
      </c>
      <c r="I2653">
        <v>664.69999999999982</v>
      </c>
      <c r="J2653" s="41">
        <v>1.4850000000000002E-2</v>
      </c>
      <c r="K2653" s="42">
        <v>9.8707949999999993</v>
      </c>
      <c r="L2653" s="43">
        <v>1.9779999999999998</v>
      </c>
      <c r="M2653" s="42">
        <v>19.524432509999997</v>
      </c>
      <c r="N2653">
        <v>6</v>
      </c>
      <c r="O2653" s="43">
        <v>363.59999999999997</v>
      </c>
      <c r="P2653" s="42">
        <v>70</v>
      </c>
      <c r="Q2653" s="42">
        <v>8</v>
      </c>
      <c r="R2653" s="42">
        <v>1.5</v>
      </c>
    </row>
    <row r="2654" spans="1:18" x14ac:dyDescent="0.3">
      <c r="A2654" t="s">
        <v>3923</v>
      </c>
      <c r="B2654" s="17">
        <v>45163</v>
      </c>
      <c r="C2654" t="s">
        <v>3917</v>
      </c>
      <c r="D2654" t="s">
        <v>3918</v>
      </c>
      <c r="E2654" t="s">
        <v>3919</v>
      </c>
      <c r="F2654" t="s">
        <v>3930</v>
      </c>
      <c r="G2654" t="s">
        <v>3921</v>
      </c>
      <c r="H2654" t="s">
        <v>3876</v>
      </c>
      <c r="I2654">
        <v>458.59999999999991</v>
      </c>
      <c r="J2654" s="41">
        <v>1.5070000000000002E-2</v>
      </c>
      <c r="K2654" s="42">
        <v>6.9111019999999996</v>
      </c>
      <c r="L2654" s="43">
        <v>2.4609999999999994</v>
      </c>
      <c r="M2654" s="42">
        <v>17.008222021999995</v>
      </c>
      <c r="N2654">
        <v>5</v>
      </c>
      <c r="O2654" s="43">
        <v>392.4</v>
      </c>
      <c r="P2654" s="42">
        <v>94</v>
      </c>
      <c r="Q2654" s="42">
        <v>8</v>
      </c>
      <c r="R2654" s="42">
        <v>4.5</v>
      </c>
    </row>
    <row r="2655" spans="1:18" x14ac:dyDescent="0.3">
      <c r="A2655" t="s">
        <v>3923</v>
      </c>
      <c r="B2655" s="17">
        <v>45164</v>
      </c>
      <c r="C2655" t="s">
        <v>3917</v>
      </c>
      <c r="D2655" t="s">
        <v>3918</v>
      </c>
      <c r="E2655" t="s">
        <v>3919</v>
      </c>
      <c r="F2655" t="s">
        <v>3930</v>
      </c>
      <c r="G2655" t="s">
        <v>3921</v>
      </c>
      <c r="H2655" t="s">
        <v>3876</v>
      </c>
      <c r="I2655">
        <v>13.2</v>
      </c>
      <c r="J2655" s="41">
        <v>1.2320000000000003E-2</v>
      </c>
      <c r="K2655" s="42">
        <v>0.16262400000000002</v>
      </c>
      <c r="L2655" s="43">
        <v>2.4609999999999999</v>
      </c>
      <c r="M2655" s="42">
        <v>0.40021766400000003</v>
      </c>
      <c r="N2655">
        <v>5</v>
      </c>
      <c r="O2655" s="43">
        <v>492</v>
      </c>
      <c r="P2655" s="42">
        <v>101</v>
      </c>
      <c r="Q2655" s="42">
        <v>15</v>
      </c>
      <c r="R2655" s="42">
        <v>15</v>
      </c>
    </row>
    <row r="2656" spans="1:18" x14ac:dyDescent="0.3">
      <c r="A2656" t="s">
        <v>3923</v>
      </c>
      <c r="B2656" s="17">
        <v>45165</v>
      </c>
      <c r="C2656" t="s">
        <v>3917</v>
      </c>
      <c r="D2656" t="s">
        <v>3918</v>
      </c>
      <c r="E2656" t="s">
        <v>3919</v>
      </c>
      <c r="F2656" t="s">
        <v>3930</v>
      </c>
      <c r="G2656" t="s">
        <v>3921</v>
      </c>
      <c r="H2656" t="s">
        <v>3876</v>
      </c>
      <c r="I2656">
        <v>141.4</v>
      </c>
      <c r="J2656" s="41">
        <v>1.0670000000000001E-2</v>
      </c>
      <c r="K2656" s="42">
        <v>1.5087380000000001</v>
      </c>
      <c r="L2656" s="43">
        <v>1.7825</v>
      </c>
      <c r="M2656" s="42">
        <v>2.6893254850000003</v>
      </c>
      <c r="N2656">
        <v>5</v>
      </c>
      <c r="O2656" s="43">
        <v>292.8</v>
      </c>
      <c r="P2656" s="42">
        <v>59</v>
      </c>
      <c r="Q2656" s="42">
        <v>10</v>
      </c>
      <c r="R2656" s="42">
        <v>7.5</v>
      </c>
    </row>
    <row r="2657" spans="1:18" x14ac:dyDescent="0.3">
      <c r="A2657" t="s">
        <v>3923</v>
      </c>
      <c r="B2657" s="17">
        <v>45166</v>
      </c>
      <c r="C2657" t="s">
        <v>3917</v>
      </c>
      <c r="D2657" t="s">
        <v>3918</v>
      </c>
      <c r="E2657" t="s">
        <v>3919</v>
      </c>
      <c r="F2657" t="s">
        <v>3930</v>
      </c>
      <c r="G2657" t="s">
        <v>3921</v>
      </c>
      <c r="H2657" t="s">
        <v>3876</v>
      </c>
      <c r="I2657">
        <v>160</v>
      </c>
      <c r="J2657" s="41">
        <v>1.5070000000000002E-2</v>
      </c>
      <c r="K2657" s="42">
        <v>2.4112000000000005</v>
      </c>
      <c r="L2657" s="43">
        <v>1.0694999999999999</v>
      </c>
      <c r="M2657" s="42">
        <v>2.5787784</v>
      </c>
      <c r="N2657">
        <v>6</v>
      </c>
      <c r="O2657" s="43">
        <v>289.2</v>
      </c>
      <c r="P2657" s="42">
        <v>81</v>
      </c>
      <c r="Q2657" s="42">
        <v>13</v>
      </c>
      <c r="R2657" s="42">
        <v>3</v>
      </c>
    </row>
    <row r="2658" spans="1:18" x14ac:dyDescent="0.3">
      <c r="A2658" t="s">
        <v>3923</v>
      </c>
      <c r="B2658" s="17">
        <v>45167</v>
      </c>
      <c r="C2658" t="s">
        <v>3917</v>
      </c>
      <c r="D2658" t="s">
        <v>3918</v>
      </c>
      <c r="E2658" t="s">
        <v>3919</v>
      </c>
      <c r="F2658" t="s">
        <v>3930</v>
      </c>
      <c r="G2658" t="s">
        <v>3921</v>
      </c>
      <c r="H2658" t="s">
        <v>3876</v>
      </c>
      <c r="I2658">
        <v>250.99999999999989</v>
      </c>
      <c r="J2658" s="41">
        <v>1.7160000000000002E-2</v>
      </c>
      <c r="K2658" s="42">
        <v>4.3071599999999988</v>
      </c>
      <c r="L2658" s="43">
        <v>1.587</v>
      </c>
      <c r="M2658" s="42">
        <v>6.8354629199999977</v>
      </c>
      <c r="N2658">
        <v>0</v>
      </c>
      <c r="O2658" s="43">
        <v>26.4</v>
      </c>
      <c r="P2658" s="42">
        <v>84</v>
      </c>
      <c r="Q2658" s="42">
        <v>4</v>
      </c>
      <c r="R2658" s="42">
        <v>7.5</v>
      </c>
    </row>
    <row r="2659" spans="1:18" x14ac:dyDescent="0.3">
      <c r="A2659" t="s">
        <v>3923</v>
      </c>
      <c r="B2659" s="17">
        <v>45168</v>
      </c>
      <c r="C2659" t="s">
        <v>3917</v>
      </c>
      <c r="D2659" t="s">
        <v>3918</v>
      </c>
      <c r="E2659" t="s">
        <v>3919</v>
      </c>
      <c r="F2659" t="s">
        <v>3930</v>
      </c>
      <c r="G2659" t="s">
        <v>3921</v>
      </c>
      <c r="H2659" t="s">
        <v>3876</v>
      </c>
      <c r="I2659">
        <v>545.59999999999991</v>
      </c>
      <c r="J2659" s="41">
        <v>1.5510000000000001E-2</v>
      </c>
      <c r="K2659" s="42">
        <v>8.462256</v>
      </c>
      <c r="L2659" s="43">
        <v>2.0585</v>
      </c>
      <c r="M2659" s="42">
        <v>17.419553976</v>
      </c>
      <c r="N2659">
        <v>7</v>
      </c>
      <c r="O2659" s="43">
        <v>680.4</v>
      </c>
      <c r="P2659" s="42">
        <v>46</v>
      </c>
      <c r="Q2659" s="42">
        <v>10</v>
      </c>
      <c r="R2659" s="42">
        <v>15</v>
      </c>
    </row>
    <row r="2660" spans="1:18" x14ac:dyDescent="0.3">
      <c r="A2660" t="s">
        <v>3923</v>
      </c>
      <c r="B2660" s="17">
        <v>45169</v>
      </c>
      <c r="C2660" t="s">
        <v>3917</v>
      </c>
      <c r="D2660" t="s">
        <v>3918</v>
      </c>
      <c r="E2660" t="s">
        <v>3919</v>
      </c>
      <c r="F2660" t="s">
        <v>3930</v>
      </c>
      <c r="G2660" t="s">
        <v>3921</v>
      </c>
      <c r="H2660" t="s">
        <v>3876</v>
      </c>
      <c r="I2660">
        <v>538.5</v>
      </c>
      <c r="J2660" s="41">
        <v>1.5180000000000001E-2</v>
      </c>
      <c r="K2660" s="42">
        <v>8.174430000000001</v>
      </c>
      <c r="L2660" s="43">
        <v>1.9894999999999998</v>
      </c>
      <c r="M2660" s="42">
        <v>16.263028485</v>
      </c>
      <c r="N2660">
        <v>7</v>
      </c>
      <c r="O2660" s="43">
        <v>590.4</v>
      </c>
      <c r="P2660" s="42">
        <v>52</v>
      </c>
      <c r="Q2660" s="42">
        <v>4</v>
      </c>
      <c r="R2660" s="42">
        <v>6</v>
      </c>
    </row>
    <row r="2661" spans="1:18" x14ac:dyDescent="0.3">
      <c r="A2661" t="s">
        <v>3924</v>
      </c>
      <c r="B2661" s="17">
        <v>45170</v>
      </c>
      <c r="C2661" t="s">
        <v>3917</v>
      </c>
      <c r="D2661" t="s">
        <v>3918</v>
      </c>
      <c r="E2661" t="s">
        <v>3919</v>
      </c>
      <c r="F2661" t="s">
        <v>3930</v>
      </c>
      <c r="G2661" t="s">
        <v>3921</v>
      </c>
      <c r="H2661" t="s">
        <v>3876</v>
      </c>
      <c r="I2661">
        <v>1099</v>
      </c>
      <c r="J2661" s="41">
        <v>1.188E-2</v>
      </c>
      <c r="K2661" s="42">
        <v>13.05612</v>
      </c>
      <c r="L2661" s="43">
        <v>1.2304999999999999</v>
      </c>
      <c r="M2661" s="42">
        <v>16.065555659999998</v>
      </c>
      <c r="N2661">
        <v>9</v>
      </c>
      <c r="O2661" s="43">
        <v>884.4</v>
      </c>
      <c r="P2661" s="42">
        <v>74</v>
      </c>
      <c r="Q2661" s="42">
        <v>1</v>
      </c>
      <c r="R2661" s="42">
        <v>4.5</v>
      </c>
    </row>
    <row r="2662" spans="1:18" x14ac:dyDescent="0.3">
      <c r="A2662" t="s">
        <v>3924</v>
      </c>
      <c r="B2662" s="17">
        <v>45171</v>
      </c>
      <c r="C2662" t="s">
        <v>3917</v>
      </c>
      <c r="D2662" t="s">
        <v>3918</v>
      </c>
      <c r="E2662" t="s">
        <v>3919</v>
      </c>
      <c r="F2662" t="s">
        <v>3930</v>
      </c>
      <c r="G2662" t="s">
        <v>3921</v>
      </c>
      <c r="H2662" t="s">
        <v>3876</v>
      </c>
      <c r="I2662">
        <v>1198</v>
      </c>
      <c r="J2662" s="41">
        <v>1.3310000000000001E-2</v>
      </c>
      <c r="K2662" s="42">
        <v>15.94538</v>
      </c>
      <c r="L2662" s="43">
        <v>2.2079999999999997</v>
      </c>
      <c r="M2662" s="42">
        <v>35.207399039999999</v>
      </c>
      <c r="N2662">
        <v>6</v>
      </c>
      <c r="O2662" s="43">
        <v>572.4</v>
      </c>
      <c r="P2662" s="42">
        <v>62</v>
      </c>
      <c r="Q2662" s="42">
        <v>3</v>
      </c>
      <c r="R2662" s="42">
        <v>18</v>
      </c>
    </row>
    <row r="2663" spans="1:18" x14ac:dyDescent="0.3">
      <c r="A2663" t="s">
        <v>3924</v>
      </c>
      <c r="B2663" s="17">
        <v>45172</v>
      </c>
      <c r="C2663" t="s">
        <v>3917</v>
      </c>
      <c r="D2663" t="s">
        <v>3918</v>
      </c>
      <c r="E2663" t="s">
        <v>3919</v>
      </c>
      <c r="F2663" t="s">
        <v>3930</v>
      </c>
      <c r="G2663" t="s">
        <v>3921</v>
      </c>
      <c r="H2663" t="s">
        <v>3876</v>
      </c>
      <c r="I2663">
        <v>987</v>
      </c>
      <c r="J2663" s="41">
        <v>1.2869999999999999E-2</v>
      </c>
      <c r="K2663" s="42">
        <v>12.702689999999999</v>
      </c>
      <c r="L2663" s="43">
        <v>2.4724999999999997</v>
      </c>
      <c r="M2663" s="42">
        <v>31.407401024999992</v>
      </c>
      <c r="N2663">
        <v>4</v>
      </c>
      <c r="O2663" s="43">
        <v>202.79999999999998</v>
      </c>
      <c r="P2663" s="42">
        <v>52</v>
      </c>
      <c r="Q2663" s="42">
        <v>4</v>
      </c>
      <c r="R2663" s="42">
        <v>6</v>
      </c>
    </row>
    <row r="2664" spans="1:18" x14ac:dyDescent="0.3">
      <c r="A2664" t="s">
        <v>3924</v>
      </c>
      <c r="B2664" s="17">
        <v>45173</v>
      </c>
      <c r="C2664" t="s">
        <v>3917</v>
      </c>
      <c r="D2664" t="s">
        <v>3918</v>
      </c>
      <c r="E2664" t="s">
        <v>3919</v>
      </c>
      <c r="F2664" t="s">
        <v>3930</v>
      </c>
      <c r="G2664" t="s">
        <v>3921</v>
      </c>
      <c r="H2664" t="s">
        <v>3876</v>
      </c>
      <c r="I2664">
        <v>1057</v>
      </c>
      <c r="J2664" s="41">
        <v>1.584E-2</v>
      </c>
      <c r="K2664" s="42">
        <v>16.74288</v>
      </c>
      <c r="L2664" s="43">
        <v>1.7594999999999998</v>
      </c>
      <c r="M2664" s="42">
        <v>29.459097359999998</v>
      </c>
      <c r="N2664">
        <v>6</v>
      </c>
      <c r="O2664" s="43">
        <v>386.4</v>
      </c>
      <c r="P2664" s="42">
        <v>104</v>
      </c>
      <c r="Q2664" s="42">
        <v>10</v>
      </c>
      <c r="R2664" s="42">
        <v>13.5</v>
      </c>
    </row>
    <row r="2665" spans="1:18" x14ac:dyDescent="0.3">
      <c r="A2665" t="s">
        <v>3924</v>
      </c>
      <c r="B2665" s="17">
        <v>45174</v>
      </c>
      <c r="C2665" t="s">
        <v>3917</v>
      </c>
      <c r="D2665" t="s">
        <v>3918</v>
      </c>
      <c r="E2665" t="s">
        <v>3919</v>
      </c>
      <c r="F2665" t="s">
        <v>3930</v>
      </c>
      <c r="G2665" t="s">
        <v>3921</v>
      </c>
      <c r="H2665" t="s">
        <v>3876</v>
      </c>
      <c r="I2665">
        <v>1157</v>
      </c>
      <c r="J2665" s="41">
        <v>1.4849999999999999E-2</v>
      </c>
      <c r="K2665" s="42">
        <v>17.181449999999998</v>
      </c>
      <c r="L2665" s="43">
        <v>1.0465</v>
      </c>
      <c r="M2665" s="42">
        <v>17.980387424999996</v>
      </c>
      <c r="N2665">
        <v>4</v>
      </c>
      <c r="O2665" s="43">
        <v>349.2</v>
      </c>
      <c r="P2665" s="42">
        <v>106</v>
      </c>
      <c r="Q2665" s="42">
        <v>8</v>
      </c>
      <c r="R2665" s="42">
        <v>12</v>
      </c>
    </row>
    <row r="2666" spans="1:18" x14ac:dyDescent="0.3">
      <c r="A2666" t="s">
        <v>3924</v>
      </c>
      <c r="B2666" s="17">
        <v>45175</v>
      </c>
      <c r="C2666" t="s">
        <v>3917</v>
      </c>
      <c r="D2666" t="s">
        <v>3918</v>
      </c>
      <c r="E2666" t="s">
        <v>3919</v>
      </c>
      <c r="F2666" t="s">
        <v>3930</v>
      </c>
      <c r="G2666" t="s">
        <v>3921</v>
      </c>
      <c r="H2666" t="s">
        <v>3876</v>
      </c>
      <c r="I2666">
        <v>916</v>
      </c>
      <c r="J2666" s="41">
        <v>1.8920000000000003E-2</v>
      </c>
      <c r="K2666" s="42">
        <v>17.330720000000003</v>
      </c>
      <c r="L2666" s="43">
        <v>0.58649999999999991</v>
      </c>
      <c r="M2666" s="42">
        <v>10.16446728</v>
      </c>
      <c r="N2666">
        <v>7</v>
      </c>
      <c r="O2666" s="43">
        <v>416.4</v>
      </c>
      <c r="P2666" s="42">
        <v>95</v>
      </c>
      <c r="Q2666" s="42">
        <v>14</v>
      </c>
      <c r="R2666" s="42">
        <v>16.5</v>
      </c>
    </row>
    <row r="2667" spans="1:18" x14ac:dyDescent="0.3">
      <c r="A2667" t="s">
        <v>3924</v>
      </c>
      <c r="B2667" s="17">
        <v>45176</v>
      </c>
      <c r="C2667" t="s">
        <v>3917</v>
      </c>
      <c r="D2667" t="s">
        <v>3918</v>
      </c>
      <c r="E2667" t="s">
        <v>3919</v>
      </c>
      <c r="F2667" t="s">
        <v>3930</v>
      </c>
      <c r="G2667" t="s">
        <v>3921</v>
      </c>
      <c r="H2667" t="s">
        <v>3876</v>
      </c>
      <c r="I2667">
        <v>833</v>
      </c>
      <c r="J2667" s="41">
        <v>1.4520000000000002E-2</v>
      </c>
      <c r="K2667" s="42">
        <v>12.095160000000002</v>
      </c>
      <c r="L2667" s="43">
        <v>1.2994999999999999</v>
      </c>
      <c r="M2667" s="42">
        <v>15.717660420000001</v>
      </c>
      <c r="N2667">
        <v>6</v>
      </c>
      <c r="O2667" s="43">
        <v>427.2</v>
      </c>
      <c r="P2667" s="42">
        <v>84</v>
      </c>
      <c r="Q2667" s="42">
        <v>3</v>
      </c>
      <c r="R2667" s="42">
        <v>9</v>
      </c>
    </row>
    <row r="2668" spans="1:18" x14ac:dyDescent="0.3">
      <c r="A2668" t="s">
        <v>3924</v>
      </c>
      <c r="B2668" s="17">
        <v>45177</v>
      </c>
      <c r="C2668" t="s">
        <v>3917</v>
      </c>
      <c r="D2668" t="s">
        <v>3918</v>
      </c>
      <c r="E2668" t="s">
        <v>3919</v>
      </c>
      <c r="F2668" t="s">
        <v>3930</v>
      </c>
      <c r="G2668" t="s">
        <v>3921</v>
      </c>
      <c r="H2668" t="s">
        <v>3876</v>
      </c>
      <c r="I2668">
        <v>1200</v>
      </c>
      <c r="J2668" s="41">
        <v>1.3639999999999999E-2</v>
      </c>
      <c r="K2668" s="42">
        <v>16.367999999999999</v>
      </c>
      <c r="L2668" s="43">
        <v>2.4609999999999999</v>
      </c>
      <c r="M2668" s="42">
        <v>40.281647999999997</v>
      </c>
      <c r="N2668">
        <v>5</v>
      </c>
      <c r="O2668" s="43">
        <v>405.59999999999997</v>
      </c>
      <c r="P2668" s="42">
        <v>73</v>
      </c>
      <c r="Q2668" s="42">
        <v>13</v>
      </c>
      <c r="R2668" s="42">
        <v>3</v>
      </c>
    </row>
    <row r="2669" spans="1:18" x14ac:dyDescent="0.3">
      <c r="A2669" t="s">
        <v>3924</v>
      </c>
      <c r="B2669" s="17">
        <v>45178</v>
      </c>
      <c r="C2669" t="s">
        <v>3917</v>
      </c>
      <c r="D2669" t="s">
        <v>3918</v>
      </c>
      <c r="E2669" t="s">
        <v>3919</v>
      </c>
      <c r="F2669" t="s">
        <v>3930</v>
      </c>
      <c r="G2669" t="s">
        <v>3921</v>
      </c>
      <c r="H2669" t="s">
        <v>3876</v>
      </c>
      <c r="I2669">
        <v>1518</v>
      </c>
      <c r="J2669" s="41">
        <v>1.9359999999999999E-2</v>
      </c>
      <c r="K2669" s="42">
        <v>29.388479999999998</v>
      </c>
      <c r="L2669" s="43">
        <v>2.415</v>
      </c>
      <c r="M2669" s="42">
        <v>70.97317919999999</v>
      </c>
      <c r="N2669">
        <v>7</v>
      </c>
      <c r="O2669" s="43">
        <v>493.2</v>
      </c>
      <c r="P2669" s="42">
        <v>55</v>
      </c>
      <c r="Q2669" s="42">
        <v>15</v>
      </c>
      <c r="R2669" s="42">
        <v>12</v>
      </c>
    </row>
    <row r="2670" spans="1:18" x14ac:dyDescent="0.3">
      <c r="A2670" t="s">
        <v>3924</v>
      </c>
      <c r="B2670" s="17">
        <v>45179</v>
      </c>
      <c r="C2670" t="s">
        <v>3917</v>
      </c>
      <c r="D2670" t="s">
        <v>3918</v>
      </c>
      <c r="E2670" t="s">
        <v>3919</v>
      </c>
      <c r="F2670" t="s">
        <v>3930</v>
      </c>
      <c r="G2670" t="s">
        <v>3921</v>
      </c>
      <c r="H2670" t="s">
        <v>3876</v>
      </c>
      <c r="I2670">
        <v>1356</v>
      </c>
      <c r="J2670" s="41">
        <v>1.694E-2</v>
      </c>
      <c r="K2670" s="42">
        <v>22.97064</v>
      </c>
      <c r="L2670" s="43">
        <v>1.7709999999999999</v>
      </c>
      <c r="M2670" s="42">
        <v>40.681003439999998</v>
      </c>
      <c r="N2670">
        <v>5</v>
      </c>
      <c r="O2670" s="43">
        <v>410.4</v>
      </c>
      <c r="P2670" s="42">
        <v>102</v>
      </c>
      <c r="Q2670" s="42">
        <v>8</v>
      </c>
      <c r="R2670" s="42">
        <v>9</v>
      </c>
    </row>
    <row r="2671" spans="1:18" x14ac:dyDescent="0.3">
      <c r="A2671" t="s">
        <v>3924</v>
      </c>
      <c r="B2671" s="17">
        <v>45180</v>
      </c>
      <c r="C2671" t="s">
        <v>3917</v>
      </c>
      <c r="D2671" t="s">
        <v>3918</v>
      </c>
      <c r="E2671" t="s">
        <v>3919</v>
      </c>
      <c r="F2671" t="s">
        <v>3930</v>
      </c>
      <c r="G2671" t="s">
        <v>3921</v>
      </c>
      <c r="H2671" t="s">
        <v>3876</v>
      </c>
      <c r="I2671">
        <v>1500</v>
      </c>
      <c r="J2671" s="41">
        <v>1.7600000000000001E-2</v>
      </c>
      <c r="K2671" s="42">
        <v>26.400000000000002</v>
      </c>
      <c r="L2671" s="43">
        <v>0.88549999999999995</v>
      </c>
      <c r="M2671" s="42">
        <v>23.377200000000002</v>
      </c>
      <c r="N2671">
        <v>4</v>
      </c>
      <c r="O2671" s="43">
        <v>240</v>
      </c>
      <c r="P2671" s="42">
        <v>71</v>
      </c>
      <c r="Q2671" s="42">
        <v>17</v>
      </c>
      <c r="R2671" s="42">
        <v>10.5</v>
      </c>
    </row>
    <row r="2672" spans="1:18" x14ac:dyDescent="0.3">
      <c r="A2672" t="s">
        <v>3924</v>
      </c>
      <c r="B2672" s="17">
        <v>45181</v>
      </c>
      <c r="C2672" t="s">
        <v>3917</v>
      </c>
      <c r="D2672" t="s">
        <v>3918</v>
      </c>
      <c r="E2672" t="s">
        <v>3919</v>
      </c>
      <c r="F2672" t="s">
        <v>3930</v>
      </c>
      <c r="G2672" t="s">
        <v>3921</v>
      </c>
      <c r="H2672" t="s">
        <v>3876</v>
      </c>
      <c r="I2672">
        <v>1863</v>
      </c>
      <c r="J2672" s="41">
        <v>1.1990000000000001E-2</v>
      </c>
      <c r="K2672" s="42">
        <v>22.33737</v>
      </c>
      <c r="L2672" s="43">
        <v>2.3114999999999997</v>
      </c>
      <c r="M2672" s="42">
        <v>51.632830754999993</v>
      </c>
      <c r="N2672">
        <v>7</v>
      </c>
      <c r="O2672" s="43">
        <v>508.79999999999995</v>
      </c>
      <c r="P2672" s="42">
        <v>105</v>
      </c>
      <c r="Q2672" s="42">
        <v>6</v>
      </c>
      <c r="R2672" s="42">
        <v>13.5</v>
      </c>
    </row>
    <row r="2673" spans="1:18" x14ac:dyDescent="0.3">
      <c r="A2673" t="s">
        <v>3924</v>
      </c>
      <c r="B2673" s="17">
        <v>45182</v>
      </c>
      <c r="C2673" t="s">
        <v>3917</v>
      </c>
      <c r="D2673" t="s">
        <v>3918</v>
      </c>
      <c r="E2673" t="s">
        <v>3919</v>
      </c>
      <c r="F2673" t="s">
        <v>3930</v>
      </c>
      <c r="G2673" t="s">
        <v>3921</v>
      </c>
      <c r="H2673" t="s">
        <v>3876</v>
      </c>
      <c r="I2673">
        <v>1401</v>
      </c>
      <c r="J2673" s="41">
        <v>2.035E-2</v>
      </c>
      <c r="K2673" s="42">
        <v>28.510349999999999</v>
      </c>
      <c r="L2673" s="43">
        <v>2.093</v>
      </c>
      <c r="M2673" s="42">
        <v>59.672162549999996</v>
      </c>
      <c r="N2673">
        <v>8</v>
      </c>
      <c r="O2673" s="43">
        <v>537.6</v>
      </c>
      <c r="P2673" s="42">
        <v>97</v>
      </c>
      <c r="Q2673" s="42">
        <v>19</v>
      </c>
      <c r="R2673" s="42">
        <v>15</v>
      </c>
    </row>
    <row r="2674" spans="1:18" x14ac:dyDescent="0.3">
      <c r="A2674" t="s">
        <v>3924</v>
      </c>
      <c r="B2674" s="17">
        <v>45183</v>
      </c>
      <c r="C2674" t="s">
        <v>3917</v>
      </c>
      <c r="D2674" t="s">
        <v>3918</v>
      </c>
      <c r="E2674" t="s">
        <v>3919</v>
      </c>
      <c r="F2674" t="s">
        <v>3930</v>
      </c>
      <c r="G2674" t="s">
        <v>3921</v>
      </c>
      <c r="H2674" t="s">
        <v>3876</v>
      </c>
      <c r="I2674">
        <v>1600</v>
      </c>
      <c r="J2674" s="41">
        <v>1.5510000000000003E-2</v>
      </c>
      <c r="K2674" s="42">
        <v>24.816000000000006</v>
      </c>
      <c r="L2674" s="43">
        <v>0.82799999999999996</v>
      </c>
      <c r="M2674" s="42">
        <v>20.547648000000002</v>
      </c>
      <c r="N2674">
        <v>4</v>
      </c>
      <c r="O2674" s="43">
        <v>337.2</v>
      </c>
      <c r="P2674" s="42">
        <v>89</v>
      </c>
      <c r="Q2674" s="42">
        <v>13</v>
      </c>
      <c r="R2674" s="42">
        <v>13.5</v>
      </c>
    </row>
    <row r="2675" spans="1:18" x14ac:dyDescent="0.3">
      <c r="A2675" t="s">
        <v>3924</v>
      </c>
      <c r="B2675" s="17">
        <v>45184</v>
      </c>
      <c r="C2675" t="s">
        <v>3917</v>
      </c>
      <c r="D2675" t="s">
        <v>3918</v>
      </c>
      <c r="E2675" t="s">
        <v>3919</v>
      </c>
      <c r="F2675" t="s">
        <v>3930</v>
      </c>
      <c r="G2675" t="s">
        <v>3921</v>
      </c>
      <c r="H2675" t="s">
        <v>3876</v>
      </c>
      <c r="I2675">
        <v>924</v>
      </c>
      <c r="J2675" s="41">
        <v>1.4299999999999998E-2</v>
      </c>
      <c r="K2675" s="42">
        <v>13.213199999999999</v>
      </c>
      <c r="L2675" s="43">
        <v>1.6214999999999997</v>
      </c>
      <c r="M2675" s="42">
        <v>21.425203799999995</v>
      </c>
      <c r="N2675">
        <v>6</v>
      </c>
      <c r="O2675" s="43">
        <v>616.79999999999995</v>
      </c>
      <c r="P2675" s="42">
        <v>77</v>
      </c>
      <c r="Q2675" s="42">
        <v>4</v>
      </c>
      <c r="R2675" s="42">
        <v>13.5</v>
      </c>
    </row>
    <row r="2676" spans="1:18" x14ac:dyDescent="0.3">
      <c r="A2676" t="s">
        <v>3924</v>
      </c>
      <c r="B2676" s="17">
        <v>45185</v>
      </c>
      <c r="C2676" t="s">
        <v>3917</v>
      </c>
      <c r="D2676" t="s">
        <v>3918</v>
      </c>
      <c r="E2676" t="s">
        <v>3919</v>
      </c>
      <c r="F2676" t="s">
        <v>3930</v>
      </c>
      <c r="G2676" t="s">
        <v>3921</v>
      </c>
      <c r="H2676" t="s">
        <v>3876</v>
      </c>
      <c r="I2676">
        <v>947</v>
      </c>
      <c r="J2676" s="41">
        <v>1.7819999999999999E-2</v>
      </c>
      <c r="K2676" s="42">
        <v>16.875539999999997</v>
      </c>
      <c r="L2676" s="43">
        <v>2.0124999999999997</v>
      </c>
      <c r="M2676" s="42">
        <v>33.962024249999992</v>
      </c>
      <c r="N2676">
        <v>8</v>
      </c>
      <c r="O2676" s="43">
        <v>804</v>
      </c>
      <c r="P2676" s="42">
        <v>65</v>
      </c>
      <c r="Q2676" s="42">
        <v>13</v>
      </c>
      <c r="R2676" s="42">
        <v>6</v>
      </c>
    </row>
    <row r="2677" spans="1:18" x14ac:dyDescent="0.3">
      <c r="A2677" t="s">
        <v>3924</v>
      </c>
      <c r="B2677" s="17">
        <v>45186</v>
      </c>
      <c r="C2677" t="s">
        <v>3917</v>
      </c>
      <c r="D2677" t="s">
        <v>3918</v>
      </c>
      <c r="E2677" t="s">
        <v>3919</v>
      </c>
      <c r="F2677" t="s">
        <v>3930</v>
      </c>
      <c r="G2677" t="s">
        <v>3921</v>
      </c>
      <c r="H2677" t="s">
        <v>3876</v>
      </c>
      <c r="I2677">
        <v>1744</v>
      </c>
      <c r="J2677" s="41">
        <v>1.3860000000000001E-2</v>
      </c>
      <c r="K2677" s="42">
        <v>24.171840000000003</v>
      </c>
      <c r="L2677" s="43">
        <v>0.60949999999999993</v>
      </c>
      <c r="M2677" s="42">
        <v>14.73273648</v>
      </c>
      <c r="N2677">
        <v>5</v>
      </c>
      <c r="O2677" s="43">
        <v>411.59999999999997</v>
      </c>
      <c r="P2677" s="42">
        <v>98</v>
      </c>
      <c r="Q2677" s="42">
        <v>15</v>
      </c>
      <c r="R2677" s="42">
        <v>15</v>
      </c>
    </row>
    <row r="2678" spans="1:18" x14ac:dyDescent="0.3">
      <c r="A2678" t="s">
        <v>3924</v>
      </c>
      <c r="B2678" s="17">
        <v>45187</v>
      </c>
      <c r="C2678" t="s">
        <v>3917</v>
      </c>
      <c r="D2678" t="s">
        <v>3918</v>
      </c>
      <c r="E2678" t="s">
        <v>3919</v>
      </c>
      <c r="F2678" t="s">
        <v>3930</v>
      </c>
      <c r="G2678" t="s">
        <v>3921</v>
      </c>
      <c r="H2678" t="s">
        <v>3876</v>
      </c>
      <c r="I2678">
        <v>1365</v>
      </c>
      <c r="J2678" s="41">
        <v>1.4299999999999998E-2</v>
      </c>
      <c r="K2678" s="42">
        <v>19.519499999999997</v>
      </c>
      <c r="L2678" s="43">
        <v>0.621</v>
      </c>
      <c r="M2678" s="42">
        <v>12.121609499999998</v>
      </c>
      <c r="N2678">
        <v>3</v>
      </c>
      <c r="O2678" s="43">
        <v>333.59999999999997</v>
      </c>
      <c r="P2678" s="42">
        <v>80</v>
      </c>
      <c r="Q2678" s="42">
        <v>13</v>
      </c>
      <c r="R2678" s="42">
        <v>10.5</v>
      </c>
    </row>
    <row r="2679" spans="1:18" x14ac:dyDescent="0.3">
      <c r="A2679" t="s">
        <v>3924</v>
      </c>
      <c r="B2679" s="17">
        <v>45188</v>
      </c>
      <c r="C2679" t="s">
        <v>3917</v>
      </c>
      <c r="D2679" t="s">
        <v>3918</v>
      </c>
      <c r="E2679" t="s">
        <v>3919</v>
      </c>
      <c r="F2679" t="s">
        <v>3930</v>
      </c>
      <c r="G2679" t="s">
        <v>3921</v>
      </c>
      <c r="H2679" t="s">
        <v>3876</v>
      </c>
      <c r="I2679">
        <v>1223</v>
      </c>
      <c r="J2679" s="41">
        <v>1.2430000000000002E-2</v>
      </c>
      <c r="K2679" s="42">
        <v>15.201890000000002</v>
      </c>
      <c r="L2679" s="43">
        <v>2.0124999999999997</v>
      </c>
      <c r="M2679" s="42">
        <v>30.593803625</v>
      </c>
      <c r="N2679">
        <v>7</v>
      </c>
      <c r="O2679" s="43">
        <v>510</v>
      </c>
      <c r="P2679" s="42">
        <v>65</v>
      </c>
      <c r="Q2679" s="42">
        <v>8</v>
      </c>
      <c r="R2679" s="42">
        <v>6</v>
      </c>
    </row>
    <row r="2680" spans="1:18" x14ac:dyDescent="0.3">
      <c r="A2680" t="s">
        <v>3924</v>
      </c>
      <c r="B2680" s="17">
        <v>45189</v>
      </c>
      <c r="C2680" t="s">
        <v>3917</v>
      </c>
      <c r="D2680" t="s">
        <v>3918</v>
      </c>
      <c r="E2680" t="s">
        <v>3919</v>
      </c>
      <c r="F2680" t="s">
        <v>3930</v>
      </c>
      <c r="G2680" t="s">
        <v>3921</v>
      </c>
      <c r="H2680" t="s">
        <v>3876</v>
      </c>
      <c r="I2680">
        <v>1205</v>
      </c>
      <c r="J2680" s="41">
        <v>1.738E-2</v>
      </c>
      <c r="K2680" s="42">
        <v>20.942899999999998</v>
      </c>
      <c r="L2680" s="43">
        <v>1.5065</v>
      </c>
      <c r="M2680" s="42">
        <v>31.550478849999998</v>
      </c>
      <c r="N2680">
        <v>5</v>
      </c>
      <c r="O2680" s="43">
        <v>266.39999999999998</v>
      </c>
      <c r="P2680" s="42">
        <v>79</v>
      </c>
      <c r="Q2680" s="42">
        <v>8</v>
      </c>
      <c r="R2680" s="42">
        <v>12</v>
      </c>
    </row>
    <row r="2681" spans="1:18" x14ac:dyDescent="0.3">
      <c r="A2681" t="s">
        <v>3924</v>
      </c>
      <c r="B2681" s="17">
        <v>45190</v>
      </c>
      <c r="C2681" t="s">
        <v>3917</v>
      </c>
      <c r="D2681" t="s">
        <v>3918</v>
      </c>
      <c r="E2681" t="s">
        <v>3919</v>
      </c>
      <c r="F2681" t="s">
        <v>3930</v>
      </c>
      <c r="G2681" t="s">
        <v>3921</v>
      </c>
      <c r="H2681" t="s">
        <v>3876</v>
      </c>
      <c r="I2681">
        <v>1614</v>
      </c>
      <c r="J2681" s="41">
        <v>1.54E-2</v>
      </c>
      <c r="K2681" s="42">
        <v>24.855599999999999</v>
      </c>
      <c r="L2681" s="43">
        <v>1.8399999999999999</v>
      </c>
      <c r="M2681" s="42">
        <v>45.734303999999995</v>
      </c>
      <c r="N2681">
        <v>6</v>
      </c>
      <c r="O2681" s="43">
        <v>398.4</v>
      </c>
      <c r="P2681" s="42">
        <v>79</v>
      </c>
      <c r="Q2681" s="42">
        <v>19</v>
      </c>
      <c r="R2681" s="42">
        <v>3</v>
      </c>
    </row>
    <row r="2682" spans="1:18" x14ac:dyDescent="0.3">
      <c r="A2682" t="s">
        <v>3924</v>
      </c>
      <c r="B2682" s="17">
        <v>45191</v>
      </c>
      <c r="C2682" t="s">
        <v>3917</v>
      </c>
      <c r="D2682" t="s">
        <v>3918</v>
      </c>
      <c r="E2682" t="s">
        <v>3919</v>
      </c>
      <c r="F2682" t="s">
        <v>3930</v>
      </c>
      <c r="G2682" t="s">
        <v>3921</v>
      </c>
      <c r="H2682" t="s">
        <v>3876</v>
      </c>
      <c r="I2682">
        <v>1128</v>
      </c>
      <c r="J2682" s="41">
        <v>1.21E-2</v>
      </c>
      <c r="K2682" s="42">
        <v>13.6488</v>
      </c>
      <c r="L2682" s="43">
        <v>0.96599999999999986</v>
      </c>
      <c r="M2682" s="42">
        <v>13.184740799999998</v>
      </c>
      <c r="N2682">
        <v>7</v>
      </c>
      <c r="O2682" s="43">
        <v>397.2</v>
      </c>
      <c r="P2682" s="42">
        <v>71</v>
      </c>
      <c r="Q2682" s="42">
        <v>14</v>
      </c>
      <c r="R2682" s="42">
        <v>6</v>
      </c>
    </row>
    <row r="2683" spans="1:18" x14ac:dyDescent="0.3">
      <c r="A2683" t="s">
        <v>3924</v>
      </c>
      <c r="B2683" s="17">
        <v>45192</v>
      </c>
      <c r="C2683" t="s">
        <v>3917</v>
      </c>
      <c r="D2683" t="s">
        <v>3918</v>
      </c>
      <c r="E2683" t="s">
        <v>3919</v>
      </c>
      <c r="F2683" t="s">
        <v>3930</v>
      </c>
      <c r="G2683" t="s">
        <v>3921</v>
      </c>
      <c r="H2683" t="s">
        <v>3876</v>
      </c>
      <c r="I2683">
        <v>996</v>
      </c>
      <c r="J2683" s="41">
        <v>2.0900000000000002E-2</v>
      </c>
      <c r="K2683" s="42">
        <v>20.816400000000002</v>
      </c>
      <c r="L2683" s="43">
        <v>1.4029999999999998</v>
      </c>
      <c r="M2683" s="42">
        <v>29.205409199999998</v>
      </c>
      <c r="N2683">
        <v>9</v>
      </c>
      <c r="O2683" s="43">
        <v>480</v>
      </c>
      <c r="P2683" s="42">
        <v>57</v>
      </c>
      <c r="Q2683" s="42">
        <v>19</v>
      </c>
      <c r="R2683" s="42">
        <v>12</v>
      </c>
    </row>
    <row r="2684" spans="1:18" x14ac:dyDescent="0.3">
      <c r="A2684" t="s">
        <v>3924</v>
      </c>
      <c r="B2684" s="17">
        <v>45193</v>
      </c>
      <c r="C2684" t="s">
        <v>3917</v>
      </c>
      <c r="D2684" t="s">
        <v>3918</v>
      </c>
      <c r="E2684" t="s">
        <v>3919</v>
      </c>
      <c r="F2684" t="s">
        <v>3930</v>
      </c>
      <c r="G2684" t="s">
        <v>3921</v>
      </c>
      <c r="H2684" t="s">
        <v>3876</v>
      </c>
      <c r="I2684">
        <v>1404</v>
      </c>
      <c r="J2684" s="41">
        <v>1.771E-2</v>
      </c>
      <c r="K2684" s="42">
        <v>24.864840000000001</v>
      </c>
      <c r="L2684" s="43">
        <v>0.97749999999999992</v>
      </c>
      <c r="M2684" s="42">
        <v>24.305381099999998</v>
      </c>
      <c r="N2684">
        <v>3</v>
      </c>
      <c r="O2684" s="43">
        <v>343.2</v>
      </c>
      <c r="P2684" s="42">
        <v>56</v>
      </c>
      <c r="Q2684" s="42">
        <v>7</v>
      </c>
      <c r="R2684" s="42">
        <v>3</v>
      </c>
    </row>
    <row r="2685" spans="1:18" x14ac:dyDescent="0.3">
      <c r="A2685" t="s">
        <v>3924</v>
      </c>
      <c r="B2685" s="17">
        <v>45194</v>
      </c>
      <c r="C2685" t="s">
        <v>3917</v>
      </c>
      <c r="D2685" t="s">
        <v>3918</v>
      </c>
      <c r="E2685" t="s">
        <v>3919</v>
      </c>
      <c r="F2685" t="s">
        <v>3930</v>
      </c>
      <c r="G2685" t="s">
        <v>3921</v>
      </c>
      <c r="H2685" t="s">
        <v>3876</v>
      </c>
      <c r="I2685">
        <v>1618</v>
      </c>
      <c r="J2685" s="41">
        <v>1.7270000000000001E-2</v>
      </c>
      <c r="K2685" s="42">
        <v>27.94286</v>
      </c>
      <c r="L2685" s="43">
        <v>1.9319999999999997</v>
      </c>
      <c r="M2685" s="42">
        <v>53.985605519999993</v>
      </c>
      <c r="N2685">
        <v>3</v>
      </c>
      <c r="O2685" s="43">
        <v>165.6</v>
      </c>
      <c r="P2685" s="42">
        <v>104</v>
      </c>
      <c r="Q2685" s="42">
        <v>8</v>
      </c>
      <c r="R2685" s="42">
        <v>10.5</v>
      </c>
    </row>
    <row r="2686" spans="1:18" x14ac:dyDescent="0.3">
      <c r="A2686" t="s">
        <v>3924</v>
      </c>
      <c r="B2686" s="17">
        <v>45195</v>
      </c>
      <c r="C2686" t="s">
        <v>3917</v>
      </c>
      <c r="D2686" t="s">
        <v>3918</v>
      </c>
      <c r="E2686" t="s">
        <v>3919</v>
      </c>
      <c r="F2686" t="s">
        <v>3930</v>
      </c>
      <c r="G2686" t="s">
        <v>3921</v>
      </c>
      <c r="H2686" t="s">
        <v>3876</v>
      </c>
      <c r="I2686">
        <v>1555</v>
      </c>
      <c r="J2686" s="41">
        <v>1.771E-2</v>
      </c>
      <c r="K2686" s="42">
        <v>27.53905</v>
      </c>
      <c r="L2686" s="43">
        <v>1.7479999999999998</v>
      </c>
      <c r="M2686" s="42">
        <v>48.138259399999995</v>
      </c>
      <c r="N2686">
        <v>2</v>
      </c>
      <c r="O2686" s="43">
        <v>193.2</v>
      </c>
      <c r="P2686" s="42">
        <v>54</v>
      </c>
      <c r="Q2686" s="42">
        <v>13</v>
      </c>
      <c r="R2686" s="42">
        <v>12</v>
      </c>
    </row>
    <row r="2687" spans="1:18" x14ac:dyDescent="0.3">
      <c r="A2687" t="s">
        <v>3924</v>
      </c>
      <c r="B2687" s="17">
        <v>45196</v>
      </c>
      <c r="C2687" t="s">
        <v>3917</v>
      </c>
      <c r="D2687" t="s">
        <v>3918</v>
      </c>
      <c r="E2687" t="s">
        <v>3919</v>
      </c>
      <c r="F2687" t="s">
        <v>3930</v>
      </c>
      <c r="G2687" t="s">
        <v>3921</v>
      </c>
      <c r="H2687" t="s">
        <v>3876</v>
      </c>
      <c r="I2687">
        <v>1038</v>
      </c>
      <c r="J2687" s="41">
        <v>1.617E-2</v>
      </c>
      <c r="K2687" s="42">
        <v>16.784459999999999</v>
      </c>
      <c r="L2687" s="43">
        <v>1.3339999999999999</v>
      </c>
      <c r="M2687" s="42">
        <v>22.390469639999996</v>
      </c>
      <c r="N2687">
        <v>8</v>
      </c>
      <c r="O2687" s="43">
        <v>771.6</v>
      </c>
      <c r="P2687" s="42">
        <v>65</v>
      </c>
      <c r="Q2687" s="42">
        <v>5</v>
      </c>
      <c r="R2687" s="42">
        <v>1.5</v>
      </c>
    </row>
    <row r="2688" spans="1:18" x14ac:dyDescent="0.3">
      <c r="A2688" t="s">
        <v>3924</v>
      </c>
      <c r="B2688" s="17">
        <v>45197</v>
      </c>
      <c r="C2688" t="s">
        <v>3917</v>
      </c>
      <c r="D2688" t="s">
        <v>3918</v>
      </c>
      <c r="E2688" t="s">
        <v>3919</v>
      </c>
      <c r="F2688" t="s">
        <v>3930</v>
      </c>
      <c r="G2688" t="s">
        <v>3921</v>
      </c>
      <c r="H2688" t="s">
        <v>3876</v>
      </c>
      <c r="I2688">
        <v>1410</v>
      </c>
      <c r="J2688" s="41">
        <v>1.6830000000000001E-2</v>
      </c>
      <c r="K2688" s="42">
        <v>23.730300000000003</v>
      </c>
      <c r="L2688" s="43">
        <v>0.7014999999999999</v>
      </c>
      <c r="M2688" s="42">
        <v>16.646805449999999</v>
      </c>
      <c r="N2688">
        <v>4</v>
      </c>
      <c r="O2688" s="43">
        <v>242.39999999999998</v>
      </c>
      <c r="P2688" s="42">
        <v>55</v>
      </c>
      <c r="Q2688" s="42">
        <v>19</v>
      </c>
      <c r="R2688" s="42">
        <v>7.5</v>
      </c>
    </row>
    <row r="2689" spans="1:18" x14ac:dyDescent="0.3">
      <c r="A2689" t="s">
        <v>3924</v>
      </c>
      <c r="B2689" s="17">
        <v>45198</v>
      </c>
      <c r="C2689" t="s">
        <v>3917</v>
      </c>
      <c r="D2689" t="s">
        <v>3918</v>
      </c>
      <c r="E2689" t="s">
        <v>3919</v>
      </c>
      <c r="F2689" t="s">
        <v>3930</v>
      </c>
      <c r="G2689" t="s">
        <v>3921</v>
      </c>
      <c r="H2689" t="s">
        <v>3876</v>
      </c>
      <c r="I2689">
        <v>1045</v>
      </c>
      <c r="J2689" s="41">
        <v>1.7160000000000002E-2</v>
      </c>
      <c r="K2689" s="42">
        <v>17.932200000000002</v>
      </c>
      <c r="L2689" s="43">
        <v>0.85099999999999998</v>
      </c>
      <c r="M2689" s="42">
        <v>15.260302200000002</v>
      </c>
      <c r="N2689">
        <v>4</v>
      </c>
      <c r="O2689" s="43">
        <v>396</v>
      </c>
      <c r="P2689" s="42">
        <v>55</v>
      </c>
      <c r="Q2689" s="42">
        <v>12</v>
      </c>
      <c r="R2689" s="42">
        <v>6</v>
      </c>
    </row>
    <row r="2690" spans="1:18" x14ac:dyDescent="0.3">
      <c r="A2690" t="s">
        <v>3924</v>
      </c>
      <c r="B2690" s="17">
        <v>45199</v>
      </c>
      <c r="C2690" t="s">
        <v>3917</v>
      </c>
      <c r="D2690" t="s">
        <v>3918</v>
      </c>
      <c r="E2690" t="s">
        <v>3919</v>
      </c>
      <c r="F2690" t="s">
        <v>3930</v>
      </c>
      <c r="G2690" t="s">
        <v>3921</v>
      </c>
      <c r="H2690" t="s">
        <v>3876</v>
      </c>
      <c r="I2690">
        <v>1296</v>
      </c>
      <c r="J2690" s="41">
        <v>1.4410000000000001E-2</v>
      </c>
      <c r="K2690" s="42">
        <v>18.675360000000001</v>
      </c>
      <c r="L2690" s="43">
        <v>2.0814999999999997</v>
      </c>
      <c r="M2690" s="42">
        <v>38.872761839999995</v>
      </c>
      <c r="N2690">
        <v>4</v>
      </c>
      <c r="O2690" s="43">
        <v>499.2</v>
      </c>
      <c r="P2690" s="42">
        <v>92</v>
      </c>
      <c r="Q2690" s="42">
        <v>11</v>
      </c>
      <c r="R2690" s="42">
        <v>6</v>
      </c>
    </row>
    <row r="2691" spans="1:18" x14ac:dyDescent="0.3">
      <c r="A2691" t="s">
        <v>3924</v>
      </c>
      <c r="B2691" s="17">
        <v>45200</v>
      </c>
      <c r="C2691" t="s">
        <v>3917</v>
      </c>
      <c r="D2691" t="s">
        <v>3918</v>
      </c>
      <c r="E2691" t="s">
        <v>3919</v>
      </c>
      <c r="F2691" t="s">
        <v>3930</v>
      </c>
      <c r="G2691" t="s">
        <v>3921</v>
      </c>
      <c r="H2691" t="s">
        <v>3876</v>
      </c>
      <c r="I2691">
        <v>1729</v>
      </c>
      <c r="J2691" s="41">
        <v>1.8920000000000003E-2</v>
      </c>
      <c r="K2691" s="42">
        <v>32.712680000000006</v>
      </c>
      <c r="L2691" s="43">
        <v>0.74749999999999994</v>
      </c>
      <c r="M2691" s="42">
        <v>24.452728300000004</v>
      </c>
      <c r="N2691">
        <v>8</v>
      </c>
      <c r="O2691" s="43">
        <v>744</v>
      </c>
      <c r="P2691" s="42">
        <v>68</v>
      </c>
      <c r="Q2691" s="42">
        <v>1</v>
      </c>
      <c r="R2691" s="42">
        <v>16.5</v>
      </c>
    </row>
    <row r="2692" spans="1:18" x14ac:dyDescent="0.3">
      <c r="A2692" t="s">
        <v>3924</v>
      </c>
      <c r="B2692" s="17">
        <v>45201</v>
      </c>
      <c r="C2692" t="s">
        <v>3917</v>
      </c>
      <c r="D2692" t="s">
        <v>3918</v>
      </c>
      <c r="E2692" t="s">
        <v>3919</v>
      </c>
      <c r="F2692" t="s">
        <v>3930</v>
      </c>
      <c r="G2692" t="s">
        <v>3921</v>
      </c>
      <c r="H2692" t="s">
        <v>3876</v>
      </c>
      <c r="I2692">
        <v>1739</v>
      </c>
      <c r="J2692" s="41">
        <v>1.2650000000000002E-2</v>
      </c>
      <c r="K2692" s="42">
        <v>21.998350000000002</v>
      </c>
      <c r="L2692" s="43">
        <v>1.3339999999999999</v>
      </c>
      <c r="M2692" s="42">
        <v>29.345798899999998</v>
      </c>
      <c r="N2692">
        <v>8</v>
      </c>
      <c r="O2692" s="43">
        <v>565.19999999999993</v>
      </c>
      <c r="P2692" s="42">
        <v>68</v>
      </c>
      <c r="Q2692" s="42">
        <v>12</v>
      </c>
      <c r="R2692" s="42">
        <v>16.5</v>
      </c>
    </row>
    <row r="2693" spans="1:18" x14ac:dyDescent="0.3">
      <c r="A2693" t="s">
        <v>3924</v>
      </c>
      <c r="B2693" s="17">
        <v>45202</v>
      </c>
      <c r="C2693" t="s">
        <v>3917</v>
      </c>
      <c r="D2693" t="s">
        <v>3918</v>
      </c>
      <c r="E2693" t="s">
        <v>3919</v>
      </c>
      <c r="F2693" t="s">
        <v>3930</v>
      </c>
      <c r="G2693" t="s">
        <v>3921</v>
      </c>
      <c r="H2693" t="s">
        <v>3876</v>
      </c>
      <c r="I2693">
        <v>1696</v>
      </c>
      <c r="J2693" s="41">
        <v>1.0999999999999999E-2</v>
      </c>
      <c r="K2693" s="42">
        <v>18.655999999999999</v>
      </c>
      <c r="L2693" s="43">
        <v>1.5409999999999999</v>
      </c>
      <c r="M2693" s="42">
        <v>28.748895999999998</v>
      </c>
      <c r="N2693">
        <v>9</v>
      </c>
      <c r="O2693" s="43">
        <v>678</v>
      </c>
      <c r="P2693" s="42">
        <v>87</v>
      </c>
      <c r="Q2693" s="42">
        <v>12</v>
      </c>
      <c r="R2693" s="42">
        <v>4.5</v>
      </c>
    </row>
    <row r="2694" spans="1:18" x14ac:dyDescent="0.3">
      <c r="A2694" t="s">
        <v>3924</v>
      </c>
      <c r="B2694" s="17">
        <v>45203</v>
      </c>
      <c r="C2694" t="s">
        <v>3917</v>
      </c>
      <c r="D2694" t="s">
        <v>3918</v>
      </c>
      <c r="E2694" t="s">
        <v>3919</v>
      </c>
      <c r="F2694" t="s">
        <v>3930</v>
      </c>
      <c r="G2694" t="s">
        <v>3921</v>
      </c>
      <c r="H2694" t="s">
        <v>3876</v>
      </c>
      <c r="I2694">
        <v>1335</v>
      </c>
      <c r="J2694" s="41">
        <v>1.4849999999999999E-2</v>
      </c>
      <c r="K2694" s="42">
        <v>19.824749999999998</v>
      </c>
      <c r="L2694" s="43">
        <v>0.94299999999999984</v>
      </c>
      <c r="M2694" s="42">
        <v>18.694739249999994</v>
      </c>
      <c r="N2694">
        <v>4</v>
      </c>
      <c r="O2694" s="43">
        <v>314.39999999999998</v>
      </c>
      <c r="P2694" s="42">
        <v>111</v>
      </c>
      <c r="Q2694" s="42">
        <v>9</v>
      </c>
      <c r="R2694" s="42">
        <v>12</v>
      </c>
    </row>
    <row r="2695" spans="1:18" x14ac:dyDescent="0.3">
      <c r="A2695" t="s">
        <v>3924</v>
      </c>
      <c r="B2695" s="17">
        <v>45204</v>
      </c>
      <c r="C2695" t="s">
        <v>3917</v>
      </c>
      <c r="D2695" t="s">
        <v>3918</v>
      </c>
      <c r="E2695" t="s">
        <v>3919</v>
      </c>
      <c r="F2695" t="s">
        <v>3930</v>
      </c>
      <c r="G2695" t="s">
        <v>3921</v>
      </c>
      <c r="H2695" t="s">
        <v>3876</v>
      </c>
      <c r="I2695">
        <v>1070</v>
      </c>
      <c r="J2695" s="41">
        <v>1.0670000000000001E-2</v>
      </c>
      <c r="K2695" s="42">
        <v>11.4169</v>
      </c>
      <c r="L2695" s="43">
        <v>1.7709999999999999</v>
      </c>
      <c r="M2695" s="42">
        <v>20.219329899999998</v>
      </c>
      <c r="N2695">
        <v>2</v>
      </c>
      <c r="O2695" s="43">
        <v>254.39999999999998</v>
      </c>
      <c r="P2695" s="42">
        <v>83</v>
      </c>
      <c r="Q2695" s="42">
        <v>8</v>
      </c>
      <c r="R2695" s="42">
        <v>15</v>
      </c>
    </row>
    <row r="2696" spans="1:18" x14ac:dyDescent="0.3">
      <c r="A2696" t="s">
        <v>3924</v>
      </c>
      <c r="B2696" s="17">
        <v>45205</v>
      </c>
      <c r="C2696" t="s">
        <v>3917</v>
      </c>
      <c r="D2696" t="s">
        <v>3918</v>
      </c>
      <c r="E2696" t="s">
        <v>3919</v>
      </c>
      <c r="F2696" t="s">
        <v>3930</v>
      </c>
      <c r="G2696" t="s">
        <v>3921</v>
      </c>
      <c r="H2696" t="s">
        <v>3876</v>
      </c>
      <c r="I2696">
        <v>998</v>
      </c>
      <c r="J2696" s="41">
        <v>1.4960000000000001E-2</v>
      </c>
      <c r="K2696" s="42">
        <v>14.93008</v>
      </c>
      <c r="L2696" s="43">
        <v>0.64400000000000002</v>
      </c>
      <c r="M2696" s="42">
        <v>9.614971520000001</v>
      </c>
      <c r="N2696">
        <v>2</v>
      </c>
      <c r="O2696" s="43">
        <v>314.39999999999998</v>
      </c>
      <c r="P2696" s="42">
        <v>71</v>
      </c>
      <c r="Q2696" s="42">
        <v>13</v>
      </c>
      <c r="R2696" s="42">
        <v>12</v>
      </c>
    </row>
    <row r="2697" spans="1:18" x14ac:dyDescent="0.3">
      <c r="A2697" t="s">
        <v>3924</v>
      </c>
      <c r="B2697" s="17">
        <v>45206</v>
      </c>
      <c r="C2697" t="s">
        <v>3917</v>
      </c>
      <c r="D2697" t="s">
        <v>3918</v>
      </c>
      <c r="E2697" t="s">
        <v>3919</v>
      </c>
      <c r="F2697" t="s">
        <v>3930</v>
      </c>
      <c r="G2697" t="s">
        <v>3921</v>
      </c>
      <c r="H2697" t="s">
        <v>3876</v>
      </c>
      <c r="I2697">
        <v>1369</v>
      </c>
      <c r="J2697" s="41">
        <v>1.8809999999999997E-2</v>
      </c>
      <c r="K2697" s="42">
        <v>25.750889999999995</v>
      </c>
      <c r="L2697" s="43">
        <v>0.63249999999999995</v>
      </c>
      <c r="M2697" s="42">
        <v>16.287437924999995</v>
      </c>
      <c r="N2697">
        <v>6</v>
      </c>
      <c r="O2697" s="43">
        <v>555.6</v>
      </c>
      <c r="P2697" s="42">
        <v>52</v>
      </c>
      <c r="Q2697" s="42">
        <v>10</v>
      </c>
      <c r="R2697" s="42">
        <v>3</v>
      </c>
    </row>
    <row r="2698" spans="1:18" x14ac:dyDescent="0.3">
      <c r="A2698" t="s">
        <v>3924</v>
      </c>
      <c r="B2698" s="17">
        <v>45207</v>
      </c>
      <c r="C2698" t="s">
        <v>3917</v>
      </c>
      <c r="D2698" t="s">
        <v>3918</v>
      </c>
      <c r="E2698" t="s">
        <v>3919</v>
      </c>
      <c r="F2698" t="s">
        <v>3930</v>
      </c>
      <c r="G2698" t="s">
        <v>3921</v>
      </c>
      <c r="H2698" t="s">
        <v>3876</v>
      </c>
      <c r="I2698">
        <v>1408</v>
      </c>
      <c r="J2698" s="41">
        <v>1.7600000000000001E-2</v>
      </c>
      <c r="K2698" s="42">
        <v>24.780800000000003</v>
      </c>
      <c r="L2698" s="43">
        <v>2.0814999999999997</v>
      </c>
      <c r="M2698" s="42">
        <v>51.581235199999995</v>
      </c>
      <c r="N2698">
        <v>5</v>
      </c>
      <c r="O2698" s="43">
        <v>490.79999999999995</v>
      </c>
      <c r="P2698" s="42">
        <v>72</v>
      </c>
      <c r="Q2698" s="42">
        <v>12</v>
      </c>
      <c r="R2698" s="42">
        <v>4.5</v>
      </c>
    </row>
    <row r="2699" spans="1:18" x14ac:dyDescent="0.3">
      <c r="A2699" t="s">
        <v>3924</v>
      </c>
      <c r="B2699" s="17">
        <v>45208</v>
      </c>
      <c r="C2699" t="s">
        <v>3917</v>
      </c>
      <c r="D2699" t="s">
        <v>3918</v>
      </c>
      <c r="E2699" t="s">
        <v>3919</v>
      </c>
      <c r="F2699" t="s">
        <v>3930</v>
      </c>
      <c r="G2699" t="s">
        <v>3921</v>
      </c>
      <c r="H2699" t="s">
        <v>3876</v>
      </c>
      <c r="I2699">
        <v>1040</v>
      </c>
      <c r="J2699" s="41">
        <v>1.2650000000000002E-2</v>
      </c>
      <c r="K2699" s="42">
        <v>13.156000000000002</v>
      </c>
      <c r="L2699" s="43">
        <v>2.0814999999999997</v>
      </c>
      <c r="M2699" s="42">
        <v>27.384214</v>
      </c>
      <c r="N2699">
        <v>5</v>
      </c>
      <c r="O2699" s="43">
        <v>206.4</v>
      </c>
      <c r="P2699" s="42">
        <v>81</v>
      </c>
      <c r="Q2699" s="42">
        <v>10</v>
      </c>
      <c r="R2699" s="42">
        <v>10.5</v>
      </c>
    </row>
    <row r="2700" spans="1:18" x14ac:dyDescent="0.3">
      <c r="A2700" t="s">
        <v>3924</v>
      </c>
      <c r="B2700" s="17">
        <v>45209</v>
      </c>
      <c r="C2700" t="s">
        <v>3917</v>
      </c>
      <c r="D2700" t="s">
        <v>3918</v>
      </c>
      <c r="E2700" t="s">
        <v>3919</v>
      </c>
      <c r="F2700" t="s">
        <v>3930</v>
      </c>
      <c r="G2700" t="s">
        <v>3921</v>
      </c>
      <c r="H2700" t="s">
        <v>3876</v>
      </c>
      <c r="I2700">
        <v>1412</v>
      </c>
      <c r="J2700" s="41">
        <v>1.7160000000000002E-2</v>
      </c>
      <c r="K2700" s="42">
        <v>24.229920000000003</v>
      </c>
      <c r="L2700" s="43">
        <v>1.9434999999999998</v>
      </c>
      <c r="M2700" s="42">
        <v>47.090849519999999</v>
      </c>
      <c r="N2700">
        <v>6</v>
      </c>
      <c r="O2700" s="43">
        <v>655.19999999999993</v>
      </c>
      <c r="P2700" s="42">
        <v>51</v>
      </c>
      <c r="Q2700" s="42">
        <v>8</v>
      </c>
      <c r="R2700" s="42">
        <v>6</v>
      </c>
    </row>
    <row r="2701" spans="1:18" x14ac:dyDescent="0.3">
      <c r="A2701" t="s">
        <v>3924</v>
      </c>
      <c r="B2701" s="17">
        <v>45210</v>
      </c>
      <c r="C2701" t="s">
        <v>3917</v>
      </c>
      <c r="D2701" t="s">
        <v>3918</v>
      </c>
      <c r="E2701" t="s">
        <v>3919</v>
      </c>
      <c r="F2701" t="s">
        <v>3930</v>
      </c>
      <c r="G2701" t="s">
        <v>3921</v>
      </c>
      <c r="H2701" t="s">
        <v>3876</v>
      </c>
      <c r="I2701">
        <v>1098</v>
      </c>
      <c r="J2701" s="41">
        <v>1.2320000000000001E-2</v>
      </c>
      <c r="K2701" s="42">
        <v>13.527360000000002</v>
      </c>
      <c r="L2701" s="43">
        <v>1.6674999999999998</v>
      </c>
      <c r="M2701" s="42">
        <v>22.556872800000001</v>
      </c>
      <c r="N2701">
        <v>9</v>
      </c>
      <c r="O2701" s="43">
        <v>781.19999999999993</v>
      </c>
      <c r="P2701" s="42">
        <v>63</v>
      </c>
      <c r="Q2701" s="42">
        <v>5</v>
      </c>
      <c r="R2701" s="42">
        <v>10.5</v>
      </c>
    </row>
    <row r="2702" spans="1:18" x14ac:dyDescent="0.3">
      <c r="A2702" t="s">
        <v>3924</v>
      </c>
      <c r="B2702" s="17">
        <v>45211</v>
      </c>
      <c r="C2702" t="s">
        <v>3917</v>
      </c>
      <c r="D2702" t="s">
        <v>3918</v>
      </c>
      <c r="E2702" t="s">
        <v>3919</v>
      </c>
      <c r="F2702" t="s">
        <v>3930</v>
      </c>
      <c r="G2702" t="s">
        <v>3921</v>
      </c>
      <c r="H2702" t="s">
        <v>3876</v>
      </c>
      <c r="I2702">
        <v>1540</v>
      </c>
      <c r="J2702" s="41">
        <v>1.4190000000000001E-2</v>
      </c>
      <c r="K2702" s="42">
        <v>21.852600000000002</v>
      </c>
      <c r="L2702" s="43">
        <v>0.97749999999999992</v>
      </c>
      <c r="M2702" s="42">
        <v>21.360916500000002</v>
      </c>
      <c r="N2702">
        <v>5</v>
      </c>
      <c r="O2702" s="43">
        <v>404.4</v>
      </c>
      <c r="P2702" s="42">
        <v>81</v>
      </c>
      <c r="Q2702" s="42">
        <v>14</v>
      </c>
      <c r="R2702" s="42">
        <v>7.5</v>
      </c>
    </row>
    <row r="2703" spans="1:18" x14ac:dyDescent="0.3">
      <c r="A2703" t="s">
        <v>3924</v>
      </c>
      <c r="B2703" s="17">
        <v>45212</v>
      </c>
      <c r="C2703" t="s">
        <v>3917</v>
      </c>
      <c r="D2703" t="s">
        <v>3918</v>
      </c>
      <c r="E2703" t="s">
        <v>3919</v>
      </c>
      <c r="F2703" t="s">
        <v>3930</v>
      </c>
      <c r="G2703" t="s">
        <v>3921</v>
      </c>
      <c r="H2703" t="s">
        <v>3876</v>
      </c>
      <c r="I2703">
        <v>1379</v>
      </c>
      <c r="J2703" s="41">
        <v>1.397E-2</v>
      </c>
      <c r="K2703" s="42">
        <v>19.26463</v>
      </c>
      <c r="L2703" s="43">
        <v>1.2535000000000001</v>
      </c>
      <c r="M2703" s="42">
        <v>24.148213705</v>
      </c>
      <c r="N2703">
        <v>3</v>
      </c>
      <c r="O2703" s="43">
        <v>172.79999999999998</v>
      </c>
      <c r="P2703" s="42">
        <v>72</v>
      </c>
      <c r="Q2703" s="42">
        <v>12</v>
      </c>
      <c r="R2703" s="42">
        <v>6</v>
      </c>
    </row>
    <row r="2704" spans="1:18" x14ac:dyDescent="0.3">
      <c r="A2704" t="s">
        <v>3924</v>
      </c>
      <c r="B2704" s="17">
        <v>45213</v>
      </c>
      <c r="C2704" t="s">
        <v>3917</v>
      </c>
      <c r="D2704" t="s">
        <v>3918</v>
      </c>
      <c r="E2704" t="s">
        <v>3919</v>
      </c>
      <c r="F2704" t="s">
        <v>3930</v>
      </c>
      <c r="G2704" t="s">
        <v>3921</v>
      </c>
      <c r="H2704" t="s">
        <v>3876</v>
      </c>
      <c r="I2704">
        <v>1322</v>
      </c>
      <c r="J2704" s="41">
        <v>1.8040000000000004E-2</v>
      </c>
      <c r="K2704" s="42">
        <v>23.848880000000005</v>
      </c>
      <c r="L2704" s="43">
        <v>0.57499999999999996</v>
      </c>
      <c r="M2704" s="42">
        <v>13.713106000000002</v>
      </c>
      <c r="N2704">
        <v>3</v>
      </c>
      <c r="O2704" s="43">
        <v>374.4</v>
      </c>
      <c r="P2704" s="42">
        <v>98</v>
      </c>
      <c r="Q2704" s="42">
        <v>9</v>
      </c>
      <c r="R2704" s="42">
        <v>12</v>
      </c>
    </row>
    <row r="2705" spans="1:18" x14ac:dyDescent="0.3">
      <c r="A2705" t="s">
        <v>3924</v>
      </c>
      <c r="B2705" s="17">
        <v>45214</v>
      </c>
      <c r="C2705" t="s">
        <v>3917</v>
      </c>
      <c r="D2705" t="s">
        <v>3918</v>
      </c>
      <c r="E2705" t="s">
        <v>3919</v>
      </c>
      <c r="F2705" t="s">
        <v>3930</v>
      </c>
      <c r="G2705" t="s">
        <v>3921</v>
      </c>
      <c r="H2705" t="s">
        <v>3876</v>
      </c>
      <c r="I2705">
        <v>977</v>
      </c>
      <c r="J2705" s="41">
        <v>1.4520000000000002E-2</v>
      </c>
      <c r="K2705" s="42">
        <v>14.186040000000002</v>
      </c>
      <c r="L2705" s="43">
        <v>1.7249999999999999</v>
      </c>
      <c r="M2705" s="42">
        <v>24.470919000000002</v>
      </c>
      <c r="N2705">
        <v>5</v>
      </c>
      <c r="O2705" s="43">
        <v>370.8</v>
      </c>
      <c r="P2705" s="42">
        <v>61</v>
      </c>
      <c r="Q2705" s="42">
        <v>14</v>
      </c>
      <c r="R2705" s="42">
        <v>10.5</v>
      </c>
    </row>
    <row r="2706" spans="1:18" x14ac:dyDescent="0.3">
      <c r="A2706" t="s">
        <v>3924</v>
      </c>
      <c r="B2706" s="17">
        <v>45215</v>
      </c>
      <c r="C2706" t="s">
        <v>3917</v>
      </c>
      <c r="D2706" t="s">
        <v>3918</v>
      </c>
      <c r="E2706" t="s">
        <v>3919</v>
      </c>
      <c r="F2706" t="s">
        <v>3930</v>
      </c>
      <c r="G2706" t="s">
        <v>3921</v>
      </c>
      <c r="H2706" t="s">
        <v>3876</v>
      </c>
      <c r="I2706">
        <v>1576</v>
      </c>
      <c r="J2706" s="41">
        <v>1.6500000000000001E-2</v>
      </c>
      <c r="K2706" s="42">
        <v>26.004000000000001</v>
      </c>
      <c r="L2706" s="43">
        <v>2.4264999999999999</v>
      </c>
      <c r="M2706" s="42">
        <v>63.098706</v>
      </c>
      <c r="N2706">
        <v>2</v>
      </c>
      <c r="O2706" s="43">
        <v>211.2</v>
      </c>
      <c r="P2706" s="42">
        <v>65</v>
      </c>
      <c r="Q2706" s="42">
        <v>12</v>
      </c>
      <c r="R2706" s="42">
        <v>15</v>
      </c>
    </row>
    <row r="2707" spans="1:18" x14ac:dyDescent="0.3">
      <c r="A2707" t="s">
        <v>3924</v>
      </c>
      <c r="B2707" s="17">
        <v>45216</v>
      </c>
      <c r="C2707" t="s">
        <v>3917</v>
      </c>
      <c r="D2707" t="s">
        <v>3918</v>
      </c>
      <c r="E2707" t="s">
        <v>3919</v>
      </c>
      <c r="F2707" t="s">
        <v>3930</v>
      </c>
      <c r="G2707" t="s">
        <v>3921</v>
      </c>
      <c r="H2707" t="s">
        <v>3876</v>
      </c>
      <c r="I2707">
        <v>956</v>
      </c>
      <c r="J2707" s="41">
        <v>1.5180000000000001E-2</v>
      </c>
      <c r="K2707" s="42">
        <v>14.512080000000001</v>
      </c>
      <c r="L2707" s="43">
        <v>0.93149999999999999</v>
      </c>
      <c r="M2707" s="42">
        <v>13.518002520000001</v>
      </c>
      <c r="N2707">
        <v>4</v>
      </c>
      <c r="O2707" s="43">
        <v>277.2</v>
      </c>
      <c r="P2707" s="42">
        <v>93</v>
      </c>
      <c r="Q2707" s="42">
        <v>0</v>
      </c>
      <c r="R2707" s="42">
        <v>4.5</v>
      </c>
    </row>
    <row r="2708" spans="1:18" x14ac:dyDescent="0.3">
      <c r="A2708" t="s">
        <v>3924</v>
      </c>
      <c r="B2708" s="17">
        <v>45217</v>
      </c>
      <c r="C2708" t="s">
        <v>3917</v>
      </c>
      <c r="D2708" t="s">
        <v>3918</v>
      </c>
      <c r="E2708" t="s">
        <v>3919</v>
      </c>
      <c r="F2708" t="s">
        <v>3930</v>
      </c>
      <c r="G2708" t="s">
        <v>3921</v>
      </c>
      <c r="H2708" t="s">
        <v>3876</v>
      </c>
      <c r="I2708">
        <v>1322</v>
      </c>
      <c r="J2708" s="41">
        <v>1.7160000000000002E-2</v>
      </c>
      <c r="K2708" s="42">
        <v>22.685520000000004</v>
      </c>
      <c r="L2708" s="43">
        <v>0.9544999999999999</v>
      </c>
      <c r="M2708" s="42">
        <v>21.65332884</v>
      </c>
      <c r="N2708">
        <v>5</v>
      </c>
      <c r="O2708" s="43">
        <v>506.4</v>
      </c>
      <c r="P2708" s="42">
        <v>97</v>
      </c>
      <c r="Q2708" s="42">
        <v>4</v>
      </c>
      <c r="R2708" s="42">
        <v>10.5</v>
      </c>
    </row>
    <row r="2709" spans="1:18" x14ac:dyDescent="0.3">
      <c r="A2709" t="s">
        <v>3924</v>
      </c>
      <c r="B2709" s="17">
        <v>45218</v>
      </c>
      <c r="C2709" t="s">
        <v>3917</v>
      </c>
      <c r="D2709" t="s">
        <v>3918</v>
      </c>
      <c r="E2709" t="s">
        <v>3919</v>
      </c>
      <c r="F2709" t="s">
        <v>3930</v>
      </c>
      <c r="G2709" t="s">
        <v>3921</v>
      </c>
      <c r="H2709" t="s">
        <v>3876</v>
      </c>
      <c r="I2709">
        <v>1826</v>
      </c>
      <c r="J2709" s="41">
        <v>1.8260000000000002E-2</v>
      </c>
      <c r="K2709" s="42">
        <v>33.342760000000006</v>
      </c>
      <c r="L2709" s="43">
        <v>1.3569999999999998</v>
      </c>
      <c r="M2709" s="42">
        <v>45.246125319999997</v>
      </c>
      <c r="N2709">
        <v>3</v>
      </c>
      <c r="O2709" s="43">
        <v>201.6</v>
      </c>
      <c r="P2709" s="42">
        <v>54</v>
      </c>
      <c r="Q2709" s="42">
        <v>10</v>
      </c>
      <c r="R2709" s="42">
        <v>3</v>
      </c>
    </row>
    <row r="2710" spans="1:18" x14ac:dyDescent="0.3">
      <c r="A2710" t="s">
        <v>3924</v>
      </c>
      <c r="B2710" s="17">
        <v>45219</v>
      </c>
      <c r="C2710" t="s">
        <v>3917</v>
      </c>
      <c r="D2710" t="s">
        <v>3918</v>
      </c>
      <c r="E2710" t="s">
        <v>3919</v>
      </c>
      <c r="F2710" t="s">
        <v>3930</v>
      </c>
      <c r="G2710" t="s">
        <v>3921</v>
      </c>
      <c r="H2710" t="s">
        <v>3876</v>
      </c>
      <c r="I2710">
        <v>1264</v>
      </c>
      <c r="J2710" s="41">
        <v>1.738E-2</v>
      </c>
      <c r="K2710" s="42">
        <v>21.968319999999999</v>
      </c>
      <c r="L2710" s="43">
        <v>1.5869999999999997</v>
      </c>
      <c r="M2710" s="42">
        <v>34.863723839999992</v>
      </c>
      <c r="N2710">
        <v>6</v>
      </c>
      <c r="O2710" s="43">
        <v>586.79999999999995</v>
      </c>
      <c r="P2710" s="42">
        <v>94</v>
      </c>
      <c r="Q2710" s="42">
        <v>7</v>
      </c>
      <c r="R2710" s="42">
        <v>15</v>
      </c>
    </row>
    <row r="2711" spans="1:18" x14ac:dyDescent="0.3">
      <c r="A2711" t="s">
        <v>3924</v>
      </c>
      <c r="B2711" s="17">
        <v>45220</v>
      </c>
      <c r="C2711" t="s">
        <v>3917</v>
      </c>
      <c r="D2711" t="s">
        <v>3918</v>
      </c>
      <c r="E2711" t="s">
        <v>3919</v>
      </c>
      <c r="F2711" t="s">
        <v>3930</v>
      </c>
      <c r="G2711" t="s">
        <v>3921</v>
      </c>
      <c r="H2711" t="s">
        <v>3876</v>
      </c>
      <c r="I2711">
        <v>1281</v>
      </c>
      <c r="J2711" s="41">
        <v>1.3090000000000003E-2</v>
      </c>
      <c r="K2711" s="42">
        <v>16.768290000000004</v>
      </c>
      <c r="L2711" s="43">
        <v>2.2885</v>
      </c>
      <c r="M2711" s="42">
        <v>38.374231665000011</v>
      </c>
      <c r="N2711">
        <v>5</v>
      </c>
      <c r="O2711" s="43">
        <v>328.8</v>
      </c>
      <c r="P2711" s="42">
        <v>84</v>
      </c>
      <c r="Q2711" s="42">
        <v>10</v>
      </c>
      <c r="R2711" s="42">
        <v>12</v>
      </c>
    </row>
    <row r="2712" spans="1:18" x14ac:dyDescent="0.3">
      <c r="A2712" t="s">
        <v>3924</v>
      </c>
      <c r="B2712" s="17">
        <v>45221</v>
      </c>
      <c r="C2712" t="s">
        <v>3917</v>
      </c>
      <c r="D2712" t="s">
        <v>3918</v>
      </c>
      <c r="E2712" t="s">
        <v>3919</v>
      </c>
      <c r="F2712" t="s">
        <v>3930</v>
      </c>
      <c r="G2712" t="s">
        <v>3921</v>
      </c>
      <c r="H2712" t="s">
        <v>3876</v>
      </c>
      <c r="I2712">
        <v>1691</v>
      </c>
      <c r="J2712" s="41">
        <v>1.2430000000000002E-2</v>
      </c>
      <c r="K2712" s="42">
        <v>21.019130000000004</v>
      </c>
      <c r="L2712" s="43">
        <v>1.3569999999999998</v>
      </c>
      <c r="M2712" s="42">
        <v>28.522959410000002</v>
      </c>
      <c r="N2712">
        <v>4</v>
      </c>
      <c r="O2712" s="43">
        <v>270</v>
      </c>
      <c r="P2712" s="42">
        <v>108</v>
      </c>
      <c r="Q2712" s="42">
        <v>13</v>
      </c>
      <c r="R2712" s="42">
        <v>4.5</v>
      </c>
    </row>
    <row r="2713" spans="1:18" x14ac:dyDescent="0.3">
      <c r="A2713" t="s">
        <v>3924</v>
      </c>
      <c r="B2713" s="17">
        <v>45222</v>
      </c>
      <c r="C2713" t="s">
        <v>3917</v>
      </c>
      <c r="D2713" t="s">
        <v>3918</v>
      </c>
      <c r="E2713" t="s">
        <v>3919</v>
      </c>
      <c r="F2713" t="s">
        <v>3930</v>
      </c>
      <c r="G2713" t="s">
        <v>3921</v>
      </c>
      <c r="H2713" t="s">
        <v>3876</v>
      </c>
      <c r="I2713">
        <v>1300</v>
      </c>
      <c r="J2713" s="41">
        <v>1.2760000000000001E-2</v>
      </c>
      <c r="K2713" s="42">
        <v>16.588000000000001</v>
      </c>
      <c r="L2713" s="43">
        <v>1.6674999999999998</v>
      </c>
      <c r="M2713" s="42">
        <v>27.660489999999999</v>
      </c>
      <c r="N2713">
        <v>9</v>
      </c>
      <c r="O2713" s="43">
        <v>559.19999999999993</v>
      </c>
      <c r="P2713" s="42">
        <v>63</v>
      </c>
      <c r="Q2713" s="42">
        <v>2</v>
      </c>
      <c r="R2713" s="42">
        <v>10.5</v>
      </c>
    </row>
    <row r="2714" spans="1:18" x14ac:dyDescent="0.3">
      <c r="A2714" t="s">
        <v>3924</v>
      </c>
      <c r="B2714" s="17">
        <v>45223</v>
      </c>
      <c r="C2714" t="s">
        <v>3917</v>
      </c>
      <c r="D2714" t="s">
        <v>3918</v>
      </c>
      <c r="E2714" t="s">
        <v>3919</v>
      </c>
      <c r="F2714" t="s">
        <v>3930</v>
      </c>
      <c r="G2714" t="s">
        <v>3921</v>
      </c>
      <c r="H2714" t="s">
        <v>3876</v>
      </c>
      <c r="I2714">
        <v>1035</v>
      </c>
      <c r="J2714" s="41">
        <v>1.221E-2</v>
      </c>
      <c r="K2714" s="42">
        <v>12.63735</v>
      </c>
      <c r="L2714" s="43">
        <v>0.87399999999999989</v>
      </c>
      <c r="M2714" s="42">
        <v>11.045043899999998</v>
      </c>
      <c r="N2714">
        <v>2</v>
      </c>
      <c r="O2714" s="43">
        <v>169.2</v>
      </c>
      <c r="P2714" s="42">
        <v>64</v>
      </c>
      <c r="Q2714" s="42">
        <v>3</v>
      </c>
      <c r="R2714" s="42">
        <v>3</v>
      </c>
    </row>
    <row r="2715" spans="1:18" x14ac:dyDescent="0.3">
      <c r="A2715" t="s">
        <v>3924</v>
      </c>
      <c r="B2715" s="17">
        <v>45224</v>
      </c>
      <c r="C2715" t="s">
        <v>3917</v>
      </c>
      <c r="D2715" t="s">
        <v>3918</v>
      </c>
      <c r="E2715" t="s">
        <v>3919</v>
      </c>
      <c r="F2715" t="s">
        <v>3930</v>
      </c>
      <c r="G2715" t="s">
        <v>3921</v>
      </c>
      <c r="H2715" t="s">
        <v>3876</v>
      </c>
      <c r="I2715">
        <v>1168</v>
      </c>
      <c r="J2715" s="41">
        <v>1.7930000000000001E-2</v>
      </c>
      <c r="K2715" s="42">
        <v>20.942240000000002</v>
      </c>
      <c r="L2715" s="43">
        <v>1.9549999999999998</v>
      </c>
      <c r="M2715" s="42">
        <v>40.942079200000002</v>
      </c>
      <c r="N2715">
        <v>8</v>
      </c>
      <c r="O2715" s="43">
        <v>456</v>
      </c>
      <c r="P2715" s="42">
        <v>93</v>
      </c>
      <c r="Q2715" s="42">
        <v>5</v>
      </c>
      <c r="R2715" s="42">
        <v>6</v>
      </c>
    </row>
    <row r="2716" spans="1:18" x14ac:dyDescent="0.3">
      <c r="A2716" t="s">
        <v>3924</v>
      </c>
      <c r="B2716" s="17">
        <v>45225</v>
      </c>
      <c r="C2716" t="s">
        <v>3917</v>
      </c>
      <c r="D2716" t="s">
        <v>3918</v>
      </c>
      <c r="E2716" t="s">
        <v>3919</v>
      </c>
      <c r="F2716" t="s">
        <v>3930</v>
      </c>
      <c r="G2716" t="s">
        <v>3921</v>
      </c>
      <c r="H2716" t="s">
        <v>3876</v>
      </c>
      <c r="I2716">
        <v>986</v>
      </c>
      <c r="J2716" s="41">
        <v>1.1220000000000003E-2</v>
      </c>
      <c r="K2716" s="42">
        <v>11.062920000000002</v>
      </c>
      <c r="L2716" s="43">
        <v>0.65549999999999986</v>
      </c>
      <c r="M2716" s="42">
        <v>7.25174406</v>
      </c>
      <c r="N2716">
        <v>6</v>
      </c>
      <c r="O2716" s="43">
        <v>552</v>
      </c>
      <c r="P2716" s="42">
        <v>101</v>
      </c>
      <c r="Q2716" s="42">
        <v>12</v>
      </c>
      <c r="R2716" s="42">
        <v>10.5</v>
      </c>
    </row>
    <row r="2717" spans="1:18" x14ac:dyDescent="0.3">
      <c r="A2717" t="s">
        <v>3924</v>
      </c>
      <c r="B2717" s="17">
        <v>45226</v>
      </c>
      <c r="C2717" t="s">
        <v>3917</v>
      </c>
      <c r="D2717" t="s">
        <v>3918</v>
      </c>
      <c r="E2717" t="s">
        <v>3919</v>
      </c>
      <c r="F2717" t="s">
        <v>3930</v>
      </c>
      <c r="G2717" t="s">
        <v>3921</v>
      </c>
      <c r="H2717" t="s">
        <v>3876</v>
      </c>
      <c r="I2717">
        <v>1217</v>
      </c>
      <c r="J2717" s="41">
        <v>1.9250000000000003E-2</v>
      </c>
      <c r="K2717" s="42">
        <v>23.427250000000004</v>
      </c>
      <c r="L2717" s="43">
        <v>2.4034999999999997</v>
      </c>
      <c r="M2717" s="42">
        <v>56.307395375000006</v>
      </c>
      <c r="N2717">
        <v>3</v>
      </c>
      <c r="O2717" s="43">
        <v>200.4</v>
      </c>
      <c r="P2717" s="42">
        <v>94</v>
      </c>
      <c r="Q2717" s="42">
        <v>1</v>
      </c>
      <c r="R2717" s="42">
        <v>7.5</v>
      </c>
    </row>
    <row r="2718" spans="1:18" x14ac:dyDescent="0.3">
      <c r="A2718" t="s">
        <v>3924</v>
      </c>
      <c r="B2718" s="17">
        <v>45227</v>
      </c>
      <c r="C2718" t="s">
        <v>3917</v>
      </c>
      <c r="D2718" t="s">
        <v>3918</v>
      </c>
      <c r="E2718" t="s">
        <v>3919</v>
      </c>
      <c r="F2718" t="s">
        <v>3930</v>
      </c>
      <c r="G2718" t="s">
        <v>3921</v>
      </c>
      <c r="H2718" t="s">
        <v>3876</v>
      </c>
      <c r="I2718">
        <v>1496</v>
      </c>
      <c r="J2718" s="41">
        <v>2.1010000000000001E-2</v>
      </c>
      <c r="K2718" s="42">
        <v>31.430960000000002</v>
      </c>
      <c r="L2718" s="43">
        <v>1.3684999999999998</v>
      </c>
      <c r="M2718" s="42">
        <v>43.013268759999995</v>
      </c>
      <c r="N2718">
        <v>5</v>
      </c>
      <c r="O2718" s="43">
        <v>598.79999999999995</v>
      </c>
      <c r="P2718" s="42">
        <v>65</v>
      </c>
      <c r="Q2718" s="42">
        <v>2</v>
      </c>
      <c r="R2718" s="42">
        <v>13.5</v>
      </c>
    </row>
    <row r="2719" spans="1:18" x14ac:dyDescent="0.3">
      <c r="A2719" t="s">
        <v>3924</v>
      </c>
      <c r="B2719" s="17">
        <v>45228</v>
      </c>
      <c r="C2719" t="s">
        <v>3917</v>
      </c>
      <c r="D2719" t="s">
        <v>3918</v>
      </c>
      <c r="E2719" t="s">
        <v>3919</v>
      </c>
      <c r="F2719" t="s">
        <v>3930</v>
      </c>
      <c r="G2719" t="s">
        <v>3921</v>
      </c>
      <c r="H2719" t="s">
        <v>3876</v>
      </c>
      <c r="I2719">
        <v>996</v>
      </c>
      <c r="J2719" s="41">
        <v>1.804E-2</v>
      </c>
      <c r="K2719" s="42">
        <v>17.967839999999999</v>
      </c>
      <c r="L2719" s="43">
        <v>2.0585</v>
      </c>
      <c r="M2719" s="42">
        <v>36.986798639999996</v>
      </c>
      <c r="N2719">
        <v>5</v>
      </c>
      <c r="O2719" s="43">
        <v>349.2</v>
      </c>
      <c r="P2719" s="42">
        <v>56</v>
      </c>
      <c r="Q2719" s="42">
        <v>16</v>
      </c>
      <c r="R2719" s="42">
        <v>1.5</v>
      </c>
    </row>
    <row r="2720" spans="1:18" x14ac:dyDescent="0.3">
      <c r="A2720" t="s">
        <v>3924</v>
      </c>
      <c r="B2720" s="17">
        <v>45229</v>
      </c>
      <c r="C2720" t="s">
        <v>3917</v>
      </c>
      <c r="D2720" t="s">
        <v>3918</v>
      </c>
      <c r="E2720" t="s">
        <v>3919</v>
      </c>
      <c r="F2720" t="s">
        <v>3930</v>
      </c>
      <c r="G2720" t="s">
        <v>3921</v>
      </c>
      <c r="H2720" t="s">
        <v>3876</v>
      </c>
      <c r="I2720">
        <v>1484</v>
      </c>
      <c r="J2720" s="41">
        <v>1.54E-2</v>
      </c>
      <c r="K2720" s="42">
        <v>22.8536</v>
      </c>
      <c r="L2720" s="43">
        <v>1.288</v>
      </c>
      <c r="M2720" s="42">
        <v>29.435436800000002</v>
      </c>
      <c r="N2720">
        <v>6</v>
      </c>
      <c r="O2720" s="43">
        <v>436.8</v>
      </c>
      <c r="P2720" s="42">
        <v>91</v>
      </c>
      <c r="Q2720" s="42">
        <v>10</v>
      </c>
      <c r="R2720" s="42">
        <v>16.5</v>
      </c>
    </row>
    <row r="2721" spans="1:18" x14ac:dyDescent="0.3">
      <c r="A2721" t="s">
        <v>3924</v>
      </c>
      <c r="B2721" s="17">
        <v>45230</v>
      </c>
      <c r="C2721" t="s">
        <v>3917</v>
      </c>
      <c r="D2721" t="s">
        <v>3918</v>
      </c>
      <c r="E2721" t="s">
        <v>3919</v>
      </c>
      <c r="F2721" t="s">
        <v>3930</v>
      </c>
      <c r="G2721" t="s">
        <v>3921</v>
      </c>
      <c r="H2721" t="s">
        <v>3876</v>
      </c>
      <c r="I2721">
        <v>1071</v>
      </c>
      <c r="J2721" s="41">
        <v>1.6059999999999998E-2</v>
      </c>
      <c r="K2721" s="42">
        <v>17.200259999999997</v>
      </c>
      <c r="L2721" s="43">
        <v>2.2079999999999997</v>
      </c>
      <c r="M2721" s="42">
        <v>37.978174079999988</v>
      </c>
      <c r="N2721">
        <v>3</v>
      </c>
      <c r="O2721" s="43">
        <v>336</v>
      </c>
      <c r="P2721" s="42">
        <v>60</v>
      </c>
      <c r="Q2721" s="42">
        <v>12</v>
      </c>
      <c r="R2721" s="42">
        <v>15</v>
      </c>
    </row>
    <row r="2722" spans="1:18" x14ac:dyDescent="0.3">
      <c r="A2722" t="s">
        <v>3924</v>
      </c>
      <c r="B2722" s="17">
        <v>45231</v>
      </c>
      <c r="C2722" t="s">
        <v>3917</v>
      </c>
      <c r="D2722" t="s">
        <v>3918</v>
      </c>
      <c r="E2722" t="s">
        <v>3919</v>
      </c>
      <c r="F2722" t="s">
        <v>3930</v>
      </c>
      <c r="G2722" t="s">
        <v>3921</v>
      </c>
      <c r="H2722" t="s">
        <v>3876</v>
      </c>
      <c r="I2722">
        <v>1828</v>
      </c>
      <c r="J2722" s="41">
        <v>1.7490000000000002E-2</v>
      </c>
      <c r="K2722" s="42">
        <v>31.971720000000005</v>
      </c>
      <c r="L2722" s="43">
        <v>1.7134999999999998</v>
      </c>
      <c r="M2722" s="42">
        <v>54.783542220000001</v>
      </c>
      <c r="N2722">
        <v>8</v>
      </c>
      <c r="O2722" s="43">
        <v>475.2</v>
      </c>
      <c r="P2722" s="42">
        <v>98</v>
      </c>
      <c r="Q2722" s="42">
        <v>6</v>
      </c>
      <c r="R2722" s="42">
        <v>4.5</v>
      </c>
    </row>
    <row r="2723" spans="1:18" x14ac:dyDescent="0.3">
      <c r="A2723" t="s">
        <v>3924</v>
      </c>
      <c r="B2723" s="17">
        <v>45232</v>
      </c>
      <c r="C2723" t="s">
        <v>3917</v>
      </c>
      <c r="D2723" t="s">
        <v>3918</v>
      </c>
      <c r="E2723" t="s">
        <v>3919</v>
      </c>
      <c r="F2723" t="s">
        <v>3930</v>
      </c>
      <c r="G2723" t="s">
        <v>3921</v>
      </c>
      <c r="H2723" t="s">
        <v>3876</v>
      </c>
      <c r="I2723">
        <v>1523</v>
      </c>
      <c r="J2723" s="41">
        <v>1.1769999999999999E-2</v>
      </c>
      <c r="K2723" s="42">
        <v>17.925709999999999</v>
      </c>
      <c r="L2723" s="43">
        <v>2.0585</v>
      </c>
      <c r="M2723" s="42">
        <v>36.900074034999996</v>
      </c>
      <c r="N2723">
        <v>4</v>
      </c>
      <c r="O2723" s="43">
        <v>459.59999999999997</v>
      </c>
      <c r="P2723" s="42">
        <v>70</v>
      </c>
      <c r="Q2723" s="42">
        <v>19</v>
      </c>
      <c r="R2723" s="42">
        <v>9</v>
      </c>
    </row>
    <row r="2724" spans="1:18" x14ac:dyDescent="0.3">
      <c r="A2724" t="s">
        <v>3924</v>
      </c>
      <c r="B2724" s="17">
        <v>45233</v>
      </c>
      <c r="C2724" t="s">
        <v>3917</v>
      </c>
      <c r="D2724" t="s">
        <v>3918</v>
      </c>
      <c r="E2724" t="s">
        <v>3919</v>
      </c>
      <c r="F2724" t="s">
        <v>3930</v>
      </c>
      <c r="G2724" t="s">
        <v>3921</v>
      </c>
      <c r="H2724" t="s">
        <v>3876</v>
      </c>
      <c r="I2724">
        <v>1320</v>
      </c>
      <c r="J2724" s="41">
        <v>1.221E-2</v>
      </c>
      <c r="K2724" s="42">
        <v>16.1172</v>
      </c>
      <c r="L2724" s="43">
        <v>1.8285</v>
      </c>
      <c r="M2724" s="42">
        <v>29.470300200000001</v>
      </c>
      <c r="N2724">
        <v>5</v>
      </c>
      <c r="O2724" s="43">
        <v>328.8</v>
      </c>
      <c r="P2724" s="42">
        <v>63</v>
      </c>
      <c r="Q2724" s="42">
        <v>9</v>
      </c>
      <c r="R2724" s="42">
        <v>12</v>
      </c>
    </row>
    <row r="2725" spans="1:18" x14ac:dyDescent="0.3">
      <c r="A2725" t="s">
        <v>3924</v>
      </c>
      <c r="B2725" s="17">
        <v>45234</v>
      </c>
      <c r="C2725" t="s">
        <v>3917</v>
      </c>
      <c r="D2725" t="s">
        <v>3918</v>
      </c>
      <c r="E2725" t="s">
        <v>3919</v>
      </c>
      <c r="F2725" t="s">
        <v>3930</v>
      </c>
      <c r="G2725" t="s">
        <v>3921</v>
      </c>
      <c r="H2725" t="s">
        <v>3876</v>
      </c>
      <c r="I2725">
        <v>1395</v>
      </c>
      <c r="J2725" s="41">
        <v>1.3860000000000001E-2</v>
      </c>
      <c r="K2725" s="42">
        <v>19.334700000000002</v>
      </c>
      <c r="L2725" s="43">
        <v>1.2994999999999999</v>
      </c>
      <c r="M2725" s="42">
        <v>25.12544265</v>
      </c>
      <c r="N2725">
        <v>6</v>
      </c>
      <c r="O2725" s="43">
        <v>253.2</v>
      </c>
      <c r="P2725" s="42">
        <v>94</v>
      </c>
      <c r="Q2725" s="42">
        <v>1</v>
      </c>
      <c r="R2725" s="42">
        <v>21</v>
      </c>
    </row>
    <row r="2726" spans="1:18" x14ac:dyDescent="0.3">
      <c r="A2726" t="s">
        <v>3924</v>
      </c>
      <c r="B2726" s="17">
        <v>45235</v>
      </c>
      <c r="C2726" t="s">
        <v>3917</v>
      </c>
      <c r="D2726" t="s">
        <v>3918</v>
      </c>
      <c r="E2726" t="s">
        <v>3919</v>
      </c>
      <c r="F2726" t="s">
        <v>3930</v>
      </c>
      <c r="G2726" t="s">
        <v>3921</v>
      </c>
      <c r="H2726" t="s">
        <v>3876</v>
      </c>
      <c r="I2726">
        <v>1280</v>
      </c>
      <c r="J2726" s="41">
        <v>1.8700000000000001E-2</v>
      </c>
      <c r="K2726" s="42">
        <v>23.936</v>
      </c>
      <c r="L2726" s="43">
        <v>1.288</v>
      </c>
      <c r="M2726" s="42">
        <v>30.829568000000002</v>
      </c>
      <c r="N2726">
        <v>6</v>
      </c>
      <c r="O2726" s="43">
        <v>520.79999999999995</v>
      </c>
      <c r="P2726" s="42">
        <v>106</v>
      </c>
      <c r="Q2726" s="42">
        <v>8</v>
      </c>
      <c r="R2726" s="42">
        <v>15</v>
      </c>
    </row>
    <row r="2727" spans="1:18" x14ac:dyDescent="0.3">
      <c r="A2727" t="s">
        <v>3924</v>
      </c>
      <c r="B2727" s="17">
        <v>45236</v>
      </c>
      <c r="C2727" t="s">
        <v>3917</v>
      </c>
      <c r="D2727" t="s">
        <v>3918</v>
      </c>
      <c r="E2727" t="s">
        <v>3919</v>
      </c>
      <c r="F2727" t="s">
        <v>3930</v>
      </c>
      <c r="G2727" t="s">
        <v>3921</v>
      </c>
      <c r="H2727" t="s">
        <v>3876</v>
      </c>
      <c r="I2727">
        <v>1338</v>
      </c>
      <c r="J2727" s="41">
        <v>1.4849999999999999E-2</v>
      </c>
      <c r="K2727" s="42">
        <v>19.869299999999999</v>
      </c>
      <c r="L2727" s="43">
        <v>1.288</v>
      </c>
      <c r="M2727" s="42">
        <v>25.5916584</v>
      </c>
      <c r="N2727">
        <v>4</v>
      </c>
      <c r="O2727" s="43">
        <v>306</v>
      </c>
      <c r="P2727" s="42">
        <v>62</v>
      </c>
      <c r="Q2727" s="42">
        <v>10</v>
      </c>
      <c r="R2727" s="42">
        <v>16.5</v>
      </c>
    </row>
    <row r="2728" spans="1:18" x14ac:dyDescent="0.3">
      <c r="A2728" t="s">
        <v>3924</v>
      </c>
      <c r="B2728" s="17">
        <v>45237</v>
      </c>
      <c r="C2728" t="s">
        <v>3917</v>
      </c>
      <c r="D2728" t="s">
        <v>3918</v>
      </c>
      <c r="E2728" t="s">
        <v>3919</v>
      </c>
      <c r="F2728" t="s">
        <v>3930</v>
      </c>
      <c r="G2728" t="s">
        <v>3921</v>
      </c>
      <c r="H2728" t="s">
        <v>3876</v>
      </c>
      <c r="I2728">
        <v>1369</v>
      </c>
      <c r="J2728" s="41">
        <v>1.7160000000000002E-2</v>
      </c>
      <c r="K2728" s="42">
        <v>23.492040000000003</v>
      </c>
      <c r="L2728" s="43">
        <v>2.4954999999999998</v>
      </c>
      <c r="M2728" s="42">
        <v>58.624385820000001</v>
      </c>
      <c r="N2728">
        <v>3</v>
      </c>
      <c r="O2728" s="43">
        <v>241.2</v>
      </c>
      <c r="P2728" s="42">
        <v>100</v>
      </c>
      <c r="Q2728" s="42">
        <v>2</v>
      </c>
      <c r="R2728" s="42">
        <v>6</v>
      </c>
    </row>
    <row r="2729" spans="1:18" x14ac:dyDescent="0.3">
      <c r="A2729" t="s">
        <v>3924</v>
      </c>
      <c r="B2729" s="17">
        <v>45238</v>
      </c>
      <c r="C2729" t="s">
        <v>3917</v>
      </c>
      <c r="D2729" t="s">
        <v>3918</v>
      </c>
      <c r="E2729" t="s">
        <v>3919</v>
      </c>
      <c r="F2729" t="s">
        <v>3930</v>
      </c>
      <c r="G2729" t="s">
        <v>3921</v>
      </c>
      <c r="H2729" t="s">
        <v>3876</v>
      </c>
      <c r="I2729">
        <v>1168</v>
      </c>
      <c r="J2729" s="41">
        <v>1.8920000000000003E-2</v>
      </c>
      <c r="K2729" s="42">
        <v>22.098560000000003</v>
      </c>
      <c r="L2729" s="43">
        <v>1.0694999999999999</v>
      </c>
      <c r="M2729" s="42">
        <v>23.63440992</v>
      </c>
      <c r="N2729">
        <v>6</v>
      </c>
      <c r="O2729" s="43">
        <v>460.79999999999995</v>
      </c>
      <c r="P2729" s="42">
        <v>81</v>
      </c>
      <c r="Q2729" s="42">
        <v>14</v>
      </c>
      <c r="R2729" s="42">
        <v>1.5</v>
      </c>
    </row>
    <row r="2730" spans="1:18" x14ac:dyDescent="0.3">
      <c r="A2730" t="s">
        <v>3924</v>
      </c>
      <c r="B2730" s="17">
        <v>45239</v>
      </c>
      <c r="C2730" t="s">
        <v>3917</v>
      </c>
      <c r="D2730" t="s">
        <v>3918</v>
      </c>
      <c r="E2730" t="s">
        <v>3919</v>
      </c>
      <c r="F2730" t="s">
        <v>3930</v>
      </c>
      <c r="G2730" t="s">
        <v>3921</v>
      </c>
      <c r="H2730" t="s">
        <v>3876</v>
      </c>
      <c r="I2730">
        <v>1346</v>
      </c>
      <c r="J2730" s="41">
        <v>1.7270000000000001E-2</v>
      </c>
      <c r="K2730" s="42">
        <v>23.245419999999999</v>
      </c>
      <c r="L2730" s="43">
        <v>1.863</v>
      </c>
      <c r="M2730" s="42">
        <v>43.306217459999999</v>
      </c>
      <c r="N2730">
        <v>5</v>
      </c>
      <c r="O2730" s="43">
        <v>337.2</v>
      </c>
      <c r="P2730" s="42">
        <v>102</v>
      </c>
      <c r="Q2730" s="42">
        <v>3</v>
      </c>
      <c r="R2730" s="42">
        <v>12</v>
      </c>
    </row>
    <row r="2731" spans="1:18" x14ac:dyDescent="0.3">
      <c r="A2731" t="s">
        <v>3924</v>
      </c>
      <c r="B2731" s="17">
        <v>45240</v>
      </c>
      <c r="C2731" t="s">
        <v>3917</v>
      </c>
      <c r="D2731" t="s">
        <v>3918</v>
      </c>
      <c r="E2731" t="s">
        <v>3919</v>
      </c>
      <c r="F2731" t="s">
        <v>3930</v>
      </c>
      <c r="G2731" t="s">
        <v>3921</v>
      </c>
      <c r="H2731" t="s">
        <v>3876</v>
      </c>
      <c r="I2731">
        <v>1208</v>
      </c>
      <c r="J2731" s="41">
        <v>1.8150000000000003E-2</v>
      </c>
      <c r="K2731" s="42">
        <v>21.925200000000004</v>
      </c>
      <c r="L2731" s="43">
        <v>0.80499999999999994</v>
      </c>
      <c r="M2731" s="42">
        <v>17.649786000000002</v>
      </c>
      <c r="N2731">
        <v>9</v>
      </c>
      <c r="O2731" s="43">
        <v>535.19999999999993</v>
      </c>
      <c r="P2731" s="42">
        <v>108</v>
      </c>
      <c r="Q2731" s="42">
        <v>8</v>
      </c>
      <c r="R2731" s="42">
        <v>12</v>
      </c>
    </row>
    <row r="2732" spans="1:18" x14ac:dyDescent="0.3">
      <c r="A2732" t="s">
        <v>3924</v>
      </c>
      <c r="B2732" s="17">
        <v>45241</v>
      </c>
      <c r="C2732" t="s">
        <v>3917</v>
      </c>
      <c r="D2732" t="s">
        <v>3918</v>
      </c>
      <c r="E2732" t="s">
        <v>3919</v>
      </c>
      <c r="F2732" t="s">
        <v>3930</v>
      </c>
      <c r="G2732" t="s">
        <v>3921</v>
      </c>
      <c r="H2732" t="s">
        <v>3876</v>
      </c>
      <c r="I2732">
        <v>1226</v>
      </c>
      <c r="J2732" s="41">
        <v>1.7709999999999997E-2</v>
      </c>
      <c r="K2732" s="42">
        <v>21.712459999999997</v>
      </c>
      <c r="L2732" s="43">
        <v>1.4489999999999998</v>
      </c>
      <c r="M2732" s="42">
        <v>31.461354539999991</v>
      </c>
      <c r="N2732">
        <v>9</v>
      </c>
      <c r="O2732" s="43">
        <v>780</v>
      </c>
      <c r="P2732" s="42">
        <v>59</v>
      </c>
      <c r="Q2732" s="42">
        <v>10</v>
      </c>
      <c r="R2732" s="42">
        <v>4.5</v>
      </c>
    </row>
    <row r="2733" spans="1:18" x14ac:dyDescent="0.3">
      <c r="A2733" t="s">
        <v>3924</v>
      </c>
      <c r="B2733" s="17">
        <v>45242</v>
      </c>
      <c r="C2733" t="s">
        <v>3917</v>
      </c>
      <c r="D2733" t="s">
        <v>3918</v>
      </c>
      <c r="E2733" t="s">
        <v>3919</v>
      </c>
      <c r="F2733" t="s">
        <v>3930</v>
      </c>
      <c r="G2733" t="s">
        <v>3921</v>
      </c>
      <c r="H2733" t="s">
        <v>3876</v>
      </c>
      <c r="I2733">
        <v>913</v>
      </c>
      <c r="J2733" s="41">
        <v>1.089E-2</v>
      </c>
      <c r="K2733" s="42">
        <v>9.9425699999999999</v>
      </c>
      <c r="L2733" s="43">
        <v>1.127</v>
      </c>
      <c r="M2733" s="42">
        <v>11.20527639</v>
      </c>
      <c r="N2733">
        <v>8</v>
      </c>
      <c r="O2733" s="43">
        <v>741.6</v>
      </c>
      <c r="P2733" s="42">
        <v>90</v>
      </c>
      <c r="Q2733" s="42">
        <v>14</v>
      </c>
      <c r="R2733" s="42">
        <v>19.5</v>
      </c>
    </row>
    <row r="2734" spans="1:18" x14ac:dyDescent="0.3">
      <c r="A2734" t="s">
        <v>3924</v>
      </c>
      <c r="B2734" s="17">
        <v>45243</v>
      </c>
      <c r="C2734" t="s">
        <v>3917</v>
      </c>
      <c r="D2734" t="s">
        <v>3918</v>
      </c>
      <c r="E2734" t="s">
        <v>3919</v>
      </c>
      <c r="F2734" t="s">
        <v>3930</v>
      </c>
      <c r="G2734" t="s">
        <v>3921</v>
      </c>
      <c r="H2734" t="s">
        <v>3876</v>
      </c>
      <c r="I2734">
        <v>1704</v>
      </c>
      <c r="J2734" s="41">
        <v>1.21E-2</v>
      </c>
      <c r="K2734" s="42">
        <v>20.618400000000001</v>
      </c>
      <c r="L2734" s="43">
        <v>1.1615</v>
      </c>
      <c r="M2734" s="42">
        <v>23.948271600000002</v>
      </c>
      <c r="N2734">
        <v>6</v>
      </c>
      <c r="O2734" s="43">
        <v>265.2</v>
      </c>
      <c r="P2734" s="42">
        <v>82</v>
      </c>
      <c r="Q2734" s="42">
        <v>8</v>
      </c>
      <c r="R2734" s="42">
        <v>7.5</v>
      </c>
    </row>
    <row r="2735" spans="1:18" x14ac:dyDescent="0.3">
      <c r="A2735" t="s">
        <v>3924</v>
      </c>
      <c r="B2735" s="17">
        <v>45244</v>
      </c>
      <c r="C2735" t="s">
        <v>3917</v>
      </c>
      <c r="D2735" t="s">
        <v>3918</v>
      </c>
      <c r="E2735" t="s">
        <v>3919</v>
      </c>
      <c r="F2735" t="s">
        <v>3930</v>
      </c>
      <c r="G2735" t="s">
        <v>3921</v>
      </c>
      <c r="H2735" t="s">
        <v>3876</v>
      </c>
      <c r="I2735">
        <v>772</v>
      </c>
      <c r="J2735" s="41">
        <v>1.54E-2</v>
      </c>
      <c r="K2735" s="42">
        <v>11.8888</v>
      </c>
      <c r="L2735" s="43">
        <v>2.1505000000000001</v>
      </c>
      <c r="M2735" s="42">
        <v>25.5668644</v>
      </c>
      <c r="N2735">
        <v>5</v>
      </c>
      <c r="O2735" s="43">
        <v>374.4</v>
      </c>
      <c r="P2735" s="42">
        <v>86</v>
      </c>
      <c r="Q2735" s="42">
        <v>11</v>
      </c>
      <c r="R2735" s="42">
        <v>12</v>
      </c>
    </row>
    <row r="2736" spans="1:18" x14ac:dyDescent="0.3">
      <c r="A2736" t="s">
        <v>3924</v>
      </c>
      <c r="B2736" s="17">
        <v>45245</v>
      </c>
      <c r="C2736" t="s">
        <v>3917</v>
      </c>
      <c r="D2736" t="s">
        <v>3918</v>
      </c>
      <c r="E2736" t="s">
        <v>3919</v>
      </c>
      <c r="F2736" t="s">
        <v>3930</v>
      </c>
      <c r="G2736" t="s">
        <v>3921</v>
      </c>
      <c r="H2736" t="s">
        <v>3876</v>
      </c>
      <c r="I2736">
        <v>898</v>
      </c>
      <c r="J2736" s="41">
        <v>1.5510000000000003E-2</v>
      </c>
      <c r="K2736" s="42">
        <v>13.927980000000003</v>
      </c>
      <c r="L2736" s="43">
        <v>1.2994999999999999</v>
      </c>
      <c r="M2736" s="42">
        <v>18.099410010000003</v>
      </c>
      <c r="N2736">
        <v>3</v>
      </c>
      <c r="O2736" s="43">
        <v>230.39999999999998</v>
      </c>
      <c r="P2736" s="42">
        <v>84</v>
      </c>
      <c r="Q2736" s="42">
        <v>5</v>
      </c>
      <c r="R2736" s="42">
        <v>7.5</v>
      </c>
    </row>
    <row r="2737" spans="1:18" x14ac:dyDescent="0.3">
      <c r="A2737" t="s">
        <v>3924</v>
      </c>
      <c r="B2737" s="17">
        <v>45246</v>
      </c>
      <c r="C2737" t="s">
        <v>3917</v>
      </c>
      <c r="D2737" t="s">
        <v>3918</v>
      </c>
      <c r="E2737" t="s">
        <v>3919</v>
      </c>
      <c r="F2737" t="s">
        <v>3930</v>
      </c>
      <c r="G2737" t="s">
        <v>3921</v>
      </c>
      <c r="H2737" t="s">
        <v>3876</v>
      </c>
      <c r="I2737">
        <v>1377</v>
      </c>
      <c r="J2737" s="41">
        <v>1.5510000000000003E-2</v>
      </c>
      <c r="K2737" s="42">
        <v>21.357270000000003</v>
      </c>
      <c r="L2737" s="43">
        <v>1.0465</v>
      </c>
      <c r="M2737" s="42">
        <v>22.350383055000002</v>
      </c>
      <c r="N2737">
        <v>2</v>
      </c>
      <c r="O2737" s="43">
        <v>226.79999999999998</v>
      </c>
      <c r="P2737" s="42">
        <v>91</v>
      </c>
      <c r="Q2737" s="42">
        <v>10</v>
      </c>
      <c r="R2737" s="42">
        <v>18</v>
      </c>
    </row>
    <row r="2738" spans="1:18" x14ac:dyDescent="0.3">
      <c r="A2738" t="s">
        <v>3924</v>
      </c>
      <c r="B2738" s="17">
        <v>45247</v>
      </c>
      <c r="C2738" t="s">
        <v>3917</v>
      </c>
      <c r="D2738" t="s">
        <v>3918</v>
      </c>
      <c r="E2738" t="s">
        <v>3919</v>
      </c>
      <c r="F2738" t="s">
        <v>3930</v>
      </c>
      <c r="G2738" t="s">
        <v>3921</v>
      </c>
      <c r="H2738" t="s">
        <v>3876</v>
      </c>
      <c r="I2738">
        <v>1596</v>
      </c>
      <c r="J2738" s="41">
        <v>1.1880000000000002E-2</v>
      </c>
      <c r="K2738" s="42">
        <v>18.960480000000004</v>
      </c>
      <c r="L2738" s="43">
        <v>2.2079999999999997</v>
      </c>
      <c r="M2738" s="42">
        <v>41.864739840000006</v>
      </c>
      <c r="N2738">
        <v>3</v>
      </c>
      <c r="O2738" s="43">
        <v>351.59999999999997</v>
      </c>
      <c r="P2738" s="42">
        <v>96</v>
      </c>
      <c r="Q2738" s="42">
        <v>8</v>
      </c>
      <c r="R2738" s="42">
        <v>10.5</v>
      </c>
    </row>
    <row r="2739" spans="1:18" x14ac:dyDescent="0.3">
      <c r="A2739" t="s">
        <v>3924</v>
      </c>
      <c r="B2739" s="17">
        <v>45248</v>
      </c>
      <c r="C2739" t="s">
        <v>3917</v>
      </c>
      <c r="D2739" t="s">
        <v>3918</v>
      </c>
      <c r="E2739" t="s">
        <v>3919</v>
      </c>
      <c r="F2739" t="s">
        <v>3930</v>
      </c>
      <c r="G2739" t="s">
        <v>3921</v>
      </c>
      <c r="H2739" t="s">
        <v>3876</v>
      </c>
      <c r="I2739">
        <v>1340</v>
      </c>
      <c r="J2739" s="41">
        <v>1.3090000000000001E-2</v>
      </c>
      <c r="K2739" s="42">
        <v>17.540600000000001</v>
      </c>
      <c r="L2739" s="43">
        <v>1.288</v>
      </c>
      <c r="M2739" s="42">
        <v>22.592292800000003</v>
      </c>
      <c r="N2739">
        <v>2</v>
      </c>
      <c r="O2739" s="43">
        <v>154.79999999999998</v>
      </c>
      <c r="P2739" s="42">
        <v>91</v>
      </c>
      <c r="Q2739" s="42">
        <v>3</v>
      </c>
      <c r="R2739" s="42">
        <v>18</v>
      </c>
    </row>
    <row r="2740" spans="1:18" x14ac:dyDescent="0.3">
      <c r="A2740" t="s">
        <v>3924</v>
      </c>
      <c r="B2740" s="17">
        <v>45249</v>
      </c>
      <c r="C2740" t="s">
        <v>3917</v>
      </c>
      <c r="D2740" t="s">
        <v>3918</v>
      </c>
      <c r="E2740" t="s">
        <v>3919</v>
      </c>
      <c r="F2740" t="s">
        <v>3930</v>
      </c>
      <c r="G2740" t="s">
        <v>3921</v>
      </c>
      <c r="H2740" t="s">
        <v>3876</v>
      </c>
      <c r="I2740">
        <v>1667</v>
      </c>
      <c r="J2740" s="41">
        <v>1.54E-2</v>
      </c>
      <c r="K2740" s="42">
        <v>25.671800000000001</v>
      </c>
      <c r="L2740" s="43">
        <v>1.9089999999999998</v>
      </c>
      <c r="M2740" s="42">
        <v>49.007466199999996</v>
      </c>
      <c r="N2740">
        <v>6</v>
      </c>
      <c r="O2740" s="43">
        <v>426</v>
      </c>
      <c r="P2740" s="42">
        <v>68</v>
      </c>
      <c r="Q2740" s="42">
        <v>8</v>
      </c>
      <c r="R2740" s="42">
        <v>9</v>
      </c>
    </row>
    <row r="2741" spans="1:18" x14ac:dyDescent="0.3">
      <c r="A2741" t="s">
        <v>3924</v>
      </c>
      <c r="B2741" s="17">
        <v>45250</v>
      </c>
      <c r="C2741" t="s">
        <v>3917</v>
      </c>
      <c r="D2741" t="s">
        <v>3918</v>
      </c>
      <c r="E2741" t="s">
        <v>3919</v>
      </c>
      <c r="F2741" t="s">
        <v>3930</v>
      </c>
      <c r="G2741" t="s">
        <v>3921</v>
      </c>
      <c r="H2741" t="s">
        <v>3876</v>
      </c>
      <c r="I2741">
        <v>1800</v>
      </c>
      <c r="J2741" s="41">
        <v>1.6719999999999999E-2</v>
      </c>
      <c r="K2741" s="42">
        <v>30.095999999999997</v>
      </c>
      <c r="L2741" s="43">
        <v>2.2424999999999997</v>
      </c>
      <c r="M2741" s="42">
        <v>67.490279999999984</v>
      </c>
      <c r="N2741">
        <v>4</v>
      </c>
      <c r="O2741" s="43">
        <v>240</v>
      </c>
      <c r="P2741" s="42">
        <v>93</v>
      </c>
      <c r="Q2741" s="42">
        <v>3</v>
      </c>
      <c r="R2741" s="42">
        <v>1.5</v>
      </c>
    </row>
    <row r="2742" spans="1:18" x14ac:dyDescent="0.3">
      <c r="A2742" t="s">
        <v>3924</v>
      </c>
      <c r="B2742" s="17">
        <v>45251</v>
      </c>
      <c r="C2742" t="s">
        <v>3917</v>
      </c>
      <c r="D2742" t="s">
        <v>3918</v>
      </c>
      <c r="E2742" t="s">
        <v>3919</v>
      </c>
      <c r="F2742" t="s">
        <v>3930</v>
      </c>
      <c r="G2742" t="s">
        <v>3921</v>
      </c>
      <c r="H2742" t="s">
        <v>3876</v>
      </c>
      <c r="I2742">
        <v>1102</v>
      </c>
      <c r="J2742" s="41">
        <v>1.1769999999999999E-2</v>
      </c>
      <c r="K2742" s="42">
        <v>12.97054</v>
      </c>
      <c r="L2742" s="43">
        <v>1.5869999999999997</v>
      </c>
      <c r="M2742" s="42">
        <v>20.584246979999996</v>
      </c>
      <c r="N2742">
        <v>6</v>
      </c>
      <c r="O2742" s="43">
        <v>266.39999999999998</v>
      </c>
      <c r="P2742" s="42">
        <v>71</v>
      </c>
      <c r="Q2742" s="42">
        <v>6</v>
      </c>
      <c r="R2742" s="42">
        <v>15</v>
      </c>
    </row>
    <row r="2743" spans="1:18" x14ac:dyDescent="0.3">
      <c r="A2743" t="s">
        <v>3924</v>
      </c>
      <c r="B2743" s="17">
        <v>45252</v>
      </c>
      <c r="C2743" t="s">
        <v>3917</v>
      </c>
      <c r="D2743" t="s">
        <v>3918</v>
      </c>
      <c r="E2743" t="s">
        <v>3919</v>
      </c>
      <c r="F2743" t="s">
        <v>3930</v>
      </c>
      <c r="G2743" t="s">
        <v>3921</v>
      </c>
      <c r="H2743" t="s">
        <v>3876</v>
      </c>
      <c r="I2743">
        <v>1225</v>
      </c>
      <c r="J2743" s="41">
        <v>1.1990000000000001E-2</v>
      </c>
      <c r="K2743" s="42">
        <v>14.687750000000001</v>
      </c>
      <c r="L2743" s="43">
        <v>1.1154999999999999</v>
      </c>
      <c r="M2743" s="42">
        <v>16.384185125000002</v>
      </c>
      <c r="N2743">
        <v>4</v>
      </c>
      <c r="O2743" s="43">
        <v>276</v>
      </c>
      <c r="P2743" s="42">
        <v>53</v>
      </c>
      <c r="Q2743" s="42">
        <v>2</v>
      </c>
      <c r="R2743" s="42">
        <v>4.5</v>
      </c>
    </row>
    <row r="2744" spans="1:18" x14ac:dyDescent="0.3">
      <c r="A2744" t="s">
        <v>3924</v>
      </c>
      <c r="B2744" s="17">
        <v>45253</v>
      </c>
      <c r="C2744" t="s">
        <v>3917</v>
      </c>
      <c r="D2744" t="s">
        <v>3918</v>
      </c>
      <c r="E2744" t="s">
        <v>3919</v>
      </c>
      <c r="F2744" t="s">
        <v>3930</v>
      </c>
      <c r="G2744" t="s">
        <v>3921</v>
      </c>
      <c r="H2744" t="s">
        <v>3876</v>
      </c>
      <c r="I2744">
        <v>1339</v>
      </c>
      <c r="J2744" s="41">
        <v>1.2210000000000002E-2</v>
      </c>
      <c r="K2744" s="42">
        <v>16.349190000000004</v>
      </c>
      <c r="L2744" s="43">
        <v>0.94299999999999984</v>
      </c>
      <c r="M2744" s="42">
        <v>15.417286170000001</v>
      </c>
      <c r="N2744">
        <v>4</v>
      </c>
      <c r="O2744" s="43">
        <v>376.8</v>
      </c>
      <c r="P2744" s="42">
        <v>102</v>
      </c>
      <c r="Q2744" s="42">
        <v>11</v>
      </c>
      <c r="R2744" s="42">
        <v>9</v>
      </c>
    </row>
    <row r="2745" spans="1:18" x14ac:dyDescent="0.3">
      <c r="A2745" t="s">
        <v>3924</v>
      </c>
      <c r="B2745" s="17">
        <v>45254</v>
      </c>
      <c r="C2745" t="s">
        <v>3917</v>
      </c>
      <c r="D2745" t="s">
        <v>3918</v>
      </c>
      <c r="E2745" t="s">
        <v>3919</v>
      </c>
      <c r="F2745" t="s">
        <v>3930</v>
      </c>
      <c r="G2745" t="s">
        <v>3921</v>
      </c>
      <c r="H2745" t="s">
        <v>3876</v>
      </c>
      <c r="I2745">
        <v>1152</v>
      </c>
      <c r="J2745" s="41">
        <v>1.8040000000000004E-2</v>
      </c>
      <c r="K2745" s="42">
        <v>20.782080000000004</v>
      </c>
      <c r="L2745" s="43">
        <v>2.5185</v>
      </c>
      <c r="M2745" s="42">
        <v>52.339668480000007</v>
      </c>
      <c r="N2745">
        <v>6</v>
      </c>
      <c r="O2745" s="43">
        <v>658.8</v>
      </c>
      <c r="P2745" s="42">
        <v>55</v>
      </c>
      <c r="Q2745" s="42">
        <v>1</v>
      </c>
      <c r="R2745" s="42">
        <v>6</v>
      </c>
    </row>
    <row r="2746" spans="1:18" x14ac:dyDescent="0.3">
      <c r="A2746" t="s">
        <v>3924</v>
      </c>
      <c r="B2746" s="17">
        <v>45255</v>
      </c>
      <c r="C2746" t="s">
        <v>3917</v>
      </c>
      <c r="D2746" t="s">
        <v>3918</v>
      </c>
      <c r="E2746" t="s">
        <v>3919</v>
      </c>
      <c r="F2746" t="s">
        <v>3930</v>
      </c>
      <c r="G2746" t="s">
        <v>3921</v>
      </c>
      <c r="H2746" t="s">
        <v>3876</v>
      </c>
      <c r="I2746">
        <v>1286</v>
      </c>
      <c r="J2746" s="41">
        <v>2.0570000000000001E-2</v>
      </c>
      <c r="K2746" s="42">
        <v>26.453020000000002</v>
      </c>
      <c r="L2746" s="43">
        <v>1.4489999999999998</v>
      </c>
      <c r="M2746" s="42">
        <v>38.330425980000001</v>
      </c>
      <c r="N2746">
        <v>8</v>
      </c>
      <c r="O2746" s="43">
        <v>729.6</v>
      </c>
      <c r="P2746" s="42">
        <v>61</v>
      </c>
      <c r="Q2746" s="42">
        <v>3</v>
      </c>
      <c r="R2746" s="42">
        <v>13.5</v>
      </c>
    </row>
    <row r="2747" spans="1:18" x14ac:dyDescent="0.3">
      <c r="A2747" t="s">
        <v>3924</v>
      </c>
      <c r="B2747" s="17">
        <v>45256</v>
      </c>
      <c r="C2747" t="s">
        <v>3917</v>
      </c>
      <c r="D2747" t="s">
        <v>3918</v>
      </c>
      <c r="E2747" t="s">
        <v>3919</v>
      </c>
      <c r="F2747" t="s">
        <v>3930</v>
      </c>
      <c r="G2747" t="s">
        <v>3921</v>
      </c>
      <c r="H2747" t="s">
        <v>3876</v>
      </c>
      <c r="I2747">
        <v>1578</v>
      </c>
      <c r="J2747" s="41">
        <v>1.958E-2</v>
      </c>
      <c r="K2747" s="42">
        <v>30.89724</v>
      </c>
      <c r="L2747" s="43">
        <v>2.2194999999999996</v>
      </c>
      <c r="M2747" s="42">
        <v>68.576424179999989</v>
      </c>
      <c r="N2747">
        <v>6</v>
      </c>
      <c r="O2747" s="43">
        <v>592.79999999999995</v>
      </c>
      <c r="P2747" s="42">
        <v>76</v>
      </c>
      <c r="Q2747" s="42">
        <v>2</v>
      </c>
      <c r="R2747" s="42">
        <v>4.5</v>
      </c>
    </row>
    <row r="2748" spans="1:18" x14ac:dyDescent="0.3">
      <c r="A2748" t="s">
        <v>3924</v>
      </c>
      <c r="B2748" s="17">
        <v>45257</v>
      </c>
      <c r="C2748" t="s">
        <v>3917</v>
      </c>
      <c r="D2748" t="s">
        <v>3918</v>
      </c>
      <c r="E2748" t="s">
        <v>3919</v>
      </c>
      <c r="F2748" t="s">
        <v>3930</v>
      </c>
      <c r="G2748" t="s">
        <v>3921</v>
      </c>
      <c r="H2748" t="s">
        <v>3876</v>
      </c>
      <c r="I2748">
        <v>1404</v>
      </c>
      <c r="J2748" s="41">
        <v>1.474E-2</v>
      </c>
      <c r="K2748" s="42">
        <v>20.694959999999998</v>
      </c>
      <c r="L2748" s="43">
        <v>0.72449999999999992</v>
      </c>
      <c r="M2748" s="42">
        <v>14.993498519999997</v>
      </c>
      <c r="N2748">
        <v>2</v>
      </c>
      <c r="O2748" s="43">
        <v>265.2</v>
      </c>
      <c r="P2748" s="42">
        <v>67</v>
      </c>
      <c r="Q2748" s="42">
        <v>12</v>
      </c>
      <c r="R2748" s="42">
        <v>15</v>
      </c>
    </row>
    <row r="2749" spans="1:18" x14ac:dyDescent="0.3">
      <c r="A2749" t="s">
        <v>3924</v>
      </c>
      <c r="B2749" s="17">
        <v>45258</v>
      </c>
      <c r="C2749" t="s">
        <v>3917</v>
      </c>
      <c r="D2749" t="s">
        <v>3918</v>
      </c>
      <c r="E2749" t="s">
        <v>3919</v>
      </c>
      <c r="F2749" t="s">
        <v>3930</v>
      </c>
      <c r="G2749" t="s">
        <v>3921</v>
      </c>
      <c r="H2749" t="s">
        <v>3876</v>
      </c>
      <c r="I2749">
        <v>1444</v>
      </c>
      <c r="J2749" s="41">
        <v>1.9359999999999999E-2</v>
      </c>
      <c r="K2749" s="42">
        <v>27.955839999999998</v>
      </c>
      <c r="L2749" s="43">
        <v>0.82799999999999996</v>
      </c>
      <c r="M2749" s="42">
        <v>23.147435519999998</v>
      </c>
      <c r="N2749">
        <v>9</v>
      </c>
      <c r="O2749" s="43">
        <v>577.19999999999993</v>
      </c>
      <c r="P2749" s="42">
        <v>77</v>
      </c>
      <c r="Q2749" s="42">
        <v>4</v>
      </c>
      <c r="R2749" s="42">
        <v>0</v>
      </c>
    </row>
    <row r="2750" spans="1:18" x14ac:dyDescent="0.3">
      <c r="A2750" t="s">
        <v>3924</v>
      </c>
      <c r="B2750" s="17">
        <v>45259</v>
      </c>
      <c r="C2750" t="s">
        <v>3917</v>
      </c>
      <c r="D2750" t="s">
        <v>3918</v>
      </c>
      <c r="E2750" t="s">
        <v>3919</v>
      </c>
      <c r="F2750" t="s">
        <v>3930</v>
      </c>
      <c r="G2750" t="s">
        <v>3921</v>
      </c>
      <c r="H2750" t="s">
        <v>3876</v>
      </c>
      <c r="I2750">
        <v>1293</v>
      </c>
      <c r="J2750" s="41">
        <v>1.9580000000000004E-2</v>
      </c>
      <c r="K2750" s="42">
        <v>25.316940000000006</v>
      </c>
      <c r="L2750" s="43">
        <v>1.8285</v>
      </c>
      <c r="M2750" s="42">
        <v>46.292024790000013</v>
      </c>
      <c r="N2750">
        <v>4</v>
      </c>
      <c r="O2750" s="43">
        <v>324</v>
      </c>
      <c r="P2750" s="42">
        <v>96</v>
      </c>
      <c r="Q2750" s="42">
        <v>5</v>
      </c>
      <c r="R2750" s="42">
        <v>7.5</v>
      </c>
    </row>
    <row r="2751" spans="1:18" x14ac:dyDescent="0.3">
      <c r="A2751" t="s">
        <v>3924</v>
      </c>
      <c r="B2751" s="17">
        <v>45260</v>
      </c>
      <c r="C2751" t="s">
        <v>3917</v>
      </c>
      <c r="D2751" t="s">
        <v>3918</v>
      </c>
      <c r="E2751" t="s">
        <v>3919</v>
      </c>
      <c r="F2751" t="s">
        <v>3930</v>
      </c>
      <c r="G2751" t="s">
        <v>3921</v>
      </c>
      <c r="H2751" t="s">
        <v>3876</v>
      </c>
      <c r="I2751">
        <v>1754</v>
      </c>
      <c r="J2751" s="41">
        <v>1.4849999999999999E-2</v>
      </c>
      <c r="K2751" s="42">
        <v>26.046899999999997</v>
      </c>
      <c r="L2751" s="43">
        <v>1.9894999999999998</v>
      </c>
      <c r="M2751" s="42">
        <v>51.820307549999988</v>
      </c>
      <c r="N2751">
        <v>2</v>
      </c>
      <c r="O2751" s="43">
        <v>132</v>
      </c>
      <c r="P2751" s="42">
        <v>88</v>
      </c>
      <c r="Q2751" s="42">
        <v>9</v>
      </c>
      <c r="R2751" s="42">
        <v>6</v>
      </c>
    </row>
    <row r="2752" spans="1:18" x14ac:dyDescent="0.3">
      <c r="A2752" t="s">
        <v>3916</v>
      </c>
      <c r="B2752" s="17">
        <v>44986</v>
      </c>
      <c r="C2752" t="s">
        <v>3925</v>
      </c>
      <c r="D2752" t="s">
        <v>3926</v>
      </c>
      <c r="E2752" t="s">
        <v>3927</v>
      </c>
      <c r="F2752" t="s">
        <v>3930</v>
      </c>
      <c r="G2752" t="s">
        <v>3921</v>
      </c>
      <c r="H2752" t="s">
        <v>3876</v>
      </c>
      <c r="I2752">
        <v>998.59999999999991</v>
      </c>
      <c r="J2752" s="41">
        <v>1.1330000000000002E-2</v>
      </c>
      <c r="K2752" s="42">
        <v>11.314138</v>
      </c>
      <c r="L2752" s="43">
        <v>1.127</v>
      </c>
      <c r="M2752" s="42">
        <v>12.751033526000001</v>
      </c>
      <c r="N2752">
        <v>5</v>
      </c>
      <c r="O2752" s="43">
        <v>378</v>
      </c>
      <c r="P2752" s="42">
        <v>64</v>
      </c>
      <c r="Q2752" s="42">
        <v>8</v>
      </c>
      <c r="R2752" s="42">
        <v>19.5</v>
      </c>
    </row>
    <row r="2753" spans="1:18" x14ac:dyDescent="0.3">
      <c r="A2753" t="s">
        <v>3916</v>
      </c>
      <c r="B2753" s="17">
        <v>44987</v>
      </c>
      <c r="C2753" t="s">
        <v>3925</v>
      </c>
      <c r="D2753" t="s">
        <v>3926</v>
      </c>
      <c r="E2753" t="s">
        <v>3927</v>
      </c>
      <c r="F2753" t="s">
        <v>3930</v>
      </c>
      <c r="G2753" t="s">
        <v>3921</v>
      </c>
      <c r="H2753" t="s">
        <v>3876</v>
      </c>
      <c r="I2753">
        <v>1073.2</v>
      </c>
      <c r="J2753" s="41">
        <v>1.1990000000000001E-2</v>
      </c>
      <c r="K2753" s="42">
        <v>12.867668000000002</v>
      </c>
      <c r="L2753" s="43">
        <v>1.1499999999999999</v>
      </c>
      <c r="M2753" s="42">
        <v>14.797818200000002</v>
      </c>
      <c r="N2753">
        <v>4</v>
      </c>
      <c r="O2753" s="43">
        <v>268.8</v>
      </c>
      <c r="P2753" s="42">
        <v>58</v>
      </c>
      <c r="Q2753" s="42">
        <v>18</v>
      </c>
      <c r="R2753" s="42">
        <v>4.5</v>
      </c>
    </row>
    <row r="2754" spans="1:18" x14ac:dyDescent="0.3">
      <c r="A2754" t="s">
        <v>3916</v>
      </c>
      <c r="B2754" s="17">
        <v>44988</v>
      </c>
      <c r="C2754" t="s">
        <v>3925</v>
      </c>
      <c r="D2754" t="s">
        <v>3926</v>
      </c>
      <c r="E2754" t="s">
        <v>3927</v>
      </c>
      <c r="F2754" t="s">
        <v>3930</v>
      </c>
      <c r="G2754" t="s">
        <v>3921</v>
      </c>
      <c r="H2754" t="s">
        <v>3876</v>
      </c>
      <c r="I2754">
        <v>1586.6000000000001</v>
      </c>
      <c r="J2754" s="41">
        <v>1.6719999999999999E-2</v>
      </c>
      <c r="K2754" s="42">
        <v>26.527951999999999</v>
      </c>
      <c r="L2754" s="43">
        <v>0.91999999999999993</v>
      </c>
      <c r="M2754" s="42">
        <v>24.405715839999996</v>
      </c>
      <c r="N2754">
        <v>3</v>
      </c>
      <c r="O2754" s="43">
        <v>187.2</v>
      </c>
      <c r="P2754" s="42">
        <v>80</v>
      </c>
      <c r="Q2754" s="42">
        <v>9</v>
      </c>
      <c r="R2754" s="42">
        <v>19.5</v>
      </c>
    </row>
    <row r="2755" spans="1:18" x14ac:dyDescent="0.3">
      <c r="A2755" t="s">
        <v>3916</v>
      </c>
      <c r="B2755" s="17">
        <v>44989</v>
      </c>
      <c r="C2755" t="s">
        <v>3925</v>
      </c>
      <c r="D2755" t="s">
        <v>3926</v>
      </c>
      <c r="E2755" t="s">
        <v>3927</v>
      </c>
      <c r="F2755" t="s">
        <v>3930</v>
      </c>
      <c r="G2755" t="s">
        <v>3921</v>
      </c>
      <c r="H2755" t="s">
        <v>3876</v>
      </c>
      <c r="I2755">
        <v>1484.4</v>
      </c>
      <c r="J2755" s="41">
        <v>1.0120000000000001E-2</v>
      </c>
      <c r="K2755" s="42">
        <v>15.022128000000002</v>
      </c>
      <c r="L2755" s="43">
        <v>2.0124999999999997</v>
      </c>
      <c r="M2755" s="42">
        <v>30.2320326</v>
      </c>
      <c r="N2755">
        <v>4</v>
      </c>
      <c r="O2755" s="43">
        <v>182.4</v>
      </c>
      <c r="P2755" s="42">
        <v>57</v>
      </c>
      <c r="Q2755" s="42">
        <v>6</v>
      </c>
      <c r="R2755" s="42">
        <v>10.5</v>
      </c>
    </row>
    <row r="2756" spans="1:18" x14ac:dyDescent="0.3">
      <c r="A2756" t="s">
        <v>3916</v>
      </c>
      <c r="B2756" s="17">
        <v>44990</v>
      </c>
      <c r="C2756" t="s">
        <v>3925</v>
      </c>
      <c r="D2756" t="s">
        <v>3926</v>
      </c>
      <c r="E2756" t="s">
        <v>3927</v>
      </c>
      <c r="F2756" t="s">
        <v>3930</v>
      </c>
      <c r="G2756" t="s">
        <v>3921</v>
      </c>
      <c r="H2756" t="s">
        <v>3876</v>
      </c>
      <c r="I2756">
        <v>877.6</v>
      </c>
      <c r="J2756" s="41">
        <v>1.4409999999999999E-2</v>
      </c>
      <c r="K2756" s="42">
        <v>12.646215999999999</v>
      </c>
      <c r="L2756" s="43">
        <v>2.254</v>
      </c>
      <c r="M2756" s="42">
        <v>28.504570863999998</v>
      </c>
      <c r="N2756">
        <v>1</v>
      </c>
      <c r="O2756" s="43">
        <v>48</v>
      </c>
      <c r="P2756" s="42">
        <v>86</v>
      </c>
      <c r="Q2756" s="42">
        <v>15</v>
      </c>
      <c r="R2756" s="42">
        <v>16.5</v>
      </c>
    </row>
    <row r="2757" spans="1:18" x14ac:dyDescent="0.3">
      <c r="A2757" t="s">
        <v>3916</v>
      </c>
      <c r="B2757" s="17">
        <v>44991</v>
      </c>
      <c r="C2757" t="s">
        <v>3925</v>
      </c>
      <c r="D2757" t="s">
        <v>3926</v>
      </c>
      <c r="E2757" t="s">
        <v>3927</v>
      </c>
      <c r="F2757" t="s">
        <v>3930</v>
      </c>
      <c r="G2757" t="s">
        <v>3921</v>
      </c>
      <c r="H2757" t="s">
        <v>3876</v>
      </c>
      <c r="I2757">
        <v>1318</v>
      </c>
      <c r="J2757" s="41">
        <v>1.6830000000000001E-2</v>
      </c>
      <c r="K2757" s="42">
        <v>22.181940000000001</v>
      </c>
      <c r="L2757" s="43">
        <v>1.4259999999999999</v>
      </c>
      <c r="M2757" s="42">
        <v>31.631446440000001</v>
      </c>
      <c r="N2757">
        <v>3</v>
      </c>
      <c r="O2757" s="43">
        <v>176.4</v>
      </c>
      <c r="P2757" s="42">
        <v>83</v>
      </c>
      <c r="Q2757" s="42">
        <v>13</v>
      </c>
      <c r="R2757" s="42">
        <v>16.5</v>
      </c>
    </row>
    <row r="2758" spans="1:18" x14ac:dyDescent="0.3">
      <c r="A2758" t="s">
        <v>3916</v>
      </c>
      <c r="B2758" s="17">
        <v>44992</v>
      </c>
      <c r="C2758" t="s">
        <v>3925</v>
      </c>
      <c r="D2758" t="s">
        <v>3926</v>
      </c>
      <c r="E2758" t="s">
        <v>3927</v>
      </c>
      <c r="F2758" t="s">
        <v>3930</v>
      </c>
      <c r="G2758" t="s">
        <v>3921</v>
      </c>
      <c r="H2758" t="s">
        <v>3876</v>
      </c>
      <c r="I2758">
        <v>1620.2</v>
      </c>
      <c r="J2758" s="41">
        <v>1.9470000000000001E-2</v>
      </c>
      <c r="K2758" s="42">
        <v>31.545294000000002</v>
      </c>
      <c r="L2758" s="43">
        <v>1.8284999999999998</v>
      </c>
      <c r="M2758" s="42">
        <v>57.680570078999999</v>
      </c>
      <c r="N2758">
        <v>4</v>
      </c>
      <c r="O2758" s="43">
        <v>297.59999999999997</v>
      </c>
      <c r="P2758" s="42">
        <v>72</v>
      </c>
      <c r="Q2758" s="42">
        <v>6</v>
      </c>
      <c r="R2758" s="42">
        <v>16.5</v>
      </c>
    </row>
    <row r="2759" spans="1:18" x14ac:dyDescent="0.3">
      <c r="A2759" t="s">
        <v>3916</v>
      </c>
      <c r="B2759" s="17">
        <v>44993</v>
      </c>
      <c r="C2759" t="s">
        <v>3925</v>
      </c>
      <c r="D2759" t="s">
        <v>3926</v>
      </c>
      <c r="E2759" t="s">
        <v>3927</v>
      </c>
      <c r="F2759" t="s">
        <v>3930</v>
      </c>
      <c r="G2759" t="s">
        <v>3921</v>
      </c>
      <c r="H2759" t="s">
        <v>3876</v>
      </c>
      <c r="I2759">
        <v>1330.2</v>
      </c>
      <c r="J2759" s="41">
        <v>1.8370000000000001E-2</v>
      </c>
      <c r="K2759" s="42">
        <v>24.435774000000002</v>
      </c>
      <c r="L2759" s="43">
        <v>1.5525</v>
      </c>
      <c r="M2759" s="42">
        <v>37.936539135000004</v>
      </c>
      <c r="N2759">
        <v>6</v>
      </c>
      <c r="O2759" s="43">
        <v>482.4</v>
      </c>
      <c r="P2759" s="42">
        <v>80</v>
      </c>
      <c r="Q2759" s="42">
        <v>14</v>
      </c>
      <c r="R2759" s="42">
        <v>16.5</v>
      </c>
    </row>
    <row r="2760" spans="1:18" x14ac:dyDescent="0.3">
      <c r="A2760" t="s">
        <v>3916</v>
      </c>
      <c r="B2760" s="17">
        <v>44994</v>
      </c>
      <c r="C2760" t="s">
        <v>3925</v>
      </c>
      <c r="D2760" t="s">
        <v>3926</v>
      </c>
      <c r="E2760" t="s">
        <v>3927</v>
      </c>
      <c r="F2760" t="s">
        <v>3930</v>
      </c>
      <c r="G2760" t="s">
        <v>3921</v>
      </c>
      <c r="H2760" t="s">
        <v>3876</v>
      </c>
      <c r="I2760">
        <v>832.80000000000018</v>
      </c>
      <c r="J2760" s="41">
        <v>1.7819999999999999E-2</v>
      </c>
      <c r="K2760" s="42">
        <v>14.840496000000002</v>
      </c>
      <c r="L2760" s="43">
        <v>1.6904999999999999</v>
      </c>
      <c r="M2760" s="42">
        <v>25.087858488000002</v>
      </c>
      <c r="N2760">
        <v>5</v>
      </c>
      <c r="O2760" s="43">
        <v>450</v>
      </c>
      <c r="P2760" s="42">
        <v>59</v>
      </c>
      <c r="Q2760" s="42">
        <v>18</v>
      </c>
      <c r="R2760" s="42">
        <v>4.5</v>
      </c>
    </row>
    <row r="2761" spans="1:18" x14ac:dyDescent="0.3">
      <c r="A2761" t="s">
        <v>3916</v>
      </c>
      <c r="B2761" s="17">
        <v>44995</v>
      </c>
      <c r="C2761" t="s">
        <v>3925</v>
      </c>
      <c r="D2761" t="s">
        <v>3926</v>
      </c>
      <c r="E2761" t="s">
        <v>3927</v>
      </c>
      <c r="F2761" t="s">
        <v>3930</v>
      </c>
      <c r="G2761" t="s">
        <v>3921</v>
      </c>
      <c r="H2761" t="s">
        <v>3876</v>
      </c>
      <c r="I2761">
        <v>1370.4</v>
      </c>
      <c r="J2761" s="41">
        <v>1.584E-2</v>
      </c>
      <c r="K2761" s="42">
        <v>21.707136000000002</v>
      </c>
      <c r="L2761" s="43">
        <v>0.66700000000000004</v>
      </c>
      <c r="M2761" s="42">
        <v>14.478659712000002</v>
      </c>
      <c r="N2761">
        <v>4</v>
      </c>
      <c r="O2761" s="43">
        <v>168</v>
      </c>
      <c r="P2761" s="42">
        <v>69</v>
      </c>
      <c r="Q2761" s="42">
        <v>11</v>
      </c>
      <c r="R2761" s="42">
        <v>4.5</v>
      </c>
    </row>
    <row r="2762" spans="1:18" x14ac:dyDescent="0.3">
      <c r="A2762" t="s">
        <v>3916</v>
      </c>
      <c r="B2762" s="17">
        <v>44996</v>
      </c>
      <c r="C2762" t="s">
        <v>3925</v>
      </c>
      <c r="D2762" t="s">
        <v>3926</v>
      </c>
      <c r="E2762" t="s">
        <v>3927</v>
      </c>
      <c r="F2762" t="s">
        <v>3930</v>
      </c>
      <c r="G2762" t="s">
        <v>3921</v>
      </c>
      <c r="H2762" t="s">
        <v>3876</v>
      </c>
      <c r="I2762">
        <v>882.6</v>
      </c>
      <c r="J2762" s="41">
        <v>1.6830000000000001E-2</v>
      </c>
      <c r="K2762" s="42">
        <v>14.854158000000002</v>
      </c>
      <c r="L2762" s="43">
        <v>1.9434999999999998</v>
      </c>
      <c r="M2762" s="42">
        <v>28.869056072999999</v>
      </c>
      <c r="N2762">
        <v>4</v>
      </c>
      <c r="O2762" s="43">
        <v>355.2</v>
      </c>
      <c r="P2762" s="42">
        <v>92</v>
      </c>
      <c r="Q2762" s="42">
        <v>16</v>
      </c>
      <c r="R2762" s="42">
        <v>18</v>
      </c>
    </row>
    <row r="2763" spans="1:18" x14ac:dyDescent="0.3">
      <c r="A2763" t="s">
        <v>3916</v>
      </c>
      <c r="B2763" s="17">
        <v>44997</v>
      </c>
      <c r="C2763" t="s">
        <v>3925</v>
      </c>
      <c r="D2763" t="s">
        <v>3926</v>
      </c>
      <c r="E2763" t="s">
        <v>3927</v>
      </c>
      <c r="F2763" t="s">
        <v>3930</v>
      </c>
      <c r="G2763" t="s">
        <v>3921</v>
      </c>
      <c r="H2763" t="s">
        <v>3876</v>
      </c>
      <c r="I2763">
        <v>1171.8</v>
      </c>
      <c r="J2763" s="41">
        <v>1.5949999999999999E-2</v>
      </c>
      <c r="K2763" s="42">
        <v>18.690209999999997</v>
      </c>
      <c r="L2763" s="43">
        <v>1.1729999999999998</v>
      </c>
      <c r="M2763" s="42">
        <v>21.923616329999994</v>
      </c>
      <c r="N2763">
        <v>4</v>
      </c>
      <c r="O2763" s="43">
        <v>355.2</v>
      </c>
      <c r="P2763" s="42">
        <v>76</v>
      </c>
      <c r="Q2763" s="42">
        <v>10</v>
      </c>
      <c r="R2763" s="42">
        <v>18</v>
      </c>
    </row>
    <row r="2764" spans="1:18" x14ac:dyDescent="0.3">
      <c r="A2764" t="s">
        <v>3916</v>
      </c>
      <c r="B2764" s="17">
        <v>44998</v>
      </c>
      <c r="C2764" t="s">
        <v>3925</v>
      </c>
      <c r="D2764" t="s">
        <v>3926</v>
      </c>
      <c r="E2764" t="s">
        <v>3927</v>
      </c>
      <c r="F2764" t="s">
        <v>3930</v>
      </c>
      <c r="G2764" t="s">
        <v>3921</v>
      </c>
      <c r="H2764" t="s">
        <v>3876</v>
      </c>
      <c r="I2764">
        <v>1295.6000000000001</v>
      </c>
      <c r="J2764" s="41">
        <v>2.0899999999999998E-2</v>
      </c>
      <c r="K2764" s="42">
        <v>27.078040000000001</v>
      </c>
      <c r="L2764" s="43">
        <v>0.45999999999999996</v>
      </c>
      <c r="M2764" s="42">
        <v>12.455898399999999</v>
      </c>
      <c r="N2764">
        <v>3</v>
      </c>
      <c r="O2764" s="43">
        <v>262.8</v>
      </c>
      <c r="P2764" s="42">
        <v>71</v>
      </c>
      <c r="Q2764" s="42">
        <v>14</v>
      </c>
      <c r="R2764" s="42">
        <v>9</v>
      </c>
    </row>
    <row r="2765" spans="1:18" x14ac:dyDescent="0.3">
      <c r="A2765" t="s">
        <v>3916</v>
      </c>
      <c r="B2765" s="17">
        <v>44999</v>
      </c>
      <c r="C2765" t="s">
        <v>3925</v>
      </c>
      <c r="D2765" t="s">
        <v>3926</v>
      </c>
      <c r="E2765" t="s">
        <v>3927</v>
      </c>
      <c r="F2765" t="s">
        <v>3930</v>
      </c>
      <c r="G2765" t="s">
        <v>3921</v>
      </c>
      <c r="H2765" t="s">
        <v>3876</v>
      </c>
      <c r="I2765">
        <v>1076.6000000000001</v>
      </c>
      <c r="J2765" s="41">
        <v>2.0569999999999998E-2</v>
      </c>
      <c r="K2765" s="42">
        <v>22.145662000000002</v>
      </c>
      <c r="L2765" s="43">
        <v>0.49449999999999994</v>
      </c>
      <c r="M2765" s="42">
        <v>10.951029859</v>
      </c>
      <c r="N2765">
        <v>6</v>
      </c>
      <c r="O2765" s="43">
        <v>496.79999999999995</v>
      </c>
      <c r="P2765" s="42">
        <v>74</v>
      </c>
      <c r="Q2765" s="42">
        <v>17</v>
      </c>
      <c r="R2765" s="42">
        <v>19.5</v>
      </c>
    </row>
    <row r="2766" spans="1:18" x14ac:dyDescent="0.3">
      <c r="A2766" t="s">
        <v>3916</v>
      </c>
      <c r="B2766" s="17">
        <v>45000</v>
      </c>
      <c r="C2766" t="s">
        <v>3925</v>
      </c>
      <c r="D2766" t="s">
        <v>3926</v>
      </c>
      <c r="E2766" t="s">
        <v>3927</v>
      </c>
      <c r="F2766" t="s">
        <v>3930</v>
      </c>
      <c r="G2766" t="s">
        <v>3921</v>
      </c>
      <c r="H2766" t="s">
        <v>3876</v>
      </c>
      <c r="I2766">
        <v>1206.8000000000002</v>
      </c>
      <c r="J2766" s="41">
        <v>1.6279999999999999E-2</v>
      </c>
      <c r="K2766" s="42">
        <v>19.646704000000003</v>
      </c>
      <c r="L2766" s="43">
        <v>1.8514999999999997</v>
      </c>
      <c r="M2766" s="42">
        <v>36.375872456000003</v>
      </c>
      <c r="N2766">
        <v>6</v>
      </c>
      <c r="O2766" s="43">
        <v>525.6</v>
      </c>
      <c r="P2766" s="42">
        <v>89</v>
      </c>
      <c r="Q2766" s="42">
        <v>9</v>
      </c>
      <c r="R2766" s="42">
        <v>9</v>
      </c>
    </row>
    <row r="2767" spans="1:18" x14ac:dyDescent="0.3">
      <c r="A2767" t="s">
        <v>3916</v>
      </c>
      <c r="B2767" s="17">
        <v>45001</v>
      </c>
      <c r="C2767" t="s">
        <v>3925</v>
      </c>
      <c r="D2767" t="s">
        <v>3926</v>
      </c>
      <c r="E2767" t="s">
        <v>3927</v>
      </c>
      <c r="F2767" t="s">
        <v>3930</v>
      </c>
      <c r="G2767" t="s">
        <v>3921</v>
      </c>
      <c r="H2767" t="s">
        <v>3876</v>
      </c>
      <c r="I2767">
        <v>1596.2</v>
      </c>
      <c r="J2767" s="41">
        <v>1.4080000000000002E-2</v>
      </c>
      <c r="K2767" s="42">
        <v>22.474496000000006</v>
      </c>
      <c r="L2767" s="43">
        <v>2.3345000000000002</v>
      </c>
      <c r="M2767" s="42">
        <v>52.466710912000018</v>
      </c>
      <c r="N2767">
        <v>6</v>
      </c>
      <c r="O2767" s="43">
        <v>216</v>
      </c>
      <c r="P2767" s="42">
        <v>75</v>
      </c>
      <c r="Q2767" s="42">
        <v>9</v>
      </c>
      <c r="R2767" s="42">
        <v>15</v>
      </c>
    </row>
    <row r="2768" spans="1:18" x14ac:dyDescent="0.3">
      <c r="A2768" t="s">
        <v>3916</v>
      </c>
      <c r="B2768" s="17">
        <v>45002</v>
      </c>
      <c r="C2768" t="s">
        <v>3925</v>
      </c>
      <c r="D2768" t="s">
        <v>3926</v>
      </c>
      <c r="E2768" t="s">
        <v>3927</v>
      </c>
      <c r="F2768" t="s">
        <v>3930</v>
      </c>
      <c r="G2768" t="s">
        <v>3921</v>
      </c>
      <c r="H2768" t="s">
        <v>3876</v>
      </c>
      <c r="I2768">
        <v>1646.6000000000001</v>
      </c>
      <c r="J2768" s="41">
        <v>1.397E-2</v>
      </c>
      <c r="K2768" s="42">
        <v>23.003002000000002</v>
      </c>
      <c r="L2768" s="43">
        <v>1.8974999999999997</v>
      </c>
      <c r="M2768" s="42">
        <v>43.648196294999998</v>
      </c>
      <c r="N2768">
        <v>6</v>
      </c>
      <c r="O2768" s="43">
        <v>331.2</v>
      </c>
      <c r="P2768" s="42">
        <v>108</v>
      </c>
      <c r="Q2768" s="42">
        <v>8</v>
      </c>
      <c r="R2768" s="42">
        <v>4.5</v>
      </c>
    </row>
    <row r="2769" spans="1:18" x14ac:dyDescent="0.3">
      <c r="A2769" t="s">
        <v>3916</v>
      </c>
      <c r="B2769" s="17">
        <v>45003</v>
      </c>
      <c r="C2769" t="s">
        <v>3925</v>
      </c>
      <c r="D2769" t="s">
        <v>3926</v>
      </c>
      <c r="E2769" t="s">
        <v>3927</v>
      </c>
      <c r="F2769" t="s">
        <v>3930</v>
      </c>
      <c r="G2769" t="s">
        <v>3921</v>
      </c>
      <c r="H2769" t="s">
        <v>3876</v>
      </c>
      <c r="I2769">
        <v>1267.8000000000002</v>
      </c>
      <c r="J2769" s="41">
        <v>1.221E-2</v>
      </c>
      <c r="K2769" s="42">
        <v>15.479838000000003</v>
      </c>
      <c r="L2769" s="43">
        <v>1.081</v>
      </c>
      <c r="M2769" s="42">
        <v>16.733704878000001</v>
      </c>
      <c r="N2769">
        <v>1</v>
      </c>
      <c r="O2769" s="43">
        <v>48</v>
      </c>
      <c r="P2769" s="42">
        <v>104</v>
      </c>
      <c r="Q2769" s="42">
        <v>8</v>
      </c>
      <c r="R2769" s="42">
        <v>16.5</v>
      </c>
    </row>
    <row r="2770" spans="1:18" x14ac:dyDescent="0.3">
      <c r="A2770" t="s">
        <v>3916</v>
      </c>
      <c r="B2770" s="17">
        <v>45004</v>
      </c>
      <c r="C2770" t="s">
        <v>3925</v>
      </c>
      <c r="D2770" t="s">
        <v>3926</v>
      </c>
      <c r="E2770" t="s">
        <v>3927</v>
      </c>
      <c r="F2770" t="s">
        <v>3930</v>
      </c>
      <c r="G2770" t="s">
        <v>3921</v>
      </c>
      <c r="H2770" t="s">
        <v>3876</v>
      </c>
      <c r="I2770">
        <v>1244.6000000000001</v>
      </c>
      <c r="J2770" s="41">
        <v>1.6059999999999998E-2</v>
      </c>
      <c r="K2770" s="42">
        <v>19.988275999999999</v>
      </c>
      <c r="L2770" s="43">
        <v>2.0699999999999998</v>
      </c>
      <c r="M2770" s="42">
        <v>41.375731319999993</v>
      </c>
      <c r="N2770">
        <v>1</v>
      </c>
      <c r="O2770" s="43">
        <v>52.8</v>
      </c>
      <c r="P2770" s="42">
        <v>76</v>
      </c>
      <c r="Q2770" s="42">
        <v>14</v>
      </c>
      <c r="R2770" s="42">
        <v>10.5</v>
      </c>
    </row>
    <row r="2771" spans="1:18" x14ac:dyDescent="0.3">
      <c r="A2771" t="s">
        <v>3916</v>
      </c>
      <c r="B2771" s="17">
        <v>45005</v>
      </c>
      <c r="C2771" t="s">
        <v>3925</v>
      </c>
      <c r="D2771" t="s">
        <v>3926</v>
      </c>
      <c r="E2771" t="s">
        <v>3927</v>
      </c>
      <c r="F2771" t="s">
        <v>3930</v>
      </c>
      <c r="G2771" t="s">
        <v>3921</v>
      </c>
      <c r="H2771" t="s">
        <v>3876</v>
      </c>
      <c r="I2771">
        <v>983.80000000000018</v>
      </c>
      <c r="J2771" s="41">
        <v>1.7930000000000005E-2</v>
      </c>
      <c r="K2771" s="42">
        <v>17.639534000000008</v>
      </c>
      <c r="L2771" s="43">
        <v>2.2194999999999996</v>
      </c>
      <c r="M2771" s="42">
        <v>39.150945713000013</v>
      </c>
      <c r="N2771">
        <v>7</v>
      </c>
      <c r="O2771" s="43">
        <v>411.59999999999997</v>
      </c>
      <c r="P2771" s="42">
        <v>59</v>
      </c>
      <c r="Q2771" s="42">
        <v>6</v>
      </c>
      <c r="R2771" s="42">
        <v>13.5</v>
      </c>
    </row>
    <row r="2772" spans="1:18" x14ac:dyDescent="0.3">
      <c r="A2772" t="s">
        <v>3916</v>
      </c>
      <c r="B2772" s="17">
        <v>45006</v>
      </c>
      <c r="C2772" t="s">
        <v>3925</v>
      </c>
      <c r="D2772" t="s">
        <v>3926</v>
      </c>
      <c r="E2772" t="s">
        <v>3927</v>
      </c>
      <c r="F2772" t="s">
        <v>3930</v>
      </c>
      <c r="G2772" t="s">
        <v>3921</v>
      </c>
      <c r="H2772" t="s">
        <v>3876</v>
      </c>
      <c r="I2772">
        <v>1461.2</v>
      </c>
      <c r="J2772" s="41">
        <v>1.9360000000000002E-2</v>
      </c>
      <c r="K2772" s="42">
        <v>28.288832000000003</v>
      </c>
      <c r="L2772" s="43">
        <v>1.8169999999999997</v>
      </c>
      <c r="M2772" s="42">
        <v>51.400807743999998</v>
      </c>
      <c r="N2772">
        <v>6</v>
      </c>
      <c r="O2772" s="43">
        <v>288</v>
      </c>
      <c r="P2772" s="42">
        <v>60</v>
      </c>
      <c r="Q2772" s="42">
        <v>8</v>
      </c>
      <c r="R2772" s="42">
        <v>16.5</v>
      </c>
    </row>
    <row r="2773" spans="1:18" x14ac:dyDescent="0.3">
      <c r="A2773" t="s">
        <v>3916</v>
      </c>
      <c r="B2773" s="17">
        <v>45007</v>
      </c>
      <c r="C2773" t="s">
        <v>3925</v>
      </c>
      <c r="D2773" t="s">
        <v>3926</v>
      </c>
      <c r="E2773" t="s">
        <v>3927</v>
      </c>
      <c r="F2773" t="s">
        <v>3930</v>
      </c>
      <c r="G2773" t="s">
        <v>3921</v>
      </c>
      <c r="H2773" t="s">
        <v>3876</v>
      </c>
      <c r="I2773">
        <v>1350.2</v>
      </c>
      <c r="J2773" s="41">
        <v>1.4850000000000002E-2</v>
      </c>
      <c r="K2773" s="42">
        <v>20.050470000000004</v>
      </c>
      <c r="L2773" s="43">
        <v>1.2534999999999998</v>
      </c>
      <c r="M2773" s="42">
        <v>25.133264145000002</v>
      </c>
      <c r="N2773">
        <v>5</v>
      </c>
      <c r="O2773" s="43">
        <v>426</v>
      </c>
      <c r="P2773" s="42">
        <v>55</v>
      </c>
      <c r="Q2773" s="42">
        <v>9</v>
      </c>
      <c r="R2773" s="42">
        <v>12</v>
      </c>
    </row>
    <row r="2774" spans="1:18" x14ac:dyDescent="0.3">
      <c r="A2774" t="s">
        <v>3916</v>
      </c>
      <c r="B2774" s="17">
        <v>45008</v>
      </c>
      <c r="C2774" t="s">
        <v>3925</v>
      </c>
      <c r="D2774" t="s">
        <v>3926</v>
      </c>
      <c r="E2774" t="s">
        <v>3927</v>
      </c>
      <c r="F2774" t="s">
        <v>3930</v>
      </c>
      <c r="G2774" t="s">
        <v>3921</v>
      </c>
      <c r="H2774" t="s">
        <v>3876</v>
      </c>
      <c r="I2774">
        <v>934</v>
      </c>
      <c r="J2774" s="41">
        <v>1.9030000000000002E-2</v>
      </c>
      <c r="K2774" s="42">
        <v>17.77402</v>
      </c>
      <c r="L2774" s="43">
        <v>2.254</v>
      </c>
      <c r="M2774" s="42">
        <v>40.062641079999999</v>
      </c>
      <c r="N2774">
        <v>1</v>
      </c>
      <c r="O2774" s="43">
        <v>58.8</v>
      </c>
      <c r="P2774" s="42">
        <v>99</v>
      </c>
      <c r="Q2774" s="42">
        <v>18</v>
      </c>
      <c r="R2774" s="42">
        <v>4.5</v>
      </c>
    </row>
    <row r="2775" spans="1:18" x14ac:dyDescent="0.3">
      <c r="A2775" t="s">
        <v>3916</v>
      </c>
      <c r="B2775" s="17">
        <v>45009</v>
      </c>
      <c r="C2775" t="s">
        <v>3925</v>
      </c>
      <c r="D2775" t="s">
        <v>3926</v>
      </c>
      <c r="E2775" t="s">
        <v>3927</v>
      </c>
      <c r="F2775" t="s">
        <v>3930</v>
      </c>
      <c r="G2775" t="s">
        <v>3921</v>
      </c>
      <c r="H2775" t="s">
        <v>3876</v>
      </c>
      <c r="I2775">
        <v>898.2</v>
      </c>
      <c r="J2775" s="41">
        <v>1.5949999999999999E-2</v>
      </c>
      <c r="K2775" s="42">
        <v>14.32629</v>
      </c>
      <c r="L2775" s="43">
        <v>1.2649999999999997</v>
      </c>
      <c r="M2775" s="42">
        <v>18.122756849999995</v>
      </c>
      <c r="N2775">
        <v>2</v>
      </c>
      <c r="O2775" s="43">
        <v>139.19999999999999</v>
      </c>
      <c r="P2775" s="42">
        <v>81</v>
      </c>
      <c r="Q2775" s="42">
        <v>7</v>
      </c>
      <c r="R2775" s="42">
        <v>18</v>
      </c>
    </row>
    <row r="2776" spans="1:18" x14ac:dyDescent="0.3">
      <c r="A2776" t="s">
        <v>3916</v>
      </c>
      <c r="B2776" s="17">
        <v>45010</v>
      </c>
      <c r="C2776" t="s">
        <v>3925</v>
      </c>
      <c r="D2776" t="s">
        <v>3926</v>
      </c>
      <c r="E2776" t="s">
        <v>3927</v>
      </c>
      <c r="F2776" t="s">
        <v>3930</v>
      </c>
      <c r="G2776" t="s">
        <v>3921</v>
      </c>
      <c r="H2776" t="s">
        <v>3876</v>
      </c>
      <c r="I2776">
        <v>1615.8000000000002</v>
      </c>
      <c r="J2776" s="41">
        <v>1.4960000000000001E-2</v>
      </c>
      <c r="K2776" s="42">
        <v>24.172368000000006</v>
      </c>
      <c r="L2776" s="43">
        <v>0.91999999999999993</v>
      </c>
      <c r="M2776" s="42">
        <v>22.238578560000004</v>
      </c>
      <c r="N2776">
        <v>6</v>
      </c>
      <c r="O2776" s="43">
        <v>489.59999999999997</v>
      </c>
      <c r="P2776" s="42">
        <v>71</v>
      </c>
      <c r="Q2776" s="42">
        <v>7</v>
      </c>
      <c r="R2776" s="42">
        <v>4.5</v>
      </c>
    </row>
    <row r="2777" spans="1:18" x14ac:dyDescent="0.3">
      <c r="A2777" t="s">
        <v>3916</v>
      </c>
      <c r="B2777" s="17">
        <v>45011</v>
      </c>
      <c r="C2777" t="s">
        <v>3925</v>
      </c>
      <c r="D2777" t="s">
        <v>3926</v>
      </c>
      <c r="E2777" t="s">
        <v>3927</v>
      </c>
      <c r="F2777" t="s">
        <v>3930</v>
      </c>
      <c r="G2777" t="s">
        <v>3921</v>
      </c>
      <c r="H2777" t="s">
        <v>3876</v>
      </c>
      <c r="I2777">
        <v>1244.6000000000001</v>
      </c>
      <c r="J2777" s="41">
        <v>1.8040000000000004E-2</v>
      </c>
      <c r="K2777" s="42">
        <v>22.452584000000009</v>
      </c>
      <c r="L2777" s="43">
        <v>2.1504999999999996</v>
      </c>
      <c r="M2777" s="42">
        <v>48.28428189200001</v>
      </c>
      <c r="N2777">
        <v>7</v>
      </c>
      <c r="O2777" s="43">
        <v>613.19999999999993</v>
      </c>
      <c r="P2777" s="42">
        <v>104</v>
      </c>
      <c r="Q2777" s="42">
        <v>10</v>
      </c>
      <c r="R2777" s="42">
        <v>6</v>
      </c>
    </row>
    <row r="2778" spans="1:18" x14ac:dyDescent="0.3">
      <c r="A2778" t="s">
        <v>3916</v>
      </c>
      <c r="B2778" s="17">
        <v>45012</v>
      </c>
      <c r="C2778" t="s">
        <v>3925</v>
      </c>
      <c r="D2778" t="s">
        <v>3926</v>
      </c>
      <c r="E2778" t="s">
        <v>3927</v>
      </c>
      <c r="F2778" t="s">
        <v>3930</v>
      </c>
      <c r="G2778" t="s">
        <v>3921</v>
      </c>
      <c r="H2778" t="s">
        <v>3876</v>
      </c>
      <c r="I2778">
        <v>1171.4000000000001</v>
      </c>
      <c r="J2778" s="41">
        <v>1.6719999999999999E-2</v>
      </c>
      <c r="K2778" s="42">
        <v>19.585808</v>
      </c>
      <c r="L2778" s="43">
        <v>0.97750000000000004</v>
      </c>
      <c r="M2778" s="42">
        <v>19.14512732</v>
      </c>
      <c r="N2778">
        <v>2</v>
      </c>
      <c r="O2778" s="43">
        <v>122.39999999999999</v>
      </c>
      <c r="P2778" s="42">
        <v>64</v>
      </c>
      <c r="Q2778" s="42">
        <v>5</v>
      </c>
      <c r="R2778" s="42">
        <v>6</v>
      </c>
    </row>
    <row r="2779" spans="1:18" x14ac:dyDescent="0.3">
      <c r="A2779" t="s">
        <v>3916</v>
      </c>
      <c r="B2779" s="17">
        <v>45013</v>
      </c>
      <c r="C2779" t="s">
        <v>3925</v>
      </c>
      <c r="D2779" t="s">
        <v>3926</v>
      </c>
      <c r="E2779" t="s">
        <v>3927</v>
      </c>
      <c r="F2779" t="s">
        <v>3930</v>
      </c>
      <c r="G2779" t="s">
        <v>3921</v>
      </c>
      <c r="H2779" t="s">
        <v>3876</v>
      </c>
      <c r="I2779">
        <v>1108.4000000000001</v>
      </c>
      <c r="J2779" s="41">
        <v>1.771E-2</v>
      </c>
      <c r="K2779" s="42">
        <v>19.629764000000002</v>
      </c>
      <c r="L2779" s="43">
        <v>0.97749999999999992</v>
      </c>
      <c r="M2779" s="42">
        <v>19.18809431</v>
      </c>
      <c r="N2779">
        <v>5</v>
      </c>
      <c r="O2779" s="43">
        <v>348</v>
      </c>
      <c r="P2779" s="42">
        <v>84</v>
      </c>
      <c r="Q2779" s="42">
        <v>5</v>
      </c>
      <c r="R2779" s="42">
        <v>15</v>
      </c>
    </row>
    <row r="2780" spans="1:18" x14ac:dyDescent="0.3">
      <c r="A2780" t="s">
        <v>3916</v>
      </c>
      <c r="B2780" s="17">
        <v>45014</v>
      </c>
      <c r="C2780" t="s">
        <v>3925</v>
      </c>
      <c r="D2780" t="s">
        <v>3926</v>
      </c>
      <c r="E2780" t="s">
        <v>3927</v>
      </c>
      <c r="F2780" t="s">
        <v>3930</v>
      </c>
      <c r="G2780" t="s">
        <v>3921</v>
      </c>
      <c r="H2780" t="s">
        <v>3876</v>
      </c>
      <c r="I2780">
        <v>1642.4</v>
      </c>
      <c r="J2780" s="41">
        <v>1.4959999999999998E-2</v>
      </c>
      <c r="K2780" s="42">
        <v>24.570303999999997</v>
      </c>
      <c r="L2780" s="43">
        <v>0.89699999999999991</v>
      </c>
      <c r="M2780" s="42">
        <v>22.039562687999993</v>
      </c>
      <c r="N2780">
        <v>1</v>
      </c>
      <c r="O2780" s="43">
        <v>66</v>
      </c>
      <c r="P2780" s="42">
        <v>74</v>
      </c>
      <c r="Q2780" s="42">
        <v>9</v>
      </c>
      <c r="R2780" s="42">
        <v>18</v>
      </c>
    </row>
    <row r="2781" spans="1:18" x14ac:dyDescent="0.3">
      <c r="A2781" t="s">
        <v>3916</v>
      </c>
      <c r="B2781" s="17">
        <v>45015</v>
      </c>
      <c r="C2781" t="s">
        <v>3925</v>
      </c>
      <c r="D2781" t="s">
        <v>3926</v>
      </c>
      <c r="E2781" t="s">
        <v>3927</v>
      </c>
      <c r="F2781" t="s">
        <v>3930</v>
      </c>
      <c r="G2781" t="s">
        <v>3921</v>
      </c>
      <c r="H2781" t="s">
        <v>3876</v>
      </c>
      <c r="I2781">
        <v>922</v>
      </c>
      <c r="J2781" s="41">
        <v>1.3090000000000001E-2</v>
      </c>
      <c r="K2781" s="42">
        <v>12.068980000000002</v>
      </c>
      <c r="L2781" s="43">
        <v>2.2079999999999993</v>
      </c>
      <c r="M2781" s="42">
        <v>26.648307839999994</v>
      </c>
      <c r="N2781">
        <v>6</v>
      </c>
      <c r="O2781" s="43">
        <v>360</v>
      </c>
      <c r="P2781" s="42">
        <v>61</v>
      </c>
      <c r="Q2781" s="42">
        <v>17</v>
      </c>
      <c r="R2781" s="42">
        <v>3</v>
      </c>
    </row>
    <row r="2782" spans="1:18" x14ac:dyDescent="0.3">
      <c r="A2782" t="s">
        <v>3916</v>
      </c>
      <c r="B2782" s="17">
        <v>45016</v>
      </c>
      <c r="C2782" t="s">
        <v>3925</v>
      </c>
      <c r="D2782" t="s">
        <v>3926</v>
      </c>
      <c r="E2782" t="s">
        <v>3927</v>
      </c>
      <c r="F2782" t="s">
        <v>3930</v>
      </c>
      <c r="G2782" t="s">
        <v>3921</v>
      </c>
      <c r="H2782" t="s">
        <v>3876</v>
      </c>
      <c r="I2782">
        <v>1592.4</v>
      </c>
      <c r="J2782" s="41">
        <v>1.7490000000000002E-2</v>
      </c>
      <c r="K2782" s="42">
        <v>27.851076000000006</v>
      </c>
      <c r="L2782" s="43">
        <v>0.67849999999999988</v>
      </c>
      <c r="M2782" s="42">
        <v>18.896955066</v>
      </c>
      <c r="N2782">
        <v>7</v>
      </c>
      <c r="O2782" s="43">
        <v>663.6</v>
      </c>
      <c r="P2782" s="42">
        <v>70</v>
      </c>
      <c r="Q2782" s="42">
        <v>15</v>
      </c>
      <c r="R2782" s="42">
        <v>6</v>
      </c>
    </row>
    <row r="2783" spans="1:18" x14ac:dyDescent="0.3">
      <c r="A2783" t="s">
        <v>3916</v>
      </c>
      <c r="B2783" s="17">
        <v>45017</v>
      </c>
      <c r="C2783" t="s">
        <v>3925</v>
      </c>
      <c r="D2783" t="s">
        <v>3926</v>
      </c>
      <c r="E2783" t="s">
        <v>3927</v>
      </c>
      <c r="F2783" t="s">
        <v>3930</v>
      </c>
      <c r="G2783" t="s">
        <v>3921</v>
      </c>
      <c r="H2783" t="s">
        <v>3876</v>
      </c>
      <c r="I2783">
        <v>1709.4</v>
      </c>
      <c r="J2783" s="41">
        <v>1.529E-2</v>
      </c>
      <c r="K2783" s="42">
        <v>26.136725999999999</v>
      </c>
      <c r="L2783" s="43">
        <v>1.7134999999999998</v>
      </c>
      <c r="M2783" s="42">
        <v>44.785280000999997</v>
      </c>
      <c r="N2783">
        <v>4</v>
      </c>
      <c r="O2783" s="43">
        <v>316.8</v>
      </c>
      <c r="P2783" s="42">
        <v>107</v>
      </c>
      <c r="Q2783" s="42">
        <v>12</v>
      </c>
      <c r="R2783" s="42">
        <v>10.5</v>
      </c>
    </row>
    <row r="2784" spans="1:18" x14ac:dyDescent="0.3">
      <c r="A2784" t="s">
        <v>3916</v>
      </c>
      <c r="B2784" s="17">
        <v>45018</v>
      </c>
      <c r="C2784" t="s">
        <v>3925</v>
      </c>
      <c r="D2784" t="s">
        <v>3926</v>
      </c>
      <c r="E2784" t="s">
        <v>3927</v>
      </c>
      <c r="F2784" t="s">
        <v>3930</v>
      </c>
      <c r="G2784" t="s">
        <v>3921</v>
      </c>
      <c r="H2784" t="s">
        <v>3876</v>
      </c>
      <c r="I2784">
        <v>810.40000000000009</v>
      </c>
      <c r="J2784" s="41">
        <v>1.4189999999999999E-2</v>
      </c>
      <c r="K2784" s="42">
        <v>11.499576000000001</v>
      </c>
      <c r="L2784" s="43">
        <v>0.48299999999999998</v>
      </c>
      <c r="M2784" s="42">
        <v>5.5542952080000001</v>
      </c>
      <c r="N2784">
        <v>1</v>
      </c>
      <c r="O2784" s="43">
        <v>70.8</v>
      </c>
      <c r="P2784" s="42">
        <v>105</v>
      </c>
      <c r="Q2784" s="42">
        <v>10</v>
      </c>
      <c r="R2784" s="42">
        <v>3</v>
      </c>
    </row>
    <row r="2785" spans="1:18" x14ac:dyDescent="0.3">
      <c r="A2785" t="s">
        <v>3916</v>
      </c>
      <c r="B2785" s="17">
        <v>45019</v>
      </c>
      <c r="C2785" t="s">
        <v>3925</v>
      </c>
      <c r="D2785" t="s">
        <v>3926</v>
      </c>
      <c r="E2785" t="s">
        <v>3927</v>
      </c>
      <c r="F2785" t="s">
        <v>3930</v>
      </c>
      <c r="G2785" t="s">
        <v>3921</v>
      </c>
      <c r="H2785" t="s">
        <v>3876</v>
      </c>
      <c r="I2785">
        <v>1610.8000000000002</v>
      </c>
      <c r="J2785" s="41">
        <v>1.5510000000000003E-2</v>
      </c>
      <c r="K2785" s="42">
        <v>24.983508000000008</v>
      </c>
      <c r="L2785" s="43">
        <v>2.4035000000000002</v>
      </c>
      <c r="M2785" s="42">
        <v>60.047861478000023</v>
      </c>
      <c r="N2785">
        <v>6</v>
      </c>
      <c r="O2785" s="43">
        <v>316.8</v>
      </c>
      <c r="P2785" s="42">
        <v>77</v>
      </c>
      <c r="Q2785" s="42">
        <v>9</v>
      </c>
      <c r="R2785" s="42">
        <v>18</v>
      </c>
    </row>
    <row r="2786" spans="1:18" x14ac:dyDescent="0.3">
      <c r="A2786" t="s">
        <v>3916</v>
      </c>
      <c r="B2786" s="17">
        <v>45020</v>
      </c>
      <c r="C2786" t="s">
        <v>3925</v>
      </c>
      <c r="D2786" t="s">
        <v>3926</v>
      </c>
      <c r="E2786" t="s">
        <v>3927</v>
      </c>
      <c r="F2786" t="s">
        <v>3930</v>
      </c>
      <c r="G2786" t="s">
        <v>3921</v>
      </c>
      <c r="H2786" t="s">
        <v>3876</v>
      </c>
      <c r="I2786">
        <v>1078.2</v>
      </c>
      <c r="J2786" s="41">
        <v>1.8150000000000003E-2</v>
      </c>
      <c r="K2786" s="42">
        <v>19.569330000000004</v>
      </c>
      <c r="L2786" s="43">
        <v>2.4495</v>
      </c>
      <c r="M2786" s="42">
        <v>47.935073835000011</v>
      </c>
      <c r="N2786">
        <v>7</v>
      </c>
      <c r="O2786" s="43">
        <v>579.6</v>
      </c>
      <c r="P2786" s="42">
        <v>94</v>
      </c>
      <c r="Q2786" s="42">
        <v>4</v>
      </c>
      <c r="R2786" s="42">
        <v>12</v>
      </c>
    </row>
    <row r="2787" spans="1:18" x14ac:dyDescent="0.3">
      <c r="A2787" t="s">
        <v>3916</v>
      </c>
      <c r="B2787" s="17">
        <v>45021</v>
      </c>
      <c r="C2787" t="s">
        <v>3925</v>
      </c>
      <c r="D2787" t="s">
        <v>3926</v>
      </c>
      <c r="E2787" t="s">
        <v>3927</v>
      </c>
      <c r="F2787" t="s">
        <v>3930</v>
      </c>
      <c r="G2787" t="s">
        <v>3921</v>
      </c>
      <c r="H2787" t="s">
        <v>3876</v>
      </c>
      <c r="I2787">
        <v>862.6</v>
      </c>
      <c r="J2787" s="41">
        <v>1.7819999999999999E-2</v>
      </c>
      <c r="K2787" s="42">
        <v>15.371532</v>
      </c>
      <c r="L2787" s="43">
        <v>0.81649999999999989</v>
      </c>
      <c r="M2787" s="42">
        <v>12.550855877999998</v>
      </c>
      <c r="N2787">
        <v>6</v>
      </c>
      <c r="O2787" s="43">
        <v>244.79999999999998</v>
      </c>
      <c r="P2787" s="42">
        <v>75</v>
      </c>
      <c r="Q2787" s="42">
        <v>2</v>
      </c>
      <c r="R2787" s="42">
        <v>16.5</v>
      </c>
    </row>
    <row r="2788" spans="1:18" x14ac:dyDescent="0.3">
      <c r="A2788" t="s">
        <v>3916</v>
      </c>
      <c r="B2788" s="17">
        <v>45022</v>
      </c>
      <c r="C2788" t="s">
        <v>3925</v>
      </c>
      <c r="D2788" t="s">
        <v>3926</v>
      </c>
      <c r="E2788" t="s">
        <v>3927</v>
      </c>
      <c r="F2788" t="s">
        <v>3930</v>
      </c>
      <c r="G2788" t="s">
        <v>3921</v>
      </c>
      <c r="H2788" t="s">
        <v>3876</v>
      </c>
      <c r="I2788">
        <v>1133.4000000000001</v>
      </c>
      <c r="J2788" s="41">
        <v>1.4960000000000003E-2</v>
      </c>
      <c r="K2788" s="42">
        <v>16.955664000000006</v>
      </c>
      <c r="L2788" s="43">
        <v>1.0580000000000001</v>
      </c>
      <c r="M2788" s="42">
        <v>17.939092512000006</v>
      </c>
      <c r="N2788">
        <v>2</v>
      </c>
      <c r="O2788" s="43">
        <v>122.39999999999999</v>
      </c>
      <c r="P2788" s="42">
        <v>57</v>
      </c>
      <c r="Q2788" s="42">
        <v>20</v>
      </c>
      <c r="R2788" s="42">
        <v>7.5</v>
      </c>
    </row>
    <row r="2789" spans="1:18" x14ac:dyDescent="0.3">
      <c r="A2789" t="s">
        <v>3916</v>
      </c>
      <c r="B2789" s="17">
        <v>45023</v>
      </c>
      <c r="C2789" t="s">
        <v>3925</v>
      </c>
      <c r="D2789" t="s">
        <v>3926</v>
      </c>
      <c r="E2789" t="s">
        <v>3927</v>
      </c>
      <c r="F2789" t="s">
        <v>3930</v>
      </c>
      <c r="G2789" t="s">
        <v>3921</v>
      </c>
      <c r="H2789" t="s">
        <v>3876</v>
      </c>
      <c r="I2789">
        <v>1108</v>
      </c>
      <c r="J2789" s="41">
        <v>1.7600000000000001E-2</v>
      </c>
      <c r="K2789" s="42">
        <v>19.500800000000002</v>
      </c>
      <c r="L2789" s="43">
        <v>2.0469999999999997</v>
      </c>
      <c r="M2789" s="42">
        <v>39.918137599999994</v>
      </c>
      <c r="N2789">
        <v>1</v>
      </c>
      <c r="O2789" s="43">
        <v>68.399999999999991</v>
      </c>
      <c r="P2789" s="42">
        <v>97</v>
      </c>
      <c r="Q2789" s="42">
        <v>16</v>
      </c>
      <c r="R2789" s="42">
        <v>16.5</v>
      </c>
    </row>
    <row r="2790" spans="1:18" x14ac:dyDescent="0.3">
      <c r="A2790" t="s">
        <v>3916</v>
      </c>
      <c r="B2790" s="17">
        <v>45024</v>
      </c>
      <c r="C2790" t="s">
        <v>3925</v>
      </c>
      <c r="D2790" t="s">
        <v>3926</v>
      </c>
      <c r="E2790" t="s">
        <v>3927</v>
      </c>
      <c r="F2790" t="s">
        <v>3930</v>
      </c>
      <c r="G2790" t="s">
        <v>3921</v>
      </c>
      <c r="H2790" t="s">
        <v>3876</v>
      </c>
      <c r="I2790">
        <v>1013.6000000000001</v>
      </c>
      <c r="J2790" s="41">
        <v>1.1000000000000003E-2</v>
      </c>
      <c r="K2790" s="42">
        <v>11.149600000000005</v>
      </c>
      <c r="L2790" s="43">
        <v>1.6329999999999998</v>
      </c>
      <c r="M2790" s="42">
        <v>18.207296800000005</v>
      </c>
      <c r="N2790">
        <v>4</v>
      </c>
      <c r="O2790" s="43">
        <v>364.8</v>
      </c>
      <c r="P2790" s="42">
        <v>104</v>
      </c>
      <c r="Q2790" s="42">
        <v>4</v>
      </c>
      <c r="R2790" s="42">
        <v>15</v>
      </c>
    </row>
    <row r="2791" spans="1:18" x14ac:dyDescent="0.3">
      <c r="A2791" t="s">
        <v>3916</v>
      </c>
      <c r="B2791" s="17">
        <v>45025</v>
      </c>
      <c r="C2791" t="s">
        <v>3925</v>
      </c>
      <c r="D2791" t="s">
        <v>3926</v>
      </c>
      <c r="E2791" t="s">
        <v>3927</v>
      </c>
      <c r="F2791" t="s">
        <v>3930</v>
      </c>
      <c r="G2791" t="s">
        <v>3921</v>
      </c>
      <c r="H2791" t="s">
        <v>3876</v>
      </c>
      <c r="I2791">
        <v>928</v>
      </c>
      <c r="J2791" s="41">
        <v>1.5619999999999998E-2</v>
      </c>
      <c r="K2791" s="42">
        <v>14.495359999999998</v>
      </c>
      <c r="L2791" s="43">
        <v>2.2654999999999998</v>
      </c>
      <c r="M2791" s="42">
        <v>32.839238079999994</v>
      </c>
      <c r="N2791">
        <v>5</v>
      </c>
      <c r="O2791" s="43">
        <v>204</v>
      </c>
      <c r="P2791" s="42">
        <v>70</v>
      </c>
      <c r="Q2791" s="42">
        <v>15</v>
      </c>
      <c r="R2791" s="42">
        <v>7.5</v>
      </c>
    </row>
    <row r="2792" spans="1:18" x14ac:dyDescent="0.3">
      <c r="A2792" t="s">
        <v>3916</v>
      </c>
      <c r="B2792" s="17">
        <v>45026</v>
      </c>
      <c r="C2792" t="s">
        <v>3925</v>
      </c>
      <c r="D2792" t="s">
        <v>3926</v>
      </c>
      <c r="E2792" t="s">
        <v>3927</v>
      </c>
      <c r="F2792" t="s">
        <v>3930</v>
      </c>
      <c r="G2792" t="s">
        <v>3921</v>
      </c>
      <c r="H2792" t="s">
        <v>3876</v>
      </c>
      <c r="I2792">
        <v>1098</v>
      </c>
      <c r="J2792" s="41">
        <v>1.5619999999999998E-2</v>
      </c>
      <c r="K2792" s="42">
        <v>17.150759999999998</v>
      </c>
      <c r="L2792" s="43">
        <v>2.415</v>
      </c>
      <c r="M2792" s="42">
        <v>41.419085399999993</v>
      </c>
      <c r="N2792">
        <v>6</v>
      </c>
      <c r="O2792" s="43">
        <v>352.8</v>
      </c>
      <c r="P2792" s="42">
        <v>80</v>
      </c>
      <c r="Q2792" s="42">
        <v>5</v>
      </c>
      <c r="R2792" s="42">
        <v>9</v>
      </c>
    </row>
    <row r="2793" spans="1:18" x14ac:dyDescent="0.3">
      <c r="A2793" t="s">
        <v>3916</v>
      </c>
      <c r="B2793" s="17">
        <v>45027</v>
      </c>
      <c r="C2793" t="s">
        <v>3925</v>
      </c>
      <c r="D2793" t="s">
        <v>3926</v>
      </c>
      <c r="E2793" t="s">
        <v>3927</v>
      </c>
      <c r="F2793" t="s">
        <v>3930</v>
      </c>
      <c r="G2793" t="s">
        <v>3921</v>
      </c>
      <c r="H2793" t="s">
        <v>3876</v>
      </c>
      <c r="I2793">
        <v>1614.2</v>
      </c>
      <c r="J2793" s="41">
        <v>1.1880000000000002E-2</v>
      </c>
      <c r="K2793" s="42">
        <v>19.176696000000003</v>
      </c>
      <c r="L2793" s="43">
        <v>0.58649999999999991</v>
      </c>
      <c r="M2793" s="42">
        <v>11.247132204</v>
      </c>
      <c r="N2793">
        <v>1</v>
      </c>
      <c r="O2793" s="43">
        <v>84</v>
      </c>
      <c r="P2793" s="42">
        <v>104</v>
      </c>
      <c r="Q2793" s="42">
        <v>13</v>
      </c>
      <c r="R2793" s="42">
        <v>1.5</v>
      </c>
    </row>
    <row r="2794" spans="1:18" x14ac:dyDescent="0.3">
      <c r="A2794" t="s">
        <v>3916</v>
      </c>
      <c r="B2794" s="17">
        <v>45028</v>
      </c>
      <c r="C2794" t="s">
        <v>3925</v>
      </c>
      <c r="D2794" t="s">
        <v>3926</v>
      </c>
      <c r="E2794" t="s">
        <v>3927</v>
      </c>
      <c r="F2794" t="s">
        <v>3930</v>
      </c>
      <c r="G2794" t="s">
        <v>3921</v>
      </c>
      <c r="H2794" t="s">
        <v>3876</v>
      </c>
      <c r="I2794">
        <v>1277.6000000000001</v>
      </c>
      <c r="J2794" s="41">
        <v>1.5949999999999999E-2</v>
      </c>
      <c r="K2794" s="42">
        <v>20.37772</v>
      </c>
      <c r="L2794" s="43">
        <v>1.9319999999999997</v>
      </c>
      <c r="M2794" s="42">
        <v>39.369755039999994</v>
      </c>
      <c r="N2794">
        <v>1</v>
      </c>
      <c r="O2794" s="43">
        <v>79.2</v>
      </c>
      <c r="P2794" s="42">
        <v>63</v>
      </c>
      <c r="Q2794" s="42">
        <v>8</v>
      </c>
      <c r="R2794" s="42">
        <v>7.5</v>
      </c>
    </row>
    <row r="2795" spans="1:18" x14ac:dyDescent="0.3">
      <c r="A2795" t="s">
        <v>3916</v>
      </c>
      <c r="B2795" s="17">
        <v>45029</v>
      </c>
      <c r="C2795" t="s">
        <v>3925</v>
      </c>
      <c r="D2795" t="s">
        <v>3926</v>
      </c>
      <c r="E2795" t="s">
        <v>3927</v>
      </c>
      <c r="F2795" t="s">
        <v>3930</v>
      </c>
      <c r="G2795" t="s">
        <v>3921</v>
      </c>
      <c r="H2795" t="s">
        <v>3876</v>
      </c>
      <c r="I2795">
        <v>1277.4000000000001</v>
      </c>
      <c r="J2795" s="41">
        <v>1.6060000000000005E-2</v>
      </c>
      <c r="K2795" s="42">
        <v>20.515044000000007</v>
      </c>
      <c r="L2795" s="43">
        <v>0.91999999999999993</v>
      </c>
      <c r="M2795" s="42">
        <v>18.873840480000005</v>
      </c>
      <c r="N2795">
        <v>2</v>
      </c>
      <c r="O2795" s="43">
        <v>187.2</v>
      </c>
      <c r="P2795" s="42">
        <v>81</v>
      </c>
      <c r="Q2795" s="42">
        <v>14</v>
      </c>
      <c r="R2795" s="42">
        <v>12</v>
      </c>
    </row>
    <row r="2796" spans="1:18" x14ac:dyDescent="0.3">
      <c r="A2796" t="s">
        <v>3916</v>
      </c>
      <c r="B2796" s="17">
        <v>45030</v>
      </c>
      <c r="C2796" t="s">
        <v>3925</v>
      </c>
      <c r="D2796" t="s">
        <v>3926</v>
      </c>
      <c r="E2796" t="s">
        <v>3927</v>
      </c>
      <c r="F2796" t="s">
        <v>3930</v>
      </c>
      <c r="G2796" t="s">
        <v>3921</v>
      </c>
      <c r="H2796" t="s">
        <v>3876</v>
      </c>
      <c r="I2796">
        <v>937.60000000000014</v>
      </c>
      <c r="J2796" s="41">
        <v>1.4960000000000001E-2</v>
      </c>
      <c r="K2796" s="42">
        <v>14.026496000000003</v>
      </c>
      <c r="L2796" s="43">
        <v>2.0929999999999995</v>
      </c>
      <c r="M2796" s="42">
        <v>29.357456127999999</v>
      </c>
      <c r="N2796">
        <v>1</v>
      </c>
      <c r="O2796" s="43">
        <v>90</v>
      </c>
      <c r="P2796" s="42">
        <v>77</v>
      </c>
      <c r="Q2796" s="42">
        <v>4</v>
      </c>
      <c r="R2796" s="42">
        <v>13.5</v>
      </c>
    </row>
    <row r="2797" spans="1:18" x14ac:dyDescent="0.3">
      <c r="A2797" t="s">
        <v>3916</v>
      </c>
      <c r="B2797" s="17">
        <v>45031</v>
      </c>
      <c r="C2797" t="s">
        <v>3925</v>
      </c>
      <c r="D2797" t="s">
        <v>3926</v>
      </c>
      <c r="E2797" t="s">
        <v>3927</v>
      </c>
      <c r="F2797" t="s">
        <v>3930</v>
      </c>
      <c r="G2797" t="s">
        <v>3921</v>
      </c>
      <c r="H2797" t="s">
        <v>3876</v>
      </c>
      <c r="I2797">
        <v>1235</v>
      </c>
      <c r="J2797" s="41">
        <v>1.6279999999999999E-2</v>
      </c>
      <c r="K2797" s="42">
        <v>20.105799999999999</v>
      </c>
      <c r="L2797" s="43">
        <v>2.0584999999999996</v>
      </c>
      <c r="M2797" s="42">
        <v>41.387789299999987</v>
      </c>
      <c r="N2797">
        <v>5</v>
      </c>
      <c r="O2797" s="43">
        <v>450</v>
      </c>
      <c r="P2797" s="42">
        <v>91</v>
      </c>
      <c r="Q2797" s="42">
        <v>12</v>
      </c>
      <c r="R2797" s="42">
        <v>16.5</v>
      </c>
    </row>
    <row r="2798" spans="1:18" x14ac:dyDescent="0.3">
      <c r="A2798" t="s">
        <v>3916</v>
      </c>
      <c r="B2798" s="17">
        <v>45032</v>
      </c>
      <c r="C2798" t="s">
        <v>3925</v>
      </c>
      <c r="D2798" t="s">
        <v>3926</v>
      </c>
      <c r="E2798" t="s">
        <v>3927</v>
      </c>
      <c r="F2798" t="s">
        <v>3930</v>
      </c>
      <c r="G2798" t="s">
        <v>3921</v>
      </c>
      <c r="H2798" t="s">
        <v>3876</v>
      </c>
      <c r="I2798">
        <v>711.80000000000007</v>
      </c>
      <c r="J2798" s="41">
        <v>1.2870000000000003E-2</v>
      </c>
      <c r="K2798" s="42">
        <v>9.1608660000000022</v>
      </c>
      <c r="L2798" s="43">
        <v>2.323</v>
      </c>
      <c r="M2798" s="42">
        <v>21.280691718000003</v>
      </c>
      <c r="N2798">
        <v>3</v>
      </c>
      <c r="O2798" s="43">
        <v>208.79999999999998</v>
      </c>
      <c r="P2798" s="42">
        <v>61</v>
      </c>
      <c r="Q2798" s="42">
        <v>3</v>
      </c>
      <c r="R2798" s="42">
        <v>4.5</v>
      </c>
    </row>
    <row r="2799" spans="1:18" x14ac:dyDescent="0.3">
      <c r="A2799" t="s">
        <v>3916</v>
      </c>
      <c r="B2799" s="17">
        <v>45033</v>
      </c>
      <c r="C2799" t="s">
        <v>3925</v>
      </c>
      <c r="D2799" t="s">
        <v>3926</v>
      </c>
      <c r="E2799" t="s">
        <v>3927</v>
      </c>
      <c r="F2799" t="s">
        <v>3930</v>
      </c>
      <c r="G2799" t="s">
        <v>3921</v>
      </c>
      <c r="H2799" t="s">
        <v>3876</v>
      </c>
      <c r="I2799">
        <v>1157.4000000000001</v>
      </c>
      <c r="J2799" s="41">
        <v>1.3639999999999999E-2</v>
      </c>
      <c r="K2799" s="42">
        <v>15.786936000000001</v>
      </c>
      <c r="L2799" s="43">
        <v>1.4144999999999999</v>
      </c>
      <c r="M2799" s="42">
        <v>22.330620971999998</v>
      </c>
      <c r="N2799">
        <v>6</v>
      </c>
      <c r="O2799" s="43">
        <v>338.4</v>
      </c>
      <c r="P2799" s="42">
        <v>100</v>
      </c>
      <c r="Q2799" s="42">
        <v>7</v>
      </c>
      <c r="R2799" s="42">
        <v>6</v>
      </c>
    </row>
    <row r="2800" spans="1:18" x14ac:dyDescent="0.3">
      <c r="A2800" t="s">
        <v>3916</v>
      </c>
      <c r="B2800" s="17">
        <v>45034</v>
      </c>
      <c r="C2800" t="s">
        <v>3925</v>
      </c>
      <c r="D2800" t="s">
        <v>3926</v>
      </c>
      <c r="E2800" t="s">
        <v>3927</v>
      </c>
      <c r="F2800" t="s">
        <v>3930</v>
      </c>
      <c r="G2800" t="s">
        <v>3921</v>
      </c>
      <c r="H2800" t="s">
        <v>3876</v>
      </c>
      <c r="I2800">
        <v>1380.8000000000002</v>
      </c>
      <c r="J2800" s="41">
        <v>1.9910000000000001E-2</v>
      </c>
      <c r="K2800" s="42">
        <v>27.491728000000005</v>
      </c>
      <c r="L2800" s="43">
        <v>0.4945</v>
      </c>
      <c r="M2800" s="42">
        <v>13.594659496000002</v>
      </c>
      <c r="N2800">
        <v>7</v>
      </c>
      <c r="O2800" s="43">
        <v>495.59999999999997</v>
      </c>
      <c r="P2800" s="42">
        <v>93</v>
      </c>
      <c r="Q2800" s="42">
        <v>9</v>
      </c>
      <c r="R2800" s="42">
        <v>13.5</v>
      </c>
    </row>
    <row r="2801" spans="1:18" x14ac:dyDescent="0.3">
      <c r="A2801" t="s">
        <v>3916</v>
      </c>
      <c r="B2801" s="17">
        <v>45035</v>
      </c>
      <c r="C2801" t="s">
        <v>3925</v>
      </c>
      <c r="D2801" t="s">
        <v>3926</v>
      </c>
      <c r="E2801" t="s">
        <v>3927</v>
      </c>
      <c r="F2801" t="s">
        <v>3930</v>
      </c>
      <c r="G2801" t="s">
        <v>3921</v>
      </c>
      <c r="H2801" t="s">
        <v>3876</v>
      </c>
      <c r="I2801">
        <v>1166</v>
      </c>
      <c r="J2801" s="41">
        <v>1.7050000000000006E-2</v>
      </c>
      <c r="K2801" s="42">
        <v>19.880300000000005</v>
      </c>
      <c r="L2801" s="43">
        <v>0.621</v>
      </c>
      <c r="M2801" s="42">
        <v>12.345666300000003</v>
      </c>
      <c r="N2801">
        <v>2</v>
      </c>
      <c r="O2801" s="43">
        <v>134.4</v>
      </c>
      <c r="P2801" s="42">
        <v>102</v>
      </c>
      <c r="Q2801" s="42">
        <v>14</v>
      </c>
      <c r="R2801" s="42">
        <v>9</v>
      </c>
    </row>
    <row r="2802" spans="1:18" x14ac:dyDescent="0.3">
      <c r="A2802" t="s">
        <v>3916</v>
      </c>
      <c r="B2802" s="17">
        <v>45036</v>
      </c>
      <c r="C2802" t="s">
        <v>3925</v>
      </c>
      <c r="D2802" t="s">
        <v>3926</v>
      </c>
      <c r="E2802" t="s">
        <v>3927</v>
      </c>
      <c r="F2802" t="s">
        <v>3930</v>
      </c>
      <c r="G2802" t="s">
        <v>3921</v>
      </c>
      <c r="H2802" t="s">
        <v>3876</v>
      </c>
      <c r="I2802">
        <v>1267.4000000000001</v>
      </c>
      <c r="J2802" s="41">
        <v>1.5180000000000003E-2</v>
      </c>
      <c r="K2802" s="42">
        <v>19.239132000000005</v>
      </c>
      <c r="L2802" s="43">
        <v>0.74749999999999994</v>
      </c>
      <c r="M2802" s="42">
        <v>14.381251170000002</v>
      </c>
      <c r="N2802">
        <v>5</v>
      </c>
      <c r="O2802" s="43">
        <v>396</v>
      </c>
      <c r="P2802" s="42">
        <v>100</v>
      </c>
      <c r="Q2802" s="42">
        <v>7</v>
      </c>
      <c r="R2802" s="42">
        <v>10.5</v>
      </c>
    </row>
    <row r="2803" spans="1:18" x14ac:dyDescent="0.3">
      <c r="A2803" t="s">
        <v>3916</v>
      </c>
      <c r="B2803" s="17">
        <v>45037</v>
      </c>
      <c r="C2803" t="s">
        <v>3925</v>
      </c>
      <c r="D2803" t="s">
        <v>3926</v>
      </c>
      <c r="E2803" t="s">
        <v>3927</v>
      </c>
      <c r="F2803" t="s">
        <v>3930</v>
      </c>
      <c r="G2803" t="s">
        <v>3921</v>
      </c>
      <c r="H2803" t="s">
        <v>3876</v>
      </c>
      <c r="I2803">
        <v>1185</v>
      </c>
      <c r="J2803" s="41">
        <v>2.0569999999999998E-2</v>
      </c>
      <c r="K2803" s="42">
        <v>24.375449999999997</v>
      </c>
      <c r="L2803" s="43">
        <v>0.82799999999999996</v>
      </c>
      <c r="M2803" s="42">
        <v>20.182872599999996</v>
      </c>
      <c r="N2803">
        <v>7</v>
      </c>
      <c r="O2803" s="43">
        <v>470.4</v>
      </c>
      <c r="P2803" s="42">
        <v>90</v>
      </c>
      <c r="Q2803" s="42">
        <v>16</v>
      </c>
      <c r="R2803" s="42">
        <v>12</v>
      </c>
    </row>
    <row r="2804" spans="1:18" x14ac:dyDescent="0.3">
      <c r="A2804" t="s">
        <v>3916</v>
      </c>
      <c r="B2804" s="17">
        <v>45038</v>
      </c>
      <c r="C2804" t="s">
        <v>3925</v>
      </c>
      <c r="D2804" t="s">
        <v>3926</v>
      </c>
      <c r="E2804" t="s">
        <v>3927</v>
      </c>
      <c r="F2804" t="s">
        <v>3930</v>
      </c>
      <c r="G2804" t="s">
        <v>3921</v>
      </c>
      <c r="H2804" t="s">
        <v>3876</v>
      </c>
      <c r="I2804">
        <v>1447</v>
      </c>
      <c r="J2804" s="41">
        <v>1.771E-2</v>
      </c>
      <c r="K2804" s="42">
        <v>25.626370000000001</v>
      </c>
      <c r="L2804" s="43">
        <v>1.61</v>
      </c>
      <c r="M2804" s="42">
        <v>41.258455700000006</v>
      </c>
      <c r="N2804">
        <v>6</v>
      </c>
      <c r="O2804" s="43">
        <v>540</v>
      </c>
      <c r="P2804" s="42">
        <v>66</v>
      </c>
      <c r="Q2804" s="42">
        <v>5</v>
      </c>
      <c r="R2804" s="42">
        <v>10.5</v>
      </c>
    </row>
    <row r="2805" spans="1:18" x14ac:dyDescent="0.3">
      <c r="A2805" t="s">
        <v>3916</v>
      </c>
      <c r="B2805" s="17">
        <v>45039</v>
      </c>
      <c r="C2805" t="s">
        <v>3925</v>
      </c>
      <c r="D2805" t="s">
        <v>3926</v>
      </c>
      <c r="E2805" t="s">
        <v>3927</v>
      </c>
      <c r="F2805" t="s">
        <v>3930</v>
      </c>
      <c r="G2805" t="s">
        <v>3921</v>
      </c>
      <c r="H2805" t="s">
        <v>3876</v>
      </c>
      <c r="I2805">
        <v>1075.6000000000001</v>
      </c>
      <c r="J2805" s="41">
        <v>1.4300000000000002E-2</v>
      </c>
      <c r="K2805" s="42">
        <v>15.381080000000004</v>
      </c>
      <c r="L2805" s="43">
        <v>0.64400000000000002</v>
      </c>
      <c r="M2805" s="42">
        <v>9.9054155200000036</v>
      </c>
      <c r="N2805">
        <v>6</v>
      </c>
      <c r="O2805" s="43">
        <v>309.59999999999997</v>
      </c>
      <c r="P2805" s="42">
        <v>96</v>
      </c>
      <c r="Q2805" s="42">
        <v>4</v>
      </c>
      <c r="R2805" s="42">
        <v>4.5</v>
      </c>
    </row>
    <row r="2806" spans="1:18" x14ac:dyDescent="0.3">
      <c r="A2806" t="s">
        <v>3916</v>
      </c>
      <c r="B2806" s="17">
        <v>45040</v>
      </c>
      <c r="C2806" t="s">
        <v>3925</v>
      </c>
      <c r="D2806" t="s">
        <v>3926</v>
      </c>
      <c r="E2806" t="s">
        <v>3927</v>
      </c>
      <c r="F2806" t="s">
        <v>3930</v>
      </c>
      <c r="G2806" t="s">
        <v>3921</v>
      </c>
      <c r="H2806" t="s">
        <v>3876</v>
      </c>
      <c r="I2806">
        <v>1446.6000000000001</v>
      </c>
      <c r="J2806" s="41">
        <v>1.7490000000000002E-2</v>
      </c>
      <c r="K2806" s="42">
        <v>25.301034000000005</v>
      </c>
      <c r="L2806" s="43">
        <v>2.1964999999999999</v>
      </c>
      <c r="M2806" s="42">
        <v>55.57372118100001</v>
      </c>
      <c r="N2806">
        <v>5</v>
      </c>
      <c r="O2806" s="43">
        <v>222</v>
      </c>
      <c r="P2806" s="42">
        <v>95</v>
      </c>
      <c r="Q2806" s="42">
        <v>4</v>
      </c>
      <c r="R2806" s="42">
        <v>7.5</v>
      </c>
    </row>
    <row r="2807" spans="1:18" x14ac:dyDescent="0.3">
      <c r="A2807" t="s">
        <v>3916</v>
      </c>
      <c r="B2807" s="17">
        <v>45041</v>
      </c>
      <c r="C2807" t="s">
        <v>3925</v>
      </c>
      <c r="D2807" t="s">
        <v>3926</v>
      </c>
      <c r="E2807" t="s">
        <v>3927</v>
      </c>
      <c r="F2807" t="s">
        <v>3930</v>
      </c>
      <c r="G2807" t="s">
        <v>3921</v>
      </c>
      <c r="H2807" t="s">
        <v>3876</v>
      </c>
      <c r="I2807">
        <v>1236.4000000000001</v>
      </c>
      <c r="J2807" s="41">
        <v>1.2650000000000002E-2</v>
      </c>
      <c r="K2807" s="42">
        <v>15.640460000000003</v>
      </c>
      <c r="L2807" s="43">
        <v>2.3115000000000001</v>
      </c>
      <c r="M2807" s="42">
        <v>36.152923290000011</v>
      </c>
      <c r="N2807">
        <v>5</v>
      </c>
      <c r="O2807" s="43">
        <v>438</v>
      </c>
      <c r="P2807" s="42">
        <v>76</v>
      </c>
      <c r="Q2807" s="42">
        <v>9</v>
      </c>
      <c r="R2807" s="42">
        <v>12</v>
      </c>
    </row>
    <row r="2808" spans="1:18" x14ac:dyDescent="0.3">
      <c r="A2808" t="s">
        <v>3916</v>
      </c>
      <c r="B2808" s="17">
        <v>45042</v>
      </c>
      <c r="C2808" t="s">
        <v>3925</v>
      </c>
      <c r="D2808" t="s">
        <v>3926</v>
      </c>
      <c r="E2808" t="s">
        <v>3927</v>
      </c>
      <c r="F2808" t="s">
        <v>3930</v>
      </c>
      <c r="G2808" t="s">
        <v>3921</v>
      </c>
      <c r="H2808" t="s">
        <v>3876</v>
      </c>
      <c r="I2808">
        <v>1209.6000000000001</v>
      </c>
      <c r="J2808" s="41">
        <v>1.1220000000000003E-2</v>
      </c>
      <c r="K2808" s="42">
        <v>13.571712000000005</v>
      </c>
      <c r="L2808" s="43">
        <v>2.0124999999999997</v>
      </c>
      <c r="M2808" s="42">
        <v>27.313070400000008</v>
      </c>
      <c r="N2808">
        <v>7</v>
      </c>
      <c r="O2808" s="43">
        <v>638.4</v>
      </c>
      <c r="P2808" s="42">
        <v>66</v>
      </c>
      <c r="Q2808" s="42">
        <v>19</v>
      </c>
      <c r="R2808" s="42">
        <v>12</v>
      </c>
    </row>
    <row r="2809" spans="1:18" x14ac:dyDescent="0.3">
      <c r="A2809" t="s">
        <v>3916</v>
      </c>
      <c r="B2809" s="17">
        <v>45043</v>
      </c>
      <c r="C2809" t="s">
        <v>3925</v>
      </c>
      <c r="D2809" t="s">
        <v>3926</v>
      </c>
      <c r="E2809" t="s">
        <v>3927</v>
      </c>
      <c r="F2809" t="s">
        <v>3930</v>
      </c>
      <c r="G2809" t="s">
        <v>3921</v>
      </c>
      <c r="H2809" t="s">
        <v>3876</v>
      </c>
      <c r="I2809">
        <v>1324.4</v>
      </c>
      <c r="J2809" s="41">
        <v>1.6720000000000002E-2</v>
      </c>
      <c r="K2809" s="42">
        <v>22.143968000000005</v>
      </c>
      <c r="L2809" s="43">
        <v>2.2654999999999994</v>
      </c>
      <c r="M2809" s="42">
        <v>50.167159503999997</v>
      </c>
      <c r="N2809">
        <v>1</v>
      </c>
      <c r="O2809" s="43">
        <v>85.2</v>
      </c>
      <c r="P2809" s="42">
        <v>100</v>
      </c>
      <c r="Q2809" s="42">
        <v>13</v>
      </c>
      <c r="R2809" s="42">
        <v>4.5</v>
      </c>
    </row>
    <row r="2810" spans="1:18" x14ac:dyDescent="0.3">
      <c r="A2810" t="s">
        <v>3916</v>
      </c>
      <c r="B2810" s="17">
        <v>45044</v>
      </c>
      <c r="C2810" t="s">
        <v>3925</v>
      </c>
      <c r="D2810" t="s">
        <v>3926</v>
      </c>
      <c r="E2810" t="s">
        <v>3927</v>
      </c>
      <c r="F2810" t="s">
        <v>3930</v>
      </c>
      <c r="G2810" t="s">
        <v>3921</v>
      </c>
      <c r="H2810" t="s">
        <v>3876</v>
      </c>
      <c r="I2810">
        <v>1844</v>
      </c>
      <c r="J2810" s="41">
        <v>1.9689999999999999E-2</v>
      </c>
      <c r="K2810" s="42">
        <v>36.30836</v>
      </c>
      <c r="L2810" s="43">
        <v>1.127</v>
      </c>
      <c r="M2810" s="42">
        <v>40.919521719999999</v>
      </c>
      <c r="N2810">
        <v>1</v>
      </c>
      <c r="O2810" s="43">
        <v>86.399999999999991</v>
      </c>
      <c r="P2810" s="42">
        <v>70</v>
      </c>
      <c r="Q2810" s="42">
        <v>13</v>
      </c>
      <c r="R2810" s="42">
        <v>4.5</v>
      </c>
    </row>
    <row r="2811" spans="1:18" x14ac:dyDescent="0.3">
      <c r="A2811" t="s">
        <v>3916</v>
      </c>
      <c r="B2811" s="17">
        <v>45045</v>
      </c>
      <c r="C2811" t="s">
        <v>3925</v>
      </c>
      <c r="D2811" t="s">
        <v>3926</v>
      </c>
      <c r="E2811" t="s">
        <v>3927</v>
      </c>
      <c r="F2811" t="s">
        <v>3930</v>
      </c>
      <c r="G2811" t="s">
        <v>3921</v>
      </c>
      <c r="H2811" t="s">
        <v>3876</v>
      </c>
      <c r="I2811">
        <v>1051.2</v>
      </c>
      <c r="J2811" s="41">
        <v>1.1880000000000002E-2</v>
      </c>
      <c r="K2811" s="42">
        <v>12.488256000000002</v>
      </c>
      <c r="L2811" s="43">
        <v>0.55199999999999994</v>
      </c>
      <c r="M2811" s="42">
        <v>6.8935173120000002</v>
      </c>
      <c r="N2811">
        <v>5</v>
      </c>
      <c r="O2811" s="43">
        <v>228</v>
      </c>
      <c r="P2811" s="42">
        <v>106</v>
      </c>
      <c r="Q2811" s="42">
        <v>8</v>
      </c>
      <c r="R2811" s="42">
        <v>4.5</v>
      </c>
    </row>
    <row r="2812" spans="1:18" x14ac:dyDescent="0.3">
      <c r="A2812" t="s">
        <v>3916</v>
      </c>
      <c r="B2812" s="17">
        <v>45046</v>
      </c>
      <c r="C2812" t="s">
        <v>3925</v>
      </c>
      <c r="D2812" t="s">
        <v>3926</v>
      </c>
      <c r="E2812" t="s">
        <v>3927</v>
      </c>
      <c r="F2812" t="s">
        <v>3930</v>
      </c>
      <c r="G2812" t="s">
        <v>3921</v>
      </c>
      <c r="H2812" t="s">
        <v>3876</v>
      </c>
      <c r="I2812">
        <v>1589.8000000000002</v>
      </c>
      <c r="J2812" s="41">
        <v>1.8920000000000003E-2</v>
      </c>
      <c r="K2812" s="42">
        <v>30.079016000000006</v>
      </c>
      <c r="L2812" s="43">
        <v>1.6789999999999998</v>
      </c>
      <c r="M2812" s="42">
        <v>50.502667864000003</v>
      </c>
      <c r="N2812">
        <v>2</v>
      </c>
      <c r="O2812" s="43">
        <v>175.2</v>
      </c>
      <c r="P2812" s="42">
        <v>83</v>
      </c>
      <c r="Q2812" s="42">
        <v>5</v>
      </c>
      <c r="R2812" s="42">
        <v>12</v>
      </c>
    </row>
    <row r="2813" spans="1:18" x14ac:dyDescent="0.3">
      <c r="A2813" t="s">
        <v>3916</v>
      </c>
      <c r="B2813" s="17">
        <v>45047</v>
      </c>
      <c r="C2813" t="s">
        <v>3925</v>
      </c>
      <c r="D2813" t="s">
        <v>3926</v>
      </c>
      <c r="E2813" t="s">
        <v>3927</v>
      </c>
      <c r="F2813" t="s">
        <v>3930</v>
      </c>
      <c r="G2813" t="s">
        <v>3921</v>
      </c>
      <c r="H2813" t="s">
        <v>3876</v>
      </c>
      <c r="I2813">
        <v>1024.6000000000001</v>
      </c>
      <c r="J2813" s="41">
        <v>1.7710000000000004E-2</v>
      </c>
      <c r="K2813" s="42">
        <v>18.145666000000006</v>
      </c>
      <c r="L2813" s="43">
        <v>2.323</v>
      </c>
      <c r="M2813" s="42">
        <v>42.152382118000013</v>
      </c>
      <c r="N2813">
        <v>6</v>
      </c>
      <c r="O2813" s="43">
        <v>489.59999999999997</v>
      </c>
      <c r="P2813" s="42">
        <v>60</v>
      </c>
      <c r="Q2813" s="42">
        <v>14</v>
      </c>
      <c r="R2813" s="42">
        <v>19.5</v>
      </c>
    </row>
    <row r="2814" spans="1:18" x14ac:dyDescent="0.3">
      <c r="A2814" t="s">
        <v>3916</v>
      </c>
      <c r="B2814" s="17">
        <v>45048</v>
      </c>
      <c r="C2814" t="s">
        <v>3925</v>
      </c>
      <c r="D2814" t="s">
        <v>3926</v>
      </c>
      <c r="E2814" t="s">
        <v>3927</v>
      </c>
      <c r="F2814" t="s">
        <v>3930</v>
      </c>
      <c r="G2814" t="s">
        <v>3921</v>
      </c>
      <c r="H2814" t="s">
        <v>3876</v>
      </c>
      <c r="I2814">
        <v>964.59999999999991</v>
      </c>
      <c r="J2814" s="41">
        <v>9.7899999999999984E-3</v>
      </c>
      <c r="K2814" s="42">
        <v>9.4434339999999981</v>
      </c>
      <c r="L2814" s="43">
        <v>2.0699999999999998</v>
      </c>
      <c r="M2814" s="42">
        <v>19.547908379999996</v>
      </c>
      <c r="N2814">
        <v>2</v>
      </c>
      <c r="O2814" s="43">
        <v>122.39999999999999</v>
      </c>
      <c r="P2814" s="42">
        <v>98</v>
      </c>
      <c r="Q2814" s="42">
        <v>9</v>
      </c>
      <c r="R2814" s="42">
        <v>12</v>
      </c>
    </row>
    <row r="2815" spans="1:18" x14ac:dyDescent="0.3">
      <c r="A2815" t="s">
        <v>3916</v>
      </c>
      <c r="B2815" s="17">
        <v>45049</v>
      </c>
      <c r="C2815" t="s">
        <v>3925</v>
      </c>
      <c r="D2815" t="s">
        <v>3926</v>
      </c>
      <c r="E2815" t="s">
        <v>3927</v>
      </c>
      <c r="F2815" t="s">
        <v>3930</v>
      </c>
      <c r="G2815" t="s">
        <v>3921</v>
      </c>
      <c r="H2815" t="s">
        <v>3876</v>
      </c>
      <c r="I2815">
        <v>1263.8000000000002</v>
      </c>
      <c r="J2815" s="41">
        <v>1.8260000000000005E-2</v>
      </c>
      <c r="K2815" s="42">
        <v>23.076988000000011</v>
      </c>
      <c r="L2815" s="43">
        <v>1.288</v>
      </c>
      <c r="M2815" s="42">
        <v>29.723160544000013</v>
      </c>
      <c r="N2815">
        <v>1</v>
      </c>
      <c r="O2815" s="43">
        <v>84</v>
      </c>
      <c r="P2815" s="42">
        <v>95</v>
      </c>
      <c r="Q2815" s="42">
        <v>18</v>
      </c>
      <c r="R2815" s="42">
        <v>10.5</v>
      </c>
    </row>
    <row r="2816" spans="1:18" x14ac:dyDescent="0.3">
      <c r="A2816" t="s">
        <v>3916</v>
      </c>
      <c r="B2816" s="17">
        <v>45050</v>
      </c>
      <c r="C2816" t="s">
        <v>3925</v>
      </c>
      <c r="D2816" t="s">
        <v>3926</v>
      </c>
      <c r="E2816" t="s">
        <v>3927</v>
      </c>
      <c r="F2816" t="s">
        <v>3930</v>
      </c>
      <c r="G2816" t="s">
        <v>3921</v>
      </c>
      <c r="H2816" t="s">
        <v>3876</v>
      </c>
      <c r="I2816">
        <v>1498.6000000000001</v>
      </c>
      <c r="J2816" s="41">
        <v>1.3860000000000001E-2</v>
      </c>
      <c r="K2816" s="42">
        <v>20.770596000000005</v>
      </c>
      <c r="L2816" s="43">
        <v>0.48299999999999993</v>
      </c>
      <c r="M2816" s="42">
        <v>10.032197868000001</v>
      </c>
      <c r="N2816">
        <v>1</v>
      </c>
      <c r="O2816" s="43">
        <v>75.599999999999994</v>
      </c>
      <c r="P2816" s="42">
        <v>108</v>
      </c>
      <c r="Q2816" s="42">
        <v>9</v>
      </c>
      <c r="R2816" s="42">
        <v>7.5</v>
      </c>
    </row>
    <row r="2817" spans="1:18" x14ac:dyDescent="0.3">
      <c r="A2817" t="s">
        <v>3916</v>
      </c>
      <c r="B2817" s="17">
        <v>45051</v>
      </c>
      <c r="C2817" t="s">
        <v>3925</v>
      </c>
      <c r="D2817" t="s">
        <v>3926</v>
      </c>
      <c r="E2817" t="s">
        <v>3927</v>
      </c>
      <c r="F2817" t="s">
        <v>3930</v>
      </c>
      <c r="G2817" t="s">
        <v>3921</v>
      </c>
      <c r="H2817" t="s">
        <v>3876</v>
      </c>
      <c r="I2817">
        <v>1124.4000000000001</v>
      </c>
      <c r="J2817" s="41">
        <v>2.189E-2</v>
      </c>
      <c r="K2817" s="42">
        <v>24.613116000000002</v>
      </c>
      <c r="L2817" s="43">
        <v>0.47149999999999997</v>
      </c>
      <c r="M2817" s="42">
        <v>11.605084194</v>
      </c>
      <c r="N2817">
        <v>5</v>
      </c>
      <c r="O2817" s="43">
        <v>408</v>
      </c>
      <c r="P2817" s="42">
        <v>78</v>
      </c>
      <c r="Q2817" s="42">
        <v>15</v>
      </c>
      <c r="R2817" s="42">
        <v>7.5</v>
      </c>
    </row>
    <row r="2818" spans="1:18" x14ac:dyDescent="0.3">
      <c r="A2818" t="s">
        <v>3916</v>
      </c>
      <c r="B2818" s="17">
        <v>45052</v>
      </c>
      <c r="C2818" t="s">
        <v>3925</v>
      </c>
      <c r="D2818" t="s">
        <v>3926</v>
      </c>
      <c r="E2818" t="s">
        <v>3927</v>
      </c>
      <c r="F2818" t="s">
        <v>3930</v>
      </c>
      <c r="G2818" t="s">
        <v>3921</v>
      </c>
      <c r="H2818" t="s">
        <v>3876</v>
      </c>
      <c r="I2818">
        <v>1543.8000000000002</v>
      </c>
      <c r="J2818" s="41">
        <v>1.9910000000000001E-2</v>
      </c>
      <c r="K2818" s="42">
        <v>30.737058000000005</v>
      </c>
      <c r="L2818" s="43">
        <v>0.69000000000000006</v>
      </c>
      <c r="M2818" s="42">
        <v>21.208570020000003</v>
      </c>
      <c r="N2818">
        <v>4</v>
      </c>
      <c r="O2818" s="43">
        <v>336</v>
      </c>
      <c r="P2818" s="42">
        <v>105</v>
      </c>
      <c r="Q2818" s="42">
        <v>4</v>
      </c>
      <c r="R2818" s="42">
        <v>18</v>
      </c>
    </row>
    <row r="2819" spans="1:18" x14ac:dyDescent="0.3">
      <c r="A2819" t="s">
        <v>3916</v>
      </c>
      <c r="B2819" s="17">
        <v>45053</v>
      </c>
      <c r="C2819" t="s">
        <v>3925</v>
      </c>
      <c r="D2819" t="s">
        <v>3926</v>
      </c>
      <c r="E2819" t="s">
        <v>3927</v>
      </c>
      <c r="F2819" t="s">
        <v>3930</v>
      </c>
      <c r="G2819" t="s">
        <v>3921</v>
      </c>
      <c r="H2819" t="s">
        <v>3876</v>
      </c>
      <c r="I2819">
        <v>1179.4000000000001</v>
      </c>
      <c r="J2819" s="41">
        <v>1.7160000000000002E-2</v>
      </c>
      <c r="K2819" s="42">
        <v>20.238504000000002</v>
      </c>
      <c r="L2819" s="43">
        <v>2.3345000000000002</v>
      </c>
      <c r="M2819" s="42">
        <v>47.246787588000011</v>
      </c>
      <c r="N2819">
        <v>7</v>
      </c>
      <c r="O2819" s="43">
        <v>252</v>
      </c>
      <c r="P2819" s="42">
        <v>99</v>
      </c>
      <c r="Q2819" s="42">
        <v>10</v>
      </c>
      <c r="R2819" s="42">
        <v>4.5</v>
      </c>
    </row>
    <row r="2820" spans="1:18" x14ac:dyDescent="0.3">
      <c r="A2820" t="s">
        <v>3916</v>
      </c>
      <c r="B2820" s="17">
        <v>45054</v>
      </c>
      <c r="C2820" t="s">
        <v>3925</v>
      </c>
      <c r="D2820" t="s">
        <v>3926</v>
      </c>
      <c r="E2820" t="s">
        <v>3927</v>
      </c>
      <c r="F2820" t="s">
        <v>3930</v>
      </c>
      <c r="G2820" t="s">
        <v>3921</v>
      </c>
      <c r="H2820" t="s">
        <v>3876</v>
      </c>
      <c r="I2820">
        <v>1469</v>
      </c>
      <c r="J2820" s="41">
        <v>1.4520000000000002E-2</v>
      </c>
      <c r="K2820" s="42">
        <v>21.329880000000003</v>
      </c>
      <c r="L2820" s="43">
        <v>0.58649999999999991</v>
      </c>
      <c r="M2820" s="42">
        <v>12.509974619999999</v>
      </c>
      <c r="N2820">
        <v>4</v>
      </c>
      <c r="O2820" s="43">
        <v>360</v>
      </c>
      <c r="P2820" s="42">
        <v>83</v>
      </c>
      <c r="Q2820" s="42">
        <v>9</v>
      </c>
      <c r="R2820" s="42">
        <v>7.5</v>
      </c>
    </row>
    <row r="2821" spans="1:18" x14ac:dyDescent="0.3">
      <c r="A2821" t="s">
        <v>3916</v>
      </c>
      <c r="B2821" s="17">
        <v>45055</v>
      </c>
      <c r="C2821" t="s">
        <v>3925</v>
      </c>
      <c r="D2821" t="s">
        <v>3926</v>
      </c>
      <c r="E2821" t="s">
        <v>3927</v>
      </c>
      <c r="F2821" t="s">
        <v>3930</v>
      </c>
      <c r="G2821" t="s">
        <v>3921</v>
      </c>
      <c r="H2821" t="s">
        <v>3876</v>
      </c>
      <c r="I2821">
        <v>1267.4000000000001</v>
      </c>
      <c r="J2821" s="41">
        <v>1.5510000000000003E-2</v>
      </c>
      <c r="K2821" s="42">
        <v>19.657374000000004</v>
      </c>
      <c r="L2821" s="43">
        <v>2.2079999999999997</v>
      </c>
      <c r="M2821" s="42">
        <v>43.403481792000008</v>
      </c>
      <c r="N2821">
        <v>2</v>
      </c>
      <c r="O2821" s="43">
        <v>153.6</v>
      </c>
      <c r="P2821" s="42">
        <v>103</v>
      </c>
      <c r="Q2821" s="42">
        <v>10</v>
      </c>
      <c r="R2821" s="42">
        <v>10.5</v>
      </c>
    </row>
    <row r="2822" spans="1:18" x14ac:dyDescent="0.3">
      <c r="A2822" t="s">
        <v>3916</v>
      </c>
      <c r="B2822" s="17">
        <v>45056</v>
      </c>
      <c r="C2822" t="s">
        <v>3925</v>
      </c>
      <c r="D2822" t="s">
        <v>3926</v>
      </c>
      <c r="E2822" t="s">
        <v>3927</v>
      </c>
      <c r="F2822" t="s">
        <v>3930</v>
      </c>
      <c r="G2822" t="s">
        <v>3921</v>
      </c>
      <c r="H2822" t="s">
        <v>3876</v>
      </c>
      <c r="I2822">
        <v>1694.2</v>
      </c>
      <c r="J2822" s="41">
        <v>2.0350000000000004E-2</v>
      </c>
      <c r="K2822" s="42">
        <v>34.476970000000009</v>
      </c>
      <c r="L2822" s="43">
        <v>0.78199999999999992</v>
      </c>
      <c r="M2822" s="42">
        <v>26.960990540000005</v>
      </c>
      <c r="N2822">
        <v>7</v>
      </c>
      <c r="O2822" s="43">
        <v>369.59999999999997</v>
      </c>
      <c r="P2822" s="42">
        <v>79</v>
      </c>
      <c r="Q2822" s="42">
        <v>11</v>
      </c>
      <c r="R2822" s="42">
        <v>4.5</v>
      </c>
    </row>
    <row r="2823" spans="1:18" x14ac:dyDescent="0.3">
      <c r="A2823" t="s">
        <v>3916</v>
      </c>
      <c r="B2823" s="17">
        <v>45057</v>
      </c>
      <c r="C2823" t="s">
        <v>3925</v>
      </c>
      <c r="D2823" t="s">
        <v>3926</v>
      </c>
      <c r="E2823" t="s">
        <v>3927</v>
      </c>
      <c r="F2823" t="s">
        <v>3930</v>
      </c>
      <c r="G2823" t="s">
        <v>3921</v>
      </c>
      <c r="H2823" t="s">
        <v>3876</v>
      </c>
      <c r="I2823">
        <v>1411</v>
      </c>
      <c r="J2823" s="41">
        <v>1.6280000000000003E-2</v>
      </c>
      <c r="K2823" s="42">
        <v>22.971080000000004</v>
      </c>
      <c r="L2823" s="43">
        <v>1.8974999999999997</v>
      </c>
      <c r="M2823" s="42">
        <v>43.587624300000002</v>
      </c>
      <c r="N2823">
        <v>7</v>
      </c>
      <c r="O2823" s="43">
        <v>630</v>
      </c>
      <c r="P2823" s="42">
        <v>69</v>
      </c>
      <c r="Q2823" s="42">
        <v>14</v>
      </c>
      <c r="R2823" s="42">
        <v>13.5</v>
      </c>
    </row>
    <row r="2824" spans="1:18" x14ac:dyDescent="0.3">
      <c r="A2824" t="s">
        <v>3916</v>
      </c>
      <c r="B2824" s="17">
        <v>45058</v>
      </c>
      <c r="C2824" t="s">
        <v>3925</v>
      </c>
      <c r="D2824" t="s">
        <v>3926</v>
      </c>
      <c r="E2824" t="s">
        <v>3927</v>
      </c>
      <c r="F2824" t="s">
        <v>3930</v>
      </c>
      <c r="G2824" t="s">
        <v>3921</v>
      </c>
      <c r="H2824" t="s">
        <v>3876</v>
      </c>
      <c r="I2824">
        <v>1078.4000000000001</v>
      </c>
      <c r="J2824" s="41">
        <v>1.8810000000000004E-2</v>
      </c>
      <c r="K2824" s="42">
        <v>20.284704000000005</v>
      </c>
      <c r="L2824" s="43">
        <v>1.0464999999999998</v>
      </c>
      <c r="M2824" s="42">
        <v>21.227942735999999</v>
      </c>
      <c r="N2824">
        <v>1</v>
      </c>
      <c r="O2824" s="43">
        <v>60</v>
      </c>
      <c r="P2824" s="42">
        <v>91</v>
      </c>
      <c r="Q2824" s="42">
        <v>8</v>
      </c>
      <c r="R2824" s="42">
        <v>16.5</v>
      </c>
    </row>
    <row r="2825" spans="1:18" x14ac:dyDescent="0.3">
      <c r="A2825" t="s">
        <v>3916</v>
      </c>
      <c r="B2825" s="17">
        <v>45059</v>
      </c>
      <c r="C2825" t="s">
        <v>3925</v>
      </c>
      <c r="D2825" t="s">
        <v>3926</v>
      </c>
      <c r="E2825" t="s">
        <v>3927</v>
      </c>
      <c r="F2825" t="s">
        <v>3930</v>
      </c>
      <c r="G2825" t="s">
        <v>3921</v>
      </c>
      <c r="H2825" t="s">
        <v>3876</v>
      </c>
      <c r="I2825">
        <v>934.40000000000009</v>
      </c>
      <c r="J2825" s="41">
        <v>1.1990000000000001E-2</v>
      </c>
      <c r="K2825" s="42">
        <v>11.203456000000001</v>
      </c>
      <c r="L2825" s="43">
        <v>1.8284999999999998</v>
      </c>
      <c r="M2825" s="42">
        <v>20.485519296</v>
      </c>
      <c r="N2825">
        <v>7</v>
      </c>
      <c r="O2825" s="43">
        <v>655.19999999999993</v>
      </c>
      <c r="P2825" s="42">
        <v>78</v>
      </c>
      <c r="Q2825" s="42">
        <v>16</v>
      </c>
      <c r="R2825" s="42">
        <v>13.5</v>
      </c>
    </row>
    <row r="2826" spans="1:18" x14ac:dyDescent="0.3">
      <c r="A2826" t="s">
        <v>3916</v>
      </c>
      <c r="B2826" s="17">
        <v>45060</v>
      </c>
      <c r="C2826" t="s">
        <v>3925</v>
      </c>
      <c r="D2826" t="s">
        <v>3926</v>
      </c>
      <c r="E2826" t="s">
        <v>3927</v>
      </c>
      <c r="F2826" t="s">
        <v>3930</v>
      </c>
      <c r="G2826" t="s">
        <v>3921</v>
      </c>
      <c r="H2826" t="s">
        <v>3876</v>
      </c>
      <c r="I2826">
        <v>1289.2</v>
      </c>
      <c r="J2826" s="41">
        <v>9.9000000000000025E-3</v>
      </c>
      <c r="K2826" s="42">
        <v>12.763080000000004</v>
      </c>
      <c r="L2826" s="43">
        <v>1.9664999999999999</v>
      </c>
      <c r="M2826" s="42">
        <v>25.098596820000008</v>
      </c>
      <c r="N2826">
        <v>3</v>
      </c>
      <c r="O2826" s="43">
        <v>111.6</v>
      </c>
      <c r="P2826" s="42">
        <v>64</v>
      </c>
      <c r="Q2826" s="42">
        <v>15</v>
      </c>
      <c r="R2826" s="42">
        <v>19.5</v>
      </c>
    </row>
    <row r="2827" spans="1:18" x14ac:dyDescent="0.3">
      <c r="A2827" t="s">
        <v>3916</v>
      </c>
      <c r="B2827" s="17">
        <v>45061</v>
      </c>
      <c r="C2827" t="s">
        <v>3925</v>
      </c>
      <c r="D2827" t="s">
        <v>3926</v>
      </c>
      <c r="E2827" t="s">
        <v>3927</v>
      </c>
      <c r="F2827" t="s">
        <v>3930</v>
      </c>
      <c r="G2827" t="s">
        <v>3921</v>
      </c>
      <c r="H2827" t="s">
        <v>3876</v>
      </c>
      <c r="I2827">
        <v>1651</v>
      </c>
      <c r="J2827" s="41">
        <v>1.8920000000000003E-2</v>
      </c>
      <c r="K2827" s="42">
        <v>31.236920000000005</v>
      </c>
      <c r="L2827" s="43">
        <v>1.0465</v>
      </c>
      <c r="M2827" s="42">
        <v>32.689436780000001</v>
      </c>
      <c r="N2827">
        <v>1</v>
      </c>
      <c r="O2827" s="43">
        <v>84</v>
      </c>
      <c r="P2827" s="42">
        <v>59</v>
      </c>
      <c r="Q2827" s="42">
        <v>15</v>
      </c>
      <c r="R2827" s="42">
        <v>16.5</v>
      </c>
    </row>
    <row r="2828" spans="1:18" x14ac:dyDescent="0.3">
      <c r="A2828" t="s">
        <v>3916</v>
      </c>
      <c r="B2828" s="17">
        <v>45062</v>
      </c>
      <c r="C2828" t="s">
        <v>3925</v>
      </c>
      <c r="D2828" t="s">
        <v>3926</v>
      </c>
      <c r="E2828" t="s">
        <v>3927</v>
      </c>
      <c r="F2828" t="s">
        <v>3930</v>
      </c>
      <c r="G2828" t="s">
        <v>3921</v>
      </c>
      <c r="H2828" t="s">
        <v>3876</v>
      </c>
      <c r="I2828">
        <v>1484.2</v>
      </c>
      <c r="J2828" s="41">
        <v>1.5180000000000001E-2</v>
      </c>
      <c r="K2828" s="42">
        <v>22.530156000000002</v>
      </c>
      <c r="L2828" s="43">
        <v>1.5524999999999998</v>
      </c>
      <c r="M2828" s="42">
        <v>34.978067189999997</v>
      </c>
      <c r="N2828">
        <v>2</v>
      </c>
      <c r="O2828" s="43">
        <v>98.399999999999991</v>
      </c>
      <c r="P2828" s="42">
        <v>83</v>
      </c>
      <c r="Q2828" s="42">
        <v>10</v>
      </c>
      <c r="R2828" s="42">
        <v>15</v>
      </c>
    </row>
    <row r="2829" spans="1:18" x14ac:dyDescent="0.3">
      <c r="A2829" t="s">
        <v>3916</v>
      </c>
      <c r="B2829" s="17">
        <v>45063</v>
      </c>
      <c r="C2829" t="s">
        <v>3925</v>
      </c>
      <c r="D2829" t="s">
        <v>3926</v>
      </c>
      <c r="E2829" t="s">
        <v>3927</v>
      </c>
      <c r="F2829" t="s">
        <v>3930</v>
      </c>
      <c r="G2829" t="s">
        <v>3921</v>
      </c>
      <c r="H2829" t="s">
        <v>3876</v>
      </c>
      <c r="I2829">
        <v>1186.2</v>
      </c>
      <c r="J2829" s="41">
        <v>1.3860000000000001E-2</v>
      </c>
      <c r="K2829" s="42">
        <v>16.440732000000001</v>
      </c>
      <c r="L2829" s="43">
        <v>1.8974999999999997</v>
      </c>
      <c r="M2829" s="42">
        <v>31.196288969999998</v>
      </c>
      <c r="N2829">
        <v>5</v>
      </c>
      <c r="O2829" s="43">
        <v>360</v>
      </c>
      <c r="P2829" s="42">
        <v>73</v>
      </c>
      <c r="Q2829" s="42">
        <v>11</v>
      </c>
      <c r="R2829" s="42">
        <v>13.5</v>
      </c>
    </row>
    <row r="2830" spans="1:18" x14ac:dyDescent="0.3">
      <c r="A2830" t="s">
        <v>3916</v>
      </c>
      <c r="B2830" s="17">
        <v>45064</v>
      </c>
      <c r="C2830" t="s">
        <v>3925</v>
      </c>
      <c r="D2830" t="s">
        <v>3926</v>
      </c>
      <c r="E2830" t="s">
        <v>3927</v>
      </c>
      <c r="F2830" t="s">
        <v>3930</v>
      </c>
      <c r="G2830" t="s">
        <v>3921</v>
      </c>
      <c r="H2830" t="s">
        <v>3876</v>
      </c>
      <c r="I2830">
        <v>1545.2</v>
      </c>
      <c r="J2830" s="41">
        <v>1.4850000000000002E-2</v>
      </c>
      <c r="K2830" s="42">
        <v>22.946220000000004</v>
      </c>
      <c r="L2830" s="43">
        <v>1.3915</v>
      </c>
      <c r="M2830" s="42">
        <v>31.929665130000004</v>
      </c>
      <c r="N2830">
        <v>2</v>
      </c>
      <c r="O2830" s="43">
        <v>139.19999999999999</v>
      </c>
      <c r="P2830" s="42">
        <v>92</v>
      </c>
      <c r="Q2830" s="42">
        <v>9</v>
      </c>
      <c r="R2830" s="42">
        <v>12</v>
      </c>
    </row>
    <row r="2831" spans="1:18" x14ac:dyDescent="0.3">
      <c r="A2831" t="s">
        <v>3916</v>
      </c>
      <c r="B2831" s="17">
        <v>45065</v>
      </c>
      <c r="C2831" t="s">
        <v>3925</v>
      </c>
      <c r="D2831" t="s">
        <v>3926</v>
      </c>
      <c r="E2831" t="s">
        <v>3927</v>
      </c>
      <c r="F2831" t="s">
        <v>3930</v>
      </c>
      <c r="G2831" t="s">
        <v>3921</v>
      </c>
      <c r="H2831" t="s">
        <v>3876</v>
      </c>
      <c r="I2831">
        <v>950.8</v>
      </c>
      <c r="J2831" s="41">
        <v>1.4189999999999999E-2</v>
      </c>
      <c r="K2831" s="42">
        <v>13.491852</v>
      </c>
      <c r="L2831" s="43">
        <v>2.4379999999999997</v>
      </c>
      <c r="M2831" s="42">
        <v>32.893135175999994</v>
      </c>
      <c r="N2831">
        <v>7</v>
      </c>
      <c r="O2831" s="43">
        <v>621.6</v>
      </c>
      <c r="P2831" s="42">
        <v>85</v>
      </c>
      <c r="Q2831" s="42">
        <v>19</v>
      </c>
      <c r="R2831" s="42">
        <v>9</v>
      </c>
    </row>
    <row r="2832" spans="1:18" x14ac:dyDescent="0.3">
      <c r="A2832" t="s">
        <v>3916</v>
      </c>
      <c r="B2832" s="17">
        <v>45066</v>
      </c>
      <c r="C2832" t="s">
        <v>3925</v>
      </c>
      <c r="D2832" t="s">
        <v>3926</v>
      </c>
      <c r="E2832" t="s">
        <v>3927</v>
      </c>
      <c r="F2832" t="s">
        <v>3930</v>
      </c>
      <c r="G2832" t="s">
        <v>3921</v>
      </c>
      <c r="H2832" t="s">
        <v>3876</v>
      </c>
      <c r="I2832">
        <v>930.59999999999991</v>
      </c>
      <c r="J2832" s="41">
        <v>1.6720000000000002E-2</v>
      </c>
      <c r="K2832" s="42">
        <v>15.559632000000001</v>
      </c>
      <c r="L2832" s="43">
        <v>1.7709999999999999</v>
      </c>
      <c r="M2832" s="42">
        <v>27.556108271999999</v>
      </c>
      <c r="N2832">
        <v>3</v>
      </c>
      <c r="O2832" s="43">
        <v>198</v>
      </c>
      <c r="P2832" s="42">
        <v>83</v>
      </c>
      <c r="Q2832" s="42">
        <v>8</v>
      </c>
      <c r="R2832" s="42">
        <v>10.5</v>
      </c>
    </row>
    <row r="2833" spans="1:18" x14ac:dyDescent="0.3">
      <c r="A2833" t="s">
        <v>3916</v>
      </c>
      <c r="B2833" s="17">
        <v>45067</v>
      </c>
      <c r="C2833" t="s">
        <v>3925</v>
      </c>
      <c r="D2833" t="s">
        <v>3926</v>
      </c>
      <c r="E2833" t="s">
        <v>3927</v>
      </c>
      <c r="F2833" t="s">
        <v>3930</v>
      </c>
      <c r="G2833" t="s">
        <v>3921</v>
      </c>
      <c r="H2833" t="s">
        <v>3876</v>
      </c>
      <c r="I2833">
        <v>1161.6000000000001</v>
      </c>
      <c r="J2833" s="41">
        <v>1.2869999999999999E-2</v>
      </c>
      <c r="K2833" s="42">
        <v>14.949792</v>
      </c>
      <c r="L2833" s="43">
        <v>0.93149999999999999</v>
      </c>
      <c r="M2833" s="42">
        <v>13.925731248</v>
      </c>
      <c r="N2833">
        <v>7</v>
      </c>
      <c r="O2833" s="43">
        <v>638.4</v>
      </c>
      <c r="P2833" s="42">
        <v>79</v>
      </c>
      <c r="Q2833" s="42">
        <v>13</v>
      </c>
      <c r="R2833" s="42">
        <v>13.5</v>
      </c>
    </row>
    <row r="2834" spans="1:18" x14ac:dyDescent="0.3">
      <c r="A2834" t="s">
        <v>3916</v>
      </c>
      <c r="B2834" s="17">
        <v>45068</v>
      </c>
      <c r="C2834" t="s">
        <v>3925</v>
      </c>
      <c r="D2834" t="s">
        <v>3926</v>
      </c>
      <c r="E2834" t="s">
        <v>3927</v>
      </c>
      <c r="F2834" t="s">
        <v>3930</v>
      </c>
      <c r="G2834" t="s">
        <v>3921</v>
      </c>
      <c r="H2834" t="s">
        <v>3876</v>
      </c>
      <c r="I2834">
        <v>1202.8</v>
      </c>
      <c r="J2834" s="41">
        <v>1.4960000000000003E-2</v>
      </c>
      <c r="K2834" s="42">
        <v>17.993888000000002</v>
      </c>
      <c r="L2834" s="43">
        <v>0.98899999999999988</v>
      </c>
      <c r="M2834" s="42">
        <v>17.795955232000001</v>
      </c>
      <c r="N2834">
        <v>5</v>
      </c>
      <c r="O2834" s="43">
        <v>228</v>
      </c>
      <c r="P2834" s="42">
        <v>88</v>
      </c>
      <c r="Q2834" s="42">
        <v>17</v>
      </c>
      <c r="R2834" s="42">
        <v>10.5</v>
      </c>
    </row>
    <row r="2835" spans="1:18" x14ac:dyDescent="0.3">
      <c r="A2835" t="s">
        <v>3916</v>
      </c>
      <c r="B2835" s="17">
        <v>45069</v>
      </c>
      <c r="C2835" t="s">
        <v>3925</v>
      </c>
      <c r="D2835" t="s">
        <v>3926</v>
      </c>
      <c r="E2835" t="s">
        <v>3927</v>
      </c>
      <c r="F2835" t="s">
        <v>3930</v>
      </c>
      <c r="G2835" t="s">
        <v>3921</v>
      </c>
      <c r="H2835" t="s">
        <v>3876</v>
      </c>
      <c r="I2835">
        <v>1525.2</v>
      </c>
      <c r="J2835" s="41">
        <v>1.8700000000000001E-2</v>
      </c>
      <c r="K2835" s="42">
        <v>28.521240000000002</v>
      </c>
      <c r="L2835" s="43">
        <v>2.0469999999999997</v>
      </c>
      <c r="M2835" s="42">
        <v>58.382978279999996</v>
      </c>
      <c r="N2835">
        <v>4</v>
      </c>
      <c r="O2835" s="43">
        <v>360</v>
      </c>
      <c r="P2835" s="42">
        <v>92</v>
      </c>
      <c r="Q2835" s="42">
        <v>19</v>
      </c>
      <c r="R2835" s="42">
        <v>6</v>
      </c>
    </row>
    <row r="2836" spans="1:18" x14ac:dyDescent="0.3">
      <c r="A2836" t="s">
        <v>3916</v>
      </c>
      <c r="B2836" s="17">
        <v>45070</v>
      </c>
      <c r="C2836" t="s">
        <v>3925</v>
      </c>
      <c r="D2836" t="s">
        <v>3926</v>
      </c>
      <c r="E2836" t="s">
        <v>3927</v>
      </c>
      <c r="F2836" t="s">
        <v>3930</v>
      </c>
      <c r="G2836" t="s">
        <v>3921</v>
      </c>
      <c r="H2836" t="s">
        <v>3876</v>
      </c>
      <c r="I2836">
        <v>1291.2</v>
      </c>
      <c r="J2836" s="41">
        <v>1.7709999999999997E-2</v>
      </c>
      <c r="K2836" s="42">
        <v>22.867151999999997</v>
      </c>
      <c r="L2836" s="43">
        <v>2.3459999999999996</v>
      </c>
      <c r="M2836" s="42">
        <v>53.646338591999985</v>
      </c>
      <c r="N2836">
        <v>7</v>
      </c>
      <c r="O2836" s="43">
        <v>445.2</v>
      </c>
      <c r="P2836" s="42">
        <v>102</v>
      </c>
      <c r="Q2836" s="42">
        <v>4</v>
      </c>
      <c r="R2836" s="42">
        <v>9</v>
      </c>
    </row>
    <row r="2837" spans="1:18" x14ac:dyDescent="0.3">
      <c r="A2837" t="s">
        <v>3916</v>
      </c>
      <c r="B2837" s="17">
        <v>45071</v>
      </c>
      <c r="C2837" t="s">
        <v>3925</v>
      </c>
      <c r="D2837" t="s">
        <v>3926</v>
      </c>
      <c r="E2837" t="s">
        <v>3927</v>
      </c>
      <c r="F2837" t="s">
        <v>3930</v>
      </c>
      <c r="G2837" t="s">
        <v>3921</v>
      </c>
      <c r="H2837" t="s">
        <v>3876</v>
      </c>
      <c r="I2837">
        <v>1136.4000000000001</v>
      </c>
      <c r="J2837" s="41">
        <v>1.9140000000000001E-2</v>
      </c>
      <c r="K2837" s="42">
        <v>21.750696000000001</v>
      </c>
      <c r="L2837" s="43">
        <v>1.5869999999999997</v>
      </c>
      <c r="M2837" s="42">
        <v>34.518354551999998</v>
      </c>
      <c r="N2837">
        <v>4</v>
      </c>
      <c r="O2837" s="43">
        <v>307.2</v>
      </c>
      <c r="P2837" s="42">
        <v>96</v>
      </c>
      <c r="Q2837" s="42">
        <v>11</v>
      </c>
      <c r="R2837" s="42">
        <v>12</v>
      </c>
    </row>
    <row r="2838" spans="1:18" x14ac:dyDescent="0.3">
      <c r="A2838" t="s">
        <v>3916</v>
      </c>
      <c r="B2838" s="17">
        <v>45072</v>
      </c>
      <c r="C2838" t="s">
        <v>3925</v>
      </c>
      <c r="D2838" t="s">
        <v>3926</v>
      </c>
      <c r="E2838" t="s">
        <v>3927</v>
      </c>
      <c r="F2838" t="s">
        <v>3930</v>
      </c>
      <c r="G2838" t="s">
        <v>3921</v>
      </c>
      <c r="H2838" t="s">
        <v>3876</v>
      </c>
      <c r="I2838">
        <v>1581.8000000000002</v>
      </c>
      <c r="J2838" s="41">
        <v>1.7819999999999999E-2</v>
      </c>
      <c r="K2838" s="42">
        <v>28.187676000000003</v>
      </c>
      <c r="L2838" s="43">
        <v>1.2189999999999999</v>
      </c>
      <c r="M2838" s="42">
        <v>34.360777044000002</v>
      </c>
      <c r="N2838">
        <v>4</v>
      </c>
      <c r="O2838" s="43">
        <v>211.2</v>
      </c>
      <c r="P2838" s="42">
        <v>95</v>
      </c>
      <c r="Q2838" s="42">
        <v>19</v>
      </c>
      <c r="R2838" s="42">
        <v>16.5</v>
      </c>
    </row>
    <row r="2839" spans="1:18" x14ac:dyDescent="0.3">
      <c r="A2839" t="s">
        <v>3916</v>
      </c>
      <c r="B2839" s="17">
        <v>45073</v>
      </c>
      <c r="C2839" t="s">
        <v>3925</v>
      </c>
      <c r="D2839" t="s">
        <v>3926</v>
      </c>
      <c r="E2839" t="s">
        <v>3927</v>
      </c>
      <c r="F2839" t="s">
        <v>3930</v>
      </c>
      <c r="G2839" t="s">
        <v>3921</v>
      </c>
      <c r="H2839" t="s">
        <v>3876</v>
      </c>
      <c r="I2839">
        <v>922.2</v>
      </c>
      <c r="J2839" s="41">
        <v>1.8260000000000002E-2</v>
      </c>
      <c r="K2839" s="42">
        <v>16.839372000000001</v>
      </c>
      <c r="L2839" s="43">
        <v>2.323</v>
      </c>
      <c r="M2839" s="42">
        <v>39.117861156000004</v>
      </c>
      <c r="N2839">
        <v>4</v>
      </c>
      <c r="O2839" s="43">
        <v>360</v>
      </c>
      <c r="P2839" s="42">
        <v>87</v>
      </c>
      <c r="Q2839" s="42">
        <v>16</v>
      </c>
      <c r="R2839" s="42">
        <v>6</v>
      </c>
    </row>
    <row r="2840" spans="1:18" x14ac:dyDescent="0.3">
      <c r="A2840" t="s">
        <v>3916</v>
      </c>
      <c r="B2840" s="17">
        <v>45074</v>
      </c>
      <c r="C2840" t="s">
        <v>3925</v>
      </c>
      <c r="D2840" t="s">
        <v>3926</v>
      </c>
      <c r="E2840" t="s">
        <v>3927</v>
      </c>
      <c r="F2840" t="s">
        <v>3930</v>
      </c>
      <c r="G2840" t="s">
        <v>3921</v>
      </c>
      <c r="H2840" t="s">
        <v>3876</v>
      </c>
      <c r="I2840">
        <v>812</v>
      </c>
      <c r="J2840" s="41">
        <v>1.6280000000000003E-2</v>
      </c>
      <c r="K2840" s="42">
        <v>13.219360000000002</v>
      </c>
      <c r="L2840" s="43">
        <v>2.3459999999999996</v>
      </c>
      <c r="M2840" s="42">
        <v>31.01261856</v>
      </c>
      <c r="N2840">
        <v>2</v>
      </c>
      <c r="O2840" s="43">
        <v>88.8</v>
      </c>
      <c r="P2840" s="42">
        <v>79</v>
      </c>
      <c r="Q2840" s="42">
        <v>22</v>
      </c>
      <c r="R2840" s="42">
        <v>13.5</v>
      </c>
    </row>
    <row r="2841" spans="1:18" x14ac:dyDescent="0.3">
      <c r="A2841" t="s">
        <v>3916</v>
      </c>
      <c r="B2841" s="17">
        <v>45075</v>
      </c>
      <c r="C2841" t="s">
        <v>3925</v>
      </c>
      <c r="D2841" t="s">
        <v>3926</v>
      </c>
      <c r="E2841" t="s">
        <v>3927</v>
      </c>
      <c r="F2841" t="s">
        <v>3930</v>
      </c>
      <c r="G2841" t="s">
        <v>3921</v>
      </c>
      <c r="H2841" t="s">
        <v>3876</v>
      </c>
      <c r="I2841">
        <v>1540.8000000000002</v>
      </c>
      <c r="J2841" s="41">
        <v>1.2650000000000002E-2</v>
      </c>
      <c r="K2841" s="42">
        <v>19.491120000000006</v>
      </c>
      <c r="L2841" s="43">
        <v>1.679</v>
      </c>
      <c r="M2841" s="42">
        <v>32.725590480000008</v>
      </c>
      <c r="N2841">
        <v>5</v>
      </c>
      <c r="O2841" s="43">
        <v>294</v>
      </c>
      <c r="P2841" s="42">
        <v>103</v>
      </c>
      <c r="Q2841" s="42">
        <v>18</v>
      </c>
      <c r="R2841" s="42">
        <v>18</v>
      </c>
    </row>
    <row r="2842" spans="1:18" x14ac:dyDescent="0.3">
      <c r="A2842" t="s">
        <v>3916</v>
      </c>
      <c r="B2842" s="17">
        <v>45076</v>
      </c>
      <c r="C2842" t="s">
        <v>3925</v>
      </c>
      <c r="D2842" t="s">
        <v>3926</v>
      </c>
      <c r="E2842" t="s">
        <v>3927</v>
      </c>
      <c r="F2842" t="s">
        <v>3930</v>
      </c>
      <c r="G2842" t="s">
        <v>3921</v>
      </c>
      <c r="H2842" t="s">
        <v>3876</v>
      </c>
      <c r="I2842">
        <v>814.59999999999991</v>
      </c>
      <c r="J2842" s="41">
        <v>2.1670000000000005E-2</v>
      </c>
      <c r="K2842" s="42">
        <v>17.652382000000003</v>
      </c>
      <c r="L2842" s="43">
        <v>0.95450000000000002</v>
      </c>
      <c r="M2842" s="42">
        <v>16.849198619000003</v>
      </c>
      <c r="N2842">
        <v>7</v>
      </c>
      <c r="O2842" s="43">
        <v>268.8</v>
      </c>
      <c r="P2842" s="42">
        <v>73</v>
      </c>
      <c r="Q2842" s="42">
        <v>14</v>
      </c>
      <c r="R2842" s="42">
        <v>10.5</v>
      </c>
    </row>
    <row r="2843" spans="1:18" x14ac:dyDescent="0.3">
      <c r="A2843" t="s">
        <v>3916</v>
      </c>
      <c r="B2843" s="17">
        <v>45077</v>
      </c>
      <c r="C2843" t="s">
        <v>3925</v>
      </c>
      <c r="D2843" t="s">
        <v>3926</v>
      </c>
      <c r="E2843" t="s">
        <v>3927</v>
      </c>
      <c r="F2843" t="s">
        <v>3930</v>
      </c>
      <c r="G2843" t="s">
        <v>3921</v>
      </c>
      <c r="H2843" t="s">
        <v>3876</v>
      </c>
      <c r="I2843">
        <v>1501.6000000000001</v>
      </c>
      <c r="J2843" s="41">
        <v>1.5510000000000003E-2</v>
      </c>
      <c r="K2843" s="42">
        <v>23.289816000000005</v>
      </c>
      <c r="L2843" s="43">
        <v>0.52899999999999991</v>
      </c>
      <c r="M2843" s="42">
        <v>12.320312664000001</v>
      </c>
      <c r="N2843">
        <v>1</v>
      </c>
      <c r="O2843" s="43">
        <v>88.8</v>
      </c>
      <c r="P2843" s="42">
        <v>75</v>
      </c>
      <c r="Q2843" s="42">
        <v>6</v>
      </c>
      <c r="R2843" s="42">
        <v>18</v>
      </c>
    </row>
    <row r="2844" spans="1:18" x14ac:dyDescent="0.3">
      <c r="A2844" t="s">
        <v>3923</v>
      </c>
      <c r="B2844" s="17">
        <v>45078</v>
      </c>
      <c r="C2844" t="s">
        <v>3925</v>
      </c>
      <c r="D2844" t="s">
        <v>3926</v>
      </c>
      <c r="E2844" t="s">
        <v>3927</v>
      </c>
      <c r="F2844" t="s">
        <v>3930</v>
      </c>
      <c r="G2844" t="s">
        <v>3921</v>
      </c>
      <c r="H2844" t="s">
        <v>3876</v>
      </c>
      <c r="I2844">
        <v>1028.5</v>
      </c>
      <c r="J2844" s="41">
        <v>1.771E-2</v>
      </c>
      <c r="K2844" s="42">
        <v>18.214735000000001</v>
      </c>
      <c r="L2844" s="43">
        <v>2.2195</v>
      </c>
      <c r="M2844" s="42">
        <v>40.427604332500003</v>
      </c>
      <c r="N2844">
        <v>6</v>
      </c>
      <c r="O2844" s="43">
        <v>196.79999999999998</v>
      </c>
      <c r="P2844" s="42">
        <v>107</v>
      </c>
      <c r="Q2844" s="42">
        <v>11</v>
      </c>
      <c r="R2844" s="42">
        <v>16.5</v>
      </c>
    </row>
    <row r="2845" spans="1:18" x14ac:dyDescent="0.3">
      <c r="A2845" t="s">
        <v>3923</v>
      </c>
      <c r="B2845" s="17">
        <v>45079</v>
      </c>
      <c r="C2845" t="s">
        <v>3925</v>
      </c>
      <c r="D2845" t="s">
        <v>3926</v>
      </c>
      <c r="E2845" t="s">
        <v>3927</v>
      </c>
      <c r="F2845" t="s">
        <v>3930</v>
      </c>
      <c r="G2845" t="s">
        <v>3921</v>
      </c>
      <c r="H2845" t="s">
        <v>3876</v>
      </c>
      <c r="I2845">
        <v>1005.6999999999998</v>
      </c>
      <c r="J2845" s="41">
        <v>1.7160000000000002E-2</v>
      </c>
      <c r="K2845" s="42">
        <v>17.257811999999998</v>
      </c>
      <c r="L2845" s="43">
        <v>1.4489999999999996</v>
      </c>
      <c r="M2845" s="42">
        <v>25.006569587999991</v>
      </c>
      <c r="N2845">
        <v>0</v>
      </c>
      <c r="O2845" s="43">
        <v>4.8</v>
      </c>
      <c r="P2845" s="42">
        <v>84</v>
      </c>
      <c r="Q2845" s="42">
        <v>19</v>
      </c>
      <c r="R2845" s="42">
        <v>4.5</v>
      </c>
    </row>
    <row r="2846" spans="1:18" x14ac:dyDescent="0.3">
      <c r="A2846" t="s">
        <v>3923</v>
      </c>
      <c r="B2846" s="17">
        <v>45080</v>
      </c>
      <c r="C2846" t="s">
        <v>3925</v>
      </c>
      <c r="D2846" t="s">
        <v>3926</v>
      </c>
      <c r="E2846" t="s">
        <v>3927</v>
      </c>
      <c r="F2846" t="s">
        <v>3930</v>
      </c>
      <c r="G2846" t="s">
        <v>3921</v>
      </c>
      <c r="H2846" t="s">
        <v>3876</v>
      </c>
      <c r="I2846">
        <v>653.09999999999991</v>
      </c>
      <c r="J2846" s="41">
        <v>1.1880000000000002E-2</v>
      </c>
      <c r="K2846" s="42">
        <v>7.7588280000000003</v>
      </c>
      <c r="L2846" s="43">
        <v>2.3689999999999998</v>
      </c>
      <c r="M2846" s="42">
        <v>18.380663532</v>
      </c>
      <c r="N2846">
        <v>2</v>
      </c>
      <c r="O2846" s="43">
        <v>228</v>
      </c>
      <c r="P2846" s="42">
        <v>85</v>
      </c>
      <c r="Q2846" s="42">
        <v>22</v>
      </c>
      <c r="R2846" s="42">
        <v>21</v>
      </c>
    </row>
    <row r="2847" spans="1:18" x14ac:dyDescent="0.3">
      <c r="A2847" t="s">
        <v>3923</v>
      </c>
      <c r="B2847" s="17">
        <v>45081</v>
      </c>
      <c r="C2847" t="s">
        <v>3925</v>
      </c>
      <c r="D2847" t="s">
        <v>3926</v>
      </c>
      <c r="E2847" t="s">
        <v>3927</v>
      </c>
      <c r="F2847" t="s">
        <v>3930</v>
      </c>
      <c r="G2847" t="s">
        <v>3921</v>
      </c>
      <c r="H2847" t="s">
        <v>3876</v>
      </c>
      <c r="I2847">
        <v>1252.0999999999999</v>
      </c>
      <c r="J2847" s="41">
        <v>1.8260000000000002E-2</v>
      </c>
      <c r="K2847" s="42">
        <v>22.863346</v>
      </c>
      <c r="L2847" s="43">
        <v>2.0124999999999997</v>
      </c>
      <c r="M2847" s="42">
        <v>46.012483824999997</v>
      </c>
      <c r="N2847">
        <v>0</v>
      </c>
      <c r="O2847" s="43">
        <v>46.8</v>
      </c>
      <c r="P2847" s="42">
        <v>108</v>
      </c>
      <c r="Q2847" s="42">
        <v>22</v>
      </c>
      <c r="R2847" s="42">
        <v>6</v>
      </c>
    </row>
    <row r="2848" spans="1:18" x14ac:dyDescent="0.3">
      <c r="A2848" t="s">
        <v>3923</v>
      </c>
      <c r="B2848" s="17">
        <v>45082</v>
      </c>
      <c r="C2848" t="s">
        <v>3925</v>
      </c>
      <c r="D2848" t="s">
        <v>3926</v>
      </c>
      <c r="E2848" t="s">
        <v>3927</v>
      </c>
      <c r="F2848" t="s">
        <v>3930</v>
      </c>
      <c r="G2848" t="s">
        <v>3921</v>
      </c>
      <c r="H2848" t="s">
        <v>3876</v>
      </c>
      <c r="I2848">
        <v>863.99999999999989</v>
      </c>
      <c r="J2848" s="41">
        <v>1.3860000000000001E-2</v>
      </c>
      <c r="K2848" s="42">
        <v>11.97504</v>
      </c>
      <c r="L2848" s="43">
        <v>2.1044999999999998</v>
      </c>
      <c r="M2848" s="42">
        <v>25.201471679999997</v>
      </c>
      <c r="N2848">
        <v>4</v>
      </c>
      <c r="O2848" s="43">
        <v>417.59999999999997</v>
      </c>
      <c r="P2848" s="42">
        <v>118</v>
      </c>
      <c r="Q2848" s="42">
        <v>10</v>
      </c>
      <c r="R2848" s="42">
        <v>9</v>
      </c>
    </row>
    <row r="2849" spans="1:18" x14ac:dyDescent="0.3">
      <c r="A2849" t="s">
        <v>3923</v>
      </c>
      <c r="B2849" s="17">
        <v>45083</v>
      </c>
      <c r="C2849" t="s">
        <v>3925</v>
      </c>
      <c r="D2849" t="s">
        <v>3926</v>
      </c>
      <c r="E2849" t="s">
        <v>3927</v>
      </c>
      <c r="F2849" t="s">
        <v>3930</v>
      </c>
      <c r="G2849" t="s">
        <v>3921</v>
      </c>
      <c r="H2849" t="s">
        <v>3876</v>
      </c>
      <c r="I2849">
        <v>775.99999999999989</v>
      </c>
      <c r="J2849" s="41">
        <v>1.6060000000000001E-2</v>
      </c>
      <c r="K2849" s="42">
        <v>12.46256</v>
      </c>
      <c r="L2849" s="43">
        <v>0.80500000000000005</v>
      </c>
      <c r="M2849" s="42">
        <v>10.032360800000001</v>
      </c>
      <c r="N2849">
        <v>3</v>
      </c>
      <c r="O2849" s="43">
        <v>111.6</v>
      </c>
      <c r="P2849" s="42">
        <v>73</v>
      </c>
      <c r="Q2849" s="42">
        <v>17</v>
      </c>
      <c r="R2849" s="42">
        <v>6</v>
      </c>
    </row>
    <row r="2850" spans="1:18" x14ac:dyDescent="0.3">
      <c r="A2850" t="s">
        <v>3923</v>
      </c>
      <c r="B2850" s="17">
        <v>45084</v>
      </c>
      <c r="C2850" t="s">
        <v>3925</v>
      </c>
      <c r="D2850" t="s">
        <v>3926</v>
      </c>
      <c r="E2850" t="s">
        <v>3927</v>
      </c>
      <c r="F2850" t="s">
        <v>3930</v>
      </c>
      <c r="G2850" t="s">
        <v>3921</v>
      </c>
      <c r="H2850" t="s">
        <v>3876</v>
      </c>
      <c r="I2850">
        <v>566.9</v>
      </c>
      <c r="J2850" s="41">
        <v>1.9030000000000005E-2</v>
      </c>
      <c r="K2850" s="42">
        <v>10.788107000000002</v>
      </c>
      <c r="L2850" s="43">
        <v>1.9319999999999999</v>
      </c>
      <c r="M2850" s="42">
        <v>20.842622724000002</v>
      </c>
      <c r="N2850">
        <v>3</v>
      </c>
      <c r="O2850" s="43">
        <v>186</v>
      </c>
      <c r="P2850" s="42">
        <v>107</v>
      </c>
      <c r="Q2850" s="42">
        <v>13</v>
      </c>
      <c r="R2850" s="42">
        <v>21</v>
      </c>
    </row>
    <row r="2851" spans="1:18" x14ac:dyDescent="0.3">
      <c r="A2851" t="s">
        <v>3923</v>
      </c>
      <c r="B2851" s="17">
        <v>45085</v>
      </c>
      <c r="C2851" t="s">
        <v>3925</v>
      </c>
      <c r="D2851" t="s">
        <v>3926</v>
      </c>
      <c r="E2851" t="s">
        <v>3927</v>
      </c>
      <c r="F2851" t="s">
        <v>3930</v>
      </c>
      <c r="G2851" t="s">
        <v>3921</v>
      </c>
      <c r="H2851" t="s">
        <v>3876</v>
      </c>
      <c r="I2851">
        <v>762.4</v>
      </c>
      <c r="J2851" s="41">
        <v>1.2539999999999999E-2</v>
      </c>
      <c r="K2851" s="42">
        <v>9.5604959999999988</v>
      </c>
      <c r="L2851" s="43">
        <v>2.1274999999999995</v>
      </c>
      <c r="M2851" s="42">
        <v>20.339955239999991</v>
      </c>
      <c r="N2851">
        <v>2</v>
      </c>
      <c r="O2851" s="43">
        <v>80.399999999999991</v>
      </c>
      <c r="P2851" s="42">
        <v>84</v>
      </c>
      <c r="Q2851" s="42">
        <v>13</v>
      </c>
      <c r="R2851" s="42">
        <v>13.5</v>
      </c>
    </row>
    <row r="2852" spans="1:18" x14ac:dyDescent="0.3">
      <c r="A2852" t="s">
        <v>3923</v>
      </c>
      <c r="B2852" s="17">
        <v>45086</v>
      </c>
      <c r="C2852" t="s">
        <v>3925</v>
      </c>
      <c r="D2852" t="s">
        <v>3926</v>
      </c>
      <c r="E2852" t="s">
        <v>3927</v>
      </c>
      <c r="F2852" t="s">
        <v>3930</v>
      </c>
      <c r="G2852" t="s">
        <v>3921</v>
      </c>
      <c r="H2852" t="s">
        <v>3876</v>
      </c>
      <c r="I2852">
        <v>952.59999999999991</v>
      </c>
      <c r="J2852" s="41">
        <v>1.4960000000000003E-2</v>
      </c>
      <c r="K2852" s="42">
        <v>14.250896000000001</v>
      </c>
      <c r="L2852" s="43">
        <v>1.8399999999999999</v>
      </c>
      <c r="M2852" s="42">
        <v>26.221648639999998</v>
      </c>
      <c r="N2852">
        <v>2</v>
      </c>
      <c r="O2852" s="43">
        <v>142.79999999999998</v>
      </c>
      <c r="P2852" s="42">
        <v>69</v>
      </c>
      <c r="Q2852" s="42">
        <v>14</v>
      </c>
      <c r="R2852" s="42">
        <v>15</v>
      </c>
    </row>
    <row r="2853" spans="1:18" x14ac:dyDescent="0.3">
      <c r="A2853" t="s">
        <v>3923</v>
      </c>
      <c r="B2853" s="17">
        <v>45087</v>
      </c>
      <c r="C2853" t="s">
        <v>3925</v>
      </c>
      <c r="D2853" t="s">
        <v>3926</v>
      </c>
      <c r="E2853" t="s">
        <v>3927</v>
      </c>
      <c r="F2853" t="s">
        <v>3930</v>
      </c>
      <c r="G2853" t="s">
        <v>3921</v>
      </c>
      <c r="H2853" t="s">
        <v>3876</v>
      </c>
      <c r="I2853">
        <v>971.19999999999982</v>
      </c>
      <c r="J2853" s="41">
        <v>1.9250000000000003E-2</v>
      </c>
      <c r="K2853" s="42">
        <v>18.695599999999999</v>
      </c>
      <c r="L2853" s="43">
        <v>2.0814999999999997</v>
      </c>
      <c r="M2853" s="42">
        <v>38.914891399999995</v>
      </c>
      <c r="N2853">
        <v>3</v>
      </c>
      <c r="O2853" s="43">
        <v>247.2</v>
      </c>
      <c r="P2853" s="42">
        <v>78</v>
      </c>
      <c r="Q2853" s="42">
        <v>24</v>
      </c>
      <c r="R2853" s="42">
        <v>15</v>
      </c>
    </row>
    <row r="2854" spans="1:18" x14ac:dyDescent="0.3">
      <c r="A2854" t="s">
        <v>3923</v>
      </c>
      <c r="B2854" s="17">
        <v>45088</v>
      </c>
      <c r="C2854" t="s">
        <v>3925</v>
      </c>
      <c r="D2854" t="s">
        <v>3926</v>
      </c>
      <c r="E2854" t="s">
        <v>3927</v>
      </c>
      <c r="F2854" t="s">
        <v>3930</v>
      </c>
      <c r="G2854" t="s">
        <v>3921</v>
      </c>
      <c r="H2854" t="s">
        <v>3876</v>
      </c>
      <c r="I2854">
        <v>775.9</v>
      </c>
      <c r="J2854" s="41">
        <v>1.7160000000000002E-2</v>
      </c>
      <c r="K2854" s="42">
        <v>13.314444000000002</v>
      </c>
      <c r="L2854" s="43">
        <v>2.3459999999999996</v>
      </c>
      <c r="M2854" s="42">
        <v>31.235685623999998</v>
      </c>
      <c r="N2854">
        <v>5</v>
      </c>
      <c r="O2854" s="43">
        <v>390</v>
      </c>
      <c r="P2854" s="42">
        <v>101</v>
      </c>
      <c r="Q2854" s="42">
        <v>10</v>
      </c>
      <c r="R2854" s="42">
        <v>19.5</v>
      </c>
    </row>
    <row r="2855" spans="1:18" x14ac:dyDescent="0.3">
      <c r="A2855" t="s">
        <v>3923</v>
      </c>
      <c r="B2855" s="17">
        <v>45089</v>
      </c>
      <c r="C2855" t="s">
        <v>3925</v>
      </c>
      <c r="D2855" t="s">
        <v>3926</v>
      </c>
      <c r="E2855" t="s">
        <v>3927</v>
      </c>
      <c r="F2855" t="s">
        <v>3930</v>
      </c>
      <c r="G2855" t="s">
        <v>3921</v>
      </c>
      <c r="H2855" t="s">
        <v>3876</v>
      </c>
      <c r="I2855">
        <v>955.5</v>
      </c>
      <c r="J2855" s="41">
        <v>1.6830000000000001E-2</v>
      </c>
      <c r="K2855" s="42">
        <v>16.081065000000002</v>
      </c>
      <c r="L2855" s="43">
        <v>0.9544999999999999</v>
      </c>
      <c r="M2855" s="42">
        <v>15.3493765425</v>
      </c>
      <c r="N2855">
        <v>1</v>
      </c>
      <c r="O2855" s="43">
        <v>51.6</v>
      </c>
      <c r="P2855" s="42">
        <v>97</v>
      </c>
      <c r="Q2855" s="42">
        <v>16</v>
      </c>
      <c r="R2855" s="42">
        <v>12</v>
      </c>
    </row>
    <row r="2856" spans="1:18" x14ac:dyDescent="0.3">
      <c r="A2856" t="s">
        <v>3923</v>
      </c>
      <c r="B2856" s="17">
        <v>45090</v>
      </c>
      <c r="C2856" t="s">
        <v>3925</v>
      </c>
      <c r="D2856" t="s">
        <v>3926</v>
      </c>
      <c r="E2856" t="s">
        <v>3927</v>
      </c>
      <c r="F2856" t="s">
        <v>3930</v>
      </c>
      <c r="G2856" t="s">
        <v>3921</v>
      </c>
      <c r="H2856" t="s">
        <v>3876</v>
      </c>
      <c r="I2856">
        <v>771.49999999999989</v>
      </c>
      <c r="J2856" s="41">
        <v>1.4960000000000003E-2</v>
      </c>
      <c r="K2856" s="42">
        <v>11.541640000000001</v>
      </c>
      <c r="L2856" s="43">
        <v>2.3804999999999996</v>
      </c>
      <c r="M2856" s="42">
        <v>27.474874019999998</v>
      </c>
      <c r="N2856">
        <v>2</v>
      </c>
      <c r="O2856" s="43">
        <v>111.6</v>
      </c>
      <c r="P2856" s="42">
        <v>114</v>
      </c>
      <c r="Q2856" s="42">
        <v>23</v>
      </c>
      <c r="R2856" s="42">
        <v>27</v>
      </c>
    </row>
    <row r="2857" spans="1:18" x14ac:dyDescent="0.3">
      <c r="A2857" t="s">
        <v>3923</v>
      </c>
      <c r="B2857" s="17">
        <v>45091</v>
      </c>
      <c r="C2857" t="s">
        <v>3925</v>
      </c>
      <c r="D2857" t="s">
        <v>3926</v>
      </c>
      <c r="E2857" t="s">
        <v>3927</v>
      </c>
      <c r="F2857" t="s">
        <v>3930</v>
      </c>
      <c r="G2857" t="s">
        <v>3921</v>
      </c>
      <c r="H2857" t="s">
        <v>3876</v>
      </c>
      <c r="I2857">
        <v>931.8</v>
      </c>
      <c r="J2857" s="41">
        <v>1.3860000000000001E-2</v>
      </c>
      <c r="K2857" s="42">
        <v>12.914747999999999</v>
      </c>
      <c r="L2857" s="43">
        <v>0.81649999999999989</v>
      </c>
      <c r="M2857" s="42">
        <v>10.544891741999999</v>
      </c>
      <c r="N2857">
        <v>0</v>
      </c>
      <c r="O2857" s="43">
        <v>4.8</v>
      </c>
      <c r="P2857" s="42">
        <v>77</v>
      </c>
      <c r="Q2857" s="42">
        <v>20</v>
      </c>
      <c r="R2857" s="42">
        <v>22.5</v>
      </c>
    </row>
    <row r="2858" spans="1:18" x14ac:dyDescent="0.3">
      <c r="A2858" t="s">
        <v>3923</v>
      </c>
      <c r="B2858" s="17">
        <v>45092</v>
      </c>
      <c r="C2858" t="s">
        <v>3925</v>
      </c>
      <c r="D2858" t="s">
        <v>3926</v>
      </c>
      <c r="E2858" t="s">
        <v>3927</v>
      </c>
      <c r="F2858" t="s">
        <v>3930</v>
      </c>
      <c r="G2858" t="s">
        <v>3921</v>
      </c>
      <c r="H2858" t="s">
        <v>3876</v>
      </c>
      <c r="I2858">
        <v>511.59999999999991</v>
      </c>
      <c r="J2858" s="41">
        <v>1.4960000000000003E-2</v>
      </c>
      <c r="K2858" s="42">
        <v>7.6535359999999999</v>
      </c>
      <c r="L2858" s="43">
        <v>2.4379999999999997</v>
      </c>
      <c r="M2858" s="42">
        <v>18.659320767999997</v>
      </c>
      <c r="N2858">
        <v>3</v>
      </c>
      <c r="O2858" s="43">
        <v>165.6</v>
      </c>
      <c r="P2858" s="42">
        <v>88</v>
      </c>
      <c r="Q2858" s="42">
        <v>24</v>
      </c>
      <c r="R2858" s="42">
        <v>4.5</v>
      </c>
    </row>
    <row r="2859" spans="1:18" x14ac:dyDescent="0.3">
      <c r="A2859" t="s">
        <v>3923</v>
      </c>
      <c r="B2859" s="17">
        <v>45093</v>
      </c>
      <c r="C2859" t="s">
        <v>3925</v>
      </c>
      <c r="D2859" t="s">
        <v>3926</v>
      </c>
      <c r="E2859" t="s">
        <v>3927</v>
      </c>
      <c r="F2859" t="s">
        <v>3930</v>
      </c>
      <c r="G2859" t="s">
        <v>3921</v>
      </c>
      <c r="H2859" t="s">
        <v>3876</v>
      </c>
      <c r="I2859">
        <v>716.59999999999991</v>
      </c>
      <c r="J2859" s="41">
        <v>1.3860000000000001E-2</v>
      </c>
      <c r="K2859" s="42">
        <v>9.9320759999999986</v>
      </c>
      <c r="L2859" s="43">
        <v>2.5874999999999999</v>
      </c>
      <c r="M2859" s="42">
        <v>25.699246649999996</v>
      </c>
      <c r="N2859">
        <v>2</v>
      </c>
      <c r="O2859" s="43">
        <v>205.2</v>
      </c>
      <c r="P2859" s="42">
        <v>86</v>
      </c>
      <c r="Q2859" s="42">
        <v>11</v>
      </c>
      <c r="R2859" s="42">
        <v>7.5</v>
      </c>
    </row>
    <row r="2860" spans="1:18" x14ac:dyDescent="0.3">
      <c r="A2860" t="s">
        <v>3923</v>
      </c>
      <c r="B2860" s="17">
        <v>45094</v>
      </c>
      <c r="C2860" t="s">
        <v>3925</v>
      </c>
      <c r="D2860" t="s">
        <v>3926</v>
      </c>
      <c r="E2860" t="s">
        <v>3927</v>
      </c>
      <c r="F2860" t="s">
        <v>3930</v>
      </c>
      <c r="G2860" t="s">
        <v>3921</v>
      </c>
      <c r="H2860" t="s">
        <v>3876</v>
      </c>
      <c r="I2860">
        <v>1198.8</v>
      </c>
      <c r="J2860" s="41">
        <v>1.8920000000000003E-2</v>
      </c>
      <c r="K2860" s="42">
        <v>22.681296000000003</v>
      </c>
      <c r="L2860" s="43">
        <v>2.1044999999999998</v>
      </c>
      <c r="M2860" s="42">
        <v>47.732787432000002</v>
      </c>
      <c r="N2860">
        <v>1</v>
      </c>
      <c r="O2860" s="43">
        <v>12</v>
      </c>
      <c r="P2860" s="42">
        <v>87</v>
      </c>
      <c r="Q2860" s="42">
        <v>17</v>
      </c>
      <c r="R2860" s="42">
        <v>19.5</v>
      </c>
    </row>
    <row r="2861" spans="1:18" x14ac:dyDescent="0.3">
      <c r="A2861" t="s">
        <v>3923</v>
      </c>
      <c r="B2861" s="17">
        <v>45095</v>
      </c>
      <c r="C2861" t="s">
        <v>3925</v>
      </c>
      <c r="D2861" t="s">
        <v>3926</v>
      </c>
      <c r="E2861" t="s">
        <v>3927</v>
      </c>
      <c r="F2861" t="s">
        <v>3930</v>
      </c>
      <c r="G2861" t="s">
        <v>3921</v>
      </c>
      <c r="H2861" t="s">
        <v>3876</v>
      </c>
      <c r="I2861">
        <v>773.09999999999991</v>
      </c>
      <c r="J2861" s="41">
        <v>1.4080000000000002E-2</v>
      </c>
      <c r="K2861" s="42">
        <v>10.885248000000001</v>
      </c>
      <c r="L2861" s="43">
        <v>2.3114999999999997</v>
      </c>
      <c r="M2861" s="42">
        <v>25.161250751999997</v>
      </c>
      <c r="N2861">
        <v>1</v>
      </c>
      <c r="O2861" s="43">
        <v>2.4</v>
      </c>
      <c r="P2861" s="42">
        <v>104</v>
      </c>
      <c r="Q2861" s="42">
        <v>11</v>
      </c>
      <c r="R2861" s="42">
        <v>10.5</v>
      </c>
    </row>
    <row r="2862" spans="1:18" x14ac:dyDescent="0.3">
      <c r="A2862" t="s">
        <v>3923</v>
      </c>
      <c r="B2862" s="17">
        <v>45096</v>
      </c>
      <c r="C2862" t="s">
        <v>3925</v>
      </c>
      <c r="D2862" t="s">
        <v>3926</v>
      </c>
      <c r="E2862" t="s">
        <v>3927</v>
      </c>
      <c r="F2862" t="s">
        <v>3930</v>
      </c>
      <c r="G2862" t="s">
        <v>3921</v>
      </c>
      <c r="H2862" t="s">
        <v>3876</v>
      </c>
      <c r="I2862">
        <v>979.39999999999986</v>
      </c>
      <c r="J2862" s="41">
        <v>1.9470000000000001E-2</v>
      </c>
      <c r="K2862" s="42">
        <v>19.068918</v>
      </c>
      <c r="L2862" s="43">
        <v>2.4379999999999993</v>
      </c>
      <c r="M2862" s="42">
        <v>46.490022083999989</v>
      </c>
      <c r="N2862">
        <v>2</v>
      </c>
      <c r="O2862" s="43">
        <v>109.2</v>
      </c>
      <c r="P2862" s="42">
        <v>93</v>
      </c>
      <c r="Q2862" s="42">
        <v>7</v>
      </c>
      <c r="R2862" s="42">
        <v>18</v>
      </c>
    </row>
    <row r="2863" spans="1:18" x14ac:dyDescent="0.3">
      <c r="A2863" t="s">
        <v>3923</v>
      </c>
      <c r="B2863" s="17">
        <v>45097</v>
      </c>
      <c r="C2863" t="s">
        <v>3925</v>
      </c>
      <c r="D2863" t="s">
        <v>3926</v>
      </c>
      <c r="E2863" t="s">
        <v>3927</v>
      </c>
      <c r="F2863" t="s">
        <v>3930</v>
      </c>
      <c r="G2863" t="s">
        <v>3921</v>
      </c>
      <c r="H2863" t="s">
        <v>3876</v>
      </c>
      <c r="I2863">
        <v>1137.0999999999999</v>
      </c>
      <c r="J2863" s="41">
        <v>1.2760000000000001E-2</v>
      </c>
      <c r="K2863" s="42">
        <v>14.509395999999999</v>
      </c>
      <c r="L2863" s="43">
        <v>2.2425000000000002</v>
      </c>
      <c r="M2863" s="42">
        <v>32.537320530000002</v>
      </c>
      <c r="N2863">
        <v>4</v>
      </c>
      <c r="O2863" s="43">
        <v>280.8</v>
      </c>
      <c r="P2863" s="42">
        <v>106</v>
      </c>
      <c r="Q2863" s="42">
        <v>18</v>
      </c>
      <c r="R2863" s="42">
        <v>25.5</v>
      </c>
    </row>
    <row r="2864" spans="1:18" x14ac:dyDescent="0.3">
      <c r="A2864" t="s">
        <v>3923</v>
      </c>
      <c r="B2864" s="17">
        <v>45098</v>
      </c>
      <c r="C2864" t="s">
        <v>3925</v>
      </c>
      <c r="D2864" t="s">
        <v>3926</v>
      </c>
      <c r="E2864" t="s">
        <v>3927</v>
      </c>
      <c r="F2864" t="s">
        <v>3930</v>
      </c>
      <c r="G2864" t="s">
        <v>3921</v>
      </c>
      <c r="H2864" t="s">
        <v>3876</v>
      </c>
      <c r="I2864">
        <v>1014.6999999999998</v>
      </c>
      <c r="J2864" s="41">
        <v>1.4410000000000001E-2</v>
      </c>
      <c r="K2864" s="42">
        <v>14.621826999999998</v>
      </c>
      <c r="L2864" s="43">
        <v>1.1615</v>
      </c>
      <c r="M2864" s="42">
        <v>16.983252060499996</v>
      </c>
      <c r="N2864">
        <v>2</v>
      </c>
      <c r="O2864" s="43">
        <v>153.6</v>
      </c>
      <c r="P2864" s="42">
        <v>86</v>
      </c>
      <c r="Q2864" s="42">
        <v>9</v>
      </c>
      <c r="R2864" s="42">
        <v>6</v>
      </c>
    </row>
    <row r="2865" spans="1:18" x14ac:dyDescent="0.3">
      <c r="A2865" t="s">
        <v>3923</v>
      </c>
      <c r="B2865" s="17">
        <v>45099</v>
      </c>
      <c r="C2865" t="s">
        <v>3925</v>
      </c>
      <c r="D2865" t="s">
        <v>3926</v>
      </c>
      <c r="E2865" t="s">
        <v>3927</v>
      </c>
      <c r="F2865" t="s">
        <v>3930</v>
      </c>
      <c r="G2865" t="s">
        <v>3921</v>
      </c>
      <c r="H2865" t="s">
        <v>3876</v>
      </c>
      <c r="I2865">
        <v>994.09999999999991</v>
      </c>
      <c r="J2865" s="41">
        <v>1.3200000000000002E-2</v>
      </c>
      <c r="K2865" s="42">
        <v>13.122120000000001</v>
      </c>
      <c r="L2865" s="43">
        <v>2.1850000000000001</v>
      </c>
      <c r="M2865" s="42">
        <v>28.671832200000001</v>
      </c>
      <c r="N2865">
        <v>0</v>
      </c>
      <c r="O2865" s="43">
        <v>62.4</v>
      </c>
      <c r="P2865" s="42">
        <v>102</v>
      </c>
      <c r="Q2865" s="42">
        <v>19</v>
      </c>
      <c r="R2865" s="42">
        <v>18</v>
      </c>
    </row>
    <row r="2866" spans="1:18" x14ac:dyDescent="0.3">
      <c r="A2866" t="s">
        <v>3923</v>
      </c>
      <c r="B2866" s="17">
        <v>45100</v>
      </c>
      <c r="C2866" t="s">
        <v>3925</v>
      </c>
      <c r="D2866" t="s">
        <v>3926</v>
      </c>
      <c r="E2866" t="s">
        <v>3927</v>
      </c>
      <c r="F2866" t="s">
        <v>3930</v>
      </c>
      <c r="G2866" t="s">
        <v>3921</v>
      </c>
      <c r="H2866" t="s">
        <v>3876</v>
      </c>
      <c r="I2866">
        <v>1215.3999999999999</v>
      </c>
      <c r="J2866" s="41">
        <v>1.4190000000000001E-2</v>
      </c>
      <c r="K2866" s="42">
        <v>17.246525999999999</v>
      </c>
      <c r="L2866" s="43">
        <v>2.3919999999999999</v>
      </c>
      <c r="M2866" s="42">
        <v>41.253690191999993</v>
      </c>
      <c r="N2866">
        <v>4</v>
      </c>
      <c r="O2866" s="43">
        <v>294</v>
      </c>
      <c r="P2866" s="42">
        <v>92</v>
      </c>
      <c r="Q2866" s="42">
        <v>14</v>
      </c>
      <c r="R2866" s="42">
        <v>9</v>
      </c>
    </row>
    <row r="2867" spans="1:18" x14ac:dyDescent="0.3">
      <c r="A2867" t="s">
        <v>3923</v>
      </c>
      <c r="B2867" s="17">
        <v>45101</v>
      </c>
      <c r="C2867" t="s">
        <v>3925</v>
      </c>
      <c r="D2867" t="s">
        <v>3926</v>
      </c>
      <c r="E2867" t="s">
        <v>3927</v>
      </c>
      <c r="F2867" t="s">
        <v>3930</v>
      </c>
      <c r="G2867" t="s">
        <v>3921</v>
      </c>
      <c r="H2867" t="s">
        <v>3876</v>
      </c>
      <c r="I2867">
        <v>902.49999999999989</v>
      </c>
      <c r="J2867" s="41">
        <v>1.2430000000000002E-2</v>
      </c>
      <c r="K2867" s="42">
        <v>11.218075000000001</v>
      </c>
      <c r="L2867" s="43">
        <v>1.288</v>
      </c>
      <c r="M2867" s="42">
        <v>14.448880600000001</v>
      </c>
      <c r="N2867">
        <v>1</v>
      </c>
      <c r="O2867" s="43">
        <v>132</v>
      </c>
      <c r="P2867" s="42">
        <v>81</v>
      </c>
      <c r="Q2867" s="42">
        <v>12</v>
      </c>
      <c r="R2867" s="42">
        <v>22.5</v>
      </c>
    </row>
    <row r="2868" spans="1:18" x14ac:dyDescent="0.3">
      <c r="A2868" t="s">
        <v>3923</v>
      </c>
      <c r="B2868" s="17">
        <v>45102</v>
      </c>
      <c r="C2868" t="s">
        <v>3925</v>
      </c>
      <c r="D2868" t="s">
        <v>3926</v>
      </c>
      <c r="E2868" t="s">
        <v>3927</v>
      </c>
      <c r="F2868" t="s">
        <v>3930</v>
      </c>
      <c r="G2868" t="s">
        <v>3921</v>
      </c>
      <c r="H2868" t="s">
        <v>3876</v>
      </c>
      <c r="I2868">
        <v>969.8</v>
      </c>
      <c r="J2868" s="41">
        <v>1.6280000000000003E-2</v>
      </c>
      <c r="K2868" s="42">
        <v>15.788344000000002</v>
      </c>
      <c r="L2868" s="43">
        <v>2.2885</v>
      </c>
      <c r="M2868" s="42">
        <v>36.131625244000006</v>
      </c>
      <c r="N2868">
        <v>6</v>
      </c>
      <c r="O2868" s="43">
        <v>300</v>
      </c>
      <c r="P2868" s="42">
        <v>80</v>
      </c>
      <c r="Q2868" s="42">
        <v>19</v>
      </c>
      <c r="R2868" s="42">
        <v>19.5</v>
      </c>
    </row>
    <row r="2869" spans="1:18" x14ac:dyDescent="0.3">
      <c r="A2869" t="s">
        <v>3923</v>
      </c>
      <c r="B2869" s="17">
        <v>45103</v>
      </c>
      <c r="C2869" t="s">
        <v>3925</v>
      </c>
      <c r="D2869" t="s">
        <v>3926</v>
      </c>
      <c r="E2869" t="s">
        <v>3927</v>
      </c>
      <c r="F2869" t="s">
        <v>3930</v>
      </c>
      <c r="G2869" t="s">
        <v>3921</v>
      </c>
      <c r="H2869" t="s">
        <v>3876</v>
      </c>
      <c r="I2869">
        <v>575.79999999999995</v>
      </c>
      <c r="J2869" s="41">
        <v>1.8590000000000002E-2</v>
      </c>
      <c r="K2869" s="42">
        <v>10.704122</v>
      </c>
      <c r="L2869" s="43">
        <v>1.081</v>
      </c>
      <c r="M2869" s="42">
        <v>11.571155881999999</v>
      </c>
      <c r="N2869">
        <v>2</v>
      </c>
      <c r="O2869" s="43">
        <v>135.6</v>
      </c>
      <c r="P2869" s="42">
        <v>84</v>
      </c>
      <c r="Q2869" s="42">
        <v>19</v>
      </c>
      <c r="R2869" s="42">
        <v>19.5</v>
      </c>
    </row>
    <row r="2870" spans="1:18" x14ac:dyDescent="0.3">
      <c r="A2870" t="s">
        <v>3923</v>
      </c>
      <c r="B2870" s="17">
        <v>45104</v>
      </c>
      <c r="C2870" t="s">
        <v>3925</v>
      </c>
      <c r="D2870" t="s">
        <v>3926</v>
      </c>
      <c r="E2870" t="s">
        <v>3927</v>
      </c>
      <c r="F2870" t="s">
        <v>3930</v>
      </c>
      <c r="G2870" t="s">
        <v>3921</v>
      </c>
      <c r="H2870" t="s">
        <v>3876</v>
      </c>
      <c r="I2870">
        <v>1115.8</v>
      </c>
      <c r="J2870" s="41">
        <v>1.4190000000000001E-2</v>
      </c>
      <c r="K2870" s="42">
        <v>15.833202</v>
      </c>
      <c r="L2870" s="43">
        <v>1.8859999999999999</v>
      </c>
      <c r="M2870" s="42">
        <v>29.861418971999999</v>
      </c>
      <c r="N2870">
        <v>0</v>
      </c>
      <c r="O2870" s="43">
        <v>3.5999999999999996</v>
      </c>
      <c r="P2870" s="42">
        <v>79</v>
      </c>
      <c r="Q2870" s="42">
        <v>16</v>
      </c>
      <c r="R2870" s="42">
        <v>13.5</v>
      </c>
    </row>
    <row r="2871" spans="1:18" x14ac:dyDescent="0.3">
      <c r="A2871" t="s">
        <v>3923</v>
      </c>
      <c r="B2871" s="17">
        <v>45105</v>
      </c>
      <c r="C2871" t="s">
        <v>3925</v>
      </c>
      <c r="D2871" t="s">
        <v>3926</v>
      </c>
      <c r="E2871" t="s">
        <v>3927</v>
      </c>
      <c r="F2871" t="s">
        <v>3930</v>
      </c>
      <c r="G2871" t="s">
        <v>3921</v>
      </c>
      <c r="H2871" t="s">
        <v>3876</v>
      </c>
      <c r="I2871">
        <v>821.8</v>
      </c>
      <c r="J2871" s="41">
        <v>1.2100000000000001E-2</v>
      </c>
      <c r="K2871" s="42">
        <v>9.9437800000000003</v>
      </c>
      <c r="L2871" s="43">
        <v>2.415</v>
      </c>
      <c r="M2871" s="42">
        <v>24.0142287</v>
      </c>
      <c r="N2871">
        <v>2</v>
      </c>
      <c r="O2871" s="43">
        <v>91.2</v>
      </c>
      <c r="P2871" s="42">
        <v>72</v>
      </c>
      <c r="Q2871" s="42">
        <v>20</v>
      </c>
      <c r="R2871" s="42">
        <v>7.5</v>
      </c>
    </row>
    <row r="2872" spans="1:18" x14ac:dyDescent="0.3">
      <c r="A2872" t="s">
        <v>3923</v>
      </c>
      <c r="B2872" s="17">
        <v>45106</v>
      </c>
      <c r="C2872" t="s">
        <v>3925</v>
      </c>
      <c r="D2872" t="s">
        <v>3926</v>
      </c>
      <c r="E2872" t="s">
        <v>3927</v>
      </c>
      <c r="F2872" t="s">
        <v>3930</v>
      </c>
      <c r="G2872" t="s">
        <v>3921</v>
      </c>
      <c r="H2872" t="s">
        <v>3876</v>
      </c>
      <c r="I2872">
        <v>1032.8</v>
      </c>
      <c r="J2872" s="41">
        <v>1.6280000000000003E-2</v>
      </c>
      <c r="K2872" s="42">
        <v>16.813984000000001</v>
      </c>
      <c r="L2872" s="43">
        <v>2.4954999999999998</v>
      </c>
      <c r="M2872" s="42">
        <v>41.959297071999998</v>
      </c>
      <c r="N2872">
        <v>4</v>
      </c>
      <c r="O2872" s="43">
        <v>279.59999999999997</v>
      </c>
      <c r="P2872" s="42">
        <v>93</v>
      </c>
      <c r="Q2872" s="42">
        <v>22</v>
      </c>
      <c r="R2872" s="42">
        <v>18</v>
      </c>
    </row>
    <row r="2873" spans="1:18" x14ac:dyDescent="0.3">
      <c r="A2873" t="s">
        <v>3923</v>
      </c>
      <c r="B2873" s="17">
        <v>45107</v>
      </c>
      <c r="C2873" t="s">
        <v>3925</v>
      </c>
      <c r="D2873" t="s">
        <v>3926</v>
      </c>
      <c r="E2873" t="s">
        <v>3927</v>
      </c>
      <c r="F2873" t="s">
        <v>3930</v>
      </c>
      <c r="G2873" t="s">
        <v>3921</v>
      </c>
      <c r="H2873" t="s">
        <v>3876</v>
      </c>
      <c r="I2873">
        <v>1220.5999999999999</v>
      </c>
      <c r="J2873" s="41">
        <v>1.3750000000000002E-2</v>
      </c>
      <c r="K2873" s="42">
        <v>16.783250000000002</v>
      </c>
      <c r="L2873" s="43">
        <v>1.5985</v>
      </c>
      <c r="M2873" s="42">
        <v>26.828025125000003</v>
      </c>
      <c r="N2873">
        <v>6</v>
      </c>
      <c r="O2873" s="43">
        <v>561.6</v>
      </c>
      <c r="P2873" s="42">
        <v>109</v>
      </c>
      <c r="Q2873" s="42">
        <v>25</v>
      </c>
      <c r="R2873" s="42">
        <v>7.5</v>
      </c>
    </row>
    <row r="2874" spans="1:18" x14ac:dyDescent="0.3">
      <c r="A2874" t="s">
        <v>3923</v>
      </c>
      <c r="B2874" s="17">
        <v>45108</v>
      </c>
      <c r="C2874" t="s">
        <v>3925</v>
      </c>
      <c r="D2874" t="s">
        <v>3926</v>
      </c>
      <c r="E2874" t="s">
        <v>3927</v>
      </c>
      <c r="F2874" t="s">
        <v>3930</v>
      </c>
      <c r="G2874" t="s">
        <v>3921</v>
      </c>
      <c r="H2874" t="s">
        <v>3876</v>
      </c>
      <c r="I2874">
        <v>634.09999999999991</v>
      </c>
      <c r="J2874" s="41">
        <v>1.474E-2</v>
      </c>
      <c r="K2874" s="42">
        <v>9.3466339999999981</v>
      </c>
      <c r="L2874" s="43">
        <v>1.0349999999999999</v>
      </c>
      <c r="M2874" s="42">
        <v>9.6737661899999967</v>
      </c>
      <c r="N2874">
        <v>0</v>
      </c>
      <c r="O2874" s="43">
        <v>2.4</v>
      </c>
      <c r="P2874" s="42">
        <v>95</v>
      </c>
      <c r="Q2874" s="42">
        <v>16</v>
      </c>
      <c r="R2874" s="42">
        <v>19.5</v>
      </c>
    </row>
    <row r="2875" spans="1:18" x14ac:dyDescent="0.3">
      <c r="A2875" t="s">
        <v>3923</v>
      </c>
      <c r="B2875" s="17">
        <v>45109</v>
      </c>
      <c r="C2875" t="s">
        <v>3925</v>
      </c>
      <c r="D2875" t="s">
        <v>3926</v>
      </c>
      <c r="E2875" t="s">
        <v>3927</v>
      </c>
      <c r="F2875" t="s">
        <v>3930</v>
      </c>
      <c r="G2875" t="s">
        <v>3921</v>
      </c>
      <c r="H2875" t="s">
        <v>3876</v>
      </c>
      <c r="I2875">
        <v>887.5</v>
      </c>
      <c r="J2875" s="41">
        <v>1.1880000000000002E-2</v>
      </c>
      <c r="K2875" s="42">
        <v>10.543500000000002</v>
      </c>
      <c r="L2875" s="43">
        <v>2.2080000000000002</v>
      </c>
      <c r="M2875" s="42">
        <v>23.280048000000004</v>
      </c>
      <c r="N2875">
        <v>6</v>
      </c>
      <c r="O2875" s="43">
        <v>315.59999999999997</v>
      </c>
      <c r="P2875" s="42">
        <v>76</v>
      </c>
      <c r="Q2875" s="42">
        <v>17</v>
      </c>
      <c r="R2875" s="42">
        <v>27</v>
      </c>
    </row>
    <row r="2876" spans="1:18" x14ac:dyDescent="0.3">
      <c r="A2876" t="s">
        <v>3923</v>
      </c>
      <c r="B2876" s="17">
        <v>45110</v>
      </c>
      <c r="C2876" t="s">
        <v>3925</v>
      </c>
      <c r="D2876" t="s">
        <v>3926</v>
      </c>
      <c r="E2876" t="s">
        <v>3927</v>
      </c>
      <c r="F2876" t="s">
        <v>3930</v>
      </c>
      <c r="G2876" t="s">
        <v>3921</v>
      </c>
      <c r="H2876" t="s">
        <v>3876</v>
      </c>
      <c r="I2876">
        <v>1270.5999999999999</v>
      </c>
      <c r="J2876" s="41">
        <v>1.4080000000000001E-2</v>
      </c>
      <c r="K2876" s="42">
        <v>17.890048</v>
      </c>
      <c r="L2876" s="43">
        <v>1.6675</v>
      </c>
      <c r="M2876" s="42">
        <v>29.831655040000001</v>
      </c>
      <c r="N2876">
        <v>6</v>
      </c>
      <c r="O2876" s="43">
        <v>288</v>
      </c>
      <c r="P2876" s="42">
        <v>87</v>
      </c>
      <c r="Q2876" s="42">
        <v>9</v>
      </c>
      <c r="R2876" s="42">
        <v>22.5</v>
      </c>
    </row>
    <row r="2877" spans="1:18" x14ac:dyDescent="0.3">
      <c r="A2877" t="s">
        <v>3923</v>
      </c>
      <c r="B2877" s="17">
        <v>45111</v>
      </c>
      <c r="C2877" t="s">
        <v>3925</v>
      </c>
      <c r="D2877" t="s">
        <v>3926</v>
      </c>
      <c r="E2877" t="s">
        <v>3927</v>
      </c>
      <c r="F2877" t="s">
        <v>3930</v>
      </c>
      <c r="G2877" t="s">
        <v>3921</v>
      </c>
      <c r="H2877" t="s">
        <v>3876</v>
      </c>
      <c r="I2877">
        <v>1230.5</v>
      </c>
      <c r="J2877" s="41">
        <v>1.3639999999999999E-2</v>
      </c>
      <c r="K2877" s="42">
        <v>16.784019999999998</v>
      </c>
      <c r="L2877" s="43">
        <v>1.1729999999999998</v>
      </c>
      <c r="M2877" s="42">
        <v>19.687655459999995</v>
      </c>
      <c r="N2877">
        <v>1</v>
      </c>
      <c r="O2877" s="43">
        <v>75.599999999999994</v>
      </c>
      <c r="P2877" s="42">
        <v>91</v>
      </c>
      <c r="Q2877" s="42">
        <v>18</v>
      </c>
      <c r="R2877" s="42">
        <v>22.5</v>
      </c>
    </row>
    <row r="2878" spans="1:18" x14ac:dyDescent="0.3">
      <c r="A2878" t="s">
        <v>3923</v>
      </c>
      <c r="B2878" s="17">
        <v>45112</v>
      </c>
      <c r="C2878" t="s">
        <v>3925</v>
      </c>
      <c r="D2878" t="s">
        <v>3926</v>
      </c>
      <c r="E2878" t="s">
        <v>3927</v>
      </c>
      <c r="F2878" t="s">
        <v>3930</v>
      </c>
      <c r="G2878" t="s">
        <v>3921</v>
      </c>
      <c r="H2878" t="s">
        <v>3876</v>
      </c>
      <c r="I2878">
        <v>1151.5999999999999</v>
      </c>
      <c r="J2878" s="41">
        <v>1.7490000000000002E-2</v>
      </c>
      <c r="K2878" s="42">
        <v>20.141484000000002</v>
      </c>
      <c r="L2878" s="43">
        <v>0.82799999999999996</v>
      </c>
      <c r="M2878" s="42">
        <v>16.677148752000001</v>
      </c>
      <c r="N2878">
        <v>1</v>
      </c>
      <c r="O2878" s="43">
        <v>117.6</v>
      </c>
      <c r="P2878" s="42">
        <v>66</v>
      </c>
      <c r="Q2878" s="42">
        <v>14</v>
      </c>
      <c r="R2878" s="42">
        <v>6</v>
      </c>
    </row>
    <row r="2879" spans="1:18" x14ac:dyDescent="0.3">
      <c r="A2879" t="s">
        <v>3923</v>
      </c>
      <c r="B2879" s="17">
        <v>45113</v>
      </c>
      <c r="C2879" t="s">
        <v>3925</v>
      </c>
      <c r="D2879" t="s">
        <v>3926</v>
      </c>
      <c r="E2879" t="s">
        <v>3927</v>
      </c>
      <c r="F2879" t="s">
        <v>3930</v>
      </c>
      <c r="G2879" t="s">
        <v>3921</v>
      </c>
      <c r="H2879" t="s">
        <v>3876</v>
      </c>
      <c r="I2879">
        <v>641.09999999999991</v>
      </c>
      <c r="J2879" s="41">
        <v>1.2540000000000001E-2</v>
      </c>
      <c r="K2879" s="42">
        <v>8.0393939999999997</v>
      </c>
      <c r="L2879" s="43">
        <v>2.2769999999999997</v>
      </c>
      <c r="M2879" s="42">
        <v>18.305700137999995</v>
      </c>
      <c r="N2879">
        <v>6</v>
      </c>
      <c r="O2879" s="43">
        <v>362.4</v>
      </c>
      <c r="P2879" s="42">
        <v>116</v>
      </c>
      <c r="Q2879" s="42">
        <v>18</v>
      </c>
      <c r="R2879" s="42">
        <v>3</v>
      </c>
    </row>
    <row r="2880" spans="1:18" x14ac:dyDescent="0.3">
      <c r="A2880" t="s">
        <v>3923</v>
      </c>
      <c r="B2880" s="17">
        <v>45114</v>
      </c>
      <c r="C2880" t="s">
        <v>3925</v>
      </c>
      <c r="D2880" t="s">
        <v>3926</v>
      </c>
      <c r="E2880" t="s">
        <v>3927</v>
      </c>
      <c r="F2880" t="s">
        <v>3930</v>
      </c>
      <c r="G2880" t="s">
        <v>3921</v>
      </c>
      <c r="H2880" t="s">
        <v>3876</v>
      </c>
      <c r="I2880">
        <v>1073.5</v>
      </c>
      <c r="J2880" s="41">
        <v>1.2650000000000002E-2</v>
      </c>
      <c r="K2880" s="42">
        <v>13.579775000000001</v>
      </c>
      <c r="L2880" s="43">
        <v>1.5869999999999997</v>
      </c>
      <c r="M2880" s="42">
        <v>21.551102924999999</v>
      </c>
      <c r="N2880">
        <v>6</v>
      </c>
      <c r="O2880" s="43">
        <v>624</v>
      </c>
      <c r="P2880" s="42">
        <v>111</v>
      </c>
      <c r="Q2880" s="42">
        <v>20</v>
      </c>
      <c r="R2880" s="42">
        <v>4.5</v>
      </c>
    </row>
    <row r="2881" spans="1:18" x14ac:dyDescent="0.3">
      <c r="A2881" t="s">
        <v>3923</v>
      </c>
      <c r="B2881" s="17">
        <v>45115</v>
      </c>
      <c r="C2881" t="s">
        <v>3925</v>
      </c>
      <c r="D2881" t="s">
        <v>3926</v>
      </c>
      <c r="E2881" t="s">
        <v>3927</v>
      </c>
      <c r="F2881" t="s">
        <v>3930</v>
      </c>
      <c r="G2881" t="s">
        <v>3921</v>
      </c>
      <c r="H2881" t="s">
        <v>3876</v>
      </c>
      <c r="I2881">
        <v>1120.5999999999999</v>
      </c>
      <c r="J2881" s="41">
        <v>1.7489999999999999E-2</v>
      </c>
      <c r="K2881" s="42">
        <v>19.599293999999997</v>
      </c>
      <c r="L2881" s="43">
        <v>1.0464999999999998</v>
      </c>
      <c r="M2881" s="42">
        <v>20.510661170999992</v>
      </c>
      <c r="N2881">
        <v>4</v>
      </c>
      <c r="O2881" s="43">
        <v>250.79999999999998</v>
      </c>
      <c r="P2881" s="42">
        <v>89</v>
      </c>
      <c r="Q2881" s="42">
        <v>21</v>
      </c>
      <c r="R2881" s="42">
        <v>6</v>
      </c>
    </row>
    <row r="2882" spans="1:18" x14ac:dyDescent="0.3">
      <c r="A2882" t="s">
        <v>3923</v>
      </c>
      <c r="B2882" s="17">
        <v>45116</v>
      </c>
      <c r="C2882" t="s">
        <v>3925</v>
      </c>
      <c r="D2882" t="s">
        <v>3926</v>
      </c>
      <c r="E2882" t="s">
        <v>3927</v>
      </c>
      <c r="F2882" t="s">
        <v>3930</v>
      </c>
      <c r="G2882" t="s">
        <v>3921</v>
      </c>
      <c r="H2882" t="s">
        <v>3876</v>
      </c>
      <c r="I2882">
        <v>760.99999999999989</v>
      </c>
      <c r="J2882" s="41">
        <v>1.2760000000000001E-2</v>
      </c>
      <c r="K2882" s="42">
        <v>9.7103599999999997</v>
      </c>
      <c r="L2882" s="43">
        <v>1.6214999999999997</v>
      </c>
      <c r="M2882" s="42">
        <v>15.745348739999997</v>
      </c>
      <c r="N2882">
        <v>0</v>
      </c>
      <c r="O2882" s="43">
        <v>20.399999999999999</v>
      </c>
      <c r="P2882" s="42">
        <v>115</v>
      </c>
      <c r="Q2882" s="42">
        <v>15</v>
      </c>
      <c r="R2882" s="42">
        <v>22.5</v>
      </c>
    </row>
    <row r="2883" spans="1:18" x14ac:dyDescent="0.3">
      <c r="A2883" t="s">
        <v>3923</v>
      </c>
      <c r="B2883" s="17">
        <v>45117</v>
      </c>
      <c r="C2883" t="s">
        <v>3925</v>
      </c>
      <c r="D2883" t="s">
        <v>3926</v>
      </c>
      <c r="E2883" t="s">
        <v>3927</v>
      </c>
      <c r="F2883" t="s">
        <v>3930</v>
      </c>
      <c r="G2883" t="s">
        <v>3921</v>
      </c>
      <c r="H2883" t="s">
        <v>3876</v>
      </c>
      <c r="I2883">
        <v>902.69999999999982</v>
      </c>
      <c r="J2883" s="41">
        <v>1.1659999999999998E-2</v>
      </c>
      <c r="K2883" s="42">
        <v>10.525481999999997</v>
      </c>
      <c r="L2883" s="43">
        <v>1.5409999999999997</v>
      </c>
      <c r="M2883" s="42">
        <v>16.219767761999993</v>
      </c>
      <c r="N2883">
        <v>3</v>
      </c>
      <c r="O2883" s="43">
        <v>195.6</v>
      </c>
      <c r="P2883" s="42">
        <v>107</v>
      </c>
      <c r="Q2883" s="42">
        <v>21</v>
      </c>
      <c r="R2883" s="42">
        <v>13.5</v>
      </c>
    </row>
    <row r="2884" spans="1:18" x14ac:dyDescent="0.3">
      <c r="A2884" t="s">
        <v>3923</v>
      </c>
      <c r="B2884" s="17">
        <v>45118</v>
      </c>
      <c r="C2884" t="s">
        <v>3925</v>
      </c>
      <c r="D2884" t="s">
        <v>3926</v>
      </c>
      <c r="E2884" t="s">
        <v>3927</v>
      </c>
      <c r="F2884" t="s">
        <v>3930</v>
      </c>
      <c r="G2884" t="s">
        <v>3921</v>
      </c>
      <c r="H2884" t="s">
        <v>3876</v>
      </c>
      <c r="I2884">
        <v>585.69999999999993</v>
      </c>
      <c r="J2884" s="41">
        <v>1.7160000000000002E-2</v>
      </c>
      <c r="K2884" s="42">
        <v>10.050611999999999</v>
      </c>
      <c r="L2884" s="43">
        <v>1.012</v>
      </c>
      <c r="M2884" s="42">
        <v>10.171219343999999</v>
      </c>
      <c r="N2884">
        <v>6</v>
      </c>
      <c r="O2884" s="43">
        <v>442.8</v>
      </c>
      <c r="P2884" s="42">
        <v>92</v>
      </c>
      <c r="Q2884" s="42">
        <v>15</v>
      </c>
      <c r="R2884" s="42">
        <v>13.5</v>
      </c>
    </row>
    <row r="2885" spans="1:18" x14ac:dyDescent="0.3">
      <c r="A2885" t="s">
        <v>3923</v>
      </c>
      <c r="B2885" s="17">
        <v>45119</v>
      </c>
      <c r="C2885" t="s">
        <v>3925</v>
      </c>
      <c r="D2885" t="s">
        <v>3926</v>
      </c>
      <c r="E2885" t="s">
        <v>3927</v>
      </c>
      <c r="F2885" t="s">
        <v>3930</v>
      </c>
      <c r="G2885" t="s">
        <v>3921</v>
      </c>
      <c r="H2885" t="s">
        <v>3876</v>
      </c>
      <c r="I2885">
        <v>919.89999999999986</v>
      </c>
      <c r="J2885" s="41">
        <v>1.298E-2</v>
      </c>
      <c r="K2885" s="42">
        <v>11.940301999999999</v>
      </c>
      <c r="L2885" s="43">
        <v>2.4264999999999999</v>
      </c>
      <c r="M2885" s="42">
        <v>28.973142802999995</v>
      </c>
      <c r="N2885">
        <v>0</v>
      </c>
      <c r="O2885" s="43">
        <v>16.8</v>
      </c>
      <c r="P2885" s="42">
        <v>85</v>
      </c>
      <c r="Q2885" s="42">
        <v>13</v>
      </c>
      <c r="R2885" s="42">
        <v>21</v>
      </c>
    </row>
    <row r="2886" spans="1:18" x14ac:dyDescent="0.3">
      <c r="A2886" t="s">
        <v>3923</v>
      </c>
      <c r="B2886" s="17">
        <v>45120</v>
      </c>
      <c r="C2886" t="s">
        <v>3925</v>
      </c>
      <c r="D2886" t="s">
        <v>3926</v>
      </c>
      <c r="E2886" t="s">
        <v>3927</v>
      </c>
      <c r="F2886" t="s">
        <v>3930</v>
      </c>
      <c r="G2886" t="s">
        <v>3921</v>
      </c>
      <c r="H2886" t="s">
        <v>3876</v>
      </c>
      <c r="I2886">
        <v>1215.5</v>
      </c>
      <c r="J2886" s="41">
        <v>1.8150000000000003E-2</v>
      </c>
      <c r="K2886" s="42">
        <v>22.061325000000004</v>
      </c>
      <c r="L2886" s="43">
        <v>1.702</v>
      </c>
      <c r="M2886" s="42">
        <v>37.548375150000005</v>
      </c>
      <c r="N2886">
        <v>1</v>
      </c>
      <c r="O2886" s="43">
        <v>112.8</v>
      </c>
      <c r="P2886" s="42">
        <v>76</v>
      </c>
      <c r="Q2886" s="42">
        <v>8</v>
      </c>
      <c r="R2886" s="42">
        <v>18</v>
      </c>
    </row>
    <row r="2887" spans="1:18" x14ac:dyDescent="0.3">
      <c r="A2887" t="s">
        <v>3923</v>
      </c>
      <c r="B2887" s="17">
        <v>45121</v>
      </c>
      <c r="C2887" t="s">
        <v>3925</v>
      </c>
      <c r="D2887" t="s">
        <v>3926</v>
      </c>
      <c r="E2887" t="s">
        <v>3927</v>
      </c>
      <c r="F2887" t="s">
        <v>3930</v>
      </c>
      <c r="G2887" t="s">
        <v>3921</v>
      </c>
      <c r="H2887" t="s">
        <v>3876</v>
      </c>
      <c r="I2887">
        <v>635.79999999999995</v>
      </c>
      <c r="J2887" s="41">
        <v>1.6060000000000005E-2</v>
      </c>
      <c r="K2887" s="42">
        <v>10.210948000000002</v>
      </c>
      <c r="L2887" s="43">
        <v>1.357</v>
      </c>
      <c r="M2887" s="42">
        <v>13.856256436000002</v>
      </c>
      <c r="N2887">
        <v>3</v>
      </c>
      <c r="O2887" s="43">
        <v>333.59999999999997</v>
      </c>
      <c r="P2887" s="42">
        <v>76</v>
      </c>
      <c r="Q2887" s="42">
        <v>16</v>
      </c>
      <c r="R2887" s="42">
        <v>19.5</v>
      </c>
    </row>
    <row r="2888" spans="1:18" x14ac:dyDescent="0.3">
      <c r="A2888" t="s">
        <v>3923</v>
      </c>
      <c r="B2888" s="17">
        <v>45122</v>
      </c>
      <c r="C2888" t="s">
        <v>3925</v>
      </c>
      <c r="D2888" t="s">
        <v>3926</v>
      </c>
      <c r="E2888" t="s">
        <v>3927</v>
      </c>
      <c r="F2888" t="s">
        <v>3930</v>
      </c>
      <c r="G2888" t="s">
        <v>3921</v>
      </c>
      <c r="H2888" t="s">
        <v>3876</v>
      </c>
      <c r="I2888">
        <v>725.69999999999993</v>
      </c>
      <c r="J2888" s="41">
        <v>1.1990000000000001E-2</v>
      </c>
      <c r="K2888" s="42">
        <v>8.7011430000000001</v>
      </c>
      <c r="L2888" s="43">
        <v>1.4375</v>
      </c>
      <c r="M2888" s="42">
        <v>12.507893062500001</v>
      </c>
      <c r="N2888">
        <v>4</v>
      </c>
      <c r="O2888" s="43">
        <v>320.39999999999998</v>
      </c>
      <c r="P2888" s="42">
        <v>94</v>
      </c>
      <c r="Q2888" s="42">
        <v>20</v>
      </c>
      <c r="R2888" s="42">
        <v>18</v>
      </c>
    </row>
    <row r="2889" spans="1:18" x14ac:dyDescent="0.3">
      <c r="A2889" t="s">
        <v>3923</v>
      </c>
      <c r="B2889" s="17">
        <v>45123</v>
      </c>
      <c r="C2889" t="s">
        <v>3925</v>
      </c>
      <c r="D2889" t="s">
        <v>3926</v>
      </c>
      <c r="E2889" t="s">
        <v>3927</v>
      </c>
      <c r="F2889" t="s">
        <v>3930</v>
      </c>
      <c r="G2889" t="s">
        <v>3921</v>
      </c>
      <c r="H2889" t="s">
        <v>3876</v>
      </c>
      <c r="I2889">
        <v>579.4</v>
      </c>
      <c r="J2889" s="41">
        <v>1.4080000000000001E-2</v>
      </c>
      <c r="K2889" s="42">
        <v>8.1579519999999999</v>
      </c>
      <c r="L2889" s="43">
        <v>1.3684999999999998</v>
      </c>
      <c r="M2889" s="42">
        <v>11.164157311999999</v>
      </c>
      <c r="N2889">
        <v>6</v>
      </c>
      <c r="O2889" s="43">
        <v>327.59999999999997</v>
      </c>
      <c r="P2889" s="42">
        <v>108</v>
      </c>
      <c r="Q2889" s="42">
        <v>21</v>
      </c>
      <c r="R2889" s="42">
        <v>18</v>
      </c>
    </row>
    <row r="2890" spans="1:18" x14ac:dyDescent="0.3">
      <c r="A2890" t="s">
        <v>3923</v>
      </c>
      <c r="B2890" s="17">
        <v>45124</v>
      </c>
      <c r="C2890" t="s">
        <v>3925</v>
      </c>
      <c r="D2890" t="s">
        <v>3926</v>
      </c>
      <c r="E2890" t="s">
        <v>3927</v>
      </c>
      <c r="F2890" t="s">
        <v>3930</v>
      </c>
      <c r="G2890" t="s">
        <v>3921</v>
      </c>
      <c r="H2890" t="s">
        <v>3876</v>
      </c>
      <c r="I2890">
        <v>671</v>
      </c>
      <c r="J2890" s="41">
        <v>1.7270000000000001E-2</v>
      </c>
      <c r="K2890" s="42">
        <v>11.58817</v>
      </c>
      <c r="L2890" s="43">
        <v>2.5185</v>
      </c>
      <c r="M2890" s="42">
        <v>29.184806145</v>
      </c>
      <c r="N2890">
        <v>6</v>
      </c>
      <c r="O2890" s="43">
        <v>310.8</v>
      </c>
      <c r="P2890" s="42">
        <v>111</v>
      </c>
      <c r="Q2890" s="42">
        <v>13</v>
      </c>
      <c r="R2890" s="42">
        <v>13.5</v>
      </c>
    </row>
    <row r="2891" spans="1:18" x14ac:dyDescent="0.3">
      <c r="A2891" t="s">
        <v>3923</v>
      </c>
      <c r="B2891" s="17">
        <v>45125</v>
      </c>
      <c r="C2891" t="s">
        <v>3925</v>
      </c>
      <c r="D2891" t="s">
        <v>3926</v>
      </c>
      <c r="E2891" t="s">
        <v>3927</v>
      </c>
      <c r="F2891" t="s">
        <v>3930</v>
      </c>
      <c r="G2891" t="s">
        <v>3921</v>
      </c>
      <c r="H2891" t="s">
        <v>3876</v>
      </c>
      <c r="I2891">
        <v>909.5</v>
      </c>
      <c r="J2891" s="41">
        <v>1.4960000000000001E-2</v>
      </c>
      <c r="K2891" s="42">
        <v>13.606120000000001</v>
      </c>
      <c r="L2891" s="43">
        <v>2.415</v>
      </c>
      <c r="M2891" s="42">
        <v>32.858779800000001</v>
      </c>
      <c r="N2891">
        <v>6</v>
      </c>
      <c r="O2891" s="43">
        <v>352.8</v>
      </c>
      <c r="P2891" s="42">
        <v>108</v>
      </c>
      <c r="Q2891" s="42">
        <v>17</v>
      </c>
      <c r="R2891" s="42">
        <v>3</v>
      </c>
    </row>
    <row r="2892" spans="1:18" x14ac:dyDescent="0.3">
      <c r="A2892" t="s">
        <v>3923</v>
      </c>
      <c r="B2892" s="17">
        <v>45126</v>
      </c>
      <c r="C2892" t="s">
        <v>3925</v>
      </c>
      <c r="D2892" t="s">
        <v>3926</v>
      </c>
      <c r="E2892" t="s">
        <v>3927</v>
      </c>
      <c r="F2892" t="s">
        <v>3930</v>
      </c>
      <c r="G2892" t="s">
        <v>3921</v>
      </c>
      <c r="H2892" t="s">
        <v>3876</v>
      </c>
      <c r="I2892">
        <v>1215.5</v>
      </c>
      <c r="J2892" s="41">
        <v>1.584E-2</v>
      </c>
      <c r="K2892" s="42">
        <v>19.253519999999998</v>
      </c>
      <c r="L2892" s="43">
        <v>2.4264999999999999</v>
      </c>
      <c r="M2892" s="42">
        <v>46.718666279999994</v>
      </c>
      <c r="N2892">
        <v>0</v>
      </c>
      <c r="O2892" s="43">
        <v>37.199999999999996</v>
      </c>
      <c r="P2892" s="42">
        <v>104</v>
      </c>
      <c r="Q2892" s="42">
        <v>21</v>
      </c>
      <c r="R2892" s="42">
        <v>13.5</v>
      </c>
    </row>
    <row r="2893" spans="1:18" x14ac:dyDescent="0.3">
      <c r="A2893" t="s">
        <v>3923</v>
      </c>
      <c r="B2893" s="17">
        <v>45127</v>
      </c>
      <c r="C2893" t="s">
        <v>3925</v>
      </c>
      <c r="D2893" t="s">
        <v>3926</v>
      </c>
      <c r="E2893" t="s">
        <v>3927</v>
      </c>
      <c r="F2893" t="s">
        <v>3930</v>
      </c>
      <c r="G2893" t="s">
        <v>3921</v>
      </c>
      <c r="H2893" t="s">
        <v>3876</v>
      </c>
      <c r="I2893">
        <v>1070.5999999999999</v>
      </c>
      <c r="J2893" s="41">
        <v>1.7160000000000002E-2</v>
      </c>
      <c r="K2893" s="42">
        <v>18.371496</v>
      </c>
      <c r="L2893" s="43">
        <v>2.2999999999999998</v>
      </c>
      <c r="M2893" s="42">
        <v>42.254440799999998</v>
      </c>
      <c r="N2893">
        <v>5</v>
      </c>
      <c r="O2893" s="43">
        <v>357.59999999999997</v>
      </c>
      <c r="P2893" s="42">
        <v>104</v>
      </c>
      <c r="Q2893" s="42">
        <v>24</v>
      </c>
      <c r="R2893" s="42">
        <v>15</v>
      </c>
    </row>
    <row r="2894" spans="1:18" x14ac:dyDescent="0.3">
      <c r="A2894" t="s">
        <v>3923</v>
      </c>
      <c r="B2894" s="17">
        <v>45128</v>
      </c>
      <c r="C2894" t="s">
        <v>3925</v>
      </c>
      <c r="D2894" t="s">
        <v>3926</v>
      </c>
      <c r="E2894" t="s">
        <v>3927</v>
      </c>
      <c r="F2894" t="s">
        <v>3930</v>
      </c>
      <c r="G2894" t="s">
        <v>3921</v>
      </c>
      <c r="H2894" t="s">
        <v>3876</v>
      </c>
      <c r="I2894">
        <v>829.3</v>
      </c>
      <c r="J2894" s="41">
        <v>1.8260000000000002E-2</v>
      </c>
      <c r="K2894" s="42">
        <v>15.143018000000001</v>
      </c>
      <c r="L2894" s="43">
        <v>1.0349999999999999</v>
      </c>
      <c r="M2894" s="42">
        <v>15.673023629999999</v>
      </c>
      <c r="N2894">
        <v>5</v>
      </c>
      <c r="O2894" s="43">
        <v>202.79999999999998</v>
      </c>
      <c r="P2894" s="42">
        <v>76</v>
      </c>
      <c r="Q2894" s="42">
        <v>20</v>
      </c>
      <c r="R2894" s="42">
        <v>22.5</v>
      </c>
    </row>
    <row r="2895" spans="1:18" x14ac:dyDescent="0.3">
      <c r="A2895" t="s">
        <v>3923</v>
      </c>
      <c r="B2895" s="17">
        <v>45129</v>
      </c>
      <c r="C2895" t="s">
        <v>3925</v>
      </c>
      <c r="D2895" t="s">
        <v>3926</v>
      </c>
      <c r="E2895" t="s">
        <v>3927</v>
      </c>
      <c r="F2895" t="s">
        <v>3930</v>
      </c>
      <c r="G2895" t="s">
        <v>3921</v>
      </c>
      <c r="H2895" t="s">
        <v>3876</v>
      </c>
      <c r="I2895">
        <v>905</v>
      </c>
      <c r="J2895" s="41">
        <v>1.9030000000000005E-2</v>
      </c>
      <c r="K2895" s="42">
        <v>17.222150000000006</v>
      </c>
      <c r="L2895" s="43">
        <v>2.0239999999999996</v>
      </c>
      <c r="M2895" s="42">
        <v>34.857631600000005</v>
      </c>
      <c r="N2895">
        <v>2</v>
      </c>
      <c r="O2895" s="43">
        <v>229.2</v>
      </c>
      <c r="P2895" s="42">
        <v>115</v>
      </c>
      <c r="Q2895" s="42">
        <v>13</v>
      </c>
      <c r="R2895" s="42">
        <v>16.5</v>
      </c>
    </row>
    <row r="2896" spans="1:18" x14ac:dyDescent="0.3">
      <c r="A2896" t="s">
        <v>3923</v>
      </c>
      <c r="B2896" s="17">
        <v>45130</v>
      </c>
      <c r="C2896" t="s">
        <v>3925</v>
      </c>
      <c r="D2896" t="s">
        <v>3926</v>
      </c>
      <c r="E2896" t="s">
        <v>3927</v>
      </c>
      <c r="F2896" t="s">
        <v>3930</v>
      </c>
      <c r="G2896" t="s">
        <v>3921</v>
      </c>
      <c r="H2896" t="s">
        <v>3876</v>
      </c>
      <c r="I2896">
        <v>1083.6999999999998</v>
      </c>
      <c r="J2896" s="41">
        <v>1.7600000000000001E-2</v>
      </c>
      <c r="K2896" s="42">
        <v>19.073119999999999</v>
      </c>
      <c r="L2896" s="43">
        <v>2.3919999999999999</v>
      </c>
      <c r="M2896" s="42">
        <v>45.622903039999997</v>
      </c>
      <c r="N2896">
        <v>2</v>
      </c>
      <c r="O2896" s="43">
        <v>217.2</v>
      </c>
      <c r="P2896" s="42">
        <v>110</v>
      </c>
      <c r="Q2896" s="42">
        <v>26</v>
      </c>
      <c r="R2896" s="42">
        <v>16.5</v>
      </c>
    </row>
    <row r="2897" spans="1:18" x14ac:dyDescent="0.3">
      <c r="A2897" t="s">
        <v>3923</v>
      </c>
      <c r="B2897" s="17">
        <v>45131</v>
      </c>
      <c r="C2897" t="s">
        <v>3925</v>
      </c>
      <c r="D2897" t="s">
        <v>3926</v>
      </c>
      <c r="E2897" t="s">
        <v>3927</v>
      </c>
      <c r="F2897" t="s">
        <v>3930</v>
      </c>
      <c r="G2897" t="s">
        <v>3921</v>
      </c>
      <c r="H2897" t="s">
        <v>3876</v>
      </c>
      <c r="I2897">
        <v>847.09999999999991</v>
      </c>
      <c r="J2897" s="41">
        <v>1.7600000000000001E-2</v>
      </c>
      <c r="K2897" s="42">
        <v>14.908959999999999</v>
      </c>
      <c r="L2897" s="43">
        <v>1.012</v>
      </c>
      <c r="M2897" s="42">
        <v>15.08786752</v>
      </c>
      <c r="N2897">
        <v>0</v>
      </c>
      <c r="O2897" s="43">
        <v>43.199999999999996</v>
      </c>
      <c r="P2897" s="42">
        <v>105</v>
      </c>
      <c r="Q2897" s="42">
        <v>22</v>
      </c>
      <c r="R2897" s="42">
        <v>12</v>
      </c>
    </row>
    <row r="2898" spans="1:18" x14ac:dyDescent="0.3">
      <c r="A2898" t="s">
        <v>3923</v>
      </c>
      <c r="B2898" s="17">
        <v>45132</v>
      </c>
      <c r="C2898" t="s">
        <v>3925</v>
      </c>
      <c r="D2898" t="s">
        <v>3926</v>
      </c>
      <c r="E2898" t="s">
        <v>3927</v>
      </c>
      <c r="F2898" t="s">
        <v>3930</v>
      </c>
      <c r="G2898" t="s">
        <v>3921</v>
      </c>
      <c r="H2898" t="s">
        <v>3876</v>
      </c>
      <c r="I2898">
        <v>1224.5999999999999</v>
      </c>
      <c r="J2898" s="41">
        <v>1.694E-2</v>
      </c>
      <c r="K2898" s="42">
        <v>20.744723999999998</v>
      </c>
      <c r="L2898" s="43">
        <v>2.6219999999999994</v>
      </c>
      <c r="M2898" s="42">
        <v>54.392666327999983</v>
      </c>
      <c r="N2898">
        <v>2</v>
      </c>
      <c r="O2898" s="43">
        <v>186</v>
      </c>
      <c r="P2898" s="42">
        <v>86</v>
      </c>
      <c r="Q2898" s="42">
        <v>20</v>
      </c>
      <c r="R2898" s="42">
        <v>18</v>
      </c>
    </row>
    <row r="2899" spans="1:18" x14ac:dyDescent="0.3">
      <c r="A2899" t="s">
        <v>3923</v>
      </c>
      <c r="B2899" s="17">
        <v>45133</v>
      </c>
      <c r="C2899" t="s">
        <v>3925</v>
      </c>
      <c r="D2899" t="s">
        <v>3926</v>
      </c>
      <c r="E2899" t="s">
        <v>3927</v>
      </c>
      <c r="F2899" t="s">
        <v>3930</v>
      </c>
      <c r="G2899" t="s">
        <v>3921</v>
      </c>
      <c r="H2899" t="s">
        <v>3876</v>
      </c>
      <c r="I2899">
        <v>1125.3</v>
      </c>
      <c r="J2899" s="41">
        <v>1.7270000000000001E-2</v>
      </c>
      <c r="K2899" s="42">
        <v>19.433931000000001</v>
      </c>
      <c r="L2899" s="43">
        <v>2.2309999999999999</v>
      </c>
      <c r="M2899" s="42">
        <v>43.357100060999997</v>
      </c>
      <c r="N2899">
        <v>6</v>
      </c>
      <c r="O2899" s="43">
        <v>524.4</v>
      </c>
      <c r="P2899" s="42">
        <v>110</v>
      </c>
      <c r="Q2899" s="42">
        <v>22</v>
      </c>
      <c r="R2899" s="42">
        <v>16.5</v>
      </c>
    </row>
    <row r="2900" spans="1:18" x14ac:dyDescent="0.3">
      <c r="A2900" t="s">
        <v>3923</v>
      </c>
      <c r="B2900" s="17">
        <v>45134</v>
      </c>
      <c r="C2900" t="s">
        <v>3925</v>
      </c>
      <c r="D2900" t="s">
        <v>3926</v>
      </c>
      <c r="E2900" t="s">
        <v>3927</v>
      </c>
      <c r="F2900" t="s">
        <v>3930</v>
      </c>
      <c r="G2900" t="s">
        <v>3921</v>
      </c>
      <c r="H2900" t="s">
        <v>3876</v>
      </c>
      <c r="I2900">
        <v>655.5</v>
      </c>
      <c r="J2900" s="41">
        <v>1.2650000000000002E-2</v>
      </c>
      <c r="K2900" s="42">
        <v>8.2920750000000005</v>
      </c>
      <c r="L2900" s="43">
        <v>1.8859999999999999</v>
      </c>
      <c r="M2900" s="42">
        <v>15.638853450000001</v>
      </c>
      <c r="N2900">
        <v>6</v>
      </c>
      <c r="O2900" s="43">
        <v>492</v>
      </c>
      <c r="P2900" s="42">
        <v>93</v>
      </c>
      <c r="Q2900" s="42">
        <v>14</v>
      </c>
      <c r="R2900" s="42">
        <v>12</v>
      </c>
    </row>
    <row r="2901" spans="1:18" x14ac:dyDescent="0.3">
      <c r="A2901" t="s">
        <v>3923</v>
      </c>
      <c r="B2901" s="17">
        <v>45135</v>
      </c>
      <c r="C2901" t="s">
        <v>3925</v>
      </c>
      <c r="D2901" t="s">
        <v>3926</v>
      </c>
      <c r="E2901" t="s">
        <v>3927</v>
      </c>
      <c r="F2901" t="s">
        <v>3930</v>
      </c>
      <c r="G2901" t="s">
        <v>3921</v>
      </c>
      <c r="H2901" t="s">
        <v>3876</v>
      </c>
      <c r="I2901">
        <v>581.29999999999995</v>
      </c>
      <c r="J2901" s="41">
        <v>1.8810000000000004E-2</v>
      </c>
      <c r="K2901" s="42">
        <v>10.934253000000002</v>
      </c>
      <c r="L2901" s="43">
        <v>1.5985</v>
      </c>
      <c r="M2901" s="42">
        <v>17.478403420500005</v>
      </c>
      <c r="N2901">
        <v>1</v>
      </c>
      <c r="O2901" s="43">
        <v>74.399999999999991</v>
      </c>
      <c r="P2901" s="42">
        <v>115</v>
      </c>
      <c r="Q2901" s="42">
        <v>22</v>
      </c>
      <c r="R2901" s="42">
        <v>19.5</v>
      </c>
    </row>
    <row r="2902" spans="1:18" x14ac:dyDescent="0.3">
      <c r="A2902" t="s">
        <v>3923</v>
      </c>
      <c r="B2902" s="17">
        <v>45136</v>
      </c>
      <c r="C2902" t="s">
        <v>3925</v>
      </c>
      <c r="D2902" t="s">
        <v>3926</v>
      </c>
      <c r="E2902" t="s">
        <v>3927</v>
      </c>
      <c r="F2902" t="s">
        <v>3930</v>
      </c>
      <c r="G2902" t="s">
        <v>3921</v>
      </c>
      <c r="H2902" t="s">
        <v>3876</v>
      </c>
      <c r="I2902">
        <v>668.19999999999993</v>
      </c>
      <c r="J2902" s="41">
        <v>1.529E-2</v>
      </c>
      <c r="K2902" s="42">
        <v>10.216777999999998</v>
      </c>
      <c r="L2902" s="43">
        <v>2.0124999999999997</v>
      </c>
      <c r="M2902" s="42">
        <v>20.561265724999995</v>
      </c>
      <c r="N2902">
        <v>3</v>
      </c>
      <c r="O2902" s="43">
        <v>331.2</v>
      </c>
      <c r="P2902" s="42">
        <v>110</v>
      </c>
      <c r="Q2902" s="42">
        <v>19</v>
      </c>
      <c r="R2902" s="42">
        <v>10.5</v>
      </c>
    </row>
    <row r="2903" spans="1:18" x14ac:dyDescent="0.3">
      <c r="A2903" t="s">
        <v>3923</v>
      </c>
      <c r="B2903" s="17">
        <v>45137</v>
      </c>
      <c r="C2903" t="s">
        <v>3925</v>
      </c>
      <c r="D2903" t="s">
        <v>3926</v>
      </c>
      <c r="E2903" t="s">
        <v>3927</v>
      </c>
      <c r="F2903" t="s">
        <v>3930</v>
      </c>
      <c r="G2903" t="s">
        <v>3921</v>
      </c>
      <c r="H2903" t="s">
        <v>3876</v>
      </c>
      <c r="I2903">
        <v>670.69999999999993</v>
      </c>
      <c r="J2903" s="41">
        <v>1.6610000000000003E-2</v>
      </c>
      <c r="K2903" s="42">
        <v>11.140327000000001</v>
      </c>
      <c r="L2903" s="43">
        <v>1.472</v>
      </c>
      <c r="M2903" s="42">
        <v>16.398561344000001</v>
      </c>
      <c r="N2903">
        <v>3</v>
      </c>
      <c r="O2903" s="43">
        <v>290.39999999999998</v>
      </c>
      <c r="P2903" s="42">
        <v>99</v>
      </c>
      <c r="Q2903" s="42">
        <v>24</v>
      </c>
      <c r="R2903" s="42">
        <v>15</v>
      </c>
    </row>
    <row r="2904" spans="1:18" x14ac:dyDescent="0.3">
      <c r="A2904" t="s">
        <v>3923</v>
      </c>
      <c r="B2904" s="17">
        <v>45138</v>
      </c>
      <c r="C2904" t="s">
        <v>3925</v>
      </c>
      <c r="D2904" t="s">
        <v>3926</v>
      </c>
      <c r="E2904" t="s">
        <v>3927</v>
      </c>
      <c r="F2904" t="s">
        <v>3930</v>
      </c>
      <c r="G2904" t="s">
        <v>3921</v>
      </c>
      <c r="H2904" t="s">
        <v>3876</v>
      </c>
      <c r="I2904">
        <v>1131.3</v>
      </c>
      <c r="J2904" s="41">
        <v>1.8150000000000003E-2</v>
      </c>
      <c r="K2904" s="42">
        <v>20.533095000000003</v>
      </c>
      <c r="L2904" s="43">
        <v>0.74749999999999994</v>
      </c>
      <c r="M2904" s="42">
        <v>15.348488512500001</v>
      </c>
      <c r="N2904">
        <v>2</v>
      </c>
      <c r="O2904" s="43">
        <v>38.4</v>
      </c>
      <c r="P2904" s="42">
        <v>105</v>
      </c>
      <c r="Q2904" s="42">
        <v>14</v>
      </c>
      <c r="R2904" s="42">
        <v>15</v>
      </c>
    </row>
    <row r="2905" spans="1:18" x14ac:dyDescent="0.3">
      <c r="A2905" t="s">
        <v>3923</v>
      </c>
      <c r="B2905" s="17">
        <v>45139</v>
      </c>
      <c r="C2905" t="s">
        <v>3925</v>
      </c>
      <c r="D2905" t="s">
        <v>3926</v>
      </c>
      <c r="E2905" t="s">
        <v>3927</v>
      </c>
      <c r="F2905" t="s">
        <v>3930</v>
      </c>
      <c r="G2905" t="s">
        <v>3921</v>
      </c>
      <c r="H2905" t="s">
        <v>3876</v>
      </c>
      <c r="I2905">
        <v>770.69999999999993</v>
      </c>
      <c r="J2905" s="41">
        <v>1.1110000000000002E-2</v>
      </c>
      <c r="K2905" s="42">
        <v>8.5624770000000012</v>
      </c>
      <c r="L2905" s="43">
        <v>1.9319999999999997</v>
      </c>
      <c r="M2905" s="42">
        <v>16.542705563999998</v>
      </c>
      <c r="N2905">
        <v>2</v>
      </c>
      <c r="O2905" s="43">
        <v>172.79999999999998</v>
      </c>
      <c r="P2905" s="42">
        <v>87</v>
      </c>
      <c r="Q2905" s="42">
        <v>24</v>
      </c>
      <c r="R2905" s="42">
        <v>19.5</v>
      </c>
    </row>
    <row r="2906" spans="1:18" x14ac:dyDescent="0.3">
      <c r="A2906" t="s">
        <v>3923</v>
      </c>
      <c r="B2906" s="17">
        <v>45140</v>
      </c>
      <c r="C2906" t="s">
        <v>3925</v>
      </c>
      <c r="D2906" t="s">
        <v>3926</v>
      </c>
      <c r="E2906" t="s">
        <v>3927</v>
      </c>
      <c r="F2906" t="s">
        <v>3930</v>
      </c>
      <c r="G2906" t="s">
        <v>3921</v>
      </c>
      <c r="H2906" t="s">
        <v>3876</v>
      </c>
      <c r="I2906">
        <v>1062.1999999999998</v>
      </c>
      <c r="J2906" s="41">
        <v>1.7490000000000002E-2</v>
      </c>
      <c r="K2906" s="42">
        <v>18.577877999999998</v>
      </c>
      <c r="L2906" s="43">
        <v>1.9894999999999998</v>
      </c>
      <c r="M2906" s="42">
        <v>36.960688280999996</v>
      </c>
      <c r="N2906">
        <v>0</v>
      </c>
      <c r="O2906" s="43">
        <v>67.2</v>
      </c>
      <c r="P2906" s="42">
        <v>94</v>
      </c>
      <c r="Q2906" s="42">
        <v>12</v>
      </c>
      <c r="R2906" s="42">
        <v>18</v>
      </c>
    </row>
    <row r="2907" spans="1:18" x14ac:dyDescent="0.3">
      <c r="A2907" t="s">
        <v>3923</v>
      </c>
      <c r="B2907" s="17">
        <v>45141</v>
      </c>
      <c r="C2907" t="s">
        <v>3925</v>
      </c>
      <c r="D2907" t="s">
        <v>3926</v>
      </c>
      <c r="E2907" t="s">
        <v>3927</v>
      </c>
      <c r="F2907" t="s">
        <v>3930</v>
      </c>
      <c r="G2907" t="s">
        <v>3921</v>
      </c>
      <c r="H2907" t="s">
        <v>3876</v>
      </c>
      <c r="I2907">
        <v>1152.3999999999999</v>
      </c>
      <c r="J2907" s="41">
        <v>1.3200000000000002E-2</v>
      </c>
      <c r="K2907" s="42">
        <v>15.211679999999999</v>
      </c>
      <c r="L2907" s="43">
        <v>1.978</v>
      </c>
      <c r="M2907" s="42">
        <v>30.088703039999999</v>
      </c>
      <c r="N2907">
        <v>2</v>
      </c>
      <c r="O2907" s="43">
        <v>109.2</v>
      </c>
      <c r="P2907" s="42">
        <v>90</v>
      </c>
      <c r="Q2907" s="42">
        <v>12</v>
      </c>
      <c r="R2907" s="42">
        <v>18</v>
      </c>
    </row>
    <row r="2908" spans="1:18" x14ac:dyDescent="0.3">
      <c r="A2908" t="s">
        <v>3923</v>
      </c>
      <c r="B2908" s="17">
        <v>45142</v>
      </c>
      <c r="C2908" t="s">
        <v>3925</v>
      </c>
      <c r="D2908" t="s">
        <v>3926</v>
      </c>
      <c r="E2908" t="s">
        <v>3927</v>
      </c>
      <c r="F2908" t="s">
        <v>3930</v>
      </c>
      <c r="G2908" t="s">
        <v>3921</v>
      </c>
      <c r="H2908" t="s">
        <v>3876</v>
      </c>
      <c r="I2908">
        <v>799.09999999999991</v>
      </c>
      <c r="J2908" s="41">
        <v>1.958E-2</v>
      </c>
      <c r="K2908" s="42">
        <v>15.646377999999999</v>
      </c>
      <c r="L2908" s="43">
        <v>2.1734999999999998</v>
      </c>
      <c r="M2908" s="42">
        <v>34.007402582999994</v>
      </c>
      <c r="N2908">
        <v>1</v>
      </c>
      <c r="O2908" s="43">
        <v>96</v>
      </c>
      <c r="P2908" s="42">
        <v>81</v>
      </c>
      <c r="Q2908" s="42">
        <v>11</v>
      </c>
      <c r="R2908" s="42">
        <v>21</v>
      </c>
    </row>
    <row r="2909" spans="1:18" x14ac:dyDescent="0.3">
      <c r="A2909" t="s">
        <v>3923</v>
      </c>
      <c r="B2909" s="17">
        <v>45143</v>
      </c>
      <c r="C2909" t="s">
        <v>3925</v>
      </c>
      <c r="D2909" t="s">
        <v>3926</v>
      </c>
      <c r="E2909" t="s">
        <v>3927</v>
      </c>
      <c r="F2909" t="s">
        <v>3930</v>
      </c>
      <c r="G2909" t="s">
        <v>3921</v>
      </c>
      <c r="H2909" t="s">
        <v>3876</v>
      </c>
      <c r="I2909">
        <v>1223.1999999999998</v>
      </c>
      <c r="J2909" s="41">
        <v>1.4520000000000002E-2</v>
      </c>
      <c r="K2909" s="42">
        <v>17.760863999999998</v>
      </c>
      <c r="L2909" s="43">
        <v>1.3109999999999999</v>
      </c>
      <c r="M2909" s="42">
        <v>23.284492703999998</v>
      </c>
      <c r="N2909">
        <v>0</v>
      </c>
      <c r="O2909" s="43">
        <v>3.5999999999999996</v>
      </c>
      <c r="P2909" s="42">
        <v>91</v>
      </c>
      <c r="Q2909" s="42">
        <v>16</v>
      </c>
      <c r="R2909" s="42">
        <v>10.5</v>
      </c>
    </row>
    <row r="2910" spans="1:18" x14ac:dyDescent="0.3">
      <c r="A2910" t="s">
        <v>3923</v>
      </c>
      <c r="B2910" s="17">
        <v>45144</v>
      </c>
      <c r="C2910" t="s">
        <v>3925</v>
      </c>
      <c r="D2910" t="s">
        <v>3926</v>
      </c>
      <c r="E2910" t="s">
        <v>3927</v>
      </c>
      <c r="F2910" t="s">
        <v>3930</v>
      </c>
      <c r="G2910" t="s">
        <v>3921</v>
      </c>
      <c r="H2910" t="s">
        <v>3876</v>
      </c>
      <c r="I2910">
        <v>1091</v>
      </c>
      <c r="J2910" s="41">
        <v>1.5730000000000001E-2</v>
      </c>
      <c r="K2910" s="42">
        <v>17.161429999999999</v>
      </c>
      <c r="L2910" s="43">
        <v>1.9894999999999998</v>
      </c>
      <c r="M2910" s="42">
        <v>34.142664984999996</v>
      </c>
      <c r="N2910">
        <v>3</v>
      </c>
      <c r="O2910" s="43">
        <v>282</v>
      </c>
      <c r="P2910" s="42">
        <v>95</v>
      </c>
      <c r="Q2910" s="42">
        <v>19</v>
      </c>
      <c r="R2910" s="42">
        <v>15</v>
      </c>
    </row>
    <row r="2911" spans="1:18" x14ac:dyDescent="0.3">
      <c r="A2911" t="s">
        <v>3923</v>
      </c>
      <c r="B2911" s="17">
        <v>45145</v>
      </c>
      <c r="C2911" t="s">
        <v>3925</v>
      </c>
      <c r="D2911" t="s">
        <v>3926</v>
      </c>
      <c r="E2911" t="s">
        <v>3927</v>
      </c>
      <c r="F2911" t="s">
        <v>3930</v>
      </c>
      <c r="G2911" t="s">
        <v>3921</v>
      </c>
      <c r="H2911" t="s">
        <v>3876</v>
      </c>
      <c r="I2911">
        <v>1047.3999999999999</v>
      </c>
      <c r="J2911" s="41">
        <v>1.6280000000000003E-2</v>
      </c>
      <c r="K2911" s="42">
        <v>17.051672</v>
      </c>
      <c r="L2911" s="43">
        <v>2.6909999999999998</v>
      </c>
      <c r="M2911" s="42">
        <v>45.886049352000001</v>
      </c>
      <c r="N2911">
        <v>4</v>
      </c>
      <c r="O2911" s="43">
        <v>417.59999999999997</v>
      </c>
      <c r="P2911" s="42">
        <v>110</v>
      </c>
      <c r="Q2911" s="42">
        <v>10</v>
      </c>
      <c r="R2911" s="42">
        <v>19.5</v>
      </c>
    </row>
    <row r="2912" spans="1:18" x14ac:dyDescent="0.3">
      <c r="A2912" t="s">
        <v>3923</v>
      </c>
      <c r="B2912" s="17">
        <v>45146</v>
      </c>
      <c r="C2912" t="s">
        <v>3925</v>
      </c>
      <c r="D2912" t="s">
        <v>3926</v>
      </c>
      <c r="E2912" t="s">
        <v>3927</v>
      </c>
      <c r="F2912" t="s">
        <v>3930</v>
      </c>
      <c r="G2912" t="s">
        <v>3921</v>
      </c>
      <c r="H2912" t="s">
        <v>3876</v>
      </c>
      <c r="I2912">
        <v>1107.3</v>
      </c>
      <c r="J2912" s="41">
        <v>1.0670000000000001E-2</v>
      </c>
      <c r="K2912" s="42">
        <v>11.814890999999999</v>
      </c>
      <c r="L2912" s="43">
        <v>0.97750000000000004</v>
      </c>
      <c r="M2912" s="42">
        <v>11.5490559525</v>
      </c>
      <c r="N2912">
        <v>5</v>
      </c>
      <c r="O2912" s="43">
        <v>157.19999999999999</v>
      </c>
      <c r="P2912" s="42">
        <v>106</v>
      </c>
      <c r="Q2912" s="42">
        <v>21</v>
      </c>
      <c r="R2912" s="42">
        <v>13.5</v>
      </c>
    </row>
    <row r="2913" spans="1:18" x14ac:dyDescent="0.3">
      <c r="A2913" t="s">
        <v>3923</v>
      </c>
      <c r="B2913" s="17">
        <v>45147</v>
      </c>
      <c r="C2913" t="s">
        <v>3925</v>
      </c>
      <c r="D2913" t="s">
        <v>3926</v>
      </c>
      <c r="E2913" t="s">
        <v>3927</v>
      </c>
      <c r="F2913" t="s">
        <v>3930</v>
      </c>
      <c r="G2913" t="s">
        <v>3921</v>
      </c>
      <c r="H2913" t="s">
        <v>3876</v>
      </c>
      <c r="I2913">
        <v>1008.6999999999998</v>
      </c>
      <c r="J2913" s="41">
        <v>1.8150000000000003E-2</v>
      </c>
      <c r="K2913" s="42">
        <v>18.307904999999998</v>
      </c>
      <c r="L2913" s="43">
        <v>2.484</v>
      </c>
      <c r="M2913" s="42">
        <v>45.476836019999993</v>
      </c>
      <c r="N2913">
        <v>5</v>
      </c>
      <c r="O2913" s="43">
        <v>472.79999999999995</v>
      </c>
      <c r="P2913" s="42">
        <v>115</v>
      </c>
      <c r="Q2913" s="42">
        <v>8</v>
      </c>
      <c r="R2913" s="42">
        <v>4.5</v>
      </c>
    </row>
    <row r="2914" spans="1:18" x14ac:dyDescent="0.3">
      <c r="A2914" t="s">
        <v>3923</v>
      </c>
      <c r="B2914" s="17">
        <v>45148</v>
      </c>
      <c r="C2914" t="s">
        <v>3925</v>
      </c>
      <c r="D2914" t="s">
        <v>3926</v>
      </c>
      <c r="E2914" t="s">
        <v>3927</v>
      </c>
      <c r="F2914" t="s">
        <v>3930</v>
      </c>
      <c r="G2914" t="s">
        <v>3921</v>
      </c>
      <c r="H2914" t="s">
        <v>3876</v>
      </c>
      <c r="I2914">
        <v>1075.5999999999999</v>
      </c>
      <c r="J2914" s="41">
        <v>1.4410000000000001E-2</v>
      </c>
      <c r="K2914" s="42">
        <v>15.499395999999999</v>
      </c>
      <c r="L2914" s="43">
        <v>2.1389999999999998</v>
      </c>
      <c r="M2914" s="42">
        <v>33.153208043999996</v>
      </c>
      <c r="N2914">
        <v>2</v>
      </c>
      <c r="O2914" s="43">
        <v>148.79999999999998</v>
      </c>
      <c r="P2914" s="42">
        <v>89</v>
      </c>
      <c r="Q2914" s="42">
        <v>22</v>
      </c>
      <c r="R2914" s="42">
        <v>18</v>
      </c>
    </row>
    <row r="2915" spans="1:18" x14ac:dyDescent="0.3">
      <c r="A2915" t="s">
        <v>3923</v>
      </c>
      <c r="B2915" s="17">
        <v>45149</v>
      </c>
      <c r="C2915" t="s">
        <v>3925</v>
      </c>
      <c r="D2915" t="s">
        <v>3926</v>
      </c>
      <c r="E2915" t="s">
        <v>3927</v>
      </c>
      <c r="F2915" t="s">
        <v>3930</v>
      </c>
      <c r="G2915" t="s">
        <v>3921</v>
      </c>
      <c r="H2915" t="s">
        <v>3876</v>
      </c>
      <c r="I2915">
        <v>1097.1999999999998</v>
      </c>
      <c r="J2915" s="41">
        <v>1.4410000000000001E-2</v>
      </c>
      <c r="K2915" s="42">
        <v>15.810651999999999</v>
      </c>
      <c r="L2915" s="43">
        <v>2.4839999999999995</v>
      </c>
      <c r="M2915" s="42">
        <v>39.273659567999992</v>
      </c>
      <c r="N2915">
        <v>5</v>
      </c>
      <c r="O2915" s="43">
        <v>334.8</v>
      </c>
      <c r="P2915" s="42">
        <v>116</v>
      </c>
      <c r="Q2915" s="42">
        <v>19</v>
      </c>
      <c r="R2915" s="42">
        <v>7.5</v>
      </c>
    </row>
    <row r="2916" spans="1:18" x14ac:dyDescent="0.3">
      <c r="A2916" t="s">
        <v>3923</v>
      </c>
      <c r="B2916" s="17">
        <v>45150</v>
      </c>
      <c r="C2916" t="s">
        <v>3925</v>
      </c>
      <c r="D2916" t="s">
        <v>3926</v>
      </c>
      <c r="E2916" t="s">
        <v>3927</v>
      </c>
      <c r="F2916" t="s">
        <v>3930</v>
      </c>
      <c r="G2916" t="s">
        <v>3921</v>
      </c>
      <c r="H2916" t="s">
        <v>3876</v>
      </c>
      <c r="I2916">
        <v>452.19999999999993</v>
      </c>
      <c r="J2916" s="41">
        <v>1.4189999999999999E-2</v>
      </c>
      <c r="K2916" s="42">
        <v>6.4167179999999986</v>
      </c>
      <c r="L2916" s="43">
        <v>1.5179999999999998</v>
      </c>
      <c r="M2916" s="42">
        <v>9.7405779239999966</v>
      </c>
      <c r="N2916">
        <v>4</v>
      </c>
      <c r="O2916" s="43">
        <v>207.6</v>
      </c>
      <c r="P2916" s="42">
        <v>103</v>
      </c>
      <c r="Q2916" s="42">
        <v>13</v>
      </c>
      <c r="R2916" s="42">
        <v>10.5</v>
      </c>
    </row>
    <row r="2917" spans="1:18" x14ac:dyDescent="0.3">
      <c r="A2917" t="s">
        <v>3923</v>
      </c>
      <c r="B2917" s="17">
        <v>45151</v>
      </c>
      <c r="C2917" t="s">
        <v>3925</v>
      </c>
      <c r="D2917" t="s">
        <v>3926</v>
      </c>
      <c r="E2917" t="s">
        <v>3927</v>
      </c>
      <c r="F2917" t="s">
        <v>3930</v>
      </c>
      <c r="G2917" t="s">
        <v>3921</v>
      </c>
      <c r="H2917" t="s">
        <v>3876</v>
      </c>
      <c r="I2917">
        <v>963</v>
      </c>
      <c r="J2917" s="41">
        <v>1.4189999999999999E-2</v>
      </c>
      <c r="K2917" s="42">
        <v>13.66497</v>
      </c>
      <c r="L2917" s="43">
        <v>1.5179999999999998</v>
      </c>
      <c r="M2917" s="42">
        <v>20.743424459999996</v>
      </c>
      <c r="N2917">
        <v>1</v>
      </c>
      <c r="O2917" s="43">
        <v>99.6</v>
      </c>
      <c r="P2917" s="42">
        <v>94</v>
      </c>
      <c r="Q2917" s="42">
        <v>23</v>
      </c>
      <c r="R2917" s="42">
        <v>7.5</v>
      </c>
    </row>
    <row r="2918" spans="1:18" x14ac:dyDescent="0.3">
      <c r="A2918" t="s">
        <v>3923</v>
      </c>
      <c r="B2918" s="17">
        <v>45152</v>
      </c>
      <c r="C2918" t="s">
        <v>3925</v>
      </c>
      <c r="D2918" t="s">
        <v>3926</v>
      </c>
      <c r="E2918" t="s">
        <v>3927</v>
      </c>
      <c r="F2918" t="s">
        <v>3930</v>
      </c>
      <c r="G2918" t="s">
        <v>3921</v>
      </c>
      <c r="H2918" t="s">
        <v>3876</v>
      </c>
      <c r="I2918">
        <v>941.2</v>
      </c>
      <c r="J2918" s="41">
        <v>1.925E-2</v>
      </c>
      <c r="K2918" s="42">
        <v>18.118100000000002</v>
      </c>
      <c r="L2918" s="43">
        <v>2.4379999999999997</v>
      </c>
      <c r="M2918" s="42">
        <v>44.171927799999999</v>
      </c>
      <c r="N2918">
        <v>5</v>
      </c>
      <c r="O2918" s="43">
        <v>234</v>
      </c>
      <c r="P2918" s="42">
        <v>91</v>
      </c>
      <c r="Q2918" s="42">
        <v>12</v>
      </c>
      <c r="R2918" s="42">
        <v>24</v>
      </c>
    </row>
    <row r="2919" spans="1:18" x14ac:dyDescent="0.3">
      <c r="A2919" t="s">
        <v>3923</v>
      </c>
      <c r="B2919" s="17">
        <v>45153</v>
      </c>
      <c r="C2919" t="s">
        <v>3925</v>
      </c>
      <c r="D2919" t="s">
        <v>3926</v>
      </c>
      <c r="E2919" t="s">
        <v>3927</v>
      </c>
      <c r="F2919" t="s">
        <v>3930</v>
      </c>
      <c r="G2919" t="s">
        <v>3921</v>
      </c>
      <c r="H2919" t="s">
        <v>3876</v>
      </c>
      <c r="I2919">
        <v>744.09999999999991</v>
      </c>
      <c r="J2919" s="41">
        <v>9.9000000000000025E-3</v>
      </c>
      <c r="K2919" s="42">
        <v>7.3665900000000013</v>
      </c>
      <c r="L2919" s="43">
        <v>2.2080000000000002</v>
      </c>
      <c r="M2919" s="42">
        <v>16.265430720000005</v>
      </c>
      <c r="N2919">
        <v>1</v>
      </c>
      <c r="O2919" s="43">
        <v>31.2</v>
      </c>
      <c r="P2919" s="42">
        <v>73</v>
      </c>
      <c r="Q2919" s="42">
        <v>13</v>
      </c>
      <c r="R2919" s="42">
        <v>15</v>
      </c>
    </row>
    <row r="2920" spans="1:18" x14ac:dyDescent="0.3">
      <c r="A2920" t="s">
        <v>3923</v>
      </c>
      <c r="B2920" s="17">
        <v>45154</v>
      </c>
      <c r="C2920" t="s">
        <v>3925</v>
      </c>
      <c r="D2920" t="s">
        <v>3926</v>
      </c>
      <c r="E2920" t="s">
        <v>3927</v>
      </c>
      <c r="F2920" t="s">
        <v>3930</v>
      </c>
      <c r="G2920" t="s">
        <v>3921</v>
      </c>
      <c r="H2920" t="s">
        <v>3876</v>
      </c>
      <c r="I2920">
        <v>1070.5999999999999</v>
      </c>
      <c r="J2920" s="41">
        <v>1.2650000000000002E-2</v>
      </c>
      <c r="K2920" s="42">
        <v>13.543090000000001</v>
      </c>
      <c r="L2920" s="43">
        <v>1.6445000000000001</v>
      </c>
      <c r="M2920" s="42">
        <v>22.271611505000003</v>
      </c>
      <c r="N2920">
        <v>6</v>
      </c>
      <c r="O2920" s="43">
        <v>385.2</v>
      </c>
      <c r="P2920" s="42">
        <v>92</v>
      </c>
      <c r="Q2920" s="42">
        <v>10</v>
      </c>
      <c r="R2920" s="42">
        <v>7.5</v>
      </c>
    </row>
    <row r="2921" spans="1:18" x14ac:dyDescent="0.3">
      <c r="A2921" t="s">
        <v>3923</v>
      </c>
      <c r="B2921" s="17">
        <v>45155</v>
      </c>
      <c r="C2921" t="s">
        <v>3925</v>
      </c>
      <c r="D2921" t="s">
        <v>3926</v>
      </c>
      <c r="E2921" t="s">
        <v>3927</v>
      </c>
      <c r="F2921" t="s">
        <v>3930</v>
      </c>
      <c r="G2921" t="s">
        <v>3921</v>
      </c>
      <c r="H2921" t="s">
        <v>3876</v>
      </c>
      <c r="I2921">
        <v>586.9</v>
      </c>
      <c r="J2921" s="41">
        <v>1.584E-2</v>
      </c>
      <c r="K2921" s="42">
        <v>9.2964959999999994</v>
      </c>
      <c r="L2921" s="43">
        <v>2.5529999999999995</v>
      </c>
      <c r="M2921" s="42">
        <v>23.733954287999993</v>
      </c>
      <c r="N2921">
        <v>4</v>
      </c>
      <c r="O2921" s="43">
        <v>187.2</v>
      </c>
      <c r="P2921" s="42">
        <v>111</v>
      </c>
      <c r="Q2921" s="42">
        <v>22</v>
      </c>
      <c r="R2921" s="42">
        <v>22.5</v>
      </c>
    </row>
    <row r="2922" spans="1:18" x14ac:dyDescent="0.3">
      <c r="A2922" t="s">
        <v>3923</v>
      </c>
      <c r="B2922" s="17">
        <v>45156</v>
      </c>
      <c r="C2922" t="s">
        <v>3925</v>
      </c>
      <c r="D2922" t="s">
        <v>3926</v>
      </c>
      <c r="E2922" t="s">
        <v>3927</v>
      </c>
      <c r="F2922" t="s">
        <v>3930</v>
      </c>
      <c r="G2922" t="s">
        <v>3921</v>
      </c>
      <c r="H2922" t="s">
        <v>3876</v>
      </c>
      <c r="I2922">
        <v>729.19999999999993</v>
      </c>
      <c r="J2922" s="41">
        <v>1.771E-2</v>
      </c>
      <c r="K2922" s="42">
        <v>12.914131999999999</v>
      </c>
      <c r="L2922" s="43">
        <v>1.3224999999999998</v>
      </c>
      <c r="M2922" s="42">
        <v>17.078939569999996</v>
      </c>
      <c r="N2922">
        <v>3</v>
      </c>
      <c r="O2922" s="43">
        <v>184.79999999999998</v>
      </c>
      <c r="P2922" s="42">
        <v>102</v>
      </c>
      <c r="Q2922" s="42">
        <v>11</v>
      </c>
      <c r="R2922" s="42">
        <v>24</v>
      </c>
    </row>
    <row r="2923" spans="1:18" x14ac:dyDescent="0.3">
      <c r="A2923" t="s">
        <v>3923</v>
      </c>
      <c r="B2923" s="17">
        <v>45157</v>
      </c>
      <c r="C2923" t="s">
        <v>3925</v>
      </c>
      <c r="D2923" t="s">
        <v>3926</v>
      </c>
      <c r="E2923" t="s">
        <v>3927</v>
      </c>
      <c r="F2923" t="s">
        <v>3930</v>
      </c>
      <c r="G2923" t="s">
        <v>3921</v>
      </c>
      <c r="H2923" t="s">
        <v>3876</v>
      </c>
      <c r="I2923">
        <v>958.89999999999986</v>
      </c>
      <c r="J2923" s="41">
        <v>1.8040000000000004E-2</v>
      </c>
      <c r="K2923" s="42">
        <v>17.298556000000001</v>
      </c>
      <c r="L2923" s="43">
        <v>1.4604999999999999</v>
      </c>
      <c r="M2923" s="42">
        <v>25.264541038000001</v>
      </c>
      <c r="N2923">
        <v>5</v>
      </c>
      <c r="O2923" s="43">
        <v>244.79999999999998</v>
      </c>
      <c r="P2923" s="42">
        <v>117</v>
      </c>
      <c r="Q2923" s="42">
        <v>14</v>
      </c>
      <c r="R2923" s="42">
        <v>13.5</v>
      </c>
    </row>
    <row r="2924" spans="1:18" x14ac:dyDescent="0.3">
      <c r="A2924" t="s">
        <v>3923</v>
      </c>
      <c r="B2924" s="17">
        <v>45158</v>
      </c>
      <c r="C2924" t="s">
        <v>3925</v>
      </c>
      <c r="D2924" t="s">
        <v>3926</v>
      </c>
      <c r="E2924" t="s">
        <v>3927</v>
      </c>
      <c r="F2924" t="s">
        <v>3930</v>
      </c>
      <c r="G2924" t="s">
        <v>3921</v>
      </c>
      <c r="H2924" t="s">
        <v>3876</v>
      </c>
      <c r="I2924">
        <v>664.09999999999991</v>
      </c>
      <c r="J2924" s="41">
        <v>1.5180000000000001E-2</v>
      </c>
      <c r="K2924" s="42">
        <v>10.081037999999999</v>
      </c>
      <c r="L2924" s="43">
        <v>2.5874999999999999</v>
      </c>
      <c r="M2924" s="42">
        <v>26.084685824999998</v>
      </c>
      <c r="N2924">
        <v>0</v>
      </c>
      <c r="O2924" s="43">
        <v>2.4</v>
      </c>
      <c r="P2924" s="42">
        <v>82</v>
      </c>
      <c r="Q2924" s="42">
        <v>22</v>
      </c>
      <c r="R2924" s="42">
        <v>9</v>
      </c>
    </row>
    <row r="2925" spans="1:18" x14ac:dyDescent="0.3">
      <c r="A2925" t="s">
        <v>3923</v>
      </c>
      <c r="B2925" s="17">
        <v>45159</v>
      </c>
      <c r="C2925" t="s">
        <v>3925</v>
      </c>
      <c r="D2925" t="s">
        <v>3926</v>
      </c>
      <c r="E2925" t="s">
        <v>3927</v>
      </c>
      <c r="F2925" t="s">
        <v>3930</v>
      </c>
      <c r="G2925" t="s">
        <v>3921</v>
      </c>
      <c r="H2925" t="s">
        <v>3876</v>
      </c>
      <c r="I2925">
        <v>960</v>
      </c>
      <c r="J2925" s="41">
        <v>1.1440000000000001E-2</v>
      </c>
      <c r="K2925" s="42">
        <v>10.9824</v>
      </c>
      <c r="L2925" s="43">
        <v>2.1964999999999999</v>
      </c>
      <c r="M2925" s="42">
        <v>24.122841600000001</v>
      </c>
      <c r="N2925">
        <v>6</v>
      </c>
      <c r="O2925" s="43">
        <v>350.4</v>
      </c>
      <c r="P2925" s="42">
        <v>85</v>
      </c>
      <c r="Q2925" s="42">
        <v>22</v>
      </c>
      <c r="R2925" s="42">
        <v>18</v>
      </c>
    </row>
    <row r="2926" spans="1:18" x14ac:dyDescent="0.3">
      <c r="A2926" t="s">
        <v>3923</v>
      </c>
      <c r="B2926" s="17">
        <v>45160</v>
      </c>
      <c r="C2926" t="s">
        <v>3925</v>
      </c>
      <c r="D2926" t="s">
        <v>3926</v>
      </c>
      <c r="E2926" t="s">
        <v>3927</v>
      </c>
      <c r="F2926" t="s">
        <v>3930</v>
      </c>
      <c r="G2926" t="s">
        <v>3921</v>
      </c>
      <c r="H2926" t="s">
        <v>3876</v>
      </c>
      <c r="I2926">
        <v>554.79999999999995</v>
      </c>
      <c r="J2926" s="41">
        <v>1.7819999999999999E-2</v>
      </c>
      <c r="K2926" s="42">
        <v>9.8865359999999978</v>
      </c>
      <c r="L2926" s="43">
        <v>0.70150000000000001</v>
      </c>
      <c r="M2926" s="42">
        <v>6.9354050039999988</v>
      </c>
      <c r="N2926">
        <v>6</v>
      </c>
      <c r="O2926" s="43">
        <v>418.8</v>
      </c>
      <c r="P2926" s="42">
        <v>81</v>
      </c>
      <c r="Q2926" s="42">
        <v>18</v>
      </c>
      <c r="R2926" s="42">
        <v>10.5</v>
      </c>
    </row>
    <row r="2927" spans="1:18" x14ac:dyDescent="0.3">
      <c r="A2927" t="s">
        <v>3923</v>
      </c>
      <c r="B2927" s="17">
        <v>45161</v>
      </c>
      <c r="C2927" t="s">
        <v>3925</v>
      </c>
      <c r="D2927" t="s">
        <v>3926</v>
      </c>
      <c r="E2927" t="s">
        <v>3927</v>
      </c>
      <c r="F2927" t="s">
        <v>3930</v>
      </c>
      <c r="G2927" t="s">
        <v>3921</v>
      </c>
      <c r="H2927" t="s">
        <v>3876</v>
      </c>
      <c r="I2927">
        <v>412.69999999999993</v>
      </c>
      <c r="J2927" s="41">
        <v>1.6500000000000001E-2</v>
      </c>
      <c r="K2927" s="42">
        <v>6.8095499999999989</v>
      </c>
      <c r="L2927" s="43">
        <v>2.415</v>
      </c>
      <c r="M2927" s="42">
        <v>16.445063249999997</v>
      </c>
      <c r="N2927">
        <v>2</v>
      </c>
      <c r="O2927" s="43">
        <v>212.4</v>
      </c>
      <c r="P2927" s="42">
        <v>109</v>
      </c>
      <c r="Q2927" s="42">
        <v>17</v>
      </c>
      <c r="R2927" s="42">
        <v>18</v>
      </c>
    </row>
    <row r="2928" spans="1:18" x14ac:dyDescent="0.3">
      <c r="A2928" t="s">
        <v>3923</v>
      </c>
      <c r="B2928" s="17">
        <v>45162</v>
      </c>
      <c r="C2928" t="s">
        <v>3925</v>
      </c>
      <c r="D2928" t="s">
        <v>3926</v>
      </c>
      <c r="E2928" t="s">
        <v>3927</v>
      </c>
      <c r="F2928" t="s">
        <v>3930</v>
      </c>
      <c r="G2928" t="s">
        <v>3921</v>
      </c>
      <c r="H2928" t="s">
        <v>3876</v>
      </c>
      <c r="I2928">
        <v>866.8</v>
      </c>
      <c r="J2928" s="41">
        <v>1.1000000000000001E-2</v>
      </c>
      <c r="K2928" s="42">
        <v>9.5348000000000006</v>
      </c>
      <c r="L2928" s="43">
        <v>1.288</v>
      </c>
      <c r="M2928" s="42">
        <v>12.280822400000002</v>
      </c>
      <c r="N2928">
        <v>0</v>
      </c>
      <c r="O2928" s="43">
        <v>22.8</v>
      </c>
      <c r="P2928" s="42">
        <v>101</v>
      </c>
      <c r="Q2928" s="42">
        <v>17</v>
      </c>
      <c r="R2928" s="42">
        <v>18</v>
      </c>
    </row>
    <row r="2929" spans="1:18" x14ac:dyDescent="0.3">
      <c r="A2929" t="s">
        <v>3923</v>
      </c>
      <c r="B2929" s="17">
        <v>45163</v>
      </c>
      <c r="C2929" t="s">
        <v>3925</v>
      </c>
      <c r="D2929" t="s">
        <v>3926</v>
      </c>
      <c r="E2929" t="s">
        <v>3927</v>
      </c>
      <c r="F2929" t="s">
        <v>3930</v>
      </c>
      <c r="G2929" t="s">
        <v>3921</v>
      </c>
      <c r="H2929" t="s">
        <v>3876</v>
      </c>
      <c r="I2929">
        <v>1268.0999999999999</v>
      </c>
      <c r="J2929" s="41">
        <v>1.5180000000000001E-2</v>
      </c>
      <c r="K2929" s="42">
        <v>19.249758</v>
      </c>
      <c r="L2929" s="43">
        <v>1.7479999999999998</v>
      </c>
      <c r="M2929" s="42">
        <v>33.648576983999995</v>
      </c>
      <c r="N2929">
        <v>0</v>
      </c>
      <c r="O2929" s="43">
        <v>61.199999999999996</v>
      </c>
      <c r="P2929" s="42">
        <v>118</v>
      </c>
      <c r="Q2929" s="42">
        <v>14</v>
      </c>
      <c r="R2929" s="42">
        <v>27</v>
      </c>
    </row>
    <row r="2930" spans="1:18" x14ac:dyDescent="0.3">
      <c r="A2930" t="s">
        <v>3923</v>
      </c>
      <c r="B2930" s="17">
        <v>45164</v>
      </c>
      <c r="C2930" t="s">
        <v>3925</v>
      </c>
      <c r="D2930" t="s">
        <v>3926</v>
      </c>
      <c r="E2930" t="s">
        <v>3927</v>
      </c>
      <c r="F2930" t="s">
        <v>3930</v>
      </c>
      <c r="G2930" t="s">
        <v>3921</v>
      </c>
      <c r="H2930" t="s">
        <v>3876</v>
      </c>
      <c r="I2930">
        <v>647.79999999999995</v>
      </c>
      <c r="J2930" s="41">
        <v>1.4300000000000002E-2</v>
      </c>
      <c r="K2930" s="42">
        <v>9.2635400000000008</v>
      </c>
      <c r="L2930" s="43">
        <v>1.6214999999999999</v>
      </c>
      <c r="M2930" s="42">
        <v>15.02083011</v>
      </c>
      <c r="N2930">
        <v>0</v>
      </c>
      <c r="O2930" s="43">
        <v>7.1999999999999993</v>
      </c>
      <c r="P2930" s="42">
        <v>76</v>
      </c>
      <c r="Q2930" s="42">
        <v>13</v>
      </c>
      <c r="R2930" s="42">
        <v>16.5</v>
      </c>
    </row>
    <row r="2931" spans="1:18" x14ac:dyDescent="0.3">
      <c r="A2931" t="s">
        <v>3923</v>
      </c>
      <c r="B2931" s="17">
        <v>45165</v>
      </c>
      <c r="C2931" t="s">
        <v>3925</v>
      </c>
      <c r="D2931" t="s">
        <v>3926</v>
      </c>
      <c r="E2931" t="s">
        <v>3927</v>
      </c>
      <c r="F2931" t="s">
        <v>3930</v>
      </c>
      <c r="G2931" t="s">
        <v>3921</v>
      </c>
      <c r="H2931" t="s">
        <v>3876</v>
      </c>
      <c r="I2931">
        <v>893</v>
      </c>
      <c r="J2931" s="41">
        <v>1.7600000000000001E-2</v>
      </c>
      <c r="K2931" s="42">
        <v>15.716800000000001</v>
      </c>
      <c r="L2931" s="43">
        <v>0.78200000000000003</v>
      </c>
      <c r="M2931" s="42">
        <v>12.2905376</v>
      </c>
      <c r="N2931">
        <v>3</v>
      </c>
      <c r="O2931" s="43">
        <v>246</v>
      </c>
      <c r="P2931" s="42">
        <v>78</v>
      </c>
      <c r="Q2931" s="42">
        <v>21</v>
      </c>
      <c r="R2931" s="42">
        <v>15</v>
      </c>
    </row>
    <row r="2932" spans="1:18" x14ac:dyDescent="0.3">
      <c r="A2932" t="s">
        <v>3923</v>
      </c>
      <c r="B2932" s="17">
        <v>45166</v>
      </c>
      <c r="C2932" t="s">
        <v>3925</v>
      </c>
      <c r="D2932" t="s">
        <v>3926</v>
      </c>
      <c r="E2932" t="s">
        <v>3927</v>
      </c>
      <c r="F2932" t="s">
        <v>3930</v>
      </c>
      <c r="G2932" t="s">
        <v>3921</v>
      </c>
      <c r="H2932" t="s">
        <v>3876</v>
      </c>
      <c r="I2932">
        <v>1216.3</v>
      </c>
      <c r="J2932" s="41">
        <v>1.8150000000000003E-2</v>
      </c>
      <c r="K2932" s="42">
        <v>22.075845000000001</v>
      </c>
      <c r="L2932" s="43">
        <v>1.5640000000000001</v>
      </c>
      <c r="M2932" s="42">
        <v>34.526621580000004</v>
      </c>
      <c r="N2932">
        <v>2</v>
      </c>
      <c r="O2932" s="43">
        <v>126</v>
      </c>
      <c r="P2932" s="42">
        <v>103</v>
      </c>
      <c r="Q2932" s="42">
        <v>21</v>
      </c>
      <c r="R2932" s="42">
        <v>18</v>
      </c>
    </row>
    <row r="2933" spans="1:18" x14ac:dyDescent="0.3">
      <c r="A2933" t="s">
        <v>3923</v>
      </c>
      <c r="B2933" s="17">
        <v>45167</v>
      </c>
      <c r="C2933" t="s">
        <v>3925</v>
      </c>
      <c r="D2933" t="s">
        <v>3926</v>
      </c>
      <c r="E2933" t="s">
        <v>3927</v>
      </c>
      <c r="F2933" t="s">
        <v>3930</v>
      </c>
      <c r="G2933" t="s">
        <v>3921</v>
      </c>
      <c r="H2933" t="s">
        <v>3876</v>
      </c>
      <c r="I2933">
        <v>1065.1999999999998</v>
      </c>
      <c r="J2933" s="41">
        <v>1.2430000000000002E-2</v>
      </c>
      <c r="K2933" s="42">
        <v>13.240435999999999</v>
      </c>
      <c r="L2933" s="43">
        <v>1.1154999999999999</v>
      </c>
      <c r="M2933" s="42">
        <v>14.769706357999999</v>
      </c>
      <c r="N2933">
        <v>2</v>
      </c>
      <c r="O2933" s="43">
        <v>133.19999999999999</v>
      </c>
      <c r="P2933" s="42">
        <v>87</v>
      </c>
      <c r="Q2933" s="42">
        <v>7</v>
      </c>
      <c r="R2933" s="42">
        <v>6</v>
      </c>
    </row>
    <row r="2934" spans="1:18" x14ac:dyDescent="0.3">
      <c r="A2934" t="s">
        <v>3923</v>
      </c>
      <c r="B2934" s="17">
        <v>45168</v>
      </c>
      <c r="C2934" t="s">
        <v>3925</v>
      </c>
      <c r="D2934" t="s">
        <v>3926</v>
      </c>
      <c r="E2934" t="s">
        <v>3927</v>
      </c>
      <c r="F2934" t="s">
        <v>3930</v>
      </c>
      <c r="G2934" t="s">
        <v>3921</v>
      </c>
      <c r="H2934" t="s">
        <v>3876</v>
      </c>
      <c r="I2934">
        <v>887.09999999999991</v>
      </c>
      <c r="J2934" s="41">
        <v>1.9360000000000002E-2</v>
      </c>
      <c r="K2934" s="42">
        <v>17.174256</v>
      </c>
      <c r="L2934" s="43">
        <v>1.081</v>
      </c>
      <c r="M2934" s="42">
        <v>18.565370735999998</v>
      </c>
      <c r="N2934">
        <v>5</v>
      </c>
      <c r="O2934" s="43">
        <v>494.4</v>
      </c>
      <c r="P2934" s="42">
        <v>94</v>
      </c>
      <c r="Q2934" s="42">
        <v>11</v>
      </c>
      <c r="R2934" s="42">
        <v>22.5</v>
      </c>
    </row>
    <row r="2935" spans="1:18" x14ac:dyDescent="0.3">
      <c r="A2935" t="s">
        <v>3923</v>
      </c>
      <c r="B2935" s="17">
        <v>45169</v>
      </c>
      <c r="C2935" t="s">
        <v>3925</v>
      </c>
      <c r="D2935" t="s">
        <v>3926</v>
      </c>
      <c r="E2935" t="s">
        <v>3927</v>
      </c>
      <c r="F2935" t="s">
        <v>3930</v>
      </c>
      <c r="G2935" t="s">
        <v>3921</v>
      </c>
      <c r="H2935" t="s">
        <v>3876</v>
      </c>
      <c r="I2935">
        <v>420.9</v>
      </c>
      <c r="J2935" s="41">
        <v>1.507E-2</v>
      </c>
      <c r="K2935" s="42">
        <v>6.3429629999999992</v>
      </c>
      <c r="L2935" s="43">
        <v>0.73599999999999988</v>
      </c>
      <c r="M2935" s="42">
        <v>4.6684207679999989</v>
      </c>
      <c r="N2935">
        <v>0</v>
      </c>
      <c r="O2935" s="43">
        <v>45.6</v>
      </c>
      <c r="P2935" s="42">
        <v>110</v>
      </c>
      <c r="Q2935" s="42">
        <v>18</v>
      </c>
      <c r="R2935" s="42">
        <v>7.5</v>
      </c>
    </row>
    <row r="2936" spans="1:18" x14ac:dyDescent="0.3">
      <c r="A2936" t="s">
        <v>3924</v>
      </c>
      <c r="B2936" s="17">
        <v>45170</v>
      </c>
      <c r="C2936" t="s">
        <v>3925</v>
      </c>
      <c r="D2936" t="s">
        <v>3926</v>
      </c>
      <c r="E2936" t="s">
        <v>3927</v>
      </c>
      <c r="F2936" t="s">
        <v>3930</v>
      </c>
      <c r="G2936" t="s">
        <v>3921</v>
      </c>
      <c r="H2936" t="s">
        <v>3876</v>
      </c>
      <c r="I2936">
        <v>1625</v>
      </c>
      <c r="J2936" s="41">
        <v>1.8150000000000003E-2</v>
      </c>
      <c r="K2936" s="42">
        <v>29.493750000000006</v>
      </c>
      <c r="L2936" s="43">
        <v>1.6214999999999997</v>
      </c>
      <c r="M2936" s="42">
        <v>47.824115624999997</v>
      </c>
      <c r="N2936">
        <v>4</v>
      </c>
      <c r="O2936" s="43">
        <v>283.2</v>
      </c>
      <c r="P2936" s="42">
        <v>102</v>
      </c>
      <c r="Q2936" s="42">
        <v>16</v>
      </c>
      <c r="R2936" s="42">
        <v>12</v>
      </c>
    </row>
    <row r="2937" spans="1:18" x14ac:dyDescent="0.3">
      <c r="A2937" t="s">
        <v>3924</v>
      </c>
      <c r="B2937" s="17">
        <v>45171</v>
      </c>
      <c r="C2937" t="s">
        <v>3925</v>
      </c>
      <c r="D2937" t="s">
        <v>3926</v>
      </c>
      <c r="E2937" t="s">
        <v>3927</v>
      </c>
      <c r="F2937" t="s">
        <v>3930</v>
      </c>
      <c r="G2937" t="s">
        <v>3921</v>
      </c>
      <c r="H2937" t="s">
        <v>3876</v>
      </c>
      <c r="I2937">
        <v>2067</v>
      </c>
      <c r="J2937" s="41">
        <v>1.6059999999999998E-2</v>
      </c>
      <c r="K2937" s="42">
        <v>33.196019999999997</v>
      </c>
      <c r="L2937" s="43">
        <v>1.702</v>
      </c>
      <c r="M2937" s="42">
        <v>56.499626039999995</v>
      </c>
      <c r="N2937">
        <v>7</v>
      </c>
      <c r="O2937" s="43">
        <v>393.59999999999997</v>
      </c>
      <c r="P2937" s="42">
        <v>91</v>
      </c>
      <c r="Q2937" s="42">
        <v>21</v>
      </c>
      <c r="R2937" s="42">
        <v>22.5</v>
      </c>
    </row>
    <row r="2938" spans="1:18" x14ac:dyDescent="0.3">
      <c r="A2938" t="s">
        <v>3924</v>
      </c>
      <c r="B2938" s="17">
        <v>45172</v>
      </c>
      <c r="C2938" t="s">
        <v>3925</v>
      </c>
      <c r="D2938" t="s">
        <v>3926</v>
      </c>
      <c r="E2938" t="s">
        <v>3927</v>
      </c>
      <c r="F2938" t="s">
        <v>3930</v>
      </c>
      <c r="G2938" t="s">
        <v>3921</v>
      </c>
      <c r="H2938" t="s">
        <v>3876</v>
      </c>
      <c r="I2938">
        <v>2052</v>
      </c>
      <c r="J2938" s="41">
        <v>1.9360000000000002E-2</v>
      </c>
      <c r="K2938" s="42">
        <v>39.726720000000007</v>
      </c>
      <c r="L2938" s="43">
        <v>2.2999999999999998</v>
      </c>
      <c r="M2938" s="42">
        <v>91.371456000000009</v>
      </c>
      <c r="N2938">
        <v>4</v>
      </c>
      <c r="O2938" s="43">
        <v>445.2</v>
      </c>
      <c r="P2938" s="42">
        <v>124</v>
      </c>
      <c r="Q2938" s="42">
        <v>10</v>
      </c>
      <c r="R2938" s="42">
        <v>21</v>
      </c>
    </row>
    <row r="2939" spans="1:18" x14ac:dyDescent="0.3">
      <c r="A2939" t="s">
        <v>3924</v>
      </c>
      <c r="B2939" s="17">
        <v>45173</v>
      </c>
      <c r="C2939" t="s">
        <v>3925</v>
      </c>
      <c r="D2939" t="s">
        <v>3926</v>
      </c>
      <c r="E2939" t="s">
        <v>3927</v>
      </c>
      <c r="F2939" t="s">
        <v>3930</v>
      </c>
      <c r="G2939" t="s">
        <v>3921</v>
      </c>
      <c r="H2939" t="s">
        <v>3876</v>
      </c>
      <c r="I2939">
        <v>1345</v>
      </c>
      <c r="J2939" s="41">
        <v>1.342E-2</v>
      </c>
      <c r="K2939" s="42">
        <v>18.049900000000001</v>
      </c>
      <c r="L2939" s="43">
        <v>2.254</v>
      </c>
      <c r="M2939" s="42">
        <v>40.684474600000001</v>
      </c>
      <c r="N2939">
        <v>8</v>
      </c>
      <c r="O2939" s="43">
        <v>469.2</v>
      </c>
      <c r="P2939" s="42">
        <v>88</v>
      </c>
      <c r="Q2939" s="42">
        <v>11</v>
      </c>
      <c r="R2939" s="42">
        <v>21</v>
      </c>
    </row>
    <row r="2940" spans="1:18" x14ac:dyDescent="0.3">
      <c r="A2940" t="s">
        <v>3924</v>
      </c>
      <c r="B2940" s="17">
        <v>45174</v>
      </c>
      <c r="C2940" t="s">
        <v>3925</v>
      </c>
      <c r="D2940" t="s">
        <v>3926</v>
      </c>
      <c r="E2940" t="s">
        <v>3927</v>
      </c>
      <c r="F2940" t="s">
        <v>3930</v>
      </c>
      <c r="G2940" t="s">
        <v>3921</v>
      </c>
      <c r="H2940" t="s">
        <v>3876</v>
      </c>
      <c r="I2940">
        <v>1433</v>
      </c>
      <c r="J2940" s="41">
        <v>2.0570000000000001E-2</v>
      </c>
      <c r="K2940" s="42">
        <v>29.47681</v>
      </c>
      <c r="L2940" s="43">
        <v>1.0465</v>
      </c>
      <c r="M2940" s="42">
        <v>30.847481665</v>
      </c>
      <c r="N2940">
        <v>8</v>
      </c>
      <c r="O2940" s="43">
        <v>642</v>
      </c>
      <c r="P2940" s="42">
        <v>107</v>
      </c>
      <c r="Q2940" s="42">
        <v>19</v>
      </c>
      <c r="R2940" s="42">
        <v>15</v>
      </c>
    </row>
    <row r="2941" spans="1:18" x14ac:dyDescent="0.3">
      <c r="A2941" t="s">
        <v>3924</v>
      </c>
      <c r="B2941" s="17">
        <v>45175</v>
      </c>
      <c r="C2941" t="s">
        <v>3925</v>
      </c>
      <c r="D2941" t="s">
        <v>3926</v>
      </c>
      <c r="E2941" t="s">
        <v>3927</v>
      </c>
      <c r="F2941" t="s">
        <v>3930</v>
      </c>
      <c r="G2941" t="s">
        <v>3921</v>
      </c>
      <c r="H2941" t="s">
        <v>3876</v>
      </c>
      <c r="I2941">
        <v>1864</v>
      </c>
      <c r="J2941" s="41">
        <v>2.2109999999999998E-2</v>
      </c>
      <c r="K2941" s="42">
        <v>41.213039999999992</v>
      </c>
      <c r="L2941" s="43">
        <v>0.79349999999999987</v>
      </c>
      <c r="M2941" s="42">
        <v>32.702547239999987</v>
      </c>
      <c r="N2941">
        <v>2</v>
      </c>
      <c r="O2941" s="43">
        <v>230.39999999999998</v>
      </c>
      <c r="P2941" s="42">
        <v>85</v>
      </c>
      <c r="Q2941" s="42">
        <v>14</v>
      </c>
      <c r="R2941" s="42">
        <v>9</v>
      </c>
    </row>
    <row r="2942" spans="1:18" x14ac:dyDescent="0.3">
      <c r="A2942" t="s">
        <v>3924</v>
      </c>
      <c r="B2942" s="17">
        <v>45176</v>
      </c>
      <c r="C2942" t="s">
        <v>3925</v>
      </c>
      <c r="D2942" t="s">
        <v>3926</v>
      </c>
      <c r="E2942" t="s">
        <v>3927</v>
      </c>
      <c r="F2942" t="s">
        <v>3930</v>
      </c>
      <c r="G2942" t="s">
        <v>3921</v>
      </c>
      <c r="H2942" t="s">
        <v>3876</v>
      </c>
      <c r="I2942">
        <v>1568</v>
      </c>
      <c r="J2942" s="41">
        <v>1.9140000000000001E-2</v>
      </c>
      <c r="K2942" s="42">
        <v>30.011520000000001</v>
      </c>
      <c r="L2942" s="43">
        <v>0.87399999999999989</v>
      </c>
      <c r="M2942" s="42">
        <v>26.230068479999996</v>
      </c>
      <c r="N2942">
        <v>6</v>
      </c>
      <c r="O2942" s="43">
        <v>237.6</v>
      </c>
      <c r="P2942" s="42">
        <v>113</v>
      </c>
      <c r="Q2942" s="42">
        <v>18</v>
      </c>
      <c r="R2942" s="42">
        <v>18</v>
      </c>
    </row>
    <row r="2943" spans="1:18" x14ac:dyDescent="0.3">
      <c r="A2943" t="s">
        <v>3924</v>
      </c>
      <c r="B2943" s="17">
        <v>45177</v>
      </c>
      <c r="C2943" t="s">
        <v>3925</v>
      </c>
      <c r="D2943" t="s">
        <v>3926</v>
      </c>
      <c r="E2943" t="s">
        <v>3927</v>
      </c>
      <c r="F2943" t="s">
        <v>3930</v>
      </c>
      <c r="G2943" t="s">
        <v>3921</v>
      </c>
      <c r="H2943" t="s">
        <v>3876</v>
      </c>
      <c r="I2943">
        <v>1608</v>
      </c>
      <c r="J2943" s="41">
        <v>1.8370000000000001E-2</v>
      </c>
      <c r="K2943" s="42">
        <v>29.538960000000003</v>
      </c>
      <c r="L2943" s="43">
        <v>1.7364999999999999</v>
      </c>
      <c r="M2943" s="42">
        <v>51.294404040000003</v>
      </c>
      <c r="N2943">
        <v>4</v>
      </c>
      <c r="O2943" s="43">
        <v>387.59999999999997</v>
      </c>
      <c r="P2943" s="42">
        <v>69</v>
      </c>
      <c r="Q2943" s="42">
        <v>13</v>
      </c>
      <c r="R2943" s="42">
        <v>15</v>
      </c>
    </row>
    <row r="2944" spans="1:18" x14ac:dyDescent="0.3">
      <c r="A2944" t="s">
        <v>3924</v>
      </c>
      <c r="B2944" s="17">
        <v>45178</v>
      </c>
      <c r="C2944" t="s">
        <v>3925</v>
      </c>
      <c r="D2944" t="s">
        <v>3926</v>
      </c>
      <c r="E2944" t="s">
        <v>3927</v>
      </c>
      <c r="F2944" t="s">
        <v>3930</v>
      </c>
      <c r="G2944" t="s">
        <v>3921</v>
      </c>
      <c r="H2944" t="s">
        <v>3876</v>
      </c>
      <c r="I2944">
        <v>1848</v>
      </c>
      <c r="J2944" s="41">
        <v>1.4409999999999999E-2</v>
      </c>
      <c r="K2944" s="42">
        <v>26.629679999999997</v>
      </c>
      <c r="L2944" s="43">
        <v>0.60949999999999993</v>
      </c>
      <c r="M2944" s="42">
        <v>16.230789959999996</v>
      </c>
      <c r="N2944">
        <v>2</v>
      </c>
      <c r="O2944" s="43">
        <v>99.6</v>
      </c>
      <c r="P2944" s="42">
        <v>110</v>
      </c>
      <c r="Q2944" s="42">
        <v>11</v>
      </c>
      <c r="R2944" s="42">
        <v>18</v>
      </c>
    </row>
    <row r="2945" spans="1:18" x14ac:dyDescent="0.3">
      <c r="A2945" t="s">
        <v>3924</v>
      </c>
      <c r="B2945" s="17">
        <v>45179</v>
      </c>
      <c r="C2945" t="s">
        <v>3925</v>
      </c>
      <c r="D2945" t="s">
        <v>3926</v>
      </c>
      <c r="E2945" t="s">
        <v>3927</v>
      </c>
      <c r="F2945" t="s">
        <v>3930</v>
      </c>
      <c r="G2945" t="s">
        <v>3921</v>
      </c>
      <c r="H2945" t="s">
        <v>3876</v>
      </c>
      <c r="I2945">
        <v>1485</v>
      </c>
      <c r="J2945" s="41">
        <v>1.5730000000000001E-2</v>
      </c>
      <c r="K2945" s="42">
        <v>23.35905</v>
      </c>
      <c r="L2945" s="43">
        <v>0.79349999999999987</v>
      </c>
      <c r="M2945" s="42">
        <v>18.535406174999999</v>
      </c>
      <c r="N2945">
        <v>2</v>
      </c>
      <c r="O2945" s="43">
        <v>159.6</v>
      </c>
      <c r="P2945" s="42">
        <v>82</v>
      </c>
      <c r="Q2945" s="42">
        <v>14</v>
      </c>
      <c r="R2945" s="42">
        <v>19.5</v>
      </c>
    </row>
    <row r="2946" spans="1:18" x14ac:dyDescent="0.3">
      <c r="A2946" t="s">
        <v>3924</v>
      </c>
      <c r="B2946" s="17">
        <v>45180</v>
      </c>
      <c r="C2946" t="s">
        <v>3925</v>
      </c>
      <c r="D2946" t="s">
        <v>3926</v>
      </c>
      <c r="E2946" t="s">
        <v>3927</v>
      </c>
      <c r="F2946" t="s">
        <v>3930</v>
      </c>
      <c r="G2946" t="s">
        <v>3921</v>
      </c>
      <c r="H2946" t="s">
        <v>3876</v>
      </c>
      <c r="I2946">
        <v>1993</v>
      </c>
      <c r="J2946" s="41">
        <v>1.6499999999999997E-2</v>
      </c>
      <c r="K2946" s="42">
        <v>32.884499999999996</v>
      </c>
      <c r="L2946" s="43">
        <v>1.8054999999999999</v>
      </c>
      <c r="M2946" s="42">
        <v>59.372964749999987</v>
      </c>
      <c r="N2946">
        <v>6</v>
      </c>
      <c r="O2946" s="43">
        <v>469.2</v>
      </c>
      <c r="P2946" s="42">
        <v>108</v>
      </c>
      <c r="Q2946" s="42">
        <v>20</v>
      </c>
      <c r="R2946" s="42">
        <v>15</v>
      </c>
    </row>
    <row r="2947" spans="1:18" x14ac:dyDescent="0.3">
      <c r="A2947" t="s">
        <v>3924</v>
      </c>
      <c r="B2947" s="17">
        <v>45181</v>
      </c>
      <c r="C2947" t="s">
        <v>3925</v>
      </c>
      <c r="D2947" t="s">
        <v>3926</v>
      </c>
      <c r="E2947" t="s">
        <v>3927</v>
      </c>
      <c r="F2947" t="s">
        <v>3930</v>
      </c>
      <c r="G2947" t="s">
        <v>3921</v>
      </c>
      <c r="H2947" t="s">
        <v>3876</v>
      </c>
      <c r="I2947">
        <v>1695</v>
      </c>
      <c r="J2947" s="41">
        <v>1.3530000000000004E-2</v>
      </c>
      <c r="K2947" s="42">
        <v>22.933350000000008</v>
      </c>
      <c r="L2947" s="43">
        <v>2.3804999999999996</v>
      </c>
      <c r="M2947" s="42">
        <v>54.592839675000008</v>
      </c>
      <c r="N2947">
        <v>5</v>
      </c>
      <c r="O2947" s="43">
        <v>333.59999999999997</v>
      </c>
      <c r="P2947" s="42">
        <v>120</v>
      </c>
      <c r="Q2947" s="42">
        <v>9</v>
      </c>
      <c r="R2947" s="42">
        <v>9</v>
      </c>
    </row>
    <row r="2948" spans="1:18" x14ac:dyDescent="0.3">
      <c r="A2948" t="s">
        <v>3924</v>
      </c>
      <c r="B2948" s="17">
        <v>45182</v>
      </c>
      <c r="C2948" t="s">
        <v>3925</v>
      </c>
      <c r="D2948" t="s">
        <v>3926</v>
      </c>
      <c r="E2948" t="s">
        <v>3927</v>
      </c>
      <c r="F2948" t="s">
        <v>3930</v>
      </c>
      <c r="G2948" t="s">
        <v>3921</v>
      </c>
      <c r="H2948" t="s">
        <v>3876</v>
      </c>
      <c r="I2948">
        <v>1886</v>
      </c>
      <c r="J2948" s="41">
        <v>1.9579999999999997E-2</v>
      </c>
      <c r="K2948" s="42">
        <v>36.927879999999995</v>
      </c>
      <c r="L2948" s="43">
        <v>1.4949999999999999</v>
      </c>
      <c r="M2948" s="42">
        <v>55.207180599999987</v>
      </c>
      <c r="N2948">
        <v>6</v>
      </c>
      <c r="O2948" s="43">
        <v>370.8</v>
      </c>
      <c r="P2948" s="42">
        <v>90</v>
      </c>
      <c r="Q2948" s="42">
        <v>17</v>
      </c>
      <c r="R2948" s="42">
        <v>12</v>
      </c>
    </row>
    <row r="2949" spans="1:18" x14ac:dyDescent="0.3">
      <c r="A2949" t="s">
        <v>3924</v>
      </c>
      <c r="B2949" s="17">
        <v>45183</v>
      </c>
      <c r="C2949" t="s">
        <v>3925</v>
      </c>
      <c r="D2949" t="s">
        <v>3926</v>
      </c>
      <c r="E2949" t="s">
        <v>3927</v>
      </c>
      <c r="F2949" t="s">
        <v>3930</v>
      </c>
      <c r="G2949" t="s">
        <v>3921</v>
      </c>
      <c r="H2949" t="s">
        <v>3876</v>
      </c>
      <c r="I2949">
        <v>1973</v>
      </c>
      <c r="J2949" s="41">
        <v>1.9580000000000004E-2</v>
      </c>
      <c r="K2949" s="42">
        <v>38.631340000000009</v>
      </c>
      <c r="L2949" s="43">
        <v>2.3459999999999996</v>
      </c>
      <c r="M2949" s="42">
        <v>90.629123640000003</v>
      </c>
      <c r="N2949">
        <v>6</v>
      </c>
      <c r="O2949" s="43">
        <v>583.19999999999993</v>
      </c>
      <c r="P2949" s="42">
        <v>126</v>
      </c>
      <c r="Q2949" s="42">
        <v>14</v>
      </c>
      <c r="R2949" s="42">
        <v>22.5</v>
      </c>
    </row>
    <row r="2950" spans="1:18" x14ac:dyDescent="0.3">
      <c r="A2950" t="s">
        <v>3924</v>
      </c>
      <c r="B2950" s="17">
        <v>45184</v>
      </c>
      <c r="C2950" t="s">
        <v>3925</v>
      </c>
      <c r="D2950" t="s">
        <v>3926</v>
      </c>
      <c r="E2950" t="s">
        <v>3927</v>
      </c>
      <c r="F2950" t="s">
        <v>3930</v>
      </c>
      <c r="G2950" t="s">
        <v>3921</v>
      </c>
      <c r="H2950" t="s">
        <v>3876</v>
      </c>
      <c r="I2950">
        <v>2126</v>
      </c>
      <c r="J2950" s="41">
        <v>2.2329999999999999E-2</v>
      </c>
      <c r="K2950" s="42">
        <v>47.473579999999998</v>
      </c>
      <c r="L2950" s="43">
        <v>1.7825</v>
      </c>
      <c r="M2950" s="42">
        <v>84.621656349999995</v>
      </c>
      <c r="N2950">
        <v>8</v>
      </c>
      <c r="O2950" s="43">
        <v>482.4</v>
      </c>
      <c r="P2950" s="42">
        <v>113</v>
      </c>
      <c r="Q2950" s="42">
        <v>21</v>
      </c>
      <c r="R2950" s="42">
        <v>21</v>
      </c>
    </row>
    <row r="2951" spans="1:18" x14ac:dyDescent="0.3">
      <c r="A2951" t="s">
        <v>3924</v>
      </c>
      <c r="B2951" s="17">
        <v>45185</v>
      </c>
      <c r="C2951" t="s">
        <v>3925</v>
      </c>
      <c r="D2951" t="s">
        <v>3926</v>
      </c>
      <c r="E2951" t="s">
        <v>3927</v>
      </c>
      <c r="F2951" t="s">
        <v>3930</v>
      </c>
      <c r="G2951" t="s">
        <v>3921</v>
      </c>
      <c r="H2951" t="s">
        <v>3876</v>
      </c>
      <c r="I2951">
        <v>2268</v>
      </c>
      <c r="J2951" s="41">
        <v>1.3969999999999998E-2</v>
      </c>
      <c r="K2951" s="42">
        <v>31.683959999999995</v>
      </c>
      <c r="L2951" s="43">
        <v>1.3915</v>
      </c>
      <c r="M2951" s="42">
        <v>44.088230339999996</v>
      </c>
      <c r="N2951">
        <v>6</v>
      </c>
      <c r="O2951" s="43">
        <v>288</v>
      </c>
      <c r="P2951" s="42">
        <v>81</v>
      </c>
      <c r="Q2951" s="42">
        <v>11</v>
      </c>
      <c r="R2951" s="42">
        <v>15</v>
      </c>
    </row>
    <row r="2952" spans="1:18" x14ac:dyDescent="0.3">
      <c r="A2952" t="s">
        <v>3924</v>
      </c>
      <c r="B2952" s="17">
        <v>45186</v>
      </c>
      <c r="C2952" t="s">
        <v>3925</v>
      </c>
      <c r="D2952" t="s">
        <v>3926</v>
      </c>
      <c r="E2952" t="s">
        <v>3927</v>
      </c>
      <c r="F2952" t="s">
        <v>3930</v>
      </c>
      <c r="G2952" t="s">
        <v>3921</v>
      </c>
      <c r="H2952" t="s">
        <v>3876</v>
      </c>
      <c r="I2952">
        <v>1858</v>
      </c>
      <c r="J2952" s="41">
        <v>1.8700000000000001E-2</v>
      </c>
      <c r="K2952" s="42">
        <v>34.744600000000005</v>
      </c>
      <c r="L2952" s="43">
        <v>0.94299999999999984</v>
      </c>
      <c r="M2952" s="42">
        <v>32.7641578</v>
      </c>
      <c r="N2952">
        <v>2</v>
      </c>
      <c r="O2952" s="43">
        <v>94.8</v>
      </c>
      <c r="P2952" s="42">
        <v>73</v>
      </c>
      <c r="Q2952" s="42">
        <v>12</v>
      </c>
      <c r="R2952" s="42">
        <v>15</v>
      </c>
    </row>
    <row r="2953" spans="1:18" x14ac:dyDescent="0.3">
      <c r="A2953" t="s">
        <v>3924</v>
      </c>
      <c r="B2953" s="17">
        <v>45187</v>
      </c>
      <c r="C2953" t="s">
        <v>3925</v>
      </c>
      <c r="D2953" t="s">
        <v>3926</v>
      </c>
      <c r="E2953" t="s">
        <v>3927</v>
      </c>
      <c r="F2953" t="s">
        <v>3930</v>
      </c>
      <c r="G2953" t="s">
        <v>3921</v>
      </c>
      <c r="H2953" t="s">
        <v>3876</v>
      </c>
      <c r="I2953">
        <v>2094</v>
      </c>
      <c r="J2953" s="41">
        <v>1.6060000000000001E-2</v>
      </c>
      <c r="K2953" s="42">
        <v>33.629640000000002</v>
      </c>
      <c r="L2953" s="43">
        <v>2.3689999999999998</v>
      </c>
      <c r="M2953" s="42">
        <v>79.668617159999997</v>
      </c>
      <c r="N2953">
        <v>8</v>
      </c>
      <c r="O2953" s="43">
        <v>748.8</v>
      </c>
      <c r="P2953" s="42">
        <v>115</v>
      </c>
      <c r="Q2953" s="42">
        <v>19</v>
      </c>
      <c r="R2953" s="42">
        <v>16.5</v>
      </c>
    </row>
    <row r="2954" spans="1:18" x14ac:dyDescent="0.3">
      <c r="A2954" t="s">
        <v>3924</v>
      </c>
      <c r="B2954" s="17">
        <v>45188</v>
      </c>
      <c r="C2954" t="s">
        <v>3925</v>
      </c>
      <c r="D2954" t="s">
        <v>3926</v>
      </c>
      <c r="E2954" t="s">
        <v>3927</v>
      </c>
      <c r="F2954" t="s">
        <v>3930</v>
      </c>
      <c r="G2954" t="s">
        <v>3921</v>
      </c>
      <c r="H2954" t="s">
        <v>3876</v>
      </c>
      <c r="I2954">
        <v>1902</v>
      </c>
      <c r="J2954" s="41">
        <v>1.958E-2</v>
      </c>
      <c r="K2954" s="42">
        <v>37.241160000000001</v>
      </c>
      <c r="L2954" s="43">
        <v>2.0585</v>
      </c>
      <c r="M2954" s="42">
        <v>76.660927860000001</v>
      </c>
      <c r="N2954">
        <v>8</v>
      </c>
      <c r="O2954" s="43">
        <v>633.6</v>
      </c>
      <c r="P2954" s="42">
        <v>85</v>
      </c>
      <c r="Q2954" s="42">
        <v>18</v>
      </c>
      <c r="R2954" s="42">
        <v>19.5</v>
      </c>
    </row>
    <row r="2955" spans="1:18" x14ac:dyDescent="0.3">
      <c r="A2955" t="s">
        <v>3924</v>
      </c>
      <c r="B2955" s="17">
        <v>45189</v>
      </c>
      <c r="C2955" t="s">
        <v>3925</v>
      </c>
      <c r="D2955" t="s">
        <v>3926</v>
      </c>
      <c r="E2955" t="s">
        <v>3927</v>
      </c>
      <c r="F2955" t="s">
        <v>3930</v>
      </c>
      <c r="G2955" t="s">
        <v>3921</v>
      </c>
      <c r="H2955" t="s">
        <v>3876</v>
      </c>
      <c r="I2955">
        <v>1206</v>
      </c>
      <c r="J2955" s="41">
        <v>1.3860000000000001E-2</v>
      </c>
      <c r="K2955" s="42">
        <v>16.715160000000001</v>
      </c>
      <c r="L2955" s="43">
        <v>1.0349999999999999</v>
      </c>
      <c r="M2955" s="42">
        <v>17.300190600000001</v>
      </c>
      <c r="N2955">
        <v>2</v>
      </c>
      <c r="O2955" s="43">
        <v>214.79999999999998</v>
      </c>
      <c r="P2955" s="42">
        <v>76</v>
      </c>
      <c r="Q2955" s="42">
        <v>16</v>
      </c>
      <c r="R2955" s="42">
        <v>18</v>
      </c>
    </row>
    <row r="2956" spans="1:18" x14ac:dyDescent="0.3">
      <c r="A2956" t="s">
        <v>3924</v>
      </c>
      <c r="B2956" s="17">
        <v>45190</v>
      </c>
      <c r="C2956" t="s">
        <v>3925</v>
      </c>
      <c r="D2956" t="s">
        <v>3926</v>
      </c>
      <c r="E2956" t="s">
        <v>3927</v>
      </c>
      <c r="F2956" t="s">
        <v>3930</v>
      </c>
      <c r="G2956" t="s">
        <v>3921</v>
      </c>
      <c r="H2956" t="s">
        <v>3876</v>
      </c>
      <c r="I2956">
        <v>1305</v>
      </c>
      <c r="J2956" s="41">
        <v>2.0900000000000002E-2</v>
      </c>
      <c r="K2956" s="42">
        <v>27.274500000000003</v>
      </c>
      <c r="L2956" s="43">
        <v>1.7479999999999998</v>
      </c>
      <c r="M2956" s="42">
        <v>47.675826000000001</v>
      </c>
      <c r="N2956">
        <v>7</v>
      </c>
      <c r="O2956" s="43">
        <v>306</v>
      </c>
      <c r="P2956" s="42">
        <v>94</v>
      </c>
      <c r="Q2956" s="42">
        <v>19</v>
      </c>
      <c r="R2956" s="42">
        <v>22.5</v>
      </c>
    </row>
    <row r="2957" spans="1:18" x14ac:dyDescent="0.3">
      <c r="A2957" t="s">
        <v>3924</v>
      </c>
      <c r="B2957" s="17">
        <v>45191</v>
      </c>
      <c r="C2957" t="s">
        <v>3925</v>
      </c>
      <c r="D2957" t="s">
        <v>3926</v>
      </c>
      <c r="E2957" t="s">
        <v>3927</v>
      </c>
      <c r="F2957" t="s">
        <v>3930</v>
      </c>
      <c r="G2957" t="s">
        <v>3921</v>
      </c>
      <c r="H2957" t="s">
        <v>3876</v>
      </c>
      <c r="I2957">
        <v>1935</v>
      </c>
      <c r="J2957" s="41">
        <v>1.7270000000000004E-2</v>
      </c>
      <c r="K2957" s="42">
        <v>33.417450000000009</v>
      </c>
      <c r="L2957" s="43">
        <v>0.90849999999999997</v>
      </c>
      <c r="M2957" s="42">
        <v>30.359753325000007</v>
      </c>
      <c r="N2957">
        <v>3</v>
      </c>
      <c r="O2957" s="43">
        <v>183.6</v>
      </c>
      <c r="P2957" s="42">
        <v>103</v>
      </c>
      <c r="Q2957" s="42">
        <v>19</v>
      </c>
      <c r="R2957" s="42">
        <v>16.5</v>
      </c>
    </row>
    <row r="2958" spans="1:18" x14ac:dyDescent="0.3">
      <c r="A2958" t="s">
        <v>3924</v>
      </c>
      <c r="B2958" s="17">
        <v>45192</v>
      </c>
      <c r="C2958" t="s">
        <v>3925</v>
      </c>
      <c r="D2958" t="s">
        <v>3926</v>
      </c>
      <c r="E2958" t="s">
        <v>3927</v>
      </c>
      <c r="F2958" t="s">
        <v>3930</v>
      </c>
      <c r="G2958" t="s">
        <v>3921</v>
      </c>
      <c r="H2958" t="s">
        <v>3876</v>
      </c>
      <c r="I2958">
        <v>1235</v>
      </c>
      <c r="J2958" s="41">
        <v>1.7489999999999999E-2</v>
      </c>
      <c r="K2958" s="42">
        <v>21.600149999999999</v>
      </c>
      <c r="L2958" s="43">
        <v>2.3574999999999995</v>
      </c>
      <c r="M2958" s="42">
        <v>50.922353624999985</v>
      </c>
      <c r="N2958">
        <v>8</v>
      </c>
      <c r="O2958" s="43">
        <v>576</v>
      </c>
      <c r="P2958" s="42">
        <v>79</v>
      </c>
      <c r="Q2958" s="42">
        <v>7</v>
      </c>
      <c r="R2958" s="42">
        <v>24</v>
      </c>
    </row>
    <row r="2959" spans="1:18" x14ac:dyDescent="0.3">
      <c r="A2959" t="s">
        <v>3924</v>
      </c>
      <c r="B2959" s="17">
        <v>45193</v>
      </c>
      <c r="C2959" t="s">
        <v>3925</v>
      </c>
      <c r="D2959" t="s">
        <v>3926</v>
      </c>
      <c r="E2959" t="s">
        <v>3927</v>
      </c>
      <c r="F2959" t="s">
        <v>3930</v>
      </c>
      <c r="G2959" t="s">
        <v>3921</v>
      </c>
      <c r="H2959" t="s">
        <v>3876</v>
      </c>
      <c r="I2959">
        <v>1597</v>
      </c>
      <c r="J2959" s="41">
        <v>1.7380000000000003E-2</v>
      </c>
      <c r="K2959" s="42">
        <v>27.755860000000006</v>
      </c>
      <c r="L2959" s="43">
        <v>1.288</v>
      </c>
      <c r="M2959" s="42">
        <v>35.749547680000006</v>
      </c>
      <c r="N2959">
        <v>8</v>
      </c>
      <c r="O2959" s="43">
        <v>702</v>
      </c>
      <c r="P2959" s="42">
        <v>119</v>
      </c>
      <c r="Q2959" s="42">
        <v>14</v>
      </c>
      <c r="R2959" s="42">
        <v>21</v>
      </c>
    </row>
    <row r="2960" spans="1:18" x14ac:dyDescent="0.3">
      <c r="A2960" t="s">
        <v>3924</v>
      </c>
      <c r="B2960" s="17">
        <v>45194</v>
      </c>
      <c r="C2960" t="s">
        <v>3925</v>
      </c>
      <c r="D2960" t="s">
        <v>3926</v>
      </c>
      <c r="E2960" t="s">
        <v>3927</v>
      </c>
      <c r="F2960" t="s">
        <v>3930</v>
      </c>
      <c r="G2960" t="s">
        <v>3921</v>
      </c>
      <c r="H2960" t="s">
        <v>3876</v>
      </c>
      <c r="I2960">
        <v>1811</v>
      </c>
      <c r="J2960" s="41">
        <v>2.0900000000000005E-2</v>
      </c>
      <c r="K2960" s="42">
        <v>37.849900000000012</v>
      </c>
      <c r="L2960" s="43">
        <v>0.73599999999999999</v>
      </c>
      <c r="M2960" s="42">
        <v>27.857526400000008</v>
      </c>
      <c r="N2960">
        <v>4</v>
      </c>
      <c r="O2960" s="43">
        <v>361.2</v>
      </c>
      <c r="P2960" s="42">
        <v>111</v>
      </c>
      <c r="Q2960" s="42">
        <v>9</v>
      </c>
      <c r="R2960" s="42">
        <v>18</v>
      </c>
    </row>
    <row r="2961" spans="1:18" x14ac:dyDescent="0.3">
      <c r="A2961" t="s">
        <v>3924</v>
      </c>
      <c r="B2961" s="17">
        <v>45195</v>
      </c>
      <c r="C2961" t="s">
        <v>3925</v>
      </c>
      <c r="D2961" t="s">
        <v>3926</v>
      </c>
      <c r="E2961" t="s">
        <v>3927</v>
      </c>
      <c r="F2961" t="s">
        <v>3930</v>
      </c>
      <c r="G2961" t="s">
        <v>3921</v>
      </c>
      <c r="H2961" t="s">
        <v>3876</v>
      </c>
      <c r="I2961">
        <v>1245</v>
      </c>
      <c r="J2961" s="41">
        <v>2.0790000000000003E-2</v>
      </c>
      <c r="K2961" s="42">
        <v>25.883550000000003</v>
      </c>
      <c r="L2961" s="43">
        <v>0.80499999999999994</v>
      </c>
      <c r="M2961" s="42">
        <v>20.836257750000001</v>
      </c>
      <c r="N2961">
        <v>5</v>
      </c>
      <c r="O2961" s="43">
        <v>560.4</v>
      </c>
      <c r="P2961" s="42">
        <v>73</v>
      </c>
      <c r="Q2961" s="42">
        <v>24</v>
      </c>
      <c r="R2961" s="42">
        <v>15</v>
      </c>
    </row>
    <row r="2962" spans="1:18" x14ac:dyDescent="0.3">
      <c r="A2962" t="s">
        <v>3924</v>
      </c>
      <c r="B2962" s="17">
        <v>45196</v>
      </c>
      <c r="C2962" t="s">
        <v>3925</v>
      </c>
      <c r="D2962" t="s">
        <v>3926</v>
      </c>
      <c r="E2962" t="s">
        <v>3927</v>
      </c>
      <c r="F2962" t="s">
        <v>3930</v>
      </c>
      <c r="G2962" t="s">
        <v>3921</v>
      </c>
      <c r="H2962" t="s">
        <v>3876</v>
      </c>
      <c r="I2962">
        <v>2099</v>
      </c>
      <c r="J2962" s="41">
        <v>1.8370000000000001E-2</v>
      </c>
      <c r="K2962" s="42">
        <v>38.558630000000001</v>
      </c>
      <c r="L2962" s="43">
        <v>2.1160000000000001</v>
      </c>
      <c r="M2962" s="42">
        <v>81.590061080000012</v>
      </c>
      <c r="N2962">
        <v>4</v>
      </c>
      <c r="O2962" s="43">
        <v>284.39999999999998</v>
      </c>
      <c r="P2962" s="42">
        <v>102</v>
      </c>
      <c r="Q2962" s="42">
        <v>15</v>
      </c>
      <c r="R2962" s="42">
        <v>19.5</v>
      </c>
    </row>
    <row r="2963" spans="1:18" x14ac:dyDescent="0.3">
      <c r="A2963" t="s">
        <v>3924</v>
      </c>
      <c r="B2963" s="17">
        <v>45197</v>
      </c>
      <c r="C2963" t="s">
        <v>3925</v>
      </c>
      <c r="D2963" t="s">
        <v>3926</v>
      </c>
      <c r="E2963" t="s">
        <v>3927</v>
      </c>
      <c r="F2963" t="s">
        <v>3930</v>
      </c>
      <c r="G2963" t="s">
        <v>3921</v>
      </c>
      <c r="H2963" t="s">
        <v>3876</v>
      </c>
      <c r="I2963">
        <v>1400</v>
      </c>
      <c r="J2963" s="41">
        <v>2.409E-2</v>
      </c>
      <c r="K2963" s="42">
        <v>33.725999999999999</v>
      </c>
      <c r="L2963" s="43">
        <v>2.1389999999999998</v>
      </c>
      <c r="M2963" s="42">
        <v>72.13991399999999</v>
      </c>
      <c r="N2963">
        <v>2</v>
      </c>
      <c r="O2963" s="43">
        <v>122.39999999999999</v>
      </c>
      <c r="P2963" s="42">
        <v>89</v>
      </c>
      <c r="Q2963" s="42">
        <v>19</v>
      </c>
      <c r="R2963" s="42">
        <v>21</v>
      </c>
    </row>
    <row r="2964" spans="1:18" x14ac:dyDescent="0.3">
      <c r="A2964" t="s">
        <v>3924</v>
      </c>
      <c r="B2964" s="17">
        <v>45198</v>
      </c>
      <c r="C2964" t="s">
        <v>3925</v>
      </c>
      <c r="D2964" t="s">
        <v>3926</v>
      </c>
      <c r="E2964" t="s">
        <v>3927</v>
      </c>
      <c r="F2964" t="s">
        <v>3930</v>
      </c>
      <c r="G2964" t="s">
        <v>3921</v>
      </c>
      <c r="H2964" t="s">
        <v>3876</v>
      </c>
      <c r="I2964">
        <v>2136</v>
      </c>
      <c r="J2964" s="41">
        <v>1.8920000000000003E-2</v>
      </c>
      <c r="K2964" s="42">
        <v>40.413120000000006</v>
      </c>
      <c r="L2964" s="43">
        <v>2.5299999999999998</v>
      </c>
      <c r="M2964" s="42">
        <v>102.24519360000001</v>
      </c>
      <c r="N2964">
        <v>3</v>
      </c>
      <c r="O2964" s="43">
        <v>205.2</v>
      </c>
      <c r="P2964" s="42">
        <v>93</v>
      </c>
      <c r="Q2964" s="42">
        <v>26</v>
      </c>
      <c r="R2964" s="42">
        <v>12</v>
      </c>
    </row>
    <row r="2965" spans="1:18" x14ac:dyDescent="0.3">
      <c r="A2965" t="s">
        <v>3924</v>
      </c>
      <c r="B2965" s="17">
        <v>45199</v>
      </c>
      <c r="C2965" t="s">
        <v>3925</v>
      </c>
      <c r="D2965" t="s">
        <v>3926</v>
      </c>
      <c r="E2965" t="s">
        <v>3927</v>
      </c>
      <c r="F2965" t="s">
        <v>3930</v>
      </c>
      <c r="G2965" t="s">
        <v>3921</v>
      </c>
      <c r="H2965" t="s">
        <v>3876</v>
      </c>
      <c r="I2965">
        <v>1401</v>
      </c>
      <c r="J2965" s="41">
        <v>2.1670000000000005E-2</v>
      </c>
      <c r="K2965" s="42">
        <v>30.359670000000008</v>
      </c>
      <c r="L2965" s="43">
        <v>1.2189999999999999</v>
      </c>
      <c r="M2965" s="42">
        <v>37.008437730000004</v>
      </c>
      <c r="N2965">
        <v>8</v>
      </c>
      <c r="O2965" s="43">
        <v>834</v>
      </c>
      <c r="P2965" s="42">
        <v>106</v>
      </c>
      <c r="Q2965" s="42">
        <v>22</v>
      </c>
      <c r="R2965" s="42">
        <v>9</v>
      </c>
    </row>
    <row r="2966" spans="1:18" x14ac:dyDescent="0.3">
      <c r="A2966" t="s">
        <v>3924</v>
      </c>
      <c r="B2966" s="17">
        <v>45200</v>
      </c>
      <c r="C2966" t="s">
        <v>3925</v>
      </c>
      <c r="D2966" t="s">
        <v>3926</v>
      </c>
      <c r="E2966" t="s">
        <v>3927</v>
      </c>
      <c r="F2966" t="s">
        <v>3930</v>
      </c>
      <c r="G2966" t="s">
        <v>3921</v>
      </c>
      <c r="H2966" t="s">
        <v>3876</v>
      </c>
      <c r="I2966">
        <v>1849</v>
      </c>
      <c r="J2966" s="41">
        <v>1.771E-2</v>
      </c>
      <c r="K2966" s="42">
        <v>32.74579</v>
      </c>
      <c r="L2966" s="43">
        <v>2.2194999999999996</v>
      </c>
      <c r="M2966" s="42">
        <v>72.679280904999985</v>
      </c>
      <c r="N2966">
        <v>8</v>
      </c>
      <c r="O2966" s="43">
        <v>460.79999999999995</v>
      </c>
      <c r="P2966" s="42">
        <v>119</v>
      </c>
      <c r="Q2966" s="42">
        <v>16</v>
      </c>
      <c r="R2966" s="42">
        <v>12</v>
      </c>
    </row>
    <row r="2967" spans="1:18" x14ac:dyDescent="0.3">
      <c r="A2967" t="s">
        <v>3924</v>
      </c>
      <c r="B2967" s="17">
        <v>45201</v>
      </c>
      <c r="C2967" t="s">
        <v>3925</v>
      </c>
      <c r="D2967" t="s">
        <v>3926</v>
      </c>
      <c r="E2967" t="s">
        <v>3927</v>
      </c>
      <c r="F2967" t="s">
        <v>3930</v>
      </c>
      <c r="G2967" t="s">
        <v>3921</v>
      </c>
      <c r="H2967" t="s">
        <v>3876</v>
      </c>
      <c r="I2967">
        <v>1505</v>
      </c>
      <c r="J2967" s="41">
        <v>1.584E-2</v>
      </c>
      <c r="K2967" s="42">
        <v>23.839199999999998</v>
      </c>
      <c r="L2967" s="43">
        <v>2.2309999999999999</v>
      </c>
      <c r="M2967" s="42">
        <v>53.185255199999993</v>
      </c>
      <c r="N2967">
        <v>8</v>
      </c>
      <c r="O2967" s="43">
        <v>536.4</v>
      </c>
      <c r="P2967" s="42">
        <v>107</v>
      </c>
      <c r="Q2967" s="42">
        <v>26</v>
      </c>
      <c r="R2967" s="42">
        <v>19.5</v>
      </c>
    </row>
    <row r="2968" spans="1:18" x14ac:dyDescent="0.3">
      <c r="A2968" t="s">
        <v>3924</v>
      </c>
      <c r="B2968" s="17">
        <v>45202</v>
      </c>
      <c r="C2968" t="s">
        <v>3925</v>
      </c>
      <c r="D2968" t="s">
        <v>3926</v>
      </c>
      <c r="E2968" t="s">
        <v>3927</v>
      </c>
      <c r="F2968" t="s">
        <v>3930</v>
      </c>
      <c r="G2968" t="s">
        <v>3921</v>
      </c>
      <c r="H2968" t="s">
        <v>3876</v>
      </c>
      <c r="I2968">
        <v>1402</v>
      </c>
      <c r="J2968" s="41">
        <v>1.5949999999999999E-2</v>
      </c>
      <c r="K2968" s="42">
        <v>22.361899999999999</v>
      </c>
      <c r="L2968" s="43">
        <v>1.6674999999999998</v>
      </c>
      <c r="M2968" s="42">
        <v>37.288468249999994</v>
      </c>
      <c r="N2968">
        <v>2</v>
      </c>
      <c r="O2968" s="43">
        <v>298.8</v>
      </c>
      <c r="P2968" s="42">
        <v>88</v>
      </c>
      <c r="Q2968" s="42">
        <v>18</v>
      </c>
      <c r="R2968" s="42">
        <v>15</v>
      </c>
    </row>
    <row r="2969" spans="1:18" x14ac:dyDescent="0.3">
      <c r="A2969" t="s">
        <v>3924</v>
      </c>
      <c r="B2969" s="17">
        <v>45203</v>
      </c>
      <c r="C2969" t="s">
        <v>3925</v>
      </c>
      <c r="D2969" t="s">
        <v>3926</v>
      </c>
      <c r="E2969" t="s">
        <v>3927</v>
      </c>
      <c r="F2969" t="s">
        <v>3930</v>
      </c>
      <c r="G2969" t="s">
        <v>3921</v>
      </c>
      <c r="H2969" t="s">
        <v>3876</v>
      </c>
      <c r="I2969">
        <v>1855</v>
      </c>
      <c r="J2969" s="41">
        <v>1.5949999999999999E-2</v>
      </c>
      <c r="K2969" s="42">
        <v>29.587249999999997</v>
      </c>
      <c r="L2969" s="43">
        <v>1.4834999999999998</v>
      </c>
      <c r="M2969" s="42">
        <v>43.892685374999992</v>
      </c>
      <c r="N2969">
        <v>2</v>
      </c>
      <c r="O2969" s="43">
        <v>308.39999999999998</v>
      </c>
      <c r="P2969" s="42">
        <v>97</v>
      </c>
      <c r="Q2969" s="42">
        <v>20</v>
      </c>
      <c r="R2969" s="42">
        <v>12</v>
      </c>
    </row>
    <row r="2970" spans="1:18" x14ac:dyDescent="0.3">
      <c r="A2970" t="s">
        <v>3924</v>
      </c>
      <c r="B2970" s="17">
        <v>45204</v>
      </c>
      <c r="C2970" t="s">
        <v>3925</v>
      </c>
      <c r="D2970" t="s">
        <v>3926</v>
      </c>
      <c r="E2970" t="s">
        <v>3927</v>
      </c>
      <c r="F2970" t="s">
        <v>3930</v>
      </c>
      <c r="G2970" t="s">
        <v>3921</v>
      </c>
      <c r="H2970" t="s">
        <v>3876</v>
      </c>
      <c r="I2970">
        <v>1311</v>
      </c>
      <c r="J2970" s="41">
        <v>1.3640000000000001E-2</v>
      </c>
      <c r="K2970" s="42">
        <v>17.88204</v>
      </c>
      <c r="L2970" s="43">
        <v>1.8169999999999999</v>
      </c>
      <c r="M2970" s="42">
        <v>32.491666680000002</v>
      </c>
      <c r="N2970">
        <v>6</v>
      </c>
      <c r="O2970" s="43">
        <v>448.8</v>
      </c>
      <c r="P2970" s="42">
        <v>106</v>
      </c>
      <c r="Q2970" s="42">
        <v>11</v>
      </c>
      <c r="R2970" s="42">
        <v>19.5</v>
      </c>
    </row>
    <row r="2971" spans="1:18" x14ac:dyDescent="0.3">
      <c r="A2971" t="s">
        <v>3924</v>
      </c>
      <c r="B2971" s="17">
        <v>45205</v>
      </c>
      <c r="C2971" t="s">
        <v>3925</v>
      </c>
      <c r="D2971" t="s">
        <v>3926</v>
      </c>
      <c r="E2971" t="s">
        <v>3927</v>
      </c>
      <c r="F2971" t="s">
        <v>3930</v>
      </c>
      <c r="G2971" t="s">
        <v>3921</v>
      </c>
      <c r="H2971" t="s">
        <v>3876</v>
      </c>
      <c r="I2971">
        <v>1971</v>
      </c>
      <c r="J2971" s="41">
        <v>1.8260000000000002E-2</v>
      </c>
      <c r="K2971" s="42">
        <v>35.990460000000006</v>
      </c>
      <c r="L2971" s="43">
        <v>1.8514999999999999</v>
      </c>
      <c r="M2971" s="42">
        <v>66.636336690000007</v>
      </c>
      <c r="N2971">
        <v>6</v>
      </c>
      <c r="O2971" s="43">
        <v>642</v>
      </c>
      <c r="P2971" s="42">
        <v>109</v>
      </c>
      <c r="Q2971" s="42">
        <v>12</v>
      </c>
      <c r="R2971" s="42">
        <v>24</v>
      </c>
    </row>
    <row r="2972" spans="1:18" x14ac:dyDescent="0.3">
      <c r="A2972" t="s">
        <v>3924</v>
      </c>
      <c r="B2972" s="17">
        <v>45206</v>
      </c>
      <c r="C2972" t="s">
        <v>3925</v>
      </c>
      <c r="D2972" t="s">
        <v>3926</v>
      </c>
      <c r="E2972" t="s">
        <v>3927</v>
      </c>
      <c r="F2972" t="s">
        <v>3930</v>
      </c>
      <c r="G2972" t="s">
        <v>3921</v>
      </c>
      <c r="H2972" t="s">
        <v>3876</v>
      </c>
      <c r="I2972">
        <v>1801</v>
      </c>
      <c r="J2972" s="41">
        <v>1.8479999999999996E-2</v>
      </c>
      <c r="K2972" s="42">
        <v>33.282479999999993</v>
      </c>
      <c r="L2972" s="43">
        <v>0.66699999999999993</v>
      </c>
      <c r="M2972" s="42">
        <v>22.199414159999993</v>
      </c>
      <c r="N2972">
        <v>2</v>
      </c>
      <c r="O2972" s="43">
        <v>230.39999999999998</v>
      </c>
      <c r="P2972" s="42">
        <v>86</v>
      </c>
      <c r="Q2972" s="42">
        <v>27</v>
      </c>
      <c r="R2972" s="42">
        <v>24</v>
      </c>
    </row>
    <row r="2973" spans="1:18" x14ac:dyDescent="0.3">
      <c r="A2973" t="s">
        <v>3924</v>
      </c>
      <c r="B2973" s="17">
        <v>45207</v>
      </c>
      <c r="C2973" t="s">
        <v>3925</v>
      </c>
      <c r="D2973" t="s">
        <v>3926</v>
      </c>
      <c r="E2973" t="s">
        <v>3927</v>
      </c>
      <c r="F2973" t="s">
        <v>3930</v>
      </c>
      <c r="G2973" t="s">
        <v>3921</v>
      </c>
      <c r="H2973" t="s">
        <v>3876</v>
      </c>
      <c r="I2973">
        <v>1146</v>
      </c>
      <c r="J2973" s="41">
        <v>1.7930000000000001E-2</v>
      </c>
      <c r="K2973" s="42">
        <v>20.547780000000003</v>
      </c>
      <c r="L2973" s="43">
        <v>1.6214999999999997</v>
      </c>
      <c r="M2973" s="42">
        <v>33.318225269999999</v>
      </c>
      <c r="N2973">
        <v>4</v>
      </c>
      <c r="O2973" s="43">
        <v>241.2</v>
      </c>
      <c r="P2973" s="42">
        <v>109</v>
      </c>
      <c r="Q2973" s="42">
        <v>14</v>
      </c>
      <c r="R2973" s="42">
        <v>22.5</v>
      </c>
    </row>
    <row r="2974" spans="1:18" x14ac:dyDescent="0.3">
      <c r="A2974" t="s">
        <v>3924</v>
      </c>
      <c r="B2974" s="17">
        <v>45208</v>
      </c>
      <c r="C2974" t="s">
        <v>3925</v>
      </c>
      <c r="D2974" t="s">
        <v>3926</v>
      </c>
      <c r="E2974" t="s">
        <v>3927</v>
      </c>
      <c r="F2974" t="s">
        <v>3930</v>
      </c>
      <c r="G2974" t="s">
        <v>3921</v>
      </c>
      <c r="H2974" t="s">
        <v>3876</v>
      </c>
      <c r="I2974">
        <v>1854</v>
      </c>
      <c r="J2974" s="41">
        <v>1.9470000000000001E-2</v>
      </c>
      <c r="K2974" s="42">
        <v>36.097380000000001</v>
      </c>
      <c r="L2974" s="43">
        <v>0.73599999999999999</v>
      </c>
      <c r="M2974" s="42">
        <v>26.56767168</v>
      </c>
      <c r="N2974">
        <v>5</v>
      </c>
      <c r="O2974" s="43">
        <v>270</v>
      </c>
      <c r="P2974" s="42">
        <v>78</v>
      </c>
      <c r="Q2974" s="42">
        <v>19</v>
      </c>
      <c r="R2974" s="42">
        <v>4.5</v>
      </c>
    </row>
    <row r="2975" spans="1:18" x14ac:dyDescent="0.3">
      <c r="A2975" t="s">
        <v>3924</v>
      </c>
      <c r="B2975" s="17">
        <v>45209</v>
      </c>
      <c r="C2975" t="s">
        <v>3925</v>
      </c>
      <c r="D2975" t="s">
        <v>3926</v>
      </c>
      <c r="E2975" t="s">
        <v>3927</v>
      </c>
      <c r="F2975" t="s">
        <v>3930</v>
      </c>
      <c r="G2975" t="s">
        <v>3921</v>
      </c>
      <c r="H2975" t="s">
        <v>3876</v>
      </c>
      <c r="I2975">
        <v>2153</v>
      </c>
      <c r="J2975" s="41">
        <v>1.8700000000000001E-2</v>
      </c>
      <c r="K2975" s="42">
        <v>40.261100000000006</v>
      </c>
      <c r="L2975" s="43">
        <v>2.2999999999999998</v>
      </c>
      <c r="M2975" s="42">
        <v>92.600530000000006</v>
      </c>
      <c r="N2975">
        <v>4</v>
      </c>
      <c r="O2975" s="43">
        <v>315.59999999999997</v>
      </c>
      <c r="P2975" s="42">
        <v>102</v>
      </c>
      <c r="Q2975" s="42">
        <v>14</v>
      </c>
      <c r="R2975" s="42">
        <v>15</v>
      </c>
    </row>
    <row r="2976" spans="1:18" x14ac:dyDescent="0.3">
      <c r="A2976" t="s">
        <v>3924</v>
      </c>
      <c r="B2976" s="17">
        <v>45210</v>
      </c>
      <c r="C2976" t="s">
        <v>3925</v>
      </c>
      <c r="D2976" t="s">
        <v>3926</v>
      </c>
      <c r="E2976" t="s">
        <v>3927</v>
      </c>
      <c r="F2976" t="s">
        <v>3930</v>
      </c>
      <c r="G2976" t="s">
        <v>3921</v>
      </c>
      <c r="H2976" t="s">
        <v>3876</v>
      </c>
      <c r="I2976">
        <v>1499</v>
      </c>
      <c r="J2976" s="41">
        <v>1.6719999999999999E-2</v>
      </c>
      <c r="K2976" s="42">
        <v>25.063279999999999</v>
      </c>
      <c r="L2976" s="43">
        <v>1.6214999999999997</v>
      </c>
      <c r="M2976" s="42">
        <v>40.640108519999991</v>
      </c>
      <c r="N2976">
        <v>8</v>
      </c>
      <c r="O2976" s="43">
        <v>636</v>
      </c>
      <c r="P2976" s="42">
        <v>70</v>
      </c>
      <c r="Q2976" s="42">
        <v>19</v>
      </c>
      <c r="R2976" s="42">
        <v>19.5</v>
      </c>
    </row>
    <row r="2977" spans="1:18" x14ac:dyDescent="0.3">
      <c r="A2977" t="s">
        <v>3924</v>
      </c>
      <c r="B2977" s="17">
        <v>45211</v>
      </c>
      <c r="C2977" t="s">
        <v>3925</v>
      </c>
      <c r="D2977" t="s">
        <v>3926</v>
      </c>
      <c r="E2977" t="s">
        <v>3927</v>
      </c>
      <c r="F2977" t="s">
        <v>3930</v>
      </c>
      <c r="G2977" t="s">
        <v>3921</v>
      </c>
      <c r="H2977" t="s">
        <v>3876</v>
      </c>
      <c r="I2977">
        <v>1594</v>
      </c>
      <c r="J2977" s="41">
        <v>1.9910000000000001E-2</v>
      </c>
      <c r="K2977" s="42">
        <v>31.736540000000002</v>
      </c>
      <c r="L2977" s="43">
        <v>2.4379999999999997</v>
      </c>
      <c r="M2977" s="42">
        <v>77.373684519999998</v>
      </c>
      <c r="N2977">
        <v>6</v>
      </c>
      <c r="O2977" s="43">
        <v>622.79999999999995</v>
      </c>
      <c r="P2977" s="42">
        <v>95</v>
      </c>
      <c r="Q2977" s="42">
        <v>26</v>
      </c>
      <c r="R2977" s="42">
        <v>12</v>
      </c>
    </row>
    <row r="2978" spans="1:18" x14ac:dyDescent="0.3">
      <c r="A2978" t="s">
        <v>3924</v>
      </c>
      <c r="B2978" s="17">
        <v>45212</v>
      </c>
      <c r="C2978" t="s">
        <v>3925</v>
      </c>
      <c r="D2978" t="s">
        <v>3926</v>
      </c>
      <c r="E2978" t="s">
        <v>3927</v>
      </c>
      <c r="F2978" t="s">
        <v>3930</v>
      </c>
      <c r="G2978" t="s">
        <v>3921</v>
      </c>
      <c r="H2978" t="s">
        <v>3876</v>
      </c>
      <c r="I2978">
        <v>1925</v>
      </c>
      <c r="J2978" s="41">
        <v>2.4199999999999999E-2</v>
      </c>
      <c r="K2978" s="42">
        <v>46.585000000000001</v>
      </c>
      <c r="L2978" s="43">
        <v>1.5525</v>
      </c>
      <c r="M2978" s="42">
        <v>72.323212499999997</v>
      </c>
      <c r="N2978">
        <v>3</v>
      </c>
      <c r="O2978" s="43">
        <v>172.79999999999998</v>
      </c>
      <c r="P2978" s="42">
        <v>102</v>
      </c>
      <c r="Q2978" s="42">
        <v>16</v>
      </c>
      <c r="R2978" s="42">
        <v>24</v>
      </c>
    </row>
    <row r="2979" spans="1:18" x14ac:dyDescent="0.3">
      <c r="A2979" t="s">
        <v>3924</v>
      </c>
      <c r="B2979" s="17">
        <v>45213</v>
      </c>
      <c r="C2979" t="s">
        <v>3925</v>
      </c>
      <c r="D2979" t="s">
        <v>3926</v>
      </c>
      <c r="E2979" t="s">
        <v>3927</v>
      </c>
      <c r="F2979" t="s">
        <v>3930</v>
      </c>
      <c r="G2979" t="s">
        <v>3921</v>
      </c>
      <c r="H2979" t="s">
        <v>3876</v>
      </c>
      <c r="I2979">
        <v>1531</v>
      </c>
      <c r="J2979" s="41">
        <v>1.2320000000000003E-2</v>
      </c>
      <c r="K2979" s="42">
        <v>18.861920000000005</v>
      </c>
      <c r="L2979" s="43">
        <v>1.1499999999999999</v>
      </c>
      <c r="M2979" s="42">
        <v>21.691208000000003</v>
      </c>
      <c r="N2979">
        <v>8</v>
      </c>
      <c r="O2979" s="43">
        <v>306</v>
      </c>
      <c r="P2979" s="42">
        <v>71</v>
      </c>
      <c r="Q2979" s="42">
        <v>18</v>
      </c>
      <c r="R2979" s="42">
        <v>10.5</v>
      </c>
    </row>
    <row r="2980" spans="1:18" x14ac:dyDescent="0.3">
      <c r="A2980" t="s">
        <v>3924</v>
      </c>
      <c r="B2980" s="17">
        <v>45214</v>
      </c>
      <c r="C2980" t="s">
        <v>3925</v>
      </c>
      <c r="D2980" t="s">
        <v>3926</v>
      </c>
      <c r="E2980" t="s">
        <v>3927</v>
      </c>
      <c r="F2980" t="s">
        <v>3930</v>
      </c>
      <c r="G2980" t="s">
        <v>3921</v>
      </c>
      <c r="H2980" t="s">
        <v>3876</v>
      </c>
      <c r="I2980">
        <v>1731</v>
      </c>
      <c r="J2980" s="41">
        <v>1.771E-2</v>
      </c>
      <c r="K2980" s="42">
        <v>30.656009999999998</v>
      </c>
      <c r="L2980" s="43">
        <v>0.79349999999999987</v>
      </c>
      <c r="M2980" s="42">
        <v>24.325543934999995</v>
      </c>
      <c r="N2980">
        <v>5</v>
      </c>
      <c r="O2980" s="43">
        <v>534</v>
      </c>
      <c r="P2980" s="42">
        <v>99</v>
      </c>
      <c r="Q2980" s="42">
        <v>20</v>
      </c>
      <c r="R2980" s="42">
        <v>15</v>
      </c>
    </row>
    <row r="2981" spans="1:18" x14ac:dyDescent="0.3">
      <c r="A2981" t="s">
        <v>3924</v>
      </c>
      <c r="B2981" s="17">
        <v>45215</v>
      </c>
      <c r="C2981" t="s">
        <v>3925</v>
      </c>
      <c r="D2981" t="s">
        <v>3926</v>
      </c>
      <c r="E2981" t="s">
        <v>3927</v>
      </c>
      <c r="F2981" t="s">
        <v>3930</v>
      </c>
      <c r="G2981" t="s">
        <v>3921</v>
      </c>
      <c r="H2981" t="s">
        <v>3876</v>
      </c>
      <c r="I2981">
        <v>1237</v>
      </c>
      <c r="J2981" s="41">
        <v>1.7600000000000001E-2</v>
      </c>
      <c r="K2981" s="42">
        <v>21.7712</v>
      </c>
      <c r="L2981" s="43">
        <v>1.1154999999999999</v>
      </c>
      <c r="M2981" s="42">
        <v>24.285773599999999</v>
      </c>
      <c r="N2981">
        <v>6</v>
      </c>
      <c r="O2981" s="43">
        <v>556.79999999999995</v>
      </c>
      <c r="P2981" s="42">
        <v>68</v>
      </c>
      <c r="Q2981" s="42">
        <v>14</v>
      </c>
      <c r="R2981" s="42">
        <v>10.5</v>
      </c>
    </row>
    <row r="2982" spans="1:18" x14ac:dyDescent="0.3">
      <c r="A2982" t="s">
        <v>3924</v>
      </c>
      <c r="B2982" s="17">
        <v>45216</v>
      </c>
      <c r="C2982" t="s">
        <v>3925</v>
      </c>
      <c r="D2982" t="s">
        <v>3926</v>
      </c>
      <c r="E2982" t="s">
        <v>3927</v>
      </c>
      <c r="F2982" t="s">
        <v>3930</v>
      </c>
      <c r="G2982" t="s">
        <v>3921</v>
      </c>
      <c r="H2982" t="s">
        <v>3876</v>
      </c>
      <c r="I2982">
        <v>1250</v>
      </c>
      <c r="J2982" s="41">
        <v>1.661E-2</v>
      </c>
      <c r="K2982" s="42">
        <v>20.762499999999999</v>
      </c>
      <c r="L2982" s="43">
        <v>1.8974999999999997</v>
      </c>
      <c r="M2982" s="42">
        <v>39.396843749999995</v>
      </c>
      <c r="N2982">
        <v>6</v>
      </c>
      <c r="O2982" s="43">
        <v>456</v>
      </c>
      <c r="P2982" s="42">
        <v>86</v>
      </c>
      <c r="Q2982" s="42">
        <v>22</v>
      </c>
      <c r="R2982" s="42">
        <v>12</v>
      </c>
    </row>
    <row r="2983" spans="1:18" x14ac:dyDescent="0.3">
      <c r="A2983" t="s">
        <v>3924</v>
      </c>
      <c r="B2983" s="17">
        <v>45217</v>
      </c>
      <c r="C2983" t="s">
        <v>3925</v>
      </c>
      <c r="D2983" t="s">
        <v>3926</v>
      </c>
      <c r="E2983" t="s">
        <v>3927</v>
      </c>
      <c r="F2983" t="s">
        <v>3930</v>
      </c>
      <c r="G2983" t="s">
        <v>3921</v>
      </c>
      <c r="H2983" t="s">
        <v>3876</v>
      </c>
      <c r="I2983">
        <v>1900</v>
      </c>
      <c r="J2983" s="41">
        <v>1.4189999999999999E-2</v>
      </c>
      <c r="K2983" s="42">
        <v>26.960999999999999</v>
      </c>
      <c r="L2983" s="43">
        <v>0.83949999999999991</v>
      </c>
      <c r="M2983" s="42">
        <v>22.633759499999996</v>
      </c>
      <c r="N2983">
        <v>6</v>
      </c>
      <c r="O2983" s="43">
        <v>475.2</v>
      </c>
      <c r="P2983" s="42">
        <v>91</v>
      </c>
      <c r="Q2983" s="42">
        <v>13</v>
      </c>
      <c r="R2983" s="42">
        <v>16.5</v>
      </c>
    </row>
    <row r="2984" spans="1:18" x14ac:dyDescent="0.3">
      <c r="A2984" t="s">
        <v>3924</v>
      </c>
      <c r="B2984" s="17">
        <v>45218</v>
      </c>
      <c r="C2984" t="s">
        <v>3925</v>
      </c>
      <c r="D2984" t="s">
        <v>3926</v>
      </c>
      <c r="E2984" t="s">
        <v>3927</v>
      </c>
      <c r="F2984" t="s">
        <v>3930</v>
      </c>
      <c r="G2984" t="s">
        <v>3921</v>
      </c>
      <c r="H2984" t="s">
        <v>3876</v>
      </c>
      <c r="I2984">
        <v>1470</v>
      </c>
      <c r="J2984" s="41">
        <v>1.804E-2</v>
      </c>
      <c r="K2984" s="42">
        <v>26.518800000000002</v>
      </c>
      <c r="L2984" s="43">
        <v>2.4034999999999997</v>
      </c>
      <c r="M2984" s="42">
        <v>63.737935800000002</v>
      </c>
      <c r="N2984">
        <v>2</v>
      </c>
      <c r="O2984" s="43">
        <v>196.79999999999998</v>
      </c>
      <c r="P2984" s="42">
        <v>107</v>
      </c>
      <c r="Q2984" s="42">
        <v>14</v>
      </c>
      <c r="R2984" s="42">
        <v>6</v>
      </c>
    </row>
    <row r="2985" spans="1:18" x14ac:dyDescent="0.3">
      <c r="A2985" t="s">
        <v>3924</v>
      </c>
      <c r="B2985" s="17">
        <v>45219</v>
      </c>
      <c r="C2985" t="s">
        <v>3925</v>
      </c>
      <c r="D2985" t="s">
        <v>3926</v>
      </c>
      <c r="E2985" t="s">
        <v>3927</v>
      </c>
      <c r="F2985" t="s">
        <v>3930</v>
      </c>
      <c r="G2985" t="s">
        <v>3921</v>
      </c>
      <c r="H2985" t="s">
        <v>3876</v>
      </c>
      <c r="I2985">
        <v>1736</v>
      </c>
      <c r="J2985" s="41">
        <v>1.8150000000000003E-2</v>
      </c>
      <c r="K2985" s="42">
        <v>31.508400000000005</v>
      </c>
      <c r="L2985" s="43">
        <v>1.5294999999999999</v>
      </c>
      <c r="M2985" s="42">
        <v>48.192097800000006</v>
      </c>
      <c r="N2985">
        <v>5</v>
      </c>
      <c r="O2985" s="43">
        <v>523.19999999999993</v>
      </c>
      <c r="P2985" s="42">
        <v>94</v>
      </c>
      <c r="Q2985" s="42">
        <v>25</v>
      </c>
      <c r="R2985" s="42">
        <v>9</v>
      </c>
    </row>
    <row r="2986" spans="1:18" x14ac:dyDescent="0.3">
      <c r="A2986" t="s">
        <v>3924</v>
      </c>
      <c r="B2986" s="17">
        <v>45220</v>
      </c>
      <c r="C2986" t="s">
        <v>3925</v>
      </c>
      <c r="D2986" t="s">
        <v>3926</v>
      </c>
      <c r="E2986" t="s">
        <v>3927</v>
      </c>
      <c r="F2986" t="s">
        <v>3930</v>
      </c>
      <c r="G2986" t="s">
        <v>3921</v>
      </c>
      <c r="H2986" t="s">
        <v>3876</v>
      </c>
      <c r="I2986">
        <v>2029</v>
      </c>
      <c r="J2986" s="41">
        <v>2.1670000000000005E-2</v>
      </c>
      <c r="K2986" s="42">
        <v>43.968430000000012</v>
      </c>
      <c r="L2986" s="43">
        <v>2.2885</v>
      </c>
      <c r="M2986" s="42">
        <v>100.62175205500003</v>
      </c>
      <c r="N2986">
        <v>4</v>
      </c>
      <c r="O2986" s="43">
        <v>333.59999999999997</v>
      </c>
      <c r="P2986" s="42">
        <v>77</v>
      </c>
      <c r="Q2986" s="42">
        <v>15</v>
      </c>
      <c r="R2986" s="42">
        <v>12</v>
      </c>
    </row>
    <row r="2987" spans="1:18" x14ac:dyDescent="0.3">
      <c r="A2987" t="s">
        <v>3924</v>
      </c>
      <c r="B2987" s="17">
        <v>45221</v>
      </c>
      <c r="C2987" t="s">
        <v>3925</v>
      </c>
      <c r="D2987" t="s">
        <v>3926</v>
      </c>
      <c r="E2987" t="s">
        <v>3927</v>
      </c>
      <c r="F2987" t="s">
        <v>3930</v>
      </c>
      <c r="G2987" t="s">
        <v>3921</v>
      </c>
      <c r="H2987" t="s">
        <v>3876</v>
      </c>
      <c r="I2987">
        <v>1309</v>
      </c>
      <c r="J2987" s="41">
        <v>1.9800000000000005E-2</v>
      </c>
      <c r="K2987" s="42">
        <v>25.918200000000006</v>
      </c>
      <c r="L2987" s="43">
        <v>1.7364999999999999</v>
      </c>
      <c r="M2987" s="42">
        <v>45.006954300000011</v>
      </c>
      <c r="N2987">
        <v>3</v>
      </c>
      <c r="O2987" s="43">
        <v>297.59999999999997</v>
      </c>
      <c r="P2987" s="42">
        <v>91</v>
      </c>
      <c r="Q2987" s="42">
        <v>22</v>
      </c>
      <c r="R2987" s="42">
        <v>12</v>
      </c>
    </row>
    <row r="2988" spans="1:18" x14ac:dyDescent="0.3">
      <c r="A2988" t="s">
        <v>3924</v>
      </c>
      <c r="B2988" s="17">
        <v>45222</v>
      </c>
      <c r="C2988" t="s">
        <v>3925</v>
      </c>
      <c r="D2988" t="s">
        <v>3926</v>
      </c>
      <c r="E2988" t="s">
        <v>3927</v>
      </c>
      <c r="F2988" t="s">
        <v>3930</v>
      </c>
      <c r="G2988" t="s">
        <v>3921</v>
      </c>
      <c r="H2988" t="s">
        <v>3876</v>
      </c>
      <c r="I2988">
        <v>1688</v>
      </c>
      <c r="J2988" s="41">
        <v>2.0350000000000004E-2</v>
      </c>
      <c r="K2988" s="42">
        <v>34.350800000000007</v>
      </c>
      <c r="L2988" s="43">
        <v>0.98899999999999988</v>
      </c>
      <c r="M2988" s="42">
        <v>33.972941200000001</v>
      </c>
      <c r="N2988">
        <v>4</v>
      </c>
      <c r="O2988" s="43">
        <v>520.79999999999995</v>
      </c>
      <c r="P2988" s="42">
        <v>83</v>
      </c>
      <c r="Q2988" s="42">
        <v>26</v>
      </c>
      <c r="R2988" s="42">
        <v>19.5</v>
      </c>
    </row>
    <row r="2989" spans="1:18" x14ac:dyDescent="0.3">
      <c r="A2989" t="s">
        <v>3924</v>
      </c>
      <c r="B2989" s="17">
        <v>45223</v>
      </c>
      <c r="C2989" t="s">
        <v>3925</v>
      </c>
      <c r="D2989" t="s">
        <v>3926</v>
      </c>
      <c r="E2989" t="s">
        <v>3927</v>
      </c>
      <c r="F2989" t="s">
        <v>3930</v>
      </c>
      <c r="G2989" t="s">
        <v>3921</v>
      </c>
      <c r="H2989" t="s">
        <v>3876</v>
      </c>
      <c r="I2989">
        <v>1738</v>
      </c>
      <c r="J2989" s="41">
        <v>1.958E-2</v>
      </c>
      <c r="K2989" s="42">
        <v>34.03004</v>
      </c>
      <c r="L2989" s="43">
        <v>1.0694999999999999</v>
      </c>
      <c r="M2989" s="42">
        <v>36.395127779999996</v>
      </c>
      <c r="N2989">
        <v>4</v>
      </c>
      <c r="O2989" s="43">
        <v>374.4</v>
      </c>
      <c r="P2989" s="42">
        <v>93</v>
      </c>
      <c r="Q2989" s="42">
        <v>10</v>
      </c>
      <c r="R2989" s="42">
        <v>9</v>
      </c>
    </row>
    <row r="2990" spans="1:18" x14ac:dyDescent="0.3">
      <c r="A2990" t="s">
        <v>3924</v>
      </c>
      <c r="B2990" s="17">
        <v>45224</v>
      </c>
      <c r="C2990" t="s">
        <v>3925</v>
      </c>
      <c r="D2990" t="s">
        <v>3926</v>
      </c>
      <c r="E2990" t="s">
        <v>3927</v>
      </c>
      <c r="F2990" t="s">
        <v>3930</v>
      </c>
      <c r="G2990" t="s">
        <v>3921</v>
      </c>
      <c r="H2990" t="s">
        <v>3876</v>
      </c>
      <c r="I2990">
        <v>1334</v>
      </c>
      <c r="J2990" s="41">
        <v>1.3529999999999999E-2</v>
      </c>
      <c r="K2990" s="42">
        <v>18.049019999999999</v>
      </c>
      <c r="L2990" s="43">
        <v>1.863</v>
      </c>
      <c r="M2990" s="42">
        <v>33.625324259999999</v>
      </c>
      <c r="N2990">
        <v>4</v>
      </c>
      <c r="O2990" s="43">
        <v>190.79999999999998</v>
      </c>
      <c r="P2990" s="42">
        <v>113</v>
      </c>
      <c r="Q2990" s="42">
        <v>13</v>
      </c>
      <c r="R2990" s="42">
        <v>19.5</v>
      </c>
    </row>
    <row r="2991" spans="1:18" x14ac:dyDescent="0.3">
      <c r="A2991" t="s">
        <v>3924</v>
      </c>
      <c r="B2991" s="17">
        <v>45225</v>
      </c>
      <c r="C2991" t="s">
        <v>3925</v>
      </c>
      <c r="D2991" t="s">
        <v>3926</v>
      </c>
      <c r="E2991" t="s">
        <v>3927</v>
      </c>
      <c r="F2991" t="s">
        <v>3930</v>
      </c>
      <c r="G2991" t="s">
        <v>3921</v>
      </c>
      <c r="H2991" t="s">
        <v>3876</v>
      </c>
      <c r="I2991">
        <v>1586</v>
      </c>
      <c r="J2991" s="41">
        <v>2.3099999999999999E-2</v>
      </c>
      <c r="K2991" s="42">
        <v>36.636600000000001</v>
      </c>
      <c r="L2991" s="43">
        <v>1.7594999999999998</v>
      </c>
      <c r="M2991" s="42">
        <v>64.462097700000001</v>
      </c>
      <c r="N2991">
        <v>7</v>
      </c>
      <c r="O2991" s="43">
        <v>470.4</v>
      </c>
      <c r="P2991" s="42">
        <v>87</v>
      </c>
      <c r="Q2991" s="42">
        <v>16</v>
      </c>
      <c r="R2991" s="42">
        <v>15</v>
      </c>
    </row>
    <row r="2992" spans="1:18" x14ac:dyDescent="0.3">
      <c r="A2992" t="s">
        <v>3924</v>
      </c>
      <c r="B2992" s="17">
        <v>45226</v>
      </c>
      <c r="C2992" t="s">
        <v>3925</v>
      </c>
      <c r="D2992" t="s">
        <v>3926</v>
      </c>
      <c r="E2992" t="s">
        <v>3927</v>
      </c>
      <c r="F2992" t="s">
        <v>3930</v>
      </c>
      <c r="G2992" t="s">
        <v>3921</v>
      </c>
      <c r="H2992" t="s">
        <v>3876</v>
      </c>
      <c r="I2992">
        <v>1417</v>
      </c>
      <c r="J2992" s="41">
        <v>2.0020000000000003E-2</v>
      </c>
      <c r="K2992" s="42">
        <v>28.368340000000003</v>
      </c>
      <c r="L2992" s="43">
        <v>0.75900000000000001</v>
      </c>
      <c r="M2992" s="42">
        <v>21.531570060000004</v>
      </c>
      <c r="N2992">
        <v>2</v>
      </c>
      <c r="O2992" s="43">
        <v>171.6</v>
      </c>
      <c r="P2992" s="42">
        <v>107</v>
      </c>
      <c r="Q2992" s="42">
        <v>26</v>
      </c>
      <c r="R2992" s="42">
        <v>24</v>
      </c>
    </row>
    <row r="2993" spans="1:18" x14ac:dyDescent="0.3">
      <c r="A2993" t="s">
        <v>3924</v>
      </c>
      <c r="B2993" s="17">
        <v>45227</v>
      </c>
      <c r="C2993" t="s">
        <v>3925</v>
      </c>
      <c r="D2993" t="s">
        <v>3926</v>
      </c>
      <c r="E2993" t="s">
        <v>3927</v>
      </c>
      <c r="F2993" t="s">
        <v>3930</v>
      </c>
      <c r="G2993" t="s">
        <v>3921</v>
      </c>
      <c r="H2993" t="s">
        <v>3876</v>
      </c>
      <c r="I2993">
        <v>1408</v>
      </c>
      <c r="J2993" s="41">
        <v>2.0240000000000001E-2</v>
      </c>
      <c r="K2993" s="42">
        <v>28.497920000000001</v>
      </c>
      <c r="L2993" s="43">
        <v>2.5070000000000001</v>
      </c>
      <c r="M2993" s="42">
        <v>71.444285440000002</v>
      </c>
      <c r="N2993">
        <v>8</v>
      </c>
      <c r="O2993" s="43">
        <v>698.4</v>
      </c>
      <c r="P2993" s="42">
        <v>77</v>
      </c>
      <c r="Q2993" s="42">
        <v>17</v>
      </c>
      <c r="R2993" s="42">
        <v>21</v>
      </c>
    </row>
    <row r="2994" spans="1:18" x14ac:dyDescent="0.3">
      <c r="A2994" t="s">
        <v>3924</v>
      </c>
      <c r="B2994" s="17">
        <v>45228</v>
      </c>
      <c r="C2994" t="s">
        <v>3925</v>
      </c>
      <c r="D2994" t="s">
        <v>3926</v>
      </c>
      <c r="E2994" t="s">
        <v>3927</v>
      </c>
      <c r="F2994" t="s">
        <v>3930</v>
      </c>
      <c r="G2994" t="s">
        <v>3921</v>
      </c>
      <c r="H2994" t="s">
        <v>3876</v>
      </c>
      <c r="I2994">
        <v>1720</v>
      </c>
      <c r="J2994" s="41">
        <v>1.4410000000000001E-2</v>
      </c>
      <c r="K2994" s="42">
        <v>24.785200000000003</v>
      </c>
      <c r="L2994" s="43">
        <v>2.1734999999999998</v>
      </c>
      <c r="M2994" s="42">
        <v>53.870632200000003</v>
      </c>
      <c r="N2994">
        <v>4</v>
      </c>
      <c r="O2994" s="43">
        <v>314.39999999999998</v>
      </c>
      <c r="P2994" s="42">
        <v>72</v>
      </c>
      <c r="Q2994" s="42">
        <v>13</v>
      </c>
      <c r="R2994" s="42">
        <v>6</v>
      </c>
    </row>
    <row r="2995" spans="1:18" x14ac:dyDescent="0.3">
      <c r="A2995" t="s">
        <v>3924</v>
      </c>
      <c r="B2995" s="17">
        <v>45229</v>
      </c>
      <c r="C2995" t="s">
        <v>3925</v>
      </c>
      <c r="D2995" t="s">
        <v>3926</v>
      </c>
      <c r="E2995" t="s">
        <v>3927</v>
      </c>
      <c r="F2995" t="s">
        <v>3930</v>
      </c>
      <c r="G2995" t="s">
        <v>3921</v>
      </c>
      <c r="H2995" t="s">
        <v>3876</v>
      </c>
      <c r="I2995">
        <v>1903</v>
      </c>
      <c r="J2995" s="41">
        <v>1.54E-2</v>
      </c>
      <c r="K2995" s="42">
        <v>29.3062</v>
      </c>
      <c r="L2995" s="43">
        <v>0.81649999999999989</v>
      </c>
      <c r="M2995" s="42">
        <v>23.928512299999998</v>
      </c>
      <c r="N2995">
        <v>6</v>
      </c>
      <c r="O2995" s="43">
        <v>428.4</v>
      </c>
      <c r="P2995" s="42">
        <v>96</v>
      </c>
      <c r="Q2995" s="42">
        <v>20</v>
      </c>
      <c r="R2995" s="42">
        <v>15</v>
      </c>
    </row>
    <row r="2996" spans="1:18" x14ac:dyDescent="0.3">
      <c r="A2996" t="s">
        <v>3924</v>
      </c>
      <c r="B2996" s="17">
        <v>45230</v>
      </c>
      <c r="C2996" t="s">
        <v>3925</v>
      </c>
      <c r="D2996" t="s">
        <v>3926</v>
      </c>
      <c r="E2996" t="s">
        <v>3927</v>
      </c>
      <c r="F2996" t="s">
        <v>3930</v>
      </c>
      <c r="G2996" t="s">
        <v>3921</v>
      </c>
      <c r="H2996" t="s">
        <v>3876</v>
      </c>
      <c r="I2996">
        <v>1638</v>
      </c>
      <c r="J2996" s="41">
        <v>1.9689999999999999E-2</v>
      </c>
      <c r="K2996" s="42">
        <v>32.252220000000001</v>
      </c>
      <c r="L2996" s="43">
        <v>1.7939999999999998</v>
      </c>
      <c r="M2996" s="42">
        <v>57.860482679999997</v>
      </c>
      <c r="N2996">
        <v>7</v>
      </c>
      <c r="O2996" s="43">
        <v>339.59999999999997</v>
      </c>
      <c r="P2996" s="42">
        <v>81</v>
      </c>
      <c r="Q2996" s="42">
        <v>10</v>
      </c>
      <c r="R2996" s="42">
        <v>21</v>
      </c>
    </row>
    <row r="2997" spans="1:18" x14ac:dyDescent="0.3">
      <c r="A2997" t="s">
        <v>3924</v>
      </c>
      <c r="B2997" s="17">
        <v>45231</v>
      </c>
      <c r="C2997" t="s">
        <v>3925</v>
      </c>
      <c r="D2997" t="s">
        <v>3926</v>
      </c>
      <c r="E2997" t="s">
        <v>3927</v>
      </c>
      <c r="F2997" t="s">
        <v>3930</v>
      </c>
      <c r="G2997" t="s">
        <v>3921</v>
      </c>
      <c r="H2997" t="s">
        <v>3876</v>
      </c>
      <c r="I2997">
        <v>2050</v>
      </c>
      <c r="J2997" s="41">
        <v>2.0240000000000001E-2</v>
      </c>
      <c r="K2997" s="42">
        <v>41.492000000000004</v>
      </c>
      <c r="L2997" s="43">
        <v>2.4379999999999997</v>
      </c>
      <c r="M2997" s="42">
        <v>101.15749599999999</v>
      </c>
      <c r="N2997">
        <v>7</v>
      </c>
      <c r="O2997" s="43">
        <v>498</v>
      </c>
      <c r="P2997" s="42">
        <v>109</v>
      </c>
      <c r="Q2997" s="42">
        <v>15</v>
      </c>
      <c r="R2997" s="42">
        <v>21</v>
      </c>
    </row>
    <row r="2998" spans="1:18" x14ac:dyDescent="0.3">
      <c r="A2998" t="s">
        <v>3924</v>
      </c>
      <c r="B2998" s="17">
        <v>45232</v>
      </c>
      <c r="C2998" t="s">
        <v>3925</v>
      </c>
      <c r="D2998" t="s">
        <v>3926</v>
      </c>
      <c r="E2998" t="s">
        <v>3927</v>
      </c>
      <c r="F2998" t="s">
        <v>3930</v>
      </c>
      <c r="G2998" t="s">
        <v>3921</v>
      </c>
      <c r="H2998" t="s">
        <v>3876</v>
      </c>
      <c r="I2998">
        <v>1272</v>
      </c>
      <c r="J2998" s="41">
        <v>1.6390000000000002E-2</v>
      </c>
      <c r="K2998" s="42">
        <v>20.848080000000003</v>
      </c>
      <c r="L2998" s="43">
        <v>2.1044999999999998</v>
      </c>
      <c r="M2998" s="42">
        <v>43.87478436</v>
      </c>
      <c r="N2998">
        <v>2</v>
      </c>
      <c r="O2998" s="43">
        <v>316.8</v>
      </c>
      <c r="P2998" s="42">
        <v>84</v>
      </c>
      <c r="Q2998" s="42">
        <v>23</v>
      </c>
      <c r="R2998" s="42">
        <v>12</v>
      </c>
    </row>
    <row r="2999" spans="1:18" x14ac:dyDescent="0.3">
      <c r="A2999" t="s">
        <v>3924</v>
      </c>
      <c r="B2999" s="17">
        <v>45233</v>
      </c>
      <c r="C2999" t="s">
        <v>3925</v>
      </c>
      <c r="D2999" t="s">
        <v>3926</v>
      </c>
      <c r="E2999" t="s">
        <v>3927</v>
      </c>
      <c r="F2999" t="s">
        <v>3930</v>
      </c>
      <c r="G2999" t="s">
        <v>3921</v>
      </c>
      <c r="H2999" t="s">
        <v>3876</v>
      </c>
      <c r="I2999">
        <v>1845</v>
      </c>
      <c r="J2999" s="41">
        <v>1.6500000000000001E-2</v>
      </c>
      <c r="K2999" s="42">
        <v>30.442500000000003</v>
      </c>
      <c r="L2999" s="43">
        <v>2.0009999999999999</v>
      </c>
      <c r="M2999" s="42">
        <v>60.915442500000005</v>
      </c>
      <c r="N2999">
        <v>7</v>
      </c>
      <c r="O2999" s="43">
        <v>583.19999999999993</v>
      </c>
      <c r="P2999" s="42">
        <v>86</v>
      </c>
      <c r="Q2999" s="42">
        <v>16</v>
      </c>
      <c r="R2999" s="42">
        <v>21</v>
      </c>
    </row>
    <row r="3000" spans="1:18" x14ac:dyDescent="0.3">
      <c r="A3000" t="s">
        <v>3924</v>
      </c>
      <c r="B3000" s="17">
        <v>45234</v>
      </c>
      <c r="C3000" t="s">
        <v>3925</v>
      </c>
      <c r="D3000" t="s">
        <v>3926</v>
      </c>
      <c r="E3000" t="s">
        <v>3927</v>
      </c>
      <c r="F3000" t="s">
        <v>3930</v>
      </c>
      <c r="G3000" t="s">
        <v>3921</v>
      </c>
      <c r="H3000" t="s">
        <v>3876</v>
      </c>
      <c r="I3000">
        <v>1711</v>
      </c>
      <c r="J3000" s="41">
        <v>1.584E-2</v>
      </c>
      <c r="K3000" s="42">
        <v>27.102239999999998</v>
      </c>
      <c r="L3000" s="43">
        <v>0.73599999999999999</v>
      </c>
      <c r="M3000" s="42">
        <v>19.947248639999998</v>
      </c>
      <c r="N3000">
        <v>5</v>
      </c>
      <c r="O3000" s="43">
        <v>420</v>
      </c>
      <c r="P3000" s="42">
        <v>110</v>
      </c>
      <c r="Q3000" s="42">
        <v>12</v>
      </c>
      <c r="R3000" s="42">
        <v>13.5</v>
      </c>
    </row>
    <row r="3001" spans="1:18" x14ac:dyDescent="0.3">
      <c r="A3001" t="s">
        <v>3924</v>
      </c>
      <c r="B3001" s="17">
        <v>45235</v>
      </c>
      <c r="C3001" t="s">
        <v>3925</v>
      </c>
      <c r="D3001" t="s">
        <v>3926</v>
      </c>
      <c r="E3001" t="s">
        <v>3927</v>
      </c>
      <c r="F3001" t="s">
        <v>3930</v>
      </c>
      <c r="G3001" t="s">
        <v>3921</v>
      </c>
      <c r="H3001" t="s">
        <v>3876</v>
      </c>
      <c r="I3001">
        <v>1087</v>
      </c>
      <c r="J3001" s="41">
        <v>1.7930000000000001E-2</v>
      </c>
      <c r="K3001" s="42">
        <v>19.489910000000002</v>
      </c>
      <c r="L3001" s="43">
        <v>0.98899999999999988</v>
      </c>
      <c r="M3001" s="42">
        <v>19.27552099</v>
      </c>
      <c r="N3001">
        <v>8</v>
      </c>
      <c r="O3001" s="43">
        <v>861.6</v>
      </c>
      <c r="P3001" s="42">
        <v>114</v>
      </c>
      <c r="Q3001" s="42">
        <v>24</v>
      </c>
      <c r="R3001" s="42">
        <v>3</v>
      </c>
    </row>
    <row r="3002" spans="1:18" x14ac:dyDescent="0.3">
      <c r="A3002" t="s">
        <v>3924</v>
      </c>
      <c r="B3002" s="17">
        <v>45236</v>
      </c>
      <c r="C3002" t="s">
        <v>3925</v>
      </c>
      <c r="D3002" t="s">
        <v>3926</v>
      </c>
      <c r="E3002" t="s">
        <v>3927</v>
      </c>
      <c r="F3002" t="s">
        <v>3930</v>
      </c>
      <c r="G3002" t="s">
        <v>3921</v>
      </c>
      <c r="H3002" t="s">
        <v>3876</v>
      </c>
      <c r="I3002">
        <v>1499</v>
      </c>
      <c r="J3002" s="41">
        <v>1.2980000000000002E-2</v>
      </c>
      <c r="K3002" s="42">
        <v>19.457020000000004</v>
      </c>
      <c r="L3002" s="43">
        <v>2.1619999999999999</v>
      </c>
      <c r="M3002" s="42">
        <v>42.066077240000006</v>
      </c>
      <c r="N3002">
        <v>4</v>
      </c>
      <c r="O3002" s="43">
        <v>294</v>
      </c>
      <c r="P3002" s="42">
        <v>74</v>
      </c>
      <c r="Q3002" s="42">
        <v>25</v>
      </c>
      <c r="R3002" s="42">
        <v>15</v>
      </c>
    </row>
    <row r="3003" spans="1:18" x14ac:dyDescent="0.3">
      <c r="A3003" t="s">
        <v>3924</v>
      </c>
      <c r="B3003" s="17">
        <v>45237</v>
      </c>
      <c r="C3003" t="s">
        <v>3925</v>
      </c>
      <c r="D3003" t="s">
        <v>3926</v>
      </c>
      <c r="E3003" t="s">
        <v>3927</v>
      </c>
      <c r="F3003" t="s">
        <v>3930</v>
      </c>
      <c r="G3003" t="s">
        <v>3921</v>
      </c>
      <c r="H3003" t="s">
        <v>3876</v>
      </c>
      <c r="I3003">
        <v>1744</v>
      </c>
      <c r="J3003" s="41">
        <v>1.4520000000000002E-2</v>
      </c>
      <c r="K3003" s="42">
        <v>25.322880000000001</v>
      </c>
      <c r="L3003" s="43">
        <v>1.1039999999999999</v>
      </c>
      <c r="M3003" s="42">
        <v>27.956459519999999</v>
      </c>
      <c r="N3003">
        <v>3</v>
      </c>
      <c r="O3003" s="43">
        <v>278.39999999999998</v>
      </c>
      <c r="P3003" s="42">
        <v>99</v>
      </c>
      <c r="Q3003" s="42">
        <v>29</v>
      </c>
      <c r="R3003" s="42">
        <v>6</v>
      </c>
    </row>
    <row r="3004" spans="1:18" x14ac:dyDescent="0.3">
      <c r="A3004" t="s">
        <v>3924</v>
      </c>
      <c r="B3004" s="17">
        <v>45238</v>
      </c>
      <c r="C3004" t="s">
        <v>3925</v>
      </c>
      <c r="D3004" t="s">
        <v>3926</v>
      </c>
      <c r="E3004" t="s">
        <v>3927</v>
      </c>
      <c r="F3004" t="s">
        <v>3930</v>
      </c>
      <c r="G3004" t="s">
        <v>3921</v>
      </c>
      <c r="H3004" t="s">
        <v>3876</v>
      </c>
      <c r="I3004">
        <v>1772</v>
      </c>
      <c r="J3004" s="41">
        <v>1.3310000000000001E-2</v>
      </c>
      <c r="K3004" s="42">
        <v>23.585319999999999</v>
      </c>
      <c r="L3004" s="43">
        <v>0.67849999999999988</v>
      </c>
      <c r="M3004" s="42">
        <v>16.002639619999997</v>
      </c>
      <c r="N3004">
        <v>2</v>
      </c>
      <c r="O3004" s="43">
        <v>122.39999999999999</v>
      </c>
      <c r="P3004" s="42">
        <v>101</v>
      </c>
      <c r="Q3004" s="42">
        <v>20</v>
      </c>
      <c r="R3004" s="42">
        <v>6</v>
      </c>
    </row>
    <row r="3005" spans="1:18" x14ac:dyDescent="0.3">
      <c r="A3005" t="s">
        <v>3924</v>
      </c>
      <c r="B3005" s="17">
        <v>45239</v>
      </c>
      <c r="C3005" t="s">
        <v>3925</v>
      </c>
      <c r="D3005" t="s">
        <v>3926</v>
      </c>
      <c r="E3005" t="s">
        <v>3927</v>
      </c>
      <c r="F3005" t="s">
        <v>3930</v>
      </c>
      <c r="G3005" t="s">
        <v>3921</v>
      </c>
      <c r="H3005" t="s">
        <v>3876</v>
      </c>
      <c r="I3005">
        <v>1153</v>
      </c>
      <c r="J3005" s="41">
        <v>1.452E-2</v>
      </c>
      <c r="K3005" s="42">
        <v>16.74156</v>
      </c>
      <c r="L3005" s="43">
        <v>1.3454999999999999</v>
      </c>
      <c r="M3005" s="42">
        <v>22.525768979999999</v>
      </c>
      <c r="N3005">
        <v>8</v>
      </c>
      <c r="O3005" s="43">
        <v>576</v>
      </c>
      <c r="P3005" s="42">
        <v>80</v>
      </c>
      <c r="Q3005" s="42">
        <v>15</v>
      </c>
      <c r="R3005" s="42">
        <v>12</v>
      </c>
    </row>
    <row r="3006" spans="1:18" x14ac:dyDescent="0.3">
      <c r="A3006" t="s">
        <v>3924</v>
      </c>
      <c r="B3006" s="17">
        <v>45240</v>
      </c>
      <c r="C3006" t="s">
        <v>3925</v>
      </c>
      <c r="D3006" t="s">
        <v>3926</v>
      </c>
      <c r="E3006" t="s">
        <v>3927</v>
      </c>
      <c r="F3006" t="s">
        <v>3930</v>
      </c>
      <c r="G3006" t="s">
        <v>3921</v>
      </c>
      <c r="H3006" t="s">
        <v>3876</v>
      </c>
      <c r="I3006">
        <v>1959</v>
      </c>
      <c r="J3006" s="41">
        <v>2.0899999999999998E-2</v>
      </c>
      <c r="K3006" s="42">
        <v>40.943099999999994</v>
      </c>
      <c r="L3006" s="43">
        <v>1.3684999999999998</v>
      </c>
      <c r="M3006" s="42">
        <v>56.030632349999983</v>
      </c>
      <c r="N3006">
        <v>6</v>
      </c>
      <c r="O3006" s="43">
        <v>457.2</v>
      </c>
      <c r="P3006" s="42">
        <v>88</v>
      </c>
      <c r="Q3006" s="42">
        <v>16</v>
      </c>
      <c r="R3006" s="42">
        <v>13.5</v>
      </c>
    </row>
    <row r="3007" spans="1:18" x14ac:dyDescent="0.3">
      <c r="A3007" t="s">
        <v>3924</v>
      </c>
      <c r="B3007" s="17">
        <v>45241</v>
      </c>
      <c r="C3007" t="s">
        <v>3925</v>
      </c>
      <c r="D3007" t="s">
        <v>3926</v>
      </c>
      <c r="E3007" t="s">
        <v>3927</v>
      </c>
      <c r="F3007" t="s">
        <v>3930</v>
      </c>
      <c r="G3007" t="s">
        <v>3921</v>
      </c>
      <c r="H3007" t="s">
        <v>3876</v>
      </c>
      <c r="I3007">
        <v>1956</v>
      </c>
      <c r="J3007" s="41">
        <v>1.6720000000000002E-2</v>
      </c>
      <c r="K3007" s="42">
        <v>32.704320000000003</v>
      </c>
      <c r="L3007" s="43">
        <v>1.7364999999999999</v>
      </c>
      <c r="M3007" s="42">
        <v>56.791051680000002</v>
      </c>
      <c r="N3007">
        <v>4</v>
      </c>
      <c r="O3007" s="43">
        <v>205.2</v>
      </c>
      <c r="P3007" s="42">
        <v>80</v>
      </c>
      <c r="Q3007" s="42">
        <v>15</v>
      </c>
      <c r="R3007" s="42">
        <v>12</v>
      </c>
    </row>
    <row r="3008" spans="1:18" x14ac:dyDescent="0.3">
      <c r="A3008" t="s">
        <v>3924</v>
      </c>
      <c r="B3008" s="17">
        <v>45242</v>
      </c>
      <c r="C3008" t="s">
        <v>3925</v>
      </c>
      <c r="D3008" t="s">
        <v>3926</v>
      </c>
      <c r="E3008" t="s">
        <v>3927</v>
      </c>
      <c r="F3008" t="s">
        <v>3930</v>
      </c>
      <c r="G3008" t="s">
        <v>3921</v>
      </c>
      <c r="H3008" t="s">
        <v>3876</v>
      </c>
      <c r="I3008">
        <v>1303</v>
      </c>
      <c r="J3008" s="41">
        <v>2.0790000000000003E-2</v>
      </c>
      <c r="K3008" s="42">
        <v>27.089370000000002</v>
      </c>
      <c r="L3008" s="43">
        <v>0.82799999999999996</v>
      </c>
      <c r="M3008" s="42">
        <v>22.429998360000003</v>
      </c>
      <c r="N3008">
        <v>8</v>
      </c>
      <c r="O3008" s="43">
        <v>531.6</v>
      </c>
      <c r="P3008" s="42">
        <v>111</v>
      </c>
      <c r="Q3008" s="42">
        <v>17</v>
      </c>
      <c r="R3008" s="42">
        <v>19.5</v>
      </c>
    </row>
    <row r="3009" spans="1:18" x14ac:dyDescent="0.3">
      <c r="A3009" t="s">
        <v>3924</v>
      </c>
      <c r="B3009" s="17">
        <v>45243</v>
      </c>
      <c r="C3009" t="s">
        <v>3925</v>
      </c>
      <c r="D3009" t="s">
        <v>3926</v>
      </c>
      <c r="E3009" t="s">
        <v>3927</v>
      </c>
      <c r="F3009" t="s">
        <v>3930</v>
      </c>
      <c r="G3009" t="s">
        <v>3921</v>
      </c>
      <c r="H3009" t="s">
        <v>3876</v>
      </c>
      <c r="I3009">
        <v>1702</v>
      </c>
      <c r="J3009" s="41">
        <v>1.4410000000000001E-2</v>
      </c>
      <c r="K3009" s="42">
        <v>24.525820000000003</v>
      </c>
      <c r="L3009" s="43">
        <v>1.4029999999999998</v>
      </c>
      <c r="M3009" s="42">
        <v>34.409725459999997</v>
      </c>
      <c r="N3009">
        <v>2</v>
      </c>
      <c r="O3009" s="43">
        <v>142.79999999999998</v>
      </c>
      <c r="P3009" s="42">
        <v>118</v>
      </c>
      <c r="Q3009" s="42">
        <v>25</v>
      </c>
      <c r="R3009" s="42">
        <v>25.5</v>
      </c>
    </row>
    <row r="3010" spans="1:18" x14ac:dyDescent="0.3">
      <c r="A3010" t="s">
        <v>3924</v>
      </c>
      <c r="B3010" s="17">
        <v>45244</v>
      </c>
      <c r="C3010" t="s">
        <v>3925</v>
      </c>
      <c r="D3010" t="s">
        <v>3926</v>
      </c>
      <c r="E3010" t="s">
        <v>3927</v>
      </c>
      <c r="F3010" t="s">
        <v>3930</v>
      </c>
      <c r="G3010" t="s">
        <v>3921</v>
      </c>
      <c r="H3010" t="s">
        <v>3876</v>
      </c>
      <c r="I3010">
        <v>1836</v>
      </c>
      <c r="J3010" s="41">
        <v>1.804E-2</v>
      </c>
      <c r="K3010" s="42">
        <v>33.12144</v>
      </c>
      <c r="L3010" s="43">
        <v>0.96599999999999986</v>
      </c>
      <c r="M3010" s="42">
        <v>31.995311039999994</v>
      </c>
      <c r="N3010">
        <v>2</v>
      </c>
      <c r="O3010" s="43">
        <v>176.4</v>
      </c>
      <c r="P3010" s="42">
        <v>75</v>
      </c>
      <c r="Q3010" s="42">
        <v>14</v>
      </c>
      <c r="R3010" s="42">
        <v>9</v>
      </c>
    </row>
    <row r="3011" spans="1:18" x14ac:dyDescent="0.3">
      <c r="A3011" t="s">
        <v>3924</v>
      </c>
      <c r="B3011" s="17">
        <v>45245</v>
      </c>
      <c r="C3011" t="s">
        <v>3925</v>
      </c>
      <c r="D3011" t="s">
        <v>3926</v>
      </c>
      <c r="E3011" t="s">
        <v>3927</v>
      </c>
      <c r="F3011" t="s">
        <v>3930</v>
      </c>
      <c r="G3011" t="s">
        <v>3921</v>
      </c>
      <c r="H3011" t="s">
        <v>3876</v>
      </c>
      <c r="I3011">
        <v>1258</v>
      </c>
      <c r="J3011" s="41">
        <v>2.0020000000000003E-2</v>
      </c>
      <c r="K3011" s="42">
        <v>25.185160000000003</v>
      </c>
      <c r="L3011" s="43">
        <v>2.0585</v>
      </c>
      <c r="M3011" s="42">
        <v>51.843651860000008</v>
      </c>
      <c r="N3011">
        <v>5</v>
      </c>
      <c r="O3011" s="43">
        <v>619.19999999999993</v>
      </c>
      <c r="P3011" s="42">
        <v>113</v>
      </c>
      <c r="Q3011" s="42">
        <v>17</v>
      </c>
      <c r="R3011" s="42">
        <v>18</v>
      </c>
    </row>
    <row r="3012" spans="1:18" x14ac:dyDescent="0.3">
      <c r="A3012" t="s">
        <v>3924</v>
      </c>
      <c r="B3012" s="17">
        <v>45246</v>
      </c>
      <c r="C3012" t="s">
        <v>3925</v>
      </c>
      <c r="D3012" t="s">
        <v>3926</v>
      </c>
      <c r="E3012" t="s">
        <v>3927</v>
      </c>
      <c r="F3012" t="s">
        <v>3930</v>
      </c>
      <c r="G3012" t="s">
        <v>3921</v>
      </c>
      <c r="H3012" t="s">
        <v>3876</v>
      </c>
      <c r="I3012">
        <v>1890</v>
      </c>
      <c r="J3012" s="41">
        <v>2.2990000000000003E-2</v>
      </c>
      <c r="K3012" s="42">
        <v>43.451100000000004</v>
      </c>
      <c r="L3012" s="43">
        <v>1.3224999999999998</v>
      </c>
      <c r="M3012" s="42">
        <v>57.464079749999996</v>
      </c>
      <c r="N3012">
        <v>4</v>
      </c>
      <c r="O3012" s="43">
        <v>338.4</v>
      </c>
      <c r="P3012" s="42">
        <v>80</v>
      </c>
      <c r="Q3012" s="42">
        <v>19</v>
      </c>
      <c r="R3012" s="42">
        <v>3</v>
      </c>
    </row>
    <row r="3013" spans="1:18" x14ac:dyDescent="0.3">
      <c r="A3013" t="s">
        <v>3924</v>
      </c>
      <c r="B3013" s="17">
        <v>45247</v>
      </c>
      <c r="C3013" t="s">
        <v>3925</v>
      </c>
      <c r="D3013" t="s">
        <v>3926</v>
      </c>
      <c r="E3013" t="s">
        <v>3927</v>
      </c>
      <c r="F3013" t="s">
        <v>3930</v>
      </c>
      <c r="G3013" t="s">
        <v>3921</v>
      </c>
      <c r="H3013" t="s">
        <v>3876</v>
      </c>
      <c r="I3013">
        <v>1898</v>
      </c>
      <c r="J3013" s="41">
        <v>1.2650000000000002E-2</v>
      </c>
      <c r="K3013" s="42">
        <v>24.009700000000002</v>
      </c>
      <c r="L3013" s="43">
        <v>1.5525</v>
      </c>
      <c r="M3013" s="42">
        <v>37.275059250000005</v>
      </c>
      <c r="N3013">
        <v>5</v>
      </c>
      <c r="O3013" s="43">
        <v>292.8</v>
      </c>
      <c r="P3013" s="42">
        <v>117</v>
      </c>
      <c r="Q3013" s="42">
        <v>9</v>
      </c>
      <c r="R3013" s="42">
        <v>16.5</v>
      </c>
    </row>
    <row r="3014" spans="1:18" x14ac:dyDescent="0.3">
      <c r="A3014" t="s">
        <v>3924</v>
      </c>
      <c r="B3014" s="17">
        <v>45248</v>
      </c>
      <c r="C3014" t="s">
        <v>3925</v>
      </c>
      <c r="D3014" t="s">
        <v>3926</v>
      </c>
      <c r="E3014" t="s">
        <v>3927</v>
      </c>
      <c r="F3014" t="s">
        <v>3930</v>
      </c>
      <c r="G3014" t="s">
        <v>3921</v>
      </c>
      <c r="H3014" t="s">
        <v>3876</v>
      </c>
      <c r="I3014">
        <v>1644</v>
      </c>
      <c r="J3014" s="41">
        <v>2.2220000000000004E-2</v>
      </c>
      <c r="K3014" s="42">
        <v>36.529680000000006</v>
      </c>
      <c r="L3014" s="43">
        <v>1.0580000000000001</v>
      </c>
      <c r="M3014" s="42">
        <v>38.648401440000008</v>
      </c>
      <c r="N3014">
        <v>3</v>
      </c>
      <c r="O3014" s="43">
        <v>265.2</v>
      </c>
      <c r="P3014" s="42">
        <v>88</v>
      </c>
      <c r="Q3014" s="42">
        <v>24</v>
      </c>
      <c r="R3014" s="42">
        <v>10.5</v>
      </c>
    </row>
    <row r="3015" spans="1:18" x14ac:dyDescent="0.3">
      <c r="A3015" t="s">
        <v>3924</v>
      </c>
      <c r="B3015" s="17">
        <v>45249</v>
      </c>
      <c r="C3015" t="s">
        <v>3925</v>
      </c>
      <c r="D3015" t="s">
        <v>3926</v>
      </c>
      <c r="E3015" t="s">
        <v>3927</v>
      </c>
      <c r="F3015" t="s">
        <v>3930</v>
      </c>
      <c r="G3015" t="s">
        <v>3921</v>
      </c>
      <c r="H3015" t="s">
        <v>3876</v>
      </c>
      <c r="I3015">
        <v>1295</v>
      </c>
      <c r="J3015" s="41">
        <v>1.1220000000000003E-2</v>
      </c>
      <c r="K3015" s="42">
        <v>14.529900000000003</v>
      </c>
      <c r="L3015" s="43">
        <v>1.7825</v>
      </c>
      <c r="M3015" s="42">
        <v>25.899546750000006</v>
      </c>
      <c r="N3015">
        <v>6</v>
      </c>
      <c r="O3015" s="43">
        <v>238.79999999999998</v>
      </c>
      <c r="P3015" s="42">
        <v>103</v>
      </c>
      <c r="Q3015" s="42">
        <v>17</v>
      </c>
      <c r="R3015" s="42">
        <v>18</v>
      </c>
    </row>
    <row r="3016" spans="1:18" x14ac:dyDescent="0.3">
      <c r="A3016" t="s">
        <v>3924</v>
      </c>
      <c r="B3016" s="17">
        <v>45250</v>
      </c>
      <c r="C3016" t="s">
        <v>3925</v>
      </c>
      <c r="D3016" t="s">
        <v>3926</v>
      </c>
      <c r="E3016" t="s">
        <v>3927</v>
      </c>
      <c r="F3016" t="s">
        <v>3930</v>
      </c>
      <c r="G3016" t="s">
        <v>3921</v>
      </c>
      <c r="H3016" t="s">
        <v>3876</v>
      </c>
      <c r="I3016">
        <v>1579</v>
      </c>
      <c r="J3016" s="41">
        <v>1.8370000000000001E-2</v>
      </c>
      <c r="K3016" s="42">
        <v>29.006230000000002</v>
      </c>
      <c r="L3016" s="43">
        <v>1.5294999999999999</v>
      </c>
      <c r="M3016" s="42">
        <v>44.365028785</v>
      </c>
      <c r="N3016">
        <v>3</v>
      </c>
      <c r="O3016" s="43">
        <v>415.2</v>
      </c>
      <c r="P3016" s="42">
        <v>103</v>
      </c>
      <c r="Q3016" s="42">
        <v>26</v>
      </c>
      <c r="R3016" s="42">
        <v>12</v>
      </c>
    </row>
    <row r="3017" spans="1:18" x14ac:dyDescent="0.3">
      <c r="A3017" t="s">
        <v>3924</v>
      </c>
      <c r="B3017" s="17">
        <v>45251</v>
      </c>
      <c r="C3017" t="s">
        <v>3925</v>
      </c>
      <c r="D3017" t="s">
        <v>3926</v>
      </c>
      <c r="E3017" t="s">
        <v>3927</v>
      </c>
      <c r="F3017" t="s">
        <v>3930</v>
      </c>
      <c r="G3017" t="s">
        <v>3921</v>
      </c>
      <c r="H3017" t="s">
        <v>3876</v>
      </c>
      <c r="I3017">
        <v>1773</v>
      </c>
      <c r="J3017" s="41">
        <v>1.3749999999999998E-2</v>
      </c>
      <c r="K3017" s="42">
        <v>24.378749999999997</v>
      </c>
      <c r="L3017" s="43">
        <v>0.58649999999999991</v>
      </c>
      <c r="M3017" s="42">
        <v>14.298136874999996</v>
      </c>
      <c r="N3017">
        <v>3</v>
      </c>
      <c r="O3017" s="43">
        <v>213.6</v>
      </c>
      <c r="P3017" s="42">
        <v>95</v>
      </c>
      <c r="Q3017" s="42">
        <v>19</v>
      </c>
      <c r="R3017" s="42">
        <v>7.5</v>
      </c>
    </row>
    <row r="3018" spans="1:18" x14ac:dyDescent="0.3">
      <c r="A3018" t="s">
        <v>3924</v>
      </c>
      <c r="B3018" s="17">
        <v>45252</v>
      </c>
      <c r="C3018" t="s">
        <v>3925</v>
      </c>
      <c r="D3018" t="s">
        <v>3926</v>
      </c>
      <c r="E3018" t="s">
        <v>3927</v>
      </c>
      <c r="F3018" t="s">
        <v>3930</v>
      </c>
      <c r="G3018" t="s">
        <v>3921</v>
      </c>
      <c r="H3018" t="s">
        <v>3876</v>
      </c>
      <c r="I3018">
        <v>2076</v>
      </c>
      <c r="J3018" s="41">
        <v>1.8590000000000002E-2</v>
      </c>
      <c r="K3018" s="42">
        <v>38.592840000000002</v>
      </c>
      <c r="L3018" s="43">
        <v>1.5984999999999998</v>
      </c>
      <c r="M3018" s="42">
        <v>61.690654739999999</v>
      </c>
      <c r="N3018">
        <v>2</v>
      </c>
      <c r="O3018" s="43">
        <v>115.19999999999999</v>
      </c>
      <c r="P3018" s="42">
        <v>96</v>
      </c>
      <c r="Q3018" s="42">
        <v>17</v>
      </c>
      <c r="R3018" s="42">
        <v>12</v>
      </c>
    </row>
    <row r="3019" spans="1:18" x14ac:dyDescent="0.3">
      <c r="A3019" t="s">
        <v>3924</v>
      </c>
      <c r="B3019" s="17">
        <v>45253</v>
      </c>
      <c r="C3019" t="s">
        <v>3925</v>
      </c>
      <c r="D3019" t="s">
        <v>3926</v>
      </c>
      <c r="E3019" t="s">
        <v>3927</v>
      </c>
      <c r="F3019" t="s">
        <v>3930</v>
      </c>
      <c r="G3019" t="s">
        <v>3921</v>
      </c>
      <c r="H3019" t="s">
        <v>3876</v>
      </c>
      <c r="I3019">
        <v>1330</v>
      </c>
      <c r="J3019" s="41">
        <v>1.221E-2</v>
      </c>
      <c r="K3019" s="42">
        <v>16.2393</v>
      </c>
      <c r="L3019" s="43">
        <v>2.0354999999999999</v>
      </c>
      <c r="M3019" s="42">
        <v>33.05509515</v>
      </c>
      <c r="N3019">
        <v>4</v>
      </c>
      <c r="O3019" s="43">
        <v>349.2</v>
      </c>
      <c r="P3019" s="42">
        <v>105</v>
      </c>
      <c r="Q3019" s="42">
        <v>21</v>
      </c>
      <c r="R3019" s="42">
        <v>18</v>
      </c>
    </row>
    <row r="3020" spans="1:18" x14ac:dyDescent="0.3">
      <c r="A3020" t="s">
        <v>3924</v>
      </c>
      <c r="B3020" s="17">
        <v>45254</v>
      </c>
      <c r="C3020" t="s">
        <v>3925</v>
      </c>
      <c r="D3020" t="s">
        <v>3926</v>
      </c>
      <c r="E3020" t="s">
        <v>3927</v>
      </c>
      <c r="F3020" t="s">
        <v>3930</v>
      </c>
      <c r="G3020" t="s">
        <v>3921</v>
      </c>
      <c r="H3020" t="s">
        <v>3876</v>
      </c>
      <c r="I3020">
        <v>2278</v>
      </c>
      <c r="J3020" s="41">
        <v>2.1560000000000003E-2</v>
      </c>
      <c r="K3020" s="42">
        <v>49.113680000000009</v>
      </c>
      <c r="L3020" s="43">
        <v>2.2194999999999996</v>
      </c>
      <c r="M3020" s="42">
        <v>109.00781276000001</v>
      </c>
      <c r="N3020">
        <v>5</v>
      </c>
      <c r="O3020" s="43">
        <v>499.2</v>
      </c>
      <c r="P3020" s="42">
        <v>107</v>
      </c>
      <c r="Q3020" s="42">
        <v>22</v>
      </c>
      <c r="R3020" s="42">
        <v>19.5</v>
      </c>
    </row>
    <row r="3021" spans="1:18" x14ac:dyDescent="0.3">
      <c r="A3021" t="s">
        <v>3924</v>
      </c>
      <c r="B3021" s="17">
        <v>45255</v>
      </c>
      <c r="C3021" t="s">
        <v>3925</v>
      </c>
      <c r="D3021" t="s">
        <v>3926</v>
      </c>
      <c r="E3021" t="s">
        <v>3927</v>
      </c>
      <c r="F3021" t="s">
        <v>3930</v>
      </c>
      <c r="G3021" t="s">
        <v>3921</v>
      </c>
      <c r="H3021" t="s">
        <v>3876</v>
      </c>
      <c r="I3021">
        <v>2155</v>
      </c>
      <c r="J3021" s="41">
        <v>1.4520000000000002E-2</v>
      </c>
      <c r="K3021" s="42">
        <v>31.290600000000005</v>
      </c>
      <c r="L3021" s="43">
        <v>2.1160000000000001</v>
      </c>
      <c r="M3021" s="42">
        <v>66.210909600000008</v>
      </c>
      <c r="N3021">
        <v>6</v>
      </c>
      <c r="O3021" s="43">
        <v>543.6</v>
      </c>
      <c r="P3021" s="42">
        <v>119</v>
      </c>
      <c r="Q3021" s="42">
        <v>14</v>
      </c>
      <c r="R3021" s="42">
        <v>15</v>
      </c>
    </row>
    <row r="3022" spans="1:18" x14ac:dyDescent="0.3">
      <c r="A3022" t="s">
        <v>3924</v>
      </c>
      <c r="B3022" s="17">
        <v>45256</v>
      </c>
      <c r="C3022" t="s">
        <v>3925</v>
      </c>
      <c r="D3022" t="s">
        <v>3926</v>
      </c>
      <c r="E3022" t="s">
        <v>3927</v>
      </c>
      <c r="F3022" t="s">
        <v>3930</v>
      </c>
      <c r="G3022" t="s">
        <v>3921</v>
      </c>
      <c r="H3022" t="s">
        <v>3876</v>
      </c>
      <c r="I3022">
        <v>1454</v>
      </c>
      <c r="J3022" s="41">
        <v>2.1340000000000001E-2</v>
      </c>
      <c r="K3022" s="42">
        <v>31.028360000000003</v>
      </c>
      <c r="L3022" s="43">
        <v>1.4029999999999998</v>
      </c>
      <c r="M3022" s="42">
        <v>43.532789080000001</v>
      </c>
      <c r="N3022">
        <v>5</v>
      </c>
      <c r="O3022" s="43">
        <v>262.8</v>
      </c>
      <c r="P3022" s="42">
        <v>86</v>
      </c>
      <c r="Q3022" s="42">
        <v>10</v>
      </c>
      <c r="R3022" s="42">
        <v>21</v>
      </c>
    </row>
    <row r="3023" spans="1:18" x14ac:dyDescent="0.3">
      <c r="A3023" t="s">
        <v>3924</v>
      </c>
      <c r="B3023" s="17">
        <v>45257</v>
      </c>
      <c r="C3023" t="s">
        <v>3925</v>
      </c>
      <c r="D3023" t="s">
        <v>3926</v>
      </c>
      <c r="E3023" t="s">
        <v>3927</v>
      </c>
      <c r="F3023" t="s">
        <v>3930</v>
      </c>
      <c r="G3023" t="s">
        <v>3921</v>
      </c>
      <c r="H3023" t="s">
        <v>3876</v>
      </c>
      <c r="I3023">
        <v>1754</v>
      </c>
      <c r="J3023" s="41">
        <v>1.9140000000000001E-2</v>
      </c>
      <c r="K3023" s="42">
        <v>33.571559999999998</v>
      </c>
      <c r="L3023" s="43">
        <v>1.8169999999999999</v>
      </c>
      <c r="M3023" s="42">
        <v>60.999524519999994</v>
      </c>
      <c r="N3023">
        <v>7</v>
      </c>
      <c r="O3023" s="43">
        <v>516</v>
      </c>
      <c r="P3023" s="42">
        <v>88</v>
      </c>
      <c r="Q3023" s="42">
        <v>16</v>
      </c>
      <c r="R3023" s="42">
        <v>15</v>
      </c>
    </row>
    <row r="3024" spans="1:18" x14ac:dyDescent="0.3">
      <c r="A3024" t="s">
        <v>3924</v>
      </c>
      <c r="B3024" s="17">
        <v>45258</v>
      </c>
      <c r="C3024" t="s">
        <v>3925</v>
      </c>
      <c r="D3024" t="s">
        <v>3926</v>
      </c>
      <c r="E3024" t="s">
        <v>3927</v>
      </c>
      <c r="F3024" t="s">
        <v>3930</v>
      </c>
      <c r="G3024" t="s">
        <v>3921</v>
      </c>
      <c r="H3024" t="s">
        <v>3876</v>
      </c>
      <c r="I3024">
        <v>1782</v>
      </c>
      <c r="J3024" s="41">
        <v>1.6610000000000003E-2</v>
      </c>
      <c r="K3024" s="42">
        <v>29.599020000000007</v>
      </c>
      <c r="L3024" s="43">
        <v>1.8744999999999998</v>
      </c>
      <c r="M3024" s="42">
        <v>55.48336299000001</v>
      </c>
      <c r="N3024">
        <v>2</v>
      </c>
      <c r="O3024" s="43">
        <v>121.19999999999999</v>
      </c>
      <c r="P3024" s="42">
        <v>98</v>
      </c>
      <c r="Q3024" s="42">
        <v>15</v>
      </c>
      <c r="R3024" s="42">
        <v>19.5</v>
      </c>
    </row>
    <row r="3025" spans="1:18" x14ac:dyDescent="0.3">
      <c r="A3025" t="s">
        <v>3924</v>
      </c>
      <c r="B3025" s="17">
        <v>45259</v>
      </c>
      <c r="C3025" t="s">
        <v>3925</v>
      </c>
      <c r="D3025" t="s">
        <v>3926</v>
      </c>
      <c r="E3025" t="s">
        <v>3927</v>
      </c>
      <c r="F3025" t="s">
        <v>3930</v>
      </c>
      <c r="G3025" t="s">
        <v>3921</v>
      </c>
      <c r="H3025" t="s">
        <v>3876</v>
      </c>
      <c r="I3025">
        <v>1565</v>
      </c>
      <c r="J3025" s="41">
        <v>1.6280000000000003E-2</v>
      </c>
      <c r="K3025" s="42">
        <v>25.478200000000005</v>
      </c>
      <c r="L3025" s="43">
        <v>0.621</v>
      </c>
      <c r="M3025" s="42">
        <v>15.821962200000003</v>
      </c>
      <c r="N3025">
        <v>8</v>
      </c>
      <c r="O3025" s="43">
        <v>699.6</v>
      </c>
      <c r="P3025" s="42">
        <v>91</v>
      </c>
      <c r="Q3025" s="42">
        <v>6</v>
      </c>
      <c r="R3025" s="42">
        <v>15</v>
      </c>
    </row>
    <row r="3026" spans="1:18" x14ac:dyDescent="0.3">
      <c r="A3026" t="s">
        <v>3924</v>
      </c>
      <c r="B3026" s="17">
        <v>45260</v>
      </c>
      <c r="C3026" t="s">
        <v>3925</v>
      </c>
      <c r="D3026" t="s">
        <v>3926</v>
      </c>
      <c r="E3026" t="s">
        <v>3927</v>
      </c>
      <c r="F3026" t="s">
        <v>3930</v>
      </c>
      <c r="G3026" t="s">
        <v>3921</v>
      </c>
      <c r="H3026" t="s">
        <v>3876</v>
      </c>
      <c r="I3026">
        <v>1649</v>
      </c>
      <c r="J3026" s="41">
        <v>1.342E-2</v>
      </c>
      <c r="K3026" s="42">
        <v>22.129580000000001</v>
      </c>
      <c r="L3026" s="43">
        <v>0.90849999999999997</v>
      </c>
      <c r="M3026" s="42">
        <v>20.10472343</v>
      </c>
      <c r="N3026">
        <v>4</v>
      </c>
      <c r="O3026" s="43">
        <v>316.8</v>
      </c>
      <c r="P3026" s="42">
        <v>68</v>
      </c>
      <c r="Q3026" s="42">
        <v>19</v>
      </c>
      <c r="R3026" s="42">
        <v>4.5</v>
      </c>
    </row>
    <row r="3027" spans="1:18" x14ac:dyDescent="0.3">
      <c r="A3027" t="s">
        <v>3916</v>
      </c>
      <c r="B3027" s="17">
        <v>44986</v>
      </c>
      <c r="C3027" t="s">
        <v>543</v>
      </c>
      <c r="D3027" t="s">
        <v>3928</v>
      </c>
      <c r="E3027" t="s">
        <v>3929</v>
      </c>
      <c r="F3027" t="s">
        <v>3930</v>
      </c>
      <c r="G3027" t="s">
        <v>3921</v>
      </c>
      <c r="H3027" t="s">
        <v>3876</v>
      </c>
      <c r="I3027">
        <v>1200.6000000000001</v>
      </c>
      <c r="J3027" s="41">
        <v>2.0790000000000003E-2</v>
      </c>
      <c r="K3027" s="42">
        <v>24.960474000000005</v>
      </c>
      <c r="L3027" s="43">
        <v>1.3569999999999998</v>
      </c>
      <c r="M3027" s="42">
        <v>33.871363217999999</v>
      </c>
      <c r="N3027">
        <v>3</v>
      </c>
      <c r="O3027" s="43">
        <v>165.6</v>
      </c>
      <c r="P3027" s="42">
        <v>90</v>
      </c>
      <c r="Q3027" s="42">
        <v>12</v>
      </c>
      <c r="R3027" s="42">
        <v>4.5</v>
      </c>
    </row>
    <row r="3028" spans="1:18" x14ac:dyDescent="0.3">
      <c r="A3028" t="s">
        <v>3916</v>
      </c>
      <c r="B3028" s="17">
        <v>44987</v>
      </c>
      <c r="C3028" t="s">
        <v>543</v>
      </c>
      <c r="D3028" t="s">
        <v>3928</v>
      </c>
      <c r="E3028" t="s">
        <v>3929</v>
      </c>
      <c r="F3028" t="s">
        <v>3930</v>
      </c>
      <c r="G3028" t="s">
        <v>3921</v>
      </c>
      <c r="H3028" t="s">
        <v>3876</v>
      </c>
      <c r="I3028">
        <v>842.80000000000007</v>
      </c>
      <c r="J3028" s="41">
        <v>1.21E-2</v>
      </c>
      <c r="K3028" s="42">
        <v>10.197880000000001</v>
      </c>
      <c r="L3028" s="43">
        <v>1.2649999999999997</v>
      </c>
      <c r="M3028" s="42">
        <v>12.900318199999999</v>
      </c>
      <c r="N3028">
        <v>7</v>
      </c>
      <c r="O3028" s="43">
        <v>378</v>
      </c>
      <c r="P3028" s="42">
        <v>73</v>
      </c>
      <c r="Q3028" s="42">
        <v>13</v>
      </c>
      <c r="R3028" s="42">
        <v>12</v>
      </c>
    </row>
    <row r="3029" spans="1:18" x14ac:dyDescent="0.3">
      <c r="A3029" t="s">
        <v>3916</v>
      </c>
      <c r="B3029" s="17">
        <v>44988</v>
      </c>
      <c r="C3029" t="s">
        <v>543</v>
      </c>
      <c r="D3029" t="s">
        <v>3928</v>
      </c>
      <c r="E3029" t="s">
        <v>3929</v>
      </c>
      <c r="F3029" t="s">
        <v>3930</v>
      </c>
      <c r="G3029" t="s">
        <v>3921</v>
      </c>
      <c r="H3029" t="s">
        <v>3876</v>
      </c>
      <c r="I3029">
        <v>992.2</v>
      </c>
      <c r="J3029" s="41">
        <v>1.5400000000000004E-2</v>
      </c>
      <c r="K3029" s="42">
        <v>15.279880000000004</v>
      </c>
      <c r="L3029" s="43">
        <v>0.90849999999999997</v>
      </c>
      <c r="M3029" s="42">
        <v>13.881770980000002</v>
      </c>
      <c r="N3029">
        <v>6</v>
      </c>
      <c r="O3029" s="43">
        <v>266.39999999999998</v>
      </c>
      <c r="P3029" s="42">
        <v>95</v>
      </c>
      <c r="Q3029" s="42">
        <v>5</v>
      </c>
      <c r="R3029" s="42">
        <v>7.5</v>
      </c>
    </row>
    <row r="3030" spans="1:18" x14ac:dyDescent="0.3">
      <c r="A3030" t="s">
        <v>3916</v>
      </c>
      <c r="B3030" s="17">
        <v>44989</v>
      </c>
      <c r="C3030" t="s">
        <v>543</v>
      </c>
      <c r="D3030" t="s">
        <v>3928</v>
      </c>
      <c r="E3030" t="s">
        <v>3929</v>
      </c>
      <c r="F3030" t="s">
        <v>3930</v>
      </c>
      <c r="G3030" t="s">
        <v>3921</v>
      </c>
      <c r="H3030" t="s">
        <v>3876</v>
      </c>
      <c r="I3030">
        <v>936.40000000000009</v>
      </c>
      <c r="J3030" s="41">
        <v>1.4630000000000002E-2</v>
      </c>
      <c r="K3030" s="42">
        <v>13.699532000000003</v>
      </c>
      <c r="L3030" s="43">
        <v>0.621</v>
      </c>
      <c r="M3030" s="42">
        <v>8.5074093720000015</v>
      </c>
      <c r="N3030">
        <v>1</v>
      </c>
      <c r="O3030" s="43">
        <v>76.8</v>
      </c>
      <c r="P3030" s="42">
        <v>55</v>
      </c>
      <c r="Q3030" s="42">
        <v>14</v>
      </c>
      <c r="R3030" s="42">
        <v>10.5</v>
      </c>
    </row>
    <row r="3031" spans="1:18" x14ac:dyDescent="0.3">
      <c r="A3031" t="s">
        <v>3916</v>
      </c>
      <c r="B3031" s="17">
        <v>44990</v>
      </c>
      <c r="C3031" t="s">
        <v>543</v>
      </c>
      <c r="D3031" t="s">
        <v>3928</v>
      </c>
      <c r="E3031" t="s">
        <v>3929</v>
      </c>
      <c r="F3031" t="s">
        <v>3930</v>
      </c>
      <c r="G3031" t="s">
        <v>3921</v>
      </c>
      <c r="H3031" t="s">
        <v>3876</v>
      </c>
      <c r="I3031">
        <v>819.6</v>
      </c>
      <c r="J3031" s="41">
        <v>1.7380000000000003E-2</v>
      </c>
      <c r="K3031" s="42">
        <v>14.244648000000003</v>
      </c>
      <c r="L3031" s="43">
        <v>1.5409999999999997</v>
      </c>
      <c r="M3031" s="42">
        <v>21.951002568</v>
      </c>
      <c r="N3031">
        <v>1</v>
      </c>
      <c r="O3031" s="43">
        <v>62.4</v>
      </c>
      <c r="P3031" s="42">
        <v>81</v>
      </c>
      <c r="Q3031" s="42">
        <v>13</v>
      </c>
      <c r="R3031" s="42">
        <v>6</v>
      </c>
    </row>
    <row r="3032" spans="1:18" x14ac:dyDescent="0.3">
      <c r="A3032" t="s">
        <v>3916</v>
      </c>
      <c r="B3032" s="17">
        <v>44991</v>
      </c>
      <c r="C3032" t="s">
        <v>543</v>
      </c>
      <c r="D3032" t="s">
        <v>3928</v>
      </c>
      <c r="E3032" t="s">
        <v>3929</v>
      </c>
      <c r="F3032" t="s">
        <v>3930</v>
      </c>
      <c r="G3032" t="s">
        <v>3921</v>
      </c>
      <c r="H3032" t="s">
        <v>3876</v>
      </c>
      <c r="I3032">
        <v>1111.4000000000001</v>
      </c>
      <c r="J3032" s="41">
        <v>1.221E-2</v>
      </c>
      <c r="K3032" s="42">
        <v>13.570194000000001</v>
      </c>
      <c r="L3032" s="43">
        <v>1.9894999999999998</v>
      </c>
      <c r="M3032" s="42">
        <v>26.997900962999999</v>
      </c>
      <c r="N3032">
        <v>4</v>
      </c>
      <c r="O3032" s="43">
        <v>360</v>
      </c>
      <c r="P3032" s="42">
        <v>60</v>
      </c>
      <c r="Q3032" s="42">
        <v>7</v>
      </c>
      <c r="R3032" s="42">
        <v>3</v>
      </c>
    </row>
    <row r="3033" spans="1:18" x14ac:dyDescent="0.3">
      <c r="A3033" t="s">
        <v>3916</v>
      </c>
      <c r="B3033" s="17">
        <v>44992</v>
      </c>
      <c r="C3033" t="s">
        <v>543</v>
      </c>
      <c r="D3033" t="s">
        <v>3928</v>
      </c>
      <c r="E3033" t="s">
        <v>3929</v>
      </c>
      <c r="F3033" t="s">
        <v>3930</v>
      </c>
      <c r="G3033" t="s">
        <v>3921</v>
      </c>
      <c r="H3033" t="s">
        <v>3876</v>
      </c>
      <c r="I3033">
        <v>736.40000000000009</v>
      </c>
      <c r="J3033" s="41">
        <v>1.6390000000000002E-2</v>
      </c>
      <c r="K3033" s="42">
        <v>12.069596000000002</v>
      </c>
      <c r="L3033" s="43">
        <v>1.8054999999999999</v>
      </c>
      <c r="M3033" s="42">
        <v>21.791655578000004</v>
      </c>
      <c r="N3033">
        <v>2</v>
      </c>
      <c r="O3033" s="43">
        <v>86.399999999999991</v>
      </c>
      <c r="P3033" s="42">
        <v>77</v>
      </c>
      <c r="Q3033" s="42">
        <v>8</v>
      </c>
      <c r="R3033" s="42">
        <v>4.5</v>
      </c>
    </row>
    <row r="3034" spans="1:18" x14ac:dyDescent="0.3">
      <c r="A3034" t="s">
        <v>3916</v>
      </c>
      <c r="B3034" s="17">
        <v>44993</v>
      </c>
      <c r="C3034" t="s">
        <v>543</v>
      </c>
      <c r="D3034" t="s">
        <v>3928</v>
      </c>
      <c r="E3034" t="s">
        <v>3929</v>
      </c>
      <c r="F3034" t="s">
        <v>3930</v>
      </c>
      <c r="G3034" t="s">
        <v>3921</v>
      </c>
      <c r="H3034" t="s">
        <v>3876</v>
      </c>
      <c r="I3034">
        <v>616.80000000000007</v>
      </c>
      <c r="J3034" s="41">
        <v>1.474E-2</v>
      </c>
      <c r="K3034" s="42">
        <v>9.0916320000000006</v>
      </c>
      <c r="L3034" s="43">
        <v>1.9204999999999999</v>
      </c>
      <c r="M3034" s="42">
        <v>17.460479255999999</v>
      </c>
      <c r="N3034">
        <v>4</v>
      </c>
      <c r="O3034" s="43">
        <v>163.19999999999999</v>
      </c>
      <c r="P3034" s="42">
        <v>96</v>
      </c>
      <c r="Q3034" s="42">
        <v>13</v>
      </c>
      <c r="R3034" s="42">
        <v>15</v>
      </c>
    </row>
    <row r="3035" spans="1:18" x14ac:dyDescent="0.3">
      <c r="A3035" t="s">
        <v>3916</v>
      </c>
      <c r="B3035" s="17">
        <v>44994</v>
      </c>
      <c r="C3035" t="s">
        <v>543</v>
      </c>
      <c r="D3035" t="s">
        <v>3928</v>
      </c>
      <c r="E3035" t="s">
        <v>3929</v>
      </c>
      <c r="F3035" t="s">
        <v>3930</v>
      </c>
      <c r="G3035" t="s">
        <v>3921</v>
      </c>
      <c r="H3035" t="s">
        <v>3876</v>
      </c>
      <c r="I3035">
        <v>929.2</v>
      </c>
      <c r="J3035" s="41">
        <v>1.1110000000000002E-2</v>
      </c>
      <c r="K3035" s="42">
        <v>10.323412000000003</v>
      </c>
      <c r="L3035" s="43">
        <v>2.3114999999999997</v>
      </c>
      <c r="M3035" s="42">
        <v>23.862566838000003</v>
      </c>
      <c r="N3035">
        <v>6</v>
      </c>
      <c r="O3035" s="43">
        <v>367.2</v>
      </c>
      <c r="P3035" s="42">
        <v>67</v>
      </c>
      <c r="Q3035" s="42">
        <v>7</v>
      </c>
      <c r="R3035" s="42">
        <v>6</v>
      </c>
    </row>
    <row r="3036" spans="1:18" x14ac:dyDescent="0.3">
      <c r="A3036" t="s">
        <v>3916</v>
      </c>
      <c r="B3036" s="17">
        <v>44995</v>
      </c>
      <c r="C3036" t="s">
        <v>543</v>
      </c>
      <c r="D3036" t="s">
        <v>3928</v>
      </c>
      <c r="E3036" t="s">
        <v>3929</v>
      </c>
      <c r="F3036" t="s">
        <v>3930</v>
      </c>
      <c r="G3036" t="s">
        <v>3921</v>
      </c>
      <c r="H3036" t="s">
        <v>3876</v>
      </c>
      <c r="I3036">
        <v>1242.4000000000001</v>
      </c>
      <c r="J3036" s="41">
        <v>1.3530000000000004E-2</v>
      </c>
      <c r="K3036" s="42">
        <v>16.809672000000006</v>
      </c>
      <c r="L3036" s="43">
        <v>1.5294999999999996</v>
      </c>
      <c r="M3036" s="42">
        <v>25.710393324000002</v>
      </c>
      <c r="N3036">
        <v>1</v>
      </c>
      <c r="O3036" s="43">
        <v>64.8</v>
      </c>
      <c r="P3036" s="42">
        <v>60</v>
      </c>
      <c r="Q3036" s="42">
        <v>7</v>
      </c>
      <c r="R3036" s="42">
        <v>13.5</v>
      </c>
    </row>
    <row r="3037" spans="1:18" x14ac:dyDescent="0.3">
      <c r="A3037" t="s">
        <v>3916</v>
      </c>
      <c r="B3037" s="17">
        <v>44996</v>
      </c>
      <c r="C3037" t="s">
        <v>543</v>
      </c>
      <c r="D3037" t="s">
        <v>3928</v>
      </c>
      <c r="E3037" t="s">
        <v>3929</v>
      </c>
      <c r="F3037" t="s">
        <v>3930</v>
      </c>
      <c r="G3037" t="s">
        <v>3921</v>
      </c>
      <c r="H3037" t="s">
        <v>3876</v>
      </c>
      <c r="I3037">
        <v>1349.8000000000002</v>
      </c>
      <c r="J3037" s="41">
        <v>2.0679999999999997E-2</v>
      </c>
      <c r="K3037" s="42">
        <v>27.913864</v>
      </c>
      <c r="L3037" s="43">
        <v>1.5984999999999998</v>
      </c>
      <c r="M3037" s="42">
        <v>44.620311603999994</v>
      </c>
      <c r="N3037">
        <v>4</v>
      </c>
      <c r="O3037" s="43">
        <v>144</v>
      </c>
      <c r="P3037" s="42">
        <v>71</v>
      </c>
      <c r="Q3037" s="42">
        <v>1</v>
      </c>
      <c r="R3037" s="42">
        <v>6</v>
      </c>
    </row>
    <row r="3038" spans="1:18" x14ac:dyDescent="0.3">
      <c r="A3038" t="s">
        <v>3916</v>
      </c>
      <c r="B3038" s="17">
        <v>44997</v>
      </c>
      <c r="C3038" t="s">
        <v>543</v>
      </c>
      <c r="D3038" t="s">
        <v>3928</v>
      </c>
      <c r="E3038" t="s">
        <v>3929</v>
      </c>
      <c r="F3038" t="s">
        <v>3930</v>
      </c>
      <c r="G3038" t="s">
        <v>3921</v>
      </c>
      <c r="H3038" t="s">
        <v>3876</v>
      </c>
      <c r="I3038">
        <v>951.8</v>
      </c>
      <c r="J3038" s="41">
        <v>1.8920000000000003E-2</v>
      </c>
      <c r="K3038" s="42">
        <v>18.008056000000003</v>
      </c>
      <c r="L3038" s="43">
        <v>0.54049999999999998</v>
      </c>
      <c r="M3038" s="42">
        <v>9.7333542680000011</v>
      </c>
      <c r="N3038">
        <v>7</v>
      </c>
      <c r="O3038" s="43">
        <v>588</v>
      </c>
      <c r="P3038" s="42">
        <v>68</v>
      </c>
      <c r="Q3038" s="42">
        <v>5</v>
      </c>
      <c r="R3038" s="42">
        <v>0</v>
      </c>
    </row>
    <row r="3039" spans="1:18" x14ac:dyDescent="0.3">
      <c r="A3039" t="s">
        <v>3916</v>
      </c>
      <c r="B3039" s="17">
        <v>44998</v>
      </c>
      <c r="C3039" t="s">
        <v>543</v>
      </c>
      <c r="D3039" t="s">
        <v>3928</v>
      </c>
      <c r="E3039" t="s">
        <v>3929</v>
      </c>
      <c r="F3039" t="s">
        <v>3930</v>
      </c>
      <c r="G3039" t="s">
        <v>3921</v>
      </c>
      <c r="H3039" t="s">
        <v>3876</v>
      </c>
      <c r="I3039">
        <v>1153.2</v>
      </c>
      <c r="J3039" s="41">
        <v>1.8700000000000001E-2</v>
      </c>
      <c r="K3039" s="42">
        <v>21.564840000000004</v>
      </c>
      <c r="L3039" s="43">
        <v>2.1044999999999998</v>
      </c>
      <c r="M3039" s="42">
        <v>45.383205780000004</v>
      </c>
      <c r="N3039">
        <v>7</v>
      </c>
      <c r="O3039" s="43">
        <v>310.8</v>
      </c>
      <c r="P3039" s="42">
        <v>89</v>
      </c>
      <c r="Q3039" s="42">
        <v>8</v>
      </c>
      <c r="R3039" s="42">
        <v>12</v>
      </c>
    </row>
    <row r="3040" spans="1:18" x14ac:dyDescent="0.3">
      <c r="A3040" t="s">
        <v>3916</v>
      </c>
      <c r="B3040" s="17">
        <v>44999</v>
      </c>
      <c r="C3040" t="s">
        <v>543</v>
      </c>
      <c r="D3040" t="s">
        <v>3928</v>
      </c>
      <c r="E3040" t="s">
        <v>3929</v>
      </c>
      <c r="F3040" t="s">
        <v>3930</v>
      </c>
      <c r="G3040" t="s">
        <v>3921</v>
      </c>
      <c r="H3040" t="s">
        <v>3876</v>
      </c>
      <c r="I3040">
        <v>978.2</v>
      </c>
      <c r="J3040" s="41">
        <v>1.7160000000000002E-2</v>
      </c>
      <c r="K3040" s="42">
        <v>16.785912000000003</v>
      </c>
      <c r="L3040" s="43">
        <v>1.8284999999999998</v>
      </c>
      <c r="M3040" s="42">
        <v>30.693040092000004</v>
      </c>
      <c r="N3040">
        <v>5</v>
      </c>
      <c r="O3040" s="43">
        <v>300</v>
      </c>
      <c r="P3040" s="42">
        <v>57</v>
      </c>
      <c r="Q3040" s="42">
        <v>4</v>
      </c>
      <c r="R3040" s="42">
        <v>7.5</v>
      </c>
    </row>
    <row r="3041" spans="1:18" x14ac:dyDescent="0.3">
      <c r="A3041" t="s">
        <v>3916</v>
      </c>
      <c r="B3041" s="17">
        <v>45000</v>
      </c>
      <c r="C3041" t="s">
        <v>543</v>
      </c>
      <c r="D3041" t="s">
        <v>3928</v>
      </c>
      <c r="E3041" t="s">
        <v>3929</v>
      </c>
      <c r="F3041" t="s">
        <v>3930</v>
      </c>
      <c r="G3041" t="s">
        <v>3921</v>
      </c>
      <c r="H3041" t="s">
        <v>3876</v>
      </c>
      <c r="I3041">
        <v>573.20000000000005</v>
      </c>
      <c r="J3041" s="41">
        <v>1.8589999999999999E-2</v>
      </c>
      <c r="K3041" s="42">
        <v>10.655787999999999</v>
      </c>
      <c r="L3041" s="43">
        <v>1.3684999999999998</v>
      </c>
      <c r="M3041" s="42">
        <v>14.582445877999998</v>
      </c>
      <c r="N3041">
        <v>5</v>
      </c>
      <c r="O3041" s="43">
        <v>366</v>
      </c>
      <c r="P3041" s="42">
        <v>53</v>
      </c>
      <c r="Q3041" s="42">
        <v>8</v>
      </c>
      <c r="R3041" s="42">
        <v>7.5</v>
      </c>
    </row>
    <row r="3042" spans="1:18" x14ac:dyDescent="0.3">
      <c r="A3042" t="s">
        <v>3916</v>
      </c>
      <c r="B3042" s="17">
        <v>45001</v>
      </c>
      <c r="C3042" t="s">
        <v>543</v>
      </c>
      <c r="D3042" t="s">
        <v>3928</v>
      </c>
      <c r="E3042" t="s">
        <v>3929</v>
      </c>
      <c r="F3042" t="s">
        <v>3930</v>
      </c>
      <c r="G3042" t="s">
        <v>3921</v>
      </c>
      <c r="H3042" t="s">
        <v>3876</v>
      </c>
      <c r="I3042">
        <v>1250</v>
      </c>
      <c r="J3042" s="41">
        <v>1.3200000000000002E-2</v>
      </c>
      <c r="K3042" s="42">
        <v>16.500000000000004</v>
      </c>
      <c r="L3042" s="43">
        <v>2.0124999999999997</v>
      </c>
      <c r="M3042" s="42">
        <v>33.206250000000004</v>
      </c>
      <c r="N3042">
        <v>5</v>
      </c>
      <c r="O3042" s="43">
        <v>432</v>
      </c>
      <c r="P3042" s="42">
        <v>61</v>
      </c>
      <c r="Q3042" s="42">
        <v>11</v>
      </c>
      <c r="R3042" s="42">
        <v>1.5</v>
      </c>
    </row>
    <row r="3043" spans="1:18" x14ac:dyDescent="0.3">
      <c r="A3043" t="s">
        <v>3916</v>
      </c>
      <c r="B3043" s="17">
        <v>45002</v>
      </c>
      <c r="C3043" t="s">
        <v>543</v>
      </c>
      <c r="D3043" t="s">
        <v>3928</v>
      </c>
      <c r="E3043" t="s">
        <v>3929</v>
      </c>
      <c r="F3043" t="s">
        <v>3930</v>
      </c>
      <c r="G3043" t="s">
        <v>3921</v>
      </c>
      <c r="H3043" t="s">
        <v>3876</v>
      </c>
      <c r="I3043">
        <v>1373</v>
      </c>
      <c r="J3043" s="41">
        <v>1.4739999999999998E-2</v>
      </c>
      <c r="K3043" s="42">
        <v>20.238019999999999</v>
      </c>
      <c r="L3043" s="43">
        <v>1.8974999999999997</v>
      </c>
      <c r="M3043" s="42">
        <v>38.401642949999996</v>
      </c>
      <c r="N3043">
        <v>2</v>
      </c>
      <c r="O3043" s="43">
        <v>156</v>
      </c>
      <c r="P3043" s="42">
        <v>94</v>
      </c>
      <c r="Q3043" s="42">
        <v>12</v>
      </c>
      <c r="R3043" s="42">
        <v>9</v>
      </c>
    </row>
    <row r="3044" spans="1:18" x14ac:dyDescent="0.3">
      <c r="A3044" t="s">
        <v>3916</v>
      </c>
      <c r="B3044" s="17">
        <v>45003</v>
      </c>
      <c r="C3044" t="s">
        <v>543</v>
      </c>
      <c r="D3044" t="s">
        <v>3928</v>
      </c>
      <c r="E3044" t="s">
        <v>3929</v>
      </c>
      <c r="F3044" t="s">
        <v>3930</v>
      </c>
      <c r="G3044" t="s">
        <v>3921</v>
      </c>
      <c r="H3044" t="s">
        <v>3876</v>
      </c>
      <c r="I3044">
        <v>1048</v>
      </c>
      <c r="J3044" s="41">
        <v>1.9580000000000004E-2</v>
      </c>
      <c r="K3044" s="42">
        <v>20.519840000000002</v>
      </c>
      <c r="L3044" s="43">
        <v>1.127</v>
      </c>
      <c r="M3044" s="42">
        <v>23.125859680000001</v>
      </c>
      <c r="N3044">
        <v>1</v>
      </c>
      <c r="O3044" s="43">
        <v>60</v>
      </c>
      <c r="P3044" s="42">
        <v>74</v>
      </c>
      <c r="Q3044" s="42">
        <v>15</v>
      </c>
      <c r="R3044" s="42">
        <v>4.5</v>
      </c>
    </row>
    <row r="3045" spans="1:18" x14ac:dyDescent="0.3">
      <c r="A3045" t="s">
        <v>3916</v>
      </c>
      <c r="B3045" s="17">
        <v>45004</v>
      </c>
      <c r="C3045" t="s">
        <v>543</v>
      </c>
      <c r="D3045" t="s">
        <v>3928</v>
      </c>
      <c r="E3045" t="s">
        <v>3929</v>
      </c>
      <c r="F3045" t="s">
        <v>3930</v>
      </c>
      <c r="G3045" t="s">
        <v>3921</v>
      </c>
      <c r="H3045" t="s">
        <v>3876</v>
      </c>
      <c r="I3045">
        <v>982</v>
      </c>
      <c r="J3045" s="41">
        <v>1.8260000000000005E-2</v>
      </c>
      <c r="K3045" s="42">
        <v>17.931320000000007</v>
      </c>
      <c r="L3045" s="43">
        <v>1.8284999999999998</v>
      </c>
      <c r="M3045" s="42">
        <v>32.787418620000011</v>
      </c>
      <c r="N3045">
        <v>1</v>
      </c>
      <c r="O3045" s="43">
        <v>50.4</v>
      </c>
      <c r="P3045" s="42">
        <v>93</v>
      </c>
      <c r="Q3045" s="42">
        <v>11</v>
      </c>
      <c r="R3045" s="42">
        <v>0</v>
      </c>
    </row>
    <row r="3046" spans="1:18" x14ac:dyDescent="0.3">
      <c r="A3046" t="s">
        <v>3916</v>
      </c>
      <c r="B3046" s="17">
        <v>45005</v>
      </c>
      <c r="C3046" t="s">
        <v>543</v>
      </c>
      <c r="D3046" t="s">
        <v>3928</v>
      </c>
      <c r="E3046" t="s">
        <v>3929</v>
      </c>
      <c r="F3046" t="s">
        <v>3930</v>
      </c>
      <c r="G3046" t="s">
        <v>3921</v>
      </c>
      <c r="H3046" t="s">
        <v>3876</v>
      </c>
      <c r="I3046">
        <v>938.40000000000009</v>
      </c>
      <c r="J3046" s="41">
        <v>1.9030000000000005E-2</v>
      </c>
      <c r="K3046" s="42">
        <v>17.857752000000005</v>
      </c>
      <c r="L3046" s="43">
        <v>1.5985</v>
      </c>
      <c r="M3046" s="42">
        <v>28.545616572000007</v>
      </c>
      <c r="N3046">
        <v>7</v>
      </c>
      <c r="O3046" s="43">
        <v>462</v>
      </c>
      <c r="P3046" s="42">
        <v>51</v>
      </c>
      <c r="Q3046" s="42">
        <v>6</v>
      </c>
      <c r="R3046" s="42">
        <v>4.5</v>
      </c>
    </row>
    <row r="3047" spans="1:18" x14ac:dyDescent="0.3">
      <c r="A3047" t="s">
        <v>3916</v>
      </c>
      <c r="B3047" s="17">
        <v>45006</v>
      </c>
      <c r="C3047" t="s">
        <v>543</v>
      </c>
      <c r="D3047" t="s">
        <v>3928</v>
      </c>
      <c r="E3047" t="s">
        <v>3929</v>
      </c>
      <c r="F3047" t="s">
        <v>3930</v>
      </c>
      <c r="G3047" t="s">
        <v>3921</v>
      </c>
      <c r="H3047" t="s">
        <v>3876</v>
      </c>
      <c r="I3047">
        <v>935</v>
      </c>
      <c r="J3047" s="41">
        <v>1.7270000000000001E-2</v>
      </c>
      <c r="K3047" s="42">
        <v>16.147449999999999</v>
      </c>
      <c r="L3047" s="43">
        <v>1.403</v>
      </c>
      <c r="M3047" s="42">
        <v>22.654872349999998</v>
      </c>
      <c r="N3047">
        <v>7</v>
      </c>
      <c r="O3047" s="43">
        <v>352.8</v>
      </c>
      <c r="P3047" s="42">
        <v>53</v>
      </c>
      <c r="Q3047" s="42">
        <v>0</v>
      </c>
      <c r="R3047" s="42">
        <v>3</v>
      </c>
    </row>
    <row r="3048" spans="1:18" x14ac:dyDescent="0.3">
      <c r="A3048" t="s">
        <v>3916</v>
      </c>
      <c r="B3048" s="17">
        <v>45007</v>
      </c>
      <c r="C3048" t="s">
        <v>543</v>
      </c>
      <c r="D3048" t="s">
        <v>3928</v>
      </c>
      <c r="E3048" t="s">
        <v>3929</v>
      </c>
      <c r="F3048" t="s">
        <v>3930</v>
      </c>
      <c r="G3048" t="s">
        <v>3921</v>
      </c>
      <c r="H3048" t="s">
        <v>3876</v>
      </c>
      <c r="I3048">
        <v>914.8</v>
      </c>
      <c r="J3048" s="41">
        <v>1.32E-2</v>
      </c>
      <c r="K3048" s="42">
        <v>12.07536</v>
      </c>
      <c r="L3048" s="43">
        <v>1.8284999999999998</v>
      </c>
      <c r="M3048" s="42">
        <v>22.079795759999996</v>
      </c>
      <c r="N3048">
        <v>6</v>
      </c>
      <c r="O3048" s="43">
        <v>244.79999999999998</v>
      </c>
      <c r="P3048" s="42">
        <v>57</v>
      </c>
      <c r="Q3048" s="42">
        <v>3</v>
      </c>
      <c r="R3048" s="42">
        <v>9</v>
      </c>
    </row>
    <row r="3049" spans="1:18" x14ac:dyDescent="0.3">
      <c r="A3049" t="s">
        <v>3916</v>
      </c>
      <c r="B3049" s="17">
        <v>45008</v>
      </c>
      <c r="C3049" t="s">
        <v>543</v>
      </c>
      <c r="D3049" t="s">
        <v>3928</v>
      </c>
      <c r="E3049" t="s">
        <v>3929</v>
      </c>
      <c r="F3049" t="s">
        <v>3930</v>
      </c>
      <c r="G3049" t="s">
        <v>3921</v>
      </c>
      <c r="H3049" t="s">
        <v>3876</v>
      </c>
      <c r="I3049">
        <v>1253.2</v>
      </c>
      <c r="J3049" s="41">
        <v>1.4190000000000003E-2</v>
      </c>
      <c r="K3049" s="42">
        <v>17.782908000000003</v>
      </c>
      <c r="L3049" s="43">
        <v>1.9204999999999999</v>
      </c>
      <c r="M3049" s="42">
        <v>34.152074814000002</v>
      </c>
      <c r="N3049">
        <v>5</v>
      </c>
      <c r="O3049" s="43">
        <v>372</v>
      </c>
      <c r="P3049" s="42">
        <v>67</v>
      </c>
      <c r="Q3049" s="42">
        <v>9</v>
      </c>
      <c r="R3049" s="42">
        <v>4.5</v>
      </c>
    </row>
    <row r="3050" spans="1:18" x14ac:dyDescent="0.3">
      <c r="A3050" t="s">
        <v>3916</v>
      </c>
      <c r="B3050" s="17">
        <v>45009</v>
      </c>
      <c r="C3050" t="s">
        <v>543</v>
      </c>
      <c r="D3050" t="s">
        <v>3928</v>
      </c>
      <c r="E3050" t="s">
        <v>3929</v>
      </c>
      <c r="F3050" t="s">
        <v>3930</v>
      </c>
      <c r="G3050" t="s">
        <v>3921</v>
      </c>
      <c r="H3050" t="s">
        <v>3876</v>
      </c>
      <c r="I3050">
        <v>1406.2</v>
      </c>
      <c r="J3050" s="41">
        <v>1.4630000000000002E-2</v>
      </c>
      <c r="K3050" s="42">
        <v>20.572706000000004</v>
      </c>
      <c r="L3050" s="43">
        <v>2.4264999999999999</v>
      </c>
      <c r="M3050" s="42">
        <v>49.919671109000006</v>
      </c>
      <c r="N3050">
        <v>7</v>
      </c>
      <c r="O3050" s="43">
        <v>604.79999999999995</v>
      </c>
      <c r="P3050" s="42">
        <v>88</v>
      </c>
      <c r="Q3050" s="42">
        <v>0</v>
      </c>
      <c r="R3050" s="42">
        <v>13.5</v>
      </c>
    </row>
    <row r="3051" spans="1:18" x14ac:dyDescent="0.3">
      <c r="A3051" t="s">
        <v>3916</v>
      </c>
      <c r="B3051" s="17">
        <v>45010</v>
      </c>
      <c r="C3051" t="s">
        <v>543</v>
      </c>
      <c r="D3051" t="s">
        <v>3928</v>
      </c>
      <c r="E3051" t="s">
        <v>3929</v>
      </c>
      <c r="F3051" t="s">
        <v>3930</v>
      </c>
      <c r="G3051" t="s">
        <v>3921</v>
      </c>
      <c r="H3051" t="s">
        <v>3876</v>
      </c>
      <c r="I3051">
        <v>1071.2</v>
      </c>
      <c r="J3051" s="41">
        <v>1.6720000000000002E-2</v>
      </c>
      <c r="K3051" s="42">
        <v>17.910464000000005</v>
      </c>
      <c r="L3051" s="43">
        <v>1.2994999999999999</v>
      </c>
      <c r="M3051" s="42">
        <v>23.274647968000004</v>
      </c>
      <c r="N3051">
        <v>5</v>
      </c>
      <c r="O3051" s="43">
        <v>432</v>
      </c>
      <c r="P3051" s="42">
        <v>50</v>
      </c>
      <c r="Q3051" s="42">
        <v>7</v>
      </c>
      <c r="R3051" s="42">
        <v>6</v>
      </c>
    </row>
    <row r="3052" spans="1:18" x14ac:dyDescent="0.3">
      <c r="A3052" t="s">
        <v>3916</v>
      </c>
      <c r="B3052" s="17">
        <v>45011</v>
      </c>
      <c r="C3052" t="s">
        <v>543</v>
      </c>
      <c r="D3052" t="s">
        <v>3928</v>
      </c>
      <c r="E3052" t="s">
        <v>3929</v>
      </c>
      <c r="F3052" t="s">
        <v>3930</v>
      </c>
      <c r="G3052" t="s">
        <v>3921</v>
      </c>
      <c r="H3052" t="s">
        <v>3876</v>
      </c>
      <c r="I3052">
        <v>692</v>
      </c>
      <c r="J3052" s="41">
        <v>1.5950000000000002E-2</v>
      </c>
      <c r="K3052" s="42">
        <v>11.037400000000002</v>
      </c>
      <c r="L3052" s="43">
        <v>1.3569999999999998</v>
      </c>
      <c r="M3052" s="42">
        <v>14.9777518</v>
      </c>
      <c r="N3052">
        <v>1</v>
      </c>
      <c r="O3052" s="43">
        <v>46.8</v>
      </c>
      <c r="P3052" s="42">
        <v>65</v>
      </c>
      <c r="Q3052" s="42">
        <v>13</v>
      </c>
      <c r="R3052" s="42">
        <v>12</v>
      </c>
    </row>
    <row r="3053" spans="1:18" x14ac:dyDescent="0.3">
      <c r="A3053" t="s">
        <v>3916</v>
      </c>
      <c r="B3053" s="17">
        <v>45012</v>
      </c>
      <c r="C3053" t="s">
        <v>543</v>
      </c>
      <c r="D3053" t="s">
        <v>3928</v>
      </c>
      <c r="E3053" t="s">
        <v>3929</v>
      </c>
      <c r="F3053" t="s">
        <v>3930</v>
      </c>
      <c r="G3053" t="s">
        <v>3921</v>
      </c>
      <c r="H3053" t="s">
        <v>3876</v>
      </c>
      <c r="I3053">
        <v>684.2</v>
      </c>
      <c r="J3053" s="41">
        <v>2.0790000000000003E-2</v>
      </c>
      <c r="K3053" s="42">
        <v>14.224518000000003</v>
      </c>
      <c r="L3053" s="43">
        <v>2.0585</v>
      </c>
      <c r="M3053" s="42">
        <v>29.281170303000007</v>
      </c>
      <c r="N3053">
        <v>7</v>
      </c>
      <c r="O3053" s="43">
        <v>302.39999999999998</v>
      </c>
      <c r="P3053" s="42">
        <v>88</v>
      </c>
      <c r="Q3053" s="42">
        <v>10</v>
      </c>
      <c r="R3053" s="42">
        <v>6</v>
      </c>
    </row>
    <row r="3054" spans="1:18" x14ac:dyDescent="0.3">
      <c r="A3054" t="s">
        <v>3916</v>
      </c>
      <c r="B3054" s="17">
        <v>45013</v>
      </c>
      <c r="C3054" t="s">
        <v>543</v>
      </c>
      <c r="D3054" t="s">
        <v>3928</v>
      </c>
      <c r="E3054" t="s">
        <v>3929</v>
      </c>
      <c r="F3054" t="s">
        <v>3930</v>
      </c>
      <c r="G3054" t="s">
        <v>3921</v>
      </c>
      <c r="H3054" t="s">
        <v>3876</v>
      </c>
      <c r="I3054">
        <v>656.6</v>
      </c>
      <c r="J3054" s="41">
        <v>1.4410000000000001E-2</v>
      </c>
      <c r="K3054" s="42">
        <v>9.4616060000000015</v>
      </c>
      <c r="L3054" s="43">
        <v>1.081</v>
      </c>
      <c r="M3054" s="42">
        <v>10.227996086000001</v>
      </c>
      <c r="N3054">
        <v>3</v>
      </c>
      <c r="O3054" s="43">
        <v>140.4</v>
      </c>
      <c r="P3054" s="42">
        <v>58</v>
      </c>
      <c r="Q3054" s="42">
        <v>6</v>
      </c>
      <c r="R3054" s="42">
        <v>4.5</v>
      </c>
    </row>
    <row r="3055" spans="1:18" x14ac:dyDescent="0.3">
      <c r="A3055" t="s">
        <v>3916</v>
      </c>
      <c r="B3055" s="17">
        <v>45014</v>
      </c>
      <c r="C3055" t="s">
        <v>543</v>
      </c>
      <c r="D3055" t="s">
        <v>3928</v>
      </c>
      <c r="E3055" t="s">
        <v>3929</v>
      </c>
      <c r="F3055" t="s">
        <v>3930</v>
      </c>
      <c r="G3055" t="s">
        <v>3921</v>
      </c>
      <c r="H3055" t="s">
        <v>3876</v>
      </c>
      <c r="I3055">
        <v>1086.6000000000001</v>
      </c>
      <c r="J3055" s="41">
        <v>1.3200000000000003E-2</v>
      </c>
      <c r="K3055" s="42">
        <v>14.343120000000006</v>
      </c>
      <c r="L3055" s="43">
        <v>1.6675</v>
      </c>
      <c r="M3055" s="42">
        <v>23.917152600000009</v>
      </c>
      <c r="N3055">
        <v>5</v>
      </c>
      <c r="O3055" s="43">
        <v>264</v>
      </c>
      <c r="P3055" s="42">
        <v>76</v>
      </c>
      <c r="Q3055" s="42">
        <v>11</v>
      </c>
      <c r="R3055" s="42">
        <v>9</v>
      </c>
    </row>
    <row r="3056" spans="1:18" x14ac:dyDescent="0.3">
      <c r="A3056" t="s">
        <v>3916</v>
      </c>
      <c r="B3056" s="17">
        <v>45015</v>
      </c>
      <c r="C3056" t="s">
        <v>543</v>
      </c>
      <c r="D3056" t="s">
        <v>3928</v>
      </c>
      <c r="E3056" t="s">
        <v>3929</v>
      </c>
      <c r="F3056" t="s">
        <v>3930</v>
      </c>
      <c r="G3056" t="s">
        <v>3921</v>
      </c>
      <c r="H3056" t="s">
        <v>3876</v>
      </c>
      <c r="I3056">
        <v>1421.2</v>
      </c>
      <c r="J3056" s="41">
        <v>1.7270000000000001E-2</v>
      </c>
      <c r="K3056" s="42">
        <v>24.544124</v>
      </c>
      <c r="L3056" s="43">
        <v>1.1729999999999998</v>
      </c>
      <c r="M3056" s="42">
        <v>28.790257451999995</v>
      </c>
      <c r="N3056">
        <v>2</v>
      </c>
      <c r="O3056" s="43">
        <v>108</v>
      </c>
      <c r="P3056" s="42">
        <v>73</v>
      </c>
      <c r="Q3056" s="42">
        <v>13</v>
      </c>
      <c r="R3056" s="42">
        <v>12</v>
      </c>
    </row>
    <row r="3057" spans="1:18" x14ac:dyDescent="0.3">
      <c r="A3057" t="s">
        <v>3916</v>
      </c>
      <c r="B3057" s="17">
        <v>45016</v>
      </c>
      <c r="C3057" t="s">
        <v>543</v>
      </c>
      <c r="D3057" t="s">
        <v>3928</v>
      </c>
      <c r="E3057" t="s">
        <v>3929</v>
      </c>
      <c r="F3057" t="s">
        <v>3930</v>
      </c>
      <c r="G3057" t="s">
        <v>3921</v>
      </c>
      <c r="H3057" t="s">
        <v>3876</v>
      </c>
      <c r="I3057">
        <v>1161.6000000000001</v>
      </c>
      <c r="J3057" s="41">
        <v>1.7160000000000002E-2</v>
      </c>
      <c r="K3057" s="42">
        <v>19.933056000000004</v>
      </c>
      <c r="L3057" s="43">
        <v>2.0354999999999999</v>
      </c>
      <c r="M3057" s="42">
        <v>40.573735488000004</v>
      </c>
      <c r="N3057">
        <v>4</v>
      </c>
      <c r="O3057" s="43">
        <v>196.79999999999998</v>
      </c>
      <c r="P3057" s="42">
        <v>83</v>
      </c>
      <c r="Q3057" s="42">
        <v>10</v>
      </c>
      <c r="R3057" s="42">
        <v>3</v>
      </c>
    </row>
    <row r="3058" spans="1:18" x14ac:dyDescent="0.3">
      <c r="A3058" t="s">
        <v>3916</v>
      </c>
      <c r="B3058" s="17">
        <v>45017</v>
      </c>
      <c r="C3058" t="s">
        <v>543</v>
      </c>
      <c r="D3058" t="s">
        <v>3928</v>
      </c>
      <c r="E3058" t="s">
        <v>3929</v>
      </c>
      <c r="F3058" t="s">
        <v>3930</v>
      </c>
      <c r="G3058" t="s">
        <v>3921</v>
      </c>
      <c r="H3058" t="s">
        <v>3876</v>
      </c>
      <c r="I3058">
        <v>1147.8</v>
      </c>
      <c r="J3058" s="41">
        <v>1.8150000000000003E-2</v>
      </c>
      <c r="K3058" s="42">
        <v>20.832570000000004</v>
      </c>
      <c r="L3058" s="43">
        <v>0.80499999999999994</v>
      </c>
      <c r="M3058" s="42">
        <v>16.770218850000003</v>
      </c>
      <c r="N3058">
        <v>7</v>
      </c>
      <c r="O3058" s="43">
        <v>369.59999999999997</v>
      </c>
      <c r="P3058" s="42">
        <v>74</v>
      </c>
      <c r="Q3058" s="42">
        <v>8</v>
      </c>
      <c r="R3058" s="42">
        <v>13.5</v>
      </c>
    </row>
    <row r="3059" spans="1:18" x14ac:dyDescent="0.3">
      <c r="A3059" t="s">
        <v>3916</v>
      </c>
      <c r="B3059" s="17">
        <v>45018</v>
      </c>
      <c r="C3059" t="s">
        <v>543</v>
      </c>
      <c r="D3059" t="s">
        <v>3928</v>
      </c>
      <c r="E3059" t="s">
        <v>3929</v>
      </c>
      <c r="F3059" t="s">
        <v>3930</v>
      </c>
      <c r="G3059" t="s">
        <v>3921</v>
      </c>
      <c r="H3059" t="s">
        <v>3876</v>
      </c>
      <c r="I3059">
        <v>1107.2</v>
      </c>
      <c r="J3059" s="41">
        <v>1.9470000000000001E-2</v>
      </c>
      <c r="K3059" s="42">
        <v>21.557184000000003</v>
      </c>
      <c r="L3059" s="43">
        <v>2.0584999999999996</v>
      </c>
      <c r="M3059" s="42">
        <v>44.375463263999997</v>
      </c>
      <c r="N3059">
        <v>8</v>
      </c>
      <c r="O3059" s="43">
        <v>643.19999999999993</v>
      </c>
      <c r="P3059" s="42">
        <v>70</v>
      </c>
      <c r="Q3059" s="42">
        <v>4</v>
      </c>
      <c r="R3059" s="42">
        <v>13.5</v>
      </c>
    </row>
    <row r="3060" spans="1:18" x14ac:dyDescent="0.3">
      <c r="A3060" t="s">
        <v>3916</v>
      </c>
      <c r="B3060" s="17">
        <v>45019</v>
      </c>
      <c r="C3060" t="s">
        <v>543</v>
      </c>
      <c r="D3060" t="s">
        <v>3928</v>
      </c>
      <c r="E3060" t="s">
        <v>3929</v>
      </c>
      <c r="F3060" t="s">
        <v>3930</v>
      </c>
      <c r="G3060" t="s">
        <v>3921</v>
      </c>
      <c r="H3060" t="s">
        <v>3876</v>
      </c>
      <c r="I3060">
        <v>1097.2</v>
      </c>
      <c r="J3060" s="41">
        <v>1.4300000000000002E-2</v>
      </c>
      <c r="K3060" s="42">
        <v>15.689960000000003</v>
      </c>
      <c r="L3060" s="43">
        <v>1.012</v>
      </c>
      <c r="M3060" s="42">
        <v>15.878239520000003</v>
      </c>
      <c r="N3060">
        <v>6</v>
      </c>
      <c r="O3060" s="43">
        <v>417.59999999999997</v>
      </c>
      <c r="P3060" s="42">
        <v>91</v>
      </c>
      <c r="Q3060" s="42">
        <v>12</v>
      </c>
      <c r="R3060" s="42">
        <v>0</v>
      </c>
    </row>
    <row r="3061" spans="1:18" x14ac:dyDescent="0.3">
      <c r="A3061" t="s">
        <v>3916</v>
      </c>
      <c r="B3061" s="17">
        <v>45020</v>
      </c>
      <c r="C3061" t="s">
        <v>543</v>
      </c>
      <c r="D3061" t="s">
        <v>3928</v>
      </c>
      <c r="E3061" t="s">
        <v>3929</v>
      </c>
      <c r="F3061" t="s">
        <v>3930</v>
      </c>
      <c r="G3061" t="s">
        <v>3921</v>
      </c>
      <c r="H3061" t="s">
        <v>3876</v>
      </c>
      <c r="I3061">
        <v>1219.8000000000002</v>
      </c>
      <c r="J3061" s="41">
        <v>2.1340000000000001E-2</v>
      </c>
      <c r="K3061" s="42">
        <v>26.030532000000004</v>
      </c>
      <c r="L3061" s="43">
        <v>0.89699999999999991</v>
      </c>
      <c r="M3061" s="42">
        <v>23.349387204000003</v>
      </c>
      <c r="N3061">
        <v>8</v>
      </c>
      <c r="O3061" s="43">
        <v>384</v>
      </c>
      <c r="P3061" s="42">
        <v>66</v>
      </c>
      <c r="Q3061" s="42">
        <v>7</v>
      </c>
      <c r="R3061" s="42">
        <v>9</v>
      </c>
    </row>
    <row r="3062" spans="1:18" x14ac:dyDescent="0.3">
      <c r="A3062" t="s">
        <v>3916</v>
      </c>
      <c r="B3062" s="17">
        <v>45021</v>
      </c>
      <c r="C3062" t="s">
        <v>543</v>
      </c>
      <c r="D3062" t="s">
        <v>3928</v>
      </c>
      <c r="E3062" t="s">
        <v>3929</v>
      </c>
      <c r="F3062" t="s">
        <v>3930</v>
      </c>
      <c r="G3062" t="s">
        <v>3921</v>
      </c>
      <c r="H3062" t="s">
        <v>3876</v>
      </c>
      <c r="I3062">
        <v>1118.2</v>
      </c>
      <c r="J3062" s="41">
        <v>1.2210000000000002E-2</v>
      </c>
      <c r="K3062" s="42">
        <v>13.653222000000003</v>
      </c>
      <c r="L3062" s="43">
        <v>2.3345000000000002</v>
      </c>
      <c r="M3062" s="42">
        <v>31.873446759000011</v>
      </c>
      <c r="N3062">
        <v>1</v>
      </c>
      <c r="O3062" s="43">
        <v>52.8</v>
      </c>
      <c r="P3062" s="42">
        <v>95</v>
      </c>
      <c r="Q3062" s="42">
        <v>2</v>
      </c>
      <c r="R3062" s="42">
        <v>9</v>
      </c>
    </row>
    <row r="3063" spans="1:18" x14ac:dyDescent="0.3">
      <c r="A3063" t="s">
        <v>3916</v>
      </c>
      <c r="B3063" s="17">
        <v>45022</v>
      </c>
      <c r="C3063" t="s">
        <v>543</v>
      </c>
      <c r="D3063" t="s">
        <v>3928</v>
      </c>
      <c r="E3063" t="s">
        <v>3929</v>
      </c>
      <c r="F3063" t="s">
        <v>3930</v>
      </c>
      <c r="G3063" t="s">
        <v>3921</v>
      </c>
      <c r="H3063" t="s">
        <v>3876</v>
      </c>
      <c r="I3063">
        <v>1238.6000000000001</v>
      </c>
      <c r="J3063" s="41">
        <v>1.9140000000000001E-2</v>
      </c>
      <c r="K3063" s="42">
        <v>23.706804000000005</v>
      </c>
      <c r="L3063" s="43">
        <v>0.71299999999999997</v>
      </c>
      <c r="M3063" s="42">
        <v>16.902951252000005</v>
      </c>
      <c r="N3063">
        <v>4</v>
      </c>
      <c r="O3063" s="43">
        <v>297.59999999999997</v>
      </c>
      <c r="P3063" s="42">
        <v>81</v>
      </c>
      <c r="Q3063" s="42">
        <v>11</v>
      </c>
      <c r="R3063" s="42">
        <v>3</v>
      </c>
    </row>
    <row r="3064" spans="1:18" x14ac:dyDescent="0.3">
      <c r="A3064" t="s">
        <v>3916</v>
      </c>
      <c r="B3064" s="17">
        <v>45023</v>
      </c>
      <c r="C3064" t="s">
        <v>543</v>
      </c>
      <c r="D3064" t="s">
        <v>3928</v>
      </c>
      <c r="E3064" t="s">
        <v>3929</v>
      </c>
      <c r="F3064" t="s">
        <v>3930</v>
      </c>
      <c r="G3064" t="s">
        <v>3921</v>
      </c>
      <c r="H3064" t="s">
        <v>3876</v>
      </c>
      <c r="I3064">
        <v>1297.6000000000001</v>
      </c>
      <c r="J3064" s="41">
        <v>1.7160000000000002E-2</v>
      </c>
      <c r="K3064" s="42">
        <v>22.266816000000006</v>
      </c>
      <c r="L3064" s="43">
        <v>1.1729999999999996</v>
      </c>
      <c r="M3064" s="42">
        <v>26.118975167999999</v>
      </c>
      <c r="N3064">
        <v>4</v>
      </c>
      <c r="O3064" s="43">
        <v>297.59999999999997</v>
      </c>
      <c r="P3064" s="42">
        <v>90</v>
      </c>
      <c r="Q3064" s="42">
        <v>11</v>
      </c>
      <c r="R3064" s="42">
        <v>12</v>
      </c>
    </row>
    <row r="3065" spans="1:18" x14ac:dyDescent="0.3">
      <c r="A3065" t="s">
        <v>3916</v>
      </c>
      <c r="B3065" s="17">
        <v>45024</v>
      </c>
      <c r="C3065" t="s">
        <v>543</v>
      </c>
      <c r="D3065" t="s">
        <v>3928</v>
      </c>
      <c r="E3065" t="s">
        <v>3929</v>
      </c>
      <c r="F3065" t="s">
        <v>3930</v>
      </c>
      <c r="G3065" t="s">
        <v>3921</v>
      </c>
      <c r="H3065" t="s">
        <v>3876</v>
      </c>
      <c r="I3065">
        <v>1076.2</v>
      </c>
      <c r="J3065" s="41">
        <v>1.6500000000000001E-2</v>
      </c>
      <c r="K3065" s="42">
        <v>17.757300000000001</v>
      </c>
      <c r="L3065" s="43">
        <v>2.3459999999999996</v>
      </c>
      <c r="M3065" s="42">
        <v>41.658625799999996</v>
      </c>
      <c r="N3065">
        <v>3</v>
      </c>
      <c r="O3065" s="43">
        <v>158.4</v>
      </c>
      <c r="P3065" s="42">
        <v>87</v>
      </c>
      <c r="Q3065" s="42">
        <v>8</v>
      </c>
      <c r="R3065" s="42">
        <v>15</v>
      </c>
    </row>
    <row r="3066" spans="1:18" x14ac:dyDescent="0.3">
      <c r="A3066" t="s">
        <v>3916</v>
      </c>
      <c r="B3066" s="17">
        <v>45025</v>
      </c>
      <c r="C3066" t="s">
        <v>543</v>
      </c>
      <c r="D3066" t="s">
        <v>3928</v>
      </c>
      <c r="E3066" t="s">
        <v>3929</v>
      </c>
      <c r="F3066" t="s">
        <v>3930</v>
      </c>
      <c r="G3066" t="s">
        <v>3921</v>
      </c>
      <c r="H3066" t="s">
        <v>3876</v>
      </c>
      <c r="I3066">
        <v>1366.4</v>
      </c>
      <c r="J3066" s="41">
        <v>1.4080000000000001E-2</v>
      </c>
      <c r="K3066" s="42">
        <v>19.238912000000003</v>
      </c>
      <c r="L3066" s="43">
        <v>1.2994999999999999</v>
      </c>
      <c r="M3066" s="42">
        <v>25.000966144</v>
      </c>
      <c r="N3066">
        <v>7</v>
      </c>
      <c r="O3066" s="43">
        <v>428.4</v>
      </c>
      <c r="P3066" s="42">
        <v>61</v>
      </c>
      <c r="Q3066" s="42">
        <v>2</v>
      </c>
      <c r="R3066" s="42">
        <v>6</v>
      </c>
    </row>
    <row r="3067" spans="1:18" x14ac:dyDescent="0.3">
      <c r="A3067" t="s">
        <v>3916</v>
      </c>
      <c r="B3067" s="17">
        <v>45026</v>
      </c>
      <c r="C3067" t="s">
        <v>543</v>
      </c>
      <c r="D3067" t="s">
        <v>3928</v>
      </c>
      <c r="E3067" t="s">
        <v>3929</v>
      </c>
      <c r="F3067" t="s">
        <v>3930</v>
      </c>
      <c r="G3067" t="s">
        <v>3921</v>
      </c>
      <c r="H3067" t="s">
        <v>3876</v>
      </c>
      <c r="I3067">
        <v>1308.2</v>
      </c>
      <c r="J3067" s="41">
        <v>1.4190000000000003E-2</v>
      </c>
      <c r="K3067" s="42">
        <v>18.563358000000004</v>
      </c>
      <c r="L3067" s="43">
        <v>2.1504999999999996</v>
      </c>
      <c r="M3067" s="42">
        <v>39.920501379000001</v>
      </c>
      <c r="N3067">
        <v>8</v>
      </c>
      <c r="O3067" s="43">
        <v>566.4</v>
      </c>
      <c r="P3067" s="42">
        <v>93</v>
      </c>
      <c r="Q3067" s="42">
        <v>4</v>
      </c>
      <c r="R3067" s="42">
        <v>3</v>
      </c>
    </row>
    <row r="3068" spans="1:18" x14ac:dyDescent="0.3">
      <c r="A3068" t="s">
        <v>3916</v>
      </c>
      <c r="B3068" s="17">
        <v>45027</v>
      </c>
      <c r="C3068" t="s">
        <v>543</v>
      </c>
      <c r="D3068" t="s">
        <v>3928</v>
      </c>
      <c r="E3068" t="s">
        <v>3929</v>
      </c>
      <c r="F3068" t="s">
        <v>3930</v>
      </c>
      <c r="G3068" t="s">
        <v>3921</v>
      </c>
      <c r="H3068" t="s">
        <v>3876</v>
      </c>
      <c r="I3068">
        <v>1149.2</v>
      </c>
      <c r="J3068" s="41">
        <v>1.1220000000000003E-2</v>
      </c>
      <c r="K3068" s="42">
        <v>12.894024000000003</v>
      </c>
      <c r="L3068" s="43">
        <v>1.3339999999999999</v>
      </c>
      <c r="M3068" s="42">
        <v>17.200628016000003</v>
      </c>
      <c r="N3068">
        <v>7</v>
      </c>
      <c r="O3068" s="43">
        <v>478.79999999999995</v>
      </c>
      <c r="P3068" s="42">
        <v>57</v>
      </c>
      <c r="Q3068" s="42">
        <v>12</v>
      </c>
      <c r="R3068" s="42">
        <v>3</v>
      </c>
    </row>
    <row r="3069" spans="1:18" x14ac:dyDescent="0.3">
      <c r="A3069" t="s">
        <v>3916</v>
      </c>
      <c r="B3069" s="17">
        <v>45028</v>
      </c>
      <c r="C3069" t="s">
        <v>543</v>
      </c>
      <c r="D3069" t="s">
        <v>3928</v>
      </c>
      <c r="E3069" t="s">
        <v>3929</v>
      </c>
      <c r="F3069" t="s">
        <v>3930</v>
      </c>
      <c r="G3069" t="s">
        <v>3921</v>
      </c>
      <c r="H3069" t="s">
        <v>3876</v>
      </c>
      <c r="I3069">
        <v>1338.4</v>
      </c>
      <c r="J3069" s="41">
        <v>1.3310000000000002E-2</v>
      </c>
      <c r="K3069" s="42">
        <v>17.814104000000004</v>
      </c>
      <c r="L3069" s="43">
        <v>1.5064999999999997</v>
      </c>
      <c r="M3069" s="42">
        <v>26.836947676000001</v>
      </c>
      <c r="N3069">
        <v>5</v>
      </c>
      <c r="O3069" s="43">
        <v>312</v>
      </c>
      <c r="P3069" s="42">
        <v>96</v>
      </c>
      <c r="Q3069" s="42">
        <v>12</v>
      </c>
      <c r="R3069" s="42">
        <v>4.5</v>
      </c>
    </row>
    <row r="3070" spans="1:18" x14ac:dyDescent="0.3">
      <c r="A3070" t="s">
        <v>3916</v>
      </c>
      <c r="B3070" s="17">
        <v>45029</v>
      </c>
      <c r="C3070" t="s">
        <v>543</v>
      </c>
      <c r="D3070" t="s">
        <v>3928</v>
      </c>
      <c r="E3070" t="s">
        <v>3929</v>
      </c>
      <c r="F3070" t="s">
        <v>3930</v>
      </c>
      <c r="G3070" t="s">
        <v>3921</v>
      </c>
      <c r="H3070" t="s">
        <v>3876</v>
      </c>
      <c r="I3070">
        <v>1218</v>
      </c>
      <c r="J3070" s="41">
        <v>1.0120000000000001E-2</v>
      </c>
      <c r="K3070" s="42">
        <v>12.32616</v>
      </c>
      <c r="L3070" s="43">
        <v>0.66699999999999993</v>
      </c>
      <c r="M3070" s="42">
        <v>8.2215487199999995</v>
      </c>
      <c r="N3070">
        <v>6</v>
      </c>
      <c r="O3070" s="43">
        <v>388.8</v>
      </c>
      <c r="P3070" s="42">
        <v>91</v>
      </c>
      <c r="Q3070" s="42">
        <v>5</v>
      </c>
      <c r="R3070" s="42">
        <v>15</v>
      </c>
    </row>
    <row r="3071" spans="1:18" x14ac:dyDescent="0.3">
      <c r="A3071" t="s">
        <v>3916</v>
      </c>
      <c r="B3071" s="17">
        <v>45030</v>
      </c>
      <c r="C3071" t="s">
        <v>543</v>
      </c>
      <c r="D3071" t="s">
        <v>3928</v>
      </c>
      <c r="E3071" t="s">
        <v>3929</v>
      </c>
      <c r="F3071" t="s">
        <v>3930</v>
      </c>
      <c r="G3071" t="s">
        <v>3921</v>
      </c>
      <c r="H3071" t="s">
        <v>3876</v>
      </c>
      <c r="I3071">
        <v>848.8</v>
      </c>
      <c r="J3071" s="41">
        <v>1.848E-2</v>
      </c>
      <c r="K3071" s="42">
        <v>15.685823999999998</v>
      </c>
      <c r="L3071" s="43">
        <v>1.0004999999999999</v>
      </c>
      <c r="M3071" s="42">
        <v>15.693666911999998</v>
      </c>
      <c r="N3071">
        <v>4</v>
      </c>
      <c r="O3071" s="43">
        <v>235.2</v>
      </c>
      <c r="P3071" s="42">
        <v>71</v>
      </c>
      <c r="Q3071" s="42">
        <v>6</v>
      </c>
      <c r="R3071" s="42">
        <v>3</v>
      </c>
    </row>
    <row r="3072" spans="1:18" x14ac:dyDescent="0.3">
      <c r="A3072" t="s">
        <v>3916</v>
      </c>
      <c r="B3072" s="17">
        <v>45031</v>
      </c>
      <c r="C3072" t="s">
        <v>543</v>
      </c>
      <c r="D3072" t="s">
        <v>3928</v>
      </c>
      <c r="E3072" t="s">
        <v>3929</v>
      </c>
      <c r="F3072" t="s">
        <v>3930</v>
      </c>
      <c r="G3072" t="s">
        <v>3921</v>
      </c>
      <c r="H3072" t="s">
        <v>3876</v>
      </c>
      <c r="I3072">
        <v>810.8</v>
      </c>
      <c r="J3072" s="41">
        <v>1.8259999999999998E-2</v>
      </c>
      <c r="K3072" s="42">
        <v>14.805207999999999</v>
      </c>
      <c r="L3072" s="43">
        <v>1.4489999999999998</v>
      </c>
      <c r="M3072" s="42">
        <v>21.452746391999995</v>
      </c>
      <c r="N3072">
        <v>7</v>
      </c>
      <c r="O3072" s="43">
        <v>268.8</v>
      </c>
      <c r="P3072" s="42">
        <v>92</v>
      </c>
      <c r="Q3072" s="42">
        <v>3</v>
      </c>
      <c r="R3072" s="42">
        <v>3</v>
      </c>
    </row>
    <row r="3073" spans="1:18" x14ac:dyDescent="0.3">
      <c r="A3073" t="s">
        <v>3916</v>
      </c>
      <c r="B3073" s="17">
        <v>45032</v>
      </c>
      <c r="C3073" t="s">
        <v>543</v>
      </c>
      <c r="D3073" t="s">
        <v>3928</v>
      </c>
      <c r="E3073" t="s">
        <v>3929</v>
      </c>
      <c r="F3073" t="s">
        <v>3930</v>
      </c>
      <c r="G3073" t="s">
        <v>3921</v>
      </c>
      <c r="H3073" t="s">
        <v>3876</v>
      </c>
      <c r="I3073">
        <v>1348</v>
      </c>
      <c r="J3073" s="41">
        <v>1.6719999999999999E-2</v>
      </c>
      <c r="K3073" s="42">
        <v>22.538559999999997</v>
      </c>
      <c r="L3073" s="43">
        <v>2.1849999999999996</v>
      </c>
      <c r="M3073" s="42">
        <v>49.246753599999984</v>
      </c>
      <c r="N3073">
        <v>1</v>
      </c>
      <c r="O3073" s="43">
        <v>76.8</v>
      </c>
      <c r="P3073" s="42">
        <v>84</v>
      </c>
      <c r="Q3073" s="42">
        <v>0</v>
      </c>
      <c r="R3073" s="42">
        <v>9</v>
      </c>
    </row>
    <row r="3074" spans="1:18" x14ac:dyDescent="0.3">
      <c r="A3074" t="s">
        <v>3916</v>
      </c>
      <c r="B3074" s="17">
        <v>45033</v>
      </c>
      <c r="C3074" t="s">
        <v>543</v>
      </c>
      <c r="D3074" t="s">
        <v>3928</v>
      </c>
      <c r="E3074" t="s">
        <v>3929</v>
      </c>
      <c r="F3074" t="s">
        <v>3930</v>
      </c>
      <c r="G3074" t="s">
        <v>3921</v>
      </c>
      <c r="H3074" t="s">
        <v>3876</v>
      </c>
      <c r="I3074">
        <v>1069.6000000000001</v>
      </c>
      <c r="J3074" s="41">
        <v>1.3750000000000002E-2</v>
      </c>
      <c r="K3074" s="42">
        <v>14.707000000000004</v>
      </c>
      <c r="L3074" s="43">
        <v>1.0349999999999999</v>
      </c>
      <c r="M3074" s="42">
        <v>15.221745000000004</v>
      </c>
      <c r="N3074">
        <v>7</v>
      </c>
      <c r="O3074" s="43">
        <v>529.19999999999993</v>
      </c>
      <c r="P3074" s="42">
        <v>93</v>
      </c>
      <c r="Q3074" s="42">
        <v>1</v>
      </c>
      <c r="R3074" s="42">
        <v>0</v>
      </c>
    </row>
    <row r="3075" spans="1:18" x14ac:dyDescent="0.3">
      <c r="A3075" t="s">
        <v>3916</v>
      </c>
      <c r="B3075" s="17">
        <v>45034</v>
      </c>
      <c r="C3075" t="s">
        <v>543</v>
      </c>
      <c r="D3075" t="s">
        <v>3928</v>
      </c>
      <c r="E3075" t="s">
        <v>3929</v>
      </c>
      <c r="F3075" t="s">
        <v>3930</v>
      </c>
      <c r="G3075" t="s">
        <v>3921</v>
      </c>
      <c r="H3075" t="s">
        <v>3876</v>
      </c>
      <c r="I3075">
        <v>1201.6000000000001</v>
      </c>
      <c r="J3075" s="41">
        <v>1.3970000000000003E-2</v>
      </c>
      <c r="K3075" s="42">
        <v>16.786352000000004</v>
      </c>
      <c r="L3075" s="43">
        <v>1.2419999999999998</v>
      </c>
      <c r="M3075" s="42">
        <v>20.848649184000003</v>
      </c>
      <c r="N3075">
        <v>5</v>
      </c>
      <c r="O3075" s="43">
        <v>480</v>
      </c>
      <c r="P3075" s="42">
        <v>70</v>
      </c>
      <c r="Q3075" s="42">
        <v>0</v>
      </c>
      <c r="R3075" s="42">
        <v>10.5</v>
      </c>
    </row>
    <row r="3076" spans="1:18" x14ac:dyDescent="0.3">
      <c r="A3076" t="s">
        <v>3916</v>
      </c>
      <c r="B3076" s="17">
        <v>45035</v>
      </c>
      <c r="C3076" t="s">
        <v>543</v>
      </c>
      <c r="D3076" t="s">
        <v>3928</v>
      </c>
      <c r="E3076" t="s">
        <v>3929</v>
      </c>
      <c r="F3076" t="s">
        <v>3930</v>
      </c>
      <c r="G3076" t="s">
        <v>3921</v>
      </c>
      <c r="H3076" t="s">
        <v>3876</v>
      </c>
      <c r="I3076">
        <v>1094</v>
      </c>
      <c r="J3076" s="41">
        <v>1.5950000000000002E-2</v>
      </c>
      <c r="K3076" s="42">
        <v>17.449300000000001</v>
      </c>
      <c r="L3076" s="43">
        <v>1.5064999999999997</v>
      </c>
      <c r="M3076" s="42">
        <v>26.287370449999997</v>
      </c>
      <c r="N3076">
        <v>7</v>
      </c>
      <c r="O3076" s="43">
        <v>453.59999999999997</v>
      </c>
      <c r="P3076" s="42">
        <v>98</v>
      </c>
      <c r="Q3076" s="42">
        <v>4</v>
      </c>
      <c r="R3076" s="42">
        <v>13.5</v>
      </c>
    </row>
    <row r="3077" spans="1:18" x14ac:dyDescent="0.3">
      <c r="A3077" t="s">
        <v>3916</v>
      </c>
      <c r="B3077" s="17">
        <v>45036</v>
      </c>
      <c r="C3077" t="s">
        <v>543</v>
      </c>
      <c r="D3077" t="s">
        <v>3928</v>
      </c>
      <c r="E3077" t="s">
        <v>3929</v>
      </c>
      <c r="F3077" t="s">
        <v>3930</v>
      </c>
      <c r="G3077" t="s">
        <v>3921</v>
      </c>
      <c r="H3077" t="s">
        <v>3876</v>
      </c>
      <c r="I3077">
        <v>1055.2</v>
      </c>
      <c r="J3077" s="41">
        <v>1.5730000000000001E-2</v>
      </c>
      <c r="K3077" s="42">
        <v>16.598296000000001</v>
      </c>
      <c r="L3077" s="43">
        <v>1.5179999999999998</v>
      </c>
      <c r="M3077" s="42">
        <v>25.196213327999999</v>
      </c>
      <c r="N3077">
        <v>1</v>
      </c>
      <c r="O3077" s="43">
        <v>94.8</v>
      </c>
      <c r="P3077" s="42">
        <v>51</v>
      </c>
      <c r="Q3077" s="42">
        <v>0</v>
      </c>
      <c r="R3077" s="42">
        <v>7.5</v>
      </c>
    </row>
    <row r="3078" spans="1:18" x14ac:dyDescent="0.3">
      <c r="A3078" t="s">
        <v>3916</v>
      </c>
      <c r="B3078" s="17">
        <v>45037</v>
      </c>
      <c r="C3078" t="s">
        <v>543</v>
      </c>
      <c r="D3078" t="s">
        <v>3928</v>
      </c>
      <c r="E3078" t="s">
        <v>3929</v>
      </c>
      <c r="F3078" t="s">
        <v>3930</v>
      </c>
      <c r="G3078" t="s">
        <v>3921</v>
      </c>
      <c r="H3078" t="s">
        <v>3876</v>
      </c>
      <c r="I3078">
        <v>1042</v>
      </c>
      <c r="J3078" s="41">
        <v>1.5180000000000001E-2</v>
      </c>
      <c r="K3078" s="42">
        <v>15.81756</v>
      </c>
      <c r="L3078" s="43">
        <v>1.8744999999999998</v>
      </c>
      <c r="M3078" s="42">
        <v>29.650016219999998</v>
      </c>
      <c r="N3078">
        <v>6</v>
      </c>
      <c r="O3078" s="43">
        <v>266.39999999999998</v>
      </c>
      <c r="P3078" s="42">
        <v>75</v>
      </c>
      <c r="Q3078" s="42">
        <v>14</v>
      </c>
      <c r="R3078" s="42">
        <v>9</v>
      </c>
    </row>
    <row r="3079" spans="1:18" x14ac:dyDescent="0.3">
      <c r="A3079" t="s">
        <v>3916</v>
      </c>
      <c r="B3079" s="17">
        <v>45038</v>
      </c>
      <c r="C3079" t="s">
        <v>543</v>
      </c>
      <c r="D3079" t="s">
        <v>3928</v>
      </c>
      <c r="E3079" t="s">
        <v>3929</v>
      </c>
      <c r="F3079" t="s">
        <v>3930</v>
      </c>
      <c r="G3079" t="s">
        <v>3921</v>
      </c>
      <c r="H3079" t="s">
        <v>3876</v>
      </c>
      <c r="I3079">
        <v>769.6</v>
      </c>
      <c r="J3079" s="41">
        <v>1.925E-2</v>
      </c>
      <c r="K3079" s="42">
        <v>14.8148</v>
      </c>
      <c r="L3079" s="43">
        <v>1.7364999999999999</v>
      </c>
      <c r="M3079" s="42">
        <v>25.725900199999998</v>
      </c>
      <c r="N3079">
        <v>7</v>
      </c>
      <c r="O3079" s="43">
        <v>411.59999999999997</v>
      </c>
      <c r="P3079" s="42">
        <v>80</v>
      </c>
      <c r="Q3079" s="42">
        <v>11</v>
      </c>
      <c r="R3079" s="42">
        <v>6</v>
      </c>
    </row>
    <row r="3080" spans="1:18" x14ac:dyDescent="0.3">
      <c r="A3080" t="s">
        <v>3916</v>
      </c>
      <c r="B3080" s="17">
        <v>45039</v>
      </c>
      <c r="C3080" t="s">
        <v>543</v>
      </c>
      <c r="D3080" t="s">
        <v>3928</v>
      </c>
      <c r="E3080" t="s">
        <v>3929</v>
      </c>
      <c r="F3080" t="s">
        <v>3930</v>
      </c>
      <c r="G3080" t="s">
        <v>3921</v>
      </c>
      <c r="H3080" t="s">
        <v>3876</v>
      </c>
      <c r="I3080">
        <v>1004.2</v>
      </c>
      <c r="J3080" s="41">
        <v>1.7160000000000002E-2</v>
      </c>
      <c r="K3080" s="42">
        <v>17.232072000000002</v>
      </c>
      <c r="L3080" s="43">
        <v>0.48299999999999998</v>
      </c>
      <c r="M3080" s="42">
        <v>8.3230907760000008</v>
      </c>
      <c r="N3080">
        <v>1</v>
      </c>
      <c r="O3080" s="43">
        <v>48</v>
      </c>
      <c r="P3080" s="42">
        <v>59</v>
      </c>
      <c r="Q3080" s="42">
        <v>4</v>
      </c>
      <c r="R3080" s="42">
        <v>7.5</v>
      </c>
    </row>
    <row r="3081" spans="1:18" x14ac:dyDescent="0.3">
      <c r="A3081" t="s">
        <v>3916</v>
      </c>
      <c r="B3081" s="17">
        <v>45040</v>
      </c>
      <c r="C3081" t="s">
        <v>543</v>
      </c>
      <c r="D3081" t="s">
        <v>3928</v>
      </c>
      <c r="E3081" t="s">
        <v>3929</v>
      </c>
      <c r="F3081" t="s">
        <v>3930</v>
      </c>
      <c r="G3081" t="s">
        <v>3921</v>
      </c>
      <c r="H3081" t="s">
        <v>3876</v>
      </c>
      <c r="I3081">
        <v>769.40000000000009</v>
      </c>
      <c r="J3081" s="41">
        <v>1.2760000000000001E-2</v>
      </c>
      <c r="K3081" s="42">
        <v>9.8175440000000016</v>
      </c>
      <c r="L3081" s="43">
        <v>2.0585</v>
      </c>
      <c r="M3081" s="42">
        <v>20.209414324000004</v>
      </c>
      <c r="N3081">
        <v>1</v>
      </c>
      <c r="O3081" s="43">
        <v>90</v>
      </c>
      <c r="P3081" s="42">
        <v>76</v>
      </c>
      <c r="Q3081" s="42">
        <v>13</v>
      </c>
      <c r="R3081" s="42">
        <v>10.5</v>
      </c>
    </row>
    <row r="3082" spans="1:18" x14ac:dyDescent="0.3">
      <c r="A3082" t="s">
        <v>3916</v>
      </c>
      <c r="B3082" s="17">
        <v>45041</v>
      </c>
      <c r="C3082" t="s">
        <v>543</v>
      </c>
      <c r="D3082" t="s">
        <v>3928</v>
      </c>
      <c r="E3082" t="s">
        <v>3929</v>
      </c>
      <c r="F3082" t="s">
        <v>3930</v>
      </c>
      <c r="G3082" t="s">
        <v>3921</v>
      </c>
      <c r="H3082" t="s">
        <v>3876</v>
      </c>
      <c r="I3082">
        <v>717.40000000000009</v>
      </c>
      <c r="J3082" s="41">
        <v>1.5949999999999999E-2</v>
      </c>
      <c r="K3082" s="42">
        <v>11.442530000000001</v>
      </c>
      <c r="L3082" s="43">
        <v>1.7825</v>
      </c>
      <c r="M3082" s="42">
        <v>20.396309725000002</v>
      </c>
      <c r="N3082">
        <v>6</v>
      </c>
      <c r="O3082" s="43">
        <v>511.2</v>
      </c>
      <c r="P3082" s="42">
        <v>50</v>
      </c>
      <c r="Q3082" s="42">
        <v>8</v>
      </c>
      <c r="R3082" s="42">
        <v>4.5</v>
      </c>
    </row>
    <row r="3083" spans="1:18" x14ac:dyDescent="0.3">
      <c r="A3083" t="s">
        <v>3916</v>
      </c>
      <c r="B3083" s="17">
        <v>45042</v>
      </c>
      <c r="C3083" t="s">
        <v>543</v>
      </c>
      <c r="D3083" t="s">
        <v>3928</v>
      </c>
      <c r="E3083" t="s">
        <v>3929</v>
      </c>
      <c r="F3083" t="s">
        <v>3930</v>
      </c>
      <c r="G3083" t="s">
        <v>3921</v>
      </c>
      <c r="H3083" t="s">
        <v>3876</v>
      </c>
      <c r="I3083">
        <v>982.8</v>
      </c>
      <c r="J3083" s="41">
        <v>1.1000000000000003E-2</v>
      </c>
      <c r="K3083" s="42">
        <v>10.810800000000002</v>
      </c>
      <c r="L3083" s="43">
        <v>0.45999999999999996</v>
      </c>
      <c r="M3083" s="42">
        <v>4.9729680000000007</v>
      </c>
      <c r="N3083">
        <v>2</v>
      </c>
      <c r="O3083" s="43">
        <v>192</v>
      </c>
      <c r="P3083" s="42">
        <v>59</v>
      </c>
      <c r="Q3083" s="42">
        <v>1</v>
      </c>
      <c r="R3083" s="42">
        <v>9</v>
      </c>
    </row>
    <row r="3084" spans="1:18" x14ac:dyDescent="0.3">
      <c r="A3084" t="s">
        <v>3916</v>
      </c>
      <c r="B3084" s="17">
        <v>45043</v>
      </c>
      <c r="C3084" t="s">
        <v>543</v>
      </c>
      <c r="D3084" t="s">
        <v>3928</v>
      </c>
      <c r="E3084" t="s">
        <v>3929</v>
      </c>
      <c r="F3084" t="s">
        <v>3930</v>
      </c>
      <c r="G3084" t="s">
        <v>3921</v>
      </c>
      <c r="H3084" t="s">
        <v>3876</v>
      </c>
      <c r="I3084">
        <v>1219.4000000000001</v>
      </c>
      <c r="J3084" s="41">
        <v>1.3639999999999999E-2</v>
      </c>
      <c r="K3084" s="42">
        <v>16.632615999999999</v>
      </c>
      <c r="L3084" s="43">
        <v>2.2539999999999996</v>
      </c>
      <c r="M3084" s="42">
        <v>37.48991646399999</v>
      </c>
      <c r="N3084">
        <v>5</v>
      </c>
      <c r="O3084" s="43">
        <v>468</v>
      </c>
      <c r="P3084" s="42">
        <v>61</v>
      </c>
      <c r="Q3084" s="42">
        <v>5</v>
      </c>
      <c r="R3084" s="42">
        <v>0</v>
      </c>
    </row>
    <row r="3085" spans="1:18" x14ac:dyDescent="0.3">
      <c r="A3085" t="s">
        <v>3916</v>
      </c>
      <c r="B3085" s="17">
        <v>45044</v>
      </c>
      <c r="C3085" t="s">
        <v>543</v>
      </c>
      <c r="D3085" t="s">
        <v>3928</v>
      </c>
      <c r="E3085" t="s">
        <v>3929</v>
      </c>
      <c r="F3085" t="s">
        <v>3930</v>
      </c>
      <c r="G3085" t="s">
        <v>3921</v>
      </c>
      <c r="H3085" t="s">
        <v>3876</v>
      </c>
      <c r="I3085">
        <v>738.80000000000007</v>
      </c>
      <c r="J3085" s="41">
        <v>1.771E-2</v>
      </c>
      <c r="K3085" s="42">
        <v>13.084148000000001</v>
      </c>
      <c r="L3085" s="43">
        <v>2.1389999999999998</v>
      </c>
      <c r="M3085" s="42">
        <v>27.986992571999998</v>
      </c>
      <c r="N3085">
        <v>4</v>
      </c>
      <c r="O3085" s="43">
        <v>331.2</v>
      </c>
      <c r="P3085" s="42">
        <v>68</v>
      </c>
      <c r="Q3085" s="42">
        <v>4</v>
      </c>
      <c r="R3085" s="42">
        <v>7.5</v>
      </c>
    </row>
    <row r="3086" spans="1:18" x14ac:dyDescent="0.3">
      <c r="A3086" t="s">
        <v>3916</v>
      </c>
      <c r="B3086" s="17">
        <v>45045</v>
      </c>
      <c r="C3086" t="s">
        <v>543</v>
      </c>
      <c r="D3086" t="s">
        <v>3928</v>
      </c>
      <c r="E3086" t="s">
        <v>3929</v>
      </c>
      <c r="F3086" t="s">
        <v>3930</v>
      </c>
      <c r="G3086" t="s">
        <v>3921</v>
      </c>
      <c r="H3086" t="s">
        <v>3876</v>
      </c>
      <c r="I3086">
        <v>931.2</v>
      </c>
      <c r="J3086" s="41">
        <v>1.9470000000000001E-2</v>
      </c>
      <c r="K3086" s="42">
        <v>18.130464000000003</v>
      </c>
      <c r="L3086" s="43">
        <v>1.978</v>
      </c>
      <c r="M3086" s="42">
        <v>35.862057792000009</v>
      </c>
      <c r="N3086">
        <v>2</v>
      </c>
      <c r="O3086" s="43">
        <v>153.6</v>
      </c>
      <c r="P3086" s="42">
        <v>73</v>
      </c>
      <c r="Q3086" s="42">
        <v>4</v>
      </c>
      <c r="R3086" s="42">
        <v>6</v>
      </c>
    </row>
    <row r="3087" spans="1:18" x14ac:dyDescent="0.3">
      <c r="A3087" t="s">
        <v>3916</v>
      </c>
      <c r="B3087" s="17">
        <v>45046</v>
      </c>
      <c r="C3087" t="s">
        <v>543</v>
      </c>
      <c r="D3087" t="s">
        <v>3928</v>
      </c>
      <c r="E3087" t="s">
        <v>3929</v>
      </c>
      <c r="F3087" t="s">
        <v>3930</v>
      </c>
      <c r="G3087" t="s">
        <v>3921</v>
      </c>
      <c r="H3087" t="s">
        <v>3876</v>
      </c>
      <c r="I3087">
        <v>997.2</v>
      </c>
      <c r="J3087" s="41">
        <v>1.2650000000000003E-2</v>
      </c>
      <c r="K3087" s="42">
        <v>12.614580000000004</v>
      </c>
      <c r="L3087" s="43">
        <v>1.2189999999999999</v>
      </c>
      <c r="M3087" s="42">
        <v>15.377173020000003</v>
      </c>
      <c r="N3087">
        <v>2</v>
      </c>
      <c r="O3087" s="43">
        <v>139.19999999999999</v>
      </c>
      <c r="P3087" s="42">
        <v>69</v>
      </c>
      <c r="Q3087" s="42">
        <v>8</v>
      </c>
      <c r="R3087" s="42">
        <v>7.5</v>
      </c>
    </row>
    <row r="3088" spans="1:18" x14ac:dyDescent="0.3">
      <c r="A3088" t="s">
        <v>3916</v>
      </c>
      <c r="B3088" s="17">
        <v>45047</v>
      </c>
      <c r="C3088" t="s">
        <v>543</v>
      </c>
      <c r="D3088" t="s">
        <v>3928</v>
      </c>
      <c r="E3088" t="s">
        <v>3929</v>
      </c>
      <c r="F3088" t="s">
        <v>3930</v>
      </c>
      <c r="G3088" t="s">
        <v>3921</v>
      </c>
      <c r="H3088" t="s">
        <v>3876</v>
      </c>
      <c r="I3088">
        <v>988</v>
      </c>
      <c r="J3088" s="41">
        <v>2.0240000000000001E-2</v>
      </c>
      <c r="K3088" s="42">
        <v>19.997120000000002</v>
      </c>
      <c r="L3088" s="43">
        <v>1.3915</v>
      </c>
      <c r="M3088" s="42">
        <v>27.825992480000004</v>
      </c>
      <c r="N3088">
        <v>1</v>
      </c>
      <c r="O3088" s="43">
        <v>36</v>
      </c>
      <c r="P3088" s="42">
        <v>58</v>
      </c>
      <c r="Q3088" s="42">
        <v>15</v>
      </c>
      <c r="R3088" s="42">
        <v>10.5</v>
      </c>
    </row>
    <row r="3089" spans="1:18" x14ac:dyDescent="0.3">
      <c r="A3089" t="s">
        <v>3916</v>
      </c>
      <c r="B3089" s="17">
        <v>45048</v>
      </c>
      <c r="C3089" t="s">
        <v>543</v>
      </c>
      <c r="D3089" t="s">
        <v>3928</v>
      </c>
      <c r="E3089" t="s">
        <v>3929</v>
      </c>
      <c r="F3089" t="s">
        <v>3930</v>
      </c>
      <c r="G3089" t="s">
        <v>3921</v>
      </c>
      <c r="H3089" t="s">
        <v>3876</v>
      </c>
      <c r="I3089">
        <v>966.40000000000009</v>
      </c>
      <c r="J3089" s="41">
        <v>1.694E-2</v>
      </c>
      <c r="K3089" s="42">
        <v>16.370816000000001</v>
      </c>
      <c r="L3089" s="43">
        <v>0.87399999999999989</v>
      </c>
      <c r="M3089" s="42">
        <v>14.308093183999999</v>
      </c>
      <c r="N3089">
        <v>3</v>
      </c>
      <c r="O3089" s="43">
        <v>219.6</v>
      </c>
      <c r="P3089" s="42">
        <v>66</v>
      </c>
      <c r="Q3089" s="42">
        <v>14</v>
      </c>
      <c r="R3089" s="42">
        <v>0</v>
      </c>
    </row>
    <row r="3090" spans="1:18" x14ac:dyDescent="0.3">
      <c r="A3090" t="s">
        <v>3916</v>
      </c>
      <c r="B3090" s="17">
        <v>45049</v>
      </c>
      <c r="C3090" t="s">
        <v>543</v>
      </c>
      <c r="D3090" t="s">
        <v>3928</v>
      </c>
      <c r="E3090" t="s">
        <v>3929</v>
      </c>
      <c r="F3090" t="s">
        <v>3930</v>
      </c>
      <c r="G3090" t="s">
        <v>3921</v>
      </c>
      <c r="H3090" t="s">
        <v>3876</v>
      </c>
      <c r="I3090">
        <v>693.2</v>
      </c>
      <c r="J3090" s="41">
        <v>1.8700000000000001E-2</v>
      </c>
      <c r="K3090" s="42">
        <v>12.962840000000002</v>
      </c>
      <c r="L3090" s="43">
        <v>2.4035000000000002</v>
      </c>
      <c r="M3090" s="42">
        <v>31.156185940000007</v>
      </c>
      <c r="N3090">
        <v>1</v>
      </c>
      <c r="O3090" s="43">
        <v>36</v>
      </c>
      <c r="P3090" s="42">
        <v>81</v>
      </c>
      <c r="Q3090" s="42">
        <v>8</v>
      </c>
      <c r="R3090" s="42">
        <v>1.5</v>
      </c>
    </row>
    <row r="3091" spans="1:18" x14ac:dyDescent="0.3">
      <c r="A3091" t="s">
        <v>3916</v>
      </c>
      <c r="B3091" s="17">
        <v>45050</v>
      </c>
      <c r="C3091" t="s">
        <v>543</v>
      </c>
      <c r="D3091" t="s">
        <v>3928</v>
      </c>
      <c r="E3091" t="s">
        <v>3929</v>
      </c>
      <c r="F3091" t="s">
        <v>3930</v>
      </c>
      <c r="G3091" t="s">
        <v>3921</v>
      </c>
      <c r="H3091" t="s">
        <v>3876</v>
      </c>
      <c r="I3091">
        <v>1361.4</v>
      </c>
      <c r="J3091" s="41">
        <v>1.804E-2</v>
      </c>
      <c r="K3091" s="42">
        <v>24.559656000000004</v>
      </c>
      <c r="L3091" s="43">
        <v>0.87399999999999989</v>
      </c>
      <c r="M3091" s="42">
        <v>21.465139344000001</v>
      </c>
      <c r="N3091">
        <v>8</v>
      </c>
      <c r="O3091" s="43">
        <v>633.6</v>
      </c>
      <c r="P3091" s="42">
        <v>96</v>
      </c>
      <c r="Q3091" s="42">
        <v>15</v>
      </c>
      <c r="R3091" s="42">
        <v>9</v>
      </c>
    </row>
    <row r="3092" spans="1:18" x14ac:dyDescent="0.3">
      <c r="A3092" t="s">
        <v>3916</v>
      </c>
      <c r="B3092" s="17">
        <v>45051</v>
      </c>
      <c r="C3092" t="s">
        <v>543</v>
      </c>
      <c r="D3092" t="s">
        <v>3928</v>
      </c>
      <c r="E3092" t="s">
        <v>3929</v>
      </c>
      <c r="F3092" t="s">
        <v>3930</v>
      </c>
      <c r="G3092" t="s">
        <v>3921</v>
      </c>
      <c r="H3092" t="s">
        <v>3876</v>
      </c>
      <c r="I3092">
        <v>1152</v>
      </c>
      <c r="J3092" s="41">
        <v>1.4630000000000001E-2</v>
      </c>
      <c r="K3092" s="42">
        <v>16.853760000000001</v>
      </c>
      <c r="L3092" s="43">
        <v>1.5524999999999998</v>
      </c>
      <c r="M3092" s="42">
        <v>26.165462399999999</v>
      </c>
      <c r="N3092">
        <v>8</v>
      </c>
      <c r="O3092" s="43">
        <v>556.79999999999995</v>
      </c>
      <c r="P3092" s="42">
        <v>80</v>
      </c>
      <c r="Q3092" s="42">
        <v>10</v>
      </c>
      <c r="R3092" s="42">
        <v>0</v>
      </c>
    </row>
    <row r="3093" spans="1:18" x14ac:dyDescent="0.3">
      <c r="A3093" t="s">
        <v>3916</v>
      </c>
      <c r="B3093" s="17">
        <v>45052</v>
      </c>
      <c r="C3093" t="s">
        <v>543</v>
      </c>
      <c r="D3093" t="s">
        <v>3928</v>
      </c>
      <c r="E3093" t="s">
        <v>3929</v>
      </c>
      <c r="F3093" t="s">
        <v>3930</v>
      </c>
      <c r="G3093" t="s">
        <v>3921</v>
      </c>
      <c r="H3093" t="s">
        <v>3876</v>
      </c>
      <c r="I3093">
        <v>939.2</v>
      </c>
      <c r="J3093" s="41">
        <v>1.4410000000000001E-2</v>
      </c>
      <c r="K3093" s="42">
        <v>13.533872000000002</v>
      </c>
      <c r="L3093" s="43">
        <v>1.7134999999999998</v>
      </c>
      <c r="M3093" s="42">
        <v>23.190289672000002</v>
      </c>
      <c r="N3093">
        <v>2</v>
      </c>
      <c r="O3093" s="43">
        <v>189.6</v>
      </c>
      <c r="P3093" s="42">
        <v>72</v>
      </c>
      <c r="Q3093" s="42">
        <v>6</v>
      </c>
      <c r="R3093" s="42">
        <v>13.5</v>
      </c>
    </row>
    <row r="3094" spans="1:18" x14ac:dyDescent="0.3">
      <c r="A3094" t="s">
        <v>3916</v>
      </c>
      <c r="B3094" s="17">
        <v>45053</v>
      </c>
      <c r="C3094" t="s">
        <v>543</v>
      </c>
      <c r="D3094" t="s">
        <v>3928</v>
      </c>
      <c r="E3094" t="s">
        <v>3929</v>
      </c>
      <c r="F3094" t="s">
        <v>3930</v>
      </c>
      <c r="G3094" t="s">
        <v>3921</v>
      </c>
      <c r="H3094" t="s">
        <v>3876</v>
      </c>
      <c r="I3094">
        <v>813.8</v>
      </c>
      <c r="J3094" s="41">
        <v>2.1010000000000001E-2</v>
      </c>
      <c r="K3094" s="42">
        <v>17.097937999999999</v>
      </c>
      <c r="L3094" s="43">
        <v>1.4375</v>
      </c>
      <c r="M3094" s="42">
        <v>24.578285874999999</v>
      </c>
      <c r="N3094">
        <v>7</v>
      </c>
      <c r="O3094" s="43">
        <v>529.19999999999993</v>
      </c>
      <c r="P3094" s="42">
        <v>69</v>
      </c>
      <c r="Q3094" s="42">
        <v>2</v>
      </c>
      <c r="R3094" s="42">
        <v>1.5</v>
      </c>
    </row>
    <row r="3095" spans="1:18" x14ac:dyDescent="0.3">
      <c r="A3095" t="s">
        <v>3916</v>
      </c>
      <c r="B3095" s="17">
        <v>45054</v>
      </c>
      <c r="C3095" t="s">
        <v>543</v>
      </c>
      <c r="D3095" t="s">
        <v>3928</v>
      </c>
      <c r="E3095" t="s">
        <v>3929</v>
      </c>
      <c r="F3095" t="s">
        <v>3930</v>
      </c>
      <c r="G3095" t="s">
        <v>3921</v>
      </c>
      <c r="H3095" t="s">
        <v>3876</v>
      </c>
      <c r="I3095">
        <v>869.2</v>
      </c>
      <c r="J3095" s="41">
        <v>1.3859999999999999E-2</v>
      </c>
      <c r="K3095" s="42">
        <v>12.047112</v>
      </c>
      <c r="L3095" s="43">
        <v>0.73599999999999999</v>
      </c>
      <c r="M3095" s="42">
        <v>8.8666744319999999</v>
      </c>
      <c r="N3095">
        <v>7</v>
      </c>
      <c r="O3095" s="43">
        <v>277.2</v>
      </c>
      <c r="P3095" s="42">
        <v>83</v>
      </c>
      <c r="Q3095" s="42">
        <v>8</v>
      </c>
      <c r="R3095" s="42">
        <v>4.5</v>
      </c>
    </row>
    <row r="3096" spans="1:18" x14ac:dyDescent="0.3">
      <c r="A3096" t="s">
        <v>3916</v>
      </c>
      <c r="B3096" s="17">
        <v>45055</v>
      </c>
      <c r="C3096" t="s">
        <v>543</v>
      </c>
      <c r="D3096" t="s">
        <v>3928</v>
      </c>
      <c r="E3096" t="s">
        <v>3929</v>
      </c>
      <c r="F3096" t="s">
        <v>3930</v>
      </c>
      <c r="G3096" t="s">
        <v>3921</v>
      </c>
      <c r="H3096" t="s">
        <v>3876</v>
      </c>
      <c r="I3096">
        <v>1211.8000000000002</v>
      </c>
      <c r="J3096" s="41">
        <v>1.5950000000000002E-2</v>
      </c>
      <c r="K3096" s="42">
        <v>19.328210000000006</v>
      </c>
      <c r="L3096" s="43">
        <v>1.6559999999999999</v>
      </c>
      <c r="M3096" s="42">
        <v>32.007515760000011</v>
      </c>
      <c r="N3096">
        <v>8</v>
      </c>
      <c r="O3096" s="43">
        <v>643.19999999999993</v>
      </c>
      <c r="P3096" s="42">
        <v>71</v>
      </c>
      <c r="Q3096" s="42">
        <v>2</v>
      </c>
      <c r="R3096" s="42">
        <v>13.5</v>
      </c>
    </row>
    <row r="3097" spans="1:18" x14ac:dyDescent="0.3">
      <c r="A3097" t="s">
        <v>3916</v>
      </c>
      <c r="B3097" s="17">
        <v>45056</v>
      </c>
      <c r="C3097" t="s">
        <v>543</v>
      </c>
      <c r="D3097" t="s">
        <v>3928</v>
      </c>
      <c r="E3097" t="s">
        <v>3929</v>
      </c>
      <c r="F3097" t="s">
        <v>3930</v>
      </c>
      <c r="G3097" t="s">
        <v>3921</v>
      </c>
      <c r="H3097" t="s">
        <v>3876</v>
      </c>
      <c r="I3097">
        <v>1123.2</v>
      </c>
      <c r="J3097" s="41">
        <v>1.5400000000000004E-2</v>
      </c>
      <c r="K3097" s="42">
        <v>17.297280000000004</v>
      </c>
      <c r="L3097" s="43">
        <v>0.87399999999999989</v>
      </c>
      <c r="M3097" s="42">
        <v>15.117822720000001</v>
      </c>
      <c r="N3097">
        <v>4</v>
      </c>
      <c r="O3097" s="43">
        <v>172.79999999999998</v>
      </c>
      <c r="P3097" s="42">
        <v>72</v>
      </c>
      <c r="Q3097" s="42">
        <v>5</v>
      </c>
      <c r="R3097" s="42">
        <v>0</v>
      </c>
    </row>
    <row r="3098" spans="1:18" x14ac:dyDescent="0.3">
      <c r="A3098" t="s">
        <v>3916</v>
      </c>
      <c r="B3098" s="17">
        <v>45057</v>
      </c>
      <c r="C3098" t="s">
        <v>543</v>
      </c>
      <c r="D3098" t="s">
        <v>3928</v>
      </c>
      <c r="E3098" t="s">
        <v>3929</v>
      </c>
      <c r="F3098" t="s">
        <v>3930</v>
      </c>
      <c r="G3098" t="s">
        <v>3921</v>
      </c>
      <c r="H3098" t="s">
        <v>3876</v>
      </c>
      <c r="I3098">
        <v>1178.6000000000001</v>
      </c>
      <c r="J3098" s="41">
        <v>1.6720000000000002E-2</v>
      </c>
      <c r="K3098" s="42">
        <v>19.706192000000005</v>
      </c>
      <c r="L3098" s="43">
        <v>1.9779999999999998</v>
      </c>
      <c r="M3098" s="42">
        <v>38.978847776000002</v>
      </c>
      <c r="N3098">
        <v>5</v>
      </c>
      <c r="O3098" s="43">
        <v>234</v>
      </c>
      <c r="P3098" s="42">
        <v>53</v>
      </c>
      <c r="Q3098" s="42">
        <v>15</v>
      </c>
      <c r="R3098" s="42">
        <v>4.5</v>
      </c>
    </row>
    <row r="3099" spans="1:18" x14ac:dyDescent="0.3">
      <c r="A3099" t="s">
        <v>3916</v>
      </c>
      <c r="B3099" s="17">
        <v>45058</v>
      </c>
      <c r="C3099" t="s">
        <v>543</v>
      </c>
      <c r="D3099" t="s">
        <v>3928</v>
      </c>
      <c r="E3099" t="s">
        <v>3929</v>
      </c>
      <c r="F3099" t="s">
        <v>3930</v>
      </c>
      <c r="G3099" t="s">
        <v>3921</v>
      </c>
      <c r="H3099" t="s">
        <v>3876</v>
      </c>
      <c r="I3099">
        <v>1247.8000000000002</v>
      </c>
      <c r="J3099" s="41">
        <v>1.4189999999999999E-2</v>
      </c>
      <c r="K3099" s="42">
        <v>17.706282000000002</v>
      </c>
      <c r="L3099" s="43">
        <v>1.9894999999999998</v>
      </c>
      <c r="M3099" s="42">
        <v>35.226648038999997</v>
      </c>
      <c r="N3099">
        <v>7</v>
      </c>
      <c r="O3099" s="43">
        <v>504</v>
      </c>
      <c r="P3099" s="42">
        <v>90</v>
      </c>
      <c r="Q3099" s="42">
        <v>15</v>
      </c>
      <c r="R3099" s="42">
        <v>7.5</v>
      </c>
    </row>
    <row r="3100" spans="1:18" x14ac:dyDescent="0.3">
      <c r="A3100" t="s">
        <v>3916</v>
      </c>
      <c r="B3100" s="17">
        <v>45059</v>
      </c>
      <c r="C3100" t="s">
        <v>543</v>
      </c>
      <c r="D3100" t="s">
        <v>3928</v>
      </c>
      <c r="E3100" t="s">
        <v>3929</v>
      </c>
      <c r="F3100" t="s">
        <v>3930</v>
      </c>
      <c r="G3100" t="s">
        <v>3921</v>
      </c>
      <c r="H3100" t="s">
        <v>3876</v>
      </c>
      <c r="I3100">
        <v>841.40000000000009</v>
      </c>
      <c r="J3100" s="41">
        <v>1.485E-2</v>
      </c>
      <c r="K3100" s="42">
        <v>12.494790000000002</v>
      </c>
      <c r="L3100" s="43">
        <v>0.5635</v>
      </c>
      <c r="M3100" s="42">
        <v>7.0408141650000013</v>
      </c>
      <c r="N3100">
        <v>1</v>
      </c>
      <c r="O3100" s="43">
        <v>67.2</v>
      </c>
      <c r="P3100" s="42">
        <v>96</v>
      </c>
      <c r="Q3100" s="42">
        <v>0</v>
      </c>
      <c r="R3100" s="42">
        <v>15</v>
      </c>
    </row>
    <row r="3101" spans="1:18" x14ac:dyDescent="0.3">
      <c r="A3101" t="s">
        <v>3916</v>
      </c>
      <c r="B3101" s="17">
        <v>45060</v>
      </c>
      <c r="C3101" t="s">
        <v>543</v>
      </c>
      <c r="D3101" t="s">
        <v>3928</v>
      </c>
      <c r="E3101" t="s">
        <v>3929</v>
      </c>
      <c r="F3101" t="s">
        <v>3930</v>
      </c>
      <c r="G3101" t="s">
        <v>3921</v>
      </c>
      <c r="H3101" t="s">
        <v>3876</v>
      </c>
      <c r="I3101">
        <v>885.40000000000009</v>
      </c>
      <c r="J3101" s="41">
        <v>1.1550000000000001E-2</v>
      </c>
      <c r="K3101" s="42">
        <v>10.226370000000003</v>
      </c>
      <c r="L3101" s="43">
        <v>1.0465</v>
      </c>
      <c r="M3101" s="42">
        <v>10.701896205000002</v>
      </c>
      <c r="N3101">
        <v>6</v>
      </c>
      <c r="O3101" s="43">
        <v>345.59999999999997</v>
      </c>
      <c r="P3101" s="42">
        <v>54</v>
      </c>
      <c r="Q3101" s="42">
        <v>7</v>
      </c>
      <c r="R3101" s="42">
        <v>1.5</v>
      </c>
    </row>
    <row r="3102" spans="1:18" x14ac:dyDescent="0.3">
      <c r="A3102" t="s">
        <v>3916</v>
      </c>
      <c r="B3102" s="17">
        <v>45061</v>
      </c>
      <c r="C3102" t="s">
        <v>543</v>
      </c>
      <c r="D3102" t="s">
        <v>3928</v>
      </c>
      <c r="E3102" t="s">
        <v>3929</v>
      </c>
      <c r="F3102" t="s">
        <v>3930</v>
      </c>
      <c r="G3102" t="s">
        <v>3921</v>
      </c>
      <c r="H3102" t="s">
        <v>3876</v>
      </c>
      <c r="I3102">
        <v>749.80000000000007</v>
      </c>
      <c r="J3102" s="41">
        <v>1.7819999999999999E-2</v>
      </c>
      <c r="K3102" s="42">
        <v>13.361436000000001</v>
      </c>
      <c r="L3102" s="43">
        <v>2.3574999999999995</v>
      </c>
      <c r="M3102" s="42">
        <v>31.499585369999995</v>
      </c>
      <c r="N3102">
        <v>1</v>
      </c>
      <c r="O3102" s="43">
        <v>60</v>
      </c>
      <c r="P3102" s="42">
        <v>82</v>
      </c>
      <c r="Q3102" s="42">
        <v>0</v>
      </c>
      <c r="R3102" s="42">
        <v>7.5</v>
      </c>
    </row>
    <row r="3103" spans="1:18" x14ac:dyDescent="0.3">
      <c r="A3103" t="s">
        <v>3916</v>
      </c>
      <c r="B3103" s="17">
        <v>45062</v>
      </c>
      <c r="C3103" t="s">
        <v>543</v>
      </c>
      <c r="D3103" t="s">
        <v>3928</v>
      </c>
      <c r="E3103" t="s">
        <v>3929</v>
      </c>
      <c r="F3103" t="s">
        <v>3930</v>
      </c>
      <c r="G3103" t="s">
        <v>3921</v>
      </c>
      <c r="H3103" t="s">
        <v>3876</v>
      </c>
      <c r="I3103">
        <v>1240</v>
      </c>
      <c r="J3103" s="41">
        <v>1.5070000000000002E-2</v>
      </c>
      <c r="K3103" s="42">
        <v>18.686800000000002</v>
      </c>
      <c r="L3103" s="43">
        <v>0.5635</v>
      </c>
      <c r="M3103" s="42">
        <v>10.5300118</v>
      </c>
      <c r="N3103">
        <v>4</v>
      </c>
      <c r="O3103" s="43">
        <v>273.59999999999997</v>
      </c>
      <c r="P3103" s="42">
        <v>56</v>
      </c>
      <c r="Q3103" s="42">
        <v>5</v>
      </c>
      <c r="R3103" s="42">
        <v>9</v>
      </c>
    </row>
    <row r="3104" spans="1:18" x14ac:dyDescent="0.3">
      <c r="A3104" t="s">
        <v>3916</v>
      </c>
      <c r="B3104" s="17">
        <v>45063</v>
      </c>
      <c r="C3104" t="s">
        <v>543</v>
      </c>
      <c r="D3104" t="s">
        <v>3928</v>
      </c>
      <c r="E3104" t="s">
        <v>3929</v>
      </c>
      <c r="F3104" t="s">
        <v>3930</v>
      </c>
      <c r="G3104" t="s">
        <v>3921</v>
      </c>
      <c r="H3104" t="s">
        <v>3876</v>
      </c>
      <c r="I3104">
        <v>792.80000000000007</v>
      </c>
      <c r="J3104" s="41">
        <v>1.584E-2</v>
      </c>
      <c r="K3104" s="42">
        <v>12.557952</v>
      </c>
      <c r="L3104" s="43">
        <v>1.6674999999999998</v>
      </c>
      <c r="M3104" s="42">
        <v>20.940384959999996</v>
      </c>
      <c r="N3104">
        <v>7</v>
      </c>
      <c r="O3104" s="43">
        <v>638.4</v>
      </c>
      <c r="P3104" s="42">
        <v>91</v>
      </c>
      <c r="Q3104" s="42">
        <v>14</v>
      </c>
      <c r="R3104" s="42">
        <v>13.5</v>
      </c>
    </row>
    <row r="3105" spans="1:18" x14ac:dyDescent="0.3">
      <c r="A3105" t="s">
        <v>3916</v>
      </c>
      <c r="B3105" s="17">
        <v>45064</v>
      </c>
      <c r="C3105" t="s">
        <v>543</v>
      </c>
      <c r="D3105" t="s">
        <v>3928</v>
      </c>
      <c r="E3105" t="s">
        <v>3929</v>
      </c>
      <c r="F3105" t="s">
        <v>3930</v>
      </c>
      <c r="G3105" t="s">
        <v>3921</v>
      </c>
      <c r="H3105" t="s">
        <v>3876</v>
      </c>
      <c r="I3105">
        <v>1236.2</v>
      </c>
      <c r="J3105" s="41">
        <v>1.5070000000000002E-2</v>
      </c>
      <c r="K3105" s="42">
        <v>18.629534000000003</v>
      </c>
      <c r="L3105" s="43">
        <v>1.7249999999999999</v>
      </c>
      <c r="M3105" s="42">
        <v>32.135946150000002</v>
      </c>
      <c r="N3105">
        <v>3</v>
      </c>
      <c r="O3105" s="43">
        <v>118.8</v>
      </c>
      <c r="P3105" s="42">
        <v>50</v>
      </c>
      <c r="Q3105" s="42">
        <v>15</v>
      </c>
      <c r="R3105" s="42">
        <v>4.5</v>
      </c>
    </row>
    <row r="3106" spans="1:18" x14ac:dyDescent="0.3">
      <c r="A3106" t="s">
        <v>3916</v>
      </c>
      <c r="B3106" s="17">
        <v>45065</v>
      </c>
      <c r="C3106" t="s">
        <v>543</v>
      </c>
      <c r="D3106" t="s">
        <v>3928</v>
      </c>
      <c r="E3106" t="s">
        <v>3929</v>
      </c>
      <c r="F3106" t="s">
        <v>3930</v>
      </c>
      <c r="G3106" t="s">
        <v>3921</v>
      </c>
      <c r="H3106" t="s">
        <v>3876</v>
      </c>
      <c r="I3106">
        <v>984.2</v>
      </c>
      <c r="J3106" s="41">
        <v>1.2430000000000002E-2</v>
      </c>
      <c r="K3106" s="42">
        <v>12.233606000000002</v>
      </c>
      <c r="L3106" s="43">
        <v>0.65549999999999997</v>
      </c>
      <c r="M3106" s="42">
        <v>8.0191287330000005</v>
      </c>
      <c r="N3106">
        <v>3</v>
      </c>
      <c r="O3106" s="43">
        <v>136.79999999999998</v>
      </c>
      <c r="P3106" s="42">
        <v>99</v>
      </c>
      <c r="Q3106" s="42">
        <v>10</v>
      </c>
      <c r="R3106" s="42">
        <v>6</v>
      </c>
    </row>
    <row r="3107" spans="1:18" x14ac:dyDescent="0.3">
      <c r="A3107" t="s">
        <v>3916</v>
      </c>
      <c r="B3107" s="17">
        <v>45066</v>
      </c>
      <c r="C3107" t="s">
        <v>543</v>
      </c>
      <c r="D3107" t="s">
        <v>3928</v>
      </c>
      <c r="E3107" t="s">
        <v>3929</v>
      </c>
      <c r="F3107" t="s">
        <v>3930</v>
      </c>
      <c r="G3107" t="s">
        <v>3921</v>
      </c>
      <c r="H3107" t="s">
        <v>3876</v>
      </c>
      <c r="I3107">
        <v>1251.6000000000001</v>
      </c>
      <c r="J3107" s="41">
        <v>1.4189999999999999E-2</v>
      </c>
      <c r="K3107" s="42">
        <v>17.760204000000002</v>
      </c>
      <c r="L3107" s="43">
        <v>2.1389999999999998</v>
      </c>
      <c r="M3107" s="42">
        <v>37.989076355999998</v>
      </c>
      <c r="N3107">
        <v>8</v>
      </c>
      <c r="O3107" s="43">
        <v>691.19999999999993</v>
      </c>
      <c r="P3107" s="42">
        <v>66</v>
      </c>
      <c r="Q3107" s="42">
        <v>5</v>
      </c>
      <c r="R3107" s="42">
        <v>4.5</v>
      </c>
    </row>
    <row r="3108" spans="1:18" x14ac:dyDescent="0.3">
      <c r="A3108" t="s">
        <v>3916</v>
      </c>
      <c r="B3108" s="17">
        <v>45067</v>
      </c>
      <c r="C3108" t="s">
        <v>543</v>
      </c>
      <c r="D3108" t="s">
        <v>3928</v>
      </c>
      <c r="E3108" t="s">
        <v>3929</v>
      </c>
      <c r="F3108" t="s">
        <v>3930</v>
      </c>
      <c r="G3108" t="s">
        <v>3921</v>
      </c>
      <c r="H3108" t="s">
        <v>3876</v>
      </c>
      <c r="I3108">
        <v>865.80000000000007</v>
      </c>
      <c r="J3108" s="41">
        <v>1.507E-2</v>
      </c>
      <c r="K3108" s="42">
        <v>13.047606000000002</v>
      </c>
      <c r="L3108" s="43">
        <v>2.0009999999999999</v>
      </c>
      <c r="M3108" s="42">
        <v>26.108259606000001</v>
      </c>
      <c r="N3108">
        <v>6</v>
      </c>
      <c r="O3108" s="43">
        <v>518.4</v>
      </c>
      <c r="P3108" s="42">
        <v>100</v>
      </c>
      <c r="Q3108" s="42">
        <v>15</v>
      </c>
      <c r="R3108" s="42">
        <v>7.5</v>
      </c>
    </row>
    <row r="3109" spans="1:18" x14ac:dyDescent="0.3">
      <c r="A3109" t="s">
        <v>3916</v>
      </c>
      <c r="B3109" s="17">
        <v>45068</v>
      </c>
      <c r="C3109" t="s">
        <v>543</v>
      </c>
      <c r="D3109" t="s">
        <v>3928</v>
      </c>
      <c r="E3109" t="s">
        <v>3929</v>
      </c>
      <c r="F3109" t="s">
        <v>3930</v>
      </c>
      <c r="G3109" t="s">
        <v>3921</v>
      </c>
      <c r="H3109" t="s">
        <v>3876</v>
      </c>
      <c r="I3109">
        <v>990.60000000000014</v>
      </c>
      <c r="J3109" s="41">
        <v>1.6280000000000003E-2</v>
      </c>
      <c r="K3109" s="42">
        <v>16.126968000000005</v>
      </c>
      <c r="L3109" s="43">
        <v>1.4144999999999999</v>
      </c>
      <c r="M3109" s="42">
        <v>22.811596236000003</v>
      </c>
      <c r="N3109">
        <v>6</v>
      </c>
      <c r="O3109" s="43">
        <v>252</v>
      </c>
      <c r="P3109" s="42">
        <v>96</v>
      </c>
      <c r="Q3109" s="42">
        <v>7</v>
      </c>
      <c r="R3109" s="42">
        <v>7.5</v>
      </c>
    </row>
    <row r="3110" spans="1:18" x14ac:dyDescent="0.3">
      <c r="A3110" t="s">
        <v>3916</v>
      </c>
      <c r="B3110" s="17">
        <v>45069</v>
      </c>
      <c r="C3110" t="s">
        <v>543</v>
      </c>
      <c r="D3110" t="s">
        <v>3928</v>
      </c>
      <c r="E3110" t="s">
        <v>3929</v>
      </c>
      <c r="F3110" t="s">
        <v>3930</v>
      </c>
      <c r="G3110" t="s">
        <v>3921</v>
      </c>
      <c r="H3110" t="s">
        <v>3876</v>
      </c>
      <c r="I3110">
        <v>1052.8</v>
      </c>
      <c r="J3110" s="41">
        <v>1.4410000000000001E-2</v>
      </c>
      <c r="K3110" s="42">
        <v>15.170847999999999</v>
      </c>
      <c r="L3110" s="43">
        <v>0.66699999999999993</v>
      </c>
      <c r="M3110" s="42">
        <v>10.118955615999999</v>
      </c>
      <c r="N3110">
        <v>2</v>
      </c>
      <c r="O3110" s="43">
        <v>168</v>
      </c>
      <c r="P3110" s="42">
        <v>70</v>
      </c>
      <c r="Q3110" s="42">
        <v>1</v>
      </c>
      <c r="R3110" s="42">
        <v>3</v>
      </c>
    </row>
    <row r="3111" spans="1:18" x14ac:dyDescent="0.3">
      <c r="A3111" t="s">
        <v>3916</v>
      </c>
      <c r="B3111" s="17">
        <v>45070</v>
      </c>
      <c r="C3111" t="s">
        <v>543</v>
      </c>
      <c r="D3111" t="s">
        <v>3928</v>
      </c>
      <c r="E3111" t="s">
        <v>3929</v>
      </c>
      <c r="F3111" t="s">
        <v>3930</v>
      </c>
      <c r="G3111" t="s">
        <v>3921</v>
      </c>
      <c r="H3111" t="s">
        <v>3876</v>
      </c>
      <c r="I3111">
        <v>1219.2</v>
      </c>
      <c r="J3111" s="41">
        <v>1.7270000000000001E-2</v>
      </c>
      <c r="K3111" s="42">
        <v>21.055584000000003</v>
      </c>
      <c r="L3111" s="43">
        <v>1.196</v>
      </c>
      <c r="M3111" s="42">
        <v>25.182478464000003</v>
      </c>
      <c r="N3111">
        <v>2</v>
      </c>
      <c r="O3111" s="43">
        <v>148.79999999999998</v>
      </c>
      <c r="P3111" s="42">
        <v>95</v>
      </c>
      <c r="Q3111" s="42">
        <v>5</v>
      </c>
      <c r="R3111" s="42">
        <v>10.5</v>
      </c>
    </row>
    <row r="3112" spans="1:18" x14ac:dyDescent="0.3">
      <c r="A3112" t="s">
        <v>3916</v>
      </c>
      <c r="B3112" s="17">
        <v>45071</v>
      </c>
      <c r="C3112" t="s">
        <v>543</v>
      </c>
      <c r="D3112" t="s">
        <v>3928</v>
      </c>
      <c r="E3112" t="s">
        <v>3929</v>
      </c>
      <c r="F3112" t="s">
        <v>3930</v>
      </c>
      <c r="G3112" t="s">
        <v>3921</v>
      </c>
      <c r="H3112" t="s">
        <v>3876</v>
      </c>
      <c r="I3112">
        <v>1482.4</v>
      </c>
      <c r="J3112" s="41">
        <v>1.2760000000000001E-2</v>
      </c>
      <c r="K3112" s="42">
        <v>18.915424000000002</v>
      </c>
      <c r="L3112" s="43">
        <v>1.4834999999999998</v>
      </c>
      <c r="M3112" s="42">
        <v>28.061031503999999</v>
      </c>
      <c r="N3112">
        <v>4</v>
      </c>
      <c r="O3112" s="43">
        <v>374.4</v>
      </c>
      <c r="P3112" s="42">
        <v>77</v>
      </c>
      <c r="Q3112" s="42">
        <v>8</v>
      </c>
      <c r="R3112" s="42">
        <v>12</v>
      </c>
    </row>
    <row r="3113" spans="1:18" x14ac:dyDescent="0.3">
      <c r="A3113" t="s">
        <v>3916</v>
      </c>
      <c r="B3113" s="17">
        <v>45072</v>
      </c>
      <c r="C3113" t="s">
        <v>543</v>
      </c>
      <c r="D3113" t="s">
        <v>3928</v>
      </c>
      <c r="E3113" t="s">
        <v>3929</v>
      </c>
      <c r="F3113" t="s">
        <v>3930</v>
      </c>
      <c r="G3113" t="s">
        <v>3921</v>
      </c>
      <c r="H3113" t="s">
        <v>3876</v>
      </c>
      <c r="I3113">
        <v>1137.6000000000001</v>
      </c>
      <c r="J3113" s="41">
        <v>1.5510000000000003E-2</v>
      </c>
      <c r="K3113" s="42">
        <v>17.644176000000005</v>
      </c>
      <c r="L3113" s="43">
        <v>2.3805000000000001</v>
      </c>
      <c r="M3113" s="42">
        <v>42.001960968000013</v>
      </c>
      <c r="N3113">
        <v>1</v>
      </c>
      <c r="O3113" s="43">
        <v>78</v>
      </c>
      <c r="P3113" s="42">
        <v>90</v>
      </c>
      <c r="Q3113" s="42">
        <v>3</v>
      </c>
      <c r="R3113" s="42">
        <v>12</v>
      </c>
    </row>
    <row r="3114" spans="1:18" x14ac:dyDescent="0.3">
      <c r="A3114" t="s">
        <v>3916</v>
      </c>
      <c r="B3114" s="17">
        <v>45073</v>
      </c>
      <c r="C3114" t="s">
        <v>543</v>
      </c>
      <c r="D3114" t="s">
        <v>3928</v>
      </c>
      <c r="E3114" t="s">
        <v>3929</v>
      </c>
      <c r="F3114" t="s">
        <v>3930</v>
      </c>
      <c r="G3114" t="s">
        <v>3921</v>
      </c>
      <c r="H3114" t="s">
        <v>3876</v>
      </c>
      <c r="I3114">
        <v>818.8</v>
      </c>
      <c r="J3114" s="41">
        <v>2.0130000000000006E-2</v>
      </c>
      <c r="K3114" s="42">
        <v>16.482444000000005</v>
      </c>
      <c r="L3114" s="43">
        <v>0.89699999999999991</v>
      </c>
      <c r="M3114" s="42">
        <v>14.784752268000002</v>
      </c>
      <c r="N3114">
        <v>2</v>
      </c>
      <c r="O3114" s="43">
        <v>168</v>
      </c>
      <c r="P3114" s="42">
        <v>78</v>
      </c>
      <c r="Q3114" s="42">
        <v>15</v>
      </c>
      <c r="R3114" s="42">
        <v>1.5</v>
      </c>
    </row>
    <row r="3115" spans="1:18" x14ac:dyDescent="0.3">
      <c r="A3115" t="s">
        <v>3916</v>
      </c>
      <c r="B3115" s="17">
        <v>45074</v>
      </c>
      <c r="C3115" t="s">
        <v>543</v>
      </c>
      <c r="D3115" t="s">
        <v>3928</v>
      </c>
      <c r="E3115" t="s">
        <v>3929</v>
      </c>
      <c r="F3115" t="s">
        <v>3930</v>
      </c>
      <c r="G3115" t="s">
        <v>3921</v>
      </c>
      <c r="H3115" t="s">
        <v>3876</v>
      </c>
      <c r="I3115">
        <v>1190.2</v>
      </c>
      <c r="J3115" s="41">
        <v>1.7930000000000005E-2</v>
      </c>
      <c r="K3115" s="42">
        <v>21.340286000000006</v>
      </c>
      <c r="L3115" s="43">
        <v>1.2074999999999998</v>
      </c>
      <c r="M3115" s="42">
        <v>25.768395345000002</v>
      </c>
      <c r="N3115">
        <v>6</v>
      </c>
      <c r="O3115" s="43">
        <v>230.39999999999998</v>
      </c>
      <c r="P3115" s="42">
        <v>99</v>
      </c>
      <c r="Q3115" s="42">
        <v>15</v>
      </c>
      <c r="R3115" s="42">
        <v>12</v>
      </c>
    </row>
    <row r="3116" spans="1:18" x14ac:dyDescent="0.3">
      <c r="A3116" t="s">
        <v>3916</v>
      </c>
      <c r="B3116" s="17">
        <v>45075</v>
      </c>
      <c r="C3116" t="s">
        <v>543</v>
      </c>
      <c r="D3116" t="s">
        <v>3928</v>
      </c>
      <c r="E3116" t="s">
        <v>3929</v>
      </c>
      <c r="F3116" t="s">
        <v>3930</v>
      </c>
      <c r="G3116" t="s">
        <v>3921</v>
      </c>
      <c r="H3116" t="s">
        <v>3876</v>
      </c>
      <c r="I3116">
        <v>675.6</v>
      </c>
      <c r="J3116" s="41">
        <v>1.1219999999999999E-2</v>
      </c>
      <c r="K3116" s="42">
        <v>7.5802319999999996</v>
      </c>
      <c r="L3116" s="43">
        <v>2.3574999999999995</v>
      </c>
      <c r="M3116" s="42">
        <v>17.870396939999996</v>
      </c>
      <c r="N3116">
        <v>3</v>
      </c>
      <c r="O3116" s="43">
        <v>115.19999999999999</v>
      </c>
      <c r="P3116" s="42">
        <v>59</v>
      </c>
      <c r="Q3116" s="42">
        <v>3</v>
      </c>
      <c r="R3116" s="42">
        <v>0</v>
      </c>
    </row>
    <row r="3117" spans="1:18" x14ac:dyDescent="0.3">
      <c r="A3117" t="s">
        <v>3916</v>
      </c>
      <c r="B3117" s="17">
        <v>45076</v>
      </c>
      <c r="C3117" t="s">
        <v>543</v>
      </c>
      <c r="D3117" t="s">
        <v>3928</v>
      </c>
      <c r="E3117" t="s">
        <v>3929</v>
      </c>
      <c r="F3117" t="s">
        <v>3930</v>
      </c>
      <c r="G3117" t="s">
        <v>3921</v>
      </c>
      <c r="H3117" t="s">
        <v>3876</v>
      </c>
      <c r="I3117">
        <v>567</v>
      </c>
      <c r="J3117" s="41">
        <v>1.4189999999999999E-2</v>
      </c>
      <c r="K3117" s="42">
        <v>8.0457299999999989</v>
      </c>
      <c r="L3117" s="43">
        <v>1.0004999999999997</v>
      </c>
      <c r="M3117" s="42">
        <v>8.0497528649999968</v>
      </c>
      <c r="N3117">
        <v>7</v>
      </c>
      <c r="O3117" s="43">
        <v>470.4</v>
      </c>
      <c r="P3117" s="42">
        <v>71</v>
      </c>
      <c r="Q3117" s="42">
        <v>13</v>
      </c>
      <c r="R3117" s="42">
        <v>12</v>
      </c>
    </row>
    <row r="3118" spans="1:18" x14ac:dyDescent="0.3">
      <c r="A3118" t="s">
        <v>3916</v>
      </c>
      <c r="B3118" s="17">
        <v>45077</v>
      </c>
      <c r="C3118" t="s">
        <v>543</v>
      </c>
      <c r="D3118" t="s">
        <v>3928</v>
      </c>
      <c r="E3118" t="s">
        <v>3929</v>
      </c>
      <c r="F3118" t="s">
        <v>3930</v>
      </c>
      <c r="G3118" t="s">
        <v>3921</v>
      </c>
      <c r="H3118" t="s">
        <v>3876</v>
      </c>
      <c r="I3118">
        <v>937.80000000000007</v>
      </c>
      <c r="J3118" s="41">
        <v>1.4080000000000004E-2</v>
      </c>
      <c r="K3118" s="42">
        <v>13.204224000000005</v>
      </c>
      <c r="L3118" s="43">
        <v>2.1734999999999993</v>
      </c>
      <c r="M3118" s="42">
        <v>28.699380864000002</v>
      </c>
      <c r="N3118">
        <v>2</v>
      </c>
      <c r="O3118" s="43">
        <v>96</v>
      </c>
      <c r="P3118" s="42">
        <v>52</v>
      </c>
      <c r="Q3118" s="42">
        <v>6</v>
      </c>
      <c r="R3118" s="42">
        <v>13.5</v>
      </c>
    </row>
    <row r="3119" spans="1:18" x14ac:dyDescent="0.3">
      <c r="A3119" t="s">
        <v>3923</v>
      </c>
      <c r="B3119" s="17">
        <v>45078</v>
      </c>
      <c r="C3119" t="s">
        <v>543</v>
      </c>
      <c r="D3119" t="s">
        <v>3928</v>
      </c>
      <c r="E3119" t="s">
        <v>3929</v>
      </c>
      <c r="F3119" t="s">
        <v>3930</v>
      </c>
      <c r="G3119" t="s">
        <v>3921</v>
      </c>
      <c r="H3119" t="s">
        <v>3876</v>
      </c>
      <c r="I3119">
        <v>1324.1999999999998</v>
      </c>
      <c r="J3119" s="41">
        <v>1.562E-2</v>
      </c>
      <c r="K3119" s="42">
        <v>20.684003999999998</v>
      </c>
      <c r="L3119" s="43">
        <v>1.012</v>
      </c>
      <c r="M3119" s="42">
        <v>20.932212047999997</v>
      </c>
      <c r="N3119">
        <v>6</v>
      </c>
      <c r="O3119" s="43">
        <v>524.4</v>
      </c>
      <c r="P3119" s="42">
        <v>93</v>
      </c>
      <c r="Q3119" s="42">
        <v>17</v>
      </c>
      <c r="R3119" s="42">
        <v>4.5</v>
      </c>
    </row>
    <row r="3120" spans="1:18" x14ac:dyDescent="0.3">
      <c r="A3120" t="s">
        <v>3923</v>
      </c>
      <c r="B3120" s="17">
        <v>45079</v>
      </c>
      <c r="C3120" t="s">
        <v>543</v>
      </c>
      <c r="D3120" t="s">
        <v>3928</v>
      </c>
      <c r="E3120" t="s">
        <v>3929</v>
      </c>
      <c r="F3120" t="s">
        <v>3930</v>
      </c>
      <c r="G3120" t="s">
        <v>3921</v>
      </c>
      <c r="H3120" t="s">
        <v>3876</v>
      </c>
      <c r="I3120">
        <v>566.59999999999991</v>
      </c>
      <c r="J3120" s="41">
        <v>1.1219999999999999E-2</v>
      </c>
      <c r="K3120" s="42">
        <v>6.3572519999999981</v>
      </c>
      <c r="L3120" s="43">
        <v>1.5639999999999998</v>
      </c>
      <c r="M3120" s="42">
        <v>9.9427421279999955</v>
      </c>
      <c r="N3120">
        <v>4</v>
      </c>
      <c r="O3120" s="43">
        <v>375.59999999999997</v>
      </c>
      <c r="P3120" s="42">
        <v>117</v>
      </c>
      <c r="Q3120" s="42">
        <v>15</v>
      </c>
      <c r="R3120" s="42">
        <v>16.5</v>
      </c>
    </row>
    <row r="3121" spans="1:18" x14ac:dyDescent="0.3">
      <c r="A3121" t="s">
        <v>3923</v>
      </c>
      <c r="B3121" s="17">
        <v>45080</v>
      </c>
      <c r="C3121" t="s">
        <v>543</v>
      </c>
      <c r="D3121" t="s">
        <v>3928</v>
      </c>
      <c r="E3121" t="s">
        <v>3929</v>
      </c>
      <c r="F3121" t="s">
        <v>3930</v>
      </c>
      <c r="G3121" t="s">
        <v>3921</v>
      </c>
      <c r="H3121" t="s">
        <v>3876</v>
      </c>
      <c r="I3121">
        <v>457.5</v>
      </c>
      <c r="J3121" s="41">
        <v>1.7050000000000003E-2</v>
      </c>
      <c r="K3121" s="42">
        <v>7.8003750000000016</v>
      </c>
      <c r="L3121" s="43">
        <v>0.86249999999999993</v>
      </c>
      <c r="M3121" s="42">
        <v>6.7278234375000006</v>
      </c>
      <c r="N3121">
        <v>4</v>
      </c>
      <c r="O3121" s="43">
        <v>164.4</v>
      </c>
      <c r="P3121" s="42">
        <v>111</v>
      </c>
      <c r="Q3121" s="42">
        <v>4</v>
      </c>
      <c r="R3121" s="42">
        <v>13.5</v>
      </c>
    </row>
    <row r="3122" spans="1:18" x14ac:dyDescent="0.3">
      <c r="A3122" t="s">
        <v>3923</v>
      </c>
      <c r="B3122" s="17">
        <v>45081</v>
      </c>
      <c r="C3122" t="s">
        <v>543</v>
      </c>
      <c r="D3122" t="s">
        <v>3928</v>
      </c>
      <c r="E3122" t="s">
        <v>3929</v>
      </c>
      <c r="F3122" t="s">
        <v>3930</v>
      </c>
      <c r="G3122" t="s">
        <v>3921</v>
      </c>
      <c r="H3122" t="s">
        <v>3876</v>
      </c>
      <c r="I3122">
        <v>552.19999999999993</v>
      </c>
      <c r="J3122" s="41">
        <v>1.155E-2</v>
      </c>
      <c r="K3122" s="42">
        <v>6.3779099999999991</v>
      </c>
      <c r="L3122" s="43">
        <v>1.2075</v>
      </c>
      <c r="M3122" s="42">
        <v>7.7013263249999993</v>
      </c>
      <c r="N3122">
        <v>4</v>
      </c>
      <c r="O3122" s="43">
        <v>187.2</v>
      </c>
      <c r="P3122" s="42">
        <v>80</v>
      </c>
      <c r="Q3122" s="42">
        <v>6</v>
      </c>
      <c r="R3122" s="42">
        <v>21</v>
      </c>
    </row>
    <row r="3123" spans="1:18" x14ac:dyDescent="0.3">
      <c r="A3123" t="s">
        <v>3923</v>
      </c>
      <c r="B3123" s="17">
        <v>45082</v>
      </c>
      <c r="C3123" t="s">
        <v>543</v>
      </c>
      <c r="D3123" t="s">
        <v>3928</v>
      </c>
      <c r="E3123" t="s">
        <v>3929</v>
      </c>
      <c r="F3123" t="s">
        <v>3930</v>
      </c>
      <c r="G3123" t="s">
        <v>3921</v>
      </c>
      <c r="H3123" t="s">
        <v>3876</v>
      </c>
      <c r="I3123">
        <v>501.79999999999995</v>
      </c>
      <c r="J3123" s="41">
        <v>1.5510000000000003E-2</v>
      </c>
      <c r="K3123" s="42">
        <v>7.7829180000000004</v>
      </c>
      <c r="L3123" s="43">
        <v>0.81649999999999989</v>
      </c>
      <c r="M3123" s="42">
        <v>6.3547525469999995</v>
      </c>
      <c r="N3123">
        <v>1</v>
      </c>
      <c r="O3123" s="43">
        <v>111.6</v>
      </c>
      <c r="P3123" s="42">
        <v>68</v>
      </c>
      <c r="Q3123" s="42">
        <v>10</v>
      </c>
      <c r="R3123" s="42">
        <v>7.5</v>
      </c>
    </row>
    <row r="3124" spans="1:18" x14ac:dyDescent="0.3">
      <c r="A3124" t="s">
        <v>3923</v>
      </c>
      <c r="B3124" s="17">
        <v>45083</v>
      </c>
      <c r="C3124" t="s">
        <v>543</v>
      </c>
      <c r="D3124" t="s">
        <v>3928</v>
      </c>
      <c r="E3124" t="s">
        <v>3929</v>
      </c>
      <c r="F3124" t="s">
        <v>3930</v>
      </c>
      <c r="G3124" t="s">
        <v>3921</v>
      </c>
      <c r="H3124" t="s">
        <v>3876</v>
      </c>
      <c r="I3124">
        <v>888.19999999999982</v>
      </c>
      <c r="J3124" s="41">
        <v>1.1990000000000001E-2</v>
      </c>
      <c r="K3124" s="42">
        <v>10.649517999999999</v>
      </c>
      <c r="L3124" s="43">
        <v>0.80499999999999994</v>
      </c>
      <c r="M3124" s="42">
        <v>8.572861989999998</v>
      </c>
      <c r="N3124">
        <v>2</v>
      </c>
      <c r="O3124" s="43">
        <v>174</v>
      </c>
      <c r="P3124" s="42">
        <v>68</v>
      </c>
      <c r="Q3124" s="42">
        <v>6</v>
      </c>
      <c r="R3124" s="42">
        <v>16.5</v>
      </c>
    </row>
    <row r="3125" spans="1:18" x14ac:dyDescent="0.3">
      <c r="A3125" t="s">
        <v>3923</v>
      </c>
      <c r="B3125" s="17">
        <v>45084</v>
      </c>
      <c r="C3125" t="s">
        <v>543</v>
      </c>
      <c r="D3125" t="s">
        <v>3928</v>
      </c>
      <c r="E3125" t="s">
        <v>3929</v>
      </c>
      <c r="F3125" t="s">
        <v>3930</v>
      </c>
      <c r="G3125" t="s">
        <v>3921</v>
      </c>
      <c r="H3125" t="s">
        <v>3876</v>
      </c>
      <c r="I3125">
        <v>852.4</v>
      </c>
      <c r="J3125" s="41">
        <v>1.6720000000000002E-2</v>
      </c>
      <c r="K3125" s="42">
        <v>14.252128000000001</v>
      </c>
      <c r="L3125" s="43">
        <v>1.5640000000000001</v>
      </c>
      <c r="M3125" s="42">
        <v>22.290328192</v>
      </c>
      <c r="N3125">
        <v>3</v>
      </c>
      <c r="O3125" s="43">
        <v>262.8</v>
      </c>
      <c r="P3125" s="42">
        <v>85</v>
      </c>
      <c r="Q3125" s="42">
        <v>15</v>
      </c>
      <c r="R3125" s="42">
        <v>13.5</v>
      </c>
    </row>
    <row r="3126" spans="1:18" x14ac:dyDescent="0.3">
      <c r="A3126" t="s">
        <v>3923</v>
      </c>
      <c r="B3126" s="17">
        <v>45085</v>
      </c>
      <c r="C3126" t="s">
        <v>543</v>
      </c>
      <c r="D3126" t="s">
        <v>3928</v>
      </c>
      <c r="E3126" t="s">
        <v>3929</v>
      </c>
      <c r="F3126" t="s">
        <v>3930</v>
      </c>
      <c r="G3126" t="s">
        <v>3921</v>
      </c>
      <c r="H3126" t="s">
        <v>3876</v>
      </c>
      <c r="I3126">
        <v>1199.3999999999999</v>
      </c>
      <c r="J3126" s="41">
        <v>1.5180000000000001E-2</v>
      </c>
      <c r="K3126" s="42">
        <v>18.206892</v>
      </c>
      <c r="L3126" s="43">
        <v>2.2885</v>
      </c>
      <c r="M3126" s="42">
        <v>41.666472341999999</v>
      </c>
      <c r="N3126">
        <v>6</v>
      </c>
      <c r="O3126" s="43">
        <v>426</v>
      </c>
      <c r="P3126" s="42">
        <v>69</v>
      </c>
      <c r="Q3126" s="42">
        <v>11</v>
      </c>
      <c r="R3126" s="42">
        <v>9</v>
      </c>
    </row>
    <row r="3127" spans="1:18" x14ac:dyDescent="0.3">
      <c r="A3127" t="s">
        <v>3923</v>
      </c>
      <c r="B3127" s="17">
        <v>45086</v>
      </c>
      <c r="C3127" t="s">
        <v>543</v>
      </c>
      <c r="D3127" t="s">
        <v>3928</v>
      </c>
      <c r="E3127" t="s">
        <v>3929</v>
      </c>
      <c r="F3127" t="s">
        <v>3930</v>
      </c>
      <c r="G3127" t="s">
        <v>3921</v>
      </c>
      <c r="H3127" t="s">
        <v>3876</v>
      </c>
      <c r="I3127">
        <v>981.69999999999982</v>
      </c>
      <c r="J3127" s="41">
        <v>1.6280000000000003E-2</v>
      </c>
      <c r="K3127" s="42">
        <v>15.982075999999999</v>
      </c>
      <c r="L3127" s="43">
        <v>2.4034999999999997</v>
      </c>
      <c r="M3127" s="42">
        <v>38.412919665999993</v>
      </c>
      <c r="N3127">
        <v>7</v>
      </c>
      <c r="O3127" s="43">
        <v>330</v>
      </c>
      <c r="P3127" s="42">
        <v>114</v>
      </c>
      <c r="Q3127" s="42">
        <v>6</v>
      </c>
      <c r="R3127" s="42">
        <v>16.5</v>
      </c>
    </row>
    <row r="3128" spans="1:18" x14ac:dyDescent="0.3">
      <c r="A3128" t="s">
        <v>3923</v>
      </c>
      <c r="B3128" s="17">
        <v>45087</v>
      </c>
      <c r="C3128" t="s">
        <v>543</v>
      </c>
      <c r="D3128" t="s">
        <v>3928</v>
      </c>
      <c r="E3128" t="s">
        <v>3929</v>
      </c>
      <c r="F3128" t="s">
        <v>3930</v>
      </c>
      <c r="G3128" t="s">
        <v>3921</v>
      </c>
      <c r="H3128" t="s">
        <v>3876</v>
      </c>
      <c r="I3128">
        <v>910.19999999999993</v>
      </c>
      <c r="J3128" s="41">
        <v>1.5070000000000002E-2</v>
      </c>
      <c r="K3128" s="42">
        <v>13.716714000000001</v>
      </c>
      <c r="L3128" s="43">
        <v>1.61</v>
      </c>
      <c r="M3128" s="42">
        <v>22.083909540000004</v>
      </c>
      <c r="N3128">
        <v>3</v>
      </c>
      <c r="O3128" s="43">
        <v>298.8</v>
      </c>
      <c r="P3128" s="42">
        <v>60</v>
      </c>
      <c r="Q3128" s="42">
        <v>10</v>
      </c>
      <c r="R3128" s="42">
        <v>13.5</v>
      </c>
    </row>
    <row r="3129" spans="1:18" x14ac:dyDescent="0.3">
      <c r="A3129" t="s">
        <v>3923</v>
      </c>
      <c r="B3129" s="17">
        <v>45088</v>
      </c>
      <c r="C3129" t="s">
        <v>543</v>
      </c>
      <c r="D3129" t="s">
        <v>3928</v>
      </c>
      <c r="E3129" t="s">
        <v>3929</v>
      </c>
      <c r="F3129" t="s">
        <v>3930</v>
      </c>
      <c r="G3129" t="s">
        <v>3921</v>
      </c>
      <c r="H3129" t="s">
        <v>3876</v>
      </c>
      <c r="I3129">
        <v>1207.1999999999998</v>
      </c>
      <c r="J3129" s="41">
        <v>1.5510000000000001E-2</v>
      </c>
      <c r="K3129" s="42">
        <v>18.723671999999997</v>
      </c>
      <c r="L3129" s="43">
        <v>1.403</v>
      </c>
      <c r="M3129" s="42">
        <v>26.269311815999995</v>
      </c>
      <c r="N3129">
        <v>2</v>
      </c>
      <c r="O3129" s="43">
        <v>187.2</v>
      </c>
      <c r="P3129" s="42">
        <v>79</v>
      </c>
      <c r="Q3129" s="42">
        <v>7</v>
      </c>
      <c r="R3129" s="42">
        <v>9</v>
      </c>
    </row>
    <row r="3130" spans="1:18" x14ac:dyDescent="0.3">
      <c r="A3130" t="s">
        <v>3923</v>
      </c>
      <c r="B3130" s="17">
        <v>45089</v>
      </c>
      <c r="C3130" t="s">
        <v>543</v>
      </c>
      <c r="D3130" t="s">
        <v>3928</v>
      </c>
      <c r="E3130" t="s">
        <v>3929</v>
      </c>
      <c r="F3130" t="s">
        <v>3930</v>
      </c>
      <c r="G3130" t="s">
        <v>3921</v>
      </c>
      <c r="H3130" t="s">
        <v>3876</v>
      </c>
      <c r="I3130">
        <v>934.09999999999991</v>
      </c>
      <c r="J3130" s="41">
        <v>1.3860000000000001E-2</v>
      </c>
      <c r="K3130" s="42">
        <v>12.946626</v>
      </c>
      <c r="L3130" s="43">
        <v>2.0124999999999997</v>
      </c>
      <c r="M3130" s="42">
        <v>26.055084824999998</v>
      </c>
      <c r="N3130">
        <v>1</v>
      </c>
      <c r="O3130" s="43">
        <v>97.2</v>
      </c>
      <c r="P3130" s="42">
        <v>105</v>
      </c>
      <c r="Q3130" s="42">
        <v>10</v>
      </c>
      <c r="R3130" s="42">
        <v>18</v>
      </c>
    </row>
    <row r="3131" spans="1:18" x14ac:dyDescent="0.3">
      <c r="A3131" t="s">
        <v>3923</v>
      </c>
      <c r="B3131" s="17">
        <v>45090</v>
      </c>
      <c r="C3131" t="s">
        <v>543</v>
      </c>
      <c r="D3131" t="s">
        <v>3928</v>
      </c>
      <c r="E3131" t="s">
        <v>3929</v>
      </c>
      <c r="F3131" t="s">
        <v>3930</v>
      </c>
      <c r="G3131" t="s">
        <v>3921</v>
      </c>
      <c r="H3131" t="s">
        <v>3876</v>
      </c>
      <c r="I3131">
        <v>675.59999999999991</v>
      </c>
      <c r="J3131" s="41">
        <v>1.8260000000000002E-2</v>
      </c>
      <c r="K3131" s="42">
        <v>12.336456</v>
      </c>
      <c r="L3131" s="43">
        <v>1.6445000000000001</v>
      </c>
      <c r="M3131" s="42">
        <v>20.287301892000002</v>
      </c>
      <c r="N3131">
        <v>4</v>
      </c>
      <c r="O3131" s="43">
        <v>386.4</v>
      </c>
      <c r="P3131" s="42">
        <v>88</v>
      </c>
      <c r="Q3131" s="42">
        <v>9</v>
      </c>
      <c r="R3131" s="42">
        <v>9</v>
      </c>
    </row>
    <row r="3132" spans="1:18" x14ac:dyDescent="0.3">
      <c r="A3132" t="s">
        <v>3923</v>
      </c>
      <c r="B3132" s="17">
        <v>45091</v>
      </c>
      <c r="C3132" t="s">
        <v>543</v>
      </c>
      <c r="D3132" t="s">
        <v>3928</v>
      </c>
      <c r="E3132" t="s">
        <v>3929</v>
      </c>
      <c r="F3132" t="s">
        <v>3930</v>
      </c>
      <c r="G3132" t="s">
        <v>3921</v>
      </c>
      <c r="H3132" t="s">
        <v>3876</v>
      </c>
      <c r="I3132">
        <v>816.8</v>
      </c>
      <c r="J3132" s="41">
        <v>1.2320000000000001E-2</v>
      </c>
      <c r="K3132" s="42">
        <v>10.062976000000001</v>
      </c>
      <c r="L3132" s="43">
        <v>0.73599999999999988</v>
      </c>
      <c r="M3132" s="42">
        <v>7.4063503359999991</v>
      </c>
      <c r="N3132">
        <v>3</v>
      </c>
      <c r="O3132" s="43">
        <v>270</v>
      </c>
      <c r="P3132" s="42">
        <v>87</v>
      </c>
      <c r="Q3132" s="42">
        <v>18</v>
      </c>
      <c r="R3132" s="42">
        <v>15</v>
      </c>
    </row>
    <row r="3133" spans="1:18" x14ac:dyDescent="0.3">
      <c r="A3133" t="s">
        <v>3923</v>
      </c>
      <c r="B3133" s="17">
        <v>45092</v>
      </c>
      <c r="C3133" t="s">
        <v>543</v>
      </c>
      <c r="D3133" t="s">
        <v>3928</v>
      </c>
      <c r="E3133" t="s">
        <v>3929</v>
      </c>
      <c r="F3133" t="s">
        <v>3930</v>
      </c>
      <c r="G3133" t="s">
        <v>3921</v>
      </c>
      <c r="H3133" t="s">
        <v>3876</v>
      </c>
      <c r="I3133">
        <v>813.3</v>
      </c>
      <c r="J3133" s="41">
        <v>1.8370000000000004E-2</v>
      </c>
      <c r="K3133" s="42">
        <v>14.940321000000003</v>
      </c>
      <c r="L3133" s="43">
        <v>1.1729999999999998</v>
      </c>
      <c r="M3133" s="42">
        <v>17.524996532999999</v>
      </c>
      <c r="N3133">
        <v>1</v>
      </c>
      <c r="O3133" s="43">
        <v>130.79999999999998</v>
      </c>
      <c r="P3133" s="42">
        <v>68</v>
      </c>
      <c r="Q3133" s="42">
        <v>10</v>
      </c>
      <c r="R3133" s="42">
        <v>10.5</v>
      </c>
    </row>
    <row r="3134" spans="1:18" x14ac:dyDescent="0.3">
      <c r="A3134" t="s">
        <v>3923</v>
      </c>
      <c r="B3134" s="17">
        <v>45093</v>
      </c>
      <c r="C3134" t="s">
        <v>543</v>
      </c>
      <c r="D3134" t="s">
        <v>3928</v>
      </c>
      <c r="E3134" t="s">
        <v>3929</v>
      </c>
      <c r="F3134" t="s">
        <v>3930</v>
      </c>
      <c r="G3134" t="s">
        <v>3921</v>
      </c>
      <c r="H3134" t="s">
        <v>3876</v>
      </c>
      <c r="I3134">
        <v>1206</v>
      </c>
      <c r="J3134" s="41">
        <v>1.694E-2</v>
      </c>
      <c r="K3134" s="42">
        <v>20.429639999999999</v>
      </c>
      <c r="L3134" s="43">
        <v>1.6675</v>
      </c>
      <c r="M3134" s="42">
        <v>34.066424699999999</v>
      </c>
      <c r="N3134">
        <v>4</v>
      </c>
      <c r="O3134" s="43">
        <v>318</v>
      </c>
      <c r="P3134" s="42">
        <v>104</v>
      </c>
      <c r="Q3134" s="42">
        <v>13</v>
      </c>
      <c r="R3134" s="42">
        <v>13.5</v>
      </c>
    </row>
    <row r="3135" spans="1:18" x14ac:dyDescent="0.3">
      <c r="A3135" t="s">
        <v>3923</v>
      </c>
      <c r="B3135" s="17">
        <v>45094</v>
      </c>
      <c r="C3135" t="s">
        <v>543</v>
      </c>
      <c r="D3135" t="s">
        <v>3928</v>
      </c>
      <c r="E3135" t="s">
        <v>3929</v>
      </c>
      <c r="F3135" t="s">
        <v>3930</v>
      </c>
      <c r="G3135" t="s">
        <v>3921</v>
      </c>
      <c r="H3135" t="s">
        <v>3876</v>
      </c>
      <c r="I3135">
        <v>1139.5999999999999</v>
      </c>
      <c r="J3135" s="41">
        <v>1.5400000000000004E-2</v>
      </c>
      <c r="K3135" s="42">
        <v>17.549840000000003</v>
      </c>
      <c r="L3135" s="43">
        <v>1.5525</v>
      </c>
      <c r="M3135" s="42">
        <v>27.246126600000004</v>
      </c>
      <c r="N3135">
        <v>5</v>
      </c>
      <c r="O3135" s="43">
        <v>505.2</v>
      </c>
      <c r="P3135" s="42">
        <v>105</v>
      </c>
      <c r="Q3135" s="42">
        <v>6</v>
      </c>
      <c r="R3135" s="42">
        <v>13.5</v>
      </c>
    </row>
    <row r="3136" spans="1:18" x14ac:dyDescent="0.3">
      <c r="A3136" t="s">
        <v>3923</v>
      </c>
      <c r="B3136" s="17">
        <v>45095</v>
      </c>
      <c r="C3136" t="s">
        <v>543</v>
      </c>
      <c r="D3136" t="s">
        <v>3928</v>
      </c>
      <c r="E3136" t="s">
        <v>3929</v>
      </c>
      <c r="F3136" t="s">
        <v>3930</v>
      </c>
      <c r="G3136" t="s">
        <v>3921</v>
      </c>
      <c r="H3136" t="s">
        <v>3876</v>
      </c>
      <c r="I3136">
        <v>921.19999999999982</v>
      </c>
      <c r="J3136" s="41">
        <v>1.8920000000000003E-2</v>
      </c>
      <c r="K3136" s="42">
        <v>17.429103999999999</v>
      </c>
      <c r="L3136" s="43">
        <v>1.2075</v>
      </c>
      <c r="M3136" s="42">
        <v>21.045643079999998</v>
      </c>
      <c r="N3136">
        <v>7</v>
      </c>
      <c r="O3136" s="43">
        <v>441.59999999999997</v>
      </c>
      <c r="P3136" s="42">
        <v>82</v>
      </c>
      <c r="Q3136" s="42">
        <v>19</v>
      </c>
      <c r="R3136" s="42">
        <v>10.5</v>
      </c>
    </row>
    <row r="3137" spans="1:18" x14ac:dyDescent="0.3">
      <c r="A3137" t="s">
        <v>3923</v>
      </c>
      <c r="B3137" s="17">
        <v>45096</v>
      </c>
      <c r="C3137" t="s">
        <v>543</v>
      </c>
      <c r="D3137" t="s">
        <v>3928</v>
      </c>
      <c r="E3137" t="s">
        <v>3929</v>
      </c>
      <c r="F3137" t="s">
        <v>3930</v>
      </c>
      <c r="G3137" t="s">
        <v>3921</v>
      </c>
      <c r="H3137" t="s">
        <v>3876</v>
      </c>
      <c r="I3137">
        <v>924.69999999999982</v>
      </c>
      <c r="J3137" s="41">
        <v>1.2980000000000002E-2</v>
      </c>
      <c r="K3137" s="42">
        <v>12.002606</v>
      </c>
      <c r="L3137" s="43">
        <v>1.9204999999999999</v>
      </c>
      <c r="M3137" s="42">
        <v>23.051004823</v>
      </c>
      <c r="N3137">
        <v>1</v>
      </c>
      <c r="O3137" s="43">
        <v>24</v>
      </c>
      <c r="P3137" s="42">
        <v>73</v>
      </c>
      <c r="Q3137" s="42">
        <v>9</v>
      </c>
      <c r="R3137" s="42">
        <v>15</v>
      </c>
    </row>
    <row r="3138" spans="1:18" x14ac:dyDescent="0.3">
      <c r="A3138" t="s">
        <v>3923</v>
      </c>
      <c r="B3138" s="17">
        <v>45097</v>
      </c>
      <c r="C3138" t="s">
        <v>543</v>
      </c>
      <c r="D3138" t="s">
        <v>3928</v>
      </c>
      <c r="E3138" t="s">
        <v>3929</v>
      </c>
      <c r="F3138" t="s">
        <v>3930</v>
      </c>
      <c r="G3138" t="s">
        <v>3921</v>
      </c>
      <c r="H3138" t="s">
        <v>3876</v>
      </c>
      <c r="I3138">
        <v>440.4</v>
      </c>
      <c r="J3138" s="41">
        <v>1.0560000000000002E-2</v>
      </c>
      <c r="K3138" s="42">
        <v>4.6506240000000005</v>
      </c>
      <c r="L3138" s="43">
        <v>2.5989999999999998</v>
      </c>
      <c r="M3138" s="42">
        <v>12.086971776</v>
      </c>
      <c r="N3138">
        <v>2</v>
      </c>
      <c r="O3138" s="43">
        <v>174</v>
      </c>
      <c r="P3138" s="42">
        <v>90</v>
      </c>
      <c r="Q3138" s="42">
        <v>7</v>
      </c>
      <c r="R3138" s="42">
        <v>12</v>
      </c>
    </row>
    <row r="3139" spans="1:18" x14ac:dyDescent="0.3">
      <c r="A3139" t="s">
        <v>3923</v>
      </c>
      <c r="B3139" s="17">
        <v>45098</v>
      </c>
      <c r="C3139" t="s">
        <v>543</v>
      </c>
      <c r="D3139" t="s">
        <v>3928</v>
      </c>
      <c r="E3139" t="s">
        <v>3929</v>
      </c>
      <c r="F3139" t="s">
        <v>3930</v>
      </c>
      <c r="G3139" t="s">
        <v>3921</v>
      </c>
      <c r="H3139" t="s">
        <v>3876</v>
      </c>
      <c r="I3139">
        <v>1172.1999999999998</v>
      </c>
      <c r="J3139" s="41">
        <v>1.3310000000000001E-2</v>
      </c>
      <c r="K3139" s="42">
        <v>15.601981999999998</v>
      </c>
      <c r="L3139" s="43">
        <v>2.4954999999999998</v>
      </c>
      <c r="M3139" s="42">
        <v>38.934746080999993</v>
      </c>
      <c r="N3139">
        <v>3</v>
      </c>
      <c r="O3139" s="43">
        <v>140.4</v>
      </c>
      <c r="P3139" s="42">
        <v>88</v>
      </c>
      <c r="Q3139" s="42">
        <v>16</v>
      </c>
      <c r="R3139" s="42">
        <v>9</v>
      </c>
    </row>
    <row r="3140" spans="1:18" x14ac:dyDescent="0.3">
      <c r="A3140" t="s">
        <v>3923</v>
      </c>
      <c r="B3140" s="17">
        <v>45099</v>
      </c>
      <c r="C3140" t="s">
        <v>543</v>
      </c>
      <c r="D3140" t="s">
        <v>3928</v>
      </c>
      <c r="E3140" t="s">
        <v>3929</v>
      </c>
      <c r="F3140" t="s">
        <v>3930</v>
      </c>
      <c r="G3140" t="s">
        <v>3921</v>
      </c>
      <c r="H3140" t="s">
        <v>3876</v>
      </c>
      <c r="I3140">
        <v>964.89999999999986</v>
      </c>
      <c r="J3140" s="41">
        <v>1.5070000000000002E-2</v>
      </c>
      <c r="K3140" s="42">
        <v>14.541043</v>
      </c>
      <c r="L3140" s="43">
        <v>1.1615</v>
      </c>
      <c r="M3140" s="42">
        <v>16.889421444499998</v>
      </c>
      <c r="N3140">
        <v>1</v>
      </c>
      <c r="O3140" s="43">
        <v>44.4</v>
      </c>
      <c r="P3140" s="42">
        <v>103</v>
      </c>
      <c r="Q3140" s="42">
        <v>12</v>
      </c>
      <c r="R3140" s="42">
        <v>15</v>
      </c>
    </row>
    <row r="3141" spans="1:18" x14ac:dyDescent="0.3">
      <c r="A3141" t="s">
        <v>3923</v>
      </c>
      <c r="B3141" s="17">
        <v>45100</v>
      </c>
      <c r="C3141" t="s">
        <v>543</v>
      </c>
      <c r="D3141" t="s">
        <v>3928</v>
      </c>
      <c r="E3141" t="s">
        <v>3929</v>
      </c>
      <c r="F3141" t="s">
        <v>3930</v>
      </c>
      <c r="G3141" t="s">
        <v>3921</v>
      </c>
      <c r="H3141" t="s">
        <v>3876</v>
      </c>
      <c r="I3141">
        <v>947.59999999999991</v>
      </c>
      <c r="J3141" s="41">
        <v>1.4960000000000003E-2</v>
      </c>
      <c r="K3141" s="42">
        <v>14.176096000000001</v>
      </c>
      <c r="L3141" s="43">
        <v>1.9434999999999998</v>
      </c>
      <c r="M3141" s="42">
        <v>27.551242576</v>
      </c>
      <c r="N3141">
        <v>1</v>
      </c>
      <c r="O3141" s="43">
        <v>39.6</v>
      </c>
      <c r="P3141" s="42">
        <v>99</v>
      </c>
      <c r="Q3141" s="42">
        <v>9</v>
      </c>
      <c r="R3141" s="42">
        <v>18</v>
      </c>
    </row>
    <row r="3142" spans="1:18" x14ac:dyDescent="0.3">
      <c r="A3142" t="s">
        <v>3923</v>
      </c>
      <c r="B3142" s="17">
        <v>45101</v>
      </c>
      <c r="C3142" t="s">
        <v>543</v>
      </c>
      <c r="D3142" t="s">
        <v>3928</v>
      </c>
      <c r="E3142" t="s">
        <v>3929</v>
      </c>
      <c r="F3142" t="s">
        <v>3930</v>
      </c>
      <c r="G3142" t="s">
        <v>3921</v>
      </c>
      <c r="H3142" t="s">
        <v>3876</v>
      </c>
      <c r="I3142">
        <v>660.5</v>
      </c>
      <c r="J3142" s="41">
        <v>1.1880000000000002E-2</v>
      </c>
      <c r="K3142" s="42">
        <v>7.8467400000000014</v>
      </c>
      <c r="L3142" s="43">
        <v>1.909</v>
      </c>
      <c r="M3142" s="42">
        <v>14.979426660000003</v>
      </c>
      <c r="N3142">
        <v>3</v>
      </c>
      <c r="O3142" s="43">
        <v>132</v>
      </c>
      <c r="P3142" s="42">
        <v>71</v>
      </c>
      <c r="Q3142" s="42">
        <v>13</v>
      </c>
      <c r="R3142" s="42">
        <v>6</v>
      </c>
    </row>
    <row r="3143" spans="1:18" x14ac:dyDescent="0.3">
      <c r="A3143" t="s">
        <v>3923</v>
      </c>
      <c r="B3143" s="17">
        <v>45102</v>
      </c>
      <c r="C3143" t="s">
        <v>543</v>
      </c>
      <c r="D3143" t="s">
        <v>3928</v>
      </c>
      <c r="E3143" t="s">
        <v>3929</v>
      </c>
      <c r="F3143" t="s">
        <v>3930</v>
      </c>
      <c r="G3143" t="s">
        <v>3921</v>
      </c>
      <c r="H3143" t="s">
        <v>3876</v>
      </c>
      <c r="I3143">
        <v>1076</v>
      </c>
      <c r="J3143" s="41">
        <v>1.9250000000000003E-2</v>
      </c>
      <c r="K3143" s="42">
        <v>20.713000000000005</v>
      </c>
      <c r="L3143" s="43">
        <v>1.9894999999999998</v>
      </c>
      <c r="M3143" s="42">
        <v>41.208513500000002</v>
      </c>
      <c r="N3143">
        <v>1</v>
      </c>
      <c r="O3143" s="43">
        <v>126</v>
      </c>
      <c r="P3143" s="42">
        <v>108</v>
      </c>
      <c r="Q3143" s="42">
        <v>6</v>
      </c>
      <c r="R3143" s="42">
        <v>6</v>
      </c>
    </row>
    <row r="3144" spans="1:18" x14ac:dyDescent="0.3">
      <c r="A3144" t="s">
        <v>3923</v>
      </c>
      <c r="B3144" s="17">
        <v>45103</v>
      </c>
      <c r="C3144" t="s">
        <v>543</v>
      </c>
      <c r="D3144" t="s">
        <v>3928</v>
      </c>
      <c r="E3144" t="s">
        <v>3929</v>
      </c>
      <c r="F3144" t="s">
        <v>3930</v>
      </c>
      <c r="G3144" t="s">
        <v>3921</v>
      </c>
      <c r="H3144" t="s">
        <v>3876</v>
      </c>
      <c r="I3144">
        <v>1085.1999999999998</v>
      </c>
      <c r="J3144" s="41">
        <v>1.8480000000000003E-2</v>
      </c>
      <c r="K3144" s="42">
        <v>20.054496</v>
      </c>
      <c r="L3144" s="43">
        <v>1.0004999999999999</v>
      </c>
      <c r="M3144" s="42">
        <v>20.064523248</v>
      </c>
      <c r="N3144">
        <v>2</v>
      </c>
      <c r="O3144" s="43">
        <v>75.599999999999994</v>
      </c>
      <c r="P3144" s="42">
        <v>108</v>
      </c>
      <c r="Q3144" s="42">
        <v>13</v>
      </c>
      <c r="R3144" s="42">
        <v>15</v>
      </c>
    </row>
    <row r="3145" spans="1:18" x14ac:dyDescent="0.3">
      <c r="A3145" t="s">
        <v>3923</v>
      </c>
      <c r="B3145" s="17">
        <v>45104</v>
      </c>
      <c r="C3145" t="s">
        <v>543</v>
      </c>
      <c r="D3145" t="s">
        <v>3928</v>
      </c>
      <c r="E3145" t="s">
        <v>3929</v>
      </c>
      <c r="F3145" t="s">
        <v>3930</v>
      </c>
      <c r="G3145" t="s">
        <v>3921</v>
      </c>
      <c r="H3145" t="s">
        <v>3876</v>
      </c>
      <c r="I3145">
        <v>1139.0999999999999</v>
      </c>
      <c r="J3145" s="41">
        <v>1.2540000000000001E-2</v>
      </c>
      <c r="K3145" s="42">
        <v>14.284314</v>
      </c>
      <c r="L3145" s="43">
        <v>2.024</v>
      </c>
      <c r="M3145" s="42">
        <v>28.911451536000001</v>
      </c>
      <c r="N3145">
        <v>1</v>
      </c>
      <c r="O3145" s="43">
        <v>31.2</v>
      </c>
      <c r="P3145" s="42">
        <v>90</v>
      </c>
      <c r="Q3145" s="42">
        <v>11</v>
      </c>
      <c r="R3145" s="42">
        <v>6</v>
      </c>
    </row>
    <row r="3146" spans="1:18" x14ac:dyDescent="0.3">
      <c r="A3146" t="s">
        <v>3923</v>
      </c>
      <c r="B3146" s="17">
        <v>45105</v>
      </c>
      <c r="C3146" t="s">
        <v>543</v>
      </c>
      <c r="D3146" t="s">
        <v>3928</v>
      </c>
      <c r="E3146" t="s">
        <v>3929</v>
      </c>
      <c r="F3146" t="s">
        <v>3930</v>
      </c>
      <c r="G3146" t="s">
        <v>3921</v>
      </c>
      <c r="H3146" t="s">
        <v>3876</v>
      </c>
      <c r="I3146">
        <v>605</v>
      </c>
      <c r="J3146" s="41">
        <v>1.4630000000000001E-2</v>
      </c>
      <c r="K3146" s="42">
        <v>8.8511500000000005</v>
      </c>
      <c r="L3146" s="43">
        <v>1.4259999999999999</v>
      </c>
      <c r="M3146" s="42">
        <v>12.6217399</v>
      </c>
      <c r="N3146">
        <v>7</v>
      </c>
      <c r="O3146" s="43">
        <v>447.59999999999997</v>
      </c>
      <c r="P3146" s="42">
        <v>93</v>
      </c>
      <c r="Q3146" s="42">
        <v>9</v>
      </c>
      <c r="R3146" s="42">
        <v>12</v>
      </c>
    </row>
    <row r="3147" spans="1:18" x14ac:dyDescent="0.3">
      <c r="A3147" t="s">
        <v>3923</v>
      </c>
      <c r="B3147" s="17">
        <v>45106</v>
      </c>
      <c r="C3147" t="s">
        <v>543</v>
      </c>
      <c r="D3147" t="s">
        <v>3928</v>
      </c>
      <c r="E3147" t="s">
        <v>3929</v>
      </c>
      <c r="F3147" t="s">
        <v>3930</v>
      </c>
      <c r="G3147" t="s">
        <v>3921</v>
      </c>
      <c r="H3147" t="s">
        <v>3876</v>
      </c>
      <c r="I3147">
        <v>1213.0999999999999</v>
      </c>
      <c r="J3147" s="41">
        <v>1.7930000000000005E-2</v>
      </c>
      <c r="K3147" s="42">
        <v>21.750883000000005</v>
      </c>
      <c r="L3147" s="43">
        <v>2.0469999999999997</v>
      </c>
      <c r="M3147" s="42">
        <v>44.524057501000001</v>
      </c>
      <c r="N3147">
        <v>0</v>
      </c>
      <c r="O3147" s="43">
        <v>18</v>
      </c>
      <c r="P3147" s="42">
        <v>106</v>
      </c>
      <c r="Q3147" s="42">
        <v>5</v>
      </c>
      <c r="R3147" s="42">
        <v>6</v>
      </c>
    </row>
    <row r="3148" spans="1:18" x14ac:dyDescent="0.3">
      <c r="A3148" t="s">
        <v>3923</v>
      </c>
      <c r="B3148" s="17">
        <v>45107</v>
      </c>
      <c r="C3148" t="s">
        <v>543</v>
      </c>
      <c r="D3148" t="s">
        <v>3928</v>
      </c>
      <c r="E3148" t="s">
        <v>3929</v>
      </c>
      <c r="F3148" t="s">
        <v>3930</v>
      </c>
      <c r="G3148" t="s">
        <v>3921</v>
      </c>
      <c r="H3148" t="s">
        <v>3876</v>
      </c>
      <c r="I3148">
        <v>663.59999999999991</v>
      </c>
      <c r="J3148" s="41">
        <v>1.661E-2</v>
      </c>
      <c r="K3148" s="42">
        <v>11.022395999999999</v>
      </c>
      <c r="L3148" s="43">
        <v>1.3684999999999998</v>
      </c>
      <c r="M3148" s="42">
        <v>15.084148925999996</v>
      </c>
      <c r="N3148">
        <v>2</v>
      </c>
      <c r="O3148" s="43">
        <v>97.2</v>
      </c>
      <c r="P3148" s="42">
        <v>111</v>
      </c>
      <c r="Q3148" s="42">
        <v>6</v>
      </c>
      <c r="R3148" s="42">
        <v>13.5</v>
      </c>
    </row>
    <row r="3149" spans="1:18" x14ac:dyDescent="0.3">
      <c r="A3149" t="s">
        <v>3923</v>
      </c>
      <c r="B3149" s="17">
        <v>45108</v>
      </c>
      <c r="C3149" t="s">
        <v>543</v>
      </c>
      <c r="D3149" t="s">
        <v>3928</v>
      </c>
      <c r="E3149" t="s">
        <v>3929</v>
      </c>
      <c r="F3149" t="s">
        <v>3930</v>
      </c>
      <c r="G3149" t="s">
        <v>3921</v>
      </c>
      <c r="H3149" t="s">
        <v>3876</v>
      </c>
      <c r="I3149">
        <v>700.59999999999991</v>
      </c>
      <c r="J3149" s="41">
        <v>1.166E-2</v>
      </c>
      <c r="K3149" s="42">
        <v>8.1689959999999999</v>
      </c>
      <c r="L3149" s="43">
        <v>1.7134999999999998</v>
      </c>
      <c r="M3149" s="42">
        <v>13.997574645999999</v>
      </c>
      <c r="N3149">
        <v>0</v>
      </c>
      <c r="O3149" s="43">
        <v>14.399999999999999</v>
      </c>
      <c r="P3149" s="42">
        <v>69</v>
      </c>
      <c r="Q3149" s="42">
        <v>7</v>
      </c>
      <c r="R3149" s="42">
        <v>6</v>
      </c>
    </row>
    <row r="3150" spans="1:18" x14ac:dyDescent="0.3">
      <c r="A3150" t="s">
        <v>3923</v>
      </c>
      <c r="B3150" s="17">
        <v>45109</v>
      </c>
      <c r="C3150" t="s">
        <v>543</v>
      </c>
      <c r="D3150" t="s">
        <v>3928</v>
      </c>
      <c r="E3150" t="s">
        <v>3929</v>
      </c>
      <c r="F3150" t="s">
        <v>3930</v>
      </c>
      <c r="G3150" t="s">
        <v>3921</v>
      </c>
      <c r="H3150" t="s">
        <v>3876</v>
      </c>
      <c r="I3150">
        <v>899.59999999999991</v>
      </c>
      <c r="J3150" s="41">
        <v>1.474E-2</v>
      </c>
      <c r="K3150" s="42">
        <v>13.260103999999998</v>
      </c>
      <c r="L3150" s="43">
        <v>1.3569999999999998</v>
      </c>
      <c r="M3150" s="42">
        <v>17.993961127999995</v>
      </c>
      <c r="N3150">
        <v>0</v>
      </c>
      <c r="O3150" s="43">
        <v>18</v>
      </c>
      <c r="P3150" s="42">
        <v>110</v>
      </c>
      <c r="Q3150" s="42">
        <v>17</v>
      </c>
      <c r="R3150" s="42">
        <v>15</v>
      </c>
    </row>
    <row r="3151" spans="1:18" x14ac:dyDescent="0.3">
      <c r="A3151" t="s">
        <v>3923</v>
      </c>
      <c r="B3151" s="17">
        <v>45110</v>
      </c>
      <c r="C3151" t="s">
        <v>543</v>
      </c>
      <c r="D3151" t="s">
        <v>3928</v>
      </c>
      <c r="E3151" t="s">
        <v>3929</v>
      </c>
      <c r="F3151" t="s">
        <v>3930</v>
      </c>
      <c r="G3151" t="s">
        <v>3921</v>
      </c>
      <c r="H3151" t="s">
        <v>3876</v>
      </c>
      <c r="I3151">
        <v>576.29999999999995</v>
      </c>
      <c r="J3151" s="41">
        <v>1.9689999999999999E-2</v>
      </c>
      <c r="K3151" s="42">
        <v>11.347346999999999</v>
      </c>
      <c r="L3151" s="43">
        <v>1.0004999999999999</v>
      </c>
      <c r="M3151" s="42">
        <v>11.353020673499998</v>
      </c>
      <c r="N3151">
        <v>0</v>
      </c>
      <c r="O3151" s="43">
        <v>20.399999999999999</v>
      </c>
      <c r="P3151" s="42">
        <v>69</v>
      </c>
      <c r="Q3151" s="42">
        <v>12</v>
      </c>
      <c r="R3151" s="42">
        <v>22.5</v>
      </c>
    </row>
    <row r="3152" spans="1:18" x14ac:dyDescent="0.3">
      <c r="A3152" t="s">
        <v>3923</v>
      </c>
      <c r="B3152" s="17">
        <v>45111</v>
      </c>
      <c r="C3152" t="s">
        <v>543</v>
      </c>
      <c r="D3152" t="s">
        <v>3928</v>
      </c>
      <c r="E3152" t="s">
        <v>3929</v>
      </c>
      <c r="F3152" t="s">
        <v>3930</v>
      </c>
      <c r="G3152" t="s">
        <v>3921</v>
      </c>
      <c r="H3152" t="s">
        <v>3876</v>
      </c>
      <c r="I3152">
        <v>1135.8</v>
      </c>
      <c r="J3152" s="41">
        <v>1.4080000000000002E-2</v>
      </c>
      <c r="K3152" s="42">
        <v>15.992064000000003</v>
      </c>
      <c r="L3152" s="43">
        <v>1.5409999999999997</v>
      </c>
      <c r="M3152" s="42">
        <v>24.643770623999998</v>
      </c>
      <c r="N3152">
        <v>1</v>
      </c>
      <c r="O3152" s="43">
        <v>81.599999999999994</v>
      </c>
      <c r="P3152" s="42">
        <v>65</v>
      </c>
      <c r="Q3152" s="42">
        <v>19</v>
      </c>
      <c r="R3152" s="42">
        <v>9</v>
      </c>
    </row>
    <row r="3153" spans="1:18" x14ac:dyDescent="0.3">
      <c r="A3153" t="s">
        <v>3923</v>
      </c>
      <c r="B3153" s="17">
        <v>45112</v>
      </c>
      <c r="C3153" t="s">
        <v>543</v>
      </c>
      <c r="D3153" t="s">
        <v>3928</v>
      </c>
      <c r="E3153" t="s">
        <v>3929</v>
      </c>
      <c r="F3153" t="s">
        <v>3930</v>
      </c>
      <c r="G3153" t="s">
        <v>3921</v>
      </c>
      <c r="H3153" t="s">
        <v>3876</v>
      </c>
      <c r="I3153">
        <v>653.19999999999993</v>
      </c>
      <c r="J3153" s="41">
        <v>1.6170000000000004E-2</v>
      </c>
      <c r="K3153" s="42">
        <v>10.562244000000002</v>
      </c>
      <c r="L3153" s="43">
        <v>2.5644999999999998</v>
      </c>
      <c r="M3153" s="42">
        <v>27.086874738000002</v>
      </c>
      <c r="N3153">
        <v>3</v>
      </c>
      <c r="O3153" s="43">
        <v>226.79999999999998</v>
      </c>
      <c r="P3153" s="42">
        <v>92</v>
      </c>
      <c r="Q3153" s="42">
        <v>16</v>
      </c>
      <c r="R3153" s="42">
        <v>6</v>
      </c>
    </row>
    <row r="3154" spans="1:18" x14ac:dyDescent="0.3">
      <c r="A3154" t="s">
        <v>3923</v>
      </c>
      <c r="B3154" s="17">
        <v>45113</v>
      </c>
      <c r="C3154" t="s">
        <v>543</v>
      </c>
      <c r="D3154" t="s">
        <v>3928</v>
      </c>
      <c r="E3154" t="s">
        <v>3929</v>
      </c>
      <c r="F3154" t="s">
        <v>3930</v>
      </c>
      <c r="G3154" t="s">
        <v>3921</v>
      </c>
      <c r="H3154" t="s">
        <v>3876</v>
      </c>
      <c r="I3154">
        <v>1072.8</v>
      </c>
      <c r="J3154" s="41">
        <v>1.8590000000000002E-2</v>
      </c>
      <c r="K3154" s="42">
        <v>19.943352000000001</v>
      </c>
      <c r="L3154" s="43">
        <v>2.5874999999999999</v>
      </c>
      <c r="M3154" s="42">
        <v>51.603423300000003</v>
      </c>
      <c r="N3154">
        <v>0</v>
      </c>
      <c r="O3154" s="43">
        <v>26.4</v>
      </c>
      <c r="P3154" s="42">
        <v>101</v>
      </c>
      <c r="Q3154" s="42">
        <v>7</v>
      </c>
      <c r="R3154" s="42">
        <v>15</v>
      </c>
    </row>
    <row r="3155" spans="1:18" x14ac:dyDescent="0.3">
      <c r="A3155" t="s">
        <v>3923</v>
      </c>
      <c r="B3155" s="17">
        <v>45114</v>
      </c>
      <c r="C3155" t="s">
        <v>543</v>
      </c>
      <c r="D3155" t="s">
        <v>3928</v>
      </c>
      <c r="E3155" t="s">
        <v>3929</v>
      </c>
      <c r="F3155" t="s">
        <v>3930</v>
      </c>
      <c r="G3155" t="s">
        <v>3921</v>
      </c>
      <c r="H3155" t="s">
        <v>3876</v>
      </c>
      <c r="I3155">
        <v>798.7</v>
      </c>
      <c r="J3155" s="41">
        <v>1.0780000000000001E-2</v>
      </c>
      <c r="K3155" s="42">
        <v>8.609986000000001</v>
      </c>
      <c r="L3155" s="43">
        <v>2.4034999999999997</v>
      </c>
      <c r="M3155" s="42">
        <v>20.694101351</v>
      </c>
      <c r="N3155">
        <v>4</v>
      </c>
      <c r="O3155" s="43">
        <v>318</v>
      </c>
      <c r="P3155" s="42">
        <v>90</v>
      </c>
      <c r="Q3155" s="42">
        <v>15</v>
      </c>
      <c r="R3155" s="42">
        <v>16.5</v>
      </c>
    </row>
    <row r="3156" spans="1:18" x14ac:dyDescent="0.3">
      <c r="A3156" t="s">
        <v>3923</v>
      </c>
      <c r="B3156" s="17">
        <v>45115</v>
      </c>
      <c r="C3156" t="s">
        <v>543</v>
      </c>
      <c r="D3156" t="s">
        <v>3928</v>
      </c>
      <c r="E3156" t="s">
        <v>3929</v>
      </c>
      <c r="F3156" t="s">
        <v>3930</v>
      </c>
      <c r="G3156" t="s">
        <v>3921</v>
      </c>
      <c r="H3156" t="s">
        <v>3876</v>
      </c>
      <c r="I3156">
        <v>773.4</v>
      </c>
      <c r="J3156" s="41">
        <v>1.023E-2</v>
      </c>
      <c r="K3156" s="42">
        <v>7.9118819999999994</v>
      </c>
      <c r="L3156" s="43">
        <v>1.5179999999999998</v>
      </c>
      <c r="M3156" s="42">
        <v>12.010236875999997</v>
      </c>
      <c r="N3156">
        <v>0</v>
      </c>
      <c r="O3156" s="43">
        <v>25.2</v>
      </c>
      <c r="P3156" s="42">
        <v>100</v>
      </c>
      <c r="Q3156" s="42">
        <v>15</v>
      </c>
      <c r="R3156" s="42">
        <v>16.5</v>
      </c>
    </row>
    <row r="3157" spans="1:18" x14ac:dyDescent="0.3">
      <c r="A3157" t="s">
        <v>3923</v>
      </c>
      <c r="B3157" s="17">
        <v>45116</v>
      </c>
      <c r="C3157" t="s">
        <v>543</v>
      </c>
      <c r="D3157" t="s">
        <v>3928</v>
      </c>
      <c r="E3157" t="s">
        <v>3929</v>
      </c>
      <c r="F3157" t="s">
        <v>3930</v>
      </c>
      <c r="G3157" t="s">
        <v>3921</v>
      </c>
      <c r="H3157" t="s">
        <v>3876</v>
      </c>
      <c r="I3157">
        <v>1118.3999999999999</v>
      </c>
      <c r="J3157" s="41">
        <v>1.1330000000000002E-2</v>
      </c>
      <c r="K3157" s="42">
        <v>12.671472</v>
      </c>
      <c r="L3157" s="43">
        <v>1.6444999999999999</v>
      </c>
      <c r="M3157" s="42">
        <v>20.838235703999999</v>
      </c>
      <c r="N3157">
        <v>1</v>
      </c>
      <c r="O3157" s="43">
        <v>94.8</v>
      </c>
      <c r="P3157" s="42">
        <v>82</v>
      </c>
      <c r="Q3157" s="42">
        <v>14</v>
      </c>
      <c r="R3157" s="42">
        <v>22.5</v>
      </c>
    </row>
    <row r="3158" spans="1:18" x14ac:dyDescent="0.3">
      <c r="A3158" t="s">
        <v>3923</v>
      </c>
      <c r="B3158" s="17">
        <v>45117</v>
      </c>
      <c r="C3158" t="s">
        <v>543</v>
      </c>
      <c r="D3158" t="s">
        <v>3928</v>
      </c>
      <c r="E3158" t="s">
        <v>3929</v>
      </c>
      <c r="F3158" t="s">
        <v>3930</v>
      </c>
      <c r="G3158" t="s">
        <v>3921</v>
      </c>
      <c r="H3158" t="s">
        <v>3876</v>
      </c>
      <c r="I3158">
        <v>762.9</v>
      </c>
      <c r="J3158" s="41">
        <v>1.6720000000000002E-2</v>
      </c>
      <c r="K3158" s="42">
        <v>12.755688000000001</v>
      </c>
      <c r="L3158" s="43">
        <v>1.3684999999999998</v>
      </c>
      <c r="M3158" s="42">
        <v>17.456159027999998</v>
      </c>
      <c r="N3158">
        <v>2</v>
      </c>
      <c r="O3158" s="43">
        <v>163.19999999999999</v>
      </c>
      <c r="P3158" s="42">
        <v>89</v>
      </c>
      <c r="Q3158" s="42">
        <v>12</v>
      </c>
      <c r="R3158" s="42">
        <v>10.5</v>
      </c>
    </row>
    <row r="3159" spans="1:18" x14ac:dyDescent="0.3">
      <c r="A3159" t="s">
        <v>3923</v>
      </c>
      <c r="B3159" s="17">
        <v>45118</v>
      </c>
      <c r="C3159" t="s">
        <v>543</v>
      </c>
      <c r="D3159" t="s">
        <v>3928</v>
      </c>
      <c r="E3159" t="s">
        <v>3929</v>
      </c>
      <c r="F3159" t="s">
        <v>3930</v>
      </c>
      <c r="G3159" t="s">
        <v>3921</v>
      </c>
      <c r="H3159" t="s">
        <v>3876</v>
      </c>
      <c r="I3159">
        <v>751.69999999999993</v>
      </c>
      <c r="J3159" s="41">
        <v>1.6390000000000002E-2</v>
      </c>
      <c r="K3159" s="42">
        <v>12.320363</v>
      </c>
      <c r="L3159" s="43">
        <v>1.2765</v>
      </c>
      <c r="M3159" s="42">
        <v>15.726943369500001</v>
      </c>
      <c r="N3159">
        <v>1</v>
      </c>
      <c r="O3159" s="43">
        <v>109.2</v>
      </c>
      <c r="P3159" s="42">
        <v>99</v>
      </c>
      <c r="Q3159" s="42">
        <v>5</v>
      </c>
      <c r="R3159" s="42">
        <v>16.5</v>
      </c>
    </row>
    <row r="3160" spans="1:18" x14ac:dyDescent="0.3">
      <c r="A3160" t="s">
        <v>3923</v>
      </c>
      <c r="B3160" s="17">
        <v>45119</v>
      </c>
      <c r="C3160" t="s">
        <v>543</v>
      </c>
      <c r="D3160" t="s">
        <v>3928</v>
      </c>
      <c r="E3160" t="s">
        <v>3929</v>
      </c>
      <c r="F3160" t="s">
        <v>3930</v>
      </c>
      <c r="G3160" t="s">
        <v>3921</v>
      </c>
      <c r="H3160" t="s">
        <v>3876</v>
      </c>
      <c r="I3160">
        <v>1168.8</v>
      </c>
      <c r="J3160" s="41">
        <v>1.661E-2</v>
      </c>
      <c r="K3160" s="42">
        <v>19.413767999999997</v>
      </c>
      <c r="L3160" s="43">
        <v>2.3804999999999996</v>
      </c>
      <c r="M3160" s="42">
        <v>46.214474723999984</v>
      </c>
      <c r="N3160">
        <v>6</v>
      </c>
      <c r="O3160" s="43">
        <v>580.79999999999995</v>
      </c>
      <c r="P3160" s="42">
        <v>64</v>
      </c>
      <c r="Q3160" s="42">
        <v>7</v>
      </c>
      <c r="R3160" s="42">
        <v>6</v>
      </c>
    </row>
    <row r="3161" spans="1:18" x14ac:dyDescent="0.3">
      <c r="A3161" t="s">
        <v>3923</v>
      </c>
      <c r="B3161" s="17">
        <v>45120</v>
      </c>
      <c r="C3161" t="s">
        <v>543</v>
      </c>
      <c r="D3161" t="s">
        <v>3928</v>
      </c>
      <c r="E3161" t="s">
        <v>3929</v>
      </c>
      <c r="F3161" t="s">
        <v>3930</v>
      </c>
      <c r="G3161" t="s">
        <v>3921</v>
      </c>
      <c r="H3161" t="s">
        <v>3876</v>
      </c>
      <c r="I3161">
        <v>929.5</v>
      </c>
      <c r="J3161" s="41">
        <v>1.7489999999999999E-2</v>
      </c>
      <c r="K3161" s="42">
        <v>16.256954999999998</v>
      </c>
      <c r="L3161" s="43">
        <v>0.74749999999999994</v>
      </c>
      <c r="M3161" s="42">
        <v>12.152073862499998</v>
      </c>
      <c r="N3161">
        <v>3</v>
      </c>
      <c r="O3161" s="43">
        <v>200.4</v>
      </c>
      <c r="P3161" s="42">
        <v>111</v>
      </c>
      <c r="Q3161" s="42">
        <v>10</v>
      </c>
      <c r="R3161" s="42">
        <v>4.5</v>
      </c>
    </row>
    <row r="3162" spans="1:18" x14ac:dyDescent="0.3">
      <c r="A3162" t="s">
        <v>3923</v>
      </c>
      <c r="B3162" s="17">
        <v>45121</v>
      </c>
      <c r="C3162" t="s">
        <v>543</v>
      </c>
      <c r="D3162" t="s">
        <v>3928</v>
      </c>
      <c r="E3162" t="s">
        <v>3929</v>
      </c>
      <c r="F3162" t="s">
        <v>3930</v>
      </c>
      <c r="G3162" t="s">
        <v>3921</v>
      </c>
      <c r="H3162" t="s">
        <v>3876</v>
      </c>
      <c r="I3162">
        <v>1070</v>
      </c>
      <c r="J3162" s="41">
        <v>1.694E-2</v>
      </c>
      <c r="K3162" s="42">
        <v>18.125800000000002</v>
      </c>
      <c r="L3162" s="43">
        <v>1.3684999999999998</v>
      </c>
      <c r="M3162" s="42">
        <v>24.805157299999998</v>
      </c>
      <c r="N3162">
        <v>0</v>
      </c>
      <c r="O3162" s="43">
        <v>27.599999999999998</v>
      </c>
      <c r="P3162" s="42">
        <v>99</v>
      </c>
      <c r="Q3162" s="42">
        <v>5</v>
      </c>
      <c r="R3162" s="42">
        <v>6</v>
      </c>
    </row>
    <row r="3163" spans="1:18" x14ac:dyDescent="0.3">
      <c r="A3163" t="s">
        <v>3923</v>
      </c>
      <c r="B3163" s="17">
        <v>45122</v>
      </c>
      <c r="C3163" t="s">
        <v>543</v>
      </c>
      <c r="D3163" t="s">
        <v>3928</v>
      </c>
      <c r="E3163" t="s">
        <v>3929</v>
      </c>
      <c r="F3163" t="s">
        <v>3930</v>
      </c>
      <c r="G3163" t="s">
        <v>3921</v>
      </c>
      <c r="H3163" t="s">
        <v>3876</v>
      </c>
      <c r="I3163">
        <v>511.69999999999993</v>
      </c>
      <c r="J3163" s="41">
        <v>1.0010000000000002E-2</v>
      </c>
      <c r="K3163" s="42">
        <v>5.1221170000000003</v>
      </c>
      <c r="L3163" s="43">
        <v>1.6445000000000001</v>
      </c>
      <c r="M3163" s="42">
        <v>8.4233214065000013</v>
      </c>
      <c r="N3163">
        <v>0</v>
      </c>
      <c r="O3163" s="43">
        <v>8.4</v>
      </c>
      <c r="P3163" s="42">
        <v>65</v>
      </c>
      <c r="Q3163" s="42">
        <v>12</v>
      </c>
      <c r="R3163" s="42">
        <v>16.5</v>
      </c>
    </row>
    <row r="3164" spans="1:18" x14ac:dyDescent="0.3">
      <c r="A3164" t="s">
        <v>3923</v>
      </c>
      <c r="B3164" s="17">
        <v>45123</v>
      </c>
      <c r="C3164" t="s">
        <v>543</v>
      </c>
      <c r="D3164" t="s">
        <v>3928</v>
      </c>
      <c r="E3164" t="s">
        <v>3929</v>
      </c>
      <c r="F3164" t="s">
        <v>3930</v>
      </c>
      <c r="G3164" t="s">
        <v>3921</v>
      </c>
      <c r="H3164" t="s">
        <v>3876</v>
      </c>
      <c r="I3164">
        <v>580</v>
      </c>
      <c r="J3164" s="41">
        <v>1.3750000000000002E-2</v>
      </c>
      <c r="K3164" s="42">
        <v>7.9750000000000014</v>
      </c>
      <c r="L3164" s="43">
        <v>2.5299999999999998</v>
      </c>
      <c r="M3164" s="42">
        <v>20.176750000000002</v>
      </c>
      <c r="N3164">
        <v>0</v>
      </c>
      <c r="O3164" s="43">
        <v>9.6</v>
      </c>
      <c r="P3164" s="42">
        <v>70</v>
      </c>
      <c r="Q3164" s="42">
        <v>14</v>
      </c>
      <c r="R3164" s="42">
        <v>6</v>
      </c>
    </row>
    <row r="3165" spans="1:18" x14ac:dyDescent="0.3">
      <c r="A3165" t="s">
        <v>3923</v>
      </c>
      <c r="B3165" s="17">
        <v>45124</v>
      </c>
      <c r="C3165" t="s">
        <v>543</v>
      </c>
      <c r="D3165" t="s">
        <v>3928</v>
      </c>
      <c r="E3165" t="s">
        <v>3929</v>
      </c>
      <c r="F3165" t="s">
        <v>3930</v>
      </c>
      <c r="G3165" t="s">
        <v>3921</v>
      </c>
      <c r="H3165" t="s">
        <v>3876</v>
      </c>
      <c r="I3165">
        <v>619.09999999999991</v>
      </c>
      <c r="J3165" s="41">
        <v>1.3310000000000001E-2</v>
      </c>
      <c r="K3165" s="42">
        <v>8.240221</v>
      </c>
      <c r="L3165" s="43">
        <v>1.3685</v>
      </c>
      <c r="M3165" s="42">
        <v>11.276742438500001</v>
      </c>
      <c r="N3165">
        <v>2</v>
      </c>
      <c r="O3165" s="43">
        <v>132</v>
      </c>
      <c r="P3165" s="42">
        <v>91</v>
      </c>
      <c r="Q3165" s="42">
        <v>18</v>
      </c>
      <c r="R3165" s="42">
        <v>15</v>
      </c>
    </row>
    <row r="3166" spans="1:18" x14ac:dyDescent="0.3">
      <c r="A3166" t="s">
        <v>3923</v>
      </c>
      <c r="B3166" s="17">
        <v>45125</v>
      </c>
      <c r="C3166" t="s">
        <v>543</v>
      </c>
      <c r="D3166" t="s">
        <v>3928</v>
      </c>
      <c r="E3166" t="s">
        <v>3929</v>
      </c>
      <c r="F3166" t="s">
        <v>3930</v>
      </c>
      <c r="G3166" t="s">
        <v>3921</v>
      </c>
      <c r="H3166" t="s">
        <v>3876</v>
      </c>
      <c r="I3166">
        <v>507.69999999999993</v>
      </c>
      <c r="J3166" s="41">
        <v>1.562E-2</v>
      </c>
      <c r="K3166" s="42">
        <v>7.9302739999999989</v>
      </c>
      <c r="L3166" s="43">
        <v>2.1389999999999998</v>
      </c>
      <c r="M3166" s="42">
        <v>16.962856085999995</v>
      </c>
      <c r="N3166">
        <v>0</v>
      </c>
      <c r="O3166" s="43">
        <v>6</v>
      </c>
      <c r="P3166" s="42">
        <v>76</v>
      </c>
      <c r="Q3166" s="42">
        <v>6</v>
      </c>
      <c r="R3166" s="42">
        <v>18</v>
      </c>
    </row>
    <row r="3167" spans="1:18" x14ac:dyDescent="0.3">
      <c r="A3167" t="s">
        <v>3923</v>
      </c>
      <c r="B3167" s="17">
        <v>45126</v>
      </c>
      <c r="C3167" t="s">
        <v>543</v>
      </c>
      <c r="D3167" t="s">
        <v>3928</v>
      </c>
      <c r="E3167" t="s">
        <v>3929</v>
      </c>
      <c r="F3167" t="s">
        <v>3930</v>
      </c>
      <c r="G3167" t="s">
        <v>3921</v>
      </c>
      <c r="H3167" t="s">
        <v>3876</v>
      </c>
      <c r="I3167">
        <v>584.09999999999991</v>
      </c>
      <c r="J3167" s="41">
        <v>1.485E-2</v>
      </c>
      <c r="K3167" s="42">
        <v>8.6738849999999985</v>
      </c>
      <c r="L3167" s="43">
        <v>1.4949999999999997</v>
      </c>
      <c r="M3167" s="42">
        <v>12.967458074999994</v>
      </c>
      <c r="N3167">
        <v>3</v>
      </c>
      <c r="O3167" s="43">
        <v>124.8</v>
      </c>
      <c r="P3167" s="42">
        <v>75</v>
      </c>
      <c r="Q3167" s="42">
        <v>10</v>
      </c>
      <c r="R3167" s="42">
        <v>12</v>
      </c>
    </row>
    <row r="3168" spans="1:18" x14ac:dyDescent="0.3">
      <c r="A3168" t="s">
        <v>3923</v>
      </c>
      <c r="B3168" s="17">
        <v>45127</v>
      </c>
      <c r="C3168" t="s">
        <v>543</v>
      </c>
      <c r="D3168" t="s">
        <v>3928</v>
      </c>
      <c r="E3168" t="s">
        <v>3929</v>
      </c>
      <c r="F3168" t="s">
        <v>3930</v>
      </c>
      <c r="G3168" t="s">
        <v>3921</v>
      </c>
      <c r="H3168" t="s">
        <v>3876</v>
      </c>
      <c r="I3168">
        <v>1047</v>
      </c>
      <c r="J3168" s="41">
        <v>1.3310000000000001E-2</v>
      </c>
      <c r="K3168" s="42">
        <v>13.93557</v>
      </c>
      <c r="L3168" s="43">
        <v>2.0585</v>
      </c>
      <c r="M3168" s="42">
        <v>28.686370844999999</v>
      </c>
      <c r="N3168">
        <v>6</v>
      </c>
      <c r="O3168" s="43">
        <v>337.2</v>
      </c>
      <c r="P3168" s="42">
        <v>71</v>
      </c>
      <c r="Q3168" s="42">
        <v>11</v>
      </c>
      <c r="R3168" s="42">
        <v>7.5</v>
      </c>
    </row>
    <row r="3169" spans="1:18" x14ac:dyDescent="0.3">
      <c r="A3169" t="s">
        <v>3923</v>
      </c>
      <c r="B3169" s="17">
        <v>45128</v>
      </c>
      <c r="C3169" t="s">
        <v>543</v>
      </c>
      <c r="D3169" t="s">
        <v>3928</v>
      </c>
      <c r="E3169" t="s">
        <v>3929</v>
      </c>
      <c r="F3169" t="s">
        <v>3930</v>
      </c>
      <c r="G3169" t="s">
        <v>3921</v>
      </c>
      <c r="H3169" t="s">
        <v>3876</v>
      </c>
      <c r="I3169">
        <v>605.69999999999993</v>
      </c>
      <c r="J3169" s="41">
        <v>1.2320000000000003E-2</v>
      </c>
      <c r="K3169" s="42">
        <v>7.4622240000000009</v>
      </c>
      <c r="L3169" s="43">
        <v>1.3685</v>
      </c>
      <c r="M3169" s="42">
        <v>10.212053544000002</v>
      </c>
      <c r="N3169">
        <v>0</v>
      </c>
      <c r="O3169" s="43">
        <v>22.8</v>
      </c>
      <c r="P3169" s="42">
        <v>68</v>
      </c>
      <c r="Q3169" s="42">
        <v>13</v>
      </c>
      <c r="R3169" s="42">
        <v>16.5</v>
      </c>
    </row>
    <row r="3170" spans="1:18" x14ac:dyDescent="0.3">
      <c r="A3170" t="s">
        <v>3923</v>
      </c>
      <c r="B3170" s="17">
        <v>45129</v>
      </c>
      <c r="C3170" t="s">
        <v>543</v>
      </c>
      <c r="D3170" t="s">
        <v>3928</v>
      </c>
      <c r="E3170" t="s">
        <v>3929</v>
      </c>
      <c r="F3170" t="s">
        <v>3930</v>
      </c>
      <c r="G3170" t="s">
        <v>3921</v>
      </c>
      <c r="H3170" t="s">
        <v>3876</v>
      </c>
      <c r="I3170">
        <v>635.69999999999993</v>
      </c>
      <c r="J3170" s="41">
        <v>1.1330000000000002E-2</v>
      </c>
      <c r="K3170" s="42">
        <v>7.2024810000000006</v>
      </c>
      <c r="L3170" s="43">
        <v>1.8744999999999998</v>
      </c>
      <c r="M3170" s="42">
        <v>13.5010506345</v>
      </c>
      <c r="N3170">
        <v>1</v>
      </c>
      <c r="O3170" s="43">
        <v>93.6</v>
      </c>
      <c r="P3170" s="42">
        <v>94</v>
      </c>
      <c r="Q3170" s="42">
        <v>16</v>
      </c>
      <c r="R3170" s="42">
        <v>10.5</v>
      </c>
    </row>
    <row r="3171" spans="1:18" x14ac:dyDescent="0.3">
      <c r="A3171" t="s">
        <v>3923</v>
      </c>
      <c r="B3171" s="17">
        <v>45130</v>
      </c>
      <c r="C3171" t="s">
        <v>543</v>
      </c>
      <c r="D3171" t="s">
        <v>3928</v>
      </c>
      <c r="E3171" t="s">
        <v>3929</v>
      </c>
      <c r="F3171" t="s">
        <v>3930</v>
      </c>
      <c r="G3171" t="s">
        <v>3921</v>
      </c>
      <c r="H3171" t="s">
        <v>3876</v>
      </c>
      <c r="I3171">
        <v>1308.0999999999999</v>
      </c>
      <c r="J3171" s="41">
        <v>1.8700000000000001E-2</v>
      </c>
      <c r="K3171" s="42">
        <v>24.461469999999998</v>
      </c>
      <c r="L3171" s="43">
        <v>2.5529999999999999</v>
      </c>
      <c r="M3171" s="42">
        <v>62.450132909999994</v>
      </c>
      <c r="N3171">
        <v>1</v>
      </c>
      <c r="O3171" s="43">
        <v>36</v>
      </c>
      <c r="P3171" s="42">
        <v>84</v>
      </c>
      <c r="Q3171" s="42">
        <v>5</v>
      </c>
      <c r="R3171" s="42">
        <v>12</v>
      </c>
    </row>
    <row r="3172" spans="1:18" x14ac:dyDescent="0.3">
      <c r="A3172" t="s">
        <v>3923</v>
      </c>
      <c r="B3172" s="17">
        <v>45131</v>
      </c>
      <c r="C3172" t="s">
        <v>543</v>
      </c>
      <c r="D3172" t="s">
        <v>3928</v>
      </c>
      <c r="E3172" t="s">
        <v>3929</v>
      </c>
      <c r="F3172" t="s">
        <v>3930</v>
      </c>
      <c r="G3172" t="s">
        <v>3921</v>
      </c>
      <c r="H3172" t="s">
        <v>3876</v>
      </c>
      <c r="I3172">
        <v>548.5</v>
      </c>
      <c r="J3172" s="41">
        <v>1.3200000000000002E-2</v>
      </c>
      <c r="K3172" s="42">
        <v>7.2402000000000006</v>
      </c>
      <c r="L3172" s="43">
        <v>2.4264999999999999</v>
      </c>
      <c r="M3172" s="42">
        <v>17.568345300000001</v>
      </c>
      <c r="N3172">
        <v>4</v>
      </c>
      <c r="O3172" s="43">
        <v>183.6</v>
      </c>
      <c r="P3172" s="42">
        <v>89</v>
      </c>
      <c r="Q3172" s="42">
        <v>10</v>
      </c>
      <c r="R3172" s="42">
        <v>1.5</v>
      </c>
    </row>
    <row r="3173" spans="1:18" x14ac:dyDescent="0.3">
      <c r="A3173" t="s">
        <v>3923</v>
      </c>
      <c r="B3173" s="17">
        <v>45132</v>
      </c>
      <c r="C3173" t="s">
        <v>543</v>
      </c>
      <c r="D3173" t="s">
        <v>3928</v>
      </c>
      <c r="E3173" t="s">
        <v>3929</v>
      </c>
      <c r="F3173" t="s">
        <v>3930</v>
      </c>
      <c r="G3173" t="s">
        <v>3921</v>
      </c>
      <c r="H3173" t="s">
        <v>3876</v>
      </c>
      <c r="I3173">
        <v>574.29999999999995</v>
      </c>
      <c r="J3173" s="41">
        <v>1.7270000000000001E-2</v>
      </c>
      <c r="K3173" s="42">
        <v>9.9181609999999996</v>
      </c>
      <c r="L3173" s="43">
        <v>1.8859999999999999</v>
      </c>
      <c r="M3173" s="42">
        <v>18.705651646</v>
      </c>
      <c r="N3173">
        <v>7</v>
      </c>
      <c r="O3173" s="43">
        <v>594</v>
      </c>
      <c r="P3173" s="42">
        <v>78</v>
      </c>
      <c r="Q3173" s="42">
        <v>18</v>
      </c>
      <c r="R3173" s="42">
        <v>10.5</v>
      </c>
    </row>
    <row r="3174" spans="1:18" x14ac:dyDescent="0.3">
      <c r="A3174" t="s">
        <v>3923</v>
      </c>
      <c r="B3174" s="17">
        <v>45133</v>
      </c>
      <c r="C3174" t="s">
        <v>543</v>
      </c>
      <c r="D3174" t="s">
        <v>3928</v>
      </c>
      <c r="E3174" t="s">
        <v>3929</v>
      </c>
      <c r="F3174" t="s">
        <v>3930</v>
      </c>
      <c r="G3174" t="s">
        <v>3921</v>
      </c>
      <c r="H3174" t="s">
        <v>3876</v>
      </c>
      <c r="I3174">
        <v>1070.6999999999998</v>
      </c>
      <c r="J3174" s="41">
        <v>1.155E-2</v>
      </c>
      <c r="K3174" s="42">
        <v>12.366584999999997</v>
      </c>
      <c r="L3174" s="43">
        <v>1.3684999999999998</v>
      </c>
      <c r="M3174" s="42">
        <v>16.923671572499995</v>
      </c>
      <c r="N3174">
        <v>5</v>
      </c>
      <c r="O3174" s="43">
        <v>262.8</v>
      </c>
      <c r="P3174" s="42">
        <v>85</v>
      </c>
      <c r="Q3174" s="42">
        <v>16</v>
      </c>
      <c r="R3174" s="42">
        <v>19.5</v>
      </c>
    </row>
    <row r="3175" spans="1:18" x14ac:dyDescent="0.3">
      <c r="A3175" t="s">
        <v>3923</v>
      </c>
      <c r="B3175" s="17">
        <v>45134</v>
      </c>
      <c r="C3175" t="s">
        <v>543</v>
      </c>
      <c r="D3175" t="s">
        <v>3928</v>
      </c>
      <c r="E3175" t="s">
        <v>3929</v>
      </c>
      <c r="F3175" t="s">
        <v>3930</v>
      </c>
      <c r="G3175" t="s">
        <v>3921</v>
      </c>
      <c r="H3175" t="s">
        <v>3876</v>
      </c>
      <c r="I3175">
        <v>412.79999999999995</v>
      </c>
      <c r="J3175" s="41">
        <v>1.1770000000000001E-2</v>
      </c>
      <c r="K3175" s="42">
        <v>4.8586559999999999</v>
      </c>
      <c r="L3175" s="43">
        <v>2.5185</v>
      </c>
      <c r="M3175" s="42">
        <v>12.236525135999999</v>
      </c>
      <c r="N3175">
        <v>0</v>
      </c>
      <c r="O3175" s="43">
        <v>34.799999999999997</v>
      </c>
      <c r="P3175" s="42">
        <v>71</v>
      </c>
      <c r="Q3175" s="42">
        <v>10</v>
      </c>
      <c r="R3175" s="42">
        <v>12</v>
      </c>
    </row>
    <row r="3176" spans="1:18" x14ac:dyDescent="0.3">
      <c r="A3176" t="s">
        <v>3923</v>
      </c>
      <c r="B3176" s="17">
        <v>45135</v>
      </c>
      <c r="C3176" t="s">
        <v>543</v>
      </c>
      <c r="D3176" t="s">
        <v>3928</v>
      </c>
      <c r="E3176" t="s">
        <v>3929</v>
      </c>
      <c r="F3176" t="s">
        <v>3930</v>
      </c>
      <c r="G3176" t="s">
        <v>3921</v>
      </c>
      <c r="H3176" t="s">
        <v>3876</v>
      </c>
      <c r="I3176">
        <v>845</v>
      </c>
      <c r="J3176" s="41">
        <v>1.9360000000000002E-2</v>
      </c>
      <c r="K3176" s="42">
        <v>16.359200000000001</v>
      </c>
      <c r="L3176" s="43">
        <v>2.1274999999999999</v>
      </c>
      <c r="M3176" s="42">
        <v>34.804198</v>
      </c>
      <c r="N3176">
        <v>5</v>
      </c>
      <c r="O3176" s="43">
        <v>490.79999999999995</v>
      </c>
      <c r="P3176" s="42">
        <v>76</v>
      </c>
      <c r="Q3176" s="42">
        <v>18</v>
      </c>
      <c r="R3176" s="42">
        <v>15</v>
      </c>
    </row>
    <row r="3177" spans="1:18" x14ac:dyDescent="0.3">
      <c r="A3177" t="s">
        <v>3923</v>
      </c>
      <c r="B3177" s="17">
        <v>45136</v>
      </c>
      <c r="C3177" t="s">
        <v>543</v>
      </c>
      <c r="D3177" t="s">
        <v>3928</v>
      </c>
      <c r="E3177" t="s">
        <v>3929</v>
      </c>
      <c r="F3177" t="s">
        <v>3930</v>
      </c>
      <c r="G3177" t="s">
        <v>3921</v>
      </c>
      <c r="H3177" t="s">
        <v>3876</v>
      </c>
      <c r="I3177">
        <v>532</v>
      </c>
      <c r="J3177" s="41">
        <v>1.8040000000000004E-2</v>
      </c>
      <c r="K3177" s="42">
        <v>9.5972800000000014</v>
      </c>
      <c r="L3177" s="43">
        <v>2.0699999999999998</v>
      </c>
      <c r="M3177" s="42">
        <v>19.866369600000002</v>
      </c>
      <c r="N3177">
        <v>6</v>
      </c>
      <c r="O3177" s="43">
        <v>326.39999999999998</v>
      </c>
      <c r="P3177" s="42">
        <v>101</v>
      </c>
      <c r="Q3177" s="42">
        <v>10</v>
      </c>
      <c r="R3177" s="42">
        <v>7.5</v>
      </c>
    </row>
    <row r="3178" spans="1:18" x14ac:dyDescent="0.3">
      <c r="A3178" t="s">
        <v>3923</v>
      </c>
      <c r="B3178" s="17">
        <v>45137</v>
      </c>
      <c r="C3178" t="s">
        <v>543</v>
      </c>
      <c r="D3178" t="s">
        <v>3928</v>
      </c>
      <c r="E3178" t="s">
        <v>3929</v>
      </c>
      <c r="F3178" t="s">
        <v>3930</v>
      </c>
      <c r="G3178" t="s">
        <v>3921</v>
      </c>
      <c r="H3178" t="s">
        <v>3876</v>
      </c>
      <c r="I3178">
        <v>523.09999999999991</v>
      </c>
      <c r="J3178" s="41">
        <v>1.8480000000000003E-2</v>
      </c>
      <c r="K3178" s="42">
        <v>9.6668880000000001</v>
      </c>
      <c r="L3178" s="43">
        <v>2.3689999999999998</v>
      </c>
      <c r="M3178" s="42">
        <v>22.900857671999997</v>
      </c>
      <c r="N3178">
        <v>6</v>
      </c>
      <c r="O3178" s="43">
        <v>410.4</v>
      </c>
      <c r="P3178" s="42">
        <v>86</v>
      </c>
      <c r="Q3178" s="42">
        <v>9</v>
      </c>
      <c r="R3178" s="42">
        <v>10.5</v>
      </c>
    </row>
    <row r="3179" spans="1:18" x14ac:dyDescent="0.3">
      <c r="A3179" t="s">
        <v>3923</v>
      </c>
      <c r="B3179" s="17">
        <v>45138</v>
      </c>
      <c r="C3179" t="s">
        <v>543</v>
      </c>
      <c r="D3179" t="s">
        <v>3928</v>
      </c>
      <c r="E3179" t="s">
        <v>3929</v>
      </c>
      <c r="F3179" t="s">
        <v>3930</v>
      </c>
      <c r="G3179" t="s">
        <v>3921</v>
      </c>
      <c r="H3179" t="s">
        <v>3876</v>
      </c>
      <c r="I3179">
        <v>1066.5999999999999</v>
      </c>
      <c r="J3179" s="41">
        <v>1.474E-2</v>
      </c>
      <c r="K3179" s="42">
        <v>15.721683999999998</v>
      </c>
      <c r="L3179" s="43">
        <v>2.4609999999999999</v>
      </c>
      <c r="M3179" s="42">
        <v>38.691064323999996</v>
      </c>
      <c r="N3179">
        <v>7</v>
      </c>
      <c r="O3179" s="43">
        <v>734.4</v>
      </c>
      <c r="P3179" s="42">
        <v>77</v>
      </c>
      <c r="Q3179" s="42">
        <v>19</v>
      </c>
      <c r="R3179" s="42">
        <v>16.5</v>
      </c>
    </row>
    <row r="3180" spans="1:18" x14ac:dyDescent="0.3">
      <c r="A3180" t="s">
        <v>3923</v>
      </c>
      <c r="B3180" s="17">
        <v>45139</v>
      </c>
      <c r="C3180" t="s">
        <v>543</v>
      </c>
      <c r="D3180" t="s">
        <v>3928</v>
      </c>
      <c r="E3180" t="s">
        <v>3929</v>
      </c>
      <c r="F3180" t="s">
        <v>3930</v>
      </c>
      <c r="G3180" t="s">
        <v>3921</v>
      </c>
      <c r="H3180" t="s">
        <v>3876</v>
      </c>
      <c r="I3180">
        <v>802.59999999999991</v>
      </c>
      <c r="J3180" s="41">
        <v>1.1770000000000001E-2</v>
      </c>
      <c r="K3180" s="42">
        <v>9.4466020000000004</v>
      </c>
      <c r="L3180" s="43">
        <v>1.196</v>
      </c>
      <c r="M3180" s="42">
        <v>11.298135992000001</v>
      </c>
      <c r="N3180">
        <v>7</v>
      </c>
      <c r="O3180" s="43">
        <v>433.2</v>
      </c>
      <c r="P3180" s="42">
        <v>71</v>
      </c>
      <c r="Q3180" s="42">
        <v>16</v>
      </c>
      <c r="R3180" s="42">
        <v>9</v>
      </c>
    </row>
    <row r="3181" spans="1:18" x14ac:dyDescent="0.3">
      <c r="A3181" t="s">
        <v>3923</v>
      </c>
      <c r="B3181" s="17">
        <v>45140</v>
      </c>
      <c r="C3181" t="s">
        <v>543</v>
      </c>
      <c r="D3181" t="s">
        <v>3928</v>
      </c>
      <c r="E3181" t="s">
        <v>3929</v>
      </c>
      <c r="F3181" t="s">
        <v>3930</v>
      </c>
      <c r="G3181" t="s">
        <v>3921</v>
      </c>
      <c r="H3181" t="s">
        <v>3876</v>
      </c>
      <c r="I3181">
        <v>603.29999999999995</v>
      </c>
      <c r="J3181" s="41">
        <v>1.7050000000000003E-2</v>
      </c>
      <c r="K3181" s="42">
        <v>10.286265</v>
      </c>
      <c r="L3181" s="43">
        <v>1.8054999999999997</v>
      </c>
      <c r="M3181" s="42">
        <v>18.571851457499996</v>
      </c>
      <c r="N3181">
        <v>0</v>
      </c>
      <c r="O3181" s="43">
        <v>25.2</v>
      </c>
      <c r="P3181" s="42">
        <v>70</v>
      </c>
      <c r="Q3181" s="42">
        <v>13</v>
      </c>
      <c r="R3181" s="42">
        <v>1.5</v>
      </c>
    </row>
    <row r="3182" spans="1:18" x14ac:dyDescent="0.3">
      <c r="A3182" t="s">
        <v>3923</v>
      </c>
      <c r="B3182" s="17">
        <v>45141</v>
      </c>
      <c r="C3182" t="s">
        <v>543</v>
      </c>
      <c r="D3182" t="s">
        <v>3928</v>
      </c>
      <c r="E3182" t="s">
        <v>3929</v>
      </c>
      <c r="F3182" t="s">
        <v>3930</v>
      </c>
      <c r="G3182" t="s">
        <v>3921</v>
      </c>
      <c r="H3182" t="s">
        <v>3876</v>
      </c>
      <c r="I3182">
        <v>571.79999999999995</v>
      </c>
      <c r="J3182" s="41">
        <v>1.474E-2</v>
      </c>
      <c r="K3182" s="42">
        <v>8.4283319999999993</v>
      </c>
      <c r="L3182" s="43">
        <v>2.4839999999999995</v>
      </c>
      <c r="M3182" s="42">
        <v>20.935976687999993</v>
      </c>
      <c r="N3182">
        <v>7</v>
      </c>
      <c r="O3182" s="43">
        <v>495.59999999999997</v>
      </c>
      <c r="P3182" s="42">
        <v>75</v>
      </c>
      <c r="Q3182" s="42">
        <v>4</v>
      </c>
      <c r="R3182" s="42">
        <v>4.5</v>
      </c>
    </row>
    <row r="3183" spans="1:18" x14ac:dyDescent="0.3">
      <c r="A3183" t="s">
        <v>3923</v>
      </c>
      <c r="B3183" s="17">
        <v>45142</v>
      </c>
      <c r="C3183" t="s">
        <v>543</v>
      </c>
      <c r="D3183" t="s">
        <v>3928</v>
      </c>
      <c r="E3183" t="s">
        <v>3929</v>
      </c>
      <c r="F3183" t="s">
        <v>3930</v>
      </c>
      <c r="G3183" t="s">
        <v>3921</v>
      </c>
      <c r="H3183" t="s">
        <v>3876</v>
      </c>
      <c r="I3183">
        <v>806.09999999999991</v>
      </c>
      <c r="J3183" s="41">
        <v>1.1550000000000001E-2</v>
      </c>
      <c r="K3183" s="42">
        <v>9.3104549999999993</v>
      </c>
      <c r="L3183" s="43">
        <v>1.909</v>
      </c>
      <c r="M3183" s="42">
        <v>17.773658595000001</v>
      </c>
      <c r="N3183">
        <v>6</v>
      </c>
      <c r="O3183" s="43">
        <v>397.2</v>
      </c>
      <c r="P3183" s="42">
        <v>100</v>
      </c>
      <c r="Q3183" s="42">
        <v>10</v>
      </c>
      <c r="R3183" s="42">
        <v>12</v>
      </c>
    </row>
    <row r="3184" spans="1:18" x14ac:dyDescent="0.3">
      <c r="A3184" t="s">
        <v>3923</v>
      </c>
      <c r="B3184" s="17">
        <v>45143</v>
      </c>
      <c r="C3184" t="s">
        <v>543</v>
      </c>
      <c r="D3184" t="s">
        <v>3928</v>
      </c>
      <c r="E3184" t="s">
        <v>3929</v>
      </c>
      <c r="F3184" t="s">
        <v>3930</v>
      </c>
      <c r="G3184" t="s">
        <v>3921</v>
      </c>
      <c r="H3184" t="s">
        <v>3876</v>
      </c>
      <c r="I3184">
        <v>874.8</v>
      </c>
      <c r="J3184" s="41">
        <v>1.4630000000000001E-2</v>
      </c>
      <c r="K3184" s="42">
        <v>12.798323999999999</v>
      </c>
      <c r="L3184" s="43">
        <v>1.4144999999999999</v>
      </c>
      <c r="M3184" s="42">
        <v>18.103229297999999</v>
      </c>
      <c r="N3184">
        <v>3</v>
      </c>
      <c r="O3184" s="43">
        <v>109.2</v>
      </c>
      <c r="P3184" s="42">
        <v>102</v>
      </c>
      <c r="Q3184" s="42">
        <v>4</v>
      </c>
      <c r="R3184" s="42">
        <v>1.5</v>
      </c>
    </row>
    <row r="3185" spans="1:18" x14ac:dyDescent="0.3">
      <c r="A3185" t="s">
        <v>3923</v>
      </c>
      <c r="B3185" s="17">
        <v>45144</v>
      </c>
      <c r="C3185" t="s">
        <v>543</v>
      </c>
      <c r="D3185" t="s">
        <v>3928</v>
      </c>
      <c r="E3185" t="s">
        <v>3929</v>
      </c>
      <c r="F3185" t="s">
        <v>3930</v>
      </c>
      <c r="G3185" t="s">
        <v>3921</v>
      </c>
      <c r="H3185" t="s">
        <v>3876</v>
      </c>
      <c r="I3185">
        <v>941</v>
      </c>
      <c r="J3185" s="41">
        <v>1.21E-2</v>
      </c>
      <c r="K3185" s="42">
        <v>11.386099999999999</v>
      </c>
      <c r="L3185" s="43">
        <v>1.6559999999999999</v>
      </c>
      <c r="M3185" s="42">
        <v>18.855381599999998</v>
      </c>
      <c r="N3185">
        <v>1</v>
      </c>
      <c r="O3185" s="43">
        <v>40.799999999999997</v>
      </c>
      <c r="P3185" s="42">
        <v>85</v>
      </c>
      <c r="Q3185" s="42">
        <v>14</v>
      </c>
      <c r="R3185" s="42">
        <v>21</v>
      </c>
    </row>
    <row r="3186" spans="1:18" x14ac:dyDescent="0.3">
      <c r="A3186" t="s">
        <v>3923</v>
      </c>
      <c r="B3186" s="17">
        <v>45145</v>
      </c>
      <c r="C3186" t="s">
        <v>543</v>
      </c>
      <c r="D3186" t="s">
        <v>3928</v>
      </c>
      <c r="E3186" t="s">
        <v>3929</v>
      </c>
      <c r="F3186" t="s">
        <v>3930</v>
      </c>
      <c r="G3186" t="s">
        <v>3921</v>
      </c>
      <c r="H3186" t="s">
        <v>3876</v>
      </c>
      <c r="I3186">
        <v>804.3</v>
      </c>
      <c r="J3186" s="41">
        <v>9.9000000000000025E-3</v>
      </c>
      <c r="K3186" s="42">
        <v>7.9625700000000013</v>
      </c>
      <c r="L3186" s="43">
        <v>1.2994999999999999</v>
      </c>
      <c r="M3186" s="42">
        <v>10.347359715000001</v>
      </c>
      <c r="N3186">
        <v>6</v>
      </c>
      <c r="O3186" s="43">
        <v>265.2</v>
      </c>
      <c r="P3186" s="42">
        <v>98</v>
      </c>
      <c r="Q3186" s="42">
        <v>4</v>
      </c>
      <c r="R3186" s="42">
        <v>6</v>
      </c>
    </row>
    <row r="3187" spans="1:18" x14ac:dyDescent="0.3">
      <c r="A3187" t="s">
        <v>3923</v>
      </c>
      <c r="B3187" s="17">
        <v>45146</v>
      </c>
      <c r="C3187" t="s">
        <v>543</v>
      </c>
      <c r="D3187" t="s">
        <v>3928</v>
      </c>
      <c r="E3187" t="s">
        <v>3929</v>
      </c>
      <c r="F3187" t="s">
        <v>3930</v>
      </c>
      <c r="G3187" t="s">
        <v>3921</v>
      </c>
      <c r="H3187" t="s">
        <v>3876</v>
      </c>
      <c r="I3187">
        <v>876.3</v>
      </c>
      <c r="J3187" s="41">
        <v>1.9140000000000001E-2</v>
      </c>
      <c r="K3187" s="42">
        <v>16.772382</v>
      </c>
      <c r="L3187" s="43">
        <v>1.5985</v>
      </c>
      <c r="M3187" s="42">
        <v>26.810652627</v>
      </c>
      <c r="N3187">
        <v>3</v>
      </c>
      <c r="O3187" s="43">
        <v>150</v>
      </c>
      <c r="P3187" s="42">
        <v>86</v>
      </c>
      <c r="Q3187" s="42">
        <v>5</v>
      </c>
      <c r="R3187" s="42">
        <v>16.5</v>
      </c>
    </row>
    <row r="3188" spans="1:18" x14ac:dyDescent="0.3">
      <c r="A3188" t="s">
        <v>3923</v>
      </c>
      <c r="B3188" s="17">
        <v>45147</v>
      </c>
      <c r="C3188" t="s">
        <v>543</v>
      </c>
      <c r="D3188" t="s">
        <v>3928</v>
      </c>
      <c r="E3188" t="s">
        <v>3929</v>
      </c>
      <c r="F3188" t="s">
        <v>3930</v>
      </c>
      <c r="G3188" t="s">
        <v>3921</v>
      </c>
      <c r="H3188" t="s">
        <v>3876</v>
      </c>
      <c r="I3188">
        <v>689.9</v>
      </c>
      <c r="J3188" s="41">
        <v>1.1219999999999999E-2</v>
      </c>
      <c r="K3188" s="42">
        <v>7.7406779999999991</v>
      </c>
      <c r="L3188" s="43">
        <v>2.1505000000000001</v>
      </c>
      <c r="M3188" s="42">
        <v>16.646328039</v>
      </c>
      <c r="N3188">
        <v>0</v>
      </c>
      <c r="O3188" s="43">
        <v>31.2</v>
      </c>
      <c r="P3188" s="42">
        <v>69</v>
      </c>
      <c r="Q3188" s="42">
        <v>12</v>
      </c>
      <c r="R3188" s="42">
        <v>9</v>
      </c>
    </row>
    <row r="3189" spans="1:18" x14ac:dyDescent="0.3">
      <c r="A3189" t="s">
        <v>3923</v>
      </c>
      <c r="B3189" s="17">
        <v>45148</v>
      </c>
      <c r="C3189" t="s">
        <v>543</v>
      </c>
      <c r="D3189" t="s">
        <v>3928</v>
      </c>
      <c r="E3189" t="s">
        <v>3929</v>
      </c>
      <c r="F3189" t="s">
        <v>3930</v>
      </c>
      <c r="G3189" t="s">
        <v>3921</v>
      </c>
      <c r="H3189" t="s">
        <v>3876</v>
      </c>
      <c r="I3189">
        <v>1199.8</v>
      </c>
      <c r="J3189" s="41">
        <v>1.584E-2</v>
      </c>
      <c r="K3189" s="42">
        <v>19.004832</v>
      </c>
      <c r="L3189" s="43">
        <v>2.024</v>
      </c>
      <c r="M3189" s="42">
        <v>38.465779968</v>
      </c>
      <c r="N3189">
        <v>3</v>
      </c>
      <c r="O3189" s="43">
        <v>147.6</v>
      </c>
      <c r="P3189" s="42">
        <v>98</v>
      </c>
      <c r="Q3189" s="42">
        <v>4</v>
      </c>
      <c r="R3189" s="42">
        <v>21</v>
      </c>
    </row>
    <row r="3190" spans="1:18" x14ac:dyDescent="0.3">
      <c r="A3190" t="s">
        <v>3923</v>
      </c>
      <c r="B3190" s="17">
        <v>45149</v>
      </c>
      <c r="C3190" t="s">
        <v>543</v>
      </c>
      <c r="D3190" t="s">
        <v>3928</v>
      </c>
      <c r="E3190" t="s">
        <v>3929</v>
      </c>
      <c r="F3190" t="s">
        <v>3930</v>
      </c>
      <c r="G3190" t="s">
        <v>3921</v>
      </c>
      <c r="H3190" t="s">
        <v>3876</v>
      </c>
      <c r="I3190">
        <v>690.09999999999991</v>
      </c>
      <c r="J3190" s="41">
        <v>1.4300000000000002E-2</v>
      </c>
      <c r="K3190" s="42">
        <v>9.86843</v>
      </c>
      <c r="L3190" s="43">
        <v>1.196</v>
      </c>
      <c r="M3190" s="42">
        <v>11.802642279999999</v>
      </c>
      <c r="N3190">
        <v>2</v>
      </c>
      <c r="O3190" s="43">
        <v>24</v>
      </c>
      <c r="P3190" s="42">
        <v>101</v>
      </c>
      <c r="Q3190" s="42">
        <v>8</v>
      </c>
      <c r="R3190" s="42">
        <v>15</v>
      </c>
    </row>
    <row r="3191" spans="1:18" x14ac:dyDescent="0.3">
      <c r="A3191" t="s">
        <v>3923</v>
      </c>
      <c r="B3191" s="17">
        <v>45150</v>
      </c>
      <c r="C3191" t="s">
        <v>543</v>
      </c>
      <c r="D3191" t="s">
        <v>3928</v>
      </c>
      <c r="E3191" t="s">
        <v>3929</v>
      </c>
      <c r="F3191" t="s">
        <v>3930</v>
      </c>
      <c r="G3191" t="s">
        <v>3921</v>
      </c>
      <c r="H3191" t="s">
        <v>3876</v>
      </c>
      <c r="I3191">
        <v>981.89999999999986</v>
      </c>
      <c r="J3191" s="41">
        <v>1.3200000000000002E-2</v>
      </c>
      <c r="K3191" s="42">
        <v>12.961079999999999</v>
      </c>
      <c r="L3191" s="43">
        <v>1.9319999999999999</v>
      </c>
      <c r="M3191" s="42">
        <v>25.040806559999996</v>
      </c>
      <c r="N3191">
        <v>4</v>
      </c>
      <c r="O3191" s="43">
        <v>246</v>
      </c>
      <c r="P3191" s="42">
        <v>96</v>
      </c>
      <c r="Q3191" s="42">
        <v>19</v>
      </c>
      <c r="R3191" s="42">
        <v>7.5</v>
      </c>
    </row>
    <row r="3192" spans="1:18" x14ac:dyDescent="0.3">
      <c r="A3192" t="s">
        <v>3923</v>
      </c>
      <c r="B3192" s="17">
        <v>45151</v>
      </c>
      <c r="C3192" t="s">
        <v>543</v>
      </c>
      <c r="D3192" t="s">
        <v>3928</v>
      </c>
      <c r="E3192" t="s">
        <v>3929</v>
      </c>
      <c r="F3192" t="s">
        <v>3930</v>
      </c>
      <c r="G3192" t="s">
        <v>3921</v>
      </c>
      <c r="H3192" t="s">
        <v>3876</v>
      </c>
      <c r="I3192">
        <v>1013</v>
      </c>
      <c r="J3192" s="41">
        <v>1.0010000000000002E-2</v>
      </c>
      <c r="K3192" s="42">
        <v>10.140130000000001</v>
      </c>
      <c r="L3192" s="43">
        <v>2.1964999999999999</v>
      </c>
      <c r="M3192" s="42">
        <v>22.272795545000001</v>
      </c>
      <c r="N3192">
        <v>6</v>
      </c>
      <c r="O3192" s="43">
        <v>564</v>
      </c>
      <c r="P3192" s="42">
        <v>108</v>
      </c>
      <c r="Q3192" s="42">
        <v>7</v>
      </c>
      <c r="R3192" s="42">
        <v>6</v>
      </c>
    </row>
    <row r="3193" spans="1:18" x14ac:dyDescent="0.3">
      <c r="A3193" t="s">
        <v>3923</v>
      </c>
      <c r="B3193" s="17">
        <v>45152</v>
      </c>
      <c r="C3193" t="s">
        <v>543</v>
      </c>
      <c r="D3193" t="s">
        <v>3928</v>
      </c>
      <c r="E3193" t="s">
        <v>3929</v>
      </c>
      <c r="F3193" t="s">
        <v>3930</v>
      </c>
      <c r="G3193" t="s">
        <v>3921</v>
      </c>
      <c r="H3193" t="s">
        <v>3876</v>
      </c>
      <c r="I3193">
        <v>498.5</v>
      </c>
      <c r="J3193" s="41">
        <v>1.6390000000000002E-2</v>
      </c>
      <c r="K3193" s="42">
        <v>8.1704150000000002</v>
      </c>
      <c r="L3193" s="43">
        <v>0.96599999999999997</v>
      </c>
      <c r="M3193" s="42">
        <v>7.8926208899999999</v>
      </c>
      <c r="N3193">
        <v>5</v>
      </c>
      <c r="O3193" s="43">
        <v>313.2</v>
      </c>
      <c r="P3193" s="42">
        <v>109</v>
      </c>
      <c r="Q3193" s="42">
        <v>13</v>
      </c>
      <c r="R3193" s="42">
        <v>19.5</v>
      </c>
    </row>
    <row r="3194" spans="1:18" x14ac:dyDescent="0.3">
      <c r="A3194" t="s">
        <v>3923</v>
      </c>
      <c r="B3194" s="17">
        <v>45153</v>
      </c>
      <c r="C3194" t="s">
        <v>543</v>
      </c>
      <c r="D3194" t="s">
        <v>3928</v>
      </c>
      <c r="E3194" t="s">
        <v>3929</v>
      </c>
      <c r="F3194" t="s">
        <v>3930</v>
      </c>
      <c r="G3194" t="s">
        <v>3921</v>
      </c>
      <c r="H3194" t="s">
        <v>3876</v>
      </c>
      <c r="I3194">
        <v>758.59999999999991</v>
      </c>
      <c r="J3194" s="41">
        <v>1.1330000000000002E-2</v>
      </c>
      <c r="K3194" s="42">
        <v>8.5949380000000009</v>
      </c>
      <c r="L3194" s="43">
        <v>0.93149999999999999</v>
      </c>
      <c r="M3194" s="42">
        <v>8.0061847470000007</v>
      </c>
      <c r="N3194">
        <v>5</v>
      </c>
      <c r="O3194" s="43">
        <v>501.59999999999997</v>
      </c>
      <c r="P3194" s="42">
        <v>89</v>
      </c>
      <c r="Q3194" s="42">
        <v>11</v>
      </c>
      <c r="R3194" s="42">
        <v>6</v>
      </c>
    </row>
    <row r="3195" spans="1:18" x14ac:dyDescent="0.3">
      <c r="A3195" t="s">
        <v>3923</v>
      </c>
      <c r="B3195" s="17">
        <v>45154</v>
      </c>
      <c r="C3195" t="s">
        <v>543</v>
      </c>
      <c r="D3195" t="s">
        <v>3928</v>
      </c>
      <c r="E3195" t="s">
        <v>3929</v>
      </c>
      <c r="F3195" t="s">
        <v>3930</v>
      </c>
      <c r="G3195" t="s">
        <v>3921</v>
      </c>
      <c r="H3195" t="s">
        <v>3876</v>
      </c>
      <c r="I3195">
        <v>850.19999999999993</v>
      </c>
      <c r="J3195" s="41">
        <v>1.7489999999999999E-2</v>
      </c>
      <c r="K3195" s="42">
        <v>14.869997999999997</v>
      </c>
      <c r="L3195" s="43">
        <v>1.5640000000000001</v>
      </c>
      <c r="M3195" s="42">
        <v>23.256676871999996</v>
      </c>
      <c r="N3195">
        <v>3</v>
      </c>
      <c r="O3195" s="43">
        <v>327.59999999999997</v>
      </c>
      <c r="P3195" s="42">
        <v>63</v>
      </c>
      <c r="Q3195" s="42">
        <v>15</v>
      </c>
      <c r="R3195" s="42">
        <v>13.5</v>
      </c>
    </row>
    <row r="3196" spans="1:18" x14ac:dyDescent="0.3">
      <c r="A3196" t="s">
        <v>3923</v>
      </c>
      <c r="B3196" s="17">
        <v>45155</v>
      </c>
      <c r="C3196" t="s">
        <v>543</v>
      </c>
      <c r="D3196" t="s">
        <v>3928</v>
      </c>
      <c r="E3196" t="s">
        <v>3929</v>
      </c>
      <c r="F3196" t="s">
        <v>3930</v>
      </c>
      <c r="G3196" t="s">
        <v>3921</v>
      </c>
      <c r="H3196" t="s">
        <v>3876</v>
      </c>
      <c r="I3196">
        <v>478.69999999999993</v>
      </c>
      <c r="J3196" s="41">
        <v>1.6500000000000004E-2</v>
      </c>
      <c r="K3196" s="42">
        <v>7.8985500000000011</v>
      </c>
      <c r="L3196" s="43">
        <v>1.012</v>
      </c>
      <c r="M3196" s="42">
        <v>7.9933326000000013</v>
      </c>
      <c r="N3196">
        <v>0</v>
      </c>
      <c r="O3196" s="43">
        <v>16.8</v>
      </c>
      <c r="P3196" s="42">
        <v>115</v>
      </c>
      <c r="Q3196" s="42">
        <v>5</v>
      </c>
      <c r="R3196" s="42">
        <v>21</v>
      </c>
    </row>
    <row r="3197" spans="1:18" x14ac:dyDescent="0.3">
      <c r="A3197" t="s">
        <v>3923</v>
      </c>
      <c r="B3197" s="17">
        <v>45156</v>
      </c>
      <c r="C3197" t="s">
        <v>543</v>
      </c>
      <c r="D3197" t="s">
        <v>3928</v>
      </c>
      <c r="E3197" t="s">
        <v>3929</v>
      </c>
      <c r="F3197" t="s">
        <v>3930</v>
      </c>
      <c r="G3197" t="s">
        <v>3921</v>
      </c>
      <c r="H3197" t="s">
        <v>3876</v>
      </c>
      <c r="I3197">
        <v>1087.3999999999999</v>
      </c>
      <c r="J3197" s="41">
        <v>1.221E-2</v>
      </c>
      <c r="K3197" s="42">
        <v>13.277153999999999</v>
      </c>
      <c r="L3197" s="43">
        <v>1.7249999999999999</v>
      </c>
      <c r="M3197" s="42">
        <v>22.903090649999996</v>
      </c>
      <c r="N3197">
        <v>0</v>
      </c>
      <c r="O3197" s="43">
        <v>28.799999999999997</v>
      </c>
      <c r="P3197" s="42">
        <v>70</v>
      </c>
      <c r="Q3197" s="42">
        <v>5</v>
      </c>
      <c r="R3197" s="42">
        <v>9</v>
      </c>
    </row>
    <row r="3198" spans="1:18" x14ac:dyDescent="0.3">
      <c r="A3198" t="s">
        <v>3923</v>
      </c>
      <c r="B3198" s="17">
        <v>45157</v>
      </c>
      <c r="C3198" t="s">
        <v>543</v>
      </c>
      <c r="D3198" t="s">
        <v>3928</v>
      </c>
      <c r="E3198" t="s">
        <v>3929</v>
      </c>
      <c r="F3198" t="s">
        <v>3930</v>
      </c>
      <c r="G3198" t="s">
        <v>3921</v>
      </c>
      <c r="H3198" t="s">
        <v>3876</v>
      </c>
      <c r="I3198">
        <v>949</v>
      </c>
      <c r="J3198" s="41">
        <v>1.6830000000000001E-2</v>
      </c>
      <c r="K3198" s="42">
        <v>15.971670000000001</v>
      </c>
      <c r="L3198" s="43">
        <v>1.0465</v>
      </c>
      <c r="M3198" s="42">
        <v>16.714352655000003</v>
      </c>
      <c r="N3198">
        <v>2</v>
      </c>
      <c r="O3198" s="43">
        <v>192</v>
      </c>
      <c r="P3198" s="42">
        <v>105</v>
      </c>
      <c r="Q3198" s="42">
        <v>17</v>
      </c>
      <c r="R3198" s="42">
        <v>10.5</v>
      </c>
    </row>
    <row r="3199" spans="1:18" x14ac:dyDescent="0.3">
      <c r="A3199" t="s">
        <v>3923</v>
      </c>
      <c r="B3199" s="17">
        <v>45158</v>
      </c>
      <c r="C3199" t="s">
        <v>543</v>
      </c>
      <c r="D3199" t="s">
        <v>3928</v>
      </c>
      <c r="E3199" t="s">
        <v>3929</v>
      </c>
      <c r="F3199" t="s">
        <v>3930</v>
      </c>
      <c r="G3199" t="s">
        <v>3921</v>
      </c>
      <c r="H3199" t="s">
        <v>3876</v>
      </c>
      <c r="I3199">
        <v>683.09999999999991</v>
      </c>
      <c r="J3199" s="41">
        <v>1.5400000000000002E-2</v>
      </c>
      <c r="K3199" s="42">
        <v>10.519740000000001</v>
      </c>
      <c r="L3199" s="43">
        <v>2.4954999999999998</v>
      </c>
      <c r="M3199" s="42">
        <v>26.252011169999999</v>
      </c>
      <c r="N3199">
        <v>6</v>
      </c>
      <c r="O3199" s="43">
        <v>372</v>
      </c>
      <c r="P3199" s="42">
        <v>84</v>
      </c>
      <c r="Q3199" s="42">
        <v>15</v>
      </c>
      <c r="R3199" s="42">
        <v>13.5</v>
      </c>
    </row>
    <row r="3200" spans="1:18" x14ac:dyDescent="0.3">
      <c r="A3200" t="s">
        <v>3923</v>
      </c>
      <c r="B3200" s="17">
        <v>45159</v>
      </c>
      <c r="C3200" t="s">
        <v>543</v>
      </c>
      <c r="D3200" t="s">
        <v>3928</v>
      </c>
      <c r="E3200" t="s">
        <v>3929</v>
      </c>
      <c r="F3200" t="s">
        <v>3930</v>
      </c>
      <c r="G3200" t="s">
        <v>3921</v>
      </c>
      <c r="H3200" t="s">
        <v>3876</v>
      </c>
      <c r="I3200">
        <v>1283.8999999999999</v>
      </c>
      <c r="J3200" s="41">
        <v>1.1330000000000002E-2</v>
      </c>
      <c r="K3200" s="42">
        <v>14.546587000000001</v>
      </c>
      <c r="L3200" s="43">
        <v>0.86249999999999993</v>
      </c>
      <c r="M3200" s="42">
        <v>12.546431287499999</v>
      </c>
      <c r="N3200">
        <v>0</v>
      </c>
      <c r="O3200" s="43">
        <v>4.8</v>
      </c>
      <c r="P3200" s="42">
        <v>87</v>
      </c>
      <c r="Q3200" s="42">
        <v>14</v>
      </c>
      <c r="R3200" s="42">
        <v>12</v>
      </c>
    </row>
    <row r="3201" spans="1:18" x14ac:dyDescent="0.3">
      <c r="A3201" t="s">
        <v>3923</v>
      </c>
      <c r="B3201" s="17">
        <v>45160</v>
      </c>
      <c r="C3201" t="s">
        <v>543</v>
      </c>
      <c r="D3201" t="s">
        <v>3928</v>
      </c>
      <c r="E3201" t="s">
        <v>3929</v>
      </c>
      <c r="F3201" t="s">
        <v>3930</v>
      </c>
      <c r="G3201" t="s">
        <v>3921</v>
      </c>
      <c r="H3201" t="s">
        <v>3876</v>
      </c>
      <c r="I3201">
        <v>1190.5</v>
      </c>
      <c r="J3201" s="41">
        <v>1.155E-2</v>
      </c>
      <c r="K3201" s="42">
        <v>13.750275</v>
      </c>
      <c r="L3201" s="43">
        <v>2.0585</v>
      </c>
      <c r="M3201" s="42">
        <v>28.304941087500001</v>
      </c>
      <c r="N3201">
        <v>6</v>
      </c>
      <c r="O3201" s="43">
        <v>567.6</v>
      </c>
      <c r="P3201" s="42">
        <v>77</v>
      </c>
      <c r="Q3201" s="42">
        <v>16</v>
      </c>
      <c r="R3201" s="42">
        <v>16.5</v>
      </c>
    </row>
    <row r="3202" spans="1:18" x14ac:dyDescent="0.3">
      <c r="A3202" t="s">
        <v>3923</v>
      </c>
      <c r="B3202" s="17">
        <v>45161</v>
      </c>
      <c r="C3202" t="s">
        <v>543</v>
      </c>
      <c r="D3202" t="s">
        <v>3928</v>
      </c>
      <c r="E3202" t="s">
        <v>3929</v>
      </c>
      <c r="F3202" t="s">
        <v>3930</v>
      </c>
      <c r="G3202" t="s">
        <v>3921</v>
      </c>
      <c r="H3202" t="s">
        <v>3876</v>
      </c>
      <c r="I3202">
        <v>441.29999999999995</v>
      </c>
      <c r="J3202" s="41">
        <v>1.6830000000000001E-2</v>
      </c>
      <c r="K3202" s="42">
        <v>7.427079</v>
      </c>
      <c r="L3202" s="43">
        <v>2.4609999999999994</v>
      </c>
      <c r="M3202" s="42">
        <v>18.278041418999997</v>
      </c>
      <c r="N3202">
        <v>3</v>
      </c>
      <c r="O3202" s="43">
        <v>288</v>
      </c>
      <c r="P3202" s="42">
        <v>72</v>
      </c>
      <c r="Q3202" s="42">
        <v>10</v>
      </c>
      <c r="R3202" s="42">
        <v>12</v>
      </c>
    </row>
    <row r="3203" spans="1:18" x14ac:dyDescent="0.3">
      <c r="A3203" t="s">
        <v>3923</v>
      </c>
      <c r="B3203" s="17">
        <v>45162</v>
      </c>
      <c r="C3203" t="s">
        <v>543</v>
      </c>
      <c r="D3203" t="s">
        <v>3928</v>
      </c>
      <c r="E3203" t="s">
        <v>3929</v>
      </c>
      <c r="F3203" t="s">
        <v>3930</v>
      </c>
      <c r="G3203" t="s">
        <v>3921</v>
      </c>
      <c r="H3203" t="s">
        <v>3876</v>
      </c>
      <c r="I3203">
        <v>1238.3999999999999</v>
      </c>
      <c r="J3203" s="41">
        <v>1.474E-2</v>
      </c>
      <c r="K3203" s="42">
        <v>18.254015999999996</v>
      </c>
      <c r="L3203" s="43">
        <v>1.2304999999999997</v>
      </c>
      <c r="M3203" s="42">
        <v>22.461566687999991</v>
      </c>
      <c r="N3203">
        <v>5</v>
      </c>
      <c r="O3203" s="43">
        <v>441.59999999999997</v>
      </c>
      <c r="P3203" s="42">
        <v>101</v>
      </c>
      <c r="Q3203" s="42">
        <v>12</v>
      </c>
      <c r="R3203" s="42">
        <v>9</v>
      </c>
    </row>
    <row r="3204" spans="1:18" x14ac:dyDescent="0.3">
      <c r="A3204" t="s">
        <v>3923</v>
      </c>
      <c r="B3204" s="17">
        <v>45163</v>
      </c>
      <c r="C3204" t="s">
        <v>543</v>
      </c>
      <c r="D3204" t="s">
        <v>3928</v>
      </c>
      <c r="E3204" t="s">
        <v>3929</v>
      </c>
      <c r="F3204" t="s">
        <v>3930</v>
      </c>
      <c r="G3204" t="s">
        <v>3921</v>
      </c>
      <c r="H3204" t="s">
        <v>3876</v>
      </c>
      <c r="I3204">
        <v>1090.0999999999999</v>
      </c>
      <c r="J3204" s="41">
        <v>1.2210000000000002E-2</v>
      </c>
      <c r="K3204" s="42">
        <v>13.310121000000001</v>
      </c>
      <c r="L3204" s="43">
        <v>2.1044999999999998</v>
      </c>
      <c r="M3204" s="42">
        <v>28.011149644499998</v>
      </c>
      <c r="N3204">
        <v>2</v>
      </c>
      <c r="O3204" s="43">
        <v>145.19999999999999</v>
      </c>
      <c r="P3204" s="42">
        <v>75</v>
      </c>
      <c r="Q3204" s="42">
        <v>13</v>
      </c>
      <c r="R3204" s="42">
        <v>10.5</v>
      </c>
    </row>
    <row r="3205" spans="1:18" x14ac:dyDescent="0.3">
      <c r="A3205" t="s">
        <v>3923</v>
      </c>
      <c r="B3205" s="17">
        <v>45164</v>
      </c>
      <c r="C3205" t="s">
        <v>543</v>
      </c>
      <c r="D3205" t="s">
        <v>3928</v>
      </c>
      <c r="E3205" t="s">
        <v>3929</v>
      </c>
      <c r="F3205" t="s">
        <v>3930</v>
      </c>
      <c r="G3205" t="s">
        <v>3921</v>
      </c>
      <c r="H3205" t="s">
        <v>3876</v>
      </c>
      <c r="I3205">
        <v>704.49999999999989</v>
      </c>
      <c r="J3205" s="41">
        <v>1.2430000000000002E-2</v>
      </c>
      <c r="K3205" s="42">
        <v>8.7569350000000004</v>
      </c>
      <c r="L3205" s="43">
        <v>1.4604999999999999</v>
      </c>
      <c r="M3205" s="42">
        <v>12.789503567500001</v>
      </c>
      <c r="N3205">
        <v>7</v>
      </c>
      <c r="O3205" s="43">
        <v>692.4</v>
      </c>
      <c r="P3205" s="42">
        <v>92</v>
      </c>
      <c r="Q3205" s="42">
        <v>11</v>
      </c>
      <c r="R3205" s="42">
        <v>18</v>
      </c>
    </row>
    <row r="3206" spans="1:18" x14ac:dyDescent="0.3">
      <c r="A3206" t="s">
        <v>3923</v>
      </c>
      <c r="B3206" s="17">
        <v>45165</v>
      </c>
      <c r="C3206" t="s">
        <v>543</v>
      </c>
      <c r="D3206" t="s">
        <v>3928</v>
      </c>
      <c r="E3206" t="s">
        <v>3929</v>
      </c>
      <c r="F3206" t="s">
        <v>3930</v>
      </c>
      <c r="G3206" t="s">
        <v>3921</v>
      </c>
      <c r="H3206" t="s">
        <v>3876</v>
      </c>
      <c r="I3206">
        <v>933.3</v>
      </c>
      <c r="J3206" s="41">
        <v>1.1110000000000002E-2</v>
      </c>
      <c r="K3206" s="42">
        <v>10.368963000000001</v>
      </c>
      <c r="L3206" s="43">
        <v>0.82799999999999996</v>
      </c>
      <c r="M3206" s="42">
        <v>8.5855013640000006</v>
      </c>
      <c r="N3206">
        <v>1</v>
      </c>
      <c r="O3206" s="43">
        <v>14.399999999999999</v>
      </c>
      <c r="P3206" s="42">
        <v>74</v>
      </c>
      <c r="Q3206" s="42">
        <v>17</v>
      </c>
      <c r="R3206" s="42">
        <v>19.5</v>
      </c>
    </row>
    <row r="3207" spans="1:18" x14ac:dyDescent="0.3">
      <c r="A3207" t="s">
        <v>3923</v>
      </c>
      <c r="B3207" s="17">
        <v>45166</v>
      </c>
      <c r="C3207" t="s">
        <v>543</v>
      </c>
      <c r="D3207" t="s">
        <v>3928</v>
      </c>
      <c r="E3207" t="s">
        <v>3929</v>
      </c>
      <c r="F3207" t="s">
        <v>3930</v>
      </c>
      <c r="G3207" t="s">
        <v>3921</v>
      </c>
      <c r="H3207" t="s">
        <v>3876</v>
      </c>
      <c r="I3207">
        <v>611.5</v>
      </c>
      <c r="J3207" s="41">
        <v>1.9250000000000003E-2</v>
      </c>
      <c r="K3207" s="42">
        <v>11.771375000000003</v>
      </c>
      <c r="L3207" s="43">
        <v>1.5525</v>
      </c>
      <c r="M3207" s="42">
        <v>18.275059687500004</v>
      </c>
      <c r="N3207">
        <v>1</v>
      </c>
      <c r="O3207" s="43">
        <v>6</v>
      </c>
      <c r="P3207" s="42">
        <v>78</v>
      </c>
      <c r="Q3207" s="42">
        <v>19</v>
      </c>
      <c r="R3207" s="42">
        <v>10.5</v>
      </c>
    </row>
    <row r="3208" spans="1:18" x14ac:dyDescent="0.3">
      <c r="A3208" t="s">
        <v>3923</v>
      </c>
      <c r="B3208" s="17">
        <v>45167</v>
      </c>
      <c r="C3208" t="s">
        <v>543</v>
      </c>
      <c r="D3208" t="s">
        <v>3928</v>
      </c>
      <c r="E3208" t="s">
        <v>3929</v>
      </c>
      <c r="F3208" t="s">
        <v>3930</v>
      </c>
      <c r="G3208" t="s">
        <v>3921</v>
      </c>
      <c r="H3208" t="s">
        <v>3876</v>
      </c>
      <c r="I3208">
        <v>955.9</v>
      </c>
      <c r="J3208" s="41">
        <v>1.529E-2</v>
      </c>
      <c r="K3208" s="42">
        <v>14.615710999999999</v>
      </c>
      <c r="L3208" s="43">
        <v>1.3455000000000001</v>
      </c>
      <c r="M3208" s="42">
        <v>19.665439150499999</v>
      </c>
      <c r="N3208">
        <v>3</v>
      </c>
      <c r="O3208" s="43">
        <v>224.4</v>
      </c>
      <c r="P3208" s="42">
        <v>84</v>
      </c>
      <c r="Q3208" s="42">
        <v>12</v>
      </c>
      <c r="R3208" s="42">
        <v>16.5</v>
      </c>
    </row>
    <row r="3209" spans="1:18" x14ac:dyDescent="0.3">
      <c r="A3209" t="s">
        <v>3923</v>
      </c>
      <c r="B3209" s="17">
        <v>45168</v>
      </c>
      <c r="C3209" t="s">
        <v>543</v>
      </c>
      <c r="D3209" t="s">
        <v>3928</v>
      </c>
      <c r="E3209" t="s">
        <v>3929</v>
      </c>
      <c r="F3209" t="s">
        <v>3930</v>
      </c>
      <c r="G3209" t="s">
        <v>3921</v>
      </c>
      <c r="H3209" t="s">
        <v>3876</v>
      </c>
      <c r="I3209">
        <v>779.3</v>
      </c>
      <c r="J3209" s="41">
        <v>1.7600000000000001E-2</v>
      </c>
      <c r="K3209" s="42">
        <v>13.715680000000001</v>
      </c>
      <c r="L3209" s="43">
        <v>2.5874999999999999</v>
      </c>
      <c r="M3209" s="42">
        <v>35.489322000000001</v>
      </c>
      <c r="N3209">
        <v>0</v>
      </c>
      <c r="O3209" s="43">
        <v>1.2</v>
      </c>
      <c r="P3209" s="42">
        <v>98</v>
      </c>
      <c r="Q3209" s="42">
        <v>11</v>
      </c>
      <c r="R3209" s="42">
        <v>10.5</v>
      </c>
    </row>
    <row r="3210" spans="1:18" x14ac:dyDescent="0.3">
      <c r="A3210" t="s">
        <v>3923</v>
      </c>
      <c r="B3210" s="17">
        <v>45169</v>
      </c>
      <c r="C3210" t="s">
        <v>543</v>
      </c>
      <c r="D3210" t="s">
        <v>3928</v>
      </c>
      <c r="E3210" t="s">
        <v>3929</v>
      </c>
      <c r="F3210" t="s">
        <v>3930</v>
      </c>
      <c r="G3210" t="s">
        <v>3921</v>
      </c>
      <c r="H3210" t="s">
        <v>3876</v>
      </c>
      <c r="I3210">
        <v>963.39999999999986</v>
      </c>
      <c r="J3210" s="41">
        <v>1.3530000000000002E-2</v>
      </c>
      <c r="K3210" s="42">
        <v>13.034802000000001</v>
      </c>
      <c r="L3210" s="43">
        <v>2.6795</v>
      </c>
      <c r="M3210" s="42">
        <v>34.926751959000001</v>
      </c>
      <c r="N3210">
        <v>7</v>
      </c>
      <c r="O3210" s="43">
        <v>296.39999999999998</v>
      </c>
      <c r="P3210" s="42">
        <v>85</v>
      </c>
      <c r="Q3210" s="42">
        <v>6</v>
      </c>
      <c r="R3210" s="42">
        <v>10.5</v>
      </c>
    </row>
    <row r="3211" spans="1:18" x14ac:dyDescent="0.3">
      <c r="A3211" t="s">
        <v>3924</v>
      </c>
      <c r="B3211" s="17">
        <v>45170</v>
      </c>
      <c r="C3211" t="s">
        <v>543</v>
      </c>
      <c r="D3211" t="s">
        <v>3928</v>
      </c>
      <c r="E3211" t="s">
        <v>3929</v>
      </c>
      <c r="F3211" t="s">
        <v>3930</v>
      </c>
      <c r="G3211" t="s">
        <v>3921</v>
      </c>
      <c r="H3211" t="s">
        <v>3876</v>
      </c>
      <c r="I3211">
        <v>1540</v>
      </c>
      <c r="J3211" s="41">
        <v>1.2649999999999998E-2</v>
      </c>
      <c r="K3211" s="42">
        <v>19.480999999999998</v>
      </c>
      <c r="L3211" s="43">
        <v>0.59799999999999998</v>
      </c>
      <c r="M3211" s="42">
        <v>11.649637999999998</v>
      </c>
      <c r="N3211">
        <v>8</v>
      </c>
      <c r="O3211" s="43">
        <v>502.79999999999995</v>
      </c>
      <c r="P3211" s="42">
        <v>103</v>
      </c>
      <c r="Q3211" s="42">
        <v>9</v>
      </c>
      <c r="R3211" s="42">
        <v>10.5</v>
      </c>
    </row>
    <row r="3212" spans="1:18" x14ac:dyDescent="0.3">
      <c r="A3212" t="s">
        <v>3924</v>
      </c>
      <c r="B3212" s="17">
        <v>45171</v>
      </c>
      <c r="C3212" t="s">
        <v>543</v>
      </c>
      <c r="D3212" t="s">
        <v>3928</v>
      </c>
      <c r="E3212" t="s">
        <v>3929</v>
      </c>
      <c r="F3212" t="s">
        <v>3930</v>
      </c>
      <c r="G3212" t="s">
        <v>3921</v>
      </c>
      <c r="H3212" t="s">
        <v>3876</v>
      </c>
      <c r="I3212">
        <v>913</v>
      </c>
      <c r="J3212" s="41">
        <v>1.32E-2</v>
      </c>
      <c r="K3212" s="42">
        <v>12.051600000000001</v>
      </c>
      <c r="L3212" s="43">
        <v>1.8974999999999997</v>
      </c>
      <c r="M3212" s="42">
        <v>22.867910999999999</v>
      </c>
      <c r="N3212">
        <v>8</v>
      </c>
      <c r="O3212" s="43">
        <v>445.2</v>
      </c>
      <c r="P3212" s="42">
        <v>103</v>
      </c>
      <c r="Q3212" s="42">
        <v>14</v>
      </c>
      <c r="R3212" s="42">
        <v>16.5</v>
      </c>
    </row>
    <row r="3213" spans="1:18" x14ac:dyDescent="0.3">
      <c r="A3213" t="s">
        <v>3924</v>
      </c>
      <c r="B3213" s="17">
        <v>45172</v>
      </c>
      <c r="C3213" t="s">
        <v>543</v>
      </c>
      <c r="D3213" t="s">
        <v>3928</v>
      </c>
      <c r="E3213" t="s">
        <v>3929</v>
      </c>
      <c r="F3213" t="s">
        <v>3930</v>
      </c>
      <c r="G3213" t="s">
        <v>3921</v>
      </c>
      <c r="H3213" t="s">
        <v>3876</v>
      </c>
      <c r="I3213">
        <v>1777</v>
      </c>
      <c r="J3213" s="41">
        <v>1.9359999999999999E-2</v>
      </c>
      <c r="K3213" s="42">
        <v>34.402719999999995</v>
      </c>
      <c r="L3213" s="43">
        <v>0.88549999999999995</v>
      </c>
      <c r="M3213" s="42">
        <v>30.463608559999994</v>
      </c>
      <c r="N3213">
        <v>5</v>
      </c>
      <c r="O3213" s="43">
        <v>511.2</v>
      </c>
      <c r="P3213" s="42">
        <v>99</v>
      </c>
      <c r="Q3213" s="42">
        <v>19</v>
      </c>
      <c r="R3213" s="42">
        <v>15</v>
      </c>
    </row>
    <row r="3214" spans="1:18" x14ac:dyDescent="0.3">
      <c r="A3214" t="s">
        <v>3924</v>
      </c>
      <c r="B3214" s="17">
        <v>45173</v>
      </c>
      <c r="C3214" t="s">
        <v>543</v>
      </c>
      <c r="D3214" t="s">
        <v>3928</v>
      </c>
      <c r="E3214" t="s">
        <v>3929</v>
      </c>
      <c r="F3214" t="s">
        <v>3930</v>
      </c>
      <c r="G3214" t="s">
        <v>3921</v>
      </c>
      <c r="H3214" t="s">
        <v>3876</v>
      </c>
      <c r="I3214">
        <v>1293</v>
      </c>
      <c r="J3214" s="41">
        <v>1.8150000000000003E-2</v>
      </c>
      <c r="K3214" s="42">
        <v>23.467950000000005</v>
      </c>
      <c r="L3214" s="43">
        <v>2.484</v>
      </c>
      <c r="M3214" s="42">
        <v>58.29438780000001</v>
      </c>
      <c r="N3214">
        <v>3</v>
      </c>
      <c r="O3214" s="43">
        <v>210</v>
      </c>
      <c r="P3214" s="42">
        <v>81</v>
      </c>
      <c r="Q3214" s="42">
        <v>20</v>
      </c>
      <c r="R3214" s="42">
        <v>13.5</v>
      </c>
    </row>
    <row r="3215" spans="1:18" x14ac:dyDescent="0.3">
      <c r="A3215" t="s">
        <v>3924</v>
      </c>
      <c r="B3215" s="17">
        <v>45174</v>
      </c>
      <c r="C3215" t="s">
        <v>543</v>
      </c>
      <c r="D3215" t="s">
        <v>3928</v>
      </c>
      <c r="E3215" t="s">
        <v>3929</v>
      </c>
      <c r="F3215" t="s">
        <v>3930</v>
      </c>
      <c r="G3215" t="s">
        <v>3921</v>
      </c>
      <c r="H3215" t="s">
        <v>3876</v>
      </c>
      <c r="I3215">
        <v>1898</v>
      </c>
      <c r="J3215" s="41">
        <v>1.8700000000000001E-2</v>
      </c>
      <c r="K3215" s="42">
        <v>35.492600000000003</v>
      </c>
      <c r="L3215" s="43">
        <v>1.472</v>
      </c>
      <c r="M3215" s="42">
        <v>52.245107200000007</v>
      </c>
      <c r="N3215">
        <v>5</v>
      </c>
      <c r="O3215" s="43">
        <v>438</v>
      </c>
      <c r="P3215" s="42">
        <v>120</v>
      </c>
      <c r="Q3215" s="42">
        <v>18</v>
      </c>
      <c r="R3215" s="42">
        <v>9</v>
      </c>
    </row>
    <row r="3216" spans="1:18" x14ac:dyDescent="0.3">
      <c r="A3216" t="s">
        <v>3924</v>
      </c>
      <c r="B3216" s="17">
        <v>45175</v>
      </c>
      <c r="C3216" t="s">
        <v>543</v>
      </c>
      <c r="D3216" t="s">
        <v>3928</v>
      </c>
      <c r="E3216" t="s">
        <v>3929</v>
      </c>
      <c r="F3216" t="s">
        <v>3930</v>
      </c>
      <c r="G3216" t="s">
        <v>3921</v>
      </c>
      <c r="H3216" t="s">
        <v>3876</v>
      </c>
      <c r="I3216">
        <v>1596</v>
      </c>
      <c r="J3216" s="41">
        <v>1.9579999999999997E-2</v>
      </c>
      <c r="K3216" s="42">
        <v>31.249679999999994</v>
      </c>
      <c r="L3216" s="43">
        <v>1.472</v>
      </c>
      <c r="M3216" s="42">
        <v>45.999528959999992</v>
      </c>
      <c r="N3216">
        <v>7</v>
      </c>
      <c r="O3216" s="43">
        <v>486</v>
      </c>
      <c r="P3216" s="42">
        <v>90</v>
      </c>
      <c r="Q3216" s="42">
        <v>13</v>
      </c>
      <c r="R3216" s="42">
        <v>12</v>
      </c>
    </row>
    <row r="3217" spans="1:18" x14ac:dyDescent="0.3">
      <c r="A3217" t="s">
        <v>3924</v>
      </c>
      <c r="B3217" s="17">
        <v>45176</v>
      </c>
      <c r="C3217" t="s">
        <v>543</v>
      </c>
      <c r="D3217" t="s">
        <v>3928</v>
      </c>
      <c r="E3217" t="s">
        <v>3929</v>
      </c>
      <c r="F3217" t="s">
        <v>3930</v>
      </c>
      <c r="G3217" t="s">
        <v>3921</v>
      </c>
      <c r="H3217" t="s">
        <v>3876</v>
      </c>
      <c r="I3217">
        <v>1523</v>
      </c>
      <c r="J3217" s="41">
        <v>1.5400000000000002E-2</v>
      </c>
      <c r="K3217" s="42">
        <v>23.454200000000004</v>
      </c>
      <c r="L3217" s="43">
        <v>2.415</v>
      </c>
      <c r="M3217" s="42">
        <v>56.64189300000001</v>
      </c>
      <c r="N3217">
        <v>8</v>
      </c>
      <c r="O3217" s="43">
        <v>529.19999999999993</v>
      </c>
      <c r="P3217" s="42">
        <v>96</v>
      </c>
      <c r="Q3217" s="42">
        <v>12</v>
      </c>
      <c r="R3217" s="42">
        <v>16.5</v>
      </c>
    </row>
    <row r="3218" spans="1:18" x14ac:dyDescent="0.3">
      <c r="A3218" t="s">
        <v>3924</v>
      </c>
      <c r="B3218" s="17">
        <v>45177</v>
      </c>
      <c r="C3218" t="s">
        <v>543</v>
      </c>
      <c r="D3218" t="s">
        <v>3928</v>
      </c>
      <c r="E3218" t="s">
        <v>3929</v>
      </c>
      <c r="F3218" t="s">
        <v>3930</v>
      </c>
      <c r="G3218" t="s">
        <v>3921</v>
      </c>
      <c r="H3218" t="s">
        <v>3876</v>
      </c>
      <c r="I3218">
        <v>1462</v>
      </c>
      <c r="J3218" s="41">
        <v>1.2650000000000002E-2</v>
      </c>
      <c r="K3218" s="42">
        <v>18.494300000000003</v>
      </c>
      <c r="L3218" s="43">
        <v>2.5299999999999998</v>
      </c>
      <c r="M3218" s="42">
        <v>46.790579000000001</v>
      </c>
      <c r="N3218">
        <v>2</v>
      </c>
      <c r="O3218" s="43">
        <v>174</v>
      </c>
      <c r="P3218" s="42">
        <v>64</v>
      </c>
      <c r="Q3218" s="42">
        <v>18</v>
      </c>
      <c r="R3218" s="42">
        <v>15</v>
      </c>
    </row>
    <row r="3219" spans="1:18" x14ac:dyDescent="0.3">
      <c r="A3219" t="s">
        <v>3924</v>
      </c>
      <c r="B3219" s="17">
        <v>45178</v>
      </c>
      <c r="C3219" t="s">
        <v>543</v>
      </c>
      <c r="D3219" t="s">
        <v>3928</v>
      </c>
      <c r="E3219" t="s">
        <v>3929</v>
      </c>
      <c r="F3219" t="s">
        <v>3930</v>
      </c>
      <c r="G3219" t="s">
        <v>3921</v>
      </c>
      <c r="H3219" t="s">
        <v>3876</v>
      </c>
      <c r="I3219">
        <v>1263</v>
      </c>
      <c r="J3219" s="41">
        <v>1.5730000000000001E-2</v>
      </c>
      <c r="K3219" s="42">
        <v>19.866990000000001</v>
      </c>
      <c r="L3219" s="43">
        <v>1.0465</v>
      </c>
      <c r="M3219" s="42">
        <v>20.790805035000002</v>
      </c>
      <c r="N3219">
        <v>2</v>
      </c>
      <c r="O3219" s="43">
        <v>206.4</v>
      </c>
      <c r="P3219" s="42">
        <v>112</v>
      </c>
      <c r="Q3219" s="42">
        <v>20</v>
      </c>
      <c r="R3219" s="42">
        <v>10.5</v>
      </c>
    </row>
    <row r="3220" spans="1:18" x14ac:dyDescent="0.3">
      <c r="A3220" t="s">
        <v>3924</v>
      </c>
      <c r="B3220" s="17">
        <v>45179</v>
      </c>
      <c r="C3220" t="s">
        <v>543</v>
      </c>
      <c r="D3220" t="s">
        <v>3928</v>
      </c>
      <c r="E3220" t="s">
        <v>3929</v>
      </c>
      <c r="F3220" t="s">
        <v>3930</v>
      </c>
      <c r="G3220" t="s">
        <v>3921</v>
      </c>
      <c r="H3220" t="s">
        <v>3876</v>
      </c>
      <c r="I3220">
        <v>1311</v>
      </c>
      <c r="J3220" s="41">
        <v>2.1010000000000001E-2</v>
      </c>
      <c r="K3220" s="42">
        <v>27.54411</v>
      </c>
      <c r="L3220" s="43">
        <v>1.6099999999999999</v>
      </c>
      <c r="M3220" s="42">
        <v>44.346017099999997</v>
      </c>
      <c r="N3220">
        <v>5</v>
      </c>
      <c r="O3220" s="43">
        <v>385.2</v>
      </c>
      <c r="P3220" s="42">
        <v>106</v>
      </c>
      <c r="Q3220" s="42">
        <v>11</v>
      </c>
      <c r="R3220" s="42">
        <v>9</v>
      </c>
    </row>
    <row r="3221" spans="1:18" x14ac:dyDescent="0.3">
      <c r="A3221" t="s">
        <v>3924</v>
      </c>
      <c r="B3221" s="17">
        <v>45180</v>
      </c>
      <c r="C3221" t="s">
        <v>543</v>
      </c>
      <c r="D3221" t="s">
        <v>3928</v>
      </c>
      <c r="E3221" t="s">
        <v>3929</v>
      </c>
      <c r="F3221" t="s">
        <v>3930</v>
      </c>
      <c r="G3221" t="s">
        <v>3921</v>
      </c>
      <c r="H3221" t="s">
        <v>3876</v>
      </c>
      <c r="I3221">
        <v>1159</v>
      </c>
      <c r="J3221" s="41">
        <v>1.4740000000000001E-2</v>
      </c>
      <c r="K3221" s="42">
        <v>17.083660000000002</v>
      </c>
      <c r="L3221" s="43">
        <v>1.3454999999999999</v>
      </c>
      <c r="M3221" s="42">
        <v>22.98606453</v>
      </c>
      <c r="N3221">
        <v>9</v>
      </c>
      <c r="O3221" s="43">
        <v>939.59999999999991</v>
      </c>
      <c r="P3221" s="42">
        <v>81</v>
      </c>
      <c r="Q3221" s="42">
        <v>14</v>
      </c>
      <c r="R3221" s="42">
        <v>19.5</v>
      </c>
    </row>
    <row r="3222" spans="1:18" x14ac:dyDescent="0.3">
      <c r="A3222" t="s">
        <v>3924</v>
      </c>
      <c r="B3222" s="17">
        <v>45181</v>
      </c>
      <c r="C3222" t="s">
        <v>543</v>
      </c>
      <c r="D3222" t="s">
        <v>3928</v>
      </c>
      <c r="E3222" t="s">
        <v>3929</v>
      </c>
      <c r="F3222" t="s">
        <v>3930</v>
      </c>
      <c r="G3222" t="s">
        <v>3921</v>
      </c>
      <c r="H3222" t="s">
        <v>3876</v>
      </c>
      <c r="I3222">
        <v>1742</v>
      </c>
      <c r="J3222" s="41">
        <v>1.3529999999999999E-2</v>
      </c>
      <c r="K3222" s="42">
        <v>23.569259999999996</v>
      </c>
      <c r="L3222" s="43">
        <v>1.8974999999999997</v>
      </c>
      <c r="M3222" s="42">
        <v>44.722670849999986</v>
      </c>
      <c r="N3222">
        <v>9</v>
      </c>
      <c r="O3222" s="43">
        <v>621.6</v>
      </c>
      <c r="P3222" s="42">
        <v>67</v>
      </c>
      <c r="Q3222" s="42">
        <v>17</v>
      </c>
      <c r="R3222" s="42">
        <v>9</v>
      </c>
    </row>
    <row r="3223" spans="1:18" x14ac:dyDescent="0.3">
      <c r="A3223" t="s">
        <v>3924</v>
      </c>
      <c r="B3223" s="17">
        <v>45182</v>
      </c>
      <c r="C3223" t="s">
        <v>543</v>
      </c>
      <c r="D3223" t="s">
        <v>3928</v>
      </c>
      <c r="E3223" t="s">
        <v>3929</v>
      </c>
      <c r="F3223" t="s">
        <v>3930</v>
      </c>
      <c r="G3223" t="s">
        <v>3921</v>
      </c>
      <c r="H3223" t="s">
        <v>3876</v>
      </c>
      <c r="I3223">
        <v>920</v>
      </c>
      <c r="J3223" s="41">
        <v>1.3859999999999999E-2</v>
      </c>
      <c r="K3223" s="42">
        <v>12.751199999999999</v>
      </c>
      <c r="L3223" s="43">
        <v>1.2075</v>
      </c>
      <c r="M3223" s="42">
        <v>15.397073999999998</v>
      </c>
      <c r="N3223">
        <v>2</v>
      </c>
      <c r="O3223" s="43">
        <v>194.4</v>
      </c>
      <c r="P3223" s="42">
        <v>75</v>
      </c>
      <c r="Q3223" s="42">
        <v>12</v>
      </c>
      <c r="R3223" s="42">
        <v>10.5</v>
      </c>
    </row>
    <row r="3224" spans="1:18" x14ac:dyDescent="0.3">
      <c r="A3224" t="s">
        <v>3924</v>
      </c>
      <c r="B3224" s="17">
        <v>45183</v>
      </c>
      <c r="C3224" t="s">
        <v>543</v>
      </c>
      <c r="D3224" t="s">
        <v>3928</v>
      </c>
      <c r="E3224" t="s">
        <v>3929</v>
      </c>
      <c r="F3224" t="s">
        <v>3930</v>
      </c>
      <c r="G3224" t="s">
        <v>3921</v>
      </c>
      <c r="H3224" t="s">
        <v>3876</v>
      </c>
      <c r="I3224">
        <v>1239</v>
      </c>
      <c r="J3224" s="41">
        <v>1.4080000000000001E-2</v>
      </c>
      <c r="K3224" s="42">
        <v>17.445119999999999</v>
      </c>
      <c r="L3224" s="43">
        <v>1.3569999999999998</v>
      </c>
      <c r="M3224" s="42">
        <v>23.673027839999996</v>
      </c>
      <c r="N3224">
        <v>9</v>
      </c>
      <c r="O3224" s="43">
        <v>824.4</v>
      </c>
      <c r="P3224" s="42">
        <v>96</v>
      </c>
      <c r="Q3224" s="42">
        <v>14</v>
      </c>
      <c r="R3224" s="42">
        <v>6</v>
      </c>
    </row>
    <row r="3225" spans="1:18" x14ac:dyDescent="0.3">
      <c r="A3225" t="s">
        <v>3924</v>
      </c>
      <c r="B3225" s="17">
        <v>45184</v>
      </c>
      <c r="C3225" t="s">
        <v>543</v>
      </c>
      <c r="D3225" t="s">
        <v>3928</v>
      </c>
      <c r="E3225" t="s">
        <v>3929</v>
      </c>
      <c r="F3225" t="s">
        <v>3930</v>
      </c>
      <c r="G3225" t="s">
        <v>3921</v>
      </c>
      <c r="H3225" t="s">
        <v>3876</v>
      </c>
      <c r="I3225">
        <v>1160</v>
      </c>
      <c r="J3225" s="41">
        <v>2.2110000000000001E-2</v>
      </c>
      <c r="K3225" s="42">
        <v>25.647600000000001</v>
      </c>
      <c r="L3225" s="43">
        <v>1.3684999999999998</v>
      </c>
      <c r="M3225" s="42">
        <v>35.098740599999999</v>
      </c>
      <c r="N3225">
        <v>4</v>
      </c>
      <c r="O3225" s="43">
        <v>295.2</v>
      </c>
      <c r="P3225" s="42">
        <v>114</v>
      </c>
      <c r="Q3225" s="42">
        <v>12</v>
      </c>
      <c r="R3225" s="42">
        <v>19.5</v>
      </c>
    </row>
    <row r="3226" spans="1:18" x14ac:dyDescent="0.3">
      <c r="A3226" t="s">
        <v>3924</v>
      </c>
      <c r="B3226" s="17">
        <v>45185</v>
      </c>
      <c r="C3226" t="s">
        <v>543</v>
      </c>
      <c r="D3226" t="s">
        <v>3928</v>
      </c>
      <c r="E3226" t="s">
        <v>3929</v>
      </c>
      <c r="F3226" t="s">
        <v>3930</v>
      </c>
      <c r="G3226" t="s">
        <v>3921</v>
      </c>
      <c r="H3226" t="s">
        <v>3876</v>
      </c>
      <c r="I3226">
        <v>1711</v>
      </c>
      <c r="J3226" s="41">
        <v>1.7050000000000003E-2</v>
      </c>
      <c r="K3226" s="42">
        <v>29.172550000000005</v>
      </c>
      <c r="L3226" s="43">
        <v>0.69</v>
      </c>
      <c r="M3226" s="42">
        <v>20.1290595</v>
      </c>
      <c r="N3226">
        <v>8</v>
      </c>
      <c r="O3226" s="43">
        <v>667.19999999999993</v>
      </c>
      <c r="P3226" s="42">
        <v>81</v>
      </c>
      <c r="Q3226" s="42">
        <v>7</v>
      </c>
      <c r="R3226" s="42">
        <v>6</v>
      </c>
    </row>
    <row r="3227" spans="1:18" x14ac:dyDescent="0.3">
      <c r="A3227" t="s">
        <v>3924</v>
      </c>
      <c r="B3227" s="17">
        <v>45186</v>
      </c>
      <c r="C3227" t="s">
        <v>543</v>
      </c>
      <c r="D3227" t="s">
        <v>3928</v>
      </c>
      <c r="E3227" t="s">
        <v>3929</v>
      </c>
      <c r="F3227" t="s">
        <v>3930</v>
      </c>
      <c r="G3227" t="s">
        <v>3921</v>
      </c>
      <c r="H3227" t="s">
        <v>3876</v>
      </c>
      <c r="I3227">
        <v>1329</v>
      </c>
      <c r="J3227" s="41">
        <v>1.7930000000000001E-2</v>
      </c>
      <c r="K3227" s="42">
        <v>23.828970000000002</v>
      </c>
      <c r="L3227" s="43">
        <v>1.1039999999999999</v>
      </c>
      <c r="M3227" s="42">
        <v>26.307182879999999</v>
      </c>
      <c r="N3227">
        <v>6</v>
      </c>
      <c r="O3227" s="43">
        <v>474</v>
      </c>
      <c r="P3227" s="42">
        <v>80</v>
      </c>
      <c r="Q3227" s="42">
        <v>19</v>
      </c>
      <c r="R3227" s="42">
        <v>7.5</v>
      </c>
    </row>
    <row r="3228" spans="1:18" x14ac:dyDescent="0.3">
      <c r="A3228" t="s">
        <v>3924</v>
      </c>
      <c r="B3228" s="17">
        <v>45187</v>
      </c>
      <c r="C3228" t="s">
        <v>543</v>
      </c>
      <c r="D3228" t="s">
        <v>3928</v>
      </c>
      <c r="E3228" t="s">
        <v>3929</v>
      </c>
      <c r="F3228" t="s">
        <v>3930</v>
      </c>
      <c r="G3228" t="s">
        <v>3921</v>
      </c>
      <c r="H3228" t="s">
        <v>3876</v>
      </c>
      <c r="I3228">
        <v>1145</v>
      </c>
      <c r="J3228" s="41">
        <v>1.6610000000000003E-2</v>
      </c>
      <c r="K3228" s="42">
        <v>19.018450000000005</v>
      </c>
      <c r="L3228" s="43">
        <v>0.9544999999999999</v>
      </c>
      <c r="M3228" s="42">
        <v>18.153110525000002</v>
      </c>
      <c r="N3228">
        <v>9</v>
      </c>
      <c r="O3228" s="43">
        <v>402</v>
      </c>
      <c r="P3228" s="42">
        <v>72</v>
      </c>
      <c r="Q3228" s="42">
        <v>20</v>
      </c>
      <c r="R3228" s="42">
        <v>4.5</v>
      </c>
    </row>
    <row r="3229" spans="1:18" x14ac:dyDescent="0.3">
      <c r="A3229" t="s">
        <v>3924</v>
      </c>
      <c r="B3229" s="17">
        <v>45188</v>
      </c>
      <c r="C3229" t="s">
        <v>543</v>
      </c>
      <c r="D3229" t="s">
        <v>3928</v>
      </c>
      <c r="E3229" t="s">
        <v>3929</v>
      </c>
      <c r="F3229" t="s">
        <v>3930</v>
      </c>
      <c r="G3229" t="s">
        <v>3921</v>
      </c>
      <c r="H3229" t="s">
        <v>3876</v>
      </c>
      <c r="I3229">
        <v>1052</v>
      </c>
      <c r="J3229" s="41">
        <v>1.8920000000000003E-2</v>
      </c>
      <c r="K3229" s="42">
        <v>19.903840000000002</v>
      </c>
      <c r="L3229" s="43">
        <v>2.3804999999999996</v>
      </c>
      <c r="M3229" s="42">
        <v>47.381091120000001</v>
      </c>
      <c r="N3229">
        <v>9</v>
      </c>
      <c r="O3229" s="43">
        <v>574.79999999999995</v>
      </c>
      <c r="P3229" s="42">
        <v>79</v>
      </c>
      <c r="Q3229" s="42">
        <v>11</v>
      </c>
      <c r="R3229" s="42">
        <v>18</v>
      </c>
    </row>
    <row r="3230" spans="1:18" x14ac:dyDescent="0.3">
      <c r="A3230" t="s">
        <v>3924</v>
      </c>
      <c r="B3230" s="17">
        <v>45189</v>
      </c>
      <c r="C3230" t="s">
        <v>543</v>
      </c>
      <c r="D3230" t="s">
        <v>3928</v>
      </c>
      <c r="E3230" t="s">
        <v>3929</v>
      </c>
      <c r="F3230" t="s">
        <v>3930</v>
      </c>
      <c r="G3230" t="s">
        <v>3921</v>
      </c>
      <c r="H3230" t="s">
        <v>3876</v>
      </c>
      <c r="I3230">
        <v>912</v>
      </c>
      <c r="J3230" s="41">
        <v>1.507E-2</v>
      </c>
      <c r="K3230" s="42">
        <v>13.743840000000001</v>
      </c>
      <c r="L3230" s="43">
        <v>1.1039999999999999</v>
      </c>
      <c r="M3230" s="42">
        <v>15.173199359999998</v>
      </c>
      <c r="N3230">
        <v>6</v>
      </c>
      <c r="O3230" s="43">
        <v>462</v>
      </c>
      <c r="P3230" s="42">
        <v>101</v>
      </c>
      <c r="Q3230" s="42">
        <v>10</v>
      </c>
      <c r="R3230" s="42">
        <v>9</v>
      </c>
    </row>
    <row r="3231" spans="1:18" x14ac:dyDescent="0.3">
      <c r="A3231" t="s">
        <v>3924</v>
      </c>
      <c r="B3231" s="17">
        <v>45190</v>
      </c>
      <c r="C3231" t="s">
        <v>543</v>
      </c>
      <c r="D3231" t="s">
        <v>3928</v>
      </c>
      <c r="E3231" t="s">
        <v>3929</v>
      </c>
      <c r="F3231" t="s">
        <v>3930</v>
      </c>
      <c r="G3231" t="s">
        <v>3921</v>
      </c>
      <c r="H3231" t="s">
        <v>3876</v>
      </c>
      <c r="I3231">
        <v>1630</v>
      </c>
      <c r="J3231" s="41">
        <v>1.6610000000000003E-2</v>
      </c>
      <c r="K3231" s="42">
        <v>27.074300000000004</v>
      </c>
      <c r="L3231" s="43">
        <v>1.7594999999999998</v>
      </c>
      <c r="M3231" s="42">
        <v>47.637230850000002</v>
      </c>
      <c r="N3231">
        <v>5</v>
      </c>
      <c r="O3231" s="43">
        <v>387.59999999999997</v>
      </c>
      <c r="P3231" s="42">
        <v>93</v>
      </c>
      <c r="Q3231" s="42">
        <v>8</v>
      </c>
      <c r="R3231" s="42">
        <v>3</v>
      </c>
    </row>
    <row r="3232" spans="1:18" x14ac:dyDescent="0.3">
      <c r="A3232" t="s">
        <v>3924</v>
      </c>
      <c r="B3232" s="17">
        <v>45191</v>
      </c>
      <c r="C3232" t="s">
        <v>543</v>
      </c>
      <c r="D3232" t="s">
        <v>3928</v>
      </c>
      <c r="E3232" t="s">
        <v>3929</v>
      </c>
      <c r="F3232" t="s">
        <v>3930</v>
      </c>
      <c r="G3232" t="s">
        <v>3921</v>
      </c>
      <c r="H3232" t="s">
        <v>3876</v>
      </c>
      <c r="I3232">
        <v>1377</v>
      </c>
      <c r="J3232" s="41">
        <v>1.1880000000000002E-2</v>
      </c>
      <c r="K3232" s="42">
        <v>16.358760000000004</v>
      </c>
      <c r="L3232" s="43">
        <v>1.8054999999999999</v>
      </c>
      <c r="M3232" s="42">
        <v>29.535741180000006</v>
      </c>
      <c r="N3232">
        <v>3</v>
      </c>
      <c r="O3232" s="43">
        <v>224.4</v>
      </c>
      <c r="P3232" s="42">
        <v>78</v>
      </c>
      <c r="Q3232" s="42">
        <v>17</v>
      </c>
      <c r="R3232" s="42">
        <v>18</v>
      </c>
    </row>
    <row r="3233" spans="1:18" x14ac:dyDescent="0.3">
      <c r="A3233" t="s">
        <v>3924</v>
      </c>
      <c r="B3233" s="17">
        <v>45192</v>
      </c>
      <c r="C3233" t="s">
        <v>543</v>
      </c>
      <c r="D3233" t="s">
        <v>3928</v>
      </c>
      <c r="E3233" t="s">
        <v>3929</v>
      </c>
      <c r="F3233" t="s">
        <v>3930</v>
      </c>
      <c r="G3233" t="s">
        <v>3921</v>
      </c>
      <c r="H3233" t="s">
        <v>3876</v>
      </c>
      <c r="I3233">
        <v>1015</v>
      </c>
      <c r="J3233" s="41">
        <v>1.5510000000000001E-2</v>
      </c>
      <c r="K3233" s="42">
        <v>15.742650000000001</v>
      </c>
      <c r="L3233" s="43">
        <v>1.5640000000000001</v>
      </c>
      <c r="M3233" s="42">
        <v>24.621504600000002</v>
      </c>
      <c r="N3233">
        <v>5</v>
      </c>
      <c r="O3233" s="43">
        <v>481.2</v>
      </c>
      <c r="P3233" s="42">
        <v>106</v>
      </c>
      <c r="Q3233" s="42">
        <v>17</v>
      </c>
      <c r="R3233" s="42">
        <v>7.5</v>
      </c>
    </row>
    <row r="3234" spans="1:18" x14ac:dyDescent="0.3">
      <c r="A3234" t="s">
        <v>3924</v>
      </c>
      <c r="B3234" s="17">
        <v>45193</v>
      </c>
      <c r="C3234" t="s">
        <v>543</v>
      </c>
      <c r="D3234" t="s">
        <v>3928</v>
      </c>
      <c r="E3234" t="s">
        <v>3929</v>
      </c>
      <c r="F3234" t="s">
        <v>3930</v>
      </c>
      <c r="G3234" t="s">
        <v>3921</v>
      </c>
      <c r="H3234" t="s">
        <v>3876</v>
      </c>
      <c r="I3234">
        <v>1140</v>
      </c>
      <c r="J3234" s="41">
        <v>1.2979999999999998E-2</v>
      </c>
      <c r="K3234" s="42">
        <v>14.797199999999998</v>
      </c>
      <c r="L3234" s="43">
        <v>2.2424999999999997</v>
      </c>
      <c r="M3234" s="42">
        <v>33.182720999999994</v>
      </c>
      <c r="N3234">
        <v>3</v>
      </c>
      <c r="O3234" s="43">
        <v>146.4</v>
      </c>
      <c r="P3234" s="42">
        <v>96</v>
      </c>
      <c r="Q3234" s="42">
        <v>15</v>
      </c>
      <c r="R3234" s="42">
        <v>10.5</v>
      </c>
    </row>
    <row r="3235" spans="1:18" x14ac:dyDescent="0.3">
      <c r="A3235" t="s">
        <v>3924</v>
      </c>
      <c r="B3235" s="17">
        <v>45194</v>
      </c>
      <c r="C3235" t="s">
        <v>543</v>
      </c>
      <c r="D3235" t="s">
        <v>3928</v>
      </c>
      <c r="E3235" t="s">
        <v>3929</v>
      </c>
      <c r="F3235" t="s">
        <v>3930</v>
      </c>
      <c r="G3235" t="s">
        <v>3921</v>
      </c>
      <c r="H3235" t="s">
        <v>3876</v>
      </c>
      <c r="I3235">
        <v>1493</v>
      </c>
      <c r="J3235" s="41">
        <v>1.9470000000000001E-2</v>
      </c>
      <c r="K3235" s="42">
        <v>29.068710000000003</v>
      </c>
      <c r="L3235" s="43">
        <v>2.0469999999999997</v>
      </c>
      <c r="M3235" s="42">
        <v>59.503649369999998</v>
      </c>
      <c r="N3235">
        <v>5</v>
      </c>
      <c r="O3235" s="43">
        <v>393.59999999999997</v>
      </c>
      <c r="P3235" s="42">
        <v>96</v>
      </c>
      <c r="Q3235" s="42">
        <v>15</v>
      </c>
      <c r="R3235" s="42">
        <v>15</v>
      </c>
    </row>
    <row r="3236" spans="1:18" x14ac:dyDescent="0.3">
      <c r="A3236" t="s">
        <v>3924</v>
      </c>
      <c r="B3236" s="17">
        <v>45195</v>
      </c>
      <c r="C3236" t="s">
        <v>543</v>
      </c>
      <c r="D3236" t="s">
        <v>3928</v>
      </c>
      <c r="E3236" t="s">
        <v>3929</v>
      </c>
      <c r="F3236" t="s">
        <v>3930</v>
      </c>
      <c r="G3236" t="s">
        <v>3921</v>
      </c>
      <c r="H3236" t="s">
        <v>3876</v>
      </c>
      <c r="I3236">
        <v>751</v>
      </c>
      <c r="J3236" s="41">
        <v>1.7819999999999999E-2</v>
      </c>
      <c r="K3236" s="42">
        <v>13.382819999999999</v>
      </c>
      <c r="L3236" s="43">
        <v>1.6329999999999998</v>
      </c>
      <c r="M3236" s="42">
        <v>21.854145059999997</v>
      </c>
      <c r="N3236">
        <v>2</v>
      </c>
      <c r="O3236" s="43">
        <v>142.79999999999998</v>
      </c>
      <c r="P3236" s="42">
        <v>62</v>
      </c>
      <c r="Q3236" s="42">
        <v>16</v>
      </c>
      <c r="R3236" s="42">
        <v>3</v>
      </c>
    </row>
    <row r="3237" spans="1:18" x14ac:dyDescent="0.3">
      <c r="A3237" t="s">
        <v>3924</v>
      </c>
      <c r="B3237" s="17">
        <v>45196</v>
      </c>
      <c r="C3237" t="s">
        <v>543</v>
      </c>
      <c r="D3237" t="s">
        <v>3928</v>
      </c>
      <c r="E3237" t="s">
        <v>3929</v>
      </c>
      <c r="F3237" t="s">
        <v>3930</v>
      </c>
      <c r="G3237" t="s">
        <v>3921</v>
      </c>
      <c r="H3237" t="s">
        <v>3876</v>
      </c>
      <c r="I3237">
        <v>1657</v>
      </c>
      <c r="J3237" s="41">
        <v>1.6830000000000001E-2</v>
      </c>
      <c r="K3237" s="42">
        <v>27.887310000000003</v>
      </c>
      <c r="L3237" s="43">
        <v>1.6789999999999998</v>
      </c>
      <c r="M3237" s="42">
        <v>46.822793490000002</v>
      </c>
      <c r="N3237">
        <v>5</v>
      </c>
      <c r="O3237" s="43">
        <v>422.4</v>
      </c>
      <c r="P3237" s="42">
        <v>72</v>
      </c>
      <c r="Q3237" s="42">
        <v>10</v>
      </c>
      <c r="R3237" s="42">
        <v>13.5</v>
      </c>
    </row>
    <row r="3238" spans="1:18" x14ac:dyDescent="0.3">
      <c r="A3238" t="s">
        <v>3924</v>
      </c>
      <c r="B3238" s="17">
        <v>45197</v>
      </c>
      <c r="C3238" t="s">
        <v>543</v>
      </c>
      <c r="D3238" t="s">
        <v>3928</v>
      </c>
      <c r="E3238" t="s">
        <v>3929</v>
      </c>
      <c r="F3238" t="s">
        <v>3930</v>
      </c>
      <c r="G3238" t="s">
        <v>3921</v>
      </c>
      <c r="H3238" t="s">
        <v>3876</v>
      </c>
      <c r="I3238">
        <v>1044</v>
      </c>
      <c r="J3238" s="41">
        <v>1.1660000000000004E-2</v>
      </c>
      <c r="K3238" s="42">
        <v>12.173040000000004</v>
      </c>
      <c r="L3238" s="43">
        <v>0.9544999999999999</v>
      </c>
      <c r="M3238" s="42">
        <v>11.619166680000003</v>
      </c>
      <c r="N3238">
        <v>5</v>
      </c>
      <c r="O3238" s="43">
        <v>178.79999999999998</v>
      </c>
      <c r="P3238" s="42">
        <v>96</v>
      </c>
      <c r="Q3238" s="42">
        <v>16</v>
      </c>
      <c r="R3238" s="42">
        <v>13.5</v>
      </c>
    </row>
    <row r="3239" spans="1:18" x14ac:dyDescent="0.3">
      <c r="A3239" t="s">
        <v>3924</v>
      </c>
      <c r="B3239" s="17">
        <v>45198</v>
      </c>
      <c r="C3239" t="s">
        <v>543</v>
      </c>
      <c r="D3239" t="s">
        <v>3928</v>
      </c>
      <c r="E3239" t="s">
        <v>3929</v>
      </c>
      <c r="F3239" t="s">
        <v>3930</v>
      </c>
      <c r="G3239" t="s">
        <v>3921</v>
      </c>
      <c r="H3239" t="s">
        <v>3876</v>
      </c>
      <c r="I3239">
        <v>1645</v>
      </c>
      <c r="J3239" s="41">
        <v>1.5180000000000003E-2</v>
      </c>
      <c r="K3239" s="42">
        <v>24.971100000000003</v>
      </c>
      <c r="L3239" s="43">
        <v>1.2189999999999999</v>
      </c>
      <c r="M3239" s="42">
        <v>30.439770899999999</v>
      </c>
      <c r="N3239">
        <v>8</v>
      </c>
      <c r="O3239" s="43">
        <v>639.6</v>
      </c>
      <c r="P3239" s="42">
        <v>96</v>
      </c>
      <c r="Q3239" s="42">
        <v>14</v>
      </c>
      <c r="R3239" s="42">
        <v>13.5</v>
      </c>
    </row>
    <row r="3240" spans="1:18" x14ac:dyDescent="0.3">
      <c r="A3240" t="s">
        <v>3924</v>
      </c>
      <c r="B3240" s="17">
        <v>45199</v>
      </c>
      <c r="C3240" t="s">
        <v>543</v>
      </c>
      <c r="D3240" t="s">
        <v>3928</v>
      </c>
      <c r="E3240" t="s">
        <v>3929</v>
      </c>
      <c r="F3240" t="s">
        <v>3930</v>
      </c>
      <c r="G3240" t="s">
        <v>3921</v>
      </c>
      <c r="H3240" t="s">
        <v>3876</v>
      </c>
      <c r="I3240">
        <v>1011</v>
      </c>
      <c r="J3240" s="41">
        <v>1.2320000000000001E-2</v>
      </c>
      <c r="K3240" s="42">
        <v>12.455520000000002</v>
      </c>
      <c r="L3240" s="43">
        <v>1.6789999999999998</v>
      </c>
      <c r="M3240" s="42">
        <v>20.912818080000001</v>
      </c>
      <c r="N3240">
        <v>5</v>
      </c>
      <c r="O3240" s="43">
        <v>525.6</v>
      </c>
      <c r="P3240" s="42">
        <v>107</v>
      </c>
      <c r="Q3240" s="42">
        <v>16</v>
      </c>
      <c r="R3240" s="42">
        <v>6</v>
      </c>
    </row>
    <row r="3241" spans="1:18" x14ac:dyDescent="0.3">
      <c r="A3241" t="s">
        <v>3924</v>
      </c>
      <c r="B3241" s="17">
        <v>45200</v>
      </c>
      <c r="C3241" t="s">
        <v>543</v>
      </c>
      <c r="D3241" t="s">
        <v>3928</v>
      </c>
      <c r="E3241" t="s">
        <v>3929</v>
      </c>
      <c r="F3241" t="s">
        <v>3930</v>
      </c>
      <c r="G3241" t="s">
        <v>3921</v>
      </c>
      <c r="H3241" t="s">
        <v>3876</v>
      </c>
      <c r="I3241">
        <v>1274</v>
      </c>
      <c r="J3241" s="41">
        <v>1.43E-2</v>
      </c>
      <c r="K3241" s="42">
        <v>18.2182</v>
      </c>
      <c r="L3241" s="43">
        <v>1.5525</v>
      </c>
      <c r="M3241" s="42">
        <v>28.283755499999998</v>
      </c>
      <c r="N3241">
        <v>6</v>
      </c>
      <c r="O3241" s="43">
        <v>590.4</v>
      </c>
      <c r="P3241" s="42">
        <v>79</v>
      </c>
      <c r="Q3241" s="42">
        <v>4</v>
      </c>
      <c r="R3241" s="42">
        <v>12</v>
      </c>
    </row>
    <row r="3242" spans="1:18" x14ac:dyDescent="0.3">
      <c r="A3242" t="s">
        <v>3924</v>
      </c>
      <c r="B3242" s="17">
        <v>45201</v>
      </c>
      <c r="C3242" t="s">
        <v>543</v>
      </c>
      <c r="D3242" t="s">
        <v>3928</v>
      </c>
      <c r="E3242" t="s">
        <v>3929</v>
      </c>
      <c r="F3242" t="s">
        <v>3930</v>
      </c>
      <c r="G3242" t="s">
        <v>3921</v>
      </c>
      <c r="H3242" t="s">
        <v>3876</v>
      </c>
      <c r="I3242">
        <v>1283</v>
      </c>
      <c r="J3242" s="41">
        <v>1.5730000000000004E-2</v>
      </c>
      <c r="K3242" s="42">
        <v>20.181590000000007</v>
      </c>
      <c r="L3242" s="43">
        <v>1.4144999999999999</v>
      </c>
      <c r="M3242" s="42">
        <v>28.546859055000006</v>
      </c>
      <c r="N3242">
        <v>9</v>
      </c>
      <c r="O3242" s="43">
        <v>608.4</v>
      </c>
      <c r="P3242" s="42">
        <v>74</v>
      </c>
      <c r="Q3242" s="42">
        <v>6</v>
      </c>
      <c r="R3242" s="42">
        <v>6</v>
      </c>
    </row>
    <row r="3243" spans="1:18" x14ac:dyDescent="0.3">
      <c r="A3243" t="s">
        <v>3924</v>
      </c>
      <c r="B3243" s="17">
        <v>45202</v>
      </c>
      <c r="C3243" t="s">
        <v>543</v>
      </c>
      <c r="D3243" t="s">
        <v>3928</v>
      </c>
      <c r="E3243" t="s">
        <v>3929</v>
      </c>
      <c r="F3243" t="s">
        <v>3930</v>
      </c>
      <c r="G3243" t="s">
        <v>3921</v>
      </c>
      <c r="H3243" t="s">
        <v>3876</v>
      </c>
      <c r="I3243">
        <v>1329</v>
      </c>
      <c r="J3243" s="41">
        <v>1.771E-2</v>
      </c>
      <c r="K3243" s="42">
        <v>23.53659</v>
      </c>
      <c r="L3243" s="43">
        <v>1.7479999999999998</v>
      </c>
      <c r="M3243" s="42">
        <v>41.141959319999998</v>
      </c>
      <c r="N3243">
        <v>3</v>
      </c>
      <c r="O3243" s="43">
        <v>105.6</v>
      </c>
      <c r="P3243" s="42">
        <v>109</v>
      </c>
      <c r="Q3243" s="42">
        <v>20</v>
      </c>
      <c r="R3243" s="42">
        <v>12</v>
      </c>
    </row>
    <row r="3244" spans="1:18" x14ac:dyDescent="0.3">
      <c r="A3244" t="s">
        <v>3924</v>
      </c>
      <c r="B3244" s="17">
        <v>45203</v>
      </c>
      <c r="C3244" t="s">
        <v>543</v>
      </c>
      <c r="D3244" t="s">
        <v>3928</v>
      </c>
      <c r="E3244" t="s">
        <v>3929</v>
      </c>
      <c r="F3244" t="s">
        <v>3930</v>
      </c>
      <c r="G3244" t="s">
        <v>3921</v>
      </c>
      <c r="H3244" t="s">
        <v>3876</v>
      </c>
      <c r="I3244">
        <v>1711</v>
      </c>
      <c r="J3244" s="41">
        <v>1.529E-2</v>
      </c>
      <c r="K3244" s="42">
        <v>26.161190000000001</v>
      </c>
      <c r="L3244" s="43">
        <v>1.5754999999999999</v>
      </c>
      <c r="M3244" s="42">
        <v>41.216954844999997</v>
      </c>
      <c r="N3244">
        <v>3</v>
      </c>
      <c r="O3244" s="43">
        <v>342</v>
      </c>
      <c r="P3244" s="42">
        <v>69</v>
      </c>
      <c r="Q3244" s="42">
        <v>12</v>
      </c>
      <c r="R3244" s="42">
        <v>12</v>
      </c>
    </row>
    <row r="3245" spans="1:18" x14ac:dyDescent="0.3">
      <c r="A3245" t="s">
        <v>3924</v>
      </c>
      <c r="B3245" s="17">
        <v>45204</v>
      </c>
      <c r="C3245" t="s">
        <v>543</v>
      </c>
      <c r="D3245" t="s">
        <v>3928</v>
      </c>
      <c r="E3245" t="s">
        <v>3929</v>
      </c>
      <c r="F3245" t="s">
        <v>3930</v>
      </c>
      <c r="G3245" t="s">
        <v>3921</v>
      </c>
      <c r="H3245" t="s">
        <v>3876</v>
      </c>
      <c r="I3245">
        <v>1850</v>
      </c>
      <c r="J3245" s="41">
        <v>2.0679999999999997E-2</v>
      </c>
      <c r="K3245" s="42">
        <v>38.257999999999996</v>
      </c>
      <c r="L3245" s="43">
        <v>2.1505000000000001</v>
      </c>
      <c r="M3245" s="42">
        <v>82.273828999999992</v>
      </c>
      <c r="N3245">
        <v>3</v>
      </c>
      <c r="O3245" s="43">
        <v>169.2</v>
      </c>
      <c r="P3245" s="42">
        <v>65</v>
      </c>
      <c r="Q3245" s="42">
        <v>17</v>
      </c>
      <c r="R3245" s="42">
        <v>18</v>
      </c>
    </row>
    <row r="3246" spans="1:18" x14ac:dyDescent="0.3">
      <c r="A3246" t="s">
        <v>3924</v>
      </c>
      <c r="B3246" s="17">
        <v>45205</v>
      </c>
      <c r="C3246" t="s">
        <v>543</v>
      </c>
      <c r="D3246" t="s">
        <v>3928</v>
      </c>
      <c r="E3246" t="s">
        <v>3929</v>
      </c>
      <c r="F3246" t="s">
        <v>3930</v>
      </c>
      <c r="G3246" t="s">
        <v>3921</v>
      </c>
      <c r="H3246" t="s">
        <v>3876</v>
      </c>
      <c r="I3246">
        <v>904</v>
      </c>
      <c r="J3246" s="41">
        <v>1.397E-2</v>
      </c>
      <c r="K3246" s="42">
        <v>12.628880000000001</v>
      </c>
      <c r="L3246" s="43">
        <v>2.2769999999999997</v>
      </c>
      <c r="M3246" s="42">
        <v>28.755959759999996</v>
      </c>
      <c r="N3246">
        <v>9</v>
      </c>
      <c r="O3246" s="43">
        <v>841.19999999999993</v>
      </c>
      <c r="P3246" s="42">
        <v>81</v>
      </c>
      <c r="Q3246" s="42">
        <v>20</v>
      </c>
      <c r="R3246" s="42">
        <v>13.5</v>
      </c>
    </row>
    <row r="3247" spans="1:18" x14ac:dyDescent="0.3">
      <c r="A3247" t="s">
        <v>3924</v>
      </c>
      <c r="B3247" s="17">
        <v>45206</v>
      </c>
      <c r="C3247" t="s">
        <v>543</v>
      </c>
      <c r="D3247" t="s">
        <v>3928</v>
      </c>
      <c r="E3247" t="s">
        <v>3929</v>
      </c>
      <c r="F3247" t="s">
        <v>3930</v>
      </c>
      <c r="G3247" t="s">
        <v>3921</v>
      </c>
      <c r="H3247" t="s">
        <v>3876</v>
      </c>
      <c r="I3247">
        <v>878</v>
      </c>
      <c r="J3247" s="41">
        <v>1.7600000000000001E-2</v>
      </c>
      <c r="K3247" s="42">
        <v>15.452800000000002</v>
      </c>
      <c r="L3247" s="43">
        <v>1.4834999999999998</v>
      </c>
      <c r="M3247" s="42">
        <v>22.924228799999998</v>
      </c>
      <c r="N3247">
        <v>3</v>
      </c>
      <c r="O3247" s="43">
        <v>252</v>
      </c>
      <c r="P3247" s="42">
        <v>79</v>
      </c>
      <c r="Q3247" s="42">
        <v>7</v>
      </c>
      <c r="R3247" s="42">
        <v>4.5</v>
      </c>
    </row>
    <row r="3248" spans="1:18" x14ac:dyDescent="0.3">
      <c r="A3248" t="s">
        <v>3924</v>
      </c>
      <c r="B3248" s="17">
        <v>45207</v>
      </c>
      <c r="C3248" t="s">
        <v>543</v>
      </c>
      <c r="D3248" t="s">
        <v>3928</v>
      </c>
      <c r="E3248" t="s">
        <v>3929</v>
      </c>
      <c r="F3248" t="s">
        <v>3930</v>
      </c>
      <c r="G3248" t="s">
        <v>3921</v>
      </c>
      <c r="H3248" t="s">
        <v>3876</v>
      </c>
      <c r="I3248">
        <v>807</v>
      </c>
      <c r="J3248" s="41">
        <v>1.6499999999999997E-2</v>
      </c>
      <c r="K3248" s="42">
        <v>13.315499999999998</v>
      </c>
      <c r="L3248" s="43">
        <v>0.88549999999999995</v>
      </c>
      <c r="M3248" s="42">
        <v>11.790875249999997</v>
      </c>
      <c r="N3248">
        <v>6</v>
      </c>
      <c r="O3248" s="43">
        <v>376.8</v>
      </c>
      <c r="P3248" s="42">
        <v>89</v>
      </c>
      <c r="Q3248" s="42">
        <v>17</v>
      </c>
      <c r="R3248" s="42">
        <v>1.5</v>
      </c>
    </row>
    <row r="3249" spans="1:18" x14ac:dyDescent="0.3">
      <c r="A3249" t="s">
        <v>3924</v>
      </c>
      <c r="B3249" s="17">
        <v>45208</v>
      </c>
      <c r="C3249" t="s">
        <v>543</v>
      </c>
      <c r="D3249" t="s">
        <v>3928</v>
      </c>
      <c r="E3249" t="s">
        <v>3929</v>
      </c>
      <c r="F3249" t="s">
        <v>3930</v>
      </c>
      <c r="G3249" t="s">
        <v>3921</v>
      </c>
      <c r="H3249" t="s">
        <v>3876</v>
      </c>
      <c r="I3249">
        <v>1553</v>
      </c>
      <c r="J3249" s="41">
        <v>1.5510000000000003E-2</v>
      </c>
      <c r="K3249" s="42">
        <v>24.087030000000006</v>
      </c>
      <c r="L3249" s="43">
        <v>1.702</v>
      </c>
      <c r="M3249" s="42">
        <v>40.996125060000011</v>
      </c>
      <c r="N3249">
        <v>3</v>
      </c>
      <c r="O3249" s="43">
        <v>343.2</v>
      </c>
      <c r="P3249" s="42">
        <v>63</v>
      </c>
      <c r="Q3249" s="42">
        <v>9</v>
      </c>
      <c r="R3249" s="42">
        <v>15</v>
      </c>
    </row>
    <row r="3250" spans="1:18" x14ac:dyDescent="0.3">
      <c r="A3250" t="s">
        <v>3924</v>
      </c>
      <c r="B3250" s="17">
        <v>45209</v>
      </c>
      <c r="C3250" t="s">
        <v>543</v>
      </c>
      <c r="D3250" t="s">
        <v>3928</v>
      </c>
      <c r="E3250" t="s">
        <v>3929</v>
      </c>
      <c r="F3250" t="s">
        <v>3930</v>
      </c>
      <c r="G3250" t="s">
        <v>3921</v>
      </c>
      <c r="H3250" t="s">
        <v>3876</v>
      </c>
      <c r="I3250">
        <v>1726</v>
      </c>
      <c r="J3250" s="41">
        <v>2.0459999999999999E-2</v>
      </c>
      <c r="K3250" s="42">
        <v>35.313960000000002</v>
      </c>
      <c r="L3250" s="43">
        <v>2.1734999999999998</v>
      </c>
      <c r="M3250" s="42">
        <v>76.754892059999989</v>
      </c>
      <c r="N3250">
        <v>5</v>
      </c>
      <c r="O3250" s="43">
        <v>250.79999999999998</v>
      </c>
      <c r="P3250" s="42">
        <v>108</v>
      </c>
      <c r="Q3250" s="42">
        <v>17</v>
      </c>
      <c r="R3250" s="42">
        <v>16.5</v>
      </c>
    </row>
    <row r="3251" spans="1:18" x14ac:dyDescent="0.3">
      <c r="A3251" t="s">
        <v>3924</v>
      </c>
      <c r="B3251" s="17">
        <v>45210</v>
      </c>
      <c r="C3251" t="s">
        <v>543</v>
      </c>
      <c r="D3251" t="s">
        <v>3928</v>
      </c>
      <c r="E3251" t="s">
        <v>3929</v>
      </c>
      <c r="F3251" t="s">
        <v>3930</v>
      </c>
      <c r="G3251" t="s">
        <v>3921</v>
      </c>
      <c r="H3251" t="s">
        <v>3876</v>
      </c>
      <c r="I3251">
        <v>1836</v>
      </c>
      <c r="J3251" s="41">
        <v>1.6720000000000002E-2</v>
      </c>
      <c r="K3251" s="42">
        <v>30.697920000000003</v>
      </c>
      <c r="L3251" s="43">
        <v>2.3114999999999997</v>
      </c>
      <c r="M3251" s="42">
        <v>70.958242079999991</v>
      </c>
      <c r="N3251">
        <v>2</v>
      </c>
      <c r="O3251" s="43">
        <v>205.2</v>
      </c>
      <c r="P3251" s="42">
        <v>102</v>
      </c>
      <c r="Q3251" s="42">
        <v>14</v>
      </c>
      <c r="R3251" s="42">
        <v>13.5</v>
      </c>
    </row>
    <row r="3252" spans="1:18" x14ac:dyDescent="0.3">
      <c r="A3252" t="s">
        <v>3924</v>
      </c>
      <c r="B3252" s="17">
        <v>45211</v>
      </c>
      <c r="C3252" t="s">
        <v>543</v>
      </c>
      <c r="D3252" t="s">
        <v>3928</v>
      </c>
      <c r="E3252" t="s">
        <v>3929</v>
      </c>
      <c r="F3252" t="s">
        <v>3930</v>
      </c>
      <c r="G3252" t="s">
        <v>3921</v>
      </c>
      <c r="H3252" t="s">
        <v>3876</v>
      </c>
      <c r="I3252">
        <v>1150</v>
      </c>
      <c r="J3252" s="41">
        <v>2.2000000000000002E-2</v>
      </c>
      <c r="K3252" s="42">
        <v>25.300000000000004</v>
      </c>
      <c r="L3252" s="43">
        <v>2.2769999999999997</v>
      </c>
      <c r="M3252" s="42">
        <v>57.6081</v>
      </c>
      <c r="N3252">
        <v>6</v>
      </c>
      <c r="O3252" s="43">
        <v>405.59999999999997</v>
      </c>
      <c r="P3252" s="42">
        <v>107</v>
      </c>
      <c r="Q3252" s="42">
        <v>2</v>
      </c>
      <c r="R3252" s="42">
        <v>15</v>
      </c>
    </row>
    <row r="3253" spans="1:18" x14ac:dyDescent="0.3">
      <c r="A3253" t="s">
        <v>3924</v>
      </c>
      <c r="B3253" s="17">
        <v>45212</v>
      </c>
      <c r="C3253" t="s">
        <v>543</v>
      </c>
      <c r="D3253" t="s">
        <v>3928</v>
      </c>
      <c r="E3253" t="s">
        <v>3929</v>
      </c>
      <c r="F3253" t="s">
        <v>3930</v>
      </c>
      <c r="G3253" t="s">
        <v>3921</v>
      </c>
      <c r="H3253" t="s">
        <v>3876</v>
      </c>
      <c r="I3253">
        <v>1322</v>
      </c>
      <c r="J3253" s="41">
        <v>2.2000000000000006E-2</v>
      </c>
      <c r="K3253" s="42">
        <v>29.084000000000007</v>
      </c>
      <c r="L3253" s="43">
        <v>2.2999999999999998</v>
      </c>
      <c r="M3253" s="42">
        <v>66.893200000000007</v>
      </c>
      <c r="N3253">
        <v>3</v>
      </c>
      <c r="O3253" s="43">
        <v>207.6</v>
      </c>
      <c r="P3253" s="42">
        <v>84</v>
      </c>
      <c r="Q3253" s="42">
        <v>7</v>
      </c>
      <c r="R3253" s="42">
        <v>10.5</v>
      </c>
    </row>
    <row r="3254" spans="1:18" x14ac:dyDescent="0.3">
      <c r="A3254" t="s">
        <v>3924</v>
      </c>
      <c r="B3254" s="17">
        <v>45213</v>
      </c>
      <c r="C3254" t="s">
        <v>543</v>
      </c>
      <c r="D3254" t="s">
        <v>3928</v>
      </c>
      <c r="E3254" t="s">
        <v>3929</v>
      </c>
      <c r="F3254" t="s">
        <v>3930</v>
      </c>
      <c r="G3254" t="s">
        <v>3921</v>
      </c>
      <c r="H3254" t="s">
        <v>3876</v>
      </c>
      <c r="I3254">
        <v>894</v>
      </c>
      <c r="J3254" s="41">
        <v>1.8700000000000001E-2</v>
      </c>
      <c r="K3254" s="42">
        <v>16.7178</v>
      </c>
      <c r="L3254" s="43">
        <v>2.323</v>
      </c>
      <c r="M3254" s="42">
        <v>38.835449400000002</v>
      </c>
      <c r="N3254">
        <v>3</v>
      </c>
      <c r="O3254" s="43">
        <v>177.6</v>
      </c>
      <c r="P3254" s="42">
        <v>110</v>
      </c>
      <c r="Q3254" s="42">
        <v>21</v>
      </c>
      <c r="R3254" s="42">
        <v>15</v>
      </c>
    </row>
    <row r="3255" spans="1:18" x14ac:dyDescent="0.3">
      <c r="A3255" t="s">
        <v>3924</v>
      </c>
      <c r="B3255" s="17">
        <v>45214</v>
      </c>
      <c r="C3255" t="s">
        <v>543</v>
      </c>
      <c r="D3255" t="s">
        <v>3928</v>
      </c>
      <c r="E3255" t="s">
        <v>3929</v>
      </c>
      <c r="F3255" t="s">
        <v>3930</v>
      </c>
      <c r="G3255" t="s">
        <v>3921</v>
      </c>
      <c r="H3255" t="s">
        <v>3876</v>
      </c>
      <c r="I3255">
        <v>1686</v>
      </c>
      <c r="J3255" s="41">
        <v>1.5290000000000002E-2</v>
      </c>
      <c r="K3255" s="42">
        <v>25.778940000000002</v>
      </c>
      <c r="L3255" s="43">
        <v>0.87399999999999989</v>
      </c>
      <c r="M3255" s="42">
        <v>22.530793559999999</v>
      </c>
      <c r="N3255">
        <v>6</v>
      </c>
      <c r="O3255" s="43">
        <v>444</v>
      </c>
      <c r="P3255" s="42">
        <v>107</v>
      </c>
      <c r="Q3255" s="42">
        <v>14</v>
      </c>
      <c r="R3255" s="42">
        <v>7.5</v>
      </c>
    </row>
    <row r="3256" spans="1:18" x14ac:dyDescent="0.3">
      <c r="A3256" t="s">
        <v>3924</v>
      </c>
      <c r="B3256" s="17">
        <v>45215</v>
      </c>
      <c r="C3256" t="s">
        <v>543</v>
      </c>
      <c r="D3256" t="s">
        <v>3928</v>
      </c>
      <c r="E3256" t="s">
        <v>3929</v>
      </c>
      <c r="F3256" t="s">
        <v>3930</v>
      </c>
      <c r="G3256" t="s">
        <v>3921</v>
      </c>
      <c r="H3256" t="s">
        <v>3876</v>
      </c>
      <c r="I3256">
        <v>1000</v>
      </c>
      <c r="J3256" s="41">
        <v>1.5510000000000001E-2</v>
      </c>
      <c r="K3256" s="42">
        <v>15.510000000000002</v>
      </c>
      <c r="L3256" s="43">
        <v>0.89699999999999991</v>
      </c>
      <c r="M3256" s="42">
        <v>13.912470000000001</v>
      </c>
      <c r="N3256">
        <v>4</v>
      </c>
      <c r="O3256" s="43">
        <v>223.2</v>
      </c>
      <c r="P3256" s="42">
        <v>71</v>
      </c>
      <c r="Q3256" s="42">
        <v>17</v>
      </c>
      <c r="R3256" s="42">
        <v>12</v>
      </c>
    </row>
    <row r="3257" spans="1:18" x14ac:dyDescent="0.3">
      <c r="A3257" t="s">
        <v>3924</v>
      </c>
      <c r="B3257" s="17">
        <v>45216</v>
      </c>
      <c r="C3257" t="s">
        <v>543</v>
      </c>
      <c r="D3257" t="s">
        <v>3928</v>
      </c>
      <c r="E3257" t="s">
        <v>3929</v>
      </c>
      <c r="F3257" t="s">
        <v>3930</v>
      </c>
      <c r="G3257" t="s">
        <v>3921</v>
      </c>
      <c r="H3257" t="s">
        <v>3876</v>
      </c>
      <c r="I3257">
        <v>975</v>
      </c>
      <c r="J3257" s="41">
        <v>1.7930000000000001E-2</v>
      </c>
      <c r="K3257" s="42">
        <v>17.481750000000002</v>
      </c>
      <c r="L3257" s="43">
        <v>2.4264999999999999</v>
      </c>
      <c r="M3257" s="42">
        <v>42.419466374999999</v>
      </c>
      <c r="N3257">
        <v>9</v>
      </c>
      <c r="O3257" s="43">
        <v>512.4</v>
      </c>
      <c r="P3257" s="42">
        <v>78</v>
      </c>
      <c r="Q3257" s="42">
        <v>3</v>
      </c>
      <c r="R3257" s="42">
        <v>16.5</v>
      </c>
    </row>
    <row r="3258" spans="1:18" x14ac:dyDescent="0.3">
      <c r="A3258" t="s">
        <v>3924</v>
      </c>
      <c r="B3258" s="17">
        <v>45217</v>
      </c>
      <c r="C3258" t="s">
        <v>543</v>
      </c>
      <c r="D3258" t="s">
        <v>3928</v>
      </c>
      <c r="E3258" t="s">
        <v>3929</v>
      </c>
      <c r="F3258" t="s">
        <v>3930</v>
      </c>
      <c r="G3258" t="s">
        <v>3921</v>
      </c>
      <c r="H3258" t="s">
        <v>3876</v>
      </c>
      <c r="I3258">
        <v>1875</v>
      </c>
      <c r="J3258" s="41">
        <v>1.243E-2</v>
      </c>
      <c r="K3258" s="42">
        <v>23.306249999999999</v>
      </c>
      <c r="L3258" s="43">
        <v>1.9434999999999998</v>
      </c>
      <c r="M3258" s="42">
        <v>45.29569687499999</v>
      </c>
      <c r="N3258">
        <v>6</v>
      </c>
      <c r="O3258" s="43">
        <v>385.2</v>
      </c>
      <c r="P3258" s="42">
        <v>113</v>
      </c>
      <c r="Q3258" s="42">
        <v>12</v>
      </c>
      <c r="R3258" s="42">
        <v>9</v>
      </c>
    </row>
    <row r="3259" spans="1:18" x14ac:dyDescent="0.3">
      <c r="A3259" t="s">
        <v>3924</v>
      </c>
      <c r="B3259" s="17">
        <v>45218</v>
      </c>
      <c r="C3259" t="s">
        <v>543</v>
      </c>
      <c r="D3259" t="s">
        <v>3928</v>
      </c>
      <c r="E3259" t="s">
        <v>3929</v>
      </c>
      <c r="F3259" t="s">
        <v>3930</v>
      </c>
      <c r="G3259" t="s">
        <v>3921</v>
      </c>
      <c r="H3259" t="s">
        <v>3876</v>
      </c>
      <c r="I3259">
        <v>855</v>
      </c>
      <c r="J3259" s="41">
        <v>1.397E-2</v>
      </c>
      <c r="K3259" s="42">
        <v>11.94435</v>
      </c>
      <c r="L3259" s="43">
        <v>0.75900000000000001</v>
      </c>
      <c r="M3259" s="42">
        <v>9.0657616500000007</v>
      </c>
      <c r="N3259">
        <v>8</v>
      </c>
      <c r="O3259" s="43">
        <v>501.59999999999997</v>
      </c>
      <c r="P3259" s="42">
        <v>75</v>
      </c>
      <c r="Q3259" s="42">
        <v>16</v>
      </c>
      <c r="R3259" s="42">
        <v>9</v>
      </c>
    </row>
    <row r="3260" spans="1:18" x14ac:dyDescent="0.3">
      <c r="A3260" t="s">
        <v>3924</v>
      </c>
      <c r="B3260" s="17">
        <v>45219</v>
      </c>
      <c r="C3260" t="s">
        <v>543</v>
      </c>
      <c r="D3260" t="s">
        <v>3928</v>
      </c>
      <c r="E3260" t="s">
        <v>3929</v>
      </c>
      <c r="F3260" t="s">
        <v>3930</v>
      </c>
      <c r="G3260" t="s">
        <v>3921</v>
      </c>
      <c r="H3260" t="s">
        <v>3876</v>
      </c>
      <c r="I3260">
        <v>754</v>
      </c>
      <c r="J3260" s="41">
        <v>1.584E-2</v>
      </c>
      <c r="K3260" s="42">
        <v>11.94336</v>
      </c>
      <c r="L3260" s="43">
        <v>1.1384999999999998</v>
      </c>
      <c r="M3260" s="42">
        <v>13.597515359999999</v>
      </c>
      <c r="N3260">
        <v>7</v>
      </c>
      <c r="O3260" s="43">
        <v>571.19999999999993</v>
      </c>
      <c r="P3260" s="42">
        <v>90</v>
      </c>
      <c r="Q3260" s="42">
        <v>17</v>
      </c>
      <c r="R3260" s="42">
        <v>7.5</v>
      </c>
    </row>
    <row r="3261" spans="1:18" x14ac:dyDescent="0.3">
      <c r="A3261" t="s">
        <v>3924</v>
      </c>
      <c r="B3261" s="17">
        <v>45220</v>
      </c>
      <c r="C3261" t="s">
        <v>543</v>
      </c>
      <c r="D3261" t="s">
        <v>3928</v>
      </c>
      <c r="E3261" t="s">
        <v>3929</v>
      </c>
      <c r="F3261" t="s">
        <v>3930</v>
      </c>
      <c r="G3261" t="s">
        <v>3921</v>
      </c>
      <c r="H3261" t="s">
        <v>3876</v>
      </c>
      <c r="I3261">
        <v>1485</v>
      </c>
      <c r="J3261" s="41">
        <v>1.9470000000000001E-2</v>
      </c>
      <c r="K3261" s="42">
        <v>28.912950000000002</v>
      </c>
      <c r="L3261" s="43">
        <v>0.98899999999999988</v>
      </c>
      <c r="M3261" s="42">
        <v>28.594907549999999</v>
      </c>
      <c r="N3261">
        <v>2</v>
      </c>
      <c r="O3261" s="43">
        <v>158.4</v>
      </c>
      <c r="P3261" s="42">
        <v>89</v>
      </c>
      <c r="Q3261" s="42">
        <v>8</v>
      </c>
      <c r="R3261" s="42">
        <v>16.5</v>
      </c>
    </row>
    <row r="3262" spans="1:18" x14ac:dyDescent="0.3">
      <c r="A3262" t="s">
        <v>3924</v>
      </c>
      <c r="B3262" s="17">
        <v>45221</v>
      </c>
      <c r="C3262" t="s">
        <v>543</v>
      </c>
      <c r="D3262" t="s">
        <v>3928</v>
      </c>
      <c r="E3262" t="s">
        <v>3929</v>
      </c>
      <c r="F3262" t="s">
        <v>3930</v>
      </c>
      <c r="G3262" t="s">
        <v>3921</v>
      </c>
      <c r="H3262" t="s">
        <v>3876</v>
      </c>
      <c r="I3262">
        <v>970</v>
      </c>
      <c r="J3262" s="41">
        <v>2.0900000000000005E-2</v>
      </c>
      <c r="K3262" s="42">
        <v>20.273000000000007</v>
      </c>
      <c r="L3262" s="43">
        <v>1.4259999999999999</v>
      </c>
      <c r="M3262" s="42">
        <v>28.909298000000007</v>
      </c>
      <c r="N3262">
        <v>9</v>
      </c>
      <c r="O3262" s="43">
        <v>662.4</v>
      </c>
      <c r="P3262" s="42">
        <v>108</v>
      </c>
      <c r="Q3262" s="42">
        <v>11</v>
      </c>
      <c r="R3262" s="42">
        <v>13.5</v>
      </c>
    </row>
    <row r="3263" spans="1:18" x14ac:dyDescent="0.3">
      <c r="A3263" t="s">
        <v>3924</v>
      </c>
      <c r="B3263" s="17">
        <v>45222</v>
      </c>
      <c r="C3263" t="s">
        <v>543</v>
      </c>
      <c r="D3263" t="s">
        <v>3928</v>
      </c>
      <c r="E3263" t="s">
        <v>3929</v>
      </c>
      <c r="F3263" t="s">
        <v>3930</v>
      </c>
      <c r="G3263" t="s">
        <v>3921</v>
      </c>
      <c r="H3263" t="s">
        <v>3876</v>
      </c>
      <c r="I3263">
        <v>804</v>
      </c>
      <c r="J3263" s="41">
        <v>1.562E-2</v>
      </c>
      <c r="K3263" s="42">
        <v>12.558479999999999</v>
      </c>
      <c r="L3263" s="43">
        <v>0.80499999999999994</v>
      </c>
      <c r="M3263" s="42">
        <v>10.109576399999998</v>
      </c>
      <c r="N3263">
        <v>7</v>
      </c>
      <c r="O3263" s="43">
        <v>550.79999999999995</v>
      </c>
      <c r="P3263" s="42">
        <v>104</v>
      </c>
      <c r="Q3263" s="42">
        <v>14</v>
      </c>
      <c r="R3263" s="42">
        <v>19.5</v>
      </c>
    </row>
    <row r="3264" spans="1:18" x14ac:dyDescent="0.3">
      <c r="A3264" t="s">
        <v>3924</v>
      </c>
      <c r="B3264" s="17">
        <v>45223</v>
      </c>
      <c r="C3264" t="s">
        <v>543</v>
      </c>
      <c r="D3264" t="s">
        <v>3928</v>
      </c>
      <c r="E3264" t="s">
        <v>3929</v>
      </c>
      <c r="F3264" t="s">
        <v>3930</v>
      </c>
      <c r="G3264" t="s">
        <v>3921</v>
      </c>
      <c r="H3264" t="s">
        <v>3876</v>
      </c>
      <c r="I3264">
        <v>1535</v>
      </c>
      <c r="J3264" s="41">
        <v>1.9579999999999997E-2</v>
      </c>
      <c r="K3264" s="42">
        <v>30.055299999999995</v>
      </c>
      <c r="L3264" s="43">
        <v>1.3339999999999999</v>
      </c>
      <c r="M3264" s="42">
        <v>40.093770199999987</v>
      </c>
      <c r="N3264">
        <v>9</v>
      </c>
      <c r="O3264" s="43">
        <v>628.79999999999995</v>
      </c>
      <c r="P3264" s="42">
        <v>108</v>
      </c>
      <c r="Q3264" s="42">
        <v>9</v>
      </c>
      <c r="R3264" s="42">
        <v>10.5</v>
      </c>
    </row>
    <row r="3265" spans="1:18" x14ac:dyDescent="0.3">
      <c r="A3265" t="s">
        <v>3924</v>
      </c>
      <c r="B3265" s="17">
        <v>45224</v>
      </c>
      <c r="C3265" t="s">
        <v>543</v>
      </c>
      <c r="D3265" t="s">
        <v>3928</v>
      </c>
      <c r="E3265" t="s">
        <v>3929</v>
      </c>
      <c r="F3265" t="s">
        <v>3930</v>
      </c>
      <c r="G3265" t="s">
        <v>3921</v>
      </c>
      <c r="H3265" t="s">
        <v>3876</v>
      </c>
      <c r="I3265">
        <v>1574</v>
      </c>
      <c r="J3265" s="41">
        <v>2.0790000000000003E-2</v>
      </c>
      <c r="K3265" s="42">
        <v>32.723460000000003</v>
      </c>
      <c r="L3265" s="43">
        <v>1.8054999999999999</v>
      </c>
      <c r="M3265" s="42">
        <v>59.082207029999999</v>
      </c>
      <c r="N3265">
        <v>5</v>
      </c>
      <c r="O3265" s="43">
        <v>397.2</v>
      </c>
      <c r="P3265" s="42">
        <v>114</v>
      </c>
      <c r="Q3265" s="42">
        <v>9</v>
      </c>
      <c r="R3265" s="42">
        <v>6</v>
      </c>
    </row>
    <row r="3266" spans="1:18" x14ac:dyDescent="0.3">
      <c r="A3266" t="s">
        <v>3924</v>
      </c>
      <c r="B3266" s="17">
        <v>45225</v>
      </c>
      <c r="C3266" t="s">
        <v>543</v>
      </c>
      <c r="D3266" t="s">
        <v>3928</v>
      </c>
      <c r="E3266" t="s">
        <v>3929</v>
      </c>
      <c r="F3266" t="s">
        <v>3930</v>
      </c>
      <c r="G3266" t="s">
        <v>3921</v>
      </c>
      <c r="H3266" t="s">
        <v>3876</v>
      </c>
      <c r="I3266">
        <v>1033</v>
      </c>
      <c r="J3266" s="41">
        <v>1.694E-2</v>
      </c>
      <c r="K3266" s="42">
        <v>17.499020000000002</v>
      </c>
      <c r="L3266" s="43">
        <v>1.702</v>
      </c>
      <c r="M3266" s="42">
        <v>29.783332040000001</v>
      </c>
      <c r="N3266">
        <v>7</v>
      </c>
      <c r="O3266" s="43">
        <v>619.19999999999993</v>
      </c>
      <c r="P3266" s="42">
        <v>70</v>
      </c>
      <c r="Q3266" s="42">
        <v>10</v>
      </c>
      <c r="R3266" s="42">
        <v>15</v>
      </c>
    </row>
    <row r="3267" spans="1:18" x14ac:dyDescent="0.3">
      <c r="A3267" t="s">
        <v>3924</v>
      </c>
      <c r="B3267" s="17">
        <v>45226</v>
      </c>
      <c r="C3267" t="s">
        <v>543</v>
      </c>
      <c r="D3267" t="s">
        <v>3928</v>
      </c>
      <c r="E3267" t="s">
        <v>3929</v>
      </c>
      <c r="F3267" t="s">
        <v>3930</v>
      </c>
      <c r="G3267" t="s">
        <v>3921</v>
      </c>
      <c r="H3267" t="s">
        <v>3876</v>
      </c>
      <c r="I3267">
        <v>1204</v>
      </c>
      <c r="J3267" s="41">
        <v>1.7600000000000001E-2</v>
      </c>
      <c r="K3267" s="42">
        <v>21.1904</v>
      </c>
      <c r="L3267" s="43">
        <v>1.4144999999999999</v>
      </c>
      <c r="M3267" s="42">
        <v>29.973820799999999</v>
      </c>
      <c r="N3267">
        <v>7</v>
      </c>
      <c r="O3267" s="43">
        <v>542.4</v>
      </c>
      <c r="P3267" s="42">
        <v>104</v>
      </c>
      <c r="Q3267" s="42">
        <v>6</v>
      </c>
      <c r="R3267" s="42">
        <v>9</v>
      </c>
    </row>
    <row r="3268" spans="1:18" x14ac:dyDescent="0.3">
      <c r="A3268" t="s">
        <v>3924</v>
      </c>
      <c r="B3268" s="17">
        <v>45227</v>
      </c>
      <c r="C3268" t="s">
        <v>543</v>
      </c>
      <c r="D3268" t="s">
        <v>3928</v>
      </c>
      <c r="E3268" t="s">
        <v>3929</v>
      </c>
      <c r="F3268" t="s">
        <v>3930</v>
      </c>
      <c r="G3268" t="s">
        <v>3921</v>
      </c>
      <c r="H3268" t="s">
        <v>3876</v>
      </c>
      <c r="I3268">
        <v>1289</v>
      </c>
      <c r="J3268" s="41">
        <v>2.1120000000000003E-2</v>
      </c>
      <c r="K3268" s="42">
        <v>27.223680000000005</v>
      </c>
      <c r="L3268" s="43">
        <v>2.5185</v>
      </c>
      <c r="M3268" s="42">
        <v>68.562838080000006</v>
      </c>
      <c r="N3268">
        <v>9</v>
      </c>
      <c r="O3268" s="43">
        <v>655.19999999999993</v>
      </c>
      <c r="P3268" s="42">
        <v>77</v>
      </c>
      <c r="Q3268" s="42">
        <v>7</v>
      </c>
      <c r="R3268" s="42">
        <v>18</v>
      </c>
    </row>
    <row r="3269" spans="1:18" x14ac:dyDescent="0.3">
      <c r="A3269" t="s">
        <v>3924</v>
      </c>
      <c r="B3269" s="17">
        <v>45228</v>
      </c>
      <c r="C3269" t="s">
        <v>543</v>
      </c>
      <c r="D3269" t="s">
        <v>3928</v>
      </c>
      <c r="E3269" t="s">
        <v>3929</v>
      </c>
      <c r="F3269" t="s">
        <v>3930</v>
      </c>
      <c r="G3269" t="s">
        <v>3921</v>
      </c>
      <c r="H3269" t="s">
        <v>3876</v>
      </c>
      <c r="I3269">
        <v>1696</v>
      </c>
      <c r="J3269" s="41">
        <v>1.8920000000000003E-2</v>
      </c>
      <c r="K3269" s="42">
        <v>32.088320000000003</v>
      </c>
      <c r="L3269" s="43">
        <v>0.82799999999999996</v>
      </c>
      <c r="M3269" s="42">
        <v>26.56912896</v>
      </c>
      <c r="N3269">
        <v>3</v>
      </c>
      <c r="O3269" s="43">
        <v>390</v>
      </c>
      <c r="P3269" s="42">
        <v>71</v>
      </c>
      <c r="Q3269" s="42">
        <v>11</v>
      </c>
      <c r="R3269" s="42">
        <v>16.5</v>
      </c>
    </row>
    <row r="3270" spans="1:18" x14ac:dyDescent="0.3">
      <c r="A3270" t="s">
        <v>3924</v>
      </c>
      <c r="B3270" s="17">
        <v>45229</v>
      </c>
      <c r="C3270" t="s">
        <v>543</v>
      </c>
      <c r="D3270" t="s">
        <v>3928</v>
      </c>
      <c r="E3270" t="s">
        <v>3929</v>
      </c>
      <c r="F3270" t="s">
        <v>3930</v>
      </c>
      <c r="G3270" t="s">
        <v>3921</v>
      </c>
      <c r="H3270" t="s">
        <v>3876</v>
      </c>
      <c r="I3270">
        <v>927</v>
      </c>
      <c r="J3270" s="41">
        <v>1.3860000000000001E-2</v>
      </c>
      <c r="K3270" s="42">
        <v>12.848220000000001</v>
      </c>
      <c r="L3270" s="43">
        <v>2.415</v>
      </c>
      <c r="M3270" s="42">
        <v>31.028451300000004</v>
      </c>
      <c r="N3270">
        <v>8</v>
      </c>
      <c r="O3270" s="43">
        <v>699.6</v>
      </c>
      <c r="P3270" s="42">
        <v>103</v>
      </c>
      <c r="Q3270" s="42">
        <v>11</v>
      </c>
      <c r="R3270" s="42">
        <v>15</v>
      </c>
    </row>
    <row r="3271" spans="1:18" x14ac:dyDescent="0.3">
      <c r="A3271" t="s">
        <v>3924</v>
      </c>
      <c r="B3271" s="17">
        <v>45230</v>
      </c>
      <c r="C3271" t="s">
        <v>543</v>
      </c>
      <c r="D3271" t="s">
        <v>3928</v>
      </c>
      <c r="E3271" t="s">
        <v>3929</v>
      </c>
      <c r="F3271" t="s">
        <v>3930</v>
      </c>
      <c r="G3271" t="s">
        <v>3921</v>
      </c>
      <c r="H3271" t="s">
        <v>3876</v>
      </c>
      <c r="I3271">
        <v>1278</v>
      </c>
      <c r="J3271" s="41">
        <v>1.4630000000000001E-2</v>
      </c>
      <c r="K3271" s="42">
        <v>18.697140000000001</v>
      </c>
      <c r="L3271" s="43">
        <v>1.2994999999999999</v>
      </c>
      <c r="M3271" s="42">
        <v>24.296933429999999</v>
      </c>
      <c r="N3271">
        <v>3</v>
      </c>
      <c r="O3271" s="43">
        <v>414</v>
      </c>
      <c r="P3271" s="42">
        <v>110</v>
      </c>
      <c r="Q3271" s="42">
        <v>17</v>
      </c>
      <c r="R3271" s="42">
        <v>10.5</v>
      </c>
    </row>
    <row r="3272" spans="1:18" x14ac:dyDescent="0.3">
      <c r="A3272" t="s">
        <v>3924</v>
      </c>
      <c r="B3272" s="17">
        <v>45231</v>
      </c>
      <c r="C3272" t="s">
        <v>543</v>
      </c>
      <c r="D3272" t="s">
        <v>3928</v>
      </c>
      <c r="E3272" t="s">
        <v>3929</v>
      </c>
      <c r="F3272" t="s">
        <v>3930</v>
      </c>
      <c r="G3272" t="s">
        <v>3921</v>
      </c>
      <c r="H3272" t="s">
        <v>3876</v>
      </c>
      <c r="I3272">
        <v>1009</v>
      </c>
      <c r="J3272" s="41">
        <v>1.4520000000000002E-2</v>
      </c>
      <c r="K3272" s="42">
        <v>14.650680000000001</v>
      </c>
      <c r="L3272" s="43">
        <v>0.74749999999999994</v>
      </c>
      <c r="M3272" s="42">
        <v>10.9513833</v>
      </c>
      <c r="N3272">
        <v>4</v>
      </c>
      <c r="O3272" s="43">
        <v>334.8</v>
      </c>
      <c r="P3272" s="42">
        <v>74</v>
      </c>
      <c r="Q3272" s="42">
        <v>16</v>
      </c>
      <c r="R3272" s="42">
        <v>16.5</v>
      </c>
    </row>
    <row r="3273" spans="1:18" x14ac:dyDescent="0.3">
      <c r="A3273" t="s">
        <v>3924</v>
      </c>
      <c r="B3273" s="17">
        <v>45232</v>
      </c>
      <c r="C3273" t="s">
        <v>543</v>
      </c>
      <c r="D3273" t="s">
        <v>3928</v>
      </c>
      <c r="E3273" t="s">
        <v>3929</v>
      </c>
      <c r="F3273" t="s">
        <v>3930</v>
      </c>
      <c r="G3273" t="s">
        <v>3921</v>
      </c>
      <c r="H3273" t="s">
        <v>3876</v>
      </c>
      <c r="I3273">
        <v>818</v>
      </c>
      <c r="J3273" s="41">
        <v>2.0240000000000001E-2</v>
      </c>
      <c r="K3273" s="42">
        <v>16.556319999999999</v>
      </c>
      <c r="L3273" s="43">
        <v>1.472</v>
      </c>
      <c r="M3273" s="42">
        <v>24.370903039999998</v>
      </c>
      <c r="N3273">
        <v>2</v>
      </c>
      <c r="O3273" s="43">
        <v>150</v>
      </c>
      <c r="P3273" s="42">
        <v>81</v>
      </c>
      <c r="Q3273" s="42">
        <v>10</v>
      </c>
      <c r="R3273" s="42">
        <v>16.5</v>
      </c>
    </row>
    <row r="3274" spans="1:18" x14ac:dyDescent="0.3">
      <c r="A3274" t="s">
        <v>3924</v>
      </c>
      <c r="B3274" s="17">
        <v>45233</v>
      </c>
      <c r="C3274" t="s">
        <v>543</v>
      </c>
      <c r="D3274" t="s">
        <v>3928</v>
      </c>
      <c r="E3274" t="s">
        <v>3929</v>
      </c>
      <c r="F3274" t="s">
        <v>3930</v>
      </c>
      <c r="G3274" t="s">
        <v>3921</v>
      </c>
      <c r="H3274" t="s">
        <v>3876</v>
      </c>
      <c r="I3274">
        <v>1019</v>
      </c>
      <c r="J3274" s="41">
        <v>1.848E-2</v>
      </c>
      <c r="K3274" s="42">
        <v>18.831119999999999</v>
      </c>
      <c r="L3274" s="43">
        <v>1.6559999999999999</v>
      </c>
      <c r="M3274" s="42">
        <v>31.184334719999995</v>
      </c>
      <c r="N3274">
        <v>2</v>
      </c>
      <c r="O3274" s="43">
        <v>314.39999999999998</v>
      </c>
      <c r="P3274" s="42">
        <v>117</v>
      </c>
      <c r="Q3274" s="42">
        <v>9</v>
      </c>
      <c r="R3274" s="42">
        <v>19.5</v>
      </c>
    </row>
    <row r="3275" spans="1:18" x14ac:dyDescent="0.3">
      <c r="A3275" t="s">
        <v>3924</v>
      </c>
      <c r="B3275" s="17">
        <v>45234</v>
      </c>
      <c r="C3275" t="s">
        <v>543</v>
      </c>
      <c r="D3275" t="s">
        <v>3928</v>
      </c>
      <c r="E3275" t="s">
        <v>3929</v>
      </c>
      <c r="F3275" t="s">
        <v>3930</v>
      </c>
      <c r="G3275" t="s">
        <v>3921</v>
      </c>
      <c r="H3275" t="s">
        <v>3876</v>
      </c>
      <c r="I3275">
        <v>1587</v>
      </c>
      <c r="J3275" s="41">
        <v>2.0240000000000001E-2</v>
      </c>
      <c r="K3275" s="42">
        <v>32.12088</v>
      </c>
      <c r="L3275" s="43">
        <v>1.7939999999999998</v>
      </c>
      <c r="M3275" s="42">
        <v>57.624858719999992</v>
      </c>
      <c r="N3275">
        <v>7</v>
      </c>
      <c r="O3275" s="43">
        <v>670.8</v>
      </c>
      <c r="P3275" s="42">
        <v>72</v>
      </c>
      <c r="Q3275" s="42">
        <v>9</v>
      </c>
      <c r="R3275" s="42">
        <v>7.5</v>
      </c>
    </row>
    <row r="3276" spans="1:18" x14ac:dyDescent="0.3">
      <c r="A3276" t="s">
        <v>3924</v>
      </c>
      <c r="B3276" s="17">
        <v>45235</v>
      </c>
      <c r="C3276" t="s">
        <v>543</v>
      </c>
      <c r="D3276" t="s">
        <v>3928</v>
      </c>
      <c r="E3276" t="s">
        <v>3929</v>
      </c>
      <c r="F3276" t="s">
        <v>3930</v>
      </c>
      <c r="G3276" t="s">
        <v>3921</v>
      </c>
      <c r="H3276" t="s">
        <v>3876</v>
      </c>
      <c r="I3276">
        <v>1738</v>
      </c>
      <c r="J3276" s="41">
        <v>1.342E-2</v>
      </c>
      <c r="K3276" s="42">
        <v>23.32396</v>
      </c>
      <c r="L3276" s="43">
        <v>2.0354999999999999</v>
      </c>
      <c r="M3276" s="42">
        <v>47.475920579999993</v>
      </c>
      <c r="N3276">
        <v>8</v>
      </c>
      <c r="O3276" s="43">
        <v>579.6</v>
      </c>
      <c r="P3276" s="42">
        <v>113</v>
      </c>
      <c r="Q3276" s="42">
        <v>7</v>
      </c>
      <c r="R3276" s="42">
        <v>10.5</v>
      </c>
    </row>
    <row r="3277" spans="1:18" x14ac:dyDescent="0.3">
      <c r="A3277" t="s">
        <v>3924</v>
      </c>
      <c r="B3277" s="17">
        <v>45236</v>
      </c>
      <c r="C3277" t="s">
        <v>543</v>
      </c>
      <c r="D3277" t="s">
        <v>3928</v>
      </c>
      <c r="E3277" t="s">
        <v>3929</v>
      </c>
      <c r="F3277" t="s">
        <v>3930</v>
      </c>
      <c r="G3277" t="s">
        <v>3921</v>
      </c>
      <c r="H3277" t="s">
        <v>3876</v>
      </c>
      <c r="I3277">
        <v>1577</v>
      </c>
      <c r="J3277" s="41">
        <v>1.2650000000000002E-2</v>
      </c>
      <c r="K3277" s="42">
        <v>19.949050000000003</v>
      </c>
      <c r="L3277" s="43">
        <v>0.81649999999999989</v>
      </c>
      <c r="M3277" s="42">
        <v>16.288399325</v>
      </c>
      <c r="N3277">
        <v>2</v>
      </c>
      <c r="O3277" s="43">
        <v>262.8</v>
      </c>
      <c r="P3277" s="42">
        <v>94</v>
      </c>
      <c r="Q3277" s="42">
        <v>13</v>
      </c>
      <c r="R3277" s="42">
        <v>18</v>
      </c>
    </row>
    <row r="3278" spans="1:18" x14ac:dyDescent="0.3">
      <c r="A3278" t="s">
        <v>3924</v>
      </c>
      <c r="B3278" s="17">
        <v>45237</v>
      </c>
      <c r="C3278" t="s">
        <v>543</v>
      </c>
      <c r="D3278" t="s">
        <v>3928</v>
      </c>
      <c r="E3278" t="s">
        <v>3929</v>
      </c>
      <c r="F3278" t="s">
        <v>3930</v>
      </c>
      <c r="G3278" t="s">
        <v>3921</v>
      </c>
      <c r="H3278" t="s">
        <v>3876</v>
      </c>
      <c r="I3278">
        <v>1649</v>
      </c>
      <c r="J3278" s="41">
        <v>1.221E-2</v>
      </c>
      <c r="K3278" s="42">
        <v>20.13429</v>
      </c>
      <c r="L3278" s="43">
        <v>2.1849999999999996</v>
      </c>
      <c r="M3278" s="42">
        <v>43.99342364999999</v>
      </c>
      <c r="N3278">
        <v>4</v>
      </c>
      <c r="O3278" s="43">
        <v>242.39999999999998</v>
      </c>
      <c r="P3278" s="42">
        <v>69</v>
      </c>
      <c r="Q3278" s="42">
        <v>11</v>
      </c>
      <c r="R3278" s="42">
        <v>16.5</v>
      </c>
    </row>
    <row r="3279" spans="1:18" x14ac:dyDescent="0.3">
      <c r="A3279" t="s">
        <v>3924</v>
      </c>
      <c r="B3279" s="17">
        <v>45238</v>
      </c>
      <c r="C3279" t="s">
        <v>543</v>
      </c>
      <c r="D3279" t="s">
        <v>3928</v>
      </c>
      <c r="E3279" t="s">
        <v>3929</v>
      </c>
      <c r="F3279" t="s">
        <v>3930</v>
      </c>
      <c r="G3279" t="s">
        <v>3921</v>
      </c>
      <c r="H3279" t="s">
        <v>3876</v>
      </c>
      <c r="I3279">
        <v>1224</v>
      </c>
      <c r="J3279" s="41">
        <v>1.2760000000000002E-2</v>
      </c>
      <c r="K3279" s="42">
        <v>15.618240000000002</v>
      </c>
      <c r="L3279" s="43">
        <v>1.288</v>
      </c>
      <c r="M3279" s="42">
        <v>20.116293120000002</v>
      </c>
      <c r="N3279">
        <v>8</v>
      </c>
      <c r="O3279" s="43">
        <v>542.4</v>
      </c>
      <c r="P3279" s="42">
        <v>97</v>
      </c>
      <c r="Q3279" s="42">
        <v>3</v>
      </c>
      <c r="R3279" s="42">
        <v>4.5</v>
      </c>
    </row>
    <row r="3280" spans="1:18" x14ac:dyDescent="0.3">
      <c r="A3280" t="s">
        <v>3924</v>
      </c>
      <c r="B3280" s="17">
        <v>45239</v>
      </c>
      <c r="C3280" t="s">
        <v>543</v>
      </c>
      <c r="D3280" t="s">
        <v>3928</v>
      </c>
      <c r="E3280" t="s">
        <v>3929</v>
      </c>
      <c r="F3280" t="s">
        <v>3930</v>
      </c>
      <c r="G3280" t="s">
        <v>3921</v>
      </c>
      <c r="H3280" t="s">
        <v>3876</v>
      </c>
      <c r="I3280">
        <v>1203</v>
      </c>
      <c r="J3280" s="41">
        <v>1.6720000000000002E-2</v>
      </c>
      <c r="K3280" s="42">
        <v>20.114160000000002</v>
      </c>
      <c r="L3280" s="43">
        <v>0.72449999999999992</v>
      </c>
      <c r="M3280" s="42">
        <v>14.57270892</v>
      </c>
      <c r="N3280">
        <v>2</v>
      </c>
      <c r="O3280" s="43">
        <v>324</v>
      </c>
      <c r="P3280" s="42">
        <v>92</v>
      </c>
      <c r="Q3280" s="42">
        <v>4</v>
      </c>
      <c r="R3280" s="42">
        <v>4.5</v>
      </c>
    </row>
    <row r="3281" spans="1:18" x14ac:dyDescent="0.3">
      <c r="A3281" t="s">
        <v>3924</v>
      </c>
      <c r="B3281" s="17">
        <v>45240</v>
      </c>
      <c r="C3281" t="s">
        <v>543</v>
      </c>
      <c r="D3281" t="s">
        <v>3928</v>
      </c>
      <c r="E3281" t="s">
        <v>3929</v>
      </c>
      <c r="F3281" t="s">
        <v>3930</v>
      </c>
      <c r="G3281" t="s">
        <v>3921</v>
      </c>
      <c r="H3281" t="s">
        <v>3876</v>
      </c>
      <c r="I3281">
        <v>1215</v>
      </c>
      <c r="J3281" s="41">
        <v>1.5510000000000001E-2</v>
      </c>
      <c r="K3281" s="42">
        <v>18.844650000000001</v>
      </c>
      <c r="L3281" s="43">
        <v>0.71299999999999997</v>
      </c>
      <c r="M3281" s="42">
        <v>13.43623545</v>
      </c>
      <c r="N3281">
        <v>2</v>
      </c>
      <c r="O3281" s="43">
        <v>200.4</v>
      </c>
      <c r="P3281" s="42">
        <v>86</v>
      </c>
      <c r="Q3281" s="42">
        <v>21</v>
      </c>
      <c r="R3281" s="42">
        <v>15</v>
      </c>
    </row>
    <row r="3282" spans="1:18" x14ac:dyDescent="0.3">
      <c r="A3282" t="s">
        <v>3924</v>
      </c>
      <c r="B3282" s="17">
        <v>45241</v>
      </c>
      <c r="C3282" t="s">
        <v>543</v>
      </c>
      <c r="D3282" t="s">
        <v>3928</v>
      </c>
      <c r="E3282" t="s">
        <v>3929</v>
      </c>
      <c r="F3282" t="s">
        <v>3930</v>
      </c>
      <c r="G3282" t="s">
        <v>3921</v>
      </c>
      <c r="H3282" t="s">
        <v>3876</v>
      </c>
      <c r="I3282">
        <v>1548</v>
      </c>
      <c r="J3282" s="41">
        <v>2.0790000000000003E-2</v>
      </c>
      <c r="K3282" s="42">
        <v>32.182920000000003</v>
      </c>
      <c r="L3282" s="43">
        <v>1.6904999999999999</v>
      </c>
      <c r="M3282" s="42">
        <v>54.405226259999999</v>
      </c>
      <c r="N3282">
        <v>8</v>
      </c>
      <c r="O3282" s="43">
        <v>580.79999999999995</v>
      </c>
      <c r="P3282" s="42">
        <v>101</v>
      </c>
      <c r="Q3282" s="42">
        <v>10</v>
      </c>
      <c r="R3282" s="42">
        <v>9</v>
      </c>
    </row>
    <row r="3283" spans="1:18" x14ac:dyDescent="0.3">
      <c r="A3283" t="s">
        <v>3924</v>
      </c>
      <c r="B3283" s="17">
        <v>45242</v>
      </c>
      <c r="C3283" t="s">
        <v>543</v>
      </c>
      <c r="D3283" t="s">
        <v>3928</v>
      </c>
      <c r="E3283" t="s">
        <v>3929</v>
      </c>
      <c r="F3283" t="s">
        <v>3930</v>
      </c>
      <c r="G3283" t="s">
        <v>3921</v>
      </c>
      <c r="H3283" t="s">
        <v>3876</v>
      </c>
      <c r="I3283">
        <v>1053</v>
      </c>
      <c r="J3283" s="41">
        <v>1.7819999999999999E-2</v>
      </c>
      <c r="K3283" s="42">
        <v>18.76446</v>
      </c>
      <c r="L3283" s="43">
        <v>1.702</v>
      </c>
      <c r="M3283" s="42">
        <v>31.937110919999999</v>
      </c>
      <c r="N3283">
        <v>7</v>
      </c>
      <c r="O3283" s="43">
        <v>668.4</v>
      </c>
      <c r="P3283" s="42">
        <v>91</v>
      </c>
      <c r="Q3283" s="42">
        <v>11</v>
      </c>
      <c r="R3283" s="42">
        <v>7.5</v>
      </c>
    </row>
    <row r="3284" spans="1:18" x14ac:dyDescent="0.3">
      <c r="A3284" t="s">
        <v>3924</v>
      </c>
      <c r="B3284" s="17">
        <v>45243</v>
      </c>
      <c r="C3284" t="s">
        <v>543</v>
      </c>
      <c r="D3284" t="s">
        <v>3928</v>
      </c>
      <c r="E3284" t="s">
        <v>3929</v>
      </c>
      <c r="F3284" t="s">
        <v>3930</v>
      </c>
      <c r="G3284" t="s">
        <v>3921</v>
      </c>
      <c r="H3284" t="s">
        <v>3876</v>
      </c>
      <c r="I3284">
        <v>1354</v>
      </c>
      <c r="J3284" s="41">
        <v>1.4629999999999999E-2</v>
      </c>
      <c r="K3284" s="42">
        <v>19.80902</v>
      </c>
      <c r="L3284" s="43">
        <v>1.7709999999999999</v>
      </c>
      <c r="M3284" s="42">
        <v>35.081774420000002</v>
      </c>
      <c r="N3284">
        <v>4</v>
      </c>
      <c r="O3284" s="43">
        <v>327.59999999999997</v>
      </c>
      <c r="P3284" s="42">
        <v>79</v>
      </c>
      <c r="Q3284" s="42">
        <v>9</v>
      </c>
      <c r="R3284" s="42">
        <v>10.5</v>
      </c>
    </row>
    <row r="3285" spans="1:18" x14ac:dyDescent="0.3">
      <c r="A3285" t="s">
        <v>3924</v>
      </c>
      <c r="B3285" s="17">
        <v>45244</v>
      </c>
      <c r="C3285" t="s">
        <v>543</v>
      </c>
      <c r="D3285" t="s">
        <v>3928</v>
      </c>
      <c r="E3285" t="s">
        <v>3929</v>
      </c>
      <c r="F3285" t="s">
        <v>3930</v>
      </c>
      <c r="G3285" t="s">
        <v>3921</v>
      </c>
      <c r="H3285" t="s">
        <v>3876</v>
      </c>
      <c r="I3285">
        <v>1670</v>
      </c>
      <c r="J3285" s="41">
        <v>1.3529999999999999E-2</v>
      </c>
      <c r="K3285" s="42">
        <v>22.595099999999999</v>
      </c>
      <c r="L3285" s="43">
        <v>2.0585</v>
      </c>
      <c r="M3285" s="42">
        <v>46.512013349999997</v>
      </c>
      <c r="N3285">
        <v>5</v>
      </c>
      <c r="O3285" s="43">
        <v>577.19999999999993</v>
      </c>
      <c r="P3285" s="42">
        <v>100</v>
      </c>
      <c r="Q3285" s="42">
        <v>18</v>
      </c>
      <c r="R3285" s="42">
        <v>6</v>
      </c>
    </row>
    <row r="3286" spans="1:18" x14ac:dyDescent="0.3">
      <c r="A3286" t="s">
        <v>3924</v>
      </c>
      <c r="B3286" s="17">
        <v>45245</v>
      </c>
      <c r="C3286" t="s">
        <v>543</v>
      </c>
      <c r="D3286" t="s">
        <v>3928</v>
      </c>
      <c r="E3286" t="s">
        <v>3929</v>
      </c>
      <c r="F3286" t="s">
        <v>3930</v>
      </c>
      <c r="G3286" t="s">
        <v>3921</v>
      </c>
      <c r="H3286" t="s">
        <v>3876</v>
      </c>
      <c r="I3286">
        <v>860</v>
      </c>
      <c r="J3286" s="41">
        <v>1.9910000000000001E-2</v>
      </c>
      <c r="K3286" s="42">
        <v>17.122600000000002</v>
      </c>
      <c r="L3286" s="43">
        <v>2.0354999999999999</v>
      </c>
      <c r="M3286" s="42">
        <v>34.853052300000002</v>
      </c>
      <c r="N3286">
        <v>3</v>
      </c>
      <c r="O3286" s="43">
        <v>237.6</v>
      </c>
      <c r="P3286" s="42">
        <v>66</v>
      </c>
      <c r="Q3286" s="42">
        <v>13</v>
      </c>
      <c r="R3286" s="42">
        <v>21</v>
      </c>
    </row>
    <row r="3287" spans="1:18" x14ac:dyDescent="0.3">
      <c r="A3287" t="s">
        <v>3924</v>
      </c>
      <c r="B3287" s="17">
        <v>45246</v>
      </c>
      <c r="C3287" t="s">
        <v>543</v>
      </c>
      <c r="D3287" t="s">
        <v>3928</v>
      </c>
      <c r="E3287" t="s">
        <v>3929</v>
      </c>
      <c r="F3287" t="s">
        <v>3930</v>
      </c>
      <c r="G3287" t="s">
        <v>3921</v>
      </c>
      <c r="H3287" t="s">
        <v>3876</v>
      </c>
      <c r="I3287">
        <v>1800</v>
      </c>
      <c r="J3287" s="41">
        <v>1.2760000000000001E-2</v>
      </c>
      <c r="K3287" s="42">
        <v>22.968</v>
      </c>
      <c r="L3287" s="43">
        <v>2.254</v>
      </c>
      <c r="M3287" s="42">
        <v>51.769871999999999</v>
      </c>
      <c r="N3287">
        <v>2</v>
      </c>
      <c r="O3287" s="43">
        <v>238.79999999999998</v>
      </c>
      <c r="P3287" s="42">
        <v>92</v>
      </c>
      <c r="Q3287" s="42">
        <v>22</v>
      </c>
      <c r="R3287" s="42">
        <v>9</v>
      </c>
    </row>
    <row r="3288" spans="1:18" x14ac:dyDescent="0.3">
      <c r="A3288" t="s">
        <v>3924</v>
      </c>
      <c r="B3288" s="17">
        <v>45247</v>
      </c>
      <c r="C3288" t="s">
        <v>543</v>
      </c>
      <c r="D3288" t="s">
        <v>3928</v>
      </c>
      <c r="E3288" t="s">
        <v>3929</v>
      </c>
      <c r="F3288" t="s">
        <v>3930</v>
      </c>
      <c r="G3288" t="s">
        <v>3921</v>
      </c>
      <c r="H3288" t="s">
        <v>3876</v>
      </c>
      <c r="I3288">
        <v>1268</v>
      </c>
      <c r="J3288" s="41">
        <v>1.9800000000000005E-2</v>
      </c>
      <c r="K3288" s="42">
        <v>25.106400000000008</v>
      </c>
      <c r="L3288" s="43">
        <v>1.38</v>
      </c>
      <c r="M3288" s="42">
        <v>34.646832000000011</v>
      </c>
      <c r="N3288">
        <v>4</v>
      </c>
      <c r="O3288" s="43">
        <v>433.2</v>
      </c>
      <c r="P3288" s="42">
        <v>92</v>
      </c>
      <c r="Q3288" s="42">
        <v>7</v>
      </c>
      <c r="R3288" s="42">
        <v>13.5</v>
      </c>
    </row>
    <row r="3289" spans="1:18" x14ac:dyDescent="0.3">
      <c r="A3289" t="s">
        <v>3924</v>
      </c>
      <c r="B3289" s="17">
        <v>45248</v>
      </c>
      <c r="C3289" t="s">
        <v>543</v>
      </c>
      <c r="D3289" t="s">
        <v>3928</v>
      </c>
      <c r="E3289" t="s">
        <v>3929</v>
      </c>
      <c r="F3289" t="s">
        <v>3930</v>
      </c>
      <c r="G3289" t="s">
        <v>3921</v>
      </c>
      <c r="H3289" t="s">
        <v>3876</v>
      </c>
      <c r="I3289">
        <v>1331</v>
      </c>
      <c r="J3289" s="41">
        <v>1.9140000000000001E-2</v>
      </c>
      <c r="K3289" s="42">
        <v>25.475340000000003</v>
      </c>
      <c r="L3289" s="43">
        <v>1.7939999999999998</v>
      </c>
      <c r="M3289" s="42">
        <v>45.702759960000002</v>
      </c>
      <c r="N3289">
        <v>6</v>
      </c>
      <c r="O3289" s="43">
        <v>514.79999999999995</v>
      </c>
      <c r="P3289" s="42">
        <v>72</v>
      </c>
      <c r="Q3289" s="42">
        <v>17</v>
      </c>
      <c r="R3289" s="42">
        <v>7.5</v>
      </c>
    </row>
    <row r="3290" spans="1:18" x14ac:dyDescent="0.3">
      <c r="A3290" t="s">
        <v>3924</v>
      </c>
      <c r="B3290" s="17">
        <v>45249</v>
      </c>
      <c r="C3290" t="s">
        <v>543</v>
      </c>
      <c r="D3290" t="s">
        <v>3928</v>
      </c>
      <c r="E3290" t="s">
        <v>3929</v>
      </c>
      <c r="F3290" t="s">
        <v>3930</v>
      </c>
      <c r="G3290" t="s">
        <v>3921</v>
      </c>
      <c r="H3290" t="s">
        <v>3876</v>
      </c>
      <c r="I3290">
        <v>1880</v>
      </c>
      <c r="J3290" s="41">
        <v>1.8920000000000003E-2</v>
      </c>
      <c r="K3290" s="42">
        <v>35.569600000000008</v>
      </c>
      <c r="L3290" s="43">
        <v>1.2304999999999999</v>
      </c>
      <c r="M3290" s="42">
        <v>43.768392800000008</v>
      </c>
      <c r="N3290">
        <v>8</v>
      </c>
      <c r="O3290" s="43">
        <v>609.6</v>
      </c>
      <c r="P3290" s="42">
        <v>84</v>
      </c>
      <c r="Q3290" s="42">
        <v>8</v>
      </c>
      <c r="R3290" s="42">
        <v>9</v>
      </c>
    </row>
    <row r="3291" spans="1:18" x14ac:dyDescent="0.3">
      <c r="A3291" t="s">
        <v>3924</v>
      </c>
      <c r="B3291" s="17">
        <v>45250</v>
      </c>
      <c r="C3291" t="s">
        <v>543</v>
      </c>
      <c r="D3291" t="s">
        <v>3928</v>
      </c>
      <c r="E3291" t="s">
        <v>3929</v>
      </c>
      <c r="F3291" t="s">
        <v>3930</v>
      </c>
      <c r="G3291" t="s">
        <v>3921</v>
      </c>
      <c r="H3291" t="s">
        <v>3876</v>
      </c>
      <c r="I3291">
        <v>876</v>
      </c>
      <c r="J3291" s="41">
        <v>1.7490000000000002E-2</v>
      </c>
      <c r="K3291" s="42">
        <v>15.321240000000001</v>
      </c>
      <c r="L3291" s="43">
        <v>1.518</v>
      </c>
      <c r="M3291" s="42">
        <v>23.257642320000002</v>
      </c>
      <c r="N3291">
        <v>2</v>
      </c>
      <c r="O3291" s="43">
        <v>205.2</v>
      </c>
      <c r="P3291" s="42">
        <v>92</v>
      </c>
      <c r="Q3291" s="42">
        <v>22</v>
      </c>
      <c r="R3291" s="42">
        <v>9</v>
      </c>
    </row>
    <row r="3292" spans="1:18" x14ac:dyDescent="0.3">
      <c r="A3292" t="s">
        <v>3924</v>
      </c>
      <c r="B3292" s="17">
        <v>45251</v>
      </c>
      <c r="C3292" t="s">
        <v>543</v>
      </c>
      <c r="D3292" t="s">
        <v>3928</v>
      </c>
      <c r="E3292" t="s">
        <v>3929</v>
      </c>
      <c r="F3292" t="s">
        <v>3930</v>
      </c>
      <c r="G3292" t="s">
        <v>3921</v>
      </c>
      <c r="H3292" t="s">
        <v>3876</v>
      </c>
      <c r="I3292">
        <v>1319</v>
      </c>
      <c r="J3292" s="41">
        <v>2.1010000000000001E-2</v>
      </c>
      <c r="K3292" s="42">
        <v>27.71219</v>
      </c>
      <c r="L3292" s="43">
        <v>1.7249999999999999</v>
      </c>
      <c r="M3292" s="42">
        <v>47.803527749999994</v>
      </c>
      <c r="N3292">
        <v>7</v>
      </c>
      <c r="O3292" s="43">
        <v>602.4</v>
      </c>
      <c r="P3292" s="42">
        <v>100</v>
      </c>
      <c r="Q3292" s="42">
        <v>10</v>
      </c>
      <c r="R3292" s="42">
        <v>9</v>
      </c>
    </row>
    <row r="3293" spans="1:18" x14ac:dyDescent="0.3">
      <c r="A3293" t="s">
        <v>3924</v>
      </c>
      <c r="B3293" s="17">
        <v>45252</v>
      </c>
      <c r="C3293" t="s">
        <v>543</v>
      </c>
      <c r="D3293" t="s">
        <v>3928</v>
      </c>
      <c r="E3293" t="s">
        <v>3929</v>
      </c>
      <c r="F3293" t="s">
        <v>3930</v>
      </c>
      <c r="G3293" t="s">
        <v>3921</v>
      </c>
      <c r="H3293" t="s">
        <v>3876</v>
      </c>
      <c r="I3293">
        <v>1670</v>
      </c>
      <c r="J3293" s="41">
        <v>2.0790000000000003E-2</v>
      </c>
      <c r="K3293" s="42">
        <v>34.719300000000004</v>
      </c>
      <c r="L3293" s="43">
        <v>2.415</v>
      </c>
      <c r="M3293" s="42">
        <v>83.847109500000016</v>
      </c>
      <c r="N3293">
        <v>3</v>
      </c>
      <c r="O3293" s="43">
        <v>336</v>
      </c>
      <c r="P3293" s="42">
        <v>70</v>
      </c>
      <c r="Q3293" s="42">
        <v>8</v>
      </c>
      <c r="R3293" s="42">
        <v>16.5</v>
      </c>
    </row>
    <row r="3294" spans="1:18" x14ac:dyDescent="0.3">
      <c r="A3294" t="s">
        <v>3924</v>
      </c>
      <c r="B3294" s="17">
        <v>45253</v>
      </c>
      <c r="C3294" t="s">
        <v>543</v>
      </c>
      <c r="D3294" t="s">
        <v>3928</v>
      </c>
      <c r="E3294" t="s">
        <v>3929</v>
      </c>
      <c r="F3294" t="s">
        <v>3930</v>
      </c>
      <c r="G3294" t="s">
        <v>3921</v>
      </c>
      <c r="H3294" t="s">
        <v>3876</v>
      </c>
      <c r="I3294">
        <v>957</v>
      </c>
      <c r="J3294" s="41">
        <v>1.584E-2</v>
      </c>
      <c r="K3294" s="42">
        <v>15.15888</v>
      </c>
      <c r="L3294" s="43">
        <v>1.4949999999999999</v>
      </c>
      <c r="M3294" s="42">
        <v>22.662525599999999</v>
      </c>
      <c r="N3294">
        <v>5</v>
      </c>
      <c r="O3294" s="43">
        <v>303.59999999999997</v>
      </c>
      <c r="P3294" s="42">
        <v>105</v>
      </c>
      <c r="Q3294" s="42">
        <v>14</v>
      </c>
      <c r="R3294" s="42">
        <v>10.5</v>
      </c>
    </row>
    <row r="3295" spans="1:18" x14ac:dyDescent="0.3">
      <c r="A3295" t="s">
        <v>3924</v>
      </c>
      <c r="B3295" s="17">
        <v>45254</v>
      </c>
      <c r="C3295" t="s">
        <v>543</v>
      </c>
      <c r="D3295" t="s">
        <v>3928</v>
      </c>
      <c r="E3295" t="s">
        <v>3929</v>
      </c>
      <c r="F3295" t="s">
        <v>3930</v>
      </c>
      <c r="G3295" t="s">
        <v>3921</v>
      </c>
      <c r="H3295" t="s">
        <v>3876</v>
      </c>
      <c r="I3295">
        <v>1298</v>
      </c>
      <c r="J3295" s="41">
        <v>1.3640000000000001E-2</v>
      </c>
      <c r="K3295" s="42">
        <v>17.704720000000002</v>
      </c>
      <c r="L3295" s="43">
        <v>1.1729999999999998</v>
      </c>
      <c r="M3295" s="42">
        <v>20.76763656</v>
      </c>
      <c r="N3295">
        <v>7</v>
      </c>
      <c r="O3295" s="43">
        <v>739.19999999999993</v>
      </c>
      <c r="P3295" s="42">
        <v>79</v>
      </c>
      <c r="Q3295" s="42">
        <v>20</v>
      </c>
      <c r="R3295" s="42">
        <v>18</v>
      </c>
    </row>
    <row r="3296" spans="1:18" x14ac:dyDescent="0.3">
      <c r="A3296" t="s">
        <v>3924</v>
      </c>
      <c r="B3296" s="17">
        <v>45255</v>
      </c>
      <c r="C3296" t="s">
        <v>543</v>
      </c>
      <c r="D3296" t="s">
        <v>3928</v>
      </c>
      <c r="E3296" t="s">
        <v>3929</v>
      </c>
      <c r="F3296" t="s">
        <v>3930</v>
      </c>
      <c r="G3296" t="s">
        <v>3921</v>
      </c>
      <c r="H3296" t="s">
        <v>3876</v>
      </c>
      <c r="I3296">
        <v>963</v>
      </c>
      <c r="J3296" s="41">
        <v>1.507E-2</v>
      </c>
      <c r="K3296" s="42">
        <v>14.512410000000001</v>
      </c>
      <c r="L3296" s="43">
        <v>2.0469999999999997</v>
      </c>
      <c r="M3296" s="42">
        <v>29.706903269999998</v>
      </c>
      <c r="N3296">
        <v>4</v>
      </c>
      <c r="O3296" s="43">
        <v>392.4</v>
      </c>
      <c r="P3296" s="42">
        <v>87</v>
      </c>
      <c r="Q3296" s="42">
        <v>19</v>
      </c>
      <c r="R3296" s="42">
        <v>16.5</v>
      </c>
    </row>
    <row r="3297" spans="1:18" x14ac:dyDescent="0.3">
      <c r="A3297" t="s">
        <v>3924</v>
      </c>
      <c r="B3297" s="17">
        <v>45256</v>
      </c>
      <c r="C3297" t="s">
        <v>543</v>
      </c>
      <c r="D3297" t="s">
        <v>3928</v>
      </c>
      <c r="E3297" t="s">
        <v>3929</v>
      </c>
      <c r="F3297" t="s">
        <v>3930</v>
      </c>
      <c r="G3297" t="s">
        <v>3921</v>
      </c>
      <c r="H3297" t="s">
        <v>3876</v>
      </c>
      <c r="I3297">
        <v>1357</v>
      </c>
      <c r="J3297" s="41">
        <v>1.9359999999999999E-2</v>
      </c>
      <c r="K3297" s="42">
        <v>26.271519999999999</v>
      </c>
      <c r="L3297" s="43">
        <v>1.1039999999999999</v>
      </c>
      <c r="M3297" s="42">
        <v>29.003758079999994</v>
      </c>
      <c r="N3297">
        <v>2</v>
      </c>
      <c r="O3297" s="43">
        <v>165.6</v>
      </c>
      <c r="P3297" s="42">
        <v>103</v>
      </c>
      <c r="Q3297" s="42">
        <v>6</v>
      </c>
      <c r="R3297" s="42">
        <v>6</v>
      </c>
    </row>
    <row r="3298" spans="1:18" x14ac:dyDescent="0.3">
      <c r="A3298" t="s">
        <v>3924</v>
      </c>
      <c r="B3298" s="17">
        <v>45257</v>
      </c>
      <c r="C3298" t="s">
        <v>543</v>
      </c>
      <c r="D3298" t="s">
        <v>3928</v>
      </c>
      <c r="E3298" t="s">
        <v>3929</v>
      </c>
      <c r="F3298" t="s">
        <v>3930</v>
      </c>
      <c r="G3298" t="s">
        <v>3921</v>
      </c>
      <c r="H3298" t="s">
        <v>3876</v>
      </c>
      <c r="I3298">
        <v>1556</v>
      </c>
      <c r="J3298" s="41">
        <v>1.2649999999999998E-2</v>
      </c>
      <c r="K3298" s="42">
        <v>19.683399999999995</v>
      </c>
      <c r="L3298" s="43">
        <v>1.9434999999999998</v>
      </c>
      <c r="M3298" s="42">
        <v>38.254687899999986</v>
      </c>
      <c r="N3298">
        <v>8</v>
      </c>
      <c r="O3298" s="43">
        <v>715.19999999999993</v>
      </c>
      <c r="P3298" s="42">
        <v>97</v>
      </c>
      <c r="Q3298" s="42">
        <v>11</v>
      </c>
      <c r="R3298" s="42">
        <v>9</v>
      </c>
    </row>
    <row r="3299" spans="1:18" x14ac:dyDescent="0.3">
      <c r="A3299" t="s">
        <v>3924</v>
      </c>
      <c r="B3299" s="17">
        <v>45258</v>
      </c>
      <c r="C3299" t="s">
        <v>543</v>
      </c>
      <c r="D3299" t="s">
        <v>3928</v>
      </c>
      <c r="E3299" t="s">
        <v>3929</v>
      </c>
      <c r="F3299" t="s">
        <v>3930</v>
      </c>
      <c r="G3299" t="s">
        <v>3921</v>
      </c>
      <c r="H3299" t="s">
        <v>3876</v>
      </c>
      <c r="I3299">
        <v>1567</v>
      </c>
      <c r="J3299" s="41">
        <v>1.9030000000000002E-2</v>
      </c>
      <c r="K3299" s="42">
        <v>29.820010000000003</v>
      </c>
      <c r="L3299" s="43">
        <v>2.5070000000000001</v>
      </c>
      <c r="M3299" s="42">
        <v>74.75876507000001</v>
      </c>
      <c r="N3299">
        <v>6</v>
      </c>
      <c r="O3299" s="43">
        <v>706.8</v>
      </c>
      <c r="P3299" s="42">
        <v>99</v>
      </c>
      <c r="Q3299" s="42">
        <v>18</v>
      </c>
      <c r="R3299" s="42">
        <v>15</v>
      </c>
    </row>
    <row r="3300" spans="1:18" x14ac:dyDescent="0.3">
      <c r="A3300" t="s">
        <v>3924</v>
      </c>
      <c r="B3300" s="17">
        <v>45259</v>
      </c>
      <c r="C3300" t="s">
        <v>543</v>
      </c>
      <c r="D3300" t="s">
        <v>3928</v>
      </c>
      <c r="E3300" t="s">
        <v>3929</v>
      </c>
      <c r="F3300" t="s">
        <v>3930</v>
      </c>
      <c r="G3300" t="s">
        <v>3921</v>
      </c>
      <c r="H3300" t="s">
        <v>3876</v>
      </c>
      <c r="I3300">
        <v>1185</v>
      </c>
      <c r="J3300" s="41">
        <v>1.6830000000000001E-2</v>
      </c>
      <c r="K3300" s="42">
        <v>19.943550000000002</v>
      </c>
      <c r="L3300" s="43">
        <v>1.8399999999999999</v>
      </c>
      <c r="M3300" s="42">
        <v>36.696131999999999</v>
      </c>
      <c r="N3300">
        <v>3</v>
      </c>
      <c r="O3300" s="43">
        <v>252</v>
      </c>
      <c r="P3300" s="42">
        <v>113</v>
      </c>
      <c r="Q3300" s="42">
        <v>9</v>
      </c>
      <c r="R3300" s="42">
        <v>6</v>
      </c>
    </row>
    <row r="3301" spans="1:18" x14ac:dyDescent="0.3">
      <c r="A3301" t="s">
        <v>3924</v>
      </c>
      <c r="B3301" s="17">
        <v>45260</v>
      </c>
      <c r="C3301" t="s">
        <v>543</v>
      </c>
      <c r="D3301" t="s">
        <v>3928</v>
      </c>
      <c r="E3301" t="s">
        <v>3929</v>
      </c>
      <c r="F3301" t="s">
        <v>3930</v>
      </c>
      <c r="G3301" t="s">
        <v>3921</v>
      </c>
      <c r="H3301" t="s">
        <v>3876</v>
      </c>
      <c r="I3301">
        <v>1100</v>
      </c>
      <c r="J3301" s="41">
        <v>1.342E-2</v>
      </c>
      <c r="K3301" s="42">
        <v>14.762</v>
      </c>
      <c r="L3301" s="43">
        <v>2.3344999999999998</v>
      </c>
      <c r="M3301" s="42">
        <v>34.461888999999999</v>
      </c>
      <c r="N3301">
        <v>2</v>
      </c>
      <c r="O3301" s="43">
        <v>274.8</v>
      </c>
      <c r="P3301" s="42">
        <v>104</v>
      </c>
      <c r="Q3301" s="42">
        <v>12</v>
      </c>
      <c r="R3301" s="42">
        <v>15</v>
      </c>
    </row>
    <row r="3302" spans="1:18" x14ac:dyDescent="0.3">
      <c r="A3302" t="s">
        <v>3916</v>
      </c>
      <c r="B3302" s="17">
        <v>44986</v>
      </c>
      <c r="C3302" t="s">
        <v>3917</v>
      </c>
      <c r="D3302" t="s">
        <v>3918</v>
      </c>
      <c r="E3302" t="s">
        <v>3919</v>
      </c>
      <c r="F3302" t="s">
        <v>3931</v>
      </c>
      <c r="G3302" t="s">
        <v>3921</v>
      </c>
      <c r="H3302" t="s">
        <v>3922</v>
      </c>
      <c r="I3302">
        <v>434.6</v>
      </c>
      <c r="J3302" s="41">
        <v>8.8000000000000023E-3</v>
      </c>
      <c r="K3302" s="42">
        <v>3.8244800000000012</v>
      </c>
      <c r="L3302" s="43">
        <v>0.68999999999999984</v>
      </c>
      <c r="M3302" s="42">
        <v>2.6388912000000002</v>
      </c>
      <c r="N3302">
        <v>5</v>
      </c>
      <c r="O3302" s="43">
        <v>379.2</v>
      </c>
      <c r="P3302" s="42">
        <v>1</v>
      </c>
      <c r="Q3302" s="42">
        <v>4</v>
      </c>
      <c r="R3302" s="42">
        <v>1.5</v>
      </c>
    </row>
    <row r="3303" spans="1:18" x14ac:dyDescent="0.3">
      <c r="A3303" t="s">
        <v>3916</v>
      </c>
      <c r="B3303" s="17">
        <v>44987</v>
      </c>
      <c r="C3303" t="s">
        <v>3917</v>
      </c>
      <c r="D3303" t="s">
        <v>3918</v>
      </c>
      <c r="E3303" t="s">
        <v>3919</v>
      </c>
      <c r="F3303" t="s">
        <v>3931</v>
      </c>
      <c r="G3303" t="s">
        <v>3921</v>
      </c>
      <c r="H3303" t="s">
        <v>3922</v>
      </c>
      <c r="I3303">
        <v>298.40000000000009</v>
      </c>
      <c r="J3303" s="41">
        <v>1.0999999999999999E-2</v>
      </c>
      <c r="K3303" s="42">
        <v>3.2824000000000009</v>
      </c>
      <c r="L3303" s="43">
        <v>2.2999999999999882E-2</v>
      </c>
      <c r="M3303" s="42">
        <v>7.5495199999999638E-2</v>
      </c>
      <c r="N3303">
        <v>5</v>
      </c>
      <c r="O3303" s="43">
        <v>108</v>
      </c>
      <c r="P3303" s="42">
        <v>28</v>
      </c>
      <c r="Q3303" s="42">
        <v>0</v>
      </c>
      <c r="R3303" s="42">
        <v>3</v>
      </c>
    </row>
    <row r="3304" spans="1:18" x14ac:dyDescent="0.3">
      <c r="A3304" t="s">
        <v>3916</v>
      </c>
      <c r="B3304" s="17">
        <v>44988</v>
      </c>
      <c r="C3304" t="s">
        <v>3917</v>
      </c>
      <c r="D3304" t="s">
        <v>3918</v>
      </c>
      <c r="E3304" t="s">
        <v>3919</v>
      </c>
      <c r="F3304" t="s">
        <v>3931</v>
      </c>
      <c r="G3304" t="s">
        <v>3921</v>
      </c>
      <c r="H3304" t="s">
        <v>3922</v>
      </c>
      <c r="I3304">
        <v>1056.6000000000001</v>
      </c>
      <c r="J3304" s="41">
        <v>1.1799999999999998E-2</v>
      </c>
      <c r="K3304" s="42">
        <v>12.467879999999999</v>
      </c>
      <c r="L3304" s="43">
        <v>0.88549999999999984</v>
      </c>
      <c r="M3304" s="42">
        <v>11.040307739999998</v>
      </c>
      <c r="N3304">
        <v>5</v>
      </c>
      <c r="O3304" s="43">
        <v>297.59999999999997</v>
      </c>
      <c r="P3304" s="42">
        <v>18</v>
      </c>
      <c r="Q3304" s="42">
        <v>7</v>
      </c>
      <c r="R3304" s="42">
        <v>1.5</v>
      </c>
    </row>
    <row r="3305" spans="1:18" x14ac:dyDescent="0.3">
      <c r="A3305" t="s">
        <v>3916</v>
      </c>
      <c r="B3305" s="17">
        <v>44989</v>
      </c>
      <c r="C3305" t="s">
        <v>3917</v>
      </c>
      <c r="D3305" t="s">
        <v>3918</v>
      </c>
      <c r="E3305" t="s">
        <v>3919</v>
      </c>
      <c r="F3305" t="s">
        <v>3931</v>
      </c>
      <c r="G3305" t="s">
        <v>3921</v>
      </c>
      <c r="H3305" t="s">
        <v>3922</v>
      </c>
      <c r="I3305">
        <v>539.40000000000009</v>
      </c>
      <c r="J3305" s="41">
        <v>1.5000000000000001E-2</v>
      </c>
      <c r="K3305" s="42">
        <v>8.0910000000000029</v>
      </c>
      <c r="L3305" s="43">
        <v>0.51749999999999974</v>
      </c>
      <c r="M3305" s="42">
        <v>4.1870924999999994</v>
      </c>
      <c r="N3305">
        <v>4</v>
      </c>
      <c r="O3305" s="43">
        <v>146.4</v>
      </c>
      <c r="P3305" s="42">
        <v>6</v>
      </c>
      <c r="Q3305" s="42">
        <v>6</v>
      </c>
      <c r="R3305" s="42">
        <v>4.5</v>
      </c>
    </row>
    <row r="3306" spans="1:18" x14ac:dyDescent="0.3">
      <c r="A3306" t="s">
        <v>3916</v>
      </c>
      <c r="B3306" s="17">
        <v>44990</v>
      </c>
      <c r="C3306" t="s">
        <v>3917</v>
      </c>
      <c r="D3306" t="s">
        <v>3918</v>
      </c>
      <c r="E3306" t="s">
        <v>3919</v>
      </c>
      <c r="F3306" t="s">
        <v>3931</v>
      </c>
      <c r="G3306" t="s">
        <v>3921</v>
      </c>
      <c r="H3306" t="s">
        <v>3922</v>
      </c>
      <c r="I3306">
        <v>827</v>
      </c>
      <c r="J3306" s="41">
        <v>1.3500000000000002E-2</v>
      </c>
      <c r="K3306" s="42">
        <v>11.164500000000002</v>
      </c>
      <c r="L3306" s="43">
        <v>0.24150000000000008</v>
      </c>
      <c r="M3306" s="42">
        <v>2.6962267500000014</v>
      </c>
      <c r="N3306">
        <v>1</v>
      </c>
      <c r="O3306" s="43">
        <v>0</v>
      </c>
      <c r="P3306" s="42">
        <v>26</v>
      </c>
      <c r="Q3306" s="42">
        <v>8</v>
      </c>
      <c r="R3306" s="42">
        <v>4.5</v>
      </c>
    </row>
    <row r="3307" spans="1:18" x14ac:dyDescent="0.3">
      <c r="A3307" t="s">
        <v>3916</v>
      </c>
      <c r="B3307" s="17">
        <v>44991</v>
      </c>
      <c r="C3307" t="s">
        <v>3917</v>
      </c>
      <c r="D3307" t="s">
        <v>3918</v>
      </c>
      <c r="E3307" t="s">
        <v>3919</v>
      </c>
      <c r="F3307" t="s">
        <v>3931</v>
      </c>
      <c r="G3307" t="s">
        <v>3921</v>
      </c>
      <c r="H3307" t="s">
        <v>3922</v>
      </c>
      <c r="I3307">
        <v>599.79999999999995</v>
      </c>
      <c r="J3307" s="41">
        <v>1.4900000000000004E-2</v>
      </c>
      <c r="K3307" s="42">
        <v>8.9370200000000022</v>
      </c>
      <c r="L3307" s="43">
        <v>0.26450000000000007</v>
      </c>
      <c r="M3307" s="42">
        <v>2.3638417900000013</v>
      </c>
      <c r="N3307">
        <v>6</v>
      </c>
      <c r="O3307" s="43">
        <v>345.59999999999997</v>
      </c>
      <c r="P3307" s="42">
        <v>6</v>
      </c>
      <c r="Q3307" s="42">
        <v>4</v>
      </c>
      <c r="R3307" s="42">
        <v>7.5</v>
      </c>
    </row>
    <row r="3308" spans="1:18" x14ac:dyDescent="0.3">
      <c r="A3308" t="s">
        <v>3916</v>
      </c>
      <c r="B3308" s="17">
        <v>44992</v>
      </c>
      <c r="C3308" t="s">
        <v>3917</v>
      </c>
      <c r="D3308" t="s">
        <v>3918</v>
      </c>
      <c r="E3308" t="s">
        <v>3919</v>
      </c>
      <c r="F3308" t="s">
        <v>3931</v>
      </c>
      <c r="G3308" t="s">
        <v>3921</v>
      </c>
      <c r="H3308" t="s">
        <v>3922</v>
      </c>
      <c r="I3308">
        <v>1253.4000000000001</v>
      </c>
      <c r="J3308" s="41">
        <v>1.6000000000000004E-2</v>
      </c>
      <c r="K3308" s="42">
        <v>20.054400000000005</v>
      </c>
      <c r="L3308" s="43">
        <v>1.1039999999999996</v>
      </c>
      <c r="M3308" s="42">
        <v>22.140057599999999</v>
      </c>
      <c r="N3308">
        <v>7</v>
      </c>
      <c r="O3308" s="43">
        <v>186</v>
      </c>
      <c r="P3308" s="42">
        <v>23</v>
      </c>
      <c r="Q3308" s="42">
        <v>5</v>
      </c>
      <c r="R3308" s="42">
        <v>4.5</v>
      </c>
    </row>
    <row r="3309" spans="1:18" x14ac:dyDescent="0.3">
      <c r="A3309" t="s">
        <v>3916</v>
      </c>
      <c r="B3309" s="17">
        <v>44993</v>
      </c>
      <c r="C3309" t="s">
        <v>3917</v>
      </c>
      <c r="D3309" t="s">
        <v>3918</v>
      </c>
      <c r="E3309" t="s">
        <v>3919</v>
      </c>
      <c r="F3309" t="s">
        <v>3931</v>
      </c>
      <c r="G3309" t="s">
        <v>3921</v>
      </c>
      <c r="H3309" t="s">
        <v>3922</v>
      </c>
      <c r="I3309">
        <v>310.40000000000009</v>
      </c>
      <c r="J3309" s="41">
        <v>7.3000000000000027E-3</v>
      </c>
      <c r="K3309" s="42">
        <v>2.2659200000000017</v>
      </c>
      <c r="L3309" s="43">
        <v>9.1999999999999998E-2</v>
      </c>
      <c r="M3309" s="42">
        <v>0.20846464000000015</v>
      </c>
      <c r="N3309">
        <v>3</v>
      </c>
      <c r="O3309" s="43">
        <v>132</v>
      </c>
      <c r="P3309" s="42">
        <v>41</v>
      </c>
      <c r="Q3309" s="42">
        <v>4</v>
      </c>
      <c r="R3309" s="42">
        <v>7.5</v>
      </c>
    </row>
    <row r="3310" spans="1:18" x14ac:dyDescent="0.3">
      <c r="A3310" t="s">
        <v>3916</v>
      </c>
      <c r="B3310" s="17">
        <v>44994</v>
      </c>
      <c r="C3310" t="s">
        <v>3917</v>
      </c>
      <c r="D3310" t="s">
        <v>3918</v>
      </c>
      <c r="E3310" t="s">
        <v>3919</v>
      </c>
      <c r="F3310" t="s">
        <v>3931</v>
      </c>
      <c r="G3310" t="s">
        <v>3921</v>
      </c>
      <c r="H3310" t="s">
        <v>3922</v>
      </c>
      <c r="I3310">
        <v>394.6</v>
      </c>
      <c r="J3310" s="41">
        <v>6.0000000000000019E-3</v>
      </c>
      <c r="K3310" s="42">
        <v>2.3676000000000008</v>
      </c>
      <c r="L3310" s="43">
        <v>1.1959999999999997</v>
      </c>
      <c r="M3310" s="42">
        <v>2.8316496000000004</v>
      </c>
      <c r="N3310">
        <v>2</v>
      </c>
      <c r="O3310" s="43">
        <v>0</v>
      </c>
      <c r="P3310" s="42">
        <v>26</v>
      </c>
      <c r="Q3310" s="42">
        <v>3</v>
      </c>
      <c r="R3310" s="42">
        <v>1.5</v>
      </c>
    </row>
    <row r="3311" spans="1:18" x14ac:dyDescent="0.3">
      <c r="A3311" t="s">
        <v>3916</v>
      </c>
      <c r="B3311" s="17">
        <v>44995</v>
      </c>
      <c r="C3311" t="s">
        <v>3917</v>
      </c>
      <c r="D3311" t="s">
        <v>3918</v>
      </c>
      <c r="E3311" t="s">
        <v>3919</v>
      </c>
      <c r="F3311" t="s">
        <v>3931</v>
      </c>
      <c r="G3311" t="s">
        <v>3921</v>
      </c>
      <c r="H3311" t="s">
        <v>3922</v>
      </c>
      <c r="I3311">
        <v>1153.6000000000001</v>
      </c>
      <c r="J3311" s="41">
        <v>1.1600000000000001E-2</v>
      </c>
      <c r="K3311" s="42">
        <v>13.381760000000003</v>
      </c>
      <c r="L3311" s="43">
        <v>0.95449999999999957</v>
      </c>
      <c r="M3311" s="42">
        <v>12.772889919999997</v>
      </c>
      <c r="N3311">
        <v>5</v>
      </c>
      <c r="O3311" s="43">
        <v>190.79999999999998</v>
      </c>
      <c r="P3311" s="42">
        <v>16</v>
      </c>
      <c r="Q3311" s="42">
        <v>3</v>
      </c>
      <c r="R3311" s="42">
        <v>4.5</v>
      </c>
    </row>
    <row r="3312" spans="1:18" x14ac:dyDescent="0.3">
      <c r="A3312" t="s">
        <v>3916</v>
      </c>
      <c r="B3312" s="17">
        <v>44996</v>
      </c>
      <c r="C3312" t="s">
        <v>3917</v>
      </c>
      <c r="D3312" t="s">
        <v>3918</v>
      </c>
      <c r="E3312" t="s">
        <v>3919</v>
      </c>
      <c r="F3312" t="s">
        <v>3931</v>
      </c>
      <c r="G3312" t="s">
        <v>3921</v>
      </c>
      <c r="H3312" t="s">
        <v>3922</v>
      </c>
      <c r="I3312">
        <v>1112.2</v>
      </c>
      <c r="J3312" s="41">
        <v>1.2E-2</v>
      </c>
      <c r="K3312" s="42">
        <v>13.346400000000001</v>
      </c>
      <c r="L3312" s="43">
        <v>0.83949999999999969</v>
      </c>
      <c r="M3312" s="42">
        <v>11.204302799999997</v>
      </c>
      <c r="N3312">
        <v>1</v>
      </c>
      <c r="O3312" s="43">
        <v>0</v>
      </c>
      <c r="P3312" s="42">
        <v>40</v>
      </c>
      <c r="Q3312" s="42">
        <v>3</v>
      </c>
      <c r="R3312" s="42">
        <v>6</v>
      </c>
    </row>
    <row r="3313" spans="1:18" x14ac:dyDescent="0.3">
      <c r="A3313" t="s">
        <v>3916</v>
      </c>
      <c r="B3313" s="17">
        <v>44997</v>
      </c>
      <c r="C3313" t="s">
        <v>3917</v>
      </c>
      <c r="D3313" t="s">
        <v>3918</v>
      </c>
      <c r="E3313" t="s">
        <v>3919</v>
      </c>
      <c r="F3313" t="s">
        <v>3931</v>
      </c>
      <c r="G3313" t="s">
        <v>3921</v>
      </c>
      <c r="H3313" t="s">
        <v>3922</v>
      </c>
      <c r="I3313">
        <v>680.40000000000009</v>
      </c>
      <c r="J3313" s="41">
        <v>1.0000000000000002E-2</v>
      </c>
      <c r="K3313" s="42">
        <v>6.804000000000002</v>
      </c>
      <c r="L3313" s="43">
        <v>0.19550000000000003</v>
      </c>
      <c r="M3313" s="42">
        <v>1.3301820000000006</v>
      </c>
      <c r="N3313">
        <v>4</v>
      </c>
      <c r="O3313" s="43">
        <v>124.8</v>
      </c>
      <c r="P3313" s="42">
        <v>0</v>
      </c>
      <c r="Q3313" s="42">
        <v>3</v>
      </c>
      <c r="R3313" s="42">
        <v>0</v>
      </c>
    </row>
    <row r="3314" spans="1:18" x14ac:dyDescent="0.3">
      <c r="A3314" t="s">
        <v>3916</v>
      </c>
      <c r="B3314" s="17">
        <v>44998</v>
      </c>
      <c r="C3314" t="s">
        <v>3917</v>
      </c>
      <c r="D3314" t="s">
        <v>3918</v>
      </c>
      <c r="E3314" t="s">
        <v>3919</v>
      </c>
      <c r="F3314" t="s">
        <v>3931</v>
      </c>
      <c r="G3314" t="s">
        <v>3921</v>
      </c>
      <c r="H3314" t="s">
        <v>3922</v>
      </c>
      <c r="I3314">
        <v>551.20000000000005</v>
      </c>
      <c r="J3314" s="41">
        <v>1.0299999999999997E-2</v>
      </c>
      <c r="K3314" s="42">
        <v>5.6773599999999984</v>
      </c>
      <c r="L3314" s="43">
        <v>0.8394999999999998</v>
      </c>
      <c r="M3314" s="42">
        <v>4.7661437199999979</v>
      </c>
      <c r="N3314">
        <v>5</v>
      </c>
      <c r="O3314" s="43">
        <v>244.79999999999998</v>
      </c>
      <c r="P3314" s="42">
        <v>46</v>
      </c>
      <c r="Q3314" s="42">
        <v>2</v>
      </c>
      <c r="R3314" s="42">
        <v>1.5</v>
      </c>
    </row>
    <row r="3315" spans="1:18" x14ac:dyDescent="0.3">
      <c r="A3315" t="s">
        <v>3916</v>
      </c>
      <c r="B3315" s="17">
        <v>44999</v>
      </c>
      <c r="C3315" t="s">
        <v>3917</v>
      </c>
      <c r="D3315" t="s">
        <v>3918</v>
      </c>
      <c r="E3315" t="s">
        <v>3919</v>
      </c>
      <c r="F3315" t="s">
        <v>3931</v>
      </c>
      <c r="G3315" t="s">
        <v>3921</v>
      </c>
      <c r="H3315" t="s">
        <v>3922</v>
      </c>
      <c r="I3315">
        <v>1025.2</v>
      </c>
      <c r="J3315" s="41">
        <v>1.3399999999999999E-2</v>
      </c>
      <c r="K3315" s="42">
        <v>13.737679999999999</v>
      </c>
      <c r="L3315" s="43">
        <v>1.1500000000000041E-2</v>
      </c>
      <c r="M3315" s="42">
        <v>0.15798332000000057</v>
      </c>
      <c r="N3315">
        <v>2</v>
      </c>
      <c r="O3315" s="43">
        <v>42</v>
      </c>
      <c r="P3315" s="42">
        <v>31</v>
      </c>
      <c r="Q3315" s="42">
        <v>4</v>
      </c>
      <c r="R3315" s="42">
        <v>1.5</v>
      </c>
    </row>
    <row r="3316" spans="1:18" x14ac:dyDescent="0.3">
      <c r="A3316" t="s">
        <v>3916</v>
      </c>
      <c r="B3316" s="17">
        <v>45000</v>
      </c>
      <c r="C3316" t="s">
        <v>3917</v>
      </c>
      <c r="D3316" t="s">
        <v>3918</v>
      </c>
      <c r="E3316" t="s">
        <v>3919</v>
      </c>
      <c r="F3316" t="s">
        <v>3931</v>
      </c>
      <c r="G3316" t="s">
        <v>3921</v>
      </c>
      <c r="H3316" t="s">
        <v>3922</v>
      </c>
      <c r="I3316">
        <v>856.2</v>
      </c>
      <c r="J3316" s="41">
        <v>1.3800000000000003E-2</v>
      </c>
      <c r="K3316" s="42">
        <v>11.815560000000003</v>
      </c>
      <c r="L3316" s="43">
        <v>0.67849999999999966</v>
      </c>
      <c r="M3316" s="42">
        <v>8.0168574599999989</v>
      </c>
      <c r="N3316">
        <v>2</v>
      </c>
      <c r="O3316" s="43">
        <v>61.199999999999996</v>
      </c>
      <c r="P3316" s="42">
        <v>30</v>
      </c>
      <c r="Q3316" s="42">
        <v>2</v>
      </c>
      <c r="R3316" s="42">
        <v>4.5</v>
      </c>
    </row>
    <row r="3317" spans="1:18" x14ac:dyDescent="0.3">
      <c r="A3317" t="s">
        <v>3916</v>
      </c>
      <c r="B3317" s="17">
        <v>45001</v>
      </c>
      <c r="C3317" t="s">
        <v>3917</v>
      </c>
      <c r="D3317" t="s">
        <v>3918</v>
      </c>
      <c r="E3317" t="s">
        <v>3919</v>
      </c>
      <c r="F3317" t="s">
        <v>3931</v>
      </c>
      <c r="G3317" t="s">
        <v>3921</v>
      </c>
      <c r="H3317" t="s">
        <v>3922</v>
      </c>
      <c r="I3317">
        <v>444.40000000000009</v>
      </c>
      <c r="J3317" s="41">
        <v>1.21E-2</v>
      </c>
      <c r="K3317" s="42">
        <v>5.3772400000000014</v>
      </c>
      <c r="L3317" s="43">
        <v>0.19550000000000006</v>
      </c>
      <c r="M3317" s="42">
        <v>1.0512504200000006</v>
      </c>
      <c r="N3317">
        <v>7</v>
      </c>
      <c r="O3317" s="43">
        <v>246</v>
      </c>
      <c r="P3317" s="42">
        <v>8</v>
      </c>
      <c r="Q3317" s="42">
        <v>2</v>
      </c>
      <c r="R3317" s="42">
        <v>3</v>
      </c>
    </row>
    <row r="3318" spans="1:18" x14ac:dyDescent="0.3">
      <c r="A3318" t="s">
        <v>3916</v>
      </c>
      <c r="B3318" s="17">
        <v>45002</v>
      </c>
      <c r="C3318" t="s">
        <v>3917</v>
      </c>
      <c r="D3318" t="s">
        <v>3918</v>
      </c>
      <c r="E3318" t="s">
        <v>3919</v>
      </c>
      <c r="F3318" t="s">
        <v>3931</v>
      </c>
      <c r="G3318" t="s">
        <v>3921</v>
      </c>
      <c r="H3318" t="s">
        <v>3922</v>
      </c>
      <c r="I3318">
        <v>1260.4000000000001</v>
      </c>
      <c r="J3318" s="41">
        <v>1.35E-2</v>
      </c>
      <c r="K3318" s="42">
        <v>17.0154</v>
      </c>
      <c r="L3318" s="43">
        <v>1.1500000000000073E-2</v>
      </c>
      <c r="M3318" s="42">
        <v>0.19567710000000124</v>
      </c>
      <c r="N3318">
        <v>3</v>
      </c>
      <c r="O3318" s="43">
        <v>73.2</v>
      </c>
      <c r="P3318" s="42">
        <v>10</v>
      </c>
      <c r="Q3318" s="42">
        <v>2</v>
      </c>
      <c r="R3318" s="42">
        <v>4.5</v>
      </c>
    </row>
    <row r="3319" spans="1:18" x14ac:dyDescent="0.3">
      <c r="A3319" t="s">
        <v>3916</v>
      </c>
      <c r="B3319" s="17">
        <v>45003</v>
      </c>
      <c r="C3319" t="s">
        <v>3917</v>
      </c>
      <c r="D3319" t="s">
        <v>3918</v>
      </c>
      <c r="E3319" t="s">
        <v>3919</v>
      </c>
      <c r="F3319" t="s">
        <v>3931</v>
      </c>
      <c r="G3319" t="s">
        <v>3921</v>
      </c>
      <c r="H3319" t="s">
        <v>3922</v>
      </c>
      <c r="I3319">
        <v>417</v>
      </c>
      <c r="J3319" s="41">
        <v>9.2000000000000033E-3</v>
      </c>
      <c r="K3319" s="42">
        <v>3.8364000000000016</v>
      </c>
      <c r="L3319" s="43">
        <v>0.1265</v>
      </c>
      <c r="M3319" s="42">
        <v>0.4853046000000002</v>
      </c>
      <c r="N3319">
        <v>4</v>
      </c>
      <c r="O3319" s="43">
        <v>241.2</v>
      </c>
      <c r="P3319" s="42">
        <v>35</v>
      </c>
      <c r="Q3319" s="42">
        <v>2</v>
      </c>
      <c r="R3319" s="42">
        <v>7.5</v>
      </c>
    </row>
    <row r="3320" spans="1:18" x14ac:dyDescent="0.3">
      <c r="A3320" t="s">
        <v>3916</v>
      </c>
      <c r="B3320" s="17">
        <v>45004</v>
      </c>
      <c r="C3320" t="s">
        <v>3917</v>
      </c>
      <c r="D3320" t="s">
        <v>3918</v>
      </c>
      <c r="E3320" t="s">
        <v>3919</v>
      </c>
      <c r="F3320" t="s">
        <v>3931</v>
      </c>
      <c r="G3320" t="s">
        <v>3921</v>
      </c>
      <c r="H3320" t="s">
        <v>3922</v>
      </c>
      <c r="I3320">
        <v>329</v>
      </c>
      <c r="J3320" s="41">
        <v>1.0600000000000002E-2</v>
      </c>
      <c r="K3320" s="42">
        <v>3.4874000000000005</v>
      </c>
      <c r="L3320" s="43">
        <v>0.86249999999999982</v>
      </c>
      <c r="M3320" s="42">
        <v>3.0078825</v>
      </c>
      <c r="N3320">
        <v>4</v>
      </c>
      <c r="O3320" s="43">
        <v>93.6</v>
      </c>
      <c r="P3320" s="42">
        <v>18</v>
      </c>
      <c r="Q3320" s="42">
        <v>10</v>
      </c>
      <c r="R3320" s="42">
        <v>6</v>
      </c>
    </row>
    <row r="3321" spans="1:18" x14ac:dyDescent="0.3">
      <c r="A3321" t="s">
        <v>3916</v>
      </c>
      <c r="B3321" s="17">
        <v>45005</v>
      </c>
      <c r="C3321" t="s">
        <v>3917</v>
      </c>
      <c r="D3321" t="s">
        <v>3918</v>
      </c>
      <c r="E3321" t="s">
        <v>3919</v>
      </c>
      <c r="F3321" t="s">
        <v>3931</v>
      </c>
      <c r="G3321" t="s">
        <v>3921</v>
      </c>
      <c r="H3321" t="s">
        <v>3922</v>
      </c>
      <c r="I3321">
        <v>1208.2</v>
      </c>
      <c r="J3321" s="41">
        <v>1.3900000000000003E-2</v>
      </c>
      <c r="K3321" s="42">
        <v>16.793980000000005</v>
      </c>
      <c r="L3321" s="43">
        <v>0.60949999999999971</v>
      </c>
      <c r="M3321" s="42">
        <v>10.235930809999997</v>
      </c>
      <c r="N3321">
        <v>5</v>
      </c>
      <c r="O3321" s="43">
        <v>198</v>
      </c>
      <c r="P3321" s="42">
        <v>15</v>
      </c>
      <c r="Q3321" s="42">
        <v>3</v>
      </c>
      <c r="R3321" s="42">
        <v>0</v>
      </c>
    </row>
    <row r="3322" spans="1:18" x14ac:dyDescent="0.3">
      <c r="A3322" t="s">
        <v>3916</v>
      </c>
      <c r="B3322" s="17">
        <v>45006</v>
      </c>
      <c r="C3322" t="s">
        <v>3917</v>
      </c>
      <c r="D3322" t="s">
        <v>3918</v>
      </c>
      <c r="E3322" t="s">
        <v>3919</v>
      </c>
      <c r="F3322" t="s">
        <v>3931</v>
      </c>
      <c r="G3322" t="s">
        <v>3921</v>
      </c>
      <c r="H3322" t="s">
        <v>3922</v>
      </c>
      <c r="I3322">
        <v>913.40000000000009</v>
      </c>
      <c r="J3322" s="41">
        <v>1.0899999999999998E-2</v>
      </c>
      <c r="K3322" s="42">
        <v>9.956059999999999</v>
      </c>
      <c r="L3322" s="43">
        <v>0.39099999999999979</v>
      </c>
      <c r="M3322" s="42">
        <v>3.8928194599999975</v>
      </c>
      <c r="N3322">
        <v>6</v>
      </c>
      <c r="O3322" s="43">
        <v>177.6</v>
      </c>
      <c r="P3322" s="42">
        <v>32</v>
      </c>
      <c r="Q3322" s="42">
        <v>1</v>
      </c>
      <c r="R3322" s="42">
        <v>6</v>
      </c>
    </row>
    <row r="3323" spans="1:18" x14ac:dyDescent="0.3">
      <c r="A3323" t="s">
        <v>3916</v>
      </c>
      <c r="B3323" s="17">
        <v>45007</v>
      </c>
      <c r="C3323" t="s">
        <v>3917</v>
      </c>
      <c r="D3323" t="s">
        <v>3918</v>
      </c>
      <c r="E3323" t="s">
        <v>3919</v>
      </c>
      <c r="F3323" t="s">
        <v>3931</v>
      </c>
      <c r="G3323" t="s">
        <v>3921</v>
      </c>
      <c r="H3323" t="s">
        <v>3922</v>
      </c>
      <c r="I3323">
        <v>1125.8000000000002</v>
      </c>
      <c r="J3323" s="41">
        <v>8.8999999999999999E-3</v>
      </c>
      <c r="K3323" s="42">
        <v>10.019620000000002</v>
      </c>
      <c r="L3323" s="43">
        <v>0.24149999999999994</v>
      </c>
      <c r="M3323" s="42">
        <v>2.4197382299999997</v>
      </c>
      <c r="N3323">
        <v>5</v>
      </c>
      <c r="O3323" s="43">
        <v>259.2</v>
      </c>
      <c r="P3323" s="42">
        <v>36</v>
      </c>
      <c r="Q3323" s="42">
        <v>0</v>
      </c>
      <c r="R3323" s="42">
        <v>0</v>
      </c>
    </row>
    <row r="3324" spans="1:18" x14ac:dyDescent="0.3">
      <c r="A3324" t="s">
        <v>3916</v>
      </c>
      <c r="B3324" s="17">
        <v>45008</v>
      </c>
      <c r="C3324" t="s">
        <v>3917</v>
      </c>
      <c r="D3324" t="s">
        <v>3918</v>
      </c>
      <c r="E3324" t="s">
        <v>3919</v>
      </c>
      <c r="F3324" t="s">
        <v>3931</v>
      </c>
      <c r="G3324" t="s">
        <v>3921</v>
      </c>
      <c r="H3324" t="s">
        <v>3922</v>
      </c>
      <c r="I3324">
        <v>1165.6000000000001</v>
      </c>
      <c r="J3324" s="41">
        <v>1.1000000000000003E-2</v>
      </c>
      <c r="K3324" s="42">
        <v>12.821600000000005</v>
      </c>
      <c r="L3324" s="43">
        <v>0.86249999999999971</v>
      </c>
      <c r="M3324" s="42">
        <v>11.058630000000001</v>
      </c>
      <c r="N3324">
        <v>6</v>
      </c>
      <c r="O3324" s="43">
        <v>369.59999999999997</v>
      </c>
      <c r="P3324" s="42">
        <v>47</v>
      </c>
      <c r="Q3324" s="42">
        <v>0</v>
      </c>
      <c r="R3324" s="42">
        <v>4.5</v>
      </c>
    </row>
    <row r="3325" spans="1:18" x14ac:dyDescent="0.3">
      <c r="A3325" t="s">
        <v>3916</v>
      </c>
      <c r="B3325" s="17">
        <v>45009</v>
      </c>
      <c r="C3325" t="s">
        <v>3917</v>
      </c>
      <c r="D3325" t="s">
        <v>3918</v>
      </c>
      <c r="E3325" t="s">
        <v>3919</v>
      </c>
      <c r="F3325" t="s">
        <v>3931</v>
      </c>
      <c r="G3325" t="s">
        <v>3921</v>
      </c>
      <c r="H3325" t="s">
        <v>3922</v>
      </c>
      <c r="I3325">
        <v>533.80000000000007</v>
      </c>
      <c r="J3325" s="41">
        <v>8.5000000000000006E-3</v>
      </c>
      <c r="K3325" s="42">
        <v>4.537300000000001</v>
      </c>
      <c r="L3325" s="43">
        <v>1.1154999999999997</v>
      </c>
      <c r="M3325" s="42">
        <v>5.0613581500000002</v>
      </c>
      <c r="N3325">
        <v>4</v>
      </c>
      <c r="O3325" s="43">
        <v>144</v>
      </c>
      <c r="P3325" s="42">
        <v>43</v>
      </c>
      <c r="Q3325" s="42">
        <v>1</v>
      </c>
      <c r="R3325" s="42">
        <v>9</v>
      </c>
    </row>
    <row r="3326" spans="1:18" x14ac:dyDescent="0.3">
      <c r="A3326" t="s">
        <v>3916</v>
      </c>
      <c r="B3326" s="17">
        <v>45010</v>
      </c>
      <c r="C3326" t="s">
        <v>3917</v>
      </c>
      <c r="D3326" t="s">
        <v>3918</v>
      </c>
      <c r="E3326" t="s">
        <v>3919</v>
      </c>
      <c r="F3326" t="s">
        <v>3931</v>
      </c>
      <c r="G3326" t="s">
        <v>3921</v>
      </c>
      <c r="H3326" t="s">
        <v>3922</v>
      </c>
      <c r="I3326">
        <v>857.80000000000018</v>
      </c>
      <c r="J3326" s="41">
        <v>1.6399999999999998E-2</v>
      </c>
      <c r="K3326" s="42">
        <v>14.067920000000001</v>
      </c>
      <c r="L3326" s="43">
        <v>0.88549999999999962</v>
      </c>
      <c r="M3326" s="42">
        <v>12.457143159999996</v>
      </c>
      <c r="N3326">
        <v>4</v>
      </c>
      <c r="O3326" s="43">
        <v>129.6</v>
      </c>
      <c r="P3326" s="42">
        <v>31</v>
      </c>
      <c r="Q3326" s="42">
        <v>5</v>
      </c>
      <c r="R3326" s="42">
        <v>3</v>
      </c>
    </row>
    <row r="3327" spans="1:18" x14ac:dyDescent="0.3">
      <c r="A3327" t="s">
        <v>3916</v>
      </c>
      <c r="B3327" s="17">
        <v>45011</v>
      </c>
      <c r="C3327" t="s">
        <v>3917</v>
      </c>
      <c r="D3327" t="s">
        <v>3918</v>
      </c>
      <c r="E3327" t="s">
        <v>3919</v>
      </c>
      <c r="F3327" t="s">
        <v>3931</v>
      </c>
      <c r="G3327" t="s">
        <v>3921</v>
      </c>
      <c r="H3327" t="s">
        <v>3922</v>
      </c>
      <c r="I3327">
        <v>733.2</v>
      </c>
      <c r="J3327" s="41">
        <v>1.4599999999999998E-2</v>
      </c>
      <c r="K3327" s="42">
        <v>10.70472</v>
      </c>
      <c r="L3327" s="43">
        <v>0.51749999999999963</v>
      </c>
      <c r="M3327" s="42">
        <v>5.539692599999996</v>
      </c>
      <c r="N3327">
        <v>4</v>
      </c>
      <c r="O3327" s="43">
        <v>223.2</v>
      </c>
      <c r="P3327" s="42">
        <v>14</v>
      </c>
      <c r="Q3327" s="42">
        <v>3</v>
      </c>
      <c r="R3327" s="42">
        <v>1.5</v>
      </c>
    </row>
    <row r="3328" spans="1:18" x14ac:dyDescent="0.3">
      <c r="A3328" t="s">
        <v>3916</v>
      </c>
      <c r="B3328" s="17">
        <v>45012</v>
      </c>
      <c r="C3328" t="s">
        <v>3917</v>
      </c>
      <c r="D3328" t="s">
        <v>3918</v>
      </c>
      <c r="E3328" t="s">
        <v>3919</v>
      </c>
      <c r="F3328" t="s">
        <v>3931</v>
      </c>
      <c r="G3328" t="s">
        <v>3921</v>
      </c>
      <c r="H3328" t="s">
        <v>3922</v>
      </c>
      <c r="I3328">
        <v>536.40000000000009</v>
      </c>
      <c r="J3328" s="41">
        <v>1.7500000000000002E-2</v>
      </c>
      <c r="K3328" s="42">
        <v>9.3870000000000022</v>
      </c>
      <c r="L3328" s="43">
        <v>0.14950000000000005</v>
      </c>
      <c r="M3328" s="42">
        <v>1.4033565000000008</v>
      </c>
      <c r="N3328">
        <v>7</v>
      </c>
      <c r="O3328" s="43">
        <v>186</v>
      </c>
      <c r="P3328" s="42">
        <v>38</v>
      </c>
      <c r="Q3328" s="42">
        <v>6</v>
      </c>
      <c r="R3328" s="42">
        <v>3</v>
      </c>
    </row>
    <row r="3329" spans="1:18" x14ac:dyDescent="0.3">
      <c r="A3329" t="s">
        <v>3916</v>
      </c>
      <c r="B3329" s="17">
        <v>45013</v>
      </c>
      <c r="C3329" t="s">
        <v>3917</v>
      </c>
      <c r="D3329" t="s">
        <v>3918</v>
      </c>
      <c r="E3329" t="s">
        <v>3919</v>
      </c>
      <c r="F3329" t="s">
        <v>3931</v>
      </c>
      <c r="G3329" t="s">
        <v>3921</v>
      </c>
      <c r="H3329" t="s">
        <v>3922</v>
      </c>
      <c r="I3329">
        <v>541.40000000000009</v>
      </c>
      <c r="J3329" s="41">
        <v>9.700000000000002E-3</v>
      </c>
      <c r="K3329" s="42">
        <v>5.2515800000000024</v>
      </c>
      <c r="L3329" s="43">
        <v>0.95449999999999957</v>
      </c>
      <c r="M3329" s="42">
        <v>5.0126331100000003</v>
      </c>
      <c r="N3329">
        <v>3</v>
      </c>
      <c r="O3329" s="43">
        <v>86.399999999999991</v>
      </c>
      <c r="P3329" s="42">
        <v>17</v>
      </c>
      <c r="Q3329" s="42">
        <v>1</v>
      </c>
      <c r="R3329" s="42">
        <v>4.5</v>
      </c>
    </row>
    <row r="3330" spans="1:18" x14ac:dyDescent="0.3">
      <c r="A3330" t="s">
        <v>3916</v>
      </c>
      <c r="B3330" s="17">
        <v>45014</v>
      </c>
      <c r="C3330" t="s">
        <v>3917</v>
      </c>
      <c r="D3330" t="s">
        <v>3918</v>
      </c>
      <c r="E3330" t="s">
        <v>3919</v>
      </c>
      <c r="F3330" t="s">
        <v>3931</v>
      </c>
      <c r="G3330" t="s">
        <v>3921</v>
      </c>
      <c r="H3330" t="s">
        <v>3922</v>
      </c>
      <c r="I3330">
        <v>731.2</v>
      </c>
      <c r="J3330" s="41">
        <v>1.2699999999999999E-2</v>
      </c>
      <c r="K3330" s="42">
        <v>9.2862399999999994</v>
      </c>
      <c r="L3330" s="43">
        <v>1.2189999999999996</v>
      </c>
      <c r="M3330" s="42">
        <v>11.319926559999995</v>
      </c>
      <c r="N3330">
        <v>2</v>
      </c>
      <c r="O3330" s="43">
        <v>67.2</v>
      </c>
      <c r="P3330" s="42">
        <v>44</v>
      </c>
      <c r="Q3330" s="42">
        <v>1</v>
      </c>
      <c r="R3330" s="42">
        <v>3</v>
      </c>
    </row>
    <row r="3331" spans="1:18" x14ac:dyDescent="0.3">
      <c r="A3331" t="s">
        <v>3916</v>
      </c>
      <c r="B3331" s="17">
        <v>45015</v>
      </c>
      <c r="C3331" t="s">
        <v>3917</v>
      </c>
      <c r="D3331" t="s">
        <v>3918</v>
      </c>
      <c r="E3331" t="s">
        <v>3919</v>
      </c>
      <c r="F3331" t="s">
        <v>3931</v>
      </c>
      <c r="G3331" t="s">
        <v>3921</v>
      </c>
      <c r="H3331" t="s">
        <v>3922</v>
      </c>
      <c r="I3331">
        <v>661.60000000000014</v>
      </c>
      <c r="J3331" s="41">
        <v>1.3800000000000002E-2</v>
      </c>
      <c r="K3331" s="42">
        <v>9.1300800000000031</v>
      </c>
      <c r="L3331" s="43">
        <v>1.2764999999999997</v>
      </c>
      <c r="M3331" s="42">
        <v>11.654547120000002</v>
      </c>
      <c r="N3331">
        <v>2</v>
      </c>
      <c r="O3331" s="43">
        <v>62.4</v>
      </c>
      <c r="P3331" s="42">
        <v>6</v>
      </c>
      <c r="Q3331" s="42">
        <v>4</v>
      </c>
      <c r="R3331" s="42">
        <v>1.5</v>
      </c>
    </row>
    <row r="3332" spans="1:18" x14ac:dyDescent="0.3">
      <c r="A3332" t="s">
        <v>3916</v>
      </c>
      <c r="B3332" s="17">
        <v>45016</v>
      </c>
      <c r="C3332" t="s">
        <v>3917</v>
      </c>
      <c r="D3332" t="s">
        <v>3918</v>
      </c>
      <c r="E3332" t="s">
        <v>3919</v>
      </c>
      <c r="F3332" t="s">
        <v>3931</v>
      </c>
      <c r="G3332" t="s">
        <v>3921</v>
      </c>
      <c r="H3332" t="s">
        <v>3922</v>
      </c>
      <c r="I3332">
        <v>768</v>
      </c>
      <c r="J3332" s="41">
        <v>1.1800000000000001E-2</v>
      </c>
      <c r="K3332" s="42">
        <v>9.0624000000000002</v>
      </c>
      <c r="L3332" s="43">
        <v>0.74749999999999972</v>
      </c>
      <c r="M3332" s="42">
        <v>6.7741439999999979</v>
      </c>
      <c r="N3332">
        <v>3</v>
      </c>
      <c r="O3332" s="43">
        <v>141.6</v>
      </c>
      <c r="P3332" s="42">
        <v>23</v>
      </c>
      <c r="Q3332" s="42">
        <v>8</v>
      </c>
      <c r="R3332" s="42">
        <v>1.5</v>
      </c>
    </row>
    <row r="3333" spans="1:18" x14ac:dyDescent="0.3">
      <c r="A3333" t="s">
        <v>3916</v>
      </c>
      <c r="B3333" s="17">
        <v>45017</v>
      </c>
      <c r="C3333" t="s">
        <v>3917</v>
      </c>
      <c r="D3333" t="s">
        <v>3918</v>
      </c>
      <c r="E3333" t="s">
        <v>3919</v>
      </c>
      <c r="F3333" t="s">
        <v>3931</v>
      </c>
      <c r="G3333" t="s">
        <v>3921</v>
      </c>
      <c r="H3333" t="s">
        <v>3922</v>
      </c>
      <c r="I3333">
        <v>721</v>
      </c>
      <c r="J3333" s="41">
        <v>1.6899999999999998E-2</v>
      </c>
      <c r="K3333" s="42">
        <v>12.184899999999999</v>
      </c>
      <c r="L3333" s="43">
        <v>0.48299999999999976</v>
      </c>
      <c r="M3333" s="42">
        <v>5.8853066999999966</v>
      </c>
      <c r="N3333">
        <v>2</v>
      </c>
      <c r="O3333" s="43">
        <v>0</v>
      </c>
      <c r="P3333" s="42">
        <v>18</v>
      </c>
      <c r="Q3333" s="42">
        <v>6</v>
      </c>
      <c r="R3333" s="42">
        <v>1.5</v>
      </c>
    </row>
    <row r="3334" spans="1:18" x14ac:dyDescent="0.3">
      <c r="A3334" t="s">
        <v>3916</v>
      </c>
      <c r="B3334" s="17">
        <v>45018</v>
      </c>
      <c r="C3334" t="s">
        <v>3917</v>
      </c>
      <c r="D3334" t="s">
        <v>3918</v>
      </c>
      <c r="E3334" t="s">
        <v>3919</v>
      </c>
      <c r="F3334" t="s">
        <v>3931</v>
      </c>
      <c r="G3334" t="s">
        <v>3921</v>
      </c>
      <c r="H3334" t="s">
        <v>3922</v>
      </c>
      <c r="I3334">
        <v>866</v>
      </c>
      <c r="J3334" s="41">
        <v>1.1900000000000001E-2</v>
      </c>
      <c r="K3334" s="42">
        <v>10.305400000000001</v>
      </c>
      <c r="L3334" s="43">
        <v>1.1614999999999998</v>
      </c>
      <c r="M3334" s="42">
        <v>11.969722099999998</v>
      </c>
      <c r="N3334">
        <v>6</v>
      </c>
      <c r="O3334" s="43">
        <v>480</v>
      </c>
      <c r="P3334" s="42">
        <v>12</v>
      </c>
      <c r="Q3334" s="42">
        <v>6</v>
      </c>
      <c r="R3334" s="42">
        <v>3</v>
      </c>
    </row>
    <row r="3335" spans="1:18" x14ac:dyDescent="0.3">
      <c r="A3335" t="s">
        <v>3916</v>
      </c>
      <c r="B3335" s="17">
        <v>45019</v>
      </c>
      <c r="C3335" t="s">
        <v>3917</v>
      </c>
      <c r="D3335" t="s">
        <v>3918</v>
      </c>
      <c r="E3335" t="s">
        <v>3919</v>
      </c>
      <c r="F3335" t="s">
        <v>3931</v>
      </c>
      <c r="G3335" t="s">
        <v>3921</v>
      </c>
      <c r="H3335" t="s">
        <v>3922</v>
      </c>
      <c r="I3335">
        <v>698.80000000000018</v>
      </c>
      <c r="J3335" s="41">
        <v>1.6700000000000003E-2</v>
      </c>
      <c r="K3335" s="42">
        <v>11.669960000000005</v>
      </c>
      <c r="L3335" s="43">
        <v>0.44849999999999973</v>
      </c>
      <c r="M3335" s="42">
        <v>5.2339770599999991</v>
      </c>
      <c r="N3335">
        <v>2</v>
      </c>
      <c r="O3335" s="43">
        <v>55.199999999999996</v>
      </c>
      <c r="P3335" s="42">
        <v>42</v>
      </c>
      <c r="Q3335" s="42">
        <v>0</v>
      </c>
      <c r="R3335" s="42">
        <v>6</v>
      </c>
    </row>
    <row r="3336" spans="1:18" x14ac:dyDescent="0.3">
      <c r="A3336" t="s">
        <v>3916</v>
      </c>
      <c r="B3336" s="17">
        <v>45020</v>
      </c>
      <c r="C3336" t="s">
        <v>3917</v>
      </c>
      <c r="D3336" t="s">
        <v>3918</v>
      </c>
      <c r="E3336" t="s">
        <v>3919</v>
      </c>
      <c r="F3336" t="s">
        <v>3931</v>
      </c>
      <c r="G3336" t="s">
        <v>3921</v>
      </c>
      <c r="H3336" t="s">
        <v>3922</v>
      </c>
      <c r="I3336">
        <v>1179.8000000000002</v>
      </c>
      <c r="J3336" s="41">
        <v>9.9000000000000008E-3</v>
      </c>
      <c r="K3336" s="42">
        <v>11.680020000000003</v>
      </c>
      <c r="L3336" s="43">
        <v>1.0004999999999997</v>
      </c>
      <c r="M3336" s="42">
        <v>11.685860009999999</v>
      </c>
      <c r="N3336">
        <v>5</v>
      </c>
      <c r="O3336" s="43">
        <v>165.6</v>
      </c>
      <c r="P3336" s="42">
        <v>42</v>
      </c>
      <c r="Q3336" s="42">
        <v>11</v>
      </c>
      <c r="R3336" s="42">
        <v>6</v>
      </c>
    </row>
    <row r="3337" spans="1:18" x14ac:dyDescent="0.3">
      <c r="A3337" t="s">
        <v>3916</v>
      </c>
      <c r="B3337" s="17">
        <v>45021</v>
      </c>
      <c r="C3337" t="s">
        <v>3917</v>
      </c>
      <c r="D3337" t="s">
        <v>3918</v>
      </c>
      <c r="E3337" t="s">
        <v>3919</v>
      </c>
      <c r="F3337" t="s">
        <v>3931</v>
      </c>
      <c r="G3337" t="s">
        <v>3921</v>
      </c>
      <c r="H3337" t="s">
        <v>3922</v>
      </c>
      <c r="I3337">
        <v>1154</v>
      </c>
      <c r="J3337" s="41">
        <v>1.4000000000000002E-2</v>
      </c>
      <c r="K3337" s="42">
        <v>16.156000000000002</v>
      </c>
      <c r="L3337" s="43">
        <v>0.10349999999999999</v>
      </c>
      <c r="M3337" s="42">
        <v>1.6721460000000001</v>
      </c>
      <c r="N3337">
        <v>5</v>
      </c>
      <c r="O3337" s="43">
        <v>226.79999999999998</v>
      </c>
      <c r="P3337" s="42">
        <v>22</v>
      </c>
      <c r="Q3337" s="42">
        <v>4</v>
      </c>
      <c r="R3337" s="42">
        <v>4.5</v>
      </c>
    </row>
    <row r="3338" spans="1:18" x14ac:dyDescent="0.3">
      <c r="A3338" t="s">
        <v>3916</v>
      </c>
      <c r="B3338" s="17">
        <v>45022</v>
      </c>
      <c r="C3338" t="s">
        <v>3917</v>
      </c>
      <c r="D3338" t="s">
        <v>3918</v>
      </c>
      <c r="E3338" t="s">
        <v>3919</v>
      </c>
      <c r="F3338" t="s">
        <v>3931</v>
      </c>
      <c r="G3338" t="s">
        <v>3921</v>
      </c>
      <c r="H3338" t="s">
        <v>3922</v>
      </c>
      <c r="I3338">
        <v>1258.4000000000001</v>
      </c>
      <c r="J3338" s="41">
        <v>1.1200000000000002E-2</v>
      </c>
      <c r="K3338" s="42">
        <v>14.094080000000003</v>
      </c>
      <c r="L3338" s="43">
        <v>0.17250000000000007</v>
      </c>
      <c r="M3338" s="42">
        <v>2.4312288000000017</v>
      </c>
      <c r="N3338">
        <v>7</v>
      </c>
      <c r="O3338" s="43">
        <v>240</v>
      </c>
      <c r="P3338" s="42">
        <v>21</v>
      </c>
      <c r="Q3338" s="42">
        <v>6</v>
      </c>
      <c r="R3338" s="42">
        <v>1.5</v>
      </c>
    </row>
    <row r="3339" spans="1:18" x14ac:dyDescent="0.3">
      <c r="A3339" t="s">
        <v>3916</v>
      </c>
      <c r="B3339" s="17">
        <v>45023</v>
      </c>
      <c r="C3339" t="s">
        <v>3917</v>
      </c>
      <c r="D3339" t="s">
        <v>3918</v>
      </c>
      <c r="E3339" t="s">
        <v>3919</v>
      </c>
      <c r="F3339" t="s">
        <v>3931</v>
      </c>
      <c r="G3339" t="s">
        <v>3921</v>
      </c>
      <c r="H3339" t="s">
        <v>3922</v>
      </c>
      <c r="I3339">
        <v>449.79999999999995</v>
      </c>
      <c r="J3339" s="41">
        <v>1.38E-2</v>
      </c>
      <c r="K3339" s="42">
        <v>6.2072399999999996</v>
      </c>
      <c r="L3339" s="43">
        <v>0.94299999999999962</v>
      </c>
      <c r="M3339" s="42">
        <v>5.8534273199999971</v>
      </c>
      <c r="N3339">
        <v>5</v>
      </c>
      <c r="O3339" s="43">
        <v>374.4</v>
      </c>
      <c r="P3339" s="42">
        <v>40</v>
      </c>
      <c r="Q3339" s="42">
        <v>6</v>
      </c>
      <c r="R3339" s="42">
        <v>6</v>
      </c>
    </row>
    <row r="3340" spans="1:18" x14ac:dyDescent="0.3">
      <c r="A3340" t="s">
        <v>3916</v>
      </c>
      <c r="B3340" s="17">
        <v>45024</v>
      </c>
      <c r="C3340" t="s">
        <v>3917</v>
      </c>
      <c r="D3340" t="s">
        <v>3918</v>
      </c>
      <c r="E3340" t="s">
        <v>3919</v>
      </c>
      <c r="F3340" t="s">
        <v>3931</v>
      </c>
      <c r="G3340" t="s">
        <v>3921</v>
      </c>
      <c r="H3340" t="s">
        <v>3922</v>
      </c>
      <c r="I3340">
        <v>1393.4</v>
      </c>
      <c r="J3340" s="41">
        <v>1.6000000000000004E-2</v>
      </c>
      <c r="K3340" s="42">
        <v>22.294400000000007</v>
      </c>
      <c r="L3340" s="43">
        <v>0.89699999999999958</v>
      </c>
      <c r="M3340" s="42">
        <v>19.998076799999996</v>
      </c>
      <c r="N3340">
        <v>2</v>
      </c>
      <c r="O3340" s="43">
        <v>92.399999999999991</v>
      </c>
      <c r="P3340" s="42">
        <v>7</v>
      </c>
      <c r="Q3340" s="42">
        <v>4</v>
      </c>
      <c r="R3340" s="42">
        <v>9</v>
      </c>
    </row>
    <row r="3341" spans="1:18" x14ac:dyDescent="0.3">
      <c r="A3341" t="s">
        <v>3916</v>
      </c>
      <c r="B3341" s="17">
        <v>45025</v>
      </c>
      <c r="C3341" t="s">
        <v>3917</v>
      </c>
      <c r="D3341" t="s">
        <v>3918</v>
      </c>
      <c r="E3341" t="s">
        <v>3919</v>
      </c>
      <c r="F3341" t="s">
        <v>3931</v>
      </c>
      <c r="G3341" t="s">
        <v>3921</v>
      </c>
      <c r="H3341" t="s">
        <v>3922</v>
      </c>
      <c r="I3341">
        <v>848.60000000000014</v>
      </c>
      <c r="J3341" s="41">
        <v>1.32E-2</v>
      </c>
      <c r="K3341" s="42">
        <v>11.201520000000002</v>
      </c>
      <c r="L3341" s="43">
        <v>0.75899999999999967</v>
      </c>
      <c r="M3341" s="42">
        <v>8.501953679999998</v>
      </c>
      <c r="N3341">
        <v>5</v>
      </c>
      <c r="O3341" s="43">
        <v>355.2</v>
      </c>
      <c r="P3341" s="42">
        <v>33</v>
      </c>
      <c r="Q3341" s="42">
        <v>4</v>
      </c>
      <c r="R3341" s="42">
        <v>4.5</v>
      </c>
    </row>
    <row r="3342" spans="1:18" x14ac:dyDescent="0.3">
      <c r="A3342" t="s">
        <v>3916</v>
      </c>
      <c r="B3342" s="17">
        <v>45026</v>
      </c>
      <c r="C3342" t="s">
        <v>3917</v>
      </c>
      <c r="D3342" t="s">
        <v>3918</v>
      </c>
      <c r="E3342" t="s">
        <v>3919</v>
      </c>
      <c r="F3342" t="s">
        <v>3931</v>
      </c>
      <c r="G3342" t="s">
        <v>3921</v>
      </c>
      <c r="H3342" t="s">
        <v>3922</v>
      </c>
      <c r="I3342">
        <v>1037.8000000000002</v>
      </c>
      <c r="J3342" s="41">
        <v>1.2200000000000003E-2</v>
      </c>
      <c r="K3342" s="42">
        <v>12.661160000000004</v>
      </c>
      <c r="L3342" s="43">
        <v>9.2000000000000068E-2</v>
      </c>
      <c r="M3342" s="42">
        <v>1.1648267200000013</v>
      </c>
      <c r="N3342">
        <v>3</v>
      </c>
      <c r="O3342" s="43">
        <v>122.39999999999999</v>
      </c>
      <c r="P3342" s="42">
        <v>54</v>
      </c>
      <c r="Q3342" s="42">
        <v>1</v>
      </c>
      <c r="R3342" s="42">
        <v>1.5</v>
      </c>
    </row>
    <row r="3343" spans="1:18" x14ac:dyDescent="0.3">
      <c r="A3343" t="s">
        <v>3916</v>
      </c>
      <c r="B3343" s="17">
        <v>45027</v>
      </c>
      <c r="C3343" t="s">
        <v>3917</v>
      </c>
      <c r="D3343" t="s">
        <v>3918</v>
      </c>
      <c r="E3343" t="s">
        <v>3919</v>
      </c>
      <c r="F3343" t="s">
        <v>3931</v>
      </c>
      <c r="G3343" t="s">
        <v>3921</v>
      </c>
      <c r="H3343" t="s">
        <v>3922</v>
      </c>
      <c r="I3343">
        <v>84.400000000000091</v>
      </c>
      <c r="J3343" s="41">
        <v>1.3800000000000003E-2</v>
      </c>
      <c r="K3343" s="42">
        <v>1.1647200000000015</v>
      </c>
      <c r="L3343" s="43">
        <v>0.93149999999999966</v>
      </c>
      <c r="M3343" s="42">
        <v>1.0849366800000011</v>
      </c>
      <c r="N3343">
        <v>5</v>
      </c>
      <c r="O3343" s="43">
        <v>234</v>
      </c>
      <c r="P3343" s="42">
        <v>48</v>
      </c>
      <c r="Q3343" s="42">
        <v>6</v>
      </c>
      <c r="R3343" s="42">
        <v>4.5</v>
      </c>
    </row>
    <row r="3344" spans="1:18" x14ac:dyDescent="0.3">
      <c r="A3344" t="s">
        <v>3916</v>
      </c>
      <c r="B3344" s="17">
        <v>45028</v>
      </c>
      <c r="C3344" t="s">
        <v>3917</v>
      </c>
      <c r="D3344" t="s">
        <v>3918</v>
      </c>
      <c r="E3344" t="s">
        <v>3919</v>
      </c>
      <c r="F3344" t="s">
        <v>3931</v>
      </c>
      <c r="G3344" t="s">
        <v>3921</v>
      </c>
      <c r="H3344" t="s">
        <v>3922</v>
      </c>
      <c r="I3344">
        <v>397.6</v>
      </c>
      <c r="J3344" s="41">
        <v>1.3800000000000002E-2</v>
      </c>
      <c r="K3344" s="42">
        <v>5.4868800000000011</v>
      </c>
      <c r="L3344" s="43">
        <v>0.58649999999999969</v>
      </c>
      <c r="M3344" s="42">
        <v>3.2180551199999989</v>
      </c>
      <c r="N3344">
        <v>6</v>
      </c>
      <c r="O3344" s="43">
        <v>153.6</v>
      </c>
      <c r="P3344" s="42">
        <v>24</v>
      </c>
      <c r="Q3344" s="42">
        <v>10</v>
      </c>
      <c r="R3344" s="42">
        <v>4.5</v>
      </c>
    </row>
    <row r="3345" spans="1:18" x14ac:dyDescent="0.3">
      <c r="A3345" t="s">
        <v>3916</v>
      </c>
      <c r="B3345" s="17">
        <v>45029</v>
      </c>
      <c r="C3345" t="s">
        <v>3917</v>
      </c>
      <c r="D3345" t="s">
        <v>3918</v>
      </c>
      <c r="E3345" t="s">
        <v>3919</v>
      </c>
      <c r="F3345" t="s">
        <v>3931</v>
      </c>
      <c r="G3345" t="s">
        <v>3921</v>
      </c>
      <c r="H3345" t="s">
        <v>3922</v>
      </c>
      <c r="I3345">
        <v>627</v>
      </c>
      <c r="J3345" s="41">
        <v>1.2300000000000002E-2</v>
      </c>
      <c r="K3345" s="42">
        <v>7.7121000000000013</v>
      </c>
      <c r="L3345" s="43">
        <v>1.1614999999999998</v>
      </c>
      <c r="M3345" s="42">
        <v>8.9576041499999999</v>
      </c>
      <c r="N3345">
        <v>4</v>
      </c>
      <c r="O3345" s="43">
        <v>177.6</v>
      </c>
      <c r="P3345" s="42">
        <v>22</v>
      </c>
      <c r="Q3345" s="42">
        <v>6</v>
      </c>
      <c r="R3345" s="42">
        <v>3</v>
      </c>
    </row>
    <row r="3346" spans="1:18" x14ac:dyDescent="0.3">
      <c r="A3346" t="s">
        <v>3916</v>
      </c>
      <c r="B3346" s="17">
        <v>45030</v>
      </c>
      <c r="C3346" t="s">
        <v>3917</v>
      </c>
      <c r="D3346" t="s">
        <v>3918</v>
      </c>
      <c r="E3346" t="s">
        <v>3919</v>
      </c>
      <c r="F3346" t="s">
        <v>3931</v>
      </c>
      <c r="G3346" t="s">
        <v>3921</v>
      </c>
      <c r="H3346" t="s">
        <v>3922</v>
      </c>
      <c r="I3346">
        <v>279</v>
      </c>
      <c r="J3346" s="41">
        <v>9.0000000000000011E-3</v>
      </c>
      <c r="K3346" s="42">
        <v>2.5110000000000001</v>
      </c>
      <c r="L3346" s="43">
        <v>0.44849999999999973</v>
      </c>
      <c r="M3346" s="42">
        <v>1.1261834999999993</v>
      </c>
      <c r="N3346">
        <v>2</v>
      </c>
      <c r="O3346" s="43">
        <v>0</v>
      </c>
      <c r="P3346" s="42">
        <v>11</v>
      </c>
      <c r="Q3346" s="42">
        <v>7</v>
      </c>
      <c r="R3346" s="42">
        <v>1.5</v>
      </c>
    </row>
    <row r="3347" spans="1:18" x14ac:dyDescent="0.3">
      <c r="A3347" t="s">
        <v>3916</v>
      </c>
      <c r="B3347" s="17">
        <v>45031</v>
      </c>
      <c r="C3347" t="s">
        <v>3917</v>
      </c>
      <c r="D3347" t="s">
        <v>3918</v>
      </c>
      <c r="E3347" t="s">
        <v>3919</v>
      </c>
      <c r="F3347" t="s">
        <v>3931</v>
      </c>
      <c r="G3347" t="s">
        <v>3921</v>
      </c>
      <c r="H3347" t="s">
        <v>3922</v>
      </c>
      <c r="I3347">
        <v>559.40000000000009</v>
      </c>
      <c r="J3347" s="41">
        <v>1.3300000000000003E-2</v>
      </c>
      <c r="K3347" s="42">
        <v>7.4400200000000032</v>
      </c>
      <c r="L3347" s="43">
        <v>0.97749999999999959</v>
      </c>
      <c r="M3347" s="42">
        <v>7.2726195499999999</v>
      </c>
      <c r="N3347">
        <v>2</v>
      </c>
      <c r="O3347" s="43">
        <v>0</v>
      </c>
      <c r="P3347" s="42">
        <v>9</v>
      </c>
      <c r="Q3347" s="42">
        <v>4</v>
      </c>
      <c r="R3347" s="42">
        <v>10.5</v>
      </c>
    </row>
    <row r="3348" spans="1:18" x14ac:dyDescent="0.3">
      <c r="A3348" t="s">
        <v>3916</v>
      </c>
      <c r="B3348" s="17">
        <v>45032</v>
      </c>
      <c r="C3348" t="s">
        <v>3917</v>
      </c>
      <c r="D3348" t="s">
        <v>3918</v>
      </c>
      <c r="E3348" t="s">
        <v>3919</v>
      </c>
      <c r="F3348" t="s">
        <v>3931</v>
      </c>
      <c r="G3348" t="s">
        <v>3921</v>
      </c>
      <c r="H3348" t="s">
        <v>3922</v>
      </c>
      <c r="I3348">
        <v>857.60000000000014</v>
      </c>
      <c r="J3348" s="41">
        <v>1.3400000000000002E-2</v>
      </c>
      <c r="K3348" s="42">
        <v>11.491840000000003</v>
      </c>
      <c r="L3348" s="43">
        <v>1.3109999999999995</v>
      </c>
      <c r="M3348" s="42">
        <v>15.065802239999998</v>
      </c>
      <c r="N3348">
        <v>4</v>
      </c>
      <c r="O3348" s="43">
        <v>84</v>
      </c>
      <c r="P3348" s="42">
        <v>53</v>
      </c>
      <c r="Q3348" s="42">
        <v>5</v>
      </c>
      <c r="R3348" s="42">
        <v>1.5</v>
      </c>
    </row>
    <row r="3349" spans="1:18" x14ac:dyDescent="0.3">
      <c r="A3349" t="s">
        <v>3916</v>
      </c>
      <c r="B3349" s="17">
        <v>45033</v>
      </c>
      <c r="C3349" t="s">
        <v>3917</v>
      </c>
      <c r="D3349" t="s">
        <v>3918</v>
      </c>
      <c r="E3349" t="s">
        <v>3919</v>
      </c>
      <c r="F3349" t="s">
        <v>3931</v>
      </c>
      <c r="G3349" t="s">
        <v>3921</v>
      </c>
      <c r="H3349" t="s">
        <v>3922</v>
      </c>
      <c r="I3349">
        <v>871.2</v>
      </c>
      <c r="J3349" s="41">
        <v>8.8999999999999999E-3</v>
      </c>
      <c r="K3349" s="42">
        <v>7.7536800000000001</v>
      </c>
      <c r="L3349" s="43">
        <v>1.2764999999999995</v>
      </c>
      <c r="M3349" s="42">
        <v>9.8975725199999971</v>
      </c>
      <c r="N3349">
        <v>3</v>
      </c>
      <c r="O3349" s="43">
        <v>98.399999999999991</v>
      </c>
      <c r="P3349" s="42">
        <v>19</v>
      </c>
      <c r="Q3349" s="42">
        <v>1</v>
      </c>
      <c r="R3349" s="42">
        <v>1.5</v>
      </c>
    </row>
    <row r="3350" spans="1:18" x14ac:dyDescent="0.3">
      <c r="A3350" t="s">
        <v>3916</v>
      </c>
      <c r="B3350" s="17">
        <v>45034</v>
      </c>
      <c r="C3350" t="s">
        <v>3917</v>
      </c>
      <c r="D3350" t="s">
        <v>3918</v>
      </c>
      <c r="E3350" t="s">
        <v>3919</v>
      </c>
      <c r="F3350" t="s">
        <v>3931</v>
      </c>
      <c r="G3350" t="s">
        <v>3921</v>
      </c>
      <c r="H3350" t="s">
        <v>3922</v>
      </c>
      <c r="I3350">
        <v>343.40000000000009</v>
      </c>
      <c r="J3350" s="41">
        <v>1.8200000000000001E-2</v>
      </c>
      <c r="K3350" s="42">
        <v>6.2498800000000019</v>
      </c>
      <c r="L3350" s="43">
        <v>6.8999999999999992E-2</v>
      </c>
      <c r="M3350" s="42">
        <v>0.43124172000000011</v>
      </c>
      <c r="N3350">
        <v>7</v>
      </c>
      <c r="O3350" s="43">
        <v>276</v>
      </c>
      <c r="P3350" s="42">
        <v>18</v>
      </c>
      <c r="Q3350" s="42">
        <v>6</v>
      </c>
      <c r="R3350" s="42">
        <v>6</v>
      </c>
    </row>
    <row r="3351" spans="1:18" x14ac:dyDescent="0.3">
      <c r="A3351" t="s">
        <v>3916</v>
      </c>
      <c r="B3351" s="17">
        <v>45035</v>
      </c>
      <c r="C3351" t="s">
        <v>3917</v>
      </c>
      <c r="D3351" t="s">
        <v>3918</v>
      </c>
      <c r="E3351" t="s">
        <v>3919</v>
      </c>
      <c r="F3351" t="s">
        <v>3931</v>
      </c>
      <c r="G3351" t="s">
        <v>3921</v>
      </c>
      <c r="H3351" t="s">
        <v>3922</v>
      </c>
      <c r="I3351">
        <v>1220.6000000000001</v>
      </c>
      <c r="J3351" s="41">
        <v>9.2999999999999992E-3</v>
      </c>
      <c r="K3351" s="42">
        <v>11.35158</v>
      </c>
      <c r="L3351" s="43">
        <v>0.35649999999999993</v>
      </c>
      <c r="M3351" s="42">
        <v>4.0468382699999994</v>
      </c>
      <c r="N3351">
        <v>6</v>
      </c>
      <c r="O3351" s="43">
        <v>158.4</v>
      </c>
      <c r="P3351" s="42">
        <v>22</v>
      </c>
      <c r="Q3351" s="42">
        <v>7</v>
      </c>
      <c r="R3351" s="42">
        <v>1.5</v>
      </c>
    </row>
    <row r="3352" spans="1:18" x14ac:dyDescent="0.3">
      <c r="A3352" t="s">
        <v>3916</v>
      </c>
      <c r="B3352" s="17">
        <v>45036</v>
      </c>
      <c r="C3352" t="s">
        <v>3917</v>
      </c>
      <c r="D3352" t="s">
        <v>3918</v>
      </c>
      <c r="E3352" t="s">
        <v>3919</v>
      </c>
      <c r="F3352" t="s">
        <v>3931</v>
      </c>
      <c r="G3352" t="s">
        <v>3921</v>
      </c>
      <c r="H3352" t="s">
        <v>3922</v>
      </c>
      <c r="I3352">
        <v>1271.6000000000001</v>
      </c>
      <c r="J3352" s="41">
        <v>8.5000000000000006E-3</v>
      </c>
      <c r="K3352" s="42">
        <v>10.808600000000002</v>
      </c>
      <c r="L3352" s="43">
        <v>0.49449999999999966</v>
      </c>
      <c r="M3352" s="42">
        <v>5.344852699999997</v>
      </c>
      <c r="N3352">
        <v>6</v>
      </c>
      <c r="O3352" s="43">
        <v>282</v>
      </c>
      <c r="P3352" s="42">
        <v>46</v>
      </c>
      <c r="Q3352" s="42">
        <v>7</v>
      </c>
      <c r="R3352" s="42">
        <v>3</v>
      </c>
    </row>
    <row r="3353" spans="1:18" x14ac:dyDescent="0.3">
      <c r="A3353" t="s">
        <v>3916</v>
      </c>
      <c r="B3353" s="17">
        <v>45037</v>
      </c>
      <c r="C3353" t="s">
        <v>3917</v>
      </c>
      <c r="D3353" t="s">
        <v>3918</v>
      </c>
      <c r="E3353" t="s">
        <v>3919</v>
      </c>
      <c r="F3353" t="s">
        <v>3931</v>
      </c>
      <c r="G3353" t="s">
        <v>3921</v>
      </c>
      <c r="H3353" t="s">
        <v>3922</v>
      </c>
      <c r="I3353">
        <v>738.80000000000018</v>
      </c>
      <c r="J3353" s="41">
        <v>1.5599999999999999E-2</v>
      </c>
      <c r="K3353" s="42">
        <v>11.525280000000002</v>
      </c>
      <c r="L3353" s="43">
        <v>0.89699999999999958</v>
      </c>
      <c r="M3353" s="42">
        <v>10.338176159999998</v>
      </c>
      <c r="N3353">
        <v>3</v>
      </c>
      <c r="O3353" s="43">
        <v>108</v>
      </c>
      <c r="P3353" s="42">
        <v>4</v>
      </c>
      <c r="Q3353" s="42">
        <v>5</v>
      </c>
      <c r="R3353" s="42">
        <v>1.5</v>
      </c>
    </row>
    <row r="3354" spans="1:18" x14ac:dyDescent="0.3">
      <c r="A3354" t="s">
        <v>3916</v>
      </c>
      <c r="B3354" s="17">
        <v>45038</v>
      </c>
      <c r="C3354" t="s">
        <v>3917</v>
      </c>
      <c r="D3354" t="s">
        <v>3918</v>
      </c>
      <c r="E3354" t="s">
        <v>3919</v>
      </c>
      <c r="F3354" t="s">
        <v>3931</v>
      </c>
      <c r="G3354" t="s">
        <v>3921</v>
      </c>
      <c r="H3354" t="s">
        <v>3922</v>
      </c>
      <c r="I3354">
        <v>866.2</v>
      </c>
      <c r="J3354" s="41">
        <v>1.21E-2</v>
      </c>
      <c r="K3354" s="42">
        <v>10.481020000000001</v>
      </c>
      <c r="L3354" s="43">
        <v>0.8624999999999996</v>
      </c>
      <c r="M3354" s="42">
        <v>9.0398797499999972</v>
      </c>
      <c r="N3354">
        <v>2</v>
      </c>
      <c r="O3354" s="43">
        <v>0</v>
      </c>
      <c r="P3354" s="42">
        <v>38</v>
      </c>
      <c r="Q3354" s="42">
        <v>4</v>
      </c>
      <c r="R3354" s="42">
        <v>1.5</v>
      </c>
    </row>
    <row r="3355" spans="1:18" x14ac:dyDescent="0.3">
      <c r="A3355" t="s">
        <v>3916</v>
      </c>
      <c r="B3355" s="17">
        <v>45039</v>
      </c>
      <c r="C3355" t="s">
        <v>3917</v>
      </c>
      <c r="D3355" t="s">
        <v>3918</v>
      </c>
      <c r="E3355" t="s">
        <v>3919</v>
      </c>
      <c r="F3355" t="s">
        <v>3931</v>
      </c>
      <c r="G3355" t="s">
        <v>3921</v>
      </c>
      <c r="H3355" t="s">
        <v>3922</v>
      </c>
      <c r="I3355">
        <v>778.80000000000018</v>
      </c>
      <c r="J3355" s="41">
        <v>1.0700000000000001E-2</v>
      </c>
      <c r="K3355" s="42">
        <v>8.333160000000003</v>
      </c>
      <c r="L3355" s="43">
        <v>1.1154999999999997</v>
      </c>
      <c r="M3355" s="42">
        <v>9.2956399800000007</v>
      </c>
      <c r="N3355">
        <v>2</v>
      </c>
      <c r="O3355" s="43">
        <v>0</v>
      </c>
      <c r="P3355" s="42">
        <v>13</v>
      </c>
      <c r="Q3355" s="42">
        <v>4</v>
      </c>
      <c r="R3355" s="42">
        <v>3</v>
      </c>
    </row>
    <row r="3356" spans="1:18" x14ac:dyDescent="0.3">
      <c r="A3356" t="s">
        <v>3916</v>
      </c>
      <c r="B3356" s="17">
        <v>45040</v>
      </c>
      <c r="C3356" t="s">
        <v>3917</v>
      </c>
      <c r="D3356" t="s">
        <v>3918</v>
      </c>
      <c r="E3356" t="s">
        <v>3919</v>
      </c>
      <c r="F3356" t="s">
        <v>3931</v>
      </c>
      <c r="G3356" t="s">
        <v>3921</v>
      </c>
      <c r="H3356" t="s">
        <v>3922</v>
      </c>
      <c r="I3356">
        <v>538</v>
      </c>
      <c r="J3356" s="41">
        <v>1.1100000000000002E-2</v>
      </c>
      <c r="K3356" s="42">
        <v>5.9718000000000009</v>
      </c>
      <c r="L3356" s="43">
        <v>0.68999999999999984</v>
      </c>
      <c r="M3356" s="42">
        <v>4.1205419999999995</v>
      </c>
      <c r="N3356">
        <v>7</v>
      </c>
      <c r="O3356" s="43">
        <v>228</v>
      </c>
      <c r="P3356" s="42">
        <v>28</v>
      </c>
      <c r="Q3356" s="42">
        <v>5</v>
      </c>
      <c r="R3356" s="42">
        <v>1.5</v>
      </c>
    </row>
    <row r="3357" spans="1:18" x14ac:dyDescent="0.3">
      <c r="A3357" t="s">
        <v>3916</v>
      </c>
      <c r="B3357" s="17">
        <v>45041</v>
      </c>
      <c r="C3357" t="s">
        <v>3917</v>
      </c>
      <c r="D3357" t="s">
        <v>3918</v>
      </c>
      <c r="E3357" t="s">
        <v>3919</v>
      </c>
      <c r="F3357" t="s">
        <v>3931</v>
      </c>
      <c r="G3357" t="s">
        <v>3921</v>
      </c>
      <c r="H3357" t="s">
        <v>3922</v>
      </c>
      <c r="I3357">
        <v>1177.8000000000002</v>
      </c>
      <c r="J3357" s="41">
        <v>9.8999999999999973E-3</v>
      </c>
      <c r="K3357" s="42">
        <v>11.660219999999999</v>
      </c>
      <c r="L3357" s="43">
        <v>0.55199999999999971</v>
      </c>
      <c r="M3357" s="42">
        <v>6.4364414399999959</v>
      </c>
      <c r="N3357">
        <v>6</v>
      </c>
      <c r="O3357" s="43">
        <v>158.4</v>
      </c>
      <c r="P3357" s="42">
        <v>11</v>
      </c>
      <c r="Q3357" s="42">
        <v>5</v>
      </c>
      <c r="R3357" s="42">
        <v>6</v>
      </c>
    </row>
    <row r="3358" spans="1:18" x14ac:dyDescent="0.3">
      <c r="A3358" t="s">
        <v>3916</v>
      </c>
      <c r="B3358" s="17">
        <v>45042</v>
      </c>
      <c r="C3358" t="s">
        <v>3917</v>
      </c>
      <c r="D3358" t="s">
        <v>3918</v>
      </c>
      <c r="E3358" t="s">
        <v>3919</v>
      </c>
      <c r="F3358" t="s">
        <v>3931</v>
      </c>
      <c r="G3358" t="s">
        <v>3921</v>
      </c>
      <c r="H3358" t="s">
        <v>3922</v>
      </c>
      <c r="I3358">
        <v>888.40000000000009</v>
      </c>
      <c r="J3358" s="41">
        <v>1.9099999999999999E-2</v>
      </c>
      <c r="K3358" s="42">
        <v>16.968440000000001</v>
      </c>
      <c r="L3358" s="43">
        <v>0</v>
      </c>
      <c r="M3358" s="42">
        <v>0</v>
      </c>
      <c r="N3358">
        <v>2</v>
      </c>
      <c r="O3358" s="43">
        <v>49.199999999999996</v>
      </c>
      <c r="P3358" s="42">
        <v>11</v>
      </c>
      <c r="Q3358" s="42">
        <v>3</v>
      </c>
      <c r="R3358" s="42">
        <v>0</v>
      </c>
    </row>
    <row r="3359" spans="1:18" x14ac:dyDescent="0.3">
      <c r="A3359" t="s">
        <v>3916</v>
      </c>
      <c r="B3359" s="17">
        <v>45043</v>
      </c>
      <c r="C3359" t="s">
        <v>3917</v>
      </c>
      <c r="D3359" t="s">
        <v>3918</v>
      </c>
      <c r="E3359" t="s">
        <v>3919</v>
      </c>
      <c r="F3359" t="s">
        <v>3931</v>
      </c>
      <c r="G3359" t="s">
        <v>3921</v>
      </c>
      <c r="H3359" t="s">
        <v>3922</v>
      </c>
      <c r="I3359">
        <v>1097.2</v>
      </c>
      <c r="J3359" s="41">
        <v>1.1500000000000003E-2</v>
      </c>
      <c r="K3359" s="42">
        <v>12.617800000000004</v>
      </c>
      <c r="L3359" s="43">
        <v>0.77049999999999963</v>
      </c>
      <c r="M3359" s="42">
        <v>9.7220148999999978</v>
      </c>
      <c r="N3359">
        <v>1</v>
      </c>
      <c r="O3359" s="43">
        <v>0</v>
      </c>
      <c r="P3359" s="42">
        <v>32</v>
      </c>
      <c r="Q3359" s="42">
        <v>0</v>
      </c>
      <c r="R3359" s="42">
        <v>6</v>
      </c>
    </row>
    <row r="3360" spans="1:18" x14ac:dyDescent="0.3">
      <c r="A3360" t="s">
        <v>3916</v>
      </c>
      <c r="B3360" s="17">
        <v>45044</v>
      </c>
      <c r="C3360" t="s">
        <v>3917</v>
      </c>
      <c r="D3360" t="s">
        <v>3918</v>
      </c>
      <c r="E3360" t="s">
        <v>3919</v>
      </c>
      <c r="F3360" t="s">
        <v>3931</v>
      </c>
      <c r="G3360" t="s">
        <v>3921</v>
      </c>
      <c r="H3360" t="s">
        <v>3922</v>
      </c>
      <c r="I3360">
        <v>774.8</v>
      </c>
      <c r="J3360" s="41">
        <v>9.7000000000000003E-3</v>
      </c>
      <c r="K3360" s="42">
        <v>7.5155599999999998</v>
      </c>
      <c r="L3360" s="43">
        <v>1.2994999999999994</v>
      </c>
      <c r="M3360" s="42">
        <v>9.7664702199999951</v>
      </c>
      <c r="N3360">
        <v>4</v>
      </c>
      <c r="O3360" s="43">
        <v>129.6</v>
      </c>
      <c r="P3360" s="42">
        <v>14</v>
      </c>
      <c r="Q3360" s="42">
        <v>3</v>
      </c>
      <c r="R3360" s="42">
        <v>1.5</v>
      </c>
    </row>
    <row r="3361" spans="1:18" x14ac:dyDescent="0.3">
      <c r="A3361" t="s">
        <v>3916</v>
      </c>
      <c r="B3361" s="17">
        <v>45045</v>
      </c>
      <c r="C3361" t="s">
        <v>3917</v>
      </c>
      <c r="D3361" t="s">
        <v>3918</v>
      </c>
      <c r="E3361" t="s">
        <v>3919</v>
      </c>
      <c r="F3361" t="s">
        <v>3931</v>
      </c>
      <c r="G3361" t="s">
        <v>3921</v>
      </c>
      <c r="H3361" t="s">
        <v>3922</v>
      </c>
      <c r="I3361">
        <v>1328.4</v>
      </c>
      <c r="J3361" s="41">
        <v>7.2000000000000024E-3</v>
      </c>
      <c r="K3361" s="42">
        <v>9.5644800000000032</v>
      </c>
      <c r="L3361" s="43">
        <v>1.2074999999999998</v>
      </c>
      <c r="M3361" s="42">
        <v>11.549109600000001</v>
      </c>
      <c r="N3361">
        <v>7</v>
      </c>
      <c r="O3361" s="43">
        <v>276</v>
      </c>
      <c r="P3361" s="42">
        <v>59</v>
      </c>
      <c r="Q3361" s="42">
        <v>10</v>
      </c>
      <c r="R3361" s="42">
        <v>1.5</v>
      </c>
    </row>
    <row r="3362" spans="1:18" x14ac:dyDescent="0.3">
      <c r="A3362" t="s">
        <v>3916</v>
      </c>
      <c r="B3362" s="17">
        <v>45046</v>
      </c>
      <c r="C3362" t="s">
        <v>3917</v>
      </c>
      <c r="D3362" t="s">
        <v>3918</v>
      </c>
      <c r="E3362" t="s">
        <v>3919</v>
      </c>
      <c r="F3362" t="s">
        <v>3931</v>
      </c>
      <c r="G3362" t="s">
        <v>3921</v>
      </c>
      <c r="H3362" t="s">
        <v>3922</v>
      </c>
      <c r="I3362">
        <v>1231.6000000000001</v>
      </c>
      <c r="J3362" s="41">
        <v>1.1500000000000002E-2</v>
      </c>
      <c r="K3362" s="42">
        <v>14.163400000000003</v>
      </c>
      <c r="L3362" s="43">
        <v>0.87399999999999967</v>
      </c>
      <c r="M3362" s="42">
        <v>12.378811599999997</v>
      </c>
      <c r="N3362">
        <v>6</v>
      </c>
      <c r="O3362" s="43">
        <v>177.6</v>
      </c>
      <c r="P3362" s="42">
        <v>58</v>
      </c>
      <c r="Q3362" s="42">
        <v>4</v>
      </c>
      <c r="R3362" s="42">
        <v>3</v>
      </c>
    </row>
    <row r="3363" spans="1:18" x14ac:dyDescent="0.3">
      <c r="A3363" t="s">
        <v>3916</v>
      </c>
      <c r="B3363" s="17">
        <v>45047</v>
      </c>
      <c r="C3363" t="s">
        <v>3917</v>
      </c>
      <c r="D3363" t="s">
        <v>3918</v>
      </c>
      <c r="E3363" t="s">
        <v>3919</v>
      </c>
      <c r="F3363" t="s">
        <v>3931</v>
      </c>
      <c r="G3363" t="s">
        <v>3921</v>
      </c>
      <c r="H3363" t="s">
        <v>3922</v>
      </c>
      <c r="I3363">
        <v>799.60000000000014</v>
      </c>
      <c r="J3363" s="41">
        <v>1.0600000000000002E-2</v>
      </c>
      <c r="K3363" s="42">
        <v>8.4757600000000028</v>
      </c>
      <c r="L3363" s="43">
        <v>5.7500000000000079E-2</v>
      </c>
      <c r="M3363" s="42">
        <v>0.48735620000000085</v>
      </c>
      <c r="N3363">
        <v>5</v>
      </c>
      <c r="O3363" s="43">
        <v>194.4</v>
      </c>
      <c r="P3363" s="42">
        <v>48</v>
      </c>
      <c r="Q3363" s="42">
        <v>5</v>
      </c>
      <c r="R3363" s="42">
        <v>3</v>
      </c>
    </row>
    <row r="3364" spans="1:18" x14ac:dyDescent="0.3">
      <c r="A3364" t="s">
        <v>3916</v>
      </c>
      <c r="B3364" s="17">
        <v>45048</v>
      </c>
      <c r="C3364" t="s">
        <v>3917</v>
      </c>
      <c r="D3364" t="s">
        <v>3918</v>
      </c>
      <c r="E3364" t="s">
        <v>3919</v>
      </c>
      <c r="F3364" t="s">
        <v>3931</v>
      </c>
      <c r="G3364" t="s">
        <v>3921</v>
      </c>
      <c r="H3364" t="s">
        <v>3922</v>
      </c>
      <c r="I3364">
        <v>780.60000000000014</v>
      </c>
      <c r="J3364" s="41">
        <v>1.7300000000000003E-2</v>
      </c>
      <c r="K3364" s="42">
        <v>13.504380000000005</v>
      </c>
      <c r="L3364" s="43">
        <v>0.34499999999999992</v>
      </c>
      <c r="M3364" s="42">
        <v>4.6590111000000007</v>
      </c>
      <c r="N3364">
        <v>5</v>
      </c>
      <c r="O3364" s="43">
        <v>226.79999999999998</v>
      </c>
      <c r="P3364" s="42">
        <v>52</v>
      </c>
      <c r="Q3364" s="42">
        <v>6</v>
      </c>
      <c r="R3364" s="42">
        <v>3</v>
      </c>
    </row>
    <row r="3365" spans="1:18" x14ac:dyDescent="0.3">
      <c r="A3365" t="s">
        <v>3916</v>
      </c>
      <c r="B3365" s="17">
        <v>45049</v>
      </c>
      <c r="C3365" t="s">
        <v>3917</v>
      </c>
      <c r="D3365" t="s">
        <v>3918</v>
      </c>
      <c r="E3365" t="s">
        <v>3919</v>
      </c>
      <c r="F3365" t="s">
        <v>3931</v>
      </c>
      <c r="G3365" t="s">
        <v>3921</v>
      </c>
      <c r="H3365" t="s">
        <v>3922</v>
      </c>
      <c r="I3365">
        <v>738.40000000000009</v>
      </c>
      <c r="J3365" s="41">
        <v>7.5000000000000032E-3</v>
      </c>
      <c r="K3365" s="42">
        <v>5.5380000000000029</v>
      </c>
      <c r="L3365" s="43">
        <v>0.96599999999999964</v>
      </c>
      <c r="M3365" s="42">
        <v>5.3497080000000006</v>
      </c>
      <c r="N3365">
        <v>1</v>
      </c>
      <c r="O3365" s="43">
        <v>0</v>
      </c>
      <c r="P3365" s="42">
        <v>47</v>
      </c>
      <c r="Q3365" s="42">
        <v>1</v>
      </c>
      <c r="R3365" s="42">
        <v>3</v>
      </c>
    </row>
    <row r="3366" spans="1:18" x14ac:dyDescent="0.3">
      <c r="A3366" t="s">
        <v>3916</v>
      </c>
      <c r="B3366" s="17">
        <v>45050</v>
      </c>
      <c r="C3366" t="s">
        <v>3917</v>
      </c>
      <c r="D3366" t="s">
        <v>3918</v>
      </c>
      <c r="E3366" t="s">
        <v>3919</v>
      </c>
      <c r="F3366" t="s">
        <v>3931</v>
      </c>
      <c r="G3366" t="s">
        <v>3921</v>
      </c>
      <c r="H3366" t="s">
        <v>3922</v>
      </c>
      <c r="I3366">
        <v>572.60000000000014</v>
      </c>
      <c r="J3366" s="41">
        <v>1.1800000000000001E-2</v>
      </c>
      <c r="K3366" s="42">
        <v>6.756680000000002</v>
      </c>
      <c r="L3366" s="43">
        <v>1.1039999999999996</v>
      </c>
      <c r="M3366" s="42">
        <v>7.4593747199999996</v>
      </c>
      <c r="N3366">
        <v>6</v>
      </c>
      <c r="O3366" s="43">
        <v>246</v>
      </c>
      <c r="P3366" s="42">
        <v>30</v>
      </c>
      <c r="Q3366" s="42">
        <v>2</v>
      </c>
      <c r="R3366" s="42">
        <v>1.5</v>
      </c>
    </row>
    <row r="3367" spans="1:18" x14ac:dyDescent="0.3">
      <c r="A3367" t="s">
        <v>3916</v>
      </c>
      <c r="B3367" s="17">
        <v>45051</v>
      </c>
      <c r="C3367" t="s">
        <v>3917</v>
      </c>
      <c r="D3367" t="s">
        <v>3918</v>
      </c>
      <c r="E3367" t="s">
        <v>3919</v>
      </c>
      <c r="F3367" t="s">
        <v>3931</v>
      </c>
      <c r="G3367" t="s">
        <v>3921</v>
      </c>
      <c r="H3367" t="s">
        <v>3922</v>
      </c>
      <c r="I3367">
        <v>691.40000000000009</v>
      </c>
      <c r="J3367" s="41">
        <v>1.8300000000000004E-2</v>
      </c>
      <c r="K3367" s="42">
        <v>12.652620000000004</v>
      </c>
      <c r="L3367" s="43">
        <v>1.1154999999999997</v>
      </c>
      <c r="M3367" s="42">
        <v>14.11399761</v>
      </c>
      <c r="N3367">
        <v>5</v>
      </c>
      <c r="O3367" s="43">
        <v>288</v>
      </c>
      <c r="P3367" s="42">
        <v>39</v>
      </c>
      <c r="Q3367" s="42">
        <v>7</v>
      </c>
      <c r="R3367" s="42">
        <v>0</v>
      </c>
    </row>
    <row r="3368" spans="1:18" x14ac:dyDescent="0.3">
      <c r="A3368" t="s">
        <v>3916</v>
      </c>
      <c r="B3368" s="17">
        <v>45052</v>
      </c>
      <c r="C3368" t="s">
        <v>3917</v>
      </c>
      <c r="D3368" t="s">
        <v>3918</v>
      </c>
      <c r="E3368" t="s">
        <v>3919</v>
      </c>
      <c r="F3368" t="s">
        <v>3931</v>
      </c>
      <c r="G3368" t="s">
        <v>3921</v>
      </c>
      <c r="H3368" t="s">
        <v>3922</v>
      </c>
      <c r="I3368">
        <v>914.80000000000018</v>
      </c>
      <c r="J3368" s="41">
        <v>1.5899999999999997E-2</v>
      </c>
      <c r="K3368" s="42">
        <v>14.54532</v>
      </c>
      <c r="L3368" s="43">
        <v>6.8999999999999881E-2</v>
      </c>
      <c r="M3368" s="42">
        <v>1.0036270799999982</v>
      </c>
      <c r="N3368">
        <v>3</v>
      </c>
      <c r="O3368" s="43">
        <v>67.2</v>
      </c>
      <c r="P3368" s="42">
        <v>40</v>
      </c>
      <c r="Q3368" s="42">
        <v>1</v>
      </c>
      <c r="R3368" s="42">
        <v>1.5</v>
      </c>
    </row>
    <row r="3369" spans="1:18" x14ac:dyDescent="0.3">
      <c r="A3369" t="s">
        <v>3916</v>
      </c>
      <c r="B3369" s="17">
        <v>45053</v>
      </c>
      <c r="C3369" t="s">
        <v>3917</v>
      </c>
      <c r="D3369" t="s">
        <v>3918</v>
      </c>
      <c r="E3369" t="s">
        <v>3919</v>
      </c>
      <c r="F3369" t="s">
        <v>3931</v>
      </c>
      <c r="G3369" t="s">
        <v>3921</v>
      </c>
      <c r="H3369" t="s">
        <v>3922</v>
      </c>
      <c r="I3369">
        <v>1334.2</v>
      </c>
      <c r="J3369" s="41">
        <v>1.2699999999999999E-2</v>
      </c>
      <c r="K3369" s="42">
        <v>16.94434</v>
      </c>
      <c r="L3369" s="43">
        <v>0.23000000000000009</v>
      </c>
      <c r="M3369" s="42">
        <v>3.8971982000000018</v>
      </c>
      <c r="N3369">
        <v>6</v>
      </c>
      <c r="O3369" s="43">
        <v>187.2</v>
      </c>
      <c r="P3369" s="42">
        <v>4</v>
      </c>
      <c r="Q3369" s="42">
        <v>6</v>
      </c>
      <c r="R3369" s="42">
        <v>3</v>
      </c>
    </row>
    <row r="3370" spans="1:18" x14ac:dyDescent="0.3">
      <c r="A3370" t="s">
        <v>3916</v>
      </c>
      <c r="B3370" s="17">
        <v>45054</v>
      </c>
      <c r="C3370" t="s">
        <v>3917</v>
      </c>
      <c r="D3370" t="s">
        <v>3918</v>
      </c>
      <c r="E3370" t="s">
        <v>3919</v>
      </c>
      <c r="F3370" t="s">
        <v>3931</v>
      </c>
      <c r="G3370" t="s">
        <v>3921</v>
      </c>
      <c r="H3370" t="s">
        <v>3922</v>
      </c>
      <c r="I3370">
        <v>1135.4000000000001</v>
      </c>
      <c r="J3370" s="41">
        <v>1.3000000000000001E-2</v>
      </c>
      <c r="K3370" s="42">
        <v>14.760200000000003</v>
      </c>
      <c r="L3370" s="43">
        <v>0.77049999999999963</v>
      </c>
      <c r="M3370" s="42">
        <v>11.372734099999997</v>
      </c>
      <c r="N3370">
        <v>6</v>
      </c>
      <c r="O3370" s="43">
        <v>402</v>
      </c>
      <c r="P3370" s="42">
        <v>41</v>
      </c>
      <c r="Q3370" s="42">
        <v>5</v>
      </c>
      <c r="R3370" s="42">
        <v>3</v>
      </c>
    </row>
    <row r="3371" spans="1:18" x14ac:dyDescent="0.3">
      <c r="A3371" t="s">
        <v>3916</v>
      </c>
      <c r="B3371" s="17">
        <v>45055</v>
      </c>
      <c r="C3371" t="s">
        <v>3917</v>
      </c>
      <c r="D3371" t="s">
        <v>3918</v>
      </c>
      <c r="E3371" t="s">
        <v>3919</v>
      </c>
      <c r="F3371" t="s">
        <v>3931</v>
      </c>
      <c r="G3371" t="s">
        <v>3921</v>
      </c>
      <c r="H3371" t="s">
        <v>3922</v>
      </c>
      <c r="I3371">
        <v>590.6</v>
      </c>
      <c r="J3371" s="41">
        <v>8.5000000000000006E-3</v>
      </c>
      <c r="K3371" s="42">
        <v>5.0201000000000002</v>
      </c>
      <c r="L3371" s="43">
        <v>0.3219999999999999</v>
      </c>
      <c r="M3371" s="42">
        <v>1.6164721999999996</v>
      </c>
      <c r="N3371">
        <v>1</v>
      </c>
      <c r="O3371" s="43">
        <v>0</v>
      </c>
      <c r="P3371" s="42">
        <v>25</v>
      </c>
      <c r="Q3371" s="42">
        <v>4</v>
      </c>
      <c r="R3371" s="42">
        <v>0</v>
      </c>
    </row>
    <row r="3372" spans="1:18" x14ac:dyDescent="0.3">
      <c r="A3372" t="s">
        <v>3916</v>
      </c>
      <c r="B3372" s="17">
        <v>45056</v>
      </c>
      <c r="C3372" t="s">
        <v>3917</v>
      </c>
      <c r="D3372" t="s">
        <v>3918</v>
      </c>
      <c r="E3372" t="s">
        <v>3919</v>
      </c>
      <c r="F3372" t="s">
        <v>3931</v>
      </c>
      <c r="G3372" t="s">
        <v>3921</v>
      </c>
      <c r="H3372" t="s">
        <v>3922</v>
      </c>
      <c r="I3372">
        <v>675.40000000000009</v>
      </c>
      <c r="J3372" s="41">
        <v>5.4000000000000003E-3</v>
      </c>
      <c r="K3372" s="42">
        <v>3.6471600000000008</v>
      </c>
      <c r="L3372" s="43">
        <v>8.0500000000000071E-2</v>
      </c>
      <c r="M3372" s="42">
        <v>0.29359638000000032</v>
      </c>
      <c r="N3372">
        <v>6</v>
      </c>
      <c r="O3372" s="43">
        <v>182.4</v>
      </c>
      <c r="P3372" s="42">
        <v>55</v>
      </c>
      <c r="Q3372" s="42">
        <v>6</v>
      </c>
      <c r="R3372" s="42">
        <v>1.5</v>
      </c>
    </row>
    <row r="3373" spans="1:18" x14ac:dyDescent="0.3">
      <c r="A3373" t="s">
        <v>3916</v>
      </c>
      <c r="B3373" s="17">
        <v>45057</v>
      </c>
      <c r="C3373" t="s">
        <v>3917</v>
      </c>
      <c r="D3373" t="s">
        <v>3918</v>
      </c>
      <c r="E3373" t="s">
        <v>3919</v>
      </c>
      <c r="F3373" t="s">
        <v>3931</v>
      </c>
      <c r="G3373" t="s">
        <v>3921</v>
      </c>
      <c r="H3373" t="s">
        <v>3922</v>
      </c>
      <c r="I3373">
        <v>722.40000000000009</v>
      </c>
      <c r="J3373" s="41">
        <v>7.8000000000000022E-3</v>
      </c>
      <c r="K3373" s="42">
        <v>5.6347200000000024</v>
      </c>
      <c r="L3373" s="43">
        <v>0.7819999999999997</v>
      </c>
      <c r="M3373" s="42">
        <v>4.4063510400000006</v>
      </c>
      <c r="N3373">
        <v>4</v>
      </c>
      <c r="O3373" s="43">
        <v>154.79999999999998</v>
      </c>
      <c r="P3373" s="42">
        <v>42</v>
      </c>
      <c r="Q3373" s="42">
        <v>4</v>
      </c>
      <c r="R3373" s="42">
        <v>0</v>
      </c>
    </row>
    <row r="3374" spans="1:18" x14ac:dyDescent="0.3">
      <c r="A3374" t="s">
        <v>3916</v>
      </c>
      <c r="B3374" s="17">
        <v>45058</v>
      </c>
      <c r="C3374" t="s">
        <v>3917</v>
      </c>
      <c r="D3374" t="s">
        <v>3918</v>
      </c>
      <c r="E3374" t="s">
        <v>3919</v>
      </c>
      <c r="F3374" t="s">
        <v>3931</v>
      </c>
      <c r="G3374" t="s">
        <v>3921</v>
      </c>
      <c r="H3374" t="s">
        <v>3922</v>
      </c>
      <c r="I3374">
        <v>925.2</v>
      </c>
      <c r="J3374" s="41">
        <v>1.2299999999999998E-2</v>
      </c>
      <c r="K3374" s="42">
        <v>11.379959999999999</v>
      </c>
      <c r="L3374" s="43">
        <v>1.2419999999999995</v>
      </c>
      <c r="M3374" s="42">
        <v>14.133910319999993</v>
      </c>
      <c r="N3374">
        <v>1</v>
      </c>
      <c r="O3374" s="43">
        <v>0</v>
      </c>
      <c r="P3374" s="42">
        <v>22</v>
      </c>
      <c r="Q3374" s="42">
        <v>10</v>
      </c>
      <c r="R3374" s="42">
        <v>3</v>
      </c>
    </row>
    <row r="3375" spans="1:18" x14ac:dyDescent="0.3">
      <c r="A3375" t="s">
        <v>3916</v>
      </c>
      <c r="B3375" s="17">
        <v>45059</v>
      </c>
      <c r="C3375" t="s">
        <v>3917</v>
      </c>
      <c r="D3375" t="s">
        <v>3918</v>
      </c>
      <c r="E3375" t="s">
        <v>3919</v>
      </c>
      <c r="F3375" t="s">
        <v>3931</v>
      </c>
      <c r="G3375" t="s">
        <v>3921</v>
      </c>
      <c r="H3375" t="s">
        <v>3922</v>
      </c>
      <c r="I3375">
        <v>709.2</v>
      </c>
      <c r="J3375" s="41">
        <v>1.3300000000000003E-2</v>
      </c>
      <c r="K3375" s="42">
        <v>9.4323600000000027</v>
      </c>
      <c r="L3375" s="43">
        <v>0.33349999999999991</v>
      </c>
      <c r="M3375" s="42">
        <v>3.14569206</v>
      </c>
      <c r="N3375">
        <v>4</v>
      </c>
      <c r="O3375" s="43">
        <v>241.2</v>
      </c>
      <c r="P3375" s="42">
        <v>28</v>
      </c>
      <c r="Q3375" s="42">
        <v>6</v>
      </c>
      <c r="R3375" s="42">
        <v>6</v>
      </c>
    </row>
    <row r="3376" spans="1:18" x14ac:dyDescent="0.3">
      <c r="A3376" t="s">
        <v>3916</v>
      </c>
      <c r="B3376" s="17">
        <v>45060</v>
      </c>
      <c r="C3376" t="s">
        <v>3917</v>
      </c>
      <c r="D3376" t="s">
        <v>3918</v>
      </c>
      <c r="E3376" t="s">
        <v>3919</v>
      </c>
      <c r="F3376" t="s">
        <v>3931</v>
      </c>
      <c r="G3376" t="s">
        <v>3921</v>
      </c>
      <c r="H3376" t="s">
        <v>3922</v>
      </c>
      <c r="I3376">
        <v>883</v>
      </c>
      <c r="J3376" s="41">
        <v>1.4200000000000001E-2</v>
      </c>
      <c r="K3376" s="42">
        <v>12.538600000000001</v>
      </c>
      <c r="L3376" s="43">
        <v>0.11499999999999999</v>
      </c>
      <c r="M3376" s="42">
        <v>1.4419389999999999</v>
      </c>
      <c r="N3376">
        <v>4</v>
      </c>
      <c r="O3376" s="43">
        <v>288</v>
      </c>
      <c r="P3376" s="42">
        <v>42</v>
      </c>
      <c r="Q3376" s="42">
        <v>0</v>
      </c>
      <c r="R3376" s="42">
        <v>6</v>
      </c>
    </row>
    <row r="3377" spans="1:18" x14ac:dyDescent="0.3">
      <c r="A3377" t="s">
        <v>3916</v>
      </c>
      <c r="B3377" s="17">
        <v>45061</v>
      </c>
      <c r="C3377" t="s">
        <v>3917</v>
      </c>
      <c r="D3377" t="s">
        <v>3918</v>
      </c>
      <c r="E3377" t="s">
        <v>3919</v>
      </c>
      <c r="F3377" t="s">
        <v>3931</v>
      </c>
      <c r="G3377" t="s">
        <v>3921</v>
      </c>
      <c r="H3377" t="s">
        <v>3922</v>
      </c>
      <c r="I3377">
        <v>748</v>
      </c>
      <c r="J3377" s="41">
        <v>9.3000000000000027E-3</v>
      </c>
      <c r="K3377" s="42">
        <v>6.9564000000000021</v>
      </c>
      <c r="L3377" s="43">
        <v>0.58649999999999969</v>
      </c>
      <c r="M3377" s="42">
        <v>4.0799285999999988</v>
      </c>
      <c r="N3377">
        <v>4</v>
      </c>
      <c r="O3377" s="43">
        <v>288</v>
      </c>
      <c r="P3377" s="42">
        <v>44</v>
      </c>
      <c r="Q3377" s="42">
        <v>10</v>
      </c>
      <c r="R3377" s="42">
        <v>1.5</v>
      </c>
    </row>
    <row r="3378" spans="1:18" x14ac:dyDescent="0.3">
      <c r="A3378" t="s">
        <v>3916</v>
      </c>
      <c r="B3378" s="17">
        <v>45062</v>
      </c>
      <c r="C3378" t="s">
        <v>3917</v>
      </c>
      <c r="D3378" t="s">
        <v>3918</v>
      </c>
      <c r="E3378" t="s">
        <v>3919</v>
      </c>
      <c r="F3378" t="s">
        <v>3931</v>
      </c>
      <c r="G3378" t="s">
        <v>3921</v>
      </c>
      <c r="H3378" t="s">
        <v>3922</v>
      </c>
      <c r="I3378">
        <v>1178.8000000000002</v>
      </c>
      <c r="J3378" s="41">
        <v>1.49E-2</v>
      </c>
      <c r="K3378" s="42">
        <v>17.564120000000003</v>
      </c>
      <c r="L3378" s="43">
        <v>0.49449999999999966</v>
      </c>
      <c r="M3378" s="42">
        <v>8.6854573399999957</v>
      </c>
      <c r="N3378">
        <v>4</v>
      </c>
      <c r="O3378" s="43">
        <v>120</v>
      </c>
      <c r="P3378" s="42">
        <v>47</v>
      </c>
      <c r="Q3378" s="42">
        <v>10</v>
      </c>
      <c r="R3378" s="42">
        <v>3</v>
      </c>
    </row>
    <row r="3379" spans="1:18" x14ac:dyDescent="0.3">
      <c r="A3379" t="s">
        <v>3916</v>
      </c>
      <c r="B3379" s="17">
        <v>45063</v>
      </c>
      <c r="C3379" t="s">
        <v>3917</v>
      </c>
      <c r="D3379" t="s">
        <v>3918</v>
      </c>
      <c r="E3379" t="s">
        <v>3919</v>
      </c>
      <c r="F3379" t="s">
        <v>3931</v>
      </c>
      <c r="G3379" t="s">
        <v>3921</v>
      </c>
      <c r="H3379" t="s">
        <v>3922</v>
      </c>
      <c r="I3379">
        <v>1174.6000000000001</v>
      </c>
      <c r="J3379" s="41">
        <v>1.4999999999999999E-2</v>
      </c>
      <c r="K3379" s="42">
        <v>17.619</v>
      </c>
      <c r="L3379" s="43">
        <v>0.60949999999999971</v>
      </c>
      <c r="M3379" s="42">
        <v>10.738780499999995</v>
      </c>
      <c r="N3379">
        <v>5</v>
      </c>
      <c r="O3379" s="43">
        <v>355.2</v>
      </c>
      <c r="P3379" s="42">
        <v>0</v>
      </c>
      <c r="Q3379" s="42">
        <v>6</v>
      </c>
      <c r="R3379" s="42">
        <v>9</v>
      </c>
    </row>
    <row r="3380" spans="1:18" x14ac:dyDescent="0.3">
      <c r="A3380" t="s">
        <v>3916</v>
      </c>
      <c r="B3380" s="17">
        <v>45064</v>
      </c>
      <c r="C3380" t="s">
        <v>3917</v>
      </c>
      <c r="D3380" t="s">
        <v>3918</v>
      </c>
      <c r="E3380" t="s">
        <v>3919</v>
      </c>
      <c r="F3380" t="s">
        <v>3931</v>
      </c>
      <c r="G3380" t="s">
        <v>3921</v>
      </c>
      <c r="H3380" t="s">
        <v>3922</v>
      </c>
      <c r="I3380">
        <v>1099.4000000000001</v>
      </c>
      <c r="J3380" s="41">
        <v>9.1000000000000004E-3</v>
      </c>
      <c r="K3380" s="42">
        <v>10.004540000000002</v>
      </c>
      <c r="L3380" s="43">
        <v>0.85099999999999953</v>
      </c>
      <c r="M3380" s="42">
        <v>8.5138635399999973</v>
      </c>
      <c r="N3380">
        <v>2</v>
      </c>
      <c r="O3380" s="43">
        <v>58.8</v>
      </c>
      <c r="P3380" s="42">
        <v>13</v>
      </c>
      <c r="Q3380" s="42">
        <v>1</v>
      </c>
      <c r="R3380" s="42">
        <v>1.5</v>
      </c>
    </row>
    <row r="3381" spans="1:18" x14ac:dyDescent="0.3">
      <c r="A3381" t="s">
        <v>3916</v>
      </c>
      <c r="B3381" s="17">
        <v>45065</v>
      </c>
      <c r="C3381" t="s">
        <v>3917</v>
      </c>
      <c r="D3381" t="s">
        <v>3918</v>
      </c>
      <c r="E3381" t="s">
        <v>3919</v>
      </c>
      <c r="F3381" t="s">
        <v>3931</v>
      </c>
      <c r="G3381" t="s">
        <v>3921</v>
      </c>
      <c r="H3381" t="s">
        <v>3922</v>
      </c>
      <c r="I3381">
        <v>544.40000000000009</v>
      </c>
      <c r="J3381" s="41">
        <v>1.2500000000000001E-2</v>
      </c>
      <c r="K3381" s="42">
        <v>6.8050000000000015</v>
      </c>
      <c r="L3381" s="43">
        <v>0.39099999999999985</v>
      </c>
      <c r="M3381" s="42">
        <v>2.6607549999999995</v>
      </c>
      <c r="N3381">
        <v>6</v>
      </c>
      <c r="O3381" s="43">
        <v>432</v>
      </c>
      <c r="P3381" s="42">
        <v>31</v>
      </c>
      <c r="Q3381" s="42">
        <v>8</v>
      </c>
      <c r="R3381" s="42">
        <v>0</v>
      </c>
    </row>
    <row r="3382" spans="1:18" x14ac:dyDescent="0.3">
      <c r="A3382" t="s">
        <v>3916</v>
      </c>
      <c r="B3382" s="17">
        <v>45066</v>
      </c>
      <c r="C3382" t="s">
        <v>3917</v>
      </c>
      <c r="D3382" t="s">
        <v>3918</v>
      </c>
      <c r="E3382" t="s">
        <v>3919</v>
      </c>
      <c r="F3382" t="s">
        <v>3931</v>
      </c>
      <c r="G3382" t="s">
        <v>3921</v>
      </c>
      <c r="H3382" t="s">
        <v>3922</v>
      </c>
      <c r="I3382">
        <v>727</v>
      </c>
      <c r="J3382" s="41">
        <v>1.0800000000000002E-2</v>
      </c>
      <c r="K3382" s="42">
        <v>7.8516000000000012</v>
      </c>
      <c r="L3382" s="43">
        <v>0.83949999999999969</v>
      </c>
      <c r="M3382" s="42">
        <v>6.5914181999999988</v>
      </c>
      <c r="N3382">
        <v>3</v>
      </c>
      <c r="O3382" s="43">
        <v>182.4</v>
      </c>
      <c r="P3382" s="42">
        <v>7</v>
      </c>
      <c r="Q3382" s="42">
        <v>1</v>
      </c>
      <c r="R3382" s="42">
        <v>0</v>
      </c>
    </row>
    <row r="3383" spans="1:18" x14ac:dyDescent="0.3">
      <c r="A3383" t="s">
        <v>3916</v>
      </c>
      <c r="B3383" s="17">
        <v>45067</v>
      </c>
      <c r="C3383" t="s">
        <v>3917</v>
      </c>
      <c r="D3383" t="s">
        <v>3918</v>
      </c>
      <c r="E3383" t="s">
        <v>3919</v>
      </c>
      <c r="F3383" t="s">
        <v>3931</v>
      </c>
      <c r="G3383" t="s">
        <v>3921</v>
      </c>
      <c r="H3383" t="s">
        <v>3922</v>
      </c>
      <c r="I3383">
        <v>442.20000000000005</v>
      </c>
      <c r="J3383" s="41">
        <v>8.8000000000000023E-3</v>
      </c>
      <c r="K3383" s="42">
        <v>3.8913600000000015</v>
      </c>
      <c r="L3383" s="43">
        <v>0.66699999999999959</v>
      </c>
      <c r="M3383" s="42">
        <v>2.5955371199999995</v>
      </c>
      <c r="N3383">
        <v>3</v>
      </c>
      <c r="O3383" s="43">
        <v>170.4</v>
      </c>
      <c r="P3383" s="42">
        <v>35</v>
      </c>
      <c r="Q3383" s="42">
        <v>9</v>
      </c>
      <c r="R3383" s="42">
        <v>4.5</v>
      </c>
    </row>
    <row r="3384" spans="1:18" x14ac:dyDescent="0.3">
      <c r="A3384" t="s">
        <v>3916</v>
      </c>
      <c r="B3384" s="17">
        <v>45068</v>
      </c>
      <c r="C3384" t="s">
        <v>3917</v>
      </c>
      <c r="D3384" t="s">
        <v>3918</v>
      </c>
      <c r="E3384" t="s">
        <v>3919</v>
      </c>
      <c r="F3384" t="s">
        <v>3931</v>
      </c>
      <c r="G3384" t="s">
        <v>3921</v>
      </c>
      <c r="H3384" t="s">
        <v>3922</v>
      </c>
      <c r="I3384">
        <v>962</v>
      </c>
      <c r="J3384" s="41">
        <v>8.7000000000000011E-3</v>
      </c>
      <c r="K3384" s="42">
        <v>8.3694000000000006</v>
      </c>
      <c r="L3384" s="43">
        <v>0.1265</v>
      </c>
      <c r="M3384" s="42">
        <v>1.0587291000000001</v>
      </c>
      <c r="N3384">
        <v>4</v>
      </c>
      <c r="O3384" s="43">
        <v>248.39999999999998</v>
      </c>
      <c r="P3384" s="42">
        <v>47</v>
      </c>
      <c r="Q3384" s="42">
        <v>8</v>
      </c>
      <c r="R3384" s="42">
        <v>3</v>
      </c>
    </row>
    <row r="3385" spans="1:18" x14ac:dyDescent="0.3">
      <c r="A3385" t="s">
        <v>3916</v>
      </c>
      <c r="B3385" s="17">
        <v>45069</v>
      </c>
      <c r="C3385" t="s">
        <v>3917</v>
      </c>
      <c r="D3385" t="s">
        <v>3918</v>
      </c>
      <c r="E3385" t="s">
        <v>3919</v>
      </c>
      <c r="F3385" t="s">
        <v>3931</v>
      </c>
      <c r="G3385" t="s">
        <v>3921</v>
      </c>
      <c r="H3385" t="s">
        <v>3922</v>
      </c>
      <c r="I3385">
        <v>1193.2</v>
      </c>
      <c r="J3385" s="41">
        <v>7.0000000000000036E-3</v>
      </c>
      <c r="K3385" s="42">
        <v>8.3524000000000047</v>
      </c>
      <c r="L3385" s="43">
        <v>4.6000000000000069E-2</v>
      </c>
      <c r="M3385" s="42">
        <v>0.38421040000000078</v>
      </c>
      <c r="N3385">
        <v>2</v>
      </c>
      <c r="O3385" s="43">
        <v>78</v>
      </c>
      <c r="P3385" s="42">
        <v>23</v>
      </c>
      <c r="Q3385" s="42">
        <v>1</v>
      </c>
      <c r="R3385" s="42">
        <v>6</v>
      </c>
    </row>
    <row r="3386" spans="1:18" x14ac:dyDescent="0.3">
      <c r="A3386" t="s">
        <v>3916</v>
      </c>
      <c r="B3386" s="17">
        <v>45070</v>
      </c>
      <c r="C3386" t="s">
        <v>3917</v>
      </c>
      <c r="D3386" t="s">
        <v>3918</v>
      </c>
      <c r="E3386" t="s">
        <v>3919</v>
      </c>
      <c r="F3386" t="s">
        <v>3931</v>
      </c>
      <c r="G3386" t="s">
        <v>3921</v>
      </c>
      <c r="H3386" t="s">
        <v>3922</v>
      </c>
      <c r="I3386">
        <v>972.2</v>
      </c>
      <c r="J3386" s="41">
        <v>1.4800000000000004E-2</v>
      </c>
      <c r="K3386" s="42">
        <v>14.388560000000005</v>
      </c>
      <c r="L3386" s="43">
        <v>0.19550000000000003</v>
      </c>
      <c r="M3386" s="42">
        <v>2.8129634800000014</v>
      </c>
      <c r="N3386">
        <v>2</v>
      </c>
      <c r="O3386" s="43">
        <v>37.199999999999996</v>
      </c>
      <c r="P3386" s="42">
        <v>24</v>
      </c>
      <c r="Q3386" s="42">
        <v>6</v>
      </c>
      <c r="R3386" s="42">
        <v>3</v>
      </c>
    </row>
    <row r="3387" spans="1:18" x14ac:dyDescent="0.3">
      <c r="A3387" t="s">
        <v>3916</v>
      </c>
      <c r="B3387" s="17">
        <v>45071</v>
      </c>
      <c r="C3387" t="s">
        <v>3917</v>
      </c>
      <c r="D3387" t="s">
        <v>3918</v>
      </c>
      <c r="E3387" t="s">
        <v>3919</v>
      </c>
      <c r="F3387" t="s">
        <v>3931</v>
      </c>
      <c r="G3387" t="s">
        <v>3921</v>
      </c>
      <c r="H3387" t="s">
        <v>3922</v>
      </c>
      <c r="I3387">
        <v>503.20000000000005</v>
      </c>
      <c r="J3387" s="41">
        <v>1.2100000000000003E-2</v>
      </c>
      <c r="K3387" s="42">
        <v>6.0887200000000021</v>
      </c>
      <c r="L3387" s="43">
        <v>1.2649999999999995</v>
      </c>
      <c r="M3387" s="42">
        <v>7.7022307999999997</v>
      </c>
      <c r="N3387">
        <v>6</v>
      </c>
      <c r="O3387" s="43">
        <v>331.2</v>
      </c>
      <c r="P3387" s="42">
        <v>47</v>
      </c>
      <c r="Q3387" s="42">
        <v>1</v>
      </c>
      <c r="R3387" s="42">
        <v>4.5</v>
      </c>
    </row>
    <row r="3388" spans="1:18" x14ac:dyDescent="0.3">
      <c r="A3388" t="s">
        <v>3916</v>
      </c>
      <c r="B3388" s="17">
        <v>45072</v>
      </c>
      <c r="C3388" t="s">
        <v>3917</v>
      </c>
      <c r="D3388" t="s">
        <v>3918</v>
      </c>
      <c r="E3388" t="s">
        <v>3919</v>
      </c>
      <c r="F3388" t="s">
        <v>3931</v>
      </c>
      <c r="G3388" t="s">
        <v>3921</v>
      </c>
      <c r="H3388" t="s">
        <v>3922</v>
      </c>
      <c r="I3388">
        <v>724.60000000000014</v>
      </c>
      <c r="J3388" s="41">
        <v>1.14E-2</v>
      </c>
      <c r="K3388" s="42">
        <v>8.2604400000000027</v>
      </c>
      <c r="L3388" s="43">
        <v>1.0464999999999995</v>
      </c>
      <c r="M3388" s="42">
        <v>8.6445504599999996</v>
      </c>
      <c r="N3388">
        <v>6</v>
      </c>
      <c r="O3388" s="43">
        <v>259.2</v>
      </c>
      <c r="P3388" s="42">
        <v>29</v>
      </c>
      <c r="Q3388" s="42">
        <v>8</v>
      </c>
      <c r="R3388" s="42">
        <v>4.5</v>
      </c>
    </row>
    <row r="3389" spans="1:18" x14ac:dyDescent="0.3">
      <c r="A3389" t="s">
        <v>3916</v>
      </c>
      <c r="B3389" s="17">
        <v>45073</v>
      </c>
      <c r="C3389" t="s">
        <v>3917</v>
      </c>
      <c r="D3389" t="s">
        <v>3918</v>
      </c>
      <c r="E3389" t="s">
        <v>3919</v>
      </c>
      <c r="F3389" t="s">
        <v>3931</v>
      </c>
      <c r="G3389" t="s">
        <v>3921</v>
      </c>
      <c r="H3389" t="s">
        <v>3922</v>
      </c>
      <c r="I3389">
        <v>934.80000000000018</v>
      </c>
      <c r="J3389" s="41">
        <v>1.38E-2</v>
      </c>
      <c r="K3389" s="42">
        <v>12.900240000000002</v>
      </c>
      <c r="L3389" s="43">
        <v>1.2419999999999995</v>
      </c>
      <c r="M3389" s="42">
        <v>16.022098079999996</v>
      </c>
      <c r="N3389">
        <v>2</v>
      </c>
      <c r="O3389" s="43">
        <v>0</v>
      </c>
      <c r="P3389" s="42">
        <v>49</v>
      </c>
      <c r="Q3389" s="42">
        <v>12</v>
      </c>
      <c r="R3389" s="42">
        <v>7.5</v>
      </c>
    </row>
    <row r="3390" spans="1:18" x14ac:dyDescent="0.3">
      <c r="A3390" t="s">
        <v>3916</v>
      </c>
      <c r="B3390" s="17">
        <v>45074</v>
      </c>
      <c r="C3390" t="s">
        <v>3917</v>
      </c>
      <c r="D3390" t="s">
        <v>3918</v>
      </c>
      <c r="E3390" t="s">
        <v>3919</v>
      </c>
      <c r="F3390" t="s">
        <v>3931</v>
      </c>
      <c r="G3390" t="s">
        <v>3921</v>
      </c>
      <c r="H3390" t="s">
        <v>3922</v>
      </c>
      <c r="I3390">
        <v>1023</v>
      </c>
      <c r="J3390" s="41">
        <v>1.3500000000000002E-2</v>
      </c>
      <c r="K3390" s="42">
        <v>13.810500000000001</v>
      </c>
      <c r="L3390" s="43">
        <v>0.10349999999999999</v>
      </c>
      <c r="M3390" s="42">
        <v>1.4293867500000002</v>
      </c>
      <c r="N3390">
        <v>6</v>
      </c>
      <c r="O3390" s="43">
        <v>300</v>
      </c>
      <c r="P3390" s="42">
        <v>18</v>
      </c>
      <c r="Q3390" s="42">
        <v>2</v>
      </c>
      <c r="R3390" s="42">
        <v>4.5</v>
      </c>
    </row>
    <row r="3391" spans="1:18" x14ac:dyDescent="0.3">
      <c r="A3391" t="s">
        <v>3916</v>
      </c>
      <c r="B3391" s="17">
        <v>45075</v>
      </c>
      <c r="C3391" t="s">
        <v>3917</v>
      </c>
      <c r="D3391" t="s">
        <v>3918</v>
      </c>
      <c r="E3391" t="s">
        <v>3919</v>
      </c>
      <c r="F3391" t="s">
        <v>3931</v>
      </c>
      <c r="G3391" t="s">
        <v>3921</v>
      </c>
      <c r="H3391" t="s">
        <v>3922</v>
      </c>
      <c r="I3391">
        <v>1110</v>
      </c>
      <c r="J3391" s="41">
        <v>1.55E-2</v>
      </c>
      <c r="K3391" s="42">
        <v>17.204999999999998</v>
      </c>
      <c r="L3391" s="43">
        <v>0.24150000000000005</v>
      </c>
      <c r="M3391" s="42">
        <v>4.1550075000000009</v>
      </c>
      <c r="N3391">
        <v>3</v>
      </c>
      <c r="O3391" s="43">
        <v>52.8</v>
      </c>
      <c r="P3391" s="42">
        <v>18</v>
      </c>
      <c r="Q3391" s="42">
        <v>5</v>
      </c>
      <c r="R3391" s="42">
        <v>0</v>
      </c>
    </row>
    <row r="3392" spans="1:18" x14ac:dyDescent="0.3">
      <c r="A3392" t="s">
        <v>3916</v>
      </c>
      <c r="B3392" s="17">
        <v>45076</v>
      </c>
      <c r="C3392" t="s">
        <v>3917</v>
      </c>
      <c r="D3392" t="s">
        <v>3918</v>
      </c>
      <c r="E3392" t="s">
        <v>3919</v>
      </c>
      <c r="F3392" t="s">
        <v>3931</v>
      </c>
      <c r="G3392" t="s">
        <v>3921</v>
      </c>
      <c r="H3392" t="s">
        <v>3922</v>
      </c>
      <c r="I3392">
        <v>1104.8000000000002</v>
      </c>
      <c r="J3392" s="41">
        <v>1.09E-2</v>
      </c>
      <c r="K3392" s="42">
        <v>12.042320000000002</v>
      </c>
      <c r="L3392" s="43">
        <v>0.80499999999999972</v>
      </c>
      <c r="M3392" s="42">
        <v>9.6940675999999986</v>
      </c>
      <c r="N3392">
        <v>2</v>
      </c>
      <c r="O3392" s="43">
        <v>54</v>
      </c>
      <c r="P3392" s="42">
        <v>50</v>
      </c>
      <c r="Q3392" s="42">
        <v>11</v>
      </c>
      <c r="R3392" s="42">
        <v>1.5</v>
      </c>
    </row>
    <row r="3393" spans="1:18" x14ac:dyDescent="0.3">
      <c r="A3393" t="s">
        <v>3916</v>
      </c>
      <c r="B3393" s="17">
        <v>45077</v>
      </c>
      <c r="C3393" t="s">
        <v>3917</v>
      </c>
      <c r="D3393" t="s">
        <v>3918</v>
      </c>
      <c r="E3393" t="s">
        <v>3919</v>
      </c>
      <c r="F3393" t="s">
        <v>3931</v>
      </c>
      <c r="G3393" t="s">
        <v>3921</v>
      </c>
      <c r="H3393" t="s">
        <v>3922</v>
      </c>
      <c r="I3393">
        <v>389.6</v>
      </c>
      <c r="J3393" s="41">
        <v>1.2699999999999999E-2</v>
      </c>
      <c r="K3393" s="42">
        <v>4.9479199999999999</v>
      </c>
      <c r="L3393" s="43">
        <v>0.43699999999999972</v>
      </c>
      <c r="M3393" s="42">
        <v>2.1622410399999987</v>
      </c>
      <c r="N3393">
        <v>3</v>
      </c>
      <c r="O3393" s="43">
        <v>60</v>
      </c>
      <c r="P3393" s="42">
        <v>47</v>
      </c>
      <c r="Q3393" s="42">
        <v>9</v>
      </c>
      <c r="R3393" s="42">
        <v>0</v>
      </c>
    </row>
    <row r="3394" spans="1:18" x14ac:dyDescent="0.3">
      <c r="A3394" t="s">
        <v>3923</v>
      </c>
      <c r="B3394" s="17">
        <v>45078</v>
      </c>
      <c r="C3394" t="s">
        <v>3917</v>
      </c>
      <c r="D3394" t="s">
        <v>3918</v>
      </c>
      <c r="E3394" t="s">
        <v>3919</v>
      </c>
      <c r="F3394" t="s">
        <v>3931</v>
      </c>
      <c r="G3394" t="s">
        <v>3921</v>
      </c>
      <c r="H3394" t="s">
        <v>3922</v>
      </c>
      <c r="I3394">
        <v>310.69999999999982</v>
      </c>
      <c r="J3394" s="41">
        <v>1.3300000000000003E-2</v>
      </c>
      <c r="K3394" s="42">
        <v>4.1323099999999986</v>
      </c>
      <c r="L3394" s="43">
        <v>0.72449999999999981</v>
      </c>
      <c r="M3394" s="42">
        <v>2.9938585949999981</v>
      </c>
      <c r="N3394">
        <v>2</v>
      </c>
      <c r="O3394" s="43">
        <v>25.2</v>
      </c>
      <c r="P3394" s="42">
        <v>54</v>
      </c>
      <c r="Q3394" s="42">
        <v>1</v>
      </c>
      <c r="R3394" s="42">
        <v>10.5</v>
      </c>
    </row>
    <row r="3395" spans="1:18" x14ac:dyDescent="0.3">
      <c r="A3395" t="s">
        <v>3923</v>
      </c>
      <c r="B3395" s="17">
        <v>45079</v>
      </c>
      <c r="C3395" t="s">
        <v>3917</v>
      </c>
      <c r="D3395" t="s">
        <v>3918</v>
      </c>
      <c r="E3395" t="s">
        <v>3919</v>
      </c>
      <c r="F3395" t="s">
        <v>3931</v>
      </c>
      <c r="G3395" t="s">
        <v>3921</v>
      </c>
      <c r="H3395" t="s">
        <v>3922</v>
      </c>
      <c r="I3395">
        <v>591.29999999999995</v>
      </c>
      <c r="J3395" s="41">
        <v>8.0000000000000002E-3</v>
      </c>
      <c r="K3395" s="42">
        <v>4.7303999999999995</v>
      </c>
      <c r="L3395" s="43">
        <v>1.4604999999999997</v>
      </c>
      <c r="M3395" s="42">
        <v>6.9087491999999981</v>
      </c>
      <c r="N3395">
        <v>5</v>
      </c>
      <c r="O3395" s="43">
        <v>387.59999999999997</v>
      </c>
      <c r="P3395" s="42">
        <v>43</v>
      </c>
      <c r="Q3395" s="42">
        <v>8</v>
      </c>
      <c r="R3395" s="42">
        <v>6</v>
      </c>
    </row>
    <row r="3396" spans="1:18" x14ac:dyDescent="0.3">
      <c r="A3396" t="s">
        <v>3923</v>
      </c>
      <c r="B3396" s="17">
        <v>45080</v>
      </c>
      <c r="C3396" t="s">
        <v>3917</v>
      </c>
      <c r="D3396" t="s">
        <v>3918</v>
      </c>
      <c r="E3396" t="s">
        <v>3919</v>
      </c>
      <c r="F3396" t="s">
        <v>3931</v>
      </c>
      <c r="G3396" t="s">
        <v>3921</v>
      </c>
      <c r="H3396" t="s">
        <v>3922</v>
      </c>
      <c r="I3396">
        <v>130.39999999999998</v>
      </c>
      <c r="J3396" s="41">
        <v>1.4400000000000003E-2</v>
      </c>
      <c r="K3396" s="42">
        <v>1.8777600000000001</v>
      </c>
      <c r="L3396" s="43">
        <v>0.81649999999999978</v>
      </c>
      <c r="M3396" s="42">
        <v>1.5331910399999997</v>
      </c>
      <c r="N3396">
        <v>5</v>
      </c>
      <c r="O3396" s="43">
        <v>276</v>
      </c>
      <c r="P3396" s="42">
        <v>39</v>
      </c>
      <c r="Q3396" s="42">
        <v>0</v>
      </c>
      <c r="R3396" s="42">
        <v>1.5</v>
      </c>
    </row>
    <row r="3397" spans="1:18" x14ac:dyDescent="0.3">
      <c r="A3397" t="s">
        <v>3923</v>
      </c>
      <c r="B3397" s="17">
        <v>45081</v>
      </c>
      <c r="C3397" t="s">
        <v>3917</v>
      </c>
      <c r="D3397" t="s">
        <v>3918</v>
      </c>
      <c r="E3397" t="s">
        <v>3919</v>
      </c>
      <c r="F3397" t="s">
        <v>3931</v>
      </c>
      <c r="G3397" t="s">
        <v>3921</v>
      </c>
      <c r="H3397" t="s">
        <v>3922</v>
      </c>
      <c r="I3397">
        <v>383.69999999999993</v>
      </c>
      <c r="J3397" s="41">
        <v>7.1000000000000021E-3</v>
      </c>
      <c r="K3397" s="42">
        <v>2.7242700000000002</v>
      </c>
      <c r="L3397" s="43">
        <v>1.3339999999999996</v>
      </c>
      <c r="M3397" s="42">
        <v>3.6341761799999994</v>
      </c>
      <c r="N3397">
        <v>1</v>
      </c>
      <c r="O3397" s="43">
        <v>31.2</v>
      </c>
      <c r="P3397" s="42">
        <v>51</v>
      </c>
      <c r="Q3397" s="42">
        <v>1</v>
      </c>
      <c r="R3397" s="42">
        <v>10.5</v>
      </c>
    </row>
    <row r="3398" spans="1:18" x14ac:dyDescent="0.3">
      <c r="A3398" t="s">
        <v>3923</v>
      </c>
      <c r="B3398" s="17">
        <v>45082</v>
      </c>
      <c r="C3398" t="s">
        <v>3917</v>
      </c>
      <c r="D3398" t="s">
        <v>3918</v>
      </c>
      <c r="E3398" t="s">
        <v>3919</v>
      </c>
      <c r="F3398" t="s">
        <v>3931</v>
      </c>
      <c r="G3398" t="s">
        <v>3921</v>
      </c>
      <c r="H3398" t="s">
        <v>3922</v>
      </c>
      <c r="I3398">
        <v>743.09999999999991</v>
      </c>
      <c r="J3398" s="41">
        <v>1.3400000000000002E-2</v>
      </c>
      <c r="K3398" s="42">
        <v>9.9575399999999998</v>
      </c>
      <c r="L3398" s="43">
        <v>1.1269999999999998</v>
      </c>
      <c r="M3398" s="42">
        <v>11.222147579999998</v>
      </c>
      <c r="N3398">
        <v>3</v>
      </c>
      <c r="O3398" s="43">
        <v>94.8</v>
      </c>
      <c r="P3398" s="42">
        <v>27</v>
      </c>
      <c r="Q3398" s="42">
        <v>1</v>
      </c>
      <c r="R3398" s="42">
        <v>1.5</v>
      </c>
    </row>
    <row r="3399" spans="1:18" x14ac:dyDescent="0.3">
      <c r="A3399" t="s">
        <v>3923</v>
      </c>
      <c r="B3399" s="17">
        <v>45083</v>
      </c>
      <c r="C3399" t="s">
        <v>3917</v>
      </c>
      <c r="D3399" t="s">
        <v>3918</v>
      </c>
      <c r="E3399" t="s">
        <v>3919</v>
      </c>
      <c r="F3399" t="s">
        <v>3931</v>
      </c>
      <c r="G3399" t="s">
        <v>3921</v>
      </c>
      <c r="H3399" t="s">
        <v>3922</v>
      </c>
      <c r="I3399">
        <v>131.80000000000001</v>
      </c>
      <c r="J3399" s="41">
        <v>5.8000000000000005E-3</v>
      </c>
      <c r="K3399" s="42">
        <v>0.76444000000000012</v>
      </c>
      <c r="L3399" s="43">
        <v>0.16100000000000006</v>
      </c>
      <c r="M3399" s="42">
        <v>0.12307484000000006</v>
      </c>
      <c r="N3399">
        <v>5</v>
      </c>
      <c r="O3399" s="43">
        <v>260.39999999999998</v>
      </c>
      <c r="P3399" s="42">
        <v>60</v>
      </c>
      <c r="Q3399" s="42">
        <v>3</v>
      </c>
      <c r="R3399" s="42">
        <v>7.5</v>
      </c>
    </row>
    <row r="3400" spans="1:18" x14ac:dyDescent="0.3">
      <c r="A3400" t="s">
        <v>3923</v>
      </c>
      <c r="B3400" s="17">
        <v>45084</v>
      </c>
      <c r="C3400" t="s">
        <v>3917</v>
      </c>
      <c r="D3400" t="s">
        <v>3918</v>
      </c>
      <c r="E3400" t="s">
        <v>3919</v>
      </c>
      <c r="F3400" t="s">
        <v>3931</v>
      </c>
      <c r="G3400" t="s">
        <v>3921</v>
      </c>
      <c r="H3400" t="s">
        <v>3922</v>
      </c>
      <c r="I3400">
        <v>221.29999999999995</v>
      </c>
      <c r="J3400" s="41">
        <v>1.1200000000000002E-2</v>
      </c>
      <c r="K3400" s="42">
        <v>2.4785599999999999</v>
      </c>
      <c r="L3400" s="43">
        <v>0.82799999999999963</v>
      </c>
      <c r="M3400" s="42">
        <v>2.0522476799999989</v>
      </c>
      <c r="N3400">
        <v>6</v>
      </c>
      <c r="O3400" s="43">
        <v>388.8</v>
      </c>
      <c r="P3400" s="42">
        <v>13</v>
      </c>
      <c r="Q3400" s="42">
        <v>0</v>
      </c>
      <c r="R3400" s="42">
        <v>6</v>
      </c>
    </row>
    <row r="3401" spans="1:18" x14ac:dyDescent="0.3">
      <c r="A3401" t="s">
        <v>3923</v>
      </c>
      <c r="B3401" s="17">
        <v>45085</v>
      </c>
      <c r="C3401" t="s">
        <v>3917</v>
      </c>
      <c r="D3401" t="s">
        <v>3918</v>
      </c>
      <c r="E3401" t="s">
        <v>3919</v>
      </c>
      <c r="F3401" t="s">
        <v>3931</v>
      </c>
      <c r="G3401" t="s">
        <v>3921</v>
      </c>
      <c r="H3401" t="s">
        <v>3922</v>
      </c>
      <c r="I3401">
        <v>285.99999999999989</v>
      </c>
      <c r="J3401" s="41">
        <v>1.2200000000000003E-2</v>
      </c>
      <c r="K3401" s="42">
        <v>3.4891999999999994</v>
      </c>
      <c r="L3401" s="43">
        <v>1.4489999999999996</v>
      </c>
      <c r="M3401" s="42">
        <v>5.0558507999999982</v>
      </c>
      <c r="N3401">
        <v>4</v>
      </c>
      <c r="O3401" s="43">
        <v>69.599999999999994</v>
      </c>
      <c r="P3401" s="42">
        <v>22</v>
      </c>
      <c r="Q3401" s="42">
        <v>10</v>
      </c>
      <c r="R3401" s="42">
        <v>3</v>
      </c>
    </row>
    <row r="3402" spans="1:18" x14ac:dyDescent="0.3">
      <c r="A3402" t="s">
        <v>3923</v>
      </c>
      <c r="B3402" s="17">
        <v>45086</v>
      </c>
      <c r="C3402" t="s">
        <v>3917</v>
      </c>
      <c r="D3402" t="s">
        <v>3918</v>
      </c>
      <c r="E3402" t="s">
        <v>3919</v>
      </c>
      <c r="F3402" t="s">
        <v>3931</v>
      </c>
      <c r="G3402" t="s">
        <v>3921</v>
      </c>
      <c r="H3402" t="s">
        <v>3922</v>
      </c>
      <c r="I3402">
        <v>78.800000000000196</v>
      </c>
      <c r="J3402" s="41">
        <v>1.1800000000000001E-2</v>
      </c>
      <c r="K3402" s="42">
        <v>0.92984000000000244</v>
      </c>
      <c r="L3402" s="43">
        <v>0.34500000000000003</v>
      </c>
      <c r="M3402" s="42">
        <v>0.32079480000000088</v>
      </c>
      <c r="N3402">
        <v>1</v>
      </c>
      <c r="O3402" s="43">
        <v>26.4</v>
      </c>
      <c r="P3402" s="42">
        <v>50</v>
      </c>
      <c r="Q3402" s="42">
        <v>6</v>
      </c>
      <c r="R3402" s="42">
        <v>3</v>
      </c>
    </row>
    <row r="3403" spans="1:18" x14ac:dyDescent="0.3">
      <c r="A3403" t="s">
        <v>3923</v>
      </c>
      <c r="B3403" s="17">
        <v>45087</v>
      </c>
      <c r="C3403" t="s">
        <v>3917</v>
      </c>
      <c r="D3403" t="s">
        <v>3918</v>
      </c>
      <c r="E3403" t="s">
        <v>3919</v>
      </c>
      <c r="F3403" t="s">
        <v>3931</v>
      </c>
      <c r="G3403" t="s">
        <v>3921</v>
      </c>
      <c r="H3403" t="s">
        <v>3922</v>
      </c>
      <c r="I3403">
        <v>523.19999999999982</v>
      </c>
      <c r="J3403" s="41">
        <v>1.1200000000000002E-2</v>
      </c>
      <c r="K3403" s="42">
        <v>5.8598399999999984</v>
      </c>
      <c r="L3403" s="43">
        <v>1.4374999999999996</v>
      </c>
      <c r="M3403" s="42">
        <v>8.4235199999999946</v>
      </c>
      <c r="N3403">
        <v>1</v>
      </c>
      <c r="O3403" s="43">
        <v>7.1999999999999993</v>
      </c>
      <c r="P3403" s="42">
        <v>28</v>
      </c>
      <c r="Q3403" s="42">
        <v>1</v>
      </c>
      <c r="R3403" s="42">
        <v>6</v>
      </c>
    </row>
    <row r="3404" spans="1:18" x14ac:dyDescent="0.3">
      <c r="A3404" t="s">
        <v>3923</v>
      </c>
      <c r="B3404" s="17">
        <v>45088</v>
      </c>
      <c r="C3404" t="s">
        <v>3917</v>
      </c>
      <c r="D3404" t="s">
        <v>3918</v>
      </c>
      <c r="E3404" t="s">
        <v>3919</v>
      </c>
      <c r="F3404" t="s">
        <v>3931</v>
      </c>
      <c r="G3404" t="s">
        <v>3921</v>
      </c>
      <c r="H3404" t="s">
        <v>3922</v>
      </c>
      <c r="I3404">
        <v>301.39999999999986</v>
      </c>
      <c r="J3404" s="41">
        <v>1.3500000000000002E-2</v>
      </c>
      <c r="K3404" s="42">
        <v>4.0688999999999984</v>
      </c>
      <c r="L3404" s="43">
        <v>0.26450000000000001</v>
      </c>
      <c r="M3404" s="42">
        <v>1.0762240499999995</v>
      </c>
      <c r="N3404">
        <v>4</v>
      </c>
      <c r="O3404" s="43">
        <v>140.4</v>
      </c>
      <c r="P3404" s="42">
        <v>29</v>
      </c>
      <c r="Q3404" s="42">
        <v>4</v>
      </c>
      <c r="R3404" s="42">
        <v>7.5</v>
      </c>
    </row>
    <row r="3405" spans="1:18" x14ac:dyDescent="0.3">
      <c r="A3405" t="s">
        <v>3923</v>
      </c>
      <c r="B3405" s="17">
        <v>45089</v>
      </c>
      <c r="C3405" t="s">
        <v>3917</v>
      </c>
      <c r="D3405" t="s">
        <v>3918</v>
      </c>
      <c r="E3405" t="s">
        <v>3919</v>
      </c>
      <c r="F3405" t="s">
        <v>3931</v>
      </c>
      <c r="G3405" t="s">
        <v>3921</v>
      </c>
      <c r="H3405" t="s">
        <v>3922</v>
      </c>
      <c r="I3405">
        <v>77.499999999999886</v>
      </c>
      <c r="J3405" s="41">
        <v>1.0200000000000002E-2</v>
      </c>
      <c r="K3405" s="42">
        <v>0.79049999999999898</v>
      </c>
      <c r="L3405" s="43">
        <v>0.29900000000000004</v>
      </c>
      <c r="M3405" s="42">
        <v>0.23635949999999972</v>
      </c>
      <c r="N3405">
        <v>2</v>
      </c>
      <c r="O3405" s="43">
        <v>2.4</v>
      </c>
      <c r="P3405" s="42">
        <v>69</v>
      </c>
      <c r="Q3405" s="42">
        <v>1</v>
      </c>
      <c r="R3405" s="42">
        <v>1.5</v>
      </c>
    </row>
    <row r="3406" spans="1:18" x14ac:dyDescent="0.3">
      <c r="A3406" t="s">
        <v>3923</v>
      </c>
      <c r="B3406" s="17">
        <v>45090</v>
      </c>
      <c r="C3406" t="s">
        <v>3917</v>
      </c>
      <c r="D3406" t="s">
        <v>3918</v>
      </c>
      <c r="E3406" t="s">
        <v>3919</v>
      </c>
      <c r="F3406" t="s">
        <v>3931</v>
      </c>
      <c r="G3406" t="s">
        <v>3921</v>
      </c>
      <c r="H3406" t="s">
        <v>3922</v>
      </c>
      <c r="I3406">
        <v>205.59999999999991</v>
      </c>
      <c r="J3406" s="41">
        <v>8.8999999999999982E-3</v>
      </c>
      <c r="K3406" s="42">
        <v>1.8298399999999988</v>
      </c>
      <c r="L3406" s="43">
        <v>0.29900000000000004</v>
      </c>
      <c r="M3406" s="42">
        <v>0.54712215999999969</v>
      </c>
      <c r="N3406">
        <v>4</v>
      </c>
      <c r="O3406" s="43">
        <v>140.4</v>
      </c>
      <c r="P3406" s="42">
        <v>55</v>
      </c>
      <c r="Q3406" s="42">
        <v>5</v>
      </c>
      <c r="R3406" s="42">
        <v>3</v>
      </c>
    </row>
    <row r="3407" spans="1:18" x14ac:dyDescent="0.3">
      <c r="A3407" t="s">
        <v>3923</v>
      </c>
      <c r="B3407" s="17">
        <v>45091</v>
      </c>
      <c r="C3407" t="s">
        <v>3917</v>
      </c>
      <c r="D3407" t="s">
        <v>3918</v>
      </c>
      <c r="E3407" t="s">
        <v>3919</v>
      </c>
      <c r="F3407" t="s">
        <v>3931</v>
      </c>
      <c r="G3407" t="s">
        <v>3921</v>
      </c>
      <c r="H3407" t="s">
        <v>3922</v>
      </c>
      <c r="I3407">
        <v>429.69999999999982</v>
      </c>
      <c r="J3407" s="41">
        <v>1.24E-2</v>
      </c>
      <c r="K3407" s="42">
        <v>5.3282799999999977</v>
      </c>
      <c r="L3407" s="43">
        <v>1.2419999999999995</v>
      </c>
      <c r="M3407" s="42">
        <v>6.6177237599999943</v>
      </c>
      <c r="N3407">
        <v>3</v>
      </c>
      <c r="O3407" s="43">
        <v>130.79999999999998</v>
      </c>
      <c r="P3407" s="42">
        <v>59</v>
      </c>
      <c r="Q3407" s="42">
        <v>3</v>
      </c>
      <c r="R3407" s="42">
        <v>1.5</v>
      </c>
    </row>
    <row r="3408" spans="1:18" x14ac:dyDescent="0.3">
      <c r="A3408" t="s">
        <v>3923</v>
      </c>
      <c r="B3408" s="17">
        <v>45092</v>
      </c>
      <c r="C3408" t="s">
        <v>3917</v>
      </c>
      <c r="D3408" t="s">
        <v>3918</v>
      </c>
      <c r="E3408" t="s">
        <v>3919</v>
      </c>
      <c r="F3408" t="s">
        <v>3931</v>
      </c>
      <c r="G3408" t="s">
        <v>3921</v>
      </c>
      <c r="H3408" t="s">
        <v>3922</v>
      </c>
      <c r="I3408">
        <v>283.29999999999995</v>
      </c>
      <c r="J3408" s="41">
        <v>1.1700000000000002E-2</v>
      </c>
      <c r="K3408" s="42">
        <v>3.3146100000000001</v>
      </c>
      <c r="L3408" s="43">
        <v>0.52899999999999991</v>
      </c>
      <c r="M3408" s="42">
        <v>1.7534286899999998</v>
      </c>
      <c r="N3408">
        <v>1</v>
      </c>
      <c r="O3408" s="43">
        <v>37.199999999999996</v>
      </c>
      <c r="P3408" s="42">
        <v>55</v>
      </c>
      <c r="Q3408" s="42">
        <v>5</v>
      </c>
      <c r="R3408" s="42">
        <v>1.5</v>
      </c>
    </row>
    <row r="3409" spans="1:18" x14ac:dyDescent="0.3">
      <c r="A3409" t="s">
        <v>3923</v>
      </c>
      <c r="B3409" s="17">
        <v>45093</v>
      </c>
      <c r="C3409" t="s">
        <v>3917</v>
      </c>
      <c r="D3409" t="s">
        <v>3918</v>
      </c>
      <c r="E3409" t="s">
        <v>3919</v>
      </c>
      <c r="F3409" t="s">
        <v>3931</v>
      </c>
      <c r="G3409" t="s">
        <v>3921</v>
      </c>
      <c r="H3409" t="s">
        <v>3922</v>
      </c>
      <c r="I3409">
        <v>512.29999999999995</v>
      </c>
      <c r="J3409" s="41">
        <v>7.7000000000000028E-3</v>
      </c>
      <c r="K3409" s="42">
        <v>3.944710000000001</v>
      </c>
      <c r="L3409" s="43">
        <v>0.35650000000000004</v>
      </c>
      <c r="M3409" s="42">
        <v>1.4062891150000005</v>
      </c>
      <c r="N3409">
        <v>4</v>
      </c>
      <c r="O3409" s="43">
        <v>326.39999999999998</v>
      </c>
      <c r="P3409" s="42">
        <v>32</v>
      </c>
      <c r="Q3409" s="42">
        <v>2</v>
      </c>
      <c r="R3409" s="42">
        <v>4.5</v>
      </c>
    </row>
    <row r="3410" spans="1:18" x14ac:dyDescent="0.3">
      <c r="A3410" t="s">
        <v>3923</v>
      </c>
      <c r="B3410" s="17">
        <v>45094</v>
      </c>
      <c r="C3410" t="s">
        <v>3917</v>
      </c>
      <c r="D3410" t="s">
        <v>3918</v>
      </c>
      <c r="E3410" t="s">
        <v>3919</v>
      </c>
      <c r="F3410" t="s">
        <v>3931</v>
      </c>
      <c r="G3410" t="s">
        <v>3921</v>
      </c>
      <c r="H3410" t="s">
        <v>3922</v>
      </c>
      <c r="I3410">
        <v>233</v>
      </c>
      <c r="J3410" s="41">
        <v>7.9000000000000008E-3</v>
      </c>
      <c r="K3410" s="42">
        <v>1.8407000000000002</v>
      </c>
      <c r="L3410" s="43">
        <v>0.41400000000000009</v>
      </c>
      <c r="M3410" s="42">
        <v>0.76204980000000022</v>
      </c>
      <c r="N3410">
        <v>4</v>
      </c>
      <c r="O3410" s="43">
        <v>180</v>
      </c>
      <c r="P3410" s="42">
        <v>54</v>
      </c>
      <c r="Q3410" s="42">
        <v>7</v>
      </c>
      <c r="R3410" s="42">
        <v>1.5</v>
      </c>
    </row>
    <row r="3411" spans="1:18" x14ac:dyDescent="0.3">
      <c r="A3411" t="s">
        <v>3923</v>
      </c>
      <c r="B3411" s="17">
        <v>45095</v>
      </c>
      <c r="C3411" t="s">
        <v>3917</v>
      </c>
      <c r="D3411" t="s">
        <v>3918</v>
      </c>
      <c r="E3411" t="s">
        <v>3919</v>
      </c>
      <c r="F3411" t="s">
        <v>3931</v>
      </c>
      <c r="G3411" t="s">
        <v>3921</v>
      </c>
      <c r="H3411" t="s">
        <v>3922</v>
      </c>
      <c r="I3411">
        <v>397.89999999999986</v>
      </c>
      <c r="J3411" s="41">
        <v>9.7999999999999997E-3</v>
      </c>
      <c r="K3411" s="42">
        <v>3.8994199999999983</v>
      </c>
      <c r="L3411" s="43">
        <v>1.5524999999999998</v>
      </c>
      <c r="M3411" s="42">
        <v>6.0538495499999962</v>
      </c>
      <c r="N3411">
        <v>1</v>
      </c>
      <c r="O3411" s="43">
        <v>51.6</v>
      </c>
      <c r="P3411" s="42">
        <v>45</v>
      </c>
      <c r="Q3411" s="42">
        <v>9</v>
      </c>
      <c r="R3411" s="42">
        <v>1.5</v>
      </c>
    </row>
    <row r="3412" spans="1:18" x14ac:dyDescent="0.3">
      <c r="A3412" t="s">
        <v>3923</v>
      </c>
      <c r="B3412" s="17">
        <v>45096</v>
      </c>
      <c r="C3412" t="s">
        <v>3917</v>
      </c>
      <c r="D3412" t="s">
        <v>3918</v>
      </c>
      <c r="E3412" t="s">
        <v>3919</v>
      </c>
      <c r="F3412" t="s">
        <v>3931</v>
      </c>
      <c r="G3412" t="s">
        <v>3921</v>
      </c>
      <c r="H3412" t="s">
        <v>3922</v>
      </c>
      <c r="I3412">
        <v>127.79999999999995</v>
      </c>
      <c r="J3412" s="41">
        <v>1.44E-2</v>
      </c>
      <c r="K3412" s="42">
        <v>1.8403199999999993</v>
      </c>
      <c r="L3412" s="43">
        <v>0.14949999999999999</v>
      </c>
      <c r="M3412" s="42">
        <v>0.2751278399999999</v>
      </c>
      <c r="N3412">
        <v>5</v>
      </c>
      <c r="O3412" s="43">
        <v>162</v>
      </c>
      <c r="P3412" s="42">
        <v>61</v>
      </c>
      <c r="Q3412" s="42">
        <v>4</v>
      </c>
      <c r="R3412" s="42">
        <v>3</v>
      </c>
    </row>
    <row r="3413" spans="1:18" x14ac:dyDescent="0.3">
      <c r="A3413" t="s">
        <v>3923</v>
      </c>
      <c r="B3413" s="17">
        <v>45097</v>
      </c>
      <c r="C3413" t="s">
        <v>3917</v>
      </c>
      <c r="D3413" t="s">
        <v>3918</v>
      </c>
      <c r="E3413" t="s">
        <v>3919</v>
      </c>
      <c r="F3413" t="s">
        <v>3931</v>
      </c>
      <c r="G3413" t="s">
        <v>3921</v>
      </c>
      <c r="H3413" t="s">
        <v>3922</v>
      </c>
      <c r="I3413">
        <v>244.19999999999993</v>
      </c>
      <c r="J3413" s="41">
        <v>1.4000000000000002E-2</v>
      </c>
      <c r="K3413" s="42">
        <v>3.4187999999999996</v>
      </c>
      <c r="L3413" s="43">
        <v>0.66699999999999982</v>
      </c>
      <c r="M3413" s="42">
        <v>2.2803395999999991</v>
      </c>
      <c r="N3413">
        <v>6</v>
      </c>
      <c r="O3413" s="43">
        <v>241.2</v>
      </c>
      <c r="P3413" s="42">
        <v>59</v>
      </c>
      <c r="Q3413" s="42">
        <v>6</v>
      </c>
      <c r="R3413" s="42">
        <v>12</v>
      </c>
    </row>
    <row r="3414" spans="1:18" x14ac:dyDescent="0.3">
      <c r="A3414" t="s">
        <v>3923</v>
      </c>
      <c r="B3414" s="17">
        <v>45098</v>
      </c>
      <c r="C3414" t="s">
        <v>3917</v>
      </c>
      <c r="D3414" t="s">
        <v>3918</v>
      </c>
      <c r="E3414" t="s">
        <v>3919</v>
      </c>
      <c r="F3414" t="s">
        <v>3931</v>
      </c>
      <c r="G3414" t="s">
        <v>3921</v>
      </c>
      <c r="H3414" t="s">
        <v>3922</v>
      </c>
      <c r="I3414">
        <v>331.4</v>
      </c>
      <c r="J3414" s="41">
        <v>1.3500000000000003E-2</v>
      </c>
      <c r="K3414" s="42">
        <v>4.4739000000000004</v>
      </c>
      <c r="L3414" s="43">
        <v>1.4604999999999995</v>
      </c>
      <c r="M3414" s="42">
        <v>6.534130949999998</v>
      </c>
      <c r="N3414">
        <v>2</v>
      </c>
      <c r="O3414" s="43">
        <v>25.2</v>
      </c>
      <c r="P3414" s="42">
        <v>46</v>
      </c>
      <c r="Q3414" s="42">
        <v>7</v>
      </c>
      <c r="R3414" s="42">
        <v>0</v>
      </c>
    </row>
    <row r="3415" spans="1:18" x14ac:dyDescent="0.3">
      <c r="A3415" t="s">
        <v>3923</v>
      </c>
      <c r="B3415" s="17">
        <v>45099</v>
      </c>
      <c r="C3415" t="s">
        <v>3917</v>
      </c>
      <c r="D3415" t="s">
        <v>3918</v>
      </c>
      <c r="E3415" t="s">
        <v>3919</v>
      </c>
      <c r="F3415" t="s">
        <v>3931</v>
      </c>
      <c r="G3415" t="s">
        <v>3921</v>
      </c>
      <c r="H3415" t="s">
        <v>3922</v>
      </c>
      <c r="I3415">
        <v>80.300000000000097</v>
      </c>
      <c r="J3415" s="41">
        <v>1.2600000000000002E-2</v>
      </c>
      <c r="K3415" s="42">
        <v>1.0117800000000015</v>
      </c>
      <c r="L3415" s="43">
        <v>1.0119999999999996</v>
      </c>
      <c r="M3415" s="42">
        <v>1.023921360000001</v>
      </c>
      <c r="N3415">
        <v>1</v>
      </c>
      <c r="O3415" s="43">
        <v>24</v>
      </c>
      <c r="P3415" s="42">
        <v>34</v>
      </c>
      <c r="Q3415" s="42">
        <v>7</v>
      </c>
      <c r="R3415" s="42">
        <v>1.5</v>
      </c>
    </row>
    <row r="3416" spans="1:18" x14ac:dyDescent="0.3">
      <c r="A3416" t="s">
        <v>3923</v>
      </c>
      <c r="B3416" s="17">
        <v>45100</v>
      </c>
      <c r="C3416" t="s">
        <v>3917</v>
      </c>
      <c r="D3416" t="s">
        <v>3918</v>
      </c>
      <c r="E3416" t="s">
        <v>3919</v>
      </c>
      <c r="F3416" t="s">
        <v>3931</v>
      </c>
      <c r="G3416" t="s">
        <v>3921</v>
      </c>
      <c r="H3416" t="s">
        <v>3922</v>
      </c>
      <c r="I3416">
        <v>140</v>
      </c>
      <c r="J3416" s="41">
        <v>1.4800000000000002E-2</v>
      </c>
      <c r="K3416" s="42">
        <v>2.0720000000000005</v>
      </c>
      <c r="L3416" s="43">
        <v>1.2534999999999998</v>
      </c>
      <c r="M3416" s="42">
        <v>2.5972520000000001</v>
      </c>
      <c r="N3416">
        <v>2</v>
      </c>
      <c r="O3416" s="43">
        <v>88.8</v>
      </c>
      <c r="P3416" s="42">
        <v>28</v>
      </c>
      <c r="Q3416" s="42">
        <v>3</v>
      </c>
      <c r="R3416" s="42">
        <v>9</v>
      </c>
    </row>
    <row r="3417" spans="1:18" x14ac:dyDescent="0.3">
      <c r="A3417" t="s">
        <v>3923</v>
      </c>
      <c r="B3417" s="17">
        <v>45101</v>
      </c>
      <c r="C3417" t="s">
        <v>3917</v>
      </c>
      <c r="D3417" t="s">
        <v>3918</v>
      </c>
      <c r="E3417" t="s">
        <v>3919</v>
      </c>
      <c r="F3417" t="s">
        <v>3931</v>
      </c>
      <c r="G3417" t="s">
        <v>3921</v>
      </c>
      <c r="H3417" t="s">
        <v>3922</v>
      </c>
      <c r="I3417">
        <v>142.39999999999986</v>
      </c>
      <c r="J3417" s="41">
        <v>1.0499999999999999E-2</v>
      </c>
      <c r="K3417" s="42">
        <v>1.4951999999999983</v>
      </c>
      <c r="L3417" s="43">
        <v>0.78199999999999958</v>
      </c>
      <c r="M3417" s="42">
        <v>1.169246399999998</v>
      </c>
      <c r="N3417">
        <v>1</v>
      </c>
      <c r="O3417" s="43">
        <v>37.199999999999996</v>
      </c>
      <c r="P3417" s="42">
        <v>55</v>
      </c>
      <c r="Q3417" s="42">
        <v>2</v>
      </c>
      <c r="R3417" s="42">
        <v>6</v>
      </c>
    </row>
    <row r="3418" spans="1:18" x14ac:dyDescent="0.3">
      <c r="A3418" t="s">
        <v>3923</v>
      </c>
      <c r="B3418" s="17">
        <v>45102</v>
      </c>
      <c r="C3418" t="s">
        <v>3917</v>
      </c>
      <c r="D3418" t="s">
        <v>3918</v>
      </c>
      <c r="E3418" t="s">
        <v>3919</v>
      </c>
      <c r="F3418" t="s">
        <v>3931</v>
      </c>
      <c r="G3418" t="s">
        <v>3921</v>
      </c>
      <c r="H3418" t="s">
        <v>3922</v>
      </c>
      <c r="I3418">
        <v>525.59999999999991</v>
      </c>
      <c r="J3418" s="41">
        <v>7.8000000000000022E-3</v>
      </c>
      <c r="K3418" s="42">
        <v>4.0996800000000002</v>
      </c>
      <c r="L3418" s="43">
        <v>0.89699999999999969</v>
      </c>
      <c r="M3418" s="42">
        <v>3.677412959999999</v>
      </c>
      <c r="N3418">
        <v>1</v>
      </c>
      <c r="O3418" s="43">
        <v>36</v>
      </c>
      <c r="P3418" s="42">
        <v>39</v>
      </c>
      <c r="Q3418" s="42">
        <v>3</v>
      </c>
      <c r="R3418" s="42">
        <v>3</v>
      </c>
    </row>
    <row r="3419" spans="1:18" x14ac:dyDescent="0.3">
      <c r="A3419" t="s">
        <v>3923</v>
      </c>
      <c r="B3419" s="17">
        <v>45103</v>
      </c>
      <c r="C3419" t="s">
        <v>3917</v>
      </c>
      <c r="D3419" t="s">
        <v>3918</v>
      </c>
      <c r="E3419" t="s">
        <v>3919</v>
      </c>
      <c r="F3419" t="s">
        <v>3931</v>
      </c>
      <c r="G3419" t="s">
        <v>3921</v>
      </c>
      <c r="H3419" t="s">
        <v>3922</v>
      </c>
      <c r="I3419">
        <v>320.29999999999995</v>
      </c>
      <c r="J3419" s="41">
        <v>5.3999999999999994E-3</v>
      </c>
      <c r="K3419" s="42">
        <v>1.7296199999999995</v>
      </c>
      <c r="L3419" s="43">
        <v>0.28750000000000003</v>
      </c>
      <c r="M3419" s="42">
        <v>0.4972657499999999</v>
      </c>
      <c r="N3419">
        <v>5</v>
      </c>
      <c r="O3419" s="43">
        <v>208.79999999999998</v>
      </c>
      <c r="P3419" s="42">
        <v>52</v>
      </c>
      <c r="Q3419" s="42">
        <v>5</v>
      </c>
      <c r="R3419" s="42">
        <v>10.5</v>
      </c>
    </row>
    <row r="3420" spans="1:18" x14ac:dyDescent="0.3">
      <c r="A3420" t="s">
        <v>3923</v>
      </c>
      <c r="B3420" s="17">
        <v>45104</v>
      </c>
      <c r="C3420" t="s">
        <v>3917</v>
      </c>
      <c r="D3420" t="s">
        <v>3918</v>
      </c>
      <c r="E3420" t="s">
        <v>3919</v>
      </c>
      <c r="F3420" t="s">
        <v>3931</v>
      </c>
      <c r="G3420" t="s">
        <v>3921</v>
      </c>
      <c r="H3420" t="s">
        <v>3922</v>
      </c>
      <c r="I3420">
        <v>88.899999999999977</v>
      </c>
      <c r="J3420" s="41">
        <v>1.3000000000000001E-2</v>
      </c>
      <c r="K3420" s="42">
        <v>1.1556999999999997</v>
      </c>
      <c r="L3420" s="43">
        <v>1.0004999999999997</v>
      </c>
      <c r="M3420" s="42">
        <v>1.1562778499999995</v>
      </c>
      <c r="N3420">
        <v>2</v>
      </c>
      <c r="O3420" s="43">
        <v>129.6</v>
      </c>
      <c r="P3420" s="42">
        <v>67</v>
      </c>
      <c r="Q3420" s="42">
        <v>7</v>
      </c>
      <c r="R3420" s="42">
        <v>1.5</v>
      </c>
    </row>
    <row r="3421" spans="1:18" x14ac:dyDescent="0.3">
      <c r="A3421" t="s">
        <v>3923</v>
      </c>
      <c r="B3421" s="17">
        <v>45105</v>
      </c>
      <c r="C3421" t="s">
        <v>3917</v>
      </c>
      <c r="D3421" t="s">
        <v>3918</v>
      </c>
      <c r="E3421" t="s">
        <v>3919</v>
      </c>
      <c r="F3421" t="s">
        <v>3931</v>
      </c>
      <c r="G3421" t="s">
        <v>3921</v>
      </c>
      <c r="H3421" t="s">
        <v>3922</v>
      </c>
      <c r="I3421">
        <v>294.3</v>
      </c>
      <c r="J3421" s="41">
        <v>1.7000000000000001E-2</v>
      </c>
      <c r="K3421" s="42">
        <v>5.0031000000000008</v>
      </c>
      <c r="L3421" s="43">
        <v>0.55199999999999982</v>
      </c>
      <c r="M3421" s="42">
        <v>2.7617111999999997</v>
      </c>
      <c r="N3421">
        <v>1</v>
      </c>
      <c r="O3421" s="43">
        <v>45.6</v>
      </c>
      <c r="P3421" s="42">
        <v>70</v>
      </c>
      <c r="Q3421" s="42">
        <v>1</v>
      </c>
      <c r="R3421" s="42">
        <v>4.5</v>
      </c>
    </row>
    <row r="3422" spans="1:18" x14ac:dyDescent="0.3">
      <c r="A3422" t="s">
        <v>3923</v>
      </c>
      <c r="B3422" s="17">
        <v>45106</v>
      </c>
      <c r="C3422" t="s">
        <v>3917</v>
      </c>
      <c r="D3422" t="s">
        <v>3918</v>
      </c>
      <c r="E3422" t="s">
        <v>3919</v>
      </c>
      <c r="F3422" t="s">
        <v>3931</v>
      </c>
      <c r="G3422" t="s">
        <v>3921</v>
      </c>
      <c r="H3422" t="s">
        <v>3922</v>
      </c>
      <c r="I3422">
        <v>371.39999999999986</v>
      </c>
      <c r="J3422" s="41">
        <v>5.2000000000000006E-3</v>
      </c>
      <c r="K3422" s="42">
        <v>1.9312799999999994</v>
      </c>
      <c r="L3422" s="43">
        <v>0.28750000000000009</v>
      </c>
      <c r="M3422" s="42">
        <v>0.55524300000000004</v>
      </c>
      <c r="N3422">
        <v>2</v>
      </c>
      <c r="O3422" s="43">
        <v>16.8</v>
      </c>
      <c r="P3422" s="42">
        <v>42</v>
      </c>
      <c r="Q3422" s="42">
        <v>7</v>
      </c>
      <c r="R3422" s="42">
        <v>7.5</v>
      </c>
    </row>
    <row r="3423" spans="1:18" x14ac:dyDescent="0.3">
      <c r="A3423" t="s">
        <v>3923</v>
      </c>
      <c r="B3423" s="17">
        <v>45107</v>
      </c>
      <c r="C3423" t="s">
        <v>3917</v>
      </c>
      <c r="D3423" t="s">
        <v>3918</v>
      </c>
      <c r="E3423" t="s">
        <v>3919</v>
      </c>
      <c r="F3423" t="s">
        <v>3931</v>
      </c>
      <c r="G3423" t="s">
        <v>3921</v>
      </c>
      <c r="H3423" t="s">
        <v>3922</v>
      </c>
      <c r="I3423">
        <v>114.5</v>
      </c>
      <c r="J3423" s="41">
        <v>8.6999999999999994E-3</v>
      </c>
      <c r="K3423" s="42">
        <v>0.99614999999999998</v>
      </c>
      <c r="L3423" s="43">
        <v>0.14949999999999999</v>
      </c>
      <c r="M3423" s="42">
        <v>0.148924425</v>
      </c>
      <c r="N3423">
        <v>2</v>
      </c>
      <c r="O3423" s="43">
        <v>32.4</v>
      </c>
      <c r="P3423" s="42">
        <v>67</v>
      </c>
      <c r="Q3423" s="42">
        <v>2</v>
      </c>
      <c r="R3423" s="42">
        <v>3</v>
      </c>
    </row>
    <row r="3424" spans="1:18" x14ac:dyDescent="0.3">
      <c r="A3424" t="s">
        <v>3923</v>
      </c>
      <c r="B3424" s="17">
        <v>45108</v>
      </c>
      <c r="C3424" t="s">
        <v>3917</v>
      </c>
      <c r="D3424" t="s">
        <v>3918</v>
      </c>
      <c r="E3424" t="s">
        <v>3919</v>
      </c>
      <c r="F3424" t="s">
        <v>3931</v>
      </c>
      <c r="G3424" t="s">
        <v>3921</v>
      </c>
      <c r="H3424" t="s">
        <v>3922</v>
      </c>
      <c r="I3424">
        <v>636.79999999999995</v>
      </c>
      <c r="J3424" s="41">
        <v>1.4900000000000002E-2</v>
      </c>
      <c r="K3424" s="42">
        <v>9.4883199999999999</v>
      </c>
      <c r="L3424" s="43">
        <v>0.25300000000000006</v>
      </c>
      <c r="M3424" s="42">
        <v>2.4005449600000004</v>
      </c>
      <c r="N3424">
        <v>1</v>
      </c>
      <c r="O3424" s="43">
        <v>2.4</v>
      </c>
      <c r="P3424" s="42">
        <v>43</v>
      </c>
      <c r="Q3424" s="42">
        <v>0</v>
      </c>
      <c r="R3424" s="42">
        <v>1.5</v>
      </c>
    </row>
    <row r="3425" spans="1:18" x14ac:dyDescent="0.3">
      <c r="A3425" t="s">
        <v>3923</v>
      </c>
      <c r="B3425" s="17">
        <v>45109</v>
      </c>
      <c r="C3425" t="s">
        <v>3917</v>
      </c>
      <c r="D3425" t="s">
        <v>3918</v>
      </c>
      <c r="E3425" t="s">
        <v>3919</v>
      </c>
      <c r="F3425" t="s">
        <v>3931</v>
      </c>
      <c r="G3425" t="s">
        <v>3921</v>
      </c>
      <c r="H3425" t="s">
        <v>3922</v>
      </c>
      <c r="I3425">
        <v>159.9</v>
      </c>
      <c r="J3425" s="41">
        <v>1.3700000000000004E-2</v>
      </c>
      <c r="K3425" s="42">
        <v>2.1906300000000005</v>
      </c>
      <c r="L3425" s="43">
        <v>1.4375</v>
      </c>
      <c r="M3425" s="42">
        <v>3.1490306250000009</v>
      </c>
      <c r="N3425">
        <v>2</v>
      </c>
      <c r="O3425" s="43">
        <v>64.8</v>
      </c>
      <c r="P3425" s="42">
        <v>16</v>
      </c>
      <c r="Q3425" s="42">
        <v>2</v>
      </c>
      <c r="R3425" s="42">
        <v>4.5</v>
      </c>
    </row>
    <row r="3426" spans="1:18" x14ac:dyDescent="0.3">
      <c r="A3426" t="s">
        <v>3923</v>
      </c>
      <c r="B3426" s="17">
        <v>45110</v>
      </c>
      <c r="C3426" t="s">
        <v>3917</v>
      </c>
      <c r="D3426" t="s">
        <v>3918</v>
      </c>
      <c r="E3426" t="s">
        <v>3919</v>
      </c>
      <c r="F3426" t="s">
        <v>3931</v>
      </c>
      <c r="G3426" t="s">
        <v>3921</v>
      </c>
      <c r="H3426" t="s">
        <v>3922</v>
      </c>
      <c r="I3426">
        <v>122.2</v>
      </c>
      <c r="J3426" s="41">
        <v>1.0800000000000001E-2</v>
      </c>
      <c r="K3426" s="42">
        <v>1.31976</v>
      </c>
      <c r="L3426" s="43">
        <v>0.97749999999999959</v>
      </c>
      <c r="M3426" s="42">
        <v>1.2900653999999996</v>
      </c>
      <c r="N3426">
        <v>2</v>
      </c>
      <c r="O3426" s="43">
        <v>8.4</v>
      </c>
      <c r="P3426" s="42">
        <v>69</v>
      </c>
      <c r="Q3426" s="42">
        <v>5</v>
      </c>
      <c r="R3426" s="42">
        <v>0</v>
      </c>
    </row>
    <row r="3427" spans="1:18" x14ac:dyDescent="0.3">
      <c r="A3427" t="s">
        <v>3923</v>
      </c>
      <c r="B3427" s="17">
        <v>45111</v>
      </c>
      <c r="C3427" t="s">
        <v>3917</v>
      </c>
      <c r="D3427" t="s">
        <v>3918</v>
      </c>
      <c r="E3427" t="s">
        <v>3919</v>
      </c>
      <c r="F3427" t="s">
        <v>3931</v>
      </c>
      <c r="G3427" t="s">
        <v>3921</v>
      </c>
      <c r="H3427" t="s">
        <v>3922</v>
      </c>
      <c r="I3427">
        <v>360.69999999999982</v>
      </c>
      <c r="J3427" s="41">
        <v>1.4400000000000003E-2</v>
      </c>
      <c r="K3427" s="42">
        <v>5.1940799999999987</v>
      </c>
      <c r="L3427" s="43">
        <v>0.67849999999999977</v>
      </c>
      <c r="M3427" s="42">
        <v>3.5241832799999981</v>
      </c>
      <c r="N3427">
        <v>4</v>
      </c>
      <c r="O3427" s="43">
        <v>151.19999999999999</v>
      </c>
      <c r="P3427" s="42">
        <v>20</v>
      </c>
      <c r="Q3427" s="42">
        <v>0</v>
      </c>
      <c r="R3427" s="42">
        <v>0</v>
      </c>
    </row>
    <row r="3428" spans="1:18" x14ac:dyDescent="0.3">
      <c r="A3428" t="s">
        <v>3923</v>
      </c>
      <c r="B3428" s="17">
        <v>45112</v>
      </c>
      <c r="C3428" t="s">
        <v>3917</v>
      </c>
      <c r="D3428" t="s">
        <v>3918</v>
      </c>
      <c r="E3428" t="s">
        <v>3919</v>
      </c>
      <c r="F3428" t="s">
        <v>3931</v>
      </c>
      <c r="G3428" t="s">
        <v>3921</v>
      </c>
      <c r="H3428" t="s">
        <v>3922</v>
      </c>
      <c r="I3428">
        <v>550.09999999999991</v>
      </c>
      <c r="J3428" s="41">
        <v>1.4200000000000001E-2</v>
      </c>
      <c r="K3428" s="42">
        <v>7.8114199999999991</v>
      </c>
      <c r="L3428" s="43">
        <v>0.161</v>
      </c>
      <c r="M3428" s="42">
        <v>1.2576386199999998</v>
      </c>
      <c r="N3428">
        <v>3</v>
      </c>
      <c r="O3428" s="43">
        <v>111.6</v>
      </c>
      <c r="P3428" s="42">
        <v>21</v>
      </c>
      <c r="Q3428" s="42">
        <v>7</v>
      </c>
      <c r="R3428" s="42">
        <v>12</v>
      </c>
    </row>
    <row r="3429" spans="1:18" x14ac:dyDescent="0.3">
      <c r="A3429" t="s">
        <v>3923</v>
      </c>
      <c r="B3429" s="17">
        <v>45113</v>
      </c>
      <c r="C3429" t="s">
        <v>3917</v>
      </c>
      <c r="D3429" t="s">
        <v>3918</v>
      </c>
      <c r="E3429" t="s">
        <v>3919</v>
      </c>
      <c r="F3429" t="s">
        <v>3931</v>
      </c>
      <c r="G3429" t="s">
        <v>3921</v>
      </c>
      <c r="H3429" t="s">
        <v>3922</v>
      </c>
      <c r="I3429">
        <v>261.79999999999995</v>
      </c>
      <c r="J3429" s="41">
        <v>7.3000000000000009E-3</v>
      </c>
      <c r="K3429" s="42">
        <v>1.9111399999999998</v>
      </c>
      <c r="L3429" s="43">
        <v>0.44849999999999995</v>
      </c>
      <c r="M3429" s="42">
        <v>0.85714628999999987</v>
      </c>
      <c r="N3429">
        <v>2</v>
      </c>
      <c r="O3429" s="43">
        <v>3.5999999999999996</v>
      </c>
      <c r="P3429" s="42">
        <v>58</v>
      </c>
      <c r="Q3429" s="42">
        <v>2</v>
      </c>
      <c r="R3429" s="42">
        <v>18</v>
      </c>
    </row>
    <row r="3430" spans="1:18" x14ac:dyDescent="0.3">
      <c r="A3430" t="s">
        <v>3923</v>
      </c>
      <c r="B3430" s="17">
        <v>45114</v>
      </c>
      <c r="C3430" t="s">
        <v>3917</v>
      </c>
      <c r="D3430" t="s">
        <v>3918</v>
      </c>
      <c r="E3430" t="s">
        <v>3919</v>
      </c>
      <c r="F3430" t="s">
        <v>3931</v>
      </c>
      <c r="G3430" t="s">
        <v>3921</v>
      </c>
      <c r="H3430" t="s">
        <v>3922</v>
      </c>
      <c r="I3430">
        <v>641</v>
      </c>
      <c r="J3430" s="41">
        <v>7.0999999999999995E-3</v>
      </c>
      <c r="K3430" s="42">
        <v>4.5510999999999999</v>
      </c>
      <c r="L3430" s="43">
        <v>0.89699999999999969</v>
      </c>
      <c r="M3430" s="42">
        <v>4.0823366999999982</v>
      </c>
      <c r="N3430">
        <v>3</v>
      </c>
      <c r="O3430" s="43">
        <v>38.4</v>
      </c>
      <c r="P3430" s="42">
        <v>65</v>
      </c>
      <c r="Q3430" s="42">
        <v>8</v>
      </c>
      <c r="R3430" s="42">
        <v>3</v>
      </c>
    </row>
    <row r="3431" spans="1:18" x14ac:dyDescent="0.3">
      <c r="A3431" t="s">
        <v>3923</v>
      </c>
      <c r="B3431" s="17">
        <v>45115</v>
      </c>
      <c r="C3431" t="s">
        <v>3917</v>
      </c>
      <c r="D3431" t="s">
        <v>3918</v>
      </c>
      <c r="E3431" t="s">
        <v>3919</v>
      </c>
      <c r="F3431" t="s">
        <v>3931</v>
      </c>
      <c r="G3431" t="s">
        <v>3921</v>
      </c>
      <c r="H3431" t="s">
        <v>3922</v>
      </c>
      <c r="I3431">
        <v>297.09999999999991</v>
      </c>
      <c r="J3431" s="41">
        <v>1.4000000000000002E-2</v>
      </c>
      <c r="K3431" s="42">
        <v>4.1593999999999998</v>
      </c>
      <c r="L3431" s="43">
        <v>0.59799999999999986</v>
      </c>
      <c r="M3431" s="42">
        <v>2.4873211999999993</v>
      </c>
      <c r="N3431">
        <v>4</v>
      </c>
      <c r="O3431" s="43">
        <v>111.6</v>
      </c>
      <c r="P3431" s="42">
        <v>16</v>
      </c>
      <c r="Q3431" s="42">
        <v>2</v>
      </c>
      <c r="R3431" s="42">
        <v>3</v>
      </c>
    </row>
    <row r="3432" spans="1:18" x14ac:dyDescent="0.3">
      <c r="A3432" t="s">
        <v>3923</v>
      </c>
      <c r="B3432" s="17">
        <v>45116</v>
      </c>
      <c r="C3432" t="s">
        <v>3917</v>
      </c>
      <c r="D3432" t="s">
        <v>3918</v>
      </c>
      <c r="E3432" t="s">
        <v>3919</v>
      </c>
      <c r="F3432" t="s">
        <v>3931</v>
      </c>
      <c r="G3432" t="s">
        <v>3921</v>
      </c>
      <c r="H3432" t="s">
        <v>3922</v>
      </c>
      <c r="I3432">
        <v>434.79999999999995</v>
      </c>
      <c r="J3432" s="41">
        <v>1.03E-2</v>
      </c>
      <c r="K3432" s="42">
        <v>4.47844</v>
      </c>
      <c r="L3432" s="43">
        <v>0.74749999999999972</v>
      </c>
      <c r="M3432" s="42">
        <v>3.3476338999999986</v>
      </c>
      <c r="N3432">
        <v>1</v>
      </c>
      <c r="O3432" s="43">
        <v>69.599999999999994</v>
      </c>
      <c r="P3432" s="42">
        <v>29</v>
      </c>
      <c r="Q3432" s="42">
        <v>12</v>
      </c>
      <c r="R3432" s="42">
        <v>13.5</v>
      </c>
    </row>
    <row r="3433" spans="1:18" x14ac:dyDescent="0.3">
      <c r="A3433" t="s">
        <v>3923</v>
      </c>
      <c r="B3433" s="17">
        <v>45117</v>
      </c>
      <c r="C3433" t="s">
        <v>3917</v>
      </c>
      <c r="D3433" t="s">
        <v>3918</v>
      </c>
      <c r="E3433" t="s">
        <v>3919</v>
      </c>
      <c r="F3433" t="s">
        <v>3931</v>
      </c>
      <c r="G3433" t="s">
        <v>3921</v>
      </c>
      <c r="H3433" t="s">
        <v>3922</v>
      </c>
      <c r="I3433">
        <v>391.09999999999991</v>
      </c>
      <c r="J3433" s="41">
        <v>1.4200000000000001E-2</v>
      </c>
      <c r="K3433" s="42">
        <v>5.5536199999999987</v>
      </c>
      <c r="L3433" s="43">
        <v>0.89699999999999969</v>
      </c>
      <c r="M3433" s="42">
        <v>4.9815971399999972</v>
      </c>
      <c r="N3433">
        <v>2</v>
      </c>
      <c r="O3433" s="43">
        <v>40.799999999999997</v>
      </c>
      <c r="P3433" s="42">
        <v>47</v>
      </c>
      <c r="Q3433" s="42">
        <v>0</v>
      </c>
      <c r="R3433" s="42">
        <v>3</v>
      </c>
    </row>
    <row r="3434" spans="1:18" x14ac:dyDescent="0.3">
      <c r="A3434" t="s">
        <v>3923</v>
      </c>
      <c r="B3434" s="17">
        <v>45118</v>
      </c>
      <c r="C3434" t="s">
        <v>3917</v>
      </c>
      <c r="D3434" t="s">
        <v>3918</v>
      </c>
      <c r="E3434" t="s">
        <v>3919</v>
      </c>
      <c r="F3434" t="s">
        <v>3931</v>
      </c>
      <c r="G3434" t="s">
        <v>3921</v>
      </c>
      <c r="H3434" t="s">
        <v>3922</v>
      </c>
      <c r="I3434">
        <v>65.5</v>
      </c>
      <c r="J3434" s="41">
        <v>9.1999999999999998E-3</v>
      </c>
      <c r="K3434" s="42">
        <v>0.60260000000000002</v>
      </c>
      <c r="L3434" s="43">
        <v>0.32200000000000001</v>
      </c>
      <c r="M3434" s="42">
        <v>0.19403720000000002</v>
      </c>
      <c r="N3434">
        <v>5</v>
      </c>
      <c r="O3434" s="43">
        <v>255.6</v>
      </c>
      <c r="P3434" s="42">
        <v>17</v>
      </c>
      <c r="Q3434" s="42">
        <v>3</v>
      </c>
      <c r="R3434" s="42">
        <v>3</v>
      </c>
    </row>
    <row r="3435" spans="1:18" x14ac:dyDescent="0.3">
      <c r="A3435" t="s">
        <v>3923</v>
      </c>
      <c r="B3435" s="17">
        <v>45119</v>
      </c>
      <c r="C3435" t="s">
        <v>3917</v>
      </c>
      <c r="D3435" t="s">
        <v>3918</v>
      </c>
      <c r="E3435" t="s">
        <v>3919</v>
      </c>
      <c r="F3435" t="s">
        <v>3931</v>
      </c>
      <c r="G3435" t="s">
        <v>3921</v>
      </c>
      <c r="H3435" t="s">
        <v>3922</v>
      </c>
      <c r="I3435">
        <v>23.999999999999886</v>
      </c>
      <c r="J3435" s="41">
        <v>6.5999999999999991E-3</v>
      </c>
      <c r="K3435" s="42">
        <v>0.15839999999999924</v>
      </c>
      <c r="L3435" s="43">
        <v>0.60949999999999971</v>
      </c>
      <c r="M3435" s="42">
        <v>9.6544799999999487E-2</v>
      </c>
      <c r="N3435">
        <v>6</v>
      </c>
      <c r="O3435" s="43">
        <v>235.2</v>
      </c>
      <c r="P3435" s="42">
        <v>24</v>
      </c>
      <c r="Q3435" s="42">
        <v>1</v>
      </c>
      <c r="R3435" s="42">
        <v>4.5</v>
      </c>
    </row>
    <row r="3436" spans="1:18" x14ac:dyDescent="0.3">
      <c r="A3436" t="s">
        <v>3923</v>
      </c>
      <c r="B3436" s="17">
        <v>45120</v>
      </c>
      <c r="C3436" t="s">
        <v>3917</v>
      </c>
      <c r="D3436" t="s">
        <v>3918</v>
      </c>
      <c r="E3436" t="s">
        <v>3919</v>
      </c>
      <c r="F3436" t="s">
        <v>3931</v>
      </c>
      <c r="G3436" t="s">
        <v>3921</v>
      </c>
      <c r="H3436" t="s">
        <v>3922</v>
      </c>
      <c r="I3436">
        <v>473.99999999999989</v>
      </c>
      <c r="J3436" s="41">
        <v>1.14E-2</v>
      </c>
      <c r="K3436" s="42">
        <v>5.4035999999999991</v>
      </c>
      <c r="L3436" s="43">
        <v>1.0809999999999997</v>
      </c>
      <c r="M3436" s="42">
        <v>5.8412915999999973</v>
      </c>
      <c r="N3436">
        <v>4</v>
      </c>
      <c r="O3436" s="43">
        <v>103.2</v>
      </c>
      <c r="P3436" s="42">
        <v>27</v>
      </c>
      <c r="Q3436" s="42">
        <v>7</v>
      </c>
      <c r="R3436" s="42">
        <v>6</v>
      </c>
    </row>
    <row r="3437" spans="1:18" x14ac:dyDescent="0.3">
      <c r="A3437" t="s">
        <v>3923</v>
      </c>
      <c r="B3437" s="17">
        <v>45121</v>
      </c>
      <c r="C3437" t="s">
        <v>3917</v>
      </c>
      <c r="D3437" t="s">
        <v>3918</v>
      </c>
      <c r="E3437" t="s">
        <v>3919</v>
      </c>
      <c r="F3437" t="s">
        <v>3931</v>
      </c>
      <c r="G3437" t="s">
        <v>3921</v>
      </c>
      <c r="H3437" t="s">
        <v>3922</v>
      </c>
      <c r="I3437">
        <v>190.39999999999998</v>
      </c>
      <c r="J3437" s="41">
        <v>1.6E-2</v>
      </c>
      <c r="K3437" s="42">
        <v>3.0463999999999998</v>
      </c>
      <c r="L3437" s="43">
        <v>1.2074999999999998</v>
      </c>
      <c r="M3437" s="42">
        <v>3.6785279999999991</v>
      </c>
      <c r="N3437">
        <v>6</v>
      </c>
      <c r="O3437" s="43">
        <v>152.4</v>
      </c>
      <c r="P3437" s="42">
        <v>33</v>
      </c>
      <c r="Q3437" s="42">
        <v>4</v>
      </c>
      <c r="R3437" s="42">
        <v>4.5</v>
      </c>
    </row>
    <row r="3438" spans="1:18" x14ac:dyDescent="0.3">
      <c r="A3438" t="s">
        <v>3923</v>
      </c>
      <c r="B3438" s="17">
        <v>45122</v>
      </c>
      <c r="C3438" t="s">
        <v>3917</v>
      </c>
      <c r="D3438" t="s">
        <v>3918</v>
      </c>
      <c r="E3438" t="s">
        <v>3919</v>
      </c>
      <c r="F3438" t="s">
        <v>3931</v>
      </c>
      <c r="G3438" t="s">
        <v>3921</v>
      </c>
      <c r="H3438" t="s">
        <v>3922</v>
      </c>
      <c r="I3438">
        <v>178.89999999999998</v>
      </c>
      <c r="J3438" s="41">
        <v>1.14E-2</v>
      </c>
      <c r="K3438" s="42">
        <v>2.0394599999999996</v>
      </c>
      <c r="L3438" s="43">
        <v>0.70149999999999979</v>
      </c>
      <c r="M3438" s="42">
        <v>1.4306811899999994</v>
      </c>
      <c r="N3438">
        <v>4</v>
      </c>
      <c r="O3438" s="43">
        <v>181.2</v>
      </c>
      <c r="P3438" s="42">
        <v>81</v>
      </c>
      <c r="Q3438" s="42">
        <v>8</v>
      </c>
      <c r="R3438" s="42">
        <v>4.5</v>
      </c>
    </row>
    <row r="3439" spans="1:18" x14ac:dyDescent="0.3">
      <c r="A3439" t="s">
        <v>3923</v>
      </c>
      <c r="B3439" s="17">
        <v>45123</v>
      </c>
      <c r="C3439" t="s">
        <v>3917</v>
      </c>
      <c r="D3439" t="s">
        <v>3918</v>
      </c>
      <c r="E3439" t="s">
        <v>3919</v>
      </c>
      <c r="F3439" t="s">
        <v>3931</v>
      </c>
      <c r="G3439" t="s">
        <v>3921</v>
      </c>
      <c r="H3439" t="s">
        <v>3922</v>
      </c>
      <c r="I3439">
        <v>347.19999999999982</v>
      </c>
      <c r="J3439" s="41">
        <v>1.1800000000000001E-2</v>
      </c>
      <c r="K3439" s="42">
        <v>4.0969599999999984</v>
      </c>
      <c r="L3439" s="43">
        <v>0.98899999999999977</v>
      </c>
      <c r="M3439" s="42">
        <v>4.0518934399999971</v>
      </c>
      <c r="N3439">
        <v>1</v>
      </c>
      <c r="O3439" s="43">
        <v>66</v>
      </c>
      <c r="P3439" s="42">
        <v>38</v>
      </c>
      <c r="Q3439" s="42">
        <v>6</v>
      </c>
      <c r="R3439" s="42">
        <v>9</v>
      </c>
    </row>
    <row r="3440" spans="1:18" x14ac:dyDescent="0.3">
      <c r="A3440" t="s">
        <v>3923</v>
      </c>
      <c r="B3440" s="17">
        <v>45124</v>
      </c>
      <c r="C3440" t="s">
        <v>3917</v>
      </c>
      <c r="D3440" t="s">
        <v>3918</v>
      </c>
      <c r="E3440" t="s">
        <v>3919</v>
      </c>
      <c r="F3440" t="s">
        <v>3931</v>
      </c>
      <c r="G3440" t="s">
        <v>3921</v>
      </c>
      <c r="H3440" t="s">
        <v>3922</v>
      </c>
      <c r="I3440">
        <v>551.29999999999995</v>
      </c>
      <c r="J3440" s="41">
        <v>1.15E-2</v>
      </c>
      <c r="K3440" s="42">
        <v>6.3399499999999991</v>
      </c>
      <c r="L3440" s="43">
        <v>1.2304999999999997</v>
      </c>
      <c r="M3440" s="42">
        <v>7.8013084749999972</v>
      </c>
      <c r="N3440">
        <v>5</v>
      </c>
      <c r="O3440" s="43">
        <v>381.59999999999997</v>
      </c>
      <c r="P3440" s="42">
        <v>29</v>
      </c>
      <c r="Q3440" s="42">
        <v>5</v>
      </c>
      <c r="R3440" s="42">
        <v>1.5</v>
      </c>
    </row>
    <row r="3441" spans="1:18" x14ac:dyDescent="0.3">
      <c r="A3441" t="s">
        <v>3923</v>
      </c>
      <c r="B3441" s="17">
        <v>45125</v>
      </c>
      <c r="C3441" t="s">
        <v>3917</v>
      </c>
      <c r="D3441" t="s">
        <v>3918</v>
      </c>
      <c r="E3441" t="s">
        <v>3919</v>
      </c>
      <c r="F3441" t="s">
        <v>3931</v>
      </c>
      <c r="G3441" t="s">
        <v>3921</v>
      </c>
      <c r="H3441" t="s">
        <v>3922</v>
      </c>
      <c r="I3441">
        <v>416</v>
      </c>
      <c r="J3441" s="41">
        <v>1.14E-2</v>
      </c>
      <c r="K3441" s="42">
        <v>4.7423999999999999</v>
      </c>
      <c r="L3441" s="43">
        <v>0.18400000000000002</v>
      </c>
      <c r="M3441" s="42">
        <v>0.87260160000000009</v>
      </c>
      <c r="N3441">
        <v>4</v>
      </c>
      <c r="O3441" s="43">
        <v>348</v>
      </c>
      <c r="P3441" s="42">
        <v>34</v>
      </c>
      <c r="Q3441" s="42">
        <v>5</v>
      </c>
      <c r="R3441" s="42">
        <v>3</v>
      </c>
    </row>
    <row r="3442" spans="1:18" x14ac:dyDescent="0.3">
      <c r="A3442" t="s">
        <v>3923</v>
      </c>
      <c r="B3442" s="17">
        <v>45126</v>
      </c>
      <c r="C3442" t="s">
        <v>3917</v>
      </c>
      <c r="D3442" t="s">
        <v>3918</v>
      </c>
      <c r="E3442" t="s">
        <v>3919</v>
      </c>
      <c r="F3442" t="s">
        <v>3931</v>
      </c>
      <c r="G3442" t="s">
        <v>3921</v>
      </c>
      <c r="H3442" t="s">
        <v>3922</v>
      </c>
      <c r="I3442">
        <v>294.79999999999995</v>
      </c>
      <c r="J3442" s="41">
        <v>8.6999999999999994E-3</v>
      </c>
      <c r="K3442" s="42">
        <v>2.5647599999999993</v>
      </c>
      <c r="L3442" s="43">
        <v>0.63249999999999973</v>
      </c>
      <c r="M3442" s="42">
        <v>1.6222106999999988</v>
      </c>
      <c r="N3442">
        <v>2</v>
      </c>
      <c r="O3442" s="43">
        <v>117.6</v>
      </c>
      <c r="P3442" s="42">
        <v>66</v>
      </c>
      <c r="Q3442" s="42">
        <v>9</v>
      </c>
      <c r="R3442" s="42">
        <v>1.5</v>
      </c>
    </row>
    <row r="3443" spans="1:18" x14ac:dyDescent="0.3">
      <c r="A3443" t="s">
        <v>3923</v>
      </c>
      <c r="B3443" s="17">
        <v>45127</v>
      </c>
      <c r="C3443" t="s">
        <v>3917</v>
      </c>
      <c r="D3443" t="s">
        <v>3918</v>
      </c>
      <c r="E3443" t="s">
        <v>3919</v>
      </c>
      <c r="F3443" t="s">
        <v>3931</v>
      </c>
      <c r="G3443" t="s">
        <v>3921</v>
      </c>
      <c r="H3443" t="s">
        <v>3922</v>
      </c>
      <c r="I3443">
        <v>691</v>
      </c>
      <c r="J3443" s="41">
        <v>1.4000000000000002E-2</v>
      </c>
      <c r="K3443" s="42">
        <v>9.6740000000000013</v>
      </c>
      <c r="L3443" s="43">
        <v>0.64399999999999991</v>
      </c>
      <c r="M3443" s="42">
        <v>6.2300560000000003</v>
      </c>
      <c r="N3443">
        <v>6</v>
      </c>
      <c r="O3443" s="43">
        <v>376.8</v>
      </c>
      <c r="P3443" s="42">
        <v>38</v>
      </c>
      <c r="Q3443" s="42">
        <v>11</v>
      </c>
      <c r="R3443" s="42">
        <v>3</v>
      </c>
    </row>
    <row r="3444" spans="1:18" x14ac:dyDescent="0.3">
      <c r="A3444" t="s">
        <v>3923</v>
      </c>
      <c r="B3444" s="17">
        <v>45128</v>
      </c>
      <c r="C3444" t="s">
        <v>3917</v>
      </c>
      <c r="D3444" t="s">
        <v>3918</v>
      </c>
      <c r="E3444" t="s">
        <v>3919</v>
      </c>
      <c r="F3444" t="s">
        <v>3931</v>
      </c>
      <c r="G3444" t="s">
        <v>3921</v>
      </c>
      <c r="H3444" t="s">
        <v>3922</v>
      </c>
      <c r="I3444">
        <v>885.89999999999986</v>
      </c>
      <c r="J3444" s="41">
        <v>1.0600000000000002E-2</v>
      </c>
      <c r="K3444" s="42">
        <v>9.3905399999999997</v>
      </c>
      <c r="L3444" s="43">
        <v>1.5064999999999997</v>
      </c>
      <c r="M3444" s="42">
        <v>14.146848509999996</v>
      </c>
      <c r="N3444">
        <v>3</v>
      </c>
      <c r="O3444" s="43">
        <v>94.8</v>
      </c>
      <c r="P3444" s="42">
        <v>34</v>
      </c>
      <c r="Q3444" s="42">
        <v>6</v>
      </c>
      <c r="R3444" s="42">
        <v>4.5</v>
      </c>
    </row>
    <row r="3445" spans="1:18" x14ac:dyDescent="0.3">
      <c r="A3445" t="s">
        <v>3923</v>
      </c>
      <c r="B3445" s="17">
        <v>45129</v>
      </c>
      <c r="C3445" t="s">
        <v>3917</v>
      </c>
      <c r="D3445" t="s">
        <v>3918</v>
      </c>
      <c r="E3445" t="s">
        <v>3919</v>
      </c>
      <c r="F3445" t="s">
        <v>3931</v>
      </c>
      <c r="G3445" t="s">
        <v>3921</v>
      </c>
      <c r="H3445" t="s">
        <v>3922</v>
      </c>
      <c r="I3445">
        <v>69.7</v>
      </c>
      <c r="J3445" s="41">
        <v>9.4000000000000004E-3</v>
      </c>
      <c r="K3445" s="42">
        <v>0.6551800000000001</v>
      </c>
      <c r="L3445" s="43">
        <v>1.1959999999999997</v>
      </c>
      <c r="M3445" s="42">
        <v>0.78359527999999989</v>
      </c>
      <c r="N3445">
        <v>5</v>
      </c>
      <c r="O3445" s="43">
        <v>186</v>
      </c>
      <c r="P3445" s="42">
        <v>54</v>
      </c>
      <c r="Q3445" s="42">
        <v>10</v>
      </c>
      <c r="R3445" s="42">
        <v>6</v>
      </c>
    </row>
    <row r="3446" spans="1:18" x14ac:dyDescent="0.3">
      <c r="A3446" t="s">
        <v>3923</v>
      </c>
      <c r="B3446" s="17">
        <v>45130</v>
      </c>
      <c r="C3446" t="s">
        <v>3917</v>
      </c>
      <c r="D3446" t="s">
        <v>3918</v>
      </c>
      <c r="E3446" t="s">
        <v>3919</v>
      </c>
      <c r="F3446" t="s">
        <v>3931</v>
      </c>
      <c r="G3446" t="s">
        <v>3921</v>
      </c>
      <c r="H3446" t="s">
        <v>3922</v>
      </c>
      <c r="I3446">
        <v>235.79999999999995</v>
      </c>
      <c r="J3446" s="41">
        <v>1.1300000000000001E-2</v>
      </c>
      <c r="K3446" s="42">
        <v>2.6645399999999997</v>
      </c>
      <c r="L3446" s="43">
        <v>0.98899999999999977</v>
      </c>
      <c r="M3446" s="42">
        <v>2.6352300599999992</v>
      </c>
      <c r="N3446">
        <v>1</v>
      </c>
      <c r="O3446" s="43">
        <v>4.8</v>
      </c>
      <c r="P3446" s="42">
        <v>18</v>
      </c>
      <c r="Q3446" s="42">
        <v>3</v>
      </c>
      <c r="R3446" s="42">
        <v>7.5</v>
      </c>
    </row>
    <row r="3447" spans="1:18" x14ac:dyDescent="0.3">
      <c r="A3447" t="s">
        <v>3923</v>
      </c>
      <c r="B3447" s="17">
        <v>45131</v>
      </c>
      <c r="C3447" t="s">
        <v>3917</v>
      </c>
      <c r="D3447" t="s">
        <v>3918</v>
      </c>
      <c r="E3447" t="s">
        <v>3919</v>
      </c>
      <c r="F3447" t="s">
        <v>3931</v>
      </c>
      <c r="G3447" t="s">
        <v>3921</v>
      </c>
      <c r="H3447" t="s">
        <v>3922</v>
      </c>
      <c r="I3447">
        <v>517.29999999999995</v>
      </c>
      <c r="J3447" s="41">
        <v>1.2600000000000004E-2</v>
      </c>
      <c r="K3447" s="42">
        <v>6.5179800000000014</v>
      </c>
      <c r="L3447" s="43">
        <v>0.81649999999999967</v>
      </c>
      <c r="M3447" s="42">
        <v>5.3219306699999986</v>
      </c>
      <c r="N3447">
        <v>2</v>
      </c>
      <c r="O3447" s="43">
        <v>78</v>
      </c>
      <c r="P3447" s="42">
        <v>75</v>
      </c>
      <c r="Q3447" s="42">
        <v>9</v>
      </c>
      <c r="R3447" s="42">
        <v>3</v>
      </c>
    </row>
    <row r="3448" spans="1:18" x14ac:dyDescent="0.3">
      <c r="A3448" t="s">
        <v>3923</v>
      </c>
      <c r="B3448" s="17">
        <v>45132</v>
      </c>
      <c r="C3448" t="s">
        <v>3917</v>
      </c>
      <c r="D3448" t="s">
        <v>3918</v>
      </c>
      <c r="E3448" t="s">
        <v>3919</v>
      </c>
      <c r="F3448" t="s">
        <v>3931</v>
      </c>
      <c r="G3448" t="s">
        <v>3921</v>
      </c>
      <c r="H3448" t="s">
        <v>3922</v>
      </c>
      <c r="I3448">
        <v>445.29999999999995</v>
      </c>
      <c r="J3448" s="41">
        <v>9.1000000000000004E-3</v>
      </c>
      <c r="K3448" s="42">
        <v>4.0522299999999998</v>
      </c>
      <c r="L3448" s="43">
        <v>1.2534999999999998</v>
      </c>
      <c r="M3448" s="42">
        <v>5.0794703049999992</v>
      </c>
      <c r="N3448">
        <v>1</v>
      </c>
      <c r="O3448" s="43">
        <v>44.4</v>
      </c>
      <c r="P3448" s="42">
        <v>49</v>
      </c>
      <c r="Q3448" s="42">
        <v>9</v>
      </c>
      <c r="R3448" s="42">
        <v>4.5</v>
      </c>
    </row>
    <row r="3449" spans="1:18" x14ac:dyDescent="0.3">
      <c r="A3449" t="s">
        <v>3923</v>
      </c>
      <c r="B3449" s="17">
        <v>45133</v>
      </c>
      <c r="C3449" t="s">
        <v>3917</v>
      </c>
      <c r="D3449" t="s">
        <v>3918</v>
      </c>
      <c r="E3449" t="s">
        <v>3919</v>
      </c>
      <c r="F3449" t="s">
        <v>3931</v>
      </c>
      <c r="G3449" t="s">
        <v>3921</v>
      </c>
      <c r="H3449" t="s">
        <v>3922</v>
      </c>
      <c r="I3449">
        <v>18.400000000000102</v>
      </c>
      <c r="J3449" s="41">
        <v>1.4000000000000002E-2</v>
      </c>
      <c r="K3449" s="42">
        <v>0.25760000000000144</v>
      </c>
      <c r="L3449" s="43">
        <v>0.13800000000000001</v>
      </c>
      <c r="M3449" s="42">
        <v>3.55488000000002E-2</v>
      </c>
      <c r="N3449">
        <v>2</v>
      </c>
      <c r="O3449" s="43">
        <v>58.8</v>
      </c>
      <c r="P3449" s="42">
        <v>23</v>
      </c>
      <c r="Q3449" s="42">
        <v>7</v>
      </c>
      <c r="R3449" s="42">
        <v>0</v>
      </c>
    </row>
    <row r="3450" spans="1:18" x14ac:dyDescent="0.3">
      <c r="A3450" t="s">
        <v>3923</v>
      </c>
      <c r="B3450" s="17">
        <v>45134</v>
      </c>
      <c r="C3450" t="s">
        <v>3917</v>
      </c>
      <c r="D3450" t="s">
        <v>3918</v>
      </c>
      <c r="E3450" t="s">
        <v>3919</v>
      </c>
      <c r="F3450" t="s">
        <v>3931</v>
      </c>
      <c r="G3450" t="s">
        <v>3921</v>
      </c>
      <c r="H3450" t="s">
        <v>3922</v>
      </c>
      <c r="I3450">
        <v>243.89999999999998</v>
      </c>
      <c r="J3450" s="41">
        <v>1.5600000000000001E-2</v>
      </c>
      <c r="K3450" s="42">
        <v>3.80484</v>
      </c>
      <c r="L3450" s="43">
        <v>0.60949999999999982</v>
      </c>
      <c r="M3450" s="42">
        <v>2.3190499799999995</v>
      </c>
      <c r="N3450">
        <v>4</v>
      </c>
      <c r="O3450" s="43">
        <v>118.8</v>
      </c>
      <c r="P3450" s="42">
        <v>61</v>
      </c>
      <c r="Q3450" s="42">
        <v>11</v>
      </c>
      <c r="R3450" s="42">
        <v>1.5</v>
      </c>
    </row>
    <row r="3451" spans="1:18" x14ac:dyDescent="0.3">
      <c r="A3451" t="s">
        <v>3923</v>
      </c>
      <c r="B3451" s="17">
        <v>45135</v>
      </c>
      <c r="C3451" t="s">
        <v>3917</v>
      </c>
      <c r="D3451" t="s">
        <v>3918</v>
      </c>
      <c r="E3451" t="s">
        <v>3919</v>
      </c>
      <c r="F3451" t="s">
        <v>3931</v>
      </c>
      <c r="G3451" t="s">
        <v>3921</v>
      </c>
      <c r="H3451" t="s">
        <v>3922</v>
      </c>
      <c r="I3451">
        <v>286.59999999999991</v>
      </c>
      <c r="J3451" s="41">
        <v>1.1299999999999999E-2</v>
      </c>
      <c r="K3451" s="42">
        <v>3.2385799999999989</v>
      </c>
      <c r="L3451" s="43">
        <v>1.0464999999999998</v>
      </c>
      <c r="M3451" s="42">
        <v>3.3891739699999981</v>
      </c>
      <c r="N3451">
        <v>1</v>
      </c>
      <c r="O3451" s="43">
        <v>64.8</v>
      </c>
      <c r="P3451" s="42">
        <v>24</v>
      </c>
      <c r="Q3451" s="42">
        <v>3</v>
      </c>
      <c r="R3451" s="42">
        <v>4.5</v>
      </c>
    </row>
    <row r="3452" spans="1:18" x14ac:dyDescent="0.3">
      <c r="A3452" t="s">
        <v>3923</v>
      </c>
      <c r="B3452" s="17">
        <v>45136</v>
      </c>
      <c r="C3452" t="s">
        <v>3917</v>
      </c>
      <c r="D3452" t="s">
        <v>3918</v>
      </c>
      <c r="E3452" t="s">
        <v>3919</v>
      </c>
      <c r="F3452" t="s">
        <v>3931</v>
      </c>
      <c r="G3452" t="s">
        <v>3921</v>
      </c>
      <c r="H3452" t="s">
        <v>3922</v>
      </c>
      <c r="I3452">
        <v>100.5</v>
      </c>
      <c r="J3452" s="41">
        <v>8.2000000000000024E-3</v>
      </c>
      <c r="K3452" s="42">
        <v>0.82410000000000028</v>
      </c>
      <c r="L3452" s="43">
        <v>0.48299999999999987</v>
      </c>
      <c r="M3452" s="42">
        <v>0.39804030000000001</v>
      </c>
      <c r="N3452">
        <v>1</v>
      </c>
      <c r="O3452" s="43">
        <v>62.4</v>
      </c>
      <c r="P3452" s="42">
        <v>48</v>
      </c>
      <c r="Q3452" s="42">
        <v>1</v>
      </c>
      <c r="R3452" s="42">
        <v>4.5</v>
      </c>
    </row>
    <row r="3453" spans="1:18" x14ac:dyDescent="0.3">
      <c r="A3453" t="s">
        <v>3923</v>
      </c>
      <c r="B3453" s="17">
        <v>45137</v>
      </c>
      <c r="C3453" t="s">
        <v>3917</v>
      </c>
      <c r="D3453" t="s">
        <v>3918</v>
      </c>
      <c r="E3453" t="s">
        <v>3919</v>
      </c>
      <c r="F3453" t="s">
        <v>3931</v>
      </c>
      <c r="G3453" t="s">
        <v>3921</v>
      </c>
      <c r="H3453" t="s">
        <v>3922</v>
      </c>
      <c r="I3453">
        <v>11.199999999999932</v>
      </c>
      <c r="J3453" s="41">
        <v>1.2400000000000001E-2</v>
      </c>
      <c r="K3453" s="42">
        <v>0.13887999999999917</v>
      </c>
      <c r="L3453" s="43">
        <v>1.1499999999999995</v>
      </c>
      <c r="M3453" s="42">
        <v>0.15971199999999897</v>
      </c>
      <c r="N3453">
        <v>5</v>
      </c>
      <c r="O3453" s="43">
        <v>326.39999999999998</v>
      </c>
      <c r="P3453" s="42">
        <v>32</v>
      </c>
      <c r="Q3453" s="42">
        <v>3</v>
      </c>
      <c r="R3453" s="42">
        <v>0</v>
      </c>
    </row>
    <row r="3454" spans="1:18" x14ac:dyDescent="0.3">
      <c r="A3454" t="s">
        <v>3923</v>
      </c>
      <c r="B3454" s="17">
        <v>45138</v>
      </c>
      <c r="C3454" t="s">
        <v>3917</v>
      </c>
      <c r="D3454" t="s">
        <v>3918</v>
      </c>
      <c r="E3454" t="s">
        <v>3919</v>
      </c>
      <c r="F3454" t="s">
        <v>3931</v>
      </c>
      <c r="G3454" t="s">
        <v>3921</v>
      </c>
      <c r="H3454" t="s">
        <v>3922</v>
      </c>
      <c r="I3454">
        <v>308.19999999999982</v>
      </c>
      <c r="J3454" s="41">
        <v>5.0000000000000018E-3</v>
      </c>
      <c r="K3454" s="42">
        <v>1.5409999999999997</v>
      </c>
      <c r="L3454" s="43">
        <v>1.5984999999999996</v>
      </c>
      <c r="M3454" s="42">
        <v>2.4632884999999991</v>
      </c>
      <c r="N3454">
        <v>5</v>
      </c>
      <c r="O3454" s="43">
        <v>309.59999999999997</v>
      </c>
      <c r="P3454" s="42">
        <v>24</v>
      </c>
      <c r="Q3454" s="42">
        <v>2</v>
      </c>
      <c r="R3454" s="42">
        <v>0</v>
      </c>
    </row>
    <row r="3455" spans="1:18" x14ac:dyDescent="0.3">
      <c r="A3455" t="s">
        <v>3923</v>
      </c>
      <c r="B3455" s="17">
        <v>45139</v>
      </c>
      <c r="C3455" t="s">
        <v>3917</v>
      </c>
      <c r="D3455" t="s">
        <v>3918</v>
      </c>
      <c r="E3455" t="s">
        <v>3919</v>
      </c>
      <c r="F3455" t="s">
        <v>3931</v>
      </c>
      <c r="G3455" t="s">
        <v>3921</v>
      </c>
      <c r="H3455" t="s">
        <v>3922</v>
      </c>
      <c r="I3455">
        <v>432.49999999999989</v>
      </c>
      <c r="J3455" s="41">
        <v>1.0700000000000001E-2</v>
      </c>
      <c r="K3455" s="42">
        <v>4.6277499999999989</v>
      </c>
      <c r="L3455" s="43">
        <v>0.82799999999999963</v>
      </c>
      <c r="M3455" s="42">
        <v>3.8317769999999975</v>
      </c>
      <c r="N3455">
        <v>5</v>
      </c>
      <c r="O3455" s="43">
        <v>415.2</v>
      </c>
      <c r="P3455" s="42">
        <v>26</v>
      </c>
      <c r="Q3455" s="42">
        <v>6</v>
      </c>
      <c r="R3455" s="42">
        <v>1.5</v>
      </c>
    </row>
    <row r="3456" spans="1:18" x14ac:dyDescent="0.3">
      <c r="A3456" t="s">
        <v>3923</v>
      </c>
      <c r="B3456" s="17">
        <v>45140</v>
      </c>
      <c r="C3456" t="s">
        <v>3917</v>
      </c>
      <c r="D3456" t="s">
        <v>3918</v>
      </c>
      <c r="E3456" t="s">
        <v>3919</v>
      </c>
      <c r="F3456" t="s">
        <v>3931</v>
      </c>
      <c r="G3456" t="s">
        <v>3921</v>
      </c>
      <c r="H3456" t="s">
        <v>3922</v>
      </c>
      <c r="I3456">
        <v>435.4</v>
      </c>
      <c r="J3456" s="41">
        <v>1.5199999999999998E-2</v>
      </c>
      <c r="K3456" s="42">
        <v>6.6180799999999991</v>
      </c>
      <c r="L3456" s="43">
        <v>1.1499999999999997</v>
      </c>
      <c r="M3456" s="42">
        <v>7.6107919999999964</v>
      </c>
      <c r="N3456">
        <v>2</v>
      </c>
      <c r="O3456" s="43">
        <v>75.599999999999994</v>
      </c>
      <c r="P3456" s="42">
        <v>39</v>
      </c>
      <c r="Q3456" s="42">
        <v>10</v>
      </c>
      <c r="R3456" s="42">
        <v>3</v>
      </c>
    </row>
    <row r="3457" spans="1:18" x14ac:dyDescent="0.3">
      <c r="A3457" t="s">
        <v>3923</v>
      </c>
      <c r="B3457" s="17">
        <v>45141</v>
      </c>
      <c r="C3457" t="s">
        <v>3917</v>
      </c>
      <c r="D3457" t="s">
        <v>3918</v>
      </c>
      <c r="E3457" t="s">
        <v>3919</v>
      </c>
      <c r="F3457" t="s">
        <v>3931</v>
      </c>
      <c r="G3457" t="s">
        <v>3921</v>
      </c>
      <c r="H3457" t="s">
        <v>3922</v>
      </c>
      <c r="I3457">
        <v>17.3000000000001</v>
      </c>
      <c r="J3457" s="41">
        <v>1.21E-2</v>
      </c>
      <c r="K3457" s="42">
        <v>0.20933000000000121</v>
      </c>
      <c r="L3457" s="43">
        <v>0.49449999999999988</v>
      </c>
      <c r="M3457" s="42">
        <v>0.10351368500000058</v>
      </c>
      <c r="N3457">
        <v>6</v>
      </c>
      <c r="O3457" s="43">
        <v>175.2</v>
      </c>
      <c r="P3457" s="42">
        <v>31</v>
      </c>
      <c r="Q3457" s="42">
        <v>6</v>
      </c>
      <c r="R3457" s="42">
        <v>12</v>
      </c>
    </row>
    <row r="3458" spans="1:18" x14ac:dyDescent="0.3">
      <c r="A3458" t="s">
        <v>3923</v>
      </c>
      <c r="B3458" s="17">
        <v>45142</v>
      </c>
      <c r="C3458" t="s">
        <v>3917</v>
      </c>
      <c r="D3458" t="s">
        <v>3918</v>
      </c>
      <c r="E3458" t="s">
        <v>3919</v>
      </c>
      <c r="F3458" t="s">
        <v>3931</v>
      </c>
      <c r="G3458" t="s">
        <v>3921</v>
      </c>
      <c r="H3458" t="s">
        <v>3922</v>
      </c>
      <c r="I3458">
        <v>48.899999999999977</v>
      </c>
      <c r="J3458" s="41">
        <v>9.0000000000000011E-3</v>
      </c>
      <c r="K3458" s="42">
        <v>0.44009999999999982</v>
      </c>
      <c r="L3458" s="43">
        <v>0.89699999999999969</v>
      </c>
      <c r="M3458" s="42">
        <v>0.39476969999999972</v>
      </c>
      <c r="N3458">
        <v>4</v>
      </c>
      <c r="O3458" s="43">
        <v>139.19999999999999</v>
      </c>
      <c r="P3458" s="42">
        <v>15</v>
      </c>
      <c r="Q3458" s="42">
        <v>7</v>
      </c>
      <c r="R3458" s="42">
        <v>0</v>
      </c>
    </row>
    <row r="3459" spans="1:18" x14ac:dyDescent="0.3">
      <c r="A3459" t="s">
        <v>3923</v>
      </c>
      <c r="B3459" s="17">
        <v>45143</v>
      </c>
      <c r="C3459" t="s">
        <v>3917</v>
      </c>
      <c r="D3459" t="s">
        <v>3918</v>
      </c>
      <c r="E3459" t="s">
        <v>3919</v>
      </c>
      <c r="F3459" t="s">
        <v>3931</v>
      </c>
      <c r="G3459" t="s">
        <v>3921</v>
      </c>
      <c r="H3459" t="s">
        <v>3922</v>
      </c>
      <c r="I3459">
        <v>190.59999999999991</v>
      </c>
      <c r="J3459" s="41">
        <v>1.47E-2</v>
      </c>
      <c r="K3459" s="42">
        <v>2.8018199999999984</v>
      </c>
      <c r="L3459" s="43">
        <v>0.25300000000000006</v>
      </c>
      <c r="M3459" s="42">
        <v>0.7088604599999998</v>
      </c>
      <c r="N3459">
        <v>2</v>
      </c>
      <c r="O3459" s="43">
        <v>67.2</v>
      </c>
      <c r="P3459" s="42">
        <v>46</v>
      </c>
      <c r="Q3459" s="42">
        <v>2</v>
      </c>
      <c r="R3459" s="42">
        <v>3</v>
      </c>
    </row>
    <row r="3460" spans="1:18" x14ac:dyDescent="0.3">
      <c r="A3460" t="s">
        <v>3923</v>
      </c>
      <c r="B3460" s="17">
        <v>45144</v>
      </c>
      <c r="C3460" t="s">
        <v>3917</v>
      </c>
      <c r="D3460" t="s">
        <v>3918</v>
      </c>
      <c r="E3460" t="s">
        <v>3919</v>
      </c>
      <c r="F3460" t="s">
        <v>3931</v>
      </c>
      <c r="G3460" t="s">
        <v>3921</v>
      </c>
      <c r="H3460" t="s">
        <v>3922</v>
      </c>
      <c r="I3460">
        <v>463.70000000000005</v>
      </c>
      <c r="J3460" s="41">
        <v>1.5600000000000001E-2</v>
      </c>
      <c r="K3460" s="42">
        <v>7.2337200000000008</v>
      </c>
      <c r="L3460" s="43">
        <v>0.29899999999999999</v>
      </c>
      <c r="M3460" s="42">
        <v>2.1628822800000003</v>
      </c>
      <c r="N3460">
        <v>5</v>
      </c>
      <c r="O3460" s="43">
        <v>201.6</v>
      </c>
      <c r="P3460" s="42">
        <v>40</v>
      </c>
      <c r="Q3460" s="42">
        <v>7</v>
      </c>
      <c r="R3460" s="42">
        <v>1.5</v>
      </c>
    </row>
    <row r="3461" spans="1:18" x14ac:dyDescent="0.3">
      <c r="A3461" t="s">
        <v>3923</v>
      </c>
      <c r="B3461" s="17">
        <v>45145</v>
      </c>
      <c r="C3461" t="s">
        <v>3917</v>
      </c>
      <c r="D3461" t="s">
        <v>3918</v>
      </c>
      <c r="E3461" t="s">
        <v>3919</v>
      </c>
      <c r="F3461" t="s">
        <v>3931</v>
      </c>
      <c r="G3461" t="s">
        <v>3921</v>
      </c>
      <c r="H3461" t="s">
        <v>3922</v>
      </c>
      <c r="I3461">
        <v>263.09999999999991</v>
      </c>
      <c r="J3461" s="41">
        <v>1.4800000000000002E-2</v>
      </c>
      <c r="K3461" s="42">
        <v>3.8938799999999993</v>
      </c>
      <c r="L3461" s="43">
        <v>0.55199999999999982</v>
      </c>
      <c r="M3461" s="42">
        <v>2.1494217599999987</v>
      </c>
      <c r="N3461">
        <v>2</v>
      </c>
      <c r="O3461" s="43">
        <v>73.2</v>
      </c>
      <c r="P3461" s="42">
        <v>24</v>
      </c>
      <c r="Q3461" s="42">
        <v>1</v>
      </c>
      <c r="R3461" s="42">
        <v>0</v>
      </c>
    </row>
    <row r="3462" spans="1:18" x14ac:dyDescent="0.3">
      <c r="A3462" t="s">
        <v>3923</v>
      </c>
      <c r="B3462" s="17">
        <v>45146</v>
      </c>
      <c r="C3462" t="s">
        <v>3917</v>
      </c>
      <c r="D3462" t="s">
        <v>3918</v>
      </c>
      <c r="E3462" t="s">
        <v>3919</v>
      </c>
      <c r="F3462" t="s">
        <v>3931</v>
      </c>
      <c r="G3462" t="s">
        <v>3921</v>
      </c>
      <c r="H3462" t="s">
        <v>3922</v>
      </c>
      <c r="I3462">
        <v>536.19999999999982</v>
      </c>
      <c r="J3462" s="41">
        <v>1.3200000000000002E-2</v>
      </c>
      <c r="K3462" s="42">
        <v>7.0778399999999984</v>
      </c>
      <c r="L3462" s="43">
        <v>1.4949999999999997</v>
      </c>
      <c r="M3462" s="42">
        <v>10.581370799999995</v>
      </c>
      <c r="N3462">
        <v>4</v>
      </c>
      <c r="O3462" s="43">
        <v>206.4</v>
      </c>
      <c r="P3462" s="42">
        <v>46</v>
      </c>
      <c r="Q3462" s="42">
        <v>2</v>
      </c>
      <c r="R3462" s="42">
        <v>1.5</v>
      </c>
    </row>
    <row r="3463" spans="1:18" x14ac:dyDescent="0.3">
      <c r="A3463" t="s">
        <v>3923</v>
      </c>
      <c r="B3463" s="17">
        <v>45147</v>
      </c>
      <c r="C3463" t="s">
        <v>3917</v>
      </c>
      <c r="D3463" t="s">
        <v>3918</v>
      </c>
      <c r="E3463" t="s">
        <v>3919</v>
      </c>
      <c r="F3463" t="s">
        <v>3931</v>
      </c>
      <c r="G3463" t="s">
        <v>3921</v>
      </c>
      <c r="H3463" t="s">
        <v>3922</v>
      </c>
      <c r="I3463">
        <v>368.5</v>
      </c>
      <c r="J3463" s="41">
        <v>1.3800000000000002E-2</v>
      </c>
      <c r="K3463" s="42">
        <v>5.0853000000000002</v>
      </c>
      <c r="L3463" s="43">
        <v>0.35650000000000004</v>
      </c>
      <c r="M3463" s="42">
        <v>1.8129094500000003</v>
      </c>
      <c r="N3463">
        <v>6</v>
      </c>
      <c r="O3463" s="43">
        <v>260.39999999999998</v>
      </c>
      <c r="P3463" s="42">
        <v>43</v>
      </c>
      <c r="Q3463" s="42">
        <v>6</v>
      </c>
      <c r="R3463" s="42">
        <v>10.5</v>
      </c>
    </row>
    <row r="3464" spans="1:18" x14ac:dyDescent="0.3">
      <c r="A3464" t="s">
        <v>3923</v>
      </c>
      <c r="B3464" s="17">
        <v>45148</v>
      </c>
      <c r="C3464" t="s">
        <v>3917</v>
      </c>
      <c r="D3464" t="s">
        <v>3918</v>
      </c>
      <c r="E3464" t="s">
        <v>3919</v>
      </c>
      <c r="F3464" t="s">
        <v>3931</v>
      </c>
      <c r="G3464" t="s">
        <v>3921</v>
      </c>
      <c r="H3464" t="s">
        <v>3922</v>
      </c>
      <c r="I3464">
        <v>64.899999999999977</v>
      </c>
      <c r="J3464" s="41">
        <v>1.14E-2</v>
      </c>
      <c r="K3464" s="42">
        <v>0.73985999999999974</v>
      </c>
      <c r="L3464" s="43">
        <v>1.5639999999999998</v>
      </c>
      <c r="M3464" s="42">
        <v>1.1571410399999995</v>
      </c>
      <c r="N3464">
        <v>3</v>
      </c>
      <c r="O3464" s="43">
        <v>218.4</v>
      </c>
      <c r="P3464" s="42">
        <v>49</v>
      </c>
      <c r="Q3464" s="42">
        <v>7</v>
      </c>
      <c r="R3464" s="42">
        <v>0</v>
      </c>
    </row>
    <row r="3465" spans="1:18" x14ac:dyDescent="0.3">
      <c r="A3465" t="s">
        <v>3923</v>
      </c>
      <c r="B3465" s="17">
        <v>45149</v>
      </c>
      <c r="C3465" t="s">
        <v>3917</v>
      </c>
      <c r="D3465" t="s">
        <v>3918</v>
      </c>
      <c r="E3465" t="s">
        <v>3919</v>
      </c>
      <c r="F3465" t="s">
        <v>3931</v>
      </c>
      <c r="G3465" t="s">
        <v>3921</v>
      </c>
      <c r="H3465" t="s">
        <v>3922</v>
      </c>
      <c r="I3465">
        <v>355.09999999999991</v>
      </c>
      <c r="J3465" s="41">
        <v>1.1900000000000001E-2</v>
      </c>
      <c r="K3465" s="42">
        <v>4.2256899999999993</v>
      </c>
      <c r="L3465" s="43">
        <v>0.54049999999999998</v>
      </c>
      <c r="M3465" s="42">
        <v>2.2839854449999994</v>
      </c>
      <c r="N3465">
        <v>1</v>
      </c>
      <c r="O3465" s="43">
        <v>6</v>
      </c>
      <c r="P3465" s="42">
        <v>59</v>
      </c>
      <c r="Q3465" s="42">
        <v>8</v>
      </c>
      <c r="R3465" s="42">
        <v>7.5</v>
      </c>
    </row>
    <row r="3466" spans="1:18" x14ac:dyDescent="0.3">
      <c r="A3466" t="s">
        <v>3923</v>
      </c>
      <c r="B3466" s="17">
        <v>45150</v>
      </c>
      <c r="C3466" t="s">
        <v>3917</v>
      </c>
      <c r="D3466" t="s">
        <v>3918</v>
      </c>
      <c r="E3466" t="s">
        <v>3919</v>
      </c>
      <c r="F3466" t="s">
        <v>3931</v>
      </c>
      <c r="G3466" t="s">
        <v>3921</v>
      </c>
      <c r="H3466" t="s">
        <v>3922</v>
      </c>
      <c r="I3466">
        <v>107.69999999999993</v>
      </c>
      <c r="J3466" s="41">
        <v>1.3600000000000001E-2</v>
      </c>
      <c r="K3466" s="42">
        <v>1.4647199999999991</v>
      </c>
      <c r="L3466" s="43">
        <v>1.3109999999999997</v>
      </c>
      <c r="M3466" s="42">
        <v>1.9202479199999984</v>
      </c>
      <c r="N3466">
        <v>2</v>
      </c>
      <c r="O3466" s="43">
        <v>28.799999999999997</v>
      </c>
      <c r="P3466" s="42">
        <v>77</v>
      </c>
      <c r="Q3466" s="42">
        <v>4</v>
      </c>
      <c r="R3466" s="42">
        <v>3</v>
      </c>
    </row>
    <row r="3467" spans="1:18" x14ac:dyDescent="0.3">
      <c r="A3467" t="s">
        <v>3923</v>
      </c>
      <c r="B3467" s="17">
        <v>45151</v>
      </c>
      <c r="C3467" t="s">
        <v>3917</v>
      </c>
      <c r="D3467" t="s">
        <v>3918</v>
      </c>
      <c r="E3467" t="s">
        <v>3919</v>
      </c>
      <c r="F3467" t="s">
        <v>3931</v>
      </c>
      <c r="G3467" t="s">
        <v>3921</v>
      </c>
      <c r="H3467" t="s">
        <v>3922</v>
      </c>
      <c r="I3467">
        <v>200.29999999999995</v>
      </c>
      <c r="J3467" s="41">
        <v>1.3500000000000003E-2</v>
      </c>
      <c r="K3467" s="42">
        <v>2.7040500000000001</v>
      </c>
      <c r="L3467" s="43">
        <v>0.13800000000000001</v>
      </c>
      <c r="M3467" s="42">
        <v>0.37315890000000002</v>
      </c>
      <c r="N3467">
        <v>6</v>
      </c>
      <c r="O3467" s="43">
        <v>223.2</v>
      </c>
      <c r="P3467" s="42">
        <v>33</v>
      </c>
      <c r="Q3467" s="42">
        <v>0</v>
      </c>
      <c r="R3467" s="42">
        <v>4.5</v>
      </c>
    </row>
    <row r="3468" spans="1:18" x14ac:dyDescent="0.3">
      <c r="A3468" t="s">
        <v>3923</v>
      </c>
      <c r="B3468" s="17">
        <v>45152</v>
      </c>
      <c r="C3468" t="s">
        <v>3917</v>
      </c>
      <c r="D3468" t="s">
        <v>3918</v>
      </c>
      <c r="E3468" t="s">
        <v>3919</v>
      </c>
      <c r="F3468" t="s">
        <v>3931</v>
      </c>
      <c r="G3468" t="s">
        <v>3921</v>
      </c>
      <c r="H3468" t="s">
        <v>3922</v>
      </c>
      <c r="I3468">
        <v>454.69999999999982</v>
      </c>
      <c r="J3468" s="41">
        <v>1.4800000000000001E-2</v>
      </c>
      <c r="K3468" s="42">
        <v>6.7295599999999975</v>
      </c>
      <c r="L3468" s="43">
        <v>0.77049999999999974</v>
      </c>
      <c r="M3468" s="42">
        <v>5.185125979999996</v>
      </c>
      <c r="N3468">
        <v>3</v>
      </c>
      <c r="O3468" s="43">
        <v>91.2</v>
      </c>
      <c r="P3468" s="42">
        <v>59</v>
      </c>
      <c r="Q3468" s="42">
        <v>6</v>
      </c>
      <c r="R3468" s="42">
        <v>4.5</v>
      </c>
    </row>
    <row r="3469" spans="1:18" x14ac:dyDescent="0.3">
      <c r="A3469" t="s">
        <v>3923</v>
      </c>
      <c r="B3469" s="17">
        <v>45153</v>
      </c>
      <c r="C3469" t="s">
        <v>3917</v>
      </c>
      <c r="D3469" t="s">
        <v>3918</v>
      </c>
      <c r="E3469" t="s">
        <v>3919</v>
      </c>
      <c r="F3469" t="s">
        <v>3931</v>
      </c>
      <c r="G3469" t="s">
        <v>3921</v>
      </c>
      <c r="H3469" t="s">
        <v>3922</v>
      </c>
      <c r="I3469">
        <v>175.7</v>
      </c>
      <c r="J3469" s="41">
        <v>1.3900000000000003E-2</v>
      </c>
      <c r="K3469" s="42">
        <v>2.4422300000000003</v>
      </c>
      <c r="L3469" s="43">
        <v>0.56349999999999989</v>
      </c>
      <c r="M3469" s="42">
        <v>1.3761966049999999</v>
      </c>
      <c r="N3469">
        <v>3</v>
      </c>
      <c r="O3469" s="43">
        <v>178.79999999999998</v>
      </c>
      <c r="P3469" s="42">
        <v>66</v>
      </c>
      <c r="Q3469" s="42">
        <v>3</v>
      </c>
      <c r="R3469" s="42">
        <v>1.5</v>
      </c>
    </row>
    <row r="3470" spans="1:18" x14ac:dyDescent="0.3">
      <c r="A3470" t="s">
        <v>3923</v>
      </c>
      <c r="B3470" s="17">
        <v>45154</v>
      </c>
      <c r="C3470" t="s">
        <v>3917</v>
      </c>
      <c r="D3470" t="s">
        <v>3918</v>
      </c>
      <c r="E3470" t="s">
        <v>3919</v>
      </c>
      <c r="F3470" t="s">
        <v>3931</v>
      </c>
      <c r="G3470" t="s">
        <v>3921</v>
      </c>
      <c r="H3470" t="s">
        <v>3922</v>
      </c>
      <c r="I3470">
        <v>126.10000000000002</v>
      </c>
      <c r="J3470" s="41">
        <v>1.0200000000000001E-2</v>
      </c>
      <c r="K3470" s="42">
        <v>1.2862200000000004</v>
      </c>
      <c r="L3470" s="43">
        <v>1.5754999999999995</v>
      </c>
      <c r="M3470" s="42">
        <v>2.0264396099999997</v>
      </c>
      <c r="N3470">
        <v>1</v>
      </c>
      <c r="O3470" s="43">
        <v>36</v>
      </c>
      <c r="P3470" s="42">
        <v>47</v>
      </c>
      <c r="Q3470" s="42">
        <v>2</v>
      </c>
      <c r="R3470" s="42">
        <v>15</v>
      </c>
    </row>
    <row r="3471" spans="1:18" x14ac:dyDescent="0.3">
      <c r="A3471" t="s">
        <v>3923</v>
      </c>
      <c r="B3471" s="17">
        <v>45155</v>
      </c>
      <c r="C3471" t="s">
        <v>3917</v>
      </c>
      <c r="D3471" t="s">
        <v>3918</v>
      </c>
      <c r="E3471" t="s">
        <v>3919</v>
      </c>
      <c r="F3471" t="s">
        <v>3931</v>
      </c>
      <c r="G3471" t="s">
        <v>3921</v>
      </c>
      <c r="H3471" t="s">
        <v>3922</v>
      </c>
      <c r="I3471">
        <v>410.59999999999991</v>
      </c>
      <c r="J3471" s="41">
        <v>1.5000000000000001E-2</v>
      </c>
      <c r="K3471" s="42">
        <v>6.1589999999999989</v>
      </c>
      <c r="L3471" s="43">
        <v>0.60949999999999982</v>
      </c>
      <c r="M3471" s="42">
        <v>3.7539104999999982</v>
      </c>
      <c r="N3471">
        <v>1</v>
      </c>
      <c r="O3471" s="43">
        <v>22.8</v>
      </c>
      <c r="P3471" s="42">
        <v>13</v>
      </c>
      <c r="Q3471" s="42">
        <v>8</v>
      </c>
      <c r="R3471" s="42">
        <v>6</v>
      </c>
    </row>
    <row r="3472" spans="1:18" x14ac:dyDescent="0.3">
      <c r="A3472" t="s">
        <v>3923</v>
      </c>
      <c r="B3472" s="17">
        <v>45156</v>
      </c>
      <c r="C3472" t="s">
        <v>3917</v>
      </c>
      <c r="D3472" t="s">
        <v>3918</v>
      </c>
      <c r="E3472" t="s">
        <v>3919</v>
      </c>
      <c r="F3472" t="s">
        <v>3931</v>
      </c>
      <c r="G3472" t="s">
        <v>3921</v>
      </c>
      <c r="H3472" t="s">
        <v>3922</v>
      </c>
      <c r="I3472">
        <v>671.39999999999986</v>
      </c>
      <c r="J3472" s="41">
        <v>1.37E-2</v>
      </c>
      <c r="K3472" s="42">
        <v>9.1981799999999989</v>
      </c>
      <c r="L3472" s="43">
        <v>0.88549999999999973</v>
      </c>
      <c r="M3472" s="42">
        <v>8.1449883899999964</v>
      </c>
      <c r="N3472">
        <v>2</v>
      </c>
      <c r="O3472" s="43">
        <v>64.8</v>
      </c>
      <c r="P3472" s="42">
        <v>51</v>
      </c>
      <c r="Q3472" s="42">
        <v>1</v>
      </c>
      <c r="R3472" s="42">
        <v>0</v>
      </c>
    </row>
    <row r="3473" spans="1:18" x14ac:dyDescent="0.3">
      <c r="A3473" t="s">
        <v>3923</v>
      </c>
      <c r="B3473" s="17">
        <v>45157</v>
      </c>
      <c r="C3473" t="s">
        <v>3917</v>
      </c>
      <c r="D3473" t="s">
        <v>3918</v>
      </c>
      <c r="E3473" t="s">
        <v>3919</v>
      </c>
      <c r="F3473" t="s">
        <v>3931</v>
      </c>
      <c r="G3473" t="s">
        <v>3921</v>
      </c>
      <c r="H3473" t="s">
        <v>3922</v>
      </c>
      <c r="I3473">
        <v>178.39999999999986</v>
      </c>
      <c r="J3473" s="41">
        <v>1.2800000000000002E-2</v>
      </c>
      <c r="K3473" s="42">
        <v>2.2835199999999989</v>
      </c>
      <c r="L3473" s="43">
        <v>0.24150000000000008</v>
      </c>
      <c r="M3473" s="42">
        <v>0.55147007999999986</v>
      </c>
      <c r="N3473">
        <v>3</v>
      </c>
      <c r="O3473" s="43">
        <v>73.2</v>
      </c>
      <c r="P3473" s="42">
        <v>40</v>
      </c>
      <c r="Q3473" s="42">
        <v>11</v>
      </c>
      <c r="R3473" s="42">
        <v>3</v>
      </c>
    </row>
    <row r="3474" spans="1:18" x14ac:dyDescent="0.3">
      <c r="A3474" t="s">
        <v>3923</v>
      </c>
      <c r="B3474" s="17">
        <v>45158</v>
      </c>
      <c r="C3474" t="s">
        <v>3917</v>
      </c>
      <c r="D3474" t="s">
        <v>3918</v>
      </c>
      <c r="E3474" t="s">
        <v>3919</v>
      </c>
      <c r="F3474" t="s">
        <v>3931</v>
      </c>
      <c r="G3474" t="s">
        <v>3921</v>
      </c>
      <c r="H3474" t="s">
        <v>3922</v>
      </c>
      <c r="I3474">
        <v>145.79999999999995</v>
      </c>
      <c r="J3474" s="41">
        <v>1.0900000000000002E-2</v>
      </c>
      <c r="K3474" s="42">
        <v>1.5892199999999999</v>
      </c>
      <c r="L3474" s="43">
        <v>0.55199999999999994</v>
      </c>
      <c r="M3474" s="42">
        <v>0.87724943999999982</v>
      </c>
      <c r="N3474">
        <v>5</v>
      </c>
      <c r="O3474" s="43">
        <v>297.59999999999997</v>
      </c>
      <c r="P3474" s="42">
        <v>28</v>
      </c>
      <c r="Q3474" s="42">
        <v>0</v>
      </c>
      <c r="R3474" s="42">
        <v>1.5</v>
      </c>
    </row>
    <row r="3475" spans="1:18" x14ac:dyDescent="0.3">
      <c r="A3475" t="s">
        <v>3923</v>
      </c>
      <c r="B3475" s="17">
        <v>45159</v>
      </c>
      <c r="C3475" t="s">
        <v>3917</v>
      </c>
      <c r="D3475" t="s">
        <v>3918</v>
      </c>
      <c r="E3475" t="s">
        <v>3919</v>
      </c>
      <c r="F3475" t="s">
        <v>3931</v>
      </c>
      <c r="G3475" t="s">
        <v>3921</v>
      </c>
      <c r="H3475" t="s">
        <v>3922</v>
      </c>
      <c r="I3475">
        <v>258.79999999999995</v>
      </c>
      <c r="J3475" s="41">
        <v>1.49E-2</v>
      </c>
      <c r="K3475" s="42">
        <v>3.8561199999999993</v>
      </c>
      <c r="L3475" s="43">
        <v>0.19550000000000003</v>
      </c>
      <c r="M3475" s="42">
        <v>0.75387146000000005</v>
      </c>
      <c r="N3475">
        <v>2</v>
      </c>
      <c r="O3475" s="43">
        <v>10.799999999999999</v>
      </c>
      <c r="P3475" s="42">
        <v>53</v>
      </c>
      <c r="Q3475" s="42">
        <v>6</v>
      </c>
      <c r="R3475" s="42">
        <v>9</v>
      </c>
    </row>
    <row r="3476" spans="1:18" x14ac:dyDescent="0.3">
      <c r="A3476" t="s">
        <v>3923</v>
      </c>
      <c r="B3476" s="17">
        <v>45160</v>
      </c>
      <c r="C3476" t="s">
        <v>3917</v>
      </c>
      <c r="D3476" t="s">
        <v>3918</v>
      </c>
      <c r="E3476" t="s">
        <v>3919</v>
      </c>
      <c r="F3476" t="s">
        <v>3931</v>
      </c>
      <c r="G3476" t="s">
        <v>3921</v>
      </c>
      <c r="H3476" t="s">
        <v>3922</v>
      </c>
      <c r="I3476">
        <v>57.900000000000098</v>
      </c>
      <c r="J3476" s="41">
        <v>1.0599999999999998E-2</v>
      </c>
      <c r="K3476" s="42">
        <v>0.61374000000000095</v>
      </c>
      <c r="L3476" s="43">
        <v>0.93149999999999977</v>
      </c>
      <c r="M3476" s="42">
        <v>0.57169881000000078</v>
      </c>
      <c r="N3476">
        <v>2</v>
      </c>
      <c r="O3476" s="43">
        <v>9.6</v>
      </c>
      <c r="P3476" s="42">
        <v>72</v>
      </c>
      <c r="Q3476" s="42">
        <v>1</v>
      </c>
      <c r="R3476" s="42">
        <v>3</v>
      </c>
    </row>
    <row r="3477" spans="1:18" x14ac:dyDescent="0.3">
      <c r="A3477" t="s">
        <v>3923</v>
      </c>
      <c r="B3477" s="17">
        <v>45161</v>
      </c>
      <c r="C3477" t="s">
        <v>3917</v>
      </c>
      <c r="D3477" t="s">
        <v>3918</v>
      </c>
      <c r="E3477" t="s">
        <v>3919</v>
      </c>
      <c r="F3477" t="s">
        <v>3931</v>
      </c>
      <c r="G3477" t="s">
        <v>3921</v>
      </c>
      <c r="H3477" t="s">
        <v>3922</v>
      </c>
      <c r="I3477">
        <v>462.79999999999995</v>
      </c>
      <c r="J3477" s="41">
        <v>1.3000000000000001E-2</v>
      </c>
      <c r="K3477" s="42">
        <v>6.0164</v>
      </c>
      <c r="L3477" s="43">
        <v>1.3109999999999997</v>
      </c>
      <c r="M3477" s="42">
        <v>7.8875003999999986</v>
      </c>
      <c r="N3477">
        <v>5</v>
      </c>
      <c r="O3477" s="43">
        <v>361.2</v>
      </c>
      <c r="P3477" s="42">
        <v>36</v>
      </c>
      <c r="Q3477" s="42">
        <v>4</v>
      </c>
      <c r="R3477" s="42">
        <v>10.5</v>
      </c>
    </row>
    <row r="3478" spans="1:18" x14ac:dyDescent="0.3">
      <c r="A3478" t="s">
        <v>3923</v>
      </c>
      <c r="B3478" s="17">
        <v>45162</v>
      </c>
      <c r="C3478" t="s">
        <v>3917</v>
      </c>
      <c r="D3478" t="s">
        <v>3918</v>
      </c>
      <c r="E3478" t="s">
        <v>3919</v>
      </c>
      <c r="F3478" t="s">
        <v>3931</v>
      </c>
      <c r="G3478" t="s">
        <v>3921</v>
      </c>
      <c r="H3478" t="s">
        <v>3922</v>
      </c>
      <c r="I3478">
        <v>176.19999999999993</v>
      </c>
      <c r="J3478" s="41">
        <v>1.2E-2</v>
      </c>
      <c r="K3478" s="42">
        <v>2.1143999999999994</v>
      </c>
      <c r="L3478" s="43">
        <v>0.73599999999999965</v>
      </c>
      <c r="M3478" s="42">
        <v>1.5561983999999989</v>
      </c>
      <c r="N3478">
        <v>1</v>
      </c>
      <c r="O3478" s="43">
        <v>1.2</v>
      </c>
      <c r="P3478" s="42">
        <v>66</v>
      </c>
      <c r="Q3478" s="42">
        <v>1</v>
      </c>
      <c r="R3478" s="42">
        <v>6</v>
      </c>
    </row>
    <row r="3479" spans="1:18" x14ac:dyDescent="0.3">
      <c r="A3479" t="s">
        <v>3923</v>
      </c>
      <c r="B3479" s="17">
        <v>45163</v>
      </c>
      <c r="C3479" t="s">
        <v>3917</v>
      </c>
      <c r="D3479" t="s">
        <v>3918</v>
      </c>
      <c r="E3479" t="s">
        <v>3919</v>
      </c>
      <c r="F3479" t="s">
        <v>3931</v>
      </c>
      <c r="G3479" t="s">
        <v>3921</v>
      </c>
      <c r="H3479" t="s">
        <v>3922</v>
      </c>
      <c r="I3479">
        <v>135.5</v>
      </c>
      <c r="J3479" s="41">
        <v>1.32E-2</v>
      </c>
      <c r="K3479" s="42">
        <v>1.7886</v>
      </c>
      <c r="L3479" s="43">
        <v>1.4259999999999997</v>
      </c>
      <c r="M3479" s="42">
        <v>2.5505435999999992</v>
      </c>
      <c r="N3479">
        <v>1</v>
      </c>
      <c r="O3479" s="43">
        <v>21.599999999999998</v>
      </c>
      <c r="P3479" s="42">
        <v>44</v>
      </c>
      <c r="Q3479" s="42">
        <v>5</v>
      </c>
      <c r="R3479" s="42">
        <v>1.5</v>
      </c>
    </row>
    <row r="3480" spans="1:18" x14ac:dyDescent="0.3">
      <c r="A3480" t="s">
        <v>3923</v>
      </c>
      <c r="B3480" s="17">
        <v>45164</v>
      </c>
      <c r="C3480" t="s">
        <v>3917</v>
      </c>
      <c r="D3480" t="s">
        <v>3918</v>
      </c>
      <c r="E3480" t="s">
        <v>3919</v>
      </c>
      <c r="F3480" t="s">
        <v>3931</v>
      </c>
      <c r="G3480" t="s">
        <v>3921</v>
      </c>
      <c r="H3480" t="s">
        <v>3922</v>
      </c>
      <c r="I3480">
        <v>142</v>
      </c>
      <c r="J3480" s="41">
        <v>9.5000000000000015E-3</v>
      </c>
      <c r="K3480" s="42">
        <v>1.3490000000000002</v>
      </c>
      <c r="L3480" s="43">
        <v>0.94299999999999962</v>
      </c>
      <c r="M3480" s="42">
        <v>1.2721069999999997</v>
      </c>
      <c r="N3480">
        <v>5</v>
      </c>
      <c r="O3480" s="43">
        <v>273.59999999999997</v>
      </c>
      <c r="P3480" s="42">
        <v>74</v>
      </c>
      <c r="Q3480" s="42">
        <v>1</v>
      </c>
      <c r="R3480" s="42">
        <v>3</v>
      </c>
    </row>
    <row r="3481" spans="1:18" x14ac:dyDescent="0.3">
      <c r="A3481" t="s">
        <v>3923</v>
      </c>
      <c r="B3481" s="17">
        <v>45165</v>
      </c>
      <c r="C3481" t="s">
        <v>3917</v>
      </c>
      <c r="D3481" t="s">
        <v>3918</v>
      </c>
      <c r="E3481" t="s">
        <v>3919</v>
      </c>
      <c r="F3481" t="s">
        <v>3931</v>
      </c>
      <c r="G3481" t="s">
        <v>3921</v>
      </c>
      <c r="H3481" t="s">
        <v>3922</v>
      </c>
      <c r="I3481">
        <v>108.8</v>
      </c>
      <c r="J3481" s="41">
        <v>1.3800000000000002E-2</v>
      </c>
      <c r="K3481" s="42">
        <v>1.5014400000000001</v>
      </c>
      <c r="L3481" s="43">
        <v>0.23000000000000007</v>
      </c>
      <c r="M3481" s="42">
        <v>0.34533120000000012</v>
      </c>
      <c r="N3481">
        <v>3</v>
      </c>
      <c r="O3481" s="43">
        <v>121.19999999999999</v>
      </c>
      <c r="P3481" s="42">
        <v>34</v>
      </c>
      <c r="Q3481" s="42">
        <v>2</v>
      </c>
      <c r="R3481" s="42">
        <v>1.5</v>
      </c>
    </row>
    <row r="3482" spans="1:18" x14ac:dyDescent="0.3">
      <c r="A3482" t="s">
        <v>3923</v>
      </c>
      <c r="B3482" s="17">
        <v>45166</v>
      </c>
      <c r="C3482" t="s">
        <v>3917</v>
      </c>
      <c r="D3482" t="s">
        <v>3918</v>
      </c>
      <c r="E3482" t="s">
        <v>3919</v>
      </c>
      <c r="F3482" t="s">
        <v>3931</v>
      </c>
      <c r="G3482" t="s">
        <v>3921</v>
      </c>
      <c r="H3482" t="s">
        <v>3922</v>
      </c>
      <c r="I3482">
        <v>145.69999999999999</v>
      </c>
      <c r="J3482" s="41">
        <v>9.1000000000000004E-3</v>
      </c>
      <c r="K3482" s="42">
        <v>1.3258699999999999</v>
      </c>
      <c r="L3482" s="43">
        <v>0.48299999999999998</v>
      </c>
      <c r="M3482" s="42">
        <v>0.64039520999999988</v>
      </c>
      <c r="N3482">
        <v>1</v>
      </c>
      <c r="O3482" s="43">
        <v>27.599999999999998</v>
      </c>
      <c r="P3482" s="42">
        <v>26</v>
      </c>
      <c r="Q3482" s="42">
        <v>5</v>
      </c>
      <c r="R3482" s="42">
        <v>4.5</v>
      </c>
    </row>
    <row r="3483" spans="1:18" x14ac:dyDescent="0.3">
      <c r="A3483" t="s">
        <v>3923</v>
      </c>
      <c r="B3483" s="17">
        <v>45167</v>
      </c>
      <c r="C3483" t="s">
        <v>3917</v>
      </c>
      <c r="D3483" t="s">
        <v>3918</v>
      </c>
      <c r="E3483" t="s">
        <v>3919</v>
      </c>
      <c r="F3483" t="s">
        <v>3931</v>
      </c>
      <c r="G3483" t="s">
        <v>3921</v>
      </c>
      <c r="H3483" t="s">
        <v>3922</v>
      </c>
      <c r="I3483">
        <v>675.59999999999991</v>
      </c>
      <c r="J3483" s="41">
        <v>7.0000000000000027E-3</v>
      </c>
      <c r="K3483" s="42">
        <v>4.7292000000000014</v>
      </c>
      <c r="L3483" s="43">
        <v>0.90849999999999975</v>
      </c>
      <c r="M3483" s="42">
        <v>4.2964782000000001</v>
      </c>
      <c r="N3483">
        <v>6</v>
      </c>
      <c r="O3483" s="43">
        <v>384</v>
      </c>
      <c r="P3483" s="42">
        <v>49</v>
      </c>
      <c r="Q3483" s="42">
        <v>6</v>
      </c>
      <c r="R3483" s="42">
        <v>1.5</v>
      </c>
    </row>
    <row r="3484" spans="1:18" x14ac:dyDescent="0.3">
      <c r="A3484" t="s">
        <v>3923</v>
      </c>
      <c r="B3484" s="17">
        <v>45168</v>
      </c>
      <c r="C3484" t="s">
        <v>3917</v>
      </c>
      <c r="D3484" t="s">
        <v>3918</v>
      </c>
      <c r="E3484" t="s">
        <v>3919</v>
      </c>
      <c r="F3484" t="s">
        <v>3931</v>
      </c>
      <c r="G3484" t="s">
        <v>3921</v>
      </c>
      <c r="H3484" t="s">
        <v>3922</v>
      </c>
      <c r="I3484">
        <v>465.29999999999995</v>
      </c>
      <c r="J3484" s="41">
        <v>7.7000000000000011E-3</v>
      </c>
      <c r="K3484" s="42">
        <v>3.5828100000000003</v>
      </c>
      <c r="L3484" s="43">
        <v>1.3109999999999997</v>
      </c>
      <c r="M3484" s="42">
        <v>4.6970639099999998</v>
      </c>
      <c r="N3484">
        <v>4</v>
      </c>
      <c r="O3484" s="43">
        <v>120</v>
      </c>
      <c r="P3484" s="42">
        <v>49</v>
      </c>
      <c r="Q3484" s="42">
        <v>4</v>
      </c>
      <c r="R3484" s="42">
        <v>0</v>
      </c>
    </row>
    <row r="3485" spans="1:18" x14ac:dyDescent="0.3">
      <c r="A3485" t="s">
        <v>3923</v>
      </c>
      <c r="B3485" s="17">
        <v>45169</v>
      </c>
      <c r="C3485" t="s">
        <v>3917</v>
      </c>
      <c r="D3485" t="s">
        <v>3918</v>
      </c>
      <c r="E3485" t="s">
        <v>3919</v>
      </c>
      <c r="F3485" t="s">
        <v>3931</v>
      </c>
      <c r="G3485" t="s">
        <v>3921</v>
      </c>
      <c r="H3485" t="s">
        <v>3922</v>
      </c>
      <c r="I3485">
        <v>144.29999999999995</v>
      </c>
      <c r="J3485" s="41">
        <v>6.3999999999999994E-3</v>
      </c>
      <c r="K3485" s="42">
        <v>0.92351999999999967</v>
      </c>
      <c r="L3485" s="43">
        <v>1.1384999999999998</v>
      </c>
      <c r="M3485" s="42">
        <v>1.0514275199999994</v>
      </c>
      <c r="N3485">
        <v>2</v>
      </c>
      <c r="O3485" s="43">
        <v>106.8</v>
      </c>
      <c r="P3485" s="42">
        <v>58</v>
      </c>
      <c r="Q3485" s="42">
        <v>4</v>
      </c>
      <c r="R3485" s="42">
        <v>4.5</v>
      </c>
    </row>
    <row r="3486" spans="1:18" x14ac:dyDescent="0.3">
      <c r="A3486" t="s">
        <v>3924</v>
      </c>
      <c r="B3486" s="17">
        <v>45170</v>
      </c>
      <c r="C3486" t="s">
        <v>3917</v>
      </c>
      <c r="D3486" t="s">
        <v>3918</v>
      </c>
      <c r="E3486" t="s">
        <v>3919</v>
      </c>
      <c r="F3486" t="s">
        <v>3931</v>
      </c>
      <c r="G3486" t="s">
        <v>3921</v>
      </c>
      <c r="H3486" t="s">
        <v>3922</v>
      </c>
      <c r="I3486">
        <v>1576</v>
      </c>
      <c r="J3486" s="41">
        <v>1.55E-2</v>
      </c>
      <c r="K3486" s="42">
        <v>24.428000000000001</v>
      </c>
      <c r="L3486" s="43">
        <v>0.59799999999999975</v>
      </c>
      <c r="M3486" s="42">
        <v>14.607943999999994</v>
      </c>
      <c r="N3486">
        <v>3</v>
      </c>
      <c r="O3486" s="43">
        <v>212.4</v>
      </c>
      <c r="P3486" s="42">
        <v>29</v>
      </c>
      <c r="Q3486" s="42">
        <v>8</v>
      </c>
      <c r="R3486" s="42">
        <v>9</v>
      </c>
    </row>
    <row r="3487" spans="1:18" x14ac:dyDescent="0.3">
      <c r="A3487" t="s">
        <v>3924</v>
      </c>
      <c r="B3487" s="17">
        <v>45171</v>
      </c>
      <c r="C3487" t="s">
        <v>3917</v>
      </c>
      <c r="D3487" t="s">
        <v>3918</v>
      </c>
      <c r="E3487" t="s">
        <v>3919</v>
      </c>
      <c r="F3487" t="s">
        <v>3931</v>
      </c>
      <c r="G3487" t="s">
        <v>3921</v>
      </c>
      <c r="H3487" t="s">
        <v>3922</v>
      </c>
      <c r="I3487">
        <v>1601</v>
      </c>
      <c r="J3487" s="41">
        <v>1.4200000000000001E-2</v>
      </c>
      <c r="K3487" s="42">
        <v>22.734200000000001</v>
      </c>
      <c r="L3487" s="43">
        <v>0.8049999999999996</v>
      </c>
      <c r="M3487" s="42">
        <v>18.301030999999991</v>
      </c>
      <c r="N3487">
        <v>4</v>
      </c>
      <c r="O3487" s="43">
        <v>134.4</v>
      </c>
      <c r="P3487" s="42">
        <v>64</v>
      </c>
      <c r="Q3487" s="42">
        <v>3</v>
      </c>
      <c r="R3487" s="42">
        <v>9</v>
      </c>
    </row>
    <row r="3488" spans="1:18" x14ac:dyDescent="0.3">
      <c r="A3488" t="s">
        <v>3924</v>
      </c>
      <c r="B3488" s="17">
        <v>45172</v>
      </c>
      <c r="C3488" t="s">
        <v>3917</v>
      </c>
      <c r="D3488" t="s">
        <v>3918</v>
      </c>
      <c r="E3488" t="s">
        <v>3919</v>
      </c>
      <c r="F3488" t="s">
        <v>3931</v>
      </c>
      <c r="G3488" t="s">
        <v>3921</v>
      </c>
      <c r="H3488" t="s">
        <v>3922</v>
      </c>
      <c r="I3488">
        <v>1379</v>
      </c>
      <c r="J3488" s="41">
        <v>1.0900000000000002E-2</v>
      </c>
      <c r="K3488" s="42">
        <v>15.031100000000002</v>
      </c>
      <c r="L3488" s="43">
        <v>0.55199999999999971</v>
      </c>
      <c r="M3488" s="42">
        <v>8.297167199999997</v>
      </c>
      <c r="N3488">
        <v>6</v>
      </c>
      <c r="O3488" s="43">
        <v>192</v>
      </c>
      <c r="P3488" s="42">
        <v>61</v>
      </c>
      <c r="Q3488" s="42">
        <v>14</v>
      </c>
      <c r="R3488" s="42">
        <v>6</v>
      </c>
    </row>
    <row r="3489" spans="1:18" x14ac:dyDescent="0.3">
      <c r="A3489" t="s">
        <v>3924</v>
      </c>
      <c r="B3489" s="17">
        <v>45173</v>
      </c>
      <c r="C3489" t="s">
        <v>3917</v>
      </c>
      <c r="D3489" t="s">
        <v>3918</v>
      </c>
      <c r="E3489" t="s">
        <v>3919</v>
      </c>
      <c r="F3489" t="s">
        <v>3931</v>
      </c>
      <c r="G3489" t="s">
        <v>3921</v>
      </c>
      <c r="H3489" t="s">
        <v>3922</v>
      </c>
      <c r="I3489">
        <v>1596</v>
      </c>
      <c r="J3489" s="41">
        <v>1.1499999999999998E-2</v>
      </c>
      <c r="K3489" s="42">
        <v>18.353999999999996</v>
      </c>
      <c r="L3489" s="43">
        <v>1.1500000000000026E-2</v>
      </c>
      <c r="M3489" s="42">
        <v>0.21107100000000042</v>
      </c>
      <c r="N3489">
        <v>6</v>
      </c>
      <c r="O3489" s="43">
        <v>450</v>
      </c>
      <c r="P3489" s="42">
        <v>28</v>
      </c>
      <c r="Q3489" s="42">
        <v>16</v>
      </c>
      <c r="R3489" s="42">
        <v>7.5</v>
      </c>
    </row>
    <row r="3490" spans="1:18" x14ac:dyDescent="0.3">
      <c r="A3490" t="s">
        <v>3924</v>
      </c>
      <c r="B3490" s="17">
        <v>45174</v>
      </c>
      <c r="C3490" t="s">
        <v>3917</v>
      </c>
      <c r="D3490" t="s">
        <v>3918</v>
      </c>
      <c r="E3490" t="s">
        <v>3919</v>
      </c>
      <c r="F3490" t="s">
        <v>3931</v>
      </c>
      <c r="G3490" t="s">
        <v>3921</v>
      </c>
      <c r="H3490" t="s">
        <v>3922</v>
      </c>
      <c r="I3490">
        <v>1183</v>
      </c>
      <c r="J3490" s="41">
        <v>9.6000000000000009E-3</v>
      </c>
      <c r="K3490" s="42">
        <v>11.356800000000002</v>
      </c>
      <c r="L3490" s="43">
        <v>1.4259999999999997</v>
      </c>
      <c r="M3490" s="42">
        <v>16.194796799999999</v>
      </c>
      <c r="N3490">
        <v>3</v>
      </c>
      <c r="O3490" s="43">
        <v>254.39999999999998</v>
      </c>
      <c r="P3490" s="42">
        <v>51</v>
      </c>
      <c r="Q3490" s="42">
        <v>11</v>
      </c>
      <c r="R3490" s="42">
        <v>4.5</v>
      </c>
    </row>
    <row r="3491" spans="1:18" x14ac:dyDescent="0.3">
      <c r="A3491" t="s">
        <v>3924</v>
      </c>
      <c r="B3491" s="17">
        <v>45175</v>
      </c>
      <c r="C3491" t="s">
        <v>3917</v>
      </c>
      <c r="D3491" t="s">
        <v>3918</v>
      </c>
      <c r="E3491" t="s">
        <v>3919</v>
      </c>
      <c r="F3491" t="s">
        <v>3931</v>
      </c>
      <c r="G3491" t="s">
        <v>3921</v>
      </c>
      <c r="H3491" t="s">
        <v>3922</v>
      </c>
      <c r="I3491">
        <v>2005</v>
      </c>
      <c r="J3491" s="41">
        <v>1.3400000000000002E-2</v>
      </c>
      <c r="K3491" s="42">
        <v>26.867000000000004</v>
      </c>
      <c r="L3491" s="43">
        <v>2.3000000000000034E-2</v>
      </c>
      <c r="M3491" s="42">
        <v>0.61794100000000107</v>
      </c>
      <c r="N3491">
        <v>3</v>
      </c>
      <c r="O3491" s="43">
        <v>236.39999999999998</v>
      </c>
      <c r="P3491" s="42">
        <v>77</v>
      </c>
      <c r="Q3491" s="42">
        <v>1</v>
      </c>
      <c r="R3491" s="42">
        <v>7.5</v>
      </c>
    </row>
    <row r="3492" spans="1:18" x14ac:dyDescent="0.3">
      <c r="A3492" t="s">
        <v>3924</v>
      </c>
      <c r="B3492" s="17">
        <v>45176</v>
      </c>
      <c r="C3492" t="s">
        <v>3917</v>
      </c>
      <c r="D3492" t="s">
        <v>3918</v>
      </c>
      <c r="E3492" t="s">
        <v>3919</v>
      </c>
      <c r="F3492" t="s">
        <v>3931</v>
      </c>
      <c r="G3492" t="s">
        <v>3921</v>
      </c>
      <c r="H3492" t="s">
        <v>3922</v>
      </c>
      <c r="I3492">
        <v>1222</v>
      </c>
      <c r="J3492" s="41">
        <v>1.6199999999999999E-2</v>
      </c>
      <c r="K3492" s="42">
        <v>19.796399999999998</v>
      </c>
      <c r="L3492" s="43">
        <v>0.48299999999999987</v>
      </c>
      <c r="M3492" s="42">
        <v>9.5616611999999961</v>
      </c>
      <c r="N3492">
        <v>7</v>
      </c>
      <c r="O3492" s="43">
        <v>532.79999999999995</v>
      </c>
      <c r="P3492" s="42">
        <v>49</v>
      </c>
      <c r="Q3492" s="42">
        <v>1</v>
      </c>
      <c r="R3492" s="42">
        <v>10.5</v>
      </c>
    </row>
    <row r="3493" spans="1:18" x14ac:dyDescent="0.3">
      <c r="A3493" t="s">
        <v>3924</v>
      </c>
      <c r="B3493" s="17">
        <v>45177</v>
      </c>
      <c r="C3493" t="s">
        <v>3917</v>
      </c>
      <c r="D3493" t="s">
        <v>3918</v>
      </c>
      <c r="E3493" t="s">
        <v>3919</v>
      </c>
      <c r="F3493" t="s">
        <v>3931</v>
      </c>
      <c r="G3493" t="s">
        <v>3921</v>
      </c>
      <c r="H3493" t="s">
        <v>3922</v>
      </c>
      <c r="I3493">
        <v>866</v>
      </c>
      <c r="J3493" s="41">
        <v>1.7799999999999996E-2</v>
      </c>
      <c r="K3493" s="42">
        <v>15.414799999999996</v>
      </c>
      <c r="L3493" s="43">
        <v>1.1614999999999998</v>
      </c>
      <c r="M3493" s="42">
        <v>17.904290199999991</v>
      </c>
      <c r="N3493">
        <v>3</v>
      </c>
      <c r="O3493" s="43">
        <v>210</v>
      </c>
      <c r="P3493" s="42">
        <v>17</v>
      </c>
      <c r="Q3493" s="42">
        <v>5</v>
      </c>
      <c r="R3493" s="42">
        <v>6</v>
      </c>
    </row>
    <row r="3494" spans="1:18" x14ac:dyDescent="0.3">
      <c r="A3494" t="s">
        <v>3924</v>
      </c>
      <c r="B3494" s="17">
        <v>45178</v>
      </c>
      <c r="C3494" t="s">
        <v>3917</v>
      </c>
      <c r="D3494" t="s">
        <v>3918</v>
      </c>
      <c r="E3494" t="s">
        <v>3919</v>
      </c>
      <c r="F3494" t="s">
        <v>3931</v>
      </c>
      <c r="G3494" t="s">
        <v>3921</v>
      </c>
      <c r="H3494" t="s">
        <v>3922</v>
      </c>
      <c r="I3494">
        <v>1588</v>
      </c>
      <c r="J3494" s="41">
        <v>9.300000000000001E-3</v>
      </c>
      <c r="K3494" s="42">
        <v>14.768400000000002</v>
      </c>
      <c r="L3494" s="43">
        <v>0.27600000000000002</v>
      </c>
      <c r="M3494" s="42">
        <v>4.076078400000001</v>
      </c>
      <c r="N3494">
        <v>5</v>
      </c>
      <c r="O3494" s="43">
        <v>206.4</v>
      </c>
      <c r="P3494" s="42">
        <v>53</v>
      </c>
      <c r="Q3494" s="42">
        <v>16</v>
      </c>
      <c r="R3494" s="42">
        <v>0</v>
      </c>
    </row>
    <row r="3495" spans="1:18" x14ac:dyDescent="0.3">
      <c r="A3495" t="s">
        <v>3924</v>
      </c>
      <c r="B3495" s="17">
        <v>45179</v>
      </c>
      <c r="C3495" t="s">
        <v>3917</v>
      </c>
      <c r="D3495" t="s">
        <v>3918</v>
      </c>
      <c r="E3495" t="s">
        <v>3919</v>
      </c>
      <c r="F3495" t="s">
        <v>3931</v>
      </c>
      <c r="G3495" t="s">
        <v>3921</v>
      </c>
      <c r="H3495" t="s">
        <v>3922</v>
      </c>
      <c r="I3495">
        <v>1198</v>
      </c>
      <c r="J3495" s="41">
        <v>1.5300000000000003E-2</v>
      </c>
      <c r="K3495" s="42">
        <v>18.329400000000003</v>
      </c>
      <c r="L3495" s="43">
        <v>1.0464999999999995</v>
      </c>
      <c r="M3495" s="42">
        <v>19.181717099999997</v>
      </c>
      <c r="N3495">
        <v>8</v>
      </c>
      <c r="O3495" s="43">
        <v>409.2</v>
      </c>
      <c r="P3495" s="42">
        <v>35</v>
      </c>
      <c r="Q3495" s="42">
        <v>6</v>
      </c>
      <c r="R3495" s="42">
        <v>4.5</v>
      </c>
    </row>
    <row r="3496" spans="1:18" x14ac:dyDescent="0.3">
      <c r="A3496" t="s">
        <v>3924</v>
      </c>
      <c r="B3496" s="17">
        <v>45180</v>
      </c>
      <c r="C3496" t="s">
        <v>3917</v>
      </c>
      <c r="D3496" t="s">
        <v>3918</v>
      </c>
      <c r="E3496" t="s">
        <v>3919</v>
      </c>
      <c r="F3496" t="s">
        <v>3931</v>
      </c>
      <c r="G3496" t="s">
        <v>3921</v>
      </c>
      <c r="H3496" t="s">
        <v>3922</v>
      </c>
      <c r="I3496">
        <v>1286</v>
      </c>
      <c r="J3496" s="41">
        <v>1.1399999999999997E-2</v>
      </c>
      <c r="K3496" s="42">
        <v>14.660399999999996</v>
      </c>
      <c r="L3496" s="43">
        <v>1.0349999999999995</v>
      </c>
      <c r="M3496" s="42">
        <v>15.173513999999988</v>
      </c>
      <c r="N3496">
        <v>4</v>
      </c>
      <c r="O3496" s="43">
        <v>307.2</v>
      </c>
      <c r="P3496" s="42">
        <v>45</v>
      </c>
      <c r="Q3496" s="42">
        <v>14</v>
      </c>
      <c r="R3496" s="42">
        <v>3</v>
      </c>
    </row>
    <row r="3497" spans="1:18" x14ac:dyDescent="0.3">
      <c r="A3497" t="s">
        <v>3924</v>
      </c>
      <c r="B3497" s="17">
        <v>45181</v>
      </c>
      <c r="C3497" t="s">
        <v>3917</v>
      </c>
      <c r="D3497" t="s">
        <v>3918</v>
      </c>
      <c r="E3497" t="s">
        <v>3919</v>
      </c>
      <c r="F3497" t="s">
        <v>3931</v>
      </c>
      <c r="G3497" t="s">
        <v>3921</v>
      </c>
      <c r="H3497" t="s">
        <v>3922</v>
      </c>
      <c r="I3497">
        <v>1272</v>
      </c>
      <c r="J3497" s="41">
        <v>1.1199999999999998E-2</v>
      </c>
      <c r="K3497" s="42">
        <v>14.246399999999998</v>
      </c>
      <c r="L3497" s="43">
        <v>1.2419999999999998</v>
      </c>
      <c r="M3497" s="42">
        <v>17.694028799999995</v>
      </c>
      <c r="N3497">
        <v>4</v>
      </c>
      <c r="O3497" s="43">
        <v>210</v>
      </c>
      <c r="P3497" s="42">
        <v>52</v>
      </c>
      <c r="Q3497" s="42">
        <v>4</v>
      </c>
      <c r="R3497" s="42">
        <v>12</v>
      </c>
    </row>
    <row r="3498" spans="1:18" x14ac:dyDescent="0.3">
      <c r="A3498" t="s">
        <v>3924</v>
      </c>
      <c r="B3498" s="17">
        <v>45182</v>
      </c>
      <c r="C3498" t="s">
        <v>3917</v>
      </c>
      <c r="D3498" t="s">
        <v>3918</v>
      </c>
      <c r="E3498" t="s">
        <v>3919</v>
      </c>
      <c r="F3498" t="s">
        <v>3931</v>
      </c>
      <c r="G3498" t="s">
        <v>3921</v>
      </c>
      <c r="H3498" t="s">
        <v>3922</v>
      </c>
      <c r="I3498">
        <v>1333</v>
      </c>
      <c r="J3498" s="41">
        <v>9.1999999999999998E-3</v>
      </c>
      <c r="K3498" s="42">
        <v>12.2636</v>
      </c>
      <c r="L3498" s="43">
        <v>1.1500000000000026E-2</v>
      </c>
      <c r="M3498" s="42">
        <v>0.14103140000000031</v>
      </c>
      <c r="N3498">
        <v>6</v>
      </c>
      <c r="O3498" s="43">
        <v>321.59999999999997</v>
      </c>
      <c r="P3498" s="42">
        <v>34</v>
      </c>
      <c r="Q3498" s="42">
        <v>7</v>
      </c>
      <c r="R3498" s="42">
        <v>12</v>
      </c>
    </row>
    <row r="3499" spans="1:18" x14ac:dyDescent="0.3">
      <c r="A3499" t="s">
        <v>3924</v>
      </c>
      <c r="B3499" s="17">
        <v>45183</v>
      </c>
      <c r="C3499" t="s">
        <v>3917</v>
      </c>
      <c r="D3499" t="s">
        <v>3918</v>
      </c>
      <c r="E3499" t="s">
        <v>3919</v>
      </c>
      <c r="F3499" t="s">
        <v>3931</v>
      </c>
      <c r="G3499" t="s">
        <v>3921</v>
      </c>
      <c r="H3499" t="s">
        <v>3922</v>
      </c>
      <c r="I3499">
        <v>1098</v>
      </c>
      <c r="J3499" s="41">
        <v>9.9000000000000008E-3</v>
      </c>
      <c r="K3499" s="42">
        <v>10.870200000000001</v>
      </c>
      <c r="L3499" s="43">
        <v>4.6000000000000006E-2</v>
      </c>
      <c r="M3499" s="42">
        <v>0.50002920000000006</v>
      </c>
      <c r="N3499">
        <v>6</v>
      </c>
      <c r="O3499" s="43">
        <v>423.59999999999997</v>
      </c>
      <c r="P3499" s="42">
        <v>39</v>
      </c>
      <c r="Q3499" s="42">
        <v>5</v>
      </c>
      <c r="R3499" s="42">
        <v>0</v>
      </c>
    </row>
    <row r="3500" spans="1:18" x14ac:dyDescent="0.3">
      <c r="A3500" t="s">
        <v>3924</v>
      </c>
      <c r="B3500" s="17">
        <v>45184</v>
      </c>
      <c r="C3500" t="s">
        <v>3917</v>
      </c>
      <c r="D3500" t="s">
        <v>3918</v>
      </c>
      <c r="E3500" t="s">
        <v>3919</v>
      </c>
      <c r="F3500" t="s">
        <v>3931</v>
      </c>
      <c r="G3500" t="s">
        <v>3921</v>
      </c>
      <c r="H3500" t="s">
        <v>3922</v>
      </c>
      <c r="I3500">
        <v>1737</v>
      </c>
      <c r="J3500" s="41">
        <v>7.1000000000000021E-3</v>
      </c>
      <c r="K3500" s="42">
        <v>12.332700000000004</v>
      </c>
      <c r="L3500" s="43">
        <v>0.4484999999999999</v>
      </c>
      <c r="M3500" s="42">
        <v>5.5312159500000009</v>
      </c>
      <c r="N3500">
        <v>5</v>
      </c>
      <c r="O3500" s="43">
        <v>230.39999999999998</v>
      </c>
      <c r="P3500" s="42">
        <v>67</v>
      </c>
      <c r="Q3500" s="42">
        <v>6</v>
      </c>
      <c r="R3500" s="42">
        <v>4.5</v>
      </c>
    </row>
    <row r="3501" spans="1:18" x14ac:dyDescent="0.3">
      <c r="A3501" t="s">
        <v>3924</v>
      </c>
      <c r="B3501" s="17">
        <v>45185</v>
      </c>
      <c r="C3501" t="s">
        <v>3917</v>
      </c>
      <c r="D3501" t="s">
        <v>3918</v>
      </c>
      <c r="E3501" t="s">
        <v>3919</v>
      </c>
      <c r="F3501" t="s">
        <v>3931</v>
      </c>
      <c r="G3501" t="s">
        <v>3921</v>
      </c>
      <c r="H3501" t="s">
        <v>3922</v>
      </c>
      <c r="I3501">
        <v>1311</v>
      </c>
      <c r="J3501" s="41">
        <v>1.21E-2</v>
      </c>
      <c r="K3501" s="42">
        <v>15.863099999999999</v>
      </c>
      <c r="L3501" s="43">
        <v>1.3914999999999995</v>
      </c>
      <c r="M3501" s="42">
        <v>22.073503649999992</v>
      </c>
      <c r="N3501">
        <v>7</v>
      </c>
      <c r="O3501" s="43">
        <v>388.8</v>
      </c>
      <c r="P3501" s="42">
        <v>24</v>
      </c>
      <c r="Q3501" s="42">
        <v>2</v>
      </c>
      <c r="R3501" s="42">
        <v>9</v>
      </c>
    </row>
    <row r="3502" spans="1:18" x14ac:dyDescent="0.3">
      <c r="A3502" t="s">
        <v>3924</v>
      </c>
      <c r="B3502" s="17">
        <v>45186</v>
      </c>
      <c r="C3502" t="s">
        <v>3917</v>
      </c>
      <c r="D3502" t="s">
        <v>3918</v>
      </c>
      <c r="E3502" t="s">
        <v>3919</v>
      </c>
      <c r="F3502" t="s">
        <v>3931</v>
      </c>
      <c r="G3502" t="s">
        <v>3921</v>
      </c>
      <c r="H3502" t="s">
        <v>3922</v>
      </c>
      <c r="I3502">
        <v>1137</v>
      </c>
      <c r="J3502" s="41">
        <v>1.4999999999999999E-2</v>
      </c>
      <c r="K3502" s="42">
        <v>17.055</v>
      </c>
      <c r="L3502" s="43">
        <v>0.62099999999999977</v>
      </c>
      <c r="M3502" s="42">
        <v>10.591154999999995</v>
      </c>
      <c r="N3502">
        <v>3</v>
      </c>
      <c r="O3502" s="43">
        <v>232.79999999999998</v>
      </c>
      <c r="P3502" s="42">
        <v>74</v>
      </c>
      <c r="Q3502" s="42">
        <v>3</v>
      </c>
      <c r="R3502" s="42">
        <v>9</v>
      </c>
    </row>
    <row r="3503" spans="1:18" x14ac:dyDescent="0.3">
      <c r="A3503" t="s">
        <v>3924</v>
      </c>
      <c r="B3503" s="17">
        <v>45187</v>
      </c>
      <c r="C3503" t="s">
        <v>3917</v>
      </c>
      <c r="D3503" t="s">
        <v>3918</v>
      </c>
      <c r="E3503" t="s">
        <v>3919</v>
      </c>
      <c r="F3503" t="s">
        <v>3931</v>
      </c>
      <c r="G3503" t="s">
        <v>3921</v>
      </c>
      <c r="H3503" t="s">
        <v>3922</v>
      </c>
      <c r="I3503">
        <v>1004</v>
      </c>
      <c r="J3503" s="41">
        <v>9.1000000000000022E-3</v>
      </c>
      <c r="K3503" s="42">
        <v>9.1364000000000019</v>
      </c>
      <c r="L3503" s="43">
        <v>1.3224999999999996</v>
      </c>
      <c r="M3503" s="42">
        <v>12.082888999999998</v>
      </c>
      <c r="N3503">
        <v>5</v>
      </c>
      <c r="O3503" s="43">
        <v>195.6</v>
      </c>
      <c r="P3503" s="42">
        <v>44</v>
      </c>
      <c r="Q3503" s="42">
        <v>11</v>
      </c>
      <c r="R3503" s="42">
        <v>10.5</v>
      </c>
    </row>
    <row r="3504" spans="1:18" x14ac:dyDescent="0.3">
      <c r="A3504" t="s">
        <v>3924</v>
      </c>
      <c r="B3504" s="17">
        <v>45188</v>
      </c>
      <c r="C3504" t="s">
        <v>3917</v>
      </c>
      <c r="D3504" t="s">
        <v>3918</v>
      </c>
      <c r="E3504" t="s">
        <v>3919</v>
      </c>
      <c r="F3504" t="s">
        <v>3931</v>
      </c>
      <c r="G3504" t="s">
        <v>3921</v>
      </c>
      <c r="H3504" t="s">
        <v>3922</v>
      </c>
      <c r="I3504">
        <v>1237</v>
      </c>
      <c r="J3504" s="41">
        <v>1.3100000000000001E-2</v>
      </c>
      <c r="K3504" s="42">
        <v>16.204699999999999</v>
      </c>
      <c r="L3504" s="43">
        <v>0.49449999999999988</v>
      </c>
      <c r="M3504" s="42">
        <v>8.0132241499999974</v>
      </c>
      <c r="N3504">
        <v>2</v>
      </c>
      <c r="O3504" s="43">
        <v>204</v>
      </c>
      <c r="P3504" s="42">
        <v>60</v>
      </c>
      <c r="Q3504" s="42">
        <v>7</v>
      </c>
      <c r="R3504" s="42">
        <v>9</v>
      </c>
    </row>
    <row r="3505" spans="1:18" x14ac:dyDescent="0.3">
      <c r="A3505" t="s">
        <v>3924</v>
      </c>
      <c r="B3505" s="17">
        <v>45189</v>
      </c>
      <c r="C3505" t="s">
        <v>3917</v>
      </c>
      <c r="D3505" t="s">
        <v>3918</v>
      </c>
      <c r="E3505" t="s">
        <v>3919</v>
      </c>
      <c r="F3505" t="s">
        <v>3931</v>
      </c>
      <c r="G3505" t="s">
        <v>3921</v>
      </c>
      <c r="H3505" t="s">
        <v>3922</v>
      </c>
      <c r="I3505">
        <v>2086</v>
      </c>
      <c r="J3505" s="41">
        <v>1.43E-2</v>
      </c>
      <c r="K3505" s="42">
        <v>29.829799999999999</v>
      </c>
      <c r="L3505" s="43">
        <v>0.28750000000000003</v>
      </c>
      <c r="M3505" s="42">
        <v>8.5760675000000006</v>
      </c>
      <c r="N3505">
        <v>5</v>
      </c>
      <c r="O3505" s="43">
        <v>289.2</v>
      </c>
      <c r="P3505" s="42">
        <v>36</v>
      </c>
      <c r="Q3505" s="42">
        <v>10</v>
      </c>
      <c r="R3505" s="42">
        <v>16.5</v>
      </c>
    </row>
    <row r="3506" spans="1:18" x14ac:dyDescent="0.3">
      <c r="A3506" t="s">
        <v>3924</v>
      </c>
      <c r="B3506" s="17">
        <v>45190</v>
      </c>
      <c r="C3506" t="s">
        <v>3917</v>
      </c>
      <c r="D3506" t="s">
        <v>3918</v>
      </c>
      <c r="E3506" t="s">
        <v>3919</v>
      </c>
      <c r="F3506" t="s">
        <v>3931</v>
      </c>
      <c r="G3506" t="s">
        <v>3921</v>
      </c>
      <c r="H3506" t="s">
        <v>3922</v>
      </c>
      <c r="I3506">
        <v>1535</v>
      </c>
      <c r="J3506" s="41">
        <v>1.3899999999999999E-2</v>
      </c>
      <c r="K3506" s="42">
        <v>21.336499999999997</v>
      </c>
      <c r="L3506" s="43">
        <v>0.56349999999999978</v>
      </c>
      <c r="M3506" s="42">
        <v>12.023117749999994</v>
      </c>
      <c r="N3506">
        <v>5</v>
      </c>
      <c r="O3506" s="43">
        <v>319.2</v>
      </c>
      <c r="P3506" s="42">
        <v>58</v>
      </c>
      <c r="Q3506" s="42">
        <v>8</v>
      </c>
      <c r="R3506" s="42">
        <v>7.5</v>
      </c>
    </row>
    <row r="3507" spans="1:18" x14ac:dyDescent="0.3">
      <c r="A3507" t="s">
        <v>3924</v>
      </c>
      <c r="B3507" s="17">
        <v>45191</v>
      </c>
      <c r="C3507" t="s">
        <v>3917</v>
      </c>
      <c r="D3507" t="s">
        <v>3918</v>
      </c>
      <c r="E3507" t="s">
        <v>3919</v>
      </c>
      <c r="F3507" t="s">
        <v>3931</v>
      </c>
      <c r="G3507" t="s">
        <v>3921</v>
      </c>
      <c r="H3507" t="s">
        <v>3922</v>
      </c>
      <c r="I3507">
        <v>1779</v>
      </c>
      <c r="J3507" s="41">
        <v>1.4600000000000005E-2</v>
      </c>
      <c r="K3507" s="42">
        <v>25.973400000000009</v>
      </c>
      <c r="L3507" s="43">
        <v>0.55199999999999971</v>
      </c>
      <c r="M3507" s="42">
        <v>14.337316799999998</v>
      </c>
      <c r="N3507">
        <v>4</v>
      </c>
      <c r="O3507" s="43">
        <v>350.4</v>
      </c>
      <c r="P3507" s="42">
        <v>61</v>
      </c>
      <c r="Q3507" s="42">
        <v>11</v>
      </c>
      <c r="R3507" s="42">
        <v>6</v>
      </c>
    </row>
    <row r="3508" spans="1:18" x14ac:dyDescent="0.3">
      <c r="A3508" t="s">
        <v>3924</v>
      </c>
      <c r="B3508" s="17">
        <v>45192</v>
      </c>
      <c r="C3508" t="s">
        <v>3917</v>
      </c>
      <c r="D3508" t="s">
        <v>3918</v>
      </c>
      <c r="E3508" t="s">
        <v>3919</v>
      </c>
      <c r="F3508" t="s">
        <v>3931</v>
      </c>
      <c r="G3508" t="s">
        <v>3921</v>
      </c>
      <c r="H3508" t="s">
        <v>3922</v>
      </c>
      <c r="I3508">
        <v>1045</v>
      </c>
      <c r="J3508" s="41">
        <v>1.5899999999999997E-2</v>
      </c>
      <c r="K3508" s="42">
        <v>16.615499999999997</v>
      </c>
      <c r="L3508" s="43">
        <v>0.48299999999999987</v>
      </c>
      <c r="M3508" s="42">
        <v>8.0252864999999964</v>
      </c>
      <c r="N3508">
        <v>4</v>
      </c>
      <c r="O3508" s="43">
        <v>274.8</v>
      </c>
      <c r="P3508" s="42">
        <v>75</v>
      </c>
      <c r="Q3508" s="42">
        <v>11</v>
      </c>
      <c r="R3508" s="42">
        <v>1.5</v>
      </c>
    </row>
    <row r="3509" spans="1:18" x14ac:dyDescent="0.3">
      <c r="A3509" t="s">
        <v>3924</v>
      </c>
      <c r="B3509" s="17">
        <v>45193</v>
      </c>
      <c r="C3509" t="s">
        <v>3917</v>
      </c>
      <c r="D3509" t="s">
        <v>3918</v>
      </c>
      <c r="E3509" t="s">
        <v>3919</v>
      </c>
      <c r="F3509" t="s">
        <v>3931</v>
      </c>
      <c r="G3509" t="s">
        <v>3921</v>
      </c>
      <c r="H3509" t="s">
        <v>3922</v>
      </c>
      <c r="I3509">
        <v>1307</v>
      </c>
      <c r="J3509" s="41">
        <v>1.0199999999999999E-2</v>
      </c>
      <c r="K3509" s="42">
        <v>13.331399999999999</v>
      </c>
      <c r="L3509" s="43">
        <v>0.27600000000000002</v>
      </c>
      <c r="M3509" s="42">
        <v>3.6794663999999999</v>
      </c>
      <c r="N3509">
        <v>8</v>
      </c>
      <c r="O3509" s="43">
        <v>423.59999999999997</v>
      </c>
      <c r="P3509" s="42">
        <v>26</v>
      </c>
      <c r="Q3509" s="42">
        <v>3</v>
      </c>
      <c r="R3509" s="42">
        <v>1.5</v>
      </c>
    </row>
    <row r="3510" spans="1:18" x14ac:dyDescent="0.3">
      <c r="A3510" t="s">
        <v>3924</v>
      </c>
      <c r="B3510" s="17">
        <v>45194</v>
      </c>
      <c r="C3510" t="s">
        <v>3917</v>
      </c>
      <c r="D3510" t="s">
        <v>3918</v>
      </c>
      <c r="E3510" t="s">
        <v>3919</v>
      </c>
      <c r="F3510" t="s">
        <v>3931</v>
      </c>
      <c r="G3510" t="s">
        <v>3921</v>
      </c>
      <c r="H3510" t="s">
        <v>3922</v>
      </c>
      <c r="I3510">
        <v>1833</v>
      </c>
      <c r="J3510" s="41">
        <v>1.1799999999999998E-2</v>
      </c>
      <c r="K3510" s="42">
        <v>21.629399999999997</v>
      </c>
      <c r="L3510" s="43">
        <v>1.2994999999999994</v>
      </c>
      <c r="M3510" s="42">
        <v>28.107405299999982</v>
      </c>
      <c r="N3510">
        <v>3</v>
      </c>
      <c r="O3510" s="43">
        <v>172.79999999999998</v>
      </c>
      <c r="P3510" s="42">
        <v>47</v>
      </c>
      <c r="Q3510" s="42">
        <v>2</v>
      </c>
      <c r="R3510" s="42">
        <v>7.5</v>
      </c>
    </row>
    <row r="3511" spans="1:18" x14ac:dyDescent="0.3">
      <c r="A3511" t="s">
        <v>3924</v>
      </c>
      <c r="B3511" s="17">
        <v>45195</v>
      </c>
      <c r="C3511" t="s">
        <v>3917</v>
      </c>
      <c r="D3511" t="s">
        <v>3918</v>
      </c>
      <c r="E3511" t="s">
        <v>3919</v>
      </c>
      <c r="F3511" t="s">
        <v>3931</v>
      </c>
      <c r="G3511" t="s">
        <v>3921</v>
      </c>
      <c r="H3511" t="s">
        <v>3922</v>
      </c>
      <c r="I3511">
        <v>1518</v>
      </c>
      <c r="J3511" s="41">
        <v>1.7500000000000002E-2</v>
      </c>
      <c r="K3511" s="42">
        <v>26.565000000000001</v>
      </c>
      <c r="L3511" s="43">
        <v>1.0234999999999996</v>
      </c>
      <c r="M3511" s="42">
        <v>27.189277499999992</v>
      </c>
      <c r="N3511">
        <v>4</v>
      </c>
      <c r="O3511" s="43">
        <v>261.59999999999997</v>
      </c>
      <c r="P3511" s="42">
        <v>24</v>
      </c>
      <c r="Q3511" s="42">
        <v>6</v>
      </c>
      <c r="R3511" s="42">
        <v>9</v>
      </c>
    </row>
    <row r="3512" spans="1:18" x14ac:dyDescent="0.3">
      <c r="A3512" t="s">
        <v>3924</v>
      </c>
      <c r="B3512" s="17">
        <v>45196</v>
      </c>
      <c r="C3512" t="s">
        <v>3917</v>
      </c>
      <c r="D3512" t="s">
        <v>3918</v>
      </c>
      <c r="E3512" t="s">
        <v>3919</v>
      </c>
      <c r="F3512" t="s">
        <v>3931</v>
      </c>
      <c r="G3512" t="s">
        <v>3921</v>
      </c>
      <c r="H3512" t="s">
        <v>3922</v>
      </c>
      <c r="I3512">
        <v>997</v>
      </c>
      <c r="J3512" s="41">
        <v>8.4000000000000012E-3</v>
      </c>
      <c r="K3512" s="42">
        <v>8.3748000000000005</v>
      </c>
      <c r="L3512" s="43">
        <v>0.60949999999999971</v>
      </c>
      <c r="M3512" s="42">
        <v>5.1044405999999976</v>
      </c>
      <c r="N3512">
        <v>3</v>
      </c>
      <c r="O3512" s="43">
        <v>229.2</v>
      </c>
      <c r="P3512" s="42">
        <v>52</v>
      </c>
      <c r="Q3512" s="42">
        <v>8</v>
      </c>
      <c r="R3512" s="42">
        <v>1.5</v>
      </c>
    </row>
    <row r="3513" spans="1:18" x14ac:dyDescent="0.3">
      <c r="A3513" t="s">
        <v>3924</v>
      </c>
      <c r="B3513" s="17">
        <v>45197</v>
      </c>
      <c r="C3513" t="s">
        <v>3917</v>
      </c>
      <c r="D3513" t="s">
        <v>3918</v>
      </c>
      <c r="E3513" t="s">
        <v>3919</v>
      </c>
      <c r="F3513" t="s">
        <v>3931</v>
      </c>
      <c r="G3513" t="s">
        <v>3921</v>
      </c>
      <c r="H3513" t="s">
        <v>3922</v>
      </c>
      <c r="I3513">
        <v>1353</v>
      </c>
      <c r="J3513" s="41">
        <v>6.4999999999999997E-3</v>
      </c>
      <c r="K3513" s="42">
        <v>8.7944999999999993</v>
      </c>
      <c r="L3513" s="43">
        <v>2.3000000000000034E-2</v>
      </c>
      <c r="M3513" s="42">
        <v>0.20227350000000027</v>
      </c>
      <c r="N3513">
        <v>4</v>
      </c>
      <c r="O3513" s="43">
        <v>296.39999999999998</v>
      </c>
      <c r="P3513" s="42">
        <v>37</v>
      </c>
      <c r="Q3513" s="42">
        <v>4</v>
      </c>
      <c r="R3513" s="42">
        <v>9</v>
      </c>
    </row>
    <row r="3514" spans="1:18" x14ac:dyDescent="0.3">
      <c r="A3514" t="s">
        <v>3924</v>
      </c>
      <c r="B3514" s="17">
        <v>45198</v>
      </c>
      <c r="C3514" t="s">
        <v>3917</v>
      </c>
      <c r="D3514" t="s">
        <v>3918</v>
      </c>
      <c r="E3514" t="s">
        <v>3919</v>
      </c>
      <c r="F3514" t="s">
        <v>3931</v>
      </c>
      <c r="G3514" t="s">
        <v>3921</v>
      </c>
      <c r="H3514" t="s">
        <v>3922</v>
      </c>
      <c r="I3514">
        <v>1195</v>
      </c>
      <c r="J3514" s="41">
        <v>1.3000000000000001E-2</v>
      </c>
      <c r="K3514" s="42">
        <v>15.535000000000002</v>
      </c>
      <c r="L3514" s="43">
        <v>1.0579999999999996</v>
      </c>
      <c r="M3514" s="42">
        <v>16.436029999999995</v>
      </c>
      <c r="N3514">
        <v>4</v>
      </c>
      <c r="O3514" s="43">
        <v>370.8</v>
      </c>
      <c r="P3514" s="42">
        <v>60</v>
      </c>
      <c r="Q3514" s="42">
        <v>2</v>
      </c>
      <c r="R3514" s="42">
        <v>1.5</v>
      </c>
    </row>
    <row r="3515" spans="1:18" x14ac:dyDescent="0.3">
      <c r="A3515" t="s">
        <v>3924</v>
      </c>
      <c r="B3515" s="17">
        <v>45199</v>
      </c>
      <c r="C3515" t="s">
        <v>3917</v>
      </c>
      <c r="D3515" t="s">
        <v>3918</v>
      </c>
      <c r="E3515" t="s">
        <v>3919</v>
      </c>
      <c r="F3515" t="s">
        <v>3931</v>
      </c>
      <c r="G3515" t="s">
        <v>3921</v>
      </c>
      <c r="H3515" t="s">
        <v>3922</v>
      </c>
      <c r="I3515">
        <v>1131</v>
      </c>
      <c r="J3515" s="41">
        <v>8.6999999999999994E-3</v>
      </c>
      <c r="K3515" s="42">
        <v>9.8396999999999988</v>
      </c>
      <c r="L3515" s="43">
        <v>4.6000000000000006E-2</v>
      </c>
      <c r="M3515" s="42">
        <v>0.45262619999999998</v>
      </c>
      <c r="N3515">
        <v>6</v>
      </c>
      <c r="O3515" s="43">
        <v>393.59999999999997</v>
      </c>
      <c r="P3515" s="42">
        <v>62</v>
      </c>
      <c r="Q3515" s="42">
        <v>11</v>
      </c>
      <c r="R3515" s="42">
        <v>4.5</v>
      </c>
    </row>
    <row r="3516" spans="1:18" x14ac:dyDescent="0.3">
      <c r="A3516" t="s">
        <v>3924</v>
      </c>
      <c r="B3516" s="17">
        <v>45200</v>
      </c>
      <c r="C3516" t="s">
        <v>3917</v>
      </c>
      <c r="D3516" t="s">
        <v>3918</v>
      </c>
      <c r="E3516" t="s">
        <v>3919</v>
      </c>
      <c r="F3516" t="s">
        <v>3931</v>
      </c>
      <c r="G3516" t="s">
        <v>3921</v>
      </c>
      <c r="H3516" t="s">
        <v>3922</v>
      </c>
      <c r="I3516">
        <v>1930</v>
      </c>
      <c r="J3516" s="41">
        <v>1.0200000000000001E-2</v>
      </c>
      <c r="K3516" s="42">
        <v>19.686</v>
      </c>
      <c r="L3516" s="43">
        <v>0.73599999999999965</v>
      </c>
      <c r="M3516" s="42">
        <v>14.488895999999993</v>
      </c>
      <c r="N3516">
        <v>6</v>
      </c>
      <c r="O3516" s="43">
        <v>332.4</v>
      </c>
      <c r="P3516" s="42">
        <v>21</v>
      </c>
      <c r="Q3516" s="42">
        <v>4</v>
      </c>
      <c r="R3516" s="42">
        <v>0</v>
      </c>
    </row>
    <row r="3517" spans="1:18" x14ac:dyDescent="0.3">
      <c r="A3517" t="s">
        <v>3924</v>
      </c>
      <c r="B3517" s="17">
        <v>45201</v>
      </c>
      <c r="C3517" t="s">
        <v>3917</v>
      </c>
      <c r="D3517" t="s">
        <v>3918</v>
      </c>
      <c r="E3517" t="s">
        <v>3919</v>
      </c>
      <c r="F3517" t="s">
        <v>3931</v>
      </c>
      <c r="G3517" t="s">
        <v>3921</v>
      </c>
      <c r="H3517" t="s">
        <v>3922</v>
      </c>
      <c r="I3517">
        <v>1459</v>
      </c>
      <c r="J3517" s="41">
        <v>1.12E-2</v>
      </c>
      <c r="K3517" s="42">
        <v>16.340800000000002</v>
      </c>
      <c r="L3517" s="43">
        <v>0.63249999999999973</v>
      </c>
      <c r="M3517" s="42">
        <v>10.335555999999997</v>
      </c>
      <c r="N3517">
        <v>8</v>
      </c>
      <c r="O3517" s="43">
        <v>498</v>
      </c>
      <c r="P3517" s="42">
        <v>71</v>
      </c>
      <c r="Q3517" s="42">
        <v>3</v>
      </c>
      <c r="R3517" s="42">
        <v>1.5</v>
      </c>
    </row>
    <row r="3518" spans="1:18" x14ac:dyDescent="0.3">
      <c r="A3518" t="s">
        <v>3924</v>
      </c>
      <c r="B3518" s="17">
        <v>45202</v>
      </c>
      <c r="C3518" t="s">
        <v>3917</v>
      </c>
      <c r="D3518" t="s">
        <v>3918</v>
      </c>
      <c r="E3518" t="s">
        <v>3919</v>
      </c>
      <c r="F3518" t="s">
        <v>3931</v>
      </c>
      <c r="G3518" t="s">
        <v>3921</v>
      </c>
      <c r="H3518" t="s">
        <v>3922</v>
      </c>
      <c r="I3518">
        <v>1550</v>
      </c>
      <c r="J3518" s="41">
        <v>7.9000000000000008E-3</v>
      </c>
      <c r="K3518" s="42">
        <v>12.245000000000001</v>
      </c>
      <c r="L3518" s="43">
        <v>0.62099999999999977</v>
      </c>
      <c r="M3518" s="42">
        <v>7.6041449999999982</v>
      </c>
      <c r="N3518">
        <v>4</v>
      </c>
      <c r="O3518" s="43">
        <v>136.79999999999998</v>
      </c>
      <c r="P3518" s="42">
        <v>58</v>
      </c>
      <c r="Q3518" s="42">
        <v>4</v>
      </c>
      <c r="R3518" s="42">
        <v>3</v>
      </c>
    </row>
    <row r="3519" spans="1:18" x14ac:dyDescent="0.3">
      <c r="A3519" t="s">
        <v>3924</v>
      </c>
      <c r="B3519" s="17">
        <v>45203</v>
      </c>
      <c r="C3519" t="s">
        <v>3917</v>
      </c>
      <c r="D3519" t="s">
        <v>3918</v>
      </c>
      <c r="E3519" t="s">
        <v>3919</v>
      </c>
      <c r="F3519" t="s">
        <v>3931</v>
      </c>
      <c r="G3519" t="s">
        <v>3921</v>
      </c>
      <c r="H3519" t="s">
        <v>3922</v>
      </c>
      <c r="I3519">
        <v>948</v>
      </c>
      <c r="J3519" s="41">
        <v>1.2200000000000003E-2</v>
      </c>
      <c r="K3519" s="42">
        <v>11.565600000000002</v>
      </c>
      <c r="L3519" s="43">
        <v>0.24150000000000008</v>
      </c>
      <c r="M3519" s="42">
        <v>2.7930924000000013</v>
      </c>
      <c r="N3519">
        <v>3</v>
      </c>
      <c r="O3519" s="43">
        <v>310.8</v>
      </c>
      <c r="P3519" s="42">
        <v>17</v>
      </c>
      <c r="Q3519" s="42">
        <v>5</v>
      </c>
      <c r="R3519" s="42">
        <v>1.5</v>
      </c>
    </row>
    <row r="3520" spans="1:18" x14ac:dyDescent="0.3">
      <c r="A3520" t="s">
        <v>3924</v>
      </c>
      <c r="B3520" s="17">
        <v>45204</v>
      </c>
      <c r="C3520" t="s">
        <v>3917</v>
      </c>
      <c r="D3520" t="s">
        <v>3918</v>
      </c>
      <c r="E3520" t="s">
        <v>3919</v>
      </c>
      <c r="F3520" t="s">
        <v>3931</v>
      </c>
      <c r="G3520" t="s">
        <v>3921</v>
      </c>
      <c r="H3520" t="s">
        <v>3922</v>
      </c>
      <c r="I3520">
        <v>1182</v>
      </c>
      <c r="J3520" s="41">
        <v>8.6E-3</v>
      </c>
      <c r="K3520" s="42">
        <v>10.1652</v>
      </c>
      <c r="L3520" s="43">
        <v>0.83949999999999969</v>
      </c>
      <c r="M3520" s="42">
        <v>8.5336853999999978</v>
      </c>
      <c r="N3520">
        <v>7</v>
      </c>
      <c r="O3520" s="43">
        <v>549.6</v>
      </c>
      <c r="P3520" s="42">
        <v>41</v>
      </c>
      <c r="Q3520" s="42">
        <v>11</v>
      </c>
      <c r="R3520" s="42">
        <v>3</v>
      </c>
    </row>
    <row r="3521" spans="1:18" x14ac:dyDescent="0.3">
      <c r="A3521" t="s">
        <v>3924</v>
      </c>
      <c r="B3521" s="17">
        <v>45205</v>
      </c>
      <c r="C3521" t="s">
        <v>3917</v>
      </c>
      <c r="D3521" t="s">
        <v>3918</v>
      </c>
      <c r="E3521" t="s">
        <v>3919</v>
      </c>
      <c r="F3521" t="s">
        <v>3931</v>
      </c>
      <c r="G3521" t="s">
        <v>3921</v>
      </c>
      <c r="H3521" t="s">
        <v>3922</v>
      </c>
      <c r="I3521">
        <v>1936</v>
      </c>
      <c r="J3521" s="41">
        <v>1.2600000000000004E-2</v>
      </c>
      <c r="K3521" s="42">
        <v>24.393600000000006</v>
      </c>
      <c r="L3521" s="43">
        <v>0.7819999999999997</v>
      </c>
      <c r="M3521" s="42">
        <v>19.075795199999998</v>
      </c>
      <c r="N3521">
        <v>5</v>
      </c>
      <c r="O3521" s="43">
        <v>283.2</v>
      </c>
      <c r="P3521" s="42">
        <v>42</v>
      </c>
      <c r="Q3521" s="42">
        <v>10</v>
      </c>
      <c r="R3521" s="42">
        <v>6</v>
      </c>
    </row>
    <row r="3522" spans="1:18" x14ac:dyDescent="0.3">
      <c r="A3522" t="s">
        <v>3924</v>
      </c>
      <c r="B3522" s="17">
        <v>45206</v>
      </c>
      <c r="C3522" t="s">
        <v>3917</v>
      </c>
      <c r="D3522" t="s">
        <v>3918</v>
      </c>
      <c r="E3522" t="s">
        <v>3919</v>
      </c>
      <c r="F3522" t="s">
        <v>3931</v>
      </c>
      <c r="G3522" t="s">
        <v>3921</v>
      </c>
      <c r="H3522" t="s">
        <v>3922</v>
      </c>
      <c r="I3522">
        <v>1287</v>
      </c>
      <c r="J3522" s="41">
        <v>1.0600000000000002E-2</v>
      </c>
      <c r="K3522" s="42">
        <v>13.642200000000003</v>
      </c>
      <c r="L3522" s="43">
        <v>1.1500000000000026E-2</v>
      </c>
      <c r="M3522" s="42">
        <v>0.15688530000000039</v>
      </c>
      <c r="N3522">
        <v>3</v>
      </c>
      <c r="O3522" s="43">
        <v>67.2</v>
      </c>
      <c r="P3522" s="42">
        <v>58</v>
      </c>
      <c r="Q3522" s="42">
        <v>9</v>
      </c>
      <c r="R3522" s="42">
        <v>1.5</v>
      </c>
    </row>
    <row r="3523" spans="1:18" x14ac:dyDescent="0.3">
      <c r="A3523" t="s">
        <v>3924</v>
      </c>
      <c r="B3523" s="17">
        <v>45207</v>
      </c>
      <c r="C3523" t="s">
        <v>3917</v>
      </c>
      <c r="D3523" t="s">
        <v>3918</v>
      </c>
      <c r="E3523" t="s">
        <v>3919</v>
      </c>
      <c r="F3523" t="s">
        <v>3931</v>
      </c>
      <c r="G3523" t="s">
        <v>3921</v>
      </c>
      <c r="H3523" t="s">
        <v>3922</v>
      </c>
      <c r="I3523">
        <v>1470</v>
      </c>
      <c r="J3523" s="41">
        <v>9.499999999999998E-3</v>
      </c>
      <c r="K3523" s="42">
        <v>13.964999999999996</v>
      </c>
      <c r="L3523" s="43">
        <v>0.14950000000000005</v>
      </c>
      <c r="M3523" s="42">
        <v>2.0877675</v>
      </c>
      <c r="N3523">
        <v>3</v>
      </c>
      <c r="O3523" s="43">
        <v>258</v>
      </c>
      <c r="P3523" s="42">
        <v>19</v>
      </c>
      <c r="Q3523" s="42">
        <v>15</v>
      </c>
      <c r="R3523" s="42">
        <v>10.5</v>
      </c>
    </row>
    <row r="3524" spans="1:18" x14ac:dyDescent="0.3">
      <c r="A3524" t="s">
        <v>3924</v>
      </c>
      <c r="B3524" s="17">
        <v>45208</v>
      </c>
      <c r="C3524" t="s">
        <v>3917</v>
      </c>
      <c r="D3524" t="s">
        <v>3918</v>
      </c>
      <c r="E3524" t="s">
        <v>3919</v>
      </c>
      <c r="F3524" t="s">
        <v>3931</v>
      </c>
      <c r="G3524" t="s">
        <v>3921</v>
      </c>
      <c r="H3524" t="s">
        <v>3922</v>
      </c>
      <c r="I3524">
        <v>1780</v>
      </c>
      <c r="J3524" s="41">
        <v>1.0999999999999999E-2</v>
      </c>
      <c r="K3524" s="42">
        <v>19.579999999999998</v>
      </c>
      <c r="L3524" s="43">
        <v>0.20700000000000005</v>
      </c>
      <c r="M3524" s="42">
        <v>4.0530600000000003</v>
      </c>
      <c r="N3524">
        <v>7</v>
      </c>
      <c r="O3524" s="43">
        <v>568.79999999999995</v>
      </c>
      <c r="P3524" s="42">
        <v>59</v>
      </c>
      <c r="Q3524" s="42">
        <v>15</v>
      </c>
      <c r="R3524" s="42">
        <v>7.5</v>
      </c>
    </row>
    <row r="3525" spans="1:18" x14ac:dyDescent="0.3">
      <c r="A3525" t="s">
        <v>3924</v>
      </c>
      <c r="B3525" s="17">
        <v>45209</v>
      </c>
      <c r="C3525" t="s">
        <v>3917</v>
      </c>
      <c r="D3525" t="s">
        <v>3918</v>
      </c>
      <c r="E3525" t="s">
        <v>3919</v>
      </c>
      <c r="F3525" t="s">
        <v>3931</v>
      </c>
      <c r="G3525" t="s">
        <v>3921</v>
      </c>
      <c r="H3525" t="s">
        <v>3922</v>
      </c>
      <c r="I3525">
        <v>1729</v>
      </c>
      <c r="J3525" s="41">
        <v>1.0800000000000001E-2</v>
      </c>
      <c r="K3525" s="42">
        <v>18.673200000000001</v>
      </c>
      <c r="L3525" s="43">
        <v>0.68999999999999961</v>
      </c>
      <c r="M3525" s="42">
        <v>12.884507999999993</v>
      </c>
      <c r="N3525">
        <v>4</v>
      </c>
      <c r="O3525" s="43">
        <v>288</v>
      </c>
      <c r="P3525" s="42">
        <v>48</v>
      </c>
      <c r="Q3525" s="42">
        <v>14</v>
      </c>
      <c r="R3525" s="42">
        <v>9</v>
      </c>
    </row>
    <row r="3526" spans="1:18" x14ac:dyDescent="0.3">
      <c r="A3526" t="s">
        <v>3924</v>
      </c>
      <c r="B3526" s="17">
        <v>45210</v>
      </c>
      <c r="C3526" t="s">
        <v>3917</v>
      </c>
      <c r="D3526" t="s">
        <v>3918</v>
      </c>
      <c r="E3526" t="s">
        <v>3919</v>
      </c>
      <c r="F3526" t="s">
        <v>3931</v>
      </c>
      <c r="G3526" t="s">
        <v>3921</v>
      </c>
      <c r="H3526" t="s">
        <v>3922</v>
      </c>
      <c r="I3526">
        <v>1108</v>
      </c>
      <c r="J3526" s="41">
        <v>1.3700000000000004E-2</v>
      </c>
      <c r="K3526" s="42">
        <v>15.179600000000004</v>
      </c>
      <c r="L3526" s="43">
        <v>1.2879999999999998</v>
      </c>
      <c r="M3526" s="42">
        <v>19.551324800000003</v>
      </c>
      <c r="N3526">
        <v>8</v>
      </c>
      <c r="O3526" s="43">
        <v>580.79999999999995</v>
      </c>
      <c r="P3526" s="42">
        <v>59</v>
      </c>
      <c r="Q3526" s="42">
        <v>3</v>
      </c>
      <c r="R3526" s="42">
        <v>0</v>
      </c>
    </row>
    <row r="3527" spans="1:18" x14ac:dyDescent="0.3">
      <c r="A3527" t="s">
        <v>3924</v>
      </c>
      <c r="B3527" s="17">
        <v>45211</v>
      </c>
      <c r="C3527" t="s">
        <v>3917</v>
      </c>
      <c r="D3527" t="s">
        <v>3918</v>
      </c>
      <c r="E3527" t="s">
        <v>3919</v>
      </c>
      <c r="F3527" t="s">
        <v>3931</v>
      </c>
      <c r="G3527" t="s">
        <v>3921</v>
      </c>
      <c r="H3527" t="s">
        <v>3922</v>
      </c>
      <c r="I3527">
        <v>1426</v>
      </c>
      <c r="J3527" s="41">
        <v>1.2E-2</v>
      </c>
      <c r="K3527" s="42">
        <v>17.112000000000002</v>
      </c>
      <c r="L3527" s="43">
        <v>0.18400000000000002</v>
      </c>
      <c r="M3527" s="42">
        <v>3.1486080000000007</v>
      </c>
      <c r="N3527">
        <v>3</v>
      </c>
      <c r="O3527" s="43">
        <v>62.4</v>
      </c>
      <c r="P3527" s="42">
        <v>54</v>
      </c>
      <c r="Q3527" s="42">
        <v>13</v>
      </c>
      <c r="R3527" s="42">
        <v>4.5</v>
      </c>
    </row>
    <row r="3528" spans="1:18" x14ac:dyDescent="0.3">
      <c r="A3528" t="s">
        <v>3924</v>
      </c>
      <c r="B3528" s="17">
        <v>45212</v>
      </c>
      <c r="C3528" t="s">
        <v>3917</v>
      </c>
      <c r="D3528" t="s">
        <v>3918</v>
      </c>
      <c r="E3528" t="s">
        <v>3919</v>
      </c>
      <c r="F3528" t="s">
        <v>3931</v>
      </c>
      <c r="G3528" t="s">
        <v>3921</v>
      </c>
      <c r="H3528" t="s">
        <v>3922</v>
      </c>
      <c r="I3528">
        <v>1908</v>
      </c>
      <c r="J3528" s="41">
        <v>1.55E-2</v>
      </c>
      <c r="K3528" s="42">
        <v>29.573999999999998</v>
      </c>
      <c r="L3528" s="43">
        <v>1.3224999999999996</v>
      </c>
      <c r="M3528" s="42">
        <v>39.111614999999986</v>
      </c>
      <c r="N3528">
        <v>2</v>
      </c>
      <c r="O3528" s="43">
        <v>168</v>
      </c>
      <c r="P3528" s="42">
        <v>30</v>
      </c>
      <c r="Q3528" s="42">
        <v>11</v>
      </c>
      <c r="R3528" s="42">
        <v>3</v>
      </c>
    </row>
    <row r="3529" spans="1:18" x14ac:dyDescent="0.3">
      <c r="A3529" t="s">
        <v>3924</v>
      </c>
      <c r="B3529" s="17">
        <v>45213</v>
      </c>
      <c r="C3529" t="s">
        <v>3917</v>
      </c>
      <c r="D3529" t="s">
        <v>3918</v>
      </c>
      <c r="E3529" t="s">
        <v>3919</v>
      </c>
      <c r="F3529" t="s">
        <v>3931</v>
      </c>
      <c r="G3529" t="s">
        <v>3921</v>
      </c>
      <c r="H3529" t="s">
        <v>3922</v>
      </c>
      <c r="I3529">
        <v>1723</v>
      </c>
      <c r="J3529" s="41">
        <v>1.4500000000000002E-2</v>
      </c>
      <c r="K3529" s="42">
        <v>24.983500000000003</v>
      </c>
      <c r="L3529" s="43">
        <v>1.2419999999999998</v>
      </c>
      <c r="M3529" s="42">
        <v>31.029506999999999</v>
      </c>
      <c r="N3529">
        <v>7</v>
      </c>
      <c r="O3529" s="43">
        <v>321.59999999999997</v>
      </c>
      <c r="P3529" s="42">
        <v>37</v>
      </c>
      <c r="Q3529" s="42">
        <v>2</v>
      </c>
      <c r="R3529" s="42">
        <v>3</v>
      </c>
    </row>
    <row r="3530" spans="1:18" x14ac:dyDescent="0.3">
      <c r="A3530" t="s">
        <v>3924</v>
      </c>
      <c r="B3530" s="17">
        <v>45214</v>
      </c>
      <c r="C3530" t="s">
        <v>3917</v>
      </c>
      <c r="D3530" t="s">
        <v>3918</v>
      </c>
      <c r="E3530" t="s">
        <v>3919</v>
      </c>
      <c r="F3530" t="s">
        <v>3931</v>
      </c>
      <c r="G3530" t="s">
        <v>3921</v>
      </c>
      <c r="H3530" t="s">
        <v>3922</v>
      </c>
      <c r="I3530">
        <v>1871</v>
      </c>
      <c r="J3530" s="41">
        <v>1.5000000000000003E-2</v>
      </c>
      <c r="K3530" s="42">
        <v>28.065000000000005</v>
      </c>
      <c r="L3530" s="43">
        <v>0.54049999999999976</v>
      </c>
      <c r="M3530" s="42">
        <v>15.169132499999996</v>
      </c>
      <c r="N3530">
        <v>7</v>
      </c>
      <c r="O3530" s="43">
        <v>396</v>
      </c>
      <c r="P3530" s="42">
        <v>25</v>
      </c>
      <c r="Q3530" s="42">
        <v>1</v>
      </c>
      <c r="R3530" s="42">
        <v>4.5</v>
      </c>
    </row>
    <row r="3531" spans="1:18" x14ac:dyDescent="0.3">
      <c r="A3531" t="s">
        <v>3924</v>
      </c>
      <c r="B3531" s="17">
        <v>45215</v>
      </c>
      <c r="C3531" t="s">
        <v>3917</v>
      </c>
      <c r="D3531" t="s">
        <v>3918</v>
      </c>
      <c r="E3531" t="s">
        <v>3919</v>
      </c>
      <c r="F3531" t="s">
        <v>3931</v>
      </c>
      <c r="G3531" t="s">
        <v>3921</v>
      </c>
      <c r="H3531" t="s">
        <v>3922</v>
      </c>
      <c r="I3531">
        <v>1689</v>
      </c>
      <c r="J3531" s="41">
        <v>8.2999999999999984E-3</v>
      </c>
      <c r="K3531" s="42">
        <v>14.018699999999997</v>
      </c>
      <c r="L3531" s="43">
        <v>0.87399999999999967</v>
      </c>
      <c r="M3531" s="42">
        <v>12.252343799999993</v>
      </c>
      <c r="N3531">
        <v>4</v>
      </c>
      <c r="O3531" s="43">
        <v>259.2</v>
      </c>
      <c r="P3531" s="42">
        <v>62</v>
      </c>
      <c r="Q3531" s="42">
        <v>5</v>
      </c>
      <c r="R3531" s="42">
        <v>7.5</v>
      </c>
    </row>
    <row r="3532" spans="1:18" x14ac:dyDescent="0.3">
      <c r="A3532" t="s">
        <v>3924</v>
      </c>
      <c r="B3532" s="17">
        <v>45216</v>
      </c>
      <c r="C3532" t="s">
        <v>3917</v>
      </c>
      <c r="D3532" t="s">
        <v>3918</v>
      </c>
      <c r="E3532" t="s">
        <v>3919</v>
      </c>
      <c r="F3532" t="s">
        <v>3931</v>
      </c>
      <c r="G3532" t="s">
        <v>3921</v>
      </c>
      <c r="H3532" t="s">
        <v>3922</v>
      </c>
      <c r="I3532">
        <v>1480</v>
      </c>
      <c r="J3532" s="41">
        <v>7.8000000000000005E-3</v>
      </c>
      <c r="K3532" s="42">
        <v>11.544</v>
      </c>
      <c r="L3532" s="43">
        <v>0.16100000000000006</v>
      </c>
      <c r="M3532" s="42">
        <v>1.8585840000000007</v>
      </c>
      <c r="N3532">
        <v>6</v>
      </c>
      <c r="O3532" s="43">
        <v>352.8</v>
      </c>
      <c r="P3532" s="42">
        <v>45</v>
      </c>
      <c r="Q3532" s="42">
        <v>12</v>
      </c>
      <c r="R3532" s="42">
        <v>0</v>
      </c>
    </row>
    <row r="3533" spans="1:18" x14ac:dyDescent="0.3">
      <c r="A3533" t="s">
        <v>3924</v>
      </c>
      <c r="B3533" s="17">
        <v>45217</v>
      </c>
      <c r="C3533" t="s">
        <v>3917</v>
      </c>
      <c r="D3533" t="s">
        <v>3918</v>
      </c>
      <c r="E3533" t="s">
        <v>3919</v>
      </c>
      <c r="F3533" t="s">
        <v>3931</v>
      </c>
      <c r="G3533" t="s">
        <v>3921</v>
      </c>
      <c r="H3533" t="s">
        <v>3922</v>
      </c>
      <c r="I3533">
        <v>1418</v>
      </c>
      <c r="J3533" s="41">
        <v>1.4300000000000002E-2</v>
      </c>
      <c r="K3533" s="42">
        <v>20.277400000000004</v>
      </c>
      <c r="L3533" s="43">
        <v>0.81649999999999967</v>
      </c>
      <c r="M3533" s="42">
        <v>16.556497099999998</v>
      </c>
      <c r="N3533">
        <v>5</v>
      </c>
      <c r="O3533" s="43">
        <v>213.6</v>
      </c>
      <c r="P3533" s="42">
        <v>41</v>
      </c>
      <c r="Q3533" s="42">
        <v>6</v>
      </c>
      <c r="R3533" s="42">
        <v>4.5</v>
      </c>
    </row>
    <row r="3534" spans="1:18" x14ac:dyDescent="0.3">
      <c r="A3534" t="s">
        <v>3924</v>
      </c>
      <c r="B3534" s="17">
        <v>45218</v>
      </c>
      <c r="C3534" t="s">
        <v>3917</v>
      </c>
      <c r="D3534" t="s">
        <v>3918</v>
      </c>
      <c r="E3534" t="s">
        <v>3919</v>
      </c>
      <c r="F3534" t="s">
        <v>3931</v>
      </c>
      <c r="G3534" t="s">
        <v>3921</v>
      </c>
      <c r="H3534" t="s">
        <v>3922</v>
      </c>
      <c r="I3534">
        <v>1190</v>
      </c>
      <c r="J3534" s="41">
        <v>1.26E-2</v>
      </c>
      <c r="K3534" s="42">
        <v>14.994</v>
      </c>
      <c r="L3534" s="43">
        <v>0.91999999999999971</v>
      </c>
      <c r="M3534" s="42">
        <v>13.794479999999995</v>
      </c>
      <c r="N3534">
        <v>4</v>
      </c>
      <c r="O3534" s="43">
        <v>114</v>
      </c>
      <c r="P3534" s="42">
        <v>31</v>
      </c>
      <c r="Q3534" s="42">
        <v>3</v>
      </c>
      <c r="R3534" s="42">
        <v>6</v>
      </c>
    </row>
    <row r="3535" spans="1:18" x14ac:dyDescent="0.3">
      <c r="A3535" t="s">
        <v>3924</v>
      </c>
      <c r="B3535" s="17">
        <v>45219</v>
      </c>
      <c r="C3535" t="s">
        <v>3917</v>
      </c>
      <c r="D3535" t="s">
        <v>3918</v>
      </c>
      <c r="E3535" t="s">
        <v>3919</v>
      </c>
      <c r="F3535" t="s">
        <v>3931</v>
      </c>
      <c r="G3535" t="s">
        <v>3921</v>
      </c>
      <c r="H3535" t="s">
        <v>3922</v>
      </c>
      <c r="I3535">
        <v>1896</v>
      </c>
      <c r="J3535" s="41">
        <v>1.1800000000000001E-2</v>
      </c>
      <c r="K3535" s="42">
        <v>22.372800000000002</v>
      </c>
      <c r="L3535" s="43">
        <v>0.12650000000000003</v>
      </c>
      <c r="M3535" s="42">
        <v>2.8301592000000007</v>
      </c>
      <c r="N3535">
        <v>6</v>
      </c>
      <c r="O3535" s="43">
        <v>394.8</v>
      </c>
      <c r="P3535" s="42">
        <v>57</v>
      </c>
      <c r="Q3535" s="42">
        <v>14</v>
      </c>
      <c r="R3535" s="42">
        <v>12</v>
      </c>
    </row>
    <row r="3536" spans="1:18" x14ac:dyDescent="0.3">
      <c r="A3536" t="s">
        <v>3924</v>
      </c>
      <c r="B3536" s="17">
        <v>45220</v>
      </c>
      <c r="C3536" t="s">
        <v>3917</v>
      </c>
      <c r="D3536" t="s">
        <v>3918</v>
      </c>
      <c r="E3536" t="s">
        <v>3919</v>
      </c>
      <c r="F3536" t="s">
        <v>3931</v>
      </c>
      <c r="G3536" t="s">
        <v>3921</v>
      </c>
      <c r="H3536" t="s">
        <v>3922</v>
      </c>
      <c r="I3536">
        <v>1103</v>
      </c>
      <c r="J3536" s="41">
        <v>1.9099999999999999E-2</v>
      </c>
      <c r="K3536" s="42">
        <v>21.067299999999999</v>
      </c>
      <c r="L3536" s="43">
        <v>1.3914999999999995</v>
      </c>
      <c r="M3536" s="42">
        <v>29.315147949999989</v>
      </c>
      <c r="N3536">
        <v>7</v>
      </c>
      <c r="O3536" s="43">
        <v>472.79999999999995</v>
      </c>
      <c r="P3536" s="42">
        <v>24</v>
      </c>
      <c r="Q3536" s="42">
        <v>16</v>
      </c>
      <c r="R3536" s="42">
        <v>1.5</v>
      </c>
    </row>
    <row r="3537" spans="1:18" x14ac:dyDescent="0.3">
      <c r="A3537" t="s">
        <v>3924</v>
      </c>
      <c r="B3537" s="17">
        <v>45221</v>
      </c>
      <c r="C3537" t="s">
        <v>3917</v>
      </c>
      <c r="D3537" t="s">
        <v>3918</v>
      </c>
      <c r="E3537" t="s">
        <v>3919</v>
      </c>
      <c r="F3537" t="s">
        <v>3931</v>
      </c>
      <c r="G3537" t="s">
        <v>3921</v>
      </c>
      <c r="H3537" t="s">
        <v>3922</v>
      </c>
      <c r="I3537">
        <v>1600</v>
      </c>
      <c r="J3537" s="41">
        <v>1.5800000000000005E-2</v>
      </c>
      <c r="K3537" s="42">
        <v>25.280000000000008</v>
      </c>
      <c r="L3537" s="43">
        <v>0.29900000000000004</v>
      </c>
      <c r="M3537" s="42">
        <v>7.5587200000000037</v>
      </c>
      <c r="N3537">
        <v>3</v>
      </c>
      <c r="O3537" s="43">
        <v>202.79999999999998</v>
      </c>
      <c r="P3537" s="42">
        <v>55</v>
      </c>
      <c r="Q3537" s="42">
        <v>3</v>
      </c>
      <c r="R3537" s="42">
        <v>4.5</v>
      </c>
    </row>
    <row r="3538" spans="1:18" x14ac:dyDescent="0.3">
      <c r="A3538" t="s">
        <v>3924</v>
      </c>
      <c r="B3538" s="17">
        <v>45222</v>
      </c>
      <c r="C3538" t="s">
        <v>3917</v>
      </c>
      <c r="D3538" t="s">
        <v>3918</v>
      </c>
      <c r="E3538" t="s">
        <v>3919</v>
      </c>
      <c r="F3538" t="s">
        <v>3931</v>
      </c>
      <c r="G3538" t="s">
        <v>3921</v>
      </c>
      <c r="H3538" t="s">
        <v>3922</v>
      </c>
      <c r="I3538">
        <v>1482</v>
      </c>
      <c r="J3538" s="41">
        <v>1.5599999999999999E-2</v>
      </c>
      <c r="K3538" s="42">
        <v>23.119199999999999</v>
      </c>
      <c r="L3538" s="43">
        <v>0.62099999999999977</v>
      </c>
      <c r="M3538" s="42">
        <v>14.357023199999995</v>
      </c>
      <c r="N3538">
        <v>7</v>
      </c>
      <c r="O3538" s="43">
        <v>354</v>
      </c>
      <c r="P3538" s="42">
        <v>24</v>
      </c>
      <c r="Q3538" s="42">
        <v>3</v>
      </c>
      <c r="R3538" s="42">
        <v>1.5</v>
      </c>
    </row>
    <row r="3539" spans="1:18" x14ac:dyDescent="0.3">
      <c r="A3539" t="s">
        <v>3924</v>
      </c>
      <c r="B3539" s="17">
        <v>45223</v>
      </c>
      <c r="C3539" t="s">
        <v>3917</v>
      </c>
      <c r="D3539" t="s">
        <v>3918</v>
      </c>
      <c r="E3539" t="s">
        <v>3919</v>
      </c>
      <c r="F3539" t="s">
        <v>3931</v>
      </c>
      <c r="G3539" t="s">
        <v>3921</v>
      </c>
      <c r="H3539" t="s">
        <v>3922</v>
      </c>
      <c r="I3539">
        <v>1565</v>
      </c>
      <c r="J3539" s="41">
        <v>1.6399999999999998E-2</v>
      </c>
      <c r="K3539" s="42">
        <v>25.665999999999997</v>
      </c>
      <c r="L3539" s="43">
        <v>0.28750000000000003</v>
      </c>
      <c r="M3539" s="42">
        <v>7.3789749999999996</v>
      </c>
      <c r="N3539">
        <v>3</v>
      </c>
      <c r="O3539" s="43">
        <v>228</v>
      </c>
      <c r="P3539" s="42">
        <v>32</v>
      </c>
      <c r="Q3539" s="42">
        <v>3</v>
      </c>
      <c r="R3539" s="42">
        <v>3</v>
      </c>
    </row>
    <row r="3540" spans="1:18" x14ac:dyDescent="0.3">
      <c r="A3540" t="s">
        <v>3924</v>
      </c>
      <c r="B3540" s="17">
        <v>45224</v>
      </c>
      <c r="C3540" t="s">
        <v>3917</v>
      </c>
      <c r="D3540" t="s">
        <v>3918</v>
      </c>
      <c r="E3540" t="s">
        <v>3919</v>
      </c>
      <c r="F3540" t="s">
        <v>3931</v>
      </c>
      <c r="G3540" t="s">
        <v>3921</v>
      </c>
      <c r="H3540" t="s">
        <v>3922</v>
      </c>
      <c r="I3540">
        <v>1504</v>
      </c>
      <c r="J3540" s="41">
        <v>1.1900000000000001E-2</v>
      </c>
      <c r="K3540" s="42">
        <v>17.897600000000001</v>
      </c>
      <c r="L3540" s="43">
        <v>0.87399999999999967</v>
      </c>
      <c r="M3540" s="42">
        <v>15.642502399999994</v>
      </c>
      <c r="N3540">
        <v>4</v>
      </c>
      <c r="O3540" s="43">
        <v>277.2</v>
      </c>
      <c r="P3540" s="42">
        <v>68</v>
      </c>
      <c r="Q3540" s="42">
        <v>0</v>
      </c>
      <c r="R3540" s="42">
        <v>6</v>
      </c>
    </row>
    <row r="3541" spans="1:18" x14ac:dyDescent="0.3">
      <c r="A3541" t="s">
        <v>3924</v>
      </c>
      <c r="B3541" s="17">
        <v>45225</v>
      </c>
      <c r="C3541" t="s">
        <v>3917</v>
      </c>
      <c r="D3541" t="s">
        <v>3918</v>
      </c>
      <c r="E3541" t="s">
        <v>3919</v>
      </c>
      <c r="F3541" t="s">
        <v>3931</v>
      </c>
      <c r="G3541" t="s">
        <v>3921</v>
      </c>
      <c r="H3541" t="s">
        <v>3922</v>
      </c>
      <c r="I3541">
        <v>1746</v>
      </c>
      <c r="J3541" s="41">
        <v>1.4200000000000001E-2</v>
      </c>
      <c r="K3541" s="42">
        <v>24.793200000000002</v>
      </c>
      <c r="L3541" s="43">
        <v>0.55199999999999971</v>
      </c>
      <c r="M3541" s="42">
        <v>13.685846399999994</v>
      </c>
      <c r="N3541">
        <v>6</v>
      </c>
      <c r="O3541" s="43">
        <v>372</v>
      </c>
      <c r="P3541" s="42">
        <v>59</v>
      </c>
      <c r="Q3541" s="42">
        <v>9</v>
      </c>
      <c r="R3541" s="42">
        <v>6</v>
      </c>
    </row>
    <row r="3542" spans="1:18" x14ac:dyDescent="0.3">
      <c r="A3542" t="s">
        <v>3924</v>
      </c>
      <c r="B3542" s="17">
        <v>45226</v>
      </c>
      <c r="C3542" t="s">
        <v>3917</v>
      </c>
      <c r="D3542" t="s">
        <v>3918</v>
      </c>
      <c r="E3542" t="s">
        <v>3919</v>
      </c>
      <c r="F3542" t="s">
        <v>3931</v>
      </c>
      <c r="G3542" t="s">
        <v>3921</v>
      </c>
      <c r="H3542" t="s">
        <v>3922</v>
      </c>
      <c r="I3542">
        <v>1686</v>
      </c>
      <c r="J3542" s="41">
        <v>1.7399999999999999E-2</v>
      </c>
      <c r="K3542" s="42">
        <v>29.336399999999998</v>
      </c>
      <c r="L3542" s="43">
        <v>0.33350000000000007</v>
      </c>
      <c r="M3542" s="42">
        <v>9.7836894000000019</v>
      </c>
      <c r="N3542">
        <v>6</v>
      </c>
      <c r="O3542" s="43">
        <v>472.79999999999995</v>
      </c>
      <c r="P3542" s="42">
        <v>67</v>
      </c>
      <c r="Q3542" s="42">
        <v>0</v>
      </c>
      <c r="R3542" s="42">
        <v>3</v>
      </c>
    </row>
    <row r="3543" spans="1:18" x14ac:dyDescent="0.3">
      <c r="A3543" t="s">
        <v>3924</v>
      </c>
      <c r="B3543" s="17">
        <v>45227</v>
      </c>
      <c r="C3543" t="s">
        <v>3917</v>
      </c>
      <c r="D3543" t="s">
        <v>3918</v>
      </c>
      <c r="E3543" t="s">
        <v>3919</v>
      </c>
      <c r="F3543" t="s">
        <v>3931</v>
      </c>
      <c r="G3543" t="s">
        <v>3921</v>
      </c>
      <c r="H3543" t="s">
        <v>3922</v>
      </c>
      <c r="I3543">
        <v>1459</v>
      </c>
      <c r="J3543" s="41">
        <v>9.3000000000000027E-3</v>
      </c>
      <c r="K3543" s="42">
        <v>13.568700000000003</v>
      </c>
      <c r="L3543" s="43">
        <v>0.12650000000000003</v>
      </c>
      <c r="M3543" s="42">
        <v>1.7164405500000008</v>
      </c>
      <c r="N3543">
        <v>6</v>
      </c>
      <c r="O3543" s="43">
        <v>316.8</v>
      </c>
      <c r="P3543" s="42">
        <v>18</v>
      </c>
      <c r="Q3543" s="42">
        <v>12</v>
      </c>
      <c r="R3543" s="42">
        <v>4.5</v>
      </c>
    </row>
    <row r="3544" spans="1:18" x14ac:dyDescent="0.3">
      <c r="A3544" t="s">
        <v>3924</v>
      </c>
      <c r="B3544" s="17">
        <v>45228</v>
      </c>
      <c r="C3544" t="s">
        <v>3917</v>
      </c>
      <c r="D3544" t="s">
        <v>3918</v>
      </c>
      <c r="E3544" t="s">
        <v>3919</v>
      </c>
      <c r="F3544" t="s">
        <v>3931</v>
      </c>
      <c r="G3544" t="s">
        <v>3921</v>
      </c>
      <c r="H3544" t="s">
        <v>3922</v>
      </c>
      <c r="I3544">
        <v>1274</v>
      </c>
      <c r="J3544" s="41">
        <v>1.2399999999999998E-2</v>
      </c>
      <c r="K3544" s="42">
        <v>15.797599999999997</v>
      </c>
      <c r="L3544" s="43">
        <v>0.42549999999999988</v>
      </c>
      <c r="M3544" s="42">
        <v>6.7218787999999972</v>
      </c>
      <c r="N3544">
        <v>2</v>
      </c>
      <c r="O3544" s="43">
        <v>44.4</v>
      </c>
      <c r="P3544" s="42">
        <v>43</v>
      </c>
      <c r="Q3544" s="42">
        <v>12</v>
      </c>
      <c r="R3544" s="42">
        <v>3</v>
      </c>
    </row>
    <row r="3545" spans="1:18" x14ac:dyDescent="0.3">
      <c r="A3545" t="s">
        <v>3924</v>
      </c>
      <c r="B3545" s="17">
        <v>45229</v>
      </c>
      <c r="C3545" t="s">
        <v>3917</v>
      </c>
      <c r="D3545" t="s">
        <v>3918</v>
      </c>
      <c r="E3545" t="s">
        <v>3919</v>
      </c>
      <c r="F3545" t="s">
        <v>3931</v>
      </c>
      <c r="G3545" t="s">
        <v>3921</v>
      </c>
      <c r="H3545" t="s">
        <v>3922</v>
      </c>
      <c r="I3545">
        <v>1058</v>
      </c>
      <c r="J3545" s="41">
        <v>1.2500000000000001E-2</v>
      </c>
      <c r="K3545" s="42">
        <v>13.225000000000001</v>
      </c>
      <c r="L3545" s="43">
        <v>0.62099999999999977</v>
      </c>
      <c r="M3545" s="42">
        <v>8.2127249999999972</v>
      </c>
      <c r="N3545">
        <v>6</v>
      </c>
      <c r="O3545" s="43">
        <v>374.4</v>
      </c>
      <c r="P3545" s="42">
        <v>73</v>
      </c>
      <c r="Q3545" s="42">
        <v>15</v>
      </c>
      <c r="R3545" s="42">
        <v>6</v>
      </c>
    </row>
    <row r="3546" spans="1:18" x14ac:dyDescent="0.3">
      <c r="A3546" t="s">
        <v>3924</v>
      </c>
      <c r="B3546" s="17">
        <v>45230</v>
      </c>
      <c r="C3546" t="s">
        <v>3917</v>
      </c>
      <c r="D3546" t="s">
        <v>3918</v>
      </c>
      <c r="E3546" t="s">
        <v>3919</v>
      </c>
      <c r="F3546" t="s">
        <v>3931</v>
      </c>
      <c r="G3546" t="s">
        <v>3921</v>
      </c>
      <c r="H3546" t="s">
        <v>3922</v>
      </c>
      <c r="I3546">
        <v>1921</v>
      </c>
      <c r="J3546" s="41">
        <v>1.3000000000000001E-2</v>
      </c>
      <c r="K3546" s="42">
        <v>24.973000000000003</v>
      </c>
      <c r="L3546" s="43">
        <v>1.4259999999999997</v>
      </c>
      <c r="M3546" s="42">
        <v>35.611497999999997</v>
      </c>
      <c r="N3546">
        <v>3</v>
      </c>
      <c r="O3546" s="43">
        <v>51.6</v>
      </c>
      <c r="P3546" s="42">
        <v>30</v>
      </c>
      <c r="Q3546" s="42">
        <v>14</v>
      </c>
      <c r="R3546" s="42">
        <v>0</v>
      </c>
    </row>
    <row r="3547" spans="1:18" x14ac:dyDescent="0.3">
      <c r="A3547" t="s">
        <v>3924</v>
      </c>
      <c r="B3547" s="17">
        <v>45231</v>
      </c>
      <c r="C3547" t="s">
        <v>3917</v>
      </c>
      <c r="D3547" t="s">
        <v>3918</v>
      </c>
      <c r="E3547" t="s">
        <v>3919</v>
      </c>
      <c r="F3547" t="s">
        <v>3931</v>
      </c>
      <c r="G3547" t="s">
        <v>3921</v>
      </c>
      <c r="H3547" t="s">
        <v>3922</v>
      </c>
      <c r="I3547">
        <v>1388</v>
      </c>
      <c r="J3547" s="41">
        <v>1.7399999999999999E-2</v>
      </c>
      <c r="K3547" s="42">
        <v>24.151199999999999</v>
      </c>
      <c r="L3547" s="43">
        <v>0.98899999999999977</v>
      </c>
      <c r="M3547" s="42">
        <v>23.885536799999993</v>
      </c>
      <c r="N3547">
        <v>5</v>
      </c>
      <c r="O3547" s="43">
        <v>316.8</v>
      </c>
      <c r="P3547" s="42">
        <v>14</v>
      </c>
      <c r="Q3547" s="42">
        <v>11</v>
      </c>
      <c r="R3547" s="42">
        <v>1.5</v>
      </c>
    </row>
    <row r="3548" spans="1:18" x14ac:dyDescent="0.3">
      <c r="A3548" t="s">
        <v>3924</v>
      </c>
      <c r="B3548" s="17">
        <v>45232</v>
      </c>
      <c r="C3548" t="s">
        <v>3917</v>
      </c>
      <c r="D3548" t="s">
        <v>3918</v>
      </c>
      <c r="E3548" t="s">
        <v>3919</v>
      </c>
      <c r="F3548" t="s">
        <v>3931</v>
      </c>
      <c r="G3548" t="s">
        <v>3921</v>
      </c>
      <c r="H3548" t="s">
        <v>3922</v>
      </c>
      <c r="I3548">
        <v>1451</v>
      </c>
      <c r="J3548" s="41">
        <v>1.2900000000000002E-2</v>
      </c>
      <c r="K3548" s="42">
        <v>18.717900000000004</v>
      </c>
      <c r="L3548" s="43">
        <v>0.8049999999999996</v>
      </c>
      <c r="M3548" s="42">
        <v>15.067909499999995</v>
      </c>
      <c r="N3548">
        <v>4</v>
      </c>
      <c r="O3548" s="43">
        <v>278.39999999999998</v>
      </c>
      <c r="P3548" s="42">
        <v>42</v>
      </c>
      <c r="Q3548" s="42">
        <v>0</v>
      </c>
      <c r="R3548" s="42">
        <v>9</v>
      </c>
    </row>
    <row r="3549" spans="1:18" x14ac:dyDescent="0.3">
      <c r="A3549" t="s">
        <v>3924</v>
      </c>
      <c r="B3549" s="17">
        <v>45233</v>
      </c>
      <c r="C3549" t="s">
        <v>3917</v>
      </c>
      <c r="D3549" t="s">
        <v>3918</v>
      </c>
      <c r="E3549" t="s">
        <v>3919</v>
      </c>
      <c r="F3549" t="s">
        <v>3931</v>
      </c>
      <c r="G3549" t="s">
        <v>3921</v>
      </c>
      <c r="H3549" t="s">
        <v>3922</v>
      </c>
      <c r="I3549">
        <v>938</v>
      </c>
      <c r="J3549" s="41">
        <v>1.3399999999999999E-2</v>
      </c>
      <c r="K3549" s="42">
        <v>12.569199999999999</v>
      </c>
      <c r="L3549" s="43">
        <v>0.34499999999999997</v>
      </c>
      <c r="M3549" s="42">
        <v>4.3363739999999993</v>
      </c>
      <c r="N3549">
        <v>7</v>
      </c>
      <c r="O3549" s="43">
        <v>213.6</v>
      </c>
      <c r="P3549" s="42">
        <v>64</v>
      </c>
      <c r="Q3549" s="42">
        <v>7</v>
      </c>
      <c r="R3549" s="42">
        <v>4.5</v>
      </c>
    </row>
    <row r="3550" spans="1:18" x14ac:dyDescent="0.3">
      <c r="A3550" t="s">
        <v>3924</v>
      </c>
      <c r="B3550" s="17">
        <v>45234</v>
      </c>
      <c r="C3550" t="s">
        <v>3917</v>
      </c>
      <c r="D3550" t="s">
        <v>3918</v>
      </c>
      <c r="E3550" t="s">
        <v>3919</v>
      </c>
      <c r="F3550" t="s">
        <v>3931</v>
      </c>
      <c r="G3550" t="s">
        <v>3921</v>
      </c>
      <c r="H3550" t="s">
        <v>3922</v>
      </c>
      <c r="I3550">
        <v>1289</v>
      </c>
      <c r="J3550" s="41">
        <v>1.2300000000000004E-2</v>
      </c>
      <c r="K3550" s="42">
        <v>15.854700000000005</v>
      </c>
      <c r="L3550" s="43">
        <v>0.96599999999999975</v>
      </c>
      <c r="M3550" s="42">
        <v>15.315640200000001</v>
      </c>
      <c r="N3550">
        <v>3</v>
      </c>
      <c r="O3550" s="43">
        <v>159.6</v>
      </c>
      <c r="P3550" s="42">
        <v>57</v>
      </c>
      <c r="Q3550" s="42">
        <v>5</v>
      </c>
      <c r="R3550" s="42">
        <v>7.5</v>
      </c>
    </row>
    <row r="3551" spans="1:18" x14ac:dyDescent="0.3">
      <c r="A3551" t="s">
        <v>3924</v>
      </c>
      <c r="B3551" s="17">
        <v>45235</v>
      </c>
      <c r="C3551" t="s">
        <v>3917</v>
      </c>
      <c r="D3551" t="s">
        <v>3918</v>
      </c>
      <c r="E3551" t="s">
        <v>3919</v>
      </c>
      <c r="F3551" t="s">
        <v>3931</v>
      </c>
      <c r="G3551" t="s">
        <v>3921</v>
      </c>
      <c r="H3551" t="s">
        <v>3922</v>
      </c>
      <c r="I3551">
        <v>1123</v>
      </c>
      <c r="J3551" s="41">
        <v>1.3299999999999999E-2</v>
      </c>
      <c r="K3551" s="42">
        <v>14.935899999999998</v>
      </c>
      <c r="L3551" s="43">
        <v>0.59799999999999975</v>
      </c>
      <c r="M3551" s="42">
        <v>8.9316681999999954</v>
      </c>
      <c r="N3551">
        <v>3</v>
      </c>
      <c r="O3551" s="43">
        <v>75.599999999999994</v>
      </c>
      <c r="P3551" s="42">
        <v>45</v>
      </c>
      <c r="Q3551" s="42">
        <v>2</v>
      </c>
      <c r="R3551" s="42">
        <v>1.5</v>
      </c>
    </row>
    <row r="3552" spans="1:18" x14ac:dyDescent="0.3">
      <c r="A3552" t="s">
        <v>3924</v>
      </c>
      <c r="B3552" s="17">
        <v>45236</v>
      </c>
      <c r="C3552" t="s">
        <v>3917</v>
      </c>
      <c r="D3552" t="s">
        <v>3918</v>
      </c>
      <c r="E3552" t="s">
        <v>3919</v>
      </c>
      <c r="F3552" t="s">
        <v>3931</v>
      </c>
      <c r="G3552" t="s">
        <v>3921</v>
      </c>
      <c r="H3552" t="s">
        <v>3922</v>
      </c>
      <c r="I3552">
        <v>1139</v>
      </c>
      <c r="J3552" s="41">
        <v>1.01E-2</v>
      </c>
      <c r="K3552" s="42">
        <v>11.5039</v>
      </c>
      <c r="L3552" s="43">
        <v>1.2994999999999994</v>
      </c>
      <c r="M3552" s="42">
        <v>14.949318049999993</v>
      </c>
      <c r="N3552">
        <v>7</v>
      </c>
      <c r="O3552" s="43">
        <v>650.4</v>
      </c>
      <c r="P3552" s="42">
        <v>45</v>
      </c>
      <c r="Q3552" s="42">
        <v>6</v>
      </c>
      <c r="R3552" s="42">
        <v>1.5</v>
      </c>
    </row>
    <row r="3553" spans="1:18" x14ac:dyDescent="0.3">
      <c r="A3553" t="s">
        <v>3924</v>
      </c>
      <c r="B3553" s="17">
        <v>45237</v>
      </c>
      <c r="C3553" t="s">
        <v>3917</v>
      </c>
      <c r="D3553" t="s">
        <v>3918</v>
      </c>
      <c r="E3553" t="s">
        <v>3919</v>
      </c>
      <c r="F3553" t="s">
        <v>3931</v>
      </c>
      <c r="G3553" t="s">
        <v>3921</v>
      </c>
      <c r="H3553" t="s">
        <v>3922</v>
      </c>
      <c r="I3553">
        <v>1581</v>
      </c>
      <c r="J3553" s="41">
        <v>1.0500000000000002E-2</v>
      </c>
      <c r="K3553" s="42">
        <v>16.600500000000004</v>
      </c>
      <c r="L3553" s="43">
        <v>0.60949999999999971</v>
      </c>
      <c r="M3553" s="42">
        <v>10.118004749999997</v>
      </c>
      <c r="N3553">
        <v>8</v>
      </c>
      <c r="O3553" s="43">
        <v>409.2</v>
      </c>
      <c r="P3553" s="42">
        <v>27</v>
      </c>
      <c r="Q3553" s="42">
        <v>8</v>
      </c>
      <c r="R3553" s="42">
        <v>3</v>
      </c>
    </row>
    <row r="3554" spans="1:18" x14ac:dyDescent="0.3">
      <c r="A3554" t="s">
        <v>3924</v>
      </c>
      <c r="B3554" s="17">
        <v>45238</v>
      </c>
      <c r="C3554" t="s">
        <v>3917</v>
      </c>
      <c r="D3554" t="s">
        <v>3918</v>
      </c>
      <c r="E3554" t="s">
        <v>3919</v>
      </c>
      <c r="F3554" t="s">
        <v>3931</v>
      </c>
      <c r="G3554" t="s">
        <v>3921</v>
      </c>
      <c r="H3554" t="s">
        <v>3922</v>
      </c>
      <c r="I3554">
        <v>1727</v>
      </c>
      <c r="J3554" s="41">
        <v>1.0499999999999999E-2</v>
      </c>
      <c r="K3554" s="42">
        <v>18.133499999999998</v>
      </c>
      <c r="L3554" s="43">
        <v>1.2534999999999998</v>
      </c>
      <c r="M3554" s="42">
        <v>22.730342249999996</v>
      </c>
      <c r="N3554">
        <v>3</v>
      </c>
      <c r="O3554" s="43">
        <v>55.199999999999996</v>
      </c>
      <c r="P3554" s="42">
        <v>52</v>
      </c>
      <c r="Q3554" s="42">
        <v>5</v>
      </c>
      <c r="R3554" s="42">
        <v>6</v>
      </c>
    </row>
    <row r="3555" spans="1:18" x14ac:dyDescent="0.3">
      <c r="A3555" t="s">
        <v>3924</v>
      </c>
      <c r="B3555" s="17">
        <v>45239</v>
      </c>
      <c r="C3555" t="s">
        <v>3917</v>
      </c>
      <c r="D3555" t="s">
        <v>3918</v>
      </c>
      <c r="E3555" t="s">
        <v>3919</v>
      </c>
      <c r="F3555" t="s">
        <v>3931</v>
      </c>
      <c r="G3555" t="s">
        <v>3921</v>
      </c>
      <c r="H3555" t="s">
        <v>3922</v>
      </c>
      <c r="I3555">
        <v>1132</v>
      </c>
      <c r="J3555" s="41">
        <v>1.5700000000000002E-2</v>
      </c>
      <c r="K3555" s="42">
        <v>17.772400000000001</v>
      </c>
      <c r="L3555" s="43">
        <v>4.6000000000000006E-2</v>
      </c>
      <c r="M3555" s="42">
        <v>0.81753040000000021</v>
      </c>
      <c r="N3555">
        <v>4</v>
      </c>
      <c r="O3555" s="43">
        <v>205.2</v>
      </c>
      <c r="P3555" s="42">
        <v>43</v>
      </c>
      <c r="Q3555" s="42">
        <v>1</v>
      </c>
      <c r="R3555" s="42">
        <v>3</v>
      </c>
    </row>
    <row r="3556" spans="1:18" x14ac:dyDescent="0.3">
      <c r="A3556" t="s">
        <v>3924</v>
      </c>
      <c r="B3556" s="17">
        <v>45240</v>
      </c>
      <c r="C3556" t="s">
        <v>3917</v>
      </c>
      <c r="D3556" t="s">
        <v>3918</v>
      </c>
      <c r="E3556" t="s">
        <v>3919</v>
      </c>
      <c r="F3556" t="s">
        <v>3931</v>
      </c>
      <c r="G3556" t="s">
        <v>3921</v>
      </c>
      <c r="H3556" t="s">
        <v>3922</v>
      </c>
      <c r="I3556">
        <v>1861</v>
      </c>
      <c r="J3556" s="41">
        <v>1.2300000000000002E-2</v>
      </c>
      <c r="K3556" s="42">
        <v>22.890300000000003</v>
      </c>
      <c r="L3556" s="43">
        <v>0.28750000000000003</v>
      </c>
      <c r="M3556" s="42">
        <v>6.5809612500000014</v>
      </c>
      <c r="N3556">
        <v>5</v>
      </c>
      <c r="O3556" s="43">
        <v>268.8</v>
      </c>
      <c r="P3556" s="42">
        <v>37</v>
      </c>
      <c r="Q3556" s="42">
        <v>5</v>
      </c>
      <c r="R3556" s="42">
        <v>0</v>
      </c>
    </row>
    <row r="3557" spans="1:18" x14ac:dyDescent="0.3">
      <c r="A3557" t="s">
        <v>3924</v>
      </c>
      <c r="B3557" s="17">
        <v>45241</v>
      </c>
      <c r="C3557" t="s">
        <v>3917</v>
      </c>
      <c r="D3557" t="s">
        <v>3918</v>
      </c>
      <c r="E3557" t="s">
        <v>3919</v>
      </c>
      <c r="F3557" t="s">
        <v>3931</v>
      </c>
      <c r="G3557" t="s">
        <v>3921</v>
      </c>
      <c r="H3557" t="s">
        <v>3922</v>
      </c>
      <c r="I3557">
        <v>1487</v>
      </c>
      <c r="J3557" s="41">
        <v>1.0100000000000001E-2</v>
      </c>
      <c r="K3557" s="42">
        <v>15.018700000000003</v>
      </c>
      <c r="L3557" s="43">
        <v>1.0579999999999996</v>
      </c>
      <c r="M3557" s="42">
        <v>15.889784599999997</v>
      </c>
      <c r="N3557">
        <v>3</v>
      </c>
      <c r="O3557" s="43">
        <v>121.19999999999999</v>
      </c>
      <c r="P3557" s="42">
        <v>56</v>
      </c>
      <c r="Q3557" s="42">
        <v>7</v>
      </c>
      <c r="R3557" s="42">
        <v>3</v>
      </c>
    </row>
    <row r="3558" spans="1:18" x14ac:dyDescent="0.3">
      <c r="A3558" t="s">
        <v>3924</v>
      </c>
      <c r="B3558" s="17">
        <v>45242</v>
      </c>
      <c r="C3558" t="s">
        <v>3917</v>
      </c>
      <c r="D3558" t="s">
        <v>3918</v>
      </c>
      <c r="E3558" t="s">
        <v>3919</v>
      </c>
      <c r="F3558" t="s">
        <v>3931</v>
      </c>
      <c r="G3558" t="s">
        <v>3921</v>
      </c>
      <c r="H3558" t="s">
        <v>3922</v>
      </c>
      <c r="I3558">
        <v>1587</v>
      </c>
      <c r="J3558" s="41">
        <v>1.72E-2</v>
      </c>
      <c r="K3558" s="42">
        <v>27.296399999999998</v>
      </c>
      <c r="L3558" s="43">
        <v>0.21850000000000006</v>
      </c>
      <c r="M3558" s="42">
        <v>5.964263400000001</v>
      </c>
      <c r="N3558">
        <v>8</v>
      </c>
      <c r="O3558" s="43">
        <v>345.59999999999997</v>
      </c>
      <c r="P3558" s="42">
        <v>51</v>
      </c>
      <c r="Q3558" s="42">
        <v>6</v>
      </c>
      <c r="R3558" s="42">
        <v>1.5</v>
      </c>
    </row>
    <row r="3559" spans="1:18" x14ac:dyDescent="0.3">
      <c r="A3559" t="s">
        <v>3924</v>
      </c>
      <c r="B3559" s="17">
        <v>45243</v>
      </c>
      <c r="C3559" t="s">
        <v>3917</v>
      </c>
      <c r="D3559" t="s">
        <v>3918</v>
      </c>
      <c r="E3559" t="s">
        <v>3919</v>
      </c>
      <c r="F3559" t="s">
        <v>3931</v>
      </c>
      <c r="G3559" t="s">
        <v>3921</v>
      </c>
      <c r="H3559" t="s">
        <v>3922</v>
      </c>
      <c r="I3559">
        <v>1311</v>
      </c>
      <c r="J3559" s="41">
        <v>1.0499999999999999E-2</v>
      </c>
      <c r="K3559" s="42">
        <v>13.765499999999999</v>
      </c>
      <c r="L3559" s="43">
        <v>1.0234999999999996</v>
      </c>
      <c r="M3559" s="42">
        <v>14.088989249999994</v>
      </c>
      <c r="N3559">
        <v>5</v>
      </c>
      <c r="O3559" s="43">
        <v>404.4</v>
      </c>
      <c r="P3559" s="42">
        <v>16</v>
      </c>
      <c r="Q3559" s="42">
        <v>2</v>
      </c>
      <c r="R3559" s="42">
        <v>1.5</v>
      </c>
    </row>
    <row r="3560" spans="1:18" x14ac:dyDescent="0.3">
      <c r="A3560" t="s">
        <v>3924</v>
      </c>
      <c r="B3560" s="17">
        <v>45244</v>
      </c>
      <c r="C3560" t="s">
        <v>3917</v>
      </c>
      <c r="D3560" t="s">
        <v>3918</v>
      </c>
      <c r="E3560" t="s">
        <v>3919</v>
      </c>
      <c r="F3560" t="s">
        <v>3931</v>
      </c>
      <c r="G3560" t="s">
        <v>3921</v>
      </c>
      <c r="H3560" t="s">
        <v>3922</v>
      </c>
      <c r="I3560">
        <v>1095</v>
      </c>
      <c r="J3560" s="41">
        <v>1.4500000000000002E-2</v>
      </c>
      <c r="K3560" s="42">
        <v>15.877500000000003</v>
      </c>
      <c r="L3560" s="43">
        <v>1.1154999999999997</v>
      </c>
      <c r="M3560" s="42">
        <v>17.71135125</v>
      </c>
      <c r="N3560">
        <v>3</v>
      </c>
      <c r="O3560" s="43">
        <v>68.399999999999991</v>
      </c>
      <c r="P3560" s="42">
        <v>57</v>
      </c>
      <c r="Q3560" s="42">
        <v>4</v>
      </c>
      <c r="R3560" s="42">
        <v>13.5</v>
      </c>
    </row>
    <row r="3561" spans="1:18" x14ac:dyDescent="0.3">
      <c r="A3561" t="s">
        <v>3924</v>
      </c>
      <c r="B3561" s="17">
        <v>45245</v>
      </c>
      <c r="C3561" t="s">
        <v>3917</v>
      </c>
      <c r="D3561" t="s">
        <v>3918</v>
      </c>
      <c r="E3561" t="s">
        <v>3919</v>
      </c>
      <c r="F3561" t="s">
        <v>3931</v>
      </c>
      <c r="G3561" t="s">
        <v>3921</v>
      </c>
      <c r="H3561" t="s">
        <v>3922</v>
      </c>
      <c r="I3561">
        <v>1887</v>
      </c>
      <c r="J3561" s="41">
        <v>1.4100000000000001E-2</v>
      </c>
      <c r="K3561" s="42">
        <v>26.606700000000004</v>
      </c>
      <c r="L3561" s="43">
        <v>0.43699999999999989</v>
      </c>
      <c r="M3561" s="42">
        <v>11.627127899999998</v>
      </c>
      <c r="N3561">
        <v>6</v>
      </c>
      <c r="O3561" s="43">
        <v>362.4</v>
      </c>
      <c r="P3561" s="42">
        <v>47</v>
      </c>
      <c r="Q3561" s="42">
        <v>1</v>
      </c>
      <c r="R3561" s="42">
        <v>9</v>
      </c>
    </row>
    <row r="3562" spans="1:18" x14ac:dyDescent="0.3">
      <c r="A3562" t="s">
        <v>3924</v>
      </c>
      <c r="B3562" s="17">
        <v>45246</v>
      </c>
      <c r="C3562" t="s">
        <v>3917</v>
      </c>
      <c r="D3562" t="s">
        <v>3918</v>
      </c>
      <c r="E3562" t="s">
        <v>3919</v>
      </c>
      <c r="F3562" t="s">
        <v>3931</v>
      </c>
      <c r="G3562" t="s">
        <v>3921</v>
      </c>
      <c r="H3562" t="s">
        <v>3922</v>
      </c>
      <c r="I3562">
        <v>1962</v>
      </c>
      <c r="J3562" s="41">
        <v>1.4499999999999999E-2</v>
      </c>
      <c r="K3562" s="42">
        <v>28.448999999999998</v>
      </c>
      <c r="L3562" s="43">
        <v>0.96599999999999975</v>
      </c>
      <c r="M3562" s="42">
        <v>27.481733999999992</v>
      </c>
      <c r="N3562">
        <v>7</v>
      </c>
      <c r="O3562" s="43">
        <v>282</v>
      </c>
      <c r="P3562" s="42">
        <v>63</v>
      </c>
      <c r="Q3562" s="42">
        <v>4</v>
      </c>
      <c r="R3562" s="42">
        <v>0</v>
      </c>
    </row>
    <row r="3563" spans="1:18" x14ac:dyDescent="0.3">
      <c r="A3563" t="s">
        <v>3924</v>
      </c>
      <c r="B3563" s="17">
        <v>45247</v>
      </c>
      <c r="C3563" t="s">
        <v>3917</v>
      </c>
      <c r="D3563" t="s">
        <v>3918</v>
      </c>
      <c r="E3563" t="s">
        <v>3919</v>
      </c>
      <c r="F3563" t="s">
        <v>3931</v>
      </c>
      <c r="G3563" t="s">
        <v>3921</v>
      </c>
      <c r="H3563" t="s">
        <v>3922</v>
      </c>
      <c r="I3563">
        <v>1910</v>
      </c>
      <c r="J3563" s="41">
        <v>9.5000000000000015E-3</v>
      </c>
      <c r="K3563" s="42">
        <v>18.145000000000003</v>
      </c>
      <c r="L3563" s="43">
        <v>1.0809999999999995</v>
      </c>
      <c r="M3563" s="42">
        <v>19.614744999999996</v>
      </c>
      <c r="N3563">
        <v>3</v>
      </c>
      <c r="O3563" s="43">
        <v>309.59999999999997</v>
      </c>
      <c r="P3563" s="42">
        <v>55</v>
      </c>
      <c r="Q3563" s="42">
        <v>8</v>
      </c>
      <c r="R3563" s="42">
        <v>3</v>
      </c>
    </row>
    <row r="3564" spans="1:18" x14ac:dyDescent="0.3">
      <c r="A3564" t="s">
        <v>3924</v>
      </c>
      <c r="B3564" s="17">
        <v>45248</v>
      </c>
      <c r="C3564" t="s">
        <v>3917</v>
      </c>
      <c r="D3564" t="s">
        <v>3918</v>
      </c>
      <c r="E3564" t="s">
        <v>3919</v>
      </c>
      <c r="F3564" t="s">
        <v>3931</v>
      </c>
      <c r="G3564" t="s">
        <v>3921</v>
      </c>
      <c r="H3564" t="s">
        <v>3922</v>
      </c>
      <c r="I3564">
        <v>1171</v>
      </c>
      <c r="J3564" s="41">
        <v>1.61E-2</v>
      </c>
      <c r="K3564" s="42">
        <v>18.853100000000001</v>
      </c>
      <c r="L3564" s="43">
        <v>0.55199999999999971</v>
      </c>
      <c r="M3564" s="42">
        <v>10.406911199999996</v>
      </c>
      <c r="N3564">
        <v>7</v>
      </c>
      <c r="O3564" s="43">
        <v>314.39999999999998</v>
      </c>
      <c r="P3564" s="42">
        <v>11</v>
      </c>
      <c r="Q3564" s="42">
        <v>8</v>
      </c>
      <c r="R3564" s="42">
        <v>0</v>
      </c>
    </row>
    <row r="3565" spans="1:18" x14ac:dyDescent="0.3">
      <c r="A3565" t="s">
        <v>3924</v>
      </c>
      <c r="B3565" s="17">
        <v>45249</v>
      </c>
      <c r="C3565" t="s">
        <v>3917</v>
      </c>
      <c r="D3565" t="s">
        <v>3918</v>
      </c>
      <c r="E3565" t="s">
        <v>3919</v>
      </c>
      <c r="F3565" t="s">
        <v>3931</v>
      </c>
      <c r="G3565" t="s">
        <v>3921</v>
      </c>
      <c r="H3565" t="s">
        <v>3922</v>
      </c>
      <c r="I3565">
        <v>826</v>
      </c>
      <c r="J3565" s="41">
        <v>1.35E-2</v>
      </c>
      <c r="K3565" s="42">
        <v>11.151</v>
      </c>
      <c r="L3565" s="43">
        <v>1.2879999999999998</v>
      </c>
      <c r="M3565" s="42">
        <v>14.362487999999997</v>
      </c>
      <c r="N3565">
        <v>6</v>
      </c>
      <c r="O3565" s="43">
        <v>372</v>
      </c>
      <c r="P3565" s="42">
        <v>73</v>
      </c>
      <c r="Q3565" s="42">
        <v>3</v>
      </c>
      <c r="R3565" s="42">
        <v>6</v>
      </c>
    </row>
    <row r="3566" spans="1:18" x14ac:dyDescent="0.3">
      <c r="A3566" t="s">
        <v>3924</v>
      </c>
      <c r="B3566" s="17">
        <v>45250</v>
      </c>
      <c r="C3566" t="s">
        <v>3917</v>
      </c>
      <c r="D3566" t="s">
        <v>3918</v>
      </c>
      <c r="E3566" t="s">
        <v>3919</v>
      </c>
      <c r="F3566" t="s">
        <v>3931</v>
      </c>
      <c r="G3566" t="s">
        <v>3921</v>
      </c>
      <c r="H3566" t="s">
        <v>3922</v>
      </c>
      <c r="I3566">
        <v>1056</v>
      </c>
      <c r="J3566" s="41">
        <v>1.1800000000000001E-2</v>
      </c>
      <c r="K3566" s="42">
        <v>12.460800000000001</v>
      </c>
      <c r="L3566" s="43">
        <v>1.0004999999999997</v>
      </c>
      <c r="M3566" s="42">
        <v>12.467030399999997</v>
      </c>
      <c r="N3566">
        <v>4</v>
      </c>
      <c r="O3566" s="43">
        <v>252</v>
      </c>
      <c r="P3566" s="42">
        <v>16</v>
      </c>
      <c r="Q3566" s="42">
        <v>1</v>
      </c>
      <c r="R3566" s="42">
        <v>9</v>
      </c>
    </row>
    <row r="3567" spans="1:18" x14ac:dyDescent="0.3">
      <c r="A3567" t="s">
        <v>3924</v>
      </c>
      <c r="B3567" s="17">
        <v>45251</v>
      </c>
      <c r="C3567" t="s">
        <v>3917</v>
      </c>
      <c r="D3567" t="s">
        <v>3918</v>
      </c>
      <c r="E3567" t="s">
        <v>3919</v>
      </c>
      <c r="F3567" t="s">
        <v>3931</v>
      </c>
      <c r="G3567" t="s">
        <v>3921</v>
      </c>
      <c r="H3567" t="s">
        <v>3922</v>
      </c>
      <c r="I3567">
        <v>1960</v>
      </c>
      <c r="J3567" s="41">
        <v>1.3600000000000001E-2</v>
      </c>
      <c r="K3567" s="42">
        <v>26.656000000000002</v>
      </c>
      <c r="L3567" s="43">
        <v>0.54049999999999976</v>
      </c>
      <c r="M3567" s="42">
        <v>14.407567999999994</v>
      </c>
      <c r="N3567">
        <v>6</v>
      </c>
      <c r="O3567" s="43">
        <v>482.4</v>
      </c>
      <c r="P3567" s="42">
        <v>28</v>
      </c>
      <c r="Q3567" s="42">
        <v>7</v>
      </c>
      <c r="R3567" s="42">
        <v>1.5</v>
      </c>
    </row>
    <row r="3568" spans="1:18" x14ac:dyDescent="0.3">
      <c r="A3568" t="s">
        <v>3924</v>
      </c>
      <c r="B3568" s="17">
        <v>45252</v>
      </c>
      <c r="C3568" t="s">
        <v>3917</v>
      </c>
      <c r="D3568" t="s">
        <v>3918</v>
      </c>
      <c r="E3568" t="s">
        <v>3919</v>
      </c>
      <c r="F3568" t="s">
        <v>3931</v>
      </c>
      <c r="G3568" t="s">
        <v>3921</v>
      </c>
      <c r="H3568" t="s">
        <v>3922</v>
      </c>
      <c r="I3568">
        <v>963</v>
      </c>
      <c r="J3568" s="41">
        <v>8.2000000000000024E-3</v>
      </c>
      <c r="K3568" s="42">
        <v>7.8966000000000021</v>
      </c>
      <c r="L3568" s="43">
        <v>0.73599999999999965</v>
      </c>
      <c r="M3568" s="42">
        <v>5.8118975999999991</v>
      </c>
      <c r="N3568">
        <v>6</v>
      </c>
      <c r="O3568" s="43">
        <v>499.2</v>
      </c>
      <c r="P3568" s="42">
        <v>58</v>
      </c>
      <c r="Q3568" s="42">
        <v>8</v>
      </c>
      <c r="R3568" s="42">
        <v>9</v>
      </c>
    </row>
    <row r="3569" spans="1:18" x14ac:dyDescent="0.3">
      <c r="A3569" t="s">
        <v>3924</v>
      </c>
      <c r="B3569" s="17">
        <v>45253</v>
      </c>
      <c r="C3569" t="s">
        <v>3917</v>
      </c>
      <c r="D3569" t="s">
        <v>3918</v>
      </c>
      <c r="E3569" t="s">
        <v>3919</v>
      </c>
      <c r="F3569" t="s">
        <v>3931</v>
      </c>
      <c r="G3569" t="s">
        <v>3921</v>
      </c>
      <c r="H3569" t="s">
        <v>3922</v>
      </c>
      <c r="I3569">
        <v>818</v>
      </c>
      <c r="J3569" s="41">
        <v>1.3500000000000002E-2</v>
      </c>
      <c r="K3569" s="42">
        <v>11.043000000000001</v>
      </c>
      <c r="L3569" s="43">
        <v>1.4029999999999996</v>
      </c>
      <c r="M3569" s="42">
        <v>15.493328999999997</v>
      </c>
      <c r="N3569">
        <v>4</v>
      </c>
      <c r="O3569" s="43">
        <v>276</v>
      </c>
      <c r="P3569" s="42">
        <v>45</v>
      </c>
      <c r="Q3569" s="42">
        <v>0</v>
      </c>
      <c r="R3569" s="42">
        <v>7.5</v>
      </c>
    </row>
    <row r="3570" spans="1:18" x14ac:dyDescent="0.3">
      <c r="A3570" t="s">
        <v>3924</v>
      </c>
      <c r="B3570" s="17">
        <v>45254</v>
      </c>
      <c r="C3570" t="s">
        <v>3917</v>
      </c>
      <c r="D3570" t="s">
        <v>3918</v>
      </c>
      <c r="E3570" t="s">
        <v>3919</v>
      </c>
      <c r="F3570" t="s">
        <v>3931</v>
      </c>
      <c r="G3570" t="s">
        <v>3921</v>
      </c>
      <c r="H3570" t="s">
        <v>3922</v>
      </c>
      <c r="I3570">
        <v>1341</v>
      </c>
      <c r="J3570" s="41">
        <v>1.4100000000000001E-2</v>
      </c>
      <c r="K3570" s="42">
        <v>18.908100000000001</v>
      </c>
      <c r="L3570" s="43">
        <v>0.91999999999999971</v>
      </c>
      <c r="M3570" s="42">
        <v>17.395451999999995</v>
      </c>
      <c r="N3570">
        <v>7</v>
      </c>
      <c r="O3570" s="43">
        <v>613.19999999999993</v>
      </c>
      <c r="P3570" s="42">
        <v>63</v>
      </c>
      <c r="Q3570" s="42">
        <v>3</v>
      </c>
      <c r="R3570" s="42">
        <v>3</v>
      </c>
    </row>
    <row r="3571" spans="1:18" x14ac:dyDescent="0.3">
      <c r="A3571" t="s">
        <v>3924</v>
      </c>
      <c r="B3571" s="17">
        <v>45255</v>
      </c>
      <c r="C3571" t="s">
        <v>3917</v>
      </c>
      <c r="D3571" t="s">
        <v>3918</v>
      </c>
      <c r="E3571" t="s">
        <v>3919</v>
      </c>
      <c r="F3571" t="s">
        <v>3931</v>
      </c>
      <c r="G3571" t="s">
        <v>3921</v>
      </c>
      <c r="H3571" t="s">
        <v>3922</v>
      </c>
      <c r="I3571">
        <v>1470</v>
      </c>
      <c r="J3571" s="41">
        <v>1.12E-2</v>
      </c>
      <c r="K3571" s="42">
        <v>16.463999999999999</v>
      </c>
      <c r="L3571" s="43">
        <v>0.52899999999999969</v>
      </c>
      <c r="M3571" s="42">
        <v>8.7094559999999941</v>
      </c>
      <c r="N3571">
        <v>6</v>
      </c>
      <c r="O3571" s="43">
        <v>307.2</v>
      </c>
      <c r="P3571" s="42">
        <v>42</v>
      </c>
      <c r="Q3571" s="42">
        <v>2</v>
      </c>
      <c r="R3571" s="42">
        <v>9</v>
      </c>
    </row>
    <row r="3572" spans="1:18" x14ac:dyDescent="0.3">
      <c r="A3572" t="s">
        <v>3924</v>
      </c>
      <c r="B3572" s="17">
        <v>45256</v>
      </c>
      <c r="C3572" t="s">
        <v>3917</v>
      </c>
      <c r="D3572" t="s">
        <v>3918</v>
      </c>
      <c r="E3572" t="s">
        <v>3919</v>
      </c>
      <c r="F3572" t="s">
        <v>3931</v>
      </c>
      <c r="G3572" t="s">
        <v>3921</v>
      </c>
      <c r="H3572" t="s">
        <v>3922</v>
      </c>
      <c r="I3572">
        <v>1576</v>
      </c>
      <c r="J3572" s="41">
        <v>1.5600000000000003E-2</v>
      </c>
      <c r="K3572" s="42">
        <v>24.585600000000003</v>
      </c>
      <c r="L3572" s="43">
        <v>1.1729999999999996</v>
      </c>
      <c r="M3572" s="42">
        <v>28.838908799999995</v>
      </c>
      <c r="N3572">
        <v>2</v>
      </c>
      <c r="O3572" s="43">
        <v>51.6</v>
      </c>
      <c r="P3572" s="42">
        <v>47</v>
      </c>
      <c r="Q3572" s="42">
        <v>6</v>
      </c>
      <c r="R3572" s="42">
        <v>7.5</v>
      </c>
    </row>
    <row r="3573" spans="1:18" x14ac:dyDescent="0.3">
      <c r="A3573" t="s">
        <v>3924</v>
      </c>
      <c r="B3573" s="17">
        <v>45257</v>
      </c>
      <c r="C3573" t="s">
        <v>3917</v>
      </c>
      <c r="D3573" t="s">
        <v>3918</v>
      </c>
      <c r="E3573" t="s">
        <v>3919</v>
      </c>
      <c r="F3573" t="s">
        <v>3931</v>
      </c>
      <c r="G3573" t="s">
        <v>3921</v>
      </c>
      <c r="H3573" t="s">
        <v>3922</v>
      </c>
      <c r="I3573">
        <v>1211</v>
      </c>
      <c r="J3573" s="41">
        <v>1.0600000000000002E-2</v>
      </c>
      <c r="K3573" s="42">
        <v>12.836600000000002</v>
      </c>
      <c r="L3573" s="43">
        <v>2.3000000000000034E-2</v>
      </c>
      <c r="M3573" s="42">
        <v>0.2952418000000005</v>
      </c>
      <c r="N3573">
        <v>2</v>
      </c>
      <c r="O3573" s="43">
        <v>158.4</v>
      </c>
      <c r="P3573" s="42">
        <v>64</v>
      </c>
      <c r="Q3573" s="42">
        <v>3</v>
      </c>
      <c r="R3573" s="42">
        <v>9</v>
      </c>
    </row>
    <row r="3574" spans="1:18" x14ac:dyDescent="0.3">
      <c r="A3574" t="s">
        <v>3924</v>
      </c>
      <c r="B3574" s="17">
        <v>45258</v>
      </c>
      <c r="C3574" t="s">
        <v>3917</v>
      </c>
      <c r="D3574" t="s">
        <v>3918</v>
      </c>
      <c r="E3574" t="s">
        <v>3919</v>
      </c>
      <c r="F3574" t="s">
        <v>3931</v>
      </c>
      <c r="G3574" t="s">
        <v>3921</v>
      </c>
      <c r="H3574" t="s">
        <v>3922</v>
      </c>
      <c r="I3574">
        <v>2006</v>
      </c>
      <c r="J3574" s="41">
        <v>1.1699999999999999E-2</v>
      </c>
      <c r="K3574" s="42">
        <v>23.470199999999998</v>
      </c>
      <c r="L3574" s="43">
        <v>1.4259999999999997</v>
      </c>
      <c r="M3574" s="42">
        <v>33.468505199999989</v>
      </c>
      <c r="N3574">
        <v>3</v>
      </c>
      <c r="O3574" s="43">
        <v>132</v>
      </c>
      <c r="P3574" s="42">
        <v>20</v>
      </c>
      <c r="Q3574" s="42">
        <v>4</v>
      </c>
      <c r="R3574" s="42">
        <v>3</v>
      </c>
    </row>
    <row r="3575" spans="1:18" x14ac:dyDescent="0.3">
      <c r="A3575" t="s">
        <v>3924</v>
      </c>
      <c r="B3575" s="17">
        <v>45259</v>
      </c>
      <c r="C3575" t="s">
        <v>3917</v>
      </c>
      <c r="D3575" t="s">
        <v>3918</v>
      </c>
      <c r="E3575" t="s">
        <v>3919</v>
      </c>
      <c r="F3575" t="s">
        <v>3931</v>
      </c>
      <c r="G3575" t="s">
        <v>3921</v>
      </c>
      <c r="H3575" t="s">
        <v>3922</v>
      </c>
      <c r="I3575">
        <v>1591</v>
      </c>
      <c r="J3575" s="41">
        <v>1.0900000000000002E-2</v>
      </c>
      <c r="K3575" s="42">
        <v>17.341900000000003</v>
      </c>
      <c r="L3575" s="43">
        <v>0.56349999999999978</v>
      </c>
      <c r="M3575" s="42">
        <v>9.7721606499999982</v>
      </c>
      <c r="N3575">
        <v>2</v>
      </c>
      <c r="O3575" s="43">
        <v>130.79999999999998</v>
      </c>
      <c r="P3575" s="42">
        <v>23</v>
      </c>
      <c r="Q3575" s="42">
        <v>7</v>
      </c>
      <c r="R3575" s="42">
        <v>1.5</v>
      </c>
    </row>
    <row r="3576" spans="1:18" x14ac:dyDescent="0.3">
      <c r="A3576" t="s">
        <v>3924</v>
      </c>
      <c r="B3576" s="17">
        <v>45260</v>
      </c>
      <c r="C3576" t="s">
        <v>3917</v>
      </c>
      <c r="D3576" t="s">
        <v>3918</v>
      </c>
      <c r="E3576" t="s">
        <v>3919</v>
      </c>
      <c r="F3576" t="s">
        <v>3931</v>
      </c>
      <c r="G3576" t="s">
        <v>3921</v>
      </c>
      <c r="H3576" t="s">
        <v>3922</v>
      </c>
      <c r="I3576">
        <v>1724</v>
      </c>
      <c r="J3576" s="41">
        <v>1.4499999999999999E-2</v>
      </c>
      <c r="K3576" s="42">
        <v>24.997999999999998</v>
      </c>
      <c r="L3576" s="43">
        <v>1.3684999999999996</v>
      </c>
      <c r="M3576" s="42">
        <v>34.209762999999988</v>
      </c>
      <c r="N3576">
        <v>2</v>
      </c>
      <c r="O3576" s="43">
        <v>213.6</v>
      </c>
      <c r="P3576" s="42">
        <v>70</v>
      </c>
      <c r="Q3576" s="42">
        <v>13</v>
      </c>
      <c r="R3576" s="42">
        <v>0</v>
      </c>
    </row>
    <row r="3577" spans="1:18" x14ac:dyDescent="0.3">
      <c r="A3577" t="s">
        <v>3916</v>
      </c>
      <c r="B3577" s="17">
        <v>44986</v>
      </c>
      <c r="C3577" t="s">
        <v>3925</v>
      </c>
      <c r="D3577" t="s">
        <v>3926</v>
      </c>
      <c r="E3577" t="s">
        <v>3927</v>
      </c>
      <c r="F3577" t="s">
        <v>3931</v>
      </c>
      <c r="G3577" t="s">
        <v>3921</v>
      </c>
      <c r="H3577" t="s">
        <v>3922</v>
      </c>
      <c r="I3577">
        <v>1176.4000000000001</v>
      </c>
      <c r="J3577" s="41">
        <v>1.3500000000000002E-2</v>
      </c>
      <c r="K3577" s="42">
        <v>15.881400000000003</v>
      </c>
      <c r="L3577" s="43">
        <v>0.63249999999999973</v>
      </c>
      <c r="M3577" s="42">
        <v>10.044985499999997</v>
      </c>
      <c r="N3577">
        <v>2</v>
      </c>
      <c r="O3577" s="43">
        <v>0</v>
      </c>
      <c r="P3577" s="42">
        <v>66</v>
      </c>
      <c r="Q3577" s="42">
        <v>11</v>
      </c>
      <c r="R3577" s="42">
        <v>3</v>
      </c>
    </row>
    <row r="3578" spans="1:18" x14ac:dyDescent="0.3">
      <c r="A3578" t="s">
        <v>3916</v>
      </c>
      <c r="B3578" s="17">
        <v>44987</v>
      </c>
      <c r="C3578" t="s">
        <v>3925</v>
      </c>
      <c r="D3578" t="s">
        <v>3926</v>
      </c>
      <c r="E3578" t="s">
        <v>3927</v>
      </c>
      <c r="F3578" t="s">
        <v>3931</v>
      </c>
      <c r="G3578" t="s">
        <v>3921</v>
      </c>
      <c r="H3578" t="s">
        <v>3922</v>
      </c>
      <c r="I3578">
        <v>1166.5999999999999</v>
      </c>
      <c r="J3578" s="41">
        <v>1.14E-2</v>
      </c>
      <c r="K3578" s="42">
        <v>13.299239999999999</v>
      </c>
      <c r="L3578" s="43">
        <v>5.7500000000000016E-2</v>
      </c>
      <c r="M3578" s="42">
        <v>0.76470630000000017</v>
      </c>
      <c r="N3578">
        <v>1</v>
      </c>
      <c r="O3578" s="43">
        <v>0</v>
      </c>
      <c r="P3578" s="42">
        <v>45</v>
      </c>
      <c r="Q3578" s="42">
        <v>2</v>
      </c>
      <c r="R3578" s="42">
        <v>1.5</v>
      </c>
    </row>
    <row r="3579" spans="1:18" x14ac:dyDescent="0.3">
      <c r="A3579" t="s">
        <v>3916</v>
      </c>
      <c r="B3579" s="17">
        <v>44988</v>
      </c>
      <c r="C3579" t="s">
        <v>3925</v>
      </c>
      <c r="D3579" t="s">
        <v>3926</v>
      </c>
      <c r="E3579" t="s">
        <v>3927</v>
      </c>
      <c r="F3579" t="s">
        <v>3931</v>
      </c>
      <c r="G3579" t="s">
        <v>3921</v>
      </c>
      <c r="H3579" t="s">
        <v>3922</v>
      </c>
      <c r="I3579">
        <v>1320</v>
      </c>
      <c r="J3579" s="41">
        <v>1.2100000000000003E-2</v>
      </c>
      <c r="K3579" s="42">
        <v>15.972000000000005</v>
      </c>
      <c r="L3579" s="43">
        <v>0.11499999999999999</v>
      </c>
      <c r="M3579" s="42">
        <v>1.8367800000000005</v>
      </c>
      <c r="N3579">
        <v>6</v>
      </c>
      <c r="O3579" s="43">
        <v>211.2</v>
      </c>
      <c r="P3579" s="42">
        <v>58</v>
      </c>
      <c r="Q3579" s="42">
        <v>15</v>
      </c>
      <c r="R3579" s="42">
        <v>4.5</v>
      </c>
    </row>
    <row r="3580" spans="1:18" x14ac:dyDescent="0.3">
      <c r="A3580" t="s">
        <v>3916</v>
      </c>
      <c r="B3580" s="17">
        <v>44989</v>
      </c>
      <c r="C3580" t="s">
        <v>3925</v>
      </c>
      <c r="D3580" t="s">
        <v>3926</v>
      </c>
      <c r="E3580" t="s">
        <v>3927</v>
      </c>
      <c r="F3580" t="s">
        <v>3931</v>
      </c>
      <c r="G3580" t="s">
        <v>3921</v>
      </c>
      <c r="H3580" t="s">
        <v>3922</v>
      </c>
      <c r="I3580">
        <v>1221.2</v>
      </c>
      <c r="J3580" s="41">
        <v>1.1199999999999998E-2</v>
      </c>
      <c r="K3580" s="42">
        <v>13.677439999999999</v>
      </c>
      <c r="L3580" s="43">
        <v>0.73599999999999965</v>
      </c>
      <c r="M3580" s="42">
        <v>10.066595839999994</v>
      </c>
      <c r="N3580">
        <v>1</v>
      </c>
      <c r="O3580" s="43">
        <v>0</v>
      </c>
      <c r="P3580" s="42">
        <v>38</v>
      </c>
      <c r="Q3580" s="42">
        <v>1</v>
      </c>
      <c r="R3580" s="42">
        <v>7.5</v>
      </c>
    </row>
    <row r="3581" spans="1:18" x14ac:dyDescent="0.3">
      <c r="A3581" t="s">
        <v>3916</v>
      </c>
      <c r="B3581" s="17">
        <v>44990</v>
      </c>
      <c r="C3581" t="s">
        <v>3925</v>
      </c>
      <c r="D3581" t="s">
        <v>3926</v>
      </c>
      <c r="E3581" t="s">
        <v>3927</v>
      </c>
      <c r="F3581" t="s">
        <v>3931</v>
      </c>
      <c r="G3581" t="s">
        <v>3921</v>
      </c>
      <c r="H3581" t="s">
        <v>3922</v>
      </c>
      <c r="I3581">
        <v>1575.8000000000002</v>
      </c>
      <c r="J3581" s="41">
        <v>1.3000000000000001E-2</v>
      </c>
      <c r="K3581" s="42">
        <v>20.485400000000006</v>
      </c>
      <c r="L3581" s="43">
        <v>1.1499999999999941E-2</v>
      </c>
      <c r="M3581" s="42">
        <v>0.23558209999999885</v>
      </c>
      <c r="N3581">
        <v>1</v>
      </c>
      <c r="O3581" s="43">
        <v>0</v>
      </c>
      <c r="P3581" s="42">
        <v>65</v>
      </c>
      <c r="Q3581" s="42">
        <v>9</v>
      </c>
      <c r="R3581" s="42">
        <v>0</v>
      </c>
    </row>
    <row r="3582" spans="1:18" x14ac:dyDescent="0.3">
      <c r="A3582" t="s">
        <v>3916</v>
      </c>
      <c r="B3582" s="17">
        <v>44991</v>
      </c>
      <c r="C3582" t="s">
        <v>3925</v>
      </c>
      <c r="D3582" t="s">
        <v>3926</v>
      </c>
      <c r="E3582" t="s">
        <v>3927</v>
      </c>
      <c r="F3582" t="s">
        <v>3931</v>
      </c>
      <c r="G3582" t="s">
        <v>3921</v>
      </c>
      <c r="H3582" t="s">
        <v>3922</v>
      </c>
      <c r="I3582">
        <v>1140.4000000000001</v>
      </c>
      <c r="J3582" s="41">
        <v>1.2600000000000002E-2</v>
      </c>
      <c r="K3582" s="42">
        <v>14.369040000000004</v>
      </c>
      <c r="L3582" s="43">
        <v>0.79349999999999965</v>
      </c>
      <c r="M3582" s="42">
        <v>11.401833239999998</v>
      </c>
      <c r="N3582">
        <v>5</v>
      </c>
      <c r="O3582" s="43">
        <v>262.8</v>
      </c>
      <c r="P3582" s="42">
        <v>30</v>
      </c>
      <c r="Q3582" s="42">
        <v>6</v>
      </c>
      <c r="R3582" s="42">
        <v>4.5</v>
      </c>
    </row>
    <row r="3583" spans="1:18" x14ac:dyDescent="0.3">
      <c r="A3583" t="s">
        <v>3916</v>
      </c>
      <c r="B3583" s="17">
        <v>44992</v>
      </c>
      <c r="C3583" t="s">
        <v>3925</v>
      </c>
      <c r="D3583" t="s">
        <v>3926</v>
      </c>
      <c r="E3583" t="s">
        <v>3927</v>
      </c>
      <c r="F3583" t="s">
        <v>3931</v>
      </c>
      <c r="G3583" t="s">
        <v>3921</v>
      </c>
      <c r="H3583" t="s">
        <v>3922</v>
      </c>
      <c r="I3583">
        <v>1414.4</v>
      </c>
      <c r="J3583" s="41">
        <v>1.21E-2</v>
      </c>
      <c r="K3583" s="42">
        <v>17.114240000000002</v>
      </c>
      <c r="L3583" s="43">
        <v>0.93149999999999966</v>
      </c>
      <c r="M3583" s="42">
        <v>15.941914559999997</v>
      </c>
      <c r="N3583">
        <v>3</v>
      </c>
      <c r="O3583" s="43">
        <v>40.799999999999997</v>
      </c>
      <c r="P3583" s="42">
        <v>37</v>
      </c>
      <c r="Q3583" s="42">
        <v>4</v>
      </c>
      <c r="R3583" s="42">
        <v>1.5</v>
      </c>
    </row>
    <row r="3584" spans="1:18" x14ac:dyDescent="0.3">
      <c r="A3584" t="s">
        <v>3916</v>
      </c>
      <c r="B3584" s="17">
        <v>44993</v>
      </c>
      <c r="C3584" t="s">
        <v>3925</v>
      </c>
      <c r="D3584" t="s">
        <v>3926</v>
      </c>
      <c r="E3584" t="s">
        <v>3927</v>
      </c>
      <c r="F3584" t="s">
        <v>3931</v>
      </c>
      <c r="G3584" t="s">
        <v>3921</v>
      </c>
      <c r="H3584" t="s">
        <v>3922</v>
      </c>
      <c r="I3584">
        <v>1933.8000000000002</v>
      </c>
      <c r="J3584" s="41">
        <v>1.9599999999999999E-2</v>
      </c>
      <c r="K3584" s="42">
        <v>37.902480000000004</v>
      </c>
      <c r="L3584" s="43">
        <v>1.1959999999999997</v>
      </c>
      <c r="M3584" s="42">
        <v>45.331366079999995</v>
      </c>
      <c r="N3584">
        <v>4</v>
      </c>
      <c r="O3584" s="43">
        <v>184.79999999999998</v>
      </c>
      <c r="P3584" s="42">
        <v>67</v>
      </c>
      <c r="Q3584" s="42">
        <v>3</v>
      </c>
      <c r="R3584" s="42">
        <v>4.5</v>
      </c>
    </row>
    <row r="3585" spans="1:18" x14ac:dyDescent="0.3">
      <c r="A3585" t="s">
        <v>3916</v>
      </c>
      <c r="B3585" s="17">
        <v>44994</v>
      </c>
      <c r="C3585" t="s">
        <v>3925</v>
      </c>
      <c r="D3585" t="s">
        <v>3926</v>
      </c>
      <c r="E3585" t="s">
        <v>3927</v>
      </c>
      <c r="F3585" t="s">
        <v>3931</v>
      </c>
      <c r="G3585" t="s">
        <v>3921</v>
      </c>
      <c r="H3585" t="s">
        <v>3922</v>
      </c>
      <c r="I3585">
        <v>1163</v>
      </c>
      <c r="J3585" s="41">
        <v>1.3299999999999999E-2</v>
      </c>
      <c r="K3585" s="42">
        <v>15.467899999999998</v>
      </c>
      <c r="L3585" s="43">
        <v>0.97749999999999959</v>
      </c>
      <c r="M3585" s="42">
        <v>15.119872249999991</v>
      </c>
      <c r="N3585">
        <v>6</v>
      </c>
      <c r="O3585" s="43">
        <v>216</v>
      </c>
      <c r="P3585" s="42">
        <v>51</v>
      </c>
      <c r="Q3585" s="42">
        <v>15</v>
      </c>
      <c r="R3585" s="42">
        <v>16.5</v>
      </c>
    </row>
    <row r="3586" spans="1:18" x14ac:dyDescent="0.3">
      <c r="A3586" t="s">
        <v>3916</v>
      </c>
      <c r="B3586" s="17">
        <v>44995</v>
      </c>
      <c r="C3586" t="s">
        <v>3925</v>
      </c>
      <c r="D3586" t="s">
        <v>3926</v>
      </c>
      <c r="E3586" t="s">
        <v>3927</v>
      </c>
      <c r="F3586" t="s">
        <v>3931</v>
      </c>
      <c r="G3586" t="s">
        <v>3921</v>
      </c>
      <c r="H3586" t="s">
        <v>3922</v>
      </c>
      <c r="I3586">
        <v>1432.8000000000002</v>
      </c>
      <c r="J3586" s="41">
        <v>1.1900000000000001E-2</v>
      </c>
      <c r="K3586" s="42">
        <v>17.050320000000003</v>
      </c>
      <c r="L3586" s="43">
        <v>1.2304999999999997</v>
      </c>
      <c r="M3586" s="42">
        <v>20.980418759999999</v>
      </c>
      <c r="N3586">
        <v>3</v>
      </c>
      <c r="O3586" s="43">
        <v>73.2</v>
      </c>
      <c r="P3586" s="42">
        <v>24</v>
      </c>
      <c r="Q3586" s="42">
        <v>13</v>
      </c>
      <c r="R3586" s="42">
        <v>9</v>
      </c>
    </row>
    <row r="3587" spans="1:18" x14ac:dyDescent="0.3">
      <c r="A3587" t="s">
        <v>3916</v>
      </c>
      <c r="B3587" s="17">
        <v>44996</v>
      </c>
      <c r="C3587" t="s">
        <v>3925</v>
      </c>
      <c r="D3587" t="s">
        <v>3926</v>
      </c>
      <c r="E3587" t="s">
        <v>3927</v>
      </c>
      <c r="F3587" t="s">
        <v>3931</v>
      </c>
      <c r="G3587" t="s">
        <v>3921</v>
      </c>
      <c r="H3587" t="s">
        <v>3922</v>
      </c>
      <c r="I3587">
        <v>1189</v>
      </c>
      <c r="J3587" s="41">
        <v>1.0999999999999999E-2</v>
      </c>
      <c r="K3587" s="42">
        <v>13.078999999999999</v>
      </c>
      <c r="L3587" s="43">
        <v>1.2304999999999995</v>
      </c>
      <c r="M3587" s="42">
        <v>16.093709499999992</v>
      </c>
      <c r="N3587">
        <v>2</v>
      </c>
      <c r="O3587" s="43">
        <v>0</v>
      </c>
      <c r="P3587" s="42">
        <v>73</v>
      </c>
      <c r="Q3587" s="42">
        <v>18</v>
      </c>
      <c r="R3587" s="42">
        <v>1.5</v>
      </c>
    </row>
    <row r="3588" spans="1:18" x14ac:dyDescent="0.3">
      <c r="A3588" t="s">
        <v>3916</v>
      </c>
      <c r="B3588" s="17">
        <v>44997</v>
      </c>
      <c r="C3588" t="s">
        <v>3925</v>
      </c>
      <c r="D3588" t="s">
        <v>3926</v>
      </c>
      <c r="E3588" t="s">
        <v>3927</v>
      </c>
      <c r="F3588" t="s">
        <v>3931</v>
      </c>
      <c r="G3588" t="s">
        <v>3921</v>
      </c>
      <c r="H3588" t="s">
        <v>3922</v>
      </c>
      <c r="I3588">
        <v>1483.4</v>
      </c>
      <c r="J3588" s="41">
        <v>1.4699999999999998E-2</v>
      </c>
      <c r="K3588" s="42">
        <v>21.805979999999998</v>
      </c>
      <c r="L3588" s="43">
        <v>0.36799999999999994</v>
      </c>
      <c r="M3588" s="42">
        <v>8.0246006399999974</v>
      </c>
      <c r="N3588">
        <v>1</v>
      </c>
      <c r="O3588" s="43">
        <v>0</v>
      </c>
      <c r="P3588" s="42">
        <v>67</v>
      </c>
      <c r="Q3588" s="42">
        <v>10</v>
      </c>
      <c r="R3588" s="42">
        <v>4.5</v>
      </c>
    </row>
    <row r="3589" spans="1:18" x14ac:dyDescent="0.3">
      <c r="A3589" t="s">
        <v>3916</v>
      </c>
      <c r="B3589" s="17">
        <v>44998</v>
      </c>
      <c r="C3589" t="s">
        <v>3925</v>
      </c>
      <c r="D3589" t="s">
        <v>3926</v>
      </c>
      <c r="E3589" t="s">
        <v>3927</v>
      </c>
      <c r="F3589" t="s">
        <v>3931</v>
      </c>
      <c r="G3589" t="s">
        <v>3921</v>
      </c>
      <c r="H3589" t="s">
        <v>3922</v>
      </c>
      <c r="I3589">
        <v>1013.8000000000002</v>
      </c>
      <c r="J3589" s="41">
        <v>1.7599999999999998E-2</v>
      </c>
      <c r="K3589" s="42">
        <v>17.842880000000001</v>
      </c>
      <c r="L3589" s="43">
        <v>1.0234999999999996</v>
      </c>
      <c r="M3589" s="42">
        <v>18.262187679999993</v>
      </c>
      <c r="N3589">
        <v>2</v>
      </c>
      <c r="O3589" s="43">
        <v>0</v>
      </c>
      <c r="P3589" s="42">
        <v>39</v>
      </c>
      <c r="Q3589" s="42">
        <v>16</v>
      </c>
      <c r="R3589" s="42">
        <v>7.5</v>
      </c>
    </row>
    <row r="3590" spans="1:18" x14ac:dyDescent="0.3">
      <c r="A3590" t="s">
        <v>3916</v>
      </c>
      <c r="B3590" s="17">
        <v>44999</v>
      </c>
      <c r="C3590" t="s">
        <v>3925</v>
      </c>
      <c r="D3590" t="s">
        <v>3926</v>
      </c>
      <c r="E3590" t="s">
        <v>3927</v>
      </c>
      <c r="F3590" t="s">
        <v>3931</v>
      </c>
      <c r="G3590" t="s">
        <v>3921</v>
      </c>
      <c r="H3590" t="s">
        <v>3922</v>
      </c>
      <c r="I3590">
        <v>1583.4</v>
      </c>
      <c r="J3590" s="41">
        <v>1.2800000000000002E-2</v>
      </c>
      <c r="K3590" s="42">
        <v>20.267520000000005</v>
      </c>
      <c r="L3590" s="43">
        <v>0.83949999999999969</v>
      </c>
      <c r="M3590" s="42">
        <v>17.014583039999998</v>
      </c>
      <c r="N3590">
        <v>4</v>
      </c>
      <c r="O3590" s="43">
        <v>140.4</v>
      </c>
      <c r="P3590" s="42">
        <v>37</v>
      </c>
      <c r="Q3590" s="42">
        <v>13</v>
      </c>
      <c r="R3590" s="42">
        <v>10.5</v>
      </c>
    </row>
    <row r="3591" spans="1:18" x14ac:dyDescent="0.3">
      <c r="A3591" t="s">
        <v>3916</v>
      </c>
      <c r="B3591" s="17">
        <v>45000</v>
      </c>
      <c r="C3591" t="s">
        <v>3925</v>
      </c>
      <c r="D3591" t="s">
        <v>3926</v>
      </c>
      <c r="E3591" t="s">
        <v>3927</v>
      </c>
      <c r="F3591" t="s">
        <v>3931</v>
      </c>
      <c r="G3591" t="s">
        <v>3921</v>
      </c>
      <c r="H3591" t="s">
        <v>3922</v>
      </c>
      <c r="I3591">
        <v>1078.2</v>
      </c>
      <c r="J3591" s="41">
        <v>1.4100000000000003E-2</v>
      </c>
      <c r="K3591" s="42">
        <v>15.202620000000005</v>
      </c>
      <c r="L3591" s="43">
        <v>0.17250000000000004</v>
      </c>
      <c r="M3591" s="42">
        <v>2.6224519500000016</v>
      </c>
      <c r="N3591">
        <v>6</v>
      </c>
      <c r="O3591" s="43">
        <v>288</v>
      </c>
      <c r="P3591" s="42">
        <v>74</v>
      </c>
      <c r="Q3591" s="42">
        <v>5</v>
      </c>
      <c r="R3591" s="42">
        <v>9</v>
      </c>
    </row>
    <row r="3592" spans="1:18" x14ac:dyDescent="0.3">
      <c r="A3592" t="s">
        <v>3916</v>
      </c>
      <c r="B3592" s="17">
        <v>45001</v>
      </c>
      <c r="C3592" t="s">
        <v>3925</v>
      </c>
      <c r="D3592" t="s">
        <v>3926</v>
      </c>
      <c r="E3592" t="s">
        <v>3927</v>
      </c>
      <c r="F3592" t="s">
        <v>3931</v>
      </c>
      <c r="G3592" t="s">
        <v>3921</v>
      </c>
      <c r="H3592" t="s">
        <v>3922</v>
      </c>
      <c r="I3592">
        <v>1738.2</v>
      </c>
      <c r="J3592" s="41">
        <v>1.5600000000000001E-2</v>
      </c>
      <c r="K3592" s="42">
        <v>27.115920000000003</v>
      </c>
      <c r="L3592" s="43">
        <v>1.1039999999999996</v>
      </c>
      <c r="M3592" s="42">
        <v>29.935975679999995</v>
      </c>
      <c r="N3592">
        <v>2</v>
      </c>
      <c r="O3592" s="43">
        <v>0</v>
      </c>
      <c r="P3592" s="42">
        <v>33</v>
      </c>
      <c r="Q3592" s="42">
        <v>11</v>
      </c>
      <c r="R3592" s="42">
        <v>1.5</v>
      </c>
    </row>
    <row r="3593" spans="1:18" x14ac:dyDescent="0.3">
      <c r="A3593" t="s">
        <v>3916</v>
      </c>
      <c r="B3593" s="17">
        <v>45002</v>
      </c>
      <c r="C3593" t="s">
        <v>3925</v>
      </c>
      <c r="D3593" t="s">
        <v>3926</v>
      </c>
      <c r="E3593" t="s">
        <v>3927</v>
      </c>
      <c r="F3593" t="s">
        <v>3931</v>
      </c>
      <c r="G3593" t="s">
        <v>3921</v>
      </c>
      <c r="H3593" t="s">
        <v>3922</v>
      </c>
      <c r="I3593">
        <v>1573.8000000000002</v>
      </c>
      <c r="J3593" s="41">
        <v>1.7000000000000005E-2</v>
      </c>
      <c r="K3593" s="42">
        <v>26.754600000000011</v>
      </c>
      <c r="L3593" s="43">
        <v>0.87399999999999956</v>
      </c>
      <c r="M3593" s="42">
        <v>23.383520399999998</v>
      </c>
      <c r="N3593">
        <v>2</v>
      </c>
      <c r="O3593" s="43">
        <v>0</v>
      </c>
      <c r="P3593" s="42">
        <v>29</v>
      </c>
      <c r="Q3593" s="42">
        <v>13</v>
      </c>
      <c r="R3593" s="42">
        <v>3</v>
      </c>
    </row>
    <row r="3594" spans="1:18" x14ac:dyDescent="0.3">
      <c r="A3594" t="s">
        <v>3916</v>
      </c>
      <c r="B3594" s="17">
        <v>45003</v>
      </c>
      <c r="C3594" t="s">
        <v>3925</v>
      </c>
      <c r="D3594" t="s">
        <v>3926</v>
      </c>
      <c r="E3594" t="s">
        <v>3927</v>
      </c>
      <c r="F3594" t="s">
        <v>3931</v>
      </c>
      <c r="G3594" t="s">
        <v>3921</v>
      </c>
      <c r="H3594" t="s">
        <v>3922</v>
      </c>
      <c r="I3594">
        <v>1707.4</v>
      </c>
      <c r="J3594" s="41">
        <v>1.6899999999999998E-2</v>
      </c>
      <c r="K3594" s="42">
        <v>28.855059999999998</v>
      </c>
      <c r="L3594" s="43">
        <v>0.62099999999999977</v>
      </c>
      <c r="M3594" s="42">
        <v>17.918992259999992</v>
      </c>
      <c r="N3594">
        <v>3</v>
      </c>
      <c r="O3594" s="43">
        <v>73.2</v>
      </c>
      <c r="P3594" s="42">
        <v>51</v>
      </c>
      <c r="Q3594" s="42">
        <v>3</v>
      </c>
      <c r="R3594" s="42">
        <v>16.5</v>
      </c>
    </row>
    <row r="3595" spans="1:18" x14ac:dyDescent="0.3">
      <c r="A3595" t="s">
        <v>3916</v>
      </c>
      <c r="B3595" s="17">
        <v>45004</v>
      </c>
      <c r="C3595" t="s">
        <v>3925</v>
      </c>
      <c r="D3595" t="s">
        <v>3926</v>
      </c>
      <c r="E3595" t="s">
        <v>3927</v>
      </c>
      <c r="F3595" t="s">
        <v>3931</v>
      </c>
      <c r="G3595" t="s">
        <v>3921</v>
      </c>
      <c r="H3595" t="s">
        <v>3922</v>
      </c>
      <c r="I3595">
        <v>1721</v>
      </c>
      <c r="J3595" s="41">
        <v>1.6799999999999999E-2</v>
      </c>
      <c r="K3595" s="42">
        <v>28.912799999999997</v>
      </c>
      <c r="L3595" s="43">
        <v>5.7499999999999996E-2</v>
      </c>
      <c r="M3595" s="42">
        <v>1.6624859999999997</v>
      </c>
      <c r="N3595">
        <v>4</v>
      </c>
      <c r="O3595" s="43">
        <v>176.4</v>
      </c>
      <c r="P3595" s="42">
        <v>43</v>
      </c>
      <c r="Q3595" s="42">
        <v>9</v>
      </c>
      <c r="R3595" s="42">
        <v>10.5</v>
      </c>
    </row>
    <row r="3596" spans="1:18" x14ac:dyDescent="0.3">
      <c r="A3596" t="s">
        <v>3916</v>
      </c>
      <c r="B3596" s="17">
        <v>45005</v>
      </c>
      <c r="C3596" t="s">
        <v>3925</v>
      </c>
      <c r="D3596" t="s">
        <v>3926</v>
      </c>
      <c r="E3596" t="s">
        <v>3927</v>
      </c>
      <c r="F3596" t="s">
        <v>3931</v>
      </c>
      <c r="G3596" t="s">
        <v>3921</v>
      </c>
      <c r="H3596" t="s">
        <v>3922</v>
      </c>
      <c r="I3596">
        <v>1890.8000000000002</v>
      </c>
      <c r="J3596" s="41">
        <v>1.2899999999999998E-2</v>
      </c>
      <c r="K3596" s="42">
        <v>24.39132</v>
      </c>
      <c r="L3596" s="43">
        <v>0.29899999999999988</v>
      </c>
      <c r="M3596" s="42">
        <v>7.2930046799999975</v>
      </c>
      <c r="N3596">
        <v>4</v>
      </c>
      <c r="O3596" s="43">
        <v>190.79999999999998</v>
      </c>
      <c r="P3596" s="42">
        <v>22</v>
      </c>
      <c r="Q3596" s="42">
        <v>14</v>
      </c>
      <c r="R3596" s="42">
        <v>10.5</v>
      </c>
    </row>
    <row r="3597" spans="1:18" x14ac:dyDescent="0.3">
      <c r="A3597" t="s">
        <v>3916</v>
      </c>
      <c r="B3597" s="17">
        <v>45006</v>
      </c>
      <c r="C3597" t="s">
        <v>3925</v>
      </c>
      <c r="D3597" t="s">
        <v>3926</v>
      </c>
      <c r="E3597" t="s">
        <v>3927</v>
      </c>
      <c r="F3597" t="s">
        <v>3931</v>
      </c>
      <c r="G3597" t="s">
        <v>3921</v>
      </c>
      <c r="H3597" t="s">
        <v>3922</v>
      </c>
      <c r="I3597">
        <v>1276</v>
      </c>
      <c r="J3597" s="41">
        <v>1.83E-2</v>
      </c>
      <c r="K3597" s="42">
        <v>23.3508</v>
      </c>
      <c r="L3597" s="43">
        <v>0.94299999999999962</v>
      </c>
      <c r="M3597" s="42">
        <v>22.019804399999991</v>
      </c>
      <c r="N3597">
        <v>6</v>
      </c>
      <c r="O3597" s="43">
        <v>268.8</v>
      </c>
      <c r="P3597" s="42">
        <v>65</v>
      </c>
      <c r="Q3597" s="42">
        <v>10</v>
      </c>
      <c r="R3597" s="42">
        <v>10.5</v>
      </c>
    </row>
    <row r="3598" spans="1:18" x14ac:dyDescent="0.3">
      <c r="A3598" t="s">
        <v>3916</v>
      </c>
      <c r="B3598" s="17">
        <v>45007</v>
      </c>
      <c r="C3598" t="s">
        <v>3925</v>
      </c>
      <c r="D3598" t="s">
        <v>3926</v>
      </c>
      <c r="E3598" t="s">
        <v>3927</v>
      </c>
      <c r="F3598" t="s">
        <v>3931</v>
      </c>
      <c r="G3598" t="s">
        <v>3921</v>
      </c>
      <c r="H3598" t="s">
        <v>3922</v>
      </c>
      <c r="I3598">
        <v>1474.4</v>
      </c>
      <c r="J3598" s="41">
        <v>1.3300000000000003E-2</v>
      </c>
      <c r="K3598" s="42">
        <v>19.609520000000007</v>
      </c>
      <c r="L3598" s="43">
        <v>0.11499999999999999</v>
      </c>
      <c r="M3598" s="42">
        <v>2.2550948000000006</v>
      </c>
      <c r="N3598">
        <v>2</v>
      </c>
      <c r="O3598" s="43">
        <v>0</v>
      </c>
      <c r="P3598" s="42">
        <v>57</v>
      </c>
      <c r="Q3598" s="42">
        <v>9</v>
      </c>
      <c r="R3598" s="42">
        <v>10.5</v>
      </c>
    </row>
    <row r="3599" spans="1:18" x14ac:dyDescent="0.3">
      <c r="A3599" t="s">
        <v>3916</v>
      </c>
      <c r="B3599" s="17">
        <v>45008</v>
      </c>
      <c r="C3599" t="s">
        <v>3925</v>
      </c>
      <c r="D3599" t="s">
        <v>3926</v>
      </c>
      <c r="E3599" t="s">
        <v>3927</v>
      </c>
      <c r="F3599" t="s">
        <v>3931</v>
      </c>
      <c r="G3599" t="s">
        <v>3921</v>
      </c>
      <c r="H3599" t="s">
        <v>3922</v>
      </c>
      <c r="I3599">
        <v>1782.8000000000002</v>
      </c>
      <c r="J3599" s="41">
        <v>9.6000000000000009E-3</v>
      </c>
      <c r="K3599" s="42">
        <v>17.114880000000003</v>
      </c>
      <c r="L3599" s="43">
        <v>0.14950000000000005</v>
      </c>
      <c r="M3599" s="42">
        <v>2.5586745600000014</v>
      </c>
      <c r="N3599">
        <v>5</v>
      </c>
      <c r="O3599" s="43">
        <v>252</v>
      </c>
      <c r="P3599" s="42">
        <v>37</v>
      </c>
      <c r="Q3599" s="42">
        <v>1</v>
      </c>
      <c r="R3599" s="42">
        <v>1.5</v>
      </c>
    </row>
    <row r="3600" spans="1:18" x14ac:dyDescent="0.3">
      <c r="A3600" t="s">
        <v>3916</v>
      </c>
      <c r="B3600" s="17">
        <v>45009</v>
      </c>
      <c r="C3600" t="s">
        <v>3925</v>
      </c>
      <c r="D3600" t="s">
        <v>3926</v>
      </c>
      <c r="E3600" t="s">
        <v>3927</v>
      </c>
      <c r="F3600" t="s">
        <v>3931</v>
      </c>
      <c r="G3600" t="s">
        <v>3921</v>
      </c>
      <c r="H3600" t="s">
        <v>3922</v>
      </c>
      <c r="I3600">
        <v>1305.8</v>
      </c>
      <c r="J3600" s="41">
        <v>1.0800000000000004E-2</v>
      </c>
      <c r="K3600" s="42">
        <v>14.102640000000005</v>
      </c>
      <c r="L3600" s="43">
        <v>1.2534999999999994</v>
      </c>
      <c r="M3600" s="42">
        <v>17.677659239999997</v>
      </c>
      <c r="N3600">
        <v>6</v>
      </c>
      <c r="O3600" s="43">
        <v>211.2</v>
      </c>
      <c r="P3600" s="42">
        <v>36</v>
      </c>
      <c r="Q3600" s="42">
        <v>10</v>
      </c>
      <c r="R3600" s="42">
        <v>4.5</v>
      </c>
    </row>
    <row r="3601" spans="1:18" x14ac:dyDescent="0.3">
      <c r="A3601" t="s">
        <v>3916</v>
      </c>
      <c r="B3601" s="17">
        <v>45010</v>
      </c>
      <c r="C3601" t="s">
        <v>3925</v>
      </c>
      <c r="D3601" t="s">
        <v>3926</v>
      </c>
      <c r="E3601" t="s">
        <v>3927</v>
      </c>
      <c r="F3601" t="s">
        <v>3931</v>
      </c>
      <c r="G3601" t="s">
        <v>3921</v>
      </c>
      <c r="H3601" t="s">
        <v>3922</v>
      </c>
      <c r="I3601">
        <v>1526.4</v>
      </c>
      <c r="J3601" s="41">
        <v>1.54E-2</v>
      </c>
      <c r="K3601" s="42">
        <v>23.506560000000004</v>
      </c>
      <c r="L3601" s="43">
        <v>1.0349999999999997</v>
      </c>
      <c r="M3601" s="42">
        <v>24.329289599999996</v>
      </c>
      <c r="N3601">
        <v>2</v>
      </c>
      <c r="O3601" s="43">
        <v>0</v>
      </c>
      <c r="P3601" s="42">
        <v>42</v>
      </c>
      <c r="Q3601" s="42">
        <v>12</v>
      </c>
      <c r="R3601" s="42">
        <v>1.5</v>
      </c>
    </row>
    <row r="3602" spans="1:18" x14ac:dyDescent="0.3">
      <c r="A3602" t="s">
        <v>3916</v>
      </c>
      <c r="B3602" s="17">
        <v>45011</v>
      </c>
      <c r="C3602" t="s">
        <v>3925</v>
      </c>
      <c r="D3602" t="s">
        <v>3926</v>
      </c>
      <c r="E3602" t="s">
        <v>3927</v>
      </c>
      <c r="F3602" t="s">
        <v>3931</v>
      </c>
      <c r="G3602" t="s">
        <v>3921</v>
      </c>
      <c r="H3602" t="s">
        <v>3922</v>
      </c>
      <c r="I3602">
        <v>1364</v>
      </c>
      <c r="J3602" s="41">
        <v>1.15E-2</v>
      </c>
      <c r="K3602" s="42">
        <v>15.686</v>
      </c>
      <c r="L3602" s="43">
        <v>0.35649999999999976</v>
      </c>
      <c r="M3602" s="42">
        <v>5.5920589999999963</v>
      </c>
      <c r="N3602">
        <v>5</v>
      </c>
      <c r="O3602" s="43">
        <v>241.2</v>
      </c>
      <c r="P3602" s="42">
        <v>31</v>
      </c>
      <c r="Q3602" s="42">
        <v>10</v>
      </c>
      <c r="R3602" s="42">
        <v>12</v>
      </c>
    </row>
    <row r="3603" spans="1:18" x14ac:dyDescent="0.3">
      <c r="A3603" t="s">
        <v>3916</v>
      </c>
      <c r="B3603" s="17">
        <v>45012</v>
      </c>
      <c r="C3603" t="s">
        <v>3925</v>
      </c>
      <c r="D3603" t="s">
        <v>3926</v>
      </c>
      <c r="E3603" t="s">
        <v>3927</v>
      </c>
      <c r="F3603" t="s">
        <v>3931</v>
      </c>
      <c r="G3603" t="s">
        <v>3921</v>
      </c>
      <c r="H3603" t="s">
        <v>3922</v>
      </c>
      <c r="I3603">
        <v>1698.8000000000002</v>
      </c>
      <c r="J3603" s="41">
        <v>1.2900000000000002E-2</v>
      </c>
      <c r="K3603" s="42">
        <v>21.914520000000007</v>
      </c>
      <c r="L3603" s="43">
        <v>1.0809999999999997</v>
      </c>
      <c r="M3603" s="42">
        <v>23.689596120000001</v>
      </c>
      <c r="N3603">
        <v>2</v>
      </c>
      <c r="O3603" s="43">
        <v>40.799999999999997</v>
      </c>
      <c r="P3603" s="42">
        <v>52</v>
      </c>
      <c r="Q3603" s="42">
        <v>1</v>
      </c>
      <c r="R3603" s="42">
        <v>1.5</v>
      </c>
    </row>
    <row r="3604" spans="1:18" x14ac:dyDescent="0.3">
      <c r="A3604" t="s">
        <v>3916</v>
      </c>
      <c r="B3604" s="17">
        <v>45013</v>
      </c>
      <c r="C3604" t="s">
        <v>3925</v>
      </c>
      <c r="D3604" t="s">
        <v>3926</v>
      </c>
      <c r="E3604" t="s">
        <v>3927</v>
      </c>
      <c r="F3604" t="s">
        <v>3931</v>
      </c>
      <c r="G3604" t="s">
        <v>3921</v>
      </c>
      <c r="H3604" t="s">
        <v>3922</v>
      </c>
      <c r="I3604">
        <v>1403.6000000000001</v>
      </c>
      <c r="J3604" s="41">
        <v>1.3400000000000002E-2</v>
      </c>
      <c r="K3604" s="42">
        <v>18.808240000000005</v>
      </c>
      <c r="L3604" s="43">
        <v>0.48299999999999976</v>
      </c>
      <c r="M3604" s="42">
        <v>9.0843799199999982</v>
      </c>
      <c r="N3604">
        <v>4</v>
      </c>
      <c r="O3604" s="43">
        <v>255.6</v>
      </c>
      <c r="P3604" s="42">
        <v>28</v>
      </c>
      <c r="Q3604" s="42">
        <v>8</v>
      </c>
      <c r="R3604" s="42">
        <v>4.5</v>
      </c>
    </row>
    <row r="3605" spans="1:18" x14ac:dyDescent="0.3">
      <c r="A3605" t="s">
        <v>3916</v>
      </c>
      <c r="B3605" s="17">
        <v>45014</v>
      </c>
      <c r="C3605" t="s">
        <v>3925</v>
      </c>
      <c r="D3605" t="s">
        <v>3926</v>
      </c>
      <c r="E3605" t="s">
        <v>3927</v>
      </c>
      <c r="F3605" t="s">
        <v>3931</v>
      </c>
      <c r="G3605" t="s">
        <v>3921</v>
      </c>
      <c r="H3605" t="s">
        <v>3922</v>
      </c>
      <c r="I3605">
        <v>1254</v>
      </c>
      <c r="J3605" s="41">
        <v>1.7000000000000001E-2</v>
      </c>
      <c r="K3605" s="42">
        <v>21.318000000000001</v>
      </c>
      <c r="L3605" s="43">
        <v>0.67849999999999966</v>
      </c>
      <c r="M3605" s="42">
        <v>14.464262999999994</v>
      </c>
      <c r="N3605">
        <v>6</v>
      </c>
      <c r="O3605" s="43">
        <v>144</v>
      </c>
      <c r="P3605" s="42">
        <v>76</v>
      </c>
      <c r="Q3605" s="42">
        <v>9</v>
      </c>
      <c r="R3605" s="42">
        <v>7.5</v>
      </c>
    </row>
    <row r="3606" spans="1:18" x14ac:dyDescent="0.3">
      <c r="A3606" t="s">
        <v>3916</v>
      </c>
      <c r="B3606" s="17">
        <v>45015</v>
      </c>
      <c r="C3606" t="s">
        <v>3925</v>
      </c>
      <c r="D3606" t="s">
        <v>3926</v>
      </c>
      <c r="E3606" t="s">
        <v>3927</v>
      </c>
      <c r="F3606" t="s">
        <v>3931</v>
      </c>
      <c r="G3606" t="s">
        <v>3921</v>
      </c>
      <c r="H3606" t="s">
        <v>3922</v>
      </c>
      <c r="I3606">
        <v>981</v>
      </c>
      <c r="J3606" s="41">
        <v>1.6799999999999995E-2</v>
      </c>
      <c r="K3606" s="42">
        <v>16.480799999999995</v>
      </c>
      <c r="L3606" s="43">
        <v>0.98899999999999966</v>
      </c>
      <c r="M3606" s="42">
        <v>16.299511199999991</v>
      </c>
      <c r="N3606">
        <v>3</v>
      </c>
      <c r="O3606" s="43">
        <v>187.2</v>
      </c>
      <c r="P3606" s="42">
        <v>53</v>
      </c>
      <c r="Q3606" s="42">
        <v>14</v>
      </c>
      <c r="R3606" s="42">
        <v>4.5</v>
      </c>
    </row>
    <row r="3607" spans="1:18" x14ac:dyDescent="0.3">
      <c r="A3607" t="s">
        <v>3916</v>
      </c>
      <c r="B3607" s="17">
        <v>45016</v>
      </c>
      <c r="C3607" t="s">
        <v>3925</v>
      </c>
      <c r="D3607" t="s">
        <v>3926</v>
      </c>
      <c r="E3607" t="s">
        <v>3927</v>
      </c>
      <c r="F3607" t="s">
        <v>3931</v>
      </c>
      <c r="G3607" t="s">
        <v>3921</v>
      </c>
      <c r="H3607" t="s">
        <v>3922</v>
      </c>
      <c r="I3607">
        <v>1444.2</v>
      </c>
      <c r="J3607" s="41">
        <v>1.5700000000000006E-2</v>
      </c>
      <c r="K3607" s="42">
        <v>22.673940000000009</v>
      </c>
      <c r="L3607" s="43">
        <v>0.85099999999999976</v>
      </c>
      <c r="M3607" s="42">
        <v>19.295522940000001</v>
      </c>
      <c r="N3607">
        <v>6</v>
      </c>
      <c r="O3607" s="43">
        <v>273.59999999999997</v>
      </c>
      <c r="P3607" s="42">
        <v>33</v>
      </c>
      <c r="Q3607" s="42">
        <v>12</v>
      </c>
      <c r="R3607" s="42">
        <v>3</v>
      </c>
    </row>
    <row r="3608" spans="1:18" x14ac:dyDescent="0.3">
      <c r="A3608" t="s">
        <v>3916</v>
      </c>
      <c r="B3608" s="17">
        <v>45017</v>
      </c>
      <c r="C3608" t="s">
        <v>3925</v>
      </c>
      <c r="D3608" t="s">
        <v>3926</v>
      </c>
      <c r="E3608" t="s">
        <v>3927</v>
      </c>
      <c r="F3608" t="s">
        <v>3931</v>
      </c>
      <c r="G3608" t="s">
        <v>3921</v>
      </c>
      <c r="H3608" t="s">
        <v>3922</v>
      </c>
      <c r="I3608">
        <v>1184</v>
      </c>
      <c r="J3608" s="41">
        <v>1.0599999999999998E-2</v>
      </c>
      <c r="K3608" s="42">
        <v>12.550399999999998</v>
      </c>
      <c r="L3608" s="43">
        <v>0.14950000000000005</v>
      </c>
      <c r="M3608" s="42">
        <v>1.8762848000000003</v>
      </c>
      <c r="N3608">
        <v>6</v>
      </c>
      <c r="O3608" s="43">
        <v>374.4</v>
      </c>
      <c r="P3608" s="42">
        <v>67</v>
      </c>
      <c r="Q3608" s="42">
        <v>7</v>
      </c>
      <c r="R3608" s="42">
        <v>15</v>
      </c>
    </row>
    <row r="3609" spans="1:18" x14ac:dyDescent="0.3">
      <c r="A3609" t="s">
        <v>3916</v>
      </c>
      <c r="B3609" s="17">
        <v>45018</v>
      </c>
      <c r="C3609" t="s">
        <v>3925</v>
      </c>
      <c r="D3609" t="s">
        <v>3926</v>
      </c>
      <c r="E3609" t="s">
        <v>3927</v>
      </c>
      <c r="F3609" t="s">
        <v>3931</v>
      </c>
      <c r="G3609" t="s">
        <v>3921</v>
      </c>
      <c r="H3609" t="s">
        <v>3922</v>
      </c>
      <c r="I3609">
        <v>1280.5999999999999</v>
      </c>
      <c r="J3609" s="41">
        <v>1.8500000000000003E-2</v>
      </c>
      <c r="K3609" s="42">
        <v>23.691100000000002</v>
      </c>
      <c r="L3609" s="43">
        <v>0.51749999999999974</v>
      </c>
      <c r="M3609" s="42">
        <v>12.260144249999994</v>
      </c>
      <c r="N3609">
        <v>3</v>
      </c>
      <c r="O3609" s="43">
        <v>75.599999999999994</v>
      </c>
      <c r="P3609" s="42">
        <v>35</v>
      </c>
      <c r="Q3609" s="42">
        <v>13</v>
      </c>
      <c r="R3609" s="42">
        <v>12</v>
      </c>
    </row>
    <row r="3610" spans="1:18" x14ac:dyDescent="0.3">
      <c r="A3610" t="s">
        <v>3916</v>
      </c>
      <c r="B3610" s="17">
        <v>45019</v>
      </c>
      <c r="C3610" t="s">
        <v>3925</v>
      </c>
      <c r="D3610" t="s">
        <v>3926</v>
      </c>
      <c r="E3610" t="s">
        <v>3927</v>
      </c>
      <c r="F3610" t="s">
        <v>3931</v>
      </c>
      <c r="G3610" t="s">
        <v>3921</v>
      </c>
      <c r="H3610" t="s">
        <v>3922</v>
      </c>
      <c r="I3610">
        <v>885.2</v>
      </c>
      <c r="J3610" s="41">
        <v>1.5599999999999999E-2</v>
      </c>
      <c r="K3610" s="42">
        <v>13.80912</v>
      </c>
      <c r="L3610" s="43">
        <v>1.2074999999999998</v>
      </c>
      <c r="M3610" s="42">
        <v>16.674512399999998</v>
      </c>
      <c r="N3610">
        <v>2</v>
      </c>
      <c r="O3610" s="43">
        <v>0</v>
      </c>
      <c r="P3610" s="42">
        <v>23</v>
      </c>
      <c r="Q3610" s="42">
        <v>8</v>
      </c>
      <c r="R3610" s="42">
        <v>7.5</v>
      </c>
    </row>
    <row r="3611" spans="1:18" x14ac:dyDescent="0.3">
      <c r="A3611" t="s">
        <v>3916</v>
      </c>
      <c r="B3611" s="17">
        <v>45020</v>
      </c>
      <c r="C3611" t="s">
        <v>3925</v>
      </c>
      <c r="D3611" t="s">
        <v>3926</v>
      </c>
      <c r="E3611" t="s">
        <v>3927</v>
      </c>
      <c r="F3611" t="s">
        <v>3931</v>
      </c>
      <c r="G3611" t="s">
        <v>3921</v>
      </c>
      <c r="H3611" t="s">
        <v>3922</v>
      </c>
      <c r="I3611">
        <v>906</v>
      </c>
      <c r="J3611" s="41">
        <v>1.5899999999999997E-2</v>
      </c>
      <c r="K3611" s="42">
        <v>14.405399999999998</v>
      </c>
      <c r="L3611" s="43">
        <v>0.43699999999999978</v>
      </c>
      <c r="M3611" s="42">
        <v>6.295159799999996</v>
      </c>
      <c r="N3611">
        <v>2</v>
      </c>
      <c r="O3611" s="43">
        <v>0</v>
      </c>
      <c r="P3611" s="42">
        <v>40</v>
      </c>
      <c r="Q3611" s="42">
        <v>6</v>
      </c>
      <c r="R3611" s="42">
        <v>13.5</v>
      </c>
    </row>
    <row r="3612" spans="1:18" x14ac:dyDescent="0.3">
      <c r="A3612" t="s">
        <v>3916</v>
      </c>
      <c r="B3612" s="17">
        <v>45021</v>
      </c>
      <c r="C3612" t="s">
        <v>3925</v>
      </c>
      <c r="D3612" t="s">
        <v>3926</v>
      </c>
      <c r="E3612" t="s">
        <v>3927</v>
      </c>
      <c r="F3612" t="s">
        <v>3931</v>
      </c>
      <c r="G3612" t="s">
        <v>3921</v>
      </c>
      <c r="H3612" t="s">
        <v>3922</v>
      </c>
      <c r="I3612">
        <v>842.2</v>
      </c>
      <c r="J3612" s="41">
        <v>1.7600000000000001E-2</v>
      </c>
      <c r="K3612" s="42">
        <v>14.822720000000002</v>
      </c>
      <c r="L3612" s="43">
        <v>0.80499999999999972</v>
      </c>
      <c r="M3612" s="42">
        <v>11.932289599999997</v>
      </c>
      <c r="N3612">
        <v>2</v>
      </c>
      <c r="O3612" s="43">
        <v>0</v>
      </c>
      <c r="P3612" s="42">
        <v>49</v>
      </c>
      <c r="Q3612" s="42">
        <v>9</v>
      </c>
      <c r="R3612" s="42">
        <v>1.5</v>
      </c>
    </row>
    <row r="3613" spans="1:18" x14ac:dyDescent="0.3">
      <c r="A3613" t="s">
        <v>3916</v>
      </c>
      <c r="B3613" s="17">
        <v>45022</v>
      </c>
      <c r="C3613" t="s">
        <v>3925</v>
      </c>
      <c r="D3613" t="s">
        <v>3926</v>
      </c>
      <c r="E3613" t="s">
        <v>3927</v>
      </c>
      <c r="F3613" t="s">
        <v>3931</v>
      </c>
      <c r="G3613" t="s">
        <v>3921</v>
      </c>
      <c r="H3613" t="s">
        <v>3922</v>
      </c>
      <c r="I3613">
        <v>708.80000000000018</v>
      </c>
      <c r="J3613" s="41">
        <v>1.5800000000000002E-2</v>
      </c>
      <c r="K3613" s="42">
        <v>11.199040000000004</v>
      </c>
      <c r="L3613" s="43">
        <v>1.0809999999999997</v>
      </c>
      <c r="M3613" s="42">
        <v>12.106162240000002</v>
      </c>
      <c r="N3613">
        <v>6</v>
      </c>
      <c r="O3613" s="43">
        <v>278.39999999999998</v>
      </c>
      <c r="P3613" s="42">
        <v>71</v>
      </c>
      <c r="Q3613" s="42">
        <v>5</v>
      </c>
      <c r="R3613" s="42">
        <v>3</v>
      </c>
    </row>
    <row r="3614" spans="1:18" x14ac:dyDescent="0.3">
      <c r="A3614" t="s">
        <v>3916</v>
      </c>
      <c r="B3614" s="17">
        <v>45023</v>
      </c>
      <c r="C3614" t="s">
        <v>3925</v>
      </c>
      <c r="D3614" t="s">
        <v>3926</v>
      </c>
      <c r="E3614" t="s">
        <v>3927</v>
      </c>
      <c r="F3614" t="s">
        <v>3931</v>
      </c>
      <c r="G3614" t="s">
        <v>3921</v>
      </c>
      <c r="H3614" t="s">
        <v>3922</v>
      </c>
      <c r="I3614">
        <v>1699.6000000000001</v>
      </c>
      <c r="J3614" s="41">
        <v>9.2999999999999992E-3</v>
      </c>
      <c r="K3614" s="42">
        <v>15.806279999999999</v>
      </c>
      <c r="L3614" s="43">
        <v>1.1614999999999998</v>
      </c>
      <c r="M3614" s="42">
        <v>18.358994219999996</v>
      </c>
      <c r="N3614">
        <v>3</v>
      </c>
      <c r="O3614" s="43">
        <v>158.4</v>
      </c>
      <c r="P3614" s="42">
        <v>19</v>
      </c>
      <c r="Q3614" s="42">
        <v>0</v>
      </c>
      <c r="R3614" s="42">
        <v>1.5</v>
      </c>
    </row>
    <row r="3615" spans="1:18" x14ac:dyDescent="0.3">
      <c r="A3615" t="s">
        <v>3916</v>
      </c>
      <c r="B3615" s="17">
        <v>45024</v>
      </c>
      <c r="C3615" t="s">
        <v>3925</v>
      </c>
      <c r="D3615" t="s">
        <v>3926</v>
      </c>
      <c r="E3615" t="s">
        <v>3927</v>
      </c>
      <c r="F3615" t="s">
        <v>3931</v>
      </c>
      <c r="G3615" t="s">
        <v>3921</v>
      </c>
      <c r="H3615" t="s">
        <v>3922</v>
      </c>
      <c r="I3615">
        <v>1541.2</v>
      </c>
      <c r="J3615" s="41">
        <v>1.8399999999999996E-2</v>
      </c>
      <c r="K3615" s="42">
        <v>28.358079999999994</v>
      </c>
      <c r="L3615" s="43">
        <v>0.8624999999999996</v>
      </c>
      <c r="M3615" s="42">
        <v>24.458843999999985</v>
      </c>
      <c r="N3615">
        <v>6</v>
      </c>
      <c r="O3615" s="43">
        <v>364.8</v>
      </c>
      <c r="P3615" s="42">
        <v>58</v>
      </c>
      <c r="Q3615" s="42">
        <v>4</v>
      </c>
      <c r="R3615" s="42">
        <v>13.5</v>
      </c>
    </row>
    <row r="3616" spans="1:18" x14ac:dyDescent="0.3">
      <c r="A3616" t="s">
        <v>3916</v>
      </c>
      <c r="B3616" s="17">
        <v>45025</v>
      </c>
      <c r="C3616" t="s">
        <v>3925</v>
      </c>
      <c r="D3616" t="s">
        <v>3926</v>
      </c>
      <c r="E3616" t="s">
        <v>3927</v>
      </c>
      <c r="F3616" t="s">
        <v>3931</v>
      </c>
      <c r="G3616" t="s">
        <v>3921</v>
      </c>
      <c r="H3616" t="s">
        <v>3922</v>
      </c>
      <c r="I3616">
        <v>867.80000000000018</v>
      </c>
      <c r="J3616" s="41">
        <v>1.8800000000000001E-2</v>
      </c>
      <c r="K3616" s="42">
        <v>16.314640000000004</v>
      </c>
      <c r="L3616" s="43">
        <v>1.0234999999999996</v>
      </c>
      <c r="M3616" s="42">
        <v>16.69803404</v>
      </c>
      <c r="N3616">
        <v>6</v>
      </c>
      <c r="O3616" s="43">
        <v>216</v>
      </c>
      <c r="P3616" s="42">
        <v>62</v>
      </c>
      <c r="Q3616" s="42">
        <v>5</v>
      </c>
      <c r="R3616" s="42">
        <v>4.5</v>
      </c>
    </row>
    <row r="3617" spans="1:18" x14ac:dyDescent="0.3">
      <c r="A3617" t="s">
        <v>3916</v>
      </c>
      <c r="B3617" s="17">
        <v>45026</v>
      </c>
      <c r="C3617" t="s">
        <v>3925</v>
      </c>
      <c r="D3617" t="s">
        <v>3926</v>
      </c>
      <c r="E3617" t="s">
        <v>3927</v>
      </c>
      <c r="F3617" t="s">
        <v>3931</v>
      </c>
      <c r="G3617" t="s">
        <v>3921</v>
      </c>
      <c r="H3617" t="s">
        <v>3922</v>
      </c>
      <c r="I3617">
        <v>704.80000000000018</v>
      </c>
      <c r="J3617" s="41">
        <v>1.3600000000000003E-2</v>
      </c>
      <c r="K3617" s="42">
        <v>9.5852800000000045</v>
      </c>
      <c r="L3617" s="43">
        <v>0.10350000000000008</v>
      </c>
      <c r="M3617" s="42">
        <v>0.99207648000000126</v>
      </c>
      <c r="N3617">
        <v>6</v>
      </c>
      <c r="O3617" s="43">
        <v>225.6</v>
      </c>
      <c r="P3617" s="42">
        <v>21</v>
      </c>
      <c r="Q3617" s="42">
        <v>8</v>
      </c>
      <c r="R3617" s="42">
        <v>0</v>
      </c>
    </row>
    <row r="3618" spans="1:18" x14ac:dyDescent="0.3">
      <c r="A3618" t="s">
        <v>3916</v>
      </c>
      <c r="B3618" s="17">
        <v>45027</v>
      </c>
      <c r="C3618" t="s">
        <v>3925</v>
      </c>
      <c r="D3618" t="s">
        <v>3926</v>
      </c>
      <c r="E3618" t="s">
        <v>3927</v>
      </c>
      <c r="F3618" t="s">
        <v>3931</v>
      </c>
      <c r="G3618" t="s">
        <v>3921</v>
      </c>
      <c r="H3618" t="s">
        <v>3922</v>
      </c>
      <c r="I3618">
        <v>1440.8000000000002</v>
      </c>
      <c r="J3618" s="41">
        <v>1.0100000000000005E-2</v>
      </c>
      <c r="K3618" s="42">
        <v>14.552080000000009</v>
      </c>
      <c r="L3618" s="43">
        <v>0.90849999999999975</v>
      </c>
      <c r="M3618" s="42">
        <v>13.220564680000004</v>
      </c>
      <c r="N3618">
        <v>2</v>
      </c>
      <c r="O3618" s="43">
        <v>0</v>
      </c>
      <c r="P3618" s="42">
        <v>51</v>
      </c>
      <c r="Q3618" s="42">
        <v>15</v>
      </c>
      <c r="R3618" s="42">
        <v>3</v>
      </c>
    </row>
    <row r="3619" spans="1:18" x14ac:dyDescent="0.3">
      <c r="A3619" t="s">
        <v>3916</v>
      </c>
      <c r="B3619" s="17">
        <v>45028</v>
      </c>
      <c r="C3619" t="s">
        <v>3925</v>
      </c>
      <c r="D3619" t="s">
        <v>3926</v>
      </c>
      <c r="E3619" t="s">
        <v>3927</v>
      </c>
      <c r="F3619" t="s">
        <v>3931</v>
      </c>
      <c r="G3619" t="s">
        <v>3921</v>
      </c>
      <c r="H3619" t="s">
        <v>3922</v>
      </c>
      <c r="I3619">
        <v>1356.4</v>
      </c>
      <c r="J3619" s="41">
        <v>1.3700000000000004E-2</v>
      </c>
      <c r="K3619" s="42">
        <v>18.582680000000007</v>
      </c>
      <c r="L3619" s="43">
        <v>0.7244999999999997</v>
      </c>
      <c r="M3619" s="42">
        <v>13.463151659999999</v>
      </c>
      <c r="N3619">
        <v>3</v>
      </c>
      <c r="O3619" s="43">
        <v>90</v>
      </c>
      <c r="P3619" s="42">
        <v>66</v>
      </c>
      <c r="Q3619" s="42">
        <v>9</v>
      </c>
      <c r="R3619" s="42">
        <v>12</v>
      </c>
    </row>
    <row r="3620" spans="1:18" x14ac:dyDescent="0.3">
      <c r="A3620" t="s">
        <v>3916</v>
      </c>
      <c r="B3620" s="17">
        <v>45029</v>
      </c>
      <c r="C3620" t="s">
        <v>3925</v>
      </c>
      <c r="D3620" t="s">
        <v>3926</v>
      </c>
      <c r="E3620" t="s">
        <v>3927</v>
      </c>
      <c r="F3620" t="s">
        <v>3931</v>
      </c>
      <c r="G3620" t="s">
        <v>3921</v>
      </c>
      <c r="H3620" t="s">
        <v>3922</v>
      </c>
      <c r="I3620">
        <v>1160.2</v>
      </c>
      <c r="J3620" s="41">
        <v>1.2600000000000004E-2</v>
      </c>
      <c r="K3620" s="42">
        <v>14.618520000000006</v>
      </c>
      <c r="L3620" s="43">
        <v>0.49449999999999977</v>
      </c>
      <c r="M3620" s="42">
        <v>7.2288581399999998</v>
      </c>
      <c r="N3620">
        <v>1</v>
      </c>
      <c r="O3620" s="43">
        <v>0</v>
      </c>
      <c r="P3620" s="42">
        <v>50</v>
      </c>
      <c r="Q3620" s="42">
        <v>2</v>
      </c>
      <c r="R3620" s="42">
        <v>1.5</v>
      </c>
    </row>
    <row r="3621" spans="1:18" x14ac:dyDescent="0.3">
      <c r="A3621" t="s">
        <v>3916</v>
      </c>
      <c r="B3621" s="17">
        <v>45030</v>
      </c>
      <c r="C3621" t="s">
        <v>3925</v>
      </c>
      <c r="D3621" t="s">
        <v>3926</v>
      </c>
      <c r="E3621" t="s">
        <v>3927</v>
      </c>
      <c r="F3621" t="s">
        <v>3931</v>
      </c>
      <c r="G3621" t="s">
        <v>3921</v>
      </c>
      <c r="H3621" t="s">
        <v>3922</v>
      </c>
      <c r="I3621">
        <v>1350.2</v>
      </c>
      <c r="J3621" s="41">
        <v>1.8000000000000002E-2</v>
      </c>
      <c r="K3621" s="42">
        <v>24.303600000000003</v>
      </c>
      <c r="L3621" s="43">
        <v>0.88549999999999973</v>
      </c>
      <c r="M3621" s="42">
        <v>21.520837799999995</v>
      </c>
      <c r="N3621">
        <v>2</v>
      </c>
      <c r="O3621" s="43">
        <v>78</v>
      </c>
      <c r="P3621" s="42">
        <v>53</v>
      </c>
      <c r="Q3621" s="42">
        <v>4</v>
      </c>
      <c r="R3621" s="42">
        <v>7.5</v>
      </c>
    </row>
    <row r="3622" spans="1:18" x14ac:dyDescent="0.3">
      <c r="A3622" t="s">
        <v>3916</v>
      </c>
      <c r="B3622" s="17">
        <v>45031</v>
      </c>
      <c r="C3622" t="s">
        <v>3925</v>
      </c>
      <c r="D3622" t="s">
        <v>3926</v>
      </c>
      <c r="E3622" t="s">
        <v>3927</v>
      </c>
      <c r="F3622" t="s">
        <v>3931</v>
      </c>
      <c r="G3622" t="s">
        <v>3921</v>
      </c>
      <c r="H3622" t="s">
        <v>3922</v>
      </c>
      <c r="I3622">
        <v>1157.4000000000001</v>
      </c>
      <c r="J3622" s="41">
        <v>1.5000000000000005E-2</v>
      </c>
      <c r="K3622" s="42">
        <v>17.361000000000008</v>
      </c>
      <c r="L3622" s="43">
        <v>0.98899999999999955</v>
      </c>
      <c r="M3622" s="42">
        <v>17.170029</v>
      </c>
      <c r="N3622">
        <v>1</v>
      </c>
      <c r="O3622" s="43">
        <v>0</v>
      </c>
      <c r="P3622" s="42">
        <v>55</v>
      </c>
      <c r="Q3622" s="42">
        <v>1</v>
      </c>
      <c r="R3622" s="42">
        <v>7.5</v>
      </c>
    </row>
    <row r="3623" spans="1:18" x14ac:dyDescent="0.3">
      <c r="A3623" t="s">
        <v>3916</v>
      </c>
      <c r="B3623" s="17">
        <v>45032</v>
      </c>
      <c r="C3623" t="s">
        <v>3925</v>
      </c>
      <c r="D3623" t="s">
        <v>3926</v>
      </c>
      <c r="E3623" t="s">
        <v>3927</v>
      </c>
      <c r="F3623" t="s">
        <v>3931</v>
      </c>
      <c r="G3623" t="s">
        <v>3921</v>
      </c>
      <c r="H3623" t="s">
        <v>3922</v>
      </c>
      <c r="I3623">
        <v>970.60000000000014</v>
      </c>
      <c r="J3623" s="41">
        <v>1.44E-2</v>
      </c>
      <c r="K3623" s="42">
        <v>13.976640000000002</v>
      </c>
      <c r="L3623" s="43">
        <v>0.29899999999999993</v>
      </c>
      <c r="M3623" s="42">
        <v>4.1790153599999993</v>
      </c>
      <c r="N3623">
        <v>4</v>
      </c>
      <c r="O3623" s="43">
        <v>105.6</v>
      </c>
      <c r="P3623" s="42">
        <v>61</v>
      </c>
      <c r="Q3623" s="42">
        <v>9</v>
      </c>
      <c r="R3623" s="42">
        <v>0</v>
      </c>
    </row>
    <row r="3624" spans="1:18" x14ac:dyDescent="0.3">
      <c r="A3624" t="s">
        <v>3916</v>
      </c>
      <c r="B3624" s="17">
        <v>45033</v>
      </c>
      <c r="C3624" t="s">
        <v>3925</v>
      </c>
      <c r="D3624" t="s">
        <v>3926</v>
      </c>
      <c r="E3624" t="s">
        <v>3927</v>
      </c>
      <c r="F3624" t="s">
        <v>3931</v>
      </c>
      <c r="G3624" t="s">
        <v>3921</v>
      </c>
      <c r="H3624" t="s">
        <v>3922</v>
      </c>
      <c r="I3624">
        <v>1186.8000000000002</v>
      </c>
      <c r="J3624" s="41">
        <v>1.2300000000000002E-2</v>
      </c>
      <c r="K3624" s="42">
        <v>14.597640000000004</v>
      </c>
      <c r="L3624" s="43">
        <v>0.36799999999999977</v>
      </c>
      <c r="M3624" s="42">
        <v>5.3719315199999977</v>
      </c>
      <c r="N3624">
        <v>1</v>
      </c>
      <c r="O3624" s="43">
        <v>0</v>
      </c>
      <c r="P3624" s="42">
        <v>26</v>
      </c>
      <c r="Q3624" s="42">
        <v>12</v>
      </c>
      <c r="R3624" s="42">
        <v>6</v>
      </c>
    </row>
    <row r="3625" spans="1:18" x14ac:dyDescent="0.3">
      <c r="A3625" t="s">
        <v>3916</v>
      </c>
      <c r="B3625" s="17">
        <v>45034</v>
      </c>
      <c r="C3625" t="s">
        <v>3925</v>
      </c>
      <c r="D3625" t="s">
        <v>3926</v>
      </c>
      <c r="E3625" t="s">
        <v>3927</v>
      </c>
      <c r="F3625" t="s">
        <v>3931</v>
      </c>
      <c r="G3625" t="s">
        <v>3921</v>
      </c>
      <c r="H3625" t="s">
        <v>3922</v>
      </c>
      <c r="I3625">
        <v>1142</v>
      </c>
      <c r="J3625" s="41">
        <v>9.1000000000000004E-3</v>
      </c>
      <c r="K3625" s="42">
        <v>10.392200000000001</v>
      </c>
      <c r="L3625" s="43">
        <v>0.16100000000000003</v>
      </c>
      <c r="M3625" s="42">
        <v>1.6731442000000005</v>
      </c>
      <c r="N3625">
        <v>4</v>
      </c>
      <c r="O3625" s="43">
        <v>158.4</v>
      </c>
      <c r="P3625" s="42">
        <v>50</v>
      </c>
      <c r="Q3625" s="42">
        <v>10</v>
      </c>
      <c r="R3625" s="42">
        <v>1.5</v>
      </c>
    </row>
    <row r="3626" spans="1:18" x14ac:dyDescent="0.3">
      <c r="A3626" t="s">
        <v>3916</v>
      </c>
      <c r="B3626" s="17">
        <v>45035</v>
      </c>
      <c r="C3626" t="s">
        <v>3925</v>
      </c>
      <c r="D3626" t="s">
        <v>3926</v>
      </c>
      <c r="E3626" t="s">
        <v>3927</v>
      </c>
      <c r="F3626" t="s">
        <v>3931</v>
      </c>
      <c r="G3626" t="s">
        <v>3921</v>
      </c>
      <c r="H3626" t="s">
        <v>3922</v>
      </c>
      <c r="I3626">
        <v>1364.2</v>
      </c>
      <c r="J3626" s="41">
        <v>1.1300000000000001E-2</v>
      </c>
      <c r="K3626" s="42">
        <v>15.415460000000001</v>
      </c>
      <c r="L3626" s="43">
        <v>0.17250000000000004</v>
      </c>
      <c r="M3626" s="42">
        <v>2.659166850000001</v>
      </c>
      <c r="N3626">
        <v>1</v>
      </c>
      <c r="O3626" s="43">
        <v>0</v>
      </c>
      <c r="P3626" s="42">
        <v>71</v>
      </c>
      <c r="Q3626" s="42">
        <v>0</v>
      </c>
      <c r="R3626" s="42">
        <v>1.5</v>
      </c>
    </row>
    <row r="3627" spans="1:18" x14ac:dyDescent="0.3">
      <c r="A3627" t="s">
        <v>3916</v>
      </c>
      <c r="B3627" s="17">
        <v>45036</v>
      </c>
      <c r="C3627" t="s">
        <v>3925</v>
      </c>
      <c r="D3627" t="s">
        <v>3926</v>
      </c>
      <c r="E3627" t="s">
        <v>3927</v>
      </c>
      <c r="F3627" t="s">
        <v>3931</v>
      </c>
      <c r="G3627" t="s">
        <v>3921</v>
      </c>
      <c r="H3627" t="s">
        <v>3922</v>
      </c>
      <c r="I3627">
        <v>1620.4</v>
      </c>
      <c r="J3627" s="41">
        <v>1.4500000000000002E-2</v>
      </c>
      <c r="K3627" s="42">
        <v>23.495800000000006</v>
      </c>
      <c r="L3627" s="43">
        <v>1.1500000000000026E-2</v>
      </c>
      <c r="M3627" s="42">
        <v>0.27020170000000066</v>
      </c>
      <c r="N3627">
        <v>3</v>
      </c>
      <c r="O3627" s="43">
        <v>73.2</v>
      </c>
      <c r="P3627" s="42">
        <v>74</v>
      </c>
      <c r="Q3627" s="42">
        <v>12</v>
      </c>
      <c r="R3627" s="42">
        <v>0</v>
      </c>
    </row>
    <row r="3628" spans="1:18" x14ac:dyDescent="0.3">
      <c r="A3628" t="s">
        <v>3916</v>
      </c>
      <c r="B3628" s="17">
        <v>45037</v>
      </c>
      <c r="C3628" t="s">
        <v>3925</v>
      </c>
      <c r="D3628" t="s">
        <v>3926</v>
      </c>
      <c r="E3628" t="s">
        <v>3927</v>
      </c>
      <c r="F3628" t="s">
        <v>3931</v>
      </c>
      <c r="G3628" t="s">
        <v>3921</v>
      </c>
      <c r="H3628" t="s">
        <v>3922</v>
      </c>
      <c r="I3628">
        <v>1454</v>
      </c>
      <c r="J3628" s="41">
        <v>1.1500000000000003E-2</v>
      </c>
      <c r="K3628" s="42">
        <v>16.721000000000004</v>
      </c>
      <c r="L3628" s="43">
        <v>0.74749999999999972</v>
      </c>
      <c r="M3628" s="42">
        <v>12.498947499999998</v>
      </c>
      <c r="N3628">
        <v>3</v>
      </c>
      <c r="O3628" s="43">
        <v>189.6</v>
      </c>
      <c r="P3628" s="42">
        <v>21</v>
      </c>
      <c r="Q3628" s="42">
        <v>14</v>
      </c>
      <c r="R3628" s="42">
        <v>1.5</v>
      </c>
    </row>
    <row r="3629" spans="1:18" x14ac:dyDescent="0.3">
      <c r="A3629" t="s">
        <v>3916</v>
      </c>
      <c r="B3629" s="17">
        <v>45038</v>
      </c>
      <c r="C3629" t="s">
        <v>3925</v>
      </c>
      <c r="D3629" t="s">
        <v>3926</v>
      </c>
      <c r="E3629" t="s">
        <v>3927</v>
      </c>
      <c r="F3629" t="s">
        <v>3931</v>
      </c>
      <c r="G3629" t="s">
        <v>3921</v>
      </c>
      <c r="H3629" t="s">
        <v>3922</v>
      </c>
      <c r="I3629">
        <v>1773.8000000000002</v>
      </c>
      <c r="J3629" s="41">
        <v>9.2000000000000033E-3</v>
      </c>
      <c r="K3629" s="42">
        <v>16.318960000000008</v>
      </c>
      <c r="L3629" s="43">
        <v>1.0579999999999996</v>
      </c>
      <c r="M3629" s="42">
        <v>17.265459680000003</v>
      </c>
      <c r="N3629">
        <v>3</v>
      </c>
      <c r="O3629" s="43">
        <v>136.79999999999998</v>
      </c>
      <c r="P3629" s="42">
        <v>39</v>
      </c>
      <c r="Q3629" s="42">
        <v>18</v>
      </c>
      <c r="R3629" s="42">
        <v>1.5</v>
      </c>
    </row>
    <row r="3630" spans="1:18" x14ac:dyDescent="0.3">
      <c r="A3630" t="s">
        <v>3916</v>
      </c>
      <c r="B3630" s="17">
        <v>45039</v>
      </c>
      <c r="C3630" t="s">
        <v>3925</v>
      </c>
      <c r="D3630" t="s">
        <v>3926</v>
      </c>
      <c r="E3630" t="s">
        <v>3927</v>
      </c>
      <c r="F3630" t="s">
        <v>3931</v>
      </c>
      <c r="G3630" t="s">
        <v>3921</v>
      </c>
      <c r="H3630" t="s">
        <v>3922</v>
      </c>
      <c r="I3630">
        <v>1091.8000000000002</v>
      </c>
      <c r="J3630" s="41">
        <v>1.1899999999999997E-2</v>
      </c>
      <c r="K3630" s="42">
        <v>12.992419999999999</v>
      </c>
      <c r="L3630" s="43">
        <v>0.66699999999999959</v>
      </c>
      <c r="M3630" s="42">
        <v>8.6659441399999935</v>
      </c>
      <c r="N3630">
        <v>3</v>
      </c>
      <c r="O3630" s="43">
        <v>115.19999999999999</v>
      </c>
      <c r="P3630" s="42">
        <v>49</v>
      </c>
      <c r="Q3630" s="42">
        <v>15</v>
      </c>
      <c r="R3630" s="42">
        <v>1.5</v>
      </c>
    </row>
    <row r="3631" spans="1:18" x14ac:dyDescent="0.3">
      <c r="A3631" t="s">
        <v>3916</v>
      </c>
      <c r="B3631" s="17">
        <v>45040</v>
      </c>
      <c r="C3631" t="s">
        <v>3925</v>
      </c>
      <c r="D3631" t="s">
        <v>3926</v>
      </c>
      <c r="E3631" t="s">
        <v>3927</v>
      </c>
      <c r="F3631" t="s">
        <v>3931</v>
      </c>
      <c r="G3631" t="s">
        <v>3921</v>
      </c>
      <c r="H3631" t="s">
        <v>3922</v>
      </c>
      <c r="I3631">
        <v>1146</v>
      </c>
      <c r="J3631" s="41">
        <v>1.7000000000000005E-2</v>
      </c>
      <c r="K3631" s="42">
        <v>19.482000000000006</v>
      </c>
      <c r="L3631" s="43">
        <v>0.49449999999999977</v>
      </c>
      <c r="M3631" s="42">
        <v>9.6338489999999979</v>
      </c>
      <c r="N3631">
        <v>2</v>
      </c>
      <c r="O3631" s="43">
        <v>0</v>
      </c>
      <c r="P3631" s="42">
        <v>50</v>
      </c>
      <c r="Q3631" s="42">
        <v>20</v>
      </c>
      <c r="R3631" s="42">
        <v>9</v>
      </c>
    </row>
    <row r="3632" spans="1:18" x14ac:dyDescent="0.3">
      <c r="A3632" t="s">
        <v>3916</v>
      </c>
      <c r="B3632" s="17">
        <v>45041</v>
      </c>
      <c r="C3632" t="s">
        <v>3925</v>
      </c>
      <c r="D3632" t="s">
        <v>3926</v>
      </c>
      <c r="E3632" t="s">
        <v>3927</v>
      </c>
      <c r="F3632" t="s">
        <v>3931</v>
      </c>
      <c r="G3632" t="s">
        <v>3921</v>
      </c>
      <c r="H3632" t="s">
        <v>3922</v>
      </c>
      <c r="I3632">
        <v>1408.6000000000001</v>
      </c>
      <c r="J3632" s="41">
        <v>1.3899999999999999E-2</v>
      </c>
      <c r="K3632" s="42">
        <v>19.579540000000001</v>
      </c>
      <c r="L3632" s="43">
        <v>0.45999999999999974</v>
      </c>
      <c r="M3632" s="42">
        <v>9.0065883999999965</v>
      </c>
      <c r="N3632">
        <v>2</v>
      </c>
      <c r="O3632" s="43">
        <v>66</v>
      </c>
      <c r="P3632" s="42">
        <v>24</v>
      </c>
      <c r="Q3632" s="42">
        <v>15</v>
      </c>
      <c r="R3632" s="42">
        <v>10.5</v>
      </c>
    </row>
    <row r="3633" spans="1:18" x14ac:dyDescent="0.3">
      <c r="A3633" t="s">
        <v>3916</v>
      </c>
      <c r="B3633" s="17">
        <v>45042</v>
      </c>
      <c r="C3633" t="s">
        <v>3925</v>
      </c>
      <c r="D3633" t="s">
        <v>3926</v>
      </c>
      <c r="E3633" t="s">
        <v>3927</v>
      </c>
      <c r="F3633" t="s">
        <v>3931</v>
      </c>
      <c r="G3633" t="s">
        <v>3921</v>
      </c>
      <c r="H3633" t="s">
        <v>3922</v>
      </c>
      <c r="I3633">
        <v>1575.4</v>
      </c>
      <c r="J3633" s="41">
        <v>1.9699999999999999E-2</v>
      </c>
      <c r="K3633" s="42">
        <v>31.03538</v>
      </c>
      <c r="L3633" s="43">
        <v>0.52899999999999969</v>
      </c>
      <c r="M3633" s="42">
        <v>16.41771601999999</v>
      </c>
      <c r="N3633">
        <v>6</v>
      </c>
      <c r="O3633" s="43">
        <v>187.2</v>
      </c>
      <c r="P3633" s="42">
        <v>33</v>
      </c>
      <c r="Q3633" s="42">
        <v>13</v>
      </c>
      <c r="R3633" s="42">
        <v>12</v>
      </c>
    </row>
    <row r="3634" spans="1:18" x14ac:dyDescent="0.3">
      <c r="A3634" t="s">
        <v>3916</v>
      </c>
      <c r="B3634" s="17">
        <v>45043</v>
      </c>
      <c r="C3634" t="s">
        <v>3925</v>
      </c>
      <c r="D3634" t="s">
        <v>3926</v>
      </c>
      <c r="E3634" t="s">
        <v>3927</v>
      </c>
      <c r="F3634" t="s">
        <v>3931</v>
      </c>
      <c r="G3634" t="s">
        <v>3921</v>
      </c>
      <c r="H3634" t="s">
        <v>3922</v>
      </c>
      <c r="I3634">
        <v>1193.4000000000001</v>
      </c>
      <c r="J3634" s="41">
        <v>1.2000000000000002E-2</v>
      </c>
      <c r="K3634" s="42">
        <v>14.320800000000004</v>
      </c>
      <c r="L3634" s="43">
        <v>0.37949999999999995</v>
      </c>
      <c r="M3634" s="42">
        <v>5.4347436000000009</v>
      </c>
      <c r="N3634">
        <v>5</v>
      </c>
      <c r="O3634" s="43">
        <v>216</v>
      </c>
      <c r="P3634" s="42">
        <v>28</v>
      </c>
      <c r="Q3634" s="42">
        <v>1</v>
      </c>
      <c r="R3634" s="42">
        <v>4.5</v>
      </c>
    </row>
    <row r="3635" spans="1:18" x14ac:dyDescent="0.3">
      <c r="A3635" t="s">
        <v>3916</v>
      </c>
      <c r="B3635" s="17">
        <v>45044</v>
      </c>
      <c r="C3635" t="s">
        <v>3925</v>
      </c>
      <c r="D3635" t="s">
        <v>3926</v>
      </c>
      <c r="E3635" t="s">
        <v>3927</v>
      </c>
      <c r="F3635" t="s">
        <v>3931</v>
      </c>
      <c r="G3635" t="s">
        <v>3921</v>
      </c>
      <c r="H3635" t="s">
        <v>3922</v>
      </c>
      <c r="I3635">
        <v>1034.8000000000002</v>
      </c>
      <c r="J3635" s="41">
        <v>1.7000000000000001E-2</v>
      </c>
      <c r="K3635" s="42">
        <v>17.591600000000003</v>
      </c>
      <c r="L3635" s="43">
        <v>1.2534999999999998</v>
      </c>
      <c r="M3635" s="42">
        <v>22.051070600000003</v>
      </c>
      <c r="N3635">
        <v>2</v>
      </c>
      <c r="O3635" s="43">
        <v>0</v>
      </c>
      <c r="P3635" s="42">
        <v>29</v>
      </c>
      <c r="Q3635" s="42">
        <v>13</v>
      </c>
      <c r="R3635" s="42">
        <v>3</v>
      </c>
    </row>
    <row r="3636" spans="1:18" x14ac:dyDescent="0.3">
      <c r="A3636" t="s">
        <v>3916</v>
      </c>
      <c r="B3636" s="17">
        <v>45045</v>
      </c>
      <c r="C3636" t="s">
        <v>3925</v>
      </c>
      <c r="D3636" t="s">
        <v>3926</v>
      </c>
      <c r="E3636" t="s">
        <v>3927</v>
      </c>
      <c r="F3636" t="s">
        <v>3931</v>
      </c>
      <c r="G3636" t="s">
        <v>3921</v>
      </c>
      <c r="H3636" t="s">
        <v>3922</v>
      </c>
      <c r="I3636">
        <v>1418.4</v>
      </c>
      <c r="J3636" s="41">
        <v>1.6500000000000004E-2</v>
      </c>
      <c r="K3636" s="42">
        <v>23.403600000000008</v>
      </c>
      <c r="L3636" s="43">
        <v>1.3109999999999995</v>
      </c>
      <c r="M3636" s="42">
        <v>30.6821196</v>
      </c>
      <c r="N3636">
        <v>3</v>
      </c>
      <c r="O3636" s="43">
        <v>51.6</v>
      </c>
      <c r="P3636" s="42">
        <v>36</v>
      </c>
      <c r="Q3636" s="42">
        <v>10</v>
      </c>
      <c r="R3636" s="42">
        <v>1.5</v>
      </c>
    </row>
    <row r="3637" spans="1:18" x14ac:dyDescent="0.3">
      <c r="A3637" t="s">
        <v>3916</v>
      </c>
      <c r="B3637" s="17">
        <v>45046</v>
      </c>
      <c r="C3637" t="s">
        <v>3925</v>
      </c>
      <c r="D3637" t="s">
        <v>3926</v>
      </c>
      <c r="E3637" t="s">
        <v>3927</v>
      </c>
      <c r="F3637" t="s">
        <v>3931</v>
      </c>
      <c r="G3637" t="s">
        <v>3921</v>
      </c>
      <c r="H3637" t="s">
        <v>3922</v>
      </c>
      <c r="I3637">
        <v>1606.2</v>
      </c>
      <c r="J3637" s="41">
        <v>1.7099999999999997E-2</v>
      </c>
      <c r="K3637" s="42">
        <v>27.466019999999997</v>
      </c>
      <c r="L3637" s="43">
        <v>0.22999999999999995</v>
      </c>
      <c r="M3637" s="42">
        <v>6.3171845999999983</v>
      </c>
      <c r="N3637">
        <v>2</v>
      </c>
      <c r="O3637" s="43">
        <v>54</v>
      </c>
      <c r="P3637" s="42">
        <v>34</v>
      </c>
      <c r="Q3637" s="42">
        <v>10</v>
      </c>
      <c r="R3637" s="42">
        <v>4.5</v>
      </c>
    </row>
    <row r="3638" spans="1:18" x14ac:dyDescent="0.3">
      <c r="A3638" t="s">
        <v>3916</v>
      </c>
      <c r="B3638" s="17">
        <v>45047</v>
      </c>
      <c r="C3638" t="s">
        <v>3925</v>
      </c>
      <c r="D3638" t="s">
        <v>3926</v>
      </c>
      <c r="E3638" t="s">
        <v>3927</v>
      </c>
      <c r="F3638" t="s">
        <v>3931</v>
      </c>
      <c r="G3638" t="s">
        <v>3921</v>
      </c>
      <c r="H3638" t="s">
        <v>3922</v>
      </c>
      <c r="I3638">
        <v>1103.8000000000002</v>
      </c>
      <c r="J3638" s="41">
        <v>1.0900000000000002E-2</v>
      </c>
      <c r="K3638" s="42">
        <v>12.031420000000004</v>
      </c>
      <c r="L3638" s="43">
        <v>1.1154999999999997</v>
      </c>
      <c r="M3638" s="42">
        <v>13.421049010000001</v>
      </c>
      <c r="N3638">
        <v>3</v>
      </c>
      <c r="O3638" s="43">
        <v>75.599999999999994</v>
      </c>
      <c r="P3638" s="42">
        <v>41</v>
      </c>
      <c r="Q3638" s="42">
        <v>0</v>
      </c>
      <c r="R3638" s="42">
        <v>4.5</v>
      </c>
    </row>
    <row r="3639" spans="1:18" x14ac:dyDescent="0.3">
      <c r="A3639" t="s">
        <v>3916</v>
      </c>
      <c r="B3639" s="17">
        <v>45048</v>
      </c>
      <c r="C3639" t="s">
        <v>3925</v>
      </c>
      <c r="D3639" t="s">
        <v>3926</v>
      </c>
      <c r="E3639" t="s">
        <v>3927</v>
      </c>
      <c r="F3639" t="s">
        <v>3931</v>
      </c>
      <c r="G3639" t="s">
        <v>3921</v>
      </c>
      <c r="H3639" t="s">
        <v>3922</v>
      </c>
      <c r="I3639">
        <v>1263.2</v>
      </c>
      <c r="J3639" s="41">
        <v>1.2300000000000002E-2</v>
      </c>
      <c r="K3639" s="42">
        <v>15.537360000000003</v>
      </c>
      <c r="L3639" s="43">
        <v>9.200000000000004E-2</v>
      </c>
      <c r="M3639" s="42">
        <v>1.4294371200000009</v>
      </c>
      <c r="N3639">
        <v>6</v>
      </c>
      <c r="O3639" s="43">
        <v>384</v>
      </c>
      <c r="P3639" s="42">
        <v>40</v>
      </c>
      <c r="Q3639" s="42">
        <v>15</v>
      </c>
      <c r="R3639" s="42">
        <v>9</v>
      </c>
    </row>
    <row r="3640" spans="1:18" x14ac:dyDescent="0.3">
      <c r="A3640" t="s">
        <v>3916</v>
      </c>
      <c r="B3640" s="17">
        <v>45049</v>
      </c>
      <c r="C3640" t="s">
        <v>3925</v>
      </c>
      <c r="D3640" t="s">
        <v>3926</v>
      </c>
      <c r="E3640" t="s">
        <v>3927</v>
      </c>
      <c r="F3640" t="s">
        <v>3931</v>
      </c>
      <c r="G3640" t="s">
        <v>3921</v>
      </c>
      <c r="H3640" t="s">
        <v>3922</v>
      </c>
      <c r="I3640">
        <v>836.40000000000009</v>
      </c>
      <c r="J3640" s="41">
        <v>1.3100000000000002E-2</v>
      </c>
      <c r="K3640" s="42">
        <v>10.956840000000003</v>
      </c>
      <c r="L3640" s="43">
        <v>1.0924999999999998</v>
      </c>
      <c r="M3640" s="42">
        <v>11.970347700000001</v>
      </c>
      <c r="N3640">
        <v>2</v>
      </c>
      <c r="O3640" s="43">
        <v>0</v>
      </c>
      <c r="P3640" s="42">
        <v>58</v>
      </c>
      <c r="Q3640" s="42">
        <v>12</v>
      </c>
      <c r="R3640" s="42">
        <v>6</v>
      </c>
    </row>
    <row r="3641" spans="1:18" x14ac:dyDescent="0.3">
      <c r="A3641" t="s">
        <v>3916</v>
      </c>
      <c r="B3641" s="17">
        <v>45050</v>
      </c>
      <c r="C3641" t="s">
        <v>3925</v>
      </c>
      <c r="D3641" t="s">
        <v>3926</v>
      </c>
      <c r="E3641" t="s">
        <v>3927</v>
      </c>
      <c r="F3641" t="s">
        <v>3931</v>
      </c>
      <c r="G3641" t="s">
        <v>3921</v>
      </c>
      <c r="H3641" t="s">
        <v>3922</v>
      </c>
      <c r="I3641">
        <v>1637.2</v>
      </c>
      <c r="J3641" s="41">
        <v>1.7099999999999997E-2</v>
      </c>
      <c r="K3641" s="42">
        <v>27.996119999999998</v>
      </c>
      <c r="L3641" s="43">
        <v>0.18400000000000002</v>
      </c>
      <c r="M3641" s="42">
        <v>5.1512860800000002</v>
      </c>
      <c r="N3641">
        <v>5</v>
      </c>
      <c r="O3641" s="43">
        <v>206.4</v>
      </c>
      <c r="P3641" s="42">
        <v>61</v>
      </c>
      <c r="Q3641" s="42">
        <v>8</v>
      </c>
      <c r="R3641" s="42">
        <v>9</v>
      </c>
    </row>
    <row r="3642" spans="1:18" x14ac:dyDescent="0.3">
      <c r="A3642" t="s">
        <v>3916</v>
      </c>
      <c r="B3642" s="17">
        <v>45051</v>
      </c>
      <c r="C3642" t="s">
        <v>3925</v>
      </c>
      <c r="D3642" t="s">
        <v>3926</v>
      </c>
      <c r="E3642" t="s">
        <v>3927</v>
      </c>
      <c r="F3642" t="s">
        <v>3931</v>
      </c>
      <c r="G3642" t="s">
        <v>3921</v>
      </c>
      <c r="H3642" t="s">
        <v>3922</v>
      </c>
      <c r="I3642">
        <v>1514.6000000000001</v>
      </c>
      <c r="J3642" s="41">
        <v>1.5800000000000002E-2</v>
      </c>
      <c r="K3642" s="42">
        <v>23.930680000000006</v>
      </c>
      <c r="L3642" s="43">
        <v>0.11500000000000003</v>
      </c>
      <c r="M3642" s="42">
        <v>2.7520282000000016</v>
      </c>
      <c r="N3642">
        <v>4</v>
      </c>
      <c r="O3642" s="43">
        <v>175.2</v>
      </c>
      <c r="P3642" s="42">
        <v>63</v>
      </c>
      <c r="Q3642" s="42">
        <v>11</v>
      </c>
      <c r="R3642" s="42">
        <v>7.5</v>
      </c>
    </row>
    <row r="3643" spans="1:18" x14ac:dyDescent="0.3">
      <c r="A3643" t="s">
        <v>3916</v>
      </c>
      <c r="B3643" s="17">
        <v>45052</v>
      </c>
      <c r="C3643" t="s">
        <v>3925</v>
      </c>
      <c r="D3643" t="s">
        <v>3926</v>
      </c>
      <c r="E3643" t="s">
        <v>3927</v>
      </c>
      <c r="F3643" t="s">
        <v>3931</v>
      </c>
      <c r="G3643" t="s">
        <v>3921</v>
      </c>
      <c r="H3643" t="s">
        <v>3922</v>
      </c>
      <c r="I3643">
        <v>945.80000000000018</v>
      </c>
      <c r="J3643" s="41">
        <v>1.6200000000000003E-2</v>
      </c>
      <c r="K3643" s="42">
        <v>15.321960000000006</v>
      </c>
      <c r="L3643" s="43">
        <v>0.17250000000000007</v>
      </c>
      <c r="M3643" s="42">
        <v>2.6430381000000023</v>
      </c>
      <c r="N3643">
        <v>4</v>
      </c>
      <c r="O3643" s="43">
        <v>237.6</v>
      </c>
      <c r="P3643" s="42">
        <v>41</v>
      </c>
      <c r="Q3643" s="42">
        <v>12</v>
      </c>
      <c r="R3643" s="42">
        <v>7.5</v>
      </c>
    </row>
    <row r="3644" spans="1:18" x14ac:dyDescent="0.3">
      <c r="A3644" t="s">
        <v>3916</v>
      </c>
      <c r="B3644" s="17">
        <v>45053</v>
      </c>
      <c r="C3644" t="s">
        <v>3925</v>
      </c>
      <c r="D3644" t="s">
        <v>3926</v>
      </c>
      <c r="E3644" t="s">
        <v>3927</v>
      </c>
      <c r="F3644" t="s">
        <v>3931</v>
      </c>
      <c r="G3644" t="s">
        <v>3921</v>
      </c>
      <c r="H3644" t="s">
        <v>3922</v>
      </c>
      <c r="I3644">
        <v>1157.2</v>
      </c>
      <c r="J3644" s="41">
        <v>1.6600000000000004E-2</v>
      </c>
      <c r="K3644" s="42">
        <v>19.209520000000005</v>
      </c>
      <c r="L3644" s="43">
        <v>0.10349999999999999</v>
      </c>
      <c r="M3644" s="42">
        <v>1.9881853200000004</v>
      </c>
      <c r="N3644">
        <v>4</v>
      </c>
      <c r="O3644" s="43">
        <v>132</v>
      </c>
      <c r="P3644" s="42">
        <v>49</v>
      </c>
      <c r="Q3644" s="42">
        <v>9</v>
      </c>
      <c r="R3644" s="42">
        <v>7.5</v>
      </c>
    </row>
    <row r="3645" spans="1:18" x14ac:dyDescent="0.3">
      <c r="A3645" t="s">
        <v>3916</v>
      </c>
      <c r="B3645" s="17">
        <v>45054</v>
      </c>
      <c r="C3645" t="s">
        <v>3925</v>
      </c>
      <c r="D3645" t="s">
        <v>3926</v>
      </c>
      <c r="E3645" t="s">
        <v>3927</v>
      </c>
      <c r="F3645" t="s">
        <v>3931</v>
      </c>
      <c r="G3645" t="s">
        <v>3921</v>
      </c>
      <c r="H3645" t="s">
        <v>3922</v>
      </c>
      <c r="I3645">
        <v>1523.4</v>
      </c>
      <c r="J3645" s="41">
        <v>1.41E-2</v>
      </c>
      <c r="K3645" s="42">
        <v>21.479939999999999</v>
      </c>
      <c r="L3645" s="43">
        <v>0.67849999999999977</v>
      </c>
      <c r="M3645" s="42">
        <v>14.574139289999994</v>
      </c>
      <c r="N3645">
        <v>5</v>
      </c>
      <c r="O3645" s="43">
        <v>230.39999999999998</v>
      </c>
      <c r="P3645" s="42">
        <v>37</v>
      </c>
      <c r="Q3645" s="42">
        <v>6</v>
      </c>
      <c r="R3645" s="42">
        <v>4.5</v>
      </c>
    </row>
    <row r="3646" spans="1:18" x14ac:dyDescent="0.3">
      <c r="A3646" t="s">
        <v>3916</v>
      </c>
      <c r="B3646" s="17">
        <v>45055</v>
      </c>
      <c r="C3646" t="s">
        <v>3925</v>
      </c>
      <c r="D3646" t="s">
        <v>3926</v>
      </c>
      <c r="E3646" t="s">
        <v>3927</v>
      </c>
      <c r="F3646" t="s">
        <v>3931</v>
      </c>
      <c r="G3646" t="s">
        <v>3921</v>
      </c>
      <c r="H3646" t="s">
        <v>3922</v>
      </c>
      <c r="I3646">
        <v>748.80000000000018</v>
      </c>
      <c r="J3646" s="41">
        <v>1.5599999999999999E-2</v>
      </c>
      <c r="K3646" s="42">
        <v>11.681280000000003</v>
      </c>
      <c r="L3646" s="43">
        <v>1.0349999999999997</v>
      </c>
      <c r="M3646" s="42">
        <v>12.0901248</v>
      </c>
      <c r="N3646">
        <v>2</v>
      </c>
      <c r="O3646" s="43">
        <v>0</v>
      </c>
      <c r="P3646" s="42">
        <v>48</v>
      </c>
      <c r="Q3646" s="42">
        <v>12</v>
      </c>
      <c r="R3646" s="42">
        <v>0</v>
      </c>
    </row>
    <row r="3647" spans="1:18" x14ac:dyDescent="0.3">
      <c r="A3647" t="s">
        <v>3916</v>
      </c>
      <c r="B3647" s="17">
        <v>45056</v>
      </c>
      <c r="C3647" t="s">
        <v>3925</v>
      </c>
      <c r="D3647" t="s">
        <v>3926</v>
      </c>
      <c r="E3647" t="s">
        <v>3927</v>
      </c>
      <c r="F3647" t="s">
        <v>3931</v>
      </c>
      <c r="G3647" t="s">
        <v>3921</v>
      </c>
      <c r="H3647" t="s">
        <v>3922</v>
      </c>
      <c r="I3647">
        <v>1276.2</v>
      </c>
      <c r="J3647" s="41">
        <v>1.4700000000000005E-2</v>
      </c>
      <c r="K3647" s="42">
        <v>18.760140000000007</v>
      </c>
      <c r="L3647" s="43">
        <v>0.11500000000000007</v>
      </c>
      <c r="M3647" s="42">
        <v>2.1574161000000021</v>
      </c>
      <c r="N3647">
        <v>3</v>
      </c>
      <c r="O3647" s="43">
        <v>76.8</v>
      </c>
      <c r="P3647" s="42">
        <v>29</v>
      </c>
      <c r="Q3647" s="42">
        <v>4</v>
      </c>
      <c r="R3647" s="42">
        <v>9</v>
      </c>
    </row>
    <row r="3648" spans="1:18" x14ac:dyDescent="0.3">
      <c r="A3648" t="s">
        <v>3916</v>
      </c>
      <c r="B3648" s="17">
        <v>45057</v>
      </c>
      <c r="C3648" t="s">
        <v>3925</v>
      </c>
      <c r="D3648" t="s">
        <v>3926</v>
      </c>
      <c r="E3648" t="s">
        <v>3927</v>
      </c>
      <c r="F3648" t="s">
        <v>3931</v>
      </c>
      <c r="G3648" t="s">
        <v>3921</v>
      </c>
      <c r="H3648" t="s">
        <v>3922</v>
      </c>
      <c r="I3648">
        <v>1015.5999999999999</v>
      </c>
      <c r="J3648" s="41">
        <v>7.7000000000000028E-3</v>
      </c>
      <c r="K3648" s="42">
        <v>7.820120000000002</v>
      </c>
      <c r="L3648" s="43">
        <v>0.55199999999999971</v>
      </c>
      <c r="M3648" s="42">
        <v>4.3167062399999985</v>
      </c>
      <c r="N3648">
        <v>6</v>
      </c>
      <c r="O3648" s="43">
        <v>283.2</v>
      </c>
      <c r="P3648" s="42">
        <v>61</v>
      </c>
      <c r="Q3648" s="42">
        <v>15</v>
      </c>
      <c r="R3648" s="42">
        <v>4.5</v>
      </c>
    </row>
    <row r="3649" spans="1:18" x14ac:dyDescent="0.3">
      <c r="A3649" t="s">
        <v>3916</v>
      </c>
      <c r="B3649" s="17">
        <v>45058</v>
      </c>
      <c r="C3649" t="s">
        <v>3925</v>
      </c>
      <c r="D3649" t="s">
        <v>3926</v>
      </c>
      <c r="E3649" t="s">
        <v>3927</v>
      </c>
      <c r="F3649" t="s">
        <v>3931</v>
      </c>
      <c r="G3649" t="s">
        <v>3921</v>
      </c>
      <c r="H3649" t="s">
        <v>3922</v>
      </c>
      <c r="I3649">
        <v>1270.5999999999999</v>
      </c>
      <c r="J3649" s="41">
        <v>1.9099999999999995E-2</v>
      </c>
      <c r="K3649" s="42">
        <v>24.268459999999994</v>
      </c>
      <c r="L3649" s="43">
        <v>3.4500000000000093E-2</v>
      </c>
      <c r="M3649" s="42">
        <v>0.83726187000000207</v>
      </c>
      <c r="N3649">
        <v>6</v>
      </c>
      <c r="O3649" s="43">
        <v>153.6</v>
      </c>
      <c r="P3649" s="42">
        <v>48</v>
      </c>
      <c r="Q3649" s="42">
        <v>7</v>
      </c>
      <c r="R3649" s="42">
        <v>9</v>
      </c>
    </row>
    <row r="3650" spans="1:18" x14ac:dyDescent="0.3">
      <c r="A3650" t="s">
        <v>3916</v>
      </c>
      <c r="B3650" s="17">
        <v>45059</v>
      </c>
      <c r="C3650" t="s">
        <v>3925</v>
      </c>
      <c r="D3650" t="s">
        <v>3926</v>
      </c>
      <c r="E3650" t="s">
        <v>3927</v>
      </c>
      <c r="F3650" t="s">
        <v>3931</v>
      </c>
      <c r="G3650" t="s">
        <v>3921</v>
      </c>
      <c r="H3650" t="s">
        <v>3922</v>
      </c>
      <c r="I3650">
        <v>1028.2</v>
      </c>
      <c r="J3650" s="41">
        <v>1.43E-2</v>
      </c>
      <c r="K3650" s="42">
        <v>14.70326</v>
      </c>
      <c r="L3650" s="43">
        <v>1.1154999999999997</v>
      </c>
      <c r="M3650" s="42">
        <v>16.401486529999996</v>
      </c>
      <c r="N3650">
        <v>2</v>
      </c>
      <c r="O3650" s="43">
        <v>0</v>
      </c>
      <c r="P3650" s="42">
        <v>41</v>
      </c>
      <c r="Q3650" s="42">
        <v>16</v>
      </c>
      <c r="R3650" s="42">
        <v>10.5</v>
      </c>
    </row>
    <row r="3651" spans="1:18" x14ac:dyDescent="0.3">
      <c r="A3651" t="s">
        <v>3916</v>
      </c>
      <c r="B3651" s="17">
        <v>45060</v>
      </c>
      <c r="C3651" t="s">
        <v>3925</v>
      </c>
      <c r="D3651" t="s">
        <v>3926</v>
      </c>
      <c r="E3651" t="s">
        <v>3927</v>
      </c>
      <c r="F3651" t="s">
        <v>3931</v>
      </c>
      <c r="G3651" t="s">
        <v>3921</v>
      </c>
      <c r="H3651" t="s">
        <v>3922</v>
      </c>
      <c r="I3651">
        <v>1103</v>
      </c>
      <c r="J3651" s="41">
        <v>1.2000000000000004E-2</v>
      </c>
      <c r="K3651" s="42">
        <v>13.236000000000004</v>
      </c>
      <c r="L3651" s="43">
        <v>5.7500000000000079E-2</v>
      </c>
      <c r="M3651" s="42">
        <v>0.76107000000000125</v>
      </c>
      <c r="N3651">
        <v>2</v>
      </c>
      <c r="O3651" s="43">
        <v>0</v>
      </c>
      <c r="P3651" s="42">
        <v>50</v>
      </c>
      <c r="Q3651" s="42">
        <v>13</v>
      </c>
      <c r="R3651" s="42">
        <v>9</v>
      </c>
    </row>
    <row r="3652" spans="1:18" x14ac:dyDescent="0.3">
      <c r="A3652" t="s">
        <v>3916</v>
      </c>
      <c r="B3652" s="17">
        <v>45061</v>
      </c>
      <c r="C3652" t="s">
        <v>3925</v>
      </c>
      <c r="D3652" t="s">
        <v>3926</v>
      </c>
      <c r="E3652" t="s">
        <v>3927</v>
      </c>
      <c r="F3652" t="s">
        <v>3931</v>
      </c>
      <c r="G3652" t="s">
        <v>3921</v>
      </c>
      <c r="H3652" t="s">
        <v>3922</v>
      </c>
      <c r="I3652">
        <v>1204.4000000000001</v>
      </c>
      <c r="J3652" s="41">
        <v>1.0300000000000002E-2</v>
      </c>
      <c r="K3652" s="42">
        <v>12.405320000000003</v>
      </c>
      <c r="L3652" s="43">
        <v>1.1269999999999998</v>
      </c>
      <c r="M3652" s="42">
        <v>13.98079564</v>
      </c>
      <c r="N3652">
        <v>5</v>
      </c>
      <c r="O3652" s="43">
        <v>252</v>
      </c>
      <c r="P3652" s="42">
        <v>24</v>
      </c>
      <c r="Q3652" s="42">
        <v>7</v>
      </c>
      <c r="R3652" s="42">
        <v>1.5</v>
      </c>
    </row>
    <row r="3653" spans="1:18" x14ac:dyDescent="0.3">
      <c r="A3653" t="s">
        <v>3916</v>
      </c>
      <c r="B3653" s="17">
        <v>45062</v>
      </c>
      <c r="C3653" t="s">
        <v>3925</v>
      </c>
      <c r="D3653" t="s">
        <v>3926</v>
      </c>
      <c r="E3653" t="s">
        <v>3927</v>
      </c>
      <c r="F3653" t="s">
        <v>3931</v>
      </c>
      <c r="G3653" t="s">
        <v>3921</v>
      </c>
      <c r="H3653" t="s">
        <v>3922</v>
      </c>
      <c r="I3653">
        <v>1616</v>
      </c>
      <c r="J3653" s="41">
        <v>1.6500000000000001E-2</v>
      </c>
      <c r="K3653" s="42">
        <v>26.664000000000001</v>
      </c>
      <c r="L3653" s="43">
        <v>0.35649999999999976</v>
      </c>
      <c r="M3653" s="42">
        <v>9.5057159999999943</v>
      </c>
      <c r="N3653">
        <v>3</v>
      </c>
      <c r="O3653" s="43">
        <v>37.199999999999996</v>
      </c>
      <c r="P3653" s="42">
        <v>47</v>
      </c>
      <c r="Q3653" s="42">
        <v>6</v>
      </c>
      <c r="R3653" s="42">
        <v>7.5</v>
      </c>
    </row>
    <row r="3654" spans="1:18" x14ac:dyDescent="0.3">
      <c r="A3654" t="s">
        <v>3916</v>
      </c>
      <c r="B3654" s="17">
        <v>45063</v>
      </c>
      <c r="C3654" t="s">
        <v>3925</v>
      </c>
      <c r="D3654" t="s">
        <v>3926</v>
      </c>
      <c r="E3654" t="s">
        <v>3927</v>
      </c>
      <c r="F3654" t="s">
        <v>3931</v>
      </c>
      <c r="G3654" t="s">
        <v>3921</v>
      </c>
      <c r="H3654" t="s">
        <v>3922</v>
      </c>
      <c r="I3654">
        <v>1013.8000000000002</v>
      </c>
      <c r="J3654" s="41">
        <v>1.7000000000000001E-2</v>
      </c>
      <c r="K3654" s="42">
        <v>17.234600000000004</v>
      </c>
      <c r="L3654" s="43">
        <v>1.1154999999999997</v>
      </c>
      <c r="M3654" s="42">
        <v>19.2251963</v>
      </c>
      <c r="N3654">
        <v>1</v>
      </c>
      <c r="O3654" s="43">
        <v>0</v>
      </c>
      <c r="P3654" s="42">
        <v>62</v>
      </c>
      <c r="Q3654" s="42">
        <v>8</v>
      </c>
      <c r="R3654" s="42">
        <v>7.5</v>
      </c>
    </row>
    <row r="3655" spans="1:18" x14ac:dyDescent="0.3">
      <c r="A3655" t="s">
        <v>3916</v>
      </c>
      <c r="B3655" s="17">
        <v>45064</v>
      </c>
      <c r="C3655" t="s">
        <v>3925</v>
      </c>
      <c r="D3655" t="s">
        <v>3926</v>
      </c>
      <c r="E3655" t="s">
        <v>3927</v>
      </c>
      <c r="F3655" t="s">
        <v>3931</v>
      </c>
      <c r="G3655" t="s">
        <v>3921</v>
      </c>
      <c r="H3655" t="s">
        <v>3922</v>
      </c>
      <c r="I3655">
        <v>1006</v>
      </c>
      <c r="J3655" s="41">
        <v>1.0500000000000001E-2</v>
      </c>
      <c r="K3655" s="42">
        <v>10.563000000000001</v>
      </c>
      <c r="L3655" s="43">
        <v>0.41399999999999987</v>
      </c>
      <c r="M3655" s="42">
        <v>4.3730819999999992</v>
      </c>
      <c r="N3655">
        <v>2</v>
      </c>
      <c r="O3655" s="43">
        <v>0</v>
      </c>
      <c r="P3655" s="42">
        <v>70</v>
      </c>
      <c r="Q3655" s="42">
        <v>20</v>
      </c>
      <c r="R3655" s="42">
        <v>0</v>
      </c>
    </row>
    <row r="3656" spans="1:18" x14ac:dyDescent="0.3">
      <c r="A3656" t="s">
        <v>3916</v>
      </c>
      <c r="B3656" s="17">
        <v>45065</v>
      </c>
      <c r="C3656" t="s">
        <v>3925</v>
      </c>
      <c r="D3656" t="s">
        <v>3926</v>
      </c>
      <c r="E3656" t="s">
        <v>3927</v>
      </c>
      <c r="F3656" t="s">
        <v>3931</v>
      </c>
      <c r="G3656" t="s">
        <v>3921</v>
      </c>
      <c r="H3656" t="s">
        <v>3922</v>
      </c>
      <c r="I3656">
        <v>1440.4</v>
      </c>
      <c r="J3656" s="41">
        <v>1.7300000000000003E-2</v>
      </c>
      <c r="K3656" s="42">
        <v>24.918920000000007</v>
      </c>
      <c r="L3656" s="43">
        <v>0.161</v>
      </c>
      <c r="M3656" s="42">
        <v>4.0119461200000011</v>
      </c>
      <c r="N3656">
        <v>2</v>
      </c>
      <c r="O3656" s="43">
        <v>0</v>
      </c>
      <c r="P3656" s="42">
        <v>45</v>
      </c>
      <c r="Q3656" s="42">
        <v>17</v>
      </c>
      <c r="R3656" s="42">
        <v>6</v>
      </c>
    </row>
    <row r="3657" spans="1:18" x14ac:dyDescent="0.3">
      <c r="A3657" t="s">
        <v>3916</v>
      </c>
      <c r="B3657" s="17">
        <v>45066</v>
      </c>
      <c r="C3657" t="s">
        <v>3925</v>
      </c>
      <c r="D3657" t="s">
        <v>3926</v>
      </c>
      <c r="E3657" t="s">
        <v>3927</v>
      </c>
      <c r="F3657" t="s">
        <v>3931</v>
      </c>
      <c r="G3657" t="s">
        <v>3921</v>
      </c>
      <c r="H3657" t="s">
        <v>3922</v>
      </c>
      <c r="I3657">
        <v>1090.8</v>
      </c>
      <c r="J3657" s="41">
        <v>1.6299999999999999E-2</v>
      </c>
      <c r="K3657" s="42">
        <v>17.780039999999996</v>
      </c>
      <c r="L3657" s="43">
        <v>1.0234999999999996</v>
      </c>
      <c r="M3657" s="42">
        <v>18.197870939999991</v>
      </c>
      <c r="N3657">
        <v>1</v>
      </c>
      <c r="O3657" s="43">
        <v>0</v>
      </c>
      <c r="P3657" s="42">
        <v>63</v>
      </c>
      <c r="Q3657" s="42">
        <v>15</v>
      </c>
      <c r="R3657" s="42">
        <v>7.5</v>
      </c>
    </row>
    <row r="3658" spans="1:18" x14ac:dyDescent="0.3">
      <c r="A3658" t="s">
        <v>3916</v>
      </c>
      <c r="B3658" s="17">
        <v>45067</v>
      </c>
      <c r="C3658" t="s">
        <v>3925</v>
      </c>
      <c r="D3658" t="s">
        <v>3926</v>
      </c>
      <c r="E3658" t="s">
        <v>3927</v>
      </c>
      <c r="F3658" t="s">
        <v>3931</v>
      </c>
      <c r="G3658" t="s">
        <v>3921</v>
      </c>
      <c r="H3658" t="s">
        <v>3922</v>
      </c>
      <c r="I3658">
        <v>924.2</v>
      </c>
      <c r="J3658" s="41">
        <v>1.6500000000000001E-2</v>
      </c>
      <c r="K3658" s="42">
        <v>15.249300000000002</v>
      </c>
      <c r="L3658" s="43">
        <v>6.900000000000002E-2</v>
      </c>
      <c r="M3658" s="42">
        <v>1.0522017000000004</v>
      </c>
      <c r="N3658">
        <v>2</v>
      </c>
      <c r="O3658" s="43">
        <v>52.8</v>
      </c>
      <c r="P3658" s="42">
        <v>74</v>
      </c>
      <c r="Q3658" s="42">
        <v>2</v>
      </c>
      <c r="R3658" s="42">
        <v>4.5</v>
      </c>
    </row>
    <row r="3659" spans="1:18" x14ac:dyDescent="0.3">
      <c r="A3659" t="s">
        <v>3916</v>
      </c>
      <c r="B3659" s="17">
        <v>45068</v>
      </c>
      <c r="C3659" t="s">
        <v>3925</v>
      </c>
      <c r="D3659" t="s">
        <v>3926</v>
      </c>
      <c r="E3659" t="s">
        <v>3927</v>
      </c>
      <c r="F3659" t="s">
        <v>3931</v>
      </c>
      <c r="G3659" t="s">
        <v>3921</v>
      </c>
      <c r="H3659" t="s">
        <v>3922</v>
      </c>
      <c r="I3659">
        <v>1724.2</v>
      </c>
      <c r="J3659" s="41">
        <v>1.4700000000000001E-2</v>
      </c>
      <c r="K3659" s="42">
        <v>25.345740000000003</v>
      </c>
      <c r="L3659" s="43">
        <v>0.24150000000000005</v>
      </c>
      <c r="M3659" s="42">
        <v>6.1209962100000022</v>
      </c>
      <c r="N3659">
        <v>2</v>
      </c>
      <c r="O3659" s="43">
        <v>0</v>
      </c>
      <c r="P3659" s="42">
        <v>66</v>
      </c>
      <c r="Q3659" s="42">
        <v>15</v>
      </c>
      <c r="R3659" s="42">
        <v>7.5</v>
      </c>
    </row>
    <row r="3660" spans="1:18" x14ac:dyDescent="0.3">
      <c r="A3660" t="s">
        <v>3916</v>
      </c>
      <c r="B3660" s="17">
        <v>45069</v>
      </c>
      <c r="C3660" t="s">
        <v>3925</v>
      </c>
      <c r="D3660" t="s">
        <v>3926</v>
      </c>
      <c r="E3660" t="s">
        <v>3927</v>
      </c>
      <c r="F3660" t="s">
        <v>3931</v>
      </c>
      <c r="G3660" t="s">
        <v>3921</v>
      </c>
      <c r="H3660" t="s">
        <v>3922</v>
      </c>
      <c r="I3660">
        <v>1406.2</v>
      </c>
      <c r="J3660" s="41">
        <v>9.3999999999999986E-3</v>
      </c>
      <c r="K3660" s="42">
        <v>13.218279999999998</v>
      </c>
      <c r="L3660" s="43">
        <v>0.97749999999999959</v>
      </c>
      <c r="M3660" s="42">
        <v>12.920868699999993</v>
      </c>
      <c r="N3660">
        <v>4</v>
      </c>
      <c r="O3660" s="43">
        <v>154.79999999999998</v>
      </c>
      <c r="P3660" s="42">
        <v>68</v>
      </c>
      <c r="Q3660" s="42">
        <v>12</v>
      </c>
      <c r="R3660" s="42">
        <v>3</v>
      </c>
    </row>
    <row r="3661" spans="1:18" x14ac:dyDescent="0.3">
      <c r="A3661" t="s">
        <v>3916</v>
      </c>
      <c r="B3661" s="17">
        <v>45070</v>
      </c>
      <c r="C3661" t="s">
        <v>3925</v>
      </c>
      <c r="D3661" t="s">
        <v>3926</v>
      </c>
      <c r="E3661" t="s">
        <v>3927</v>
      </c>
      <c r="F3661" t="s">
        <v>3931</v>
      </c>
      <c r="G3661" t="s">
        <v>3921</v>
      </c>
      <c r="H3661" t="s">
        <v>3922</v>
      </c>
      <c r="I3661">
        <v>1597</v>
      </c>
      <c r="J3661" s="41">
        <v>1.6499999999999997E-2</v>
      </c>
      <c r="K3661" s="42">
        <v>26.350499999999997</v>
      </c>
      <c r="L3661" s="43">
        <v>1.0809999999999997</v>
      </c>
      <c r="M3661" s="42">
        <v>28.484890499999988</v>
      </c>
      <c r="N3661">
        <v>3</v>
      </c>
      <c r="O3661" s="43">
        <v>165.6</v>
      </c>
      <c r="P3661" s="42">
        <v>41</v>
      </c>
      <c r="Q3661" s="42">
        <v>3</v>
      </c>
      <c r="R3661" s="42">
        <v>7.5</v>
      </c>
    </row>
    <row r="3662" spans="1:18" x14ac:dyDescent="0.3">
      <c r="A3662" t="s">
        <v>3916</v>
      </c>
      <c r="B3662" s="17">
        <v>45071</v>
      </c>
      <c r="C3662" t="s">
        <v>3925</v>
      </c>
      <c r="D3662" t="s">
        <v>3926</v>
      </c>
      <c r="E3662" t="s">
        <v>3927</v>
      </c>
      <c r="F3662" t="s">
        <v>3931</v>
      </c>
      <c r="G3662" t="s">
        <v>3921</v>
      </c>
      <c r="H3662" t="s">
        <v>3922</v>
      </c>
      <c r="I3662">
        <v>1020.8000000000002</v>
      </c>
      <c r="J3662" s="41">
        <v>7.3000000000000018E-3</v>
      </c>
      <c r="K3662" s="42">
        <v>7.4518400000000034</v>
      </c>
      <c r="L3662" s="43">
        <v>0.10350000000000004</v>
      </c>
      <c r="M3662" s="42">
        <v>0.77126544000000063</v>
      </c>
      <c r="N3662">
        <v>5</v>
      </c>
      <c r="O3662" s="43">
        <v>133.19999999999999</v>
      </c>
      <c r="P3662" s="42">
        <v>55</v>
      </c>
      <c r="Q3662" s="42">
        <v>2</v>
      </c>
      <c r="R3662" s="42">
        <v>12</v>
      </c>
    </row>
    <row r="3663" spans="1:18" x14ac:dyDescent="0.3">
      <c r="A3663" t="s">
        <v>3916</v>
      </c>
      <c r="B3663" s="17">
        <v>45072</v>
      </c>
      <c r="C3663" t="s">
        <v>3925</v>
      </c>
      <c r="D3663" t="s">
        <v>3926</v>
      </c>
      <c r="E3663" t="s">
        <v>3927</v>
      </c>
      <c r="F3663" t="s">
        <v>3931</v>
      </c>
      <c r="G3663" t="s">
        <v>3921</v>
      </c>
      <c r="H3663" t="s">
        <v>3922</v>
      </c>
      <c r="I3663">
        <v>1804.1999999999998</v>
      </c>
      <c r="J3663" s="41">
        <v>1.7100000000000004E-2</v>
      </c>
      <c r="K3663" s="42">
        <v>30.851820000000004</v>
      </c>
      <c r="L3663" s="43">
        <v>0.42549999999999977</v>
      </c>
      <c r="M3663" s="42">
        <v>13.127449409999995</v>
      </c>
      <c r="N3663">
        <v>3</v>
      </c>
      <c r="O3663" s="43">
        <v>70.8</v>
      </c>
      <c r="P3663" s="42">
        <v>39</v>
      </c>
      <c r="Q3663" s="42">
        <v>1</v>
      </c>
      <c r="R3663" s="42">
        <v>7.5</v>
      </c>
    </row>
    <row r="3664" spans="1:18" x14ac:dyDescent="0.3">
      <c r="A3664" t="s">
        <v>3916</v>
      </c>
      <c r="B3664" s="17">
        <v>45073</v>
      </c>
      <c r="C3664" t="s">
        <v>3925</v>
      </c>
      <c r="D3664" t="s">
        <v>3926</v>
      </c>
      <c r="E3664" t="s">
        <v>3927</v>
      </c>
      <c r="F3664" t="s">
        <v>3931</v>
      </c>
      <c r="G3664" t="s">
        <v>3921</v>
      </c>
      <c r="H3664" t="s">
        <v>3922</v>
      </c>
      <c r="I3664">
        <v>746.40000000000009</v>
      </c>
      <c r="J3664" s="41">
        <v>1.5900000000000004E-2</v>
      </c>
      <c r="K3664" s="42">
        <v>11.867760000000004</v>
      </c>
      <c r="L3664" s="43">
        <v>0.41399999999999981</v>
      </c>
      <c r="M3664" s="42">
        <v>4.9132526399999996</v>
      </c>
      <c r="N3664">
        <v>2</v>
      </c>
      <c r="O3664" s="43">
        <v>0</v>
      </c>
      <c r="P3664" s="42">
        <v>48</v>
      </c>
      <c r="Q3664" s="42">
        <v>8</v>
      </c>
      <c r="R3664" s="42">
        <v>9</v>
      </c>
    </row>
    <row r="3665" spans="1:18" x14ac:dyDescent="0.3">
      <c r="A3665" t="s">
        <v>3916</v>
      </c>
      <c r="B3665" s="17">
        <v>45074</v>
      </c>
      <c r="C3665" t="s">
        <v>3925</v>
      </c>
      <c r="D3665" t="s">
        <v>3926</v>
      </c>
      <c r="E3665" t="s">
        <v>3927</v>
      </c>
      <c r="F3665" t="s">
        <v>3931</v>
      </c>
      <c r="G3665" t="s">
        <v>3921</v>
      </c>
      <c r="H3665" t="s">
        <v>3922</v>
      </c>
      <c r="I3665">
        <v>1553.6000000000001</v>
      </c>
      <c r="J3665" s="41">
        <v>7.6000000000000017E-3</v>
      </c>
      <c r="K3665" s="42">
        <v>11.807360000000005</v>
      </c>
      <c r="L3665" s="43">
        <v>0.41399999999999976</v>
      </c>
      <c r="M3665" s="42">
        <v>4.8882470399999987</v>
      </c>
      <c r="N3665">
        <v>4</v>
      </c>
      <c r="O3665" s="43">
        <v>96</v>
      </c>
      <c r="P3665" s="42">
        <v>57</v>
      </c>
      <c r="Q3665" s="42">
        <v>5</v>
      </c>
      <c r="R3665" s="42">
        <v>13.5</v>
      </c>
    </row>
    <row r="3666" spans="1:18" x14ac:dyDescent="0.3">
      <c r="A3666" t="s">
        <v>3916</v>
      </c>
      <c r="B3666" s="17">
        <v>45075</v>
      </c>
      <c r="C3666" t="s">
        <v>3925</v>
      </c>
      <c r="D3666" t="s">
        <v>3926</v>
      </c>
      <c r="E3666" t="s">
        <v>3927</v>
      </c>
      <c r="F3666" t="s">
        <v>3931</v>
      </c>
      <c r="G3666" t="s">
        <v>3921</v>
      </c>
      <c r="H3666" t="s">
        <v>3922</v>
      </c>
      <c r="I3666">
        <v>1527.2</v>
      </c>
      <c r="J3666" s="41">
        <v>1.4199999999999997E-2</v>
      </c>
      <c r="K3666" s="42">
        <v>21.686239999999998</v>
      </c>
      <c r="L3666" s="43">
        <v>1.3109999999999995</v>
      </c>
      <c r="M3666" s="42">
        <v>28.430660639999985</v>
      </c>
      <c r="N3666">
        <v>3</v>
      </c>
      <c r="O3666" s="43">
        <v>115.19999999999999</v>
      </c>
      <c r="P3666" s="42">
        <v>50</v>
      </c>
      <c r="Q3666" s="42">
        <v>8</v>
      </c>
      <c r="R3666" s="42">
        <v>1.5</v>
      </c>
    </row>
    <row r="3667" spans="1:18" x14ac:dyDescent="0.3">
      <c r="A3667" t="s">
        <v>3916</v>
      </c>
      <c r="B3667" s="17">
        <v>45076</v>
      </c>
      <c r="C3667" t="s">
        <v>3925</v>
      </c>
      <c r="D3667" t="s">
        <v>3926</v>
      </c>
      <c r="E3667" t="s">
        <v>3927</v>
      </c>
      <c r="F3667" t="s">
        <v>3931</v>
      </c>
      <c r="G3667" t="s">
        <v>3921</v>
      </c>
      <c r="H3667" t="s">
        <v>3922</v>
      </c>
      <c r="I3667">
        <v>1475.2</v>
      </c>
      <c r="J3667" s="41">
        <v>1.1600000000000001E-2</v>
      </c>
      <c r="K3667" s="42">
        <v>17.11232</v>
      </c>
      <c r="L3667" s="43">
        <v>0.16100000000000006</v>
      </c>
      <c r="M3667" s="42">
        <v>2.7550835200000012</v>
      </c>
      <c r="N3667">
        <v>6</v>
      </c>
      <c r="O3667" s="43">
        <v>163.19999999999999</v>
      </c>
      <c r="P3667" s="42">
        <v>45</v>
      </c>
      <c r="Q3667" s="42">
        <v>1</v>
      </c>
      <c r="R3667" s="42">
        <v>3</v>
      </c>
    </row>
    <row r="3668" spans="1:18" x14ac:dyDescent="0.3">
      <c r="A3668" t="s">
        <v>3916</v>
      </c>
      <c r="B3668" s="17">
        <v>45077</v>
      </c>
      <c r="C3668" t="s">
        <v>3925</v>
      </c>
      <c r="D3668" t="s">
        <v>3926</v>
      </c>
      <c r="E3668" t="s">
        <v>3927</v>
      </c>
      <c r="F3668" t="s">
        <v>3931</v>
      </c>
      <c r="G3668" t="s">
        <v>3921</v>
      </c>
      <c r="H3668" t="s">
        <v>3922</v>
      </c>
      <c r="I3668">
        <v>970.40000000000009</v>
      </c>
      <c r="J3668" s="41">
        <v>1.4699999999999998E-2</v>
      </c>
      <c r="K3668" s="42">
        <v>14.26488</v>
      </c>
      <c r="L3668" s="43">
        <v>0.10349999999999999</v>
      </c>
      <c r="M3668" s="42">
        <v>1.47641508</v>
      </c>
      <c r="N3668">
        <v>1</v>
      </c>
      <c r="O3668" s="43">
        <v>0</v>
      </c>
      <c r="P3668" s="42">
        <v>24</v>
      </c>
      <c r="Q3668" s="42">
        <v>15</v>
      </c>
      <c r="R3668" s="42">
        <v>4.5</v>
      </c>
    </row>
    <row r="3669" spans="1:18" x14ac:dyDescent="0.3">
      <c r="A3669" t="s">
        <v>3923</v>
      </c>
      <c r="B3669" s="17">
        <v>45078</v>
      </c>
      <c r="C3669" t="s">
        <v>3925</v>
      </c>
      <c r="D3669" t="s">
        <v>3926</v>
      </c>
      <c r="E3669" t="s">
        <v>3927</v>
      </c>
      <c r="F3669" t="s">
        <v>3931</v>
      </c>
      <c r="G3669" t="s">
        <v>3921</v>
      </c>
      <c r="H3669" t="s">
        <v>3922</v>
      </c>
      <c r="I3669">
        <v>1123</v>
      </c>
      <c r="J3669" s="41">
        <v>8.0000000000000002E-3</v>
      </c>
      <c r="K3669" s="42">
        <v>8.984</v>
      </c>
      <c r="L3669" s="43">
        <v>0.5289999999999998</v>
      </c>
      <c r="M3669" s="42">
        <v>4.7525359999999983</v>
      </c>
      <c r="N3669">
        <v>1</v>
      </c>
      <c r="O3669" s="43">
        <v>61.199999999999996</v>
      </c>
      <c r="P3669" s="42">
        <v>46</v>
      </c>
      <c r="Q3669" s="42">
        <v>13</v>
      </c>
      <c r="R3669" s="42">
        <v>16.5</v>
      </c>
    </row>
    <row r="3670" spans="1:18" x14ac:dyDescent="0.3">
      <c r="A3670" t="s">
        <v>3923</v>
      </c>
      <c r="B3670" s="17">
        <v>45079</v>
      </c>
      <c r="C3670" t="s">
        <v>3925</v>
      </c>
      <c r="D3670" t="s">
        <v>3926</v>
      </c>
      <c r="E3670" t="s">
        <v>3927</v>
      </c>
      <c r="F3670" t="s">
        <v>3931</v>
      </c>
      <c r="G3670" t="s">
        <v>3921</v>
      </c>
      <c r="H3670" t="s">
        <v>3922</v>
      </c>
      <c r="I3670">
        <v>727.90000000000009</v>
      </c>
      <c r="J3670" s="41">
        <v>1.44E-2</v>
      </c>
      <c r="K3670" s="42">
        <v>10.481760000000001</v>
      </c>
      <c r="L3670" s="43">
        <v>1.4374999999999996</v>
      </c>
      <c r="M3670" s="42">
        <v>15.067529999999998</v>
      </c>
      <c r="N3670">
        <v>1</v>
      </c>
      <c r="O3670" s="43">
        <v>81.599999999999994</v>
      </c>
      <c r="P3670" s="42">
        <v>93</v>
      </c>
      <c r="Q3670" s="42">
        <v>13</v>
      </c>
      <c r="R3670" s="42">
        <v>4.5</v>
      </c>
    </row>
    <row r="3671" spans="1:18" x14ac:dyDescent="0.3">
      <c r="A3671" t="s">
        <v>3923</v>
      </c>
      <c r="B3671" s="17">
        <v>45080</v>
      </c>
      <c r="C3671" t="s">
        <v>3925</v>
      </c>
      <c r="D3671" t="s">
        <v>3926</v>
      </c>
      <c r="E3671" t="s">
        <v>3927</v>
      </c>
      <c r="F3671" t="s">
        <v>3931</v>
      </c>
      <c r="G3671" t="s">
        <v>3921</v>
      </c>
      <c r="H3671" t="s">
        <v>3922</v>
      </c>
      <c r="I3671">
        <v>975.09999999999991</v>
      </c>
      <c r="J3671" s="41">
        <v>1.4700000000000001E-2</v>
      </c>
      <c r="K3671" s="42">
        <v>14.333970000000001</v>
      </c>
      <c r="L3671" s="43">
        <v>1.0924999999999996</v>
      </c>
      <c r="M3671" s="42">
        <v>15.659862224999994</v>
      </c>
      <c r="N3671">
        <v>2</v>
      </c>
      <c r="O3671" s="43">
        <v>68.399999999999991</v>
      </c>
      <c r="P3671" s="42">
        <v>82</v>
      </c>
      <c r="Q3671" s="42">
        <v>14</v>
      </c>
      <c r="R3671" s="42">
        <v>7.5</v>
      </c>
    </row>
    <row r="3672" spans="1:18" x14ac:dyDescent="0.3">
      <c r="A3672" t="s">
        <v>3923</v>
      </c>
      <c r="B3672" s="17">
        <v>45081</v>
      </c>
      <c r="C3672" t="s">
        <v>3925</v>
      </c>
      <c r="D3672" t="s">
        <v>3926</v>
      </c>
      <c r="E3672" t="s">
        <v>3927</v>
      </c>
      <c r="F3672" t="s">
        <v>3931</v>
      </c>
      <c r="G3672" t="s">
        <v>3921</v>
      </c>
      <c r="H3672" t="s">
        <v>3922</v>
      </c>
      <c r="I3672">
        <v>872.40000000000009</v>
      </c>
      <c r="J3672" s="41">
        <v>1.4700000000000001E-2</v>
      </c>
      <c r="K3672" s="42">
        <v>12.824280000000002</v>
      </c>
      <c r="L3672" s="43">
        <v>1.0924999999999996</v>
      </c>
      <c r="M3672" s="42">
        <v>14.010525899999996</v>
      </c>
      <c r="N3672">
        <v>2</v>
      </c>
      <c r="O3672" s="43">
        <v>54</v>
      </c>
      <c r="P3672" s="42">
        <v>49</v>
      </c>
      <c r="Q3672" s="42">
        <v>8</v>
      </c>
      <c r="R3672" s="42">
        <v>1.5</v>
      </c>
    </row>
    <row r="3673" spans="1:18" x14ac:dyDescent="0.3">
      <c r="A3673" t="s">
        <v>3923</v>
      </c>
      <c r="B3673" s="17">
        <v>45082</v>
      </c>
      <c r="C3673" t="s">
        <v>3925</v>
      </c>
      <c r="D3673" t="s">
        <v>3926</v>
      </c>
      <c r="E3673" t="s">
        <v>3927</v>
      </c>
      <c r="F3673" t="s">
        <v>3931</v>
      </c>
      <c r="G3673" t="s">
        <v>3921</v>
      </c>
      <c r="H3673" t="s">
        <v>3922</v>
      </c>
      <c r="I3673">
        <v>959.59999999999991</v>
      </c>
      <c r="J3673" s="41">
        <v>1.6100000000000003E-2</v>
      </c>
      <c r="K3673" s="42">
        <v>15.449560000000002</v>
      </c>
      <c r="L3673" s="43">
        <v>1.4834999999999996</v>
      </c>
      <c r="M3673" s="42">
        <v>22.919422259999997</v>
      </c>
      <c r="N3673">
        <v>1</v>
      </c>
      <c r="O3673" s="43">
        <v>36</v>
      </c>
      <c r="P3673" s="42">
        <v>45</v>
      </c>
      <c r="Q3673" s="42">
        <v>18</v>
      </c>
      <c r="R3673" s="42">
        <v>1.5</v>
      </c>
    </row>
    <row r="3674" spans="1:18" x14ac:dyDescent="0.3">
      <c r="A3674" t="s">
        <v>3923</v>
      </c>
      <c r="B3674" s="17">
        <v>45083</v>
      </c>
      <c r="C3674" t="s">
        <v>3925</v>
      </c>
      <c r="D3674" t="s">
        <v>3926</v>
      </c>
      <c r="E3674" t="s">
        <v>3927</v>
      </c>
      <c r="F3674" t="s">
        <v>3931</v>
      </c>
      <c r="G3674" t="s">
        <v>3921</v>
      </c>
      <c r="H3674" t="s">
        <v>3922</v>
      </c>
      <c r="I3674">
        <v>1473</v>
      </c>
      <c r="J3674" s="41">
        <v>1.11E-2</v>
      </c>
      <c r="K3674" s="42">
        <v>16.350300000000001</v>
      </c>
      <c r="L3674" s="43">
        <v>0.5635</v>
      </c>
      <c r="M3674" s="42">
        <v>9.2133940499999998</v>
      </c>
      <c r="N3674">
        <v>2</v>
      </c>
      <c r="O3674" s="43">
        <v>25.2</v>
      </c>
      <c r="P3674" s="42">
        <v>46</v>
      </c>
      <c r="Q3674" s="42">
        <v>16</v>
      </c>
      <c r="R3674" s="42">
        <v>7.5</v>
      </c>
    </row>
    <row r="3675" spans="1:18" x14ac:dyDescent="0.3">
      <c r="A3675" t="s">
        <v>3923</v>
      </c>
      <c r="B3675" s="17">
        <v>45084</v>
      </c>
      <c r="C3675" t="s">
        <v>3925</v>
      </c>
      <c r="D3675" t="s">
        <v>3926</v>
      </c>
      <c r="E3675" t="s">
        <v>3927</v>
      </c>
      <c r="F3675" t="s">
        <v>3931</v>
      </c>
      <c r="G3675" t="s">
        <v>3921</v>
      </c>
      <c r="H3675" t="s">
        <v>3922</v>
      </c>
      <c r="I3675">
        <v>1049.0999999999999</v>
      </c>
      <c r="J3675" s="41">
        <v>1.0100000000000001E-2</v>
      </c>
      <c r="K3675" s="42">
        <v>10.59591</v>
      </c>
      <c r="L3675" s="43">
        <v>0.17250000000000007</v>
      </c>
      <c r="M3675" s="42">
        <v>1.8277944750000008</v>
      </c>
      <c r="N3675">
        <v>1</v>
      </c>
      <c r="O3675" s="43">
        <v>1.2</v>
      </c>
      <c r="P3675" s="42">
        <v>58</v>
      </c>
      <c r="Q3675" s="42">
        <v>15</v>
      </c>
      <c r="R3675" s="42">
        <v>16.5</v>
      </c>
    </row>
    <row r="3676" spans="1:18" x14ac:dyDescent="0.3">
      <c r="A3676" t="s">
        <v>3923</v>
      </c>
      <c r="B3676" s="17">
        <v>45085</v>
      </c>
      <c r="C3676" t="s">
        <v>3925</v>
      </c>
      <c r="D3676" t="s">
        <v>3926</v>
      </c>
      <c r="E3676" t="s">
        <v>3927</v>
      </c>
      <c r="F3676" t="s">
        <v>3931</v>
      </c>
      <c r="G3676" t="s">
        <v>3921</v>
      </c>
      <c r="H3676" t="s">
        <v>3922</v>
      </c>
      <c r="I3676">
        <v>723.3</v>
      </c>
      <c r="J3676" s="41">
        <v>1.4000000000000002E-2</v>
      </c>
      <c r="K3676" s="42">
        <v>10.126200000000001</v>
      </c>
      <c r="L3676" s="43">
        <v>0.80499999999999972</v>
      </c>
      <c r="M3676" s="42">
        <v>8.151590999999998</v>
      </c>
      <c r="N3676">
        <v>2</v>
      </c>
      <c r="O3676" s="43">
        <v>64.8</v>
      </c>
      <c r="P3676" s="42">
        <v>36</v>
      </c>
      <c r="Q3676" s="42">
        <v>16</v>
      </c>
      <c r="R3676" s="42">
        <v>10.5</v>
      </c>
    </row>
    <row r="3677" spans="1:18" x14ac:dyDescent="0.3">
      <c r="A3677" t="s">
        <v>3923</v>
      </c>
      <c r="B3677" s="17">
        <v>45086</v>
      </c>
      <c r="C3677" t="s">
        <v>3925</v>
      </c>
      <c r="D3677" t="s">
        <v>3926</v>
      </c>
      <c r="E3677" t="s">
        <v>3927</v>
      </c>
      <c r="F3677" t="s">
        <v>3931</v>
      </c>
      <c r="G3677" t="s">
        <v>3921</v>
      </c>
      <c r="H3677" t="s">
        <v>3922</v>
      </c>
      <c r="I3677">
        <v>1062.6999999999998</v>
      </c>
      <c r="J3677" s="41">
        <v>1.3000000000000001E-2</v>
      </c>
      <c r="K3677" s="42">
        <v>13.815099999999999</v>
      </c>
      <c r="L3677" s="43">
        <v>0.27600000000000002</v>
      </c>
      <c r="M3677" s="42">
        <v>3.8129675999999999</v>
      </c>
      <c r="N3677">
        <v>3</v>
      </c>
      <c r="O3677" s="43">
        <v>55.199999999999996</v>
      </c>
      <c r="P3677" s="42">
        <v>76</v>
      </c>
      <c r="Q3677" s="42">
        <v>19</v>
      </c>
      <c r="R3677" s="42">
        <v>15</v>
      </c>
    </row>
    <row r="3678" spans="1:18" x14ac:dyDescent="0.3">
      <c r="A3678" t="s">
        <v>3923</v>
      </c>
      <c r="B3678" s="17">
        <v>45087</v>
      </c>
      <c r="C3678" t="s">
        <v>3925</v>
      </c>
      <c r="D3678" t="s">
        <v>3926</v>
      </c>
      <c r="E3678" t="s">
        <v>3927</v>
      </c>
      <c r="F3678" t="s">
        <v>3931</v>
      </c>
      <c r="G3678" t="s">
        <v>3921</v>
      </c>
      <c r="H3678" t="s">
        <v>3922</v>
      </c>
      <c r="I3678">
        <v>690.09999999999991</v>
      </c>
      <c r="J3678" s="41">
        <v>1.3500000000000002E-2</v>
      </c>
      <c r="K3678" s="42">
        <v>9.3163499999999999</v>
      </c>
      <c r="L3678" s="43">
        <v>0.46000000000000008</v>
      </c>
      <c r="M3678" s="42">
        <v>4.285521000000001</v>
      </c>
      <c r="N3678">
        <v>1</v>
      </c>
      <c r="O3678" s="43">
        <v>0</v>
      </c>
      <c r="P3678" s="42">
        <v>49</v>
      </c>
      <c r="Q3678" s="42">
        <v>8</v>
      </c>
      <c r="R3678" s="42">
        <v>12</v>
      </c>
    </row>
    <row r="3679" spans="1:18" x14ac:dyDescent="0.3">
      <c r="A3679" t="s">
        <v>3923</v>
      </c>
      <c r="B3679" s="17">
        <v>45088</v>
      </c>
      <c r="C3679" t="s">
        <v>3925</v>
      </c>
      <c r="D3679" t="s">
        <v>3926</v>
      </c>
      <c r="E3679" t="s">
        <v>3927</v>
      </c>
      <c r="F3679" t="s">
        <v>3931</v>
      </c>
      <c r="G3679" t="s">
        <v>3921</v>
      </c>
      <c r="H3679" t="s">
        <v>3922</v>
      </c>
      <c r="I3679">
        <v>1160.5999999999999</v>
      </c>
      <c r="J3679" s="41">
        <v>7.0000000000000027E-3</v>
      </c>
      <c r="K3679" s="42">
        <v>8.1242000000000019</v>
      </c>
      <c r="L3679" s="43">
        <v>1.1959999999999995</v>
      </c>
      <c r="M3679" s="42">
        <v>9.7165431999999985</v>
      </c>
      <c r="N3679">
        <v>4</v>
      </c>
      <c r="O3679" s="43">
        <v>138</v>
      </c>
      <c r="P3679" s="42">
        <v>65</v>
      </c>
      <c r="Q3679" s="42">
        <v>9</v>
      </c>
      <c r="R3679" s="42">
        <v>16.5</v>
      </c>
    </row>
    <row r="3680" spans="1:18" x14ac:dyDescent="0.3">
      <c r="A3680" t="s">
        <v>3923</v>
      </c>
      <c r="B3680" s="17">
        <v>45089</v>
      </c>
      <c r="C3680" t="s">
        <v>3925</v>
      </c>
      <c r="D3680" t="s">
        <v>3926</v>
      </c>
      <c r="E3680" t="s">
        <v>3927</v>
      </c>
      <c r="F3680" t="s">
        <v>3931</v>
      </c>
      <c r="G3680" t="s">
        <v>3921</v>
      </c>
      <c r="H3680" t="s">
        <v>3922</v>
      </c>
      <c r="I3680">
        <v>1107.1999999999998</v>
      </c>
      <c r="J3680" s="41">
        <v>1.1800000000000001E-2</v>
      </c>
      <c r="K3680" s="42">
        <v>13.064959999999999</v>
      </c>
      <c r="L3680" s="43">
        <v>0.70149999999999979</v>
      </c>
      <c r="M3680" s="42">
        <v>9.1650694399999963</v>
      </c>
      <c r="N3680">
        <v>3</v>
      </c>
      <c r="O3680" s="43">
        <v>121.19999999999999</v>
      </c>
      <c r="P3680" s="42">
        <v>72</v>
      </c>
      <c r="Q3680" s="42">
        <v>13</v>
      </c>
      <c r="R3680" s="42">
        <v>12</v>
      </c>
    </row>
    <row r="3681" spans="1:18" x14ac:dyDescent="0.3">
      <c r="A3681" t="s">
        <v>3923</v>
      </c>
      <c r="B3681" s="17">
        <v>45090</v>
      </c>
      <c r="C3681" t="s">
        <v>3925</v>
      </c>
      <c r="D3681" t="s">
        <v>3926</v>
      </c>
      <c r="E3681" t="s">
        <v>3927</v>
      </c>
      <c r="F3681" t="s">
        <v>3931</v>
      </c>
      <c r="G3681" t="s">
        <v>3921</v>
      </c>
      <c r="H3681" t="s">
        <v>3922</v>
      </c>
      <c r="I3681">
        <v>949.3</v>
      </c>
      <c r="J3681" s="41">
        <v>8.8000000000000005E-3</v>
      </c>
      <c r="K3681" s="42">
        <v>8.3538399999999999</v>
      </c>
      <c r="L3681" s="43">
        <v>0.90849999999999975</v>
      </c>
      <c r="M3681" s="42">
        <v>7.5894636399999982</v>
      </c>
      <c r="N3681">
        <v>3</v>
      </c>
      <c r="O3681" s="43">
        <v>117.6</v>
      </c>
      <c r="P3681" s="42">
        <v>44</v>
      </c>
      <c r="Q3681" s="42">
        <v>10</v>
      </c>
      <c r="R3681" s="42">
        <v>6</v>
      </c>
    </row>
    <row r="3682" spans="1:18" x14ac:dyDescent="0.3">
      <c r="A3682" t="s">
        <v>3923</v>
      </c>
      <c r="B3682" s="17">
        <v>45091</v>
      </c>
      <c r="C3682" t="s">
        <v>3925</v>
      </c>
      <c r="D3682" t="s">
        <v>3926</v>
      </c>
      <c r="E3682" t="s">
        <v>3927</v>
      </c>
      <c r="F3682" t="s">
        <v>3931</v>
      </c>
      <c r="G3682" t="s">
        <v>3921</v>
      </c>
      <c r="H3682" t="s">
        <v>3922</v>
      </c>
      <c r="I3682">
        <v>1085.6999999999998</v>
      </c>
      <c r="J3682" s="41">
        <v>1.2400000000000001E-2</v>
      </c>
      <c r="K3682" s="42">
        <v>13.462679999999999</v>
      </c>
      <c r="L3682" s="43">
        <v>1.5639999999999998</v>
      </c>
      <c r="M3682" s="42">
        <v>21.055631519999995</v>
      </c>
      <c r="N3682">
        <v>4</v>
      </c>
      <c r="O3682" s="43">
        <v>120</v>
      </c>
      <c r="P3682" s="42">
        <v>34</v>
      </c>
      <c r="Q3682" s="42">
        <v>4</v>
      </c>
      <c r="R3682" s="42">
        <v>6</v>
      </c>
    </row>
    <row r="3683" spans="1:18" x14ac:dyDescent="0.3">
      <c r="A3683" t="s">
        <v>3923</v>
      </c>
      <c r="B3683" s="17">
        <v>45092</v>
      </c>
      <c r="C3683" t="s">
        <v>3925</v>
      </c>
      <c r="D3683" t="s">
        <v>3926</v>
      </c>
      <c r="E3683" t="s">
        <v>3927</v>
      </c>
      <c r="F3683" t="s">
        <v>3931</v>
      </c>
      <c r="G3683" t="s">
        <v>3921</v>
      </c>
      <c r="H3683" t="s">
        <v>3922</v>
      </c>
      <c r="I3683">
        <v>710.19999999999982</v>
      </c>
      <c r="J3683" s="41">
        <v>1.0800000000000002E-2</v>
      </c>
      <c r="K3683" s="42">
        <v>7.6701600000000001</v>
      </c>
      <c r="L3683" s="43">
        <v>0.31050000000000005</v>
      </c>
      <c r="M3683" s="42">
        <v>2.3815846800000005</v>
      </c>
      <c r="N3683">
        <v>3</v>
      </c>
      <c r="O3683" s="43">
        <v>126</v>
      </c>
      <c r="P3683" s="42">
        <v>82</v>
      </c>
      <c r="Q3683" s="42">
        <v>9</v>
      </c>
      <c r="R3683" s="42">
        <v>16.5</v>
      </c>
    </row>
    <row r="3684" spans="1:18" x14ac:dyDescent="0.3">
      <c r="A3684" t="s">
        <v>3923</v>
      </c>
      <c r="B3684" s="17">
        <v>45093</v>
      </c>
      <c r="C3684" t="s">
        <v>3925</v>
      </c>
      <c r="D3684" t="s">
        <v>3926</v>
      </c>
      <c r="E3684" t="s">
        <v>3927</v>
      </c>
      <c r="F3684" t="s">
        <v>3931</v>
      </c>
      <c r="G3684" t="s">
        <v>3921</v>
      </c>
      <c r="H3684" t="s">
        <v>3922</v>
      </c>
      <c r="I3684">
        <v>945</v>
      </c>
      <c r="J3684" s="41">
        <v>1.1900000000000001E-2</v>
      </c>
      <c r="K3684" s="42">
        <v>11.245500000000002</v>
      </c>
      <c r="L3684" s="43">
        <v>0.48299999999999993</v>
      </c>
      <c r="M3684" s="42">
        <v>5.4315765000000003</v>
      </c>
      <c r="N3684">
        <v>2</v>
      </c>
      <c r="O3684" s="43">
        <v>8.4</v>
      </c>
      <c r="P3684" s="42">
        <v>81</v>
      </c>
      <c r="Q3684" s="42">
        <v>10</v>
      </c>
      <c r="R3684" s="42">
        <v>10.5</v>
      </c>
    </row>
    <row r="3685" spans="1:18" x14ac:dyDescent="0.3">
      <c r="A3685" t="s">
        <v>3923</v>
      </c>
      <c r="B3685" s="17">
        <v>45094</v>
      </c>
      <c r="C3685" t="s">
        <v>3925</v>
      </c>
      <c r="D3685" t="s">
        <v>3926</v>
      </c>
      <c r="E3685" t="s">
        <v>3927</v>
      </c>
      <c r="F3685" t="s">
        <v>3931</v>
      </c>
      <c r="G3685" t="s">
        <v>3921</v>
      </c>
      <c r="H3685" t="s">
        <v>3922</v>
      </c>
      <c r="I3685">
        <v>583.09999999999991</v>
      </c>
      <c r="J3685" s="41">
        <v>1.4400000000000001E-2</v>
      </c>
      <c r="K3685" s="42">
        <v>8.3966399999999997</v>
      </c>
      <c r="L3685" s="43">
        <v>0.26450000000000001</v>
      </c>
      <c r="M3685" s="42">
        <v>2.2209112800000002</v>
      </c>
      <c r="N3685">
        <v>1</v>
      </c>
      <c r="O3685" s="43">
        <v>24</v>
      </c>
      <c r="P3685" s="42">
        <v>75</v>
      </c>
      <c r="Q3685" s="42">
        <v>9</v>
      </c>
      <c r="R3685" s="42">
        <v>1.5</v>
      </c>
    </row>
    <row r="3686" spans="1:18" x14ac:dyDescent="0.3">
      <c r="A3686" t="s">
        <v>3923</v>
      </c>
      <c r="B3686" s="17">
        <v>45095</v>
      </c>
      <c r="C3686" t="s">
        <v>3925</v>
      </c>
      <c r="D3686" t="s">
        <v>3926</v>
      </c>
      <c r="E3686" t="s">
        <v>3927</v>
      </c>
      <c r="F3686" t="s">
        <v>3931</v>
      </c>
      <c r="G3686" t="s">
        <v>3921</v>
      </c>
      <c r="H3686" t="s">
        <v>3922</v>
      </c>
      <c r="I3686">
        <v>1224</v>
      </c>
      <c r="J3686" s="41">
        <v>1.7500000000000002E-2</v>
      </c>
      <c r="K3686" s="42">
        <v>21.42</v>
      </c>
      <c r="L3686" s="43">
        <v>0.58649999999999991</v>
      </c>
      <c r="M3686" s="42">
        <v>12.56283</v>
      </c>
      <c r="N3686">
        <v>3</v>
      </c>
      <c r="O3686" s="43">
        <v>140.4</v>
      </c>
      <c r="P3686" s="42">
        <v>43</v>
      </c>
      <c r="Q3686" s="42">
        <v>10</v>
      </c>
      <c r="R3686" s="42">
        <v>3</v>
      </c>
    </row>
    <row r="3687" spans="1:18" x14ac:dyDescent="0.3">
      <c r="A3687" t="s">
        <v>3923</v>
      </c>
      <c r="B3687" s="17">
        <v>45096</v>
      </c>
      <c r="C3687" t="s">
        <v>3925</v>
      </c>
      <c r="D3687" t="s">
        <v>3926</v>
      </c>
      <c r="E3687" t="s">
        <v>3927</v>
      </c>
      <c r="F3687" t="s">
        <v>3931</v>
      </c>
      <c r="G3687" t="s">
        <v>3921</v>
      </c>
      <c r="H3687" t="s">
        <v>3922</v>
      </c>
      <c r="I3687">
        <v>1234.3</v>
      </c>
      <c r="J3687" s="41">
        <v>1.5600000000000001E-2</v>
      </c>
      <c r="K3687" s="42">
        <v>19.25508</v>
      </c>
      <c r="L3687" s="43">
        <v>1.1844999999999997</v>
      </c>
      <c r="M3687" s="42">
        <v>22.807642259999994</v>
      </c>
      <c r="N3687">
        <v>1</v>
      </c>
      <c r="O3687" s="43">
        <v>28.799999999999997</v>
      </c>
      <c r="P3687" s="42">
        <v>45</v>
      </c>
      <c r="Q3687" s="42">
        <v>16</v>
      </c>
      <c r="R3687" s="42">
        <v>4.5</v>
      </c>
    </row>
    <row r="3688" spans="1:18" x14ac:dyDescent="0.3">
      <c r="A3688" t="s">
        <v>3923</v>
      </c>
      <c r="B3688" s="17">
        <v>45097</v>
      </c>
      <c r="C3688" t="s">
        <v>3925</v>
      </c>
      <c r="D3688" t="s">
        <v>3926</v>
      </c>
      <c r="E3688" t="s">
        <v>3927</v>
      </c>
      <c r="F3688" t="s">
        <v>3931</v>
      </c>
      <c r="G3688" t="s">
        <v>3921</v>
      </c>
      <c r="H3688" t="s">
        <v>3922</v>
      </c>
      <c r="I3688">
        <v>1285.0999999999999</v>
      </c>
      <c r="J3688" s="41">
        <v>1.2400000000000001E-2</v>
      </c>
      <c r="K3688" s="42">
        <v>15.93524</v>
      </c>
      <c r="L3688" s="43">
        <v>0.54049999999999998</v>
      </c>
      <c r="M3688" s="42">
        <v>8.6129972200000005</v>
      </c>
      <c r="N3688">
        <v>1</v>
      </c>
      <c r="O3688" s="43">
        <v>80.399999999999991</v>
      </c>
      <c r="P3688" s="42">
        <v>58</v>
      </c>
      <c r="Q3688" s="42">
        <v>16</v>
      </c>
      <c r="R3688" s="42">
        <v>7.5</v>
      </c>
    </row>
    <row r="3689" spans="1:18" x14ac:dyDescent="0.3">
      <c r="A3689" t="s">
        <v>3923</v>
      </c>
      <c r="B3689" s="17">
        <v>45098</v>
      </c>
      <c r="C3689" t="s">
        <v>3925</v>
      </c>
      <c r="D3689" t="s">
        <v>3926</v>
      </c>
      <c r="E3689" t="s">
        <v>3927</v>
      </c>
      <c r="F3689" t="s">
        <v>3931</v>
      </c>
      <c r="G3689" t="s">
        <v>3921</v>
      </c>
      <c r="H3689" t="s">
        <v>3922</v>
      </c>
      <c r="I3689">
        <v>1014.3</v>
      </c>
      <c r="J3689" s="41">
        <v>1.3300000000000003E-2</v>
      </c>
      <c r="K3689" s="42">
        <v>13.490190000000002</v>
      </c>
      <c r="L3689" s="43">
        <v>0.52899999999999991</v>
      </c>
      <c r="M3689" s="42">
        <v>7.1363105099999995</v>
      </c>
      <c r="N3689">
        <v>2</v>
      </c>
      <c r="O3689" s="43">
        <v>76.8</v>
      </c>
      <c r="P3689" s="42">
        <v>52</v>
      </c>
      <c r="Q3689" s="42">
        <v>11</v>
      </c>
      <c r="R3689" s="42">
        <v>9</v>
      </c>
    </row>
    <row r="3690" spans="1:18" x14ac:dyDescent="0.3">
      <c r="A3690" t="s">
        <v>3923</v>
      </c>
      <c r="B3690" s="17">
        <v>45099</v>
      </c>
      <c r="C3690" t="s">
        <v>3925</v>
      </c>
      <c r="D3690" t="s">
        <v>3926</v>
      </c>
      <c r="E3690" t="s">
        <v>3927</v>
      </c>
      <c r="F3690" t="s">
        <v>3931</v>
      </c>
      <c r="G3690" t="s">
        <v>3921</v>
      </c>
      <c r="H3690" t="s">
        <v>3922</v>
      </c>
      <c r="I3690">
        <v>1039.0999999999999</v>
      </c>
      <c r="J3690" s="41">
        <v>1.3900000000000003E-2</v>
      </c>
      <c r="K3690" s="42">
        <v>14.443490000000001</v>
      </c>
      <c r="L3690" s="43">
        <v>0.65549999999999975</v>
      </c>
      <c r="M3690" s="42">
        <v>9.4677076949999961</v>
      </c>
      <c r="N3690">
        <v>1</v>
      </c>
      <c r="O3690" s="43">
        <v>13.2</v>
      </c>
      <c r="P3690" s="42">
        <v>45</v>
      </c>
      <c r="Q3690" s="42">
        <v>14</v>
      </c>
      <c r="R3690" s="42">
        <v>4.5</v>
      </c>
    </row>
    <row r="3691" spans="1:18" x14ac:dyDescent="0.3">
      <c r="A3691" t="s">
        <v>3923</v>
      </c>
      <c r="B3691" s="17">
        <v>45100</v>
      </c>
      <c r="C3691" t="s">
        <v>3925</v>
      </c>
      <c r="D3691" t="s">
        <v>3926</v>
      </c>
      <c r="E3691" t="s">
        <v>3927</v>
      </c>
      <c r="F3691" t="s">
        <v>3931</v>
      </c>
      <c r="G3691" t="s">
        <v>3921</v>
      </c>
      <c r="H3691" t="s">
        <v>3922</v>
      </c>
      <c r="I3691">
        <v>819.59999999999991</v>
      </c>
      <c r="J3691" s="41">
        <v>1.3399999999999999E-2</v>
      </c>
      <c r="K3691" s="42">
        <v>10.982639999999998</v>
      </c>
      <c r="L3691" s="43">
        <v>1.3569999999999998</v>
      </c>
      <c r="M3691" s="42">
        <v>14.903442479999995</v>
      </c>
      <c r="N3691">
        <v>2</v>
      </c>
      <c r="O3691" s="43">
        <v>27.599999999999998</v>
      </c>
      <c r="P3691" s="42">
        <v>40</v>
      </c>
      <c r="Q3691" s="42">
        <v>9</v>
      </c>
      <c r="R3691" s="42">
        <v>6</v>
      </c>
    </row>
    <row r="3692" spans="1:18" x14ac:dyDescent="0.3">
      <c r="A3692" t="s">
        <v>3923</v>
      </c>
      <c r="B3692" s="17">
        <v>45101</v>
      </c>
      <c r="C3692" t="s">
        <v>3925</v>
      </c>
      <c r="D3692" t="s">
        <v>3926</v>
      </c>
      <c r="E3692" t="s">
        <v>3927</v>
      </c>
      <c r="F3692" t="s">
        <v>3931</v>
      </c>
      <c r="G3692" t="s">
        <v>3921</v>
      </c>
      <c r="H3692" t="s">
        <v>3922</v>
      </c>
      <c r="I3692">
        <v>1246.8</v>
      </c>
      <c r="J3692" s="41">
        <v>1.7800000000000003E-2</v>
      </c>
      <c r="K3692" s="42">
        <v>22.193040000000003</v>
      </c>
      <c r="L3692" s="43">
        <v>0.59799999999999975</v>
      </c>
      <c r="M3692" s="42">
        <v>13.271437919999997</v>
      </c>
      <c r="N3692">
        <v>4</v>
      </c>
      <c r="O3692" s="43">
        <v>94.8</v>
      </c>
      <c r="P3692" s="42">
        <v>50</v>
      </c>
      <c r="Q3692" s="42">
        <v>9</v>
      </c>
      <c r="R3692" s="42">
        <v>9</v>
      </c>
    </row>
    <row r="3693" spans="1:18" x14ac:dyDescent="0.3">
      <c r="A3693" t="s">
        <v>3923</v>
      </c>
      <c r="B3693" s="17">
        <v>45102</v>
      </c>
      <c r="C3693" t="s">
        <v>3925</v>
      </c>
      <c r="D3693" t="s">
        <v>3926</v>
      </c>
      <c r="E3693" t="s">
        <v>3927</v>
      </c>
      <c r="F3693" t="s">
        <v>3931</v>
      </c>
      <c r="G3693" t="s">
        <v>3921</v>
      </c>
      <c r="H3693" t="s">
        <v>3922</v>
      </c>
      <c r="I3693">
        <v>721.19999999999993</v>
      </c>
      <c r="J3693" s="41">
        <v>1.0800000000000001E-2</v>
      </c>
      <c r="K3693" s="42">
        <v>7.7889599999999994</v>
      </c>
      <c r="L3693" s="43">
        <v>1.5064999999999995</v>
      </c>
      <c r="M3693" s="42">
        <v>11.734068239999996</v>
      </c>
      <c r="N3693">
        <v>2</v>
      </c>
      <c r="O3693" s="43">
        <v>4.8</v>
      </c>
      <c r="P3693" s="42">
        <v>76</v>
      </c>
      <c r="Q3693" s="42">
        <v>4</v>
      </c>
      <c r="R3693" s="42">
        <v>1.5</v>
      </c>
    </row>
    <row r="3694" spans="1:18" x14ac:dyDescent="0.3">
      <c r="A3694" t="s">
        <v>3923</v>
      </c>
      <c r="B3694" s="17">
        <v>45103</v>
      </c>
      <c r="C3694" t="s">
        <v>3925</v>
      </c>
      <c r="D3694" t="s">
        <v>3926</v>
      </c>
      <c r="E3694" t="s">
        <v>3927</v>
      </c>
      <c r="F3694" t="s">
        <v>3931</v>
      </c>
      <c r="G3694" t="s">
        <v>3921</v>
      </c>
      <c r="H3694" t="s">
        <v>3922</v>
      </c>
      <c r="I3694">
        <v>742.8</v>
      </c>
      <c r="J3694" s="41">
        <v>1.3999999999999999E-2</v>
      </c>
      <c r="K3694" s="42">
        <v>10.399199999999999</v>
      </c>
      <c r="L3694" s="43">
        <v>0.5635</v>
      </c>
      <c r="M3694" s="42">
        <v>5.8599491999999991</v>
      </c>
      <c r="N3694">
        <v>3</v>
      </c>
      <c r="O3694" s="43">
        <v>28.799999999999997</v>
      </c>
      <c r="P3694" s="42">
        <v>85</v>
      </c>
      <c r="Q3694" s="42">
        <v>18</v>
      </c>
      <c r="R3694" s="42">
        <v>6</v>
      </c>
    </row>
    <row r="3695" spans="1:18" x14ac:dyDescent="0.3">
      <c r="A3695" t="s">
        <v>3923</v>
      </c>
      <c r="B3695" s="17">
        <v>45104</v>
      </c>
      <c r="C3695" t="s">
        <v>3925</v>
      </c>
      <c r="D3695" t="s">
        <v>3926</v>
      </c>
      <c r="E3695" t="s">
        <v>3927</v>
      </c>
      <c r="F3695" t="s">
        <v>3931</v>
      </c>
      <c r="G3695" t="s">
        <v>3921</v>
      </c>
      <c r="H3695" t="s">
        <v>3922</v>
      </c>
      <c r="I3695">
        <v>1233.8999999999999</v>
      </c>
      <c r="J3695" s="41">
        <v>8.3000000000000001E-3</v>
      </c>
      <c r="K3695" s="42">
        <v>10.24137</v>
      </c>
      <c r="L3695" s="43">
        <v>1.3684999999999998</v>
      </c>
      <c r="M3695" s="42">
        <v>14.015314844999999</v>
      </c>
      <c r="N3695">
        <v>2</v>
      </c>
      <c r="O3695" s="43">
        <v>31.2</v>
      </c>
      <c r="P3695" s="42">
        <v>85</v>
      </c>
      <c r="Q3695" s="42">
        <v>7</v>
      </c>
      <c r="R3695" s="42">
        <v>0</v>
      </c>
    </row>
    <row r="3696" spans="1:18" x14ac:dyDescent="0.3">
      <c r="A3696" t="s">
        <v>3923</v>
      </c>
      <c r="B3696" s="17">
        <v>45105</v>
      </c>
      <c r="C3696" t="s">
        <v>3925</v>
      </c>
      <c r="D3696" t="s">
        <v>3926</v>
      </c>
      <c r="E3696" t="s">
        <v>3927</v>
      </c>
      <c r="F3696" t="s">
        <v>3931</v>
      </c>
      <c r="G3696" t="s">
        <v>3921</v>
      </c>
      <c r="H3696" t="s">
        <v>3922</v>
      </c>
      <c r="I3696">
        <v>1067.5999999999999</v>
      </c>
      <c r="J3696" s="41">
        <v>9.1000000000000004E-3</v>
      </c>
      <c r="K3696" s="42">
        <v>9.7151599999999991</v>
      </c>
      <c r="L3696" s="43">
        <v>1.3684999999999998</v>
      </c>
      <c r="M3696" s="42">
        <v>13.295196459999998</v>
      </c>
      <c r="N3696">
        <v>2</v>
      </c>
      <c r="O3696" s="43">
        <v>147.6</v>
      </c>
      <c r="P3696" s="42">
        <v>75</v>
      </c>
      <c r="Q3696" s="42">
        <v>13</v>
      </c>
      <c r="R3696" s="42">
        <v>6</v>
      </c>
    </row>
    <row r="3697" spans="1:18" x14ac:dyDescent="0.3">
      <c r="A3697" t="s">
        <v>3923</v>
      </c>
      <c r="B3697" s="17">
        <v>45106</v>
      </c>
      <c r="C3697" t="s">
        <v>3925</v>
      </c>
      <c r="D3697" t="s">
        <v>3926</v>
      </c>
      <c r="E3697" t="s">
        <v>3927</v>
      </c>
      <c r="F3697" t="s">
        <v>3931</v>
      </c>
      <c r="G3697" t="s">
        <v>3921</v>
      </c>
      <c r="H3697" t="s">
        <v>3922</v>
      </c>
      <c r="I3697">
        <v>789.19999999999982</v>
      </c>
      <c r="J3697" s="41">
        <v>1.3500000000000002E-2</v>
      </c>
      <c r="K3697" s="42">
        <v>10.654199999999999</v>
      </c>
      <c r="L3697" s="43">
        <v>1.1959999999999997</v>
      </c>
      <c r="M3697" s="42">
        <v>12.742423199999996</v>
      </c>
      <c r="N3697">
        <v>2</v>
      </c>
      <c r="O3697" s="43">
        <v>76.8</v>
      </c>
      <c r="P3697" s="42">
        <v>73</v>
      </c>
      <c r="Q3697" s="42">
        <v>18</v>
      </c>
      <c r="R3697" s="42">
        <v>18</v>
      </c>
    </row>
    <row r="3698" spans="1:18" x14ac:dyDescent="0.3">
      <c r="A3698" t="s">
        <v>3923</v>
      </c>
      <c r="B3698" s="17">
        <v>45107</v>
      </c>
      <c r="C3698" t="s">
        <v>3925</v>
      </c>
      <c r="D3698" t="s">
        <v>3926</v>
      </c>
      <c r="E3698" t="s">
        <v>3927</v>
      </c>
      <c r="F3698" t="s">
        <v>3931</v>
      </c>
      <c r="G3698" t="s">
        <v>3921</v>
      </c>
      <c r="H3698" t="s">
        <v>3922</v>
      </c>
      <c r="I3698">
        <v>565.79999999999995</v>
      </c>
      <c r="J3698" s="41">
        <v>9.8000000000000032E-3</v>
      </c>
      <c r="K3698" s="42">
        <v>5.5448400000000015</v>
      </c>
      <c r="L3698" s="43">
        <v>1.2649999999999997</v>
      </c>
      <c r="M3698" s="42">
        <v>7.0142226000000001</v>
      </c>
      <c r="N3698">
        <v>2</v>
      </c>
      <c r="O3698" s="43">
        <v>67.2</v>
      </c>
      <c r="P3698" s="42">
        <v>69</v>
      </c>
      <c r="Q3698" s="42">
        <v>17</v>
      </c>
      <c r="R3698" s="42">
        <v>6</v>
      </c>
    </row>
    <row r="3699" spans="1:18" x14ac:dyDescent="0.3">
      <c r="A3699" t="s">
        <v>3923</v>
      </c>
      <c r="B3699" s="17">
        <v>45108</v>
      </c>
      <c r="C3699" t="s">
        <v>3925</v>
      </c>
      <c r="D3699" t="s">
        <v>3926</v>
      </c>
      <c r="E3699" t="s">
        <v>3927</v>
      </c>
      <c r="F3699" t="s">
        <v>3931</v>
      </c>
      <c r="G3699" t="s">
        <v>3921</v>
      </c>
      <c r="H3699" t="s">
        <v>3922</v>
      </c>
      <c r="I3699">
        <v>1328</v>
      </c>
      <c r="J3699" s="41">
        <v>1.1400000000000002E-2</v>
      </c>
      <c r="K3699" s="42">
        <v>15.139200000000002</v>
      </c>
      <c r="L3699" s="43">
        <v>1.0349999999999997</v>
      </c>
      <c r="M3699" s="42">
        <v>15.669071999999998</v>
      </c>
      <c r="N3699">
        <v>2</v>
      </c>
      <c r="O3699" s="43">
        <v>28.799999999999997</v>
      </c>
      <c r="P3699" s="42">
        <v>62</v>
      </c>
      <c r="Q3699" s="42">
        <v>19</v>
      </c>
      <c r="R3699" s="42">
        <v>15</v>
      </c>
    </row>
    <row r="3700" spans="1:18" x14ac:dyDescent="0.3">
      <c r="A3700" t="s">
        <v>3923</v>
      </c>
      <c r="B3700" s="17">
        <v>45109</v>
      </c>
      <c r="C3700" t="s">
        <v>3925</v>
      </c>
      <c r="D3700" t="s">
        <v>3926</v>
      </c>
      <c r="E3700" t="s">
        <v>3927</v>
      </c>
      <c r="F3700" t="s">
        <v>3931</v>
      </c>
      <c r="G3700" t="s">
        <v>3921</v>
      </c>
      <c r="H3700" t="s">
        <v>3922</v>
      </c>
      <c r="I3700">
        <v>964</v>
      </c>
      <c r="J3700" s="41">
        <v>1.4300000000000004E-2</v>
      </c>
      <c r="K3700" s="42">
        <v>13.785200000000003</v>
      </c>
      <c r="L3700" s="43">
        <v>1.4259999999999997</v>
      </c>
      <c r="M3700" s="42">
        <v>19.657695199999999</v>
      </c>
      <c r="N3700">
        <v>2</v>
      </c>
      <c r="O3700" s="43">
        <v>72</v>
      </c>
      <c r="P3700" s="42">
        <v>71</v>
      </c>
      <c r="Q3700" s="42">
        <v>15</v>
      </c>
      <c r="R3700" s="42">
        <v>7.5</v>
      </c>
    </row>
    <row r="3701" spans="1:18" x14ac:dyDescent="0.3">
      <c r="A3701" t="s">
        <v>3923</v>
      </c>
      <c r="B3701" s="17">
        <v>45110</v>
      </c>
      <c r="C3701" t="s">
        <v>3925</v>
      </c>
      <c r="D3701" t="s">
        <v>3926</v>
      </c>
      <c r="E3701" t="s">
        <v>3927</v>
      </c>
      <c r="F3701" t="s">
        <v>3931</v>
      </c>
      <c r="G3701" t="s">
        <v>3921</v>
      </c>
      <c r="H3701" t="s">
        <v>3922</v>
      </c>
      <c r="I3701">
        <v>1291.8</v>
      </c>
      <c r="J3701" s="41">
        <v>1.5500000000000003E-2</v>
      </c>
      <c r="K3701" s="42">
        <v>20.022900000000003</v>
      </c>
      <c r="L3701" s="43">
        <v>1.1499999999999995</v>
      </c>
      <c r="M3701" s="42">
        <v>23.026334999999992</v>
      </c>
      <c r="N3701">
        <v>4</v>
      </c>
      <c r="O3701" s="43">
        <v>212.4</v>
      </c>
      <c r="P3701" s="42">
        <v>41</v>
      </c>
      <c r="Q3701" s="42">
        <v>17</v>
      </c>
      <c r="R3701" s="42">
        <v>15</v>
      </c>
    </row>
    <row r="3702" spans="1:18" x14ac:dyDescent="0.3">
      <c r="A3702" t="s">
        <v>3923</v>
      </c>
      <c r="B3702" s="17">
        <v>45111</v>
      </c>
      <c r="C3702" t="s">
        <v>3925</v>
      </c>
      <c r="D3702" t="s">
        <v>3926</v>
      </c>
      <c r="E3702" t="s">
        <v>3927</v>
      </c>
      <c r="F3702" t="s">
        <v>3931</v>
      </c>
      <c r="G3702" t="s">
        <v>3921</v>
      </c>
      <c r="H3702" t="s">
        <v>3922</v>
      </c>
      <c r="I3702">
        <v>1195.0999999999999</v>
      </c>
      <c r="J3702" s="41">
        <v>1.4000000000000002E-2</v>
      </c>
      <c r="K3702" s="42">
        <v>16.731400000000001</v>
      </c>
      <c r="L3702" s="43">
        <v>0.64399999999999991</v>
      </c>
      <c r="M3702" s="42">
        <v>10.775021599999999</v>
      </c>
      <c r="N3702">
        <v>5</v>
      </c>
      <c r="O3702" s="43">
        <v>78</v>
      </c>
      <c r="P3702" s="42">
        <v>55</v>
      </c>
      <c r="Q3702" s="42">
        <v>16</v>
      </c>
      <c r="R3702" s="42">
        <v>1.5</v>
      </c>
    </row>
    <row r="3703" spans="1:18" x14ac:dyDescent="0.3">
      <c r="A3703" t="s">
        <v>3923</v>
      </c>
      <c r="B3703" s="17">
        <v>45112</v>
      </c>
      <c r="C3703" t="s">
        <v>3925</v>
      </c>
      <c r="D3703" t="s">
        <v>3926</v>
      </c>
      <c r="E3703" t="s">
        <v>3927</v>
      </c>
      <c r="F3703" t="s">
        <v>3931</v>
      </c>
      <c r="G3703" t="s">
        <v>3921</v>
      </c>
      <c r="H3703" t="s">
        <v>3922</v>
      </c>
      <c r="I3703">
        <v>1340</v>
      </c>
      <c r="J3703" s="41">
        <v>9.1999999999999998E-3</v>
      </c>
      <c r="K3703" s="42">
        <v>12.327999999999999</v>
      </c>
      <c r="L3703" s="43">
        <v>0.19550000000000003</v>
      </c>
      <c r="M3703" s="42">
        <v>2.4101240000000002</v>
      </c>
      <c r="N3703">
        <v>2</v>
      </c>
      <c r="O3703" s="43">
        <v>80.399999999999991</v>
      </c>
      <c r="P3703" s="42">
        <v>34</v>
      </c>
      <c r="Q3703" s="42">
        <v>16</v>
      </c>
      <c r="R3703" s="42">
        <v>4.5</v>
      </c>
    </row>
    <row r="3704" spans="1:18" x14ac:dyDescent="0.3">
      <c r="A3704" t="s">
        <v>3923</v>
      </c>
      <c r="B3704" s="17">
        <v>45113</v>
      </c>
      <c r="C3704" t="s">
        <v>3925</v>
      </c>
      <c r="D3704" t="s">
        <v>3926</v>
      </c>
      <c r="E3704" t="s">
        <v>3927</v>
      </c>
      <c r="F3704" t="s">
        <v>3931</v>
      </c>
      <c r="G3704" t="s">
        <v>3921</v>
      </c>
      <c r="H3704" t="s">
        <v>3922</v>
      </c>
      <c r="I3704">
        <v>1246.1999999999998</v>
      </c>
      <c r="J3704" s="41">
        <v>1.3299999999999999E-2</v>
      </c>
      <c r="K3704" s="42">
        <v>16.574459999999998</v>
      </c>
      <c r="L3704" s="43">
        <v>0.17250000000000001</v>
      </c>
      <c r="M3704" s="42">
        <v>2.8590943499999999</v>
      </c>
      <c r="N3704">
        <v>2</v>
      </c>
      <c r="O3704" s="43">
        <v>56.4</v>
      </c>
      <c r="P3704" s="42">
        <v>71</v>
      </c>
      <c r="Q3704" s="42">
        <v>10</v>
      </c>
      <c r="R3704" s="42">
        <v>6</v>
      </c>
    </row>
    <row r="3705" spans="1:18" x14ac:dyDescent="0.3">
      <c r="A3705" t="s">
        <v>3923</v>
      </c>
      <c r="B3705" s="17">
        <v>45114</v>
      </c>
      <c r="C3705" t="s">
        <v>3925</v>
      </c>
      <c r="D3705" t="s">
        <v>3926</v>
      </c>
      <c r="E3705" t="s">
        <v>3927</v>
      </c>
      <c r="F3705" t="s">
        <v>3931</v>
      </c>
      <c r="G3705" t="s">
        <v>3921</v>
      </c>
      <c r="H3705" t="s">
        <v>3922</v>
      </c>
      <c r="I3705">
        <v>681.3</v>
      </c>
      <c r="J3705" s="41">
        <v>9.1000000000000039E-3</v>
      </c>
      <c r="K3705" s="42">
        <v>6.1998300000000022</v>
      </c>
      <c r="L3705" s="43">
        <v>1.3224999999999998</v>
      </c>
      <c r="M3705" s="42">
        <v>8.1992751750000021</v>
      </c>
      <c r="N3705">
        <v>2</v>
      </c>
      <c r="O3705" s="43">
        <v>38.4</v>
      </c>
      <c r="P3705" s="42">
        <v>58</v>
      </c>
      <c r="Q3705" s="42">
        <v>12</v>
      </c>
      <c r="R3705" s="42">
        <v>10.5</v>
      </c>
    </row>
    <row r="3706" spans="1:18" x14ac:dyDescent="0.3">
      <c r="A3706" t="s">
        <v>3923</v>
      </c>
      <c r="B3706" s="17">
        <v>45115</v>
      </c>
      <c r="C3706" t="s">
        <v>3925</v>
      </c>
      <c r="D3706" t="s">
        <v>3926</v>
      </c>
      <c r="E3706" t="s">
        <v>3927</v>
      </c>
      <c r="F3706" t="s">
        <v>3931</v>
      </c>
      <c r="G3706" t="s">
        <v>3921</v>
      </c>
      <c r="H3706" t="s">
        <v>3922</v>
      </c>
      <c r="I3706">
        <v>857.7</v>
      </c>
      <c r="J3706" s="41">
        <v>1.3399999999999999E-2</v>
      </c>
      <c r="K3706" s="42">
        <v>11.493179999999999</v>
      </c>
      <c r="L3706" s="43">
        <v>0.82799999999999963</v>
      </c>
      <c r="M3706" s="42">
        <v>9.5163530399999949</v>
      </c>
      <c r="N3706">
        <v>3</v>
      </c>
      <c r="O3706" s="43">
        <v>19.2</v>
      </c>
      <c r="P3706" s="42">
        <v>80</v>
      </c>
      <c r="Q3706" s="42">
        <v>10</v>
      </c>
      <c r="R3706" s="42">
        <v>16.5</v>
      </c>
    </row>
    <row r="3707" spans="1:18" x14ac:dyDescent="0.3">
      <c r="A3707" t="s">
        <v>3923</v>
      </c>
      <c r="B3707" s="17">
        <v>45116</v>
      </c>
      <c r="C3707" t="s">
        <v>3925</v>
      </c>
      <c r="D3707" t="s">
        <v>3926</v>
      </c>
      <c r="E3707" t="s">
        <v>3927</v>
      </c>
      <c r="F3707" t="s">
        <v>3931</v>
      </c>
      <c r="G3707" t="s">
        <v>3921</v>
      </c>
      <c r="H3707" t="s">
        <v>3922</v>
      </c>
      <c r="I3707">
        <v>601.19999999999993</v>
      </c>
      <c r="J3707" s="41">
        <v>1.0800000000000001E-2</v>
      </c>
      <c r="K3707" s="42">
        <v>6.4929599999999992</v>
      </c>
      <c r="L3707" s="43">
        <v>0.97749999999999959</v>
      </c>
      <c r="M3707" s="42">
        <v>6.3468683999999964</v>
      </c>
      <c r="N3707">
        <v>2</v>
      </c>
      <c r="O3707" s="43">
        <v>31.2</v>
      </c>
      <c r="P3707" s="42">
        <v>71</v>
      </c>
      <c r="Q3707" s="42">
        <v>9</v>
      </c>
      <c r="R3707" s="42">
        <v>10.5</v>
      </c>
    </row>
    <row r="3708" spans="1:18" x14ac:dyDescent="0.3">
      <c r="A3708" t="s">
        <v>3923</v>
      </c>
      <c r="B3708" s="17">
        <v>45117</v>
      </c>
      <c r="C3708" t="s">
        <v>3925</v>
      </c>
      <c r="D3708" t="s">
        <v>3926</v>
      </c>
      <c r="E3708" t="s">
        <v>3927</v>
      </c>
      <c r="F3708" t="s">
        <v>3931</v>
      </c>
      <c r="G3708" t="s">
        <v>3921</v>
      </c>
      <c r="H3708" t="s">
        <v>3922</v>
      </c>
      <c r="I3708">
        <v>875.19999999999982</v>
      </c>
      <c r="J3708" s="41">
        <v>1.0700000000000001E-2</v>
      </c>
      <c r="K3708" s="42">
        <v>9.3646399999999996</v>
      </c>
      <c r="L3708" s="43">
        <v>0.95449999999999957</v>
      </c>
      <c r="M3708" s="42">
        <v>8.9385488799999955</v>
      </c>
      <c r="N3708">
        <v>1</v>
      </c>
      <c r="O3708" s="43">
        <v>18</v>
      </c>
      <c r="P3708" s="42">
        <v>69</v>
      </c>
      <c r="Q3708" s="42">
        <v>21</v>
      </c>
      <c r="R3708" s="42">
        <v>6</v>
      </c>
    </row>
    <row r="3709" spans="1:18" x14ac:dyDescent="0.3">
      <c r="A3709" t="s">
        <v>3923</v>
      </c>
      <c r="B3709" s="17">
        <v>45118</v>
      </c>
      <c r="C3709" t="s">
        <v>3925</v>
      </c>
      <c r="D3709" t="s">
        <v>3926</v>
      </c>
      <c r="E3709" t="s">
        <v>3927</v>
      </c>
      <c r="F3709" t="s">
        <v>3931</v>
      </c>
      <c r="G3709" t="s">
        <v>3921</v>
      </c>
      <c r="H3709" t="s">
        <v>3922</v>
      </c>
      <c r="I3709">
        <v>709.40000000000009</v>
      </c>
      <c r="J3709" s="41">
        <v>9.1000000000000022E-3</v>
      </c>
      <c r="K3709" s="42">
        <v>6.4555400000000027</v>
      </c>
      <c r="L3709" s="43">
        <v>0.64399999999999979</v>
      </c>
      <c r="M3709" s="42">
        <v>4.1573677600000005</v>
      </c>
      <c r="N3709">
        <v>3</v>
      </c>
      <c r="O3709" s="43">
        <v>68.399999999999991</v>
      </c>
      <c r="P3709" s="42">
        <v>48</v>
      </c>
      <c r="Q3709" s="42">
        <v>22</v>
      </c>
      <c r="R3709" s="42">
        <v>1.5</v>
      </c>
    </row>
    <row r="3710" spans="1:18" x14ac:dyDescent="0.3">
      <c r="A3710" t="s">
        <v>3923</v>
      </c>
      <c r="B3710" s="17">
        <v>45119</v>
      </c>
      <c r="C3710" t="s">
        <v>3925</v>
      </c>
      <c r="D3710" t="s">
        <v>3926</v>
      </c>
      <c r="E3710" t="s">
        <v>3927</v>
      </c>
      <c r="F3710" t="s">
        <v>3931</v>
      </c>
      <c r="G3710" t="s">
        <v>3921</v>
      </c>
      <c r="H3710" t="s">
        <v>3922</v>
      </c>
      <c r="I3710">
        <v>1157.8</v>
      </c>
      <c r="J3710" s="41">
        <v>1.7100000000000001E-2</v>
      </c>
      <c r="K3710" s="42">
        <v>19.798380000000002</v>
      </c>
      <c r="L3710" s="43">
        <v>1.0349999999999997</v>
      </c>
      <c r="M3710" s="42">
        <v>20.491323299999994</v>
      </c>
      <c r="N3710">
        <v>2</v>
      </c>
      <c r="O3710" s="43">
        <v>25.2</v>
      </c>
      <c r="P3710" s="42">
        <v>74</v>
      </c>
      <c r="Q3710" s="42">
        <v>13</v>
      </c>
      <c r="R3710" s="42">
        <v>16.5</v>
      </c>
    </row>
    <row r="3711" spans="1:18" x14ac:dyDescent="0.3">
      <c r="A3711" t="s">
        <v>3923</v>
      </c>
      <c r="B3711" s="17">
        <v>45120</v>
      </c>
      <c r="C3711" t="s">
        <v>3925</v>
      </c>
      <c r="D3711" t="s">
        <v>3926</v>
      </c>
      <c r="E3711" t="s">
        <v>3927</v>
      </c>
      <c r="F3711" t="s">
        <v>3931</v>
      </c>
      <c r="G3711" t="s">
        <v>3921</v>
      </c>
      <c r="H3711" t="s">
        <v>3922</v>
      </c>
      <c r="I3711">
        <v>1015.5</v>
      </c>
      <c r="J3711" s="41">
        <v>1.2100000000000003E-2</v>
      </c>
      <c r="K3711" s="42">
        <v>12.287550000000003</v>
      </c>
      <c r="L3711" s="43">
        <v>0.24149999999999999</v>
      </c>
      <c r="M3711" s="42">
        <v>2.9674433250000005</v>
      </c>
      <c r="N3711">
        <v>4</v>
      </c>
      <c r="O3711" s="43">
        <v>106.8</v>
      </c>
      <c r="P3711" s="42">
        <v>46</v>
      </c>
      <c r="Q3711" s="42">
        <v>14</v>
      </c>
      <c r="R3711" s="42">
        <v>7.5</v>
      </c>
    </row>
    <row r="3712" spans="1:18" x14ac:dyDescent="0.3">
      <c r="A3712" t="s">
        <v>3923</v>
      </c>
      <c r="B3712" s="17">
        <v>45121</v>
      </c>
      <c r="C3712" t="s">
        <v>3925</v>
      </c>
      <c r="D3712" t="s">
        <v>3926</v>
      </c>
      <c r="E3712" t="s">
        <v>3927</v>
      </c>
      <c r="F3712" t="s">
        <v>3931</v>
      </c>
      <c r="G3712" t="s">
        <v>3921</v>
      </c>
      <c r="H3712" t="s">
        <v>3922</v>
      </c>
      <c r="I3712">
        <v>705.8</v>
      </c>
      <c r="J3712" s="41">
        <v>1.6E-2</v>
      </c>
      <c r="K3712" s="42">
        <v>11.2928</v>
      </c>
      <c r="L3712" s="43">
        <v>0.91999999999999971</v>
      </c>
      <c r="M3712" s="42">
        <v>10.389375999999997</v>
      </c>
      <c r="N3712">
        <v>1</v>
      </c>
      <c r="O3712" s="43">
        <v>25.2</v>
      </c>
      <c r="P3712" s="42">
        <v>51</v>
      </c>
      <c r="Q3712" s="42">
        <v>21</v>
      </c>
      <c r="R3712" s="42">
        <v>7.5</v>
      </c>
    </row>
    <row r="3713" spans="1:18" x14ac:dyDescent="0.3">
      <c r="A3713" t="s">
        <v>3923</v>
      </c>
      <c r="B3713" s="17">
        <v>45122</v>
      </c>
      <c r="C3713" t="s">
        <v>3925</v>
      </c>
      <c r="D3713" t="s">
        <v>3926</v>
      </c>
      <c r="E3713" t="s">
        <v>3927</v>
      </c>
      <c r="F3713" t="s">
        <v>3931</v>
      </c>
      <c r="G3713" t="s">
        <v>3921</v>
      </c>
      <c r="H3713" t="s">
        <v>3922</v>
      </c>
      <c r="I3713">
        <v>1347.1</v>
      </c>
      <c r="J3713" s="41">
        <v>7.9000000000000008E-3</v>
      </c>
      <c r="K3713" s="42">
        <v>10.64209</v>
      </c>
      <c r="L3713" s="43">
        <v>0.81649999999999967</v>
      </c>
      <c r="M3713" s="42">
        <v>8.6892664849999957</v>
      </c>
      <c r="N3713">
        <v>1</v>
      </c>
      <c r="O3713" s="43">
        <v>33.6</v>
      </c>
      <c r="P3713" s="42">
        <v>53</v>
      </c>
      <c r="Q3713" s="42">
        <v>11</v>
      </c>
      <c r="R3713" s="42">
        <v>9</v>
      </c>
    </row>
    <row r="3714" spans="1:18" x14ac:dyDescent="0.3">
      <c r="A3714" t="s">
        <v>3923</v>
      </c>
      <c r="B3714" s="17">
        <v>45123</v>
      </c>
      <c r="C3714" t="s">
        <v>3925</v>
      </c>
      <c r="D3714" t="s">
        <v>3926</v>
      </c>
      <c r="E3714" t="s">
        <v>3927</v>
      </c>
      <c r="F3714" t="s">
        <v>3931</v>
      </c>
      <c r="G3714" t="s">
        <v>3921</v>
      </c>
      <c r="H3714" t="s">
        <v>3922</v>
      </c>
      <c r="I3714">
        <v>957.69999999999982</v>
      </c>
      <c r="J3714" s="41">
        <v>1.52E-2</v>
      </c>
      <c r="K3714" s="42">
        <v>14.557039999999997</v>
      </c>
      <c r="L3714" s="43">
        <v>0.65549999999999975</v>
      </c>
      <c r="M3714" s="42">
        <v>9.5421397199999944</v>
      </c>
      <c r="N3714">
        <v>2</v>
      </c>
      <c r="O3714" s="43">
        <v>72</v>
      </c>
      <c r="P3714" s="42">
        <v>46</v>
      </c>
      <c r="Q3714" s="42">
        <v>13</v>
      </c>
      <c r="R3714" s="42">
        <v>10.5</v>
      </c>
    </row>
    <row r="3715" spans="1:18" x14ac:dyDescent="0.3">
      <c r="A3715" t="s">
        <v>3923</v>
      </c>
      <c r="B3715" s="17">
        <v>45124</v>
      </c>
      <c r="C3715" t="s">
        <v>3925</v>
      </c>
      <c r="D3715" t="s">
        <v>3926</v>
      </c>
      <c r="E3715" t="s">
        <v>3927</v>
      </c>
      <c r="F3715" t="s">
        <v>3931</v>
      </c>
      <c r="G3715" t="s">
        <v>3921</v>
      </c>
      <c r="H3715" t="s">
        <v>3922</v>
      </c>
      <c r="I3715">
        <v>1309.0999999999999</v>
      </c>
      <c r="J3715" s="41">
        <v>1.7099999999999997E-2</v>
      </c>
      <c r="K3715" s="42">
        <v>22.385609999999996</v>
      </c>
      <c r="L3715" s="43">
        <v>1.4719999999999998</v>
      </c>
      <c r="M3715" s="42">
        <v>32.95161791999999</v>
      </c>
      <c r="N3715">
        <v>2</v>
      </c>
      <c r="O3715" s="43">
        <v>60</v>
      </c>
      <c r="P3715" s="42">
        <v>45</v>
      </c>
      <c r="Q3715" s="42">
        <v>17</v>
      </c>
      <c r="R3715" s="42">
        <v>7.5</v>
      </c>
    </row>
    <row r="3716" spans="1:18" x14ac:dyDescent="0.3">
      <c r="A3716" t="s">
        <v>3923</v>
      </c>
      <c r="B3716" s="17">
        <v>45125</v>
      </c>
      <c r="C3716" t="s">
        <v>3925</v>
      </c>
      <c r="D3716" t="s">
        <v>3926</v>
      </c>
      <c r="E3716" t="s">
        <v>3927</v>
      </c>
      <c r="F3716" t="s">
        <v>3931</v>
      </c>
      <c r="G3716" t="s">
        <v>3921</v>
      </c>
      <c r="H3716" t="s">
        <v>3922</v>
      </c>
      <c r="I3716">
        <v>1221.8</v>
      </c>
      <c r="J3716" s="41">
        <v>1.2699999999999999E-2</v>
      </c>
      <c r="K3716" s="42">
        <v>15.516859999999999</v>
      </c>
      <c r="L3716" s="43">
        <v>1.5179999999999998</v>
      </c>
      <c r="M3716" s="42">
        <v>23.554593479999998</v>
      </c>
      <c r="N3716">
        <v>3</v>
      </c>
      <c r="O3716" s="43">
        <v>93.6</v>
      </c>
      <c r="P3716" s="42">
        <v>69</v>
      </c>
      <c r="Q3716" s="42">
        <v>7</v>
      </c>
      <c r="R3716" s="42">
        <v>4.5</v>
      </c>
    </row>
    <row r="3717" spans="1:18" x14ac:dyDescent="0.3">
      <c r="A3717" t="s">
        <v>3923</v>
      </c>
      <c r="B3717" s="17">
        <v>45126</v>
      </c>
      <c r="C3717" t="s">
        <v>3925</v>
      </c>
      <c r="D3717" t="s">
        <v>3926</v>
      </c>
      <c r="E3717" t="s">
        <v>3927</v>
      </c>
      <c r="F3717" t="s">
        <v>3931</v>
      </c>
      <c r="G3717" t="s">
        <v>3921</v>
      </c>
      <c r="H3717" t="s">
        <v>3922</v>
      </c>
      <c r="I3717">
        <v>1099.5999999999999</v>
      </c>
      <c r="J3717" s="41">
        <v>1.1000000000000003E-2</v>
      </c>
      <c r="K3717" s="42">
        <v>12.095600000000003</v>
      </c>
      <c r="L3717" s="43">
        <v>0.70149999999999979</v>
      </c>
      <c r="M3717" s="42">
        <v>8.4850633999999996</v>
      </c>
      <c r="N3717">
        <v>4</v>
      </c>
      <c r="O3717" s="43">
        <v>198</v>
      </c>
      <c r="P3717" s="42">
        <v>57</v>
      </c>
      <c r="Q3717" s="42">
        <v>6</v>
      </c>
      <c r="R3717" s="42">
        <v>0</v>
      </c>
    </row>
    <row r="3718" spans="1:18" x14ac:dyDescent="0.3">
      <c r="A3718" t="s">
        <v>3923</v>
      </c>
      <c r="B3718" s="17">
        <v>45127</v>
      </c>
      <c r="C3718" t="s">
        <v>3925</v>
      </c>
      <c r="D3718" t="s">
        <v>3926</v>
      </c>
      <c r="E3718" t="s">
        <v>3927</v>
      </c>
      <c r="F3718" t="s">
        <v>3931</v>
      </c>
      <c r="G3718" t="s">
        <v>3921</v>
      </c>
      <c r="H3718" t="s">
        <v>3922</v>
      </c>
      <c r="I3718">
        <v>631.90000000000009</v>
      </c>
      <c r="J3718" s="41">
        <v>1.8099999999999998E-2</v>
      </c>
      <c r="K3718" s="42">
        <v>11.437390000000001</v>
      </c>
      <c r="L3718" s="43">
        <v>0.45999999999999991</v>
      </c>
      <c r="M3718" s="42">
        <v>5.2611993999999989</v>
      </c>
      <c r="N3718">
        <v>2</v>
      </c>
      <c r="O3718" s="43">
        <v>48</v>
      </c>
      <c r="P3718" s="42">
        <v>50</v>
      </c>
      <c r="Q3718" s="42">
        <v>7</v>
      </c>
      <c r="R3718" s="42">
        <v>0</v>
      </c>
    </row>
    <row r="3719" spans="1:18" x14ac:dyDescent="0.3">
      <c r="A3719" t="s">
        <v>3923</v>
      </c>
      <c r="B3719" s="17">
        <v>45128</v>
      </c>
      <c r="C3719" t="s">
        <v>3925</v>
      </c>
      <c r="D3719" t="s">
        <v>3926</v>
      </c>
      <c r="E3719" t="s">
        <v>3927</v>
      </c>
      <c r="F3719" t="s">
        <v>3931</v>
      </c>
      <c r="G3719" t="s">
        <v>3921</v>
      </c>
      <c r="H3719" t="s">
        <v>3922</v>
      </c>
      <c r="I3719">
        <v>783.19999999999982</v>
      </c>
      <c r="J3719" s="41">
        <v>1.44E-2</v>
      </c>
      <c r="K3719" s="42">
        <v>11.278079999999997</v>
      </c>
      <c r="L3719" s="43">
        <v>1.0349999999999997</v>
      </c>
      <c r="M3719" s="42">
        <v>11.672812799999994</v>
      </c>
      <c r="N3719">
        <v>2</v>
      </c>
      <c r="O3719" s="43">
        <v>42</v>
      </c>
      <c r="P3719" s="42">
        <v>73</v>
      </c>
      <c r="Q3719" s="42">
        <v>8</v>
      </c>
      <c r="R3719" s="42">
        <v>10.5</v>
      </c>
    </row>
    <row r="3720" spans="1:18" x14ac:dyDescent="0.3">
      <c r="A3720" t="s">
        <v>3923</v>
      </c>
      <c r="B3720" s="17">
        <v>45129</v>
      </c>
      <c r="C3720" t="s">
        <v>3925</v>
      </c>
      <c r="D3720" t="s">
        <v>3926</v>
      </c>
      <c r="E3720" t="s">
        <v>3927</v>
      </c>
      <c r="F3720" t="s">
        <v>3931</v>
      </c>
      <c r="G3720" t="s">
        <v>3921</v>
      </c>
      <c r="H3720" t="s">
        <v>3922</v>
      </c>
      <c r="I3720">
        <v>578.59999999999991</v>
      </c>
      <c r="J3720" s="41">
        <v>1.3000000000000001E-2</v>
      </c>
      <c r="K3720" s="42">
        <v>7.5217999999999998</v>
      </c>
      <c r="L3720" s="43">
        <v>0.57499999999999984</v>
      </c>
      <c r="M3720" s="42">
        <v>4.3250349999999989</v>
      </c>
      <c r="N3720">
        <v>5</v>
      </c>
      <c r="O3720" s="43">
        <v>272.39999999999998</v>
      </c>
      <c r="P3720" s="42">
        <v>53</v>
      </c>
      <c r="Q3720" s="42">
        <v>14</v>
      </c>
      <c r="R3720" s="42">
        <v>3</v>
      </c>
    </row>
    <row r="3721" spans="1:18" x14ac:dyDescent="0.3">
      <c r="A3721" t="s">
        <v>3923</v>
      </c>
      <c r="B3721" s="17">
        <v>45130</v>
      </c>
      <c r="C3721" t="s">
        <v>3925</v>
      </c>
      <c r="D3721" t="s">
        <v>3926</v>
      </c>
      <c r="E3721" t="s">
        <v>3927</v>
      </c>
      <c r="F3721" t="s">
        <v>3931</v>
      </c>
      <c r="G3721" t="s">
        <v>3921</v>
      </c>
      <c r="H3721" t="s">
        <v>3922</v>
      </c>
      <c r="I3721">
        <v>439.4</v>
      </c>
      <c r="J3721" s="41">
        <v>1.5800000000000002E-2</v>
      </c>
      <c r="K3721" s="42">
        <v>6.94252</v>
      </c>
      <c r="L3721" s="43">
        <v>0.13800000000000004</v>
      </c>
      <c r="M3721" s="42">
        <v>0.95806776000000027</v>
      </c>
      <c r="N3721">
        <v>2</v>
      </c>
      <c r="O3721" s="43">
        <v>81.599999999999994</v>
      </c>
      <c r="P3721" s="42">
        <v>79</v>
      </c>
      <c r="Q3721" s="42">
        <v>20</v>
      </c>
      <c r="R3721" s="42">
        <v>15</v>
      </c>
    </row>
    <row r="3722" spans="1:18" x14ac:dyDescent="0.3">
      <c r="A3722" t="s">
        <v>3923</v>
      </c>
      <c r="B3722" s="17">
        <v>45131</v>
      </c>
      <c r="C3722" t="s">
        <v>3925</v>
      </c>
      <c r="D3722" t="s">
        <v>3926</v>
      </c>
      <c r="E3722" t="s">
        <v>3927</v>
      </c>
      <c r="F3722" t="s">
        <v>3931</v>
      </c>
      <c r="G3722" t="s">
        <v>3921</v>
      </c>
      <c r="H3722" t="s">
        <v>3922</v>
      </c>
      <c r="I3722">
        <v>808</v>
      </c>
      <c r="J3722" s="41">
        <v>1.3400000000000002E-2</v>
      </c>
      <c r="K3722" s="42">
        <v>10.827200000000001</v>
      </c>
      <c r="L3722" s="43">
        <v>0.86249999999999971</v>
      </c>
      <c r="M3722" s="42">
        <v>9.3384599999999978</v>
      </c>
      <c r="N3722">
        <v>1</v>
      </c>
      <c r="O3722" s="43">
        <v>62.4</v>
      </c>
      <c r="P3722" s="42">
        <v>85</v>
      </c>
      <c r="Q3722" s="42">
        <v>12</v>
      </c>
      <c r="R3722" s="42">
        <v>13.5</v>
      </c>
    </row>
    <row r="3723" spans="1:18" x14ac:dyDescent="0.3">
      <c r="A3723" t="s">
        <v>3923</v>
      </c>
      <c r="B3723" s="17">
        <v>45132</v>
      </c>
      <c r="C3723" t="s">
        <v>3925</v>
      </c>
      <c r="D3723" t="s">
        <v>3926</v>
      </c>
      <c r="E3723" t="s">
        <v>3927</v>
      </c>
      <c r="F3723" t="s">
        <v>3931</v>
      </c>
      <c r="G3723" t="s">
        <v>3921</v>
      </c>
      <c r="H3723" t="s">
        <v>3922</v>
      </c>
      <c r="I3723">
        <v>1136.6999999999998</v>
      </c>
      <c r="J3723" s="41">
        <v>8.7000000000000011E-3</v>
      </c>
      <c r="K3723" s="42">
        <v>9.889289999999999</v>
      </c>
      <c r="L3723" s="43">
        <v>1.0119999999999996</v>
      </c>
      <c r="M3723" s="42">
        <v>10.007961479999995</v>
      </c>
      <c r="N3723">
        <v>1</v>
      </c>
      <c r="O3723" s="43">
        <v>73.2</v>
      </c>
      <c r="P3723" s="42">
        <v>46</v>
      </c>
      <c r="Q3723" s="42">
        <v>8</v>
      </c>
      <c r="R3723" s="42">
        <v>10.5</v>
      </c>
    </row>
    <row r="3724" spans="1:18" x14ac:dyDescent="0.3">
      <c r="A3724" t="s">
        <v>3923</v>
      </c>
      <c r="B3724" s="17">
        <v>45133</v>
      </c>
      <c r="C3724" t="s">
        <v>3925</v>
      </c>
      <c r="D3724" t="s">
        <v>3926</v>
      </c>
      <c r="E3724" t="s">
        <v>3927</v>
      </c>
      <c r="F3724" t="s">
        <v>3931</v>
      </c>
      <c r="G3724" t="s">
        <v>3921</v>
      </c>
      <c r="H3724" t="s">
        <v>3922</v>
      </c>
      <c r="I3724">
        <v>1122</v>
      </c>
      <c r="J3724" s="41">
        <v>1.0700000000000001E-2</v>
      </c>
      <c r="K3724" s="42">
        <v>12.005400000000002</v>
      </c>
      <c r="L3724" s="43">
        <v>0.75899999999999967</v>
      </c>
      <c r="M3724" s="42">
        <v>9.1120985999999977</v>
      </c>
      <c r="N3724">
        <v>2</v>
      </c>
      <c r="O3724" s="43">
        <v>158.4</v>
      </c>
      <c r="P3724" s="42">
        <v>37</v>
      </c>
      <c r="Q3724" s="42">
        <v>13</v>
      </c>
      <c r="R3724" s="42">
        <v>13.5</v>
      </c>
    </row>
    <row r="3725" spans="1:18" x14ac:dyDescent="0.3">
      <c r="A3725" t="s">
        <v>3923</v>
      </c>
      <c r="B3725" s="17">
        <v>45134</v>
      </c>
      <c r="C3725" t="s">
        <v>3925</v>
      </c>
      <c r="D3725" t="s">
        <v>3926</v>
      </c>
      <c r="E3725" t="s">
        <v>3927</v>
      </c>
      <c r="F3725" t="s">
        <v>3931</v>
      </c>
      <c r="G3725" t="s">
        <v>3921</v>
      </c>
      <c r="H3725" t="s">
        <v>3922</v>
      </c>
      <c r="I3725">
        <v>866.59999999999991</v>
      </c>
      <c r="J3725" s="41">
        <v>1.15E-2</v>
      </c>
      <c r="K3725" s="42">
        <v>9.9658999999999995</v>
      </c>
      <c r="L3725" s="43">
        <v>0.19550000000000003</v>
      </c>
      <c r="M3725" s="42">
        <v>1.9483334500000002</v>
      </c>
      <c r="N3725">
        <v>1</v>
      </c>
      <c r="O3725" s="43">
        <v>36</v>
      </c>
      <c r="P3725" s="42">
        <v>77</v>
      </c>
      <c r="Q3725" s="42">
        <v>14</v>
      </c>
      <c r="R3725" s="42">
        <v>4.5</v>
      </c>
    </row>
    <row r="3726" spans="1:18" x14ac:dyDescent="0.3">
      <c r="A3726" t="s">
        <v>3923</v>
      </c>
      <c r="B3726" s="17">
        <v>45135</v>
      </c>
      <c r="C3726" t="s">
        <v>3925</v>
      </c>
      <c r="D3726" t="s">
        <v>3926</v>
      </c>
      <c r="E3726" t="s">
        <v>3927</v>
      </c>
      <c r="F3726" t="s">
        <v>3931</v>
      </c>
      <c r="G3726" t="s">
        <v>3921</v>
      </c>
      <c r="H3726" t="s">
        <v>3922</v>
      </c>
      <c r="I3726">
        <v>1136.1999999999998</v>
      </c>
      <c r="J3726" s="41">
        <v>1.2199999999999999E-2</v>
      </c>
      <c r="K3726" s="42">
        <v>13.861639999999996</v>
      </c>
      <c r="L3726" s="43">
        <v>1.1269999999999998</v>
      </c>
      <c r="M3726" s="42">
        <v>15.622068279999992</v>
      </c>
      <c r="N3726">
        <v>4</v>
      </c>
      <c r="O3726" s="43">
        <v>110.39999999999999</v>
      </c>
      <c r="P3726" s="42">
        <v>40</v>
      </c>
      <c r="Q3726" s="42">
        <v>16</v>
      </c>
      <c r="R3726" s="42">
        <v>12</v>
      </c>
    </row>
    <row r="3727" spans="1:18" x14ac:dyDescent="0.3">
      <c r="A3727" t="s">
        <v>3923</v>
      </c>
      <c r="B3727" s="17">
        <v>45136</v>
      </c>
      <c r="C3727" t="s">
        <v>3925</v>
      </c>
      <c r="D3727" t="s">
        <v>3926</v>
      </c>
      <c r="E3727" t="s">
        <v>3927</v>
      </c>
      <c r="F3727" t="s">
        <v>3931</v>
      </c>
      <c r="G3727" t="s">
        <v>3921</v>
      </c>
      <c r="H3727" t="s">
        <v>3922</v>
      </c>
      <c r="I3727">
        <v>931.89999999999986</v>
      </c>
      <c r="J3727" s="41">
        <v>9.8999999999999991E-3</v>
      </c>
      <c r="K3727" s="42">
        <v>9.2258099999999974</v>
      </c>
      <c r="L3727" s="43">
        <v>0.57499999999999984</v>
      </c>
      <c r="M3727" s="42">
        <v>5.3048407499999968</v>
      </c>
      <c r="N3727">
        <v>4</v>
      </c>
      <c r="O3727" s="43">
        <v>102</v>
      </c>
      <c r="P3727" s="42">
        <v>49</v>
      </c>
      <c r="Q3727" s="42">
        <v>22</v>
      </c>
      <c r="R3727" s="42">
        <v>7.5</v>
      </c>
    </row>
    <row r="3728" spans="1:18" x14ac:dyDescent="0.3">
      <c r="A3728" t="s">
        <v>3923</v>
      </c>
      <c r="B3728" s="17">
        <v>45137</v>
      </c>
      <c r="C3728" t="s">
        <v>3925</v>
      </c>
      <c r="D3728" t="s">
        <v>3926</v>
      </c>
      <c r="E3728" t="s">
        <v>3927</v>
      </c>
      <c r="F3728" t="s">
        <v>3931</v>
      </c>
      <c r="G3728" t="s">
        <v>3921</v>
      </c>
      <c r="H3728" t="s">
        <v>3922</v>
      </c>
      <c r="I3728">
        <v>1040.5999999999999</v>
      </c>
      <c r="J3728" s="41">
        <v>8.6E-3</v>
      </c>
      <c r="K3728" s="42">
        <v>8.9491599999999991</v>
      </c>
      <c r="L3728" s="43">
        <v>0.57499999999999996</v>
      </c>
      <c r="M3728" s="42">
        <v>5.1457669999999993</v>
      </c>
      <c r="N3728">
        <v>4</v>
      </c>
      <c r="O3728" s="43">
        <v>133.19999999999999</v>
      </c>
      <c r="P3728" s="42">
        <v>50</v>
      </c>
      <c r="Q3728" s="42">
        <v>8</v>
      </c>
      <c r="R3728" s="42">
        <v>15</v>
      </c>
    </row>
    <row r="3729" spans="1:18" x14ac:dyDescent="0.3">
      <c r="A3729" t="s">
        <v>3923</v>
      </c>
      <c r="B3729" s="17">
        <v>45138</v>
      </c>
      <c r="C3729" t="s">
        <v>3925</v>
      </c>
      <c r="D3729" t="s">
        <v>3926</v>
      </c>
      <c r="E3729" t="s">
        <v>3927</v>
      </c>
      <c r="F3729" t="s">
        <v>3931</v>
      </c>
      <c r="G3729" t="s">
        <v>3921</v>
      </c>
      <c r="H3729" t="s">
        <v>3922</v>
      </c>
      <c r="I3729">
        <v>1096.6999999999998</v>
      </c>
      <c r="J3729" s="41">
        <v>1.4099999999999998E-2</v>
      </c>
      <c r="K3729" s="42">
        <v>15.463469999999996</v>
      </c>
      <c r="L3729" s="43">
        <v>0.65549999999999975</v>
      </c>
      <c r="M3729" s="42">
        <v>10.136304584999992</v>
      </c>
      <c r="N3729">
        <v>2</v>
      </c>
      <c r="O3729" s="43">
        <v>36</v>
      </c>
      <c r="P3729" s="42">
        <v>56</v>
      </c>
      <c r="Q3729" s="42">
        <v>17</v>
      </c>
      <c r="R3729" s="42">
        <v>12</v>
      </c>
    </row>
    <row r="3730" spans="1:18" x14ac:dyDescent="0.3">
      <c r="A3730" t="s">
        <v>3923</v>
      </c>
      <c r="B3730" s="17">
        <v>45139</v>
      </c>
      <c r="C3730" t="s">
        <v>3925</v>
      </c>
      <c r="D3730" t="s">
        <v>3926</v>
      </c>
      <c r="E3730" t="s">
        <v>3927</v>
      </c>
      <c r="F3730" t="s">
        <v>3931</v>
      </c>
      <c r="G3730" t="s">
        <v>3921</v>
      </c>
      <c r="H3730" t="s">
        <v>3922</v>
      </c>
      <c r="I3730">
        <v>1021.0999999999999</v>
      </c>
      <c r="J3730" s="41">
        <v>9.7999999999999997E-3</v>
      </c>
      <c r="K3730" s="42">
        <v>10.006779999999999</v>
      </c>
      <c r="L3730" s="43">
        <v>0.59799999999999986</v>
      </c>
      <c r="M3730" s="42">
        <v>5.9840544399999978</v>
      </c>
      <c r="N3730">
        <v>1</v>
      </c>
      <c r="O3730" s="43">
        <v>51.6</v>
      </c>
      <c r="P3730" s="42">
        <v>35</v>
      </c>
      <c r="Q3730" s="42">
        <v>11</v>
      </c>
      <c r="R3730" s="42">
        <v>10.5</v>
      </c>
    </row>
    <row r="3731" spans="1:18" x14ac:dyDescent="0.3">
      <c r="A3731" t="s">
        <v>3923</v>
      </c>
      <c r="B3731" s="17">
        <v>45140</v>
      </c>
      <c r="C3731" t="s">
        <v>3925</v>
      </c>
      <c r="D3731" t="s">
        <v>3926</v>
      </c>
      <c r="E3731" t="s">
        <v>3927</v>
      </c>
      <c r="F3731" t="s">
        <v>3931</v>
      </c>
      <c r="G3731" t="s">
        <v>3921</v>
      </c>
      <c r="H3731" t="s">
        <v>3922</v>
      </c>
      <c r="I3731">
        <v>624.09999999999991</v>
      </c>
      <c r="J3731" s="41">
        <v>1.0800000000000004E-2</v>
      </c>
      <c r="K3731" s="42">
        <v>6.7402800000000012</v>
      </c>
      <c r="L3731" s="43">
        <v>0.64399999999999979</v>
      </c>
      <c r="M3731" s="42">
        <v>4.3407403199999992</v>
      </c>
      <c r="N3731">
        <v>2</v>
      </c>
      <c r="O3731" s="43">
        <v>116.39999999999999</v>
      </c>
      <c r="P3731" s="42">
        <v>68</v>
      </c>
      <c r="Q3731" s="42">
        <v>12</v>
      </c>
      <c r="R3731" s="42">
        <v>13.5</v>
      </c>
    </row>
    <row r="3732" spans="1:18" x14ac:dyDescent="0.3">
      <c r="A3732" t="s">
        <v>3923</v>
      </c>
      <c r="B3732" s="17">
        <v>45141</v>
      </c>
      <c r="C3732" t="s">
        <v>3925</v>
      </c>
      <c r="D3732" t="s">
        <v>3926</v>
      </c>
      <c r="E3732" t="s">
        <v>3927</v>
      </c>
      <c r="F3732" t="s">
        <v>3931</v>
      </c>
      <c r="G3732" t="s">
        <v>3921</v>
      </c>
      <c r="H3732" t="s">
        <v>3922</v>
      </c>
      <c r="I3732">
        <v>817.19999999999982</v>
      </c>
      <c r="J3732" s="41">
        <v>1.2400000000000001E-2</v>
      </c>
      <c r="K3732" s="42">
        <v>10.133279999999999</v>
      </c>
      <c r="L3732" s="43">
        <v>0.23000000000000007</v>
      </c>
      <c r="M3732" s="42">
        <v>2.3306544000000007</v>
      </c>
      <c r="N3732">
        <v>1</v>
      </c>
      <c r="O3732" s="43">
        <v>13.2</v>
      </c>
      <c r="P3732" s="42">
        <v>50</v>
      </c>
      <c r="Q3732" s="42">
        <v>13</v>
      </c>
      <c r="R3732" s="42">
        <v>16.5</v>
      </c>
    </row>
    <row r="3733" spans="1:18" x14ac:dyDescent="0.3">
      <c r="A3733" t="s">
        <v>3923</v>
      </c>
      <c r="B3733" s="17">
        <v>45142</v>
      </c>
      <c r="C3733" t="s">
        <v>3925</v>
      </c>
      <c r="D3733" t="s">
        <v>3926</v>
      </c>
      <c r="E3733" t="s">
        <v>3927</v>
      </c>
      <c r="F3733" t="s">
        <v>3931</v>
      </c>
      <c r="G3733" t="s">
        <v>3921</v>
      </c>
      <c r="H3733" t="s">
        <v>3922</v>
      </c>
      <c r="I3733">
        <v>1194.3</v>
      </c>
      <c r="J3733" s="41">
        <v>1.0800000000000001E-2</v>
      </c>
      <c r="K3733" s="42">
        <v>12.898440000000001</v>
      </c>
      <c r="L3733" s="43">
        <v>0.28750000000000003</v>
      </c>
      <c r="M3733" s="42">
        <v>3.7083015000000006</v>
      </c>
      <c r="N3733">
        <v>2</v>
      </c>
      <c r="O3733" s="43">
        <v>3.5999999999999996</v>
      </c>
      <c r="P3733" s="42">
        <v>69</v>
      </c>
      <c r="Q3733" s="42">
        <v>9</v>
      </c>
      <c r="R3733" s="42">
        <v>10.5</v>
      </c>
    </row>
    <row r="3734" spans="1:18" x14ac:dyDescent="0.3">
      <c r="A3734" t="s">
        <v>3923</v>
      </c>
      <c r="B3734" s="17">
        <v>45143</v>
      </c>
      <c r="C3734" t="s">
        <v>3925</v>
      </c>
      <c r="D3734" t="s">
        <v>3926</v>
      </c>
      <c r="E3734" t="s">
        <v>3927</v>
      </c>
      <c r="F3734" t="s">
        <v>3931</v>
      </c>
      <c r="G3734" t="s">
        <v>3921</v>
      </c>
      <c r="H3734" t="s">
        <v>3922</v>
      </c>
      <c r="I3734">
        <v>768.40000000000009</v>
      </c>
      <c r="J3734" s="41">
        <v>1.3400000000000002E-2</v>
      </c>
      <c r="K3734" s="42">
        <v>10.296560000000003</v>
      </c>
      <c r="L3734" s="43">
        <v>0.64399999999999979</v>
      </c>
      <c r="M3734" s="42">
        <v>6.6309846399999994</v>
      </c>
      <c r="N3734">
        <v>2</v>
      </c>
      <c r="O3734" s="43">
        <v>37.199999999999996</v>
      </c>
      <c r="P3734" s="42">
        <v>48</v>
      </c>
      <c r="Q3734" s="42">
        <v>19</v>
      </c>
      <c r="R3734" s="42">
        <v>9</v>
      </c>
    </row>
    <row r="3735" spans="1:18" x14ac:dyDescent="0.3">
      <c r="A3735" t="s">
        <v>3923</v>
      </c>
      <c r="B3735" s="17">
        <v>45144</v>
      </c>
      <c r="C3735" t="s">
        <v>3925</v>
      </c>
      <c r="D3735" t="s">
        <v>3926</v>
      </c>
      <c r="E3735" t="s">
        <v>3927</v>
      </c>
      <c r="F3735" t="s">
        <v>3931</v>
      </c>
      <c r="G3735" t="s">
        <v>3921</v>
      </c>
      <c r="H3735" t="s">
        <v>3922</v>
      </c>
      <c r="I3735">
        <v>580.09999999999991</v>
      </c>
      <c r="J3735" s="41">
        <v>1.1300000000000001E-2</v>
      </c>
      <c r="K3735" s="42">
        <v>6.5551299999999992</v>
      </c>
      <c r="L3735" s="43">
        <v>0.49449999999999988</v>
      </c>
      <c r="M3735" s="42">
        <v>3.2415117849999988</v>
      </c>
      <c r="N3735">
        <v>1</v>
      </c>
      <c r="O3735" s="43">
        <v>58.8</v>
      </c>
      <c r="P3735" s="42">
        <v>81</v>
      </c>
      <c r="Q3735" s="42">
        <v>22</v>
      </c>
      <c r="R3735" s="42">
        <v>0</v>
      </c>
    </row>
    <row r="3736" spans="1:18" x14ac:dyDescent="0.3">
      <c r="A3736" t="s">
        <v>3923</v>
      </c>
      <c r="B3736" s="17">
        <v>45145</v>
      </c>
      <c r="C3736" t="s">
        <v>3925</v>
      </c>
      <c r="D3736" t="s">
        <v>3926</v>
      </c>
      <c r="E3736" t="s">
        <v>3927</v>
      </c>
      <c r="F3736" t="s">
        <v>3931</v>
      </c>
      <c r="G3736" t="s">
        <v>3921</v>
      </c>
      <c r="H3736" t="s">
        <v>3922</v>
      </c>
      <c r="I3736">
        <v>822</v>
      </c>
      <c r="J3736" s="41">
        <v>9.3999999999999986E-3</v>
      </c>
      <c r="K3736" s="42">
        <v>7.726799999999999</v>
      </c>
      <c r="L3736" s="43">
        <v>1.2074999999999998</v>
      </c>
      <c r="M3736" s="42">
        <v>9.3301109999999969</v>
      </c>
      <c r="N3736">
        <v>3</v>
      </c>
      <c r="O3736" s="43">
        <v>55.199999999999996</v>
      </c>
      <c r="P3736" s="42">
        <v>82</v>
      </c>
      <c r="Q3736" s="42">
        <v>8</v>
      </c>
      <c r="R3736" s="42">
        <v>9</v>
      </c>
    </row>
    <row r="3737" spans="1:18" x14ac:dyDescent="0.3">
      <c r="A3737" t="s">
        <v>3923</v>
      </c>
      <c r="B3737" s="17">
        <v>45146</v>
      </c>
      <c r="C3737" t="s">
        <v>3925</v>
      </c>
      <c r="D3737" t="s">
        <v>3926</v>
      </c>
      <c r="E3737" t="s">
        <v>3927</v>
      </c>
      <c r="F3737" t="s">
        <v>3931</v>
      </c>
      <c r="G3737" t="s">
        <v>3921</v>
      </c>
      <c r="H3737" t="s">
        <v>3922</v>
      </c>
      <c r="I3737">
        <v>1280.5</v>
      </c>
      <c r="J3737" s="41">
        <v>1.3700000000000004E-2</v>
      </c>
      <c r="K3737" s="42">
        <v>17.542850000000005</v>
      </c>
      <c r="L3737" s="43">
        <v>0.64399999999999991</v>
      </c>
      <c r="M3737" s="42">
        <v>11.297595400000002</v>
      </c>
      <c r="N3737">
        <v>3</v>
      </c>
      <c r="O3737" s="43">
        <v>126</v>
      </c>
      <c r="P3737" s="42">
        <v>58</v>
      </c>
      <c r="Q3737" s="42">
        <v>8</v>
      </c>
      <c r="R3737" s="42">
        <v>15</v>
      </c>
    </row>
    <row r="3738" spans="1:18" x14ac:dyDescent="0.3">
      <c r="A3738" t="s">
        <v>3923</v>
      </c>
      <c r="B3738" s="17">
        <v>45147</v>
      </c>
      <c r="C3738" t="s">
        <v>3925</v>
      </c>
      <c r="D3738" t="s">
        <v>3926</v>
      </c>
      <c r="E3738" t="s">
        <v>3927</v>
      </c>
      <c r="F3738" t="s">
        <v>3931</v>
      </c>
      <c r="G3738" t="s">
        <v>3921</v>
      </c>
      <c r="H3738" t="s">
        <v>3922</v>
      </c>
      <c r="I3738">
        <v>1296</v>
      </c>
      <c r="J3738" s="41">
        <v>1.4999999999999999E-2</v>
      </c>
      <c r="K3738" s="42">
        <v>19.439999999999998</v>
      </c>
      <c r="L3738" s="43">
        <v>0.20700000000000005</v>
      </c>
      <c r="M3738" s="42">
        <v>4.0240800000000005</v>
      </c>
      <c r="N3738">
        <v>3</v>
      </c>
      <c r="O3738" s="43">
        <v>193.2</v>
      </c>
      <c r="P3738" s="42">
        <v>62</v>
      </c>
      <c r="Q3738" s="42">
        <v>11</v>
      </c>
      <c r="R3738" s="42">
        <v>10.5</v>
      </c>
    </row>
    <row r="3739" spans="1:18" x14ac:dyDescent="0.3">
      <c r="A3739" t="s">
        <v>3923</v>
      </c>
      <c r="B3739" s="17">
        <v>45148</v>
      </c>
      <c r="C3739" t="s">
        <v>3925</v>
      </c>
      <c r="D3739" t="s">
        <v>3926</v>
      </c>
      <c r="E3739" t="s">
        <v>3927</v>
      </c>
      <c r="F3739" t="s">
        <v>3931</v>
      </c>
      <c r="G3739" t="s">
        <v>3921</v>
      </c>
      <c r="H3739" t="s">
        <v>3922</v>
      </c>
      <c r="I3739">
        <v>1150.1999999999998</v>
      </c>
      <c r="J3739" s="41">
        <v>1.1000000000000003E-2</v>
      </c>
      <c r="K3739" s="42">
        <v>12.652200000000001</v>
      </c>
      <c r="L3739" s="43">
        <v>0.89699999999999969</v>
      </c>
      <c r="M3739" s="42">
        <v>11.349023399999997</v>
      </c>
      <c r="N3739">
        <v>2</v>
      </c>
      <c r="O3739" s="43">
        <v>12</v>
      </c>
      <c r="P3739" s="42">
        <v>75</v>
      </c>
      <c r="Q3739" s="42">
        <v>16</v>
      </c>
      <c r="R3739" s="42">
        <v>13.5</v>
      </c>
    </row>
    <row r="3740" spans="1:18" x14ac:dyDescent="0.3">
      <c r="A3740" t="s">
        <v>3923</v>
      </c>
      <c r="B3740" s="17">
        <v>45149</v>
      </c>
      <c r="C3740" t="s">
        <v>3925</v>
      </c>
      <c r="D3740" t="s">
        <v>3926</v>
      </c>
      <c r="E3740" t="s">
        <v>3927</v>
      </c>
      <c r="F3740" t="s">
        <v>3931</v>
      </c>
      <c r="G3740" t="s">
        <v>3921</v>
      </c>
      <c r="H3740" t="s">
        <v>3922</v>
      </c>
      <c r="I3740">
        <v>612.29999999999995</v>
      </c>
      <c r="J3740" s="41">
        <v>1.0100000000000003E-2</v>
      </c>
      <c r="K3740" s="42">
        <v>6.1842300000000012</v>
      </c>
      <c r="L3740" s="43">
        <v>0.43700000000000011</v>
      </c>
      <c r="M3740" s="42">
        <v>2.7025085100000013</v>
      </c>
      <c r="N3740">
        <v>1</v>
      </c>
      <c r="O3740" s="43">
        <v>52.8</v>
      </c>
      <c r="P3740" s="42">
        <v>43</v>
      </c>
      <c r="Q3740" s="42">
        <v>17</v>
      </c>
      <c r="R3740" s="42">
        <v>7.5</v>
      </c>
    </row>
    <row r="3741" spans="1:18" x14ac:dyDescent="0.3">
      <c r="A3741" t="s">
        <v>3923</v>
      </c>
      <c r="B3741" s="17">
        <v>45150</v>
      </c>
      <c r="C3741" t="s">
        <v>3925</v>
      </c>
      <c r="D3741" t="s">
        <v>3926</v>
      </c>
      <c r="E3741" t="s">
        <v>3927</v>
      </c>
      <c r="F3741" t="s">
        <v>3931</v>
      </c>
      <c r="G3741" t="s">
        <v>3921</v>
      </c>
      <c r="H3741" t="s">
        <v>3922</v>
      </c>
      <c r="I3741">
        <v>800.59999999999991</v>
      </c>
      <c r="J3741" s="41">
        <v>1.32E-2</v>
      </c>
      <c r="K3741" s="42">
        <v>10.567919999999999</v>
      </c>
      <c r="L3741" s="43">
        <v>0.36800000000000005</v>
      </c>
      <c r="M3741" s="42">
        <v>3.88899456</v>
      </c>
      <c r="N3741">
        <v>2</v>
      </c>
      <c r="O3741" s="43">
        <v>43.199999999999996</v>
      </c>
      <c r="P3741" s="42">
        <v>44</v>
      </c>
      <c r="Q3741" s="42">
        <v>17</v>
      </c>
      <c r="R3741" s="42">
        <v>7.5</v>
      </c>
    </row>
    <row r="3742" spans="1:18" x14ac:dyDescent="0.3">
      <c r="A3742" t="s">
        <v>3923</v>
      </c>
      <c r="B3742" s="17">
        <v>45151</v>
      </c>
      <c r="C3742" t="s">
        <v>3925</v>
      </c>
      <c r="D3742" t="s">
        <v>3926</v>
      </c>
      <c r="E3742" t="s">
        <v>3927</v>
      </c>
      <c r="F3742" t="s">
        <v>3931</v>
      </c>
      <c r="G3742" t="s">
        <v>3921</v>
      </c>
      <c r="H3742" t="s">
        <v>3922</v>
      </c>
      <c r="I3742">
        <v>845.40000000000009</v>
      </c>
      <c r="J3742" s="41">
        <v>1.8200000000000001E-2</v>
      </c>
      <c r="K3742" s="42">
        <v>15.386280000000003</v>
      </c>
      <c r="L3742" s="43">
        <v>0.98899999999999966</v>
      </c>
      <c r="M3742" s="42">
        <v>15.217030919999997</v>
      </c>
      <c r="N3742">
        <v>1</v>
      </c>
      <c r="O3742" s="43">
        <v>82.8</v>
      </c>
      <c r="P3742" s="42">
        <v>73</v>
      </c>
      <c r="Q3742" s="42">
        <v>7</v>
      </c>
      <c r="R3742" s="42">
        <v>4.5</v>
      </c>
    </row>
    <row r="3743" spans="1:18" x14ac:dyDescent="0.3">
      <c r="A3743" t="s">
        <v>3923</v>
      </c>
      <c r="B3743" s="17">
        <v>45152</v>
      </c>
      <c r="C3743" t="s">
        <v>3925</v>
      </c>
      <c r="D3743" t="s">
        <v>3926</v>
      </c>
      <c r="E3743" t="s">
        <v>3927</v>
      </c>
      <c r="F3743" t="s">
        <v>3931</v>
      </c>
      <c r="G3743" t="s">
        <v>3921</v>
      </c>
      <c r="H3743" t="s">
        <v>3922</v>
      </c>
      <c r="I3743">
        <v>1280.8</v>
      </c>
      <c r="J3743" s="41">
        <v>1.2699999999999999E-2</v>
      </c>
      <c r="K3743" s="42">
        <v>16.266159999999999</v>
      </c>
      <c r="L3743" s="43">
        <v>0.70149999999999968</v>
      </c>
      <c r="M3743" s="42">
        <v>11.410711239999994</v>
      </c>
      <c r="N3743">
        <v>3</v>
      </c>
      <c r="O3743" s="43">
        <v>126</v>
      </c>
      <c r="P3743" s="42">
        <v>42</v>
      </c>
      <c r="Q3743" s="42">
        <v>5</v>
      </c>
      <c r="R3743" s="42">
        <v>4.5</v>
      </c>
    </row>
    <row r="3744" spans="1:18" x14ac:dyDescent="0.3">
      <c r="A3744" t="s">
        <v>3923</v>
      </c>
      <c r="B3744" s="17">
        <v>45153</v>
      </c>
      <c r="C3744" t="s">
        <v>3925</v>
      </c>
      <c r="D3744" t="s">
        <v>3926</v>
      </c>
      <c r="E3744" t="s">
        <v>3927</v>
      </c>
      <c r="F3744" t="s">
        <v>3931</v>
      </c>
      <c r="G3744" t="s">
        <v>3921</v>
      </c>
      <c r="H3744" t="s">
        <v>3922</v>
      </c>
      <c r="I3744">
        <v>1040.8</v>
      </c>
      <c r="J3744" s="41">
        <v>1.3400000000000002E-2</v>
      </c>
      <c r="K3744" s="42">
        <v>13.946720000000001</v>
      </c>
      <c r="L3744" s="43">
        <v>0.48299999999999993</v>
      </c>
      <c r="M3744" s="42">
        <v>6.7362657599999993</v>
      </c>
      <c r="N3744">
        <v>1</v>
      </c>
      <c r="O3744" s="43">
        <v>81.599999999999994</v>
      </c>
      <c r="P3744" s="42">
        <v>69</v>
      </c>
      <c r="Q3744" s="42">
        <v>8</v>
      </c>
      <c r="R3744" s="42">
        <v>6</v>
      </c>
    </row>
    <row r="3745" spans="1:18" x14ac:dyDescent="0.3">
      <c r="A3745" t="s">
        <v>3923</v>
      </c>
      <c r="B3745" s="17">
        <v>45154</v>
      </c>
      <c r="C3745" t="s">
        <v>3925</v>
      </c>
      <c r="D3745" t="s">
        <v>3926</v>
      </c>
      <c r="E3745" t="s">
        <v>3927</v>
      </c>
      <c r="F3745" t="s">
        <v>3931</v>
      </c>
      <c r="G3745" t="s">
        <v>3921</v>
      </c>
      <c r="H3745" t="s">
        <v>3922</v>
      </c>
      <c r="I3745">
        <v>1177.1999999999998</v>
      </c>
      <c r="J3745" s="41">
        <v>1.4100000000000001E-2</v>
      </c>
      <c r="K3745" s="42">
        <v>16.598520000000001</v>
      </c>
      <c r="L3745" s="43">
        <v>0.95449999999999957</v>
      </c>
      <c r="M3745" s="42">
        <v>15.843287339999993</v>
      </c>
      <c r="N3745">
        <v>3</v>
      </c>
      <c r="O3745" s="43">
        <v>92.399999999999991</v>
      </c>
      <c r="P3745" s="42">
        <v>46</v>
      </c>
      <c r="Q3745" s="42">
        <v>4</v>
      </c>
      <c r="R3745" s="42">
        <v>9</v>
      </c>
    </row>
    <row r="3746" spans="1:18" x14ac:dyDescent="0.3">
      <c r="A3746" t="s">
        <v>3923</v>
      </c>
      <c r="B3746" s="17">
        <v>45155</v>
      </c>
      <c r="C3746" t="s">
        <v>3925</v>
      </c>
      <c r="D3746" t="s">
        <v>3926</v>
      </c>
      <c r="E3746" t="s">
        <v>3927</v>
      </c>
      <c r="F3746" t="s">
        <v>3931</v>
      </c>
      <c r="G3746" t="s">
        <v>3921</v>
      </c>
      <c r="H3746" t="s">
        <v>3922</v>
      </c>
      <c r="I3746">
        <v>1254.1999999999998</v>
      </c>
      <c r="J3746" s="41">
        <v>1.0700000000000001E-2</v>
      </c>
      <c r="K3746" s="42">
        <v>13.419939999999999</v>
      </c>
      <c r="L3746" s="43">
        <v>0.32200000000000001</v>
      </c>
      <c r="M3746" s="42">
        <v>4.3212206799999997</v>
      </c>
      <c r="N3746">
        <v>1</v>
      </c>
      <c r="O3746" s="43">
        <v>38.4</v>
      </c>
      <c r="P3746" s="42">
        <v>77</v>
      </c>
      <c r="Q3746" s="42">
        <v>19</v>
      </c>
      <c r="R3746" s="42">
        <v>15</v>
      </c>
    </row>
    <row r="3747" spans="1:18" x14ac:dyDescent="0.3">
      <c r="A3747" t="s">
        <v>3923</v>
      </c>
      <c r="B3747" s="17">
        <v>45156</v>
      </c>
      <c r="C3747" t="s">
        <v>3925</v>
      </c>
      <c r="D3747" t="s">
        <v>3926</v>
      </c>
      <c r="E3747" t="s">
        <v>3927</v>
      </c>
      <c r="F3747" t="s">
        <v>3931</v>
      </c>
      <c r="G3747" t="s">
        <v>3921</v>
      </c>
      <c r="H3747" t="s">
        <v>3922</v>
      </c>
      <c r="I3747">
        <v>752.59999999999991</v>
      </c>
      <c r="J3747" s="41">
        <v>1.1700000000000002E-2</v>
      </c>
      <c r="K3747" s="42">
        <v>8.8054199999999998</v>
      </c>
      <c r="L3747" s="43">
        <v>1.0924999999999996</v>
      </c>
      <c r="M3747" s="42">
        <v>9.6199213499999967</v>
      </c>
      <c r="N3747">
        <v>2</v>
      </c>
      <c r="O3747" s="43">
        <v>69.599999999999994</v>
      </c>
      <c r="P3747" s="42">
        <v>52</v>
      </c>
      <c r="Q3747" s="42">
        <v>8</v>
      </c>
      <c r="R3747" s="42">
        <v>12</v>
      </c>
    </row>
    <row r="3748" spans="1:18" x14ac:dyDescent="0.3">
      <c r="A3748" t="s">
        <v>3923</v>
      </c>
      <c r="B3748" s="17">
        <v>45157</v>
      </c>
      <c r="C3748" t="s">
        <v>3925</v>
      </c>
      <c r="D3748" t="s">
        <v>3926</v>
      </c>
      <c r="E3748" t="s">
        <v>3927</v>
      </c>
      <c r="F3748" t="s">
        <v>3931</v>
      </c>
      <c r="G3748" t="s">
        <v>3921</v>
      </c>
      <c r="H3748" t="s">
        <v>3922</v>
      </c>
      <c r="I3748">
        <v>1378.3999999999999</v>
      </c>
      <c r="J3748" s="41">
        <v>9.5000000000000015E-3</v>
      </c>
      <c r="K3748" s="42">
        <v>13.094800000000001</v>
      </c>
      <c r="L3748" s="43">
        <v>1.1269999999999996</v>
      </c>
      <c r="M3748" s="42">
        <v>14.757839599999995</v>
      </c>
      <c r="N3748">
        <v>2</v>
      </c>
      <c r="O3748" s="43">
        <v>12</v>
      </c>
      <c r="P3748" s="42">
        <v>63</v>
      </c>
      <c r="Q3748" s="42">
        <v>12</v>
      </c>
      <c r="R3748" s="42">
        <v>4.5</v>
      </c>
    </row>
    <row r="3749" spans="1:18" x14ac:dyDescent="0.3">
      <c r="A3749" t="s">
        <v>3923</v>
      </c>
      <c r="B3749" s="17">
        <v>45158</v>
      </c>
      <c r="C3749" t="s">
        <v>3925</v>
      </c>
      <c r="D3749" t="s">
        <v>3926</v>
      </c>
      <c r="E3749" t="s">
        <v>3927</v>
      </c>
      <c r="F3749" t="s">
        <v>3931</v>
      </c>
      <c r="G3749" t="s">
        <v>3921</v>
      </c>
      <c r="H3749" t="s">
        <v>3922</v>
      </c>
      <c r="I3749">
        <v>947.90000000000009</v>
      </c>
      <c r="J3749" s="41">
        <v>1.3000000000000001E-2</v>
      </c>
      <c r="K3749" s="42">
        <v>12.322700000000003</v>
      </c>
      <c r="L3749" s="43">
        <v>0.73599999999999965</v>
      </c>
      <c r="M3749" s="42">
        <v>9.0695071999999985</v>
      </c>
      <c r="N3749">
        <v>1</v>
      </c>
      <c r="O3749" s="43">
        <v>60</v>
      </c>
      <c r="P3749" s="42">
        <v>38</v>
      </c>
      <c r="Q3749" s="42">
        <v>6</v>
      </c>
      <c r="R3749" s="42">
        <v>15</v>
      </c>
    </row>
    <row r="3750" spans="1:18" x14ac:dyDescent="0.3">
      <c r="A3750" t="s">
        <v>3923</v>
      </c>
      <c r="B3750" s="17">
        <v>45159</v>
      </c>
      <c r="C3750" t="s">
        <v>3925</v>
      </c>
      <c r="D3750" t="s">
        <v>3926</v>
      </c>
      <c r="E3750" t="s">
        <v>3927</v>
      </c>
      <c r="F3750" t="s">
        <v>3931</v>
      </c>
      <c r="G3750" t="s">
        <v>3921</v>
      </c>
      <c r="H3750" t="s">
        <v>3922</v>
      </c>
      <c r="I3750">
        <v>991.3</v>
      </c>
      <c r="J3750" s="41">
        <v>9.1000000000000004E-3</v>
      </c>
      <c r="K3750" s="42">
        <v>9.0208300000000001</v>
      </c>
      <c r="L3750" s="43">
        <v>1.5179999999999998</v>
      </c>
      <c r="M3750" s="42">
        <v>13.693619939999998</v>
      </c>
      <c r="N3750">
        <v>4</v>
      </c>
      <c r="O3750" s="43">
        <v>93.6</v>
      </c>
      <c r="P3750" s="42">
        <v>52</v>
      </c>
      <c r="Q3750" s="42">
        <v>17</v>
      </c>
      <c r="R3750" s="42">
        <v>18</v>
      </c>
    </row>
    <row r="3751" spans="1:18" x14ac:dyDescent="0.3">
      <c r="A3751" t="s">
        <v>3923</v>
      </c>
      <c r="B3751" s="17">
        <v>45160</v>
      </c>
      <c r="C3751" t="s">
        <v>3925</v>
      </c>
      <c r="D3751" t="s">
        <v>3926</v>
      </c>
      <c r="E3751" t="s">
        <v>3927</v>
      </c>
      <c r="F3751" t="s">
        <v>3931</v>
      </c>
      <c r="G3751" t="s">
        <v>3921</v>
      </c>
      <c r="H3751" t="s">
        <v>3922</v>
      </c>
      <c r="I3751">
        <v>1012.3999999999999</v>
      </c>
      <c r="J3751" s="41">
        <v>1.4599999999999998E-2</v>
      </c>
      <c r="K3751" s="42">
        <v>14.781039999999996</v>
      </c>
      <c r="L3751" s="43">
        <v>0.97749999999999959</v>
      </c>
      <c r="M3751" s="42">
        <v>14.448466599999989</v>
      </c>
      <c r="N3751">
        <v>3</v>
      </c>
      <c r="O3751" s="43">
        <v>160.79999999999998</v>
      </c>
      <c r="P3751" s="42">
        <v>80</v>
      </c>
      <c r="Q3751" s="42">
        <v>9</v>
      </c>
      <c r="R3751" s="42">
        <v>7.5</v>
      </c>
    </row>
    <row r="3752" spans="1:18" x14ac:dyDescent="0.3">
      <c r="A3752" t="s">
        <v>3923</v>
      </c>
      <c r="B3752" s="17">
        <v>45161</v>
      </c>
      <c r="C3752" t="s">
        <v>3925</v>
      </c>
      <c r="D3752" t="s">
        <v>3926</v>
      </c>
      <c r="E3752" t="s">
        <v>3927</v>
      </c>
      <c r="F3752" t="s">
        <v>3931</v>
      </c>
      <c r="G3752" t="s">
        <v>3921</v>
      </c>
      <c r="H3752" t="s">
        <v>3922</v>
      </c>
      <c r="I3752">
        <v>714.59999999999991</v>
      </c>
      <c r="J3752" s="41">
        <v>1.0500000000000002E-2</v>
      </c>
      <c r="K3752" s="42">
        <v>7.5033000000000012</v>
      </c>
      <c r="L3752" s="43">
        <v>0.88549999999999973</v>
      </c>
      <c r="M3752" s="42">
        <v>6.6441721499999993</v>
      </c>
      <c r="N3752">
        <v>3</v>
      </c>
      <c r="O3752" s="43">
        <v>158.4</v>
      </c>
      <c r="P3752" s="42">
        <v>34</v>
      </c>
      <c r="Q3752" s="42">
        <v>21</v>
      </c>
      <c r="R3752" s="42">
        <v>16.5</v>
      </c>
    </row>
    <row r="3753" spans="1:18" x14ac:dyDescent="0.3">
      <c r="A3753" t="s">
        <v>3923</v>
      </c>
      <c r="B3753" s="17">
        <v>45162</v>
      </c>
      <c r="C3753" t="s">
        <v>3925</v>
      </c>
      <c r="D3753" t="s">
        <v>3926</v>
      </c>
      <c r="E3753" t="s">
        <v>3927</v>
      </c>
      <c r="F3753" t="s">
        <v>3931</v>
      </c>
      <c r="G3753" t="s">
        <v>3921</v>
      </c>
      <c r="H3753" t="s">
        <v>3922</v>
      </c>
      <c r="I3753">
        <v>603.40000000000009</v>
      </c>
      <c r="J3753" s="41">
        <v>8.1000000000000013E-3</v>
      </c>
      <c r="K3753" s="42">
        <v>4.8875400000000013</v>
      </c>
      <c r="L3753" s="43">
        <v>1.0464999999999998</v>
      </c>
      <c r="M3753" s="42">
        <v>5.1148106100000001</v>
      </c>
      <c r="N3753">
        <v>5</v>
      </c>
      <c r="O3753" s="43">
        <v>116.39999999999999</v>
      </c>
      <c r="P3753" s="42">
        <v>73</v>
      </c>
      <c r="Q3753" s="42">
        <v>14</v>
      </c>
      <c r="R3753" s="42">
        <v>9</v>
      </c>
    </row>
    <row r="3754" spans="1:18" x14ac:dyDescent="0.3">
      <c r="A3754" t="s">
        <v>3923</v>
      </c>
      <c r="B3754" s="17">
        <v>45163</v>
      </c>
      <c r="C3754" t="s">
        <v>3925</v>
      </c>
      <c r="D3754" t="s">
        <v>3926</v>
      </c>
      <c r="E3754" t="s">
        <v>3927</v>
      </c>
      <c r="F3754" t="s">
        <v>3931</v>
      </c>
      <c r="G3754" t="s">
        <v>3921</v>
      </c>
      <c r="H3754" t="s">
        <v>3922</v>
      </c>
      <c r="I3754">
        <v>1199.5</v>
      </c>
      <c r="J3754" s="41">
        <v>9.0000000000000011E-3</v>
      </c>
      <c r="K3754" s="42">
        <v>10.795500000000001</v>
      </c>
      <c r="L3754" s="43">
        <v>0.43700000000000006</v>
      </c>
      <c r="M3754" s="42">
        <v>4.7176335000000007</v>
      </c>
      <c r="N3754">
        <v>2</v>
      </c>
      <c r="O3754" s="43">
        <v>156</v>
      </c>
      <c r="P3754" s="42">
        <v>90</v>
      </c>
      <c r="Q3754" s="42">
        <v>6</v>
      </c>
      <c r="R3754" s="42">
        <v>9</v>
      </c>
    </row>
    <row r="3755" spans="1:18" x14ac:dyDescent="0.3">
      <c r="A3755" t="s">
        <v>3923</v>
      </c>
      <c r="B3755" s="17">
        <v>45164</v>
      </c>
      <c r="C3755" t="s">
        <v>3925</v>
      </c>
      <c r="D3755" t="s">
        <v>3926</v>
      </c>
      <c r="E3755" t="s">
        <v>3927</v>
      </c>
      <c r="F3755" t="s">
        <v>3931</v>
      </c>
      <c r="G3755" t="s">
        <v>3921</v>
      </c>
      <c r="H3755" t="s">
        <v>3922</v>
      </c>
      <c r="I3755">
        <v>1198.8</v>
      </c>
      <c r="J3755" s="41">
        <v>1.4100000000000001E-2</v>
      </c>
      <c r="K3755" s="42">
        <v>16.903080000000003</v>
      </c>
      <c r="L3755" s="43">
        <v>1.5524999999999998</v>
      </c>
      <c r="M3755" s="42">
        <v>26.242031700000002</v>
      </c>
      <c r="N3755">
        <v>2</v>
      </c>
      <c r="O3755" s="43">
        <v>31.2</v>
      </c>
      <c r="P3755" s="42">
        <v>81</v>
      </c>
      <c r="Q3755" s="42">
        <v>16</v>
      </c>
      <c r="R3755" s="42">
        <v>6</v>
      </c>
    </row>
    <row r="3756" spans="1:18" x14ac:dyDescent="0.3">
      <c r="A3756" t="s">
        <v>3923</v>
      </c>
      <c r="B3756" s="17">
        <v>45165</v>
      </c>
      <c r="C3756" t="s">
        <v>3925</v>
      </c>
      <c r="D3756" t="s">
        <v>3926</v>
      </c>
      <c r="E3756" t="s">
        <v>3927</v>
      </c>
      <c r="F3756" t="s">
        <v>3931</v>
      </c>
      <c r="G3756" t="s">
        <v>3921</v>
      </c>
      <c r="H3756" t="s">
        <v>3922</v>
      </c>
      <c r="I3756">
        <v>669.59999999999991</v>
      </c>
      <c r="J3756" s="41">
        <v>1.3900000000000003E-2</v>
      </c>
      <c r="K3756" s="42">
        <v>9.3074399999999997</v>
      </c>
      <c r="L3756" s="43">
        <v>0.67849999999999966</v>
      </c>
      <c r="M3756" s="42">
        <v>6.315098039999997</v>
      </c>
      <c r="N3756">
        <v>2</v>
      </c>
      <c r="O3756" s="43">
        <v>10.799999999999999</v>
      </c>
      <c r="P3756" s="42">
        <v>42</v>
      </c>
      <c r="Q3756" s="42">
        <v>7</v>
      </c>
      <c r="R3756" s="42">
        <v>15</v>
      </c>
    </row>
    <row r="3757" spans="1:18" x14ac:dyDescent="0.3">
      <c r="A3757" t="s">
        <v>3923</v>
      </c>
      <c r="B3757" s="17">
        <v>45166</v>
      </c>
      <c r="C3757" t="s">
        <v>3925</v>
      </c>
      <c r="D3757" t="s">
        <v>3926</v>
      </c>
      <c r="E3757" t="s">
        <v>3927</v>
      </c>
      <c r="F3757" t="s">
        <v>3931</v>
      </c>
      <c r="G3757" t="s">
        <v>3921</v>
      </c>
      <c r="H3757" t="s">
        <v>3922</v>
      </c>
      <c r="I3757">
        <v>877.90000000000009</v>
      </c>
      <c r="J3757" s="41">
        <v>1.1600000000000001E-2</v>
      </c>
      <c r="K3757" s="42">
        <v>10.183640000000002</v>
      </c>
      <c r="L3757" s="43">
        <v>0.96599999999999975</v>
      </c>
      <c r="M3757" s="42">
        <v>9.8373962400000003</v>
      </c>
      <c r="N3757">
        <v>1</v>
      </c>
      <c r="O3757" s="43">
        <v>7.1999999999999993</v>
      </c>
      <c r="P3757" s="42">
        <v>55</v>
      </c>
      <c r="Q3757" s="42">
        <v>16</v>
      </c>
      <c r="R3757" s="42">
        <v>7.5</v>
      </c>
    </row>
    <row r="3758" spans="1:18" x14ac:dyDescent="0.3">
      <c r="A3758" t="s">
        <v>3923</v>
      </c>
      <c r="B3758" s="17">
        <v>45167</v>
      </c>
      <c r="C3758" t="s">
        <v>3925</v>
      </c>
      <c r="D3758" t="s">
        <v>3926</v>
      </c>
      <c r="E3758" t="s">
        <v>3927</v>
      </c>
      <c r="F3758" t="s">
        <v>3931</v>
      </c>
      <c r="G3758" t="s">
        <v>3921</v>
      </c>
      <c r="H3758" t="s">
        <v>3922</v>
      </c>
      <c r="I3758">
        <v>555.4</v>
      </c>
      <c r="J3758" s="41">
        <v>1.1399999999999999E-2</v>
      </c>
      <c r="K3758" s="42">
        <v>6.3315599999999987</v>
      </c>
      <c r="L3758" s="43">
        <v>1.0349999999999997</v>
      </c>
      <c r="M3758" s="42">
        <v>6.553164599999997</v>
      </c>
      <c r="N3758">
        <v>2</v>
      </c>
      <c r="O3758" s="43">
        <v>8.4</v>
      </c>
      <c r="P3758" s="42">
        <v>77</v>
      </c>
      <c r="Q3758" s="42">
        <v>15</v>
      </c>
      <c r="R3758" s="42">
        <v>7.5</v>
      </c>
    </row>
    <row r="3759" spans="1:18" x14ac:dyDescent="0.3">
      <c r="A3759" t="s">
        <v>3923</v>
      </c>
      <c r="B3759" s="17">
        <v>45168</v>
      </c>
      <c r="C3759" t="s">
        <v>3925</v>
      </c>
      <c r="D3759" t="s">
        <v>3926</v>
      </c>
      <c r="E3759" t="s">
        <v>3927</v>
      </c>
      <c r="F3759" t="s">
        <v>3931</v>
      </c>
      <c r="G3759" t="s">
        <v>3921</v>
      </c>
      <c r="H3759" t="s">
        <v>3922</v>
      </c>
      <c r="I3759">
        <v>1249.5999999999999</v>
      </c>
      <c r="J3759" s="41">
        <v>1.15E-2</v>
      </c>
      <c r="K3759" s="42">
        <v>14.370399999999998</v>
      </c>
      <c r="L3759" s="43">
        <v>0.27600000000000002</v>
      </c>
      <c r="M3759" s="42">
        <v>3.9662303999999997</v>
      </c>
      <c r="N3759">
        <v>4</v>
      </c>
      <c r="O3759" s="43">
        <v>96</v>
      </c>
      <c r="P3759" s="42">
        <v>56</v>
      </c>
      <c r="Q3759" s="42">
        <v>17</v>
      </c>
      <c r="R3759" s="42">
        <v>15</v>
      </c>
    </row>
    <row r="3760" spans="1:18" x14ac:dyDescent="0.3">
      <c r="A3760" t="s">
        <v>3923</v>
      </c>
      <c r="B3760" s="17">
        <v>45169</v>
      </c>
      <c r="C3760" t="s">
        <v>3925</v>
      </c>
      <c r="D3760" t="s">
        <v>3926</v>
      </c>
      <c r="E3760" t="s">
        <v>3927</v>
      </c>
      <c r="F3760" t="s">
        <v>3931</v>
      </c>
      <c r="G3760" t="s">
        <v>3921</v>
      </c>
      <c r="H3760" t="s">
        <v>3922</v>
      </c>
      <c r="I3760">
        <v>1520.6</v>
      </c>
      <c r="J3760" s="41">
        <v>1.7100000000000001E-2</v>
      </c>
      <c r="K3760" s="42">
        <v>26.00226</v>
      </c>
      <c r="L3760" s="43">
        <v>0.26450000000000001</v>
      </c>
      <c r="M3760" s="42">
        <v>6.8775977700000004</v>
      </c>
      <c r="N3760">
        <v>3</v>
      </c>
      <c r="O3760" s="43">
        <v>210</v>
      </c>
      <c r="P3760" s="42">
        <v>56</v>
      </c>
      <c r="Q3760" s="42">
        <v>7</v>
      </c>
      <c r="R3760" s="42">
        <v>13.5</v>
      </c>
    </row>
    <row r="3761" spans="1:18" x14ac:dyDescent="0.3">
      <c r="A3761" t="s">
        <v>3924</v>
      </c>
      <c r="B3761" s="17">
        <v>45170</v>
      </c>
      <c r="C3761" t="s">
        <v>3925</v>
      </c>
      <c r="D3761" t="s">
        <v>3926</v>
      </c>
      <c r="E3761" t="s">
        <v>3927</v>
      </c>
      <c r="F3761" t="s">
        <v>3931</v>
      </c>
      <c r="G3761" t="s">
        <v>3921</v>
      </c>
      <c r="H3761" t="s">
        <v>3922</v>
      </c>
      <c r="I3761">
        <v>1540</v>
      </c>
      <c r="J3761" s="41">
        <v>1.8900000000000004E-2</v>
      </c>
      <c r="K3761" s="42">
        <v>29.106000000000005</v>
      </c>
      <c r="L3761" s="43">
        <v>1.2304999999999997</v>
      </c>
      <c r="M3761" s="42">
        <v>35.814932999999996</v>
      </c>
      <c r="N3761">
        <v>7</v>
      </c>
      <c r="O3761" s="43">
        <v>266.39999999999998</v>
      </c>
      <c r="P3761" s="42">
        <v>50</v>
      </c>
      <c r="Q3761" s="42">
        <v>6</v>
      </c>
      <c r="R3761" s="42">
        <v>1.5</v>
      </c>
    </row>
    <row r="3762" spans="1:18" x14ac:dyDescent="0.3">
      <c r="A3762" t="s">
        <v>3924</v>
      </c>
      <c r="B3762" s="17">
        <v>45171</v>
      </c>
      <c r="C3762" t="s">
        <v>3925</v>
      </c>
      <c r="D3762" t="s">
        <v>3926</v>
      </c>
      <c r="E3762" t="s">
        <v>3927</v>
      </c>
      <c r="F3762" t="s">
        <v>3931</v>
      </c>
      <c r="G3762" t="s">
        <v>3921</v>
      </c>
      <c r="H3762" t="s">
        <v>3922</v>
      </c>
      <c r="I3762">
        <v>1571</v>
      </c>
      <c r="J3762" s="41">
        <v>2.1399999999999999E-2</v>
      </c>
      <c r="K3762" s="42">
        <v>33.619399999999999</v>
      </c>
      <c r="L3762" s="43">
        <v>1.1269999999999996</v>
      </c>
      <c r="M3762" s="42">
        <v>37.889063799999981</v>
      </c>
      <c r="N3762">
        <v>3</v>
      </c>
      <c r="O3762" s="43">
        <v>264</v>
      </c>
      <c r="P3762" s="42">
        <v>72</v>
      </c>
      <c r="Q3762" s="42">
        <v>15</v>
      </c>
      <c r="R3762" s="42">
        <v>6</v>
      </c>
    </row>
    <row r="3763" spans="1:18" x14ac:dyDescent="0.3">
      <c r="A3763" t="s">
        <v>3924</v>
      </c>
      <c r="B3763" s="17">
        <v>45172</v>
      </c>
      <c r="C3763" t="s">
        <v>3925</v>
      </c>
      <c r="D3763" t="s">
        <v>3926</v>
      </c>
      <c r="E3763" t="s">
        <v>3927</v>
      </c>
      <c r="F3763" t="s">
        <v>3931</v>
      </c>
      <c r="G3763" t="s">
        <v>3921</v>
      </c>
      <c r="H3763" t="s">
        <v>3922</v>
      </c>
      <c r="I3763">
        <v>1702</v>
      </c>
      <c r="J3763" s="41">
        <v>1.4700000000000001E-2</v>
      </c>
      <c r="K3763" s="42">
        <v>25.019400000000001</v>
      </c>
      <c r="L3763" s="43">
        <v>1.0464999999999995</v>
      </c>
      <c r="M3763" s="42">
        <v>26.182802099999989</v>
      </c>
      <c r="N3763">
        <v>5</v>
      </c>
      <c r="O3763" s="43">
        <v>164.4</v>
      </c>
      <c r="P3763" s="42">
        <v>37</v>
      </c>
      <c r="Q3763" s="42">
        <v>15</v>
      </c>
      <c r="R3763" s="42">
        <v>15</v>
      </c>
    </row>
    <row r="3764" spans="1:18" x14ac:dyDescent="0.3">
      <c r="A3764" t="s">
        <v>3924</v>
      </c>
      <c r="B3764" s="17">
        <v>45173</v>
      </c>
      <c r="C3764" t="s">
        <v>3925</v>
      </c>
      <c r="D3764" t="s">
        <v>3926</v>
      </c>
      <c r="E3764" t="s">
        <v>3927</v>
      </c>
      <c r="F3764" t="s">
        <v>3931</v>
      </c>
      <c r="G3764" t="s">
        <v>3921</v>
      </c>
      <c r="H3764" t="s">
        <v>3922</v>
      </c>
      <c r="I3764">
        <v>1773</v>
      </c>
      <c r="J3764" s="41">
        <v>1.0200000000000001E-2</v>
      </c>
      <c r="K3764" s="42">
        <v>18.084600000000002</v>
      </c>
      <c r="L3764" s="43">
        <v>0.8049999999999996</v>
      </c>
      <c r="M3764" s="42">
        <v>14.558102999999994</v>
      </c>
      <c r="N3764">
        <v>3</v>
      </c>
      <c r="O3764" s="43">
        <v>52.8</v>
      </c>
      <c r="P3764" s="42">
        <v>39</v>
      </c>
      <c r="Q3764" s="42">
        <v>2</v>
      </c>
      <c r="R3764" s="42">
        <v>3</v>
      </c>
    </row>
    <row r="3765" spans="1:18" x14ac:dyDescent="0.3">
      <c r="A3765" t="s">
        <v>3924</v>
      </c>
      <c r="B3765" s="17">
        <v>45174</v>
      </c>
      <c r="C3765" t="s">
        <v>3925</v>
      </c>
      <c r="D3765" t="s">
        <v>3926</v>
      </c>
      <c r="E3765" t="s">
        <v>3927</v>
      </c>
      <c r="F3765" t="s">
        <v>3931</v>
      </c>
      <c r="G3765" t="s">
        <v>3921</v>
      </c>
      <c r="H3765" t="s">
        <v>3922</v>
      </c>
      <c r="I3765">
        <v>1995</v>
      </c>
      <c r="J3765" s="41">
        <v>1.8200000000000001E-2</v>
      </c>
      <c r="K3765" s="42">
        <v>36.309000000000005</v>
      </c>
      <c r="L3765" s="43">
        <v>0.79349999999999965</v>
      </c>
      <c r="M3765" s="42">
        <v>28.811191499999993</v>
      </c>
      <c r="N3765">
        <v>4</v>
      </c>
      <c r="O3765" s="43">
        <v>415.2</v>
      </c>
      <c r="P3765" s="42">
        <v>71</v>
      </c>
      <c r="Q3765" s="42">
        <v>19</v>
      </c>
      <c r="R3765" s="42">
        <v>3</v>
      </c>
    </row>
    <row r="3766" spans="1:18" x14ac:dyDescent="0.3">
      <c r="A3766" t="s">
        <v>3924</v>
      </c>
      <c r="B3766" s="17">
        <v>45175</v>
      </c>
      <c r="C3766" t="s">
        <v>3925</v>
      </c>
      <c r="D3766" t="s">
        <v>3926</v>
      </c>
      <c r="E3766" t="s">
        <v>3927</v>
      </c>
      <c r="F3766" t="s">
        <v>3931</v>
      </c>
      <c r="G3766" t="s">
        <v>3921</v>
      </c>
      <c r="H3766" t="s">
        <v>3922</v>
      </c>
      <c r="I3766">
        <v>1936</v>
      </c>
      <c r="J3766" s="41">
        <v>1.0900000000000002E-2</v>
      </c>
      <c r="K3766" s="42">
        <v>21.102400000000003</v>
      </c>
      <c r="L3766" s="43">
        <v>1.3569999999999995</v>
      </c>
      <c r="M3766" s="42">
        <v>28.635956799999995</v>
      </c>
      <c r="N3766">
        <v>2</v>
      </c>
      <c r="O3766" s="43">
        <v>165.6</v>
      </c>
      <c r="P3766" s="42">
        <v>59</v>
      </c>
      <c r="Q3766" s="42">
        <v>11</v>
      </c>
      <c r="R3766" s="42">
        <v>10.5</v>
      </c>
    </row>
    <row r="3767" spans="1:18" x14ac:dyDescent="0.3">
      <c r="A3767" t="s">
        <v>3924</v>
      </c>
      <c r="B3767" s="17">
        <v>45176</v>
      </c>
      <c r="C3767" t="s">
        <v>3925</v>
      </c>
      <c r="D3767" t="s">
        <v>3926</v>
      </c>
      <c r="E3767" t="s">
        <v>3927</v>
      </c>
      <c r="F3767" t="s">
        <v>3931</v>
      </c>
      <c r="G3767" t="s">
        <v>3921</v>
      </c>
      <c r="H3767" t="s">
        <v>3922</v>
      </c>
      <c r="I3767">
        <v>1577</v>
      </c>
      <c r="J3767" s="41">
        <v>1.1900000000000001E-2</v>
      </c>
      <c r="K3767" s="42">
        <v>18.766300000000001</v>
      </c>
      <c r="L3767" s="43">
        <v>1.0924999999999996</v>
      </c>
      <c r="M3767" s="42">
        <v>20.502182749999992</v>
      </c>
      <c r="N3767">
        <v>5</v>
      </c>
      <c r="O3767" s="43">
        <v>262.8</v>
      </c>
      <c r="P3767" s="42">
        <v>47</v>
      </c>
      <c r="Q3767" s="42">
        <v>26</v>
      </c>
      <c r="R3767" s="42">
        <v>1.5</v>
      </c>
    </row>
    <row r="3768" spans="1:18" x14ac:dyDescent="0.3">
      <c r="A3768" t="s">
        <v>3924</v>
      </c>
      <c r="B3768" s="17">
        <v>45177</v>
      </c>
      <c r="C3768" t="s">
        <v>3925</v>
      </c>
      <c r="D3768" t="s">
        <v>3926</v>
      </c>
      <c r="E3768" t="s">
        <v>3927</v>
      </c>
      <c r="F3768" t="s">
        <v>3931</v>
      </c>
      <c r="G3768" t="s">
        <v>3921</v>
      </c>
      <c r="H3768" t="s">
        <v>3922</v>
      </c>
      <c r="I3768">
        <v>1273</v>
      </c>
      <c r="J3768" s="41">
        <v>1.8699999999999998E-2</v>
      </c>
      <c r="K3768" s="42">
        <v>23.805099999999996</v>
      </c>
      <c r="L3768" s="43">
        <v>0.20700000000000005</v>
      </c>
      <c r="M3768" s="42">
        <v>4.9276556999999999</v>
      </c>
      <c r="N3768">
        <v>3</v>
      </c>
      <c r="O3768" s="43">
        <v>148.79999999999998</v>
      </c>
      <c r="P3768" s="42">
        <v>44</v>
      </c>
      <c r="Q3768" s="42">
        <v>9</v>
      </c>
      <c r="R3768" s="42">
        <v>4.5</v>
      </c>
    </row>
    <row r="3769" spans="1:18" x14ac:dyDescent="0.3">
      <c r="A3769" t="s">
        <v>3924</v>
      </c>
      <c r="B3769" s="17">
        <v>45178</v>
      </c>
      <c r="C3769" t="s">
        <v>3925</v>
      </c>
      <c r="D3769" t="s">
        <v>3926</v>
      </c>
      <c r="E3769" t="s">
        <v>3927</v>
      </c>
      <c r="F3769" t="s">
        <v>3931</v>
      </c>
      <c r="G3769" t="s">
        <v>3921</v>
      </c>
      <c r="H3769" t="s">
        <v>3922</v>
      </c>
      <c r="I3769">
        <v>2256</v>
      </c>
      <c r="J3769" s="41">
        <v>2.0399999999999998E-2</v>
      </c>
      <c r="K3769" s="42">
        <v>46.022399999999998</v>
      </c>
      <c r="L3769" s="43">
        <v>0.24150000000000008</v>
      </c>
      <c r="M3769" s="42">
        <v>11.114409600000004</v>
      </c>
      <c r="N3769">
        <v>5</v>
      </c>
      <c r="O3769" s="43">
        <v>144</v>
      </c>
      <c r="P3769" s="42">
        <v>50</v>
      </c>
      <c r="Q3769" s="42">
        <v>17</v>
      </c>
      <c r="R3769" s="42">
        <v>4.5</v>
      </c>
    </row>
    <row r="3770" spans="1:18" x14ac:dyDescent="0.3">
      <c r="A3770" t="s">
        <v>3924</v>
      </c>
      <c r="B3770" s="17">
        <v>45179</v>
      </c>
      <c r="C3770" t="s">
        <v>3925</v>
      </c>
      <c r="D3770" t="s">
        <v>3926</v>
      </c>
      <c r="E3770" t="s">
        <v>3927</v>
      </c>
      <c r="F3770" t="s">
        <v>3931</v>
      </c>
      <c r="G3770" t="s">
        <v>3921</v>
      </c>
      <c r="H3770" t="s">
        <v>3922</v>
      </c>
      <c r="I3770">
        <v>1789</v>
      </c>
      <c r="J3770" s="41">
        <v>1.5699999999999999E-2</v>
      </c>
      <c r="K3770" s="42">
        <v>28.087299999999999</v>
      </c>
      <c r="L3770" s="43">
        <v>8.050000000000003E-2</v>
      </c>
      <c r="M3770" s="42">
        <v>2.2610276500000008</v>
      </c>
      <c r="N3770">
        <v>7</v>
      </c>
      <c r="O3770" s="43">
        <v>361.2</v>
      </c>
      <c r="P3770" s="42">
        <v>76</v>
      </c>
      <c r="Q3770" s="42">
        <v>8</v>
      </c>
      <c r="R3770" s="42">
        <v>7.5</v>
      </c>
    </row>
    <row r="3771" spans="1:18" x14ac:dyDescent="0.3">
      <c r="A3771" t="s">
        <v>3924</v>
      </c>
      <c r="B3771" s="17">
        <v>45180</v>
      </c>
      <c r="C3771" t="s">
        <v>3925</v>
      </c>
      <c r="D3771" t="s">
        <v>3926</v>
      </c>
      <c r="E3771" t="s">
        <v>3927</v>
      </c>
      <c r="F3771" t="s">
        <v>3931</v>
      </c>
      <c r="G3771" t="s">
        <v>3921</v>
      </c>
      <c r="H3771" t="s">
        <v>3922</v>
      </c>
      <c r="I3771">
        <v>2358</v>
      </c>
      <c r="J3771" s="41">
        <v>1.5300000000000001E-2</v>
      </c>
      <c r="K3771" s="42">
        <v>36.077400000000004</v>
      </c>
      <c r="L3771" s="43">
        <v>1.4374999999999996</v>
      </c>
      <c r="M3771" s="42">
        <v>51.861262499999988</v>
      </c>
      <c r="N3771">
        <v>2</v>
      </c>
      <c r="O3771" s="43">
        <v>160.79999999999998</v>
      </c>
      <c r="P3771" s="42">
        <v>90</v>
      </c>
      <c r="Q3771" s="42">
        <v>9</v>
      </c>
      <c r="R3771" s="42">
        <v>9</v>
      </c>
    </row>
    <row r="3772" spans="1:18" x14ac:dyDescent="0.3">
      <c r="A3772" t="s">
        <v>3924</v>
      </c>
      <c r="B3772" s="17">
        <v>45181</v>
      </c>
      <c r="C3772" t="s">
        <v>3925</v>
      </c>
      <c r="D3772" t="s">
        <v>3926</v>
      </c>
      <c r="E3772" t="s">
        <v>3927</v>
      </c>
      <c r="F3772" t="s">
        <v>3931</v>
      </c>
      <c r="G3772" t="s">
        <v>3921</v>
      </c>
      <c r="H3772" t="s">
        <v>3922</v>
      </c>
      <c r="I3772">
        <v>1878</v>
      </c>
      <c r="J3772" s="41">
        <v>9.6000000000000009E-3</v>
      </c>
      <c r="K3772" s="42">
        <v>18.0288</v>
      </c>
      <c r="L3772" s="43">
        <v>0.95449999999999979</v>
      </c>
      <c r="M3772" s="42">
        <v>17.208489599999996</v>
      </c>
      <c r="N3772">
        <v>6</v>
      </c>
      <c r="O3772" s="43">
        <v>256.8</v>
      </c>
      <c r="P3772" s="42">
        <v>82</v>
      </c>
      <c r="Q3772" s="42">
        <v>16</v>
      </c>
      <c r="R3772" s="42">
        <v>1.5</v>
      </c>
    </row>
    <row r="3773" spans="1:18" x14ac:dyDescent="0.3">
      <c r="A3773" t="s">
        <v>3924</v>
      </c>
      <c r="B3773" s="17">
        <v>45182</v>
      </c>
      <c r="C3773" t="s">
        <v>3925</v>
      </c>
      <c r="D3773" t="s">
        <v>3926</v>
      </c>
      <c r="E3773" t="s">
        <v>3927</v>
      </c>
      <c r="F3773" t="s">
        <v>3931</v>
      </c>
      <c r="G3773" t="s">
        <v>3921</v>
      </c>
      <c r="H3773" t="s">
        <v>3922</v>
      </c>
      <c r="I3773">
        <v>1373</v>
      </c>
      <c r="J3773" s="41">
        <v>1.5100000000000002E-2</v>
      </c>
      <c r="K3773" s="42">
        <v>20.732300000000002</v>
      </c>
      <c r="L3773" s="43">
        <v>1.1384999999999996</v>
      </c>
      <c r="M3773" s="42">
        <v>23.603723549999994</v>
      </c>
      <c r="N3773">
        <v>2</v>
      </c>
      <c r="O3773" s="43">
        <v>52.8</v>
      </c>
      <c r="P3773" s="42">
        <v>62</v>
      </c>
      <c r="Q3773" s="42">
        <v>18</v>
      </c>
      <c r="R3773" s="42">
        <v>4.5</v>
      </c>
    </row>
    <row r="3774" spans="1:18" x14ac:dyDescent="0.3">
      <c r="A3774" t="s">
        <v>3924</v>
      </c>
      <c r="B3774" s="17">
        <v>45183</v>
      </c>
      <c r="C3774" t="s">
        <v>3925</v>
      </c>
      <c r="D3774" t="s">
        <v>3926</v>
      </c>
      <c r="E3774" t="s">
        <v>3927</v>
      </c>
      <c r="F3774" t="s">
        <v>3931</v>
      </c>
      <c r="G3774" t="s">
        <v>3921</v>
      </c>
      <c r="H3774" t="s">
        <v>3922</v>
      </c>
      <c r="I3774">
        <v>1563</v>
      </c>
      <c r="J3774" s="41">
        <v>1.9500000000000003E-2</v>
      </c>
      <c r="K3774" s="42">
        <v>30.478500000000004</v>
      </c>
      <c r="L3774" s="43">
        <v>0.8049999999999996</v>
      </c>
      <c r="M3774" s="42">
        <v>24.53519249999999</v>
      </c>
      <c r="N3774">
        <v>4</v>
      </c>
      <c r="O3774" s="43">
        <v>176.4</v>
      </c>
      <c r="P3774" s="42">
        <v>47</v>
      </c>
      <c r="Q3774" s="42">
        <v>9</v>
      </c>
      <c r="R3774" s="42">
        <v>9</v>
      </c>
    </row>
    <row r="3775" spans="1:18" x14ac:dyDescent="0.3">
      <c r="A3775" t="s">
        <v>3924</v>
      </c>
      <c r="B3775" s="17">
        <v>45184</v>
      </c>
      <c r="C3775" t="s">
        <v>3925</v>
      </c>
      <c r="D3775" t="s">
        <v>3926</v>
      </c>
      <c r="E3775" t="s">
        <v>3927</v>
      </c>
      <c r="F3775" t="s">
        <v>3931</v>
      </c>
      <c r="G3775" t="s">
        <v>3921</v>
      </c>
      <c r="H3775" t="s">
        <v>3922</v>
      </c>
      <c r="I3775">
        <v>1351</v>
      </c>
      <c r="J3775" s="41">
        <v>1.8700000000000001E-2</v>
      </c>
      <c r="K3775" s="42">
        <v>25.2637</v>
      </c>
      <c r="L3775" s="43">
        <v>0.50599999999999978</v>
      </c>
      <c r="M3775" s="42">
        <v>12.783432199999995</v>
      </c>
      <c r="N3775">
        <v>5</v>
      </c>
      <c r="O3775" s="43">
        <v>444</v>
      </c>
      <c r="P3775" s="42">
        <v>43</v>
      </c>
      <c r="Q3775" s="42">
        <v>14</v>
      </c>
      <c r="R3775" s="42">
        <v>10.5</v>
      </c>
    </row>
    <row r="3776" spans="1:18" x14ac:dyDescent="0.3">
      <c r="A3776" t="s">
        <v>3924</v>
      </c>
      <c r="B3776" s="17">
        <v>45185</v>
      </c>
      <c r="C3776" t="s">
        <v>3925</v>
      </c>
      <c r="D3776" t="s">
        <v>3926</v>
      </c>
      <c r="E3776" t="s">
        <v>3927</v>
      </c>
      <c r="F3776" t="s">
        <v>3931</v>
      </c>
      <c r="G3776" t="s">
        <v>3921</v>
      </c>
      <c r="H3776" t="s">
        <v>3922</v>
      </c>
      <c r="I3776">
        <v>1663</v>
      </c>
      <c r="J3776" s="41">
        <v>1.4399999999999996E-2</v>
      </c>
      <c r="K3776" s="42">
        <v>23.947199999999995</v>
      </c>
      <c r="L3776" s="43">
        <v>1.2304999999999997</v>
      </c>
      <c r="M3776" s="42">
        <v>29.467029599999986</v>
      </c>
      <c r="N3776">
        <v>5</v>
      </c>
      <c r="O3776" s="43">
        <v>316.8</v>
      </c>
      <c r="P3776" s="42">
        <v>63</v>
      </c>
      <c r="Q3776" s="42">
        <v>23</v>
      </c>
      <c r="R3776" s="42">
        <v>1.5</v>
      </c>
    </row>
    <row r="3777" spans="1:18" x14ac:dyDescent="0.3">
      <c r="A3777" t="s">
        <v>3924</v>
      </c>
      <c r="B3777" s="17">
        <v>45186</v>
      </c>
      <c r="C3777" t="s">
        <v>3925</v>
      </c>
      <c r="D3777" t="s">
        <v>3926</v>
      </c>
      <c r="E3777" t="s">
        <v>3927</v>
      </c>
      <c r="F3777" t="s">
        <v>3931</v>
      </c>
      <c r="G3777" t="s">
        <v>3921</v>
      </c>
      <c r="H3777" t="s">
        <v>3922</v>
      </c>
      <c r="I3777">
        <v>1819</v>
      </c>
      <c r="J3777" s="41">
        <v>1.7299999999999999E-2</v>
      </c>
      <c r="K3777" s="42">
        <v>31.468699999999998</v>
      </c>
      <c r="L3777" s="43">
        <v>0.63249999999999973</v>
      </c>
      <c r="M3777" s="42">
        <v>19.903952749999991</v>
      </c>
      <c r="N3777">
        <v>3</v>
      </c>
      <c r="O3777" s="43">
        <v>238.79999999999998</v>
      </c>
      <c r="P3777" s="42">
        <v>51</v>
      </c>
      <c r="Q3777" s="42">
        <v>15</v>
      </c>
      <c r="R3777" s="42">
        <v>13.5</v>
      </c>
    </row>
    <row r="3778" spans="1:18" x14ac:dyDescent="0.3">
      <c r="A3778" t="s">
        <v>3924</v>
      </c>
      <c r="B3778" s="17">
        <v>45187</v>
      </c>
      <c r="C3778" t="s">
        <v>3925</v>
      </c>
      <c r="D3778" t="s">
        <v>3926</v>
      </c>
      <c r="E3778" t="s">
        <v>3927</v>
      </c>
      <c r="F3778" t="s">
        <v>3931</v>
      </c>
      <c r="G3778" t="s">
        <v>3921</v>
      </c>
      <c r="H3778" t="s">
        <v>3922</v>
      </c>
      <c r="I3778">
        <v>1237</v>
      </c>
      <c r="J3778" s="41">
        <v>1.4500000000000001E-2</v>
      </c>
      <c r="K3778" s="42">
        <v>17.936500000000002</v>
      </c>
      <c r="L3778" s="43">
        <v>0.93149999999999977</v>
      </c>
      <c r="M3778" s="42">
        <v>16.707849749999998</v>
      </c>
      <c r="N3778">
        <v>4</v>
      </c>
      <c r="O3778" s="43">
        <v>315.59999999999997</v>
      </c>
      <c r="P3778" s="42">
        <v>87</v>
      </c>
      <c r="Q3778" s="42">
        <v>14</v>
      </c>
      <c r="R3778" s="42">
        <v>15</v>
      </c>
    </row>
    <row r="3779" spans="1:18" x14ac:dyDescent="0.3">
      <c r="A3779" t="s">
        <v>3924</v>
      </c>
      <c r="B3779" s="17">
        <v>45188</v>
      </c>
      <c r="C3779" t="s">
        <v>3925</v>
      </c>
      <c r="D3779" t="s">
        <v>3926</v>
      </c>
      <c r="E3779" t="s">
        <v>3927</v>
      </c>
      <c r="F3779" t="s">
        <v>3931</v>
      </c>
      <c r="G3779" t="s">
        <v>3921</v>
      </c>
      <c r="H3779" t="s">
        <v>3922</v>
      </c>
      <c r="I3779">
        <v>1921</v>
      </c>
      <c r="J3779" s="41">
        <v>1.4200000000000001E-2</v>
      </c>
      <c r="K3779" s="42">
        <v>27.278200000000002</v>
      </c>
      <c r="L3779" s="43">
        <v>0.56349999999999978</v>
      </c>
      <c r="M3779" s="42">
        <v>15.371265699999995</v>
      </c>
      <c r="N3779">
        <v>2</v>
      </c>
      <c r="O3779" s="43">
        <v>121.19999999999999</v>
      </c>
      <c r="P3779" s="42">
        <v>76</v>
      </c>
      <c r="Q3779" s="42">
        <v>5</v>
      </c>
      <c r="R3779" s="42">
        <v>9</v>
      </c>
    </row>
    <row r="3780" spans="1:18" x14ac:dyDescent="0.3">
      <c r="A3780" t="s">
        <v>3924</v>
      </c>
      <c r="B3780" s="17">
        <v>45189</v>
      </c>
      <c r="C3780" t="s">
        <v>3925</v>
      </c>
      <c r="D3780" t="s">
        <v>3926</v>
      </c>
      <c r="E3780" t="s">
        <v>3927</v>
      </c>
      <c r="F3780" t="s">
        <v>3931</v>
      </c>
      <c r="G3780" t="s">
        <v>3921</v>
      </c>
      <c r="H3780" t="s">
        <v>3922</v>
      </c>
      <c r="I3780">
        <v>2209</v>
      </c>
      <c r="J3780" s="41">
        <v>1.8000000000000002E-2</v>
      </c>
      <c r="K3780" s="42">
        <v>39.762000000000008</v>
      </c>
      <c r="L3780" s="43">
        <v>1.3684999999999996</v>
      </c>
      <c r="M3780" s="42">
        <v>54.414296999999998</v>
      </c>
      <c r="N3780">
        <v>2</v>
      </c>
      <c r="O3780" s="43">
        <v>159.6</v>
      </c>
      <c r="P3780" s="42">
        <v>49</v>
      </c>
      <c r="Q3780" s="42">
        <v>13</v>
      </c>
      <c r="R3780" s="42">
        <v>16.5</v>
      </c>
    </row>
    <row r="3781" spans="1:18" x14ac:dyDescent="0.3">
      <c r="A3781" t="s">
        <v>3924</v>
      </c>
      <c r="B3781" s="17">
        <v>45190</v>
      </c>
      <c r="C3781" t="s">
        <v>3925</v>
      </c>
      <c r="D3781" t="s">
        <v>3926</v>
      </c>
      <c r="E3781" t="s">
        <v>3927</v>
      </c>
      <c r="F3781" t="s">
        <v>3931</v>
      </c>
      <c r="G3781" t="s">
        <v>3921</v>
      </c>
      <c r="H3781" t="s">
        <v>3922</v>
      </c>
      <c r="I3781">
        <v>2360</v>
      </c>
      <c r="J3781" s="41">
        <v>1.2500000000000001E-2</v>
      </c>
      <c r="K3781" s="42">
        <v>29.5</v>
      </c>
      <c r="L3781" s="43">
        <v>1.2994999999999994</v>
      </c>
      <c r="M3781" s="42">
        <v>38.335249999999981</v>
      </c>
      <c r="N3781">
        <v>3</v>
      </c>
      <c r="O3781" s="43">
        <v>243.6</v>
      </c>
      <c r="P3781" s="42">
        <v>65</v>
      </c>
      <c r="Q3781" s="42">
        <v>18</v>
      </c>
      <c r="R3781" s="42">
        <v>9</v>
      </c>
    </row>
    <row r="3782" spans="1:18" x14ac:dyDescent="0.3">
      <c r="A3782" t="s">
        <v>3924</v>
      </c>
      <c r="B3782" s="17">
        <v>45191</v>
      </c>
      <c r="C3782" t="s">
        <v>3925</v>
      </c>
      <c r="D3782" t="s">
        <v>3926</v>
      </c>
      <c r="E3782" t="s">
        <v>3927</v>
      </c>
      <c r="F3782" t="s">
        <v>3931</v>
      </c>
      <c r="G3782" t="s">
        <v>3921</v>
      </c>
      <c r="H3782" t="s">
        <v>3922</v>
      </c>
      <c r="I3782">
        <v>2426</v>
      </c>
      <c r="J3782" s="41">
        <v>1.4999999999999999E-2</v>
      </c>
      <c r="K3782" s="42">
        <v>36.39</v>
      </c>
      <c r="L3782" s="43">
        <v>4.6000000000000006E-2</v>
      </c>
      <c r="M3782" s="42">
        <v>1.6739400000000002</v>
      </c>
      <c r="N3782">
        <v>6</v>
      </c>
      <c r="O3782" s="43">
        <v>507.59999999999997</v>
      </c>
      <c r="P3782" s="42">
        <v>37</v>
      </c>
      <c r="Q3782" s="42">
        <v>24</v>
      </c>
      <c r="R3782" s="42">
        <v>6</v>
      </c>
    </row>
    <row r="3783" spans="1:18" x14ac:dyDescent="0.3">
      <c r="A3783" t="s">
        <v>3924</v>
      </c>
      <c r="B3783" s="17">
        <v>45192</v>
      </c>
      <c r="C3783" t="s">
        <v>3925</v>
      </c>
      <c r="D3783" t="s">
        <v>3926</v>
      </c>
      <c r="E3783" t="s">
        <v>3927</v>
      </c>
      <c r="F3783" t="s">
        <v>3931</v>
      </c>
      <c r="G3783" t="s">
        <v>3921</v>
      </c>
      <c r="H3783" t="s">
        <v>3922</v>
      </c>
      <c r="I3783">
        <v>1834</v>
      </c>
      <c r="J3783" s="41">
        <v>9.2999999999999992E-3</v>
      </c>
      <c r="K3783" s="42">
        <v>17.056199999999997</v>
      </c>
      <c r="L3783" s="43">
        <v>1.1154999999999997</v>
      </c>
      <c r="M3783" s="42">
        <v>19.026191099999991</v>
      </c>
      <c r="N3783">
        <v>4</v>
      </c>
      <c r="O3783" s="43">
        <v>223.2</v>
      </c>
      <c r="P3783" s="42">
        <v>63</v>
      </c>
      <c r="Q3783" s="42">
        <v>21</v>
      </c>
      <c r="R3783" s="42">
        <v>15</v>
      </c>
    </row>
    <row r="3784" spans="1:18" x14ac:dyDescent="0.3">
      <c r="A3784" t="s">
        <v>3924</v>
      </c>
      <c r="B3784" s="17">
        <v>45193</v>
      </c>
      <c r="C3784" t="s">
        <v>3925</v>
      </c>
      <c r="D3784" t="s">
        <v>3926</v>
      </c>
      <c r="E3784" t="s">
        <v>3927</v>
      </c>
      <c r="F3784" t="s">
        <v>3931</v>
      </c>
      <c r="G3784" t="s">
        <v>3921</v>
      </c>
      <c r="H3784" t="s">
        <v>3922</v>
      </c>
      <c r="I3784">
        <v>1724</v>
      </c>
      <c r="J3784" s="41">
        <v>1.67E-2</v>
      </c>
      <c r="K3784" s="42">
        <v>28.790800000000001</v>
      </c>
      <c r="L3784" s="43">
        <v>0.39099999999999996</v>
      </c>
      <c r="M3784" s="42">
        <v>11.2572028</v>
      </c>
      <c r="N3784">
        <v>4</v>
      </c>
      <c r="O3784" s="43">
        <v>285.59999999999997</v>
      </c>
      <c r="P3784" s="42">
        <v>71</v>
      </c>
      <c r="Q3784" s="42">
        <v>25</v>
      </c>
      <c r="R3784" s="42">
        <v>13.5</v>
      </c>
    </row>
    <row r="3785" spans="1:18" x14ac:dyDescent="0.3">
      <c r="A3785" t="s">
        <v>3924</v>
      </c>
      <c r="B3785" s="17">
        <v>45194</v>
      </c>
      <c r="C3785" t="s">
        <v>3925</v>
      </c>
      <c r="D3785" t="s">
        <v>3926</v>
      </c>
      <c r="E3785" t="s">
        <v>3927</v>
      </c>
      <c r="F3785" t="s">
        <v>3931</v>
      </c>
      <c r="G3785" t="s">
        <v>3921</v>
      </c>
      <c r="H3785" t="s">
        <v>3922</v>
      </c>
      <c r="I3785">
        <v>1715</v>
      </c>
      <c r="J3785" s="41">
        <v>1.3899999999999999E-2</v>
      </c>
      <c r="K3785" s="42">
        <v>23.8385</v>
      </c>
      <c r="L3785" s="43">
        <v>0.35650000000000004</v>
      </c>
      <c r="M3785" s="42">
        <v>8.4984252500000004</v>
      </c>
      <c r="N3785">
        <v>7</v>
      </c>
      <c r="O3785" s="43">
        <v>474</v>
      </c>
      <c r="P3785" s="42">
        <v>46</v>
      </c>
      <c r="Q3785" s="42">
        <v>25</v>
      </c>
      <c r="R3785" s="42">
        <v>10.5</v>
      </c>
    </row>
    <row r="3786" spans="1:18" x14ac:dyDescent="0.3">
      <c r="A3786" t="s">
        <v>3924</v>
      </c>
      <c r="B3786" s="17">
        <v>45195</v>
      </c>
      <c r="C3786" t="s">
        <v>3925</v>
      </c>
      <c r="D3786" t="s">
        <v>3926</v>
      </c>
      <c r="E3786" t="s">
        <v>3927</v>
      </c>
      <c r="F3786" t="s">
        <v>3931</v>
      </c>
      <c r="G3786" t="s">
        <v>3921</v>
      </c>
      <c r="H3786" t="s">
        <v>3922</v>
      </c>
      <c r="I3786">
        <v>1725</v>
      </c>
      <c r="J3786" s="41">
        <v>1.3699999999999999E-2</v>
      </c>
      <c r="K3786" s="42">
        <v>23.632499999999997</v>
      </c>
      <c r="L3786" s="43">
        <v>0.42549999999999988</v>
      </c>
      <c r="M3786" s="42">
        <v>10.055628749999995</v>
      </c>
      <c r="N3786">
        <v>5</v>
      </c>
      <c r="O3786" s="43">
        <v>381.59999999999997</v>
      </c>
      <c r="P3786" s="42">
        <v>86</v>
      </c>
      <c r="Q3786" s="42">
        <v>18</v>
      </c>
      <c r="R3786" s="42">
        <v>6</v>
      </c>
    </row>
    <row r="3787" spans="1:18" x14ac:dyDescent="0.3">
      <c r="A3787" t="s">
        <v>3924</v>
      </c>
      <c r="B3787" s="17">
        <v>45196</v>
      </c>
      <c r="C3787" t="s">
        <v>3925</v>
      </c>
      <c r="D3787" t="s">
        <v>3926</v>
      </c>
      <c r="E3787" t="s">
        <v>3927</v>
      </c>
      <c r="F3787" t="s">
        <v>3931</v>
      </c>
      <c r="G3787" t="s">
        <v>3921</v>
      </c>
      <c r="H3787" t="s">
        <v>3922</v>
      </c>
      <c r="I3787">
        <v>1844</v>
      </c>
      <c r="J3787" s="41">
        <v>1.6000000000000004E-2</v>
      </c>
      <c r="K3787" s="42">
        <v>29.504000000000008</v>
      </c>
      <c r="L3787" s="43">
        <v>2.3000000000000034E-2</v>
      </c>
      <c r="M3787" s="42">
        <v>0.67859200000000119</v>
      </c>
      <c r="N3787">
        <v>4</v>
      </c>
      <c r="O3787" s="43">
        <v>307.2</v>
      </c>
      <c r="P3787" s="42">
        <v>84</v>
      </c>
      <c r="Q3787" s="42">
        <v>17</v>
      </c>
      <c r="R3787" s="42">
        <v>16.5</v>
      </c>
    </row>
    <row r="3788" spans="1:18" x14ac:dyDescent="0.3">
      <c r="A3788" t="s">
        <v>3924</v>
      </c>
      <c r="B3788" s="17">
        <v>45197</v>
      </c>
      <c r="C3788" t="s">
        <v>3925</v>
      </c>
      <c r="D3788" t="s">
        <v>3926</v>
      </c>
      <c r="E3788" t="s">
        <v>3927</v>
      </c>
      <c r="F3788" t="s">
        <v>3931</v>
      </c>
      <c r="G3788" t="s">
        <v>3921</v>
      </c>
      <c r="H3788" t="s">
        <v>3922</v>
      </c>
      <c r="I3788">
        <v>2352</v>
      </c>
      <c r="J3788" s="41">
        <v>1.1699999999999999E-2</v>
      </c>
      <c r="K3788" s="42">
        <v>27.518399999999996</v>
      </c>
      <c r="L3788" s="43">
        <v>1.0464999999999995</v>
      </c>
      <c r="M3788" s="42">
        <v>28.798005599999982</v>
      </c>
      <c r="N3788">
        <v>3</v>
      </c>
      <c r="O3788" s="43">
        <v>225.6</v>
      </c>
      <c r="P3788" s="42">
        <v>75</v>
      </c>
      <c r="Q3788" s="42">
        <v>8</v>
      </c>
      <c r="R3788" s="42">
        <v>3</v>
      </c>
    </row>
    <row r="3789" spans="1:18" x14ac:dyDescent="0.3">
      <c r="A3789" t="s">
        <v>3924</v>
      </c>
      <c r="B3789" s="17">
        <v>45198</v>
      </c>
      <c r="C3789" t="s">
        <v>3925</v>
      </c>
      <c r="D3789" t="s">
        <v>3926</v>
      </c>
      <c r="E3789" t="s">
        <v>3927</v>
      </c>
      <c r="F3789" t="s">
        <v>3931</v>
      </c>
      <c r="G3789" t="s">
        <v>3921</v>
      </c>
      <c r="H3789" t="s">
        <v>3922</v>
      </c>
      <c r="I3789">
        <v>1700</v>
      </c>
      <c r="J3789" s="41">
        <v>1.0100000000000001E-2</v>
      </c>
      <c r="K3789" s="42">
        <v>17.170000000000002</v>
      </c>
      <c r="L3789" s="43">
        <v>1.1039999999999996</v>
      </c>
      <c r="M3789" s="42">
        <v>18.955679999999997</v>
      </c>
      <c r="N3789">
        <v>2</v>
      </c>
      <c r="O3789" s="43">
        <v>187.2</v>
      </c>
      <c r="P3789" s="42">
        <v>69</v>
      </c>
      <c r="Q3789" s="42">
        <v>7</v>
      </c>
      <c r="R3789" s="42">
        <v>13.5</v>
      </c>
    </row>
    <row r="3790" spans="1:18" x14ac:dyDescent="0.3">
      <c r="A3790" t="s">
        <v>3924</v>
      </c>
      <c r="B3790" s="17">
        <v>45199</v>
      </c>
      <c r="C3790" t="s">
        <v>3925</v>
      </c>
      <c r="D3790" t="s">
        <v>3926</v>
      </c>
      <c r="E3790" t="s">
        <v>3927</v>
      </c>
      <c r="F3790" t="s">
        <v>3931</v>
      </c>
      <c r="G3790" t="s">
        <v>3921</v>
      </c>
      <c r="H3790" t="s">
        <v>3922</v>
      </c>
      <c r="I3790">
        <v>1480</v>
      </c>
      <c r="J3790" s="41">
        <v>1.38E-2</v>
      </c>
      <c r="K3790" s="42">
        <v>20.423999999999999</v>
      </c>
      <c r="L3790" s="43">
        <v>0.42549999999999988</v>
      </c>
      <c r="M3790" s="42">
        <v>8.6904119999999967</v>
      </c>
      <c r="N3790">
        <v>6</v>
      </c>
      <c r="O3790" s="43">
        <v>417.59999999999997</v>
      </c>
      <c r="P3790" s="42">
        <v>58</v>
      </c>
      <c r="Q3790" s="42">
        <v>16</v>
      </c>
      <c r="R3790" s="42">
        <v>10.5</v>
      </c>
    </row>
    <row r="3791" spans="1:18" x14ac:dyDescent="0.3">
      <c r="A3791" t="s">
        <v>3924</v>
      </c>
      <c r="B3791" s="17">
        <v>45200</v>
      </c>
      <c r="C3791" t="s">
        <v>3925</v>
      </c>
      <c r="D3791" t="s">
        <v>3926</v>
      </c>
      <c r="E3791" t="s">
        <v>3927</v>
      </c>
      <c r="F3791" t="s">
        <v>3931</v>
      </c>
      <c r="G3791" t="s">
        <v>3921</v>
      </c>
      <c r="H3791" t="s">
        <v>3922</v>
      </c>
      <c r="I3791">
        <v>1375</v>
      </c>
      <c r="J3791" s="41">
        <v>1.3399999999999999E-2</v>
      </c>
      <c r="K3791" s="42">
        <v>18.424999999999997</v>
      </c>
      <c r="L3791" s="43">
        <v>0.40249999999999997</v>
      </c>
      <c r="M3791" s="42">
        <v>7.416062499999998</v>
      </c>
      <c r="N3791">
        <v>4</v>
      </c>
      <c r="O3791" s="43">
        <v>204</v>
      </c>
      <c r="P3791" s="42">
        <v>38</v>
      </c>
      <c r="Q3791" s="42">
        <v>11</v>
      </c>
      <c r="R3791" s="42">
        <v>3</v>
      </c>
    </row>
    <row r="3792" spans="1:18" x14ac:dyDescent="0.3">
      <c r="A3792" t="s">
        <v>3924</v>
      </c>
      <c r="B3792" s="17">
        <v>45201</v>
      </c>
      <c r="C3792" t="s">
        <v>3925</v>
      </c>
      <c r="D3792" t="s">
        <v>3926</v>
      </c>
      <c r="E3792" t="s">
        <v>3927</v>
      </c>
      <c r="F3792" t="s">
        <v>3931</v>
      </c>
      <c r="G3792" t="s">
        <v>3921</v>
      </c>
      <c r="H3792" t="s">
        <v>3922</v>
      </c>
      <c r="I3792">
        <v>2007</v>
      </c>
      <c r="J3792" s="41">
        <v>1.1599999999999999E-2</v>
      </c>
      <c r="K3792" s="42">
        <v>23.281199999999998</v>
      </c>
      <c r="L3792" s="43">
        <v>1.0234999999999996</v>
      </c>
      <c r="M3792" s="42">
        <v>23.828308199999992</v>
      </c>
      <c r="N3792">
        <v>3</v>
      </c>
      <c r="O3792" s="43">
        <v>217.2</v>
      </c>
      <c r="P3792" s="42">
        <v>60</v>
      </c>
      <c r="Q3792" s="42">
        <v>16</v>
      </c>
      <c r="R3792" s="42">
        <v>13.5</v>
      </c>
    </row>
    <row r="3793" spans="1:18" x14ac:dyDescent="0.3">
      <c r="A3793" t="s">
        <v>3924</v>
      </c>
      <c r="B3793" s="17">
        <v>45202</v>
      </c>
      <c r="C3793" t="s">
        <v>3925</v>
      </c>
      <c r="D3793" t="s">
        <v>3926</v>
      </c>
      <c r="E3793" t="s">
        <v>3927</v>
      </c>
      <c r="F3793" t="s">
        <v>3931</v>
      </c>
      <c r="G3793" t="s">
        <v>3921</v>
      </c>
      <c r="H3793" t="s">
        <v>3922</v>
      </c>
      <c r="I3793">
        <v>1433</v>
      </c>
      <c r="J3793" s="41">
        <v>8.2999999999999984E-3</v>
      </c>
      <c r="K3793" s="42">
        <v>11.893899999999997</v>
      </c>
      <c r="L3793" s="43">
        <v>0.8049999999999996</v>
      </c>
      <c r="M3793" s="42">
        <v>9.574589499999993</v>
      </c>
      <c r="N3793">
        <v>3</v>
      </c>
      <c r="O3793" s="43">
        <v>279.59999999999997</v>
      </c>
      <c r="P3793" s="42">
        <v>68</v>
      </c>
      <c r="Q3793" s="42">
        <v>20</v>
      </c>
      <c r="R3793" s="42">
        <v>3</v>
      </c>
    </row>
    <row r="3794" spans="1:18" x14ac:dyDescent="0.3">
      <c r="A3794" t="s">
        <v>3924</v>
      </c>
      <c r="B3794" s="17">
        <v>45203</v>
      </c>
      <c r="C3794" t="s">
        <v>3925</v>
      </c>
      <c r="D3794" t="s">
        <v>3926</v>
      </c>
      <c r="E3794" t="s">
        <v>3927</v>
      </c>
      <c r="F3794" t="s">
        <v>3931</v>
      </c>
      <c r="G3794" t="s">
        <v>3921</v>
      </c>
      <c r="H3794" t="s">
        <v>3922</v>
      </c>
      <c r="I3794">
        <v>1808</v>
      </c>
      <c r="J3794" s="41">
        <v>1.6100000000000003E-2</v>
      </c>
      <c r="K3794" s="42">
        <v>29.108800000000006</v>
      </c>
      <c r="L3794" s="43">
        <v>0.88549999999999973</v>
      </c>
      <c r="M3794" s="42">
        <v>25.775842399999998</v>
      </c>
      <c r="N3794">
        <v>3</v>
      </c>
      <c r="O3794" s="43">
        <v>165.6</v>
      </c>
      <c r="P3794" s="42">
        <v>50</v>
      </c>
      <c r="Q3794" s="42">
        <v>15</v>
      </c>
      <c r="R3794" s="42">
        <v>13.5</v>
      </c>
    </row>
    <row r="3795" spans="1:18" x14ac:dyDescent="0.3">
      <c r="A3795" t="s">
        <v>3924</v>
      </c>
      <c r="B3795" s="17">
        <v>45204</v>
      </c>
      <c r="C3795" t="s">
        <v>3925</v>
      </c>
      <c r="D3795" t="s">
        <v>3926</v>
      </c>
      <c r="E3795" t="s">
        <v>3927</v>
      </c>
      <c r="F3795" t="s">
        <v>3931</v>
      </c>
      <c r="G3795" t="s">
        <v>3921</v>
      </c>
      <c r="H3795" t="s">
        <v>3922</v>
      </c>
      <c r="I3795">
        <v>1890</v>
      </c>
      <c r="J3795" s="41">
        <v>1.29E-2</v>
      </c>
      <c r="K3795" s="42">
        <v>24.381</v>
      </c>
      <c r="L3795" s="43">
        <v>0.52899999999999969</v>
      </c>
      <c r="M3795" s="42">
        <v>12.897548999999993</v>
      </c>
      <c r="N3795">
        <v>3</v>
      </c>
      <c r="O3795" s="43">
        <v>240</v>
      </c>
      <c r="P3795" s="42">
        <v>43</v>
      </c>
      <c r="Q3795" s="42">
        <v>9</v>
      </c>
      <c r="R3795" s="42">
        <v>4.5</v>
      </c>
    </row>
    <row r="3796" spans="1:18" x14ac:dyDescent="0.3">
      <c r="A3796" t="s">
        <v>3924</v>
      </c>
      <c r="B3796" s="17">
        <v>45205</v>
      </c>
      <c r="C3796" t="s">
        <v>3925</v>
      </c>
      <c r="D3796" t="s">
        <v>3926</v>
      </c>
      <c r="E3796" t="s">
        <v>3927</v>
      </c>
      <c r="F3796" t="s">
        <v>3931</v>
      </c>
      <c r="G3796" t="s">
        <v>3921</v>
      </c>
      <c r="H3796" t="s">
        <v>3922</v>
      </c>
      <c r="I3796">
        <v>1515</v>
      </c>
      <c r="J3796" s="41">
        <v>1.4999999999999996E-2</v>
      </c>
      <c r="K3796" s="42">
        <v>22.724999999999994</v>
      </c>
      <c r="L3796" s="43">
        <v>0.95449999999999979</v>
      </c>
      <c r="M3796" s="42">
        <v>21.691012499999989</v>
      </c>
      <c r="N3796">
        <v>2</v>
      </c>
      <c r="O3796" s="43">
        <v>124.8</v>
      </c>
      <c r="P3796" s="42">
        <v>43</v>
      </c>
      <c r="Q3796" s="42">
        <v>10</v>
      </c>
      <c r="R3796" s="42">
        <v>7.5</v>
      </c>
    </row>
    <row r="3797" spans="1:18" x14ac:dyDescent="0.3">
      <c r="A3797" t="s">
        <v>3924</v>
      </c>
      <c r="B3797" s="17">
        <v>45206</v>
      </c>
      <c r="C3797" t="s">
        <v>3925</v>
      </c>
      <c r="D3797" t="s">
        <v>3926</v>
      </c>
      <c r="E3797" t="s">
        <v>3927</v>
      </c>
      <c r="F3797" t="s">
        <v>3931</v>
      </c>
      <c r="G3797" t="s">
        <v>3921</v>
      </c>
      <c r="H3797" t="s">
        <v>3922</v>
      </c>
      <c r="I3797">
        <v>2231</v>
      </c>
      <c r="J3797" s="41">
        <v>1.3999999999999999E-2</v>
      </c>
      <c r="K3797" s="42">
        <v>31.233999999999998</v>
      </c>
      <c r="L3797" s="43">
        <v>9.2000000000000054E-2</v>
      </c>
      <c r="M3797" s="42">
        <v>2.8735280000000016</v>
      </c>
      <c r="N3797">
        <v>4</v>
      </c>
      <c r="O3797" s="43">
        <v>234</v>
      </c>
      <c r="P3797" s="42">
        <v>48</v>
      </c>
      <c r="Q3797" s="42">
        <v>23</v>
      </c>
      <c r="R3797" s="42">
        <v>22.5</v>
      </c>
    </row>
    <row r="3798" spans="1:18" x14ac:dyDescent="0.3">
      <c r="A3798" t="s">
        <v>3924</v>
      </c>
      <c r="B3798" s="17">
        <v>45207</v>
      </c>
      <c r="C3798" t="s">
        <v>3925</v>
      </c>
      <c r="D3798" t="s">
        <v>3926</v>
      </c>
      <c r="E3798" t="s">
        <v>3927</v>
      </c>
      <c r="F3798" t="s">
        <v>3931</v>
      </c>
      <c r="G3798" t="s">
        <v>3921</v>
      </c>
      <c r="H3798" t="s">
        <v>3922</v>
      </c>
      <c r="I3798">
        <v>1414</v>
      </c>
      <c r="J3798" s="41">
        <v>1.72E-2</v>
      </c>
      <c r="K3798" s="42">
        <v>24.320799999999998</v>
      </c>
      <c r="L3798" s="43">
        <v>0.85099999999999965</v>
      </c>
      <c r="M3798" s="42">
        <v>20.697000799999991</v>
      </c>
      <c r="N3798">
        <v>4</v>
      </c>
      <c r="O3798" s="43">
        <v>234</v>
      </c>
      <c r="P3798" s="42">
        <v>55</v>
      </c>
      <c r="Q3798" s="42">
        <v>16</v>
      </c>
      <c r="R3798" s="42">
        <v>3</v>
      </c>
    </row>
    <row r="3799" spans="1:18" x14ac:dyDescent="0.3">
      <c r="A3799" t="s">
        <v>3924</v>
      </c>
      <c r="B3799" s="17">
        <v>45208</v>
      </c>
      <c r="C3799" t="s">
        <v>3925</v>
      </c>
      <c r="D3799" t="s">
        <v>3926</v>
      </c>
      <c r="E3799" t="s">
        <v>3927</v>
      </c>
      <c r="F3799" t="s">
        <v>3931</v>
      </c>
      <c r="G3799" t="s">
        <v>3921</v>
      </c>
      <c r="H3799" t="s">
        <v>3922</v>
      </c>
      <c r="I3799">
        <v>2075</v>
      </c>
      <c r="J3799" s="41">
        <v>1.7099999999999997E-2</v>
      </c>
      <c r="K3799" s="42">
        <v>35.482499999999995</v>
      </c>
      <c r="L3799" s="43">
        <v>0.90849999999999975</v>
      </c>
      <c r="M3799" s="42">
        <v>32.235851249999989</v>
      </c>
      <c r="N3799">
        <v>5</v>
      </c>
      <c r="O3799" s="43">
        <v>234</v>
      </c>
      <c r="P3799" s="42">
        <v>57</v>
      </c>
      <c r="Q3799" s="42">
        <v>10</v>
      </c>
      <c r="R3799" s="42">
        <v>15</v>
      </c>
    </row>
    <row r="3800" spans="1:18" x14ac:dyDescent="0.3">
      <c r="A3800" t="s">
        <v>3924</v>
      </c>
      <c r="B3800" s="17">
        <v>45209</v>
      </c>
      <c r="C3800" t="s">
        <v>3925</v>
      </c>
      <c r="D3800" t="s">
        <v>3926</v>
      </c>
      <c r="E3800" t="s">
        <v>3927</v>
      </c>
      <c r="F3800" t="s">
        <v>3931</v>
      </c>
      <c r="G3800" t="s">
        <v>3921</v>
      </c>
      <c r="H3800" t="s">
        <v>3922</v>
      </c>
      <c r="I3800">
        <v>2037</v>
      </c>
      <c r="J3800" s="41">
        <v>1.0000000000000002E-2</v>
      </c>
      <c r="K3800" s="42">
        <v>20.370000000000005</v>
      </c>
      <c r="L3800" s="43">
        <v>1.2994999999999994</v>
      </c>
      <c r="M3800" s="42">
        <v>26.470814999999995</v>
      </c>
      <c r="N3800">
        <v>2</v>
      </c>
      <c r="O3800" s="43">
        <v>74.399999999999991</v>
      </c>
      <c r="P3800" s="42">
        <v>76</v>
      </c>
      <c r="Q3800" s="42">
        <v>11</v>
      </c>
      <c r="R3800" s="42">
        <v>1.5</v>
      </c>
    </row>
    <row r="3801" spans="1:18" x14ac:dyDescent="0.3">
      <c r="A3801" t="s">
        <v>3924</v>
      </c>
      <c r="B3801" s="17">
        <v>45210</v>
      </c>
      <c r="C3801" t="s">
        <v>3925</v>
      </c>
      <c r="D3801" t="s">
        <v>3926</v>
      </c>
      <c r="E3801" t="s">
        <v>3927</v>
      </c>
      <c r="F3801" t="s">
        <v>3931</v>
      </c>
      <c r="G3801" t="s">
        <v>3921</v>
      </c>
      <c r="H3801" t="s">
        <v>3922</v>
      </c>
      <c r="I3801">
        <v>1560</v>
      </c>
      <c r="J3801" s="41">
        <v>1.6299999999999995E-2</v>
      </c>
      <c r="K3801" s="42">
        <v>25.427999999999994</v>
      </c>
      <c r="L3801" s="43">
        <v>0.52899999999999969</v>
      </c>
      <c r="M3801" s="42">
        <v>13.451411999999989</v>
      </c>
      <c r="N3801">
        <v>6</v>
      </c>
      <c r="O3801" s="43">
        <v>392.4</v>
      </c>
      <c r="P3801" s="42">
        <v>37</v>
      </c>
      <c r="Q3801" s="42">
        <v>11</v>
      </c>
      <c r="R3801" s="42">
        <v>16.5</v>
      </c>
    </row>
    <row r="3802" spans="1:18" x14ac:dyDescent="0.3">
      <c r="A3802" t="s">
        <v>3924</v>
      </c>
      <c r="B3802" s="17">
        <v>45211</v>
      </c>
      <c r="C3802" t="s">
        <v>3925</v>
      </c>
      <c r="D3802" t="s">
        <v>3926</v>
      </c>
      <c r="E3802" t="s">
        <v>3927</v>
      </c>
      <c r="F3802" t="s">
        <v>3931</v>
      </c>
      <c r="G3802" t="s">
        <v>3921</v>
      </c>
      <c r="H3802" t="s">
        <v>3922</v>
      </c>
      <c r="I3802">
        <v>1933</v>
      </c>
      <c r="J3802" s="41">
        <v>1.5000000000000001E-2</v>
      </c>
      <c r="K3802" s="42">
        <v>28.995000000000001</v>
      </c>
      <c r="L3802" s="43">
        <v>0.7819999999999997</v>
      </c>
      <c r="M3802" s="42">
        <v>22.674089999999993</v>
      </c>
      <c r="N3802">
        <v>4</v>
      </c>
      <c r="O3802" s="43">
        <v>140.4</v>
      </c>
      <c r="P3802" s="42">
        <v>35</v>
      </c>
      <c r="Q3802" s="42">
        <v>14</v>
      </c>
      <c r="R3802" s="42">
        <v>6</v>
      </c>
    </row>
    <row r="3803" spans="1:18" x14ac:dyDescent="0.3">
      <c r="A3803" t="s">
        <v>3924</v>
      </c>
      <c r="B3803" s="17">
        <v>45212</v>
      </c>
      <c r="C3803" t="s">
        <v>3925</v>
      </c>
      <c r="D3803" t="s">
        <v>3926</v>
      </c>
      <c r="E3803" t="s">
        <v>3927</v>
      </c>
      <c r="F3803" t="s">
        <v>3931</v>
      </c>
      <c r="G3803" t="s">
        <v>3921</v>
      </c>
      <c r="H3803" t="s">
        <v>3922</v>
      </c>
      <c r="I3803">
        <v>1704</v>
      </c>
      <c r="J3803" s="41">
        <v>1.3899999999999999E-2</v>
      </c>
      <c r="K3803" s="42">
        <v>23.685599999999997</v>
      </c>
      <c r="L3803" s="43">
        <v>0.21850000000000006</v>
      </c>
      <c r="M3803" s="42">
        <v>5.1753036000000003</v>
      </c>
      <c r="N3803">
        <v>5</v>
      </c>
      <c r="O3803" s="43">
        <v>340.8</v>
      </c>
      <c r="P3803" s="42">
        <v>46</v>
      </c>
      <c r="Q3803" s="42">
        <v>18</v>
      </c>
      <c r="R3803" s="42">
        <v>6</v>
      </c>
    </row>
    <row r="3804" spans="1:18" x14ac:dyDescent="0.3">
      <c r="A3804" t="s">
        <v>3924</v>
      </c>
      <c r="B3804" s="17">
        <v>45213</v>
      </c>
      <c r="C3804" t="s">
        <v>3925</v>
      </c>
      <c r="D3804" t="s">
        <v>3926</v>
      </c>
      <c r="E3804" t="s">
        <v>3927</v>
      </c>
      <c r="F3804" t="s">
        <v>3931</v>
      </c>
      <c r="G3804" t="s">
        <v>3921</v>
      </c>
      <c r="H3804" t="s">
        <v>3922</v>
      </c>
      <c r="I3804">
        <v>2462</v>
      </c>
      <c r="J3804" s="41">
        <v>1.4999999999999999E-2</v>
      </c>
      <c r="K3804" s="42">
        <v>36.93</v>
      </c>
      <c r="L3804" s="43">
        <v>0.63249999999999973</v>
      </c>
      <c r="M3804" s="42">
        <v>23.35822499999999</v>
      </c>
      <c r="N3804">
        <v>3</v>
      </c>
      <c r="O3804" s="43">
        <v>222</v>
      </c>
      <c r="P3804" s="42">
        <v>39</v>
      </c>
      <c r="Q3804" s="42">
        <v>8</v>
      </c>
      <c r="R3804" s="42">
        <v>6</v>
      </c>
    </row>
    <row r="3805" spans="1:18" x14ac:dyDescent="0.3">
      <c r="A3805" t="s">
        <v>3924</v>
      </c>
      <c r="B3805" s="17">
        <v>45214</v>
      </c>
      <c r="C3805" t="s">
        <v>3925</v>
      </c>
      <c r="D3805" t="s">
        <v>3926</v>
      </c>
      <c r="E3805" t="s">
        <v>3927</v>
      </c>
      <c r="F3805" t="s">
        <v>3931</v>
      </c>
      <c r="G3805" t="s">
        <v>3921</v>
      </c>
      <c r="H3805" t="s">
        <v>3922</v>
      </c>
      <c r="I3805">
        <v>1511</v>
      </c>
      <c r="J3805" s="41">
        <v>1.2200000000000001E-2</v>
      </c>
      <c r="K3805" s="42">
        <v>18.434200000000001</v>
      </c>
      <c r="L3805" s="43">
        <v>1.4029999999999996</v>
      </c>
      <c r="M3805" s="42">
        <v>25.863182599999995</v>
      </c>
      <c r="N3805">
        <v>3</v>
      </c>
      <c r="O3805" s="43">
        <v>314.39999999999998</v>
      </c>
      <c r="P3805" s="42">
        <v>65</v>
      </c>
      <c r="Q3805" s="42">
        <v>16</v>
      </c>
      <c r="R3805" s="42">
        <v>9</v>
      </c>
    </row>
    <row r="3806" spans="1:18" x14ac:dyDescent="0.3">
      <c r="A3806" t="s">
        <v>3924</v>
      </c>
      <c r="B3806" s="17">
        <v>45215</v>
      </c>
      <c r="C3806" t="s">
        <v>3925</v>
      </c>
      <c r="D3806" t="s">
        <v>3926</v>
      </c>
      <c r="E3806" t="s">
        <v>3927</v>
      </c>
      <c r="F3806" t="s">
        <v>3931</v>
      </c>
      <c r="G3806" t="s">
        <v>3921</v>
      </c>
      <c r="H3806" t="s">
        <v>3922</v>
      </c>
      <c r="I3806">
        <v>2138</v>
      </c>
      <c r="J3806" s="41">
        <v>1.1600000000000003E-2</v>
      </c>
      <c r="K3806" s="42">
        <v>24.800800000000006</v>
      </c>
      <c r="L3806" s="43">
        <v>0.85099999999999965</v>
      </c>
      <c r="M3806" s="42">
        <v>21.105480799999995</v>
      </c>
      <c r="N3806">
        <v>4</v>
      </c>
      <c r="O3806" s="43">
        <v>236.39999999999998</v>
      </c>
      <c r="P3806" s="42">
        <v>42</v>
      </c>
      <c r="Q3806" s="42">
        <v>10</v>
      </c>
      <c r="R3806" s="42">
        <v>4.5</v>
      </c>
    </row>
    <row r="3807" spans="1:18" x14ac:dyDescent="0.3">
      <c r="A3807" t="s">
        <v>3924</v>
      </c>
      <c r="B3807" s="17">
        <v>45216</v>
      </c>
      <c r="C3807" t="s">
        <v>3925</v>
      </c>
      <c r="D3807" t="s">
        <v>3926</v>
      </c>
      <c r="E3807" t="s">
        <v>3927</v>
      </c>
      <c r="F3807" t="s">
        <v>3931</v>
      </c>
      <c r="G3807" t="s">
        <v>3921</v>
      </c>
      <c r="H3807" t="s">
        <v>3922</v>
      </c>
      <c r="I3807">
        <v>1409</v>
      </c>
      <c r="J3807" s="41">
        <v>1.5900000000000004E-2</v>
      </c>
      <c r="K3807" s="42">
        <v>22.403100000000006</v>
      </c>
      <c r="L3807" s="43">
        <v>0.36799999999999994</v>
      </c>
      <c r="M3807" s="42">
        <v>8.2443407999999998</v>
      </c>
      <c r="N3807">
        <v>4</v>
      </c>
      <c r="O3807" s="43">
        <v>247.2</v>
      </c>
      <c r="P3807" s="42">
        <v>71</v>
      </c>
      <c r="Q3807" s="42">
        <v>19</v>
      </c>
      <c r="R3807" s="42">
        <v>1.5</v>
      </c>
    </row>
    <row r="3808" spans="1:18" x14ac:dyDescent="0.3">
      <c r="A3808" t="s">
        <v>3924</v>
      </c>
      <c r="B3808" s="17">
        <v>45217</v>
      </c>
      <c r="C3808" t="s">
        <v>3925</v>
      </c>
      <c r="D3808" t="s">
        <v>3926</v>
      </c>
      <c r="E3808" t="s">
        <v>3927</v>
      </c>
      <c r="F3808" t="s">
        <v>3931</v>
      </c>
      <c r="G3808" t="s">
        <v>3921</v>
      </c>
      <c r="H3808" t="s">
        <v>3922</v>
      </c>
      <c r="I3808">
        <v>1903</v>
      </c>
      <c r="J3808" s="41">
        <v>1.6E-2</v>
      </c>
      <c r="K3808" s="42">
        <v>30.448</v>
      </c>
      <c r="L3808" s="43">
        <v>1.3569999999999995</v>
      </c>
      <c r="M3808" s="42">
        <v>41.317935999999989</v>
      </c>
      <c r="N3808">
        <v>6</v>
      </c>
      <c r="O3808" s="43">
        <v>325.2</v>
      </c>
      <c r="P3808" s="42">
        <v>66</v>
      </c>
      <c r="Q3808" s="42">
        <v>18</v>
      </c>
      <c r="R3808" s="42">
        <v>12</v>
      </c>
    </row>
    <row r="3809" spans="1:18" x14ac:dyDescent="0.3">
      <c r="A3809" t="s">
        <v>3924</v>
      </c>
      <c r="B3809" s="17">
        <v>45218</v>
      </c>
      <c r="C3809" t="s">
        <v>3925</v>
      </c>
      <c r="D3809" t="s">
        <v>3926</v>
      </c>
      <c r="E3809" t="s">
        <v>3927</v>
      </c>
      <c r="F3809" t="s">
        <v>3931</v>
      </c>
      <c r="G3809" t="s">
        <v>3921</v>
      </c>
      <c r="H3809" t="s">
        <v>3922</v>
      </c>
      <c r="I3809">
        <v>1960</v>
      </c>
      <c r="J3809" s="41">
        <v>1.0800000000000001E-2</v>
      </c>
      <c r="K3809" s="42">
        <v>21.168000000000003</v>
      </c>
      <c r="L3809" s="43">
        <v>0.74749999999999972</v>
      </c>
      <c r="M3809" s="42">
        <v>15.823079999999996</v>
      </c>
      <c r="N3809">
        <v>3</v>
      </c>
      <c r="O3809" s="43">
        <v>163.19999999999999</v>
      </c>
      <c r="P3809" s="42">
        <v>73</v>
      </c>
      <c r="Q3809" s="42">
        <v>4</v>
      </c>
      <c r="R3809" s="42">
        <v>13.5</v>
      </c>
    </row>
    <row r="3810" spans="1:18" x14ac:dyDescent="0.3">
      <c r="A3810" t="s">
        <v>3924</v>
      </c>
      <c r="B3810" s="17">
        <v>45219</v>
      </c>
      <c r="C3810" t="s">
        <v>3925</v>
      </c>
      <c r="D3810" t="s">
        <v>3926</v>
      </c>
      <c r="E3810" t="s">
        <v>3927</v>
      </c>
      <c r="F3810" t="s">
        <v>3931</v>
      </c>
      <c r="G3810" t="s">
        <v>3921</v>
      </c>
      <c r="H3810" t="s">
        <v>3922</v>
      </c>
      <c r="I3810">
        <v>2011</v>
      </c>
      <c r="J3810" s="41">
        <v>1.7600000000000005E-2</v>
      </c>
      <c r="K3810" s="42">
        <v>35.393600000000006</v>
      </c>
      <c r="L3810" s="43">
        <v>1.1499999999999997</v>
      </c>
      <c r="M3810" s="42">
        <v>40.702639999999995</v>
      </c>
      <c r="N3810">
        <v>6</v>
      </c>
      <c r="O3810" s="43">
        <v>358.8</v>
      </c>
      <c r="P3810" s="42">
        <v>73</v>
      </c>
      <c r="Q3810" s="42">
        <v>18</v>
      </c>
      <c r="R3810" s="42">
        <v>9</v>
      </c>
    </row>
    <row r="3811" spans="1:18" x14ac:dyDescent="0.3">
      <c r="A3811" t="s">
        <v>3924</v>
      </c>
      <c r="B3811" s="17">
        <v>45220</v>
      </c>
      <c r="C3811" t="s">
        <v>3925</v>
      </c>
      <c r="D3811" t="s">
        <v>3926</v>
      </c>
      <c r="E3811" t="s">
        <v>3927</v>
      </c>
      <c r="F3811" t="s">
        <v>3931</v>
      </c>
      <c r="G3811" t="s">
        <v>3921</v>
      </c>
      <c r="H3811" t="s">
        <v>3922</v>
      </c>
      <c r="I3811">
        <v>1551</v>
      </c>
      <c r="J3811" s="41">
        <v>1.5000000000000003E-2</v>
      </c>
      <c r="K3811" s="42">
        <v>23.265000000000004</v>
      </c>
      <c r="L3811" s="43">
        <v>0.73599999999999965</v>
      </c>
      <c r="M3811" s="42">
        <v>17.123039999999996</v>
      </c>
      <c r="N3811">
        <v>5</v>
      </c>
      <c r="O3811" s="43">
        <v>384</v>
      </c>
      <c r="P3811" s="42">
        <v>77</v>
      </c>
      <c r="Q3811" s="42">
        <v>16</v>
      </c>
      <c r="R3811" s="42">
        <v>12</v>
      </c>
    </row>
    <row r="3812" spans="1:18" x14ac:dyDescent="0.3">
      <c r="A3812" t="s">
        <v>3924</v>
      </c>
      <c r="B3812" s="17">
        <v>45221</v>
      </c>
      <c r="C3812" t="s">
        <v>3925</v>
      </c>
      <c r="D3812" t="s">
        <v>3926</v>
      </c>
      <c r="E3812" t="s">
        <v>3927</v>
      </c>
      <c r="F3812" t="s">
        <v>3931</v>
      </c>
      <c r="G3812" t="s">
        <v>3921</v>
      </c>
      <c r="H3812" t="s">
        <v>3922</v>
      </c>
      <c r="I3812">
        <v>1434</v>
      </c>
      <c r="J3812" s="41">
        <v>1.6199999999999999E-2</v>
      </c>
      <c r="K3812" s="42">
        <v>23.230799999999999</v>
      </c>
      <c r="L3812" s="43">
        <v>1.2764999999999997</v>
      </c>
      <c r="M3812" s="42">
        <v>29.654116199999994</v>
      </c>
      <c r="N3812">
        <v>6</v>
      </c>
      <c r="O3812" s="43">
        <v>385.2</v>
      </c>
      <c r="P3812" s="42">
        <v>66</v>
      </c>
      <c r="Q3812" s="42">
        <v>24</v>
      </c>
      <c r="R3812" s="42">
        <v>16.5</v>
      </c>
    </row>
    <row r="3813" spans="1:18" x14ac:dyDescent="0.3">
      <c r="A3813" t="s">
        <v>3924</v>
      </c>
      <c r="B3813" s="17">
        <v>45222</v>
      </c>
      <c r="C3813" t="s">
        <v>3925</v>
      </c>
      <c r="D3813" t="s">
        <v>3926</v>
      </c>
      <c r="E3813" t="s">
        <v>3927</v>
      </c>
      <c r="F3813" t="s">
        <v>3931</v>
      </c>
      <c r="G3813" t="s">
        <v>3921</v>
      </c>
      <c r="H3813" t="s">
        <v>3922</v>
      </c>
      <c r="I3813">
        <v>1844</v>
      </c>
      <c r="J3813" s="41">
        <v>1.3600000000000003E-2</v>
      </c>
      <c r="K3813" s="42">
        <v>25.078400000000006</v>
      </c>
      <c r="L3813" s="43">
        <v>1.2419999999999998</v>
      </c>
      <c r="M3813" s="42">
        <v>31.147372799999999</v>
      </c>
      <c r="N3813">
        <v>5</v>
      </c>
      <c r="O3813" s="43">
        <v>286.8</v>
      </c>
      <c r="P3813" s="42">
        <v>69</v>
      </c>
      <c r="Q3813" s="42">
        <v>15</v>
      </c>
      <c r="R3813" s="42">
        <v>12</v>
      </c>
    </row>
    <row r="3814" spans="1:18" x14ac:dyDescent="0.3">
      <c r="A3814" t="s">
        <v>3924</v>
      </c>
      <c r="B3814" s="17">
        <v>45223</v>
      </c>
      <c r="C3814" t="s">
        <v>3925</v>
      </c>
      <c r="D3814" t="s">
        <v>3926</v>
      </c>
      <c r="E3814" t="s">
        <v>3927</v>
      </c>
      <c r="F3814" t="s">
        <v>3931</v>
      </c>
      <c r="G3814" t="s">
        <v>3921</v>
      </c>
      <c r="H3814" t="s">
        <v>3922</v>
      </c>
      <c r="I3814">
        <v>1994</v>
      </c>
      <c r="J3814" s="41">
        <v>1.8000000000000002E-2</v>
      </c>
      <c r="K3814" s="42">
        <v>35.892000000000003</v>
      </c>
      <c r="L3814" s="43">
        <v>0.34500000000000003</v>
      </c>
      <c r="M3814" s="42">
        <v>12.382740000000002</v>
      </c>
      <c r="N3814">
        <v>6</v>
      </c>
      <c r="O3814" s="43">
        <v>266.39999999999998</v>
      </c>
      <c r="P3814" s="42">
        <v>72</v>
      </c>
      <c r="Q3814" s="42">
        <v>11</v>
      </c>
      <c r="R3814" s="42">
        <v>18</v>
      </c>
    </row>
    <row r="3815" spans="1:18" x14ac:dyDescent="0.3">
      <c r="A3815" t="s">
        <v>3924</v>
      </c>
      <c r="B3815" s="17">
        <v>45224</v>
      </c>
      <c r="C3815" t="s">
        <v>3925</v>
      </c>
      <c r="D3815" t="s">
        <v>3926</v>
      </c>
      <c r="E3815" t="s">
        <v>3927</v>
      </c>
      <c r="F3815" t="s">
        <v>3931</v>
      </c>
      <c r="G3815" t="s">
        <v>3921</v>
      </c>
      <c r="H3815" t="s">
        <v>3922</v>
      </c>
      <c r="I3815">
        <v>2160</v>
      </c>
      <c r="J3815" s="41">
        <v>1.7500000000000002E-2</v>
      </c>
      <c r="K3815" s="42">
        <v>37.800000000000004</v>
      </c>
      <c r="L3815" s="43">
        <v>1.1959999999999997</v>
      </c>
      <c r="M3815" s="42">
        <v>45.208799999999997</v>
      </c>
      <c r="N3815">
        <v>3</v>
      </c>
      <c r="O3815" s="43">
        <v>207.6</v>
      </c>
      <c r="P3815" s="42">
        <v>45</v>
      </c>
      <c r="Q3815" s="42">
        <v>14</v>
      </c>
      <c r="R3815" s="42">
        <v>18</v>
      </c>
    </row>
    <row r="3816" spans="1:18" x14ac:dyDescent="0.3">
      <c r="A3816" t="s">
        <v>3924</v>
      </c>
      <c r="B3816" s="17">
        <v>45225</v>
      </c>
      <c r="C3816" t="s">
        <v>3925</v>
      </c>
      <c r="D3816" t="s">
        <v>3926</v>
      </c>
      <c r="E3816" t="s">
        <v>3927</v>
      </c>
      <c r="F3816" t="s">
        <v>3931</v>
      </c>
      <c r="G3816" t="s">
        <v>3921</v>
      </c>
      <c r="H3816" t="s">
        <v>3922</v>
      </c>
      <c r="I3816">
        <v>1895</v>
      </c>
      <c r="J3816" s="41">
        <v>1.7199999999999997E-2</v>
      </c>
      <c r="K3816" s="42">
        <v>32.593999999999994</v>
      </c>
      <c r="L3816" s="43">
        <v>0.10350000000000006</v>
      </c>
      <c r="M3816" s="42">
        <v>3.3734790000000014</v>
      </c>
      <c r="N3816">
        <v>2</v>
      </c>
      <c r="O3816" s="43">
        <v>67.2</v>
      </c>
      <c r="P3816" s="42">
        <v>81</v>
      </c>
      <c r="Q3816" s="42">
        <v>19</v>
      </c>
      <c r="R3816" s="42">
        <v>13.5</v>
      </c>
    </row>
    <row r="3817" spans="1:18" x14ac:dyDescent="0.3">
      <c r="A3817" t="s">
        <v>3924</v>
      </c>
      <c r="B3817" s="17">
        <v>45226</v>
      </c>
      <c r="C3817" t="s">
        <v>3925</v>
      </c>
      <c r="D3817" t="s">
        <v>3926</v>
      </c>
      <c r="E3817" t="s">
        <v>3927</v>
      </c>
      <c r="F3817" t="s">
        <v>3931</v>
      </c>
      <c r="G3817" t="s">
        <v>3921</v>
      </c>
      <c r="H3817" t="s">
        <v>3922</v>
      </c>
      <c r="I3817">
        <v>2419</v>
      </c>
      <c r="J3817" s="41">
        <v>1.8200000000000001E-2</v>
      </c>
      <c r="K3817" s="42">
        <v>44.025800000000004</v>
      </c>
      <c r="L3817" s="43">
        <v>0.75899999999999967</v>
      </c>
      <c r="M3817" s="42">
        <v>33.415582199999989</v>
      </c>
      <c r="N3817">
        <v>5</v>
      </c>
      <c r="O3817" s="43">
        <v>344.4</v>
      </c>
      <c r="P3817" s="42">
        <v>79</v>
      </c>
      <c r="Q3817" s="42">
        <v>12</v>
      </c>
      <c r="R3817" s="42">
        <v>12</v>
      </c>
    </row>
    <row r="3818" spans="1:18" x14ac:dyDescent="0.3">
      <c r="A3818" t="s">
        <v>3924</v>
      </c>
      <c r="B3818" s="17">
        <v>45227</v>
      </c>
      <c r="C3818" t="s">
        <v>3925</v>
      </c>
      <c r="D3818" t="s">
        <v>3926</v>
      </c>
      <c r="E3818" t="s">
        <v>3927</v>
      </c>
      <c r="F3818" t="s">
        <v>3931</v>
      </c>
      <c r="G3818" t="s">
        <v>3921</v>
      </c>
      <c r="H3818" t="s">
        <v>3922</v>
      </c>
      <c r="I3818">
        <v>1501</v>
      </c>
      <c r="J3818" s="41">
        <v>1.67E-2</v>
      </c>
      <c r="K3818" s="42">
        <v>25.066700000000001</v>
      </c>
      <c r="L3818" s="43">
        <v>0.86249999999999971</v>
      </c>
      <c r="M3818" s="42">
        <v>21.620028749999992</v>
      </c>
      <c r="N3818">
        <v>4</v>
      </c>
      <c r="O3818" s="43">
        <v>283.2</v>
      </c>
      <c r="P3818" s="42">
        <v>79</v>
      </c>
      <c r="Q3818" s="42">
        <v>21</v>
      </c>
      <c r="R3818" s="42">
        <v>7.5</v>
      </c>
    </row>
    <row r="3819" spans="1:18" x14ac:dyDescent="0.3">
      <c r="A3819" t="s">
        <v>3924</v>
      </c>
      <c r="B3819" s="17">
        <v>45228</v>
      </c>
      <c r="C3819" t="s">
        <v>3925</v>
      </c>
      <c r="D3819" t="s">
        <v>3926</v>
      </c>
      <c r="E3819" t="s">
        <v>3927</v>
      </c>
      <c r="F3819" t="s">
        <v>3931</v>
      </c>
      <c r="G3819" t="s">
        <v>3921</v>
      </c>
      <c r="H3819" t="s">
        <v>3922</v>
      </c>
      <c r="I3819">
        <v>2414</v>
      </c>
      <c r="J3819" s="41">
        <v>1.89E-2</v>
      </c>
      <c r="K3819" s="42">
        <v>45.624600000000001</v>
      </c>
      <c r="L3819" s="43">
        <v>0.35650000000000004</v>
      </c>
      <c r="M3819" s="42">
        <v>16.265169900000004</v>
      </c>
      <c r="N3819">
        <v>3</v>
      </c>
      <c r="O3819" s="43">
        <v>172.79999999999998</v>
      </c>
      <c r="P3819" s="42">
        <v>77</v>
      </c>
      <c r="Q3819" s="42">
        <v>12</v>
      </c>
      <c r="R3819" s="42">
        <v>6</v>
      </c>
    </row>
    <row r="3820" spans="1:18" x14ac:dyDescent="0.3">
      <c r="A3820" t="s">
        <v>3924</v>
      </c>
      <c r="B3820" s="17">
        <v>45229</v>
      </c>
      <c r="C3820" t="s">
        <v>3925</v>
      </c>
      <c r="D3820" t="s">
        <v>3926</v>
      </c>
      <c r="E3820" t="s">
        <v>3927</v>
      </c>
      <c r="F3820" t="s">
        <v>3931</v>
      </c>
      <c r="G3820" t="s">
        <v>3921</v>
      </c>
      <c r="H3820" t="s">
        <v>3922</v>
      </c>
      <c r="I3820">
        <v>2275</v>
      </c>
      <c r="J3820" s="41">
        <v>1.54E-2</v>
      </c>
      <c r="K3820" s="42">
        <v>35.035000000000004</v>
      </c>
      <c r="L3820" s="43">
        <v>0.95449999999999979</v>
      </c>
      <c r="M3820" s="42">
        <v>33.440907499999994</v>
      </c>
      <c r="N3820">
        <v>2</v>
      </c>
      <c r="O3820" s="43">
        <v>202.79999999999998</v>
      </c>
      <c r="P3820" s="42">
        <v>38</v>
      </c>
      <c r="Q3820" s="42">
        <v>14</v>
      </c>
      <c r="R3820" s="42">
        <v>18</v>
      </c>
    </row>
    <row r="3821" spans="1:18" x14ac:dyDescent="0.3">
      <c r="A3821" t="s">
        <v>3924</v>
      </c>
      <c r="B3821" s="17">
        <v>45230</v>
      </c>
      <c r="C3821" t="s">
        <v>3925</v>
      </c>
      <c r="D3821" t="s">
        <v>3926</v>
      </c>
      <c r="E3821" t="s">
        <v>3927</v>
      </c>
      <c r="F3821" t="s">
        <v>3931</v>
      </c>
      <c r="G3821" t="s">
        <v>3921</v>
      </c>
      <c r="H3821" t="s">
        <v>3922</v>
      </c>
      <c r="I3821">
        <v>2200</v>
      </c>
      <c r="J3821" s="41">
        <v>1.8500000000000003E-2</v>
      </c>
      <c r="K3821" s="42">
        <v>40.700000000000003</v>
      </c>
      <c r="L3821" s="43">
        <v>1.0234999999999996</v>
      </c>
      <c r="M3821" s="42">
        <v>41.656449999999985</v>
      </c>
      <c r="N3821">
        <v>2</v>
      </c>
      <c r="O3821" s="43">
        <v>200.4</v>
      </c>
      <c r="P3821" s="42">
        <v>90</v>
      </c>
      <c r="Q3821" s="42">
        <v>7</v>
      </c>
      <c r="R3821" s="42">
        <v>3</v>
      </c>
    </row>
    <row r="3822" spans="1:18" x14ac:dyDescent="0.3">
      <c r="A3822" t="s">
        <v>3924</v>
      </c>
      <c r="B3822" s="17">
        <v>45231</v>
      </c>
      <c r="C3822" t="s">
        <v>3925</v>
      </c>
      <c r="D3822" t="s">
        <v>3926</v>
      </c>
      <c r="E3822" t="s">
        <v>3927</v>
      </c>
      <c r="F3822" t="s">
        <v>3931</v>
      </c>
      <c r="G3822" t="s">
        <v>3921</v>
      </c>
      <c r="H3822" t="s">
        <v>3922</v>
      </c>
      <c r="I3822">
        <v>1491</v>
      </c>
      <c r="J3822" s="41">
        <v>1.49E-2</v>
      </c>
      <c r="K3822" s="42">
        <v>22.215900000000001</v>
      </c>
      <c r="L3822" s="43">
        <v>0.91999999999999971</v>
      </c>
      <c r="M3822" s="42">
        <v>20.438627999999994</v>
      </c>
      <c r="N3822">
        <v>3</v>
      </c>
      <c r="O3822" s="43">
        <v>148.79999999999998</v>
      </c>
      <c r="P3822" s="42">
        <v>55</v>
      </c>
      <c r="Q3822" s="42">
        <v>13</v>
      </c>
      <c r="R3822" s="42">
        <v>13.5</v>
      </c>
    </row>
    <row r="3823" spans="1:18" x14ac:dyDescent="0.3">
      <c r="A3823" t="s">
        <v>3924</v>
      </c>
      <c r="B3823" s="17">
        <v>45232</v>
      </c>
      <c r="C3823" t="s">
        <v>3925</v>
      </c>
      <c r="D3823" t="s">
        <v>3926</v>
      </c>
      <c r="E3823" t="s">
        <v>3927</v>
      </c>
      <c r="F3823" t="s">
        <v>3931</v>
      </c>
      <c r="G3823" t="s">
        <v>3921</v>
      </c>
      <c r="H3823" t="s">
        <v>3922</v>
      </c>
      <c r="I3823">
        <v>1995</v>
      </c>
      <c r="J3823" s="41">
        <v>1.4800000000000001E-2</v>
      </c>
      <c r="K3823" s="42">
        <v>29.526</v>
      </c>
      <c r="L3823" s="43">
        <v>0.16100000000000006</v>
      </c>
      <c r="M3823" s="42">
        <v>4.7536860000000019</v>
      </c>
      <c r="N3823">
        <v>2</v>
      </c>
      <c r="O3823" s="43">
        <v>118.8</v>
      </c>
      <c r="P3823" s="42">
        <v>46</v>
      </c>
      <c r="Q3823" s="42">
        <v>12</v>
      </c>
      <c r="R3823" s="42">
        <v>0</v>
      </c>
    </row>
    <row r="3824" spans="1:18" x14ac:dyDescent="0.3">
      <c r="A3824" t="s">
        <v>3924</v>
      </c>
      <c r="B3824" s="17">
        <v>45233</v>
      </c>
      <c r="C3824" t="s">
        <v>3925</v>
      </c>
      <c r="D3824" t="s">
        <v>3926</v>
      </c>
      <c r="E3824" t="s">
        <v>3927</v>
      </c>
      <c r="F3824" t="s">
        <v>3931</v>
      </c>
      <c r="G3824" t="s">
        <v>3921</v>
      </c>
      <c r="H3824" t="s">
        <v>3922</v>
      </c>
      <c r="I3824">
        <v>2160</v>
      </c>
      <c r="J3824" s="41">
        <v>1.3300000000000003E-2</v>
      </c>
      <c r="K3824" s="42">
        <v>28.728000000000005</v>
      </c>
      <c r="L3824" s="43">
        <v>0.73599999999999965</v>
      </c>
      <c r="M3824" s="42">
        <v>21.143807999999993</v>
      </c>
      <c r="N3824">
        <v>3</v>
      </c>
      <c r="O3824" s="43">
        <v>87.6</v>
      </c>
      <c r="P3824" s="42">
        <v>40</v>
      </c>
      <c r="Q3824" s="42">
        <v>25</v>
      </c>
      <c r="R3824" s="42">
        <v>18</v>
      </c>
    </row>
    <row r="3825" spans="1:18" x14ac:dyDescent="0.3">
      <c r="A3825" t="s">
        <v>3924</v>
      </c>
      <c r="B3825" s="17">
        <v>45234</v>
      </c>
      <c r="C3825" t="s">
        <v>3925</v>
      </c>
      <c r="D3825" t="s">
        <v>3926</v>
      </c>
      <c r="E3825" t="s">
        <v>3927</v>
      </c>
      <c r="F3825" t="s">
        <v>3931</v>
      </c>
      <c r="G3825" t="s">
        <v>3921</v>
      </c>
      <c r="H3825" t="s">
        <v>3922</v>
      </c>
      <c r="I3825">
        <v>1730</v>
      </c>
      <c r="J3825" s="41">
        <v>1.9099999999999999E-2</v>
      </c>
      <c r="K3825" s="42">
        <v>33.042999999999999</v>
      </c>
      <c r="L3825" s="43">
        <v>0.24150000000000008</v>
      </c>
      <c r="M3825" s="42">
        <v>7.9798845000000025</v>
      </c>
      <c r="N3825">
        <v>3</v>
      </c>
      <c r="O3825" s="43">
        <v>28.799999999999997</v>
      </c>
      <c r="P3825" s="42">
        <v>78</v>
      </c>
      <c r="Q3825" s="42">
        <v>15</v>
      </c>
      <c r="R3825" s="42">
        <v>6</v>
      </c>
    </row>
    <row r="3826" spans="1:18" x14ac:dyDescent="0.3">
      <c r="A3826" t="s">
        <v>3924</v>
      </c>
      <c r="B3826" s="17">
        <v>45235</v>
      </c>
      <c r="C3826" t="s">
        <v>3925</v>
      </c>
      <c r="D3826" t="s">
        <v>3926</v>
      </c>
      <c r="E3826" t="s">
        <v>3927</v>
      </c>
      <c r="F3826" t="s">
        <v>3931</v>
      </c>
      <c r="G3826" t="s">
        <v>3921</v>
      </c>
      <c r="H3826" t="s">
        <v>3922</v>
      </c>
      <c r="I3826">
        <v>1398</v>
      </c>
      <c r="J3826" s="41">
        <v>1.6400000000000001E-2</v>
      </c>
      <c r="K3826" s="42">
        <v>22.927200000000003</v>
      </c>
      <c r="L3826" s="43">
        <v>1.0924999999999996</v>
      </c>
      <c r="M3826" s="42">
        <v>25.047965999999992</v>
      </c>
      <c r="N3826">
        <v>5</v>
      </c>
      <c r="O3826" s="43">
        <v>236.39999999999998</v>
      </c>
      <c r="P3826" s="42">
        <v>80</v>
      </c>
      <c r="Q3826" s="42">
        <v>11</v>
      </c>
      <c r="R3826" s="42">
        <v>0</v>
      </c>
    </row>
    <row r="3827" spans="1:18" x14ac:dyDescent="0.3">
      <c r="A3827" t="s">
        <v>3924</v>
      </c>
      <c r="B3827" s="17">
        <v>45236</v>
      </c>
      <c r="C3827" t="s">
        <v>3925</v>
      </c>
      <c r="D3827" t="s">
        <v>3926</v>
      </c>
      <c r="E3827" t="s">
        <v>3927</v>
      </c>
      <c r="F3827" t="s">
        <v>3931</v>
      </c>
      <c r="G3827" t="s">
        <v>3921</v>
      </c>
      <c r="H3827" t="s">
        <v>3922</v>
      </c>
      <c r="I3827">
        <v>2079</v>
      </c>
      <c r="J3827" s="41">
        <v>1.3800000000000003E-2</v>
      </c>
      <c r="K3827" s="42">
        <v>28.690200000000008</v>
      </c>
      <c r="L3827" s="43">
        <v>1.2074999999999998</v>
      </c>
      <c r="M3827" s="42">
        <v>34.643416500000001</v>
      </c>
      <c r="N3827">
        <v>6</v>
      </c>
      <c r="O3827" s="43">
        <v>355.2</v>
      </c>
      <c r="P3827" s="42">
        <v>55</v>
      </c>
      <c r="Q3827" s="42">
        <v>9</v>
      </c>
      <c r="R3827" s="42">
        <v>10.5</v>
      </c>
    </row>
    <row r="3828" spans="1:18" x14ac:dyDescent="0.3">
      <c r="A3828" t="s">
        <v>3924</v>
      </c>
      <c r="B3828" s="17">
        <v>45237</v>
      </c>
      <c r="C3828" t="s">
        <v>3925</v>
      </c>
      <c r="D3828" t="s">
        <v>3926</v>
      </c>
      <c r="E3828" t="s">
        <v>3927</v>
      </c>
      <c r="F3828" t="s">
        <v>3931</v>
      </c>
      <c r="G3828" t="s">
        <v>3921</v>
      </c>
      <c r="H3828" t="s">
        <v>3922</v>
      </c>
      <c r="I3828">
        <v>1591</v>
      </c>
      <c r="J3828" s="41">
        <v>9.0000000000000011E-3</v>
      </c>
      <c r="K3828" s="42">
        <v>14.319000000000001</v>
      </c>
      <c r="L3828" s="43">
        <v>1.4029999999999996</v>
      </c>
      <c r="M3828" s="42">
        <v>20.089556999999996</v>
      </c>
      <c r="N3828">
        <v>2</v>
      </c>
      <c r="O3828" s="43">
        <v>36</v>
      </c>
      <c r="P3828" s="42">
        <v>70</v>
      </c>
      <c r="Q3828" s="42">
        <v>23</v>
      </c>
      <c r="R3828" s="42">
        <v>18</v>
      </c>
    </row>
    <row r="3829" spans="1:18" x14ac:dyDescent="0.3">
      <c r="A3829" t="s">
        <v>3924</v>
      </c>
      <c r="B3829" s="17">
        <v>45238</v>
      </c>
      <c r="C3829" t="s">
        <v>3925</v>
      </c>
      <c r="D3829" t="s">
        <v>3926</v>
      </c>
      <c r="E3829" t="s">
        <v>3927</v>
      </c>
      <c r="F3829" t="s">
        <v>3931</v>
      </c>
      <c r="G3829" t="s">
        <v>3921</v>
      </c>
      <c r="H3829" t="s">
        <v>3922</v>
      </c>
      <c r="I3829">
        <v>1320</v>
      </c>
      <c r="J3829" s="41">
        <v>1.37E-2</v>
      </c>
      <c r="K3829" s="42">
        <v>18.084</v>
      </c>
      <c r="L3829" s="43">
        <v>0.47149999999999986</v>
      </c>
      <c r="M3829" s="42">
        <v>8.5266059999999975</v>
      </c>
      <c r="N3829">
        <v>2</v>
      </c>
      <c r="O3829" s="43">
        <v>25.2</v>
      </c>
      <c r="P3829" s="42">
        <v>59</v>
      </c>
      <c r="Q3829" s="42">
        <v>19</v>
      </c>
      <c r="R3829" s="42">
        <v>16.5</v>
      </c>
    </row>
    <row r="3830" spans="1:18" x14ac:dyDescent="0.3">
      <c r="A3830" t="s">
        <v>3924</v>
      </c>
      <c r="B3830" s="17">
        <v>45239</v>
      </c>
      <c r="C3830" t="s">
        <v>3925</v>
      </c>
      <c r="D3830" t="s">
        <v>3926</v>
      </c>
      <c r="E3830" t="s">
        <v>3927</v>
      </c>
      <c r="F3830" t="s">
        <v>3931</v>
      </c>
      <c r="G3830" t="s">
        <v>3921</v>
      </c>
      <c r="H3830" t="s">
        <v>3922</v>
      </c>
      <c r="I3830">
        <v>1619</v>
      </c>
      <c r="J3830" s="41">
        <v>1.8800000000000001E-2</v>
      </c>
      <c r="K3830" s="42">
        <v>30.437200000000001</v>
      </c>
      <c r="L3830" s="43">
        <v>0.74749999999999972</v>
      </c>
      <c r="M3830" s="42">
        <v>22.751806999999992</v>
      </c>
      <c r="N3830">
        <v>6</v>
      </c>
      <c r="O3830" s="43">
        <v>288</v>
      </c>
      <c r="P3830" s="42">
        <v>34</v>
      </c>
      <c r="Q3830" s="42">
        <v>19</v>
      </c>
      <c r="R3830" s="42">
        <v>15</v>
      </c>
    </row>
    <row r="3831" spans="1:18" x14ac:dyDescent="0.3">
      <c r="A3831" t="s">
        <v>3924</v>
      </c>
      <c r="B3831" s="17">
        <v>45240</v>
      </c>
      <c r="C3831" t="s">
        <v>3925</v>
      </c>
      <c r="D3831" t="s">
        <v>3926</v>
      </c>
      <c r="E3831" t="s">
        <v>3927</v>
      </c>
      <c r="F3831" t="s">
        <v>3931</v>
      </c>
      <c r="G3831" t="s">
        <v>3921</v>
      </c>
      <c r="H3831" t="s">
        <v>3922</v>
      </c>
      <c r="I3831">
        <v>1932</v>
      </c>
      <c r="J3831" s="41">
        <v>1.8900000000000004E-2</v>
      </c>
      <c r="K3831" s="42">
        <v>36.514800000000008</v>
      </c>
      <c r="L3831" s="43">
        <v>0.40249999999999997</v>
      </c>
      <c r="M3831" s="42">
        <v>14.697207000000002</v>
      </c>
      <c r="N3831">
        <v>2</v>
      </c>
      <c r="O3831" s="43">
        <v>57.599999999999994</v>
      </c>
      <c r="P3831" s="42">
        <v>53</v>
      </c>
      <c r="Q3831" s="42">
        <v>17</v>
      </c>
      <c r="R3831" s="42">
        <v>4.5</v>
      </c>
    </row>
    <row r="3832" spans="1:18" x14ac:dyDescent="0.3">
      <c r="A3832" t="s">
        <v>3924</v>
      </c>
      <c r="B3832" s="17">
        <v>45241</v>
      </c>
      <c r="C3832" t="s">
        <v>3925</v>
      </c>
      <c r="D3832" t="s">
        <v>3926</v>
      </c>
      <c r="E3832" t="s">
        <v>3927</v>
      </c>
      <c r="F3832" t="s">
        <v>3931</v>
      </c>
      <c r="G3832" t="s">
        <v>3921</v>
      </c>
      <c r="H3832" t="s">
        <v>3922</v>
      </c>
      <c r="I3832">
        <v>1651</v>
      </c>
      <c r="J3832" s="41">
        <v>1.2300000000000002E-2</v>
      </c>
      <c r="K3832" s="42">
        <v>20.307300000000001</v>
      </c>
      <c r="L3832" s="43">
        <v>0.37949999999999995</v>
      </c>
      <c r="M3832" s="42">
        <v>7.7066203499999997</v>
      </c>
      <c r="N3832">
        <v>6</v>
      </c>
      <c r="O3832" s="43">
        <v>286.8</v>
      </c>
      <c r="P3832" s="42">
        <v>68</v>
      </c>
      <c r="Q3832" s="42">
        <v>16</v>
      </c>
      <c r="R3832" s="42">
        <v>13.5</v>
      </c>
    </row>
    <row r="3833" spans="1:18" x14ac:dyDescent="0.3">
      <c r="A3833" t="s">
        <v>3924</v>
      </c>
      <c r="B3833" s="17">
        <v>45242</v>
      </c>
      <c r="C3833" t="s">
        <v>3925</v>
      </c>
      <c r="D3833" t="s">
        <v>3926</v>
      </c>
      <c r="E3833" t="s">
        <v>3927</v>
      </c>
      <c r="F3833" t="s">
        <v>3931</v>
      </c>
      <c r="G3833" t="s">
        <v>3921</v>
      </c>
      <c r="H3833" t="s">
        <v>3922</v>
      </c>
      <c r="I3833">
        <v>1349</v>
      </c>
      <c r="J3833" s="41">
        <v>1.4800000000000001E-2</v>
      </c>
      <c r="K3833" s="42">
        <v>19.965199999999999</v>
      </c>
      <c r="L3833" s="43">
        <v>2.3000000000000034E-2</v>
      </c>
      <c r="M3833" s="42">
        <v>0.45919960000000065</v>
      </c>
      <c r="N3833">
        <v>3</v>
      </c>
      <c r="O3833" s="43">
        <v>133.19999999999999</v>
      </c>
      <c r="P3833" s="42">
        <v>89</v>
      </c>
      <c r="Q3833" s="42">
        <v>12</v>
      </c>
      <c r="R3833" s="42">
        <v>3</v>
      </c>
    </row>
    <row r="3834" spans="1:18" x14ac:dyDescent="0.3">
      <c r="A3834" t="s">
        <v>3924</v>
      </c>
      <c r="B3834" s="17">
        <v>45243</v>
      </c>
      <c r="C3834" t="s">
        <v>3925</v>
      </c>
      <c r="D3834" t="s">
        <v>3926</v>
      </c>
      <c r="E3834" t="s">
        <v>3927</v>
      </c>
      <c r="F3834" t="s">
        <v>3931</v>
      </c>
      <c r="G3834" t="s">
        <v>3921</v>
      </c>
      <c r="H3834" t="s">
        <v>3922</v>
      </c>
      <c r="I3834">
        <v>1354</v>
      </c>
      <c r="J3834" s="41">
        <v>1.4800000000000002E-2</v>
      </c>
      <c r="K3834" s="42">
        <v>20.039200000000005</v>
      </c>
      <c r="L3834" s="43">
        <v>0.21850000000000006</v>
      </c>
      <c r="M3834" s="42">
        <v>4.3785652000000024</v>
      </c>
      <c r="N3834">
        <v>2</v>
      </c>
      <c r="O3834" s="43">
        <v>32.4</v>
      </c>
      <c r="P3834" s="42">
        <v>69</v>
      </c>
      <c r="Q3834" s="42">
        <v>4</v>
      </c>
      <c r="R3834" s="42">
        <v>10.5</v>
      </c>
    </row>
    <row r="3835" spans="1:18" x14ac:dyDescent="0.3">
      <c r="A3835" t="s">
        <v>3924</v>
      </c>
      <c r="B3835" s="17">
        <v>45244</v>
      </c>
      <c r="C3835" t="s">
        <v>3925</v>
      </c>
      <c r="D3835" t="s">
        <v>3926</v>
      </c>
      <c r="E3835" t="s">
        <v>3927</v>
      </c>
      <c r="F3835" t="s">
        <v>3931</v>
      </c>
      <c r="G3835" t="s">
        <v>3921</v>
      </c>
      <c r="H3835" t="s">
        <v>3922</v>
      </c>
      <c r="I3835">
        <v>1363</v>
      </c>
      <c r="J3835" s="41">
        <v>1.5199999999999998E-2</v>
      </c>
      <c r="K3835" s="42">
        <v>20.717599999999997</v>
      </c>
      <c r="L3835" s="43">
        <v>0.29900000000000004</v>
      </c>
      <c r="M3835" s="42">
        <v>6.1945623999999997</v>
      </c>
      <c r="N3835">
        <v>4</v>
      </c>
      <c r="O3835" s="43">
        <v>93.6</v>
      </c>
      <c r="P3835" s="42">
        <v>48</v>
      </c>
      <c r="Q3835" s="42">
        <v>11</v>
      </c>
      <c r="R3835" s="42">
        <v>9</v>
      </c>
    </row>
    <row r="3836" spans="1:18" x14ac:dyDescent="0.3">
      <c r="A3836" t="s">
        <v>3924</v>
      </c>
      <c r="B3836" s="17">
        <v>45245</v>
      </c>
      <c r="C3836" t="s">
        <v>3925</v>
      </c>
      <c r="D3836" t="s">
        <v>3926</v>
      </c>
      <c r="E3836" t="s">
        <v>3927</v>
      </c>
      <c r="F3836" t="s">
        <v>3931</v>
      </c>
      <c r="G3836" t="s">
        <v>3921</v>
      </c>
      <c r="H3836" t="s">
        <v>3922</v>
      </c>
      <c r="I3836">
        <v>1356</v>
      </c>
      <c r="J3836" s="41">
        <v>1.6900000000000002E-2</v>
      </c>
      <c r="K3836" s="42">
        <v>22.916400000000003</v>
      </c>
      <c r="L3836" s="43">
        <v>1.1154999999999997</v>
      </c>
      <c r="M3836" s="42">
        <v>25.563244199999996</v>
      </c>
      <c r="N3836">
        <v>3</v>
      </c>
      <c r="O3836" s="43">
        <v>93.6</v>
      </c>
      <c r="P3836" s="42">
        <v>76</v>
      </c>
      <c r="Q3836" s="42">
        <v>6</v>
      </c>
      <c r="R3836" s="42">
        <v>18</v>
      </c>
    </row>
    <row r="3837" spans="1:18" x14ac:dyDescent="0.3">
      <c r="A3837" t="s">
        <v>3924</v>
      </c>
      <c r="B3837" s="17">
        <v>45246</v>
      </c>
      <c r="C3837" t="s">
        <v>3925</v>
      </c>
      <c r="D3837" t="s">
        <v>3926</v>
      </c>
      <c r="E3837" t="s">
        <v>3927</v>
      </c>
      <c r="F3837" t="s">
        <v>3931</v>
      </c>
      <c r="G3837" t="s">
        <v>3921</v>
      </c>
      <c r="H3837" t="s">
        <v>3922</v>
      </c>
      <c r="I3837">
        <v>2282</v>
      </c>
      <c r="J3837" s="41">
        <v>1.2200000000000001E-2</v>
      </c>
      <c r="K3837" s="42">
        <v>27.840400000000002</v>
      </c>
      <c r="L3837" s="43">
        <v>1.1614999999999998</v>
      </c>
      <c r="M3837" s="42">
        <v>32.336624599999993</v>
      </c>
      <c r="N3837">
        <v>4</v>
      </c>
      <c r="O3837" s="43">
        <v>307.2</v>
      </c>
      <c r="P3837" s="42">
        <v>75</v>
      </c>
      <c r="Q3837" s="42">
        <v>11</v>
      </c>
      <c r="R3837" s="42">
        <v>1.5</v>
      </c>
    </row>
    <row r="3838" spans="1:18" x14ac:dyDescent="0.3">
      <c r="A3838" t="s">
        <v>3924</v>
      </c>
      <c r="B3838" s="17">
        <v>45247</v>
      </c>
      <c r="C3838" t="s">
        <v>3925</v>
      </c>
      <c r="D3838" t="s">
        <v>3926</v>
      </c>
      <c r="E3838" t="s">
        <v>3927</v>
      </c>
      <c r="F3838" t="s">
        <v>3931</v>
      </c>
      <c r="G3838" t="s">
        <v>3921</v>
      </c>
      <c r="H3838" t="s">
        <v>3922</v>
      </c>
      <c r="I3838">
        <v>1852</v>
      </c>
      <c r="J3838" s="41">
        <v>1.4000000000000002E-2</v>
      </c>
      <c r="K3838" s="42">
        <v>25.928000000000004</v>
      </c>
      <c r="L3838" s="43">
        <v>1.0694999999999997</v>
      </c>
      <c r="M3838" s="42">
        <v>27.729995999999996</v>
      </c>
      <c r="N3838">
        <v>2</v>
      </c>
      <c r="O3838" s="43">
        <v>208.79999999999998</v>
      </c>
      <c r="P3838" s="42">
        <v>61</v>
      </c>
      <c r="Q3838" s="42">
        <v>12</v>
      </c>
      <c r="R3838" s="42">
        <v>1.5</v>
      </c>
    </row>
    <row r="3839" spans="1:18" x14ac:dyDescent="0.3">
      <c r="A3839" t="s">
        <v>3924</v>
      </c>
      <c r="B3839" s="17">
        <v>45248</v>
      </c>
      <c r="C3839" t="s">
        <v>3925</v>
      </c>
      <c r="D3839" t="s">
        <v>3926</v>
      </c>
      <c r="E3839" t="s">
        <v>3927</v>
      </c>
      <c r="F3839" t="s">
        <v>3931</v>
      </c>
      <c r="G3839" t="s">
        <v>3921</v>
      </c>
      <c r="H3839" t="s">
        <v>3922</v>
      </c>
      <c r="I3839">
        <v>1434</v>
      </c>
      <c r="J3839" s="41">
        <v>1.8600000000000002E-2</v>
      </c>
      <c r="K3839" s="42">
        <v>26.672400000000003</v>
      </c>
      <c r="L3839" s="43">
        <v>0.32200000000000006</v>
      </c>
      <c r="M3839" s="42">
        <v>8.5885128000000019</v>
      </c>
      <c r="N3839">
        <v>5</v>
      </c>
      <c r="O3839" s="43">
        <v>208.79999999999998</v>
      </c>
      <c r="P3839" s="42">
        <v>55</v>
      </c>
      <c r="Q3839" s="42">
        <v>16</v>
      </c>
      <c r="R3839" s="42">
        <v>18</v>
      </c>
    </row>
    <row r="3840" spans="1:18" x14ac:dyDescent="0.3">
      <c r="A3840" t="s">
        <v>3924</v>
      </c>
      <c r="B3840" s="17">
        <v>45249</v>
      </c>
      <c r="C3840" t="s">
        <v>3925</v>
      </c>
      <c r="D3840" t="s">
        <v>3926</v>
      </c>
      <c r="E3840" t="s">
        <v>3927</v>
      </c>
      <c r="F3840" t="s">
        <v>3931</v>
      </c>
      <c r="G3840" t="s">
        <v>3921</v>
      </c>
      <c r="H3840" t="s">
        <v>3922</v>
      </c>
      <c r="I3840">
        <v>1777</v>
      </c>
      <c r="J3840" s="41">
        <v>1.1100000000000002E-2</v>
      </c>
      <c r="K3840" s="42">
        <v>19.724700000000006</v>
      </c>
      <c r="L3840" s="43">
        <v>1.1499999999999997</v>
      </c>
      <c r="M3840" s="42">
        <v>22.683405</v>
      </c>
      <c r="N3840">
        <v>4</v>
      </c>
      <c r="O3840" s="43">
        <v>166.79999999999998</v>
      </c>
      <c r="P3840" s="42">
        <v>57</v>
      </c>
      <c r="Q3840" s="42">
        <v>10</v>
      </c>
      <c r="R3840" s="42">
        <v>13.5</v>
      </c>
    </row>
    <row r="3841" spans="1:18" x14ac:dyDescent="0.3">
      <c r="A3841" t="s">
        <v>3924</v>
      </c>
      <c r="B3841" s="17">
        <v>45250</v>
      </c>
      <c r="C3841" t="s">
        <v>3925</v>
      </c>
      <c r="D3841" t="s">
        <v>3926</v>
      </c>
      <c r="E3841" t="s">
        <v>3927</v>
      </c>
      <c r="F3841" t="s">
        <v>3931</v>
      </c>
      <c r="G3841" t="s">
        <v>3921</v>
      </c>
      <c r="H3841" t="s">
        <v>3922</v>
      </c>
      <c r="I3841">
        <v>2086</v>
      </c>
      <c r="J3841" s="41">
        <v>1.6700000000000003E-2</v>
      </c>
      <c r="K3841" s="42">
        <v>34.836200000000005</v>
      </c>
      <c r="L3841" s="43">
        <v>1.4374999999999996</v>
      </c>
      <c r="M3841" s="42">
        <v>50.077037499999989</v>
      </c>
      <c r="N3841">
        <v>4</v>
      </c>
      <c r="O3841" s="43">
        <v>207.6</v>
      </c>
      <c r="P3841" s="42">
        <v>40</v>
      </c>
      <c r="Q3841" s="42">
        <v>14</v>
      </c>
      <c r="R3841" s="42">
        <v>12</v>
      </c>
    </row>
    <row r="3842" spans="1:18" x14ac:dyDescent="0.3">
      <c r="A3842" t="s">
        <v>3924</v>
      </c>
      <c r="B3842" s="17">
        <v>45251</v>
      </c>
      <c r="C3842" t="s">
        <v>3925</v>
      </c>
      <c r="D3842" t="s">
        <v>3926</v>
      </c>
      <c r="E3842" t="s">
        <v>3927</v>
      </c>
      <c r="F3842" t="s">
        <v>3931</v>
      </c>
      <c r="G3842" t="s">
        <v>3921</v>
      </c>
      <c r="H3842" t="s">
        <v>3922</v>
      </c>
      <c r="I3842">
        <v>1742</v>
      </c>
      <c r="J3842" s="41">
        <v>1.14E-2</v>
      </c>
      <c r="K3842" s="42">
        <v>19.858800000000002</v>
      </c>
      <c r="L3842" s="43">
        <v>0.68999999999999961</v>
      </c>
      <c r="M3842" s="42">
        <v>13.702571999999995</v>
      </c>
      <c r="N3842">
        <v>6</v>
      </c>
      <c r="O3842" s="43">
        <v>506.4</v>
      </c>
      <c r="P3842" s="42">
        <v>87</v>
      </c>
      <c r="Q3842" s="42">
        <v>19</v>
      </c>
      <c r="R3842" s="42">
        <v>4.5</v>
      </c>
    </row>
    <row r="3843" spans="1:18" x14ac:dyDescent="0.3">
      <c r="A3843" t="s">
        <v>3924</v>
      </c>
      <c r="B3843" s="17">
        <v>45252</v>
      </c>
      <c r="C3843" t="s">
        <v>3925</v>
      </c>
      <c r="D3843" t="s">
        <v>3926</v>
      </c>
      <c r="E3843" t="s">
        <v>3927</v>
      </c>
      <c r="F3843" t="s">
        <v>3931</v>
      </c>
      <c r="G3843" t="s">
        <v>3921</v>
      </c>
      <c r="H3843" t="s">
        <v>3922</v>
      </c>
      <c r="I3843">
        <v>1930</v>
      </c>
      <c r="J3843" s="41">
        <v>1.6999999999999998E-2</v>
      </c>
      <c r="K3843" s="42">
        <v>32.809999999999995</v>
      </c>
      <c r="L3843" s="43">
        <v>0.54049999999999976</v>
      </c>
      <c r="M3843" s="42">
        <v>17.73380499999999</v>
      </c>
      <c r="N3843">
        <v>6</v>
      </c>
      <c r="O3843" s="43">
        <v>423.59999999999997</v>
      </c>
      <c r="P3843" s="42">
        <v>75</v>
      </c>
      <c r="Q3843" s="42">
        <v>24</v>
      </c>
      <c r="R3843" s="42">
        <v>4.5</v>
      </c>
    </row>
    <row r="3844" spans="1:18" x14ac:dyDescent="0.3">
      <c r="A3844" t="s">
        <v>3924</v>
      </c>
      <c r="B3844" s="17">
        <v>45253</v>
      </c>
      <c r="C3844" t="s">
        <v>3925</v>
      </c>
      <c r="D3844" t="s">
        <v>3926</v>
      </c>
      <c r="E3844" t="s">
        <v>3927</v>
      </c>
      <c r="F3844" t="s">
        <v>3931</v>
      </c>
      <c r="G3844" t="s">
        <v>3921</v>
      </c>
      <c r="H3844" t="s">
        <v>3922</v>
      </c>
      <c r="I3844">
        <v>1855</v>
      </c>
      <c r="J3844" s="41">
        <v>1.2799999999999999E-2</v>
      </c>
      <c r="K3844" s="42">
        <v>23.743999999999996</v>
      </c>
      <c r="L3844" s="43">
        <v>1.1499999999999997</v>
      </c>
      <c r="M3844" s="42">
        <v>27.305599999999988</v>
      </c>
      <c r="N3844">
        <v>4</v>
      </c>
      <c r="O3844" s="43">
        <v>174</v>
      </c>
      <c r="P3844" s="42">
        <v>64</v>
      </c>
      <c r="Q3844" s="42">
        <v>6</v>
      </c>
      <c r="R3844" s="42">
        <v>10.5</v>
      </c>
    </row>
    <row r="3845" spans="1:18" x14ac:dyDescent="0.3">
      <c r="A3845" t="s">
        <v>3924</v>
      </c>
      <c r="B3845" s="17">
        <v>45254</v>
      </c>
      <c r="C3845" t="s">
        <v>3925</v>
      </c>
      <c r="D3845" t="s">
        <v>3926</v>
      </c>
      <c r="E3845" t="s">
        <v>3927</v>
      </c>
      <c r="F3845" t="s">
        <v>3931</v>
      </c>
      <c r="G3845" t="s">
        <v>3921</v>
      </c>
      <c r="H3845" t="s">
        <v>3922</v>
      </c>
      <c r="I3845">
        <v>1886</v>
      </c>
      <c r="J3845" s="41">
        <v>1.5099999999999999E-2</v>
      </c>
      <c r="K3845" s="42">
        <v>28.478599999999997</v>
      </c>
      <c r="L3845" s="43">
        <v>0.85099999999999965</v>
      </c>
      <c r="M3845" s="42">
        <v>24.235288599999986</v>
      </c>
      <c r="N3845">
        <v>2</v>
      </c>
      <c r="O3845" s="43">
        <v>69.599999999999994</v>
      </c>
      <c r="P3845" s="42">
        <v>77</v>
      </c>
      <c r="Q3845" s="42">
        <v>20</v>
      </c>
      <c r="R3845" s="42">
        <v>3</v>
      </c>
    </row>
    <row r="3846" spans="1:18" x14ac:dyDescent="0.3">
      <c r="A3846" t="s">
        <v>3924</v>
      </c>
      <c r="B3846" s="17">
        <v>45255</v>
      </c>
      <c r="C3846" t="s">
        <v>3925</v>
      </c>
      <c r="D3846" t="s">
        <v>3926</v>
      </c>
      <c r="E3846" t="s">
        <v>3927</v>
      </c>
      <c r="F3846" t="s">
        <v>3931</v>
      </c>
      <c r="G3846" t="s">
        <v>3921</v>
      </c>
      <c r="H3846" t="s">
        <v>3922</v>
      </c>
      <c r="I3846">
        <v>2481</v>
      </c>
      <c r="J3846" s="41">
        <v>1.2900000000000002E-2</v>
      </c>
      <c r="K3846" s="42">
        <v>32.004900000000006</v>
      </c>
      <c r="L3846" s="43">
        <v>0.17250000000000007</v>
      </c>
      <c r="M3846" s="42">
        <v>5.5208452500000034</v>
      </c>
      <c r="N3846">
        <v>3</v>
      </c>
      <c r="O3846" s="43">
        <v>166.79999999999998</v>
      </c>
      <c r="P3846" s="42">
        <v>73</v>
      </c>
      <c r="Q3846" s="42">
        <v>20</v>
      </c>
      <c r="R3846" s="42">
        <v>6</v>
      </c>
    </row>
    <row r="3847" spans="1:18" x14ac:dyDescent="0.3">
      <c r="A3847" t="s">
        <v>3924</v>
      </c>
      <c r="B3847" s="17">
        <v>45256</v>
      </c>
      <c r="C3847" t="s">
        <v>3925</v>
      </c>
      <c r="D3847" t="s">
        <v>3926</v>
      </c>
      <c r="E3847" t="s">
        <v>3927</v>
      </c>
      <c r="F3847" t="s">
        <v>3931</v>
      </c>
      <c r="G3847" t="s">
        <v>3921</v>
      </c>
      <c r="H3847" t="s">
        <v>3922</v>
      </c>
      <c r="I3847">
        <v>1515</v>
      </c>
      <c r="J3847" s="41">
        <v>1.7600000000000001E-2</v>
      </c>
      <c r="K3847" s="42">
        <v>26.664000000000001</v>
      </c>
      <c r="L3847" s="43">
        <v>0.45999999999999991</v>
      </c>
      <c r="M3847" s="42">
        <v>12.265439999999998</v>
      </c>
      <c r="N3847">
        <v>2</v>
      </c>
      <c r="O3847" s="43">
        <v>211.2</v>
      </c>
      <c r="P3847" s="42">
        <v>43</v>
      </c>
      <c r="Q3847" s="42">
        <v>18</v>
      </c>
      <c r="R3847" s="42">
        <v>6</v>
      </c>
    </row>
    <row r="3848" spans="1:18" x14ac:dyDescent="0.3">
      <c r="A3848" t="s">
        <v>3924</v>
      </c>
      <c r="B3848" s="17">
        <v>45257</v>
      </c>
      <c r="C3848" t="s">
        <v>3925</v>
      </c>
      <c r="D3848" t="s">
        <v>3926</v>
      </c>
      <c r="E3848" t="s">
        <v>3927</v>
      </c>
      <c r="F3848" t="s">
        <v>3931</v>
      </c>
      <c r="G3848" t="s">
        <v>3921</v>
      </c>
      <c r="H3848" t="s">
        <v>3922</v>
      </c>
      <c r="I3848">
        <v>1386</v>
      </c>
      <c r="J3848" s="41">
        <v>1.67E-2</v>
      </c>
      <c r="K3848" s="42">
        <v>23.1462</v>
      </c>
      <c r="L3848" s="43">
        <v>1.3684999999999996</v>
      </c>
      <c r="M3848" s="42">
        <v>31.675574699999991</v>
      </c>
      <c r="N3848">
        <v>2</v>
      </c>
      <c r="O3848" s="43">
        <v>169.2</v>
      </c>
      <c r="P3848" s="42">
        <v>74</v>
      </c>
      <c r="Q3848" s="42">
        <v>24</v>
      </c>
      <c r="R3848" s="42">
        <v>13.5</v>
      </c>
    </row>
    <row r="3849" spans="1:18" x14ac:dyDescent="0.3">
      <c r="A3849" t="s">
        <v>3924</v>
      </c>
      <c r="B3849" s="17">
        <v>45258</v>
      </c>
      <c r="C3849" t="s">
        <v>3925</v>
      </c>
      <c r="D3849" t="s">
        <v>3926</v>
      </c>
      <c r="E3849" t="s">
        <v>3927</v>
      </c>
      <c r="F3849" t="s">
        <v>3931</v>
      </c>
      <c r="G3849" t="s">
        <v>3921</v>
      </c>
      <c r="H3849" t="s">
        <v>3922</v>
      </c>
      <c r="I3849">
        <v>2395</v>
      </c>
      <c r="J3849" s="41">
        <v>1.72E-2</v>
      </c>
      <c r="K3849" s="42">
        <v>41.194000000000003</v>
      </c>
      <c r="L3849" s="43">
        <v>1.3799999999999997</v>
      </c>
      <c r="M3849" s="42">
        <v>56.847719999999988</v>
      </c>
      <c r="N3849">
        <v>3</v>
      </c>
      <c r="O3849" s="43">
        <v>78</v>
      </c>
      <c r="P3849" s="42">
        <v>70</v>
      </c>
      <c r="Q3849" s="42">
        <v>18</v>
      </c>
      <c r="R3849" s="42">
        <v>7.5</v>
      </c>
    </row>
    <row r="3850" spans="1:18" x14ac:dyDescent="0.3">
      <c r="A3850" t="s">
        <v>3924</v>
      </c>
      <c r="B3850" s="17">
        <v>45259</v>
      </c>
      <c r="C3850" t="s">
        <v>3925</v>
      </c>
      <c r="D3850" t="s">
        <v>3926</v>
      </c>
      <c r="E3850" t="s">
        <v>3927</v>
      </c>
      <c r="F3850" t="s">
        <v>3931</v>
      </c>
      <c r="G3850" t="s">
        <v>3921</v>
      </c>
      <c r="H3850" t="s">
        <v>3922</v>
      </c>
      <c r="I3850">
        <v>1302</v>
      </c>
      <c r="J3850" s="41">
        <v>1.49E-2</v>
      </c>
      <c r="K3850" s="42">
        <v>19.399799999999999</v>
      </c>
      <c r="L3850" s="43">
        <v>1.0119999999999996</v>
      </c>
      <c r="M3850" s="42">
        <v>19.63259759999999</v>
      </c>
      <c r="N3850">
        <v>4</v>
      </c>
      <c r="O3850" s="43">
        <v>327.59999999999997</v>
      </c>
      <c r="P3850" s="42">
        <v>74</v>
      </c>
      <c r="Q3850" s="42">
        <v>18</v>
      </c>
      <c r="R3850" s="42">
        <v>9</v>
      </c>
    </row>
    <row r="3851" spans="1:18" x14ac:dyDescent="0.3">
      <c r="A3851" t="s">
        <v>3924</v>
      </c>
      <c r="B3851" s="17">
        <v>45260</v>
      </c>
      <c r="C3851" t="s">
        <v>3925</v>
      </c>
      <c r="D3851" t="s">
        <v>3926</v>
      </c>
      <c r="E3851" t="s">
        <v>3927</v>
      </c>
      <c r="F3851" t="s">
        <v>3931</v>
      </c>
      <c r="G3851" t="s">
        <v>3921</v>
      </c>
      <c r="H3851" t="s">
        <v>3922</v>
      </c>
      <c r="I3851">
        <v>2113</v>
      </c>
      <c r="J3851" s="41">
        <v>1.61E-2</v>
      </c>
      <c r="K3851" s="42">
        <v>34.019300000000001</v>
      </c>
      <c r="L3851" s="43">
        <v>0.29900000000000004</v>
      </c>
      <c r="M3851" s="42">
        <v>10.171770700000001</v>
      </c>
      <c r="N3851">
        <v>2</v>
      </c>
      <c r="O3851" s="43">
        <v>91.2</v>
      </c>
      <c r="P3851" s="42">
        <v>64</v>
      </c>
      <c r="Q3851" s="42">
        <v>12</v>
      </c>
      <c r="R3851" s="42">
        <v>12</v>
      </c>
    </row>
    <row r="3852" spans="1:18" x14ac:dyDescent="0.3">
      <c r="A3852" t="s">
        <v>3916</v>
      </c>
      <c r="B3852" s="17">
        <v>44986</v>
      </c>
      <c r="C3852" t="s">
        <v>543</v>
      </c>
      <c r="D3852" t="s">
        <v>3928</v>
      </c>
      <c r="E3852" t="s">
        <v>3929</v>
      </c>
      <c r="F3852" t="s">
        <v>3931</v>
      </c>
      <c r="G3852" t="s">
        <v>3921</v>
      </c>
      <c r="H3852" t="s">
        <v>3922</v>
      </c>
      <c r="I3852">
        <v>828.40000000000009</v>
      </c>
      <c r="J3852" s="41">
        <v>1.3700000000000004E-2</v>
      </c>
      <c r="K3852" s="42">
        <v>11.349080000000004</v>
      </c>
      <c r="L3852" s="43">
        <v>0.2644999999999999</v>
      </c>
      <c r="M3852" s="42">
        <v>3.0018316600000001</v>
      </c>
      <c r="N3852">
        <v>6</v>
      </c>
      <c r="O3852" s="43">
        <v>384</v>
      </c>
      <c r="P3852" s="42">
        <v>66</v>
      </c>
      <c r="Q3852" s="42">
        <v>10</v>
      </c>
      <c r="R3852" s="42">
        <v>3</v>
      </c>
    </row>
    <row r="3853" spans="1:18" x14ac:dyDescent="0.3">
      <c r="A3853" t="s">
        <v>3916</v>
      </c>
      <c r="B3853" s="17">
        <v>44987</v>
      </c>
      <c r="C3853" t="s">
        <v>543</v>
      </c>
      <c r="D3853" t="s">
        <v>3928</v>
      </c>
      <c r="E3853" t="s">
        <v>3929</v>
      </c>
      <c r="F3853" t="s">
        <v>3931</v>
      </c>
      <c r="G3853" t="s">
        <v>3921</v>
      </c>
      <c r="H3853" t="s">
        <v>3922</v>
      </c>
      <c r="I3853">
        <v>1060.8</v>
      </c>
      <c r="J3853" s="41">
        <v>6.5000000000000023E-3</v>
      </c>
      <c r="K3853" s="42">
        <v>6.8952000000000018</v>
      </c>
      <c r="L3853" s="43">
        <v>1.1499999999999997</v>
      </c>
      <c r="M3853" s="42">
        <v>7.9294799999999999</v>
      </c>
      <c r="N3853">
        <v>6</v>
      </c>
      <c r="O3853" s="43">
        <v>225.6</v>
      </c>
      <c r="P3853" s="42">
        <v>35</v>
      </c>
      <c r="Q3853" s="42">
        <v>10</v>
      </c>
      <c r="R3853" s="42">
        <v>7.5</v>
      </c>
    </row>
    <row r="3854" spans="1:18" x14ac:dyDescent="0.3">
      <c r="A3854" t="s">
        <v>3916</v>
      </c>
      <c r="B3854" s="17">
        <v>44988</v>
      </c>
      <c r="C3854" t="s">
        <v>543</v>
      </c>
      <c r="D3854" t="s">
        <v>3928</v>
      </c>
      <c r="E3854" t="s">
        <v>3929</v>
      </c>
      <c r="F3854" t="s">
        <v>3931</v>
      </c>
      <c r="G3854" t="s">
        <v>3921</v>
      </c>
      <c r="H3854" t="s">
        <v>3922</v>
      </c>
      <c r="I3854">
        <v>1131.6000000000001</v>
      </c>
      <c r="J3854" s="41">
        <v>1.2100000000000001E-2</v>
      </c>
      <c r="K3854" s="42">
        <v>13.692360000000003</v>
      </c>
      <c r="L3854" s="43">
        <v>0.75899999999999956</v>
      </c>
      <c r="M3854" s="42">
        <v>10.392501239999996</v>
      </c>
      <c r="N3854">
        <v>2</v>
      </c>
      <c r="O3854" s="43">
        <v>0</v>
      </c>
      <c r="P3854" s="42">
        <v>23</v>
      </c>
      <c r="Q3854" s="42">
        <v>8</v>
      </c>
      <c r="R3854" s="42">
        <v>4.5</v>
      </c>
    </row>
    <row r="3855" spans="1:18" x14ac:dyDescent="0.3">
      <c r="A3855" t="s">
        <v>3916</v>
      </c>
      <c r="B3855" s="17">
        <v>44989</v>
      </c>
      <c r="C3855" t="s">
        <v>543</v>
      </c>
      <c r="D3855" t="s">
        <v>3928</v>
      </c>
      <c r="E3855" t="s">
        <v>3929</v>
      </c>
      <c r="F3855" t="s">
        <v>3931</v>
      </c>
      <c r="G3855" t="s">
        <v>3921</v>
      </c>
      <c r="H3855" t="s">
        <v>3922</v>
      </c>
      <c r="I3855">
        <v>1225.2</v>
      </c>
      <c r="J3855" s="41">
        <v>9.5000000000000032E-3</v>
      </c>
      <c r="K3855" s="42">
        <v>11.639400000000004</v>
      </c>
      <c r="L3855" s="43">
        <v>0.29899999999999988</v>
      </c>
      <c r="M3855" s="42">
        <v>3.4801805999999997</v>
      </c>
      <c r="N3855">
        <v>4</v>
      </c>
      <c r="O3855" s="43">
        <v>176.4</v>
      </c>
      <c r="P3855" s="42">
        <v>51</v>
      </c>
      <c r="Q3855" s="42">
        <v>3</v>
      </c>
      <c r="R3855" s="42">
        <v>3</v>
      </c>
    </row>
    <row r="3856" spans="1:18" x14ac:dyDescent="0.3">
      <c r="A3856" t="s">
        <v>3916</v>
      </c>
      <c r="B3856" s="17">
        <v>44990</v>
      </c>
      <c r="C3856" t="s">
        <v>543</v>
      </c>
      <c r="D3856" t="s">
        <v>3928</v>
      </c>
      <c r="E3856" t="s">
        <v>3929</v>
      </c>
      <c r="F3856" t="s">
        <v>3931</v>
      </c>
      <c r="G3856" t="s">
        <v>3921</v>
      </c>
      <c r="H3856" t="s">
        <v>3922</v>
      </c>
      <c r="I3856">
        <v>938.59999999999991</v>
      </c>
      <c r="J3856" s="41">
        <v>1.3300000000000003E-2</v>
      </c>
      <c r="K3856" s="42">
        <v>12.483380000000002</v>
      </c>
      <c r="L3856" s="43">
        <v>0.12650000000000003</v>
      </c>
      <c r="M3856" s="42">
        <v>1.5791475700000006</v>
      </c>
      <c r="N3856">
        <v>5</v>
      </c>
      <c r="O3856" s="43">
        <v>219.6</v>
      </c>
      <c r="P3856" s="42">
        <v>27</v>
      </c>
      <c r="Q3856" s="42">
        <v>1</v>
      </c>
      <c r="R3856" s="42">
        <v>3</v>
      </c>
    </row>
    <row r="3857" spans="1:18" x14ac:dyDescent="0.3">
      <c r="A3857" t="s">
        <v>3916</v>
      </c>
      <c r="B3857" s="17">
        <v>44991</v>
      </c>
      <c r="C3857" t="s">
        <v>543</v>
      </c>
      <c r="D3857" t="s">
        <v>3928</v>
      </c>
      <c r="E3857" t="s">
        <v>3929</v>
      </c>
      <c r="F3857" t="s">
        <v>3931</v>
      </c>
      <c r="G3857" t="s">
        <v>3921</v>
      </c>
      <c r="H3857" t="s">
        <v>3922</v>
      </c>
      <c r="I3857">
        <v>878.80000000000018</v>
      </c>
      <c r="J3857" s="41">
        <v>1.6900000000000002E-2</v>
      </c>
      <c r="K3857" s="42">
        <v>14.851720000000004</v>
      </c>
      <c r="L3857" s="43">
        <v>3.4500000000000079E-2</v>
      </c>
      <c r="M3857" s="42">
        <v>0.51238434000000133</v>
      </c>
      <c r="N3857">
        <v>5</v>
      </c>
      <c r="O3857" s="43">
        <v>255.6</v>
      </c>
      <c r="P3857" s="42">
        <v>25</v>
      </c>
      <c r="Q3857" s="42">
        <v>1</v>
      </c>
      <c r="R3857" s="42">
        <v>3</v>
      </c>
    </row>
    <row r="3858" spans="1:18" x14ac:dyDescent="0.3">
      <c r="A3858" t="s">
        <v>3916</v>
      </c>
      <c r="B3858" s="17">
        <v>44992</v>
      </c>
      <c r="C3858" t="s">
        <v>543</v>
      </c>
      <c r="D3858" t="s">
        <v>3928</v>
      </c>
      <c r="E3858" t="s">
        <v>3929</v>
      </c>
      <c r="F3858" t="s">
        <v>3931</v>
      </c>
      <c r="G3858" t="s">
        <v>3921</v>
      </c>
      <c r="H3858" t="s">
        <v>3922</v>
      </c>
      <c r="I3858">
        <v>877.40000000000009</v>
      </c>
      <c r="J3858" s="41">
        <v>1.6000000000000004E-2</v>
      </c>
      <c r="K3858" s="42">
        <v>14.038400000000005</v>
      </c>
      <c r="L3858" s="43">
        <v>0.56349999999999967</v>
      </c>
      <c r="M3858" s="42">
        <v>7.9106383999999981</v>
      </c>
      <c r="N3858">
        <v>4</v>
      </c>
      <c r="O3858" s="43">
        <v>187.2</v>
      </c>
      <c r="P3858" s="42">
        <v>26</v>
      </c>
      <c r="Q3858" s="42">
        <v>5</v>
      </c>
      <c r="R3858" s="42">
        <v>3</v>
      </c>
    </row>
    <row r="3859" spans="1:18" x14ac:dyDescent="0.3">
      <c r="A3859" t="s">
        <v>3916</v>
      </c>
      <c r="B3859" s="17">
        <v>44993</v>
      </c>
      <c r="C3859" t="s">
        <v>543</v>
      </c>
      <c r="D3859" t="s">
        <v>3928</v>
      </c>
      <c r="E3859" t="s">
        <v>3929</v>
      </c>
      <c r="F3859" t="s">
        <v>3931</v>
      </c>
      <c r="G3859" t="s">
        <v>3921</v>
      </c>
      <c r="H3859" t="s">
        <v>3922</v>
      </c>
      <c r="I3859">
        <v>656.40000000000009</v>
      </c>
      <c r="J3859" s="41">
        <v>1.1000000000000001E-2</v>
      </c>
      <c r="K3859" s="42">
        <v>7.2204000000000015</v>
      </c>
      <c r="L3859" s="43">
        <v>0.85099999999999976</v>
      </c>
      <c r="M3859" s="42">
        <v>6.1445603999999996</v>
      </c>
      <c r="N3859">
        <v>6</v>
      </c>
      <c r="O3859" s="43">
        <v>360</v>
      </c>
      <c r="P3859" s="42">
        <v>60</v>
      </c>
      <c r="Q3859" s="42">
        <v>8</v>
      </c>
      <c r="R3859" s="42">
        <v>1.5</v>
      </c>
    </row>
    <row r="3860" spans="1:18" x14ac:dyDescent="0.3">
      <c r="A3860" t="s">
        <v>3916</v>
      </c>
      <c r="B3860" s="17">
        <v>44994</v>
      </c>
      <c r="C3860" t="s">
        <v>543</v>
      </c>
      <c r="D3860" t="s">
        <v>3928</v>
      </c>
      <c r="E3860" t="s">
        <v>3929</v>
      </c>
      <c r="F3860" t="s">
        <v>3931</v>
      </c>
      <c r="G3860" t="s">
        <v>3921</v>
      </c>
      <c r="H3860" t="s">
        <v>3922</v>
      </c>
      <c r="I3860">
        <v>1113.4000000000001</v>
      </c>
      <c r="J3860" s="41">
        <v>9.8999999999999991E-3</v>
      </c>
      <c r="K3860" s="42">
        <v>11.02266</v>
      </c>
      <c r="L3860" s="43">
        <v>1.2994999999999994</v>
      </c>
      <c r="M3860" s="42">
        <v>14.323946669999994</v>
      </c>
      <c r="N3860">
        <v>7</v>
      </c>
      <c r="O3860" s="43">
        <v>474</v>
      </c>
      <c r="P3860" s="42">
        <v>58</v>
      </c>
      <c r="Q3860" s="42">
        <v>10</v>
      </c>
      <c r="R3860" s="42">
        <v>4.5</v>
      </c>
    </row>
    <row r="3861" spans="1:18" x14ac:dyDescent="0.3">
      <c r="A3861" t="s">
        <v>3916</v>
      </c>
      <c r="B3861" s="17">
        <v>44995</v>
      </c>
      <c r="C3861" t="s">
        <v>543</v>
      </c>
      <c r="D3861" t="s">
        <v>3928</v>
      </c>
      <c r="E3861" t="s">
        <v>3929</v>
      </c>
      <c r="F3861" t="s">
        <v>3931</v>
      </c>
      <c r="G3861" t="s">
        <v>3921</v>
      </c>
      <c r="H3861" t="s">
        <v>3922</v>
      </c>
      <c r="I3861">
        <v>709.6</v>
      </c>
      <c r="J3861" s="41">
        <v>9.4000000000000004E-3</v>
      </c>
      <c r="K3861" s="42">
        <v>6.6702400000000006</v>
      </c>
      <c r="L3861" s="43">
        <v>8.0500000000000002E-2</v>
      </c>
      <c r="M3861" s="42">
        <v>0.5369543200000001</v>
      </c>
      <c r="N3861">
        <v>5</v>
      </c>
      <c r="O3861" s="43">
        <v>223.2</v>
      </c>
      <c r="P3861" s="42">
        <v>56</v>
      </c>
      <c r="Q3861" s="42">
        <v>8</v>
      </c>
      <c r="R3861" s="42">
        <v>3</v>
      </c>
    </row>
    <row r="3862" spans="1:18" x14ac:dyDescent="0.3">
      <c r="A3862" t="s">
        <v>3916</v>
      </c>
      <c r="B3862" s="17">
        <v>44996</v>
      </c>
      <c r="C3862" t="s">
        <v>543</v>
      </c>
      <c r="D3862" t="s">
        <v>3928</v>
      </c>
      <c r="E3862" t="s">
        <v>3929</v>
      </c>
      <c r="F3862" t="s">
        <v>3931</v>
      </c>
      <c r="G3862" t="s">
        <v>3921</v>
      </c>
      <c r="H3862" t="s">
        <v>3922</v>
      </c>
      <c r="I3862">
        <v>1490.8000000000002</v>
      </c>
      <c r="J3862" s="41">
        <v>2.0800000000000006E-2</v>
      </c>
      <c r="K3862" s="42">
        <v>31.008640000000014</v>
      </c>
      <c r="L3862" s="43">
        <v>0.21850000000000008</v>
      </c>
      <c r="M3862" s="42">
        <v>6.7753878400000058</v>
      </c>
      <c r="N3862">
        <v>2</v>
      </c>
      <c r="O3862" s="43">
        <v>0</v>
      </c>
      <c r="P3862" s="42">
        <v>64</v>
      </c>
      <c r="Q3862" s="42">
        <v>13</v>
      </c>
      <c r="R3862" s="42">
        <v>6</v>
      </c>
    </row>
    <row r="3863" spans="1:18" x14ac:dyDescent="0.3">
      <c r="A3863" t="s">
        <v>3916</v>
      </c>
      <c r="B3863" s="17">
        <v>44997</v>
      </c>
      <c r="C3863" t="s">
        <v>543</v>
      </c>
      <c r="D3863" t="s">
        <v>3928</v>
      </c>
      <c r="E3863" t="s">
        <v>3929</v>
      </c>
      <c r="F3863" t="s">
        <v>3931</v>
      </c>
      <c r="G3863" t="s">
        <v>3921</v>
      </c>
      <c r="H3863" t="s">
        <v>3922</v>
      </c>
      <c r="I3863">
        <v>844.59999999999991</v>
      </c>
      <c r="J3863" s="41">
        <v>1.21E-2</v>
      </c>
      <c r="K3863" s="42">
        <v>10.219659999999999</v>
      </c>
      <c r="L3863" s="43">
        <v>0.51749999999999974</v>
      </c>
      <c r="M3863" s="42">
        <v>5.2886740499999974</v>
      </c>
      <c r="N3863">
        <v>4</v>
      </c>
      <c r="O3863" s="43">
        <v>169.2</v>
      </c>
      <c r="P3863" s="42">
        <v>39</v>
      </c>
      <c r="Q3863" s="42">
        <v>0</v>
      </c>
      <c r="R3863" s="42">
        <v>4.5</v>
      </c>
    </row>
    <row r="3864" spans="1:18" x14ac:dyDescent="0.3">
      <c r="A3864" t="s">
        <v>3916</v>
      </c>
      <c r="B3864" s="17">
        <v>44998</v>
      </c>
      <c r="C3864" t="s">
        <v>543</v>
      </c>
      <c r="D3864" t="s">
        <v>3928</v>
      </c>
      <c r="E3864" t="s">
        <v>3929</v>
      </c>
      <c r="F3864" t="s">
        <v>3931</v>
      </c>
      <c r="G3864" t="s">
        <v>3921</v>
      </c>
      <c r="H3864" t="s">
        <v>3922</v>
      </c>
      <c r="I3864">
        <v>1589.6000000000001</v>
      </c>
      <c r="J3864" s="41">
        <v>1.7000000000000001E-2</v>
      </c>
      <c r="K3864" s="42">
        <v>27.023200000000003</v>
      </c>
      <c r="L3864" s="43">
        <v>0.20700000000000007</v>
      </c>
      <c r="M3864" s="42">
        <v>5.5938024000000022</v>
      </c>
      <c r="N3864">
        <v>3</v>
      </c>
      <c r="O3864" s="43">
        <v>105.6</v>
      </c>
      <c r="P3864" s="42">
        <v>30</v>
      </c>
      <c r="Q3864" s="42">
        <v>4</v>
      </c>
      <c r="R3864" s="42">
        <v>7.5</v>
      </c>
    </row>
    <row r="3865" spans="1:18" x14ac:dyDescent="0.3">
      <c r="A3865" t="s">
        <v>3916</v>
      </c>
      <c r="B3865" s="17">
        <v>44999</v>
      </c>
      <c r="C3865" t="s">
        <v>543</v>
      </c>
      <c r="D3865" t="s">
        <v>3928</v>
      </c>
      <c r="E3865" t="s">
        <v>3929</v>
      </c>
      <c r="F3865" t="s">
        <v>3931</v>
      </c>
      <c r="G3865" t="s">
        <v>3921</v>
      </c>
      <c r="H3865" t="s">
        <v>3922</v>
      </c>
      <c r="I3865">
        <v>997.59999999999991</v>
      </c>
      <c r="J3865" s="41">
        <v>8.2999999999999984E-3</v>
      </c>
      <c r="K3865" s="42">
        <v>8.2800799999999981</v>
      </c>
      <c r="L3865" s="43">
        <v>1.1269999999999998</v>
      </c>
      <c r="M3865" s="42">
        <v>9.3316501599999953</v>
      </c>
      <c r="N3865">
        <v>2</v>
      </c>
      <c r="O3865" s="43">
        <v>0</v>
      </c>
      <c r="P3865" s="42">
        <v>42</v>
      </c>
      <c r="Q3865" s="42">
        <v>13</v>
      </c>
      <c r="R3865" s="42">
        <v>3</v>
      </c>
    </row>
    <row r="3866" spans="1:18" x14ac:dyDescent="0.3">
      <c r="A3866" t="s">
        <v>3916</v>
      </c>
      <c r="B3866" s="17">
        <v>45000</v>
      </c>
      <c r="C3866" t="s">
        <v>543</v>
      </c>
      <c r="D3866" t="s">
        <v>3928</v>
      </c>
      <c r="E3866" t="s">
        <v>3929</v>
      </c>
      <c r="F3866" t="s">
        <v>3931</v>
      </c>
      <c r="G3866" t="s">
        <v>3921</v>
      </c>
      <c r="H3866" t="s">
        <v>3922</v>
      </c>
      <c r="I3866">
        <v>1409.2</v>
      </c>
      <c r="J3866" s="41">
        <v>1.9000000000000003E-2</v>
      </c>
      <c r="K3866" s="42">
        <v>26.774800000000006</v>
      </c>
      <c r="L3866" s="43">
        <v>0.25299999999999989</v>
      </c>
      <c r="M3866" s="42">
        <v>6.7740243999999983</v>
      </c>
      <c r="N3866">
        <v>4</v>
      </c>
      <c r="O3866" s="43">
        <v>177.6</v>
      </c>
      <c r="P3866" s="42">
        <v>45</v>
      </c>
      <c r="Q3866" s="42">
        <v>0</v>
      </c>
      <c r="R3866" s="42">
        <v>1.5</v>
      </c>
    </row>
    <row r="3867" spans="1:18" x14ac:dyDescent="0.3">
      <c r="A3867" t="s">
        <v>3916</v>
      </c>
      <c r="B3867" s="17">
        <v>45001</v>
      </c>
      <c r="C3867" t="s">
        <v>543</v>
      </c>
      <c r="D3867" t="s">
        <v>3928</v>
      </c>
      <c r="E3867" t="s">
        <v>3929</v>
      </c>
      <c r="F3867" t="s">
        <v>3931</v>
      </c>
      <c r="G3867" t="s">
        <v>3921</v>
      </c>
      <c r="H3867" t="s">
        <v>3922</v>
      </c>
      <c r="I3867">
        <v>806</v>
      </c>
      <c r="J3867" s="41">
        <v>1.3600000000000001E-2</v>
      </c>
      <c r="K3867" s="42">
        <v>10.961600000000001</v>
      </c>
      <c r="L3867" s="43">
        <v>1.1154999999999997</v>
      </c>
      <c r="M3867" s="42">
        <v>12.227664799999998</v>
      </c>
      <c r="N3867">
        <v>6</v>
      </c>
      <c r="O3867" s="43">
        <v>384</v>
      </c>
      <c r="P3867" s="42">
        <v>49</v>
      </c>
      <c r="Q3867" s="42">
        <v>9</v>
      </c>
      <c r="R3867" s="42">
        <v>6</v>
      </c>
    </row>
    <row r="3868" spans="1:18" x14ac:dyDescent="0.3">
      <c r="A3868" t="s">
        <v>3916</v>
      </c>
      <c r="B3868" s="17">
        <v>45002</v>
      </c>
      <c r="C3868" t="s">
        <v>543</v>
      </c>
      <c r="D3868" t="s">
        <v>3928</v>
      </c>
      <c r="E3868" t="s">
        <v>3929</v>
      </c>
      <c r="F3868" t="s">
        <v>3931</v>
      </c>
      <c r="G3868" t="s">
        <v>3921</v>
      </c>
      <c r="H3868" t="s">
        <v>3922</v>
      </c>
      <c r="I3868">
        <v>776</v>
      </c>
      <c r="J3868" s="41">
        <v>1.2199999999999999E-2</v>
      </c>
      <c r="K3868" s="42">
        <v>9.4672000000000001</v>
      </c>
      <c r="L3868" s="43">
        <v>0.49449999999999977</v>
      </c>
      <c r="M3868" s="42">
        <v>4.681530399999998</v>
      </c>
      <c r="N3868">
        <v>3</v>
      </c>
      <c r="O3868" s="43">
        <v>81.599999999999994</v>
      </c>
      <c r="P3868" s="42">
        <v>45</v>
      </c>
      <c r="Q3868" s="42">
        <v>3</v>
      </c>
      <c r="R3868" s="42">
        <v>1.5</v>
      </c>
    </row>
    <row r="3869" spans="1:18" x14ac:dyDescent="0.3">
      <c r="A3869" t="s">
        <v>3916</v>
      </c>
      <c r="B3869" s="17">
        <v>45003</v>
      </c>
      <c r="C3869" t="s">
        <v>543</v>
      </c>
      <c r="D3869" t="s">
        <v>3928</v>
      </c>
      <c r="E3869" t="s">
        <v>3929</v>
      </c>
      <c r="F3869" t="s">
        <v>3931</v>
      </c>
      <c r="G3869" t="s">
        <v>3921</v>
      </c>
      <c r="H3869" t="s">
        <v>3922</v>
      </c>
      <c r="I3869">
        <v>1488</v>
      </c>
      <c r="J3869" s="41">
        <v>1.2199999999999999E-2</v>
      </c>
      <c r="K3869" s="42">
        <v>18.153599999999997</v>
      </c>
      <c r="L3869" s="43">
        <v>5.7500000000000065E-2</v>
      </c>
      <c r="M3869" s="42">
        <v>1.043832000000001</v>
      </c>
      <c r="N3869">
        <v>5</v>
      </c>
      <c r="O3869" s="43">
        <v>237.6</v>
      </c>
      <c r="P3869" s="42">
        <v>53</v>
      </c>
      <c r="Q3869" s="42">
        <v>2</v>
      </c>
      <c r="R3869" s="42">
        <v>3</v>
      </c>
    </row>
    <row r="3870" spans="1:18" x14ac:dyDescent="0.3">
      <c r="A3870" t="s">
        <v>3916</v>
      </c>
      <c r="B3870" s="17">
        <v>45004</v>
      </c>
      <c r="C3870" t="s">
        <v>543</v>
      </c>
      <c r="D3870" t="s">
        <v>3928</v>
      </c>
      <c r="E3870" t="s">
        <v>3929</v>
      </c>
      <c r="F3870" t="s">
        <v>3931</v>
      </c>
      <c r="G3870" t="s">
        <v>3921</v>
      </c>
      <c r="H3870" t="s">
        <v>3922</v>
      </c>
      <c r="I3870">
        <v>1443.4</v>
      </c>
      <c r="J3870" s="41">
        <v>1.5100000000000001E-2</v>
      </c>
      <c r="K3870" s="42">
        <v>21.795340000000003</v>
      </c>
      <c r="L3870" s="43">
        <v>0.80499999999999972</v>
      </c>
      <c r="M3870" s="42">
        <v>17.545248699999995</v>
      </c>
      <c r="N3870">
        <v>3</v>
      </c>
      <c r="O3870" s="43">
        <v>103.2</v>
      </c>
      <c r="P3870" s="42">
        <v>49</v>
      </c>
      <c r="Q3870" s="42">
        <v>9</v>
      </c>
      <c r="R3870" s="42">
        <v>3</v>
      </c>
    </row>
    <row r="3871" spans="1:18" x14ac:dyDescent="0.3">
      <c r="A3871" t="s">
        <v>3916</v>
      </c>
      <c r="B3871" s="17">
        <v>45005</v>
      </c>
      <c r="C3871" t="s">
        <v>543</v>
      </c>
      <c r="D3871" t="s">
        <v>3928</v>
      </c>
      <c r="E3871" t="s">
        <v>3929</v>
      </c>
      <c r="F3871" t="s">
        <v>3931</v>
      </c>
      <c r="G3871" t="s">
        <v>3921</v>
      </c>
      <c r="H3871" t="s">
        <v>3922</v>
      </c>
      <c r="I3871">
        <v>1100.2</v>
      </c>
      <c r="J3871" s="41">
        <v>1.6400000000000001E-2</v>
      </c>
      <c r="K3871" s="42">
        <v>18.043280000000003</v>
      </c>
      <c r="L3871" s="43">
        <v>0.60949999999999971</v>
      </c>
      <c r="M3871" s="42">
        <v>10.997379159999996</v>
      </c>
      <c r="N3871">
        <v>5</v>
      </c>
      <c r="O3871" s="43">
        <v>312</v>
      </c>
      <c r="P3871" s="42">
        <v>20</v>
      </c>
      <c r="Q3871" s="42">
        <v>0</v>
      </c>
      <c r="R3871" s="42">
        <v>3</v>
      </c>
    </row>
    <row r="3872" spans="1:18" x14ac:dyDescent="0.3">
      <c r="A3872" t="s">
        <v>3916</v>
      </c>
      <c r="B3872" s="17">
        <v>45006</v>
      </c>
      <c r="C3872" t="s">
        <v>543</v>
      </c>
      <c r="D3872" t="s">
        <v>3928</v>
      </c>
      <c r="E3872" t="s">
        <v>3929</v>
      </c>
      <c r="F3872" t="s">
        <v>3931</v>
      </c>
      <c r="G3872" t="s">
        <v>3921</v>
      </c>
      <c r="H3872" t="s">
        <v>3922</v>
      </c>
      <c r="I3872">
        <v>1482.8000000000002</v>
      </c>
      <c r="J3872" s="41">
        <v>1.2400000000000001E-2</v>
      </c>
      <c r="K3872" s="42">
        <v>18.386720000000004</v>
      </c>
      <c r="L3872" s="43">
        <v>0.74749999999999961</v>
      </c>
      <c r="M3872" s="42">
        <v>13.744073199999995</v>
      </c>
      <c r="N3872">
        <v>4</v>
      </c>
      <c r="O3872" s="43">
        <v>98.399999999999991</v>
      </c>
      <c r="P3872" s="42">
        <v>34</v>
      </c>
      <c r="Q3872" s="42">
        <v>11</v>
      </c>
      <c r="R3872" s="42">
        <v>3</v>
      </c>
    </row>
    <row r="3873" spans="1:18" x14ac:dyDescent="0.3">
      <c r="A3873" t="s">
        <v>3916</v>
      </c>
      <c r="B3873" s="17">
        <v>45007</v>
      </c>
      <c r="C3873" t="s">
        <v>543</v>
      </c>
      <c r="D3873" t="s">
        <v>3928</v>
      </c>
      <c r="E3873" t="s">
        <v>3929</v>
      </c>
      <c r="F3873" t="s">
        <v>3931</v>
      </c>
      <c r="G3873" t="s">
        <v>3921</v>
      </c>
      <c r="H3873" t="s">
        <v>3922</v>
      </c>
      <c r="I3873">
        <v>1439.2</v>
      </c>
      <c r="J3873" s="41">
        <v>1.6500000000000001E-2</v>
      </c>
      <c r="K3873" s="42">
        <v>23.7468</v>
      </c>
      <c r="L3873" s="43">
        <v>0.20699999999999993</v>
      </c>
      <c r="M3873" s="42">
        <v>4.9155875999999985</v>
      </c>
      <c r="N3873">
        <v>5</v>
      </c>
      <c r="O3873" s="43">
        <v>262.8</v>
      </c>
      <c r="P3873" s="42">
        <v>53</v>
      </c>
      <c r="Q3873" s="42">
        <v>8</v>
      </c>
      <c r="R3873" s="42">
        <v>4.5</v>
      </c>
    </row>
    <row r="3874" spans="1:18" x14ac:dyDescent="0.3">
      <c r="A3874" t="s">
        <v>3916</v>
      </c>
      <c r="B3874" s="17">
        <v>45008</v>
      </c>
      <c r="C3874" t="s">
        <v>543</v>
      </c>
      <c r="D3874" t="s">
        <v>3928</v>
      </c>
      <c r="E3874" t="s">
        <v>3929</v>
      </c>
      <c r="F3874" t="s">
        <v>3931</v>
      </c>
      <c r="G3874" t="s">
        <v>3921</v>
      </c>
      <c r="H3874" t="s">
        <v>3922</v>
      </c>
      <c r="I3874">
        <v>1081.2</v>
      </c>
      <c r="J3874" s="41">
        <v>1.0700000000000001E-2</v>
      </c>
      <c r="K3874" s="42">
        <v>11.568840000000002</v>
      </c>
      <c r="L3874" s="43">
        <v>5.7500000000000079E-2</v>
      </c>
      <c r="M3874" s="42">
        <v>0.66520830000000097</v>
      </c>
      <c r="N3874">
        <v>7</v>
      </c>
      <c r="O3874" s="43">
        <v>288</v>
      </c>
      <c r="P3874" s="42">
        <v>65</v>
      </c>
      <c r="Q3874" s="42">
        <v>3</v>
      </c>
      <c r="R3874" s="42">
        <v>1.5</v>
      </c>
    </row>
    <row r="3875" spans="1:18" x14ac:dyDescent="0.3">
      <c r="A3875" t="s">
        <v>3916</v>
      </c>
      <c r="B3875" s="17">
        <v>45009</v>
      </c>
      <c r="C3875" t="s">
        <v>543</v>
      </c>
      <c r="D3875" t="s">
        <v>3928</v>
      </c>
      <c r="E3875" t="s">
        <v>3929</v>
      </c>
      <c r="F3875" t="s">
        <v>3931</v>
      </c>
      <c r="G3875" t="s">
        <v>3921</v>
      </c>
      <c r="H3875" t="s">
        <v>3922</v>
      </c>
      <c r="I3875">
        <v>650</v>
      </c>
      <c r="J3875" s="41">
        <v>1.5000000000000003E-2</v>
      </c>
      <c r="K3875" s="42">
        <v>9.7500000000000018</v>
      </c>
      <c r="L3875" s="43">
        <v>0.35649999999999993</v>
      </c>
      <c r="M3875" s="42">
        <v>3.4758749999999998</v>
      </c>
      <c r="N3875">
        <v>3</v>
      </c>
      <c r="O3875" s="43">
        <v>139.19999999999999</v>
      </c>
      <c r="P3875" s="42">
        <v>44</v>
      </c>
      <c r="Q3875" s="42">
        <v>11</v>
      </c>
      <c r="R3875" s="42">
        <v>0</v>
      </c>
    </row>
    <row r="3876" spans="1:18" x14ac:dyDescent="0.3">
      <c r="A3876" t="s">
        <v>3916</v>
      </c>
      <c r="B3876" s="17">
        <v>45010</v>
      </c>
      <c r="C3876" t="s">
        <v>543</v>
      </c>
      <c r="D3876" t="s">
        <v>3928</v>
      </c>
      <c r="E3876" t="s">
        <v>3929</v>
      </c>
      <c r="F3876" t="s">
        <v>3931</v>
      </c>
      <c r="G3876" t="s">
        <v>3921</v>
      </c>
      <c r="H3876" t="s">
        <v>3922</v>
      </c>
      <c r="I3876">
        <v>1451.2</v>
      </c>
      <c r="J3876" s="41">
        <v>1.1299999999999998E-2</v>
      </c>
      <c r="K3876" s="42">
        <v>16.398559999999996</v>
      </c>
      <c r="L3876" s="43">
        <v>0.13800000000000004</v>
      </c>
      <c r="M3876" s="42">
        <v>2.2630012800000001</v>
      </c>
      <c r="N3876">
        <v>5</v>
      </c>
      <c r="O3876" s="43">
        <v>355.2</v>
      </c>
      <c r="P3876" s="42">
        <v>22</v>
      </c>
      <c r="Q3876" s="42">
        <v>1</v>
      </c>
      <c r="R3876" s="42">
        <v>1.5</v>
      </c>
    </row>
    <row r="3877" spans="1:18" x14ac:dyDescent="0.3">
      <c r="A3877" t="s">
        <v>3916</v>
      </c>
      <c r="B3877" s="17">
        <v>45011</v>
      </c>
      <c r="C3877" t="s">
        <v>543</v>
      </c>
      <c r="D3877" t="s">
        <v>3928</v>
      </c>
      <c r="E3877" t="s">
        <v>3929</v>
      </c>
      <c r="F3877" t="s">
        <v>3931</v>
      </c>
      <c r="G3877" t="s">
        <v>3921</v>
      </c>
      <c r="H3877" t="s">
        <v>3922</v>
      </c>
      <c r="I3877">
        <v>1270.4000000000001</v>
      </c>
      <c r="J3877" s="41">
        <v>1.3700000000000006E-2</v>
      </c>
      <c r="K3877" s="42">
        <v>17.404480000000007</v>
      </c>
      <c r="L3877" s="43">
        <v>0.12650000000000003</v>
      </c>
      <c r="M3877" s="42">
        <v>2.2016667200000013</v>
      </c>
      <c r="N3877">
        <v>3</v>
      </c>
      <c r="O3877" s="43">
        <v>93.6</v>
      </c>
      <c r="P3877" s="42">
        <v>52</v>
      </c>
      <c r="Q3877" s="42">
        <v>7</v>
      </c>
      <c r="R3877" s="42">
        <v>10.5</v>
      </c>
    </row>
    <row r="3878" spans="1:18" x14ac:dyDescent="0.3">
      <c r="A3878" t="s">
        <v>3916</v>
      </c>
      <c r="B3878" s="17">
        <v>45012</v>
      </c>
      <c r="C3878" t="s">
        <v>543</v>
      </c>
      <c r="D3878" t="s">
        <v>3928</v>
      </c>
      <c r="E3878" t="s">
        <v>3929</v>
      </c>
      <c r="F3878" t="s">
        <v>3931</v>
      </c>
      <c r="G3878" t="s">
        <v>3921</v>
      </c>
      <c r="H3878" t="s">
        <v>3922</v>
      </c>
      <c r="I3878">
        <v>1209.2</v>
      </c>
      <c r="J3878" s="41">
        <v>1.0899999999999996E-2</v>
      </c>
      <c r="K3878" s="42">
        <v>13.180279999999996</v>
      </c>
      <c r="L3878" s="43">
        <v>0.10350000000000002</v>
      </c>
      <c r="M3878" s="42">
        <v>1.3641589799999998</v>
      </c>
      <c r="N3878">
        <v>6</v>
      </c>
      <c r="O3878" s="43">
        <v>312</v>
      </c>
      <c r="P3878" s="42">
        <v>44</v>
      </c>
      <c r="Q3878" s="42">
        <v>2</v>
      </c>
      <c r="R3878" s="42">
        <v>3</v>
      </c>
    </row>
    <row r="3879" spans="1:18" x14ac:dyDescent="0.3">
      <c r="A3879" t="s">
        <v>3916</v>
      </c>
      <c r="B3879" s="17">
        <v>45013</v>
      </c>
      <c r="C3879" t="s">
        <v>543</v>
      </c>
      <c r="D3879" t="s">
        <v>3928</v>
      </c>
      <c r="E3879" t="s">
        <v>3929</v>
      </c>
      <c r="F3879" t="s">
        <v>3931</v>
      </c>
      <c r="G3879" t="s">
        <v>3921</v>
      </c>
      <c r="H3879" t="s">
        <v>3922</v>
      </c>
      <c r="I3879">
        <v>1280.2</v>
      </c>
      <c r="J3879" s="41">
        <v>1.8800000000000004E-2</v>
      </c>
      <c r="K3879" s="42">
        <v>24.067760000000007</v>
      </c>
      <c r="L3879" s="43">
        <v>1.2649999999999995</v>
      </c>
      <c r="M3879" s="42">
        <v>30.445716399999995</v>
      </c>
      <c r="N3879">
        <v>7</v>
      </c>
      <c r="O3879" s="43">
        <v>318</v>
      </c>
      <c r="P3879" s="42">
        <v>11</v>
      </c>
      <c r="Q3879" s="42">
        <v>2</v>
      </c>
      <c r="R3879" s="42">
        <v>1.5</v>
      </c>
    </row>
    <row r="3880" spans="1:18" x14ac:dyDescent="0.3">
      <c r="A3880" t="s">
        <v>3916</v>
      </c>
      <c r="B3880" s="17">
        <v>45014</v>
      </c>
      <c r="C3880" t="s">
        <v>543</v>
      </c>
      <c r="D3880" t="s">
        <v>3928</v>
      </c>
      <c r="E3880" t="s">
        <v>3929</v>
      </c>
      <c r="F3880" t="s">
        <v>3931</v>
      </c>
      <c r="G3880" t="s">
        <v>3921</v>
      </c>
      <c r="H3880" t="s">
        <v>3922</v>
      </c>
      <c r="I3880">
        <v>1112.4000000000001</v>
      </c>
      <c r="J3880" s="41">
        <v>1.8600000000000002E-2</v>
      </c>
      <c r="K3880" s="42">
        <v>20.690640000000005</v>
      </c>
      <c r="L3880" s="43">
        <v>0.25299999999999995</v>
      </c>
      <c r="M3880" s="42">
        <v>5.2347319200000006</v>
      </c>
      <c r="N3880">
        <v>5</v>
      </c>
      <c r="O3880" s="43">
        <v>355.2</v>
      </c>
      <c r="P3880" s="42">
        <v>66</v>
      </c>
      <c r="Q3880" s="42">
        <v>1</v>
      </c>
      <c r="R3880" s="42">
        <v>0</v>
      </c>
    </row>
    <row r="3881" spans="1:18" x14ac:dyDescent="0.3">
      <c r="A3881" t="s">
        <v>3916</v>
      </c>
      <c r="B3881" s="17">
        <v>45015</v>
      </c>
      <c r="C3881" t="s">
        <v>543</v>
      </c>
      <c r="D3881" t="s">
        <v>3928</v>
      </c>
      <c r="E3881" t="s">
        <v>3929</v>
      </c>
      <c r="F3881" t="s">
        <v>3931</v>
      </c>
      <c r="G3881" t="s">
        <v>3921</v>
      </c>
      <c r="H3881" t="s">
        <v>3922</v>
      </c>
      <c r="I3881">
        <v>1044.2</v>
      </c>
      <c r="J3881" s="41">
        <v>1.0100000000000001E-2</v>
      </c>
      <c r="K3881" s="42">
        <v>10.546420000000001</v>
      </c>
      <c r="L3881" s="43">
        <v>1.2189999999999996</v>
      </c>
      <c r="M3881" s="42">
        <v>12.856085979999998</v>
      </c>
      <c r="N3881">
        <v>6</v>
      </c>
      <c r="O3881" s="43">
        <v>438</v>
      </c>
      <c r="P3881" s="42">
        <v>27</v>
      </c>
      <c r="Q3881" s="42">
        <v>1</v>
      </c>
      <c r="R3881" s="42">
        <v>4.5</v>
      </c>
    </row>
    <row r="3882" spans="1:18" x14ac:dyDescent="0.3">
      <c r="A3882" t="s">
        <v>3916</v>
      </c>
      <c r="B3882" s="17">
        <v>45016</v>
      </c>
      <c r="C3882" t="s">
        <v>543</v>
      </c>
      <c r="D3882" t="s">
        <v>3928</v>
      </c>
      <c r="E3882" t="s">
        <v>3929</v>
      </c>
      <c r="F3882" t="s">
        <v>3931</v>
      </c>
      <c r="G3882" t="s">
        <v>3921</v>
      </c>
      <c r="H3882" t="s">
        <v>3922</v>
      </c>
      <c r="I3882">
        <v>1270.2</v>
      </c>
      <c r="J3882" s="41">
        <v>1.66E-2</v>
      </c>
      <c r="K3882" s="42">
        <v>21.085319999999999</v>
      </c>
      <c r="L3882" s="43">
        <v>0.11500000000000003</v>
      </c>
      <c r="M3882" s="42">
        <v>2.4248118000000005</v>
      </c>
      <c r="N3882">
        <v>6</v>
      </c>
      <c r="O3882" s="43">
        <v>196.79999999999998</v>
      </c>
      <c r="P3882" s="42">
        <v>17</v>
      </c>
      <c r="Q3882" s="42">
        <v>11</v>
      </c>
      <c r="R3882" s="42">
        <v>3</v>
      </c>
    </row>
    <row r="3883" spans="1:18" x14ac:dyDescent="0.3">
      <c r="A3883" t="s">
        <v>3916</v>
      </c>
      <c r="B3883" s="17">
        <v>45017</v>
      </c>
      <c r="C3883" t="s">
        <v>543</v>
      </c>
      <c r="D3883" t="s">
        <v>3928</v>
      </c>
      <c r="E3883" t="s">
        <v>3929</v>
      </c>
      <c r="F3883" t="s">
        <v>3931</v>
      </c>
      <c r="G3883" t="s">
        <v>3921</v>
      </c>
      <c r="H3883" t="s">
        <v>3922</v>
      </c>
      <c r="I3883">
        <v>1284</v>
      </c>
      <c r="J3883" s="41">
        <v>8.0999999999999996E-3</v>
      </c>
      <c r="K3883" s="42">
        <v>10.400399999999999</v>
      </c>
      <c r="L3883" s="43">
        <v>1.1384999999999996</v>
      </c>
      <c r="M3883" s="42">
        <v>11.840855399999995</v>
      </c>
      <c r="N3883">
        <v>1</v>
      </c>
      <c r="O3883" s="43">
        <v>0</v>
      </c>
      <c r="P3883" s="42">
        <v>25</v>
      </c>
      <c r="Q3883" s="42">
        <v>2</v>
      </c>
      <c r="R3883" s="42">
        <v>1.5</v>
      </c>
    </row>
    <row r="3884" spans="1:18" x14ac:dyDescent="0.3">
      <c r="A3884" t="s">
        <v>3916</v>
      </c>
      <c r="B3884" s="17">
        <v>45018</v>
      </c>
      <c r="C3884" t="s">
        <v>543</v>
      </c>
      <c r="D3884" t="s">
        <v>3928</v>
      </c>
      <c r="E3884" t="s">
        <v>3929</v>
      </c>
      <c r="F3884" t="s">
        <v>3931</v>
      </c>
      <c r="G3884" t="s">
        <v>3921</v>
      </c>
      <c r="H3884" t="s">
        <v>3922</v>
      </c>
      <c r="I3884">
        <v>1448.2</v>
      </c>
      <c r="J3884" s="41">
        <v>1.1500000000000002E-2</v>
      </c>
      <c r="K3884" s="42">
        <v>16.654300000000003</v>
      </c>
      <c r="L3884" s="43">
        <v>0.54049999999999965</v>
      </c>
      <c r="M3884" s="42">
        <v>9.0016491499999951</v>
      </c>
      <c r="N3884">
        <v>5</v>
      </c>
      <c r="O3884" s="43">
        <v>284.39999999999998</v>
      </c>
      <c r="P3884" s="42">
        <v>59</v>
      </c>
      <c r="Q3884" s="42">
        <v>9</v>
      </c>
      <c r="R3884" s="42">
        <v>4.5</v>
      </c>
    </row>
    <row r="3885" spans="1:18" x14ac:dyDescent="0.3">
      <c r="A3885" t="s">
        <v>3916</v>
      </c>
      <c r="B3885" s="17">
        <v>45019</v>
      </c>
      <c r="C3885" t="s">
        <v>543</v>
      </c>
      <c r="D3885" t="s">
        <v>3928</v>
      </c>
      <c r="E3885" t="s">
        <v>3929</v>
      </c>
      <c r="F3885" t="s">
        <v>3931</v>
      </c>
      <c r="G3885" t="s">
        <v>3921</v>
      </c>
      <c r="H3885" t="s">
        <v>3922</v>
      </c>
      <c r="I3885">
        <v>1641</v>
      </c>
      <c r="J3885" s="41">
        <v>1.7000000000000005E-2</v>
      </c>
      <c r="K3885" s="42">
        <v>27.897000000000009</v>
      </c>
      <c r="L3885" s="43">
        <v>0.49449999999999977</v>
      </c>
      <c r="M3885" s="42">
        <v>13.795066499999999</v>
      </c>
      <c r="N3885">
        <v>6</v>
      </c>
      <c r="O3885" s="43">
        <v>225.6</v>
      </c>
      <c r="P3885" s="42">
        <v>50</v>
      </c>
      <c r="Q3885" s="42">
        <v>6</v>
      </c>
      <c r="R3885" s="42">
        <v>3</v>
      </c>
    </row>
    <row r="3886" spans="1:18" x14ac:dyDescent="0.3">
      <c r="A3886" t="s">
        <v>3916</v>
      </c>
      <c r="B3886" s="17">
        <v>45020</v>
      </c>
      <c r="C3886" t="s">
        <v>543</v>
      </c>
      <c r="D3886" t="s">
        <v>3928</v>
      </c>
      <c r="E3886" t="s">
        <v>3929</v>
      </c>
      <c r="F3886" t="s">
        <v>3931</v>
      </c>
      <c r="G3886" t="s">
        <v>3921</v>
      </c>
      <c r="H3886" t="s">
        <v>3922</v>
      </c>
      <c r="I3886">
        <v>1186.4000000000001</v>
      </c>
      <c r="J3886" s="41">
        <v>1.5899999999999997E-2</v>
      </c>
      <c r="K3886" s="42">
        <v>18.863759999999999</v>
      </c>
      <c r="L3886" s="43">
        <v>0.29899999999999993</v>
      </c>
      <c r="M3886" s="42">
        <v>5.6402642399999987</v>
      </c>
      <c r="N3886">
        <v>5</v>
      </c>
      <c r="O3886" s="43">
        <v>158.4</v>
      </c>
      <c r="P3886" s="42">
        <v>30</v>
      </c>
      <c r="Q3886" s="42">
        <v>11</v>
      </c>
      <c r="R3886" s="42">
        <v>0</v>
      </c>
    </row>
    <row r="3887" spans="1:18" x14ac:dyDescent="0.3">
      <c r="A3887" t="s">
        <v>3916</v>
      </c>
      <c r="B3887" s="17">
        <v>45021</v>
      </c>
      <c r="C3887" t="s">
        <v>543</v>
      </c>
      <c r="D3887" t="s">
        <v>3928</v>
      </c>
      <c r="E3887" t="s">
        <v>3929</v>
      </c>
      <c r="F3887" t="s">
        <v>3931</v>
      </c>
      <c r="G3887" t="s">
        <v>3921</v>
      </c>
      <c r="H3887" t="s">
        <v>3922</v>
      </c>
      <c r="I3887">
        <v>900.40000000000009</v>
      </c>
      <c r="J3887" s="41">
        <v>1.5900000000000004E-2</v>
      </c>
      <c r="K3887" s="42">
        <v>14.316360000000005</v>
      </c>
      <c r="L3887" s="43">
        <v>1.1039999999999996</v>
      </c>
      <c r="M3887" s="42">
        <v>15.805261440000001</v>
      </c>
      <c r="N3887">
        <v>4</v>
      </c>
      <c r="O3887" s="43">
        <v>172.79999999999998</v>
      </c>
      <c r="P3887" s="42">
        <v>40</v>
      </c>
      <c r="Q3887" s="42">
        <v>8</v>
      </c>
      <c r="R3887" s="42">
        <v>7.5</v>
      </c>
    </row>
    <row r="3888" spans="1:18" x14ac:dyDescent="0.3">
      <c r="A3888" t="s">
        <v>3916</v>
      </c>
      <c r="B3888" s="17">
        <v>45022</v>
      </c>
      <c r="C3888" t="s">
        <v>543</v>
      </c>
      <c r="D3888" t="s">
        <v>3928</v>
      </c>
      <c r="E3888" t="s">
        <v>3929</v>
      </c>
      <c r="F3888" t="s">
        <v>3931</v>
      </c>
      <c r="G3888" t="s">
        <v>3921</v>
      </c>
      <c r="H3888" t="s">
        <v>3922</v>
      </c>
      <c r="I3888">
        <v>1111</v>
      </c>
      <c r="J3888" s="41">
        <v>1.4200000000000006E-2</v>
      </c>
      <c r="K3888" s="42">
        <v>15.776200000000006</v>
      </c>
      <c r="L3888" s="43">
        <v>1.1959999999999995</v>
      </c>
      <c r="M3888" s="42">
        <v>18.868335200000001</v>
      </c>
      <c r="N3888">
        <v>3</v>
      </c>
      <c r="O3888" s="43">
        <v>63.599999999999994</v>
      </c>
      <c r="P3888" s="42">
        <v>41</v>
      </c>
      <c r="Q3888" s="42">
        <v>1</v>
      </c>
      <c r="R3888" s="42">
        <v>7.5</v>
      </c>
    </row>
    <row r="3889" spans="1:18" x14ac:dyDescent="0.3">
      <c r="A3889" t="s">
        <v>3916</v>
      </c>
      <c r="B3889" s="17">
        <v>45023</v>
      </c>
      <c r="C3889" t="s">
        <v>543</v>
      </c>
      <c r="D3889" t="s">
        <v>3928</v>
      </c>
      <c r="E3889" t="s">
        <v>3929</v>
      </c>
      <c r="F3889" t="s">
        <v>3931</v>
      </c>
      <c r="G3889" t="s">
        <v>3921</v>
      </c>
      <c r="H3889" t="s">
        <v>3922</v>
      </c>
      <c r="I3889">
        <v>1272.4000000000001</v>
      </c>
      <c r="J3889" s="41">
        <v>1.5200000000000002E-2</v>
      </c>
      <c r="K3889" s="42">
        <v>19.340480000000003</v>
      </c>
      <c r="L3889" s="43">
        <v>1.0809999999999997</v>
      </c>
      <c r="M3889" s="42">
        <v>20.907058879999997</v>
      </c>
      <c r="N3889">
        <v>5</v>
      </c>
      <c r="O3889" s="43">
        <v>151.19999999999999</v>
      </c>
      <c r="P3889" s="42">
        <v>21</v>
      </c>
      <c r="Q3889" s="42">
        <v>10</v>
      </c>
      <c r="R3889" s="42">
        <v>0</v>
      </c>
    </row>
    <row r="3890" spans="1:18" x14ac:dyDescent="0.3">
      <c r="A3890" t="s">
        <v>3916</v>
      </c>
      <c r="B3890" s="17">
        <v>45024</v>
      </c>
      <c r="C3890" t="s">
        <v>543</v>
      </c>
      <c r="D3890" t="s">
        <v>3928</v>
      </c>
      <c r="E3890" t="s">
        <v>3929</v>
      </c>
      <c r="F3890" t="s">
        <v>3931</v>
      </c>
      <c r="G3890" t="s">
        <v>3921</v>
      </c>
      <c r="H3890" t="s">
        <v>3922</v>
      </c>
      <c r="I3890">
        <v>1139.2</v>
      </c>
      <c r="J3890" s="41">
        <v>1.2400000000000001E-2</v>
      </c>
      <c r="K3890" s="42">
        <v>14.126080000000002</v>
      </c>
      <c r="L3890" s="43">
        <v>0.74749999999999972</v>
      </c>
      <c r="M3890" s="42">
        <v>10.559244799999997</v>
      </c>
      <c r="N3890">
        <v>5</v>
      </c>
      <c r="O3890" s="43">
        <v>198</v>
      </c>
      <c r="P3890" s="42">
        <v>43</v>
      </c>
      <c r="Q3890" s="42">
        <v>2</v>
      </c>
      <c r="R3890" s="42">
        <v>3</v>
      </c>
    </row>
    <row r="3891" spans="1:18" x14ac:dyDescent="0.3">
      <c r="A3891" t="s">
        <v>3916</v>
      </c>
      <c r="B3891" s="17">
        <v>45025</v>
      </c>
      <c r="C3891" t="s">
        <v>543</v>
      </c>
      <c r="D3891" t="s">
        <v>3928</v>
      </c>
      <c r="E3891" t="s">
        <v>3929</v>
      </c>
      <c r="F3891" t="s">
        <v>3931</v>
      </c>
      <c r="G3891" t="s">
        <v>3921</v>
      </c>
      <c r="H3891" t="s">
        <v>3922</v>
      </c>
      <c r="I3891">
        <v>1417.8000000000002</v>
      </c>
      <c r="J3891" s="41">
        <v>2.0299999999999999E-2</v>
      </c>
      <c r="K3891" s="42">
        <v>28.78134</v>
      </c>
      <c r="L3891" s="43">
        <v>0.45999999999999974</v>
      </c>
      <c r="M3891" s="42">
        <v>13.239416399999993</v>
      </c>
      <c r="N3891">
        <v>5</v>
      </c>
      <c r="O3891" s="43">
        <v>158.4</v>
      </c>
      <c r="P3891" s="42">
        <v>22</v>
      </c>
      <c r="Q3891" s="42">
        <v>7</v>
      </c>
      <c r="R3891" s="42">
        <v>6</v>
      </c>
    </row>
    <row r="3892" spans="1:18" x14ac:dyDescent="0.3">
      <c r="A3892" t="s">
        <v>3916</v>
      </c>
      <c r="B3892" s="17">
        <v>45026</v>
      </c>
      <c r="C3892" t="s">
        <v>543</v>
      </c>
      <c r="D3892" t="s">
        <v>3928</v>
      </c>
      <c r="E3892" t="s">
        <v>3929</v>
      </c>
      <c r="F3892" t="s">
        <v>3931</v>
      </c>
      <c r="G3892" t="s">
        <v>3921</v>
      </c>
      <c r="H3892" t="s">
        <v>3922</v>
      </c>
      <c r="I3892">
        <v>1416.2</v>
      </c>
      <c r="J3892" s="41">
        <v>1.1600000000000003E-2</v>
      </c>
      <c r="K3892" s="42">
        <v>16.427920000000004</v>
      </c>
      <c r="L3892" s="43">
        <v>1.3109999999999995</v>
      </c>
      <c r="M3892" s="42">
        <v>21.537003119999998</v>
      </c>
      <c r="N3892">
        <v>7</v>
      </c>
      <c r="O3892" s="43">
        <v>252</v>
      </c>
      <c r="P3892" s="42">
        <v>48</v>
      </c>
      <c r="Q3892" s="42">
        <v>4</v>
      </c>
      <c r="R3892" s="42">
        <v>6</v>
      </c>
    </row>
    <row r="3893" spans="1:18" x14ac:dyDescent="0.3">
      <c r="A3893" t="s">
        <v>3916</v>
      </c>
      <c r="B3893" s="17">
        <v>45027</v>
      </c>
      <c r="C3893" t="s">
        <v>543</v>
      </c>
      <c r="D3893" t="s">
        <v>3928</v>
      </c>
      <c r="E3893" t="s">
        <v>3929</v>
      </c>
      <c r="F3893" t="s">
        <v>3931</v>
      </c>
      <c r="G3893" t="s">
        <v>3921</v>
      </c>
      <c r="H3893" t="s">
        <v>3922</v>
      </c>
      <c r="I3893">
        <v>889.60000000000014</v>
      </c>
      <c r="J3893" s="41">
        <v>1.5100000000000004E-2</v>
      </c>
      <c r="K3893" s="42">
        <v>13.432960000000005</v>
      </c>
      <c r="L3893" s="43">
        <v>0.75899999999999956</v>
      </c>
      <c r="M3893" s="42">
        <v>10.195616639999997</v>
      </c>
      <c r="N3893">
        <v>7</v>
      </c>
      <c r="O3893" s="43">
        <v>204</v>
      </c>
      <c r="P3893" s="42">
        <v>56</v>
      </c>
      <c r="Q3893" s="42">
        <v>3</v>
      </c>
      <c r="R3893" s="42">
        <v>9</v>
      </c>
    </row>
    <row r="3894" spans="1:18" x14ac:dyDescent="0.3">
      <c r="A3894" t="s">
        <v>3916</v>
      </c>
      <c r="B3894" s="17">
        <v>45028</v>
      </c>
      <c r="C3894" t="s">
        <v>543</v>
      </c>
      <c r="D3894" t="s">
        <v>3928</v>
      </c>
      <c r="E3894" t="s">
        <v>3929</v>
      </c>
      <c r="F3894" t="s">
        <v>3931</v>
      </c>
      <c r="G3894" t="s">
        <v>3921</v>
      </c>
      <c r="H3894" t="s">
        <v>3922</v>
      </c>
      <c r="I3894">
        <v>1481</v>
      </c>
      <c r="J3894" s="41">
        <v>1.3000000000000001E-2</v>
      </c>
      <c r="K3894" s="42">
        <v>19.253</v>
      </c>
      <c r="L3894" s="43">
        <v>1.1614999999999998</v>
      </c>
      <c r="M3894" s="42">
        <v>22.362359499999997</v>
      </c>
      <c r="N3894">
        <v>6</v>
      </c>
      <c r="O3894" s="43">
        <v>302.39999999999998</v>
      </c>
      <c r="P3894" s="42">
        <v>39</v>
      </c>
      <c r="Q3894" s="42">
        <v>12</v>
      </c>
      <c r="R3894" s="42">
        <v>6</v>
      </c>
    </row>
    <row r="3895" spans="1:18" x14ac:dyDescent="0.3">
      <c r="A3895" t="s">
        <v>3916</v>
      </c>
      <c r="B3895" s="17">
        <v>45029</v>
      </c>
      <c r="C3895" t="s">
        <v>543</v>
      </c>
      <c r="D3895" t="s">
        <v>3928</v>
      </c>
      <c r="E3895" t="s">
        <v>3929</v>
      </c>
      <c r="F3895" t="s">
        <v>3931</v>
      </c>
      <c r="G3895" t="s">
        <v>3921</v>
      </c>
      <c r="H3895" t="s">
        <v>3922</v>
      </c>
      <c r="I3895">
        <v>1125.4000000000001</v>
      </c>
      <c r="J3895" s="41">
        <v>1.4000000000000002E-2</v>
      </c>
      <c r="K3895" s="42">
        <v>15.755600000000003</v>
      </c>
      <c r="L3895" s="43">
        <v>1.0234999999999996</v>
      </c>
      <c r="M3895" s="42">
        <v>16.125856599999999</v>
      </c>
      <c r="N3895">
        <v>5</v>
      </c>
      <c r="O3895" s="43">
        <v>384</v>
      </c>
      <c r="P3895" s="42">
        <v>38</v>
      </c>
      <c r="Q3895" s="42">
        <v>9</v>
      </c>
      <c r="R3895" s="42">
        <v>4.5</v>
      </c>
    </row>
    <row r="3896" spans="1:18" x14ac:dyDescent="0.3">
      <c r="A3896" t="s">
        <v>3916</v>
      </c>
      <c r="B3896" s="17">
        <v>45030</v>
      </c>
      <c r="C3896" t="s">
        <v>543</v>
      </c>
      <c r="D3896" t="s">
        <v>3928</v>
      </c>
      <c r="E3896" t="s">
        <v>3929</v>
      </c>
      <c r="F3896" t="s">
        <v>3931</v>
      </c>
      <c r="G3896" t="s">
        <v>3921</v>
      </c>
      <c r="H3896" t="s">
        <v>3922</v>
      </c>
      <c r="I3896">
        <v>1378.2</v>
      </c>
      <c r="J3896" s="41">
        <v>1.5000000000000003E-2</v>
      </c>
      <c r="K3896" s="42">
        <v>20.673000000000005</v>
      </c>
      <c r="L3896" s="43">
        <v>0.95449999999999946</v>
      </c>
      <c r="M3896" s="42">
        <v>19.732378499999992</v>
      </c>
      <c r="N3896">
        <v>6</v>
      </c>
      <c r="O3896" s="43">
        <v>384</v>
      </c>
      <c r="P3896" s="42">
        <v>41</v>
      </c>
      <c r="Q3896" s="42">
        <v>2</v>
      </c>
      <c r="R3896" s="42">
        <v>0</v>
      </c>
    </row>
    <row r="3897" spans="1:18" x14ac:dyDescent="0.3">
      <c r="A3897" t="s">
        <v>3916</v>
      </c>
      <c r="B3897" s="17">
        <v>45031</v>
      </c>
      <c r="C3897" t="s">
        <v>543</v>
      </c>
      <c r="D3897" t="s">
        <v>3928</v>
      </c>
      <c r="E3897" t="s">
        <v>3929</v>
      </c>
      <c r="F3897" t="s">
        <v>3931</v>
      </c>
      <c r="G3897" t="s">
        <v>3921</v>
      </c>
      <c r="H3897" t="s">
        <v>3922</v>
      </c>
      <c r="I3897">
        <v>998</v>
      </c>
      <c r="J3897" s="41">
        <v>1.5900000000000001E-2</v>
      </c>
      <c r="K3897" s="42">
        <v>15.868200000000002</v>
      </c>
      <c r="L3897" s="43">
        <v>1.0694999999999997</v>
      </c>
      <c r="M3897" s="42">
        <v>16.971039899999997</v>
      </c>
      <c r="N3897">
        <v>3</v>
      </c>
      <c r="O3897" s="43">
        <v>87.6</v>
      </c>
      <c r="P3897" s="42">
        <v>19</v>
      </c>
      <c r="Q3897" s="42">
        <v>4</v>
      </c>
      <c r="R3897" s="42">
        <v>3</v>
      </c>
    </row>
    <row r="3898" spans="1:18" x14ac:dyDescent="0.3">
      <c r="A3898" t="s">
        <v>3916</v>
      </c>
      <c r="B3898" s="17">
        <v>45032</v>
      </c>
      <c r="C3898" t="s">
        <v>543</v>
      </c>
      <c r="D3898" t="s">
        <v>3928</v>
      </c>
      <c r="E3898" t="s">
        <v>3929</v>
      </c>
      <c r="F3898" t="s">
        <v>3931</v>
      </c>
      <c r="G3898" t="s">
        <v>3921</v>
      </c>
      <c r="H3898" t="s">
        <v>3922</v>
      </c>
      <c r="I3898">
        <v>754.59999999999991</v>
      </c>
      <c r="J3898" s="41">
        <v>1.1900000000000001E-2</v>
      </c>
      <c r="K3898" s="42">
        <v>8.9797399999999996</v>
      </c>
      <c r="L3898" s="43">
        <v>0.25299999999999995</v>
      </c>
      <c r="M3898" s="42">
        <v>2.2718742199999995</v>
      </c>
      <c r="N3898">
        <v>5</v>
      </c>
      <c r="O3898" s="43">
        <v>288</v>
      </c>
      <c r="P3898" s="42">
        <v>34</v>
      </c>
      <c r="Q3898" s="42">
        <v>14</v>
      </c>
      <c r="R3898" s="42">
        <v>1.5</v>
      </c>
    </row>
    <row r="3899" spans="1:18" x14ac:dyDescent="0.3">
      <c r="A3899" t="s">
        <v>3916</v>
      </c>
      <c r="B3899" s="17">
        <v>45033</v>
      </c>
      <c r="C3899" t="s">
        <v>543</v>
      </c>
      <c r="D3899" t="s">
        <v>3928</v>
      </c>
      <c r="E3899" t="s">
        <v>3929</v>
      </c>
      <c r="F3899" t="s">
        <v>3931</v>
      </c>
      <c r="G3899" t="s">
        <v>3921</v>
      </c>
      <c r="H3899" t="s">
        <v>3922</v>
      </c>
      <c r="I3899">
        <v>814.60000000000014</v>
      </c>
      <c r="J3899" s="41">
        <v>1.21E-2</v>
      </c>
      <c r="K3899" s="42">
        <v>9.8566600000000015</v>
      </c>
      <c r="L3899" s="43">
        <v>5.7499999999999996E-2</v>
      </c>
      <c r="M3899" s="42">
        <v>0.56675795000000007</v>
      </c>
      <c r="N3899">
        <v>2</v>
      </c>
      <c r="O3899" s="43">
        <v>0</v>
      </c>
      <c r="P3899" s="42">
        <v>53</v>
      </c>
      <c r="Q3899" s="42">
        <v>2</v>
      </c>
      <c r="R3899" s="42">
        <v>10.5</v>
      </c>
    </row>
    <row r="3900" spans="1:18" x14ac:dyDescent="0.3">
      <c r="A3900" t="s">
        <v>3916</v>
      </c>
      <c r="B3900" s="17">
        <v>45034</v>
      </c>
      <c r="C3900" t="s">
        <v>543</v>
      </c>
      <c r="D3900" t="s">
        <v>3928</v>
      </c>
      <c r="E3900" t="s">
        <v>3929</v>
      </c>
      <c r="F3900" t="s">
        <v>3931</v>
      </c>
      <c r="G3900" t="s">
        <v>3921</v>
      </c>
      <c r="H3900" t="s">
        <v>3922</v>
      </c>
      <c r="I3900">
        <v>1241.6000000000001</v>
      </c>
      <c r="J3900" s="41">
        <v>1.5599999999999999E-2</v>
      </c>
      <c r="K3900" s="42">
        <v>19.368960000000001</v>
      </c>
      <c r="L3900" s="43">
        <v>1.2304999999999997</v>
      </c>
      <c r="M3900" s="42">
        <v>23.833505279999997</v>
      </c>
      <c r="N3900">
        <v>1</v>
      </c>
      <c r="O3900" s="43">
        <v>0</v>
      </c>
      <c r="P3900" s="42">
        <v>38</v>
      </c>
      <c r="Q3900" s="42">
        <v>7</v>
      </c>
      <c r="R3900" s="42">
        <v>3</v>
      </c>
    </row>
    <row r="3901" spans="1:18" x14ac:dyDescent="0.3">
      <c r="A3901" t="s">
        <v>3916</v>
      </c>
      <c r="B3901" s="17">
        <v>45035</v>
      </c>
      <c r="C3901" t="s">
        <v>543</v>
      </c>
      <c r="D3901" t="s">
        <v>3928</v>
      </c>
      <c r="E3901" t="s">
        <v>3929</v>
      </c>
      <c r="F3901" t="s">
        <v>3931</v>
      </c>
      <c r="G3901" t="s">
        <v>3921</v>
      </c>
      <c r="H3901" t="s">
        <v>3922</v>
      </c>
      <c r="I3901">
        <v>1036.4000000000001</v>
      </c>
      <c r="J3901" s="41">
        <v>1.3899999999999997E-2</v>
      </c>
      <c r="K3901" s="42">
        <v>14.405959999999999</v>
      </c>
      <c r="L3901" s="43">
        <v>0.24150000000000008</v>
      </c>
      <c r="M3901" s="42">
        <v>3.4790393400000008</v>
      </c>
      <c r="N3901">
        <v>4</v>
      </c>
      <c r="O3901" s="43">
        <v>129.6</v>
      </c>
      <c r="P3901" s="42">
        <v>16</v>
      </c>
      <c r="Q3901" s="42">
        <v>2</v>
      </c>
      <c r="R3901" s="42">
        <v>6</v>
      </c>
    </row>
    <row r="3902" spans="1:18" x14ac:dyDescent="0.3">
      <c r="A3902" t="s">
        <v>3916</v>
      </c>
      <c r="B3902" s="17">
        <v>45036</v>
      </c>
      <c r="C3902" t="s">
        <v>543</v>
      </c>
      <c r="D3902" t="s">
        <v>3928</v>
      </c>
      <c r="E3902" t="s">
        <v>3929</v>
      </c>
      <c r="F3902" t="s">
        <v>3931</v>
      </c>
      <c r="G3902" t="s">
        <v>3921</v>
      </c>
      <c r="H3902" t="s">
        <v>3922</v>
      </c>
      <c r="I3902">
        <v>784.60000000000014</v>
      </c>
      <c r="J3902" s="41">
        <v>1.0800000000000001E-2</v>
      </c>
      <c r="K3902" s="42">
        <v>8.4736800000000017</v>
      </c>
      <c r="L3902" s="43">
        <v>0.23000000000000009</v>
      </c>
      <c r="M3902" s="42">
        <v>1.9489464000000012</v>
      </c>
      <c r="N3902">
        <v>2</v>
      </c>
      <c r="O3902" s="43">
        <v>42</v>
      </c>
      <c r="P3902" s="42">
        <v>15</v>
      </c>
      <c r="Q3902" s="42">
        <v>3</v>
      </c>
      <c r="R3902" s="42">
        <v>3</v>
      </c>
    </row>
    <row r="3903" spans="1:18" x14ac:dyDescent="0.3">
      <c r="A3903" t="s">
        <v>3916</v>
      </c>
      <c r="B3903" s="17">
        <v>45037</v>
      </c>
      <c r="C3903" t="s">
        <v>543</v>
      </c>
      <c r="D3903" t="s">
        <v>3928</v>
      </c>
      <c r="E3903" t="s">
        <v>3929</v>
      </c>
      <c r="F3903" t="s">
        <v>3931</v>
      </c>
      <c r="G3903" t="s">
        <v>3921</v>
      </c>
      <c r="H3903" t="s">
        <v>3922</v>
      </c>
      <c r="I3903">
        <v>920.40000000000009</v>
      </c>
      <c r="J3903" s="41">
        <v>1.26E-2</v>
      </c>
      <c r="K3903" s="42">
        <v>11.597040000000002</v>
      </c>
      <c r="L3903" s="43">
        <v>0.39099999999999996</v>
      </c>
      <c r="M3903" s="42">
        <v>4.53444264</v>
      </c>
      <c r="N3903">
        <v>3</v>
      </c>
      <c r="O3903" s="43">
        <v>72</v>
      </c>
      <c r="P3903" s="42">
        <v>26</v>
      </c>
      <c r="Q3903" s="42">
        <v>2</v>
      </c>
      <c r="R3903" s="42">
        <v>7.5</v>
      </c>
    </row>
    <row r="3904" spans="1:18" x14ac:dyDescent="0.3">
      <c r="A3904" t="s">
        <v>3916</v>
      </c>
      <c r="B3904" s="17">
        <v>45038</v>
      </c>
      <c r="C3904" t="s">
        <v>543</v>
      </c>
      <c r="D3904" t="s">
        <v>3928</v>
      </c>
      <c r="E3904" t="s">
        <v>3929</v>
      </c>
      <c r="F3904" t="s">
        <v>3931</v>
      </c>
      <c r="G3904" t="s">
        <v>3921</v>
      </c>
      <c r="H3904" t="s">
        <v>3922</v>
      </c>
      <c r="I3904">
        <v>1420.6000000000001</v>
      </c>
      <c r="J3904" s="41">
        <v>1.66E-2</v>
      </c>
      <c r="K3904" s="42">
        <v>23.581960000000002</v>
      </c>
      <c r="L3904" s="43">
        <v>1.2189999999999996</v>
      </c>
      <c r="M3904" s="42">
        <v>28.746409239999995</v>
      </c>
      <c r="N3904">
        <v>3</v>
      </c>
      <c r="O3904" s="43">
        <v>91.2</v>
      </c>
      <c r="P3904" s="42">
        <v>51</v>
      </c>
      <c r="Q3904" s="42">
        <v>10</v>
      </c>
      <c r="R3904" s="42">
        <v>1.5</v>
      </c>
    </row>
    <row r="3905" spans="1:18" x14ac:dyDescent="0.3">
      <c r="A3905" t="s">
        <v>3916</v>
      </c>
      <c r="B3905" s="17">
        <v>45039</v>
      </c>
      <c r="C3905" t="s">
        <v>543</v>
      </c>
      <c r="D3905" t="s">
        <v>3928</v>
      </c>
      <c r="E3905" t="s">
        <v>3929</v>
      </c>
      <c r="F3905" t="s">
        <v>3931</v>
      </c>
      <c r="G3905" t="s">
        <v>3921</v>
      </c>
      <c r="H3905" t="s">
        <v>3922</v>
      </c>
      <c r="I3905">
        <v>1302.6000000000001</v>
      </c>
      <c r="J3905" s="41">
        <v>1.5899999999999997E-2</v>
      </c>
      <c r="K3905" s="42">
        <v>20.71134</v>
      </c>
      <c r="L3905" s="43">
        <v>0.62099999999999966</v>
      </c>
      <c r="M3905" s="42">
        <v>12.861742139999993</v>
      </c>
      <c r="N3905">
        <v>7</v>
      </c>
      <c r="O3905" s="43">
        <v>354</v>
      </c>
      <c r="P3905" s="42">
        <v>17</v>
      </c>
      <c r="Q3905" s="42">
        <v>10</v>
      </c>
      <c r="R3905" s="42">
        <v>9</v>
      </c>
    </row>
    <row r="3906" spans="1:18" x14ac:dyDescent="0.3">
      <c r="A3906" t="s">
        <v>3916</v>
      </c>
      <c r="B3906" s="17">
        <v>45040</v>
      </c>
      <c r="C3906" t="s">
        <v>543</v>
      </c>
      <c r="D3906" t="s">
        <v>3928</v>
      </c>
      <c r="E3906" t="s">
        <v>3929</v>
      </c>
      <c r="F3906" t="s">
        <v>3931</v>
      </c>
      <c r="G3906" t="s">
        <v>3921</v>
      </c>
      <c r="H3906" t="s">
        <v>3922</v>
      </c>
      <c r="I3906">
        <v>1090.8000000000002</v>
      </c>
      <c r="J3906" s="41">
        <v>9.7000000000000003E-3</v>
      </c>
      <c r="K3906" s="42">
        <v>10.580760000000001</v>
      </c>
      <c r="L3906" s="43">
        <v>1.1844999999999997</v>
      </c>
      <c r="M3906" s="42">
        <v>12.532910219999998</v>
      </c>
      <c r="N3906">
        <v>5</v>
      </c>
      <c r="O3906" s="43">
        <v>350.4</v>
      </c>
      <c r="P3906" s="42">
        <v>42</v>
      </c>
      <c r="Q3906" s="42">
        <v>0</v>
      </c>
      <c r="R3906" s="42">
        <v>7.5</v>
      </c>
    </row>
    <row r="3907" spans="1:18" x14ac:dyDescent="0.3">
      <c r="A3907" t="s">
        <v>3916</v>
      </c>
      <c r="B3907" s="17">
        <v>45041</v>
      </c>
      <c r="C3907" t="s">
        <v>543</v>
      </c>
      <c r="D3907" t="s">
        <v>3928</v>
      </c>
      <c r="E3907" t="s">
        <v>3929</v>
      </c>
      <c r="F3907" t="s">
        <v>3931</v>
      </c>
      <c r="G3907" t="s">
        <v>3921</v>
      </c>
      <c r="H3907" t="s">
        <v>3922</v>
      </c>
      <c r="I3907">
        <v>502.20000000000005</v>
      </c>
      <c r="J3907" s="41">
        <v>1.44E-2</v>
      </c>
      <c r="K3907" s="42">
        <v>7.2316800000000008</v>
      </c>
      <c r="L3907" s="43">
        <v>0.67849999999999966</v>
      </c>
      <c r="M3907" s="42">
        <v>4.9066948799999981</v>
      </c>
      <c r="N3907">
        <v>5</v>
      </c>
      <c r="O3907" s="43">
        <v>345.59999999999997</v>
      </c>
      <c r="P3907" s="42">
        <v>49</v>
      </c>
      <c r="Q3907" s="42">
        <v>7</v>
      </c>
      <c r="R3907" s="42">
        <v>1.5</v>
      </c>
    </row>
    <row r="3908" spans="1:18" x14ac:dyDescent="0.3">
      <c r="A3908" t="s">
        <v>3916</v>
      </c>
      <c r="B3908" s="17">
        <v>45042</v>
      </c>
      <c r="C3908" t="s">
        <v>543</v>
      </c>
      <c r="D3908" t="s">
        <v>3928</v>
      </c>
      <c r="E3908" t="s">
        <v>3929</v>
      </c>
      <c r="F3908" t="s">
        <v>3931</v>
      </c>
      <c r="G3908" t="s">
        <v>3921</v>
      </c>
      <c r="H3908" t="s">
        <v>3922</v>
      </c>
      <c r="I3908">
        <v>938</v>
      </c>
      <c r="J3908" s="41">
        <v>1.6700000000000007E-2</v>
      </c>
      <c r="K3908" s="42">
        <v>15.664600000000005</v>
      </c>
      <c r="L3908" s="43">
        <v>0.73599999999999954</v>
      </c>
      <c r="M3908" s="42">
        <v>11.529145599999996</v>
      </c>
      <c r="N3908">
        <v>2</v>
      </c>
      <c r="O3908" s="43">
        <v>64.8</v>
      </c>
      <c r="P3908" s="42">
        <v>19</v>
      </c>
      <c r="Q3908" s="42">
        <v>4</v>
      </c>
      <c r="R3908" s="42">
        <v>3</v>
      </c>
    </row>
    <row r="3909" spans="1:18" x14ac:dyDescent="0.3">
      <c r="A3909" t="s">
        <v>3916</v>
      </c>
      <c r="B3909" s="17">
        <v>45043</v>
      </c>
      <c r="C3909" t="s">
        <v>543</v>
      </c>
      <c r="D3909" t="s">
        <v>3928</v>
      </c>
      <c r="E3909" t="s">
        <v>3929</v>
      </c>
      <c r="F3909" t="s">
        <v>3931</v>
      </c>
      <c r="G3909" t="s">
        <v>3921</v>
      </c>
      <c r="H3909" t="s">
        <v>3922</v>
      </c>
      <c r="I3909">
        <v>1177.2</v>
      </c>
      <c r="J3909" s="41">
        <v>1.3000000000000001E-2</v>
      </c>
      <c r="K3909" s="42">
        <v>15.303600000000001</v>
      </c>
      <c r="L3909" s="43">
        <v>0.27599999999999997</v>
      </c>
      <c r="M3909" s="42">
        <v>4.2237935999999996</v>
      </c>
      <c r="N3909">
        <v>2</v>
      </c>
      <c r="O3909" s="43">
        <v>0</v>
      </c>
      <c r="P3909" s="42">
        <v>25</v>
      </c>
      <c r="Q3909" s="42">
        <v>1</v>
      </c>
      <c r="R3909" s="42">
        <v>3</v>
      </c>
    </row>
    <row r="3910" spans="1:18" x14ac:dyDescent="0.3">
      <c r="A3910" t="s">
        <v>3916</v>
      </c>
      <c r="B3910" s="17">
        <v>45044</v>
      </c>
      <c r="C3910" t="s">
        <v>543</v>
      </c>
      <c r="D3910" t="s">
        <v>3928</v>
      </c>
      <c r="E3910" t="s">
        <v>3929</v>
      </c>
      <c r="F3910" t="s">
        <v>3931</v>
      </c>
      <c r="G3910" t="s">
        <v>3921</v>
      </c>
      <c r="H3910" t="s">
        <v>3922</v>
      </c>
      <c r="I3910">
        <v>1108.8</v>
      </c>
      <c r="J3910" s="41">
        <v>1.4300000000000002E-2</v>
      </c>
      <c r="K3910" s="42">
        <v>15.855840000000002</v>
      </c>
      <c r="L3910" s="43">
        <v>1.2304999999999995</v>
      </c>
      <c r="M3910" s="42">
        <v>19.510611119999993</v>
      </c>
      <c r="N3910">
        <v>7</v>
      </c>
      <c r="O3910" s="43">
        <v>456</v>
      </c>
      <c r="P3910" s="42">
        <v>60</v>
      </c>
      <c r="Q3910" s="42">
        <v>8</v>
      </c>
      <c r="R3910" s="42">
        <v>1.5</v>
      </c>
    </row>
    <row r="3911" spans="1:18" x14ac:dyDescent="0.3">
      <c r="A3911" t="s">
        <v>3916</v>
      </c>
      <c r="B3911" s="17">
        <v>45045</v>
      </c>
      <c r="C3911" t="s">
        <v>543</v>
      </c>
      <c r="D3911" t="s">
        <v>3928</v>
      </c>
      <c r="E3911" t="s">
        <v>3929</v>
      </c>
      <c r="F3911" t="s">
        <v>3931</v>
      </c>
      <c r="G3911" t="s">
        <v>3921</v>
      </c>
      <c r="H3911" t="s">
        <v>3922</v>
      </c>
      <c r="I3911">
        <v>1414.4</v>
      </c>
      <c r="J3911" s="41">
        <v>9.2999999999999992E-3</v>
      </c>
      <c r="K3911" s="42">
        <v>13.153919999999999</v>
      </c>
      <c r="L3911" s="43">
        <v>0.4139999999999997</v>
      </c>
      <c r="M3911" s="42">
        <v>5.4457228799999955</v>
      </c>
      <c r="N3911">
        <v>5</v>
      </c>
      <c r="O3911" s="43">
        <v>192</v>
      </c>
      <c r="P3911" s="42">
        <v>57</v>
      </c>
      <c r="Q3911" s="42">
        <v>1</v>
      </c>
      <c r="R3911" s="42">
        <v>4.5</v>
      </c>
    </row>
    <row r="3912" spans="1:18" x14ac:dyDescent="0.3">
      <c r="A3912" t="s">
        <v>3916</v>
      </c>
      <c r="B3912" s="17">
        <v>45046</v>
      </c>
      <c r="C3912" t="s">
        <v>543</v>
      </c>
      <c r="D3912" t="s">
        <v>3928</v>
      </c>
      <c r="E3912" t="s">
        <v>3929</v>
      </c>
      <c r="F3912" t="s">
        <v>3931</v>
      </c>
      <c r="G3912" t="s">
        <v>3921</v>
      </c>
      <c r="H3912" t="s">
        <v>3922</v>
      </c>
      <c r="I3912">
        <v>1318.8000000000002</v>
      </c>
      <c r="J3912" s="41">
        <v>1.4000000000000002E-2</v>
      </c>
      <c r="K3912" s="42">
        <v>18.463200000000004</v>
      </c>
      <c r="L3912" s="43">
        <v>0.56349999999999967</v>
      </c>
      <c r="M3912" s="42">
        <v>10.404013199999996</v>
      </c>
      <c r="N3912">
        <v>3</v>
      </c>
      <c r="O3912" s="43">
        <v>120</v>
      </c>
      <c r="P3912" s="42">
        <v>56</v>
      </c>
      <c r="Q3912" s="42">
        <v>5</v>
      </c>
      <c r="R3912" s="42">
        <v>7.5</v>
      </c>
    </row>
    <row r="3913" spans="1:18" x14ac:dyDescent="0.3">
      <c r="A3913" t="s">
        <v>3916</v>
      </c>
      <c r="B3913" s="17">
        <v>45047</v>
      </c>
      <c r="C3913" t="s">
        <v>543</v>
      </c>
      <c r="D3913" t="s">
        <v>3928</v>
      </c>
      <c r="E3913" t="s">
        <v>3929</v>
      </c>
      <c r="F3913" t="s">
        <v>3931</v>
      </c>
      <c r="G3913" t="s">
        <v>3921</v>
      </c>
      <c r="H3913" t="s">
        <v>3922</v>
      </c>
      <c r="I3913">
        <v>910.40000000000009</v>
      </c>
      <c r="J3913" s="41">
        <v>1.5200000000000002E-2</v>
      </c>
      <c r="K3913" s="42">
        <v>13.838080000000003</v>
      </c>
      <c r="L3913" s="43">
        <v>1.1039999999999996</v>
      </c>
      <c r="M3913" s="42">
        <v>15.277240319999999</v>
      </c>
      <c r="N3913">
        <v>2</v>
      </c>
      <c r="O3913" s="43">
        <v>85.2</v>
      </c>
      <c r="P3913" s="42">
        <v>26</v>
      </c>
      <c r="Q3913" s="42">
        <v>12</v>
      </c>
      <c r="R3913" s="42">
        <v>7.5</v>
      </c>
    </row>
    <row r="3914" spans="1:18" x14ac:dyDescent="0.3">
      <c r="A3914" t="s">
        <v>3916</v>
      </c>
      <c r="B3914" s="17">
        <v>45048</v>
      </c>
      <c r="C3914" t="s">
        <v>543</v>
      </c>
      <c r="D3914" t="s">
        <v>3928</v>
      </c>
      <c r="E3914" t="s">
        <v>3929</v>
      </c>
      <c r="F3914" t="s">
        <v>3931</v>
      </c>
      <c r="G3914" t="s">
        <v>3921</v>
      </c>
      <c r="H3914" t="s">
        <v>3922</v>
      </c>
      <c r="I3914">
        <v>1348.6000000000001</v>
      </c>
      <c r="J3914" s="41">
        <v>9.8000000000000032E-3</v>
      </c>
      <c r="K3914" s="42">
        <v>13.216280000000006</v>
      </c>
      <c r="L3914" s="43">
        <v>0.82799999999999974</v>
      </c>
      <c r="M3914" s="42">
        <v>10.943079840000001</v>
      </c>
      <c r="N3914">
        <v>4</v>
      </c>
      <c r="O3914" s="43">
        <v>151.19999999999999</v>
      </c>
      <c r="P3914" s="42">
        <v>60</v>
      </c>
      <c r="Q3914" s="42">
        <v>11</v>
      </c>
      <c r="R3914" s="42">
        <v>0</v>
      </c>
    </row>
    <row r="3915" spans="1:18" x14ac:dyDescent="0.3">
      <c r="A3915" t="s">
        <v>3916</v>
      </c>
      <c r="B3915" s="17">
        <v>45049</v>
      </c>
      <c r="C3915" t="s">
        <v>543</v>
      </c>
      <c r="D3915" t="s">
        <v>3928</v>
      </c>
      <c r="E3915" t="s">
        <v>3929</v>
      </c>
      <c r="F3915" t="s">
        <v>3931</v>
      </c>
      <c r="G3915" t="s">
        <v>3921</v>
      </c>
      <c r="H3915" t="s">
        <v>3922</v>
      </c>
      <c r="I3915">
        <v>1107.4000000000001</v>
      </c>
      <c r="J3915" s="41">
        <v>1.0700000000000005E-2</v>
      </c>
      <c r="K3915" s="42">
        <v>11.849180000000006</v>
      </c>
      <c r="L3915" s="43">
        <v>1.2764999999999997</v>
      </c>
      <c r="M3915" s="42">
        <v>15.125478270000004</v>
      </c>
      <c r="N3915">
        <v>5</v>
      </c>
      <c r="O3915" s="43">
        <v>187.2</v>
      </c>
      <c r="P3915" s="42">
        <v>68</v>
      </c>
      <c r="Q3915" s="42">
        <v>1</v>
      </c>
      <c r="R3915" s="42">
        <v>9</v>
      </c>
    </row>
    <row r="3916" spans="1:18" x14ac:dyDescent="0.3">
      <c r="A3916" t="s">
        <v>3916</v>
      </c>
      <c r="B3916" s="17">
        <v>45050</v>
      </c>
      <c r="C3916" t="s">
        <v>543</v>
      </c>
      <c r="D3916" t="s">
        <v>3928</v>
      </c>
      <c r="E3916" t="s">
        <v>3929</v>
      </c>
      <c r="F3916" t="s">
        <v>3931</v>
      </c>
      <c r="G3916" t="s">
        <v>3921</v>
      </c>
      <c r="H3916" t="s">
        <v>3922</v>
      </c>
      <c r="I3916">
        <v>923</v>
      </c>
      <c r="J3916" s="41">
        <v>1.11E-2</v>
      </c>
      <c r="K3916" s="42">
        <v>10.2453</v>
      </c>
      <c r="L3916" s="43">
        <v>1.2649999999999995</v>
      </c>
      <c r="M3916" s="42">
        <v>12.960304499999994</v>
      </c>
      <c r="N3916">
        <v>6</v>
      </c>
      <c r="O3916" s="43">
        <v>450</v>
      </c>
      <c r="P3916" s="42">
        <v>46</v>
      </c>
      <c r="Q3916" s="42">
        <v>5</v>
      </c>
      <c r="R3916" s="42">
        <v>4.5</v>
      </c>
    </row>
    <row r="3917" spans="1:18" x14ac:dyDescent="0.3">
      <c r="A3917" t="s">
        <v>3916</v>
      </c>
      <c r="B3917" s="17">
        <v>45051</v>
      </c>
      <c r="C3917" t="s">
        <v>543</v>
      </c>
      <c r="D3917" t="s">
        <v>3928</v>
      </c>
      <c r="E3917" t="s">
        <v>3929</v>
      </c>
      <c r="F3917" t="s">
        <v>3931</v>
      </c>
      <c r="G3917" t="s">
        <v>3921</v>
      </c>
      <c r="H3917" t="s">
        <v>3922</v>
      </c>
      <c r="I3917">
        <v>603.6</v>
      </c>
      <c r="J3917" s="41">
        <v>1.1100000000000002E-2</v>
      </c>
      <c r="K3917" s="42">
        <v>6.6999600000000017</v>
      </c>
      <c r="L3917" s="43">
        <v>0.40249999999999997</v>
      </c>
      <c r="M3917" s="42">
        <v>2.6967339000000004</v>
      </c>
      <c r="N3917">
        <v>6</v>
      </c>
      <c r="O3917" s="43">
        <v>326.39999999999998</v>
      </c>
      <c r="P3917" s="42">
        <v>61</v>
      </c>
      <c r="Q3917" s="42">
        <v>0</v>
      </c>
      <c r="R3917" s="42">
        <v>1.5</v>
      </c>
    </row>
    <row r="3918" spans="1:18" x14ac:dyDescent="0.3">
      <c r="A3918" t="s">
        <v>3916</v>
      </c>
      <c r="B3918" s="17">
        <v>45052</v>
      </c>
      <c r="C3918" t="s">
        <v>543</v>
      </c>
      <c r="D3918" t="s">
        <v>3928</v>
      </c>
      <c r="E3918" t="s">
        <v>3929</v>
      </c>
      <c r="F3918" t="s">
        <v>3931</v>
      </c>
      <c r="G3918" t="s">
        <v>3921</v>
      </c>
      <c r="H3918" t="s">
        <v>3922</v>
      </c>
      <c r="I3918">
        <v>1234</v>
      </c>
      <c r="J3918" s="41">
        <v>1.5700000000000002E-2</v>
      </c>
      <c r="K3918" s="42">
        <v>19.373800000000003</v>
      </c>
      <c r="L3918" s="43">
        <v>0.23000000000000004</v>
      </c>
      <c r="M3918" s="42">
        <v>4.4559740000000012</v>
      </c>
      <c r="N3918">
        <v>1</v>
      </c>
      <c r="O3918" s="43">
        <v>0</v>
      </c>
      <c r="P3918" s="42">
        <v>49</v>
      </c>
      <c r="Q3918" s="42">
        <v>11</v>
      </c>
      <c r="R3918" s="42">
        <v>7.5</v>
      </c>
    </row>
    <row r="3919" spans="1:18" x14ac:dyDescent="0.3">
      <c r="A3919" t="s">
        <v>3916</v>
      </c>
      <c r="B3919" s="17">
        <v>45053</v>
      </c>
      <c r="C3919" t="s">
        <v>543</v>
      </c>
      <c r="D3919" t="s">
        <v>3928</v>
      </c>
      <c r="E3919" t="s">
        <v>3929</v>
      </c>
      <c r="F3919" t="s">
        <v>3931</v>
      </c>
      <c r="G3919" t="s">
        <v>3921</v>
      </c>
      <c r="H3919" t="s">
        <v>3922</v>
      </c>
      <c r="I3919">
        <v>1046.4000000000001</v>
      </c>
      <c r="J3919" s="41">
        <v>1.0400000000000001E-2</v>
      </c>
      <c r="K3919" s="42">
        <v>10.882560000000002</v>
      </c>
      <c r="L3919" s="43">
        <v>1.1729999999999996</v>
      </c>
      <c r="M3919" s="42">
        <v>12.765242879999997</v>
      </c>
      <c r="N3919">
        <v>1</v>
      </c>
      <c r="O3919" s="43">
        <v>0</v>
      </c>
      <c r="P3919" s="42">
        <v>17</v>
      </c>
      <c r="Q3919" s="42">
        <v>14</v>
      </c>
      <c r="R3919" s="42">
        <v>6</v>
      </c>
    </row>
    <row r="3920" spans="1:18" x14ac:dyDescent="0.3">
      <c r="A3920" t="s">
        <v>3916</v>
      </c>
      <c r="B3920" s="17">
        <v>45054</v>
      </c>
      <c r="C3920" t="s">
        <v>543</v>
      </c>
      <c r="D3920" t="s">
        <v>3928</v>
      </c>
      <c r="E3920" t="s">
        <v>3929</v>
      </c>
      <c r="F3920" t="s">
        <v>3931</v>
      </c>
      <c r="G3920" t="s">
        <v>3921</v>
      </c>
      <c r="H3920" t="s">
        <v>3922</v>
      </c>
      <c r="I3920">
        <v>815.2</v>
      </c>
      <c r="J3920" s="41">
        <v>1.4100000000000005E-2</v>
      </c>
      <c r="K3920" s="42">
        <v>11.494320000000005</v>
      </c>
      <c r="L3920" s="43">
        <v>0.62099999999999977</v>
      </c>
      <c r="M3920" s="42">
        <v>7.1379727200000005</v>
      </c>
      <c r="N3920">
        <v>4</v>
      </c>
      <c r="O3920" s="43">
        <v>76.8</v>
      </c>
      <c r="P3920" s="42">
        <v>37</v>
      </c>
      <c r="Q3920" s="42">
        <v>2</v>
      </c>
      <c r="R3920" s="42">
        <v>1.5</v>
      </c>
    </row>
    <row r="3921" spans="1:18" x14ac:dyDescent="0.3">
      <c r="A3921" t="s">
        <v>3916</v>
      </c>
      <c r="B3921" s="17">
        <v>45055</v>
      </c>
      <c r="C3921" t="s">
        <v>543</v>
      </c>
      <c r="D3921" t="s">
        <v>3928</v>
      </c>
      <c r="E3921" t="s">
        <v>3929</v>
      </c>
      <c r="F3921" t="s">
        <v>3931</v>
      </c>
      <c r="G3921" t="s">
        <v>3921</v>
      </c>
      <c r="H3921" t="s">
        <v>3922</v>
      </c>
      <c r="I3921">
        <v>701.59999999999991</v>
      </c>
      <c r="J3921" s="41">
        <v>1.4200000000000001E-2</v>
      </c>
      <c r="K3921" s="42">
        <v>9.9627199999999991</v>
      </c>
      <c r="L3921" s="43">
        <v>0.62099999999999977</v>
      </c>
      <c r="M3921" s="42">
        <v>6.1868491199999971</v>
      </c>
      <c r="N3921">
        <v>6</v>
      </c>
      <c r="O3921" s="43">
        <v>273.59999999999997</v>
      </c>
      <c r="P3921" s="42">
        <v>19</v>
      </c>
      <c r="Q3921" s="42">
        <v>12</v>
      </c>
      <c r="R3921" s="42">
        <v>1.5</v>
      </c>
    </row>
    <row r="3922" spans="1:18" x14ac:dyDescent="0.3">
      <c r="A3922" t="s">
        <v>3916</v>
      </c>
      <c r="B3922" s="17">
        <v>45056</v>
      </c>
      <c r="C3922" t="s">
        <v>543</v>
      </c>
      <c r="D3922" t="s">
        <v>3928</v>
      </c>
      <c r="E3922" t="s">
        <v>3929</v>
      </c>
      <c r="F3922" t="s">
        <v>3931</v>
      </c>
      <c r="G3922" t="s">
        <v>3921</v>
      </c>
      <c r="H3922" t="s">
        <v>3922</v>
      </c>
      <c r="I3922">
        <v>1490</v>
      </c>
      <c r="J3922" s="41">
        <v>9.3000000000000027E-3</v>
      </c>
      <c r="K3922" s="42">
        <v>13.857000000000005</v>
      </c>
      <c r="L3922" s="43">
        <v>1.1729999999999994</v>
      </c>
      <c r="M3922" s="42">
        <v>16.254260999999996</v>
      </c>
      <c r="N3922">
        <v>4</v>
      </c>
      <c r="O3922" s="43">
        <v>241.2</v>
      </c>
      <c r="P3922" s="42">
        <v>35</v>
      </c>
      <c r="Q3922" s="42">
        <v>9</v>
      </c>
      <c r="R3922" s="42">
        <v>0</v>
      </c>
    </row>
    <row r="3923" spans="1:18" x14ac:dyDescent="0.3">
      <c r="A3923" t="s">
        <v>3916</v>
      </c>
      <c r="B3923" s="17">
        <v>45057</v>
      </c>
      <c r="C3923" t="s">
        <v>543</v>
      </c>
      <c r="D3923" t="s">
        <v>3928</v>
      </c>
      <c r="E3923" t="s">
        <v>3929</v>
      </c>
      <c r="F3923" t="s">
        <v>3931</v>
      </c>
      <c r="G3923" t="s">
        <v>3921</v>
      </c>
      <c r="H3923" t="s">
        <v>3922</v>
      </c>
      <c r="I3923">
        <v>906.8</v>
      </c>
      <c r="J3923" s="41">
        <v>1.5599999999999999E-2</v>
      </c>
      <c r="K3923" s="42">
        <v>14.146079999999998</v>
      </c>
      <c r="L3923" s="43">
        <v>0.7244999999999997</v>
      </c>
      <c r="M3923" s="42">
        <v>10.248834959999995</v>
      </c>
      <c r="N3923">
        <v>3</v>
      </c>
      <c r="O3923" s="43">
        <v>80.399999999999991</v>
      </c>
      <c r="P3923" s="42">
        <v>59</v>
      </c>
      <c r="Q3923" s="42">
        <v>9</v>
      </c>
      <c r="R3923" s="42">
        <v>4.5</v>
      </c>
    </row>
    <row r="3924" spans="1:18" x14ac:dyDescent="0.3">
      <c r="A3924" t="s">
        <v>3916</v>
      </c>
      <c r="B3924" s="17">
        <v>45058</v>
      </c>
      <c r="C3924" t="s">
        <v>543</v>
      </c>
      <c r="D3924" t="s">
        <v>3928</v>
      </c>
      <c r="E3924" t="s">
        <v>3929</v>
      </c>
      <c r="F3924" t="s">
        <v>3931</v>
      </c>
      <c r="G3924" t="s">
        <v>3921</v>
      </c>
      <c r="H3924" t="s">
        <v>3922</v>
      </c>
      <c r="I3924">
        <v>1436.6000000000001</v>
      </c>
      <c r="J3924" s="41">
        <v>8.5000000000000006E-3</v>
      </c>
      <c r="K3924" s="42">
        <v>12.211100000000002</v>
      </c>
      <c r="L3924" s="43">
        <v>0.97749999999999959</v>
      </c>
      <c r="M3924" s="42">
        <v>11.936350249999997</v>
      </c>
      <c r="N3924">
        <v>5</v>
      </c>
      <c r="O3924" s="43">
        <v>262.8</v>
      </c>
      <c r="P3924" s="42">
        <v>49</v>
      </c>
      <c r="Q3924" s="42">
        <v>7</v>
      </c>
      <c r="R3924" s="42">
        <v>7.5</v>
      </c>
    </row>
    <row r="3925" spans="1:18" x14ac:dyDescent="0.3">
      <c r="A3925" t="s">
        <v>3916</v>
      </c>
      <c r="B3925" s="17">
        <v>45059</v>
      </c>
      <c r="C3925" t="s">
        <v>543</v>
      </c>
      <c r="D3925" t="s">
        <v>3928</v>
      </c>
      <c r="E3925" t="s">
        <v>3929</v>
      </c>
      <c r="F3925" t="s">
        <v>3931</v>
      </c>
      <c r="G3925" t="s">
        <v>3921</v>
      </c>
      <c r="H3925" t="s">
        <v>3922</v>
      </c>
      <c r="I3925">
        <v>1276</v>
      </c>
      <c r="J3925" s="41">
        <v>1.3900000000000001E-2</v>
      </c>
      <c r="K3925" s="42">
        <v>17.7364</v>
      </c>
      <c r="L3925" s="43">
        <v>0.43699999999999972</v>
      </c>
      <c r="M3925" s="42">
        <v>7.750806799999995</v>
      </c>
      <c r="N3925">
        <v>4</v>
      </c>
      <c r="O3925" s="43">
        <v>110.39999999999999</v>
      </c>
      <c r="P3925" s="42">
        <v>29</v>
      </c>
      <c r="Q3925" s="42">
        <v>3</v>
      </c>
      <c r="R3925" s="42">
        <v>0</v>
      </c>
    </row>
    <row r="3926" spans="1:18" x14ac:dyDescent="0.3">
      <c r="A3926" t="s">
        <v>3916</v>
      </c>
      <c r="B3926" s="17">
        <v>45060</v>
      </c>
      <c r="C3926" t="s">
        <v>543</v>
      </c>
      <c r="D3926" t="s">
        <v>3928</v>
      </c>
      <c r="E3926" t="s">
        <v>3929</v>
      </c>
      <c r="F3926" t="s">
        <v>3931</v>
      </c>
      <c r="G3926" t="s">
        <v>3921</v>
      </c>
      <c r="H3926" t="s">
        <v>3922</v>
      </c>
      <c r="I3926">
        <v>1122.8</v>
      </c>
      <c r="J3926" s="41">
        <v>1.5699999999999999E-2</v>
      </c>
      <c r="K3926" s="42">
        <v>17.627959999999998</v>
      </c>
      <c r="L3926" s="43">
        <v>0.48299999999999976</v>
      </c>
      <c r="M3926" s="42">
        <v>8.5143046799999951</v>
      </c>
      <c r="N3926">
        <v>4</v>
      </c>
      <c r="O3926" s="43">
        <v>96</v>
      </c>
      <c r="P3926" s="42">
        <v>24</v>
      </c>
      <c r="Q3926" s="42">
        <v>8</v>
      </c>
      <c r="R3926" s="42">
        <v>3</v>
      </c>
    </row>
    <row r="3927" spans="1:18" x14ac:dyDescent="0.3">
      <c r="A3927" t="s">
        <v>3916</v>
      </c>
      <c r="B3927" s="17">
        <v>45061</v>
      </c>
      <c r="C3927" t="s">
        <v>543</v>
      </c>
      <c r="D3927" t="s">
        <v>3928</v>
      </c>
      <c r="E3927" t="s">
        <v>3929</v>
      </c>
      <c r="F3927" t="s">
        <v>3931</v>
      </c>
      <c r="G3927" t="s">
        <v>3921</v>
      </c>
      <c r="H3927" t="s">
        <v>3922</v>
      </c>
      <c r="I3927">
        <v>1078.4000000000001</v>
      </c>
      <c r="J3927" s="41">
        <v>1.9900000000000001E-2</v>
      </c>
      <c r="K3927" s="42">
        <v>21.460160000000002</v>
      </c>
      <c r="L3927" s="43">
        <v>1.1039999999999996</v>
      </c>
      <c r="M3927" s="42">
        <v>23.692016639999995</v>
      </c>
      <c r="N3927">
        <v>5</v>
      </c>
      <c r="O3927" s="43">
        <v>336</v>
      </c>
      <c r="P3927" s="42">
        <v>49</v>
      </c>
      <c r="Q3927" s="42">
        <v>11</v>
      </c>
      <c r="R3927" s="42">
        <v>0</v>
      </c>
    </row>
    <row r="3928" spans="1:18" x14ac:dyDescent="0.3">
      <c r="A3928" t="s">
        <v>3916</v>
      </c>
      <c r="B3928" s="17">
        <v>45062</v>
      </c>
      <c r="C3928" t="s">
        <v>543</v>
      </c>
      <c r="D3928" t="s">
        <v>3928</v>
      </c>
      <c r="E3928" t="s">
        <v>3929</v>
      </c>
      <c r="F3928" t="s">
        <v>3931</v>
      </c>
      <c r="G3928" t="s">
        <v>3921</v>
      </c>
      <c r="H3928" t="s">
        <v>3922</v>
      </c>
      <c r="I3928">
        <v>1269.2</v>
      </c>
      <c r="J3928" s="41">
        <v>1.1800000000000001E-2</v>
      </c>
      <c r="K3928" s="42">
        <v>14.976560000000003</v>
      </c>
      <c r="L3928" s="43">
        <v>0.43699999999999972</v>
      </c>
      <c r="M3928" s="42">
        <v>6.544756719999997</v>
      </c>
      <c r="N3928">
        <v>5</v>
      </c>
      <c r="O3928" s="43">
        <v>133.19999999999999</v>
      </c>
      <c r="P3928" s="42">
        <v>22</v>
      </c>
      <c r="Q3928" s="42">
        <v>7</v>
      </c>
      <c r="R3928" s="42">
        <v>1.5</v>
      </c>
    </row>
    <row r="3929" spans="1:18" x14ac:dyDescent="0.3">
      <c r="A3929" t="s">
        <v>3916</v>
      </c>
      <c r="B3929" s="17">
        <v>45063</v>
      </c>
      <c r="C3929" t="s">
        <v>543</v>
      </c>
      <c r="D3929" t="s">
        <v>3928</v>
      </c>
      <c r="E3929" t="s">
        <v>3929</v>
      </c>
      <c r="F3929" t="s">
        <v>3931</v>
      </c>
      <c r="G3929" t="s">
        <v>3921</v>
      </c>
      <c r="H3929" t="s">
        <v>3922</v>
      </c>
      <c r="I3929">
        <v>1101.4000000000001</v>
      </c>
      <c r="J3929" s="41">
        <v>1.21E-2</v>
      </c>
      <c r="K3929" s="42">
        <v>13.32694</v>
      </c>
      <c r="L3929" s="43">
        <v>8.0500000000000071E-2</v>
      </c>
      <c r="M3929" s="42">
        <v>1.0728186700000011</v>
      </c>
      <c r="N3929">
        <v>1</v>
      </c>
      <c r="O3929" s="43">
        <v>0</v>
      </c>
      <c r="P3929" s="42">
        <v>58</v>
      </c>
      <c r="Q3929" s="42">
        <v>5</v>
      </c>
      <c r="R3929" s="42">
        <v>3</v>
      </c>
    </row>
    <row r="3930" spans="1:18" x14ac:dyDescent="0.3">
      <c r="A3930" t="s">
        <v>3916</v>
      </c>
      <c r="B3930" s="17">
        <v>45064</v>
      </c>
      <c r="C3930" t="s">
        <v>543</v>
      </c>
      <c r="D3930" t="s">
        <v>3928</v>
      </c>
      <c r="E3930" t="s">
        <v>3929</v>
      </c>
      <c r="F3930" t="s">
        <v>3931</v>
      </c>
      <c r="G3930" t="s">
        <v>3921</v>
      </c>
      <c r="H3930" t="s">
        <v>3922</v>
      </c>
      <c r="I3930">
        <v>986.80000000000018</v>
      </c>
      <c r="J3930" s="41">
        <v>1.4900000000000004E-2</v>
      </c>
      <c r="K3930" s="42">
        <v>14.703320000000007</v>
      </c>
      <c r="L3930" s="43">
        <v>0.28749999999999992</v>
      </c>
      <c r="M3930" s="42">
        <v>4.2272045000000009</v>
      </c>
      <c r="N3930">
        <v>2</v>
      </c>
      <c r="O3930" s="43">
        <v>0</v>
      </c>
      <c r="P3930" s="42">
        <v>60</v>
      </c>
      <c r="Q3930" s="42">
        <v>1</v>
      </c>
      <c r="R3930" s="42">
        <v>3</v>
      </c>
    </row>
    <row r="3931" spans="1:18" x14ac:dyDescent="0.3">
      <c r="A3931" t="s">
        <v>3916</v>
      </c>
      <c r="B3931" s="17">
        <v>45065</v>
      </c>
      <c r="C3931" t="s">
        <v>543</v>
      </c>
      <c r="D3931" t="s">
        <v>3928</v>
      </c>
      <c r="E3931" t="s">
        <v>3929</v>
      </c>
      <c r="F3931" t="s">
        <v>3931</v>
      </c>
      <c r="G3931" t="s">
        <v>3921</v>
      </c>
      <c r="H3931" t="s">
        <v>3922</v>
      </c>
      <c r="I3931">
        <v>952.80000000000018</v>
      </c>
      <c r="J3931" s="41">
        <v>1.3600000000000001E-2</v>
      </c>
      <c r="K3931" s="42">
        <v>12.958080000000004</v>
      </c>
      <c r="L3931" s="43">
        <v>0.16100000000000006</v>
      </c>
      <c r="M3931" s="42">
        <v>2.0862508800000015</v>
      </c>
      <c r="N3931">
        <v>7</v>
      </c>
      <c r="O3931" s="43">
        <v>468</v>
      </c>
      <c r="P3931" s="42">
        <v>63</v>
      </c>
      <c r="Q3931" s="42">
        <v>9</v>
      </c>
      <c r="R3931" s="42">
        <v>6</v>
      </c>
    </row>
    <row r="3932" spans="1:18" x14ac:dyDescent="0.3">
      <c r="A3932" t="s">
        <v>3916</v>
      </c>
      <c r="B3932" s="17">
        <v>45066</v>
      </c>
      <c r="C3932" t="s">
        <v>543</v>
      </c>
      <c r="D3932" t="s">
        <v>3928</v>
      </c>
      <c r="E3932" t="s">
        <v>3929</v>
      </c>
      <c r="F3932" t="s">
        <v>3931</v>
      </c>
      <c r="G3932" t="s">
        <v>3921</v>
      </c>
      <c r="H3932" t="s">
        <v>3922</v>
      </c>
      <c r="I3932">
        <v>1237.2</v>
      </c>
      <c r="J3932" s="41">
        <v>1.6000000000000004E-2</v>
      </c>
      <c r="K3932" s="42">
        <v>19.795200000000005</v>
      </c>
      <c r="L3932" s="43">
        <v>0.58649999999999969</v>
      </c>
      <c r="M3932" s="42">
        <v>11.609884799999996</v>
      </c>
      <c r="N3932">
        <v>1</v>
      </c>
      <c r="O3932" s="43">
        <v>0</v>
      </c>
      <c r="P3932" s="42">
        <v>61</v>
      </c>
      <c r="Q3932" s="42">
        <v>1</v>
      </c>
      <c r="R3932" s="42">
        <v>1.5</v>
      </c>
    </row>
    <row r="3933" spans="1:18" x14ac:dyDescent="0.3">
      <c r="A3933" t="s">
        <v>3916</v>
      </c>
      <c r="B3933" s="17">
        <v>45067</v>
      </c>
      <c r="C3933" t="s">
        <v>543</v>
      </c>
      <c r="D3933" t="s">
        <v>3928</v>
      </c>
      <c r="E3933" t="s">
        <v>3929</v>
      </c>
      <c r="F3933" t="s">
        <v>3931</v>
      </c>
      <c r="G3933" t="s">
        <v>3921</v>
      </c>
      <c r="H3933" t="s">
        <v>3922</v>
      </c>
      <c r="I3933">
        <v>889.80000000000018</v>
      </c>
      <c r="J3933" s="41">
        <v>1.2299999999999998E-2</v>
      </c>
      <c r="K3933" s="42">
        <v>10.944540000000002</v>
      </c>
      <c r="L3933" s="43">
        <v>1.2419999999999995</v>
      </c>
      <c r="M3933" s="42">
        <v>13.593118679999996</v>
      </c>
      <c r="N3933">
        <v>3</v>
      </c>
      <c r="O3933" s="43">
        <v>129.6</v>
      </c>
      <c r="P3933" s="42">
        <v>40</v>
      </c>
      <c r="Q3933" s="42">
        <v>2</v>
      </c>
      <c r="R3933" s="42">
        <v>3</v>
      </c>
    </row>
    <row r="3934" spans="1:18" x14ac:dyDescent="0.3">
      <c r="A3934" t="s">
        <v>3916</v>
      </c>
      <c r="B3934" s="17">
        <v>45068</v>
      </c>
      <c r="C3934" t="s">
        <v>543</v>
      </c>
      <c r="D3934" t="s">
        <v>3928</v>
      </c>
      <c r="E3934" t="s">
        <v>3929</v>
      </c>
      <c r="F3934" t="s">
        <v>3931</v>
      </c>
      <c r="G3934" t="s">
        <v>3921</v>
      </c>
      <c r="H3934" t="s">
        <v>3922</v>
      </c>
      <c r="I3934">
        <v>976.8</v>
      </c>
      <c r="J3934" s="41">
        <v>1.5600000000000001E-2</v>
      </c>
      <c r="K3934" s="42">
        <v>15.23808</v>
      </c>
      <c r="L3934" s="43">
        <v>8.0500000000000002E-2</v>
      </c>
      <c r="M3934" s="42">
        <v>1.2266654400000001</v>
      </c>
      <c r="N3934">
        <v>6</v>
      </c>
      <c r="O3934" s="43">
        <v>456</v>
      </c>
      <c r="P3934" s="42">
        <v>64</v>
      </c>
      <c r="Q3934" s="42">
        <v>4</v>
      </c>
      <c r="R3934" s="42">
        <v>3</v>
      </c>
    </row>
    <row r="3935" spans="1:18" x14ac:dyDescent="0.3">
      <c r="A3935" t="s">
        <v>3916</v>
      </c>
      <c r="B3935" s="17">
        <v>45069</v>
      </c>
      <c r="C3935" t="s">
        <v>543</v>
      </c>
      <c r="D3935" t="s">
        <v>3928</v>
      </c>
      <c r="E3935" t="s">
        <v>3929</v>
      </c>
      <c r="F3935" t="s">
        <v>3931</v>
      </c>
      <c r="G3935" t="s">
        <v>3921</v>
      </c>
      <c r="H3935" t="s">
        <v>3922</v>
      </c>
      <c r="I3935">
        <v>1459.4</v>
      </c>
      <c r="J3935" s="41">
        <v>1.1700000000000002E-2</v>
      </c>
      <c r="K3935" s="42">
        <v>17.074980000000004</v>
      </c>
      <c r="L3935" s="43">
        <v>0.32199999999999995</v>
      </c>
      <c r="M3935" s="42">
        <v>5.4981435599999999</v>
      </c>
      <c r="N3935">
        <v>6</v>
      </c>
      <c r="O3935" s="43">
        <v>316.8</v>
      </c>
      <c r="P3935" s="42">
        <v>18</v>
      </c>
      <c r="Q3935" s="42">
        <v>12</v>
      </c>
      <c r="R3935" s="42">
        <v>0</v>
      </c>
    </row>
    <row r="3936" spans="1:18" x14ac:dyDescent="0.3">
      <c r="A3936" t="s">
        <v>3916</v>
      </c>
      <c r="B3936" s="17">
        <v>45070</v>
      </c>
      <c r="C3936" t="s">
        <v>543</v>
      </c>
      <c r="D3936" t="s">
        <v>3928</v>
      </c>
      <c r="E3936" t="s">
        <v>3929</v>
      </c>
      <c r="F3936" t="s">
        <v>3931</v>
      </c>
      <c r="G3936" t="s">
        <v>3921</v>
      </c>
      <c r="H3936" t="s">
        <v>3922</v>
      </c>
      <c r="I3936">
        <v>919.59999999999991</v>
      </c>
      <c r="J3936" s="41">
        <v>1.3700000000000004E-2</v>
      </c>
      <c r="K3936" s="42">
        <v>12.598520000000002</v>
      </c>
      <c r="L3936" s="43">
        <v>0.24149999999999991</v>
      </c>
      <c r="M3936" s="42">
        <v>3.0425425799999992</v>
      </c>
      <c r="N3936">
        <v>4</v>
      </c>
      <c r="O3936" s="43">
        <v>118.8</v>
      </c>
      <c r="P3936" s="42">
        <v>46</v>
      </c>
      <c r="Q3936" s="42">
        <v>13</v>
      </c>
      <c r="R3936" s="42">
        <v>4.5</v>
      </c>
    </row>
    <row r="3937" spans="1:18" x14ac:dyDescent="0.3">
      <c r="A3937" t="s">
        <v>3916</v>
      </c>
      <c r="B3937" s="17">
        <v>45071</v>
      </c>
      <c r="C3937" t="s">
        <v>543</v>
      </c>
      <c r="D3937" t="s">
        <v>3928</v>
      </c>
      <c r="E3937" t="s">
        <v>3929</v>
      </c>
      <c r="F3937" t="s">
        <v>3931</v>
      </c>
      <c r="G3937" t="s">
        <v>3921</v>
      </c>
      <c r="H3937" t="s">
        <v>3922</v>
      </c>
      <c r="I3937">
        <v>974</v>
      </c>
      <c r="J3937" s="41">
        <v>9.8000000000000032E-3</v>
      </c>
      <c r="K3937" s="42">
        <v>9.545200000000003</v>
      </c>
      <c r="L3937" s="43">
        <v>0.49449999999999977</v>
      </c>
      <c r="M3937" s="42">
        <v>4.720101399999999</v>
      </c>
      <c r="N3937">
        <v>5</v>
      </c>
      <c r="O3937" s="43">
        <v>216</v>
      </c>
      <c r="P3937" s="42">
        <v>16</v>
      </c>
      <c r="Q3937" s="42">
        <v>4</v>
      </c>
      <c r="R3937" s="42">
        <v>4.5</v>
      </c>
    </row>
    <row r="3938" spans="1:18" x14ac:dyDescent="0.3">
      <c r="A3938" t="s">
        <v>3916</v>
      </c>
      <c r="B3938" s="17">
        <v>45072</v>
      </c>
      <c r="C3938" t="s">
        <v>543</v>
      </c>
      <c r="D3938" t="s">
        <v>3928</v>
      </c>
      <c r="E3938" t="s">
        <v>3929</v>
      </c>
      <c r="F3938" t="s">
        <v>3931</v>
      </c>
      <c r="G3938" t="s">
        <v>3921</v>
      </c>
      <c r="H3938" t="s">
        <v>3922</v>
      </c>
      <c r="I3938">
        <v>973.2</v>
      </c>
      <c r="J3938" s="41">
        <v>2.0000000000000004E-2</v>
      </c>
      <c r="K3938" s="42">
        <v>19.464000000000006</v>
      </c>
      <c r="L3938" s="43">
        <v>8.0500000000000002E-2</v>
      </c>
      <c r="M3938" s="42">
        <v>1.5668520000000006</v>
      </c>
      <c r="N3938">
        <v>5</v>
      </c>
      <c r="O3938" s="43">
        <v>297.59999999999997</v>
      </c>
      <c r="P3938" s="42">
        <v>46</v>
      </c>
      <c r="Q3938" s="42">
        <v>1</v>
      </c>
      <c r="R3938" s="42">
        <v>6</v>
      </c>
    </row>
    <row r="3939" spans="1:18" x14ac:dyDescent="0.3">
      <c r="A3939" t="s">
        <v>3916</v>
      </c>
      <c r="B3939" s="17">
        <v>45073</v>
      </c>
      <c r="C3939" t="s">
        <v>543</v>
      </c>
      <c r="D3939" t="s">
        <v>3928</v>
      </c>
      <c r="E3939" t="s">
        <v>3929</v>
      </c>
      <c r="F3939" t="s">
        <v>3931</v>
      </c>
      <c r="G3939" t="s">
        <v>3921</v>
      </c>
      <c r="H3939" t="s">
        <v>3922</v>
      </c>
      <c r="I3939">
        <v>1063.8000000000002</v>
      </c>
      <c r="J3939" s="41">
        <v>1.3600000000000004E-2</v>
      </c>
      <c r="K3939" s="42">
        <v>14.467680000000007</v>
      </c>
      <c r="L3939" s="43">
        <v>0.63249999999999973</v>
      </c>
      <c r="M3939" s="42">
        <v>9.1508076000000003</v>
      </c>
      <c r="N3939">
        <v>7</v>
      </c>
      <c r="O3939" s="43">
        <v>198</v>
      </c>
      <c r="P3939" s="42">
        <v>37</v>
      </c>
      <c r="Q3939" s="42">
        <v>5</v>
      </c>
      <c r="R3939" s="42">
        <v>7.5</v>
      </c>
    </row>
    <row r="3940" spans="1:18" x14ac:dyDescent="0.3">
      <c r="A3940" t="s">
        <v>3916</v>
      </c>
      <c r="B3940" s="17">
        <v>45074</v>
      </c>
      <c r="C3940" t="s">
        <v>543</v>
      </c>
      <c r="D3940" t="s">
        <v>3928</v>
      </c>
      <c r="E3940" t="s">
        <v>3929</v>
      </c>
      <c r="F3940" t="s">
        <v>3931</v>
      </c>
      <c r="G3940" t="s">
        <v>3921</v>
      </c>
      <c r="H3940" t="s">
        <v>3922</v>
      </c>
      <c r="I3940">
        <v>713.40000000000009</v>
      </c>
      <c r="J3940" s="41">
        <v>1.7599999999999998E-2</v>
      </c>
      <c r="K3940" s="42">
        <v>12.55584</v>
      </c>
      <c r="L3940" s="43">
        <v>1.1154999999999997</v>
      </c>
      <c r="M3940" s="42">
        <v>14.006039519999996</v>
      </c>
      <c r="N3940">
        <v>3</v>
      </c>
      <c r="O3940" s="43">
        <v>70.8</v>
      </c>
      <c r="P3940" s="42">
        <v>37</v>
      </c>
      <c r="Q3940" s="42">
        <v>2</v>
      </c>
      <c r="R3940" s="42">
        <v>6</v>
      </c>
    </row>
    <row r="3941" spans="1:18" x14ac:dyDescent="0.3">
      <c r="A3941" t="s">
        <v>3916</v>
      </c>
      <c r="B3941" s="17">
        <v>45075</v>
      </c>
      <c r="C3941" t="s">
        <v>543</v>
      </c>
      <c r="D3941" t="s">
        <v>3928</v>
      </c>
      <c r="E3941" t="s">
        <v>3929</v>
      </c>
      <c r="F3941" t="s">
        <v>3931</v>
      </c>
      <c r="G3941" t="s">
        <v>3921</v>
      </c>
      <c r="H3941" t="s">
        <v>3922</v>
      </c>
      <c r="I3941">
        <v>892.40000000000009</v>
      </c>
      <c r="J3941" s="41">
        <v>1.7899999999999999E-2</v>
      </c>
      <c r="K3941" s="42">
        <v>15.973960000000002</v>
      </c>
      <c r="L3941" s="43">
        <v>0.11500000000000003</v>
      </c>
      <c r="M3941" s="42">
        <v>1.8370054000000007</v>
      </c>
      <c r="N3941">
        <v>7</v>
      </c>
      <c r="O3941" s="43">
        <v>360</v>
      </c>
      <c r="P3941" s="42">
        <v>36</v>
      </c>
      <c r="Q3941" s="42">
        <v>12</v>
      </c>
      <c r="R3941" s="42">
        <v>3</v>
      </c>
    </row>
    <row r="3942" spans="1:18" x14ac:dyDescent="0.3">
      <c r="A3942" t="s">
        <v>3916</v>
      </c>
      <c r="B3942" s="17">
        <v>45076</v>
      </c>
      <c r="C3942" t="s">
        <v>543</v>
      </c>
      <c r="D3942" t="s">
        <v>3928</v>
      </c>
      <c r="E3942" t="s">
        <v>3929</v>
      </c>
      <c r="F3942" t="s">
        <v>3931</v>
      </c>
      <c r="G3942" t="s">
        <v>3921</v>
      </c>
      <c r="H3942" t="s">
        <v>3922</v>
      </c>
      <c r="I3942">
        <v>1517.6000000000001</v>
      </c>
      <c r="J3942" s="41">
        <v>1.6199999999999999E-2</v>
      </c>
      <c r="K3942" s="42">
        <v>24.58512</v>
      </c>
      <c r="L3942" s="43">
        <v>0.36799999999999977</v>
      </c>
      <c r="M3942" s="42">
        <v>9.0473241599999952</v>
      </c>
      <c r="N3942">
        <v>2</v>
      </c>
      <c r="O3942" s="43">
        <v>56.4</v>
      </c>
      <c r="P3942" s="42">
        <v>21</v>
      </c>
      <c r="Q3942" s="42">
        <v>11</v>
      </c>
      <c r="R3942" s="42">
        <v>4.5</v>
      </c>
    </row>
    <row r="3943" spans="1:18" x14ac:dyDescent="0.3">
      <c r="A3943" t="s">
        <v>3916</v>
      </c>
      <c r="B3943" s="17">
        <v>45077</v>
      </c>
      <c r="C3943" t="s">
        <v>543</v>
      </c>
      <c r="D3943" t="s">
        <v>3928</v>
      </c>
      <c r="E3943" t="s">
        <v>3929</v>
      </c>
      <c r="F3943" t="s">
        <v>3931</v>
      </c>
      <c r="G3943" t="s">
        <v>3921</v>
      </c>
      <c r="H3943" t="s">
        <v>3922</v>
      </c>
      <c r="I3943">
        <v>1318.2</v>
      </c>
      <c r="J3943" s="41">
        <v>1.03E-2</v>
      </c>
      <c r="K3943" s="42">
        <v>13.57746</v>
      </c>
      <c r="L3943" s="43">
        <v>1.0349999999999995</v>
      </c>
      <c r="M3943" s="42">
        <v>14.052671099999992</v>
      </c>
      <c r="N3943">
        <v>6</v>
      </c>
      <c r="O3943" s="43">
        <v>390</v>
      </c>
      <c r="P3943" s="42">
        <v>38</v>
      </c>
      <c r="Q3943" s="42">
        <v>8</v>
      </c>
      <c r="R3943" s="42">
        <v>4.5</v>
      </c>
    </row>
    <row r="3944" spans="1:18" x14ac:dyDescent="0.3">
      <c r="A3944" t="s">
        <v>3923</v>
      </c>
      <c r="B3944" s="17">
        <v>45078</v>
      </c>
      <c r="C3944" t="s">
        <v>543</v>
      </c>
      <c r="D3944" t="s">
        <v>3928</v>
      </c>
      <c r="E3944" t="s">
        <v>3929</v>
      </c>
      <c r="F3944" t="s">
        <v>3931</v>
      </c>
      <c r="G3944" t="s">
        <v>3921</v>
      </c>
      <c r="H3944" t="s">
        <v>3922</v>
      </c>
      <c r="I3944">
        <v>1065.6999999999998</v>
      </c>
      <c r="J3944" s="41">
        <v>1.5500000000000003E-2</v>
      </c>
      <c r="K3944" s="42">
        <v>16.518350000000002</v>
      </c>
      <c r="L3944" s="43">
        <v>1.4834999999999994</v>
      </c>
      <c r="M3944" s="42">
        <v>24.504972224999992</v>
      </c>
      <c r="N3944">
        <v>2</v>
      </c>
      <c r="O3944" s="43">
        <v>130.79999999999998</v>
      </c>
      <c r="P3944" s="42">
        <v>62</v>
      </c>
      <c r="Q3944" s="42">
        <v>2</v>
      </c>
      <c r="R3944" s="42">
        <v>3</v>
      </c>
    </row>
    <row r="3945" spans="1:18" x14ac:dyDescent="0.3">
      <c r="A3945" t="s">
        <v>3923</v>
      </c>
      <c r="B3945" s="17">
        <v>45079</v>
      </c>
      <c r="C3945" t="s">
        <v>543</v>
      </c>
      <c r="D3945" t="s">
        <v>3928</v>
      </c>
      <c r="E3945" t="s">
        <v>3929</v>
      </c>
      <c r="F3945" t="s">
        <v>3931</v>
      </c>
      <c r="G3945" t="s">
        <v>3921</v>
      </c>
      <c r="H3945" t="s">
        <v>3922</v>
      </c>
      <c r="I3945">
        <v>635.9</v>
      </c>
      <c r="J3945" s="41">
        <v>1.5300000000000001E-2</v>
      </c>
      <c r="K3945" s="42">
        <v>9.7292699999999996</v>
      </c>
      <c r="L3945" s="43">
        <v>1.0119999999999998</v>
      </c>
      <c r="M3945" s="42">
        <v>9.8460212399999971</v>
      </c>
      <c r="N3945">
        <v>1</v>
      </c>
      <c r="O3945" s="43">
        <v>66</v>
      </c>
      <c r="P3945" s="42">
        <v>45</v>
      </c>
      <c r="Q3945" s="42">
        <v>4</v>
      </c>
      <c r="R3945" s="42">
        <v>4.5</v>
      </c>
    </row>
    <row r="3946" spans="1:18" x14ac:dyDescent="0.3">
      <c r="A3946" t="s">
        <v>3923</v>
      </c>
      <c r="B3946" s="17">
        <v>45080</v>
      </c>
      <c r="C3946" t="s">
        <v>543</v>
      </c>
      <c r="D3946" t="s">
        <v>3928</v>
      </c>
      <c r="E3946" t="s">
        <v>3929</v>
      </c>
      <c r="F3946" t="s">
        <v>3931</v>
      </c>
      <c r="G3946" t="s">
        <v>3921</v>
      </c>
      <c r="H3946" t="s">
        <v>3922</v>
      </c>
      <c r="I3946">
        <v>938.59999999999991</v>
      </c>
      <c r="J3946" s="41">
        <v>1.3800000000000002E-2</v>
      </c>
      <c r="K3946" s="42">
        <v>12.952680000000001</v>
      </c>
      <c r="L3946" s="43">
        <v>0.86249999999999971</v>
      </c>
      <c r="M3946" s="42">
        <v>11.171686499999996</v>
      </c>
      <c r="N3946">
        <v>2</v>
      </c>
      <c r="O3946" s="43">
        <v>24</v>
      </c>
      <c r="P3946" s="42">
        <v>29</v>
      </c>
      <c r="Q3946" s="42">
        <v>11</v>
      </c>
      <c r="R3946" s="42">
        <v>6</v>
      </c>
    </row>
    <row r="3947" spans="1:18" x14ac:dyDescent="0.3">
      <c r="A3947" t="s">
        <v>3923</v>
      </c>
      <c r="B3947" s="17">
        <v>45081</v>
      </c>
      <c r="C3947" t="s">
        <v>543</v>
      </c>
      <c r="D3947" t="s">
        <v>3928</v>
      </c>
      <c r="E3947" t="s">
        <v>3929</v>
      </c>
      <c r="F3947" t="s">
        <v>3931</v>
      </c>
      <c r="G3947" t="s">
        <v>3921</v>
      </c>
      <c r="H3947" t="s">
        <v>3922</v>
      </c>
      <c r="I3947">
        <v>689.69999999999982</v>
      </c>
      <c r="J3947" s="41">
        <v>1.0700000000000001E-2</v>
      </c>
      <c r="K3947" s="42">
        <v>7.379789999999999</v>
      </c>
      <c r="L3947" s="43">
        <v>0.59799999999999986</v>
      </c>
      <c r="M3947" s="42">
        <v>4.4131144199999985</v>
      </c>
      <c r="N3947">
        <v>2</v>
      </c>
      <c r="O3947" s="43">
        <v>31.2</v>
      </c>
      <c r="P3947" s="42">
        <v>59</v>
      </c>
      <c r="Q3947" s="42">
        <v>1</v>
      </c>
      <c r="R3947" s="42">
        <v>4.5</v>
      </c>
    </row>
    <row r="3948" spans="1:18" x14ac:dyDescent="0.3">
      <c r="A3948" t="s">
        <v>3923</v>
      </c>
      <c r="B3948" s="17">
        <v>45082</v>
      </c>
      <c r="C3948" t="s">
        <v>543</v>
      </c>
      <c r="D3948" t="s">
        <v>3928</v>
      </c>
      <c r="E3948" t="s">
        <v>3929</v>
      </c>
      <c r="F3948" t="s">
        <v>3931</v>
      </c>
      <c r="G3948" t="s">
        <v>3921</v>
      </c>
      <c r="H3948" t="s">
        <v>3922</v>
      </c>
      <c r="I3948">
        <v>940.3</v>
      </c>
      <c r="J3948" s="41">
        <v>1.3200000000000003E-2</v>
      </c>
      <c r="K3948" s="42">
        <v>12.411960000000002</v>
      </c>
      <c r="L3948" s="43">
        <v>1.4719999999999998</v>
      </c>
      <c r="M3948" s="42">
        <v>18.270405119999999</v>
      </c>
      <c r="N3948">
        <v>2</v>
      </c>
      <c r="O3948" s="43">
        <v>79.2</v>
      </c>
      <c r="P3948" s="42">
        <v>65</v>
      </c>
      <c r="Q3948" s="42">
        <v>1</v>
      </c>
      <c r="R3948" s="42">
        <v>1.5</v>
      </c>
    </row>
    <row r="3949" spans="1:18" x14ac:dyDescent="0.3">
      <c r="A3949" t="s">
        <v>3923</v>
      </c>
      <c r="B3949" s="17">
        <v>45083</v>
      </c>
      <c r="C3949" t="s">
        <v>543</v>
      </c>
      <c r="D3949" t="s">
        <v>3928</v>
      </c>
      <c r="E3949" t="s">
        <v>3929</v>
      </c>
      <c r="F3949" t="s">
        <v>3931</v>
      </c>
      <c r="G3949" t="s">
        <v>3921</v>
      </c>
      <c r="H3949" t="s">
        <v>3922</v>
      </c>
      <c r="I3949">
        <v>1030.8999999999999</v>
      </c>
      <c r="J3949" s="41">
        <v>1.4200000000000001E-2</v>
      </c>
      <c r="K3949" s="42">
        <v>14.638779999999999</v>
      </c>
      <c r="L3949" s="43">
        <v>0.31050000000000005</v>
      </c>
      <c r="M3949" s="42">
        <v>4.5453411900000003</v>
      </c>
      <c r="N3949">
        <v>2</v>
      </c>
      <c r="O3949" s="43">
        <v>38.4</v>
      </c>
      <c r="P3949" s="42">
        <v>73</v>
      </c>
      <c r="Q3949" s="42">
        <v>5</v>
      </c>
      <c r="R3949" s="42">
        <v>1.5</v>
      </c>
    </row>
    <row r="3950" spans="1:18" x14ac:dyDescent="0.3">
      <c r="A3950" t="s">
        <v>3923</v>
      </c>
      <c r="B3950" s="17">
        <v>45084</v>
      </c>
      <c r="C3950" t="s">
        <v>543</v>
      </c>
      <c r="D3950" t="s">
        <v>3928</v>
      </c>
      <c r="E3950" t="s">
        <v>3929</v>
      </c>
      <c r="F3950" t="s">
        <v>3931</v>
      </c>
      <c r="G3950" t="s">
        <v>3921</v>
      </c>
      <c r="H3950" t="s">
        <v>3922</v>
      </c>
      <c r="I3950">
        <v>1076.6999999999998</v>
      </c>
      <c r="J3950" s="41">
        <v>9.700000000000002E-3</v>
      </c>
      <c r="K3950" s="42">
        <v>10.443990000000001</v>
      </c>
      <c r="L3950" s="43">
        <v>0.40250000000000008</v>
      </c>
      <c r="M3950" s="42">
        <v>4.203705975000001</v>
      </c>
      <c r="N3950">
        <v>2</v>
      </c>
      <c r="O3950" s="43">
        <v>42</v>
      </c>
      <c r="P3950" s="42">
        <v>75</v>
      </c>
      <c r="Q3950" s="42">
        <v>16</v>
      </c>
      <c r="R3950" s="42">
        <v>4.5</v>
      </c>
    </row>
    <row r="3951" spans="1:18" x14ac:dyDescent="0.3">
      <c r="A3951" t="s">
        <v>3923</v>
      </c>
      <c r="B3951" s="17">
        <v>45085</v>
      </c>
      <c r="C3951" t="s">
        <v>543</v>
      </c>
      <c r="D3951" t="s">
        <v>3928</v>
      </c>
      <c r="E3951" t="s">
        <v>3929</v>
      </c>
      <c r="F3951" t="s">
        <v>3931</v>
      </c>
      <c r="G3951" t="s">
        <v>3921</v>
      </c>
      <c r="H3951" t="s">
        <v>3922</v>
      </c>
      <c r="I3951">
        <v>1256.7</v>
      </c>
      <c r="J3951" s="41">
        <v>1.1100000000000002E-2</v>
      </c>
      <c r="K3951" s="42">
        <v>13.949370000000004</v>
      </c>
      <c r="L3951" s="43">
        <v>0.89699999999999969</v>
      </c>
      <c r="M3951" s="42">
        <v>12.512584889999999</v>
      </c>
      <c r="N3951">
        <v>3</v>
      </c>
      <c r="O3951" s="43">
        <v>96</v>
      </c>
      <c r="P3951" s="42">
        <v>57</v>
      </c>
      <c r="Q3951" s="42">
        <v>8</v>
      </c>
      <c r="R3951" s="42">
        <v>7.5</v>
      </c>
    </row>
    <row r="3952" spans="1:18" x14ac:dyDescent="0.3">
      <c r="A3952" t="s">
        <v>3923</v>
      </c>
      <c r="B3952" s="17">
        <v>45086</v>
      </c>
      <c r="C3952" t="s">
        <v>543</v>
      </c>
      <c r="D3952" t="s">
        <v>3928</v>
      </c>
      <c r="E3952" t="s">
        <v>3929</v>
      </c>
      <c r="F3952" t="s">
        <v>3931</v>
      </c>
      <c r="G3952" t="s">
        <v>3921</v>
      </c>
      <c r="H3952" t="s">
        <v>3922</v>
      </c>
      <c r="I3952">
        <v>1086.6999999999998</v>
      </c>
      <c r="J3952" s="41">
        <v>1.7899999999999999E-2</v>
      </c>
      <c r="K3952" s="42">
        <v>19.451929999999997</v>
      </c>
      <c r="L3952" s="43">
        <v>0.45999999999999996</v>
      </c>
      <c r="M3952" s="42">
        <v>8.9478877999999984</v>
      </c>
      <c r="N3952">
        <v>5</v>
      </c>
      <c r="O3952" s="43">
        <v>214.79999999999998</v>
      </c>
      <c r="P3952" s="42">
        <v>72</v>
      </c>
      <c r="Q3952" s="42">
        <v>6</v>
      </c>
      <c r="R3952" s="42">
        <v>0</v>
      </c>
    </row>
    <row r="3953" spans="1:18" x14ac:dyDescent="0.3">
      <c r="A3953" t="s">
        <v>3923</v>
      </c>
      <c r="B3953" s="17">
        <v>45087</v>
      </c>
      <c r="C3953" t="s">
        <v>543</v>
      </c>
      <c r="D3953" t="s">
        <v>3928</v>
      </c>
      <c r="E3953" t="s">
        <v>3929</v>
      </c>
      <c r="F3953" t="s">
        <v>3931</v>
      </c>
      <c r="G3953" t="s">
        <v>3921</v>
      </c>
      <c r="H3953" t="s">
        <v>3922</v>
      </c>
      <c r="I3953">
        <v>1440.1</v>
      </c>
      <c r="J3953" s="41">
        <v>1.0600000000000002E-2</v>
      </c>
      <c r="K3953" s="42">
        <v>15.265060000000002</v>
      </c>
      <c r="L3953" s="43">
        <v>0.16100000000000006</v>
      </c>
      <c r="M3953" s="42">
        <v>2.4576746600000012</v>
      </c>
      <c r="N3953">
        <v>5</v>
      </c>
      <c r="O3953" s="43">
        <v>362.4</v>
      </c>
      <c r="P3953" s="42">
        <v>55</v>
      </c>
      <c r="Q3953" s="42">
        <v>16</v>
      </c>
      <c r="R3953" s="42">
        <v>3</v>
      </c>
    </row>
    <row r="3954" spans="1:18" x14ac:dyDescent="0.3">
      <c r="A3954" t="s">
        <v>3923</v>
      </c>
      <c r="B3954" s="17">
        <v>45088</v>
      </c>
      <c r="C3954" t="s">
        <v>543</v>
      </c>
      <c r="D3954" t="s">
        <v>3928</v>
      </c>
      <c r="E3954" t="s">
        <v>3929</v>
      </c>
      <c r="F3954" t="s">
        <v>3931</v>
      </c>
      <c r="G3954" t="s">
        <v>3921</v>
      </c>
      <c r="H3954" t="s">
        <v>3922</v>
      </c>
      <c r="I3954">
        <v>753.5</v>
      </c>
      <c r="J3954" s="41">
        <v>1.0700000000000001E-2</v>
      </c>
      <c r="K3954" s="42">
        <v>8.0624500000000001</v>
      </c>
      <c r="L3954" s="43">
        <v>1.4489999999999996</v>
      </c>
      <c r="M3954" s="42">
        <v>11.682490049999997</v>
      </c>
      <c r="N3954">
        <v>2</v>
      </c>
      <c r="O3954" s="43">
        <v>79.2</v>
      </c>
      <c r="P3954" s="42">
        <v>50</v>
      </c>
      <c r="Q3954" s="42">
        <v>4</v>
      </c>
      <c r="R3954" s="42">
        <v>9</v>
      </c>
    </row>
    <row r="3955" spans="1:18" x14ac:dyDescent="0.3">
      <c r="A3955" t="s">
        <v>3923</v>
      </c>
      <c r="B3955" s="17">
        <v>45089</v>
      </c>
      <c r="C3955" t="s">
        <v>543</v>
      </c>
      <c r="D3955" t="s">
        <v>3928</v>
      </c>
      <c r="E3955" t="s">
        <v>3929</v>
      </c>
      <c r="F3955" t="s">
        <v>3931</v>
      </c>
      <c r="G3955" t="s">
        <v>3921</v>
      </c>
      <c r="H3955" t="s">
        <v>3922</v>
      </c>
      <c r="I3955">
        <v>704.8</v>
      </c>
      <c r="J3955" s="41">
        <v>1.5800000000000005E-2</v>
      </c>
      <c r="K3955" s="42">
        <v>11.135840000000004</v>
      </c>
      <c r="L3955" s="43">
        <v>1.0464999999999998</v>
      </c>
      <c r="M3955" s="42">
        <v>11.653656560000002</v>
      </c>
      <c r="N3955">
        <v>2</v>
      </c>
      <c r="O3955" s="43">
        <v>18</v>
      </c>
      <c r="P3955" s="42">
        <v>32</v>
      </c>
      <c r="Q3955" s="42">
        <v>8</v>
      </c>
      <c r="R3955" s="42">
        <v>0</v>
      </c>
    </row>
    <row r="3956" spans="1:18" x14ac:dyDescent="0.3">
      <c r="A3956" t="s">
        <v>3923</v>
      </c>
      <c r="B3956" s="17">
        <v>45090</v>
      </c>
      <c r="C3956" t="s">
        <v>543</v>
      </c>
      <c r="D3956" t="s">
        <v>3928</v>
      </c>
      <c r="E3956" t="s">
        <v>3929</v>
      </c>
      <c r="F3956" t="s">
        <v>3931</v>
      </c>
      <c r="G3956" t="s">
        <v>3921</v>
      </c>
      <c r="H3956" t="s">
        <v>3922</v>
      </c>
      <c r="I3956">
        <v>497.79999999999995</v>
      </c>
      <c r="J3956" s="41">
        <v>1.1899999999999997E-2</v>
      </c>
      <c r="K3956" s="42">
        <v>5.9238199999999983</v>
      </c>
      <c r="L3956" s="43">
        <v>0.50600000000000001</v>
      </c>
      <c r="M3956" s="42">
        <v>2.9974529199999993</v>
      </c>
      <c r="N3956">
        <v>1</v>
      </c>
      <c r="O3956" s="43">
        <v>52.8</v>
      </c>
      <c r="P3956" s="42">
        <v>50</v>
      </c>
      <c r="Q3956" s="42">
        <v>14</v>
      </c>
      <c r="R3956" s="42">
        <v>9</v>
      </c>
    </row>
    <row r="3957" spans="1:18" x14ac:dyDescent="0.3">
      <c r="A3957" t="s">
        <v>3923</v>
      </c>
      <c r="B3957" s="17">
        <v>45091</v>
      </c>
      <c r="C3957" t="s">
        <v>543</v>
      </c>
      <c r="D3957" t="s">
        <v>3928</v>
      </c>
      <c r="E3957" t="s">
        <v>3929</v>
      </c>
      <c r="F3957" t="s">
        <v>3931</v>
      </c>
      <c r="G3957" t="s">
        <v>3921</v>
      </c>
      <c r="H3957" t="s">
        <v>3922</v>
      </c>
      <c r="I3957">
        <v>1151.8999999999999</v>
      </c>
      <c r="J3957" s="41">
        <v>1.4399999999999998E-2</v>
      </c>
      <c r="K3957" s="42">
        <v>16.587359999999997</v>
      </c>
      <c r="L3957" s="43">
        <v>0.13800000000000001</v>
      </c>
      <c r="M3957" s="42">
        <v>2.2890556799999997</v>
      </c>
      <c r="N3957">
        <v>3</v>
      </c>
      <c r="O3957" s="43">
        <v>92.399999999999991</v>
      </c>
      <c r="P3957" s="42">
        <v>66</v>
      </c>
      <c r="Q3957" s="42">
        <v>6</v>
      </c>
      <c r="R3957" s="42">
        <v>10.5</v>
      </c>
    </row>
    <row r="3958" spans="1:18" x14ac:dyDescent="0.3">
      <c r="A3958" t="s">
        <v>3923</v>
      </c>
      <c r="B3958" s="17">
        <v>45092</v>
      </c>
      <c r="C3958" t="s">
        <v>543</v>
      </c>
      <c r="D3958" t="s">
        <v>3928</v>
      </c>
      <c r="E3958" t="s">
        <v>3929</v>
      </c>
      <c r="F3958" t="s">
        <v>3931</v>
      </c>
      <c r="G3958" t="s">
        <v>3921</v>
      </c>
      <c r="H3958" t="s">
        <v>3922</v>
      </c>
      <c r="I3958">
        <v>1233</v>
      </c>
      <c r="J3958" s="41">
        <v>1.49E-2</v>
      </c>
      <c r="K3958" s="42">
        <v>18.371700000000001</v>
      </c>
      <c r="L3958" s="43">
        <v>0.14949999999999999</v>
      </c>
      <c r="M3958" s="42">
        <v>2.74656915</v>
      </c>
      <c r="N3958">
        <v>3</v>
      </c>
      <c r="O3958" s="43">
        <v>75.599999999999994</v>
      </c>
      <c r="P3958" s="42">
        <v>70</v>
      </c>
      <c r="Q3958" s="42">
        <v>5</v>
      </c>
      <c r="R3958" s="42">
        <v>0</v>
      </c>
    </row>
    <row r="3959" spans="1:18" x14ac:dyDescent="0.3">
      <c r="A3959" t="s">
        <v>3923</v>
      </c>
      <c r="B3959" s="17">
        <v>45093</v>
      </c>
      <c r="C3959" t="s">
        <v>543</v>
      </c>
      <c r="D3959" t="s">
        <v>3928</v>
      </c>
      <c r="E3959" t="s">
        <v>3929</v>
      </c>
      <c r="F3959" t="s">
        <v>3931</v>
      </c>
      <c r="G3959" t="s">
        <v>3921</v>
      </c>
      <c r="H3959" t="s">
        <v>3922</v>
      </c>
      <c r="I3959">
        <v>544.4</v>
      </c>
      <c r="J3959" s="41">
        <v>1.5600000000000003E-2</v>
      </c>
      <c r="K3959" s="42">
        <v>8.4926400000000015</v>
      </c>
      <c r="L3959" s="43">
        <v>0.17250000000000001</v>
      </c>
      <c r="M3959" s="42">
        <v>1.4649804000000004</v>
      </c>
      <c r="N3959">
        <v>6</v>
      </c>
      <c r="O3959" s="43">
        <v>194.4</v>
      </c>
      <c r="P3959" s="42">
        <v>26</v>
      </c>
      <c r="Q3959" s="42">
        <v>14</v>
      </c>
      <c r="R3959" s="42">
        <v>12</v>
      </c>
    </row>
    <row r="3960" spans="1:18" x14ac:dyDescent="0.3">
      <c r="A3960" t="s">
        <v>3923</v>
      </c>
      <c r="B3960" s="17">
        <v>45094</v>
      </c>
      <c r="C3960" t="s">
        <v>543</v>
      </c>
      <c r="D3960" t="s">
        <v>3928</v>
      </c>
      <c r="E3960" t="s">
        <v>3929</v>
      </c>
      <c r="F3960" t="s">
        <v>3931</v>
      </c>
      <c r="G3960" t="s">
        <v>3921</v>
      </c>
      <c r="H3960" t="s">
        <v>3922</v>
      </c>
      <c r="I3960">
        <v>815.59999999999991</v>
      </c>
      <c r="J3960" s="41">
        <v>1.1000000000000001E-2</v>
      </c>
      <c r="K3960" s="42">
        <v>8.9716000000000005</v>
      </c>
      <c r="L3960" s="43">
        <v>0.161</v>
      </c>
      <c r="M3960" s="42">
        <v>1.4444276</v>
      </c>
      <c r="N3960">
        <v>3</v>
      </c>
      <c r="O3960" s="43">
        <v>124.8</v>
      </c>
      <c r="P3960" s="42">
        <v>63</v>
      </c>
      <c r="Q3960" s="42">
        <v>11</v>
      </c>
      <c r="R3960" s="42">
        <v>13.5</v>
      </c>
    </row>
    <row r="3961" spans="1:18" x14ac:dyDescent="0.3">
      <c r="A3961" t="s">
        <v>3923</v>
      </c>
      <c r="B3961" s="17">
        <v>45095</v>
      </c>
      <c r="C3961" t="s">
        <v>543</v>
      </c>
      <c r="D3961" t="s">
        <v>3928</v>
      </c>
      <c r="E3961" t="s">
        <v>3929</v>
      </c>
      <c r="F3961" t="s">
        <v>3931</v>
      </c>
      <c r="G3961" t="s">
        <v>3921</v>
      </c>
      <c r="H3961" t="s">
        <v>3922</v>
      </c>
      <c r="I3961">
        <v>876.39999999999986</v>
      </c>
      <c r="J3961" s="41">
        <v>1.4800000000000004E-2</v>
      </c>
      <c r="K3961" s="42">
        <v>12.970720000000002</v>
      </c>
      <c r="L3961" s="43">
        <v>0.85099999999999965</v>
      </c>
      <c r="M3961" s="42">
        <v>11.038082719999997</v>
      </c>
      <c r="N3961">
        <v>4</v>
      </c>
      <c r="O3961" s="43">
        <v>219.6</v>
      </c>
      <c r="P3961" s="42">
        <v>50</v>
      </c>
      <c r="Q3961" s="42">
        <v>16</v>
      </c>
      <c r="R3961" s="42">
        <v>13.5</v>
      </c>
    </row>
    <row r="3962" spans="1:18" x14ac:dyDescent="0.3">
      <c r="A3962" t="s">
        <v>3923</v>
      </c>
      <c r="B3962" s="17">
        <v>45096</v>
      </c>
      <c r="C3962" t="s">
        <v>543</v>
      </c>
      <c r="D3962" t="s">
        <v>3928</v>
      </c>
      <c r="E3962" t="s">
        <v>3929</v>
      </c>
      <c r="F3962" t="s">
        <v>3931</v>
      </c>
      <c r="G3962" t="s">
        <v>3921</v>
      </c>
      <c r="H3962" t="s">
        <v>3922</v>
      </c>
      <c r="I3962">
        <v>1125.3</v>
      </c>
      <c r="J3962" s="41">
        <v>1.49E-2</v>
      </c>
      <c r="K3962" s="42">
        <v>16.766970000000001</v>
      </c>
      <c r="L3962" s="43">
        <v>1.2764999999999997</v>
      </c>
      <c r="M3962" s="42">
        <v>21.403037204999997</v>
      </c>
      <c r="N3962">
        <v>2</v>
      </c>
      <c r="O3962" s="43">
        <v>22.8</v>
      </c>
      <c r="P3962" s="42">
        <v>40</v>
      </c>
      <c r="Q3962" s="42">
        <v>6</v>
      </c>
      <c r="R3962" s="42">
        <v>0</v>
      </c>
    </row>
    <row r="3963" spans="1:18" x14ac:dyDescent="0.3">
      <c r="A3963" t="s">
        <v>3923</v>
      </c>
      <c r="B3963" s="17">
        <v>45097</v>
      </c>
      <c r="C3963" t="s">
        <v>543</v>
      </c>
      <c r="D3963" t="s">
        <v>3928</v>
      </c>
      <c r="E3963" t="s">
        <v>3929</v>
      </c>
      <c r="F3963" t="s">
        <v>3931</v>
      </c>
      <c r="G3963" t="s">
        <v>3921</v>
      </c>
      <c r="H3963" t="s">
        <v>3922</v>
      </c>
      <c r="I3963">
        <v>1295.3999999999999</v>
      </c>
      <c r="J3963" s="41">
        <v>1.43E-2</v>
      </c>
      <c r="K3963" s="42">
        <v>18.52422</v>
      </c>
      <c r="L3963" s="43">
        <v>1.3684999999999998</v>
      </c>
      <c r="M3963" s="42">
        <v>25.350395069999998</v>
      </c>
      <c r="N3963">
        <v>6</v>
      </c>
      <c r="O3963" s="43">
        <v>147.6</v>
      </c>
      <c r="P3963" s="42">
        <v>78</v>
      </c>
      <c r="Q3963" s="42">
        <v>6</v>
      </c>
      <c r="R3963" s="42">
        <v>9</v>
      </c>
    </row>
    <row r="3964" spans="1:18" x14ac:dyDescent="0.3">
      <c r="A3964" t="s">
        <v>3923</v>
      </c>
      <c r="B3964" s="17">
        <v>45098</v>
      </c>
      <c r="C3964" t="s">
        <v>543</v>
      </c>
      <c r="D3964" t="s">
        <v>3928</v>
      </c>
      <c r="E3964" t="s">
        <v>3929</v>
      </c>
      <c r="F3964" t="s">
        <v>3931</v>
      </c>
      <c r="G3964" t="s">
        <v>3921</v>
      </c>
      <c r="H3964" t="s">
        <v>3922</v>
      </c>
      <c r="I3964">
        <v>1134.5</v>
      </c>
      <c r="J3964" s="41">
        <v>1.3899999999999999E-2</v>
      </c>
      <c r="K3964" s="42">
        <v>15.769549999999999</v>
      </c>
      <c r="L3964" s="43">
        <v>0.79349999999999965</v>
      </c>
      <c r="M3964" s="42">
        <v>12.513137924999993</v>
      </c>
      <c r="N3964">
        <v>4</v>
      </c>
      <c r="O3964" s="43">
        <v>253.2</v>
      </c>
      <c r="P3964" s="42">
        <v>27</v>
      </c>
      <c r="Q3964" s="42">
        <v>6</v>
      </c>
      <c r="R3964" s="42">
        <v>3</v>
      </c>
    </row>
    <row r="3965" spans="1:18" x14ac:dyDescent="0.3">
      <c r="A3965" t="s">
        <v>3923</v>
      </c>
      <c r="B3965" s="17">
        <v>45099</v>
      </c>
      <c r="C3965" t="s">
        <v>543</v>
      </c>
      <c r="D3965" t="s">
        <v>3928</v>
      </c>
      <c r="E3965" t="s">
        <v>3929</v>
      </c>
      <c r="F3965" t="s">
        <v>3931</v>
      </c>
      <c r="G3965" t="s">
        <v>3921</v>
      </c>
      <c r="H3965" t="s">
        <v>3922</v>
      </c>
      <c r="I3965">
        <v>1378</v>
      </c>
      <c r="J3965" s="41">
        <v>1.7900000000000003E-2</v>
      </c>
      <c r="K3965" s="42">
        <v>24.666200000000003</v>
      </c>
      <c r="L3965" s="43">
        <v>0.50599999999999989</v>
      </c>
      <c r="M3965" s="42">
        <v>12.481097199999999</v>
      </c>
      <c r="N3965">
        <v>3</v>
      </c>
      <c r="O3965" s="43">
        <v>160.79999999999998</v>
      </c>
      <c r="P3965" s="42">
        <v>31</v>
      </c>
      <c r="Q3965" s="42">
        <v>10</v>
      </c>
      <c r="R3965" s="42">
        <v>4.5</v>
      </c>
    </row>
    <row r="3966" spans="1:18" x14ac:dyDescent="0.3">
      <c r="A3966" t="s">
        <v>3923</v>
      </c>
      <c r="B3966" s="17">
        <v>45100</v>
      </c>
      <c r="C3966" t="s">
        <v>543</v>
      </c>
      <c r="D3966" t="s">
        <v>3928</v>
      </c>
      <c r="E3966" t="s">
        <v>3929</v>
      </c>
      <c r="F3966" t="s">
        <v>3931</v>
      </c>
      <c r="G3966" t="s">
        <v>3921</v>
      </c>
      <c r="H3966" t="s">
        <v>3922</v>
      </c>
      <c r="I3966">
        <v>1189.3</v>
      </c>
      <c r="J3966" s="41">
        <v>1.4700000000000001E-2</v>
      </c>
      <c r="K3966" s="42">
        <v>17.482710000000001</v>
      </c>
      <c r="L3966" s="43">
        <v>0.4484999999999999</v>
      </c>
      <c r="M3966" s="42">
        <v>7.8409954349999982</v>
      </c>
      <c r="N3966">
        <v>5</v>
      </c>
      <c r="O3966" s="43">
        <v>378</v>
      </c>
      <c r="P3966" s="42">
        <v>40</v>
      </c>
      <c r="Q3966" s="42">
        <v>7</v>
      </c>
      <c r="R3966" s="42">
        <v>4.5</v>
      </c>
    </row>
    <row r="3967" spans="1:18" x14ac:dyDescent="0.3">
      <c r="A3967" t="s">
        <v>3923</v>
      </c>
      <c r="B3967" s="17">
        <v>45101</v>
      </c>
      <c r="C3967" t="s">
        <v>543</v>
      </c>
      <c r="D3967" t="s">
        <v>3928</v>
      </c>
      <c r="E3967" t="s">
        <v>3929</v>
      </c>
      <c r="F3967" t="s">
        <v>3931</v>
      </c>
      <c r="G3967" t="s">
        <v>3921</v>
      </c>
      <c r="H3967" t="s">
        <v>3922</v>
      </c>
      <c r="I3967">
        <v>712.40000000000009</v>
      </c>
      <c r="J3967" s="41">
        <v>1.09E-2</v>
      </c>
      <c r="K3967" s="42">
        <v>7.7651600000000007</v>
      </c>
      <c r="L3967" s="43">
        <v>0.33350000000000002</v>
      </c>
      <c r="M3967" s="42">
        <v>2.5896808600000005</v>
      </c>
      <c r="N3967">
        <v>3</v>
      </c>
      <c r="O3967" s="43">
        <v>28.799999999999997</v>
      </c>
      <c r="P3967" s="42">
        <v>69</v>
      </c>
      <c r="Q3967" s="42">
        <v>10</v>
      </c>
      <c r="R3967" s="42">
        <v>6</v>
      </c>
    </row>
    <row r="3968" spans="1:18" x14ac:dyDescent="0.3">
      <c r="A3968" t="s">
        <v>3923</v>
      </c>
      <c r="B3968" s="17">
        <v>45102</v>
      </c>
      <c r="C3968" t="s">
        <v>543</v>
      </c>
      <c r="D3968" t="s">
        <v>3928</v>
      </c>
      <c r="E3968" t="s">
        <v>3929</v>
      </c>
      <c r="F3968" t="s">
        <v>3931</v>
      </c>
      <c r="G3968" t="s">
        <v>3921</v>
      </c>
      <c r="H3968" t="s">
        <v>3922</v>
      </c>
      <c r="I3968">
        <v>906.59999999999991</v>
      </c>
      <c r="J3968" s="41">
        <v>1.0700000000000005E-2</v>
      </c>
      <c r="K3968" s="42">
        <v>9.7006200000000025</v>
      </c>
      <c r="L3968" s="43">
        <v>0.42550000000000004</v>
      </c>
      <c r="M3968" s="42">
        <v>4.1276138100000015</v>
      </c>
      <c r="N3968">
        <v>4</v>
      </c>
      <c r="O3968" s="43">
        <v>337.2</v>
      </c>
      <c r="P3968" s="42">
        <v>66</v>
      </c>
      <c r="Q3968" s="42">
        <v>14</v>
      </c>
      <c r="R3968" s="42">
        <v>13.5</v>
      </c>
    </row>
    <row r="3969" spans="1:18" x14ac:dyDescent="0.3">
      <c r="A3969" t="s">
        <v>3923</v>
      </c>
      <c r="B3969" s="17">
        <v>45103</v>
      </c>
      <c r="C3969" t="s">
        <v>543</v>
      </c>
      <c r="D3969" t="s">
        <v>3928</v>
      </c>
      <c r="E3969" t="s">
        <v>3929</v>
      </c>
      <c r="F3969" t="s">
        <v>3931</v>
      </c>
      <c r="G3969" t="s">
        <v>3921</v>
      </c>
      <c r="H3969" t="s">
        <v>3922</v>
      </c>
      <c r="I3969">
        <v>1183.0999999999999</v>
      </c>
      <c r="J3969" s="41">
        <v>1.2800000000000002E-2</v>
      </c>
      <c r="K3969" s="42">
        <v>15.143680000000002</v>
      </c>
      <c r="L3969" s="43">
        <v>1.0694999999999997</v>
      </c>
      <c r="M3969" s="42">
        <v>16.196165759999996</v>
      </c>
      <c r="N3969">
        <v>2</v>
      </c>
      <c r="O3969" s="43">
        <v>51.6</v>
      </c>
      <c r="P3969" s="42">
        <v>74</v>
      </c>
      <c r="Q3969" s="42">
        <v>11</v>
      </c>
      <c r="R3969" s="42">
        <v>10.5</v>
      </c>
    </row>
    <row r="3970" spans="1:18" x14ac:dyDescent="0.3">
      <c r="A3970" t="s">
        <v>3923</v>
      </c>
      <c r="B3970" s="17">
        <v>45104</v>
      </c>
      <c r="C3970" t="s">
        <v>543</v>
      </c>
      <c r="D3970" t="s">
        <v>3928</v>
      </c>
      <c r="E3970" t="s">
        <v>3929</v>
      </c>
      <c r="F3970" t="s">
        <v>3931</v>
      </c>
      <c r="G3970" t="s">
        <v>3921</v>
      </c>
      <c r="H3970" t="s">
        <v>3922</v>
      </c>
      <c r="I3970">
        <v>857.8</v>
      </c>
      <c r="J3970" s="41">
        <v>1.1900000000000001E-2</v>
      </c>
      <c r="K3970" s="42">
        <v>10.20782</v>
      </c>
      <c r="L3970" s="43">
        <v>1.1499999999999995</v>
      </c>
      <c r="M3970" s="42">
        <v>11.738992999999994</v>
      </c>
      <c r="N3970">
        <v>5</v>
      </c>
      <c r="O3970" s="43">
        <v>154.79999999999998</v>
      </c>
      <c r="P3970" s="42">
        <v>50</v>
      </c>
      <c r="Q3970" s="42">
        <v>2</v>
      </c>
      <c r="R3970" s="42">
        <v>1.5</v>
      </c>
    </row>
    <row r="3971" spans="1:18" x14ac:dyDescent="0.3">
      <c r="A3971" t="s">
        <v>3923</v>
      </c>
      <c r="B3971" s="17">
        <v>45105</v>
      </c>
      <c r="C3971" t="s">
        <v>543</v>
      </c>
      <c r="D3971" t="s">
        <v>3928</v>
      </c>
      <c r="E3971" t="s">
        <v>3929</v>
      </c>
      <c r="F3971" t="s">
        <v>3931</v>
      </c>
      <c r="G3971" t="s">
        <v>3921</v>
      </c>
      <c r="H3971" t="s">
        <v>3922</v>
      </c>
      <c r="I3971">
        <v>664.69999999999993</v>
      </c>
      <c r="J3971" s="41">
        <v>1.3300000000000003E-2</v>
      </c>
      <c r="K3971" s="42">
        <v>8.8405100000000001</v>
      </c>
      <c r="L3971" s="43">
        <v>1.0004999999999997</v>
      </c>
      <c r="M3971" s="42">
        <v>8.8449302549999977</v>
      </c>
      <c r="N3971">
        <v>4</v>
      </c>
      <c r="O3971" s="43">
        <v>115.19999999999999</v>
      </c>
      <c r="P3971" s="42">
        <v>54</v>
      </c>
      <c r="Q3971" s="42">
        <v>8</v>
      </c>
      <c r="R3971" s="42">
        <v>3</v>
      </c>
    </row>
    <row r="3972" spans="1:18" x14ac:dyDescent="0.3">
      <c r="A3972" t="s">
        <v>3923</v>
      </c>
      <c r="B3972" s="17">
        <v>45106</v>
      </c>
      <c r="C3972" t="s">
        <v>543</v>
      </c>
      <c r="D3972" t="s">
        <v>3928</v>
      </c>
      <c r="E3972" t="s">
        <v>3929</v>
      </c>
      <c r="F3972" t="s">
        <v>3931</v>
      </c>
      <c r="G3972" t="s">
        <v>3921</v>
      </c>
      <c r="H3972" t="s">
        <v>3922</v>
      </c>
      <c r="I3972">
        <v>1120</v>
      </c>
      <c r="J3972" s="41">
        <v>1.7099999999999997E-2</v>
      </c>
      <c r="K3972" s="42">
        <v>19.151999999999997</v>
      </c>
      <c r="L3972" s="43">
        <v>0.83949999999999969</v>
      </c>
      <c r="M3972" s="42">
        <v>16.078103999999993</v>
      </c>
      <c r="N3972">
        <v>2</v>
      </c>
      <c r="O3972" s="43">
        <v>4.8</v>
      </c>
      <c r="P3972" s="42">
        <v>74</v>
      </c>
      <c r="Q3972" s="42">
        <v>7</v>
      </c>
      <c r="R3972" s="42">
        <v>9</v>
      </c>
    </row>
    <row r="3973" spans="1:18" x14ac:dyDescent="0.3">
      <c r="A3973" t="s">
        <v>3923</v>
      </c>
      <c r="B3973" s="17">
        <v>45107</v>
      </c>
      <c r="C3973" t="s">
        <v>543</v>
      </c>
      <c r="D3973" t="s">
        <v>3928</v>
      </c>
      <c r="E3973" t="s">
        <v>3929</v>
      </c>
      <c r="F3973" t="s">
        <v>3931</v>
      </c>
      <c r="G3973" t="s">
        <v>3921</v>
      </c>
      <c r="H3973" t="s">
        <v>3922</v>
      </c>
      <c r="I3973">
        <v>1241.3</v>
      </c>
      <c r="J3973" s="41">
        <v>1.2000000000000004E-2</v>
      </c>
      <c r="K3973" s="42">
        <v>14.895600000000004</v>
      </c>
      <c r="L3973" s="43">
        <v>0.23000000000000007</v>
      </c>
      <c r="M3973" s="42">
        <v>3.4259880000000016</v>
      </c>
      <c r="N3973">
        <v>4</v>
      </c>
      <c r="O3973" s="43">
        <v>117.6</v>
      </c>
      <c r="P3973" s="42">
        <v>81</v>
      </c>
      <c r="Q3973" s="42">
        <v>9</v>
      </c>
      <c r="R3973" s="42">
        <v>10.5</v>
      </c>
    </row>
    <row r="3974" spans="1:18" x14ac:dyDescent="0.3">
      <c r="A3974" t="s">
        <v>3923</v>
      </c>
      <c r="B3974" s="17">
        <v>45108</v>
      </c>
      <c r="C3974" t="s">
        <v>543</v>
      </c>
      <c r="D3974" t="s">
        <v>3928</v>
      </c>
      <c r="E3974" t="s">
        <v>3929</v>
      </c>
      <c r="F3974" t="s">
        <v>3931</v>
      </c>
      <c r="G3974" t="s">
        <v>3921</v>
      </c>
      <c r="H3974" t="s">
        <v>3922</v>
      </c>
      <c r="I3974">
        <v>895.59999999999991</v>
      </c>
      <c r="J3974" s="41">
        <v>1.2400000000000001E-2</v>
      </c>
      <c r="K3974" s="42">
        <v>11.10544</v>
      </c>
      <c r="L3974" s="43">
        <v>1.0464999999999998</v>
      </c>
      <c r="M3974" s="42">
        <v>11.621842959999997</v>
      </c>
      <c r="N3974">
        <v>4</v>
      </c>
      <c r="O3974" s="43">
        <v>82.8</v>
      </c>
      <c r="P3974" s="42">
        <v>60</v>
      </c>
      <c r="Q3974" s="42">
        <v>5</v>
      </c>
      <c r="R3974" s="42">
        <v>15</v>
      </c>
    </row>
    <row r="3975" spans="1:18" x14ac:dyDescent="0.3">
      <c r="A3975" t="s">
        <v>3923</v>
      </c>
      <c r="B3975" s="17">
        <v>45109</v>
      </c>
      <c r="C3975" t="s">
        <v>543</v>
      </c>
      <c r="D3975" t="s">
        <v>3928</v>
      </c>
      <c r="E3975" t="s">
        <v>3929</v>
      </c>
      <c r="F3975" t="s">
        <v>3931</v>
      </c>
      <c r="G3975" t="s">
        <v>3921</v>
      </c>
      <c r="H3975" t="s">
        <v>3922</v>
      </c>
      <c r="I3975">
        <v>1103.2</v>
      </c>
      <c r="J3975" s="41">
        <v>1.4500000000000002E-2</v>
      </c>
      <c r="K3975" s="42">
        <v>15.996400000000003</v>
      </c>
      <c r="L3975" s="43">
        <v>1.1614999999999998</v>
      </c>
      <c r="M3975" s="42">
        <v>18.579818599999999</v>
      </c>
      <c r="N3975">
        <v>4</v>
      </c>
      <c r="O3975" s="43">
        <v>226.79999999999998</v>
      </c>
      <c r="P3975" s="42">
        <v>64</v>
      </c>
      <c r="Q3975" s="42">
        <v>11</v>
      </c>
      <c r="R3975" s="42">
        <v>6</v>
      </c>
    </row>
    <row r="3976" spans="1:18" x14ac:dyDescent="0.3">
      <c r="A3976" t="s">
        <v>3923</v>
      </c>
      <c r="B3976" s="17">
        <v>45110</v>
      </c>
      <c r="C3976" t="s">
        <v>543</v>
      </c>
      <c r="D3976" t="s">
        <v>3928</v>
      </c>
      <c r="E3976" t="s">
        <v>3929</v>
      </c>
      <c r="F3976" t="s">
        <v>3931</v>
      </c>
      <c r="G3976" t="s">
        <v>3921</v>
      </c>
      <c r="H3976" t="s">
        <v>3922</v>
      </c>
      <c r="I3976">
        <v>875.39999999999986</v>
      </c>
      <c r="J3976" s="41">
        <v>7.3999999999999995E-3</v>
      </c>
      <c r="K3976" s="42">
        <v>6.4779599999999986</v>
      </c>
      <c r="L3976" s="43">
        <v>1.2879999999999996</v>
      </c>
      <c r="M3976" s="42">
        <v>8.3436124799999956</v>
      </c>
      <c r="N3976">
        <v>4</v>
      </c>
      <c r="O3976" s="43">
        <v>87.6</v>
      </c>
      <c r="P3976" s="42">
        <v>71</v>
      </c>
      <c r="Q3976" s="42">
        <v>13</v>
      </c>
      <c r="R3976" s="42">
        <v>7.5</v>
      </c>
    </row>
    <row r="3977" spans="1:18" x14ac:dyDescent="0.3">
      <c r="A3977" t="s">
        <v>3923</v>
      </c>
      <c r="B3977" s="17">
        <v>45111</v>
      </c>
      <c r="C3977" t="s">
        <v>543</v>
      </c>
      <c r="D3977" t="s">
        <v>3928</v>
      </c>
      <c r="E3977" t="s">
        <v>3929</v>
      </c>
      <c r="F3977" t="s">
        <v>3931</v>
      </c>
      <c r="G3977" t="s">
        <v>3921</v>
      </c>
      <c r="H3977" t="s">
        <v>3922</v>
      </c>
      <c r="I3977">
        <v>1133.3</v>
      </c>
      <c r="J3977" s="41">
        <v>7.6000000000000017E-3</v>
      </c>
      <c r="K3977" s="42">
        <v>8.6130800000000018</v>
      </c>
      <c r="L3977" s="43">
        <v>1.0809999999999997</v>
      </c>
      <c r="M3977" s="42">
        <v>9.3107394800000005</v>
      </c>
      <c r="N3977">
        <v>4</v>
      </c>
      <c r="O3977" s="43">
        <v>243.6</v>
      </c>
      <c r="P3977" s="42">
        <v>49</v>
      </c>
      <c r="Q3977" s="42">
        <v>6</v>
      </c>
      <c r="R3977" s="42">
        <v>3</v>
      </c>
    </row>
    <row r="3978" spans="1:18" x14ac:dyDescent="0.3">
      <c r="A3978" t="s">
        <v>3923</v>
      </c>
      <c r="B3978" s="17">
        <v>45112</v>
      </c>
      <c r="C3978" t="s">
        <v>543</v>
      </c>
      <c r="D3978" t="s">
        <v>3928</v>
      </c>
      <c r="E3978" t="s">
        <v>3929</v>
      </c>
      <c r="F3978" t="s">
        <v>3931</v>
      </c>
      <c r="G3978" t="s">
        <v>3921</v>
      </c>
      <c r="H3978" t="s">
        <v>3922</v>
      </c>
      <c r="I3978">
        <v>948.8</v>
      </c>
      <c r="J3978" s="41">
        <v>1.3800000000000002E-2</v>
      </c>
      <c r="K3978" s="42">
        <v>13.093440000000001</v>
      </c>
      <c r="L3978" s="43">
        <v>0.37950000000000006</v>
      </c>
      <c r="M3978" s="42">
        <v>4.9689604800000016</v>
      </c>
      <c r="N3978">
        <v>5</v>
      </c>
      <c r="O3978" s="43">
        <v>142.79999999999998</v>
      </c>
      <c r="P3978" s="42">
        <v>62</v>
      </c>
      <c r="Q3978" s="42">
        <v>6</v>
      </c>
      <c r="R3978" s="42">
        <v>1.5</v>
      </c>
    </row>
    <row r="3979" spans="1:18" x14ac:dyDescent="0.3">
      <c r="A3979" t="s">
        <v>3923</v>
      </c>
      <c r="B3979" s="17">
        <v>45113</v>
      </c>
      <c r="C3979" t="s">
        <v>543</v>
      </c>
      <c r="D3979" t="s">
        <v>3928</v>
      </c>
      <c r="E3979" t="s">
        <v>3929</v>
      </c>
      <c r="F3979" t="s">
        <v>3931</v>
      </c>
      <c r="G3979" t="s">
        <v>3921</v>
      </c>
      <c r="H3979" t="s">
        <v>3922</v>
      </c>
      <c r="I3979">
        <v>587.79999999999995</v>
      </c>
      <c r="J3979" s="41">
        <v>8.100000000000003E-3</v>
      </c>
      <c r="K3979" s="42">
        <v>4.7611800000000013</v>
      </c>
      <c r="L3979" s="43">
        <v>0.96599999999999964</v>
      </c>
      <c r="M3979" s="42">
        <v>4.5992998799999993</v>
      </c>
      <c r="N3979">
        <v>4</v>
      </c>
      <c r="O3979" s="43">
        <v>76.8</v>
      </c>
      <c r="P3979" s="42">
        <v>34</v>
      </c>
      <c r="Q3979" s="42">
        <v>16</v>
      </c>
      <c r="R3979" s="42">
        <v>1.5</v>
      </c>
    </row>
    <row r="3980" spans="1:18" x14ac:dyDescent="0.3">
      <c r="A3980" t="s">
        <v>3923</v>
      </c>
      <c r="B3980" s="17">
        <v>45114</v>
      </c>
      <c r="C3980" t="s">
        <v>543</v>
      </c>
      <c r="D3980" t="s">
        <v>3928</v>
      </c>
      <c r="E3980" t="s">
        <v>3929</v>
      </c>
      <c r="F3980" t="s">
        <v>3931</v>
      </c>
      <c r="G3980" t="s">
        <v>3921</v>
      </c>
      <c r="H3980" t="s">
        <v>3922</v>
      </c>
      <c r="I3980">
        <v>798.89999999999986</v>
      </c>
      <c r="J3980" s="41">
        <v>1.6300000000000005E-2</v>
      </c>
      <c r="K3980" s="42">
        <v>13.022070000000003</v>
      </c>
      <c r="L3980" s="43">
        <v>0.68999999999999961</v>
      </c>
      <c r="M3980" s="42">
        <v>8.9852282999999975</v>
      </c>
      <c r="N3980">
        <v>1</v>
      </c>
      <c r="O3980" s="43">
        <v>33.6</v>
      </c>
      <c r="P3980" s="42">
        <v>65</v>
      </c>
      <c r="Q3980" s="42">
        <v>15</v>
      </c>
      <c r="R3980" s="42">
        <v>4.5</v>
      </c>
    </row>
    <row r="3981" spans="1:18" x14ac:dyDescent="0.3">
      <c r="A3981" t="s">
        <v>3923</v>
      </c>
      <c r="B3981" s="17">
        <v>45115</v>
      </c>
      <c r="C3981" t="s">
        <v>543</v>
      </c>
      <c r="D3981" t="s">
        <v>3928</v>
      </c>
      <c r="E3981" t="s">
        <v>3929</v>
      </c>
      <c r="F3981" t="s">
        <v>3931</v>
      </c>
      <c r="G3981" t="s">
        <v>3921</v>
      </c>
      <c r="H3981" t="s">
        <v>3922</v>
      </c>
      <c r="I3981">
        <v>568.19999999999993</v>
      </c>
      <c r="J3981" s="41">
        <v>9.0000000000000011E-3</v>
      </c>
      <c r="K3981" s="42">
        <v>5.1138000000000003</v>
      </c>
      <c r="L3981" s="43">
        <v>1.0464999999999998</v>
      </c>
      <c r="M3981" s="42">
        <v>5.3515916999999993</v>
      </c>
      <c r="N3981">
        <v>3</v>
      </c>
      <c r="O3981" s="43">
        <v>32.4</v>
      </c>
      <c r="P3981" s="42">
        <v>42</v>
      </c>
      <c r="Q3981" s="42">
        <v>1</v>
      </c>
      <c r="R3981" s="42">
        <v>12</v>
      </c>
    </row>
    <row r="3982" spans="1:18" x14ac:dyDescent="0.3">
      <c r="A3982" t="s">
        <v>3923</v>
      </c>
      <c r="B3982" s="17">
        <v>45116</v>
      </c>
      <c r="C3982" t="s">
        <v>543</v>
      </c>
      <c r="D3982" t="s">
        <v>3928</v>
      </c>
      <c r="E3982" t="s">
        <v>3929</v>
      </c>
      <c r="F3982" t="s">
        <v>3931</v>
      </c>
      <c r="G3982" t="s">
        <v>3921</v>
      </c>
      <c r="H3982" t="s">
        <v>3922</v>
      </c>
      <c r="I3982">
        <v>1019.8</v>
      </c>
      <c r="J3982" s="41">
        <v>1.5100000000000002E-2</v>
      </c>
      <c r="K3982" s="42">
        <v>15.398980000000002</v>
      </c>
      <c r="L3982" s="43">
        <v>0.10350000000000002</v>
      </c>
      <c r="M3982" s="42">
        <v>1.5937944300000004</v>
      </c>
      <c r="N3982">
        <v>6</v>
      </c>
      <c r="O3982" s="43">
        <v>259.2</v>
      </c>
      <c r="P3982" s="42">
        <v>78</v>
      </c>
      <c r="Q3982" s="42">
        <v>16</v>
      </c>
      <c r="R3982" s="42">
        <v>3</v>
      </c>
    </row>
    <row r="3983" spans="1:18" x14ac:dyDescent="0.3">
      <c r="A3983" t="s">
        <v>3923</v>
      </c>
      <c r="B3983" s="17">
        <v>45117</v>
      </c>
      <c r="C3983" t="s">
        <v>543</v>
      </c>
      <c r="D3983" t="s">
        <v>3928</v>
      </c>
      <c r="E3983" t="s">
        <v>3929</v>
      </c>
      <c r="F3983" t="s">
        <v>3931</v>
      </c>
      <c r="G3983" t="s">
        <v>3921</v>
      </c>
      <c r="H3983" t="s">
        <v>3922</v>
      </c>
      <c r="I3983">
        <v>1187.1999999999998</v>
      </c>
      <c r="J3983" s="41">
        <v>1.1600000000000003E-2</v>
      </c>
      <c r="K3983" s="42">
        <v>13.771520000000001</v>
      </c>
      <c r="L3983" s="43">
        <v>8.0500000000000016E-2</v>
      </c>
      <c r="M3983" s="42">
        <v>1.1086073600000004</v>
      </c>
      <c r="N3983">
        <v>6</v>
      </c>
      <c r="O3983" s="43">
        <v>283.2</v>
      </c>
      <c r="P3983" s="42">
        <v>29</v>
      </c>
      <c r="Q3983" s="42">
        <v>12</v>
      </c>
      <c r="R3983" s="42">
        <v>6</v>
      </c>
    </row>
    <row r="3984" spans="1:18" x14ac:dyDescent="0.3">
      <c r="A3984" t="s">
        <v>3923</v>
      </c>
      <c r="B3984" s="17">
        <v>45118</v>
      </c>
      <c r="C3984" t="s">
        <v>543</v>
      </c>
      <c r="D3984" t="s">
        <v>3928</v>
      </c>
      <c r="E3984" t="s">
        <v>3929</v>
      </c>
      <c r="F3984" t="s">
        <v>3931</v>
      </c>
      <c r="G3984" t="s">
        <v>3921</v>
      </c>
      <c r="H3984" t="s">
        <v>3922</v>
      </c>
      <c r="I3984">
        <v>1183.5999999999999</v>
      </c>
      <c r="J3984" s="41">
        <v>1.24E-2</v>
      </c>
      <c r="K3984" s="42">
        <v>14.676639999999999</v>
      </c>
      <c r="L3984" s="43">
        <v>1.0464999999999998</v>
      </c>
      <c r="M3984" s="42">
        <v>15.359103759999995</v>
      </c>
      <c r="N3984">
        <v>5</v>
      </c>
      <c r="O3984" s="43">
        <v>355.2</v>
      </c>
      <c r="P3984" s="42">
        <v>36</v>
      </c>
      <c r="Q3984" s="42">
        <v>6</v>
      </c>
      <c r="R3984" s="42">
        <v>15</v>
      </c>
    </row>
    <row r="3985" spans="1:18" x14ac:dyDescent="0.3">
      <c r="A3985" t="s">
        <v>3923</v>
      </c>
      <c r="B3985" s="17">
        <v>45119</v>
      </c>
      <c r="C3985" t="s">
        <v>543</v>
      </c>
      <c r="D3985" t="s">
        <v>3928</v>
      </c>
      <c r="E3985" t="s">
        <v>3929</v>
      </c>
      <c r="F3985" t="s">
        <v>3931</v>
      </c>
      <c r="G3985" t="s">
        <v>3921</v>
      </c>
      <c r="H3985" t="s">
        <v>3922</v>
      </c>
      <c r="I3985">
        <v>1383.3999999999999</v>
      </c>
      <c r="J3985" s="41">
        <v>1.3300000000000003E-2</v>
      </c>
      <c r="K3985" s="42">
        <v>18.399220000000003</v>
      </c>
      <c r="L3985" s="43">
        <v>0.97749999999999959</v>
      </c>
      <c r="M3985" s="42">
        <v>17.985237549999997</v>
      </c>
      <c r="N3985">
        <v>4</v>
      </c>
      <c r="O3985" s="43">
        <v>157.19999999999999</v>
      </c>
      <c r="P3985" s="42">
        <v>71</v>
      </c>
      <c r="Q3985" s="42">
        <v>11</v>
      </c>
      <c r="R3985" s="42">
        <v>4.5</v>
      </c>
    </row>
    <row r="3986" spans="1:18" x14ac:dyDescent="0.3">
      <c r="A3986" t="s">
        <v>3923</v>
      </c>
      <c r="B3986" s="17">
        <v>45120</v>
      </c>
      <c r="C3986" t="s">
        <v>543</v>
      </c>
      <c r="D3986" t="s">
        <v>3928</v>
      </c>
      <c r="E3986" t="s">
        <v>3929</v>
      </c>
      <c r="F3986" t="s">
        <v>3931</v>
      </c>
      <c r="G3986" t="s">
        <v>3921</v>
      </c>
      <c r="H3986" t="s">
        <v>3922</v>
      </c>
      <c r="I3986">
        <v>773.09999999999991</v>
      </c>
      <c r="J3986" s="41">
        <v>1.6399999999999998E-2</v>
      </c>
      <c r="K3986" s="42">
        <v>12.678839999999997</v>
      </c>
      <c r="L3986" s="43">
        <v>0.33350000000000007</v>
      </c>
      <c r="M3986" s="42">
        <v>4.2283931399999997</v>
      </c>
      <c r="N3986">
        <v>6</v>
      </c>
      <c r="O3986" s="43">
        <v>376.8</v>
      </c>
      <c r="P3986" s="42">
        <v>64</v>
      </c>
      <c r="Q3986" s="42">
        <v>15</v>
      </c>
      <c r="R3986" s="42">
        <v>12</v>
      </c>
    </row>
    <row r="3987" spans="1:18" x14ac:dyDescent="0.3">
      <c r="A3987" t="s">
        <v>3923</v>
      </c>
      <c r="B3987" s="17">
        <v>45121</v>
      </c>
      <c r="C3987" t="s">
        <v>543</v>
      </c>
      <c r="D3987" t="s">
        <v>3928</v>
      </c>
      <c r="E3987" t="s">
        <v>3929</v>
      </c>
      <c r="F3987" t="s">
        <v>3931</v>
      </c>
      <c r="G3987" t="s">
        <v>3921</v>
      </c>
      <c r="H3987" t="s">
        <v>3922</v>
      </c>
      <c r="I3987">
        <v>975</v>
      </c>
      <c r="J3987" s="41">
        <v>1.1700000000000004E-2</v>
      </c>
      <c r="K3987" s="42">
        <v>11.407500000000004</v>
      </c>
      <c r="L3987" s="43">
        <v>0.65549999999999986</v>
      </c>
      <c r="M3987" s="42">
        <v>7.4776162500000014</v>
      </c>
      <c r="N3987">
        <v>2</v>
      </c>
      <c r="O3987" s="43">
        <v>15.6</v>
      </c>
      <c r="P3987" s="42">
        <v>76</v>
      </c>
      <c r="Q3987" s="42">
        <v>11</v>
      </c>
      <c r="R3987" s="42">
        <v>1.5</v>
      </c>
    </row>
    <row r="3988" spans="1:18" x14ac:dyDescent="0.3">
      <c r="A3988" t="s">
        <v>3923</v>
      </c>
      <c r="B3988" s="17">
        <v>45122</v>
      </c>
      <c r="C3988" t="s">
        <v>543</v>
      </c>
      <c r="D3988" t="s">
        <v>3928</v>
      </c>
      <c r="E3988" t="s">
        <v>3929</v>
      </c>
      <c r="F3988" t="s">
        <v>3931</v>
      </c>
      <c r="G3988" t="s">
        <v>3921</v>
      </c>
      <c r="H3988" t="s">
        <v>3922</v>
      </c>
      <c r="I3988">
        <v>804.5</v>
      </c>
      <c r="J3988" s="41">
        <v>1.1399999999999999E-2</v>
      </c>
      <c r="K3988" s="42">
        <v>9.1712999999999987</v>
      </c>
      <c r="L3988" s="43">
        <v>1.5869999999999997</v>
      </c>
      <c r="M3988" s="42">
        <v>14.554853099999995</v>
      </c>
      <c r="N3988">
        <v>1</v>
      </c>
      <c r="O3988" s="43">
        <v>10.799999999999999</v>
      </c>
      <c r="P3988" s="42">
        <v>58</v>
      </c>
      <c r="Q3988" s="42">
        <v>13</v>
      </c>
      <c r="R3988" s="42">
        <v>0</v>
      </c>
    </row>
    <row r="3989" spans="1:18" x14ac:dyDescent="0.3">
      <c r="A3989" t="s">
        <v>3923</v>
      </c>
      <c r="B3989" s="17">
        <v>45123</v>
      </c>
      <c r="C3989" t="s">
        <v>543</v>
      </c>
      <c r="D3989" t="s">
        <v>3928</v>
      </c>
      <c r="E3989" t="s">
        <v>3929</v>
      </c>
      <c r="F3989" t="s">
        <v>3931</v>
      </c>
      <c r="G3989" t="s">
        <v>3921</v>
      </c>
      <c r="H3989" t="s">
        <v>3922</v>
      </c>
      <c r="I3989">
        <v>899.19999999999982</v>
      </c>
      <c r="J3989" s="41">
        <v>1.4900000000000002E-2</v>
      </c>
      <c r="K3989" s="42">
        <v>13.398079999999998</v>
      </c>
      <c r="L3989" s="43">
        <v>0.97749999999999959</v>
      </c>
      <c r="M3989" s="42">
        <v>13.096623199999993</v>
      </c>
      <c r="N3989">
        <v>1</v>
      </c>
      <c r="O3989" s="43">
        <v>37.199999999999996</v>
      </c>
      <c r="P3989" s="42">
        <v>28</v>
      </c>
      <c r="Q3989" s="42">
        <v>14</v>
      </c>
      <c r="R3989" s="42">
        <v>0</v>
      </c>
    </row>
    <row r="3990" spans="1:18" x14ac:dyDescent="0.3">
      <c r="A3990" t="s">
        <v>3923</v>
      </c>
      <c r="B3990" s="17">
        <v>45124</v>
      </c>
      <c r="C3990" t="s">
        <v>543</v>
      </c>
      <c r="D3990" t="s">
        <v>3928</v>
      </c>
      <c r="E3990" t="s">
        <v>3929</v>
      </c>
      <c r="F3990" t="s">
        <v>3931</v>
      </c>
      <c r="G3990" t="s">
        <v>3921</v>
      </c>
      <c r="H3990" t="s">
        <v>3922</v>
      </c>
      <c r="I3990">
        <v>841.69999999999982</v>
      </c>
      <c r="J3990" s="41">
        <v>1.1000000000000003E-2</v>
      </c>
      <c r="K3990" s="42">
        <v>9.258700000000001</v>
      </c>
      <c r="L3990" s="43">
        <v>1.4144999999999996</v>
      </c>
      <c r="M3990" s="42">
        <v>13.096431149999999</v>
      </c>
      <c r="N3990">
        <v>3</v>
      </c>
      <c r="O3990" s="43">
        <v>90</v>
      </c>
      <c r="P3990" s="42">
        <v>59</v>
      </c>
      <c r="Q3990" s="42">
        <v>2</v>
      </c>
      <c r="R3990" s="42">
        <v>18</v>
      </c>
    </row>
    <row r="3991" spans="1:18" x14ac:dyDescent="0.3">
      <c r="A3991" t="s">
        <v>3923</v>
      </c>
      <c r="B3991" s="17">
        <v>45125</v>
      </c>
      <c r="C3991" t="s">
        <v>543</v>
      </c>
      <c r="D3991" t="s">
        <v>3928</v>
      </c>
      <c r="E3991" t="s">
        <v>3929</v>
      </c>
      <c r="F3991" t="s">
        <v>3931</v>
      </c>
      <c r="G3991" t="s">
        <v>3921</v>
      </c>
      <c r="H3991" t="s">
        <v>3922</v>
      </c>
      <c r="I3991">
        <v>757.59999999999991</v>
      </c>
      <c r="J3991" s="41">
        <v>1.2100000000000003E-2</v>
      </c>
      <c r="K3991" s="42">
        <v>9.1669600000000013</v>
      </c>
      <c r="L3991" s="43">
        <v>1.2074999999999998</v>
      </c>
      <c r="M3991" s="42">
        <v>11.0691042</v>
      </c>
      <c r="N3991">
        <v>2</v>
      </c>
      <c r="O3991" s="43">
        <v>67.2</v>
      </c>
      <c r="P3991" s="42">
        <v>21</v>
      </c>
      <c r="Q3991" s="42">
        <v>5</v>
      </c>
      <c r="R3991" s="42">
        <v>7.5</v>
      </c>
    </row>
    <row r="3992" spans="1:18" x14ac:dyDescent="0.3">
      <c r="A3992" t="s">
        <v>3923</v>
      </c>
      <c r="B3992" s="17">
        <v>45126</v>
      </c>
      <c r="C3992" t="s">
        <v>543</v>
      </c>
      <c r="D3992" t="s">
        <v>3928</v>
      </c>
      <c r="E3992" t="s">
        <v>3929</v>
      </c>
      <c r="F3992" t="s">
        <v>3931</v>
      </c>
      <c r="G3992" t="s">
        <v>3921</v>
      </c>
      <c r="H3992" t="s">
        <v>3922</v>
      </c>
      <c r="I3992">
        <v>994.3</v>
      </c>
      <c r="J3992" s="41">
        <v>1.09E-2</v>
      </c>
      <c r="K3992" s="42">
        <v>10.837869999999999</v>
      </c>
      <c r="L3992" s="43">
        <v>1.2879999999999998</v>
      </c>
      <c r="M3992" s="42">
        <v>13.959176559999996</v>
      </c>
      <c r="N3992">
        <v>1</v>
      </c>
      <c r="O3992" s="43">
        <v>37.199999999999996</v>
      </c>
      <c r="P3992" s="42">
        <v>55</v>
      </c>
      <c r="Q3992" s="42">
        <v>7</v>
      </c>
      <c r="R3992" s="42">
        <v>4.5</v>
      </c>
    </row>
    <row r="3993" spans="1:18" x14ac:dyDescent="0.3">
      <c r="A3993" t="s">
        <v>3923</v>
      </c>
      <c r="B3993" s="17">
        <v>45127</v>
      </c>
      <c r="C3993" t="s">
        <v>543</v>
      </c>
      <c r="D3993" t="s">
        <v>3928</v>
      </c>
      <c r="E3993" t="s">
        <v>3929</v>
      </c>
      <c r="F3993" t="s">
        <v>3931</v>
      </c>
      <c r="G3993" t="s">
        <v>3921</v>
      </c>
      <c r="H3993" t="s">
        <v>3922</v>
      </c>
      <c r="I3993">
        <v>912.59999999999991</v>
      </c>
      <c r="J3993" s="41">
        <v>1.5600000000000003E-2</v>
      </c>
      <c r="K3993" s="42">
        <v>14.236560000000001</v>
      </c>
      <c r="L3993" s="43">
        <v>0.20700000000000002</v>
      </c>
      <c r="M3993" s="42">
        <v>2.9469679200000005</v>
      </c>
      <c r="N3993">
        <v>2</v>
      </c>
      <c r="O3993" s="43">
        <v>81.599999999999994</v>
      </c>
      <c r="P3993" s="42">
        <v>33</v>
      </c>
      <c r="Q3993" s="42">
        <v>13</v>
      </c>
      <c r="R3993" s="42">
        <v>0</v>
      </c>
    </row>
    <row r="3994" spans="1:18" x14ac:dyDescent="0.3">
      <c r="A3994" t="s">
        <v>3923</v>
      </c>
      <c r="B3994" s="17">
        <v>45128</v>
      </c>
      <c r="C3994" t="s">
        <v>543</v>
      </c>
      <c r="D3994" t="s">
        <v>3928</v>
      </c>
      <c r="E3994" t="s">
        <v>3929</v>
      </c>
      <c r="F3994" t="s">
        <v>3931</v>
      </c>
      <c r="G3994" t="s">
        <v>3921</v>
      </c>
      <c r="H3994" t="s">
        <v>3922</v>
      </c>
      <c r="I3994">
        <v>1237.5</v>
      </c>
      <c r="J3994" s="41">
        <v>1.2000000000000004E-2</v>
      </c>
      <c r="K3994" s="42">
        <v>14.850000000000005</v>
      </c>
      <c r="L3994" s="43">
        <v>1.1499999999999997</v>
      </c>
      <c r="M3994" s="42">
        <v>17.077500000000001</v>
      </c>
      <c r="N3994">
        <v>4</v>
      </c>
      <c r="O3994" s="43">
        <v>144</v>
      </c>
      <c r="P3994" s="42">
        <v>66</v>
      </c>
      <c r="Q3994" s="42">
        <v>10</v>
      </c>
      <c r="R3994" s="42">
        <v>7.5</v>
      </c>
    </row>
    <row r="3995" spans="1:18" x14ac:dyDescent="0.3">
      <c r="A3995" t="s">
        <v>3923</v>
      </c>
      <c r="B3995" s="17">
        <v>45129</v>
      </c>
      <c r="C3995" t="s">
        <v>543</v>
      </c>
      <c r="D3995" t="s">
        <v>3928</v>
      </c>
      <c r="E3995" t="s">
        <v>3929</v>
      </c>
      <c r="F3995" t="s">
        <v>3931</v>
      </c>
      <c r="G3995" t="s">
        <v>3921</v>
      </c>
      <c r="H3995" t="s">
        <v>3922</v>
      </c>
      <c r="I3995">
        <v>1261.5999999999999</v>
      </c>
      <c r="J3995" s="41">
        <v>1.6199999999999999E-2</v>
      </c>
      <c r="K3995" s="42">
        <v>20.437919999999998</v>
      </c>
      <c r="L3995" s="43">
        <v>1.2764999999999995</v>
      </c>
      <c r="M3995" s="42">
        <v>26.089004879999987</v>
      </c>
      <c r="N3995">
        <v>3</v>
      </c>
      <c r="O3995" s="43">
        <v>145.19999999999999</v>
      </c>
      <c r="P3995" s="42">
        <v>44</v>
      </c>
      <c r="Q3995" s="42">
        <v>7</v>
      </c>
      <c r="R3995" s="42">
        <v>7.5</v>
      </c>
    </row>
    <row r="3996" spans="1:18" x14ac:dyDescent="0.3">
      <c r="A3996" t="s">
        <v>3923</v>
      </c>
      <c r="B3996" s="17">
        <v>45130</v>
      </c>
      <c r="C3996" t="s">
        <v>543</v>
      </c>
      <c r="D3996" t="s">
        <v>3928</v>
      </c>
      <c r="E3996" t="s">
        <v>3929</v>
      </c>
      <c r="F3996" t="s">
        <v>3931</v>
      </c>
      <c r="G3996" t="s">
        <v>3921</v>
      </c>
      <c r="H3996" t="s">
        <v>3922</v>
      </c>
      <c r="I3996">
        <v>737.09999999999991</v>
      </c>
      <c r="J3996" s="41">
        <v>1.2200000000000003E-2</v>
      </c>
      <c r="K3996" s="42">
        <v>8.9926200000000005</v>
      </c>
      <c r="L3996" s="43">
        <v>0.66699999999999993</v>
      </c>
      <c r="M3996" s="42">
        <v>5.9980775399999997</v>
      </c>
      <c r="N3996">
        <v>1</v>
      </c>
      <c r="O3996" s="43">
        <v>84</v>
      </c>
      <c r="P3996" s="42">
        <v>58</v>
      </c>
      <c r="Q3996" s="42">
        <v>15</v>
      </c>
      <c r="R3996" s="42">
        <v>0</v>
      </c>
    </row>
    <row r="3997" spans="1:18" x14ac:dyDescent="0.3">
      <c r="A3997" t="s">
        <v>3923</v>
      </c>
      <c r="B3997" s="17">
        <v>45131</v>
      </c>
      <c r="C3997" t="s">
        <v>543</v>
      </c>
      <c r="D3997" t="s">
        <v>3928</v>
      </c>
      <c r="E3997" t="s">
        <v>3929</v>
      </c>
      <c r="F3997" t="s">
        <v>3931</v>
      </c>
      <c r="G3997" t="s">
        <v>3921</v>
      </c>
      <c r="H3997" t="s">
        <v>3922</v>
      </c>
      <c r="I3997">
        <v>815.3</v>
      </c>
      <c r="J3997" s="41">
        <v>1.2500000000000004E-2</v>
      </c>
      <c r="K3997" s="42">
        <v>10.191250000000004</v>
      </c>
      <c r="L3997" s="43">
        <v>1.4374999999999996</v>
      </c>
      <c r="M3997" s="42">
        <v>14.649921875</v>
      </c>
      <c r="N3997">
        <v>2</v>
      </c>
      <c r="O3997" s="43">
        <v>22.8</v>
      </c>
      <c r="P3997" s="42">
        <v>54</v>
      </c>
      <c r="Q3997" s="42">
        <v>1</v>
      </c>
      <c r="R3997" s="42">
        <v>15</v>
      </c>
    </row>
    <row r="3998" spans="1:18" x14ac:dyDescent="0.3">
      <c r="A3998" t="s">
        <v>3923</v>
      </c>
      <c r="B3998" s="17">
        <v>45132</v>
      </c>
      <c r="C3998" t="s">
        <v>543</v>
      </c>
      <c r="D3998" t="s">
        <v>3928</v>
      </c>
      <c r="E3998" t="s">
        <v>3929</v>
      </c>
      <c r="F3998" t="s">
        <v>3931</v>
      </c>
      <c r="G3998" t="s">
        <v>3921</v>
      </c>
      <c r="H3998" t="s">
        <v>3922</v>
      </c>
      <c r="I3998">
        <v>1195</v>
      </c>
      <c r="J3998" s="41">
        <v>1.1800000000000001E-2</v>
      </c>
      <c r="K3998" s="42">
        <v>14.101000000000001</v>
      </c>
      <c r="L3998" s="43">
        <v>1.2419999999999995</v>
      </c>
      <c r="M3998" s="42">
        <v>17.513441999999994</v>
      </c>
      <c r="N3998">
        <v>3</v>
      </c>
      <c r="O3998" s="43">
        <v>26.4</v>
      </c>
      <c r="P3998" s="42">
        <v>57</v>
      </c>
      <c r="Q3998" s="42">
        <v>3</v>
      </c>
      <c r="R3998" s="42">
        <v>4.5</v>
      </c>
    </row>
    <row r="3999" spans="1:18" x14ac:dyDescent="0.3">
      <c r="A3999" t="s">
        <v>3923</v>
      </c>
      <c r="B3999" s="17">
        <v>45133</v>
      </c>
      <c r="C3999" t="s">
        <v>543</v>
      </c>
      <c r="D3999" t="s">
        <v>3928</v>
      </c>
      <c r="E3999" t="s">
        <v>3929</v>
      </c>
      <c r="F3999" t="s">
        <v>3931</v>
      </c>
      <c r="G3999" t="s">
        <v>3921</v>
      </c>
      <c r="H3999" t="s">
        <v>3922</v>
      </c>
      <c r="I3999">
        <v>590</v>
      </c>
      <c r="J3999" s="41">
        <v>9.8000000000000014E-3</v>
      </c>
      <c r="K3999" s="42">
        <v>5.7820000000000009</v>
      </c>
      <c r="L3999" s="43">
        <v>0.13800000000000004</v>
      </c>
      <c r="M3999" s="42">
        <v>0.7979160000000004</v>
      </c>
      <c r="N3999">
        <v>5</v>
      </c>
      <c r="O3999" s="43">
        <v>86.399999999999991</v>
      </c>
      <c r="P3999" s="42">
        <v>74</v>
      </c>
      <c r="Q3999" s="42">
        <v>16</v>
      </c>
      <c r="R3999" s="42">
        <v>3</v>
      </c>
    </row>
    <row r="4000" spans="1:18" x14ac:dyDescent="0.3">
      <c r="A4000" t="s">
        <v>3923</v>
      </c>
      <c r="B4000" s="17">
        <v>45134</v>
      </c>
      <c r="C4000" t="s">
        <v>543</v>
      </c>
      <c r="D4000" t="s">
        <v>3928</v>
      </c>
      <c r="E4000" t="s">
        <v>3929</v>
      </c>
      <c r="F4000" t="s">
        <v>3931</v>
      </c>
      <c r="G4000" t="s">
        <v>3921</v>
      </c>
      <c r="H4000" t="s">
        <v>3922</v>
      </c>
      <c r="I4000">
        <v>1216.5999999999999</v>
      </c>
      <c r="J4000" s="41">
        <v>1.0300000000000004E-2</v>
      </c>
      <c r="K4000" s="42">
        <v>12.530980000000003</v>
      </c>
      <c r="L4000" s="43">
        <v>0.42550000000000004</v>
      </c>
      <c r="M4000" s="42">
        <v>5.331931990000002</v>
      </c>
      <c r="N4000">
        <v>3</v>
      </c>
      <c r="O4000" s="43">
        <v>128.4</v>
      </c>
      <c r="P4000" s="42">
        <v>65</v>
      </c>
      <c r="Q4000" s="42">
        <v>9</v>
      </c>
      <c r="R4000" s="42">
        <v>1.5</v>
      </c>
    </row>
    <row r="4001" spans="1:18" x14ac:dyDescent="0.3">
      <c r="A4001" t="s">
        <v>3923</v>
      </c>
      <c r="B4001" s="17">
        <v>45135</v>
      </c>
      <c r="C4001" t="s">
        <v>543</v>
      </c>
      <c r="D4001" t="s">
        <v>3928</v>
      </c>
      <c r="E4001" t="s">
        <v>3929</v>
      </c>
      <c r="F4001" t="s">
        <v>3931</v>
      </c>
      <c r="G4001" t="s">
        <v>3921</v>
      </c>
      <c r="H4001" t="s">
        <v>3922</v>
      </c>
      <c r="I4001">
        <v>892.40000000000009</v>
      </c>
      <c r="J4001" s="41">
        <v>1.2100000000000003E-2</v>
      </c>
      <c r="K4001" s="42">
        <v>10.798040000000004</v>
      </c>
      <c r="L4001" s="43">
        <v>0.44850000000000007</v>
      </c>
      <c r="M4001" s="42">
        <v>4.8429209400000026</v>
      </c>
      <c r="N4001">
        <v>4</v>
      </c>
      <c r="O4001" s="43">
        <v>278.39999999999998</v>
      </c>
      <c r="P4001" s="42">
        <v>58</v>
      </c>
      <c r="Q4001" s="42">
        <v>9</v>
      </c>
      <c r="R4001" s="42">
        <v>3</v>
      </c>
    </row>
    <row r="4002" spans="1:18" x14ac:dyDescent="0.3">
      <c r="A4002" t="s">
        <v>3923</v>
      </c>
      <c r="B4002" s="17">
        <v>45136</v>
      </c>
      <c r="C4002" t="s">
        <v>543</v>
      </c>
      <c r="D4002" t="s">
        <v>3928</v>
      </c>
      <c r="E4002" t="s">
        <v>3929</v>
      </c>
      <c r="F4002" t="s">
        <v>3931</v>
      </c>
      <c r="G4002" t="s">
        <v>3921</v>
      </c>
      <c r="H4002" t="s">
        <v>3922</v>
      </c>
      <c r="I4002">
        <v>734.90000000000009</v>
      </c>
      <c r="J4002" s="41">
        <v>1.4800000000000004E-2</v>
      </c>
      <c r="K4002" s="42">
        <v>10.876520000000005</v>
      </c>
      <c r="L4002" s="43">
        <v>1.0234999999999999</v>
      </c>
      <c r="M4002" s="42">
        <v>11.132118220000002</v>
      </c>
      <c r="N4002">
        <v>4</v>
      </c>
      <c r="O4002" s="43">
        <v>128.4</v>
      </c>
      <c r="P4002" s="42">
        <v>76</v>
      </c>
      <c r="Q4002" s="42">
        <v>1</v>
      </c>
      <c r="R4002" s="42">
        <v>0</v>
      </c>
    </row>
    <row r="4003" spans="1:18" x14ac:dyDescent="0.3">
      <c r="A4003" t="s">
        <v>3923</v>
      </c>
      <c r="B4003" s="17">
        <v>45137</v>
      </c>
      <c r="C4003" t="s">
        <v>543</v>
      </c>
      <c r="D4003" t="s">
        <v>3928</v>
      </c>
      <c r="E4003" t="s">
        <v>3929</v>
      </c>
      <c r="F4003" t="s">
        <v>3931</v>
      </c>
      <c r="G4003" t="s">
        <v>3921</v>
      </c>
      <c r="H4003" t="s">
        <v>3922</v>
      </c>
      <c r="I4003">
        <v>931.8</v>
      </c>
      <c r="J4003" s="41">
        <v>1.1900000000000003E-2</v>
      </c>
      <c r="K4003" s="42">
        <v>11.088420000000001</v>
      </c>
      <c r="L4003" s="43">
        <v>0.55199999999999982</v>
      </c>
      <c r="M4003" s="42">
        <v>6.1208078399999986</v>
      </c>
      <c r="N4003">
        <v>3</v>
      </c>
      <c r="O4003" s="43">
        <v>169.2</v>
      </c>
      <c r="P4003" s="42">
        <v>37</v>
      </c>
      <c r="Q4003" s="42">
        <v>9</v>
      </c>
      <c r="R4003" s="42">
        <v>3</v>
      </c>
    </row>
    <row r="4004" spans="1:18" x14ac:dyDescent="0.3">
      <c r="A4004" t="s">
        <v>3923</v>
      </c>
      <c r="B4004" s="17">
        <v>45138</v>
      </c>
      <c r="C4004" t="s">
        <v>543</v>
      </c>
      <c r="D4004" t="s">
        <v>3928</v>
      </c>
      <c r="E4004" t="s">
        <v>3929</v>
      </c>
      <c r="F4004" t="s">
        <v>3931</v>
      </c>
      <c r="G4004" t="s">
        <v>3921</v>
      </c>
      <c r="H4004" t="s">
        <v>3922</v>
      </c>
      <c r="I4004">
        <v>1375.1</v>
      </c>
      <c r="J4004" s="41">
        <v>1.2200000000000004E-2</v>
      </c>
      <c r="K4004" s="42">
        <v>16.776220000000006</v>
      </c>
      <c r="L4004" s="43">
        <v>1.1269999999999996</v>
      </c>
      <c r="M4004" s="42">
        <v>18.906799939999999</v>
      </c>
      <c r="N4004">
        <v>3</v>
      </c>
      <c r="O4004" s="43">
        <v>93.6</v>
      </c>
      <c r="P4004" s="42">
        <v>45</v>
      </c>
      <c r="Q4004" s="42">
        <v>14</v>
      </c>
      <c r="R4004" s="42">
        <v>4.5</v>
      </c>
    </row>
    <row r="4005" spans="1:18" x14ac:dyDescent="0.3">
      <c r="A4005" t="s">
        <v>3923</v>
      </c>
      <c r="B4005" s="17">
        <v>45139</v>
      </c>
      <c r="C4005" t="s">
        <v>543</v>
      </c>
      <c r="D4005" t="s">
        <v>3928</v>
      </c>
      <c r="E4005" t="s">
        <v>3929</v>
      </c>
      <c r="F4005" t="s">
        <v>3931</v>
      </c>
      <c r="G4005" t="s">
        <v>3921</v>
      </c>
      <c r="H4005" t="s">
        <v>3922</v>
      </c>
      <c r="I4005">
        <v>620.19999999999993</v>
      </c>
      <c r="J4005" s="41">
        <v>1.0700000000000001E-2</v>
      </c>
      <c r="K4005" s="42">
        <v>6.6361400000000001</v>
      </c>
      <c r="L4005" s="43">
        <v>0.43700000000000006</v>
      </c>
      <c r="M4005" s="42">
        <v>2.8999931800000005</v>
      </c>
      <c r="N4005">
        <v>2</v>
      </c>
      <c r="O4005" s="43">
        <v>75.599999999999994</v>
      </c>
      <c r="P4005" s="42">
        <v>47</v>
      </c>
      <c r="Q4005" s="42">
        <v>4</v>
      </c>
      <c r="R4005" s="42">
        <v>1.5</v>
      </c>
    </row>
    <row r="4006" spans="1:18" x14ac:dyDescent="0.3">
      <c r="A4006" t="s">
        <v>3923</v>
      </c>
      <c r="B4006" s="17">
        <v>45140</v>
      </c>
      <c r="C4006" t="s">
        <v>543</v>
      </c>
      <c r="D4006" t="s">
        <v>3928</v>
      </c>
      <c r="E4006" t="s">
        <v>3929</v>
      </c>
      <c r="F4006" t="s">
        <v>3931</v>
      </c>
      <c r="G4006" t="s">
        <v>3921</v>
      </c>
      <c r="H4006" t="s">
        <v>3922</v>
      </c>
      <c r="I4006">
        <v>681.59999999999991</v>
      </c>
      <c r="J4006" s="41">
        <v>1.3800000000000003E-2</v>
      </c>
      <c r="K4006" s="42">
        <v>9.4060800000000011</v>
      </c>
      <c r="L4006" s="43">
        <v>0.36800000000000005</v>
      </c>
      <c r="M4006" s="42">
        <v>3.461437440000001</v>
      </c>
      <c r="N4006">
        <v>1</v>
      </c>
      <c r="O4006" s="43">
        <v>14.399999999999999</v>
      </c>
      <c r="P4006" s="42">
        <v>80</v>
      </c>
      <c r="Q4006" s="42">
        <v>4</v>
      </c>
      <c r="R4006" s="42">
        <v>6</v>
      </c>
    </row>
    <row r="4007" spans="1:18" x14ac:dyDescent="0.3">
      <c r="A4007" t="s">
        <v>3923</v>
      </c>
      <c r="B4007" s="17">
        <v>45141</v>
      </c>
      <c r="C4007" t="s">
        <v>543</v>
      </c>
      <c r="D4007" t="s">
        <v>3928</v>
      </c>
      <c r="E4007" t="s">
        <v>3929</v>
      </c>
      <c r="F4007" t="s">
        <v>3931</v>
      </c>
      <c r="G4007" t="s">
        <v>3921</v>
      </c>
      <c r="H4007" t="s">
        <v>3922</v>
      </c>
      <c r="I4007">
        <v>1220.3</v>
      </c>
      <c r="J4007" s="41">
        <v>1.0000000000000002E-2</v>
      </c>
      <c r="K4007" s="42">
        <v>12.203000000000001</v>
      </c>
      <c r="L4007" s="43">
        <v>0.20700000000000005</v>
      </c>
      <c r="M4007" s="42">
        <v>2.526021000000001</v>
      </c>
      <c r="N4007">
        <v>6</v>
      </c>
      <c r="O4007" s="43">
        <v>294</v>
      </c>
      <c r="P4007" s="42">
        <v>47</v>
      </c>
      <c r="Q4007" s="42">
        <v>10</v>
      </c>
      <c r="R4007" s="42">
        <v>6</v>
      </c>
    </row>
    <row r="4008" spans="1:18" x14ac:dyDescent="0.3">
      <c r="A4008" t="s">
        <v>3923</v>
      </c>
      <c r="B4008" s="17">
        <v>45142</v>
      </c>
      <c r="C4008" t="s">
        <v>543</v>
      </c>
      <c r="D4008" t="s">
        <v>3928</v>
      </c>
      <c r="E4008" t="s">
        <v>3929</v>
      </c>
      <c r="F4008" t="s">
        <v>3931</v>
      </c>
      <c r="G4008" t="s">
        <v>3921</v>
      </c>
      <c r="H4008" t="s">
        <v>3922</v>
      </c>
      <c r="I4008">
        <v>677.3</v>
      </c>
      <c r="J4008" s="41">
        <v>1.09E-2</v>
      </c>
      <c r="K4008" s="42">
        <v>7.3825699999999994</v>
      </c>
      <c r="L4008" s="43">
        <v>1.2304999999999997</v>
      </c>
      <c r="M4008" s="42">
        <v>9.0842523849999974</v>
      </c>
      <c r="N4008">
        <v>3</v>
      </c>
      <c r="O4008" s="43">
        <v>88.8</v>
      </c>
      <c r="P4008" s="42">
        <v>63</v>
      </c>
      <c r="Q4008" s="42">
        <v>5</v>
      </c>
      <c r="R4008" s="42">
        <v>1.5</v>
      </c>
    </row>
    <row r="4009" spans="1:18" x14ac:dyDescent="0.3">
      <c r="A4009" t="s">
        <v>3923</v>
      </c>
      <c r="B4009" s="17">
        <v>45143</v>
      </c>
      <c r="C4009" t="s">
        <v>543</v>
      </c>
      <c r="D4009" t="s">
        <v>3928</v>
      </c>
      <c r="E4009" t="s">
        <v>3929</v>
      </c>
      <c r="F4009" t="s">
        <v>3931</v>
      </c>
      <c r="G4009" t="s">
        <v>3921</v>
      </c>
      <c r="H4009" t="s">
        <v>3922</v>
      </c>
      <c r="I4009">
        <v>917.59999999999991</v>
      </c>
      <c r="J4009" s="41">
        <v>1.2699999999999999E-2</v>
      </c>
      <c r="K4009" s="42">
        <v>11.653519999999999</v>
      </c>
      <c r="L4009" s="43">
        <v>0.77049999999999974</v>
      </c>
      <c r="M4009" s="42">
        <v>8.9790371599999954</v>
      </c>
      <c r="N4009">
        <v>5</v>
      </c>
      <c r="O4009" s="43">
        <v>314.39999999999998</v>
      </c>
      <c r="P4009" s="42">
        <v>47</v>
      </c>
      <c r="Q4009" s="42">
        <v>15</v>
      </c>
      <c r="R4009" s="42">
        <v>3</v>
      </c>
    </row>
    <row r="4010" spans="1:18" x14ac:dyDescent="0.3">
      <c r="A4010" t="s">
        <v>3923</v>
      </c>
      <c r="B4010" s="17">
        <v>45144</v>
      </c>
      <c r="C4010" t="s">
        <v>543</v>
      </c>
      <c r="D4010" t="s">
        <v>3928</v>
      </c>
      <c r="E4010" t="s">
        <v>3929</v>
      </c>
      <c r="F4010" t="s">
        <v>3931</v>
      </c>
      <c r="G4010" t="s">
        <v>3921</v>
      </c>
      <c r="H4010" t="s">
        <v>3922</v>
      </c>
      <c r="I4010">
        <v>694.59999999999991</v>
      </c>
      <c r="J4010" s="41">
        <v>6.700000000000002E-3</v>
      </c>
      <c r="K4010" s="42">
        <v>4.6538200000000005</v>
      </c>
      <c r="L4010" s="43">
        <v>0.77049999999999974</v>
      </c>
      <c r="M4010" s="42">
        <v>3.5857683099999993</v>
      </c>
      <c r="N4010">
        <v>5</v>
      </c>
      <c r="O4010" s="43">
        <v>266.39999999999998</v>
      </c>
      <c r="P4010" s="42">
        <v>58</v>
      </c>
      <c r="Q4010" s="42">
        <v>15</v>
      </c>
      <c r="R4010" s="42">
        <v>1.5</v>
      </c>
    </row>
    <row r="4011" spans="1:18" x14ac:dyDescent="0.3">
      <c r="A4011" t="s">
        <v>3923</v>
      </c>
      <c r="B4011" s="17">
        <v>45145</v>
      </c>
      <c r="C4011" t="s">
        <v>543</v>
      </c>
      <c r="D4011" t="s">
        <v>3928</v>
      </c>
      <c r="E4011" t="s">
        <v>3929</v>
      </c>
      <c r="F4011" t="s">
        <v>3931</v>
      </c>
      <c r="G4011" t="s">
        <v>3921</v>
      </c>
      <c r="H4011" t="s">
        <v>3922</v>
      </c>
      <c r="I4011">
        <v>1080.8999999999999</v>
      </c>
      <c r="J4011" s="41">
        <v>9.8000000000000032E-3</v>
      </c>
      <c r="K4011" s="42">
        <v>10.592820000000001</v>
      </c>
      <c r="L4011" s="43">
        <v>1.5179999999999993</v>
      </c>
      <c r="M4011" s="42">
        <v>16.079900759999994</v>
      </c>
      <c r="N4011">
        <v>2</v>
      </c>
      <c r="O4011" s="43">
        <v>0</v>
      </c>
      <c r="P4011" s="42">
        <v>39</v>
      </c>
      <c r="Q4011" s="42">
        <v>10</v>
      </c>
      <c r="R4011" s="42">
        <v>3</v>
      </c>
    </row>
    <row r="4012" spans="1:18" x14ac:dyDescent="0.3">
      <c r="A4012" t="s">
        <v>3923</v>
      </c>
      <c r="B4012" s="17">
        <v>45146</v>
      </c>
      <c r="C4012" t="s">
        <v>543</v>
      </c>
      <c r="D4012" t="s">
        <v>3928</v>
      </c>
      <c r="E4012" t="s">
        <v>3929</v>
      </c>
      <c r="F4012" t="s">
        <v>3931</v>
      </c>
      <c r="G4012" t="s">
        <v>3921</v>
      </c>
      <c r="H4012" t="s">
        <v>3922</v>
      </c>
      <c r="I4012">
        <v>702.8</v>
      </c>
      <c r="J4012" s="41">
        <v>8.8000000000000023E-3</v>
      </c>
      <c r="K4012" s="42">
        <v>6.1846400000000008</v>
      </c>
      <c r="L4012" s="43">
        <v>1.3109999999999997</v>
      </c>
      <c r="M4012" s="42">
        <v>8.1080630399999993</v>
      </c>
      <c r="N4012">
        <v>2</v>
      </c>
      <c r="O4012" s="43">
        <v>26.4</v>
      </c>
      <c r="P4012" s="42">
        <v>42</v>
      </c>
      <c r="Q4012" s="42">
        <v>17</v>
      </c>
      <c r="R4012" s="42">
        <v>4.5</v>
      </c>
    </row>
    <row r="4013" spans="1:18" x14ac:dyDescent="0.3">
      <c r="A4013" t="s">
        <v>3923</v>
      </c>
      <c r="B4013" s="17">
        <v>45147</v>
      </c>
      <c r="C4013" t="s">
        <v>543</v>
      </c>
      <c r="D4013" t="s">
        <v>3928</v>
      </c>
      <c r="E4013" t="s">
        <v>3929</v>
      </c>
      <c r="F4013" t="s">
        <v>3931</v>
      </c>
      <c r="G4013" t="s">
        <v>3921</v>
      </c>
      <c r="H4013" t="s">
        <v>3922</v>
      </c>
      <c r="I4013">
        <v>1045.5</v>
      </c>
      <c r="J4013" s="41">
        <v>1.3100000000000002E-2</v>
      </c>
      <c r="K4013" s="42">
        <v>13.696050000000003</v>
      </c>
      <c r="L4013" s="43">
        <v>0.78199999999999958</v>
      </c>
      <c r="M4013" s="42">
        <v>10.710311099999997</v>
      </c>
      <c r="N4013">
        <v>6</v>
      </c>
      <c r="O4013" s="43">
        <v>250.79999999999998</v>
      </c>
      <c r="P4013" s="42">
        <v>50</v>
      </c>
      <c r="Q4013" s="42">
        <v>18</v>
      </c>
      <c r="R4013" s="42">
        <v>10.5</v>
      </c>
    </row>
    <row r="4014" spans="1:18" x14ac:dyDescent="0.3">
      <c r="A4014" t="s">
        <v>3923</v>
      </c>
      <c r="B4014" s="17">
        <v>45148</v>
      </c>
      <c r="C4014" t="s">
        <v>543</v>
      </c>
      <c r="D4014" t="s">
        <v>3928</v>
      </c>
      <c r="E4014" t="s">
        <v>3929</v>
      </c>
      <c r="F4014" t="s">
        <v>3931</v>
      </c>
      <c r="G4014" t="s">
        <v>3921</v>
      </c>
      <c r="H4014" t="s">
        <v>3922</v>
      </c>
      <c r="I4014">
        <v>1198.8999999999999</v>
      </c>
      <c r="J4014" s="41">
        <v>1.04E-2</v>
      </c>
      <c r="K4014" s="42">
        <v>12.468559999999998</v>
      </c>
      <c r="L4014" s="43">
        <v>0.57499999999999984</v>
      </c>
      <c r="M4014" s="42">
        <v>7.1694219999999973</v>
      </c>
      <c r="N4014">
        <v>5</v>
      </c>
      <c r="O4014" s="43">
        <v>202.79999999999998</v>
      </c>
      <c r="P4014" s="42">
        <v>45</v>
      </c>
      <c r="Q4014" s="42">
        <v>9</v>
      </c>
      <c r="R4014" s="42">
        <v>1.5</v>
      </c>
    </row>
    <row r="4015" spans="1:18" x14ac:dyDescent="0.3">
      <c r="A4015" t="s">
        <v>3923</v>
      </c>
      <c r="B4015" s="17">
        <v>45149</v>
      </c>
      <c r="C4015" t="s">
        <v>543</v>
      </c>
      <c r="D4015" t="s">
        <v>3928</v>
      </c>
      <c r="E4015" t="s">
        <v>3929</v>
      </c>
      <c r="F4015" t="s">
        <v>3931</v>
      </c>
      <c r="G4015" t="s">
        <v>3921</v>
      </c>
      <c r="H4015" t="s">
        <v>3922</v>
      </c>
      <c r="I4015">
        <v>1154.1999999999998</v>
      </c>
      <c r="J4015" s="41">
        <v>1.5900000000000001E-2</v>
      </c>
      <c r="K4015" s="42">
        <v>18.351779999999998</v>
      </c>
      <c r="L4015" s="43">
        <v>1.5409999999999995</v>
      </c>
      <c r="M4015" s="42">
        <v>28.280092979999989</v>
      </c>
      <c r="N4015">
        <v>4</v>
      </c>
      <c r="O4015" s="43">
        <v>158.4</v>
      </c>
      <c r="P4015" s="42">
        <v>79</v>
      </c>
      <c r="Q4015" s="42">
        <v>7</v>
      </c>
      <c r="R4015" s="42">
        <v>1.5</v>
      </c>
    </row>
    <row r="4016" spans="1:18" x14ac:dyDescent="0.3">
      <c r="A4016" t="s">
        <v>3923</v>
      </c>
      <c r="B4016" s="17">
        <v>45150</v>
      </c>
      <c r="C4016" t="s">
        <v>543</v>
      </c>
      <c r="D4016" t="s">
        <v>3928</v>
      </c>
      <c r="E4016" t="s">
        <v>3929</v>
      </c>
      <c r="F4016" t="s">
        <v>3931</v>
      </c>
      <c r="G4016" t="s">
        <v>3921</v>
      </c>
      <c r="H4016" t="s">
        <v>3922</v>
      </c>
      <c r="I4016">
        <v>956.09999999999991</v>
      </c>
      <c r="J4016" s="41">
        <v>1.1300000000000001E-2</v>
      </c>
      <c r="K4016" s="42">
        <v>10.803929999999999</v>
      </c>
      <c r="L4016" s="43">
        <v>0.55199999999999982</v>
      </c>
      <c r="M4016" s="42">
        <v>5.9637693599999979</v>
      </c>
      <c r="N4016">
        <v>1</v>
      </c>
      <c r="O4016" s="43">
        <v>68.399999999999991</v>
      </c>
      <c r="P4016" s="42">
        <v>64</v>
      </c>
      <c r="Q4016" s="42">
        <v>15</v>
      </c>
      <c r="R4016" s="42">
        <v>0</v>
      </c>
    </row>
    <row r="4017" spans="1:18" x14ac:dyDescent="0.3">
      <c r="A4017" t="s">
        <v>3923</v>
      </c>
      <c r="B4017" s="17">
        <v>45151</v>
      </c>
      <c r="C4017" t="s">
        <v>543</v>
      </c>
      <c r="D4017" t="s">
        <v>3928</v>
      </c>
      <c r="E4017" t="s">
        <v>3929</v>
      </c>
      <c r="F4017" t="s">
        <v>3931</v>
      </c>
      <c r="G4017" t="s">
        <v>3921</v>
      </c>
      <c r="H4017" t="s">
        <v>3922</v>
      </c>
      <c r="I4017">
        <v>1073.6999999999998</v>
      </c>
      <c r="J4017" s="41">
        <v>1.4399999999999998E-2</v>
      </c>
      <c r="K4017" s="42">
        <v>15.461279999999995</v>
      </c>
      <c r="L4017" s="43">
        <v>0.51749999999999996</v>
      </c>
      <c r="M4017" s="42">
        <v>8.0012123999999964</v>
      </c>
      <c r="N4017">
        <v>5</v>
      </c>
      <c r="O4017" s="43">
        <v>379.2</v>
      </c>
      <c r="P4017" s="42">
        <v>52</v>
      </c>
      <c r="Q4017" s="42">
        <v>11</v>
      </c>
      <c r="R4017" s="42">
        <v>10.5</v>
      </c>
    </row>
    <row r="4018" spans="1:18" x14ac:dyDescent="0.3">
      <c r="A4018" t="s">
        <v>3923</v>
      </c>
      <c r="B4018" s="17">
        <v>45152</v>
      </c>
      <c r="C4018" t="s">
        <v>543</v>
      </c>
      <c r="D4018" t="s">
        <v>3928</v>
      </c>
      <c r="E4018" t="s">
        <v>3929</v>
      </c>
      <c r="F4018" t="s">
        <v>3931</v>
      </c>
      <c r="G4018" t="s">
        <v>3921</v>
      </c>
      <c r="H4018" t="s">
        <v>3922</v>
      </c>
      <c r="I4018">
        <v>1341.6</v>
      </c>
      <c r="J4018" s="41">
        <v>1.6399999999999998E-2</v>
      </c>
      <c r="K4018" s="42">
        <v>22.002239999999997</v>
      </c>
      <c r="L4018" s="43">
        <v>0.42550000000000004</v>
      </c>
      <c r="M4018" s="42">
        <v>9.361953119999999</v>
      </c>
      <c r="N4018">
        <v>4</v>
      </c>
      <c r="O4018" s="43">
        <v>123.6</v>
      </c>
      <c r="P4018" s="42">
        <v>67</v>
      </c>
      <c r="Q4018" s="42">
        <v>6</v>
      </c>
      <c r="R4018" s="42">
        <v>12</v>
      </c>
    </row>
    <row r="4019" spans="1:18" x14ac:dyDescent="0.3">
      <c r="A4019" t="s">
        <v>3923</v>
      </c>
      <c r="B4019" s="17">
        <v>45153</v>
      </c>
      <c r="C4019" t="s">
        <v>543</v>
      </c>
      <c r="D4019" t="s">
        <v>3928</v>
      </c>
      <c r="E4019" t="s">
        <v>3929</v>
      </c>
      <c r="F4019" t="s">
        <v>3931</v>
      </c>
      <c r="G4019" t="s">
        <v>3921</v>
      </c>
      <c r="H4019" t="s">
        <v>3922</v>
      </c>
      <c r="I4019">
        <v>1091.5</v>
      </c>
      <c r="J4019" s="41">
        <v>1.47E-2</v>
      </c>
      <c r="K4019" s="42">
        <v>16.04505</v>
      </c>
      <c r="L4019" s="43">
        <v>0.46000000000000008</v>
      </c>
      <c r="M4019" s="42">
        <v>7.3807230000000015</v>
      </c>
      <c r="N4019">
        <v>2</v>
      </c>
      <c r="O4019" s="43">
        <v>25.2</v>
      </c>
      <c r="P4019" s="42">
        <v>27</v>
      </c>
      <c r="Q4019" s="42">
        <v>12</v>
      </c>
      <c r="R4019" s="42">
        <v>10.5</v>
      </c>
    </row>
    <row r="4020" spans="1:18" x14ac:dyDescent="0.3">
      <c r="A4020" t="s">
        <v>3923</v>
      </c>
      <c r="B4020" s="17">
        <v>45154</v>
      </c>
      <c r="C4020" t="s">
        <v>543</v>
      </c>
      <c r="D4020" t="s">
        <v>3928</v>
      </c>
      <c r="E4020" t="s">
        <v>3929</v>
      </c>
      <c r="F4020" t="s">
        <v>3931</v>
      </c>
      <c r="G4020" t="s">
        <v>3921</v>
      </c>
      <c r="H4020" t="s">
        <v>3922</v>
      </c>
      <c r="I4020">
        <v>1075.8</v>
      </c>
      <c r="J4020" s="41">
        <v>1.0200000000000001E-2</v>
      </c>
      <c r="K4020" s="42">
        <v>10.97316</v>
      </c>
      <c r="L4020" s="43">
        <v>1.38</v>
      </c>
      <c r="M4020" s="42">
        <v>15.142960799999999</v>
      </c>
      <c r="N4020">
        <v>3</v>
      </c>
      <c r="O4020" s="43">
        <v>100.8</v>
      </c>
      <c r="P4020" s="42">
        <v>40</v>
      </c>
      <c r="Q4020" s="42">
        <v>8</v>
      </c>
      <c r="R4020" s="42">
        <v>7.5</v>
      </c>
    </row>
    <row r="4021" spans="1:18" x14ac:dyDescent="0.3">
      <c r="A4021" t="s">
        <v>3923</v>
      </c>
      <c r="B4021" s="17">
        <v>45155</v>
      </c>
      <c r="C4021" t="s">
        <v>543</v>
      </c>
      <c r="D4021" t="s">
        <v>3928</v>
      </c>
      <c r="E4021" t="s">
        <v>3929</v>
      </c>
      <c r="F4021" t="s">
        <v>3931</v>
      </c>
      <c r="G4021" t="s">
        <v>3921</v>
      </c>
      <c r="H4021" t="s">
        <v>3922</v>
      </c>
      <c r="I4021">
        <v>1188.8999999999999</v>
      </c>
      <c r="J4021" s="41">
        <v>1.32E-2</v>
      </c>
      <c r="K4021" s="42">
        <v>15.693479999999997</v>
      </c>
      <c r="L4021" s="43">
        <v>0.161</v>
      </c>
      <c r="M4021" s="42">
        <v>2.5266502799999997</v>
      </c>
      <c r="N4021">
        <v>4</v>
      </c>
      <c r="O4021" s="43">
        <v>100.8</v>
      </c>
      <c r="P4021" s="42">
        <v>34</v>
      </c>
      <c r="Q4021" s="42">
        <v>14</v>
      </c>
      <c r="R4021" s="42">
        <v>1.5</v>
      </c>
    </row>
    <row r="4022" spans="1:18" x14ac:dyDescent="0.3">
      <c r="A4022" t="s">
        <v>3923</v>
      </c>
      <c r="B4022" s="17">
        <v>45156</v>
      </c>
      <c r="C4022" t="s">
        <v>543</v>
      </c>
      <c r="D4022" t="s">
        <v>3928</v>
      </c>
      <c r="E4022" t="s">
        <v>3929</v>
      </c>
      <c r="F4022" t="s">
        <v>3931</v>
      </c>
      <c r="G4022" t="s">
        <v>3921</v>
      </c>
      <c r="H4022" t="s">
        <v>3922</v>
      </c>
      <c r="I4022">
        <v>735.3</v>
      </c>
      <c r="J4022" s="41">
        <v>1.2300000000000002E-2</v>
      </c>
      <c r="K4022" s="42">
        <v>9.0441900000000004</v>
      </c>
      <c r="L4022" s="43">
        <v>1.2419999999999998</v>
      </c>
      <c r="M4022" s="42">
        <v>11.232883979999999</v>
      </c>
      <c r="N4022">
        <v>4</v>
      </c>
      <c r="O4022" s="43">
        <v>189.6</v>
      </c>
      <c r="P4022" s="42">
        <v>31</v>
      </c>
      <c r="Q4022" s="42">
        <v>1</v>
      </c>
      <c r="R4022" s="42">
        <v>9</v>
      </c>
    </row>
    <row r="4023" spans="1:18" x14ac:dyDescent="0.3">
      <c r="A4023" t="s">
        <v>3923</v>
      </c>
      <c r="B4023" s="17">
        <v>45157</v>
      </c>
      <c r="C4023" t="s">
        <v>543</v>
      </c>
      <c r="D4023" t="s">
        <v>3928</v>
      </c>
      <c r="E4023" t="s">
        <v>3929</v>
      </c>
      <c r="F4023" t="s">
        <v>3931</v>
      </c>
      <c r="G4023" t="s">
        <v>3921</v>
      </c>
      <c r="H4023" t="s">
        <v>3922</v>
      </c>
      <c r="I4023">
        <v>827.69999999999982</v>
      </c>
      <c r="J4023" s="41">
        <v>1.3800000000000003E-2</v>
      </c>
      <c r="K4023" s="42">
        <v>11.42226</v>
      </c>
      <c r="L4023" s="43">
        <v>1.2764999999999997</v>
      </c>
      <c r="M4023" s="42">
        <v>14.580514889999996</v>
      </c>
      <c r="N4023">
        <v>3</v>
      </c>
      <c r="O4023" s="43">
        <v>99.6</v>
      </c>
      <c r="P4023" s="42">
        <v>37</v>
      </c>
      <c r="Q4023" s="42">
        <v>6</v>
      </c>
      <c r="R4023" s="42">
        <v>0</v>
      </c>
    </row>
    <row r="4024" spans="1:18" x14ac:dyDescent="0.3">
      <c r="A4024" t="s">
        <v>3923</v>
      </c>
      <c r="B4024" s="17">
        <v>45158</v>
      </c>
      <c r="C4024" t="s">
        <v>543</v>
      </c>
      <c r="D4024" t="s">
        <v>3928</v>
      </c>
      <c r="E4024" t="s">
        <v>3929</v>
      </c>
      <c r="F4024" t="s">
        <v>3931</v>
      </c>
      <c r="G4024" t="s">
        <v>3921</v>
      </c>
      <c r="H4024" t="s">
        <v>3922</v>
      </c>
      <c r="I4024">
        <v>543.4</v>
      </c>
      <c r="J4024" s="41">
        <v>1.49E-2</v>
      </c>
      <c r="K4024" s="42">
        <v>8.09666</v>
      </c>
      <c r="L4024" s="43">
        <v>0.90849999999999975</v>
      </c>
      <c r="M4024" s="42">
        <v>7.3558156099999978</v>
      </c>
      <c r="N4024">
        <v>6</v>
      </c>
      <c r="O4024" s="43">
        <v>242.39999999999998</v>
      </c>
      <c r="P4024" s="42">
        <v>46</v>
      </c>
      <c r="Q4024" s="42">
        <v>13</v>
      </c>
      <c r="R4024" s="42">
        <v>3</v>
      </c>
    </row>
    <row r="4025" spans="1:18" x14ac:dyDescent="0.3">
      <c r="A4025" t="s">
        <v>3923</v>
      </c>
      <c r="B4025" s="17">
        <v>45159</v>
      </c>
      <c r="C4025" t="s">
        <v>543</v>
      </c>
      <c r="D4025" t="s">
        <v>3928</v>
      </c>
      <c r="E4025" t="s">
        <v>3929</v>
      </c>
      <c r="F4025" t="s">
        <v>3931</v>
      </c>
      <c r="G4025" t="s">
        <v>3921</v>
      </c>
      <c r="H4025" t="s">
        <v>3922</v>
      </c>
      <c r="I4025">
        <v>772.19999999999993</v>
      </c>
      <c r="J4025" s="41">
        <v>1.2699999999999999E-2</v>
      </c>
      <c r="K4025" s="42">
        <v>9.8069399999999991</v>
      </c>
      <c r="L4025" s="43">
        <v>0.68999999999999984</v>
      </c>
      <c r="M4025" s="42">
        <v>6.7667885999999982</v>
      </c>
      <c r="N4025">
        <v>3</v>
      </c>
      <c r="O4025" s="43">
        <v>92.399999999999991</v>
      </c>
      <c r="P4025" s="42">
        <v>37</v>
      </c>
      <c r="Q4025" s="42">
        <v>10</v>
      </c>
      <c r="R4025" s="42">
        <v>1.5</v>
      </c>
    </row>
    <row r="4026" spans="1:18" x14ac:dyDescent="0.3">
      <c r="A4026" t="s">
        <v>3923</v>
      </c>
      <c r="B4026" s="17">
        <v>45160</v>
      </c>
      <c r="C4026" t="s">
        <v>543</v>
      </c>
      <c r="D4026" t="s">
        <v>3928</v>
      </c>
      <c r="E4026" t="s">
        <v>3929</v>
      </c>
      <c r="F4026" t="s">
        <v>3931</v>
      </c>
      <c r="G4026" t="s">
        <v>3921</v>
      </c>
      <c r="H4026" t="s">
        <v>3922</v>
      </c>
      <c r="I4026">
        <v>544</v>
      </c>
      <c r="J4026" s="41">
        <v>1.1100000000000002E-2</v>
      </c>
      <c r="K4026" s="42">
        <v>6.0384000000000011</v>
      </c>
      <c r="L4026" s="43">
        <v>0.88549999999999973</v>
      </c>
      <c r="M4026" s="42">
        <v>5.3470031999999996</v>
      </c>
      <c r="N4026">
        <v>1</v>
      </c>
      <c r="O4026" s="43">
        <v>18</v>
      </c>
      <c r="P4026" s="42">
        <v>61</v>
      </c>
      <c r="Q4026" s="42">
        <v>3</v>
      </c>
      <c r="R4026" s="42">
        <v>1.5</v>
      </c>
    </row>
    <row r="4027" spans="1:18" x14ac:dyDescent="0.3">
      <c r="A4027" t="s">
        <v>3923</v>
      </c>
      <c r="B4027" s="17">
        <v>45161</v>
      </c>
      <c r="C4027" t="s">
        <v>543</v>
      </c>
      <c r="D4027" t="s">
        <v>3928</v>
      </c>
      <c r="E4027" t="s">
        <v>3929</v>
      </c>
      <c r="F4027" t="s">
        <v>3931</v>
      </c>
      <c r="G4027" t="s">
        <v>3921</v>
      </c>
      <c r="H4027" t="s">
        <v>3922</v>
      </c>
      <c r="I4027">
        <v>1136</v>
      </c>
      <c r="J4027" s="41">
        <v>1.1700000000000002E-2</v>
      </c>
      <c r="K4027" s="42">
        <v>13.291200000000002</v>
      </c>
      <c r="L4027" s="43">
        <v>1.2994999999999994</v>
      </c>
      <c r="M4027" s="42">
        <v>17.271914399999993</v>
      </c>
      <c r="N4027">
        <v>3</v>
      </c>
      <c r="O4027" s="43">
        <v>158.4</v>
      </c>
      <c r="P4027" s="42">
        <v>70</v>
      </c>
      <c r="Q4027" s="42">
        <v>11</v>
      </c>
      <c r="R4027" s="42">
        <v>1.5</v>
      </c>
    </row>
    <row r="4028" spans="1:18" x14ac:dyDescent="0.3">
      <c r="A4028" t="s">
        <v>3923</v>
      </c>
      <c r="B4028" s="17">
        <v>45162</v>
      </c>
      <c r="C4028" t="s">
        <v>543</v>
      </c>
      <c r="D4028" t="s">
        <v>3928</v>
      </c>
      <c r="E4028" t="s">
        <v>3929</v>
      </c>
      <c r="F4028" t="s">
        <v>3931</v>
      </c>
      <c r="G4028" t="s">
        <v>3921</v>
      </c>
      <c r="H4028" t="s">
        <v>3922</v>
      </c>
      <c r="I4028">
        <v>1140.6999999999998</v>
      </c>
      <c r="J4028" s="41">
        <v>1.5100000000000002E-2</v>
      </c>
      <c r="K4028" s="42">
        <v>17.22457</v>
      </c>
      <c r="L4028" s="43">
        <v>1.1384999999999996</v>
      </c>
      <c r="M4028" s="42">
        <v>19.610172944999995</v>
      </c>
      <c r="N4028">
        <v>4</v>
      </c>
      <c r="O4028" s="43">
        <v>206.4</v>
      </c>
      <c r="P4028" s="42">
        <v>78</v>
      </c>
      <c r="Q4028" s="42">
        <v>14</v>
      </c>
      <c r="R4028" s="42">
        <v>6</v>
      </c>
    </row>
    <row r="4029" spans="1:18" x14ac:dyDescent="0.3">
      <c r="A4029" t="s">
        <v>3923</v>
      </c>
      <c r="B4029" s="17">
        <v>45163</v>
      </c>
      <c r="C4029" t="s">
        <v>543</v>
      </c>
      <c r="D4029" t="s">
        <v>3928</v>
      </c>
      <c r="E4029" t="s">
        <v>3929</v>
      </c>
      <c r="F4029" t="s">
        <v>3931</v>
      </c>
      <c r="G4029" t="s">
        <v>3921</v>
      </c>
      <c r="H4029" t="s">
        <v>3922</v>
      </c>
      <c r="I4029">
        <v>755.8</v>
      </c>
      <c r="J4029" s="41">
        <v>1.0800000000000001E-2</v>
      </c>
      <c r="K4029" s="42">
        <v>8.1626399999999997</v>
      </c>
      <c r="L4029" s="43">
        <v>0.78199999999999958</v>
      </c>
      <c r="M4029" s="42">
        <v>6.3831844799999962</v>
      </c>
      <c r="N4029">
        <v>6</v>
      </c>
      <c r="O4029" s="43">
        <v>144</v>
      </c>
      <c r="P4029" s="42">
        <v>25</v>
      </c>
      <c r="Q4029" s="42">
        <v>12</v>
      </c>
      <c r="R4029" s="42">
        <v>6</v>
      </c>
    </row>
    <row r="4030" spans="1:18" x14ac:dyDescent="0.3">
      <c r="A4030" t="s">
        <v>3923</v>
      </c>
      <c r="B4030" s="17">
        <v>45164</v>
      </c>
      <c r="C4030" t="s">
        <v>543</v>
      </c>
      <c r="D4030" t="s">
        <v>3928</v>
      </c>
      <c r="E4030" t="s">
        <v>3929</v>
      </c>
      <c r="F4030" t="s">
        <v>3931</v>
      </c>
      <c r="G4030" t="s">
        <v>3921</v>
      </c>
      <c r="H4030" t="s">
        <v>3922</v>
      </c>
      <c r="I4030">
        <v>984.39999999999986</v>
      </c>
      <c r="J4030" s="41">
        <v>7.3000000000000018E-3</v>
      </c>
      <c r="K4030" s="42">
        <v>7.1861200000000007</v>
      </c>
      <c r="L4030" s="43">
        <v>0.16100000000000003</v>
      </c>
      <c r="M4030" s="42">
        <v>1.1569653200000003</v>
      </c>
      <c r="N4030">
        <v>2</v>
      </c>
      <c r="O4030" s="43">
        <v>9.6</v>
      </c>
      <c r="P4030" s="42">
        <v>29</v>
      </c>
      <c r="Q4030" s="42">
        <v>3</v>
      </c>
      <c r="R4030" s="42">
        <v>7.5</v>
      </c>
    </row>
    <row r="4031" spans="1:18" x14ac:dyDescent="0.3">
      <c r="A4031" t="s">
        <v>3923</v>
      </c>
      <c r="B4031" s="17">
        <v>45165</v>
      </c>
      <c r="C4031" t="s">
        <v>543</v>
      </c>
      <c r="D4031" t="s">
        <v>3928</v>
      </c>
      <c r="E4031" t="s">
        <v>3929</v>
      </c>
      <c r="F4031" t="s">
        <v>3931</v>
      </c>
      <c r="G4031" t="s">
        <v>3921</v>
      </c>
      <c r="H4031" t="s">
        <v>3922</v>
      </c>
      <c r="I4031">
        <v>1342.6999999999998</v>
      </c>
      <c r="J4031" s="41">
        <v>1.0800000000000001E-2</v>
      </c>
      <c r="K4031" s="42">
        <v>14.501159999999999</v>
      </c>
      <c r="L4031" s="43">
        <v>1.4604999999999997</v>
      </c>
      <c r="M4031" s="42">
        <v>21.178944179999995</v>
      </c>
      <c r="N4031">
        <v>6</v>
      </c>
      <c r="O4031" s="43">
        <v>429.59999999999997</v>
      </c>
      <c r="P4031" s="42">
        <v>53</v>
      </c>
      <c r="Q4031" s="42">
        <v>6</v>
      </c>
      <c r="R4031" s="42">
        <v>4.5</v>
      </c>
    </row>
    <row r="4032" spans="1:18" x14ac:dyDescent="0.3">
      <c r="A4032" t="s">
        <v>3923</v>
      </c>
      <c r="B4032" s="17">
        <v>45166</v>
      </c>
      <c r="C4032" t="s">
        <v>543</v>
      </c>
      <c r="D4032" t="s">
        <v>3928</v>
      </c>
      <c r="E4032" t="s">
        <v>3929</v>
      </c>
      <c r="F4032" t="s">
        <v>3931</v>
      </c>
      <c r="G4032" t="s">
        <v>3921</v>
      </c>
      <c r="H4032" t="s">
        <v>3922</v>
      </c>
      <c r="I4032">
        <v>958.39999999999986</v>
      </c>
      <c r="J4032" s="41">
        <v>1.3600000000000004E-2</v>
      </c>
      <c r="K4032" s="42">
        <v>13.034240000000002</v>
      </c>
      <c r="L4032" s="43">
        <v>1.2304999999999997</v>
      </c>
      <c r="M4032" s="42">
        <v>16.038632319999998</v>
      </c>
      <c r="N4032">
        <v>4</v>
      </c>
      <c r="O4032" s="43">
        <v>248.39999999999998</v>
      </c>
      <c r="P4032" s="42">
        <v>81</v>
      </c>
      <c r="Q4032" s="42">
        <v>1</v>
      </c>
      <c r="R4032" s="42">
        <v>1.5</v>
      </c>
    </row>
    <row r="4033" spans="1:18" x14ac:dyDescent="0.3">
      <c r="A4033" t="s">
        <v>3923</v>
      </c>
      <c r="B4033" s="17">
        <v>45167</v>
      </c>
      <c r="C4033" t="s">
        <v>543</v>
      </c>
      <c r="D4033" t="s">
        <v>3928</v>
      </c>
      <c r="E4033" t="s">
        <v>3929</v>
      </c>
      <c r="F4033" t="s">
        <v>3931</v>
      </c>
      <c r="G4033" t="s">
        <v>3921</v>
      </c>
      <c r="H4033" t="s">
        <v>3922</v>
      </c>
      <c r="I4033">
        <v>707.3</v>
      </c>
      <c r="J4033" s="41">
        <v>1.2800000000000002E-2</v>
      </c>
      <c r="K4033" s="42">
        <v>9.0534400000000019</v>
      </c>
      <c r="L4033" s="43">
        <v>0.26450000000000001</v>
      </c>
      <c r="M4033" s="42">
        <v>2.3946348800000008</v>
      </c>
      <c r="N4033">
        <v>6</v>
      </c>
      <c r="O4033" s="43">
        <v>350.4</v>
      </c>
      <c r="P4033" s="42">
        <v>31</v>
      </c>
      <c r="Q4033" s="42">
        <v>12</v>
      </c>
      <c r="R4033" s="42">
        <v>1.5</v>
      </c>
    </row>
    <row r="4034" spans="1:18" x14ac:dyDescent="0.3">
      <c r="A4034" t="s">
        <v>3923</v>
      </c>
      <c r="B4034" s="17">
        <v>45168</v>
      </c>
      <c r="C4034" t="s">
        <v>543</v>
      </c>
      <c r="D4034" t="s">
        <v>3928</v>
      </c>
      <c r="E4034" t="s">
        <v>3929</v>
      </c>
      <c r="F4034" t="s">
        <v>3931</v>
      </c>
      <c r="G4034" t="s">
        <v>3921</v>
      </c>
      <c r="H4034" t="s">
        <v>3922</v>
      </c>
      <c r="I4034">
        <v>836.09999999999991</v>
      </c>
      <c r="J4034" s="41">
        <v>1.2399999999999998E-2</v>
      </c>
      <c r="K4034" s="42">
        <v>10.367639999999996</v>
      </c>
      <c r="L4034" s="43">
        <v>0.32200000000000006</v>
      </c>
      <c r="M4034" s="42">
        <v>3.3383800799999994</v>
      </c>
      <c r="N4034">
        <v>3</v>
      </c>
      <c r="O4034" s="43">
        <v>98.399999999999991</v>
      </c>
      <c r="P4034" s="42">
        <v>36</v>
      </c>
      <c r="Q4034" s="42">
        <v>9</v>
      </c>
      <c r="R4034" s="42">
        <v>3</v>
      </c>
    </row>
    <row r="4035" spans="1:18" x14ac:dyDescent="0.3">
      <c r="A4035" t="s">
        <v>3923</v>
      </c>
      <c r="B4035" s="17">
        <v>45169</v>
      </c>
      <c r="C4035" t="s">
        <v>543</v>
      </c>
      <c r="D4035" t="s">
        <v>3928</v>
      </c>
      <c r="E4035" t="s">
        <v>3929</v>
      </c>
      <c r="F4035" t="s">
        <v>3931</v>
      </c>
      <c r="G4035" t="s">
        <v>3921</v>
      </c>
      <c r="H4035" t="s">
        <v>3922</v>
      </c>
      <c r="I4035">
        <v>989.39999999999986</v>
      </c>
      <c r="J4035" s="41">
        <v>1.03E-2</v>
      </c>
      <c r="K4035" s="42">
        <v>10.190819999999999</v>
      </c>
      <c r="L4035" s="43">
        <v>0.67849999999999977</v>
      </c>
      <c r="M4035" s="42">
        <v>6.9144713699999967</v>
      </c>
      <c r="N4035">
        <v>4</v>
      </c>
      <c r="O4035" s="43">
        <v>268.8</v>
      </c>
      <c r="P4035" s="42">
        <v>26</v>
      </c>
      <c r="Q4035" s="42">
        <v>16</v>
      </c>
      <c r="R4035" s="42">
        <v>9</v>
      </c>
    </row>
    <row r="4036" spans="1:18" x14ac:dyDescent="0.3">
      <c r="A4036" t="s">
        <v>3924</v>
      </c>
      <c r="B4036" s="17">
        <v>45170</v>
      </c>
      <c r="C4036" t="s">
        <v>543</v>
      </c>
      <c r="D4036" t="s">
        <v>3928</v>
      </c>
      <c r="E4036" t="s">
        <v>3929</v>
      </c>
      <c r="F4036" t="s">
        <v>3931</v>
      </c>
      <c r="G4036" t="s">
        <v>3921</v>
      </c>
      <c r="H4036" t="s">
        <v>3922</v>
      </c>
      <c r="I4036">
        <v>1547</v>
      </c>
      <c r="J4036" s="41">
        <v>1.2500000000000001E-2</v>
      </c>
      <c r="K4036" s="42">
        <v>19.337500000000002</v>
      </c>
      <c r="L4036" s="43">
        <v>1.1844999999999997</v>
      </c>
      <c r="M4036" s="42">
        <v>22.905268749999998</v>
      </c>
      <c r="N4036">
        <v>5</v>
      </c>
      <c r="O4036" s="43">
        <v>315.59999999999997</v>
      </c>
      <c r="P4036" s="42">
        <v>71</v>
      </c>
      <c r="Q4036" s="42">
        <v>6</v>
      </c>
      <c r="R4036" s="42">
        <v>1.5</v>
      </c>
    </row>
    <row r="4037" spans="1:18" x14ac:dyDescent="0.3">
      <c r="A4037" t="s">
        <v>3924</v>
      </c>
      <c r="B4037" s="17">
        <v>45171</v>
      </c>
      <c r="C4037" t="s">
        <v>543</v>
      </c>
      <c r="D4037" t="s">
        <v>3928</v>
      </c>
      <c r="E4037" t="s">
        <v>3929</v>
      </c>
      <c r="F4037" t="s">
        <v>3931</v>
      </c>
      <c r="G4037" t="s">
        <v>3921</v>
      </c>
      <c r="H4037" t="s">
        <v>3922</v>
      </c>
      <c r="I4037">
        <v>1470</v>
      </c>
      <c r="J4037" s="41">
        <v>1.5700000000000002E-2</v>
      </c>
      <c r="K4037" s="42">
        <v>23.079000000000004</v>
      </c>
      <c r="L4037" s="43">
        <v>1.3454999999999995</v>
      </c>
      <c r="M4037" s="42">
        <v>31.052794499999994</v>
      </c>
      <c r="N4037">
        <v>8</v>
      </c>
      <c r="O4037" s="43">
        <v>427.2</v>
      </c>
      <c r="P4037" s="42">
        <v>42</v>
      </c>
      <c r="Q4037" s="42">
        <v>8</v>
      </c>
      <c r="R4037" s="42">
        <v>12</v>
      </c>
    </row>
    <row r="4038" spans="1:18" x14ac:dyDescent="0.3">
      <c r="A4038" t="s">
        <v>3924</v>
      </c>
      <c r="B4038" s="17">
        <v>45172</v>
      </c>
      <c r="C4038" t="s">
        <v>543</v>
      </c>
      <c r="D4038" t="s">
        <v>3928</v>
      </c>
      <c r="E4038" t="s">
        <v>3929</v>
      </c>
      <c r="F4038" t="s">
        <v>3931</v>
      </c>
      <c r="G4038" t="s">
        <v>3921</v>
      </c>
      <c r="H4038" t="s">
        <v>3922</v>
      </c>
      <c r="I4038">
        <v>935</v>
      </c>
      <c r="J4038" s="41">
        <v>1.37E-2</v>
      </c>
      <c r="K4038" s="42">
        <v>12.8095</v>
      </c>
      <c r="L4038" s="43">
        <v>0.19550000000000003</v>
      </c>
      <c r="M4038" s="42">
        <v>2.5042572500000002</v>
      </c>
      <c r="N4038">
        <v>5</v>
      </c>
      <c r="O4038" s="43">
        <v>292.8</v>
      </c>
      <c r="P4038" s="42">
        <v>46</v>
      </c>
      <c r="Q4038" s="42">
        <v>3</v>
      </c>
      <c r="R4038" s="42">
        <v>6</v>
      </c>
    </row>
    <row r="4039" spans="1:18" x14ac:dyDescent="0.3">
      <c r="A4039" t="s">
        <v>3924</v>
      </c>
      <c r="B4039" s="17">
        <v>45173</v>
      </c>
      <c r="C4039" t="s">
        <v>543</v>
      </c>
      <c r="D4039" t="s">
        <v>3928</v>
      </c>
      <c r="E4039" t="s">
        <v>3929</v>
      </c>
      <c r="F4039" t="s">
        <v>3931</v>
      </c>
      <c r="G4039" t="s">
        <v>3921</v>
      </c>
      <c r="H4039" t="s">
        <v>3922</v>
      </c>
      <c r="I4039">
        <v>1803</v>
      </c>
      <c r="J4039" s="41">
        <v>1.5099999999999999E-2</v>
      </c>
      <c r="K4039" s="42">
        <v>27.225299999999997</v>
      </c>
      <c r="L4039" s="43">
        <v>1.0349999999999995</v>
      </c>
      <c r="M4039" s="42">
        <v>28.178185499999984</v>
      </c>
      <c r="N4039">
        <v>3</v>
      </c>
      <c r="O4039" s="43">
        <v>79.2</v>
      </c>
      <c r="P4039" s="42">
        <v>31</v>
      </c>
      <c r="Q4039" s="42">
        <v>10</v>
      </c>
      <c r="R4039" s="42">
        <v>6</v>
      </c>
    </row>
    <row r="4040" spans="1:18" x14ac:dyDescent="0.3">
      <c r="A4040" t="s">
        <v>3924</v>
      </c>
      <c r="B4040" s="17">
        <v>45174</v>
      </c>
      <c r="C4040" t="s">
        <v>543</v>
      </c>
      <c r="D4040" t="s">
        <v>3928</v>
      </c>
      <c r="E4040" t="s">
        <v>3929</v>
      </c>
      <c r="F4040" t="s">
        <v>3931</v>
      </c>
      <c r="G4040" t="s">
        <v>3921</v>
      </c>
      <c r="H4040" t="s">
        <v>3922</v>
      </c>
      <c r="I4040">
        <v>904</v>
      </c>
      <c r="J4040" s="41">
        <v>9.7000000000000003E-3</v>
      </c>
      <c r="K4040" s="42">
        <v>8.7688000000000006</v>
      </c>
      <c r="L4040" s="43">
        <v>0.4484999999999999</v>
      </c>
      <c r="M4040" s="42">
        <v>3.9328067999999994</v>
      </c>
      <c r="N4040">
        <v>7</v>
      </c>
      <c r="O4040" s="43">
        <v>368.4</v>
      </c>
      <c r="P4040" s="42">
        <v>42</v>
      </c>
      <c r="Q4040" s="42">
        <v>16</v>
      </c>
      <c r="R4040" s="42">
        <v>3</v>
      </c>
    </row>
    <row r="4041" spans="1:18" x14ac:dyDescent="0.3">
      <c r="A4041" t="s">
        <v>3924</v>
      </c>
      <c r="B4041" s="17">
        <v>45175</v>
      </c>
      <c r="C4041" t="s">
        <v>543</v>
      </c>
      <c r="D4041" t="s">
        <v>3928</v>
      </c>
      <c r="E4041" t="s">
        <v>3929</v>
      </c>
      <c r="F4041" t="s">
        <v>3931</v>
      </c>
      <c r="G4041" t="s">
        <v>3921</v>
      </c>
      <c r="H4041" t="s">
        <v>3922</v>
      </c>
      <c r="I4041">
        <v>1454</v>
      </c>
      <c r="J4041" s="41">
        <v>1.6800000000000002E-2</v>
      </c>
      <c r="K4041" s="42">
        <v>24.427200000000003</v>
      </c>
      <c r="L4041" s="43">
        <v>1.4029999999999996</v>
      </c>
      <c r="M4041" s="42">
        <v>34.271361599999992</v>
      </c>
      <c r="N4041">
        <v>7</v>
      </c>
      <c r="O4041" s="43">
        <v>561.6</v>
      </c>
      <c r="P4041" s="42">
        <v>44</v>
      </c>
      <c r="Q4041" s="42">
        <v>13</v>
      </c>
      <c r="R4041" s="42">
        <v>4.5</v>
      </c>
    </row>
    <row r="4042" spans="1:18" x14ac:dyDescent="0.3">
      <c r="A4042" t="s">
        <v>3924</v>
      </c>
      <c r="B4042" s="17">
        <v>45176</v>
      </c>
      <c r="C4042" t="s">
        <v>543</v>
      </c>
      <c r="D4042" t="s">
        <v>3928</v>
      </c>
      <c r="E4042" t="s">
        <v>3929</v>
      </c>
      <c r="F4042" t="s">
        <v>3931</v>
      </c>
      <c r="G4042" t="s">
        <v>3921</v>
      </c>
      <c r="H4042" t="s">
        <v>3922</v>
      </c>
      <c r="I4042">
        <v>1950</v>
      </c>
      <c r="J4042" s="41">
        <v>1.37E-2</v>
      </c>
      <c r="K4042" s="42">
        <v>26.715</v>
      </c>
      <c r="L4042" s="43">
        <v>0.79349999999999965</v>
      </c>
      <c r="M4042" s="42">
        <v>21.198352499999991</v>
      </c>
      <c r="N4042">
        <v>7</v>
      </c>
      <c r="O4042" s="43">
        <v>181.2</v>
      </c>
      <c r="P4042" s="42">
        <v>33</v>
      </c>
      <c r="Q4042" s="42">
        <v>18</v>
      </c>
      <c r="R4042" s="42">
        <v>1.5</v>
      </c>
    </row>
    <row r="4043" spans="1:18" x14ac:dyDescent="0.3">
      <c r="A4043" t="s">
        <v>3924</v>
      </c>
      <c r="B4043" s="17">
        <v>45177</v>
      </c>
      <c r="C4043" t="s">
        <v>543</v>
      </c>
      <c r="D4043" t="s">
        <v>3928</v>
      </c>
      <c r="E4043" t="s">
        <v>3929</v>
      </c>
      <c r="F4043" t="s">
        <v>3931</v>
      </c>
      <c r="G4043" t="s">
        <v>3921</v>
      </c>
      <c r="H4043" t="s">
        <v>3922</v>
      </c>
      <c r="I4043">
        <v>1689</v>
      </c>
      <c r="J4043" s="41">
        <v>1.7600000000000001E-2</v>
      </c>
      <c r="K4043" s="42">
        <v>29.726400000000002</v>
      </c>
      <c r="L4043" s="43">
        <v>0.29900000000000004</v>
      </c>
      <c r="M4043" s="42">
        <v>8.888193600000001</v>
      </c>
      <c r="N4043">
        <v>4</v>
      </c>
      <c r="O4043" s="43">
        <v>74.399999999999991</v>
      </c>
      <c r="P4043" s="42">
        <v>38</v>
      </c>
      <c r="Q4043" s="42">
        <v>15</v>
      </c>
      <c r="R4043" s="42">
        <v>3</v>
      </c>
    </row>
    <row r="4044" spans="1:18" x14ac:dyDescent="0.3">
      <c r="A4044" t="s">
        <v>3924</v>
      </c>
      <c r="B4044" s="17">
        <v>45178</v>
      </c>
      <c r="C4044" t="s">
        <v>543</v>
      </c>
      <c r="D4044" t="s">
        <v>3928</v>
      </c>
      <c r="E4044" t="s">
        <v>3929</v>
      </c>
      <c r="F4044" t="s">
        <v>3931</v>
      </c>
      <c r="G4044" t="s">
        <v>3921</v>
      </c>
      <c r="H4044" t="s">
        <v>3922</v>
      </c>
      <c r="I4044">
        <v>1268</v>
      </c>
      <c r="J4044" s="41">
        <v>1.3600000000000001E-2</v>
      </c>
      <c r="K4044" s="42">
        <v>17.244800000000001</v>
      </c>
      <c r="L4044" s="43">
        <v>0.67849999999999966</v>
      </c>
      <c r="M4044" s="42">
        <v>11.700596799999994</v>
      </c>
      <c r="N4044">
        <v>4</v>
      </c>
      <c r="O4044" s="43">
        <v>156</v>
      </c>
      <c r="P4044" s="42">
        <v>37</v>
      </c>
      <c r="Q4044" s="42">
        <v>3</v>
      </c>
      <c r="R4044" s="42">
        <v>10.5</v>
      </c>
    </row>
    <row r="4045" spans="1:18" x14ac:dyDescent="0.3">
      <c r="A4045" t="s">
        <v>3924</v>
      </c>
      <c r="B4045" s="17">
        <v>45179</v>
      </c>
      <c r="C4045" t="s">
        <v>543</v>
      </c>
      <c r="D4045" t="s">
        <v>3928</v>
      </c>
      <c r="E4045" t="s">
        <v>3929</v>
      </c>
      <c r="F4045" t="s">
        <v>3931</v>
      </c>
      <c r="G4045" t="s">
        <v>3921</v>
      </c>
      <c r="H4045" t="s">
        <v>3922</v>
      </c>
      <c r="I4045">
        <v>1167</v>
      </c>
      <c r="J4045" s="41">
        <v>1.2299999999999998E-2</v>
      </c>
      <c r="K4045" s="42">
        <v>14.354099999999999</v>
      </c>
      <c r="L4045" s="43">
        <v>1.1154999999999997</v>
      </c>
      <c r="M4045" s="42">
        <v>16.011998549999994</v>
      </c>
      <c r="N4045">
        <v>7</v>
      </c>
      <c r="O4045" s="43">
        <v>272.39999999999998</v>
      </c>
      <c r="P4045" s="42">
        <v>38</v>
      </c>
      <c r="Q4045" s="42">
        <v>11</v>
      </c>
      <c r="R4045" s="42">
        <v>9</v>
      </c>
    </row>
    <row r="4046" spans="1:18" x14ac:dyDescent="0.3">
      <c r="A4046" t="s">
        <v>3924</v>
      </c>
      <c r="B4046" s="17">
        <v>45180</v>
      </c>
      <c r="C4046" t="s">
        <v>543</v>
      </c>
      <c r="D4046" t="s">
        <v>3928</v>
      </c>
      <c r="E4046" t="s">
        <v>3929</v>
      </c>
      <c r="F4046" t="s">
        <v>3931</v>
      </c>
      <c r="G4046" t="s">
        <v>3921</v>
      </c>
      <c r="H4046" t="s">
        <v>3922</v>
      </c>
      <c r="I4046">
        <v>1557</v>
      </c>
      <c r="J4046" s="41">
        <v>1.5800000000000002E-2</v>
      </c>
      <c r="K4046" s="42">
        <v>24.600600000000004</v>
      </c>
      <c r="L4046" s="43">
        <v>0.48299999999999987</v>
      </c>
      <c r="M4046" s="42">
        <v>11.882089799999999</v>
      </c>
      <c r="N4046">
        <v>3</v>
      </c>
      <c r="O4046" s="43">
        <v>223.2</v>
      </c>
      <c r="P4046" s="42">
        <v>29</v>
      </c>
      <c r="Q4046" s="42">
        <v>8</v>
      </c>
      <c r="R4046" s="42">
        <v>7.5</v>
      </c>
    </row>
    <row r="4047" spans="1:18" x14ac:dyDescent="0.3">
      <c r="A4047" t="s">
        <v>3924</v>
      </c>
      <c r="B4047" s="17">
        <v>45181</v>
      </c>
      <c r="C4047" t="s">
        <v>543</v>
      </c>
      <c r="D4047" t="s">
        <v>3928</v>
      </c>
      <c r="E4047" t="s">
        <v>3929</v>
      </c>
      <c r="F4047" t="s">
        <v>3931</v>
      </c>
      <c r="G4047" t="s">
        <v>3921</v>
      </c>
      <c r="H4047" t="s">
        <v>3922</v>
      </c>
      <c r="I4047">
        <v>1351</v>
      </c>
      <c r="J4047" s="41">
        <v>1.5300000000000003E-2</v>
      </c>
      <c r="K4047" s="42">
        <v>20.670300000000005</v>
      </c>
      <c r="L4047" s="43">
        <v>0.40249999999999997</v>
      </c>
      <c r="M4047" s="42">
        <v>8.3197957500000008</v>
      </c>
      <c r="N4047">
        <v>7</v>
      </c>
      <c r="O4047" s="43">
        <v>405.59999999999997</v>
      </c>
      <c r="P4047" s="42">
        <v>60</v>
      </c>
      <c r="Q4047" s="42">
        <v>6</v>
      </c>
      <c r="R4047" s="42">
        <v>0</v>
      </c>
    </row>
    <row r="4048" spans="1:18" x14ac:dyDescent="0.3">
      <c r="A4048" t="s">
        <v>3924</v>
      </c>
      <c r="B4048" s="17">
        <v>45182</v>
      </c>
      <c r="C4048" t="s">
        <v>543</v>
      </c>
      <c r="D4048" t="s">
        <v>3928</v>
      </c>
      <c r="E4048" t="s">
        <v>3929</v>
      </c>
      <c r="F4048" t="s">
        <v>3931</v>
      </c>
      <c r="G4048" t="s">
        <v>3921</v>
      </c>
      <c r="H4048" t="s">
        <v>3922</v>
      </c>
      <c r="I4048">
        <v>1245</v>
      </c>
      <c r="J4048" s="41">
        <v>1.5099999999999999E-2</v>
      </c>
      <c r="K4048" s="42">
        <v>18.799499999999998</v>
      </c>
      <c r="L4048" s="43">
        <v>9.2000000000000054E-2</v>
      </c>
      <c r="M4048" s="42">
        <v>1.7295540000000009</v>
      </c>
      <c r="N4048">
        <v>3</v>
      </c>
      <c r="O4048" s="43">
        <v>145.19999999999999</v>
      </c>
      <c r="P4048" s="42">
        <v>79</v>
      </c>
      <c r="Q4048" s="42">
        <v>7</v>
      </c>
      <c r="R4048" s="42">
        <v>3</v>
      </c>
    </row>
    <row r="4049" spans="1:18" x14ac:dyDescent="0.3">
      <c r="A4049" t="s">
        <v>3924</v>
      </c>
      <c r="B4049" s="17">
        <v>45183</v>
      </c>
      <c r="C4049" t="s">
        <v>543</v>
      </c>
      <c r="D4049" t="s">
        <v>3928</v>
      </c>
      <c r="E4049" t="s">
        <v>3929</v>
      </c>
      <c r="F4049" t="s">
        <v>3931</v>
      </c>
      <c r="G4049" t="s">
        <v>3921</v>
      </c>
      <c r="H4049" t="s">
        <v>3922</v>
      </c>
      <c r="I4049">
        <v>1924</v>
      </c>
      <c r="J4049" s="41">
        <v>1.1800000000000001E-2</v>
      </c>
      <c r="K4049" s="42">
        <v>22.703200000000002</v>
      </c>
      <c r="L4049" s="43">
        <v>0.13800000000000004</v>
      </c>
      <c r="M4049" s="42">
        <v>3.1330416000000012</v>
      </c>
      <c r="N4049">
        <v>4</v>
      </c>
      <c r="O4049" s="43">
        <v>259.2</v>
      </c>
      <c r="P4049" s="42">
        <v>38</v>
      </c>
      <c r="Q4049" s="42">
        <v>2</v>
      </c>
      <c r="R4049" s="42">
        <v>7.5</v>
      </c>
    </row>
    <row r="4050" spans="1:18" x14ac:dyDescent="0.3">
      <c r="A4050" t="s">
        <v>3924</v>
      </c>
      <c r="B4050" s="17">
        <v>45184</v>
      </c>
      <c r="C4050" t="s">
        <v>543</v>
      </c>
      <c r="D4050" t="s">
        <v>3928</v>
      </c>
      <c r="E4050" t="s">
        <v>3929</v>
      </c>
      <c r="F4050" t="s">
        <v>3931</v>
      </c>
      <c r="G4050" t="s">
        <v>3921</v>
      </c>
      <c r="H4050" t="s">
        <v>3922</v>
      </c>
      <c r="I4050">
        <v>1468</v>
      </c>
      <c r="J4050" s="41">
        <v>1.9300000000000001E-2</v>
      </c>
      <c r="K4050" s="42">
        <v>28.332400000000003</v>
      </c>
      <c r="L4050" s="43">
        <v>4.6000000000000006E-2</v>
      </c>
      <c r="M4050" s="42">
        <v>1.3032904000000003</v>
      </c>
      <c r="N4050">
        <v>3</v>
      </c>
      <c r="O4050" s="43">
        <v>206.4</v>
      </c>
      <c r="P4050" s="42">
        <v>55</v>
      </c>
      <c r="Q4050" s="42">
        <v>4</v>
      </c>
      <c r="R4050" s="42">
        <v>6</v>
      </c>
    </row>
    <row r="4051" spans="1:18" x14ac:dyDescent="0.3">
      <c r="A4051" t="s">
        <v>3924</v>
      </c>
      <c r="B4051" s="17">
        <v>45185</v>
      </c>
      <c r="C4051" t="s">
        <v>543</v>
      </c>
      <c r="D4051" t="s">
        <v>3928</v>
      </c>
      <c r="E4051" t="s">
        <v>3929</v>
      </c>
      <c r="F4051" t="s">
        <v>3931</v>
      </c>
      <c r="G4051" t="s">
        <v>3921</v>
      </c>
      <c r="H4051" t="s">
        <v>3922</v>
      </c>
      <c r="I4051">
        <v>1809</v>
      </c>
      <c r="J4051" s="41">
        <v>1.7899999999999999E-2</v>
      </c>
      <c r="K4051" s="42">
        <v>32.381099999999996</v>
      </c>
      <c r="L4051" s="43">
        <v>1.0924999999999996</v>
      </c>
      <c r="M4051" s="42">
        <v>35.376351749999984</v>
      </c>
      <c r="N4051">
        <v>2</v>
      </c>
      <c r="O4051" s="43">
        <v>222</v>
      </c>
      <c r="P4051" s="42">
        <v>49</v>
      </c>
      <c r="Q4051" s="42">
        <v>11</v>
      </c>
      <c r="R4051" s="42">
        <v>7.5</v>
      </c>
    </row>
    <row r="4052" spans="1:18" x14ac:dyDescent="0.3">
      <c r="A4052" t="s">
        <v>3924</v>
      </c>
      <c r="B4052" s="17">
        <v>45186</v>
      </c>
      <c r="C4052" t="s">
        <v>543</v>
      </c>
      <c r="D4052" t="s">
        <v>3928</v>
      </c>
      <c r="E4052" t="s">
        <v>3929</v>
      </c>
      <c r="F4052" t="s">
        <v>3931</v>
      </c>
      <c r="G4052" t="s">
        <v>3921</v>
      </c>
      <c r="H4052" t="s">
        <v>3922</v>
      </c>
      <c r="I4052">
        <v>1814</v>
      </c>
      <c r="J4052" s="41">
        <v>1.8099999999999998E-2</v>
      </c>
      <c r="K4052" s="42">
        <v>32.833399999999997</v>
      </c>
      <c r="L4052" s="43">
        <v>3.4500000000000058E-2</v>
      </c>
      <c r="M4052" s="42">
        <v>1.1327523000000019</v>
      </c>
      <c r="N4052">
        <v>6</v>
      </c>
      <c r="O4052" s="43">
        <v>237.6</v>
      </c>
      <c r="P4052" s="42">
        <v>36</v>
      </c>
      <c r="Q4052" s="42">
        <v>16</v>
      </c>
      <c r="R4052" s="42">
        <v>12</v>
      </c>
    </row>
    <row r="4053" spans="1:18" x14ac:dyDescent="0.3">
      <c r="A4053" t="s">
        <v>3924</v>
      </c>
      <c r="B4053" s="17">
        <v>45187</v>
      </c>
      <c r="C4053" t="s">
        <v>543</v>
      </c>
      <c r="D4053" t="s">
        <v>3928</v>
      </c>
      <c r="E4053" t="s">
        <v>3929</v>
      </c>
      <c r="F4053" t="s">
        <v>3931</v>
      </c>
      <c r="G4053" t="s">
        <v>3921</v>
      </c>
      <c r="H4053" t="s">
        <v>3922</v>
      </c>
      <c r="I4053">
        <v>1197</v>
      </c>
      <c r="J4053" s="41">
        <v>1.2600000000000002E-2</v>
      </c>
      <c r="K4053" s="42">
        <v>15.082200000000002</v>
      </c>
      <c r="L4053" s="43">
        <v>1.3454999999999995</v>
      </c>
      <c r="M4053" s="42">
        <v>20.293100099999993</v>
      </c>
      <c r="N4053">
        <v>5</v>
      </c>
      <c r="O4053" s="43">
        <v>306</v>
      </c>
      <c r="P4053" s="42">
        <v>75</v>
      </c>
      <c r="Q4053" s="42">
        <v>8</v>
      </c>
      <c r="R4053" s="42">
        <v>3</v>
      </c>
    </row>
    <row r="4054" spans="1:18" x14ac:dyDescent="0.3">
      <c r="A4054" t="s">
        <v>3924</v>
      </c>
      <c r="B4054" s="17">
        <v>45188</v>
      </c>
      <c r="C4054" t="s">
        <v>543</v>
      </c>
      <c r="D4054" t="s">
        <v>3928</v>
      </c>
      <c r="E4054" t="s">
        <v>3929</v>
      </c>
      <c r="F4054" t="s">
        <v>3931</v>
      </c>
      <c r="G4054" t="s">
        <v>3921</v>
      </c>
      <c r="H4054" t="s">
        <v>3922</v>
      </c>
      <c r="I4054">
        <v>1513</v>
      </c>
      <c r="J4054" s="41">
        <v>1.6100000000000003E-2</v>
      </c>
      <c r="K4054" s="42">
        <v>24.359300000000005</v>
      </c>
      <c r="L4054" s="43">
        <v>1.1384999999999996</v>
      </c>
      <c r="M4054" s="42">
        <v>27.733063049999995</v>
      </c>
      <c r="N4054">
        <v>3</v>
      </c>
      <c r="O4054" s="43">
        <v>121.19999999999999</v>
      </c>
      <c r="P4054" s="42">
        <v>47</v>
      </c>
      <c r="Q4054" s="42">
        <v>7</v>
      </c>
      <c r="R4054" s="42">
        <v>7.5</v>
      </c>
    </row>
    <row r="4055" spans="1:18" x14ac:dyDescent="0.3">
      <c r="A4055" t="s">
        <v>3924</v>
      </c>
      <c r="B4055" s="17">
        <v>45189</v>
      </c>
      <c r="C4055" t="s">
        <v>543</v>
      </c>
      <c r="D4055" t="s">
        <v>3928</v>
      </c>
      <c r="E4055" t="s">
        <v>3929</v>
      </c>
      <c r="F4055" t="s">
        <v>3931</v>
      </c>
      <c r="G4055" t="s">
        <v>3921</v>
      </c>
      <c r="H4055" t="s">
        <v>3922</v>
      </c>
      <c r="I4055">
        <v>1454</v>
      </c>
      <c r="J4055" s="41">
        <v>1.44E-2</v>
      </c>
      <c r="K4055" s="42">
        <v>20.9376</v>
      </c>
      <c r="L4055" s="43">
        <v>0.86249999999999971</v>
      </c>
      <c r="M4055" s="42">
        <v>18.058679999999995</v>
      </c>
      <c r="N4055">
        <v>3</v>
      </c>
      <c r="O4055" s="43">
        <v>132</v>
      </c>
      <c r="P4055" s="42">
        <v>52</v>
      </c>
      <c r="Q4055" s="42">
        <v>1</v>
      </c>
      <c r="R4055" s="42">
        <v>4.5</v>
      </c>
    </row>
    <row r="4056" spans="1:18" x14ac:dyDescent="0.3">
      <c r="A4056" t="s">
        <v>3924</v>
      </c>
      <c r="B4056" s="17">
        <v>45190</v>
      </c>
      <c r="C4056" t="s">
        <v>543</v>
      </c>
      <c r="D4056" t="s">
        <v>3928</v>
      </c>
      <c r="E4056" t="s">
        <v>3929</v>
      </c>
      <c r="F4056" t="s">
        <v>3931</v>
      </c>
      <c r="G4056" t="s">
        <v>3921</v>
      </c>
      <c r="H4056" t="s">
        <v>3922</v>
      </c>
      <c r="I4056">
        <v>1473</v>
      </c>
      <c r="J4056" s="41">
        <v>1.44E-2</v>
      </c>
      <c r="K4056" s="42">
        <v>21.211199999999998</v>
      </c>
      <c r="L4056" s="43">
        <v>1.2994999999999994</v>
      </c>
      <c r="M4056" s="42">
        <v>27.563954399999986</v>
      </c>
      <c r="N4056">
        <v>6</v>
      </c>
      <c r="O4056" s="43">
        <v>442.8</v>
      </c>
      <c r="P4056" s="42">
        <v>79</v>
      </c>
      <c r="Q4056" s="42">
        <v>3</v>
      </c>
      <c r="R4056" s="42">
        <v>6</v>
      </c>
    </row>
    <row r="4057" spans="1:18" x14ac:dyDescent="0.3">
      <c r="A4057" t="s">
        <v>3924</v>
      </c>
      <c r="B4057" s="17">
        <v>45191</v>
      </c>
      <c r="C4057" t="s">
        <v>543</v>
      </c>
      <c r="D4057" t="s">
        <v>3928</v>
      </c>
      <c r="E4057" t="s">
        <v>3929</v>
      </c>
      <c r="F4057" t="s">
        <v>3931</v>
      </c>
      <c r="G4057" t="s">
        <v>3921</v>
      </c>
      <c r="H4057" t="s">
        <v>3922</v>
      </c>
      <c r="I4057">
        <v>1167</v>
      </c>
      <c r="J4057" s="41">
        <v>1.89E-2</v>
      </c>
      <c r="K4057" s="42">
        <v>22.0563</v>
      </c>
      <c r="L4057" s="43">
        <v>0.51749999999999974</v>
      </c>
      <c r="M4057" s="42">
        <v>11.414135249999994</v>
      </c>
      <c r="N4057">
        <v>7</v>
      </c>
      <c r="O4057" s="43">
        <v>430.8</v>
      </c>
      <c r="P4057" s="42">
        <v>53</v>
      </c>
      <c r="Q4057" s="42">
        <v>10</v>
      </c>
      <c r="R4057" s="42">
        <v>3</v>
      </c>
    </row>
    <row r="4058" spans="1:18" x14ac:dyDescent="0.3">
      <c r="A4058" t="s">
        <v>3924</v>
      </c>
      <c r="B4058" s="17">
        <v>45192</v>
      </c>
      <c r="C4058" t="s">
        <v>543</v>
      </c>
      <c r="D4058" t="s">
        <v>3928</v>
      </c>
      <c r="E4058" t="s">
        <v>3929</v>
      </c>
      <c r="F4058" t="s">
        <v>3931</v>
      </c>
      <c r="G4058" t="s">
        <v>3921</v>
      </c>
      <c r="H4058" t="s">
        <v>3922</v>
      </c>
      <c r="I4058">
        <v>1241</v>
      </c>
      <c r="J4058" s="41">
        <v>1.49E-2</v>
      </c>
      <c r="K4058" s="42">
        <v>18.4909</v>
      </c>
      <c r="L4058" s="43">
        <v>0.74749999999999972</v>
      </c>
      <c r="M4058" s="42">
        <v>13.821947749999994</v>
      </c>
      <c r="N4058">
        <v>3</v>
      </c>
      <c r="O4058" s="43">
        <v>133.19999999999999</v>
      </c>
      <c r="P4058" s="42">
        <v>36</v>
      </c>
      <c r="Q4058" s="42">
        <v>17</v>
      </c>
      <c r="R4058" s="42">
        <v>6</v>
      </c>
    </row>
    <row r="4059" spans="1:18" x14ac:dyDescent="0.3">
      <c r="A4059" t="s">
        <v>3924</v>
      </c>
      <c r="B4059" s="17">
        <v>45193</v>
      </c>
      <c r="C4059" t="s">
        <v>543</v>
      </c>
      <c r="D4059" t="s">
        <v>3928</v>
      </c>
      <c r="E4059" t="s">
        <v>3929</v>
      </c>
      <c r="F4059" t="s">
        <v>3931</v>
      </c>
      <c r="G4059" t="s">
        <v>3921</v>
      </c>
      <c r="H4059" t="s">
        <v>3922</v>
      </c>
      <c r="I4059">
        <v>1613</v>
      </c>
      <c r="J4059" s="41">
        <v>1.6700000000000003E-2</v>
      </c>
      <c r="K4059" s="42">
        <v>26.937100000000004</v>
      </c>
      <c r="L4059" s="43">
        <v>1.4029999999999996</v>
      </c>
      <c r="M4059" s="42">
        <v>37.792751299999992</v>
      </c>
      <c r="N4059">
        <v>4</v>
      </c>
      <c r="O4059" s="43">
        <v>217.2</v>
      </c>
      <c r="P4059" s="42">
        <v>43</v>
      </c>
      <c r="Q4059" s="42">
        <v>10</v>
      </c>
      <c r="R4059" s="42">
        <v>9</v>
      </c>
    </row>
    <row r="4060" spans="1:18" x14ac:dyDescent="0.3">
      <c r="A4060" t="s">
        <v>3924</v>
      </c>
      <c r="B4060" s="17">
        <v>45194</v>
      </c>
      <c r="C4060" t="s">
        <v>543</v>
      </c>
      <c r="D4060" t="s">
        <v>3928</v>
      </c>
      <c r="E4060" t="s">
        <v>3929</v>
      </c>
      <c r="F4060" t="s">
        <v>3931</v>
      </c>
      <c r="G4060" t="s">
        <v>3921</v>
      </c>
      <c r="H4060" t="s">
        <v>3922</v>
      </c>
      <c r="I4060">
        <v>1366</v>
      </c>
      <c r="J4060" s="41">
        <v>1.4700000000000001E-2</v>
      </c>
      <c r="K4060" s="42">
        <v>20.080200000000001</v>
      </c>
      <c r="L4060" s="43">
        <v>0.45999999999999991</v>
      </c>
      <c r="M4060" s="42">
        <v>9.2368919999999992</v>
      </c>
      <c r="N4060">
        <v>4</v>
      </c>
      <c r="O4060" s="43">
        <v>296.39999999999998</v>
      </c>
      <c r="P4060" s="42">
        <v>46</v>
      </c>
      <c r="Q4060" s="42">
        <v>7</v>
      </c>
      <c r="R4060" s="42">
        <v>1.5</v>
      </c>
    </row>
    <row r="4061" spans="1:18" x14ac:dyDescent="0.3">
      <c r="A4061" t="s">
        <v>3924</v>
      </c>
      <c r="B4061" s="17">
        <v>45195</v>
      </c>
      <c r="C4061" t="s">
        <v>543</v>
      </c>
      <c r="D4061" t="s">
        <v>3928</v>
      </c>
      <c r="E4061" t="s">
        <v>3929</v>
      </c>
      <c r="F4061" t="s">
        <v>3931</v>
      </c>
      <c r="G4061" t="s">
        <v>3921</v>
      </c>
      <c r="H4061" t="s">
        <v>3922</v>
      </c>
      <c r="I4061">
        <v>1595</v>
      </c>
      <c r="J4061" s="41">
        <v>1.2399999999999998E-2</v>
      </c>
      <c r="K4061" s="42">
        <v>19.777999999999995</v>
      </c>
      <c r="L4061" s="43">
        <v>0.20700000000000005</v>
      </c>
      <c r="M4061" s="42">
        <v>4.0940459999999996</v>
      </c>
      <c r="N4061">
        <v>2</v>
      </c>
      <c r="O4061" s="43">
        <v>226.79999999999998</v>
      </c>
      <c r="P4061" s="42">
        <v>46</v>
      </c>
      <c r="Q4061" s="42">
        <v>5</v>
      </c>
      <c r="R4061" s="42">
        <v>9</v>
      </c>
    </row>
    <row r="4062" spans="1:18" x14ac:dyDescent="0.3">
      <c r="A4062" t="s">
        <v>3924</v>
      </c>
      <c r="B4062" s="17">
        <v>45196</v>
      </c>
      <c r="C4062" t="s">
        <v>543</v>
      </c>
      <c r="D4062" t="s">
        <v>3928</v>
      </c>
      <c r="E4062" t="s">
        <v>3929</v>
      </c>
      <c r="F4062" t="s">
        <v>3931</v>
      </c>
      <c r="G4062" t="s">
        <v>3921</v>
      </c>
      <c r="H4062" t="s">
        <v>3922</v>
      </c>
      <c r="I4062">
        <v>1642</v>
      </c>
      <c r="J4062" s="41">
        <v>1.4499999999999999E-2</v>
      </c>
      <c r="K4062" s="42">
        <v>23.808999999999997</v>
      </c>
      <c r="L4062" s="43">
        <v>0.68999999999999961</v>
      </c>
      <c r="M4062" s="42">
        <v>16.428209999999989</v>
      </c>
      <c r="N4062">
        <v>8</v>
      </c>
      <c r="O4062" s="43">
        <v>390</v>
      </c>
      <c r="P4062" s="42">
        <v>43</v>
      </c>
      <c r="Q4062" s="42">
        <v>11</v>
      </c>
      <c r="R4062" s="42">
        <v>7.5</v>
      </c>
    </row>
    <row r="4063" spans="1:18" x14ac:dyDescent="0.3">
      <c r="A4063" t="s">
        <v>3924</v>
      </c>
      <c r="B4063" s="17">
        <v>45197</v>
      </c>
      <c r="C4063" t="s">
        <v>543</v>
      </c>
      <c r="D4063" t="s">
        <v>3928</v>
      </c>
      <c r="E4063" t="s">
        <v>3929</v>
      </c>
      <c r="F4063" t="s">
        <v>3931</v>
      </c>
      <c r="G4063" t="s">
        <v>3921</v>
      </c>
      <c r="H4063" t="s">
        <v>3922</v>
      </c>
      <c r="I4063">
        <v>1442</v>
      </c>
      <c r="J4063" s="41">
        <v>1.6200000000000003E-2</v>
      </c>
      <c r="K4063" s="42">
        <v>23.360400000000002</v>
      </c>
      <c r="L4063" s="43">
        <v>1.1729999999999996</v>
      </c>
      <c r="M4063" s="42">
        <v>27.401749199999994</v>
      </c>
      <c r="N4063">
        <v>7</v>
      </c>
      <c r="O4063" s="43">
        <v>434.4</v>
      </c>
      <c r="P4063" s="42">
        <v>81</v>
      </c>
      <c r="Q4063" s="42">
        <v>13</v>
      </c>
      <c r="R4063" s="42">
        <v>0</v>
      </c>
    </row>
    <row r="4064" spans="1:18" x14ac:dyDescent="0.3">
      <c r="A4064" t="s">
        <v>3924</v>
      </c>
      <c r="B4064" s="17">
        <v>45198</v>
      </c>
      <c r="C4064" t="s">
        <v>543</v>
      </c>
      <c r="D4064" t="s">
        <v>3928</v>
      </c>
      <c r="E4064" t="s">
        <v>3929</v>
      </c>
      <c r="F4064" t="s">
        <v>3931</v>
      </c>
      <c r="G4064" t="s">
        <v>3921</v>
      </c>
      <c r="H4064" t="s">
        <v>3922</v>
      </c>
      <c r="I4064">
        <v>987</v>
      </c>
      <c r="J4064" s="41">
        <v>1.7700000000000004E-2</v>
      </c>
      <c r="K4064" s="42">
        <v>17.469900000000003</v>
      </c>
      <c r="L4064" s="43">
        <v>0.85099999999999965</v>
      </c>
      <c r="M4064" s="42">
        <v>14.866884899999995</v>
      </c>
      <c r="N4064">
        <v>3</v>
      </c>
      <c r="O4064" s="43">
        <v>256.8</v>
      </c>
      <c r="P4064" s="42">
        <v>46</v>
      </c>
      <c r="Q4064" s="42">
        <v>11</v>
      </c>
      <c r="R4064" s="42">
        <v>12</v>
      </c>
    </row>
    <row r="4065" spans="1:18" x14ac:dyDescent="0.3">
      <c r="A4065" t="s">
        <v>3924</v>
      </c>
      <c r="B4065" s="17">
        <v>45199</v>
      </c>
      <c r="C4065" t="s">
        <v>543</v>
      </c>
      <c r="D4065" t="s">
        <v>3928</v>
      </c>
      <c r="E4065" t="s">
        <v>3929</v>
      </c>
      <c r="F4065" t="s">
        <v>3931</v>
      </c>
      <c r="G4065" t="s">
        <v>3921</v>
      </c>
      <c r="H4065" t="s">
        <v>3922</v>
      </c>
      <c r="I4065">
        <v>1276</v>
      </c>
      <c r="J4065" s="41">
        <v>1.3100000000000004E-2</v>
      </c>
      <c r="K4065" s="42">
        <v>16.715600000000006</v>
      </c>
      <c r="L4065" s="43">
        <v>0.33350000000000007</v>
      </c>
      <c r="M4065" s="42">
        <v>5.574652600000003</v>
      </c>
      <c r="N4065">
        <v>3</v>
      </c>
      <c r="O4065" s="43">
        <v>204</v>
      </c>
      <c r="P4065" s="42">
        <v>53</v>
      </c>
      <c r="Q4065" s="42">
        <v>2</v>
      </c>
      <c r="R4065" s="42">
        <v>4.5</v>
      </c>
    </row>
    <row r="4066" spans="1:18" x14ac:dyDescent="0.3">
      <c r="A4066" t="s">
        <v>3924</v>
      </c>
      <c r="B4066" s="17">
        <v>45200</v>
      </c>
      <c r="C4066" t="s">
        <v>543</v>
      </c>
      <c r="D4066" t="s">
        <v>3928</v>
      </c>
      <c r="E4066" t="s">
        <v>3929</v>
      </c>
      <c r="F4066" t="s">
        <v>3931</v>
      </c>
      <c r="G4066" t="s">
        <v>3921</v>
      </c>
      <c r="H4066" t="s">
        <v>3922</v>
      </c>
      <c r="I4066">
        <v>1785</v>
      </c>
      <c r="J4066" s="41">
        <v>1.1800000000000003E-2</v>
      </c>
      <c r="K4066" s="42">
        <v>21.063000000000006</v>
      </c>
      <c r="L4066" s="43">
        <v>0.31050000000000005</v>
      </c>
      <c r="M4066" s="42">
        <v>6.5400615000000029</v>
      </c>
      <c r="N4066">
        <v>6</v>
      </c>
      <c r="O4066" s="43">
        <v>357.59999999999997</v>
      </c>
      <c r="P4066" s="42">
        <v>40</v>
      </c>
      <c r="Q4066" s="42">
        <v>5</v>
      </c>
      <c r="R4066" s="42">
        <v>7.5</v>
      </c>
    </row>
    <row r="4067" spans="1:18" x14ac:dyDescent="0.3">
      <c r="A4067" t="s">
        <v>3924</v>
      </c>
      <c r="B4067" s="17">
        <v>45201</v>
      </c>
      <c r="C4067" t="s">
        <v>543</v>
      </c>
      <c r="D4067" t="s">
        <v>3928</v>
      </c>
      <c r="E4067" t="s">
        <v>3929</v>
      </c>
      <c r="F4067" t="s">
        <v>3931</v>
      </c>
      <c r="G4067" t="s">
        <v>3921</v>
      </c>
      <c r="H4067" t="s">
        <v>3922</v>
      </c>
      <c r="I4067">
        <v>1431</v>
      </c>
      <c r="J4067" s="41">
        <v>1.4899999999999998E-2</v>
      </c>
      <c r="K4067" s="42">
        <v>21.321899999999996</v>
      </c>
      <c r="L4067" s="43">
        <v>0.70149999999999968</v>
      </c>
      <c r="M4067" s="42">
        <v>14.95731284999999</v>
      </c>
      <c r="N4067">
        <v>2</v>
      </c>
      <c r="O4067" s="43">
        <v>121.19999999999999</v>
      </c>
      <c r="P4067" s="42">
        <v>32</v>
      </c>
      <c r="Q4067" s="42">
        <v>10</v>
      </c>
      <c r="R4067" s="42">
        <v>3</v>
      </c>
    </row>
    <row r="4068" spans="1:18" x14ac:dyDescent="0.3">
      <c r="A4068" t="s">
        <v>3924</v>
      </c>
      <c r="B4068" s="17">
        <v>45202</v>
      </c>
      <c r="C4068" t="s">
        <v>543</v>
      </c>
      <c r="D4068" t="s">
        <v>3928</v>
      </c>
      <c r="E4068" t="s">
        <v>3929</v>
      </c>
      <c r="F4068" t="s">
        <v>3931</v>
      </c>
      <c r="G4068" t="s">
        <v>3921</v>
      </c>
      <c r="H4068" t="s">
        <v>3922</v>
      </c>
      <c r="I4068">
        <v>1770</v>
      </c>
      <c r="J4068" s="41">
        <v>1.5600000000000006E-2</v>
      </c>
      <c r="K4068" s="42">
        <v>27.612000000000013</v>
      </c>
      <c r="L4068" s="43">
        <v>1.4259999999999997</v>
      </c>
      <c r="M4068" s="42">
        <v>39.374712000000009</v>
      </c>
      <c r="N4068">
        <v>6</v>
      </c>
      <c r="O4068" s="43">
        <v>393.59999999999997</v>
      </c>
      <c r="P4068" s="42">
        <v>49</v>
      </c>
      <c r="Q4068" s="42">
        <v>2</v>
      </c>
      <c r="R4068" s="42">
        <v>3</v>
      </c>
    </row>
    <row r="4069" spans="1:18" x14ac:dyDescent="0.3">
      <c r="A4069" t="s">
        <v>3924</v>
      </c>
      <c r="B4069" s="17">
        <v>45203</v>
      </c>
      <c r="C4069" t="s">
        <v>543</v>
      </c>
      <c r="D4069" t="s">
        <v>3928</v>
      </c>
      <c r="E4069" t="s">
        <v>3929</v>
      </c>
      <c r="F4069" t="s">
        <v>3931</v>
      </c>
      <c r="G4069" t="s">
        <v>3921</v>
      </c>
      <c r="H4069" t="s">
        <v>3922</v>
      </c>
      <c r="I4069">
        <v>1835</v>
      </c>
      <c r="J4069" s="41">
        <v>1.5799999999999998E-2</v>
      </c>
      <c r="K4069" s="42">
        <v>28.992999999999995</v>
      </c>
      <c r="L4069" s="43">
        <v>0.20700000000000005</v>
      </c>
      <c r="M4069" s="42">
        <v>6.0015510000000001</v>
      </c>
      <c r="N4069">
        <v>7</v>
      </c>
      <c r="O4069" s="43">
        <v>376.8</v>
      </c>
      <c r="P4069" s="42">
        <v>79</v>
      </c>
      <c r="Q4069" s="42">
        <v>10</v>
      </c>
      <c r="R4069" s="42">
        <v>6</v>
      </c>
    </row>
    <row r="4070" spans="1:18" x14ac:dyDescent="0.3">
      <c r="A4070" t="s">
        <v>3924</v>
      </c>
      <c r="B4070" s="17">
        <v>45204</v>
      </c>
      <c r="C4070" t="s">
        <v>543</v>
      </c>
      <c r="D4070" t="s">
        <v>3928</v>
      </c>
      <c r="E4070" t="s">
        <v>3929</v>
      </c>
      <c r="F4070" t="s">
        <v>3931</v>
      </c>
      <c r="G4070" t="s">
        <v>3921</v>
      </c>
      <c r="H4070" t="s">
        <v>3922</v>
      </c>
      <c r="I4070">
        <v>1381</v>
      </c>
      <c r="J4070" s="41">
        <v>1.6500000000000001E-2</v>
      </c>
      <c r="K4070" s="42">
        <v>22.7865</v>
      </c>
      <c r="L4070" s="43">
        <v>0.58649999999999969</v>
      </c>
      <c r="M4070" s="42">
        <v>13.364282249999993</v>
      </c>
      <c r="N4070">
        <v>3</v>
      </c>
      <c r="O4070" s="43">
        <v>238.79999999999998</v>
      </c>
      <c r="P4070" s="42">
        <v>43</v>
      </c>
      <c r="Q4070" s="42">
        <v>11</v>
      </c>
      <c r="R4070" s="42">
        <v>6</v>
      </c>
    </row>
    <row r="4071" spans="1:18" x14ac:dyDescent="0.3">
      <c r="A4071" t="s">
        <v>3924</v>
      </c>
      <c r="B4071" s="17">
        <v>45205</v>
      </c>
      <c r="C4071" t="s">
        <v>543</v>
      </c>
      <c r="D4071" t="s">
        <v>3928</v>
      </c>
      <c r="E4071" t="s">
        <v>3929</v>
      </c>
      <c r="F4071" t="s">
        <v>3931</v>
      </c>
      <c r="G4071" t="s">
        <v>3921</v>
      </c>
      <c r="H4071" t="s">
        <v>3922</v>
      </c>
      <c r="I4071">
        <v>1684</v>
      </c>
      <c r="J4071" s="41">
        <v>1.5100000000000002E-2</v>
      </c>
      <c r="K4071" s="42">
        <v>25.428400000000003</v>
      </c>
      <c r="L4071" s="43">
        <v>0.37949999999999995</v>
      </c>
      <c r="M4071" s="42">
        <v>9.6500778</v>
      </c>
      <c r="N4071">
        <v>7</v>
      </c>
      <c r="O4071" s="43">
        <v>525.6</v>
      </c>
      <c r="P4071" s="42">
        <v>30</v>
      </c>
      <c r="Q4071" s="42">
        <v>2</v>
      </c>
      <c r="R4071" s="42">
        <v>4.5</v>
      </c>
    </row>
    <row r="4072" spans="1:18" x14ac:dyDescent="0.3">
      <c r="A4072" t="s">
        <v>3924</v>
      </c>
      <c r="B4072" s="17">
        <v>45206</v>
      </c>
      <c r="C4072" t="s">
        <v>543</v>
      </c>
      <c r="D4072" t="s">
        <v>3928</v>
      </c>
      <c r="E4072" t="s">
        <v>3929</v>
      </c>
      <c r="F4072" t="s">
        <v>3931</v>
      </c>
      <c r="G4072" t="s">
        <v>3921</v>
      </c>
      <c r="H4072" t="s">
        <v>3922</v>
      </c>
      <c r="I4072">
        <v>861</v>
      </c>
      <c r="J4072" s="41">
        <v>9.1000000000000004E-3</v>
      </c>
      <c r="K4072" s="42">
        <v>7.8351000000000006</v>
      </c>
      <c r="L4072" s="43">
        <v>0.40249999999999997</v>
      </c>
      <c r="M4072" s="42">
        <v>3.1536277500000001</v>
      </c>
      <c r="N4072">
        <v>4</v>
      </c>
      <c r="O4072" s="43">
        <v>163.19999999999999</v>
      </c>
      <c r="P4072" s="42">
        <v>41</v>
      </c>
      <c r="Q4072" s="42">
        <v>7</v>
      </c>
      <c r="R4072" s="42">
        <v>1.5</v>
      </c>
    </row>
    <row r="4073" spans="1:18" x14ac:dyDescent="0.3">
      <c r="A4073" t="s">
        <v>3924</v>
      </c>
      <c r="B4073" s="17">
        <v>45207</v>
      </c>
      <c r="C4073" t="s">
        <v>543</v>
      </c>
      <c r="D4073" t="s">
        <v>3928</v>
      </c>
      <c r="E4073" t="s">
        <v>3929</v>
      </c>
      <c r="F4073" t="s">
        <v>3931</v>
      </c>
      <c r="G4073" t="s">
        <v>3921</v>
      </c>
      <c r="H4073" t="s">
        <v>3922</v>
      </c>
      <c r="I4073">
        <v>1813</v>
      </c>
      <c r="J4073" s="41">
        <v>8.9000000000000017E-3</v>
      </c>
      <c r="K4073" s="42">
        <v>16.135700000000003</v>
      </c>
      <c r="L4073" s="43">
        <v>0.8049999999999996</v>
      </c>
      <c r="M4073" s="42">
        <v>12.989238499999997</v>
      </c>
      <c r="N4073">
        <v>3</v>
      </c>
      <c r="O4073" s="43">
        <v>34.799999999999997</v>
      </c>
      <c r="P4073" s="42">
        <v>38</v>
      </c>
      <c r="Q4073" s="42">
        <v>10</v>
      </c>
      <c r="R4073" s="42">
        <v>7.5</v>
      </c>
    </row>
    <row r="4074" spans="1:18" x14ac:dyDescent="0.3">
      <c r="A4074" t="s">
        <v>3924</v>
      </c>
      <c r="B4074" s="17">
        <v>45208</v>
      </c>
      <c r="C4074" t="s">
        <v>543</v>
      </c>
      <c r="D4074" t="s">
        <v>3928</v>
      </c>
      <c r="E4074" t="s">
        <v>3929</v>
      </c>
      <c r="F4074" t="s">
        <v>3931</v>
      </c>
      <c r="G4074" t="s">
        <v>3921</v>
      </c>
      <c r="H4074" t="s">
        <v>3922</v>
      </c>
      <c r="I4074">
        <v>1274</v>
      </c>
      <c r="J4074" s="41">
        <v>1.32E-2</v>
      </c>
      <c r="K4074" s="42">
        <v>16.816800000000001</v>
      </c>
      <c r="L4074" s="43">
        <v>0.94299999999999973</v>
      </c>
      <c r="M4074" s="42">
        <v>15.858242399999996</v>
      </c>
      <c r="N4074">
        <v>8</v>
      </c>
      <c r="O4074" s="43">
        <v>403.2</v>
      </c>
      <c r="P4074" s="42">
        <v>67</v>
      </c>
      <c r="Q4074" s="42">
        <v>10</v>
      </c>
      <c r="R4074" s="42">
        <v>1.5</v>
      </c>
    </row>
    <row r="4075" spans="1:18" x14ac:dyDescent="0.3">
      <c r="A4075" t="s">
        <v>3924</v>
      </c>
      <c r="B4075" s="17">
        <v>45209</v>
      </c>
      <c r="C4075" t="s">
        <v>543</v>
      </c>
      <c r="D4075" t="s">
        <v>3928</v>
      </c>
      <c r="E4075" t="s">
        <v>3929</v>
      </c>
      <c r="F4075" t="s">
        <v>3931</v>
      </c>
      <c r="G4075" t="s">
        <v>3921</v>
      </c>
      <c r="H4075" t="s">
        <v>3922</v>
      </c>
      <c r="I4075">
        <v>1476</v>
      </c>
      <c r="J4075" s="41">
        <v>1.5299999999999998E-2</v>
      </c>
      <c r="K4075" s="42">
        <v>22.582799999999995</v>
      </c>
      <c r="L4075" s="43">
        <v>1.3684999999999996</v>
      </c>
      <c r="M4075" s="42">
        <v>30.904561799999986</v>
      </c>
      <c r="N4075">
        <v>3</v>
      </c>
      <c r="O4075" s="43">
        <v>151.19999999999999</v>
      </c>
      <c r="P4075" s="42">
        <v>51</v>
      </c>
      <c r="Q4075" s="42">
        <v>8</v>
      </c>
      <c r="R4075" s="42">
        <v>12</v>
      </c>
    </row>
    <row r="4076" spans="1:18" x14ac:dyDescent="0.3">
      <c r="A4076" t="s">
        <v>3924</v>
      </c>
      <c r="B4076" s="17">
        <v>45210</v>
      </c>
      <c r="C4076" t="s">
        <v>543</v>
      </c>
      <c r="D4076" t="s">
        <v>3928</v>
      </c>
      <c r="E4076" t="s">
        <v>3929</v>
      </c>
      <c r="F4076" t="s">
        <v>3931</v>
      </c>
      <c r="G4076" t="s">
        <v>3921</v>
      </c>
      <c r="H4076" t="s">
        <v>3922</v>
      </c>
      <c r="I4076">
        <v>1268</v>
      </c>
      <c r="J4076" s="41">
        <v>1.8800000000000008E-2</v>
      </c>
      <c r="K4076" s="42">
        <v>23.838400000000011</v>
      </c>
      <c r="L4076" s="43">
        <v>1.1154999999999997</v>
      </c>
      <c r="M4076" s="42">
        <v>26.591735200000006</v>
      </c>
      <c r="N4076">
        <v>4</v>
      </c>
      <c r="O4076" s="43">
        <v>330</v>
      </c>
      <c r="P4076" s="42">
        <v>57</v>
      </c>
      <c r="Q4076" s="42">
        <v>6</v>
      </c>
      <c r="R4076" s="42">
        <v>4.5</v>
      </c>
    </row>
    <row r="4077" spans="1:18" x14ac:dyDescent="0.3">
      <c r="A4077" t="s">
        <v>3924</v>
      </c>
      <c r="B4077" s="17">
        <v>45211</v>
      </c>
      <c r="C4077" t="s">
        <v>543</v>
      </c>
      <c r="D4077" t="s">
        <v>3928</v>
      </c>
      <c r="E4077" t="s">
        <v>3929</v>
      </c>
      <c r="F4077" t="s">
        <v>3931</v>
      </c>
      <c r="G4077" t="s">
        <v>3921</v>
      </c>
      <c r="H4077" t="s">
        <v>3922</v>
      </c>
      <c r="I4077">
        <v>1347</v>
      </c>
      <c r="J4077" s="41">
        <v>1.7200000000000003E-2</v>
      </c>
      <c r="K4077" s="42">
        <v>23.168400000000005</v>
      </c>
      <c r="L4077" s="43">
        <v>1.0464999999999995</v>
      </c>
      <c r="M4077" s="42">
        <v>24.245730599999995</v>
      </c>
      <c r="N4077">
        <v>8</v>
      </c>
      <c r="O4077" s="43">
        <v>396</v>
      </c>
      <c r="P4077" s="42">
        <v>34</v>
      </c>
      <c r="Q4077" s="42">
        <v>4</v>
      </c>
      <c r="R4077" s="42">
        <v>12</v>
      </c>
    </row>
    <row r="4078" spans="1:18" x14ac:dyDescent="0.3">
      <c r="A4078" t="s">
        <v>3924</v>
      </c>
      <c r="B4078" s="17">
        <v>45212</v>
      </c>
      <c r="C4078" t="s">
        <v>543</v>
      </c>
      <c r="D4078" t="s">
        <v>3928</v>
      </c>
      <c r="E4078" t="s">
        <v>3929</v>
      </c>
      <c r="F4078" t="s">
        <v>3931</v>
      </c>
      <c r="G4078" t="s">
        <v>3921</v>
      </c>
      <c r="H4078" t="s">
        <v>3922</v>
      </c>
      <c r="I4078">
        <v>1109</v>
      </c>
      <c r="J4078" s="41">
        <v>1.2400000000000001E-2</v>
      </c>
      <c r="K4078" s="42">
        <v>13.751600000000002</v>
      </c>
      <c r="L4078" s="43">
        <v>0.74749999999999972</v>
      </c>
      <c r="M4078" s="42">
        <v>10.279320999999998</v>
      </c>
      <c r="N4078">
        <v>7</v>
      </c>
      <c r="O4078" s="43">
        <v>484.79999999999995</v>
      </c>
      <c r="P4078" s="42">
        <v>38</v>
      </c>
      <c r="Q4078" s="42">
        <v>8</v>
      </c>
      <c r="R4078" s="42">
        <v>4.5</v>
      </c>
    </row>
    <row r="4079" spans="1:18" x14ac:dyDescent="0.3">
      <c r="A4079" t="s">
        <v>3924</v>
      </c>
      <c r="B4079" s="17">
        <v>45213</v>
      </c>
      <c r="C4079" t="s">
        <v>543</v>
      </c>
      <c r="D4079" t="s">
        <v>3928</v>
      </c>
      <c r="E4079" t="s">
        <v>3929</v>
      </c>
      <c r="F4079" t="s">
        <v>3931</v>
      </c>
      <c r="G4079" t="s">
        <v>3921</v>
      </c>
      <c r="H4079" t="s">
        <v>3922</v>
      </c>
      <c r="I4079">
        <v>747</v>
      </c>
      <c r="J4079" s="41">
        <v>1.5399999999999997E-2</v>
      </c>
      <c r="K4079" s="42">
        <v>11.503799999999998</v>
      </c>
      <c r="L4079" s="43">
        <v>0.21850000000000006</v>
      </c>
      <c r="M4079" s="42">
        <v>2.5135803000000001</v>
      </c>
      <c r="N4079">
        <v>8</v>
      </c>
      <c r="O4079" s="43">
        <v>386.4</v>
      </c>
      <c r="P4079" s="42">
        <v>53</v>
      </c>
      <c r="Q4079" s="42">
        <v>4</v>
      </c>
      <c r="R4079" s="42">
        <v>9</v>
      </c>
    </row>
    <row r="4080" spans="1:18" x14ac:dyDescent="0.3">
      <c r="A4080" t="s">
        <v>3924</v>
      </c>
      <c r="B4080" s="17">
        <v>45214</v>
      </c>
      <c r="C4080" t="s">
        <v>543</v>
      </c>
      <c r="D4080" t="s">
        <v>3928</v>
      </c>
      <c r="E4080" t="s">
        <v>3929</v>
      </c>
      <c r="F4080" t="s">
        <v>3931</v>
      </c>
      <c r="G4080" t="s">
        <v>3921</v>
      </c>
      <c r="H4080" t="s">
        <v>3922</v>
      </c>
      <c r="I4080">
        <v>1379</v>
      </c>
      <c r="J4080" s="41">
        <v>1.4199999999999999E-2</v>
      </c>
      <c r="K4080" s="42">
        <v>19.581799999999998</v>
      </c>
      <c r="L4080" s="43">
        <v>0.65549999999999964</v>
      </c>
      <c r="M4080" s="42">
        <v>12.835869899999992</v>
      </c>
      <c r="N4080">
        <v>3</v>
      </c>
      <c r="O4080" s="43">
        <v>67.2</v>
      </c>
      <c r="P4080" s="42">
        <v>72</v>
      </c>
      <c r="Q4080" s="42">
        <v>16</v>
      </c>
      <c r="R4080" s="42">
        <v>1.5</v>
      </c>
    </row>
    <row r="4081" spans="1:18" x14ac:dyDescent="0.3">
      <c r="A4081" t="s">
        <v>3924</v>
      </c>
      <c r="B4081" s="17">
        <v>45215</v>
      </c>
      <c r="C4081" t="s">
        <v>543</v>
      </c>
      <c r="D4081" t="s">
        <v>3928</v>
      </c>
      <c r="E4081" t="s">
        <v>3929</v>
      </c>
      <c r="F4081" t="s">
        <v>3931</v>
      </c>
      <c r="G4081" t="s">
        <v>3921</v>
      </c>
      <c r="H4081" t="s">
        <v>3922</v>
      </c>
      <c r="I4081">
        <v>1780</v>
      </c>
      <c r="J4081" s="41">
        <v>1.3399999999999999E-2</v>
      </c>
      <c r="K4081" s="42">
        <v>23.851999999999997</v>
      </c>
      <c r="L4081" s="43">
        <v>1.2304999999999997</v>
      </c>
      <c r="M4081" s="42">
        <v>29.349885999999987</v>
      </c>
      <c r="N4081">
        <v>4</v>
      </c>
      <c r="O4081" s="43">
        <v>156</v>
      </c>
      <c r="P4081" s="42">
        <v>31</v>
      </c>
      <c r="Q4081" s="42">
        <v>3</v>
      </c>
      <c r="R4081" s="42">
        <v>3</v>
      </c>
    </row>
    <row r="4082" spans="1:18" x14ac:dyDescent="0.3">
      <c r="A4082" t="s">
        <v>3924</v>
      </c>
      <c r="B4082" s="17">
        <v>45216</v>
      </c>
      <c r="C4082" t="s">
        <v>543</v>
      </c>
      <c r="D4082" t="s">
        <v>3928</v>
      </c>
      <c r="E4082" t="s">
        <v>3929</v>
      </c>
      <c r="F4082" t="s">
        <v>3931</v>
      </c>
      <c r="G4082" t="s">
        <v>3921</v>
      </c>
      <c r="H4082" t="s">
        <v>3922</v>
      </c>
      <c r="I4082">
        <v>1656</v>
      </c>
      <c r="J4082" s="41">
        <v>1.2499999999999999E-2</v>
      </c>
      <c r="K4082" s="42">
        <v>20.7</v>
      </c>
      <c r="L4082" s="43">
        <v>0.19550000000000003</v>
      </c>
      <c r="M4082" s="42">
        <v>4.0468500000000009</v>
      </c>
      <c r="N4082">
        <v>3</v>
      </c>
      <c r="O4082" s="43">
        <v>286.8</v>
      </c>
      <c r="P4082" s="42">
        <v>43</v>
      </c>
      <c r="Q4082" s="42">
        <v>10</v>
      </c>
      <c r="R4082" s="42">
        <v>4.5</v>
      </c>
    </row>
    <row r="4083" spans="1:18" x14ac:dyDescent="0.3">
      <c r="A4083" t="s">
        <v>3924</v>
      </c>
      <c r="B4083" s="17">
        <v>45217</v>
      </c>
      <c r="C4083" t="s">
        <v>543</v>
      </c>
      <c r="D4083" t="s">
        <v>3928</v>
      </c>
      <c r="E4083" t="s">
        <v>3929</v>
      </c>
      <c r="F4083" t="s">
        <v>3931</v>
      </c>
      <c r="G4083" t="s">
        <v>3921</v>
      </c>
      <c r="H4083" t="s">
        <v>3922</v>
      </c>
      <c r="I4083">
        <v>1734</v>
      </c>
      <c r="J4083" s="41">
        <v>1.67E-2</v>
      </c>
      <c r="K4083" s="42">
        <v>28.957799999999999</v>
      </c>
      <c r="L4083" s="43">
        <v>0.54049999999999976</v>
      </c>
      <c r="M4083" s="42">
        <v>15.651690899999993</v>
      </c>
      <c r="N4083">
        <v>7</v>
      </c>
      <c r="O4083" s="43">
        <v>386.4</v>
      </c>
      <c r="P4083" s="42">
        <v>71</v>
      </c>
      <c r="Q4083" s="42">
        <v>7</v>
      </c>
      <c r="R4083" s="42">
        <v>6</v>
      </c>
    </row>
    <row r="4084" spans="1:18" x14ac:dyDescent="0.3">
      <c r="A4084" t="s">
        <v>3924</v>
      </c>
      <c r="B4084" s="17">
        <v>45218</v>
      </c>
      <c r="C4084" t="s">
        <v>543</v>
      </c>
      <c r="D4084" t="s">
        <v>3928</v>
      </c>
      <c r="E4084" t="s">
        <v>3929</v>
      </c>
      <c r="F4084" t="s">
        <v>3931</v>
      </c>
      <c r="G4084" t="s">
        <v>3921</v>
      </c>
      <c r="H4084" t="s">
        <v>3922</v>
      </c>
      <c r="I4084">
        <v>1223</v>
      </c>
      <c r="J4084" s="41">
        <v>8.4000000000000012E-3</v>
      </c>
      <c r="K4084" s="42">
        <v>10.273200000000001</v>
      </c>
      <c r="L4084" s="43">
        <v>0.77049999999999974</v>
      </c>
      <c r="M4084" s="42">
        <v>7.9155005999999979</v>
      </c>
      <c r="N4084">
        <v>5</v>
      </c>
      <c r="O4084" s="43">
        <v>350.4</v>
      </c>
      <c r="P4084" s="42">
        <v>29</v>
      </c>
      <c r="Q4084" s="42">
        <v>17</v>
      </c>
      <c r="R4084" s="42">
        <v>4.5</v>
      </c>
    </row>
    <row r="4085" spans="1:18" x14ac:dyDescent="0.3">
      <c r="A4085" t="s">
        <v>3924</v>
      </c>
      <c r="B4085" s="17">
        <v>45219</v>
      </c>
      <c r="C4085" t="s">
        <v>543</v>
      </c>
      <c r="D4085" t="s">
        <v>3928</v>
      </c>
      <c r="E4085" t="s">
        <v>3929</v>
      </c>
      <c r="F4085" t="s">
        <v>3931</v>
      </c>
      <c r="G4085" t="s">
        <v>3921</v>
      </c>
      <c r="H4085" t="s">
        <v>3922</v>
      </c>
      <c r="I4085">
        <v>1635</v>
      </c>
      <c r="J4085" s="41">
        <v>1.0200000000000001E-2</v>
      </c>
      <c r="K4085" s="42">
        <v>16.677</v>
      </c>
      <c r="L4085" s="43">
        <v>1.1269999999999996</v>
      </c>
      <c r="M4085" s="42">
        <v>18.794978999999991</v>
      </c>
      <c r="N4085">
        <v>4</v>
      </c>
      <c r="O4085" s="43">
        <v>292.8</v>
      </c>
      <c r="P4085" s="42">
        <v>55</v>
      </c>
      <c r="Q4085" s="42">
        <v>5</v>
      </c>
      <c r="R4085" s="42">
        <v>6</v>
      </c>
    </row>
    <row r="4086" spans="1:18" x14ac:dyDescent="0.3">
      <c r="A4086" t="s">
        <v>3924</v>
      </c>
      <c r="B4086" s="17">
        <v>45220</v>
      </c>
      <c r="C4086" t="s">
        <v>543</v>
      </c>
      <c r="D4086" t="s">
        <v>3928</v>
      </c>
      <c r="E4086" t="s">
        <v>3929</v>
      </c>
      <c r="F4086" t="s">
        <v>3931</v>
      </c>
      <c r="G4086" t="s">
        <v>3921</v>
      </c>
      <c r="H4086" t="s">
        <v>3922</v>
      </c>
      <c r="I4086">
        <v>1637</v>
      </c>
      <c r="J4086" s="41">
        <v>1.7000000000000001E-2</v>
      </c>
      <c r="K4086" s="42">
        <v>27.829000000000001</v>
      </c>
      <c r="L4086" s="43">
        <v>0.18400000000000002</v>
      </c>
      <c r="M4086" s="42">
        <v>5.1205360000000004</v>
      </c>
      <c r="N4086">
        <v>6</v>
      </c>
      <c r="O4086" s="43">
        <v>136.79999999999998</v>
      </c>
      <c r="P4086" s="42">
        <v>24</v>
      </c>
      <c r="Q4086" s="42">
        <v>8</v>
      </c>
      <c r="R4086" s="42">
        <v>12</v>
      </c>
    </row>
    <row r="4087" spans="1:18" x14ac:dyDescent="0.3">
      <c r="A4087" t="s">
        <v>3924</v>
      </c>
      <c r="B4087" s="17">
        <v>45221</v>
      </c>
      <c r="C4087" t="s">
        <v>543</v>
      </c>
      <c r="D4087" t="s">
        <v>3928</v>
      </c>
      <c r="E4087" t="s">
        <v>3929</v>
      </c>
      <c r="F4087" t="s">
        <v>3931</v>
      </c>
      <c r="G4087" t="s">
        <v>3921</v>
      </c>
      <c r="H4087" t="s">
        <v>3922</v>
      </c>
      <c r="I4087">
        <v>1312</v>
      </c>
      <c r="J4087" s="41">
        <v>1.3899999999999999E-2</v>
      </c>
      <c r="K4087" s="42">
        <v>18.236799999999999</v>
      </c>
      <c r="L4087" s="43">
        <v>0.51749999999999974</v>
      </c>
      <c r="M4087" s="42">
        <v>9.4375439999999937</v>
      </c>
      <c r="N4087">
        <v>6</v>
      </c>
      <c r="O4087" s="43">
        <v>340.8</v>
      </c>
      <c r="P4087" s="42">
        <v>68</v>
      </c>
      <c r="Q4087" s="42">
        <v>11</v>
      </c>
      <c r="R4087" s="42">
        <v>10.5</v>
      </c>
    </row>
    <row r="4088" spans="1:18" x14ac:dyDescent="0.3">
      <c r="A4088" t="s">
        <v>3924</v>
      </c>
      <c r="B4088" s="17">
        <v>45222</v>
      </c>
      <c r="C4088" t="s">
        <v>543</v>
      </c>
      <c r="D4088" t="s">
        <v>3928</v>
      </c>
      <c r="E4088" t="s">
        <v>3929</v>
      </c>
      <c r="F4088" t="s">
        <v>3931</v>
      </c>
      <c r="G4088" t="s">
        <v>3921</v>
      </c>
      <c r="H4088" t="s">
        <v>3922</v>
      </c>
      <c r="I4088">
        <v>1793</v>
      </c>
      <c r="J4088" s="41">
        <v>1.2699999999999999E-2</v>
      </c>
      <c r="K4088" s="42">
        <v>22.771100000000001</v>
      </c>
      <c r="L4088" s="43">
        <v>0.64399999999999979</v>
      </c>
      <c r="M4088" s="42">
        <v>14.664588399999996</v>
      </c>
      <c r="N4088">
        <v>4</v>
      </c>
      <c r="O4088" s="43">
        <v>322.8</v>
      </c>
      <c r="P4088" s="42">
        <v>58</v>
      </c>
      <c r="Q4088" s="42">
        <v>8</v>
      </c>
      <c r="R4088" s="42">
        <v>1.5</v>
      </c>
    </row>
    <row r="4089" spans="1:18" x14ac:dyDescent="0.3">
      <c r="A4089" t="s">
        <v>3924</v>
      </c>
      <c r="B4089" s="17">
        <v>45223</v>
      </c>
      <c r="C4089" t="s">
        <v>543</v>
      </c>
      <c r="D4089" t="s">
        <v>3928</v>
      </c>
      <c r="E4089" t="s">
        <v>3929</v>
      </c>
      <c r="F4089" t="s">
        <v>3931</v>
      </c>
      <c r="G4089" t="s">
        <v>3921</v>
      </c>
      <c r="H4089" t="s">
        <v>3922</v>
      </c>
      <c r="I4089">
        <v>1308</v>
      </c>
      <c r="J4089" s="41">
        <v>1.2300000000000002E-2</v>
      </c>
      <c r="K4089" s="42">
        <v>16.088400000000004</v>
      </c>
      <c r="L4089" s="43">
        <v>0.90849999999999975</v>
      </c>
      <c r="M4089" s="42">
        <v>14.616311399999999</v>
      </c>
      <c r="N4089">
        <v>3</v>
      </c>
      <c r="O4089" s="43">
        <v>134.4</v>
      </c>
      <c r="P4089" s="42">
        <v>24</v>
      </c>
      <c r="Q4089" s="42">
        <v>15</v>
      </c>
      <c r="R4089" s="42">
        <v>3</v>
      </c>
    </row>
    <row r="4090" spans="1:18" x14ac:dyDescent="0.3">
      <c r="A4090" t="s">
        <v>3924</v>
      </c>
      <c r="B4090" s="17">
        <v>45224</v>
      </c>
      <c r="C4090" t="s">
        <v>543</v>
      </c>
      <c r="D4090" t="s">
        <v>3928</v>
      </c>
      <c r="E4090" t="s">
        <v>3929</v>
      </c>
      <c r="F4090" t="s">
        <v>3931</v>
      </c>
      <c r="G4090" t="s">
        <v>3921</v>
      </c>
      <c r="H4090" t="s">
        <v>3922</v>
      </c>
      <c r="I4090">
        <v>996</v>
      </c>
      <c r="J4090" s="41">
        <v>1.34E-2</v>
      </c>
      <c r="K4090" s="42">
        <v>13.346400000000001</v>
      </c>
      <c r="L4090" s="43">
        <v>0.253</v>
      </c>
      <c r="M4090" s="42">
        <v>3.3766392000000001</v>
      </c>
      <c r="N4090">
        <v>5</v>
      </c>
      <c r="O4090" s="43">
        <v>158.4</v>
      </c>
      <c r="P4090" s="42">
        <v>30</v>
      </c>
      <c r="Q4090" s="42">
        <v>11</v>
      </c>
      <c r="R4090" s="42">
        <v>15</v>
      </c>
    </row>
    <row r="4091" spans="1:18" x14ac:dyDescent="0.3">
      <c r="A4091" t="s">
        <v>3924</v>
      </c>
      <c r="B4091" s="17">
        <v>45225</v>
      </c>
      <c r="C4091" t="s">
        <v>543</v>
      </c>
      <c r="D4091" t="s">
        <v>3928</v>
      </c>
      <c r="E4091" t="s">
        <v>3929</v>
      </c>
      <c r="F4091" t="s">
        <v>3931</v>
      </c>
      <c r="G4091" t="s">
        <v>3921</v>
      </c>
      <c r="H4091" t="s">
        <v>3922</v>
      </c>
      <c r="I4091">
        <v>1166</v>
      </c>
      <c r="J4091" s="41">
        <v>1.67E-2</v>
      </c>
      <c r="K4091" s="42">
        <v>19.472200000000001</v>
      </c>
      <c r="L4091" s="43">
        <v>0.17250000000000007</v>
      </c>
      <c r="M4091" s="42">
        <v>3.3589545000000016</v>
      </c>
      <c r="N4091">
        <v>6</v>
      </c>
      <c r="O4091" s="43">
        <v>332.4</v>
      </c>
      <c r="P4091" s="42">
        <v>57</v>
      </c>
      <c r="Q4091" s="42">
        <v>7</v>
      </c>
      <c r="R4091" s="42">
        <v>0</v>
      </c>
    </row>
    <row r="4092" spans="1:18" x14ac:dyDescent="0.3">
      <c r="A4092" t="s">
        <v>3924</v>
      </c>
      <c r="B4092" s="17">
        <v>45226</v>
      </c>
      <c r="C4092" t="s">
        <v>543</v>
      </c>
      <c r="D4092" t="s">
        <v>3928</v>
      </c>
      <c r="E4092" t="s">
        <v>3929</v>
      </c>
      <c r="F4092" t="s">
        <v>3931</v>
      </c>
      <c r="G4092" t="s">
        <v>3921</v>
      </c>
      <c r="H4092" t="s">
        <v>3922</v>
      </c>
      <c r="I4092">
        <v>1142</v>
      </c>
      <c r="J4092" s="41">
        <v>9.0000000000000011E-3</v>
      </c>
      <c r="K4092" s="42">
        <v>10.278</v>
      </c>
      <c r="L4092" s="43">
        <v>1.3339999999999996</v>
      </c>
      <c r="M4092" s="42">
        <v>13.710851999999997</v>
      </c>
      <c r="N4092">
        <v>8</v>
      </c>
      <c r="O4092" s="43">
        <v>445.2</v>
      </c>
      <c r="P4092" s="42">
        <v>64</v>
      </c>
      <c r="Q4092" s="42">
        <v>3</v>
      </c>
      <c r="R4092" s="42">
        <v>9</v>
      </c>
    </row>
    <row r="4093" spans="1:18" x14ac:dyDescent="0.3">
      <c r="A4093" t="s">
        <v>3924</v>
      </c>
      <c r="B4093" s="17">
        <v>45227</v>
      </c>
      <c r="C4093" t="s">
        <v>543</v>
      </c>
      <c r="D4093" t="s">
        <v>3928</v>
      </c>
      <c r="E4093" t="s">
        <v>3929</v>
      </c>
      <c r="F4093" t="s">
        <v>3931</v>
      </c>
      <c r="G4093" t="s">
        <v>3921</v>
      </c>
      <c r="H4093" t="s">
        <v>3922</v>
      </c>
      <c r="I4093">
        <v>1961</v>
      </c>
      <c r="J4093" s="41">
        <v>1.78E-2</v>
      </c>
      <c r="K4093" s="42">
        <v>34.905799999999999</v>
      </c>
      <c r="L4093" s="43">
        <v>1.1384999999999996</v>
      </c>
      <c r="M4093" s="42">
        <v>39.740253299999985</v>
      </c>
      <c r="N4093">
        <v>6</v>
      </c>
      <c r="O4093" s="43">
        <v>339.59999999999997</v>
      </c>
      <c r="P4093" s="42">
        <v>71</v>
      </c>
      <c r="Q4093" s="42">
        <v>7</v>
      </c>
      <c r="R4093" s="42">
        <v>1.5</v>
      </c>
    </row>
    <row r="4094" spans="1:18" x14ac:dyDescent="0.3">
      <c r="A4094" t="s">
        <v>3924</v>
      </c>
      <c r="B4094" s="17">
        <v>45228</v>
      </c>
      <c r="C4094" t="s">
        <v>543</v>
      </c>
      <c r="D4094" t="s">
        <v>3928</v>
      </c>
      <c r="E4094" t="s">
        <v>3929</v>
      </c>
      <c r="F4094" t="s">
        <v>3931</v>
      </c>
      <c r="G4094" t="s">
        <v>3921</v>
      </c>
      <c r="H4094" t="s">
        <v>3922</v>
      </c>
      <c r="I4094">
        <v>1390</v>
      </c>
      <c r="J4094" s="41">
        <v>1.4499999999999999E-2</v>
      </c>
      <c r="K4094" s="42">
        <v>20.154999999999998</v>
      </c>
      <c r="L4094" s="43">
        <v>8.050000000000003E-2</v>
      </c>
      <c r="M4094" s="42">
        <v>1.6224775000000005</v>
      </c>
      <c r="N4094">
        <v>4</v>
      </c>
      <c r="O4094" s="43">
        <v>230.39999999999998</v>
      </c>
      <c r="P4094" s="42">
        <v>57</v>
      </c>
      <c r="Q4094" s="42">
        <v>12</v>
      </c>
      <c r="R4094" s="42">
        <v>6</v>
      </c>
    </row>
    <row r="4095" spans="1:18" x14ac:dyDescent="0.3">
      <c r="A4095" t="s">
        <v>3924</v>
      </c>
      <c r="B4095" s="17">
        <v>45229</v>
      </c>
      <c r="C4095" t="s">
        <v>543</v>
      </c>
      <c r="D4095" t="s">
        <v>3928</v>
      </c>
      <c r="E4095" t="s">
        <v>3929</v>
      </c>
      <c r="F4095" t="s">
        <v>3931</v>
      </c>
      <c r="G4095" t="s">
        <v>3921</v>
      </c>
      <c r="H4095" t="s">
        <v>3922</v>
      </c>
      <c r="I4095">
        <v>1744</v>
      </c>
      <c r="J4095" s="41">
        <v>1.8100000000000002E-2</v>
      </c>
      <c r="K4095" s="42">
        <v>31.566400000000002</v>
      </c>
      <c r="L4095" s="43">
        <v>0.4484999999999999</v>
      </c>
      <c r="M4095" s="42">
        <v>14.157530399999997</v>
      </c>
      <c r="N4095">
        <v>5</v>
      </c>
      <c r="O4095" s="43">
        <v>345.59999999999997</v>
      </c>
      <c r="P4095" s="42">
        <v>72</v>
      </c>
      <c r="Q4095" s="42">
        <v>11</v>
      </c>
      <c r="R4095" s="42">
        <v>4.5</v>
      </c>
    </row>
    <row r="4096" spans="1:18" x14ac:dyDescent="0.3">
      <c r="A4096" t="s">
        <v>3924</v>
      </c>
      <c r="B4096" s="17">
        <v>45230</v>
      </c>
      <c r="C4096" t="s">
        <v>543</v>
      </c>
      <c r="D4096" t="s">
        <v>3928</v>
      </c>
      <c r="E4096" t="s">
        <v>3929</v>
      </c>
      <c r="F4096" t="s">
        <v>3931</v>
      </c>
      <c r="G4096" t="s">
        <v>3921</v>
      </c>
      <c r="H4096" t="s">
        <v>3922</v>
      </c>
      <c r="I4096">
        <v>1744</v>
      </c>
      <c r="J4096" s="41">
        <v>1.9100000000000002E-2</v>
      </c>
      <c r="K4096" s="42">
        <v>33.310400000000001</v>
      </c>
      <c r="L4096" s="43">
        <v>1.3109999999999995</v>
      </c>
      <c r="M4096" s="42">
        <v>43.669934399999988</v>
      </c>
      <c r="N4096">
        <v>4</v>
      </c>
      <c r="O4096" s="43">
        <v>330</v>
      </c>
      <c r="P4096" s="42">
        <v>60</v>
      </c>
      <c r="Q4096" s="42">
        <v>17</v>
      </c>
      <c r="R4096" s="42">
        <v>9</v>
      </c>
    </row>
    <row r="4097" spans="1:18" x14ac:dyDescent="0.3">
      <c r="A4097" t="s">
        <v>3924</v>
      </c>
      <c r="B4097" s="17">
        <v>45231</v>
      </c>
      <c r="C4097" t="s">
        <v>543</v>
      </c>
      <c r="D4097" t="s">
        <v>3928</v>
      </c>
      <c r="E4097" t="s">
        <v>3929</v>
      </c>
      <c r="F4097" t="s">
        <v>3931</v>
      </c>
      <c r="G4097" t="s">
        <v>3921</v>
      </c>
      <c r="H4097" t="s">
        <v>3922</v>
      </c>
      <c r="I4097">
        <v>1370</v>
      </c>
      <c r="J4097" s="41">
        <v>1.6200000000000003E-2</v>
      </c>
      <c r="K4097" s="42">
        <v>22.194000000000003</v>
      </c>
      <c r="L4097" s="43">
        <v>1.4374999999999996</v>
      </c>
      <c r="M4097" s="42">
        <v>31.903874999999992</v>
      </c>
      <c r="N4097">
        <v>3</v>
      </c>
      <c r="O4097" s="43">
        <v>159.6</v>
      </c>
      <c r="P4097" s="42">
        <v>44</v>
      </c>
      <c r="Q4097" s="42">
        <v>15</v>
      </c>
      <c r="R4097" s="42">
        <v>4.5</v>
      </c>
    </row>
    <row r="4098" spans="1:18" x14ac:dyDescent="0.3">
      <c r="A4098" t="s">
        <v>3924</v>
      </c>
      <c r="B4098" s="17">
        <v>45232</v>
      </c>
      <c r="C4098" t="s">
        <v>543</v>
      </c>
      <c r="D4098" t="s">
        <v>3928</v>
      </c>
      <c r="E4098" t="s">
        <v>3929</v>
      </c>
      <c r="F4098" t="s">
        <v>3931</v>
      </c>
      <c r="G4098" t="s">
        <v>3921</v>
      </c>
      <c r="H4098" t="s">
        <v>3922</v>
      </c>
      <c r="I4098">
        <v>1313</v>
      </c>
      <c r="J4098" s="41">
        <v>1.5499999999999998E-2</v>
      </c>
      <c r="K4098" s="42">
        <v>20.351499999999998</v>
      </c>
      <c r="L4098" s="43">
        <v>1.0464999999999995</v>
      </c>
      <c r="M4098" s="42">
        <v>21.297844749999989</v>
      </c>
      <c r="N4098">
        <v>4</v>
      </c>
      <c r="O4098" s="43">
        <v>244.79999999999998</v>
      </c>
      <c r="P4098" s="42">
        <v>48</v>
      </c>
      <c r="Q4098" s="42">
        <v>18</v>
      </c>
      <c r="R4098" s="42">
        <v>4.5</v>
      </c>
    </row>
    <row r="4099" spans="1:18" x14ac:dyDescent="0.3">
      <c r="A4099" t="s">
        <v>3924</v>
      </c>
      <c r="B4099" s="17">
        <v>45233</v>
      </c>
      <c r="C4099" t="s">
        <v>543</v>
      </c>
      <c r="D4099" t="s">
        <v>3928</v>
      </c>
      <c r="E4099" t="s">
        <v>3929</v>
      </c>
      <c r="F4099" t="s">
        <v>3931</v>
      </c>
      <c r="G4099" t="s">
        <v>3921</v>
      </c>
      <c r="H4099" t="s">
        <v>3922</v>
      </c>
      <c r="I4099">
        <v>1909</v>
      </c>
      <c r="J4099" s="41">
        <v>1.4199999999999999E-2</v>
      </c>
      <c r="K4099" s="42">
        <v>27.107799999999997</v>
      </c>
      <c r="L4099" s="43">
        <v>1.3454999999999995</v>
      </c>
      <c r="M4099" s="42">
        <v>36.473544899999979</v>
      </c>
      <c r="N4099">
        <v>2</v>
      </c>
      <c r="O4099" s="43">
        <v>216</v>
      </c>
      <c r="P4099" s="42">
        <v>34</v>
      </c>
      <c r="Q4099" s="42">
        <v>10</v>
      </c>
      <c r="R4099" s="42">
        <v>6</v>
      </c>
    </row>
    <row r="4100" spans="1:18" x14ac:dyDescent="0.3">
      <c r="A4100" t="s">
        <v>3924</v>
      </c>
      <c r="B4100" s="17">
        <v>45234</v>
      </c>
      <c r="C4100" t="s">
        <v>543</v>
      </c>
      <c r="D4100" t="s">
        <v>3928</v>
      </c>
      <c r="E4100" t="s">
        <v>3929</v>
      </c>
      <c r="F4100" t="s">
        <v>3931</v>
      </c>
      <c r="G4100" t="s">
        <v>3921</v>
      </c>
      <c r="H4100" t="s">
        <v>3922</v>
      </c>
      <c r="I4100">
        <v>1146</v>
      </c>
      <c r="J4100" s="41">
        <v>1.49E-2</v>
      </c>
      <c r="K4100" s="42">
        <v>17.075399999999998</v>
      </c>
      <c r="L4100" s="43">
        <v>0.62099999999999977</v>
      </c>
      <c r="M4100" s="42">
        <v>10.603823399999996</v>
      </c>
      <c r="N4100">
        <v>3</v>
      </c>
      <c r="O4100" s="43">
        <v>126</v>
      </c>
      <c r="P4100" s="42">
        <v>64</v>
      </c>
      <c r="Q4100" s="42">
        <v>1</v>
      </c>
      <c r="R4100" s="42">
        <v>3</v>
      </c>
    </row>
    <row r="4101" spans="1:18" x14ac:dyDescent="0.3">
      <c r="A4101" t="s">
        <v>3924</v>
      </c>
      <c r="B4101" s="17">
        <v>45235</v>
      </c>
      <c r="C4101" t="s">
        <v>543</v>
      </c>
      <c r="D4101" t="s">
        <v>3928</v>
      </c>
      <c r="E4101" t="s">
        <v>3929</v>
      </c>
      <c r="F4101" t="s">
        <v>3931</v>
      </c>
      <c r="G4101" t="s">
        <v>3921</v>
      </c>
      <c r="H4101" t="s">
        <v>3922</v>
      </c>
      <c r="I4101">
        <v>1573</v>
      </c>
      <c r="J4101" s="41">
        <v>1.6299999999999999E-2</v>
      </c>
      <c r="K4101" s="42">
        <v>25.639899999999997</v>
      </c>
      <c r="L4101" s="43">
        <v>0.77049999999999974</v>
      </c>
      <c r="M4101" s="42">
        <v>19.755542949999992</v>
      </c>
      <c r="N4101">
        <v>2</v>
      </c>
      <c r="O4101" s="43">
        <v>51.6</v>
      </c>
      <c r="P4101" s="42">
        <v>47</v>
      </c>
      <c r="Q4101" s="42">
        <v>7</v>
      </c>
      <c r="R4101" s="42">
        <v>7.5</v>
      </c>
    </row>
    <row r="4102" spans="1:18" x14ac:dyDescent="0.3">
      <c r="A4102" t="s">
        <v>3924</v>
      </c>
      <c r="B4102" s="17">
        <v>45236</v>
      </c>
      <c r="C4102" t="s">
        <v>543</v>
      </c>
      <c r="D4102" t="s">
        <v>3928</v>
      </c>
      <c r="E4102" t="s">
        <v>3929</v>
      </c>
      <c r="F4102" t="s">
        <v>3931</v>
      </c>
      <c r="G4102" t="s">
        <v>3921</v>
      </c>
      <c r="H4102" t="s">
        <v>3922</v>
      </c>
      <c r="I4102">
        <v>2053</v>
      </c>
      <c r="J4102" s="41">
        <v>1.2E-2</v>
      </c>
      <c r="K4102" s="42">
        <v>24.635999999999999</v>
      </c>
      <c r="L4102" s="43">
        <v>1.0809999999999995</v>
      </c>
      <c r="M4102" s="42">
        <v>26.631515999999987</v>
      </c>
      <c r="N4102">
        <v>6</v>
      </c>
      <c r="O4102" s="43">
        <v>360</v>
      </c>
      <c r="P4102" s="42">
        <v>48</v>
      </c>
      <c r="Q4102" s="42">
        <v>9</v>
      </c>
      <c r="R4102" s="42">
        <v>6</v>
      </c>
    </row>
    <row r="4103" spans="1:18" x14ac:dyDescent="0.3">
      <c r="A4103" t="s">
        <v>3924</v>
      </c>
      <c r="B4103" s="17">
        <v>45237</v>
      </c>
      <c r="C4103" t="s">
        <v>543</v>
      </c>
      <c r="D4103" t="s">
        <v>3928</v>
      </c>
      <c r="E4103" t="s">
        <v>3929</v>
      </c>
      <c r="F4103" t="s">
        <v>3931</v>
      </c>
      <c r="G4103" t="s">
        <v>3921</v>
      </c>
      <c r="H4103" t="s">
        <v>3922</v>
      </c>
      <c r="I4103">
        <v>1525</v>
      </c>
      <c r="J4103" s="41">
        <v>1.6599999999999997E-2</v>
      </c>
      <c r="K4103" s="42">
        <v>25.314999999999994</v>
      </c>
      <c r="L4103" s="43">
        <v>0.34499999999999997</v>
      </c>
      <c r="M4103" s="42">
        <v>8.7336749999999981</v>
      </c>
      <c r="N4103">
        <v>5</v>
      </c>
      <c r="O4103" s="43">
        <v>194.4</v>
      </c>
      <c r="P4103" s="42">
        <v>78</v>
      </c>
      <c r="Q4103" s="42">
        <v>11</v>
      </c>
      <c r="R4103" s="42">
        <v>1.5</v>
      </c>
    </row>
    <row r="4104" spans="1:18" x14ac:dyDescent="0.3">
      <c r="A4104" t="s">
        <v>3924</v>
      </c>
      <c r="B4104" s="17">
        <v>45238</v>
      </c>
      <c r="C4104" t="s">
        <v>543</v>
      </c>
      <c r="D4104" t="s">
        <v>3928</v>
      </c>
      <c r="E4104" t="s">
        <v>3929</v>
      </c>
      <c r="F4104" t="s">
        <v>3931</v>
      </c>
      <c r="G4104" t="s">
        <v>3921</v>
      </c>
      <c r="H4104" t="s">
        <v>3922</v>
      </c>
      <c r="I4104">
        <v>1446</v>
      </c>
      <c r="J4104" s="41">
        <v>1.8299999999999997E-2</v>
      </c>
      <c r="K4104" s="42">
        <v>26.461799999999997</v>
      </c>
      <c r="L4104" s="43">
        <v>0.26450000000000001</v>
      </c>
      <c r="M4104" s="42">
        <v>6.999146099999999</v>
      </c>
      <c r="N4104">
        <v>3</v>
      </c>
      <c r="O4104" s="43">
        <v>105.6</v>
      </c>
      <c r="P4104" s="42">
        <v>60</v>
      </c>
      <c r="Q4104" s="42">
        <v>1</v>
      </c>
      <c r="R4104" s="42">
        <v>6</v>
      </c>
    </row>
    <row r="4105" spans="1:18" x14ac:dyDescent="0.3">
      <c r="A4105" t="s">
        <v>3924</v>
      </c>
      <c r="B4105" s="17">
        <v>45239</v>
      </c>
      <c r="C4105" t="s">
        <v>543</v>
      </c>
      <c r="D4105" t="s">
        <v>3928</v>
      </c>
      <c r="E4105" t="s">
        <v>3929</v>
      </c>
      <c r="F4105" t="s">
        <v>3931</v>
      </c>
      <c r="G4105" t="s">
        <v>3921</v>
      </c>
      <c r="H4105" t="s">
        <v>3922</v>
      </c>
      <c r="I4105">
        <v>1694</v>
      </c>
      <c r="J4105" s="41">
        <v>1.5200000000000002E-2</v>
      </c>
      <c r="K4105" s="42">
        <v>25.748800000000003</v>
      </c>
      <c r="L4105" s="43">
        <v>1.1959999999999997</v>
      </c>
      <c r="M4105" s="42">
        <v>30.795564799999998</v>
      </c>
      <c r="N4105">
        <v>7</v>
      </c>
      <c r="O4105" s="43">
        <v>363.59999999999997</v>
      </c>
      <c r="P4105" s="42">
        <v>52</v>
      </c>
      <c r="Q4105" s="42">
        <v>9</v>
      </c>
      <c r="R4105" s="42">
        <v>1.5</v>
      </c>
    </row>
    <row r="4106" spans="1:18" x14ac:dyDescent="0.3">
      <c r="A4106" t="s">
        <v>3924</v>
      </c>
      <c r="B4106" s="17">
        <v>45240</v>
      </c>
      <c r="C4106" t="s">
        <v>543</v>
      </c>
      <c r="D4106" t="s">
        <v>3928</v>
      </c>
      <c r="E4106" t="s">
        <v>3929</v>
      </c>
      <c r="F4106" t="s">
        <v>3931</v>
      </c>
      <c r="G4106" t="s">
        <v>3921</v>
      </c>
      <c r="H4106" t="s">
        <v>3922</v>
      </c>
      <c r="I4106">
        <v>1236</v>
      </c>
      <c r="J4106" s="41">
        <v>1.66E-2</v>
      </c>
      <c r="K4106" s="42">
        <v>20.517600000000002</v>
      </c>
      <c r="L4106" s="43">
        <v>0.83949999999999969</v>
      </c>
      <c r="M4106" s="42">
        <v>17.224525199999995</v>
      </c>
      <c r="N4106">
        <v>4</v>
      </c>
      <c r="O4106" s="43">
        <v>277.2</v>
      </c>
      <c r="P4106" s="42">
        <v>36</v>
      </c>
      <c r="Q4106" s="42">
        <v>6</v>
      </c>
      <c r="R4106" s="42">
        <v>3</v>
      </c>
    </row>
    <row r="4107" spans="1:18" x14ac:dyDescent="0.3">
      <c r="A4107" t="s">
        <v>3924</v>
      </c>
      <c r="B4107" s="17">
        <v>45241</v>
      </c>
      <c r="C4107" t="s">
        <v>543</v>
      </c>
      <c r="D4107" t="s">
        <v>3928</v>
      </c>
      <c r="E4107" t="s">
        <v>3929</v>
      </c>
      <c r="F4107" t="s">
        <v>3931</v>
      </c>
      <c r="G4107" t="s">
        <v>3921</v>
      </c>
      <c r="H4107" t="s">
        <v>3922</v>
      </c>
      <c r="I4107">
        <v>1461</v>
      </c>
      <c r="J4107" s="41">
        <v>1.3299999999999999E-2</v>
      </c>
      <c r="K4107" s="42">
        <v>19.4313</v>
      </c>
      <c r="L4107" s="43">
        <v>1.0349999999999995</v>
      </c>
      <c r="M4107" s="42">
        <v>20.11139549999999</v>
      </c>
      <c r="N4107">
        <v>2</v>
      </c>
      <c r="O4107" s="43">
        <v>186</v>
      </c>
      <c r="P4107" s="42">
        <v>70</v>
      </c>
      <c r="Q4107" s="42">
        <v>9</v>
      </c>
      <c r="R4107" s="42">
        <v>0</v>
      </c>
    </row>
    <row r="4108" spans="1:18" x14ac:dyDescent="0.3">
      <c r="A4108" t="s">
        <v>3924</v>
      </c>
      <c r="B4108" s="17">
        <v>45242</v>
      </c>
      <c r="C4108" t="s">
        <v>543</v>
      </c>
      <c r="D4108" t="s">
        <v>3928</v>
      </c>
      <c r="E4108" t="s">
        <v>3929</v>
      </c>
      <c r="F4108" t="s">
        <v>3931</v>
      </c>
      <c r="G4108" t="s">
        <v>3921</v>
      </c>
      <c r="H4108" t="s">
        <v>3922</v>
      </c>
      <c r="I4108">
        <v>1515</v>
      </c>
      <c r="J4108" s="41">
        <v>1.3500000000000002E-2</v>
      </c>
      <c r="K4108" s="42">
        <v>20.452500000000004</v>
      </c>
      <c r="L4108" s="43">
        <v>0.82799999999999963</v>
      </c>
      <c r="M4108" s="42">
        <v>16.934669999999997</v>
      </c>
      <c r="N4108">
        <v>5</v>
      </c>
      <c r="O4108" s="43">
        <v>399.59999999999997</v>
      </c>
      <c r="P4108" s="42">
        <v>38</v>
      </c>
      <c r="Q4108" s="42">
        <v>2</v>
      </c>
      <c r="R4108" s="42">
        <v>1.5</v>
      </c>
    </row>
    <row r="4109" spans="1:18" x14ac:dyDescent="0.3">
      <c r="A4109" t="s">
        <v>3924</v>
      </c>
      <c r="B4109" s="17">
        <v>45243</v>
      </c>
      <c r="C4109" t="s">
        <v>543</v>
      </c>
      <c r="D4109" t="s">
        <v>3928</v>
      </c>
      <c r="E4109" t="s">
        <v>3929</v>
      </c>
      <c r="F4109" t="s">
        <v>3931</v>
      </c>
      <c r="G4109" t="s">
        <v>3921</v>
      </c>
      <c r="H4109" t="s">
        <v>3922</v>
      </c>
      <c r="I4109">
        <v>1478</v>
      </c>
      <c r="J4109" s="41">
        <v>1.9500000000000003E-2</v>
      </c>
      <c r="K4109" s="42">
        <v>28.821000000000005</v>
      </c>
      <c r="L4109" s="43">
        <v>1.1154999999999997</v>
      </c>
      <c r="M4109" s="42">
        <v>32.149825499999999</v>
      </c>
      <c r="N4109">
        <v>5</v>
      </c>
      <c r="O4109" s="43">
        <v>490.79999999999995</v>
      </c>
      <c r="P4109" s="42">
        <v>49</v>
      </c>
      <c r="Q4109" s="42">
        <v>12</v>
      </c>
      <c r="R4109" s="42">
        <v>0</v>
      </c>
    </row>
    <row r="4110" spans="1:18" x14ac:dyDescent="0.3">
      <c r="A4110" t="s">
        <v>3924</v>
      </c>
      <c r="B4110" s="17">
        <v>45244</v>
      </c>
      <c r="C4110" t="s">
        <v>543</v>
      </c>
      <c r="D4110" t="s">
        <v>3928</v>
      </c>
      <c r="E4110" t="s">
        <v>3929</v>
      </c>
      <c r="F4110" t="s">
        <v>3931</v>
      </c>
      <c r="G4110" t="s">
        <v>3921</v>
      </c>
      <c r="H4110" t="s">
        <v>3922</v>
      </c>
      <c r="I4110">
        <v>1257</v>
      </c>
      <c r="J4110" s="41">
        <v>1.6199999999999999E-2</v>
      </c>
      <c r="K4110" s="42">
        <v>20.363399999999999</v>
      </c>
      <c r="L4110" s="43">
        <v>1.2649999999999997</v>
      </c>
      <c r="M4110" s="42">
        <v>25.759700999999993</v>
      </c>
      <c r="N4110">
        <v>2</v>
      </c>
      <c r="O4110" s="43">
        <v>52.8</v>
      </c>
      <c r="P4110" s="42">
        <v>30</v>
      </c>
      <c r="Q4110" s="42">
        <v>13</v>
      </c>
      <c r="R4110" s="42">
        <v>13.5</v>
      </c>
    </row>
    <row r="4111" spans="1:18" x14ac:dyDescent="0.3">
      <c r="A4111" t="s">
        <v>3924</v>
      </c>
      <c r="B4111" s="17">
        <v>45245</v>
      </c>
      <c r="C4111" t="s">
        <v>543</v>
      </c>
      <c r="D4111" t="s">
        <v>3928</v>
      </c>
      <c r="E4111" t="s">
        <v>3929</v>
      </c>
      <c r="F4111" t="s">
        <v>3931</v>
      </c>
      <c r="G4111" t="s">
        <v>3921</v>
      </c>
      <c r="H4111" t="s">
        <v>3922</v>
      </c>
      <c r="I4111">
        <v>1136</v>
      </c>
      <c r="J4111" s="41">
        <v>1.67E-2</v>
      </c>
      <c r="K4111" s="42">
        <v>18.9712</v>
      </c>
      <c r="L4111" s="43">
        <v>0.24150000000000008</v>
      </c>
      <c r="M4111" s="42">
        <v>4.5815448000000014</v>
      </c>
      <c r="N4111">
        <v>6</v>
      </c>
      <c r="O4111" s="43">
        <v>448.8</v>
      </c>
      <c r="P4111" s="42">
        <v>65</v>
      </c>
      <c r="Q4111" s="42">
        <v>9</v>
      </c>
      <c r="R4111" s="42">
        <v>9</v>
      </c>
    </row>
    <row r="4112" spans="1:18" x14ac:dyDescent="0.3">
      <c r="A4112" t="s">
        <v>3924</v>
      </c>
      <c r="B4112" s="17">
        <v>45246</v>
      </c>
      <c r="C4112" t="s">
        <v>543</v>
      </c>
      <c r="D4112" t="s">
        <v>3928</v>
      </c>
      <c r="E4112" t="s">
        <v>3929</v>
      </c>
      <c r="F4112" t="s">
        <v>3931</v>
      </c>
      <c r="G4112" t="s">
        <v>3921</v>
      </c>
      <c r="H4112" t="s">
        <v>3922</v>
      </c>
      <c r="I4112">
        <v>1248</v>
      </c>
      <c r="J4112" s="41">
        <v>1.15E-2</v>
      </c>
      <c r="K4112" s="42">
        <v>14.352</v>
      </c>
      <c r="L4112" s="43">
        <v>0.68999999999999961</v>
      </c>
      <c r="M4112" s="42">
        <v>9.9028799999999944</v>
      </c>
      <c r="N4112">
        <v>5</v>
      </c>
      <c r="O4112" s="43">
        <v>428.4</v>
      </c>
      <c r="P4112" s="42">
        <v>65</v>
      </c>
      <c r="Q4112" s="42">
        <v>14</v>
      </c>
      <c r="R4112" s="42">
        <v>0</v>
      </c>
    </row>
    <row r="4113" spans="1:18" x14ac:dyDescent="0.3">
      <c r="A4113" t="s">
        <v>3924</v>
      </c>
      <c r="B4113" s="17">
        <v>45247</v>
      </c>
      <c r="C4113" t="s">
        <v>543</v>
      </c>
      <c r="D4113" t="s">
        <v>3928</v>
      </c>
      <c r="E4113" t="s">
        <v>3929</v>
      </c>
      <c r="F4113" t="s">
        <v>3931</v>
      </c>
      <c r="G4113" t="s">
        <v>3921</v>
      </c>
      <c r="H4113" t="s">
        <v>3922</v>
      </c>
      <c r="I4113">
        <v>1821</v>
      </c>
      <c r="J4113" s="41">
        <v>1.1900000000000001E-2</v>
      </c>
      <c r="K4113" s="42">
        <v>21.669900000000002</v>
      </c>
      <c r="L4113" s="43">
        <v>1.1614999999999998</v>
      </c>
      <c r="M4113" s="42">
        <v>25.169588849999997</v>
      </c>
      <c r="N4113">
        <v>5</v>
      </c>
      <c r="O4113" s="43">
        <v>198</v>
      </c>
      <c r="P4113" s="42">
        <v>68</v>
      </c>
      <c r="Q4113" s="42">
        <v>5</v>
      </c>
      <c r="R4113" s="42">
        <v>6</v>
      </c>
    </row>
    <row r="4114" spans="1:18" x14ac:dyDescent="0.3">
      <c r="A4114" t="s">
        <v>3924</v>
      </c>
      <c r="B4114" s="17">
        <v>45248</v>
      </c>
      <c r="C4114" t="s">
        <v>543</v>
      </c>
      <c r="D4114" t="s">
        <v>3928</v>
      </c>
      <c r="E4114" t="s">
        <v>3929</v>
      </c>
      <c r="F4114" t="s">
        <v>3931</v>
      </c>
      <c r="G4114" t="s">
        <v>3921</v>
      </c>
      <c r="H4114" t="s">
        <v>3922</v>
      </c>
      <c r="I4114">
        <v>1495</v>
      </c>
      <c r="J4114" s="41">
        <v>1.1200000000000002E-2</v>
      </c>
      <c r="K4114" s="42">
        <v>16.744000000000003</v>
      </c>
      <c r="L4114" s="43">
        <v>0.55199999999999971</v>
      </c>
      <c r="M4114" s="42">
        <v>9.2426879999999976</v>
      </c>
      <c r="N4114">
        <v>2</v>
      </c>
      <c r="O4114" s="43">
        <v>99.6</v>
      </c>
      <c r="P4114" s="42">
        <v>48</v>
      </c>
      <c r="Q4114" s="42">
        <v>10</v>
      </c>
      <c r="R4114" s="42">
        <v>4.5</v>
      </c>
    </row>
    <row r="4115" spans="1:18" x14ac:dyDescent="0.3">
      <c r="A4115" t="s">
        <v>3924</v>
      </c>
      <c r="B4115" s="17">
        <v>45249</v>
      </c>
      <c r="C4115" t="s">
        <v>543</v>
      </c>
      <c r="D4115" t="s">
        <v>3928</v>
      </c>
      <c r="E4115" t="s">
        <v>3929</v>
      </c>
      <c r="F4115" t="s">
        <v>3931</v>
      </c>
      <c r="G4115" t="s">
        <v>3921</v>
      </c>
      <c r="H4115" t="s">
        <v>3922</v>
      </c>
      <c r="I4115">
        <v>1058</v>
      </c>
      <c r="J4115" s="41">
        <v>1.3399999999999999E-2</v>
      </c>
      <c r="K4115" s="42">
        <v>14.177199999999999</v>
      </c>
      <c r="L4115" s="43">
        <v>0.65549999999999964</v>
      </c>
      <c r="M4115" s="42">
        <v>9.293154599999994</v>
      </c>
      <c r="N4115">
        <v>7</v>
      </c>
      <c r="O4115" s="43">
        <v>315.59999999999997</v>
      </c>
      <c r="P4115" s="42">
        <v>59</v>
      </c>
      <c r="Q4115" s="42">
        <v>17</v>
      </c>
      <c r="R4115" s="42">
        <v>6</v>
      </c>
    </row>
    <row r="4116" spans="1:18" x14ac:dyDescent="0.3">
      <c r="A4116" t="s">
        <v>3924</v>
      </c>
      <c r="B4116" s="17">
        <v>45250</v>
      </c>
      <c r="C4116" t="s">
        <v>543</v>
      </c>
      <c r="D4116" t="s">
        <v>3928</v>
      </c>
      <c r="E4116" t="s">
        <v>3929</v>
      </c>
      <c r="F4116" t="s">
        <v>3931</v>
      </c>
      <c r="G4116" t="s">
        <v>3921</v>
      </c>
      <c r="H4116" t="s">
        <v>3922</v>
      </c>
      <c r="I4116">
        <v>1740</v>
      </c>
      <c r="J4116" s="41">
        <v>1.3300000000000003E-2</v>
      </c>
      <c r="K4116" s="42">
        <v>23.142000000000007</v>
      </c>
      <c r="L4116" s="43">
        <v>0.74749999999999972</v>
      </c>
      <c r="M4116" s="42">
        <v>17.298644999999997</v>
      </c>
      <c r="N4116">
        <v>5</v>
      </c>
      <c r="O4116" s="43">
        <v>248.39999999999998</v>
      </c>
      <c r="P4116" s="42">
        <v>46</v>
      </c>
      <c r="Q4116" s="42">
        <v>3</v>
      </c>
      <c r="R4116" s="42">
        <v>1.5</v>
      </c>
    </row>
    <row r="4117" spans="1:18" x14ac:dyDescent="0.3">
      <c r="A4117" t="s">
        <v>3924</v>
      </c>
      <c r="B4117" s="17">
        <v>45251</v>
      </c>
      <c r="C4117" t="s">
        <v>543</v>
      </c>
      <c r="D4117" t="s">
        <v>3928</v>
      </c>
      <c r="E4117" t="s">
        <v>3929</v>
      </c>
      <c r="F4117" t="s">
        <v>3931</v>
      </c>
      <c r="G4117" t="s">
        <v>3921</v>
      </c>
      <c r="H4117" t="s">
        <v>3922</v>
      </c>
      <c r="I4117">
        <v>1211</v>
      </c>
      <c r="J4117" s="41">
        <v>1.4700000000000001E-2</v>
      </c>
      <c r="K4117" s="42">
        <v>17.8017</v>
      </c>
      <c r="L4117" s="43">
        <v>0.20700000000000005</v>
      </c>
      <c r="M4117" s="42">
        <v>3.6849519000000011</v>
      </c>
      <c r="N4117">
        <v>5</v>
      </c>
      <c r="O4117" s="43">
        <v>322.8</v>
      </c>
      <c r="P4117" s="42">
        <v>69</v>
      </c>
      <c r="Q4117" s="42">
        <v>2</v>
      </c>
      <c r="R4117" s="42">
        <v>9</v>
      </c>
    </row>
    <row r="4118" spans="1:18" x14ac:dyDescent="0.3">
      <c r="A4118" t="s">
        <v>3924</v>
      </c>
      <c r="B4118" s="17">
        <v>45252</v>
      </c>
      <c r="C4118" t="s">
        <v>543</v>
      </c>
      <c r="D4118" t="s">
        <v>3928</v>
      </c>
      <c r="E4118" t="s">
        <v>3929</v>
      </c>
      <c r="F4118" t="s">
        <v>3931</v>
      </c>
      <c r="G4118" t="s">
        <v>3921</v>
      </c>
      <c r="H4118" t="s">
        <v>3922</v>
      </c>
      <c r="I4118">
        <v>1128</v>
      </c>
      <c r="J4118" s="41">
        <v>1.4700000000000001E-2</v>
      </c>
      <c r="K4118" s="42">
        <v>16.581600000000002</v>
      </c>
      <c r="L4118" s="43">
        <v>0.27600000000000002</v>
      </c>
      <c r="M4118" s="42">
        <v>4.5765216000000004</v>
      </c>
      <c r="N4118">
        <v>6</v>
      </c>
      <c r="O4118" s="43">
        <v>421.2</v>
      </c>
      <c r="P4118" s="42">
        <v>44</v>
      </c>
      <c r="Q4118" s="42">
        <v>14</v>
      </c>
      <c r="R4118" s="42">
        <v>1.5</v>
      </c>
    </row>
    <row r="4119" spans="1:18" x14ac:dyDescent="0.3">
      <c r="A4119" t="s">
        <v>3924</v>
      </c>
      <c r="B4119" s="17">
        <v>45253</v>
      </c>
      <c r="C4119" t="s">
        <v>543</v>
      </c>
      <c r="D4119" t="s">
        <v>3928</v>
      </c>
      <c r="E4119" t="s">
        <v>3929</v>
      </c>
      <c r="F4119" t="s">
        <v>3931</v>
      </c>
      <c r="G4119" t="s">
        <v>3921</v>
      </c>
      <c r="H4119" t="s">
        <v>3922</v>
      </c>
      <c r="I4119">
        <v>987</v>
      </c>
      <c r="J4119" s="41">
        <v>1.3100000000000001E-2</v>
      </c>
      <c r="K4119" s="42">
        <v>12.9297</v>
      </c>
      <c r="L4119" s="43">
        <v>0.87399999999999967</v>
      </c>
      <c r="M4119" s="42">
        <v>11.300557799999996</v>
      </c>
      <c r="N4119">
        <v>2</v>
      </c>
      <c r="O4119" s="43">
        <v>153.6</v>
      </c>
      <c r="P4119" s="42">
        <v>58</v>
      </c>
      <c r="Q4119" s="42">
        <v>14</v>
      </c>
      <c r="R4119" s="42">
        <v>9</v>
      </c>
    </row>
    <row r="4120" spans="1:18" x14ac:dyDescent="0.3">
      <c r="A4120" t="s">
        <v>3924</v>
      </c>
      <c r="B4120" s="17">
        <v>45254</v>
      </c>
      <c r="C4120" t="s">
        <v>543</v>
      </c>
      <c r="D4120" t="s">
        <v>3928</v>
      </c>
      <c r="E4120" t="s">
        <v>3929</v>
      </c>
      <c r="F4120" t="s">
        <v>3931</v>
      </c>
      <c r="G4120" t="s">
        <v>3921</v>
      </c>
      <c r="H4120" t="s">
        <v>3922</v>
      </c>
      <c r="I4120">
        <v>1126</v>
      </c>
      <c r="J4120" s="41">
        <v>1.3999999999999999E-2</v>
      </c>
      <c r="K4120" s="42">
        <v>15.763999999999998</v>
      </c>
      <c r="L4120" s="43">
        <v>4.6000000000000006E-2</v>
      </c>
      <c r="M4120" s="42">
        <v>0.72514400000000001</v>
      </c>
      <c r="N4120">
        <v>4</v>
      </c>
      <c r="O4120" s="43">
        <v>213.6</v>
      </c>
      <c r="P4120" s="42">
        <v>53</v>
      </c>
      <c r="Q4120" s="42">
        <v>10</v>
      </c>
      <c r="R4120" s="42">
        <v>1.5</v>
      </c>
    </row>
    <row r="4121" spans="1:18" x14ac:dyDescent="0.3">
      <c r="A4121" t="s">
        <v>3924</v>
      </c>
      <c r="B4121" s="17">
        <v>45255</v>
      </c>
      <c r="C4121" t="s">
        <v>543</v>
      </c>
      <c r="D4121" t="s">
        <v>3928</v>
      </c>
      <c r="E4121" t="s">
        <v>3929</v>
      </c>
      <c r="F4121" t="s">
        <v>3931</v>
      </c>
      <c r="G4121" t="s">
        <v>3921</v>
      </c>
      <c r="H4121" t="s">
        <v>3922</v>
      </c>
      <c r="I4121">
        <v>1207</v>
      </c>
      <c r="J4121" s="41">
        <v>1.3900000000000001E-2</v>
      </c>
      <c r="K4121" s="42">
        <v>16.7773</v>
      </c>
      <c r="L4121" s="43">
        <v>0.4484999999999999</v>
      </c>
      <c r="M4121" s="42">
        <v>7.5246190499999983</v>
      </c>
      <c r="N4121">
        <v>5</v>
      </c>
      <c r="O4121" s="43">
        <v>354</v>
      </c>
      <c r="P4121" s="42">
        <v>72</v>
      </c>
      <c r="Q4121" s="42">
        <v>7</v>
      </c>
      <c r="R4121" s="42">
        <v>10.5</v>
      </c>
    </row>
    <row r="4122" spans="1:18" x14ac:dyDescent="0.3">
      <c r="A4122" t="s">
        <v>3924</v>
      </c>
      <c r="B4122" s="17">
        <v>45256</v>
      </c>
      <c r="C4122" t="s">
        <v>543</v>
      </c>
      <c r="D4122" t="s">
        <v>3928</v>
      </c>
      <c r="E4122" t="s">
        <v>3929</v>
      </c>
      <c r="F4122" t="s">
        <v>3931</v>
      </c>
      <c r="G4122" t="s">
        <v>3921</v>
      </c>
      <c r="H4122" t="s">
        <v>3922</v>
      </c>
      <c r="I4122">
        <v>1388</v>
      </c>
      <c r="J4122" s="41">
        <v>1.3300000000000003E-2</v>
      </c>
      <c r="K4122" s="42">
        <v>18.460400000000003</v>
      </c>
      <c r="L4122" s="43">
        <v>0.33350000000000007</v>
      </c>
      <c r="M4122" s="42">
        <v>6.1565434000000021</v>
      </c>
      <c r="N4122">
        <v>3</v>
      </c>
      <c r="O4122" s="43">
        <v>235.2</v>
      </c>
      <c r="P4122" s="42">
        <v>82</v>
      </c>
      <c r="Q4122" s="42">
        <v>3</v>
      </c>
      <c r="R4122" s="42">
        <v>3</v>
      </c>
    </row>
    <row r="4123" spans="1:18" x14ac:dyDescent="0.3">
      <c r="A4123" t="s">
        <v>3924</v>
      </c>
      <c r="B4123" s="17">
        <v>45257</v>
      </c>
      <c r="C4123" t="s">
        <v>543</v>
      </c>
      <c r="D4123" t="s">
        <v>3928</v>
      </c>
      <c r="E4123" t="s">
        <v>3929</v>
      </c>
      <c r="F4123" t="s">
        <v>3931</v>
      </c>
      <c r="G4123" t="s">
        <v>3921</v>
      </c>
      <c r="H4123" t="s">
        <v>3922</v>
      </c>
      <c r="I4123">
        <v>1799</v>
      </c>
      <c r="J4123" s="41">
        <v>7.3000000000000018E-3</v>
      </c>
      <c r="K4123" s="42">
        <v>13.132700000000003</v>
      </c>
      <c r="L4123" s="43">
        <v>1.0349999999999995</v>
      </c>
      <c r="M4123" s="42">
        <v>13.592344499999996</v>
      </c>
      <c r="N4123">
        <v>5</v>
      </c>
      <c r="O4123" s="43">
        <v>412.8</v>
      </c>
      <c r="P4123" s="42">
        <v>33</v>
      </c>
      <c r="Q4123" s="42">
        <v>6</v>
      </c>
      <c r="R4123" s="42">
        <v>12</v>
      </c>
    </row>
    <row r="4124" spans="1:18" x14ac:dyDescent="0.3">
      <c r="A4124" t="s">
        <v>3924</v>
      </c>
      <c r="B4124" s="17">
        <v>45258</v>
      </c>
      <c r="C4124" t="s">
        <v>543</v>
      </c>
      <c r="D4124" t="s">
        <v>3928</v>
      </c>
      <c r="E4124" t="s">
        <v>3929</v>
      </c>
      <c r="F4124" t="s">
        <v>3931</v>
      </c>
      <c r="G4124" t="s">
        <v>3921</v>
      </c>
      <c r="H4124" t="s">
        <v>3922</v>
      </c>
      <c r="I4124">
        <v>1572</v>
      </c>
      <c r="J4124" s="41">
        <v>1.5600000000000003E-2</v>
      </c>
      <c r="K4124" s="42">
        <v>24.523200000000003</v>
      </c>
      <c r="L4124" s="43">
        <v>0.10350000000000006</v>
      </c>
      <c r="M4124" s="42">
        <v>2.5381512000000019</v>
      </c>
      <c r="N4124">
        <v>7</v>
      </c>
      <c r="O4124" s="43">
        <v>354</v>
      </c>
      <c r="P4124" s="42">
        <v>42</v>
      </c>
      <c r="Q4124" s="42">
        <v>0</v>
      </c>
      <c r="R4124" s="42">
        <v>7.5</v>
      </c>
    </row>
    <row r="4125" spans="1:18" x14ac:dyDescent="0.3">
      <c r="A4125" t="s">
        <v>3924</v>
      </c>
      <c r="B4125" s="17">
        <v>45259</v>
      </c>
      <c r="C4125" t="s">
        <v>543</v>
      </c>
      <c r="D4125" t="s">
        <v>3928</v>
      </c>
      <c r="E4125" t="s">
        <v>3929</v>
      </c>
      <c r="F4125" t="s">
        <v>3931</v>
      </c>
      <c r="G4125" t="s">
        <v>3921</v>
      </c>
      <c r="H4125" t="s">
        <v>3922</v>
      </c>
      <c r="I4125">
        <v>1057</v>
      </c>
      <c r="J4125" s="41">
        <v>1.37E-2</v>
      </c>
      <c r="K4125" s="42">
        <v>14.4809</v>
      </c>
      <c r="L4125" s="43">
        <v>0.24150000000000008</v>
      </c>
      <c r="M4125" s="42">
        <v>3.4971373500000009</v>
      </c>
      <c r="N4125">
        <v>5</v>
      </c>
      <c r="O4125" s="43">
        <v>258</v>
      </c>
      <c r="P4125" s="42">
        <v>57</v>
      </c>
      <c r="Q4125" s="42">
        <v>11</v>
      </c>
      <c r="R4125" s="42">
        <v>9</v>
      </c>
    </row>
    <row r="4126" spans="1:18" x14ac:dyDescent="0.3">
      <c r="A4126" t="s">
        <v>3924</v>
      </c>
      <c r="B4126" s="17">
        <v>45260</v>
      </c>
      <c r="C4126" t="s">
        <v>543</v>
      </c>
      <c r="D4126" t="s">
        <v>3928</v>
      </c>
      <c r="E4126" t="s">
        <v>3929</v>
      </c>
      <c r="F4126" t="s">
        <v>3931</v>
      </c>
      <c r="G4126" t="s">
        <v>3921</v>
      </c>
      <c r="H4126" t="s">
        <v>3922</v>
      </c>
      <c r="I4126">
        <v>1735</v>
      </c>
      <c r="J4126" s="41">
        <v>1.3500000000000002E-2</v>
      </c>
      <c r="K4126" s="42">
        <v>23.422500000000003</v>
      </c>
      <c r="L4126" s="43">
        <v>1.2649999999999997</v>
      </c>
      <c r="M4126" s="42">
        <v>29.629462499999995</v>
      </c>
      <c r="N4126">
        <v>5</v>
      </c>
      <c r="O4126" s="43">
        <v>303.59999999999997</v>
      </c>
      <c r="P4126" s="42">
        <v>38</v>
      </c>
      <c r="Q4126" s="42">
        <v>13</v>
      </c>
      <c r="R4126" s="42">
        <v>6</v>
      </c>
    </row>
    <row r="4127" spans="1:18" x14ac:dyDescent="0.3">
      <c r="A4127" t="s">
        <v>3916</v>
      </c>
      <c r="B4127" s="17">
        <v>44986</v>
      </c>
      <c r="C4127" t="s">
        <v>3917</v>
      </c>
      <c r="D4127" t="s">
        <v>3918</v>
      </c>
      <c r="E4127" t="s">
        <v>3919</v>
      </c>
      <c r="F4127" t="s">
        <v>3931</v>
      </c>
      <c r="G4127" t="s">
        <v>3921</v>
      </c>
      <c r="H4127" t="s">
        <v>3876</v>
      </c>
      <c r="I4127">
        <v>447.80000000000018</v>
      </c>
      <c r="J4127" s="41">
        <v>1.3600000000000001E-2</v>
      </c>
      <c r="K4127" s="42">
        <v>6.090080000000003</v>
      </c>
      <c r="L4127" s="43">
        <v>1.0349999999999995</v>
      </c>
      <c r="M4127" s="42">
        <v>6.3032328</v>
      </c>
      <c r="N4127">
        <v>8</v>
      </c>
      <c r="O4127" s="43">
        <v>561.6</v>
      </c>
      <c r="P4127" s="42">
        <v>14</v>
      </c>
      <c r="Q4127" s="42">
        <v>6</v>
      </c>
      <c r="R4127" s="42">
        <v>4.5</v>
      </c>
    </row>
    <row r="4128" spans="1:18" x14ac:dyDescent="0.3">
      <c r="A4128" t="s">
        <v>3916</v>
      </c>
      <c r="B4128" s="17">
        <v>44987</v>
      </c>
      <c r="C4128" t="s">
        <v>3917</v>
      </c>
      <c r="D4128" t="s">
        <v>3918</v>
      </c>
      <c r="E4128" t="s">
        <v>3919</v>
      </c>
      <c r="F4128" t="s">
        <v>3931</v>
      </c>
      <c r="G4128" t="s">
        <v>3921</v>
      </c>
      <c r="H4128" t="s">
        <v>3876</v>
      </c>
      <c r="I4128">
        <v>491.60000000000014</v>
      </c>
      <c r="J4128" s="41">
        <v>5.4999999999999997E-3</v>
      </c>
      <c r="K4128" s="42">
        <v>2.7038000000000006</v>
      </c>
      <c r="L4128" s="43">
        <v>1.0464999999999998</v>
      </c>
      <c r="M4128" s="42">
        <v>2.8295267000000002</v>
      </c>
      <c r="N4128">
        <v>6</v>
      </c>
      <c r="O4128" s="43">
        <v>379.2</v>
      </c>
      <c r="P4128" s="42">
        <v>9</v>
      </c>
      <c r="Q4128" s="42">
        <v>0</v>
      </c>
      <c r="R4128" s="42">
        <v>1.5</v>
      </c>
    </row>
    <row r="4129" spans="1:18" x14ac:dyDescent="0.3">
      <c r="A4129" t="s">
        <v>3916</v>
      </c>
      <c r="B4129" s="17">
        <v>44988</v>
      </c>
      <c r="C4129" t="s">
        <v>3917</v>
      </c>
      <c r="D4129" t="s">
        <v>3918</v>
      </c>
      <c r="E4129" t="s">
        <v>3919</v>
      </c>
      <c r="F4129" t="s">
        <v>3931</v>
      </c>
      <c r="G4129" t="s">
        <v>3921</v>
      </c>
      <c r="H4129" t="s">
        <v>3876</v>
      </c>
      <c r="I4129">
        <v>1031.4000000000001</v>
      </c>
      <c r="J4129" s="41">
        <v>5.899999999999999E-3</v>
      </c>
      <c r="K4129" s="42">
        <v>6.0852599999999999</v>
      </c>
      <c r="L4129" s="43">
        <v>0.52899999999999969</v>
      </c>
      <c r="M4129" s="42">
        <v>3.219102539999998</v>
      </c>
      <c r="N4129">
        <v>6</v>
      </c>
      <c r="O4129" s="43">
        <v>225.6</v>
      </c>
      <c r="P4129" s="42">
        <v>16</v>
      </c>
      <c r="Q4129" s="42">
        <v>7</v>
      </c>
      <c r="R4129" s="42">
        <v>3</v>
      </c>
    </row>
    <row r="4130" spans="1:18" x14ac:dyDescent="0.3">
      <c r="A4130" t="s">
        <v>3916</v>
      </c>
      <c r="B4130" s="17">
        <v>44989</v>
      </c>
      <c r="C4130" t="s">
        <v>3917</v>
      </c>
      <c r="D4130" t="s">
        <v>3918</v>
      </c>
      <c r="E4130" t="s">
        <v>3919</v>
      </c>
      <c r="F4130" t="s">
        <v>3931</v>
      </c>
      <c r="G4130" t="s">
        <v>3921</v>
      </c>
      <c r="H4130" t="s">
        <v>3876</v>
      </c>
      <c r="I4130">
        <v>798.2</v>
      </c>
      <c r="J4130" s="41">
        <v>1.21E-2</v>
      </c>
      <c r="K4130" s="42">
        <v>9.65822</v>
      </c>
      <c r="L4130" s="43">
        <v>3.4499999999999996E-2</v>
      </c>
      <c r="M4130" s="42">
        <v>0.33320858999999997</v>
      </c>
      <c r="N4130">
        <v>2</v>
      </c>
      <c r="O4130" s="43">
        <v>73.2</v>
      </c>
      <c r="P4130" s="42">
        <v>52</v>
      </c>
      <c r="Q4130" s="42">
        <v>10</v>
      </c>
      <c r="R4130" s="42">
        <v>3</v>
      </c>
    </row>
    <row r="4131" spans="1:18" x14ac:dyDescent="0.3">
      <c r="A4131" t="s">
        <v>3916</v>
      </c>
      <c r="B4131" s="17">
        <v>44990</v>
      </c>
      <c r="C4131" t="s">
        <v>3917</v>
      </c>
      <c r="D4131" t="s">
        <v>3918</v>
      </c>
      <c r="E4131" t="s">
        <v>3919</v>
      </c>
      <c r="F4131" t="s">
        <v>3931</v>
      </c>
      <c r="G4131" t="s">
        <v>3921</v>
      </c>
      <c r="H4131" t="s">
        <v>3876</v>
      </c>
      <c r="I4131">
        <v>877.40000000000009</v>
      </c>
      <c r="J4131" s="41">
        <v>8.6999999999999994E-3</v>
      </c>
      <c r="K4131" s="42">
        <v>7.6333799999999998</v>
      </c>
      <c r="L4131" s="43">
        <v>0.12650000000000006</v>
      </c>
      <c r="M4131" s="42">
        <v>0.9656225700000004</v>
      </c>
      <c r="N4131">
        <v>3</v>
      </c>
      <c r="O4131" s="43">
        <v>177.6</v>
      </c>
      <c r="P4131" s="42">
        <v>34</v>
      </c>
      <c r="Q4131" s="42">
        <v>13</v>
      </c>
      <c r="R4131" s="42">
        <v>4.5</v>
      </c>
    </row>
    <row r="4132" spans="1:18" x14ac:dyDescent="0.3">
      <c r="A4132" t="s">
        <v>3916</v>
      </c>
      <c r="B4132" s="17">
        <v>44991</v>
      </c>
      <c r="C4132" t="s">
        <v>3917</v>
      </c>
      <c r="D4132" t="s">
        <v>3918</v>
      </c>
      <c r="E4132" t="s">
        <v>3919</v>
      </c>
      <c r="F4132" t="s">
        <v>3931</v>
      </c>
      <c r="G4132" t="s">
        <v>3921</v>
      </c>
      <c r="H4132" t="s">
        <v>3876</v>
      </c>
      <c r="I4132">
        <v>673.2</v>
      </c>
      <c r="J4132" s="41">
        <v>9.3999999999999986E-3</v>
      </c>
      <c r="K4132" s="42">
        <v>6.3280799999999999</v>
      </c>
      <c r="L4132" s="43">
        <v>1.1729999999999996</v>
      </c>
      <c r="M4132" s="42">
        <v>7.422837839999997</v>
      </c>
      <c r="N4132">
        <v>3</v>
      </c>
      <c r="O4132" s="43">
        <v>153.6</v>
      </c>
      <c r="P4132" s="42">
        <v>32</v>
      </c>
      <c r="Q4132" s="42">
        <v>0</v>
      </c>
      <c r="R4132" s="42">
        <v>0</v>
      </c>
    </row>
    <row r="4133" spans="1:18" x14ac:dyDescent="0.3">
      <c r="A4133" t="s">
        <v>3916</v>
      </c>
      <c r="B4133" s="17">
        <v>44992</v>
      </c>
      <c r="C4133" t="s">
        <v>3917</v>
      </c>
      <c r="D4133" t="s">
        <v>3918</v>
      </c>
      <c r="E4133" t="s">
        <v>3919</v>
      </c>
      <c r="F4133" t="s">
        <v>3931</v>
      </c>
      <c r="G4133" t="s">
        <v>3921</v>
      </c>
      <c r="H4133" t="s">
        <v>3876</v>
      </c>
      <c r="I4133">
        <v>25.8</v>
      </c>
      <c r="J4133" s="41">
        <v>5.5000000000000005E-3</v>
      </c>
      <c r="K4133" s="42">
        <v>0.14190000000000003</v>
      </c>
      <c r="L4133" s="43">
        <v>0.86249999999999971</v>
      </c>
      <c r="M4133" s="42">
        <v>0.12238874999999998</v>
      </c>
      <c r="N4133">
        <v>3</v>
      </c>
      <c r="O4133" s="43">
        <v>146.4</v>
      </c>
      <c r="P4133" s="42">
        <v>45</v>
      </c>
      <c r="Q4133" s="42">
        <v>4</v>
      </c>
      <c r="R4133" s="42">
        <v>4.5</v>
      </c>
    </row>
    <row r="4134" spans="1:18" x14ac:dyDescent="0.3">
      <c r="A4134" t="s">
        <v>3916</v>
      </c>
      <c r="B4134" s="17">
        <v>44993</v>
      </c>
      <c r="C4134" t="s">
        <v>3917</v>
      </c>
      <c r="D4134" t="s">
        <v>3918</v>
      </c>
      <c r="E4134" t="s">
        <v>3919</v>
      </c>
      <c r="F4134" t="s">
        <v>3931</v>
      </c>
      <c r="G4134" t="s">
        <v>3921</v>
      </c>
      <c r="H4134" t="s">
        <v>3876</v>
      </c>
      <c r="I4134">
        <v>211.80000000000007</v>
      </c>
      <c r="J4134" s="41">
        <v>7.6999999999999994E-3</v>
      </c>
      <c r="K4134" s="42">
        <v>1.6308600000000004</v>
      </c>
      <c r="L4134" s="43">
        <v>0.33349999999999996</v>
      </c>
      <c r="M4134" s="42">
        <v>0.54389181000000009</v>
      </c>
      <c r="N4134">
        <v>3</v>
      </c>
      <c r="O4134" s="43">
        <v>88.8</v>
      </c>
      <c r="P4134" s="42">
        <v>17</v>
      </c>
      <c r="Q4134" s="42">
        <v>0</v>
      </c>
      <c r="R4134" s="42">
        <v>3</v>
      </c>
    </row>
    <row r="4135" spans="1:18" x14ac:dyDescent="0.3">
      <c r="A4135" t="s">
        <v>3916</v>
      </c>
      <c r="B4135" s="17">
        <v>44994</v>
      </c>
      <c r="C4135" t="s">
        <v>3917</v>
      </c>
      <c r="D4135" t="s">
        <v>3918</v>
      </c>
      <c r="E4135" t="s">
        <v>3919</v>
      </c>
      <c r="F4135" t="s">
        <v>3931</v>
      </c>
      <c r="G4135" t="s">
        <v>3921</v>
      </c>
      <c r="H4135" t="s">
        <v>3876</v>
      </c>
      <c r="I4135">
        <v>629.79999999999995</v>
      </c>
      <c r="J4135" s="41">
        <v>7.0000000000000019E-3</v>
      </c>
      <c r="K4135" s="42">
        <v>4.4086000000000007</v>
      </c>
      <c r="L4135" s="43">
        <v>0.33349999999999991</v>
      </c>
      <c r="M4135" s="42">
        <v>1.4702680999999997</v>
      </c>
      <c r="N4135">
        <v>7</v>
      </c>
      <c r="O4135" s="43">
        <v>338.4</v>
      </c>
      <c r="P4135" s="42">
        <v>23</v>
      </c>
      <c r="Q4135" s="42">
        <v>9</v>
      </c>
      <c r="R4135" s="42">
        <v>4.5</v>
      </c>
    </row>
    <row r="4136" spans="1:18" x14ac:dyDescent="0.3">
      <c r="A4136" t="s">
        <v>3916</v>
      </c>
      <c r="B4136" s="17">
        <v>44995</v>
      </c>
      <c r="C4136" t="s">
        <v>3917</v>
      </c>
      <c r="D4136" t="s">
        <v>3918</v>
      </c>
      <c r="E4136" t="s">
        <v>3919</v>
      </c>
      <c r="F4136" t="s">
        <v>3931</v>
      </c>
      <c r="G4136" t="s">
        <v>3921</v>
      </c>
      <c r="H4136" t="s">
        <v>3876</v>
      </c>
      <c r="I4136">
        <v>416.20000000000005</v>
      </c>
      <c r="J4136" s="41">
        <v>4.6999999999999984E-3</v>
      </c>
      <c r="K4136" s="42">
        <v>1.9561399999999995</v>
      </c>
      <c r="L4136" s="43">
        <v>0.95449999999999957</v>
      </c>
      <c r="M4136" s="42">
        <v>1.8671356299999988</v>
      </c>
      <c r="N4136">
        <v>5</v>
      </c>
      <c r="O4136" s="43">
        <v>158.4</v>
      </c>
      <c r="P4136" s="42">
        <v>59</v>
      </c>
      <c r="Q4136" s="42">
        <v>6</v>
      </c>
      <c r="R4136" s="42">
        <v>0</v>
      </c>
    </row>
    <row r="4137" spans="1:18" x14ac:dyDescent="0.3">
      <c r="A4137" t="s">
        <v>3916</v>
      </c>
      <c r="B4137" s="17">
        <v>44996</v>
      </c>
      <c r="C4137" t="s">
        <v>3917</v>
      </c>
      <c r="D4137" t="s">
        <v>3918</v>
      </c>
      <c r="E4137" t="s">
        <v>3919</v>
      </c>
      <c r="F4137" t="s">
        <v>3931</v>
      </c>
      <c r="G4137" t="s">
        <v>3921</v>
      </c>
      <c r="H4137" t="s">
        <v>3876</v>
      </c>
      <c r="I4137">
        <v>1097.4000000000001</v>
      </c>
      <c r="J4137" s="41">
        <v>1.7600000000000001E-2</v>
      </c>
      <c r="K4137" s="42">
        <v>19.314240000000002</v>
      </c>
      <c r="L4137" s="43">
        <v>0.67849999999999977</v>
      </c>
      <c r="M4137" s="42">
        <v>13.104711839999997</v>
      </c>
      <c r="N4137">
        <v>7</v>
      </c>
      <c r="O4137" s="43">
        <v>294</v>
      </c>
      <c r="P4137" s="42">
        <v>46</v>
      </c>
      <c r="Q4137" s="42">
        <v>5</v>
      </c>
      <c r="R4137" s="42">
        <v>6</v>
      </c>
    </row>
    <row r="4138" spans="1:18" x14ac:dyDescent="0.3">
      <c r="A4138" t="s">
        <v>3916</v>
      </c>
      <c r="B4138" s="17">
        <v>44997</v>
      </c>
      <c r="C4138" t="s">
        <v>3917</v>
      </c>
      <c r="D4138" t="s">
        <v>3918</v>
      </c>
      <c r="E4138" t="s">
        <v>3919</v>
      </c>
      <c r="F4138" t="s">
        <v>3931</v>
      </c>
      <c r="G4138" t="s">
        <v>3921</v>
      </c>
      <c r="H4138" t="s">
        <v>3876</v>
      </c>
      <c r="I4138">
        <v>1011</v>
      </c>
      <c r="J4138" s="41">
        <v>9.5000000000000015E-3</v>
      </c>
      <c r="K4138" s="42">
        <v>9.6045000000000016</v>
      </c>
      <c r="L4138" s="43">
        <v>0.55199999999999971</v>
      </c>
      <c r="M4138" s="42">
        <v>5.3016839999999981</v>
      </c>
      <c r="N4138">
        <v>8</v>
      </c>
      <c r="O4138" s="43">
        <v>288</v>
      </c>
      <c r="P4138" s="42">
        <v>32</v>
      </c>
      <c r="Q4138" s="42">
        <v>10</v>
      </c>
      <c r="R4138" s="42">
        <v>1.5</v>
      </c>
    </row>
    <row r="4139" spans="1:18" x14ac:dyDescent="0.3">
      <c r="A4139" t="s">
        <v>3916</v>
      </c>
      <c r="B4139" s="17">
        <v>44998</v>
      </c>
      <c r="C4139" t="s">
        <v>3917</v>
      </c>
      <c r="D4139" t="s">
        <v>3918</v>
      </c>
      <c r="E4139" t="s">
        <v>3919</v>
      </c>
      <c r="F4139" t="s">
        <v>3931</v>
      </c>
      <c r="G4139" t="s">
        <v>3921</v>
      </c>
      <c r="H4139" t="s">
        <v>3876</v>
      </c>
      <c r="I4139">
        <v>64.400000000000091</v>
      </c>
      <c r="J4139" s="41">
        <v>7.000000000000001E-3</v>
      </c>
      <c r="K4139" s="42">
        <v>0.4508000000000007</v>
      </c>
      <c r="L4139" s="43">
        <v>0.35649999999999993</v>
      </c>
      <c r="M4139" s="42">
        <v>0.16071020000000022</v>
      </c>
      <c r="N4139">
        <v>7</v>
      </c>
      <c r="O4139" s="43">
        <v>420</v>
      </c>
      <c r="P4139" s="42">
        <v>7</v>
      </c>
      <c r="Q4139" s="42">
        <v>5</v>
      </c>
      <c r="R4139" s="42">
        <v>3</v>
      </c>
    </row>
    <row r="4140" spans="1:18" x14ac:dyDescent="0.3">
      <c r="A4140" t="s">
        <v>3916</v>
      </c>
      <c r="B4140" s="17">
        <v>44999</v>
      </c>
      <c r="C4140" t="s">
        <v>3917</v>
      </c>
      <c r="D4140" t="s">
        <v>3918</v>
      </c>
      <c r="E4140" t="s">
        <v>3919</v>
      </c>
      <c r="F4140" t="s">
        <v>3931</v>
      </c>
      <c r="G4140" t="s">
        <v>3921</v>
      </c>
      <c r="H4140" t="s">
        <v>3876</v>
      </c>
      <c r="I4140">
        <v>652.20000000000005</v>
      </c>
      <c r="J4140" s="41">
        <v>8.199999999999999E-3</v>
      </c>
      <c r="K4140" s="42">
        <v>5.3480400000000001</v>
      </c>
      <c r="L4140" s="43">
        <v>0.62099999999999977</v>
      </c>
      <c r="M4140" s="42">
        <v>3.3211328399999989</v>
      </c>
      <c r="N4140">
        <v>6</v>
      </c>
      <c r="O4140" s="43">
        <v>240</v>
      </c>
      <c r="P4140" s="42">
        <v>35</v>
      </c>
      <c r="Q4140" s="42">
        <v>5</v>
      </c>
      <c r="R4140" s="42">
        <v>0</v>
      </c>
    </row>
    <row r="4141" spans="1:18" x14ac:dyDescent="0.3">
      <c r="A4141" t="s">
        <v>3916</v>
      </c>
      <c r="B4141" s="17">
        <v>45000</v>
      </c>
      <c r="C4141" t="s">
        <v>3917</v>
      </c>
      <c r="D4141" t="s">
        <v>3918</v>
      </c>
      <c r="E4141" t="s">
        <v>3919</v>
      </c>
      <c r="F4141" t="s">
        <v>3931</v>
      </c>
      <c r="G4141" t="s">
        <v>3921</v>
      </c>
      <c r="H4141" t="s">
        <v>3876</v>
      </c>
      <c r="I4141">
        <v>606.40000000000009</v>
      </c>
      <c r="J4141" s="41">
        <v>1.21E-2</v>
      </c>
      <c r="K4141" s="42">
        <v>7.3374400000000009</v>
      </c>
      <c r="L4141" s="43">
        <v>1.0234999999999996</v>
      </c>
      <c r="M4141" s="42">
        <v>7.5098698399999986</v>
      </c>
      <c r="N4141">
        <v>3</v>
      </c>
      <c r="O4141" s="43">
        <v>72</v>
      </c>
      <c r="P4141" s="42">
        <v>26</v>
      </c>
      <c r="Q4141" s="42">
        <v>0</v>
      </c>
      <c r="R4141" s="42">
        <v>7.5</v>
      </c>
    </row>
    <row r="4142" spans="1:18" x14ac:dyDescent="0.3">
      <c r="A4142" t="s">
        <v>3916</v>
      </c>
      <c r="B4142" s="17">
        <v>45001</v>
      </c>
      <c r="C4142" t="s">
        <v>3917</v>
      </c>
      <c r="D4142" t="s">
        <v>3918</v>
      </c>
      <c r="E4142" t="s">
        <v>3919</v>
      </c>
      <c r="F4142" t="s">
        <v>3931</v>
      </c>
      <c r="G4142" t="s">
        <v>3921</v>
      </c>
      <c r="H4142" t="s">
        <v>3876</v>
      </c>
      <c r="I4142">
        <v>1075.6000000000001</v>
      </c>
      <c r="J4142" s="41">
        <v>8.2000000000000024E-3</v>
      </c>
      <c r="K4142" s="42">
        <v>8.8199200000000033</v>
      </c>
      <c r="L4142" s="43">
        <v>0.7819999999999997</v>
      </c>
      <c r="M4142" s="42">
        <v>6.8971774400000001</v>
      </c>
      <c r="N4142">
        <v>7</v>
      </c>
      <c r="O4142" s="43">
        <v>374.4</v>
      </c>
      <c r="P4142" s="42">
        <v>26</v>
      </c>
      <c r="Q4142" s="42">
        <v>4</v>
      </c>
      <c r="R4142" s="42">
        <v>0</v>
      </c>
    </row>
    <row r="4143" spans="1:18" x14ac:dyDescent="0.3">
      <c r="A4143" t="s">
        <v>3916</v>
      </c>
      <c r="B4143" s="17">
        <v>45002</v>
      </c>
      <c r="C4143" t="s">
        <v>3917</v>
      </c>
      <c r="D4143" t="s">
        <v>3918</v>
      </c>
      <c r="E4143" t="s">
        <v>3919</v>
      </c>
      <c r="F4143" t="s">
        <v>3931</v>
      </c>
      <c r="G4143" t="s">
        <v>3921</v>
      </c>
      <c r="H4143" t="s">
        <v>3876</v>
      </c>
      <c r="I4143">
        <v>748.80000000000018</v>
      </c>
      <c r="J4143" s="41">
        <v>9.499999999999998E-3</v>
      </c>
      <c r="K4143" s="42">
        <v>7.1135999999999999</v>
      </c>
      <c r="L4143" s="43">
        <v>0.41399999999999976</v>
      </c>
      <c r="M4143" s="42">
        <v>2.945030399999998</v>
      </c>
      <c r="N4143">
        <v>5</v>
      </c>
      <c r="O4143" s="43">
        <v>237.6</v>
      </c>
      <c r="P4143" s="42">
        <v>43</v>
      </c>
      <c r="Q4143" s="42">
        <v>5</v>
      </c>
      <c r="R4143" s="42">
        <v>1.5</v>
      </c>
    </row>
    <row r="4144" spans="1:18" x14ac:dyDescent="0.3">
      <c r="A4144" t="s">
        <v>3916</v>
      </c>
      <c r="B4144" s="17">
        <v>45003</v>
      </c>
      <c r="C4144" t="s">
        <v>3917</v>
      </c>
      <c r="D4144" t="s">
        <v>3918</v>
      </c>
      <c r="E4144" t="s">
        <v>3919</v>
      </c>
      <c r="F4144" t="s">
        <v>3931</v>
      </c>
      <c r="G4144" t="s">
        <v>3921</v>
      </c>
      <c r="H4144" t="s">
        <v>3876</v>
      </c>
      <c r="I4144">
        <v>675.2</v>
      </c>
      <c r="J4144" s="41">
        <v>8.5000000000000006E-3</v>
      </c>
      <c r="K4144" s="42">
        <v>5.7392000000000012</v>
      </c>
      <c r="L4144" s="43">
        <v>0.50599999999999967</v>
      </c>
      <c r="M4144" s="42">
        <v>2.9040351999999987</v>
      </c>
      <c r="N4144">
        <v>2</v>
      </c>
      <c r="O4144" s="43">
        <v>38.4</v>
      </c>
      <c r="P4144" s="42">
        <v>37</v>
      </c>
      <c r="Q4144" s="42">
        <v>0</v>
      </c>
      <c r="R4144" s="42">
        <v>1.5</v>
      </c>
    </row>
    <row r="4145" spans="1:18" x14ac:dyDescent="0.3">
      <c r="A4145" t="s">
        <v>3916</v>
      </c>
      <c r="B4145" s="17">
        <v>45004</v>
      </c>
      <c r="C4145" t="s">
        <v>3917</v>
      </c>
      <c r="D4145" t="s">
        <v>3918</v>
      </c>
      <c r="E4145" t="s">
        <v>3919</v>
      </c>
      <c r="F4145" t="s">
        <v>3931</v>
      </c>
      <c r="G4145" t="s">
        <v>3921</v>
      </c>
      <c r="H4145" t="s">
        <v>3876</v>
      </c>
      <c r="I4145">
        <v>574.80000000000018</v>
      </c>
      <c r="J4145" s="41">
        <v>8.9999999999999976E-3</v>
      </c>
      <c r="K4145" s="42">
        <v>5.1732000000000005</v>
      </c>
      <c r="L4145" s="43">
        <v>0.66699999999999982</v>
      </c>
      <c r="M4145" s="42">
        <v>3.4505243999999995</v>
      </c>
      <c r="N4145">
        <v>5</v>
      </c>
      <c r="O4145" s="43">
        <v>244.79999999999998</v>
      </c>
      <c r="P4145" s="42">
        <v>23</v>
      </c>
      <c r="Q4145" s="42">
        <v>9</v>
      </c>
      <c r="R4145" s="42">
        <v>1.5</v>
      </c>
    </row>
    <row r="4146" spans="1:18" x14ac:dyDescent="0.3">
      <c r="A4146" t="s">
        <v>3916</v>
      </c>
      <c r="B4146" s="17">
        <v>45005</v>
      </c>
      <c r="C4146" t="s">
        <v>3917</v>
      </c>
      <c r="D4146" t="s">
        <v>3918</v>
      </c>
      <c r="E4146" t="s">
        <v>3919</v>
      </c>
      <c r="F4146" t="s">
        <v>3931</v>
      </c>
      <c r="G4146" t="s">
        <v>3921</v>
      </c>
      <c r="H4146" t="s">
        <v>3876</v>
      </c>
      <c r="I4146">
        <v>822.80000000000018</v>
      </c>
      <c r="J4146" s="41">
        <v>1.4899999999999997E-2</v>
      </c>
      <c r="K4146" s="42">
        <v>12.25972</v>
      </c>
      <c r="L4146" s="43">
        <v>0.60949999999999971</v>
      </c>
      <c r="M4146" s="42">
        <v>7.4722993399999966</v>
      </c>
      <c r="N4146">
        <v>7</v>
      </c>
      <c r="O4146" s="43">
        <v>576</v>
      </c>
      <c r="P4146" s="42">
        <v>53</v>
      </c>
      <c r="Q4146" s="42">
        <v>7</v>
      </c>
      <c r="R4146" s="42">
        <v>3</v>
      </c>
    </row>
    <row r="4147" spans="1:18" x14ac:dyDescent="0.3">
      <c r="A4147" t="s">
        <v>3916</v>
      </c>
      <c r="B4147" s="17">
        <v>45006</v>
      </c>
      <c r="C4147" t="s">
        <v>3917</v>
      </c>
      <c r="D4147" t="s">
        <v>3918</v>
      </c>
      <c r="E4147" t="s">
        <v>3919</v>
      </c>
      <c r="F4147" t="s">
        <v>3931</v>
      </c>
      <c r="G4147" t="s">
        <v>3921</v>
      </c>
      <c r="H4147" t="s">
        <v>3876</v>
      </c>
      <c r="I4147">
        <v>934.60000000000014</v>
      </c>
      <c r="J4147" s="41">
        <v>1.5600000000000003E-2</v>
      </c>
      <c r="K4147" s="42">
        <v>14.579760000000004</v>
      </c>
      <c r="L4147" s="43">
        <v>8.050000000000003E-2</v>
      </c>
      <c r="M4147" s="42">
        <v>1.1736706800000007</v>
      </c>
      <c r="N4147">
        <v>7</v>
      </c>
      <c r="O4147" s="43">
        <v>354</v>
      </c>
      <c r="P4147" s="42">
        <v>10</v>
      </c>
      <c r="Q4147" s="42">
        <v>10</v>
      </c>
      <c r="R4147" s="42">
        <v>3</v>
      </c>
    </row>
    <row r="4148" spans="1:18" x14ac:dyDescent="0.3">
      <c r="A4148" t="s">
        <v>3916</v>
      </c>
      <c r="B4148" s="17">
        <v>45007</v>
      </c>
      <c r="C4148" t="s">
        <v>3917</v>
      </c>
      <c r="D4148" t="s">
        <v>3918</v>
      </c>
      <c r="E4148" t="s">
        <v>3919</v>
      </c>
      <c r="F4148" t="s">
        <v>3931</v>
      </c>
      <c r="G4148" t="s">
        <v>3921</v>
      </c>
      <c r="H4148" t="s">
        <v>3876</v>
      </c>
      <c r="I4148">
        <v>434.6</v>
      </c>
      <c r="J4148" s="41">
        <v>1.2999999999999999E-2</v>
      </c>
      <c r="K4148" s="42">
        <v>5.6497999999999999</v>
      </c>
      <c r="L4148" s="43">
        <v>1.3109999999999995</v>
      </c>
      <c r="M4148" s="42">
        <v>7.4068877999999971</v>
      </c>
      <c r="N4148">
        <v>2</v>
      </c>
      <c r="O4148" s="43">
        <v>46.8</v>
      </c>
      <c r="P4148" s="42">
        <v>40</v>
      </c>
      <c r="Q4148" s="42">
        <v>0</v>
      </c>
      <c r="R4148" s="42">
        <v>0</v>
      </c>
    </row>
    <row r="4149" spans="1:18" x14ac:dyDescent="0.3">
      <c r="A4149" t="s">
        <v>3916</v>
      </c>
      <c r="B4149" s="17">
        <v>45008</v>
      </c>
      <c r="C4149" t="s">
        <v>3917</v>
      </c>
      <c r="D4149" t="s">
        <v>3918</v>
      </c>
      <c r="E4149" t="s">
        <v>3919</v>
      </c>
      <c r="F4149" t="s">
        <v>3931</v>
      </c>
      <c r="G4149" t="s">
        <v>3921</v>
      </c>
      <c r="H4149" t="s">
        <v>3876</v>
      </c>
      <c r="I4149">
        <v>592.40000000000009</v>
      </c>
      <c r="J4149" s="41">
        <v>1.21E-2</v>
      </c>
      <c r="K4149" s="42">
        <v>7.1680400000000013</v>
      </c>
      <c r="L4149" s="43">
        <v>1.1959999999999995</v>
      </c>
      <c r="M4149" s="42">
        <v>8.572975839999998</v>
      </c>
      <c r="N4149">
        <v>2</v>
      </c>
      <c r="O4149" s="43">
        <v>50.4</v>
      </c>
      <c r="P4149" s="42">
        <v>47</v>
      </c>
      <c r="Q4149" s="42">
        <v>7</v>
      </c>
      <c r="R4149" s="42">
        <v>0</v>
      </c>
    </row>
    <row r="4150" spans="1:18" x14ac:dyDescent="0.3">
      <c r="A4150" t="s">
        <v>3916</v>
      </c>
      <c r="B4150" s="17">
        <v>45009</v>
      </c>
      <c r="C4150" t="s">
        <v>3917</v>
      </c>
      <c r="D4150" t="s">
        <v>3918</v>
      </c>
      <c r="E4150" t="s">
        <v>3919</v>
      </c>
      <c r="F4150" t="s">
        <v>3931</v>
      </c>
      <c r="G4150" t="s">
        <v>3921</v>
      </c>
      <c r="H4150" t="s">
        <v>3876</v>
      </c>
      <c r="I4150">
        <v>972.80000000000018</v>
      </c>
      <c r="J4150" s="41">
        <v>1.41E-2</v>
      </c>
      <c r="K4150" s="42">
        <v>13.716480000000002</v>
      </c>
      <c r="L4150" s="43">
        <v>0.36799999999999994</v>
      </c>
      <c r="M4150" s="42">
        <v>5.0476646399999998</v>
      </c>
      <c r="N4150">
        <v>7</v>
      </c>
      <c r="O4150" s="43">
        <v>192</v>
      </c>
      <c r="P4150" s="42">
        <v>38</v>
      </c>
      <c r="Q4150" s="42">
        <v>6</v>
      </c>
      <c r="R4150" s="42">
        <v>4.5</v>
      </c>
    </row>
    <row r="4151" spans="1:18" x14ac:dyDescent="0.3">
      <c r="A4151" t="s">
        <v>3916</v>
      </c>
      <c r="B4151" s="17">
        <v>45010</v>
      </c>
      <c r="C4151" t="s">
        <v>3917</v>
      </c>
      <c r="D4151" t="s">
        <v>3918</v>
      </c>
      <c r="E4151" t="s">
        <v>3919</v>
      </c>
      <c r="F4151" t="s">
        <v>3931</v>
      </c>
      <c r="G4151" t="s">
        <v>3921</v>
      </c>
      <c r="H4151" t="s">
        <v>3876</v>
      </c>
      <c r="I4151">
        <v>927.2</v>
      </c>
      <c r="J4151" s="41">
        <v>1.1399999999999999E-2</v>
      </c>
      <c r="K4151" s="42">
        <v>10.570079999999999</v>
      </c>
      <c r="L4151" s="43">
        <v>0.65549999999999964</v>
      </c>
      <c r="M4151" s="42">
        <v>6.9286874399999956</v>
      </c>
      <c r="N4151">
        <v>6</v>
      </c>
      <c r="O4151" s="43">
        <v>252</v>
      </c>
      <c r="P4151" s="42">
        <v>6</v>
      </c>
      <c r="Q4151" s="42">
        <v>1</v>
      </c>
      <c r="R4151" s="42">
        <v>4.5</v>
      </c>
    </row>
    <row r="4152" spans="1:18" x14ac:dyDescent="0.3">
      <c r="A4152" t="s">
        <v>3916</v>
      </c>
      <c r="B4152" s="17">
        <v>45011</v>
      </c>
      <c r="C4152" t="s">
        <v>3917</v>
      </c>
      <c r="D4152" t="s">
        <v>3918</v>
      </c>
      <c r="E4152" t="s">
        <v>3919</v>
      </c>
      <c r="F4152" t="s">
        <v>3931</v>
      </c>
      <c r="G4152" t="s">
        <v>3921</v>
      </c>
      <c r="H4152" t="s">
        <v>3876</v>
      </c>
      <c r="I4152">
        <v>711.40000000000009</v>
      </c>
      <c r="J4152" s="41">
        <v>9.2999999999999992E-3</v>
      </c>
      <c r="K4152" s="42">
        <v>6.6160200000000007</v>
      </c>
      <c r="L4152" s="43">
        <v>0.35649999999999993</v>
      </c>
      <c r="M4152" s="42">
        <v>2.3586111299999999</v>
      </c>
      <c r="N4152">
        <v>8</v>
      </c>
      <c r="O4152" s="43">
        <v>446.4</v>
      </c>
      <c r="P4152" s="42">
        <v>23</v>
      </c>
      <c r="Q4152" s="42">
        <v>8</v>
      </c>
      <c r="R4152" s="42">
        <v>6</v>
      </c>
    </row>
    <row r="4153" spans="1:18" x14ac:dyDescent="0.3">
      <c r="A4153" t="s">
        <v>3916</v>
      </c>
      <c r="B4153" s="17">
        <v>45012</v>
      </c>
      <c r="C4153" t="s">
        <v>3917</v>
      </c>
      <c r="D4153" t="s">
        <v>3918</v>
      </c>
      <c r="E4153" t="s">
        <v>3919</v>
      </c>
      <c r="F4153" t="s">
        <v>3931</v>
      </c>
      <c r="G4153" t="s">
        <v>3921</v>
      </c>
      <c r="H4153" t="s">
        <v>3876</v>
      </c>
      <c r="I4153">
        <v>573.6</v>
      </c>
      <c r="J4153" s="41">
        <v>1.0200000000000001E-2</v>
      </c>
      <c r="K4153" s="42">
        <v>5.8507200000000008</v>
      </c>
      <c r="L4153" s="43">
        <v>5.7499999999999996E-2</v>
      </c>
      <c r="M4153" s="42">
        <v>0.3364164</v>
      </c>
      <c r="N4153">
        <v>4</v>
      </c>
      <c r="O4153" s="43">
        <v>81.599999999999994</v>
      </c>
      <c r="P4153" s="42">
        <v>54</v>
      </c>
      <c r="Q4153" s="42">
        <v>8</v>
      </c>
      <c r="R4153" s="42">
        <v>1.5</v>
      </c>
    </row>
    <row r="4154" spans="1:18" x14ac:dyDescent="0.3">
      <c r="A4154" t="s">
        <v>3916</v>
      </c>
      <c r="B4154" s="17">
        <v>45013</v>
      </c>
      <c r="C4154" t="s">
        <v>3917</v>
      </c>
      <c r="D4154" t="s">
        <v>3918</v>
      </c>
      <c r="E4154" t="s">
        <v>3919</v>
      </c>
      <c r="F4154" t="s">
        <v>3931</v>
      </c>
      <c r="G4154" t="s">
        <v>3921</v>
      </c>
      <c r="H4154" t="s">
        <v>3876</v>
      </c>
      <c r="I4154">
        <v>553.40000000000009</v>
      </c>
      <c r="J4154" s="41">
        <v>7.2999999999999975E-3</v>
      </c>
      <c r="K4154" s="42">
        <v>4.0398199999999989</v>
      </c>
      <c r="L4154" s="43">
        <v>0.14950000000000005</v>
      </c>
      <c r="M4154" s="42">
        <v>0.60395309000000008</v>
      </c>
      <c r="N4154">
        <v>8</v>
      </c>
      <c r="O4154" s="43">
        <v>511.2</v>
      </c>
      <c r="P4154" s="42">
        <v>1</v>
      </c>
      <c r="Q4154" s="42">
        <v>3</v>
      </c>
      <c r="R4154" s="42">
        <v>4.5</v>
      </c>
    </row>
    <row r="4155" spans="1:18" x14ac:dyDescent="0.3">
      <c r="A4155" t="s">
        <v>3916</v>
      </c>
      <c r="B4155" s="17">
        <v>45014</v>
      </c>
      <c r="C4155" t="s">
        <v>3917</v>
      </c>
      <c r="D4155" t="s">
        <v>3918</v>
      </c>
      <c r="E4155" t="s">
        <v>3919</v>
      </c>
      <c r="F4155" t="s">
        <v>3931</v>
      </c>
      <c r="G4155" t="s">
        <v>3921</v>
      </c>
      <c r="H4155" t="s">
        <v>3876</v>
      </c>
      <c r="I4155">
        <v>873.40000000000009</v>
      </c>
      <c r="J4155" s="41">
        <v>1.3800000000000002E-2</v>
      </c>
      <c r="K4155" s="42">
        <v>12.052920000000002</v>
      </c>
      <c r="L4155" s="43">
        <v>1.1154999999999997</v>
      </c>
      <c r="M4155" s="42">
        <v>13.44503226</v>
      </c>
      <c r="N4155">
        <v>7</v>
      </c>
      <c r="O4155" s="43">
        <v>336</v>
      </c>
      <c r="P4155" s="42">
        <v>46</v>
      </c>
      <c r="Q4155" s="42">
        <v>7</v>
      </c>
      <c r="R4155" s="42">
        <v>1.5</v>
      </c>
    </row>
    <row r="4156" spans="1:18" x14ac:dyDescent="0.3">
      <c r="A4156" t="s">
        <v>3916</v>
      </c>
      <c r="B4156" s="17">
        <v>45015</v>
      </c>
      <c r="C4156" t="s">
        <v>3917</v>
      </c>
      <c r="D4156" t="s">
        <v>3918</v>
      </c>
      <c r="E4156" t="s">
        <v>3919</v>
      </c>
      <c r="F4156" t="s">
        <v>3931</v>
      </c>
      <c r="G4156" t="s">
        <v>3921</v>
      </c>
      <c r="H4156" t="s">
        <v>3876</v>
      </c>
      <c r="I4156">
        <v>271.20000000000005</v>
      </c>
      <c r="J4156" s="41">
        <v>1.2699999999999999E-2</v>
      </c>
      <c r="K4156" s="42">
        <v>3.4442400000000006</v>
      </c>
      <c r="L4156" s="43">
        <v>1.0694999999999997</v>
      </c>
      <c r="M4156" s="42">
        <v>3.6836146799999994</v>
      </c>
      <c r="N4156">
        <v>6</v>
      </c>
      <c r="O4156" s="43">
        <v>187.2</v>
      </c>
      <c r="P4156" s="42">
        <v>43</v>
      </c>
      <c r="Q4156" s="42">
        <v>3</v>
      </c>
      <c r="R4156" s="42">
        <v>3</v>
      </c>
    </row>
    <row r="4157" spans="1:18" x14ac:dyDescent="0.3">
      <c r="A4157" t="s">
        <v>3916</v>
      </c>
      <c r="B4157" s="17">
        <v>45016</v>
      </c>
      <c r="C4157" t="s">
        <v>3917</v>
      </c>
      <c r="D4157" t="s">
        <v>3918</v>
      </c>
      <c r="E4157" t="s">
        <v>3919</v>
      </c>
      <c r="F4157" t="s">
        <v>3931</v>
      </c>
      <c r="G4157" t="s">
        <v>3921</v>
      </c>
      <c r="H4157" t="s">
        <v>3876</v>
      </c>
      <c r="I4157">
        <v>824.40000000000009</v>
      </c>
      <c r="J4157" s="41">
        <v>1.4399999999999998E-2</v>
      </c>
      <c r="K4157" s="42">
        <v>11.871359999999999</v>
      </c>
      <c r="L4157" s="43">
        <v>1.0809999999999997</v>
      </c>
      <c r="M4157" s="42">
        <v>12.832940159999996</v>
      </c>
      <c r="N4157">
        <v>4</v>
      </c>
      <c r="O4157" s="43">
        <v>140.4</v>
      </c>
      <c r="P4157" s="42">
        <v>37</v>
      </c>
      <c r="Q4157" s="42">
        <v>12</v>
      </c>
      <c r="R4157" s="42">
        <v>3</v>
      </c>
    </row>
    <row r="4158" spans="1:18" x14ac:dyDescent="0.3">
      <c r="A4158" t="s">
        <v>3916</v>
      </c>
      <c r="B4158" s="17">
        <v>45017</v>
      </c>
      <c r="C4158" t="s">
        <v>3917</v>
      </c>
      <c r="D4158" t="s">
        <v>3918</v>
      </c>
      <c r="E4158" t="s">
        <v>3919</v>
      </c>
      <c r="F4158" t="s">
        <v>3931</v>
      </c>
      <c r="G4158" t="s">
        <v>3921</v>
      </c>
      <c r="H4158" t="s">
        <v>3876</v>
      </c>
      <c r="I4158">
        <v>681.80000000000018</v>
      </c>
      <c r="J4158" s="41">
        <v>7.700000000000002E-3</v>
      </c>
      <c r="K4158" s="42">
        <v>5.2498600000000026</v>
      </c>
      <c r="L4158" s="43">
        <v>0.11499999999999999</v>
      </c>
      <c r="M4158" s="42">
        <v>0.60373390000000027</v>
      </c>
      <c r="N4158">
        <v>4</v>
      </c>
      <c r="O4158" s="43">
        <v>144</v>
      </c>
      <c r="P4158" s="42">
        <v>7</v>
      </c>
      <c r="Q4158" s="42">
        <v>4</v>
      </c>
      <c r="R4158" s="42">
        <v>7.5</v>
      </c>
    </row>
    <row r="4159" spans="1:18" x14ac:dyDescent="0.3">
      <c r="A4159" t="s">
        <v>3916</v>
      </c>
      <c r="B4159" s="17">
        <v>45018</v>
      </c>
      <c r="C4159" t="s">
        <v>3917</v>
      </c>
      <c r="D4159" t="s">
        <v>3918</v>
      </c>
      <c r="E4159" t="s">
        <v>3919</v>
      </c>
      <c r="F4159" t="s">
        <v>3931</v>
      </c>
      <c r="G4159" t="s">
        <v>3921</v>
      </c>
      <c r="H4159" t="s">
        <v>3876</v>
      </c>
      <c r="I4159">
        <v>611.60000000000014</v>
      </c>
      <c r="J4159" s="41">
        <v>1.1800000000000001E-2</v>
      </c>
      <c r="K4159" s="42">
        <v>7.2168800000000024</v>
      </c>
      <c r="L4159" s="43">
        <v>0.57499999999999973</v>
      </c>
      <c r="M4159" s="42">
        <v>4.1497059999999992</v>
      </c>
      <c r="N4159">
        <v>6</v>
      </c>
      <c r="O4159" s="43">
        <v>402</v>
      </c>
      <c r="P4159" s="42">
        <v>11</v>
      </c>
      <c r="Q4159" s="42">
        <v>5</v>
      </c>
      <c r="R4159" s="42">
        <v>3</v>
      </c>
    </row>
    <row r="4160" spans="1:18" x14ac:dyDescent="0.3">
      <c r="A4160" t="s">
        <v>3916</v>
      </c>
      <c r="B4160" s="17">
        <v>45019</v>
      </c>
      <c r="C4160" t="s">
        <v>3917</v>
      </c>
      <c r="D4160" t="s">
        <v>3918</v>
      </c>
      <c r="E4160" t="s">
        <v>3919</v>
      </c>
      <c r="F4160" t="s">
        <v>3931</v>
      </c>
      <c r="G4160" t="s">
        <v>3921</v>
      </c>
      <c r="H4160" t="s">
        <v>3876</v>
      </c>
      <c r="I4160">
        <v>944.60000000000014</v>
      </c>
      <c r="J4160" s="41">
        <v>3.0000000000000001E-3</v>
      </c>
      <c r="K4160" s="42">
        <v>2.8338000000000005</v>
      </c>
      <c r="L4160" s="43">
        <v>0.82799999999999974</v>
      </c>
      <c r="M4160" s="42">
        <v>2.3463863999999997</v>
      </c>
      <c r="N4160">
        <v>7</v>
      </c>
      <c r="O4160" s="43">
        <v>216</v>
      </c>
      <c r="P4160" s="42">
        <v>22</v>
      </c>
      <c r="Q4160" s="42">
        <v>1</v>
      </c>
      <c r="R4160" s="42">
        <v>4.5</v>
      </c>
    </row>
    <row r="4161" spans="1:18" x14ac:dyDescent="0.3">
      <c r="A4161" t="s">
        <v>3916</v>
      </c>
      <c r="B4161" s="17">
        <v>45020</v>
      </c>
      <c r="C4161" t="s">
        <v>3917</v>
      </c>
      <c r="D4161" t="s">
        <v>3918</v>
      </c>
      <c r="E4161" t="s">
        <v>3919</v>
      </c>
      <c r="F4161" t="s">
        <v>3931</v>
      </c>
      <c r="G4161" t="s">
        <v>3921</v>
      </c>
      <c r="H4161" t="s">
        <v>3876</v>
      </c>
      <c r="I4161">
        <v>977.80000000000018</v>
      </c>
      <c r="J4161" s="41">
        <v>1.0200000000000001E-2</v>
      </c>
      <c r="K4161" s="42">
        <v>9.9735600000000026</v>
      </c>
      <c r="L4161" s="43">
        <v>0.7819999999999997</v>
      </c>
      <c r="M4161" s="42">
        <v>7.7993239199999991</v>
      </c>
      <c r="N4161">
        <v>3</v>
      </c>
      <c r="O4161" s="43">
        <v>70.8</v>
      </c>
      <c r="P4161" s="42">
        <v>33</v>
      </c>
      <c r="Q4161" s="42">
        <v>1</v>
      </c>
      <c r="R4161" s="42">
        <v>9</v>
      </c>
    </row>
    <row r="4162" spans="1:18" x14ac:dyDescent="0.3">
      <c r="A4162" t="s">
        <v>3916</v>
      </c>
      <c r="B4162" s="17">
        <v>45021</v>
      </c>
      <c r="C4162" t="s">
        <v>3917</v>
      </c>
      <c r="D4162" t="s">
        <v>3918</v>
      </c>
      <c r="E4162" t="s">
        <v>3919</v>
      </c>
      <c r="F4162" t="s">
        <v>3931</v>
      </c>
      <c r="G4162" t="s">
        <v>3921</v>
      </c>
      <c r="H4162" t="s">
        <v>3876</v>
      </c>
      <c r="I4162">
        <v>976.40000000000009</v>
      </c>
      <c r="J4162" s="41">
        <v>1.54E-2</v>
      </c>
      <c r="K4162" s="42">
        <v>15.036560000000001</v>
      </c>
      <c r="L4162" s="43">
        <v>1.0924999999999996</v>
      </c>
      <c r="M4162" s="42">
        <v>16.427441799999997</v>
      </c>
      <c r="N4162">
        <v>6</v>
      </c>
      <c r="O4162" s="43">
        <v>198</v>
      </c>
      <c r="P4162" s="42">
        <v>42</v>
      </c>
      <c r="Q4162" s="42">
        <v>1</v>
      </c>
      <c r="R4162" s="42">
        <v>6</v>
      </c>
    </row>
    <row r="4163" spans="1:18" x14ac:dyDescent="0.3">
      <c r="A4163" t="s">
        <v>3916</v>
      </c>
      <c r="B4163" s="17">
        <v>45022</v>
      </c>
      <c r="C4163" t="s">
        <v>3917</v>
      </c>
      <c r="D4163" t="s">
        <v>3918</v>
      </c>
      <c r="E4163" t="s">
        <v>3919</v>
      </c>
      <c r="F4163" t="s">
        <v>3931</v>
      </c>
      <c r="G4163" t="s">
        <v>3921</v>
      </c>
      <c r="H4163" t="s">
        <v>3876</v>
      </c>
      <c r="I4163">
        <v>139.80000000000007</v>
      </c>
      <c r="J4163" s="41">
        <v>1.1099999999999999E-2</v>
      </c>
      <c r="K4163" s="42">
        <v>1.5517800000000006</v>
      </c>
      <c r="L4163" s="43">
        <v>1.1384999999999998</v>
      </c>
      <c r="M4163" s="42">
        <v>1.7667015300000004</v>
      </c>
      <c r="N4163">
        <v>7</v>
      </c>
      <c r="O4163" s="43">
        <v>366</v>
      </c>
      <c r="P4163" s="42">
        <v>37</v>
      </c>
      <c r="Q4163" s="42">
        <v>4</v>
      </c>
      <c r="R4163" s="42">
        <v>6</v>
      </c>
    </row>
    <row r="4164" spans="1:18" x14ac:dyDescent="0.3">
      <c r="A4164" t="s">
        <v>3916</v>
      </c>
      <c r="B4164" s="17">
        <v>45023</v>
      </c>
      <c r="C4164" t="s">
        <v>3917</v>
      </c>
      <c r="D4164" t="s">
        <v>3918</v>
      </c>
      <c r="E4164" t="s">
        <v>3919</v>
      </c>
      <c r="F4164" t="s">
        <v>3931</v>
      </c>
      <c r="G4164" t="s">
        <v>3921</v>
      </c>
      <c r="H4164" t="s">
        <v>3876</v>
      </c>
      <c r="I4164">
        <v>1192.6000000000001</v>
      </c>
      <c r="J4164" s="41">
        <v>1.23E-2</v>
      </c>
      <c r="K4164" s="42">
        <v>14.668980000000001</v>
      </c>
      <c r="L4164" s="43">
        <v>0.94299999999999951</v>
      </c>
      <c r="M4164" s="42">
        <v>13.832848139999994</v>
      </c>
      <c r="N4164">
        <v>5</v>
      </c>
      <c r="O4164" s="43">
        <v>262.8</v>
      </c>
      <c r="P4164" s="42">
        <v>22</v>
      </c>
      <c r="Q4164" s="42">
        <v>9</v>
      </c>
      <c r="R4164" s="42">
        <v>6</v>
      </c>
    </row>
    <row r="4165" spans="1:18" x14ac:dyDescent="0.3">
      <c r="A4165" t="s">
        <v>3916</v>
      </c>
      <c r="B4165" s="17">
        <v>45024</v>
      </c>
      <c r="C4165" t="s">
        <v>3917</v>
      </c>
      <c r="D4165" t="s">
        <v>3918</v>
      </c>
      <c r="E4165" t="s">
        <v>3919</v>
      </c>
      <c r="F4165" t="s">
        <v>3931</v>
      </c>
      <c r="G4165" t="s">
        <v>3921</v>
      </c>
      <c r="H4165" t="s">
        <v>3876</v>
      </c>
      <c r="I4165">
        <v>642.80000000000018</v>
      </c>
      <c r="J4165" s="41">
        <v>1.2800000000000001E-2</v>
      </c>
      <c r="K4165" s="42">
        <v>8.2278400000000023</v>
      </c>
      <c r="L4165" s="43">
        <v>0.59799999999999964</v>
      </c>
      <c r="M4165" s="42">
        <v>4.920248319999998</v>
      </c>
      <c r="N4165">
        <v>8</v>
      </c>
      <c r="O4165" s="43">
        <v>554.4</v>
      </c>
      <c r="P4165" s="42">
        <v>11</v>
      </c>
      <c r="Q4165" s="42">
        <v>8</v>
      </c>
      <c r="R4165" s="42">
        <v>4.5</v>
      </c>
    </row>
    <row r="4166" spans="1:18" x14ac:dyDescent="0.3">
      <c r="A4166" t="s">
        <v>3916</v>
      </c>
      <c r="B4166" s="17">
        <v>45025</v>
      </c>
      <c r="C4166" t="s">
        <v>3917</v>
      </c>
      <c r="D4166" t="s">
        <v>3918</v>
      </c>
      <c r="E4166" t="s">
        <v>3919</v>
      </c>
      <c r="F4166" t="s">
        <v>3931</v>
      </c>
      <c r="G4166" t="s">
        <v>3921</v>
      </c>
      <c r="H4166" t="s">
        <v>3876</v>
      </c>
      <c r="I4166">
        <v>898.80000000000018</v>
      </c>
      <c r="J4166" s="41">
        <v>1.1899999999999997E-2</v>
      </c>
      <c r="K4166" s="42">
        <v>10.69572</v>
      </c>
      <c r="L4166" s="43">
        <v>0.16100000000000009</v>
      </c>
      <c r="M4166" s="42">
        <v>1.7220109200000009</v>
      </c>
      <c r="N4166">
        <v>5</v>
      </c>
      <c r="O4166" s="43">
        <v>216</v>
      </c>
      <c r="P4166" s="42">
        <v>57</v>
      </c>
      <c r="Q4166" s="42">
        <v>7</v>
      </c>
      <c r="R4166" s="42">
        <v>6</v>
      </c>
    </row>
    <row r="4167" spans="1:18" x14ac:dyDescent="0.3">
      <c r="A4167" t="s">
        <v>3916</v>
      </c>
      <c r="B4167" s="17">
        <v>45026</v>
      </c>
      <c r="C4167" t="s">
        <v>3917</v>
      </c>
      <c r="D4167" t="s">
        <v>3918</v>
      </c>
      <c r="E4167" t="s">
        <v>3919</v>
      </c>
      <c r="F4167" t="s">
        <v>3931</v>
      </c>
      <c r="G4167" t="s">
        <v>3921</v>
      </c>
      <c r="H4167" t="s">
        <v>3876</v>
      </c>
      <c r="I4167">
        <v>775</v>
      </c>
      <c r="J4167" s="41">
        <v>1.2699999999999999E-2</v>
      </c>
      <c r="K4167" s="42">
        <v>9.8424999999999994</v>
      </c>
      <c r="L4167" s="43">
        <v>0.25299999999999989</v>
      </c>
      <c r="M4167" s="42">
        <v>2.4901524999999989</v>
      </c>
      <c r="N4167">
        <v>6</v>
      </c>
      <c r="O4167" s="43">
        <v>172.79999999999998</v>
      </c>
      <c r="P4167" s="42">
        <v>44</v>
      </c>
      <c r="Q4167" s="42">
        <v>4</v>
      </c>
      <c r="R4167" s="42">
        <v>0</v>
      </c>
    </row>
    <row r="4168" spans="1:18" x14ac:dyDescent="0.3">
      <c r="A4168" t="s">
        <v>3916</v>
      </c>
      <c r="B4168" s="17">
        <v>45027</v>
      </c>
      <c r="C4168" t="s">
        <v>3917</v>
      </c>
      <c r="D4168" t="s">
        <v>3918</v>
      </c>
      <c r="E4168" t="s">
        <v>3919</v>
      </c>
      <c r="F4168" t="s">
        <v>3931</v>
      </c>
      <c r="G4168" t="s">
        <v>3921</v>
      </c>
      <c r="H4168" t="s">
        <v>3876</v>
      </c>
      <c r="I4168">
        <v>813.60000000000014</v>
      </c>
      <c r="J4168" s="41">
        <v>1.0000000000000002E-2</v>
      </c>
      <c r="K4168" s="42">
        <v>8.1360000000000028</v>
      </c>
      <c r="L4168" s="43">
        <v>0.94299999999999962</v>
      </c>
      <c r="M4168" s="42">
        <v>7.6722479999999997</v>
      </c>
      <c r="N4168">
        <v>7</v>
      </c>
      <c r="O4168" s="43">
        <v>468</v>
      </c>
      <c r="P4168" s="42">
        <v>53</v>
      </c>
      <c r="Q4168" s="42">
        <v>6</v>
      </c>
      <c r="R4168" s="42">
        <v>6</v>
      </c>
    </row>
    <row r="4169" spans="1:18" x14ac:dyDescent="0.3">
      <c r="A4169" t="s">
        <v>3916</v>
      </c>
      <c r="B4169" s="17">
        <v>45028</v>
      </c>
      <c r="C4169" t="s">
        <v>3917</v>
      </c>
      <c r="D4169" t="s">
        <v>3918</v>
      </c>
      <c r="E4169" t="s">
        <v>3919</v>
      </c>
      <c r="F4169" t="s">
        <v>3931</v>
      </c>
      <c r="G4169" t="s">
        <v>3921</v>
      </c>
      <c r="H4169" t="s">
        <v>3876</v>
      </c>
      <c r="I4169">
        <v>647</v>
      </c>
      <c r="J4169" s="41">
        <v>8.6999999999999994E-3</v>
      </c>
      <c r="K4169" s="42">
        <v>5.6288999999999998</v>
      </c>
      <c r="L4169" s="43">
        <v>0.94299999999999962</v>
      </c>
      <c r="M4169" s="42">
        <v>5.3080526999999975</v>
      </c>
      <c r="N4169">
        <v>4</v>
      </c>
      <c r="O4169" s="43">
        <v>72</v>
      </c>
      <c r="P4169" s="42">
        <v>48</v>
      </c>
      <c r="Q4169" s="42">
        <v>5</v>
      </c>
      <c r="R4169" s="42">
        <v>1.5</v>
      </c>
    </row>
    <row r="4170" spans="1:18" x14ac:dyDescent="0.3">
      <c r="A4170" t="s">
        <v>3916</v>
      </c>
      <c r="B4170" s="17">
        <v>45029</v>
      </c>
      <c r="C4170" t="s">
        <v>3917</v>
      </c>
      <c r="D4170" t="s">
        <v>3918</v>
      </c>
      <c r="E4170" t="s">
        <v>3919</v>
      </c>
      <c r="F4170" t="s">
        <v>3931</v>
      </c>
      <c r="G4170" t="s">
        <v>3921</v>
      </c>
      <c r="H4170" t="s">
        <v>3876</v>
      </c>
      <c r="I4170">
        <v>966.60000000000014</v>
      </c>
      <c r="J4170" s="41">
        <v>1.0800000000000001E-2</v>
      </c>
      <c r="K4170" s="42">
        <v>10.439280000000002</v>
      </c>
      <c r="L4170" s="43">
        <v>0.3219999999999999</v>
      </c>
      <c r="M4170" s="42">
        <v>3.3614481599999997</v>
      </c>
      <c r="N4170">
        <v>8</v>
      </c>
      <c r="O4170" s="43">
        <v>259.2</v>
      </c>
      <c r="P4170" s="42">
        <v>5</v>
      </c>
      <c r="Q4170" s="42">
        <v>8</v>
      </c>
      <c r="R4170" s="42">
        <v>3</v>
      </c>
    </row>
    <row r="4171" spans="1:18" x14ac:dyDescent="0.3">
      <c r="A4171" t="s">
        <v>3916</v>
      </c>
      <c r="B4171" s="17">
        <v>45030</v>
      </c>
      <c r="C4171" t="s">
        <v>3917</v>
      </c>
      <c r="D4171" t="s">
        <v>3918</v>
      </c>
      <c r="E4171" t="s">
        <v>3919</v>
      </c>
      <c r="F4171" t="s">
        <v>3931</v>
      </c>
      <c r="G4171" t="s">
        <v>3921</v>
      </c>
      <c r="H4171" t="s">
        <v>3876</v>
      </c>
      <c r="I4171">
        <v>214.20000000000005</v>
      </c>
      <c r="J4171" s="41">
        <v>9.8999999999999973E-3</v>
      </c>
      <c r="K4171" s="42">
        <v>2.1205799999999999</v>
      </c>
      <c r="L4171" s="43">
        <v>5.7499999999999996E-2</v>
      </c>
      <c r="M4171" s="42">
        <v>0.12193334999999998</v>
      </c>
      <c r="N4171">
        <v>5</v>
      </c>
      <c r="O4171" s="43">
        <v>297.59999999999997</v>
      </c>
      <c r="P4171" s="42">
        <v>43</v>
      </c>
      <c r="Q4171" s="42">
        <v>2</v>
      </c>
      <c r="R4171" s="42">
        <v>1.5</v>
      </c>
    </row>
    <row r="4172" spans="1:18" x14ac:dyDescent="0.3">
      <c r="A4172" t="s">
        <v>3916</v>
      </c>
      <c r="B4172" s="17">
        <v>45031</v>
      </c>
      <c r="C4172" t="s">
        <v>3917</v>
      </c>
      <c r="D4172" t="s">
        <v>3918</v>
      </c>
      <c r="E4172" t="s">
        <v>3919</v>
      </c>
      <c r="F4172" t="s">
        <v>3931</v>
      </c>
      <c r="G4172" t="s">
        <v>3921</v>
      </c>
      <c r="H4172" t="s">
        <v>3876</v>
      </c>
      <c r="I4172">
        <v>392.20000000000005</v>
      </c>
      <c r="J4172" s="41">
        <v>9.7000000000000003E-3</v>
      </c>
      <c r="K4172" s="42">
        <v>3.8043400000000007</v>
      </c>
      <c r="L4172" s="43">
        <v>4.5999999999999999E-2</v>
      </c>
      <c r="M4172" s="42">
        <v>0.17499964000000004</v>
      </c>
      <c r="N4172">
        <v>2</v>
      </c>
      <c r="O4172" s="43">
        <v>60</v>
      </c>
      <c r="P4172" s="42">
        <v>21</v>
      </c>
      <c r="Q4172" s="42">
        <v>5</v>
      </c>
      <c r="R4172" s="42">
        <v>3</v>
      </c>
    </row>
    <row r="4173" spans="1:18" x14ac:dyDescent="0.3">
      <c r="A4173" t="s">
        <v>3916</v>
      </c>
      <c r="B4173" s="17">
        <v>45032</v>
      </c>
      <c r="C4173" t="s">
        <v>3917</v>
      </c>
      <c r="D4173" t="s">
        <v>3918</v>
      </c>
      <c r="E4173" t="s">
        <v>3919</v>
      </c>
      <c r="F4173" t="s">
        <v>3931</v>
      </c>
      <c r="G4173" t="s">
        <v>3921</v>
      </c>
      <c r="H4173" t="s">
        <v>3876</v>
      </c>
      <c r="I4173">
        <v>656.80000000000018</v>
      </c>
      <c r="J4173" s="41">
        <v>8.0000000000000019E-3</v>
      </c>
      <c r="K4173" s="42">
        <v>5.2544000000000031</v>
      </c>
      <c r="L4173" s="43">
        <v>0.33349999999999991</v>
      </c>
      <c r="M4173" s="42">
        <v>1.7523424000000005</v>
      </c>
      <c r="N4173">
        <v>7</v>
      </c>
      <c r="O4173" s="43">
        <v>252</v>
      </c>
      <c r="P4173" s="42">
        <v>33</v>
      </c>
      <c r="Q4173" s="42">
        <v>2</v>
      </c>
      <c r="R4173" s="42">
        <v>4.5</v>
      </c>
    </row>
    <row r="4174" spans="1:18" x14ac:dyDescent="0.3">
      <c r="A4174" t="s">
        <v>3916</v>
      </c>
      <c r="B4174" s="17">
        <v>45033</v>
      </c>
      <c r="C4174" t="s">
        <v>3917</v>
      </c>
      <c r="D4174" t="s">
        <v>3918</v>
      </c>
      <c r="E4174" t="s">
        <v>3919</v>
      </c>
      <c r="F4174" t="s">
        <v>3931</v>
      </c>
      <c r="G4174" t="s">
        <v>3921</v>
      </c>
      <c r="H4174" t="s">
        <v>3876</v>
      </c>
      <c r="I4174">
        <v>575.60000000000014</v>
      </c>
      <c r="J4174" s="41">
        <v>1.1100000000000002E-2</v>
      </c>
      <c r="K4174" s="42">
        <v>6.3891600000000031</v>
      </c>
      <c r="L4174" s="43">
        <v>0.52899999999999969</v>
      </c>
      <c r="M4174" s="42">
        <v>3.3798656399999998</v>
      </c>
      <c r="N4174">
        <v>4</v>
      </c>
      <c r="O4174" s="43">
        <v>120</v>
      </c>
      <c r="P4174" s="42">
        <v>42</v>
      </c>
      <c r="Q4174" s="42">
        <v>4</v>
      </c>
      <c r="R4174" s="42">
        <v>4.5</v>
      </c>
    </row>
    <row r="4175" spans="1:18" x14ac:dyDescent="0.3">
      <c r="A4175" t="s">
        <v>3916</v>
      </c>
      <c r="B4175" s="17">
        <v>45034</v>
      </c>
      <c r="C4175" t="s">
        <v>3917</v>
      </c>
      <c r="D4175" t="s">
        <v>3918</v>
      </c>
      <c r="E4175" t="s">
        <v>3919</v>
      </c>
      <c r="F4175" t="s">
        <v>3931</v>
      </c>
      <c r="G4175" t="s">
        <v>3921</v>
      </c>
      <c r="H4175" t="s">
        <v>3876</v>
      </c>
      <c r="I4175">
        <v>612.60000000000014</v>
      </c>
      <c r="J4175" s="41">
        <v>1.2399999999999998E-2</v>
      </c>
      <c r="K4175" s="42">
        <v>7.5962400000000008</v>
      </c>
      <c r="L4175" s="43">
        <v>0.28749999999999992</v>
      </c>
      <c r="M4175" s="42">
        <v>2.1839189999999995</v>
      </c>
      <c r="N4175">
        <v>3</v>
      </c>
      <c r="O4175" s="43">
        <v>61.199999999999996</v>
      </c>
      <c r="P4175" s="42">
        <v>11</v>
      </c>
      <c r="Q4175" s="42">
        <v>5</v>
      </c>
      <c r="R4175" s="42">
        <v>6</v>
      </c>
    </row>
    <row r="4176" spans="1:18" x14ac:dyDescent="0.3">
      <c r="A4176" t="s">
        <v>3916</v>
      </c>
      <c r="B4176" s="17">
        <v>45035</v>
      </c>
      <c r="C4176" t="s">
        <v>3917</v>
      </c>
      <c r="D4176" t="s">
        <v>3918</v>
      </c>
      <c r="E4176" t="s">
        <v>3919</v>
      </c>
      <c r="F4176" t="s">
        <v>3931</v>
      </c>
      <c r="G4176" t="s">
        <v>3921</v>
      </c>
      <c r="H4176" t="s">
        <v>3876</v>
      </c>
      <c r="I4176">
        <v>320.60000000000002</v>
      </c>
      <c r="J4176" s="41">
        <v>1.0100000000000001E-2</v>
      </c>
      <c r="K4176" s="42">
        <v>3.2380600000000008</v>
      </c>
      <c r="L4176" s="43">
        <v>0.20700000000000005</v>
      </c>
      <c r="M4176" s="42">
        <v>0.67027842000000026</v>
      </c>
      <c r="N4176">
        <v>2</v>
      </c>
      <c r="O4176" s="43">
        <v>66</v>
      </c>
      <c r="P4176" s="42">
        <v>48</v>
      </c>
      <c r="Q4176" s="42">
        <v>5</v>
      </c>
      <c r="R4176" s="42">
        <v>6</v>
      </c>
    </row>
    <row r="4177" spans="1:18" x14ac:dyDescent="0.3">
      <c r="A4177" t="s">
        <v>3916</v>
      </c>
      <c r="B4177" s="17">
        <v>45036</v>
      </c>
      <c r="C4177" t="s">
        <v>3917</v>
      </c>
      <c r="D4177" t="s">
        <v>3918</v>
      </c>
      <c r="E4177" t="s">
        <v>3919</v>
      </c>
      <c r="F4177" t="s">
        <v>3931</v>
      </c>
      <c r="G4177" t="s">
        <v>3921</v>
      </c>
      <c r="H4177" t="s">
        <v>3876</v>
      </c>
      <c r="I4177">
        <v>295.40000000000009</v>
      </c>
      <c r="J4177" s="41">
        <v>1.0500000000000002E-2</v>
      </c>
      <c r="K4177" s="42">
        <v>3.1017000000000015</v>
      </c>
      <c r="L4177" s="43">
        <v>0.44849999999999979</v>
      </c>
      <c r="M4177" s="42">
        <v>1.3911124500000001</v>
      </c>
      <c r="N4177">
        <v>7</v>
      </c>
      <c r="O4177" s="43">
        <v>532.79999999999995</v>
      </c>
      <c r="P4177" s="42">
        <v>49</v>
      </c>
      <c r="Q4177" s="42">
        <v>2</v>
      </c>
      <c r="R4177" s="42">
        <v>4.5</v>
      </c>
    </row>
    <row r="4178" spans="1:18" x14ac:dyDescent="0.3">
      <c r="A4178" t="s">
        <v>3916</v>
      </c>
      <c r="B4178" s="17">
        <v>45037</v>
      </c>
      <c r="C4178" t="s">
        <v>3917</v>
      </c>
      <c r="D4178" t="s">
        <v>3918</v>
      </c>
      <c r="E4178" t="s">
        <v>3919</v>
      </c>
      <c r="F4178" t="s">
        <v>3931</v>
      </c>
      <c r="G4178" t="s">
        <v>3921</v>
      </c>
      <c r="H4178" t="s">
        <v>3876</v>
      </c>
      <c r="I4178">
        <v>522</v>
      </c>
      <c r="J4178" s="41">
        <v>1.4099999999999998E-2</v>
      </c>
      <c r="K4178" s="42">
        <v>7.360199999999999</v>
      </c>
      <c r="L4178" s="43">
        <v>0.98899999999999966</v>
      </c>
      <c r="M4178" s="42">
        <v>7.2792377999999962</v>
      </c>
      <c r="N4178">
        <v>4</v>
      </c>
      <c r="O4178" s="43">
        <v>205.2</v>
      </c>
      <c r="P4178" s="42">
        <v>39</v>
      </c>
      <c r="Q4178" s="42">
        <v>1</v>
      </c>
      <c r="R4178" s="42">
        <v>6</v>
      </c>
    </row>
    <row r="4179" spans="1:18" x14ac:dyDescent="0.3">
      <c r="A4179" t="s">
        <v>3916</v>
      </c>
      <c r="B4179" s="17">
        <v>45038</v>
      </c>
      <c r="C4179" t="s">
        <v>3917</v>
      </c>
      <c r="D4179" t="s">
        <v>3918</v>
      </c>
      <c r="E4179" t="s">
        <v>3919</v>
      </c>
      <c r="F4179" t="s">
        <v>3931</v>
      </c>
      <c r="G4179" t="s">
        <v>3921</v>
      </c>
      <c r="H4179" t="s">
        <v>3876</v>
      </c>
      <c r="I4179">
        <v>715.40000000000009</v>
      </c>
      <c r="J4179" s="41">
        <v>1.2100000000000001E-2</v>
      </c>
      <c r="K4179" s="42">
        <v>8.6563400000000019</v>
      </c>
      <c r="L4179" s="43">
        <v>5.7499999999999996E-2</v>
      </c>
      <c r="M4179" s="42">
        <v>0.49773955000000009</v>
      </c>
      <c r="N4179">
        <v>3</v>
      </c>
      <c r="O4179" s="43">
        <v>105.6</v>
      </c>
      <c r="P4179" s="42">
        <v>29</v>
      </c>
      <c r="Q4179" s="42">
        <v>0</v>
      </c>
      <c r="R4179" s="42">
        <v>6</v>
      </c>
    </row>
    <row r="4180" spans="1:18" x14ac:dyDescent="0.3">
      <c r="A4180" t="s">
        <v>3916</v>
      </c>
      <c r="B4180" s="17">
        <v>45039</v>
      </c>
      <c r="C4180" t="s">
        <v>3917</v>
      </c>
      <c r="D4180" t="s">
        <v>3918</v>
      </c>
      <c r="E4180" t="s">
        <v>3919</v>
      </c>
      <c r="F4180" t="s">
        <v>3931</v>
      </c>
      <c r="G4180" t="s">
        <v>3921</v>
      </c>
      <c r="H4180" t="s">
        <v>3876</v>
      </c>
      <c r="I4180">
        <v>644</v>
      </c>
      <c r="J4180" s="41">
        <v>8.9999999999999993E-3</v>
      </c>
      <c r="K4180" s="42">
        <v>5.7959999999999994</v>
      </c>
      <c r="L4180" s="43">
        <v>0.40249999999999975</v>
      </c>
      <c r="M4180" s="42">
        <v>2.3328899999999981</v>
      </c>
      <c r="N4180">
        <v>4</v>
      </c>
      <c r="O4180" s="43">
        <v>169.2</v>
      </c>
      <c r="P4180" s="42">
        <v>40</v>
      </c>
      <c r="Q4180" s="42">
        <v>3</v>
      </c>
      <c r="R4180" s="42">
        <v>4.5</v>
      </c>
    </row>
    <row r="4181" spans="1:18" x14ac:dyDescent="0.3">
      <c r="A4181" t="s">
        <v>3916</v>
      </c>
      <c r="B4181" s="17">
        <v>45040</v>
      </c>
      <c r="C4181" t="s">
        <v>3917</v>
      </c>
      <c r="D4181" t="s">
        <v>3918</v>
      </c>
      <c r="E4181" t="s">
        <v>3919</v>
      </c>
      <c r="F4181" t="s">
        <v>3931</v>
      </c>
      <c r="G4181" t="s">
        <v>3921</v>
      </c>
      <c r="H4181" t="s">
        <v>3876</v>
      </c>
      <c r="I4181">
        <v>732</v>
      </c>
      <c r="J4181" s="41">
        <v>1.3399999999999997E-2</v>
      </c>
      <c r="K4181" s="42">
        <v>9.808799999999998</v>
      </c>
      <c r="L4181" s="43">
        <v>0.28749999999999992</v>
      </c>
      <c r="M4181" s="42">
        <v>2.8200299999999987</v>
      </c>
      <c r="N4181">
        <v>6</v>
      </c>
      <c r="O4181" s="43">
        <v>402</v>
      </c>
      <c r="P4181" s="42">
        <v>21</v>
      </c>
      <c r="Q4181" s="42">
        <v>5</v>
      </c>
      <c r="R4181" s="42">
        <v>4.5</v>
      </c>
    </row>
    <row r="4182" spans="1:18" x14ac:dyDescent="0.3">
      <c r="A4182" t="s">
        <v>3916</v>
      </c>
      <c r="B4182" s="17">
        <v>45041</v>
      </c>
      <c r="C4182" t="s">
        <v>3917</v>
      </c>
      <c r="D4182" t="s">
        <v>3918</v>
      </c>
      <c r="E4182" t="s">
        <v>3919</v>
      </c>
      <c r="F4182" t="s">
        <v>3931</v>
      </c>
      <c r="G4182" t="s">
        <v>3921</v>
      </c>
      <c r="H4182" t="s">
        <v>3876</v>
      </c>
      <c r="I4182">
        <v>523</v>
      </c>
      <c r="J4182" s="41">
        <v>1.5099999999999999E-2</v>
      </c>
      <c r="K4182" s="42">
        <v>7.8972999999999995</v>
      </c>
      <c r="L4182" s="43">
        <v>0.161</v>
      </c>
      <c r="M4182" s="42">
        <v>1.2714653</v>
      </c>
      <c r="N4182">
        <v>4</v>
      </c>
      <c r="O4182" s="43">
        <v>132</v>
      </c>
      <c r="P4182" s="42">
        <v>28</v>
      </c>
      <c r="Q4182" s="42">
        <v>3</v>
      </c>
      <c r="R4182" s="42">
        <v>1.5</v>
      </c>
    </row>
    <row r="4183" spans="1:18" x14ac:dyDescent="0.3">
      <c r="A4183" t="s">
        <v>3916</v>
      </c>
      <c r="B4183" s="17">
        <v>45042</v>
      </c>
      <c r="C4183" t="s">
        <v>3917</v>
      </c>
      <c r="D4183" t="s">
        <v>3918</v>
      </c>
      <c r="E4183" t="s">
        <v>3919</v>
      </c>
      <c r="F4183" t="s">
        <v>3931</v>
      </c>
      <c r="G4183" t="s">
        <v>3921</v>
      </c>
      <c r="H4183" t="s">
        <v>3876</v>
      </c>
      <c r="I4183">
        <v>469.6</v>
      </c>
      <c r="J4183" s="41">
        <v>5.5000000000000005E-3</v>
      </c>
      <c r="K4183" s="42">
        <v>2.5828000000000002</v>
      </c>
      <c r="L4183" s="43">
        <v>0.67849999999999966</v>
      </c>
      <c r="M4183" s="42">
        <v>1.7524297999999991</v>
      </c>
      <c r="N4183">
        <v>5</v>
      </c>
      <c r="O4183" s="43">
        <v>292.8</v>
      </c>
      <c r="P4183" s="42">
        <v>48</v>
      </c>
      <c r="Q4183" s="42">
        <v>9</v>
      </c>
      <c r="R4183" s="42">
        <v>3</v>
      </c>
    </row>
    <row r="4184" spans="1:18" x14ac:dyDescent="0.3">
      <c r="A4184" t="s">
        <v>3916</v>
      </c>
      <c r="B4184" s="17">
        <v>45043</v>
      </c>
      <c r="C4184" t="s">
        <v>3917</v>
      </c>
      <c r="D4184" t="s">
        <v>3918</v>
      </c>
      <c r="E4184" t="s">
        <v>3919</v>
      </c>
      <c r="F4184" t="s">
        <v>3931</v>
      </c>
      <c r="G4184" t="s">
        <v>3921</v>
      </c>
      <c r="H4184" t="s">
        <v>3876</v>
      </c>
      <c r="I4184">
        <v>807.40000000000009</v>
      </c>
      <c r="J4184" s="41">
        <v>9.7000000000000003E-3</v>
      </c>
      <c r="K4184" s="42">
        <v>7.8317800000000011</v>
      </c>
      <c r="L4184" s="43">
        <v>0.3219999999999999</v>
      </c>
      <c r="M4184" s="42">
        <v>2.5218331599999995</v>
      </c>
      <c r="N4184">
        <v>3</v>
      </c>
      <c r="O4184" s="43">
        <v>103.2</v>
      </c>
      <c r="P4184" s="42">
        <v>21</v>
      </c>
      <c r="Q4184" s="42">
        <v>1</v>
      </c>
      <c r="R4184" s="42">
        <v>1.5</v>
      </c>
    </row>
    <row r="4185" spans="1:18" x14ac:dyDescent="0.3">
      <c r="A4185" t="s">
        <v>3916</v>
      </c>
      <c r="B4185" s="17">
        <v>45044</v>
      </c>
      <c r="C4185" t="s">
        <v>3917</v>
      </c>
      <c r="D4185" t="s">
        <v>3918</v>
      </c>
      <c r="E4185" t="s">
        <v>3919</v>
      </c>
      <c r="F4185" t="s">
        <v>3931</v>
      </c>
      <c r="G4185" t="s">
        <v>3921</v>
      </c>
      <c r="H4185" t="s">
        <v>3876</v>
      </c>
      <c r="I4185">
        <v>743.40000000000009</v>
      </c>
      <c r="J4185" s="41">
        <v>8.0000000000000002E-3</v>
      </c>
      <c r="K4185" s="42">
        <v>5.9472000000000005</v>
      </c>
      <c r="L4185" s="43">
        <v>1.1844999999999997</v>
      </c>
      <c r="M4185" s="42">
        <v>7.044458399999999</v>
      </c>
      <c r="N4185">
        <v>6</v>
      </c>
      <c r="O4185" s="43">
        <v>336</v>
      </c>
      <c r="P4185" s="42">
        <v>21</v>
      </c>
      <c r="Q4185" s="42">
        <v>2</v>
      </c>
      <c r="R4185" s="42">
        <v>4.5</v>
      </c>
    </row>
    <row r="4186" spans="1:18" x14ac:dyDescent="0.3">
      <c r="A4186" t="s">
        <v>3916</v>
      </c>
      <c r="B4186" s="17">
        <v>45045</v>
      </c>
      <c r="C4186" t="s">
        <v>3917</v>
      </c>
      <c r="D4186" t="s">
        <v>3918</v>
      </c>
      <c r="E4186" t="s">
        <v>3919</v>
      </c>
      <c r="F4186" t="s">
        <v>3931</v>
      </c>
      <c r="G4186" t="s">
        <v>3921</v>
      </c>
      <c r="H4186" t="s">
        <v>3876</v>
      </c>
      <c r="I4186">
        <v>181.60000000000002</v>
      </c>
      <c r="J4186" s="41">
        <v>2.2999999999999991E-3</v>
      </c>
      <c r="K4186" s="42">
        <v>0.41767999999999988</v>
      </c>
      <c r="L4186" s="43">
        <v>0.8624999999999996</v>
      </c>
      <c r="M4186" s="42">
        <v>0.36024899999999971</v>
      </c>
      <c r="N4186">
        <v>5</v>
      </c>
      <c r="O4186" s="43">
        <v>254.39999999999998</v>
      </c>
      <c r="P4186" s="42">
        <v>28</v>
      </c>
      <c r="Q4186" s="42">
        <v>2</v>
      </c>
      <c r="R4186" s="42">
        <v>3</v>
      </c>
    </row>
    <row r="4187" spans="1:18" x14ac:dyDescent="0.3">
      <c r="A4187" t="s">
        <v>3916</v>
      </c>
      <c r="B4187" s="17">
        <v>45046</v>
      </c>
      <c r="C4187" t="s">
        <v>3917</v>
      </c>
      <c r="D4187" t="s">
        <v>3918</v>
      </c>
      <c r="E4187" t="s">
        <v>3919</v>
      </c>
      <c r="F4187" t="s">
        <v>3931</v>
      </c>
      <c r="G4187" t="s">
        <v>3921</v>
      </c>
      <c r="H4187" t="s">
        <v>3876</v>
      </c>
      <c r="I4187">
        <v>767</v>
      </c>
      <c r="J4187" s="41">
        <v>8.1000000000000013E-3</v>
      </c>
      <c r="K4187" s="42">
        <v>6.2127000000000008</v>
      </c>
      <c r="L4187" s="43">
        <v>1.1039999999999996</v>
      </c>
      <c r="M4187" s="42">
        <v>6.8588207999999984</v>
      </c>
      <c r="N4187">
        <v>8</v>
      </c>
      <c r="O4187" s="43">
        <v>403.2</v>
      </c>
      <c r="P4187" s="42">
        <v>17</v>
      </c>
      <c r="Q4187" s="42">
        <v>3</v>
      </c>
      <c r="R4187" s="42">
        <v>4.5</v>
      </c>
    </row>
    <row r="4188" spans="1:18" x14ac:dyDescent="0.3">
      <c r="A4188" t="s">
        <v>3916</v>
      </c>
      <c r="B4188" s="17">
        <v>45047</v>
      </c>
      <c r="C4188" t="s">
        <v>3917</v>
      </c>
      <c r="D4188" t="s">
        <v>3918</v>
      </c>
      <c r="E4188" t="s">
        <v>3919</v>
      </c>
      <c r="F4188" t="s">
        <v>3931</v>
      </c>
      <c r="G4188" t="s">
        <v>3921</v>
      </c>
      <c r="H4188" t="s">
        <v>3876</v>
      </c>
      <c r="I4188">
        <v>560</v>
      </c>
      <c r="J4188" s="41">
        <v>1.3399999999999999E-2</v>
      </c>
      <c r="K4188" s="42">
        <v>7.5039999999999996</v>
      </c>
      <c r="L4188" s="43">
        <v>0.74749999999999961</v>
      </c>
      <c r="M4188" s="42">
        <v>5.6092399999999971</v>
      </c>
      <c r="N4188">
        <v>8</v>
      </c>
      <c r="O4188" s="43">
        <v>475.2</v>
      </c>
      <c r="P4188" s="42">
        <v>8</v>
      </c>
      <c r="Q4188" s="42">
        <v>5</v>
      </c>
      <c r="R4188" s="42">
        <v>1.5</v>
      </c>
    </row>
    <row r="4189" spans="1:18" x14ac:dyDescent="0.3">
      <c r="A4189" t="s">
        <v>3916</v>
      </c>
      <c r="B4189" s="17">
        <v>45048</v>
      </c>
      <c r="C4189" t="s">
        <v>3917</v>
      </c>
      <c r="D4189" t="s">
        <v>3918</v>
      </c>
      <c r="E4189" t="s">
        <v>3919</v>
      </c>
      <c r="F4189" t="s">
        <v>3931</v>
      </c>
      <c r="G4189" t="s">
        <v>3921</v>
      </c>
      <c r="H4189" t="s">
        <v>3876</v>
      </c>
      <c r="I4189">
        <v>553.20000000000005</v>
      </c>
      <c r="J4189" s="41">
        <v>5.7000000000000002E-3</v>
      </c>
      <c r="K4189" s="42">
        <v>3.1532400000000003</v>
      </c>
      <c r="L4189" s="43">
        <v>0.32199999999999995</v>
      </c>
      <c r="M4189" s="42">
        <v>1.01534328</v>
      </c>
      <c r="N4189">
        <v>6</v>
      </c>
      <c r="O4189" s="43">
        <v>182.4</v>
      </c>
      <c r="P4189" s="42">
        <v>21</v>
      </c>
      <c r="Q4189" s="42">
        <v>7</v>
      </c>
      <c r="R4189" s="42">
        <v>1.5</v>
      </c>
    </row>
    <row r="4190" spans="1:18" x14ac:dyDescent="0.3">
      <c r="A4190" t="s">
        <v>3916</v>
      </c>
      <c r="B4190" s="17">
        <v>45049</v>
      </c>
      <c r="C4190" t="s">
        <v>3917</v>
      </c>
      <c r="D4190" t="s">
        <v>3918</v>
      </c>
      <c r="E4190" t="s">
        <v>3919</v>
      </c>
      <c r="F4190" t="s">
        <v>3931</v>
      </c>
      <c r="G4190" t="s">
        <v>3921</v>
      </c>
      <c r="H4190" t="s">
        <v>3876</v>
      </c>
      <c r="I4190">
        <v>853</v>
      </c>
      <c r="J4190" s="41">
        <v>7.9000000000000008E-3</v>
      </c>
      <c r="K4190" s="42">
        <v>6.7387000000000006</v>
      </c>
      <c r="L4190" s="43">
        <v>1.0349999999999997</v>
      </c>
      <c r="M4190" s="42">
        <v>6.9745544999999982</v>
      </c>
      <c r="N4190">
        <v>7</v>
      </c>
      <c r="O4190" s="43">
        <v>532.79999999999995</v>
      </c>
      <c r="P4190" s="42">
        <v>12</v>
      </c>
      <c r="Q4190" s="42">
        <v>6</v>
      </c>
      <c r="R4190" s="42">
        <v>1.5</v>
      </c>
    </row>
    <row r="4191" spans="1:18" x14ac:dyDescent="0.3">
      <c r="A4191" t="s">
        <v>3916</v>
      </c>
      <c r="B4191" s="17">
        <v>45050</v>
      </c>
      <c r="C4191" t="s">
        <v>3917</v>
      </c>
      <c r="D4191" t="s">
        <v>3918</v>
      </c>
      <c r="E4191" t="s">
        <v>3919</v>
      </c>
      <c r="F4191" t="s">
        <v>3931</v>
      </c>
      <c r="G4191" t="s">
        <v>3921</v>
      </c>
      <c r="H4191" t="s">
        <v>3876</v>
      </c>
      <c r="I4191">
        <v>608.20000000000005</v>
      </c>
      <c r="J4191" s="41">
        <v>5.3999999999999986E-3</v>
      </c>
      <c r="K4191" s="42">
        <v>3.2842799999999994</v>
      </c>
      <c r="L4191" s="43">
        <v>0.55199999999999971</v>
      </c>
      <c r="M4191" s="42">
        <v>1.8129225599999987</v>
      </c>
      <c r="N4191">
        <v>7</v>
      </c>
      <c r="O4191" s="43">
        <v>367.2</v>
      </c>
      <c r="P4191" s="42">
        <v>14</v>
      </c>
      <c r="Q4191" s="42">
        <v>11</v>
      </c>
      <c r="R4191" s="42">
        <v>3</v>
      </c>
    </row>
    <row r="4192" spans="1:18" x14ac:dyDescent="0.3">
      <c r="A4192" t="s">
        <v>3916</v>
      </c>
      <c r="B4192" s="17">
        <v>45051</v>
      </c>
      <c r="C4192" t="s">
        <v>3917</v>
      </c>
      <c r="D4192" t="s">
        <v>3918</v>
      </c>
      <c r="E4192" t="s">
        <v>3919</v>
      </c>
      <c r="F4192" t="s">
        <v>3931</v>
      </c>
      <c r="G4192" t="s">
        <v>3921</v>
      </c>
      <c r="H4192" t="s">
        <v>3876</v>
      </c>
      <c r="I4192">
        <v>448.40000000000009</v>
      </c>
      <c r="J4192" s="41">
        <v>7.8000000000000014E-3</v>
      </c>
      <c r="K4192" s="42">
        <v>3.4975200000000015</v>
      </c>
      <c r="L4192" s="43">
        <v>0.98899999999999955</v>
      </c>
      <c r="M4192" s="42">
        <v>3.4590472800000001</v>
      </c>
      <c r="N4192">
        <v>6</v>
      </c>
      <c r="O4192" s="43">
        <v>408</v>
      </c>
      <c r="P4192" s="42">
        <v>39</v>
      </c>
      <c r="Q4192" s="42">
        <v>5</v>
      </c>
      <c r="R4192" s="42">
        <v>3</v>
      </c>
    </row>
    <row r="4193" spans="1:18" x14ac:dyDescent="0.3">
      <c r="A4193" t="s">
        <v>3916</v>
      </c>
      <c r="B4193" s="17">
        <v>45052</v>
      </c>
      <c r="C4193" t="s">
        <v>3917</v>
      </c>
      <c r="D4193" t="s">
        <v>3918</v>
      </c>
      <c r="E4193" t="s">
        <v>3919</v>
      </c>
      <c r="F4193" t="s">
        <v>3931</v>
      </c>
      <c r="G4193" t="s">
        <v>3921</v>
      </c>
      <c r="H4193" t="s">
        <v>3876</v>
      </c>
      <c r="I4193">
        <v>218.20000000000005</v>
      </c>
      <c r="J4193" s="41">
        <v>1.1200000000000002E-2</v>
      </c>
      <c r="K4193" s="42">
        <v>2.4438400000000007</v>
      </c>
      <c r="L4193" s="43">
        <v>1.2419999999999995</v>
      </c>
      <c r="M4193" s="42">
        <v>3.0352492799999999</v>
      </c>
      <c r="N4193">
        <v>5</v>
      </c>
      <c r="O4193" s="43">
        <v>153.6</v>
      </c>
      <c r="P4193" s="42">
        <v>53</v>
      </c>
      <c r="Q4193" s="42">
        <v>1</v>
      </c>
      <c r="R4193" s="42">
        <v>10.5</v>
      </c>
    </row>
    <row r="4194" spans="1:18" x14ac:dyDescent="0.3">
      <c r="A4194" t="s">
        <v>3916</v>
      </c>
      <c r="B4194" s="17">
        <v>45053</v>
      </c>
      <c r="C4194" t="s">
        <v>3917</v>
      </c>
      <c r="D4194" t="s">
        <v>3918</v>
      </c>
      <c r="E4194" t="s">
        <v>3919</v>
      </c>
      <c r="F4194" t="s">
        <v>3931</v>
      </c>
      <c r="G4194" t="s">
        <v>3921</v>
      </c>
      <c r="H4194" t="s">
        <v>3876</v>
      </c>
      <c r="I4194">
        <v>535</v>
      </c>
      <c r="J4194" s="41">
        <v>1.1099999999999999E-2</v>
      </c>
      <c r="K4194" s="42">
        <v>5.9384999999999994</v>
      </c>
      <c r="L4194" s="43">
        <v>0.93149999999999966</v>
      </c>
      <c r="M4194" s="42">
        <v>5.5317127499999978</v>
      </c>
      <c r="N4194">
        <v>6</v>
      </c>
      <c r="O4194" s="43">
        <v>321.59999999999997</v>
      </c>
      <c r="P4194" s="42">
        <v>53</v>
      </c>
      <c r="Q4194" s="42">
        <v>7</v>
      </c>
      <c r="R4194" s="42">
        <v>4.5</v>
      </c>
    </row>
    <row r="4195" spans="1:18" x14ac:dyDescent="0.3">
      <c r="A4195" t="s">
        <v>3916</v>
      </c>
      <c r="B4195" s="17">
        <v>45054</v>
      </c>
      <c r="C4195" t="s">
        <v>3917</v>
      </c>
      <c r="D4195" t="s">
        <v>3918</v>
      </c>
      <c r="E4195" t="s">
        <v>3919</v>
      </c>
      <c r="F4195" t="s">
        <v>3931</v>
      </c>
      <c r="G4195" t="s">
        <v>3921</v>
      </c>
      <c r="H4195" t="s">
        <v>3876</v>
      </c>
      <c r="I4195">
        <v>322.20000000000005</v>
      </c>
      <c r="J4195" s="41">
        <v>2.6000000000000007E-3</v>
      </c>
      <c r="K4195" s="42">
        <v>0.83772000000000035</v>
      </c>
      <c r="L4195" s="43">
        <v>0.74749999999999972</v>
      </c>
      <c r="M4195" s="42">
        <v>0.62619570000000002</v>
      </c>
      <c r="N4195">
        <v>2</v>
      </c>
      <c r="O4195" s="43">
        <v>61.199999999999996</v>
      </c>
      <c r="P4195" s="42">
        <v>40</v>
      </c>
      <c r="Q4195" s="42">
        <v>8</v>
      </c>
      <c r="R4195" s="42">
        <v>1.5</v>
      </c>
    </row>
    <row r="4196" spans="1:18" x14ac:dyDescent="0.3">
      <c r="A4196" t="s">
        <v>3916</v>
      </c>
      <c r="B4196" s="17">
        <v>45055</v>
      </c>
      <c r="C4196" t="s">
        <v>3917</v>
      </c>
      <c r="D4196" t="s">
        <v>3918</v>
      </c>
      <c r="E4196" t="s">
        <v>3919</v>
      </c>
      <c r="F4196" t="s">
        <v>3931</v>
      </c>
      <c r="G4196" t="s">
        <v>3921</v>
      </c>
      <c r="H4196" t="s">
        <v>3876</v>
      </c>
      <c r="I4196">
        <v>575</v>
      </c>
      <c r="J4196" s="41">
        <v>3.1999999999999989E-3</v>
      </c>
      <c r="K4196" s="42">
        <v>1.8399999999999994</v>
      </c>
      <c r="L4196" s="43">
        <v>0.65549999999999975</v>
      </c>
      <c r="M4196" s="42">
        <v>1.2061199999999992</v>
      </c>
      <c r="N4196">
        <v>6</v>
      </c>
      <c r="O4196" s="43">
        <v>182.4</v>
      </c>
      <c r="P4196" s="42">
        <v>26</v>
      </c>
      <c r="Q4196" s="42">
        <v>2</v>
      </c>
      <c r="R4196" s="42">
        <v>1.5</v>
      </c>
    </row>
    <row r="4197" spans="1:18" x14ac:dyDescent="0.3">
      <c r="A4197" t="s">
        <v>3916</v>
      </c>
      <c r="B4197" s="17">
        <v>45056</v>
      </c>
      <c r="C4197" t="s">
        <v>3917</v>
      </c>
      <c r="D4197" t="s">
        <v>3918</v>
      </c>
      <c r="E4197" t="s">
        <v>3919</v>
      </c>
      <c r="F4197" t="s">
        <v>3931</v>
      </c>
      <c r="G4197" t="s">
        <v>3921</v>
      </c>
      <c r="H4197" t="s">
        <v>3876</v>
      </c>
      <c r="I4197">
        <v>576.60000000000014</v>
      </c>
      <c r="J4197" s="41">
        <v>1.3899999999999999E-2</v>
      </c>
      <c r="K4197" s="42">
        <v>8.0147400000000015</v>
      </c>
      <c r="L4197" s="43">
        <v>1.1844999999999997</v>
      </c>
      <c r="M4197" s="42">
        <v>9.4934595299999991</v>
      </c>
      <c r="N4197">
        <v>8</v>
      </c>
      <c r="O4197" s="43">
        <v>482.4</v>
      </c>
      <c r="P4197" s="42">
        <v>22</v>
      </c>
      <c r="Q4197" s="42">
        <v>4</v>
      </c>
      <c r="R4197" s="42">
        <v>3</v>
      </c>
    </row>
    <row r="4198" spans="1:18" x14ac:dyDescent="0.3">
      <c r="A4198" t="s">
        <v>3916</v>
      </c>
      <c r="B4198" s="17">
        <v>45057</v>
      </c>
      <c r="C4198" t="s">
        <v>3917</v>
      </c>
      <c r="D4198" t="s">
        <v>3918</v>
      </c>
      <c r="E4198" t="s">
        <v>3919</v>
      </c>
      <c r="F4198" t="s">
        <v>3931</v>
      </c>
      <c r="G4198" t="s">
        <v>3921</v>
      </c>
      <c r="H4198" t="s">
        <v>3876</v>
      </c>
      <c r="I4198">
        <v>872.60000000000014</v>
      </c>
      <c r="J4198" s="41">
        <v>9.6000000000000009E-3</v>
      </c>
      <c r="K4198" s="42">
        <v>8.3769600000000022</v>
      </c>
      <c r="L4198" s="43">
        <v>0.70149999999999968</v>
      </c>
      <c r="M4198" s="42">
        <v>5.8764374399999992</v>
      </c>
      <c r="N4198">
        <v>4</v>
      </c>
      <c r="O4198" s="43">
        <v>259.2</v>
      </c>
      <c r="P4198" s="42">
        <v>54</v>
      </c>
      <c r="Q4198" s="42">
        <v>3</v>
      </c>
      <c r="R4198" s="42">
        <v>1.5</v>
      </c>
    </row>
    <row r="4199" spans="1:18" x14ac:dyDescent="0.3">
      <c r="A4199" t="s">
        <v>3916</v>
      </c>
      <c r="B4199" s="17">
        <v>45058</v>
      </c>
      <c r="C4199" t="s">
        <v>3917</v>
      </c>
      <c r="D4199" t="s">
        <v>3918</v>
      </c>
      <c r="E4199" t="s">
        <v>3919</v>
      </c>
      <c r="F4199" t="s">
        <v>3931</v>
      </c>
      <c r="G4199" t="s">
        <v>3921</v>
      </c>
      <c r="H4199" t="s">
        <v>3876</v>
      </c>
      <c r="I4199">
        <v>272.20000000000005</v>
      </c>
      <c r="J4199" s="41">
        <v>1.2600000000000002E-2</v>
      </c>
      <c r="K4199" s="42">
        <v>3.429720000000001</v>
      </c>
      <c r="L4199" s="43">
        <v>1.1384999999999996</v>
      </c>
      <c r="M4199" s="42">
        <v>3.9047362199999998</v>
      </c>
      <c r="N4199">
        <v>4</v>
      </c>
      <c r="O4199" s="43">
        <v>122.39999999999999</v>
      </c>
      <c r="P4199" s="42">
        <v>19</v>
      </c>
      <c r="Q4199" s="42">
        <v>2</v>
      </c>
      <c r="R4199" s="42">
        <v>6</v>
      </c>
    </row>
    <row r="4200" spans="1:18" x14ac:dyDescent="0.3">
      <c r="A4200" t="s">
        <v>3916</v>
      </c>
      <c r="B4200" s="17">
        <v>45059</v>
      </c>
      <c r="C4200" t="s">
        <v>3917</v>
      </c>
      <c r="D4200" t="s">
        <v>3918</v>
      </c>
      <c r="E4200" t="s">
        <v>3919</v>
      </c>
      <c r="F4200" t="s">
        <v>3931</v>
      </c>
      <c r="G4200" t="s">
        <v>3921</v>
      </c>
      <c r="H4200" t="s">
        <v>3876</v>
      </c>
      <c r="I4200">
        <v>397</v>
      </c>
      <c r="J4200" s="41">
        <v>5.8000000000000005E-3</v>
      </c>
      <c r="K4200" s="42">
        <v>2.3026</v>
      </c>
      <c r="L4200" s="43">
        <v>3.4500000000000058E-2</v>
      </c>
      <c r="M4200" s="42">
        <v>7.9439700000000127E-2</v>
      </c>
      <c r="N4200">
        <v>3</v>
      </c>
      <c r="O4200" s="43">
        <v>180</v>
      </c>
      <c r="P4200" s="42">
        <v>30</v>
      </c>
      <c r="Q4200" s="42">
        <v>3</v>
      </c>
      <c r="R4200" s="42">
        <v>4.5</v>
      </c>
    </row>
    <row r="4201" spans="1:18" x14ac:dyDescent="0.3">
      <c r="A4201" t="s">
        <v>3916</v>
      </c>
      <c r="B4201" s="17">
        <v>45060</v>
      </c>
      <c r="C4201" t="s">
        <v>3917</v>
      </c>
      <c r="D4201" t="s">
        <v>3918</v>
      </c>
      <c r="E4201" t="s">
        <v>3919</v>
      </c>
      <c r="F4201" t="s">
        <v>3931</v>
      </c>
      <c r="G4201" t="s">
        <v>3921</v>
      </c>
      <c r="H4201" t="s">
        <v>3876</v>
      </c>
      <c r="I4201">
        <v>563</v>
      </c>
      <c r="J4201" s="41">
        <v>9.1999999999999998E-3</v>
      </c>
      <c r="K4201" s="42">
        <v>5.1795999999999998</v>
      </c>
      <c r="L4201" s="43">
        <v>1.1844999999999997</v>
      </c>
      <c r="M4201" s="42">
        <v>6.1352361999999978</v>
      </c>
      <c r="N4201">
        <v>5</v>
      </c>
      <c r="O4201" s="43">
        <v>187.2</v>
      </c>
      <c r="P4201" s="42">
        <v>1</v>
      </c>
      <c r="Q4201" s="42">
        <v>1</v>
      </c>
      <c r="R4201" s="42">
        <v>3</v>
      </c>
    </row>
    <row r="4202" spans="1:18" x14ac:dyDescent="0.3">
      <c r="A4202" t="s">
        <v>3916</v>
      </c>
      <c r="B4202" s="17">
        <v>45061</v>
      </c>
      <c r="C4202" t="s">
        <v>3917</v>
      </c>
      <c r="D4202" t="s">
        <v>3918</v>
      </c>
      <c r="E4202" t="s">
        <v>3919</v>
      </c>
      <c r="F4202" t="s">
        <v>3931</v>
      </c>
      <c r="G4202" t="s">
        <v>3921</v>
      </c>
      <c r="H4202" t="s">
        <v>3876</v>
      </c>
      <c r="I4202">
        <v>400.40000000000009</v>
      </c>
      <c r="J4202" s="41">
        <v>9.3999999999999986E-3</v>
      </c>
      <c r="K4202" s="42">
        <v>3.7637600000000004</v>
      </c>
      <c r="L4202" s="43">
        <v>0.50599999999999967</v>
      </c>
      <c r="M4202" s="42">
        <v>1.9044625599999989</v>
      </c>
      <c r="N4202">
        <v>8</v>
      </c>
      <c r="O4202" s="43">
        <v>316.8</v>
      </c>
      <c r="P4202" s="42">
        <v>15</v>
      </c>
      <c r="Q4202" s="42">
        <v>4</v>
      </c>
      <c r="R4202" s="42">
        <v>1.5</v>
      </c>
    </row>
    <row r="4203" spans="1:18" x14ac:dyDescent="0.3">
      <c r="A4203" t="s">
        <v>3916</v>
      </c>
      <c r="B4203" s="17">
        <v>45062</v>
      </c>
      <c r="C4203" t="s">
        <v>3917</v>
      </c>
      <c r="D4203" t="s">
        <v>3918</v>
      </c>
      <c r="E4203" t="s">
        <v>3919</v>
      </c>
      <c r="F4203" t="s">
        <v>3931</v>
      </c>
      <c r="G4203" t="s">
        <v>3921</v>
      </c>
      <c r="H4203" t="s">
        <v>3876</v>
      </c>
      <c r="I4203">
        <v>69.200000000000045</v>
      </c>
      <c r="J4203" s="41">
        <v>6.1000000000000021E-3</v>
      </c>
      <c r="K4203" s="42">
        <v>0.42212000000000044</v>
      </c>
      <c r="L4203" s="43">
        <v>0.66699999999999982</v>
      </c>
      <c r="M4203" s="42">
        <v>0.28155404000000023</v>
      </c>
      <c r="N4203">
        <v>5</v>
      </c>
      <c r="O4203" s="43">
        <v>122.39999999999999</v>
      </c>
      <c r="P4203" s="42">
        <v>32</v>
      </c>
      <c r="Q4203" s="42">
        <v>2</v>
      </c>
      <c r="R4203" s="42">
        <v>6</v>
      </c>
    </row>
    <row r="4204" spans="1:18" x14ac:dyDescent="0.3">
      <c r="A4204" t="s">
        <v>3916</v>
      </c>
      <c r="B4204" s="17">
        <v>45063</v>
      </c>
      <c r="C4204" t="s">
        <v>3917</v>
      </c>
      <c r="D4204" t="s">
        <v>3918</v>
      </c>
      <c r="E4204" t="s">
        <v>3919</v>
      </c>
      <c r="F4204" t="s">
        <v>3931</v>
      </c>
      <c r="G4204" t="s">
        <v>3921</v>
      </c>
      <c r="H4204" t="s">
        <v>3876</v>
      </c>
      <c r="I4204">
        <v>894</v>
      </c>
      <c r="J4204" s="41">
        <v>8.0999999999999996E-3</v>
      </c>
      <c r="K4204" s="42">
        <v>7.2413999999999996</v>
      </c>
      <c r="L4204" s="43">
        <v>1.0694999999999997</v>
      </c>
      <c r="M4204" s="42">
        <v>7.7446772999999975</v>
      </c>
      <c r="N4204">
        <v>4</v>
      </c>
      <c r="O4204" s="43">
        <v>262.8</v>
      </c>
      <c r="P4204" s="42">
        <v>25</v>
      </c>
      <c r="Q4204" s="42">
        <v>10</v>
      </c>
      <c r="R4204" s="42">
        <v>3</v>
      </c>
    </row>
    <row r="4205" spans="1:18" x14ac:dyDescent="0.3">
      <c r="A4205" t="s">
        <v>3916</v>
      </c>
      <c r="B4205" s="17">
        <v>45064</v>
      </c>
      <c r="C4205" t="s">
        <v>3917</v>
      </c>
      <c r="D4205" t="s">
        <v>3918</v>
      </c>
      <c r="E4205" t="s">
        <v>3919</v>
      </c>
      <c r="F4205" t="s">
        <v>3931</v>
      </c>
      <c r="G4205" t="s">
        <v>3921</v>
      </c>
      <c r="H4205" t="s">
        <v>3876</v>
      </c>
      <c r="I4205">
        <v>445</v>
      </c>
      <c r="J4205" s="41">
        <v>9.7000000000000003E-3</v>
      </c>
      <c r="K4205" s="42">
        <v>4.3165000000000004</v>
      </c>
      <c r="L4205" s="43">
        <v>0.10350000000000008</v>
      </c>
      <c r="M4205" s="42">
        <v>0.4467577500000004</v>
      </c>
      <c r="N4205">
        <v>4</v>
      </c>
      <c r="O4205" s="43">
        <v>111.6</v>
      </c>
      <c r="P4205" s="42">
        <v>16</v>
      </c>
      <c r="Q4205" s="42">
        <v>1</v>
      </c>
      <c r="R4205" s="42">
        <v>1.5</v>
      </c>
    </row>
    <row r="4206" spans="1:18" x14ac:dyDescent="0.3">
      <c r="A4206" t="s">
        <v>3916</v>
      </c>
      <c r="B4206" s="17">
        <v>45065</v>
      </c>
      <c r="C4206" t="s">
        <v>3917</v>
      </c>
      <c r="D4206" t="s">
        <v>3918</v>
      </c>
      <c r="E4206" t="s">
        <v>3919</v>
      </c>
      <c r="F4206" t="s">
        <v>3931</v>
      </c>
      <c r="G4206" t="s">
        <v>3921</v>
      </c>
      <c r="H4206" t="s">
        <v>3876</v>
      </c>
      <c r="I4206">
        <v>712.40000000000009</v>
      </c>
      <c r="J4206" s="41">
        <v>8.2999999999999984E-3</v>
      </c>
      <c r="K4206" s="42">
        <v>5.9129199999999997</v>
      </c>
      <c r="L4206" s="43">
        <v>9.1999999999999998E-2</v>
      </c>
      <c r="M4206" s="42">
        <v>0.54398863999999991</v>
      </c>
      <c r="N4206">
        <v>7</v>
      </c>
      <c r="O4206" s="43">
        <v>504</v>
      </c>
      <c r="P4206" s="42">
        <v>28</v>
      </c>
      <c r="Q4206" s="42">
        <v>2</v>
      </c>
      <c r="R4206" s="42">
        <v>1.5</v>
      </c>
    </row>
    <row r="4207" spans="1:18" x14ac:dyDescent="0.3">
      <c r="A4207" t="s">
        <v>3916</v>
      </c>
      <c r="B4207" s="17">
        <v>45066</v>
      </c>
      <c r="C4207" t="s">
        <v>3917</v>
      </c>
      <c r="D4207" t="s">
        <v>3918</v>
      </c>
      <c r="E4207" t="s">
        <v>3919</v>
      </c>
      <c r="F4207" t="s">
        <v>3931</v>
      </c>
      <c r="G4207" t="s">
        <v>3921</v>
      </c>
      <c r="H4207" t="s">
        <v>3876</v>
      </c>
      <c r="I4207">
        <v>400.20000000000005</v>
      </c>
      <c r="J4207" s="41">
        <v>6.7999999999999996E-3</v>
      </c>
      <c r="K4207" s="42">
        <v>2.7213600000000002</v>
      </c>
      <c r="L4207" s="43">
        <v>0.2644999999999999</v>
      </c>
      <c r="M4207" s="42">
        <v>0.71979971999999981</v>
      </c>
      <c r="N4207">
        <v>4</v>
      </c>
      <c r="O4207" s="43">
        <v>205.2</v>
      </c>
      <c r="P4207" s="42">
        <v>24</v>
      </c>
      <c r="Q4207" s="42">
        <v>0</v>
      </c>
      <c r="R4207" s="42">
        <v>3</v>
      </c>
    </row>
    <row r="4208" spans="1:18" x14ac:dyDescent="0.3">
      <c r="A4208" t="s">
        <v>3916</v>
      </c>
      <c r="B4208" s="17">
        <v>45067</v>
      </c>
      <c r="C4208" t="s">
        <v>3917</v>
      </c>
      <c r="D4208" t="s">
        <v>3918</v>
      </c>
      <c r="E4208" t="s">
        <v>3919</v>
      </c>
      <c r="F4208" t="s">
        <v>3931</v>
      </c>
      <c r="G4208" t="s">
        <v>3921</v>
      </c>
      <c r="H4208" t="s">
        <v>3876</v>
      </c>
      <c r="I4208">
        <v>405.6</v>
      </c>
      <c r="J4208" s="41">
        <v>7.0000000000000001E-3</v>
      </c>
      <c r="K4208" s="42">
        <v>2.8392000000000004</v>
      </c>
      <c r="L4208" s="43">
        <v>0.73599999999999965</v>
      </c>
      <c r="M4208" s="42">
        <v>2.0896511999999992</v>
      </c>
      <c r="N4208">
        <v>7</v>
      </c>
      <c r="O4208" s="43">
        <v>408</v>
      </c>
      <c r="P4208" s="42">
        <v>42</v>
      </c>
      <c r="Q4208" s="42">
        <v>8</v>
      </c>
      <c r="R4208" s="42">
        <v>1.5</v>
      </c>
    </row>
    <row r="4209" spans="1:18" x14ac:dyDescent="0.3">
      <c r="A4209" t="s">
        <v>3916</v>
      </c>
      <c r="B4209" s="17">
        <v>45068</v>
      </c>
      <c r="C4209" t="s">
        <v>3917</v>
      </c>
      <c r="D4209" t="s">
        <v>3918</v>
      </c>
      <c r="E4209" t="s">
        <v>3919</v>
      </c>
      <c r="F4209" t="s">
        <v>3931</v>
      </c>
      <c r="G4209" t="s">
        <v>3921</v>
      </c>
      <c r="H4209" t="s">
        <v>3876</v>
      </c>
      <c r="I4209">
        <v>701.40000000000009</v>
      </c>
      <c r="J4209" s="41">
        <v>8.6999999999999994E-3</v>
      </c>
      <c r="K4209" s="42">
        <v>6.1021800000000006</v>
      </c>
      <c r="L4209" s="43">
        <v>0.86249999999999971</v>
      </c>
      <c r="M4209" s="42">
        <v>5.2631302499999988</v>
      </c>
      <c r="N4209">
        <v>7</v>
      </c>
      <c r="O4209" s="43">
        <v>388.8</v>
      </c>
      <c r="P4209" s="42">
        <v>43</v>
      </c>
      <c r="Q4209" s="42">
        <v>7</v>
      </c>
      <c r="R4209" s="42">
        <v>3</v>
      </c>
    </row>
    <row r="4210" spans="1:18" x14ac:dyDescent="0.3">
      <c r="A4210" t="s">
        <v>3916</v>
      </c>
      <c r="B4210" s="17">
        <v>45069</v>
      </c>
      <c r="C4210" t="s">
        <v>3917</v>
      </c>
      <c r="D4210" t="s">
        <v>3918</v>
      </c>
      <c r="E4210" t="s">
        <v>3919</v>
      </c>
      <c r="F4210" t="s">
        <v>3931</v>
      </c>
      <c r="G4210" t="s">
        <v>3921</v>
      </c>
      <c r="H4210" t="s">
        <v>3876</v>
      </c>
      <c r="I4210">
        <v>541</v>
      </c>
      <c r="J4210" s="41">
        <v>1.3300000000000003E-2</v>
      </c>
      <c r="K4210" s="42">
        <v>7.1953000000000014</v>
      </c>
      <c r="L4210" s="43">
        <v>0.50599999999999978</v>
      </c>
      <c r="M4210" s="42">
        <v>3.640821799999999</v>
      </c>
      <c r="N4210">
        <v>5</v>
      </c>
      <c r="O4210" s="43">
        <v>192</v>
      </c>
      <c r="P4210" s="42">
        <v>37</v>
      </c>
      <c r="Q4210" s="42">
        <v>5</v>
      </c>
      <c r="R4210" s="42">
        <v>3</v>
      </c>
    </row>
    <row r="4211" spans="1:18" x14ac:dyDescent="0.3">
      <c r="A4211" t="s">
        <v>3916</v>
      </c>
      <c r="B4211" s="17">
        <v>45070</v>
      </c>
      <c r="C4211" t="s">
        <v>3917</v>
      </c>
      <c r="D4211" t="s">
        <v>3918</v>
      </c>
      <c r="E4211" t="s">
        <v>3919</v>
      </c>
      <c r="F4211" t="s">
        <v>3931</v>
      </c>
      <c r="G4211" t="s">
        <v>3921</v>
      </c>
      <c r="H4211" t="s">
        <v>3876</v>
      </c>
      <c r="I4211">
        <v>64</v>
      </c>
      <c r="J4211" s="41">
        <v>8.3999999999999977E-3</v>
      </c>
      <c r="K4211" s="42">
        <v>0.53759999999999986</v>
      </c>
      <c r="L4211" s="43">
        <v>0.33349999999999991</v>
      </c>
      <c r="M4211" s="42">
        <v>0.17928959999999991</v>
      </c>
      <c r="N4211">
        <v>8</v>
      </c>
      <c r="O4211" s="43">
        <v>374.4</v>
      </c>
      <c r="P4211" s="42">
        <v>11</v>
      </c>
      <c r="Q4211" s="42">
        <v>4</v>
      </c>
      <c r="R4211" s="42">
        <v>0</v>
      </c>
    </row>
    <row r="4212" spans="1:18" x14ac:dyDescent="0.3">
      <c r="A4212" t="s">
        <v>3916</v>
      </c>
      <c r="B4212" s="17">
        <v>45071</v>
      </c>
      <c r="C4212" t="s">
        <v>3917</v>
      </c>
      <c r="D4212" t="s">
        <v>3918</v>
      </c>
      <c r="E4212" t="s">
        <v>3919</v>
      </c>
      <c r="F4212" t="s">
        <v>3931</v>
      </c>
      <c r="G4212" t="s">
        <v>3921</v>
      </c>
      <c r="H4212" t="s">
        <v>3876</v>
      </c>
      <c r="I4212">
        <v>526</v>
      </c>
      <c r="J4212" s="41">
        <v>5.8999999999999981E-3</v>
      </c>
      <c r="K4212" s="42">
        <v>3.1033999999999988</v>
      </c>
      <c r="L4212" s="43">
        <v>6.8999999999999992E-2</v>
      </c>
      <c r="M4212" s="42">
        <v>0.2141345999999999</v>
      </c>
      <c r="N4212">
        <v>5</v>
      </c>
      <c r="O4212" s="43">
        <v>165.6</v>
      </c>
      <c r="P4212" s="42">
        <v>11</v>
      </c>
      <c r="Q4212" s="42">
        <v>3</v>
      </c>
      <c r="R4212" s="42">
        <v>4.5</v>
      </c>
    </row>
    <row r="4213" spans="1:18" x14ac:dyDescent="0.3">
      <c r="A4213" t="s">
        <v>3916</v>
      </c>
      <c r="B4213" s="17">
        <v>45072</v>
      </c>
      <c r="C4213" t="s">
        <v>3917</v>
      </c>
      <c r="D4213" t="s">
        <v>3918</v>
      </c>
      <c r="E4213" t="s">
        <v>3919</v>
      </c>
      <c r="F4213" t="s">
        <v>3931</v>
      </c>
      <c r="G4213" t="s">
        <v>3921</v>
      </c>
      <c r="H4213" t="s">
        <v>3876</v>
      </c>
      <c r="I4213">
        <v>1178</v>
      </c>
      <c r="J4213" s="41">
        <v>1.2899999999999998E-2</v>
      </c>
      <c r="K4213" s="42">
        <v>15.196199999999997</v>
      </c>
      <c r="L4213" s="43">
        <v>0.44849999999999973</v>
      </c>
      <c r="M4213" s="42">
        <v>6.8154956999999952</v>
      </c>
      <c r="N4213">
        <v>4</v>
      </c>
      <c r="O4213" s="43">
        <v>270</v>
      </c>
      <c r="P4213" s="42">
        <v>32</v>
      </c>
      <c r="Q4213" s="42">
        <v>1</v>
      </c>
      <c r="R4213" s="42">
        <v>3</v>
      </c>
    </row>
    <row r="4214" spans="1:18" x14ac:dyDescent="0.3">
      <c r="A4214" t="s">
        <v>3916</v>
      </c>
      <c r="B4214" s="17">
        <v>45073</v>
      </c>
      <c r="C4214" t="s">
        <v>3917</v>
      </c>
      <c r="D4214" t="s">
        <v>3918</v>
      </c>
      <c r="E4214" t="s">
        <v>3919</v>
      </c>
      <c r="F4214" t="s">
        <v>3931</v>
      </c>
      <c r="G4214" t="s">
        <v>3921</v>
      </c>
      <c r="H4214" t="s">
        <v>3876</v>
      </c>
      <c r="I4214">
        <v>744.40000000000009</v>
      </c>
      <c r="J4214" s="41">
        <v>1.3600000000000001E-2</v>
      </c>
      <c r="K4214" s="42">
        <v>10.123840000000001</v>
      </c>
      <c r="L4214" s="43">
        <v>1.0119999999999996</v>
      </c>
      <c r="M4214" s="42">
        <v>10.245326079999996</v>
      </c>
      <c r="N4214">
        <v>8</v>
      </c>
      <c r="O4214" s="43">
        <v>302.39999999999998</v>
      </c>
      <c r="P4214" s="42">
        <v>18</v>
      </c>
      <c r="Q4214" s="42">
        <v>1</v>
      </c>
      <c r="R4214" s="42">
        <v>1.5</v>
      </c>
    </row>
    <row r="4215" spans="1:18" x14ac:dyDescent="0.3">
      <c r="A4215" t="s">
        <v>3916</v>
      </c>
      <c r="B4215" s="17">
        <v>45074</v>
      </c>
      <c r="C4215" t="s">
        <v>3917</v>
      </c>
      <c r="D4215" t="s">
        <v>3918</v>
      </c>
      <c r="E4215" t="s">
        <v>3919</v>
      </c>
      <c r="F4215" t="s">
        <v>3931</v>
      </c>
      <c r="G4215" t="s">
        <v>3921</v>
      </c>
      <c r="H4215" t="s">
        <v>3876</v>
      </c>
      <c r="I4215">
        <v>909.2</v>
      </c>
      <c r="J4215" s="41">
        <v>4.7999999999999996E-3</v>
      </c>
      <c r="K4215" s="42">
        <v>4.36416</v>
      </c>
      <c r="L4215" s="43">
        <v>0.79349999999999976</v>
      </c>
      <c r="M4215" s="42">
        <v>3.4629609599999989</v>
      </c>
      <c r="N4215">
        <v>2</v>
      </c>
      <c r="O4215" s="43">
        <v>48</v>
      </c>
      <c r="P4215" s="42">
        <v>38</v>
      </c>
      <c r="Q4215" s="42">
        <v>0</v>
      </c>
      <c r="R4215" s="42">
        <v>6</v>
      </c>
    </row>
    <row r="4216" spans="1:18" x14ac:dyDescent="0.3">
      <c r="A4216" t="s">
        <v>3916</v>
      </c>
      <c r="B4216" s="17">
        <v>45075</v>
      </c>
      <c r="C4216" t="s">
        <v>3917</v>
      </c>
      <c r="D4216" t="s">
        <v>3918</v>
      </c>
      <c r="E4216" t="s">
        <v>3919</v>
      </c>
      <c r="F4216" t="s">
        <v>3931</v>
      </c>
      <c r="G4216" t="s">
        <v>3921</v>
      </c>
      <c r="H4216" t="s">
        <v>3876</v>
      </c>
      <c r="I4216">
        <v>987.60000000000014</v>
      </c>
      <c r="J4216" s="41">
        <v>7.4000000000000003E-3</v>
      </c>
      <c r="K4216" s="42">
        <v>7.3082400000000014</v>
      </c>
      <c r="L4216" s="43">
        <v>0.8969999999999998</v>
      </c>
      <c r="M4216" s="42">
        <v>6.55549128</v>
      </c>
      <c r="N4216">
        <v>3</v>
      </c>
      <c r="O4216" s="43">
        <v>92.399999999999991</v>
      </c>
      <c r="P4216" s="42">
        <v>36</v>
      </c>
      <c r="Q4216" s="42">
        <v>5</v>
      </c>
      <c r="R4216" s="42">
        <v>4.5</v>
      </c>
    </row>
    <row r="4217" spans="1:18" x14ac:dyDescent="0.3">
      <c r="A4217" t="s">
        <v>3916</v>
      </c>
      <c r="B4217" s="17">
        <v>45076</v>
      </c>
      <c r="C4217" t="s">
        <v>3917</v>
      </c>
      <c r="D4217" t="s">
        <v>3918</v>
      </c>
      <c r="E4217" t="s">
        <v>3919</v>
      </c>
      <c r="F4217" t="s">
        <v>3931</v>
      </c>
      <c r="G4217" t="s">
        <v>3921</v>
      </c>
      <c r="H4217" t="s">
        <v>3876</v>
      </c>
      <c r="I4217">
        <v>281</v>
      </c>
      <c r="J4217" s="41">
        <v>1.2399999999999998E-2</v>
      </c>
      <c r="K4217" s="42">
        <v>3.4843999999999995</v>
      </c>
      <c r="L4217" s="43">
        <v>1.0924999999999998</v>
      </c>
      <c r="M4217" s="42">
        <v>3.806706999999999</v>
      </c>
      <c r="N4217">
        <v>2</v>
      </c>
      <c r="O4217" s="43">
        <v>66</v>
      </c>
      <c r="P4217" s="42">
        <v>22</v>
      </c>
      <c r="Q4217" s="42">
        <v>3</v>
      </c>
      <c r="R4217" s="42">
        <v>1.5</v>
      </c>
    </row>
    <row r="4218" spans="1:18" x14ac:dyDescent="0.3">
      <c r="A4218" t="s">
        <v>3916</v>
      </c>
      <c r="B4218" s="17">
        <v>45077</v>
      </c>
      <c r="C4218" t="s">
        <v>3917</v>
      </c>
      <c r="D4218" t="s">
        <v>3918</v>
      </c>
      <c r="E4218" t="s">
        <v>3919</v>
      </c>
      <c r="F4218" t="s">
        <v>3931</v>
      </c>
      <c r="G4218" t="s">
        <v>3921</v>
      </c>
      <c r="H4218" t="s">
        <v>3876</v>
      </c>
      <c r="I4218">
        <v>753.2</v>
      </c>
      <c r="J4218" s="41">
        <v>1.3100000000000001E-2</v>
      </c>
      <c r="K4218" s="42">
        <v>9.8669200000000004</v>
      </c>
      <c r="L4218" s="43">
        <v>0.71299999999999963</v>
      </c>
      <c r="M4218" s="42">
        <v>7.0351139599999968</v>
      </c>
      <c r="N4218">
        <v>7</v>
      </c>
      <c r="O4218" s="43">
        <v>280.8</v>
      </c>
      <c r="P4218" s="42">
        <v>14</v>
      </c>
      <c r="Q4218" s="42">
        <v>1</v>
      </c>
      <c r="R4218" s="42">
        <v>3</v>
      </c>
    </row>
    <row r="4219" spans="1:18" x14ac:dyDescent="0.3">
      <c r="A4219" t="s">
        <v>3923</v>
      </c>
      <c r="B4219" s="17">
        <v>45078</v>
      </c>
      <c r="C4219" t="s">
        <v>3917</v>
      </c>
      <c r="D4219" t="s">
        <v>3918</v>
      </c>
      <c r="E4219" t="s">
        <v>3919</v>
      </c>
      <c r="F4219" t="s">
        <v>3931</v>
      </c>
      <c r="G4219" t="s">
        <v>3921</v>
      </c>
      <c r="H4219" t="s">
        <v>3876</v>
      </c>
      <c r="I4219">
        <v>278.8</v>
      </c>
      <c r="J4219" s="41">
        <v>8.8000000000000005E-3</v>
      </c>
      <c r="K4219" s="42">
        <v>2.4534400000000001</v>
      </c>
      <c r="L4219" s="43">
        <v>0.40250000000000008</v>
      </c>
      <c r="M4219" s="42">
        <v>0.98750960000000021</v>
      </c>
      <c r="N4219">
        <v>2</v>
      </c>
      <c r="O4219" s="43">
        <v>91.2</v>
      </c>
      <c r="P4219" s="42">
        <v>26</v>
      </c>
      <c r="Q4219" s="42">
        <v>4</v>
      </c>
      <c r="R4219" s="42">
        <v>3</v>
      </c>
    </row>
    <row r="4220" spans="1:18" x14ac:dyDescent="0.3">
      <c r="A4220" t="s">
        <v>3923</v>
      </c>
      <c r="B4220" s="17">
        <v>45079</v>
      </c>
      <c r="C4220" t="s">
        <v>3917</v>
      </c>
      <c r="D4220" t="s">
        <v>3918</v>
      </c>
      <c r="E4220" t="s">
        <v>3919</v>
      </c>
      <c r="F4220" t="s">
        <v>3931</v>
      </c>
      <c r="G4220" t="s">
        <v>3921</v>
      </c>
      <c r="H4220" t="s">
        <v>3876</v>
      </c>
      <c r="I4220">
        <v>263.29999999999995</v>
      </c>
      <c r="J4220" s="41">
        <v>1.0999999999999999E-2</v>
      </c>
      <c r="K4220" s="42">
        <v>2.8962999999999992</v>
      </c>
      <c r="L4220" s="43">
        <v>1.5064999999999997</v>
      </c>
      <c r="M4220" s="42">
        <v>4.3632759499999985</v>
      </c>
      <c r="N4220">
        <v>2</v>
      </c>
      <c r="O4220" s="43">
        <v>103.2</v>
      </c>
      <c r="P4220" s="42">
        <v>27</v>
      </c>
      <c r="Q4220" s="42">
        <v>3</v>
      </c>
      <c r="R4220" s="42">
        <v>1.5</v>
      </c>
    </row>
    <row r="4221" spans="1:18" x14ac:dyDescent="0.3">
      <c r="A4221" t="s">
        <v>3923</v>
      </c>
      <c r="B4221" s="17">
        <v>45080</v>
      </c>
      <c r="C4221" t="s">
        <v>3917</v>
      </c>
      <c r="D4221" t="s">
        <v>3918</v>
      </c>
      <c r="E4221" t="s">
        <v>3919</v>
      </c>
      <c r="F4221" t="s">
        <v>3931</v>
      </c>
      <c r="G4221" t="s">
        <v>3921</v>
      </c>
      <c r="H4221" t="s">
        <v>3876</v>
      </c>
      <c r="I4221">
        <v>348.89999999999986</v>
      </c>
      <c r="J4221" s="41">
        <v>1.2799999999999999E-2</v>
      </c>
      <c r="K4221" s="42">
        <v>4.4659199999999979</v>
      </c>
      <c r="L4221" s="43">
        <v>0.73599999999999965</v>
      </c>
      <c r="M4221" s="42">
        <v>3.2869171199999969</v>
      </c>
      <c r="N4221">
        <v>6</v>
      </c>
      <c r="O4221" s="43">
        <v>284.39999999999998</v>
      </c>
      <c r="P4221" s="42">
        <v>45</v>
      </c>
      <c r="Q4221" s="42">
        <v>1</v>
      </c>
      <c r="R4221" s="42">
        <v>9</v>
      </c>
    </row>
    <row r="4222" spans="1:18" x14ac:dyDescent="0.3">
      <c r="A4222" t="s">
        <v>3923</v>
      </c>
      <c r="B4222" s="17">
        <v>45081</v>
      </c>
      <c r="C4222" t="s">
        <v>3917</v>
      </c>
      <c r="D4222" t="s">
        <v>3918</v>
      </c>
      <c r="E4222" t="s">
        <v>3919</v>
      </c>
      <c r="F4222" t="s">
        <v>3931</v>
      </c>
      <c r="G4222" t="s">
        <v>3921</v>
      </c>
      <c r="H4222" t="s">
        <v>3876</v>
      </c>
      <c r="I4222">
        <v>222.1</v>
      </c>
      <c r="J4222" s="41">
        <v>1.2300000000000002E-2</v>
      </c>
      <c r="K4222" s="42">
        <v>2.7318300000000004</v>
      </c>
      <c r="L4222" s="43">
        <v>1.1614999999999998</v>
      </c>
      <c r="M4222" s="42">
        <v>3.173020545</v>
      </c>
      <c r="N4222">
        <v>1</v>
      </c>
      <c r="O4222" s="43">
        <v>32.4</v>
      </c>
      <c r="P4222" s="42">
        <v>59</v>
      </c>
      <c r="Q4222" s="42">
        <v>8</v>
      </c>
      <c r="R4222" s="42">
        <v>3</v>
      </c>
    </row>
    <row r="4223" spans="1:18" x14ac:dyDescent="0.3">
      <c r="A4223" t="s">
        <v>3923</v>
      </c>
      <c r="B4223" s="17">
        <v>45082</v>
      </c>
      <c r="C4223" t="s">
        <v>3917</v>
      </c>
      <c r="D4223" t="s">
        <v>3918</v>
      </c>
      <c r="E4223" t="s">
        <v>3919</v>
      </c>
      <c r="F4223" t="s">
        <v>3931</v>
      </c>
      <c r="G4223" t="s">
        <v>3921</v>
      </c>
      <c r="H4223" t="s">
        <v>3876</v>
      </c>
      <c r="I4223">
        <v>124.2</v>
      </c>
      <c r="J4223" s="41">
        <v>7.3999999999999986E-3</v>
      </c>
      <c r="K4223" s="42">
        <v>0.9190799999999999</v>
      </c>
      <c r="L4223" s="43">
        <v>0.86249999999999971</v>
      </c>
      <c r="M4223" s="42">
        <v>0.79270649999999965</v>
      </c>
      <c r="N4223">
        <v>4</v>
      </c>
      <c r="O4223" s="43">
        <v>94.8</v>
      </c>
      <c r="P4223" s="42">
        <v>34</v>
      </c>
      <c r="Q4223" s="42">
        <v>7</v>
      </c>
      <c r="R4223" s="42">
        <v>1.5</v>
      </c>
    </row>
    <row r="4224" spans="1:18" x14ac:dyDescent="0.3">
      <c r="A4224" t="s">
        <v>3923</v>
      </c>
      <c r="B4224" s="17">
        <v>45083</v>
      </c>
      <c r="C4224" t="s">
        <v>3917</v>
      </c>
      <c r="D4224" t="s">
        <v>3918</v>
      </c>
      <c r="E4224" t="s">
        <v>3919</v>
      </c>
      <c r="F4224" t="s">
        <v>3931</v>
      </c>
      <c r="G4224" t="s">
        <v>3921</v>
      </c>
      <c r="H4224" t="s">
        <v>3876</v>
      </c>
      <c r="I4224">
        <v>71.599999999999909</v>
      </c>
      <c r="J4224" s="41">
        <v>8.7999999999999988E-3</v>
      </c>
      <c r="K4224" s="42">
        <v>0.63007999999999909</v>
      </c>
      <c r="L4224" s="43">
        <v>0.35650000000000004</v>
      </c>
      <c r="M4224" s="42">
        <v>0.22462351999999969</v>
      </c>
      <c r="N4224">
        <v>4</v>
      </c>
      <c r="O4224" s="43">
        <v>152.4</v>
      </c>
      <c r="P4224" s="42">
        <v>33</v>
      </c>
      <c r="Q4224" s="42">
        <v>1</v>
      </c>
      <c r="R4224" s="42">
        <v>13.5</v>
      </c>
    </row>
    <row r="4225" spans="1:18" x14ac:dyDescent="0.3">
      <c r="A4225" t="s">
        <v>3923</v>
      </c>
      <c r="B4225" s="17">
        <v>45084</v>
      </c>
      <c r="C4225" t="s">
        <v>3917</v>
      </c>
      <c r="D4225" t="s">
        <v>3918</v>
      </c>
      <c r="E4225" t="s">
        <v>3919</v>
      </c>
      <c r="F4225" t="s">
        <v>3931</v>
      </c>
      <c r="G4225" t="s">
        <v>3921</v>
      </c>
      <c r="H4225" t="s">
        <v>3876</v>
      </c>
      <c r="I4225">
        <v>140.69999999999993</v>
      </c>
      <c r="J4225" s="41">
        <v>7.2000000000000007E-3</v>
      </c>
      <c r="K4225" s="42">
        <v>1.0130399999999995</v>
      </c>
      <c r="L4225" s="43">
        <v>0.14949999999999999</v>
      </c>
      <c r="M4225" s="42">
        <v>0.15144947999999991</v>
      </c>
      <c r="N4225">
        <v>5</v>
      </c>
      <c r="O4225" s="43">
        <v>324</v>
      </c>
      <c r="P4225" s="42">
        <v>33</v>
      </c>
      <c r="Q4225" s="42">
        <v>6</v>
      </c>
      <c r="R4225" s="42">
        <v>9</v>
      </c>
    </row>
    <row r="4226" spans="1:18" x14ac:dyDescent="0.3">
      <c r="A4226" t="s">
        <v>3923</v>
      </c>
      <c r="B4226" s="17">
        <v>45085</v>
      </c>
      <c r="C4226" t="s">
        <v>3917</v>
      </c>
      <c r="D4226" t="s">
        <v>3918</v>
      </c>
      <c r="E4226" t="s">
        <v>3919</v>
      </c>
      <c r="F4226" t="s">
        <v>3931</v>
      </c>
      <c r="G4226" t="s">
        <v>3921</v>
      </c>
      <c r="H4226" t="s">
        <v>3876</v>
      </c>
      <c r="I4226">
        <v>142.19999999999999</v>
      </c>
      <c r="J4226" s="41">
        <v>7.1999999999999989E-3</v>
      </c>
      <c r="K4226" s="42">
        <v>1.0238399999999999</v>
      </c>
      <c r="L4226" s="43">
        <v>1.1039999999999996</v>
      </c>
      <c r="M4226" s="42">
        <v>1.1303193599999994</v>
      </c>
      <c r="N4226">
        <v>1</v>
      </c>
      <c r="O4226" s="43">
        <v>27.599999999999998</v>
      </c>
      <c r="P4226" s="42">
        <v>30</v>
      </c>
      <c r="Q4226" s="42">
        <v>6</v>
      </c>
      <c r="R4226" s="42">
        <v>9</v>
      </c>
    </row>
    <row r="4227" spans="1:18" x14ac:dyDescent="0.3">
      <c r="A4227" t="s">
        <v>3923</v>
      </c>
      <c r="B4227" s="17">
        <v>45086</v>
      </c>
      <c r="C4227" t="s">
        <v>3917</v>
      </c>
      <c r="D4227" t="s">
        <v>3918</v>
      </c>
      <c r="E4227" t="s">
        <v>3919</v>
      </c>
      <c r="F4227" t="s">
        <v>3931</v>
      </c>
      <c r="G4227" t="s">
        <v>3921</v>
      </c>
      <c r="H4227" t="s">
        <v>3876</v>
      </c>
      <c r="I4227">
        <v>73.800000000000196</v>
      </c>
      <c r="J4227" s="41">
        <v>9.7999999999999997E-3</v>
      </c>
      <c r="K4227" s="42">
        <v>0.72324000000000188</v>
      </c>
      <c r="L4227" s="43">
        <v>0.28749999999999998</v>
      </c>
      <c r="M4227" s="42">
        <v>0.20793150000000052</v>
      </c>
      <c r="N4227">
        <v>3</v>
      </c>
      <c r="O4227" s="43">
        <v>100.8</v>
      </c>
      <c r="P4227" s="42">
        <v>53</v>
      </c>
      <c r="Q4227" s="42">
        <v>1</v>
      </c>
      <c r="R4227" s="42">
        <v>4.5</v>
      </c>
    </row>
    <row r="4228" spans="1:18" x14ac:dyDescent="0.3">
      <c r="A4228" t="s">
        <v>3923</v>
      </c>
      <c r="B4228" s="17">
        <v>45087</v>
      </c>
      <c r="C4228" t="s">
        <v>3917</v>
      </c>
      <c r="D4228" t="s">
        <v>3918</v>
      </c>
      <c r="E4228" t="s">
        <v>3919</v>
      </c>
      <c r="F4228" t="s">
        <v>3931</v>
      </c>
      <c r="G4228" t="s">
        <v>3921</v>
      </c>
      <c r="H4228" t="s">
        <v>3876</v>
      </c>
      <c r="I4228">
        <v>355.9</v>
      </c>
      <c r="J4228" s="41">
        <v>5.3999999999999994E-3</v>
      </c>
      <c r="K4228" s="42">
        <v>1.9218599999999997</v>
      </c>
      <c r="L4228" s="43">
        <v>1.1154999999999997</v>
      </c>
      <c r="M4228" s="42">
        <v>2.143834829999999</v>
      </c>
      <c r="N4228">
        <v>5</v>
      </c>
      <c r="O4228" s="43">
        <v>320.39999999999998</v>
      </c>
      <c r="P4228" s="42">
        <v>40</v>
      </c>
      <c r="Q4228" s="42">
        <v>5</v>
      </c>
      <c r="R4228" s="42">
        <v>13.5</v>
      </c>
    </row>
    <row r="4229" spans="1:18" x14ac:dyDescent="0.3">
      <c r="A4229" t="s">
        <v>3923</v>
      </c>
      <c r="B4229" s="17">
        <v>45088</v>
      </c>
      <c r="C4229" t="s">
        <v>3917</v>
      </c>
      <c r="D4229" t="s">
        <v>3918</v>
      </c>
      <c r="E4229" t="s">
        <v>3919</v>
      </c>
      <c r="F4229" t="s">
        <v>3931</v>
      </c>
      <c r="G4229" t="s">
        <v>3921</v>
      </c>
      <c r="H4229" t="s">
        <v>3876</v>
      </c>
      <c r="I4229">
        <v>516</v>
      </c>
      <c r="J4229" s="41">
        <v>1.0500000000000001E-2</v>
      </c>
      <c r="K4229" s="42">
        <v>5.4180000000000001</v>
      </c>
      <c r="L4229" s="43">
        <v>1.3339999999999999</v>
      </c>
      <c r="M4229" s="42">
        <v>7.2276119999999997</v>
      </c>
      <c r="N4229">
        <v>3</v>
      </c>
      <c r="O4229" s="43">
        <v>133.19999999999999</v>
      </c>
      <c r="P4229" s="42">
        <v>46</v>
      </c>
      <c r="Q4229" s="42">
        <v>5</v>
      </c>
      <c r="R4229" s="42">
        <v>4.5</v>
      </c>
    </row>
    <row r="4230" spans="1:18" x14ac:dyDescent="0.3">
      <c r="A4230" t="s">
        <v>3923</v>
      </c>
      <c r="B4230" s="17">
        <v>45089</v>
      </c>
      <c r="C4230" t="s">
        <v>3917</v>
      </c>
      <c r="D4230" t="s">
        <v>3918</v>
      </c>
      <c r="E4230" t="s">
        <v>3919</v>
      </c>
      <c r="F4230" t="s">
        <v>3931</v>
      </c>
      <c r="G4230" t="s">
        <v>3921</v>
      </c>
      <c r="H4230" t="s">
        <v>3876</v>
      </c>
      <c r="I4230">
        <v>88.299999999999955</v>
      </c>
      <c r="J4230" s="41">
        <v>7.3999999999999986E-3</v>
      </c>
      <c r="K4230" s="42">
        <v>0.65341999999999956</v>
      </c>
      <c r="L4230" s="43">
        <v>1.1154999999999997</v>
      </c>
      <c r="M4230" s="42">
        <v>0.72889000999999931</v>
      </c>
      <c r="N4230">
        <v>4</v>
      </c>
      <c r="O4230" s="43">
        <v>261.59999999999997</v>
      </c>
      <c r="P4230" s="42">
        <v>14</v>
      </c>
      <c r="Q4230" s="42">
        <v>2</v>
      </c>
      <c r="R4230" s="42">
        <v>0</v>
      </c>
    </row>
    <row r="4231" spans="1:18" x14ac:dyDescent="0.3">
      <c r="A4231" t="s">
        <v>3923</v>
      </c>
      <c r="B4231" s="17">
        <v>45090</v>
      </c>
      <c r="C4231" t="s">
        <v>3917</v>
      </c>
      <c r="D4231" t="s">
        <v>3918</v>
      </c>
      <c r="E4231" t="s">
        <v>3919</v>
      </c>
      <c r="F4231" t="s">
        <v>3931</v>
      </c>
      <c r="G4231" t="s">
        <v>3921</v>
      </c>
      <c r="H4231" t="s">
        <v>3876</v>
      </c>
      <c r="I4231">
        <v>321.5</v>
      </c>
      <c r="J4231" s="41">
        <v>9.8999999999999991E-3</v>
      </c>
      <c r="K4231" s="42">
        <v>3.1828499999999997</v>
      </c>
      <c r="L4231" s="43">
        <v>0.93149999999999966</v>
      </c>
      <c r="M4231" s="42">
        <v>2.9648247749999985</v>
      </c>
      <c r="N4231">
        <v>3</v>
      </c>
      <c r="O4231" s="43">
        <v>196.79999999999998</v>
      </c>
      <c r="P4231" s="42">
        <v>30</v>
      </c>
      <c r="Q4231" s="42">
        <v>7</v>
      </c>
      <c r="R4231" s="42">
        <v>6</v>
      </c>
    </row>
    <row r="4232" spans="1:18" x14ac:dyDescent="0.3">
      <c r="A4232" t="s">
        <v>3923</v>
      </c>
      <c r="B4232" s="17">
        <v>45091</v>
      </c>
      <c r="C4232" t="s">
        <v>3917</v>
      </c>
      <c r="D4232" t="s">
        <v>3918</v>
      </c>
      <c r="E4232" t="s">
        <v>3919</v>
      </c>
      <c r="F4232" t="s">
        <v>3931</v>
      </c>
      <c r="G4232" t="s">
        <v>3921</v>
      </c>
      <c r="H4232" t="s">
        <v>3876</v>
      </c>
      <c r="I4232">
        <v>290.2</v>
      </c>
      <c r="J4232" s="41">
        <v>6.3999999999999986E-3</v>
      </c>
      <c r="K4232" s="42">
        <v>1.8572799999999996</v>
      </c>
      <c r="L4232" s="43">
        <v>0.58649999999999991</v>
      </c>
      <c r="M4232" s="42">
        <v>1.0892947199999996</v>
      </c>
      <c r="N4232">
        <v>6</v>
      </c>
      <c r="O4232" s="43">
        <v>380.4</v>
      </c>
      <c r="P4232" s="42">
        <v>19</v>
      </c>
      <c r="Q4232" s="42">
        <v>3</v>
      </c>
      <c r="R4232" s="42">
        <v>6</v>
      </c>
    </row>
    <row r="4233" spans="1:18" x14ac:dyDescent="0.3">
      <c r="A4233" t="s">
        <v>3923</v>
      </c>
      <c r="B4233" s="17">
        <v>45092</v>
      </c>
      <c r="C4233" t="s">
        <v>3917</v>
      </c>
      <c r="D4233" t="s">
        <v>3918</v>
      </c>
      <c r="E4233" t="s">
        <v>3919</v>
      </c>
      <c r="F4233" t="s">
        <v>3931</v>
      </c>
      <c r="G4233" t="s">
        <v>3921</v>
      </c>
      <c r="H4233" t="s">
        <v>3876</v>
      </c>
      <c r="I4233">
        <v>62.300000000000097</v>
      </c>
      <c r="J4233" s="41">
        <v>8.0000000000000002E-3</v>
      </c>
      <c r="K4233" s="42">
        <v>0.49840000000000079</v>
      </c>
      <c r="L4233" s="43">
        <v>0.37950000000000006</v>
      </c>
      <c r="M4233" s="42">
        <v>0.18914280000000033</v>
      </c>
      <c r="N4233">
        <v>2</v>
      </c>
      <c r="O4233" s="43">
        <v>18</v>
      </c>
      <c r="P4233" s="42">
        <v>60</v>
      </c>
      <c r="Q4233" s="42">
        <v>8</v>
      </c>
      <c r="R4233" s="42">
        <v>6</v>
      </c>
    </row>
    <row r="4234" spans="1:18" x14ac:dyDescent="0.3">
      <c r="A4234" t="s">
        <v>3923</v>
      </c>
      <c r="B4234" s="17">
        <v>45093</v>
      </c>
      <c r="C4234" t="s">
        <v>3917</v>
      </c>
      <c r="D4234" t="s">
        <v>3918</v>
      </c>
      <c r="E4234" t="s">
        <v>3919</v>
      </c>
      <c r="F4234" t="s">
        <v>3931</v>
      </c>
      <c r="G4234" t="s">
        <v>3921</v>
      </c>
      <c r="H4234" t="s">
        <v>3876</v>
      </c>
      <c r="I4234">
        <v>128.69999999999999</v>
      </c>
      <c r="J4234" s="41">
        <v>9.2999999999999992E-3</v>
      </c>
      <c r="K4234" s="42">
        <v>1.1969099999999997</v>
      </c>
      <c r="L4234" s="43">
        <v>0.66699999999999982</v>
      </c>
      <c r="M4234" s="42">
        <v>0.79833896999999954</v>
      </c>
      <c r="N4234">
        <v>3</v>
      </c>
      <c r="O4234" s="43">
        <v>93.6</v>
      </c>
      <c r="P4234" s="42">
        <v>54</v>
      </c>
      <c r="Q4234" s="42">
        <v>4</v>
      </c>
      <c r="R4234" s="42">
        <v>3</v>
      </c>
    </row>
    <row r="4235" spans="1:18" x14ac:dyDescent="0.3">
      <c r="A4235" t="s">
        <v>3923</v>
      </c>
      <c r="B4235" s="17">
        <v>45094</v>
      </c>
      <c r="C4235" t="s">
        <v>3917</v>
      </c>
      <c r="D4235" t="s">
        <v>3918</v>
      </c>
      <c r="E4235" t="s">
        <v>3919</v>
      </c>
      <c r="F4235" t="s">
        <v>3931</v>
      </c>
      <c r="G4235" t="s">
        <v>3921</v>
      </c>
      <c r="H4235" t="s">
        <v>3876</v>
      </c>
      <c r="I4235">
        <v>14.3000000000001</v>
      </c>
      <c r="J4235" s="41">
        <v>8.3999999999999995E-3</v>
      </c>
      <c r="K4235" s="42">
        <v>0.12012000000000084</v>
      </c>
      <c r="L4235" s="43">
        <v>0.50599999999999989</v>
      </c>
      <c r="M4235" s="42">
        <v>6.0780720000000413E-2</v>
      </c>
      <c r="N4235">
        <v>6</v>
      </c>
      <c r="O4235" s="43">
        <v>397.2</v>
      </c>
      <c r="P4235" s="42">
        <v>27</v>
      </c>
      <c r="Q4235" s="42">
        <v>4</v>
      </c>
      <c r="R4235" s="42">
        <v>7.5</v>
      </c>
    </row>
    <row r="4236" spans="1:18" x14ac:dyDescent="0.3">
      <c r="A4236" t="s">
        <v>3923</v>
      </c>
      <c r="B4236" s="17">
        <v>45095</v>
      </c>
      <c r="C4236" t="s">
        <v>3917</v>
      </c>
      <c r="D4236" t="s">
        <v>3918</v>
      </c>
      <c r="E4236" t="s">
        <v>3919</v>
      </c>
      <c r="F4236" t="s">
        <v>3931</v>
      </c>
      <c r="G4236" t="s">
        <v>3921</v>
      </c>
      <c r="H4236" t="s">
        <v>3876</v>
      </c>
      <c r="I4236">
        <v>214.79999999999995</v>
      </c>
      <c r="J4236" s="41">
        <v>9.5000000000000015E-3</v>
      </c>
      <c r="K4236" s="42">
        <v>2.0406</v>
      </c>
      <c r="L4236" s="43">
        <v>0.80499999999999972</v>
      </c>
      <c r="M4236" s="42">
        <v>1.6426829999999994</v>
      </c>
      <c r="N4236">
        <v>6</v>
      </c>
      <c r="O4236" s="43">
        <v>463.2</v>
      </c>
      <c r="P4236" s="42">
        <v>21</v>
      </c>
      <c r="Q4236" s="42">
        <v>1</v>
      </c>
      <c r="R4236" s="42">
        <v>6</v>
      </c>
    </row>
    <row r="4237" spans="1:18" x14ac:dyDescent="0.3">
      <c r="A4237" t="s">
        <v>3923</v>
      </c>
      <c r="B4237" s="17">
        <v>45096</v>
      </c>
      <c r="C4237" t="s">
        <v>3917</v>
      </c>
      <c r="D4237" t="s">
        <v>3918</v>
      </c>
      <c r="E4237" t="s">
        <v>3919</v>
      </c>
      <c r="F4237" t="s">
        <v>3931</v>
      </c>
      <c r="G4237" t="s">
        <v>3921</v>
      </c>
      <c r="H4237" t="s">
        <v>3876</v>
      </c>
      <c r="I4237">
        <v>180.89999999999986</v>
      </c>
      <c r="J4237" s="41">
        <v>1.0200000000000001E-2</v>
      </c>
      <c r="K4237" s="42">
        <v>1.8451799999999987</v>
      </c>
      <c r="L4237" s="43">
        <v>1.2649999999999995</v>
      </c>
      <c r="M4237" s="42">
        <v>2.3341526999999975</v>
      </c>
      <c r="N4237">
        <v>2</v>
      </c>
      <c r="O4237" s="43">
        <v>18</v>
      </c>
      <c r="P4237" s="42">
        <v>28</v>
      </c>
      <c r="Q4237" s="42">
        <v>11</v>
      </c>
      <c r="R4237" s="42">
        <v>10.5</v>
      </c>
    </row>
    <row r="4238" spans="1:18" x14ac:dyDescent="0.3">
      <c r="A4238" t="s">
        <v>3923</v>
      </c>
      <c r="B4238" s="17">
        <v>45097</v>
      </c>
      <c r="C4238" t="s">
        <v>3917</v>
      </c>
      <c r="D4238" t="s">
        <v>3918</v>
      </c>
      <c r="E4238" t="s">
        <v>3919</v>
      </c>
      <c r="F4238" t="s">
        <v>3931</v>
      </c>
      <c r="G4238" t="s">
        <v>3921</v>
      </c>
      <c r="H4238" t="s">
        <v>3876</v>
      </c>
      <c r="I4238">
        <v>244.4</v>
      </c>
      <c r="J4238" s="41">
        <v>1.1699999999999999E-2</v>
      </c>
      <c r="K4238" s="42">
        <v>2.8594799999999996</v>
      </c>
      <c r="L4238" s="43">
        <v>0.39100000000000001</v>
      </c>
      <c r="M4238" s="42">
        <v>1.1180566799999998</v>
      </c>
      <c r="N4238">
        <v>2</v>
      </c>
      <c r="O4238" s="43">
        <v>30</v>
      </c>
      <c r="P4238" s="42">
        <v>52</v>
      </c>
      <c r="Q4238" s="42">
        <v>4</v>
      </c>
      <c r="R4238" s="42">
        <v>12</v>
      </c>
    </row>
    <row r="4239" spans="1:18" x14ac:dyDescent="0.3">
      <c r="A4239" t="s">
        <v>3923</v>
      </c>
      <c r="B4239" s="17">
        <v>45098</v>
      </c>
      <c r="C4239" t="s">
        <v>3917</v>
      </c>
      <c r="D4239" t="s">
        <v>3918</v>
      </c>
      <c r="E4239" t="s">
        <v>3919</v>
      </c>
      <c r="F4239" t="s">
        <v>3931</v>
      </c>
      <c r="G4239" t="s">
        <v>3921</v>
      </c>
      <c r="H4239" t="s">
        <v>3876</v>
      </c>
      <c r="I4239">
        <v>251.3</v>
      </c>
      <c r="J4239" s="41">
        <v>1.37E-2</v>
      </c>
      <c r="K4239" s="42">
        <v>3.4428100000000001</v>
      </c>
      <c r="L4239" s="43">
        <v>0.14950000000000005</v>
      </c>
      <c r="M4239" s="42">
        <v>0.51470009500000025</v>
      </c>
      <c r="N4239">
        <v>6</v>
      </c>
      <c r="O4239" s="43">
        <v>474</v>
      </c>
      <c r="P4239" s="42">
        <v>48</v>
      </c>
      <c r="Q4239" s="42">
        <v>14</v>
      </c>
      <c r="R4239" s="42">
        <v>1.5</v>
      </c>
    </row>
    <row r="4240" spans="1:18" x14ac:dyDescent="0.3">
      <c r="A4240" t="s">
        <v>3923</v>
      </c>
      <c r="B4240" s="17">
        <v>45099</v>
      </c>
      <c r="C4240" t="s">
        <v>3917</v>
      </c>
      <c r="D4240" t="s">
        <v>3918</v>
      </c>
      <c r="E4240" t="s">
        <v>3919</v>
      </c>
      <c r="F4240" t="s">
        <v>3931</v>
      </c>
      <c r="G4240" t="s">
        <v>3921</v>
      </c>
      <c r="H4240" t="s">
        <v>3876</v>
      </c>
      <c r="I4240">
        <v>140.39999999999986</v>
      </c>
      <c r="J4240" s="41">
        <v>5.3999999999999994E-3</v>
      </c>
      <c r="K4240" s="42">
        <v>0.75815999999999917</v>
      </c>
      <c r="L4240" s="43">
        <v>0.90849999999999975</v>
      </c>
      <c r="M4240" s="42">
        <v>0.6887883599999991</v>
      </c>
      <c r="N4240">
        <v>2</v>
      </c>
      <c r="O4240" s="43">
        <v>157.19999999999999</v>
      </c>
      <c r="P4240" s="42">
        <v>59</v>
      </c>
      <c r="Q4240" s="42">
        <v>7</v>
      </c>
      <c r="R4240" s="42">
        <v>6</v>
      </c>
    </row>
    <row r="4241" spans="1:18" x14ac:dyDescent="0.3">
      <c r="A4241" t="s">
        <v>3923</v>
      </c>
      <c r="B4241" s="17">
        <v>45100</v>
      </c>
      <c r="C4241" t="s">
        <v>3917</v>
      </c>
      <c r="D4241" t="s">
        <v>3918</v>
      </c>
      <c r="E4241" t="s">
        <v>3919</v>
      </c>
      <c r="F4241" t="s">
        <v>3931</v>
      </c>
      <c r="G4241" t="s">
        <v>3921</v>
      </c>
      <c r="H4241" t="s">
        <v>3876</v>
      </c>
      <c r="I4241">
        <v>409.2</v>
      </c>
      <c r="J4241" s="41">
        <v>8.8000000000000005E-3</v>
      </c>
      <c r="K4241" s="42">
        <v>3.6009600000000002</v>
      </c>
      <c r="L4241" s="43">
        <v>0.81649999999999967</v>
      </c>
      <c r="M4241" s="42">
        <v>2.9401838399999991</v>
      </c>
      <c r="N4241">
        <v>5</v>
      </c>
      <c r="O4241" s="43">
        <v>417.59999999999997</v>
      </c>
      <c r="P4241" s="42">
        <v>54</v>
      </c>
      <c r="Q4241" s="42">
        <v>8</v>
      </c>
      <c r="R4241" s="42">
        <v>9</v>
      </c>
    </row>
    <row r="4242" spans="1:18" x14ac:dyDescent="0.3">
      <c r="A4242" t="s">
        <v>3923</v>
      </c>
      <c r="B4242" s="17">
        <v>45101</v>
      </c>
      <c r="C4242" t="s">
        <v>3917</v>
      </c>
      <c r="D4242" t="s">
        <v>3918</v>
      </c>
      <c r="E4242" t="s">
        <v>3919</v>
      </c>
      <c r="F4242" t="s">
        <v>3931</v>
      </c>
      <c r="G4242" t="s">
        <v>3921</v>
      </c>
      <c r="H4242" t="s">
        <v>3876</v>
      </c>
      <c r="I4242">
        <v>285.5</v>
      </c>
      <c r="J4242" s="41">
        <v>5.4999999999999997E-3</v>
      </c>
      <c r="K4242" s="42">
        <v>1.5702499999999999</v>
      </c>
      <c r="L4242" s="43">
        <v>0.58649999999999969</v>
      </c>
      <c r="M4242" s="42">
        <v>0.9209516249999995</v>
      </c>
      <c r="N4242">
        <v>2</v>
      </c>
      <c r="O4242" s="43">
        <v>112.8</v>
      </c>
      <c r="P4242" s="42">
        <v>25</v>
      </c>
      <c r="Q4242" s="42">
        <v>9</v>
      </c>
      <c r="R4242" s="42">
        <v>4.5</v>
      </c>
    </row>
    <row r="4243" spans="1:18" x14ac:dyDescent="0.3">
      <c r="A4243" t="s">
        <v>3923</v>
      </c>
      <c r="B4243" s="17">
        <v>45102</v>
      </c>
      <c r="C4243" t="s">
        <v>3917</v>
      </c>
      <c r="D4243" t="s">
        <v>3918</v>
      </c>
      <c r="E4243" t="s">
        <v>3919</v>
      </c>
      <c r="F4243" t="s">
        <v>3931</v>
      </c>
      <c r="G4243" t="s">
        <v>3921</v>
      </c>
      <c r="H4243" t="s">
        <v>3876</v>
      </c>
      <c r="I4243">
        <v>327</v>
      </c>
      <c r="J4243" s="41">
        <v>1.32E-2</v>
      </c>
      <c r="K4243" s="42">
        <v>4.3163999999999998</v>
      </c>
      <c r="L4243" s="43">
        <v>0.28750000000000009</v>
      </c>
      <c r="M4243" s="42">
        <v>1.2409650000000003</v>
      </c>
      <c r="N4243">
        <v>6</v>
      </c>
      <c r="O4243" s="43">
        <v>240</v>
      </c>
      <c r="P4243" s="42">
        <v>63</v>
      </c>
      <c r="Q4243" s="42">
        <v>8</v>
      </c>
      <c r="R4243" s="42">
        <v>4.5</v>
      </c>
    </row>
    <row r="4244" spans="1:18" x14ac:dyDescent="0.3">
      <c r="A4244" t="s">
        <v>3923</v>
      </c>
      <c r="B4244" s="17">
        <v>45103</v>
      </c>
      <c r="C4244" t="s">
        <v>3917</v>
      </c>
      <c r="D4244" t="s">
        <v>3918</v>
      </c>
      <c r="E4244" t="s">
        <v>3919</v>
      </c>
      <c r="F4244" t="s">
        <v>3931</v>
      </c>
      <c r="G4244" t="s">
        <v>3921</v>
      </c>
      <c r="H4244" t="s">
        <v>3876</v>
      </c>
      <c r="I4244">
        <v>88</v>
      </c>
      <c r="J4244" s="41">
        <v>9.2999999999999992E-3</v>
      </c>
      <c r="K4244" s="42">
        <v>0.81839999999999991</v>
      </c>
      <c r="L4244" s="43">
        <v>1.3454999999999999</v>
      </c>
      <c r="M4244" s="42">
        <v>1.1011571999999998</v>
      </c>
      <c r="N4244">
        <v>5</v>
      </c>
      <c r="O4244" s="43">
        <v>261.59999999999997</v>
      </c>
      <c r="P4244" s="42">
        <v>57</v>
      </c>
      <c r="Q4244" s="42">
        <v>2</v>
      </c>
      <c r="R4244" s="42">
        <v>4.5</v>
      </c>
    </row>
    <row r="4245" spans="1:18" x14ac:dyDescent="0.3">
      <c r="A4245" t="s">
        <v>3923</v>
      </c>
      <c r="B4245" s="17">
        <v>45104</v>
      </c>
      <c r="C4245" t="s">
        <v>3917</v>
      </c>
      <c r="D4245" t="s">
        <v>3918</v>
      </c>
      <c r="E4245" t="s">
        <v>3919</v>
      </c>
      <c r="F4245" t="s">
        <v>3931</v>
      </c>
      <c r="G4245" t="s">
        <v>3921</v>
      </c>
      <c r="H4245" t="s">
        <v>3876</v>
      </c>
      <c r="I4245">
        <v>77.200000000000045</v>
      </c>
      <c r="J4245" s="41">
        <v>8.6999999999999994E-3</v>
      </c>
      <c r="K4245" s="42">
        <v>0.67164000000000035</v>
      </c>
      <c r="L4245" s="43">
        <v>1.4259999999999997</v>
      </c>
      <c r="M4245" s="42">
        <v>0.95775864000000033</v>
      </c>
      <c r="N4245">
        <v>3</v>
      </c>
      <c r="O4245" s="43">
        <v>26.4</v>
      </c>
      <c r="P4245" s="42">
        <v>69</v>
      </c>
      <c r="Q4245" s="42">
        <v>2</v>
      </c>
      <c r="R4245" s="42">
        <v>6</v>
      </c>
    </row>
    <row r="4246" spans="1:18" x14ac:dyDescent="0.3">
      <c r="A4246" t="s">
        <v>3923</v>
      </c>
      <c r="B4246" s="17">
        <v>45105</v>
      </c>
      <c r="C4246" t="s">
        <v>3917</v>
      </c>
      <c r="D4246" t="s">
        <v>3918</v>
      </c>
      <c r="E4246" t="s">
        <v>3919</v>
      </c>
      <c r="F4246" t="s">
        <v>3931</v>
      </c>
      <c r="G4246" t="s">
        <v>3921</v>
      </c>
      <c r="H4246" t="s">
        <v>3876</v>
      </c>
      <c r="I4246">
        <v>85.800000000000097</v>
      </c>
      <c r="J4246" s="41">
        <v>5.3999999999999994E-3</v>
      </c>
      <c r="K4246" s="42">
        <v>0.46332000000000045</v>
      </c>
      <c r="L4246" s="43">
        <v>0.51749999999999996</v>
      </c>
      <c r="M4246" s="42">
        <v>0.23976810000000021</v>
      </c>
      <c r="N4246">
        <v>7</v>
      </c>
      <c r="O4246" s="43">
        <v>387.59999999999997</v>
      </c>
      <c r="P4246" s="42">
        <v>62</v>
      </c>
      <c r="Q4246" s="42">
        <v>11</v>
      </c>
      <c r="R4246" s="42">
        <v>1.5</v>
      </c>
    </row>
    <row r="4247" spans="1:18" x14ac:dyDescent="0.3">
      <c r="A4247" t="s">
        <v>3923</v>
      </c>
      <c r="B4247" s="17">
        <v>45106</v>
      </c>
      <c r="C4247" t="s">
        <v>3917</v>
      </c>
      <c r="D4247" t="s">
        <v>3918</v>
      </c>
      <c r="E4247" t="s">
        <v>3919</v>
      </c>
      <c r="F4247" t="s">
        <v>3931</v>
      </c>
      <c r="G4247" t="s">
        <v>3921</v>
      </c>
      <c r="H4247" t="s">
        <v>3876</v>
      </c>
      <c r="I4247">
        <v>37</v>
      </c>
      <c r="J4247" s="41">
        <v>1.04E-2</v>
      </c>
      <c r="K4247" s="42">
        <v>0.38479999999999998</v>
      </c>
      <c r="L4247" s="43">
        <v>0.26450000000000001</v>
      </c>
      <c r="M4247" s="42">
        <v>0.1017796</v>
      </c>
      <c r="N4247">
        <v>1</v>
      </c>
      <c r="O4247" s="43">
        <v>3.5999999999999996</v>
      </c>
      <c r="P4247" s="42">
        <v>65</v>
      </c>
      <c r="Q4247" s="42">
        <v>4</v>
      </c>
      <c r="R4247" s="42">
        <v>15</v>
      </c>
    </row>
    <row r="4248" spans="1:18" x14ac:dyDescent="0.3">
      <c r="A4248" t="s">
        <v>3923</v>
      </c>
      <c r="B4248" s="17">
        <v>45107</v>
      </c>
      <c r="C4248" t="s">
        <v>3917</v>
      </c>
      <c r="D4248" t="s">
        <v>3918</v>
      </c>
      <c r="E4248" t="s">
        <v>3919</v>
      </c>
      <c r="F4248" t="s">
        <v>3931</v>
      </c>
      <c r="G4248" t="s">
        <v>3921</v>
      </c>
      <c r="H4248" t="s">
        <v>3876</v>
      </c>
      <c r="I4248">
        <v>89</v>
      </c>
      <c r="J4248" s="41">
        <v>7.1000000000000004E-3</v>
      </c>
      <c r="K4248" s="42">
        <v>0.63190000000000002</v>
      </c>
      <c r="L4248" s="43">
        <v>0.36800000000000005</v>
      </c>
      <c r="M4248" s="42">
        <v>0.23253920000000003</v>
      </c>
      <c r="N4248">
        <v>4</v>
      </c>
      <c r="O4248" s="43">
        <v>300</v>
      </c>
      <c r="P4248" s="42">
        <v>46</v>
      </c>
      <c r="Q4248" s="42">
        <v>6</v>
      </c>
      <c r="R4248" s="42">
        <v>6</v>
      </c>
    </row>
    <row r="4249" spans="1:18" x14ac:dyDescent="0.3">
      <c r="A4249" t="s">
        <v>3923</v>
      </c>
      <c r="B4249" s="17">
        <v>45108</v>
      </c>
      <c r="C4249" t="s">
        <v>3917</v>
      </c>
      <c r="D4249" t="s">
        <v>3918</v>
      </c>
      <c r="E4249" t="s">
        <v>3919</v>
      </c>
      <c r="F4249" t="s">
        <v>3931</v>
      </c>
      <c r="G4249" t="s">
        <v>3921</v>
      </c>
      <c r="H4249" t="s">
        <v>3876</v>
      </c>
      <c r="I4249">
        <v>410</v>
      </c>
      <c r="J4249" s="41">
        <v>1.0199999999999999E-2</v>
      </c>
      <c r="K4249" s="42">
        <v>4.1819999999999995</v>
      </c>
      <c r="L4249" s="43">
        <v>0.80499999999999972</v>
      </c>
      <c r="M4249" s="42">
        <v>3.3665099999999986</v>
      </c>
      <c r="N4249">
        <v>2</v>
      </c>
      <c r="O4249" s="43">
        <v>40.799999999999997</v>
      </c>
      <c r="P4249" s="42">
        <v>10</v>
      </c>
      <c r="Q4249" s="42">
        <v>8</v>
      </c>
      <c r="R4249" s="42">
        <v>1.5</v>
      </c>
    </row>
    <row r="4250" spans="1:18" x14ac:dyDescent="0.3">
      <c r="A4250" t="s">
        <v>3923</v>
      </c>
      <c r="B4250" s="17">
        <v>45109</v>
      </c>
      <c r="C4250" t="s">
        <v>3917</v>
      </c>
      <c r="D4250" t="s">
        <v>3918</v>
      </c>
      <c r="E4250" t="s">
        <v>3919</v>
      </c>
      <c r="F4250" t="s">
        <v>3931</v>
      </c>
      <c r="G4250" t="s">
        <v>3921</v>
      </c>
      <c r="H4250" t="s">
        <v>3876</v>
      </c>
      <c r="I4250">
        <v>10.099999999999909</v>
      </c>
      <c r="J4250" s="41">
        <v>6.6999999999999994E-3</v>
      </c>
      <c r="K4250" s="42">
        <v>6.7669999999999383E-2</v>
      </c>
      <c r="L4250" s="43">
        <v>0.47150000000000009</v>
      </c>
      <c r="M4250" s="42">
        <v>3.1906404999999714E-2</v>
      </c>
      <c r="N4250">
        <v>6</v>
      </c>
      <c r="O4250" s="43">
        <v>157.19999999999999</v>
      </c>
      <c r="P4250" s="42">
        <v>45</v>
      </c>
      <c r="Q4250" s="42">
        <v>2</v>
      </c>
      <c r="R4250" s="42">
        <v>9</v>
      </c>
    </row>
    <row r="4251" spans="1:18" x14ac:dyDescent="0.3">
      <c r="A4251" t="s">
        <v>3923</v>
      </c>
      <c r="B4251" s="17">
        <v>45110</v>
      </c>
      <c r="C4251" t="s">
        <v>3917</v>
      </c>
      <c r="D4251" t="s">
        <v>3918</v>
      </c>
      <c r="E4251" t="s">
        <v>3919</v>
      </c>
      <c r="F4251" t="s">
        <v>3931</v>
      </c>
      <c r="G4251" t="s">
        <v>3921</v>
      </c>
      <c r="H4251" t="s">
        <v>3876</v>
      </c>
      <c r="I4251">
        <v>205.99999999999989</v>
      </c>
      <c r="J4251" s="41">
        <v>1.32E-2</v>
      </c>
      <c r="K4251" s="42">
        <v>2.7191999999999985</v>
      </c>
      <c r="L4251" s="43">
        <v>0.3105</v>
      </c>
      <c r="M4251" s="42">
        <v>0.8443115999999995</v>
      </c>
      <c r="N4251">
        <v>7</v>
      </c>
      <c r="O4251" s="43">
        <v>350.4</v>
      </c>
      <c r="P4251" s="42">
        <v>54</v>
      </c>
      <c r="Q4251" s="42">
        <v>3</v>
      </c>
      <c r="R4251" s="42">
        <v>3</v>
      </c>
    </row>
    <row r="4252" spans="1:18" x14ac:dyDescent="0.3">
      <c r="A4252" t="s">
        <v>3923</v>
      </c>
      <c r="B4252" s="17">
        <v>45111</v>
      </c>
      <c r="C4252" t="s">
        <v>3917</v>
      </c>
      <c r="D4252" t="s">
        <v>3918</v>
      </c>
      <c r="E4252" t="s">
        <v>3919</v>
      </c>
      <c r="F4252" t="s">
        <v>3931</v>
      </c>
      <c r="G4252" t="s">
        <v>3921</v>
      </c>
      <c r="H4252" t="s">
        <v>3876</v>
      </c>
      <c r="I4252">
        <v>183</v>
      </c>
      <c r="J4252" s="41">
        <v>1.1599999999999999E-2</v>
      </c>
      <c r="K4252" s="42">
        <v>2.1227999999999998</v>
      </c>
      <c r="L4252" s="43">
        <v>0.39100000000000007</v>
      </c>
      <c r="M4252" s="42">
        <v>0.83001480000000005</v>
      </c>
      <c r="N4252">
        <v>7</v>
      </c>
      <c r="O4252" s="43">
        <v>536.4</v>
      </c>
      <c r="P4252" s="42">
        <v>28</v>
      </c>
      <c r="Q4252" s="42">
        <v>6</v>
      </c>
      <c r="R4252" s="42">
        <v>10.5</v>
      </c>
    </row>
    <row r="4253" spans="1:18" x14ac:dyDescent="0.3">
      <c r="A4253" t="s">
        <v>3923</v>
      </c>
      <c r="B4253" s="17">
        <v>45112</v>
      </c>
      <c r="C4253" t="s">
        <v>3917</v>
      </c>
      <c r="D4253" t="s">
        <v>3918</v>
      </c>
      <c r="E4253" t="s">
        <v>3919</v>
      </c>
      <c r="F4253" t="s">
        <v>3931</v>
      </c>
      <c r="G4253" t="s">
        <v>3921</v>
      </c>
      <c r="H4253" t="s">
        <v>3876</v>
      </c>
      <c r="I4253">
        <v>209.29999999999995</v>
      </c>
      <c r="J4253" s="41">
        <v>6.1000000000000013E-3</v>
      </c>
      <c r="K4253" s="42">
        <v>1.2767299999999999</v>
      </c>
      <c r="L4253" s="43">
        <v>0.71299999999999986</v>
      </c>
      <c r="M4253" s="42">
        <v>0.9103084899999998</v>
      </c>
      <c r="N4253">
        <v>1</v>
      </c>
      <c r="O4253" s="43">
        <v>18</v>
      </c>
      <c r="P4253" s="42">
        <v>22</v>
      </c>
      <c r="Q4253" s="42">
        <v>10</v>
      </c>
      <c r="R4253" s="42">
        <v>15</v>
      </c>
    </row>
    <row r="4254" spans="1:18" x14ac:dyDescent="0.3">
      <c r="A4254" t="s">
        <v>3923</v>
      </c>
      <c r="B4254" s="17">
        <v>45113</v>
      </c>
      <c r="C4254" t="s">
        <v>3917</v>
      </c>
      <c r="D4254" t="s">
        <v>3918</v>
      </c>
      <c r="E4254" t="s">
        <v>3919</v>
      </c>
      <c r="F4254" t="s">
        <v>3931</v>
      </c>
      <c r="G4254" t="s">
        <v>3921</v>
      </c>
      <c r="H4254" t="s">
        <v>3876</v>
      </c>
      <c r="I4254">
        <v>2.0999999999999091</v>
      </c>
      <c r="J4254" s="41">
        <v>8.7999999999999988E-3</v>
      </c>
      <c r="K4254" s="42">
        <v>1.8479999999999198E-2</v>
      </c>
      <c r="L4254" s="43">
        <v>0.11500000000000002</v>
      </c>
      <c r="M4254" s="42">
        <v>2.1251999999999083E-3</v>
      </c>
      <c r="N4254">
        <v>2</v>
      </c>
      <c r="O4254" s="43">
        <v>112.8</v>
      </c>
      <c r="P4254" s="42">
        <v>64</v>
      </c>
      <c r="Q4254" s="42">
        <v>2</v>
      </c>
      <c r="R4254" s="42">
        <v>6</v>
      </c>
    </row>
    <row r="4255" spans="1:18" x14ac:dyDescent="0.3">
      <c r="A4255" t="s">
        <v>3923</v>
      </c>
      <c r="B4255" s="17">
        <v>45114</v>
      </c>
      <c r="C4255" t="s">
        <v>3917</v>
      </c>
      <c r="D4255" t="s">
        <v>3918</v>
      </c>
      <c r="E4255" t="s">
        <v>3919</v>
      </c>
      <c r="F4255" t="s">
        <v>3931</v>
      </c>
      <c r="G4255" t="s">
        <v>3921</v>
      </c>
      <c r="H4255" t="s">
        <v>3876</v>
      </c>
      <c r="I4255">
        <v>286.2</v>
      </c>
      <c r="J4255" s="41">
        <v>5.6999999999999993E-3</v>
      </c>
      <c r="K4255" s="42">
        <v>1.6313399999999998</v>
      </c>
      <c r="L4255" s="43">
        <v>0.3105</v>
      </c>
      <c r="M4255" s="42">
        <v>0.50653106999999997</v>
      </c>
      <c r="N4255">
        <v>7</v>
      </c>
      <c r="O4255" s="43">
        <v>180</v>
      </c>
      <c r="P4255" s="42">
        <v>19</v>
      </c>
      <c r="Q4255" s="42">
        <v>4</v>
      </c>
      <c r="R4255" s="42">
        <v>6</v>
      </c>
    </row>
    <row r="4256" spans="1:18" x14ac:dyDescent="0.3">
      <c r="A4256" t="s">
        <v>3923</v>
      </c>
      <c r="B4256" s="17">
        <v>45115</v>
      </c>
      <c r="C4256" t="s">
        <v>3917</v>
      </c>
      <c r="D4256" t="s">
        <v>3918</v>
      </c>
      <c r="E4256" t="s">
        <v>3919</v>
      </c>
      <c r="F4256" t="s">
        <v>3931</v>
      </c>
      <c r="G4256" t="s">
        <v>3921</v>
      </c>
      <c r="H4256" t="s">
        <v>3876</v>
      </c>
      <c r="I4256">
        <v>200.29999999999995</v>
      </c>
      <c r="J4256" s="41">
        <v>8.3999999999999995E-3</v>
      </c>
      <c r="K4256" s="42">
        <v>1.6825199999999996</v>
      </c>
      <c r="L4256" s="43">
        <v>0.56349999999999989</v>
      </c>
      <c r="M4256" s="42">
        <v>0.9481000199999996</v>
      </c>
      <c r="N4256">
        <v>5</v>
      </c>
      <c r="O4256" s="43">
        <v>301.2</v>
      </c>
      <c r="P4256" s="42">
        <v>40</v>
      </c>
      <c r="Q4256" s="42">
        <v>4</v>
      </c>
      <c r="R4256" s="42">
        <v>6</v>
      </c>
    </row>
    <row r="4257" spans="1:18" x14ac:dyDescent="0.3">
      <c r="A4257" t="s">
        <v>3923</v>
      </c>
      <c r="B4257" s="17">
        <v>45116</v>
      </c>
      <c r="C4257" t="s">
        <v>3917</v>
      </c>
      <c r="D4257" t="s">
        <v>3918</v>
      </c>
      <c r="E4257" t="s">
        <v>3919</v>
      </c>
      <c r="F4257" t="s">
        <v>3931</v>
      </c>
      <c r="G4257" t="s">
        <v>3921</v>
      </c>
      <c r="H4257" t="s">
        <v>3876</v>
      </c>
      <c r="I4257">
        <v>111.79999999999995</v>
      </c>
      <c r="J4257" s="41">
        <v>7.3000000000000009E-3</v>
      </c>
      <c r="K4257" s="42">
        <v>0.81613999999999975</v>
      </c>
      <c r="L4257" s="43">
        <v>0.93149999999999966</v>
      </c>
      <c r="M4257" s="42">
        <v>0.76023440999999947</v>
      </c>
      <c r="N4257">
        <v>2</v>
      </c>
      <c r="O4257" s="43">
        <v>1.2</v>
      </c>
      <c r="P4257" s="42">
        <v>20</v>
      </c>
      <c r="Q4257" s="42">
        <v>12</v>
      </c>
      <c r="R4257" s="42">
        <v>4.5</v>
      </c>
    </row>
    <row r="4258" spans="1:18" x14ac:dyDescent="0.3">
      <c r="A4258" t="s">
        <v>3923</v>
      </c>
      <c r="B4258" s="17">
        <v>45117</v>
      </c>
      <c r="C4258" t="s">
        <v>3917</v>
      </c>
      <c r="D4258" t="s">
        <v>3918</v>
      </c>
      <c r="E4258" t="s">
        <v>3919</v>
      </c>
      <c r="F4258" t="s">
        <v>3931</v>
      </c>
      <c r="G4258" t="s">
        <v>3921</v>
      </c>
      <c r="H4258" t="s">
        <v>3876</v>
      </c>
      <c r="I4258">
        <v>520.89999999999986</v>
      </c>
      <c r="J4258" s="41">
        <v>1.0699999999999998E-2</v>
      </c>
      <c r="K4258" s="42">
        <v>5.573629999999997</v>
      </c>
      <c r="L4258" s="43">
        <v>0.79349999999999965</v>
      </c>
      <c r="M4258" s="42">
        <v>4.4226754049999952</v>
      </c>
      <c r="N4258">
        <v>4</v>
      </c>
      <c r="O4258" s="43">
        <v>81.599999999999994</v>
      </c>
      <c r="P4258" s="42">
        <v>69</v>
      </c>
      <c r="Q4258" s="42">
        <v>3</v>
      </c>
      <c r="R4258" s="42">
        <v>3</v>
      </c>
    </row>
    <row r="4259" spans="1:18" x14ac:dyDescent="0.3">
      <c r="A4259" t="s">
        <v>3923</v>
      </c>
      <c r="B4259" s="17">
        <v>45118</v>
      </c>
      <c r="C4259" t="s">
        <v>3917</v>
      </c>
      <c r="D4259" t="s">
        <v>3918</v>
      </c>
      <c r="E4259" t="s">
        <v>3919</v>
      </c>
      <c r="F4259" t="s">
        <v>3931</v>
      </c>
      <c r="G4259" t="s">
        <v>3921</v>
      </c>
      <c r="H4259" t="s">
        <v>3876</v>
      </c>
      <c r="I4259">
        <v>236.69999999999982</v>
      </c>
      <c r="J4259" s="41">
        <v>1.0500000000000002E-2</v>
      </c>
      <c r="K4259" s="42">
        <v>2.4853499999999986</v>
      </c>
      <c r="L4259" s="43">
        <v>1.3339999999999996</v>
      </c>
      <c r="M4259" s="42">
        <v>3.3154568999999974</v>
      </c>
      <c r="N4259">
        <v>6</v>
      </c>
      <c r="O4259" s="43">
        <v>170.4</v>
      </c>
      <c r="P4259" s="42">
        <v>61</v>
      </c>
      <c r="Q4259" s="42">
        <v>8</v>
      </c>
      <c r="R4259" s="42">
        <v>9</v>
      </c>
    </row>
    <row r="4260" spans="1:18" x14ac:dyDescent="0.3">
      <c r="A4260" t="s">
        <v>3923</v>
      </c>
      <c r="B4260" s="17">
        <v>45119</v>
      </c>
      <c r="C4260" t="s">
        <v>3917</v>
      </c>
      <c r="D4260" t="s">
        <v>3918</v>
      </c>
      <c r="E4260" t="s">
        <v>3919</v>
      </c>
      <c r="F4260" t="s">
        <v>3931</v>
      </c>
      <c r="G4260" t="s">
        <v>3921</v>
      </c>
      <c r="H4260" t="s">
        <v>3876</v>
      </c>
      <c r="I4260">
        <v>200.8</v>
      </c>
      <c r="J4260" s="41">
        <v>1.3899999999999999E-2</v>
      </c>
      <c r="K4260" s="42">
        <v>2.7911199999999998</v>
      </c>
      <c r="L4260" s="43">
        <v>1.3109999999999997</v>
      </c>
      <c r="M4260" s="42">
        <v>3.6591583199999991</v>
      </c>
      <c r="N4260">
        <v>3</v>
      </c>
      <c r="O4260" s="43">
        <v>96</v>
      </c>
      <c r="P4260" s="42">
        <v>50</v>
      </c>
      <c r="Q4260" s="42">
        <v>1</v>
      </c>
      <c r="R4260" s="42">
        <v>10.5</v>
      </c>
    </row>
    <row r="4261" spans="1:18" x14ac:dyDescent="0.3">
      <c r="A4261" t="s">
        <v>3923</v>
      </c>
      <c r="B4261" s="17">
        <v>45120</v>
      </c>
      <c r="C4261" t="s">
        <v>3917</v>
      </c>
      <c r="D4261" t="s">
        <v>3918</v>
      </c>
      <c r="E4261" t="s">
        <v>3919</v>
      </c>
      <c r="F4261" t="s">
        <v>3931</v>
      </c>
      <c r="G4261" t="s">
        <v>3921</v>
      </c>
      <c r="H4261" t="s">
        <v>3876</v>
      </c>
      <c r="I4261">
        <v>556.59999999999991</v>
      </c>
      <c r="J4261" s="41">
        <v>1.09E-2</v>
      </c>
      <c r="K4261" s="42">
        <v>6.0669399999999989</v>
      </c>
      <c r="L4261" s="43">
        <v>0.67849999999999977</v>
      </c>
      <c r="M4261" s="42">
        <v>4.1164187899999982</v>
      </c>
      <c r="N4261">
        <v>2</v>
      </c>
      <c r="O4261" s="43">
        <v>14.399999999999999</v>
      </c>
      <c r="P4261" s="42">
        <v>51</v>
      </c>
      <c r="Q4261" s="42">
        <v>0</v>
      </c>
      <c r="R4261" s="42">
        <v>10.5</v>
      </c>
    </row>
    <row r="4262" spans="1:18" x14ac:dyDescent="0.3">
      <c r="A4262" t="s">
        <v>3923</v>
      </c>
      <c r="B4262" s="17">
        <v>45121</v>
      </c>
      <c r="C4262" t="s">
        <v>3917</v>
      </c>
      <c r="D4262" t="s">
        <v>3918</v>
      </c>
      <c r="E4262" t="s">
        <v>3919</v>
      </c>
      <c r="F4262" t="s">
        <v>3931</v>
      </c>
      <c r="G4262" t="s">
        <v>3921</v>
      </c>
      <c r="H4262" t="s">
        <v>3876</v>
      </c>
      <c r="I4262">
        <v>86.899999999999864</v>
      </c>
      <c r="J4262" s="41">
        <v>9.0000000000000011E-3</v>
      </c>
      <c r="K4262" s="42">
        <v>0.78209999999999891</v>
      </c>
      <c r="L4262" s="43">
        <v>1.0579999999999996</v>
      </c>
      <c r="M4262" s="42">
        <v>0.82746179999999858</v>
      </c>
      <c r="N4262">
        <v>6</v>
      </c>
      <c r="O4262" s="43">
        <v>462</v>
      </c>
      <c r="P4262" s="42">
        <v>29</v>
      </c>
      <c r="Q4262" s="42">
        <v>8</v>
      </c>
      <c r="R4262" s="42">
        <v>6</v>
      </c>
    </row>
    <row r="4263" spans="1:18" x14ac:dyDescent="0.3">
      <c r="A4263" t="s">
        <v>3923</v>
      </c>
      <c r="B4263" s="17">
        <v>45122</v>
      </c>
      <c r="C4263" t="s">
        <v>3917</v>
      </c>
      <c r="D4263" t="s">
        <v>3918</v>
      </c>
      <c r="E4263" t="s">
        <v>3919</v>
      </c>
      <c r="F4263" t="s">
        <v>3931</v>
      </c>
      <c r="G4263" t="s">
        <v>3921</v>
      </c>
      <c r="H4263" t="s">
        <v>3876</v>
      </c>
      <c r="I4263">
        <v>192.9</v>
      </c>
      <c r="J4263" s="41">
        <v>7.7000000000000011E-3</v>
      </c>
      <c r="K4263" s="42">
        <v>1.4853300000000003</v>
      </c>
      <c r="L4263" s="43">
        <v>0.21850000000000006</v>
      </c>
      <c r="M4263" s="42">
        <v>0.32454460500000015</v>
      </c>
      <c r="N4263">
        <v>2</v>
      </c>
      <c r="O4263" s="43">
        <v>22.8</v>
      </c>
      <c r="P4263" s="42">
        <v>39</v>
      </c>
      <c r="Q4263" s="42">
        <v>1</v>
      </c>
      <c r="R4263" s="42">
        <v>6</v>
      </c>
    </row>
    <row r="4264" spans="1:18" x14ac:dyDescent="0.3">
      <c r="A4264" t="s">
        <v>3923</v>
      </c>
      <c r="B4264" s="17">
        <v>45123</v>
      </c>
      <c r="C4264" t="s">
        <v>3917</v>
      </c>
      <c r="D4264" t="s">
        <v>3918</v>
      </c>
      <c r="E4264" t="s">
        <v>3919</v>
      </c>
      <c r="F4264" t="s">
        <v>3931</v>
      </c>
      <c r="G4264" t="s">
        <v>3921</v>
      </c>
      <c r="H4264" t="s">
        <v>3876</v>
      </c>
      <c r="I4264">
        <v>458.2</v>
      </c>
      <c r="J4264" s="41">
        <v>9.4000000000000004E-3</v>
      </c>
      <c r="K4264" s="42">
        <v>4.30708</v>
      </c>
      <c r="L4264" s="43">
        <v>1.1039999999999996</v>
      </c>
      <c r="M4264" s="42">
        <v>4.7550163199999984</v>
      </c>
      <c r="N4264">
        <v>4</v>
      </c>
      <c r="O4264" s="43">
        <v>224.4</v>
      </c>
      <c r="P4264" s="42">
        <v>32</v>
      </c>
      <c r="Q4264" s="42">
        <v>2</v>
      </c>
      <c r="R4264" s="42">
        <v>4.5</v>
      </c>
    </row>
    <row r="4265" spans="1:18" x14ac:dyDescent="0.3">
      <c r="A4265" t="s">
        <v>3923</v>
      </c>
      <c r="B4265" s="17">
        <v>45124</v>
      </c>
      <c r="C4265" t="s">
        <v>3917</v>
      </c>
      <c r="D4265" t="s">
        <v>3918</v>
      </c>
      <c r="E4265" t="s">
        <v>3919</v>
      </c>
      <c r="F4265" t="s">
        <v>3931</v>
      </c>
      <c r="G4265" t="s">
        <v>3921</v>
      </c>
      <c r="H4265" t="s">
        <v>3876</v>
      </c>
      <c r="I4265">
        <v>297.2</v>
      </c>
      <c r="J4265" s="41">
        <v>8.3000000000000018E-3</v>
      </c>
      <c r="K4265" s="42">
        <v>2.4667600000000003</v>
      </c>
      <c r="L4265" s="43">
        <v>1.5754999999999995</v>
      </c>
      <c r="M4265" s="42">
        <v>3.886380379999999</v>
      </c>
      <c r="N4265">
        <v>3</v>
      </c>
      <c r="O4265" s="43">
        <v>97.2</v>
      </c>
      <c r="P4265" s="42">
        <v>42</v>
      </c>
      <c r="Q4265" s="42">
        <v>10</v>
      </c>
      <c r="R4265" s="42">
        <v>6</v>
      </c>
    </row>
    <row r="4266" spans="1:18" x14ac:dyDescent="0.3">
      <c r="A4266" t="s">
        <v>3923</v>
      </c>
      <c r="B4266" s="17">
        <v>45125</v>
      </c>
      <c r="C4266" t="s">
        <v>3917</v>
      </c>
      <c r="D4266" t="s">
        <v>3918</v>
      </c>
      <c r="E4266" t="s">
        <v>3919</v>
      </c>
      <c r="F4266" t="s">
        <v>3931</v>
      </c>
      <c r="G4266" t="s">
        <v>3921</v>
      </c>
      <c r="H4266" t="s">
        <v>3876</v>
      </c>
      <c r="I4266">
        <v>8.8999999999998636</v>
      </c>
      <c r="J4266" s="41">
        <v>1.15E-2</v>
      </c>
      <c r="K4266" s="42">
        <v>0.10234999999999843</v>
      </c>
      <c r="L4266" s="43">
        <v>0.71299999999999986</v>
      </c>
      <c r="M4266" s="42">
        <v>7.2975549999998862E-2</v>
      </c>
      <c r="N4266">
        <v>5</v>
      </c>
      <c r="O4266" s="43">
        <v>291.59999999999997</v>
      </c>
      <c r="P4266" s="42">
        <v>63</v>
      </c>
      <c r="Q4266" s="42">
        <v>4</v>
      </c>
      <c r="R4266" s="42">
        <v>3</v>
      </c>
    </row>
    <row r="4267" spans="1:18" x14ac:dyDescent="0.3">
      <c r="A4267" t="s">
        <v>3923</v>
      </c>
      <c r="B4267" s="17">
        <v>45126</v>
      </c>
      <c r="C4267" t="s">
        <v>3917</v>
      </c>
      <c r="D4267" t="s">
        <v>3918</v>
      </c>
      <c r="E4267" t="s">
        <v>3919</v>
      </c>
      <c r="F4267" t="s">
        <v>3931</v>
      </c>
      <c r="G4267" t="s">
        <v>3921</v>
      </c>
      <c r="H4267" t="s">
        <v>3876</v>
      </c>
      <c r="I4267">
        <v>88.1</v>
      </c>
      <c r="J4267" s="41">
        <v>7.6999999999999994E-3</v>
      </c>
      <c r="K4267" s="42">
        <v>0.67836999999999992</v>
      </c>
      <c r="L4267" s="43">
        <v>0.89699999999999969</v>
      </c>
      <c r="M4267" s="42">
        <v>0.60849788999999976</v>
      </c>
      <c r="N4267">
        <v>6</v>
      </c>
      <c r="O4267" s="43">
        <v>150</v>
      </c>
      <c r="P4267" s="42">
        <v>22</v>
      </c>
      <c r="Q4267" s="42">
        <v>8</v>
      </c>
      <c r="R4267" s="42">
        <v>9</v>
      </c>
    </row>
    <row r="4268" spans="1:18" x14ac:dyDescent="0.3">
      <c r="A4268" t="s">
        <v>3923</v>
      </c>
      <c r="B4268" s="17">
        <v>45127</v>
      </c>
      <c r="C4268" t="s">
        <v>3917</v>
      </c>
      <c r="D4268" t="s">
        <v>3918</v>
      </c>
      <c r="E4268" t="s">
        <v>3919</v>
      </c>
      <c r="F4268" t="s">
        <v>3931</v>
      </c>
      <c r="G4268" t="s">
        <v>3921</v>
      </c>
      <c r="H4268" t="s">
        <v>3876</v>
      </c>
      <c r="I4268">
        <v>78.099999999999909</v>
      </c>
      <c r="J4268" s="41">
        <v>5.1000000000000012E-3</v>
      </c>
      <c r="K4268" s="42">
        <v>0.39830999999999961</v>
      </c>
      <c r="L4268" s="43">
        <v>0.161</v>
      </c>
      <c r="M4268" s="42">
        <v>6.4127909999999941E-2</v>
      </c>
      <c r="N4268">
        <v>7</v>
      </c>
      <c r="O4268" s="43">
        <v>231.6</v>
      </c>
      <c r="P4268" s="42">
        <v>22</v>
      </c>
      <c r="Q4268" s="42">
        <v>8</v>
      </c>
      <c r="R4268" s="42">
        <v>1.5</v>
      </c>
    </row>
    <row r="4269" spans="1:18" x14ac:dyDescent="0.3">
      <c r="A4269" t="s">
        <v>3923</v>
      </c>
      <c r="B4269" s="17">
        <v>45128</v>
      </c>
      <c r="C4269" t="s">
        <v>3917</v>
      </c>
      <c r="D4269" t="s">
        <v>3918</v>
      </c>
      <c r="E4269" t="s">
        <v>3919</v>
      </c>
      <c r="F4269" t="s">
        <v>3931</v>
      </c>
      <c r="G4269" t="s">
        <v>3921</v>
      </c>
      <c r="H4269" t="s">
        <v>3876</v>
      </c>
      <c r="I4269">
        <v>185.4</v>
      </c>
      <c r="J4269" s="41">
        <v>6.2000000000000015E-3</v>
      </c>
      <c r="K4269" s="42">
        <v>1.1494800000000003</v>
      </c>
      <c r="L4269" s="43">
        <v>0.73599999999999965</v>
      </c>
      <c r="M4269" s="42">
        <v>0.84601727999999976</v>
      </c>
      <c r="N4269">
        <v>1</v>
      </c>
      <c r="O4269" s="43">
        <v>7.1999999999999993</v>
      </c>
      <c r="P4269" s="42">
        <v>46</v>
      </c>
      <c r="Q4269" s="42">
        <v>9</v>
      </c>
      <c r="R4269" s="42">
        <v>3</v>
      </c>
    </row>
    <row r="4270" spans="1:18" x14ac:dyDescent="0.3">
      <c r="A4270" t="s">
        <v>3923</v>
      </c>
      <c r="B4270" s="17">
        <v>45129</v>
      </c>
      <c r="C4270" t="s">
        <v>3917</v>
      </c>
      <c r="D4270" t="s">
        <v>3918</v>
      </c>
      <c r="E4270" t="s">
        <v>3919</v>
      </c>
      <c r="F4270" t="s">
        <v>3931</v>
      </c>
      <c r="G4270" t="s">
        <v>3921</v>
      </c>
      <c r="H4270" t="s">
        <v>3876</v>
      </c>
      <c r="I4270">
        <v>51</v>
      </c>
      <c r="J4270" s="41">
        <v>7.6999999999999994E-3</v>
      </c>
      <c r="K4270" s="42">
        <v>0.39269999999999999</v>
      </c>
      <c r="L4270" s="43">
        <v>0.67849999999999977</v>
      </c>
      <c r="M4270" s="42">
        <v>0.2664469499999999</v>
      </c>
      <c r="N4270">
        <v>5</v>
      </c>
      <c r="O4270" s="43">
        <v>172.79999999999998</v>
      </c>
      <c r="P4270" s="42">
        <v>56</v>
      </c>
      <c r="Q4270" s="42">
        <v>2</v>
      </c>
      <c r="R4270" s="42">
        <v>1.5</v>
      </c>
    </row>
    <row r="4271" spans="1:18" x14ac:dyDescent="0.3">
      <c r="A4271" t="s">
        <v>3923</v>
      </c>
      <c r="B4271" s="17">
        <v>45130</v>
      </c>
      <c r="C4271" t="s">
        <v>3917</v>
      </c>
      <c r="D4271" t="s">
        <v>3918</v>
      </c>
      <c r="E4271" t="s">
        <v>3919</v>
      </c>
      <c r="F4271" t="s">
        <v>3931</v>
      </c>
      <c r="G4271" t="s">
        <v>3921</v>
      </c>
      <c r="H4271" t="s">
        <v>3876</v>
      </c>
      <c r="I4271">
        <v>566.39999999999986</v>
      </c>
      <c r="J4271" s="41">
        <v>7.3000000000000009E-3</v>
      </c>
      <c r="K4271" s="42">
        <v>4.1347199999999997</v>
      </c>
      <c r="L4271" s="43">
        <v>0.77049999999999974</v>
      </c>
      <c r="M4271" s="42">
        <v>3.1858017599999986</v>
      </c>
      <c r="N4271">
        <v>5</v>
      </c>
      <c r="O4271" s="43">
        <v>272.39999999999998</v>
      </c>
      <c r="P4271" s="42">
        <v>63</v>
      </c>
      <c r="Q4271" s="42">
        <v>0</v>
      </c>
      <c r="R4271" s="42">
        <v>1.5</v>
      </c>
    </row>
    <row r="4272" spans="1:18" x14ac:dyDescent="0.3">
      <c r="A4272" t="s">
        <v>3923</v>
      </c>
      <c r="B4272" s="17">
        <v>45131</v>
      </c>
      <c r="C4272" t="s">
        <v>3917</v>
      </c>
      <c r="D4272" t="s">
        <v>3918</v>
      </c>
      <c r="E4272" t="s">
        <v>3919</v>
      </c>
      <c r="F4272" t="s">
        <v>3931</v>
      </c>
      <c r="G4272" t="s">
        <v>3921</v>
      </c>
      <c r="H4272" t="s">
        <v>3876</v>
      </c>
      <c r="I4272">
        <v>190.39999999999986</v>
      </c>
      <c r="J4272" s="41">
        <v>6.6999999999999994E-3</v>
      </c>
      <c r="K4272" s="42">
        <v>1.275679999999999</v>
      </c>
      <c r="L4272" s="43">
        <v>1.4144999999999999</v>
      </c>
      <c r="M4272" s="42">
        <v>1.8044493599999984</v>
      </c>
      <c r="N4272">
        <v>2</v>
      </c>
      <c r="O4272" s="43">
        <v>72</v>
      </c>
      <c r="P4272" s="42">
        <v>38</v>
      </c>
      <c r="Q4272" s="42">
        <v>2</v>
      </c>
      <c r="R4272" s="42">
        <v>10.5</v>
      </c>
    </row>
    <row r="4273" spans="1:18" x14ac:dyDescent="0.3">
      <c r="A4273" t="s">
        <v>3923</v>
      </c>
      <c r="B4273" s="17">
        <v>45132</v>
      </c>
      <c r="C4273" t="s">
        <v>3917</v>
      </c>
      <c r="D4273" t="s">
        <v>3918</v>
      </c>
      <c r="E4273" t="s">
        <v>3919</v>
      </c>
      <c r="F4273" t="s">
        <v>3931</v>
      </c>
      <c r="G4273" t="s">
        <v>3921</v>
      </c>
      <c r="H4273" t="s">
        <v>3876</v>
      </c>
      <c r="I4273">
        <v>142.39999999999998</v>
      </c>
      <c r="J4273" s="41">
        <v>9.5000000000000015E-3</v>
      </c>
      <c r="K4273" s="42">
        <v>1.3528</v>
      </c>
      <c r="L4273" s="43">
        <v>1.0234999999999996</v>
      </c>
      <c r="M4273" s="42">
        <v>1.3845907999999996</v>
      </c>
      <c r="N4273">
        <v>3</v>
      </c>
      <c r="O4273" s="43">
        <v>38.4</v>
      </c>
      <c r="P4273" s="42">
        <v>33</v>
      </c>
      <c r="Q4273" s="42">
        <v>5</v>
      </c>
      <c r="R4273" s="42">
        <v>4.5</v>
      </c>
    </row>
    <row r="4274" spans="1:18" x14ac:dyDescent="0.3">
      <c r="A4274" t="s">
        <v>3923</v>
      </c>
      <c r="B4274" s="17">
        <v>45133</v>
      </c>
      <c r="C4274" t="s">
        <v>3917</v>
      </c>
      <c r="D4274" t="s">
        <v>3918</v>
      </c>
      <c r="E4274" t="s">
        <v>3919</v>
      </c>
      <c r="F4274" t="s">
        <v>3931</v>
      </c>
      <c r="G4274" t="s">
        <v>3921</v>
      </c>
      <c r="H4274" t="s">
        <v>3876</v>
      </c>
      <c r="I4274">
        <v>17</v>
      </c>
      <c r="J4274" s="41">
        <v>1.04E-2</v>
      </c>
      <c r="K4274" s="42">
        <v>0.17679999999999998</v>
      </c>
      <c r="L4274" s="43">
        <v>1.0924999999999998</v>
      </c>
      <c r="M4274" s="42">
        <v>0.19315399999999994</v>
      </c>
      <c r="N4274">
        <v>6</v>
      </c>
      <c r="O4274" s="43">
        <v>240</v>
      </c>
      <c r="P4274" s="42">
        <v>42</v>
      </c>
      <c r="Q4274" s="42">
        <v>11</v>
      </c>
      <c r="R4274" s="42">
        <v>1.5</v>
      </c>
    </row>
    <row r="4275" spans="1:18" x14ac:dyDescent="0.3">
      <c r="A4275" t="s">
        <v>3923</v>
      </c>
      <c r="B4275" s="17">
        <v>45134</v>
      </c>
      <c r="C4275" t="s">
        <v>3917</v>
      </c>
      <c r="D4275" t="s">
        <v>3918</v>
      </c>
      <c r="E4275" t="s">
        <v>3919</v>
      </c>
      <c r="F4275" t="s">
        <v>3931</v>
      </c>
      <c r="G4275" t="s">
        <v>3921</v>
      </c>
      <c r="H4275" t="s">
        <v>3876</v>
      </c>
      <c r="I4275">
        <v>290</v>
      </c>
      <c r="J4275" s="41">
        <v>8.0999999999999996E-3</v>
      </c>
      <c r="K4275" s="42">
        <v>2.3489999999999998</v>
      </c>
      <c r="L4275" s="43">
        <v>0.83949999999999969</v>
      </c>
      <c r="M4275" s="42">
        <v>1.9719854999999991</v>
      </c>
      <c r="N4275">
        <v>6</v>
      </c>
      <c r="O4275" s="43">
        <v>218.4</v>
      </c>
      <c r="P4275" s="42">
        <v>50</v>
      </c>
      <c r="Q4275" s="42">
        <v>4</v>
      </c>
      <c r="R4275" s="42">
        <v>6</v>
      </c>
    </row>
    <row r="4276" spans="1:18" x14ac:dyDescent="0.3">
      <c r="A4276" t="s">
        <v>3923</v>
      </c>
      <c r="B4276" s="17">
        <v>45135</v>
      </c>
      <c r="C4276" t="s">
        <v>3917</v>
      </c>
      <c r="D4276" t="s">
        <v>3918</v>
      </c>
      <c r="E4276" t="s">
        <v>3919</v>
      </c>
      <c r="F4276" t="s">
        <v>3931</v>
      </c>
      <c r="G4276" t="s">
        <v>3921</v>
      </c>
      <c r="H4276" t="s">
        <v>3876</v>
      </c>
      <c r="I4276">
        <v>34.199999999999932</v>
      </c>
      <c r="J4276" s="41">
        <v>1.0800000000000001E-2</v>
      </c>
      <c r="K4276" s="42">
        <v>0.3693599999999993</v>
      </c>
      <c r="L4276" s="43">
        <v>0.59799999999999975</v>
      </c>
      <c r="M4276" s="42">
        <v>0.22087727999999948</v>
      </c>
      <c r="N4276">
        <v>6</v>
      </c>
      <c r="O4276" s="43">
        <v>318</v>
      </c>
      <c r="P4276" s="42">
        <v>19</v>
      </c>
      <c r="Q4276" s="42">
        <v>0</v>
      </c>
      <c r="R4276" s="42">
        <v>1.5</v>
      </c>
    </row>
    <row r="4277" spans="1:18" x14ac:dyDescent="0.3">
      <c r="A4277" t="s">
        <v>3923</v>
      </c>
      <c r="B4277" s="17">
        <v>45136</v>
      </c>
      <c r="C4277" t="s">
        <v>3917</v>
      </c>
      <c r="D4277" t="s">
        <v>3918</v>
      </c>
      <c r="E4277" t="s">
        <v>3919</v>
      </c>
      <c r="F4277" t="s">
        <v>3931</v>
      </c>
      <c r="G4277" t="s">
        <v>3921</v>
      </c>
      <c r="H4277" t="s">
        <v>3876</v>
      </c>
      <c r="I4277">
        <v>417.9</v>
      </c>
      <c r="J4277" s="41">
        <v>8.199999999999999E-3</v>
      </c>
      <c r="K4277" s="42">
        <v>3.4267799999999995</v>
      </c>
      <c r="L4277" s="43">
        <v>0.87399999999999967</v>
      </c>
      <c r="M4277" s="42">
        <v>2.9950057199999982</v>
      </c>
      <c r="N4277">
        <v>5</v>
      </c>
      <c r="O4277" s="43">
        <v>249.6</v>
      </c>
      <c r="P4277" s="42">
        <v>36</v>
      </c>
      <c r="Q4277" s="42">
        <v>1</v>
      </c>
      <c r="R4277" s="42">
        <v>1.5</v>
      </c>
    </row>
    <row r="4278" spans="1:18" x14ac:dyDescent="0.3">
      <c r="A4278" t="s">
        <v>3923</v>
      </c>
      <c r="B4278" s="17">
        <v>45137</v>
      </c>
      <c r="C4278" t="s">
        <v>3917</v>
      </c>
      <c r="D4278" t="s">
        <v>3918</v>
      </c>
      <c r="E4278" t="s">
        <v>3919</v>
      </c>
      <c r="F4278" t="s">
        <v>3931</v>
      </c>
      <c r="G4278" t="s">
        <v>3921</v>
      </c>
      <c r="H4278" t="s">
        <v>3876</v>
      </c>
      <c r="I4278">
        <v>289</v>
      </c>
      <c r="J4278" s="41">
        <v>1.0100000000000001E-2</v>
      </c>
      <c r="K4278" s="42">
        <v>2.9189000000000003</v>
      </c>
      <c r="L4278" s="43">
        <v>1.4144999999999996</v>
      </c>
      <c r="M4278" s="42">
        <v>4.1287840499999993</v>
      </c>
      <c r="N4278">
        <v>2</v>
      </c>
      <c r="O4278" s="43">
        <v>129.6</v>
      </c>
      <c r="P4278" s="42">
        <v>24</v>
      </c>
      <c r="Q4278" s="42">
        <v>1</v>
      </c>
      <c r="R4278" s="42">
        <v>13.5</v>
      </c>
    </row>
    <row r="4279" spans="1:18" x14ac:dyDescent="0.3">
      <c r="A4279" t="s">
        <v>3923</v>
      </c>
      <c r="B4279" s="17">
        <v>45138</v>
      </c>
      <c r="C4279" t="s">
        <v>3917</v>
      </c>
      <c r="D4279" t="s">
        <v>3918</v>
      </c>
      <c r="E4279" t="s">
        <v>3919</v>
      </c>
      <c r="F4279" t="s">
        <v>3931</v>
      </c>
      <c r="G4279" t="s">
        <v>3921</v>
      </c>
      <c r="H4279" t="s">
        <v>3876</v>
      </c>
      <c r="I4279">
        <v>347.09999999999991</v>
      </c>
      <c r="J4279" s="41">
        <v>5.5000000000000005E-3</v>
      </c>
      <c r="K4279" s="42">
        <v>1.9090499999999997</v>
      </c>
      <c r="L4279" s="43">
        <v>0.13800000000000004</v>
      </c>
      <c r="M4279" s="42">
        <v>0.26344890000000004</v>
      </c>
      <c r="N4279">
        <v>2</v>
      </c>
      <c r="O4279" s="43">
        <v>52.8</v>
      </c>
      <c r="P4279" s="42">
        <v>42</v>
      </c>
      <c r="Q4279" s="42">
        <v>8</v>
      </c>
      <c r="R4279" s="42">
        <v>6</v>
      </c>
    </row>
    <row r="4280" spans="1:18" x14ac:dyDescent="0.3">
      <c r="A4280" t="s">
        <v>3923</v>
      </c>
      <c r="B4280" s="17">
        <v>45139</v>
      </c>
      <c r="C4280" t="s">
        <v>3917</v>
      </c>
      <c r="D4280" t="s">
        <v>3918</v>
      </c>
      <c r="E4280" t="s">
        <v>3919</v>
      </c>
      <c r="F4280" t="s">
        <v>3931</v>
      </c>
      <c r="G4280" t="s">
        <v>3921</v>
      </c>
      <c r="H4280" t="s">
        <v>3876</v>
      </c>
      <c r="I4280">
        <v>15.199999999999818</v>
      </c>
      <c r="J4280" s="41">
        <v>9.7999999999999997E-3</v>
      </c>
      <c r="K4280" s="42">
        <v>0.1489599999999982</v>
      </c>
      <c r="L4280" s="43">
        <v>1.0349999999999997</v>
      </c>
      <c r="M4280" s="42">
        <v>0.15417359999999811</v>
      </c>
      <c r="N4280">
        <v>3</v>
      </c>
      <c r="O4280" s="43">
        <v>198</v>
      </c>
      <c r="P4280" s="42">
        <v>33</v>
      </c>
      <c r="Q4280" s="42">
        <v>5</v>
      </c>
      <c r="R4280" s="42">
        <v>6</v>
      </c>
    </row>
    <row r="4281" spans="1:18" x14ac:dyDescent="0.3">
      <c r="A4281" t="s">
        <v>3923</v>
      </c>
      <c r="B4281" s="17">
        <v>45140</v>
      </c>
      <c r="C4281" t="s">
        <v>3917</v>
      </c>
      <c r="D4281" t="s">
        <v>3918</v>
      </c>
      <c r="E4281" t="s">
        <v>3919</v>
      </c>
      <c r="F4281" t="s">
        <v>3931</v>
      </c>
      <c r="G4281" t="s">
        <v>3921</v>
      </c>
      <c r="H4281" t="s">
        <v>3876</v>
      </c>
      <c r="I4281">
        <v>94.5</v>
      </c>
      <c r="J4281" s="41">
        <v>6.1999999999999989E-3</v>
      </c>
      <c r="K4281" s="42">
        <v>0.58589999999999987</v>
      </c>
      <c r="L4281" s="43">
        <v>1.1039999999999996</v>
      </c>
      <c r="M4281" s="42">
        <v>0.64683359999999968</v>
      </c>
      <c r="N4281">
        <v>5</v>
      </c>
      <c r="O4281" s="43">
        <v>291.59999999999997</v>
      </c>
      <c r="P4281" s="42">
        <v>52</v>
      </c>
      <c r="Q4281" s="42">
        <v>1</v>
      </c>
      <c r="R4281" s="42">
        <v>1.5</v>
      </c>
    </row>
    <row r="4282" spans="1:18" x14ac:dyDescent="0.3">
      <c r="A4282" t="s">
        <v>3923</v>
      </c>
      <c r="B4282" s="17">
        <v>45141</v>
      </c>
      <c r="C4282" t="s">
        <v>3917</v>
      </c>
      <c r="D4282" t="s">
        <v>3918</v>
      </c>
      <c r="E4282" t="s">
        <v>3919</v>
      </c>
      <c r="F4282" t="s">
        <v>3931</v>
      </c>
      <c r="G4282" t="s">
        <v>3921</v>
      </c>
      <c r="H4282" t="s">
        <v>3876</v>
      </c>
      <c r="I4282">
        <v>98.300000000000196</v>
      </c>
      <c r="J4282" s="41">
        <v>7.9000000000000008E-3</v>
      </c>
      <c r="K4282" s="42">
        <v>0.77657000000000165</v>
      </c>
      <c r="L4282" s="43">
        <v>1.0234999999999999</v>
      </c>
      <c r="M4282" s="42">
        <v>0.79481939500000154</v>
      </c>
      <c r="N4282">
        <v>2</v>
      </c>
      <c r="O4282" s="43">
        <v>70.8</v>
      </c>
      <c r="P4282" s="42">
        <v>9</v>
      </c>
      <c r="Q4282" s="42">
        <v>8</v>
      </c>
      <c r="R4282" s="42">
        <v>13.5</v>
      </c>
    </row>
    <row r="4283" spans="1:18" x14ac:dyDescent="0.3">
      <c r="A4283" t="s">
        <v>3923</v>
      </c>
      <c r="B4283" s="17">
        <v>45142</v>
      </c>
      <c r="C4283" t="s">
        <v>3917</v>
      </c>
      <c r="D4283" t="s">
        <v>3918</v>
      </c>
      <c r="E4283" t="s">
        <v>3919</v>
      </c>
      <c r="F4283" t="s">
        <v>3931</v>
      </c>
      <c r="G4283" t="s">
        <v>3921</v>
      </c>
      <c r="H4283" t="s">
        <v>3876</v>
      </c>
      <c r="I4283">
        <v>307.3</v>
      </c>
      <c r="J4283" s="41">
        <v>1.1600000000000001E-2</v>
      </c>
      <c r="K4283" s="42">
        <v>3.5646800000000005</v>
      </c>
      <c r="L4283" s="43">
        <v>1.1844999999999997</v>
      </c>
      <c r="M4283" s="42">
        <v>4.2223634599999995</v>
      </c>
      <c r="N4283">
        <v>2</v>
      </c>
      <c r="O4283" s="43">
        <v>31.2</v>
      </c>
      <c r="P4283" s="42">
        <v>52</v>
      </c>
      <c r="Q4283" s="42">
        <v>8</v>
      </c>
      <c r="R4283" s="42">
        <v>0</v>
      </c>
    </row>
    <row r="4284" spans="1:18" x14ac:dyDescent="0.3">
      <c r="A4284" t="s">
        <v>3923</v>
      </c>
      <c r="B4284" s="17">
        <v>45143</v>
      </c>
      <c r="C4284" t="s">
        <v>3917</v>
      </c>
      <c r="D4284" t="s">
        <v>3918</v>
      </c>
      <c r="E4284" t="s">
        <v>3919</v>
      </c>
      <c r="F4284" t="s">
        <v>3931</v>
      </c>
      <c r="G4284" t="s">
        <v>3921</v>
      </c>
      <c r="H4284" t="s">
        <v>3876</v>
      </c>
      <c r="I4284">
        <v>217.4</v>
      </c>
      <c r="J4284" s="41">
        <v>6.8999999999999999E-3</v>
      </c>
      <c r="K4284" s="42">
        <v>1.5000599999999999</v>
      </c>
      <c r="L4284" s="43">
        <v>0.86249999999999971</v>
      </c>
      <c r="M4284" s="42">
        <v>1.2938017499999994</v>
      </c>
      <c r="N4284">
        <v>5</v>
      </c>
      <c r="O4284" s="43">
        <v>336</v>
      </c>
      <c r="P4284" s="42">
        <v>40</v>
      </c>
      <c r="Q4284" s="42">
        <v>7</v>
      </c>
      <c r="R4284" s="42">
        <v>4.5</v>
      </c>
    </row>
    <row r="4285" spans="1:18" x14ac:dyDescent="0.3">
      <c r="A4285" t="s">
        <v>3923</v>
      </c>
      <c r="B4285" s="17">
        <v>45144</v>
      </c>
      <c r="C4285" t="s">
        <v>3917</v>
      </c>
      <c r="D4285" t="s">
        <v>3918</v>
      </c>
      <c r="E4285" t="s">
        <v>3919</v>
      </c>
      <c r="F4285" t="s">
        <v>3931</v>
      </c>
      <c r="G4285" t="s">
        <v>3921</v>
      </c>
      <c r="H4285" t="s">
        <v>3876</v>
      </c>
      <c r="I4285">
        <v>46.5</v>
      </c>
      <c r="J4285" s="41">
        <v>1.2700000000000003E-2</v>
      </c>
      <c r="K4285" s="42">
        <v>0.59055000000000013</v>
      </c>
      <c r="L4285" s="43">
        <v>0.54049999999999998</v>
      </c>
      <c r="M4285" s="42">
        <v>0.31919227500000008</v>
      </c>
      <c r="N4285">
        <v>2</v>
      </c>
      <c r="O4285" s="43">
        <v>9.6</v>
      </c>
      <c r="P4285" s="42">
        <v>26</v>
      </c>
      <c r="Q4285" s="42">
        <v>1</v>
      </c>
      <c r="R4285" s="42">
        <v>1.5</v>
      </c>
    </row>
    <row r="4286" spans="1:18" x14ac:dyDescent="0.3">
      <c r="A4286" t="s">
        <v>3923</v>
      </c>
      <c r="B4286" s="17">
        <v>45145</v>
      </c>
      <c r="C4286" t="s">
        <v>3917</v>
      </c>
      <c r="D4286" t="s">
        <v>3918</v>
      </c>
      <c r="E4286" t="s">
        <v>3919</v>
      </c>
      <c r="F4286" t="s">
        <v>3931</v>
      </c>
      <c r="G4286" t="s">
        <v>3921</v>
      </c>
      <c r="H4286" t="s">
        <v>3876</v>
      </c>
      <c r="I4286">
        <v>214.59999999999991</v>
      </c>
      <c r="J4286" s="41">
        <v>4.6999999999999993E-3</v>
      </c>
      <c r="K4286" s="42">
        <v>1.0086199999999994</v>
      </c>
      <c r="L4286" s="43">
        <v>0.37950000000000006</v>
      </c>
      <c r="M4286" s="42">
        <v>0.38277128999999982</v>
      </c>
      <c r="N4286">
        <v>6</v>
      </c>
      <c r="O4286" s="43">
        <v>187.2</v>
      </c>
      <c r="P4286" s="42">
        <v>53</v>
      </c>
      <c r="Q4286" s="42">
        <v>1</v>
      </c>
      <c r="R4286" s="42">
        <v>0</v>
      </c>
    </row>
    <row r="4287" spans="1:18" x14ac:dyDescent="0.3">
      <c r="A4287" t="s">
        <v>3923</v>
      </c>
      <c r="B4287" s="17">
        <v>45146</v>
      </c>
      <c r="C4287" t="s">
        <v>3917</v>
      </c>
      <c r="D4287" t="s">
        <v>3918</v>
      </c>
      <c r="E4287" t="s">
        <v>3919</v>
      </c>
      <c r="F4287" t="s">
        <v>3931</v>
      </c>
      <c r="G4287" t="s">
        <v>3921</v>
      </c>
      <c r="H4287" t="s">
        <v>3876</v>
      </c>
      <c r="I4287">
        <v>325.89999999999986</v>
      </c>
      <c r="J4287" s="41">
        <v>8.5000000000000006E-3</v>
      </c>
      <c r="K4287" s="42">
        <v>2.7701499999999992</v>
      </c>
      <c r="L4287" s="43">
        <v>0.63249999999999973</v>
      </c>
      <c r="M4287" s="42">
        <v>1.7521198749999987</v>
      </c>
      <c r="N4287">
        <v>5</v>
      </c>
      <c r="O4287" s="43">
        <v>327.59999999999997</v>
      </c>
      <c r="P4287" s="42">
        <v>17</v>
      </c>
      <c r="Q4287" s="42">
        <v>1</v>
      </c>
      <c r="R4287" s="42">
        <v>0</v>
      </c>
    </row>
    <row r="4288" spans="1:18" x14ac:dyDescent="0.3">
      <c r="A4288" t="s">
        <v>3923</v>
      </c>
      <c r="B4288" s="17">
        <v>45147</v>
      </c>
      <c r="C4288" t="s">
        <v>3917</v>
      </c>
      <c r="D4288" t="s">
        <v>3918</v>
      </c>
      <c r="E4288" t="s">
        <v>3919</v>
      </c>
      <c r="F4288" t="s">
        <v>3931</v>
      </c>
      <c r="G4288" t="s">
        <v>3921</v>
      </c>
      <c r="H4288" t="s">
        <v>3876</v>
      </c>
      <c r="I4288">
        <v>22.6</v>
      </c>
      <c r="J4288" s="41">
        <v>1.2E-2</v>
      </c>
      <c r="K4288" s="42">
        <v>0.2712</v>
      </c>
      <c r="L4288" s="43">
        <v>1.4029999999999998</v>
      </c>
      <c r="M4288" s="42">
        <v>0.38049359999999993</v>
      </c>
      <c r="N4288">
        <v>6</v>
      </c>
      <c r="O4288" s="43">
        <v>213.6</v>
      </c>
      <c r="P4288" s="42">
        <v>37</v>
      </c>
      <c r="Q4288" s="42">
        <v>0</v>
      </c>
      <c r="R4288" s="42">
        <v>4.5</v>
      </c>
    </row>
    <row r="4289" spans="1:18" x14ac:dyDescent="0.3">
      <c r="A4289" t="s">
        <v>3923</v>
      </c>
      <c r="B4289" s="17">
        <v>45148</v>
      </c>
      <c r="C4289" t="s">
        <v>3917</v>
      </c>
      <c r="D4289" t="s">
        <v>3918</v>
      </c>
      <c r="E4289" t="s">
        <v>3919</v>
      </c>
      <c r="F4289" t="s">
        <v>3931</v>
      </c>
      <c r="G4289" t="s">
        <v>3921</v>
      </c>
      <c r="H4289" t="s">
        <v>3876</v>
      </c>
      <c r="I4289">
        <v>51</v>
      </c>
      <c r="J4289" s="41">
        <v>9.3999999999999986E-3</v>
      </c>
      <c r="K4289" s="42">
        <v>0.47939999999999994</v>
      </c>
      <c r="L4289" s="43">
        <v>1.1039999999999996</v>
      </c>
      <c r="M4289" s="42">
        <v>0.52925759999999977</v>
      </c>
      <c r="N4289">
        <v>2</v>
      </c>
      <c r="O4289" s="43">
        <v>121.19999999999999</v>
      </c>
      <c r="P4289" s="42">
        <v>41</v>
      </c>
      <c r="Q4289" s="42">
        <v>8</v>
      </c>
      <c r="R4289" s="42">
        <v>4.5</v>
      </c>
    </row>
    <row r="4290" spans="1:18" x14ac:dyDescent="0.3">
      <c r="A4290" t="s">
        <v>3923</v>
      </c>
      <c r="B4290" s="17">
        <v>45149</v>
      </c>
      <c r="C4290" t="s">
        <v>3917</v>
      </c>
      <c r="D4290" t="s">
        <v>3918</v>
      </c>
      <c r="E4290" t="s">
        <v>3919</v>
      </c>
      <c r="F4290" t="s">
        <v>3931</v>
      </c>
      <c r="G4290" t="s">
        <v>3921</v>
      </c>
      <c r="H4290" t="s">
        <v>3876</v>
      </c>
      <c r="I4290">
        <v>38.1</v>
      </c>
      <c r="J4290" s="41">
        <v>9.1000000000000004E-3</v>
      </c>
      <c r="K4290" s="42">
        <v>0.34671000000000002</v>
      </c>
      <c r="L4290" s="43">
        <v>1.4144999999999996</v>
      </c>
      <c r="M4290" s="42">
        <v>0.49042129499999992</v>
      </c>
      <c r="N4290">
        <v>7</v>
      </c>
      <c r="O4290" s="43">
        <v>231.6</v>
      </c>
      <c r="P4290" s="42">
        <v>50</v>
      </c>
      <c r="Q4290" s="42">
        <v>7</v>
      </c>
      <c r="R4290" s="42">
        <v>3</v>
      </c>
    </row>
    <row r="4291" spans="1:18" x14ac:dyDescent="0.3">
      <c r="A4291" t="s">
        <v>3923</v>
      </c>
      <c r="B4291" s="17">
        <v>45150</v>
      </c>
      <c r="C4291" t="s">
        <v>3917</v>
      </c>
      <c r="D4291" t="s">
        <v>3918</v>
      </c>
      <c r="E4291" t="s">
        <v>3919</v>
      </c>
      <c r="F4291" t="s">
        <v>3931</v>
      </c>
      <c r="G4291" t="s">
        <v>3921</v>
      </c>
      <c r="H4291" t="s">
        <v>3876</v>
      </c>
      <c r="I4291">
        <v>296.10000000000002</v>
      </c>
      <c r="J4291" s="41">
        <v>5.0000000000000001E-3</v>
      </c>
      <c r="K4291" s="42">
        <v>1.4805000000000001</v>
      </c>
      <c r="L4291" s="43">
        <v>1.1729999999999996</v>
      </c>
      <c r="M4291" s="42">
        <v>1.7366264999999996</v>
      </c>
      <c r="N4291">
        <v>5</v>
      </c>
      <c r="O4291" s="43">
        <v>433.2</v>
      </c>
      <c r="P4291" s="42">
        <v>64</v>
      </c>
      <c r="Q4291" s="42">
        <v>5</v>
      </c>
      <c r="R4291" s="42">
        <v>9</v>
      </c>
    </row>
    <row r="4292" spans="1:18" x14ac:dyDescent="0.3">
      <c r="A4292" t="s">
        <v>3923</v>
      </c>
      <c r="B4292" s="17">
        <v>45151</v>
      </c>
      <c r="C4292" t="s">
        <v>3917</v>
      </c>
      <c r="D4292" t="s">
        <v>3918</v>
      </c>
      <c r="E4292" t="s">
        <v>3919</v>
      </c>
      <c r="F4292" t="s">
        <v>3931</v>
      </c>
      <c r="G4292" t="s">
        <v>3921</v>
      </c>
      <c r="H4292" t="s">
        <v>3876</v>
      </c>
      <c r="I4292">
        <v>130.30000000000001</v>
      </c>
      <c r="J4292" s="41">
        <v>5.7000000000000011E-3</v>
      </c>
      <c r="K4292" s="42">
        <v>0.7427100000000002</v>
      </c>
      <c r="L4292" s="43">
        <v>0.65549999999999975</v>
      </c>
      <c r="M4292" s="42">
        <v>0.48684640499999993</v>
      </c>
      <c r="N4292">
        <v>5</v>
      </c>
      <c r="O4292" s="43">
        <v>194.4</v>
      </c>
      <c r="P4292" s="42">
        <v>57</v>
      </c>
      <c r="Q4292" s="42">
        <v>8</v>
      </c>
      <c r="R4292" s="42">
        <v>6</v>
      </c>
    </row>
    <row r="4293" spans="1:18" x14ac:dyDescent="0.3">
      <c r="A4293" t="s">
        <v>3923</v>
      </c>
      <c r="B4293" s="17">
        <v>45152</v>
      </c>
      <c r="C4293" t="s">
        <v>3917</v>
      </c>
      <c r="D4293" t="s">
        <v>3918</v>
      </c>
      <c r="E4293" t="s">
        <v>3919</v>
      </c>
      <c r="F4293" t="s">
        <v>3931</v>
      </c>
      <c r="G4293" t="s">
        <v>3921</v>
      </c>
      <c r="H4293" t="s">
        <v>3876</v>
      </c>
      <c r="I4293">
        <v>251.4</v>
      </c>
      <c r="J4293" s="41">
        <v>8.5000000000000006E-3</v>
      </c>
      <c r="K4293" s="42">
        <v>2.1369000000000002</v>
      </c>
      <c r="L4293" s="43">
        <v>0.88549999999999973</v>
      </c>
      <c r="M4293" s="42">
        <v>1.8922249499999997</v>
      </c>
      <c r="N4293">
        <v>1</v>
      </c>
      <c r="O4293" s="43">
        <v>13.2</v>
      </c>
      <c r="P4293" s="42">
        <v>70</v>
      </c>
      <c r="Q4293" s="42">
        <v>5</v>
      </c>
      <c r="R4293" s="42">
        <v>0</v>
      </c>
    </row>
    <row r="4294" spans="1:18" x14ac:dyDescent="0.3">
      <c r="A4294" t="s">
        <v>3923</v>
      </c>
      <c r="B4294" s="17">
        <v>45153</v>
      </c>
      <c r="C4294" t="s">
        <v>3917</v>
      </c>
      <c r="D4294" t="s">
        <v>3918</v>
      </c>
      <c r="E4294" t="s">
        <v>3919</v>
      </c>
      <c r="F4294" t="s">
        <v>3931</v>
      </c>
      <c r="G4294" t="s">
        <v>3921</v>
      </c>
      <c r="H4294" t="s">
        <v>3876</v>
      </c>
      <c r="I4294">
        <v>66.099999999999909</v>
      </c>
      <c r="J4294" s="41">
        <v>7.5000000000000006E-3</v>
      </c>
      <c r="K4294" s="42">
        <v>0.49574999999999936</v>
      </c>
      <c r="L4294" s="43">
        <v>1.2189999999999996</v>
      </c>
      <c r="M4294" s="42">
        <v>0.60431924999999909</v>
      </c>
      <c r="N4294">
        <v>2</v>
      </c>
      <c r="O4294" s="43">
        <v>44.4</v>
      </c>
      <c r="P4294" s="42">
        <v>39</v>
      </c>
      <c r="Q4294" s="42">
        <v>4</v>
      </c>
      <c r="R4294" s="42">
        <v>6</v>
      </c>
    </row>
    <row r="4295" spans="1:18" x14ac:dyDescent="0.3">
      <c r="A4295" t="s">
        <v>3923</v>
      </c>
      <c r="B4295" s="17">
        <v>45154</v>
      </c>
      <c r="C4295" t="s">
        <v>3917</v>
      </c>
      <c r="D4295" t="s">
        <v>3918</v>
      </c>
      <c r="E4295" t="s">
        <v>3919</v>
      </c>
      <c r="F4295" t="s">
        <v>3931</v>
      </c>
      <c r="G4295" t="s">
        <v>3921</v>
      </c>
      <c r="H4295" t="s">
        <v>3876</v>
      </c>
      <c r="I4295">
        <v>97.099999999999909</v>
      </c>
      <c r="J4295" s="41">
        <v>1.1699999999999999E-2</v>
      </c>
      <c r="K4295" s="42">
        <v>1.1360699999999988</v>
      </c>
      <c r="L4295" s="43">
        <v>0.21850000000000003</v>
      </c>
      <c r="M4295" s="42">
        <v>0.24823129499999977</v>
      </c>
      <c r="N4295">
        <v>1</v>
      </c>
      <c r="O4295" s="43">
        <v>50.4</v>
      </c>
      <c r="P4295" s="42">
        <v>26</v>
      </c>
      <c r="Q4295" s="42">
        <v>1</v>
      </c>
      <c r="R4295" s="42">
        <v>13.5</v>
      </c>
    </row>
    <row r="4296" spans="1:18" x14ac:dyDescent="0.3">
      <c r="A4296" t="s">
        <v>3923</v>
      </c>
      <c r="B4296" s="17">
        <v>45155</v>
      </c>
      <c r="C4296" t="s">
        <v>3917</v>
      </c>
      <c r="D4296" t="s">
        <v>3918</v>
      </c>
      <c r="E4296" t="s">
        <v>3919</v>
      </c>
      <c r="F4296" t="s">
        <v>3931</v>
      </c>
      <c r="G4296" t="s">
        <v>3921</v>
      </c>
      <c r="H4296" t="s">
        <v>3876</v>
      </c>
      <c r="I4296">
        <v>358.69999999999993</v>
      </c>
      <c r="J4296" s="41">
        <v>8.199999999999999E-3</v>
      </c>
      <c r="K4296" s="42">
        <v>2.941339999999999</v>
      </c>
      <c r="L4296" s="43">
        <v>1.2419999999999998</v>
      </c>
      <c r="M4296" s="42">
        <v>3.653144279999998</v>
      </c>
      <c r="N4296">
        <v>6</v>
      </c>
      <c r="O4296" s="43">
        <v>280.8</v>
      </c>
      <c r="P4296" s="42">
        <v>33</v>
      </c>
      <c r="Q4296" s="42">
        <v>5</v>
      </c>
      <c r="R4296" s="42">
        <v>4.5</v>
      </c>
    </row>
    <row r="4297" spans="1:18" x14ac:dyDescent="0.3">
      <c r="A4297" t="s">
        <v>3923</v>
      </c>
      <c r="B4297" s="17">
        <v>45156</v>
      </c>
      <c r="C4297" t="s">
        <v>3917</v>
      </c>
      <c r="D4297" t="s">
        <v>3918</v>
      </c>
      <c r="E4297" t="s">
        <v>3919</v>
      </c>
      <c r="F4297" t="s">
        <v>3931</v>
      </c>
      <c r="G4297" t="s">
        <v>3921</v>
      </c>
      <c r="H4297" t="s">
        <v>3876</v>
      </c>
      <c r="I4297">
        <v>235.69999999999982</v>
      </c>
      <c r="J4297" s="41">
        <v>6.7000000000000002E-3</v>
      </c>
      <c r="K4297" s="42">
        <v>1.5791899999999988</v>
      </c>
      <c r="L4297" s="43">
        <v>1.38</v>
      </c>
      <c r="M4297" s="42">
        <v>2.1792821999999981</v>
      </c>
      <c r="N4297">
        <v>3</v>
      </c>
      <c r="O4297" s="43">
        <v>82.8</v>
      </c>
      <c r="P4297" s="42">
        <v>33</v>
      </c>
      <c r="Q4297" s="42">
        <v>0</v>
      </c>
      <c r="R4297" s="42">
        <v>0</v>
      </c>
    </row>
    <row r="4298" spans="1:18" x14ac:dyDescent="0.3">
      <c r="A4298" t="s">
        <v>3923</v>
      </c>
      <c r="B4298" s="17">
        <v>45157</v>
      </c>
      <c r="C4298" t="s">
        <v>3917</v>
      </c>
      <c r="D4298" t="s">
        <v>3918</v>
      </c>
      <c r="E4298" t="s">
        <v>3919</v>
      </c>
      <c r="F4298" t="s">
        <v>3931</v>
      </c>
      <c r="G4298" t="s">
        <v>3921</v>
      </c>
      <c r="H4298" t="s">
        <v>3876</v>
      </c>
      <c r="I4298">
        <v>169.69999999999982</v>
      </c>
      <c r="J4298" s="41">
        <v>1.49E-2</v>
      </c>
      <c r="K4298" s="42">
        <v>2.5285299999999973</v>
      </c>
      <c r="L4298" s="43">
        <v>0.97749999999999959</v>
      </c>
      <c r="M4298" s="42">
        <v>2.4716380749999964</v>
      </c>
      <c r="N4298">
        <v>7</v>
      </c>
      <c r="O4298" s="43">
        <v>259.2</v>
      </c>
      <c r="P4298" s="42">
        <v>48</v>
      </c>
      <c r="Q4298" s="42">
        <v>3</v>
      </c>
      <c r="R4298" s="42">
        <v>6</v>
      </c>
    </row>
    <row r="4299" spans="1:18" x14ac:dyDescent="0.3">
      <c r="A4299" t="s">
        <v>3923</v>
      </c>
      <c r="B4299" s="17">
        <v>45158</v>
      </c>
      <c r="C4299" t="s">
        <v>3917</v>
      </c>
      <c r="D4299" t="s">
        <v>3918</v>
      </c>
      <c r="E4299" t="s">
        <v>3919</v>
      </c>
      <c r="F4299" t="s">
        <v>3931</v>
      </c>
      <c r="G4299" t="s">
        <v>3921</v>
      </c>
      <c r="H4299" t="s">
        <v>3876</v>
      </c>
      <c r="I4299">
        <v>189.69999999999982</v>
      </c>
      <c r="J4299" s="41">
        <v>7.2999999999999992E-3</v>
      </c>
      <c r="K4299" s="42">
        <v>1.3848099999999985</v>
      </c>
      <c r="L4299" s="43">
        <v>0.95449999999999957</v>
      </c>
      <c r="M4299" s="42">
        <v>1.321801144999998</v>
      </c>
      <c r="N4299">
        <v>5</v>
      </c>
      <c r="O4299" s="43">
        <v>343.2</v>
      </c>
      <c r="P4299" s="42">
        <v>32</v>
      </c>
      <c r="Q4299" s="42">
        <v>3</v>
      </c>
      <c r="R4299" s="42">
        <v>7.5</v>
      </c>
    </row>
    <row r="4300" spans="1:18" x14ac:dyDescent="0.3">
      <c r="A4300" t="s">
        <v>3923</v>
      </c>
      <c r="B4300" s="17">
        <v>45159</v>
      </c>
      <c r="C4300" t="s">
        <v>3917</v>
      </c>
      <c r="D4300" t="s">
        <v>3918</v>
      </c>
      <c r="E4300" t="s">
        <v>3919</v>
      </c>
      <c r="F4300" t="s">
        <v>3931</v>
      </c>
      <c r="G4300" t="s">
        <v>3921</v>
      </c>
      <c r="H4300" t="s">
        <v>3876</v>
      </c>
      <c r="I4300">
        <v>199.79999999999995</v>
      </c>
      <c r="J4300" s="41">
        <v>7.8000000000000005E-3</v>
      </c>
      <c r="K4300" s="42">
        <v>1.5584399999999998</v>
      </c>
      <c r="L4300" s="43">
        <v>0.23000000000000007</v>
      </c>
      <c r="M4300" s="42">
        <v>0.35844120000000007</v>
      </c>
      <c r="N4300">
        <v>6</v>
      </c>
      <c r="O4300" s="43">
        <v>285.59999999999997</v>
      </c>
      <c r="P4300" s="42">
        <v>11</v>
      </c>
      <c r="Q4300" s="42">
        <v>2</v>
      </c>
      <c r="R4300" s="42">
        <v>3</v>
      </c>
    </row>
    <row r="4301" spans="1:18" x14ac:dyDescent="0.3">
      <c r="A4301" t="s">
        <v>3923</v>
      </c>
      <c r="B4301" s="17">
        <v>45160</v>
      </c>
      <c r="C4301" t="s">
        <v>3917</v>
      </c>
      <c r="D4301" t="s">
        <v>3918</v>
      </c>
      <c r="E4301" t="s">
        <v>3919</v>
      </c>
      <c r="F4301" t="s">
        <v>3931</v>
      </c>
      <c r="G4301" t="s">
        <v>3921</v>
      </c>
      <c r="H4301" t="s">
        <v>3876</v>
      </c>
      <c r="I4301">
        <v>605.29999999999995</v>
      </c>
      <c r="J4301" s="41">
        <v>1.0699999999999998E-2</v>
      </c>
      <c r="K4301" s="42">
        <v>6.476709999999998</v>
      </c>
      <c r="L4301" s="43">
        <v>0.36800000000000005</v>
      </c>
      <c r="M4301" s="42">
        <v>2.3834292799999997</v>
      </c>
      <c r="N4301">
        <v>7</v>
      </c>
      <c r="O4301" s="43">
        <v>415.2</v>
      </c>
      <c r="P4301" s="42">
        <v>44</v>
      </c>
      <c r="Q4301" s="42">
        <v>0</v>
      </c>
      <c r="R4301" s="42">
        <v>4.5</v>
      </c>
    </row>
    <row r="4302" spans="1:18" x14ac:dyDescent="0.3">
      <c r="A4302" t="s">
        <v>3923</v>
      </c>
      <c r="B4302" s="17">
        <v>45161</v>
      </c>
      <c r="C4302" t="s">
        <v>3917</v>
      </c>
      <c r="D4302" t="s">
        <v>3918</v>
      </c>
      <c r="E4302" t="s">
        <v>3919</v>
      </c>
      <c r="F4302" t="s">
        <v>3931</v>
      </c>
      <c r="G4302" t="s">
        <v>3921</v>
      </c>
      <c r="H4302" t="s">
        <v>3876</v>
      </c>
      <c r="I4302">
        <v>236.1</v>
      </c>
      <c r="J4302" s="41">
        <v>6.0000000000000001E-3</v>
      </c>
      <c r="K4302" s="42">
        <v>1.4166000000000001</v>
      </c>
      <c r="L4302" s="43">
        <v>1.0119999999999996</v>
      </c>
      <c r="M4302" s="42">
        <v>1.4335991999999995</v>
      </c>
      <c r="N4302">
        <v>3</v>
      </c>
      <c r="O4302" s="43">
        <v>147.6</v>
      </c>
      <c r="P4302" s="42">
        <v>47</v>
      </c>
      <c r="Q4302" s="42">
        <v>4</v>
      </c>
      <c r="R4302" s="42">
        <v>10.5</v>
      </c>
    </row>
    <row r="4303" spans="1:18" x14ac:dyDescent="0.3">
      <c r="A4303" t="s">
        <v>3923</v>
      </c>
      <c r="B4303" s="17">
        <v>45162</v>
      </c>
      <c r="C4303" t="s">
        <v>3917</v>
      </c>
      <c r="D4303" t="s">
        <v>3918</v>
      </c>
      <c r="E4303" t="s">
        <v>3919</v>
      </c>
      <c r="F4303" t="s">
        <v>3931</v>
      </c>
      <c r="G4303" t="s">
        <v>3921</v>
      </c>
      <c r="H4303" t="s">
        <v>3876</v>
      </c>
      <c r="I4303">
        <v>406.09999999999991</v>
      </c>
      <c r="J4303" s="41">
        <v>1.4600000000000002E-2</v>
      </c>
      <c r="K4303" s="42">
        <v>5.9290599999999998</v>
      </c>
      <c r="L4303" s="43">
        <v>0.17250000000000001</v>
      </c>
      <c r="M4303" s="42">
        <v>1.0227628500000001</v>
      </c>
      <c r="N4303">
        <v>7</v>
      </c>
      <c r="O4303" s="43">
        <v>223.2</v>
      </c>
      <c r="P4303" s="42">
        <v>39</v>
      </c>
      <c r="Q4303" s="42">
        <v>2</v>
      </c>
      <c r="R4303" s="42">
        <v>3</v>
      </c>
    </row>
    <row r="4304" spans="1:18" x14ac:dyDescent="0.3">
      <c r="A4304" t="s">
        <v>3923</v>
      </c>
      <c r="B4304" s="17">
        <v>45163</v>
      </c>
      <c r="C4304" t="s">
        <v>3917</v>
      </c>
      <c r="D4304" t="s">
        <v>3918</v>
      </c>
      <c r="E4304" t="s">
        <v>3919</v>
      </c>
      <c r="F4304" t="s">
        <v>3931</v>
      </c>
      <c r="G4304" t="s">
        <v>3921</v>
      </c>
      <c r="H4304" t="s">
        <v>3876</v>
      </c>
      <c r="I4304">
        <v>542.09999999999991</v>
      </c>
      <c r="J4304" s="41">
        <v>4.3999999999999985E-3</v>
      </c>
      <c r="K4304" s="42">
        <v>2.3852399999999987</v>
      </c>
      <c r="L4304" s="43">
        <v>0.47149999999999997</v>
      </c>
      <c r="M4304" s="42">
        <v>1.1246406599999994</v>
      </c>
      <c r="N4304">
        <v>5</v>
      </c>
      <c r="O4304" s="43">
        <v>303.59999999999997</v>
      </c>
      <c r="P4304" s="42">
        <v>42</v>
      </c>
      <c r="Q4304" s="42">
        <v>2</v>
      </c>
      <c r="R4304" s="42">
        <v>6</v>
      </c>
    </row>
    <row r="4305" spans="1:18" x14ac:dyDescent="0.3">
      <c r="A4305" t="s">
        <v>3923</v>
      </c>
      <c r="B4305" s="17">
        <v>45164</v>
      </c>
      <c r="C4305" t="s">
        <v>3917</v>
      </c>
      <c r="D4305" t="s">
        <v>3918</v>
      </c>
      <c r="E4305" t="s">
        <v>3919</v>
      </c>
      <c r="F4305" t="s">
        <v>3931</v>
      </c>
      <c r="G4305" t="s">
        <v>3921</v>
      </c>
      <c r="H4305" t="s">
        <v>3876</v>
      </c>
      <c r="I4305">
        <v>377.39999999999986</v>
      </c>
      <c r="J4305" s="41">
        <v>5.899999999999999E-3</v>
      </c>
      <c r="K4305" s="42">
        <v>2.226659999999999</v>
      </c>
      <c r="L4305" s="43">
        <v>0.51750000000000007</v>
      </c>
      <c r="M4305" s="42">
        <v>1.1522965499999995</v>
      </c>
      <c r="N4305">
        <v>4</v>
      </c>
      <c r="O4305" s="43">
        <v>226.79999999999998</v>
      </c>
      <c r="P4305" s="42">
        <v>34</v>
      </c>
      <c r="Q4305" s="42">
        <v>6</v>
      </c>
      <c r="R4305" s="42">
        <v>7.5</v>
      </c>
    </row>
    <row r="4306" spans="1:18" x14ac:dyDescent="0.3">
      <c r="A4306" t="s">
        <v>3923</v>
      </c>
      <c r="B4306" s="17">
        <v>45165</v>
      </c>
      <c r="C4306" t="s">
        <v>3917</v>
      </c>
      <c r="D4306" t="s">
        <v>3918</v>
      </c>
      <c r="E4306" t="s">
        <v>3919</v>
      </c>
      <c r="F4306" t="s">
        <v>3931</v>
      </c>
      <c r="G4306" t="s">
        <v>3921</v>
      </c>
      <c r="H4306" t="s">
        <v>3876</v>
      </c>
      <c r="I4306">
        <v>85.600000000000094</v>
      </c>
      <c r="J4306" s="41">
        <v>8.5000000000000006E-3</v>
      </c>
      <c r="K4306" s="42">
        <v>0.7276000000000008</v>
      </c>
      <c r="L4306" s="43">
        <v>0.96599999999999964</v>
      </c>
      <c r="M4306" s="42">
        <v>0.70286160000000053</v>
      </c>
      <c r="N4306">
        <v>6</v>
      </c>
      <c r="O4306" s="43">
        <v>363.59999999999997</v>
      </c>
      <c r="P4306" s="42">
        <v>56</v>
      </c>
      <c r="Q4306" s="42">
        <v>2</v>
      </c>
      <c r="R4306" s="42">
        <v>3</v>
      </c>
    </row>
    <row r="4307" spans="1:18" x14ac:dyDescent="0.3">
      <c r="A4307" t="s">
        <v>3923</v>
      </c>
      <c r="B4307" s="17">
        <v>45166</v>
      </c>
      <c r="C4307" t="s">
        <v>3917</v>
      </c>
      <c r="D4307" t="s">
        <v>3918</v>
      </c>
      <c r="E4307" t="s">
        <v>3919</v>
      </c>
      <c r="F4307" t="s">
        <v>3931</v>
      </c>
      <c r="G4307" t="s">
        <v>3921</v>
      </c>
      <c r="H4307" t="s">
        <v>3876</v>
      </c>
      <c r="I4307">
        <v>331</v>
      </c>
      <c r="J4307" s="41">
        <v>5.5999999999999991E-3</v>
      </c>
      <c r="K4307" s="42">
        <v>1.8535999999999997</v>
      </c>
      <c r="L4307" s="43">
        <v>0.87399999999999967</v>
      </c>
      <c r="M4307" s="42">
        <v>1.6200463999999992</v>
      </c>
      <c r="N4307">
        <v>4</v>
      </c>
      <c r="O4307" s="43">
        <v>241.2</v>
      </c>
      <c r="P4307" s="42">
        <v>70</v>
      </c>
      <c r="Q4307" s="42">
        <v>0</v>
      </c>
      <c r="R4307" s="42">
        <v>1.5</v>
      </c>
    </row>
    <row r="4308" spans="1:18" x14ac:dyDescent="0.3">
      <c r="A4308" t="s">
        <v>3923</v>
      </c>
      <c r="B4308" s="17">
        <v>45167</v>
      </c>
      <c r="C4308" t="s">
        <v>3917</v>
      </c>
      <c r="D4308" t="s">
        <v>3918</v>
      </c>
      <c r="E4308" t="s">
        <v>3919</v>
      </c>
      <c r="F4308" t="s">
        <v>3931</v>
      </c>
      <c r="G4308" t="s">
        <v>3921</v>
      </c>
      <c r="H4308" t="s">
        <v>3876</v>
      </c>
      <c r="I4308">
        <v>88.300000000000196</v>
      </c>
      <c r="J4308" s="41">
        <v>1.0600000000000002E-2</v>
      </c>
      <c r="K4308" s="42">
        <v>0.93598000000000225</v>
      </c>
      <c r="L4308" s="43">
        <v>1.4374999999999996</v>
      </c>
      <c r="M4308" s="42">
        <v>1.3454712500000028</v>
      </c>
      <c r="N4308">
        <v>4</v>
      </c>
      <c r="O4308" s="43">
        <v>186</v>
      </c>
      <c r="P4308" s="42">
        <v>58</v>
      </c>
      <c r="Q4308" s="42">
        <v>1</v>
      </c>
      <c r="R4308" s="42">
        <v>4.5</v>
      </c>
    </row>
    <row r="4309" spans="1:18" x14ac:dyDescent="0.3">
      <c r="A4309" t="s">
        <v>3923</v>
      </c>
      <c r="B4309" s="17">
        <v>45168</v>
      </c>
      <c r="C4309" t="s">
        <v>3917</v>
      </c>
      <c r="D4309" t="s">
        <v>3918</v>
      </c>
      <c r="E4309" t="s">
        <v>3919</v>
      </c>
      <c r="F4309" t="s">
        <v>3931</v>
      </c>
      <c r="G4309" t="s">
        <v>3921</v>
      </c>
      <c r="H4309" t="s">
        <v>3876</v>
      </c>
      <c r="I4309">
        <v>211.6</v>
      </c>
      <c r="J4309" s="41">
        <v>9.6000000000000009E-3</v>
      </c>
      <c r="K4309" s="42">
        <v>2.0313600000000003</v>
      </c>
      <c r="L4309" s="43">
        <v>0.26450000000000001</v>
      </c>
      <c r="M4309" s="42">
        <v>0.53729472000000011</v>
      </c>
      <c r="N4309">
        <v>4</v>
      </c>
      <c r="O4309" s="43">
        <v>204</v>
      </c>
      <c r="P4309" s="42">
        <v>46</v>
      </c>
      <c r="Q4309" s="42">
        <v>8</v>
      </c>
      <c r="R4309" s="42">
        <v>6</v>
      </c>
    </row>
    <row r="4310" spans="1:18" x14ac:dyDescent="0.3">
      <c r="A4310" t="s">
        <v>3923</v>
      </c>
      <c r="B4310" s="17">
        <v>45169</v>
      </c>
      <c r="C4310" t="s">
        <v>3917</v>
      </c>
      <c r="D4310" t="s">
        <v>3918</v>
      </c>
      <c r="E4310" t="s">
        <v>3919</v>
      </c>
      <c r="F4310" t="s">
        <v>3931</v>
      </c>
      <c r="G4310" t="s">
        <v>3921</v>
      </c>
      <c r="H4310" t="s">
        <v>3876</v>
      </c>
      <c r="I4310">
        <v>64.5</v>
      </c>
      <c r="J4310" s="41">
        <v>8.6E-3</v>
      </c>
      <c r="K4310" s="42">
        <v>0.55469999999999997</v>
      </c>
      <c r="L4310" s="43">
        <v>1.4374999999999996</v>
      </c>
      <c r="M4310" s="42">
        <v>0.79738124999999971</v>
      </c>
      <c r="N4310">
        <v>5</v>
      </c>
      <c r="O4310" s="43">
        <v>303.59999999999997</v>
      </c>
      <c r="P4310" s="42">
        <v>12</v>
      </c>
      <c r="Q4310" s="42">
        <v>10</v>
      </c>
      <c r="R4310" s="42">
        <v>6</v>
      </c>
    </row>
    <row r="4311" spans="1:18" x14ac:dyDescent="0.3">
      <c r="A4311" t="s">
        <v>3924</v>
      </c>
      <c r="B4311" s="17">
        <v>45170</v>
      </c>
      <c r="C4311" t="s">
        <v>3917</v>
      </c>
      <c r="D4311" t="s">
        <v>3918</v>
      </c>
      <c r="E4311" t="s">
        <v>3919</v>
      </c>
      <c r="F4311" t="s">
        <v>3931</v>
      </c>
      <c r="G4311" t="s">
        <v>3921</v>
      </c>
      <c r="H4311" t="s">
        <v>3876</v>
      </c>
      <c r="I4311">
        <v>1325</v>
      </c>
      <c r="J4311" s="41">
        <v>8.2999999999999984E-3</v>
      </c>
      <c r="K4311" s="42">
        <v>10.997499999999997</v>
      </c>
      <c r="L4311" s="43">
        <v>1.1039999999999996</v>
      </c>
      <c r="M4311" s="42">
        <v>12.141239999999993</v>
      </c>
      <c r="N4311">
        <v>4</v>
      </c>
      <c r="O4311" s="43">
        <v>343.2</v>
      </c>
      <c r="P4311" s="42">
        <v>44</v>
      </c>
      <c r="Q4311" s="42">
        <v>6</v>
      </c>
      <c r="R4311" s="42">
        <v>6</v>
      </c>
    </row>
    <row r="4312" spans="1:18" x14ac:dyDescent="0.3">
      <c r="A4312" t="s">
        <v>3924</v>
      </c>
      <c r="B4312" s="17">
        <v>45171</v>
      </c>
      <c r="C4312" t="s">
        <v>3917</v>
      </c>
      <c r="D4312" t="s">
        <v>3918</v>
      </c>
      <c r="E4312" t="s">
        <v>3919</v>
      </c>
      <c r="F4312" t="s">
        <v>3931</v>
      </c>
      <c r="G4312" t="s">
        <v>3921</v>
      </c>
      <c r="H4312" t="s">
        <v>3876</v>
      </c>
      <c r="I4312">
        <v>1101</v>
      </c>
      <c r="J4312" s="41">
        <v>1.4800000000000001E-2</v>
      </c>
      <c r="K4312" s="42">
        <v>16.294800000000002</v>
      </c>
      <c r="L4312" s="43">
        <v>0.48299999999999987</v>
      </c>
      <c r="M4312" s="42">
        <v>7.8703883999999986</v>
      </c>
      <c r="N4312">
        <v>5</v>
      </c>
      <c r="O4312" s="43">
        <v>282</v>
      </c>
      <c r="P4312" s="42">
        <v>37</v>
      </c>
      <c r="Q4312" s="42">
        <v>9</v>
      </c>
      <c r="R4312" s="42">
        <v>3</v>
      </c>
    </row>
    <row r="4313" spans="1:18" x14ac:dyDescent="0.3">
      <c r="A4313" t="s">
        <v>3924</v>
      </c>
      <c r="B4313" s="17">
        <v>45172</v>
      </c>
      <c r="C4313" t="s">
        <v>3917</v>
      </c>
      <c r="D4313" t="s">
        <v>3918</v>
      </c>
      <c r="E4313" t="s">
        <v>3919</v>
      </c>
      <c r="F4313" t="s">
        <v>3931</v>
      </c>
      <c r="G4313" t="s">
        <v>3921</v>
      </c>
      <c r="H4313" t="s">
        <v>3876</v>
      </c>
      <c r="I4313">
        <v>703</v>
      </c>
      <c r="J4313" s="41">
        <v>1.4500000000000002E-2</v>
      </c>
      <c r="K4313" s="42">
        <v>10.193500000000002</v>
      </c>
      <c r="L4313" s="43">
        <v>0.13800000000000004</v>
      </c>
      <c r="M4313" s="42">
        <v>1.4067030000000007</v>
      </c>
      <c r="N4313">
        <v>7</v>
      </c>
      <c r="O4313" s="43">
        <v>177.6</v>
      </c>
      <c r="P4313" s="42">
        <v>36</v>
      </c>
      <c r="Q4313" s="42">
        <v>0</v>
      </c>
      <c r="R4313" s="42">
        <v>1.5</v>
      </c>
    </row>
    <row r="4314" spans="1:18" x14ac:dyDescent="0.3">
      <c r="A4314" t="s">
        <v>3924</v>
      </c>
      <c r="B4314" s="17">
        <v>45173</v>
      </c>
      <c r="C4314" t="s">
        <v>3917</v>
      </c>
      <c r="D4314" t="s">
        <v>3918</v>
      </c>
      <c r="E4314" t="s">
        <v>3919</v>
      </c>
      <c r="F4314" t="s">
        <v>3931</v>
      </c>
      <c r="G4314" t="s">
        <v>3921</v>
      </c>
      <c r="H4314" t="s">
        <v>3876</v>
      </c>
      <c r="I4314">
        <v>1103</v>
      </c>
      <c r="J4314" s="41">
        <v>4.4999999999999979E-3</v>
      </c>
      <c r="K4314" s="42">
        <v>4.963499999999998</v>
      </c>
      <c r="L4314" s="43">
        <v>0.54049999999999976</v>
      </c>
      <c r="M4314" s="42">
        <v>2.6827717499999979</v>
      </c>
      <c r="N4314">
        <v>4</v>
      </c>
      <c r="O4314" s="43">
        <v>283.2</v>
      </c>
      <c r="P4314" s="42">
        <v>44</v>
      </c>
      <c r="Q4314" s="42">
        <v>3</v>
      </c>
      <c r="R4314" s="42">
        <v>0</v>
      </c>
    </row>
    <row r="4315" spans="1:18" x14ac:dyDescent="0.3">
      <c r="A4315" t="s">
        <v>3924</v>
      </c>
      <c r="B4315" s="17">
        <v>45174</v>
      </c>
      <c r="C4315" t="s">
        <v>3917</v>
      </c>
      <c r="D4315" t="s">
        <v>3918</v>
      </c>
      <c r="E4315" t="s">
        <v>3919</v>
      </c>
      <c r="F4315" t="s">
        <v>3931</v>
      </c>
      <c r="G4315" t="s">
        <v>3921</v>
      </c>
      <c r="H4315" t="s">
        <v>3876</v>
      </c>
      <c r="I4315">
        <v>1021</v>
      </c>
      <c r="J4315" s="41">
        <v>1.06E-2</v>
      </c>
      <c r="K4315" s="42">
        <v>10.8226</v>
      </c>
      <c r="L4315" s="43">
        <v>9.2000000000000054E-2</v>
      </c>
      <c r="M4315" s="42">
        <v>0.99567920000000054</v>
      </c>
      <c r="N4315">
        <v>3</v>
      </c>
      <c r="O4315" s="43">
        <v>279.59999999999997</v>
      </c>
      <c r="P4315" s="42">
        <v>42</v>
      </c>
      <c r="Q4315" s="42">
        <v>4</v>
      </c>
      <c r="R4315" s="42">
        <v>4.5</v>
      </c>
    </row>
    <row r="4316" spans="1:18" x14ac:dyDescent="0.3">
      <c r="A4316" t="s">
        <v>3924</v>
      </c>
      <c r="B4316" s="17">
        <v>45175</v>
      </c>
      <c r="C4316" t="s">
        <v>3917</v>
      </c>
      <c r="D4316" t="s">
        <v>3918</v>
      </c>
      <c r="E4316" t="s">
        <v>3919</v>
      </c>
      <c r="F4316" t="s">
        <v>3931</v>
      </c>
      <c r="G4316" t="s">
        <v>3921</v>
      </c>
      <c r="H4316" t="s">
        <v>3876</v>
      </c>
      <c r="I4316">
        <v>771</v>
      </c>
      <c r="J4316" s="41">
        <v>8.2999999999999984E-3</v>
      </c>
      <c r="K4316" s="42">
        <v>6.3992999999999984</v>
      </c>
      <c r="L4316" s="43">
        <v>0.8049999999999996</v>
      </c>
      <c r="M4316" s="42">
        <v>5.1514364999999964</v>
      </c>
      <c r="N4316">
        <v>7</v>
      </c>
      <c r="O4316" s="43">
        <v>320.39999999999998</v>
      </c>
      <c r="P4316" s="42">
        <v>18</v>
      </c>
      <c r="Q4316" s="42">
        <v>3</v>
      </c>
      <c r="R4316" s="42">
        <v>3</v>
      </c>
    </row>
    <row r="4317" spans="1:18" x14ac:dyDescent="0.3">
      <c r="A4317" t="s">
        <v>3924</v>
      </c>
      <c r="B4317" s="17">
        <v>45176</v>
      </c>
      <c r="C4317" t="s">
        <v>3917</v>
      </c>
      <c r="D4317" t="s">
        <v>3918</v>
      </c>
      <c r="E4317" t="s">
        <v>3919</v>
      </c>
      <c r="F4317" t="s">
        <v>3931</v>
      </c>
      <c r="G4317" t="s">
        <v>3921</v>
      </c>
      <c r="H4317" t="s">
        <v>3876</v>
      </c>
      <c r="I4317">
        <v>1772</v>
      </c>
      <c r="J4317" s="41">
        <v>9.1999999999999998E-3</v>
      </c>
      <c r="K4317" s="42">
        <v>16.302399999999999</v>
      </c>
      <c r="L4317" s="43">
        <v>1.2074999999999998</v>
      </c>
      <c r="M4317" s="42">
        <v>19.685147999999995</v>
      </c>
      <c r="N4317">
        <v>5</v>
      </c>
      <c r="O4317" s="43">
        <v>321.59999999999997</v>
      </c>
      <c r="P4317" s="42">
        <v>22</v>
      </c>
      <c r="Q4317" s="42">
        <v>1</v>
      </c>
      <c r="R4317" s="42">
        <v>10.5</v>
      </c>
    </row>
    <row r="4318" spans="1:18" x14ac:dyDescent="0.3">
      <c r="A4318" t="s">
        <v>3924</v>
      </c>
      <c r="B4318" s="17">
        <v>45177</v>
      </c>
      <c r="C4318" t="s">
        <v>3917</v>
      </c>
      <c r="D4318" t="s">
        <v>3918</v>
      </c>
      <c r="E4318" t="s">
        <v>3919</v>
      </c>
      <c r="F4318" t="s">
        <v>3931</v>
      </c>
      <c r="G4318" t="s">
        <v>3921</v>
      </c>
      <c r="H4318" t="s">
        <v>3876</v>
      </c>
      <c r="I4318">
        <v>1155</v>
      </c>
      <c r="J4318" s="41">
        <v>9.9999999999999985E-3</v>
      </c>
      <c r="K4318" s="42">
        <v>11.549999999999999</v>
      </c>
      <c r="L4318" s="43">
        <v>0.90849999999999975</v>
      </c>
      <c r="M4318" s="42">
        <v>10.493174999999995</v>
      </c>
      <c r="N4318">
        <v>3</v>
      </c>
      <c r="O4318" s="43">
        <v>97.2</v>
      </c>
      <c r="P4318" s="42">
        <v>30</v>
      </c>
      <c r="Q4318" s="42">
        <v>16</v>
      </c>
      <c r="R4318" s="42">
        <v>6</v>
      </c>
    </row>
    <row r="4319" spans="1:18" x14ac:dyDescent="0.3">
      <c r="A4319" t="s">
        <v>3924</v>
      </c>
      <c r="B4319" s="17">
        <v>45178</v>
      </c>
      <c r="C4319" t="s">
        <v>3917</v>
      </c>
      <c r="D4319" t="s">
        <v>3918</v>
      </c>
      <c r="E4319" t="s">
        <v>3919</v>
      </c>
      <c r="F4319" t="s">
        <v>3931</v>
      </c>
      <c r="G4319" t="s">
        <v>3921</v>
      </c>
      <c r="H4319" t="s">
        <v>3876</v>
      </c>
      <c r="I4319">
        <v>847</v>
      </c>
      <c r="J4319" s="41">
        <v>1.4499999999999999E-2</v>
      </c>
      <c r="K4319" s="42">
        <v>12.281499999999999</v>
      </c>
      <c r="L4319" s="43">
        <v>0.79349999999999965</v>
      </c>
      <c r="M4319" s="42">
        <v>9.7453702499999952</v>
      </c>
      <c r="N4319">
        <v>7</v>
      </c>
      <c r="O4319" s="43">
        <v>588</v>
      </c>
      <c r="P4319" s="42">
        <v>74</v>
      </c>
      <c r="Q4319" s="42">
        <v>4</v>
      </c>
      <c r="R4319" s="42">
        <v>10.5</v>
      </c>
    </row>
    <row r="4320" spans="1:18" x14ac:dyDescent="0.3">
      <c r="A4320" t="s">
        <v>3924</v>
      </c>
      <c r="B4320" s="17">
        <v>45179</v>
      </c>
      <c r="C4320" t="s">
        <v>3917</v>
      </c>
      <c r="D4320" t="s">
        <v>3918</v>
      </c>
      <c r="E4320" t="s">
        <v>3919</v>
      </c>
      <c r="F4320" t="s">
        <v>3931</v>
      </c>
      <c r="G4320" t="s">
        <v>3921</v>
      </c>
      <c r="H4320" t="s">
        <v>3876</v>
      </c>
      <c r="I4320">
        <v>1320</v>
      </c>
      <c r="J4320" s="41">
        <v>7.2000000000000015E-3</v>
      </c>
      <c r="K4320" s="42">
        <v>9.5040000000000013</v>
      </c>
      <c r="L4320" s="43">
        <v>0.94299999999999973</v>
      </c>
      <c r="M4320" s="42">
        <v>8.9622719999999987</v>
      </c>
      <c r="N4320">
        <v>4</v>
      </c>
      <c r="O4320" s="43">
        <v>288</v>
      </c>
      <c r="P4320" s="42">
        <v>35</v>
      </c>
      <c r="Q4320" s="42">
        <v>0</v>
      </c>
      <c r="R4320" s="42">
        <v>6</v>
      </c>
    </row>
    <row r="4321" spans="1:18" x14ac:dyDescent="0.3">
      <c r="A4321" t="s">
        <v>3924</v>
      </c>
      <c r="B4321" s="17">
        <v>45180</v>
      </c>
      <c r="C4321" t="s">
        <v>3917</v>
      </c>
      <c r="D4321" t="s">
        <v>3918</v>
      </c>
      <c r="E4321" t="s">
        <v>3919</v>
      </c>
      <c r="F4321" t="s">
        <v>3931</v>
      </c>
      <c r="G4321" t="s">
        <v>3921</v>
      </c>
      <c r="H4321" t="s">
        <v>3876</v>
      </c>
      <c r="I4321">
        <v>1550</v>
      </c>
      <c r="J4321" s="41">
        <v>9.6000000000000009E-3</v>
      </c>
      <c r="K4321" s="42">
        <v>14.88</v>
      </c>
      <c r="L4321" s="43">
        <v>0.91999999999999971</v>
      </c>
      <c r="M4321" s="42">
        <v>13.689599999999997</v>
      </c>
      <c r="N4321">
        <v>6</v>
      </c>
      <c r="O4321" s="43">
        <v>327.59999999999997</v>
      </c>
      <c r="P4321" s="42">
        <v>71</v>
      </c>
      <c r="Q4321" s="42">
        <v>11</v>
      </c>
      <c r="R4321" s="42">
        <v>3</v>
      </c>
    </row>
    <row r="4322" spans="1:18" x14ac:dyDescent="0.3">
      <c r="A4322" t="s">
        <v>3924</v>
      </c>
      <c r="B4322" s="17">
        <v>45181</v>
      </c>
      <c r="C4322" t="s">
        <v>3917</v>
      </c>
      <c r="D4322" t="s">
        <v>3918</v>
      </c>
      <c r="E4322" t="s">
        <v>3919</v>
      </c>
      <c r="F4322" t="s">
        <v>3931</v>
      </c>
      <c r="G4322" t="s">
        <v>3921</v>
      </c>
      <c r="H4322" t="s">
        <v>3876</v>
      </c>
      <c r="I4322">
        <v>1424</v>
      </c>
      <c r="J4322" s="41">
        <v>1.26E-2</v>
      </c>
      <c r="K4322" s="42">
        <v>17.942399999999999</v>
      </c>
      <c r="L4322" s="43">
        <v>0.59799999999999975</v>
      </c>
      <c r="M4322" s="42">
        <v>10.729555199999995</v>
      </c>
      <c r="N4322">
        <v>6</v>
      </c>
      <c r="O4322" s="43">
        <v>303.59999999999997</v>
      </c>
      <c r="P4322" s="42">
        <v>56</v>
      </c>
      <c r="Q4322" s="42">
        <v>4</v>
      </c>
      <c r="R4322" s="42">
        <v>4.5</v>
      </c>
    </row>
    <row r="4323" spans="1:18" x14ac:dyDescent="0.3">
      <c r="A4323" t="s">
        <v>3924</v>
      </c>
      <c r="B4323" s="17">
        <v>45182</v>
      </c>
      <c r="C4323" t="s">
        <v>3917</v>
      </c>
      <c r="D4323" t="s">
        <v>3918</v>
      </c>
      <c r="E4323" t="s">
        <v>3919</v>
      </c>
      <c r="F4323" t="s">
        <v>3931</v>
      </c>
      <c r="G4323" t="s">
        <v>3921</v>
      </c>
      <c r="H4323" t="s">
        <v>3876</v>
      </c>
      <c r="I4323">
        <v>684</v>
      </c>
      <c r="J4323" s="41">
        <v>1.2999999999999998E-2</v>
      </c>
      <c r="K4323" s="42">
        <v>8.8919999999999977</v>
      </c>
      <c r="L4323" s="43">
        <v>1.0579999999999996</v>
      </c>
      <c r="M4323" s="42">
        <v>9.4077359999999945</v>
      </c>
      <c r="N4323">
        <v>4</v>
      </c>
      <c r="O4323" s="43">
        <v>140.4</v>
      </c>
      <c r="P4323" s="42">
        <v>26</v>
      </c>
      <c r="Q4323" s="42">
        <v>4</v>
      </c>
      <c r="R4323" s="42">
        <v>4.5</v>
      </c>
    </row>
    <row r="4324" spans="1:18" x14ac:dyDescent="0.3">
      <c r="A4324" t="s">
        <v>3924</v>
      </c>
      <c r="B4324" s="17">
        <v>45183</v>
      </c>
      <c r="C4324" t="s">
        <v>3917</v>
      </c>
      <c r="D4324" t="s">
        <v>3918</v>
      </c>
      <c r="E4324" t="s">
        <v>3919</v>
      </c>
      <c r="F4324" t="s">
        <v>3931</v>
      </c>
      <c r="G4324" t="s">
        <v>3921</v>
      </c>
      <c r="H4324" t="s">
        <v>3876</v>
      </c>
      <c r="I4324">
        <v>863</v>
      </c>
      <c r="J4324" s="41">
        <v>5.899999999999999E-3</v>
      </c>
      <c r="K4324" s="42">
        <v>5.0916999999999994</v>
      </c>
      <c r="L4324" s="43">
        <v>0.64399999999999979</v>
      </c>
      <c r="M4324" s="42">
        <v>3.2790547999999986</v>
      </c>
      <c r="N4324">
        <v>4</v>
      </c>
      <c r="O4324" s="43">
        <v>168</v>
      </c>
      <c r="P4324" s="42">
        <v>69</v>
      </c>
      <c r="Q4324" s="42">
        <v>0</v>
      </c>
      <c r="R4324" s="42">
        <v>3</v>
      </c>
    </row>
    <row r="4325" spans="1:18" x14ac:dyDescent="0.3">
      <c r="A4325" t="s">
        <v>3924</v>
      </c>
      <c r="B4325" s="17">
        <v>45184</v>
      </c>
      <c r="C4325" t="s">
        <v>3917</v>
      </c>
      <c r="D4325" t="s">
        <v>3918</v>
      </c>
      <c r="E4325" t="s">
        <v>3919</v>
      </c>
      <c r="F4325" t="s">
        <v>3931</v>
      </c>
      <c r="G4325" t="s">
        <v>3921</v>
      </c>
      <c r="H4325" t="s">
        <v>3876</v>
      </c>
      <c r="I4325">
        <v>716</v>
      </c>
      <c r="J4325" s="41">
        <v>7.1000000000000004E-3</v>
      </c>
      <c r="K4325" s="42">
        <v>5.0836000000000006</v>
      </c>
      <c r="L4325" s="43">
        <v>0.65549999999999964</v>
      </c>
      <c r="M4325" s="42">
        <v>3.3322997999999986</v>
      </c>
      <c r="N4325">
        <v>5</v>
      </c>
      <c r="O4325" s="43">
        <v>326.39999999999998</v>
      </c>
      <c r="P4325" s="42">
        <v>33</v>
      </c>
      <c r="Q4325" s="42">
        <v>4</v>
      </c>
      <c r="R4325" s="42">
        <v>1.5</v>
      </c>
    </row>
    <row r="4326" spans="1:18" x14ac:dyDescent="0.3">
      <c r="A4326" t="s">
        <v>3924</v>
      </c>
      <c r="B4326" s="17">
        <v>45185</v>
      </c>
      <c r="C4326" t="s">
        <v>3917</v>
      </c>
      <c r="D4326" t="s">
        <v>3918</v>
      </c>
      <c r="E4326" t="s">
        <v>3919</v>
      </c>
      <c r="F4326" t="s">
        <v>3931</v>
      </c>
      <c r="G4326" t="s">
        <v>3921</v>
      </c>
      <c r="H4326" t="s">
        <v>3876</v>
      </c>
      <c r="I4326">
        <v>1559</v>
      </c>
      <c r="J4326" s="41">
        <v>1.6499999999999997E-2</v>
      </c>
      <c r="K4326" s="42">
        <v>25.723499999999994</v>
      </c>
      <c r="L4326" s="43">
        <v>0.29900000000000004</v>
      </c>
      <c r="M4326" s="42">
        <v>7.6913264999999997</v>
      </c>
      <c r="N4326">
        <v>8</v>
      </c>
      <c r="O4326" s="43">
        <v>609.6</v>
      </c>
      <c r="P4326" s="42">
        <v>33</v>
      </c>
      <c r="Q4326" s="42">
        <v>6</v>
      </c>
      <c r="R4326" s="42">
        <v>3</v>
      </c>
    </row>
    <row r="4327" spans="1:18" x14ac:dyDescent="0.3">
      <c r="A4327" t="s">
        <v>3924</v>
      </c>
      <c r="B4327" s="17">
        <v>45186</v>
      </c>
      <c r="C4327" t="s">
        <v>3917</v>
      </c>
      <c r="D4327" t="s">
        <v>3918</v>
      </c>
      <c r="E4327" t="s">
        <v>3919</v>
      </c>
      <c r="F4327" t="s">
        <v>3931</v>
      </c>
      <c r="G4327" t="s">
        <v>3921</v>
      </c>
      <c r="H4327" t="s">
        <v>3876</v>
      </c>
      <c r="I4327">
        <v>1197</v>
      </c>
      <c r="J4327" s="41">
        <v>1.0699999999999998E-2</v>
      </c>
      <c r="K4327" s="42">
        <v>12.807899999999997</v>
      </c>
      <c r="L4327" s="43">
        <v>0.27600000000000002</v>
      </c>
      <c r="M4327" s="42">
        <v>3.5349803999999994</v>
      </c>
      <c r="N4327">
        <v>4</v>
      </c>
      <c r="O4327" s="43">
        <v>226.79999999999998</v>
      </c>
      <c r="P4327" s="42">
        <v>32</v>
      </c>
      <c r="Q4327" s="42">
        <v>8</v>
      </c>
      <c r="R4327" s="42">
        <v>3</v>
      </c>
    </row>
    <row r="4328" spans="1:18" x14ac:dyDescent="0.3">
      <c r="A4328" t="s">
        <v>3924</v>
      </c>
      <c r="B4328" s="17">
        <v>45187</v>
      </c>
      <c r="C4328" t="s">
        <v>3917</v>
      </c>
      <c r="D4328" t="s">
        <v>3918</v>
      </c>
      <c r="E4328" t="s">
        <v>3919</v>
      </c>
      <c r="F4328" t="s">
        <v>3931</v>
      </c>
      <c r="G4328" t="s">
        <v>3921</v>
      </c>
      <c r="H4328" t="s">
        <v>3876</v>
      </c>
      <c r="I4328">
        <v>877</v>
      </c>
      <c r="J4328" s="41">
        <v>4.4999999999999979E-3</v>
      </c>
      <c r="K4328" s="42">
        <v>3.9464999999999981</v>
      </c>
      <c r="L4328" s="43">
        <v>1.3339999999999996</v>
      </c>
      <c r="M4328" s="42">
        <v>5.2646309999999961</v>
      </c>
      <c r="N4328">
        <v>4</v>
      </c>
      <c r="O4328" s="43">
        <v>303.59999999999997</v>
      </c>
      <c r="P4328" s="42">
        <v>48</v>
      </c>
      <c r="Q4328" s="42">
        <v>12</v>
      </c>
      <c r="R4328" s="42">
        <v>9</v>
      </c>
    </row>
    <row r="4329" spans="1:18" x14ac:dyDescent="0.3">
      <c r="A4329" t="s">
        <v>3924</v>
      </c>
      <c r="B4329" s="17">
        <v>45188</v>
      </c>
      <c r="C4329" t="s">
        <v>3917</v>
      </c>
      <c r="D4329" t="s">
        <v>3918</v>
      </c>
      <c r="E4329" t="s">
        <v>3919</v>
      </c>
      <c r="F4329" t="s">
        <v>3931</v>
      </c>
      <c r="G4329" t="s">
        <v>3921</v>
      </c>
      <c r="H4329" t="s">
        <v>3876</v>
      </c>
      <c r="I4329">
        <v>927</v>
      </c>
      <c r="J4329" s="41">
        <v>1.3800000000000002E-2</v>
      </c>
      <c r="K4329" s="42">
        <v>12.792600000000002</v>
      </c>
      <c r="L4329" s="43">
        <v>0.65549999999999964</v>
      </c>
      <c r="M4329" s="42">
        <v>8.3855492999999974</v>
      </c>
      <c r="N4329">
        <v>8</v>
      </c>
      <c r="O4329" s="43">
        <v>541.19999999999993</v>
      </c>
      <c r="P4329" s="42">
        <v>59</v>
      </c>
      <c r="Q4329" s="42">
        <v>8</v>
      </c>
      <c r="R4329" s="42">
        <v>3</v>
      </c>
    </row>
    <row r="4330" spans="1:18" x14ac:dyDescent="0.3">
      <c r="A4330" t="s">
        <v>3924</v>
      </c>
      <c r="B4330" s="17">
        <v>45189</v>
      </c>
      <c r="C4330" t="s">
        <v>3917</v>
      </c>
      <c r="D4330" t="s">
        <v>3918</v>
      </c>
      <c r="E4330" t="s">
        <v>3919</v>
      </c>
      <c r="F4330" t="s">
        <v>3931</v>
      </c>
      <c r="G4330" t="s">
        <v>3921</v>
      </c>
      <c r="H4330" t="s">
        <v>3876</v>
      </c>
      <c r="I4330">
        <v>1100</v>
      </c>
      <c r="J4330" s="41">
        <v>9.6000000000000009E-3</v>
      </c>
      <c r="K4330" s="42">
        <v>10.56</v>
      </c>
      <c r="L4330" s="43">
        <v>0.42549999999999988</v>
      </c>
      <c r="M4330" s="42">
        <v>4.4932799999999986</v>
      </c>
      <c r="N4330">
        <v>6</v>
      </c>
      <c r="O4330" s="43">
        <v>320.39999999999998</v>
      </c>
      <c r="P4330" s="42">
        <v>43</v>
      </c>
      <c r="Q4330" s="42">
        <v>1</v>
      </c>
      <c r="R4330" s="42">
        <v>4.5</v>
      </c>
    </row>
    <row r="4331" spans="1:18" x14ac:dyDescent="0.3">
      <c r="A4331" t="s">
        <v>3924</v>
      </c>
      <c r="B4331" s="17">
        <v>45190</v>
      </c>
      <c r="C4331" t="s">
        <v>3917</v>
      </c>
      <c r="D4331" t="s">
        <v>3918</v>
      </c>
      <c r="E4331" t="s">
        <v>3919</v>
      </c>
      <c r="F4331" t="s">
        <v>3931</v>
      </c>
      <c r="G4331" t="s">
        <v>3921</v>
      </c>
      <c r="H4331" t="s">
        <v>3876</v>
      </c>
      <c r="I4331">
        <v>1060</v>
      </c>
      <c r="J4331" s="41">
        <v>1.1899999999999999E-2</v>
      </c>
      <c r="K4331" s="42">
        <v>12.613999999999999</v>
      </c>
      <c r="L4331" s="43">
        <v>1.0924999999999996</v>
      </c>
      <c r="M4331" s="42">
        <v>13.780794999999994</v>
      </c>
      <c r="N4331">
        <v>7</v>
      </c>
      <c r="O4331" s="43">
        <v>412.8</v>
      </c>
      <c r="P4331" s="42">
        <v>31</v>
      </c>
      <c r="Q4331" s="42">
        <v>8</v>
      </c>
      <c r="R4331" s="42">
        <v>1.5</v>
      </c>
    </row>
    <row r="4332" spans="1:18" x14ac:dyDescent="0.3">
      <c r="A4332" t="s">
        <v>3924</v>
      </c>
      <c r="B4332" s="17">
        <v>45191</v>
      </c>
      <c r="C4332" t="s">
        <v>3917</v>
      </c>
      <c r="D4332" t="s">
        <v>3918</v>
      </c>
      <c r="E4332" t="s">
        <v>3919</v>
      </c>
      <c r="F4332" t="s">
        <v>3931</v>
      </c>
      <c r="G4332" t="s">
        <v>3921</v>
      </c>
      <c r="H4332" t="s">
        <v>3876</v>
      </c>
      <c r="I4332">
        <v>1072</v>
      </c>
      <c r="J4332" s="41">
        <v>1.2599999999999997E-2</v>
      </c>
      <c r="K4332" s="42">
        <v>13.507199999999996</v>
      </c>
      <c r="L4332" s="43">
        <v>0.10350000000000006</v>
      </c>
      <c r="M4332" s="42">
        <v>1.3979952000000004</v>
      </c>
      <c r="N4332">
        <v>5</v>
      </c>
      <c r="O4332" s="43">
        <v>196.79999999999998</v>
      </c>
      <c r="P4332" s="42">
        <v>18</v>
      </c>
      <c r="Q4332" s="42">
        <v>12</v>
      </c>
      <c r="R4332" s="42">
        <v>4.5</v>
      </c>
    </row>
    <row r="4333" spans="1:18" x14ac:dyDescent="0.3">
      <c r="A4333" t="s">
        <v>3924</v>
      </c>
      <c r="B4333" s="17">
        <v>45192</v>
      </c>
      <c r="C4333" t="s">
        <v>3917</v>
      </c>
      <c r="D4333" t="s">
        <v>3918</v>
      </c>
      <c r="E4333" t="s">
        <v>3919</v>
      </c>
      <c r="F4333" t="s">
        <v>3931</v>
      </c>
      <c r="G4333" t="s">
        <v>3921</v>
      </c>
      <c r="H4333" t="s">
        <v>3876</v>
      </c>
      <c r="I4333">
        <v>1029</v>
      </c>
      <c r="J4333" s="41">
        <v>1.11E-2</v>
      </c>
      <c r="K4333" s="42">
        <v>11.421900000000001</v>
      </c>
      <c r="L4333" s="43">
        <v>0.93149999999999977</v>
      </c>
      <c r="M4333" s="42">
        <v>10.639499849999998</v>
      </c>
      <c r="N4333">
        <v>7</v>
      </c>
      <c r="O4333" s="43">
        <v>380.4</v>
      </c>
      <c r="P4333" s="42">
        <v>35</v>
      </c>
      <c r="Q4333" s="42">
        <v>5</v>
      </c>
      <c r="R4333" s="42">
        <v>4.5</v>
      </c>
    </row>
    <row r="4334" spans="1:18" x14ac:dyDescent="0.3">
      <c r="A4334" t="s">
        <v>3924</v>
      </c>
      <c r="B4334" s="17">
        <v>45193</v>
      </c>
      <c r="C4334" t="s">
        <v>3917</v>
      </c>
      <c r="D4334" t="s">
        <v>3918</v>
      </c>
      <c r="E4334" t="s">
        <v>3919</v>
      </c>
      <c r="F4334" t="s">
        <v>3931</v>
      </c>
      <c r="G4334" t="s">
        <v>3921</v>
      </c>
      <c r="H4334" t="s">
        <v>3876</v>
      </c>
      <c r="I4334">
        <v>1290</v>
      </c>
      <c r="J4334" s="41">
        <v>9.1000000000000004E-3</v>
      </c>
      <c r="K4334" s="42">
        <v>11.739000000000001</v>
      </c>
      <c r="L4334" s="43">
        <v>0.14950000000000005</v>
      </c>
      <c r="M4334" s="42">
        <v>1.7549805000000007</v>
      </c>
      <c r="N4334">
        <v>7</v>
      </c>
      <c r="O4334" s="43">
        <v>576</v>
      </c>
      <c r="P4334" s="42">
        <v>38</v>
      </c>
      <c r="Q4334" s="42">
        <v>7</v>
      </c>
      <c r="R4334" s="42">
        <v>16.5</v>
      </c>
    </row>
    <row r="4335" spans="1:18" x14ac:dyDescent="0.3">
      <c r="A4335" t="s">
        <v>3924</v>
      </c>
      <c r="B4335" s="17">
        <v>45194</v>
      </c>
      <c r="C4335" t="s">
        <v>3917</v>
      </c>
      <c r="D4335" t="s">
        <v>3918</v>
      </c>
      <c r="E4335" t="s">
        <v>3919</v>
      </c>
      <c r="F4335" t="s">
        <v>3931</v>
      </c>
      <c r="G4335" t="s">
        <v>3921</v>
      </c>
      <c r="H4335" t="s">
        <v>3876</v>
      </c>
      <c r="I4335">
        <v>1421</v>
      </c>
      <c r="J4335" s="41">
        <v>1.3999999999999999E-2</v>
      </c>
      <c r="K4335" s="42">
        <v>19.893999999999998</v>
      </c>
      <c r="L4335" s="43">
        <v>1.2994999999999994</v>
      </c>
      <c r="M4335" s="42">
        <v>25.852252999999987</v>
      </c>
      <c r="N4335">
        <v>4</v>
      </c>
      <c r="O4335" s="43">
        <v>307.2</v>
      </c>
      <c r="P4335" s="42">
        <v>51</v>
      </c>
      <c r="Q4335" s="42">
        <v>3</v>
      </c>
      <c r="R4335" s="42">
        <v>1.5</v>
      </c>
    </row>
    <row r="4336" spans="1:18" x14ac:dyDescent="0.3">
      <c r="A4336" t="s">
        <v>3924</v>
      </c>
      <c r="B4336" s="17">
        <v>45195</v>
      </c>
      <c r="C4336" t="s">
        <v>3917</v>
      </c>
      <c r="D4336" t="s">
        <v>3918</v>
      </c>
      <c r="E4336" t="s">
        <v>3919</v>
      </c>
      <c r="F4336" t="s">
        <v>3931</v>
      </c>
      <c r="G4336" t="s">
        <v>3921</v>
      </c>
      <c r="H4336" t="s">
        <v>3876</v>
      </c>
      <c r="I4336">
        <v>583</v>
      </c>
      <c r="J4336" s="41">
        <v>9.8999999999999991E-3</v>
      </c>
      <c r="K4336" s="42">
        <v>5.7716999999999992</v>
      </c>
      <c r="L4336" s="43">
        <v>0.21850000000000006</v>
      </c>
      <c r="M4336" s="42">
        <v>1.2611164500000001</v>
      </c>
      <c r="N4336">
        <v>3</v>
      </c>
      <c r="O4336" s="43">
        <v>102</v>
      </c>
      <c r="P4336" s="42">
        <v>58</v>
      </c>
      <c r="Q4336" s="42">
        <v>6</v>
      </c>
      <c r="R4336" s="42">
        <v>6</v>
      </c>
    </row>
    <row r="4337" spans="1:18" x14ac:dyDescent="0.3">
      <c r="A4337" t="s">
        <v>3924</v>
      </c>
      <c r="B4337" s="17">
        <v>45196</v>
      </c>
      <c r="C4337" t="s">
        <v>3917</v>
      </c>
      <c r="D4337" t="s">
        <v>3918</v>
      </c>
      <c r="E4337" t="s">
        <v>3919</v>
      </c>
      <c r="F4337" t="s">
        <v>3931</v>
      </c>
      <c r="G4337" t="s">
        <v>3921</v>
      </c>
      <c r="H4337" t="s">
        <v>3876</v>
      </c>
      <c r="I4337">
        <v>1221</v>
      </c>
      <c r="J4337" s="41">
        <v>1.17E-2</v>
      </c>
      <c r="K4337" s="42">
        <v>14.2857</v>
      </c>
      <c r="L4337" s="43">
        <v>0.36799999999999994</v>
      </c>
      <c r="M4337" s="42">
        <v>5.2571375999999992</v>
      </c>
      <c r="N4337">
        <v>7</v>
      </c>
      <c r="O4337" s="43">
        <v>561.6</v>
      </c>
      <c r="P4337" s="42">
        <v>45</v>
      </c>
      <c r="Q4337" s="42">
        <v>1</v>
      </c>
      <c r="R4337" s="42">
        <v>4.5</v>
      </c>
    </row>
    <row r="4338" spans="1:18" x14ac:dyDescent="0.3">
      <c r="A4338" t="s">
        <v>3924</v>
      </c>
      <c r="B4338" s="17">
        <v>45197</v>
      </c>
      <c r="C4338" t="s">
        <v>3917</v>
      </c>
      <c r="D4338" t="s">
        <v>3918</v>
      </c>
      <c r="E4338" t="s">
        <v>3919</v>
      </c>
      <c r="F4338" t="s">
        <v>3931</v>
      </c>
      <c r="G4338" t="s">
        <v>3921</v>
      </c>
      <c r="H4338" t="s">
        <v>3876</v>
      </c>
      <c r="I4338">
        <v>1032</v>
      </c>
      <c r="J4338" s="41">
        <v>9.8999999999999991E-3</v>
      </c>
      <c r="K4338" s="42">
        <v>10.216799999999999</v>
      </c>
      <c r="L4338" s="43">
        <v>1.3454999999999995</v>
      </c>
      <c r="M4338" s="42">
        <v>13.746704399999993</v>
      </c>
      <c r="N4338">
        <v>3</v>
      </c>
      <c r="O4338" s="43">
        <v>153.6</v>
      </c>
      <c r="P4338" s="42">
        <v>65</v>
      </c>
      <c r="Q4338" s="42">
        <v>9</v>
      </c>
      <c r="R4338" s="42">
        <v>6</v>
      </c>
    </row>
    <row r="4339" spans="1:18" x14ac:dyDescent="0.3">
      <c r="A4339" t="s">
        <v>3924</v>
      </c>
      <c r="B4339" s="17">
        <v>45198</v>
      </c>
      <c r="C4339" t="s">
        <v>3917</v>
      </c>
      <c r="D4339" t="s">
        <v>3918</v>
      </c>
      <c r="E4339" t="s">
        <v>3919</v>
      </c>
      <c r="F4339" t="s">
        <v>3931</v>
      </c>
      <c r="G4339" t="s">
        <v>3921</v>
      </c>
      <c r="H4339" t="s">
        <v>3876</v>
      </c>
      <c r="I4339">
        <v>800</v>
      </c>
      <c r="J4339" s="41">
        <v>4.1999999999999997E-3</v>
      </c>
      <c r="K4339" s="42">
        <v>3.36</v>
      </c>
      <c r="L4339" s="43">
        <v>0.65549999999999964</v>
      </c>
      <c r="M4339" s="42">
        <v>2.2024799999999987</v>
      </c>
      <c r="N4339">
        <v>7</v>
      </c>
      <c r="O4339" s="43">
        <v>529.19999999999993</v>
      </c>
      <c r="P4339" s="42">
        <v>38</v>
      </c>
      <c r="Q4339" s="42">
        <v>11</v>
      </c>
      <c r="R4339" s="42">
        <v>1.5</v>
      </c>
    </row>
    <row r="4340" spans="1:18" x14ac:dyDescent="0.3">
      <c r="A4340" t="s">
        <v>3924</v>
      </c>
      <c r="B4340" s="17">
        <v>45199</v>
      </c>
      <c r="C4340" t="s">
        <v>3917</v>
      </c>
      <c r="D4340" t="s">
        <v>3918</v>
      </c>
      <c r="E4340" t="s">
        <v>3919</v>
      </c>
      <c r="F4340" t="s">
        <v>3931</v>
      </c>
      <c r="G4340" t="s">
        <v>3921</v>
      </c>
      <c r="H4340" t="s">
        <v>3876</v>
      </c>
      <c r="I4340">
        <v>715</v>
      </c>
      <c r="J4340" s="41">
        <v>9.499999999999998E-3</v>
      </c>
      <c r="K4340" s="42">
        <v>6.7924999999999986</v>
      </c>
      <c r="L4340" s="43">
        <v>0.41399999999999987</v>
      </c>
      <c r="M4340" s="42">
        <v>2.8120949999999985</v>
      </c>
      <c r="N4340">
        <v>6</v>
      </c>
      <c r="O4340" s="43">
        <v>357.59999999999997</v>
      </c>
      <c r="P4340" s="42">
        <v>59</v>
      </c>
      <c r="Q4340" s="42">
        <v>8</v>
      </c>
      <c r="R4340" s="42">
        <v>6</v>
      </c>
    </row>
    <row r="4341" spans="1:18" x14ac:dyDescent="0.3">
      <c r="A4341" t="s">
        <v>3924</v>
      </c>
      <c r="B4341" s="17">
        <v>45200</v>
      </c>
      <c r="C4341" t="s">
        <v>3917</v>
      </c>
      <c r="D4341" t="s">
        <v>3918</v>
      </c>
      <c r="E4341" t="s">
        <v>3919</v>
      </c>
      <c r="F4341" t="s">
        <v>3931</v>
      </c>
      <c r="G4341" t="s">
        <v>3921</v>
      </c>
      <c r="H4341" t="s">
        <v>3876</v>
      </c>
      <c r="I4341">
        <v>1587</v>
      </c>
      <c r="J4341" s="41">
        <v>9.1999999999999998E-3</v>
      </c>
      <c r="K4341" s="42">
        <v>14.6004</v>
      </c>
      <c r="L4341" s="43">
        <v>0.98899999999999977</v>
      </c>
      <c r="M4341" s="42">
        <v>14.439795599999997</v>
      </c>
      <c r="N4341">
        <v>6</v>
      </c>
      <c r="O4341" s="43">
        <v>505.2</v>
      </c>
      <c r="P4341" s="42">
        <v>73</v>
      </c>
      <c r="Q4341" s="42">
        <v>4</v>
      </c>
      <c r="R4341" s="42">
        <v>4.5</v>
      </c>
    </row>
    <row r="4342" spans="1:18" x14ac:dyDescent="0.3">
      <c r="A4342" t="s">
        <v>3924</v>
      </c>
      <c r="B4342" s="17">
        <v>45201</v>
      </c>
      <c r="C4342" t="s">
        <v>3917</v>
      </c>
      <c r="D4342" t="s">
        <v>3918</v>
      </c>
      <c r="E4342" t="s">
        <v>3919</v>
      </c>
      <c r="F4342" t="s">
        <v>3931</v>
      </c>
      <c r="G4342" t="s">
        <v>3921</v>
      </c>
      <c r="H4342" t="s">
        <v>3876</v>
      </c>
      <c r="I4342">
        <v>1434</v>
      </c>
      <c r="J4342" s="41">
        <v>7.7999999999999996E-3</v>
      </c>
      <c r="K4342" s="42">
        <v>11.1852</v>
      </c>
      <c r="L4342" s="43">
        <v>0.66699999999999959</v>
      </c>
      <c r="M4342" s="42">
        <v>7.4605283999999958</v>
      </c>
      <c r="N4342">
        <v>9</v>
      </c>
      <c r="O4342" s="43">
        <v>506.4</v>
      </c>
      <c r="P4342" s="42">
        <v>38</v>
      </c>
      <c r="Q4342" s="42">
        <v>11</v>
      </c>
      <c r="R4342" s="42">
        <v>0</v>
      </c>
    </row>
    <row r="4343" spans="1:18" x14ac:dyDescent="0.3">
      <c r="A4343" t="s">
        <v>3924</v>
      </c>
      <c r="B4343" s="17">
        <v>45202</v>
      </c>
      <c r="C4343" t="s">
        <v>3917</v>
      </c>
      <c r="D4343" t="s">
        <v>3918</v>
      </c>
      <c r="E4343" t="s">
        <v>3919</v>
      </c>
      <c r="F4343" t="s">
        <v>3931</v>
      </c>
      <c r="G4343" t="s">
        <v>3921</v>
      </c>
      <c r="H4343" t="s">
        <v>3876</v>
      </c>
      <c r="I4343">
        <v>1146</v>
      </c>
      <c r="J4343" s="41">
        <v>1.0700000000000001E-2</v>
      </c>
      <c r="K4343" s="42">
        <v>12.262200000000002</v>
      </c>
      <c r="L4343" s="43">
        <v>0.59799999999999975</v>
      </c>
      <c r="M4343" s="42">
        <v>7.3327955999999981</v>
      </c>
      <c r="N4343">
        <v>9</v>
      </c>
      <c r="O4343" s="43">
        <v>385.2</v>
      </c>
      <c r="P4343" s="42">
        <v>61</v>
      </c>
      <c r="Q4343" s="42">
        <v>7</v>
      </c>
      <c r="R4343" s="42">
        <v>3</v>
      </c>
    </row>
    <row r="4344" spans="1:18" x14ac:dyDescent="0.3">
      <c r="A4344" t="s">
        <v>3924</v>
      </c>
      <c r="B4344" s="17">
        <v>45203</v>
      </c>
      <c r="C4344" t="s">
        <v>3917</v>
      </c>
      <c r="D4344" t="s">
        <v>3918</v>
      </c>
      <c r="E4344" t="s">
        <v>3919</v>
      </c>
      <c r="F4344" t="s">
        <v>3931</v>
      </c>
      <c r="G4344" t="s">
        <v>3921</v>
      </c>
      <c r="H4344" t="s">
        <v>3876</v>
      </c>
      <c r="I4344">
        <v>1148</v>
      </c>
      <c r="J4344" s="41">
        <v>9.8999999999999991E-3</v>
      </c>
      <c r="K4344" s="42">
        <v>11.3652</v>
      </c>
      <c r="L4344" s="43">
        <v>0.71299999999999963</v>
      </c>
      <c r="M4344" s="42">
        <v>8.103387599999996</v>
      </c>
      <c r="N4344">
        <v>6</v>
      </c>
      <c r="O4344" s="43">
        <v>224.4</v>
      </c>
      <c r="P4344" s="42">
        <v>60</v>
      </c>
      <c r="Q4344" s="42">
        <v>8</v>
      </c>
      <c r="R4344" s="42">
        <v>9</v>
      </c>
    </row>
    <row r="4345" spans="1:18" x14ac:dyDescent="0.3">
      <c r="A4345" t="s">
        <v>3924</v>
      </c>
      <c r="B4345" s="17">
        <v>45204</v>
      </c>
      <c r="C4345" t="s">
        <v>3917</v>
      </c>
      <c r="D4345" t="s">
        <v>3918</v>
      </c>
      <c r="E4345" t="s">
        <v>3919</v>
      </c>
      <c r="F4345" t="s">
        <v>3931</v>
      </c>
      <c r="G4345" t="s">
        <v>3921</v>
      </c>
      <c r="H4345" t="s">
        <v>3876</v>
      </c>
      <c r="I4345">
        <v>1600</v>
      </c>
      <c r="J4345" s="41">
        <v>5.8000000000000005E-3</v>
      </c>
      <c r="K4345" s="42">
        <v>9.2800000000000011</v>
      </c>
      <c r="L4345" s="43">
        <v>0.55199999999999971</v>
      </c>
      <c r="M4345" s="42">
        <v>5.1225599999999982</v>
      </c>
      <c r="N4345">
        <v>7</v>
      </c>
      <c r="O4345" s="43">
        <v>434.4</v>
      </c>
      <c r="P4345" s="42">
        <v>27</v>
      </c>
      <c r="Q4345" s="42">
        <v>6</v>
      </c>
      <c r="R4345" s="42">
        <v>6</v>
      </c>
    </row>
    <row r="4346" spans="1:18" x14ac:dyDescent="0.3">
      <c r="A4346" t="s">
        <v>3924</v>
      </c>
      <c r="B4346" s="17">
        <v>45205</v>
      </c>
      <c r="C4346" t="s">
        <v>3917</v>
      </c>
      <c r="D4346" t="s">
        <v>3918</v>
      </c>
      <c r="E4346" t="s">
        <v>3919</v>
      </c>
      <c r="F4346" t="s">
        <v>3931</v>
      </c>
      <c r="G4346" t="s">
        <v>3921</v>
      </c>
      <c r="H4346" t="s">
        <v>3876</v>
      </c>
      <c r="I4346">
        <v>998</v>
      </c>
      <c r="J4346" s="41">
        <v>7.7000000000000002E-3</v>
      </c>
      <c r="K4346" s="42">
        <v>7.6846000000000005</v>
      </c>
      <c r="L4346" s="43">
        <v>0.87399999999999967</v>
      </c>
      <c r="M4346" s="42">
        <v>6.7163403999999982</v>
      </c>
      <c r="N4346">
        <v>8</v>
      </c>
      <c r="O4346" s="43">
        <v>618</v>
      </c>
      <c r="P4346" s="42">
        <v>47</v>
      </c>
      <c r="Q4346" s="42">
        <v>1</v>
      </c>
      <c r="R4346" s="42">
        <v>9</v>
      </c>
    </row>
    <row r="4347" spans="1:18" x14ac:dyDescent="0.3">
      <c r="A4347" t="s">
        <v>3924</v>
      </c>
      <c r="B4347" s="17">
        <v>45206</v>
      </c>
      <c r="C4347" t="s">
        <v>3917</v>
      </c>
      <c r="D4347" t="s">
        <v>3918</v>
      </c>
      <c r="E4347" t="s">
        <v>3919</v>
      </c>
      <c r="F4347" t="s">
        <v>3931</v>
      </c>
      <c r="G4347" t="s">
        <v>3921</v>
      </c>
      <c r="H4347" t="s">
        <v>3876</v>
      </c>
      <c r="I4347">
        <v>1263</v>
      </c>
      <c r="J4347" s="41">
        <v>4.3999999999999985E-3</v>
      </c>
      <c r="K4347" s="42">
        <v>5.5571999999999981</v>
      </c>
      <c r="L4347" s="43">
        <v>1.2994999999999994</v>
      </c>
      <c r="M4347" s="42">
        <v>7.2215813999999945</v>
      </c>
      <c r="N4347">
        <v>7</v>
      </c>
      <c r="O4347" s="43">
        <v>534</v>
      </c>
      <c r="P4347" s="42">
        <v>20</v>
      </c>
      <c r="Q4347" s="42">
        <v>11</v>
      </c>
      <c r="R4347" s="42">
        <v>13.5</v>
      </c>
    </row>
    <row r="4348" spans="1:18" x14ac:dyDescent="0.3">
      <c r="A4348" t="s">
        <v>3924</v>
      </c>
      <c r="B4348" s="17">
        <v>45207</v>
      </c>
      <c r="C4348" t="s">
        <v>3917</v>
      </c>
      <c r="D4348" t="s">
        <v>3918</v>
      </c>
      <c r="E4348" t="s">
        <v>3919</v>
      </c>
      <c r="F4348" t="s">
        <v>3931</v>
      </c>
      <c r="G4348" t="s">
        <v>3921</v>
      </c>
      <c r="H4348" t="s">
        <v>3876</v>
      </c>
      <c r="I4348">
        <v>1203</v>
      </c>
      <c r="J4348" s="41">
        <v>1.1899999999999999E-2</v>
      </c>
      <c r="K4348" s="42">
        <v>14.3157</v>
      </c>
      <c r="L4348" s="43">
        <v>9.2000000000000054E-2</v>
      </c>
      <c r="M4348" s="42">
        <v>1.3170444000000008</v>
      </c>
      <c r="N4348">
        <v>8</v>
      </c>
      <c r="O4348" s="43">
        <v>471.59999999999997</v>
      </c>
      <c r="P4348" s="42">
        <v>58</v>
      </c>
      <c r="Q4348" s="42">
        <v>6</v>
      </c>
      <c r="R4348" s="42">
        <v>13.5</v>
      </c>
    </row>
    <row r="4349" spans="1:18" x14ac:dyDescent="0.3">
      <c r="A4349" t="s">
        <v>3924</v>
      </c>
      <c r="B4349" s="17">
        <v>45208</v>
      </c>
      <c r="C4349" t="s">
        <v>3917</v>
      </c>
      <c r="D4349" t="s">
        <v>3918</v>
      </c>
      <c r="E4349" t="s">
        <v>3919</v>
      </c>
      <c r="F4349" t="s">
        <v>3931</v>
      </c>
      <c r="G4349" t="s">
        <v>3921</v>
      </c>
      <c r="H4349" t="s">
        <v>3876</v>
      </c>
      <c r="I4349">
        <v>1311</v>
      </c>
      <c r="J4349" s="41">
        <v>1.3600000000000001E-2</v>
      </c>
      <c r="K4349" s="42">
        <v>17.829600000000003</v>
      </c>
      <c r="L4349" s="43">
        <v>1.0234999999999996</v>
      </c>
      <c r="M4349" s="42">
        <v>18.248595599999998</v>
      </c>
      <c r="N4349">
        <v>5</v>
      </c>
      <c r="O4349" s="43">
        <v>355.2</v>
      </c>
      <c r="P4349" s="42">
        <v>46</v>
      </c>
      <c r="Q4349" s="42">
        <v>5</v>
      </c>
      <c r="R4349" s="42">
        <v>0</v>
      </c>
    </row>
    <row r="4350" spans="1:18" x14ac:dyDescent="0.3">
      <c r="A4350" t="s">
        <v>3924</v>
      </c>
      <c r="B4350" s="17">
        <v>45209</v>
      </c>
      <c r="C4350" t="s">
        <v>3917</v>
      </c>
      <c r="D4350" t="s">
        <v>3918</v>
      </c>
      <c r="E4350" t="s">
        <v>3919</v>
      </c>
      <c r="F4350" t="s">
        <v>3931</v>
      </c>
      <c r="G4350" t="s">
        <v>3921</v>
      </c>
      <c r="H4350" t="s">
        <v>3876</v>
      </c>
      <c r="I4350">
        <v>1455</v>
      </c>
      <c r="J4350" s="41">
        <v>1.1599999999999999E-2</v>
      </c>
      <c r="K4350" s="42">
        <v>16.878</v>
      </c>
      <c r="L4350" s="43">
        <v>0.13800000000000004</v>
      </c>
      <c r="M4350" s="42">
        <v>2.3291640000000009</v>
      </c>
      <c r="N4350">
        <v>5</v>
      </c>
      <c r="O4350" s="43">
        <v>351.59999999999997</v>
      </c>
      <c r="P4350" s="42">
        <v>32</v>
      </c>
      <c r="Q4350" s="42">
        <v>1</v>
      </c>
      <c r="R4350" s="42">
        <v>7.5</v>
      </c>
    </row>
    <row r="4351" spans="1:18" x14ac:dyDescent="0.3">
      <c r="A4351" t="s">
        <v>3924</v>
      </c>
      <c r="B4351" s="17">
        <v>45210</v>
      </c>
      <c r="C4351" t="s">
        <v>3917</v>
      </c>
      <c r="D4351" t="s">
        <v>3918</v>
      </c>
      <c r="E4351" t="s">
        <v>3919</v>
      </c>
      <c r="F4351" t="s">
        <v>3931</v>
      </c>
      <c r="G4351" t="s">
        <v>3921</v>
      </c>
      <c r="H4351" t="s">
        <v>3876</v>
      </c>
      <c r="I4351">
        <v>813</v>
      </c>
      <c r="J4351" s="41">
        <v>1.5299999999999999E-2</v>
      </c>
      <c r="K4351" s="42">
        <v>12.4389</v>
      </c>
      <c r="L4351" s="43">
        <v>0.31050000000000005</v>
      </c>
      <c r="M4351" s="42">
        <v>3.8622784500000007</v>
      </c>
      <c r="N4351">
        <v>8</v>
      </c>
      <c r="O4351" s="43">
        <v>368.4</v>
      </c>
      <c r="P4351" s="42">
        <v>64</v>
      </c>
      <c r="Q4351" s="42">
        <v>11</v>
      </c>
      <c r="R4351" s="42">
        <v>3</v>
      </c>
    </row>
    <row r="4352" spans="1:18" x14ac:dyDescent="0.3">
      <c r="A4352" t="s">
        <v>3924</v>
      </c>
      <c r="B4352" s="17">
        <v>45211</v>
      </c>
      <c r="C4352" t="s">
        <v>3917</v>
      </c>
      <c r="D4352" t="s">
        <v>3918</v>
      </c>
      <c r="E4352" t="s">
        <v>3919</v>
      </c>
      <c r="F4352" t="s">
        <v>3931</v>
      </c>
      <c r="G4352" t="s">
        <v>3921</v>
      </c>
      <c r="H4352" t="s">
        <v>3876</v>
      </c>
      <c r="I4352">
        <v>965</v>
      </c>
      <c r="J4352" s="41">
        <v>1.4499999999999999E-2</v>
      </c>
      <c r="K4352" s="42">
        <v>13.9925</v>
      </c>
      <c r="L4352" s="43">
        <v>0.54049999999999976</v>
      </c>
      <c r="M4352" s="42">
        <v>7.5629462499999969</v>
      </c>
      <c r="N4352">
        <v>7</v>
      </c>
      <c r="O4352" s="43">
        <v>361.2</v>
      </c>
      <c r="P4352" s="42">
        <v>50</v>
      </c>
      <c r="Q4352" s="42">
        <v>3</v>
      </c>
      <c r="R4352" s="42">
        <v>9</v>
      </c>
    </row>
    <row r="4353" spans="1:18" x14ac:dyDescent="0.3">
      <c r="A4353" t="s">
        <v>3924</v>
      </c>
      <c r="B4353" s="17">
        <v>45212</v>
      </c>
      <c r="C4353" t="s">
        <v>3917</v>
      </c>
      <c r="D4353" t="s">
        <v>3918</v>
      </c>
      <c r="E4353" t="s">
        <v>3919</v>
      </c>
      <c r="F4353" t="s">
        <v>3931</v>
      </c>
      <c r="G4353" t="s">
        <v>3921</v>
      </c>
      <c r="H4353" t="s">
        <v>3876</v>
      </c>
      <c r="I4353">
        <v>1588</v>
      </c>
      <c r="J4353" s="41">
        <v>1.0999999999999999E-2</v>
      </c>
      <c r="K4353" s="42">
        <v>17.468</v>
      </c>
      <c r="L4353" s="43">
        <v>0.93149999999999977</v>
      </c>
      <c r="M4353" s="42">
        <v>16.271441999999997</v>
      </c>
      <c r="N4353">
        <v>5</v>
      </c>
      <c r="O4353" s="43">
        <v>330</v>
      </c>
      <c r="P4353" s="42">
        <v>51</v>
      </c>
      <c r="Q4353" s="42">
        <v>11</v>
      </c>
      <c r="R4353" s="42">
        <v>0</v>
      </c>
    </row>
    <row r="4354" spans="1:18" x14ac:dyDescent="0.3">
      <c r="A4354" t="s">
        <v>3924</v>
      </c>
      <c r="B4354" s="17">
        <v>45213</v>
      </c>
      <c r="C4354" t="s">
        <v>3917</v>
      </c>
      <c r="D4354" t="s">
        <v>3918</v>
      </c>
      <c r="E4354" t="s">
        <v>3919</v>
      </c>
      <c r="F4354" t="s">
        <v>3931</v>
      </c>
      <c r="G4354" t="s">
        <v>3921</v>
      </c>
      <c r="H4354" t="s">
        <v>3876</v>
      </c>
      <c r="I4354">
        <v>1004</v>
      </c>
      <c r="J4354" s="41">
        <v>1.0699999999999999E-2</v>
      </c>
      <c r="K4354" s="42">
        <v>10.742799999999999</v>
      </c>
      <c r="L4354" s="43">
        <v>0.48299999999999987</v>
      </c>
      <c r="M4354" s="42">
        <v>5.1887723999999977</v>
      </c>
      <c r="N4354">
        <v>6</v>
      </c>
      <c r="O4354" s="43">
        <v>331.2</v>
      </c>
      <c r="P4354" s="42">
        <v>57</v>
      </c>
      <c r="Q4354" s="42">
        <v>1</v>
      </c>
      <c r="R4354" s="42">
        <v>0</v>
      </c>
    </row>
    <row r="4355" spans="1:18" x14ac:dyDescent="0.3">
      <c r="A4355" t="s">
        <v>3924</v>
      </c>
      <c r="B4355" s="17">
        <v>45214</v>
      </c>
      <c r="C4355" t="s">
        <v>3917</v>
      </c>
      <c r="D4355" t="s">
        <v>3918</v>
      </c>
      <c r="E4355" t="s">
        <v>3919</v>
      </c>
      <c r="F4355" t="s">
        <v>3931</v>
      </c>
      <c r="G4355" t="s">
        <v>3921</v>
      </c>
      <c r="H4355" t="s">
        <v>3876</v>
      </c>
      <c r="I4355">
        <v>1662</v>
      </c>
      <c r="J4355" s="41">
        <v>1.1899999999999999E-2</v>
      </c>
      <c r="K4355" s="42">
        <v>19.777799999999999</v>
      </c>
      <c r="L4355" s="43">
        <v>1.2419999999999998</v>
      </c>
      <c r="M4355" s="42">
        <v>24.564027599999996</v>
      </c>
      <c r="N4355">
        <v>4</v>
      </c>
      <c r="O4355" s="43">
        <v>266.39999999999998</v>
      </c>
      <c r="P4355" s="42">
        <v>22</v>
      </c>
      <c r="Q4355" s="42">
        <v>11</v>
      </c>
      <c r="R4355" s="42">
        <v>10.5</v>
      </c>
    </row>
    <row r="4356" spans="1:18" x14ac:dyDescent="0.3">
      <c r="A4356" t="s">
        <v>3924</v>
      </c>
      <c r="B4356" s="17">
        <v>45215</v>
      </c>
      <c r="C4356" t="s">
        <v>3917</v>
      </c>
      <c r="D4356" t="s">
        <v>3918</v>
      </c>
      <c r="E4356" t="s">
        <v>3919</v>
      </c>
      <c r="F4356" t="s">
        <v>3931</v>
      </c>
      <c r="G4356" t="s">
        <v>3921</v>
      </c>
      <c r="H4356" t="s">
        <v>3876</v>
      </c>
      <c r="I4356">
        <v>1108</v>
      </c>
      <c r="J4356" s="41">
        <v>1.1299999999999998E-2</v>
      </c>
      <c r="K4356" s="42">
        <v>12.520399999999997</v>
      </c>
      <c r="L4356" s="43">
        <v>0.73599999999999965</v>
      </c>
      <c r="M4356" s="42">
        <v>9.2150143999999941</v>
      </c>
      <c r="N4356">
        <v>9</v>
      </c>
      <c r="O4356" s="43">
        <v>327.59999999999997</v>
      </c>
      <c r="P4356" s="42">
        <v>39</v>
      </c>
      <c r="Q4356" s="42">
        <v>5</v>
      </c>
      <c r="R4356" s="42">
        <v>7.5</v>
      </c>
    </row>
    <row r="4357" spans="1:18" x14ac:dyDescent="0.3">
      <c r="A4357" t="s">
        <v>3924</v>
      </c>
      <c r="B4357" s="17">
        <v>45216</v>
      </c>
      <c r="C4357" t="s">
        <v>3917</v>
      </c>
      <c r="D4357" t="s">
        <v>3918</v>
      </c>
      <c r="E4357" t="s">
        <v>3919</v>
      </c>
      <c r="F4357" t="s">
        <v>3931</v>
      </c>
      <c r="G4357" t="s">
        <v>3921</v>
      </c>
      <c r="H4357" t="s">
        <v>3876</v>
      </c>
      <c r="I4357">
        <v>1461</v>
      </c>
      <c r="J4357" s="41">
        <v>1.0199999999999999E-2</v>
      </c>
      <c r="K4357" s="42">
        <v>14.902199999999999</v>
      </c>
      <c r="L4357" s="43">
        <v>1.1844999999999997</v>
      </c>
      <c r="M4357" s="42">
        <v>17.651655899999994</v>
      </c>
      <c r="N4357">
        <v>6</v>
      </c>
      <c r="O4357" s="43">
        <v>237.6</v>
      </c>
      <c r="P4357" s="42">
        <v>38</v>
      </c>
      <c r="Q4357" s="42">
        <v>14</v>
      </c>
      <c r="R4357" s="42">
        <v>1.5</v>
      </c>
    </row>
    <row r="4358" spans="1:18" x14ac:dyDescent="0.3">
      <c r="A4358" t="s">
        <v>3924</v>
      </c>
      <c r="B4358" s="17">
        <v>45217</v>
      </c>
      <c r="C4358" t="s">
        <v>3917</v>
      </c>
      <c r="D4358" t="s">
        <v>3918</v>
      </c>
      <c r="E4358" t="s">
        <v>3919</v>
      </c>
      <c r="F4358" t="s">
        <v>3931</v>
      </c>
      <c r="G4358" t="s">
        <v>3921</v>
      </c>
      <c r="H4358" t="s">
        <v>3876</v>
      </c>
      <c r="I4358">
        <v>651</v>
      </c>
      <c r="J4358" s="41">
        <v>1.4099999999999998E-2</v>
      </c>
      <c r="K4358" s="42">
        <v>9.1790999999999983</v>
      </c>
      <c r="L4358" s="43">
        <v>1.4029999999999996</v>
      </c>
      <c r="M4358" s="42">
        <v>12.878277299999993</v>
      </c>
      <c r="N4358">
        <v>6</v>
      </c>
      <c r="O4358" s="43">
        <v>492</v>
      </c>
      <c r="P4358" s="42">
        <v>60</v>
      </c>
      <c r="Q4358" s="42">
        <v>3</v>
      </c>
      <c r="R4358" s="42">
        <v>1.5</v>
      </c>
    </row>
    <row r="4359" spans="1:18" x14ac:dyDescent="0.3">
      <c r="A4359" t="s">
        <v>3924</v>
      </c>
      <c r="B4359" s="17">
        <v>45218</v>
      </c>
      <c r="C4359" t="s">
        <v>3917</v>
      </c>
      <c r="D4359" t="s">
        <v>3918</v>
      </c>
      <c r="E4359" t="s">
        <v>3919</v>
      </c>
      <c r="F4359" t="s">
        <v>3931</v>
      </c>
      <c r="G4359" t="s">
        <v>3921</v>
      </c>
      <c r="H4359" t="s">
        <v>3876</v>
      </c>
      <c r="I4359">
        <v>697</v>
      </c>
      <c r="J4359" s="41">
        <v>1.5099999999999999E-2</v>
      </c>
      <c r="K4359" s="42">
        <v>10.524699999999999</v>
      </c>
      <c r="L4359" s="43">
        <v>0.59799999999999975</v>
      </c>
      <c r="M4359" s="42">
        <v>6.2937705999999967</v>
      </c>
      <c r="N4359">
        <v>4</v>
      </c>
      <c r="O4359" s="43">
        <v>237.6</v>
      </c>
      <c r="P4359" s="42">
        <v>29</v>
      </c>
      <c r="Q4359" s="42">
        <v>8</v>
      </c>
      <c r="R4359" s="42">
        <v>6</v>
      </c>
    </row>
    <row r="4360" spans="1:18" x14ac:dyDescent="0.3">
      <c r="A4360" t="s">
        <v>3924</v>
      </c>
      <c r="B4360" s="17">
        <v>45219</v>
      </c>
      <c r="C4360" t="s">
        <v>3917</v>
      </c>
      <c r="D4360" t="s">
        <v>3918</v>
      </c>
      <c r="E4360" t="s">
        <v>3919</v>
      </c>
      <c r="F4360" t="s">
        <v>3931</v>
      </c>
      <c r="G4360" t="s">
        <v>3921</v>
      </c>
      <c r="H4360" t="s">
        <v>3876</v>
      </c>
      <c r="I4360">
        <v>1332</v>
      </c>
      <c r="J4360" s="41">
        <v>1.1599999999999999E-2</v>
      </c>
      <c r="K4360" s="42">
        <v>15.451199999999998</v>
      </c>
      <c r="L4360" s="43">
        <v>0.52899999999999969</v>
      </c>
      <c r="M4360" s="42">
        <v>8.1736847999999949</v>
      </c>
      <c r="N4360">
        <v>6</v>
      </c>
      <c r="O4360" s="43">
        <v>514.79999999999995</v>
      </c>
      <c r="P4360" s="42">
        <v>54</v>
      </c>
      <c r="Q4360" s="42">
        <v>1</v>
      </c>
      <c r="R4360" s="42">
        <v>1.5</v>
      </c>
    </row>
    <row r="4361" spans="1:18" x14ac:dyDescent="0.3">
      <c r="A4361" t="s">
        <v>3924</v>
      </c>
      <c r="B4361" s="17">
        <v>45220</v>
      </c>
      <c r="C4361" t="s">
        <v>3917</v>
      </c>
      <c r="D4361" t="s">
        <v>3918</v>
      </c>
      <c r="E4361" t="s">
        <v>3919</v>
      </c>
      <c r="F4361" t="s">
        <v>3931</v>
      </c>
      <c r="G4361" t="s">
        <v>3921</v>
      </c>
      <c r="H4361" t="s">
        <v>3876</v>
      </c>
      <c r="I4361">
        <v>870</v>
      </c>
      <c r="J4361" s="41">
        <v>1.52E-2</v>
      </c>
      <c r="K4361" s="42">
        <v>13.224</v>
      </c>
      <c r="L4361" s="43">
        <v>1.1384999999999996</v>
      </c>
      <c r="M4361" s="42">
        <v>15.055523999999995</v>
      </c>
      <c r="N4361">
        <v>6</v>
      </c>
      <c r="O4361" s="43">
        <v>458.4</v>
      </c>
      <c r="P4361" s="42">
        <v>30</v>
      </c>
      <c r="Q4361" s="42">
        <v>9</v>
      </c>
      <c r="R4361" s="42">
        <v>1.5</v>
      </c>
    </row>
    <row r="4362" spans="1:18" x14ac:dyDescent="0.3">
      <c r="A4362" t="s">
        <v>3924</v>
      </c>
      <c r="B4362" s="17">
        <v>45221</v>
      </c>
      <c r="C4362" t="s">
        <v>3917</v>
      </c>
      <c r="D4362" t="s">
        <v>3918</v>
      </c>
      <c r="E4362" t="s">
        <v>3919</v>
      </c>
      <c r="F4362" t="s">
        <v>3931</v>
      </c>
      <c r="G4362" t="s">
        <v>3921</v>
      </c>
      <c r="H4362" t="s">
        <v>3876</v>
      </c>
      <c r="I4362">
        <v>996</v>
      </c>
      <c r="J4362" s="41">
        <v>1.4200000000000001E-2</v>
      </c>
      <c r="K4362" s="42">
        <v>14.1432</v>
      </c>
      <c r="L4362" s="43">
        <v>0.34499999999999997</v>
      </c>
      <c r="M4362" s="42">
        <v>4.8794040000000001</v>
      </c>
      <c r="N4362">
        <v>5</v>
      </c>
      <c r="O4362" s="43">
        <v>220.79999999999998</v>
      </c>
      <c r="P4362" s="42">
        <v>35</v>
      </c>
      <c r="Q4362" s="42">
        <v>1</v>
      </c>
      <c r="R4362" s="42">
        <v>7.5</v>
      </c>
    </row>
    <row r="4363" spans="1:18" x14ac:dyDescent="0.3">
      <c r="A4363" t="s">
        <v>3924</v>
      </c>
      <c r="B4363" s="17">
        <v>45222</v>
      </c>
      <c r="C4363" t="s">
        <v>3917</v>
      </c>
      <c r="D4363" t="s">
        <v>3918</v>
      </c>
      <c r="E4363" t="s">
        <v>3919</v>
      </c>
      <c r="F4363" t="s">
        <v>3931</v>
      </c>
      <c r="G4363" t="s">
        <v>3921</v>
      </c>
      <c r="H4363" t="s">
        <v>3876</v>
      </c>
      <c r="I4363">
        <v>1164</v>
      </c>
      <c r="J4363" s="41">
        <v>1.0599999999999998E-2</v>
      </c>
      <c r="K4363" s="42">
        <v>12.338399999999998</v>
      </c>
      <c r="L4363" s="43">
        <v>1.0924999999999996</v>
      </c>
      <c r="M4363" s="42">
        <v>13.479701999999993</v>
      </c>
      <c r="N4363">
        <v>6</v>
      </c>
      <c r="O4363" s="43">
        <v>435.59999999999997</v>
      </c>
      <c r="P4363" s="42">
        <v>44</v>
      </c>
      <c r="Q4363" s="42">
        <v>4</v>
      </c>
      <c r="R4363" s="42">
        <v>10.5</v>
      </c>
    </row>
    <row r="4364" spans="1:18" x14ac:dyDescent="0.3">
      <c r="A4364" t="s">
        <v>3924</v>
      </c>
      <c r="B4364" s="17">
        <v>45223</v>
      </c>
      <c r="C4364" t="s">
        <v>3917</v>
      </c>
      <c r="D4364" t="s">
        <v>3918</v>
      </c>
      <c r="E4364" t="s">
        <v>3919</v>
      </c>
      <c r="F4364" t="s">
        <v>3931</v>
      </c>
      <c r="G4364" t="s">
        <v>3921</v>
      </c>
      <c r="H4364" t="s">
        <v>3876</v>
      </c>
      <c r="I4364">
        <v>812</v>
      </c>
      <c r="J4364" s="41">
        <v>9.499999999999998E-3</v>
      </c>
      <c r="K4364" s="42">
        <v>7.7139999999999986</v>
      </c>
      <c r="L4364" s="43">
        <v>1.3799999999999997</v>
      </c>
      <c r="M4364" s="42">
        <v>10.645319999999996</v>
      </c>
      <c r="N4364">
        <v>5</v>
      </c>
      <c r="O4364" s="43">
        <v>354</v>
      </c>
      <c r="P4364" s="42">
        <v>29</v>
      </c>
      <c r="Q4364" s="42">
        <v>7</v>
      </c>
      <c r="R4364" s="42">
        <v>3</v>
      </c>
    </row>
    <row r="4365" spans="1:18" x14ac:dyDescent="0.3">
      <c r="A4365" t="s">
        <v>3924</v>
      </c>
      <c r="B4365" s="17">
        <v>45224</v>
      </c>
      <c r="C4365" t="s">
        <v>3917</v>
      </c>
      <c r="D4365" t="s">
        <v>3918</v>
      </c>
      <c r="E4365" t="s">
        <v>3919</v>
      </c>
      <c r="F4365" t="s">
        <v>3931</v>
      </c>
      <c r="G4365" t="s">
        <v>3921</v>
      </c>
      <c r="H4365" t="s">
        <v>3876</v>
      </c>
      <c r="I4365">
        <v>1402</v>
      </c>
      <c r="J4365" s="41">
        <v>1.4199999999999999E-2</v>
      </c>
      <c r="K4365" s="42">
        <v>19.9084</v>
      </c>
      <c r="L4365" s="43">
        <v>0.12650000000000003</v>
      </c>
      <c r="M4365" s="42">
        <v>2.5184126000000004</v>
      </c>
      <c r="N4365">
        <v>6</v>
      </c>
      <c r="O4365" s="43">
        <v>507.59999999999997</v>
      </c>
      <c r="P4365" s="42">
        <v>38</v>
      </c>
      <c r="Q4365" s="42">
        <v>4</v>
      </c>
      <c r="R4365" s="42">
        <v>3</v>
      </c>
    </row>
    <row r="4366" spans="1:18" x14ac:dyDescent="0.3">
      <c r="A4366" t="s">
        <v>3924</v>
      </c>
      <c r="B4366" s="17">
        <v>45225</v>
      </c>
      <c r="C4366" t="s">
        <v>3917</v>
      </c>
      <c r="D4366" t="s">
        <v>3918</v>
      </c>
      <c r="E4366" t="s">
        <v>3919</v>
      </c>
      <c r="F4366" t="s">
        <v>3931</v>
      </c>
      <c r="G4366" t="s">
        <v>3921</v>
      </c>
      <c r="H4366" t="s">
        <v>3876</v>
      </c>
      <c r="I4366">
        <v>1019</v>
      </c>
      <c r="J4366" s="41">
        <v>1.0299999999999997E-2</v>
      </c>
      <c r="K4366" s="42">
        <v>10.495699999999996</v>
      </c>
      <c r="L4366" s="43">
        <v>1.0924999999999996</v>
      </c>
      <c r="M4366" s="42">
        <v>11.466552249999991</v>
      </c>
      <c r="N4366">
        <v>3</v>
      </c>
      <c r="O4366" s="43">
        <v>294</v>
      </c>
      <c r="P4366" s="42">
        <v>55</v>
      </c>
      <c r="Q4366" s="42">
        <v>10</v>
      </c>
      <c r="R4366" s="42">
        <v>0</v>
      </c>
    </row>
    <row r="4367" spans="1:18" x14ac:dyDescent="0.3">
      <c r="A4367" t="s">
        <v>3924</v>
      </c>
      <c r="B4367" s="17">
        <v>45226</v>
      </c>
      <c r="C4367" t="s">
        <v>3917</v>
      </c>
      <c r="D4367" t="s">
        <v>3918</v>
      </c>
      <c r="E4367" t="s">
        <v>3919</v>
      </c>
      <c r="F4367" t="s">
        <v>3931</v>
      </c>
      <c r="G4367" t="s">
        <v>3921</v>
      </c>
      <c r="H4367" t="s">
        <v>3876</v>
      </c>
      <c r="I4367">
        <v>864</v>
      </c>
      <c r="J4367" s="41">
        <v>1.4799999999999997E-2</v>
      </c>
      <c r="K4367" s="42">
        <v>12.787199999999997</v>
      </c>
      <c r="L4367" s="43">
        <v>1.2764999999999997</v>
      </c>
      <c r="M4367" s="42">
        <v>16.322860799999994</v>
      </c>
      <c r="N4367">
        <v>5</v>
      </c>
      <c r="O4367" s="43">
        <v>177.6</v>
      </c>
      <c r="P4367" s="42">
        <v>68</v>
      </c>
      <c r="Q4367" s="42">
        <v>3</v>
      </c>
      <c r="R4367" s="42">
        <v>3</v>
      </c>
    </row>
    <row r="4368" spans="1:18" x14ac:dyDescent="0.3">
      <c r="A4368" t="s">
        <v>3924</v>
      </c>
      <c r="B4368" s="17">
        <v>45227</v>
      </c>
      <c r="C4368" t="s">
        <v>3917</v>
      </c>
      <c r="D4368" t="s">
        <v>3918</v>
      </c>
      <c r="E4368" t="s">
        <v>3919</v>
      </c>
      <c r="F4368" t="s">
        <v>3931</v>
      </c>
      <c r="G4368" t="s">
        <v>3921</v>
      </c>
      <c r="H4368" t="s">
        <v>3876</v>
      </c>
      <c r="I4368">
        <v>946</v>
      </c>
      <c r="J4368" s="41">
        <v>8.199999999999999E-3</v>
      </c>
      <c r="K4368" s="42">
        <v>7.7571999999999992</v>
      </c>
      <c r="L4368" s="43">
        <v>0.70149999999999968</v>
      </c>
      <c r="M4368" s="42">
        <v>5.441675799999997</v>
      </c>
      <c r="N4368">
        <v>4</v>
      </c>
      <c r="O4368" s="43">
        <v>366</v>
      </c>
      <c r="P4368" s="42">
        <v>27</v>
      </c>
      <c r="Q4368" s="42">
        <v>1</v>
      </c>
      <c r="R4368" s="42">
        <v>6</v>
      </c>
    </row>
    <row r="4369" spans="1:18" x14ac:dyDescent="0.3">
      <c r="A4369" t="s">
        <v>3924</v>
      </c>
      <c r="B4369" s="17">
        <v>45228</v>
      </c>
      <c r="C4369" t="s">
        <v>3917</v>
      </c>
      <c r="D4369" t="s">
        <v>3918</v>
      </c>
      <c r="E4369" t="s">
        <v>3919</v>
      </c>
      <c r="F4369" t="s">
        <v>3931</v>
      </c>
      <c r="G4369" t="s">
        <v>3921</v>
      </c>
      <c r="H4369" t="s">
        <v>3876</v>
      </c>
      <c r="I4369">
        <v>699</v>
      </c>
      <c r="J4369" s="41">
        <v>1.3899999999999999E-2</v>
      </c>
      <c r="K4369" s="42">
        <v>9.7160999999999991</v>
      </c>
      <c r="L4369" s="43">
        <v>1.4259999999999997</v>
      </c>
      <c r="M4369" s="42">
        <v>13.855158599999996</v>
      </c>
      <c r="N4369">
        <v>3</v>
      </c>
      <c r="O4369" s="43">
        <v>244.79999999999998</v>
      </c>
      <c r="P4369" s="42">
        <v>31</v>
      </c>
      <c r="Q4369" s="42">
        <v>7</v>
      </c>
      <c r="R4369" s="42">
        <v>10.5</v>
      </c>
    </row>
    <row r="4370" spans="1:18" x14ac:dyDescent="0.3">
      <c r="A4370" t="s">
        <v>3924</v>
      </c>
      <c r="B4370" s="17">
        <v>45229</v>
      </c>
      <c r="C4370" t="s">
        <v>3917</v>
      </c>
      <c r="D4370" t="s">
        <v>3918</v>
      </c>
      <c r="E4370" t="s">
        <v>3919</v>
      </c>
      <c r="F4370" t="s">
        <v>3931</v>
      </c>
      <c r="G4370" t="s">
        <v>3921</v>
      </c>
      <c r="H4370" t="s">
        <v>3876</v>
      </c>
      <c r="I4370">
        <v>1166</v>
      </c>
      <c r="J4370" s="41">
        <v>7.2000000000000007E-3</v>
      </c>
      <c r="K4370" s="42">
        <v>8.3952000000000009</v>
      </c>
      <c r="L4370" s="43">
        <v>0.10350000000000006</v>
      </c>
      <c r="M4370" s="42">
        <v>0.86890320000000065</v>
      </c>
      <c r="N4370">
        <v>4</v>
      </c>
      <c r="O4370" s="43">
        <v>124.8</v>
      </c>
      <c r="P4370" s="42">
        <v>42</v>
      </c>
      <c r="Q4370" s="42">
        <v>5</v>
      </c>
      <c r="R4370" s="42">
        <v>7.5</v>
      </c>
    </row>
    <row r="4371" spans="1:18" x14ac:dyDescent="0.3">
      <c r="A4371" t="s">
        <v>3924</v>
      </c>
      <c r="B4371" s="17">
        <v>45230</v>
      </c>
      <c r="C4371" t="s">
        <v>3917</v>
      </c>
      <c r="D4371" t="s">
        <v>3918</v>
      </c>
      <c r="E4371" t="s">
        <v>3919</v>
      </c>
      <c r="F4371" t="s">
        <v>3931</v>
      </c>
      <c r="G4371" t="s">
        <v>3921</v>
      </c>
      <c r="H4371" t="s">
        <v>3876</v>
      </c>
      <c r="I4371">
        <v>1661</v>
      </c>
      <c r="J4371" s="41">
        <v>1.34E-2</v>
      </c>
      <c r="K4371" s="42">
        <v>22.257400000000001</v>
      </c>
      <c r="L4371" s="43">
        <v>0.26450000000000001</v>
      </c>
      <c r="M4371" s="42">
        <v>5.8870823000000003</v>
      </c>
      <c r="N4371">
        <v>9</v>
      </c>
      <c r="O4371" s="43">
        <v>548.4</v>
      </c>
      <c r="P4371" s="42">
        <v>54</v>
      </c>
      <c r="Q4371" s="42">
        <v>13</v>
      </c>
      <c r="R4371" s="42">
        <v>1.5</v>
      </c>
    </row>
    <row r="4372" spans="1:18" x14ac:dyDescent="0.3">
      <c r="A4372" t="s">
        <v>3924</v>
      </c>
      <c r="B4372" s="17">
        <v>45231</v>
      </c>
      <c r="C4372" t="s">
        <v>3917</v>
      </c>
      <c r="D4372" t="s">
        <v>3918</v>
      </c>
      <c r="E4372" t="s">
        <v>3919</v>
      </c>
      <c r="F4372" t="s">
        <v>3931</v>
      </c>
      <c r="G4372" t="s">
        <v>3921</v>
      </c>
      <c r="H4372" t="s">
        <v>3876</v>
      </c>
      <c r="I4372">
        <v>1287</v>
      </c>
      <c r="J4372" s="41">
        <v>7.4999999999999989E-3</v>
      </c>
      <c r="K4372" s="42">
        <v>9.6524999999999981</v>
      </c>
      <c r="L4372" s="43">
        <v>1.0464999999999995</v>
      </c>
      <c r="M4372" s="42">
        <v>10.101341249999994</v>
      </c>
      <c r="N4372">
        <v>3</v>
      </c>
      <c r="O4372" s="43">
        <v>150</v>
      </c>
      <c r="P4372" s="42">
        <v>42</v>
      </c>
      <c r="Q4372" s="42">
        <v>19</v>
      </c>
      <c r="R4372" s="42">
        <v>0</v>
      </c>
    </row>
    <row r="4373" spans="1:18" x14ac:dyDescent="0.3">
      <c r="A4373" t="s">
        <v>3924</v>
      </c>
      <c r="B4373" s="17">
        <v>45232</v>
      </c>
      <c r="C4373" t="s">
        <v>3917</v>
      </c>
      <c r="D4373" t="s">
        <v>3918</v>
      </c>
      <c r="E4373" t="s">
        <v>3919</v>
      </c>
      <c r="F4373" t="s">
        <v>3931</v>
      </c>
      <c r="G4373" t="s">
        <v>3921</v>
      </c>
      <c r="H4373" t="s">
        <v>3876</v>
      </c>
      <c r="I4373">
        <v>1257</v>
      </c>
      <c r="J4373" s="41">
        <v>1.2900000000000002E-2</v>
      </c>
      <c r="K4373" s="42">
        <v>16.215300000000003</v>
      </c>
      <c r="L4373" s="43">
        <v>0.94299999999999973</v>
      </c>
      <c r="M4373" s="42">
        <v>15.291027899999998</v>
      </c>
      <c r="N4373">
        <v>4</v>
      </c>
      <c r="O4373" s="43">
        <v>178.79999999999998</v>
      </c>
      <c r="P4373" s="42">
        <v>29</v>
      </c>
      <c r="Q4373" s="42">
        <v>4</v>
      </c>
      <c r="R4373" s="42">
        <v>7.5</v>
      </c>
    </row>
    <row r="4374" spans="1:18" x14ac:dyDescent="0.3">
      <c r="A4374" t="s">
        <v>3924</v>
      </c>
      <c r="B4374" s="17">
        <v>45233</v>
      </c>
      <c r="C4374" t="s">
        <v>3917</v>
      </c>
      <c r="D4374" t="s">
        <v>3918</v>
      </c>
      <c r="E4374" t="s">
        <v>3919</v>
      </c>
      <c r="F4374" t="s">
        <v>3931</v>
      </c>
      <c r="G4374" t="s">
        <v>3921</v>
      </c>
      <c r="H4374" t="s">
        <v>3876</v>
      </c>
      <c r="I4374">
        <v>1140</v>
      </c>
      <c r="J4374" s="41">
        <v>7.1000000000000004E-3</v>
      </c>
      <c r="K4374" s="42">
        <v>8.0940000000000012</v>
      </c>
      <c r="L4374" s="43">
        <v>0.12650000000000003</v>
      </c>
      <c r="M4374" s="42">
        <v>1.0238910000000003</v>
      </c>
      <c r="N4374">
        <v>5</v>
      </c>
      <c r="O4374" s="43">
        <v>273.59999999999997</v>
      </c>
      <c r="P4374" s="42">
        <v>26</v>
      </c>
      <c r="Q4374" s="42">
        <v>11</v>
      </c>
      <c r="R4374" s="42">
        <v>1.5</v>
      </c>
    </row>
    <row r="4375" spans="1:18" x14ac:dyDescent="0.3">
      <c r="A4375" t="s">
        <v>3924</v>
      </c>
      <c r="B4375" s="17">
        <v>45234</v>
      </c>
      <c r="C4375" t="s">
        <v>3917</v>
      </c>
      <c r="D4375" t="s">
        <v>3918</v>
      </c>
      <c r="E4375" t="s">
        <v>3919</v>
      </c>
      <c r="F4375" t="s">
        <v>3931</v>
      </c>
      <c r="G4375" t="s">
        <v>3921</v>
      </c>
      <c r="H4375" t="s">
        <v>3876</v>
      </c>
      <c r="I4375">
        <v>1744</v>
      </c>
      <c r="J4375" s="41">
        <v>1.32E-2</v>
      </c>
      <c r="K4375" s="42">
        <v>23.020800000000001</v>
      </c>
      <c r="L4375" s="43">
        <v>0.27600000000000002</v>
      </c>
      <c r="M4375" s="42">
        <v>6.3537408000000006</v>
      </c>
      <c r="N4375">
        <v>6</v>
      </c>
      <c r="O4375" s="43">
        <v>370.8</v>
      </c>
      <c r="P4375" s="42">
        <v>78</v>
      </c>
      <c r="Q4375" s="42">
        <v>4</v>
      </c>
      <c r="R4375" s="42">
        <v>1.5</v>
      </c>
    </row>
    <row r="4376" spans="1:18" x14ac:dyDescent="0.3">
      <c r="A4376" t="s">
        <v>3924</v>
      </c>
      <c r="B4376" s="17">
        <v>45235</v>
      </c>
      <c r="C4376" t="s">
        <v>3917</v>
      </c>
      <c r="D4376" t="s">
        <v>3918</v>
      </c>
      <c r="E4376" t="s">
        <v>3919</v>
      </c>
      <c r="F4376" t="s">
        <v>3931</v>
      </c>
      <c r="G4376" t="s">
        <v>3921</v>
      </c>
      <c r="H4376" t="s">
        <v>3876</v>
      </c>
      <c r="I4376">
        <v>1659</v>
      </c>
      <c r="J4376" s="41">
        <v>1.2399999999999998E-2</v>
      </c>
      <c r="K4376" s="42">
        <v>20.571599999999997</v>
      </c>
      <c r="L4376" s="43">
        <v>1.2994999999999994</v>
      </c>
      <c r="M4376" s="42">
        <v>26.732794199999983</v>
      </c>
      <c r="N4376">
        <v>7</v>
      </c>
      <c r="O4376" s="43">
        <v>622.79999999999995</v>
      </c>
      <c r="P4376" s="42">
        <v>58</v>
      </c>
      <c r="Q4376" s="42">
        <v>1</v>
      </c>
      <c r="R4376" s="42">
        <v>4.5</v>
      </c>
    </row>
    <row r="4377" spans="1:18" x14ac:dyDescent="0.3">
      <c r="A4377" t="s">
        <v>3924</v>
      </c>
      <c r="B4377" s="17">
        <v>45236</v>
      </c>
      <c r="C4377" t="s">
        <v>3917</v>
      </c>
      <c r="D4377" t="s">
        <v>3918</v>
      </c>
      <c r="E4377" t="s">
        <v>3919</v>
      </c>
      <c r="F4377" t="s">
        <v>3931</v>
      </c>
      <c r="G4377" t="s">
        <v>3921</v>
      </c>
      <c r="H4377" t="s">
        <v>3876</v>
      </c>
      <c r="I4377">
        <v>931</v>
      </c>
      <c r="J4377" s="41">
        <v>1.3299999999999999E-2</v>
      </c>
      <c r="K4377" s="42">
        <v>12.382299999999999</v>
      </c>
      <c r="L4377" s="43">
        <v>6.900000000000002E-2</v>
      </c>
      <c r="M4377" s="42">
        <v>0.85437870000000016</v>
      </c>
      <c r="N4377">
        <v>6</v>
      </c>
      <c r="O4377" s="43">
        <v>206.4</v>
      </c>
      <c r="P4377" s="42">
        <v>72</v>
      </c>
      <c r="Q4377" s="42">
        <v>10</v>
      </c>
      <c r="R4377" s="42">
        <v>7.5</v>
      </c>
    </row>
    <row r="4378" spans="1:18" x14ac:dyDescent="0.3">
      <c r="A4378" t="s">
        <v>3924</v>
      </c>
      <c r="B4378" s="17">
        <v>45237</v>
      </c>
      <c r="C4378" t="s">
        <v>3917</v>
      </c>
      <c r="D4378" t="s">
        <v>3918</v>
      </c>
      <c r="E4378" t="s">
        <v>3919</v>
      </c>
      <c r="F4378" t="s">
        <v>3931</v>
      </c>
      <c r="G4378" t="s">
        <v>3921</v>
      </c>
      <c r="H4378" t="s">
        <v>3876</v>
      </c>
      <c r="I4378">
        <v>928</v>
      </c>
      <c r="J4378" s="41">
        <v>1.09E-2</v>
      </c>
      <c r="K4378" s="42">
        <v>10.1152</v>
      </c>
      <c r="L4378" s="43">
        <v>0.48299999999999987</v>
      </c>
      <c r="M4378" s="42">
        <v>4.8856415999999987</v>
      </c>
      <c r="N4378">
        <v>5</v>
      </c>
      <c r="O4378" s="43">
        <v>226.79999999999998</v>
      </c>
      <c r="P4378" s="42">
        <v>30</v>
      </c>
      <c r="Q4378" s="42">
        <v>1</v>
      </c>
      <c r="R4378" s="42">
        <v>6</v>
      </c>
    </row>
    <row r="4379" spans="1:18" x14ac:dyDescent="0.3">
      <c r="A4379" t="s">
        <v>3924</v>
      </c>
      <c r="B4379" s="17">
        <v>45238</v>
      </c>
      <c r="C4379" t="s">
        <v>3917</v>
      </c>
      <c r="D4379" t="s">
        <v>3918</v>
      </c>
      <c r="E4379" t="s">
        <v>3919</v>
      </c>
      <c r="F4379" t="s">
        <v>3931</v>
      </c>
      <c r="G4379" t="s">
        <v>3921</v>
      </c>
      <c r="H4379" t="s">
        <v>3876</v>
      </c>
      <c r="I4379">
        <v>1525</v>
      </c>
      <c r="J4379" s="41">
        <v>1.8099999999999998E-2</v>
      </c>
      <c r="K4379" s="42">
        <v>27.602499999999996</v>
      </c>
      <c r="L4379" s="43">
        <v>0.82799999999999963</v>
      </c>
      <c r="M4379" s="42">
        <v>22.854869999999988</v>
      </c>
      <c r="N4379">
        <v>8</v>
      </c>
      <c r="O4379" s="43">
        <v>565.19999999999993</v>
      </c>
      <c r="P4379" s="42">
        <v>55</v>
      </c>
      <c r="Q4379" s="42">
        <v>7</v>
      </c>
      <c r="R4379" s="42">
        <v>1.5</v>
      </c>
    </row>
    <row r="4380" spans="1:18" x14ac:dyDescent="0.3">
      <c r="A4380" t="s">
        <v>3924</v>
      </c>
      <c r="B4380" s="17">
        <v>45239</v>
      </c>
      <c r="C4380" t="s">
        <v>3917</v>
      </c>
      <c r="D4380" t="s">
        <v>3918</v>
      </c>
      <c r="E4380" t="s">
        <v>3919</v>
      </c>
      <c r="F4380" t="s">
        <v>3931</v>
      </c>
      <c r="G4380" t="s">
        <v>3921</v>
      </c>
      <c r="H4380" t="s">
        <v>3876</v>
      </c>
      <c r="I4380">
        <v>850</v>
      </c>
      <c r="J4380" s="41">
        <v>9.9999999999999985E-3</v>
      </c>
      <c r="K4380" s="42">
        <v>8.4999999999999982</v>
      </c>
      <c r="L4380" s="43">
        <v>5.7500000000000016E-2</v>
      </c>
      <c r="M4380" s="42">
        <v>0.48875000000000002</v>
      </c>
      <c r="N4380">
        <v>8</v>
      </c>
      <c r="O4380" s="43">
        <v>372</v>
      </c>
      <c r="P4380" s="42">
        <v>34</v>
      </c>
      <c r="Q4380" s="42">
        <v>12</v>
      </c>
      <c r="R4380" s="42">
        <v>1.5</v>
      </c>
    </row>
    <row r="4381" spans="1:18" x14ac:dyDescent="0.3">
      <c r="A4381" t="s">
        <v>3924</v>
      </c>
      <c r="B4381" s="17">
        <v>45240</v>
      </c>
      <c r="C4381" t="s">
        <v>3917</v>
      </c>
      <c r="D4381" t="s">
        <v>3918</v>
      </c>
      <c r="E4381" t="s">
        <v>3919</v>
      </c>
      <c r="F4381" t="s">
        <v>3931</v>
      </c>
      <c r="G4381" t="s">
        <v>3921</v>
      </c>
      <c r="H4381" t="s">
        <v>3876</v>
      </c>
      <c r="I4381">
        <v>1343</v>
      </c>
      <c r="J4381" s="41">
        <v>6.2000000000000006E-3</v>
      </c>
      <c r="K4381" s="42">
        <v>8.3266000000000009</v>
      </c>
      <c r="L4381" s="43">
        <v>1.3109999999999995</v>
      </c>
      <c r="M4381" s="42">
        <v>10.916172599999998</v>
      </c>
      <c r="N4381">
        <v>5</v>
      </c>
      <c r="O4381" s="43">
        <v>470.4</v>
      </c>
      <c r="P4381" s="42">
        <v>24</v>
      </c>
      <c r="Q4381" s="42">
        <v>0</v>
      </c>
      <c r="R4381" s="42">
        <v>15</v>
      </c>
    </row>
    <row r="4382" spans="1:18" x14ac:dyDescent="0.3">
      <c r="A4382" t="s">
        <v>3924</v>
      </c>
      <c r="B4382" s="17">
        <v>45241</v>
      </c>
      <c r="C4382" t="s">
        <v>3917</v>
      </c>
      <c r="D4382" t="s">
        <v>3918</v>
      </c>
      <c r="E4382" t="s">
        <v>3919</v>
      </c>
      <c r="F4382" t="s">
        <v>3931</v>
      </c>
      <c r="G4382" t="s">
        <v>3921</v>
      </c>
      <c r="H4382" t="s">
        <v>3876</v>
      </c>
      <c r="I4382">
        <v>1150</v>
      </c>
      <c r="J4382" s="41">
        <v>1.4E-2</v>
      </c>
      <c r="K4382" s="42">
        <v>16.100000000000001</v>
      </c>
      <c r="L4382" s="43">
        <v>0.50599999999999978</v>
      </c>
      <c r="M4382" s="42">
        <v>8.1465999999999976</v>
      </c>
      <c r="N4382">
        <v>7</v>
      </c>
      <c r="O4382" s="43">
        <v>406.8</v>
      </c>
      <c r="P4382" s="42">
        <v>35</v>
      </c>
      <c r="Q4382" s="42">
        <v>9</v>
      </c>
      <c r="R4382" s="42">
        <v>12</v>
      </c>
    </row>
    <row r="4383" spans="1:18" x14ac:dyDescent="0.3">
      <c r="A4383" t="s">
        <v>3924</v>
      </c>
      <c r="B4383" s="17">
        <v>45242</v>
      </c>
      <c r="C4383" t="s">
        <v>3917</v>
      </c>
      <c r="D4383" t="s">
        <v>3918</v>
      </c>
      <c r="E4383" t="s">
        <v>3919</v>
      </c>
      <c r="F4383" t="s">
        <v>3931</v>
      </c>
      <c r="G4383" t="s">
        <v>3921</v>
      </c>
      <c r="H4383" t="s">
        <v>3876</v>
      </c>
      <c r="I4383">
        <v>1026</v>
      </c>
      <c r="J4383" s="41">
        <v>8.8000000000000005E-3</v>
      </c>
      <c r="K4383" s="42">
        <v>9.0288000000000004</v>
      </c>
      <c r="L4383" s="43">
        <v>0.14950000000000005</v>
      </c>
      <c r="M4383" s="42">
        <v>1.3498056000000005</v>
      </c>
      <c r="N4383">
        <v>4</v>
      </c>
      <c r="O4383" s="43">
        <v>316.8</v>
      </c>
      <c r="P4383" s="42">
        <v>48</v>
      </c>
      <c r="Q4383" s="42">
        <v>11</v>
      </c>
      <c r="R4383" s="42">
        <v>0</v>
      </c>
    </row>
    <row r="4384" spans="1:18" x14ac:dyDescent="0.3">
      <c r="A4384" t="s">
        <v>3924</v>
      </c>
      <c r="B4384" s="17">
        <v>45243</v>
      </c>
      <c r="C4384" t="s">
        <v>3917</v>
      </c>
      <c r="D4384" t="s">
        <v>3918</v>
      </c>
      <c r="E4384" t="s">
        <v>3919</v>
      </c>
      <c r="F4384" t="s">
        <v>3931</v>
      </c>
      <c r="G4384" t="s">
        <v>3921</v>
      </c>
      <c r="H4384" t="s">
        <v>3876</v>
      </c>
      <c r="I4384">
        <v>1011</v>
      </c>
      <c r="J4384" s="41">
        <v>1.1099999999999999E-2</v>
      </c>
      <c r="K4384" s="42">
        <v>11.222099999999999</v>
      </c>
      <c r="L4384" s="43">
        <v>0.13800000000000004</v>
      </c>
      <c r="M4384" s="42">
        <v>1.5486498000000004</v>
      </c>
      <c r="N4384">
        <v>6</v>
      </c>
      <c r="O4384" s="43">
        <v>486</v>
      </c>
      <c r="P4384" s="42">
        <v>62</v>
      </c>
      <c r="Q4384" s="42">
        <v>2</v>
      </c>
      <c r="R4384" s="42">
        <v>0</v>
      </c>
    </row>
    <row r="4385" spans="1:18" x14ac:dyDescent="0.3">
      <c r="A4385" t="s">
        <v>3924</v>
      </c>
      <c r="B4385" s="17">
        <v>45244</v>
      </c>
      <c r="C4385" t="s">
        <v>3917</v>
      </c>
      <c r="D4385" t="s">
        <v>3918</v>
      </c>
      <c r="E4385" t="s">
        <v>3919</v>
      </c>
      <c r="F4385" t="s">
        <v>3931</v>
      </c>
      <c r="G4385" t="s">
        <v>3921</v>
      </c>
      <c r="H4385" t="s">
        <v>3876</v>
      </c>
      <c r="I4385">
        <v>1536</v>
      </c>
      <c r="J4385" s="41">
        <v>1.0899999999999998E-2</v>
      </c>
      <c r="K4385" s="42">
        <v>16.742399999999996</v>
      </c>
      <c r="L4385" s="43">
        <v>4.6000000000000006E-2</v>
      </c>
      <c r="M4385" s="42">
        <v>0.7701503999999999</v>
      </c>
      <c r="N4385">
        <v>8</v>
      </c>
      <c r="O4385" s="43">
        <v>606</v>
      </c>
      <c r="P4385" s="42">
        <v>61</v>
      </c>
      <c r="Q4385" s="42">
        <v>2</v>
      </c>
      <c r="R4385" s="42">
        <v>6</v>
      </c>
    </row>
    <row r="4386" spans="1:18" x14ac:dyDescent="0.3">
      <c r="A4386" t="s">
        <v>3924</v>
      </c>
      <c r="B4386" s="17">
        <v>45245</v>
      </c>
      <c r="C4386" t="s">
        <v>3917</v>
      </c>
      <c r="D4386" t="s">
        <v>3918</v>
      </c>
      <c r="E4386" t="s">
        <v>3919</v>
      </c>
      <c r="F4386" t="s">
        <v>3931</v>
      </c>
      <c r="G4386" t="s">
        <v>3921</v>
      </c>
      <c r="H4386" t="s">
        <v>3876</v>
      </c>
      <c r="I4386">
        <v>1295</v>
      </c>
      <c r="J4386" s="41">
        <v>9.3999999999999986E-3</v>
      </c>
      <c r="K4386" s="42">
        <v>12.172999999999998</v>
      </c>
      <c r="L4386" s="43">
        <v>1.0579999999999996</v>
      </c>
      <c r="M4386" s="42">
        <v>12.879033999999994</v>
      </c>
      <c r="N4386">
        <v>4</v>
      </c>
      <c r="O4386" s="43">
        <v>262.8</v>
      </c>
      <c r="P4386" s="42">
        <v>65</v>
      </c>
      <c r="Q4386" s="42">
        <v>5</v>
      </c>
      <c r="R4386" s="42">
        <v>0</v>
      </c>
    </row>
    <row r="4387" spans="1:18" x14ac:dyDescent="0.3">
      <c r="A4387" t="s">
        <v>3924</v>
      </c>
      <c r="B4387" s="17">
        <v>45246</v>
      </c>
      <c r="C4387" t="s">
        <v>3917</v>
      </c>
      <c r="D4387" t="s">
        <v>3918</v>
      </c>
      <c r="E4387" t="s">
        <v>3919</v>
      </c>
      <c r="F4387" t="s">
        <v>3931</v>
      </c>
      <c r="G4387" t="s">
        <v>3921</v>
      </c>
      <c r="H4387" t="s">
        <v>3876</v>
      </c>
      <c r="I4387">
        <v>1400</v>
      </c>
      <c r="J4387" s="41">
        <v>1.1099999999999999E-2</v>
      </c>
      <c r="K4387" s="42">
        <v>15.54</v>
      </c>
      <c r="L4387" s="43">
        <v>0.55199999999999971</v>
      </c>
      <c r="M4387" s="42">
        <v>8.5780799999999946</v>
      </c>
      <c r="N4387">
        <v>7</v>
      </c>
      <c r="O4387" s="43">
        <v>470.4</v>
      </c>
      <c r="P4387" s="42">
        <v>63</v>
      </c>
      <c r="Q4387" s="42">
        <v>9</v>
      </c>
      <c r="R4387" s="42">
        <v>1.5</v>
      </c>
    </row>
    <row r="4388" spans="1:18" x14ac:dyDescent="0.3">
      <c r="A4388" t="s">
        <v>3924</v>
      </c>
      <c r="B4388" s="17">
        <v>45247</v>
      </c>
      <c r="C4388" t="s">
        <v>3917</v>
      </c>
      <c r="D4388" t="s">
        <v>3918</v>
      </c>
      <c r="E4388" t="s">
        <v>3919</v>
      </c>
      <c r="F4388" t="s">
        <v>3931</v>
      </c>
      <c r="G4388" t="s">
        <v>3921</v>
      </c>
      <c r="H4388" t="s">
        <v>3876</v>
      </c>
      <c r="I4388">
        <v>1676</v>
      </c>
      <c r="J4388" s="41">
        <v>8.7999999999999988E-3</v>
      </c>
      <c r="K4388" s="42">
        <v>14.748799999999997</v>
      </c>
      <c r="L4388" s="43">
        <v>0.63249999999999973</v>
      </c>
      <c r="M4388" s="42">
        <v>9.3286159999999949</v>
      </c>
      <c r="N4388">
        <v>8</v>
      </c>
      <c r="O4388" s="43">
        <v>350.4</v>
      </c>
      <c r="P4388" s="42">
        <v>49</v>
      </c>
      <c r="Q4388" s="42">
        <v>5</v>
      </c>
      <c r="R4388" s="42">
        <v>4.5</v>
      </c>
    </row>
    <row r="4389" spans="1:18" x14ac:dyDescent="0.3">
      <c r="A4389" t="s">
        <v>3924</v>
      </c>
      <c r="B4389" s="17">
        <v>45248</v>
      </c>
      <c r="C4389" t="s">
        <v>3917</v>
      </c>
      <c r="D4389" t="s">
        <v>3918</v>
      </c>
      <c r="E4389" t="s">
        <v>3919</v>
      </c>
      <c r="F4389" t="s">
        <v>3931</v>
      </c>
      <c r="G4389" t="s">
        <v>3921</v>
      </c>
      <c r="H4389" t="s">
        <v>3876</v>
      </c>
      <c r="I4389">
        <v>718</v>
      </c>
      <c r="J4389" s="41">
        <v>9.2999999999999992E-3</v>
      </c>
      <c r="K4389" s="42">
        <v>6.6773999999999996</v>
      </c>
      <c r="L4389" s="43">
        <v>0.21850000000000006</v>
      </c>
      <c r="M4389" s="42">
        <v>1.4590119000000004</v>
      </c>
      <c r="N4389">
        <v>7</v>
      </c>
      <c r="O4389" s="43">
        <v>438</v>
      </c>
      <c r="P4389" s="42">
        <v>36</v>
      </c>
      <c r="Q4389" s="42">
        <v>5</v>
      </c>
      <c r="R4389" s="42">
        <v>4.5</v>
      </c>
    </row>
    <row r="4390" spans="1:18" x14ac:dyDescent="0.3">
      <c r="A4390" t="s">
        <v>3924</v>
      </c>
      <c r="B4390" s="17">
        <v>45249</v>
      </c>
      <c r="C4390" t="s">
        <v>3917</v>
      </c>
      <c r="D4390" t="s">
        <v>3918</v>
      </c>
      <c r="E4390" t="s">
        <v>3919</v>
      </c>
      <c r="F4390" t="s">
        <v>3931</v>
      </c>
      <c r="G4390" t="s">
        <v>3921</v>
      </c>
      <c r="H4390" t="s">
        <v>3876</v>
      </c>
      <c r="I4390">
        <v>1121</v>
      </c>
      <c r="J4390" s="41">
        <v>1.4999999999999999E-2</v>
      </c>
      <c r="K4390" s="42">
        <v>16.814999999999998</v>
      </c>
      <c r="L4390" s="43">
        <v>0.37949999999999995</v>
      </c>
      <c r="M4390" s="42">
        <v>6.381292499999998</v>
      </c>
      <c r="N4390">
        <v>6</v>
      </c>
      <c r="O4390" s="43">
        <v>308.39999999999998</v>
      </c>
      <c r="P4390" s="42">
        <v>31</v>
      </c>
      <c r="Q4390" s="42">
        <v>5</v>
      </c>
      <c r="R4390" s="42">
        <v>12</v>
      </c>
    </row>
    <row r="4391" spans="1:18" x14ac:dyDescent="0.3">
      <c r="A4391" t="s">
        <v>3924</v>
      </c>
      <c r="B4391" s="17">
        <v>45250</v>
      </c>
      <c r="C4391" t="s">
        <v>3917</v>
      </c>
      <c r="D4391" t="s">
        <v>3918</v>
      </c>
      <c r="E4391" t="s">
        <v>3919</v>
      </c>
      <c r="F4391" t="s">
        <v>3931</v>
      </c>
      <c r="G4391" t="s">
        <v>3921</v>
      </c>
      <c r="H4391" t="s">
        <v>3876</v>
      </c>
      <c r="I4391">
        <v>1584</v>
      </c>
      <c r="J4391" s="41">
        <v>7.2000000000000015E-3</v>
      </c>
      <c r="K4391" s="42">
        <v>11.404800000000002</v>
      </c>
      <c r="L4391" s="43">
        <v>0.83949999999999969</v>
      </c>
      <c r="M4391" s="42">
        <v>9.5743295999999987</v>
      </c>
      <c r="N4391">
        <v>9</v>
      </c>
      <c r="O4391" s="43">
        <v>657.6</v>
      </c>
      <c r="P4391" s="42">
        <v>55</v>
      </c>
      <c r="Q4391" s="42">
        <v>3</v>
      </c>
      <c r="R4391" s="42">
        <v>6</v>
      </c>
    </row>
    <row r="4392" spans="1:18" x14ac:dyDescent="0.3">
      <c r="A4392" t="s">
        <v>3924</v>
      </c>
      <c r="B4392" s="17">
        <v>45251</v>
      </c>
      <c r="C4392" t="s">
        <v>3917</v>
      </c>
      <c r="D4392" t="s">
        <v>3918</v>
      </c>
      <c r="E4392" t="s">
        <v>3919</v>
      </c>
      <c r="F4392" t="s">
        <v>3931</v>
      </c>
      <c r="G4392" t="s">
        <v>3921</v>
      </c>
      <c r="H4392" t="s">
        <v>3876</v>
      </c>
      <c r="I4392">
        <v>939</v>
      </c>
      <c r="J4392" s="41">
        <v>1.0400000000000001E-2</v>
      </c>
      <c r="K4392" s="42">
        <v>9.7656000000000009</v>
      </c>
      <c r="L4392" s="43">
        <v>0.14950000000000005</v>
      </c>
      <c r="M4392" s="42">
        <v>1.4599572000000007</v>
      </c>
      <c r="N4392">
        <v>5</v>
      </c>
      <c r="O4392" s="43">
        <v>207.6</v>
      </c>
      <c r="P4392" s="42">
        <v>47</v>
      </c>
      <c r="Q4392" s="42">
        <v>5</v>
      </c>
      <c r="R4392" s="42">
        <v>7.5</v>
      </c>
    </row>
    <row r="4393" spans="1:18" x14ac:dyDescent="0.3">
      <c r="A4393" t="s">
        <v>3924</v>
      </c>
      <c r="B4393" s="17">
        <v>45252</v>
      </c>
      <c r="C4393" t="s">
        <v>3917</v>
      </c>
      <c r="D4393" t="s">
        <v>3918</v>
      </c>
      <c r="E4393" t="s">
        <v>3919</v>
      </c>
      <c r="F4393" t="s">
        <v>3931</v>
      </c>
      <c r="G4393" t="s">
        <v>3921</v>
      </c>
      <c r="H4393" t="s">
        <v>3876</v>
      </c>
      <c r="I4393">
        <v>1253</v>
      </c>
      <c r="J4393" s="41">
        <v>9.6999999999999968E-3</v>
      </c>
      <c r="K4393" s="42">
        <v>12.154099999999996</v>
      </c>
      <c r="L4393" s="43">
        <v>0.34500000000000003</v>
      </c>
      <c r="M4393" s="42">
        <v>4.1931644999999991</v>
      </c>
      <c r="N4393">
        <v>3</v>
      </c>
      <c r="O4393" s="43">
        <v>159.6</v>
      </c>
      <c r="P4393" s="42">
        <v>57</v>
      </c>
      <c r="Q4393" s="42">
        <v>5</v>
      </c>
      <c r="R4393" s="42">
        <v>1.5</v>
      </c>
    </row>
    <row r="4394" spans="1:18" x14ac:dyDescent="0.3">
      <c r="A4394" t="s">
        <v>3924</v>
      </c>
      <c r="B4394" s="17">
        <v>45253</v>
      </c>
      <c r="C4394" t="s">
        <v>3917</v>
      </c>
      <c r="D4394" t="s">
        <v>3918</v>
      </c>
      <c r="E4394" t="s">
        <v>3919</v>
      </c>
      <c r="F4394" t="s">
        <v>3931</v>
      </c>
      <c r="G4394" t="s">
        <v>3921</v>
      </c>
      <c r="H4394" t="s">
        <v>3876</v>
      </c>
      <c r="I4394">
        <v>1635</v>
      </c>
      <c r="J4394" s="41">
        <v>1.5000000000000003E-2</v>
      </c>
      <c r="K4394" s="42">
        <v>24.525000000000006</v>
      </c>
      <c r="L4394" s="43">
        <v>1.4259999999999997</v>
      </c>
      <c r="M4394" s="42">
        <v>34.972650000000002</v>
      </c>
      <c r="N4394">
        <v>4</v>
      </c>
      <c r="O4394" s="43">
        <v>93.6</v>
      </c>
      <c r="P4394" s="42">
        <v>41</v>
      </c>
      <c r="Q4394" s="42">
        <v>9</v>
      </c>
      <c r="R4394" s="42">
        <v>7.5</v>
      </c>
    </row>
    <row r="4395" spans="1:18" x14ac:dyDescent="0.3">
      <c r="A4395" t="s">
        <v>3924</v>
      </c>
      <c r="B4395" s="17">
        <v>45254</v>
      </c>
      <c r="C4395" t="s">
        <v>3917</v>
      </c>
      <c r="D4395" t="s">
        <v>3918</v>
      </c>
      <c r="E4395" t="s">
        <v>3919</v>
      </c>
      <c r="F4395" t="s">
        <v>3931</v>
      </c>
      <c r="G4395" t="s">
        <v>3921</v>
      </c>
      <c r="H4395" t="s">
        <v>3876</v>
      </c>
      <c r="I4395">
        <v>1384</v>
      </c>
      <c r="J4395" s="41">
        <v>1.17E-2</v>
      </c>
      <c r="K4395" s="42">
        <v>16.192800000000002</v>
      </c>
      <c r="L4395" s="43">
        <v>1.2764999999999997</v>
      </c>
      <c r="M4395" s="42">
        <v>20.670109199999999</v>
      </c>
      <c r="N4395">
        <v>9</v>
      </c>
      <c r="O4395" s="43">
        <v>523.19999999999993</v>
      </c>
      <c r="P4395" s="42">
        <v>44</v>
      </c>
      <c r="Q4395" s="42">
        <v>14</v>
      </c>
      <c r="R4395" s="42">
        <v>6</v>
      </c>
    </row>
    <row r="4396" spans="1:18" x14ac:dyDescent="0.3">
      <c r="A4396" t="s">
        <v>3924</v>
      </c>
      <c r="B4396" s="17">
        <v>45255</v>
      </c>
      <c r="C4396" t="s">
        <v>3917</v>
      </c>
      <c r="D4396" t="s">
        <v>3918</v>
      </c>
      <c r="E4396" t="s">
        <v>3919</v>
      </c>
      <c r="F4396" t="s">
        <v>3931</v>
      </c>
      <c r="G4396" t="s">
        <v>3921</v>
      </c>
      <c r="H4396" t="s">
        <v>3876</v>
      </c>
      <c r="I4396">
        <v>722</v>
      </c>
      <c r="J4396" s="41">
        <v>1.3800000000000003E-2</v>
      </c>
      <c r="K4396" s="42">
        <v>9.9636000000000031</v>
      </c>
      <c r="L4396" s="43">
        <v>0.55199999999999971</v>
      </c>
      <c r="M4396" s="42">
        <v>5.4999071999999991</v>
      </c>
      <c r="N4396">
        <v>4</v>
      </c>
      <c r="O4396" s="43">
        <v>262.8</v>
      </c>
      <c r="P4396" s="42">
        <v>15</v>
      </c>
      <c r="Q4396" s="42">
        <v>0</v>
      </c>
      <c r="R4396" s="42">
        <v>9</v>
      </c>
    </row>
    <row r="4397" spans="1:18" x14ac:dyDescent="0.3">
      <c r="A4397" t="s">
        <v>3924</v>
      </c>
      <c r="B4397" s="17">
        <v>45256</v>
      </c>
      <c r="C4397" t="s">
        <v>3917</v>
      </c>
      <c r="D4397" t="s">
        <v>3918</v>
      </c>
      <c r="E4397" t="s">
        <v>3919</v>
      </c>
      <c r="F4397" t="s">
        <v>3931</v>
      </c>
      <c r="G4397" t="s">
        <v>3921</v>
      </c>
      <c r="H4397" t="s">
        <v>3876</v>
      </c>
      <c r="I4397">
        <v>933</v>
      </c>
      <c r="J4397" s="41">
        <v>9.7999999999999997E-3</v>
      </c>
      <c r="K4397" s="42">
        <v>9.1433999999999997</v>
      </c>
      <c r="L4397" s="43">
        <v>0.31050000000000005</v>
      </c>
      <c r="M4397" s="42">
        <v>2.8390257000000005</v>
      </c>
      <c r="N4397">
        <v>8</v>
      </c>
      <c r="O4397" s="43">
        <v>304.8</v>
      </c>
      <c r="P4397" s="42">
        <v>18</v>
      </c>
      <c r="Q4397" s="42">
        <v>5</v>
      </c>
      <c r="R4397" s="42">
        <v>6</v>
      </c>
    </row>
    <row r="4398" spans="1:18" x14ac:dyDescent="0.3">
      <c r="A4398" t="s">
        <v>3924</v>
      </c>
      <c r="B4398" s="17">
        <v>45257</v>
      </c>
      <c r="C4398" t="s">
        <v>3917</v>
      </c>
      <c r="D4398" t="s">
        <v>3918</v>
      </c>
      <c r="E4398" t="s">
        <v>3919</v>
      </c>
      <c r="F4398" t="s">
        <v>3931</v>
      </c>
      <c r="G4398" t="s">
        <v>3921</v>
      </c>
      <c r="H4398" t="s">
        <v>3876</v>
      </c>
      <c r="I4398">
        <v>1040</v>
      </c>
      <c r="J4398" s="41">
        <v>1.01E-2</v>
      </c>
      <c r="K4398" s="42">
        <v>10.504</v>
      </c>
      <c r="L4398" s="43">
        <v>0.71299999999999963</v>
      </c>
      <c r="M4398" s="42">
        <v>7.4893519999999958</v>
      </c>
      <c r="N4398">
        <v>6</v>
      </c>
      <c r="O4398" s="43">
        <v>384</v>
      </c>
      <c r="P4398" s="42">
        <v>26</v>
      </c>
      <c r="Q4398" s="42">
        <v>11</v>
      </c>
      <c r="R4398" s="42">
        <v>1.5</v>
      </c>
    </row>
    <row r="4399" spans="1:18" x14ac:dyDescent="0.3">
      <c r="A4399" t="s">
        <v>3924</v>
      </c>
      <c r="B4399" s="17">
        <v>45258</v>
      </c>
      <c r="C4399" t="s">
        <v>3917</v>
      </c>
      <c r="D4399" t="s">
        <v>3918</v>
      </c>
      <c r="E4399" t="s">
        <v>3919</v>
      </c>
      <c r="F4399" t="s">
        <v>3931</v>
      </c>
      <c r="G4399" t="s">
        <v>3921</v>
      </c>
      <c r="H4399" t="s">
        <v>3876</v>
      </c>
      <c r="I4399">
        <v>1232</v>
      </c>
      <c r="J4399" s="41">
        <v>1.2899999999999998E-2</v>
      </c>
      <c r="K4399" s="42">
        <v>15.892799999999998</v>
      </c>
      <c r="L4399" s="43">
        <v>1.3339999999999996</v>
      </c>
      <c r="M4399" s="42">
        <v>21.200995199999991</v>
      </c>
      <c r="N4399">
        <v>9</v>
      </c>
      <c r="O4399" s="43">
        <v>410.4</v>
      </c>
      <c r="P4399" s="42">
        <v>24</v>
      </c>
      <c r="Q4399" s="42">
        <v>5</v>
      </c>
      <c r="R4399" s="42">
        <v>4.5</v>
      </c>
    </row>
    <row r="4400" spans="1:18" x14ac:dyDescent="0.3">
      <c r="A4400" t="s">
        <v>3924</v>
      </c>
      <c r="B4400" s="17">
        <v>45259</v>
      </c>
      <c r="C4400" t="s">
        <v>3917</v>
      </c>
      <c r="D4400" t="s">
        <v>3918</v>
      </c>
      <c r="E4400" t="s">
        <v>3919</v>
      </c>
      <c r="F4400" t="s">
        <v>3931</v>
      </c>
      <c r="G4400" t="s">
        <v>3921</v>
      </c>
      <c r="H4400" t="s">
        <v>3876</v>
      </c>
      <c r="I4400">
        <v>846</v>
      </c>
      <c r="J4400" s="41">
        <v>1.38E-2</v>
      </c>
      <c r="K4400" s="42">
        <v>11.674799999999999</v>
      </c>
      <c r="L4400" s="43">
        <v>0.33350000000000007</v>
      </c>
      <c r="M4400" s="42">
        <v>3.8935458000000005</v>
      </c>
      <c r="N4400">
        <v>6</v>
      </c>
      <c r="O4400" s="43">
        <v>255.6</v>
      </c>
      <c r="P4400" s="42">
        <v>65</v>
      </c>
      <c r="Q4400" s="42">
        <v>1</v>
      </c>
      <c r="R4400" s="42">
        <v>1.5</v>
      </c>
    </row>
    <row r="4401" spans="1:18" x14ac:dyDescent="0.3">
      <c r="A4401" t="s">
        <v>3924</v>
      </c>
      <c r="B4401" s="17">
        <v>45260</v>
      </c>
      <c r="C4401" t="s">
        <v>3917</v>
      </c>
      <c r="D4401" t="s">
        <v>3918</v>
      </c>
      <c r="E4401" t="s">
        <v>3919</v>
      </c>
      <c r="F4401" t="s">
        <v>3931</v>
      </c>
      <c r="G4401" t="s">
        <v>3921</v>
      </c>
      <c r="H4401" t="s">
        <v>3876</v>
      </c>
      <c r="I4401">
        <v>780</v>
      </c>
      <c r="J4401" s="41">
        <v>9.499999999999998E-3</v>
      </c>
      <c r="K4401" s="42">
        <v>7.4099999999999984</v>
      </c>
      <c r="L4401" s="43">
        <v>0.65549999999999964</v>
      </c>
      <c r="M4401" s="42">
        <v>4.8572549999999959</v>
      </c>
      <c r="N4401">
        <v>6</v>
      </c>
      <c r="O4401" s="43">
        <v>225.6</v>
      </c>
      <c r="P4401" s="42">
        <v>54</v>
      </c>
      <c r="Q4401" s="42">
        <v>0</v>
      </c>
      <c r="R4401" s="42">
        <v>7.5</v>
      </c>
    </row>
    <row r="4402" spans="1:18" x14ac:dyDescent="0.3">
      <c r="A4402" t="s">
        <v>3916</v>
      </c>
      <c r="B4402" s="17">
        <v>44986</v>
      </c>
      <c r="C4402" t="s">
        <v>3925</v>
      </c>
      <c r="D4402" t="s">
        <v>3926</v>
      </c>
      <c r="E4402" t="s">
        <v>3927</v>
      </c>
      <c r="F4402" t="s">
        <v>3931</v>
      </c>
      <c r="G4402" t="s">
        <v>3921</v>
      </c>
      <c r="H4402" t="s">
        <v>3876</v>
      </c>
      <c r="I4402">
        <v>1024.2</v>
      </c>
      <c r="J4402" s="41">
        <v>1.3600000000000001E-2</v>
      </c>
      <c r="K4402" s="42">
        <v>13.929120000000001</v>
      </c>
      <c r="L4402" s="43">
        <v>0.67849999999999966</v>
      </c>
      <c r="M4402" s="42">
        <v>9.4509079199999952</v>
      </c>
      <c r="N4402">
        <v>5</v>
      </c>
      <c r="O4402" s="43">
        <v>240</v>
      </c>
      <c r="P4402" s="42">
        <v>64</v>
      </c>
      <c r="Q4402" s="42">
        <v>8</v>
      </c>
      <c r="R4402" s="42">
        <v>1.5</v>
      </c>
    </row>
    <row r="4403" spans="1:18" x14ac:dyDescent="0.3">
      <c r="A4403" t="s">
        <v>3916</v>
      </c>
      <c r="B4403" s="17">
        <v>44987</v>
      </c>
      <c r="C4403" t="s">
        <v>3925</v>
      </c>
      <c r="D4403" t="s">
        <v>3926</v>
      </c>
      <c r="E4403" t="s">
        <v>3927</v>
      </c>
      <c r="F4403" t="s">
        <v>3931</v>
      </c>
      <c r="G4403" t="s">
        <v>3921</v>
      </c>
      <c r="H4403" t="s">
        <v>3876</v>
      </c>
      <c r="I4403">
        <v>1234.6000000000001</v>
      </c>
      <c r="J4403" s="41">
        <v>1.0699999999999998E-2</v>
      </c>
      <c r="K4403" s="42">
        <v>13.210219999999998</v>
      </c>
      <c r="L4403" s="43">
        <v>8.0500000000000002E-2</v>
      </c>
      <c r="M4403" s="42">
        <v>1.0634227099999998</v>
      </c>
      <c r="N4403">
        <v>5</v>
      </c>
      <c r="O4403" s="43">
        <v>273.59999999999997</v>
      </c>
      <c r="P4403" s="42">
        <v>42</v>
      </c>
      <c r="Q4403" s="42">
        <v>15</v>
      </c>
      <c r="R4403" s="42">
        <v>4.5</v>
      </c>
    </row>
    <row r="4404" spans="1:18" x14ac:dyDescent="0.3">
      <c r="A4404" t="s">
        <v>3916</v>
      </c>
      <c r="B4404" s="17">
        <v>44988</v>
      </c>
      <c r="C4404" t="s">
        <v>3925</v>
      </c>
      <c r="D4404" t="s">
        <v>3926</v>
      </c>
      <c r="E4404" t="s">
        <v>3927</v>
      </c>
      <c r="F4404" t="s">
        <v>3931</v>
      </c>
      <c r="G4404" t="s">
        <v>3921</v>
      </c>
      <c r="H4404" t="s">
        <v>3876</v>
      </c>
      <c r="I4404">
        <v>937</v>
      </c>
      <c r="J4404" s="41">
        <v>1.1199999999999998E-2</v>
      </c>
      <c r="K4404" s="42">
        <v>10.494399999999999</v>
      </c>
      <c r="L4404" s="43">
        <v>0.40249999999999986</v>
      </c>
      <c r="M4404" s="42">
        <v>4.2239959999999979</v>
      </c>
      <c r="N4404">
        <v>4</v>
      </c>
      <c r="O4404" s="43">
        <v>81.599999999999994</v>
      </c>
      <c r="P4404" s="42">
        <v>21</v>
      </c>
      <c r="Q4404" s="42">
        <v>9</v>
      </c>
      <c r="R4404" s="42">
        <v>1.5</v>
      </c>
    </row>
    <row r="4405" spans="1:18" x14ac:dyDescent="0.3">
      <c r="A4405" t="s">
        <v>3916</v>
      </c>
      <c r="B4405" s="17">
        <v>44989</v>
      </c>
      <c r="C4405" t="s">
        <v>3925</v>
      </c>
      <c r="D4405" t="s">
        <v>3926</v>
      </c>
      <c r="E4405" t="s">
        <v>3927</v>
      </c>
      <c r="F4405" t="s">
        <v>3931</v>
      </c>
      <c r="G4405" t="s">
        <v>3921</v>
      </c>
      <c r="H4405" t="s">
        <v>3876</v>
      </c>
      <c r="I4405">
        <v>1074.8000000000002</v>
      </c>
      <c r="J4405" s="41">
        <v>1.5199999999999998E-2</v>
      </c>
      <c r="K4405" s="42">
        <v>16.336960000000001</v>
      </c>
      <c r="L4405" s="43">
        <v>0.63249999999999973</v>
      </c>
      <c r="M4405" s="42">
        <v>10.333127199999996</v>
      </c>
      <c r="N4405">
        <v>3</v>
      </c>
      <c r="O4405" s="43">
        <v>58.8</v>
      </c>
      <c r="P4405" s="42">
        <v>66</v>
      </c>
      <c r="Q4405" s="42">
        <v>5</v>
      </c>
      <c r="R4405" s="42">
        <v>6</v>
      </c>
    </row>
    <row r="4406" spans="1:18" x14ac:dyDescent="0.3">
      <c r="A4406" t="s">
        <v>3916</v>
      </c>
      <c r="B4406" s="17">
        <v>44990</v>
      </c>
      <c r="C4406" t="s">
        <v>3925</v>
      </c>
      <c r="D4406" t="s">
        <v>3926</v>
      </c>
      <c r="E4406" t="s">
        <v>3927</v>
      </c>
      <c r="F4406" t="s">
        <v>3931</v>
      </c>
      <c r="G4406" t="s">
        <v>3921</v>
      </c>
      <c r="H4406" t="s">
        <v>3876</v>
      </c>
      <c r="I4406">
        <v>1343.6000000000001</v>
      </c>
      <c r="J4406" s="41">
        <v>8.5000000000000006E-3</v>
      </c>
      <c r="K4406" s="42">
        <v>11.420600000000002</v>
      </c>
      <c r="L4406" s="43">
        <v>0.67849999999999966</v>
      </c>
      <c r="M4406" s="42">
        <v>7.7488770999999979</v>
      </c>
      <c r="N4406">
        <v>2</v>
      </c>
      <c r="O4406" s="43">
        <v>75.599999999999994</v>
      </c>
      <c r="P4406" s="42">
        <v>56</v>
      </c>
      <c r="Q4406" s="42">
        <v>13</v>
      </c>
      <c r="R4406" s="42">
        <v>6</v>
      </c>
    </row>
    <row r="4407" spans="1:18" x14ac:dyDescent="0.3">
      <c r="A4407" t="s">
        <v>3916</v>
      </c>
      <c r="B4407" s="17">
        <v>44991</v>
      </c>
      <c r="C4407" t="s">
        <v>3925</v>
      </c>
      <c r="D4407" t="s">
        <v>3926</v>
      </c>
      <c r="E4407" t="s">
        <v>3927</v>
      </c>
      <c r="F4407" t="s">
        <v>3931</v>
      </c>
      <c r="G4407" t="s">
        <v>3921</v>
      </c>
      <c r="H4407" t="s">
        <v>3876</v>
      </c>
      <c r="I4407">
        <v>894.2</v>
      </c>
      <c r="J4407" s="41">
        <v>1.4500000000000001E-2</v>
      </c>
      <c r="K4407" s="42">
        <v>12.965900000000001</v>
      </c>
      <c r="L4407" s="43">
        <v>4.5999999999999874E-2</v>
      </c>
      <c r="M4407" s="42">
        <v>0.59643139999999839</v>
      </c>
      <c r="N4407">
        <v>2</v>
      </c>
      <c r="O4407" s="43">
        <v>55.199999999999996</v>
      </c>
      <c r="P4407" s="42">
        <v>47</v>
      </c>
      <c r="Q4407" s="42">
        <v>11</v>
      </c>
      <c r="R4407" s="42">
        <v>4.5</v>
      </c>
    </row>
    <row r="4408" spans="1:18" x14ac:dyDescent="0.3">
      <c r="A4408" t="s">
        <v>3916</v>
      </c>
      <c r="B4408" s="17">
        <v>44992</v>
      </c>
      <c r="C4408" t="s">
        <v>3925</v>
      </c>
      <c r="D4408" t="s">
        <v>3926</v>
      </c>
      <c r="E4408" t="s">
        <v>3927</v>
      </c>
      <c r="F4408" t="s">
        <v>3931</v>
      </c>
      <c r="G4408" t="s">
        <v>3921</v>
      </c>
      <c r="H4408" t="s">
        <v>3876</v>
      </c>
      <c r="I4408">
        <v>1154.8</v>
      </c>
      <c r="J4408" s="41">
        <v>1.0499999999999999E-2</v>
      </c>
      <c r="K4408" s="42">
        <v>12.125399999999999</v>
      </c>
      <c r="L4408" s="43">
        <v>1.2764999999999995</v>
      </c>
      <c r="M4408" s="42">
        <v>15.478073099999992</v>
      </c>
      <c r="N4408">
        <v>5</v>
      </c>
      <c r="O4408" s="43">
        <v>259.2</v>
      </c>
      <c r="P4408" s="42">
        <v>25</v>
      </c>
      <c r="Q4408" s="42">
        <v>5</v>
      </c>
      <c r="R4408" s="42">
        <v>3</v>
      </c>
    </row>
    <row r="4409" spans="1:18" x14ac:dyDescent="0.3">
      <c r="A4409" t="s">
        <v>3916</v>
      </c>
      <c r="B4409" s="17">
        <v>44993</v>
      </c>
      <c r="C4409" t="s">
        <v>3925</v>
      </c>
      <c r="D4409" t="s">
        <v>3926</v>
      </c>
      <c r="E4409" t="s">
        <v>3927</v>
      </c>
      <c r="F4409" t="s">
        <v>3931</v>
      </c>
      <c r="G4409" t="s">
        <v>3921</v>
      </c>
      <c r="H4409" t="s">
        <v>3876</v>
      </c>
      <c r="I4409">
        <v>941.2</v>
      </c>
      <c r="J4409" s="41">
        <v>6.9999999999999993E-3</v>
      </c>
      <c r="K4409" s="42">
        <v>6.5884</v>
      </c>
      <c r="L4409" s="43">
        <v>0.60949999999999971</v>
      </c>
      <c r="M4409" s="42">
        <v>4.0156297999999984</v>
      </c>
      <c r="N4409">
        <v>4</v>
      </c>
      <c r="O4409" s="43">
        <v>187.2</v>
      </c>
      <c r="P4409" s="42">
        <v>44</v>
      </c>
      <c r="Q4409" s="42">
        <v>7</v>
      </c>
      <c r="R4409" s="42">
        <v>4.5</v>
      </c>
    </row>
    <row r="4410" spans="1:18" x14ac:dyDescent="0.3">
      <c r="A4410" t="s">
        <v>3916</v>
      </c>
      <c r="B4410" s="17">
        <v>44994</v>
      </c>
      <c r="C4410" t="s">
        <v>3925</v>
      </c>
      <c r="D4410" t="s">
        <v>3926</v>
      </c>
      <c r="E4410" t="s">
        <v>3927</v>
      </c>
      <c r="F4410" t="s">
        <v>3931</v>
      </c>
      <c r="G4410" t="s">
        <v>3921</v>
      </c>
      <c r="H4410" t="s">
        <v>3876</v>
      </c>
      <c r="I4410">
        <v>694.80000000000018</v>
      </c>
      <c r="J4410" s="41">
        <v>6.7999999999999996E-3</v>
      </c>
      <c r="K4410" s="42">
        <v>4.7246400000000008</v>
      </c>
      <c r="L4410" s="43">
        <v>0.81649999999999978</v>
      </c>
      <c r="M4410" s="42">
        <v>3.8576685599999996</v>
      </c>
      <c r="N4410">
        <v>3</v>
      </c>
      <c r="O4410" s="43">
        <v>79.2</v>
      </c>
      <c r="P4410" s="42">
        <v>43</v>
      </c>
      <c r="Q4410" s="42">
        <v>1</v>
      </c>
      <c r="R4410" s="42">
        <v>3</v>
      </c>
    </row>
    <row r="4411" spans="1:18" x14ac:dyDescent="0.3">
      <c r="A4411" t="s">
        <v>3916</v>
      </c>
      <c r="B4411" s="17">
        <v>44995</v>
      </c>
      <c r="C4411" t="s">
        <v>3925</v>
      </c>
      <c r="D4411" t="s">
        <v>3926</v>
      </c>
      <c r="E4411" t="s">
        <v>3927</v>
      </c>
      <c r="F4411" t="s">
        <v>3931</v>
      </c>
      <c r="G4411" t="s">
        <v>3921</v>
      </c>
      <c r="H4411" t="s">
        <v>3876</v>
      </c>
      <c r="I4411">
        <v>1051.4000000000001</v>
      </c>
      <c r="J4411" s="41">
        <v>8.5999999999999965E-3</v>
      </c>
      <c r="K4411" s="42">
        <v>9.0420399999999965</v>
      </c>
      <c r="L4411" s="43">
        <v>1.1154999999999997</v>
      </c>
      <c r="M4411" s="42">
        <v>10.086395619999994</v>
      </c>
      <c r="N4411">
        <v>4</v>
      </c>
      <c r="O4411" s="43">
        <v>248.39999999999998</v>
      </c>
      <c r="P4411" s="42">
        <v>26</v>
      </c>
      <c r="Q4411" s="42">
        <v>6</v>
      </c>
      <c r="R4411" s="42">
        <v>9</v>
      </c>
    </row>
    <row r="4412" spans="1:18" x14ac:dyDescent="0.3">
      <c r="A4412" t="s">
        <v>3916</v>
      </c>
      <c r="B4412" s="17">
        <v>44996</v>
      </c>
      <c r="C4412" t="s">
        <v>3925</v>
      </c>
      <c r="D4412" t="s">
        <v>3926</v>
      </c>
      <c r="E4412" t="s">
        <v>3927</v>
      </c>
      <c r="F4412" t="s">
        <v>3931</v>
      </c>
      <c r="G4412" t="s">
        <v>3921</v>
      </c>
      <c r="H4412" t="s">
        <v>3876</v>
      </c>
      <c r="I4412">
        <v>1082</v>
      </c>
      <c r="J4412" s="41">
        <v>1.6499999999999997E-2</v>
      </c>
      <c r="K4412" s="42">
        <v>17.852999999999998</v>
      </c>
      <c r="L4412" s="43">
        <v>0.88549999999999962</v>
      </c>
      <c r="M4412" s="42">
        <v>15.808831499999991</v>
      </c>
      <c r="N4412">
        <v>3</v>
      </c>
      <c r="O4412" s="43">
        <v>60</v>
      </c>
      <c r="P4412" s="42">
        <v>35</v>
      </c>
      <c r="Q4412" s="42">
        <v>17</v>
      </c>
      <c r="R4412" s="42">
        <v>10.5</v>
      </c>
    </row>
    <row r="4413" spans="1:18" x14ac:dyDescent="0.3">
      <c r="A4413" t="s">
        <v>3916</v>
      </c>
      <c r="B4413" s="17">
        <v>44997</v>
      </c>
      <c r="C4413" t="s">
        <v>3925</v>
      </c>
      <c r="D4413" t="s">
        <v>3926</v>
      </c>
      <c r="E4413" t="s">
        <v>3927</v>
      </c>
      <c r="F4413" t="s">
        <v>3931</v>
      </c>
      <c r="G4413" t="s">
        <v>3921</v>
      </c>
      <c r="H4413" t="s">
        <v>3876</v>
      </c>
      <c r="I4413">
        <v>1285.2</v>
      </c>
      <c r="J4413" s="41">
        <v>1.4800000000000001E-2</v>
      </c>
      <c r="K4413" s="42">
        <v>19.020960000000002</v>
      </c>
      <c r="L4413" s="43">
        <v>0.8394999999999998</v>
      </c>
      <c r="M4413" s="42">
        <v>15.968095919999998</v>
      </c>
      <c r="N4413">
        <v>6</v>
      </c>
      <c r="O4413" s="43">
        <v>244.79999999999998</v>
      </c>
      <c r="P4413" s="42">
        <v>39</v>
      </c>
      <c r="Q4413" s="42">
        <v>8</v>
      </c>
      <c r="R4413" s="42">
        <v>3</v>
      </c>
    </row>
    <row r="4414" spans="1:18" x14ac:dyDescent="0.3">
      <c r="A4414" t="s">
        <v>3916</v>
      </c>
      <c r="B4414" s="17">
        <v>44998</v>
      </c>
      <c r="C4414" t="s">
        <v>3925</v>
      </c>
      <c r="D4414" t="s">
        <v>3926</v>
      </c>
      <c r="E4414" t="s">
        <v>3927</v>
      </c>
      <c r="F4414" t="s">
        <v>3931</v>
      </c>
      <c r="G4414" t="s">
        <v>3921</v>
      </c>
      <c r="H4414" t="s">
        <v>3876</v>
      </c>
      <c r="I4414">
        <v>1310</v>
      </c>
      <c r="J4414" s="41">
        <v>9.7999999999999997E-3</v>
      </c>
      <c r="K4414" s="42">
        <v>12.837999999999999</v>
      </c>
      <c r="L4414" s="43">
        <v>0.75899999999999967</v>
      </c>
      <c r="M4414" s="42">
        <v>9.744041999999995</v>
      </c>
      <c r="N4414">
        <v>5</v>
      </c>
      <c r="O4414" s="43">
        <v>244.79999999999998</v>
      </c>
      <c r="P4414" s="42">
        <v>59</v>
      </c>
      <c r="Q4414" s="42">
        <v>2</v>
      </c>
      <c r="R4414" s="42">
        <v>7.5</v>
      </c>
    </row>
    <row r="4415" spans="1:18" x14ac:dyDescent="0.3">
      <c r="A4415" t="s">
        <v>3916</v>
      </c>
      <c r="B4415" s="17">
        <v>44999</v>
      </c>
      <c r="C4415" t="s">
        <v>3925</v>
      </c>
      <c r="D4415" t="s">
        <v>3926</v>
      </c>
      <c r="E4415" t="s">
        <v>3927</v>
      </c>
      <c r="F4415" t="s">
        <v>3931</v>
      </c>
      <c r="G4415" t="s">
        <v>3921</v>
      </c>
      <c r="H4415" t="s">
        <v>3876</v>
      </c>
      <c r="I4415">
        <v>1049</v>
      </c>
      <c r="J4415" s="41">
        <v>9.1999999999999998E-3</v>
      </c>
      <c r="K4415" s="42">
        <v>9.6508000000000003</v>
      </c>
      <c r="L4415" s="43">
        <v>0.40249999999999975</v>
      </c>
      <c r="M4415" s="42">
        <v>3.8844469999999975</v>
      </c>
      <c r="N4415">
        <v>4</v>
      </c>
      <c r="O4415" s="43">
        <v>115.19999999999999</v>
      </c>
      <c r="P4415" s="42">
        <v>36</v>
      </c>
      <c r="Q4415" s="42">
        <v>17</v>
      </c>
      <c r="R4415" s="42">
        <v>4.5</v>
      </c>
    </row>
    <row r="4416" spans="1:18" x14ac:dyDescent="0.3">
      <c r="A4416" t="s">
        <v>3916</v>
      </c>
      <c r="B4416" s="17">
        <v>45000</v>
      </c>
      <c r="C4416" t="s">
        <v>3925</v>
      </c>
      <c r="D4416" t="s">
        <v>3926</v>
      </c>
      <c r="E4416" t="s">
        <v>3927</v>
      </c>
      <c r="F4416" t="s">
        <v>3931</v>
      </c>
      <c r="G4416" t="s">
        <v>3921</v>
      </c>
      <c r="H4416" t="s">
        <v>3876</v>
      </c>
      <c r="I4416">
        <v>1191</v>
      </c>
      <c r="J4416" s="41">
        <v>1.1900000000000001E-2</v>
      </c>
      <c r="K4416" s="42">
        <v>14.1729</v>
      </c>
      <c r="L4416" s="43">
        <v>0.31049999999999989</v>
      </c>
      <c r="M4416" s="42">
        <v>4.4006854499999983</v>
      </c>
      <c r="N4416">
        <v>6</v>
      </c>
      <c r="O4416" s="43">
        <v>252</v>
      </c>
      <c r="P4416" s="42">
        <v>29</v>
      </c>
      <c r="Q4416" s="42">
        <v>15</v>
      </c>
      <c r="R4416" s="42">
        <v>10.5</v>
      </c>
    </row>
    <row r="4417" spans="1:18" x14ac:dyDescent="0.3">
      <c r="A4417" t="s">
        <v>3916</v>
      </c>
      <c r="B4417" s="17">
        <v>45001</v>
      </c>
      <c r="C4417" t="s">
        <v>3925</v>
      </c>
      <c r="D4417" t="s">
        <v>3926</v>
      </c>
      <c r="E4417" t="s">
        <v>3927</v>
      </c>
      <c r="F4417" t="s">
        <v>3931</v>
      </c>
      <c r="G4417" t="s">
        <v>3921</v>
      </c>
      <c r="H4417" t="s">
        <v>3876</v>
      </c>
      <c r="I4417">
        <v>1110.2</v>
      </c>
      <c r="J4417" s="41">
        <v>1.2699999999999999E-2</v>
      </c>
      <c r="K4417" s="42">
        <v>14.099539999999999</v>
      </c>
      <c r="L4417" s="43">
        <v>1.2189999999999994</v>
      </c>
      <c r="M4417" s="42">
        <v>17.187339259999991</v>
      </c>
      <c r="N4417">
        <v>6</v>
      </c>
      <c r="O4417" s="43">
        <v>372</v>
      </c>
      <c r="P4417" s="42">
        <v>32</v>
      </c>
      <c r="Q4417" s="42">
        <v>6</v>
      </c>
      <c r="R4417" s="42">
        <v>13.5</v>
      </c>
    </row>
    <row r="4418" spans="1:18" x14ac:dyDescent="0.3">
      <c r="A4418" t="s">
        <v>3916</v>
      </c>
      <c r="B4418" s="17">
        <v>45002</v>
      </c>
      <c r="C4418" t="s">
        <v>3925</v>
      </c>
      <c r="D4418" t="s">
        <v>3926</v>
      </c>
      <c r="E4418" t="s">
        <v>3927</v>
      </c>
      <c r="F4418" t="s">
        <v>3931</v>
      </c>
      <c r="G4418" t="s">
        <v>3921</v>
      </c>
      <c r="H4418" t="s">
        <v>3876</v>
      </c>
      <c r="I4418">
        <v>1489.2</v>
      </c>
      <c r="J4418" s="41">
        <v>1.67E-2</v>
      </c>
      <c r="K4418" s="42">
        <v>24.86964</v>
      </c>
      <c r="L4418" s="43">
        <v>0.62099999999999977</v>
      </c>
      <c r="M4418" s="42">
        <v>15.444046439999994</v>
      </c>
      <c r="N4418">
        <v>2</v>
      </c>
      <c r="O4418" s="43">
        <v>57.599999999999994</v>
      </c>
      <c r="P4418" s="42">
        <v>51</v>
      </c>
      <c r="Q4418" s="42">
        <v>9</v>
      </c>
      <c r="R4418" s="42">
        <v>4.5</v>
      </c>
    </row>
    <row r="4419" spans="1:18" x14ac:dyDescent="0.3">
      <c r="A4419" t="s">
        <v>3916</v>
      </c>
      <c r="B4419" s="17">
        <v>45003</v>
      </c>
      <c r="C4419" t="s">
        <v>3925</v>
      </c>
      <c r="D4419" t="s">
        <v>3926</v>
      </c>
      <c r="E4419" t="s">
        <v>3927</v>
      </c>
      <c r="F4419" t="s">
        <v>3931</v>
      </c>
      <c r="G4419" t="s">
        <v>3921</v>
      </c>
      <c r="H4419" t="s">
        <v>3876</v>
      </c>
      <c r="I4419">
        <v>990.40000000000009</v>
      </c>
      <c r="J4419" s="41">
        <v>1.0899999999999996E-2</v>
      </c>
      <c r="K4419" s="42">
        <v>10.795359999999997</v>
      </c>
      <c r="L4419" s="43">
        <v>1.0579999999999996</v>
      </c>
      <c r="M4419" s="42">
        <v>11.421490879999993</v>
      </c>
      <c r="N4419">
        <v>6</v>
      </c>
      <c r="O4419" s="43">
        <v>186</v>
      </c>
      <c r="P4419" s="42">
        <v>61</v>
      </c>
      <c r="Q4419" s="42">
        <v>15</v>
      </c>
      <c r="R4419" s="42">
        <v>3</v>
      </c>
    </row>
    <row r="4420" spans="1:18" x14ac:dyDescent="0.3">
      <c r="A4420" t="s">
        <v>3916</v>
      </c>
      <c r="B4420" s="17">
        <v>45004</v>
      </c>
      <c r="C4420" t="s">
        <v>3925</v>
      </c>
      <c r="D4420" t="s">
        <v>3926</v>
      </c>
      <c r="E4420" t="s">
        <v>3927</v>
      </c>
      <c r="F4420" t="s">
        <v>3931</v>
      </c>
      <c r="G4420" t="s">
        <v>3921</v>
      </c>
      <c r="H4420" t="s">
        <v>3876</v>
      </c>
      <c r="I4420">
        <v>1107.8000000000002</v>
      </c>
      <c r="J4420" s="41">
        <v>1.4999999999999999E-2</v>
      </c>
      <c r="K4420" s="42">
        <v>16.617000000000001</v>
      </c>
      <c r="L4420" s="43">
        <v>0.80499999999999972</v>
      </c>
      <c r="M4420" s="42">
        <v>13.376684999999997</v>
      </c>
      <c r="N4420">
        <v>2</v>
      </c>
      <c r="O4420" s="43">
        <v>40.799999999999997</v>
      </c>
      <c r="P4420" s="42">
        <v>39</v>
      </c>
      <c r="Q4420" s="42">
        <v>9</v>
      </c>
      <c r="R4420" s="42">
        <v>0</v>
      </c>
    </row>
    <row r="4421" spans="1:18" x14ac:dyDescent="0.3">
      <c r="A4421" t="s">
        <v>3916</v>
      </c>
      <c r="B4421" s="17">
        <v>45005</v>
      </c>
      <c r="C4421" t="s">
        <v>3925</v>
      </c>
      <c r="D4421" t="s">
        <v>3926</v>
      </c>
      <c r="E4421" t="s">
        <v>3927</v>
      </c>
      <c r="F4421" t="s">
        <v>3931</v>
      </c>
      <c r="G4421" t="s">
        <v>3921</v>
      </c>
      <c r="H4421" t="s">
        <v>3876</v>
      </c>
      <c r="I4421">
        <v>1038.4000000000001</v>
      </c>
      <c r="J4421" s="41">
        <v>1.4200000000000001E-2</v>
      </c>
      <c r="K4421" s="42">
        <v>14.745280000000003</v>
      </c>
      <c r="L4421" s="43">
        <v>1.0349999999999997</v>
      </c>
      <c r="M4421" s="42">
        <v>15.261364799999999</v>
      </c>
      <c r="N4421">
        <v>2</v>
      </c>
      <c r="O4421" s="43">
        <v>57.599999999999994</v>
      </c>
      <c r="P4421" s="42">
        <v>46</v>
      </c>
      <c r="Q4421" s="42">
        <v>7</v>
      </c>
      <c r="R4421" s="42">
        <v>9</v>
      </c>
    </row>
    <row r="4422" spans="1:18" x14ac:dyDescent="0.3">
      <c r="A4422" t="s">
        <v>3916</v>
      </c>
      <c r="B4422" s="17">
        <v>45006</v>
      </c>
      <c r="C4422" t="s">
        <v>3925</v>
      </c>
      <c r="D4422" t="s">
        <v>3926</v>
      </c>
      <c r="E4422" t="s">
        <v>3927</v>
      </c>
      <c r="F4422" t="s">
        <v>3931</v>
      </c>
      <c r="G4422" t="s">
        <v>3921</v>
      </c>
      <c r="H4422" t="s">
        <v>3876</v>
      </c>
      <c r="I4422">
        <v>1603.4</v>
      </c>
      <c r="J4422" s="41">
        <v>1.4800000000000001E-2</v>
      </c>
      <c r="K4422" s="42">
        <v>23.730320000000003</v>
      </c>
      <c r="L4422" s="43">
        <v>0.65549999999999964</v>
      </c>
      <c r="M4422" s="42">
        <v>15.555224759999993</v>
      </c>
      <c r="N4422">
        <v>4</v>
      </c>
      <c r="O4422" s="43">
        <v>88.8</v>
      </c>
      <c r="P4422" s="42">
        <v>39</v>
      </c>
      <c r="Q4422" s="42">
        <v>12</v>
      </c>
      <c r="R4422" s="42">
        <v>1.5</v>
      </c>
    </row>
    <row r="4423" spans="1:18" x14ac:dyDescent="0.3">
      <c r="A4423" t="s">
        <v>3916</v>
      </c>
      <c r="B4423" s="17">
        <v>45007</v>
      </c>
      <c r="C4423" t="s">
        <v>3925</v>
      </c>
      <c r="D4423" t="s">
        <v>3926</v>
      </c>
      <c r="E4423" t="s">
        <v>3927</v>
      </c>
      <c r="F4423" t="s">
        <v>3931</v>
      </c>
      <c r="G4423" t="s">
        <v>3921</v>
      </c>
      <c r="H4423" t="s">
        <v>3876</v>
      </c>
      <c r="I4423">
        <v>740.59999999999991</v>
      </c>
      <c r="J4423" s="41">
        <v>1.61E-2</v>
      </c>
      <c r="K4423" s="42">
        <v>11.923659999999998</v>
      </c>
      <c r="L4423" s="43">
        <v>0.65549999999999964</v>
      </c>
      <c r="M4423" s="42">
        <v>7.8159591299999942</v>
      </c>
      <c r="N4423">
        <v>5</v>
      </c>
      <c r="O4423" s="43">
        <v>216</v>
      </c>
      <c r="P4423" s="42">
        <v>33</v>
      </c>
      <c r="Q4423" s="42">
        <v>16</v>
      </c>
      <c r="R4423" s="42">
        <v>12</v>
      </c>
    </row>
    <row r="4424" spans="1:18" x14ac:dyDescent="0.3">
      <c r="A4424" t="s">
        <v>3916</v>
      </c>
      <c r="B4424" s="17">
        <v>45008</v>
      </c>
      <c r="C4424" t="s">
        <v>3925</v>
      </c>
      <c r="D4424" t="s">
        <v>3926</v>
      </c>
      <c r="E4424" t="s">
        <v>3927</v>
      </c>
      <c r="F4424" t="s">
        <v>3931</v>
      </c>
      <c r="G4424" t="s">
        <v>3921</v>
      </c>
      <c r="H4424" t="s">
        <v>3876</v>
      </c>
      <c r="I4424">
        <v>1032</v>
      </c>
      <c r="J4424" s="41">
        <v>1.2500000000000001E-2</v>
      </c>
      <c r="K4424" s="42">
        <v>12.9</v>
      </c>
      <c r="L4424" s="43">
        <v>0.47149999999999975</v>
      </c>
      <c r="M4424" s="42">
        <v>6.0823499999999973</v>
      </c>
      <c r="N4424">
        <v>2</v>
      </c>
      <c r="O4424" s="43">
        <v>56.4</v>
      </c>
      <c r="P4424" s="42">
        <v>64</v>
      </c>
      <c r="Q4424" s="42">
        <v>14</v>
      </c>
      <c r="R4424" s="42">
        <v>6</v>
      </c>
    </row>
    <row r="4425" spans="1:18" x14ac:dyDescent="0.3">
      <c r="A4425" t="s">
        <v>3916</v>
      </c>
      <c r="B4425" s="17">
        <v>45009</v>
      </c>
      <c r="C4425" t="s">
        <v>3925</v>
      </c>
      <c r="D4425" t="s">
        <v>3926</v>
      </c>
      <c r="E4425" t="s">
        <v>3927</v>
      </c>
      <c r="F4425" t="s">
        <v>3931</v>
      </c>
      <c r="G4425" t="s">
        <v>3921</v>
      </c>
      <c r="H4425" t="s">
        <v>3876</v>
      </c>
      <c r="I4425">
        <v>897.8</v>
      </c>
      <c r="J4425" s="41">
        <v>1.0999999999999999E-2</v>
      </c>
      <c r="K4425" s="42">
        <v>9.8757999999999981</v>
      </c>
      <c r="L4425" s="43">
        <v>0.44849999999999973</v>
      </c>
      <c r="M4425" s="42">
        <v>4.4292962999999963</v>
      </c>
      <c r="N4425">
        <v>3</v>
      </c>
      <c r="O4425" s="43">
        <v>62.4</v>
      </c>
      <c r="P4425" s="42">
        <v>60</v>
      </c>
      <c r="Q4425" s="42">
        <v>10</v>
      </c>
      <c r="R4425" s="42">
        <v>7.5</v>
      </c>
    </row>
    <row r="4426" spans="1:18" x14ac:dyDescent="0.3">
      <c r="A4426" t="s">
        <v>3916</v>
      </c>
      <c r="B4426" s="17">
        <v>45010</v>
      </c>
      <c r="C4426" t="s">
        <v>3925</v>
      </c>
      <c r="D4426" t="s">
        <v>3926</v>
      </c>
      <c r="E4426" t="s">
        <v>3927</v>
      </c>
      <c r="F4426" t="s">
        <v>3931</v>
      </c>
      <c r="G4426" t="s">
        <v>3921</v>
      </c>
      <c r="H4426" t="s">
        <v>3876</v>
      </c>
      <c r="I4426">
        <v>755.40000000000009</v>
      </c>
      <c r="J4426" s="41">
        <v>9.8000000000000014E-3</v>
      </c>
      <c r="K4426" s="42">
        <v>7.4029200000000017</v>
      </c>
      <c r="L4426" s="43">
        <v>1.0349999999999995</v>
      </c>
      <c r="M4426" s="42">
        <v>7.6620221999999982</v>
      </c>
      <c r="N4426">
        <v>2</v>
      </c>
      <c r="O4426" s="43">
        <v>57.599999999999994</v>
      </c>
      <c r="P4426" s="42">
        <v>65</v>
      </c>
      <c r="Q4426" s="42">
        <v>18</v>
      </c>
      <c r="R4426" s="42">
        <v>3</v>
      </c>
    </row>
    <row r="4427" spans="1:18" x14ac:dyDescent="0.3">
      <c r="A4427" t="s">
        <v>3916</v>
      </c>
      <c r="B4427" s="17">
        <v>45011</v>
      </c>
      <c r="C4427" t="s">
        <v>3925</v>
      </c>
      <c r="D4427" t="s">
        <v>3926</v>
      </c>
      <c r="E4427" t="s">
        <v>3927</v>
      </c>
      <c r="F4427" t="s">
        <v>3931</v>
      </c>
      <c r="G4427" t="s">
        <v>3921</v>
      </c>
      <c r="H4427" t="s">
        <v>3876</v>
      </c>
      <c r="I4427">
        <v>1405.6000000000001</v>
      </c>
      <c r="J4427" s="41">
        <v>9.0000000000000011E-3</v>
      </c>
      <c r="K4427" s="42">
        <v>12.650400000000003</v>
      </c>
      <c r="L4427" s="43">
        <v>1.0464999999999998</v>
      </c>
      <c r="M4427" s="42">
        <v>13.2386436</v>
      </c>
      <c r="N4427">
        <v>2</v>
      </c>
      <c r="O4427" s="43">
        <v>51.6</v>
      </c>
      <c r="P4427" s="42">
        <v>44</v>
      </c>
      <c r="Q4427" s="42">
        <v>15</v>
      </c>
      <c r="R4427" s="42">
        <v>6</v>
      </c>
    </row>
    <row r="4428" spans="1:18" x14ac:dyDescent="0.3">
      <c r="A4428" t="s">
        <v>3916</v>
      </c>
      <c r="B4428" s="17">
        <v>45012</v>
      </c>
      <c r="C4428" t="s">
        <v>3925</v>
      </c>
      <c r="D4428" t="s">
        <v>3926</v>
      </c>
      <c r="E4428" t="s">
        <v>3927</v>
      </c>
      <c r="F4428" t="s">
        <v>3931</v>
      </c>
      <c r="G4428" t="s">
        <v>3921</v>
      </c>
      <c r="H4428" t="s">
        <v>3876</v>
      </c>
      <c r="I4428">
        <v>1585.4</v>
      </c>
      <c r="J4428" s="41">
        <v>1.2899999999999998E-2</v>
      </c>
      <c r="K4428" s="42">
        <v>20.451659999999997</v>
      </c>
      <c r="L4428" s="43">
        <v>0.49449999999999977</v>
      </c>
      <c r="M4428" s="42">
        <v>10.113345869999995</v>
      </c>
      <c r="N4428">
        <v>5</v>
      </c>
      <c r="O4428" s="43">
        <v>180</v>
      </c>
      <c r="P4428" s="42">
        <v>70</v>
      </c>
      <c r="Q4428" s="42">
        <v>8</v>
      </c>
      <c r="R4428" s="42">
        <v>7.5</v>
      </c>
    </row>
    <row r="4429" spans="1:18" x14ac:dyDescent="0.3">
      <c r="A4429" t="s">
        <v>3916</v>
      </c>
      <c r="B4429" s="17">
        <v>45013</v>
      </c>
      <c r="C4429" t="s">
        <v>3925</v>
      </c>
      <c r="D4429" t="s">
        <v>3926</v>
      </c>
      <c r="E4429" t="s">
        <v>3927</v>
      </c>
      <c r="F4429" t="s">
        <v>3931</v>
      </c>
      <c r="G4429" t="s">
        <v>3921</v>
      </c>
      <c r="H4429" t="s">
        <v>3876</v>
      </c>
      <c r="I4429">
        <v>642.59999999999991</v>
      </c>
      <c r="J4429" s="41">
        <v>1.47E-2</v>
      </c>
      <c r="K4429" s="42">
        <v>9.4462199999999985</v>
      </c>
      <c r="L4429" s="43">
        <v>0.94299999999999951</v>
      </c>
      <c r="M4429" s="42">
        <v>8.9077854599999942</v>
      </c>
      <c r="N4429">
        <v>6</v>
      </c>
      <c r="O4429" s="43">
        <v>198</v>
      </c>
      <c r="P4429" s="42">
        <v>51</v>
      </c>
      <c r="Q4429" s="42">
        <v>14</v>
      </c>
      <c r="R4429" s="42">
        <v>9</v>
      </c>
    </row>
    <row r="4430" spans="1:18" x14ac:dyDescent="0.3">
      <c r="A4430" t="s">
        <v>3916</v>
      </c>
      <c r="B4430" s="17">
        <v>45014</v>
      </c>
      <c r="C4430" t="s">
        <v>3925</v>
      </c>
      <c r="D4430" t="s">
        <v>3926</v>
      </c>
      <c r="E4430" t="s">
        <v>3927</v>
      </c>
      <c r="F4430" t="s">
        <v>3931</v>
      </c>
      <c r="G4430" t="s">
        <v>3921</v>
      </c>
      <c r="H4430" t="s">
        <v>3876</v>
      </c>
      <c r="I4430">
        <v>1530.6000000000001</v>
      </c>
      <c r="J4430" s="41">
        <v>1.4499999999999999E-2</v>
      </c>
      <c r="K4430" s="42">
        <v>22.1937</v>
      </c>
      <c r="L4430" s="43">
        <v>1.1729999999999996</v>
      </c>
      <c r="M4430" s="42">
        <v>26.033210099999991</v>
      </c>
      <c r="N4430">
        <v>6</v>
      </c>
      <c r="O4430" s="43">
        <v>278.39999999999998</v>
      </c>
      <c r="P4430" s="42">
        <v>56</v>
      </c>
      <c r="Q4430" s="42">
        <v>11</v>
      </c>
      <c r="R4430" s="42">
        <v>1.5</v>
      </c>
    </row>
    <row r="4431" spans="1:18" x14ac:dyDescent="0.3">
      <c r="A4431" t="s">
        <v>3916</v>
      </c>
      <c r="B4431" s="17">
        <v>45015</v>
      </c>
      <c r="C4431" t="s">
        <v>3925</v>
      </c>
      <c r="D4431" t="s">
        <v>3926</v>
      </c>
      <c r="E4431" t="s">
        <v>3927</v>
      </c>
      <c r="F4431" t="s">
        <v>3931</v>
      </c>
      <c r="G4431" t="s">
        <v>3921</v>
      </c>
      <c r="H4431" t="s">
        <v>3876</v>
      </c>
      <c r="I4431">
        <v>1012.4000000000001</v>
      </c>
      <c r="J4431" s="41">
        <v>1.2199999999999999E-2</v>
      </c>
      <c r="K4431" s="42">
        <v>12.351280000000001</v>
      </c>
      <c r="L4431" s="43">
        <v>9.1999999999999998E-2</v>
      </c>
      <c r="M4431" s="42">
        <v>1.1363177600000001</v>
      </c>
      <c r="N4431">
        <v>4</v>
      </c>
      <c r="O4431" s="43">
        <v>147.6</v>
      </c>
      <c r="P4431" s="42">
        <v>31</v>
      </c>
      <c r="Q4431" s="42">
        <v>11</v>
      </c>
      <c r="R4431" s="42">
        <v>1.5</v>
      </c>
    </row>
    <row r="4432" spans="1:18" x14ac:dyDescent="0.3">
      <c r="A4432" t="s">
        <v>3916</v>
      </c>
      <c r="B4432" s="17">
        <v>45016</v>
      </c>
      <c r="C4432" t="s">
        <v>3925</v>
      </c>
      <c r="D4432" t="s">
        <v>3926</v>
      </c>
      <c r="E4432" t="s">
        <v>3927</v>
      </c>
      <c r="F4432" t="s">
        <v>3931</v>
      </c>
      <c r="G4432" t="s">
        <v>3921</v>
      </c>
      <c r="H4432" t="s">
        <v>3876</v>
      </c>
      <c r="I4432">
        <v>1018</v>
      </c>
      <c r="J4432" s="41">
        <v>9.7999999999999997E-3</v>
      </c>
      <c r="K4432" s="42">
        <v>9.9763999999999999</v>
      </c>
      <c r="L4432" s="43">
        <v>0.56349999999999967</v>
      </c>
      <c r="M4432" s="42">
        <v>5.6217013999999965</v>
      </c>
      <c r="N4432">
        <v>3</v>
      </c>
      <c r="O4432" s="43">
        <v>69.599999999999994</v>
      </c>
      <c r="P4432" s="42">
        <v>69</v>
      </c>
      <c r="Q4432" s="42">
        <v>4</v>
      </c>
      <c r="R4432" s="42">
        <v>4.5</v>
      </c>
    </row>
    <row r="4433" spans="1:18" x14ac:dyDescent="0.3">
      <c r="A4433" t="s">
        <v>3916</v>
      </c>
      <c r="B4433" s="17">
        <v>45017</v>
      </c>
      <c r="C4433" t="s">
        <v>3925</v>
      </c>
      <c r="D4433" t="s">
        <v>3926</v>
      </c>
      <c r="E4433" t="s">
        <v>3927</v>
      </c>
      <c r="F4433" t="s">
        <v>3931</v>
      </c>
      <c r="G4433" t="s">
        <v>3921</v>
      </c>
      <c r="H4433" t="s">
        <v>3876</v>
      </c>
      <c r="I4433">
        <v>1406.4</v>
      </c>
      <c r="J4433" s="41">
        <v>1.2399999999999998E-2</v>
      </c>
      <c r="K4433" s="42">
        <v>17.439359999999997</v>
      </c>
      <c r="L4433" s="43">
        <v>1.2419999999999998</v>
      </c>
      <c r="M4433" s="42">
        <v>21.659685119999992</v>
      </c>
      <c r="N4433">
        <v>2</v>
      </c>
      <c r="O4433" s="43">
        <v>62.4</v>
      </c>
      <c r="P4433" s="42">
        <v>73</v>
      </c>
      <c r="Q4433" s="42">
        <v>6</v>
      </c>
      <c r="R4433" s="42">
        <v>12</v>
      </c>
    </row>
    <row r="4434" spans="1:18" x14ac:dyDescent="0.3">
      <c r="A4434" t="s">
        <v>3916</v>
      </c>
      <c r="B4434" s="17">
        <v>45018</v>
      </c>
      <c r="C4434" t="s">
        <v>3925</v>
      </c>
      <c r="D4434" t="s">
        <v>3926</v>
      </c>
      <c r="E4434" t="s">
        <v>3927</v>
      </c>
      <c r="F4434" t="s">
        <v>3931</v>
      </c>
      <c r="G4434" t="s">
        <v>3921</v>
      </c>
      <c r="H4434" t="s">
        <v>3876</v>
      </c>
      <c r="I4434">
        <v>1321.2</v>
      </c>
      <c r="J4434" s="41">
        <v>1.6399999999999998E-2</v>
      </c>
      <c r="K4434" s="42">
        <v>21.667679999999997</v>
      </c>
      <c r="L4434" s="43">
        <v>1.1614999999999998</v>
      </c>
      <c r="M4434" s="42">
        <v>25.167010319999992</v>
      </c>
      <c r="N4434">
        <v>3</v>
      </c>
      <c r="O4434" s="43">
        <v>86.399999999999991</v>
      </c>
      <c r="P4434" s="42">
        <v>28</v>
      </c>
      <c r="Q4434" s="42">
        <v>13</v>
      </c>
      <c r="R4434" s="42">
        <v>10.5</v>
      </c>
    </row>
    <row r="4435" spans="1:18" x14ac:dyDescent="0.3">
      <c r="A4435" t="s">
        <v>3916</v>
      </c>
      <c r="B4435" s="17">
        <v>45019</v>
      </c>
      <c r="C4435" t="s">
        <v>3925</v>
      </c>
      <c r="D4435" t="s">
        <v>3926</v>
      </c>
      <c r="E4435" t="s">
        <v>3927</v>
      </c>
      <c r="F4435" t="s">
        <v>3931</v>
      </c>
      <c r="G4435" t="s">
        <v>3921</v>
      </c>
      <c r="H4435" t="s">
        <v>3876</v>
      </c>
      <c r="I4435">
        <v>1406.6000000000001</v>
      </c>
      <c r="J4435" s="41">
        <v>9.1000000000000004E-3</v>
      </c>
      <c r="K4435" s="42">
        <v>12.800060000000002</v>
      </c>
      <c r="L4435" s="43">
        <v>0.25300000000000006</v>
      </c>
      <c r="M4435" s="42">
        <v>3.2384151800000014</v>
      </c>
      <c r="N4435">
        <v>2</v>
      </c>
      <c r="O4435" s="43">
        <v>52.8</v>
      </c>
      <c r="P4435" s="42">
        <v>31</v>
      </c>
      <c r="Q4435" s="42">
        <v>15</v>
      </c>
      <c r="R4435" s="42">
        <v>4.5</v>
      </c>
    </row>
    <row r="4436" spans="1:18" x14ac:dyDescent="0.3">
      <c r="A4436" t="s">
        <v>3916</v>
      </c>
      <c r="B4436" s="17">
        <v>45020</v>
      </c>
      <c r="C4436" t="s">
        <v>3925</v>
      </c>
      <c r="D4436" t="s">
        <v>3926</v>
      </c>
      <c r="E4436" t="s">
        <v>3927</v>
      </c>
      <c r="F4436" t="s">
        <v>3931</v>
      </c>
      <c r="G4436" t="s">
        <v>3921</v>
      </c>
      <c r="H4436" t="s">
        <v>3876</v>
      </c>
      <c r="I4436">
        <v>1137</v>
      </c>
      <c r="J4436" s="41">
        <v>1.4500000000000001E-2</v>
      </c>
      <c r="K4436" s="42">
        <v>16.486499999999999</v>
      </c>
      <c r="L4436" s="43">
        <v>0.26450000000000001</v>
      </c>
      <c r="M4436" s="42">
        <v>4.3606792500000005</v>
      </c>
      <c r="N4436">
        <v>5</v>
      </c>
      <c r="O4436" s="43">
        <v>284.39999999999998</v>
      </c>
      <c r="P4436" s="42">
        <v>20</v>
      </c>
      <c r="Q4436" s="42">
        <v>1</v>
      </c>
      <c r="R4436" s="42">
        <v>12</v>
      </c>
    </row>
    <row r="4437" spans="1:18" x14ac:dyDescent="0.3">
      <c r="A4437" t="s">
        <v>3916</v>
      </c>
      <c r="B4437" s="17">
        <v>45021</v>
      </c>
      <c r="C4437" t="s">
        <v>3925</v>
      </c>
      <c r="D4437" t="s">
        <v>3926</v>
      </c>
      <c r="E4437" t="s">
        <v>3927</v>
      </c>
      <c r="F4437" t="s">
        <v>3931</v>
      </c>
      <c r="G4437" t="s">
        <v>3921</v>
      </c>
      <c r="H4437" t="s">
        <v>3876</v>
      </c>
      <c r="I4437">
        <v>1402</v>
      </c>
      <c r="J4437" s="41">
        <v>1.4100000000000001E-2</v>
      </c>
      <c r="K4437" s="42">
        <v>19.7682</v>
      </c>
      <c r="L4437" s="43">
        <v>0.33349999999999991</v>
      </c>
      <c r="M4437" s="42">
        <v>6.5926946999999982</v>
      </c>
      <c r="N4437">
        <v>6</v>
      </c>
      <c r="O4437" s="43">
        <v>438</v>
      </c>
      <c r="P4437" s="42">
        <v>20</v>
      </c>
      <c r="Q4437" s="42">
        <v>5</v>
      </c>
      <c r="R4437" s="42">
        <v>3</v>
      </c>
    </row>
    <row r="4438" spans="1:18" x14ac:dyDescent="0.3">
      <c r="A4438" t="s">
        <v>3916</v>
      </c>
      <c r="B4438" s="17">
        <v>45022</v>
      </c>
      <c r="C4438" t="s">
        <v>3925</v>
      </c>
      <c r="D4438" t="s">
        <v>3926</v>
      </c>
      <c r="E4438" t="s">
        <v>3927</v>
      </c>
      <c r="F4438" t="s">
        <v>3931</v>
      </c>
      <c r="G4438" t="s">
        <v>3921</v>
      </c>
      <c r="H4438" t="s">
        <v>3876</v>
      </c>
      <c r="I4438">
        <v>1323.4</v>
      </c>
      <c r="J4438" s="41">
        <v>1.0200000000000001E-2</v>
      </c>
      <c r="K4438" s="42">
        <v>13.498680000000002</v>
      </c>
      <c r="L4438" s="43">
        <v>6.900000000000002E-2</v>
      </c>
      <c r="M4438" s="42">
        <v>0.93140892000000042</v>
      </c>
      <c r="N4438">
        <v>5</v>
      </c>
      <c r="O4438" s="43">
        <v>187.2</v>
      </c>
      <c r="P4438" s="42">
        <v>27</v>
      </c>
      <c r="Q4438" s="42">
        <v>13</v>
      </c>
      <c r="R4438" s="42">
        <v>6</v>
      </c>
    </row>
    <row r="4439" spans="1:18" x14ac:dyDescent="0.3">
      <c r="A4439" t="s">
        <v>3916</v>
      </c>
      <c r="B4439" s="17">
        <v>45023</v>
      </c>
      <c r="C4439" t="s">
        <v>3925</v>
      </c>
      <c r="D4439" t="s">
        <v>3926</v>
      </c>
      <c r="E4439" t="s">
        <v>3927</v>
      </c>
      <c r="F4439" t="s">
        <v>3931</v>
      </c>
      <c r="G4439" t="s">
        <v>3921</v>
      </c>
      <c r="H4439" t="s">
        <v>3876</v>
      </c>
      <c r="I4439">
        <v>1044.8000000000002</v>
      </c>
      <c r="J4439" s="41">
        <v>1.44E-2</v>
      </c>
      <c r="K4439" s="42">
        <v>15.045120000000002</v>
      </c>
      <c r="L4439" s="43">
        <v>0.81649999999999978</v>
      </c>
      <c r="M4439" s="42">
        <v>12.284340479999999</v>
      </c>
      <c r="N4439">
        <v>6</v>
      </c>
      <c r="O4439" s="43">
        <v>204</v>
      </c>
      <c r="P4439" s="42">
        <v>30</v>
      </c>
      <c r="Q4439" s="42">
        <v>10</v>
      </c>
      <c r="R4439" s="42">
        <v>0</v>
      </c>
    </row>
    <row r="4440" spans="1:18" x14ac:dyDescent="0.3">
      <c r="A4440" t="s">
        <v>3916</v>
      </c>
      <c r="B4440" s="17">
        <v>45024</v>
      </c>
      <c r="C4440" t="s">
        <v>3925</v>
      </c>
      <c r="D4440" t="s">
        <v>3926</v>
      </c>
      <c r="E4440" t="s">
        <v>3927</v>
      </c>
      <c r="F4440" t="s">
        <v>3931</v>
      </c>
      <c r="G4440" t="s">
        <v>3921</v>
      </c>
      <c r="H4440" t="s">
        <v>3876</v>
      </c>
      <c r="I4440">
        <v>1254.2</v>
      </c>
      <c r="J4440" s="41">
        <v>8.6E-3</v>
      </c>
      <c r="K4440" s="42">
        <v>10.78612</v>
      </c>
      <c r="L4440" s="43">
        <v>6.8999999999999992E-2</v>
      </c>
      <c r="M4440" s="42">
        <v>0.74424227999999992</v>
      </c>
      <c r="N4440">
        <v>2</v>
      </c>
      <c r="O4440" s="43">
        <v>45.6</v>
      </c>
      <c r="P4440" s="42">
        <v>31</v>
      </c>
      <c r="Q4440" s="42">
        <v>5</v>
      </c>
      <c r="R4440" s="42">
        <v>4.5</v>
      </c>
    </row>
    <row r="4441" spans="1:18" x14ac:dyDescent="0.3">
      <c r="A4441" t="s">
        <v>3916</v>
      </c>
      <c r="B4441" s="17">
        <v>45025</v>
      </c>
      <c r="C4441" t="s">
        <v>3925</v>
      </c>
      <c r="D4441" t="s">
        <v>3926</v>
      </c>
      <c r="E4441" t="s">
        <v>3927</v>
      </c>
      <c r="F4441" t="s">
        <v>3931</v>
      </c>
      <c r="G4441" t="s">
        <v>3921</v>
      </c>
      <c r="H4441" t="s">
        <v>3876</v>
      </c>
      <c r="I4441">
        <v>960</v>
      </c>
      <c r="J4441" s="41">
        <v>1.0200000000000001E-2</v>
      </c>
      <c r="K4441" s="42">
        <v>9.7920000000000016</v>
      </c>
      <c r="L4441" s="43">
        <v>1.1499999999999997</v>
      </c>
      <c r="M4441" s="42">
        <v>11.260799999999998</v>
      </c>
      <c r="N4441">
        <v>3</v>
      </c>
      <c r="O4441" s="43">
        <v>73.2</v>
      </c>
      <c r="P4441" s="42">
        <v>57</v>
      </c>
      <c r="Q4441" s="42">
        <v>6</v>
      </c>
      <c r="R4441" s="42">
        <v>9</v>
      </c>
    </row>
    <row r="4442" spans="1:18" x14ac:dyDescent="0.3">
      <c r="A4442" t="s">
        <v>3916</v>
      </c>
      <c r="B4442" s="17">
        <v>45026</v>
      </c>
      <c r="C4442" t="s">
        <v>3925</v>
      </c>
      <c r="D4442" t="s">
        <v>3926</v>
      </c>
      <c r="E4442" t="s">
        <v>3927</v>
      </c>
      <c r="F4442" t="s">
        <v>3931</v>
      </c>
      <c r="G4442" t="s">
        <v>3921</v>
      </c>
      <c r="H4442" t="s">
        <v>3876</v>
      </c>
      <c r="I4442">
        <v>1004</v>
      </c>
      <c r="J4442" s="41">
        <v>7.3000000000000009E-3</v>
      </c>
      <c r="K4442" s="42">
        <v>7.329200000000001</v>
      </c>
      <c r="L4442" s="43">
        <v>0.43699999999999978</v>
      </c>
      <c r="M4442" s="42">
        <v>3.2028603999999987</v>
      </c>
      <c r="N4442">
        <v>6</v>
      </c>
      <c r="O4442" s="43">
        <v>330</v>
      </c>
      <c r="P4442" s="42">
        <v>64</v>
      </c>
      <c r="Q4442" s="42">
        <v>15</v>
      </c>
      <c r="R4442" s="42">
        <v>6</v>
      </c>
    </row>
    <row r="4443" spans="1:18" x14ac:dyDescent="0.3">
      <c r="A4443" t="s">
        <v>3916</v>
      </c>
      <c r="B4443" s="17">
        <v>45027</v>
      </c>
      <c r="C4443" t="s">
        <v>3925</v>
      </c>
      <c r="D4443" t="s">
        <v>3926</v>
      </c>
      <c r="E4443" t="s">
        <v>3927</v>
      </c>
      <c r="F4443" t="s">
        <v>3931</v>
      </c>
      <c r="G4443" t="s">
        <v>3921</v>
      </c>
      <c r="H4443" t="s">
        <v>3876</v>
      </c>
      <c r="I4443">
        <v>764</v>
      </c>
      <c r="J4443" s="41">
        <v>7.8999999999999973E-3</v>
      </c>
      <c r="K4443" s="42">
        <v>6.0355999999999979</v>
      </c>
      <c r="L4443" s="43">
        <v>1.1499999999999997</v>
      </c>
      <c r="M4443" s="42">
        <v>6.9409399999999959</v>
      </c>
      <c r="N4443">
        <v>3</v>
      </c>
      <c r="O4443" s="43">
        <v>39.6</v>
      </c>
      <c r="P4443" s="42">
        <v>59</v>
      </c>
      <c r="Q4443" s="42">
        <v>17</v>
      </c>
      <c r="R4443" s="42">
        <v>6</v>
      </c>
    </row>
    <row r="4444" spans="1:18" x14ac:dyDescent="0.3">
      <c r="A4444" t="s">
        <v>3916</v>
      </c>
      <c r="B4444" s="17">
        <v>45028</v>
      </c>
      <c r="C4444" t="s">
        <v>3925</v>
      </c>
      <c r="D4444" t="s">
        <v>3926</v>
      </c>
      <c r="E4444" t="s">
        <v>3927</v>
      </c>
      <c r="F4444" t="s">
        <v>3931</v>
      </c>
      <c r="G4444" t="s">
        <v>3921</v>
      </c>
      <c r="H4444" t="s">
        <v>3876</v>
      </c>
      <c r="I4444">
        <v>1065</v>
      </c>
      <c r="J4444" s="41">
        <v>1.5699999999999999E-2</v>
      </c>
      <c r="K4444" s="42">
        <v>16.720499999999998</v>
      </c>
      <c r="L4444" s="43">
        <v>0.52899999999999969</v>
      </c>
      <c r="M4444" s="42">
        <v>8.8451444999999929</v>
      </c>
      <c r="N4444">
        <v>4</v>
      </c>
      <c r="O4444" s="43">
        <v>72</v>
      </c>
      <c r="P4444" s="42">
        <v>53</v>
      </c>
      <c r="Q4444" s="42">
        <v>2</v>
      </c>
      <c r="R4444" s="42">
        <v>1.5</v>
      </c>
    </row>
    <row r="4445" spans="1:18" x14ac:dyDescent="0.3">
      <c r="A4445" t="s">
        <v>3916</v>
      </c>
      <c r="B4445" s="17">
        <v>45029</v>
      </c>
      <c r="C4445" t="s">
        <v>3925</v>
      </c>
      <c r="D4445" t="s">
        <v>3926</v>
      </c>
      <c r="E4445" t="s">
        <v>3927</v>
      </c>
      <c r="F4445" t="s">
        <v>3931</v>
      </c>
      <c r="G4445" t="s">
        <v>3921</v>
      </c>
      <c r="H4445" t="s">
        <v>3876</v>
      </c>
      <c r="I4445">
        <v>1151.6000000000001</v>
      </c>
      <c r="J4445" s="41">
        <v>1.9399999999999997E-2</v>
      </c>
      <c r="K4445" s="42">
        <v>22.34104</v>
      </c>
      <c r="L4445" s="43">
        <v>0.81649999999999978</v>
      </c>
      <c r="M4445" s="42">
        <v>18.241459159999994</v>
      </c>
      <c r="N4445">
        <v>2</v>
      </c>
      <c r="O4445" s="43">
        <v>74.399999999999991</v>
      </c>
      <c r="P4445" s="42">
        <v>66</v>
      </c>
      <c r="Q4445" s="42">
        <v>15</v>
      </c>
      <c r="R4445" s="42">
        <v>1.5</v>
      </c>
    </row>
    <row r="4446" spans="1:18" x14ac:dyDescent="0.3">
      <c r="A4446" t="s">
        <v>3916</v>
      </c>
      <c r="B4446" s="17">
        <v>45030</v>
      </c>
      <c r="C4446" t="s">
        <v>3925</v>
      </c>
      <c r="D4446" t="s">
        <v>3926</v>
      </c>
      <c r="E4446" t="s">
        <v>3927</v>
      </c>
      <c r="F4446" t="s">
        <v>3931</v>
      </c>
      <c r="G4446" t="s">
        <v>3921</v>
      </c>
      <c r="H4446" t="s">
        <v>3876</v>
      </c>
      <c r="I4446">
        <v>888.8</v>
      </c>
      <c r="J4446" s="41">
        <v>1.1199999999999998E-2</v>
      </c>
      <c r="K4446" s="42">
        <v>9.9545599999999972</v>
      </c>
      <c r="L4446" s="43">
        <v>0.33349999999999996</v>
      </c>
      <c r="M4446" s="42">
        <v>3.3198457599999989</v>
      </c>
      <c r="N4446">
        <v>2</v>
      </c>
      <c r="O4446" s="43">
        <v>42</v>
      </c>
      <c r="P4446" s="42">
        <v>39</v>
      </c>
      <c r="Q4446" s="42">
        <v>11</v>
      </c>
      <c r="R4446" s="42">
        <v>1.5</v>
      </c>
    </row>
    <row r="4447" spans="1:18" x14ac:dyDescent="0.3">
      <c r="A4447" t="s">
        <v>3916</v>
      </c>
      <c r="B4447" s="17">
        <v>45031</v>
      </c>
      <c r="C4447" t="s">
        <v>3925</v>
      </c>
      <c r="D4447" t="s">
        <v>3926</v>
      </c>
      <c r="E4447" t="s">
        <v>3927</v>
      </c>
      <c r="F4447" t="s">
        <v>3931</v>
      </c>
      <c r="G4447" t="s">
        <v>3921</v>
      </c>
      <c r="H4447" t="s">
        <v>3876</v>
      </c>
      <c r="I4447">
        <v>1324</v>
      </c>
      <c r="J4447" s="41">
        <v>1.72E-2</v>
      </c>
      <c r="K4447" s="42">
        <v>22.7728</v>
      </c>
      <c r="L4447" s="43">
        <v>0.10350000000000005</v>
      </c>
      <c r="M4447" s="42">
        <v>2.3569848000000011</v>
      </c>
      <c r="N4447">
        <v>5</v>
      </c>
      <c r="O4447" s="43">
        <v>364.8</v>
      </c>
      <c r="P4447" s="42">
        <v>44</v>
      </c>
      <c r="Q4447" s="42">
        <v>13</v>
      </c>
      <c r="R4447" s="42">
        <v>0</v>
      </c>
    </row>
    <row r="4448" spans="1:18" x14ac:dyDescent="0.3">
      <c r="A4448" t="s">
        <v>3916</v>
      </c>
      <c r="B4448" s="17">
        <v>45032</v>
      </c>
      <c r="C4448" t="s">
        <v>3925</v>
      </c>
      <c r="D4448" t="s">
        <v>3926</v>
      </c>
      <c r="E4448" t="s">
        <v>3927</v>
      </c>
      <c r="F4448" t="s">
        <v>3931</v>
      </c>
      <c r="G4448" t="s">
        <v>3921</v>
      </c>
      <c r="H4448" t="s">
        <v>3876</v>
      </c>
      <c r="I4448">
        <v>1110.4000000000001</v>
      </c>
      <c r="J4448" s="41">
        <v>1.4700000000000001E-2</v>
      </c>
      <c r="K4448" s="42">
        <v>16.322880000000001</v>
      </c>
      <c r="L4448" s="43">
        <v>0.96599999999999953</v>
      </c>
      <c r="M4448" s="42">
        <v>15.767902079999994</v>
      </c>
      <c r="N4448">
        <v>3</v>
      </c>
      <c r="O4448" s="43">
        <v>79.2</v>
      </c>
      <c r="P4448" s="42">
        <v>45</v>
      </c>
      <c r="Q4448" s="42">
        <v>15</v>
      </c>
      <c r="R4448" s="42">
        <v>6</v>
      </c>
    </row>
    <row r="4449" spans="1:18" x14ac:dyDescent="0.3">
      <c r="A4449" t="s">
        <v>3916</v>
      </c>
      <c r="B4449" s="17">
        <v>45033</v>
      </c>
      <c r="C4449" t="s">
        <v>3925</v>
      </c>
      <c r="D4449" t="s">
        <v>3926</v>
      </c>
      <c r="E4449" t="s">
        <v>3927</v>
      </c>
      <c r="F4449" t="s">
        <v>3931</v>
      </c>
      <c r="G4449" t="s">
        <v>3921</v>
      </c>
      <c r="H4449" t="s">
        <v>3876</v>
      </c>
      <c r="I4449">
        <v>1227.2</v>
      </c>
      <c r="J4449" s="41">
        <v>1.72E-2</v>
      </c>
      <c r="K4449" s="42">
        <v>21.107839999999999</v>
      </c>
      <c r="L4449" s="43">
        <v>0.42549999999999977</v>
      </c>
      <c r="M4449" s="42">
        <v>8.9813859199999957</v>
      </c>
      <c r="N4449">
        <v>7</v>
      </c>
      <c r="O4449" s="43">
        <v>222</v>
      </c>
      <c r="P4449" s="42">
        <v>36</v>
      </c>
      <c r="Q4449" s="42">
        <v>3</v>
      </c>
      <c r="R4449" s="42">
        <v>1.5</v>
      </c>
    </row>
    <row r="4450" spans="1:18" x14ac:dyDescent="0.3">
      <c r="A4450" t="s">
        <v>3916</v>
      </c>
      <c r="B4450" s="17">
        <v>45034</v>
      </c>
      <c r="C4450" t="s">
        <v>3925</v>
      </c>
      <c r="D4450" t="s">
        <v>3926</v>
      </c>
      <c r="E4450" t="s">
        <v>3927</v>
      </c>
      <c r="F4450" t="s">
        <v>3931</v>
      </c>
      <c r="G4450" t="s">
        <v>3921</v>
      </c>
      <c r="H4450" t="s">
        <v>3876</v>
      </c>
      <c r="I4450">
        <v>655</v>
      </c>
      <c r="J4450" s="41">
        <v>1.0100000000000001E-2</v>
      </c>
      <c r="K4450" s="42">
        <v>6.6155000000000008</v>
      </c>
      <c r="L4450" s="43">
        <v>9.200000000000004E-2</v>
      </c>
      <c r="M4450" s="42">
        <v>0.60862600000000033</v>
      </c>
      <c r="N4450">
        <v>2</v>
      </c>
      <c r="O4450" s="43">
        <v>80.399999999999991</v>
      </c>
      <c r="P4450" s="42">
        <v>37</v>
      </c>
      <c r="Q4450" s="42">
        <v>10</v>
      </c>
      <c r="R4450" s="42">
        <v>0</v>
      </c>
    </row>
    <row r="4451" spans="1:18" x14ac:dyDescent="0.3">
      <c r="A4451" t="s">
        <v>3916</v>
      </c>
      <c r="B4451" s="17">
        <v>45035</v>
      </c>
      <c r="C4451" t="s">
        <v>3925</v>
      </c>
      <c r="D4451" t="s">
        <v>3926</v>
      </c>
      <c r="E4451" t="s">
        <v>3927</v>
      </c>
      <c r="F4451" t="s">
        <v>3931</v>
      </c>
      <c r="G4451" t="s">
        <v>3921</v>
      </c>
      <c r="H4451" t="s">
        <v>3876</v>
      </c>
      <c r="I4451">
        <v>1247.6000000000001</v>
      </c>
      <c r="J4451" s="41">
        <v>1.1699999999999997E-2</v>
      </c>
      <c r="K4451" s="42">
        <v>14.596919999999997</v>
      </c>
      <c r="L4451" s="43">
        <v>0.87399999999999978</v>
      </c>
      <c r="M4451" s="42">
        <v>12.757708079999995</v>
      </c>
      <c r="N4451">
        <v>3</v>
      </c>
      <c r="O4451" s="43">
        <v>68.399999999999991</v>
      </c>
      <c r="P4451" s="42">
        <v>46</v>
      </c>
      <c r="Q4451" s="42">
        <v>14</v>
      </c>
      <c r="R4451" s="42">
        <v>1.5</v>
      </c>
    </row>
    <row r="4452" spans="1:18" x14ac:dyDescent="0.3">
      <c r="A4452" t="s">
        <v>3916</v>
      </c>
      <c r="B4452" s="17">
        <v>45036</v>
      </c>
      <c r="C4452" t="s">
        <v>3925</v>
      </c>
      <c r="D4452" t="s">
        <v>3926</v>
      </c>
      <c r="E4452" t="s">
        <v>3927</v>
      </c>
      <c r="F4452" t="s">
        <v>3931</v>
      </c>
      <c r="G4452" t="s">
        <v>3921</v>
      </c>
      <c r="H4452" t="s">
        <v>3876</v>
      </c>
      <c r="I4452">
        <v>1176.6000000000001</v>
      </c>
      <c r="J4452" s="41">
        <v>1.7399999999999999E-2</v>
      </c>
      <c r="K4452" s="42">
        <v>20.472840000000001</v>
      </c>
      <c r="L4452" s="43">
        <v>0.39099999999999979</v>
      </c>
      <c r="M4452" s="42">
        <v>8.0048804399999955</v>
      </c>
      <c r="N4452">
        <v>4</v>
      </c>
      <c r="O4452" s="43">
        <v>180</v>
      </c>
      <c r="P4452" s="42">
        <v>76</v>
      </c>
      <c r="Q4452" s="42">
        <v>1</v>
      </c>
      <c r="R4452" s="42">
        <v>7.5</v>
      </c>
    </row>
    <row r="4453" spans="1:18" x14ac:dyDescent="0.3">
      <c r="A4453" t="s">
        <v>3916</v>
      </c>
      <c r="B4453" s="17">
        <v>45037</v>
      </c>
      <c r="C4453" t="s">
        <v>3925</v>
      </c>
      <c r="D4453" t="s">
        <v>3926</v>
      </c>
      <c r="E4453" t="s">
        <v>3927</v>
      </c>
      <c r="F4453" t="s">
        <v>3931</v>
      </c>
      <c r="G4453" t="s">
        <v>3921</v>
      </c>
      <c r="H4453" t="s">
        <v>3876</v>
      </c>
      <c r="I4453">
        <v>1094.4000000000001</v>
      </c>
      <c r="J4453" s="41">
        <v>7.2999999999999983E-3</v>
      </c>
      <c r="K4453" s="42">
        <v>7.9891199999999989</v>
      </c>
      <c r="L4453" s="43">
        <v>1.1384999999999998</v>
      </c>
      <c r="M4453" s="42">
        <v>9.0956131199999977</v>
      </c>
      <c r="N4453">
        <v>4</v>
      </c>
      <c r="O4453" s="43">
        <v>234</v>
      </c>
      <c r="P4453" s="42">
        <v>28</v>
      </c>
      <c r="Q4453" s="42">
        <v>5</v>
      </c>
      <c r="R4453" s="42">
        <v>12</v>
      </c>
    </row>
    <row r="4454" spans="1:18" x14ac:dyDescent="0.3">
      <c r="A4454" t="s">
        <v>3916</v>
      </c>
      <c r="B4454" s="17">
        <v>45038</v>
      </c>
      <c r="C4454" t="s">
        <v>3925</v>
      </c>
      <c r="D4454" t="s">
        <v>3926</v>
      </c>
      <c r="E4454" t="s">
        <v>3927</v>
      </c>
      <c r="F4454" t="s">
        <v>3931</v>
      </c>
      <c r="G4454" t="s">
        <v>3921</v>
      </c>
      <c r="H4454" t="s">
        <v>3876</v>
      </c>
      <c r="I4454">
        <v>1073.6000000000001</v>
      </c>
      <c r="J4454" s="41">
        <v>1.0700000000000001E-2</v>
      </c>
      <c r="K4454" s="42">
        <v>11.487520000000004</v>
      </c>
      <c r="L4454" s="43">
        <v>0.33349999999999991</v>
      </c>
      <c r="M4454" s="42">
        <v>3.8310879200000003</v>
      </c>
      <c r="N4454">
        <v>7</v>
      </c>
      <c r="O4454" s="43">
        <v>354</v>
      </c>
      <c r="P4454" s="42">
        <v>15</v>
      </c>
      <c r="Q4454" s="42">
        <v>2</v>
      </c>
      <c r="R4454" s="42">
        <v>3</v>
      </c>
    </row>
    <row r="4455" spans="1:18" x14ac:dyDescent="0.3">
      <c r="A4455" t="s">
        <v>3916</v>
      </c>
      <c r="B4455" s="17">
        <v>45039</v>
      </c>
      <c r="C4455" t="s">
        <v>3925</v>
      </c>
      <c r="D4455" t="s">
        <v>3926</v>
      </c>
      <c r="E4455" t="s">
        <v>3927</v>
      </c>
      <c r="F4455" t="s">
        <v>3931</v>
      </c>
      <c r="G4455" t="s">
        <v>3921</v>
      </c>
      <c r="H4455" t="s">
        <v>3876</v>
      </c>
      <c r="I4455">
        <v>700</v>
      </c>
      <c r="J4455" s="41">
        <v>9.9999999999999985E-3</v>
      </c>
      <c r="K4455" s="42">
        <v>6.9999999999999991</v>
      </c>
      <c r="L4455" s="43">
        <v>0.32199999999999995</v>
      </c>
      <c r="M4455" s="42">
        <v>2.2539999999999996</v>
      </c>
      <c r="N4455">
        <v>6</v>
      </c>
      <c r="O4455" s="43">
        <v>278.39999999999998</v>
      </c>
      <c r="P4455" s="42">
        <v>33</v>
      </c>
      <c r="Q4455" s="42">
        <v>13</v>
      </c>
      <c r="R4455" s="42">
        <v>13.5</v>
      </c>
    </row>
    <row r="4456" spans="1:18" x14ac:dyDescent="0.3">
      <c r="A4456" t="s">
        <v>3916</v>
      </c>
      <c r="B4456" s="17">
        <v>45040</v>
      </c>
      <c r="C4456" t="s">
        <v>3925</v>
      </c>
      <c r="D4456" t="s">
        <v>3926</v>
      </c>
      <c r="E4456" t="s">
        <v>3927</v>
      </c>
      <c r="F4456" t="s">
        <v>3931</v>
      </c>
      <c r="G4456" t="s">
        <v>3921</v>
      </c>
      <c r="H4456" t="s">
        <v>3876</v>
      </c>
      <c r="I4456">
        <v>978.80000000000018</v>
      </c>
      <c r="J4456" s="41">
        <v>1.26E-2</v>
      </c>
      <c r="K4456" s="42">
        <v>12.332880000000003</v>
      </c>
      <c r="L4456" s="43">
        <v>0.77049999999999974</v>
      </c>
      <c r="M4456" s="42">
        <v>9.5024840399999988</v>
      </c>
      <c r="N4456">
        <v>3</v>
      </c>
      <c r="O4456" s="43">
        <v>54</v>
      </c>
      <c r="P4456" s="42">
        <v>17</v>
      </c>
      <c r="Q4456" s="42">
        <v>7</v>
      </c>
      <c r="R4456" s="42">
        <v>6</v>
      </c>
    </row>
    <row r="4457" spans="1:18" x14ac:dyDescent="0.3">
      <c r="A4457" t="s">
        <v>3916</v>
      </c>
      <c r="B4457" s="17">
        <v>45041</v>
      </c>
      <c r="C4457" t="s">
        <v>3925</v>
      </c>
      <c r="D4457" t="s">
        <v>3926</v>
      </c>
      <c r="E4457" t="s">
        <v>3927</v>
      </c>
      <c r="F4457" t="s">
        <v>3931</v>
      </c>
      <c r="G4457" t="s">
        <v>3921</v>
      </c>
      <c r="H4457" t="s">
        <v>3876</v>
      </c>
      <c r="I4457">
        <v>929.2</v>
      </c>
      <c r="J4457" s="41">
        <v>8.2999999999999984E-3</v>
      </c>
      <c r="K4457" s="42">
        <v>7.7123599999999985</v>
      </c>
      <c r="L4457" s="43">
        <v>0.57499999999999973</v>
      </c>
      <c r="M4457" s="42">
        <v>4.4346069999999971</v>
      </c>
      <c r="N4457">
        <v>5</v>
      </c>
      <c r="O4457" s="43">
        <v>340.8</v>
      </c>
      <c r="P4457" s="42">
        <v>54</v>
      </c>
      <c r="Q4457" s="42">
        <v>8</v>
      </c>
      <c r="R4457" s="42">
        <v>6</v>
      </c>
    </row>
    <row r="4458" spans="1:18" x14ac:dyDescent="0.3">
      <c r="A4458" t="s">
        <v>3916</v>
      </c>
      <c r="B4458" s="17">
        <v>45042</v>
      </c>
      <c r="C4458" t="s">
        <v>3925</v>
      </c>
      <c r="D4458" t="s">
        <v>3926</v>
      </c>
      <c r="E4458" t="s">
        <v>3927</v>
      </c>
      <c r="F4458" t="s">
        <v>3931</v>
      </c>
      <c r="G4458" t="s">
        <v>3921</v>
      </c>
      <c r="H4458" t="s">
        <v>3876</v>
      </c>
      <c r="I4458">
        <v>738.6</v>
      </c>
      <c r="J4458" s="41">
        <v>1.03E-2</v>
      </c>
      <c r="K4458" s="42">
        <v>7.6075800000000005</v>
      </c>
      <c r="L4458" s="43">
        <v>0</v>
      </c>
      <c r="M4458" s="42">
        <v>0</v>
      </c>
      <c r="N4458">
        <v>6</v>
      </c>
      <c r="O4458" s="43">
        <v>196.79999999999998</v>
      </c>
      <c r="P4458" s="42">
        <v>43</v>
      </c>
      <c r="Q4458" s="42">
        <v>4</v>
      </c>
      <c r="R4458" s="42">
        <v>4.5</v>
      </c>
    </row>
    <row r="4459" spans="1:18" x14ac:dyDescent="0.3">
      <c r="A4459" t="s">
        <v>3916</v>
      </c>
      <c r="B4459" s="17">
        <v>45043</v>
      </c>
      <c r="C4459" t="s">
        <v>3925</v>
      </c>
      <c r="D4459" t="s">
        <v>3926</v>
      </c>
      <c r="E4459" t="s">
        <v>3927</v>
      </c>
      <c r="F4459" t="s">
        <v>3931</v>
      </c>
      <c r="G4459" t="s">
        <v>3921</v>
      </c>
      <c r="H4459" t="s">
        <v>3876</v>
      </c>
      <c r="I4459">
        <v>1328.6000000000001</v>
      </c>
      <c r="J4459" s="41">
        <v>8.5000000000000006E-3</v>
      </c>
      <c r="K4459" s="42">
        <v>11.293100000000003</v>
      </c>
      <c r="L4459" s="43">
        <v>0.26450000000000007</v>
      </c>
      <c r="M4459" s="42">
        <v>2.9870249500000012</v>
      </c>
      <c r="N4459">
        <v>4</v>
      </c>
      <c r="O4459" s="43">
        <v>100.8</v>
      </c>
      <c r="P4459" s="42">
        <v>51</v>
      </c>
      <c r="Q4459" s="42">
        <v>8</v>
      </c>
      <c r="R4459" s="42">
        <v>9</v>
      </c>
    </row>
    <row r="4460" spans="1:18" x14ac:dyDescent="0.3">
      <c r="A4460" t="s">
        <v>3916</v>
      </c>
      <c r="B4460" s="17">
        <v>45044</v>
      </c>
      <c r="C4460" t="s">
        <v>3925</v>
      </c>
      <c r="D4460" t="s">
        <v>3926</v>
      </c>
      <c r="E4460" t="s">
        <v>3927</v>
      </c>
      <c r="F4460" t="s">
        <v>3931</v>
      </c>
      <c r="G4460" t="s">
        <v>3921</v>
      </c>
      <c r="H4460" t="s">
        <v>3876</v>
      </c>
      <c r="I4460">
        <v>1465.6000000000001</v>
      </c>
      <c r="J4460" s="41">
        <v>1.0500000000000001E-2</v>
      </c>
      <c r="K4460" s="42">
        <v>15.388800000000002</v>
      </c>
      <c r="L4460" s="43">
        <v>1.0349999999999997</v>
      </c>
      <c r="M4460" s="42">
        <v>15.927407999999996</v>
      </c>
      <c r="N4460">
        <v>3</v>
      </c>
      <c r="O4460" s="43">
        <v>122.39999999999999</v>
      </c>
      <c r="P4460" s="42">
        <v>69</v>
      </c>
      <c r="Q4460" s="42">
        <v>10</v>
      </c>
      <c r="R4460" s="42">
        <v>9</v>
      </c>
    </row>
    <row r="4461" spans="1:18" x14ac:dyDescent="0.3">
      <c r="A4461" t="s">
        <v>3916</v>
      </c>
      <c r="B4461" s="17">
        <v>45045</v>
      </c>
      <c r="C4461" t="s">
        <v>3925</v>
      </c>
      <c r="D4461" t="s">
        <v>3926</v>
      </c>
      <c r="E4461" t="s">
        <v>3927</v>
      </c>
      <c r="F4461" t="s">
        <v>3931</v>
      </c>
      <c r="G4461" t="s">
        <v>3921</v>
      </c>
      <c r="H4461" t="s">
        <v>3876</v>
      </c>
      <c r="I4461">
        <v>959.80000000000018</v>
      </c>
      <c r="J4461" s="41">
        <v>1.5899999999999997E-2</v>
      </c>
      <c r="K4461" s="42">
        <v>15.260820000000001</v>
      </c>
      <c r="L4461" s="43">
        <v>0.86249999999999982</v>
      </c>
      <c r="M4461" s="42">
        <v>13.162457249999997</v>
      </c>
      <c r="N4461">
        <v>2</v>
      </c>
      <c r="O4461" s="43">
        <v>54</v>
      </c>
      <c r="P4461" s="42">
        <v>59</v>
      </c>
      <c r="Q4461" s="42">
        <v>14</v>
      </c>
      <c r="R4461" s="42">
        <v>1.5</v>
      </c>
    </row>
    <row r="4462" spans="1:18" x14ac:dyDescent="0.3">
      <c r="A4462" t="s">
        <v>3916</v>
      </c>
      <c r="B4462" s="17">
        <v>45046</v>
      </c>
      <c r="C4462" t="s">
        <v>3925</v>
      </c>
      <c r="D4462" t="s">
        <v>3926</v>
      </c>
      <c r="E4462" t="s">
        <v>3927</v>
      </c>
      <c r="F4462" t="s">
        <v>3931</v>
      </c>
      <c r="G4462" t="s">
        <v>3921</v>
      </c>
      <c r="H4462" t="s">
        <v>3876</v>
      </c>
      <c r="I4462">
        <v>675.2</v>
      </c>
      <c r="J4462" s="41">
        <v>1.5800000000000002E-2</v>
      </c>
      <c r="K4462" s="42">
        <v>10.668160000000002</v>
      </c>
      <c r="L4462" s="43">
        <v>4.5999999999999874E-2</v>
      </c>
      <c r="M4462" s="42">
        <v>0.49073535999999873</v>
      </c>
      <c r="N4462">
        <v>6</v>
      </c>
      <c r="O4462" s="43">
        <v>306</v>
      </c>
      <c r="P4462" s="42">
        <v>34</v>
      </c>
      <c r="Q4462" s="42">
        <v>5</v>
      </c>
      <c r="R4462" s="42">
        <v>0</v>
      </c>
    </row>
    <row r="4463" spans="1:18" x14ac:dyDescent="0.3">
      <c r="A4463" t="s">
        <v>3916</v>
      </c>
      <c r="B4463" s="17">
        <v>45047</v>
      </c>
      <c r="C4463" t="s">
        <v>3925</v>
      </c>
      <c r="D4463" t="s">
        <v>3926</v>
      </c>
      <c r="E4463" t="s">
        <v>3927</v>
      </c>
      <c r="F4463" t="s">
        <v>3931</v>
      </c>
      <c r="G4463" t="s">
        <v>3921</v>
      </c>
      <c r="H4463" t="s">
        <v>3876</v>
      </c>
      <c r="I4463">
        <v>1272</v>
      </c>
      <c r="J4463" s="41">
        <v>1.6E-2</v>
      </c>
      <c r="K4463" s="42">
        <v>20.352</v>
      </c>
      <c r="L4463" s="43">
        <v>1.0349999999999997</v>
      </c>
      <c r="M4463" s="42">
        <v>21.064319999999995</v>
      </c>
      <c r="N4463">
        <v>2</v>
      </c>
      <c r="O4463" s="43">
        <v>63.599999999999994</v>
      </c>
      <c r="P4463" s="42">
        <v>32</v>
      </c>
      <c r="Q4463" s="42">
        <v>8</v>
      </c>
      <c r="R4463" s="42">
        <v>7.5</v>
      </c>
    </row>
    <row r="4464" spans="1:18" x14ac:dyDescent="0.3">
      <c r="A4464" t="s">
        <v>3916</v>
      </c>
      <c r="B4464" s="17">
        <v>45048</v>
      </c>
      <c r="C4464" t="s">
        <v>3925</v>
      </c>
      <c r="D4464" t="s">
        <v>3926</v>
      </c>
      <c r="E4464" t="s">
        <v>3927</v>
      </c>
      <c r="F4464" t="s">
        <v>3931</v>
      </c>
      <c r="G4464" t="s">
        <v>3921</v>
      </c>
      <c r="H4464" t="s">
        <v>3876</v>
      </c>
      <c r="I4464">
        <v>843.2</v>
      </c>
      <c r="J4464" s="41">
        <v>7.0000000000000001E-3</v>
      </c>
      <c r="K4464" s="42">
        <v>5.9024000000000001</v>
      </c>
      <c r="L4464" s="43">
        <v>0.75899999999999967</v>
      </c>
      <c r="M4464" s="42">
        <v>4.4799215999999982</v>
      </c>
      <c r="N4464">
        <v>4</v>
      </c>
      <c r="O4464" s="43">
        <v>81.599999999999994</v>
      </c>
      <c r="P4464" s="42">
        <v>55</v>
      </c>
      <c r="Q4464" s="42">
        <v>0</v>
      </c>
      <c r="R4464" s="42">
        <v>13.5</v>
      </c>
    </row>
    <row r="4465" spans="1:18" x14ac:dyDescent="0.3">
      <c r="A4465" t="s">
        <v>3916</v>
      </c>
      <c r="B4465" s="17">
        <v>45049</v>
      </c>
      <c r="C4465" t="s">
        <v>3925</v>
      </c>
      <c r="D4465" t="s">
        <v>3926</v>
      </c>
      <c r="E4465" t="s">
        <v>3927</v>
      </c>
      <c r="F4465" t="s">
        <v>3931</v>
      </c>
      <c r="G4465" t="s">
        <v>3921</v>
      </c>
      <c r="H4465" t="s">
        <v>3876</v>
      </c>
      <c r="I4465">
        <v>763.80000000000007</v>
      </c>
      <c r="J4465" s="41">
        <v>1.3500000000000002E-2</v>
      </c>
      <c r="K4465" s="42">
        <v>10.311300000000003</v>
      </c>
      <c r="L4465" s="43">
        <v>0.2644999999999999</v>
      </c>
      <c r="M4465" s="42">
        <v>2.7273388499999998</v>
      </c>
      <c r="N4465">
        <v>5</v>
      </c>
      <c r="O4465" s="43">
        <v>206.4</v>
      </c>
      <c r="P4465" s="42">
        <v>69</v>
      </c>
      <c r="Q4465" s="42">
        <v>13</v>
      </c>
      <c r="R4465" s="42">
        <v>6</v>
      </c>
    </row>
    <row r="4466" spans="1:18" x14ac:dyDescent="0.3">
      <c r="A4466" t="s">
        <v>3916</v>
      </c>
      <c r="B4466" s="17">
        <v>45050</v>
      </c>
      <c r="C4466" t="s">
        <v>3925</v>
      </c>
      <c r="D4466" t="s">
        <v>3926</v>
      </c>
      <c r="E4466" t="s">
        <v>3927</v>
      </c>
      <c r="F4466" t="s">
        <v>3931</v>
      </c>
      <c r="G4466" t="s">
        <v>3921</v>
      </c>
      <c r="H4466" t="s">
        <v>3876</v>
      </c>
      <c r="I4466">
        <v>1427.4</v>
      </c>
      <c r="J4466" s="41">
        <v>7.7999999999999979E-3</v>
      </c>
      <c r="K4466" s="42">
        <v>11.133719999999999</v>
      </c>
      <c r="L4466" s="43">
        <v>0.40249999999999975</v>
      </c>
      <c r="M4466" s="42">
        <v>4.4813222999999969</v>
      </c>
      <c r="N4466">
        <v>4</v>
      </c>
      <c r="O4466" s="43">
        <v>136.79999999999998</v>
      </c>
      <c r="P4466" s="42">
        <v>40</v>
      </c>
      <c r="Q4466" s="42">
        <v>1</v>
      </c>
      <c r="R4466" s="42">
        <v>6</v>
      </c>
    </row>
    <row r="4467" spans="1:18" x14ac:dyDescent="0.3">
      <c r="A4467" t="s">
        <v>3916</v>
      </c>
      <c r="B4467" s="17">
        <v>45051</v>
      </c>
      <c r="C4467" t="s">
        <v>3925</v>
      </c>
      <c r="D4467" t="s">
        <v>3926</v>
      </c>
      <c r="E4467" t="s">
        <v>3927</v>
      </c>
      <c r="F4467" t="s">
        <v>3931</v>
      </c>
      <c r="G4467" t="s">
        <v>3921</v>
      </c>
      <c r="H4467" t="s">
        <v>3876</v>
      </c>
      <c r="I4467">
        <v>1382.8000000000002</v>
      </c>
      <c r="J4467" s="41">
        <v>8.0000000000000002E-3</v>
      </c>
      <c r="K4467" s="42">
        <v>11.062400000000002</v>
      </c>
      <c r="L4467" s="43">
        <v>0.63249999999999973</v>
      </c>
      <c r="M4467" s="42">
        <v>6.9969679999999981</v>
      </c>
      <c r="N4467">
        <v>4</v>
      </c>
      <c r="O4467" s="43">
        <v>219.6</v>
      </c>
      <c r="P4467" s="42">
        <v>59</v>
      </c>
      <c r="Q4467" s="42">
        <v>0</v>
      </c>
      <c r="R4467" s="42">
        <v>4.5</v>
      </c>
    </row>
    <row r="4468" spans="1:18" x14ac:dyDescent="0.3">
      <c r="A4468" t="s">
        <v>3916</v>
      </c>
      <c r="B4468" s="17">
        <v>45052</v>
      </c>
      <c r="C4468" t="s">
        <v>3925</v>
      </c>
      <c r="D4468" t="s">
        <v>3926</v>
      </c>
      <c r="E4468" t="s">
        <v>3927</v>
      </c>
      <c r="F4468" t="s">
        <v>3931</v>
      </c>
      <c r="G4468" t="s">
        <v>3921</v>
      </c>
      <c r="H4468" t="s">
        <v>3876</v>
      </c>
      <c r="I4468">
        <v>1427.8000000000002</v>
      </c>
      <c r="J4468" s="41">
        <v>1.3500000000000002E-2</v>
      </c>
      <c r="K4468" s="42">
        <v>19.275300000000005</v>
      </c>
      <c r="L4468" s="43">
        <v>4.5999999999999874E-2</v>
      </c>
      <c r="M4468" s="42">
        <v>0.88666379999999778</v>
      </c>
      <c r="N4468">
        <v>5</v>
      </c>
      <c r="O4468" s="43">
        <v>165.6</v>
      </c>
      <c r="P4468" s="42">
        <v>36</v>
      </c>
      <c r="Q4468" s="42">
        <v>5</v>
      </c>
      <c r="R4468" s="42">
        <v>1.5</v>
      </c>
    </row>
    <row r="4469" spans="1:18" x14ac:dyDescent="0.3">
      <c r="A4469" t="s">
        <v>3916</v>
      </c>
      <c r="B4469" s="17">
        <v>45053</v>
      </c>
      <c r="C4469" t="s">
        <v>3925</v>
      </c>
      <c r="D4469" t="s">
        <v>3926</v>
      </c>
      <c r="E4469" t="s">
        <v>3927</v>
      </c>
      <c r="F4469" t="s">
        <v>3931</v>
      </c>
      <c r="G4469" t="s">
        <v>3921</v>
      </c>
      <c r="H4469" t="s">
        <v>3876</v>
      </c>
      <c r="I4469">
        <v>1530.4</v>
      </c>
      <c r="J4469" s="41">
        <v>1.3199999999999998E-2</v>
      </c>
      <c r="K4469" s="42">
        <v>20.201279999999997</v>
      </c>
      <c r="L4469" s="43">
        <v>0.20700000000000005</v>
      </c>
      <c r="M4469" s="42">
        <v>4.18166496</v>
      </c>
      <c r="N4469">
        <v>2</v>
      </c>
      <c r="O4469" s="43">
        <v>61.199999999999996</v>
      </c>
      <c r="P4469" s="42">
        <v>58</v>
      </c>
      <c r="Q4469" s="42">
        <v>2</v>
      </c>
      <c r="R4469" s="42">
        <v>10.5</v>
      </c>
    </row>
    <row r="4470" spans="1:18" x14ac:dyDescent="0.3">
      <c r="A4470" t="s">
        <v>3916</v>
      </c>
      <c r="B4470" s="17">
        <v>45054</v>
      </c>
      <c r="C4470" t="s">
        <v>3925</v>
      </c>
      <c r="D4470" t="s">
        <v>3926</v>
      </c>
      <c r="E4470" t="s">
        <v>3927</v>
      </c>
      <c r="F4470" t="s">
        <v>3931</v>
      </c>
      <c r="G4470" t="s">
        <v>3921</v>
      </c>
      <c r="H4470" t="s">
        <v>3876</v>
      </c>
      <c r="I4470">
        <v>703</v>
      </c>
      <c r="J4470" s="41">
        <v>6.700000000000002E-3</v>
      </c>
      <c r="K4470" s="42">
        <v>4.7101000000000015</v>
      </c>
      <c r="L4470" s="43">
        <v>0.20699999999999993</v>
      </c>
      <c r="M4470" s="42">
        <v>0.97499069999999999</v>
      </c>
      <c r="N4470">
        <v>3</v>
      </c>
      <c r="O4470" s="43">
        <v>144</v>
      </c>
      <c r="P4470" s="42">
        <v>69</v>
      </c>
      <c r="Q4470" s="42">
        <v>3</v>
      </c>
      <c r="R4470" s="42">
        <v>10.5</v>
      </c>
    </row>
    <row r="4471" spans="1:18" x14ac:dyDescent="0.3">
      <c r="A4471" t="s">
        <v>3916</v>
      </c>
      <c r="B4471" s="17">
        <v>45055</v>
      </c>
      <c r="C4471" t="s">
        <v>3925</v>
      </c>
      <c r="D4471" t="s">
        <v>3926</v>
      </c>
      <c r="E4471" t="s">
        <v>3927</v>
      </c>
      <c r="F4471" t="s">
        <v>3931</v>
      </c>
      <c r="G4471" t="s">
        <v>3921</v>
      </c>
      <c r="H4471" t="s">
        <v>3876</v>
      </c>
      <c r="I4471">
        <v>1263.4000000000001</v>
      </c>
      <c r="J4471" s="41">
        <v>1.3399999999999999E-2</v>
      </c>
      <c r="K4471" s="42">
        <v>16.929559999999999</v>
      </c>
      <c r="L4471" s="43">
        <v>0.62099999999999977</v>
      </c>
      <c r="M4471" s="42">
        <v>10.513256759999996</v>
      </c>
      <c r="N4471">
        <v>6</v>
      </c>
      <c r="O4471" s="43">
        <v>264</v>
      </c>
      <c r="P4471" s="42">
        <v>34</v>
      </c>
      <c r="Q4471" s="42">
        <v>6</v>
      </c>
      <c r="R4471" s="42">
        <v>1.5</v>
      </c>
    </row>
    <row r="4472" spans="1:18" x14ac:dyDescent="0.3">
      <c r="A4472" t="s">
        <v>3916</v>
      </c>
      <c r="B4472" s="17">
        <v>45056</v>
      </c>
      <c r="C4472" t="s">
        <v>3925</v>
      </c>
      <c r="D4472" t="s">
        <v>3926</v>
      </c>
      <c r="E4472" t="s">
        <v>3927</v>
      </c>
      <c r="F4472" t="s">
        <v>3931</v>
      </c>
      <c r="G4472" t="s">
        <v>3921</v>
      </c>
      <c r="H4472" t="s">
        <v>3876</v>
      </c>
      <c r="I4472">
        <v>957.59999999999991</v>
      </c>
      <c r="J4472" s="41">
        <v>8.7999999999999988E-3</v>
      </c>
      <c r="K4472" s="42">
        <v>8.4268799999999988</v>
      </c>
      <c r="L4472" s="43">
        <v>4.5999999999999999E-2</v>
      </c>
      <c r="M4472" s="42">
        <v>0.38763647999999995</v>
      </c>
      <c r="N4472">
        <v>4</v>
      </c>
      <c r="O4472" s="43">
        <v>172.79999999999998</v>
      </c>
      <c r="P4472" s="42">
        <v>38</v>
      </c>
      <c r="Q4472" s="42">
        <v>13</v>
      </c>
      <c r="R4472" s="42">
        <v>6</v>
      </c>
    </row>
    <row r="4473" spans="1:18" x14ac:dyDescent="0.3">
      <c r="A4473" t="s">
        <v>3916</v>
      </c>
      <c r="B4473" s="17">
        <v>45057</v>
      </c>
      <c r="C4473" t="s">
        <v>3925</v>
      </c>
      <c r="D4473" t="s">
        <v>3926</v>
      </c>
      <c r="E4473" t="s">
        <v>3927</v>
      </c>
      <c r="F4473" t="s">
        <v>3931</v>
      </c>
      <c r="G4473" t="s">
        <v>3921</v>
      </c>
      <c r="H4473" t="s">
        <v>3876</v>
      </c>
      <c r="I4473">
        <v>1070.5999999999999</v>
      </c>
      <c r="J4473" s="41">
        <v>9.2999999999999992E-3</v>
      </c>
      <c r="K4473" s="42">
        <v>9.9565799999999989</v>
      </c>
      <c r="L4473" s="43">
        <v>0.74749999999999972</v>
      </c>
      <c r="M4473" s="42">
        <v>7.4425435499999963</v>
      </c>
      <c r="N4473">
        <v>3</v>
      </c>
      <c r="O4473" s="43">
        <v>177.6</v>
      </c>
      <c r="P4473" s="42">
        <v>53</v>
      </c>
      <c r="Q4473" s="42">
        <v>11</v>
      </c>
      <c r="R4473" s="42">
        <v>1.5</v>
      </c>
    </row>
    <row r="4474" spans="1:18" x14ac:dyDescent="0.3">
      <c r="A4474" t="s">
        <v>3916</v>
      </c>
      <c r="B4474" s="17">
        <v>45058</v>
      </c>
      <c r="C4474" t="s">
        <v>3925</v>
      </c>
      <c r="D4474" t="s">
        <v>3926</v>
      </c>
      <c r="E4474" t="s">
        <v>3927</v>
      </c>
      <c r="F4474" t="s">
        <v>3931</v>
      </c>
      <c r="G4474" t="s">
        <v>3921</v>
      </c>
      <c r="H4474" t="s">
        <v>3876</v>
      </c>
      <c r="I4474">
        <v>1008</v>
      </c>
      <c r="J4474" s="41">
        <v>7.0000000000000001E-3</v>
      </c>
      <c r="K4474" s="42">
        <v>7.056</v>
      </c>
      <c r="L4474" s="43">
        <v>6.9000000000000089E-2</v>
      </c>
      <c r="M4474" s="42">
        <v>0.48686400000000063</v>
      </c>
      <c r="N4474">
        <v>6</v>
      </c>
      <c r="O4474" s="43">
        <v>384</v>
      </c>
      <c r="P4474" s="42">
        <v>46</v>
      </c>
      <c r="Q4474" s="42">
        <v>10</v>
      </c>
      <c r="R4474" s="42">
        <v>6</v>
      </c>
    </row>
    <row r="4475" spans="1:18" x14ac:dyDescent="0.3">
      <c r="A4475" t="s">
        <v>3916</v>
      </c>
      <c r="B4475" s="17">
        <v>45059</v>
      </c>
      <c r="C4475" t="s">
        <v>3925</v>
      </c>
      <c r="D4475" t="s">
        <v>3926</v>
      </c>
      <c r="E4475" t="s">
        <v>3927</v>
      </c>
      <c r="F4475" t="s">
        <v>3931</v>
      </c>
      <c r="G4475" t="s">
        <v>3921</v>
      </c>
      <c r="H4475" t="s">
        <v>3876</v>
      </c>
      <c r="I4475">
        <v>1071.6000000000001</v>
      </c>
      <c r="J4475" s="41">
        <v>1.2199999999999999E-2</v>
      </c>
      <c r="K4475" s="42">
        <v>13.07352</v>
      </c>
      <c r="L4475" s="43">
        <v>0.23000000000000009</v>
      </c>
      <c r="M4475" s="42">
        <v>3.0069096000000011</v>
      </c>
      <c r="N4475">
        <v>5</v>
      </c>
      <c r="O4475" s="43">
        <v>180</v>
      </c>
      <c r="P4475" s="42">
        <v>42</v>
      </c>
      <c r="Q4475" s="42">
        <v>13</v>
      </c>
      <c r="R4475" s="42">
        <v>12</v>
      </c>
    </row>
    <row r="4476" spans="1:18" x14ac:dyDescent="0.3">
      <c r="A4476" t="s">
        <v>3916</v>
      </c>
      <c r="B4476" s="17">
        <v>45060</v>
      </c>
      <c r="C4476" t="s">
        <v>3925</v>
      </c>
      <c r="D4476" t="s">
        <v>3926</v>
      </c>
      <c r="E4476" t="s">
        <v>3927</v>
      </c>
      <c r="F4476" t="s">
        <v>3931</v>
      </c>
      <c r="G4476" t="s">
        <v>3921</v>
      </c>
      <c r="H4476" t="s">
        <v>3876</v>
      </c>
      <c r="I4476">
        <v>1439</v>
      </c>
      <c r="J4476" s="41">
        <v>6.3999999999999994E-3</v>
      </c>
      <c r="K4476" s="42">
        <v>9.2096</v>
      </c>
      <c r="L4476" s="43">
        <v>0.95449999999999957</v>
      </c>
      <c r="M4476" s="42">
        <v>8.7905631999999958</v>
      </c>
      <c r="N4476">
        <v>3</v>
      </c>
      <c r="O4476" s="43">
        <v>94.8</v>
      </c>
      <c r="P4476" s="42">
        <v>57</v>
      </c>
      <c r="Q4476" s="42">
        <v>2</v>
      </c>
      <c r="R4476" s="42">
        <v>6</v>
      </c>
    </row>
    <row r="4477" spans="1:18" x14ac:dyDescent="0.3">
      <c r="A4477" t="s">
        <v>3916</v>
      </c>
      <c r="B4477" s="17">
        <v>45061</v>
      </c>
      <c r="C4477" t="s">
        <v>3925</v>
      </c>
      <c r="D4477" t="s">
        <v>3926</v>
      </c>
      <c r="E4477" t="s">
        <v>3927</v>
      </c>
      <c r="F4477" t="s">
        <v>3931</v>
      </c>
      <c r="G4477" t="s">
        <v>3921</v>
      </c>
      <c r="H4477" t="s">
        <v>3876</v>
      </c>
      <c r="I4477">
        <v>1359.6000000000001</v>
      </c>
      <c r="J4477" s="41">
        <v>1.0399999999999998E-2</v>
      </c>
      <c r="K4477" s="42">
        <v>14.139839999999998</v>
      </c>
      <c r="L4477" s="43">
        <v>0.81649999999999978</v>
      </c>
      <c r="M4477" s="42">
        <v>11.545179359999995</v>
      </c>
      <c r="N4477">
        <v>7</v>
      </c>
      <c r="O4477" s="43">
        <v>360</v>
      </c>
      <c r="P4477" s="42">
        <v>27</v>
      </c>
      <c r="Q4477" s="42">
        <v>13</v>
      </c>
      <c r="R4477" s="42">
        <v>4.5</v>
      </c>
    </row>
    <row r="4478" spans="1:18" x14ac:dyDescent="0.3">
      <c r="A4478" t="s">
        <v>3916</v>
      </c>
      <c r="B4478" s="17">
        <v>45062</v>
      </c>
      <c r="C4478" t="s">
        <v>3925</v>
      </c>
      <c r="D4478" t="s">
        <v>3926</v>
      </c>
      <c r="E4478" t="s">
        <v>3927</v>
      </c>
      <c r="F4478" t="s">
        <v>3931</v>
      </c>
      <c r="G4478" t="s">
        <v>3921</v>
      </c>
      <c r="H4478" t="s">
        <v>3876</v>
      </c>
      <c r="I4478">
        <v>1547</v>
      </c>
      <c r="J4478" s="41">
        <v>1.4600000000000002E-2</v>
      </c>
      <c r="K4478" s="42">
        <v>22.586200000000002</v>
      </c>
      <c r="L4478" s="43">
        <v>0.64399999999999968</v>
      </c>
      <c r="M4478" s="42">
        <v>14.545512799999994</v>
      </c>
      <c r="N4478">
        <v>2</v>
      </c>
      <c r="O4478" s="43">
        <v>52.8</v>
      </c>
      <c r="P4478" s="42">
        <v>33</v>
      </c>
      <c r="Q4478" s="42">
        <v>4</v>
      </c>
      <c r="R4478" s="42">
        <v>12</v>
      </c>
    </row>
    <row r="4479" spans="1:18" x14ac:dyDescent="0.3">
      <c r="A4479" t="s">
        <v>3916</v>
      </c>
      <c r="B4479" s="17">
        <v>45063</v>
      </c>
      <c r="C4479" t="s">
        <v>3925</v>
      </c>
      <c r="D4479" t="s">
        <v>3926</v>
      </c>
      <c r="E4479" t="s">
        <v>3927</v>
      </c>
      <c r="F4479" t="s">
        <v>3931</v>
      </c>
      <c r="G4479" t="s">
        <v>3921</v>
      </c>
      <c r="H4479" t="s">
        <v>3876</v>
      </c>
      <c r="I4479">
        <v>1275.2</v>
      </c>
      <c r="J4479" s="41">
        <v>8.0999999999999996E-3</v>
      </c>
      <c r="K4479" s="42">
        <v>10.32912</v>
      </c>
      <c r="L4479" s="43">
        <v>1.2649999999999995</v>
      </c>
      <c r="M4479" s="42">
        <v>13.066336799999993</v>
      </c>
      <c r="N4479">
        <v>3</v>
      </c>
      <c r="O4479" s="43">
        <v>148.79999999999998</v>
      </c>
      <c r="P4479" s="42">
        <v>55</v>
      </c>
      <c r="Q4479" s="42">
        <v>1</v>
      </c>
      <c r="R4479" s="42">
        <v>1.5</v>
      </c>
    </row>
    <row r="4480" spans="1:18" x14ac:dyDescent="0.3">
      <c r="A4480" t="s">
        <v>3916</v>
      </c>
      <c r="B4480" s="17">
        <v>45064</v>
      </c>
      <c r="C4480" t="s">
        <v>3925</v>
      </c>
      <c r="D4480" t="s">
        <v>3926</v>
      </c>
      <c r="E4480" t="s">
        <v>3927</v>
      </c>
      <c r="F4480" t="s">
        <v>3931</v>
      </c>
      <c r="G4480" t="s">
        <v>3921</v>
      </c>
      <c r="H4480" t="s">
        <v>3876</v>
      </c>
      <c r="I4480">
        <v>778.8</v>
      </c>
      <c r="J4480" s="41">
        <v>1.4599999999999998E-2</v>
      </c>
      <c r="K4480" s="42">
        <v>11.370479999999999</v>
      </c>
      <c r="L4480" s="43">
        <v>0.88549999999999973</v>
      </c>
      <c r="M4480" s="42">
        <v>10.068560039999996</v>
      </c>
      <c r="N4480">
        <v>3</v>
      </c>
      <c r="O4480" s="43">
        <v>49.199999999999996</v>
      </c>
      <c r="P4480" s="42">
        <v>43</v>
      </c>
      <c r="Q4480" s="42">
        <v>5</v>
      </c>
      <c r="R4480" s="42">
        <v>9</v>
      </c>
    </row>
    <row r="4481" spans="1:18" x14ac:dyDescent="0.3">
      <c r="A4481" t="s">
        <v>3916</v>
      </c>
      <c r="B4481" s="17">
        <v>45065</v>
      </c>
      <c r="C4481" t="s">
        <v>3925</v>
      </c>
      <c r="D4481" t="s">
        <v>3926</v>
      </c>
      <c r="E4481" t="s">
        <v>3927</v>
      </c>
      <c r="F4481" t="s">
        <v>3931</v>
      </c>
      <c r="G4481" t="s">
        <v>3921</v>
      </c>
      <c r="H4481" t="s">
        <v>3876</v>
      </c>
      <c r="I4481">
        <v>1034.4000000000001</v>
      </c>
      <c r="J4481" s="41">
        <v>1.4400000000000001E-2</v>
      </c>
      <c r="K4481" s="42">
        <v>14.895360000000002</v>
      </c>
      <c r="L4481" s="43">
        <v>0.20700000000000005</v>
      </c>
      <c r="M4481" s="42">
        <v>3.0833395200000009</v>
      </c>
      <c r="N4481">
        <v>4</v>
      </c>
      <c r="O4481" s="43">
        <v>93.6</v>
      </c>
      <c r="P4481" s="42">
        <v>33</v>
      </c>
      <c r="Q4481" s="42">
        <v>1</v>
      </c>
      <c r="R4481" s="42">
        <v>4.5</v>
      </c>
    </row>
    <row r="4482" spans="1:18" x14ac:dyDescent="0.3">
      <c r="A4482" t="s">
        <v>3916</v>
      </c>
      <c r="B4482" s="17">
        <v>45066</v>
      </c>
      <c r="C4482" t="s">
        <v>3925</v>
      </c>
      <c r="D4482" t="s">
        <v>3926</v>
      </c>
      <c r="E4482" t="s">
        <v>3927</v>
      </c>
      <c r="F4482" t="s">
        <v>3931</v>
      </c>
      <c r="G4482" t="s">
        <v>3921</v>
      </c>
      <c r="H4482" t="s">
        <v>3876</v>
      </c>
      <c r="I4482">
        <v>960.60000000000014</v>
      </c>
      <c r="J4482" s="41">
        <v>7.4999999999999997E-3</v>
      </c>
      <c r="K4482" s="42">
        <v>7.2045000000000003</v>
      </c>
      <c r="L4482" s="43">
        <v>0.10350000000000005</v>
      </c>
      <c r="M4482" s="42">
        <v>0.74566575000000035</v>
      </c>
      <c r="N4482">
        <v>5</v>
      </c>
      <c r="O4482" s="43">
        <v>211.2</v>
      </c>
      <c r="P4482" s="42">
        <v>70</v>
      </c>
      <c r="Q4482" s="42">
        <v>8</v>
      </c>
      <c r="R4482" s="42">
        <v>6</v>
      </c>
    </row>
    <row r="4483" spans="1:18" x14ac:dyDescent="0.3">
      <c r="A4483" t="s">
        <v>3916</v>
      </c>
      <c r="B4483" s="17">
        <v>45067</v>
      </c>
      <c r="C4483" t="s">
        <v>3925</v>
      </c>
      <c r="D4483" t="s">
        <v>3926</v>
      </c>
      <c r="E4483" t="s">
        <v>3927</v>
      </c>
      <c r="F4483" t="s">
        <v>3931</v>
      </c>
      <c r="G4483" t="s">
        <v>3921</v>
      </c>
      <c r="H4483" t="s">
        <v>3876</v>
      </c>
      <c r="I4483">
        <v>810.2</v>
      </c>
      <c r="J4483" s="41">
        <v>1.4399999999999998E-2</v>
      </c>
      <c r="K4483" s="42">
        <v>11.666879999999999</v>
      </c>
      <c r="L4483" s="43">
        <v>0.34499999999999992</v>
      </c>
      <c r="M4483" s="42">
        <v>4.0250735999999989</v>
      </c>
      <c r="N4483">
        <v>3</v>
      </c>
      <c r="O4483" s="43">
        <v>120</v>
      </c>
      <c r="P4483" s="42">
        <v>45</v>
      </c>
      <c r="Q4483" s="42">
        <v>8</v>
      </c>
      <c r="R4483" s="42">
        <v>10.5</v>
      </c>
    </row>
    <row r="4484" spans="1:18" x14ac:dyDescent="0.3">
      <c r="A4484" t="s">
        <v>3916</v>
      </c>
      <c r="B4484" s="17">
        <v>45068</v>
      </c>
      <c r="C4484" t="s">
        <v>3925</v>
      </c>
      <c r="D4484" t="s">
        <v>3926</v>
      </c>
      <c r="E4484" t="s">
        <v>3927</v>
      </c>
      <c r="F4484" t="s">
        <v>3931</v>
      </c>
      <c r="G4484" t="s">
        <v>3921</v>
      </c>
      <c r="H4484" t="s">
        <v>3876</v>
      </c>
      <c r="I4484">
        <v>1351</v>
      </c>
      <c r="J4484" s="41">
        <v>1.2500000000000001E-2</v>
      </c>
      <c r="K4484" s="42">
        <v>16.887499999999999</v>
      </c>
      <c r="L4484" s="43">
        <v>0.47149999999999975</v>
      </c>
      <c r="M4484" s="42">
        <v>7.9624562499999954</v>
      </c>
      <c r="N4484">
        <v>3</v>
      </c>
      <c r="O4484" s="43">
        <v>40.799999999999997</v>
      </c>
      <c r="P4484" s="42">
        <v>45</v>
      </c>
      <c r="Q4484" s="42">
        <v>8</v>
      </c>
      <c r="R4484" s="42">
        <v>4.5</v>
      </c>
    </row>
    <row r="4485" spans="1:18" x14ac:dyDescent="0.3">
      <c r="A4485" t="s">
        <v>3916</v>
      </c>
      <c r="B4485" s="17">
        <v>45069</v>
      </c>
      <c r="C4485" t="s">
        <v>3925</v>
      </c>
      <c r="D4485" t="s">
        <v>3926</v>
      </c>
      <c r="E4485" t="s">
        <v>3927</v>
      </c>
      <c r="F4485" t="s">
        <v>3931</v>
      </c>
      <c r="G4485" t="s">
        <v>3921</v>
      </c>
      <c r="H4485" t="s">
        <v>3876</v>
      </c>
      <c r="I4485">
        <v>1219.8000000000002</v>
      </c>
      <c r="J4485" s="41">
        <v>1.1200000000000002E-2</v>
      </c>
      <c r="K4485" s="42">
        <v>13.661760000000005</v>
      </c>
      <c r="L4485" s="43">
        <v>0.41399999999999987</v>
      </c>
      <c r="M4485" s="42">
        <v>5.6559686400000002</v>
      </c>
      <c r="N4485">
        <v>3</v>
      </c>
      <c r="O4485" s="43">
        <v>86.399999999999991</v>
      </c>
      <c r="P4485" s="42">
        <v>71</v>
      </c>
      <c r="Q4485" s="42">
        <v>5</v>
      </c>
      <c r="R4485" s="42">
        <v>3</v>
      </c>
    </row>
    <row r="4486" spans="1:18" x14ac:dyDescent="0.3">
      <c r="A4486" t="s">
        <v>3916</v>
      </c>
      <c r="B4486" s="17">
        <v>45070</v>
      </c>
      <c r="C4486" t="s">
        <v>3925</v>
      </c>
      <c r="D4486" t="s">
        <v>3926</v>
      </c>
      <c r="E4486" t="s">
        <v>3927</v>
      </c>
      <c r="F4486" t="s">
        <v>3931</v>
      </c>
      <c r="G4486" t="s">
        <v>3921</v>
      </c>
      <c r="H4486" t="s">
        <v>3876</v>
      </c>
      <c r="I4486">
        <v>1364.4</v>
      </c>
      <c r="J4486" s="41">
        <v>1.2300000000000002E-2</v>
      </c>
      <c r="K4486" s="42">
        <v>16.782120000000003</v>
      </c>
      <c r="L4486" s="43">
        <v>0.57499999999999962</v>
      </c>
      <c r="M4486" s="42">
        <v>9.6497189999999957</v>
      </c>
      <c r="N4486">
        <v>3</v>
      </c>
      <c r="O4486" s="43">
        <v>96</v>
      </c>
      <c r="P4486" s="42">
        <v>48</v>
      </c>
      <c r="Q4486" s="42">
        <v>9</v>
      </c>
      <c r="R4486" s="42">
        <v>1.5</v>
      </c>
    </row>
    <row r="4487" spans="1:18" x14ac:dyDescent="0.3">
      <c r="A4487" t="s">
        <v>3916</v>
      </c>
      <c r="B4487" s="17">
        <v>45071</v>
      </c>
      <c r="C4487" t="s">
        <v>3925</v>
      </c>
      <c r="D4487" t="s">
        <v>3926</v>
      </c>
      <c r="E4487" t="s">
        <v>3927</v>
      </c>
      <c r="F4487" t="s">
        <v>3931</v>
      </c>
      <c r="G4487" t="s">
        <v>3921</v>
      </c>
      <c r="H4487" t="s">
        <v>3876</v>
      </c>
      <c r="I4487">
        <v>864</v>
      </c>
      <c r="J4487" s="41">
        <v>1.6099999999999996E-2</v>
      </c>
      <c r="K4487" s="42">
        <v>13.910399999999997</v>
      </c>
      <c r="L4487" s="43">
        <v>1.2304999999999995</v>
      </c>
      <c r="M4487" s="42">
        <v>17.116747199999988</v>
      </c>
      <c r="N4487">
        <v>3</v>
      </c>
      <c r="O4487" s="43">
        <v>67.2</v>
      </c>
      <c r="P4487" s="42">
        <v>41</v>
      </c>
      <c r="Q4487" s="42">
        <v>2</v>
      </c>
      <c r="R4487" s="42">
        <v>4.5</v>
      </c>
    </row>
    <row r="4488" spans="1:18" x14ac:dyDescent="0.3">
      <c r="A4488" t="s">
        <v>3916</v>
      </c>
      <c r="B4488" s="17">
        <v>45072</v>
      </c>
      <c r="C4488" t="s">
        <v>3925</v>
      </c>
      <c r="D4488" t="s">
        <v>3926</v>
      </c>
      <c r="E4488" t="s">
        <v>3927</v>
      </c>
      <c r="F4488" t="s">
        <v>3931</v>
      </c>
      <c r="G4488" t="s">
        <v>3921</v>
      </c>
      <c r="H4488" t="s">
        <v>3876</v>
      </c>
      <c r="I4488">
        <v>973.60000000000014</v>
      </c>
      <c r="J4488" s="41">
        <v>1.1800000000000001E-2</v>
      </c>
      <c r="K4488" s="42">
        <v>11.488480000000003</v>
      </c>
      <c r="L4488" s="43">
        <v>0.55199999999999971</v>
      </c>
      <c r="M4488" s="42">
        <v>6.3416409599999986</v>
      </c>
      <c r="N4488">
        <v>5</v>
      </c>
      <c r="O4488" s="43">
        <v>220.79999999999998</v>
      </c>
      <c r="P4488" s="42">
        <v>71</v>
      </c>
      <c r="Q4488" s="42">
        <v>11</v>
      </c>
      <c r="R4488" s="42">
        <v>9</v>
      </c>
    </row>
    <row r="4489" spans="1:18" x14ac:dyDescent="0.3">
      <c r="A4489" t="s">
        <v>3916</v>
      </c>
      <c r="B4489" s="17">
        <v>45073</v>
      </c>
      <c r="C4489" t="s">
        <v>3925</v>
      </c>
      <c r="D4489" t="s">
        <v>3926</v>
      </c>
      <c r="E4489" t="s">
        <v>3927</v>
      </c>
      <c r="F4489" t="s">
        <v>3931</v>
      </c>
      <c r="G4489" t="s">
        <v>3921</v>
      </c>
      <c r="H4489" t="s">
        <v>3876</v>
      </c>
      <c r="I4489">
        <v>1072.4000000000001</v>
      </c>
      <c r="J4489" s="41">
        <v>1.24E-2</v>
      </c>
      <c r="K4489" s="42">
        <v>13.29776</v>
      </c>
      <c r="L4489" s="43">
        <v>0.25299999999999989</v>
      </c>
      <c r="M4489" s="42">
        <v>3.3643332799999985</v>
      </c>
      <c r="N4489">
        <v>6</v>
      </c>
      <c r="O4489" s="43">
        <v>369.59999999999997</v>
      </c>
      <c r="P4489" s="42">
        <v>46</v>
      </c>
      <c r="Q4489" s="42">
        <v>17</v>
      </c>
      <c r="R4489" s="42">
        <v>7.5</v>
      </c>
    </row>
    <row r="4490" spans="1:18" x14ac:dyDescent="0.3">
      <c r="A4490" t="s">
        <v>3916</v>
      </c>
      <c r="B4490" s="17">
        <v>45074</v>
      </c>
      <c r="C4490" t="s">
        <v>3925</v>
      </c>
      <c r="D4490" t="s">
        <v>3926</v>
      </c>
      <c r="E4490" t="s">
        <v>3927</v>
      </c>
      <c r="F4490" t="s">
        <v>3931</v>
      </c>
      <c r="G4490" t="s">
        <v>3921</v>
      </c>
      <c r="H4490" t="s">
        <v>3876</v>
      </c>
      <c r="I4490">
        <v>890</v>
      </c>
      <c r="J4490" s="41">
        <v>1.5100000000000002E-2</v>
      </c>
      <c r="K4490" s="42">
        <v>13.439000000000002</v>
      </c>
      <c r="L4490" s="43">
        <v>0.97749999999999959</v>
      </c>
      <c r="M4490" s="42">
        <v>13.136622499999996</v>
      </c>
      <c r="N4490">
        <v>3</v>
      </c>
      <c r="O4490" s="43">
        <v>60</v>
      </c>
      <c r="P4490" s="42">
        <v>63</v>
      </c>
      <c r="Q4490" s="42">
        <v>8</v>
      </c>
      <c r="R4490" s="42">
        <v>1.5</v>
      </c>
    </row>
    <row r="4491" spans="1:18" x14ac:dyDescent="0.3">
      <c r="A4491" t="s">
        <v>3916</v>
      </c>
      <c r="B4491" s="17">
        <v>45075</v>
      </c>
      <c r="C4491" t="s">
        <v>3925</v>
      </c>
      <c r="D4491" t="s">
        <v>3926</v>
      </c>
      <c r="E4491" t="s">
        <v>3927</v>
      </c>
      <c r="F4491" t="s">
        <v>3931</v>
      </c>
      <c r="G4491" t="s">
        <v>3921</v>
      </c>
      <c r="H4491" t="s">
        <v>3876</v>
      </c>
      <c r="I4491">
        <v>799.6</v>
      </c>
      <c r="J4491" s="41">
        <v>1.1800000000000001E-2</v>
      </c>
      <c r="K4491" s="42">
        <v>9.4352800000000006</v>
      </c>
      <c r="L4491" s="43">
        <v>0.22999999999999995</v>
      </c>
      <c r="M4491" s="42">
        <v>2.1701143999999997</v>
      </c>
      <c r="N4491">
        <v>2</v>
      </c>
      <c r="O4491" s="43">
        <v>93.6</v>
      </c>
      <c r="P4491" s="42">
        <v>35</v>
      </c>
      <c r="Q4491" s="42">
        <v>13</v>
      </c>
      <c r="R4491" s="42">
        <v>6</v>
      </c>
    </row>
    <row r="4492" spans="1:18" x14ac:dyDescent="0.3">
      <c r="A4492" t="s">
        <v>3916</v>
      </c>
      <c r="B4492" s="17">
        <v>45076</v>
      </c>
      <c r="C4492" t="s">
        <v>3925</v>
      </c>
      <c r="D4492" t="s">
        <v>3926</v>
      </c>
      <c r="E4492" t="s">
        <v>3927</v>
      </c>
      <c r="F4492" t="s">
        <v>3931</v>
      </c>
      <c r="G4492" t="s">
        <v>3921</v>
      </c>
      <c r="H4492" t="s">
        <v>3876</v>
      </c>
      <c r="I4492">
        <v>1335.2</v>
      </c>
      <c r="J4492" s="41">
        <v>1.4800000000000001E-2</v>
      </c>
      <c r="K4492" s="42">
        <v>19.760960000000001</v>
      </c>
      <c r="L4492" s="43">
        <v>0.16100000000000006</v>
      </c>
      <c r="M4492" s="42">
        <v>3.1815145600000014</v>
      </c>
      <c r="N4492">
        <v>3</v>
      </c>
      <c r="O4492" s="43">
        <v>84</v>
      </c>
      <c r="P4492" s="42">
        <v>45</v>
      </c>
      <c r="Q4492" s="42">
        <v>16</v>
      </c>
      <c r="R4492" s="42">
        <v>13.5</v>
      </c>
    </row>
    <row r="4493" spans="1:18" x14ac:dyDescent="0.3">
      <c r="A4493" t="s">
        <v>3916</v>
      </c>
      <c r="B4493" s="17">
        <v>45077</v>
      </c>
      <c r="C4493" t="s">
        <v>3925</v>
      </c>
      <c r="D4493" t="s">
        <v>3926</v>
      </c>
      <c r="E4493" t="s">
        <v>3927</v>
      </c>
      <c r="F4493" t="s">
        <v>3931</v>
      </c>
      <c r="G4493" t="s">
        <v>3921</v>
      </c>
      <c r="H4493" t="s">
        <v>3876</v>
      </c>
      <c r="I4493">
        <v>1289</v>
      </c>
      <c r="J4493" s="41">
        <v>8.199999999999999E-3</v>
      </c>
      <c r="K4493" s="42">
        <v>10.569799999999999</v>
      </c>
      <c r="L4493" s="43">
        <v>0.78199999999999958</v>
      </c>
      <c r="M4493" s="42">
        <v>8.265583599999994</v>
      </c>
      <c r="N4493">
        <v>4</v>
      </c>
      <c r="O4493" s="43">
        <v>158.4</v>
      </c>
      <c r="P4493" s="42">
        <v>41</v>
      </c>
      <c r="Q4493" s="42">
        <v>8</v>
      </c>
      <c r="R4493" s="42">
        <v>7.5</v>
      </c>
    </row>
    <row r="4494" spans="1:18" x14ac:dyDescent="0.3">
      <c r="A4494" t="s">
        <v>3923</v>
      </c>
      <c r="B4494" s="17">
        <v>45078</v>
      </c>
      <c r="C4494" t="s">
        <v>3925</v>
      </c>
      <c r="D4494" t="s">
        <v>3926</v>
      </c>
      <c r="E4494" t="s">
        <v>3927</v>
      </c>
      <c r="F4494" t="s">
        <v>3931</v>
      </c>
      <c r="G4494" t="s">
        <v>3921</v>
      </c>
      <c r="H4494" t="s">
        <v>3876</v>
      </c>
      <c r="I4494">
        <v>712.09999999999991</v>
      </c>
      <c r="J4494" s="41">
        <v>1.26E-2</v>
      </c>
      <c r="K4494" s="42">
        <v>8.9724599999999981</v>
      </c>
      <c r="L4494" s="43">
        <v>0.63249999999999973</v>
      </c>
      <c r="M4494" s="42">
        <v>5.6750809499999963</v>
      </c>
      <c r="N4494">
        <v>5</v>
      </c>
      <c r="O4494" s="43">
        <v>384</v>
      </c>
      <c r="P4494" s="42">
        <v>45</v>
      </c>
      <c r="Q4494" s="42">
        <v>10</v>
      </c>
      <c r="R4494" s="42">
        <v>15</v>
      </c>
    </row>
    <row r="4495" spans="1:18" x14ac:dyDescent="0.3">
      <c r="A4495" t="s">
        <v>3923</v>
      </c>
      <c r="B4495" s="17">
        <v>45079</v>
      </c>
      <c r="C4495" t="s">
        <v>3925</v>
      </c>
      <c r="D4495" t="s">
        <v>3926</v>
      </c>
      <c r="E4495" t="s">
        <v>3927</v>
      </c>
      <c r="F4495" t="s">
        <v>3931</v>
      </c>
      <c r="G4495" t="s">
        <v>3921</v>
      </c>
      <c r="H4495" t="s">
        <v>3876</v>
      </c>
      <c r="I4495">
        <v>458.19999999999993</v>
      </c>
      <c r="J4495" s="41">
        <v>9.5000000000000015E-3</v>
      </c>
      <c r="K4495" s="42">
        <v>4.3529</v>
      </c>
      <c r="L4495" s="43">
        <v>1.4489999999999996</v>
      </c>
      <c r="M4495" s="42">
        <v>6.3073520999999984</v>
      </c>
      <c r="N4495">
        <v>6</v>
      </c>
      <c r="O4495" s="43">
        <v>270</v>
      </c>
      <c r="P4495" s="42">
        <v>47</v>
      </c>
      <c r="Q4495" s="42">
        <v>13</v>
      </c>
      <c r="R4495" s="42">
        <v>4.5</v>
      </c>
    </row>
    <row r="4496" spans="1:18" x14ac:dyDescent="0.3">
      <c r="A4496" t="s">
        <v>3923</v>
      </c>
      <c r="B4496" s="17">
        <v>45080</v>
      </c>
      <c r="C4496" t="s">
        <v>3925</v>
      </c>
      <c r="D4496" t="s">
        <v>3926</v>
      </c>
      <c r="E4496" t="s">
        <v>3927</v>
      </c>
      <c r="F4496" t="s">
        <v>3931</v>
      </c>
      <c r="G4496" t="s">
        <v>3921</v>
      </c>
      <c r="H4496" t="s">
        <v>3876</v>
      </c>
      <c r="I4496">
        <v>1112.1999999999998</v>
      </c>
      <c r="J4496" s="41">
        <v>1.0800000000000001E-2</v>
      </c>
      <c r="K4496" s="42">
        <v>12.011759999999999</v>
      </c>
      <c r="L4496" s="43">
        <v>1.3109999999999997</v>
      </c>
      <c r="M4496" s="42">
        <v>15.747417359999995</v>
      </c>
      <c r="N4496">
        <v>3</v>
      </c>
      <c r="O4496" s="43">
        <v>122.39999999999999</v>
      </c>
      <c r="P4496" s="42">
        <v>73</v>
      </c>
      <c r="Q4496" s="42">
        <v>19</v>
      </c>
      <c r="R4496" s="42">
        <v>12</v>
      </c>
    </row>
    <row r="4497" spans="1:18" x14ac:dyDescent="0.3">
      <c r="A4497" t="s">
        <v>3923</v>
      </c>
      <c r="B4497" s="17">
        <v>45081</v>
      </c>
      <c r="C4497" t="s">
        <v>3925</v>
      </c>
      <c r="D4497" t="s">
        <v>3926</v>
      </c>
      <c r="E4497" t="s">
        <v>3927</v>
      </c>
      <c r="F4497" t="s">
        <v>3931</v>
      </c>
      <c r="G4497" t="s">
        <v>3921</v>
      </c>
      <c r="H4497" t="s">
        <v>3876</v>
      </c>
      <c r="I4497">
        <v>731.5</v>
      </c>
      <c r="J4497" s="41">
        <v>1.5099999999999999E-2</v>
      </c>
      <c r="K4497" s="42">
        <v>11.045649999999998</v>
      </c>
      <c r="L4497" s="43">
        <v>0.35650000000000004</v>
      </c>
      <c r="M4497" s="42">
        <v>3.9377742250000001</v>
      </c>
      <c r="N4497">
        <v>4</v>
      </c>
      <c r="O4497" s="43">
        <v>106.8</v>
      </c>
      <c r="P4497" s="42">
        <v>57</v>
      </c>
      <c r="Q4497" s="42">
        <v>3</v>
      </c>
      <c r="R4497" s="42">
        <v>6</v>
      </c>
    </row>
    <row r="4498" spans="1:18" x14ac:dyDescent="0.3">
      <c r="A4498" t="s">
        <v>3923</v>
      </c>
      <c r="B4498" s="17">
        <v>45082</v>
      </c>
      <c r="C4498" t="s">
        <v>3925</v>
      </c>
      <c r="D4498" t="s">
        <v>3926</v>
      </c>
      <c r="E4498" t="s">
        <v>3927</v>
      </c>
      <c r="F4498" t="s">
        <v>3931</v>
      </c>
      <c r="G4498" t="s">
        <v>3921</v>
      </c>
      <c r="H4498" t="s">
        <v>3876</v>
      </c>
      <c r="I4498">
        <v>1027.1999999999998</v>
      </c>
      <c r="J4498" s="41">
        <v>1.43E-2</v>
      </c>
      <c r="K4498" s="42">
        <v>14.688959999999998</v>
      </c>
      <c r="L4498" s="43">
        <v>0.83949999999999969</v>
      </c>
      <c r="M4498" s="42">
        <v>12.331381919999993</v>
      </c>
      <c r="N4498">
        <v>6</v>
      </c>
      <c r="O4498" s="43">
        <v>164.4</v>
      </c>
      <c r="P4498" s="42">
        <v>67</v>
      </c>
      <c r="Q4498" s="42">
        <v>18</v>
      </c>
      <c r="R4498" s="42">
        <v>9</v>
      </c>
    </row>
    <row r="4499" spans="1:18" x14ac:dyDescent="0.3">
      <c r="A4499" t="s">
        <v>3923</v>
      </c>
      <c r="B4499" s="17">
        <v>45083</v>
      </c>
      <c r="C4499" t="s">
        <v>3925</v>
      </c>
      <c r="D4499" t="s">
        <v>3926</v>
      </c>
      <c r="E4499" t="s">
        <v>3927</v>
      </c>
      <c r="F4499" t="s">
        <v>3931</v>
      </c>
      <c r="G4499" t="s">
        <v>3921</v>
      </c>
      <c r="H4499" t="s">
        <v>3876</v>
      </c>
      <c r="I4499">
        <v>629.9</v>
      </c>
      <c r="J4499" s="41">
        <v>1.4000000000000002E-2</v>
      </c>
      <c r="K4499" s="42">
        <v>8.8186000000000018</v>
      </c>
      <c r="L4499" s="43">
        <v>1.4489999999999996</v>
      </c>
      <c r="M4499" s="42">
        <v>12.778151399999999</v>
      </c>
      <c r="N4499">
        <v>2</v>
      </c>
      <c r="O4499" s="43">
        <v>63.599999999999994</v>
      </c>
      <c r="P4499" s="42">
        <v>80</v>
      </c>
      <c r="Q4499" s="42">
        <v>9</v>
      </c>
      <c r="R4499" s="42">
        <v>16.5</v>
      </c>
    </row>
    <row r="4500" spans="1:18" x14ac:dyDescent="0.3">
      <c r="A4500" t="s">
        <v>3923</v>
      </c>
      <c r="B4500" s="17">
        <v>45084</v>
      </c>
      <c r="C4500" t="s">
        <v>3925</v>
      </c>
      <c r="D4500" t="s">
        <v>3926</v>
      </c>
      <c r="E4500" t="s">
        <v>3927</v>
      </c>
      <c r="F4500" t="s">
        <v>3931</v>
      </c>
      <c r="G4500" t="s">
        <v>3921</v>
      </c>
      <c r="H4500" t="s">
        <v>3876</v>
      </c>
      <c r="I4500">
        <v>668.3</v>
      </c>
      <c r="J4500" s="41">
        <v>6.2000000000000006E-3</v>
      </c>
      <c r="K4500" s="42">
        <v>4.1434600000000001</v>
      </c>
      <c r="L4500" s="43">
        <v>0.32200000000000001</v>
      </c>
      <c r="M4500" s="42">
        <v>1.33419412</v>
      </c>
      <c r="N4500">
        <v>2</v>
      </c>
      <c r="O4500" s="43">
        <v>0</v>
      </c>
      <c r="P4500" s="42">
        <v>55</v>
      </c>
      <c r="Q4500" s="42">
        <v>9</v>
      </c>
      <c r="R4500" s="42">
        <v>15</v>
      </c>
    </row>
    <row r="4501" spans="1:18" x14ac:dyDescent="0.3">
      <c r="A4501" t="s">
        <v>3923</v>
      </c>
      <c r="B4501" s="17">
        <v>45085</v>
      </c>
      <c r="C4501" t="s">
        <v>3925</v>
      </c>
      <c r="D4501" t="s">
        <v>3926</v>
      </c>
      <c r="E4501" t="s">
        <v>3927</v>
      </c>
      <c r="F4501" t="s">
        <v>3931</v>
      </c>
      <c r="G4501" t="s">
        <v>3921</v>
      </c>
      <c r="H4501" t="s">
        <v>3876</v>
      </c>
      <c r="I4501">
        <v>598.19999999999993</v>
      </c>
      <c r="J4501" s="41">
        <v>1.03E-2</v>
      </c>
      <c r="K4501" s="42">
        <v>6.161459999999999</v>
      </c>
      <c r="L4501" s="43">
        <v>1.4029999999999996</v>
      </c>
      <c r="M4501" s="42">
        <v>8.6445283799999952</v>
      </c>
      <c r="N4501">
        <v>3</v>
      </c>
      <c r="O4501" s="43">
        <v>130.79999999999998</v>
      </c>
      <c r="P4501" s="42">
        <v>56</v>
      </c>
      <c r="Q4501" s="42">
        <v>5</v>
      </c>
      <c r="R4501" s="42">
        <v>15</v>
      </c>
    </row>
    <row r="4502" spans="1:18" x14ac:dyDescent="0.3">
      <c r="A4502" t="s">
        <v>3923</v>
      </c>
      <c r="B4502" s="17">
        <v>45086</v>
      </c>
      <c r="C4502" t="s">
        <v>3925</v>
      </c>
      <c r="D4502" t="s">
        <v>3926</v>
      </c>
      <c r="E4502" t="s">
        <v>3927</v>
      </c>
      <c r="F4502" t="s">
        <v>3931</v>
      </c>
      <c r="G4502" t="s">
        <v>3921</v>
      </c>
      <c r="H4502" t="s">
        <v>3876</v>
      </c>
      <c r="I4502">
        <v>685.09999999999991</v>
      </c>
      <c r="J4502" s="41">
        <v>1.26E-2</v>
      </c>
      <c r="K4502" s="42">
        <v>8.6322599999999987</v>
      </c>
      <c r="L4502" s="43">
        <v>0.93149999999999966</v>
      </c>
      <c r="M4502" s="42">
        <v>8.0409501899999967</v>
      </c>
      <c r="N4502">
        <v>1</v>
      </c>
      <c r="O4502" s="43">
        <v>68.399999999999991</v>
      </c>
      <c r="P4502" s="42">
        <v>43</v>
      </c>
      <c r="Q4502" s="42">
        <v>3</v>
      </c>
      <c r="R4502" s="42">
        <v>6</v>
      </c>
    </row>
    <row r="4503" spans="1:18" x14ac:dyDescent="0.3">
      <c r="A4503" t="s">
        <v>3923</v>
      </c>
      <c r="B4503" s="17">
        <v>45087</v>
      </c>
      <c r="C4503" t="s">
        <v>3925</v>
      </c>
      <c r="D4503" t="s">
        <v>3926</v>
      </c>
      <c r="E4503" t="s">
        <v>3927</v>
      </c>
      <c r="F4503" t="s">
        <v>3931</v>
      </c>
      <c r="G4503" t="s">
        <v>3921</v>
      </c>
      <c r="H4503" t="s">
        <v>3876</v>
      </c>
      <c r="I4503">
        <v>476.69999999999993</v>
      </c>
      <c r="J4503" s="41">
        <v>6.8000000000000014E-3</v>
      </c>
      <c r="K4503" s="42">
        <v>3.2415600000000002</v>
      </c>
      <c r="L4503" s="43">
        <v>0.60949999999999971</v>
      </c>
      <c r="M4503" s="42">
        <v>1.9757308199999992</v>
      </c>
      <c r="N4503">
        <v>1</v>
      </c>
      <c r="O4503" s="43">
        <v>33.6</v>
      </c>
      <c r="P4503" s="42">
        <v>71</v>
      </c>
      <c r="Q4503" s="42">
        <v>12</v>
      </c>
      <c r="R4503" s="42">
        <v>3</v>
      </c>
    </row>
    <row r="4504" spans="1:18" x14ac:dyDescent="0.3">
      <c r="A4504" t="s">
        <v>3923</v>
      </c>
      <c r="B4504" s="17">
        <v>45088</v>
      </c>
      <c r="C4504" t="s">
        <v>3925</v>
      </c>
      <c r="D4504" t="s">
        <v>3926</v>
      </c>
      <c r="E4504" t="s">
        <v>3927</v>
      </c>
      <c r="F4504" t="s">
        <v>3931</v>
      </c>
      <c r="G4504" t="s">
        <v>3921</v>
      </c>
      <c r="H4504" t="s">
        <v>3876</v>
      </c>
      <c r="I4504">
        <v>364.19999999999993</v>
      </c>
      <c r="J4504" s="41">
        <v>4.000000000000001E-3</v>
      </c>
      <c r="K4504" s="42">
        <v>1.4568000000000001</v>
      </c>
      <c r="L4504" s="43">
        <v>0.67849999999999977</v>
      </c>
      <c r="M4504" s="42">
        <v>0.98843879999999973</v>
      </c>
      <c r="N4504">
        <v>5</v>
      </c>
      <c r="O4504" s="43">
        <v>134.4</v>
      </c>
      <c r="P4504" s="42">
        <v>52</v>
      </c>
      <c r="Q4504" s="42">
        <v>10</v>
      </c>
      <c r="R4504" s="42">
        <v>3</v>
      </c>
    </row>
    <row r="4505" spans="1:18" x14ac:dyDescent="0.3">
      <c r="A4505" t="s">
        <v>3923</v>
      </c>
      <c r="B4505" s="17">
        <v>45089</v>
      </c>
      <c r="C4505" t="s">
        <v>3925</v>
      </c>
      <c r="D4505" t="s">
        <v>3926</v>
      </c>
      <c r="E4505" t="s">
        <v>3927</v>
      </c>
      <c r="F4505" t="s">
        <v>3931</v>
      </c>
      <c r="G4505" t="s">
        <v>3921</v>
      </c>
      <c r="H4505" t="s">
        <v>3876</v>
      </c>
      <c r="I4505">
        <v>330.79999999999995</v>
      </c>
      <c r="J4505" s="41">
        <v>1.4599999999999998E-2</v>
      </c>
      <c r="K4505" s="42">
        <v>4.8296799999999989</v>
      </c>
      <c r="L4505" s="43">
        <v>0.36800000000000005</v>
      </c>
      <c r="M4505" s="42">
        <v>1.7773222399999997</v>
      </c>
      <c r="N4505">
        <v>1</v>
      </c>
      <c r="O4505" s="43">
        <v>10.799999999999999</v>
      </c>
      <c r="P4505" s="42">
        <v>66</v>
      </c>
      <c r="Q4505" s="42">
        <v>16</v>
      </c>
      <c r="R4505" s="42">
        <v>13.5</v>
      </c>
    </row>
    <row r="4506" spans="1:18" x14ac:dyDescent="0.3">
      <c r="A4506" t="s">
        <v>3923</v>
      </c>
      <c r="B4506" s="17">
        <v>45090</v>
      </c>
      <c r="C4506" t="s">
        <v>3925</v>
      </c>
      <c r="D4506" t="s">
        <v>3926</v>
      </c>
      <c r="E4506" t="s">
        <v>3927</v>
      </c>
      <c r="F4506" t="s">
        <v>3931</v>
      </c>
      <c r="G4506" t="s">
        <v>3921</v>
      </c>
      <c r="H4506" t="s">
        <v>3876</v>
      </c>
      <c r="I4506">
        <v>652.99999999999989</v>
      </c>
      <c r="J4506" s="41">
        <v>1.4699999999999998E-2</v>
      </c>
      <c r="K4506" s="42">
        <v>9.5990999999999964</v>
      </c>
      <c r="L4506" s="43">
        <v>1.4834999999999996</v>
      </c>
      <c r="M4506" s="42">
        <v>14.24026484999999</v>
      </c>
      <c r="N4506">
        <v>4</v>
      </c>
      <c r="O4506" s="43">
        <v>160.79999999999998</v>
      </c>
      <c r="P4506" s="42">
        <v>66</v>
      </c>
      <c r="Q4506" s="42">
        <v>4</v>
      </c>
      <c r="R4506" s="42">
        <v>13.5</v>
      </c>
    </row>
    <row r="4507" spans="1:18" x14ac:dyDescent="0.3">
      <c r="A4507" t="s">
        <v>3923</v>
      </c>
      <c r="B4507" s="17">
        <v>45091</v>
      </c>
      <c r="C4507" t="s">
        <v>3925</v>
      </c>
      <c r="D4507" t="s">
        <v>3926</v>
      </c>
      <c r="E4507" t="s">
        <v>3927</v>
      </c>
      <c r="F4507" t="s">
        <v>3931</v>
      </c>
      <c r="G4507" t="s">
        <v>3921</v>
      </c>
      <c r="H4507" t="s">
        <v>3876</v>
      </c>
      <c r="I4507">
        <v>776.8</v>
      </c>
      <c r="J4507" s="41">
        <v>8.6E-3</v>
      </c>
      <c r="K4507" s="42">
        <v>6.6804799999999993</v>
      </c>
      <c r="L4507" s="43">
        <v>0.37950000000000006</v>
      </c>
      <c r="M4507" s="42">
        <v>2.5352421600000001</v>
      </c>
      <c r="N4507">
        <v>1</v>
      </c>
      <c r="O4507" s="43">
        <v>4.8</v>
      </c>
      <c r="P4507" s="42">
        <v>54</v>
      </c>
      <c r="Q4507" s="42">
        <v>16</v>
      </c>
      <c r="R4507" s="42">
        <v>1.5</v>
      </c>
    </row>
    <row r="4508" spans="1:18" x14ac:dyDescent="0.3">
      <c r="A4508" t="s">
        <v>3923</v>
      </c>
      <c r="B4508" s="17">
        <v>45092</v>
      </c>
      <c r="C4508" t="s">
        <v>3925</v>
      </c>
      <c r="D4508" t="s">
        <v>3926</v>
      </c>
      <c r="E4508" t="s">
        <v>3927</v>
      </c>
      <c r="F4508" t="s">
        <v>3931</v>
      </c>
      <c r="G4508" t="s">
        <v>3921</v>
      </c>
      <c r="H4508" t="s">
        <v>3876</v>
      </c>
      <c r="I4508">
        <v>788.5</v>
      </c>
      <c r="J4508" s="41">
        <v>9.7000000000000003E-3</v>
      </c>
      <c r="K4508" s="42">
        <v>7.6484500000000004</v>
      </c>
      <c r="L4508" s="43">
        <v>0.60949999999999971</v>
      </c>
      <c r="M4508" s="42">
        <v>4.6617302749999983</v>
      </c>
      <c r="N4508">
        <v>1</v>
      </c>
      <c r="O4508" s="43">
        <v>68.399999999999991</v>
      </c>
      <c r="P4508" s="42">
        <v>75</v>
      </c>
      <c r="Q4508" s="42">
        <v>18</v>
      </c>
      <c r="R4508" s="42">
        <v>12</v>
      </c>
    </row>
    <row r="4509" spans="1:18" x14ac:dyDescent="0.3">
      <c r="A4509" t="s">
        <v>3923</v>
      </c>
      <c r="B4509" s="17">
        <v>45093</v>
      </c>
      <c r="C4509" t="s">
        <v>3925</v>
      </c>
      <c r="D4509" t="s">
        <v>3926</v>
      </c>
      <c r="E4509" t="s">
        <v>3927</v>
      </c>
      <c r="F4509" t="s">
        <v>3931</v>
      </c>
      <c r="G4509" t="s">
        <v>3921</v>
      </c>
      <c r="H4509" t="s">
        <v>3876</v>
      </c>
      <c r="I4509">
        <v>1019.0999999999999</v>
      </c>
      <c r="J4509" s="41">
        <v>4.7999999999999996E-3</v>
      </c>
      <c r="K4509" s="42">
        <v>4.8916799999999991</v>
      </c>
      <c r="L4509" s="43">
        <v>0.5635</v>
      </c>
      <c r="M4509" s="42">
        <v>2.7564616799999997</v>
      </c>
      <c r="N4509">
        <v>5</v>
      </c>
      <c r="O4509" s="43">
        <v>230.39999999999998</v>
      </c>
      <c r="P4509" s="42">
        <v>69</v>
      </c>
      <c r="Q4509" s="42">
        <v>6</v>
      </c>
      <c r="R4509" s="42">
        <v>0</v>
      </c>
    </row>
    <row r="4510" spans="1:18" x14ac:dyDescent="0.3">
      <c r="A4510" t="s">
        <v>3923</v>
      </c>
      <c r="B4510" s="17">
        <v>45094</v>
      </c>
      <c r="C4510" t="s">
        <v>3925</v>
      </c>
      <c r="D4510" t="s">
        <v>3926</v>
      </c>
      <c r="E4510" t="s">
        <v>3927</v>
      </c>
      <c r="F4510" t="s">
        <v>3931</v>
      </c>
      <c r="G4510" t="s">
        <v>3921</v>
      </c>
      <c r="H4510" t="s">
        <v>3876</v>
      </c>
      <c r="I4510">
        <v>667.5</v>
      </c>
      <c r="J4510" s="41">
        <v>1.3099999999999999E-2</v>
      </c>
      <c r="K4510" s="42">
        <v>8.7442499999999992</v>
      </c>
      <c r="L4510" s="43">
        <v>1.3339999999999999</v>
      </c>
      <c r="M4510" s="42">
        <v>11.664829499999998</v>
      </c>
      <c r="N4510">
        <v>3</v>
      </c>
      <c r="O4510" s="43">
        <v>91.2</v>
      </c>
      <c r="P4510" s="42">
        <v>35</v>
      </c>
      <c r="Q4510" s="42">
        <v>19</v>
      </c>
      <c r="R4510" s="42">
        <v>13.5</v>
      </c>
    </row>
    <row r="4511" spans="1:18" x14ac:dyDescent="0.3">
      <c r="A4511" t="s">
        <v>3923</v>
      </c>
      <c r="B4511" s="17">
        <v>45095</v>
      </c>
      <c r="C4511" t="s">
        <v>3925</v>
      </c>
      <c r="D4511" t="s">
        <v>3926</v>
      </c>
      <c r="E4511" t="s">
        <v>3927</v>
      </c>
      <c r="F4511" t="s">
        <v>3931</v>
      </c>
      <c r="G4511" t="s">
        <v>3921</v>
      </c>
      <c r="H4511" t="s">
        <v>3876</v>
      </c>
      <c r="I4511">
        <v>609.59999999999991</v>
      </c>
      <c r="J4511" s="41">
        <v>7.3999999999999995E-3</v>
      </c>
      <c r="K4511" s="42">
        <v>4.5110399999999986</v>
      </c>
      <c r="L4511" s="43">
        <v>0.78199999999999958</v>
      </c>
      <c r="M4511" s="42">
        <v>3.5276332799999972</v>
      </c>
      <c r="N4511">
        <v>2</v>
      </c>
      <c r="O4511" s="43">
        <v>58.8</v>
      </c>
      <c r="P4511" s="42">
        <v>67</v>
      </c>
      <c r="Q4511" s="42">
        <v>17</v>
      </c>
      <c r="R4511" s="42">
        <v>13.5</v>
      </c>
    </row>
    <row r="4512" spans="1:18" x14ac:dyDescent="0.3">
      <c r="A4512" t="s">
        <v>3923</v>
      </c>
      <c r="B4512" s="17">
        <v>45096</v>
      </c>
      <c r="C4512" t="s">
        <v>3925</v>
      </c>
      <c r="D4512" t="s">
        <v>3926</v>
      </c>
      <c r="E4512" t="s">
        <v>3927</v>
      </c>
      <c r="F4512" t="s">
        <v>3931</v>
      </c>
      <c r="G4512" t="s">
        <v>3921</v>
      </c>
      <c r="H4512" t="s">
        <v>3876</v>
      </c>
      <c r="I4512">
        <v>488.09999999999991</v>
      </c>
      <c r="J4512" s="41">
        <v>1.3700000000000004E-2</v>
      </c>
      <c r="K4512" s="42">
        <v>6.6869700000000005</v>
      </c>
      <c r="L4512" s="43">
        <v>1.1614999999999998</v>
      </c>
      <c r="M4512" s="42">
        <v>7.7669156549999991</v>
      </c>
      <c r="N4512">
        <v>2</v>
      </c>
      <c r="O4512" s="43">
        <v>3.5999999999999996</v>
      </c>
      <c r="P4512" s="42">
        <v>62</v>
      </c>
      <c r="Q4512" s="42">
        <v>8</v>
      </c>
      <c r="R4512" s="42">
        <v>1.5</v>
      </c>
    </row>
    <row r="4513" spans="1:18" x14ac:dyDescent="0.3">
      <c r="A4513" t="s">
        <v>3923</v>
      </c>
      <c r="B4513" s="17">
        <v>45097</v>
      </c>
      <c r="C4513" t="s">
        <v>3925</v>
      </c>
      <c r="D4513" t="s">
        <v>3926</v>
      </c>
      <c r="E4513" t="s">
        <v>3927</v>
      </c>
      <c r="F4513" t="s">
        <v>3931</v>
      </c>
      <c r="G4513" t="s">
        <v>3921</v>
      </c>
      <c r="H4513" t="s">
        <v>3876</v>
      </c>
      <c r="I4513">
        <v>730.4</v>
      </c>
      <c r="J4513" s="41">
        <v>1.0500000000000001E-2</v>
      </c>
      <c r="K4513" s="42">
        <v>7.6692</v>
      </c>
      <c r="L4513" s="43">
        <v>1.081</v>
      </c>
      <c r="M4513" s="42">
        <v>8.2904052000000004</v>
      </c>
      <c r="N4513">
        <v>6</v>
      </c>
      <c r="O4513" s="43">
        <v>126</v>
      </c>
      <c r="P4513" s="42">
        <v>59</v>
      </c>
      <c r="Q4513" s="42">
        <v>12</v>
      </c>
      <c r="R4513" s="42">
        <v>0</v>
      </c>
    </row>
    <row r="4514" spans="1:18" x14ac:dyDescent="0.3">
      <c r="A4514" t="s">
        <v>3923</v>
      </c>
      <c r="B4514" s="17">
        <v>45098</v>
      </c>
      <c r="C4514" t="s">
        <v>3925</v>
      </c>
      <c r="D4514" t="s">
        <v>3926</v>
      </c>
      <c r="E4514" t="s">
        <v>3927</v>
      </c>
      <c r="F4514" t="s">
        <v>3931</v>
      </c>
      <c r="G4514" t="s">
        <v>3921</v>
      </c>
      <c r="H4514" t="s">
        <v>3876</v>
      </c>
      <c r="I4514">
        <v>457.9</v>
      </c>
      <c r="J4514" s="41">
        <v>1.3000000000000001E-2</v>
      </c>
      <c r="K4514" s="42">
        <v>5.9527000000000001</v>
      </c>
      <c r="L4514" s="43">
        <v>0.73599999999999965</v>
      </c>
      <c r="M4514" s="42">
        <v>4.3811871999999976</v>
      </c>
      <c r="N4514">
        <v>2</v>
      </c>
      <c r="O4514" s="43">
        <v>43.199999999999996</v>
      </c>
      <c r="P4514" s="42">
        <v>80</v>
      </c>
      <c r="Q4514" s="42">
        <v>20</v>
      </c>
      <c r="R4514" s="42">
        <v>6</v>
      </c>
    </row>
    <row r="4515" spans="1:18" x14ac:dyDescent="0.3">
      <c r="A4515" t="s">
        <v>3923</v>
      </c>
      <c r="B4515" s="17">
        <v>45099</v>
      </c>
      <c r="C4515" t="s">
        <v>3925</v>
      </c>
      <c r="D4515" t="s">
        <v>3926</v>
      </c>
      <c r="E4515" t="s">
        <v>3927</v>
      </c>
      <c r="F4515" t="s">
        <v>3931</v>
      </c>
      <c r="G4515" t="s">
        <v>3921</v>
      </c>
      <c r="H4515" t="s">
        <v>3876</v>
      </c>
      <c r="I4515">
        <v>615.59999999999991</v>
      </c>
      <c r="J4515" s="41">
        <v>1.1399999999999997E-2</v>
      </c>
      <c r="K4515" s="42">
        <v>7.017839999999997</v>
      </c>
      <c r="L4515" s="43">
        <v>1.0349999999999997</v>
      </c>
      <c r="M4515" s="42">
        <v>7.2634643999999948</v>
      </c>
      <c r="N4515">
        <v>2</v>
      </c>
      <c r="O4515" s="43">
        <v>18</v>
      </c>
      <c r="P4515" s="42">
        <v>41</v>
      </c>
      <c r="Q4515" s="42">
        <v>6</v>
      </c>
      <c r="R4515" s="42">
        <v>13.5</v>
      </c>
    </row>
    <row r="4516" spans="1:18" x14ac:dyDescent="0.3">
      <c r="A4516" t="s">
        <v>3923</v>
      </c>
      <c r="B4516" s="17">
        <v>45100</v>
      </c>
      <c r="C4516" t="s">
        <v>3925</v>
      </c>
      <c r="D4516" t="s">
        <v>3926</v>
      </c>
      <c r="E4516" t="s">
        <v>3927</v>
      </c>
      <c r="F4516" t="s">
        <v>3931</v>
      </c>
      <c r="G4516" t="s">
        <v>3921</v>
      </c>
      <c r="H4516" t="s">
        <v>3876</v>
      </c>
      <c r="I4516">
        <v>495.9</v>
      </c>
      <c r="J4516" s="41">
        <v>1.5099999999999999E-2</v>
      </c>
      <c r="K4516" s="42">
        <v>7.4880899999999988</v>
      </c>
      <c r="L4516" s="43">
        <v>1.0349999999999997</v>
      </c>
      <c r="M4516" s="42">
        <v>7.7501731499999966</v>
      </c>
      <c r="N4516">
        <v>2</v>
      </c>
      <c r="O4516" s="43">
        <v>51.6</v>
      </c>
      <c r="P4516" s="42">
        <v>63</v>
      </c>
      <c r="Q4516" s="42">
        <v>6</v>
      </c>
      <c r="R4516" s="42">
        <v>3</v>
      </c>
    </row>
    <row r="4517" spans="1:18" x14ac:dyDescent="0.3">
      <c r="A4517" t="s">
        <v>3923</v>
      </c>
      <c r="B4517" s="17">
        <v>45101</v>
      </c>
      <c r="C4517" t="s">
        <v>3925</v>
      </c>
      <c r="D4517" t="s">
        <v>3926</v>
      </c>
      <c r="E4517" t="s">
        <v>3927</v>
      </c>
      <c r="F4517" t="s">
        <v>3931</v>
      </c>
      <c r="G4517" t="s">
        <v>3921</v>
      </c>
      <c r="H4517" t="s">
        <v>3876</v>
      </c>
      <c r="I4517">
        <v>535.69999999999993</v>
      </c>
      <c r="J4517" s="41">
        <v>7.3000000000000001E-3</v>
      </c>
      <c r="K4517" s="42">
        <v>3.9106099999999997</v>
      </c>
      <c r="L4517" s="43">
        <v>0.13800000000000001</v>
      </c>
      <c r="M4517" s="42">
        <v>0.53966418000000005</v>
      </c>
      <c r="N4517">
        <v>5</v>
      </c>
      <c r="O4517" s="43">
        <v>410.4</v>
      </c>
      <c r="P4517" s="42">
        <v>57</v>
      </c>
      <c r="Q4517" s="42">
        <v>13</v>
      </c>
      <c r="R4517" s="42">
        <v>6</v>
      </c>
    </row>
    <row r="4518" spans="1:18" x14ac:dyDescent="0.3">
      <c r="A4518" t="s">
        <v>3923</v>
      </c>
      <c r="B4518" s="17">
        <v>45102</v>
      </c>
      <c r="C4518" t="s">
        <v>3925</v>
      </c>
      <c r="D4518" t="s">
        <v>3926</v>
      </c>
      <c r="E4518" t="s">
        <v>3927</v>
      </c>
      <c r="F4518" t="s">
        <v>3931</v>
      </c>
      <c r="G4518" t="s">
        <v>3921</v>
      </c>
      <c r="H4518" t="s">
        <v>3876</v>
      </c>
      <c r="I4518">
        <v>672</v>
      </c>
      <c r="J4518" s="41">
        <v>8.5000000000000006E-3</v>
      </c>
      <c r="K4518" s="42">
        <v>5.7120000000000006</v>
      </c>
      <c r="L4518" s="43">
        <v>0.86249999999999971</v>
      </c>
      <c r="M4518" s="42">
        <v>4.9265999999999988</v>
      </c>
      <c r="N4518">
        <v>4</v>
      </c>
      <c r="O4518" s="43">
        <v>177.6</v>
      </c>
      <c r="P4518" s="42">
        <v>35</v>
      </c>
      <c r="Q4518" s="42">
        <v>16</v>
      </c>
      <c r="R4518" s="42">
        <v>13.5</v>
      </c>
    </row>
    <row r="4519" spans="1:18" x14ac:dyDescent="0.3">
      <c r="A4519" t="s">
        <v>3923</v>
      </c>
      <c r="B4519" s="17">
        <v>45103</v>
      </c>
      <c r="C4519" t="s">
        <v>3925</v>
      </c>
      <c r="D4519" t="s">
        <v>3926</v>
      </c>
      <c r="E4519" t="s">
        <v>3927</v>
      </c>
      <c r="F4519" t="s">
        <v>3931</v>
      </c>
      <c r="G4519" t="s">
        <v>3921</v>
      </c>
      <c r="H4519" t="s">
        <v>3876</v>
      </c>
      <c r="I4519">
        <v>1143</v>
      </c>
      <c r="J4519" s="41">
        <v>1.5399999999999999E-2</v>
      </c>
      <c r="K4519" s="42">
        <v>17.6022</v>
      </c>
      <c r="L4519" s="43">
        <v>0.58649999999999991</v>
      </c>
      <c r="M4519" s="42">
        <v>10.323690299999999</v>
      </c>
      <c r="N4519">
        <v>1</v>
      </c>
      <c r="O4519" s="43">
        <v>1.2</v>
      </c>
      <c r="P4519" s="42">
        <v>38</v>
      </c>
      <c r="Q4519" s="42">
        <v>16</v>
      </c>
      <c r="R4519" s="42">
        <v>13.5</v>
      </c>
    </row>
    <row r="4520" spans="1:18" x14ac:dyDescent="0.3">
      <c r="A4520" t="s">
        <v>3923</v>
      </c>
      <c r="B4520" s="17">
        <v>45104</v>
      </c>
      <c r="C4520" t="s">
        <v>3925</v>
      </c>
      <c r="D4520" t="s">
        <v>3926</v>
      </c>
      <c r="E4520" t="s">
        <v>3927</v>
      </c>
      <c r="F4520" t="s">
        <v>3931</v>
      </c>
      <c r="G4520" t="s">
        <v>3921</v>
      </c>
      <c r="H4520" t="s">
        <v>3876</v>
      </c>
      <c r="I4520">
        <v>808.19999999999993</v>
      </c>
      <c r="J4520" s="41">
        <v>7.5000000000000006E-3</v>
      </c>
      <c r="K4520" s="42">
        <v>6.0614999999999997</v>
      </c>
      <c r="L4520" s="43">
        <v>1.0579999999999998</v>
      </c>
      <c r="M4520" s="42">
        <v>6.413066999999999</v>
      </c>
      <c r="N4520">
        <v>5</v>
      </c>
      <c r="O4520" s="43">
        <v>142.79999999999998</v>
      </c>
      <c r="P4520" s="42">
        <v>61</v>
      </c>
      <c r="Q4520" s="42">
        <v>8</v>
      </c>
      <c r="R4520" s="42">
        <v>3</v>
      </c>
    </row>
    <row r="4521" spans="1:18" x14ac:dyDescent="0.3">
      <c r="A4521" t="s">
        <v>3923</v>
      </c>
      <c r="B4521" s="17">
        <v>45105</v>
      </c>
      <c r="C4521" t="s">
        <v>3925</v>
      </c>
      <c r="D4521" t="s">
        <v>3926</v>
      </c>
      <c r="E4521" t="s">
        <v>3927</v>
      </c>
      <c r="F4521" t="s">
        <v>3931</v>
      </c>
      <c r="G4521" t="s">
        <v>3921</v>
      </c>
      <c r="H4521" t="s">
        <v>3876</v>
      </c>
      <c r="I4521">
        <v>902.19999999999982</v>
      </c>
      <c r="J4521" s="41">
        <v>8.5000000000000006E-3</v>
      </c>
      <c r="K4521" s="42">
        <v>7.6686999999999994</v>
      </c>
      <c r="L4521" s="43">
        <v>1.5409999999999997</v>
      </c>
      <c r="M4521" s="42">
        <v>11.817466699999997</v>
      </c>
      <c r="N4521">
        <v>2</v>
      </c>
      <c r="O4521" s="43">
        <v>32.4</v>
      </c>
      <c r="P4521" s="42">
        <v>41</v>
      </c>
      <c r="Q4521" s="42">
        <v>13</v>
      </c>
      <c r="R4521" s="42">
        <v>13.5</v>
      </c>
    </row>
    <row r="4522" spans="1:18" x14ac:dyDescent="0.3">
      <c r="A4522" t="s">
        <v>3923</v>
      </c>
      <c r="B4522" s="17">
        <v>45106</v>
      </c>
      <c r="C4522" t="s">
        <v>3925</v>
      </c>
      <c r="D4522" t="s">
        <v>3926</v>
      </c>
      <c r="E4522" t="s">
        <v>3927</v>
      </c>
      <c r="F4522" t="s">
        <v>3931</v>
      </c>
      <c r="G4522" t="s">
        <v>3921</v>
      </c>
      <c r="H4522" t="s">
        <v>3876</v>
      </c>
      <c r="I4522">
        <v>457.4</v>
      </c>
      <c r="J4522" s="41">
        <v>1.2199999999999999E-2</v>
      </c>
      <c r="K4522" s="42">
        <v>5.5802799999999992</v>
      </c>
      <c r="L4522" s="43">
        <v>0.42549999999999988</v>
      </c>
      <c r="M4522" s="42">
        <v>2.3744091399999991</v>
      </c>
      <c r="N4522">
        <v>2</v>
      </c>
      <c r="O4522" s="43">
        <v>28.799999999999997</v>
      </c>
      <c r="P4522" s="42">
        <v>31</v>
      </c>
      <c r="Q4522" s="42">
        <v>11</v>
      </c>
      <c r="R4522" s="42">
        <v>6</v>
      </c>
    </row>
    <row r="4523" spans="1:18" x14ac:dyDescent="0.3">
      <c r="A4523" t="s">
        <v>3923</v>
      </c>
      <c r="B4523" s="17">
        <v>45107</v>
      </c>
      <c r="C4523" t="s">
        <v>3925</v>
      </c>
      <c r="D4523" t="s">
        <v>3926</v>
      </c>
      <c r="E4523" t="s">
        <v>3927</v>
      </c>
      <c r="F4523" t="s">
        <v>3931</v>
      </c>
      <c r="G4523" t="s">
        <v>3921</v>
      </c>
      <c r="H4523" t="s">
        <v>3876</v>
      </c>
      <c r="I4523">
        <v>815.3</v>
      </c>
      <c r="J4523" s="41">
        <v>1.0899999999999998E-2</v>
      </c>
      <c r="K4523" s="42">
        <v>8.8867699999999985</v>
      </c>
      <c r="L4523" s="43">
        <v>1.1499999999999997</v>
      </c>
      <c r="M4523" s="42">
        <v>10.219785499999995</v>
      </c>
      <c r="N4523">
        <v>3</v>
      </c>
      <c r="O4523" s="43">
        <v>200.4</v>
      </c>
      <c r="P4523" s="42">
        <v>31</v>
      </c>
      <c r="Q4523" s="42">
        <v>9</v>
      </c>
      <c r="R4523" s="42">
        <v>6</v>
      </c>
    </row>
    <row r="4524" spans="1:18" x14ac:dyDescent="0.3">
      <c r="A4524" t="s">
        <v>3923</v>
      </c>
      <c r="B4524" s="17">
        <v>45108</v>
      </c>
      <c r="C4524" t="s">
        <v>3925</v>
      </c>
      <c r="D4524" t="s">
        <v>3926</v>
      </c>
      <c r="E4524" t="s">
        <v>3927</v>
      </c>
      <c r="F4524" t="s">
        <v>3931</v>
      </c>
      <c r="G4524" t="s">
        <v>3921</v>
      </c>
      <c r="H4524" t="s">
        <v>3876</v>
      </c>
      <c r="I4524">
        <v>555.29999999999995</v>
      </c>
      <c r="J4524" s="41">
        <v>1.0599999999999998E-2</v>
      </c>
      <c r="K4524" s="42">
        <v>5.8861799999999986</v>
      </c>
      <c r="L4524" s="43">
        <v>0.85099999999999965</v>
      </c>
      <c r="M4524" s="42">
        <v>5.0091391799999965</v>
      </c>
      <c r="N4524">
        <v>2</v>
      </c>
      <c r="O4524" s="43">
        <v>7.1999999999999993</v>
      </c>
      <c r="P4524" s="42">
        <v>53</v>
      </c>
      <c r="Q4524" s="42">
        <v>20</v>
      </c>
      <c r="R4524" s="42">
        <v>4.5</v>
      </c>
    </row>
    <row r="4525" spans="1:18" x14ac:dyDescent="0.3">
      <c r="A4525" t="s">
        <v>3923</v>
      </c>
      <c r="B4525" s="17">
        <v>45109</v>
      </c>
      <c r="C4525" t="s">
        <v>3925</v>
      </c>
      <c r="D4525" t="s">
        <v>3926</v>
      </c>
      <c r="E4525" t="s">
        <v>3927</v>
      </c>
      <c r="F4525" t="s">
        <v>3931</v>
      </c>
      <c r="G4525" t="s">
        <v>3921</v>
      </c>
      <c r="H4525" t="s">
        <v>3876</v>
      </c>
      <c r="I4525">
        <v>472.19999999999993</v>
      </c>
      <c r="J4525" s="41">
        <v>8.9000000000000017E-3</v>
      </c>
      <c r="K4525" s="42">
        <v>4.2025800000000002</v>
      </c>
      <c r="L4525" s="43">
        <v>0.98899999999999966</v>
      </c>
      <c r="M4525" s="42">
        <v>4.1563516199999988</v>
      </c>
      <c r="N4525">
        <v>4</v>
      </c>
      <c r="O4525" s="43">
        <v>195.6</v>
      </c>
      <c r="P4525" s="42">
        <v>51</v>
      </c>
      <c r="Q4525" s="42">
        <v>18</v>
      </c>
      <c r="R4525" s="42">
        <v>4.5</v>
      </c>
    </row>
    <row r="4526" spans="1:18" x14ac:dyDescent="0.3">
      <c r="A4526" t="s">
        <v>3923</v>
      </c>
      <c r="B4526" s="17">
        <v>45110</v>
      </c>
      <c r="C4526" t="s">
        <v>3925</v>
      </c>
      <c r="D4526" t="s">
        <v>3926</v>
      </c>
      <c r="E4526" t="s">
        <v>3927</v>
      </c>
      <c r="F4526" t="s">
        <v>3931</v>
      </c>
      <c r="G4526" t="s">
        <v>3921</v>
      </c>
      <c r="H4526" t="s">
        <v>3876</v>
      </c>
      <c r="I4526">
        <v>486</v>
      </c>
      <c r="J4526" s="41">
        <v>7.3000000000000009E-3</v>
      </c>
      <c r="K4526" s="42">
        <v>3.5478000000000005</v>
      </c>
      <c r="L4526" s="43">
        <v>1.2074999999999998</v>
      </c>
      <c r="M4526" s="42">
        <v>4.2839685000000003</v>
      </c>
      <c r="N4526">
        <v>1</v>
      </c>
      <c r="O4526" s="43">
        <v>4.8</v>
      </c>
      <c r="P4526" s="42">
        <v>48</v>
      </c>
      <c r="Q4526" s="42">
        <v>5</v>
      </c>
      <c r="R4526" s="42">
        <v>15</v>
      </c>
    </row>
    <row r="4527" spans="1:18" x14ac:dyDescent="0.3">
      <c r="A4527" t="s">
        <v>3923</v>
      </c>
      <c r="B4527" s="17">
        <v>45111</v>
      </c>
      <c r="C4527" t="s">
        <v>3925</v>
      </c>
      <c r="D4527" t="s">
        <v>3926</v>
      </c>
      <c r="E4527" t="s">
        <v>3927</v>
      </c>
      <c r="F4527" t="s">
        <v>3931</v>
      </c>
      <c r="G4527" t="s">
        <v>3921</v>
      </c>
      <c r="H4527" t="s">
        <v>3876</v>
      </c>
      <c r="I4527">
        <v>875.5</v>
      </c>
      <c r="J4527" s="41">
        <v>9.3999999999999986E-3</v>
      </c>
      <c r="K4527" s="42">
        <v>8.2296999999999993</v>
      </c>
      <c r="L4527" s="43">
        <v>1.2074999999999998</v>
      </c>
      <c r="M4527" s="42">
        <v>9.9373627499999984</v>
      </c>
      <c r="N4527">
        <v>3</v>
      </c>
      <c r="O4527" s="43">
        <v>52.8</v>
      </c>
      <c r="P4527" s="42">
        <v>76</v>
      </c>
      <c r="Q4527" s="42">
        <v>12</v>
      </c>
      <c r="R4527" s="42">
        <v>9</v>
      </c>
    </row>
    <row r="4528" spans="1:18" x14ac:dyDescent="0.3">
      <c r="A4528" t="s">
        <v>3923</v>
      </c>
      <c r="B4528" s="17">
        <v>45112</v>
      </c>
      <c r="C4528" t="s">
        <v>3925</v>
      </c>
      <c r="D4528" t="s">
        <v>3926</v>
      </c>
      <c r="E4528" t="s">
        <v>3927</v>
      </c>
      <c r="F4528" t="s">
        <v>3931</v>
      </c>
      <c r="G4528" t="s">
        <v>3921</v>
      </c>
      <c r="H4528" t="s">
        <v>3876</v>
      </c>
      <c r="I4528">
        <v>545.29999999999995</v>
      </c>
      <c r="J4528" s="41">
        <v>8.0999999999999996E-3</v>
      </c>
      <c r="K4528" s="42">
        <v>4.4169299999999998</v>
      </c>
      <c r="L4528" s="43">
        <v>0.48299999999999987</v>
      </c>
      <c r="M4528" s="42">
        <v>2.1333771899999991</v>
      </c>
      <c r="N4528">
        <v>4</v>
      </c>
      <c r="O4528" s="43">
        <v>307.2</v>
      </c>
      <c r="P4528" s="42">
        <v>50</v>
      </c>
      <c r="Q4528" s="42">
        <v>16</v>
      </c>
      <c r="R4528" s="42">
        <v>15</v>
      </c>
    </row>
    <row r="4529" spans="1:18" x14ac:dyDescent="0.3">
      <c r="A4529" t="s">
        <v>3923</v>
      </c>
      <c r="B4529" s="17">
        <v>45113</v>
      </c>
      <c r="C4529" t="s">
        <v>3925</v>
      </c>
      <c r="D4529" t="s">
        <v>3926</v>
      </c>
      <c r="E4529" t="s">
        <v>3927</v>
      </c>
      <c r="F4529" t="s">
        <v>3931</v>
      </c>
      <c r="G4529" t="s">
        <v>3921</v>
      </c>
      <c r="H4529" t="s">
        <v>3876</v>
      </c>
      <c r="I4529">
        <v>866.69999999999982</v>
      </c>
      <c r="J4529" s="41">
        <v>1.3500000000000002E-2</v>
      </c>
      <c r="K4529" s="42">
        <v>11.700449999999998</v>
      </c>
      <c r="L4529" s="43">
        <v>0.86249999999999971</v>
      </c>
      <c r="M4529" s="42">
        <v>10.091638124999996</v>
      </c>
      <c r="N4529">
        <v>2</v>
      </c>
      <c r="O4529" s="43">
        <v>50.4</v>
      </c>
      <c r="P4529" s="42">
        <v>57</v>
      </c>
      <c r="Q4529" s="42">
        <v>17</v>
      </c>
      <c r="R4529" s="42">
        <v>19.5</v>
      </c>
    </row>
    <row r="4530" spans="1:18" x14ac:dyDescent="0.3">
      <c r="A4530" t="s">
        <v>3923</v>
      </c>
      <c r="B4530" s="17">
        <v>45114</v>
      </c>
      <c r="C4530" t="s">
        <v>3925</v>
      </c>
      <c r="D4530" t="s">
        <v>3926</v>
      </c>
      <c r="E4530" t="s">
        <v>3927</v>
      </c>
      <c r="F4530" t="s">
        <v>3931</v>
      </c>
      <c r="G4530" t="s">
        <v>3921</v>
      </c>
      <c r="H4530" t="s">
        <v>3876</v>
      </c>
      <c r="I4530">
        <v>755.19999999999982</v>
      </c>
      <c r="J4530" s="41">
        <v>1.1599999999999999E-2</v>
      </c>
      <c r="K4530" s="42">
        <v>8.7603199999999966</v>
      </c>
      <c r="L4530" s="43">
        <v>0.87399999999999967</v>
      </c>
      <c r="M4530" s="42">
        <v>7.6565196799999944</v>
      </c>
      <c r="N4530">
        <v>4</v>
      </c>
      <c r="O4530" s="43">
        <v>134.4</v>
      </c>
      <c r="P4530" s="42">
        <v>52</v>
      </c>
      <c r="Q4530" s="42">
        <v>17</v>
      </c>
      <c r="R4530" s="42">
        <v>1.5</v>
      </c>
    </row>
    <row r="4531" spans="1:18" x14ac:dyDescent="0.3">
      <c r="A4531" t="s">
        <v>3923</v>
      </c>
      <c r="B4531" s="17">
        <v>45115</v>
      </c>
      <c r="C4531" t="s">
        <v>3925</v>
      </c>
      <c r="D4531" t="s">
        <v>3926</v>
      </c>
      <c r="E4531" t="s">
        <v>3927</v>
      </c>
      <c r="F4531" t="s">
        <v>3931</v>
      </c>
      <c r="G4531" t="s">
        <v>3921</v>
      </c>
      <c r="H4531" t="s">
        <v>3876</v>
      </c>
      <c r="I4531">
        <v>380.59999999999991</v>
      </c>
      <c r="J4531" s="41">
        <v>1.2E-2</v>
      </c>
      <c r="K4531" s="42">
        <v>4.5671999999999988</v>
      </c>
      <c r="L4531" s="43">
        <v>0.55199999999999982</v>
      </c>
      <c r="M4531" s="42">
        <v>2.5210943999999986</v>
      </c>
      <c r="N4531">
        <v>1</v>
      </c>
      <c r="O4531" s="43">
        <v>14.399999999999999</v>
      </c>
      <c r="P4531" s="42">
        <v>46</v>
      </c>
      <c r="Q4531" s="42">
        <v>19</v>
      </c>
      <c r="R4531" s="42">
        <v>10.5</v>
      </c>
    </row>
    <row r="4532" spans="1:18" x14ac:dyDescent="0.3">
      <c r="A4532" t="s">
        <v>3923</v>
      </c>
      <c r="B4532" s="17">
        <v>45116</v>
      </c>
      <c r="C4532" t="s">
        <v>3925</v>
      </c>
      <c r="D4532" t="s">
        <v>3926</v>
      </c>
      <c r="E4532" t="s">
        <v>3927</v>
      </c>
      <c r="F4532" t="s">
        <v>3931</v>
      </c>
      <c r="G4532" t="s">
        <v>3921</v>
      </c>
      <c r="H4532" t="s">
        <v>3876</v>
      </c>
      <c r="I4532">
        <v>683.19999999999982</v>
      </c>
      <c r="J4532" s="41">
        <v>1.66E-2</v>
      </c>
      <c r="K4532" s="42">
        <v>11.341119999999997</v>
      </c>
      <c r="L4532" s="43">
        <v>0.49449999999999994</v>
      </c>
      <c r="M4532" s="42">
        <v>5.6081838399999979</v>
      </c>
      <c r="N4532">
        <v>5</v>
      </c>
      <c r="O4532" s="43">
        <v>216</v>
      </c>
      <c r="P4532" s="42">
        <v>57</v>
      </c>
      <c r="Q4532" s="42">
        <v>4</v>
      </c>
      <c r="R4532" s="42">
        <v>3</v>
      </c>
    </row>
    <row r="4533" spans="1:18" x14ac:dyDescent="0.3">
      <c r="A4533" t="s">
        <v>3923</v>
      </c>
      <c r="B4533" s="17">
        <v>45117</v>
      </c>
      <c r="C4533" t="s">
        <v>3925</v>
      </c>
      <c r="D4533" t="s">
        <v>3926</v>
      </c>
      <c r="E4533" t="s">
        <v>3927</v>
      </c>
      <c r="F4533" t="s">
        <v>3931</v>
      </c>
      <c r="G4533" t="s">
        <v>3921</v>
      </c>
      <c r="H4533" t="s">
        <v>3876</v>
      </c>
      <c r="I4533">
        <v>643.99999999999989</v>
      </c>
      <c r="J4533" s="41">
        <v>1.66E-2</v>
      </c>
      <c r="K4533" s="42">
        <v>10.690399999999999</v>
      </c>
      <c r="L4533" s="43">
        <v>0.12650000000000003</v>
      </c>
      <c r="M4533" s="42">
        <v>1.3523356000000002</v>
      </c>
      <c r="N4533">
        <v>5</v>
      </c>
      <c r="O4533" s="43">
        <v>204</v>
      </c>
      <c r="P4533" s="42">
        <v>73</v>
      </c>
      <c r="Q4533" s="42">
        <v>15</v>
      </c>
      <c r="R4533" s="42">
        <v>9</v>
      </c>
    </row>
    <row r="4534" spans="1:18" x14ac:dyDescent="0.3">
      <c r="A4534" t="s">
        <v>3923</v>
      </c>
      <c r="B4534" s="17">
        <v>45118</v>
      </c>
      <c r="C4534" t="s">
        <v>3925</v>
      </c>
      <c r="D4534" t="s">
        <v>3926</v>
      </c>
      <c r="E4534" t="s">
        <v>3927</v>
      </c>
      <c r="F4534" t="s">
        <v>3931</v>
      </c>
      <c r="G4534" t="s">
        <v>3921</v>
      </c>
      <c r="H4534" t="s">
        <v>3876</v>
      </c>
      <c r="I4534">
        <v>365.59999999999991</v>
      </c>
      <c r="J4534" s="41">
        <v>1.2E-2</v>
      </c>
      <c r="K4534" s="42">
        <v>4.3871999999999991</v>
      </c>
      <c r="L4534" s="43">
        <v>0.33350000000000002</v>
      </c>
      <c r="M4534" s="42">
        <v>1.4631311999999999</v>
      </c>
      <c r="N4534">
        <v>5</v>
      </c>
      <c r="O4534" s="43">
        <v>192</v>
      </c>
      <c r="P4534" s="42">
        <v>64</v>
      </c>
      <c r="Q4534" s="42">
        <v>5</v>
      </c>
      <c r="R4534" s="42">
        <v>3</v>
      </c>
    </row>
    <row r="4535" spans="1:18" x14ac:dyDescent="0.3">
      <c r="A4535" t="s">
        <v>3923</v>
      </c>
      <c r="B4535" s="17">
        <v>45119</v>
      </c>
      <c r="C4535" t="s">
        <v>3925</v>
      </c>
      <c r="D4535" t="s">
        <v>3926</v>
      </c>
      <c r="E4535" t="s">
        <v>3927</v>
      </c>
      <c r="F4535" t="s">
        <v>3931</v>
      </c>
      <c r="G4535" t="s">
        <v>3921</v>
      </c>
      <c r="H4535" t="s">
        <v>3876</v>
      </c>
      <c r="I4535">
        <v>1188.6999999999998</v>
      </c>
      <c r="J4535" s="41">
        <v>1.2699999999999999E-2</v>
      </c>
      <c r="K4535" s="42">
        <v>15.096489999999998</v>
      </c>
      <c r="L4535" s="43">
        <v>1.2419999999999995</v>
      </c>
      <c r="M4535" s="42">
        <v>18.74984057999999</v>
      </c>
      <c r="N4535">
        <v>3</v>
      </c>
      <c r="O4535" s="43">
        <v>79.2</v>
      </c>
      <c r="P4535" s="42">
        <v>71</v>
      </c>
      <c r="Q4535" s="42">
        <v>2</v>
      </c>
      <c r="R4535" s="42">
        <v>7.5</v>
      </c>
    </row>
    <row r="4536" spans="1:18" x14ac:dyDescent="0.3">
      <c r="A4536" t="s">
        <v>3923</v>
      </c>
      <c r="B4536" s="17">
        <v>45120</v>
      </c>
      <c r="C4536" t="s">
        <v>3925</v>
      </c>
      <c r="D4536" t="s">
        <v>3926</v>
      </c>
      <c r="E4536" t="s">
        <v>3927</v>
      </c>
      <c r="F4536" t="s">
        <v>3931</v>
      </c>
      <c r="G4536" t="s">
        <v>3921</v>
      </c>
      <c r="H4536" t="s">
        <v>3876</v>
      </c>
      <c r="I4536">
        <v>506.5</v>
      </c>
      <c r="J4536" s="41">
        <v>1.03E-2</v>
      </c>
      <c r="K4536" s="42">
        <v>5.2169499999999998</v>
      </c>
      <c r="L4536" s="43">
        <v>0.33350000000000002</v>
      </c>
      <c r="M4536" s="42">
        <v>1.739852825</v>
      </c>
      <c r="N4536">
        <v>1</v>
      </c>
      <c r="O4536" s="43">
        <v>30</v>
      </c>
      <c r="P4536" s="42">
        <v>85</v>
      </c>
      <c r="Q4536" s="42">
        <v>5</v>
      </c>
      <c r="R4536" s="42">
        <v>6</v>
      </c>
    </row>
    <row r="4537" spans="1:18" x14ac:dyDescent="0.3">
      <c r="A4537" t="s">
        <v>3923</v>
      </c>
      <c r="B4537" s="17">
        <v>45121</v>
      </c>
      <c r="C4537" t="s">
        <v>3925</v>
      </c>
      <c r="D4537" t="s">
        <v>3926</v>
      </c>
      <c r="E4537" t="s">
        <v>3927</v>
      </c>
      <c r="F4537" t="s">
        <v>3931</v>
      </c>
      <c r="G4537" t="s">
        <v>3921</v>
      </c>
      <c r="H4537" t="s">
        <v>3876</v>
      </c>
      <c r="I4537">
        <v>674</v>
      </c>
      <c r="J4537" s="41">
        <v>8.6E-3</v>
      </c>
      <c r="K4537" s="42">
        <v>5.7964000000000002</v>
      </c>
      <c r="L4537" s="43">
        <v>1.1269999999999996</v>
      </c>
      <c r="M4537" s="42">
        <v>6.5325427999999981</v>
      </c>
      <c r="N4537">
        <v>5</v>
      </c>
      <c r="O4537" s="43">
        <v>208.79999999999998</v>
      </c>
      <c r="P4537" s="42">
        <v>33</v>
      </c>
      <c r="Q4537" s="42">
        <v>8</v>
      </c>
      <c r="R4537" s="42">
        <v>1.5</v>
      </c>
    </row>
    <row r="4538" spans="1:18" x14ac:dyDescent="0.3">
      <c r="A4538" t="s">
        <v>3923</v>
      </c>
      <c r="B4538" s="17">
        <v>45122</v>
      </c>
      <c r="C4538" t="s">
        <v>3925</v>
      </c>
      <c r="D4538" t="s">
        <v>3926</v>
      </c>
      <c r="E4538" t="s">
        <v>3927</v>
      </c>
      <c r="F4538" t="s">
        <v>3931</v>
      </c>
      <c r="G4538" t="s">
        <v>3921</v>
      </c>
      <c r="H4538" t="s">
        <v>3876</v>
      </c>
      <c r="I4538">
        <v>572.59999999999991</v>
      </c>
      <c r="J4538" s="41">
        <v>1.3500000000000002E-2</v>
      </c>
      <c r="K4538" s="42">
        <v>7.7300999999999993</v>
      </c>
      <c r="L4538" s="43">
        <v>0.39100000000000007</v>
      </c>
      <c r="M4538" s="42">
        <v>3.0224691000000004</v>
      </c>
      <c r="N4538">
        <v>2</v>
      </c>
      <c r="O4538" s="43">
        <v>26.4</v>
      </c>
      <c r="P4538" s="42">
        <v>44</v>
      </c>
      <c r="Q4538" s="42">
        <v>12</v>
      </c>
      <c r="R4538" s="42">
        <v>6</v>
      </c>
    </row>
    <row r="4539" spans="1:18" x14ac:dyDescent="0.3">
      <c r="A4539" t="s">
        <v>3923</v>
      </c>
      <c r="B4539" s="17">
        <v>45123</v>
      </c>
      <c r="C4539" t="s">
        <v>3925</v>
      </c>
      <c r="D4539" t="s">
        <v>3926</v>
      </c>
      <c r="E4539" t="s">
        <v>3927</v>
      </c>
      <c r="F4539" t="s">
        <v>3931</v>
      </c>
      <c r="G4539" t="s">
        <v>3921</v>
      </c>
      <c r="H4539" t="s">
        <v>3876</v>
      </c>
      <c r="I4539">
        <v>1009.8999999999999</v>
      </c>
      <c r="J4539" s="41">
        <v>9.9000000000000008E-3</v>
      </c>
      <c r="K4539" s="42">
        <v>9.998009999999999</v>
      </c>
      <c r="L4539" s="43">
        <v>0.33350000000000002</v>
      </c>
      <c r="M4539" s="42">
        <v>3.3343363349999997</v>
      </c>
      <c r="N4539">
        <v>3</v>
      </c>
      <c r="O4539" s="43">
        <v>168</v>
      </c>
      <c r="P4539" s="42">
        <v>31</v>
      </c>
      <c r="Q4539" s="42">
        <v>14</v>
      </c>
      <c r="R4539" s="42">
        <v>12</v>
      </c>
    </row>
    <row r="4540" spans="1:18" x14ac:dyDescent="0.3">
      <c r="A4540" t="s">
        <v>3923</v>
      </c>
      <c r="B4540" s="17">
        <v>45124</v>
      </c>
      <c r="C4540" t="s">
        <v>3925</v>
      </c>
      <c r="D4540" t="s">
        <v>3926</v>
      </c>
      <c r="E4540" t="s">
        <v>3927</v>
      </c>
      <c r="F4540" t="s">
        <v>3931</v>
      </c>
      <c r="G4540" t="s">
        <v>3921</v>
      </c>
      <c r="H4540" t="s">
        <v>3876</v>
      </c>
      <c r="I4540">
        <v>585.79999999999995</v>
      </c>
      <c r="J4540" s="41">
        <v>1.0800000000000001E-2</v>
      </c>
      <c r="K4540" s="42">
        <v>6.3266400000000003</v>
      </c>
      <c r="L4540" s="43">
        <v>0.9199999999999996</v>
      </c>
      <c r="M4540" s="42">
        <v>5.820508799999998</v>
      </c>
      <c r="N4540">
        <v>1</v>
      </c>
      <c r="O4540" s="43">
        <v>14.399999999999999</v>
      </c>
      <c r="P4540" s="42">
        <v>55</v>
      </c>
      <c r="Q4540" s="42">
        <v>14</v>
      </c>
      <c r="R4540" s="42">
        <v>18</v>
      </c>
    </row>
    <row r="4541" spans="1:18" x14ac:dyDescent="0.3">
      <c r="A4541" t="s">
        <v>3923</v>
      </c>
      <c r="B4541" s="17">
        <v>45125</v>
      </c>
      <c r="C4541" t="s">
        <v>3925</v>
      </c>
      <c r="D4541" t="s">
        <v>3926</v>
      </c>
      <c r="E4541" t="s">
        <v>3927</v>
      </c>
      <c r="F4541" t="s">
        <v>3931</v>
      </c>
      <c r="G4541" t="s">
        <v>3921</v>
      </c>
      <c r="H4541" t="s">
        <v>3876</v>
      </c>
      <c r="I4541">
        <v>561.19999999999993</v>
      </c>
      <c r="J4541" s="41">
        <v>1.4900000000000002E-2</v>
      </c>
      <c r="K4541" s="42">
        <v>8.3618799999999993</v>
      </c>
      <c r="L4541" s="43">
        <v>0.73599999999999965</v>
      </c>
      <c r="M4541" s="42">
        <v>6.1543436799999967</v>
      </c>
      <c r="N4541">
        <v>2</v>
      </c>
      <c r="O4541" s="43">
        <v>20.399999999999999</v>
      </c>
      <c r="P4541" s="42">
        <v>57</v>
      </c>
      <c r="Q4541" s="42">
        <v>4</v>
      </c>
      <c r="R4541" s="42">
        <v>3</v>
      </c>
    </row>
    <row r="4542" spans="1:18" x14ac:dyDescent="0.3">
      <c r="A4542" t="s">
        <v>3923</v>
      </c>
      <c r="B4542" s="17">
        <v>45126</v>
      </c>
      <c r="C4542" t="s">
        <v>3925</v>
      </c>
      <c r="D4542" t="s">
        <v>3926</v>
      </c>
      <c r="E4542" t="s">
        <v>3927</v>
      </c>
      <c r="F4542" t="s">
        <v>3931</v>
      </c>
      <c r="G4542" t="s">
        <v>3921</v>
      </c>
      <c r="H4542" t="s">
        <v>3876</v>
      </c>
      <c r="I4542">
        <v>982.69999999999982</v>
      </c>
      <c r="J4542" s="41">
        <v>8.3999999999999995E-3</v>
      </c>
      <c r="K4542" s="42">
        <v>8.2546799999999987</v>
      </c>
      <c r="L4542" s="43">
        <v>1.5064999999999995</v>
      </c>
      <c r="M4542" s="42">
        <v>12.435675419999994</v>
      </c>
      <c r="N4542">
        <v>2</v>
      </c>
      <c r="O4542" s="43">
        <v>21.599999999999998</v>
      </c>
      <c r="P4542" s="42">
        <v>89</v>
      </c>
      <c r="Q4542" s="42">
        <v>12</v>
      </c>
      <c r="R4542" s="42">
        <v>10.5</v>
      </c>
    </row>
    <row r="4543" spans="1:18" x14ac:dyDescent="0.3">
      <c r="A4543" t="s">
        <v>3923</v>
      </c>
      <c r="B4543" s="17">
        <v>45127</v>
      </c>
      <c r="C4543" t="s">
        <v>3925</v>
      </c>
      <c r="D4543" t="s">
        <v>3926</v>
      </c>
      <c r="E4543" t="s">
        <v>3927</v>
      </c>
      <c r="F4543" t="s">
        <v>3931</v>
      </c>
      <c r="G4543" t="s">
        <v>3921</v>
      </c>
      <c r="H4543" t="s">
        <v>3876</v>
      </c>
      <c r="I4543">
        <v>1172.8</v>
      </c>
      <c r="J4543" s="41">
        <v>8.2999999999999984E-3</v>
      </c>
      <c r="K4543" s="42">
        <v>9.734239999999998</v>
      </c>
      <c r="L4543" s="43">
        <v>0.75899999999999967</v>
      </c>
      <c r="M4543" s="42">
        <v>7.3882881599999957</v>
      </c>
      <c r="N4543">
        <v>2</v>
      </c>
      <c r="O4543" s="43">
        <v>72</v>
      </c>
      <c r="P4543" s="42">
        <v>57</v>
      </c>
      <c r="Q4543" s="42">
        <v>13</v>
      </c>
      <c r="R4543" s="42">
        <v>10.5</v>
      </c>
    </row>
    <row r="4544" spans="1:18" x14ac:dyDescent="0.3">
      <c r="A4544" t="s">
        <v>3923</v>
      </c>
      <c r="B4544" s="17">
        <v>45128</v>
      </c>
      <c r="C4544" t="s">
        <v>3925</v>
      </c>
      <c r="D4544" t="s">
        <v>3926</v>
      </c>
      <c r="E4544" t="s">
        <v>3927</v>
      </c>
      <c r="F4544" t="s">
        <v>3931</v>
      </c>
      <c r="G4544" t="s">
        <v>3921</v>
      </c>
      <c r="H4544" t="s">
        <v>3876</v>
      </c>
      <c r="I4544">
        <v>730.59999999999991</v>
      </c>
      <c r="J4544" s="41">
        <v>1.66E-2</v>
      </c>
      <c r="K4544" s="42">
        <v>12.127959999999998</v>
      </c>
      <c r="L4544" s="43">
        <v>1.5754999999999995</v>
      </c>
      <c r="M4544" s="42">
        <v>19.10760097999999</v>
      </c>
      <c r="N4544">
        <v>2</v>
      </c>
      <c r="O4544" s="43">
        <v>1.2</v>
      </c>
      <c r="P4544" s="42">
        <v>42</v>
      </c>
      <c r="Q4544" s="42">
        <v>10</v>
      </c>
      <c r="R4544" s="42">
        <v>4.5</v>
      </c>
    </row>
    <row r="4545" spans="1:18" x14ac:dyDescent="0.3">
      <c r="A4545" t="s">
        <v>3923</v>
      </c>
      <c r="B4545" s="17">
        <v>45129</v>
      </c>
      <c r="C4545" t="s">
        <v>3925</v>
      </c>
      <c r="D4545" t="s">
        <v>3926</v>
      </c>
      <c r="E4545" t="s">
        <v>3927</v>
      </c>
      <c r="F4545" t="s">
        <v>3931</v>
      </c>
      <c r="G4545" t="s">
        <v>3921</v>
      </c>
      <c r="H4545" t="s">
        <v>3876</v>
      </c>
      <c r="I4545">
        <v>717.4</v>
      </c>
      <c r="J4545" s="41">
        <v>1.2899999999999998E-2</v>
      </c>
      <c r="K4545" s="42">
        <v>9.2544599999999981</v>
      </c>
      <c r="L4545" s="43">
        <v>0.90849999999999964</v>
      </c>
      <c r="M4545" s="42">
        <v>8.4076769099999957</v>
      </c>
      <c r="N4545">
        <v>2</v>
      </c>
      <c r="O4545" s="43">
        <v>20.399999999999999</v>
      </c>
      <c r="P4545" s="42">
        <v>59</v>
      </c>
      <c r="Q4545" s="42">
        <v>9</v>
      </c>
      <c r="R4545" s="42">
        <v>10.5</v>
      </c>
    </row>
    <row r="4546" spans="1:18" x14ac:dyDescent="0.3">
      <c r="A4546" t="s">
        <v>3923</v>
      </c>
      <c r="B4546" s="17">
        <v>45130</v>
      </c>
      <c r="C4546" t="s">
        <v>3925</v>
      </c>
      <c r="D4546" t="s">
        <v>3926</v>
      </c>
      <c r="E4546" t="s">
        <v>3927</v>
      </c>
      <c r="F4546" t="s">
        <v>3931</v>
      </c>
      <c r="G4546" t="s">
        <v>3921</v>
      </c>
      <c r="H4546" t="s">
        <v>3876</v>
      </c>
      <c r="I4546">
        <v>697.19999999999993</v>
      </c>
      <c r="J4546" s="41">
        <v>1.0500000000000002E-2</v>
      </c>
      <c r="K4546" s="42">
        <v>7.3206000000000007</v>
      </c>
      <c r="L4546" s="43">
        <v>0.96599999999999964</v>
      </c>
      <c r="M4546" s="42">
        <v>7.0716995999999979</v>
      </c>
      <c r="N4546">
        <v>2</v>
      </c>
      <c r="O4546" s="43">
        <v>86.399999999999991</v>
      </c>
      <c r="P4546" s="42">
        <v>44</v>
      </c>
      <c r="Q4546" s="42">
        <v>14</v>
      </c>
      <c r="R4546" s="42">
        <v>0</v>
      </c>
    </row>
    <row r="4547" spans="1:18" x14ac:dyDescent="0.3">
      <c r="A4547" t="s">
        <v>3923</v>
      </c>
      <c r="B4547" s="17">
        <v>45131</v>
      </c>
      <c r="C4547" t="s">
        <v>3925</v>
      </c>
      <c r="D4547" t="s">
        <v>3926</v>
      </c>
      <c r="E4547" t="s">
        <v>3927</v>
      </c>
      <c r="F4547" t="s">
        <v>3931</v>
      </c>
      <c r="G4547" t="s">
        <v>3921</v>
      </c>
      <c r="H4547" t="s">
        <v>3876</v>
      </c>
      <c r="I4547">
        <v>831.3</v>
      </c>
      <c r="J4547" s="41">
        <v>1.1099999999999999E-2</v>
      </c>
      <c r="K4547" s="42">
        <v>9.2274299999999982</v>
      </c>
      <c r="L4547" s="43">
        <v>0.77049999999999974</v>
      </c>
      <c r="M4547" s="42">
        <v>7.1097348149999959</v>
      </c>
      <c r="N4547">
        <v>1</v>
      </c>
      <c r="O4547" s="43">
        <v>12</v>
      </c>
      <c r="P4547" s="42">
        <v>57</v>
      </c>
      <c r="Q4547" s="42">
        <v>10</v>
      </c>
      <c r="R4547" s="42">
        <v>1.5</v>
      </c>
    </row>
    <row r="4548" spans="1:18" x14ac:dyDescent="0.3">
      <c r="A4548" t="s">
        <v>3923</v>
      </c>
      <c r="B4548" s="17">
        <v>45132</v>
      </c>
      <c r="C4548" t="s">
        <v>3925</v>
      </c>
      <c r="D4548" t="s">
        <v>3926</v>
      </c>
      <c r="E4548" t="s">
        <v>3927</v>
      </c>
      <c r="F4548" t="s">
        <v>3931</v>
      </c>
      <c r="G4548" t="s">
        <v>3921</v>
      </c>
      <c r="H4548" t="s">
        <v>3876</v>
      </c>
      <c r="I4548">
        <v>825.89999999999986</v>
      </c>
      <c r="J4548" s="41">
        <v>6.1000000000000013E-3</v>
      </c>
      <c r="K4548" s="42">
        <v>5.0379900000000006</v>
      </c>
      <c r="L4548" s="43">
        <v>0.62099999999999989</v>
      </c>
      <c r="M4548" s="42">
        <v>3.1285917899999998</v>
      </c>
      <c r="N4548">
        <v>2</v>
      </c>
      <c r="O4548" s="43">
        <v>19.2</v>
      </c>
      <c r="P4548" s="42">
        <v>43</v>
      </c>
      <c r="Q4548" s="42">
        <v>8</v>
      </c>
      <c r="R4548" s="42">
        <v>15</v>
      </c>
    </row>
    <row r="4549" spans="1:18" x14ac:dyDescent="0.3">
      <c r="A4549" t="s">
        <v>3923</v>
      </c>
      <c r="B4549" s="17">
        <v>45133</v>
      </c>
      <c r="C4549" t="s">
        <v>3925</v>
      </c>
      <c r="D4549" t="s">
        <v>3926</v>
      </c>
      <c r="E4549" t="s">
        <v>3927</v>
      </c>
      <c r="F4549" t="s">
        <v>3931</v>
      </c>
      <c r="G4549" t="s">
        <v>3921</v>
      </c>
      <c r="H4549" t="s">
        <v>3876</v>
      </c>
      <c r="I4549">
        <v>440</v>
      </c>
      <c r="J4549" s="41">
        <v>1.2999999999999999E-2</v>
      </c>
      <c r="K4549" s="42">
        <v>5.72</v>
      </c>
      <c r="L4549" s="43">
        <v>0.23000000000000004</v>
      </c>
      <c r="M4549" s="42">
        <v>1.3156000000000001</v>
      </c>
      <c r="N4549">
        <v>1</v>
      </c>
      <c r="O4549" s="43">
        <v>40.799999999999997</v>
      </c>
      <c r="P4549" s="42">
        <v>78</v>
      </c>
      <c r="Q4549" s="42">
        <v>18</v>
      </c>
      <c r="R4549" s="42">
        <v>6</v>
      </c>
    </row>
    <row r="4550" spans="1:18" x14ac:dyDescent="0.3">
      <c r="A4550" t="s">
        <v>3923</v>
      </c>
      <c r="B4550" s="17">
        <v>45134</v>
      </c>
      <c r="C4550" t="s">
        <v>3925</v>
      </c>
      <c r="D4550" t="s">
        <v>3926</v>
      </c>
      <c r="E4550" t="s">
        <v>3927</v>
      </c>
      <c r="F4550" t="s">
        <v>3931</v>
      </c>
      <c r="G4550" t="s">
        <v>3921</v>
      </c>
      <c r="H4550" t="s">
        <v>3876</v>
      </c>
      <c r="I4550">
        <v>652.89999999999986</v>
      </c>
      <c r="J4550" s="41">
        <v>1.37E-2</v>
      </c>
      <c r="K4550" s="42">
        <v>8.9447299999999981</v>
      </c>
      <c r="L4550" s="43">
        <v>0.24149999999999999</v>
      </c>
      <c r="M4550" s="42">
        <v>2.1601522949999996</v>
      </c>
      <c r="N4550">
        <v>6</v>
      </c>
      <c r="O4550" s="43">
        <v>312</v>
      </c>
      <c r="P4550" s="42">
        <v>85</v>
      </c>
      <c r="Q4550" s="42">
        <v>4</v>
      </c>
      <c r="R4550" s="42">
        <v>12</v>
      </c>
    </row>
    <row r="4551" spans="1:18" x14ac:dyDescent="0.3">
      <c r="A4551" t="s">
        <v>3923</v>
      </c>
      <c r="B4551" s="17">
        <v>45135</v>
      </c>
      <c r="C4551" t="s">
        <v>3925</v>
      </c>
      <c r="D4551" t="s">
        <v>3926</v>
      </c>
      <c r="E4551" t="s">
        <v>3927</v>
      </c>
      <c r="F4551" t="s">
        <v>3931</v>
      </c>
      <c r="G4551" t="s">
        <v>3921</v>
      </c>
      <c r="H4551" t="s">
        <v>3876</v>
      </c>
      <c r="I4551">
        <v>1020.5999999999999</v>
      </c>
      <c r="J4551" s="41">
        <v>1.4499999999999999E-2</v>
      </c>
      <c r="K4551" s="42">
        <v>14.798699999999998</v>
      </c>
      <c r="L4551" s="43">
        <v>0.71299999999999963</v>
      </c>
      <c r="M4551" s="42">
        <v>10.551473099999994</v>
      </c>
      <c r="N4551">
        <v>2</v>
      </c>
      <c r="O4551" s="43">
        <v>36</v>
      </c>
      <c r="P4551" s="42">
        <v>62</v>
      </c>
      <c r="Q4551" s="42">
        <v>17</v>
      </c>
      <c r="R4551" s="42">
        <v>10.5</v>
      </c>
    </row>
    <row r="4552" spans="1:18" x14ac:dyDescent="0.3">
      <c r="A4552" t="s">
        <v>3923</v>
      </c>
      <c r="B4552" s="17">
        <v>45136</v>
      </c>
      <c r="C4552" t="s">
        <v>3925</v>
      </c>
      <c r="D4552" t="s">
        <v>3926</v>
      </c>
      <c r="E4552" t="s">
        <v>3927</v>
      </c>
      <c r="F4552" t="s">
        <v>3931</v>
      </c>
      <c r="G4552" t="s">
        <v>3921</v>
      </c>
      <c r="H4552" t="s">
        <v>3876</v>
      </c>
      <c r="I4552">
        <v>580.5</v>
      </c>
      <c r="J4552" s="41">
        <v>7.2999999999999992E-3</v>
      </c>
      <c r="K4552" s="42">
        <v>4.2376499999999995</v>
      </c>
      <c r="L4552" s="43">
        <v>0.50599999999999989</v>
      </c>
      <c r="M4552" s="42">
        <v>2.1442508999999994</v>
      </c>
      <c r="N4552">
        <v>2</v>
      </c>
      <c r="O4552" s="43">
        <v>26.4</v>
      </c>
      <c r="P4552" s="42">
        <v>53</v>
      </c>
      <c r="Q4552" s="42">
        <v>18</v>
      </c>
      <c r="R4552" s="42">
        <v>9</v>
      </c>
    </row>
    <row r="4553" spans="1:18" x14ac:dyDescent="0.3">
      <c r="A4553" t="s">
        <v>3923</v>
      </c>
      <c r="B4553" s="17">
        <v>45137</v>
      </c>
      <c r="C4553" t="s">
        <v>3925</v>
      </c>
      <c r="D4553" t="s">
        <v>3926</v>
      </c>
      <c r="E4553" t="s">
        <v>3927</v>
      </c>
      <c r="F4553" t="s">
        <v>3931</v>
      </c>
      <c r="G4553" t="s">
        <v>3921</v>
      </c>
      <c r="H4553" t="s">
        <v>3876</v>
      </c>
      <c r="I4553">
        <v>781.4</v>
      </c>
      <c r="J4553" s="41">
        <v>9.3999999999999986E-3</v>
      </c>
      <c r="K4553" s="42">
        <v>7.345159999999999</v>
      </c>
      <c r="L4553" s="43">
        <v>1.4259999999999997</v>
      </c>
      <c r="M4553" s="42">
        <v>10.474198159999997</v>
      </c>
      <c r="N4553">
        <v>4</v>
      </c>
      <c r="O4553" s="43">
        <v>171.6</v>
      </c>
      <c r="P4553" s="42">
        <v>59</v>
      </c>
      <c r="Q4553" s="42">
        <v>15</v>
      </c>
      <c r="R4553" s="42">
        <v>9</v>
      </c>
    </row>
    <row r="4554" spans="1:18" x14ac:dyDescent="0.3">
      <c r="A4554" t="s">
        <v>3923</v>
      </c>
      <c r="B4554" s="17">
        <v>45138</v>
      </c>
      <c r="C4554" t="s">
        <v>3925</v>
      </c>
      <c r="D4554" t="s">
        <v>3926</v>
      </c>
      <c r="E4554" t="s">
        <v>3927</v>
      </c>
      <c r="F4554" t="s">
        <v>3931</v>
      </c>
      <c r="G4554" t="s">
        <v>3921</v>
      </c>
      <c r="H4554" t="s">
        <v>3876</v>
      </c>
      <c r="I4554">
        <v>737.4</v>
      </c>
      <c r="J4554" s="41">
        <v>1.1099999999999999E-2</v>
      </c>
      <c r="K4554" s="42">
        <v>8.1851399999999988</v>
      </c>
      <c r="L4554" s="43">
        <v>0.95449999999999957</v>
      </c>
      <c r="M4554" s="42">
        <v>7.8127161299999957</v>
      </c>
      <c r="N4554">
        <v>2</v>
      </c>
      <c r="O4554" s="43">
        <v>63.599999999999994</v>
      </c>
      <c r="P4554" s="42">
        <v>68</v>
      </c>
      <c r="Q4554" s="42">
        <v>4</v>
      </c>
      <c r="R4554" s="42">
        <v>6</v>
      </c>
    </row>
    <row r="4555" spans="1:18" x14ac:dyDescent="0.3">
      <c r="A4555" t="s">
        <v>3923</v>
      </c>
      <c r="B4555" s="17">
        <v>45139</v>
      </c>
      <c r="C4555" t="s">
        <v>3925</v>
      </c>
      <c r="D4555" t="s">
        <v>3926</v>
      </c>
      <c r="E4555" t="s">
        <v>3927</v>
      </c>
      <c r="F4555" t="s">
        <v>3931</v>
      </c>
      <c r="G4555" t="s">
        <v>3921</v>
      </c>
      <c r="H4555" t="s">
        <v>3876</v>
      </c>
      <c r="I4555">
        <v>1201</v>
      </c>
      <c r="J4555" s="41">
        <v>1.04E-2</v>
      </c>
      <c r="K4555" s="42">
        <v>12.490399999999999</v>
      </c>
      <c r="L4555" s="43">
        <v>0.54049999999999998</v>
      </c>
      <c r="M4555" s="42">
        <v>6.7510611999999997</v>
      </c>
      <c r="N4555">
        <v>4</v>
      </c>
      <c r="O4555" s="43">
        <v>31.2</v>
      </c>
      <c r="P4555" s="42">
        <v>75</v>
      </c>
      <c r="Q4555" s="42">
        <v>17</v>
      </c>
      <c r="R4555" s="42">
        <v>9</v>
      </c>
    </row>
    <row r="4556" spans="1:18" x14ac:dyDescent="0.3">
      <c r="A4556" t="s">
        <v>3923</v>
      </c>
      <c r="B4556" s="17">
        <v>45140</v>
      </c>
      <c r="C4556" t="s">
        <v>3925</v>
      </c>
      <c r="D4556" t="s">
        <v>3926</v>
      </c>
      <c r="E4556" t="s">
        <v>3927</v>
      </c>
      <c r="F4556" t="s">
        <v>3931</v>
      </c>
      <c r="G4556" t="s">
        <v>3921</v>
      </c>
      <c r="H4556" t="s">
        <v>3876</v>
      </c>
      <c r="I4556">
        <v>1092.8999999999999</v>
      </c>
      <c r="J4556" s="41">
        <v>7.7999999999999996E-3</v>
      </c>
      <c r="K4556" s="42">
        <v>8.5246199999999988</v>
      </c>
      <c r="L4556" s="43">
        <v>1.1729999999999996</v>
      </c>
      <c r="M4556" s="42">
        <v>9.999379259999996</v>
      </c>
      <c r="N4556">
        <v>3</v>
      </c>
      <c r="O4556" s="43">
        <v>82.8</v>
      </c>
      <c r="P4556" s="42">
        <v>60</v>
      </c>
      <c r="Q4556" s="42">
        <v>2</v>
      </c>
      <c r="R4556" s="42">
        <v>10.5</v>
      </c>
    </row>
    <row r="4557" spans="1:18" x14ac:dyDescent="0.3">
      <c r="A4557" t="s">
        <v>3923</v>
      </c>
      <c r="B4557" s="17">
        <v>45141</v>
      </c>
      <c r="C4557" t="s">
        <v>3925</v>
      </c>
      <c r="D4557" t="s">
        <v>3926</v>
      </c>
      <c r="E4557" t="s">
        <v>3927</v>
      </c>
      <c r="F4557" t="s">
        <v>3931</v>
      </c>
      <c r="G4557" t="s">
        <v>3921</v>
      </c>
      <c r="H4557" t="s">
        <v>3876</v>
      </c>
      <c r="I4557">
        <v>1109.1999999999998</v>
      </c>
      <c r="J4557" s="41">
        <v>1.3000000000000001E-2</v>
      </c>
      <c r="K4557" s="42">
        <v>14.419599999999999</v>
      </c>
      <c r="L4557" s="43">
        <v>0.82799999999999963</v>
      </c>
      <c r="M4557" s="42">
        <v>11.939428799999995</v>
      </c>
      <c r="N4557">
        <v>3</v>
      </c>
      <c r="O4557" s="43">
        <v>26.4</v>
      </c>
      <c r="P4557" s="42">
        <v>48</v>
      </c>
      <c r="Q4557" s="42">
        <v>8</v>
      </c>
      <c r="R4557" s="42">
        <v>12</v>
      </c>
    </row>
    <row r="4558" spans="1:18" x14ac:dyDescent="0.3">
      <c r="A4558" t="s">
        <v>3923</v>
      </c>
      <c r="B4558" s="17">
        <v>45142</v>
      </c>
      <c r="C4558" t="s">
        <v>3925</v>
      </c>
      <c r="D4558" t="s">
        <v>3926</v>
      </c>
      <c r="E4558" t="s">
        <v>3927</v>
      </c>
      <c r="F4558" t="s">
        <v>3931</v>
      </c>
      <c r="G4558" t="s">
        <v>3921</v>
      </c>
      <c r="H4558" t="s">
        <v>3876</v>
      </c>
      <c r="I4558">
        <v>789.3</v>
      </c>
      <c r="J4558" s="41">
        <v>1.38E-2</v>
      </c>
      <c r="K4558" s="42">
        <v>10.892339999999999</v>
      </c>
      <c r="L4558" s="43">
        <v>0.23000000000000007</v>
      </c>
      <c r="M4558" s="42">
        <v>2.5052382000000004</v>
      </c>
      <c r="N4558">
        <v>3</v>
      </c>
      <c r="O4558" s="43">
        <v>166.79999999999998</v>
      </c>
      <c r="P4558" s="42">
        <v>82</v>
      </c>
      <c r="Q4558" s="42">
        <v>12</v>
      </c>
      <c r="R4558" s="42">
        <v>7.5</v>
      </c>
    </row>
    <row r="4559" spans="1:18" x14ac:dyDescent="0.3">
      <c r="A4559" t="s">
        <v>3923</v>
      </c>
      <c r="B4559" s="17">
        <v>45143</v>
      </c>
      <c r="C4559" t="s">
        <v>3925</v>
      </c>
      <c r="D4559" t="s">
        <v>3926</v>
      </c>
      <c r="E4559" t="s">
        <v>3927</v>
      </c>
      <c r="F4559" t="s">
        <v>3931</v>
      </c>
      <c r="G4559" t="s">
        <v>3921</v>
      </c>
      <c r="H4559" t="s">
        <v>3876</v>
      </c>
      <c r="I4559">
        <v>311.89999999999998</v>
      </c>
      <c r="J4559" s="41">
        <v>9.5999999999999974E-3</v>
      </c>
      <c r="K4559" s="42">
        <v>2.9942399999999991</v>
      </c>
      <c r="L4559" s="43">
        <v>1.2419999999999998</v>
      </c>
      <c r="M4559" s="42">
        <v>3.7188460799999983</v>
      </c>
      <c r="N4559">
        <v>2</v>
      </c>
      <c r="O4559" s="43">
        <v>1.2</v>
      </c>
      <c r="P4559" s="42">
        <v>61</v>
      </c>
      <c r="Q4559" s="42">
        <v>14</v>
      </c>
      <c r="R4559" s="42">
        <v>1.5</v>
      </c>
    </row>
    <row r="4560" spans="1:18" x14ac:dyDescent="0.3">
      <c r="A4560" t="s">
        <v>3923</v>
      </c>
      <c r="B4560" s="17">
        <v>45144</v>
      </c>
      <c r="C4560" t="s">
        <v>3925</v>
      </c>
      <c r="D4560" t="s">
        <v>3926</v>
      </c>
      <c r="E4560" t="s">
        <v>3927</v>
      </c>
      <c r="F4560" t="s">
        <v>3931</v>
      </c>
      <c r="G4560" t="s">
        <v>3921</v>
      </c>
      <c r="H4560" t="s">
        <v>3876</v>
      </c>
      <c r="I4560">
        <v>794.89999999999986</v>
      </c>
      <c r="J4560" s="41">
        <v>1.21E-2</v>
      </c>
      <c r="K4560" s="42">
        <v>9.6182899999999982</v>
      </c>
      <c r="L4560" s="43">
        <v>1.1499999999999997</v>
      </c>
      <c r="M4560" s="42">
        <v>11.061033499999995</v>
      </c>
      <c r="N4560">
        <v>2</v>
      </c>
      <c r="O4560" s="43">
        <v>43.199999999999996</v>
      </c>
      <c r="P4560" s="42">
        <v>83</v>
      </c>
      <c r="Q4560" s="42">
        <v>4</v>
      </c>
      <c r="R4560" s="42">
        <v>13.5</v>
      </c>
    </row>
    <row r="4561" spans="1:18" x14ac:dyDescent="0.3">
      <c r="A4561" t="s">
        <v>3923</v>
      </c>
      <c r="B4561" s="17">
        <v>45145</v>
      </c>
      <c r="C4561" t="s">
        <v>3925</v>
      </c>
      <c r="D4561" t="s">
        <v>3926</v>
      </c>
      <c r="E4561" t="s">
        <v>3927</v>
      </c>
      <c r="F4561" t="s">
        <v>3931</v>
      </c>
      <c r="G4561" t="s">
        <v>3921</v>
      </c>
      <c r="H4561" t="s">
        <v>3876</v>
      </c>
      <c r="I4561">
        <v>710.7</v>
      </c>
      <c r="J4561" s="41">
        <v>1.14E-2</v>
      </c>
      <c r="K4561" s="42">
        <v>8.1019800000000011</v>
      </c>
      <c r="L4561" s="43">
        <v>0.96599999999999964</v>
      </c>
      <c r="M4561" s="42">
        <v>7.8265126799999978</v>
      </c>
      <c r="N4561">
        <v>6</v>
      </c>
      <c r="O4561" s="43">
        <v>262.8</v>
      </c>
      <c r="P4561" s="42">
        <v>78</v>
      </c>
      <c r="Q4561" s="42">
        <v>6</v>
      </c>
      <c r="R4561" s="42">
        <v>9</v>
      </c>
    </row>
    <row r="4562" spans="1:18" x14ac:dyDescent="0.3">
      <c r="A4562" t="s">
        <v>3923</v>
      </c>
      <c r="B4562" s="17">
        <v>45146</v>
      </c>
      <c r="C4562" t="s">
        <v>3925</v>
      </c>
      <c r="D4562" t="s">
        <v>3926</v>
      </c>
      <c r="E4562" t="s">
        <v>3927</v>
      </c>
      <c r="F4562" t="s">
        <v>3931</v>
      </c>
      <c r="G4562" t="s">
        <v>3921</v>
      </c>
      <c r="H4562" t="s">
        <v>3876</v>
      </c>
      <c r="I4562">
        <v>431.9</v>
      </c>
      <c r="J4562" s="41">
        <v>8.8000000000000005E-3</v>
      </c>
      <c r="K4562" s="42">
        <v>3.8007200000000001</v>
      </c>
      <c r="L4562" s="43">
        <v>1.3915</v>
      </c>
      <c r="M4562" s="42">
        <v>5.2887018799999996</v>
      </c>
      <c r="N4562">
        <v>4</v>
      </c>
      <c r="O4562" s="43">
        <v>333.59999999999997</v>
      </c>
      <c r="P4562" s="42">
        <v>57</v>
      </c>
      <c r="Q4562" s="42">
        <v>11</v>
      </c>
      <c r="R4562" s="42">
        <v>19.5</v>
      </c>
    </row>
    <row r="4563" spans="1:18" x14ac:dyDescent="0.3">
      <c r="A4563" t="s">
        <v>3923</v>
      </c>
      <c r="B4563" s="17">
        <v>45147</v>
      </c>
      <c r="C4563" t="s">
        <v>3925</v>
      </c>
      <c r="D4563" t="s">
        <v>3926</v>
      </c>
      <c r="E4563" t="s">
        <v>3927</v>
      </c>
      <c r="F4563" t="s">
        <v>3931</v>
      </c>
      <c r="G4563" t="s">
        <v>3921</v>
      </c>
      <c r="H4563" t="s">
        <v>3876</v>
      </c>
      <c r="I4563">
        <v>336</v>
      </c>
      <c r="J4563" s="41">
        <v>1.15E-2</v>
      </c>
      <c r="K4563" s="42">
        <v>3.8639999999999999</v>
      </c>
      <c r="L4563" s="43">
        <v>1.4949999999999997</v>
      </c>
      <c r="M4563" s="42">
        <v>5.7766799999999989</v>
      </c>
      <c r="N4563">
        <v>5</v>
      </c>
      <c r="O4563" s="43">
        <v>283.2</v>
      </c>
      <c r="P4563" s="42">
        <v>38</v>
      </c>
      <c r="Q4563" s="42">
        <v>9</v>
      </c>
      <c r="R4563" s="42">
        <v>12</v>
      </c>
    </row>
    <row r="4564" spans="1:18" x14ac:dyDescent="0.3">
      <c r="A4564" t="s">
        <v>3923</v>
      </c>
      <c r="B4564" s="17">
        <v>45148</v>
      </c>
      <c r="C4564" t="s">
        <v>3925</v>
      </c>
      <c r="D4564" t="s">
        <v>3926</v>
      </c>
      <c r="E4564" t="s">
        <v>3927</v>
      </c>
      <c r="F4564" t="s">
        <v>3931</v>
      </c>
      <c r="G4564" t="s">
        <v>3921</v>
      </c>
      <c r="H4564" t="s">
        <v>3876</v>
      </c>
      <c r="I4564">
        <v>578.20000000000005</v>
      </c>
      <c r="J4564" s="41">
        <v>1.17E-2</v>
      </c>
      <c r="K4564" s="42">
        <v>6.7649400000000011</v>
      </c>
      <c r="L4564" s="43">
        <v>1.0579999999999998</v>
      </c>
      <c r="M4564" s="42">
        <v>7.1573065199999997</v>
      </c>
      <c r="N4564">
        <v>2</v>
      </c>
      <c r="O4564" s="43">
        <v>18</v>
      </c>
      <c r="P4564" s="42">
        <v>53</v>
      </c>
      <c r="Q4564" s="42">
        <v>19</v>
      </c>
      <c r="R4564" s="42">
        <v>6</v>
      </c>
    </row>
    <row r="4565" spans="1:18" x14ac:dyDescent="0.3">
      <c r="A4565" t="s">
        <v>3923</v>
      </c>
      <c r="B4565" s="17">
        <v>45149</v>
      </c>
      <c r="C4565" t="s">
        <v>3925</v>
      </c>
      <c r="D4565" t="s">
        <v>3926</v>
      </c>
      <c r="E4565" t="s">
        <v>3927</v>
      </c>
      <c r="F4565" t="s">
        <v>3931</v>
      </c>
      <c r="G4565" t="s">
        <v>3921</v>
      </c>
      <c r="H4565" t="s">
        <v>3876</v>
      </c>
      <c r="I4565">
        <v>911.89999999999986</v>
      </c>
      <c r="J4565" s="41">
        <v>9.7999999999999997E-3</v>
      </c>
      <c r="K4565" s="42">
        <v>8.9366199999999978</v>
      </c>
      <c r="L4565" s="43">
        <v>0.34500000000000003</v>
      </c>
      <c r="M4565" s="42">
        <v>3.0831338999999995</v>
      </c>
      <c r="N4565">
        <v>1</v>
      </c>
      <c r="O4565" s="43">
        <v>8.4</v>
      </c>
      <c r="P4565" s="42">
        <v>73</v>
      </c>
      <c r="Q4565" s="42">
        <v>12</v>
      </c>
      <c r="R4565" s="42">
        <v>12</v>
      </c>
    </row>
    <row r="4566" spans="1:18" x14ac:dyDescent="0.3">
      <c r="A4566" t="s">
        <v>3923</v>
      </c>
      <c r="B4566" s="17">
        <v>45150</v>
      </c>
      <c r="C4566" t="s">
        <v>3925</v>
      </c>
      <c r="D4566" t="s">
        <v>3926</v>
      </c>
      <c r="E4566" t="s">
        <v>3927</v>
      </c>
      <c r="F4566" t="s">
        <v>3931</v>
      </c>
      <c r="G4566" t="s">
        <v>3921</v>
      </c>
      <c r="H4566" t="s">
        <v>3876</v>
      </c>
      <c r="I4566">
        <v>907.09999999999991</v>
      </c>
      <c r="J4566" s="41">
        <v>1.04E-2</v>
      </c>
      <c r="K4566" s="42">
        <v>9.4338399999999982</v>
      </c>
      <c r="L4566" s="43">
        <v>0.56349999999999989</v>
      </c>
      <c r="M4566" s="42">
        <v>5.3159688399999983</v>
      </c>
      <c r="N4566">
        <v>1</v>
      </c>
      <c r="O4566" s="43">
        <v>37.199999999999996</v>
      </c>
      <c r="P4566" s="42">
        <v>85</v>
      </c>
      <c r="Q4566" s="42">
        <v>7</v>
      </c>
      <c r="R4566" s="42">
        <v>7.5</v>
      </c>
    </row>
    <row r="4567" spans="1:18" x14ac:dyDescent="0.3">
      <c r="A4567" t="s">
        <v>3923</v>
      </c>
      <c r="B4567" s="17">
        <v>45151</v>
      </c>
      <c r="C4567" t="s">
        <v>3925</v>
      </c>
      <c r="D4567" t="s">
        <v>3926</v>
      </c>
      <c r="E4567" t="s">
        <v>3927</v>
      </c>
      <c r="F4567" t="s">
        <v>3931</v>
      </c>
      <c r="G4567" t="s">
        <v>3921</v>
      </c>
      <c r="H4567" t="s">
        <v>3876</v>
      </c>
      <c r="I4567">
        <v>595.4</v>
      </c>
      <c r="J4567" s="41">
        <v>7.1999999999999989E-3</v>
      </c>
      <c r="K4567" s="42">
        <v>4.2868799999999991</v>
      </c>
      <c r="L4567" s="43">
        <v>0.23000000000000007</v>
      </c>
      <c r="M4567" s="42">
        <v>0.98598240000000004</v>
      </c>
      <c r="N4567">
        <v>5</v>
      </c>
      <c r="O4567" s="43">
        <v>334.8</v>
      </c>
      <c r="P4567" s="42">
        <v>45</v>
      </c>
      <c r="Q4567" s="42">
        <v>8</v>
      </c>
      <c r="R4567" s="42">
        <v>9</v>
      </c>
    </row>
    <row r="4568" spans="1:18" x14ac:dyDescent="0.3">
      <c r="A4568" t="s">
        <v>3923</v>
      </c>
      <c r="B4568" s="17">
        <v>45152</v>
      </c>
      <c r="C4568" t="s">
        <v>3925</v>
      </c>
      <c r="D4568" t="s">
        <v>3926</v>
      </c>
      <c r="E4568" t="s">
        <v>3927</v>
      </c>
      <c r="F4568" t="s">
        <v>3931</v>
      </c>
      <c r="G4568" t="s">
        <v>3921</v>
      </c>
      <c r="H4568" t="s">
        <v>3876</v>
      </c>
      <c r="I4568">
        <v>812.3</v>
      </c>
      <c r="J4568" s="41">
        <v>4.1999999999999997E-3</v>
      </c>
      <c r="K4568" s="42">
        <v>3.4116599999999995</v>
      </c>
      <c r="L4568" s="43">
        <v>1.4604999999999995</v>
      </c>
      <c r="M4568" s="42">
        <v>4.9827294299999974</v>
      </c>
      <c r="N4568">
        <v>5</v>
      </c>
      <c r="O4568" s="43">
        <v>232.79999999999998</v>
      </c>
      <c r="P4568" s="42">
        <v>64</v>
      </c>
      <c r="Q4568" s="42">
        <v>7</v>
      </c>
      <c r="R4568" s="42">
        <v>3</v>
      </c>
    </row>
    <row r="4569" spans="1:18" x14ac:dyDescent="0.3">
      <c r="A4569" t="s">
        <v>3923</v>
      </c>
      <c r="B4569" s="17">
        <v>45153</v>
      </c>
      <c r="C4569" t="s">
        <v>3925</v>
      </c>
      <c r="D4569" t="s">
        <v>3926</v>
      </c>
      <c r="E4569" t="s">
        <v>3927</v>
      </c>
      <c r="F4569" t="s">
        <v>3931</v>
      </c>
      <c r="G4569" t="s">
        <v>3921</v>
      </c>
      <c r="H4569" t="s">
        <v>3876</v>
      </c>
      <c r="I4569">
        <v>1047.8</v>
      </c>
      <c r="J4569" s="41">
        <v>1.0600000000000002E-2</v>
      </c>
      <c r="K4569" s="42">
        <v>11.106680000000001</v>
      </c>
      <c r="L4569" s="43">
        <v>0.28749999999999998</v>
      </c>
      <c r="M4569" s="42">
        <v>3.1931704999999999</v>
      </c>
      <c r="N4569">
        <v>3</v>
      </c>
      <c r="O4569" s="43">
        <v>255.6</v>
      </c>
      <c r="P4569" s="42">
        <v>55</v>
      </c>
      <c r="Q4569" s="42">
        <v>5</v>
      </c>
      <c r="R4569" s="42">
        <v>1.5</v>
      </c>
    </row>
    <row r="4570" spans="1:18" x14ac:dyDescent="0.3">
      <c r="A4570" t="s">
        <v>3923</v>
      </c>
      <c r="B4570" s="17">
        <v>45154</v>
      </c>
      <c r="C4570" t="s">
        <v>3925</v>
      </c>
      <c r="D4570" t="s">
        <v>3926</v>
      </c>
      <c r="E4570" t="s">
        <v>3927</v>
      </c>
      <c r="F4570" t="s">
        <v>3931</v>
      </c>
      <c r="G4570" t="s">
        <v>3921</v>
      </c>
      <c r="H4570" t="s">
        <v>3876</v>
      </c>
      <c r="I4570">
        <v>416.79999999999995</v>
      </c>
      <c r="J4570" s="41">
        <v>9.8999999999999991E-3</v>
      </c>
      <c r="K4570" s="42">
        <v>4.1263199999999989</v>
      </c>
      <c r="L4570" s="43">
        <v>1.0004999999999997</v>
      </c>
      <c r="M4570" s="42">
        <v>4.1283831599999976</v>
      </c>
      <c r="N4570">
        <v>6</v>
      </c>
      <c r="O4570" s="43">
        <v>384</v>
      </c>
      <c r="P4570" s="42">
        <v>53</v>
      </c>
      <c r="Q4570" s="42">
        <v>18</v>
      </c>
      <c r="R4570" s="42">
        <v>3</v>
      </c>
    </row>
    <row r="4571" spans="1:18" x14ac:dyDescent="0.3">
      <c r="A4571" t="s">
        <v>3923</v>
      </c>
      <c r="B4571" s="17">
        <v>45155</v>
      </c>
      <c r="C4571" t="s">
        <v>3925</v>
      </c>
      <c r="D4571" t="s">
        <v>3926</v>
      </c>
      <c r="E4571" t="s">
        <v>3927</v>
      </c>
      <c r="F4571" t="s">
        <v>3931</v>
      </c>
      <c r="G4571" t="s">
        <v>3921</v>
      </c>
      <c r="H4571" t="s">
        <v>3876</v>
      </c>
      <c r="I4571">
        <v>582.19999999999982</v>
      </c>
      <c r="J4571" s="41">
        <v>1.0599999999999998E-2</v>
      </c>
      <c r="K4571" s="42">
        <v>6.171319999999997</v>
      </c>
      <c r="L4571" s="43">
        <v>0.98899999999999966</v>
      </c>
      <c r="M4571" s="42">
        <v>6.1034354799999946</v>
      </c>
      <c r="N4571">
        <v>1</v>
      </c>
      <c r="O4571" s="43">
        <v>25.2</v>
      </c>
      <c r="P4571" s="42">
        <v>59</v>
      </c>
      <c r="Q4571" s="42">
        <v>16</v>
      </c>
      <c r="R4571" s="42">
        <v>1.5</v>
      </c>
    </row>
    <row r="4572" spans="1:18" x14ac:dyDescent="0.3">
      <c r="A4572" t="s">
        <v>3923</v>
      </c>
      <c r="B4572" s="17">
        <v>45156</v>
      </c>
      <c r="C4572" t="s">
        <v>3925</v>
      </c>
      <c r="D4572" t="s">
        <v>3926</v>
      </c>
      <c r="E4572" t="s">
        <v>3927</v>
      </c>
      <c r="F4572" t="s">
        <v>3931</v>
      </c>
      <c r="G4572" t="s">
        <v>3921</v>
      </c>
      <c r="H4572" t="s">
        <v>3876</v>
      </c>
      <c r="I4572">
        <v>1087.8999999999999</v>
      </c>
      <c r="J4572" s="41">
        <v>4.1000000000000003E-3</v>
      </c>
      <c r="K4572" s="42">
        <v>4.4603899999999994</v>
      </c>
      <c r="L4572" s="43">
        <v>1.2304999999999997</v>
      </c>
      <c r="M4572" s="42">
        <v>5.4885098949999982</v>
      </c>
      <c r="N4572">
        <v>1</v>
      </c>
      <c r="O4572" s="43">
        <v>26.4</v>
      </c>
      <c r="P4572" s="42">
        <v>45</v>
      </c>
      <c r="Q4572" s="42">
        <v>3</v>
      </c>
      <c r="R4572" s="42">
        <v>4.5</v>
      </c>
    </row>
    <row r="4573" spans="1:18" x14ac:dyDescent="0.3">
      <c r="A4573" t="s">
        <v>3923</v>
      </c>
      <c r="B4573" s="17">
        <v>45157</v>
      </c>
      <c r="C4573" t="s">
        <v>3925</v>
      </c>
      <c r="D4573" t="s">
        <v>3926</v>
      </c>
      <c r="E4573" t="s">
        <v>3927</v>
      </c>
      <c r="F4573" t="s">
        <v>3931</v>
      </c>
      <c r="G4573" t="s">
        <v>3921</v>
      </c>
      <c r="H4573" t="s">
        <v>3876</v>
      </c>
      <c r="I4573">
        <v>988</v>
      </c>
      <c r="J4573" s="41">
        <v>1.2400000000000001E-2</v>
      </c>
      <c r="K4573" s="42">
        <v>12.251200000000001</v>
      </c>
      <c r="L4573" s="43">
        <v>0.253</v>
      </c>
      <c r="M4573" s="42">
        <v>3.0995536000000001</v>
      </c>
      <c r="N4573">
        <v>2</v>
      </c>
      <c r="O4573" s="43">
        <v>62.4</v>
      </c>
      <c r="P4573" s="42">
        <v>45</v>
      </c>
      <c r="Q4573" s="42">
        <v>7</v>
      </c>
      <c r="R4573" s="42">
        <v>7.5</v>
      </c>
    </row>
    <row r="4574" spans="1:18" x14ac:dyDescent="0.3">
      <c r="A4574" t="s">
        <v>3923</v>
      </c>
      <c r="B4574" s="17">
        <v>45158</v>
      </c>
      <c r="C4574" t="s">
        <v>3925</v>
      </c>
      <c r="D4574" t="s">
        <v>3926</v>
      </c>
      <c r="E4574" t="s">
        <v>3927</v>
      </c>
      <c r="F4574" t="s">
        <v>3931</v>
      </c>
      <c r="G4574" t="s">
        <v>3921</v>
      </c>
      <c r="H4574" t="s">
        <v>3876</v>
      </c>
      <c r="I4574">
        <v>988.5</v>
      </c>
      <c r="J4574" s="41">
        <v>1.0200000000000001E-2</v>
      </c>
      <c r="K4574" s="42">
        <v>10.082700000000001</v>
      </c>
      <c r="L4574" s="43">
        <v>1.2994999999999999</v>
      </c>
      <c r="M4574" s="42">
        <v>13.10246865</v>
      </c>
      <c r="N4574">
        <v>5</v>
      </c>
      <c r="O4574" s="43">
        <v>273.59999999999997</v>
      </c>
      <c r="P4574" s="42">
        <v>76</v>
      </c>
      <c r="Q4574" s="42">
        <v>15</v>
      </c>
      <c r="R4574" s="42">
        <v>6</v>
      </c>
    </row>
    <row r="4575" spans="1:18" x14ac:dyDescent="0.3">
      <c r="A4575" t="s">
        <v>3923</v>
      </c>
      <c r="B4575" s="17">
        <v>45159</v>
      </c>
      <c r="C4575" t="s">
        <v>3925</v>
      </c>
      <c r="D4575" t="s">
        <v>3926</v>
      </c>
      <c r="E4575" t="s">
        <v>3927</v>
      </c>
      <c r="F4575" t="s">
        <v>3931</v>
      </c>
      <c r="G4575" t="s">
        <v>3921</v>
      </c>
      <c r="H4575" t="s">
        <v>3876</v>
      </c>
      <c r="I4575">
        <v>769.99999999999989</v>
      </c>
      <c r="J4575" s="41">
        <v>7.5000000000000006E-3</v>
      </c>
      <c r="K4575" s="42">
        <v>5.7749999999999995</v>
      </c>
      <c r="L4575" s="43">
        <v>1.1844999999999994</v>
      </c>
      <c r="M4575" s="42">
        <v>6.8404874999999965</v>
      </c>
      <c r="N4575">
        <v>2</v>
      </c>
      <c r="O4575" s="43">
        <v>8.4</v>
      </c>
      <c r="P4575" s="42">
        <v>39</v>
      </c>
      <c r="Q4575" s="42">
        <v>15</v>
      </c>
      <c r="R4575" s="42">
        <v>1.5</v>
      </c>
    </row>
    <row r="4576" spans="1:18" x14ac:dyDescent="0.3">
      <c r="A4576" t="s">
        <v>3923</v>
      </c>
      <c r="B4576" s="17">
        <v>45160</v>
      </c>
      <c r="C4576" t="s">
        <v>3925</v>
      </c>
      <c r="D4576" t="s">
        <v>3926</v>
      </c>
      <c r="E4576" t="s">
        <v>3927</v>
      </c>
      <c r="F4576" t="s">
        <v>3931</v>
      </c>
      <c r="G4576" t="s">
        <v>3921</v>
      </c>
      <c r="H4576" t="s">
        <v>3876</v>
      </c>
      <c r="I4576">
        <v>970.19999999999982</v>
      </c>
      <c r="J4576" s="41">
        <v>1.5699999999999999E-2</v>
      </c>
      <c r="K4576" s="42">
        <v>15.232139999999996</v>
      </c>
      <c r="L4576" s="43">
        <v>1.4374999999999993</v>
      </c>
      <c r="M4576" s="42">
        <v>21.896201249999983</v>
      </c>
      <c r="N4576">
        <v>6</v>
      </c>
      <c r="O4576" s="43">
        <v>240</v>
      </c>
      <c r="P4576" s="42">
        <v>63</v>
      </c>
      <c r="Q4576" s="42">
        <v>13</v>
      </c>
      <c r="R4576" s="42">
        <v>0</v>
      </c>
    </row>
    <row r="4577" spans="1:18" x14ac:dyDescent="0.3">
      <c r="A4577" t="s">
        <v>3923</v>
      </c>
      <c r="B4577" s="17">
        <v>45161</v>
      </c>
      <c r="C4577" t="s">
        <v>3925</v>
      </c>
      <c r="D4577" t="s">
        <v>3926</v>
      </c>
      <c r="E4577" t="s">
        <v>3927</v>
      </c>
      <c r="F4577" t="s">
        <v>3931</v>
      </c>
      <c r="G4577" t="s">
        <v>3921</v>
      </c>
      <c r="H4577" t="s">
        <v>3876</v>
      </c>
      <c r="I4577">
        <v>734.8</v>
      </c>
      <c r="J4577" s="41">
        <v>8.3999999999999995E-3</v>
      </c>
      <c r="K4577" s="42">
        <v>6.1723199999999991</v>
      </c>
      <c r="L4577" s="43">
        <v>1.1499999999999995</v>
      </c>
      <c r="M4577" s="42">
        <v>7.0981679999999958</v>
      </c>
      <c r="N4577">
        <v>2</v>
      </c>
      <c r="O4577" s="43">
        <v>18</v>
      </c>
      <c r="P4577" s="42">
        <v>43</v>
      </c>
      <c r="Q4577" s="42">
        <v>16</v>
      </c>
      <c r="R4577" s="42">
        <v>4.5</v>
      </c>
    </row>
    <row r="4578" spans="1:18" x14ac:dyDescent="0.3">
      <c r="A4578" t="s">
        <v>3923</v>
      </c>
      <c r="B4578" s="17">
        <v>45162</v>
      </c>
      <c r="C4578" t="s">
        <v>3925</v>
      </c>
      <c r="D4578" t="s">
        <v>3926</v>
      </c>
      <c r="E4578" t="s">
        <v>3927</v>
      </c>
      <c r="F4578" t="s">
        <v>3931</v>
      </c>
      <c r="G4578" t="s">
        <v>3921</v>
      </c>
      <c r="H4578" t="s">
        <v>3876</v>
      </c>
      <c r="I4578">
        <v>728.4</v>
      </c>
      <c r="J4578" s="41">
        <v>8.9999999999999993E-3</v>
      </c>
      <c r="K4578" s="42">
        <v>6.5555999999999992</v>
      </c>
      <c r="L4578" s="43">
        <v>0.14949999999999999</v>
      </c>
      <c r="M4578" s="42">
        <v>0.98006219999999988</v>
      </c>
      <c r="N4578">
        <v>3</v>
      </c>
      <c r="O4578" s="43">
        <v>138</v>
      </c>
      <c r="P4578" s="42">
        <v>66</v>
      </c>
      <c r="Q4578" s="42">
        <v>18</v>
      </c>
      <c r="R4578" s="42">
        <v>9</v>
      </c>
    </row>
    <row r="4579" spans="1:18" x14ac:dyDescent="0.3">
      <c r="A4579" t="s">
        <v>3923</v>
      </c>
      <c r="B4579" s="17">
        <v>45163</v>
      </c>
      <c r="C4579" t="s">
        <v>3925</v>
      </c>
      <c r="D4579" t="s">
        <v>3926</v>
      </c>
      <c r="E4579" t="s">
        <v>3927</v>
      </c>
      <c r="F4579" t="s">
        <v>3931</v>
      </c>
      <c r="G4579" t="s">
        <v>3921</v>
      </c>
      <c r="H4579" t="s">
        <v>3876</v>
      </c>
      <c r="I4579">
        <v>786.3</v>
      </c>
      <c r="J4579" s="41">
        <v>1.1399999999999999E-2</v>
      </c>
      <c r="K4579" s="42">
        <v>8.9638199999999983</v>
      </c>
      <c r="L4579" s="43">
        <v>0.66699999999999982</v>
      </c>
      <c r="M4579" s="42">
        <v>5.9788679399999971</v>
      </c>
      <c r="N4579">
        <v>1</v>
      </c>
      <c r="O4579" s="43">
        <v>1.2</v>
      </c>
      <c r="P4579" s="42">
        <v>34</v>
      </c>
      <c r="Q4579" s="42">
        <v>9</v>
      </c>
      <c r="R4579" s="42">
        <v>12</v>
      </c>
    </row>
    <row r="4580" spans="1:18" x14ac:dyDescent="0.3">
      <c r="A4580" t="s">
        <v>3923</v>
      </c>
      <c r="B4580" s="17">
        <v>45164</v>
      </c>
      <c r="C4580" t="s">
        <v>3925</v>
      </c>
      <c r="D4580" t="s">
        <v>3926</v>
      </c>
      <c r="E4580" t="s">
        <v>3927</v>
      </c>
      <c r="F4580" t="s">
        <v>3931</v>
      </c>
      <c r="G4580" t="s">
        <v>3921</v>
      </c>
      <c r="H4580" t="s">
        <v>3876</v>
      </c>
      <c r="I4580">
        <v>1103</v>
      </c>
      <c r="J4580" s="41">
        <v>1.1900000000000001E-2</v>
      </c>
      <c r="K4580" s="42">
        <v>13.1257</v>
      </c>
      <c r="L4580" s="43">
        <v>0.67849999999999977</v>
      </c>
      <c r="M4580" s="42">
        <v>8.9057874499999965</v>
      </c>
      <c r="N4580">
        <v>4</v>
      </c>
      <c r="O4580" s="43">
        <v>306</v>
      </c>
      <c r="P4580" s="42">
        <v>39</v>
      </c>
      <c r="Q4580" s="42">
        <v>13</v>
      </c>
      <c r="R4580" s="42">
        <v>9</v>
      </c>
    </row>
    <row r="4581" spans="1:18" x14ac:dyDescent="0.3">
      <c r="A4581" t="s">
        <v>3923</v>
      </c>
      <c r="B4581" s="17">
        <v>45165</v>
      </c>
      <c r="C4581" t="s">
        <v>3925</v>
      </c>
      <c r="D4581" t="s">
        <v>3926</v>
      </c>
      <c r="E4581" t="s">
        <v>3927</v>
      </c>
      <c r="F4581" t="s">
        <v>3931</v>
      </c>
      <c r="G4581" t="s">
        <v>3921</v>
      </c>
      <c r="H4581" t="s">
        <v>3876</v>
      </c>
      <c r="I4581">
        <v>653.79999999999995</v>
      </c>
      <c r="J4581" s="41">
        <v>1.1099999999999999E-2</v>
      </c>
      <c r="K4581" s="42">
        <v>7.2571799999999991</v>
      </c>
      <c r="L4581" s="43">
        <v>1.4834999999999996</v>
      </c>
      <c r="M4581" s="42">
        <v>10.766026529999996</v>
      </c>
      <c r="N4581">
        <v>4</v>
      </c>
      <c r="O4581" s="43">
        <v>188.4</v>
      </c>
      <c r="P4581" s="42">
        <v>60</v>
      </c>
      <c r="Q4581" s="42">
        <v>7</v>
      </c>
      <c r="R4581" s="42">
        <v>12</v>
      </c>
    </row>
    <row r="4582" spans="1:18" x14ac:dyDescent="0.3">
      <c r="A4582" t="s">
        <v>3923</v>
      </c>
      <c r="B4582" s="17">
        <v>45166</v>
      </c>
      <c r="C4582" t="s">
        <v>3925</v>
      </c>
      <c r="D4582" t="s">
        <v>3926</v>
      </c>
      <c r="E4582" t="s">
        <v>3927</v>
      </c>
      <c r="F4582" t="s">
        <v>3931</v>
      </c>
      <c r="G4582" t="s">
        <v>3921</v>
      </c>
      <c r="H4582" t="s">
        <v>3876</v>
      </c>
      <c r="I4582">
        <v>1016.0999999999999</v>
      </c>
      <c r="J4582" s="41">
        <v>8.6E-3</v>
      </c>
      <c r="K4582" s="42">
        <v>8.7384599999999999</v>
      </c>
      <c r="L4582" s="43">
        <v>1.0349999999999999</v>
      </c>
      <c r="M4582" s="42">
        <v>9.0443061</v>
      </c>
      <c r="N4582">
        <v>2</v>
      </c>
      <c r="O4582" s="43">
        <v>19.2</v>
      </c>
      <c r="P4582" s="42">
        <v>40</v>
      </c>
      <c r="Q4582" s="42">
        <v>8</v>
      </c>
      <c r="R4582" s="42">
        <v>4.5</v>
      </c>
    </row>
    <row r="4583" spans="1:18" x14ac:dyDescent="0.3">
      <c r="A4583" t="s">
        <v>3923</v>
      </c>
      <c r="B4583" s="17">
        <v>45167</v>
      </c>
      <c r="C4583" t="s">
        <v>3925</v>
      </c>
      <c r="D4583" t="s">
        <v>3926</v>
      </c>
      <c r="E4583" t="s">
        <v>3927</v>
      </c>
      <c r="F4583" t="s">
        <v>3931</v>
      </c>
      <c r="G4583" t="s">
        <v>3921</v>
      </c>
      <c r="H4583" t="s">
        <v>3876</v>
      </c>
      <c r="I4583">
        <v>383.4</v>
      </c>
      <c r="J4583" s="41">
        <v>5.8000000000000005E-3</v>
      </c>
      <c r="K4583" s="42">
        <v>2.2237200000000001</v>
      </c>
      <c r="L4583" s="43">
        <v>1.2304999999999997</v>
      </c>
      <c r="M4583" s="42">
        <v>2.7362874599999993</v>
      </c>
      <c r="N4583">
        <v>3</v>
      </c>
      <c r="O4583" s="43">
        <v>111.6</v>
      </c>
      <c r="P4583" s="42">
        <v>53</v>
      </c>
      <c r="Q4583" s="42">
        <v>12</v>
      </c>
      <c r="R4583" s="42">
        <v>1.5</v>
      </c>
    </row>
    <row r="4584" spans="1:18" x14ac:dyDescent="0.3">
      <c r="A4584" t="s">
        <v>3923</v>
      </c>
      <c r="B4584" s="17">
        <v>45168</v>
      </c>
      <c r="C4584" t="s">
        <v>3925</v>
      </c>
      <c r="D4584" t="s">
        <v>3926</v>
      </c>
      <c r="E4584" t="s">
        <v>3927</v>
      </c>
      <c r="F4584" t="s">
        <v>3931</v>
      </c>
      <c r="G4584" t="s">
        <v>3921</v>
      </c>
      <c r="H4584" t="s">
        <v>3876</v>
      </c>
      <c r="I4584">
        <v>500.19999999999993</v>
      </c>
      <c r="J4584" s="41">
        <v>1.7499999999999998E-2</v>
      </c>
      <c r="K4584" s="42">
        <v>8.7534999999999972</v>
      </c>
      <c r="L4584" s="43">
        <v>1.5869999999999997</v>
      </c>
      <c r="M4584" s="42">
        <v>13.891804499999994</v>
      </c>
      <c r="N4584">
        <v>2</v>
      </c>
      <c r="O4584" s="43">
        <v>9.6</v>
      </c>
      <c r="P4584" s="42">
        <v>62</v>
      </c>
      <c r="Q4584" s="42">
        <v>14</v>
      </c>
      <c r="R4584" s="42">
        <v>3</v>
      </c>
    </row>
    <row r="4585" spans="1:18" x14ac:dyDescent="0.3">
      <c r="A4585" t="s">
        <v>3923</v>
      </c>
      <c r="B4585" s="17">
        <v>45169</v>
      </c>
      <c r="C4585" t="s">
        <v>3925</v>
      </c>
      <c r="D4585" t="s">
        <v>3926</v>
      </c>
      <c r="E4585" t="s">
        <v>3927</v>
      </c>
      <c r="F4585" t="s">
        <v>3931</v>
      </c>
      <c r="G4585" t="s">
        <v>3921</v>
      </c>
      <c r="H4585" t="s">
        <v>3876</v>
      </c>
      <c r="I4585">
        <v>850.39999999999986</v>
      </c>
      <c r="J4585" s="41">
        <v>1.3399999999999999E-2</v>
      </c>
      <c r="K4585" s="42">
        <v>11.395359999999997</v>
      </c>
      <c r="L4585" s="43">
        <v>1.5064999999999997</v>
      </c>
      <c r="M4585" s="42">
        <v>17.167109839999991</v>
      </c>
      <c r="N4585">
        <v>6</v>
      </c>
      <c r="O4585" s="43">
        <v>182.4</v>
      </c>
      <c r="P4585" s="42">
        <v>61</v>
      </c>
      <c r="Q4585" s="42">
        <v>18</v>
      </c>
      <c r="R4585" s="42">
        <v>3</v>
      </c>
    </row>
    <row r="4586" spans="1:18" x14ac:dyDescent="0.3">
      <c r="A4586" t="s">
        <v>3924</v>
      </c>
      <c r="B4586" s="17">
        <v>45170</v>
      </c>
      <c r="C4586" t="s">
        <v>3925</v>
      </c>
      <c r="D4586" t="s">
        <v>3926</v>
      </c>
      <c r="E4586" t="s">
        <v>3927</v>
      </c>
      <c r="F4586" t="s">
        <v>3931</v>
      </c>
      <c r="G4586" t="s">
        <v>3921</v>
      </c>
      <c r="H4586" t="s">
        <v>3876</v>
      </c>
      <c r="I4586">
        <v>2107</v>
      </c>
      <c r="J4586" s="41">
        <v>1.1299999999999998E-2</v>
      </c>
      <c r="K4586" s="42">
        <v>23.809099999999994</v>
      </c>
      <c r="L4586" s="43">
        <v>0.41399999999999987</v>
      </c>
      <c r="M4586" s="42">
        <v>9.8569673999999949</v>
      </c>
      <c r="N4586">
        <v>8</v>
      </c>
      <c r="O4586" s="43">
        <v>483.59999999999997</v>
      </c>
      <c r="P4586" s="42">
        <v>44</v>
      </c>
      <c r="Q4586" s="42">
        <v>11</v>
      </c>
      <c r="R4586" s="42">
        <v>10.5</v>
      </c>
    </row>
    <row r="4587" spans="1:18" x14ac:dyDescent="0.3">
      <c r="A4587" t="s">
        <v>3924</v>
      </c>
      <c r="B4587" s="17">
        <v>45171</v>
      </c>
      <c r="C4587" t="s">
        <v>3925</v>
      </c>
      <c r="D4587" t="s">
        <v>3926</v>
      </c>
      <c r="E4587" t="s">
        <v>3927</v>
      </c>
      <c r="F4587" t="s">
        <v>3931</v>
      </c>
      <c r="G4587" t="s">
        <v>3921</v>
      </c>
      <c r="H4587" t="s">
        <v>3876</v>
      </c>
      <c r="I4587">
        <v>1081</v>
      </c>
      <c r="J4587" s="41">
        <v>1.2999999999999999E-2</v>
      </c>
      <c r="K4587" s="42">
        <v>14.052999999999999</v>
      </c>
      <c r="L4587" s="43">
        <v>0.42549999999999988</v>
      </c>
      <c r="M4587" s="42">
        <v>5.9795514999999977</v>
      </c>
      <c r="N4587">
        <v>4</v>
      </c>
      <c r="O4587" s="43">
        <v>388.8</v>
      </c>
      <c r="P4587" s="42">
        <v>76</v>
      </c>
      <c r="Q4587" s="42">
        <v>5</v>
      </c>
      <c r="R4587" s="42">
        <v>3</v>
      </c>
    </row>
    <row r="4588" spans="1:18" x14ac:dyDescent="0.3">
      <c r="A4588" t="s">
        <v>3924</v>
      </c>
      <c r="B4588" s="17">
        <v>45172</v>
      </c>
      <c r="C4588" t="s">
        <v>3925</v>
      </c>
      <c r="D4588" t="s">
        <v>3926</v>
      </c>
      <c r="E4588" t="s">
        <v>3927</v>
      </c>
      <c r="F4588" t="s">
        <v>3931</v>
      </c>
      <c r="G4588" t="s">
        <v>3921</v>
      </c>
      <c r="H4588" t="s">
        <v>3876</v>
      </c>
      <c r="I4588">
        <v>2006</v>
      </c>
      <c r="J4588" s="41">
        <v>1.3399999999999997E-2</v>
      </c>
      <c r="K4588" s="42">
        <v>26.880399999999995</v>
      </c>
      <c r="L4588" s="43">
        <v>0.8049999999999996</v>
      </c>
      <c r="M4588" s="42">
        <v>21.638721999999984</v>
      </c>
      <c r="N4588">
        <v>4</v>
      </c>
      <c r="O4588" s="43">
        <v>325.2</v>
      </c>
      <c r="P4588" s="42">
        <v>55</v>
      </c>
      <c r="Q4588" s="42">
        <v>6</v>
      </c>
      <c r="R4588" s="42">
        <v>6</v>
      </c>
    </row>
    <row r="4589" spans="1:18" x14ac:dyDescent="0.3">
      <c r="A4589" t="s">
        <v>3924</v>
      </c>
      <c r="B4589" s="17">
        <v>45173</v>
      </c>
      <c r="C4589" t="s">
        <v>3925</v>
      </c>
      <c r="D4589" t="s">
        <v>3926</v>
      </c>
      <c r="E4589" t="s">
        <v>3927</v>
      </c>
      <c r="F4589" t="s">
        <v>3931</v>
      </c>
      <c r="G4589" t="s">
        <v>3921</v>
      </c>
      <c r="H4589" t="s">
        <v>3876</v>
      </c>
      <c r="I4589">
        <v>958</v>
      </c>
      <c r="J4589" s="41">
        <v>1.1200000000000002E-2</v>
      </c>
      <c r="K4589" s="42">
        <v>10.729600000000001</v>
      </c>
      <c r="L4589" s="43">
        <v>0.75899999999999967</v>
      </c>
      <c r="M4589" s="42">
        <v>8.143766399999997</v>
      </c>
      <c r="N4589">
        <v>4</v>
      </c>
      <c r="O4589" s="43">
        <v>296.39999999999998</v>
      </c>
      <c r="P4589" s="42">
        <v>40</v>
      </c>
      <c r="Q4589" s="42">
        <v>10</v>
      </c>
      <c r="R4589" s="42">
        <v>15</v>
      </c>
    </row>
    <row r="4590" spans="1:18" x14ac:dyDescent="0.3">
      <c r="A4590" t="s">
        <v>3924</v>
      </c>
      <c r="B4590" s="17">
        <v>45174</v>
      </c>
      <c r="C4590" t="s">
        <v>3925</v>
      </c>
      <c r="D4590" t="s">
        <v>3926</v>
      </c>
      <c r="E4590" t="s">
        <v>3927</v>
      </c>
      <c r="F4590" t="s">
        <v>3931</v>
      </c>
      <c r="G4590" t="s">
        <v>3921</v>
      </c>
      <c r="H4590" t="s">
        <v>3876</v>
      </c>
      <c r="I4590">
        <v>1923</v>
      </c>
      <c r="J4590" s="41">
        <v>1.7399999999999999E-2</v>
      </c>
      <c r="K4590" s="42">
        <v>33.4602</v>
      </c>
      <c r="L4590" s="43">
        <v>1.0234999999999996</v>
      </c>
      <c r="M4590" s="42">
        <v>34.246514699999985</v>
      </c>
      <c r="N4590">
        <v>5</v>
      </c>
      <c r="O4590" s="43">
        <v>296.39999999999998</v>
      </c>
      <c r="P4590" s="42">
        <v>61</v>
      </c>
      <c r="Q4590" s="42">
        <v>16</v>
      </c>
      <c r="R4590" s="42">
        <v>7.5</v>
      </c>
    </row>
    <row r="4591" spans="1:18" x14ac:dyDescent="0.3">
      <c r="A4591" t="s">
        <v>3924</v>
      </c>
      <c r="B4591" s="17">
        <v>45175</v>
      </c>
      <c r="C4591" t="s">
        <v>3925</v>
      </c>
      <c r="D4591" t="s">
        <v>3926</v>
      </c>
      <c r="E4591" t="s">
        <v>3927</v>
      </c>
      <c r="F4591" t="s">
        <v>3931</v>
      </c>
      <c r="G4591" t="s">
        <v>3921</v>
      </c>
      <c r="H4591" t="s">
        <v>3876</v>
      </c>
      <c r="I4591">
        <v>2209</v>
      </c>
      <c r="J4591" s="41">
        <v>1.3999999999999999E-2</v>
      </c>
      <c r="K4591" s="42">
        <v>30.925999999999998</v>
      </c>
      <c r="L4591" s="43">
        <v>0.89699999999999969</v>
      </c>
      <c r="M4591" s="42">
        <v>27.740621999999988</v>
      </c>
      <c r="N4591">
        <v>6</v>
      </c>
      <c r="O4591" s="43">
        <v>344.4</v>
      </c>
      <c r="P4591" s="42">
        <v>63</v>
      </c>
      <c r="Q4591" s="42">
        <v>11</v>
      </c>
      <c r="R4591" s="42">
        <v>4.5</v>
      </c>
    </row>
    <row r="4592" spans="1:18" x14ac:dyDescent="0.3">
      <c r="A4592" t="s">
        <v>3924</v>
      </c>
      <c r="B4592" s="17">
        <v>45176</v>
      </c>
      <c r="C4592" t="s">
        <v>3925</v>
      </c>
      <c r="D4592" t="s">
        <v>3926</v>
      </c>
      <c r="E4592" t="s">
        <v>3927</v>
      </c>
      <c r="F4592" t="s">
        <v>3931</v>
      </c>
      <c r="G4592" t="s">
        <v>3921</v>
      </c>
      <c r="H4592" t="s">
        <v>3876</v>
      </c>
      <c r="I4592">
        <v>1736</v>
      </c>
      <c r="J4592" s="41">
        <v>1.3400000000000002E-2</v>
      </c>
      <c r="K4592" s="42">
        <v>23.262400000000003</v>
      </c>
      <c r="L4592" s="43">
        <v>1.4029999999999996</v>
      </c>
      <c r="M4592" s="42">
        <v>32.637147199999994</v>
      </c>
      <c r="N4592">
        <v>5</v>
      </c>
      <c r="O4592" s="43">
        <v>354</v>
      </c>
      <c r="P4592" s="42">
        <v>76</v>
      </c>
      <c r="Q4592" s="42">
        <v>15</v>
      </c>
      <c r="R4592" s="42">
        <v>15</v>
      </c>
    </row>
    <row r="4593" spans="1:18" x14ac:dyDescent="0.3">
      <c r="A4593" t="s">
        <v>3924</v>
      </c>
      <c r="B4593" s="17">
        <v>45177</v>
      </c>
      <c r="C4593" t="s">
        <v>3925</v>
      </c>
      <c r="D4593" t="s">
        <v>3926</v>
      </c>
      <c r="E4593" t="s">
        <v>3927</v>
      </c>
      <c r="F4593" t="s">
        <v>3931</v>
      </c>
      <c r="G4593" t="s">
        <v>3921</v>
      </c>
      <c r="H4593" t="s">
        <v>3876</v>
      </c>
      <c r="I4593">
        <v>2036</v>
      </c>
      <c r="J4593" s="41">
        <v>1.5199999999999998E-2</v>
      </c>
      <c r="K4593" s="42">
        <v>30.947199999999995</v>
      </c>
      <c r="L4593" s="43">
        <v>1.0234999999999996</v>
      </c>
      <c r="M4593" s="42">
        <v>31.674459199999983</v>
      </c>
      <c r="N4593">
        <v>7</v>
      </c>
      <c r="O4593" s="43">
        <v>666</v>
      </c>
      <c r="P4593" s="42">
        <v>60</v>
      </c>
      <c r="Q4593" s="42">
        <v>18</v>
      </c>
      <c r="R4593" s="42">
        <v>15</v>
      </c>
    </row>
    <row r="4594" spans="1:18" x14ac:dyDescent="0.3">
      <c r="A4594" t="s">
        <v>3924</v>
      </c>
      <c r="B4594" s="17">
        <v>45178</v>
      </c>
      <c r="C4594" t="s">
        <v>3925</v>
      </c>
      <c r="D4594" t="s">
        <v>3926</v>
      </c>
      <c r="E4594" t="s">
        <v>3927</v>
      </c>
      <c r="F4594" t="s">
        <v>3931</v>
      </c>
      <c r="G4594" t="s">
        <v>3921</v>
      </c>
      <c r="H4594" t="s">
        <v>3876</v>
      </c>
      <c r="I4594">
        <v>1623</v>
      </c>
      <c r="J4594" s="41">
        <v>1.37E-2</v>
      </c>
      <c r="K4594" s="42">
        <v>22.235099999999999</v>
      </c>
      <c r="L4594" s="43">
        <v>0.93149999999999977</v>
      </c>
      <c r="M4594" s="42">
        <v>20.711995649999995</v>
      </c>
      <c r="N4594">
        <v>3</v>
      </c>
      <c r="O4594" s="43">
        <v>282</v>
      </c>
      <c r="P4594" s="42">
        <v>39</v>
      </c>
      <c r="Q4594" s="42">
        <v>10</v>
      </c>
      <c r="R4594" s="42">
        <v>15</v>
      </c>
    </row>
    <row r="4595" spans="1:18" x14ac:dyDescent="0.3">
      <c r="A4595" t="s">
        <v>3924</v>
      </c>
      <c r="B4595" s="17">
        <v>45179</v>
      </c>
      <c r="C4595" t="s">
        <v>3925</v>
      </c>
      <c r="D4595" t="s">
        <v>3926</v>
      </c>
      <c r="E4595" t="s">
        <v>3927</v>
      </c>
      <c r="F4595" t="s">
        <v>3931</v>
      </c>
      <c r="G4595" t="s">
        <v>3921</v>
      </c>
      <c r="H4595" t="s">
        <v>3876</v>
      </c>
      <c r="I4595">
        <v>2136</v>
      </c>
      <c r="J4595" s="41">
        <v>1.4200000000000001E-2</v>
      </c>
      <c r="K4595" s="42">
        <v>30.331200000000003</v>
      </c>
      <c r="L4595" s="43">
        <v>0.71299999999999963</v>
      </c>
      <c r="M4595" s="42">
        <v>21.62614559999999</v>
      </c>
      <c r="N4595">
        <v>5</v>
      </c>
      <c r="O4595" s="43">
        <v>396</v>
      </c>
      <c r="P4595" s="42">
        <v>77</v>
      </c>
      <c r="Q4595" s="42">
        <v>9</v>
      </c>
      <c r="R4595" s="42">
        <v>3</v>
      </c>
    </row>
    <row r="4596" spans="1:18" x14ac:dyDescent="0.3">
      <c r="A4596" t="s">
        <v>3924</v>
      </c>
      <c r="B4596" s="17">
        <v>45180</v>
      </c>
      <c r="C4596" t="s">
        <v>3925</v>
      </c>
      <c r="D4596" t="s">
        <v>3926</v>
      </c>
      <c r="E4596" t="s">
        <v>3927</v>
      </c>
      <c r="F4596" t="s">
        <v>3931</v>
      </c>
      <c r="G4596" t="s">
        <v>3921</v>
      </c>
      <c r="H4596" t="s">
        <v>3876</v>
      </c>
      <c r="I4596">
        <v>1170</v>
      </c>
      <c r="J4596" s="41">
        <v>1.2799999999999999E-2</v>
      </c>
      <c r="K4596" s="42">
        <v>14.975999999999999</v>
      </c>
      <c r="L4596" s="43">
        <v>0.73599999999999965</v>
      </c>
      <c r="M4596" s="42">
        <v>11.022335999999994</v>
      </c>
      <c r="N4596">
        <v>5</v>
      </c>
      <c r="O4596" s="43">
        <v>309.59999999999997</v>
      </c>
      <c r="P4596" s="42">
        <v>57</v>
      </c>
      <c r="Q4596" s="42">
        <v>15</v>
      </c>
      <c r="R4596" s="42">
        <v>16.5</v>
      </c>
    </row>
    <row r="4597" spans="1:18" x14ac:dyDescent="0.3">
      <c r="A4597" t="s">
        <v>3924</v>
      </c>
      <c r="B4597" s="17">
        <v>45181</v>
      </c>
      <c r="C4597" t="s">
        <v>3925</v>
      </c>
      <c r="D4597" t="s">
        <v>3926</v>
      </c>
      <c r="E4597" t="s">
        <v>3927</v>
      </c>
      <c r="F4597" t="s">
        <v>3931</v>
      </c>
      <c r="G4597" t="s">
        <v>3921</v>
      </c>
      <c r="H4597" t="s">
        <v>3876</v>
      </c>
      <c r="I4597">
        <v>1349</v>
      </c>
      <c r="J4597" s="41">
        <v>9.0999999999999987E-3</v>
      </c>
      <c r="K4597" s="42">
        <v>12.275899999999998</v>
      </c>
      <c r="L4597" s="43">
        <v>0.57499999999999973</v>
      </c>
      <c r="M4597" s="42">
        <v>7.0586424999999959</v>
      </c>
      <c r="N4597">
        <v>6</v>
      </c>
      <c r="O4597" s="43">
        <v>363.59999999999997</v>
      </c>
      <c r="P4597" s="42">
        <v>74</v>
      </c>
      <c r="Q4597" s="42">
        <v>9</v>
      </c>
      <c r="R4597" s="42">
        <v>21</v>
      </c>
    </row>
    <row r="4598" spans="1:18" x14ac:dyDescent="0.3">
      <c r="A4598" t="s">
        <v>3924</v>
      </c>
      <c r="B4598" s="17">
        <v>45182</v>
      </c>
      <c r="C4598" t="s">
        <v>3925</v>
      </c>
      <c r="D4598" t="s">
        <v>3926</v>
      </c>
      <c r="E4598" t="s">
        <v>3927</v>
      </c>
      <c r="F4598" t="s">
        <v>3931</v>
      </c>
      <c r="G4598" t="s">
        <v>3921</v>
      </c>
      <c r="H4598" t="s">
        <v>3876</v>
      </c>
      <c r="I4598">
        <v>1788</v>
      </c>
      <c r="J4598" s="41">
        <v>1.32E-2</v>
      </c>
      <c r="K4598" s="42">
        <v>23.601600000000001</v>
      </c>
      <c r="L4598" s="43">
        <v>1.0004999999999997</v>
      </c>
      <c r="M4598" s="42">
        <v>23.613400799999994</v>
      </c>
      <c r="N4598">
        <v>3</v>
      </c>
      <c r="O4598" s="43">
        <v>204</v>
      </c>
      <c r="P4598" s="42">
        <v>65</v>
      </c>
      <c r="Q4598" s="42">
        <v>7</v>
      </c>
      <c r="R4598" s="42">
        <v>12</v>
      </c>
    </row>
    <row r="4599" spans="1:18" x14ac:dyDescent="0.3">
      <c r="A4599" t="s">
        <v>3924</v>
      </c>
      <c r="B4599" s="17">
        <v>45183</v>
      </c>
      <c r="C4599" t="s">
        <v>3925</v>
      </c>
      <c r="D4599" t="s">
        <v>3926</v>
      </c>
      <c r="E4599" t="s">
        <v>3927</v>
      </c>
      <c r="F4599" t="s">
        <v>3931</v>
      </c>
      <c r="G4599" t="s">
        <v>3921</v>
      </c>
      <c r="H4599" t="s">
        <v>3876</v>
      </c>
      <c r="I4599">
        <v>1438</v>
      </c>
      <c r="J4599" s="41">
        <v>1.6299999999999995E-2</v>
      </c>
      <c r="K4599" s="42">
        <v>23.439399999999992</v>
      </c>
      <c r="L4599" s="43">
        <v>0.63249999999999973</v>
      </c>
      <c r="M4599" s="42">
        <v>14.825420499999989</v>
      </c>
      <c r="N4599">
        <v>3</v>
      </c>
      <c r="O4599" s="43">
        <v>194.4</v>
      </c>
      <c r="P4599" s="42">
        <v>51</v>
      </c>
      <c r="Q4599" s="42">
        <v>23</v>
      </c>
      <c r="R4599" s="42">
        <v>9</v>
      </c>
    </row>
    <row r="4600" spans="1:18" x14ac:dyDescent="0.3">
      <c r="A4600" t="s">
        <v>3924</v>
      </c>
      <c r="B4600" s="17">
        <v>45184</v>
      </c>
      <c r="C4600" t="s">
        <v>3925</v>
      </c>
      <c r="D4600" t="s">
        <v>3926</v>
      </c>
      <c r="E4600" t="s">
        <v>3927</v>
      </c>
      <c r="F4600" t="s">
        <v>3931</v>
      </c>
      <c r="G4600" t="s">
        <v>3921</v>
      </c>
      <c r="H4600" t="s">
        <v>3876</v>
      </c>
      <c r="I4600">
        <v>1484</v>
      </c>
      <c r="J4600" s="41">
        <v>7.4999999999999989E-3</v>
      </c>
      <c r="K4600" s="42">
        <v>11.129999999999999</v>
      </c>
      <c r="L4600" s="43">
        <v>0.34499999999999997</v>
      </c>
      <c r="M4600" s="42">
        <v>3.8398499999999993</v>
      </c>
      <c r="N4600">
        <v>5</v>
      </c>
      <c r="O4600" s="43">
        <v>291.59999999999997</v>
      </c>
      <c r="P4600" s="42">
        <v>82</v>
      </c>
      <c r="Q4600" s="42">
        <v>6</v>
      </c>
      <c r="R4600" s="42">
        <v>10.5</v>
      </c>
    </row>
    <row r="4601" spans="1:18" x14ac:dyDescent="0.3">
      <c r="A4601" t="s">
        <v>3924</v>
      </c>
      <c r="B4601" s="17">
        <v>45185</v>
      </c>
      <c r="C4601" t="s">
        <v>3925</v>
      </c>
      <c r="D4601" t="s">
        <v>3926</v>
      </c>
      <c r="E4601" t="s">
        <v>3927</v>
      </c>
      <c r="F4601" t="s">
        <v>3931</v>
      </c>
      <c r="G4601" t="s">
        <v>3921</v>
      </c>
      <c r="H4601" t="s">
        <v>3876</v>
      </c>
      <c r="I4601">
        <v>1158</v>
      </c>
      <c r="J4601" s="41">
        <v>1.5199999999999998E-2</v>
      </c>
      <c r="K4601" s="42">
        <v>17.601599999999998</v>
      </c>
      <c r="L4601" s="43">
        <v>0.16100000000000006</v>
      </c>
      <c r="M4601" s="42">
        <v>2.8338576000000009</v>
      </c>
      <c r="N4601">
        <v>5</v>
      </c>
      <c r="O4601" s="43">
        <v>183.6</v>
      </c>
      <c r="P4601" s="42">
        <v>74</v>
      </c>
      <c r="Q4601" s="42">
        <v>6</v>
      </c>
      <c r="R4601" s="42">
        <v>0</v>
      </c>
    </row>
    <row r="4602" spans="1:18" x14ac:dyDescent="0.3">
      <c r="A4602" t="s">
        <v>3924</v>
      </c>
      <c r="B4602" s="17">
        <v>45186</v>
      </c>
      <c r="C4602" t="s">
        <v>3925</v>
      </c>
      <c r="D4602" t="s">
        <v>3926</v>
      </c>
      <c r="E4602" t="s">
        <v>3927</v>
      </c>
      <c r="F4602" t="s">
        <v>3931</v>
      </c>
      <c r="G4602" t="s">
        <v>3921</v>
      </c>
      <c r="H4602" t="s">
        <v>3876</v>
      </c>
      <c r="I4602">
        <v>2112</v>
      </c>
      <c r="J4602" s="41">
        <v>9.499999999999998E-3</v>
      </c>
      <c r="K4602" s="42">
        <v>20.063999999999997</v>
      </c>
      <c r="L4602" s="43">
        <v>1.1499999999999997</v>
      </c>
      <c r="M4602" s="42">
        <v>23.073599999999988</v>
      </c>
      <c r="N4602">
        <v>8</v>
      </c>
      <c r="O4602" s="43">
        <v>412.8</v>
      </c>
      <c r="P4602" s="42">
        <v>50</v>
      </c>
      <c r="Q4602" s="42">
        <v>22</v>
      </c>
      <c r="R4602" s="42">
        <v>10.5</v>
      </c>
    </row>
    <row r="4603" spans="1:18" x14ac:dyDescent="0.3">
      <c r="A4603" t="s">
        <v>3924</v>
      </c>
      <c r="B4603" s="17">
        <v>45187</v>
      </c>
      <c r="C4603" t="s">
        <v>3925</v>
      </c>
      <c r="D4603" t="s">
        <v>3926</v>
      </c>
      <c r="E4603" t="s">
        <v>3927</v>
      </c>
      <c r="F4603" t="s">
        <v>3931</v>
      </c>
      <c r="G4603" t="s">
        <v>3921</v>
      </c>
      <c r="H4603" t="s">
        <v>3876</v>
      </c>
      <c r="I4603">
        <v>1701</v>
      </c>
      <c r="J4603" s="41">
        <v>1.61E-2</v>
      </c>
      <c r="K4603" s="42">
        <v>27.386099999999999</v>
      </c>
      <c r="L4603" s="43">
        <v>1.2534999999999998</v>
      </c>
      <c r="M4603" s="42">
        <v>34.328476349999995</v>
      </c>
      <c r="N4603">
        <v>7</v>
      </c>
      <c r="O4603" s="43">
        <v>417.59999999999997</v>
      </c>
      <c r="P4603" s="42">
        <v>54</v>
      </c>
      <c r="Q4603" s="42">
        <v>12</v>
      </c>
      <c r="R4603" s="42">
        <v>10.5</v>
      </c>
    </row>
    <row r="4604" spans="1:18" x14ac:dyDescent="0.3">
      <c r="A4604" t="s">
        <v>3924</v>
      </c>
      <c r="B4604" s="17">
        <v>45188</v>
      </c>
      <c r="C4604" t="s">
        <v>3925</v>
      </c>
      <c r="D4604" t="s">
        <v>3926</v>
      </c>
      <c r="E4604" t="s">
        <v>3927</v>
      </c>
      <c r="F4604" t="s">
        <v>3931</v>
      </c>
      <c r="G4604" t="s">
        <v>3921</v>
      </c>
      <c r="H4604" t="s">
        <v>3876</v>
      </c>
      <c r="I4604">
        <v>851</v>
      </c>
      <c r="J4604" s="41">
        <v>1.3599999999999998E-2</v>
      </c>
      <c r="K4604" s="42">
        <v>11.573599999999997</v>
      </c>
      <c r="L4604" s="43">
        <v>0.86249999999999971</v>
      </c>
      <c r="M4604" s="42">
        <v>9.9822299999999942</v>
      </c>
      <c r="N4604">
        <v>4</v>
      </c>
      <c r="O4604" s="43">
        <v>114</v>
      </c>
      <c r="P4604" s="42">
        <v>53</v>
      </c>
      <c r="Q4604" s="42">
        <v>9</v>
      </c>
      <c r="R4604" s="42">
        <v>4.5</v>
      </c>
    </row>
    <row r="4605" spans="1:18" x14ac:dyDescent="0.3">
      <c r="A4605" t="s">
        <v>3924</v>
      </c>
      <c r="B4605" s="17">
        <v>45189</v>
      </c>
      <c r="C4605" t="s">
        <v>3925</v>
      </c>
      <c r="D4605" t="s">
        <v>3926</v>
      </c>
      <c r="E4605" t="s">
        <v>3927</v>
      </c>
      <c r="F4605" t="s">
        <v>3931</v>
      </c>
      <c r="G4605" t="s">
        <v>3921</v>
      </c>
      <c r="H4605" t="s">
        <v>3876</v>
      </c>
      <c r="I4605">
        <v>1364</v>
      </c>
      <c r="J4605" s="41">
        <v>1.4499999999999999E-2</v>
      </c>
      <c r="K4605" s="42">
        <v>19.777999999999999</v>
      </c>
      <c r="L4605" s="43">
        <v>0.85099999999999965</v>
      </c>
      <c r="M4605" s="42">
        <v>16.831077999999991</v>
      </c>
      <c r="N4605">
        <v>3</v>
      </c>
      <c r="O4605" s="43">
        <v>284.39999999999998</v>
      </c>
      <c r="P4605" s="42">
        <v>69</v>
      </c>
      <c r="Q4605" s="42">
        <v>13</v>
      </c>
      <c r="R4605" s="42">
        <v>7.5</v>
      </c>
    </row>
    <row r="4606" spans="1:18" x14ac:dyDescent="0.3">
      <c r="A4606" t="s">
        <v>3924</v>
      </c>
      <c r="B4606" s="17">
        <v>45190</v>
      </c>
      <c r="C4606" t="s">
        <v>3925</v>
      </c>
      <c r="D4606" t="s">
        <v>3926</v>
      </c>
      <c r="E4606" t="s">
        <v>3927</v>
      </c>
      <c r="F4606" t="s">
        <v>3931</v>
      </c>
      <c r="G4606" t="s">
        <v>3921</v>
      </c>
      <c r="H4606" t="s">
        <v>3876</v>
      </c>
      <c r="I4606">
        <v>1866</v>
      </c>
      <c r="J4606" s="41">
        <v>1.18E-2</v>
      </c>
      <c r="K4606" s="42">
        <v>22.018799999999999</v>
      </c>
      <c r="L4606" s="43">
        <v>1.4259999999999997</v>
      </c>
      <c r="M4606" s="42">
        <v>31.398808799999991</v>
      </c>
      <c r="N4606">
        <v>4</v>
      </c>
      <c r="O4606" s="43">
        <v>301.2</v>
      </c>
      <c r="P4606" s="42">
        <v>74</v>
      </c>
      <c r="Q4606" s="42">
        <v>22</v>
      </c>
      <c r="R4606" s="42">
        <v>18</v>
      </c>
    </row>
    <row r="4607" spans="1:18" x14ac:dyDescent="0.3">
      <c r="A4607" t="s">
        <v>3924</v>
      </c>
      <c r="B4607" s="17">
        <v>45191</v>
      </c>
      <c r="C4607" t="s">
        <v>3925</v>
      </c>
      <c r="D4607" t="s">
        <v>3926</v>
      </c>
      <c r="E4607" t="s">
        <v>3927</v>
      </c>
      <c r="F4607" t="s">
        <v>3931</v>
      </c>
      <c r="G4607" t="s">
        <v>3921</v>
      </c>
      <c r="H4607" t="s">
        <v>3876</v>
      </c>
      <c r="I4607">
        <v>1379</v>
      </c>
      <c r="J4607" s="41">
        <v>1.46E-2</v>
      </c>
      <c r="K4607" s="42">
        <v>20.133400000000002</v>
      </c>
      <c r="L4607" s="43">
        <v>0.19550000000000003</v>
      </c>
      <c r="M4607" s="42">
        <v>3.936079700000001</v>
      </c>
      <c r="N4607">
        <v>3</v>
      </c>
      <c r="O4607" s="43">
        <v>176.4</v>
      </c>
      <c r="P4607" s="42">
        <v>68</v>
      </c>
      <c r="Q4607" s="42">
        <v>11</v>
      </c>
      <c r="R4607" s="42">
        <v>19.5</v>
      </c>
    </row>
    <row r="4608" spans="1:18" x14ac:dyDescent="0.3">
      <c r="A4608" t="s">
        <v>3924</v>
      </c>
      <c r="B4608" s="17">
        <v>45192</v>
      </c>
      <c r="C4608" t="s">
        <v>3925</v>
      </c>
      <c r="D4608" t="s">
        <v>3926</v>
      </c>
      <c r="E4608" t="s">
        <v>3927</v>
      </c>
      <c r="F4608" t="s">
        <v>3931</v>
      </c>
      <c r="G4608" t="s">
        <v>3921</v>
      </c>
      <c r="H4608" t="s">
        <v>3876</v>
      </c>
      <c r="I4608">
        <v>1459</v>
      </c>
      <c r="J4608" s="41">
        <v>1.43E-2</v>
      </c>
      <c r="K4608" s="42">
        <v>20.863700000000001</v>
      </c>
      <c r="L4608" s="43">
        <v>6.900000000000002E-2</v>
      </c>
      <c r="M4608" s="42">
        <v>1.4395953000000006</v>
      </c>
      <c r="N4608">
        <v>8</v>
      </c>
      <c r="O4608" s="43">
        <v>331.2</v>
      </c>
      <c r="P4608" s="42">
        <v>58</v>
      </c>
      <c r="Q4608" s="42">
        <v>7</v>
      </c>
      <c r="R4608" s="42">
        <v>16.5</v>
      </c>
    </row>
    <row r="4609" spans="1:18" x14ac:dyDescent="0.3">
      <c r="A4609" t="s">
        <v>3924</v>
      </c>
      <c r="B4609" s="17">
        <v>45193</v>
      </c>
      <c r="C4609" t="s">
        <v>3925</v>
      </c>
      <c r="D4609" t="s">
        <v>3926</v>
      </c>
      <c r="E4609" t="s">
        <v>3927</v>
      </c>
      <c r="F4609" t="s">
        <v>3931</v>
      </c>
      <c r="G4609" t="s">
        <v>3921</v>
      </c>
      <c r="H4609" t="s">
        <v>3876</v>
      </c>
      <c r="I4609">
        <v>1911</v>
      </c>
      <c r="J4609" s="41">
        <v>8.6E-3</v>
      </c>
      <c r="K4609" s="42">
        <v>16.4346</v>
      </c>
      <c r="L4609" s="43">
        <v>1.1384999999999996</v>
      </c>
      <c r="M4609" s="42">
        <v>18.710792099999992</v>
      </c>
      <c r="N4609">
        <v>7</v>
      </c>
      <c r="O4609" s="43">
        <v>548.4</v>
      </c>
      <c r="P4609" s="42">
        <v>76</v>
      </c>
      <c r="Q4609" s="42">
        <v>15</v>
      </c>
      <c r="R4609" s="42">
        <v>13.5</v>
      </c>
    </row>
    <row r="4610" spans="1:18" x14ac:dyDescent="0.3">
      <c r="A4610" t="s">
        <v>3924</v>
      </c>
      <c r="B4610" s="17">
        <v>45194</v>
      </c>
      <c r="C4610" t="s">
        <v>3925</v>
      </c>
      <c r="D4610" t="s">
        <v>3926</v>
      </c>
      <c r="E4610" t="s">
        <v>3927</v>
      </c>
      <c r="F4610" t="s">
        <v>3931</v>
      </c>
      <c r="G4610" t="s">
        <v>3921</v>
      </c>
      <c r="H4610" t="s">
        <v>3876</v>
      </c>
      <c r="I4610">
        <v>1296</v>
      </c>
      <c r="J4610" s="41">
        <v>9.1999999999999998E-3</v>
      </c>
      <c r="K4610" s="42">
        <v>11.9232</v>
      </c>
      <c r="L4610" s="43">
        <v>1.3339999999999996</v>
      </c>
      <c r="M4610" s="42">
        <v>15.905548799999995</v>
      </c>
      <c r="N4610">
        <v>3</v>
      </c>
      <c r="O4610" s="43">
        <v>176.4</v>
      </c>
      <c r="P4610" s="42">
        <v>49</v>
      </c>
      <c r="Q4610" s="42">
        <v>26</v>
      </c>
      <c r="R4610" s="42">
        <v>6</v>
      </c>
    </row>
    <row r="4611" spans="1:18" x14ac:dyDescent="0.3">
      <c r="A4611" t="s">
        <v>3924</v>
      </c>
      <c r="B4611" s="17">
        <v>45195</v>
      </c>
      <c r="C4611" t="s">
        <v>3925</v>
      </c>
      <c r="D4611" t="s">
        <v>3926</v>
      </c>
      <c r="E4611" t="s">
        <v>3927</v>
      </c>
      <c r="F4611" t="s">
        <v>3931</v>
      </c>
      <c r="G4611" t="s">
        <v>3921</v>
      </c>
      <c r="H4611" t="s">
        <v>3876</v>
      </c>
      <c r="I4611">
        <v>1802</v>
      </c>
      <c r="J4611" s="41">
        <v>1.8099999999999998E-2</v>
      </c>
      <c r="K4611" s="42">
        <v>32.616199999999999</v>
      </c>
      <c r="L4611" s="43">
        <v>0.7244999999999997</v>
      </c>
      <c r="M4611" s="42">
        <v>23.630436899999989</v>
      </c>
      <c r="N4611">
        <v>4</v>
      </c>
      <c r="O4611" s="43">
        <v>172.79999999999998</v>
      </c>
      <c r="P4611" s="42">
        <v>91</v>
      </c>
      <c r="Q4611" s="42">
        <v>8</v>
      </c>
      <c r="R4611" s="42">
        <v>16.5</v>
      </c>
    </row>
    <row r="4612" spans="1:18" x14ac:dyDescent="0.3">
      <c r="A4612" t="s">
        <v>3924</v>
      </c>
      <c r="B4612" s="17">
        <v>45196</v>
      </c>
      <c r="C4612" t="s">
        <v>3925</v>
      </c>
      <c r="D4612" t="s">
        <v>3926</v>
      </c>
      <c r="E4612" t="s">
        <v>3927</v>
      </c>
      <c r="F4612" t="s">
        <v>3931</v>
      </c>
      <c r="G4612" t="s">
        <v>3921</v>
      </c>
      <c r="H4612" t="s">
        <v>3876</v>
      </c>
      <c r="I4612">
        <v>1066</v>
      </c>
      <c r="J4612" s="41">
        <v>7.6999999999999976E-3</v>
      </c>
      <c r="K4612" s="42">
        <v>8.2081999999999979</v>
      </c>
      <c r="L4612" s="43">
        <v>1.1614999999999998</v>
      </c>
      <c r="M4612" s="42">
        <v>9.5338242999999956</v>
      </c>
      <c r="N4612">
        <v>7</v>
      </c>
      <c r="O4612" s="43">
        <v>356.4</v>
      </c>
      <c r="P4612" s="42">
        <v>67</v>
      </c>
      <c r="Q4612" s="42">
        <v>11</v>
      </c>
      <c r="R4612" s="42">
        <v>6</v>
      </c>
    </row>
    <row r="4613" spans="1:18" x14ac:dyDescent="0.3">
      <c r="A4613" t="s">
        <v>3924</v>
      </c>
      <c r="B4613" s="17">
        <v>45197</v>
      </c>
      <c r="C4613" t="s">
        <v>3925</v>
      </c>
      <c r="D4613" t="s">
        <v>3926</v>
      </c>
      <c r="E4613" t="s">
        <v>3927</v>
      </c>
      <c r="F4613" t="s">
        <v>3931</v>
      </c>
      <c r="G4613" t="s">
        <v>3921</v>
      </c>
      <c r="H4613" t="s">
        <v>3876</v>
      </c>
      <c r="I4613">
        <v>1719</v>
      </c>
      <c r="J4613" s="41">
        <v>1.5200000000000002E-2</v>
      </c>
      <c r="K4613" s="42">
        <v>26.128800000000002</v>
      </c>
      <c r="L4613" s="43">
        <v>0.68999999999999961</v>
      </c>
      <c r="M4613" s="42">
        <v>18.028871999999993</v>
      </c>
      <c r="N4613">
        <v>7</v>
      </c>
      <c r="O4613" s="43">
        <v>567.6</v>
      </c>
      <c r="P4613" s="42">
        <v>80</v>
      </c>
      <c r="Q4613" s="42">
        <v>25</v>
      </c>
      <c r="R4613" s="42">
        <v>9</v>
      </c>
    </row>
    <row r="4614" spans="1:18" x14ac:dyDescent="0.3">
      <c r="A4614" t="s">
        <v>3924</v>
      </c>
      <c r="B4614" s="17">
        <v>45198</v>
      </c>
      <c r="C4614" t="s">
        <v>3925</v>
      </c>
      <c r="D4614" t="s">
        <v>3926</v>
      </c>
      <c r="E4614" t="s">
        <v>3927</v>
      </c>
      <c r="F4614" t="s">
        <v>3931</v>
      </c>
      <c r="G4614" t="s">
        <v>3921</v>
      </c>
      <c r="H4614" t="s">
        <v>3876</v>
      </c>
      <c r="I4614">
        <v>2063</v>
      </c>
      <c r="J4614" s="41">
        <v>1.0699999999999998E-2</v>
      </c>
      <c r="K4614" s="42">
        <v>22.074099999999994</v>
      </c>
      <c r="L4614" s="43">
        <v>0.11500000000000002</v>
      </c>
      <c r="M4614" s="42">
        <v>2.5385214999999999</v>
      </c>
      <c r="N4614">
        <v>3</v>
      </c>
      <c r="O4614" s="43">
        <v>159.6</v>
      </c>
      <c r="P4614" s="42">
        <v>52</v>
      </c>
      <c r="Q4614" s="42">
        <v>23</v>
      </c>
      <c r="R4614" s="42">
        <v>3</v>
      </c>
    </row>
    <row r="4615" spans="1:18" x14ac:dyDescent="0.3">
      <c r="A4615" t="s">
        <v>3924</v>
      </c>
      <c r="B4615" s="17">
        <v>45199</v>
      </c>
      <c r="C4615" t="s">
        <v>3925</v>
      </c>
      <c r="D4615" t="s">
        <v>3926</v>
      </c>
      <c r="E4615" t="s">
        <v>3927</v>
      </c>
      <c r="F4615" t="s">
        <v>3931</v>
      </c>
      <c r="G4615" t="s">
        <v>3921</v>
      </c>
      <c r="H4615" t="s">
        <v>3876</v>
      </c>
      <c r="I4615">
        <v>1815</v>
      </c>
      <c r="J4615" s="41">
        <v>1.8700000000000001E-2</v>
      </c>
      <c r="K4615" s="42">
        <v>33.9405</v>
      </c>
      <c r="L4615" s="43">
        <v>0.23000000000000007</v>
      </c>
      <c r="M4615" s="42">
        <v>7.8063150000000023</v>
      </c>
      <c r="N4615">
        <v>6</v>
      </c>
      <c r="O4615" s="43">
        <v>474</v>
      </c>
      <c r="P4615" s="42">
        <v>75</v>
      </c>
      <c r="Q4615" s="42">
        <v>21</v>
      </c>
      <c r="R4615" s="42">
        <v>15</v>
      </c>
    </row>
    <row r="4616" spans="1:18" x14ac:dyDescent="0.3">
      <c r="A4616" t="s">
        <v>3924</v>
      </c>
      <c r="B4616" s="17">
        <v>45200</v>
      </c>
      <c r="C4616" t="s">
        <v>3925</v>
      </c>
      <c r="D4616" t="s">
        <v>3926</v>
      </c>
      <c r="E4616" t="s">
        <v>3927</v>
      </c>
      <c r="F4616" t="s">
        <v>3931</v>
      </c>
      <c r="G4616" t="s">
        <v>3921</v>
      </c>
      <c r="H4616" t="s">
        <v>3876</v>
      </c>
      <c r="I4616">
        <v>1370</v>
      </c>
      <c r="J4616" s="41">
        <v>9.9000000000000025E-3</v>
      </c>
      <c r="K4616" s="42">
        <v>13.563000000000004</v>
      </c>
      <c r="L4616" s="43">
        <v>0.16100000000000006</v>
      </c>
      <c r="M4616" s="42">
        <v>2.1836430000000013</v>
      </c>
      <c r="N4616">
        <v>5</v>
      </c>
      <c r="O4616" s="43">
        <v>444</v>
      </c>
      <c r="P4616" s="42">
        <v>51</v>
      </c>
      <c r="Q4616" s="42">
        <v>23</v>
      </c>
      <c r="R4616" s="42">
        <v>12</v>
      </c>
    </row>
    <row r="4617" spans="1:18" x14ac:dyDescent="0.3">
      <c r="A4617" t="s">
        <v>3924</v>
      </c>
      <c r="B4617" s="17">
        <v>45201</v>
      </c>
      <c r="C4617" t="s">
        <v>3925</v>
      </c>
      <c r="D4617" t="s">
        <v>3926</v>
      </c>
      <c r="E4617" t="s">
        <v>3927</v>
      </c>
      <c r="F4617" t="s">
        <v>3931</v>
      </c>
      <c r="G4617" t="s">
        <v>3921</v>
      </c>
      <c r="H4617" t="s">
        <v>3876</v>
      </c>
      <c r="I4617">
        <v>1445</v>
      </c>
      <c r="J4617" s="41">
        <v>1.26E-2</v>
      </c>
      <c r="K4617" s="42">
        <v>18.207000000000001</v>
      </c>
      <c r="L4617" s="43">
        <v>0.51749999999999974</v>
      </c>
      <c r="M4617" s="42">
        <v>9.4221224999999951</v>
      </c>
      <c r="N4617">
        <v>6</v>
      </c>
      <c r="O4617" s="43">
        <v>403.2</v>
      </c>
      <c r="P4617" s="42">
        <v>53</v>
      </c>
      <c r="Q4617" s="42">
        <v>13</v>
      </c>
      <c r="R4617" s="42">
        <v>10.5</v>
      </c>
    </row>
    <row r="4618" spans="1:18" x14ac:dyDescent="0.3">
      <c r="A4618" t="s">
        <v>3924</v>
      </c>
      <c r="B4618" s="17">
        <v>45202</v>
      </c>
      <c r="C4618" t="s">
        <v>3925</v>
      </c>
      <c r="D4618" t="s">
        <v>3926</v>
      </c>
      <c r="E4618" t="s">
        <v>3927</v>
      </c>
      <c r="F4618" t="s">
        <v>3931</v>
      </c>
      <c r="G4618" t="s">
        <v>3921</v>
      </c>
      <c r="H4618" t="s">
        <v>3876</v>
      </c>
      <c r="I4618">
        <v>1143</v>
      </c>
      <c r="J4618" s="41">
        <v>1.1699999999999999E-2</v>
      </c>
      <c r="K4618" s="42">
        <v>13.373099999999999</v>
      </c>
      <c r="L4618" s="43">
        <v>0.26450000000000001</v>
      </c>
      <c r="M4618" s="42">
        <v>3.5371849499999999</v>
      </c>
      <c r="N4618">
        <v>3</v>
      </c>
      <c r="O4618" s="43">
        <v>282</v>
      </c>
      <c r="P4618" s="42">
        <v>78</v>
      </c>
      <c r="Q4618" s="42">
        <v>14</v>
      </c>
      <c r="R4618" s="42">
        <v>13.5</v>
      </c>
    </row>
    <row r="4619" spans="1:18" x14ac:dyDescent="0.3">
      <c r="A4619" t="s">
        <v>3924</v>
      </c>
      <c r="B4619" s="17">
        <v>45203</v>
      </c>
      <c r="C4619" t="s">
        <v>3925</v>
      </c>
      <c r="D4619" t="s">
        <v>3926</v>
      </c>
      <c r="E4619" t="s">
        <v>3927</v>
      </c>
      <c r="F4619" t="s">
        <v>3931</v>
      </c>
      <c r="G4619" t="s">
        <v>3921</v>
      </c>
      <c r="H4619" t="s">
        <v>3876</v>
      </c>
      <c r="I4619">
        <v>1955</v>
      </c>
      <c r="J4619" s="41">
        <v>1.21E-2</v>
      </c>
      <c r="K4619" s="42">
        <v>23.6555</v>
      </c>
      <c r="L4619" s="43">
        <v>0.54049999999999976</v>
      </c>
      <c r="M4619" s="42">
        <v>12.785797749999995</v>
      </c>
      <c r="N4619">
        <v>7</v>
      </c>
      <c r="O4619" s="43">
        <v>399.59999999999997</v>
      </c>
      <c r="P4619" s="42">
        <v>72</v>
      </c>
      <c r="Q4619" s="42">
        <v>17</v>
      </c>
      <c r="R4619" s="42">
        <v>7.5</v>
      </c>
    </row>
    <row r="4620" spans="1:18" x14ac:dyDescent="0.3">
      <c r="A4620" t="s">
        <v>3924</v>
      </c>
      <c r="B4620" s="17">
        <v>45204</v>
      </c>
      <c r="C4620" t="s">
        <v>3925</v>
      </c>
      <c r="D4620" t="s">
        <v>3926</v>
      </c>
      <c r="E4620" t="s">
        <v>3927</v>
      </c>
      <c r="F4620" t="s">
        <v>3931</v>
      </c>
      <c r="G4620" t="s">
        <v>3921</v>
      </c>
      <c r="H4620" t="s">
        <v>3876</v>
      </c>
      <c r="I4620">
        <v>1418</v>
      </c>
      <c r="J4620" s="41">
        <v>1.2699999999999999E-2</v>
      </c>
      <c r="K4620" s="42">
        <v>18.008599999999998</v>
      </c>
      <c r="L4620" s="43">
        <v>1.0119999999999996</v>
      </c>
      <c r="M4620" s="42">
        <v>18.22470319999999</v>
      </c>
      <c r="N4620">
        <v>5</v>
      </c>
      <c r="O4620" s="43">
        <v>321.59999999999997</v>
      </c>
      <c r="P4620" s="42">
        <v>48</v>
      </c>
      <c r="Q4620" s="42">
        <v>17</v>
      </c>
      <c r="R4620" s="42">
        <v>1.5</v>
      </c>
    </row>
    <row r="4621" spans="1:18" x14ac:dyDescent="0.3">
      <c r="A4621" t="s">
        <v>3924</v>
      </c>
      <c r="B4621" s="17">
        <v>45205</v>
      </c>
      <c r="C4621" t="s">
        <v>3925</v>
      </c>
      <c r="D4621" t="s">
        <v>3926</v>
      </c>
      <c r="E4621" t="s">
        <v>3927</v>
      </c>
      <c r="F4621" t="s">
        <v>3931</v>
      </c>
      <c r="G4621" t="s">
        <v>3921</v>
      </c>
      <c r="H4621" t="s">
        <v>3876</v>
      </c>
      <c r="I4621">
        <v>2015</v>
      </c>
      <c r="J4621" s="41">
        <v>1.09E-2</v>
      </c>
      <c r="K4621" s="42">
        <v>21.9635</v>
      </c>
      <c r="L4621" s="43">
        <v>3.4500000000000058E-2</v>
      </c>
      <c r="M4621" s="42">
        <v>0.7577407500000013</v>
      </c>
      <c r="N4621">
        <v>6</v>
      </c>
      <c r="O4621" s="43">
        <v>464.4</v>
      </c>
      <c r="P4621" s="42">
        <v>38</v>
      </c>
      <c r="Q4621" s="42">
        <v>24</v>
      </c>
      <c r="R4621" s="42">
        <v>13.5</v>
      </c>
    </row>
    <row r="4622" spans="1:18" x14ac:dyDescent="0.3">
      <c r="A4622" t="s">
        <v>3924</v>
      </c>
      <c r="B4622" s="17">
        <v>45206</v>
      </c>
      <c r="C4622" t="s">
        <v>3925</v>
      </c>
      <c r="D4622" t="s">
        <v>3926</v>
      </c>
      <c r="E4622" t="s">
        <v>3927</v>
      </c>
      <c r="F4622" t="s">
        <v>3931</v>
      </c>
      <c r="G4622" t="s">
        <v>3921</v>
      </c>
      <c r="H4622" t="s">
        <v>3876</v>
      </c>
      <c r="I4622">
        <v>1195</v>
      </c>
      <c r="J4622" s="41">
        <v>1.5900000000000004E-2</v>
      </c>
      <c r="K4622" s="42">
        <v>19.000500000000006</v>
      </c>
      <c r="L4622" s="43">
        <v>1.2304999999999997</v>
      </c>
      <c r="M4622" s="42">
        <v>23.380115250000003</v>
      </c>
      <c r="N4622">
        <v>4</v>
      </c>
      <c r="O4622" s="43">
        <v>192</v>
      </c>
      <c r="P4622" s="42">
        <v>57</v>
      </c>
      <c r="Q4622" s="42">
        <v>14</v>
      </c>
      <c r="R4622" s="42">
        <v>15</v>
      </c>
    </row>
    <row r="4623" spans="1:18" x14ac:dyDescent="0.3">
      <c r="A4623" t="s">
        <v>3924</v>
      </c>
      <c r="B4623" s="17">
        <v>45207</v>
      </c>
      <c r="C4623" t="s">
        <v>3925</v>
      </c>
      <c r="D4623" t="s">
        <v>3926</v>
      </c>
      <c r="E4623" t="s">
        <v>3927</v>
      </c>
      <c r="F4623" t="s">
        <v>3931</v>
      </c>
      <c r="G4623" t="s">
        <v>3921</v>
      </c>
      <c r="H4623" t="s">
        <v>3876</v>
      </c>
      <c r="I4623">
        <v>1205</v>
      </c>
      <c r="J4623" s="41">
        <v>1.2E-2</v>
      </c>
      <c r="K4623" s="42">
        <v>14.46</v>
      </c>
      <c r="L4623" s="43">
        <v>0.4484999999999999</v>
      </c>
      <c r="M4623" s="42">
        <v>6.4853099999999992</v>
      </c>
      <c r="N4623">
        <v>4</v>
      </c>
      <c r="O4623" s="43">
        <v>252</v>
      </c>
      <c r="P4623" s="42">
        <v>64</v>
      </c>
      <c r="Q4623" s="42">
        <v>11</v>
      </c>
      <c r="R4623" s="42">
        <v>3</v>
      </c>
    </row>
    <row r="4624" spans="1:18" x14ac:dyDescent="0.3">
      <c r="A4624" t="s">
        <v>3924</v>
      </c>
      <c r="B4624" s="17">
        <v>45208</v>
      </c>
      <c r="C4624" t="s">
        <v>3925</v>
      </c>
      <c r="D4624" t="s">
        <v>3926</v>
      </c>
      <c r="E4624" t="s">
        <v>3927</v>
      </c>
      <c r="F4624" t="s">
        <v>3931</v>
      </c>
      <c r="G4624" t="s">
        <v>3921</v>
      </c>
      <c r="H4624" t="s">
        <v>3876</v>
      </c>
      <c r="I4624">
        <v>1012</v>
      </c>
      <c r="J4624" s="41">
        <v>1.1900000000000001E-2</v>
      </c>
      <c r="K4624" s="42">
        <v>12.042800000000002</v>
      </c>
      <c r="L4624" s="43">
        <v>0.11500000000000002</v>
      </c>
      <c r="M4624" s="42">
        <v>1.3849220000000004</v>
      </c>
      <c r="N4624">
        <v>6</v>
      </c>
      <c r="O4624" s="43">
        <v>459.59999999999997</v>
      </c>
      <c r="P4624" s="42">
        <v>37</v>
      </c>
      <c r="Q4624" s="42">
        <v>10</v>
      </c>
      <c r="R4624" s="42">
        <v>15</v>
      </c>
    </row>
    <row r="4625" spans="1:18" x14ac:dyDescent="0.3">
      <c r="A4625" t="s">
        <v>3924</v>
      </c>
      <c r="B4625" s="17">
        <v>45209</v>
      </c>
      <c r="C4625" t="s">
        <v>3925</v>
      </c>
      <c r="D4625" t="s">
        <v>3926</v>
      </c>
      <c r="E4625" t="s">
        <v>3927</v>
      </c>
      <c r="F4625" t="s">
        <v>3931</v>
      </c>
      <c r="G4625" t="s">
        <v>3921</v>
      </c>
      <c r="H4625" t="s">
        <v>3876</v>
      </c>
      <c r="I4625">
        <v>1739</v>
      </c>
      <c r="J4625" s="41">
        <v>1.8099999999999998E-2</v>
      </c>
      <c r="K4625" s="42">
        <v>31.475899999999996</v>
      </c>
      <c r="L4625" s="43">
        <v>0.11500000000000002</v>
      </c>
      <c r="M4625" s="42">
        <v>3.6197284999999999</v>
      </c>
      <c r="N4625">
        <v>7</v>
      </c>
      <c r="O4625" s="43">
        <v>574.79999999999995</v>
      </c>
      <c r="P4625" s="42">
        <v>54</v>
      </c>
      <c r="Q4625" s="42">
        <v>18</v>
      </c>
      <c r="R4625" s="42">
        <v>6</v>
      </c>
    </row>
    <row r="4626" spans="1:18" x14ac:dyDescent="0.3">
      <c r="A4626" t="s">
        <v>3924</v>
      </c>
      <c r="B4626" s="17">
        <v>45210</v>
      </c>
      <c r="C4626" t="s">
        <v>3925</v>
      </c>
      <c r="D4626" t="s">
        <v>3926</v>
      </c>
      <c r="E4626" t="s">
        <v>3927</v>
      </c>
      <c r="F4626" t="s">
        <v>3931</v>
      </c>
      <c r="G4626" t="s">
        <v>3921</v>
      </c>
      <c r="H4626" t="s">
        <v>3876</v>
      </c>
      <c r="I4626">
        <v>1794</v>
      </c>
      <c r="J4626" s="41">
        <v>1.8599999999999998E-2</v>
      </c>
      <c r="K4626" s="42">
        <v>33.368399999999994</v>
      </c>
      <c r="L4626" s="43">
        <v>0.54049999999999976</v>
      </c>
      <c r="M4626" s="42">
        <v>18.03562019999999</v>
      </c>
      <c r="N4626">
        <v>8</v>
      </c>
      <c r="O4626" s="43">
        <v>526.79999999999995</v>
      </c>
      <c r="P4626" s="42">
        <v>50</v>
      </c>
      <c r="Q4626" s="42">
        <v>14</v>
      </c>
      <c r="R4626" s="42">
        <v>1.5</v>
      </c>
    </row>
    <row r="4627" spans="1:18" x14ac:dyDescent="0.3">
      <c r="A4627" t="s">
        <v>3924</v>
      </c>
      <c r="B4627" s="17">
        <v>45211</v>
      </c>
      <c r="C4627" t="s">
        <v>3925</v>
      </c>
      <c r="D4627" t="s">
        <v>3926</v>
      </c>
      <c r="E4627" t="s">
        <v>3927</v>
      </c>
      <c r="F4627" t="s">
        <v>3931</v>
      </c>
      <c r="G4627" t="s">
        <v>3921</v>
      </c>
      <c r="H4627" t="s">
        <v>3876</v>
      </c>
      <c r="I4627">
        <v>1859</v>
      </c>
      <c r="J4627" s="41">
        <v>1.78E-2</v>
      </c>
      <c r="K4627" s="42">
        <v>33.090200000000003</v>
      </c>
      <c r="L4627" s="43">
        <v>1.2764999999999997</v>
      </c>
      <c r="M4627" s="42">
        <v>42.239640299999998</v>
      </c>
      <c r="N4627">
        <v>5</v>
      </c>
      <c r="O4627" s="43">
        <v>357.59999999999997</v>
      </c>
      <c r="P4627" s="42">
        <v>41</v>
      </c>
      <c r="Q4627" s="42">
        <v>17</v>
      </c>
      <c r="R4627" s="42">
        <v>12</v>
      </c>
    </row>
    <row r="4628" spans="1:18" x14ac:dyDescent="0.3">
      <c r="A4628" t="s">
        <v>3924</v>
      </c>
      <c r="B4628" s="17">
        <v>45212</v>
      </c>
      <c r="C4628" t="s">
        <v>3925</v>
      </c>
      <c r="D4628" t="s">
        <v>3926</v>
      </c>
      <c r="E4628" t="s">
        <v>3927</v>
      </c>
      <c r="F4628" t="s">
        <v>3931</v>
      </c>
      <c r="G4628" t="s">
        <v>3921</v>
      </c>
      <c r="H4628" t="s">
        <v>3876</v>
      </c>
      <c r="I4628">
        <v>1692</v>
      </c>
      <c r="J4628" s="41">
        <v>1.7599999999999998E-2</v>
      </c>
      <c r="K4628" s="42">
        <v>29.779199999999996</v>
      </c>
      <c r="L4628" s="43">
        <v>1.2879999999999998</v>
      </c>
      <c r="M4628" s="42">
        <v>38.355609599999987</v>
      </c>
      <c r="N4628">
        <v>3</v>
      </c>
      <c r="O4628" s="43">
        <v>163.19999999999999</v>
      </c>
      <c r="P4628" s="42">
        <v>29</v>
      </c>
      <c r="Q4628" s="42">
        <v>16</v>
      </c>
      <c r="R4628" s="42">
        <v>13.5</v>
      </c>
    </row>
    <row r="4629" spans="1:18" x14ac:dyDescent="0.3">
      <c r="A4629" t="s">
        <v>3924</v>
      </c>
      <c r="B4629" s="17">
        <v>45213</v>
      </c>
      <c r="C4629" t="s">
        <v>3925</v>
      </c>
      <c r="D4629" t="s">
        <v>3926</v>
      </c>
      <c r="E4629" t="s">
        <v>3927</v>
      </c>
      <c r="F4629" t="s">
        <v>3931</v>
      </c>
      <c r="G4629" t="s">
        <v>3921</v>
      </c>
      <c r="H4629" t="s">
        <v>3876</v>
      </c>
      <c r="I4629">
        <v>1105</v>
      </c>
      <c r="J4629" s="41">
        <v>1.3600000000000001E-2</v>
      </c>
      <c r="K4629" s="42">
        <v>15.028</v>
      </c>
      <c r="L4629" s="43">
        <v>0.73599999999999965</v>
      </c>
      <c r="M4629" s="42">
        <v>11.060607999999995</v>
      </c>
      <c r="N4629">
        <v>7</v>
      </c>
      <c r="O4629" s="43">
        <v>399.59999999999997</v>
      </c>
      <c r="P4629" s="42">
        <v>49</v>
      </c>
      <c r="Q4629" s="42">
        <v>21</v>
      </c>
      <c r="R4629" s="42">
        <v>7.5</v>
      </c>
    </row>
    <row r="4630" spans="1:18" x14ac:dyDescent="0.3">
      <c r="A4630" t="s">
        <v>3924</v>
      </c>
      <c r="B4630" s="17">
        <v>45214</v>
      </c>
      <c r="C4630" t="s">
        <v>3925</v>
      </c>
      <c r="D4630" t="s">
        <v>3926</v>
      </c>
      <c r="E4630" t="s">
        <v>3927</v>
      </c>
      <c r="F4630" t="s">
        <v>3931</v>
      </c>
      <c r="G4630" t="s">
        <v>3921</v>
      </c>
      <c r="H4630" t="s">
        <v>3876</v>
      </c>
      <c r="I4630">
        <v>1812</v>
      </c>
      <c r="J4630" s="41">
        <v>1.5599999999999998E-2</v>
      </c>
      <c r="K4630" s="42">
        <v>28.267199999999995</v>
      </c>
      <c r="L4630" s="43">
        <v>0.68999999999999961</v>
      </c>
      <c r="M4630" s="42">
        <v>19.504367999999985</v>
      </c>
      <c r="N4630">
        <v>5</v>
      </c>
      <c r="O4630" s="43">
        <v>374.4</v>
      </c>
      <c r="P4630" s="42">
        <v>64</v>
      </c>
      <c r="Q4630" s="42">
        <v>8</v>
      </c>
      <c r="R4630" s="42">
        <v>6</v>
      </c>
    </row>
    <row r="4631" spans="1:18" x14ac:dyDescent="0.3">
      <c r="A4631" t="s">
        <v>3924</v>
      </c>
      <c r="B4631" s="17">
        <v>45215</v>
      </c>
      <c r="C4631" t="s">
        <v>3925</v>
      </c>
      <c r="D4631" t="s">
        <v>3926</v>
      </c>
      <c r="E4631" t="s">
        <v>3927</v>
      </c>
      <c r="F4631" t="s">
        <v>3931</v>
      </c>
      <c r="G4631" t="s">
        <v>3921</v>
      </c>
      <c r="H4631" t="s">
        <v>3876</v>
      </c>
      <c r="I4631">
        <v>1385</v>
      </c>
      <c r="J4631" s="41">
        <v>1.43E-2</v>
      </c>
      <c r="K4631" s="42">
        <v>19.805499999999999</v>
      </c>
      <c r="L4631" s="43">
        <v>0.55199999999999971</v>
      </c>
      <c r="M4631" s="42">
        <v>10.932635999999993</v>
      </c>
      <c r="N4631">
        <v>4</v>
      </c>
      <c r="O4631" s="43">
        <v>356.4</v>
      </c>
      <c r="P4631" s="42">
        <v>48</v>
      </c>
      <c r="Q4631" s="42">
        <v>14</v>
      </c>
      <c r="R4631" s="42">
        <v>7.5</v>
      </c>
    </row>
    <row r="4632" spans="1:18" x14ac:dyDescent="0.3">
      <c r="A4632" t="s">
        <v>3924</v>
      </c>
      <c r="B4632" s="17">
        <v>45216</v>
      </c>
      <c r="C4632" t="s">
        <v>3925</v>
      </c>
      <c r="D4632" t="s">
        <v>3926</v>
      </c>
      <c r="E4632" t="s">
        <v>3927</v>
      </c>
      <c r="F4632" t="s">
        <v>3931</v>
      </c>
      <c r="G4632" t="s">
        <v>3921</v>
      </c>
      <c r="H4632" t="s">
        <v>3876</v>
      </c>
      <c r="I4632">
        <v>1564</v>
      </c>
      <c r="J4632" s="41">
        <v>1.2999999999999998E-2</v>
      </c>
      <c r="K4632" s="42">
        <v>20.331999999999997</v>
      </c>
      <c r="L4632" s="43">
        <v>1.0464999999999995</v>
      </c>
      <c r="M4632" s="42">
        <v>21.277437999999989</v>
      </c>
      <c r="N4632">
        <v>7</v>
      </c>
      <c r="O4632" s="43">
        <v>396</v>
      </c>
      <c r="P4632" s="42">
        <v>70</v>
      </c>
      <c r="Q4632" s="42">
        <v>16</v>
      </c>
      <c r="R4632" s="42">
        <v>9</v>
      </c>
    </row>
    <row r="4633" spans="1:18" x14ac:dyDescent="0.3">
      <c r="A4633" t="s">
        <v>3924</v>
      </c>
      <c r="B4633" s="17">
        <v>45217</v>
      </c>
      <c r="C4633" t="s">
        <v>3925</v>
      </c>
      <c r="D4633" t="s">
        <v>3926</v>
      </c>
      <c r="E4633" t="s">
        <v>3927</v>
      </c>
      <c r="F4633" t="s">
        <v>3931</v>
      </c>
      <c r="G4633" t="s">
        <v>3921</v>
      </c>
      <c r="H4633" t="s">
        <v>3876</v>
      </c>
      <c r="I4633">
        <v>1806</v>
      </c>
      <c r="J4633" s="41">
        <v>1.0399999999999998E-2</v>
      </c>
      <c r="K4633" s="42">
        <v>18.782399999999996</v>
      </c>
      <c r="L4633" s="43">
        <v>1.1959999999999997</v>
      </c>
      <c r="M4633" s="42">
        <v>22.463750399999988</v>
      </c>
      <c r="N4633">
        <v>5</v>
      </c>
      <c r="O4633" s="43">
        <v>422.4</v>
      </c>
      <c r="P4633" s="42">
        <v>54</v>
      </c>
      <c r="Q4633" s="42">
        <v>11</v>
      </c>
      <c r="R4633" s="42">
        <v>4.5</v>
      </c>
    </row>
    <row r="4634" spans="1:18" x14ac:dyDescent="0.3">
      <c r="A4634" t="s">
        <v>3924</v>
      </c>
      <c r="B4634" s="17">
        <v>45218</v>
      </c>
      <c r="C4634" t="s">
        <v>3925</v>
      </c>
      <c r="D4634" t="s">
        <v>3926</v>
      </c>
      <c r="E4634" t="s">
        <v>3927</v>
      </c>
      <c r="F4634" t="s">
        <v>3931</v>
      </c>
      <c r="G4634" t="s">
        <v>3921</v>
      </c>
      <c r="H4634" t="s">
        <v>3876</v>
      </c>
      <c r="I4634">
        <v>1530</v>
      </c>
      <c r="J4634" s="41">
        <v>1.6899999999999998E-2</v>
      </c>
      <c r="K4634" s="42">
        <v>25.856999999999996</v>
      </c>
      <c r="L4634" s="43">
        <v>0.8049999999999996</v>
      </c>
      <c r="M4634" s="42">
        <v>20.814884999999986</v>
      </c>
      <c r="N4634">
        <v>4</v>
      </c>
      <c r="O4634" s="43">
        <v>380.4</v>
      </c>
      <c r="P4634" s="42">
        <v>53</v>
      </c>
      <c r="Q4634" s="42">
        <v>16</v>
      </c>
      <c r="R4634" s="42">
        <v>6</v>
      </c>
    </row>
    <row r="4635" spans="1:18" x14ac:dyDescent="0.3">
      <c r="A4635" t="s">
        <v>3924</v>
      </c>
      <c r="B4635" s="17">
        <v>45219</v>
      </c>
      <c r="C4635" t="s">
        <v>3925</v>
      </c>
      <c r="D4635" t="s">
        <v>3926</v>
      </c>
      <c r="E4635" t="s">
        <v>3927</v>
      </c>
      <c r="F4635" t="s">
        <v>3931</v>
      </c>
      <c r="G4635" t="s">
        <v>3921</v>
      </c>
      <c r="H4635" t="s">
        <v>3876</v>
      </c>
      <c r="I4635">
        <v>1168</v>
      </c>
      <c r="J4635" s="41">
        <v>1.37E-2</v>
      </c>
      <c r="K4635" s="42">
        <v>16.0016</v>
      </c>
      <c r="L4635" s="43">
        <v>0.33350000000000007</v>
      </c>
      <c r="M4635" s="42">
        <v>5.336533600000001</v>
      </c>
      <c r="N4635">
        <v>6</v>
      </c>
      <c r="O4635" s="43">
        <v>223.2</v>
      </c>
      <c r="P4635" s="42">
        <v>87</v>
      </c>
      <c r="Q4635" s="42">
        <v>16</v>
      </c>
      <c r="R4635" s="42">
        <v>9</v>
      </c>
    </row>
    <row r="4636" spans="1:18" x14ac:dyDescent="0.3">
      <c r="A4636" t="s">
        <v>3924</v>
      </c>
      <c r="B4636" s="17">
        <v>45220</v>
      </c>
      <c r="C4636" t="s">
        <v>3925</v>
      </c>
      <c r="D4636" t="s">
        <v>3926</v>
      </c>
      <c r="E4636" t="s">
        <v>3927</v>
      </c>
      <c r="F4636" t="s">
        <v>3931</v>
      </c>
      <c r="G4636" t="s">
        <v>3921</v>
      </c>
      <c r="H4636" t="s">
        <v>3876</v>
      </c>
      <c r="I4636">
        <v>1702</v>
      </c>
      <c r="J4636" s="41">
        <v>6.7000000000000011E-3</v>
      </c>
      <c r="K4636" s="42">
        <v>11.403400000000001</v>
      </c>
      <c r="L4636" s="43">
        <v>1.1614999999999998</v>
      </c>
      <c r="M4636" s="42">
        <v>13.245049099999999</v>
      </c>
      <c r="N4636">
        <v>7</v>
      </c>
      <c r="O4636" s="43">
        <v>478.79999999999995</v>
      </c>
      <c r="P4636" s="42">
        <v>42</v>
      </c>
      <c r="Q4636" s="42">
        <v>15</v>
      </c>
      <c r="R4636" s="42">
        <v>9</v>
      </c>
    </row>
    <row r="4637" spans="1:18" x14ac:dyDescent="0.3">
      <c r="A4637" t="s">
        <v>3924</v>
      </c>
      <c r="B4637" s="17">
        <v>45221</v>
      </c>
      <c r="C4637" t="s">
        <v>3925</v>
      </c>
      <c r="D4637" t="s">
        <v>3926</v>
      </c>
      <c r="E4637" t="s">
        <v>3927</v>
      </c>
      <c r="F4637" t="s">
        <v>3931</v>
      </c>
      <c r="G4637" t="s">
        <v>3921</v>
      </c>
      <c r="H4637" t="s">
        <v>3876</v>
      </c>
      <c r="I4637">
        <v>1525</v>
      </c>
      <c r="J4637" s="41">
        <v>1.4200000000000001E-2</v>
      </c>
      <c r="K4637" s="42">
        <v>21.655000000000001</v>
      </c>
      <c r="L4637" s="43">
        <v>0.42549999999999988</v>
      </c>
      <c r="M4637" s="42">
        <v>9.2142024999999972</v>
      </c>
      <c r="N4637">
        <v>5</v>
      </c>
      <c r="O4637" s="43">
        <v>348</v>
      </c>
      <c r="P4637" s="42">
        <v>54</v>
      </c>
      <c r="Q4637" s="42">
        <v>13</v>
      </c>
      <c r="R4637" s="42">
        <v>18</v>
      </c>
    </row>
    <row r="4638" spans="1:18" x14ac:dyDescent="0.3">
      <c r="A4638" t="s">
        <v>3924</v>
      </c>
      <c r="B4638" s="17">
        <v>45222</v>
      </c>
      <c r="C4638" t="s">
        <v>3925</v>
      </c>
      <c r="D4638" t="s">
        <v>3926</v>
      </c>
      <c r="E4638" t="s">
        <v>3927</v>
      </c>
      <c r="F4638" t="s">
        <v>3931</v>
      </c>
      <c r="G4638" t="s">
        <v>3921</v>
      </c>
      <c r="H4638" t="s">
        <v>3876</v>
      </c>
      <c r="I4638">
        <v>1603</v>
      </c>
      <c r="J4638" s="41">
        <v>1.3399999999999999E-2</v>
      </c>
      <c r="K4638" s="42">
        <v>21.480199999999996</v>
      </c>
      <c r="L4638" s="43">
        <v>0.34500000000000003</v>
      </c>
      <c r="M4638" s="42">
        <v>7.4106689999999995</v>
      </c>
      <c r="N4638">
        <v>3</v>
      </c>
      <c r="O4638" s="43">
        <v>223.2</v>
      </c>
      <c r="P4638" s="42">
        <v>50</v>
      </c>
      <c r="Q4638" s="42">
        <v>18</v>
      </c>
      <c r="R4638" s="42">
        <v>15</v>
      </c>
    </row>
    <row r="4639" spans="1:18" x14ac:dyDescent="0.3">
      <c r="A4639" t="s">
        <v>3924</v>
      </c>
      <c r="B4639" s="17">
        <v>45223</v>
      </c>
      <c r="C4639" t="s">
        <v>3925</v>
      </c>
      <c r="D4639" t="s">
        <v>3926</v>
      </c>
      <c r="E4639" t="s">
        <v>3927</v>
      </c>
      <c r="F4639" t="s">
        <v>3931</v>
      </c>
      <c r="G4639" t="s">
        <v>3921</v>
      </c>
      <c r="H4639" t="s">
        <v>3876</v>
      </c>
      <c r="I4639">
        <v>2002</v>
      </c>
      <c r="J4639" s="41">
        <v>1.2399999999999998E-2</v>
      </c>
      <c r="K4639" s="42">
        <v>24.824799999999996</v>
      </c>
      <c r="L4639" s="43">
        <v>0.51749999999999974</v>
      </c>
      <c r="M4639" s="42">
        <v>12.846833999999992</v>
      </c>
      <c r="N4639">
        <v>4</v>
      </c>
      <c r="O4639" s="43">
        <v>238.79999999999998</v>
      </c>
      <c r="P4639" s="42">
        <v>32</v>
      </c>
      <c r="Q4639" s="42">
        <v>10</v>
      </c>
      <c r="R4639" s="42">
        <v>16.5</v>
      </c>
    </row>
    <row r="4640" spans="1:18" x14ac:dyDescent="0.3">
      <c r="A4640" t="s">
        <v>3924</v>
      </c>
      <c r="B4640" s="17">
        <v>45224</v>
      </c>
      <c r="C4640" t="s">
        <v>3925</v>
      </c>
      <c r="D4640" t="s">
        <v>3926</v>
      </c>
      <c r="E4640" t="s">
        <v>3927</v>
      </c>
      <c r="F4640" t="s">
        <v>3931</v>
      </c>
      <c r="G4640" t="s">
        <v>3921</v>
      </c>
      <c r="H4640" t="s">
        <v>3876</v>
      </c>
      <c r="I4640">
        <v>1400</v>
      </c>
      <c r="J4640" s="41">
        <v>1.5900000000000001E-2</v>
      </c>
      <c r="K4640" s="42">
        <v>22.26</v>
      </c>
      <c r="L4640" s="43">
        <v>1.0694999999999997</v>
      </c>
      <c r="M4640" s="42">
        <v>23.807069999999996</v>
      </c>
      <c r="N4640">
        <v>4</v>
      </c>
      <c r="O4640" s="43">
        <v>145.19999999999999</v>
      </c>
      <c r="P4640" s="42">
        <v>37</v>
      </c>
      <c r="Q4640" s="42">
        <v>3</v>
      </c>
      <c r="R4640" s="42">
        <v>13.5</v>
      </c>
    </row>
    <row r="4641" spans="1:18" x14ac:dyDescent="0.3">
      <c r="A4641" t="s">
        <v>3924</v>
      </c>
      <c r="B4641" s="17">
        <v>45225</v>
      </c>
      <c r="C4641" t="s">
        <v>3925</v>
      </c>
      <c r="D4641" t="s">
        <v>3926</v>
      </c>
      <c r="E4641" t="s">
        <v>3927</v>
      </c>
      <c r="F4641" t="s">
        <v>3931</v>
      </c>
      <c r="G4641" t="s">
        <v>3921</v>
      </c>
      <c r="H4641" t="s">
        <v>3876</v>
      </c>
      <c r="I4641">
        <v>1470</v>
      </c>
      <c r="J4641" s="41">
        <v>1.1799999999999998E-2</v>
      </c>
      <c r="K4641" s="42">
        <v>17.345999999999997</v>
      </c>
      <c r="L4641" s="43">
        <v>0.63249999999999973</v>
      </c>
      <c r="M4641" s="42">
        <v>10.971344999999992</v>
      </c>
      <c r="N4641">
        <v>7</v>
      </c>
      <c r="O4641" s="43">
        <v>300</v>
      </c>
      <c r="P4641" s="42">
        <v>58</v>
      </c>
      <c r="Q4641" s="42">
        <v>16</v>
      </c>
      <c r="R4641" s="42">
        <v>15</v>
      </c>
    </row>
    <row r="4642" spans="1:18" x14ac:dyDescent="0.3">
      <c r="A4642" t="s">
        <v>3924</v>
      </c>
      <c r="B4642" s="17">
        <v>45226</v>
      </c>
      <c r="C4642" t="s">
        <v>3925</v>
      </c>
      <c r="D4642" t="s">
        <v>3926</v>
      </c>
      <c r="E4642" t="s">
        <v>3927</v>
      </c>
      <c r="F4642" t="s">
        <v>3931</v>
      </c>
      <c r="G4642" t="s">
        <v>3921</v>
      </c>
      <c r="H4642" t="s">
        <v>3876</v>
      </c>
      <c r="I4642">
        <v>1845</v>
      </c>
      <c r="J4642" s="41">
        <v>1.2799999999999999E-2</v>
      </c>
      <c r="K4642" s="42">
        <v>23.616</v>
      </c>
      <c r="L4642" s="43">
        <v>1.3224999999999996</v>
      </c>
      <c r="M4642" s="42">
        <v>31.23215999999999</v>
      </c>
      <c r="N4642">
        <v>7</v>
      </c>
      <c r="O4642" s="43">
        <v>349.2</v>
      </c>
      <c r="P4642" s="42">
        <v>78</v>
      </c>
      <c r="Q4642" s="42">
        <v>8</v>
      </c>
      <c r="R4642" s="42">
        <v>1.5</v>
      </c>
    </row>
    <row r="4643" spans="1:18" x14ac:dyDescent="0.3">
      <c r="A4643" t="s">
        <v>3924</v>
      </c>
      <c r="B4643" s="17">
        <v>45227</v>
      </c>
      <c r="C4643" t="s">
        <v>3925</v>
      </c>
      <c r="D4643" t="s">
        <v>3926</v>
      </c>
      <c r="E4643" t="s">
        <v>3927</v>
      </c>
      <c r="F4643" t="s">
        <v>3931</v>
      </c>
      <c r="G4643" t="s">
        <v>3921</v>
      </c>
      <c r="H4643" t="s">
        <v>3876</v>
      </c>
      <c r="I4643">
        <v>1645</v>
      </c>
      <c r="J4643" s="41">
        <v>1.03E-2</v>
      </c>
      <c r="K4643" s="42">
        <v>16.9435</v>
      </c>
      <c r="L4643" s="43">
        <v>0.54049999999999976</v>
      </c>
      <c r="M4643" s="42">
        <v>9.1579617499999966</v>
      </c>
      <c r="N4643">
        <v>4</v>
      </c>
      <c r="O4643" s="43">
        <v>217.2</v>
      </c>
      <c r="P4643" s="42">
        <v>64</v>
      </c>
      <c r="Q4643" s="42">
        <v>14</v>
      </c>
      <c r="R4643" s="42">
        <v>10.5</v>
      </c>
    </row>
    <row r="4644" spans="1:18" x14ac:dyDescent="0.3">
      <c r="A4644" t="s">
        <v>3924</v>
      </c>
      <c r="B4644" s="17">
        <v>45228</v>
      </c>
      <c r="C4644" t="s">
        <v>3925</v>
      </c>
      <c r="D4644" t="s">
        <v>3926</v>
      </c>
      <c r="E4644" t="s">
        <v>3927</v>
      </c>
      <c r="F4644" t="s">
        <v>3931</v>
      </c>
      <c r="G4644" t="s">
        <v>3921</v>
      </c>
      <c r="H4644" t="s">
        <v>3876</v>
      </c>
      <c r="I4644">
        <v>1590</v>
      </c>
      <c r="J4644" s="41">
        <v>1.47E-2</v>
      </c>
      <c r="K4644" s="42">
        <v>23.372999999999998</v>
      </c>
      <c r="L4644" s="43">
        <v>0.41399999999999987</v>
      </c>
      <c r="M4644" s="42">
        <v>9.6764219999999952</v>
      </c>
      <c r="N4644">
        <v>5</v>
      </c>
      <c r="O4644" s="43">
        <v>324</v>
      </c>
      <c r="P4644" s="42">
        <v>76</v>
      </c>
      <c r="Q4644" s="42">
        <v>22</v>
      </c>
      <c r="R4644" s="42">
        <v>10.5</v>
      </c>
    </row>
    <row r="4645" spans="1:18" x14ac:dyDescent="0.3">
      <c r="A4645" t="s">
        <v>3924</v>
      </c>
      <c r="B4645" s="17">
        <v>45229</v>
      </c>
      <c r="C4645" t="s">
        <v>3925</v>
      </c>
      <c r="D4645" t="s">
        <v>3926</v>
      </c>
      <c r="E4645" t="s">
        <v>3927</v>
      </c>
      <c r="F4645" t="s">
        <v>3931</v>
      </c>
      <c r="G4645" t="s">
        <v>3921</v>
      </c>
      <c r="H4645" t="s">
        <v>3876</v>
      </c>
      <c r="I4645">
        <v>1299</v>
      </c>
      <c r="J4645" s="41">
        <v>1.5500000000000002E-2</v>
      </c>
      <c r="K4645" s="42">
        <v>20.134500000000003</v>
      </c>
      <c r="L4645" s="43">
        <v>0.42549999999999988</v>
      </c>
      <c r="M4645" s="42">
        <v>8.5672297499999992</v>
      </c>
      <c r="N4645">
        <v>4</v>
      </c>
      <c r="O4645" s="43">
        <v>175.2</v>
      </c>
      <c r="P4645" s="42">
        <v>48</v>
      </c>
      <c r="Q4645" s="42">
        <v>17</v>
      </c>
      <c r="R4645" s="42">
        <v>15</v>
      </c>
    </row>
    <row r="4646" spans="1:18" x14ac:dyDescent="0.3">
      <c r="A4646" t="s">
        <v>3924</v>
      </c>
      <c r="B4646" s="17">
        <v>45230</v>
      </c>
      <c r="C4646" t="s">
        <v>3925</v>
      </c>
      <c r="D4646" t="s">
        <v>3926</v>
      </c>
      <c r="E4646" t="s">
        <v>3927</v>
      </c>
      <c r="F4646" t="s">
        <v>3931</v>
      </c>
      <c r="G4646" t="s">
        <v>3921</v>
      </c>
      <c r="H4646" t="s">
        <v>3876</v>
      </c>
      <c r="I4646">
        <v>1916</v>
      </c>
      <c r="J4646" s="41">
        <v>1.2199999999999999E-2</v>
      </c>
      <c r="K4646" s="42">
        <v>23.3752</v>
      </c>
      <c r="L4646" s="43">
        <v>0.91999999999999971</v>
      </c>
      <c r="M4646" s="42">
        <v>21.505183999999993</v>
      </c>
      <c r="N4646">
        <v>5</v>
      </c>
      <c r="O4646" s="43">
        <v>420</v>
      </c>
      <c r="P4646" s="42">
        <v>44</v>
      </c>
      <c r="Q4646" s="42">
        <v>20</v>
      </c>
      <c r="R4646" s="42">
        <v>3</v>
      </c>
    </row>
    <row r="4647" spans="1:18" x14ac:dyDescent="0.3">
      <c r="A4647" t="s">
        <v>3924</v>
      </c>
      <c r="B4647" s="17">
        <v>45231</v>
      </c>
      <c r="C4647" t="s">
        <v>3925</v>
      </c>
      <c r="D4647" t="s">
        <v>3926</v>
      </c>
      <c r="E4647" t="s">
        <v>3927</v>
      </c>
      <c r="F4647" t="s">
        <v>3931</v>
      </c>
      <c r="G4647" t="s">
        <v>3921</v>
      </c>
      <c r="H4647" t="s">
        <v>3876</v>
      </c>
      <c r="I4647">
        <v>1556</v>
      </c>
      <c r="J4647" s="41">
        <v>1.61E-2</v>
      </c>
      <c r="K4647" s="42">
        <v>25.051600000000001</v>
      </c>
      <c r="L4647" s="43">
        <v>0.79349999999999965</v>
      </c>
      <c r="M4647" s="42">
        <v>19.878444599999991</v>
      </c>
      <c r="N4647">
        <v>5</v>
      </c>
      <c r="O4647" s="43">
        <v>280.8</v>
      </c>
      <c r="P4647" s="42">
        <v>39</v>
      </c>
      <c r="Q4647" s="42">
        <v>3</v>
      </c>
      <c r="R4647" s="42">
        <v>9</v>
      </c>
    </row>
    <row r="4648" spans="1:18" x14ac:dyDescent="0.3">
      <c r="A4648" t="s">
        <v>3924</v>
      </c>
      <c r="B4648" s="17">
        <v>45232</v>
      </c>
      <c r="C4648" t="s">
        <v>3925</v>
      </c>
      <c r="D4648" t="s">
        <v>3926</v>
      </c>
      <c r="E4648" t="s">
        <v>3927</v>
      </c>
      <c r="F4648" t="s">
        <v>3931</v>
      </c>
      <c r="G4648" t="s">
        <v>3921</v>
      </c>
      <c r="H4648" t="s">
        <v>3876</v>
      </c>
      <c r="I4648">
        <v>1531</v>
      </c>
      <c r="J4648" s="41">
        <v>1.8500000000000003E-2</v>
      </c>
      <c r="K4648" s="42">
        <v>28.323500000000003</v>
      </c>
      <c r="L4648" s="43">
        <v>1.0809999999999995</v>
      </c>
      <c r="M4648" s="42">
        <v>30.61770349999999</v>
      </c>
      <c r="N4648">
        <v>7</v>
      </c>
      <c r="O4648" s="43">
        <v>516</v>
      </c>
      <c r="P4648" s="42">
        <v>75</v>
      </c>
      <c r="Q4648" s="42">
        <v>28</v>
      </c>
      <c r="R4648" s="42">
        <v>7.5</v>
      </c>
    </row>
    <row r="4649" spans="1:18" x14ac:dyDescent="0.3">
      <c r="A4649" t="s">
        <v>3924</v>
      </c>
      <c r="B4649" s="17">
        <v>45233</v>
      </c>
      <c r="C4649" t="s">
        <v>3925</v>
      </c>
      <c r="D4649" t="s">
        <v>3926</v>
      </c>
      <c r="E4649" t="s">
        <v>3927</v>
      </c>
      <c r="F4649" t="s">
        <v>3931</v>
      </c>
      <c r="G4649" t="s">
        <v>3921</v>
      </c>
      <c r="H4649" t="s">
        <v>3876</v>
      </c>
      <c r="I4649">
        <v>1647</v>
      </c>
      <c r="J4649" s="41">
        <v>9.7999999999999997E-3</v>
      </c>
      <c r="K4649" s="42">
        <v>16.140599999999999</v>
      </c>
      <c r="L4649" s="43">
        <v>0.64399999999999979</v>
      </c>
      <c r="M4649" s="42">
        <v>10.394546399999996</v>
      </c>
      <c r="N4649">
        <v>8</v>
      </c>
      <c r="O4649" s="43">
        <v>368.4</v>
      </c>
      <c r="P4649" s="42">
        <v>52</v>
      </c>
      <c r="Q4649" s="42">
        <v>8</v>
      </c>
      <c r="R4649" s="42">
        <v>9</v>
      </c>
    </row>
    <row r="4650" spans="1:18" x14ac:dyDescent="0.3">
      <c r="A4650" t="s">
        <v>3924</v>
      </c>
      <c r="B4650" s="17">
        <v>45234</v>
      </c>
      <c r="C4650" t="s">
        <v>3925</v>
      </c>
      <c r="D4650" t="s">
        <v>3926</v>
      </c>
      <c r="E4650" t="s">
        <v>3927</v>
      </c>
      <c r="F4650" t="s">
        <v>3931</v>
      </c>
      <c r="G4650" t="s">
        <v>3921</v>
      </c>
      <c r="H4650" t="s">
        <v>3876</v>
      </c>
      <c r="I4650">
        <v>1892</v>
      </c>
      <c r="J4650" s="41">
        <v>1.4699999999999998E-2</v>
      </c>
      <c r="K4650" s="42">
        <v>27.812399999999997</v>
      </c>
      <c r="L4650" s="43">
        <v>1.4144999999999996</v>
      </c>
      <c r="M4650" s="42">
        <v>39.340639799999984</v>
      </c>
      <c r="N4650">
        <v>3</v>
      </c>
      <c r="O4650" s="43">
        <v>175.2</v>
      </c>
      <c r="P4650" s="42">
        <v>91</v>
      </c>
      <c r="Q4650" s="42">
        <v>18</v>
      </c>
      <c r="R4650" s="42">
        <v>6</v>
      </c>
    </row>
    <row r="4651" spans="1:18" x14ac:dyDescent="0.3">
      <c r="A4651" t="s">
        <v>3924</v>
      </c>
      <c r="B4651" s="17">
        <v>45235</v>
      </c>
      <c r="C4651" t="s">
        <v>3925</v>
      </c>
      <c r="D4651" t="s">
        <v>3926</v>
      </c>
      <c r="E4651" t="s">
        <v>3927</v>
      </c>
      <c r="F4651" t="s">
        <v>3931</v>
      </c>
      <c r="G4651" t="s">
        <v>3921</v>
      </c>
      <c r="H4651" t="s">
        <v>3876</v>
      </c>
      <c r="I4651">
        <v>1436</v>
      </c>
      <c r="J4651" s="41">
        <v>1.6800000000000002E-2</v>
      </c>
      <c r="K4651" s="42">
        <v>24.124800000000004</v>
      </c>
      <c r="L4651" s="43">
        <v>0.45999999999999991</v>
      </c>
      <c r="M4651" s="42">
        <v>11.097408</v>
      </c>
      <c r="N4651">
        <v>4</v>
      </c>
      <c r="O4651" s="43">
        <v>154.79999999999998</v>
      </c>
      <c r="P4651" s="42">
        <v>55</v>
      </c>
      <c r="Q4651" s="42">
        <v>11</v>
      </c>
      <c r="R4651" s="42">
        <v>3</v>
      </c>
    </row>
    <row r="4652" spans="1:18" x14ac:dyDescent="0.3">
      <c r="A4652" t="s">
        <v>3924</v>
      </c>
      <c r="B4652" s="17">
        <v>45236</v>
      </c>
      <c r="C4652" t="s">
        <v>3925</v>
      </c>
      <c r="D4652" t="s">
        <v>3926</v>
      </c>
      <c r="E4652" t="s">
        <v>3927</v>
      </c>
      <c r="F4652" t="s">
        <v>3931</v>
      </c>
      <c r="G4652" t="s">
        <v>3921</v>
      </c>
      <c r="H4652" t="s">
        <v>3876</v>
      </c>
      <c r="I4652">
        <v>1485</v>
      </c>
      <c r="J4652" s="41">
        <v>1.4799999999999999E-2</v>
      </c>
      <c r="K4652" s="42">
        <v>21.977999999999998</v>
      </c>
      <c r="L4652" s="43">
        <v>0.95449999999999979</v>
      </c>
      <c r="M4652" s="42">
        <v>20.978000999999992</v>
      </c>
      <c r="N4652">
        <v>6</v>
      </c>
      <c r="O4652" s="43">
        <v>324</v>
      </c>
      <c r="P4652" s="42">
        <v>58</v>
      </c>
      <c r="Q4652" s="42">
        <v>7</v>
      </c>
      <c r="R4652" s="42">
        <v>9</v>
      </c>
    </row>
    <row r="4653" spans="1:18" x14ac:dyDescent="0.3">
      <c r="A4653" t="s">
        <v>3924</v>
      </c>
      <c r="B4653" s="17">
        <v>45237</v>
      </c>
      <c r="C4653" t="s">
        <v>3925</v>
      </c>
      <c r="D4653" t="s">
        <v>3926</v>
      </c>
      <c r="E4653" t="s">
        <v>3927</v>
      </c>
      <c r="F4653" t="s">
        <v>3931</v>
      </c>
      <c r="G4653" t="s">
        <v>3921</v>
      </c>
      <c r="H4653" t="s">
        <v>3876</v>
      </c>
      <c r="I4653">
        <v>1163</v>
      </c>
      <c r="J4653" s="41">
        <v>1.4299999999999997E-2</v>
      </c>
      <c r="K4653" s="42">
        <v>16.630899999999997</v>
      </c>
      <c r="L4653" s="43">
        <v>1.3914999999999995</v>
      </c>
      <c r="M4653" s="42">
        <v>23.141897349999986</v>
      </c>
      <c r="N4653">
        <v>4</v>
      </c>
      <c r="O4653" s="43">
        <v>217.2</v>
      </c>
      <c r="P4653" s="42">
        <v>67</v>
      </c>
      <c r="Q4653" s="42">
        <v>26</v>
      </c>
      <c r="R4653" s="42">
        <v>6</v>
      </c>
    </row>
    <row r="4654" spans="1:18" x14ac:dyDescent="0.3">
      <c r="A4654" t="s">
        <v>3924</v>
      </c>
      <c r="B4654" s="17">
        <v>45238</v>
      </c>
      <c r="C4654" t="s">
        <v>3925</v>
      </c>
      <c r="D4654" t="s">
        <v>3926</v>
      </c>
      <c r="E4654" t="s">
        <v>3927</v>
      </c>
      <c r="F4654" t="s">
        <v>3931</v>
      </c>
      <c r="G4654" t="s">
        <v>3921</v>
      </c>
      <c r="H4654" t="s">
        <v>3876</v>
      </c>
      <c r="I4654">
        <v>1001</v>
      </c>
      <c r="J4654" s="41">
        <v>1.7399999999999999E-2</v>
      </c>
      <c r="K4654" s="42">
        <v>17.417399999999997</v>
      </c>
      <c r="L4654" s="43">
        <v>0.16100000000000006</v>
      </c>
      <c r="M4654" s="42">
        <v>2.8042014000000006</v>
      </c>
      <c r="N4654">
        <v>6</v>
      </c>
      <c r="O4654" s="43">
        <v>386.4</v>
      </c>
      <c r="P4654" s="42">
        <v>68</v>
      </c>
      <c r="Q4654" s="42">
        <v>13</v>
      </c>
      <c r="R4654" s="42">
        <v>7.5</v>
      </c>
    </row>
    <row r="4655" spans="1:18" x14ac:dyDescent="0.3">
      <c r="A4655" t="s">
        <v>3924</v>
      </c>
      <c r="B4655" s="17">
        <v>45239</v>
      </c>
      <c r="C4655" t="s">
        <v>3925</v>
      </c>
      <c r="D4655" t="s">
        <v>3926</v>
      </c>
      <c r="E4655" t="s">
        <v>3927</v>
      </c>
      <c r="F4655" t="s">
        <v>3931</v>
      </c>
      <c r="G4655" t="s">
        <v>3921</v>
      </c>
      <c r="H4655" t="s">
        <v>3876</v>
      </c>
      <c r="I4655">
        <v>1602</v>
      </c>
      <c r="J4655" s="41">
        <v>1.55E-2</v>
      </c>
      <c r="K4655" s="42">
        <v>24.831</v>
      </c>
      <c r="L4655" s="43">
        <v>0.62099999999999977</v>
      </c>
      <c r="M4655" s="42">
        <v>15.420050999999994</v>
      </c>
      <c r="N4655">
        <v>7</v>
      </c>
      <c r="O4655" s="43">
        <v>442.8</v>
      </c>
      <c r="P4655" s="42">
        <v>42</v>
      </c>
      <c r="Q4655" s="42">
        <v>12</v>
      </c>
      <c r="R4655" s="42">
        <v>13.5</v>
      </c>
    </row>
    <row r="4656" spans="1:18" x14ac:dyDescent="0.3">
      <c r="A4656" t="s">
        <v>3924</v>
      </c>
      <c r="B4656" s="17">
        <v>45240</v>
      </c>
      <c r="C4656" t="s">
        <v>3925</v>
      </c>
      <c r="D4656" t="s">
        <v>3926</v>
      </c>
      <c r="E4656" t="s">
        <v>3927</v>
      </c>
      <c r="F4656" t="s">
        <v>3931</v>
      </c>
      <c r="G4656" t="s">
        <v>3921</v>
      </c>
      <c r="H4656" t="s">
        <v>3876</v>
      </c>
      <c r="I4656">
        <v>1291</v>
      </c>
      <c r="J4656" s="41">
        <v>1.3399999999999999E-2</v>
      </c>
      <c r="K4656" s="42">
        <v>17.299399999999999</v>
      </c>
      <c r="L4656" s="43">
        <v>0.41399999999999987</v>
      </c>
      <c r="M4656" s="42">
        <v>7.1619515999999974</v>
      </c>
      <c r="N4656">
        <v>5</v>
      </c>
      <c r="O4656" s="43">
        <v>193.2</v>
      </c>
      <c r="P4656" s="42">
        <v>44</v>
      </c>
      <c r="Q4656" s="42">
        <v>3</v>
      </c>
      <c r="R4656" s="42">
        <v>12</v>
      </c>
    </row>
    <row r="4657" spans="1:18" x14ac:dyDescent="0.3">
      <c r="A4657" t="s">
        <v>3924</v>
      </c>
      <c r="B4657" s="17">
        <v>45241</v>
      </c>
      <c r="C4657" t="s">
        <v>3925</v>
      </c>
      <c r="D4657" t="s">
        <v>3926</v>
      </c>
      <c r="E4657" t="s">
        <v>3927</v>
      </c>
      <c r="F4657" t="s">
        <v>3931</v>
      </c>
      <c r="G4657" t="s">
        <v>3921</v>
      </c>
      <c r="H4657" t="s">
        <v>3876</v>
      </c>
      <c r="I4657">
        <v>1790</v>
      </c>
      <c r="J4657" s="41">
        <v>1.8200000000000001E-2</v>
      </c>
      <c r="K4657" s="42">
        <v>32.578000000000003</v>
      </c>
      <c r="L4657" s="43">
        <v>0.95449999999999979</v>
      </c>
      <c r="M4657" s="42">
        <v>31.095700999999995</v>
      </c>
      <c r="N4657">
        <v>5</v>
      </c>
      <c r="O4657" s="43">
        <v>392.4</v>
      </c>
      <c r="P4657" s="42">
        <v>66</v>
      </c>
      <c r="Q4657" s="42">
        <v>20</v>
      </c>
      <c r="R4657" s="42">
        <v>10.5</v>
      </c>
    </row>
    <row r="4658" spans="1:18" x14ac:dyDescent="0.3">
      <c r="A4658" t="s">
        <v>3924</v>
      </c>
      <c r="B4658" s="17">
        <v>45242</v>
      </c>
      <c r="C4658" t="s">
        <v>3925</v>
      </c>
      <c r="D4658" t="s">
        <v>3926</v>
      </c>
      <c r="E4658" t="s">
        <v>3927</v>
      </c>
      <c r="F4658" t="s">
        <v>3931</v>
      </c>
      <c r="G4658" t="s">
        <v>3921</v>
      </c>
      <c r="H4658" t="s">
        <v>3876</v>
      </c>
      <c r="I4658">
        <v>1955</v>
      </c>
      <c r="J4658" s="41">
        <v>1.1800000000000001E-2</v>
      </c>
      <c r="K4658" s="42">
        <v>23.069000000000003</v>
      </c>
      <c r="L4658" s="43">
        <v>8.050000000000003E-2</v>
      </c>
      <c r="M4658" s="42">
        <v>1.8570545000000009</v>
      </c>
      <c r="N4658">
        <v>4</v>
      </c>
      <c r="O4658" s="43">
        <v>134.4</v>
      </c>
      <c r="P4658" s="42">
        <v>44</v>
      </c>
      <c r="Q4658" s="42">
        <v>21</v>
      </c>
      <c r="R4658" s="42">
        <v>3</v>
      </c>
    </row>
    <row r="4659" spans="1:18" x14ac:dyDescent="0.3">
      <c r="A4659" t="s">
        <v>3924</v>
      </c>
      <c r="B4659" s="17">
        <v>45243</v>
      </c>
      <c r="C4659" t="s">
        <v>3925</v>
      </c>
      <c r="D4659" t="s">
        <v>3926</v>
      </c>
      <c r="E4659" t="s">
        <v>3927</v>
      </c>
      <c r="F4659" t="s">
        <v>3931</v>
      </c>
      <c r="G4659" t="s">
        <v>3921</v>
      </c>
      <c r="H4659" t="s">
        <v>3876</v>
      </c>
      <c r="I4659">
        <v>1270</v>
      </c>
      <c r="J4659" s="41">
        <v>1.3999999999999999E-2</v>
      </c>
      <c r="K4659" s="42">
        <v>17.779999999999998</v>
      </c>
      <c r="L4659" s="43">
        <v>1.2994999999999994</v>
      </c>
      <c r="M4659" s="42">
        <v>23.105109999999986</v>
      </c>
      <c r="N4659">
        <v>3</v>
      </c>
      <c r="O4659" s="43">
        <v>253.2</v>
      </c>
      <c r="P4659" s="42">
        <v>75</v>
      </c>
      <c r="Q4659" s="42">
        <v>20</v>
      </c>
      <c r="R4659" s="42">
        <v>19.5</v>
      </c>
    </row>
    <row r="4660" spans="1:18" x14ac:dyDescent="0.3">
      <c r="A4660" t="s">
        <v>3924</v>
      </c>
      <c r="B4660" s="17">
        <v>45244</v>
      </c>
      <c r="C4660" t="s">
        <v>3925</v>
      </c>
      <c r="D4660" t="s">
        <v>3926</v>
      </c>
      <c r="E4660" t="s">
        <v>3927</v>
      </c>
      <c r="F4660" t="s">
        <v>3931</v>
      </c>
      <c r="G4660" t="s">
        <v>3921</v>
      </c>
      <c r="H4660" t="s">
        <v>3876</v>
      </c>
      <c r="I4660">
        <v>1190</v>
      </c>
      <c r="J4660" s="41">
        <v>1.0699999999999999E-2</v>
      </c>
      <c r="K4660" s="42">
        <v>12.732999999999999</v>
      </c>
      <c r="L4660" s="43">
        <v>1.2994999999999994</v>
      </c>
      <c r="M4660" s="42">
        <v>16.546533499999992</v>
      </c>
      <c r="N4660">
        <v>5</v>
      </c>
      <c r="O4660" s="43">
        <v>429.59999999999997</v>
      </c>
      <c r="P4660" s="42">
        <v>62</v>
      </c>
      <c r="Q4660" s="42">
        <v>17</v>
      </c>
      <c r="R4660" s="42">
        <v>12</v>
      </c>
    </row>
    <row r="4661" spans="1:18" x14ac:dyDescent="0.3">
      <c r="A4661" t="s">
        <v>3924</v>
      </c>
      <c r="B4661" s="17">
        <v>45245</v>
      </c>
      <c r="C4661" t="s">
        <v>3925</v>
      </c>
      <c r="D4661" t="s">
        <v>3926</v>
      </c>
      <c r="E4661" t="s">
        <v>3927</v>
      </c>
      <c r="F4661" t="s">
        <v>3931</v>
      </c>
      <c r="G4661" t="s">
        <v>3921</v>
      </c>
      <c r="H4661" t="s">
        <v>3876</v>
      </c>
      <c r="I4661">
        <v>1368</v>
      </c>
      <c r="J4661" s="41">
        <v>1.04E-2</v>
      </c>
      <c r="K4661" s="42">
        <v>14.2272</v>
      </c>
      <c r="L4661" s="43">
        <v>5.7500000000000016E-2</v>
      </c>
      <c r="M4661" s="42">
        <v>0.81806400000000024</v>
      </c>
      <c r="N4661">
        <v>6</v>
      </c>
      <c r="O4661" s="43">
        <v>448.8</v>
      </c>
      <c r="P4661" s="42">
        <v>89</v>
      </c>
      <c r="Q4661" s="42">
        <v>13</v>
      </c>
      <c r="R4661" s="42">
        <v>0</v>
      </c>
    </row>
    <row r="4662" spans="1:18" x14ac:dyDescent="0.3">
      <c r="A4662" t="s">
        <v>3924</v>
      </c>
      <c r="B4662" s="17">
        <v>45246</v>
      </c>
      <c r="C4662" t="s">
        <v>3925</v>
      </c>
      <c r="D4662" t="s">
        <v>3926</v>
      </c>
      <c r="E4662" t="s">
        <v>3927</v>
      </c>
      <c r="F4662" t="s">
        <v>3931</v>
      </c>
      <c r="G4662" t="s">
        <v>3921</v>
      </c>
      <c r="H4662" t="s">
        <v>3876</v>
      </c>
      <c r="I4662">
        <v>1432</v>
      </c>
      <c r="J4662" s="41">
        <v>8.0999999999999996E-3</v>
      </c>
      <c r="K4662" s="42">
        <v>11.5992</v>
      </c>
      <c r="L4662" s="43">
        <v>0.97749999999999981</v>
      </c>
      <c r="M4662" s="42">
        <v>11.338217999999998</v>
      </c>
      <c r="N4662">
        <v>5</v>
      </c>
      <c r="O4662" s="43">
        <v>307.2</v>
      </c>
      <c r="P4662" s="42">
        <v>73</v>
      </c>
      <c r="Q4662" s="42">
        <v>24</v>
      </c>
      <c r="R4662" s="42">
        <v>1.5</v>
      </c>
    </row>
    <row r="4663" spans="1:18" x14ac:dyDescent="0.3">
      <c r="A4663" t="s">
        <v>3924</v>
      </c>
      <c r="B4663" s="17">
        <v>45247</v>
      </c>
      <c r="C4663" t="s">
        <v>3925</v>
      </c>
      <c r="D4663" t="s">
        <v>3926</v>
      </c>
      <c r="E4663" t="s">
        <v>3927</v>
      </c>
      <c r="F4663" t="s">
        <v>3931</v>
      </c>
      <c r="G4663" t="s">
        <v>3921</v>
      </c>
      <c r="H4663" t="s">
        <v>3876</v>
      </c>
      <c r="I4663">
        <v>1710</v>
      </c>
      <c r="J4663" s="41">
        <v>1.3899999999999999E-2</v>
      </c>
      <c r="K4663" s="42">
        <v>23.768999999999998</v>
      </c>
      <c r="L4663" s="43">
        <v>1.0694999999999997</v>
      </c>
      <c r="M4663" s="42">
        <v>25.420945499999991</v>
      </c>
      <c r="N4663">
        <v>4</v>
      </c>
      <c r="O4663" s="43">
        <v>236.39999999999998</v>
      </c>
      <c r="P4663" s="42">
        <v>30</v>
      </c>
      <c r="Q4663" s="42">
        <v>22</v>
      </c>
      <c r="R4663" s="42">
        <v>9</v>
      </c>
    </row>
    <row r="4664" spans="1:18" x14ac:dyDescent="0.3">
      <c r="A4664" t="s">
        <v>3924</v>
      </c>
      <c r="B4664" s="17">
        <v>45248</v>
      </c>
      <c r="C4664" t="s">
        <v>3925</v>
      </c>
      <c r="D4664" t="s">
        <v>3926</v>
      </c>
      <c r="E4664" t="s">
        <v>3927</v>
      </c>
      <c r="F4664" t="s">
        <v>3931</v>
      </c>
      <c r="G4664" t="s">
        <v>3921</v>
      </c>
      <c r="H4664" t="s">
        <v>3876</v>
      </c>
      <c r="I4664">
        <v>1009</v>
      </c>
      <c r="J4664" s="41">
        <v>1.0999999999999996E-2</v>
      </c>
      <c r="K4664" s="42">
        <v>11.098999999999997</v>
      </c>
      <c r="L4664" s="43">
        <v>1.4374999999999996</v>
      </c>
      <c r="M4664" s="42">
        <v>15.95481249999999</v>
      </c>
      <c r="N4664">
        <v>5</v>
      </c>
      <c r="O4664" s="43">
        <v>163.19999999999999</v>
      </c>
      <c r="P4664" s="42">
        <v>89</v>
      </c>
      <c r="Q4664" s="42">
        <v>20</v>
      </c>
      <c r="R4664" s="42">
        <v>9</v>
      </c>
    </row>
    <row r="4665" spans="1:18" x14ac:dyDescent="0.3">
      <c r="A4665" t="s">
        <v>3924</v>
      </c>
      <c r="B4665" s="17">
        <v>45249</v>
      </c>
      <c r="C4665" t="s">
        <v>3925</v>
      </c>
      <c r="D4665" t="s">
        <v>3926</v>
      </c>
      <c r="E4665" t="s">
        <v>3927</v>
      </c>
      <c r="F4665" t="s">
        <v>3931</v>
      </c>
      <c r="G4665" t="s">
        <v>3921</v>
      </c>
      <c r="H4665" t="s">
        <v>3876</v>
      </c>
      <c r="I4665">
        <v>1555</v>
      </c>
      <c r="J4665" s="41">
        <v>1.89E-2</v>
      </c>
      <c r="K4665" s="42">
        <v>29.389500000000002</v>
      </c>
      <c r="L4665" s="43">
        <v>1.3339999999999996</v>
      </c>
      <c r="M4665" s="42">
        <v>39.205592999999993</v>
      </c>
      <c r="N4665">
        <v>7</v>
      </c>
      <c r="O4665" s="43">
        <v>244.79999999999998</v>
      </c>
      <c r="P4665" s="42">
        <v>38</v>
      </c>
      <c r="Q4665" s="42">
        <v>17</v>
      </c>
      <c r="R4665" s="42">
        <v>10.5</v>
      </c>
    </row>
    <row r="4666" spans="1:18" x14ac:dyDescent="0.3">
      <c r="A4666" t="s">
        <v>3924</v>
      </c>
      <c r="B4666" s="17">
        <v>45250</v>
      </c>
      <c r="C4666" t="s">
        <v>3925</v>
      </c>
      <c r="D4666" t="s">
        <v>3926</v>
      </c>
      <c r="E4666" t="s">
        <v>3927</v>
      </c>
      <c r="F4666" t="s">
        <v>3931</v>
      </c>
      <c r="G4666" t="s">
        <v>3921</v>
      </c>
      <c r="H4666" t="s">
        <v>3876</v>
      </c>
      <c r="I4666">
        <v>1155</v>
      </c>
      <c r="J4666" s="41">
        <v>1.1699999999999999E-2</v>
      </c>
      <c r="K4666" s="42">
        <v>13.513499999999999</v>
      </c>
      <c r="L4666" s="43">
        <v>0.10350000000000006</v>
      </c>
      <c r="M4666" s="42">
        <v>1.3986472500000007</v>
      </c>
      <c r="N4666">
        <v>6</v>
      </c>
      <c r="O4666" s="43">
        <v>310.8</v>
      </c>
      <c r="P4666" s="42">
        <v>68</v>
      </c>
      <c r="Q4666" s="42">
        <v>25</v>
      </c>
      <c r="R4666" s="42">
        <v>6</v>
      </c>
    </row>
    <row r="4667" spans="1:18" x14ac:dyDescent="0.3">
      <c r="A4667" t="s">
        <v>3924</v>
      </c>
      <c r="B4667" s="17">
        <v>45251</v>
      </c>
      <c r="C4667" t="s">
        <v>3925</v>
      </c>
      <c r="D4667" t="s">
        <v>3926</v>
      </c>
      <c r="E4667" t="s">
        <v>3927</v>
      </c>
      <c r="F4667" t="s">
        <v>3931</v>
      </c>
      <c r="G4667" t="s">
        <v>3921</v>
      </c>
      <c r="H4667" t="s">
        <v>3876</v>
      </c>
      <c r="I4667">
        <v>2068</v>
      </c>
      <c r="J4667" s="41">
        <v>9.1000000000000004E-3</v>
      </c>
      <c r="K4667" s="42">
        <v>18.8188</v>
      </c>
      <c r="L4667" s="43">
        <v>1.1844999999999997</v>
      </c>
      <c r="M4667" s="42">
        <v>22.290868599999992</v>
      </c>
      <c r="N4667">
        <v>7</v>
      </c>
      <c r="O4667" s="43">
        <v>440.4</v>
      </c>
      <c r="P4667" s="42">
        <v>31</v>
      </c>
      <c r="Q4667" s="42">
        <v>12</v>
      </c>
      <c r="R4667" s="42">
        <v>7.5</v>
      </c>
    </row>
    <row r="4668" spans="1:18" x14ac:dyDescent="0.3">
      <c r="A4668" t="s">
        <v>3924</v>
      </c>
      <c r="B4668" s="17">
        <v>45252</v>
      </c>
      <c r="C4668" t="s">
        <v>3925</v>
      </c>
      <c r="D4668" t="s">
        <v>3926</v>
      </c>
      <c r="E4668" t="s">
        <v>3927</v>
      </c>
      <c r="F4668" t="s">
        <v>3931</v>
      </c>
      <c r="G4668" t="s">
        <v>3921</v>
      </c>
      <c r="H4668" t="s">
        <v>3876</v>
      </c>
      <c r="I4668">
        <v>1862</v>
      </c>
      <c r="J4668" s="41">
        <v>7.4999999999999997E-3</v>
      </c>
      <c r="K4668" s="42">
        <v>13.965</v>
      </c>
      <c r="L4668" s="43">
        <v>1.1729999999999996</v>
      </c>
      <c r="M4668" s="42">
        <v>16.380944999999993</v>
      </c>
      <c r="N4668">
        <v>8</v>
      </c>
      <c r="O4668" s="43">
        <v>576</v>
      </c>
      <c r="P4668" s="42">
        <v>44</v>
      </c>
      <c r="Q4668" s="42">
        <v>23</v>
      </c>
      <c r="R4668" s="42">
        <v>7.5</v>
      </c>
    </row>
    <row r="4669" spans="1:18" x14ac:dyDescent="0.3">
      <c r="A4669" t="s">
        <v>3924</v>
      </c>
      <c r="B4669" s="17">
        <v>45253</v>
      </c>
      <c r="C4669" t="s">
        <v>3925</v>
      </c>
      <c r="D4669" t="s">
        <v>3926</v>
      </c>
      <c r="E4669" t="s">
        <v>3927</v>
      </c>
      <c r="F4669" t="s">
        <v>3931</v>
      </c>
      <c r="G4669" t="s">
        <v>3921</v>
      </c>
      <c r="H4669" t="s">
        <v>3876</v>
      </c>
      <c r="I4669">
        <v>1664</v>
      </c>
      <c r="J4669" s="41">
        <v>1.5099999999999999E-2</v>
      </c>
      <c r="K4669" s="42">
        <v>25.126399999999997</v>
      </c>
      <c r="L4669" s="43">
        <v>1.1499999999999997</v>
      </c>
      <c r="M4669" s="42">
        <v>28.895359999999989</v>
      </c>
      <c r="N4669">
        <v>6</v>
      </c>
      <c r="O4669" s="43">
        <v>224.4</v>
      </c>
      <c r="P4669" s="42">
        <v>61</v>
      </c>
      <c r="Q4669" s="42">
        <v>10</v>
      </c>
      <c r="R4669" s="42">
        <v>4.5</v>
      </c>
    </row>
    <row r="4670" spans="1:18" x14ac:dyDescent="0.3">
      <c r="A4670" t="s">
        <v>3924</v>
      </c>
      <c r="B4670" s="17">
        <v>45254</v>
      </c>
      <c r="C4670" t="s">
        <v>3925</v>
      </c>
      <c r="D4670" t="s">
        <v>3926</v>
      </c>
      <c r="E4670" t="s">
        <v>3927</v>
      </c>
      <c r="F4670" t="s">
        <v>3931</v>
      </c>
      <c r="G4670" t="s">
        <v>3921</v>
      </c>
      <c r="H4670" t="s">
        <v>3876</v>
      </c>
      <c r="I4670">
        <v>1159</v>
      </c>
      <c r="J4670" s="41">
        <v>1.4800000000000004E-2</v>
      </c>
      <c r="K4670" s="42">
        <v>17.153200000000005</v>
      </c>
      <c r="L4670" s="43">
        <v>0.51749999999999974</v>
      </c>
      <c r="M4670" s="42">
        <v>8.8767809999999976</v>
      </c>
      <c r="N4670">
        <v>4</v>
      </c>
      <c r="O4670" s="43">
        <v>106.8</v>
      </c>
      <c r="P4670" s="42">
        <v>51</v>
      </c>
      <c r="Q4670" s="42">
        <v>10</v>
      </c>
      <c r="R4670" s="42">
        <v>4.5</v>
      </c>
    </row>
    <row r="4671" spans="1:18" x14ac:dyDescent="0.3">
      <c r="A4671" t="s">
        <v>3924</v>
      </c>
      <c r="B4671" s="17">
        <v>45255</v>
      </c>
      <c r="C4671" t="s">
        <v>3925</v>
      </c>
      <c r="D4671" t="s">
        <v>3926</v>
      </c>
      <c r="E4671" t="s">
        <v>3927</v>
      </c>
      <c r="F4671" t="s">
        <v>3931</v>
      </c>
      <c r="G4671" t="s">
        <v>3921</v>
      </c>
      <c r="H4671" t="s">
        <v>3876</v>
      </c>
      <c r="I4671">
        <v>1256</v>
      </c>
      <c r="J4671" s="41">
        <v>1.0500000000000001E-2</v>
      </c>
      <c r="K4671" s="42">
        <v>13.188000000000001</v>
      </c>
      <c r="L4671" s="43">
        <v>0.29900000000000004</v>
      </c>
      <c r="M4671" s="42">
        <v>3.9432120000000008</v>
      </c>
      <c r="N4671">
        <v>4</v>
      </c>
      <c r="O4671" s="43">
        <v>200.4</v>
      </c>
      <c r="P4671" s="42">
        <v>35</v>
      </c>
      <c r="Q4671" s="42">
        <v>8</v>
      </c>
      <c r="R4671" s="42">
        <v>12</v>
      </c>
    </row>
    <row r="4672" spans="1:18" x14ac:dyDescent="0.3">
      <c r="A4672" t="s">
        <v>3924</v>
      </c>
      <c r="B4672" s="17">
        <v>45256</v>
      </c>
      <c r="C4672" t="s">
        <v>3925</v>
      </c>
      <c r="D4672" t="s">
        <v>3926</v>
      </c>
      <c r="E4672" t="s">
        <v>3927</v>
      </c>
      <c r="F4672" t="s">
        <v>3931</v>
      </c>
      <c r="G4672" t="s">
        <v>3921</v>
      </c>
      <c r="H4672" t="s">
        <v>3876</v>
      </c>
      <c r="I4672">
        <v>1322</v>
      </c>
      <c r="J4672" s="41">
        <v>1.2100000000000001E-2</v>
      </c>
      <c r="K4672" s="42">
        <v>15.996200000000002</v>
      </c>
      <c r="L4672" s="43">
        <v>1.3914999999999995</v>
      </c>
      <c r="M4672" s="42">
        <v>22.258712299999996</v>
      </c>
      <c r="N4672">
        <v>4</v>
      </c>
      <c r="O4672" s="43">
        <v>297.59999999999997</v>
      </c>
      <c r="P4672" s="42">
        <v>33</v>
      </c>
      <c r="Q4672" s="42">
        <v>20</v>
      </c>
      <c r="R4672" s="42">
        <v>12</v>
      </c>
    </row>
    <row r="4673" spans="1:18" x14ac:dyDescent="0.3">
      <c r="A4673" t="s">
        <v>3924</v>
      </c>
      <c r="B4673" s="17">
        <v>45257</v>
      </c>
      <c r="C4673" t="s">
        <v>3925</v>
      </c>
      <c r="D4673" t="s">
        <v>3926</v>
      </c>
      <c r="E4673" t="s">
        <v>3927</v>
      </c>
      <c r="F4673" t="s">
        <v>3931</v>
      </c>
      <c r="G4673" t="s">
        <v>3921</v>
      </c>
      <c r="H4673" t="s">
        <v>3876</v>
      </c>
      <c r="I4673">
        <v>1224</v>
      </c>
      <c r="J4673" s="41">
        <v>1.1599999999999999E-2</v>
      </c>
      <c r="K4673" s="42">
        <v>14.198399999999999</v>
      </c>
      <c r="L4673" s="43">
        <v>0.83949999999999969</v>
      </c>
      <c r="M4673" s="42">
        <v>11.919556799999995</v>
      </c>
      <c r="N4673">
        <v>4</v>
      </c>
      <c r="O4673" s="43">
        <v>229.2</v>
      </c>
      <c r="P4673" s="42">
        <v>48</v>
      </c>
      <c r="Q4673" s="42">
        <v>15</v>
      </c>
      <c r="R4673" s="42">
        <v>10.5</v>
      </c>
    </row>
    <row r="4674" spans="1:18" x14ac:dyDescent="0.3">
      <c r="A4674" t="s">
        <v>3924</v>
      </c>
      <c r="B4674" s="17">
        <v>45258</v>
      </c>
      <c r="C4674" t="s">
        <v>3925</v>
      </c>
      <c r="D4674" t="s">
        <v>3926</v>
      </c>
      <c r="E4674" t="s">
        <v>3927</v>
      </c>
      <c r="F4674" t="s">
        <v>3931</v>
      </c>
      <c r="G4674" t="s">
        <v>3921</v>
      </c>
      <c r="H4674" t="s">
        <v>3876</v>
      </c>
      <c r="I4674">
        <v>1630</v>
      </c>
      <c r="J4674" s="41">
        <v>9.6999999999999986E-3</v>
      </c>
      <c r="K4674" s="42">
        <v>15.810999999999998</v>
      </c>
      <c r="L4674" s="43">
        <v>0.41399999999999987</v>
      </c>
      <c r="M4674" s="42">
        <v>6.545753999999997</v>
      </c>
      <c r="N4674">
        <v>4</v>
      </c>
      <c r="O4674" s="43">
        <v>232.79999999999998</v>
      </c>
      <c r="P4674" s="42">
        <v>48</v>
      </c>
      <c r="Q4674" s="42">
        <v>8</v>
      </c>
      <c r="R4674" s="42">
        <v>1.5</v>
      </c>
    </row>
    <row r="4675" spans="1:18" x14ac:dyDescent="0.3">
      <c r="A4675" t="s">
        <v>3924</v>
      </c>
      <c r="B4675" s="17">
        <v>45259</v>
      </c>
      <c r="C4675" t="s">
        <v>3925</v>
      </c>
      <c r="D4675" t="s">
        <v>3926</v>
      </c>
      <c r="E4675" t="s">
        <v>3927</v>
      </c>
      <c r="F4675" t="s">
        <v>3931</v>
      </c>
      <c r="G4675" t="s">
        <v>3921</v>
      </c>
      <c r="H4675" t="s">
        <v>3876</v>
      </c>
      <c r="I4675">
        <v>1334</v>
      </c>
      <c r="J4675" s="41">
        <v>1.1199999999999998E-2</v>
      </c>
      <c r="K4675" s="42">
        <v>14.940799999999998</v>
      </c>
      <c r="L4675" s="43">
        <v>3.4500000000000058E-2</v>
      </c>
      <c r="M4675" s="42">
        <v>0.51545760000000074</v>
      </c>
      <c r="N4675">
        <v>8</v>
      </c>
      <c r="O4675" s="43">
        <v>560.4</v>
      </c>
      <c r="P4675" s="42">
        <v>79</v>
      </c>
      <c r="Q4675" s="42">
        <v>17</v>
      </c>
      <c r="R4675" s="42">
        <v>4.5</v>
      </c>
    </row>
    <row r="4676" spans="1:18" x14ac:dyDescent="0.3">
      <c r="A4676" t="s">
        <v>3924</v>
      </c>
      <c r="B4676" s="17">
        <v>45260</v>
      </c>
      <c r="C4676" t="s">
        <v>3925</v>
      </c>
      <c r="D4676" t="s">
        <v>3926</v>
      </c>
      <c r="E4676" t="s">
        <v>3927</v>
      </c>
      <c r="F4676" t="s">
        <v>3931</v>
      </c>
      <c r="G4676" t="s">
        <v>3921</v>
      </c>
      <c r="H4676" t="s">
        <v>3876</v>
      </c>
      <c r="I4676">
        <v>1279</v>
      </c>
      <c r="J4676" s="41">
        <v>1.0200000000000001E-2</v>
      </c>
      <c r="K4676" s="42">
        <v>13.045800000000002</v>
      </c>
      <c r="L4676" s="43">
        <v>0.24150000000000008</v>
      </c>
      <c r="M4676" s="42">
        <v>3.1505607000000015</v>
      </c>
      <c r="N4676">
        <v>7</v>
      </c>
      <c r="O4676" s="43">
        <v>379.2</v>
      </c>
      <c r="P4676" s="42">
        <v>86</v>
      </c>
      <c r="Q4676" s="42">
        <v>12</v>
      </c>
      <c r="R4676" s="42">
        <v>6</v>
      </c>
    </row>
    <row r="4677" spans="1:18" x14ac:dyDescent="0.3">
      <c r="A4677" t="s">
        <v>3916</v>
      </c>
      <c r="B4677" s="17">
        <v>44986</v>
      </c>
      <c r="C4677" t="s">
        <v>543</v>
      </c>
      <c r="D4677" t="s">
        <v>3928</v>
      </c>
      <c r="E4677" t="s">
        <v>3929</v>
      </c>
      <c r="F4677" t="s">
        <v>3931</v>
      </c>
      <c r="G4677" t="s">
        <v>3921</v>
      </c>
      <c r="H4677" t="s">
        <v>3876</v>
      </c>
      <c r="I4677">
        <v>720</v>
      </c>
      <c r="J4677" s="41">
        <v>5.4999999999999988E-3</v>
      </c>
      <c r="K4677" s="42">
        <v>3.9599999999999991</v>
      </c>
      <c r="L4677" s="43">
        <v>1.1844999999999997</v>
      </c>
      <c r="M4677" s="42">
        <v>4.6906199999999973</v>
      </c>
      <c r="N4677">
        <v>2</v>
      </c>
      <c r="O4677" s="43">
        <v>66</v>
      </c>
      <c r="P4677" s="42">
        <v>46</v>
      </c>
      <c r="Q4677" s="42">
        <v>4</v>
      </c>
      <c r="R4677" s="42">
        <v>3</v>
      </c>
    </row>
    <row r="4678" spans="1:18" x14ac:dyDescent="0.3">
      <c r="A4678" t="s">
        <v>3916</v>
      </c>
      <c r="B4678" s="17">
        <v>44987</v>
      </c>
      <c r="C4678" t="s">
        <v>543</v>
      </c>
      <c r="D4678" t="s">
        <v>3928</v>
      </c>
      <c r="E4678" t="s">
        <v>3929</v>
      </c>
      <c r="F4678" t="s">
        <v>3931</v>
      </c>
      <c r="G4678" t="s">
        <v>3921</v>
      </c>
      <c r="H4678" t="s">
        <v>3876</v>
      </c>
      <c r="I4678">
        <v>1183.4000000000001</v>
      </c>
      <c r="J4678" s="41">
        <v>9.0000000000000011E-3</v>
      </c>
      <c r="K4678" s="42">
        <v>10.650600000000003</v>
      </c>
      <c r="L4678" s="43">
        <v>0.7244999999999997</v>
      </c>
      <c r="M4678" s="42">
        <v>7.716359699999999</v>
      </c>
      <c r="N4678">
        <v>6</v>
      </c>
      <c r="O4678" s="43">
        <v>211.2</v>
      </c>
      <c r="P4678" s="42">
        <v>41</v>
      </c>
      <c r="Q4678" s="42">
        <v>4</v>
      </c>
      <c r="R4678" s="42">
        <v>1.5</v>
      </c>
    </row>
    <row r="4679" spans="1:18" x14ac:dyDescent="0.3">
      <c r="A4679" t="s">
        <v>3916</v>
      </c>
      <c r="B4679" s="17">
        <v>44988</v>
      </c>
      <c r="C4679" t="s">
        <v>543</v>
      </c>
      <c r="D4679" t="s">
        <v>3928</v>
      </c>
      <c r="E4679" t="s">
        <v>3929</v>
      </c>
      <c r="F4679" t="s">
        <v>3931</v>
      </c>
      <c r="G4679" t="s">
        <v>3921</v>
      </c>
      <c r="H4679" t="s">
        <v>3876</v>
      </c>
      <c r="I4679">
        <v>1096.6000000000001</v>
      </c>
      <c r="J4679" s="41">
        <v>1.1900000000000001E-2</v>
      </c>
      <c r="K4679" s="42">
        <v>13.049540000000002</v>
      </c>
      <c r="L4679" s="43">
        <v>0.11499999999999999</v>
      </c>
      <c r="M4679" s="42">
        <v>1.5006971000000002</v>
      </c>
      <c r="N4679">
        <v>7</v>
      </c>
      <c r="O4679" s="43">
        <v>264</v>
      </c>
      <c r="P4679" s="42">
        <v>25</v>
      </c>
      <c r="Q4679" s="42">
        <v>12</v>
      </c>
      <c r="R4679" s="42">
        <v>1.5</v>
      </c>
    </row>
    <row r="4680" spans="1:18" x14ac:dyDescent="0.3">
      <c r="A4680" t="s">
        <v>3916</v>
      </c>
      <c r="B4680" s="17">
        <v>44989</v>
      </c>
      <c r="C4680" t="s">
        <v>543</v>
      </c>
      <c r="D4680" t="s">
        <v>3928</v>
      </c>
      <c r="E4680" t="s">
        <v>3929</v>
      </c>
      <c r="F4680" t="s">
        <v>3931</v>
      </c>
      <c r="G4680" t="s">
        <v>3921</v>
      </c>
      <c r="H4680" t="s">
        <v>3876</v>
      </c>
      <c r="I4680">
        <v>920.8</v>
      </c>
      <c r="J4680" s="41">
        <v>1.55E-2</v>
      </c>
      <c r="K4680" s="42">
        <v>14.272399999999999</v>
      </c>
      <c r="L4680" s="43">
        <v>0.21850000000000006</v>
      </c>
      <c r="M4680" s="42">
        <v>3.1185194000000007</v>
      </c>
      <c r="N4680">
        <v>4</v>
      </c>
      <c r="O4680" s="43">
        <v>88.8</v>
      </c>
      <c r="P4680" s="42">
        <v>62</v>
      </c>
      <c r="Q4680" s="42">
        <v>11</v>
      </c>
      <c r="R4680" s="42">
        <v>6</v>
      </c>
    </row>
    <row r="4681" spans="1:18" x14ac:dyDescent="0.3">
      <c r="A4681" t="s">
        <v>3916</v>
      </c>
      <c r="B4681" s="17">
        <v>44990</v>
      </c>
      <c r="C4681" t="s">
        <v>543</v>
      </c>
      <c r="D4681" t="s">
        <v>3928</v>
      </c>
      <c r="E4681" t="s">
        <v>3929</v>
      </c>
      <c r="F4681" t="s">
        <v>3931</v>
      </c>
      <c r="G4681" t="s">
        <v>3921</v>
      </c>
      <c r="H4681" t="s">
        <v>3876</v>
      </c>
      <c r="I4681">
        <v>880.60000000000014</v>
      </c>
      <c r="J4681" s="41">
        <v>1.2199999999999999E-2</v>
      </c>
      <c r="K4681" s="42">
        <v>10.743320000000001</v>
      </c>
      <c r="L4681" s="43">
        <v>0.97749999999999959</v>
      </c>
      <c r="M4681" s="42">
        <v>10.501595299999996</v>
      </c>
      <c r="N4681">
        <v>6</v>
      </c>
      <c r="O4681" s="43">
        <v>206.4</v>
      </c>
      <c r="P4681" s="42">
        <v>33</v>
      </c>
      <c r="Q4681" s="42">
        <v>9</v>
      </c>
      <c r="R4681" s="42">
        <v>0</v>
      </c>
    </row>
    <row r="4682" spans="1:18" x14ac:dyDescent="0.3">
      <c r="A4682" t="s">
        <v>3916</v>
      </c>
      <c r="B4682" s="17">
        <v>44991</v>
      </c>
      <c r="C4682" t="s">
        <v>543</v>
      </c>
      <c r="D4682" t="s">
        <v>3928</v>
      </c>
      <c r="E4682" t="s">
        <v>3929</v>
      </c>
      <c r="F4682" t="s">
        <v>3931</v>
      </c>
      <c r="G4682" t="s">
        <v>3921</v>
      </c>
      <c r="H4682" t="s">
        <v>3876</v>
      </c>
      <c r="I4682">
        <v>1276.2</v>
      </c>
      <c r="J4682" s="41">
        <v>1.0500000000000002E-2</v>
      </c>
      <c r="K4682" s="42">
        <v>13.400100000000004</v>
      </c>
      <c r="L4682" s="43">
        <v>0.47149999999999975</v>
      </c>
      <c r="M4682" s="42">
        <v>6.3181471499999988</v>
      </c>
      <c r="N4682">
        <v>7</v>
      </c>
      <c r="O4682" s="43">
        <v>360</v>
      </c>
      <c r="P4682" s="42">
        <v>25</v>
      </c>
      <c r="Q4682" s="42">
        <v>4</v>
      </c>
      <c r="R4682" s="42">
        <v>3</v>
      </c>
    </row>
    <row r="4683" spans="1:18" x14ac:dyDescent="0.3">
      <c r="A4683" t="s">
        <v>3916</v>
      </c>
      <c r="B4683" s="17">
        <v>44992</v>
      </c>
      <c r="C4683" t="s">
        <v>543</v>
      </c>
      <c r="D4683" t="s">
        <v>3928</v>
      </c>
      <c r="E4683" t="s">
        <v>3929</v>
      </c>
      <c r="F4683" t="s">
        <v>3931</v>
      </c>
      <c r="G4683" t="s">
        <v>3921</v>
      </c>
      <c r="H4683" t="s">
        <v>3876</v>
      </c>
      <c r="I4683">
        <v>1244.4000000000001</v>
      </c>
      <c r="J4683" s="41">
        <v>1.2100000000000003E-2</v>
      </c>
      <c r="K4683" s="42">
        <v>15.057240000000006</v>
      </c>
      <c r="L4683" s="43">
        <v>0.98899999999999955</v>
      </c>
      <c r="M4683" s="42">
        <v>14.891610359999998</v>
      </c>
      <c r="N4683">
        <v>8</v>
      </c>
      <c r="O4683" s="43">
        <v>468</v>
      </c>
      <c r="P4683" s="42">
        <v>47</v>
      </c>
      <c r="Q4683" s="42">
        <v>1</v>
      </c>
      <c r="R4683" s="42">
        <v>3</v>
      </c>
    </row>
    <row r="4684" spans="1:18" x14ac:dyDescent="0.3">
      <c r="A4684" t="s">
        <v>3916</v>
      </c>
      <c r="B4684" s="17">
        <v>44993</v>
      </c>
      <c r="C4684" t="s">
        <v>543</v>
      </c>
      <c r="D4684" t="s">
        <v>3928</v>
      </c>
      <c r="E4684" t="s">
        <v>3929</v>
      </c>
      <c r="F4684" t="s">
        <v>3931</v>
      </c>
      <c r="G4684" t="s">
        <v>3921</v>
      </c>
      <c r="H4684" t="s">
        <v>3876</v>
      </c>
      <c r="I4684">
        <v>711.40000000000009</v>
      </c>
      <c r="J4684" s="41">
        <v>1.2800000000000002E-2</v>
      </c>
      <c r="K4684" s="42">
        <v>9.1059200000000029</v>
      </c>
      <c r="L4684" s="43">
        <v>0.10349999999999987</v>
      </c>
      <c r="M4684" s="42">
        <v>0.94246271999999909</v>
      </c>
      <c r="N4684">
        <v>6</v>
      </c>
      <c r="O4684" s="43">
        <v>276</v>
      </c>
      <c r="P4684" s="42">
        <v>29</v>
      </c>
      <c r="Q4684" s="42">
        <v>14</v>
      </c>
      <c r="R4684" s="42">
        <v>7.5</v>
      </c>
    </row>
    <row r="4685" spans="1:18" x14ac:dyDescent="0.3">
      <c r="A4685" t="s">
        <v>3916</v>
      </c>
      <c r="B4685" s="17">
        <v>44994</v>
      </c>
      <c r="C4685" t="s">
        <v>543</v>
      </c>
      <c r="D4685" t="s">
        <v>3928</v>
      </c>
      <c r="E4685" t="s">
        <v>3929</v>
      </c>
      <c r="F4685" t="s">
        <v>3931</v>
      </c>
      <c r="G4685" t="s">
        <v>3921</v>
      </c>
      <c r="H4685" t="s">
        <v>3876</v>
      </c>
      <c r="I4685">
        <v>1180.4000000000001</v>
      </c>
      <c r="J4685" s="41">
        <v>1.2199999999999999E-2</v>
      </c>
      <c r="K4685" s="42">
        <v>14.400880000000001</v>
      </c>
      <c r="L4685" s="43">
        <v>0.98899999999999966</v>
      </c>
      <c r="M4685" s="42">
        <v>14.242470319999995</v>
      </c>
      <c r="N4685">
        <v>7</v>
      </c>
      <c r="O4685" s="43">
        <v>424.8</v>
      </c>
      <c r="P4685" s="42">
        <v>49</v>
      </c>
      <c r="Q4685" s="42">
        <v>11</v>
      </c>
      <c r="R4685" s="42">
        <v>7.5</v>
      </c>
    </row>
    <row r="4686" spans="1:18" x14ac:dyDescent="0.3">
      <c r="A4686" t="s">
        <v>3916</v>
      </c>
      <c r="B4686" s="17">
        <v>44995</v>
      </c>
      <c r="C4686" t="s">
        <v>543</v>
      </c>
      <c r="D4686" t="s">
        <v>3928</v>
      </c>
      <c r="E4686" t="s">
        <v>3929</v>
      </c>
      <c r="F4686" t="s">
        <v>3931</v>
      </c>
      <c r="G4686" t="s">
        <v>3921</v>
      </c>
      <c r="H4686" t="s">
        <v>3876</v>
      </c>
      <c r="I4686">
        <v>1136.8000000000002</v>
      </c>
      <c r="J4686" s="41">
        <v>1.1500000000000002E-2</v>
      </c>
      <c r="K4686" s="42">
        <v>13.073200000000003</v>
      </c>
      <c r="L4686" s="43">
        <v>0.86249999999999971</v>
      </c>
      <c r="M4686" s="42">
        <v>11.275634999999999</v>
      </c>
      <c r="N4686">
        <v>6</v>
      </c>
      <c r="O4686" s="43">
        <v>468</v>
      </c>
      <c r="P4686" s="42">
        <v>53</v>
      </c>
      <c r="Q4686" s="42">
        <v>11</v>
      </c>
      <c r="R4686" s="42">
        <v>1.5</v>
      </c>
    </row>
    <row r="4687" spans="1:18" x14ac:dyDescent="0.3">
      <c r="A4687" t="s">
        <v>3916</v>
      </c>
      <c r="B4687" s="17">
        <v>44996</v>
      </c>
      <c r="C4687" t="s">
        <v>543</v>
      </c>
      <c r="D4687" t="s">
        <v>3928</v>
      </c>
      <c r="E4687" t="s">
        <v>3929</v>
      </c>
      <c r="F4687" t="s">
        <v>3931</v>
      </c>
      <c r="G4687" t="s">
        <v>3921</v>
      </c>
      <c r="H4687" t="s">
        <v>3876</v>
      </c>
      <c r="I4687">
        <v>786.2</v>
      </c>
      <c r="J4687" s="41">
        <v>1.4500000000000001E-2</v>
      </c>
      <c r="K4687" s="42">
        <v>11.399900000000001</v>
      </c>
      <c r="L4687" s="43">
        <v>0.74749999999999972</v>
      </c>
      <c r="M4687" s="42">
        <v>8.5214252499999965</v>
      </c>
      <c r="N4687">
        <v>3</v>
      </c>
      <c r="O4687" s="43">
        <v>139.19999999999999</v>
      </c>
      <c r="P4687" s="42">
        <v>61</v>
      </c>
      <c r="Q4687" s="42">
        <v>10</v>
      </c>
      <c r="R4687" s="42">
        <v>7.5</v>
      </c>
    </row>
    <row r="4688" spans="1:18" x14ac:dyDescent="0.3">
      <c r="A4688" t="s">
        <v>3916</v>
      </c>
      <c r="B4688" s="17">
        <v>44997</v>
      </c>
      <c r="C4688" t="s">
        <v>543</v>
      </c>
      <c r="D4688" t="s">
        <v>3928</v>
      </c>
      <c r="E4688" t="s">
        <v>3929</v>
      </c>
      <c r="F4688" t="s">
        <v>3931</v>
      </c>
      <c r="G4688" t="s">
        <v>3921</v>
      </c>
      <c r="H4688" t="s">
        <v>3876</v>
      </c>
      <c r="I4688">
        <v>897.40000000000009</v>
      </c>
      <c r="J4688" s="41">
        <v>1.0699999999999998E-2</v>
      </c>
      <c r="K4688" s="42">
        <v>9.6021799999999988</v>
      </c>
      <c r="L4688" s="43">
        <v>0.89699999999999969</v>
      </c>
      <c r="M4688" s="42">
        <v>8.6131554599999962</v>
      </c>
      <c r="N4688">
        <v>3</v>
      </c>
      <c r="O4688" s="43">
        <v>184.79999999999998</v>
      </c>
      <c r="P4688" s="42">
        <v>19</v>
      </c>
      <c r="Q4688" s="42">
        <v>3</v>
      </c>
      <c r="R4688" s="42">
        <v>4.5</v>
      </c>
    </row>
    <row r="4689" spans="1:18" x14ac:dyDescent="0.3">
      <c r="A4689" t="s">
        <v>3916</v>
      </c>
      <c r="B4689" s="17">
        <v>44998</v>
      </c>
      <c r="C4689" t="s">
        <v>543</v>
      </c>
      <c r="D4689" t="s">
        <v>3928</v>
      </c>
      <c r="E4689" t="s">
        <v>3929</v>
      </c>
      <c r="F4689" t="s">
        <v>3931</v>
      </c>
      <c r="G4689" t="s">
        <v>3921</v>
      </c>
      <c r="H4689" t="s">
        <v>3876</v>
      </c>
      <c r="I4689">
        <v>534.79999999999995</v>
      </c>
      <c r="J4689" s="41">
        <v>9.1999999999999998E-3</v>
      </c>
      <c r="K4689" s="42">
        <v>4.9201599999999992</v>
      </c>
      <c r="L4689" s="43">
        <v>0.56349999999999967</v>
      </c>
      <c r="M4689" s="42">
        <v>2.7725101599999977</v>
      </c>
      <c r="N4689">
        <v>7</v>
      </c>
      <c r="O4689" s="43">
        <v>396</v>
      </c>
      <c r="P4689" s="42">
        <v>32</v>
      </c>
      <c r="Q4689" s="42">
        <v>3</v>
      </c>
      <c r="R4689" s="42">
        <v>0</v>
      </c>
    </row>
    <row r="4690" spans="1:18" x14ac:dyDescent="0.3">
      <c r="A4690" t="s">
        <v>3916</v>
      </c>
      <c r="B4690" s="17">
        <v>44999</v>
      </c>
      <c r="C4690" t="s">
        <v>543</v>
      </c>
      <c r="D4690" t="s">
        <v>3928</v>
      </c>
      <c r="E4690" t="s">
        <v>3929</v>
      </c>
      <c r="F4690" t="s">
        <v>3931</v>
      </c>
      <c r="G4690" t="s">
        <v>3921</v>
      </c>
      <c r="H4690" t="s">
        <v>3876</v>
      </c>
      <c r="I4690">
        <v>1016.4000000000001</v>
      </c>
      <c r="J4690" s="41">
        <v>1.0800000000000001E-2</v>
      </c>
      <c r="K4690" s="42">
        <v>10.977120000000001</v>
      </c>
      <c r="L4690" s="43">
        <v>5.7499999999999996E-2</v>
      </c>
      <c r="M4690" s="42">
        <v>0.63118439999999998</v>
      </c>
      <c r="N4690">
        <v>6</v>
      </c>
      <c r="O4690" s="43">
        <v>340.8</v>
      </c>
      <c r="P4690" s="42">
        <v>34</v>
      </c>
      <c r="Q4690" s="42">
        <v>2</v>
      </c>
      <c r="R4690" s="42">
        <v>1.5</v>
      </c>
    </row>
    <row r="4691" spans="1:18" x14ac:dyDescent="0.3">
      <c r="A4691" t="s">
        <v>3916</v>
      </c>
      <c r="B4691" s="17">
        <v>45000</v>
      </c>
      <c r="C4691" t="s">
        <v>543</v>
      </c>
      <c r="D4691" t="s">
        <v>3928</v>
      </c>
      <c r="E4691" t="s">
        <v>3929</v>
      </c>
      <c r="F4691" t="s">
        <v>3931</v>
      </c>
      <c r="G4691" t="s">
        <v>3921</v>
      </c>
      <c r="H4691" t="s">
        <v>3876</v>
      </c>
      <c r="I4691">
        <v>615.40000000000009</v>
      </c>
      <c r="J4691" s="41">
        <v>1.03E-2</v>
      </c>
      <c r="K4691" s="42">
        <v>6.3386200000000006</v>
      </c>
      <c r="L4691" s="43">
        <v>0.1265</v>
      </c>
      <c r="M4691" s="42">
        <v>0.80183543000000013</v>
      </c>
      <c r="N4691">
        <v>3</v>
      </c>
      <c r="O4691" s="43">
        <v>168</v>
      </c>
      <c r="P4691" s="42">
        <v>27</v>
      </c>
      <c r="Q4691" s="42">
        <v>6</v>
      </c>
      <c r="R4691" s="42">
        <v>4.5</v>
      </c>
    </row>
    <row r="4692" spans="1:18" x14ac:dyDescent="0.3">
      <c r="A4692" t="s">
        <v>3916</v>
      </c>
      <c r="B4692" s="17">
        <v>45001</v>
      </c>
      <c r="C4692" t="s">
        <v>543</v>
      </c>
      <c r="D4692" t="s">
        <v>3928</v>
      </c>
      <c r="E4692" t="s">
        <v>3929</v>
      </c>
      <c r="F4692" t="s">
        <v>3931</v>
      </c>
      <c r="G4692" t="s">
        <v>3921</v>
      </c>
      <c r="H4692" t="s">
        <v>3876</v>
      </c>
      <c r="I4692">
        <v>1109.8000000000002</v>
      </c>
      <c r="J4692" s="41">
        <v>1.0699999999999998E-2</v>
      </c>
      <c r="K4692" s="42">
        <v>11.87486</v>
      </c>
      <c r="L4692" s="43">
        <v>0.56349999999999978</v>
      </c>
      <c r="M4692" s="42">
        <v>6.691483609999997</v>
      </c>
      <c r="N4692">
        <v>3</v>
      </c>
      <c r="O4692" s="43">
        <v>85.2</v>
      </c>
      <c r="P4692" s="42">
        <v>40</v>
      </c>
      <c r="Q4692" s="42">
        <v>12</v>
      </c>
      <c r="R4692" s="42">
        <v>1.5</v>
      </c>
    </row>
    <row r="4693" spans="1:18" x14ac:dyDescent="0.3">
      <c r="A4693" t="s">
        <v>3916</v>
      </c>
      <c r="B4693" s="17">
        <v>45002</v>
      </c>
      <c r="C4693" t="s">
        <v>543</v>
      </c>
      <c r="D4693" t="s">
        <v>3928</v>
      </c>
      <c r="E4693" t="s">
        <v>3929</v>
      </c>
      <c r="F4693" t="s">
        <v>3931</v>
      </c>
      <c r="G4693" t="s">
        <v>3921</v>
      </c>
      <c r="H4693" t="s">
        <v>3876</v>
      </c>
      <c r="I4693">
        <v>854.80000000000018</v>
      </c>
      <c r="J4693" s="41">
        <v>1.0099999999999998E-2</v>
      </c>
      <c r="K4693" s="42">
        <v>8.6334800000000005</v>
      </c>
      <c r="L4693" s="43">
        <v>0.62099999999999977</v>
      </c>
      <c r="M4693" s="42">
        <v>5.361391079999998</v>
      </c>
      <c r="N4693">
        <v>7</v>
      </c>
      <c r="O4693" s="43">
        <v>324</v>
      </c>
      <c r="P4693" s="42">
        <v>43</v>
      </c>
      <c r="Q4693" s="42">
        <v>7</v>
      </c>
      <c r="R4693" s="42">
        <v>3</v>
      </c>
    </row>
    <row r="4694" spans="1:18" x14ac:dyDescent="0.3">
      <c r="A4694" t="s">
        <v>3916</v>
      </c>
      <c r="B4694" s="17">
        <v>45003</v>
      </c>
      <c r="C4694" t="s">
        <v>543</v>
      </c>
      <c r="D4694" t="s">
        <v>3928</v>
      </c>
      <c r="E4694" t="s">
        <v>3929</v>
      </c>
      <c r="F4694" t="s">
        <v>3931</v>
      </c>
      <c r="G4694" t="s">
        <v>3921</v>
      </c>
      <c r="H4694" t="s">
        <v>3876</v>
      </c>
      <c r="I4694">
        <v>1123.2</v>
      </c>
      <c r="J4694" s="41">
        <v>1.4699999999999998E-2</v>
      </c>
      <c r="K4694" s="42">
        <v>16.511039999999998</v>
      </c>
      <c r="L4694" s="43">
        <v>0.12650000000000006</v>
      </c>
      <c r="M4694" s="42">
        <v>2.0886465600000008</v>
      </c>
      <c r="N4694">
        <v>3</v>
      </c>
      <c r="O4694" s="43">
        <v>105.6</v>
      </c>
      <c r="P4694" s="42">
        <v>47</v>
      </c>
      <c r="Q4694" s="42">
        <v>0</v>
      </c>
      <c r="R4694" s="42">
        <v>7.5</v>
      </c>
    </row>
    <row r="4695" spans="1:18" x14ac:dyDescent="0.3">
      <c r="A4695" t="s">
        <v>3916</v>
      </c>
      <c r="B4695" s="17">
        <v>45004</v>
      </c>
      <c r="C4695" t="s">
        <v>543</v>
      </c>
      <c r="D4695" t="s">
        <v>3928</v>
      </c>
      <c r="E4695" t="s">
        <v>3929</v>
      </c>
      <c r="F4695" t="s">
        <v>3931</v>
      </c>
      <c r="G4695" t="s">
        <v>3921</v>
      </c>
      <c r="H4695" t="s">
        <v>3876</v>
      </c>
      <c r="I4695">
        <v>423.80000000000007</v>
      </c>
      <c r="J4695" s="41">
        <v>1.0000000000000002E-2</v>
      </c>
      <c r="K4695" s="42">
        <v>4.2380000000000013</v>
      </c>
      <c r="L4695" s="43">
        <v>1.1499999999999997</v>
      </c>
      <c r="M4695" s="42">
        <v>4.8737000000000004</v>
      </c>
      <c r="N4695">
        <v>8</v>
      </c>
      <c r="O4695" s="43">
        <v>352.8</v>
      </c>
      <c r="P4695" s="42">
        <v>49</v>
      </c>
      <c r="Q4695" s="42">
        <v>4</v>
      </c>
      <c r="R4695" s="42">
        <v>4.5</v>
      </c>
    </row>
    <row r="4696" spans="1:18" x14ac:dyDescent="0.3">
      <c r="A4696" t="s">
        <v>3916</v>
      </c>
      <c r="B4696" s="17">
        <v>45005</v>
      </c>
      <c r="C4696" t="s">
        <v>543</v>
      </c>
      <c r="D4696" t="s">
        <v>3928</v>
      </c>
      <c r="E4696" t="s">
        <v>3929</v>
      </c>
      <c r="F4696" t="s">
        <v>3931</v>
      </c>
      <c r="G4696" t="s">
        <v>3921</v>
      </c>
      <c r="H4696" t="s">
        <v>3876</v>
      </c>
      <c r="I4696">
        <v>574.6</v>
      </c>
      <c r="J4696" s="41">
        <v>1.37E-2</v>
      </c>
      <c r="K4696" s="42">
        <v>7.8720200000000009</v>
      </c>
      <c r="L4696" s="43">
        <v>0.85099999999999965</v>
      </c>
      <c r="M4696" s="42">
        <v>6.699089019999998</v>
      </c>
      <c r="N4696">
        <v>3</v>
      </c>
      <c r="O4696" s="43">
        <v>85.2</v>
      </c>
      <c r="P4696" s="42">
        <v>57</v>
      </c>
      <c r="Q4696" s="42">
        <v>10</v>
      </c>
      <c r="R4696" s="42">
        <v>3</v>
      </c>
    </row>
    <row r="4697" spans="1:18" x14ac:dyDescent="0.3">
      <c r="A4697" t="s">
        <v>3916</v>
      </c>
      <c r="B4697" s="17">
        <v>45006</v>
      </c>
      <c r="C4697" t="s">
        <v>543</v>
      </c>
      <c r="D4697" t="s">
        <v>3928</v>
      </c>
      <c r="E4697" t="s">
        <v>3929</v>
      </c>
      <c r="F4697" t="s">
        <v>3931</v>
      </c>
      <c r="G4697" t="s">
        <v>3921</v>
      </c>
      <c r="H4697" t="s">
        <v>3876</v>
      </c>
      <c r="I4697">
        <v>930.60000000000014</v>
      </c>
      <c r="J4697" s="41">
        <v>1.6500000000000001E-2</v>
      </c>
      <c r="K4697" s="42">
        <v>15.354900000000002</v>
      </c>
      <c r="L4697" s="43">
        <v>2.2999999999999882E-2</v>
      </c>
      <c r="M4697" s="42">
        <v>0.35316269999999822</v>
      </c>
      <c r="N4697">
        <v>8</v>
      </c>
      <c r="O4697" s="43">
        <v>496.79999999999995</v>
      </c>
      <c r="P4697" s="42">
        <v>25</v>
      </c>
      <c r="Q4697" s="42">
        <v>1</v>
      </c>
      <c r="R4697" s="42">
        <v>9</v>
      </c>
    </row>
    <row r="4698" spans="1:18" x14ac:dyDescent="0.3">
      <c r="A4698" t="s">
        <v>3916</v>
      </c>
      <c r="B4698" s="17">
        <v>45007</v>
      </c>
      <c r="C4698" t="s">
        <v>543</v>
      </c>
      <c r="D4698" t="s">
        <v>3928</v>
      </c>
      <c r="E4698" t="s">
        <v>3929</v>
      </c>
      <c r="F4698" t="s">
        <v>3931</v>
      </c>
      <c r="G4698" t="s">
        <v>3921</v>
      </c>
      <c r="H4698" t="s">
        <v>3876</v>
      </c>
      <c r="I4698">
        <v>384.40000000000009</v>
      </c>
      <c r="J4698" s="41">
        <v>9.8999999999999991E-3</v>
      </c>
      <c r="K4698" s="42">
        <v>3.8055600000000007</v>
      </c>
      <c r="L4698" s="43">
        <v>1.2304999999999997</v>
      </c>
      <c r="M4698" s="42">
        <v>4.6827415800000001</v>
      </c>
      <c r="N4698">
        <v>4</v>
      </c>
      <c r="O4698" s="43">
        <v>105.6</v>
      </c>
      <c r="P4698" s="42">
        <v>57</v>
      </c>
      <c r="Q4698" s="42">
        <v>7</v>
      </c>
      <c r="R4698" s="42">
        <v>9</v>
      </c>
    </row>
    <row r="4699" spans="1:18" x14ac:dyDescent="0.3">
      <c r="A4699" t="s">
        <v>3916</v>
      </c>
      <c r="B4699" s="17">
        <v>45008</v>
      </c>
      <c r="C4699" t="s">
        <v>543</v>
      </c>
      <c r="D4699" t="s">
        <v>3928</v>
      </c>
      <c r="E4699" t="s">
        <v>3929</v>
      </c>
      <c r="F4699" t="s">
        <v>3931</v>
      </c>
      <c r="G4699" t="s">
        <v>3921</v>
      </c>
      <c r="H4699" t="s">
        <v>3876</v>
      </c>
      <c r="I4699">
        <v>810.60000000000014</v>
      </c>
      <c r="J4699" s="41">
        <v>9.3999999999999986E-3</v>
      </c>
      <c r="K4699" s="42">
        <v>7.6196400000000004</v>
      </c>
      <c r="L4699" s="43">
        <v>1.2189999999999994</v>
      </c>
      <c r="M4699" s="42">
        <v>9.2883411599999963</v>
      </c>
      <c r="N4699">
        <v>4</v>
      </c>
      <c r="O4699" s="43">
        <v>129.6</v>
      </c>
      <c r="P4699" s="42">
        <v>54</v>
      </c>
      <c r="Q4699" s="42">
        <v>5</v>
      </c>
      <c r="R4699" s="42">
        <v>1.5</v>
      </c>
    </row>
    <row r="4700" spans="1:18" x14ac:dyDescent="0.3">
      <c r="A4700" t="s">
        <v>3916</v>
      </c>
      <c r="B4700" s="17">
        <v>45009</v>
      </c>
      <c r="C4700" t="s">
        <v>543</v>
      </c>
      <c r="D4700" t="s">
        <v>3928</v>
      </c>
      <c r="E4700" t="s">
        <v>3929</v>
      </c>
      <c r="F4700" t="s">
        <v>3931</v>
      </c>
      <c r="G4700" t="s">
        <v>3921</v>
      </c>
      <c r="H4700" t="s">
        <v>3876</v>
      </c>
      <c r="I4700">
        <v>1437.6000000000001</v>
      </c>
      <c r="J4700" s="41">
        <v>1.2699999999999999E-2</v>
      </c>
      <c r="K4700" s="42">
        <v>18.25752</v>
      </c>
      <c r="L4700" s="43">
        <v>0.90849999999999964</v>
      </c>
      <c r="M4700" s="42">
        <v>16.586956919999992</v>
      </c>
      <c r="N4700">
        <v>4</v>
      </c>
      <c r="O4700" s="43">
        <v>177.6</v>
      </c>
      <c r="P4700" s="42">
        <v>22</v>
      </c>
      <c r="Q4700" s="42">
        <v>3</v>
      </c>
      <c r="R4700" s="42">
        <v>6</v>
      </c>
    </row>
    <row r="4701" spans="1:18" x14ac:dyDescent="0.3">
      <c r="A4701" t="s">
        <v>3916</v>
      </c>
      <c r="B4701" s="17">
        <v>45010</v>
      </c>
      <c r="C4701" t="s">
        <v>543</v>
      </c>
      <c r="D4701" t="s">
        <v>3928</v>
      </c>
      <c r="E4701" t="s">
        <v>3929</v>
      </c>
      <c r="F4701" t="s">
        <v>3931</v>
      </c>
      <c r="G4701" t="s">
        <v>3921</v>
      </c>
      <c r="H4701" t="s">
        <v>3876</v>
      </c>
      <c r="I4701">
        <v>450</v>
      </c>
      <c r="J4701" s="41">
        <v>1.67E-2</v>
      </c>
      <c r="K4701" s="42">
        <v>7.5149999999999997</v>
      </c>
      <c r="L4701" s="43">
        <v>0.31049999999999994</v>
      </c>
      <c r="M4701" s="42">
        <v>2.3334074999999994</v>
      </c>
      <c r="N4701">
        <v>3</v>
      </c>
      <c r="O4701" s="43">
        <v>96</v>
      </c>
      <c r="P4701" s="42">
        <v>42</v>
      </c>
      <c r="Q4701" s="42">
        <v>11</v>
      </c>
      <c r="R4701" s="42">
        <v>4.5</v>
      </c>
    </row>
    <row r="4702" spans="1:18" x14ac:dyDescent="0.3">
      <c r="A4702" t="s">
        <v>3916</v>
      </c>
      <c r="B4702" s="17">
        <v>45011</v>
      </c>
      <c r="C4702" t="s">
        <v>543</v>
      </c>
      <c r="D4702" t="s">
        <v>3928</v>
      </c>
      <c r="E4702" t="s">
        <v>3929</v>
      </c>
      <c r="F4702" t="s">
        <v>3931</v>
      </c>
      <c r="G4702" t="s">
        <v>3921</v>
      </c>
      <c r="H4702" t="s">
        <v>3876</v>
      </c>
      <c r="I4702">
        <v>910.40000000000009</v>
      </c>
      <c r="J4702" s="41">
        <v>1.11E-2</v>
      </c>
      <c r="K4702" s="42">
        <v>10.105440000000002</v>
      </c>
      <c r="L4702" s="43">
        <v>1.1729999999999996</v>
      </c>
      <c r="M4702" s="42">
        <v>11.853681119999997</v>
      </c>
      <c r="N4702">
        <v>4</v>
      </c>
      <c r="O4702" s="43">
        <v>230.39999999999998</v>
      </c>
      <c r="P4702" s="42">
        <v>15</v>
      </c>
      <c r="Q4702" s="42">
        <v>12</v>
      </c>
      <c r="R4702" s="42">
        <v>1.5</v>
      </c>
    </row>
    <row r="4703" spans="1:18" x14ac:dyDescent="0.3">
      <c r="A4703" t="s">
        <v>3916</v>
      </c>
      <c r="B4703" s="17">
        <v>45012</v>
      </c>
      <c r="C4703" t="s">
        <v>543</v>
      </c>
      <c r="D4703" t="s">
        <v>3928</v>
      </c>
      <c r="E4703" t="s">
        <v>3929</v>
      </c>
      <c r="F4703" t="s">
        <v>3931</v>
      </c>
      <c r="G4703" t="s">
        <v>3921</v>
      </c>
      <c r="H4703" t="s">
        <v>3876</v>
      </c>
      <c r="I4703">
        <v>617</v>
      </c>
      <c r="J4703" s="41">
        <v>9.499999999999998E-3</v>
      </c>
      <c r="K4703" s="42">
        <v>5.8614999999999986</v>
      </c>
      <c r="L4703" s="43">
        <v>1.0004999999999997</v>
      </c>
      <c r="M4703" s="42">
        <v>5.8644307499999968</v>
      </c>
      <c r="N4703">
        <v>5</v>
      </c>
      <c r="O4703" s="43">
        <v>182.4</v>
      </c>
      <c r="P4703" s="42">
        <v>45</v>
      </c>
      <c r="Q4703" s="42">
        <v>9</v>
      </c>
      <c r="R4703" s="42">
        <v>3</v>
      </c>
    </row>
    <row r="4704" spans="1:18" x14ac:dyDescent="0.3">
      <c r="A4704" t="s">
        <v>3916</v>
      </c>
      <c r="B4704" s="17">
        <v>45013</v>
      </c>
      <c r="C4704" t="s">
        <v>543</v>
      </c>
      <c r="D4704" t="s">
        <v>3928</v>
      </c>
      <c r="E4704" t="s">
        <v>3929</v>
      </c>
      <c r="F4704" t="s">
        <v>3931</v>
      </c>
      <c r="G4704" t="s">
        <v>3921</v>
      </c>
      <c r="H4704" t="s">
        <v>3876</v>
      </c>
      <c r="I4704">
        <v>559.20000000000005</v>
      </c>
      <c r="J4704" s="41">
        <v>9.7999999999999997E-3</v>
      </c>
      <c r="K4704" s="42">
        <v>5.4801600000000006</v>
      </c>
      <c r="L4704" s="43">
        <v>1.1499999999999929E-2</v>
      </c>
      <c r="M4704" s="42">
        <v>6.3021839999999621E-2</v>
      </c>
      <c r="N4704">
        <v>8</v>
      </c>
      <c r="O4704" s="43">
        <v>568.79999999999995</v>
      </c>
      <c r="P4704" s="42">
        <v>56</v>
      </c>
      <c r="Q4704" s="42">
        <v>1</v>
      </c>
      <c r="R4704" s="42">
        <v>0</v>
      </c>
    </row>
    <row r="4705" spans="1:18" x14ac:dyDescent="0.3">
      <c r="A4705" t="s">
        <v>3916</v>
      </c>
      <c r="B4705" s="17">
        <v>45014</v>
      </c>
      <c r="C4705" t="s">
        <v>543</v>
      </c>
      <c r="D4705" t="s">
        <v>3928</v>
      </c>
      <c r="E4705" t="s">
        <v>3929</v>
      </c>
      <c r="F4705" t="s">
        <v>3931</v>
      </c>
      <c r="G4705" t="s">
        <v>3921</v>
      </c>
      <c r="H4705" t="s">
        <v>3876</v>
      </c>
      <c r="I4705">
        <v>905.2</v>
      </c>
      <c r="J4705" s="41">
        <v>1.04E-2</v>
      </c>
      <c r="K4705" s="42">
        <v>9.4140800000000002</v>
      </c>
      <c r="L4705" s="43">
        <v>0.11500000000000007</v>
      </c>
      <c r="M4705" s="42">
        <v>1.0826192000000008</v>
      </c>
      <c r="N4705">
        <v>5</v>
      </c>
      <c r="O4705" s="43">
        <v>162</v>
      </c>
      <c r="P4705" s="42">
        <v>56</v>
      </c>
      <c r="Q4705" s="42">
        <v>2</v>
      </c>
      <c r="R4705" s="42">
        <v>4.5</v>
      </c>
    </row>
    <row r="4706" spans="1:18" x14ac:dyDescent="0.3">
      <c r="A4706" t="s">
        <v>3916</v>
      </c>
      <c r="B4706" s="17">
        <v>45015</v>
      </c>
      <c r="C4706" t="s">
        <v>543</v>
      </c>
      <c r="D4706" t="s">
        <v>3928</v>
      </c>
      <c r="E4706" t="s">
        <v>3929</v>
      </c>
      <c r="F4706" t="s">
        <v>3931</v>
      </c>
      <c r="G4706" t="s">
        <v>3921</v>
      </c>
      <c r="H4706" t="s">
        <v>3876</v>
      </c>
      <c r="I4706">
        <v>528.40000000000009</v>
      </c>
      <c r="J4706" s="41">
        <v>1.0699999999999998E-2</v>
      </c>
      <c r="K4706" s="42">
        <v>5.65388</v>
      </c>
      <c r="L4706" s="43">
        <v>1.2879999999999996</v>
      </c>
      <c r="M4706" s="42">
        <v>7.2821974399999974</v>
      </c>
      <c r="N4706">
        <v>7</v>
      </c>
      <c r="O4706" s="43">
        <v>444</v>
      </c>
      <c r="P4706" s="42">
        <v>50</v>
      </c>
      <c r="Q4706" s="42">
        <v>10</v>
      </c>
      <c r="R4706" s="42">
        <v>7.5</v>
      </c>
    </row>
    <row r="4707" spans="1:18" x14ac:dyDescent="0.3">
      <c r="A4707" t="s">
        <v>3916</v>
      </c>
      <c r="B4707" s="17">
        <v>45016</v>
      </c>
      <c r="C4707" t="s">
        <v>543</v>
      </c>
      <c r="D4707" t="s">
        <v>3928</v>
      </c>
      <c r="E4707" t="s">
        <v>3929</v>
      </c>
      <c r="F4707" t="s">
        <v>3931</v>
      </c>
      <c r="G4707" t="s">
        <v>3921</v>
      </c>
      <c r="H4707" t="s">
        <v>3876</v>
      </c>
      <c r="I4707">
        <v>1139.8000000000002</v>
      </c>
      <c r="J4707" s="41">
        <v>1.11E-2</v>
      </c>
      <c r="K4707" s="42">
        <v>12.651780000000002</v>
      </c>
      <c r="L4707" s="43">
        <v>0.59799999999999975</v>
      </c>
      <c r="M4707" s="42">
        <v>7.5657644399999979</v>
      </c>
      <c r="N4707">
        <v>3</v>
      </c>
      <c r="O4707" s="43">
        <v>141.6</v>
      </c>
      <c r="P4707" s="42">
        <v>25</v>
      </c>
      <c r="Q4707" s="42">
        <v>8</v>
      </c>
      <c r="R4707" s="42">
        <v>3</v>
      </c>
    </row>
    <row r="4708" spans="1:18" x14ac:dyDescent="0.3">
      <c r="A4708" t="s">
        <v>3916</v>
      </c>
      <c r="B4708" s="17">
        <v>45017</v>
      </c>
      <c r="C4708" t="s">
        <v>543</v>
      </c>
      <c r="D4708" t="s">
        <v>3928</v>
      </c>
      <c r="E4708" t="s">
        <v>3929</v>
      </c>
      <c r="F4708" t="s">
        <v>3931</v>
      </c>
      <c r="G4708" t="s">
        <v>3921</v>
      </c>
      <c r="H4708" t="s">
        <v>3876</v>
      </c>
      <c r="I4708">
        <v>1213.8000000000002</v>
      </c>
      <c r="J4708" s="41">
        <v>1.11E-2</v>
      </c>
      <c r="K4708" s="42">
        <v>13.473180000000003</v>
      </c>
      <c r="L4708" s="43">
        <v>5.7500000000000079E-2</v>
      </c>
      <c r="M4708" s="42">
        <v>0.7747078500000012</v>
      </c>
      <c r="N4708">
        <v>7</v>
      </c>
      <c r="O4708" s="43">
        <v>504</v>
      </c>
      <c r="P4708" s="42">
        <v>40</v>
      </c>
      <c r="Q4708" s="42">
        <v>10</v>
      </c>
      <c r="R4708" s="42">
        <v>3</v>
      </c>
    </row>
    <row r="4709" spans="1:18" x14ac:dyDescent="0.3">
      <c r="A4709" t="s">
        <v>3916</v>
      </c>
      <c r="B4709" s="17">
        <v>45018</v>
      </c>
      <c r="C4709" t="s">
        <v>543</v>
      </c>
      <c r="D4709" t="s">
        <v>3928</v>
      </c>
      <c r="E4709" t="s">
        <v>3929</v>
      </c>
      <c r="F4709" t="s">
        <v>3931</v>
      </c>
      <c r="G4709" t="s">
        <v>3921</v>
      </c>
      <c r="H4709" t="s">
        <v>3876</v>
      </c>
      <c r="I4709">
        <v>698.2</v>
      </c>
      <c r="J4709" s="41">
        <v>1.32E-2</v>
      </c>
      <c r="K4709" s="42">
        <v>9.2162400000000009</v>
      </c>
      <c r="L4709" s="43">
        <v>0.52899999999999969</v>
      </c>
      <c r="M4709" s="42">
        <v>4.8753909599999981</v>
      </c>
      <c r="N4709">
        <v>6</v>
      </c>
      <c r="O4709" s="43">
        <v>336</v>
      </c>
      <c r="P4709" s="42">
        <v>69</v>
      </c>
      <c r="Q4709" s="42">
        <v>3</v>
      </c>
      <c r="R4709" s="42">
        <v>6</v>
      </c>
    </row>
    <row r="4710" spans="1:18" x14ac:dyDescent="0.3">
      <c r="A4710" t="s">
        <v>3916</v>
      </c>
      <c r="B4710" s="17">
        <v>45019</v>
      </c>
      <c r="C4710" t="s">
        <v>543</v>
      </c>
      <c r="D4710" t="s">
        <v>3928</v>
      </c>
      <c r="E4710" t="s">
        <v>3929</v>
      </c>
      <c r="F4710" t="s">
        <v>3931</v>
      </c>
      <c r="G4710" t="s">
        <v>3921</v>
      </c>
      <c r="H4710" t="s">
        <v>3876</v>
      </c>
      <c r="I4710">
        <v>919.60000000000014</v>
      </c>
      <c r="J4710" s="41">
        <v>8.7999999999999988E-3</v>
      </c>
      <c r="K4710" s="42">
        <v>8.0924800000000001</v>
      </c>
      <c r="L4710" s="43">
        <v>0.36799999999999977</v>
      </c>
      <c r="M4710" s="42">
        <v>2.9780326399999981</v>
      </c>
      <c r="N4710">
        <v>5</v>
      </c>
      <c r="O4710" s="43">
        <v>153.6</v>
      </c>
      <c r="P4710" s="42">
        <v>60</v>
      </c>
      <c r="Q4710" s="42">
        <v>4</v>
      </c>
      <c r="R4710" s="42">
        <v>6</v>
      </c>
    </row>
    <row r="4711" spans="1:18" x14ac:dyDescent="0.3">
      <c r="A4711" t="s">
        <v>3916</v>
      </c>
      <c r="B4711" s="17">
        <v>45020</v>
      </c>
      <c r="C4711" t="s">
        <v>543</v>
      </c>
      <c r="D4711" t="s">
        <v>3928</v>
      </c>
      <c r="E4711" t="s">
        <v>3929</v>
      </c>
      <c r="F4711" t="s">
        <v>3931</v>
      </c>
      <c r="G4711" t="s">
        <v>3921</v>
      </c>
      <c r="H4711" t="s">
        <v>3876</v>
      </c>
      <c r="I4711">
        <v>912.8</v>
      </c>
      <c r="J4711" s="41">
        <v>6.8000000000000014E-3</v>
      </c>
      <c r="K4711" s="42">
        <v>6.207040000000001</v>
      </c>
      <c r="L4711" s="43">
        <v>0.93149999999999977</v>
      </c>
      <c r="M4711" s="42">
        <v>5.7818577599999994</v>
      </c>
      <c r="N4711">
        <v>7</v>
      </c>
      <c r="O4711" s="43">
        <v>396</v>
      </c>
      <c r="P4711" s="42">
        <v>28</v>
      </c>
      <c r="Q4711" s="42">
        <v>10</v>
      </c>
      <c r="R4711" s="42">
        <v>6</v>
      </c>
    </row>
    <row r="4712" spans="1:18" x14ac:dyDescent="0.3">
      <c r="A4712" t="s">
        <v>3916</v>
      </c>
      <c r="B4712" s="17">
        <v>45021</v>
      </c>
      <c r="C4712" t="s">
        <v>543</v>
      </c>
      <c r="D4712" t="s">
        <v>3928</v>
      </c>
      <c r="E4712" t="s">
        <v>3929</v>
      </c>
      <c r="F4712" t="s">
        <v>3931</v>
      </c>
      <c r="G4712" t="s">
        <v>3921</v>
      </c>
      <c r="H4712" t="s">
        <v>3876</v>
      </c>
      <c r="I4712">
        <v>608.79999999999995</v>
      </c>
      <c r="J4712" s="41">
        <v>1.0700000000000003E-2</v>
      </c>
      <c r="K4712" s="42">
        <v>6.5141600000000013</v>
      </c>
      <c r="L4712" s="43">
        <v>0.161</v>
      </c>
      <c r="M4712" s="42">
        <v>1.0487797600000002</v>
      </c>
      <c r="N4712">
        <v>3</v>
      </c>
      <c r="O4712" s="43">
        <v>180</v>
      </c>
      <c r="P4712" s="42">
        <v>36</v>
      </c>
      <c r="Q4712" s="42">
        <v>1</v>
      </c>
      <c r="R4712" s="42">
        <v>3</v>
      </c>
    </row>
    <row r="4713" spans="1:18" x14ac:dyDescent="0.3">
      <c r="A4713" t="s">
        <v>3916</v>
      </c>
      <c r="B4713" s="17">
        <v>45022</v>
      </c>
      <c r="C4713" t="s">
        <v>543</v>
      </c>
      <c r="D4713" t="s">
        <v>3928</v>
      </c>
      <c r="E4713" t="s">
        <v>3929</v>
      </c>
      <c r="F4713" t="s">
        <v>3931</v>
      </c>
      <c r="G4713" t="s">
        <v>3921</v>
      </c>
      <c r="H4713" t="s">
        <v>3876</v>
      </c>
      <c r="I4713">
        <v>620.80000000000007</v>
      </c>
      <c r="J4713" s="41">
        <v>1.1300000000000001E-2</v>
      </c>
      <c r="K4713" s="42">
        <v>7.0150400000000017</v>
      </c>
      <c r="L4713" s="43">
        <v>0.40249999999999997</v>
      </c>
      <c r="M4713" s="42">
        <v>2.8235536000000003</v>
      </c>
      <c r="N4713">
        <v>7</v>
      </c>
      <c r="O4713" s="43">
        <v>336</v>
      </c>
      <c r="P4713" s="42">
        <v>55</v>
      </c>
      <c r="Q4713" s="42">
        <v>3</v>
      </c>
      <c r="R4713" s="42">
        <v>1.5</v>
      </c>
    </row>
    <row r="4714" spans="1:18" x14ac:dyDescent="0.3">
      <c r="A4714" t="s">
        <v>3916</v>
      </c>
      <c r="B4714" s="17">
        <v>45023</v>
      </c>
      <c r="C4714" t="s">
        <v>543</v>
      </c>
      <c r="D4714" t="s">
        <v>3928</v>
      </c>
      <c r="E4714" t="s">
        <v>3929</v>
      </c>
      <c r="F4714" t="s">
        <v>3931</v>
      </c>
      <c r="G4714" t="s">
        <v>3921</v>
      </c>
      <c r="H4714" t="s">
        <v>3876</v>
      </c>
      <c r="I4714">
        <v>942</v>
      </c>
      <c r="J4714" s="41">
        <v>1.2699999999999999E-2</v>
      </c>
      <c r="K4714" s="42">
        <v>11.9634</v>
      </c>
      <c r="L4714" s="43">
        <v>0.55199999999999971</v>
      </c>
      <c r="M4714" s="42">
        <v>6.6037967999999969</v>
      </c>
      <c r="N4714">
        <v>2</v>
      </c>
      <c r="O4714" s="43">
        <v>63.599999999999994</v>
      </c>
      <c r="P4714" s="42">
        <v>44</v>
      </c>
      <c r="Q4714" s="42">
        <v>5</v>
      </c>
      <c r="R4714" s="42">
        <v>3</v>
      </c>
    </row>
    <row r="4715" spans="1:18" x14ac:dyDescent="0.3">
      <c r="A4715" t="s">
        <v>3916</v>
      </c>
      <c r="B4715" s="17">
        <v>45024</v>
      </c>
      <c r="C4715" t="s">
        <v>543</v>
      </c>
      <c r="D4715" t="s">
        <v>3928</v>
      </c>
      <c r="E4715" t="s">
        <v>3929</v>
      </c>
      <c r="F4715" t="s">
        <v>3931</v>
      </c>
      <c r="G4715" t="s">
        <v>3921</v>
      </c>
      <c r="H4715" t="s">
        <v>3876</v>
      </c>
      <c r="I4715">
        <v>1299</v>
      </c>
      <c r="J4715" s="41">
        <v>5.5999999999999982E-3</v>
      </c>
      <c r="K4715" s="42">
        <v>7.2743999999999973</v>
      </c>
      <c r="L4715" s="43">
        <v>1.2649999999999995</v>
      </c>
      <c r="M4715" s="42">
        <v>9.2021159999999931</v>
      </c>
      <c r="N4715">
        <v>7</v>
      </c>
      <c r="O4715" s="43">
        <v>180</v>
      </c>
      <c r="P4715" s="42">
        <v>59</v>
      </c>
      <c r="Q4715" s="42">
        <v>13</v>
      </c>
      <c r="R4715" s="42">
        <v>4.5</v>
      </c>
    </row>
    <row r="4716" spans="1:18" x14ac:dyDescent="0.3">
      <c r="A4716" t="s">
        <v>3916</v>
      </c>
      <c r="B4716" s="17">
        <v>45025</v>
      </c>
      <c r="C4716" t="s">
        <v>543</v>
      </c>
      <c r="D4716" t="s">
        <v>3928</v>
      </c>
      <c r="E4716" t="s">
        <v>3929</v>
      </c>
      <c r="F4716" t="s">
        <v>3931</v>
      </c>
      <c r="G4716" t="s">
        <v>3921</v>
      </c>
      <c r="H4716" t="s">
        <v>3876</v>
      </c>
      <c r="I4716">
        <v>995.80000000000018</v>
      </c>
      <c r="J4716" s="41">
        <v>1.4599999999999998E-2</v>
      </c>
      <c r="K4716" s="42">
        <v>14.538680000000001</v>
      </c>
      <c r="L4716" s="43">
        <v>0.19550000000000003</v>
      </c>
      <c r="M4716" s="42">
        <v>2.8423119400000005</v>
      </c>
      <c r="N4716">
        <v>3</v>
      </c>
      <c r="O4716" s="43">
        <v>96</v>
      </c>
      <c r="P4716" s="42">
        <v>21</v>
      </c>
      <c r="Q4716" s="42">
        <v>8</v>
      </c>
      <c r="R4716" s="42">
        <v>4.5</v>
      </c>
    </row>
    <row r="4717" spans="1:18" x14ac:dyDescent="0.3">
      <c r="A4717" t="s">
        <v>3916</v>
      </c>
      <c r="B4717" s="17">
        <v>45026</v>
      </c>
      <c r="C4717" t="s">
        <v>543</v>
      </c>
      <c r="D4717" t="s">
        <v>3928</v>
      </c>
      <c r="E4717" t="s">
        <v>3929</v>
      </c>
      <c r="F4717" t="s">
        <v>3931</v>
      </c>
      <c r="G4717" t="s">
        <v>3921</v>
      </c>
      <c r="H4717" t="s">
        <v>3876</v>
      </c>
      <c r="I4717">
        <v>811.2</v>
      </c>
      <c r="J4717" s="41">
        <v>1.5000000000000001E-2</v>
      </c>
      <c r="K4717" s="42">
        <v>12.168000000000001</v>
      </c>
      <c r="L4717" s="43">
        <v>1.0924999999999998</v>
      </c>
      <c r="M4717" s="42">
        <v>13.293539999999998</v>
      </c>
      <c r="N4717">
        <v>3</v>
      </c>
      <c r="O4717" s="43">
        <v>148.79999999999998</v>
      </c>
      <c r="P4717" s="42">
        <v>14</v>
      </c>
      <c r="Q4717" s="42">
        <v>13</v>
      </c>
      <c r="R4717" s="42">
        <v>3</v>
      </c>
    </row>
    <row r="4718" spans="1:18" x14ac:dyDescent="0.3">
      <c r="A4718" t="s">
        <v>3916</v>
      </c>
      <c r="B4718" s="17">
        <v>45027</v>
      </c>
      <c r="C4718" t="s">
        <v>543</v>
      </c>
      <c r="D4718" t="s">
        <v>3928</v>
      </c>
      <c r="E4718" t="s">
        <v>3929</v>
      </c>
      <c r="F4718" t="s">
        <v>3931</v>
      </c>
      <c r="G4718" t="s">
        <v>3921</v>
      </c>
      <c r="H4718" t="s">
        <v>3876</v>
      </c>
      <c r="I4718">
        <v>521.80000000000007</v>
      </c>
      <c r="J4718" s="41">
        <v>1.1800000000000001E-2</v>
      </c>
      <c r="K4718" s="42">
        <v>6.1572400000000016</v>
      </c>
      <c r="L4718" s="43">
        <v>1.2879999999999996</v>
      </c>
      <c r="M4718" s="42">
        <v>7.9305251199999995</v>
      </c>
      <c r="N4718">
        <v>4</v>
      </c>
      <c r="O4718" s="43">
        <v>208.79999999999998</v>
      </c>
      <c r="P4718" s="42">
        <v>44</v>
      </c>
      <c r="Q4718" s="42">
        <v>4</v>
      </c>
      <c r="R4718" s="42">
        <v>3</v>
      </c>
    </row>
    <row r="4719" spans="1:18" x14ac:dyDescent="0.3">
      <c r="A4719" t="s">
        <v>3916</v>
      </c>
      <c r="B4719" s="17">
        <v>45028</v>
      </c>
      <c r="C4719" t="s">
        <v>543</v>
      </c>
      <c r="D4719" t="s">
        <v>3928</v>
      </c>
      <c r="E4719" t="s">
        <v>3929</v>
      </c>
      <c r="F4719" t="s">
        <v>3931</v>
      </c>
      <c r="G4719" t="s">
        <v>3921</v>
      </c>
      <c r="H4719" t="s">
        <v>3876</v>
      </c>
      <c r="I4719">
        <v>763.40000000000009</v>
      </c>
      <c r="J4719" s="41">
        <v>1.2100000000000003E-2</v>
      </c>
      <c r="K4719" s="42">
        <v>9.2371400000000037</v>
      </c>
      <c r="L4719" s="43">
        <v>0.23000000000000007</v>
      </c>
      <c r="M4719" s="42">
        <v>2.1245422000000014</v>
      </c>
      <c r="N4719">
        <v>5</v>
      </c>
      <c r="O4719" s="43">
        <v>225.6</v>
      </c>
      <c r="P4719" s="42">
        <v>18</v>
      </c>
      <c r="Q4719" s="42">
        <v>5</v>
      </c>
      <c r="R4719" s="42">
        <v>4.5</v>
      </c>
    </row>
    <row r="4720" spans="1:18" x14ac:dyDescent="0.3">
      <c r="A4720" t="s">
        <v>3916</v>
      </c>
      <c r="B4720" s="17">
        <v>45029</v>
      </c>
      <c r="C4720" t="s">
        <v>543</v>
      </c>
      <c r="D4720" t="s">
        <v>3928</v>
      </c>
      <c r="E4720" t="s">
        <v>3929</v>
      </c>
      <c r="F4720" t="s">
        <v>3931</v>
      </c>
      <c r="G4720" t="s">
        <v>3921</v>
      </c>
      <c r="H4720" t="s">
        <v>3876</v>
      </c>
      <c r="I4720">
        <v>1237.8000000000002</v>
      </c>
      <c r="J4720" s="41">
        <v>1.44E-2</v>
      </c>
      <c r="K4720" s="42">
        <v>17.824320000000004</v>
      </c>
      <c r="L4720" s="43">
        <v>0.25299999999999989</v>
      </c>
      <c r="M4720" s="42">
        <v>4.5095529599999988</v>
      </c>
      <c r="N4720">
        <v>7</v>
      </c>
      <c r="O4720" s="43">
        <v>252</v>
      </c>
      <c r="P4720" s="42">
        <v>53</v>
      </c>
      <c r="Q4720" s="42">
        <v>9</v>
      </c>
      <c r="R4720" s="42">
        <v>1.5</v>
      </c>
    </row>
    <row r="4721" spans="1:18" x14ac:dyDescent="0.3">
      <c r="A4721" t="s">
        <v>3916</v>
      </c>
      <c r="B4721" s="17">
        <v>45030</v>
      </c>
      <c r="C4721" t="s">
        <v>543</v>
      </c>
      <c r="D4721" t="s">
        <v>3928</v>
      </c>
      <c r="E4721" t="s">
        <v>3929</v>
      </c>
      <c r="F4721" t="s">
        <v>3931</v>
      </c>
      <c r="G4721" t="s">
        <v>3921</v>
      </c>
      <c r="H4721" t="s">
        <v>3876</v>
      </c>
      <c r="I4721">
        <v>816.40000000000009</v>
      </c>
      <c r="J4721" s="41">
        <v>1.46E-2</v>
      </c>
      <c r="K4721" s="42">
        <v>11.919440000000002</v>
      </c>
      <c r="L4721" s="43">
        <v>1.1154999999999997</v>
      </c>
      <c r="M4721" s="42">
        <v>13.296135319999998</v>
      </c>
      <c r="N4721">
        <v>4</v>
      </c>
      <c r="O4721" s="43">
        <v>117.6</v>
      </c>
      <c r="P4721" s="42">
        <v>20</v>
      </c>
      <c r="Q4721" s="42">
        <v>9</v>
      </c>
      <c r="R4721" s="42">
        <v>1.5</v>
      </c>
    </row>
    <row r="4722" spans="1:18" x14ac:dyDescent="0.3">
      <c r="A4722" t="s">
        <v>3916</v>
      </c>
      <c r="B4722" s="17">
        <v>45031</v>
      </c>
      <c r="C4722" t="s">
        <v>543</v>
      </c>
      <c r="D4722" t="s">
        <v>3928</v>
      </c>
      <c r="E4722" t="s">
        <v>3929</v>
      </c>
      <c r="F4722" t="s">
        <v>3931</v>
      </c>
      <c r="G4722" t="s">
        <v>3921</v>
      </c>
      <c r="H4722" t="s">
        <v>3876</v>
      </c>
      <c r="I4722">
        <v>615.80000000000007</v>
      </c>
      <c r="J4722" s="41">
        <v>1.38E-2</v>
      </c>
      <c r="K4722" s="42">
        <v>8.4980400000000014</v>
      </c>
      <c r="L4722" s="43">
        <v>0.88549999999999973</v>
      </c>
      <c r="M4722" s="42">
        <v>7.5250144199999989</v>
      </c>
      <c r="N4722">
        <v>5</v>
      </c>
      <c r="O4722" s="43">
        <v>252</v>
      </c>
      <c r="P4722" s="42">
        <v>35</v>
      </c>
      <c r="Q4722" s="42">
        <v>10</v>
      </c>
      <c r="R4722" s="42">
        <v>7.5</v>
      </c>
    </row>
    <row r="4723" spans="1:18" x14ac:dyDescent="0.3">
      <c r="A4723" t="s">
        <v>3916</v>
      </c>
      <c r="B4723" s="17">
        <v>45032</v>
      </c>
      <c r="C4723" t="s">
        <v>543</v>
      </c>
      <c r="D4723" t="s">
        <v>3928</v>
      </c>
      <c r="E4723" t="s">
        <v>3929</v>
      </c>
      <c r="F4723" t="s">
        <v>3931</v>
      </c>
      <c r="G4723" t="s">
        <v>3921</v>
      </c>
      <c r="H4723" t="s">
        <v>3876</v>
      </c>
      <c r="I4723">
        <v>989.80000000000018</v>
      </c>
      <c r="J4723" s="41">
        <v>6.899999999999999E-3</v>
      </c>
      <c r="K4723" s="42">
        <v>6.8296200000000002</v>
      </c>
      <c r="L4723" s="43">
        <v>1.2189999999999994</v>
      </c>
      <c r="M4723" s="42">
        <v>8.3253067799999965</v>
      </c>
      <c r="N4723">
        <v>8</v>
      </c>
      <c r="O4723" s="43">
        <v>561.6</v>
      </c>
      <c r="P4723" s="42">
        <v>54</v>
      </c>
      <c r="Q4723" s="42">
        <v>2</v>
      </c>
      <c r="R4723" s="42">
        <v>4.5</v>
      </c>
    </row>
    <row r="4724" spans="1:18" x14ac:dyDescent="0.3">
      <c r="A4724" t="s">
        <v>3916</v>
      </c>
      <c r="B4724" s="17">
        <v>45033</v>
      </c>
      <c r="C4724" t="s">
        <v>543</v>
      </c>
      <c r="D4724" t="s">
        <v>3928</v>
      </c>
      <c r="E4724" t="s">
        <v>3929</v>
      </c>
      <c r="F4724" t="s">
        <v>3931</v>
      </c>
      <c r="G4724" t="s">
        <v>3921</v>
      </c>
      <c r="H4724" t="s">
        <v>3876</v>
      </c>
      <c r="I4724">
        <v>965</v>
      </c>
      <c r="J4724" s="41">
        <v>1.2699999999999998E-2</v>
      </c>
      <c r="K4724" s="42">
        <v>12.255499999999998</v>
      </c>
      <c r="L4724" s="43">
        <v>0.65549999999999975</v>
      </c>
      <c r="M4724" s="42">
        <v>8.0334802499999949</v>
      </c>
      <c r="N4724">
        <v>6</v>
      </c>
      <c r="O4724" s="43">
        <v>297.59999999999997</v>
      </c>
      <c r="P4724" s="42">
        <v>48</v>
      </c>
      <c r="Q4724" s="42">
        <v>5</v>
      </c>
      <c r="R4724" s="42">
        <v>4.5</v>
      </c>
    </row>
    <row r="4725" spans="1:18" x14ac:dyDescent="0.3">
      <c r="A4725" t="s">
        <v>3916</v>
      </c>
      <c r="B4725" s="17">
        <v>45034</v>
      </c>
      <c r="C4725" t="s">
        <v>543</v>
      </c>
      <c r="D4725" t="s">
        <v>3928</v>
      </c>
      <c r="E4725" t="s">
        <v>3929</v>
      </c>
      <c r="F4725" t="s">
        <v>3931</v>
      </c>
      <c r="G4725" t="s">
        <v>3921</v>
      </c>
      <c r="H4725" t="s">
        <v>3876</v>
      </c>
      <c r="I4725">
        <v>532.40000000000009</v>
      </c>
      <c r="J4725" s="41">
        <v>1.0599999999999998E-2</v>
      </c>
      <c r="K4725" s="42">
        <v>5.64344</v>
      </c>
      <c r="L4725" s="43">
        <v>0.54049999999999976</v>
      </c>
      <c r="M4725" s="42">
        <v>3.0502793199999987</v>
      </c>
      <c r="N4725">
        <v>3</v>
      </c>
      <c r="O4725" s="43">
        <v>79.2</v>
      </c>
      <c r="P4725" s="42">
        <v>47</v>
      </c>
      <c r="Q4725" s="42">
        <v>2</v>
      </c>
      <c r="R4725" s="42">
        <v>1.5</v>
      </c>
    </row>
    <row r="4726" spans="1:18" x14ac:dyDescent="0.3">
      <c r="A4726" t="s">
        <v>3916</v>
      </c>
      <c r="B4726" s="17">
        <v>45035</v>
      </c>
      <c r="C4726" t="s">
        <v>543</v>
      </c>
      <c r="D4726" t="s">
        <v>3928</v>
      </c>
      <c r="E4726" t="s">
        <v>3929</v>
      </c>
      <c r="F4726" t="s">
        <v>3931</v>
      </c>
      <c r="G4726" t="s">
        <v>3921</v>
      </c>
      <c r="H4726" t="s">
        <v>3876</v>
      </c>
      <c r="I4726">
        <v>568.40000000000009</v>
      </c>
      <c r="J4726" s="41">
        <v>5.8999999999999999E-3</v>
      </c>
      <c r="K4726" s="42">
        <v>3.3535600000000003</v>
      </c>
      <c r="L4726" s="43">
        <v>0.37949999999999973</v>
      </c>
      <c r="M4726" s="42">
        <v>1.2726760199999991</v>
      </c>
      <c r="N4726">
        <v>7</v>
      </c>
      <c r="O4726" s="43">
        <v>342</v>
      </c>
      <c r="P4726" s="42">
        <v>29</v>
      </c>
      <c r="Q4726" s="42">
        <v>1</v>
      </c>
      <c r="R4726" s="42">
        <v>1.5</v>
      </c>
    </row>
    <row r="4727" spans="1:18" x14ac:dyDescent="0.3">
      <c r="A4727" t="s">
        <v>3916</v>
      </c>
      <c r="B4727" s="17">
        <v>45036</v>
      </c>
      <c r="C4727" t="s">
        <v>543</v>
      </c>
      <c r="D4727" t="s">
        <v>3928</v>
      </c>
      <c r="E4727" t="s">
        <v>3929</v>
      </c>
      <c r="F4727" t="s">
        <v>3931</v>
      </c>
      <c r="G4727" t="s">
        <v>3921</v>
      </c>
      <c r="H4727" t="s">
        <v>3876</v>
      </c>
      <c r="I4727">
        <v>795.40000000000009</v>
      </c>
      <c r="J4727" s="41">
        <v>1.0800000000000001E-2</v>
      </c>
      <c r="K4727" s="42">
        <v>8.590320000000002</v>
      </c>
      <c r="L4727" s="43">
        <v>1.1499999999999995</v>
      </c>
      <c r="M4727" s="42">
        <v>9.8788679999999971</v>
      </c>
      <c r="N4727">
        <v>4</v>
      </c>
      <c r="O4727" s="43">
        <v>182.4</v>
      </c>
      <c r="P4727" s="42">
        <v>57</v>
      </c>
      <c r="Q4727" s="42">
        <v>10</v>
      </c>
      <c r="R4727" s="42">
        <v>1.5</v>
      </c>
    </row>
    <row r="4728" spans="1:18" x14ac:dyDescent="0.3">
      <c r="A4728" t="s">
        <v>3916</v>
      </c>
      <c r="B4728" s="17">
        <v>45037</v>
      </c>
      <c r="C4728" t="s">
        <v>543</v>
      </c>
      <c r="D4728" t="s">
        <v>3928</v>
      </c>
      <c r="E4728" t="s">
        <v>3929</v>
      </c>
      <c r="F4728" t="s">
        <v>3931</v>
      </c>
      <c r="G4728" t="s">
        <v>3921</v>
      </c>
      <c r="H4728" t="s">
        <v>3876</v>
      </c>
      <c r="I4728">
        <v>1159</v>
      </c>
      <c r="J4728" s="41">
        <v>1.0199999999999997E-2</v>
      </c>
      <c r="K4728" s="42">
        <v>11.821799999999996</v>
      </c>
      <c r="L4728" s="43">
        <v>1.3109999999999995</v>
      </c>
      <c r="M4728" s="42">
        <v>15.49837979999999</v>
      </c>
      <c r="N4728">
        <v>3</v>
      </c>
      <c r="O4728" s="43">
        <v>127.19999999999999</v>
      </c>
      <c r="P4728" s="42">
        <v>12</v>
      </c>
      <c r="Q4728" s="42">
        <v>3</v>
      </c>
      <c r="R4728" s="42">
        <v>4.5</v>
      </c>
    </row>
    <row r="4729" spans="1:18" x14ac:dyDescent="0.3">
      <c r="A4729" t="s">
        <v>3916</v>
      </c>
      <c r="B4729" s="17">
        <v>45038</v>
      </c>
      <c r="C4729" t="s">
        <v>543</v>
      </c>
      <c r="D4729" t="s">
        <v>3928</v>
      </c>
      <c r="E4729" t="s">
        <v>3929</v>
      </c>
      <c r="F4729" t="s">
        <v>3931</v>
      </c>
      <c r="G4729" t="s">
        <v>3921</v>
      </c>
      <c r="H4729" t="s">
        <v>3876</v>
      </c>
      <c r="I4729">
        <v>902.2</v>
      </c>
      <c r="J4729" s="41">
        <v>1.4300000000000004E-2</v>
      </c>
      <c r="K4729" s="42">
        <v>12.901460000000004</v>
      </c>
      <c r="L4729" s="43">
        <v>0.5289999999999998</v>
      </c>
      <c r="M4729" s="42">
        <v>6.8248723399999998</v>
      </c>
      <c r="N4729">
        <v>8</v>
      </c>
      <c r="O4729" s="43">
        <v>504</v>
      </c>
      <c r="P4729" s="42">
        <v>21</v>
      </c>
      <c r="Q4729" s="42">
        <v>3</v>
      </c>
      <c r="R4729" s="42">
        <v>1.5</v>
      </c>
    </row>
    <row r="4730" spans="1:18" x14ac:dyDescent="0.3">
      <c r="A4730" t="s">
        <v>3916</v>
      </c>
      <c r="B4730" s="17">
        <v>45039</v>
      </c>
      <c r="C4730" t="s">
        <v>543</v>
      </c>
      <c r="D4730" t="s">
        <v>3928</v>
      </c>
      <c r="E4730" t="s">
        <v>3929</v>
      </c>
      <c r="F4730" t="s">
        <v>3931</v>
      </c>
      <c r="G4730" t="s">
        <v>3921</v>
      </c>
      <c r="H4730" t="s">
        <v>3876</v>
      </c>
      <c r="I4730">
        <v>1174.8000000000002</v>
      </c>
      <c r="J4730" s="41">
        <v>1.9900000000000001E-2</v>
      </c>
      <c r="K4730" s="42">
        <v>23.378520000000005</v>
      </c>
      <c r="L4730" s="43">
        <v>0.21850000000000008</v>
      </c>
      <c r="M4730" s="42">
        <v>5.1082066200000034</v>
      </c>
      <c r="N4730">
        <v>6</v>
      </c>
      <c r="O4730" s="43">
        <v>244.79999999999998</v>
      </c>
      <c r="P4730" s="42">
        <v>16</v>
      </c>
      <c r="Q4730" s="42">
        <v>2</v>
      </c>
      <c r="R4730" s="42">
        <v>3</v>
      </c>
    </row>
    <row r="4731" spans="1:18" x14ac:dyDescent="0.3">
      <c r="A4731" t="s">
        <v>3916</v>
      </c>
      <c r="B4731" s="17">
        <v>45040</v>
      </c>
      <c r="C4731" t="s">
        <v>543</v>
      </c>
      <c r="D4731" t="s">
        <v>3928</v>
      </c>
      <c r="E4731" t="s">
        <v>3929</v>
      </c>
      <c r="F4731" t="s">
        <v>3931</v>
      </c>
      <c r="G4731" t="s">
        <v>3921</v>
      </c>
      <c r="H4731" t="s">
        <v>3876</v>
      </c>
      <c r="I4731">
        <v>1010.6000000000001</v>
      </c>
      <c r="J4731" s="41">
        <v>1.3800000000000003E-2</v>
      </c>
      <c r="K4731" s="42">
        <v>13.946280000000005</v>
      </c>
      <c r="L4731" s="43">
        <v>0.81649999999999978</v>
      </c>
      <c r="M4731" s="42">
        <v>11.387137620000001</v>
      </c>
      <c r="N4731">
        <v>3</v>
      </c>
      <c r="O4731" s="43">
        <v>110.39999999999999</v>
      </c>
      <c r="P4731" s="42">
        <v>49</v>
      </c>
      <c r="Q4731" s="42">
        <v>1</v>
      </c>
      <c r="R4731" s="42">
        <v>1.5</v>
      </c>
    </row>
    <row r="4732" spans="1:18" x14ac:dyDescent="0.3">
      <c r="A4732" t="s">
        <v>3916</v>
      </c>
      <c r="B4732" s="17">
        <v>45041</v>
      </c>
      <c r="C4732" t="s">
        <v>543</v>
      </c>
      <c r="D4732" t="s">
        <v>3928</v>
      </c>
      <c r="E4732" t="s">
        <v>3929</v>
      </c>
      <c r="F4732" t="s">
        <v>3931</v>
      </c>
      <c r="G4732" t="s">
        <v>3921</v>
      </c>
      <c r="H4732" t="s">
        <v>3876</v>
      </c>
      <c r="I4732">
        <v>546.80000000000007</v>
      </c>
      <c r="J4732" s="41">
        <v>1.1500000000000002E-2</v>
      </c>
      <c r="K4732" s="42">
        <v>6.2882000000000016</v>
      </c>
      <c r="L4732" s="43">
        <v>1.2879999999999996</v>
      </c>
      <c r="M4732" s="42">
        <v>8.0992015999999989</v>
      </c>
      <c r="N4732">
        <v>7</v>
      </c>
      <c r="O4732" s="43">
        <v>318</v>
      </c>
      <c r="P4732" s="42">
        <v>29</v>
      </c>
      <c r="Q4732" s="42">
        <v>1</v>
      </c>
      <c r="R4732" s="42">
        <v>6</v>
      </c>
    </row>
    <row r="4733" spans="1:18" x14ac:dyDescent="0.3">
      <c r="A4733" t="s">
        <v>3916</v>
      </c>
      <c r="B4733" s="17">
        <v>45042</v>
      </c>
      <c r="C4733" t="s">
        <v>543</v>
      </c>
      <c r="D4733" t="s">
        <v>3928</v>
      </c>
      <c r="E4733" t="s">
        <v>3929</v>
      </c>
      <c r="F4733" t="s">
        <v>3931</v>
      </c>
      <c r="G4733" t="s">
        <v>3921</v>
      </c>
      <c r="H4733" t="s">
        <v>3876</v>
      </c>
      <c r="I4733">
        <v>1267.2</v>
      </c>
      <c r="J4733" s="41">
        <v>7.4000000000000003E-3</v>
      </c>
      <c r="K4733" s="42">
        <v>9.3772800000000007</v>
      </c>
      <c r="L4733" s="43">
        <v>0.71299999999999963</v>
      </c>
      <c r="M4733" s="42">
        <v>6.6860006399999969</v>
      </c>
      <c r="N4733">
        <v>7</v>
      </c>
      <c r="O4733" s="43">
        <v>223.2</v>
      </c>
      <c r="P4733" s="42">
        <v>61</v>
      </c>
      <c r="Q4733" s="42">
        <v>6</v>
      </c>
      <c r="R4733" s="42">
        <v>7.5</v>
      </c>
    </row>
    <row r="4734" spans="1:18" x14ac:dyDescent="0.3">
      <c r="A4734" t="s">
        <v>3916</v>
      </c>
      <c r="B4734" s="17">
        <v>45043</v>
      </c>
      <c r="C4734" t="s">
        <v>543</v>
      </c>
      <c r="D4734" t="s">
        <v>3928</v>
      </c>
      <c r="E4734" t="s">
        <v>3929</v>
      </c>
      <c r="F4734" t="s">
        <v>3931</v>
      </c>
      <c r="G4734" t="s">
        <v>3921</v>
      </c>
      <c r="H4734" t="s">
        <v>3876</v>
      </c>
      <c r="I4734">
        <v>685</v>
      </c>
      <c r="J4734" s="41">
        <v>1.3199999999999998E-2</v>
      </c>
      <c r="K4734" s="42">
        <v>9.041999999999998</v>
      </c>
      <c r="L4734" s="43">
        <v>1.0464999999999998</v>
      </c>
      <c r="M4734" s="42">
        <v>9.4624529999999965</v>
      </c>
      <c r="N4734">
        <v>3</v>
      </c>
      <c r="O4734" s="43">
        <v>127.19999999999999</v>
      </c>
      <c r="P4734" s="42">
        <v>18</v>
      </c>
      <c r="Q4734" s="42">
        <v>3</v>
      </c>
      <c r="R4734" s="42">
        <v>3</v>
      </c>
    </row>
    <row r="4735" spans="1:18" x14ac:dyDescent="0.3">
      <c r="A4735" t="s">
        <v>3916</v>
      </c>
      <c r="B4735" s="17">
        <v>45044</v>
      </c>
      <c r="C4735" t="s">
        <v>543</v>
      </c>
      <c r="D4735" t="s">
        <v>3928</v>
      </c>
      <c r="E4735" t="s">
        <v>3929</v>
      </c>
      <c r="F4735" t="s">
        <v>3931</v>
      </c>
      <c r="G4735" t="s">
        <v>3921</v>
      </c>
      <c r="H4735" t="s">
        <v>3876</v>
      </c>
      <c r="I4735">
        <v>794.40000000000009</v>
      </c>
      <c r="J4735" s="41">
        <v>8.8999999999999999E-3</v>
      </c>
      <c r="K4735" s="42">
        <v>7.0701600000000004</v>
      </c>
      <c r="L4735" s="43">
        <v>1.0234999999999996</v>
      </c>
      <c r="M4735" s="42">
        <v>7.2363087599999982</v>
      </c>
      <c r="N4735">
        <v>7</v>
      </c>
      <c r="O4735" s="43">
        <v>204</v>
      </c>
      <c r="P4735" s="42">
        <v>16</v>
      </c>
      <c r="Q4735" s="42">
        <v>5</v>
      </c>
      <c r="R4735" s="42">
        <v>9</v>
      </c>
    </row>
    <row r="4736" spans="1:18" x14ac:dyDescent="0.3">
      <c r="A4736" t="s">
        <v>3916</v>
      </c>
      <c r="B4736" s="17">
        <v>45045</v>
      </c>
      <c r="C4736" t="s">
        <v>543</v>
      </c>
      <c r="D4736" t="s">
        <v>3928</v>
      </c>
      <c r="E4736" t="s">
        <v>3929</v>
      </c>
      <c r="F4736" t="s">
        <v>3931</v>
      </c>
      <c r="G4736" t="s">
        <v>3921</v>
      </c>
      <c r="H4736" t="s">
        <v>3876</v>
      </c>
      <c r="I4736">
        <v>667.60000000000014</v>
      </c>
      <c r="J4736" s="41">
        <v>8.7999999999999988E-3</v>
      </c>
      <c r="K4736" s="42">
        <v>5.8748800000000001</v>
      </c>
      <c r="L4736" s="43">
        <v>1.2649999999999995</v>
      </c>
      <c r="M4736" s="42">
        <v>7.4317231999999969</v>
      </c>
      <c r="N4736">
        <v>8</v>
      </c>
      <c r="O4736" s="43">
        <v>504</v>
      </c>
      <c r="P4736" s="42">
        <v>15</v>
      </c>
      <c r="Q4736" s="42">
        <v>6</v>
      </c>
      <c r="R4736" s="42">
        <v>1.5</v>
      </c>
    </row>
    <row r="4737" spans="1:18" x14ac:dyDescent="0.3">
      <c r="A4737" t="s">
        <v>3916</v>
      </c>
      <c r="B4737" s="17">
        <v>45046</v>
      </c>
      <c r="C4737" t="s">
        <v>543</v>
      </c>
      <c r="D4737" t="s">
        <v>3928</v>
      </c>
      <c r="E4737" t="s">
        <v>3929</v>
      </c>
      <c r="F4737" t="s">
        <v>3931</v>
      </c>
      <c r="G4737" t="s">
        <v>3921</v>
      </c>
      <c r="H4737" t="s">
        <v>3876</v>
      </c>
      <c r="I4737">
        <v>1008.6000000000001</v>
      </c>
      <c r="J4737" s="41">
        <v>1.5599999999999999E-2</v>
      </c>
      <c r="K4737" s="42">
        <v>15.734160000000001</v>
      </c>
      <c r="L4737" s="43">
        <v>0.34499999999999992</v>
      </c>
      <c r="M4737" s="42">
        <v>5.4282851999999995</v>
      </c>
      <c r="N4737">
        <v>2</v>
      </c>
      <c r="O4737" s="43">
        <v>76.8</v>
      </c>
      <c r="P4737" s="42">
        <v>60</v>
      </c>
      <c r="Q4737" s="42">
        <v>14</v>
      </c>
      <c r="R4737" s="42">
        <v>1.5</v>
      </c>
    </row>
    <row r="4738" spans="1:18" x14ac:dyDescent="0.3">
      <c r="A4738" t="s">
        <v>3916</v>
      </c>
      <c r="B4738" s="17">
        <v>45047</v>
      </c>
      <c r="C4738" t="s">
        <v>543</v>
      </c>
      <c r="D4738" t="s">
        <v>3928</v>
      </c>
      <c r="E4738" t="s">
        <v>3929</v>
      </c>
      <c r="F4738" t="s">
        <v>3931</v>
      </c>
      <c r="G4738" t="s">
        <v>3921</v>
      </c>
      <c r="H4738" t="s">
        <v>3876</v>
      </c>
      <c r="I4738">
        <v>916</v>
      </c>
      <c r="J4738" s="41">
        <v>1.1899999999999997E-2</v>
      </c>
      <c r="K4738" s="42">
        <v>10.900399999999998</v>
      </c>
      <c r="L4738" s="43">
        <v>0.64399999999999979</v>
      </c>
      <c r="M4738" s="42">
        <v>7.0198575999999964</v>
      </c>
      <c r="N4738">
        <v>7</v>
      </c>
      <c r="O4738" s="43">
        <v>352.8</v>
      </c>
      <c r="P4738" s="42">
        <v>57</v>
      </c>
      <c r="Q4738" s="42">
        <v>7</v>
      </c>
      <c r="R4738" s="42">
        <v>7.5</v>
      </c>
    </row>
    <row r="4739" spans="1:18" x14ac:dyDescent="0.3">
      <c r="A4739" t="s">
        <v>3916</v>
      </c>
      <c r="B4739" s="17">
        <v>45048</v>
      </c>
      <c r="C4739" t="s">
        <v>543</v>
      </c>
      <c r="D4739" t="s">
        <v>3928</v>
      </c>
      <c r="E4739" t="s">
        <v>3929</v>
      </c>
      <c r="F4739" t="s">
        <v>3931</v>
      </c>
      <c r="G4739" t="s">
        <v>3921</v>
      </c>
      <c r="H4739" t="s">
        <v>3876</v>
      </c>
      <c r="I4739">
        <v>662.8</v>
      </c>
      <c r="J4739" s="41">
        <v>1.3500000000000003E-2</v>
      </c>
      <c r="K4739" s="42">
        <v>8.9478000000000009</v>
      </c>
      <c r="L4739" s="43">
        <v>0.51749999999999974</v>
      </c>
      <c r="M4739" s="42">
        <v>4.6304864999999982</v>
      </c>
      <c r="N4739">
        <v>6</v>
      </c>
      <c r="O4739" s="43">
        <v>201.6</v>
      </c>
      <c r="P4739" s="42">
        <v>66</v>
      </c>
      <c r="Q4739" s="42">
        <v>11</v>
      </c>
      <c r="R4739" s="42">
        <v>0</v>
      </c>
    </row>
    <row r="4740" spans="1:18" x14ac:dyDescent="0.3">
      <c r="A4740" t="s">
        <v>3916</v>
      </c>
      <c r="B4740" s="17">
        <v>45049</v>
      </c>
      <c r="C4740" t="s">
        <v>543</v>
      </c>
      <c r="D4740" t="s">
        <v>3928</v>
      </c>
      <c r="E4740" t="s">
        <v>3929</v>
      </c>
      <c r="F4740" t="s">
        <v>3931</v>
      </c>
      <c r="G4740" t="s">
        <v>3921</v>
      </c>
      <c r="H4740" t="s">
        <v>3876</v>
      </c>
      <c r="I4740">
        <v>1005.4000000000001</v>
      </c>
      <c r="J4740" s="41">
        <v>9.2999999999999992E-3</v>
      </c>
      <c r="K4740" s="42">
        <v>9.3502200000000002</v>
      </c>
      <c r="L4740" s="43">
        <v>1.2994999999999999</v>
      </c>
      <c r="M4740" s="42">
        <v>12.150610889999999</v>
      </c>
      <c r="N4740">
        <v>3</v>
      </c>
      <c r="O4740" s="43">
        <v>180</v>
      </c>
      <c r="P4740" s="42">
        <v>39</v>
      </c>
      <c r="Q4740" s="42">
        <v>0</v>
      </c>
      <c r="R4740" s="42">
        <v>4.5</v>
      </c>
    </row>
    <row r="4741" spans="1:18" x14ac:dyDescent="0.3">
      <c r="A4741" t="s">
        <v>3916</v>
      </c>
      <c r="B4741" s="17">
        <v>45050</v>
      </c>
      <c r="C4741" t="s">
        <v>543</v>
      </c>
      <c r="D4741" t="s">
        <v>3928</v>
      </c>
      <c r="E4741" t="s">
        <v>3929</v>
      </c>
      <c r="F4741" t="s">
        <v>3931</v>
      </c>
      <c r="G4741" t="s">
        <v>3921</v>
      </c>
      <c r="H4741" t="s">
        <v>3876</v>
      </c>
      <c r="I4741">
        <v>672.80000000000007</v>
      </c>
      <c r="J4741" s="41">
        <v>8.5000000000000006E-3</v>
      </c>
      <c r="K4741" s="42">
        <v>5.7188000000000008</v>
      </c>
      <c r="L4741" s="43">
        <v>0.16100000000000003</v>
      </c>
      <c r="M4741" s="42">
        <v>0.92072680000000029</v>
      </c>
      <c r="N4741">
        <v>7</v>
      </c>
      <c r="O4741" s="43">
        <v>372</v>
      </c>
      <c r="P4741" s="42">
        <v>50</v>
      </c>
      <c r="Q4741" s="42">
        <v>1</v>
      </c>
      <c r="R4741" s="42">
        <v>9</v>
      </c>
    </row>
    <row r="4742" spans="1:18" x14ac:dyDescent="0.3">
      <c r="A4742" t="s">
        <v>3916</v>
      </c>
      <c r="B4742" s="17">
        <v>45051</v>
      </c>
      <c r="C4742" t="s">
        <v>543</v>
      </c>
      <c r="D4742" t="s">
        <v>3928</v>
      </c>
      <c r="E4742" t="s">
        <v>3929</v>
      </c>
      <c r="F4742" t="s">
        <v>3931</v>
      </c>
      <c r="G4742" t="s">
        <v>3921</v>
      </c>
      <c r="H4742" t="s">
        <v>3876</v>
      </c>
      <c r="I4742">
        <v>1268.6000000000001</v>
      </c>
      <c r="J4742" s="41">
        <v>9.0999999999999987E-3</v>
      </c>
      <c r="K4742" s="42">
        <v>11.54426</v>
      </c>
      <c r="L4742" s="43">
        <v>0.11499999999999999</v>
      </c>
      <c r="M4742" s="42">
        <v>1.3275898999999998</v>
      </c>
      <c r="N4742">
        <v>3</v>
      </c>
      <c r="O4742" s="43">
        <v>37.199999999999996</v>
      </c>
      <c r="P4742" s="42">
        <v>22</v>
      </c>
      <c r="Q4742" s="42">
        <v>5</v>
      </c>
      <c r="R4742" s="42">
        <v>7.5</v>
      </c>
    </row>
    <row r="4743" spans="1:18" x14ac:dyDescent="0.3">
      <c r="A4743" t="s">
        <v>3916</v>
      </c>
      <c r="B4743" s="17">
        <v>45052</v>
      </c>
      <c r="C4743" t="s">
        <v>543</v>
      </c>
      <c r="D4743" t="s">
        <v>3928</v>
      </c>
      <c r="E4743" t="s">
        <v>3929</v>
      </c>
      <c r="F4743" t="s">
        <v>3931</v>
      </c>
      <c r="G4743" t="s">
        <v>3921</v>
      </c>
      <c r="H4743" t="s">
        <v>3876</v>
      </c>
      <c r="I4743">
        <v>721</v>
      </c>
      <c r="J4743" s="41">
        <v>1.5199999999999998E-2</v>
      </c>
      <c r="K4743" s="42">
        <v>10.959199999999999</v>
      </c>
      <c r="L4743" s="43">
        <v>1.0809999999999997</v>
      </c>
      <c r="M4743" s="42">
        <v>11.846895199999997</v>
      </c>
      <c r="N4743">
        <v>4</v>
      </c>
      <c r="O4743" s="43">
        <v>198</v>
      </c>
      <c r="P4743" s="42">
        <v>42</v>
      </c>
      <c r="Q4743" s="42">
        <v>3</v>
      </c>
      <c r="R4743" s="42">
        <v>6</v>
      </c>
    </row>
    <row r="4744" spans="1:18" x14ac:dyDescent="0.3">
      <c r="A4744" t="s">
        <v>3916</v>
      </c>
      <c r="B4744" s="17">
        <v>45053</v>
      </c>
      <c r="C4744" t="s">
        <v>543</v>
      </c>
      <c r="D4744" t="s">
        <v>3928</v>
      </c>
      <c r="E4744" t="s">
        <v>3929</v>
      </c>
      <c r="F4744" t="s">
        <v>3931</v>
      </c>
      <c r="G4744" t="s">
        <v>3921</v>
      </c>
      <c r="H4744" t="s">
        <v>3876</v>
      </c>
      <c r="I4744">
        <v>717.60000000000014</v>
      </c>
      <c r="J4744" s="41">
        <v>1.5800000000000002E-2</v>
      </c>
      <c r="K4744" s="42">
        <v>11.338080000000003</v>
      </c>
      <c r="L4744" s="43">
        <v>0.90849999999999975</v>
      </c>
      <c r="M4744" s="42">
        <v>10.300645680000001</v>
      </c>
      <c r="N4744">
        <v>8</v>
      </c>
      <c r="O4744" s="43">
        <v>302.39999999999998</v>
      </c>
      <c r="P4744" s="42">
        <v>35</v>
      </c>
      <c r="Q4744" s="42">
        <v>9</v>
      </c>
      <c r="R4744" s="42">
        <v>1.5</v>
      </c>
    </row>
    <row r="4745" spans="1:18" x14ac:dyDescent="0.3">
      <c r="A4745" t="s">
        <v>3916</v>
      </c>
      <c r="B4745" s="17">
        <v>45054</v>
      </c>
      <c r="C4745" t="s">
        <v>543</v>
      </c>
      <c r="D4745" t="s">
        <v>3928</v>
      </c>
      <c r="E4745" t="s">
        <v>3929</v>
      </c>
      <c r="F4745" t="s">
        <v>3931</v>
      </c>
      <c r="G4745" t="s">
        <v>3921</v>
      </c>
      <c r="H4745" t="s">
        <v>3876</v>
      </c>
      <c r="I4745">
        <v>664.80000000000007</v>
      </c>
      <c r="J4745" s="41">
        <v>1.4200000000000001E-2</v>
      </c>
      <c r="K4745" s="42">
        <v>9.4401600000000023</v>
      </c>
      <c r="L4745" s="43">
        <v>0.60949999999999971</v>
      </c>
      <c r="M4745" s="42">
        <v>5.753777519999999</v>
      </c>
      <c r="N4745">
        <v>5</v>
      </c>
      <c r="O4745" s="43">
        <v>264</v>
      </c>
      <c r="P4745" s="42">
        <v>48</v>
      </c>
      <c r="Q4745" s="42">
        <v>1</v>
      </c>
      <c r="R4745" s="42">
        <v>6</v>
      </c>
    </row>
    <row r="4746" spans="1:18" x14ac:dyDescent="0.3">
      <c r="A4746" t="s">
        <v>3916</v>
      </c>
      <c r="B4746" s="17">
        <v>45055</v>
      </c>
      <c r="C4746" t="s">
        <v>543</v>
      </c>
      <c r="D4746" t="s">
        <v>3928</v>
      </c>
      <c r="E4746" t="s">
        <v>3929</v>
      </c>
      <c r="F4746" t="s">
        <v>3931</v>
      </c>
      <c r="G4746" t="s">
        <v>3921</v>
      </c>
      <c r="H4746" t="s">
        <v>3876</v>
      </c>
      <c r="I4746">
        <v>1213.6000000000001</v>
      </c>
      <c r="J4746" s="41">
        <v>1.15E-2</v>
      </c>
      <c r="K4746" s="42">
        <v>13.956400000000002</v>
      </c>
      <c r="L4746" s="43">
        <v>1.0464999999999995</v>
      </c>
      <c r="M4746" s="42">
        <v>14.605372599999995</v>
      </c>
      <c r="N4746">
        <v>5</v>
      </c>
      <c r="O4746" s="43">
        <v>302.39999999999998</v>
      </c>
      <c r="P4746" s="42">
        <v>46</v>
      </c>
      <c r="Q4746" s="42">
        <v>11</v>
      </c>
      <c r="R4746" s="42">
        <v>1.5</v>
      </c>
    </row>
    <row r="4747" spans="1:18" x14ac:dyDescent="0.3">
      <c r="A4747" t="s">
        <v>3916</v>
      </c>
      <c r="B4747" s="17">
        <v>45056</v>
      </c>
      <c r="C4747" t="s">
        <v>543</v>
      </c>
      <c r="D4747" t="s">
        <v>3928</v>
      </c>
      <c r="E4747" t="s">
        <v>3929</v>
      </c>
      <c r="F4747" t="s">
        <v>3931</v>
      </c>
      <c r="G4747" t="s">
        <v>3921</v>
      </c>
      <c r="H4747" t="s">
        <v>3876</v>
      </c>
      <c r="I4747">
        <v>963.80000000000018</v>
      </c>
      <c r="J4747" s="41">
        <v>9.300000000000001E-3</v>
      </c>
      <c r="K4747" s="42">
        <v>8.9633400000000023</v>
      </c>
      <c r="L4747" s="43">
        <v>0.48299999999999976</v>
      </c>
      <c r="M4747" s="42">
        <v>4.3292932199999994</v>
      </c>
      <c r="N4747">
        <v>4</v>
      </c>
      <c r="O4747" s="43">
        <v>169.2</v>
      </c>
      <c r="P4747" s="42">
        <v>27</v>
      </c>
      <c r="Q4747" s="42">
        <v>3</v>
      </c>
      <c r="R4747" s="42">
        <v>6</v>
      </c>
    </row>
    <row r="4748" spans="1:18" x14ac:dyDescent="0.3">
      <c r="A4748" t="s">
        <v>3916</v>
      </c>
      <c r="B4748" s="17">
        <v>45057</v>
      </c>
      <c r="C4748" t="s">
        <v>543</v>
      </c>
      <c r="D4748" t="s">
        <v>3928</v>
      </c>
      <c r="E4748" t="s">
        <v>3929</v>
      </c>
      <c r="F4748" t="s">
        <v>3931</v>
      </c>
      <c r="G4748" t="s">
        <v>3921</v>
      </c>
      <c r="H4748" t="s">
        <v>3876</v>
      </c>
      <c r="I4748">
        <v>995.40000000000009</v>
      </c>
      <c r="J4748" s="41">
        <v>1.67E-2</v>
      </c>
      <c r="K4748" s="42">
        <v>16.623180000000001</v>
      </c>
      <c r="L4748" s="43">
        <v>0.36799999999999972</v>
      </c>
      <c r="M4748" s="42">
        <v>6.1173302399999958</v>
      </c>
      <c r="N4748">
        <v>2</v>
      </c>
      <c r="O4748" s="43">
        <v>56.4</v>
      </c>
      <c r="P4748" s="42">
        <v>15</v>
      </c>
      <c r="Q4748" s="42">
        <v>9</v>
      </c>
      <c r="R4748" s="42">
        <v>1.5</v>
      </c>
    </row>
    <row r="4749" spans="1:18" x14ac:dyDescent="0.3">
      <c r="A4749" t="s">
        <v>3916</v>
      </c>
      <c r="B4749" s="17">
        <v>45058</v>
      </c>
      <c r="C4749" t="s">
        <v>543</v>
      </c>
      <c r="D4749" t="s">
        <v>3928</v>
      </c>
      <c r="E4749" t="s">
        <v>3929</v>
      </c>
      <c r="F4749" t="s">
        <v>3931</v>
      </c>
      <c r="G4749" t="s">
        <v>3921</v>
      </c>
      <c r="H4749" t="s">
        <v>3876</v>
      </c>
      <c r="I4749">
        <v>318.60000000000002</v>
      </c>
      <c r="J4749" s="41">
        <v>9.2999999999999992E-3</v>
      </c>
      <c r="K4749" s="42">
        <v>2.9629799999999999</v>
      </c>
      <c r="L4749" s="43">
        <v>0.58649999999999969</v>
      </c>
      <c r="M4749" s="42">
        <v>1.7377877699999991</v>
      </c>
      <c r="N4749">
        <v>7</v>
      </c>
      <c r="O4749" s="43">
        <v>378</v>
      </c>
      <c r="P4749" s="42">
        <v>67</v>
      </c>
      <c r="Q4749" s="42">
        <v>1</v>
      </c>
      <c r="R4749" s="42">
        <v>3</v>
      </c>
    </row>
    <row r="4750" spans="1:18" x14ac:dyDescent="0.3">
      <c r="A4750" t="s">
        <v>3916</v>
      </c>
      <c r="B4750" s="17">
        <v>45059</v>
      </c>
      <c r="C4750" t="s">
        <v>543</v>
      </c>
      <c r="D4750" t="s">
        <v>3928</v>
      </c>
      <c r="E4750" t="s">
        <v>3929</v>
      </c>
      <c r="F4750" t="s">
        <v>3931</v>
      </c>
      <c r="G4750" t="s">
        <v>3921</v>
      </c>
      <c r="H4750" t="s">
        <v>3876</v>
      </c>
      <c r="I4750">
        <v>1010.6000000000001</v>
      </c>
      <c r="J4750" s="41">
        <v>1.4100000000000001E-2</v>
      </c>
      <c r="K4750" s="42">
        <v>14.249460000000003</v>
      </c>
      <c r="L4750" s="43">
        <v>0.54049999999999976</v>
      </c>
      <c r="M4750" s="42">
        <v>7.701833129999998</v>
      </c>
      <c r="N4750">
        <v>7</v>
      </c>
      <c r="O4750" s="43">
        <v>432</v>
      </c>
      <c r="P4750" s="42">
        <v>51</v>
      </c>
      <c r="Q4750" s="42">
        <v>2</v>
      </c>
      <c r="R4750" s="42">
        <v>0</v>
      </c>
    </row>
    <row r="4751" spans="1:18" x14ac:dyDescent="0.3">
      <c r="A4751" t="s">
        <v>3916</v>
      </c>
      <c r="B4751" s="17">
        <v>45060</v>
      </c>
      <c r="C4751" t="s">
        <v>543</v>
      </c>
      <c r="D4751" t="s">
        <v>3928</v>
      </c>
      <c r="E4751" t="s">
        <v>3929</v>
      </c>
      <c r="F4751" t="s">
        <v>3931</v>
      </c>
      <c r="G4751" t="s">
        <v>3921</v>
      </c>
      <c r="H4751" t="s">
        <v>3876</v>
      </c>
      <c r="I4751">
        <v>722.2</v>
      </c>
      <c r="J4751" s="41">
        <v>1.2299999999999998E-2</v>
      </c>
      <c r="K4751" s="42">
        <v>8.8830599999999986</v>
      </c>
      <c r="L4751" s="43">
        <v>0.37949999999999973</v>
      </c>
      <c r="M4751" s="42">
        <v>3.3711212699999971</v>
      </c>
      <c r="N4751">
        <v>8</v>
      </c>
      <c r="O4751" s="43">
        <v>547.19999999999993</v>
      </c>
      <c r="P4751" s="42">
        <v>35</v>
      </c>
      <c r="Q4751" s="42">
        <v>10</v>
      </c>
      <c r="R4751" s="42">
        <v>4.5</v>
      </c>
    </row>
    <row r="4752" spans="1:18" x14ac:dyDescent="0.3">
      <c r="A4752" t="s">
        <v>3916</v>
      </c>
      <c r="B4752" s="17">
        <v>45061</v>
      </c>
      <c r="C4752" t="s">
        <v>543</v>
      </c>
      <c r="D4752" t="s">
        <v>3928</v>
      </c>
      <c r="E4752" t="s">
        <v>3929</v>
      </c>
      <c r="F4752" t="s">
        <v>3931</v>
      </c>
      <c r="G4752" t="s">
        <v>3921</v>
      </c>
      <c r="H4752" t="s">
        <v>3876</v>
      </c>
      <c r="I4752">
        <v>1146.2</v>
      </c>
      <c r="J4752" s="41">
        <v>6.6000000000000008E-3</v>
      </c>
      <c r="K4752" s="42">
        <v>7.5649200000000016</v>
      </c>
      <c r="L4752" s="43">
        <v>0.28749999999999992</v>
      </c>
      <c r="M4752" s="42">
        <v>2.1749144999999999</v>
      </c>
      <c r="N4752">
        <v>7</v>
      </c>
      <c r="O4752" s="43">
        <v>259.2</v>
      </c>
      <c r="P4752" s="42">
        <v>43</v>
      </c>
      <c r="Q4752" s="42">
        <v>3</v>
      </c>
      <c r="R4752" s="42">
        <v>7.5</v>
      </c>
    </row>
    <row r="4753" spans="1:18" x14ac:dyDescent="0.3">
      <c r="A4753" t="s">
        <v>3916</v>
      </c>
      <c r="B4753" s="17">
        <v>45062</v>
      </c>
      <c r="C4753" t="s">
        <v>543</v>
      </c>
      <c r="D4753" t="s">
        <v>3928</v>
      </c>
      <c r="E4753" t="s">
        <v>3929</v>
      </c>
      <c r="F4753" t="s">
        <v>3931</v>
      </c>
      <c r="G4753" t="s">
        <v>3921</v>
      </c>
      <c r="H4753" t="s">
        <v>3876</v>
      </c>
      <c r="I4753">
        <v>1026.4000000000001</v>
      </c>
      <c r="J4753" s="41">
        <v>8.0000000000000002E-3</v>
      </c>
      <c r="K4753" s="42">
        <v>8.2112000000000016</v>
      </c>
      <c r="L4753" s="43">
        <v>1.3109999999999995</v>
      </c>
      <c r="M4753" s="42">
        <v>10.764883199999998</v>
      </c>
      <c r="N4753">
        <v>4</v>
      </c>
      <c r="O4753" s="43">
        <v>201.6</v>
      </c>
      <c r="P4753" s="42">
        <v>44</v>
      </c>
      <c r="Q4753" s="42">
        <v>11</v>
      </c>
      <c r="R4753" s="42">
        <v>4.5</v>
      </c>
    </row>
    <row r="4754" spans="1:18" x14ac:dyDescent="0.3">
      <c r="A4754" t="s">
        <v>3916</v>
      </c>
      <c r="B4754" s="17">
        <v>45063</v>
      </c>
      <c r="C4754" t="s">
        <v>543</v>
      </c>
      <c r="D4754" t="s">
        <v>3928</v>
      </c>
      <c r="E4754" t="s">
        <v>3929</v>
      </c>
      <c r="F4754" t="s">
        <v>3931</v>
      </c>
      <c r="G4754" t="s">
        <v>3921</v>
      </c>
      <c r="H4754" t="s">
        <v>3876</v>
      </c>
      <c r="I4754">
        <v>850.2</v>
      </c>
      <c r="J4754" s="41">
        <v>1.32E-2</v>
      </c>
      <c r="K4754" s="42">
        <v>11.22264</v>
      </c>
      <c r="L4754" s="43">
        <v>0.43699999999999972</v>
      </c>
      <c r="M4754" s="42">
        <v>4.9042936799999968</v>
      </c>
      <c r="N4754">
        <v>7</v>
      </c>
      <c r="O4754" s="43">
        <v>180</v>
      </c>
      <c r="P4754" s="42">
        <v>32</v>
      </c>
      <c r="Q4754" s="42">
        <v>8</v>
      </c>
      <c r="R4754" s="42">
        <v>3</v>
      </c>
    </row>
    <row r="4755" spans="1:18" x14ac:dyDescent="0.3">
      <c r="A4755" t="s">
        <v>3916</v>
      </c>
      <c r="B4755" s="17">
        <v>45064</v>
      </c>
      <c r="C4755" t="s">
        <v>543</v>
      </c>
      <c r="D4755" t="s">
        <v>3928</v>
      </c>
      <c r="E4755" t="s">
        <v>3929</v>
      </c>
      <c r="F4755" t="s">
        <v>3931</v>
      </c>
      <c r="G4755" t="s">
        <v>3921</v>
      </c>
      <c r="H4755" t="s">
        <v>3876</v>
      </c>
      <c r="I4755">
        <v>773.60000000000014</v>
      </c>
      <c r="J4755" s="41">
        <v>6.9999999999999993E-3</v>
      </c>
      <c r="K4755" s="42">
        <v>5.4152000000000005</v>
      </c>
      <c r="L4755" s="43">
        <v>0.26450000000000001</v>
      </c>
      <c r="M4755" s="42">
        <v>1.4323204000000003</v>
      </c>
      <c r="N4755">
        <v>7</v>
      </c>
      <c r="O4755" s="43">
        <v>426</v>
      </c>
      <c r="P4755" s="42">
        <v>30</v>
      </c>
      <c r="Q4755" s="42">
        <v>3</v>
      </c>
      <c r="R4755" s="42">
        <v>1.5</v>
      </c>
    </row>
    <row r="4756" spans="1:18" x14ac:dyDescent="0.3">
      <c r="A4756" t="s">
        <v>3916</v>
      </c>
      <c r="B4756" s="17">
        <v>45065</v>
      </c>
      <c r="C4756" t="s">
        <v>543</v>
      </c>
      <c r="D4756" t="s">
        <v>3928</v>
      </c>
      <c r="E4756" t="s">
        <v>3929</v>
      </c>
      <c r="F4756" t="s">
        <v>3931</v>
      </c>
      <c r="G4756" t="s">
        <v>3921</v>
      </c>
      <c r="H4756" t="s">
        <v>3876</v>
      </c>
      <c r="I4756">
        <v>518</v>
      </c>
      <c r="J4756" s="41">
        <v>7.7999999999999988E-3</v>
      </c>
      <c r="K4756" s="42">
        <v>4.0403999999999991</v>
      </c>
      <c r="L4756" s="43">
        <v>0.58649999999999969</v>
      </c>
      <c r="M4756" s="42">
        <v>2.3696945999999981</v>
      </c>
      <c r="N4756">
        <v>4</v>
      </c>
      <c r="O4756" s="43">
        <v>151.19999999999999</v>
      </c>
      <c r="P4756" s="42">
        <v>42</v>
      </c>
      <c r="Q4756" s="42">
        <v>1</v>
      </c>
      <c r="R4756" s="42">
        <v>6</v>
      </c>
    </row>
    <row r="4757" spans="1:18" x14ac:dyDescent="0.3">
      <c r="A4757" t="s">
        <v>3916</v>
      </c>
      <c r="B4757" s="17">
        <v>45066</v>
      </c>
      <c r="C4757" t="s">
        <v>543</v>
      </c>
      <c r="D4757" t="s">
        <v>3928</v>
      </c>
      <c r="E4757" t="s">
        <v>3929</v>
      </c>
      <c r="F4757" t="s">
        <v>3931</v>
      </c>
      <c r="G4757" t="s">
        <v>3921</v>
      </c>
      <c r="H4757" t="s">
        <v>3876</v>
      </c>
      <c r="I4757">
        <v>1133.6000000000001</v>
      </c>
      <c r="J4757" s="41">
        <v>1.0399999999999996E-2</v>
      </c>
      <c r="K4757" s="42">
        <v>11.789439999999997</v>
      </c>
      <c r="L4757" s="43">
        <v>1.1844999999999997</v>
      </c>
      <c r="M4757" s="42">
        <v>13.964591679999993</v>
      </c>
      <c r="N4757">
        <v>7</v>
      </c>
      <c r="O4757" s="43">
        <v>216</v>
      </c>
      <c r="P4757" s="42">
        <v>52</v>
      </c>
      <c r="Q4757" s="42">
        <v>3</v>
      </c>
      <c r="R4757" s="42">
        <v>0</v>
      </c>
    </row>
    <row r="4758" spans="1:18" x14ac:dyDescent="0.3">
      <c r="A4758" t="s">
        <v>3916</v>
      </c>
      <c r="B4758" s="17">
        <v>45067</v>
      </c>
      <c r="C4758" t="s">
        <v>543</v>
      </c>
      <c r="D4758" t="s">
        <v>3928</v>
      </c>
      <c r="E4758" t="s">
        <v>3929</v>
      </c>
      <c r="F4758" t="s">
        <v>3931</v>
      </c>
      <c r="G4758" t="s">
        <v>3921</v>
      </c>
      <c r="H4758" t="s">
        <v>3876</v>
      </c>
      <c r="I4758">
        <v>672.80000000000007</v>
      </c>
      <c r="J4758" s="41">
        <v>7.3999999999999986E-3</v>
      </c>
      <c r="K4758" s="42">
        <v>4.9787199999999991</v>
      </c>
      <c r="L4758" s="43">
        <v>1.0464999999999995</v>
      </c>
      <c r="M4758" s="42">
        <v>5.2102304799999972</v>
      </c>
      <c r="N4758">
        <v>6</v>
      </c>
      <c r="O4758" s="43">
        <v>402</v>
      </c>
      <c r="P4758" s="42">
        <v>22</v>
      </c>
      <c r="Q4758" s="42">
        <v>9</v>
      </c>
      <c r="R4758" s="42">
        <v>1.5</v>
      </c>
    </row>
    <row r="4759" spans="1:18" x14ac:dyDescent="0.3">
      <c r="A4759" t="s">
        <v>3916</v>
      </c>
      <c r="B4759" s="17">
        <v>45068</v>
      </c>
      <c r="C4759" t="s">
        <v>543</v>
      </c>
      <c r="D4759" t="s">
        <v>3928</v>
      </c>
      <c r="E4759" t="s">
        <v>3929</v>
      </c>
      <c r="F4759" t="s">
        <v>3931</v>
      </c>
      <c r="G4759" t="s">
        <v>3921</v>
      </c>
      <c r="H4759" t="s">
        <v>3876</v>
      </c>
      <c r="I4759">
        <v>467</v>
      </c>
      <c r="J4759" s="41">
        <v>1.0200000000000001E-2</v>
      </c>
      <c r="K4759" s="42">
        <v>4.7634000000000007</v>
      </c>
      <c r="L4759" s="43">
        <v>0.40249999999999986</v>
      </c>
      <c r="M4759" s="42">
        <v>1.9172684999999996</v>
      </c>
      <c r="N4759">
        <v>7</v>
      </c>
      <c r="O4759" s="43">
        <v>396</v>
      </c>
      <c r="P4759" s="42">
        <v>42</v>
      </c>
      <c r="Q4759" s="42">
        <v>5</v>
      </c>
      <c r="R4759" s="42">
        <v>3</v>
      </c>
    </row>
    <row r="4760" spans="1:18" x14ac:dyDescent="0.3">
      <c r="A4760" t="s">
        <v>3916</v>
      </c>
      <c r="B4760" s="17">
        <v>45069</v>
      </c>
      <c r="C4760" t="s">
        <v>543</v>
      </c>
      <c r="D4760" t="s">
        <v>3928</v>
      </c>
      <c r="E4760" t="s">
        <v>3929</v>
      </c>
      <c r="F4760" t="s">
        <v>3931</v>
      </c>
      <c r="G4760" t="s">
        <v>3921</v>
      </c>
      <c r="H4760" t="s">
        <v>3876</v>
      </c>
      <c r="I4760">
        <v>933.60000000000014</v>
      </c>
      <c r="J4760" s="41">
        <v>1.2300000000000002E-2</v>
      </c>
      <c r="K4760" s="42">
        <v>11.483280000000004</v>
      </c>
      <c r="L4760" s="43">
        <v>1.3224999999999996</v>
      </c>
      <c r="M4760" s="42">
        <v>15.1866378</v>
      </c>
      <c r="N4760">
        <v>3</v>
      </c>
      <c r="O4760" s="43">
        <v>91.2</v>
      </c>
      <c r="P4760" s="42">
        <v>31</v>
      </c>
      <c r="Q4760" s="42">
        <v>2</v>
      </c>
      <c r="R4760" s="42">
        <v>7.5</v>
      </c>
    </row>
    <row r="4761" spans="1:18" x14ac:dyDescent="0.3">
      <c r="A4761" t="s">
        <v>3916</v>
      </c>
      <c r="B4761" s="17">
        <v>45070</v>
      </c>
      <c r="C4761" t="s">
        <v>543</v>
      </c>
      <c r="D4761" t="s">
        <v>3928</v>
      </c>
      <c r="E4761" t="s">
        <v>3929</v>
      </c>
      <c r="F4761" t="s">
        <v>3931</v>
      </c>
      <c r="G4761" t="s">
        <v>3921</v>
      </c>
      <c r="H4761" t="s">
        <v>3876</v>
      </c>
      <c r="I4761">
        <v>909.2</v>
      </c>
      <c r="J4761" s="41">
        <v>8.8999999999999982E-3</v>
      </c>
      <c r="K4761" s="42">
        <v>8.091879999999998</v>
      </c>
      <c r="L4761" s="43">
        <v>0.56349999999999978</v>
      </c>
      <c r="M4761" s="42">
        <v>4.5597743799999968</v>
      </c>
      <c r="N4761">
        <v>7</v>
      </c>
      <c r="O4761" s="43">
        <v>180</v>
      </c>
      <c r="P4761" s="42">
        <v>53</v>
      </c>
      <c r="Q4761" s="42">
        <v>9</v>
      </c>
      <c r="R4761" s="42">
        <v>7.5</v>
      </c>
    </row>
    <row r="4762" spans="1:18" x14ac:dyDescent="0.3">
      <c r="A4762" t="s">
        <v>3916</v>
      </c>
      <c r="B4762" s="17">
        <v>45071</v>
      </c>
      <c r="C4762" t="s">
        <v>543</v>
      </c>
      <c r="D4762" t="s">
        <v>3928</v>
      </c>
      <c r="E4762" t="s">
        <v>3929</v>
      </c>
      <c r="F4762" t="s">
        <v>3931</v>
      </c>
      <c r="G4762" t="s">
        <v>3921</v>
      </c>
      <c r="H4762" t="s">
        <v>3876</v>
      </c>
      <c r="I4762">
        <v>762.8</v>
      </c>
      <c r="J4762" s="41">
        <v>1.26E-2</v>
      </c>
      <c r="K4762" s="42">
        <v>9.6112799999999989</v>
      </c>
      <c r="L4762" s="43">
        <v>0.93149999999999966</v>
      </c>
      <c r="M4762" s="42">
        <v>8.952907319999996</v>
      </c>
      <c r="N4762">
        <v>4</v>
      </c>
      <c r="O4762" s="43">
        <v>208.79999999999998</v>
      </c>
      <c r="P4762" s="42">
        <v>57</v>
      </c>
      <c r="Q4762" s="42">
        <v>5</v>
      </c>
      <c r="R4762" s="42">
        <v>1.5</v>
      </c>
    </row>
    <row r="4763" spans="1:18" x14ac:dyDescent="0.3">
      <c r="A4763" t="s">
        <v>3916</v>
      </c>
      <c r="B4763" s="17">
        <v>45072</v>
      </c>
      <c r="C4763" t="s">
        <v>543</v>
      </c>
      <c r="D4763" t="s">
        <v>3928</v>
      </c>
      <c r="E4763" t="s">
        <v>3929</v>
      </c>
      <c r="F4763" t="s">
        <v>3931</v>
      </c>
      <c r="G4763" t="s">
        <v>3921</v>
      </c>
      <c r="H4763" t="s">
        <v>3876</v>
      </c>
      <c r="I4763">
        <v>965.40000000000009</v>
      </c>
      <c r="J4763" s="41">
        <v>1.2200000000000003E-2</v>
      </c>
      <c r="K4763" s="42">
        <v>11.777880000000003</v>
      </c>
      <c r="L4763" s="43">
        <v>1.1614999999999998</v>
      </c>
      <c r="M4763" s="42">
        <v>13.680007620000001</v>
      </c>
      <c r="N4763">
        <v>7</v>
      </c>
      <c r="O4763" s="43">
        <v>244.79999999999998</v>
      </c>
      <c r="P4763" s="42">
        <v>30</v>
      </c>
      <c r="Q4763" s="42">
        <v>3</v>
      </c>
      <c r="R4763" s="42">
        <v>6</v>
      </c>
    </row>
    <row r="4764" spans="1:18" x14ac:dyDescent="0.3">
      <c r="A4764" t="s">
        <v>3916</v>
      </c>
      <c r="B4764" s="17">
        <v>45073</v>
      </c>
      <c r="C4764" t="s">
        <v>543</v>
      </c>
      <c r="D4764" t="s">
        <v>3928</v>
      </c>
      <c r="E4764" t="s">
        <v>3929</v>
      </c>
      <c r="F4764" t="s">
        <v>3931</v>
      </c>
      <c r="G4764" t="s">
        <v>3921</v>
      </c>
      <c r="H4764" t="s">
        <v>3876</v>
      </c>
      <c r="I4764">
        <v>1062.2</v>
      </c>
      <c r="J4764" s="41">
        <v>1.3399999999999999E-2</v>
      </c>
      <c r="K4764" s="42">
        <v>14.23348</v>
      </c>
      <c r="L4764" s="43">
        <v>0.60949999999999971</v>
      </c>
      <c r="M4764" s="42">
        <v>8.6753060599999952</v>
      </c>
      <c r="N4764">
        <v>5</v>
      </c>
      <c r="O4764" s="43">
        <v>182.4</v>
      </c>
      <c r="P4764" s="42">
        <v>33</v>
      </c>
      <c r="Q4764" s="42">
        <v>14</v>
      </c>
      <c r="R4764" s="42">
        <v>3</v>
      </c>
    </row>
    <row r="4765" spans="1:18" x14ac:dyDescent="0.3">
      <c r="A4765" t="s">
        <v>3916</v>
      </c>
      <c r="B4765" s="17">
        <v>45074</v>
      </c>
      <c r="C4765" t="s">
        <v>543</v>
      </c>
      <c r="D4765" t="s">
        <v>3928</v>
      </c>
      <c r="E4765" t="s">
        <v>3929</v>
      </c>
      <c r="F4765" t="s">
        <v>3931</v>
      </c>
      <c r="G4765" t="s">
        <v>3921</v>
      </c>
      <c r="H4765" t="s">
        <v>3876</v>
      </c>
      <c r="I4765">
        <v>1088.8000000000002</v>
      </c>
      <c r="J4765" s="41">
        <v>1.3800000000000003E-2</v>
      </c>
      <c r="K4765" s="42">
        <v>15.025440000000007</v>
      </c>
      <c r="L4765" s="43">
        <v>1.1384999999999998</v>
      </c>
      <c r="M4765" s="42">
        <v>17.106463440000006</v>
      </c>
      <c r="N4765">
        <v>7</v>
      </c>
      <c r="O4765" s="43">
        <v>210</v>
      </c>
      <c r="P4765" s="42">
        <v>42</v>
      </c>
      <c r="Q4765" s="42">
        <v>9</v>
      </c>
      <c r="R4765" s="42">
        <v>6</v>
      </c>
    </row>
    <row r="4766" spans="1:18" x14ac:dyDescent="0.3">
      <c r="A4766" t="s">
        <v>3916</v>
      </c>
      <c r="B4766" s="17">
        <v>45075</v>
      </c>
      <c r="C4766" t="s">
        <v>543</v>
      </c>
      <c r="D4766" t="s">
        <v>3928</v>
      </c>
      <c r="E4766" t="s">
        <v>3929</v>
      </c>
      <c r="F4766" t="s">
        <v>3931</v>
      </c>
      <c r="G4766" t="s">
        <v>3921</v>
      </c>
      <c r="H4766" t="s">
        <v>3876</v>
      </c>
      <c r="I4766">
        <v>991.60000000000014</v>
      </c>
      <c r="J4766" s="41">
        <v>1.0499999999999999E-2</v>
      </c>
      <c r="K4766" s="42">
        <v>10.411799999999999</v>
      </c>
      <c r="L4766" s="43">
        <v>0.10349999999999987</v>
      </c>
      <c r="M4766" s="42">
        <v>1.0776212999999986</v>
      </c>
      <c r="N4766">
        <v>4</v>
      </c>
      <c r="O4766" s="43">
        <v>219.6</v>
      </c>
      <c r="P4766" s="42">
        <v>34</v>
      </c>
      <c r="Q4766" s="42">
        <v>1</v>
      </c>
      <c r="R4766" s="42">
        <v>4.5</v>
      </c>
    </row>
    <row r="4767" spans="1:18" x14ac:dyDescent="0.3">
      <c r="A4767" t="s">
        <v>3916</v>
      </c>
      <c r="B4767" s="17">
        <v>45076</v>
      </c>
      <c r="C4767" t="s">
        <v>543</v>
      </c>
      <c r="D4767" t="s">
        <v>3928</v>
      </c>
      <c r="E4767" t="s">
        <v>3929</v>
      </c>
      <c r="F4767" t="s">
        <v>3931</v>
      </c>
      <c r="G4767" t="s">
        <v>3921</v>
      </c>
      <c r="H4767" t="s">
        <v>3876</v>
      </c>
      <c r="I4767">
        <v>1180.2</v>
      </c>
      <c r="J4767" s="41">
        <v>8.0999999999999996E-3</v>
      </c>
      <c r="K4767" s="42">
        <v>9.5596200000000007</v>
      </c>
      <c r="L4767" s="43">
        <v>1.0464999999999998</v>
      </c>
      <c r="M4767" s="42">
        <v>10.004142329999999</v>
      </c>
      <c r="N4767">
        <v>3</v>
      </c>
      <c r="O4767" s="43">
        <v>79.2</v>
      </c>
      <c r="P4767" s="42">
        <v>63</v>
      </c>
      <c r="Q4767" s="42">
        <v>8</v>
      </c>
      <c r="R4767" s="42">
        <v>3</v>
      </c>
    </row>
    <row r="4768" spans="1:18" x14ac:dyDescent="0.3">
      <c r="A4768" t="s">
        <v>3916</v>
      </c>
      <c r="B4768" s="17">
        <v>45077</v>
      </c>
      <c r="C4768" t="s">
        <v>543</v>
      </c>
      <c r="D4768" t="s">
        <v>3928</v>
      </c>
      <c r="E4768" t="s">
        <v>3929</v>
      </c>
      <c r="F4768" t="s">
        <v>3931</v>
      </c>
      <c r="G4768" t="s">
        <v>3921</v>
      </c>
      <c r="H4768" t="s">
        <v>3876</v>
      </c>
      <c r="I4768">
        <v>1234.4000000000001</v>
      </c>
      <c r="J4768" s="41">
        <v>1.4399999999999998E-2</v>
      </c>
      <c r="K4768" s="42">
        <v>17.775359999999999</v>
      </c>
      <c r="L4768" s="43">
        <v>6.9000000000000089E-2</v>
      </c>
      <c r="M4768" s="42">
        <v>1.2264998400000016</v>
      </c>
      <c r="N4768">
        <v>2</v>
      </c>
      <c r="O4768" s="43">
        <v>58.8</v>
      </c>
      <c r="P4768" s="42">
        <v>37</v>
      </c>
      <c r="Q4768" s="42">
        <v>9</v>
      </c>
      <c r="R4768" s="42">
        <v>1.5</v>
      </c>
    </row>
    <row r="4769" spans="1:18" x14ac:dyDescent="0.3">
      <c r="A4769" t="s">
        <v>3923</v>
      </c>
      <c r="B4769" s="17">
        <v>45078</v>
      </c>
      <c r="C4769" t="s">
        <v>543</v>
      </c>
      <c r="D4769" t="s">
        <v>3928</v>
      </c>
      <c r="E4769" t="s">
        <v>3929</v>
      </c>
      <c r="F4769" t="s">
        <v>3931</v>
      </c>
      <c r="G4769" t="s">
        <v>3921</v>
      </c>
      <c r="H4769" t="s">
        <v>3876</v>
      </c>
      <c r="I4769">
        <v>881.69999999999982</v>
      </c>
      <c r="J4769" s="41">
        <v>6.6E-3</v>
      </c>
      <c r="K4769" s="42">
        <v>5.8192199999999987</v>
      </c>
      <c r="L4769" s="43">
        <v>0.88549999999999973</v>
      </c>
      <c r="M4769" s="42">
        <v>5.152919309999997</v>
      </c>
      <c r="N4769">
        <v>6</v>
      </c>
      <c r="O4769" s="43">
        <v>183.6</v>
      </c>
      <c r="P4769" s="42">
        <v>35</v>
      </c>
      <c r="Q4769" s="42">
        <v>6</v>
      </c>
      <c r="R4769" s="42">
        <v>6</v>
      </c>
    </row>
    <row r="4770" spans="1:18" x14ac:dyDescent="0.3">
      <c r="A4770" t="s">
        <v>3923</v>
      </c>
      <c r="B4770" s="17">
        <v>45079</v>
      </c>
      <c r="C4770" t="s">
        <v>543</v>
      </c>
      <c r="D4770" t="s">
        <v>3928</v>
      </c>
      <c r="E4770" t="s">
        <v>3929</v>
      </c>
      <c r="F4770" t="s">
        <v>3931</v>
      </c>
      <c r="G4770" t="s">
        <v>3921</v>
      </c>
      <c r="H4770" t="s">
        <v>3876</v>
      </c>
      <c r="I4770">
        <v>494.4</v>
      </c>
      <c r="J4770" s="41">
        <v>1.21E-2</v>
      </c>
      <c r="K4770" s="42">
        <v>5.9822399999999991</v>
      </c>
      <c r="L4770" s="43">
        <v>1.1959999999999995</v>
      </c>
      <c r="M4770" s="42">
        <v>7.1547590399999956</v>
      </c>
      <c r="N4770">
        <v>4</v>
      </c>
      <c r="O4770" s="43">
        <v>276</v>
      </c>
      <c r="P4770" s="42">
        <v>78</v>
      </c>
      <c r="Q4770" s="42">
        <v>5</v>
      </c>
      <c r="R4770" s="42">
        <v>9</v>
      </c>
    </row>
    <row r="4771" spans="1:18" x14ac:dyDescent="0.3">
      <c r="A4771" t="s">
        <v>3923</v>
      </c>
      <c r="B4771" s="17">
        <v>45080</v>
      </c>
      <c r="C4771" t="s">
        <v>543</v>
      </c>
      <c r="D4771" t="s">
        <v>3928</v>
      </c>
      <c r="E4771" t="s">
        <v>3929</v>
      </c>
      <c r="F4771" t="s">
        <v>3931</v>
      </c>
      <c r="G4771" t="s">
        <v>3921</v>
      </c>
      <c r="H4771" t="s">
        <v>3876</v>
      </c>
      <c r="I4771">
        <v>550.89999999999986</v>
      </c>
      <c r="J4771" s="41">
        <v>1.32E-2</v>
      </c>
      <c r="K4771" s="42">
        <v>7.2718799999999986</v>
      </c>
      <c r="L4771" s="43">
        <v>1.3684999999999996</v>
      </c>
      <c r="M4771" s="42">
        <v>9.951567779999996</v>
      </c>
      <c r="N4771">
        <v>5</v>
      </c>
      <c r="O4771" s="43">
        <v>115.19999999999999</v>
      </c>
      <c r="P4771" s="42">
        <v>39</v>
      </c>
      <c r="Q4771" s="42">
        <v>2</v>
      </c>
      <c r="R4771" s="42">
        <v>9</v>
      </c>
    </row>
    <row r="4772" spans="1:18" x14ac:dyDescent="0.3">
      <c r="A4772" t="s">
        <v>3923</v>
      </c>
      <c r="B4772" s="17">
        <v>45081</v>
      </c>
      <c r="C4772" t="s">
        <v>543</v>
      </c>
      <c r="D4772" t="s">
        <v>3928</v>
      </c>
      <c r="E4772" t="s">
        <v>3929</v>
      </c>
      <c r="F4772" t="s">
        <v>3931</v>
      </c>
      <c r="G4772" t="s">
        <v>3921</v>
      </c>
      <c r="H4772" t="s">
        <v>3876</v>
      </c>
      <c r="I4772">
        <v>821.8</v>
      </c>
      <c r="J4772" s="41">
        <v>1.2699999999999999E-2</v>
      </c>
      <c r="K4772" s="42">
        <v>10.436859999999999</v>
      </c>
      <c r="L4772" s="43">
        <v>0.98899999999999977</v>
      </c>
      <c r="M4772" s="42">
        <v>10.322054539999996</v>
      </c>
      <c r="N4772">
        <v>4</v>
      </c>
      <c r="O4772" s="43">
        <v>72</v>
      </c>
      <c r="P4772" s="42">
        <v>62</v>
      </c>
      <c r="Q4772" s="42">
        <v>0</v>
      </c>
      <c r="R4772" s="42">
        <v>6</v>
      </c>
    </row>
    <row r="4773" spans="1:18" x14ac:dyDescent="0.3">
      <c r="A4773" t="s">
        <v>3923</v>
      </c>
      <c r="B4773" s="17">
        <v>45082</v>
      </c>
      <c r="C4773" t="s">
        <v>543</v>
      </c>
      <c r="D4773" t="s">
        <v>3928</v>
      </c>
      <c r="E4773" t="s">
        <v>3929</v>
      </c>
      <c r="F4773" t="s">
        <v>3931</v>
      </c>
      <c r="G4773" t="s">
        <v>3921</v>
      </c>
      <c r="H4773" t="s">
        <v>3876</v>
      </c>
      <c r="I4773">
        <v>646.4</v>
      </c>
      <c r="J4773" s="41">
        <v>1.3600000000000001E-2</v>
      </c>
      <c r="K4773" s="42">
        <v>8.7910400000000006</v>
      </c>
      <c r="L4773" s="43">
        <v>1.4719999999999998</v>
      </c>
      <c r="M4773" s="42">
        <v>12.940410879999998</v>
      </c>
      <c r="N4773">
        <v>6</v>
      </c>
      <c r="O4773" s="43">
        <v>274.8</v>
      </c>
      <c r="P4773" s="42">
        <v>45</v>
      </c>
      <c r="Q4773" s="42">
        <v>15</v>
      </c>
      <c r="R4773" s="42">
        <v>6</v>
      </c>
    </row>
    <row r="4774" spans="1:18" x14ac:dyDescent="0.3">
      <c r="A4774" t="s">
        <v>3923</v>
      </c>
      <c r="B4774" s="17">
        <v>45083</v>
      </c>
      <c r="C4774" t="s">
        <v>543</v>
      </c>
      <c r="D4774" t="s">
        <v>3928</v>
      </c>
      <c r="E4774" t="s">
        <v>3929</v>
      </c>
      <c r="F4774" t="s">
        <v>3931</v>
      </c>
      <c r="G4774" t="s">
        <v>3921</v>
      </c>
      <c r="H4774" t="s">
        <v>3876</v>
      </c>
      <c r="I4774">
        <v>748.8</v>
      </c>
      <c r="J4774" s="41">
        <v>8.8000000000000005E-3</v>
      </c>
      <c r="K4774" s="42">
        <v>6.5894399999999997</v>
      </c>
      <c r="L4774" s="43">
        <v>0.41400000000000003</v>
      </c>
      <c r="M4774" s="42">
        <v>2.72802816</v>
      </c>
      <c r="N4774">
        <v>3</v>
      </c>
      <c r="O4774" s="43">
        <v>102</v>
      </c>
      <c r="P4774" s="42">
        <v>32</v>
      </c>
      <c r="Q4774" s="42">
        <v>18</v>
      </c>
      <c r="R4774" s="42">
        <v>9</v>
      </c>
    </row>
    <row r="4775" spans="1:18" x14ac:dyDescent="0.3">
      <c r="A4775" t="s">
        <v>3923</v>
      </c>
      <c r="B4775" s="17">
        <v>45084</v>
      </c>
      <c r="C4775" t="s">
        <v>543</v>
      </c>
      <c r="D4775" t="s">
        <v>3928</v>
      </c>
      <c r="E4775" t="s">
        <v>3929</v>
      </c>
      <c r="F4775" t="s">
        <v>3931</v>
      </c>
      <c r="G4775" t="s">
        <v>3921</v>
      </c>
      <c r="H4775" t="s">
        <v>3876</v>
      </c>
      <c r="I4775">
        <v>998.59999999999991</v>
      </c>
      <c r="J4775" s="41">
        <v>5.1000000000000012E-3</v>
      </c>
      <c r="K4775" s="42">
        <v>5.0928600000000008</v>
      </c>
      <c r="L4775" s="43">
        <v>0.5635</v>
      </c>
      <c r="M4775" s="42">
        <v>2.8698266100000005</v>
      </c>
      <c r="N4775">
        <v>3</v>
      </c>
      <c r="O4775" s="43">
        <v>40.799999999999997</v>
      </c>
      <c r="P4775" s="42">
        <v>65</v>
      </c>
      <c r="Q4775" s="42">
        <v>1</v>
      </c>
      <c r="R4775" s="42">
        <v>4.5</v>
      </c>
    </row>
    <row r="4776" spans="1:18" x14ac:dyDescent="0.3">
      <c r="A4776" t="s">
        <v>3923</v>
      </c>
      <c r="B4776" s="17">
        <v>45085</v>
      </c>
      <c r="C4776" t="s">
        <v>543</v>
      </c>
      <c r="D4776" t="s">
        <v>3928</v>
      </c>
      <c r="E4776" t="s">
        <v>3929</v>
      </c>
      <c r="F4776" t="s">
        <v>3931</v>
      </c>
      <c r="G4776" t="s">
        <v>3921</v>
      </c>
      <c r="H4776" t="s">
        <v>3876</v>
      </c>
      <c r="I4776">
        <v>819.3</v>
      </c>
      <c r="J4776" s="41">
        <v>1.3299999999999999E-2</v>
      </c>
      <c r="K4776" s="42">
        <v>10.89669</v>
      </c>
      <c r="L4776" s="43">
        <v>0.78199999999999958</v>
      </c>
      <c r="M4776" s="42">
        <v>8.5212115799999957</v>
      </c>
      <c r="N4776">
        <v>4</v>
      </c>
      <c r="O4776" s="43">
        <v>112.8</v>
      </c>
      <c r="P4776" s="42">
        <v>35</v>
      </c>
      <c r="Q4776" s="42">
        <v>2</v>
      </c>
      <c r="R4776" s="42">
        <v>3</v>
      </c>
    </row>
    <row r="4777" spans="1:18" x14ac:dyDescent="0.3">
      <c r="A4777" t="s">
        <v>3923</v>
      </c>
      <c r="B4777" s="17">
        <v>45086</v>
      </c>
      <c r="C4777" t="s">
        <v>543</v>
      </c>
      <c r="D4777" t="s">
        <v>3928</v>
      </c>
      <c r="E4777" t="s">
        <v>3929</v>
      </c>
      <c r="F4777" t="s">
        <v>3931</v>
      </c>
      <c r="G4777" t="s">
        <v>3921</v>
      </c>
      <c r="H4777" t="s">
        <v>3876</v>
      </c>
      <c r="I4777">
        <v>1037.3999999999999</v>
      </c>
      <c r="J4777" s="41">
        <v>1.7000000000000001E-2</v>
      </c>
      <c r="K4777" s="42">
        <v>17.6358</v>
      </c>
      <c r="L4777" s="43">
        <v>1.2189999999999996</v>
      </c>
      <c r="M4777" s="42">
        <v>21.498040199999995</v>
      </c>
      <c r="N4777">
        <v>5</v>
      </c>
      <c r="O4777" s="43">
        <v>204</v>
      </c>
      <c r="P4777" s="42">
        <v>64</v>
      </c>
      <c r="Q4777" s="42">
        <v>6</v>
      </c>
      <c r="R4777" s="42">
        <v>3</v>
      </c>
    </row>
    <row r="4778" spans="1:18" x14ac:dyDescent="0.3">
      <c r="A4778" t="s">
        <v>3923</v>
      </c>
      <c r="B4778" s="17">
        <v>45087</v>
      </c>
      <c r="C4778" t="s">
        <v>543</v>
      </c>
      <c r="D4778" t="s">
        <v>3928</v>
      </c>
      <c r="E4778" t="s">
        <v>3929</v>
      </c>
      <c r="F4778" t="s">
        <v>3931</v>
      </c>
      <c r="G4778" t="s">
        <v>3921</v>
      </c>
      <c r="H4778" t="s">
        <v>3876</v>
      </c>
      <c r="I4778">
        <v>1041.5999999999999</v>
      </c>
      <c r="J4778" s="41">
        <v>7.3999999999999995E-3</v>
      </c>
      <c r="K4778" s="42">
        <v>7.7078399999999991</v>
      </c>
      <c r="L4778" s="43">
        <v>0.81649999999999967</v>
      </c>
      <c r="M4778" s="42">
        <v>6.2934513599999971</v>
      </c>
      <c r="N4778">
        <v>3</v>
      </c>
      <c r="O4778" s="43">
        <v>40.799999999999997</v>
      </c>
      <c r="P4778" s="42">
        <v>69</v>
      </c>
      <c r="Q4778" s="42">
        <v>11</v>
      </c>
      <c r="R4778" s="42">
        <v>3</v>
      </c>
    </row>
    <row r="4779" spans="1:18" x14ac:dyDescent="0.3">
      <c r="A4779" t="s">
        <v>3923</v>
      </c>
      <c r="B4779" s="17">
        <v>45088</v>
      </c>
      <c r="C4779" t="s">
        <v>543</v>
      </c>
      <c r="D4779" t="s">
        <v>3928</v>
      </c>
      <c r="E4779" t="s">
        <v>3929</v>
      </c>
      <c r="F4779" t="s">
        <v>3931</v>
      </c>
      <c r="G4779" t="s">
        <v>3921</v>
      </c>
      <c r="H4779" t="s">
        <v>3876</v>
      </c>
      <c r="I4779">
        <v>985.19999999999982</v>
      </c>
      <c r="J4779" s="41">
        <v>1.0700000000000001E-2</v>
      </c>
      <c r="K4779" s="42">
        <v>10.541639999999999</v>
      </c>
      <c r="L4779" s="43">
        <v>1.2074999999999998</v>
      </c>
      <c r="M4779" s="42">
        <v>12.729030299999996</v>
      </c>
      <c r="N4779">
        <v>3</v>
      </c>
      <c r="O4779" s="43">
        <v>91.2</v>
      </c>
      <c r="P4779" s="42">
        <v>52</v>
      </c>
      <c r="Q4779" s="42">
        <v>9</v>
      </c>
      <c r="R4779" s="42">
        <v>0</v>
      </c>
    </row>
    <row r="4780" spans="1:18" x14ac:dyDescent="0.3">
      <c r="A4780" t="s">
        <v>3923</v>
      </c>
      <c r="B4780" s="17">
        <v>45089</v>
      </c>
      <c r="C4780" t="s">
        <v>543</v>
      </c>
      <c r="D4780" t="s">
        <v>3928</v>
      </c>
      <c r="E4780" t="s">
        <v>3929</v>
      </c>
      <c r="F4780" t="s">
        <v>3931</v>
      </c>
      <c r="G4780" t="s">
        <v>3921</v>
      </c>
      <c r="H4780" t="s">
        <v>3876</v>
      </c>
      <c r="I4780">
        <v>467.5</v>
      </c>
      <c r="J4780" s="41">
        <v>1.2300000000000002E-2</v>
      </c>
      <c r="K4780" s="42">
        <v>5.7502500000000012</v>
      </c>
      <c r="L4780" s="43">
        <v>0.42550000000000004</v>
      </c>
      <c r="M4780" s="42">
        <v>2.4467313750000006</v>
      </c>
      <c r="N4780">
        <v>4</v>
      </c>
      <c r="O4780" s="43">
        <v>331.2</v>
      </c>
      <c r="P4780" s="42">
        <v>63</v>
      </c>
      <c r="Q4780" s="42">
        <v>7</v>
      </c>
      <c r="R4780" s="42">
        <v>12</v>
      </c>
    </row>
    <row r="4781" spans="1:18" x14ac:dyDescent="0.3">
      <c r="A4781" t="s">
        <v>3923</v>
      </c>
      <c r="B4781" s="17">
        <v>45090</v>
      </c>
      <c r="C4781" t="s">
        <v>543</v>
      </c>
      <c r="D4781" t="s">
        <v>3928</v>
      </c>
      <c r="E4781" t="s">
        <v>3929</v>
      </c>
      <c r="F4781" t="s">
        <v>3931</v>
      </c>
      <c r="G4781" t="s">
        <v>3921</v>
      </c>
      <c r="H4781" t="s">
        <v>3876</v>
      </c>
      <c r="I4781">
        <v>806.8</v>
      </c>
      <c r="J4781" s="41">
        <v>9.5000000000000015E-3</v>
      </c>
      <c r="K4781" s="42">
        <v>7.664600000000001</v>
      </c>
      <c r="L4781" s="43">
        <v>0.33350000000000002</v>
      </c>
      <c r="M4781" s="42">
        <v>2.5561441000000005</v>
      </c>
      <c r="N4781">
        <v>4</v>
      </c>
      <c r="O4781" s="43">
        <v>250.79999999999998</v>
      </c>
      <c r="P4781" s="42">
        <v>73</v>
      </c>
      <c r="Q4781" s="42">
        <v>13</v>
      </c>
      <c r="R4781" s="42">
        <v>7.5</v>
      </c>
    </row>
    <row r="4782" spans="1:18" x14ac:dyDescent="0.3">
      <c r="A4782" t="s">
        <v>3923</v>
      </c>
      <c r="B4782" s="17">
        <v>45091</v>
      </c>
      <c r="C4782" t="s">
        <v>543</v>
      </c>
      <c r="D4782" t="s">
        <v>3928</v>
      </c>
      <c r="E4782" t="s">
        <v>3929</v>
      </c>
      <c r="F4782" t="s">
        <v>3931</v>
      </c>
      <c r="G4782" t="s">
        <v>3921</v>
      </c>
      <c r="H4782" t="s">
        <v>3876</v>
      </c>
      <c r="I4782">
        <v>1053</v>
      </c>
      <c r="J4782" s="41">
        <v>9.8999999999999991E-3</v>
      </c>
      <c r="K4782" s="42">
        <v>10.4247</v>
      </c>
      <c r="L4782" s="43">
        <v>0.55199999999999994</v>
      </c>
      <c r="M4782" s="42">
        <v>5.7544343999999992</v>
      </c>
      <c r="N4782">
        <v>4</v>
      </c>
      <c r="O4782" s="43">
        <v>169.2</v>
      </c>
      <c r="P4782" s="42">
        <v>59</v>
      </c>
      <c r="Q4782" s="42">
        <v>11</v>
      </c>
      <c r="R4782" s="42">
        <v>16.5</v>
      </c>
    </row>
    <row r="4783" spans="1:18" x14ac:dyDescent="0.3">
      <c r="A4783" t="s">
        <v>3923</v>
      </c>
      <c r="B4783" s="17">
        <v>45092</v>
      </c>
      <c r="C4783" t="s">
        <v>543</v>
      </c>
      <c r="D4783" t="s">
        <v>3928</v>
      </c>
      <c r="E4783" t="s">
        <v>3929</v>
      </c>
      <c r="F4783" t="s">
        <v>3931</v>
      </c>
      <c r="G4783" t="s">
        <v>3921</v>
      </c>
      <c r="H4783" t="s">
        <v>3876</v>
      </c>
      <c r="I4783">
        <v>854.09999999999991</v>
      </c>
      <c r="J4783" s="41">
        <v>7.7999999999999988E-3</v>
      </c>
      <c r="K4783" s="42">
        <v>6.661979999999998</v>
      </c>
      <c r="L4783" s="43">
        <v>0.50599999999999989</v>
      </c>
      <c r="M4783" s="42">
        <v>3.3709618799999981</v>
      </c>
      <c r="N4783">
        <v>6</v>
      </c>
      <c r="O4783" s="43">
        <v>500.4</v>
      </c>
      <c r="P4783" s="42">
        <v>43</v>
      </c>
      <c r="Q4783" s="42">
        <v>0</v>
      </c>
      <c r="R4783" s="42">
        <v>6</v>
      </c>
    </row>
    <row r="4784" spans="1:18" x14ac:dyDescent="0.3">
      <c r="A4784" t="s">
        <v>3923</v>
      </c>
      <c r="B4784" s="17">
        <v>45093</v>
      </c>
      <c r="C4784" t="s">
        <v>543</v>
      </c>
      <c r="D4784" t="s">
        <v>3928</v>
      </c>
      <c r="E4784" t="s">
        <v>3929</v>
      </c>
      <c r="F4784" t="s">
        <v>3931</v>
      </c>
      <c r="G4784" t="s">
        <v>3921</v>
      </c>
      <c r="H4784" t="s">
        <v>3876</v>
      </c>
      <c r="I4784">
        <v>447.79999999999995</v>
      </c>
      <c r="J4784" s="41">
        <v>1.6E-2</v>
      </c>
      <c r="K4784" s="42">
        <v>7.1647999999999996</v>
      </c>
      <c r="L4784" s="43">
        <v>0.55199999999999994</v>
      </c>
      <c r="M4784" s="42">
        <v>3.9549695999999992</v>
      </c>
      <c r="N4784">
        <v>2</v>
      </c>
      <c r="O4784" s="43">
        <v>91.2</v>
      </c>
      <c r="P4784" s="42">
        <v>62</v>
      </c>
      <c r="Q4784" s="42">
        <v>17</v>
      </c>
      <c r="R4784" s="42">
        <v>10.5</v>
      </c>
    </row>
    <row r="4785" spans="1:18" x14ac:dyDescent="0.3">
      <c r="A4785" t="s">
        <v>3923</v>
      </c>
      <c r="B4785" s="17">
        <v>45094</v>
      </c>
      <c r="C4785" t="s">
        <v>543</v>
      </c>
      <c r="D4785" t="s">
        <v>3928</v>
      </c>
      <c r="E4785" t="s">
        <v>3929</v>
      </c>
      <c r="F4785" t="s">
        <v>3931</v>
      </c>
      <c r="G4785" t="s">
        <v>3921</v>
      </c>
      <c r="H4785" t="s">
        <v>3876</v>
      </c>
      <c r="I4785">
        <v>896.59999999999991</v>
      </c>
      <c r="J4785" s="41">
        <v>5.6000000000000008E-3</v>
      </c>
      <c r="K4785" s="42">
        <v>5.0209600000000005</v>
      </c>
      <c r="L4785" s="43">
        <v>0.1265</v>
      </c>
      <c r="M4785" s="42">
        <v>0.63515144000000012</v>
      </c>
      <c r="N4785">
        <v>2</v>
      </c>
      <c r="O4785" s="43">
        <v>25.2</v>
      </c>
      <c r="P4785" s="42">
        <v>63</v>
      </c>
      <c r="Q4785" s="42">
        <v>7</v>
      </c>
      <c r="R4785" s="42">
        <v>1.5</v>
      </c>
    </row>
    <row r="4786" spans="1:18" x14ac:dyDescent="0.3">
      <c r="A4786" t="s">
        <v>3923</v>
      </c>
      <c r="B4786" s="17">
        <v>45095</v>
      </c>
      <c r="C4786" t="s">
        <v>543</v>
      </c>
      <c r="D4786" t="s">
        <v>3928</v>
      </c>
      <c r="E4786" t="s">
        <v>3929</v>
      </c>
      <c r="F4786" t="s">
        <v>3931</v>
      </c>
      <c r="G4786" t="s">
        <v>3921</v>
      </c>
      <c r="H4786" t="s">
        <v>3876</v>
      </c>
      <c r="I4786">
        <v>1167</v>
      </c>
      <c r="J4786" s="41">
        <v>9.1000000000000004E-3</v>
      </c>
      <c r="K4786" s="42">
        <v>10.6197</v>
      </c>
      <c r="L4786" s="43">
        <v>1.2189999999999994</v>
      </c>
      <c r="M4786" s="42">
        <v>12.945414299999994</v>
      </c>
      <c r="N4786">
        <v>3</v>
      </c>
      <c r="O4786" s="43">
        <v>151.19999999999999</v>
      </c>
      <c r="P4786" s="42">
        <v>74</v>
      </c>
      <c r="Q4786" s="42">
        <v>5</v>
      </c>
      <c r="R4786" s="42">
        <v>1.5</v>
      </c>
    </row>
    <row r="4787" spans="1:18" x14ac:dyDescent="0.3">
      <c r="A4787" t="s">
        <v>3923</v>
      </c>
      <c r="B4787" s="17">
        <v>45096</v>
      </c>
      <c r="C4787" t="s">
        <v>543</v>
      </c>
      <c r="D4787" t="s">
        <v>3928</v>
      </c>
      <c r="E4787" t="s">
        <v>3929</v>
      </c>
      <c r="F4787" t="s">
        <v>3931</v>
      </c>
      <c r="G4787" t="s">
        <v>3921</v>
      </c>
      <c r="H4787" t="s">
        <v>3876</v>
      </c>
      <c r="I4787">
        <v>616.19999999999993</v>
      </c>
      <c r="J4787" s="41">
        <v>9.8999999999999991E-3</v>
      </c>
      <c r="K4787" s="42">
        <v>6.1003799999999986</v>
      </c>
      <c r="L4787" s="43">
        <v>0.89699999999999969</v>
      </c>
      <c r="M4787" s="42">
        <v>5.4720408599999972</v>
      </c>
      <c r="N4787">
        <v>3</v>
      </c>
      <c r="O4787" s="43">
        <v>205.2</v>
      </c>
      <c r="P4787" s="42">
        <v>54</v>
      </c>
      <c r="Q4787" s="42">
        <v>19</v>
      </c>
      <c r="R4787" s="42">
        <v>0</v>
      </c>
    </row>
    <row r="4788" spans="1:18" x14ac:dyDescent="0.3">
      <c r="A4788" t="s">
        <v>3923</v>
      </c>
      <c r="B4788" s="17">
        <v>45097</v>
      </c>
      <c r="C4788" t="s">
        <v>543</v>
      </c>
      <c r="D4788" t="s">
        <v>3928</v>
      </c>
      <c r="E4788" t="s">
        <v>3929</v>
      </c>
      <c r="F4788" t="s">
        <v>3931</v>
      </c>
      <c r="G4788" t="s">
        <v>3921</v>
      </c>
      <c r="H4788" t="s">
        <v>3876</v>
      </c>
      <c r="I4788">
        <v>442.4</v>
      </c>
      <c r="J4788" s="41">
        <v>8.6999999999999994E-3</v>
      </c>
      <c r="K4788" s="42">
        <v>3.8488799999999994</v>
      </c>
      <c r="L4788" s="43">
        <v>0.62099999999999977</v>
      </c>
      <c r="M4788" s="42">
        <v>2.3901544799999987</v>
      </c>
      <c r="N4788">
        <v>3</v>
      </c>
      <c r="O4788" s="43">
        <v>219.6</v>
      </c>
      <c r="P4788" s="42">
        <v>38</v>
      </c>
      <c r="Q4788" s="42">
        <v>6</v>
      </c>
      <c r="R4788" s="42">
        <v>1.5</v>
      </c>
    </row>
    <row r="4789" spans="1:18" x14ac:dyDescent="0.3">
      <c r="A4789" t="s">
        <v>3923</v>
      </c>
      <c r="B4789" s="17">
        <v>45098</v>
      </c>
      <c r="C4789" t="s">
        <v>543</v>
      </c>
      <c r="D4789" t="s">
        <v>3928</v>
      </c>
      <c r="E4789" t="s">
        <v>3929</v>
      </c>
      <c r="F4789" t="s">
        <v>3931</v>
      </c>
      <c r="G4789" t="s">
        <v>3921</v>
      </c>
      <c r="H4789" t="s">
        <v>3876</v>
      </c>
      <c r="I4789">
        <v>696.19999999999993</v>
      </c>
      <c r="J4789" s="41">
        <v>1.1300000000000001E-2</v>
      </c>
      <c r="K4789" s="42">
        <v>7.8670599999999995</v>
      </c>
      <c r="L4789" s="43">
        <v>0.71299999999999986</v>
      </c>
      <c r="M4789" s="42">
        <v>5.6092137799999984</v>
      </c>
      <c r="N4789">
        <v>2</v>
      </c>
      <c r="O4789" s="43">
        <v>18</v>
      </c>
      <c r="P4789" s="42">
        <v>84</v>
      </c>
      <c r="Q4789" s="42">
        <v>5</v>
      </c>
      <c r="R4789" s="42">
        <v>3</v>
      </c>
    </row>
    <row r="4790" spans="1:18" x14ac:dyDescent="0.3">
      <c r="A4790" t="s">
        <v>3923</v>
      </c>
      <c r="B4790" s="17">
        <v>45099</v>
      </c>
      <c r="C4790" t="s">
        <v>543</v>
      </c>
      <c r="D4790" t="s">
        <v>3928</v>
      </c>
      <c r="E4790" t="s">
        <v>3929</v>
      </c>
      <c r="F4790" t="s">
        <v>3931</v>
      </c>
      <c r="G4790" t="s">
        <v>3921</v>
      </c>
      <c r="H4790" t="s">
        <v>3876</v>
      </c>
      <c r="I4790">
        <v>847.59999999999991</v>
      </c>
      <c r="J4790" s="41">
        <v>1.0500000000000001E-2</v>
      </c>
      <c r="K4790" s="42">
        <v>8.899799999999999</v>
      </c>
      <c r="L4790" s="43">
        <v>0.83949999999999969</v>
      </c>
      <c r="M4790" s="42">
        <v>7.471382099999996</v>
      </c>
      <c r="N4790">
        <v>3</v>
      </c>
      <c r="O4790" s="43">
        <v>105.6</v>
      </c>
      <c r="P4790" s="42">
        <v>35</v>
      </c>
      <c r="Q4790" s="42">
        <v>8</v>
      </c>
      <c r="R4790" s="42">
        <v>4.5</v>
      </c>
    </row>
    <row r="4791" spans="1:18" x14ac:dyDescent="0.3">
      <c r="A4791" t="s">
        <v>3923</v>
      </c>
      <c r="B4791" s="17">
        <v>45100</v>
      </c>
      <c r="C4791" t="s">
        <v>543</v>
      </c>
      <c r="D4791" t="s">
        <v>3928</v>
      </c>
      <c r="E4791" t="s">
        <v>3929</v>
      </c>
      <c r="F4791" t="s">
        <v>3931</v>
      </c>
      <c r="G4791" t="s">
        <v>3921</v>
      </c>
      <c r="H4791" t="s">
        <v>3876</v>
      </c>
      <c r="I4791">
        <v>958.19999999999982</v>
      </c>
      <c r="J4791" s="41">
        <v>7.3999999999999986E-3</v>
      </c>
      <c r="K4791" s="42">
        <v>7.0906799999999972</v>
      </c>
      <c r="L4791" s="43">
        <v>0.79349999999999965</v>
      </c>
      <c r="M4791" s="42">
        <v>5.6264545799999954</v>
      </c>
      <c r="N4791">
        <v>5</v>
      </c>
      <c r="O4791" s="43">
        <v>208.79999999999998</v>
      </c>
      <c r="P4791" s="42">
        <v>40</v>
      </c>
      <c r="Q4791" s="42">
        <v>4</v>
      </c>
      <c r="R4791" s="42">
        <v>6</v>
      </c>
    </row>
    <row r="4792" spans="1:18" x14ac:dyDescent="0.3">
      <c r="A4792" t="s">
        <v>3923</v>
      </c>
      <c r="B4792" s="17">
        <v>45101</v>
      </c>
      <c r="C4792" t="s">
        <v>543</v>
      </c>
      <c r="D4792" t="s">
        <v>3928</v>
      </c>
      <c r="E4792" t="s">
        <v>3929</v>
      </c>
      <c r="F4792" t="s">
        <v>3931</v>
      </c>
      <c r="G4792" t="s">
        <v>3921</v>
      </c>
      <c r="H4792" t="s">
        <v>3876</v>
      </c>
      <c r="I4792">
        <v>277.39999999999998</v>
      </c>
      <c r="J4792" s="41">
        <v>1.4300000000000002E-2</v>
      </c>
      <c r="K4792" s="42">
        <v>3.9668200000000002</v>
      </c>
      <c r="L4792" s="43">
        <v>1.1614999999999998</v>
      </c>
      <c r="M4792" s="42">
        <v>4.607461429999999</v>
      </c>
      <c r="N4792">
        <v>3</v>
      </c>
      <c r="O4792" s="43">
        <v>115.19999999999999</v>
      </c>
      <c r="P4792" s="42">
        <v>69</v>
      </c>
      <c r="Q4792" s="42">
        <v>16</v>
      </c>
      <c r="R4792" s="42">
        <v>6</v>
      </c>
    </row>
    <row r="4793" spans="1:18" x14ac:dyDescent="0.3">
      <c r="A4793" t="s">
        <v>3923</v>
      </c>
      <c r="B4793" s="17">
        <v>45102</v>
      </c>
      <c r="C4793" t="s">
        <v>543</v>
      </c>
      <c r="D4793" t="s">
        <v>3928</v>
      </c>
      <c r="E4793" t="s">
        <v>3929</v>
      </c>
      <c r="F4793" t="s">
        <v>3931</v>
      </c>
      <c r="G4793" t="s">
        <v>3921</v>
      </c>
      <c r="H4793" t="s">
        <v>3876</v>
      </c>
      <c r="I4793">
        <v>596.79999999999995</v>
      </c>
      <c r="J4793" s="41">
        <v>1.0800000000000001E-2</v>
      </c>
      <c r="K4793" s="42">
        <v>6.4454399999999996</v>
      </c>
      <c r="L4793" s="43">
        <v>0.68999999999999961</v>
      </c>
      <c r="M4793" s="42">
        <v>4.4473535999999969</v>
      </c>
      <c r="N4793">
        <v>6</v>
      </c>
      <c r="O4793" s="43">
        <v>198</v>
      </c>
      <c r="P4793" s="42">
        <v>43</v>
      </c>
      <c r="Q4793" s="42">
        <v>6</v>
      </c>
      <c r="R4793" s="42">
        <v>4.5</v>
      </c>
    </row>
    <row r="4794" spans="1:18" x14ac:dyDescent="0.3">
      <c r="A4794" t="s">
        <v>3923</v>
      </c>
      <c r="B4794" s="17">
        <v>45103</v>
      </c>
      <c r="C4794" t="s">
        <v>543</v>
      </c>
      <c r="D4794" t="s">
        <v>3928</v>
      </c>
      <c r="E4794" t="s">
        <v>3929</v>
      </c>
      <c r="F4794" t="s">
        <v>3931</v>
      </c>
      <c r="G4794" t="s">
        <v>3921</v>
      </c>
      <c r="H4794" t="s">
        <v>3876</v>
      </c>
      <c r="I4794">
        <v>436.19999999999993</v>
      </c>
      <c r="J4794" s="41">
        <v>6.3999999999999986E-3</v>
      </c>
      <c r="K4794" s="42">
        <v>2.7916799999999991</v>
      </c>
      <c r="L4794" s="43">
        <v>1.3569999999999998</v>
      </c>
      <c r="M4794" s="42">
        <v>3.788309759999998</v>
      </c>
      <c r="N4794">
        <v>6</v>
      </c>
      <c r="O4794" s="43">
        <v>152.4</v>
      </c>
      <c r="P4794" s="42">
        <v>57</v>
      </c>
      <c r="Q4794" s="42">
        <v>5</v>
      </c>
      <c r="R4794" s="42">
        <v>3</v>
      </c>
    </row>
    <row r="4795" spans="1:18" x14ac:dyDescent="0.3">
      <c r="A4795" t="s">
        <v>3923</v>
      </c>
      <c r="B4795" s="17">
        <v>45104</v>
      </c>
      <c r="C4795" t="s">
        <v>543</v>
      </c>
      <c r="D4795" t="s">
        <v>3928</v>
      </c>
      <c r="E4795" t="s">
        <v>3929</v>
      </c>
      <c r="F4795" t="s">
        <v>3931</v>
      </c>
      <c r="G4795" t="s">
        <v>3921</v>
      </c>
      <c r="H4795" t="s">
        <v>3876</v>
      </c>
      <c r="I4795">
        <v>794.8</v>
      </c>
      <c r="J4795" s="41">
        <v>5.2999999999999992E-3</v>
      </c>
      <c r="K4795" s="42">
        <v>4.2124399999999991</v>
      </c>
      <c r="L4795" s="43">
        <v>0.33350000000000002</v>
      </c>
      <c r="M4795" s="42">
        <v>1.4048487399999998</v>
      </c>
      <c r="N4795">
        <v>5</v>
      </c>
      <c r="O4795" s="43">
        <v>240</v>
      </c>
      <c r="P4795" s="42">
        <v>41</v>
      </c>
      <c r="Q4795" s="42">
        <v>10</v>
      </c>
      <c r="R4795" s="42">
        <v>12</v>
      </c>
    </row>
    <row r="4796" spans="1:18" x14ac:dyDescent="0.3">
      <c r="A4796" t="s">
        <v>3923</v>
      </c>
      <c r="B4796" s="17">
        <v>45105</v>
      </c>
      <c r="C4796" t="s">
        <v>543</v>
      </c>
      <c r="D4796" t="s">
        <v>3928</v>
      </c>
      <c r="E4796" t="s">
        <v>3929</v>
      </c>
      <c r="F4796" t="s">
        <v>3931</v>
      </c>
      <c r="G4796" t="s">
        <v>3921</v>
      </c>
      <c r="H4796" t="s">
        <v>3876</v>
      </c>
      <c r="I4796">
        <v>968.09999999999991</v>
      </c>
      <c r="J4796" s="41">
        <v>1.2500000000000001E-2</v>
      </c>
      <c r="K4796" s="42">
        <v>12.10125</v>
      </c>
      <c r="L4796" s="43">
        <v>0.73599999999999965</v>
      </c>
      <c r="M4796" s="42">
        <v>8.9065199999999969</v>
      </c>
      <c r="N4796">
        <v>7</v>
      </c>
      <c r="O4796" s="43">
        <v>188.4</v>
      </c>
      <c r="P4796" s="42">
        <v>71</v>
      </c>
      <c r="Q4796" s="42">
        <v>9</v>
      </c>
      <c r="R4796" s="42">
        <v>1.5</v>
      </c>
    </row>
    <row r="4797" spans="1:18" x14ac:dyDescent="0.3">
      <c r="A4797" t="s">
        <v>3923</v>
      </c>
      <c r="B4797" s="17">
        <v>45106</v>
      </c>
      <c r="C4797" t="s">
        <v>543</v>
      </c>
      <c r="D4797" t="s">
        <v>3928</v>
      </c>
      <c r="E4797" t="s">
        <v>3929</v>
      </c>
      <c r="F4797" t="s">
        <v>3931</v>
      </c>
      <c r="G4797" t="s">
        <v>3921</v>
      </c>
      <c r="H4797" t="s">
        <v>3876</v>
      </c>
      <c r="I4797">
        <v>682.69999999999993</v>
      </c>
      <c r="J4797" s="41">
        <v>1.0800000000000001E-2</v>
      </c>
      <c r="K4797" s="42">
        <v>7.3731599999999995</v>
      </c>
      <c r="L4797" s="43">
        <v>0.71299999999999963</v>
      </c>
      <c r="M4797" s="42">
        <v>5.2570630799999973</v>
      </c>
      <c r="N4797">
        <v>2</v>
      </c>
      <c r="O4797" s="43">
        <v>44.4</v>
      </c>
      <c r="P4797" s="42">
        <v>60</v>
      </c>
      <c r="Q4797" s="42">
        <v>16</v>
      </c>
      <c r="R4797" s="42">
        <v>10.5</v>
      </c>
    </row>
    <row r="4798" spans="1:18" x14ac:dyDescent="0.3">
      <c r="A4798" t="s">
        <v>3923</v>
      </c>
      <c r="B4798" s="17">
        <v>45107</v>
      </c>
      <c r="C4798" t="s">
        <v>543</v>
      </c>
      <c r="D4798" t="s">
        <v>3928</v>
      </c>
      <c r="E4798" t="s">
        <v>3929</v>
      </c>
      <c r="F4798" t="s">
        <v>3931</v>
      </c>
      <c r="G4798" t="s">
        <v>3921</v>
      </c>
      <c r="H4798" t="s">
        <v>3876</v>
      </c>
      <c r="I4798">
        <v>829.89999999999986</v>
      </c>
      <c r="J4798" s="41">
        <v>1.1300000000000001E-2</v>
      </c>
      <c r="K4798" s="42">
        <v>9.3778699999999997</v>
      </c>
      <c r="L4798" s="43">
        <v>1.4259999999999997</v>
      </c>
      <c r="M4798" s="42">
        <v>13.372842619999997</v>
      </c>
      <c r="N4798">
        <v>4</v>
      </c>
      <c r="O4798" s="43">
        <v>104.39999999999999</v>
      </c>
      <c r="P4798" s="42">
        <v>41</v>
      </c>
      <c r="Q4798" s="42">
        <v>10</v>
      </c>
      <c r="R4798" s="42">
        <v>7.5</v>
      </c>
    </row>
    <row r="4799" spans="1:18" x14ac:dyDescent="0.3">
      <c r="A4799" t="s">
        <v>3923</v>
      </c>
      <c r="B4799" s="17">
        <v>45108</v>
      </c>
      <c r="C4799" t="s">
        <v>543</v>
      </c>
      <c r="D4799" t="s">
        <v>3928</v>
      </c>
      <c r="E4799" t="s">
        <v>3929</v>
      </c>
      <c r="F4799" t="s">
        <v>3931</v>
      </c>
      <c r="G4799" t="s">
        <v>3921</v>
      </c>
      <c r="H4799" t="s">
        <v>3876</v>
      </c>
      <c r="I4799">
        <v>669.2</v>
      </c>
      <c r="J4799" s="41">
        <v>1.4500000000000002E-2</v>
      </c>
      <c r="K4799" s="42">
        <v>9.703400000000002</v>
      </c>
      <c r="L4799" s="43">
        <v>0.24150000000000005</v>
      </c>
      <c r="M4799" s="42">
        <v>2.343371100000001</v>
      </c>
      <c r="N4799">
        <v>7</v>
      </c>
      <c r="O4799" s="43">
        <v>460.79999999999995</v>
      </c>
      <c r="P4799" s="42">
        <v>57</v>
      </c>
      <c r="Q4799" s="42">
        <v>11</v>
      </c>
      <c r="R4799" s="42">
        <v>10.5</v>
      </c>
    </row>
    <row r="4800" spans="1:18" x14ac:dyDescent="0.3">
      <c r="A4800" t="s">
        <v>3923</v>
      </c>
      <c r="B4800" s="17">
        <v>45109</v>
      </c>
      <c r="C4800" t="s">
        <v>543</v>
      </c>
      <c r="D4800" t="s">
        <v>3928</v>
      </c>
      <c r="E4800" t="s">
        <v>3929</v>
      </c>
      <c r="F4800" t="s">
        <v>3931</v>
      </c>
      <c r="G4800" t="s">
        <v>3921</v>
      </c>
      <c r="H4800" t="s">
        <v>3876</v>
      </c>
      <c r="I4800">
        <v>721.19999999999982</v>
      </c>
      <c r="J4800" s="41">
        <v>1.5699999999999999E-2</v>
      </c>
      <c r="K4800" s="42">
        <v>11.322839999999996</v>
      </c>
      <c r="L4800" s="43">
        <v>1.4374999999999996</v>
      </c>
      <c r="M4800" s="42">
        <v>16.276582499999989</v>
      </c>
      <c r="N4800">
        <v>2</v>
      </c>
      <c r="O4800" s="43">
        <v>78</v>
      </c>
      <c r="P4800" s="42">
        <v>62</v>
      </c>
      <c r="Q4800" s="42">
        <v>10</v>
      </c>
      <c r="R4800" s="42">
        <v>7.5</v>
      </c>
    </row>
    <row r="4801" spans="1:18" x14ac:dyDescent="0.3">
      <c r="A4801" t="s">
        <v>3923</v>
      </c>
      <c r="B4801" s="17">
        <v>45110</v>
      </c>
      <c r="C4801" t="s">
        <v>543</v>
      </c>
      <c r="D4801" t="s">
        <v>3928</v>
      </c>
      <c r="E4801" t="s">
        <v>3929</v>
      </c>
      <c r="F4801" t="s">
        <v>3931</v>
      </c>
      <c r="G4801" t="s">
        <v>3921</v>
      </c>
      <c r="H4801" t="s">
        <v>3876</v>
      </c>
      <c r="I4801">
        <v>1167.3999999999999</v>
      </c>
      <c r="J4801" s="41">
        <v>7.899999999999999E-3</v>
      </c>
      <c r="K4801" s="42">
        <v>9.2224599999999981</v>
      </c>
      <c r="L4801" s="43">
        <v>0.13800000000000001</v>
      </c>
      <c r="M4801" s="42">
        <v>1.2726994799999998</v>
      </c>
      <c r="N4801">
        <v>2</v>
      </c>
      <c r="O4801" s="43">
        <v>54</v>
      </c>
      <c r="P4801" s="42">
        <v>73</v>
      </c>
      <c r="Q4801" s="42">
        <v>12</v>
      </c>
      <c r="R4801" s="42">
        <v>0</v>
      </c>
    </row>
    <row r="4802" spans="1:18" x14ac:dyDescent="0.3">
      <c r="A4802" t="s">
        <v>3923</v>
      </c>
      <c r="B4802" s="17">
        <v>45111</v>
      </c>
      <c r="C4802" t="s">
        <v>543</v>
      </c>
      <c r="D4802" t="s">
        <v>3928</v>
      </c>
      <c r="E4802" t="s">
        <v>3929</v>
      </c>
      <c r="F4802" t="s">
        <v>3931</v>
      </c>
      <c r="G4802" t="s">
        <v>3921</v>
      </c>
      <c r="H4802" t="s">
        <v>3876</v>
      </c>
      <c r="I4802">
        <v>434.4</v>
      </c>
      <c r="J4802" s="41">
        <v>1.09E-2</v>
      </c>
      <c r="K4802" s="42">
        <v>4.7349600000000001</v>
      </c>
      <c r="L4802" s="43">
        <v>1.5524999999999995</v>
      </c>
      <c r="M4802" s="42">
        <v>7.3510253999999984</v>
      </c>
      <c r="N4802">
        <v>2</v>
      </c>
      <c r="O4802" s="43">
        <v>108</v>
      </c>
      <c r="P4802" s="42">
        <v>47</v>
      </c>
      <c r="Q4802" s="42">
        <v>16</v>
      </c>
      <c r="R4802" s="42">
        <v>3</v>
      </c>
    </row>
    <row r="4803" spans="1:18" x14ac:dyDescent="0.3">
      <c r="A4803" t="s">
        <v>3923</v>
      </c>
      <c r="B4803" s="17">
        <v>45112</v>
      </c>
      <c r="C4803" t="s">
        <v>543</v>
      </c>
      <c r="D4803" t="s">
        <v>3928</v>
      </c>
      <c r="E4803" t="s">
        <v>3929</v>
      </c>
      <c r="F4803" t="s">
        <v>3931</v>
      </c>
      <c r="G4803" t="s">
        <v>3921</v>
      </c>
      <c r="H4803" t="s">
        <v>3876</v>
      </c>
      <c r="I4803">
        <v>1009.5</v>
      </c>
      <c r="J4803" s="41">
        <v>1.3600000000000001E-2</v>
      </c>
      <c r="K4803" s="42">
        <v>13.729200000000001</v>
      </c>
      <c r="L4803" s="43">
        <v>0.95449999999999957</v>
      </c>
      <c r="M4803" s="42">
        <v>13.104521399999994</v>
      </c>
      <c r="N4803">
        <v>3</v>
      </c>
      <c r="O4803" s="43">
        <v>79.2</v>
      </c>
      <c r="P4803" s="42">
        <v>69</v>
      </c>
      <c r="Q4803" s="42">
        <v>16</v>
      </c>
      <c r="R4803" s="42">
        <v>7.5</v>
      </c>
    </row>
    <row r="4804" spans="1:18" x14ac:dyDescent="0.3">
      <c r="A4804" t="s">
        <v>3923</v>
      </c>
      <c r="B4804" s="17">
        <v>45113</v>
      </c>
      <c r="C4804" t="s">
        <v>543</v>
      </c>
      <c r="D4804" t="s">
        <v>3928</v>
      </c>
      <c r="E4804" t="s">
        <v>3929</v>
      </c>
      <c r="F4804" t="s">
        <v>3931</v>
      </c>
      <c r="G4804" t="s">
        <v>3921</v>
      </c>
      <c r="H4804" t="s">
        <v>3876</v>
      </c>
      <c r="I4804">
        <v>257.69999999999993</v>
      </c>
      <c r="J4804" s="41">
        <v>1.4800000000000001E-2</v>
      </c>
      <c r="K4804" s="42">
        <v>3.8139599999999994</v>
      </c>
      <c r="L4804" s="43">
        <v>0.33350000000000007</v>
      </c>
      <c r="M4804" s="42">
        <v>1.2719556600000002</v>
      </c>
      <c r="N4804">
        <v>4</v>
      </c>
      <c r="O4804" s="43">
        <v>243.6</v>
      </c>
      <c r="P4804" s="42">
        <v>45</v>
      </c>
      <c r="Q4804" s="42">
        <v>13</v>
      </c>
      <c r="R4804" s="42">
        <v>1.5</v>
      </c>
    </row>
    <row r="4805" spans="1:18" x14ac:dyDescent="0.3">
      <c r="A4805" t="s">
        <v>3923</v>
      </c>
      <c r="B4805" s="17">
        <v>45114</v>
      </c>
      <c r="C4805" t="s">
        <v>543</v>
      </c>
      <c r="D4805" t="s">
        <v>3928</v>
      </c>
      <c r="E4805" t="s">
        <v>3929</v>
      </c>
      <c r="F4805" t="s">
        <v>3931</v>
      </c>
      <c r="G4805" t="s">
        <v>3921</v>
      </c>
      <c r="H4805" t="s">
        <v>3876</v>
      </c>
      <c r="I4805">
        <v>508.49999999999989</v>
      </c>
      <c r="J4805" s="41">
        <v>1.6300000000000002E-2</v>
      </c>
      <c r="K4805" s="42">
        <v>8.288549999999999</v>
      </c>
      <c r="L4805" s="43">
        <v>1.1384999999999998</v>
      </c>
      <c r="M4805" s="42">
        <v>9.4365141749999975</v>
      </c>
      <c r="N4805">
        <v>5</v>
      </c>
      <c r="O4805" s="43">
        <v>370.8</v>
      </c>
      <c r="P4805" s="42">
        <v>51</v>
      </c>
      <c r="Q4805" s="42">
        <v>7</v>
      </c>
      <c r="R4805" s="42">
        <v>4.5</v>
      </c>
    </row>
    <row r="4806" spans="1:18" x14ac:dyDescent="0.3">
      <c r="A4806" t="s">
        <v>3923</v>
      </c>
      <c r="B4806" s="17">
        <v>45115</v>
      </c>
      <c r="C4806" t="s">
        <v>543</v>
      </c>
      <c r="D4806" t="s">
        <v>3928</v>
      </c>
      <c r="E4806" t="s">
        <v>3929</v>
      </c>
      <c r="F4806" t="s">
        <v>3931</v>
      </c>
      <c r="G4806" t="s">
        <v>3921</v>
      </c>
      <c r="H4806" t="s">
        <v>3876</v>
      </c>
      <c r="I4806">
        <v>712.39999999999986</v>
      </c>
      <c r="J4806" s="41">
        <v>1.6399999999999998E-2</v>
      </c>
      <c r="K4806" s="42">
        <v>11.683359999999997</v>
      </c>
      <c r="L4806" s="43">
        <v>1.38</v>
      </c>
      <c r="M4806" s="42">
        <v>16.123036799999994</v>
      </c>
      <c r="N4806">
        <v>5</v>
      </c>
      <c r="O4806" s="43">
        <v>272.39999999999998</v>
      </c>
      <c r="P4806" s="42">
        <v>41</v>
      </c>
      <c r="Q4806" s="42">
        <v>15</v>
      </c>
      <c r="R4806" s="42">
        <v>9</v>
      </c>
    </row>
    <row r="4807" spans="1:18" x14ac:dyDescent="0.3">
      <c r="A4807" t="s">
        <v>3923</v>
      </c>
      <c r="B4807" s="17">
        <v>45116</v>
      </c>
      <c r="C4807" t="s">
        <v>543</v>
      </c>
      <c r="D4807" t="s">
        <v>3928</v>
      </c>
      <c r="E4807" t="s">
        <v>3929</v>
      </c>
      <c r="F4807" t="s">
        <v>3931</v>
      </c>
      <c r="G4807" t="s">
        <v>3921</v>
      </c>
      <c r="H4807" t="s">
        <v>3876</v>
      </c>
      <c r="I4807">
        <v>912.5</v>
      </c>
      <c r="J4807" s="41">
        <v>1.3800000000000002E-2</v>
      </c>
      <c r="K4807" s="42">
        <v>12.592500000000001</v>
      </c>
      <c r="L4807" s="43">
        <v>0.39100000000000007</v>
      </c>
      <c r="M4807" s="42">
        <v>4.9236675000000014</v>
      </c>
      <c r="N4807">
        <v>3</v>
      </c>
      <c r="O4807" s="43">
        <v>152.4</v>
      </c>
      <c r="P4807" s="42">
        <v>77</v>
      </c>
      <c r="Q4807" s="42">
        <v>3</v>
      </c>
      <c r="R4807" s="42">
        <v>7.5</v>
      </c>
    </row>
    <row r="4808" spans="1:18" x14ac:dyDescent="0.3">
      <c r="A4808" t="s">
        <v>3923</v>
      </c>
      <c r="B4808" s="17">
        <v>45117</v>
      </c>
      <c r="C4808" t="s">
        <v>543</v>
      </c>
      <c r="D4808" t="s">
        <v>3928</v>
      </c>
      <c r="E4808" t="s">
        <v>3929</v>
      </c>
      <c r="F4808" t="s">
        <v>3931</v>
      </c>
      <c r="G4808" t="s">
        <v>3921</v>
      </c>
      <c r="H4808" t="s">
        <v>3876</v>
      </c>
      <c r="I4808">
        <v>727.8</v>
      </c>
      <c r="J4808" s="41">
        <v>7.3999999999999977E-3</v>
      </c>
      <c r="K4808" s="42">
        <v>5.3857199999999983</v>
      </c>
      <c r="L4808" s="43">
        <v>1.0579999999999998</v>
      </c>
      <c r="M4808" s="42">
        <v>5.698091759999997</v>
      </c>
      <c r="N4808">
        <v>6</v>
      </c>
      <c r="O4808" s="43">
        <v>423.59999999999997</v>
      </c>
      <c r="P4808" s="42">
        <v>35</v>
      </c>
      <c r="Q4808" s="42">
        <v>1</v>
      </c>
      <c r="R4808" s="42">
        <v>9</v>
      </c>
    </row>
    <row r="4809" spans="1:18" x14ac:dyDescent="0.3">
      <c r="A4809" t="s">
        <v>3923</v>
      </c>
      <c r="B4809" s="17">
        <v>45118</v>
      </c>
      <c r="C4809" t="s">
        <v>543</v>
      </c>
      <c r="D4809" t="s">
        <v>3928</v>
      </c>
      <c r="E4809" t="s">
        <v>3929</v>
      </c>
      <c r="F4809" t="s">
        <v>3931</v>
      </c>
      <c r="G4809" t="s">
        <v>3921</v>
      </c>
      <c r="H4809" t="s">
        <v>3876</v>
      </c>
      <c r="I4809">
        <v>455.9</v>
      </c>
      <c r="J4809" s="41">
        <v>6.3E-3</v>
      </c>
      <c r="K4809" s="42">
        <v>2.8721699999999997</v>
      </c>
      <c r="L4809" s="43">
        <v>0.5635</v>
      </c>
      <c r="M4809" s="42">
        <v>1.6184677949999997</v>
      </c>
      <c r="N4809">
        <v>6</v>
      </c>
      <c r="O4809" s="43">
        <v>476.4</v>
      </c>
      <c r="P4809" s="42">
        <v>55</v>
      </c>
      <c r="Q4809" s="42">
        <v>7</v>
      </c>
      <c r="R4809" s="42">
        <v>6</v>
      </c>
    </row>
    <row r="4810" spans="1:18" x14ac:dyDescent="0.3">
      <c r="A4810" t="s">
        <v>3923</v>
      </c>
      <c r="B4810" s="17">
        <v>45119</v>
      </c>
      <c r="C4810" t="s">
        <v>543</v>
      </c>
      <c r="D4810" t="s">
        <v>3928</v>
      </c>
      <c r="E4810" t="s">
        <v>3929</v>
      </c>
      <c r="F4810" t="s">
        <v>3931</v>
      </c>
      <c r="G4810" t="s">
        <v>3921</v>
      </c>
      <c r="H4810" t="s">
        <v>3876</v>
      </c>
      <c r="I4810">
        <v>786.69999999999993</v>
      </c>
      <c r="J4810" s="41">
        <v>6.6000000000000008E-3</v>
      </c>
      <c r="K4810" s="42">
        <v>5.1922199999999998</v>
      </c>
      <c r="L4810" s="43">
        <v>0.55199999999999982</v>
      </c>
      <c r="M4810" s="42">
        <v>2.8661054399999988</v>
      </c>
      <c r="N4810">
        <v>3</v>
      </c>
      <c r="O4810" s="43">
        <v>8.4</v>
      </c>
      <c r="P4810" s="42">
        <v>55</v>
      </c>
      <c r="Q4810" s="42">
        <v>15</v>
      </c>
      <c r="R4810" s="42">
        <v>3</v>
      </c>
    </row>
    <row r="4811" spans="1:18" x14ac:dyDescent="0.3">
      <c r="A4811" t="s">
        <v>3923</v>
      </c>
      <c r="B4811" s="17">
        <v>45120</v>
      </c>
      <c r="C4811" t="s">
        <v>543</v>
      </c>
      <c r="D4811" t="s">
        <v>3928</v>
      </c>
      <c r="E4811" t="s">
        <v>3929</v>
      </c>
      <c r="F4811" t="s">
        <v>3931</v>
      </c>
      <c r="G4811" t="s">
        <v>3921</v>
      </c>
      <c r="H4811" t="s">
        <v>3876</v>
      </c>
      <c r="I4811">
        <v>599.69999999999993</v>
      </c>
      <c r="J4811" s="41">
        <v>8.5000000000000006E-3</v>
      </c>
      <c r="K4811" s="42">
        <v>5.0974499999999994</v>
      </c>
      <c r="L4811" s="43">
        <v>0.70149999999999979</v>
      </c>
      <c r="M4811" s="42">
        <v>3.5758611749999987</v>
      </c>
      <c r="N4811">
        <v>5</v>
      </c>
      <c r="O4811" s="43">
        <v>303.59999999999997</v>
      </c>
      <c r="P4811" s="42">
        <v>60</v>
      </c>
      <c r="Q4811" s="42">
        <v>8</v>
      </c>
      <c r="R4811" s="42">
        <v>3</v>
      </c>
    </row>
    <row r="4812" spans="1:18" x14ac:dyDescent="0.3">
      <c r="A4812" t="s">
        <v>3923</v>
      </c>
      <c r="B4812" s="17">
        <v>45121</v>
      </c>
      <c r="C4812" t="s">
        <v>543</v>
      </c>
      <c r="D4812" t="s">
        <v>3928</v>
      </c>
      <c r="E4812" t="s">
        <v>3929</v>
      </c>
      <c r="F4812" t="s">
        <v>3931</v>
      </c>
      <c r="G4812" t="s">
        <v>3921</v>
      </c>
      <c r="H4812" t="s">
        <v>3876</v>
      </c>
      <c r="I4812">
        <v>740.49999999999989</v>
      </c>
      <c r="J4812" s="41">
        <v>1.0499999999999999E-2</v>
      </c>
      <c r="K4812" s="42">
        <v>7.775249999999998</v>
      </c>
      <c r="L4812" s="43">
        <v>1.3569999999999995</v>
      </c>
      <c r="M4812" s="42">
        <v>10.551014249999994</v>
      </c>
      <c r="N4812">
        <v>6</v>
      </c>
      <c r="O4812" s="43">
        <v>184.79999999999998</v>
      </c>
      <c r="P4812" s="42">
        <v>28</v>
      </c>
      <c r="Q4812" s="42">
        <v>10</v>
      </c>
      <c r="R4812" s="42">
        <v>3</v>
      </c>
    </row>
    <row r="4813" spans="1:18" x14ac:dyDescent="0.3">
      <c r="A4813" t="s">
        <v>3923</v>
      </c>
      <c r="B4813" s="17">
        <v>45122</v>
      </c>
      <c r="C4813" t="s">
        <v>543</v>
      </c>
      <c r="D4813" t="s">
        <v>3928</v>
      </c>
      <c r="E4813" t="s">
        <v>3929</v>
      </c>
      <c r="F4813" t="s">
        <v>3931</v>
      </c>
      <c r="G4813" t="s">
        <v>3921</v>
      </c>
      <c r="H4813" t="s">
        <v>3876</v>
      </c>
      <c r="I4813">
        <v>482.29999999999995</v>
      </c>
      <c r="J4813" s="41">
        <v>1.1399999999999997E-2</v>
      </c>
      <c r="K4813" s="42">
        <v>5.4982199999999981</v>
      </c>
      <c r="L4813" s="43">
        <v>1.5639999999999994</v>
      </c>
      <c r="M4813" s="42">
        <v>8.5992160799999944</v>
      </c>
      <c r="N4813">
        <v>4</v>
      </c>
      <c r="O4813" s="43">
        <v>123.6</v>
      </c>
      <c r="P4813" s="42">
        <v>41</v>
      </c>
      <c r="Q4813" s="42">
        <v>7</v>
      </c>
      <c r="R4813" s="42">
        <v>10.5</v>
      </c>
    </row>
    <row r="4814" spans="1:18" x14ac:dyDescent="0.3">
      <c r="A4814" t="s">
        <v>3923</v>
      </c>
      <c r="B4814" s="17">
        <v>45123</v>
      </c>
      <c r="C4814" t="s">
        <v>543</v>
      </c>
      <c r="D4814" t="s">
        <v>3928</v>
      </c>
      <c r="E4814" t="s">
        <v>3929</v>
      </c>
      <c r="F4814" t="s">
        <v>3931</v>
      </c>
      <c r="G4814" t="s">
        <v>3921</v>
      </c>
      <c r="H4814" t="s">
        <v>3876</v>
      </c>
      <c r="I4814">
        <v>527.29999999999995</v>
      </c>
      <c r="J4814" s="41">
        <v>1.4499999999999999E-2</v>
      </c>
      <c r="K4814" s="42">
        <v>7.6458499999999985</v>
      </c>
      <c r="L4814" s="43">
        <v>0.66699999999999982</v>
      </c>
      <c r="M4814" s="42">
        <v>5.0997819499999979</v>
      </c>
      <c r="N4814">
        <v>3</v>
      </c>
      <c r="O4814" s="43">
        <v>10.799999999999999</v>
      </c>
      <c r="P4814" s="42">
        <v>72</v>
      </c>
      <c r="Q4814" s="42">
        <v>6</v>
      </c>
      <c r="R4814" s="42">
        <v>4.5</v>
      </c>
    </row>
    <row r="4815" spans="1:18" x14ac:dyDescent="0.3">
      <c r="A4815" t="s">
        <v>3923</v>
      </c>
      <c r="B4815" s="17">
        <v>45124</v>
      </c>
      <c r="C4815" t="s">
        <v>543</v>
      </c>
      <c r="D4815" t="s">
        <v>3928</v>
      </c>
      <c r="E4815" t="s">
        <v>3929</v>
      </c>
      <c r="F4815" t="s">
        <v>3931</v>
      </c>
      <c r="G4815" t="s">
        <v>3921</v>
      </c>
      <c r="H4815" t="s">
        <v>3876</v>
      </c>
      <c r="I4815">
        <v>420.29999999999995</v>
      </c>
      <c r="J4815" s="41">
        <v>1.0899999999999998E-2</v>
      </c>
      <c r="K4815" s="42">
        <v>4.5812699999999991</v>
      </c>
      <c r="L4815" s="43">
        <v>0.82799999999999963</v>
      </c>
      <c r="M4815" s="42">
        <v>3.7932915599999975</v>
      </c>
      <c r="N4815">
        <v>1</v>
      </c>
      <c r="O4815" s="43">
        <v>9.6</v>
      </c>
      <c r="P4815" s="42">
        <v>36</v>
      </c>
      <c r="Q4815" s="42">
        <v>8</v>
      </c>
      <c r="R4815" s="42">
        <v>6</v>
      </c>
    </row>
    <row r="4816" spans="1:18" x14ac:dyDescent="0.3">
      <c r="A4816" t="s">
        <v>3923</v>
      </c>
      <c r="B4816" s="17">
        <v>45125</v>
      </c>
      <c r="C4816" t="s">
        <v>543</v>
      </c>
      <c r="D4816" t="s">
        <v>3928</v>
      </c>
      <c r="E4816" t="s">
        <v>3929</v>
      </c>
      <c r="F4816" t="s">
        <v>3931</v>
      </c>
      <c r="G4816" t="s">
        <v>3921</v>
      </c>
      <c r="H4816" t="s">
        <v>3876</v>
      </c>
      <c r="I4816">
        <v>610.59999999999991</v>
      </c>
      <c r="J4816" s="41">
        <v>1.4399999999999998E-2</v>
      </c>
      <c r="K4816" s="42">
        <v>8.7926399999999969</v>
      </c>
      <c r="L4816" s="43">
        <v>0.40250000000000008</v>
      </c>
      <c r="M4816" s="42">
        <v>3.5390375999999995</v>
      </c>
      <c r="N4816">
        <v>6</v>
      </c>
      <c r="O4816" s="43">
        <v>184.79999999999998</v>
      </c>
      <c r="P4816" s="42">
        <v>67</v>
      </c>
      <c r="Q4816" s="42">
        <v>4</v>
      </c>
      <c r="R4816" s="42">
        <v>3</v>
      </c>
    </row>
    <row r="4817" spans="1:18" x14ac:dyDescent="0.3">
      <c r="A4817" t="s">
        <v>3923</v>
      </c>
      <c r="B4817" s="17">
        <v>45126</v>
      </c>
      <c r="C4817" t="s">
        <v>543</v>
      </c>
      <c r="D4817" t="s">
        <v>3928</v>
      </c>
      <c r="E4817" t="s">
        <v>3929</v>
      </c>
      <c r="F4817" t="s">
        <v>3931</v>
      </c>
      <c r="G4817" t="s">
        <v>3921</v>
      </c>
      <c r="H4817" t="s">
        <v>3876</v>
      </c>
      <c r="I4817">
        <v>822.8</v>
      </c>
      <c r="J4817" s="41">
        <v>6.8000000000000014E-3</v>
      </c>
      <c r="K4817" s="42">
        <v>5.5950400000000009</v>
      </c>
      <c r="L4817" s="43">
        <v>1.1269999999999996</v>
      </c>
      <c r="M4817" s="42">
        <v>6.3056100799999983</v>
      </c>
      <c r="N4817">
        <v>6</v>
      </c>
      <c r="O4817" s="43">
        <v>294</v>
      </c>
      <c r="P4817" s="42">
        <v>71</v>
      </c>
      <c r="Q4817" s="42">
        <v>3</v>
      </c>
      <c r="R4817" s="42">
        <v>4.5</v>
      </c>
    </row>
    <row r="4818" spans="1:18" x14ac:dyDescent="0.3">
      <c r="A4818" t="s">
        <v>3923</v>
      </c>
      <c r="B4818" s="17">
        <v>45127</v>
      </c>
      <c r="C4818" t="s">
        <v>543</v>
      </c>
      <c r="D4818" t="s">
        <v>3928</v>
      </c>
      <c r="E4818" t="s">
        <v>3929</v>
      </c>
      <c r="F4818" t="s">
        <v>3931</v>
      </c>
      <c r="G4818" t="s">
        <v>3921</v>
      </c>
      <c r="H4818" t="s">
        <v>3876</v>
      </c>
      <c r="I4818">
        <v>383.9</v>
      </c>
      <c r="J4818" s="41">
        <v>5.3999999999999994E-3</v>
      </c>
      <c r="K4818" s="42">
        <v>2.0730599999999995</v>
      </c>
      <c r="L4818" s="43">
        <v>0.57499999999999984</v>
      </c>
      <c r="M4818" s="42">
        <v>1.1920094999999993</v>
      </c>
      <c r="N4818">
        <v>4</v>
      </c>
      <c r="O4818" s="43">
        <v>212.4</v>
      </c>
      <c r="P4818" s="42">
        <v>68</v>
      </c>
      <c r="Q4818" s="42">
        <v>14</v>
      </c>
      <c r="R4818" s="42">
        <v>9</v>
      </c>
    </row>
    <row r="4819" spans="1:18" x14ac:dyDescent="0.3">
      <c r="A4819" t="s">
        <v>3923</v>
      </c>
      <c r="B4819" s="17">
        <v>45128</v>
      </c>
      <c r="C4819" t="s">
        <v>543</v>
      </c>
      <c r="D4819" t="s">
        <v>3928</v>
      </c>
      <c r="E4819" t="s">
        <v>3929</v>
      </c>
      <c r="F4819" t="s">
        <v>3931</v>
      </c>
      <c r="G4819" t="s">
        <v>3921</v>
      </c>
      <c r="H4819" t="s">
        <v>3876</v>
      </c>
      <c r="I4819">
        <v>594.29999999999995</v>
      </c>
      <c r="J4819" s="41">
        <v>8.6999999999999994E-3</v>
      </c>
      <c r="K4819" s="42">
        <v>5.1704099999999995</v>
      </c>
      <c r="L4819" s="43">
        <v>0.17250000000000001</v>
      </c>
      <c r="M4819" s="42">
        <v>0.89189572500000003</v>
      </c>
      <c r="N4819">
        <v>4</v>
      </c>
      <c r="O4819" s="43">
        <v>68.399999999999991</v>
      </c>
      <c r="P4819" s="42">
        <v>55</v>
      </c>
      <c r="Q4819" s="42">
        <v>15</v>
      </c>
      <c r="R4819" s="42">
        <v>3</v>
      </c>
    </row>
    <row r="4820" spans="1:18" x14ac:dyDescent="0.3">
      <c r="A4820" t="s">
        <v>3923</v>
      </c>
      <c r="B4820" s="17">
        <v>45129</v>
      </c>
      <c r="C4820" t="s">
        <v>543</v>
      </c>
      <c r="D4820" t="s">
        <v>3928</v>
      </c>
      <c r="E4820" t="s">
        <v>3929</v>
      </c>
      <c r="F4820" t="s">
        <v>3931</v>
      </c>
      <c r="G4820" t="s">
        <v>3921</v>
      </c>
      <c r="H4820" t="s">
        <v>3876</v>
      </c>
      <c r="I4820">
        <v>763.49999999999989</v>
      </c>
      <c r="J4820" s="41">
        <v>1.67E-2</v>
      </c>
      <c r="K4820" s="42">
        <v>12.750449999999997</v>
      </c>
      <c r="L4820" s="43">
        <v>0.85099999999999965</v>
      </c>
      <c r="M4820" s="42">
        <v>10.850632949999993</v>
      </c>
      <c r="N4820">
        <v>4</v>
      </c>
      <c r="O4820" s="43">
        <v>171.6</v>
      </c>
      <c r="P4820" s="42">
        <v>58</v>
      </c>
      <c r="Q4820" s="42">
        <v>11</v>
      </c>
      <c r="R4820" s="42">
        <v>1.5</v>
      </c>
    </row>
    <row r="4821" spans="1:18" x14ac:dyDescent="0.3">
      <c r="A4821" t="s">
        <v>3923</v>
      </c>
      <c r="B4821" s="17">
        <v>45130</v>
      </c>
      <c r="C4821" t="s">
        <v>543</v>
      </c>
      <c r="D4821" t="s">
        <v>3928</v>
      </c>
      <c r="E4821" t="s">
        <v>3929</v>
      </c>
      <c r="F4821" t="s">
        <v>3931</v>
      </c>
      <c r="G4821" t="s">
        <v>3921</v>
      </c>
      <c r="H4821" t="s">
        <v>3876</v>
      </c>
      <c r="I4821">
        <v>403.09999999999991</v>
      </c>
      <c r="J4821" s="41">
        <v>1.3199999999999998E-2</v>
      </c>
      <c r="K4821" s="42">
        <v>5.3209199999999983</v>
      </c>
      <c r="L4821" s="43">
        <v>0.87399999999999967</v>
      </c>
      <c r="M4821" s="42">
        <v>4.6504840799999965</v>
      </c>
      <c r="N4821">
        <v>2</v>
      </c>
      <c r="O4821" s="43">
        <v>124.8</v>
      </c>
      <c r="P4821" s="42">
        <v>87</v>
      </c>
      <c r="Q4821" s="42">
        <v>3</v>
      </c>
      <c r="R4821" s="42">
        <v>1.5</v>
      </c>
    </row>
    <row r="4822" spans="1:18" x14ac:dyDescent="0.3">
      <c r="A4822" t="s">
        <v>3923</v>
      </c>
      <c r="B4822" s="17">
        <v>45131</v>
      </c>
      <c r="C4822" t="s">
        <v>543</v>
      </c>
      <c r="D4822" t="s">
        <v>3928</v>
      </c>
      <c r="E4822" t="s">
        <v>3929</v>
      </c>
      <c r="F4822" t="s">
        <v>3931</v>
      </c>
      <c r="G4822" t="s">
        <v>3921</v>
      </c>
      <c r="H4822" t="s">
        <v>3876</v>
      </c>
      <c r="I4822">
        <v>871.8</v>
      </c>
      <c r="J4822" s="41">
        <v>1.09E-2</v>
      </c>
      <c r="K4822" s="42">
        <v>9.5026200000000003</v>
      </c>
      <c r="L4822" s="43">
        <v>1.2419999999999998</v>
      </c>
      <c r="M4822" s="42">
        <v>11.802254039999998</v>
      </c>
      <c r="N4822">
        <v>2</v>
      </c>
      <c r="O4822" s="43">
        <v>20.399999999999999</v>
      </c>
      <c r="P4822" s="42">
        <v>67</v>
      </c>
      <c r="Q4822" s="42">
        <v>6</v>
      </c>
      <c r="R4822" s="42">
        <v>3</v>
      </c>
    </row>
    <row r="4823" spans="1:18" x14ac:dyDescent="0.3">
      <c r="A4823" t="s">
        <v>3923</v>
      </c>
      <c r="B4823" s="17">
        <v>45132</v>
      </c>
      <c r="C4823" t="s">
        <v>543</v>
      </c>
      <c r="D4823" t="s">
        <v>3928</v>
      </c>
      <c r="E4823" t="s">
        <v>3929</v>
      </c>
      <c r="F4823" t="s">
        <v>3931</v>
      </c>
      <c r="G4823" t="s">
        <v>3921</v>
      </c>
      <c r="H4823" t="s">
        <v>3876</v>
      </c>
      <c r="I4823">
        <v>723.69999999999993</v>
      </c>
      <c r="J4823" s="41">
        <v>1.5100000000000001E-2</v>
      </c>
      <c r="K4823" s="42">
        <v>10.927869999999999</v>
      </c>
      <c r="L4823" s="43">
        <v>0.68999999999999984</v>
      </c>
      <c r="M4823" s="42">
        <v>7.5402302999999975</v>
      </c>
      <c r="N4823">
        <v>4</v>
      </c>
      <c r="O4823" s="43">
        <v>172.79999999999998</v>
      </c>
      <c r="P4823" s="42">
        <v>53</v>
      </c>
      <c r="Q4823" s="42">
        <v>14</v>
      </c>
      <c r="R4823" s="42">
        <v>15</v>
      </c>
    </row>
    <row r="4824" spans="1:18" x14ac:dyDescent="0.3">
      <c r="A4824" t="s">
        <v>3923</v>
      </c>
      <c r="B4824" s="17">
        <v>45133</v>
      </c>
      <c r="C4824" t="s">
        <v>543</v>
      </c>
      <c r="D4824" t="s">
        <v>3928</v>
      </c>
      <c r="E4824" t="s">
        <v>3929</v>
      </c>
      <c r="F4824" t="s">
        <v>3931</v>
      </c>
      <c r="G4824" t="s">
        <v>3921</v>
      </c>
      <c r="H4824" t="s">
        <v>3876</v>
      </c>
      <c r="I4824">
        <v>500.29999999999995</v>
      </c>
      <c r="J4824" s="41">
        <v>1.5399999999999997E-2</v>
      </c>
      <c r="K4824" s="42">
        <v>7.7046199999999976</v>
      </c>
      <c r="L4824" s="43">
        <v>0.47150000000000009</v>
      </c>
      <c r="M4824" s="42">
        <v>3.6327283299999995</v>
      </c>
      <c r="N4824">
        <v>1</v>
      </c>
      <c r="O4824" s="43">
        <v>54</v>
      </c>
      <c r="P4824" s="42">
        <v>31</v>
      </c>
      <c r="Q4824" s="42">
        <v>6</v>
      </c>
      <c r="R4824" s="42">
        <v>10.5</v>
      </c>
    </row>
    <row r="4825" spans="1:18" x14ac:dyDescent="0.3">
      <c r="A4825" t="s">
        <v>3923</v>
      </c>
      <c r="B4825" s="17">
        <v>45134</v>
      </c>
      <c r="C4825" t="s">
        <v>543</v>
      </c>
      <c r="D4825" t="s">
        <v>3928</v>
      </c>
      <c r="E4825" t="s">
        <v>3929</v>
      </c>
      <c r="F4825" t="s">
        <v>3931</v>
      </c>
      <c r="G4825" t="s">
        <v>3921</v>
      </c>
      <c r="H4825" t="s">
        <v>3876</v>
      </c>
      <c r="I4825">
        <v>581.09999999999991</v>
      </c>
      <c r="J4825" s="41">
        <v>5.5000000000000005E-3</v>
      </c>
      <c r="K4825" s="42">
        <v>3.1960499999999996</v>
      </c>
      <c r="L4825" s="43">
        <v>1.1039999999999996</v>
      </c>
      <c r="M4825" s="42">
        <v>3.5284391999999984</v>
      </c>
      <c r="N4825">
        <v>3</v>
      </c>
      <c r="O4825" s="43">
        <v>178.79999999999998</v>
      </c>
      <c r="P4825" s="42">
        <v>44</v>
      </c>
      <c r="Q4825" s="42">
        <v>13</v>
      </c>
      <c r="R4825" s="42">
        <v>6</v>
      </c>
    </row>
    <row r="4826" spans="1:18" x14ac:dyDescent="0.3">
      <c r="A4826" t="s">
        <v>3923</v>
      </c>
      <c r="B4826" s="17">
        <v>45135</v>
      </c>
      <c r="C4826" t="s">
        <v>543</v>
      </c>
      <c r="D4826" t="s">
        <v>3928</v>
      </c>
      <c r="E4826" t="s">
        <v>3929</v>
      </c>
      <c r="F4826" t="s">
        <v>3931</v>
      </c>
      <c r="G4826" t="s">
        <v>3921</v>
      </c>
      <c r="H4826" t="s">
        <v>3876</v>
      </c>
      <c r="I4826">
        <v>698.59999999999991</v>
      </c>
      <c r="J4826" s="41">
        <v>6.2000000000000015E-3</v>
      </c>
      <c r="K4826" s="42">
        <v>4.3313200000000007</v>
      </c>
      <c r="L4826" s="43">
        <v>0.49449999999999988</v>
      </c>
      <c r="M4826" s="42">
        <v>2.1418377399999997</v>
      </c>
      <c r="N4826">
        <v>2</v>
      </c>
      <c r="O4826" s="43">
        <v>27.599999999999998</v>
      </c>
      <c r="P4826" s="42">
        <v>78</v>
      </c>
      <c r="Q4826" s="42">
        <v>10</v>
      </c>
      <c r="R4826" s="42">
        <v>7.5</v>
      </c>
    </row>
    <row r="4827" spans="1:18" x14ac:dyDescent="0.3">
      <c r="A4827" t="s">
        <v>3923</v>
      </c>
      <c r="B4827" s="17">
        <v>45136</v>
      </c>
      <c r="C4827" t="s">
        <v>543</v>
      </c>
      <c r="D4827" t="s">
        <v>3928</v>
      </c>
      <c r="E4827" t="s">
        <v>3929</v>
      </c>
      <c r="F4827" t="s">
        <v>3931</v>
      </c>
      <c r="G4827" t="s">
        <v>3921</v>
      </c>
      <c r="H4827" t="s">
        <v>3876</v>
      </c>
      <c r="I4827">
        <v>987.5</v>
      </c>
      <c r="J4827" s="41">
        <v>9.2999999999999992E-3</v>
      </c>
      <c r="K4827" s="42">
        <v>9.1837499999999999</v>
      </c>
      <c r="L4827" s="43">
        <v>0.33350000000000002</v>
      </c>
      <c r="M4827" s="42">
        <v>3.0627806250000003</v>
      </c>
      <c r="N4827">
        <v>2</v>
      </c>
      <c r="O4827" s="43">
        <v>10.799999999999999</v>
      </c>
      <c r="P4827" s="42">
        <v>49</v>
      </c>
      <c r="Q4827" s="42">
        <v>9</v>
      </c>
      <c r="R4827" s="42">
        <v>1.5</v>
      </c>
    </row>
    <row r="4828" spans="1:18" x14ac:dyDescent="0.3">
      <c r="A4828" t="s">
        <v>3923</v>
      </c>
      <c r="B4828" s="17">
        <v>45137</v>
      </c>
      <c r="C4828" t="s">
        <v>543</v>
      </c>
      <c r="D4828" t="s">
        <v>3928</v>
      </c>
      <c r="E4828" t="s">
        <v>3929</v>
      </c>
      <c r="F4828" t="s">
        <v>3931</v>
      </c>
      <c r="G4828" t="s">
        <v>3921</v>
      </c>
      <c r="H4828" t="s">
        <v>3876</v>
      </c>
      <c r="I4828">
        <v>500.29999999999995</v>
      </c>
      <c r="J4828" s="41">
        <v>1.2199999999999999E-2</v>
      </c>
      <c r="K4828" s="42">
        <v>6.1036599999999988</v>
      </c>
      <c r="L4828" s="43">
        <v>0.74749999999999961</v>
      </c>
      <c r="M4828" s="42">
        <v>4.5624858499999963</v>
      </c>
      <c r="N4828">
        <v>5</v>
      </c>
      <c r="O4828" s="43">
        <v>294</v>
      </c>
      <c r="P4828" s="42">
        <v>53</v>
      </c>
      <c r="Q4828" s="42">
        <v>2</v>
      </c>
      <c r="R4828" s="42">
        <v>7.5</v>
      </c>
    </row>
    <row r="4829" spans="1:18" x14ac:dyDescent="0.3">
      <c r="A4829" t="s">
        <v>3923</v>
      </c>
      <c r="B4829" s="17">
        <v>45138</v>
      </c>
      <c r="C4829" t="s">
        <v>543</v>
      </c>
      <c r="D4829" t="s">
        <v>3928</v>
      </c>
      <c r="E4829" t="s">
        <v>3929</v>
      </c>
      <c r="F4829" t="s">
        <v>3931</v>
      </c>
      <c r="G4829" t="s">
        <v>3921</v>
      </c>
      <c r="H4829" t="s">
        <v>3876</v>
      </c>
      <c r="I4829">
        <v>883.69999999999982</v>
      </c>
      <c r="J4829" s="41">
        <v>9.6000000000000009E-3</v>
      </c>
      <c r="K4829" s="42">
        <v>8.4835199999999986</v>
      </c>
      <c r="L4829" s="43">
        <v>0.8049999999999996</v>
      </c>
      <c r="M4829" s="42">
        <v>6.8292335999999958</v>
      </c>
      <c r="N4829">
        <v>4</v>
      </c>
      <c r="O4829" s="43">
        <v>216</v>
      </c>
      <c r="P4829" s="42">
        <v>36</v>
      </c>
      <c r="Q4829" s="42">
        <v>8</v>
      </c>
      <c r="R4829" s="42">
        <v>9</v>
      </c>
    </row>
    <row r="4830" spans="1:18" x14ac:dyDescent="0.3">
      <c r="A4830" t="s">
        <v>3923</v>
      </c>
      <c r="B4830" s="17">
        <v>45139</v>
      </c>
      <c r="C4830" t="s">
        <v>543</v>
      </c>
      <c r="D4830" t="s">
        <v>3928</v>
      </c>
      <c r="E4830" t="s">
        <v>3929</v>
      </c>
      <c r="F4830" t="s">
        <v>3931</v>
      </c>
      <c r="G4830" t="s">
        <v>3921</v>
      </c>
      <c r="H4830" t="s">
        <v>3876</v>
      </c>
      <c r="I4830">
        <v>670.5</v>
      </c>
      <c r="J4830" s="41">
        <v>1.12E-2</v>
      </c>
      <c r="K4830" s="42">
        <v>7.5095999999999998</v>
      </c>
      <c r="L4830" s="43">
        <v>0.10350000000000005</v>
      </c>
      <c r="M4830" s="42">
        <v>0.77724360000000037</v>
      </c>
      <c r="N4830">
        <v>2</v>
      </c>
      <c r="O4830" s="43">
        <v>72</v>
      </c>
      <c r="P4830" s="42">
        <v>41</v>
      </c>
      <c r="Q4830" s="42">
        <v>5</v>
      </c>
      <c r="R4830" s="42">
        <v>1.5</v>
      </c>
    </row>
    <row r="4831" spans="1:18" x14ac:dyDescent="0.3">
      <c r="A4831" t="s">
        <v>3923</v>
      </c>
      <c r="B4831" s="17">
        <v>45140</v>
      </c>
      <c r="C4831" t="s">
        <v>543</v>
      </c>
      <c r="D4831" t="s">
        <v>3928</v>
      </c>
      <c r="E4831" t="s">
        <v>3929</v>
      </c>
      <c r="F4831" t="s">
        <v>3931</v>
      </c>
      <c r="G4831" t="s">
        <v>3921</v>
      </c>
      <c r="H4831" t="s">
        <v>3876</v>
      </c>
      <c r="I4831">
        <v>671.59999999999991</v>
      </c>
      <c r="J4831" s="41">
        <v>1.0600000000000002E-2</v>
      </c>
      <c r="K4831" s="42">
        <v>7.1189600000000004</v>
      </c>
      <c r="L4831" s="43">
        <v>0.9199999999999996</v>
      </c>
      <c r="M4831" s="42">
        <v>6.5494431999999971</v>
      </c>
      <c r="N4831">
        <v>4</v>
      </c>
      <c r="O4831" s="43">
        <v>190.79999999999998</v>
      </c>
      <c r="P4831" s="42">
        <v>66</v>
      </c>
      <c r="Q4831" s="42">
        <v>10</v>
      </c>
      <c r="R4831" s="42">
        <v>6</v>
      </c>
    </row>
    <row r="4832" spans="1:18" x14ac:dyDescent="0.3">
      <c r="A4832" t="s">
        <v>3923</v>
      </c>
      <c r="B4832" s="17">
        <v>45141</v>
      </c>
      <c r="C4832" t="s">
        <v>543</v>
      </c>
      <c r="D4832" t="s">
        <v>3928</v>
      </c>
      <c r="E4832" t="s">
        <v>3929</v>
      </c>
      <c r="F4832" t="s">
        <v>3931</v>
      </c>
      <c r="G4832" t="s">
        <v>3921</v>
      </c>
      <c r="H4832" t="s">
        <v>3876</v>
      </c>
      <c r="I4832">
        <v>304.59999999999991</v>
      </c>
      <c r="J4832" s="41">
        <v>9.7000000000000003E-3</v>
      </c>
      <c r="K4832" s="42">
        <v>2.9546199999999994</v>
      </c>
      <c r="L4832" s="43">
        <v>1.4029999999999998</v>
      </c>
      <c r="M4832" s="42">
        <v>4.1453318599999989</v>
      </c>
      <c r="N4832">
        <v>6</v>
      </c>
      <c r="O4832" s="43">
        <v>331.2</v>
      </c>
      <c r="P4832" s="42">
        <v>36</v>
      </c>
      <c r="Q4832" s="42">
        <v>13</v>
      </c>
      <c r="R4832" s="42">
        <v>6</v>
      </c>
    </row>
    <row r="4833" spans="1:18" x14ac:dyDescent="0.3">
      <c r="A4833" t="s">
        <v>3923</v>
      </c>
      <c r="B4833" s="17">
        <v>45142</v>
      </c>
      <c r="C4833" t="s">
        <v>543</v>
      </c>
      <c r="D4833" t="s">
        <v>3928</v>
      </c>
      <c r="E4833" t="s">
        <v>3929</v>
      </c>
      <c r="F4833" t="s">
        <v>3931</v>
      </c>
      <c r="G4833" t="s">
        <v>3921</v>
      </c>
      <c r="H4833" t="s">
        <v>3876</v>
      </c>
      <c r="I4833">
        <v>1001.3999999999999</v>
      </c>
      <c r="J4833" s="41">
        <v>1.0800000000000001E-2</v>
      </c>
      <c r="K4833" s="42">
        <v>10.815119999999999</v>
      </c>
      <c r="L4833" s="43">
        <v>1.3339999999999999</v>
      </c>
      <c r="M4833" s="42">
        <v>14.427370079999996</v>
      </c>
      <c r="N4833">
        <v>4</v>
      </c>
      <c r="O4833" s="43">
        <v>232.79999999999998</v>
      </c>
      <c r="P4833" s="42">
        <v>34</v>
      </c>
      <c r="Q4833" s="42">
        <v>12</v>
      </c>
      <c r="R4833" s="42">
        <v>7.5</v>
      </c>
    </row>
    <row r="4834" spans="1:18" x14ac:dyDescent="0.3">
      <c r="A4834" t="s">
        <v>3923</v>
      </c>
      <c r="B4834" s="17">
        <v>45143</v>
      </c>
      <c r="C4834" t="s">
        <v>543</v>
      </c>
      <c r="D4834" t="s">
        <v>3928</v>
      </c>
      <c r="E4834" t="s">
        <v>3929</v>
      </c>
      <c r="F4834" t="s">
        <v>3931</v>
      </c>
      <c r="G4834" t="s">
        <v>3921</v>
      </c>
      <c r="H4834" t="s">
        <v>3876</v>
      </c>
      <c r="I4834">
        <v>995.5</v>
      </c>
      <c r="J4834" s="41">
        <v>8.3999999999999977E-3</v>
      </c>
      <c r="K4834" s="42">
        <v>8.3621999999999979</v>
      </c>
      <c r="L4834" s="43">
        <v>1.2304999999999997</v>
      </c>
      <c r="M4834" s="42">
        <v>10.289687099999995</v>
      </c>
      <c r="N4834">
        <v>5</v>
      </c>
      <c r="O4834" s="43">
        <v>110.39999999999999</v>
      </c>
      <c r="P4834" s="42">
        <v>64</v>
      </c>
      <c r="Q4834" s="42">
        <v>3</v>
      </c>
      <c r="R4834" s="42">
        <v>15</v>
      </c>
    </row>
    <row r="4835" spans="1:18" x14ac:dyDescent="0.3">
      <c r="A4835" t="s">
        <v>3923</v>
      </c>
      <c r="B4835" s="17">
        <v>45144</v>
      </c>
      <c r="C4835" t="s">
        <v>543</v>
      </c>
      <c r="D4835" t="s">
        <v>3928</v>
      </c>
      <c r="E4835" t="s">
        <v>3929</v>
      </c>
      <c r="F4835" t="s">
        <v>3931</v>
      </c>
      <c r="G4835" t="s">
        <v>3921</v>
      </c>
      <c r="H4835" t="s">
        <v>3876</v>
      </c>
      <c r="I4835">
        <v>1029.1999999999998</v>
      </c>
      <c r="J4835" s="41">
        <v>6.000000000000001E-3</v>
      </c>
      <c r="K4835" s="42">
        <v>6.1752000000000002</v>
      </c>
      <c r="L4835" s="43">
        <v>0.18400000000000002</v>
      </c>
      <c r="M4835" s="42">
        <v>1.1362368000000003</v>
      </c>
      <c r="N4835">
        <v>4</v>
      </c>
      <c r="O4835" s="43">
        <v>147.6</v>
      </c>
      <c r="P4835" s="42">
        <v>42</v>
      </c>
      <c r="Q4835" s="42">
        <v>15</v>
      </c>
      <c r="R4835" s="42">
        <v>7.5</v>
      </c>
    </row>
    <row r="4836" spans="1:18" x14ac:dyDescent="0.3">
      <c r="A4836" t="s">
        <v>3923</v>
      </c>
      <c r="B4836" s="17">
        <v>45145</v>
      </c>
      <c r="C4836" t="s">
        <v>543</v>
      </c>
      <c r="D4836" t="s">
        <v>3928</v>
      </c>
      <c r="E4836" t="s">
        <v>3929</v>
      </c>
      <c r="F4836" t="s">
        <v>3931</v>
      </c>
      <c r="G4836" t="s">
        <v>3921</v>
      </c>
      <c r="H4836" t="s">
        <v>3876</v>
      </c>
      <c r="I4836">
        <v>559.29999999999995</v>
      </c>
      <c r="J4836" s="41">
        <v>1.11E-2</v>
      </c>
      <c r="K4836" s="42">
        <v>6.2082299999999995</v>
      </c>
      <c r="L4836" s="43">
        <v>0.82799999999999963</v>
      </c>
      <c r="M4836" s="42">
        <v>5.1404144399999971</v>
      </c>
      <c r="N4836">
        <v>5</v>
      </c>
      <c r="O4836" s="43">
        <v>187.2</v>
      </c>
      <c r="P4836" s="42">
        <v>50</v>
      </c>
      <c r="Q4836" s="42">
        <v>14</v>
      </c>
      <c r="R4836" s="42">
        <v>3</v>
      </c>
    </row>
    <row r="4837" spans="1:18" x14ac:dyDescent="0.3">
      <c r="A4837" t="s">
        <v>3923</v>
      </c>
      <c r="B4837" s="17">
        <v>45146</v>
      </c>
      <c r="C4837" t="s">
        <v>543</v>
      </c>
      <c r="D4837" t="s">
        <v>3928</v>
      </c>
      <c r="E4837" t="s">
        <v>3929</v>
      </c>
      <c r="F4837" t="s">
        <v>3931</v>
      </c>
      <c r="G4837" t="s">
        <v>3921</v>
      </c>
      <c r="H4837" t="s">
        <v>3876</v>
      </c>
      <c r="I4837">
        <v>494.4</v>
      </c>
      <c r="J4837" s="41">
        <v>7.1000000000000004E-3</v>
      </c>
      <c r="K4837" s="42">
        <v>3.51024</v>
      </c>
      <c r="L4837" s="43">
        <v>0.60949999999999971</v>
      </c>
      <c r="M4837" s="42">
        <v>2.1394912799999988</v>
      </c>
      <c r="N4837">
        <v>5</v>
      </c>
      <c r="O4837" s="43">
        <v>322.8</v>
      </c>
      <c r="P4837" s="42">
        <v>25</v>
      </c>
      <c r="Q4837" s="42">
        <v>17</v>
      </c>
      <c r="R4837" s="42">
        <v>10.5</v>
      </c>
    </row>
    <row r="4838" spans="1:18" x14ac:dyDescent="0.3">
      <c r="A4838" t="s">
        <v>3923</v>
      </c>
      <c r="B4838" s="17">
        <v>45147</v>
      </c>
      <c r="C4838" t="s">
        <v>543</v>
      </c>
      <c r="D4838" t="s">
        <v>3928</v>
      </c>
      <c r="E4838" t="s">
        <v>3929</v>
      </c>
      <c r="F4838" t="s">
        <v>3931</v>
      </c>
      <c r="G4838" t="s">
        <v>3921</v>
      </c>
      <c r="H4838" t="s">
        <v>3876</v>
      </c>
      <c r="I4838">
        <v>912.89999999999986</v>
      </c>
      <c r="J4838" s="41">
        <v>1.0700000000000001E-2</v>
      </c>
      <c r="K4838" s="42">
        <v>9.7680299999999995</v>
      </c>
      <c r="L4838" s="43">
        <v>1.1154999999999995</v>
      </c>
      <c r="M4838" s="42">
        <v>10.896237464999995</v>
      </c>
      <c r="N4838">
        <v>4</v>
      </c>
      <c r="O4838" s="43">
        <v>266.39999999999998</v>
      </c>
      <c r="P4838" s="42">
        <v>58</v>
      </c>
      <c r="Q4838" s="42">
        <v>2</v>
      </c>
      <c r="R4838" s="42">
        <v>3</v>
      </c>
    </row>
    <row r="4839" spans="1:18" x14ac:dyDescent="0.3">
      <c r="A4839" t="s">
        <v>3923</v>
      </c>
      <c r="B4839" s="17">
        <v>45148</v>
      </c>
      <c r="C4839" t="s">
        <v>543</v>
      </c>
      <c r="D4839" t="s">
        <v>3928</v>
      </c>
      <c r="E4839" t="s">
        <v>3929</v>
      </c>
      <c r="F4839" t="s">
        <v>3931</v>
      </c>
      <c r="G4839" t="s">
        <v>3921</v>
      </c>
      <c r="H4839" t="s">
        <v>3876</v>
      </c>
      <c r="I4839">
        <v>689.19999999999993</v>
      </c>
      <c r="J4839" s="41">
        <v>1.03E-2</v>
      </c>
      <c r="K4839" s="42">
        <v>7.0987599999999995</v>
      </c>
      <c r="L4839" s="43">
        <v>1.5524999999999995</v>
      </c>
      <c r="M4839" s="42">
        <v>11.020824899999996</v>
      </c>
      <c r="N4839">
        <v>2</v>
      </c>
      <c r="O4839" s="43">
        <v>36</v>
      </c>
      <c r="P4839" s="42">
        <v>25</v>
      </c>
      <c r="Q4839" s="42">
        <v>6</v>
      </c>
      <c r="R4839" s="42">
        <v>4.5</v>
      </c>
    </row>
    <row r="4840" spans="1:18" x14ac:dyDescent="0.3">
      <c r="A4840" t="s">
        <v>3923</v>
      </c>
      <c r="B4840" s="17">
        <v>45149</v>
      </c>
      <c r="C4840" t="s">
        <v>543</v>
      </c>
      <c r="D4840" t="s">
        <v>3928</v>
      </c>
      <c r="E4840" t="s">
        <v>3929</v>
      </c>
      <c r="F4840" t="s">
        <v>3931</v>
      </c>
      <c r="G4840" t="s">
        <v>3921</v>
      </c>
      <c r="H4840" t="s">
        <v>3876</v>
      </c>
      <c r="I4840">
        <v>499.59999999999991</v>
      </c>
      <c r="J4840" s="41">
        <v>1.26E-2</v>
      </c>
      <c r="K4840" s="42">
        <v>6.2949599999999988</v>
      </c>
      <c r="L4840" s="43">
        <v>0.28750000000000003</v>
      </c>
      <c r="M4840" s="42">
        <v>1.8098009999999998</v>
      </c>
      <c r="N4840">
        <v>3</v>
      </c>
      <c r="O4840" s="43">
        <v>147.6</v>
      </c>
      <c r="P4840" s="42">
        <v>65</v>
      </c>
      <c r="Q4840" s="42">
        <v>4</v>
      </c>
      <c r="R4840" s="42">
        <v>10.5</v>
      </c>
    </row>
    <row r="4841" spans="1:18" x14ac:dyDescent="0.3">
      <c r="A4841" t="s">
        <v>3923</v>
      </c>
      <c r="B4841" s="17">
        <v>45150</v>
      </c>
      <c r="C4841" t="s">
        <v>543</v>
      </c>
      <c r="D4841" t="s">
        <v>3928</v>
      </c>
      <c r="E4841" t="s">
        <v>3929</v>
      </c>
      <c r="F4841" t="s">
        <v>3931</v>
      </c>
      <c r="G4841" t="s">
        <v>3921</v>
      </c>
      <c r="H4841" t="s">
        <v>3876</v>
      </c>
      <c r="I4841">
        <v>492.69999999999993</v>
      </c>
      <c r="J4841" s="41">
        <v>7.7000000000000002E-3</v>
      </c>
      <c r="K4841" s="42">
        <v>3.7937899999999996</v>
      </c>
      <c r="L4841" s="43">
        <v>1.4144999999999999</v>
      </c>
      <c r="M4841" s="42">
        <v>5.3663159549999992</v>
      </c>
      <c r="N4841">
        <v>2</v>
      </c>
      <c r="O4841" s="43">
        <v>19.2</v>
      </c>
      <c r="P4841" s="42">
        <v>67</v>
      </c>
      <c r="Q4841" s="42">
        <v>6</v>
      </c>
      <c r="R4841" s="42">
        <v>10.5</v>
      </c>
    </row>
    <row r="4842" spans="1:18" x14ac:dyDescent="0.3">
      <c r="A4842" t="s">
        <v>3923</v>
      </c>
      <c r="B4842" s="17">
        <v>45151</v>
      </c>
      <c r="C4842" t="s">
        <v>543</v>
      </c>
      <c r="D4842" t="s">
        <v>3928</v>
      </c>
      <c r="E4842" t="s">
        <v>3929</v>
      </c>
      <c r="F4842" t="s">
        <v>3931</v>
      </c>
      <c r="G4842" t="s">
        <v>3921</v>
      </c>
      <c r="H4842" t="s">
        <v>3876</v>
      </c>
      <c r="I4842">
        <v>911.39999999999986</v>
      </c>
      <c r="J4842" s="41">
        <v>7.6E-3</v>
      </c>
      <c r="K4842" s="42">
        <v>6.926639999999999</v>
      </c>
      <c r="L4842" s="43">
        <v>1.0119999999999996</v>
      </c>
      <c r="M4842" s="42">
        <v>7.0097596799999957</v>
      </c>
      <c r="N4842">
        <v>6</v>
      </c>
      <c r="O4842" s="43">
        <v>481.2</v>
      </c>
      <c r="P4842" s="42">
        <v>79</v>
      </c>
      <c r="Q4842" s="42">
        <v>0</v>
      </c>
      <c r="R4842" s="42">
        <v>3</v>
      </c>
    </row>
    <row r="4843" spans="1:18" x14ac:dyDescent="0.3">
      <c r="A4843" t="s">
        <v>3923</v>
      </c>
      <c r="B4843" s="17">
        <v>45152</v>
      </c>
      <c r="C4843" t="s">
        <v>543</v>
      </c>
      <c r="D4843" t="s">
        <v>3928</v>
      </c>
      <c r="E4843" t="s">
        <v>3929</v>
      </c>
      <c r="F4843" t="s">
        <v>3931</v>
      </c>
      <c r="G4843" t="s">
        <v>3921</v>
      </c>
      <c r="H4843" t="s">
        <v>3876</v>
      </c>
      <c r="I4843">
        <v>618.9</v>
      </c>
      <c r="J4843" s="41">
        <v>9.3999999999999986E-3</v>
      </c>
      <c r="K4843" s="42">
        <v>5.8176599999999992</v>
      </c>
      <c r="L4843" s="43">
        <v>1.4834999999999994</v>
      </c>
      <c r="M4843" s="42">
        <v>8.6304986099999947</v>
      </c>
      <c r="N4843">
        <v>3</v>
      </c>
      <c r="O4843" s="43">
        <v>156</v>
      </c>
      <c r="P4843" s="42">
        <v>68</v>
      </c>
      <c r="Q4843" s="42">
        <v>7</v>
      </c>
      <c r="R4843" s="42">
        <v>3</v>
      </c>
    </row>
    <row r="4844" spans="1:18" x14ac:dyDescent="0.3">
      <c r="A4844" t="s">
        <v>3923</v>
      </c>
      <c r="B4844" s="17">
        <v>45153</v>
      </c>
      <c r="C4844" t="s">
        <v>543</v>
      </c>
      <c r="D4844" t="s">
        <v>3928</v>
      </c>
      <c r="E4844" t="s">
        <v>3929</v>
      </c>
      <c r="F4844" t="s">
        <v>3931</v>
      </c>
      <c r="G4844" t="s">
        <v>3921</v>
      </c>
      <c r="H4844" t="s">
        <v>3876</v>
      </c>
      <c r="I4844">
        <v>863.7</v>
      </c>
      <c r="J4844" s="41">
        <v>1.55E-2</v>
      </c>
      <c r="K4844" s="42">
        <v>13.387350000000001</v>
      </c>
      <c r="L4844" s="43">
        <v>0.35650000000000004</v>
      </c>
      <c r="M4844" s="42">
        <v>4.7725902750000007</v>
      </c>
      <c r="N4844">
        <v>6</v>
      </c>
      <c r="O4844" s="43">
        <v>268.8</v>
      </c>
      <c r="P4844" s="42">
        <v>38</v>
      </c>
      <c r="Q4844" s="42">
        <v>8</v>
      </c>
      <c r="R4844" s="42">
        <v>3</v>
      </c>
    </row>
    <row r="4845" spans="1:18" x14ac:dyDescent="0.3">
      <c r="A4845" t="s">
        <v>3923</v>
      </c>
      <c r="B4845" s="17">
        <v>45154</v>
      </c>
      <c r="C4845" t="s">
        <v>543</v>
      </c>
      <c r="D4845" t="s">
        <v>3928</v>
      </c>
      <c r="E4845" t="s">
        <v>3929</v>
      </c>
      <c r="F4845" t="s">
        <v>3931</v>
      </c>
      <c r="G4845" t="s">
        <v>3921</v>
      </c>
      <c r="H4845" t="s">
        <v>3876</v>
      </c>
      <c r="I4845">
        <v>1103.1999999999998</v>
      </c>
      <c r="J4845" s="41">
        <v>7.1999999999999998E-3</v>
      </c>
      <c r="K4845" s="42">
        <v>7.9430399999999981</v>
      </c>
      <c r="L4845" s="43">
        <v>0.71299999999999986</v>
      </c>
      <c r="M4845" s="42">
        <v>5.6633875199999979</v>
      </c>
      <c r="N4845">
        <v>4</v>
      </c>
      <c r="O4845" s="43">
        <v>315.59999999999997</v>
      </c>
      <c r="P4845" s="42">
        <v>45</v>
      </c>
      <c r="Q4845" s="42">
        <v>16</v>
      </c>
      <c r="R4845" s="42">
        <v>1.5</v>
      </c>
    </row>
    <row r="4846" spans="1:18" x14ac:dyDescent="0.3">
      <c r="A4846" t="s">
        <v>3923</v>
      </c>
      <c r="B4846" s="17">
        <v>45155</v>
      </c>
      <c r="C4846" t="s">
        <v>543</v>
      </c>
      <c r="D4846" t="s">
        <v>3928</v>
      </c>
      <c r="E4846" t="s">
        <v>3929</v>
      </c>
      <c r="F4846" t="s">
        <v>3931</v>
      </c>
      <c r="G4846" t="s">
        <v>3921</v>
      </c>
      <c r="H4846" t="s">
        <v>3876</v>
      </c>
      <c r="I4846">
        <v>358.29999999999995</v>
      </c>
      <c r="J4846" s="41">
        <v>1.1600000000000003E-2</v>
      </c>
      <c r="K4846" s="42">
        <v>4.1562800000000006</v>
      </c>
      <c r="L4846" s="43">
        <v>1.3914999999999995</v>
      </c>
      <c r="M4846" s="42">
        <v>5.7834636199999991</v>
      </c>
      <c r="N4846">
        <v>7</v>
      </c>
      <c r="O4846" s="43">
        <v>462</v>
      </c>
      <c r="P4846" s="42">
        <v>26</v>
      </c>
      <c r="Q4846" s="42">
        <v>2</v>
      </c>
      <c r="R4846" s="42">
        <v>1.5</v>
      </c>
    </row>
    <row r="4847" spans="1:18" x14ac:dyDescent="0.3">
      <c r="A4847" t="s">
        <v>3923</v>
      </c>
      <c r="B4847" s="17">
        <v>45156</v>
      </c>
      <c r="C4847" t="s">
        <v>543</v>
      </c>
      <c r="D4847" t="s">
        <v>3928</v>
      </c>
      <c r="E4847" t="s">
        <v>3929</v>
      </c>
      <c r="F4847" t="s">
        <v>3931</v>
      </c>
      <c r="G4847" t="s">
        <v>3921</v>
      </c>
      <c r="H4847" t="s">
        <v>3876</v>
      </c>
      <c r="I4847">
        <v>537</v>
      </c>
      <c r="J4847" s="41">
        <v>9.7000000000000003E-3</v>
      </c>
      <c r="K4847" s="42">
        <v>5.2088999999999999</v>
      </c>
      <c r="L4847" s="43">
        <v>1.5294999999999994</v>
      </c>
      <c r="M4847" s="42">
        <v>7.9670125499999971</v>
      </c>
      <c r="N4847">
        <v>6</v>
      </c>
      <c r="O4847" s="43">
        <v>273.59999999999997</v>
      </c>
      <c r="P4847" s="42">
        <v>24</v>
      </c>
      <c r="Q4847" s="42">
        <v>5</v>
      </c>
      <c r="R4847" s="42">
        <v>10.5</v>
      </c>
    </row>
    <row r="4848" spans="1:18" x14ac:dyDescent="0.3">
      <c r="A4848" t="s">
        <v>3923</v>
      </c>
      <c r="B4848" s="17">
        <v>45157</v>
      </c>
      <c r="C4848" t="s">
        <v>543</v>
      </c>
      <c r="D4848" t="s">
        <v>3928</v>
      </c>
      <c r="E4848" t="s">
        <v>3929</v>
      </c>
      <c r="F4848" t="s">
        <v>3931</v>
      </c>
      <c r="G4848" t="s">
        <v>3921</v>
      </c>
      <c r="H4848" t="s">
        <v>3876</v>
      </c>
      <c r="I4848">
        <v>472.9</v>
      </c>
      <c r="J4848" s="41">
        <v>5.1000000000000012E-3</v>
      </c>
      <c r="K4848" s="42">
        <v>2.4117900000000003</v>
      </c>
      <c r="L4848" s="43">
        <v>0.26450000000000001</v>
      </c>
      <c r="M4848" s="42">
        <v>0.63791845500000011</v>
      </c>
      <c r="N4848">
        <v>2</v>
      </c>
      <c r="O4848" s="43">
        <v>97.2</v>
      </c>
      <c r="P4848" s="42">
        <v>61</v>
      </c>
      <c r="Q4848" s="42">
        <v>8</v>
      </c>
      <c r="R4848" s="42">
        <v>3</v>
      </c>
    </row>
    <row r="4849" spans="1:18" x14ac:dyDescent="0.3">
      <c r="A4849" t="s">
        <v>3923</v>
      </c>
      <c r="B4849" s="17">
        <v>45158</v>
      </c>
      <c r="C4849" t="s">
        <v>543</v>
      </c>
      <c r="D4849" t="s">
        <v>3928</v>
      </c>
      <c r="E4849" t="s">
        <v>3929</v>
      </c>
      <c r="F4849" t="s">
        <v>3931</v>
      </c>
      <c r="G4849" t="s">
        <v>3921</v>
      </c>
      <c r="H4849" t="s">
        <v>3876</v>
      </c>
      <c r="I4849">
        <v>790.2</v>
      </c>
      <c r="J4849" s="41">
        <v>9.7000000000000003E-3</v>
      </c>
      <c r="K4849" s="42">
        <v>7.6649400000000005</v>
      </c>
      <c r="L4849" s="43">
        <v>1.0349999999999997</v>
      </c>
      <c r="M4849" s="42">
        <v>7.9332128999999982</v>
      </c>
      <c r="N4849">
        <v>2</v>
      </c>
      <c r="O4849" s="43">
        <v>112.8</v>
      </c>
      <c r="P4849" s="42">
        <v>64</v>
      </c>
      <c r="Q4849" s="42">
        <v>1</v>
      </c>
      <c r="R4849" s="42">
        <v>9</v>
      </c>
    </row>
    <row r="4850" spans="1:18" x14ac:dyDescent="0.3">
      <c r="A4850" t="s">
        <v>3923</v>
      </c>
      <c r="B4850" s="17">
        <v>45159</v>
      </c>
      <c r="C4850" t="s">
        <v>543</v>
      </c>
      <c r="D4850" t="s">
        <v>3928</v>
      </c>
      <c r="E4850" t="s">
        <v>3929</v>
      </c>
      <c r="F4850" t="s">
        <v>3931</v>
      </c>
      <c r="G4850" t="s">
        <v>3921</v>
      </c>
      <c r="H4850" t="s">
        <v>3876</v>
      </c>
      <c r="I4850">
        <v>680.5</v>
      </c>
      <c r="J4850" s="41">
        <v>1.4500000000000002E-2</v>
      </c>
      <c r="K4850" s="42">
        <v>9.8672500000000021</v>
      </c>
      <c r="L4850" s="43">
        <v>1.3684999999999998</v>
      </c>
      <c r="M4850" s="42">
        <v>13.503331625000001</v>
      </c>
      <c r="N4850">
        <v>5</v>
      </c>
      <c r="O4850" s="43">
        <v>296.39999999999998</v>
      </c>
      <c r="P4850" s="42">
        <v>61</v>
      </c>
      <c r="Q4850" s="42">
        <v>12</v>
      </c>
      <c r="R4850" s="42">
        <v>6</v>
      </c>
    </row>
    <row r="4851" spans="1:18" x14ac:dyDescent="0.3">
      <c r="A4851" t="s">
        <v>3923</v>
      </c>
      <c r="B4851" s="17">
        <v>45160</v>
      </c>
      <c r="C4851" t="s">
        <v>543</v>
      </c>
      <c r="D4851" t="s">
        <v>3928</v>
      </c>
      <c r="E4851" t="s">
        <v>3929</v>
      </c>
      <c r="F4851" t="s">
        <v>3931</v>
      </c>
      <c r="G4851" t="s">
        <v>3921</v>
      </c>
      <c r="H4851" t="s">
        <v>3876</v>
      </c>
      <c r="I4851">
        <v>731.69999999999982</v>
      </c>
      <c r="J4851" s="41">
        <v>1.41E-2</v>
      </c>
      <c r="K4851" s="42">
        <v>10.316969999999998</v>
      </c>
      <c r="L4851" s="43">
        <v>1.0119999999999998</v>
      </c>
      <c r="M4851" s="42">
        <v>10.440773639999996</v>
      </c>
      <c r="N4851">
        <v>6</v>
      </c>
      <c r="O4851" s="43">
        <v>224.4</v>
      </c>
      <c r="P4851" s="42">
        <v>45</v>
      </c>
      <c r="Q4851" s="42">
        <v>5</v>
      </c>
      <c r="R4851" s="42">
        <v>3</v>
      </c>
    </row>
    <row r="4852" spans="1:18" x14ac:dyDescent="0.3">
      <c r="A4852" t="s">
        <v>3923</v>
      </c>
      <c r="B4852" s="17">
        <v>45161</v>
      </c>
      <c r="C4852" t="s">
        <v>543</v>
      </c>
      <c r="D4852" t="s">
        <v>3928</v>
      </c>
      <c r="E4852" t="s">
        <v>3929</v>
      </c>
      <c r="F4852" t="s">
        <v>3931</v>
      </c>
      <c r="G4852" t="s">
        <v>3921</v>
      </c>
      <c r="H4852" t="s">
        <v>3876</v>
      </c>
      <c r="I4852">
        <v>722.49999999999989</v>
      </c>
      <c r="J4852" s="41">
        <v>1.03E-2</v>
      </c>
      <c r="K4852" s="42">
        <v>7.441749999999999</v>
      </c>
      <c r="L4852" s="43">
        <v>0.26450000000000001</v>
      </c>
      <c r="M4852" s="42">
        <v>1.9683428749999998</v>
      </c>
      <c r="N4852">
        <v>1</v>
      </c>
      <c r="O4852" s="43">
        <v>13.2</v>
      </c>
      <c r="P4852" s="42">
        <v>25</v>
      </c>
      <c r="Q4852" s="42">
        <v>13</v>
      </c>
      <c r="R4852" s="42">
        <v>9</v>
      </c>
    </row>
    <row r="4853" spans="1:18" x14ac:dyDescent="0.3">
      <c r="A4853" t="s">
        <v>3923</v>
      </c>
      <c r="B4853" s="17">
        <v>45162</v>
      </c>
      <c r="C4853" t="s">
        <v>543</v>
      </c>
      <c r="D4853" t="s">
        <v>3928</v>
      </c>
      <c r="E4853" t="s">
        <v>3929</v>
      </c>
      <c r="F4853" t="s">
        <v>3931</v>
      </c>
      <c r="G4853" t="s">
        <v>3921</v>
      </c>
      <c r="H4853" t="s">
        <v>3876</v>
      </c>
      <c r="I4853">
        <v>856.89999999999986</v>
      </c>
      <c r="J4853" s="41">
        <v>1.2699999999999999E-2</v>
      </c>
      <c r="K4853" s="42">
        <v>10.882629999999997</v>
      </c>
      <c r="L4853" s="43">
        <v>0.18400000000000002</v>
      </c>
      <c r="M4853" s="42">
        <v>2.0024039199999999</v>
      </c>
      <c r="N4853">
        <v>7</v>
      </c>
      <c r="O4853" s="43">
        <v>298.8</v>
      </c>
      <c r="P4853" s="42">
        <v>53</v>
      </c>
      <c r="Q4853" s="42">
        <v>16</v>
      </c>
      <c r="R4853" s="42">
        <v>7.5</v>
      </c>
    </row>
    <row r="4854" spans="1:18" x14ac:dyDescent="0.3">
      <c r="A4854" t="s">
        <v>3923</v>
      </c>
      <c r="B4854" s="17">
        <v>45163</v>
      </c>
      <c r="C4854" t="s">
        <v>543</v>
      </c>
      <c r="D4854" t="s">
        <v>3928</v>
      </c>
      <c r="E4854" t="s">
        <v>3929</v>
      </c>
      <c r="F4854" t="s">
        <v>3931</v>
      </c>
      <c r="G4854" t="s">
        <v>3921</v>
      </c>
      <c r="H4854" t="s">
        <v>3876</v>
      </c>
      <c r="I4854">
        <v>538.59999999999991</v>
      </c>
      <c r="J4854" s="41">
        <v>1.1199999999999998E-2</v>
      </c>
      <c r="K4854" s="42">
        <v>6.0323199999999977</v>
      </c>
      <c r="L4854" s="43">
        <v>0.33350000000000002</v>
      </c>
      <c r="M4854" s="42">
        <v>2.0117787199999992</v>
      </c>
      <c r="N4854">
        <v>4</v>
      </c>
      <c r="O4854" s="43">
        <v>243.6</v>
      </c>
      <c r="P4854" s="42">
        <v>84</v>
      </c>
      <c r="Q4854" s="42">
        <v>10</v>
      </c>
      <c r="R4854" s="42">
        <v>0</v>
      </c>
    </row>
    <row r="4855" spans="1:18" x14ac:dyDescent="0.3">
      <c r="A4855" t="s">
        <v>3923</v>
      </c>
      <c r="B4855" s="17">
        <v>45164</v>
      </c>
      <c r="C4855" t="s">
        <v>543</v>
      </c>
      <c r="D4855" t="s">
        <v>3928</v>
      </c>
      <c r="E4855" t="s">
        <v>3929</v>
      </c>
      <c r="F4855" t="s">
        <v>3931</v>
      </c>
      <c r="G4855" t="s">
        <v>3921</v>
      </c>
      <c r="H4855" t="s">
        <v>3876</v>
      </c>
      <c r="I4855">
        <v>721.69999999999982</v>
      </c>
      <c r="J4855" s="41">
        <v>6.5999999999999991E-3</v>
      </c>
      <c r="K4855" s="42">
        <v>4.7632199999999978</v>
      </c>
      <c r="L4855" s="43">
        <v>1.4144999999999996</v>
      </c>
      <c r="M4855" s="42">
        <v>6.7375746899999953</v>
      </c>
      <c r="N4855">
        <v>6</v>
      </c>
      <c r="O4855" s="43">
        <v>453.59999999999997</v>
      </c>
      <c r="P4855" s="42">
        <v>58</v>
      </c>
      <c r="Q4855" s="42">
        <v>8</v>
      </c>
      <c r="R4855" s="42">
        <v>15</v>
      </c>
    </row>
    <row r="4856" spans="1:18" x14ac:dyDescent="0.3">
      <c r="A4856" t="s">
        <v>3923</v>
      </c>
      <c r="B4856" s="17">
        <v>45165</v>
      </c>
      <c r="C4856" t="s">
        <v>543</v>
      </c>
      <c r="D4856" t="s">
        <v>3928</v>
      </c>
      <c r="E4856" t="s">
        <v>3929</v>
      </c>
      <c r="F4856" t="s">
        <v>3931</v>
      </c>
      <c r="G4856" t="s">
        <v>3921</v>
      </c>
      <c r="H4856" t="s">
        <v>3876</v>
      </c>
      <c r="I4856">
        <v>718.69999999999993</v>
      </c>
      <c r="J4856" s="41">
        <v>8.2999999999999984E-3</v>
      </c>
      <c r="K4856" s="42">
        <v>5.9652099999999981</v>
      </c>
      <c r="L4856" s="43">
        <v>0.34500000000000003</v>
      </c>
      <c r="M4856" s="42">
        <v>2.0579974499999993</v>
      </c>
      <c r="N4856">
        <v>5</v>
      </c>
      <c r="O4856" s="43">
        <v>249.6</v>
      </c>
      <c r="P4856" s="42">
        <v>62</v>
      </c>
      <c r="Q4856" s="42">
        <v>13</v>
      </c>
      <c r="R4856" s="42">
        <v>13.5</v>
      </c>
    </row>
    <row r="4857" spans="1:18" x14ac:dyDescent="0.3">
      <c r="A4857" t="s">
        <v>3923</v>
      </c>
      <c r="B4857" s="17">
        <v>45166</v>
      </c>
      <c r="C4857" t="s">
        <v>543</v>
      </c>
      <c r="D4857" t="s">
        <v>3928</v>
      </c>
      <c r="E4857" t="s">
        <v>3929</v>
      </c>
      <c r="F4857" t="s">
        <v>3931</v>
      </c>
      <c r="G4857" t="s">
        <v>3921</v>
      </c>
      <c r="H4857" t="s">
        <v>3876</v>
      </c>
      <c r="I4857">
        <v>760.19999999999993</v>
      </c>
      <c r="J4857" s="41">
        <v>1.4399999999999998E-2</v>
      </c>
      <c r="K4857" s="42">
        <v>10.946879999999997</v>
      </c>
      <c r="L4857" s="43">
        <v>0.94299999999999962</v>
      </c>
      <c r="M4857" s="42">
        <v>10.322907839999992</v>
      </c>
      <c r="N4857">
        <v>1</v>
      </c>
      <c r="O4857" s="43">
        <v>31.2</v>
      </c>
      <c r="P4857" s="42">
        <v>26</v>
      </c>
      <c r="Q4857" s="42">
        <v>2</v>
      </c>
      <c r="R4857" s="42">
        <v>3</v>
      </c>
    </row>
    <row r="4858" spans="1:18" x14ac:dyDescent="0.3">
      <c r="A4858" t="s">
        <v>3923</v>
      </c>
      <c r="B4858" s="17">
        <v>45167</v>
      </c>
      <c r="C4858" t="s">
        <v>543</v>
      </c>
      <c r="D4858" t="s">
        <v>3928</v>
      </c>
      <c r="E4858" t="s">
        <v>3929</v>
      </c>
      <c r="F4858" t="s">
        <v>3931</v>
      </c>
      <c r="G4858" t="s">
        <v>3921</v>
      </c>
      <c r="H4858" t="s">
        <v>3876</v>
      </c>
      <c r="I4858">
        <v>1217</v>
      </c>
      <c r="J4858" s="41">
        <v>1.15E-2</v>
      </c>
      <c r="K4858" s="42">
        <v>13.9955</v>
      </c>
      <c r="L4858" s="43">
        <v>1.0924999999999998</v>
      </c>
      <c r="M4858" s="42">
        <v>15.290083749999997</v>
      </c>
      <c r="N4858">
        <v>4</v>
      </c>
      <c r="O4858" s="43">
        <v>205.2</v>
      </c>
      <c r="P4858" s="42">
        <v>59</v>
      </c>
      <c r="Q4858" s="42">
        <v>4</v>
      </c>
      <c r="R4858" s="42">
        <v>1.5</v>
      </c>
    </row>
    <row r="4859" spans="1:18" x14ac:dyDescent="0.3">
      <c r="A4859" t="s">
        <v>3923</v>
      </c>
      <c r="B4859" s="17">
        <v>45168</v>
      </c>
      <c r="C4859" t="s">
        <v>543</v>
      </c>
      <c r="D4859" t="s">
        <v>3928</v>
      </c>
      <c r="E4859" t="s">
        <v>3929</v>
      </c>
      <c r="F4859" t="s">
        <v>3931</v>
      </c>
      <c r="G4859" t="s">
        <v>3921</v>
      </c>
      <c r="H4859" t="s">
        <v>3876</v>
      </c>
      <c r="I4859">
        <v>709.19999999999993</v>
      </c>
      <c r="J4859" s="41">
        <v>1.6E-2</v>
      </c>
      <c r="K4859" s="42">
        <v>11.347199999999999</v>
      </c>
      <c r="L4859" s="43">
        <v>1.4489999999999996</v>
      </c>
      <c r="M4859" s="42">
        <v>16.442092799999994</v>
      </c>
      <c r="N4859">
        <v>5</v>
      </c>
      <c r="O4859" s="43">
        <v>237.6</v>
      </c>
      <c r="P4859" s="42">
        <v>26</v>
      </c>
      <c r="Q4859" s="42">
        <v>8</v>
      </c>
      <c r="R4859" s="42">
        <v>7.5</v>
      </c>
    </row>
    <row r="4860" spans="1:18" x14ac:dyDescent="0.3">
      <c r="A4860" t="s">
        <v>3923</v>
      </c>
      <c r="B4860" s="17">
        <v>45169</v>
      </c>
      <c r="C4860" t="s">
        <v>543</v>
      </c>
      <c r="D4860" t="s">
        <v>3928</v>
      </c>
      <c r="E4860" t="s">
        <v>3929</v>
      </c>
      <c r="F4860" t="s">
        <v>3931</v>
      </c>
      <c r="G4860" t="s">
        <v>3921</v>
      </c>
      <c r="H4860" t="s">
        <v>3876</v>
      </c>
      <c r="I4860">
        <v>599.29999999999995</v>
      </c>
      <c r="J4860" s="41">
        <v>1.1000000000000001E-2</v>
      </c>
      <c r="K4860" s="42">
        <v>6.5922999999999998</v>
      </c>
      <c r="L4860" s="43">
        <v>0.4830000000000001</v>
      </c>
      <c r="M4860" s="42">
        <v>3.1840809000000005</v>
      </c>
      <c r="N4860">
        <v>2</v>
      </c>
      <c r="O4860" s="43">
        <v>10.799999999999999</v>
      </c>
      <c r="P4860" s="42">
        <v>58</v>
      </c>
      <c r="Q4860" s="42">
        <v>5</v>
      </c>
      <c r="R4860" s="42">
        <v>6</v>
      </c>
    </row>
    <row r="4861" spans="1:18" x14ac:dyDescent="0.3">
      <c r="A4861" t="s">
        <v>3924</v>
      </c>
      <c r="B4861" s="17">
        <v>45170</v>
      </c>
      <c r="C4861" t="s">
        <v>543</v>
      </c>
      <c r="D4861" t="s">
        <v>3928</v>
      </c>
      <c r="E4861" t="s">
        <v>3929</v>
      </c>
      <c r="F4861" t="s">
        <v>3931</v>
      </c>
      <c r="G4861" t="s">
        <v>3921</v>
      </c>
      <c r="H4861" t="s">
        <v>3876</v>
      </c>
      <c r="I4861">
        <v>964</v>
      </c>
      <c r="J4861" s="41">
        <v>1.1199999999999998E-2</v>
      </c>
      <c r="K4861" s="42">
        <v>10.796799999999998</v>
      </c>
      <c r="L4861" s="43">
        <v>0.11500000000000002</v>
      </c>
      <c r="M4861" s="42">
        <v>1.2416319999999998</v>
      </c>
      <c r="N4861">
        <v>7</v>
      </c>
      <c r="O4861" s="43">
        <v>439.2</v>
      </c>
      <c r="P4861" s="42">
        <v>84</v>
      </c>
      <c r="Q4861" s="42">
        <v>16</v>
      </c>
      <c r="R4861" s="42">
        <v>7.5</v>
      </c>
    </row>
    <row r="4862" spans="1:18" x14ac:dyDescent="0.3">
      <c r="A4862" t="s">
        <v>3924</v>
      </c>
      <c r="B4862" s="17">
        <v>45171</v>
      </c>
      <c r="C4862" t="s">
        <v>543</v>
      </c>
      <c r="D4862" t="s">
        <v>3928</v>
      </c>
      <c r="E4862" t="s">
        <v>3929</v>
      </c>
      <c r="F4862" t="s">
        <v>3931</v>
      </c>
      <c r="G4862" t="s">
        <v>3921</v>
      </c>
      <c r="H4862" t="s">
        <v>3876</v>
      </c>
      <c r="I4862">
        <v>1504</v>
      </c>
      <c r="J4862" s="41">
        <v>1.1799999999999998E-2</v>
      </c>
      <c r="K4862" s="42">
        <v>17.747199999999996</v>
      </c>
      <c r="L4862" s="43">
        <v>0.59799999999999975</v>
      </c>
      <c r="M4862" s="42">
        <v>10.612825599999994</v>
      </c>
      <c r="N4862">
        <v>5</v>
      </c>
      <c r="O4862" s="43">
        <v>393.59999999999997</v>
      </c>
      <c r="P4862" s="42">
        <v>38</v>
      </c>
      <c r="Q4862" s="42">
        <v>17</v>
      </c>
      <c r="R4862" s="42">
        <v>6</v>
      </c>
    </row>
    <row r="4863" spans="1:18" x14ac:dyDescent="0.3">
      <c r="A4863" t="s">
        <v>3924</v>
      </c>
      <c r="B4863" s="17">
        <v>45172</v>
      </c>
      <c r="C4863" t="s">
        <v>543</v>
      </c>
      <c r="D4863" t="s">
        <v>3928</v>
      </c>
      <c r="E4863" t="s">
        <v>3929</v>
      </c>
      <c r="F4863" t="s">
        <v>3931</v>
      </c>
      <c r="G4863" t="s">
        <v>3921</v>
      </c>
      <c r="H4863" t="s">
        <v>3876</v>
      </c>
      <c r="I4863">
        <v>1066</v>
      </c>
      <c r="J4863" s="41">
        <v>1.3099999999999997E-2</v>
      </c>
      <c r="K4863" s="42">
        <v>13.964599999999997</v>
      </c>
      <c r="L4863" s="43">
        <v>0.71299999999999963</v>
      </c>
      <c r="M4863" s="42">
        <v>9.9567597999999933</v>
      </c>
      <c r="N4863">
        <v>9</v>
      </c>
      <c r="O4863" s="43">
        <v>625.19999999999993</v>
      </c>
      <c r="P4863" s="42">
        <v>58</v>
      </c>
      <c r="Q4863" s="42">
        <v>18</v>
      </c>
      <c r="R4863" s="42">
        <v>7.5</v>
      </c>
    </row>
    <row r="4864" spans="1:18" x14ac:dyDescent="0.3">
      <c r="A4864" t="s">
        <v>3924</v>
      </c>
      <c r="B4864" s="17">
        <v>45173</v>
      </c>
      <c r="C4864" t="s">
        <v>543</v>
      </c>
      <c r="D4864" t="s">
        <v>3928</v>
      </c>
      <c r="E4864" t="s">
        <v>3929</v>
      </c>
      <c r="F4864" t="s">
        <v>3931</v>
      </c>
      <c r="G4864" t="s">
        <v>3921</v>
      </c>
      <c r="H4864" t="s">
        <v>3876</v>
      </c>
      <c r="I4864">
        <v>1283</v>
      </c>
      <c r="J4864" s="41">
        <v>1.32E-2</v>
      </c>
      <c r="K4864" s="42">
        <v>16.935600000000001</v>
      </c>
      <c r="L4864" s="43">
        <v>1.2304999999999997</v>
      </c>
      <c r="M4864" s="42">
        <v>20.839255799999997</v>
      </c>
      <c r="N4864">
        <v>5</v>
      </c>
      <c r="O4864" s="43">
        <v>254.39999999999998</v>
      </c>
      <c r="P4864" s="42">
        <v>34</v>
      </c>
      <c r="Q4864" s="42">
        <v>12</v>
      </c>
      <c r="R4864" s="42">
        <v>3</v>
      </c>
    </row>
    <row r="4865" spans="1:18" x14ac:dyDescent="0.3">
      <c r="A4865" t="s">
        <v>3924</v>
      </c>
      <c r="B4865" s="17">
        <v>45174</v>
      </c>
      <c r="C4865" t="s">
        <v>543</v>
      </c>
      <c r="D4865" t="s">
        <v>3928</v>
      </c>
      <c r="E4865" t="s">
        <v>3929</v>
      </c>
      <c r="F4865" t="s">
        <v>3931</v>
      </c>
      <c r="G4865" t="s">
        <v>3921</v>
      </c>
      <c r="H4865" t="s">
        <v>3876</v>
      </c>
      <c r="I4865">
        <v>1552</v>
      </c>
      <c r="J4865" s="41">
        <v>1.03E-2</v>
      </c>
      <c r="K4865" s="42">
        <v>15.9856</v>
      </c>
      <c r="L4865" s="43">
        <v>0.97749999999999981</v>
      </c>
      <c r="M4865" s="42">
        <v>15.625923999999998</v>
      </c>
      <c r="N4865">
        <v>5</v>
      </c>
      <c r="O4865" s="43">
        <v>434.4</v>
      </c>
      <c r="P4865" s="42">
        <v>62</v>
      </c>
      <c r="Q4865" s="42">
        <v>3</v>
      </c>
      <c r="R4865" s="42">
        <v>6</v>
      </c>
    </row>
    <row r="4866" spans="1:18" x14ac:dyDescent="0.3">
      <c r="A4866" t="s">
        <v>3924</v>
      </c>
      <c r="B4866" s="17">
        <v>45175</v>
      </c>
      <c r="C4866" t="s">
        <v>543</v>
      </c>
      <c r="D4866" t="s">
        <v>3928</v>
      </c>
      <c r="E4866" t="s">
        <v>3929</v>
      </c>
      <c r="F4866" t="s">
        <v>3931</v>
      </c>
      <c r="G4866" t="s">
        <v>3921</v>
      </c>
      <c r="H4866" t="s">
        <v>3876</v>
      </c>
      <c r="I4866">
        <v>1303</v>
      </c>
      <c r="J4866" s="41">
        <v>6.9999999999999993E-3</v>
      </c>
      <c r="K4866" s="42">
        <v>9.1209999999999987</v>
      </c>
      <c r="L4866" s="43">
        <v>0.11500000000000002</v>
      </c>
      <c r="M4866" s="42">
        <v>1.048915</v>
      </c>
      <c r="N4866">
        <v>8</v>
      </c>
      <c r="O4866" s="43">
        <v>517.19999999999993</v>
      </c>
      <c r="P4866" s="42">
        <v>62</v>
      </c>
      <c r="Q4866" s="42">
        <v>10</v>
      </c>
      <c r="R4866" s="42">
        <v>1.5</v>
      </c>
    </row>
    <row r="4867" spans="1:18" x14ac:dyDescent="0.3">
      <c r="A4867" t="s">
        <v>3924</v>
      </c>
      <c r="B4867" s="17">
        <v>45176</v>
      </c>
      <c r="C4867" t="s">
        <v>543</v>
      </c>
      <c r="D4867" t="s">
        <v>3928</v>
      </c>
      <c r="E4867" t="s">
        <v>3929</v>
      </c>
      <c r="F4867" t="s">
        <v>3931</v>
      </c>
      <c r="G4867" t="s">
        <v>3921</v>
      </c>
      <c r="H4867" t="s">
        <v>3876</v>
      </c>
      <c r="I4867">
        <v>1194</v>
      </c>
      <c r="J4867" s="41">
        <v>1.24E-2</v>
      </c>
      <c r="K4867" s="42">
        <v>14.8056</v>
      </c>
      <c r="L4867" s="43">
        <v>0.82799999999999963</v>
      </c>
      <c r="M4867" s="42">
        <v>12.259036799999995</v>
      </c>
      <c r="N4867">
        <v>7</v>
      </c>
      <c r="O4867" s="43">
        <v>319.2</v>
      </c>
      <c r="P4867" s="42">
        <v>44</v>
      </c>
      <c r="Q4867" s="42">
        <v>2</v>
      </c>
      <c r="R4867" s="42">
        <v>7.5</v>
      </c>
    </row>
    <row r="4868" spans="1:18" x14ac:dyDescent="0.3">
      <c r="A4868" t="s">
        <v>3924</v>
      </c>
      <c r="B4868" s="17">
        <v>45177</v>
      </c>
      <c r="C4868" t="s">
        <v>543</v>
      </c>
      <c r="D4868" t="s">
        <v>3928</v>
      </c>
      <c r="E4868" t="s">
        <v>3929</v>
      </c>
      <c r="F4868" t="s">
        <v>3931</v>
      </c>
      <c r="G4868" t="s">
        <v>3921</v>
      </c>
      <c r="H4868" t="s">
        <v>3876</v>
      </c>
      <c r="I4868">
        <v>1560</v>
      </c>
      <c r="J4868" s="41">
        <v>9.7000000000000003E-3</v>
      </c>
      <c r="K4868" s="42">
        <v>15.132</v>
      </c>
      <c r="L4868" s="43">
        <v>6.900000000000002E-2</v>
      </c>
      <c r="M4868" s="42">
        <v>1.0441080000000003</v>
      </c>
      <c r="N4868">
        <v>7</v>
      </c>
      <c r="O4868" s="43">
        <v>362.4</v>
      </c>
      <c r="P4868" s="42">
        <v>40</v>
      </c>
      <c r="Q4868" s="42">
        <v>5</v>
      </c>
      <c r="R4868" s="42">
        <v>13.5</v>
      </c>
    </row>
    <row r="4869" spans="1:18" x14ac:dyDescent="0.3">
      <c r="A4869" t="s">
        <v>3924</v>
      </c>
      <c r="B4869" s="17">
        <v>45178</v>
      </c>
      <c r="C4869" t="s">
        <v>543</v>
      </c>
      <c r="D4869" t="s">
        <v>3928</v>
      </c>
      <c r="E4869" t="s">
        <v>3929</v>
      </c>
      <c r="F4869" t="s">
        <v>3931</v>
      </c>
      <c r="G4869" t="s">
        <v>3921</v>
      </c>
      <c r="H4869" t="s">
        <v>3876</v>
      </c>
      <c r="I4869">
        <v>1234</v>
      </c>
      <c r="J4869" s="41">
        <v>1.3399999999999999E-2</v>
      </c>
      <c r="K4869" s="42">
        <v>16.535599999999999</v>
      </c>
      <c r="L4869" s="43">
        <v>1.0349999999999995</v>
      </c>
      <c r="M4869" s="42">
        <v>17.114345999999991</v>
      </c>
      <c r="N4869">
        <v>6</v>
      </c>
      <c r="O4869" s="43">
        <v>453.59999999999997</v>
      </c>
      <c r="P4869" s="42">
        <v>43</v>
      </c>
      <c r="Q4869" s="42">
        <v>14</v>
      </c>
      <c r="R4869" s="42">
        <v>9</v>
      </c>
    </row>
    <row r="4870" spans="1:18" x14ac:dyDescent="0.3">
      <c r="A4870" t="s">
        <v>3924</v>
      </c>
      <c r="B4870" s="17">
        <v>45179</v>
      </c>
      <c r="C4870" t="s">
        <v>543</v>
      </c>
      <c r="D4870" t="s">
        <v>3928</v>
      </c>
      <c r="E4870" t="s">
        <v>3929</v>
      </c>
      <c r="F4870" t="s">
        <v>3931</v>
      </c>
      <c r="G4870" t="s">
        <v>3921</v>
      </c>
      <c r="H4870" t="s">
        <v>3876</v>
      </c>
      <c r="I4870">
        <v>1169</v>
      </c>
      <c r="J4870" s="41">
        <v>1.0299999999999998E-2</v>
      </c>
      <c r="K4870" s="42">
        <v>12.040699999999998</v>
      </c>
      <c r="L4870" s="43">
        <v>1.3454999999999995</v>
      </c>
      <c r="M4870" s="42">
        <v>16.200761849999989</v>
      </c>
      <c r="N4870">
        <v>3</v>
      </c>
      <c r="O4870" s="43">
        <v>315.59999999999997</v>
      </c>
      <c r="P4870" s="42">
        <v>52</v>
      </c>
      <c r="Q4870" s="42">
        <v>8</v>
      </c>
      <c r="R4870" s="42">
        <v>15</v>
      </c>
    </row>
    <row r="4871" spans="1:18" x14ac:dyDescent="0.3">
      <c r="A4871" t="s">
        <v>3924</v>
      </c>
      <c r="B4871" s="17">
        <v>45180</v>
      </c>
      <c r="C4871" t="s">
        <v>543</v>
      </c>
      <c r="D4871" t="s">
        <v>3928</v>
      </c>
      <c r="E4871" t="s">
        <v>3929</v>
      </c>
      <c r="F4871" t="s">
        <v>3931</v>
      </c>
      <c r="G4871" t="s">
        <v>3921</v>
      </c>
      <c r="H4871" t="s">
        <v>3876</v>
      </c>
      <c r="I4871">
        <v>1293</v>
      </c>
      <c r="J4871" s="41">
        <v>9.300000000000001E-3</v>
      </c>
      <c r="K4871" s="42">
        <v>12.024900000000001</v>
      </c>
      <c r="L4871" s="43">
        <v>1.3454999999999995</v>
      </c>
      <c r="M4871" s="42">
        <v>16.179502949999993</v>
      </c>
      <c r="N4871">
        <v>5</v>
      </c>
      <c r="O4871" s="43">
        <v>326.39999999999998</v>
      </c>
      <c r="P4871" s="42">
        <v>46</v>
      </c>
      <c r="Q4871" s="42">
        <v>12</v>
      </c>
      <c r="R4871" s="42">
        <v>6</v>
      </c>
    </row>
    <row r="4872" spans="1:18" x14ac:dyDescent="0.3">
      <c r="A4872" t="s">
        <v>3924</v>
      </c>
      <c r="B4872" s="17">
        <v>45181</v>
      </c>
      <c r="C4872" t="s">
        <v>543</v>
      </c>
      <c r="D4872" t="s">
        <v>3928</v>
      </c>
      <c r="E4872" t="s">
        <v>3929</v>
      </c>
      <c r="F4872" t="s">
        <v>3931</v>
      </c>
      <c r="G4872" t="s">
        <v>3921</v>
      </c>
      <c r="H4872" t="s">
        <v>3876</v>
      </c>
      <c r="I4872">
        <v>990</v>
      </c>
      <c r="J4872" s="41">
        <v>1.2200000000000003E-2</v>
      </c>
      <c r="K4872" s="42">
        <v>12.078000000000003</v>
      </c>
      <c r="L4872" s="43">
        <v>1.0119999999999996</v>
      </c>
      <c r="M4872" s="42">
        <v>12.222935999999997</v>
      </c>
      <c r="N4872">
        <v>8</v>
      </c>
      <c r="O4872" s="43">
        <v>410.4</v>
      </c>
      <c r="P4872" s="42">
        <v>48</v>
      </c>
      <c r="Q4872" s="42">
        <v>9</v>
      </c>
      <c r="R4872" s="42">
        <v>13.5</v>
      </c>
    </row>
    <row r="4873" spans="1:18" x14ac:dyDescent="0.3">
      <c r="A4873" t="s">
        <v>3924</v>
      </c>
      <c r="B4873" s="17">
        <v>45182</v>
      </c>
      <c r="C4873" t="s">
        <v>543</v>
      </c>
      <c r="D4873" t="s">
        <v>3928</v>
      </c>
      <c r="E4873" t="s">
        <v>3929</v>
      </c>
      <c r="F4873" t="s">
        <v>3931</v>
      </c>
      <c r="G4873" t="s">
        <v>3921</v>
      </c>
      <c r="H4873" t="s">
        <v>3876</v>
      </c>
      <c r="I4873">
        <v>644</v>
      </c>
      <c r="J4873" s="41">
        <v>9.1999999999999998E-3</v>
      </c>
      <c r="K4873" s="42">
        <v>5.9248000000000003</v>
      </c>
      <c r="L4873" s="43">
        <v>0.83949999999999969</v>
      </c>
      <c r="M4873" s="42">
        <v>4.9738695999999987</v>
      </c>
      <c r="N4873">
        <v>8</v>
      </c>
      <c r="O4873" s="43">
        <v>441.59999999999997</v>
      </c>
      <c r="P4873" s="42">
        <v>43</v>
      </c>
      <c r="Q4873" s="42">
        <v>5</v>
      </c>
      <c r="R4873" s="42">
        <v>6</v>
      </c>
    </row>
    <row r="4874" spans="1:18" x14ac:dyDescent="0.3">
      <c r="A4874" t="s">
        <v>3924</v>
      </c>
      <c r="B4874" s="17">
        <v>45183</v>
      </c>
      <c r="C4874" t="s">
        <v>543</v>
      </c>
      <c r="D4874" t="s">
        <v>3928</v>
      </c>
      <c r="E4874" t="s">
        <v>3929</v>
      </c>
      <c r="F4874" t="s">
        <v>3931</v>
      </c>
      <c r="G4874" t="s">
        <v>3921</v>
      </c>
      <c r="H4874" t="s">
        <v>3876</v>
      </c>
      <c r="I4874">
        <v>951</v>
      </c>
      <c r="J4874" s="41">
        <v>1.2399999999999998E-2</v>
      </c>
      <c r="K4874" s="42">
        <v>11.792399999999997</v>
      </c>
      <c r="L4874" s="43">
        <v>0.93149999999999977</v>
      </c>
      <c r="M4874" s="42">
        <v>10.984620599999994</v>
      </c>
      <c r="N4874">
        <v>5</v>
      </c>
      <c r="O4874" s="43">
        <v>241.2</v>
      </c>
      <c r="P4874" s="42">
        <v>47</v>
      </c>
      <c r="Q4874" s="42">
        <v>17</v>
      </c>
      <c r="R4874" s="42">
        <v>7.5</v>
      </c>
    </row>
    <row r="4875" spans="1:18" x14ac:dyDescent="0.3">
      <c r="A4875" t="s">
        <v>3924</v>
      </c>
      <c r="B4875" s="17">
        <v>45184</v>
      </c>
      <c r="C4875" t="s">
        <v>543</v>
      </c>
      <c r="D4875" t="s">
        <v>3928</v>
      </c>
      <c r="E4875" t="s">
        <v>3929</v>
      </c>
      <c r="F4875" t="s">
        <v>3931</v>
      </c>
      <c r="G4875" t="s">
        <v>3921</v>
      </c>
      <c r="H4875" t="s">
        <v>3876</v>
      </c>
      <c r="I4875">
        <v>1237</v>
      </c>
      <c r="J4875" s="41">
        <v>1.4700000000000001E-2</v>
      </c>
      <c r="K4875" s="42">
        <v>18.183900000000001</v>
      </c>
      <c r="L4875" s="43">
        <v>0.56349999999999978</v>
      </c>
      <c r="M4875" s="42">
        <v>10.246627649999997</v>
      </c>
      <c r="N4875">
        <v>8</v>
      </c>
      <c r="O4875" s="43">
        <v>614.4</v>
      </c>
      <c r="P4875" s="42">
        <v>49</v>
      </c>
      <c r="Q4875" s="42">
        <v>12</v>
      </c>
      <c r="R4875" s="42">
        <v>1.5</v>
      </c>
    </row>
    <row r="4876" spans="1:18" x14ac:dyDescent="0.3">
      <c r="A4876" t="s">
        <v>3924</v>
      </c>
      <c r="B4876" s="17">
        <v>45185</v>
      </c>
      <c r="C4876" t="s">
        <v>543</v>
      </c>
      <c r="D4876" t="s">
        <v>3928</v>
      </c>
      <c r="E4876" t="s">
        <v>3929</v>
      </c>
      <c r="F4876" t="s">
        <v>3931</v>
      </c>
      <c r="G4876" t="s">
        <v>3921</v>
      </c>
      <c r="H4876" t="s">
        <v>3876</v>
      </c>
      <c r="I4876">
        <v>1458</v>
      </c>
      <c r="J4876" s="41">
        <v>1.9700000000000002E-2</v>
      </c>
      <c r="K4876" s="42">
        <v>28.722600000000003</v>
      </c>
      <c r="L4876" s="43">
        <v>0.93149999999999977</v>
      </c>
      <c r="M4876" s="42">
        <v>26.755101899999996</v>
      </c>
      <c r="N4876">
        <v>7</v>
      </c>
      <c r="O4876" s="43">
        <v>447.59999999999997</v>
      </c>
      <c r="P4876" s="42">
        <v>71</v>
      </c>
      <c r="Q4876" s="42">
        <v>15</v>
      </c>
      <c r="R4876" s="42">
        <v>7.5</v>
      </c>
    </row>
    <row r="4877" spans="1:18" x14ac:dyDescent="0.3">
      <c r="A4877" t="s">
        <v>3924</v>
      </c>
      <c r="B4877" s="17">
        <v>45186</v>
      </c>
      <c r="C4877" t="s">
        <v>543</v>
      </c>
      <c r="D4877" t="s">
        <v>3928</v>
      </c>
      <c r="E4877" t="s">
        <v>3929</v>
      </c>
      <c r="F4877" t="s">
        <v>3931</v>
      </c>
      <c r="G4877" t="s">
        <v>3921</v>
      </c>
      <c r="H4877" t="s">
        <v>3876</v>
      </c>
      <c r="I4877">
        <v>1726</v>
      </c>
      <c r="J4877" s="41">
        <v>1.3100000000000001E-2</v>
      </c>
      <c r="K4877" s="42">
        <v>22.610600000000002</v>
      </c>
      <c r="L4877" s="43">
        <v>0.52899999999999969</v>
      </c>
      <c r="M4877" s="42">
        <v>11.961007399999994</v>
      </c>
      <c r="N4877">
        <v>3</v>
      </c>
      <c r="O4877" s="43">
        <v>297.59999999999997</v>
      </c>
      <c r="P4877" s="42">
        <v>64</v>
      </c>
      <c r="Q4877" s="42">
        <v>7</v>
      </c>
      <c r="R4877" s="42">
        <v>3</v>
      </c>
    </row>
    <row r="4878" spans="1:18" x14ac:dyDescent="0.3">
      <c r="A4878" t="s">
        <v>3924</v>
      </c>
      <c r="B4878" s="17">
        <v>45187</v>
      </c>
      <c r="C4878" t="s">
        <v>543</v>
      </c>
      <c r="D4878" t="s">
        <v>3928</v>
      </c>
      <c r="E4878" t="s">
        <v>3929</v>
      </c>
      <c r="F4878" t="s">
        <v>3931</v>
      </c>
      <c r="G4878" t="s">
        <v>3921</v>
      </c>
      <c r="H4878" t="s">
        <v>3876</v>
      </c>
      <c r="I4878">
        <v>1435</v>
      </c>
      <c r="J4878" s="41">
        <v>1.2699999999999999E-2</v>
      </c>
      <c r="K4878" s="42">
        <v>18.224499999999999</v>
      </c>
      <c r="L4878" s="43">
        <v>6.900000000000002E-2</v>
      </c>
      <c r="M4878" s="42">
        <v>1.2574905000000003</v>
      </c>
      <c r="N4878">
        <v>7</v>
      </c>
      <c r="O4878" s="43">
        <v>523.19999999999993</v>
      </c>
      <c r="P4878" s="42">
        <v>48</v>
      </c>
      <c r="Q4878" s="42">
        <v>11</v>
      </c>
      <c r="R4878" s="42">
        <v>7.5</v>
      </c>
    </row>
    <row r="4879" spans="1:18" x14ac:dyDescent="0.3">
      <c r="A4879" t="s">
        <v>3924</v>
      </c>
      <c r="B4879" s="17">
        <v>45188</v>
      </c>
      <c r="C4879" t="s">
        <v>543</v>
      </c>
      <c r="D4879" t="s">
        <v>3928</v>
      </c>
      <c r="E4879" t="s">
        <v>3929</v>
      </c>
      <c r="F4879" t="s">
        <v>3931</v>
      </c>
      <c r="G4879" t="s">
        <v>3921</v>
      </c>
      <c r="H4879" t="s">
        <v>3876</v>
      </c>
      <c r="I4879">
        <v>1068</v>
      </c>
      <c r="J4879" s="41">
        <v>1.44E-2</v>
      </c>
      <c r="K4879" s="42">
        <v>15.379199999999999</v>
      </c>
      <c r="L4879" s="43">
        <v>1.3339999999999996</v>
      </c>
      <c r="M4879" s="42">
        <v>20.515852799999994</v>
      </c>
      <c r="N4879">
        <v>5</v>
      </c>
      <c r="O4879" s="43">
        <v>292.8</v>
      </c>
      <c r="P4879" s="42">
        <v>72</v>
      </c>
      <c r="Q4879" s="42">
        <v>4</v>
      </c>
      <c r="R4879" s="42">
        <v>13.5</v>
      </c>
    </row>
    <row r="4880" spans="1:18" x14ac:dyDescent="0.3">
      <c r="A4880" t="s">
        <v>3924</v>
      </c>
      <c r="B4880" s="17">
        <v>45189</v>
      </c>
      <c r="C4880" t="s">
        <v>543</v>
      </c>
      <c r="D4880" t="s">
        <v>3928</v>
      </c>
      <c r="E4880" t="s">
        <v>3929</v>
      </c>
      <c r="F4880" t="s">
        <v>3931</v>
      </c>
      <c r="G4880" t="s">
        <v>3921</v>
      </c>
      <c r="H4880" t="s">
        <v>3876</v>
      </c>
      <c r="I4880">
        <v>1673</v>
      </c>
      <c r="J4880" s="41">
        <v>1.1199999999999998E-2</v>
      </c>
      <c r="K4880" s="42">
        <v>18.737599999999997</v>
      </c>
      <c r="L4880" s="43">
        <v>0.34500000000000003</v>
      </c>
      <c r="M4880" s="42">
        <v>6.4644719999999998</v>
      </c>
      <c r="N4880">
        <v>7</v>
      </c>
      <c r="O4880" s="43">
        <v>295.2</v>
      </c>
      <c r="P4880" s="42">
        <v>70</v>
      </c>
      <c r="Q4880" s="42">
        <v>15</v>
      </c>
      <c r="R4880" s="42">
        <v>6</v>
      </c>
    </row>
    <row r="4881" spans="1:18" x14ac:dyDescent="0.3">
      <c r="A4881" t="s">
        <v>3924</v>
      </c>
      <c r="B4881" s="17">
        <v>45190</v>
      </c>
      <c r="C4881" t="s">
        <v>543</v>
      </c>
      <c r="D4881" t="s">
        <v>3928</v>
      </c>
      <c r="E4881" t="s">
        <v>3929</v>
      </c>
      <c r="F4881" t="s">
        <v>3931</v>
      </c>
      <c r="G4881" t="s">
        <v>3921</v>
      </c>
      <c r="H4881" t="s">
        <v>3876</v>
      </c>
      <c r="I4881">
        <v>1501</v>
      </c>
      <c r="J4881" s="41">
        <v>1.4099999999999998E-2</v>
      </c>
      <c r="K4881" s="42">
        <v>21.164099999999998</v>
      </c>
      <c r="L4881" s="43">
        <v>0.86249999999999971</v>
      </c>
      <c r="M4881" s="42">
        <v>18.254036249999992</v>
      </c>
      <c r="N4881">
        <v>4</v>
      </c>
      <c r="O4881" s="43">
        <v>109.2</v>
      </c>
      <c r="P4881" s="42">
        <v>87</v>
      </c>
      <c r="Q4881" s="42">
        <v>12</v>
      </c>
      <c r="R4881" s="42">
        <v>13.5</v>
      </c>
    </row>
    <row r="4882" spans="1:18" x14ac:dyDescent="0.3">
      <c r="A4882" t="s">
        <v>3924</v>
      </c>
      <c r="B4882" s="17">
        <v>45191</v>
      </c>
      <c r="C4882" t="s">
        <v>543</v>
      </c>
      <c r="D4882" t="s">
        <v>3928</v>
      </c>
      <c r="E4882" t="s">
        <v>3929</v>
      </c>
      <c r="F4882" t="s">
        <v>3931</v>
      </c>
      <c r="G4882" t="s">
        <v>3921</v>
      </c>
      <c r="H4882" t="s">
        <v>3876</v>
      </c>
      <c r="I4882">
        <v>951</v>
      </c>
      <c r="J4882" s="41">
        <v>1.5299999999999999E-2</v>
      </c>
      <c r="K4882" s="42">
        <v>14.5503</v>
      </c>
      <c r="L4882" s="43">
        <v>1.3684999999999996</v>
      </c>
      <c r="M4882" s="42">
        <v>19.912085549999993</v>
      </c>
      <c r="N4882">
        <v>4</v>
      </c>
      <c r="O4882" s="43">
        <v>222</v>
      </c>
      <c r="P4882" s="42">
        <v>57</v>
      </c>
      <c r="Q4882" s="42">
        <v>8</v>
      </c>
      <c r="R4882" s="42">
        <v>0</v>
      </c>
    </row>
    <row r="4883" spans="1:18" x14ac:dyDescent="0.3">
      <c r="A4883" t="s">
        <v>3924</v>
      </c>
      <c r="B4883" s="17">
        <v>45192</v>
      </c>
      <c r="C4883" t="s">
        <v>543</v>
      </c>
      <c r="D4883" t="s">
        <v>3928</v>
      </c>
      <c r="E4883" t="s">
        <v>3929</v>
      </c>
      <c r="F4883" t="s">
        <v>3931</v>
      </c>
      <c r="G4883" t="s">
        <v>3921</v>
      </c>
      <c r="H4883" t="s">
        <v>3876</v>
      </c>
      <c r="I4883">
        <v>921</v>
      </c>
      <c r="J4883" s="41">
        <v>1.4499999999999996E-2</v>
      </c>
      <c r="K4883" s="42">
        <v>13.354499999999996</v>
      </c>
      <c r="L4883" s="43">
        <v>0.34499999999999997</v>
      </c>
      <c r="M4883" s="42">
        <v>4.6073024999999985</v>
      </c>
      <c r="N4883">
        <v>4</v>
      </c>
      <c r="O4883" s="43">
        <v>169.2</v>
      </c>
      <c r="P4883" s="42">
        <v>27</v>
      </c>
      <c r="Q4883" s="42">
        <v>10</v>
      </c>
      <c r="R4883" s="42">
        <v>0</v>
      </c>
    </row>
    <row r="4884" spans="1:18" x14ac:dyDescent="0.3">
      <c r="A4884" t="s">
        <v>3924</v>
      </c>
      <c r="B4884" s="17">
        <v>45193</v>
      </c>
      <c r="C4884" t="s">
        <v>543</v>
      </c>
      <c r="D4884" t="s">
        <v>3928</v>
      </c>
      <c r="E4884" t="s">
        <v>3929</v>
      </c>
      <c r="F4884" t="s">
        <v>3931</v>
      </c>
      <c r="G4884" t="s">
        <v>3921</v>
      </c>
      <c r="H4884" t="s">
        <v>3876</v>
      </c>
      <c r="I4884">
        <v>1121</v>
      </c>
      <c r="J4884" s="41">
        <v>1.04E-2</v>
      </c>
      <c r="K4884" s="42">
        <v>11.6584</v>
      </c>
      <c r="L4884" s="43">
        <v>0.42549999999999988</v>
      </c>
      <c r="M4884" s="42">
        <v>4.9606491999999989</v>
      </c>
      <c r="N4884">
        <v>7</v>
      </c>
      <c r="O4884" s="43">
        <v>192</v>
      </c>
      <c r="P4884" s="42">
        <v>49</v>
      </c>
      <c r="Q4884" s="42">
        <v>10</v>
      </c>
      <c r="R4884" s="42">
        <v>1.5</v>
      </c>
    </row>
    <row r="4885" spans="1:18" x14ac:dyDescent="0.3">
      <c r="A4885" t="s">
        <v>3924</v>
      </c>
      <c r="B4885" s="17">
        <v>45194</v>
      </c>
      <c r="C4885" t="s">
        <v>543</v>
      </c>
      <c r="D4885" t="s">
        <v>3928</v>
      </c>
      <c r="E4885" t="s">
        <v>3929</v>
      </c>
      <c r="F4885" t="s">
        <v>3931</v>
      </c>
      <c r="G4885" t="s">
        <v>3921</v>
      </c>
      <c r="H4885" t="s">
        <v>3876</v>
      </c>
      <c r="I4885">
        <v>1642</v>
      </c>
      <c r="J4885" s="41">
        <v>1.66E-2</v>
      </c>
      <c r="K4885" s="42">
        <v>27.257200000000001</v>
      </c>
      <c r="L4885" s="43">
        <v>0.71299999999999963</v>
      </c>
      <c r="M4885" s="42">
        <v>19.43438359999999</v>
      </c>
      <c r="N4885">
        <v>4</v>
      </c>
      <c r="O4885" s="43">
        <v>313.2</v>
      </c>
      <c r="P4885" s="42">
        <v>39</v>
      </c>
      <c r="Q4885" s="42">
        <v>7</v>
      </c>
      <c r="R4885" s="42">
        <v>0</v>
      </c>
    </row>
    <row r="4886" spans="1:18" x14ac:dyDescent="0.3">
      <c r="A4886" t="s">
        <v>3924</v>
      </c>
      <c r="B4886" s="17">
        <v>45195</v>
      </c>
      <c r="C4886" t="s">
        <v>543</v>
      </c>
      <c r="D4886" t="s">
        <v>3928</v>
      </c>
      <c r="E4886" t="s">
        <v>3929</v>
      </c>
      <c r="F4886" t="s">
        <v>3931</v>
      </c>
      <c r="G4886" t="s">
        <v>3921</v>
      </c>
      <c r="H4886" t="s">
        <v>3876</v>
      </c>
      <c r="I4886">
        <v>1109</v>
      </c>
      <c r="J4886" s="41">
        <v>1.8599999999999998E-2</v>
      </c>
      <c r="K4886" s="42">
        <v>20.627399999999998</v>
      </c>
      <c r="L4886" s="43">
        <v>0.68999999999999961</v>
      </c>
      <c r="M4886" s="42">
        <v>14.232905999999991</v>
      </c>
      <c r="N4886">
        <v>8</v>
      </c>
      <c r="O4886" s="43">
        <v>438</v>
      </c>
      <c r="P4886" s="42">
        <v>52</v>
      </c>
      <c r="Q4886" s="42">
        <v>10</v>
      </c>
      <c r="R4886" s="42">
        <v>10.5</v>
      </c>
    </row>
    <row r="4887" spans="1:18" x14ac:dyDescent="0.3">
      <c r="A4887" t="s">
        <v>3924</v>
      </c>
      <c r="B4887" s="17">
        <v>45196</v>
      </c>
      <c r="C4887" t="s">
        <v>543</v>
      </c>
      <c r="D4887" t="s">
        <v>3928</v>
      </c>
      <c r="E4887" t="s">
        <v>3929</v>
      </c>
      <c r="F4887" t="s">
        <v>3931</v>
      </c>
      <c r="G4887" t="s">
        <v>3921</v>
      </c>
      <c r="H4887" t="s">
        <v>3876</v>
      </c>
      <c r="I4887">
        <v>997</v>
      </c>
      <c r="J4887" s="41">
        <v>1.67E-2</v>
      </c>
      <c r="K4887" s="42">
        <v>16.649899999999999</v>
      </c>
      <c r="L4887" s="43">
        <v>0.73599999999999965</v>
      </c>
      <c r="M4887" s="42">
        <v>12.254326399999993</v>
      </c>
      <c r="N4887">
        <v>8</v>
      </c>
      <c r="O4887" s="43">
        <v>514.79999999999995</v>
      </c>
      <c r="P4887" s="42">
        <v>69</v>
      </c>
      <c r="Q4887" s="42">
        <v>17</v>
      </c>
      <c r="R4887" s="42">
        <v>0</v>
      </c>
    </row>
    <row r="4888" spans="1:18" x14ac:dyDescent="0.3">
      <c r="A4888" t="s">
        <v>3924</v>
      </c>
      <c r="B4888" s="17">
        <v>45197</v>
      </c>
      <c r="C4888" t="s">
        <v>543</v>
      </c>
      <c r="D4888" t="s">
        <v>3928</v>
      </c>
      <c r="E4888" t="s">
        <v>3929</v>
      </c>
      <c r="F4888" t="s">
        <v>3931</v>
      </c>
      <c r="G4888" t="s">
        <v>3921</v>
      </c>
      <c r="H4888" t="s">
        <v>3876</v>
      </c>
      <c r="I4888">
        <v>1619</v>
      </c>
      <c r="J4888" s="41">
        <v>1.4599999999999998E-2</v>
      </c>
      <c r="K4888" s="42">
        <v>23.637399999999996</v>
      </c>
      <c r="L4888" s="43">
        <v>0.17250000000000007</v>
      </c>
      <c r="M4888" s="42">
        <v>4.0774515000000013</v>
      </c>
      <c r="N4888">
        <v>5</v>
      </c>
      <c r="O4888" s="43">
        <v>337.2</v>
      </c>
      <c r="P4888" s="42">
        <v>47</v>
      </c>
      <c r="Q4888" s="42">
        <v>7</v>
      </c>
      <c r="R4888" s="42">
        <v>4.5</v>
      </c>
    </row>
    <row r="4889" spans="1:18" x14ac:dyDescent="0.3">
      <c r="A4889" t="s">
        <v>3924</v>
      </c>
      <c r="B4889" s="17">
        <v>45198</v>
      </c>
      <c r="C4889" t="s">
        <v>543</v>
      </c>
      <c r="D4889" t="s">
        <v>3928</v>
      </c>
      <c r="E4889" t="s">
        <v>3929</v>
      </c>
      <c r="F4889" t="s">
        <v>3931</v>
      </c>
      <c r="G4889" t="s">
        <v>3921</v>
      </c>
      <c r="H4889" t="s">
        <v>3876</v>
      </c>
      <c r="I4889">
        <v>861</v>
      </c>
      <c r="J4889" s="41">
        <v>1.2700000000000003E-2</v>
      </c>
      <c r="K4889" s="42">
        <v>10.934700000000003</v>
      </c>
      <c r="L4889" s="43">
        <v>5.7500000000000016E-2</v>
      </c>
      <c r="M4889" s="42">
        <v>0.62874525000000037</v>
      </c>
      <c r="N4889">
        <v>9</v>
      </c>
      <c r="O4889" s="43">
        <v>740.4</v>
      </c>
      <c r="P4889" s="42">
        <v>76</v>
      </c>
      <c r="Q4889" s="42">
        <v>9</v>
      </c>
      <c r="R4889" s="42">
        <v>1.5</v>
      </c>
    </row>
    <row r="4890" spans="1:18" x14ac:dyDescent="0.3">
      <c r="A4890" t="s">
        <v>3924</v>
      </c>
      <c r="B4890" s="17">
        <v>45199</v>
      </c>
      <c r="C4890" t="s">
        <v>543</v>
      </c>
      <c r="D4890" t="s">
        <v>3928</v>
      </c>
      <c r="E4890" t="s">
        <v>3929</v>
      </c>
      <c r="F4890" t="s">
        <v>3931</v>
      </c>
      <c r="G4890" t="s">
        <v>3921</v>
      </c>
      <c r="H4890" t="s">
        <v>3876</v>
      </c>
      <c r="I4890">
        <v>1416</v>
      </c>
      <c r="J4890" s="41">
        <v>1.66E-2</v>
      </c>
      <c r="K4890" s="42">
        <v>23.505600000000001</v>
      </c>
      <c r="L4890" s="43">
        <v>0.24150000000000008</v>
      </c>
      <c r="M4890" s="42">
        <v>5.6766024000000019</v>
      </c>
      <c r="N4890">
        <v>5</v>
      </c>
      <c r="O4890" s="43">
        <v>232.79999999999998</v>
      </c>
      <c r="P4890" s="42">
        <v>63</v>
      </c>
      <c r="Q4890" s="42">
        <v>16</v>
      </c>
      <c r="R4890" s="42">
        <v>0</v>
      </c>
    </row>
    <row r="4891" spans="1:18" x14ac:dyDescent="0.3">
      <c r="A4891" t="s">
        <v>3924</v>
      </c>
      <c r="B4891" s="17">
        <v>45200</v>
      </c>
      <c r="C4891" t="s">
        <v>543</v>
      </c>
      <c r="D4891" t="s">
        <v>3928</v>
      </c>
      <c r="E4891" t="s">
        <v>3929</v>
      </c>
      <c r="F4891" t="s">
        <v>3931</v>
      </c>
      <c r="G4891" t="s">
        <v>3921</v>
      </c>
      <c r="H4891" t="s">
        <v>3876</v>
      </c>
      <c r="I4891">
        <v>1114</v>
      </c>
      <c r="J4891" s="41">
        <v>1.26E-2</v>
      </c>
      <c r="K4891" s="42">
        <v>14.0364</v>
      </c>
      <c r="L4891" s="43">
        <v>0.63249999999999973</v>
      </c>
      <c r="M4891" s="42">
        <v>8.8780229999999971</v>
      </c>
      <c r="N4891">
        <v>4</v>
      </c>
      <c r="O4891" s="43">
        <v>188.4</v>
      </c>
      <c r="P4891" s="42">
        <v>40</v>
      </c>
      <c r="Q4891" s="42">
        <v>6</v>
      </c>
      <c r="R4891" s="42">
        <v>6</v>
      </c>
    </row>
    <row r="4892" spans="1:18" x14ac:dyDescent="0.3">
      <c r="A4892" t="s">
        <v>3924</v>
      </c>
      <c r="B4892" s="17">
        <v>45201</v>
      </c>
      <c r="C4892" t="s">
        <v>543</v>
      </c>
      <c r="D4892" t="s">
        <v>3928</v>
      </c>
      <c r="E4892" t="s">
        <v>3929</v>
      </c>
      <c r="F4892" t="s">
        <v>3931</v>
      </c>
      <c r="G4892" t="s">
        <v>3921</v>
      </c>
      <c r="H4892" t="s">
        <v>3876</v>
      </c>
      <c r="I4892">
        <v>1439</v>
      </c>
      <c r="J4892" s="41">
        <v>1.3799999999999998E-2</v>
      </c>
      <c r="K4892" s="42">
        <v>19.858199999999997</v>
      </c>
      <c r="L4892" s="43">
        <v>0.85099999999999965</v>
      </c>
      <c r="M4892" s="42">
        <v>16.899328199999989</v>
      </c>
      <c r="N4892">
        <v>5</v>
      </c>
      <c r="O4892" s="43">
        <v>332.4</v>
      </c>
      <c r="P4892" s="42">
        <v>54</v>
      </c>
      <c r="Q4892" s="42">
        <v>5</v>
      </c>
      <c r="R4892" s="42">
        <v>12</v>
      </c>
    </row>
    <row r="4893" spans="1:18" x14ac:dyDescent="0.3">
      <c r="A4893" t="s">
        <v>3924</v>
      </c>
      <c r="B4893" s="17">
        <v>45202</v>
      </c>
      <c r="C4893" t="s">
        <v>543</v>
      </c>
      <c r="D4893" t="s">
        <v>3928</v>
      </c>
      <c r="E4893" t="s">
        <v>3929</v>
      </c>
      <c r="F4893" t="s">
        <v>3931</v>
      </c>
      <c r="G4893" t="s">
        <v>3921</v>
      </c>
      <c r="H4893" t="s">
        <v>3876</v>
      </c>
      <c r="I4893">
        <v>1134</v>
      </c>
      <c r="J4893" s="41">
        <v>1.4499999999999999E-2</v>
      </c>
      <c r="K4893" s="42">
        <v>16.442999999999998</v>
      </c>
      <c r="L4893" s="43">
        <v>0.77049999999999974</v>
      </c>
      <c r="M4893" s="42">
        <v>12.669331499999995</v>
      </c>
      <c r="N4893">
        <v>8</v>
      </c>
      <c r="O4893" s="43">
        <v>579.6</v>
      </c>
      <c r="P4893" s="42">
        <v>66</v>
      </c>
      <c r="Q4893" s="42">
        <v>7</v>
      </c>
      <c r="R4893" s="42">
        <v>1.5</v>
      </c>
    </row>
    <row r="4894" spans="1:18" x14ac:dyDescent="0.3">
      <c r="A4894" t="s">
        <v>3924</v>
      </c>
      <c r="B4894" s="17">
        <v>45203</v>
      </c>
      <c r="C4894" t="s">
        <v>543</v>
      </c>
      <c r="D4894" t="s">
        <v>3928</v>
      </c>
      <c r="E4894" t="s">
        <v>3929</v>
      </c>
      <c r="F4894" t="s">
        <v>3931</v>
      </c>
      <c r="G4894" t="s">
        <v>3921</v>
      </c>
      <c r="H4894" t="s">
        <v>3876</v>
      </c>
      <c r="I4894">
        <v>759</v>
      </c>
      <c r="J4894" s="41">
        <v>1.3999999999999999E-2</v>
      </c>
      <c r="K4894" s="42">
        <v>10.625999999999999</v>
      </c>
      <c r="L4894" s="43">
        <v>1.0809999999999995</v>
      </c>
      <c r="M4894" s="42">
        <v>11.486705999999995</v>
      </c>
      <c r="N4894">
        <v>4</v>
      </c>
      <c r="O4894" s="43">
        <v>252</v>
      </c>
      <c r="P4894" s="42">
        <v>45</v>
      </c>
      <c r="Q4894" s="42">
        <v>6</v>
      </c>
      <c r="R4894" s="42">
        <v>10.5</v>
      </c>
    </row>
    <row r="4895" spans="1:18" x14ac:dyDescent="0.3">
      <c r="A4895" t="s">
        <v>3924</v>
      </c>
      <c r="B4895" s="17">
        <v>45204</v>
      </c>
      <c r="C4895" t="s">
        <v>543</v>
      </c>
      <c r="D4895" t="s">
        <v>3928</v>
      </c>
      <c r="E4895" t="s">
        <v>3929</v>
      </c>
      <c r="F4895" t="s">
        <v>3931</v>
      </c>
      <c r="G4895" t="s">
        <v>3921</v>
      </c>
      <c r="H4895" t="s">
        <v>3876</v>
      </c>
      <c r="I4895">
        <v>691</v>
      </c>
      <c r="J4895" s="41">
        <v>1.5799999999999998E-2</v>
      </c>
      <c r="K4895" s="42">
        <v>10.917799999999998</v>
      </c>
      <c r="L4895" s="43">
        <v>0.47149999999999986</v>
      </c>
      <c r="M4895" s="42">
        <v>5.1477426999999976</v>
      </c>
      <c r="N4895">
        <v>4</v>
      </c>
      <c r="O4895" s="43">
        <v>367.2</v>
      </c>
      <c r="P4895" s="42">
        <v>32</v>
      </c>
      <c r="Q4895" s="42">
        <v>9</v>
      </c>
      <c r="R4895" s="42">
        <v>1.5</v>
      </c>
    </row>
    <row r="4896" spans="1:18" x14ac:dyDescent="0.3">
      <c r="A4896" t="s">
        <v>3924</v>
      </c>
      <c r="B4896" s="17">
        <v>45205</v>
      </c>
      <c r="C4896" t="s">
        <v>543</v>
      </c>
      <c r="D4896" t="s">
        <v>3928</v>
      </c>
      <c r="E4896" t="s">
        <v>3929</v>
      </c>
      <c r="F4896" t="s">
        <v>3931</v>
      </c>
      <c r="G4896" t="s">
        <v>3921</v>
      </c>
      <c r="H4896" t="s">
        <v>3876</v>
      </c>
      <c r="I4896">
        <v>919</v>
      </c>
      <c r="J4896" s="41">
        <v>1.32E-2</v>
      </c>
      <c r="K4896" s="42">
        <v>12.130800000000001</v>
      </c>
      <c r="L4896" s="43">
        <v>0.34500000000000003</v>
      </c>
      <c r="M4896" s="42">
        <v>4.1851260000000003</v>
      </c>
      <c r="N4896">
        <v>6</v>
      </c>
      <c r="O4896" s="43">
        <v>247.2</v>
      </c>
      <c r="P4896" s="42">
        <v>57</v>
      </c>
      <c r="Q4896" s="42">
        <v>4</v>
      </c>
      <c r="R4896" s="42">
        <v>9</v>
      </c>
    </row>
    <row r="4897" spans="1:18" x14ac:dyDescent="0.3">
      <c r="A4897" t="s">
        <v>3924</v>
      </c>
      <c r="B4897" s="17">
        <v>45206</v>
      </c>
      <c r="C4897" t="s">
        <v>543</v>
      </c>
      <c r="D4897" t="s">
        <v>3928</v>
      </c>
      <c r="E4897" t="s">
        <v>3929</v>
      </c>
      <c r="F4897" t="s">
        <v>3931</v>
      </c>
      <c r="G4897" t="s">
        <v>3921</v>
      </c>
      <c r="H4897" t="s">
        <v>3876</v>
      </c>
      <c r="I4897">
        <v>1488</v>
      </c>
      <c r="J4897" s="41">
        <v>1.5899999999999997E-2</v>
      </c>
      <c r="K4897" s="42">
        <v>23.659199999999995</v>
      </c>
      <c r="L4897" s="43">
        <v>8.050000000000003E-2</v>
      </c>
      <c r="M4897" s="42">
        <v>1.9045656000000002</v>
      </c>
      <c r="N4897">
        <v>8</v>
      </c>
      <c r="O4897" s="43">
        <v>550.79999999999995</v>
      </c>
      <c r="P4897" s="42">
        <v>56</v>
      </c>
      <c r="Q4897" s="42">
        <v>16</v>
      </c>
      <c r="R4897" s="42">
        <v>3</v>
      </c>
    </row>
    <row r="4898" spans="1:18" x14ac:dyDescent="0.3">
      <c r="A4898" t="s">
        <v>3924</v>
      </c>
      <c r="B4898" s="17">
        <v>45207</v>
      </c>
      <c r="C4898" t="s">
        <v>543</v>
      </c>
      <c r="D4898" t="s">
        <v>3928</v>
      </c>
      <c r="E4898" t="s">
        <v>3929</v>
      </c>
      <c r="F4898" t="s">
        <v>3931</v>
      </c>
      <c r="G4898" t="s">
        <v>3921</v>
      </c>
      <c r="H4898" t="s">
        <v>3876</v>
      </c>
      <c r="I4898">
        <v>1641</v>
      </c>
      <c r="J4898" s="41">
        <v>9.6000000000000009E-3</v>
      </c>
      <c r="K4898" s="42">
        <v>15.753600000000002</v>
      </c>
      <c r="L4898" s="43">
        <v>0.66699999999999959</v>
      </c>
      <c r="M4898" s="42">
        <v>10.507651199999994</v>
      </c>
      <c r="N4898">
        <v>5</v>
      </c>
      <c r="O4898" s="43">
        <v>283.2</v>
      </c>
      <c r="P4898" s="42">
        <v>57</v>
      </c>
      <c r="Q4898" s="42">
        <v>11</v>
      </c>
      <c r="R4898" s="42">
        <v>13.5</v>
      </c>
    </row>
    <row r="4899" spans="1:18" x14ac:dyDescent="0.3">
      <c r="A4899" t="s">
        <v>3924</v>
      </c>
      <c r="B4899" s="17">
        <v>45208</v>
      </c>
      <c r="C4899" t="s">
        <v>543</v>
      </c>
      <c r="D4899" t="s">
        <v>3928</v>
      </c>
      <c r="E4899" t="s">
        <v>3929</v>
      </c>
      <c r="F4899" t="s">
        <v>3931</v>
      </c>
      <c r="G4899" t="s">
        <v>3921</v>
      </c>
      <c r="H4899" t="s">
        <v>3876</v>
      </c>
      <c r="I4899">
        <v>1237</v>
      </c>
      <c r="J4899" s="41">
        <v>1.0100000000000001E-2</v>
      </c>
      <c r="K4899" s="42">
        <v>12.493700000000002</v>
      </c>
      <c r="L4899" s="43">
        <v>1.1154999999999997</v>
      </c>
      <c r="M4899" s="42">
        <v>13.936722349999998</v>
      </c>
      <c r="N4899">
        <v>6</v>
      </c>
      <c r="O4899" s="43">
        <v>408</v>
      </c>
      <c r="P4899" s="42">
        <v>31</v>
      </c>
      <c r="Q4899" s="42">
        <v>12</v>
      </c>
      <c r="R4899" s="42">
        <v>3</v>
      </c>
    </row>
    <row r="4900" spans="1:18" x14ac:dyDescent="0.3">
      <c r="A4900" t="s">
        <v>3924</v>
      </c>
      <c r="B4900" s="17">
        <v>45209</v>
      </c>
      <c r="C4900" t="s">
        <v>543</v>
      </c>
      <c r="D4900" t="s">
        <v>3928</v>
      </c>
      <c r="E4900" t="s">
        <v>3929</v>
      </c>
      <c r="F4900" t="s">
        <v>3931</v>
      </c>
      <c r="G4900" t="s">
        <v>3921</v>
      </c>
      <c r="H4900" t="s">
        <v>3876</v>
      </c>
      <c r="I4900">
        <v>1437</v>
      </c>
      <c r="J4900" s="41">
        <v>1.2400000000000001E-2</v>
      </c>
      <c r="K4900" s="42">
        <v>17.818800000000003</v>
      </c>
      <c r="L4900" s="43">
        <v>0.10350000000000006</v>
      </c>
      <c r="M4900" s="42">
        <v>1.8442458000000015</v>
      </c>
      <c r="N4900">
        <v>4</v>
      </c>
      <c r="O4900" s="43">
        <v>218.4</v>
      </c>
      <c r="P4900" s="42">
        <v>39</v>
      </c>
      <c r="Q4900" s="42">
        <v>0</v>
      </c>
      <c r="R4900" s="42">
        <v>6</v>
      </c>
    </row>
    <row r="4901" spans="1:18" x14ac:dyDescent="0.3">
      <c r="A4901" t="s">
        <v>3924</v>
      </c>
      <c r="B4901" s="17">
        <v>45210</v>
      </c>
      <c r="C4901" t="s">
        <v>543</v>
      </c>
      <c r="D4901" t="s">
        <v>3928</v>
      </c>
      <c r="E4901" t="s">
        <v>3929</v>
      </c>
      <c r="F4901" t="s">
        <v>3931</v>
      </c>
      <c r="G4901" t="s">
        <v>3921</v>
      </c>
      <c r="H4901" t="s">
        <v>3876</v>
      </c>
      <c r="I4901">
        <v>1453</v>
      </c>
      <c r="J4901" s="41">
        <v>1.1900000000000001E-2</v>
      </c>
      <c r="K4901" s="42">
        <v>17.290700000000001</v>
      </c>
      <c r="L4901" s="43">
        <v>0.56349999999999978</v>
      </c>
      <c r="M4901" s="42">
        <v>9.7433094499999964</v>
      </c>
      <c r="N4901">
        <v>4</v>
      </c>
      <c r="O4901" s="43">
        <v>356.4</v>
      </c>
      <c r="P4901" s="42">
        <v>81</v>
      </c>
      <c r="Q4901" s="42">
        <v>13</v>
      </c>
      <c r="R4901" s="42">
        <v>4.5</v>
      </c>
    </row>
    <row r="4902" spans="1:18" x14ac:dyDescent="0.3">
      <c r="A4902" t="s">
        <v>3924</v>
      </c>
      <c r="B4902" s="17">
        <v>45211</v>
      </c>
      <c r="C4902" t="s">
        <v>543</v>
      </c>
      <c r="D4902" t="s">
        <v>3928</v>
      </c>
      <c r="E4902" t="s">
        <v>3929</v>
      </c>
      <c r="F4902" t="s">
        <v>3931</v>
      </c>
      <c r="G4902" t="s">
        <v>3921</v>
      </c>
      <c r="H4902" t="s">
        <v>3876</v>
      </c>
      <c r="I4902">
        <v>1159</v>
      </c>
      <c r="J4902" s="41">
        <v>7.0999999999999995E-3</v>
      </c>
      <c r="K4902" s="42">
        <v>8.2288999999999994</v>
      </c>
      <c r="L4902" s="43">
        <v>0.41399999999999987</v>
      </c>
      <c r="M4902" s="42">
        <v>3.4067645999999985</v>
      </c>
      <c r="N4902">
        <v>5</v>
      </c>
      <c r="O4902" s="43">
        <v>333.59999999999997</v>
      </c>
      <c r="P4902" s="42">
        <v>56</v>
      </c>
      <c r="Q4902" s="42">
        <v>6</v>
      </c>
      <c r="R4902" s="42">
        <v>7.5</v>
      </c>
    </row>
    <row r="4903" spans="1:18" x14ac:dyDescent="0.3">
      <c r="A4903" t="s">
        <v>3924</v>
      </c>
      <c r="B4903" s="17">
        <v>45212</v>
      </c>
      <c r="C4903" t="s">
        <v>543</v>
      </c>
      <c r="D4903" t="s">
        <v>3928</v>
      </c>
      <c r="E4903" t="s">
        <v>3929</v>
      </c>
      <c r="F4903" t="s">
        <v>3931</v>
      </c>
      <c r="G4903" t="s">
        <v>3921</v>
      </c>
      <c r="H4903" t="s">
        <v>3876</v>
      </c>
      <c r="I4903">
        <v>1705</v>
      </c>
      <c r="J4903" s="41">
        <v>1.0299999999999998E-2</v>
      </c>
      <c r="K4903" s="42">
        <v>17.561499999999999</v>
      </c>
      <c r="L4903" s="43">
        <v>0.42549999999999988</v>
      </c>
      <c r="M4903" s="42">
        <v>7.4724182499999969</v>
      </c>
      <c r="N4903">
        <v>8</v>
      </c>
      <c r="O4903" s="43">
        <v>573.6</v>
      </c>
      <c r="P4903" s="42">
        <v>41</v>
      </c>
      <c r="Q4903" s="42">
        <v>13</v>
      </c>
      <c r="R4903" s="42">
        <v>13.5</v>
      </c>
    </row>
    <row r="4904" spans="1:18" x14ac:dyDescent="0.3">
      <c r="A4904" t="s">
        <v>3924</v>
      </c>
      <c r="B4904" s="17">
        <v>45213</v>
      </c>
      <c r="C4904" t="s">
        <v>543</v>
      </c>
      <c r="D4904" t="s">
        <v>3928</v>
      </c>
      <c r="E4904" t="s">
        <v>3929</v>
      </c>
      <c r="F4904" t="s">
        <v>3931</v>
      </c>
      <c r="G4904" t="s">
        <v>3921</v>
      </c>
      <c r="H4904" t="s">
        <v>3876</v>
      </c>
      <c r="I4904">
        <v>788</v>
      </c>
      <c r="J4904" s="41">
        <v>9.6000000000000009E-3</v>
      </c>
      <c r="K4904" s="42">
        <v>7.5648000000000009</v>
      </c>
      <c r="L4904" s="43">
        <v>0.55199999999999971</v>
      </c>
      <c r="M4904" s="42">
        <v>4.175769599999998</v>
      </c>
      <c r="N4904">
        <v>6</v>
      </c>
      <c r="O4904" s="43">
        <v>340.8</v>
      </c>
      <c r="P4904" s="42">
        <v>33</v>
      </c>
      <c r="Q4904" s="42">
        <v>5</v>
      </c>
      <c r="R4904" s="42">
        <v>0</v>
      </c>
    </row>
    <row r="4905" spans="1:18" x14ac:dyDescent="0.3">
      <c r="A4905" t="s">
        <v>3924</v>
      </c>
      <c r="B4905" s="17">
        <v>45214</v>
      </c>
      <c r="C4905" t="s">
        <v>543</v>
      </c>
      <c r="D4905" t="s">
        <v>3928</v>
      </c>
      <c r="E4905" t="s">
        <v>3929</v>
      </c>
      <c r="F4905" t="s">
        <v>3931</v>
      </c>
      <c r="G4905" t="s">
        <v>3921</v>
      </c>
      <c r="H4905" t="s">
        <v>3876</v>
      </c>
      <c r="I4905">
        <v>1174</v>
      </c>
      <c r="J4905" s="41">
        <v>9.1999999999999998E-3</v>
      </c>
      <c r="K4905" s="42">
        <v>10.800800000000001</v>
      </c>
      <c r="L4905" s="43">
        <v>0.94299999999999973</v>
      </c>
      <c r="M4905" s="42">
        <v>10.185154399999998</v>
      </c>
      <c r="N4905">
        <v>5</v>
      </c>
      <c r="O4905" s="43">
        <v>168</v>
      </c>
      <c r="P4905" s="42">
        <v>70</v>
      </c>
      <c r="Q4905" s="42">
        <v>7</v>
      </c>
      <c r="R4905" s="42">
        <v>0</v>
      </c>
    </row>
    <row r="4906" spans="1:18" x14ac:dyDescent="0.3">
      <c r="A4906" t="s">
        <v>3924</v>
      </c>
      <c r="B4906" s="17">
        <v>45215</v>
      </c>
      <c r="C4906" t="s">
        <v>543</v>
      </c>
      <c r="D4906" t="s">
        <v>3928</v>
      </c>
      <c r="E4906" t="s">
        <v>3929</v>
      </c>
      <c r="F4906" t="s">
        <v>3931</v>
      </c>
      <c r="G4906" t="s">
        <v>3921</v>
      </c>
      <c r="H4906" t="s">
        <v>3876</v>
      </c>
      <c r="I4906">
        <v>833</v>
      </c>
      <c r="J4906" s="41">
        <v>7.0999999999999995E-3</v>
      </c>
      <c r="K4906" s="42">
        <v>5.9142999999999999</v>
      </c>
      <c r="L4906" s="43">
        <v>8.050000000000003E-2</v>
      </c>
      <c r="M4906" s="42">
        <v>0.4761011500000002</v>
      </c>
      <c r="N4906">
        <v>3</v>
      </c>
      <c r="O4906" s="43">
        <v>244.79999999999998</v>
      </c>
      <c r="P4906" s="42">
        <v>47</v>
      </c>
      <c r="Q4906" s="42">
        <v>15</v>
      </c>
      <c r="R4906" s="42">
        <v>6</v>
      </c>
    </row>
    <row r="4907" spans="1:18" x14ac:dyDescent="0.3">
      <c r="A4907" t="s">
        <v>3924</v>
      </c>
      <c r="B4907" s="17">
        <v>45216</v>
      </c>
      <c r="C4907" t="s">
        <v>543</v>
      </c>
      <c r="D4907" t="s">
        <v>3928</v>
      </c>
      <c r="E4907" t="s">
        <v>3929</v>
      </c>
      <c r="F4907" t="s">
        <v>3931</v>
      </c>
      <c r="G4907" t="s">
        <v>3921</v>
      </c>
      <c r="H4907" t="s">
        <v>3876</v>
      </c>
      <c r="I4907">
        <v>802</v>
      </c>
      <c r="J4907" s="41">
        <v>1.7999999999999999E-2</v>
      </c>
      <c r="K4907" s="42">
        <v>14.435999999999998</v>
      </c>
      <c r="L4907" s="43">
        <v>1.3914999999999995</v>
      </c>
      <c r="M4907" s="42">
        <v>20.087693999999992</v>
      </c>
      <c r="N4907">
        <v>8</v>
      </c>
      <c r="O4907" s="43">
        <v>440.4</v>
      </c>
      <c r="P4907" s="42">
        <v>74</v>
      </c>
      <c r="Q4907" s="42">
        <v>1</v>
      </c>
      <c r="R4907" s="42">
        <v>10.5</v>
      </c>
    </row>
    <row r="4908" spans="1:18" x14ac:dyDescent="0.3">
      <c r="A4908" t="s">
        <v>3924</v>
      </c>
      <c r="B4908" s="17">
        <v>45217</v>
      </c>
      <c r="C4908" t="s">
        <v>543</v>
      </c>
      <c r="D4908" t="s">
        <v>3928</v>
      </c>
      <c r="E4908" t="s">
        <v>3929</v>
      </c>
      <c r="F4908" t="s">
        <v>3931</v>
      </c>
      <c r="G4908" t="s">
        <v>3921</v>
      </c>
      <c r="H4908" t="s">
        <v>3876</v>
      </c>
      <c r="I4908">
        <v>1552</v>
      </c>
      <c r="J4908" s="41">
        <v>1.4500000000000002E-2</v>
      </c>
      <c r="K4908" s="42">
        <v>22.504000000000005</v>
      </c>
      <c r="L4908" s="43">
        <v>0.27600000000000002</v>
      </c>
      <c r="M4908" s="42">
        <v>6.2111040000000015</v>
      </c>
      <c r="N4908">
        <v>4</v>
      </c>
      <c r="O4908" s="43">
        <v>172.79999999999998</v>
      </c>
      <c r="P4908" s="42">
        <v>77</v>
      </c>
      <c r="Q4908" s="42">
        <v>0</v>
      </c>
      <c r="R4908" s="42">
        <v>0</v>
      </c>
    </row>
    <row r="4909" spans="1:18" x14ac:dyDescent="0.3">
      <c r="A4909" t="s">
        <v>3924</v>
      </c>
      <c r="B4909" s="17">
        <v>45218</v>
      </c>
      <c r="C4909" t="s">
        <v>543</v>
      </c>
      <c r="D4909" t="s">
        <v>3928</v>
      </c>
      <c r="E4909" t="s">
        <v>3929</v>
      </c>
      <c r="F4909" t="s">
        <v>3931</v>
      </c>
      <c r="G4909" t="s">
        <v>3921</v>
      </c>
      <c r="H4909" t="s">
        <v>3876</v>
      </c>
      <c r="I4909">
        <v>1250</v>
      </c>
      <c r="J4909" s="41">
        <v>7.7999999999999988E-3</v>
      </c>
      <c r="K4909" s="42">
        <v>9.7499999999999982</v>
      </c>
      <c r="L4909" s="43">
        <v>1.0234999999999996</v>
      </c>
      <c r="M4909" s="42">
        <v>9.9791249999999945</v>
      </c>
      <c r="N4909">
        <v>4</v>
      </c>
      <c r="O4909" s="43">
        <v>130.79999999999998</v>
      </c>
      <c r="P4909" s="42">
        <v>61</v>
      </c>
      <c r="Q4909" s="42">
        <v>18</v>
      </c>
      <c r="R4909" s="42">
        <v>16.5</v>
      </c>
    </row>
    <row r="4910" spans="1:18" x14ac:dyDescent="0.3">
      <c r="A4910" t="s">
        <v>3924</v>
      </c>
      <c r="B4910" s="17">
        <v>45219</v>
      </c>
      <c r="C4910" t="s">
        <v>543</v>
      </c>
      <c r="D4910" t="s">
        <v>3928</v>
      </c>
      <c r="E4910" t="s">
        <v>3929</v>
      </c>
      <c r="F4910" t="s">
        <v>3931</v>
      </c>
      <c r="G4910" t="s">
        <v>3921</v>
      </c>
      <c r="H4910" t="s">
        <v>3876</v>
      </c>
      <c r="I4910">
        <v>823</v>
      </c>
      <c r="J4910" s="41">
        <v>1.55E-2</v>
      </c>
      <c r="K4910" s="42">
        <v>12.756499999999999</v>
      </c>
      <c r="L4910" s="43">
        <v>1.3454999999999995</v>
      </c>
      <c r="M4910" s="42">
        <v>17.16387074999999</v>
      </c>
      <c r="N4910">
        <v>8</v>
      </c>
      <c r="O4910" s="43">
        <v>462</v>
      </c>
      <c r="P4910" s="42">
        <v>61</v>
      </c>
      <c r="Q4910" s="42">
        <v>5</v>
      </c>
      <c r="R4910" s="42">
        <v>6</v>
      </c>
    </row>
    <row r="4911" spans="1:18" x14ac:dyDescent="0.3">
      <c r="A4911" t="s">
        <v>3924</v>
      </c>
      <c r="B4911" s="17">
        <v>45220</v>
      </c>
      <c r="C4911" t="s">
        <v>543</v>
      </c>
      <c r="D4911" t="s">
        <v>3928</v>
      </c>
      <c r="E4911" t="s">
        <v>3929</v>
      </c>
      <c r="F4911" t="s">
        <v>3931</v>
      </c>
      <c r="G4911" t="s">
        <v>3921</v>
      </c>
      <c r="H4911" t="s">
        <v>3876</v>
      </c>
      <c r="I4911">
        <v>1488</v>
      </c>
      <c r="J4911" s="41">
        <v>1.4700000000000001E-2</v>
      </c>
      <c r="K4911" s="42">
        <v>21.873600000000003</v>
      </c>
      <c r="L4911" s="43">
        <v>0.28750000000000003</v>
      </c>
      <c r="M4911" s="42">
        <v>6.2886600000000019</v>
      </c>
      <c r="N4911">
        <v>7</v>
      </c>
      <c r="O4911" s="43">
        <v>480</v>
      </c>
      <c r="P4911" s="42">
        <v>35</v>
      </c>
      <c r="Q4911" s="42">
        <v>12</v>
      </c>
      <c r="R4911" s="42">
        <v>0</v>
      </c>
    </row>
    <row r="4912" spans="1:18" x14ac:dyDescent="0.3">
      <c r="A4912" t="s">
        <v>3924</v>
      </c>
      <c r="B4912" s="17">
        <v>45221</v>
      </c>
      <c r="C4912" t="s">
        <v>543</v>
      </c>
      <c r="D4912" t="s">
        <v>3928</v>
      </c>
      <c r="E4912" t="s">
        <v>3929</v>
      </c>
      <c r="F4912" t="s">
        <v>3931</v>
      </c>
      <c r="G4912" t="s">
        <v>3921</v>
      </c>
      <c r="H4912" t="s">
        <v>3876</v>
      </c>
      <c r="I4912">
        <v>1009</v>
      </c>
      <c r="J4912" s="41">
        <v>1.1300000000000001E-2</v>
      </c>
      <c r="K4912" s="42">
        <v>11.401700000000002</v>
      </c>
      <c r="L4912" s="43">
        <v>0.88549999999999973</v>
      </c>
      <c r="M4912" s="42">
        <v>10.096205349999998</v>
      </c>
      <c r="N4912">
        <v>5</v>
      </c>
      <c r="O4912" s="43">
        <v>242.39999999999998</v>
      </c>
      <c r="P4912" s="42">
        <v>49</v>
      </c>
      <c r="Q4912" s="42">
        <v>9</v>
      </c>
      <c r="R4912" s="42">
        <v>6</v>
      </c>
    </row>
    <row r="4913" spans="1:18" x14ac:dyDescent="0.3">
      <c r="A4913" t="s">
        <v>3924</v>
      </c>
      <c r="B4913" s="17">
        <v>45222</v>
      </c>
      <c r="C4913" t="s">
        <v>543</v>
      </c>
      <c r="D4913" t="s">
        <v>3928</v>
      </c>
      <c r="E4913" t="s">
        <v>3929</v>
      </c>
      <c r="F4913" t="s">
        <v>3931</v>
      </c>
      <c r="G4913" t="s">
        <v>3921</v>
      </c>
      <c r="H4913" t="s">
        <v>3876</v>
      </c>
      <c r="I4913">
        <v>1122</v>
      </c>
      <c r="J4913" s="41">
        <v>1.4299999999999997E-2</v>
      </c>
      <c r="K4913" s="42">
        <v>16.044599999999996</v>
      </c>
      <c r="L4913" s="43">
        <v>0.60949999999999971</v>
      </c>
      <c r="M4913" s="42">
        <v>9.7791836999999919</v>
      </c>
      <c r="N4913">
        <v>7</v>
      </c>
      <c r="O4913" s="43">
        <v>495.59999999999997</v>
      </c>
      <c r="P4913" s="42">
        <v>74</v>
      </c>
      <c r="Q4913" s="42">
        <v>11</v>
      </c>
      <c r="R4913" s="42">
        <v>6</v>
      </c>
    </row>
    <row r="4914" spans="1:18" x14ac:dyDescent="0.3">
      <c r="A4914" t="s">
        <v>3924</v>
      </c>
      <c r="B4914" s="17">
        <v>45223</v>
      </c>
      <c r="C4914" t="s">
        <v>543</v>
      </c>
      <c r="D4914" t="s">
        <v>3928</v>
      </c>
      <c r="E4914" t="s">
        <v>3929</v>
      </c>
      <c r="F4914" t="s">
        <v>3931</v>
      </c>
      <c r="G4914" t="s">
        <v>3921</v>
      </c>
      <c r="H4914" t="s">
        <v>3876</v>
      </c>
      <c r="I4914">
        <v>1332</v>
      </c>
      <c r="J4914" s="41">
        <v>1.0800000000000002E-2</v>
      </c>
      <c r="K4914" s="42">
        <v>14.385600000000004</v>
      </c>
      <c r="L4914" s="43">
        <v>0.24150000000000008</v>
      </c>
      <c r="M4914" s="42">
        <v>3.4741224000000019</v>
      </c>
      <c r="N4914">
        <v>3</v>
      </c>
      <c r="O4914" s="43">
        <v>237.6</v>
      </c>
      <c r="P4914" s="42">
        <v>46</v>
      </c>
      <c r="Q4914" s="42">
        <v>9</v>
      </c>
      <c r="R4914" s="42">
        <v>12</v>
      </c>
    </row>
    <row r="4915" spans="1:18" x14ac:dyDescent="0.3">
      <c r="A4915" t="s">
        <v>3924</v>
      </c>
      <c r="B4915" s="17">
        <v>45224</v>
      </c>
      <c r="C4915" t="s">
        <v>543</v>
      </c>
      <c r="D4915" t="s">
        <v>3928</v>
      </c>
      <c r="E4915" t="s">
        <v>3929</v>
      </c>
      <c r="F4915" t="s">
        <v>3931</v>
      </c>
      <c r="G4915" t="s">
        <v>3921</v>
      </c>
      <c r="H4915" t="s">
        <v>3876</v>
      </c>
      <c r="I4915">
        <v>1215</v>
      </c>
      <c r="J4915" s="41">
        <v>1.6199999999999999E-2</v>
      </c>
      <c r="K4915" s="42">
        <v>19.683</v>
      </c>
      <c r="L4915" s="43">
        <v>0.71299999999999963</v>
      </c>
      <c r="M4915" s="42">
        <v>14.033978999999993</v>
      </c>
      <c r="N4915">
        <v>8</v>
      </c>
      <c r="O4915" s="43">
        <v>596.4</v>
      </c>
      <c r="P4915" s="42">
        <v>59</v>
      </c>
      <c r="Q4915" s="42">
        <v>8</v>
      </c>
      <c r="R4915" s="42">
        <v>0</v>
      </c>
    </row>
    <row r="4916" spans="1:18" x14ac:dyDescent="0.3">
      <c r="A4916" t="s">
        <v>3924</v>
      </c>
      <c r="B4916" s="17">
        <v>45225</v>
      </c>
      <c r="C4916" t="s">
        <v>543</v>
      </c>
      <c r="D4916" t="s">
        <v>3928</v>
      </c>
      <c r="E4916" t="s">
        <v>3929</v>
      </c>
      <c r="F4916" t="s">
        <v>3931</v>
      </c>
      <c r="G4916" t="s">
        <v>3921</v>
      </c>
      <c r="H4916" t="s">
        <v>3876</v>
      </c>
      <c r="I4916">
        <v>1730</v>
      </c>
      <c r="J4916" s="41">
        <v>1.2E-2</v>
      </c>
      <c r="K4916" s="42">
        <v>20.76</v>
      </c>
      <c r="L4916" s="43">
        <v>0.37949999999999995</v>
      </c>
      <c r="M4916" s="42">
        <v>7.8784199999999993</v>
      </c>
      <c r="N4916">
        <v>3</v>
      </c>
      <c r="O4916" s="43">
        <v>250.79999999999998</v>
      </c>
      <c r="P4916" s="42">
        <v>51</v>
      </c>
      <c r="Q4916" s="42">
        <v>13</v>
      </c>
      <c r="R4916" s="42">
        <v>3</v>
      </c>
    </row>
    <row r="4917" spans="1:18" x14ac:dyDescent="0.3">
      <c r="A4917" t="s">
        <v>3924</v>
      </c>
      <c r="B4917" s="17">
        <v>45226</v>
      </c>
      <c r="C4917" t="s">
        <v>543</v>
      </c>
      <c r="D4917" t="s">
        <v>3928</v>
      </c>
      <c r="E4917" t="s">
        <v>3929</v>
      </c>
      <c r="F4917" t="s">
        <v>3931</v>
      </c>
      <c r="G4917" t="s">
        <v>3921</v>
      </c>
      <c r="H4917" t="s">
        <v>3876</v>
      </c>
      <c r="I4917">
        <v>1526</v>
      </c>
      <c r="J4917" s="41">
        <v>1.2899999999999998E-2</v>
      </c>
      <c r="K4917" s="42">
        <v>19.685399999999998</v>
      </c>
      <c r="L4917" s="43">
        <v>1.1499999999999997</v>
      </c>
      <c r="M4917" s="42">
        <v>22.63820999999999</v>
      </c>
      <c r="N4917">
        <v>7</v>
      </c>
      <c r="O4917" s="43">
        <v>430.8</v>
      </c>
      <c r="P4917" s="42">
        <v>52</v>
      </c>
      <c r="Q4917" s="42">
        <v>15</v>
      </c>
      <c r="R4917" s="42">
        <v>1.5</v>
      </c>
    </row>
    <row r="4918" spans="1:18" x14ac:dyDescent="0.3">
      <c r="A4918" t="s">
        <v>3924</v>
      </c>
      <c r="B4918" s="17">
        <v>45227</v>
      </c>
      <c r="C4918" t="s">
        <v>543</v>
      </c>
      <c r="D4918" t="s">
        <v>3928</v>
      </c>
      <c r="E4918" t="s">
        <v>3929</v>
      </c>
      <c r="F4918" t="s">
        <v>3931</v>
      </c>
      <c r="G4918" t="s">
        <v>3921</v>
      </c>
      <c r="H4918" t="s">
        <v>3876</v>
      </c>
      <c r="I4918">
        <v>1038</v>
      </c>
      <c r="J4918" s="41">
        <v>1.0500000000000001E-2</v>
      </c>
      <c r="K4918" s="42">
        <v>10.899000000000001</v>
      </c>
      <c r="L4918" s="43">
        <v>0.24150000000000008</v>
      </c>
      <c r="M4918" s="42">
        <v>2.6321085000000011</v>
      </c>
      <c r="N4918">
        <v>4</v>
      </c>
      <c r="O4918" s="43">
        <v>204</v>
      </c>
      <c r="P4918" s="42">
        <v>52</v>
      </c>
      <c r="Q4918" s="42">
        <v>11</v>
      </c>
      <c r="R4918" s="42">
        <v>10.5</v>
      </c>
    </row>
    <row r="4919" spans="1:18" x14ac:dyDescent="0.3">
      <c r="A4919" t="s">
        <v>3924</v>
      </c>
      <c r="B4919" s="17">
        <v>45228</v>
      </c>
      <c r="C4919" t="s">
        <v>543</v>
      </c>
      <c r="D4919" t="s">
        <v>3928</v>
      </c>
      <c r="E4919" t="s">
        <v>3929</v>
      </c>
      <c r="F4919" t="s">
        <v>3931</v>
      </c>
      <c r="G4919" t="s">
        <v>3921</v>
      </c>
      <c r="H4919" t="s">
        <v>3876</v>
      </c>
      <c r="I4919">
        <v>1078</v>
      </c>
      <c r="J4919" s="41">
        <v>1.2400000000000001E-2</v>
      </c>
      <c r="K4919" s="42">
        <v>13.367200000000002</v>
      </c>
      <c r="L4919" s="43">
        <v>0.88549999999999973</v>
      </c>
      <c r="M4919" s="42">
        <v>11.836655599999999</v>
      </c>
      <c r="N4919">
        <v>6</v>
      </c>
      <c r="O4919" s="43">
        <v>517.19999999999993</v>
      </c>
      <c r="P4919" s="42">
        <v>24</v>
      </c>
      <c r="Q4919" s="42">
        <v>13</v>
      </c>
      <c r="R4919" s="42">
        <v>7.5</v>
      </c>
    </row>
    <row r="4920" spans="1:18" x14ac:dyDescent="0.3">
      <c r="A4920" t="s">
        <v>3924</v>
      </c>
      <c r="B4920" s="17">
        <v>45229</v>
      </c>
      <c r="C4920" t="s">
        <v>543</v>
      </c>
      <c r="D4920" t="s">
        <v>3928</v>
      </c>
      <c r="E4920" t="s">
        <v>3929</v>
      </c>
      <c r="F4920" t="s">
        <v>3931</v>
      </c>
      <c r="G4920" t="s">
        <v>3921</v>
      </c>
      <c r="H4920" t="s">
        <v>3876</v>
      </c>
      <c r="I4920">
        <v>662</v>
      </c>
      <c r="J4920" s="41">
        <v>9.5999999999999974E-3</v>
      </c>
      <c r="K4920" s="42">
        <v>6.3551999999999982</v>
      </c>
      <c r="L4920" s="43">
        <v>0.7819999999999997</v>
      </c>
      <c r="M4920" s="42">
        <v>4.9697663999999966</v>
      </c>
      <c r="N4920">
        <v>4</v>
      </c>
      <c r="O4920" s="43">
        <v>309.59999999999997</v>
      </c>
      <c r="P4920" s="42">
        <v>58</v>
      </c>
      <c r="Q4920" s="42">
        <v>11</v>
      </c>
      <c r="R4920" s="42">
        <v>4.5</v>
      </c>
    </row>
    <row r="4921" spans="1:18" x14ac:dyDescent="0.3">
      <c r="A4921" t="s">
        <v>3924</v>
      </c>
      <c r="B4921" s="17">
        <v>45230</v>
      </c>
      <c r="C4921" t="s">
        <v>543</v>
      </c>
      <c r="D4921" t="s">
        <v>3928</v>
      </c>
      <c r="E4921" t="s">
        <v>3929</v>
      </c>
      <c r="F4921" t="s">
        <v>3931</v>
      </c>
      <c r="G4921" t="s">
        <v>3921</v>
      </c>
      <c r="H4921" t="s">
        <v>3876</v>
      </c>
      <c r="I4921">
        <v>880</v>
      </c>
      <c r="J4921" s="41">
        <v>1.2899999999999998E-2</v>
      </c>
      <c r="K4921" s="42">
        <v>11.351999999999999</v>
      </c>
      <c r="L4921" s="43">
        <v>0.73599999999999965</v>
      </c>
      <c r="M4921" s="42">
        <v>8.3550719999999945</v>
      </c>
      <c r="N4921">
        <v>5</v>
      </c>
      <c r="O4921" s="43">
        <v>390</v>
      </c>
      <c r="P4921" s="42">
        <v>50</v>
      </c>
      <c r="Q4921" s="42">
        <v>11</v>
      </c>
      <c r="R4921" s="42">
        <v>6</v>
      </c>
    </row>
    <row r="4922" spans="1:18" x14ac:dyDescent="0.3">
      <c r="A4922" t="s">
        <v>3924</v>
      </c>
      <c r="B4922" s="17">
        <v>45231</v>
      </c>
      <c r="C4922" t="s">
        <v>543</v>
      </c>
      <c r="D4922" t="s">
        <v>3928</v>
      </c>
      <c r="E4922" t="s">
        <v>3929</v>
      </c>
      <c r="F4922" t="s">
        <v>3931</v>
      </c>
      <c r="G4922" t="s">
        <v>3921</v>
      </c>
      <c r="H4922" t="s">
        <v>3876</v>
      </c>
      <c r="I4922">
        <v>981</v>
      </c>
      <c r="J4922" s="41">
        <v>1.5900000000000001E-2</v>
      </c>
      <c r="K4922" s="42">
        <v>15.597900000000001</v>
      </c>
      <c r="L4922" s="43">
        <v>0.88549999999999973</v>
      </c>
      <c r="M4922" s="42">
        <v>13.811940449999996</v>
      </c>
      <c r="N4922">
        <v>8</v>
      </c>
      <c r="O4922" s="43">
        <v>603.6</v>
      </c>
      <c r="P4922" s="42">
        <v>59</v>
      </c>
      <c r="Q4922" s="42">
        <v>3</v>
      </c>
      <c r="R4922" s="42">
        <v>12</v>
      </c>
    </row>
    <row r="4923" spans="1:18" x14ac:dyDescent="0.3">
      <c r="A4923" t="s">
        <v>3924</v>
      </c>
      <c r="B4923" s="17">
        <v>45232</v>
      </c>
      <c r="C4923" t="s">
        <v>543</v>
      </c>
      <c r="D4923" t="s">
        <v>3928</v>
      </c>
      <c r="E4923" t="s">
        <v>3929</v>
      </c>
      <c r="F4923" t="s">
        <v>3931</v>
      </c>
      <c r="G4923" t="s">
        <v>3921</v>
      </c>
      <c r="H4923" t="s">
        <v>3876</v>
      </c>
      <c r="I4923">
        <v>766</v>
      </c>
      <c r="J4923" s="41">
        <v>1.6E-2</v>
      </c>
      <c r="K4923" s="42">
        <v>12.256</v>
      </c>
      <c r="L4923" s="43">
        <v>0.56349999999999978</v>
      </c>
      <c r="M4923" s="42">
        <v>6.9062559999999973</v>
      </c>
      <c r="N4923">
        <v>4</v>
      </c>
      <c r="O4923" s="43">
        <v>127.19999999999999</v>
      </c>
      <c r="P4923" s="42">
        <v>69</v>
      </c>
      <c r="Q4923" s="42">
        <v>16</v>
      </c>
      <c r="R4923" s="42">
        <v>4.5</v>
      </c>
    </row>
    <row r="4924" spans="1:18" x14ac:dyDescent="0.3">
      <c r="A4924" t="s">
        <v>3924</v>
      </c>
      <c r="B4924" s="17">
        <v>45233</v>
      </c>
      <c r="C4924" t="s">
        <v>543</v>
      </c>
      <c r="D4924" t="s">
        <v>3928</v>
      </c>
      <c r="E4924" t="s">
        <v>3929</v>
      </c>
      <c r="F4924" t="s">
        <v>3931</v>
      </c>
      <c r="G4924" t="s">
        <v>3921</v>
      </c>
      <c r="H4924" t="s">
        <v>3876</v>
      </c>
      <c r="I4924">
        <v>611</v>
      </c>
      <c r="J4924" s="41">
        <v>1.5599999999999999E-2</v>
      </c>
      <c r="K4924" s="42">
        <v>9.5315999999999992</v>
      </c>
      <c r="L4924" s="43">
        <v>0.56349999999999978</v>
      </c>
      <c r="M4924" s="42">
        <v>5.3710565999999975</v>
      </c>
      <c r="N4924">
        <v>3</v>
      </c>
      <c r="O4924" s="43">
        <v>190.79999999999998</v>
      </c>
      <c r="P4924" s="42">
        <v>36</v>
      </c>
      <c r="Q4924" s="42">
        <v>19</v>
      </c>
      <c r="R4924" s="42">
        <v>10.5</v>
      </c>
    </row>
    <row r="4925" spans="1:18" x14ac:dyDescent="0.3">
      <c r="A4925" t="s">
        <v>3924</v>
      </c>
      <c r="B4925" s="17">
        <v>45234</v>
      </c>
      <c r="C4925" t="s">
        <v>543</v>
      </c>
      <c r="D4925" t="s">
        <v>3928</v>
      </c>
      <c r="E4925" t="s">
        <v>3929</v>
      </c>
      <c r="F4925" t="s">
        <v>3931</v>
      </c>
      <c r="G4925" t="s">
        <v>3921</v>
      </c>
      <c r="H4925" t="s">
        <v>3876</v>
      </c>
      <c r="I4925">
        <v>655</v>
      </c>
      <c r="J4925" s="41">
        <v>8.6999999999999994E-3</v>
      </c>
      <c r="K4925" s="42">
        <v>5.6984999999999992</v>
      </c>
      <c r="L4925" s="43">
        <v>0.45999999999999991</v>
      </c>
      <c r="M4925" s="42">
        <v>2.6213099999999989</v>
      </c>
      <c r="N4925">
        <v>5</v>
      </c>
      <c r="O4925" s="43">
        <v>464.4</v>
      </c>
      <c r="P4925" s="42">
        <v>73</v>
      </c>
      <c r="Q4925" s="42">
        <v>11</v>
      </c>
      <c r="R4925" s="42">
        <v>1.5</v>
      </c>
    </row>
    <row r="4926" spans="1:18" x14ac:dyDescent="0.3">
      <c r="A4926" t="s">
        <v>3924</v>
      </c>
      <c r="B4926" s="17">
        <v>45235</v>
      </c>
      <c r="C4926" t="s">
        <v>543</v>
      </c>
      <c r="D4926" t="s">
        <v>3928</v>
      </c>
      <c r="E4926" t="s">
        <v>3929</v>
      </c>
      <c r="F4926" t="s">
        <v>3931</v>
      </c>
      <c r="G4926" t="s">
        <v>3921</v>
      </c>
      <c r="H4926" t="s">
        <v>3876</v>
      </c>
      <c r="I4926">
        <v>1111</v>
      </c>
      <c r="J4926" s="41">
        <v>1.1399999999999997E-2</v>
      </c>
      <c r="K4926" s="42">
        <v>12.665399999999996</v>
      </c>
      <c r="L4926" s="43">
        <v>0.59799999999999975</v>
      </c>
      <c r="M4926" s="42">
        <v>7.5739091999999948</v>
      </c>
      <c r="N4926">
        <v>6</v>
      </c>
      <c r="O4926" s="43">
        <v>333.59999999999997</v>
      </c>
      <c r="P4926" s="42">
        <v>66</v>
      </c>
      <c r="Q4926" s="42">
        <v>11</v>
      </c>
      <c r="R4926" s="42">
        <v>9</v>
      </c>
    </row>
    <row r="4927" spans="1:18" x14ac:dyDescent="0.3">
      <c r="A4927" t="s">
        <v>3924</v>
      </c>
      <c r="B4927" s="17">
        <v>45236</v>
      </c>
      <c r="C4927" t="s">
        <v>543</v>
      </c>
      <c r="D4927" t="s">
        <v>3928</v>
      </c>
      <c r="E4927" t="s">
        <v>3929</v>
      </c>
      <c r="F4927" t="s">
        <v>3931</v>
      </c>
      <c r="G4927" t="s">
        <v>3921</v>
      </c>
      <c r="H4927" t="s">
        <v>3876</v>
      </c>
      <c r="I4927">
        <v>1334</v>
      </c>
      <c r="J4927" s="41">
        <v>1.0599999999999998E-2</v>
      </c>
      <c r="K4927" s="42">
        <v>14.140399999999998</v>
      </c>
      <c r="L4927" s="43">
        <v>1.2764999999999997</v>
      </c>
      <c r="M4927" s="42">
        <v>18.050220599999992</v>
      </c>
      <c r="N4927">
        <v>7</v>
      </c>
      <c r="O4927" s="43">
        <v>541.19999999999993</v>
      </c>
      <c r="P4927" s="42">
        <v>50</v>
      </c>
      <c r="Q4927" s="42">
        <v>14</v>
      </c>
      <c r="R4927" s="42">
        <v>3</v>
      </c>
    </row>
    <row r="4928" spans="1:18" x14ac:dyDescent="0.3">
      <c r="A4928" t="s">
        <v>3924</v>
      </c>
      <c r="B4928" s="17">
        <v>45237</v>
      </c>
      <c r="C4928" t="s">
        <v>543</v>
      </c>
      <c r="D4928" t="s">
        <v>3928</v>
      </c>
      <c r="E4928" t="s">
        <v>3929</v>
      </c>
      <c r="F4928" t="s">
        <v>3931</v>
      </c>
      <c r="G4928" t="s">
        <v>3921</v>
      </c>
      <c r="H4928" t="s">
        <v>3876</v>
      </c>
      <c r="I4928">
        <v>979</v>
      </c>
      <c r="J4928" s="41">
        <v>9.9999999999999985E-3</v>
      </c>
      <c r="K4928" s="42">
        <v>9.7899999999999991</v>
      </c>
      <c r="L4928" s="43">
        <v>0.89699999999999969</v>
      </c>
      <c r="M4928" s="42">
        <v>8.7816299999999963</v>
      </c>
      <c r="N4928">
        <v>7</v>
      </c>
      <c r="O4928" s="43">
        <v>452.4</v>
      </c>
      <c r="P4928" s="42">
        <v>53</v>
      </c>
      <c r="Q4928" s="42">
        <v>16</v>
      </c>
      <c r="R4928" s="42">
        <v>3</v>
      </c>
    </row>
    <row r="4929" spans="1:18" x14ac:dyDescent="0.3">
      <c r="A4929" t="s">
        <v>3924</v>
      </c>
      <c r="B4929" s="17">
        <v>45238</v>
      </c>
      <c r="C4929" t="s">
        <v>543</v>
      </c>
      <c r="D4929" t="s">
        <v>3928</v>
      </c>
      <c r="E4929" t="s">
        <v>3929</v>
      </c>
      <c r="F4929" t="s">
        <v>3931</v>
      </c>
      <c r="G4929" t="s">
        <v>3921</v>
      </c>
      <c r="H4929" t="s">
        <v>3876</v>
      </c>
      <c r="I4929">
        <v>1465</v>
      </c>
      <c r="J4929" s="41">
        <v>1.43E-2</v>
      </c>
      <c r="K4929" s="42">
        <v>20.9495</v>
      </c>
      <c r="L4929" s="43">
        <v>0.68999999999999961</v>
      </c>
      <c r="M4929" s="42">
        <v>14.455154999999992</v>
      </c>
      <c r="N4929">
        <v>6</v>
      </c>
      <c r="O4929" s="43">
        <v>259.2</v>
      </c>
      <c r="P4929" s="42">
        <v>42</v>
      </c>
      <c r="Q4929" s="42">
        <v>17</v>
      </c>
      <c r="R4929" s="42">
        <v>12</v>
      </c>
    </row>
    <row r="4930" spans="1:18" x14ac:dyDescent="0.3">
      <c r="A4930" t="s">
        <v>3924</v>
      </c>
      <c r="B4930" s="17">
        <v>45239</v>
      </c>
      <c r="C4930" t="s">
        <v>543</v>
      </c>
      <c r="D4930" t="s">
        <v>3928</v>
      </c>
      <c r="E4930" t="s">
        <v>3929</v>
      </c>
      <c r="F4930" t="s">
        <v>3931</v>
      </c>
      <c r="G4930" t="s">
        <v>3921</v>
      </c>
      <c r="H4930" t="s">
        <v>3876</v>
      </c>
      <c r="I4930">
        <v>1460</v>
      </c>
      <c r="J4930" s="41">
        <v>8.8999999999999982E-3</v>
      </c>
      <c r="K4930" s="42">
        <v>12.993999999999998</v>
      </c>
      <c r="L4930" s="43">
        <v>1.1039999999999996</v>
      </c>
      <c r="M4930" s="42">
        <v>14.345375999999993</v>
      </c>
      <c r="N4930">
        <v>5</v>
      </c>
      <c r="O4930" s="43">
        <v>278.39999999999998</v>
      </c>
      <c r="P4930" s="42">
        <v>67</v>
      </c>
      <c r="Q4930" s="42">
        <v>10</v>
      </c>
      <c r="R4930" s="42">
        <v>1.5</v>
      </c>
    </row>
    <row r="4931" spans="1:18" x14ac:dyDescent="0.3">
      <c r="A4931" t="s">
        <v>3924</v>
      </c>
      <c r="B4931" s="17">
        <v>45240</v>
      </c>
      <c r="C4931" t="s">
        <v>543</v>
      </c>
      <c r="D4931" t="s">
        <v>3928</v>
      </c>
      <c r="E4931" t="s">
        <v>3929</v>
      </c>
      <c r="F4931" t="s">
        <v>3931</v>
      </c>
      <c r="G4931" t="s">
        <v>3921</v>
      </c>
      <c r="H4931" t="s">
        <v>3876</v>
      </c>
      <c r="I4931">
        <v>991</v>
      </c>
      <c r="J4931" s="41">
        <v>1.1099999999999999E-2</v>
      </c>
      <c r="K4931" s="42">
        <v>11.000099999999998</v>
      </c>
      <c r="L4931" s="43">
        <v>0.33350000000000007</v>
      </c>
      <c r="M4931" s="42">
        <v>3.6685333500000001</v>
      </c>
      <c r="N4931">
        <v>9</v>
      </c>
      <c r="O4931" s="43">
        <v>289.2</v>
      </c>
      <c r="P4931" s="42">
        <v>26</v>
      </c>
      <c r="Q4931" s="42">
        <v>1</v>
      </c>
      <c r="R4931" s="42">
        <v>12</v>
      </c>
    </row>
    <row r="4932" spans="1:18" x14ac:dyDescent="0.3">
      <c r="A4932" t="s">
        <v>3924</v>
      </c>
      <c r="B4932" s="17">
        <v>45241</v>
      </c>
      <c r="C4932" t="s">
        <v>543</v>
      </c>
      <c r="D4932" t="s">
        <v>3928</v>
      </c>
      <c r="E4932" t="s">
        <v>3929</v>
      </c>
      <c r="F4932" t="s">
        <v>3931</v>
      </c>
      <c r="G4932" t="s">
        <v>3921</v>
      </c>
      <c r="H4932" t="s">
        <v>3876</v>
      </c>
      <c r="I4932">
        <v>713</v>
      </c>
      <c r="J4932" s="41">
        <v>9.8999999999999991E-3</v>
      </c>
      <c r="K4932" s="42">
        <v>7.0586999999999991</v>
      </c>
      <c r="L4932" s="43">
        <v>0.45999999999999991</v>
      </c>
      <c r="M4932" s="42">
        <v>3.2470019999999988</v>
      </c>
      <c r="N4932">
        <v>5</v>
      </c>
      <c r="O4932" s="43">
        <v>309.59999999999997</v>
      </c>
      <c r="P4932" s="42">
        <v>62</v>
      </c>
      <c r="Q4932" s="42">
        <v>2</v>
      </c>
      <c r="R4932" s="42">
        <v>13.5</v>
      </c>
    </row>
    <row r="4933" spans="1:18" x14ac:dyDescent="0.3">
      <c r="A4933" t="s">
        <v>3924</v>
      </c>
      <c r="B4933" s="17">
        <v>45242</v>
      </c>
      <c r="C4933" t="s">
        <v>543</v>
      </c>
      <c r="D4933" t="s">
        <v>3928</v>
      </c>
      <c r="E4933" t="s">
        <v>3929</v>
      </c>
      <c r="F4933" t="s">
        <v>3931</v>
      </c>
      <c r="G4933" t="s">
        <v>3921</v>
      </c>
      <c r="H4933" t="s">
        <v>3876</v>
      </c>
      <c r="I4933">
        <v>1263</v>
      </c>
      <c r="J4933" s="41">
        <v>1.55E-2</v>
      </c>
      <c r="K4933" s="42">
        <v>19.576499999999999</v>
      </c>
      <c r="L4933" s="43">
        <v>8.050000000000003E-2</v>
      </c>
      <c r="M4933" s="42">
        <v>1.5759082500000006</v>
      </c>
      <c r="N4933">
        <v>8</v>
      </c>
      <c r="O4933" s="43">
        <v>434.4</v>
      </c>
      <c r="P4933" s="42">
        <v>40</v>
      </c>
      <c r="Q4933" s="42">
        <v>3</v>
      </c>
      <c r="R4933" s="42">
        <v>1.5</v>
      </c>
    </row>
    <row r="4934" spans="1:18" x14ac:dyDescent="0.3">
      <c r="A4934" t="s">
        <v>3924</v>
      </c>
      <c r="B4934" s="17">
        <v>45243</v>
      </c>
      <c r="C4934" t="s">
        <v>543</v>
      </c>
      <c r="D4934" t="s">
        <v>3928</v>
      </c>
      <c r="E4934" t="s">
        <v>3929</v>
      </c>
      <c r="F4934" t="s">
        <v>3931</v>
      </c>
      <c r="G4934" t="s">
        <v>3921</v>
      </c>
      <c r="H4934" t="s">
        <v>3876</v>
      </c>
      <c r="I4934">
        <v>1658</v>
      </c>
      <c r="J4934" s="41">
        <v>1.7899999999999999E-2</v>
      </c>
      <c r="K4934" s="42">
        <v>29.6782</v>
      </c>
      <c r="L4934" s="43">
        <v>8.050000000000003E-2</v>
      </c>
      <c r="M4934" s="42">
        <v>2.3890951000000009</v>
      </c>
      <c r="N4934">
        <v>8</v>
      </c>
      <c r="O4934" s="43">
        <v>439.2</v>
      </c>
      <c r="P4934" s="42">
        <v>42</v>
      </c>
      <c r="Q4934" s="42">
        <v>5</v>
      </c>
      <c r="R4934" s="42">
        <v>0</v>
      </c>
    </row>
    <row r="4935" spans="1:18" x14ac:dyDescent="0.3">
      <c r="A4935" t="s">
        <v>3924</v>
      </c>
      <c r="B4935" s="17">
        <v>45244</v>
      </c>
      <c r="C4935" t="s">
        <v>543</v>
      </c>
      <c r="D4935" t="s">
        <v>3928</v>
      </c>
      <c r="E4935" t="s">
        <v>3929</v>
      </c>
      <c r="F4935" t="s">
        <v>3931</v>
      </c>
      <c r="G4935" t="s">
        <v>3921</v>
      </c>
      <c r="H4935" t="s">
        <v>3876</v>
      </c>
      <c r="I4935">
        <v>1013</v>
      </c>
      <c r="J4935" s="41">
        <v>1.2E-2</v>
      </c>
      <c r="K4935" s="42">
        <v>12.156000000000001</v>
      </c>
      <c r="L4935" s="43">
        <v>0.21850000000000006</v>
      </c>
      <c r="M4935" s="42">
        <v>2.6560860000000006</v>
      </c>
      <c r="N4935">
        <v>4</v>
      </c>
      <c r="O4935" s="43">
        <v>298.8</v>
      </c>
      <c r="P4935" s="42">
        <v>85</v>
      </c>
      <c r="Q4935" s="42">
        <v>7</v>
      </c>
      <c r="R4935" s="42">
        <v>7.5</v>
      </c>
    </row>
    <row r="4936" spans="1:18" x14ac:dyDescent="0.3">
      <c r="A4936" t="s">
        <v>3924</v>
      </c>
      <c r="B4936" s="17">
        <v>45245</v>
      </c>
      <c r="C4936" t="s">
        <v>543</v>
      </c>
      <c r="D4936" t="s">
        <v>3928</v>
      </c>
      <c r="E4936" t="s">
        <v>3929</v>
      </c>
      <c r="F4936" t="s">
        <v>3931</v>
      </c>
      <c r="G4936" t="s">
        <v>3921</v>
      </c>
      <c r="H4936" t="s">
        <v>3876</v>
      </c>
      <c r="I4936">
        <v>1101</v>
      </c>
      <c r="J4936" s="41">
        <v>1.2200000000000001E-2</v>
      </c>
      <c r="K4936" s="42">
        <v>13.432200000000002</v>
      </c>
      <c r="L4936" s="43">
        <v>0.70149999999999968</v>
      </c>
      <c r="M4936" s="42">
        <v>9.4226882999999972</v>
      </c>
      <c r="N4936">
        <v>5</v>
      </c>
      <c r="O4936" s="43">
        <v>408</v>
      </c>
      <c r="P4936" s="42">
        <v>84</v>
      </c>
      <c r="Q4936" s="42">
        <v>9</v>
      </c>
      <c r="R4936" s="42">
        <v>7.5</v>
      </c>
    </row>
    <row r="4937" spans="1:18" x14ac:dyDescent="0.3">
      <c r="A4937" t="s">
        <v>3924</v>
      </c>
      <c r="B4937" s="17">
        <v>45246</v>
      </c>
      <c r="C4937" t="s">
        <v>543</v>
      </c>
      <c r="D4937" t="s">
        <v>3928</v>
      </c>
      <c r="E4937" t="s">
        <v>3929</v>
      </c>
      <c r="F4937" t="s">
        <v>3931</v>
      </c>
      <c r="G4937" t="s">
        <v>3921</v>
      </c>
      <c r="H4937" t="s">
        <v>3876</v>
      </c>
      <c r="I4937">
        <v>1284</v>
      </c>
      <c r="J4937" s="41">
        <v>1.1099999999999999E-2</v>
      </c>
      <c r="K4937" s="42">
        <v>14.252399999999998</v>
      </c>
      <c r="L4937" s="43">
        <v>0.8049999999999996</v>
      </c>
      <c r="M4937" s="42">
        <v>11.473181999999992</v>
      </c>
      <c r="N4937">
        <v>7</v>
      </c>
      <c r="O4937" s="43">
        <v>426</v>
      </c>
      <c r="P4937" s="42">
        <v>34</v>
      </c>
      <c r="Q4937" s="42">
        <v>20</v>
      </c>
      <c r="R4937" s="42">
        <v>3</v>
      </c>
    </row>
    <row r="4938" spans="1:18" x14ac:dyDescent="0.3">
      <c r="A4938" t="s">
        <v>3924</v>
      </c>
      <c r="B4938" s="17">
        <v>45247</v>
      </c>
      <c r="C4938" t="s">
        <v>543</v>
      </c>
      <c r="D4938" t="s">
        <v>3928</v>
      </c>
      <c r="E4938" t="s">
        <v>3929</v>
      </c>
      <c r="F4938" t="s">
        <v>3931</v>
      </c>
      <c r="G4938" t="s">
        <v>3921</v>
      </c>
      <c r="H4938" t="s">
        <v>3876</v>
      </c>
      <c r="I4938">
        <v>991</v>
      </c>
      <c r="J4938" s="41">
        <v>1.5299999999999999E-2</v>
      </c>
      <c r="K4938" s="42">
        <v>15.1623</v>
      </c>
      <c r="L4938" s="43">
        <v>0.95449999999999979</v>
      </c>
      <c r="M4938" s="42">
        <v>14.472415349999997</v>
      </c>
      <c r="N4938">
        <v>7</v>
      </c>
      <c r="O4938" s="43">
        <v>391.2</v>
      </c>
      <c r="P4938" s="42">
        <v>46</v>
      </c>
      <c r="Q4938" s="42">
        <v>1</v>
      </c>
      <c r="R4938" s="42">
        <v>6</v>
      </c>
    </row>
    <row r="4939" spans="1:18" x14ac:dyDescent="0.3">
      <c r="A4939" t="s">
        <v>3924</v>
      </c>
      <c r="B4939" s="17">
        <v>45248</v>
      </c>
      <c r="C4939" t="s">
        <v>543</v>
      </c>
      <c r="D4939" t="s">
        <v>3928</v>
      </c>
      <c r="E4939" t="s">
        <v>3929</v>
      </c>
      <c r="F4939" t="s">
        <v>3931</v>
      </c>
      <c r="G4939" t="s">
        <v>3921</v>
      </c>
      <c r="H4939" t="s">
        <v>3876</v>
      </c>
      <c r="I4939">
        <v>923</v>
      </c>
      <c r="J4939" s="41">
        <v>1.7800000000000003E-2</v>
      </c>
      <c r="K4939" s="42">
        <v>16.429400000000005</v>
      </c>
      <c r="L4939" s="43">
        <v>0.253</v>
      </c>
      <c r="M4939" s="42">
        <v>4.1566382000000015</v>
      </c>
      <c r="N4939">
        <v>4</v>
      </c>
      <c r="O4939" s="43">
        <v>253.2</v>
      </c>
      <c r="P4939" s="42">
        <v>52</v>
      </c>
      <c r="Q4939" s="42">
        <v>15</v>
      </c>
      <c r="R4939" s="42">
        <v>9</v>
      </c>
    </row>
    <row r="4940" spans="1:18" x14ac:dyDescent="0.3">
      <c r="A4940" t="s">
        <v>3924</v>
      </c>
      <c r="B4940" s="17">
        <v>45249</v>
      </c>
      <c r="C4940" t="s">
        <v>543</v>
      </c>
      <c r="D4940" t="s">
        <v>3928</v>
      </c>
      <c r="E4940" t="s">
        <v>3929</v>
      </c>
      <c r="F4940" t="s">
        <v>3931</v>
      </c>
      <c r="G4940" t="s">
        <v>3921</v>
      </c>
      <c r="H4940" t="s">
        <v>3876</v>
      </c>
      <c r="I4940">
        <v>1107</v>
      </c>
      <c r="J4940" s="41">
        <v>1.3299999999999996E-2</v>
      </c>
      <c r="K4940" s="42">
        <v>14.723099999999995</v>
      </c>
      <c r="L4940" s="43">
        <v>1.4374999999999996</v>
      </c>
      <c r="M4940" s="42">
        <v>21.164456249999986</v>
      </c>
      <c r="N4940">
        <v>6</v>
      </c>
      <c r="O4940" s="43">
        <v>426</v>
      </c>
      <c r="P4940" s="42">
        <v>53</v>
      </c>
      <c r="Q4940" s="42">
        <v>8</v>
      </c>
      <c r="R4940" s="42">
        <v>10.5</v>
      </c>
    </row>
    <row r="4941" spans="1:18" x14ac:dyDescent="0.3">
      <c r="A4941" t="s">
        <v>3924</v>
      </c>
      <c r="B4941" s="17">
        <v>45250</v>
      </c>
      <c r="C4941" t="s">
        <v>543</v>
      </c>
      <c r="D4941" t="s">
        <v>3928</v>
      </c>
      <c r="E4941" t="s">
        <v>3929</v>
      </c>
      <c r="F4941" t="s">
        <v>3931</v>
      </c>
      <c r="G4941" t="s">
        <v>3921</v>
      </c>
      <c r="H4941" t="s">
        <v>3876</v>
      </c>
      <c r="I4941">
        <v>1215</v>
      </c>
      <c r="J4941" s="41">
        <v>1.03E-2</v>
      </c>
      <c r="K4941" s="42">
        <v>12.5145</v>
      </c>
      <c r="L4941" s="43">
        <v>0.74749999999999972</v>
      </c>
      <c r="M4941" s="42">
        <v>9.354588749999996</v>
      </c>
      <c r="N4941">
        <v>8</v>
      </c>
      <c r="O4941" s="43">
        <v>621.6</v>
      </c>
      <c r="P4941" s="42">
        <v>32</v>
      </c>
      <c r="Q4941" s="42">
        <v>9</v>
      </c>
      <c r="R4941" s="42">
        <v>9</v>
      </c>
    </row>
    <row r="4942" spans="1:18" x14ac:dyDescent="0.3">
      <c r="A4942" t="s">
        <v>3924</v>
      </c>
      <c r="B4942" s="17">
        <v>45251</v>
      </c>
      <c r="C4942" t="s">
        <v>543</v>
      </c>
      <c r="D4942" t="s">
        <v>3928</v>
      </c>
      <c r="E4942" t="s">
        <v>3929</v>
      </c>
      <c r="F4942" t="s">
        <v>3931</v>
      </c>
      <c r="G4942" t="s">
        <v>3921</v>
      </c>
      <c r="H4942" t="s">
        <v>3876</v>
      </c>
      <c r="I4942">
        <v>1556</v>
      </c>
      <c r="J4942" s="41">
        <v>1.2300000000000002E-2</v>
      </c>
      <c r="K4942" s="42">
        <v>19.138800000000003</v>
      </c>
      <c r="L4942" s="43">
        <v>1.1500000000000026E-2</v>
      </c>
      <c r="M4942" s="42">
        <v>0.22009620000000052</v>
      </c>
      <c r="N4942">
        <v>3</v>
      </c>
      <c r="O4942" s="43">
        <v>259.2</v>
      </c>
      <c r="P4942" s="42">
        <v>31</v>
      </c>
      <c r="Q4942" s="42">
        <v>2</v>
      </c>
      <c r="R4942" s="42">
        <v>9</v>
      </c>
    </row>
    <row r="4943" spans="1:18" x14ac:dyDescent="0.3">
      <c r="A4943" t="s">
        <v>3924</v>
      </c>
      <c r="B4943" s="17">
        <v>45252</v>
      </c>
      <c r="C4943" t="s">
        <v>543</v>
      </c>
      <c r="D4943" t="s">
        <v>3928</v>
      </c>
      <c r="E4943" t="s">
        <v>3929</v>
      </c>
      <c r="F4943" t="s">
        <v>3931</v>
      </c>
      <c r="G4943" t="s">
        <v>3921</v>
      </c>
      <c r="H4943" t="s">
        <v>3876</v>
      </c>
      <c r="I4943">
        <v>1126</v>
      </c>
      <c r="J4943" s="41">
        <v>1.0699999999999998E-2</v>
      </c>
      <c r="K4943" s="42">
        <v>12.048199999999998</v>
      </c>
      <c r="L4943" s="43">
        <v>1.3799999999999997</v>
      </c>
      <c r="M4943" s="42">
        <v>16.626515999999992</v>
      </c>
      <c r="N4943">
        <v>9</v>
      </c>
      <c r="O4943" s="43">
        <v>328.8</v>
      </c>
      <c r="P4943" s="42">
        <v>71</v>
      </c>
      <c r="Q4943" s="42">
        <v>13</v>
      </c>
      <c r="R4943" s="42">
        <v>1.5</v>
      </c>
    </row>
    <row r="4944" spans="1:18" x14ac:dyDescent="0.3">
      <c r="A4944" t="s">
        <v>3924</v>
      </c>
      <c r="B4944" s="17">
        <v>45253</v>
      </c>
      <c r="C4944" t="s">
        <v>543</v>
      </c>
      <c r="D4944" t="s">
        <v>3928</v>
      </c>
      <c r="E4944" t="s">
        <v>3929</v>
      </c>
      <c r="F4944" t="s">
        <v>3931</v>
      </c>
      <c r="G4944" t="s">
        <v>3921</v>
      </c>
      <c r="H4944" t="s">
        <v>3876</v>
      </c>
      <c r="I4944">
        <v>854</v>
      </c>
      <c r="J4944" s="41">
        <v>7.4000000000000012E-3</v>
      </c>
      <c r="K4944" s="42">
        <v>6.3196000000000012</v>
      </c>
      <c r="L4944" s="43">
        <v>0.55199999999999971</v>
      </c>
      <c r="M4944" s="42">
        <v>3.4884191999999987</v>
      </c>
      <c r="N4944">
        <v>5</v>
      </c>
      <c r="O4944" s="43">
        <v>348</v>
      </c>
      <c r="P4944" s="42">
        <v>43</v>
      </c>
      <c r="Q4944" s="42">
        <v>1</v>
      </c>
      <c r="R4944" s="42">
        <v>0</v>
      </c>
    </row>
    <row r="4945" spans="1:18" x14ac:dyDescent="0.3">
      <c r="A4945" t="s">
        <v>3924</v>
      </c>
      <c r="B4945" s="17">
        <v>45254</v>
      </c>
      <c r="C4945" t="s">
        <v>543</v>
      </c>
      <c r="D4945" t="s">
        <v>3928</v>
      </c>
      <c r="E4945" t="s">
        <v>3929</v>
      </c>
      <c r="F4945" t="s">
        <v>3931</v>
      </c>
      <c r="G4945" t="s">
        <v>3921</v>
      </c>
      <c r="H4945" t="s">
        <v>3876</v>
      </c>
      <c r="I4945">
        <v>1606</v>
      </c>
      <c r="J4945" s="41">
        <v>1.3799999999999996E-2</v>
      </c>
      <c r="K4945" s="42">
        <v>22.162799999999994</v>
      </c>
      <c r="L4945" s="43">
        <v>0.95449999999999979</v>
      </c>
      <c r="M4945" s="42">
        <v>21.154392599999991</v>
      </c>
      <c r="N4945">
        <v>6</v>
      </c>
      <c r="O4945" s="43">
        <v>249.6</v>
      </c>
      <c r="P4945" s="42">
        <v>52</v>
      </c>
      <c r="Q4945" s="42">
        <v>4</v>
      </c>
      <c r="R4945" s="42">
        <v>9</v>
      </c>
    </row>
    <row r="4946" spans="1:18" x14ac:dyDescent="0.3">
      <c r="A4946" t="s">
        <v>3924</v>
      </c>
      <c r="B4946" s="17">
        <v>45255</v>
      </c>
      <c r="C4946" t="s">
        <v>543</v>
      </c>
      <c r="D4946" t="s">
        <v>3928</v>
      </c>
      <c r="E4946" t="s">
        <v>3929</v>
      </c>
      <c r="F4946" t="s">
        <v>3931</v>
      </c>
      <c r="G4946" t="s">
        <v>3921</v>
      </c>
      <c r="H4946" t="s">
        <v>3876</v>
      </c>
      <c r="I4946">
        <v>1366</v>
      </c>
      <c r="J4946" s="41">
        <v>1.2999999999999998E-2</v>
      </c>
      <c r="K4946" s="42">
        <v>17.757999999999996</v>
      </c>
      <c r="L4946" s="43">
        <v>0.26450000000000001</v>
      </c>
      <c r="M4946" s="42">
        <v>4.6969909999999988</v>
      </c>
      <c r="N4946">
        <v>7</v>
      </c>
      <c r="O4946" s="43">
        <v>339.59999999999997</v>
      </c>
      <c r="P4946" s="42">
        <v>34</v>
      </c>
      <c r="Q4946" s="42">
        <v>7</v>
      </c>
      <c r="R4946" s="42">
        <v>3</v>
      </c>
    </row>
    <row r="4947" spans="1:18" x14ac:dyDescent="0.3">
      <c r="A4947" t="s">
        <v>3924</v>
      </c>
      <c r="B4947" s="17">
        <v>45256</v>
      </c>
      <c r="C4947" t="s">
        <v>543</v>
      </c>
      <c r="D4947" t="s">
        <v>3928</v>
      </c>
      <c r="E4947" t="s">
        <v>3929</v>
      </c>
      <c r="F4947" t="s">
        <v>3931</v>
      </c>
      <c r="G4947" t="s">
        <v>3921</v>
      </c>
      <c r="H4947" t="s">
        <v>3876</v>
      </c>
      <c r="I4947">
        <v>1103</v>
      </c>
      <c r="J4947" s="41">
        <v>1.1600000000000003E-2</v>
      </c>
      <c r="K4947" s="42">
        <v>12.794800000000002</v>
      </c>
      <c r="L4947" s="43">
        <v>1.1614999999999998</v>
      </c>
      <c r="M4947" s="42">
        <v>14.861160199999999</v>
      </c>
      <c r="N4947">
        <v>5</v>
      </c>
      <c r="O4947" s="43">
        <v>321.59999999999997</v>
      </c>
      <c r="P4947" s="42">
        <v>39</v>
      </c>
      <c r="Q4947" s="42">
        <v>8</v>
      </c>
      <c r="R4947" s="42">
        <v>7.5</v>
      </c>
    </row>
    <row r="4948" spans="1:18" x14ac:dyDescent="0.3">
      <c r="A4948" t="s">
        <v>3924</v>
      </c>
      <c r="B4948" s="17">
        <v>45257</v>
      </c>
      <c r="C4948" t="s">
        <v>543</v>
      </c>
      <c r="D4948" t="s">
        <v>3928</v>
      </c>
      <c r="E4948" t="s">
        <v>3929</v>
      </c>
      <c r="F4948" t="s">
        <v>3931</v>
      </c>
      <c r="G4948" t="s">
        <v>3921</v>
      </c>
      <c r="H4948" t="s">
        <v>3876</v>
      </c>
      <c r="I4948">
        <v>689</v>
      </c>
      <c r="J4948" s="41">
        <v>1.8500000000000003E-2</v>
      </c>
      <c r="K4948" s="42">
        <v>12.746500000000001</v>
      </c>
      <c r="L4948" s="43">
        <v>0.81649999999999967</v>
      </c>
      <c r="M4948" s="42">
        <v>10.407517249999996</v>
      </c>
      <c r="N4948">
        <v>8</v>
      </c>
      <c r="O4948" s="43">
        <v>470.4</v>
      </c>
      <c r="P4948" s="42">
        <v>29</v>
      </c>
      <c r="Q4948" s="42">
        <v>17</v>
      </c>
      <c r="R4948" s="42">
        <v>7.5</v>
      </c>
    </row>
    <row r="4949" spans="1:18" x14ac:dyDescent="0.3">
      <c r="A4949" t="s">
        <v>3924</v>
      </c>
      <c r="B4949" s="17">
        <v>45258</v>
      </c>
      <c r="C4949" t="s">
        <v>543</v>
      </c>
      <c r="D4949" t="s">
        <v>3928</v>
      </c>
      <c r="E4949" t="s">
        <v>3929</v>
      </c>
      <c r="F4949" t="s">
        <v>3931</v>
      </c>
      <c r="G4949" t="s">
        <v>3921</v>
      </c>
      <c r="H4949" t="s">
        <v>3876</v>
      </c>
      <c r="I4949">
        <v>1050</v>
      </c>
      <c r="J4949" s="41">
        <v>1.7500000000000002E-2</v>
      </c>
      <c r="K4949" s="42">
        <v>18.375</v>
      </c>
      <c r="L4949" s="43">
        <v>1.1154999999999997</v>
      </c>
      <c r="M4949" s="42">
        <v>20.497312499999996</v>
      </c>
      <c r="N4949">
        <v>5</v>
      </c>
      <c r="O4949" s="43">
        <v>450</v>
      </c>
      <c r="P4949" s="42">
        <v>71</v>
      </c>
      <c r="Q4949" s="42">
        <v>11</v>
      </c>
      <c r="R4949" s="42">
        <v>7.5</v>
      </c>
    </row>
    <row r="4950" spans="1:18" x14ac:dyDescent="0.3">
      <c r="A4950" t="s">
        <v>3924</v>
      </c>
      <c r="B4950" s="17">
        <v>45259</v>
      </c>
      <c r="C4950" t="s">
        <v>543</v>
      </c>
      <c r="D4950" t="s">
        <v>3928</v>
      </c>
      <c r="E4950" t="s">
        <v>3929</v>
      </c>
      <c r="F4950" t="s">
        <v>3931</v>
      </c>
      <c r="G4950" t="s">
        <v>3921</v>
      </c>
      <c r="H4950" t="s">
        <v>3876</v>
      </c>
      <c r="I4950">
        <v>1223</v>
      </c>
      <c r="J4950" s="41">
        <v>1.4000000000000002E-2</v>
      </c>
      <c r="K4950" s="42">
        <v>17.122000000000003</v>
      </c>
      <c r="L4950" s="43">
        <v>4.6000000000000006E-2</v>
      </c>
      <c r="M4950" s="42">
        <v>0.78761200000000031</v>
      </c>
      <c r="N4950">
        <v>9</v>
      </c>
      <c r="O4950" s="43">
        <v>673.19999999999993</v>
      </c>
      <c r="P4950" s="42">
        <v>66</v>
      </c>
      <c r="Q4950" s="42">
        <v>9</v>
      </c>
      <c r="R4950" s="42">
        <v>1.5</v>
      </c>
    </row>
    <row r="4951" spans="1:18" x14ac:dyDescent="0.3">
      <c r="A4951" t="s">
        <v>3924</v>
      </c>
      <c r="B4951" s="17">
        <v>45260</v>
      </c>
      <c r="C4951" t="s">
        <v>543</v>
      </c>
      <c r="D4951" t="s">
        <v>3928</v>
      </c>
      <c r="E4951" t="s">
        <v>3929</v>
      </c>
      <c r="F4951" t="s">
        <v>3931</v>
      </c>
      <c r="G4951" t="s">
        <v>3921</v>
      </c>
      <c r="H4951" t="s">
        <v>3876</v>
      </c>
      <c r="I4951">
        <v>1313</v>
      </c>
      <c r="J4951" s="41">
        <v>1.2E-2</v>
      </c>
      <c r="K4951" s="42">
        <v>15.756</v>
      </c>
      <c r="L4951" s="43">
        <v>0.91999999999999971</v>
      </c>
      <c r="M4951" s="42">
        <v>14.495519999999996</v>
      </c>
      <c r="N4951">
        <v>7</v>
      </c>
      <c r="O4951" s="43">
        <v>398.4</v>
      </c>
      <c r="P4951" s="42">
        <v>59</v>
      </c>
      <c r="Q4951" s="42">
        <v>11</v>
      </c>
      <c r="R4951" s="42">
        <v>12</v>
      </c>
    </row>
    <row r="4952" spans="1:18" x14ac:dyDescent="0.3">
      <c r="A4952" t="s">
        <v>3916</v>
      </c>
      <c r="B4952" s="17">
        <v>44986</v>
      </c>
      <c r="C4952" t="s">
        <v>3917</v>
      </c>
      <c r="D4952" t="s">
        <v>3918</v>
      </c>
      <c r="E4952" t="s">
        <v>3919</v>
      </c>
      <c r="F4952" t="s">
        <v>3920</v>
      </c>
      <c r="G4952" t="s">
        <v>3877</v>
      </c>
      <c r="H4952" t="s">
        <v>3922</v>
      </c>
      <c r="I4952">
        <v>1732.6000000000001</v>
      </c>
      <c r="J4952" s="41">
        <v>1.1900000000000001E-2</v>
      </c>
      <c r="K4952" s="42">
        <v>20.617940000000004</v>
      </c>
      <c r="L4952" s="43">
        <v>0.84</v>
      </c>
      <c r="M4952" s="42">
        <v>17.319069600000002</v>
      </c>
      <c r="N4952">
        <v>1</v>
      </c>
      <c r="O4952" s="43">
        <v>44.800000000000004</v>
      </c>
      <c r="P4952" s="42">
        <v>28.799999999999997</v>
      </c>
      <c r="Q4952" s="42">
        <v>30</v>
      </c>
      <c r="R4952" s="42">
        <v>3</v>
      </c>
    </row>
    <row r="4953" spans="1:18" x14ac:dyDescent="0.3">
      <c r="A4953" t="s">
        <v>3916</v>
      </c>
      <c r="B4953" s="17">
        <v>44987</v>
      </c>
      <c r="C4953" t="s">
        <v>3917</v>
      </c>
      <c r="D4953" t="s">
        <v>3918</v>
      </c>
      <c r="E4953" t="s">
        <v>3919</v>
      </c>
      <c r="F4953" t="s">
        <v>3920</v>
      </c>
      <c r="G4953" t="s">
        <v>3877</v>
      </c>
      <c r="H4953" t="s">
        <v>3922</v>
      </c>
      <c r="I4953">
        <v>2055</v>
      </c>
      <c r="J4953" s="41">
        <v>1.0800000000000001E-2</v>
      </c>
      <c r="K4953" s="42">
        <v>22.194000000000003</v>
      </c>
      <c r="L4953" s="43">
        <v>0.58000000000000007</v>
      </c>
      <c r="M4953" s="42">
        <v>12.872520000000003</v>
      </c>
      <c r="N4953">
        <v>2</v>
      </c>
      <c r="O4953" s="43">
        <v>44.8</v>
      </c>
      <c r="P4953" s="42">
        <v>42</v>
      </c>
      <c r="Q4953" s="42">
        <v>33</v>
      </c>
      <c r="R4953" s="42">
        <v>0</v>
      </c>
    </row>
    <row r="4954" spans="1:18" x14ac:dyDescent="0.3">
      <c r="A4954" t="s">
        <v>3916</v>
      </c>
      <c r="B4954" s="17">
        <v>44988</v>
      </c>
      <c r="C4954" t="s">
        <v>3917</v>
      </c>
      <c r="D4954" t="s">
        <v>3918</v>
      </c>
      <c r="E4954" t="s">
        <v>3919</v>
      </c>
      <c r="F4954" t="s">
        <v>3920</v>
      </c>
      <c r="G4954" t="s">
        <v>3877</v>
      </c>
      <c r="H4954" t="s">
        <v>3922</v>
      </c>
      <c r="I4954">
        <v>1316.2</v>
      </c>
      <c r="J4954" s="41">
        <v>9.6000000000000009E-3</v>
      </c>
      <c r="K4954" s="42">
        <v>12.635520000000001</v>
      </c>
      <c r="L4954" s="43">
        <v>1.08</v>
      </c>
      <c r="M4954" s="42">
        <v>13.646361600000002</v>
      </c>
      <c r="N4954">
        <v>1</v>
      </c>
      <c r="O4954" s="43">
        <v>42.56</v>
      </c>
      <c r="P4954" s="42">
        <v>56.4</v>
      </c>
      <c r="Q4954" s="42">
        <v>27</v>
      </c>
      <c r="R4954" s="42">
        <v>1</v>
      </c>
    </row>
    <row r="4955" spans="1:18" x14ac:dyDescent="0.3">
      <c r="A4955" t="s">
        <v>3916</v>
      </c>
      <c r="B4955" s="17">
        <v>44989</v>
      </c>
      <c r="C4955" t="s">
        <v>3917</v>
      </c>
      <c r="D4955" t="s">
        <v>3918</v>
      </c>
      <c r="E4955" t="s">
        <v>3919</v>
      </c>
      <c r="F4955" t="s">
        <v>3920</v>
      </c>
      <c r="G4955" t="s">
        <v>3877</v>
      </c>
      <c r="H4955" t="s">
        <v>3922</v>
      </c>
      <c r="I4955">
        <v>1997.6</v>
      </c>
      <c r="J4955" s="41">
        <v>8.5000000000000006E-3</v>
      </c>
      <c r="K4955" s="42">
        <v>16.979600000000001</v>
      </c>
      <c r="L4955" s="43">
        <v>0.29999999999999993</v>
      </c>
      <c r="M4955" s="42">
        <v>5.0938799999999995</v>
      </c>
      <c r="N4955">
        <v>4</v>
      </c>
      <c r="O4955" s="43">
        <v>23.200000000000003</v>
      </c>
      <c r="P4955" s="42">
        <v>38.4</v>
      </c>
      <c r="Q4955" s="42">
        <v>1.5</v>
      </c>
      <c r="R4955" s="42">
        <v>3</v>
      </c>
    </row>
    <row r="4956" spans="1:18" x14ac:dyDescent="0.3">
      <c r="A4956" t="s">
        <v>3916</v>
      </c>
      <c r="B4956" s="17">
        <v>44990</v>
      </c>
      <c r="C4956" t="s">
        <v>3917</v>
      </c>
      <c r="D4956" t="s">
        <v>3918</v>
      </c>
      <c r="E4956" t="s">
        <v>3919</v>
      </c>
      <c r="F4956" t="s">
        <v>3920</v>
      </c>
      <c r="G4956" t="s">
        <v>3877</v>
      </c>
      <c r="H4956" t="s">
        <v>3922</v>
      </c>
      <c r="I4956">
        <v>1876</v>
      </c>
      <c r="J4956" s="41">
        <v>1.1099999999999999E-2</v>
      </c>
      <c r="K4956" s="42">
        <v>20.823599999999999</v>
      </c>
      <c r="L4956" s="43">
        <v>0.15</v>
      </c>
      <c r="M4956" s="42">
        <v>3.1235399999999998</v>
      </c>
      <c r="N4956">
        <v>5</v>
      </c>
      <c r="O4956" s="43">
        <v>17.600000000000001</v>
      </c>
      <c r="P4956" s="42">
        <v>31.2</v>
      </c>
      <c r="Q4956" s="42">
        <v>9</v>
      </c>
      <c r="R4956" s="42">
        <v>7</v>
      </c>
    </row>
    <row r="4957" spans="1:18" x14ac:dyDescent="0.3">
      <c r="A4957" t="s">
        <v>3916</v>
      </c>
      <c r="B4957" s="17">
        <v>44991</v>
      </c>
      <c r="C4957" t="s">
        <v>3917</v>
      </c>
      <c r="D4957" t="s">
        <v>3918</v>
      </c>
      <c r="E4957" t="s">
        <v>3919</v>
      </c>
      <c r="F4957" t="s">
        <v>3920</v>
      </c>
      <c r="G4957" t="s">
        <v>3877</v>
      </c>
      <c r="H4957" t="s">
        <v>3922</v>
      </c>
      <c r="I4957">
        <v>2259.8000000000002</v>
      </c>
      <c r="J4957" s="41">
        <v>9.6000000000000026E-3</v>
      </c>
      <c r="K4957" s="42">
        <v>21.694080000000007</v>
      </c>
      <c r="L4957" s="43">
        <v>0.82000000000000006</v>
      </c>
      <c r="M4957" s="42">
        <v>17.789145600000008</v>
      </c>
      <c r="N4957">
        <v>5</v>
      </c>
      <c r="O4957" s="43">
        <v>47.2</v>
      </c>
      <c r="P4957" s="42">
        <v>12</v>
      </c>
      <c r="Q4957" s="42">
        <v>9</v>
      </c>
      <c r="R4957" s="42">
        <v>7</v>
      </c>
    </row>
    <row r="4958" spans="1:18" x14ac:dyDescent="0.3">
      <c r="A4958" t="s">
        <v>3916</v>
      </c>
      <c r="B4958" s="17">
        <v>44992</v>
      </c>
      <c r="C4958" t="s">
        <v>3917</v>
      </c>
      <c r="D4958" t="s">
        <v>3918</v>
      </c>
      <c r="E4958" t="s">
        <v>3919</v>
      </c>
      <c r="F4958" t="s">
        <v>3920</v>
      </c>
      <c r="G4958" t="s">
        <v>3877</v>
      </c>
      <c r="H4958" t="s">
        <v>3922</v>
      </c>
      <c r="I4958">
        <v>1399.6000000000001</v>
      </c>
      <c r="J4958" s="41">
        <v>9.1000000000000004E-3</v>
      </c>
      <c r="K4958" s="42">
        <v>12.736360000000001</v>
      </c>
      <c r="L4958" s="43">
        <v>1.23</v>
      </c>
      <c r="M4958" s="42">
        <v>15.665722800000001</v>
      </c>
      <c r="N4958">
        <v>1</v>
      </c>
      <c r="O4958" s="43">
        <v>9.6000000000000014</v>
      </c>
      <c r="P4958" s="42">
        <v>43.199999999999996</v>
      </c>
      <c r="Q4958" s="42">
        <v>0</v>
      </c>
      <c r="R4958" s="42">
        <v>6</v>
      </c>
    </row>
    <row r="4959" spans="1:18" x14ac:dyDescent="0.3">
      <c r="A4959" t="s">
        <v>3916</v>
      </c>
      <c r="B4959" s="17">
        <v>44993</v>
      </c>
      <c r="C4959" t="s">
        <v>3917</v>
      </c>
      <c r="D4959" t="s">
        <v>3918</v>
      </c>
      <c r="E4959" t="s">
        <v>3919</v>
      </c>
      <c r="F4959" t="s">
        <v>3920</v>
      </c>
      <c r="G4959" t="s">
        <v>3877</v>
      </c>
      <c r="H4959" t="s">
        <v>3922</v>
      </c>
      <c r="I4959">
        <v>1702.6000000000001</v>
      </c>
      <c r="J4959" s="41">
        <v>8.0999999999999996E-3</v>
      </c>
      <c r="K4959" s="42">
        <v>13.79106</v>
      </c>
      <c r="L4959" s="43">
        <v>1.01</v>
      </c>
      <c r="M4959" s="42">
        <v>13.9289706</v>
      </c>
      <c r="N4959">
        <v>4</v>
      </c>
      <c r="O4959" s="43">
        <v>18.400000000000002</v>
      </c>
      <c r="P4959" s="42">
        <v>26.4</v>
      </c>
      <c r="Q4959" s="42">
        <v>10.5</v>
      </c>
      <c r="R4959" s="42">
        <v>8</v>
      </c>
    </row>
    <row r="4960" spans="1:18" x14ac:dyDescent="0.3">
      <c r="A4960" t="s">
        <v>3916</v>
      </c>
      <c r="B4960" s="17">
        <v>44994</v>
      </c>
      <c r="C4960" t="s">
        <v>3917</v>
      </c>
      <c r="D4960" t="s">
        <v>3918</v>
      </c>
      <c r="E4960" t="s">
        <v>3919</v>
      </c>
      <c r="F4960" t="s">
        <v>3920</v>
      </c>
      <c r="G4960" t="s">
        <v>3877</v>
      </c>
      <c r="H4960" t="s">
        <v>3922</v>
      </c>
      <c r="I4960">
        <v>1348.6000000000001</v>
      </c>
      <c r="J4960" s="41">
        <v>1.1100000000000002E-2</v>
      </c>
      <c r="K4960" s="42">
        <v>14.969460000000005</v>
      </c>
      <c r="L4960" s="43">
        <v>0.48000000000000009</v>
      </c>
      <c r="M4960" s="42">
        <v>7.1853408000000041</v>
      </c>
      <c r="N4960">
        <v>0</v>
      </c>
      <c r="O4960" s="43">
        <v>16</v>
      </c>
      <c r="P4960" s="42">
        <v>12</v>
      </c>
      <c r="Q4960" s="42">
        <v>22.5</v>
      </c>
      <c r="R4960" s="42">
        <v>7</v>
      </c>
    </row>
    <row r="4961" spans="1:18" x14ac:dyDescent="0.3">
      <c r="A4961" t="s">
        <v>3916</v>
      </c>
      <c r="B4961" s="17">
        <v>44995</v>
      </c>
      <c r="C4961" t="s">
        <v>3917</v>
      </c>
      <c r="D4961" t="s">
        <v>3918</v>
      </c>
      <c r="E4961" t="s">
        <v>3919</v>
      </c>
      <c r="F4961" t="s">
        <v>3920</v>
      </c>
      <c r="G4961" t="s">
        <v>3877</v>
      </c>
      <c r="H4961" t="s">
        <v>3922</v>
      </c>
      <c r="I4961">
        <v>1590.6000000000001</v>
      </c>
      <c r="J4961" s="41">
        <v>7.4000000000000003E-3</v>
      </c>
      <c r="K4961" s="42">
        <v>11.770440000000001</v>
      </c>
      <c r="L4961" s="43">
        <v>1.06</v>
      </c>
      <c r="M4961" s="42">
        <v>12.476666400000001</v>
      </c>
      <c r="N4961">
        <v>3</v>
      </c>
      <c r="O4961" s="43">
        <v>40</v>
      </c>
      <c r="P4961" s="42">
        <v>19.2</v>
      </c>
      <c r="Q4961" s="42">
        <v>19.5</v>
      </c>
      <c r="R4961" s="42">
        <v>6</v>
      </c>
    </row>
    <row r="4962" spans="1:18" x14ac:dyDescent="0.3">
      <c r="A4962" t="s">
        <v>3916</v>
      </c>
      <c r="B4962" s="17">
        <v>44996</v>
      </c>
      <c r="C4962" t="s">
        <v>3917</v>
      </c>
      <c r="D4962" t="s">
        <v>3918</v>
      </c>
      <c r="E4962" t="s">
        <v>3919</v>
      </c>
      <c r="F4962" t="s">
        <v>3920</v>
      </c>
      <c r="G4962" t="s">
        <v>3877</v>
      </c>
      <c r="H4962" t="s">
        <v>3922</v>
      </c>
      <c r="I4962">
        <v>1675</v>
      </c>
      <c r="J4962" s="41">
        <v>1.21E-2</v>
      </c>
      <c r="K4962" s="42">
        <v>20.267499999999998</v>
      </c>
      <c r="L4962" s="43">
        <v>0.15</v>
      </c>
      <c r="M4962" s="42">
        <v>3.0401249999999997</v>
      </c>
      <c r="N4962">
        <v>0</v>
      </c>
      <c r="O4962" s="43">
        <v>30.400000000000002</v>
      </c>
      <c r="P4962" s="42">
        <v>6</v>
      </c>
      <c r="Q4962" s="42">
        <v>1.5</v>
      </c>
      <c r="R4962" s="42">
        <v>0</v>
      </c>
    </row>
    <row r="4963" spans="1:18" x14ac:dyDescent="0.3">
      <c r="A4963" t="s">
        <v>3916</v>
      </c>
      <c r="B4963" s="17">
        <v>44997</v>
      </c>
      <c r="C4963" t="s">
        <v>3917</v>
      </c>
      <c r="D4963" t="s">
        <v>3918</v>
      </c>
      <c r="E4963" t="s">
        <v>3919</v>
      </c>
      <c r="F4963" t="s">
        <v>3920</v>
      </c>
      <c r="G4963" t="s">
        <v>3877</v>
      </c>
      <c r="H4963" t="s">
        <v>3922</v>
      </c>
      <c r="I4963">
        <v>1286</v>
      </c>
      <c r="J4963" s="41">
        <v>1.0800000000000001E-2</v>
      </c>
      <c r="K4963" s="42">
        <v>13.888800000000002</v>
      </c>
      <c r="L4963" s="43">
        <v>0.61999999999999988</v>
      </c>
      <c r="M4963" s="42">
        <v>8.6110559999999996</v>
      </c>
      <c r="N4963">
        <v>5</v>
      </c>
      <c r="O4963" s="43">
        <v>14.4</v>
      </c>
      <c r="P4963" s="42">
        <v>16.8</v>
      </c>
      <c r="Q4963" s="42">
        <v>0</v>
      </c>
      <c r="R4963" s="42">
        <v>4</v>
      </c>
    </row>
    <row r="4964" spans="1:18" x14ac:dyDescent="0.3">
      <c r="A4964" t="s">
        <v>3916</v>
      </c>
      <c r="B4964" s="17">
        <v>44998</v>
      </c>
      <c r="C4964" t="s">
        <v>3917</v>
      </c>
      <c r="D4964" t="s">
        <v>3918</v>
      </c>
      <c r="E4964" t="s">
        <v>3919</v>
      </c>
      <c r="F4964" t="s">
        <v>3920</v>
      </c>
      <c r="G4964" t="s">
        <v>3877</v>
      </c>
      <c r="H4964" t="s">
        <v>3922</v>
      </c>
      <c r="I4964">
        <v>2269.6</v>
      </c>
      <c r="J4964" s="41">
        <v>1.24E-2</v>
      </c>
      <c r="K4964" s="42">
        <v>28.143039999999999</v>
      </c>
      <c r="L4964" s="43">
        <v>0.12000000000000001</v>
      </c>
      <c r="M4964" s="42">
        <v>3.3771648000000001</v>
      </c>
      <c r="N4964">
        <v>1</v>
      </c>
      <c r="O4964" s="43">
        <v>100.24000000000001</v>
      </c>
      <c r="P4964" s="42">
        <v>33.6</v>
      </c>
      <c r="Q4964" s="42">
        <v>1.5</v>
      </c>
      <c r="R4964" s="42">
        <v>4</v>
      </c>
    </row>
    <row r="4965" spans="1:18" x14ac:dyDescent="0.3">
      <c r="A4965" t="s">
        <v>3916</v>
      </c>
      <c r="B4965" s="17">
        <v>44999</v>
      </c>
      <c r="C4965" t="s">
        <v>3917</v>
      </c>
      <c r="D4965" t="s">
        <v>3918</v>
      </c>
      <c r="E4965" t="s">
        <v>3919</v>
      </c>
      <c r="F4965" t="s">
        <v>3920</v>
      </c>
      <c r="G4965" t="s">
        <v>3877</v>
      </c>
      <c r="H4965" t="s">
        <v>3922</v>
      </c>
      <c r="I4965">
        <v>2352.2000000000003</v>
      </c>
      <c r="J4965" s="41">
        <v>1.3000000000000001E-2</v>
      </c>
      <c r="K4965" s="42">
        <v>30.578600000000005</v>
      </c>
      <c r="L4965" s="43">
        <v>0.45999999999999991</v>
      </c>
      <c r="M4965" s="42">
        <v>14.066155999999999</v>
      </c>
      <c r="N4965">
        <v>2</v>
      </c>
      <c r="O4965" s="43">
        <v>78.399999999999991</v>
      </c>
      <c r="P4965" s="42">
        <v>54</v>
      </c>
      <c r="Q4965" s="42">
        <v>12</v>
      </c>
      <c r="R4965" s="42">
        <v>6</v>
      </c>
    </row>
    <row r="4966" spans="1:18" x14ac:dyDescent="0.3">
      <c r="A4966" t="s">
        <v>3916</v>
      </c>
      <c r="B4966" s="17">
        <v>45000</v>
      </c>
      <c r="C4966" t="s">
        <v>3917</v>
      </c>
      <c r="D4966" t="s">
        <v>3918</v>
      </c>
      <c r="E4966" t="s">
        <v>3919</v>
      </c>
      <c r="F4966" t="s">
        <v>3920</v>
      </c>
      <c r="G4966" t="s">
        <v>3877</v>
      </c>
      <c r="H4966" t="s">
        <v>3922</v>
      </c>
      <c r="I4966">
        <v>1931.8000000000002</v>
      </c>
      <c r="J4966" s="41">
        <v>9.5000000000000015E-3</v>
      </c>
      <c r="K4966" s="42">
        <v>18.352100000000004</v>
      </c>
      <c r="L4966" s="43">
        <v>4.9999999999999989E-2</v>
      </c>
      <c r="M4966" s="42">
        <v>0.917605</v>
      </c>
      <c r="N4966">
        <v>2</v>
      </c>
      <c r="O4966" s="43">
        <v>5.6000000000000005</v>
      </c>
      <c r="P4966" s="42">
        <v>12</v>
      </c>
      <c r="Q4966" s="42">
        <v>13.5</v>
      </c>
      <c r="R4966" s="42">
        <v>1</v>
      </c>
    </row>
    <row r="4967" spans="1:18" x14ac:dyDescent="0.3">
      <c r="A4967" t="s">
        <v>3916</v>
      </c>
      <c r="B4967" s="17">
        <v>45001</v>
      </c>
      <c r="C4967" t="s">
        <v>3917</v>
      </c>
      <c r="D4967" t="s">
        <v>3918</v>
      </c>
      <c r="E4967" t="s">
        <v>3919</v>
      </c>
      <c r="F4967" t="s">
        <v>3920</v>
      </c>
      <c r="G4967" t="s">
        <v>3877</v>
      </c>
      <c r="H4967" t="s">
        <v>3922</v>
      </c>
      <c r="I4967">
        <v>1993.2000000000003</v>
      </c>
      <c r="J4967" s="41">
        <v>7.9000000000000008E-3</v>
      </c>
      <c r="K4967" s="42">
        <v>15.746280000000004</v>
      </c>
      <c r="L4967" s="43">
        <v>1.08</v>
      </c>
      <c r="M4967" s="42">
        <v>17.005982400000004</v>
      </c>
      <c r="N4967">
        <v>3</v>
      </c>
      <c r="O4967" s="43">
        <v>5.6000000000000005</v>
      </c>
      <c r="P4967" s="42">
        <v>13.2</v>
      </c>
      <c r="Q4967" s="42">
        <v>27</v>
      </c>
      <c r="R4967" s="42">
        <v>4</v>
      </c>
    </row>
    <row r="4968" spans="1:18" x14ac:dyDescent="0.3">
      <c r="A4968" t="s">
        <v>3916</v>
      </c>
      <c r="B4968" s="17">
        <v>45002</v>
      </c>
      <c r="C4968" t="s">
        <v>3917</v>
      </c>
      <c r="D4968" t="s">
        <v>3918</v>
      </c>
      <c r="E4968" t="s">
        <v>3919</v>
      </c>
      <c r="F4968" t="s">
        <v>3920</v>
      </c>
      <c r="G4968" t="s">
        <v>3877</v>
      </c>
      <c r="H4968" t="s">
        <v>3922</v>
      </c>
      <c r="I4968">
        <v>1103.4000000000001</v>
      </c>
      <c r="J4968" s="41">
        <v>1.1000000000000001E-2</v>
      </c>
      <c r="K4968" s="42">
        <v>12.137400000000003</v>
      </c>
      <c r="L4968" s="43">
        <v>0.79</v>
      </c>
      <c r="M4968" s="42">
        <v>9.5885460000000027</v>
      </c>
      <c r="N4968">
        <v>4</v>
      </c>
      <c r="O4968" s="43">
        <v>45.92</v>
      </c>
      <c r="P4968" s="42">
        <v>63.599999999999994</v>
      </c>
      <c r="Q4968" s="42">
        <v>1.5</v>
      </c>
      <c r="R4968" s="42">
        <v>6</v>
      </c>
    </row>
    <row r="4969" spans="1:18" x14ac:dyDescent="0.3">
      <c r="A4969" t="s">
        <v>3916</v>
      </c>
      <c r="B4969" s="17">
        <v>45003</v>
      </c>
      <c r="C4969" t="s">
        <v>3917</v>
      </c>
      <c r="D4969" t="s">
        <v>3918</v>
      </c>
      <c r="E4969" t="s">
        <v>3919</v>
      </c>
      <c r="F4969" t="s">
        <v>3920</v>
      </c>
      <c r="G4969" t="s">
        <v>3877</v>
      </c>
      <c r="H4969" t="s">
        <v>3922</v>
      </c>
      <c r="I4969">
        <v>1505.4</v>
      </c>
      <c r="J4969" s="41">
        <v>1.0200000000000001E-2</v>
      </c>
      <c r="K4969" s="42">
        <v>15.355080000000003</v>
      </c>
      <c r="L4969" s="43">
        <v>0.15999999999999998</v>
      </c>
      <c r="M4969" s="42">
        <v>2.4568128000000002</v>
      </c>
      <c r="N4969">
        <v>1</v>
      </c>
      <c r="O4969" s="43">
        <v>82.320000000000007</v>
      </c>
      <c r="P4969" s="42">
        <v>39.6</v>
      </c>
      <c r="Q4969" s="42">
        <v>15</v>
      </c>
      <c r="R4969" s="42">
        <v>2</v>
      </c>
    </row>
    <row r="4970" spans="1:18" x14ac:dyDescent="0.3">
      <c r="A4970" t="s">
        <v>3916</v>
      </c>
      <c r="B4970" s="17">
        <v>45004</v>
      </c>
      <c r="C4970" t="s">
        <v>3917</v>
      </c>
      <c r="D4970" t="s">
        <v>3918</v>
      </c>
      <c r="E4970" t="s">
        <v>3919</v>
      </c>
      <c r="F4970" t="s">
        <v>3920</v>
      </c>
      <c r="G4970" t="s">
        <v>3877</v>
      </c>
      <c r="H4970" t="s">
        <v>3922</v>
      </c>
      <c r="I4970">
        <v>2232</v>
      </c>
      <c r="J4970" s="41">
        <v>9.3999999999999986E-3</v>
      </c>
      <c r="K4970" s="42">
        <v>20.980799999999999</v>
      </c>
      <c r="L4970" s="43">
        <v>0.12</v>
      </c>
      <c r="M4970" s="42">
        <v>2.5176959999999999</v>
      </c>
      <c r="N4970">
        <v>4</v>
      </c>
      <c r="O4970" s="43">
        <v>37.6</v>
      </c>
      <c r="P4970" s="42">
        <v>48</v>
      </c>
      <c r="Q4970" s="42">
        <v>1.5</v>
      </c>
      <c r="R4970" s="42">
        <v>2</v>
      </c>
    </row>
    <row r="4971" spans="1:18" x14ac:dyDescent="0.3">
      <c r="A4971" t="s">
        <v>3916</v>
      </c>
      <c r="B4971" s="17">
        <v>45005</v>
      </c>
      <c r="C4971" t="s">
        <v>3917</v>
      </c>
      <c r="D4971" t="s">
        <v>3918</v>
      </c>
      <c r="E4971" t="s">
        <v>3919</v>
      </c>
      <c r="F4971" t="s">
        <v>3920</v>
      </c>
      <c r="G4971" t="s">
        <v>3877</v>
      </c>
      <c r="H4971" t="s">
        <v>3922</v>
      </c>
      <c r="I4971">
        <v>1097.2</v>
      </c>
      <c r="J4971" s="41">
        <v>9.2999999999999992E-3</v>
      </c>
      <c r="K4971" s="42">
        <v>10.20396</v>
      </c>
      <c r="L4971" s="43">
        <v>0.45999999999999996</v>
      </c>
      <c r="M4971" s="42">
        <v>4.6938215999999997</v>
      </c>
      <c r="N4971">
        <v>3</v>
      </c>
      <c r="O4971" s="43">
        <v>8</v>
      </c>
      <c r="P4971" s="42">
        <v>52.8</v>
      </c>
      <c r="Q4971" s="42">
        <v>21</v>
      </c>
      <c r="R4971" s="42">
        <v>6</v>
      </c>
    </row>
    <row r="4972" spans="1:18" x14ac:dyDescent="0.3">
      <c r="A4972" t="s">
        <v>3916</v>
      </c>
      <c r="B4972" s="17">
        <v>45006</v>
      </c>
      <c r="C4972" t="s">
        <v>3917</v>
      </c>
      <c r="D4972" t="s">
        <v>3918</v>
      </c>
      <c r="E4972" t="s">
        <v>3919</v>
      </c>
      <c r="F4972" t="s">
        <v>3920</v>
      </c>
      <c r="G4972" t="s">
        <v>3877</v>
      </c>
      <c r="H4972" t="s">
        <v>3922</v>
      </c>
      <c r="I4972">
        <v>1697.8000000000002</v>
      </c>
      <c r="J4972" s="41">
        <v>9.0000000000000011E-3</v>
      </c>
      <c r="K4972" s="42">
        <v>15.280200000000004</v>
      </c>
      <c r="L4972" s="43">
        <v>0.56000000000000005</v>
      </c>
      <c r="M4972" s="42">
        <v>8.5569120000000023</v>
      </c>
      <c r="N4972">
        <v>1</v>
      </c>
      <c r="O4972" s="43">
        <v>16</v>
      </c>
      <c r="P4972" s="42">
        <v>67.2</v>
      </c>
      <c r="Q4972" s="42">
        <v>21</v>
      </c>
      <c r="R4972" s="42">
        <v>6</v>
      </c>
    </row>
    <row r="4973" spans="1:18" x14ac:dyDescent="0.3">
      <c r="A4973" t="s">
        <v>3916</v>
      </c>
      <c r="B4973" s="17">
        <v>45007</v>
      </c>
      <c r="C4973" t="s">
        <v>3917</v>
      </c>
      <c r="D4973" t="s">
        <v>3918</v>
      </c>
      <c r="E4973" t="s">
        <v>3919</v>
      </c>
      <c r="F4973" t="s">
        <v>3920</v>
      </c>
      <c r="G4973" t="s">
        <v>3877</v>
      </c>
      <c r="H4973" t="s">
        <v>3922</v>
      </c>
      <c r="I4973">
        <v>1388.6000000000001</v>
      </c>
      <c r="J4973" s="41">
        <v>1.1099999999999999E-2</v>
      </c>
      <c r="K4973" s="42">
        <v>15.413460000000001</v>
      </c>
      <c r="L4973" s="43">
        <v>0.52</v>
      </c>
      <c r="M4973" s="42">
        <v>8.0149992000000001</v>
      </c>
      <c r="N4973">
        <v>6</v>
      </c>
      <c r="O4973" s="43">
        <v>13.600000000000001</v>
      </c>
      <c r="P4973" s="42">
        <v>3.5999999999999996</v>
      </c>
      <c r="Q4973" s="42">
        <v>7.5</v>
      </c>
      <c r="R4973" s="42">
        <v>2</v>
      </c>
    </row>
    <row r="4974" spans="1:18" x14ac:dyDescent="0.3">
      <c r="A4974" t="s">
        <v>3916</v>
      </c>
      <c r="B4974" s="17">
        <v>45008</v>
      </c>
      <c r="C4974" t="s">
        <v>3917</v>
      </c>
      <c r="D4974" t="s">
        <v>3918</v>
      </c>
      <c r="E4974" t="s">
        <v>3919</v>
      </c>
      <c r="F4974" t="s">
        <v>3920</v>
      </c>
      <c r="G4974" t="s">
        <v>3877</v>
      </c>
      <c r="H4974" t="s">
        <v>3922</v>
      </c>
      <c r="I4974">
        <v>2307.8000000000002</v>
      </c>
      <c r="J4974" s="41">
        <v>8.9000000000000017E-3</v>
      </c>
      <c r="K4974" s="42">
        <v>20.539420000000007</v>
      </c>
      <c r="L4974" s="43">
        <v>1.1000000000000001</v>
      </c>
      <c r="M4974" s="42">
        <v>22.59336200000001</v>
      </c>
      <c r="N4974">
        <v>4</v>
      </c>
      <c r="O4974" s="43">
        <v>10.4</v>
      </c>
      <c r="P4974" s="42">
        <v>26.4</v>
      </c>
      <c r="Q4974" s="42">
        <v>27</v>
      </c>
      <c r="R4974" s="42">
        <v>2</v>
      </c>
    </row>
    <row r="4975" spans="1:18" x14ac:dyDescent="0.3">
      <c r="A4975" t="s">
        <v>3916</v>
      </c>
      <c r="B4975" s="17">
        <v>45009</v>
      </c>
      <c r="C4975" t="s">
        <v>3917</v>
      </c>
      <c r="D4975" t="s">
        <v>3918</v>
      </c>
      <c r="E4975" t="s">
        <v>3919</v>
      </c>
      <c r="F4975" t="s">
        <v>3920</v>
      </c>
      <c r="G4975" t="s">
        <v>3877</v>
      </c>
      <c r="H4975" t="s">
        <v>3922</v>
      </c>
      <c r="I4975">
        <v>1737.4</v>
      </c>
      <c r="J4975" s="41">
        <v>1.01E-2</v>
      </c>
      <c r="K4975" s="42">
        <v>17.547740000000001</v>
      </c>
      <c r="L4975" s="43">
        <v>0.33999999999999997</v>
      </c>
      <c r="M4975" s="42">
        <v>5.9662315999999995</v>
      </c>
      <c r="N4975">
        <v>2</v>
      </c>
      <c r="O4975" s="43">
        <v>13.600000000000001</v>
      </c>
      <c r="P4975" s="42">
        <v>58.8</v>
      </c>
      <c r="Q4975" s="42">
        <v>16.5</v>
      </c>
      <c r="R4975" s="42">
        <v>6</v>
      </c>
    </row>
    <row r="4976" spans="1:18" x14ac:dyDescent="0.3">
      <c r="A4976" t="s">
        <v>3916</v>
      </c>
      <c r="B4976" s="17">
        <v>45010</v>
      </c>
      <c r="C4976" t="s">
        <v>3917</v>
      </c>
      <c r="D4976" t="s">
        <v>3918</v>
      </c>
      <c r="E4976" t="s">
        <v>3919</v>
      </c>
      <c r="F4976" t="s">
        <v>3920</v>
      </c>
      <c r="G4976" t="s">
        <v>3877</v>
      </c>
      <c r="H4976" t="s">
        <v>3922</v>
      </c>
      <c r="I4976">
        <v>1524.4</v>
      </c>
      <c r="J4976" s="41">
        <v>7.7000000000000002E-3</v>
      </c>
      <c r="K4976" s="42">
        <v>11.737880000000001</v>
      </c>
      <c r="L4976" s="43">
        <v>0.22999999999999998</v>
      </c>
      <c r="M4976" s="42">
        <v>2.6997124000000001</v>
      </c>
      <c r="N4976">
        <v>4</v>
      </c>
      <c r="O4976" s="43">
        <v>46.400000000000006</v>
      </c>
      <c r="P4976" s="42">
        <v>32.4</v>
      </c>
      <c r="Q4976" s="42">
        <v>21</v>
      </c>
      <c r="R4976" s="42">
        <v>0</v>
      </c>
    </row>
    <row r="4977" spans="1:18" x14ac:dyDescent="0.3">
      <c r="A4977" t="s">
        <v>3916</v>
      </c>
      <c r="B4977" s="17">
        <v>45011</v>
      </c>
      <c r="C4977" t="s">
        <v>3917</v>
      </c>
      <c r="D4977" t="s">
        <v>3918</v>
      </c>
      <c r="E4977" t="s">
        <v>3919</v>
      </c>
      <c r="F4977" t="s">
        <v>3920</v>
      </c>
      <c r="G4977" t="s">
        <v>3877</v>
      </c>
      <c r="H4977" t="s">
        <v>3922</v>
      </c>
      <c r="I4977">
        <v>1545.2</v>
      </c>
      <c r="J4977" s="41">
        <v>7.1000000000000004E-3</v>
      </c>
      <c r="K4977" s="42">
        <v>10.970920000000001</v>
      </c>
      <c r="L4977" s="43">
        <v>0.66999999999999993</v>
      </c>
      <c r="M4977" s="42">
        <v>7.3505164000000001</v>
      </c>
      <c r="N4977">
        <v>3</v>
      </c>
      <c r="O4977" s="43">
        <v>53.199999999999996</v>
      </c>
      <c r="P4977" s="42">
        <v>50.4</v>
      </c>
      <c r="Q4977" s="42">
        <v>13.5</v>
      </c>
      <c r="R4977" s="42">
        <v>1</v>
      </c>
    </row>
    <row r="4978" spans="1:18" x14ac:dyDescent="0.3">
      <c r="A4978" t="s">
        <v>3916</v>
      </c>
      <c r="B4978" s="17">
        <v>45012</v>
      </c>
      <c r="C4978" t="s">
        <v>3917</v>
      </c>
      <c r="D4978" t="s">
        <v>3918</v>
      </c>
      <c r="E4978" t="s">
        <v>3919</v>
      </c>
      <c r="F4978" t="s">
        <v>3920</v>
      </c>
      <c r="G4978" t="s">
        <v>3877</v>
      </c>
      <c r="H4978" t="s">
        <v>3922</v>
      </c>
      <c r="I4978">
        <v>1659.8000000000002</v>
      </c>
      <c r="J4978" s="41">
        <v>1.1100000000000002E-2</v>
      </c>
      <c r="K4978" s="42">
        <v>18.423780000000004</v>
      </c>
      <c r="L4978" s="43">
        <v>0.18</v>
      </c>
      <c r="M4978" s="42">
        <v>3.3162804000000006</v>
      </c>
      <c r="N4978">
        <v>4</v>
      </c>
      <c r="O4978" s="43">
        <v>56</v>
      </c>
      <c r="P4978" s="42">
        <v>43.199999999999996</v>
      </c>
      <c r="Q4978" s="42">
        <v>22.5</v>
      </c>
      <c r="R4978" s="42">
        <v>6</v>
      </c>
    </row>
    <row r="4979" spans="1:18" x14ac:dyDescent="0.3">
      <c r="A4979" t="s">
        <v>3916</v>
      </c>
      <c r="B4979" s="17">
        <v>45013</v>
      </c>
      <c r="C4979" t="s">
        <v>3917</v>
      </c>
      <c r="D4979" t="s">
        <v>3918</v>
      </c>
      <c r="E4979" t="s">
        <v>3919</v>
      </c>
      <c r="F4979" t="s">
        <v>3920</v>
      </c>
      <c r="G4979" t="s">
        <v>3877</v>
      </c>
      <c r="H4979" t="s">
        <v>3922</v>
      </c>
      <c r="I4979">
        <v>1354.2</v>
      </c>
      <c r="J4979" s="41">
        <v>1.0500000000000002E-2</v>
      </c>
      <c r="K4979" s="42">
        <v>14.219100000000005</v>
      </c>
      <c r="L4979" s="43">
        <v>0</v>
      </c>
      <c r="M4979" s="42">
        <v>0</v>
      </c>
      <c r="N4979">
        <v>3</v>
      </c>
      <c r="O4979" s="43">
        <v>43.2</v>
      </c>
      <c r="P4979" s="42">
        <v>32.4</v>
      </c>
      <c r="Q4979" s="42">
        <v>28.5</v>
      </c>
      <c r="R4979" s="42">
        <v>2</v>
      </c>
    </row>
    <row r="4980" spans="1:18" x14ac:dyDescent="0.3">
      <c r="A4980" t="s">
        <v>3916</v>
      </c>
      <c r="B4980" s="17">
        <v>45014</v>
      </c>
      <c r="C4980" t="s">
        <v>3917</v>
      </c>
      <c r="D4980" t="s">
        <v>3918</v>
      </c>
      <c r="E4980" t="s">
        <v>3919</v>
      </c>
      <c r="F4980" t="s">
        <v>3920</v>
      </c>
      <c r="G4980" t="s">
        <v>3877</v>
      </c>
      <c r="H4980" t="s">
        <v>3922</v>
      </c>
      <c r="I4980">
        <v>1214.8000000000002</v>
      </c>
      <c r="J4980" s="41">
        <v>1.1700000000000002E-2</v>
      </c>
      <c r="K4980" s="42">
        <v>14.213160000000004</v>
      </c>
      <c r="L4980" s="43">
        <v>0.73</v>
      </c>
      <c r="M4980" s="42">
        <v>10.375606800000002</v>
      </c>
      <c r="N4980">
        <v>2</v>
      </c>
      <c r="O4980" s="43">
        <v>19.200000000000003</v>
      </c>
      <c r="P4980" s="42">
        <v>20.399999999999999</v>
      </c>
      <c r="Q4980" s="42">
        <v>19.5</v>
      </c>
      <c r="R4980" s="42">
        <v>5</v>
      </c>
    </row>
    <row r="4981" spans="1:18" x14ac:dyDescent="0.3">
      <c r="A4981" t="s">
        <v>3916</v>
      </c>
      <c r="B4981" s="17">
        <v>45015</v>
      </c>
      <c r="C4981" t="s">
        <v>3917</v>
      </c>
      <c r="D4981" t="s">
        <v>3918</v>
      </c>
      <c r="E4981" t="s">
        <v>3919</v>
      </c>
      <c r="F4981" t="s">
        <v>3920</v>
      </c>
      <c r="G4981" t="s">
        <v>3877</v>
      </c>
      <c r="H4981" t="s">
        <v>3922</v>
      </c>
      <c r="I4981">
        <v>2106</v>
      </c>
      <c r="J4981" s="41">
        <v>1.3000000000000001E-2</v>
      </c>
      <c r="K4981" s="42">
        <v>27.378000000000004</v>
      </c>
      <c r="L4981" s="43">
        <v>0.60000000000000009</v>
      </c>
      <c r="M4981" s="42">
        <v>16.426800000000004</v>
      </c>
      <c r="N4981">
        <v>1</v>
      </c>
      <c r="O4981" s="43">
        <v>37.6</v>
      </c>
      <c r="P4981" s="42">
        <v>27.599999999999998</v>
      </c>
      <c r="Q4981" s="42">
        <v>22.5</v>
      </c>
      <c r="R4981" s="42">
        <v>2</v>
      </c>
    </row>
    <row r="4982" spans="1:18" x14ac:dyDescent="0.3">
      <c r="A4982" t="s">
        <v>3916</v>
      </c>
      <c r="B4982" s="17">
        <v>45016</v>
      </c>
      <c r="C4982" t="s">
        <v>3917</v>
      </c>
      <c r="D4982" t="s">
        <v>3918</v>
      </c>
      <c r="E4982" t="s">
        <v>3919</v>
      </c>
      <c r="F4982" t="s">
        <v>3920</v>
      </c>
      <c r="G4982" t="s">
        <v>3877</v>
      </c>
      <c r="H4982" t="s">
        <v>3922</v>
      </c>
      <c r="I4982">
        <v>1251.4000000000001</v>
      </c>
      <c r="J4982" s="41">
        <v>1.1000000000000003E-2</v>
      </c>
      <c r="K4982" s="42">
        <v>13.765400000000005</v>
      </c>
      <c r="L4982" s="43">
        <v>1.1199999999999999</v>
      </c>
      <c r="M4982" s="42">
        <v>15.417248000000004</v>
      </c>
      <c r="N4982">
        <v>0</v>
      </c>
      <c r="O4982" s="43">
        <v>108.64</v>
      </c>
      <c r="P4982" s="42">
        <v>26.4</v>
      </c>
      <c r="Q4982" s="42">
        <v>30</v>
      </c>
      <c r="R4982" s="42">
        <v>1</v>
      </c>
    </row>
    <row r="4983" spans="1:18" x14ac:dyDescent="0.3">
      <c r="A4983" t="s">
        <v>3916</v>
      </c>
      <c r="B4983" s="17">
        <v>45017</v>
      </c>
      <c r="C4983" t="s">
        <v>3917</v>
      </c>
      <c r="D4983" t="s">
        <v>3918</v>
      </c>
      <c r="E4983" t="s">
        <v>3919</v>
      </c>
      <c r="F4983" t="s">
        <v>3920</v>
      </c>
      <c r="G4983" t="s">
        <v>3877</v>
      </c>
      <c r="H4983" t="s">
        <v>3922</v>
      </c>
      <c r="I4983">
        <v>1360</v>
      </c>
      <c r="J4983" s="41">
        <v>1.3100000000000002E-2</v>
      </c>
      <c r="K4983" s="42">
        <v>17.816000000000003</v>
      </c>
      <c r="L4983" s="43">
        <v>8.0000000000000016E-2</v>
      </c>
      <c r="M4983" s="42">
        <v>1.4252800000000005</v>
      </c>
      <c r="N4983">
        <v>2</v>
      </c>
      <c r="O4983" s="43">
        <v>116.47999999999999</v>
      </c>
      <c r="P4983" s="42">
        <v>25.2</v>
      </c>
      <c r="Q4983" s="42">
        <v>0</v>
      </c>
      <c r="R4983" s="42">
        <v>3</v>
      </c>
    </row>
    <row r="4984" spans="1:18" x14ac:dyDescent="0.3">
      <c r="A4984" t="s">
        <v>3916</v>
      </c>
      <c r="B4984" s="17">
        <v>45018</v>
      </c>
      <c r="C4984" t="s">
        <v>3917</v>
      </c>
      <c r="D4984" t="s">
        <v>3918</v>
      </c>
      <c r="E4984" t="s">
        <v>3919</v>
      </c>
      <c r="F4984" t="s">
        <v>3920</v>
      </c>
      <c r="G4984" t="s">
        <v>3877</v>
      </c>
      <c r="H4984" t="s">
        <v>3922</v>
      </c>
      <c r="I4984">
        <v>1971.2</v>
      </c>
      <c r="J4984" s="41">
        <v>8.7999999999999988E-3</v>
      </c>
      <c r="K4984" s="42">
        <v>17.346559999999997</v>
      </c>
      <c r="L4984" s="43">
        <v>0.27</v>
      </c>
      <c r="M4984" s="42">
        <v>4.6835711999999994</v>
      </c>
      <c r="N4984">
        <v>3</v>
      </c>
      <c r="O4984" s="43">
        <v>53.199999999999996</v>
      </c>
      <c r="P4984" s="42">
        <v>1.2</v>
      </c>
      <c r="Q4984" s="42">
        <v>4.5</v>
      </c>
      <c r="R4984" s="42">
        <v>3</v>
      </c>
    </row>
    <row r="4985" spans="1:18" x14ac:dyDescent="0.3">
      <c r="A4985" t="s">
        <v>3916</v>
      </c>
      <c r="B4985" s="17">
        <v>45019</v>
      </c>
      <c r="C4985" t="s">
        <v>3917</v>
      </c>
      <c r="D4985" t="s">
        <v>3918</v>
      </c>
      <c r="E4985" t="s">
        <v>3919</v>
      </c>
      <c r="F4985" t="s">
        <v>3920</v>
      </c>
      <c r="G4985" t="s">
        <v>3877</v>
      </c>
      <c r="H4985" t="s">
        <v>3922</v>
      </c>
      <c r="I4985">
        <v>2097.4</v>
      </c>
      <c r="J4985" s="41">
        <v>1.1000000000000001E-2</v>
      </c>
      <c r="K4985" s="42">
        <v>23.071400000000004</v>
      </c>
      <c r="L4985" s="43">
        <v>1.0999999999999999</v>
      </c>
      <c r="M4985" s="42">
        <v>25.378540000000001</v>
      </c>
      <c r="N4985">
        <v>4</v>
      </c>
      <c r="O4985" s="43">
        <v>56.56</v>
      </c>
      <c r="P4985" s="42">
        <v>68.399999999999991</v>
      </c>
      <c r="Q4985" s="42">
        <v>31.5</v>
      </c>
      <c r="R4985" s="42">
        <v>2</v>
      </c>
    </row>
    <row r="4986" spans="1:18" x14ac:dyDescent="0.3">
      <c r="A4986" t="s">
        <v>3916</v>
      </c>
      <c r="B4986" s="17">
        <v>45020</v>
      </c>
      <c r="C4986" t="s">
        <v>3917</v>
      </c>
      <c r="D4986" t="s">
        <v>3918</v>
      </c>
      <c r="E4986" t="s">
        <v>3919</v>
      </c>
      <c r="F4986" t="s">
        <v>3920</v>
      </c>
      <c r="G4986" t="s">
        <v>3877</v>
      </c>
      <c r="H4986" t="s">
        <v>3922</v>
      </c>
      <c r="I4986">
        <v>1950</v>
      </c>
      <c r="J4986" s="41">
        <v>1.03E-2</v>
      </c>
      <c r="K4986" s="42">
        <v>20.085000000000001</v>
      </c>
      <c r="L4986" s="43">
        <v>0.64</v>
      </c>
      <c r="M4986" s="42">
        <v>12.8544</v>
      </c>
      <c r="N4986">
        <v>4</v>
      </c>
      <c r="O4986" s="43">
        <v>4</v>
      </c>
      <c r="P4986" s="42">
        <v>49.199999999999996</v>
      </c>
      <c r="Q4986" s="42">
        <v>9</v>
      </c>
      <c r="R4986" s="42">
        <v>2</v>
      </c>
    </row>
    <row r="4987" spans="1:18" x14ac:dyDescent="0.3">
      <c r="A4987" t="s">
        <v>3916</v>
      </c>
      <c r="B4987" s="17">
        <v>45021</v>
      </c>
      <c r="C4987" t="s">
        <v>3917</v>
      </c>
      <c r="D4987" t="s">
        <v>3918</v>
      </c>
      <c r="E4987" t="s">
        <v>3919</v>
      </c>
      <c r="F4987" t="s">
        <v>3920</v>
      </c>
      <c r="G4987" t="s">
        <v>3877</v>
      </c>
      <c r="H4987" t="s">
        <v>3922</v>
      </c>
      <c r="I4987">
        <v>1850.2</v>
      </c>
      <c r="J4987" s="41">
        <v>8.6999999999999994E-3</v>
      </c>
      <c r="K4987" s="42">
        <v>16.09674</v>
      </c>
      <c r="L4987" s="43">
        <v>0.4499999999999999</v>
      </c>
      <c r="M4987" s="42">
        <v>7.2435329999999984</v>
      </c>
      <c r="N4987">
        <v>2</v>
      </c>
      <c r="O4987" s="43">
        <v>47.04</v>
      </c>
      <c r="P4987" s="42">
        <v>32.4</v>
      </c>
      <c r="Q4987" s="42">
        <v>1.5</v>
      </c>
      <c r="R4987" s="42">
        <v>7</v>
      </c>
    </row>
    <row r="4988" spans="1:18" x14ac:dyDescent="0.3">
      <c r="A4988" t="s">
        <v>3916</v>
      </c>
      <c r="B4988" s="17">
        <v>45022</v>
      </c>
      <c r="C4988" t="s">
        <v>3917</v>
      </c>
      <c r="D4988" t="s">
        <v>3918</v>
      </c>
      <c r="E4988" t="s">
        <v>3919</v>
      </c>
      <c r="F4988" t="s">
        <v>3920</v>
      </c>
      <c r="G4988" t="s">
        <v>3877</v>
      </c>
      <c r="H4988" t="s">
        <v>3922</v>
      </c>
      <c r="I4988">
        <v>2296.2000000000003</v>
      </c>
      <c r="J4988" s="41">
        <v>9.7000000000000003E-3</v>
      </c>
      <c r="K4988" s="42">
        <v>22.273140000000005</v>
      </c>
      <c r="L4988" s="43">
        <v>1.1499999999999999</v>
      </c>
      <c r="M4988" s="42">
        <v>25.614111000000005</v>
      </c>
      <c r="N4988">
        <v>2</v>
      </c>
      <c r="O4988" s="43">
        <v>16</v>
      </c>
      <c r="P4988" s="42">
        <v>60</v>
      </c>
      <c r="Q4988" s="42">
        <v>13.5</v>
      </c>
      <c r="R4988" s="42">
        <v>6</v>
      </c>
    </row>
    <row r="4989" spans="1:18" x14ac:dyDescent="0.3">
      <c r="A4989" t="s">
        <v>3916</v>
      </c>
      <c r="B4989" s="17">
        <v>45023</v>
      </c>
      <c r="C4989" t="s">
        <v>3917</v>
      </c>
      <c r="D4989" t="s">
        <v>3918</v>
      </c>
      <c r="E4989" t="s">
        <v>3919</v>
      </c>
      <c r="F4989" t="s">
        <v>3920</v>
      </c>
      <c r="G4989" t="s">
        <v>3877</v>
      </c>
      <c r="H4989" t="s">
        <v>3922</v>
      </c>
      <c r="I4989">
        <v>1485.2</v>
      </c>
      <c r="J4989" s="41">
        <v>1.1000000000000003E-2</v>
      </c>
      <c r="K4989" s="42">
        <v>16.337200000000006</v>
      </c>
      <c r="L4989" s="43">
        <v>0.36</v>
      </c>
      <c r="M4989" s="42">
        <v>5.8813920000000017</v>
      </c>
      <c r="N4989">
        <v>3</v>
      </c>
      <c r="O4989" s="43">
        <v>62.72</v>
      </c>
      <c r="P4989" s="42">
        <v>33.6</v>
      </c>
      <c r="Q4989" s="42">
        <v>19.5</v>
      </c>
      <c r="R4989" s="42">
        <v>5</v>
      </c>
    </row>
    <row r="4990" spans="1:18" x14ac:dyDescent="0.3">
      <c r="A4990" t="s">
        <v>3916</v>
      </c>
      <c r="B4990" s="17">
        <v>45024</v>
      </c>
      <c r="C4990" t="s">
        <v>3917</v>
      </c>
      <c r="D4990" t="s">
        <v>3918</v>
      </c>
      <c r="E4990" t="s">
        <v>3919</v>
      </c>
      <c r="F4990" t="s">
        <v>3920</v>
      </c>
      <c r="G4990" t="s">
        <v>3877</v>
      </c>
      <c r="H4990" t="s">
        <v>3922</v>
      </c>
      <c r="I4990">
        <v>1452.6000000000001</v>
      </c>
      <c r="J4990" s="41">
        <v>9.7000000000000003E-3</v>
      </c>
      <c r="K4990" s="42">
        <v>14.090220000000002</v>
      </c>
      <c r="L4990" s="43">
        <v>0.54999999999999993</v>
      </c>
      <c r="M4990" s="42">
        <v>7.7496210000000003</v>
      </c>
      <c r="N4990">
        <v>2</v>
      </c>
      <c r="O4990" s="43">
        <v>97.440000000000012</v>
      </c>
      <c r="P4990" s="42">
        <v>54</v>
      </c>
      <c r="Q4990" s="42">
        <v>1.5</v>
      </c>
      <c r="R4990" s="42">
        <v>5</v>
      </c>
    </row>
    <row r="4991" spans="1:18" x14ac:dyDescent="0.3">
      <c r="A4991" t="s">
        <v>3916</v>
      </c>
      <c r="B4991" s="17">
        <v>45025</v>
      </c>
      <c r="C4991" t="s">
        <v>3917</v>
      </c>
      <c r="D4991" t="s">
        <v>3918</v>
      </c>
      <c r="E4991" t="s">
        <v>3919</v>
      </c>
      <c r="F4991" t="s">
        <v>3920</v>
      </c>
      <c r="G4991" t="s">
        <v>3877</v>
      </c>
      <c r="H4991" t="s">
        <v>3922</v>
      </c>
      <c r="I4991">
        <v>1738.4</v>
      </c>
      <c r="J4991" s="41">
        <v>9.7999999999999997E-3</v>
      </c>
      <c r="K4991" s="42">
        <v>17.03632</v>
      </c>
      <c r="L4991" s="43">
        <v>0.75</v>
      </c>
      <c r="M4991" s="42">
        <v>12.777239999999999</v>
      </c>
      <c r="N4991">
        <v>4</v>
      </c>
      <c r="O4991" s="43">
        <v>21.6</v>
      </c>
      <c r="P4991" s="42">
        <v>58.8</v>
      </c>
      <c r="Q4991" s="42">
        <v>1.5</v>
      </c>
      <c r="R4991" s="42">
        <v>4</v>
      </c>
    </row>
    <row r="4992" spans="1:18" x14ac:dyDescent="0.3">
      <c r="A4992" t="s">
        <v>3916</v>
      </c>
      <c r="B4992" s="17">
        <v>45026</v>
      </c>
      <c r="C4992" t="s">
        <v>3917</v>
      </c>
      <c r="D4992" t="s">
        <v>3918</v>
      </c>
      <c r="E4992" t="s">
        <v>3919</v>
      </c>
      <c r="F4992" t="s">
        <v>3920</v>
      </c>
      <c r="G4992" t="s">
        <v>3877</v>
      </c>
      <c r="H4992" t="s">
        <v>3922</v>
      </c>
      <c r="I4992">
        <v>1537.4</v>
      </c>
      <c r="J4992" s="41">
        <v>7.9000000000000008E-3</v>
      </c>
      <c r="K4992" s="42">
        <v>12.145460000000002</v>
      </c>
      <c r="L4992" s="43">
        <v>0.47</v>
      </c>
      <c r="M4992" s="42">
        <v>5.7083662000000004</v>
      </c>
      <c r="N4992">
        <v>3</v>
      </c>
      <c r="O4992" s="43">
        <v>48</v>
      </c>
      <c r="P4992" s="42">
        <v>15.6</v>
      </c>
      <c r="Q4992" s="42">
        <v>12</v>
      </c>
      <c r="R4992" s="42">
        <v>6</v>
      </c>
    </row>
    <row r="4993" spans="1:18" x14ac:dyDescent="0.3">
      <c r="A4993" t="s">
        <v>3916</v>
      </c>
      <c r="B4993" s="17">
        <v>45027</v>
      </c>
      <c r="C4993" t="s">
        <v>3917</v>
      </c>
      <c r="D4993" t="s">
        <v>3918</v>
      </c>
      <c r="E4993" t="s">
        <v>3919</v>
      </c>
      <c r="F4993" t="s">
        <v>3920</v>
      </c>
      <c r="G4993" t="s">
        <v>3877</v>
      </c>
      <c r="H4993" t="s">
        <v>3922</v>
      </c>
      <c r="I4993">
        <v>1378.4</v>
      </c>
      <c r="J4993" s="41">
        <v>9.0000000000000011E-3</v>
      </c>
      <c r="K4993" s="42">
        <v>12.405600000000002</v>
      </c>
      <c r="L4993" s="43">
        <v>0.34</v>
      </c>
      <c r="M4993" s="42">
        <v>4.2179040000000008</v>
      </c>
      <c r="N4993">
        <v>1</v>
      </c>
      <c r="O4993" s="43">
        <v>50.959999999999994</v>
      </c>
      <c r="P4993" s="42">
        <v>60</v>
      </c>
      <c r="Q4993" s="42">
        <v>7.5</v>
      </c>
      <c r="R4993" s="42">
        <v>1</v>
      </c>
    </row>
    <row r="4994" spans="1:18" x14ac:dyDescent="0.3">
      <c r="A4994" t="s">
        <v>3916</v>
      </c>
      <c r="B4994" s="17">
        <v>45028</v>
      </c>
      <c r="C4994" t="s">
        <v>3917</v>
      </c>
      <c r="D4994" t="s">
        <v>3918</v>
      </c>
      <c r="E4994" t="s">
        <v>3919</v>
      </c>
      <c r="F4994" t="s">
        <v>3920</v>
      </c>
      <c r="G4994" t="s">
        <v>3877</v>
      </c>
      <c r="H4994" t="s">
        <v>3922</v>
      </c>
      <c r="I4994">
        <v>1469.2</v>
      </c>
      <c r="J4994" s="41">
        <v>7.4000000000000021E-3</v>
      </c>
      <c r="K4994" s="42">
        <v>10.872080000000004</v>
      </c>
      <c r="L4994" s="43">
        <v>0.86</v>
      </c>
      <c r="M4994" s="42">
        <v>9.3499888000000038</v>
      </c>
      <c r="N4994">
        <v>3</v>
      </c>
      <c r="O4994" s="43">
        <v>0.8</v>
      </c>
      <c r="P4994" s="42">
        <v>56.4</v>
      </c>
      <c r="Q4994" s="42">
        <v>7.5</v>
      </c>
      <c r="R4994" s="42">
        <v>4</v>
      </c>
    </row>
    <row r="4995" spans="1:18" x14ac:dyDescent="0.3">
      <c r="A4995" t="s">
        <v>3916</v>
      </c>
      <c r="B4995" s="17">
        <v>45029</v>
      </c>
      <c r="C4995" t="s">
        <v>3917</v>
      </c>
      <c r="D4995" t="s">
        <v>3918</v>
      </c>
      <c r="E4995" t="s">
        <v>3919</v>
      </c>
      <c r="F4995" t="s">
        <v>3920</v>
      </c>
      <c r="G4995" t="s">
        <v>3877</v>
      </c>
      <c r="H4995" t="s">
        <v>3922</v>
      </c>
      <c r="I4995">
        <v>2341</v>
      </c>
      <c r="J4995" s="41">
        <v>1.3100000000000001E-2</v>
      </c>
      <c r="K4995" s="42">
        <v>30.667100000000001</v>
      </c>
      <c r="L4995" s="43">
        <v>0.54</v>
      </c>
      <c r="M4995" s="42">
        <v>16.560234000000001</v>
      </c>
      <c r="N4995">
        <v>4</v>
      </c>
      <c r="O4995" s="43">
        <v>32.800000000000004</v>
      </c>
      <c r="P4995" s="42">
        <v>36</v>
      </c>
      <c r="Q4995" s="42">
        <v>7.5</v>
      </c>
      <c r="R4995" s="42">
        <v>5</v>
      </c>
    </row>
    <row r="4996" spans="1:18" x14ac:dyDescent="0.3">
      <c r="A4996" t="s">
        <v>3916</v>
      </c>
      <c r="B4996" s="17">
        <v>45030</v>
      </c>
      <c r="C4996" t="s">
        <v>3917</v>
      </c>
      <c r="D4996" t="s">
        <v>3918</v>
      </c>
      <c r="E4996" t="s">
        <v>3919</v>
      </c>
      <c r="F4996" t="s">
        <v>3920</v>
      </c>
      <c r="G4996" t="s">
        <v>3877</v>
      </c>
      <c r="H4996" t="s">
        <v>3922</v>
      </c>
      <c r="I4996">
        <v>1659.6000000000001</v>
      </c>
      <c r="J4996" s="41">
        <v>0.01</v>
      </c>
      <c r="K4996" s="42">
        <v>16.596</v>
      </c>
      <c r="L4996" s="43">
        <v>0.92</v>
      </c>
      <c r="M4996" s="42">
        <v>15.268320000000001</v>
      </c>
      <c r="N4996">
        <v>0</v>
      </c>
      <c r="O4996" s="43">
        <v>30.400000000000002</v>
      </c>
      <c r="P4996" s="42">
        <v>54</v>
      </c>
      <c r="Q4996" s="42">
        <v>7.5</v>
      </c>
      <c r="R4996" s="42">
        <v>1</v>
      </c>
    </row>
    <row r="4997" spans="1:18" x14ac:dyDescent="0.3">
      <c r="A4997" t="s">
        <v>3916</v>
      </c>
      <c r="B4997" s="17">
        <v>45031</v>
      </c>
      <c r="C4997" t="s">
        <v>3917</v>
      </c>
      <c r="D4997" t="s">
        <v>3918</v>
      </c>
      <c r="E4997" t="s">
        <v>3919</v>
      </c>
      <c r="F4997" t="s">
        <v>3920</v>
      </c>
      <c r="G4997" t="s">
        <v>3877</v>
      </c>
      <c r="H4997" t="s">
        <v>3922</v>
      </c>
      <c r="I4997">
        <v>1324.4</v>
      </c>
      <c r="J4997" s="41">
        <v>8.199999999999999E-3</v>
      </c>
      <c r="K4997" s="42">
        <v>10.86008</v>
      </c>
      <c r="L4997" s="43">
        <v>0.92</v>
      </c>
      <c r="M4997" s="42">
        <v>9.9912735999999995</v>
      </c>
      <c r="N4997">
        <v>3</v>
      </c>
      <c r="O4997" s="43">
        <v>15.200000000000001</v>
      </c>
      <c r="P4997" s="42">
        <v>55.199999999999996</v>
      </c>
      <c r="Q4997" s="42">
        <v>24</v>
      </c>
      <c r="R4997" s="42">
        <v>6</v>
      </c>
    </row>
    <row r="4998" spans="1:18" x14ac:dyDescent="0.3">
      <c r="A4998" t="s">
        <v>3916</v>
      </c>
      <c r="B4998" s="17">
        <v>45032</v>
      </c>
      <c r="C4998" t="s">
        <v>3917</v>
      </c>
      <c r="D4998" t="s">
        <v>3918</v>
      </c>
      <c r="E4998" t="s">
        <v>3919</v>
      </c>
      <c r="F4998" t="s">
        <v>3920</v>
      </c>
      <c r="G4998" t="s">
        <v>3877</v>
      </c>
      <c r="H4998" t="s">
        <v>3922</v>
      </c>
      <c r="I4998">
        <v>2035.6</v>
      </c>
      <c r="J4998" s="41">
        <v>9.4000000000000021E-3</v>
      </c>
      <c r="K4998" s="42">
        <v>19.134640000000005</v>
      </c>
      <c r="L4998" s="43">
        <v>0.68</v>
      </c>
      <c r="M4998" s="42">
        <v>13.011555200000004</v>
      </c>
      <c r="N4998">
        <v>0</v>
      </c>
      <c r="O4998" s="43">
        <v>68.320000000000007</v>
      </c>
      <c r="P4998" s="42">
        <v>33.6</v>
      </c>
      <c r="Q4998" s="42">
        <v>12</v>
      </c>
      <c r="R4998" s="42">
        <v>5</v>
      </c>
    </row>
    <row r="4999" spans="1:18" x14ac:dyDescent="0.3">
      <c r="A4999" t="s">
        <v>3916</v>
      </c>
      <c r="B4999" s="17">
        <v>45033</v>
      </c>
      <c r="C4999" t="s">
        <v>3917</v>
      </c>
      <c r="D4999" t="s">
        <v>3918</v>
      </c>
      <c r="E4999" t="s">
        <v>3919</v>
      </c>
      <c r="F4999" t="s">
        <v>3920</v>
      </c>
      <c r="G4999" t="s">
        <v>3877</v>
      </c>
      <c r="H4999" t="s">
        <v>3922</v>
      </c>
      <c r="I4999">
        <v>1985.6</v>
      </c>
      <c r="J4999" s="41">
        <v>6.0999999999999995E-3</v>
      </c>
      <c r="K4999" s="42">
        <v>12.112159999999999</v>
      </c>
      <c r="L4999" s="43">
        <v>1.46</v>
      </c>
      <c r="M4999" s="42">
        <v>17.683753599999999</v>
      </c>
      <c r="N4999">
        <v>2</v>
      </c>
      <c r="O4999" s="43">
        <v>43.12</v>
      </c>
      <c r="P4999" s="42">
        <v>61.199999999999996</v>
      </c>
      <c r="Q4999" s="42">
        <v>4.5</v>
      </c>
      <c r="R4999" s="42">
        <v>1</v>
      </c>
    </row>
    <row r="5000" spans="1:18" x14ac:dyDescent="0.3">
      <c r="A5000" t="s">
        <v>3916</v>
      </c>
      <c r="B5000" s="17">
        <v>45034</v>
      </c>
      <c r="C5000" t="s">
        <v>3917</v>
      </c>
      <c r="D5000" t="s">
        <v>3918</v>
      </c>
      <c r="E5000" t="s">
        <v>3919</v>
      </c>
      <c r="F5000" t="s">
        <v>3920</v>
      </c>
      <c r="G5000" t="s">
        <v>3877</v>
      </c>
      <c r="H5000" t="s">
        <v>3922</v>
      </c>
      <c r="I5000">
        <v>2057.4</v>
      </c>
      <c r="J5000" s="41">
        <v>7.7000000000000002E-3</v>
      </c>
      <c r="K5000" s="42">
        <v>15.841980000000001</v>
      </c>
      <c r="L5000" s="43">
        <v>0.97000000000000008</v>
      </c>
      <c r="M5000" s="42">
        <v>15.366720600000003</v>
      </c>
      <c r="N5000">
        <v>4</v>
      </c>
      <c r="O5000" s="43">
        <v>112.56</v>
      </c>
      <c r="P5000" s="42">
        <v>40.799999999999997</v>
      </c>
      <c r="Q5000" s="42">
        <v>24</v>
      </c>
      <c r="R5000" s="42">
        <v>0</v>
      </c>
    </row>
    <row r="5001" spans="1:18" x14ac:dyDescent="0.3">
      <c r="A5001" t="s">
        <v>3916</v>
      </c>
      <c r="B5001" s="17">
        <v>45035</v>
      </c>
      <c r="C5001" t="s">
        <v>3917</v>
      </c>
      <c r="D5001" t="s">
        <v>3918</v>
      </c>
      <c r="E5001" t="s">
        <v>3919</v>
      </c>
      <c r="F5001" t="s">
        <v>3920</v>
      </c>
      <c r="G5001" t="s">
        <v>3877</v>
      </c>
      <c r="H5001" t="s">
        <v>3922</v>
      </c>
      <c r="I5001">
        <v>1696.8000000000002</v>
      </c>
      <c r="J5001" s="41">
        <v>1.0700000000000001E-2</v>
      </c>
      <c r="K5001" s="42">
        <v>18.155760000000004</v>
      </c>
      <c r="L5001" s="43">
        <v>0.63</v>
      </c>
      <c r="M5001" s="42">
        <v>11.438128800000003</v>
      </c>
      <c r="N5001">
        <v>5</v>
      </c>
      <c r="O5001" s="43">
        <v>103.6</v>
      </c>
      <c r="P5001" s="42">
        <v>32.4</v>
      </c>
      <c r="Q5001" s="42">
        <v>22.5</v>
      </c>
      <c r="R5001" s="42">
        <v>3</v>
      </c>
    </row>
    <row r="5002" spans="1:18" x14ac:dyDescent="0.3">
      <c r="A5002" t="s">
        <v>3916</v>
      </c>
      <c r="B5002" s="17">
        <v>45036</v>
      </c>
      <c r="C5002" t="s">
        <v>3917</v>
      </c>
      <c r="D5002" t="s">
        <v>3918</v>
      </c>
      <c r="E5002" t="s">
        <v>3919</v>
      </c>
      <c r="F5002" t="s">
        <v>3920</v>
      </c>
      <c r="G5002" t="s">
        <v>3877</v>
      </c>
      <c r="H5002" t="s">
        <v>3922</v>
      </c>
      <c r="I5002">
        <v>2149.6</v>
      </c>
      <c r="J5002" s="41">
        <v>1.3599999999999999E-2</v>
      </c>
      <c r="K5002" s="42">
        <v>29.234559999999998</v>
      </c>
      <c r="L5002" s="43">
        <v>0.66</v>
      </c>
      <c r="M5002" s="42">
        <v>19.294809600000001</v>
      </c>
      <c r="N5002">
        <v>0</v>
      </c>
      <c r="O5002" s="43">
        <v>64.399999999999991</v>
      </c>
      <c r="P5002" s="42">
        <v>33.6</v>
      </c>
      <c r="Q5002" s="42">
        <v>27</v>
      </c>
      <c r="R5002" s="42">
        <v>2</v>
      </c>
    </row>
    <row r="5003" spans="1:18" x14ac:dyDescent="0.3">
      <c r="A5003" t="s">
        <v>3916</v>
      </c>
      <c r="B5003" s="17">
        <v>45037</v>
      </c>
      <c r="C5003" t="s">
        <v>3917</v>
      </c>
      <c r="D5003" t="s">
        <v>3918</v>
      </c>
      <c r="E5003" t="s">
        <v>3919</v>
      </c>
      <c r="F5003" t="s">
        <v>3920</v>
      </c>
      <c r="G5003" t="s">
        <v>3877</v>
      </c>
      <c r="H5003" t="s">
        <v>3922</v>
      </c>
      <c r="I5003">
        <v>2241.4</v>
      </c>
      <c r="J5003" s="41">
        <v>6.3E-3</v>
      </c>
      <c r="K5003" s="42">
        <v>14.12082</v>
      </c>
      <c r="L5003" s="43">
        <v>0.91999999999999993</v>
      </c>
      <c r="M5003" s="42">
        <v>12.991154399999999</v>
      </c>
      <c r="N5003">
        <v>1</v>
      </c>
      <c r="O5003" s="43">
        <v>45.6</v>
      </c>
      <c r="P5003" s="42">
        <v>62.4</v>
      </c>
      <c r="Q5003" s="42">
        <v>34.5</v>
      </c>
      <c r="R5003" s="42">
        <v>4</v>
      </c>
    </row>
    <row r="5004" spans="1:18" x14ac:dyDescent="0.3">
      <c r="A5004" t="s">
        <v>3916</v>
      </c>
      <c r="B5004" s="17">
        <v>45038</v>
      </c>
      <c r="C5004" t="s">
        <v>3917</v>
      </c>
      <c r="D5004" t="s">
        <v>3918</v>
      </c>
      <c r="E5004" t="s">
        <v>3919</v>
      </c>
      <c r="F5004" t="s">
        <v>3920</v>
      </c>
      <c r="G5004" t="s">
        <v>3877</v>
      </c>
      <c r="H5004" t="s">
        <v>3922</v>
      </c>
      <c r="I5004">
        <v>1965.2000000000003</v>
      </c>
      <c r="J5004" s="41">
        <v>8.400000000000003E-3</v>
      </c>
      <c r="K5004" s="42">
        <v>16.507680000000008</v>
      </c>
      <c r="L5004" s="43">
        <v>0.77</v>
      </c>
      <c r="M5004" s="42">
        <v>12.710913600000007</v>
      </c>
      <c r="N5004">
        <v>0</v>
      </c>
      <c r="O5004" s="43">
        <v>17.600000000000001</v>
      </c>
      <c r="P5004" s="42">
        <v>69.599999999999994</v>
      </c>
      <c r="Q5004" s="42">
        <v>37.5</v>
      </c>
      <c r="R5004" s="42">
        <v>0</v>
      </c>
    </row>
    <row r="5005" spans="1:18" x14ac:dyDescent="0.3">
      <c r="A5005" t="s">
        <v>3916</v>
      </c>
      <c r="B5005" s="17">
        <v>45039</v>
      </c>
      <c r="C5005" t="s">
        <v>3917</v>
      </c>
      <c r="D5005" t="s">
        <v>3918</v>
      </c>
      <c r="E5005" t="s">
        <v>3919</v>
      </c>
      <c r="F5005" t="s">
        <v>3920</v>
      </c>
      <c r="G5005" t="s">
        <v>3877</v>
      </c>
      <c r="H5005" t="s">
        <v>3922</v>
      </c>
      <c r="I5005">
        <v>1864.6000000000001</v>
      </c>
      <c r="J5005" s="41">
        <v>1.24E-2</v>
      </c>
      <c r="K5005" s="42">
        <v>23.121040000000001</v>
      </c>
      <c r="L5005" s="43">
        <v>0.60000000000000009</v>
      </c>
      <c r="M5005" s="42">
        <v>13.872624000000002</v>
      </c>
      <c r="N5005">
        <v>1</v>
      </c>
      <c r="O5005" s="43">
        <v>39.199999999999996</v>
      </c>
      <c r="P5005" s="42">
        <v>60</v>
      </c>
      <c r="Q5005" s="42">
        <v>0</v>
      </c>
      <c r="R5005" s="42">
        <v>1</v>
      </c>
    </row>
    <row r="5006" spans="1:18" x14ac:dyDescent="0.3">
      <c r="A5006" t="s">
        <v>3916</v>
      </c>
      <c r="B5006" s="17">
        <v>45040</v>
      </c>
      <c r="C5006" t="s">
        <v>3917</v>
      </c>
      <c r="D5006" t="s">
        <v>3918</v>
      </c>
      <c r="E5006" t="s">
        <v>3919</v>
      </c>
      <c r="F5006" t="s">
        <v>3920</v>
      </c>
      <c r="G5006" t="s">
        <v>3877</v>
      </c>
      <c r="H5006" t="s">
        <v>3922</v>
      </c>
      <c r="I5006">
        <v>2156.2000000000003</v>
      </c>
      <c r="J5006" s="41">
        <v>8.7000000000000011E-3</v>
      </c>
      <c r="K5006" s="42">
        <v>18.758940000000006</v>
      </c>
      <c r="L5006" s="43">
        <v>0.25999999999999995</v>
      </c>
      <c r="M5006" s="42">
        <v>4.8773244000000009</v>
      </c>
      <c r="N5006">
        <v>0</v>
      </c>
      <c r="O5006" s="43">
        <v>81.760000000000005</v>
      </c>
      <c r="P5006" s="42">
        <v>76.8</v>
      </c>
      <c r="Q5006" s="42">
        <v>15</v>
      </c>
      <c r="R5006" s="42">
        <v>3</v>
      </c>
    </row>
    <row r="5007" spans="1:18" x14ac:dyDescent="0.3">
      <c r="A5007" t="s">
        <v>3916</v>
      </c>
      <c r="B5007" s="17">
        <v>45041</v>
      </c>
      <c r="C5007" t="s">
        <v>3917</v>
      </c>
      <c r="D5007" t="s">
        <v>3918</v>
      </c>
      <c r="E5007" t="s">
        <v>3919</v>
      </c>
      <c r="F5007" t="s">
        <v>3920</v>
      </c>
      <c r="G5007" t="s">
        <v>3877</v>
      </c>
      <c r="H5007" t="s">
        <v>3922</v>
      </c>
      <c r="I5007">
        <v>1995.8000000000002</v>
      </c>
      <c r="J5007" s="41">
        <v>1.0400000000000001E-2</v>
      </c>
      <c r="K5007" s="42">
        <v>20.756320000000006</v>
      </c>
      <c r="L5007" s="43">
        <v>0.39</v>
      </c>
      <c r="M5007" s="42">
        <v>8.0949648000000032</v>
      </c>
      <c r="N5007">
        <v>4</v>
      </c>
      <c r="O5007" s="43">
        <v>24.8</v>
      </c>
      <c r="P5007" s="42">
        <v>56.4</v>
      </c>
      <c r="Q5007" s="42">
        <v>10.5</v>
      </c>
      <c r="R5007" s="42">
        <v>5</v>
      </c>
    </row>
    <row r="5008" spans="1:18" x14ac:dyDescent="0.3">
      <c r="A5008" t="s">
        <v>3916</v>
      </c>
      <c r="B5008" s="17">
        <v>45042</v>
      </c>
      <c r="C5008" t="s">
        <v>3917</v>
      </c>
      <c r="D5008" t="s">
        <v>3918</v>
      </c>
      <c r="E5008" t="s">
        <v>3919</v>
      </c>
      <c r="F5008" t="s">
        <v>3920</v>
      </c>
      <c r="G5008" t="s">
        <v>3877</v>
      </c>
      <c r="H5008" t="s">
        <v>3922</v>
      </c>
      <c r="I5008">
        <v>1435.4</v>
      </c>
      <c r="J5008" s="41">
        <v>7.6E-3</v>
      </c>
      <c r="K5008" s="42">
        <v>10.909040000000001</v>
      </c>
      <c r="L5008" s="43">
        <v>0.51999999999999991</v>
      </c>
      <c r="M5008" s="42">
        <v>5.6727007999999994</v>
      </c>
      <c r="N5008">
        <v>2</v>
      </c>
      <c r="O5008" s="43">
        <v>119.84</v>
      </c>
      <c r="P5008" s="42">
        <v>74.399999999999991</v>
      </c>
      <c r="Q5008" s="42">
        <v>12</v>
      </c>
      <c r="R5008" s="42">
        <v>2</v>
      </c>
    </row>
    <row r="5009" spans="1:18" x14ac:dyDescent="0.3">
      <c r="A5009" t="s">
        <v>3916</v>
      </c>
      <c r="B5009" s="17">
        <v>45043</v>
      </c>
      <c r="C5009" t="s">
        <v>3917</v>
      </c>
      <c r="D5009" t="s">
        <v>3918</v>
      </c>
      <c r="E5009" t="s">
        <v>3919</v>
      </c>
      <c r="F5009" t="s">
        <v>3920</v>
      </c>
      <c r="G5009" t="s">
        <v>3877</v>
      </c>
      <c r="H5009" t="s">
        <v>3922</v>
      </c>
      <c r="I5009">
        <v>1404.8000000000002</v>
      </c>
      <c r="J5009" s="41">
        <v>1.38E-2</v>
      </c>
      <c r="K5009" s="42">
        <v>19.386240000000001</v>
      </c>
      <c r="L5009" s="43">
        <v>0.58000000000000007</v>
      </c>
      <c r="M5009" s="42">
        <v>11.244019200000002</v>
      </c>
      <c r="N5009">
        <v>5</v>
      </c>
      <c r="O5009" s="43">
        <v>39.200000000000003</v>
      </c>
      <c r="P5009" s="42">
        <v>75.599999999999994</v>
      </c>
      <c r="Q5009" s="42">
        <v>6</v>
      </c>
      <c r="R5009" s="42">
        <v>4</v>
      </c>
    </row>
    <row r="5010" spans="1:18" x14ac:dyDescent="0.3">
      <c r="A5010" t="s">
        <v>3916</v>
      </c>
      <c r="B5010" s="17">
        <v>45044</v>
      </c>
      <c r="C5010" t="s">
        <v>3917</v>
      </c>
      <c r="D5010" t="s">
        <v>3918</v>
      </c>
      <c r="E5010" t="s">
        <v>3919</v>
      </c>
      <c r="F5010" t="s">
        <v>3920</v>
      </c>
      <c r="G5010" t="s">
        <v>3877</v>
      </c>
      <c r="H5010" t="s">
        <v>3922</v>
      </c>
      <c r="I5010">
        <v>2051.8000000000002</v>
      </c>
      <c r="J5010" s="41">
        <v>9.1000000000000004E-3</v>
      </c>
      <c r="K5010" s="42">
        <v>18.671380000000003</v>
      </c>
      <c r="L5010" s="43">
        <v>0.45000000000000007</v>
      </c>
      <c r="M5010" s="42">
        <v>8.4021210000000028</v>
      </c>
      <c r="N5010">
        <v>1</v>
      </c>
      <c r="O5010" s="43">
        <v>12</v>
      </c>
      <c r="P5010" s="42">
        <v>79.2</v>
      </c>
      <c r="Q5010" s="42">
        <v>16.5</v>
      </c>
      <c r="R5010" s="42">
        <v>2</v>
      </c>
    </row>
    <row r="5011" spans="1:18" x14ac:dyDescent="0.3">
      <c r="A5011" t="s">
        <v>3916</v>
      </c>
      <c r="B5011" s="17">
        <v>45045</v>
      </c>
      <c r="C5011" t="s">
        <v>3917</v>
      </c>
      <c r="D5011" t="s">
        <v>3918</v>
      </c>
      <c r="E5011" t="s">
        <v>3919</v>
      </c>
      <c r="F5011" t="s">
        <v>3920</v>
      </c>
      <c r="G5011" t="s">
        <v>3877</v>
      </c>
      <c r="H5011" t="s">
        <v>3922</v>
      </c>
      <c r="I5011">
        <v>1386.8000000000002</v>
      </c>
      <c r="J5011" s="41">
        <v>1.0100000000000001E-2</v>
      </c>
      <c r="K5011" s="42">
        <v>14.006680000000003</v>
      </c>
      <c r="L5011" s="43">
        <v>1.07</v>
      </c>
      <c r="M5011" s="42">
        <v>14.987147600000004</v>
      </c>
      <c r="N5011">
        <v>1</v>
      </c>
      <c r="O5011" s="43">
        <v>110.32000000000001</v>
      </c>
      <c r="P5011" s="42">
        <v>70.8</v>
      </c>
      <c r="Q5011" s="42">
        <v>21</v>
      </c>
      <c r="R5011" s="42">
        <v>3</v>
      </c>
    </row>
    <row r="5012" spans="1:18" x14ac:dyDescent="0.3">
      <c r="A5012" t="s">
        <v>3916</v>
      </c>
      <c r="B5012" s="17">
        <v>45046</v>
      </c>
      <c r="C5012" t="s">
        <v>3917</v>
      </c>
      <c r="D5012" t="s">
        <v>3918</v>
      </c>
      <c r="E5012" t="s">
        <v>3919</v>
      </c>
      <c r="F5012" t="s">
        <v>3920</v>
      </c>
      <c r="G5012" t="s">
        <v>3877</v>
      </c>
      <c r="H5012" t="s">
        <v>3922</v>
      </c>
      <c r="I5012">
        <v>2467</v>
      </c>
      <c r="J5012" s="41">
        <v>1.0800000000000001E-2</v>
      </c>
      <c r="K5012" s="42">
        <v>26.643600000000003</v>
      </c>
      <c r="L5012" s="43">
        <v>0.67000000000000015</v>
      </c>
      <c r="M5012" s="42">
        <v>17.851212000000007</v>
      </c>
      <c r="N5012">
        <v>1</v>
      </c>
      <c r="O5012" s="43">
        <v>39.76</v>
      </c>
      <c r="P5012" s="42">
        <v>74.399999999999991</v>
      </c>
      <c r="Q5012" s="42">
        <v>7.5</v>
      </c>
      <c r="R5012" s="42">
        <v>8</v>
      </c>
    </row>
    <row r="5013" spans="1:18" x14ac:dyDescent="0.3">
      <c r="A5013" t="s">
        <v>3916</v>
      </c>
      <c r="B5013" s="17">
        <v>45047</v>
      </c>
      <c r="C5013" t="s">
        <v>3917</v>
      </c>
      <c r="D5013" t="s">
        <v>3918</v>
      </c>
      <c r="E5013" t="s">
        <v>3919</v>
      </c>
      <c r="F5013" t="s">
        <v>3920</v>
      </c>
      <c r="G5013" t="s">
        <v>3877</v>
      </c>
      <c r="H5013" t="s">
        <v>3922</v>
      </c>
      <c r="I5013">
        <v>2023.4</v>
      </c>
      <c r="J5013" s="41">
        <v>8.8000000000000005E-3</v>
      </c>
      <c r="K5013" s="42">
        <v>17.80592</v>
      </c>
      <c r="L5013" s="43">
        <v>0.24999999999999997</v>
      </c>
      <c r="M5013" s="42">
        <v>4.4514799999999992</v>
      </c>
      <c r="N5013">
        <v>2</v>
      </c>
      <c r="O5013" s="43">
        <v>71.12</v>
      </c>
      <c r="P5013" s="42">
        <v>58.8</v>
      </c>
      <c r="Q5013" s="42">
        <v>25.5</v>
      </c>
      <c r="R5013" s="42">
        <v>1</v>
      </c>
    </row>
    <row r="5014" spans="1:18" x14ac:dyDescent="0.3">
      <c r="A5014" t="s">
        <v>3916</v>
      </c>
      <c r="B5014" s="17">
        <v>45048</v>
      </c>
      <c r="C5014" t="s">
        <v>3917</v>
      </c>
      <c r="D5014" t="s">
        <v>3918</v>
      </c>
      <c r="E5014" t="s">
        <v>3919</v>
      </c>
      <c r="F5014" t="s">
        <v>3920</v>
      </c>
      <c r="G5014" t="s">
        <v>3877</v>
      </c>
      <c r="H5014" t="s">
        <v>3922</v>
      </c>
      <c r="I5014">
        <v>1484.8000000000002</v>
      </c>
      <c r="J5014" s="41">
        <v>1.1900000000000001E-2</v>
      </c>
      <c r="K5014" s="42">
        <v>17.669120000000003</v>
      </c>
      <c r="L5014" s="43">
        <v>0.79999999999999993</v>
      </c>
      <c r="M5014" s="42">
        <v>14.135296000000002</v>
      </c>
      <c r="N5014">
        <v>3</v>
      </c>
      <c r="O5014" s="43">
        <v>37.519999999999996</v>
      </c>
      <c r="P5014" s="42">
        <v>43.199999999999996</v>
      </c>
      <c r="Q5014" s="42">
        <v>19.5</v>
      </c>
      <c r="R5014" s="42">
        <v>5</v>
      </c>
    </row>
    <row r="5015" spans="1:18" x14ac:dyDescent="0.3">
      <c r="A5015" t="s">
        <v>3916</v>
      </c>
      <c r="B5015" s="17">
        <v>45049</v>
      </c>
      <c r="C5015" t="s">
        <v>3917</v>
      </c>
      <c r="D5015" t="s">
        <v>3918</v>
      </c>
      <c r="E5015" t="s">
        <v>3919</v>
      </c>
      <c r="F5015" t="s">
        <v>3920</v>
      </c>
      <c r="G5015" t="s">
        <v>3877</v>
      </c>
      <c r="H5015" t="s">
        <v>3922</v>
      </c>
      <c r="I5015">
        <v>1781</v>
      </c>
      <c r="J5015" s="41">
        <v>9.1000000000000004E-3</v>
      </c>
      <c r="K5015" s="42">
        <v>16.207100000000001</v>
      </c>
      <c r="L5015" s="43">
        <v>0.99999999999999989</v>
      </c>
      <c r="M5015" s="42">
        <v>16.207099999999997</v>
      </c>
      <c r="N5015">
        <v>2</v>
      </c>
      <c r="O5015" s="43">
        <v>10.4</v>
      </c>
      <c r="P5015" s="42">
        <v>52.8</v>
      </c>
      <c r="Q5015" s="42">
        <v>1.5</v>
      </c>
      <c r="R5015" s="42">
        <v>3</v>
      </c>
    </row>
    <row r="5016" spans="1:18" x14ac:dyDescent="0.3">
      <c r="A5016" t="s">
        <v>3916</v>
      </c>
      <c r="B5016" s="17">
        <v>45050</v>
      </c>
      <c r="C5016" t="s">
        <v>3917</v>
      </c>
      <c r="D5016" t="s">
        <v>3918</v>
      </c>
      <c r="E5016" t="s">
        <v>3919</v>
      </c>
      <c r="F5016" t="s">
        <v>3920</v>
      </c>
      <c r="G5016" t="s">
        <v>3877</v>
      </c>
      <c r="H5016" t="s">
        <v>3922</v>
      </c>
      <c r="I5016">
        <v>1740.4</v>
      </c>
      <c r="J5016" s="41">
        <v>1.1900000000000001E-2</v>
      </c>
      <c r="K5016" s="42">
        <v>20.710760000000004</v>
      </c>
      <c r="L5016" s="43">
        <v>0.44999999999999996</v>
      </c>
      <c r="M5016" s="42">
        <v>9.3198420000000013</v>
      </c>
      <c r="N5016">
        <v>0</v>
      </c>
      <c r="O5016" s="43">
        <v>49.839999999999996</v>
      </c>
      <c r="P5016" s="42">
        <v>54</v>
      </c>
      <c r="Q5016" s="42">
        <v>1.5</v>
      </c>
      <c r="R5016" s="42">
        <v>0</v>
      </c>
    </row>
    <row r="5017" spans="1:18" x14ac:dyDescent="0.3">
      <c r="A5017" t="s">
        <v>3916</v>
      </c>
      <c r="B5017" s="17">
        <v>45051</v>
      </c>
      <c r="C5017" t="s">
        <v>3917</v>
      </c>
      <c r="D5017" t="s">
        <v>3918</v>
      </c>
      <c r="E5017" t="s">
        <v>3919</v>
      </c>
      <c r="F5017" t="s">
        <v>3920</v>
      </c>
      <c r="G5017" t="s">
        <v>3877</v>
      </c>
      <c r="H5017" t="s">
        <v>3922</v>
      </c>
      <c r="I5017">
        <v>1918.6000000000001</v>
      </c>
      <c r="J5017" s="41">
        <v>1.06E-2</v>
      </c>
      <c r="K5017" s="42">
        <v>20.337160000000001</v>
      </c>
      <c r="L5017" s="43">
        <v>0.31999999999999995</v>
      </c>
      <c r="M5017" s="42">
        <v>6.5078911999999995</v>
      </c>
      <c r="N5017">
        <v>2</v>
      </c>
      <c r="O5017" s="43">
        <v>199.92000000000002</v>
      </c>
      <c r="P5017" s="42">
        <v>73.2</v>
      </c>
      <c r="Q5017" s="42">
        <v>12</v>
      </c>
      <c r="R5017" s="42">
        <v>0</v>
      </c>
    </row>
    <row r="5018" spans="1:18" x14ac:dyDescent="0.3">
      <c r="A5018" t="s">
        <v>3916</v>
      </c>
      <c r="B5018" s="17">
        <v>45052</v>
      </c>
      <c r="C5018" t="s">
        <v>3917</v>
      </c>
      <c r="D5018" t="s">
        <v>3918</v>
      </c>
      <c r="E5018" t="s">
        <v>3919</v>
      </c>
      <c r="F5018" t="s">
        <v>3920</v>
      </c>
      <c r="G5018" t="s">
        <v>3877</v>
      </c>
      <c r="H5018" t="s">
        <v>3922</v>
      </c>
      <c r="I5018">
        <v>1719.2</v>
      </c>
      <c r="J5018" s="41">
        <v>9.6000000000000009E-3</v>
      </c>
      <c r="K5018" s="42">
        <v>16.504320000000003</v>
      </c>
      <c r="L5018" s="43">
        <v>0.61999999999999988</v>
      </c>
      <c r="M5018" s="42">
        <v>10.232678400000001</v>
      </c>
      <c r="N5018">
        <v>2</v>
      </c>
      <c r="O5018" s="43">
        <v>50.4</v>
      </c>
      <c r="P5018" s="42">
        <v>75.599999999999994</v>
      </c>
      <c r="Q5018" s="42">
        <v>25.5</v>
      </c>
      <c r="R5018" s="42">
        <v>4</v>
      </c>
    </row>
    <row r="5019" spans="1:18" x14ac:dyDescent="0.3">
      <c r="A5019" t="s">
        <v>3916</v>
      </c>
      <c r="B5019" s="17">
        <v>45053</v>
      </c>
      <c r="C5019" t="s">
        <v>3917</v>
      </c>
      <c r="D5019" t="s">
        <v>3918</v>
      </c>
      <c r="E5019" t="s">
        <v>3919</v>
      </c>
      <c r="F5019" t="s">
        <v>3920</v>
      </c>
      <c r="G5019" t="s">
        <v>3877</v>
      </c>
      <c r="H5019" t="s">
        <v>3922</v>
      </c>
      <c r="I5019">
        <v>1986.6000000000001</v>
      </c>
      <c r="J5019" s="41">
        <v>1.0800000000000001E-2</v>
      </c>
      <c r="K5019" s="42">
        <v>21.455280000000002</v>
      </c>
      <c r="L5019" s="43">
        <v>0.18</v>
      </c>
      <c r="M5019" s="42">
        <v>3.8619504</v>
      </c>
      <c r="N5019">
        <v>4</v>
      </c>
      <c r="O5019" s="43">
        <v>48</v>
      </c>
      <c r="P5019" s="42">
        <v>19.2</v>
      </c>
      <c r="Q5019" s="42">
        <v>1.5</v>
      </c>
      <c r="R5019" s="42">
        <v>6</v>
      </c>
    </row>
    <row r="5020" spans="1:18" x14ac:dyDescent="0.3">
      <c r="A5020" t="s">
        <v>3916</v>
      </c>
      <c r="B5020" s="17">
        <v>45054</v>
      </c>
      <c r="C5020" t="s">
        <v>3917</v>
      </c>
      <c r="D5020" t="s">
        <v>3918</v>
      </c>
      <c r="E5020" t="s">
        <v>3919</v>
      </c>
      <c r="F5020" t="s">
        <v>3920</v>
      </c>
      <c r="G5020" t="s">
        <v>3877</v>
      </c>
      <c r="H5020" t="s">
        <v>3922</v>
      </c>
      <c r="I5020">
        <v>1771</v>
      </c>
      <c r="J5020" s="41">
        <v>1.0900000000000003E-2</v>
      </c>
      <c r="K5020" s="42">
        <v>19.303900000000006</v>
      </c>
      <c r="L5020" s="43">
        <v>0.79</v>
      </c>
      <c r="M5020" s="42">
        <v>15.250081000000005</v>
      </c>
      <c r="N5020">
        <v>0</v>
      </c>
      <c r="O5020" s="43">
        <v>88.48</v>
      </c>
      <c r="P5020" s="42">
        <v>58.8</v>
      </c>
      <c r="Q5020" s="42">
        <v>28.5</v>
      </c>
      <c r="R5020" s="42">
        <v>1</v>
      </c>
    </row>
    <row r="5021" spans="1:18" x14ac:dyDescent="0.3">
      <c r="A5021" t="s">
        <v>3916</v>
      </c>
      <c r="B5021" s="17">
        <v>45055</v>
      </c>
      <c r="C5021" t="s">
        <v>3917</v>
      </c>
      <c r="D5021" t="s">
        <v>3918</v>
      </c>
      <c r="E5021" t="s">
        <v>3919</v>
      </c>
      <c r="F5021" t="s">
        <v>3920</v>
      </c>
      <c r="G5021" t="s">
        <v>3877</v>
      </c>
      <c r="H5021" t="s">
        <v>3922</v>
      </c>
      <c r="I5021">
        <v>1332.6000000000001</v>
      </c>
      <c r="J5021" s="41">
        <v>1.14E-2</v>
      </c>
      <c r="K5021" s="42">
        <v>15.191640000000001</v>
      </c>
      <c r="L5021" s="43">
        <v>1.06</v>
      </c>
      <c r="M5021" s="42">
        <v>16.103138400000002</v>
      </c>
      <c r="N5021">
        <v>4</v>
      </c>
      <c r="O5021" s="43">
        <v>42.400000000000006</v>
      </c>
      <c r="P5021" s="42">
        <v>50.4</v>
      </c>
      <c r="Q5021" s="42">
        <v>30</v>
      </c>
      <c r="R5021" s="42">
        <v>0</v>
      </c>
    </row>
    <row r="5022" spans="1:18" x14ac:dyDescent="0.3">
      <c r="A5022" t="s">
        <v>3916</v>
      </c>
      <c r="B5022" s="17">
        <v>45056</v>
      </c>
      <c r="C5022" t="s">
        <v>3917</v>
      </c>
      <c r="D5022" t="s">
        <v>3918</v>
      </c>
      <c r="E5022" t="s">
        <v>3919</v>
      </c>
      <c r="F5022" t="s">
        <v>3920</v>
      </c>
      <c r="G5022" t="s">
        <v>3877</v>
      </c>
      <c r="H5022" t="s">
        <v>3922</v>
      </c>
      <c r="I5022">
        <v>1570</v>
      </c>
      <c r="J5022" s="41">
        <v>1.2499999999999999E-2</v>
      </c>
      <c r="K5022" s="42">
        <v>19.625</v>
      </c>
      <c r="L5022" s="43">
        <v>1.27</v>
      </c>
      <c r="M5022" s="42">
        <v>24.923750000000002</v>
      </c>
      <c r="N5022">
        <v>2</v>
      </c>
      <c r="O5022" s="43">
        <v>40.32</v>
      </c>
      <c r="P5022" s="42">
        <v>19.2</v>
      </c>
      <c r="Q5022" s="42">
        <v>12</v>
      </c>
      <c r="R5022" s="42">
        <v>0</v>
      </c>
    </row>
    <row r="5023" spans="1:18" x14ac:dyDescent="0.3">
      <c r="A5023" t="s">
        <v>3916</v>
      </c>
      <c r="B5023" s="17">
        <v>45057</v>
      </c>
      <c r="C5023" t="s">
        <v>3917</v>
      </c>
      <c r="D5023" t="s">
        <v>3918</v>
      </c>
      <c r="E5023" t="s">
        <v>3919</v>
      </c>
      <c r="F5023" t="s">
        <v>3920</v>
      </c>
      <c r="G5023" t="s">
        <v>3877</v>
      </c>
      <c r="H5023" t="s">
        <v>3922</v>
      </c>
      <c r="I5023">
        <v>1743</v>
      </c>
      <c r="J5023" s="41">
        <v>1.3100000000000002E-2</v>
      </c>
      <c r="K5023" s="42">
        <v>22.833300000000005</v>
      </c>
      <c r="L5023" s="43">
        <v>0.43999999999999995</v>
      </c>
      <c r="M5023" s="42">
        <v>10.046652000000002</v>
      </c>
      <c r="N5023">
        <v>1</v>
      </c>
      <c r="O5023" s="43">
        <v>48.800000000000004</v>
      </c>
      <c r="P5023" s="42">
        <v>36</v>
      </c>
      <c r="Q5023" s="42">
        <v>28.5</v>
      </c>
      <c r="R5023" s="42">
        <v>1</v>
      </c>
    </row>
    <row r="5024" spans="1:18" x14ac:dyDescent="0.3">
      <c r="A5024" t="s">
        <v>3916</v>
      </c>
      <c r="B5024" s="17">
        <v>45058</v>
      </c>
      <c r="C5024" t="s">
        <v>3917</v>
      </c>
      <c r="D5024" t="s">
        <v>3918</v>
      </c>
      <c r="E5024" t="s">
        <v>3919</v>
      </c>
      <c r="F5024" t="s">
        <v>3920</v>
      </c>
      <c r="G5024" t="s">
        <v>3877</v>
      </c>
      <c r="H5024" t="s">
        <v>3922</v>
      </c>
      <c r="I5024">
        <v>1551.4</v>
      </c>
      <c r="J5024" s="41">
        <v>1.37E-2</v>
      </c>
      <c r="K5024" s="42">
        <v>21.254180000000002</v>
      </c>
      <c r="L5024" s="43">
        <v>0.35</v>
      </c>
      <c r="M5024" s="42">
        <v>7.4389630000000002</v>
      </c>
      <c r="N5024">
        <v>3</v>
      </c>
      <c r="O5024" s="43">
        <v>41.44</v>
      </c>
      <c r="P5024" s="42">
        <v>43.199999999999996</v>
      </c>
      <c r="Q5024" s="42">
        <v>15</v>
      </c>
      <c r="R5024" s="42">
        <v>2</v>
      </c>
    </row>
    <row r="5025" spans="1:18" x14ac:dyDescent="0.3">
      <c r="A5025" t="s">
        <v>3916</v>
      </c>
      <c r="B5025" s="17">
        <v>45059</v>
      </c>
      <c r="C5025" t="s">
        <v>3917</v>
      </c>
      <c r="D5025" t="s">
        <v>3918</v>
      </c>
      <c r="E5025" t="s">
        <v>3919</v>
      </c>
      <c r="F5025" t="s">
        <v>3920</v>
      </c>
      <c r="G5025" t="s">
        <v>3877</v>
      </c>
      <c r="H5025" t="s">
        <v>3922</v>
      </c>
      <c r="I5025">
        <v>1699.2</v>
      </c>
      <c r="J5025" s="41">
        <v>1.2299999999999998E-2</v>
      </c>
      <c r="K5025" s="42">
        <v>20.90016</v>
      </c>
      <c r="L5025" s="43">
        <v>1.21</v>
      </c>
      <c r="M5025" s="42">
        <v>25.289193599999997</v>
      </c>
      <c r="N5025">
        <v>3</v>
      </c>
      <c r="O5025" s="43">
        <v>8</v>
      </c>
      <c r="P5025" s="42">
        <v>87.6</v>
      </c>
      <c r="Q5025" s="42">
        <v>6</v>
      </c>
      <c r="R5025" s="42">
        <v>5</v>
      </c>
    </row>
    <row r="5026" spans="1:18" x14ac:dyDescent="0.3">
      <c r="A5026" t="s">
        <v>3916</v>
      </c>
      <c r="B5026" s="17">
        <v>45060</v>
      </c>
      <c r="C5026" t="s">
        <v>3917</v>
      </c>
      <c r="D5026" t="s">
        <v>3918</v>
      </c>
      <c r="E5026" t="s">
        <v>3919</v>
      </c>
      <c r="F5026" t="s">
        <v>3920</v>
      </c>
      <c r="G5026" t="s">
        <v>3877</v>
      </c>
      <c r="H5026" t="s">
        <v>3922</v>
      </c>
      <c r="I5026">
        <v>1676.8000000000002</v>
      </c>
      <c r="J5026" s="41">
        <v>9.1999999999999998E-3</v>
      </c>
      <c r="K5026" s="42">
        <v>15.426560000000002</v>
      </c>
      <c r="L5026" s="43">
        <v>1.01</v>
      </c>
      <c r="M5026" s="42">
        <v>15.580825600000002</v>
      </c>
      <c r="N5026">
        <v>3</v>
      </c>
      <c r="O5026" s="43">
        <v>45.6</v>
      </c>
      <c r="P5026" s="42">
        <v>46.8</v>
      </c>
      <c r="Q5026" s="42">
        <v>34.5</v>
      </c>
      <c r="R5026" s="42">
        <v>6</v>
      </c>
    </row>
    <row r="5027" spans="1:18" x14ac:dyDescent="0.3">
      <c r="A5027" t="s">
        <v>3916</v>
      </c>
      <c r="B5027" s="17">
        <v>45061</v>
      </c>
      <c r="C5027" t="s">
        <v>3917</v>
      </c>
      <c r="D5027" t="s">
        <v>3918</v>
      </c>
      <c r="E5027" t="s">
        <v>3919</v>
      </c>
      <c r="F5027" t="s">
        <v>3920</v>
      </c>
      <c r="G5027" t="s">
        <v>3877</v>
      </c>
      <c r="H5027" t="s">
        <v>3922</v>
      </c>
      <c r="I5027">
        <v>1912.8000000000002</v>
      </c>
      <c r="J5027" s="41">
        <v>1.1300000000000001E-2</v>
      </c>
      <c r="K5027" s="42">
        <v>21.614640000000005</v>
      </c>
      <c r="L5027" s="43">
        <v>1.2800000000000002</v>
      </c>
      <c r="M5027" s="42">
        <v>27.666739200000013</v>
      </c>
      <c r="N5027">
        <v>1</v>
      </c>
      <c r="O5027" s="43">
        <v>15.200000000000001</v>
      </c>
      <c r="P5027" s="42">
        <v>76.8</v>
      </c>
      <c r="Q5027" s="42">
        <v>0</v>
      </c>
      <c r="R5027" s="42">
        <v>4</v>
      </c>
    </row>
    <row r="5028" spans="1:18" x14ac:dyDescent="0.3">
      <c r="A5028" t="s">
        <v>3916</v>
      </c>
      <c r="B5028" s="17">
        <v>45062</v>
      </c>
      <c r="C5028" t="s">
        <v>3917</v>
      </c>
      <c r="D5028" t="s">
        <v>3918</v>
      </c>
      <c r="E5028" t="s">
        <v>3919</v>
      </c>
      <c r="F5028" t="s">
        <v>3920</v>
      </c>
      <c r="G5028" t="s">
        <v>3877</v>
      </c>
      <c r="H5028" t="s">
        <v>3922</v>
      </c>
      <c r="I5028">
        <v>1670.4</v>
      </c>
      <c r="J5028" s="41">
        <v>1.0300000000000002E-2</v>
      </c>
      <c r="K5028" s="42">
        <v>17.205120000000004</v>
      </c>
      <c r="L5028" s="43">
        <v>1.41</v>
      </c>
      <c r="M5028" s="42">
        <v>24.259219200000004</v>
      </c>
      <c r="N5028">
        <v>4</v>
      </c>
      <c r="O5028" s="43">
        <v>8</v>
      </c>
      <c r="P5028" s="42">
        <v>21.599999999999998</v>
      </c>
      <c r="Q5028" s="42">
        <v>3</v>
      </c>
      <c r="R5028" s="42">
        <v>6</v>
      </c>
    </row>
    <row r="5029" spans="1:18" x14ac:dyDescent="0.3">
      <c r="A5029" t="s">
        <v>3916</v>
      </c>
      <c r="B5029" s="17">
        <v>45063</v>
      </c>
      <c r="C5029" t="s">
        <v>3917</v>
      </c>
      <c r="D5029" t="s">
        <v>3918</v>
      </c>
      <c r="E5029" t="s">
        <v>3919</v>
      </c>
      <c r="F5029" t="s">
        <v>3920</v>
      </c>
      <c r="G5029" t="s">
        <v>3877</v>
      </c>
      <c r="H5029" t="s">
        <v>3922</v>
      </c>
      <c r="I5029">
        <v>2071.6000000000004</v>
      </c>
      <c r="J5029" s="41">
        <v>9.9999999999999985E-3</v>
      </c>
      <c r="K5029" s="42">
        <v>20.716000000000001</v>
      </c>
      <c r="L5029" s="43">
        <v>1.1899999999999997</v>
      </c>
      <c r="M5029" s="42">
        <v>24.652039999999996</v>
      </c>
      <c r="N5029">
        <v>5</v>
      </c>
      <c r="O5029" s="43">
        <v>36.4</v>
      </c>
      <c r="P5029" s="42">
        <v>38.4</v>
      </c>
      <c r="Q5029" s="42">
        <v>28.5</v>
      </c>
      <c r="R5029" s="42">
        <v>3</v>
      </c>
    </row>
    <row r="5030" spans="1:18" x14ac:dyDescent="0.3">
      <c r="A5030" t="s">
        <v>3916</v>
      </c>
      <c r="B5030" s="17">
        <v>45064</v>
      </c>
      <c r="C5030" t="s">
        <v>3917</v>
      </c>
      <c r="D5030" t="s">
        <v>3918</v>
      </c>
      <c r="E5030" t="s">
        <v>3919</v>
      </c>
      <c r="F5030" t="s">
        <v>3920</v>
      </c>
      <c r="G5030" t="s">
        <v>3877</v>
      </c>
      <c r="H5030" t="s">
        <v>3922</v>
      </c>
      <c r="I5030">
        <v>1852.2</v>
      </c>
      <c r="J5030" s="41">
        <v>9.1000000000000004E-3</v>
      </c>
      <c r="K5030" s="42">
        <v>16.85502</v>
      </c>
      <c r="L5030" s="43">
        <v>0.99</v>
      </c>
      <c r="M5030" s="42">
        <v>16.686469800000001</v>
      </c>
      <c r="N5030">
        <v>2</v>
      </c>
      <c r="O5030" s="43">
        <v>89.039999999999992</v>
      </c>
      <c r="P5030" s="42">
        <v>72</v>
      </c>
      <c r="Q5030" s="42">
        <v>4.5</v>
      </c>
      <c r="R5030" s="42">
        <v>5</v>
      </c>
    </row>
    <row r="5031" spans="1:18" x14ac:dyDescent="0.3">
      <c r="A5031" t="s">
        <v>3916</v>
      </c>
      <c r="B5031" s="17">
        <v>45065</v>
      </c>
      <c r="C5031" t="s">
        <v>3917</v>
      </c>
      <c r="D5031" t="s">
        <v>3918</v>
      </c>
      <c r="E5031" t="s">
        <v>3919</v>
      </c>
      <c r="F5031" t="s">
        <v>3920</v>
      </c>
      <c r="G5031" t="s">
        <v>3877</v>
      </c>
      <c r="H5031" t="s">
        <v>3922</v>
      </c>
      <c r="I5031">
        <v>1214.2</v>
      </c>
      <c r="J5031" s="41">
        <v>1.1599999999999999E-2</v>
      </c>
      <c r="K5031" s="42">
        <v>14.084719999999999</v>
      </c>
      <c r="L5031" s="43">
        <v>0.90000000000000013</v>
      </c>
      <c r="M5031" s="42">
        <v>12.676248000000001</v>
      </c>
      <c r="N5031">
        <v>3</v>
      </c>
      <c r="O5031" s="43">
        <v>3.2</v>
      </c>
      <c r="P5031" s="42">
        <v>64.8</v>
      </c>
      <c r="Q5031" s="42">
        <v>3</v>
      </c>
      <c r="R5031" s="42">
        <v>6</v>
      </c>
    </row>
    <row r="5032" spans="1:18" x14ac:dyDescent="0.3">
      <c r="A5032" t="s">
        <v>3916</v>
      </c>
      <c r="B5032" s="17">
        <v>45066</v>
      </c>
      <c r="C5032" t="s">
        <v>3917</v>
      </c>
      <c r="D5032" t="s">
        <v>3918</v>
      </c>
      <c r="E5032" t="s">
        <v>3919</v>
      </c>
      <c r="F5032" t="s">
        <v>3920</v>
      </c>
      <c r="G5032" t="s">
        <v>3877</v>
      </c>
      <c r="H5032" t="s">
        <v>3922</v>
      </c>
      <c r="I5032">
        <v>1613.4</v>
      </c>
      <c r="J5032" s="41">
        <v>1.1900000000000001E-2</v>
      </c>
      <c r="K5032" s="42">
        <v>19.199460000000002</v>
      </c>
      <c r="L5032" s="43">
        <v>0.37</v>
      </c>
      <c r="M5032" s="42">
        <v>7.1038002000000002</v>
      </c>
      <c r="N5032">
        <v>1</v>
      </c>
      <c r="O5032" s="43">
        <v>31.200000000000003</v>
      </c>
      <c r="P5032" s="42">
        <v>38.4</v>
      </c>
      <c r="Q5032" s="42">
        <v>3</v>
      </c>
      <c r="R5032" s="42">
        <v>1</v>
      </c>
    </row>
    <row r="5033" spans="1:18" x14ac:dyDescent="0.3">
      <c r="A5033" t="s">
        <v>3916</v>
      </c>
      <c r="B5033" s="17">
        <v>45067</v>
      </c>
      <c r="C5033" t="s">
        <v>3917</v>
      </c>
      <c r="D5033" t="s">
        <v>3918</v>
      </c>
      <c r="E5033" t="s">
        <v>3919</v>
      </c>
      <c r="F5033" t="s">
        <v>3920</v>
      </c>
      <c r="G5033" t="s">
        <v>3877</v>
      </c>
      <c r="H5033" t="s">
        <v>3922</v>
      </c>
      <c r="I5033">
        <v>1437.4</v>
      </c>
      <c r="J5033" s="41">
        <v>1.0500000000000001E-2</v>
      </c>
      <c r="K5033" s="42">
        <v>15.092700000000002</v>
      </c>
      <c r="L5033" s="43">
        <v>0.9900000000000001</v>
      </c>
      <c r="M5033" s="42">
        <v>14.941773000000003</v>
      </c>
      <c r="N5033">
        <v>1</v>
      </c>
      <c r="O5033" s="43">
        <v>63.839999999999996</v>
      </c>
      <c r="P5033" s="42">
        <v>31.2</v>
      </c>
      <c r="Q5033" s="42">
        <v>0</v>
      </c>
      <c r="R5033" s="42">
        <v>7</v>
      </c>
    </row>
    <row r="5034" spans="1:18" x14ac:dyDescent="0.3">
      <c r="A5034" t="s">
        <v>3916</v>
      </c>
      <c r="B5034" s="17">
        <v>45068</v>
      </c>
      <c r="C5034" t="s">
        <v>3917</v>
      </c>
      <c r="D5034" t="s">
        <v>3918</v>
      </c>
      <c r="E5034" t="s">
        <v>3919</v>
      </c>
      <c r="F5034" t="s">
        <v>3920</v>
      </c>
      <c r="G5034" t="s">
        <v>3877</v>
      </c>
      <c r="H5034" t="s">
        <v>3922</v>
      </c>
      <c r="I5034">
        <v>1833.6000000000001</v>
      </c>
      <c r="J5034" s="41">
        <v>9.0000000000000011E-3</v>
      </c>
      <c r="K5034" s="42">
        <v>16.502400000000002</v>
      </c>
      <c r="L5034" s="43">
        <v>0.44000000000000006</v>
      </c>
      <c r="M5034" s="42">
        <v>7.2610560000000017</v>
      </c>
      <c r="N5034">
        <v>2</v>
      </c>
      <c r="O5034" s="43">
        <v>170.79999999999998</v>
      </c>
      <c r="P5034" s="42">
        <v>72</v>
      </c>
      <c r="Q5034" s="42">
        <v>6</v>
      </c>
      <c r="R5034" s="42">
        <v>2</v>
      </c>
    </row>
    <row r="5035" spans="1:18" x14ac:dyDescent="0.3">
      <c r="A5035" t="s">
        <v>3916</v>
      </c>
      <c r="B5035" s="17">
        <v>45069</v>
      </c>
      <c r="C5035" t="s">
        <v>3917</v>
      </c>
      <c r="D5035" t="s">
        <v>3918</v>
      </c>
      <c r="E5035" t="s">
        <v>3919</v>
      </c>
      <c r="F5035" t="s">
        <v>3920</v>
      </c>
      <c r="G5035" t="s">
        <v>3877</v>
      </c>
      <c r="H5035" t="s">
        <v>3922</v>
      </c>
      <c r="I5035">
        <v>1560.6000000000001</v>
      </c>
      <c r="J5035" s="41">
        <v>8.3000000000000001E-3</v>
      </c>
      <c r="K5035" s="42">
        <v>12.952980000000002</v>
      </c>
      <c r="L5035" s="43">
        <v>1.06</v>
      </c>
      <c r="M5035" s="42">
        <v>13.730158800000003</v>
      </c>
      <c r="N5035">
        <v>3</v>
      </c>
      <c r="O5035" s="43">
        <v>78.960000000000008</v>
      </c>
      <c r="P5035" s="42">
        <v>62.4</v>
      </c>
      <c r="Q5035" s="42">
        <v>27</v>
      </c>
      <c r="R5035" s="42">
        <v>6</v>
      </c>
    </row>
    <row r="5036" spans="1:18" x14ac:dyDescent="0.3">
      <c r="A5036" t="s">
        <v>3916</v>
      </c>
      <c r="B5036" s="17">
        <v>45070</v>
      </c>
      <c r="C5036" t="s">
        <v>3917</v>
      </c>
      <c r="D5036" t="s">
        <v>3918</v>
      </c>
      <c r="E5036" t="s">
        <v>3919</v>
      </c>
      <c r="F5036" t="s">
        <v>3920</v>
      </c>
      <c r="G5036" t="s">
        <v>3877</v>
      </c>
      <c r="H5036" t="s">
        <v>3922</v>
      </c>
      <c r="I5036">
        <v>1619.8000000000002</v>
      </c>
      <c r="J5036" s="41">
        <v>9.0000000000000011E-3</v>
      </c>
      <c r="K5036" s="42">
        <v>14.578200000000002</v>
      </c>
      <c r="L5036" s="43">
        <v>0.74</v>
      </c>
      <c r="M5036" s="42">
        <v>10.787868000000001</v>
      </c>
      <c r="N5036">
        <v>3</v>
      </c>
      <c r="O5036" s="43">
        <v>43.68</v>
      </c>
      <c r="P5036" s="42">
        <v>7.1999999999999993</v>
      </c>
      <c r="Q5036" s="42">
        <v>31.5</v>
      </c>
      <c r="R5036" s="42">
        <v>7</v>
      </c>
    </row>
    <row r="5037" spans="1:18" x14ac:dyDescent="0.3">
      <c r="A5037" t="s">
        <v>3916</v>
      </c>
      <c r="B5037" s="17">
        <v>45071</v>
      </c>
      <c r="C5037" t="s">
        <v>3917</v>
      </c>
      <c r="D5037" t="s">
        <v>3918</v>
      </c>
      <c r="E5037" t="s">
        <v>3919</v>
      </c>
      <c r="F5037" t="s">
        <v>3920</v>
      </c>
      <c r="G5037" t="s">
        <v>3877</v>
      </c>
      <c r="H5037" t="s">
        <v>3922</v>
      </c>
      <c r="I5037">
        <v>1658.6000000000001</v>
      </c>
      <c r="J5037" s="41">
        <v>1.1100000000000002E-2</v>
      </c>
      <c r="K5037" s="42">
        <v>18.410460000000004</v>
      </c>
      <c r="L5037" s="43">
        <v>1</v>
      </c>
      <c r="M5037" s="42">
        <v>18.410460000000004</v>
      </c>
      <c r="N5037">
        <v>0</v>
      </c>
      <c r="O5037" s="43">
        <v>112.56</v>
      </c>
      <c r="P5037" s="42">
        <v>46.8</v>
      </c>
      <c r="Q5037" s="42">
        <v>21</v>
      </c>
      <c r="R5037" s="42">
        <v>5</v>
      </c>
    </row>
    <row r="5038" spans="1:18" x14ac:dyDescent="0.3">
      <c r="A5038" t="s">
        <v>3916</v>
      </c>
      <c r="B5038" s="17">
        <v>45072</v>
      </c>
      <c r="C5038" t="s">
        <v>3917</v>
      </c>
      <c r="D5038" t="s">
        <v>3918</v>
      </c>
      <c r="E5038" t="s">
        <v>3919</v>
      </c>
      <c r="F5038" t="s">
        <v>3920</v>
      </c>
      <c r="G5038" t="s">
        <v>3877</v>
      </c>
      <c r="H5038" t="s">
        <v>3922</v>
      </c>
      <c r="I5038">
        <v>2099.4</v>
      </c>
      <c r="J5038" s="41">
        <v>1.0200000000000001E-2</v>
      </c>
      <c r="K5038" s="42">
        <v>21.413880000000002</v>
      </c>
      <c r="L5038" s="43">
        <v>0.96000000000000008</v>
      </c>
      <c r="M5038" s="42">
        <v>20.557324800000004</v>
      </c>
      <c r="N5038">
        <v>1</v>
      </c>
      <c r="O5038" s="43">
        <v>49.839999999999996</v>
      </c>
      <c r="P5038" s="42">
        <v>28.799999999999997</v>
      </c>
      <c r="Q5038" s="42">
        <v>10.5</v>
      </c>
      <c r="R5038" s="42">
        <v>6</v>
      </c>
    </row>
    <row r="5039" spans="1:18" x14ac:dyDescent="0.3">
      <c r="A5039" t="s">
        <v>3916</v>
      </c>
      <c r="B5039" s="17">
        <v>45073</v>
      </c>
      <c r="C5039" t="s">
        <v>3917</v>
      </c>
      <c r="D5039" t="s">
        <v>3918</v>
      </c>
      <c r="E5039" t="s">
        <v>3919</v>
      </c>
      <c r="F5039" t="s">
        <v>3920</v>
      </c>
      <c r="G5039" t="s">
        <v>3877</v>
      </c>
      <c r="H5039" t="s">
        <v>3922</v>
      </c>
      <c r="I5039">
        <v>1326.6000000000001</v>
      </c>
      <c r="J5039" s="41">
        <v>1.3499999999999998E-2</v>
      </c>
      <c r="K5039" s="42">
        <v>17.909099999999999</v>
      </c>
      <c r="L5039" s="43">
        <v>1.17</v>
      </c>
      <c r="M5039" s="42">
        <v>20.953646999999997</v>
      </c>
      <c r="N5039">
        <v>1</v>
      </c>
      <c r="O5039" s="43">
        <v>48</v>
      </c>
      <c r="P5039" s="42">
        <v>40.799999999999997</v>
      </c>
      <c r="Q5039" s="42">
        <v>21</v>
      </c>
      <c r="R5039" s="42">
        <v>6</v>
      </c>
    </row>
    <row r="5040" spans="1:18" x14ac:dyDescent="0.3">
      <c r="A5040" t="s">
        <v>3916</v>
      </c>
      <c r="B5040" s="17">
        <v>45074</v>
      </c>
      <c r="C5040" t="s">
        <v>3917</v>
      </c>
      <c r="D5040" t="s">
        <v>3918</v>
      </c>
      <c r="E5040" t="s">
        <v>3919</v>
      </c>
      <c r="F5040" t="s">
        <v>3920</v>
      </c>
      <c r="G5040" t="s">
        <v>3877</v>
      </c>
      <c r="H5040" t="s">
        <v>3922</v>
      </c>
      <c r="I5040">
        <v>2104</v>
      </c>
      <c r="J5040" s="41">
        <v>9.0000000000000011E-3</v>
      </c>
      <c r="K5040" s="42">
        <v>18.936000000000003</v>
      </c>
      <c r="L5040" s="43">
        <v>0.51</v>
      </c>
      <c r="M5040" s="42">
        <v>9.6573600000000024</v>
      </c>
      <c r="N5040">
        <v>3</v>
      </c>
      <c r="O5040" s="43">
        <v>115.36</v>
      </c>
      <c r="P5040" s="42">
        <v>18</v>
      </c>
      <c r="Q5040" s="42">
        <v>28.5</v>
      </c>
      <c r="R5040" s="42">
        <v>6</v>
      </c>
    </row>
    <row r="5041" spans="1:18" x14ac:dyDescent="0.3">
      <c r="A5041" t="s">
        <v>3916</v>
      </c>
      <c r="B5041" s="17">
        <v>45075</v>
      </c>
      <c r="C5041" t="s">
        <v>3917</v>
      </c>
      <c r="D5041" t="s">
        <v>3918</v>
      </c>
      <c r="E5041" t="s">
        <v>3919</v>
      </c>
      <c r="F5041" t="s">
        <v>3920</v>
      </c>
      <c r="G5041" t="s">
        <v>3877</v>
      </c>
      <c r="H5041" t="s">
        <v>3922</v>
      </c>
      <c r="I5041">
        <v>1233</v>
      </c>
      <c r="J5041" s="41">
        <v>8.5000000000000006E-3</v>
      </c>
      <c r="K5041" s="42">
        <v>10.480500000000001</v>
      </c>
      <c r="L5041" s="43">
        <v>0.96000000000000008</v>
      </c>
      <c r="M5041" s="42">
        <v>10.061280000000002</v>
      </c>
      <c r="N5041">
        <v>5</v>
      </c>
      <c r="O5041" s="43">
        <v>18.400000000000002</v>
      </c>
      <c r="P5041" s="42">
        <v>72</v>
      </c>
      <c r="Q5041" s="42">
        <v>7.5</v>
      </c>
      <c r="R5041" s="42">
        <v>4</v>
      </c>
    </row>
    <row r="5042" spans="1:18" x14ac:dyDescent="0.3">
      <c r="A5042" t="s">
        <v>3916</v>
      </c>
      <c r="B5042" s="17">
        <v>45076</v>
      </c>
      <c r="C5042" t="s">
        <v>3917</v>
      </c>
      <c r="D5042" t="s">
        <v>3918</v>
      </c>
      <c r="E5042" t="s">
        <v>3919</v>
      </c>
      <c r="F5042" t="s">
        <v>3920</v>
      </c>
      <c r="G5042" t="s">
        <v>3877</v>
      </c>
      <c r="H5042" t="s">
        <v>3922</v>
      </c>
      <c r="I5042">
        <v>1321.6000000000001</v>
      </c>
      <c r="J5042" s="41">
        <v>1.0699999999999999E-2</v>
      </c>
      <c r="K5042" s="42">
        <v>14.141120000000001</v>
      </c>
      <c r="L5042" s="43">
        <v>1.41</v>
      </c>
      <c r="M5042" s="42">
        <v>19.938979199999999</v>
      </c>
      <c r="N5042">
        <v>5</v>
      </c>
      <c r="O5042" s="43">
        <v>54.32</v>
      </c>
      <c r="P5042" s="42">
        <v>43.199999999999996</v>
      </c>
      <c r="Q5042" s="42">
        <v>1.5</v>
      </c>
      <c r="R5042" s="42">
        <v>3</v>
      </c>
    </row>
    <row r="5043" spans="1:18" x14ac:dyDescent="0.3">
      <c r="A5043" t="s">
        <v>3916</v>
      </c>
      <c r="B5043" s="17">
        <v>45077</v>
      </c>
      <c r="C5043" t="s">
        <v>3917</v>
      </c>
      <c r="D5043" t="s">
        <v>3918</v>
      </c>
      <c r="E5043" t="s">
        <v>3919</v>
      </c>
      <c r="F5043" t="s">
        <v>3920</v>
      </c>
      <c r="G5043" t="s">
        <v>3877</v>
      </c>
      <c r="H5043" t="s">
        <v>3922</v>
      </c>
      <c r="I5043">
        <v>2214.6000000000004</v>
      </c>
      <c r="J5043" s="41">
        <v>8.400000000000003E-3</v>
      </c>
      <c r="K5043" s="42">
        <v>18.602640000000008</v>
      </c>
      <c r="L5043" s="43">
        <v>0.44999999999999996</v>
      </c>
      <c r="M5043" s="42">
        <v>8.3711880000000036</v>
      </c>
      <c r="N5043">
        <v>2</v>
      </c>
      <c r="O5043" s="43">
        <v>8.8000000000000007</v>
      </c>
      <c r="P5043" s="42">
        <v>70.8</v>
      </c>
      <c r="Q5043" s="42">
        <v>1.5</v>
      </c>
      <c r="R5043" s="42">
        <v>4</v>
      </c>
    </row>
    <row r="5044" spans="1:18" x14ac:dyDescent="0.3">
      <c r="A5044" t="s">
        <v>3923</v>
      </c>
      <c r="B5044" s="17">
        <v>45078</v>
      </c>
      <c r="C5044" t="s">
        <v>3917</v>
      </c>
      <c r="D5044" t="s">
        <v>3918</v>
      </c>
      <c r="E5044" t="s">
        <v>3919</v>
      </c>
      <c r="F5044" t="s">
        <v>3920</v>
      </c>
      <c r="G5044" t="s">
        <v>3877</v>
      </c>
      <c r="H5044" t="s">
        <v>3922</v>
      </c>
      <c r="I5044">
        <v>1327.8</v>
      </c>
      <c r="J5044" s="41">
        <v>1.1100000000000002E-2</v>
      </c>
      <c r="K5044" s="42">
        <v>14.738580000000002</v>
      </c>
      <c r="L5044" s="43">
        <v>0.52</v>
      </c>
      <c r="M5044" s="42">
        <v>7.6640616000000019</v>
      </c>
      <c r="N5044">
        <v>2</v>
      </c>
      <c r="O5044" s="43">
        <v>12</v>
      </c>
      <c r="P5044" s="42">
        <v>86.399999999999991</v>
      </c>
      <c r="Q5044" s="42">
        <v>37.5</v>
      </c>
      <c r="R5044" s="42">
        <v>8</v>
      </c>
    </row>
    <row r="5045" spans="1:18" x14ac:dyDescent="0.3">
      <c r="A5045" t="s">
        <v>3923</v>
      </c>
      <c r="B5045" s="17">
        <v>45079</v>
      </c>
      <c r="C5045" t="s">
        <v>3917</v>
      </c>
      <c r="D5045" t="s">
        <v>3918</v>
      </c>
      <c r="E5045" t="s">
        <v>3919</v>
      </c>
      <c r="F5045" t="s">
        <v>3920</v>
      </c>
      <c r="G5045" t="s">
        <v>3877</v>
      </c>
      <c r="H5045" t="s">
        <v>3922</v>
      </c>
      <c r="I5045">
        <v>804.5</v>
      </c>
      <c r="J5045" s="41">
        <v>8.3000000000000001E-3</v>
      </c>
      <c r="K5045" s="42">
        <v>6.6773499999999997</v>
      </c>
      <c r="L5045" s="43">
        <v>1.3399999999999999</v>
      </c>
      <c r="M5045" s="42">
        <v>8.9476489999999984</v>
      </c>
      <c r="N5045">
        <v>5</v>
      </c>
      <c r="O5045" s="43">
        <v>36</v>
      </c>
      <c r="P5045" s="42">
        <v>26.4</v>
      </c>
      <c r="Q5045" s="42">
        <v>39</v>
      </c>
      <c r="R5045" s="42">
        <v>7</v>
      </c>
    </row>
    <row r="5046" spans="1:18" x14ac:dyDescent="0.3">
      <c r="A5046" t="s">
        <v>3923</v>
      </c>
      <c r="B5046" s="17">
        <v>45080</v>
      </c>
      <c r="C5046" t="s">
        <v>3917</v>
      </c>
      <c r="D5046" t="s">
        <v>3918</v>
      </c>
      <c r="E5046" t="s">
        <v>3919</v>
      </c>
      <c r="F5046" t="s">
        <v>3920</v>
      </c>
      <c r="G5046" t="s">
        <v>3877</v>
      </c>
      <c r="H5046" t="s">
        <v>3922</v>
      </c>
      <c r="I5046">
        <v>1174.5999999999999</v>
      </c>
      <c r="J5046" s="41">
        <v>1.1599999999999999E-2</v>
      </c>
      <c r="K5046" s="42">
        <v>13.625359999999999</v>
      </c>
      <c r="L5046" s="43">
        <v>0.4</v>
      </c>
      <c r="M5046" s="42">
        <v>5.4501439999999999</v>
      </c>
      <c r="N5046">
        <v>2</v>
      </c>
      <c r="O5046" s="43">
        <v>3.2</v>
      </c>
      <c r="P5046" s="42">
        <v>34.799999999999997</v>
      </c>
      <c r="Q5046" s="42">
        <v>39</v>
      </c>
      <c r="R5046" s="42">
        <v>8</v>
      </c>
    </row>
    <row r="5047" spans="1:18" x14ac:dyDescent="0.3">
      <c r="A5047" t="s">
        <v>3923</v>
      </c>
      <c r="B5047" s="17">
        <v>45081</v>
      </c>
      <c r="C5047" t="s">
        <v>3917</v>
      </c>
      <c r="D5047" t="s">
        <v>3918</v>
      </c>
      <c r="E5047" t="s">
        <v>3919</v>
      </c>
      <c r="F5047" t="s">
        <v>3920</v>
      </c>
      <c r="G5047" t="s">
        <v>3877</v>
      </c>
      <c r="H5047" t="s">
        <v>3922</v>
      </c>
      <c r="I5047">
        <v>710.3</v>
      </c>
      <c r="J5047" s="41">
        <v>9.1999999999999998E-3</v>
      </c>
      <c r="K5047" s="42">
        <v>6.5347599999999995</v>
      </c>
      <c r="L5047" s="43">
        <v>0.42</v>
      </c>
      <c r="M5047" s="42">
        <v>2.7445991999999997</v>
      </c>
      <c r="N5047">
        <v>2</v>
      </c>
      <c r="O5047" s="43">
        <v>25.6</v>
      </c>
      <c r="P5047" s="42">
        <v>52.8</v>
      </c>
      <c r="Q5047" s="42">
        <v>31.5</v>
      </c>
      <c r="R5047" s="42">
        <v>8</v>
      </c>
    </row>
    <row r="5048" spans="1:18" x14ac:dyDescent="0.3">
      <c r="A5048" t="s">
        <v>3923</v>
      </c>
      <c r="B5048" s="17">
        <v>45082</v>
      </c>
      <c r="C5048" t="s">
        <v>3917</v>
      </c>
      <c r="D5048" t="s">
        <v>3918</v>
      </c>
      <c r="E5048" t="s">
        <v>3919</v>
      </c>
      <c r="F5048" t="s">
        <v>3920</v>
      </c>
      <c r="G5048" t="s">
        <v>3877</v>
      </c>
      <c r="H5048" t="s">
        <v>3922</v>
      </c>
      <c r="I5048">
        <v>1702.8999999999999</v>
      </c>
      <c r="J5048" s="41">
        <v>1.1700000000000002E-2</v>
      </c>
      <c r="K5048" s="42">
        <v>19.923930000000002</v>
      </c>
      <c r="L5048" s="43">
        <v>1.28</v>
      </c>
      <c r="M5048" s="42">
        <v>25.502630400000005</v>
      </c>
      <c r="N5048">
        <v>3</v>
      </c>
      <c r="O5048" s="43">
        <v>41.44</v>
      </c>
      <c r="P5048" s="42">
        <v>72</v>
      </c>
      <c r="Q5048" s="42">
        <v>4.5</v>
      </c>
      <c r="R5048" s="42">
        <v>4</v>
      </c>
    </row>
    <row r="5049" spans="1:18" x14ac:dyDescent="0.3">
      <c r="A5049" t="s">
        <v>3923</v>
      </c>
      <c r="B5049" s="17">
        <v>45083</v>
      </c>
      <c r="C5049" t="s">
        <v>3917</v>
      </c>
      <c r="D5049" t="s">
        <v>3918</v>
      </c>
      <c r="E5049" t="s">
        <v>3919</v>
      </c>
      <c r="F5049" t="s">
        <v>3920</v>
      </c>
      <c r="G5049" t="s">
        <v>3877</v>
      </c>
      <c r="H5049" t="s">
        <v>3922</v>
      </c>
      <c r="I5049">
        <v>938.19999999999982</v>
      </c>
      <c r="J5049" s="41">
        <v>1.0600000000000002E-2</v>
      </c>
      <c r="K5049" s="42">
        <v>9.9449199999999998</v>
      </c>
      <c r="L5049" s="43">
        <v>0.59</v>
      </c>
      <c r="M5049" s="42">
        <v>5.8675027999999996</v>
      </c>
      <c r="N5049">
        <v>6</v>
      </c>
      <c r="O5049" s="43">
        <v>16</v>
      </c>
      <c r="P5049" s="42">
        <v>50.4</v>
      </c>
      <c r="Q5049" s="42">
        <v>16.5</v>
      </c>
      <c r="R5049" s="42">
        <v>0</v>
      </c>
    </row>
    <row r="5050" spans="1:18" x14ac:dyDescent="0.3">
      <c r="A5050" t="s">
        <v>3923</v>
      </c>
      <c r="B5050" s="17">
        <v>45084</v>
      </c>
      <c r="C5050" t="s">
        <v>3917</v>
      </c>
      <c r="D5050" t="s">
        <v>3918</v>
      </c>
      <c r="E5050" t="s">
        <v>3919</v>
      </c>
      <c r="F5050" t="s">
        <v>3920</v>
      </c>
      <c r="G5050" t="s">
        <v>3877</v>
      </c>
      <c r="H5050" t="s">
        <v>3922</v>
      </c>
      <c r="I5050">
        <v>985.19999999999982</v>
      </c>
      <c r="J5050" s="41">
        <v>7.1999999999999998E-3</v>
      </c>
      <c r="K5050" s="42">
        <v>7.0934399999999984</v>
      </c>
      <c r="L5050" s="43">
        <v>0.39999999999999997</v>
      </c>
      <c r="M5050" s="42">
        <v>2.837375999999999</v>
      </c>
      <c r="N5050">
        <v>4</v>
      </c>
      <c r="O5050" s="43">
        <v>165.2</v>
      </c>
      <c r="P5050" s="42">
        <v>84</v>
      </c>
      <c r="Q5050" s="42">
        <v>33</v>
      </c>
      <c r="R5050" s="42">
        <v>4</v>
      </c>
    </row>
    <row r="5051" spans="1:18" x14ac:dyDescent="0.3">
      <c r="A5051" t="s">
        <v>3923</v>
      </c>
      <c r="B5051" s="17">
        <v>45085</v>
      </c>
      <c r="C5051" t="s">
        <v>3917</v>
      </c>
      <c r="D5051" t="s">
        <v>3918</v>
      </c>
      <c r="E5051" t="s">
        <v>3919</v>
      </c>
      <c r="F5051" t="s">
        <v>3920</v>
      </c>
      <c r="G5051" t="s">
        <v>3877</v>
      </c>
      <c r="H5051" t="s">
        <v>3922</v>
      </c>
      <c r="I5051">
        <v>869.19999999999982</v>
      </c>
      <c r="J5051" s="41">
        <v>9.9000000000000025E-3</v>
      </c>
      <c r="K5051" s="42">
        <v>8.605080000000001</v>
      </c>
      <c r="L5051" s="43">
        <v>0.19</v>
      </c>
      <c r="M5051" s="42">
        <v>1.6349652000000001</v>
      </c>
      <c r="N5051">
        <v>4</v>
      </c>
      <c r="O5051" s="43">
        <v>89.039999999999992</v>
      </c>
      <c r="P5051" s="42">
        <v>54</v>
      </c>
      <c r="Q5051" s="42">
        <v>3</v>
      </c>
      <c r="R5051" s="42">
        <v>5</v>
      </c>
    </row>
    <row r="5052" spans="1:18" x14ac:dyDescent="0.3">
      <c r="A5052" t="s">
        <v>3923</v>
      </c>
      <c r="B5052" s="17">
        <v>45086</v>
      </c>
      <c r="C5052" t="s">
        <v>3917</v>
      </c>
      <c r="D5052" t="s">
        <v>3918</v>
      </c>
      <c r="E5052" t="s">
        <v>3919</v>
      </c>
      <c r="F5052" t="s">
        <v>3920</v>
      </c>
      <c r="G5052" t="s">
        <v>3877</v>
      </c>
      <c r="H5052" t="s">
        <v>3922</v>
      </c>
      <c r="I5052">
        <v>557</v>
      </c>
      <c r="J5052" s="41">
        <v>1.1700000000000002E-2</v>
      </c>
      <c r="K5052" s="42">
        <v>6.5169000000000015</v>
      </c>
      <c r="L5052" s="43">
        <v>0.34</v>
      </c>
      <c r="M5052" s="42">
        <v>2.2157460000000007</v>
      </c>
      <c r="N5052">
        <v>3</v>
      </c>
      <c r="O5052" s="43">
        <v>10.4</v>
      </c>
      <c r="P5052" s="42">
        <v>24</v>
      </c>
      <c r="Q5052" s="42">
        <v>15</v>
      </c>
      <c r="R5052" s="42">
        <v>1</v>
      </c>
    </row>
    <row r="5053" spans="1:18" x14ac:dyDescent="0.3">
      <c r="A5053" t="s">
        <v>3923</v>
      </c>
      <c r="B5053" s="17">
        <v>45087</v>
      </c>
      <c r="C5053" t="s">
        <v>3917</v>
      </c>
      <c r="D5053" t="s">
        <v>3918</v>
      </c>
      <c r="E5053" t="s">
        <v>3919</v>
      </c>
      <c r="F5053" t="s">
        <v>3920</v>
      </c>
      <c r="G5053" t="s">
        <v>3877</v>
      </c>
      <c r="H5053" t="s">
        <v>3922</v>
      </c>
      <c r="I5053">
        <v>1452.6999999999998</v>
      </c>
      <c r="J5053" s="41">
        <v>7.6000000000000009E-3</v>
      </c>
      <c r="K5053" s="42">
        <v>11.040519999999999</v>
      </c>
      <c r="L5053" s="43">
        <v>0.52</v>
      </c>
      <c r="M5053" s="42">
        <v>5.7410703999999999</v>
      </c>
      <c r="N5053">
        <v>5</v>
      </c>
      <c r="O5053" s="43">
        <v>61.599999999999994</v>
      </c>
      <c r="P5053" s="42">
        <v>58.8</v>
      </c>
      <c r="Q5053" s="42">
        <v>24</v>
      </c>
      <c r="R5053" s="42">
        <v>3</v>
      </c>
    </row>
    <row r="5054" spans="1:18" x14ac:dyDescent="0.3">
      <c r="A5054" t="s">
        <v>3923</v>
      </c>
      <c r="B5054" s="17">
        <v>45088</v>
      </c>
      <c r="C5054" t="s">
        <v>3917</v>
      </c>
      <c r="D5054" t="s">
        <v>3918</v>
      </c>
      <c r="E5054" t="s">
        <v>3919</v>
      </c>
      <c r="F5054" t="s">
        <v>3920</v>
      </c>
      <c r="G5054" t="s">
        <v>3877</v>
      </c>
      <c r="H5054" t="s">
        <v>3922</v>
      </c>
      <c r="I5054">
        <v>1351.6</v>
      </c>
      <c r="J5054" s="41">
        <v>1.14E-2</v>
      </c>
      <c r="K5054" s="42">
        <v>15.408239999999999</v>
      </c>
      <c r="L5054" s="43">
        <v>0.28000000000000003</v>
      </c>
      <c r="M5054" s="42">
        <v>4.3143072</v>
      </c>
      <c r="N5054">
        <v>6</v>
      </c>
      <c r="O5054" s="43">
        <v>76.16</v>
      </c>
      <c r="P5054" s="42">
        <v>10.799999999999999</v>
      </c>
      <c r="Q5054" s="42">
        <v>25.5</v>
      </c>
      <c r="R5054" s="42">
        <v>7</v>
      </c>
    </row>
    <row r="5055" spans="1:18" x14ac:dyDescent="0.3">
      <c r="A5055" t="s">
        <v>3923</v>
      </c>
      <c r="B5055" s="17">
        <v>45089</v>
      </c>
      <c r="C5055" t="s">
        <v>3917</v>
      </c>
      <c r="D5055" t="s">
        <v>3918</v>
      </c>
      <c r="E5055" t="s">
        <v>3919</v>
      </c>
      <c r="F5055" t="s">
        <v>3920</v>
      </c>
      <c r="G5055" t="s">
        <v>3877</v>
      </c>
      <c r="H5055" t="s">
        <v>3922</v>
      </c>
      <c r="I5055">
        <v>1339.9</v>
      </c>
      <c r="J5055" s="41">
        <v>9.2999999999999992E-3</v>
      </c>
      <c r="K5055" s="42">
        <v>12.461069999999999</v>
      </c>
      <c r="L5055" s="43">
        <v>0.64</v>
      </c>
      <c r="M5055" s="42">
        <v>7.9750847999999994</v>
      </c>
      <c r="N5055">
        <v>6</v>
      </c>
      <c r="O5055" s="43">
        <v>106.96000000000001</v>
      </c>
      <c r="P5055" s="42">
        <v>96</v>
      </c>
      <c r="Q5055" s="42">
        <v>4.5</v>
      </c>
      <c r="R5055" s="42">
        <v>8</v>
      </c>
    </row>
    <row r="5056" spans="1:18" x14ac:dyDescent="0.3">
      <c r="A5056" t="s">
        <v>3923</v>
      </c>
      <c r="B5056" s="17">
        <v>45090</v>
      </c>
      <c r="C5056" t="s">
        <v>3917</v>
      </c>
      <c r="D5056" t="s">
        <v>3918</v>
      </c>
      <c r="E5056" t="s">
        <v>3919</v>
      </c>
      <c r="F5056" t="s">
        <v>3920</v>
      </c>
      <c r="G5056" t="s">
        <v>3877</v>
      </c>
      <c r="H5056" t="s">
        <v>3922</v>
      </c>
      <c r="I5056">
        <v>1196.4999999999998</v>
      </c>
      <c r="J5056" s="41">
        <v>7.6999999999999994E-3</v>
      </c>
      <c r="K5056" s="42">
        <v>9.2130499999999973</v>
      </c>
      <c r="L5056" s="43">
        <v>0.92</v>
      </c>
      <c r="M5056" s="42">
        <v>8.4760059999999982</v>
      </c>
      <c r="N5056">
        <v>1</v>
      </c>
      <c r="O5056" s="43">
        <v>106.39999999999999</v>
      </c>
      <c r="P5056" s="42">
        <v>27.599999999999998</v>
      </c>
      <c r="Q5056" s="42">
        <v>22.5</v>
      </c>
      <c r="R5056" s="42">
        <v>8</v>
      </c>
    </row>
    <row r="5057" spans="1:18" x14ac:dyDescent="0.3">
      <c r="A5057" t="s">
        <v>3923</v>
      </c>
      <c r="B5057" s="17">
        <v>45091</v>
      </c>
      <c r="C5057" t="s">
        <v>3917</v>
      </c>
      <c r="D5057" t="s">
        <v>3918</v>
      </c>
      <c r="E5057" t="s">
        <v>3919</v>
      </c>
      <c r="F5057" t="s">
        <v>3920</v>
      </c>
      <c r="G5057" t="s">
        <v>3877</v>
      </c>
      <c r="H5057" t="s">
        <v>3922</v>
      </c>
      <c r="I5057">
        <v>1449.8</v>
      </c>
      <c r="J5057" s="41">
        <v>1.04E-2</v>
      </c>
      <c r="K5057" s="42">
        <v>15.077919999999999</v>
      </c>
      <c r="L5057" s="43">
        <v>0.95</v>
      </c>
      <c r="M5057" s="42">
        <v>14.324023999999998</v>
      </c>
      <c r="N5057">
        <v>1</v>
      </c>
      <c r="O5057" s="43">
        <v>178.64000000000001</v>
      </c>
      <c r="P5057" s="42">
        <v>19.2</v>
      </c>
      <c r="Q5057" s="42">
        <v>19.5</v>
      </c>
      <c r="R5057" s="42">
        <v>11</v>
      </c>
    </row>
    <row r="5058" spans="1:18" x14ac:dyDescent="0.3">
      <c r="A5058" t="s">
        <v>3923</v>
      </c>
      <c r="B5058" s="17">
        <v>45092</v>
      </c>
      <c r="C5058" t="s">
        <v>3917</v>
      </c>
      <c r="D5058" t="s">
        <v>3918</v>
      </c>
      <c r="E5058" t="s">
        <v>3919</v>
      </c>
      <c r="F5058" t="s">
        <v>3920</v>
      </c>
      <c r="G5058" t="s">
        <v>3877</v>
      </c>
      <c r="H5058" t="s">
        <v>3922</v>
      </c>
      <c r="I5058">
        <v>1263.1999999999998</v>
      </c>
      <c r="J5058" s="41">
        <v>7.3000000000000001E-3</v>
      </c>
      <c r="K5058" s="42">
        <v>9.2213599999999989</v>
      </c>
      <c r="L5058" s="43">
        <v>0.62000000000000011</v>
      </c>
      <c r="M5058" s="42">
        <v>5.7172432000000004</v>
      </c>
      <c r="N5058">
        <v>6</v>
      </c>
      <c r="O5058" s="43">
        <v>136.07999999999998</v>
      </c>
      <c r="P5058" s="42">
        <v>57.599999999999994</v>
      </c>
      <c r="Q5058" s="42">
        <v>31.5</v>
      </c>
      <c r="R5058" s="42">
        <v>6</v>
      </c>
    </row>
    <row r="5059" spans="1:18" x14ac:dyDescent="0.3">
      <c r="A5059" t="s">
        <v>3923</v>
      </c>
      <c r="B5059" s="17">
        <v>45093</v>
      </c>
      <c r="C5059" t="s">
        <v>3917</v>
      </c>
      <c r="D5059" t="s">
        <v>3918</v>
      </c>
      <c r="E5059" t="s">
        <v>3919</v>
      </c>
      <c r="F5059" t="s">
        <v>3920</v>
      </c>
      <c r="G5059" t="s">
        <v>3877</v>
      </c>
      <c r="H5059" t="s">
        <v>3922</v>
      </c>
      <c r="I5059">
        <v>688.09999999999991</v>
      </c>
      <c r="J5059" s="41">
        <v>9.0000000000000011E-3</v>
      </c>
      <c r="K5059" s="42">
        <v>6.1928999999999998</v>
      </c>
      <c r="L5059" s="43">
        <v>1.0699999999999998</v>
      </c>
      <c r="M5059" s="42">
        <v>6.6264029999999989</v>
      </c>
      <c r="N5059">
        <v>4</v>
      </c>
      <c r="O5059" s="43">
        <v>53.199999999999996</v>
      </c>
      <c r="P5059" s="42">
        <v>54</v>
      </c>
      <c r="Q5059" s="42">
        <v>3</v>
      </c>
      <c r="R5059" s="42">
        <v>1</v>
      </c>
    </row>
    <row r="5060" spans="1:18" x14ac:dyDescent="0.3">
      <c r="A5060" t="s">
        <v>3923</v>
      </c>
      <c r="B5060" s="17">
        <v>45094</v>
      </c>
      <c r="C5060" t="s">
        <v>3917</v>
      </c>
      <c r="D5060" t="s">
        <v>3918</v>
      </c>
      <c r="E5060" t="s">
        <v>3919</v>
      </c>
      <c r="F5060" t="s">
        <v>3920</v>
      </c>
      <c r="G5060" t="s">
        <v>3877</v>
      </c>
      <c r="H5060" t="s">
        <v>3922</v>
      </c>
      <c r="I5060">
        <v>898</v>
      </c>
      <c r="J5060" s="41">
        <v>7.4000000000000003E-3</v>
      </c>
      <c r="K5060" s="42">
        <v>6.6452</v>
      </c>
      <c r="L5060" s="43">
        <v>0.6100000000000001</v>
      </c>
      <c r="M5060" s="42">
        <v>4.0535720000000008</v>
      </c>
      <c r="N5060">
        <v>1</v>
      </c>
      <c r="O5060" s="43">
        <v>13.600000000000001</v>
      </c>
      <c r="P5060" s="42">
        <v>55.199999999999996</v>
      </c>
      <c r="Q5060" s="42">
        <v>4.5</v>
      </c>
      <c r="R5060" s="42">
        <v>4</v>
      </c>
    </row>
    <row r="5061" spans="1:18" x14ac:dyDescent="0.3">
      <c r="A5061" t="s">
        <v>3923</v>
      </c>
      <c r="B5061" s="17">
        <v>45095</v>
      </c>
      <c r="C5061" t="s">
        <v>3917</v>
      </c>
      <c r="D5061" t="s">
        <v>3918</v>
      </c>
      <c r="E5061" t="s">
        <v>3919</v>
      </c>
      <c r="F5061" t="s">
        <v>3920</v>
      </c>
      <c r="G5061" t="s">
        <v>3877</v>
      </c>
      <c r="H5061" t="s">
        <v>3922</v>
      </c>
      <c r="I5061">
        <v>1449.3</v>
      </c>
      <c r="J5061" s="41">
        <v>1.1100000000000002E-2</v>
      </c>
      <c r="K5061" s="42">
        <v>16.087230000000002</v>
      </c>
      <c r="L5061" s="43">
        <v>1.3099999999999998</v>
      </c>
      <c r="M5061" s="42">
        <v>21.074271299999999</v>
      </c>
      <c r="N5061">
        <v>5</v>
      </c>
      <c r="O5061" s="43">
        <v>94.08</v>
      </c>
      <c r="P5061" s="42">
        <v>79.2</v>
      </c>
      <c r="Q5061" s="42">
        <v>19.5</v>
      </c>
      <c r="R5061" s="42">
        <v>5</v>
      </c>
    </row>
    <row r="5062" spans="1:18" x14ac:dyDescent="0.3">
      <c r="A5062" t="s">
        <v>3923</v>
      </c>
      <c r="B5062" s="17">
        <v>45096</v>
      </c>
      <c r="C5062" t="s">
        <v>3917</v>
      </c>
      <c r="D5062" t="s">
        <v>3918</v>
      </c>
      <c r="E5062" t="s">
        <v>3919</v>
      </c>
      <c r="F5062" t="s">
        <v>3920</v>
      </c>
      <c r="G5062" t="s">
        <v>3877</v>
      </c>
      <c r="H5062" t="s">
        <v>3922</v>
      </c>
      <c r="I5062">
        <v>1006.8999999999999</v>
      </c>
      <c r="J5062" s="41">
        <v>7.6999999999999994E-3</v>
      </c>
      <c r="K5062" s="42">
        <v>7.7531299999999987</v>
      </c>
      <c r="L5062" s="43">
        <v>0.54</v>
      </c>
      <c r="M5062" s="42">
        <v>4.1866901999999993</v>
      </c>
      <c r="N5062">
        <v>5</v>
      </c>
      <c r="O5062" s="43">
        <v>120.39999999999999</v>
      </c>
      <c r="P5062" s="42">
        <v>63.599999999999994</v>
      </c>
      <c r="Q5062" s="42">
        <v>27</v>
      </c>
      <c r="R5062" s="42">
        <v>8</v>
      </c>
    </row>
    <row r="5063" spans="1:18" x14ac:dyDescent="0.3">
      <c r="A5063" t="s">
        <v>3923</v>
      </c>
      <c r="B5063" s="17">
        <v>45097</v>
      </c>
      <c r="C5063" t="s">
        <v>3917</v>
      </c>
      <c r="D5063" t="s">
        <v>3918</v>
      </c>
      <c r="E5063" t="s">
        <v>3919</v>
      </c>
      <c r="F5063" t="s">
        <v>3920</v>
      </c>
      <c r="G5063" t="s">
        <v>3877</v>
      </c>
      <c r="H5063" t="s">
        <v>3922</v>
      </c>
      <c r="I5063">
        <v>1447.4999999999998</v>
      </c>
      <c r="J5063" s="41">
        <v>8.8000000000000005E-3</v>
      </c>
      <c r="K5063" s="42">
        <v>12.738</v>
      </c>
      <c r="L5063" s="43">
        <v>1.02</v>
      </c>
      <c r="M5063" s="42">
        <v>12.992760000000001</v>
      </c>
      <c r="N5063">
        <v>4</v>
      </c>
      <c r="O5063" s="43">
        <v>132.72</v>
      </c>
      <c r="P5063" s="42">
        <v>30</v>
      </c>
      <c r="Q5063" s="42">
        <v>6</v>
      </c>
      <c r="R5063" s="42">
        <v>4</v>
      </c>
    </row>
    <row r="5064" spans="1:18" x14ac:dyDescent="0.3">
      <c r="A5064" t="s">
        <v>3923</v>
      </c>
      <c r="B5064" s="17">
        <v>45098</v>
      </c>
      <c r="C5064" t="s">
        <v>3917</v>
      </c>
      <c r="D5064" t="s">
        <v>3918</v>
      </c>
      <c r="E5064" t="s">
        <v>3919</v>
      </c>
      <c r="F5064" t="s">
        <v>3920</v>
      </c>
      <c r="G5064" t="s">
        <v>3877</v>
      </c>
      <c r="H5064" t="s">
        <v>3922</v>
      </c>
      <c r="I5064">
        <v>705.19999999999982</v>
      </c>
      <c r="J5064" s="41">
        <v>7.7999999999999996E-3</v>
      </c>
      <c r="K5064" s="42">
        <v>5.5005599999999983</v>
      </c>
      <c r="L5064" s="43">
        <v>1</v>
      </c>
      <c r="M5064" s="42">
        <v>5.5005599999999983</v>
      </c>
      <c r="N5064">
        <v>6</v>
      </c>
      <c r="O5064" s="43">
        <v>31.200000000000003</v>
      </c>
      <c r="P5064" s="42">
        <v>44.4</v>
      </c>
      <c r="Q5064" s="42">
        <v>10.5</v>
      </c>
      <c r="R5064" s="42">
        <v>8</v>
      </c>
    </row>
    <row r="5065" spans="1:18" x14ac:dyDescent="0.3">
      <c r="A5065" t="s">
        <v>3923</v>
      </c>
      <c r="B5065" s="17">
        <v>45099</v>
      </c>
      <c r="C5065" t="s">
        <v>3917</v>
      </c>
      <c r="D5065" t="s">
        <v>3918</v>
      </c>
      <c r="E5065" t="s">
        <v>3919</v>
      </c>
      <c r="F5065" t="s">
        <v>3920</v>
      </c>
      <c r="G5065" t="s">
        <v>3877</v>
      </c>
      <c r="H5065" t="s">
        <v>3922</v>
      </c>
      <c r="I5065">
        <v>1359.1999999999998</v>
      </c>
      <c r="J5065" s="41">
        <v>9.9000000000000025E-3</v>
      </c>
      <c r="K5065" s="42">
        <v>13.456080000000002</v>
      </c>
      <c r="L5065" s="43">
        <v>0.37000000000000005</v>
      </c>
      <c r="M5065" s="42">
        <v>4.9787496000000013</v>
      </c>
      <c r="N5065">
        <v>2</v>
      </c>
      <c r="O5065" s="43">
        <v>40.32</v>
      </c>
      <c r="P5065" s="42">
        <v>28.799999999999997</v>
      </c>
      <c r="Q5065" s="42">
        <v>18</v>
      </c>
      <c r="R5065" s="42">
        <v>5</v>
      </c>
    </row>
    <row r="5066" spans="1:18" x14ac:dyDescent="0.3">
      <c r="A5066" t="s">
        <v>3923</v>
      </c>
      <c r="B5066" s="17">
        <v>45100</v>
      </c>
      <c r="C5066" t="s">
        <v>3917</v>
      </c>
      <c r="D5066" t="s">
        <v>3918</v>
      </c>
      <c r="E5066" t="s">
        <v>3919</v>
      </c>
      <c r="F5066" t="s">
        <v>3920</v>
      </c>
      <c r="G5066" t="s">
        <v>3877</v>
      </c>
      <c r="H5066" t="s">
        <v>3922</v>
      </c>
      <c r="I5066">
        <v>1160.3999999999999</v>
      </c>
      <c r="J5066" s="41">
        <v>8.3000000000000001E-3</v>
      </c>
      <c r="K5066" s="42">
        <v>9.6313199999999988</v>
      </c>
      <c r="L5066" s="43">
        <v>1.01</v>
      </c>
      <c r="M5066" s="42">
        <v>9.7276331999999996</v>
      </c>
      <c r="N5066">
        <v>5</v>
      </c>
      <c r="O5066" s="43">
        <v>37.6</v>
      </c>
      <c r="P5066" s="42">
        <v>69.599999999999994</v>
      </c>
      <c r="Q5066" s="42">
        <v>10.5</v>
      </c>
      <c r="R5066" s="42">
        <v>5</v>
      </c>
    </row>
    <row r="5067" spans="1:18" x14ac:dyDescent="0.3">
      <c r="A5067" t="s">
        <v>3923</v>
      </c>
      <c r="B5067" s="17">
        <v>45101</v>
      </c>
      <c r="C5067" t="s">
        <v>3917</v>
      </c>
      <c r="D5067" t="s">
        <v>3918</v>
      </c>
      <c r="E5067" t="s">
        <v>3919</v>
      </c>
      <c r="F5067" t="s">
        <v>3920</v>
      </c>
      <c r="G5067" t="s">
        <v>3877</v>
      </c>
      <c r="H5067" t="s">
        <v>3922</v>
      </c>
      <c r="I5067">
        <v>783.69999999999982</v>
      </c>
      <c r="J5067" s="41">
        <v>1.09E-2</v>
      </c>
      <c r="K5067" s="42">
        <v>8.542329999999998</v>
      </c>
      <c r="L5067" s="43">
        <v>0.16</v>
      </c>
      <c r="M5067" s="42">
        <v>1.3667727999999997</v>
      </c>
      <c r="N5067">
        <v>6</v>
      </c>
      <c r="O5067" s="43">
        <v>100.8</v>
      </c>
      <c r="P5067" s="42">
        <v>64.8</v>
      </c>
      <c r="Q5067" s="42">
        <v>3</v>
      </c>
      <c r="R5067" s="42">
        <v>8</v>
      </c>
    </row>
    <row r="5068" spans="1:18" x14ac:dyDescent="0.3">
      <c r="A5068" t="s">
        <v>3923</v>
      </c>
      <c r="B5068" s="17">
        <v>45102</v>
      </c>
      <c r="C5068" t="s">
        <v>3917</v>
      </c>
      <c r="D5068" t="s">
        <v>3918</v>
      </c>
      <c r="E5068" t="s">
        <v>3919</v>
      </c>
      <c r="F5068" t="s">
        <v>3920</v>
      </c>
      <c r="G5068" t="s">
        <v>3877</v>
      </c>
      <c r="H5068" t="s">
        <v>3922</v>
      </c>
      <c r="I5068">
        <v>608.89999999999986</v>
      </c>
      <c r="J5068" s="41">
        <v>1.14E-2</v>
      </c>
      <c r="K5068" s="42">
        <v>6.9414599999999984</v>
      </c>
      <c r="L5068" s="43">
        <v>0.67999999999999994</v>
      </c>
      <c r="M5068" s="42">
        <v>4.7201927999999986</v>
      </c>
      <c r="N5068">
        <v>4</v>
      </c>
      <c r="O5068" s="43">
        <v>235.76</v>
      </c>
      <c r="P5068" s="42">
        <v>92.399999999999991</v>
      </c>
      <c r="Q5068" s="42">
        <v>28.5</v>
      </c>
      <c r="R5068" s="42">
        <v>5</v>
      </c>
    </row>
    <row r="5069" spans="1:18" x14ac:dyDescent="0.3">
      <c r="A5069" t="s">
        <v>3923</v>
      </c>
      <c r="B5069" s="17">
        <v>45103</v>
      </c>
      <c r="C5069" t="s">
        <v>3917</v>
      </c>
      <c r="D5069" t="s">
        <v>3918</v>
      </c>
      <c r="E5069" t="s">
        <v>3919</v>
      </c>
      <c r="F5069" t="s">
        <v>3920</v>
      </c>
      <c r="G5069" t="s">
        <v>3877</v>
      </c>
      <c r="H5069" t="s">
        <v>3922</v>
      </c>
      <c r="I5069">
        <v>1269.0999999999999</v>
      </c>
      <c r="J5069" s="41">
        <v>8.0000000000000002E-3</v>
      </c>
      <c r="K5069" s="42">
        <v>10.152799999999999</v>
      </c>
      <c r="L5069" s="43">
        <v>1.19</v>
      </c>
      <c r="M5069" s="42">
        <v>12.081831999999999</v>
      </c>
      <c r="N5069">
        <v>4</v>
      </c>
      <c r="O5069" s="43">
        <v>36.4</v>
      </c>
      <c r="P5069" s="42">
        <v>42</v>
      </c>
      <c r="Q5069" s="42">
        <v>13.5</v>
      </c>
      <c r="R5069" s="42">
        <v>4</v>
      </c>
    </row>
    <row r="5070" spans="1:18" x14ac:dyDescent="0.3">
      <c r="A5070" t="s">
        <v>3923</v>
      </c>
      <c r="B5070" s="17">
        <v>45104</v>
      </c>
      <c r="C5070" t="s">
        <v>3917</v>
      </c>
      <c r="D5070" t="s">
        <v>3918</v>
      </c>
      <c r="E5070" t="s">
        <v>3919</v>
      </c>
      <c r="F5070" t="s">
        <v>3920</v>
      </c>
      <c r="G5070" t="s">
        <v>3877</v>
      </c>
      <c r="H5070" t="s">
        <v>3922</v>
      </c>
      <c r="I5070">
        <v>1167.5999999999999</v>
      </c>
      <c r="J5070" s="41">
        <v>1.04E-2</v>
      </c>
      <c r="K5070" s="42">
        <v>12.143039999999999</v>
      </c>
      <c r="L5070" s="43">
        <v>0.65</v>
      </c>
      <c r="M5070" s="42">
        <v>7.892976</v>
      </c>
      <c r="N5070">
        <v>1</v>
      </c>
      <c r="O5070" s="43">
        <v>20</v>
      </c>
      <c r="P5070" s="42">
        <v>61.199999999999996</v>
      </c>
      <c r="Q5070" s="42">
        <v>39</v>
      </c>
      <c r="R5070" s="42">
        <v>7</v>
      </c>
    </row>
    <row r="5071" spans="1:18" x14ac:dyDescent="0.3">
      <c r="A5071" t="s">
        <v>3923</v>
      </c>
      <c r="B5071" s="17">
        <v>45105</v>
      </c>
      <c r="C5071" t="s">
        <v>3917</v>
      </c>
      <c r="D5071" t="s">
        <v>3918</v>
      </c>
      <c r="E5071" t="s">
        <v>3919</v>
      </c>
      <c r="F5071" t="s">
        <v>3920</v>
      </c>
      <c r="G5071" t="s">
        <v>3877</v>
      </c>
      <c r="H5071" t="s">
        <v>3922</v>
      </c>
      <c r="I5071">
        <v>1377.3</v>
      </c>
      <c r="J5071" s="41">
        <v>9.4000000000000021E-3</v>
      </c>
      <c r="K5071" s="42">
        <v>12.946620000000003</v>
      </c>
      <c r="L5071" s="43">
        <v>1.19</v>
      </c>
      <c r="M5071" s="42">
        <v>15.406477800000003</v>
      </c>
      <c r="N5071">
        <v>6</v>
      </c>
      <c r="O5071" s="43">
        <v>61.04</v>
      </c>
      <c r="P5071" s="42">
        <v>57.599999999999994</v>
      </c>
      <c r="Q5071" s="42">
        <v>12</v>
      </c>
      <c r="R5071" s="42">
        <v>3</v>
      </c>
    </row>
    <row r="5072" spans="1:18" x14ac:dyDescent="0.3">
      <c r="A5072" t="s">
        <v>3923</v>
      </c>
      <c r="B5072" s="17">
        <v>45106</v>
      </c>
      <c r="C5072" t="s">
        <v>3917</v>
      </c>
      <c r="D5072" t="s">
        <v>3918</v>
      </c>
      <c r="E5072" t="s">
        <v>3919</v>
      </c>
      <c r="F5072" t="s">
        <v>3920</v>
      </c>
      <c r="G5072" t="s">
        <v>3877</v>
      </c>
      <c r="H5072" t="s">
        <v>3922</v>
      </c>
      <c r="I5072">
        <v>1331.6999999999998</v>
      </c>
      <c r="J5072" s="41">
        <v>7.9000000000000008E-3</v>
      </c>
      <c r="K5072" s="42">
        <v>10.520429999999999</v>
      </c>
      <c r="L5072" s="43">
        <v>1.17</v>
      </c>
      <c r="M5072" s="42">
        <v>12.308903099999998</v>
      </c>
      <c r="N5072">
        <v>4</v>
      </c>
      <c r="O5072" s="43">
        <v>76.72</v>
      </c>
      <c r="P5072" s="42">
        <v>48</v>
      </c>
      <c r="Q5072" s="42">
        <v>24</v>
      </c>
      <c r="R5072" s="42">
        <v>4</v>
      </c>
    </row>
    <row r="5073" spans="1:18" x14ac:dyDescent="0.3">
      <c r="A5073" t="s">
        <v>3923</v>
      </c>
      <c r="B5073" s="17">
        <v>45107</v>
      </c>
      <c r="C5073" t="s">
        <v>3917</v>
      </c>
      <c r="D5073" t="s">
        <v>3918</v>
      </c>
      <c r="E5073" t="s">
        <v>3919</v>
      </c>
      <c r="F5073" t="s">
        <v>3920</v>
      </c>
      <c r="G5073" t="s">
        <v>3877</v>
      </c>
      <c r="H5073" t="s">
        <v>3922</v>
      </c>
      <c r="I5073">
        <v>786.3</v>
      </c>
      <c r="J5073" s="41">
        <v>7.3000000000000001E-3</v>
      </c>
      <c r="K5073" s="42">
        <v>5.7399899999999997</v>
      </c>
      <c r="L5073" s="43">
        <v>0.30000000000000004</v>
      </c>
      <c r="M5073" s="42">
        <v>1.7219970000000002</v>
      </c>
      <c r="N5073">
        <v>7</v>
      </c>
      <c r="O5073" s="43">
        <v>11.200000000000001</v>
      </c>
      <c r="P5073" s="42">
        <v>52.8</v>
      </c>
      <c r="Q5073" s="42">
        <v>9</v>
      </c>
      <c r="R5073" s="42">
        <v>3</v>
      </c>
    </row>
    <row r="5074" spans="1:18" x14ac:dyDescent="0.3">
      <c r="A5074" t="s">
        <v>3923</v>
      </c>
      <c r="B5074" s="17">
        <v>45108</v>
      </c>
      <c r="C5074" t="s">
        <v>3917</v>
      </c>
      <c r="D5074" t="s">
        <v>3918</v>
      </c>
      <c r="E5074" t="s">
        <v>3919</v>
      </c>
      <c r="F5074" t="s">
        <v>3920</v>
      </c>
      <c r="G5074" t="s">
        <v>3877</v>
      </c>
      <c r="H5074" t="s">
        <v>3922</v>
      </c>
      <c r="I5074">
        <v>825.69999999999982</v>
      </c>
      <c r="J5074" s="41">
        <v>7.9000000000000008E-3</v>
      </c>
      <c r="K5074" s="42">
        <v>6.5230299999999994</v>
      </c>
      <c r="L5074" s="43">
        <v>1.1099999999999999</v>
      </c>
      <c r="M5074" s="42">
        <v>7.2405632999999989</v>
      </c>
      <c r="N5074">
        <v>7</v>
      </c>
      <c r="O5074" s="43">
        <v>11.200000000000001</v>
      </c>
      <c r="P5074" s="42">
        <v>84</v>
      </c>
      <c r="Q5074" s="42">
        <v>28.5</v>
      </c>
      <c r="R5074" s="42">
        <v>5</v>
      </c>
    </row>
    <row r="5075" spans="1:18" x14ac:dyDescent="0.3">
      <c r="A5075" t="s">
        <v>3923</v>
      </c>
      <c r="B5075" s="17">
        <v>45109</v>
      </c>
      <c r="C5075" t="s">
        <v>3917</v>
      </c>
      <c r="D5075" t="s">
        <v>3918</v>
      </c>
      <c r="E5075" t="s">
        <v>3919</v>
      </c>
      <c r="F5075" t="s">
        <v>3920</v>
      </c>
      <c r="G5075" t="s">
        <v>3877</v>
      </c>
      <c r="H5075" t="s">
        <v>3922</v>
      </c>
      <c r="I5075">
        <v>1172</v>
      </c>
      <c r="J5075" s="41">
        <v>7.1999999999999998E-3</v>
      </c>
      <c r="K5075" s="42">
        <v>8.4383999999999997</v>
      </c>
      <c r="L5075" s="43">
        <v>0.9</v>
      </c>
      <c r="M5075" s="42">
        <v>7.5945599999999995</v>
      </c>
      <c r="N5075">
        <v>4</v>
      </c>
      <c r="O5075" s="43">
        <v>176.39999999999998</v>
      </c>
      <c r="P5075" s="42">
        <v>56.4</v>
      </c>
      <c r="Q5075" s="42">
        <v>9</v>
      </c>
      <c r="R5075" s="42">
        <v>11</v>
      </c>
    </row>
    <row r="5076" spans="1:18" x14ac:dyDescent="0.3">
      <c r="A5076" t="s">
        <v>3923</v>
      </c>
      <c r="B5076" s="17">
        <v>45110</v>
      </c>
      <c r="C5076" t="s">
        <v>3917</v>
      </c>
      <c r="D5076" t="s">
        <v>3918</v>
      </c>
      <c r="E5076" t="s">
        <v>3919</v>
      </c>
      <c r="F5076" t="s">
        <v>3920</v>
      </c>
      <c r="G5076" t="s">
        <v>3877</v>
      </c>
      <c r="H5076" t="s">
        <v>3922</v>
      </c>
      <c r="I5076">
        <v>1634.3999999999999</v>
      </c>
      <c r="J5076" s="41">
        <v>1.09E-2</v>
      </c>
      <c r="K5076" s="42">
        <v>17.814959999999999</v>
      </c>
      <c r="L5076" s="43">
        <v>0.53999999999999992</v>
      </c>
      <c r="M5076" s="42">
        <v>9.6200783999999988</v>
      </c>
      <c r="N5076">
        <v>6</v>
      </c>
      <c r="O5076" s="43">
        <v>128.79999999999998</v>
      </c>
      <c r="P5076" s="42">
        <v>46.8</v>
      </c>
      <c r="Q5076" s="42">
        <v>37.5</v>
      </c>
      <c r="R5076" s="42">
        <v>5</v>
      </c>
    </row>
    <row r="5077" spans="1:18" x14ac:dyDescent="0.3">
      <c r="A5077" t="s">
        <v>3923</v>
      </c>
      <c r="B5077" s="17">
        <v>45111</v>
      </c>
      <c r="C5077" t="s">
        <v>3917</v>
      </c>
      <c r="D5077" t="s">
        <v>3918</v>
      </c>
      <c r="E5077" t="s">
        <v>3919</v>
      </c>
      <c r="F5077" t="s">
        <v>3920</v>
      </c>
      <c r="G5077" t="s">
        <v>3877</v>
      </c>
      <c r="H5077" t="s">
        <v>3922</v>
      </c>
      <c r="I5077">
        <v>1408.8999999999999</v>
      </c>
      <c r="J5077" s="41">
        <v>1.1700000000000002E-2</v>
      </c>
      <c r="K5077" s="42">
        <v>16.48413</v>
      </c>
      <c r="L5077" s="43">
        <v>0.26</v>
      </c>
      <c r="M5077" s="42">
        <v>4.2858738000000001</v>
      </c>
      <c r="N5077">
        <v>1</v>
      </c>
      <c r="O5077" s="43">
        <v>48</v>
      </c>
      <c r="P5077" s="42">
        <v>88.8</v>
      </c>
      <c r="Q5077" s="42">
        <v>36</v>
      </c>
      <c r="R5077" s="42">
        <v>3</v>
      </c>
    </row>
    <row r="5078" spans="1:18" x14ac:dyDescent="0.3">
      <c r="A5078" t="s">
        <v>3923</v>
      </c>
      <c r="B5078" s="17">
        <v>45112</v>
      </c>
      <c r="C5078" t="s">
        <v>3917</v>
      </c>
      <c r="D5078" t="s">
        <v>3918</v>
      </c>
      <c r="E5078" t="s">
        <v>3919</v>
      </c>
      <c r="F5078" t="s">
        <v>3920</v>
      </c>
      <c r="G5078" t="s">
        <v>3877</v>
      </c>
      <c r="H5078" t="s">
        <v>3922</v>
      </c>
      <c r="I5078">
        <v>544.5</v>
      </c>
      <c r="J5078" s="41">
        <v>7.6000000000000009E-3</v>
      </c>
      <c r="K5078" s="42">
        <v>4.1382000000000003</v>
      </c>
      <c r="L5078" s="43">
        <v>0.93</v>
      </c>
      <c r="M5078" s="42">
        <v>3.8485260000000006</v>
      </c>
      <c r="N5078">
        <v>3</v>
      </c>
      <c r="O5078" s="43">
        <v>53.199999999999996</v>
      </c>
      <c r="P5078" s="42">
        <v>81.599999999999994</v>
      </c>
      <c r="Q5078" s="42">
        <v>10.5</v>
      </c>
      <c r="R5078" s="42">
        <v>5</v>
      </c>
    </row>
    <row r="5079" spans="1:18" x14ac:dyDescent="0.3">
      <c r="A5079" t="s">
        <v>3923</v>
      </c>
      <c r="B5079" s="17">
        <v>45113</v>
      </c>
      <c r="C5079" t="s">
        <v>3917</v>
      </c>
      <c r="D5079" t="s">
        <v>3918</v>
      </c>
      <c r="E5079" t="s">
        <v>3919</v>
      </c>
      <c r="F5079" t="s">
        <v>3920</v>
      </c>
      <c r="G5079" t="s">
        <v>3877</v>
      </c>
      <c r="H5079" t="s">
        <v>3922</v>
      </c>
      <c r="I5079">
        <v>918.5</v>
      </c>
      <c r="J5079" s="41">
        <v>1.1599999999999999E-2</v>
      </c>
      <c r="K5079" s="42">
        <v>10.654599999999999</v>
      </c>
      <c r="L5079" s="43">
        <v>0.56000000000000005</v>
      </c>
      <c r="M5079" s="42">
        <v>5.9665759999999999</v>
      </c>
      <c r="N5079">
        <v>2</v>
      </c>
      <c r="O5079" s="43">
        <v>46.400000000000006</v>
      </c>
      <c r="P5079" s="42">
        <v>78</v>
      </c>
      <c r="Q5079" s="42">
        <v>22.5</v>
      </c>
      <c r="R5079" s="42">
        <v>4</v>
      </c>
    </row>
    <row r="5080" spans="1:18" x14ac:dyDescent="0.3">
      <c r="A5080" t="s">
        <v>3923</v>
      </c>
      <c r="B5080" s="17">
        <v>45114</v>
      </c>
      <c r="C5080" t="s">
        <v>3917</v>
      </c>
      <c r="D5080" t="s">
        <v>3918</v>
      </c>
      <c r="E5080" t="s">
        <v>3919</v>
      </c>
      <c r="F5080" t="s">
        <v>3920</v>
      </c>
      <c r="G5080" t="s">
        <v>3877</v>
      </c>
      <c r="H5080" t="s">
        <v>3922</v>
      </c>
      <c r="I5080">
        <v>1146.6999999999998</v>
      </c>
      <c r="J5080" s="41">
        <v>9.7999999999999997E-3</v>
      </c>
      <c r="K5080" s="42">
        <v>11.237659999999998</v>
      </c>
      <c r="L5080" s="43">
        <v>0.33</v>
      </c>
      <c r="M5080" s="42">
        <v>3.7084277999999995</v>
      </c>
      <c r="N5080">
        <v>2</v>
      </c>
      <c r="O5080" s="43">
        <v>28</v>
      </c>
      <c r="P5080" s="42">
        <v>58.8</v>
      </c>
      <c r="Q5080" s="42">
        <v>27</v>
      </c>
      <c r="R5080" s="42">
        <v>3</v>
      </c>
    </row>
    <row r="5081" spans="1:18" x14ac:dyDescent="0.3">
      <c r="A5081" t="s">
        <v>3923</v>
      </c>
      <c r="B5081" s="17">
        <v>45115</v>
      </c>
      <c r="C5081" t="s">
        <v>3917</v>
      </c>
      <c r="D5081" t="s">
        <v>3918</v>
      </c>
      <c r="E5081" t="s">
        <v>3919</v>
      </c>
      <c r="F5081" t="s">
        <v>3920</v>
      </c>
      <c r="G5081" t="s">
        <v>3877</v>
      </c>
      <c r="H5081" t="s">
        <v>3922</v>
      </c>
      <c r="I5081">
        <v>1002.5999999999999</v>
      </c>
      <c r="J5081" s="41">
        <v>9.9000000000000025E-3</v>
      </c>
      <c r="K5081" s="42">
        <v>9.9257400000000011</v>
      </c>
      <c r="L5081" s="43">
        <v>1.0099999999999998</v>
      </c>
      <c r="M5081" s="42">
        <v>10.024997399999998</v>
      </c>
      <c r="N5081">
        <v>4</v>
      </c>
      <c r="O5081" s="43">
        <v>50.4</v>
      </c>
      <c r="P5081" s="42">
        <v>49.199999999999996</v>
      </c>
      <c r="Q5081" s="42">
        <v>3</v>
      </c>
      <c r="R5081" s="42">
        <v>5</v>
      </c>
    </row>
    <row r="5082" spans="1:18" x14ac:dyDescent="0.3">
      <c r="A5082" t="s">
        <v>3923</v>
      </c>
      <c r="B5082" s="17">
        <v>45116</v>
      </c>
      <c r="C5082" t="s">
        <v>3917</v>
      </c>
      <c r="D5082" t="s">
        <v>3918</v>
      </c>
      <c r="E5082" t="s">
        <v>3919</v>
      </c>
      <c r="F5082" t="s">
        <v>3920</v>
      </c>
      <c r="G5082" t="s">
        <v>3877</v>
      </c>
      <c r="H5082" t="s">
        <v>3922</v>
      </c>
      <c r="I5082">
        <v>1030.5</v>
      </c>
      <c r="J5082" s="41">
        <v>1.1900000000000001E-2</v>
      </c>
      <c r="K5082" s="42">
        <v>12.26295</v>
      </c>
      <c r="L5082" s="43">
        <v>1.04</v>
      </c>
      <c r="M5082" s="42">
        <v>12.753468</v>
      </c>
      <c r="N5082">
        <v>3</v>
      </c>
      <c r="O5082" s="43">
        <v>1.6</v>
      </c>
      <c r="P5082" s="42">
        <v>45.6</v>
      </c>
      <c r="Q5082" s="42">
        <v>15</v>
      </c>
      <c r="R5082" s="42">
        <v>7</v>
      </c>
    </row>
    <row r="5083" spans="1:18" x14ac:dyDescent="0.3">
      <c r="A5083" t="s">
        <v>3923</v>
      </c>
      <c r="B5083" s="17">
        <v>45117</v>
      </c>
      <c r="C5083" t="s">
        <v>3917</v>
      </c>
      <c r="D5083" t="s">
        <v>3918</v>
      </c>
      <c r="E5083" t="s">
        <v>3919</v>
      </c>
      <c r="F5083" t="s">
        <v>3920</v>
      </c>
      <c r="G5083" t="s">
        <v>3877</v>
      </c>
      <c r="H5083" t="s">
        <v>3922</v>
      </c>
      <c r="I5083">
        <v>779.3</v>
      </c>
      <c r="J5083" s="41">
        <v>1.04E-2</v>
      </c>
      <c r="K5083" s="42">
        <v>8.1047199999999986</v>
      </c>
      <c r="L5083" s="43">
        <v>0.42999999999999994</v>
      </c>
      <c r="M5083" s="42">
        <v>3.485029599999999</v>
      </c>
      <c r="N5083">
        <v>2</v>
      </c>
      <c r="O5083" s="43">
        <v>78.399999999999991</v>
      </c>
      <c r="P5083" s="42">
        <v>37.199999999999996</v>
      </c>
      <c r="Q5083" s="42">
        <v>4.5</v>
      </c>
      <c r="R5083" s="42">
        <v>6</v>
      </c>
    </row>
    <row r="5084" spans="1:18" x14ac:dyDescent="0.3">
      <c r="A5084" t="s">
        <v>3923</v>
      </c>
      <c r="B5084" s="17">
        <v>45118</v>
      </c>
      <c r="C5084" t="s">
        <v>3917</v>
      </c>
      <c r="D5084" t="s">
        <v>3918</v>
      </c>
      <c r="E5084" t="s">
        <v>3919</v>
      </c>
      <c r="F5084" t="s">
        <v>3920</v>
      </c>
      <c r="G5084" t="s">
        <v>3877</v>
      </c>
      <c r="H5084" t="s">
        <v>3922</v>
      </c>
      <c r="I5084">
        <v>533.69999999999982</v>
      </c>
      <c r="J5084" s="41">
        <v>1.1900000000000001E-2</v>
      </c>
      <c r="K5084" s="42">
        <v>6.351029999999998</v>
      </c>
      <c r="L5084" s="43">
        <v>0.44999999999999996</v>
      </c>
      <c r="M5084" s="42">
        <v>2.857963499999999</v>
      </c>
      <c r="N5084">
        <v>4</v>
      </c>
      <c r="O5084" s="43">
        <v>53.199999999999996</v>
      </c>
      <c r="P5084" s="42">
        <v>46.8</v>
      </c>
      <c r="Q5084" s="42">
        <v>24</v>
      </c>
      <c r="R5084" s="42">
        <v>5</v>
      </c>
    </row>
    <row r="5085" spans="1:18" x14ac:dyDescent="0.3">
      <c r="A5085" t="s">
        <v>3923</v>
      </c>
      <c r="B5085" s="17">
        <v>45119</v>
      </c>
      <c r="C5085" t="s">
        <v>3917</v>
      </c>
      <c r="D5085" t="s">
        <v>3918</v>
      </c>
      <c r="E5085" t="s">
        <v>3919</v>
      </c>
      <c r="F5085" t="s">
        <v>3920</v>
      </c>
      <c r="G5085" t="s">
        <v>3877</v>
      </c>
      <c r="H5085" t="s">
        <v>3922</v>
      </c>
      <c r="I5085">
        <v>837.5</v>
      </c>
      <c r="J5085" s="41">
        <v>1.0800000000000001E-2</v>
      </c>
      <c r="K5085" s="42">
        <v>9.0449999999999999</v>
      </c>
      <c r="L5085" s="43">
        <v>0.83000000000000007</v>
      </c>
      <c r="M5085" s="42">
        <v>7.5073500000000006</v>
      </c>
      <c r="N5085">
        <v>2</v>
      </c>
      <c r="O5085" s="43">
        <v>290.08</v>
      </c>
      <c r="P5085" s="42">
        <v>51.6</v>
      </c>
      <c r="Q5085" s="42">
        <v>4.5</v>
      </c>
      <c r="R5085" s="42">
        <v>8</v>
      </c>
    </row>
    <row r="5086" spans="1:18" x14ac:dyDescent="0.3">
      <c r="A5086" t="s">
        <v>3923</v>
      </c>
      <c r="B5086" s="17">
        <v>45120</v>
      </c>
      <c r="C5086" t="s">
        <v>3917</v>
      </c>
      <c r="D5086" t="s">
        <v>3918</v>
      </c>
      <c r="E5086" t="s">
        <v>3919</v>
      </c>
      <c r="F5086" t="s">
        <v>3920</v>
      </c>
      <c r="G5086" t="s">
        <v>3877</v>
      </c>
      <c r="H5086" t="s">
        <v>3922</v>
      </c>
      <c r="I5086">
        <v>1099.8999999999999</v>
      </c>
      <c r="J5086" s="41">
        <v>9.1000000000000004E-3</v>
      </c>
      <c r="K5086" s="42">
        <v>10.009089999999999</v>
      </c>
      <c r="L5086" s="43">
        <v>1.25</v>
      </c>
      <c r="M5086" s="42">
        <v>12.511362499999999</v>
      </c>
      <c r="N5086">
        <v>2</v>
      </c>
      <c r="O5086" s="43">
        <v>216.72</v>
      </c>
      <c r="P5086" s="42">
        <v>60</v>
      </c>
      <c r="Q5086" s="42">
        <v>3</v>
      </c>
      <c r="R5086" s="42">
        <v>7</v>
      </c>
    </row>
    <row r="5087" spans="1:18" x14ac:dyDescent="0.3">
      <c r="A5087" t="s">
        <v>3923</v>
      </c>
      <c r="B5087" s="17">
        <v>45121</v>
      </c>
      <c r="C5087" t="s">
        <v>3917</v>
      </c>
      <c r="D5087" t="s">
        <v>3918</v>
      </c>
      <c r="E5087" t="s">
        <v>3919</v>
      </c>
      <c r="F5087" t="s">
        <v>3920</v>
      </c>
      <c r="G5087" t="s">
        <v>3877</v>
      </c>
      <c r="H5087" t="s">
        <v>3922</v>
      </c>
      <c r="I5087">
        <v>701.3</v>
      </c>
      <c r="J5087" s="41">
        <v>9.0000000000000011E-3</v>
      </c>
      <c r="K5087" s="42">
        <v>6.3117000000000001</v>
      </c>
      <c r="L5087" s="43">
        <v>0.93</v>
      </c>
      <c r="M5087" s="42">
        <v>5.8698810000000003</v>
      </c>
      <c r="N5087">
        <v>5</v>
      </c>
      <c r="O5087" s="43">
        <v>10.4</v>
      </c>
      <c r="P5087" s="42">
        <v>97.2</v>
      </c>
      <c r="Q5087" s="42">
        <v>19.5</v>
      </c>
      <c r="R5087" s="42">
        <v>4</v>
      </c>
    </row>
    <row r="5088" spans="1:18" x14ac:dyDescent="0.3">
      <c r="A5088" t="s">
        <v>3923</v>
      </c>
      <c r="B5088" s="17">
        <v>45122</v>
      </c>
      <c r="C5088" t="s">
        <v>3917</v>
      </c>
      <c r="D5088" t="s">
        <v>3918</v>
      </c>
      <c r="E5088" t="s">
        <v>3919</v>
      </c>
      <c r="F5088" t="s">
        <v>3920</v>
      </c>
      <c r="G5088" t="s">
        <v>3877</v>
      </c>
      <c r="H5088" t="s">
        <v>3922</v>
      </c>
      <c r="I5088">
        <v>1176</v>
      </c>
      <c r="J5088" s="41">
        <v>1.1300000000000001E-2</v>
      </c>
      <c r="K5088" s="42">
        <v>13.288800000000002</v>
      </c>
      <c r="L5088" s="43">
        <v>1.0899999999999999</v>
      </c>
      <c r="M5088" s="42">
        <v>14.484792000000001</v>
      </c>
      <c r="N5088">
        <v>3</v>
      </c>
      <c r="O5088" s="43">
        <v>84.56</v>
      </c>
      <c r="P5088" s="42">
        <v>74.399999999999991</v>
      </c>
      <c r="Q5088" s="42">
        <v>4.5</v>
      </c>
      <c r="R5088" s="42">
        <v>7</v>
      </c>
    </row>
    <row r="5089" spans="1:18" x14ac:dyDescent="0.3">
      <c r="A5089" t="s">
        <v>3923</v>
      </c>
      <c r="B5089" s="17">
        <v>45123</v>
      </c>
      <c r="C5089" t="s">
        <v>3917</v>
      </c>
      <c r="D5089" t="s">
        <v>3918</v>
      </c>
      <c r="E5089" t="s">
        <v>3919</v>
      </c>
      <c r="F5089" t="s">
        <v>3920</v>
      </c>
      <c r="G5089" t="s">
        <v>3877</v>
      </c>
      <c r="H5089" t="s">
        <v>3922</v>
      </c>
      <c r="I5089">
        <v>779.3</v>
      </c>
      <c r="J5089" s="41">
        <v>7.0000000000000001E-3</v>
      </c>
      <c r="K5089" s="42">
        <v>5.4550999999999998</v>
      </c>
      <c r="L5089" s="43">
        <v>1.3399999999999999</v>
      </c>
      <c r="M5089" s="42">
        <v>7.3098339999999986</v>
      </c>
      <c r="N5089">
        <v>1</v>
      </c>
      <c r="O5089" s="43">
        <v>253.12</v>
      </c>
      <c r="P5089" s="42">
        <v>20.399999999999999</v>
      </c>
      <c r="Q5089" s="42">
        <v>3</v>
      </c>
      <c r="R5089" s="42">
        <v>6</v>
      </c>
    </row>
    <row r="5090" spans="1:18" x14ac:dyDescent="0.3">
      <c r="A5090" t="s">
        <v>3923</v>
      </c>
      <c r="B5090" s="17">
        <v>45124</v>
      </c>
      <c r="C5090" t="s">
        <v>3917</v>
      </c>
      <c r="D5090" t="s">
        <v>3918</v>
      </c>
      <c r="E5090" t="s">
        <v>3919</v>
      </c>
      <c r="F5090" t="s">
        <v>3920</v>
      </c>
      <c r="G5090" t="s">
        <v>3877</v>
      </c>
      <c r="H5090" t="s">
        <v>3922</v>
      </c>
      <c r="I5090">
        <v>1314.6999999999998</v>
      </c>
      <c r="J5090" s="41">
        <v>9.2999999999999992E-3</v>
      </c>
      <c r="K5090" s="42">
        <v>12.226709999999997</v>
      </c>
      <c r="L5090" s="43">
        <v>1.1300000000000001</v>
      </c>
      <c r="M5090" s="42">
        <v>13.816182299999998</v>
      </c>
      <c r="N5090">
        <v>5</v>
      </c>
      <c r="O5090" s="43">
        <v>164.64000000000001</v>
      </c>
      <c r="P5090" s="42">
        <v>76.8</v>
      </c>
      <c r="Q5090" s="42">
        <v>28.5</v>
      </c>
      <c r="R5090" s="42">
        <v>5</v>
      </c>
    </row>
    <row r="5091" spans="1:18" x14ac:dyDescent="0.3">
      <c r="A5091" t="s">
        <v>3923</v>
      </c>
      <c r="B5091" s="17">
        <v>45125</v>
      </c>
      <c r="C5091" t="s">
        <v>3917</v>
      </c>
      <c r="D5091" t="s">
        <v>3918</v>
      </c>
      <c r="E5091" t="s">
        <v>3919</v>
      </c>
      <c r="F5091" t="s">
        <v>3920</v>
      </c>
      <c r="G5091" t="s">
        <v>3877</v>
      </c>
      <c r="H5091" t="s">
        <v>3922</v>
      </c>
      <c r="I5091">
        <v>748.3</v>
      </c>
      <c r="J5091" s="41">
        <v>8.6999999999999994E-3</v>
      </c>
      <c r="K5091" s="42">
        <v>6.5102099999999989</v>
      </c>
      <c r="L5091" s="43">
        <v>1.0199999999999998</v>
      </c>
      <c r="M5091" s="42">
        <v>6.6404141999999977</v>
      </c>
      <c r="N5091">
        <v>4</v>
      </c>
      <c r="O5091" s="43">
        <v>9.6000000000000014</v>
      </c>
      <c r="P5091" s="42">
        <v>45.6</v>
      </c>
      <c r="Q5091" s="42">
        <v>10.5</v>
      </c>
      <c r="R5091" s="42">
        <v>8</v>
      </c>
    </row>
    <row r="5092" spans="1:18" x14ac:dyDescent="0.3">
      <c r="A5092" t="s">
        <v>3923</v>
      </c>
      <c r="B5092" s="17">
        <v>45126</v>
      </c>
      <c r="C5092" t="s">
        <v>3917</v>
      </c>
      <c r="D5092" t="s">
        <v>3918</v>
      </c>
      <c r="E5092" t="s">
        <v>3919</v>
      </c>
      <c r="F5092" t="s">
        <v>3920</v>
      </c>
      <c r="G5092" t="s">
        <v>3877</v>
      </c>
      <c r="H5092" t="s">
        <v>3922</v>
      </c>
      <c r="I5092">
        <v>1502.1999999999998</v>
      </c>
      <c r="J5092" s="41">
        <v>7.3000000000000001E-3</v>
      </c>
      <c r="K5092" s="42">
        <v>10.966059999999999</v>
      </c>
      <c r="L5092" s="43">
        <v>0.51</v>
      </c>
      <c r="M5092" s="42">
        <v>5.5926905999999992</v>
      </c>
      <c r="N5092">
        <v>1</v>
      </c>
      <c r="O5092" s="43">
        <v>48.800000000000004</v>
      </c>
      <c r="P5092" s="42">
        <v>81.599999999999994</v>
      </c>
      <c r="Q5092" s="42">
        <v>18</v>
      </c>
      <c r="R5092" s="42">
        <v>0</v>
      </c>
    </row>
    <row r="5093" spans="1:18" x14ac:dyDescent="0.3">
      <c r="A5093" t="s">
        <v>3923</v>
      </c>
      <c r="B5093" s="17">
        <v>45127</v>
      </c>
      <c r="C5093" t="s">
        <v>3917</v>
      </c>
      <c r="D5093" t="s">
        <v>3918</v>
      </c>
      <c r="E5093" t="s">
        <v>3919</v>
      </c>
      <c r="F5093" t="s">
        <v>3920</v>
      </c>
      <c r="G5093" t="s">
        <v>3877</v>
      </c>
      <c r="H5093" t="s">
        <v>3922</v>
      </c>
      <c r="I5093">
        <v>973.39999999999986</v>
      </c>
      <c r="J5093" s="41">
        <v>7.1000000000000004E-3</v>
      </c>
      <c r="K5093" s="42">
        <v>6.9111399999999996</v>
      </c>
      <c r="L5093" s="43">
        <v>0.72</v>
      </c>
      <c r="M5093" s="42">
        <v>4.9760207999999997</v>
      </c>
      <c r="N5093">
        <v>3</v>
      </c>
      <c r="O5093" s="43">
        <v>94.08</v>
      </c>
      <c r="P5093" s="42">
        <v>24</v>
      </c>
      <c r="Q5093" s="42">
        <v>9</v>
      </c>
      <c r="R5093" s="42">
        <v>9</v>
      </c>
    </row>
    <row r="5094" spans="1:18" x14ac:dyDescent="0.3">
      <c r="A5094" t="s">
        <v>3923</v>
      </c>
      <c r="B5094" s="17">
        <v>45128</v>
      </c>
      <c r="C5094" t="s">
        <v>3917</v>
      </c>
      <c r="D5094" t="s">
        <v>3918</v>
      </c>
      <c r="E5094" t="s">
        <v>3919</v>
      </c>
      <c r="F5094" t="s">
        <v>3920</v>
      </c>
      <c r="G5094" t="s">
        <v>3877</v>
      </c>
      <c r="H5094" t="s">
        <v>3922</v>
      </c>
      <c r="I5094">
        <v>1371.8999999999999</v>
      </c>
      <c r="J5094" s="41">
        <v>1.1000000000000003E-2</v>
      </c>
      <c r="K5094" s="42">
        <v>15.090900000000003</v>
      </c>
      <c r="L5094" s="43">
        <v>0.35000000000000003</v>
      </c>
      <c r="M5094" s="42">
        <v>5.2818150000000017</v>
      </c>
      <c r="N5094">
        <v>1</v>
      </c>
      <c r="O5094" s="43">
        <v>157.92000000000002</v>
      </c>
      <c r="P5094" s="42">
        <v>62.4</v>
      </c>
      <c r="Q5094" s="42">
        <v>37.5</v>
      </c>
      <c r="R5094" s="42">
        <v>2</v>
      </c>
    </row>
    <row r="5095" spans="1:18" x14ac:dyDescent="0.3">
      <c r="A5095" t="s">
        <v>3923</v>
      </c>
      <c r="B5095" s="17">
        <v>45129</v>
      </c>
      <c r="C5095" t="s">
        <v>3917</v>
      </c>
      <c r="D5095" t="s">
        <v>3918</v>
      </c>
      <c r="E5095" t="s">
        <v>3919</v>
      </c>
      <c r="F5095" t="s">
        <v>3920</v>
      </c>
      <c r="G5095" t="s">
        <v>3877</v>
      </c>
      <c r="H5095" t="s">
        <v>3922</v>
      </c>
      <c r="I5095">
        <v>660.59999999999991</v>
      </c>
      <c r="J5095" s="41">
        <v>1.1100000000000002E-2</v>
      </c>
      <c r="K5095" s="42">
        <v>7.3326600000000006</v>
      </c>
      <c r="L5095" s="43">
        <v>0.32999999999999996</v>
      </c>
      <c r="M5095" s="42">
        <v>2.4197777999999999</v>
      </c>
      <c r="N5095">
        <v>2</v>
      </c>
      <c r="O5095" s="43">
        <v>36.4</v>
      </c>
      <c r="P5095" s="42">
        <v>56.4</v>
      </c>
      <c r="Q5095" s="42">
        <v>12</v>
      </c>
      <c r="R5095" s="42">
        <v>7</v>
      </c>
    </row>
    <row r="5096" spans="1:18" x14ac:dyDescent="0.3">
      <c r="A5096" t="s">
        <v>3923</v>
      </c>
      <c r="B5096" s="17">
        <v>45130</v>
      </c>
      <c r="C5096" t="s">
        <v>3917</v>
      </c>
      <c r="D5096" t="s">
        <v>3918</v>
      </c>
      <c r="E5096" t="s">
        <v>3919</v>
      </c>
      <c r="F5096" t="s">
        <v>3920</v>
      </c>
      <c r="G5096" t="s">
        <v>3877</v>
      </c>
      <c r="H5096" t="s">
        <v>3922</v>
      </c>
      <c r="I5096">
        <v>894</v>
      </c>
      <c r="J5096" s="41">
        <v>1.1599999999999999E-2</v>
      </c>
      <c r="K5096" s="42">
        <v>10.3704</v>
      </c>
      <c r="L5096" s="43">
        <v>0.10000000000000002</v>
      </c>
      <c r="M5096" s="42">
        <v>1.0370400000000002</v>
      </c>
      <c r="N5096">
        <v>3</v>
      </c>
      <c r="O5096" s="43">
        <v>26.400000000000002</v>
      </c>
      <c r="P5096" s="42">
        <v>60</v>
      </c>
      <c r="Q5096" s="42">
        <v>34.5</v>
      </c>
      <c r="R5096" s="42">
        <v>6</v>
      </c>
    </row>
    <row r="5097" spans="1:18" x14ac:dyDescent="0.3">
      <c r="A5097" t="s">
        <v>3923</v>
      </c>
      <c r="B5097" s="17">
        <v>45131</v>
      </c>
      <c r="C5097" t="s">
        <v>3917</v>
      </c>
      <c r="D5097" t="s">
        <v>3918</v>
      </c>
      <c r="E5097" t="s">
        <v>3919</v>
      </c>
      <c r="F5097" t="s">
        <v>3920</v>
      </c>
      <c r="G5097" t="s">
        <v>3877</v>
      </c>
      <c r="H5097" t="s">
        <v>3922</v>
      </c>
      <c r="I5097">
        <v>1566.8999999999999</v>
      </c>
      <c r="J5097" s="41">
        <v>7.7999999999999996E-3</v>
      </c>
      <c r="K5097" s="42">
        <v>12.221819999999999</v>
      </c>
      <c r="L5097" s="43">
        <v>0.21</v>
      </c>
      <c r="M5097" s="42">
        <v>2.5665821999999996</v>
      </c>
      <c r="N5097">
        <v>2</v>
      </c>
      <c r="O5097" s="43">
        <v>32</v>
      </c>
      <c r="P5097" s="42">
        <v>48</v>
      </c>
      <c r="Q5097" s="42">
        <v>31.5</v>
      </c>
      <c r="R5097" s="42">
        <v>3</v>
      </c>
    </row>
    <row r="5098" spans="1:18" x14ac:dyDescent="0.3">
      <c r="A5098" t="s">
        <v>3923</v>
      </c>
      <c r="B5098" s="17">
        <v>45132</v>
      </c>
      <c r="C5098" t="s">
        <v>3917</v>
      </c>
      <c r="D5098" t="s">
        <v>3918</v>
      </c>
      <c r="E5098" t="s">
        <v>3919</v>
      </c>
      <c r="F5098" t="s">
        <v>3920</v>
      </c>
      <c r="G5098" t="s">
        <v>3877</v>
      </c>
      <c r="H5098" t="s">
        <v>3922</v>
      </c>
      <c r="I5098">
        <v>1393.7999999999997</v>
      </c>
      <c r="J5098" s="41">
        <v>7.1999999999999998E-3</v>
      </c>
      <c r="K5098" s="42">
        <v>10.035359999999997</v>
      </c>
      <c r="L5098" s="43">
        <v>0.27999999999999997</v>
      </c>
      <c r="M5098" s="42">
        <v>2.809900799999999</v>
      </c>
      <c r="N5098">
        <v>1</v>
      </c>
      <c r="O5098" s="43">
        <v>8.8000000000000007</v>
      </c>
      <c r="P5098" s="42">
        <v>39.6</v>
      </c>
      <c r="Q5098" s="42">
        <v>7.5</v>
      </c>
      <c r="R5098" s="42">
        <v>5</v>
      </c>
    </row>
    <row r="5099" spans="1:18" x14ac:dyDescent="0.3">
      <c r="A5099" t="s">
        <v>3923</v>
      </c>
      <c r="B5099" s="17">
        <v>45133</v>
      </c>
      <c r="C5099" t="s">
        <v>3917</v>
      </c>
      <c r="D5099" t="s">
        <v>3918</v>
      </c>
      <c r="E5099" t="s">
        <v>3919</v>
      </c>
      <c r="F5099" t="s">
        <v>3920</v>
      </c>
      <c r="G5099" t="s">
        <v>3877</v>
      </c>
      <c r="H5099" t="s">
        <v>3922</v>
      </c>
      <c r="I5099">
        <v>916.09999999999991</v>
      </c>
      <c r="J5099" s="41">
        <v>7.1999999999999998E-3</v>
      </c>
      <c r="K5099" s="42">
        <v>6.5959199999999996</v>
      </c>
      <c r="L5099" s="43">
        <v>0.9900000000000001</v>
      </c>
      <c r="M5099" s="42">
        <v>6.5299608000000005</v>
      </c>
      <c r="N5099">
        <v>1</v>
      </c>
      <c r="O5099" s="43">
        <v>22.400000000000002</v>
      </c>
      <c r="P5099" s="42">
        <v>37.199999999999996</v>
      </c>
      <c r="Q5099" s="42">
        <v>30</v>
      </c>
      <c r="R5099" s="42">
        <v>9</v>
      </c>
    </row>
    <row r="5100" spans="1:18" x14ac:dyDescent="0.3">
      <c r="A5100" t="s">
        <v>3923</v>
      </c>
      <c r="B5100" s="17">
        <v>45134</v>
      </c>
      <c r="C5100" t="s">
        <v>3917</v>
      </c>
      <c r="D5100" t="s">
        <v>3918</v>
      </c>
      <c r="E5100" t="s">
        <v>3919</v>
      </c>
      <c r="F5100" t="s">
        <v>3920</v>
      </c>
      <c r="G5100" t="s">
        <v>3877</v>
      </c>
      <c r="H5100" t="s">
        <v>3922</v>
      </c>
      <c r="I5100">
        <v>516</v>
      </c>
      <c r="J5100" s="41">
        <v>7.3000000000000001E-3</v>
      </c>
      <c r="K5100" s="42">
        <v>3.7667999999999999</v>
      </c>
      <c r="L5100" s="43">
        <v>9.9999999999999794E-3</v>
      </c>
      <c r="M5100" s="42">
        <v>3.7667999999999924E-2</v>
      </c>
      <c r="N5100">
        <v>3</v>
      </c>
      <c r="O5100" s="43">
        <v>45.92</v>
      </c>
      <c r="P5100" s="42">
        <v>82.8</v>
      </c>
      <c r="Q5100" s="42">
        <v>36</v>
      </c>
      <c r="R5100" s="42">
        <v>0</v>
      </c>
    </row>
    <row r="5101" spans="1:18" x14ac:dyDescent="0.3">
      <c r="A5101" t="s">
        <v>3923</v>
      </c>
      <c r="B5101" s="17">
        <v>45135</v>
      </c>
      <c r="C5101" t="s">
        <v>3917</v>
      </c>
      <c r="D5101" t="s">
        <v>3918</v>
      </c>
      <c r="E5101" t="s">
        <v>3919</v>
      </c>
      <c r="F5101" t="s">
        <v>3920</v>
      </c>
      <c r="G5101" t="s">
        <v>3877</v>
      </c>
      <c r="H5101" t="s">
        <v>3922</v>
      </c>
      <c r="I5101">
        <v>1556.1999999999998</v>
      </c>
      <c r="J5101" s="41">
        <v>1.0100000000000001E-2</v>
      </c>
      <c r="K5101" s="42">
        <v>15.71762</v>
      </c>
      <c r="L5101" s="43">
        <v>1.1300000000000001</v>
      </c>
      <c r="M5101" s="42">
        <v>17.760910600000003</v>
      </c>
      <c r="N5101">
        <v>1</v>
      </c>
      <c r="O5101" s="43">
        <v>157.35999999999999</v>
      </c>
      <c r="P5101" s="42">
        <v>75.599999999999994</v>
      </c>
      <c r="Q5101" s="42">
        <v>31.5</v>
      </c>
      <c r="R5101" s="42">
        <v>7</v>
      </c>
    </row>
    <row r="5102" spans="1:18" x14ac:dyDescent="0.3">
      <c r="A5102" t="s">
        <v>3923</v>
      </c>
      <c r="B5102" s="17">
        <v>45136</v>
      </c>
      <c r="C5102" t="s">
        <v>3917</v>
      </c>
      <c r="D5102" t="s">
        <v>3918</v>
      </c>
      <c r="E5102" t="s">
        <v>3919</v>
      </c>
      <c r="F5102" t="s">
        <v>3920</v>
      </c>
      <c r="G5102" t="s">
        <v>3877</v>
      </c>
      <c r="H5102" t="s">
        <v>3922</v>
      </c>
      <c r="I5102">
        <v>765.19999999999982</v>
      </c>
      <c r="J5102" s="41">
        <v>7.0000000000000001E-3</v>
      </c>
      <c r="K5102" s="42">
        <v>5.3563999999999989</v>
      </c>
      <c r="L5102" s="43">
        <v>9.9999999999999978E-2</v>
      </c>
      <c r="M5102" s="42">
        <v>0.53563999999999978</v>
      </c>
      <c r="N5102">
        <v>1</v>
      </c>
      <c r="O5102" s="43">
        <v>124.88</v>
      </c>
      <c r="P5102" s="42">
        <v>87.6</v>
      </c>
      <c r="Q5102" s="42">
        <v>46.5</v>
      </c>
      <c r="R5102" s="42">
        <v>6</v>
      </c>
    </row>
    <row r="5103" spans="1:18" x14ac:dyDescent="0.3">
      <c r="A5103" t="s">
        <v>3923</v>
      </c>
      <c r="B5103" s="17">
        <v>45137</v>
      </c>
      <c r="C5103" t="s">
        <v>3917</v>
      </c>
      <c r="D5103" t="s">
        <v>3918</v>
      </c>
      <c r="E5103" t="s">
        <v>3919</v>
      </c>
      <c r="F5103" t="s">
        <v>3920</v>
      </c>
      <c r="G5103" t="s">
        <v>3877</v>
      </c>
      <c r="H5103" t="s">
        <v>3922</v>
      </c>
      <c r="I5103">
        <v>949.8</v>
      </c>
      <c r="J5103" s="41">
        <v>1.1200000000000002E-2</v>
      </c>
      <c r="K5103" s="42">
        <v>10.637760000000002</v>
      </c>
      <c r="L5103" s="43">
        <v>0.15999999999999998</v>
      </c>
      <c r="M5103" s="42">
        <v>1.7020416</v>
      </c>
      <c r="N5103">
        <v>3</v>
      </c>
      <c r="O5103" s="43">
        <v>271.04000000000002</v>
      </c>
      <c r="P5103" s="42">
        <v>58.8</v>
      </c>
      <c r="Q5103" s="42">
        <v>15</v>
      </c>
      <c r="R5103" s="42">
        <v>2</v>
      </c>
    </row>
    <row r="5104" spans="1:18" x14ac:dyDescent="0.3">
      <c r="A5104" t="s">
        <v>3923</v>
      </c>
      <c r="B5104" s="17">
        <v>45138</v>
      </c>
      <c r="C5104" t="s">
        <v>3917</v>
      </c>
      <c r="D5104" t="s">
        <v>3918</v>
      </c>
      <c r="E5104" t="s">
        <v>3919</v>
      </c>
      <c r="F5104" t="s">
        <v>3920</v>
      </c>
      <c r="G5104" t="s">
        <v>3877</v>
      </c>
      <c r="H5104" t="s">
        <v>3922</v>
      </c>
      <c r="I5104">
        <v>1087.8999999999999</v>
      </c>
      <c r="J5104" s="41">
        <v>7.9000000000000008E-3</v>
      </c>
      <c r="K5104" s="42">
        <v>8.5944099999999999</v>
      </c>
      <c r="L5104" s="43">
        <v>0.8</v>
      </c>
      <c r="M5104" s="42">
        <v>6.8755280000000001</v>
      </c>
      <c r="N5104">
        <v>1</v>
      </c>
      <c r="O5104" s="43">
        <v>153.44</v>
      </c>
      <c r="P5104" s="42">
        <v>36</v>
      </c>
      <c r="Q5104" s="42">
        <v>24</v>
      </c>
      <c r="R5104" s="42">
        <v>4</v>
      </c>
    </row>
    <row r="5105" spans="1:18" x14ac:dyDescent="0.3">
      <c r="A5105" t="s">
        <v>3923</v>
      </c>
      <c r="B5105" s="17">
        <v>45139</v>
      </c>
      <c r="C5105" t="s">
        <v>3917</v>
      </c>
      <c r="D5105" t="s">
        <v>3918</v>
      </c>
      <c r="E5105" t="s">
        <v>3919</v>
      </c>
      <c r="F5105" t="s">
        <v>3920</v>
      </c>
      <c r="G5105" t="s">
        <v>3877</v>
      </c>
      <c r="H5105" t="s">
        <v>3922</v>
      </c>
      <c r="I5105">
        <v>838.89999999999986</v>
      </c>
      <c r="J5105" s="41">
        <v>1.1100000000000002E-2</v>
      </c>
      <c r="K5105" s="42">
        <v>9.3117900000000002</v>
      </c>
      <c r="L5105" s="43">
        <v>1.3599999999999999</v>
      </c>
      <c r="M5105" s="42">
        <v>12.664034399999998</v>
      </c>
      <c r="N5105">
        <v>2</v>
      </c>
      <c r="O5105" s="43">
        <v>66.08</v>
      </c>
      <c r="P5105" s="42">
        <v>62.4</v>
      </c>
      <c r="Q5105" s="42">
        <v>31.5</v>
      </c>
      <c r="R5105" s="42">
        <v>6</v>
      </c>
    </row>
    <row r="5106" spans="1:18" x14ac:dyDescent="0.3">
      <c r="A5106" t="s">
        <v>3923</v>
      </c>
      <c r="B5106" s="17">
        <v>45140</v>
      </c>
      <c r="C5106" t="s">
        <v>3917</v>
      </c>
      <c r="D5106" t="s">
        <v>3918</v>
      </c>
      <c r="E5106" t="s">
        <v>3919</v>
      </c>
      <c r="F5106" t="s">
        <v>3920</v>
      </c>
      <c r="G5106" t="s">
        <v>3877</v>
      </c>
      <c r="H5106" t="s">
        <v>3922</v>
      </c>
      <c r="I5106">
        <v>1506.6999999999998</v>
      </c>
      <c r="J5106" s="41">
        <v>9.4000000000000021E-3</v>
      </c>
      <c r="K5106" s="42">
        <v>14.162980000000001</v>
      </c>
      <c r="L5106" s="43">
        <v>1.19</v>
      </c>
      <c r="M5106" s="42">
        <v>16.853946199999999</v>
      </c>
      <c r="N5106">
        <v>2</v>
      </c>
      <c r="O5106" s="43">
        <v>87.92</v>
      </c>
      <c r="P5106" s="42">
        <v>37.199999999999996</v>
      </c>
      <c r="Q5106" s="42">
        <v>45</v>
      </c>
      <c r="R5106" s="42">
        <v>7</v>
      </c>
    </row>
    <row r="5107" spans="1:18" x14ac:dyDescent="0.3">
      <c r="A5107" t="s">
        <v>3923</v>
      </c>
      <c r="B5107" s="17">
        <v>45141</v>
      </c>
      <c r="C5107" t="s">
        <v>3917</v>
      </c>
      <c r="D5107" t="s">
        <v>3918</v>
      </c>
      <c r="E5107" t="s">
        <v>3919</v>
      </c>
      <c r="F5107" t="s">
        <v>3920</v>
      </c>
      <c r="G5107" t="s">
        <v>3877</v>
      </c>
      <c r="H5107" t="s">
        <v>3922</v>
      </c>
      <c r="I5107">
        <v>670</v>
      </c>
      <c r="J5107" s="41">
        <v>7.6999999999999994E-3</v>
      </c>
      <c r="K5107" s="42">
        <v>5.1589999999999998</v>
      </c>
      <c r="L5107" s="43">
        <v>1.0799999999999998</v>
      </c>
      <c r="M5107" s="42">
        <v>5.5717199999999991</v>
      </c>
      <c r="N5107">
        <v>2</v>
      </c>
      <c r="O5107" s="43">
        <v>288.95999999999998</v>
      </c>
      <c r="P5107" s="42">
        <v>60</v>
      </c>
      <c r="Q5107" s="42">
        <v>31.5</v>
      </c>
      <c r="R5107" s="42">
        <v>8</v>
      </c>
    </row>
    <row r="5108" spans="1:18" x14ac:dyDescent="0.3">
      <c r="A5108" t="s">
        <v>3923</v>
      </c>
      <c r="B5108" s="17">
        <v>45142</v>
      </c>
      <c r="C5108" t="s">
        <v>3917</v>
      </c>
      <c r="D5108" t="s">
        <v>3918</v>
      </c>
      <c r="E5108" t="s">
        <v>3919</v>
      </c>
      <c r="F5108" t="s">
        <v>3920</v>
      </c>
      <c r="G5108" t="s">
        <v>3877</v>
      </c>
      <c r="H5108" t="s">
        <v>3922</v>
      </c>
      <c r="I5108">
        <v>1237.5999999999999</v>
      </c>
      <c r="J5108" s="41">
        <v>1.03E-2</v>
      </c>
      <c r="K5108" s="42">
        <v>12.74728</v>
      </c>
      <c r="L5108" s="43">
        <v>0.94999999999999984</v>
      </c>
      <c r="M5108" s="42">
        <v>12.109915999999998</v>
      </c>
      <c r="N5108">
        <v>5</v>
      </c>
      <c r="O5108" s="43">
        <v>43.68</v>
      </c>
      <c r="P5108" s="42">
        <v>45.6</v>
      </c>
      <c r="Q5108" s="42">
        <v>37.5</v>
      </c>
      <c r="R5108" s="42">
        <v>7</v>
      </c>
    </row>
    <row r="5109" spans="1:18" x14ac:dyDescent="0.3">
      <c r="A5109" t="s">
        <v>3923</v>
      </c>
      <c r="B5109" s="17">
        <v>45143</v>
      </c>
      <c r="C5109" t="s">
        <v>3917</v>
      </c>
      <c r="D5109" t="s">
        <v>3918</v>
      </c>
      <c r="E5109" t="s">
        <v>3919</v>
      </c>
      <c r="F5109" t="s">
        <v>3920</v>
      </c>
      <c r="G5109" t="s">
        <v>3877</v>
      </c>
      <c r="H5109" t="s">
        <v>3922</v>
      </c>
      <c r="I5109">
        <v>1060.1999999999998</v>
      </c>
      <c r="J5109" s="41">
        <v>1.1000000000000003E-2</v>
      </c>
      <c r="K5109" s="42">
        <v>11.6622</v>
      </c>
      <c r="L5109" s="43">
        <v>0.71</v>
      </c>
      <c r="M5109" s="42">
        <v>8.2801620000000007</v>
      </c>
      <c r="N5109">
        <v>2</v>
      </c>
      <c r="O5109" s="43">
        <v>38.400000000000006</v>
      </c>
      <c r="P5109" s="42">
        <v>73.2</v>
      </c>
      <c r="Q5109" s="42">
        <v>4.5</v>
      </c>
      <c r="R5109" s="42">
        <v>4</v>
      </c>
    </row>
    <row r="5110" spans="1:18" x14ac:dyDescent="0.3">
      <c r="A5110" t="s">
        <v>3923</v>
      </c>
      <c r="B5110" s="17">
        <v>45144</v>
      </c>
      <c r="C5110" t="s">
        <v>3917</v>
      </c>
      <c r="D5110" t="s">
        <v>3918</v>
      </c>
      <c r="E5110" t="s">
        <v>3919</v>
      </c>
      <c r="F5110" t="s">
        <v>3920</v>
      </c>
      <c r="G5110" t="s">
        <v>3877</v>
      </c>
      <c r="H5110" t="s">
        <v>3922</v>
      </c>
      <c r="I5110">
        <v>751.69999999999982</v>
      </c>
      <c r="J5110" s="41">
        <v>9.7000000000000003E-3</v>
      </c>
      <c r="K5110" s="42">
        <v>7.2914899999999987</v>
      </c>
      <c r="L5110" s="43">
        <v>0.38</v>
      </c>
      <c r="M5110" s="42">
        <v>2.7707661999999997</v>
      </c>
      <c r="N5110">
        <v>1</v>
      </c>
      <c r="O5110" s="43">
        <v>208.88000000000002</v>
      </c>
      <c r="P5110" s="42">
        <v>64.8</v>
      </c>
      <c r="Q5110" s="42">
        <v>39</v>
      </c>
      <c r="R5110" s="42">
        <v>3</v>
      </c>
    </row>
    <row r="5111" spans="1:18" x14ac:dyDescent="0.3">
      <c r="A5111" t="s">
        <v>3923</v>
      </c>
      <c r="B5111" s="17">
        <v>45145</v>
      </c>
      <c r="C5111" t="s">
        <v>3917</v>
      </c>
      <c r="D5111" t="s">
        <v>3918</v>
      </c>
      <c r="E5111" t="s">
        <v>3919</v>
      </c>
      <c r="F5111" t="s">
        <v>3920</v>
      </c>
      <c r="G5111" t="s">
        <v>3877</v>
      </c>
      <c r="H5111" t="s">
        <v>3922</v>
      </c>
      <c r="I5111">
        <v>1161</v>
      </c>
      <c r="J5111" s="41">
        <v>1.1000000000000003E-2</v>
      </c>
      <c r="K5111" s="42">
        <v>12.771000000000003</v>
      </c>
      <c r="L5111" s="43">
        <v>0.33</v>
      </c>
      <c r="M5111" s="42">
        <v>4.214430000000001</v>
      </c>
      <c r="N5111">
        <v>3</v>
      </c>
      <c r="O5111" s="43">
        <v>59.360000000000007</v>
      </c>
      <c r="P5111" s="42">
        <v>69.599999999999994</v>
      </c>
      <c r="Q5111" s="42">
        <v>10.5</v>
      </c>
      <c r="R5111" s="42">
        <v>6</v>
      </c>
    </row>
    <row r="5112" spans="1:18" x14ac:dyDescent="0.3">
      <c r="A5112" t="s">
        <v>3923</v>
      </c>
      <c r="B5112" s="17">
        <v>45146</v>
      </c>
      <c r="C5112" t="s">
        <v>3917</v>
      </c>
      <c r="D5112" t="s">
        <v>3918</v>
      </c>
      <c r="E5112" t="s">
        <v>3919</v>
      </c>
      <c r="F5112" t="s">
        <v>3920</v>
      </c>
      <c r="G5112" t="s">
        <v>3877</v>
      </c>
      <c r="H5112" t="s">
        <v>3922</v>
      </c>
      <c r="I5112">
        <v>1081.5999999999999</v>
      </c>
      <c r="J5112" s="41">
        <v>8.0000000000000002E-3</v>
      </c>
      <c r="K5112" s="42">
        <v>8.6527999999999992</v>
      </c>
      <c r="L5112" s="43">
        <v>0.94000000000000006</v>
      </c>
      <c r="M5112" s="42">
        <v>8.1336320000000004</v>
      </c>
      <c r="N5112">
        <v>2</v>
      </c>
      <c r="O5112" s="43">
        <v>56.56</v>
      </c>
      <c r="P5112" s="42">
        <v>76.8</v>
      </c>
      <c r="Q5112" s="42">
        <v>33</v>
      </c>
      <c r="R5112" s="42">
        <v>8</v>
      </c>
    </row>
    <row r="5113" spans="1:18" x14ac:dyDescent="0.3">
      <c r="A5113" t="s">
        <v>3923</v>
      </c>
      <c r="B5113" s="17">
        <v>45147</v>
      </c>
      <c r="C5113" t="s">
        <v>3917</v>
      </c>
      <c r="D5113" t="s">
        <v>3918</v>
      </c>
      <c r="E5113" t="s">
        <v>3919</v>
      </c>
      <c r="F5113" t="s">
        <v>3920</v>
      </c>
      <c r="G5113" t="s">
        <v>3877</v>
      </c>
      <c r="H5113" t="s">
        <v>3922</v>
      </c>
      <c r="I5113">
        <v>1663.3</v>
      </c>
      <c r="J5113" s="41">
        <v>7.6000000000000009E-3</v>
      </c>
      <c r="K5113" s="42">
        <v>12.641080000000001</v>
      </c>
      <c r="L5113" s="43">
        <v>0.4900000000000001</v>
      </c>
      <c r="M5113" s="42">
        <v>6.1941292000000017</v>
      </c>
      <c r="N5113">
        <v>2</v>
      </c>
      <c r="O5113" s="43">
        <v>109.76</v>
      </c>
      <c r="P5113" s="42">
        <v>62.4</v>
      </c>
      <c r="Q5113" s="42">
        <v>45</v>
      </c>
      <c r="R5113" s="42">
        <v>9</v>
      </c>
    </row>
    <row r="5114" spans="1:18" x14ac:dyDescent="0.3">
      <c r="A5114" t="s">
        <v>3923</v>
      </c>
      <c r="B5114" s="17">
        <v>45148</v>
      </c>
      <c r="C5114" t="s">
        <v>3917</v>
      </c>
      <c r="D5114" t="s">
        <v>3918</v>
      </c>
      <c r="E5114" t="s">
        <v>3919</v>
      </c>
      <c r="F5114" t="s">
        <v>3920</v>
      </c>
      <c r="G5114" t="s">
        <v>3877</v>
      </c>
      <c r="H5114" t="s">
        <v>3922</v>
      </c>
      <c r="I5114">
        <v>1491.1999999999998</v>
      </c>
      <c r="J5114" s="41">
        <v>1.1599999999999999E-2</v>
      </c>
      <c r="K5114" s="42">
        <v>17.297919999999998</v>
      </c>
      <c r="L5114" s="43">
        <v>1.0900000000000001</v>
      </c>
      <c r="M5114" s="42">
        <v>18.854732799999997</v>
      </c>
      <c r="N5114">
        <v>1</v>
      </c>
      <c r="O5114" s="43">
        <v>8</v>
      </c>
      <c r="P5114" s="42">
        <v>80.399999999999991</v>
      </c>
      <c r="Q5114" s="42">
        <v>37.5</v>
      </c>
      <c r="R5114" s="42">
        <v>1</v>
      </c>
    </row>
    <row r="5115" spans="1:18" x14ac:dyDescent="0.3">
      <c r="A5115" t="s">
        <v>3923</v>
      </c>
      <c r="B5115" s="17">
        <v>45149</v>
      </c>
      <c r="C5115" t="s">
        <v>3917</v>
      </c>
      <c r="D5115" t="s">
        <v>3918</v>
      </c>
      <c r="E5115" t="s">
        <v>3919</v>
      </c>
      <c r="F5115" t="s">
        <v>3920</v>
      </c>
      <c r="G5115" t="s">
        <v>3877</v>
      </c>
      <c r="H5115" t="s">
        <v>3922</v>
      </c>
      <c r="I5115">
        <v>1056.6999999999998</v>
      </c>
      <c r="J5115" s="41">
        <v>7.1999999999999998E-3</v>
      </c>
      <c r="K5115" s="42">
        <v>7.6082399999999986</v>
      </c>
      <c r="L5115" s="43">
        <v>6.9999999999999979E-2</v>
      </c>
      <c r="M5115" s="42">
        <v>0.53257679999999974</v>
      </c>
      <c r="N5115">
        <v>1</v>
      </c>
      <c r="O5115" s="43">
        <v>27.200000000000003</v>
      </c>
      <c r="P5115" s="42">
        <v>87.6</v>
      </c>
      <c r="Q5115" s="42">
        <v>36</v>
      </c>
      <c r="R5115" s="42">
        <v>6</v>
      </c>
    </row>
    <row r="5116" spans="1:18" x14ac:dyDescent="0.3">
      <c r="A5116" t="s">
        <v>3923</v>
      </c>
      <c r="B5116" s="17">
        <v>45150</v>
      </c>
      <c r="C5116" t="s">
        <v>3917</v>
      </c>
      <c r="D5116" t="s">
        <v>3918</v>
      </c>
      <c r="E5116" t="s">
        <v>3919</v>
      </c>
      <c r="F5116" t="s">
        <v>3920</v>
      </c>
      <c r="G5116" t="s">
        <v>3877</v>
      </c>
      <c r="H5116" t="s">
        <v>3922</v>
      </c>
      <c r="I5116">
        <v>1060.3999999999999</v>
      </c>
      <c r="J5116" s="41">
        <v>1.0200000000000001E-2</v>
      </c>
      <c r="K5116" s="42">
        <v>10.816079999999999</v>
      </c>
      <c r="L5116" s="43">
        <v>0.57999999999999996</v>
      </c>
      <c r="M5116" s="42">
        <v>6.2733263999999993</v>
      </c>
      <c r="N5116">
        <v>2</v>
      </c>
      <c r="O5116" s="43">
        <v>76.72</v>
      </c>
      <c r="P5116" s="42">
        <v>68.399999999999991</v>
      </c>
      <c r="Q5116" s="42">
        <v>28.5</v>
      </c>
      <c r="R5116" s="42">
        <v>11</v>
      </c>
    </row>
    <row r="5117" spans="1:18" x14ac:dyDescent="0.3">
      <c r="A5117" t="s">
        <v>3923</v>
      </c>
      <c r="B5117" s="17">
        <v>45151</v>
      </c>
      <c r="C5117" t="s">
        <v>3917</v>
      </c>
      <c r="D5117" t="s">
        <v>3918</v>
      </c>
      <c r="E5117" t="s">
        <v>3919</v>
      </c>
      <c r="F5117" t="s">
        <v>3920</v>
      </c>
      <c r="G5117" t="s">
        <v>3877</v>
      </c>
      <c r="H5117" t="s">
        <v>3922</v>
      </c>
      <c r="I5117">
        <v>1401.3</v>
      </c>
      <c r="J5117" s="41">
        <v>1.0200000000000001E-2</v>
      </c>
      <c r="K5117" s="42">
        <v>14.29326</v>
      </c>
      <c r="L5117" s="43">
        <v>0.35</v>
      </c>
      <c r="M5117" s="42">
        <v>5.0026409999999997</v>
      </c>
      <c r="N5117">
        <v>4</v>
      </c>
      <c r="O5117" s="43">
        <v>14.4</v>
      </c>
      <c r="P5117" s="42">
        <v>44.4</v>
      </c>
      <c r="Q5117" s="42">
        <v>46.5</v>
      </c>
      <c r="R5117" s="42">
        <v>5</v>
      </c>
    </row>
    <row r="5118" spans="1:18" x14ac:dyDescent="0.3">
      <c r="A5118" t="s">
        <v>3923</v>
      </c>
      <c r="B5118" s="17">
        <v>45152</v>
      </c>
      <c r="C5118" t="s">
        <v>3917</v>
      </c>
      <c r="D5118" t="s">
        <v>3918</v>
      </c>
      <c r="E5118" t="s">
        <v>3919</v>
      </c>
      <c r="F5118" t="s">
        <v>3920</v>
      </c>
      <c r="G5118" t="s">
        <v>3877</v>
      </c>
      <c r="H5118" t="s">
        <v>3922</v>
      </c>
      <c r="I5118">
        <v>1134.3</v>
      </c>
      <c r="J5118" s="41">
        <v>1.1200000000000002E-2</v>
      </c>
      <c r="K5118" s="42">
        <v>12.704160000000002</v>
      </c>
      <c r="L5118" s="43">
        <v>0.85000000000000009</v>
      </c>
      <c r="M5118" s="42">
        <v>10.798536000000002</v>
      </c>
      <c r="N5118">
        <v>0</v>
      </c>
      <c r="O5118" s="43">
        <v>44</v>
      </c>
      <c r="P5118" s="42">
        <v>75.599999999999994</v>
      </c>
      <c r="Q5118" s="42">
        <v>28.5</v>
      </c>
      <c r="R5118" s="42">
        <v>4</v>
      </c>
    </row>
    <row r="5119" spans="1:18" x14ac:dyDescent="0.3">
      <c r="A5119" t="s">
        <v>3923</v>
      </c>
      <c r="B5119" s="17">
        <v>45153</v>
      </c>
      <c r="C5119" t="s">
        <v>3917</v>
      </c>
      <c r="D5119" t="s">
        <v>3918</v>
      </c>
      <c r="E5119" t="s">
        <v>3919</v>
      </c>
      <c r="F5119" t="s">
        <v>3920</v>
      </c>
      <c r="G5119" t="s">
        <v>3877</v>
      </c>
      <c r="H5119" t="s">
        <v>3922</v>
      </c>
      <c r="I5119">
        <v>745.5</v>
      </c>
      <c r="J5119" s="41">
        <v>8.6E-3</v>
      </c>
      <c r="K5119" s="42">
        <v>6.4112999999999998</v>
      </c>
      <c r="L5119" s="43">
        <v>0.39</v>
      </c>
      <c r="M5119" s="42">
        <v>2.500407</v>
      </c>
      <c r="N5119">
        <v>3</v>
      </c>
      <c r="O5119" s="43">
        <v>138.88</v>
      </c>
      <c r="P5119" s="42">
        <v>55.199999999999996</v>
      </c>
      <c r="Q5119" s="42">
        <v>42</v>
      </c>
      <c r="R5119" s="42">
        <v>5</v>
      </c>
    </row>
    <row r="5120" spans="1:18" x14ac:dyDescent="0.3">
      <c r="A5120" t="s">
        <v>3923</v>
      </c>
      <c r="B5120" s="17">
        <v>45154</v>
      </c>
      <c r="C5120" t="s">
        <v>3917</v>
      </c>
      <c r="D5120" t="s">
        <v>3918</v>
      </c>
      <c r="E5120" t="s">
        <v>3919</v>
      </c>
      <c r="F5120" t="s">
        <v>3920</v>
      </c>
      <c r="G5120" t="s">
        <v>3877</v>
      </c>
      <c r="H5120" t="s">
        <v>3922</v>
      </c>
      <c r="I5120">
        <v>1087.5</v>
      </c>
      <c r="J5120" s="41">
        <v>7.7999999999999996E-3</v>
      </c>
      <c r="K5120" s="42">
        <v>8.4824999999999999</v>
      </c>
      <c r="L5120" s="43">
        <v>0.64999999999999991</v>
      </c>
      <c r="M5120" s="42">
        <v>5.5136249999999993</v>
      </c>
      <c r="N5120">
        <v>2</v>
      </c>
      <c r="O5120" s="43">
        <v>178.07999999999998</v>
      </c>
      <c r="P5120" s="42">
        <v>81.599999999999994</v>
      </c>
      <c r="Q5120" s="42">
        <v>12</v>
      </c>
      <c r="R5120" s="42">
        <v>2</v>
      </c>
    </row>
    <row r="5121" spans="1:18" x14ac:dyDescent="0.3">
      <c r="A5121" t="s">
        <v>3923</v>
      </c>
      <c r="B5121" s="17">
        <v>45155</v>
      </c>
      <c r="C5121" t="s">
        <v>3917</v>
      </c>
      <c r="D5121" t="s">
        <v>3918</v>
      </c>
      <c r="E5121" t="s">
        <v>3919</v>
      </c>
      <c r="F5121" t="s">
        <v>3920</v>
      </c>
      <c r="G5121" t="s">
        <v>3877</v>
      </c>
      <c r="H5121" t="s">
        <v>3922</v>
      </c>
      <c r="I5121">
        <v>963.59999999999991</v>
      </c>
      <c r="J5121" s="41">
        <v>8.3000000000000001E-3</v>
      </c>
      <c r="K5121" s="42">
        <v>7.9978799999999994</v>
      </c>
      <c r="L5121" s="43">
        <v>0.45000000000000007</v>
      </c>
      <c r="M5121" s="42">
        <v>3.5990460000000004</v>
      </c>
      <c r="N5121">
        <v>1</v>
      </c>
      <c r="O5121" s="43">
        <v>216.16</v>
      </c>
      <c r="P5121" s="42">
        <v>45.6</v>
      </c>
      <c r="Q5121" s="42">
        <v>21</v>
      </c>
      <c r="R5121" s="42">
        <v>6</v>
      </c>
    </row>
    <row r="5122" spans="1:18" x14ac:dyDescent="0.3">
      <c r="A5122" t="s">
        <v>3923</v>
      </c>
      <c r="B5122" s="17">
        <v>45156</v>
      </c>
      <c r="C5122" t="s">
        <v>3917</v>
      </c>
      <c r="D5122" t="s">
        <v>3918</v>
      </c>
      <c r="E5122" t="s">
        <v>3919</v>
      </c>
      <c r="F5122" t="s">
        <v>3920</v>
      </c>
      <c r="G5122" t="s">
        <v>3877</v>
      </c>
      <c r="H5122" t="s">
        <v>3922</v>
      </c>
      <c r="I5122">
        <v>910.5</v>
      </c>
      <c r="J5122" s="41">
        <v>7.0000000000000001E-3</v>
      </c>
      <c r="K5122" s="42">
        <v>6.3734999999999999</v>
      </c>
      <c r="L5122" s="43">
        <v>0.32</v>
      </c>
      <c r="M5122" s="42">
        <v>2.03952</v>
      </c>
      <c r="N5122">
        <v>3</v>
      </c>
      <c r="O5122" s="43">
        <v>47.2</v>
      </c>
      <c r="P5122" s="42">
        <v>36</v>
      </c>
      <c r="Q5122" s="42">
        <v>24</v>
      </c>
      <c r="R5122" s="42">
        <v>1</v>
      </c>
    </row>
    <row r="5123" spans="1:18" x14ac:dyDescent="0.3">
      <c r="A5123" t="s">
        <v>3923</v>
      </c>
      <c r="B5123" s="17">
        <v>45157</v>
      </c>
      <c r="C5123" t="s">
        <v>3917</v>
      </c>
      <c r="D5123" t="s">
        <v>3918</v>
      </c>
      <c r="E5123" t="s">
        <v>3919</v>
      </c>
      <c r="F5123" t="s">
        <v>3920</v>
      </c>
      <c r="G5123" t="s">
        <v>3877</v>
      </c>
      <c r="H5123" t="s">
        <v>3922</v>
      </c>
      <c r="I5123">
        <v>685.5</v>
      </c>
      <c r="J5123" s="41">
        <v>1.0600000000000002E-2</v>
      </c>
      <c r="K5123" s="42">
        <v>7.2663000000000011</v>
      </c>
      <c r="L5123" s="43">
        <v>0.85000000000000009</v>
      </c>
      <c r="M5123" s="42">
        <v>6.1763550000000018</v>
      </c>
      <c r="N5123">
        <v>1</v>
      </c>
      <c r="O5123" s="43">
        <v>82.320000000000007</v>
      </c>
      <c r="P5123" s="42">
        <v>51.6</v>
      </c>
      <c r="Q5123" s="42">
        <v>4.5</v>
      </c>
      <c r="R5123" s="42">
        <v>11</v>
      </c>
    </row>
    <row r="5124" spans="1:18" x14ac:dyDescent="0.3">
      <c r="A5124" t="s">
        <v>3923</v>
      </c>
      <c r="B5124" s="17">
        <v>45158</v>
      </c>
      <c r="C5124" t="s">
        <v>3917</v>
      </c>
      <c r="D5124" t="s">
        <v>3918</v>
      </c>
      <c r="E5124" t="s">
        <v>3919</v>
      </c>
      <c r="F5124" t="s">
        <v>3920</v>
      </c>
      <c r="G5124" t="s">
        <v>3877</v>
      </c>
      <c r="H5124" t="s">
        <v>3922</v>
      </c>
      <c r="I5124">
        <v>1067.6999999999998</v>
      </c>
      <c r="J5124" s="41">
        <v>1.1599999999999999E-2</v>
      </c>
      <c r="K5124" s="42">
        <v>12.385319999999997</v>
      </c>
      <c r="L5124" s="43">
        <v>1.07</v>
      </c>
      <c r="M5124" s="42">
        <v>13.252292399999996</v>
      </c>
      <c r="N5124">
        <v>1</v>
      </c>
      <c r="O5124" s="43">
        <v>43.68</v>
      </c>
      <c r="P5124" s="42">
        <v>58.8</v>
      </c>
      <c r="Q5124" s="42">
        <v>13.5</v>
      </c>
      <c r="R5124" s="42">
        <v>5</v>
      </c>
    </row>
    <row r="5125" spans="1:18" x14ac:dyDescent="0.3">
      <c r="A5125" t="s">
        <v>3923</v>
      </c>
      <c r="B5125" s="17">
        <v>45159</v>
      </c>
      <c r="C5125" t="s">
        <v>3917</v>
      </c>
      <c r="D5125" t="s">
        <v>3918</v>
      </c>
      <c r="E5125" t="s">
        <v>3919</v>
      </c>
      <c r="F5125" t="s">
        <v>3920</v>
      </c>
      <c r="G5125" t="s">
        <v>3877</v>
      </c>
      <c r="H5125" t="s">
        <v>3922</v>
      </c>
      <c r="I5125">
        <v>1182.5</v>
      </c>
      <c r="J5125" s="41">
        <v>7.4000000000000003E-3</v>
      </c>
      <c r="K5125" s="42">
        <v>8.7505000000000006</v>
      </c>
      <c r="L5125" s="43">
        <v>0.95</v>
      </c>
      <c r="M5125" s="42">
        <v>8.3129749999999998</v>
      </c>
      <c r="N5125">
        <v>4</v>
      </c>
      <c r="O5125" s="43">
        <v>65.52</v>
      </c>
      <c r="P5125" s="42">
        <v>87.6</v>
      </c>
      <c r="Q5125" s="42">
        <v>1.5</v>
      </c>
      <c r="R5125" s="42">
        <v>5</v>
      </c>
    </row>
    <row r="5126" spans="1:18" x14ac:dyDescent="0.3">
      <c r="A5126" t="s">
        <v>3923</v>
      </c>
      <c r="B5126" s="17">
        <v>45160</v>
      </c>
      <c r="C5126" t="s">
        <v>3917</v>
      </c>
      <c r="D5126" t="s">
        <v>3918</v>
      </c>
      <c r="E5126" t="s">
        <v>3919</v>
      </c>
      <c r="F5126" t="s">
        <v>3920</v>
      </c>
      <c r="G5126" t="s">
        <v>3877</v>
      </c>
      <c r="H5126" t="s">
        <v>3922</v>
      </c>
      <c r="I5126">
        <v>695.09999999999991</v>
      </c>
      <c r="J5126" s="41">
        <v>7.0000000000000001E-3</v>
      </c>
      <c r="K5126" s="42">
        <v>4.8656999999999995</v>
      </c>
      <c r="L5126" s="43">
        <v>0.70000000000000007</v>
      </c>
      <c r="M5126" s="42">
        <v>3.4059900000000001</v>
      </c>
      <c r="N5126">
        <v>3</v>
      </c>
      <c r="O5126" s="43">
        <v>138.88</v>
      </c>
      <c r="P5126" s="42">
        <v>87.6</v>
      </c>
      <c r="Q5126" s="42">
        <v>15</v>
      </c>
      <c r="R5126" s="42">
        <v>3</v>
      </c>
    </row>
    <row r="5127" spans="1:18" x14ac:dyDescent="0.3">
      <c r="A5127" t="s">
        <v>3923</v>
      </c>
      <c r="B5127" s="17">
        <v>45161</v>
      </c>
      <c r="C5127" t="s">
        <v>3917</v>
      </c>
      <c r="D5127" t="s">
        <v>3918</v>
      </c>
      <c r="E5127" t="s">
        <v>3919</v>
      </c>
      <c r="F5127" t="s">
        <v>3920</v>
      </c>
      <c r="G5127" t="s">
        <v>3877</v>
      </c>
      <c r="H5127" t="s">
        <v>3922</v>
      </c>
      <c r="I5127">
        <v>937.5</v>
      </c>
      <c r="J5127" s="41">
        <v>9.0000000000000011E-3</v>
      </c>
      <c r="K5127" s="42">
        <v>8.4375000000000018</v>
      </c>
      <c r="L5127" s="43">
        <v>0.88</v>
      </c>
      <c r="M5127" s="42">
        <v>7.4250000000000016</v>
      </c>
      <c r="N5127">
        <v>1</v>
      </c>
      <c r="O5127" s="43">
        <v>66.08</v>
      </c>
      <c r="P5127" s="42">
        <v>39.6</v>
      </c>
      <c r="Q5127" s="42">
        <v>24</v>
      </c>
      <c r="R5127" s="42">
        <v>7</v>
      </c>
    </row>
    <row r="5128" spans="1:18" x14ac:dyDescent="0.3">
      <c r="A5128" t="s">
        <v>3923</v>
      </c>
      <c r="B5128" s="17">
        <v>45162</v>
      </c>
      <c r="C5128" t="s">
        <v>3917</v>
      </c>
      <c r="D5128" t="s">
        <v>3918</v>
      </c>
      <c r="E5128" t="s">
        <v>3919</v>
      </c>
      <c r="F5128" t="s">
        <v>3920</v>
      </c>
      <c r="G5128" t="s">
        <v>3877</v>
      </c>
      <c r="H5128" t="s">
        <v>3922</v>
      </c>
      <c r="I5128">
        <v>877</v>
      </c>
      <c r="J5128" s="41">
        <v>8.5000000000000006E-3</v>
      </c>
      <c r="K5128" s="42">
        <v>7.4545000000000003</v>
      </c>
      <c r="L5128" s="43">
        <v>0.37000000000000005</v>
      </c>
      <c r="M5128" s="42">
        <v>2.7581650000000004</v>
      </c>
      <c r="N5128">
        <v>4</v>
      </c>
      <c r="O5128" s="43">
        <v>37.6</v>
      </c>
      <c r="P5128" s="42">
        <v>45.6</v>
      </c>
      <c r="Q5128" s="42">
        <v>42</v>
      </c>
      <c r="R5128" s="42">
        <v>4</v>
      </c>
    </row>
    <row r="5129" spans="1:18" x14ac:dyDescent="0.3">
      <c r="A5129" t="s">
        <v>3923</v>
      </c>
      <c r="B5129" s="17">
        <v>45163</v>
      </c>
      <c r="C5129" t="s">
        <v>3917</v>
      </c>
      <c r="D5129" t="s">
        <v>3918</v>
      </c>
      <c r="E5129" t="s">
        <v>3919</v>
      </c>
      <c r="F5129" t="s">
        <v>3920</v>
      </c>
      <c r="G5129" t="s">
        <v>3877</v>
      </c>
      <c r="H5129" t="s">
        <v>3922</v>
      </c>
      <c r="I5129">
        <v>758.09999999999991</v>
      </c>
      <c r="J5129" s="41">
        <v>7.6999999999999994E-3</v>
      </c>
      <c r="K5129" s="42">
        <v>5.8373699999999991</v>
      </c>
      <c r="L5129" s="43">
        <v>1.0000000000000002</v>
      </c>
      <c r="M5129" s="42">
        <v>5.8373699999999999</v>
      </c>
      <c r="N5129">
        <v>1</v>
      </c>
      <c r="O5129" s="43">
        <v>24</v>
      </c>
      <c r="P5129" s="42">
        <v>43.199999999999996</v>
      </c>
      <c r="Q5129" s="42">
        <v>9</v>
      </c>
      <c r="R5129" s="42">
        <v>1</v>
      </c>
    </row>
    <row r="5130" spans="1:18" x14ac:dyDescent="0.3">
      <c r="A5130" t="s">
        <v>3923</v>
      </c>
      <c r="B5130" s="17">
        <v>45164</v>
      </c>
      <c r="C5130" t="s">
        <v>3917</v>
      </c>
      <c r="D5130" t="s">
        <v>3918</v>
      </c>
      <c r="E5130" t="s">
        <v>3919</v>
      </c>
      <c r="F5130" t="s">
        <v>3920</v>
      </c>
      <c r="G5130" t="s">
        <v>3877</v>
      </c>
      <c r="H5130" t="s">
        <v>3922</v>
      </c>
      <c r="I5130">
        <v>1360.8</v>
      </c>
      <c r="J5130" s="41">
        <v>1.1900000000000001E-2</v>
      </c>
      <c r="K5130" s="42">
        <v>16.193519999999999</v>
      </c>
      <c r="L5130" s="43">
        <v>1.2199999999999998</v>
      </c>
      <c r="M5130" s="42">
        <v>19.756094399999995</v>
      </c>
      <c r="N5130">
        <v>1</v>
      </c>
      <c r="O5130" s="43">
        <v>39.76</v>
      </c>
      <c r="P5130" s="42">
        <v>38.4</v>
      </c>
      <c r="Q5130" s="42">
        <v>12</v>
      </c>
      <c r="R5130" s="42">
        <v>6</v>
      </c>
    </row>
    <row r="5131" spans="1:18" x14ac:dyDescent="0.3">
      <c r="A5131" t="s">
        <v>3923</v>
      </c>
      <c r="B5131" s="17">
        <v>45165</v>
      </c>
      <c r="C5131" t="s">
        <v>3917</v>
      </c>
      <c r="D5131" t="s">
        <v>3918</v>
      </c>
      <c r="E5131" t="s">
        <v>3919</v>
      </c>
      <c r="F5131" t="s">
        <v>3920</v>
      </c>
      <c r="G5131" t="s">
        <v>3877</v>
      </c>
      <c r="H5131" t="s">
        <v>3922</v>
      </c>
      <c r="I5131">
        <v>1101.6999999999998</v>
      </c>
      <c r="J5131" s="41">
        <v>1.0200000000000001E-2</v>
      </c>
      <c r="K5131" s="42">
        <v>11.23734</v>
      </c>
      <c r="L5131" s="43">
        <v>0.96</v>
      </c>
      <c r="M5131" s="42">
        <v>10.787846399999999</v>
      </c>
      <c r="N5131">
        <v>2</v>
      </c>
      <c r="O5131" s="43">
        <v>68.320000000000007</v>
      </c>
      <c r="P5131" s="42">
        <v>84</v>
      </c>
      <c r="Q5131" s="42">
        <v>7.5</v>
      </c>
      <c r="R5131" s="42">
        <v>11</v>
      </c>
    </row>
    <row r="5132" spans="1:18" x14ac:dyDescent="0.3">
      <c r="A5132" t="s">
        <v>3923</v>
      </c>
      <c r="B5132" s="17">
        <v>45166</v>
      </c>
      <c r="C5132" t="s">
        <v>3917</v>
      </c>
      <c r="D5132" t="s">
        <v>3918</v>
      </c>
      <c r="E5132" t="s">
        <v>3919</v>
      </c>
      <c r="F5132" t="s">
        <v>3920</v>
      </c>
      <c r="G5132" t="s">
        <v>3877</v>
      </c>
      <c r="H5132" t="s">
        <v>3922</v>
      </c>
      <c r="I5132">
        <v>811.3</v>
      </c>
      <c r="J5132" s="41">
        <v>1.1000000000000003E-2</v>
      </c>
      <c r="K5132" s="42">
        <v>8.9243000000000023</v>
      </c>
      <c r="L5132" s="43">
        <v>1.0899999999999999</v>
      </c>
      <c r="M5132" s="42">
        <v>9.7274870000000018</v>
      </c>
      <c r="N5132">
        <v>3</v>
      </c>
      <c r="O5132" s="43">
        <v>44.8</v>
      </c>
      <c r="P5132" s="42">
        <v>74.399999999999991</v>
      </c>
      <c r="Q5132" s="42">
        <v>37.5</v>
      </c>
      <c r="R5132" s="42">
        <v>9</v>
      </c>
    </row>
    <row r="5133" spans="1:18" x14ac:dyDescent="0.3">
      <c r="A5133" t="s">
        <v>3923</v>
      </c>
      <c r="B5133" s="17">
        <v>45167</v>
      </c>
      <c r="C5133" t="s">
        <v>3917</v>
      </c>
      <c r="D5133" t="s">
        <v>3918</v>
      </c>
      <c r="E5133" t="s">
        <v>3919</v>
      </c>
      <c r="F5133" t="s">
        <v>3920</v>
      </c>
      <c r="G5133" t="s">
        <v>3877</v>
      </c>
      <c r="H5133" t="s">
        <v>3922</v>
      </c>
      <c r="I5133">
        <v>1504.6</v>
      </c>
      <c r="J5133" s="41">
        <v>7.1000000000000004E-3</v>
      </c>
      <c r="K5133" s="42">
        <v>10.68266</v>
      </c>
      <c r="L5133" s="43">
        <v>0.94000000000000006</v>
      </c>
      <c r="M5133" s="42">
        <v>10.041700400000002</v>
      </c>
      <c r="N5133">
        <v>0</v>
      </c>
      <c r="O5133" s="43">
        <v>12</v>
      </c>
      <c r="P5133" s="42">
        <v>64.8</v>
      </c>
      <c r="Q5133" s="42">
        <v>27</v>
      </c>
      <c r="R5133" s="42">
        <v>7</v>
      </c>
    </row>
    <row r="5134" spans="1:18" x14ac:dyDescent="0.3">
      <c r="A5134" t="s">
        <v>3923</v>
      </c>
      <c r="B5134" s="17">
        <v>45168</v>
      </c>
      <c r="C5134" t="s">
        <v>3917</v>
      </c>
      <c r="D5134" t="s">
        <v>3918</v>
      </c>
      <c r="E5134" t="s">
        <v>3919</v>
      </c>
      <c r="F5134" t="s">
        <v>3920</v>
      </c>
      <c r="G5134" t="s">
        <v>3877</v>
      </c>
      <c r="H5134" t="s">
        <v>3922</v>
      </c>
      <c r="I5134">
        <v>1249.3</v>
      </c>
      <c r="J5134" s="41">
        <v>1.0800000000000001E-2</v>
      </c>
      <c r="K5134" s="42">
        <v>13.49244</v>
      </c>
      <c r="L5134" s="43">
        <v>0.69</v>
      </c>
      <c r="M5134" s="42">
        <v>9.3097835999999994</v>
      </c>
      <c r="N5134">
        <v>4</v>
      </c>
      <c r="O5134" s="43">
        <v>65.52</v>
      </c>
      <c r="P5134" s="42">
        <v>50.4</v>
      </c>
      <c r="Q5134" s="42">
        <v>34.5</v>
      </c>
      <c r="R5134" s="42">
        <v>7</v>
      </c>
    </row>
    <row r="5135" spans="1:18" x14ac:dyDescent="0.3">
      <c r="A5135" t="s">
        <v>3923</v>
      </c>
      <c r="B5135" s="17">
        <v>45169</v>
      </c>
      <c r="C5135" t="s">
        <v>3917</v>
      </c>
      <c r="D5135" t="s">
        <v>3918</v>
      </c>
      <c r="E5135" t="s">
        <v>3919</v>
      </c>
      <c r="F5135" t="s">
        <v>3920</v>
      </c>
      <c r="G5135" t="s">
        <v>3877</v>
      </c>
      <c r="H5135" t="s">
        <v>3922</v>
      </c>
      <c r="I5135">
        <v>1104.5</v>
      </c>
      <c r="J5135" s="41">
        <v>9.9000000000000025E-3</v>
      </c>
      <c r="K5135" s="42">
        <v>10.934550000000003</v>
      </c>
      <c r="L5135" s="43">
        <v>1.18</v>
      </c>
      <c r="M5135" s="42">
        <v>12.902769000000003</v>
      </c>
      <c r="N5135">
        <v>2</v>
      </c>
      <c r="O5135" s="43">
        <v>125.99999999999999</v>
      </c>
      <c r="P5135" s="42">
        <v>68.399999999999991</v>
      </c>
      <c r="Q5135" s="42">
        <v>45</v>
      </c>
      <c r="R5135" s="42">
        <v>5</v>
      </c>
    </row>
    <row r="5136" spans="1:18" x14ac:dyDescent="0.3">
      <c r="A5136" t="s">
        <v>3924</v>
      </c>
      <c r="B5136" s="17">
        <v>45170</v>
      </c>
      <c r="C5136" t="s">
        <v>3917</v>
      </c>
      <c r="D5136" t="s">
        <v>3918</v>
      </c>
      <c r="E5136" t="s">
        <v>3919</v>
      </c>
      <c r="F5136" t="s">
        <v>3920</v>
      </c>
      <c r="G5136" t="s">
        <v>3877</v>
      </c>
      <c r="H5136" t="s">
        <v>3922</v>
      </c>
      <c r="I5136">
        <v>1998</v>
      </c>
      <c r="J5136" s="41">
        <v>1.3999999999999999E-2</v>
      </c>
      <c r="K5136" s="42">
        <v>27.971999999999998</v>
      </c>
      <c r="L5136" s="43">
        <v>0.52999999999999992</v>
      </c>
      <c r="M5136" s="42">
        <v>14.825159999999997</v>
      </c>
      <c r="N5136">
        <v>1</v>
      </c>
      <c r="O5136" s="43">
        <v>160.72</v>
      </c>
      <c r="P5136" s="42">
        <v>69.599999999999994</v>
      </c>
      <c r="Q5136" s="42">
        <v>43.5</v>
      </c>
      <c r="R5136" s="42">
        <v>10</v>
      </c>
    </row>
    <row r="5137" spans="1:18" x14ac:dyDescent="0.3">
      <c r="A5137" t="s">
        <v>3924</v>
      </c>
      <c r="B5137" s="17">
        <v>45171</v>
      </c>
      <c r="C5137" t="s">
        <v>3917</v>
      </c>
      <c r="D5137" t="s">
        <v>3918</v>
      </c>
      <c r="E5137" t="s">
        <v>3919</v>
      </c>
      <c r="F5137" t="s">
        <v>3920</v>
      </c>
      <c r="G5137" t="s">
        <v>3877</v>
      </c>
      <c r="H5137" t="s">
        <v>3922</v>
      </c>
      <c r="I5137">
        <v>3145</v>
      </c>
      <c r="J5137" s="41">
        <v>1.0900000000000002E-2</v>
      </c>
      <c r="K5137" s="42">
        <v>34.280500000000004</v>
      </c>
      <c r="L5137" s="43">
        <v>1.0399999999999998</v>
      </c>
      <c r="M5137" s="42">
        <v>35.651719999999997</v>
      </c>
      <c r="N5137">
        <v>0</v>
      </c>
      <c r="O5137" s="43">
        <v>99.679999999999993</v>
      </c>
      <c r="P5137" s="42">
        <v>84</v>
      </c>
      <c r="Q5137" s="42">
        <v>24</v>
      </c>
      <c r="R5137" s="42">
        <v>6</v>
      </c>
    </row>
    <row r="5138" spans="1:18" x14ac:dyDescent="0.3">
      <c r="A5138" t="s">
        <v>3924</v>
      </c>
      <c r="B5138" s="17">
        <v>45172</v>
      </c>
      <c r="C5138" t="s">
        <v>3917</v>
      </c>
      <c r="D5138" t="s">
        <v>3918</v>
      </c>
      <c r="E5138" t="s">
        <v>3919</v>
      </c>
      <c r="F5138" t="s">
        <v>3920</v>
      </c>
      <c r="G5138" t="s">
        <v>3877</v>
      </c>
      <c r="H5138" t="s">
        <v>3922</v>
      </c>
      <c r="I5138">
        <v>2160</v>
      </c>
      <c r="J5138" s="41">
        <v>1.15E-2</v>
      </c>
      <c r="K5138" s="42">
        <v>24.84</v>
      </c>
      <c r="L5138" s="43">
        <v>1.33</v>
      </c>
      <c r="M5138" s="42">
        <v>33.037199999999999</v>
      </c>
      <c r="N5138">
        <v>0</v>
      </c>
      <c r="O5138" s="43">
        <v>327.59999999999997</v>
      </c>
      <c r="P5138" s="42">
        <v>45.6</v>
      </c>
      <c r="Q5138" s="42">
        <v>33</v>
      </c>
      <c r="R5138" s="42">
        <v>9</v>
      </c>
    </row>
    <row r="5139" spans="1:18" x14ac:dyDescent="0.3">
      <c r="A5139" t="s">
        <v>3924</v>
      </c>
      <c r="B5139" s="17">
        <v>45173</v>
      </c>
      <c r="C5139" t="s">
        <v>3917</v>
      </c>
      <c r="D5139" t="s">
        <v>3918</v>
      </c>
      <c r="E5139" t="s">
        <v>3919</v>
      </c>
      <c r="F5139" t="s">
        <v>3920</v>
      </c>
      <c r="G5139" t="s">
        <v>3877</v>
      </c>
      <c r="H5139" t="s">
        <v>3922</v>
      </c>
      <c r="I5139">
        <v>2818</v>
      </c>
      <c r="J5139" s="41">
        <v>1.0500000000000002E-2</v>
      </c>
      <c r="K5139" s="42">
        <v>29.589000000000006</v>
      </c>
      <c r="L5139" s="43">
        <v>1.4599999999999997</v>
      </c>
      <c r="M5139" s="42">
        <v>43.199939999999998</v>
      </c>
      <c r="N5139">
        <v>1</v>
      </c>
      <c r="O5139" s="43">
        <v>35.200000000000003</v>
      </c>
      <c r="P5139" s="42">
        <v>67.2</v>
      </c>
      <c r="Q5139" s="42">
        <v>25.5</v>
      </c>
      <c r="R5139" s="42">
        <v>6</v>
      </c>
    </row>
    <row r="5140" spans="1:18" x14ac:dyDescent="0.3">
      <c r="A5140" t="s">
        <v>3924</v>
      </c>
      <c r="B5140" s="17">
        <v>45174</v>
      </c>
      <c r="C5140" t="s">
        <v>3917</v>
      </c>
      <c r="D5140" t="s">
        <v>3918</v>
      </c>
      <c r="E5140" t="s">
        <v>3919</v>
      </c>
      <c r="F5140" t="s">
        <v>3920</v>
      </c>
      <c r="G5140" t="s">
        <v>3877</v>
      </c>
      <c r="H5140" t="s">
        <v>3922</v>
      </c>
      <c r="I5140">
        <v>3010</v>
      </c>
      <c r="J5140" s="41">
        <v>1.21E-2</v>
      </c>
      <c r="K5140" s="42">
        <v>36.420999999999999</v>
      </c>
      <c r="L5140" s="43">
        <v>1.4</v>
      </c>
      <c r="M5140" s="42">
        <v>50.989399999999996</v>
      </c>
      <c r="N5140">
        <v>0</v>
      </c>
      <c r="O5140" s="43">
        <v>21.6</v>
      </c>
      <c r="P5140" s="42">
        <v>92.399999999999991</v>
      </c>
      <c r="Q5140" s="42">
        <v>33</v>
      </c>
      <c r="R5140" s="42">
        <v>1</v>
      </c>
    </row>
    <row r="5141" spans="1:18" x14ac:dyDescent="0.3">
      <c r="A5141" t="s">
        <v>3924</v>
      </c>
      <c r="B5141" s="17">
        <v>45175</v>
      </c>
      <c r="C5141" t="s">
        <v>3917</v>
      </c>
      <c r="D5141" t="s">
        <v>3918</v>
      </c>
      <c r="E5141" t="s">
        <v>3919</v>
      </c>
      <c r="F5141" t="s">
        <v>3920</v>
      </c>
      <c r="G5141" t="s">
        <v>3877</v>
      </c>
      <c r="H5141" t="s">
        <v>3922</v>
      </c>
      <c r="I5141">
        <v>2838</v>
      </c>
      <c r="J5141" s="41">
        <v>1.1699999999999999E-2</v>
      </c>
      <c r="K5141" s="42">
        <v>33.204599999999999</v>
      </c>
      <c r="L5141" s="43">
        <v>1.47</v>
      </c>
      <c r="M5141" s="42">
        <v>48.810761999999997</v>
      </c>
      <c r="N5141">
        <v>1</v>
      </c>
      <c r="O5141" s="43">
        <v>25.6</v>
      </c>
      <c r="P5141" s="42">
        <v>50.4</v>
      </c>
      <c r="Q5141" s="42">
        <v>45</v>
      </c>
      <c r="R5141" s="42">
        <v>6</v>
      </c>
    </row>
    <row r="5142" spans="1:18" x14ac:dyDescent="0.3">
      <c r="A5142" t="s">
        <v>3924</v>
      </c>
      <c r="B5142" s="17">
        <v>45176</v>
      </c>
      <c r="C5142" t="s">
        <v>3917</v>
      </c>
      <c r="D5142" t="s">
        <v>3918</v>
      </c>
      <c r="E5142" t="s">
        <v>3919</v>
      </c>
      <c r="F5142" t="s">
        <v>3920</v>
      </c>
      <c r="G5142" t="s">
        <v>3877</v>
      </c>
      <c r="H5142" t="s">
        <v>3922</v>
      </c>
      <c r="I5142">
        <v>2625</v>
      </c>
      <c r="J5142" s="41">
        <v>1.0999999999999999E-2</v>
      </c>
      <c r="K5142" s="42">
        <v>28.875</v>
      </c>
      <c r="L5142" s="43">
        <v>0.34</v>
      </c>
      <c r="M5142" s="42">
        <v>9.8175000000000008</v>
      </c>
      <c r="N5142">
        <v>2</v>
      </c>
      <c r="O5142" s="43">
        <v>11.200000000000001</v>
      </c>
      <c r="P5142" s="42">
        <v>63.599999999999994</v>
      </c>
      <c r="Q5142" s="42">
        <v>24</v>
      </c>
      <c r="R5142" s="42">
        <v>7</v>
      </c>
    </row>
    <row r="5143" spans="1:18" x14ac:dyDescent="0.3">
      <c r="A5143" t="s">
        <v>3924</v>
      </c>
      <c r="B5143" s="17">
        <v>45177</v>
      </c>
      <c r="C5143" t="s">
        <v>3917</v>
      </c>
      <c r="D5143" t="s">
        <v>3918</v>
      </c>
      <c r="E5143" t="s">
        <v>3919</v>
      </c>
      <c r="F5143" t="s">
        <v>3920</v>
      </c>
      <c r="G5143" t="s">
        <v>3877</v>
      </c>
      <c r="H5143" t="s">
        <v>3922</v>
      </c>
      <c r="I5143">
        <v>2611</v>
      </c>
      <c r="J5143" s="41">
        <v>1.2700000000000001E-2</v>
      </c>
      <c r="K5143" s="42">
        <v>33.159700000000001</v>
      </c>
      <c r="L5143" s="43">
        <v>0.86</v>
      </c>
      <c r="M5143" s="42">
        <v>28.517341999999999</v>
      </c>
      <c r="N5143">
        <v>2</v>
      </c>
      <c r="O5143" s="43">
        <v>45.359999999999992</v>
      </c>
      <c r="P5143" s="42">
        <v>93.6</v>
      </c>
      <c r="Q5143" s="42">
        <v>22.5</v>
      </c>
      <c r="R5143" s="42">
        <v>3</v>
      </c>
    </row>
    <row r="5144" spans="1:18" x14ac:dyDescent="0.3">
      <c r="A5144" t="s">
        <v>3924</v>
      </c>
      <c r="B5144" s="17">
        <v>45178</v>
      </c>
      <c r="C5144" t="s">
        <v>3917</v>
      </c>
      <c r="D5144" t="s">
        <v>3918</v>
      </c>
      <c r="E5144" t="s">
        <v>3919</v>
      </c>
      <c r="F5144" t="s">
        <v>3920</v>
      </c>
      <c r="G5144" t="s">
        <v>3877</v>
      </c>
      <c r="H5144" t="s">
        <v>3922</v>
      </c>
      <c r="I5144">
        <v>3241</v>
      </c>
      <c r="J5144" s="41">
        <v>1.4200000000000001E-2</v>
      </c>
      <c r="K5144" s="42">
        <v>46.022200000000005</v>
      </c>
      <c r="L5144" s="43">
        <v>0.67999999999999994</v>
      </c>
      <c r="M5144" s="42">
        <v>31.295096000000001</v>
      </c>
      <c r="N5144">
        <v>0</v>
      </c>
      <c r="O5144" s="43">
        <v>9.6000000000000014</v>
      </c>
      <c r="P5144" s="42">
        <v>81.599999999999994</v>
      </c>
      <c r="Q5144" s="42">
        <v>22.5</v>
      </c>
      <c r="R5144" s="42">
        <v>4</v>
      </c>
    </row>
    <row r="5145" spans="1:18" x14ac:dyDescent="0.3">
      <c r="A5145" t="s">
        <v>3924</v>
      </c>
      <c r="B5145" s="17">
        <v>45179</v>
      </c>
      <c r="C5145" t="s">
        <v>3917</v>
      </c>
      <c r="D5145" t="s">
        <v>3918</v>
      </c>
      <c r="E5145" t="s">
        <v>3919</v>
      </c>
      <c r="F5145" t="s">
        <v>3920</v>
      </c>
      <c r="G5145" t="s">
        <v>3877</v>
      </c>
      <c r="H5145" t="s">
        <v>3922</v>
      </c>
      <c r="I5145">
        <v>1918</v>
      </c>
      <c r="J5145" s="41">
        <v>1.11E-2</v>
      </c>
      <c r="K5145" s="42">
        <v>21.2898</v>
      </c>
      <c r="L5145" s="43">
        <v>1.1599999999999999</v>
      </c>
      <c r="M5145" s="42">
        <v>24.696167999999997</v>
      </c>
      <c r="N5145">
        <v>1</v>
      </c>
      <c r="O5145" s="43">
        <v>32</v>
      </c>
      <c r="P5145" s="42">
        <v>68.399999999999991</v>
      </c>
      <c r="Q5145" s="42">
        <v>48</v>
      </c>
      <c r="R5145" s="42">
        <v>10</v>
      </c>
    </row>
    <row r="5146" spans="1:18" x14ac:dyDescent="0.3">
      <c r="A5146" t="s">
        <v>3924</v>
      </c>
      <c r="B5146" s="17">
        <v>45180</v>
      </c>
      <c r="C5146" t="s">
        <v>3917</v>
      </c>
      <c r="D5146" t="s">
        <v>3918</v>
      </c>
      <c r="E5146" t="s">
        <v>3919</v>
      </c>
      <c r="F5146" t="s">
        <v>3920</v>
      </c>
      <c r="G5146" t="s">
        <v>3877</v>
      </c>
      <c r="H5146" t="s">
        <v>3922</v>
      </c>
      <c r="I5146">
        <v>1925</v>
      </c>
      <c r="J5146" s="41">
        <v>1.4999999999999999E-2</v>
      </c>
      <c r="K5146" s="42">
        <v>28.875</v>
      </c>
      <c r="L5146" s="43">
        <v>1.2200000000000002</v>
      </c>
      <c r="M5146" s="42">
        <v>35.227500000000006</v>
      </c>
      <c r="N5146">
        <v>1</v>
      </c>
      <c r="O5146" s="43">
        <v>281.68</v>
      </c>
      <c r="P5146" s="42">
        <v>42</v>
      </c>
      <c r="Q5146" s="42">
        <v>37.5</v>
      </c>
      <c r="R5146" s="42">
        <v>4</v>
      </c>
    </row>
    <row r="5147" spans="1:18" x14ac:dyDescent="0.3">
      <c r="A5147" t="s">
        <v>3924</v>
      </c>
      <c r="B5147" s="17">
        <v>45181</v>
      </c>
      <c r="C5147" t="s">
        <v>3917</v>
      </c>
      <c r="D5147" t="s">
        <v>3918</v>
      </c>
      <c r="E5147" t="s">
        <v>3919</v>
      </c>
      <c r="F5147" t="s">
        <v>3920</v>
      </c>
      <c r="G5147" t="s">
        <v>3877</v>
      </c>
      <c r="H5147" t="s">
        <v>3922</v>
      </c>
      <c r="I5147">
        <v>2651</v>
      </c>
      <c r="J5147" s="41">
        <v>1.03E-2</v>
      </c>
      <c r="K5147" s="42">
        <v>27.305299999999999</v>
      </c>
      <c r="L5147" s="43">
        <v>0.65999999999999992</v>
      </c>
      <c r="M5147" s="42">
        <v>18.021497999999998</v>
      </c>
      <c r="N5147">
        <v>2</v>
      </c>
      <c r="O5147" s="43">
        <v>16.8</v>
      </c>
      <c r="P5147" s="42">
        <v>55.199999999999996</v>
      </c>
      <c r="Q5147" s="42">
        <v>21</v>
      </c>
      <c r="R5147" s="42">
        <v>2</v>
      </c>
    </row>
    <row r="5148" spans="1:18" x14ac:dyDescent="0.3">
      <c r="A5148" t="s">
        <v>3924</v>
      </c>
      <c r="B5148" s="17">
        <v>45182</v>
      </c>
      <c r="C5148" t="s">
        <v>3917</v>
      </c>
      <c r="D5148" t="s">
        <v>3918</v>
      </c>
      <c r="E5148" t="s">
        <v>3919</v>
      </c>
      <c r="F5148" t="s">
        <v>3920</v>
      </c>
      <c r="G5148" t="s">
        <v>3877</v>
      </c>
      <c r="H5148" t="s">
        <v>3922</v>
      </c>
      <c r="I5148">
        <v>2774</v>
      </c>
      <c r="J5148" s="41">
        <v>1.3100000000000001E-2</v>
      </c>
      <c r="K5148" s="42">
        <v>36.339400000000005</v>
      </c>
      <c r="L5148" s="43">
        <v>1.0299999999999998</v>
      </c>
      <c r="M5148" s="42">
        <v>37.429581999999996</v>
      </c>
      <c r="N5148">
        <v>0</v>
      </c>
      <c r="O5148" s="43">
        <v>131.04</v>
      </c>
      <c r="P5148" s="42">
        <v>92.399999999999991</v>
      </c>
      <c r="Q5148" s="42">
        <v>42</v>
      </c>
      <c r="R5148" s="42">
        <v>0</v>
      </c>
    </row>
    <row r="5149" spans="1:18" x14ac:dyDescent="0.3">
      <c r="A5149" t="s">
        <v>3924</v>
      </c>
      <c r="B5149" s="17">
        <v>45183</v>
      </c>
      <c r="C5149" t="s">
        <v>3917</v>
      </c>
      <c r="D5149" t="s">
        <v>3918</v>
      </c>
      <c r="E5149" t="s">
        <v>3919</v>
      </c>
      <c r="F5149" t="s">
        <v>3920</v>
      </c>
      <c r="G5149" t="s">
        <v>3877</v>
      </c>
      <c r="H5149" t="s">
        <v>3922</v>
      </c>
      <c r="I5149">
        <v>2545</v>
      </c>
      <c r="J5149" s="41">
        <v>1.1600000000000001E-2</v>
      </c>
      <c r="K5149" s="42">
        <v>29.522000000000002</v>
      </c>
      <c r="L5149" s="43">
        <v>0.66</v>
      </c>
      <c r="M5149" s="42">
        <v>19.484520000000003</v>
      </c>
      <c r="N5149">
        <v>0</v>
      </c>
      <c r="O5149" s="43">
        <v>160.16</v>
      </c>
      <c r="P5149" s="42">
        <v>96</v>
      </c>
      <c r="Q5149" s="42">
        <v>25.5</v>
      </c>
      <c r="R5149" s="42">
        <v>6</v>
      </c>
    </row>
    <row r="5150" spans="1:18" x14ac:dyDescent="0.3">
      <c r="A5150" t="s">
        <v>3924</v>
      </c>
      <c r="B5150" s="17">
        <v>45184</v>
      </c>
      <c r="C5150" t="s">
        <v>3917</v>
      </c>
      <c r="D5150" t="s">
        <v>3918</v>
      </c>
      <c r="E5150" t="s">
        <v>3919</v>
      </c>
      <c r="F5150" t="s">
        <v>3920</v>
      </c>
      <c r="G5150" t="s">
        <v>3877</v>
      </c>
      <c r="H5150" t="s">
        <v>3922</v>
      </c>
      <c r="I5150">
        <v>2347</v>
      </c>
      <c r="J5150" s="41">
        <v>1.1099999999999999E-2</v>
      </c>
      <c r="K5150" s="42">
        <v>26.051699999999997</v>
      </c>
      <c r="L5150" s="43">
        <v>1.07</v>
      </c>
      <c r="M5150" s="42">
        <v>27.875318999999998</v>
      </c>
      <c r="N5150">
        <v>1</v>
      </c>
      <c r="O5150" s="43">
        <v>28.8</v>
      </c>
      <c r="P5150" s="42">
        <v>56.4</v>
      </c>
      <c r="Q5150" s="42">
        <v>37.5</v>
      </c>
      <c r="R5150" s="42">
        <v>4</v>
      </c>
    </row>
    <row r="5151" spans="1:18" x14ac:dyDescent="0.3">
      <c r="A5151" t="s">
        <v>3924</v>
      </c>
      <c r="B5151" s="17">
        <v>45185</v>
      </c>
      <c r="C5151" t="s">
        <v>3917</v>
      </c>
      <c r="D5151" t="s">
        <v>3918</v>
      </c>
      <c r="E5151" t="s">
        <v>3919</v>
      </c>
      <c r="F5151" t="s">
        <v>3920</v>
      </c>
      <c r="G5151" t="s">
        <v>3877</v>
      </c>
      <c r="H5151" t="s">
        <v>3922</v>
      </c>
      <c r="I5151">
        <v>2658</v>
      </c>
      <c r="J5151" s="41">
        <v>9.1000000000000004E-3</v>
      </c>
      <c r="K5151" s="42">
        <v>24.187800000000003</v>
      </c>
      <c r="L5151" s="43">
        <v>1.38</v>
      </c>
      <c r="M5151" s="42">
        <v>33.379164000000003</v>
      </c>
      <c r="N5151">
        <v>2</v>
      </c>
      <c r="O5151" s="43">
        <v>37.6</v>
      </c>
      <c r="P5151" s="42">
        <v>63.599999999999994</v>
      </c>
      <c r="Q5151" s="42">
        <v>46.5</v>
      </c>
      <c r="R5151" s="42">
        <v>6</v>
      </c>
    </row>
    <row r="5152" spans="1:18" x14ac:dyDescent="0.3">
      <c r="A5152" t="s">
        <v>3924</v>
      </c>
      <c r="B5152" s="17">
        <v>45186</v>
      </c>
      <c r="C5152" t="s">
        <v>3917</v>
      </c>
      <c r="D5152" t="s">
        <v>3918</v>
      </c>
      <c r="E5152" t="s">
        <v>3919</v>
      </c>
      <c r="F5152" t="s">
        <v>3920</v>
      </c>
      <c r="G5152" t="s">
        <v>3877</v>
      </c>
      <c r="H5152" t="s">
        <v>3922</v>
      </c>
      <c r="I5152">
        <v>2468</v>
      </c>
      <c r="J5152" s="41">
        <v>1.04E-2</v>
      </c>
      <c r="K5152" s="42">
        <v>25.667199999999998</v>
      </c>
      <c r="L5152" s="43">
        <v>1.4</v>
      </c>
      <c r="M5152" s="42">
        <v>35.934079999999994</v>
      </c>
      <c r="N5152">
        <v>2</v>
      </c>
      <c r="O5152" s="43">
        <v>51.52</v>
      </c>
      <c r="P5152" s="42">
        <v>90</v>
      </c>
      <c r="Q5152" s="42">
        <v>10.5</v>
      </c>
      <c r="R5152" s="42">
        <v>9</v>
      </c>
    </row>
    <row r="5153" spans="1:18" x14ac:dyDescent="0.3">
      <c r="A5153" t="s">
        <v>3924</v>
      </c>
      <c r="B5153" s="17">
        <v>45187</v>
      </c>
      <c r="C5153" t="s">
        <v>3917</v>
      </c>
      <c r="D5153" t="s">
        <v>3918</v>
      </c>
      <c r="E5153" t="s">
        <v>3919</v>
      </c>
      <c r="F5153" t="s">
        <v>3920</v>
      </c>
      <c r="G5153" t="s">
        <v>3877</v>
      </c>
      <c r="H5153" t="s">
        <v>3922</v>
      </c>
      <c r="I5153">
        <v>1903</v>
      </c>
      <c r="J5153" s="41">
        <v>1.14E-2</v>
      </c>
      <c r="K5153" s="42">
        <v>21.694200000000002</v>
      </c>
      <c r="L5153" s="43">
        <v>0.88000000000000012</v>
      </c>
      <c r="M5153" s="42">
        <v>19.090896000000004</v>
      </c>
      <c r="N5153">
        <v>1</v>
      </c>
      <c r="O5153" s="43">
        <v>44.24</v>
      </c>
      <c r="P5153" s="42">
        <v>93.6</v>
      </c>
      <c r="Q5153" s="42">
        <v>45</v>
      </c>
      <c r="R5153" s="42">
        <v>1</v>
      </c>
    </row>
    <row r="5154" spans="1:18" x14ac:dyDescent="0.3">
      <c r="A5154" t="s">
        <v>3924</v>
      </c>
      <c r="B5154" s="17">
        <v>45188</v>
      </c>
      <c r="C5154" t="s">
        <v>3917</v>
      </c>
      <c r="D5154" t="s">
        <v>3918</v>
      </c>
      <c r="E5154" t="s">
        <v>3919</v>
      </c>
      <c r="F5154" t="s">
        <v>3920</v>
      </c>
      <c r="G5154" t="s">
        <v>3877</v>
      </c>
      <c r="H5154" t="s">
        <v>3922</v>
      </c>
      <c r="I5154">
        <v>3066</v>
      </c>
      <c r="J5154" s="41">
        <v>1.1300000000000001E-2</v>
      </c>
      <c r="K5154" s="42">
        <v>34.645800000000001</v>
      </c>
      <c r="L5154" s="43">
        <v>0.97000000000000008</v>
      </c>
      <c r="M5154" s="42">
        <v>33.606426000000006</v>
      </c>
      <c r="N5154">
        <v>4</v>
      </c>
      <c r="O5154" s="43">
        <v>88.48</v>
      </c>
      <c r="P5154" s="42">
        <v>45.6</v>
      </c>
      <c r="Q5154" s="42">
        <v>18</v>
      </c>
      <c r="R5154" s="42">
        <v>7</v>
      </c>
    </row>
    <row r="5155" spans="1:18" x14ac:dyDescent="0.3">
      <c r="A5155" t="s">
        <v>3924</v>
      </c>
      <c r="B5155" s="17">
        <v>45189</v>
      </c>
      <c r="C5155" t="s">
        <v>3917</v>
      </c>
      <c r="D5155" t="s">
        <v>3918</v>
      </c>
      <c r="E5155" t="s">
        <v>3919</v>
      </c>
      <c r="F5155" t="s">
        <v>3920</v>
      </c>
      <c r="G5155" t="s">
        <v>3877</v>
      </c>
      <c r="H5155" t="s">
        <v>3922</v>
      </c>
      <c r="I5155">
        <v>2471</v>
      </c>
      <c r="J5155" s="41">
        <v>1.1700000000000002E-2</v>
      </c>
      <c r="K5155" s="42">
        <v>28.910700000000006</v>
      </c>
      <c r="L5155" s="43">
        <v>0.86</v>
      </c>
      <c r="M5155" s="42">
        <v>24.863202000000005</v>
      </c>
      <c r="N5155">
        <v>4</v>
      </c>
      <c r="O5155" s="43">
        <v>41.44</v>
      </c>
      <c r="P5155" s="42">
        <v>64.8</v>
      </c>
      <c r="Q5155" s="42">
        <v>39</v>
      </c>
      <c r="R5155" s="42">
        <v>5</v>
      </c>
    </row>
    <row r="5156" spans="1:18" x14ac:dyDescent="0.3">
      <c r="A5156" t="s">
        <v>3924</v>
      </c>
      <c r="B5156" s="17">
        <v>45190</v>
      </c>
      <c r="C5156" t="s">
        <v>3917</v>
      </c>
      <c r="D5156" t="s">
        <v>3918</v>
      </c>
      <c r="E5156" t="s">
        <v>3919</v>
      </c>
      <c r="F5156" t="s">
        <v>3920</v>
      </c>
      <c r="G5156" t="s">
        <v>3877</v>
      </c>
      <c r="H5156" t="s">
        <v>3922</v>
      </c>
      <c r="I5156">
        <v>2337</v>
      </c>
      <c r="J5156" s="41">
        <v>1.0900000000000003E-2</v>
      </c>
      <c r="K5156" s="42">
        <v>25.473300000000009</v>
      </c>
      <c r="L5156" s="43">
        <v>0.55999999999999994</v>
      </c>
      <c r="M5156" s="42">
        <v>14.265048000000004</v>
      </c>
      <c r="N5156">
        <v>3</v>
      </c>
      <c r="O5156" s="43">
        <v>39.76</v>
      </c>
      <c r="P5156" s="42">
        <v>37.199999999999996</v>
      </c>
      <c r="Q5156" s="42">
        <v>24</v>
      </c>
      <c r="R5156" s="42">
        <v>5</v>
      </c>
    </row>
    <row r="5157" spans="1:18" x14ac:dyDescent="0.3">
      <c r="A5157" t="s">
        <v>3924</v>
      </c>
      <c r="B5157" s="17">
        <v>45191</v>
      </c>
      <c r="C5157" t="s">
        <v>3917</v>
      </c>
      <c r="D5157" t="s">
        <v>3918</v>
      </c>
      <c r="E5157" t="s">
        <v>3919</v>
      </c>
      <c r="F5157" t="s">
        <v>3920</v>
      </c>
      <c r="G5157" t="s">
        <v>3877</v>
      </c>
      <c r="H5157" t="s">
        <v>3922</v>
      </c>
      <c r="I5157">
        <v>2844</v>
      </c>
      <c r="J5157" s="41">
        <v>1.44E-2</v>
      </c>
      <c r="K5157" s="42">
        <v>40.953600000000002</v>
      </c>
      <c r="L5157" s="43">
        <v>0.52</v>
      </c>
      <c r="M5157" s="42">
        <v>21.295872000000003</v>
      </c>
      <c r="N5157">
        <v>3</v>
      </c>
      <c r="O5157" s="43">
        <v>102.48</v>
      </c>
      <c r="P5157" s="42">
        <v>44.4</v>
      </c>
      <c r="Q5157" s="42">
        <v>15</v>
      </c>
      <c r="R5157" s="42">
        <v>10</v>
      </c>
    </row>
    <row r="5158" spans="1:18" x14ac:dyDescent="0.3">
      <c r="A5158" t="s">
        <v>3924</v>
      </c>
      <c r="B5158" s="17">
        <v>45192</v>
      </c>
      <c r="C5158" t="s">
        <v>3917</v>
      </c>
      <c r="D5158" t="s">
        <v>3918</v>
      </c>
      <c r="E5158" t="s">
        <v>3919</v>
      </c>
      <c r="F5158" t="s">
        <v>3920</v>
      </c>
      <c r="G5158" t="s">
        <v>3877</v>
      </c>
      <c r="H5158" t="s">
        <v>3922</v>
      </c>
      <c r="I5158">
        <v>3065</v>
      </c>
      <c r="J5158" s="41">
        <v>8.5000000000000006E-3</v>
      </c>
      <c r="K5158" s="42">
        <v>26.052500000000002</v>
      </c>
      <c r="L5158" s="43">
        <v>0.31999999999999995</v>
      </c>
      <c r="M5158" s="42">
        <v>8.3368000000000002</v>
      </c>
      <c r="N5158">
        <v>2</v>
      </c>
      <c r="O5158" s="43">
        <v>150.64000000000001</v>
      </c>
      <c r="P5158" s="42">
        <v>70.8</v>
      </c>
      <c r="Q5158" s="42">
        <v>7.5</v>
      </c>
      <c r="R5158" s="42">
        <v>10</v>
      </c>
    </row>
    <row r="5159" spans="1:18" x14ac:dyDescent="0.3">
      <c r="A5159" t="s">
        <v>3924</v>
      </c>
      <c r="B5159" s="17">
        <v>45193</v>
      </c>
      <c r="C5159" t="s">
        <v>3917</v>
      </c>
      <c r="D5159" t="s">
        <v>3918</v>
      </c>
      <c r="E5159" t="s">
        <v>3919</v>
      </c>
      <c r="F5159" t="s">
        <v>3920</v>
      </c>
      <c r="G5159" t="s">
        <v>3877</v>
      </c>
      <c r="H5159" t="s">
        <v>3922</v>
      </c>
      <c r="I5159">
        <v>2414</v>
      </c>
      <c r="J5159" s="41">
        <v>1.04E-2</v>
      </c>
      <c r="K5159" s="42">
        <v>25.105599999999999</v>
      </c>
      <c r="L5159" s="43">
        <v>0.83</v>
      </c>
      <c r="M5159" s="42">
        <v>20.837647999999998</v>
      </c>
      <c r="N5159">
        <v>2</v>
      </c>
      <c r="O5159" s="43">
        <v>12.8</v>
      </c>
      <c r="P5159" s="42">
        <v>115.19999999999999</v>
      </c>
      <c r="Q5159" s="42">
        <v>27</v>
      </c>
      <c r="R5159" s="42">
        <v>9</v>
      </c>
    </row>
    <row r="5160" spans="1:18" x14ac:dyDescent="0.3">
      <c r="A5160" t="s">
        <v>3924</v>
      </c>
      <c r="B5160" s="17">
        <v>45194</v>
      </c>
      <c r="C5160" t="s">
        <v>3917</v>
      </c>
      <c r="D5160" t="s">
        <v>3918</v>
      </c>
      <c r="E5160" t="s">
        <v>3919</v>
      </c>
      <c r="F5160" t="s">
        <v>3920</v>
      </c>
      <c r="G5160" t="s">
        <v>3877</v>
      </c>
      <c r="H5160" t="s">
        <v>3922</v>
      </c>
      <c r="I5160">
        <v>2744</v>
      </c>
      <c r="J5160" s="41">
        <v>1.3800000000000002E-2</v>
      </c>
      <c r="K5160" s="42">
        <v>37.867200000000004</v>
      </c>
      <c r="L5160" s="43">
        <v>0.69</v>
      </c>
      <c r="M5160" s="42">
        <v>26.128368000000002</v>
      </c>
      <c r="N5160">
        <v>2</v>
      </c>
      <c r="O5160" s="43">
        <v>72.239999999999995</v>
      </c>
      <c r="P5160" s="42">
        <v>55.199999999999996</v>
      </c>
      <c r="Q5160" s="42">
        <v>42</v>
      </c>
      <c r="R5160" s="42">
        <v>8</v>
      </c>
    </row>
    <row r="5161" spans="1:18" x14ac:dyDescent="0.3">
      <c r="A5161" t="s">
        <v>3924</v>
      </c>
      <c r="B5161" s="17">
        <v>45195</v>
      </c>
      <c r="C5161" t="s">
        <v>3917</v>
      </c>
      <c r="D5161" t="s">
        <v>3918</v>
      </c>
      <c r="E5161" t="s">
        <v>3919</v>
      </c>
      <c r="F5161" t="s">
        <v>3920</v>
      </c>
      <c r="G5161" t="s">
        <v>3877</v>
      </c>
      <c r="H5161" t="s">
        <v>3922</v>
      </c>
      <c r="I5161">
        <v>2766</v>
      </c>
      <c r="J5161" s="41">
        <v>1.24E-2</v>
      </c>
      <c r="K5161" s="42">
        <v>34.298400000000001</v>
      </c>
      <c r="L5161" s="43">
        <v>0.86</v>
      </c>
      <c r="M5161" s="42">
        <v>29.496624000000001</v>
      </c>
      <c r="N5161">
        <v>2</v>
      </c>
      <c r="O5161" s="43">
        <v>104.16</v>
      </c>
      <c r="P5161" s="42">
        <v>43.199999999999996</v>
      </c>
      <c r="Q5161" s="42">
        <v>22.5</v>
      </c>
      <c r="R5161" s="42">
        <v>4</v>
      </c>
    </row>
    <row r="5162" spans="1:18" x14ac:dyDescent="0.3">
      <c r="A5162" t="s">
        <v>3924</v>
      </c>
      <c r="B5162" s="17">
        <v>45196</v>
      </c>
      <c r="C5162" t="s">
        <v>3917</v>
      </c>
      <c r="D5162" t="s">
        <v>3918</v>
      </c>
      <c r="E5162" t="s">
        <v>3919</v>
      </c>
      <c r="F5162" t="s">
        <v>3920</v>
      </c>
      <c r="G5162" t="s">
        <v>3877</v>
      </c>
      <c r="H5162" t="s">
        <v>3922</v>
      </c>
      <c r="I5162">
        <v>2402</v>
      </c>
      <c r="J5162" s="41">
        <v>1.01E-2</v>
      </c>
      <c r="K5162" s="42">
        <v>24.260199999999998</v>
      </c>
      <c r="L5162" s="43">
        <v>0.78</v>
      </c>
      <c r="M5162" s="42">
        <v>18.922955999999999</v>
      </c>
      <c r="N5162">
        <v>1</v>
      </c>
      <c r="O5162" s="43">
        <v>32.800000000000004</v>
      </c>
      <c r="P5162" s="42">
        <v>90</v>
      </c>
      <c r="Q5162" s="42">
        <v>46.5</v>
      </c>
      <c r="R5162" s="42">
        <v>6</v>
      </c>
    </row>
    <row r="5163" spans="1:18" x14ac:dyDescent="0.3">
      <c r="A5163" t="s">
        <v>3924</v>
      </c>
      <c r="B5163" s="17">
        <v>45197</v>
      </c>
      <c r="C5163" t="s">
        <v>3917</v>
      </c>
      <c r="D5163" t="s">
        <v>3918</v>
      </c>
      <c r="E5163" t="s">
        <v>3919</v>
      </c>
      <c r="F5163" t="s">
        <v>3920</v>
      </c>
      <c r="G5163" t="s">
        <v>3877</v>
      </c>
      <c r="H5163" t="s">
        <v>3922</v>
      </c>
      <c r="I5163">
        <v>2666</v>
      </c>
      <c r="J5163" s="41">
        <v>1.23E-2</v>
      </c>
      <c r="K5163" s="42">
        <v>32.791800000000002</v>
      </c>
      <c r="L5163" s="43">
        <v>0.87</v>
      </c>
      <c r="M5163" s="42">
        <v>28.528866000000001</v>
      </c>
      <c r="N5163">
        <v>1</v>
      </c>
      <c r="O5163" s="43">
        <v>99.11999999999999</v>
      </c>
      <c r="P5163" s="42">
        <v>64.8</v>
      </c>
      <c r="Q5163" s="42">
        <v>13.5</v>
      </c>
      <c r="R5163" s="42">
        <v>6</v>
      </c>
    </row>
    <row r="5164" spans="1:18" x14ac:dyDescent="0.3">
      <c r="A5164" t="s">
        <v>3924</v>
      </c>
      <c r="B5164" s="17">
        <v>45198</v>
      </c>
      <c r="C5164" t="s">
        <v>3917</v>
      </c>
      <c r="D5164" t="s">
        <v>3918</v>
      </c>
      <c r="E5164" t="s">
        <v>3919</v>
      </c>
      <c r="F5164" t="s">
        <v>3920</v>
      </c>
      <c r="G5164" t="s">
        <v>3877</v>
      </c>
      <c r="H5164" t="s">
        <v>3922</v>
      </c>
      <c r="I5164">
        <v>3096</v>
      </c>
      <c r="J5164" s="41">
        <v>1.3599999999999999E-2</v>
      </c>
      <c r="K5164" s="42">
        <v>42.105599999999995</v>
      </c>
      <c r="L5164" s="43">
        <v>0.84000000000000008</v>
      </c>
      <c r="M5164" s="42">
        <v>35.368704000000001</v>
      </c>
      <c r="N5164">
        <v>1</v>
      </c>
      <c r="O5164" s="43">
        <v>35.839999999999996</v>
      </c>
      <c r="P5164" s="42">
        <v>39.6</v>
      </c>
      <c r="Q5164" s="42">
        <v>40.5</v>
      </c>
      <c r="R5164" s="42">
        <v>3</v>
      </c>
    </row>
    <row r="5165" spans="1:18" x14ac:dyDescent="0.3">
      <c r="A5165" t="s">
        <v>3924</v>
      </c>
      <c r="B5165" s="17">
        <v>45199</v>
      </c>
      <c r="C5165" t="s">
        <v>3917</v>
      </c>
      <c r="D5165" t="s">
        <v>3918</v>
      </c>
      <c r="E5165" t="s">
        <v>3919</v>
      </c>
      <c r="F5165" t="s">
        <v>3920</v>
      </c>
      <c r="G5165" t="s">
        <v>3877</v>
      </c>
      <c r="H5165" t="s">
        <v>3922</v>
      </c>
      <c r="I5165">
        <v>2661</v>
      </c>
      <c r="J5165" s="41">
        <v>9.7000000000000003E-3</v>
      </c>
      <c r="K5165" s="42">
        <v>25.811700000000002</v>
      </c>
      <c r="L5165" s="43">
        <v>1.4</v>
      </c>
      <c r="M5165" s="42">
        <v>36.136380000000003</v>
      </c>
      <c r="N5165">
        <v>2</v>
      </c>
      <c r="O5165" s="43">
        <v>3.2</v>
      </c>
      <c r="P5165" s="42">
        <v>91.2</v>
      </c>
      <c r="Q5165" s="42">
        <v>49.5</v>
      </c>
      <c r="R5165" s="42">
        <v>3</v>
      </c>
    </row>
    <row r="5166" spans="1:18" x14ac:dyDescent="0.3">
      <c r="A5166" t="s">
        <v>3924</v>
      </c>
      <c r="B5166" s="17">
        <v>45200</v>
      </c>
      <c r="C5166" t="s">
        <v>3917</v>
      </c>
      <c r="D5166" t="s">
        <v>3918</v>
      </c>
      <c r="E5166" t="s">
        <v>3919</v>
      </c>
      <c r="F5166" t="s">
        <v>3920</v>
      </c>
      <c r="G5166" t="s">
        <v>3877</v>
      </c>
      <c r="H5166" t="s">
        <v>3922</v>
      </c>
      <c r="I5166">
        <v>2110</v>
      </c>
      <c r="J5166" s="41">
        <v>1.4499999999999999E-2</v>
      </c>
      <c r="K5166" s="42">
        <v>30.594999999999999</v>
      </c>
      <c r="L5166" s="43">
        <v>1.54</v>
      </c>
      <c r="M5166" s="42">
        <v>47.116300000000003</v>
      </c>
      <c r="N5166">
        <v>2</v>
      </c>
      <c r="O5166" s="43">
        <v>43.2</v>
      </c>
      <c r="P5166" s="42">
        <v>46.8</v>
      </c>
      <c r="Q5166" s="42">
        <v>45</v>
      </c>
      <c r="R5166" s="42">
        <v>1</v>
      </c>
    </row>
    <row r="5167" spans="1:18" x14ac:dyDescent="0.3">
      <c r="A5167" t="s">
        <v>3924</v>
      </c>
      <c r="B5167" s="17">
        <v>45201</v>
      </c>
      <c r="C5167" t="s">
        <v>3917</v>
      </c>
      <c r="D5167" t="s">
        <v>3918</v>
      </c>
      <c r="E5167" t="s">
        <v>3919</v>
      </c>
      <c r="F5167" t="s">
        <v>3920</v>
      </c>
      <c r="G5167" t="s">
        <v>3877</v>
      </c>
      <c r="H5167" t="s">
        <v>3922</v>
      </c>
      <c r="I5167">
        <v>2956</v>
      </c>
      <c r="J5167" s="41">
        <v>1.3599999999999999E-2</v>
      </c>
      <c r="K5167" s="42">
        <v>40.201599999999999</v>
      </c>
      <c r="L5167" s="43">
        <v>0.9</v>
      </c>
      <c r="M5167" s="42">
        <v>36.181440000000002</v>
      </c>
      <c r="N5167">
        <v>2</v>
      </c>
      <c r="O5167" s="43">
        <v>43.68</v>
      </c>
      <c r="P5167" s="42">
        <v>98.399999999999991</v>
      </c>
      <c r="Q5167" s="42">
        <v>31.5</v>
      </c>
      <c r="R5167" s="42">
        <v>3</v>
      </c>
    </row>
    <row r="5168" spans="1:18" x14ac:dyDescent="0.3">
      <c r="A5168" t="s">
        <v>3924</v>
      </c>
      <c r="B5168" s="17">
        <v>45202</v>
      </c>
      <c r="C5168" t="s">
        <v>3917</v>
      </c>
      <c r="D5168" t="s">
        <v>3918</v>
      </c>
      <c r="E5168" t="s">
        <v>3919</v>
      </c>
      <c r="F5168" t="s">
        <v>3920</v>
      </c>
      <c r="G5168" t="s">
        <v>3877</v>
      </c>
      <c r="H5168" t="s">
        <v>3922</v>
      </c>
      <c r="I5168">
        <v>3156</v>
      </c>
      <c r="J5168" s="41">
        <v>1.14E-2</v>
      </c>
      <c r="K5168" s="42">
        <v>35.978400000000001</v>
      </c>
      <c r="L5168" s="43">
        <v>0.69000000000000006</v>
      </c>
      <c r="M5168" s="42">
        <v>24.825096000000002</v>
      </c>
      <c r="N5168">
        <v>1</v>
      </c>
      <c r="O5168" s="43">
        <v>40</v>
      </c>
      <c r="P5168" s="42">
        <v>91.2</v>
      </c>
      <c r="Q5168" s="42">
        <v>33</v>
      </c>
      <c r="R5168" s="42">
        <v>3</v>
      </c>
    </row>
    <row r="5169" spans="1:18" x14ac:dyDescent="0.3">
      <c r="A5169" t="s">
        <v>3924</v>
      </c>
      <c r="B5169" s="17">
        <v>45203</v>
      </c>
      <c r="C5169" t="s">
        <v>3917</v>
      </c>
      <c r="D5169" t="s">
        <v>3918</v>
      </c>
      <c r="E5169" t="s">
        <v>3919</v>
      </c>
      <c r="F5169" t="s">
        <v>3920</v>
      </c>
      <c r="G5169" t="s">
        <v>3877</v>
      </c>
      <c r="H5169" t="s">
        <v>3922</v>
      </c>
      <c r="I5169">
        <v>2353</v>
      </c>
      <c r="J5169" s="41">
        <v>1.14E-2</v>
      </c>
      <c r="K5169" s="42">
        <v>26.824200000000001</v>
      </c>
      <c r="L5169" s="43">
        <v>1.1200000000000001</v>
      </c>
      <c r="M5169" s="42">
        <v>30.043104000000003</v>
      </c>
      <c r="N5169">
        <v>2</v>
      </c>
      <c r="O5169" s="43">
        <v>48.800000000000004</v>
      </c>
      <c r="P5169" s="42">
        <v>52.8</v>
      </c>
      <c r="Q5169" s="42">
        <v>39</v>
      </c>
      <c r="R5169" s="42">
        <v>3</v>
      </c>
    </row>
    <row r="5170" spans="1:18" x14ac:dyDescent="0.3">
      <c r="A5170" t="s">
        <v>3924</v>
      </c>
      <c r="B5170" s="17">
        <v>45204</v>
      </c>
      <c r="C5170" t="s">
        <v>3917</v>
      </c>
      <c r="D5170" t="s">
        <v>3918</v>
      </c>
      <c r="E5170" t="s">
        <v>3919</v>
      </c>
      <c r="F5170" t="s">
        <v>3920</v>
      </c>
      <c r="G5170" t="s">
        <v>3877</v>
      </c>
      <c r="H5170" t="s">
        <v>3922</v>
      </c>
      <c r="I5170">
        <v>2989</v>
      </c>
      <c r="J5170" s="41">
        <v>1.03E-2</v>
      </c>
      <c r="K5170" s="42">
        <v>30.7867</v>
      </c>
      <c r="L5170" s="43">
        <v>1.2699999999999998</v>
      </c>
      <c r="M5170" s="42">
        <v>39.099108999999991</v>
      </c>
      <c r="N5170">
        <v>2</v>
      </c>
      <c r="O5170" s="43">
        <v>17.600000000000001</v>
      </c>
      <c r="P5170" s="42">
        <v>104.39999999999999</v>
      </c>
      <c r="Q5170" s="42">
        <v>18</v>
      </c>
      <c r="R5170" s="42">
        <v>9</v>
      </c>
    </row>
    <row r="5171" spans="1:18" x14ac:dyDescent="0.3">
      <c r="A5171" t="s">
        <v>3924</v>
      </c>
      <c r="B5171" s="17">
        <v>45205</v>
      </c>
      <c r="C5171" t="s">
        <v>3917</v>
      </c>
      <c r="D5171" t="s">
        <v>3918</v>
      </c>
      <c r="E5171" t="s">
        <v>3919</v>
      </c>
      <c r="F5171" t="s">
        <v>3920</v>
      </c>
      <c r="G5171" t="s">
        <v>3877</v>
      </c>
      <c r="H5171" t="s">
        <v>3922</v>
      </c>
      <c r="I5171">
        <v>3213</v>
      </c>
      <c r="J5171" s="41">
        <v>8.9000000000000017E-3</v>
      </c>
      <c r="K5171" s="42">
        <v>28.595700000000004</v>
      </c>
      <c r="L5171" s="43">
        <v>0.57000000000000006</v>
      </c>
      <c r="M5171" s="42">
        <v>16.299549000000003</v>
      </c>
      <c r="N5171">
        <v>1</v>
      </c>
      <c r="O5171" s="43">
        <v>13.600000000000001</v>
      </c>
      <c r="P5171" s="42">
        <v>44.4</v>
      </c>
      <c r="Q5171" s="42">
        <v>43.5</v>
      </c>
      <c r="R5171" s="42">
        <v>6</v>
      </c>
    </row>
    <row r="5172" spans="1:18" x14ac:dyDescent="0.3">
      <c r="A5172" t="s">
        <v>3924</v>
      </c>
      <c r="B5172" s="17">
        <v>45206</v>
      </c>
      <c r="C5172" t="s">
        <v>3917</v>
      </c>
      <c r="D5172" t="s">
        <v>3918</v>
      </c>
      <c r="E5172" t="s">
        <v>3919</v>
      </c>
      <c r="F5172" t="s">
        <v>3920</v>
      </c>
      <c r="G5172" t="s">
        <v>3877</v>
      </c>
      <c r="H5172" t="s">
        <v>3922</v>
      </c>
      <c r="I5172">
        <v>2824</v>
      </c>
      <c r="J5172" s="41">
        <v>1.0100000000000001E-2</v>
      </c>
      <c r="K5172" s="42">
        <v>28.522400000000005</v>
      </c>
      <c r="L5172" s="43">
        <v>0.39</v>
      </c>
      <c r="M5172" s="42">
        <v>11.123736000000003</v>
      </c>
      <c r="N5172">
        <v>3</v>
      </c>
      <c r="O5172" s="43">
        <v>50.4</v>
      </c>
      <c r="P5172" s="42">
        <v>94.8</v>
      </c>
      <c r="Q5172" s="42">
        <v>9</v>
      </c>
      <c r="R5172" s="42">
        <v>0</v>
      </c>
    </row>
    <row r="5173" spans="1:18" x14ac:dyDescent="0.3">
      <c r="A5173" t="s">
        <v>3924</v>
      </c>
      <c r="B5173" s="17">
        <v>45207</v>
      </c>
      <c r="C5173" t="s">
        <v>3917</v>
      </c>
      <c r="D5173" t="s">
        <v>3918</v>
      </c>
      <c r="E5173" t="s">
        <v>3919</v>
      </c>
      <c r="F5173" t="s">
        <v>3920</v>
      </c>
      <c r="G5173" t="s">
        <v>3877</v>
      </c>
      <c r="H5173" t="s">
        <v>3922</v>
      </c>
      <c r="I5173">
        <v>1672</v>
      </c>
      <c r="J5173" s="41">
        <v>1.0200000000000001E-2</v>
      </c>
      <c r="K5173" s="42">
        <v>17.054400000000001</v>
      </c>
      <c r="L5173" s="43">
        <v>1.35</v>
      </c>
      <c r="M5173" s="42">
        <v>23.023440000000004</v>
      </c>
      <c r="N5173">
        <v>0</v>
      </c>
      <c r="O5173" s="43">
        <v>114.24000000000001</v>
      </c>
      <c r="P5173" s="42">
        <v>63.599999999999994</v>
      </c>
      <c r="Q5173" s="42">
        <v>54</v>
      </c>
      <c r="R5173" s="42">
        <v>3</v>
      </c>
    </row>
    <row r="5174" spans="1:18" x14ac:dyDescent="0.3">
      <c r="A5174" t="s">
        <v>3924</v>
      </c>
      <c r="B5174" s="17">
        <v>45208</v>
      </c>
      <c r="C5174" t="s">
        <v>3917</v>
      </c>
      <c r="D5174" t="s">
        <v>3918</v>
      </c>
      <c r="E5174" t="s">
        <v>3919</v>
      </c>
      <c r="F5174" t="s">
        <v>3920</v>
      </c>
      <c r="G5174" t="s">
        <v>3877</v>
      </c>
      <c r="H5174" t="s">
        <v>3922</v>
      </c>
      <c r="I5174">
        <v>2336</v>
      </c>
      <c r="J5174" s="41">
        <v>1.4800000000000001E-2</v>
      </c>
      <c r="K5174" s="42">
        <v>34.572800000000001</v>
      </c>
      <c r="L5174" s="43">
        <v>0.92999999999999994</v>
      </c>
      <c r="M5174" s="42">
        <v>32.152704</v>
      </c>
      <c r="N5174">
        <v>2</v>
      </c>
      <c r="O5174" s="43">
        <v>22.400000000000002</v>
      </c>
      <c r="P5174" s="42">
        <v>54</v>
      </c>
      <c r="Q5174" s="42">
        <v>37.5</v>
      </c>
      <c r="R5174" s="42">
        <v>8</v>
      </c>
    </row>
    <row r="5175" spans="1:18" x14ac:dyDescent="0.3">
      <c r="A5175" t="s">
        <v>3924</v>
      </c>
      <c r="B5175" s="17">
        <v>45209</v>
      </c>
      <c r="C5175" t="s">
        <v>3917</v>
      </c>
      <c r="D5175" t="s">
        <v>3918</v>
      </c>
      <c r="E5175" t="s">
        <v>3919</v>
      </c>
      <c r="F5175" t="s">
        <v>3920</v>
      </c>
      <c r="G5175" t="s">
        <v>3877</v>
      </c>
      <c r="H5175" t="s">
        <v>3922</v>
      </c>
      <c r="I5175">
        <v>3097</v>
      </c>
      <c r="J5175" s="41">
        <v>1.2500000000000001E-2</v>
      </c>
      <c r="K5175" s="42">
        <v>38.712500000000006</v>
      </c>
      <c r="L5175" s="43">
        <v>0.5</v>
      </c>
      <c r="M5175" s="42">
        <v>19.356250000000003</v>
      </c>
      <c r="N5175">
        <v>1</v>
      </c>
      <c r="O5175" s="43">
        <v>92.399999999999991</v>
      </c>
      <c r="P5175" s="42">
        <v>99.6</v>
      </c>
      <c r="Q5175" s="42">
        <v>24</v>
      </c>
      <c r="R5175" s="42">
        <v>0</v>
      </c>
    </row>
    <row r="5176" spans="1:18" x14ac:dyDescent="0.3">
      <c r="A5176" t="s">
        <v>3924</v>
      </c>
      <c r="B5176" s="17">
        <v>45210</v>
      </c>
      <c r="C5176" t="s">
        <v>3917</v>
      </c>
      <c r="D5176" t="s">
        <v>3918</v>
      </c>
      <c r="E5176" t="s">
        <v>3919</v>
      </c>
      <c r="F5176" t="s">
        <v>3920</v>
      </c>
      <c r="G5176" t="s">
        <v>3877</v>
      </c>
      <c r="H5176" t="s">
        <v>3922</v>
      </c>
      <c r="I5176">
        <v>2091</v>
      </c>
      <c r="J5176" s="41">
        <v>1.17E-2</v>
      </c>
      <c r="K5176" s="42">
        <v>24.464700000000001</v>
      </c>
      <c r="L5176" s="43">
        <v>0.5</v>
      </c>
      <c r="M5176" s="42">
        <v>12.23235</v>
      </c>
      <c r="N5176">
        <v>2</v>
      </c>
      <c r="O5176" s="43">
        <v>42.56</v>
      </c>
      <c r="P5176" s="42">
        <v>96</v>
      </c>
      <c r="Q5176" s="42">
        <v>19.5</v>
      </c>
      <c r="R5176" s="42">
        <v>10</v>
      </c>
    </row>
    <row r="5177" spans="1:18" x14ac:dyDescent="0.3">
      <c r="A5177" t="s">
        <v>3924</v>
      </c>
      <c r="B5177" s="17">
        <v>45211</v>
      </c>
      <c r="C5177" t="s">
        <v>3917</v>
      </c>
      <c r="D5177" t="s">
        <v>3918</v>
      </c>
      <c r="E5177" t="s">
        <v>3919</v>
      </c>
      <c r="F5177" t="s">
        <v>3920</v>
      </c>
      <c r="G5177" t="s">
        <v>3877</v>
      </c>
      <c r="H5177" t="s">
        <v>3922</v>
      </c>
      <c r="I5177">
        <v>2154</v>
      </c>
      <c r="J5177" s="41">
        <v>1.1800000000000001E-2</v>
      </c>
      <c r="K5177" s="42">
        <v>25.417200000000005</v>
      </c>
      <c r="L5177" s="43">
        <v>0.17999999999999997</v>
      </c>
      <c r="M5177" s="42">
        <v>4.5750960000000003</v>
      </c>
      <c r="N5177">
        <v>2</v>
      </c>
      <c r="O5177" s="43">
        <v>0.8</v>
      </c>
      <c r="P5177" s="42">
        <v>93.6</v>
      </c>
      <c r="Q5177" s="42">
        <v>15</v>
      </c>
      <c r="R5177" s="42">
        <v>7</v>
      </c>
    </row>
    <row r="5178" spans="1:18" x14ac:dyDescent="0.3">
      <c r="A5178" t="s">
        <v>3924</v>
      </c>
      <c r="B5178" s="17">
        <v>45212</v>
      </c>
      <c r="C5178" t="s">
        <v>3917</v>
      </c>
      <c r="D5178" t="s">
        <v>3918</v>
      </c>
      <c r="E5178" t="s">
        <v>3919</v>
      </c>
      <c r="F5178" t="s">
        <v>3920</v>
      </c>
      <c r="G5178" t="s">
        <v>3877</v>
      </c>
      <c r="H5178" t="s">
        <v>3922</v>
      </c>
      <c r="I5178">
        <v>2019</v>
      </c>
      <c r="J5178" s="41">
        <v>1.4499999999999999E-2</v>
      </c>
      <c r="K5178" s="42">
        <v>29.275499999999997</v>
      </c>
      <c r="L5178" s="43">
        <v>1.1499999999999999</v>
      </c>
      <c r="M5178" s="42">
        <v>33.666824999999996</v>
      </c>
      <c r="N5178">
        <v>2</v>
      </c>
      <c r="O5178" s="43">
        <v>19.200000000000003</v>
      </c>
      <c r="P5178" s="42">
        <v>88.8</v>
      </c>
      <c r="Q5178" s="42">
        <v>34.5</v>
      </c>
      <c r="R5178" s="42">
        <v>9</v>
      </c>
    </row>
    <row r="5179" spans="1:18" x14ac:dyDescent="0.3">
      <c r="A5179" t="s">
        <v>3924</v>
      </c>
      <c r="B5179" s="17">
        <v>45213</v>
      </c>
      <c r="C5179" t="s">
        <v>3917</v>
      </c>
      <c r="D5179" t="s">
        <v>3918</v>
      </c>
      <c r="E5179" t="s">
        <v>3919</v>
      </c>
      <c r="F5179" t="s">
        <v>3920</v>
      </c>
      <c r="G5179" t="s">
        <v>3877</v>
      </c>
      <c r="H5179" t="s">
        <v>3922</v>
      </c>
      <c r="I5179">
        <v>2216</v>
      </c>
      <c r="J5179" s="41">
        <v>1.3899999999999999E-2</v>
      </c>
      <c r="K5179" s="42">
        <v>30.802399999999999</v>
      </c>
      <c r="L5179" s="43">
        <v>0.44</v>
      </c>
      <c r="M5179" s="42">
        <v>13.553056</v>
      </c>
      <c r="N5179">
        <v>2</v>
      </c>
      <c r="O5179" s="43">
        <v>19.200000000000003</v>
      </c>
      <c r="P5179" s="42">
        <v>62.4</v>
      </c>
      <c r="Q5179" s="42">
        <v>48</v>
      </c>
      <c r="R5179" s="42">
        <v>8</v>
      </c>
    </row>
    <row r="5180" spans="1:18" x14ac:dyDescent="0.3">
      <c r="A5180" t="s">
        <v>3924</v>
      </c>
      <c r="B5180" s="17">
        <v>45214</v>
      </c>
      <c r="C5180" t="s">
        <v>3917</v>
      </c>
      <c r="D5180" t="s">
        <v>3918</v>
      </c>
      <c r="E5180" t="s">
        <v>3919</v>
      </c>
      <c r="F5180" t="s">
        <v>3920</v>
      </c>
      <c r="G5180" t="s">
        <v>3877</v>
      </c>
      <c r="H5180" t="s">
        <v>3922</v>
      </c>
      <c r="I5180">
        <v>1928</v>
      </c>
      <c r="J5180" s="41">
        <v>1.3900000000000001E-2</v>
      </c>
      <c r="K5180" s="42">
        <v>26.799200000000003</v>
      </c>
      <c r="L5180" s="43">
        <v>1.25</v>
      </c>
      <c r="M5180" s="42">
        <v>33.499000000000002</v>
      </c>
      <c r="N5180">
        <v>2</v>
      </c>
      <c r="O5180" s="43">
        <v>56</v>
      </c>
      <c r="P5180" s="42">
        <v>87.6</v>
      </c>
      <c r="Q5180" s="42">
        <v>16.5</v>
      </c>
      <c r="R5180" s="42">
        <v>8</v>
      </c>
    </row>
    <row r="5181" spans="1:18" x14ac:dyDescent="0.3">
      <c r="A5181" t="s">
        <v>3924</v>
      </c>
      <c r="B5181" s="17">
        <v>45215</v>
      </c>
      <c r="C5181" t="s">
        <v>3917</v>
      </c>
      <c r="D5181" t="s">
        <v>3918</v>
      </c>
      <c r="E5181" t="s">
        <v>3919</v>
      </c>
      <c r="F5181" t="s">
        <v>3920</v>
      </c>
      <c r="G5181" t="s">
        <v>3877</v>
      </c>
      <c r="H5181" t="s">
        <v>3922</v>
      </c>
      <c r="I5181">
        <v>2771</v>
      </c>
      <c r="J5181" s="41">
        <v>1.0999999999999999E-2</v>
      </c>
      <c r="K5181" s="42">
        <v>30.480999999999998</v>
      </c>
      <c r="L5181" s="43">
        <v>0.21</v>
      </c>
      <c r="M5181" s="42">
        <v>6.4010099999999994</v>
      </c>
      <c r="N5181">
        <v>1</v>
      </c>
      <c r="O5181" s="43">
        <v>23.200000000000003</v>
      </c>
      <c r="P5181" s="42">
        <v>62.4</v>
      </c>
      <c r="Q5181" s="42">
        <v>24</v>
      </c>
      <c r="R5181" s="42">
        <v>5</v>
      </c>
    </row>
    <row r="5182" spans="1:18" x14ac:dyDescent="0.3">
      <c r="A5182" t="s">
        <v>3924</v>
      </c>
      <c r="B5182" s="17">
        <v>45216</v>
      </c>
      <c r="C5182" t="s">
        <v>3917</v>
      </c>
      <c r="D5182" t="s">
        <v>3918</v>
      </c>
      <c r="E5182" t="s">
        <v>3919</v>
      </c>
      <c r="F5182" t="s">
        <v>3920</v>
      </c>
      <c r="G5182" t="s">
        <v>3877</v>
      </c>
      <c r="H5182" t="s">
        <v>3922</v>
      </c>
      <c r="I5182">
        <v>3006</v>
      </c>
      <c r="J5182" s="41">
        <v>9.2999999999999992E-3</v>
      </c>
      <c r="K5182" s="42">
        <v>27.955799999999996</v>
      </c>
      <c r="L5182" s="43">
        <v>0.59</v>
      </c>
      <c r="M5182" s="42">
        <v>16.493921999999998</v>
      </c>
      <c r="N5182">
        <v>2</v>
      </c>
      <c r="O5182" s="43">
        <v>29.6</v>
      </c>
      <c r="P5182" s="42">
        <v>108</v>
      </c>
      <c r="Q5182" s="42">
        <v>25.5</v>
      </c>
      <c r="R5182" s="42">
        <v>3</v>
      </c>
    </row>
    <row r="5183" spans="1:18" x14ac:dyDescent="0.3">
      <c r="A5183" t="s">
        <v>3924</v>
      </c>
      <c r="B5183" s="17">
        <v>45217</v>
      </c>
      <c r="C5183" t="s">
        <v>3917</v>
      </c>
      <c r="D5183" t="s">
        <v>3918</v>
      </c>
      <c r="E5183" t="s">
        <v>3919</v>
      </c>
      <c r="F5183" t="s">
        <v>3920</v>
      </c>
      <c r="G5183" t="s">
        <v>3877</v>
      </c>
      <c r="H5183" t="s">
        <v>3922</v>
      </c>
      <c r="I5183">
        <v>2135</v>
      </c>
      <c r="J5183" s="41">
        <v>1.2800000000000002E-2</v>
      </c>
      <c r="K5183" s="42">
        <v>27.328000000000007</v>
      </c>
      <c r="L5183" s="43">
        <v>0.32</v>
      </c>
      <c r="M5183" s="42">
        <v>8.7449600000000025</v>
      </c>
      <c r="N5183">
        <v>3</v>
      </c>
      <c r="O5183" s="43">
        <v>35.200000000000003</v>
      </c>
      <c r="P5183" s="42">
        <v>98.399999999999991</v>
      </c>
      <c r="Q5183" s="42">
        <v>46.5</v>
      </c>
      <c r="R5183" s="42">
        <v>8</v>
      </c>
    </row>
    <row r="5184" spans="1:18" x14ac:dyDescent="0.3">
      <c r="A5184" t="s">
        <v>3924</v>
      </c>
      <c r="B5184" s="17">
        <v>45218</v>
      </c>
      <c r="C5184" t="s">
        <v>3917</v>
      </c>
      <c r="D5184" t="s">
        <v>3918</v>
      </c>
      <c r="E5184" t="s">
        <v>3919</v>
      </c>
      <c r="F5184" t="s">
        <v>3920</v>
      </c>
      <c r="G5184" t="s">
        <v>3877</v>
      </c>
      <c r="H5184" t="s">
        <v>3922</v>
      </c>
      <c r="I5184">
        <v>2265</v>
      </c>
      <c r="J5184" s="41">
        <v>1.0500000000000002E-2</v>
      </c>
      <c r="K5184" s="42">
        <v>23.782500000000006</v>
      </c>
      <c r="L5184" s="43">
        <v>0.26999999999999996</v>
      </c>
      <c r="M5184" s="42">
        <v>6.4212750000000005</v>
      </c>
      <c r="N5184">
        <v>3</v>
      </c>
      <c r="O5184" s="43">
        <v>87.36</v>
      </c>
      <c r="P5184" s="42">
        <v>67.2</v>
      </c>
      <c r="Q5184" s="42">
        <v>36</v>
      </c>
      <c r="R5184" s="42">
        <v>2</v>
      </c>
    </row>
    <row r="5185" spans="1:18" x14ac:dyDescent="0.3">
      <c r="A5185" t="s">
        <v>3924</v>
      </c>
      <c r="B5185" s="17">
        <v>45219</v>
      </c>
      <c r="C5185" t="s">
        <v>3917</v>
      </c>
      <c r="D5185" t="s">
        <v>3918</v>
      </c>
      <c r="E5185" t="s">
        <v>3919</v>
      </c>
      <c r="F5185" t="s">
        <v>3920</v>
      </c>
      <c r="G5185" t="s">
        <v>3877</v>
      </c>
      <c r="H5185" t="s">
        <v>3922</v>
      </c>
      <c r="I5185">
        <v>3019</v>
      </c>
      <c r="J5185" s="41">
        <v>1.2300000000000002E-2</v>
      </c>
      <c r="K5185" s="42">
        <v>37.133700000000005</v>
      </c>
      <c r="L5185" s="43">
        <v>1.08</v>
      </c>
      <c r="M5185" s="42">
        <v>40.104396000000008</v>
      </c>
      <c r="N5185">
        <v>1</v>
      </c>
      <c r="O5185" s="43">
        <v>52.08</v>
      </c>
      <c r="P5185" s="42">
        <v>74.399999999999991</v>
      </c>
      <c r="Q5185" s="42">
        <v>40.5</v>
      </c>
      <c r="R5185" s="42">
        <v>8</v>
      </c>
    </row>
    <row r="5186" spans="1:18" x14ac:dyDescent="0.3">
      <c r="A5186" t="s">
        <v>3924</v>
      </c>
      <c r="B5186" s="17">
        <v>45220</v>
      </c>
      <c r="C5186" t="s">
        <v>3917</v>
      </c>
      <c r="D5186" t="s">
        <v>3918</v>
      </c>
      <c r="E5186" t="s">
        <v>3919</v>
      </c>
      <c r="F5186" t="s">
        <v>3920</v>
      </c>
      <c r="G5186" t="s">
        <v>3877</v>
      </c>
      <c r="H5186" t="s">
        <v>3922</v>
      </c>
      <c r="I5186">
        <v>3112</v>
      </c>
      <c r="J5186" s="41">
        <v>1.37E-2</v>
      </c>
      <c r="K5186" s="42">
        <v>42.634399999999999</v>
      </c>
      <c r="L5186" s="43">
        <v>0.92999999999999994</v>
      </c>
      <c r="M5186" s="42">
        <v>39.649991999999997</v>
      </c>
      <c r="N5186">
        <v>1</v>
      </c>
      <c r="O5186" s="43">
        <v>28</v>
      </c>
      <c r="P5186" s="42">
        <v>51.6</v>
      </c>
      <c r="Q5186" s="42">
        <v>48</v>
      </c>
      <c r="R5186" s="42">
        <v>4</v>
      </c>
    </row>
    <row r="5187" spans="1:18" x14ac:dyDescent="0.3">
      <c r="A5187" t="s">
        <v>3924</v>
      </c>
      <c r="B5187" s="17">
        <v>45221</v>
      </c>
      <c r="C5187" t="s">
        <v>3917</v>
      </c>
      <c r="D5187" t="s">
        <v>3918</v>
      </c>
      <c r="E5187" t="s">
        <v>3919</v>
      </c>
      <c r="F5187" t="s">
        <v>3920</v>
      </c>
      <c r="G5187" t="s">
        <v>3877</v>
      </c>
      <c r="H5187" t="s">
        <v>3922</v>
      </c>
      <c r="I5187">
        <v>3126</v>
      </c>
      <c r="J5187" s="41">
        <v>1.12E-2</v>
      </c>
      <c r="K5187" s="42">
        <v>35.011200000000002</v>
      </c>
      <c r="L5187" s="43">
        <v>0.69</v>
      </c>
      <c r="M5187" s="42">
        <v>24.157727999999999</v>
      </c>
      <c r="N5187">
        <v>4</v>
      </c>
      <c r="O5187" s="43">
        <v>58.239999999999995</v>
      </c>
      <c r="P5187" s="42">
        <v>58.8</v>
      </c>
      <c r="Q5187" s="42">
        <v>33</v>
      </c>
      <c r="R5187" s="42">
        <v>1</v>
      </c>
    </row>
    <row r="5188" spans="1:18" x14ac:dyDescent="0.3">
      <c r="A5188" t="s">
        <v>3924</v>
      </c>
      <c r="B5188" s="17">
        <v>45222</v>
      </c>
      <c r="C5188" t="s">
        <v>3917</v>
      </c>
      <c r="D5188" t="s">
        <v>3918</v>
      </c>
      <c r="E5188" t="s">
        <v>3919</v>
      </c>
      <c r="F5188" t="s">
        <v>3920</v>
      </c>
      <c r="G5188" t="s">
        <v>3877</v>
      </c>
      <c r="H5188" t="s">
        <v>3922</v>
      </c>
      <c r="I5188">
        <v>1678</v>
      </c>
      <c r="J5188" s="41">
        <v>1.2800000000000001E-2</v>
      </c>
      <c r="K5188" s="42">
        <v>21.478400000000001</v>
      </c>
      <c r="L5188" s="43">
        <v>0.54</v>
      </c>
      <c r="M5188" s="42">
        <v>11.598336000000002</v>
      </c>
      <c r="N5188">
        <v>4</v>
      </c>
      <c r="O5188" s="43">
        <v>126.56</v>
      </c>
      <c r="P5188" s="42">
        <v>56.4</v>
      </c>
      <c r="Q5188" s="42">
        <v>42</v>
      </c>
      <c r="R5188" s="42">
        <v>9</v>
      </c>
    </row>
    <row r="5189" spans="1:18" x14ac:dyDescent="0.3">
      <c r="A5189" t="s">
        <v>3924</v>
      </c>
      <c r="B5189" s="17">
        <v>45223</v>
      </c>
      <c r="C5189" t="s">
        <v>3917</v>
      </c>
      <c r="D5189" t="s">
        <v>3918</v>
      </c>
      <c r="E5189" t="s">
        <v>3919</v>
      </c>
      <c r="F5189" t="s">
        <v>3920</v>
      </c>
      <c r="G5189" t="s">
        <v>3877</v>
      </c>
      <c r="H5189" t="s">
        <v>3922</v>
      </c>
      <c r="I5189">
        <v>2677</v>
      </c>
      <c r="J5189" s="41">
        <v>1.14E-2</v>
      </c>
      <c r="K5189" s="42">
        <v>30.517800000000001</v>
      </c>
      <c r="L5189" s="43">
        <v>1.0699999999999998</v>
      </c>
      <c r="M5189" s="42">
        <v>32.654045999999994</v>
      </c>
      <c r="N5189">
        <v>3</v>
      </c>
      <c r="O5189" s="43">
        <v>146.72</v>
      </c>
      <c r="P5189" s="42">
        <v>78</v>
      </c>
      <c r="Q5189" s="42">
        <v>58.5</v>
      </c>
      <c r="R5189" s="42">
        <v>7</v>
      </c>
    </row>
    <row r="5190" spans="1:18" x14ac:dyDescent="0.3">
      <c r="A5190" t="s">
        <v>3924</v>
      </c>
      <c r="B5190" s="17">
        <v>45224</v>
      </c>
      <c r="C5190" t="s">
        <v>3917</v>
      </c>
      <c r="D5190" t="s">
        <v>3918</v>
      </c>
      <c r="E5190" t="s">
        <v>3919</v>
      </c>
      <c r="F5190" t="s">
        <v>3920</v>
      </c>
      <c r="G5190" t="s">
        <v>3877</v>
      </c>
      <c r="H5190" t="s">
        <v>3922</v>
      </c>
      <c r="I5190">
        <v>2188</v>
      </c>
      <c r="J5190" s="41">
        <v>1.1699999999999999E-2</v>
      </c>
      <c r="K5190" s="42">
        <v>25.599599999999995</v>
      </c>
      <c r="L5190" s="43">
        <v>1.04</v>
      </c>
      <c r="M5190" s="42">
        <v>26.623583999999997</v>
      </c>
      <c r="N5190">
        <v>5</v>
      </c>
      <c r="O5190" s="43">
        <v>101.91999999999999</v>
      </c>
      <c r="P5190" s="42">
        <v>62.4</v>
      </c>
      <c r="Q5190" s="42">
        <v>48</v>
      </c>
      <c r="R5190" s="42">
        <v>4</v>
      </c>
    </row>
    <row r="5191" spans="1:18" x14ac:dyDescent="0.3">
      <c r="A5191" t="s">
        <v>3924</v>
      </c>
      <c r="B5191" s="17">
        <v>45225</v>
      </c>
      <c r="C5191" t="s">
        <v>3917</v>
      </c>
      <c r="D5191" t="s">
        <v>3918</v>
      </c>
      <c r="E5191" t="s">
        <v>3919</v>
      </c>
      <c r="F5191" t="s">
        <v>3920</v>
      </c>
      <c r="G5191" t="s">
        <v>3877</v>
      </c>
      <c r="H5191" t="s">
        <v>3922</v>
      </c>
      <c r="I5191">
        <v>2623</v>
      </c>
      <c r="J5191" s="41">
        <v>1.11E-2</v>
      </c>
      <c r="K5191" s="42">
        <v>29.115300000000001</v>
      </c>
      <c r="L5191" s="43">
        <v>0.73</v>
      </c>
      <c r="M5191" s="42">
        <v>21.254169000000001</v>
      </c>
      <c r="N5191">
        <v>3</v>
      </c>
      <c r="O5191" s="43">
        <v>81.760000000000005</v>
      </c>
      <c r="P5191" s="42">
        <v>70.8</v>
      </c>
      <c r="Q5191" s="42">
        <v>31.5</v>
      </c>
      <c r="R5191" s="42">
        <v>7</v>
      </c>
    </row>
    <row r="5192" spans="1:18" x14ac:dyDescent="0.3">
      <c r="A5192" t="s">
        <v>3924</v>
      </c>
      <c r="B5192" s="17">
        <v>45226</v>
      </c>
      <c r="C5192" t="s">
        <v>3917</v>
      </c>
      <c r="D5192" t="s">
        <v>3918</v>
      </c>
      <c r="E5192" t="s">
        <v>3919</v>
      </c>
      <c r="F5192" t="s">
        <v>3920</v>
      </c>
      <c r="G5192" t="s">
        <v>3877</v>
      </c>
      <c r="H5192" t="s">
        <v>3922</v>
      </c>
      <c r="I5192">
        <v>2349</v>
      </c>
      <c r="J5192" s="41">
        <v>1.3599999999999999E-2</v>
      </c>
      <c r="K5192" s="42">
        <v>31.946399999999997</v>
      </c>
      <c r="L5192" s="43">
        <v>0.87</v>
      </c>
      <c r="M5192" s="42">
        <v>27.793367999999997</v>
      </c>
      <c r="N5192">
        <v>2</v>
      </c>
      <c r="O5192" s="43">
        <v>123.76</v>
      </c>
      <c r="P5192" s="42">
        <v>85.2</v>
      </c>
      <c r="Q5192" s="42">
        <v>39</v>
      </c>
      <c r="R5192" s="42">
        <v>3</v>
      </c>
    </row>
    <row r="5193" spans="1:18" x14ac:dyDescent="0.3">
      <c r="A5193" t="s">
        <v>3924</v>
      </c>
      <c r="B5193" s="17">
        <v>45227</v>
      </c>
      <c r="C5193" t="s">
        <v>3917</v>
      </c>
      <c r="D5193" t="s">
        <v>3918</v>
      </c>
      <c r="E5193" t="s">
        <v>3919</v>
      </c>
      <c r="F5193" t="s">
        <v>3920</v>
      </c>
      <c r="G5193" t="s">
        <v>3877</v>
      </c>
      <c r="H5193" t="s">
        <v>3922</v>
      </c>
      <c r="I5193">
        <v>2678</v>
      </c>
      <c r="J5193" s="41">
        <v>1.2400000000000001E-2</v>
      </c>
      <c r="K5193" s="42">
        <v>33.2072</v>
      </c>
      <c r="L5193" s="43">
        <v>1.23</v>
      </c>
      <c r="M5193" s="42">
        <v>40.844856</v>
      </c>
      <c r="N5193">
        <v>4</v>
      </c>
      <c r="O5193" s="43">
        <v>35.28</v>
      </c>
      <c r="P5193" s="42">
        <v>58.8</v>
      </c>
      <c r="Q5193" s="42">
        <v>28.5</v>
      </c>
      <c r="R5193" s="42">
        <v>4</v>
      </c>
    </row>
    <row r="5194" spans="1:18" x14ac:dyDescent="0.3">
      <c r="A5194" t="s">
        <v>3924</v>
      </c>
      <c r="B5194" s="17">
        <v>45228</v>
      </c>
      <c r="C5194" t="s">
        <v>3917</v>
      </c>
      <c r="D5194" t="s">
        <v>3918</v>
      </c>
      <c r="E5194" t="s">
        <v>3919</v>
      </c>
      <c r="F5194" t="s">
        <v>3920</v>
      </c>
      <c r="G5194" t="s">
        <v>3877</v>
      </c>
      <c r="H5194" t="s">
        <v>3922</v>
      </c>
      <c r="I5194">
        <v>2270</v>
      </c>
      <c r="J5194" s="41">
        <v>1.1299999999999999E-2</v>
      </c>
      <c r="K5194" s="42">
        <v>25.651</v>
      </c>
      <c r="L5194" s="43">
        <v>1.04</v>
      </c>
      <c r="M5194" s="42">
        <v>26.677040000000002</v>
      </c>
      <c r="N5194">
        <v>3</v>
      </c>
      <c r="O5194" s="43">
        <v>32.800000000000004</v>
      </c>
      <c r="P5194" s="42">
        <v>94.8</v>
      </c>
      <c r="Q5194" s="42">
        <v>12</v>
      </c>
      <c r="R5194" s="42">
        <v>8</v>
      </c>
    </row>
    <row r="5195" spans="1:18" x14ac:dyDescent="0.3">
      <c r="A5195" t="s">
        <v>3924</v>
      </c>
      <c r="B5195" s="17">
        <v>45229</v>
      </c>
      <c r="C5195" t="s">
        <v>3917</v>
      </c>
      <c r="D5195" t="s">
        <v>3918</v>
      </c>
      <c r="E5195" t="s">
        <v>3919</v>
      </c>
      <c r="F5195" t="s">
        <v>3920</v>
      </c>
      <c r="G5195" t="s">
        <v>3877</v>
      </c>
      <c r="H5195" t="s">
        <v>3922</v>
      </c>
      <c r="I5195">
        <v>3131</v>
      </c>
      <c r="J5195" s="41">
        <v>1.24E-2</v>
      </c>
      <c r="K5195" s="42">
        <v>38.824399999999997</v>
      </c>
      <c r="L5195" s="43">
        <v>0.97000000000000008</v>
      </c>
      <c r="M5195" s="42">
        <v>37.659668000000003</v>
      </c>
      <c r="N5195">
        <v>4</v>
      </c>
      <c r="O5195" s="43">
        <v>23.200000000000003</v>
      </c>
      <c r="P5195" s="42">
        <v>46.8</v>
      </c>
      <c r="Q5195" s="42">
        <v>39</v>
      </c>
      <c r="R5195" s="42">
        <v>2</v>
      </c>
    </row>
    <row r="5196" spans="1:18" x14ac:dyDescent="0.3">
      <c r="A5196" t="s">
        <v>3924</v>
      </c>
      <c r="B5196" s="17">
        <v>45230</v>
      </c>
      <c r="C5196" t="s">
        <v>3917</v>
      </c>
      <c r="D5196" t="s">
        <v>3918</v>
      </c>
      <c r="E5196" t="s">
        <v>3919</v>
      </c>
      <c r="F5196" t="s">
        <v>3920</v>
      </c>
      <c r="G5196" t="s">
        <v>3877</v>
      </c>
      <c r="H5196" t="s">
        <v>3922</v>
      </c>
      <c r="I5196">
        <v>1937</v>
      </c>
      <c r="J5196" s="41">
        <v>1.0900000000000003E-2</v>
      </c>
      <c r="K5196" s="42">
        <v>21.113300000000006</v>
      </c>
      <c r="L5196" s="43">
        <v>0.73000000000000009</v>
      </c>
      <c r="M5196" s="42">
        <v>15.412709000000007</v>
      </c>
      <c r="N5196">
        <v>6</v>
      </c>
      <c r="O5196" s="43">
        <v>81.760000000000005</v>
      </c>
      <c r="P5196" s="42">
        <v>84</v>
      </c>
      <c r="Q5196" s="42">
        <v>13.5</v>
      </c>
      <c r="R5196" s="42">
        <v>4</v>
      </c>
    </row>
    <row r="5197" spans="1:18" x14ac:dyDescent="0.3">
      <c r="A5197" t="s">
        <v>3924</v>
      </c>
      <c r="B5197" s="17">
        <v>45231</v>
      </c>
      <c r="C5197" t="s">
        <v>3917</v>
      </c>
      <c r="D5197" t="s">
        <v>3918</v>
      </c>
      <c r="E5197" t="s">
        <v>3919</v>
      </c>
      <c r="F5197" t="s">
        <v>3920</v>
      </c>
      <c r="G5197" t="s">
        <v>3877</v>
      </c>
      <c r="H5197" t="s">
        <v>3922</v>
      </c>
      <c r="I5197">
        <v>1850</v>
      </c>
      <c r="J5197" s="41">
        <v>9.1999999999999998E-3</v>
      </c>
      <c r="K5197" s="42">
        <v>17.02</v>
      </c>
      <c r="L5197" s="43">
        <v>0.39</v>
      </c>
      <c r="M5197" s="42">
        <v>6.6378000000000004</v>
      </c>
      <c r="N5197">
        <v>2</v>
      </c>
      <c r="O5197" s="43">
        <v>49.28</v>
      </c>
      <c r="P5197" s="42">
        <v>60</v>
      </c>
      <c r="Q5197" s="42">
        <v>46.5</v>
      </c>
      <c r="R5197" s="42">
        <v>3</v>
      </c>
    </row>
    <row r="5198" spans="1:18" x14ac:dyDescent="0.3">
      <c r="A5198" t="s">
        <v>3924</v>
      </c>
      <c r="B5198" s="17">
        <v>45232</v>
      </c>
      <c r="C5198" t="s">
        <v>3917</v>
      </c>
      <c r="D5198" t="s">
        <v>3918</v>
      </c>
      <c r="E5198" t="s">
        <v>3919</v>
      </c>
      <c r="F5198" t="s">
        <v>3920</v>
      </c>
      <c r="G5198" t="s">
        <v>3877</v>
      </c>
      <c r="H5198" t="s">
        <v>3922</v>
      </c>
      <c r="I5198">
        <v>3016</v>
      </c>
      <c r="J5198" s="41">
        <v>1.1500000000000002E-2</v>
      </c>
      <c r="K5198" s="42">
        <v>34.684000000000005</v>
      </c>
      <c r="L5198" s="43">
        <v>1.29</v>
      </c>
      <c r="M5198" s="42">
        <v>44.742360000000005</v>
      </c>
      <c r="N5198">
        <v>4</v>
      </c>
      <c r="O5198" s="43">
        <v>56</v>
      </c>
      <c r="P5198" s="42">
        <v>56.4</v>
      </c>
      <c r="Q5198" s="42">
        <v>13.5</v>
      </c>
      <c r="R5198" s="42">
        <v>8</v>
      </c>
    </row>
    <row r="5199" spans="1:18" x14ac:dyDescent="0.3">
      <c r="A5199" t="s">
        <v>3924</v>
      </c>
      <c r="B5199" s="17">
        <v>45233</v>
      </c>
      <c r="C5199" t="s">
        <v>3917</v>
      </c>
      <c r="D5199" t="s">
        <v>3918</v>
      </c>
      <c r="E5199" t="s">
        <v>3919</v>
      </c>
      <c r="F5199" t="s">
        <v>3920</v>
      </c>
      <c r="G5199" t="s">
        <v>3877</v>
      </c>
      <c r="H5199" t="s">
        <v>3922</v>
      </c>
      <c r="I5199">
        <v>3146</v>
      </c>
      <c r="J5199" s="41">
        <v>1.1700000000000002E-2</v>
      </c>
      <c r="K5199" s="42">
        <v>36.808200000000006</v>
      </c>
      <c r="L5199" s="43">
        <v>0.6</v>
      </c>
      <c r="M5199" s="42">
        <v>22.084920000000004</v>
      </c>
      <c r="N5199">
        <v>4</v>
      </c>
      <c r="O5199" s="43">
        <v>49.839999999999996</v>
      </c>
      <c r="P5199" s="42">
        <v>92.399999999999991</v>
      </c>
      <c r="Q5199" s="42">
        <v>31.5</v>
      </c>
      <c r="R5199" s="42">
        <v>11</v>
      </c>
    </row>
    <row r="5200" spans="1:18" x14ac:dyDescent="0.3">
      <c r="A5200" t="s">
        <v>3924</v>
      </c>
      <c r="B5200" s="17">
        <v>45234</v>
      </c>
      <c r="C5200" t="s">
        <v>3917</v>
      </c>
      <c r="D5200" t="s">
        <v>3918</v>
      </c>
      <c r="E5200" t="s">
        <v>3919</v>
      </c>
      <c r="F5200" t="s">
        <v>3920</v>
      </c>
      <c r="G5200" t="s">
        <v>3877</v>
      </c>
      <c r="H5200" t="s">
        <v>3922</v>
      </c>
      <c r="I5200">
        <v>1972</v>
      </c>
      <c r="J5200" s="41">
        <v>1.2699999999999999E-2</v>
      </c>
      <c r="K5200" s="42">
        <v>25.0444</v>
      </c>
      <c r="L5200" s="43">
        <v>0.8</v>
      </c>
      <c r="M5200" s="42">
        <v>20.035520000000002</v>
      </c>
      <c r="N5200">
        <v>6</v>
      </c>
      <c r="O5200" s="43">
        <v>5.6000000000000005</v>
      </c>
      <c r="P5200" s="42">
        <v>81.599999999999994</v>
      </c>
      <c r="Q5200" s="42">
        <v>39</v>
      </c>
      <c r="R5200" s="42">
        <v>5</v>
      </c>
    </row>
    <row r="5201" spans="1:18" x14ac:dyDescent="0.3">
      <c r="A5201" t="s">
        <v>3924</v>
      </c>
      <c r="B5201" s="17">
        <v>45235</v>
      </c>
      <c r="C5201" t="s">
        <v>3917</v>
      </c>
      <c r="D5201" t="s">
        <v>3918</v>
      </c>
      <c r="E5201" t="s">
        <v>3919</v>
      </c>
      <c r="F5201" t="s">
        <v>3920</v>
      </c>
      <c r="G5201" t="s">
        <v>3877</v>
      </c>
      <c r="H5201" t="s">
        <v>3922</v>
      </c>
      <c r="I5201">
        <v>3141</v>
      </c>
      <c r="J5201" s="41">
        <v>1.3999999999999999E-2</v>
      </c>
      <c r="K5201" s="42">
        <v>43.973999999999997</v>
      </c>
      <c r="L5201" s="43">
        <v>0.5</v>
      </c>
      <c r="M5201" s="42">
        <v>21.986999999999998</v>
      </c>
      <c r="N5201">
        <v>5</v>
      </c>
      <c r="O5201" s="43">
        <v>45.359999999999992</v>
      </c>
      <c r="P5201" s="42">
        <v>82.8</v>
      </c>
      <c r="Q5201" s="42">
        <v>54</v>
      </c>
      <c r="R5201" s="42">
        <v>7</v>
      </c>
    </row>
    <row r="5202" spans="1:18" x14ac:dyDescent="0.3">
      <c r="A5202" t="s">
        <v>3924</v>
      </c>
      <c r="B5202" s="17">
        <v>45236</v>
      </c>
      <c r="C5202" t="s">
        <v>3917</v>
      </c>
      <c r="D5202" t="s">
        <v>3918</v>
      </c>
      <c r="E5202" t="s">
        <v>3919</v>
      </c>
      <c r="F5202" t="s">
        <v>3920</v>
      </c>
      <c r="G5202" t="s">
        <v>3877</v>
      </c>
      <c r="H5202" t="s">
        <v>3922</v>
      </c>
      <c r="I5202">
        <v>2364</v>
      </c>
      <c r="J5202" s="41">
        <v>1.0500000000000001E-2</v>
      </c>
      <c r="K5202" s="42">
        <v>24.822000000000003</v>
      </c>
      <c r="L5202" s="43">
        <v>0.6100000000000001</v>
      </c>
      <c r="M5202" s="42">
        <v>15.141420000000004</v>
      </c>
      <c r="N5202">
        <v>1</v>
      </c>
      <c r="O5202" s="43">
        <v>28</v>
      </c>
      <c r="P5202" s="42">
        <v>56.4</v>
      </c>
      <c r="Q5202" s="42">
        <v>25.5</v>
      </c>
      <c r="R5202" s="42">
        <v>7</v>
      </c>
    </row>
    <row r="5203" spans="1:18" x14ac:dyDescent="0.3">
      <c r="A5203" t="s">
        <v>3924</v>
      </c>
      <c r="B5203" s="17">
        <v>45237</v>
      </c>
      <c r="C5203" t="s">
        <v>3917</v>
      </c>
      <c r="D5203" t="s">
        <v>3918</v>
      </c>
      <c r="E5203" t="s">
        <v>3919</v>
      </c>
      <c r="F5203" t="s">
        <v>3920</v>
      </c>
      <c r="G5203" t="s">
        <v>3877</v>
      </c>
      <c r="H5203" t="s">
        <v>3922</v>
      </c>
      <c r="I5203">
        <v>2837</v>
      </c>
      <c r="J5203" s="41">
        <v>9.7999999999999997E-3</v>
      </c>
      <c r="K5203" s="42">
        <v>27.802599999999998</v>
      </c>
      <c r="L5203" s="43">
        <v>1.1000000000000001</v>
      </c>
      <c r="M5203" s="42">
        <v>30.58286</v>
      </c>
      <c r="N5203">
        <v>1</v>
      </c>
      <c r="O5203" s="43">
        <v>129.92000000000002</v>
      </c>
      <c r="P5203" s="42">
        <v>75.599999999999994</v>
      </c>
      <c r="Q5203" s="42">
        <v>22.5</v>
      </c>
      <c r="R5203" s="42">
        <v>10</v>
      </c>
    </row>
    <row r="5204" spans="1:18" x14ac:dyDescent="0.3">
      <c r="A5204" t="s">
        <v>3924</v>
      </c>
      <c r="B5204" s="17">
        <v>45238</v>
      </c>
      <c r="C5204" t="s">
        <v>3917</v>
      </c>
      <c r="D5204" t="s">
        <v>3918</v>
      </c>
      <c r="E5204" t="s">
        <v>3919</v>
      </c>
      <c r="F5204" t="s">
        <v>3920</v>
      </c>
      <c r="G5204" t="s">
        <v>3877</v>
      </c>
      <c r="H5204" t="s">
        <v>3922</v>
      </c>
      <c r="I5204">
        <v>3050</v>
      </c>
      <c r="J5204" s="41">
        <v>1.26E-2</v>
      </c>
      <c r="K5204" s="42">
        <v>38.43</v>
      </c>
      <c r="L5204" s="43">
        <v>0.78999999999999992</v>
      </c>
      <c r="M5204" s="42">
        <v>30.359699999999997</v>
      </c>
      <c r="N5204">
        <v>5</v>
      </c>
      <c r="O5204" s="43">
        <v>11.200000000000001</v>
      </c>
      <c r="P5204" s="42">
        <v>70.8</v>
      </c>
      <c r="Q5204" s="42">
        <v>46.5</v>
      </c>
      <c r="R5204" s="42">
        <v>4</v>
      </c>
    </row>
    <row r="5205" spans="1:18" x14ac:dyDescent="0.3">
      <c r="A5205" t="s">
        <v>3924</v>
      </c>
      <c r="B5205" s="17">
        <v>45239</v>
      </c>
      <c r="C5205" t="s">
        <v>3917</v>
      </c>
      <c r="D5205" t="s">
        <v>3918</v>
      </c>
      <c r="E5205" t="s">
        <v>3919</v>
      </c>
      <c r="F5205" t="s">
        <v>3920</v>
      </c>
      <c r="G5205" t="s">
        <v>3877</v>
      </c>
      <c r="H5205" t="s">
        <v>3922</v>
      </c>
      <c r="I5205">
        <v>2634</v>
      </c>
      <c r="J5205" s="41">
        <v>1.1600000000000001E-2</v>
      </c>
      <c r="K5205" s="42">
        <v>30.554400000000001</v>
      </c>
      <c r="L5205" s="43">
        <v>0.27</v>
      </c>
      <c r="M5205" s="42">
        <v>8.2496880000000008</v>
      </c>
      <c r="N5205">
        <v>3</v>
      </c>
      <c r="O5205" s="43">
        <v>71.12</v>
      </c>
      <c r="P5205" s="42">
        <v>48</v>
      </c>
      <c r="Q5205" s="42">
        <v>48</v>
      </c>
      <c r="R5205" s="42">
        <v>8</v>
      </c>
    </row>
    <row r="5206" spans="1:18" x14ac:dyDescent="0.3">
      <c r="A5206" t="s">
        <v>3924</v>
      </c>
      <c r="B5206" s="17">
        <v>45240</v>
      </c>
      <c r="C5206" t="s">
        <v>3917</v>
      </c>
      <c r="D5206" t="s">
        <v>3918</v>
      </c>
      <c r="E5206" t="s">
        <v>3919</v>
      </c>
      <c r="F5206" t="s">
        <v>3920</v>
      </c>
      <c r="G5206" t="s">
        <v>3877</v>
      </c>
      <c r="H5206" t="s">
        <v>3922</v>
      </c>
      <c r="I5206">
        <v>2525</v>
      </c>
      <c r="J5206" s="41">
        <v>1.2500000000000001E-2</v>
      </c>
      <c r="K5206" s="42">
        <v>31.5625</v>
      </c>
      <c r="L5206" s="43">
        <v>0.21999999999999997</v>
      </c>
      <c r="M5206" s="42">
        <v>6.9437499999999988</v>
      </c>
      <c r="N5206">
        <v>3</v>
      </c>
      <c r="O5206" s="43">
        <v>128.24</v>
      </c>
      <c r="P5206" s="42">
        <v>49.199999999999996</v>
      </c>
      <c r="Q5206" s="42">
        <v>27</v>
      </c>
      <c r="R5206" s="42">
        <v>6</v>
      </c>
    </row>
    <row r="5207" spans="1:18" x14ac:dyDescent="0.3">
      <c r="A5207" t="s">
        <v>3924</v>
      </c>
      <c r="B5207" s="17">
        <v>45241</v>
      </c>
      <c r="C5207" t="s">
        <v>3917</v>
      </c>
      <c r="D5207" t="s">
        <v>3918</v>
      </c>
      <c r="E5207" t="s">
        <v>3919</v>
      </c>
      <c r="F5207" t="s">
        <v>3920</v>
      </c>
      <c r="G5207" t="s">
        <v>3877</v>
      </c>
      <c r="H5207" t="s">
        <v>3922</v>
      </c>
      <c r="I5207">
        <v>2456</v>
      </c>
      <c r="J5207" s="41">
        <v>1.21E-2</v>
      </c>
      <c r="K5207" s="42">
        <v>29.717599999999997</v>
      </c>
      <c r="L5207" s="43">
        <v>1.21</v>
      </c>
      <c r="M5207" s="42">
        <v>35.958295999999997</v>
      </c>
      <c r="N5207">
        <v>5</v>
      </c>
      <c r="O5207" s="43">
        <v>35.200000000000003</v>
      </c>
      <c r="P5207" s="42">
        <v>42</v>
      </c>
      <c r="Q5207" s="42">
        <v>43.5</v>
      </c>
      <c r="R5207" s="42">
        <v>1</v>
      </c>
    </row>
    <row r="5208" spans="1:18" x14ac:dyDescent="0.3">
      <c r="A5208" t="s">
        <v>3924</v>
      </c>
      <c r="B5208" s="17">
        <v>45242</v>
      </c>
      <c r="C5208" t="s">
        <v>3917</v>
      </c>
      <c r="D5208" t="s">
        <v>3918</v>
      </c>
      <c r="E5208" t="s">
        <v>3919</v>
      </c>
      <c r="F5208" t="s">
        <v>3920</v>
      </c>
      <c r="G5208" t="s">
        <v>3877</v>
      </c>
      <c r="H5208" t="s">
        <v>3922</v>
      </c>
      <c r="I5208">
        <v>2741</v>
      </c>
      <c r="J5208" s="41">
        <v>8.7999999999999988E-3</v>
      </c>
      <c r="K5208" s="42">
        <v>24.120799999999996</v>
      </c>
      <c r="L5208" s="43">
        <v>0.6</v>
      </c>
      <c r="M5208" s="42">
        <v>14.472479999999997</v>
      </c>
      <c r="N5208">
        <v>1</v>
      </c>
      <c r="O5208" s="43">
        <v>105.28</v>
      </c>
      <c r="P5208" s="42">
        <v>88.8</v>
      </c>
      <c r="Q5208" s="42">
        <v>36</v>
      </c>
      <c r="R5208" s="42">
        <v>8</v>
      </c>
    </row>
    <row r="5209" spans="1:18" x14ac:dyDescent="0.3">
      <c r="A5209" t="s">
        <v>3924</v>
      </c>
      <c r="B5209" s="17">
        <v>45243</v>
      </c>
      <c r="C5209" t="s">
        <v>3917</v>
      </c>
      <c r="D5209" t="s">
        <v>3918</v>
      </c>
      <c r="E5209" t="s">
        <v>3919</v>
      </c>
      <c r="F5209" t="s">
        <v>3920</v>
      </c>
      <c r="G5209" t="s">
        <v>3877</v>
      </c>
      <c r="H5209" t="s">
        <v>3922</v>
      </c>
      <c r="I5209">
        <v>2596</v>
      </c>
      <c r="J5209" s="41">
        <v>1.21E-2</v>
      </c>
      <c r="K5209" s="42">
        <v>31.4116</v>
      </c>
      <c r="L5209" s="43">
        <v>0.39</v>
      </c>
      <c r="M5209" s="42">
        <v>12.250524</v>
      </c>
      <c r="N5209">
        <v>4</v>
      </c>
      <c r="O5209" s="43">
        <v>6.4</v>
      </c>
      <c r="P5209" s="42">
        <v>68.399999999999991</v>
      </c>
      <c r="Q5209" s="42">
        <v>52.5</v>
      </c>
      <c r="R5209" s="42">
        <v>11</v>
      </c>
    </row>
    <row r="5210" spans="1:18" x14ac:dyDescent="0.3">
      <c r="A5210" t="s">
        <v>3924</v>
      </c>
      <c r="B5210" s="17">
        <v>45244</v>
      </c>
      <c r="C5210" t="s">
        <v>3917</v>
      </c>
      <c r="D5210" t="s">
        <v>3918</v>
      </c>
      <c r="E5210" t="s">
        <v>3919</v>
      </c>
      <c r="F5210" t="s">
        <v>3920</v>
      </c>
      <c r="G5210" t="s">
        <v>3877</v>
      </c>
      <c r="H5210" t="s">
        <v>3922</v>
      </c>
      <c r="I5210">
        <v>2241</v>
      </c>
      <c r="J5210" s="41">
        <v>1.14E-2</v>
      </c>
      <c r="K5210" s="42">
        <v>25.5474</v>
      </c>
      <c r="L5210" s="43">
        <v>1.3599999999999999</v>
      </c>
      <c r="M5210" s="42">
        <v>34.744463999999994</v>
      </c>
      <c r="N5210">
        <v>1</v>
      </c>
      <c r="O5210" s="43">
        <v>99.11999999999999</v>
      </c>
      <c r="P5210" s="42">
        <v>100.8</v>
      </c>
      <c r="Q5210" s="42">
        <v>33</v>
      </c>
      <c r="R5210" s="42">
        <v>2</v>
      </c>
    </row>
    <row r="5211" spans="1:18" x14ac:dyDescent="0.3">
      <c r="A5211" t="s">
        <v>3924</v>
      </c>
      <c r="B5211" s="17">
        <v>45245</v>
      </c>
      <c r="C5211" t="s">
        <v>3917</v>
      </c>
      <c r="D5211" t="s">
        <v>3918</v>
      </c>
      <c r="E5211" t="s">
        <v>3919</v>
      </c>
      <c r="F5211" t="s">
        <v>3920</v>
      </c>
      <c r="G5211" t="s">
        <v>3877</v>
      </c>
      <c r="H5211" t="s">
        <v>3922</v>
      </c>
      <c r="I5211">
        <v>2302</v>
      </c>
      <c r="J5211" s="41">
        <v>1.3100000000000001E-2</v>
      </c>
      <c r="K5211" s="42">
        <v>30.156200000000002</v>
      </c>
      <c r="L5211" s="43">
        <v>0.38</v>
      </c>
      <c r="M5211" s="42">
        <v>11.459356000000001</v>
      </c>
      <c r="N5211">
        <v>1</v>
      </c>
      <c r="O5211" s="43">
        <v>59.92</v>
      </c>
      <c r="P5211" s="42">
        <v>55.199999999999996</v>
      </c>
      <c r="Q5211" s="42">
        <v>45</v>
      </c>
      <c r="R5211" s="42">
        <v>1</v>
      </c>
    </row>
    <row r="5212" spans="1:18" x14ac:dyDescent="0.3">
      <c r="A5212" t="s">
        <v>3924</v>
      </c>
      <c r="B5212" s="17">
        <v>45246</v>
      </c>
      <c r="C5212" t="s">
        <v>3917</v>
      </c>
      <c r="D5212" t="s">
        <v>3918</v>
      </c>
      <c r="E5212" t="s">
        <v>3919</v>
      </c>
      <c r="F5212" t="s">
        <v>3920</v>
      </c>
      <c r="G5212" t="s">
        <v>3877</v>
      </c>
      <c r="H5212" t="s">
        <v>3922</v>
      </c>
      <c r="I5212">
        <v>3148</v>
      </c>
      <c r="J5212" s="41">
        <v>1.3699999999999999E-2</v>
      </c>
      <c r="K5212" s="42">
        <v>43.127599999999994</v>
      </c>
      <c r="L5212" s="43">
        <v>8.0000000000000016E-2</v>
      </c>
      <c r="M5212" s="42">
        <v>3.4502080000000004</v>
      </c>
      <c r="N5212">
        <v>3</v>
      </c>
      <c r="O5212" s="43">
        <v>89.039999999999992</v>
      </c>
      <c r="P5212" s="42">
        <v>61.199999999999996</v>
      </c>
      <c r="Q5212" s="42">
        <v>21</v>
      </c>
      <c r="R5212" s="42">
        <v>4</v>
      </c>
    </row>
    <row r="5213" spans="1:18" x14ac:dyDescent="0.3">
      <c r="A5213" t="s">
        <v>3924</v>
      </c>
      <c r="B5213" s="17">
        <v>45247</v>
      </c>
      <c r="C5213" t="s">
        <v>3917</v>
      </c>
      <c r="D5213" t="s">
        <v>3918</v>
      </c>
      <c r="E5213" t="s">
        <v>3919</v>
      </c>
      <c r="F5213" t="s">
        <v>3920</v>
      </c>
      <c r="G5213" t="s">
        <v>3877</v>
      </c>
      <c r="H5213" t="s">
        <v>3922</v>
      </c>
      <c r="I5213">
        <v>2128</v>
      </c>
      <c r="J5213" s="41">
        <v>1.1099999999999999E-2</v>
      </c>
      <c r="K5213" s="42">
        <v>23.620799999999996</v>
      </c>
      <c r="L5213" s="43">
        <v>0.95</v>
      </c>
      <c r="M5213" s="42">
        <v>22.439759999999996</v>
      </c>
      <c r="N5213">
        <v>4</v>
      </c>
      <c r="O5213" s="43">
        <v>130.47999999999999</v>
      </c>
      <c r="P5213" s="42">
        <v>64.8</v>
      </c>
      <c r="Q5213" s="42">
        <v>37.5</v>
      </c>
      <c r="R5213" s="42">
        <v>2</v>
      </c>
    </row>
    <row r="5214" spans="1:18" x14ac:dyDescent="0.3">
      <c r="A5214" t="s">
        <v>3924</v>
      </c>
      <c r="B5214" s="17">
        <v>45248</v>
      </c>
      <c r="C5214" t="s">
        <v>3917</v>
      </c>
      <c r="D5214" t="s">
        <v>3918</v>
      </c>
      <c r="E5214" t="s">
        <v>3919</v>
      </c>
      <c r="F5214" t="s">
        <v>3920</v>
      </c>
      <c r="G5214" t="s">
        <v>3877</v>
      </c>
      <c r="H5214" t="s">
        <v>3922</v>
      </c>
      <c r="I5214">
        <v>2718</v>
      </c>
      <c r="J5214" s="41">
        <v>1.0400000000000001E-2</v>
      </c>
      <c r="K5214" s="42">
        <v>28.267200000000003</v>
      </c>
      <c r="L5214" s="43">
        <v>1.05</v>
      </c>
      <c r="M5214" s="42">
        <v>29.680560000000003</v>
      </c>
      <c r="N5214">
        <v>2</v>
      </c>
      <c r="O5214" s="43">
        <v>21.6</v>
      </c>
      <c r="P5214" s="42">
        <v>49.199999999999996</v>
      </c>
      <c r="Q5214" s="42">
        <v>51</v>
      </c>
      <c r="R5214" s="42">
        <v>9</v>
      </c>
    </row>
    <row r="5215" spans="1:18" x14ac:dyDescent="0.3">
      <c r="A5215" t="s">
        <v>3924</v>
      </c>
      <c r="B5215" s="17">
        <v>45249</v>
      </c>
      <c r="C5215" t="s">
        <v>3917</v>
      </c>
      <c r="D5215" t="s">
        <v>3918</v>
      </c>
      <c r="E5215" t="s">
        <v>3919</v>
      </c>
      <c r="F5215" t="s">
        <v>3920</v>
      </c>
      <c r="G5215" t="s">
        <v>3877</v>
      </c>
      <c r="H5215" t="s">
        <v>3922</v>
      </c>
      <c r="I5215">
        <v>3108</v>
      </c>
      <c r="J5215" s="41">
        <v>1.0800000000000001E-2</v>
      </c>
      <c r="K5215" s="42">
        <v>33.566400000000002</v>
      </c>
      <c r="L5215" s="43">
        <v>0.26</v>
      </c>
      <c r="M5215" s="42">
        <v>8.7272639999999999</v>
      </c>
      <c r="N5215">
        <v>3</v>
      </c>
      <c r="O5215" s="43">
        <v>14.4</v>
      </c>
      <c r="P5215" s="42">
        <v>100.8</v>
      </c>
      <c r="Q5215" s="42">
        <v>36</v>
      </c>
      <c r="R5215" s="42">
        <v>6</v>
      </c>
    </row>
    <row r="5216" spans="1:18" x14ac:dyDescent="0.3">
      <c r="A5216" t="s">
        <v>3924</v>
      </c>
      <c r="B5216" s="17">
        <v>45250</v>
      </c>
      <c r="C5216" t="s">
        <v>3917</v>
      </c>
      <c r="D5216" t="s">
        <v>3918</v>
      </c>
      <c r="E5216" t="s">
        <v>3919</v>
      </c>
      <c r="F5216" t="s">
        <v>3920</v>
      </c>
      <c r="G5216" t="s">
        <v>3877</v>
      </c>
      <c r="H5216" t="s">
        <v>3922</v>
      </c>
      <c r="I5216">
        <v>2064</v>
      </c>
      <c r="J5216" s="41">
        <v>1.2699999999999999E-2</v>
      </c>
      <c r="K5216" s="42">
        <v>26.212799999999998</v>
      </c>
      <c r="L5216" s="43">
        <v>0.90999999999999992</v>
      </c>
      <c r="M5216" s="42">
        <v>23.853647999999996</v>
      </c>
      <c r="N5216">
        <v>3</v>
      </c>
      <c r="O5216" s="43">
        <v>38.64</v>
      </c>
      <c r="P5216" s="42">
        <v>85.2</v>
      </c>
      <c r="Q5216" s="42">
        <v>30</v>
      </c>
      <c r="R5216" s="42">
        <v>5</v>
      </c>
    </row>
    <row r="5217" spans="1:18" x14ac:dyDescent="0.3">
      <c r="A5217" t="s">
        <v>3924</v>
      </c>
      <c r="B5217" s="17">
        <v>45251</v>
      </c>
      <c r="C5217" t="s">
        <v>3917</v>
      </c>
      <c r="D5217" t="s">
        <v>3918</v>
      </c>
      <c r="E5217" t="s">
        <v>3919</v>
      </c>
      <c r="F5217" t="s">
        <v>3920</v>
      </c>
      <c r="G5217" t="s">
        <v>3877</v>
      </c>
      <c r="H5217" t="s">
        <v>3922</v>
      </c>
      <c r="I5217">
        <v>1938</v>
      </c>
      <c r="J5217" s="41">
        <v>1.2299999999999998E-2</v>
      </c>
      <c r="K5217" s="42">
        <v>23.837399999999995</v>
      </c>
      <c r="L5217" s="43">
        <v>0.96000000000000008</v>
      </c>
      <c r="M5217" s="42">
        <v>22.883903999999998</v>
      </c>
      <c r="N5217">
        <v>1</v>
      </c>
      <c r="O5217" s="43">
        <v>49.6</v>
      </c>
      <c r="P5217" s="42">
        <v>90</v>
      </c>
      <c r="Q5217" s="42">
        <v>30</v>
      </c>
      <c r="R5217" s="42">
        <v>2</v>
      </c>
    </row>
    <row r="5218" spans="1:18" x14ac:dyDescent="0.3">
      <c r="A5218" t="s">
        <v>3924</v>
      </c>
      <c r="B5218" s="17">
        <v>45252</v>
      </c>
      <c r="C5218" t="s">
        <v>3917</v>
      </c>
      <c r="D5218" t="s">
        <v>3918</v>
      </c>
      <c r="E5218" t="s">
        <v>3919</v>
      </c>
      <c r="F5218" t="s">
        <v>3920</v>
      </c>
      <c r="G5218" t="s">
        <v>3877</v>
      </c>
      <c r="H5218" t="s">
        <v>3922</v>
      </c>
      <c r="I5218">
        <v>3275</v>
      </c>
      <c r="J5218" s="41">
        <v>1.2800000000000001E-2</v>
      </c>
      <c r="K5218" s="42">
        <v>41.92</v>
      </c>
      <c r="L5218" s="43">
        <v>0.49999999999999994</v>
      </c>
      <c r="M5218" s="42">
        <v>20.959999999999997</v>
      </c>
      <c r="N5218">
        <v>2</v>
      </c>
      <c r="O5218" s="43">
        <v>105.84</v>
      </c>
      <c r="P5218" s="42">
        <v>79.2</v>
      </c>
      <c r="Q5218" s="42">
        <v>27</v>
      </c>
      <c r="R5218" s="42">
        <v>4</v>
      </c>
    </row>
    <row r="5219" spans="1:18" x14ac:dyDescent="0.3">
      <c r="A5219" t="s">
        <v>3924</v>
      </c>
      <c r="B5219" s="17">
        <v>45253</v>
      </c>
      <c r="C5219" t="s">
        <v>3917</v>
      </c>
      <c r="D5219" t="s">
        <v>3918</v>
      </c>
      <c r="E5219" t="s">
        <v>3919</v>
      </c>
      <c r="F5219" t="s">
        <v>3920</v>
      </c>
      <c r="G5219" t="s">
        <v>3877</v>
      </c>
      <c r="H5219" t="s">
        <v>3922</v>
      </c>
      <c r="I5219">
        <v>2157</v>
      </c>
      <c r="J5219" s="41">
        <v>1.1100000000000002E-2</v>
      </c>
      <c r="K5219" s="42">
        <v>23.942700000000006</v>
      </c>
      <c r="L5219" s="43">
        <v>1.31</v>
      </c>
      <c r="M5219" s="42">
        <v>31.364937000000008</v>
      </c>
      <c r="N5219">
        <v>3</v>
      </c>
      <c r="O5219" s="43">
        <v>83.44</v>
      </c>
      <c r="P5219" s="42">
        <v>96</v>
      </c>
      <c r="Q5219" s="42">
        <v>43.5</v>
      </c>
      <c r="R5219" s="42">
        <v>7</v>
      </c>
    </row>
    <row r="5220" spans="1:18" x14ac:dyDescent="0.3">
      <c r="A5220" t="s">
        <v>3924</v>
      </c>
      <c r="B5220" s="17">
        <v>45254</v>
      </c>
      <c r="C5220" t="s">
        <v>3917</v>
      </c>
      <c r="D5220" t="s">
        <v>3918</v>
      </c>
      <c r="E5220" t="s">
        <v>3919</v>
      </c>
      <c r="F5220" t="s">
        <v>3920</v>
      </c>
      <c r="G5220" t="s">
        <v>3877</v>
      </c>
      <c r="H5220" t="s">
        <v>3922</v>
      </c>
      <c r="I5220">
        <v>2632</v>
      </c>
      <c r="J5220" s="41">
        <v>1.3100000000000001E-2</v>
      </c>
      <c r="K5220" s="42">
        <v>34.479199999999999</v>
      </c>
      <c r="L5220" s="43">
        <v>1.04</v>
      </c>
      <c r="M5220" s="42">
        <v>35.858367999999999</v>
      </c>
      <c r="N5220">
        <v>2</v>
      </c>
      <c r="O5220" s="43">
        <v>48.720000000000006</v>
      </c>
      <c r="P5220" s="42">
        <v>87.6</v>
      </c>
      <c r="Q5220" s="42">
        <v>43.5</v>
      </c>
      <c r="R5220" s="42">
        <v>9</v>
      </c>
    </row>
    <row r="5221" spans="1:18" x14ac:dyDescent="0.3">
      <c r="A5221" t="s">
        <v>3924</v>
      </c>
      <c r="B5221" s="17">
        <v>45255</v>
      </c>
      <c r="C5221" t="s">
        <v>3917</v>
      </c>
      <c r="D5221" t="s">
        <v>3918</v>
      </c>
      <c r="E5221" t="s">
        <v>3919</v>
      </c>
      <c r="F5221" t="s">
        <v>3920</v>
      </c>
      <c r="G5221" t="s">
        <v>3877</v>
      </c>
      <c r="H5221" t="s">
        <v>3922</v>
      </c>
      <c r="I5221">
        <v>2438</v>
      </c>
      <c r="J5221" s="41">
        <v>1.14E-2</v>
      </c>
      <c r="K5221" s="42">
        <v>27.793200000000002</v>
      </c>
      <c r="L5221" s="43">
        <v>1.3599999999999999</v>
      </c>
      <c r="M5221" s="42">
        <v>37.798752</v>
      </c>
      <c r="N5221">
        <v>2</v>
      </c>
      <c r="O5221" s="43">
        <v>20.8</v>
      </c>
      <c r="P5221" s="42">
        <v>100.8</v>
      </c>
      <c r="Q5221" s="42">
        <v>40.5</v>
      </c>
      <c r="R5221" s="42">
        <v>2</v>
      </c>
    </row>
    <row r="5222" spans="1:18" x14ac:dyDescent="0.3">
      <c r="A5222" t="s">
        <v>3924</v>
      </c>
      <c r="B5222" s="17">
        <v>45256</v>
      </c>
      <c r="C5222" t="s">
        <v>3917</v>
      </c>
      <c r="D5222" t="s">
        <v>3918</v>
      </c>
      <c r="E5222" t="s">
        <v>3919</v>
      </c>
      <c r="F5222" t="s">
        <v>3920</v>
      </c>
      <c r="G5222" t="s">
        <v>3877</v>
      </c>
      <c r="H5222" t="s">
        <v>3922</v>
      </c>
      <c r="I5222">
        <v>2866</v>
      </c>
      <c r="J5222" s="41">
        <v>1.18E-2</v>
      </c>
      <c r="K5222" s="42">
        <v>33.818799999999996</v>
      </c>
      <c r="L5222" s="43">
        <v>1.22</v>
      </c>
      <c r="M5222" s="42">
        <v>41.258935999999991</v>
      </c>
      <c r="N5222">
        <v>3</v>
      </c>
      <c r="O5222" s="43">
        <v>125.44</v>
      </c>
      <c r="P5222" s="42">
        <v>100.8</v>
      </c>
      <c r="Q5222" s="42">
        <v>40.5</v>
      </c>
      <c r="R5222" s="42">
        <v>2</v>
      </c>
    </row>
    <row r="5223" spans="1:18" x14ac:dyDescent="0.3">
      <c r="A5223" t="s">
        <v>3924</v>
      </c>
      <c r="B5223" s="17">
        <v>45257</v>
      </c>
      <c r="C5223" t="s">
        <v>3917</v>
      </c>
      <c r="D5223" t="s">
        <v>3918</v>
      </c>
      <c r="E5223" t="s">
        <v>3919</v>
      </c>
      <c r="F5223" t="s">
        <v>3920</v>
      </c>
      <c r="G5223" t="s">
        <v>3877</v>
      </c>
      <c r="H5223" t="s">
        <v>3922</v>
      </c>
      <c r="I5223">
        <v>3311</v>
      </c>
      <c r="J5223" s="41">
        <v>8.7000000000000011E-3</v>
      </c>
      <c r="K5223" s="42">
        <v>28.805700000000005</v>
      </c>
      <c r="L5223" s="43">
        <v>0.61</v>
      </c>
      <c r="M5223" s="42">
        <v>17.571477000000002</v>
      </c>
      <c r="N5223">
        <v>2</v>
      </c>
      <c r="O5223" s="43">
        <v>225.68</v>
      </c>
      <c r="P5223" s="42">
        <v>91.2</v>
      </c>
      <c r="Q5223" s="42">
        <v>36</v>
      </c>
      <c r="R5223" s="42">
        <v>5</v>
      </c>
    </row>
    <row r="5224" spans="1:18" x14ac:dyDescent="0.3">
      <c r="A5224" t="s">
        <v>3924</v>
      </c>
      <c r="B5224" s="17">
        <v>45258</v>
      </c>
      <c r="C5224" t="s">
        <v>3917</v>
      </c>
      <c r="D5224" t="s">
        <v>3918</v>
      </c>
      <c r="E5224" t="s">
        <v>3919</v>
      </c>
      <c r="F5224" t="s">
        <v>3920</v>
      </c>
      <c r="G5224" t="s">
        <v>3877</v>
      </c>
      <c r="H5224" t="s">
        <v>3922</v>
      </c>
      <c r="I5224">
        <v>2828</v>
      </c>
      <c r="J5224" s="41">
        <v>9.2999999999999992E-3</v>
      </c>
      <c r="K5224" s="42">
        <v>26.300399999999996</v>
      </c>
      <c r="L5224" s="43">
        <v>0.72</v>
      </c>
      <c r="M5224" s="42">
        <v>18.936287999999998</v>
      </c>
      <c r="N5224">
        <v>4</v>
      </c>
      <c r="O5224" s="43">
        <v>35.839999999999996</v>
      </c>
      <c r="P5224" s="42">
        <v>80.399999999999991</v>
      </c>
      <c r="Q5224" s="42">
        <v>40.5</v>
      </c>
      <c r="R5224" s="42">
        <v>7</v>
      </c>
    </row>
    <row r="5225" spans="1:18" x14ac:dyDescent="0.3">
      <c r="A5225" t="s">
        <v>3924</v>
      </c>
      <c r="B5225" s="17">
        <v>45259</v>
      </c>
      <c r="C5225" t="s">
        <v>3917</v>
      </c>
      <c r="D5225" t="s">
        <v>3918</v>
      </c>
      <c r="E5225" t="s">
        <v>3919</v>
      </c>
      <c r="F5225" t="s">
        <v>3920</v>
      </c>
      <c r="G5225" t="s">
        <v>3877</v>
      </c>
      <c r="H5225" t="s">
        <v>3922</v>
      </c>
      <c r="I5225">
        <v>2366</v>
      </c>
      <c r="J5225" s="41">
        <v>9.7000000000000003E-3</v>
      </c>
      <c r="K5225" s="42">
        <v>22.950200000000002</v>
      </c>
      <c r="L5225" s="43">
        <v>0.87999999999999989</v>
      </c>
      <c r="M5225" s="42">
        <v>20.196176000000001</v>
      </c>
      <c r="N5225">
        <v>4</v>
      </c>
      <c r="O5225" s="43">
        <v>89.039999999999992</v>
      </c>
      <c r="P5225" s="42">
        <v>102</v>
      </c>
      <c r="Q5225" s="42">
        <v>57</v>
      </c>
      <c r="R5225" s="42">
        <v>4</v>
      </c>
    </row>
    <row r="5226" spans="1:18" x14ac:dyDescent="0.3">
      <c r="A5226" t="s">
        <v>3924</v>
      </c>
      <c r="B5226" s="17">
        <v>45260</v>
      </c>
      <c r="C5226" t="s">
        <v>3917</v>
      </c>
      <c r="D5226" t="s">
        <v>3918</v>
      </c>
      <c r="E5226" t="s">
        <v>3919</v>
      </c>
      <c r="F5226" t="s">
        <v>3920</v>
      </c>
      <c r="G5226" t="s">
        <v>3877</v>
      </c>
      <c r="H5226" t="s">
        <v>3922</v>
      </c>
      <c r="I5226">
        <v>2372</v>
      </c>
      <c r="J5226" s="41">
        <v>1.2100000000000003E-2</v>
      </c>
      <c r="K5226" s="42">
        <v>28.701200000000007</v>
      </c>
      <c r="L5226" s="43">
        <v>0.33</v>
      </c>
      <c r="M5226" s="42">
        <v>9.4713960000000021</v>
      </c>
      <c r="N5226">
        <v>1</v>
      </c>
      <c r="O5226" s="43">
        <v>156.79999999999998</v>
      </c>
      <c r="P5226" s="42">
        <v>80.399999999999991</v>
      </c>
      <c r="Q5226" s="42">
        <v>24</v>
      </c>
      <c r="R5226" s="42">
        <v>8</v>
      </c>
    </row>
    <row r="5227" spans="1:18" x14ac:dyDescent="0.3">
      <c r="A5227" t="s">
        <v>3916</v>
      </c>
      <c r="B5227" s="17">
        <v>44986</v>
      </c>
      <c r="C5227" t="s">
        <v>3925</v>
      </c>
      <c r="D5227" t="s">
        <v>3926</v>
      </c>
      <c r="E5227" t="s">
        <v>3927</v>
      </c>
      <c r="F5227" t="s">
        <v>3920</v>
      </c>
      <c r="G5227" t="s">
        <v>3877</v>
      </c>
      <c r="H5227" t="s">
        <v>3922</v>
      </c>
      <c r="I5227">
        <v>2205</v>
      </c>
      <c r="J5227" s="41">
        <v>1.0400000000000003E-2</v>
      </c>
      <c r="K5227" s="42">
        <v>22.932000000000006</v>
      </c>
      <c r="L5227" s="43">
        <v>1.18</v>
      </c>
      <c r="M5227" s="42">
        <v>27.059760000000004</v>
      </c>
      <c r="N5227">
        <v>4</v>
      </c>
      <c r="O5227" s="43">
        <v>106.39999999999999</v>
      </c>
      <c r="P5227" s="42">
        <v>45.6</v>
      </c>
      <c r="Q5227" s="42">
        <v>48</v>
      </c>
      <c r="R5227" s="42">
        <v>8</v>
      </c>
    </row>
    <row r="5228" spans="1:18" x14ac:dyDescent="0.3">
      <c r="A5228" t="s">
        <v>3916</v>
      </c>
      <c r="B5228" s="17">
        <v>44987</v>
      </c>
      <c r="C5228" t="s">
        <v>3925</v>
      </c>
      <c r="D5228" t="s">
        <v>3926</v>
      </c>
      <c r="E5228" t="s">
        <v>3927</v>
      </c>
      <c r="F5228" t="s">
        <v>3920</v>
      </c>
      <c r="G5228" t="s">
        <v>3877</v>
      </c>
      <c r="H5228" t="s">
        <v>3922</v>
      </c>
      <c r="I5228">
        <v>3091</v>
      </c>
      <c r="J5228" s="41">
        <v>1.0200000000000001E-2</v>
      </c>
      <c r="K5228" s="42">
        <v>31.528200000000002</v>
      </c>
      <c r="L5228" s="43">
        <v>1.1299999999999999</v>
      </c>
      <c r="M5228" s="42">
        <v>35.626866</v>
      </c>
      <c r="N5228">
        <v>6</v>
      </c>
      <c r="O5228" s="43">
        <v>33.6</v>
      </c>
      <c r="P5228" s="42">
        <v>46.8</v>
      </c>
      <c r="Q5228" s="42">
        <v>30</v>
      </c>
      <c r="R5228" s="42">
        <v>9</v>
      </c>
    </row>
    <row r="5229" spans="1:18" x14ac:dyDescent="0.3">
      <c r="A5229" t="s">
        <v>3916</v>
      </c>
      <c r="B5229" s="17">
        <v>44988</v>
      </c>
      <c r="C5229" t="s">
        <v>3925</v>
      </c>
      <c r="D5229" t="s">
        <v>3926</v>
      </c>
      <c r="E5229" t="s">
        <v>3927</v>
      </c>
      <c r="F5229" t="s">
        <v>3920</v>
      </c>
      <c r="G5229" t="s">
        <v>3877</v>
      </c>
      <c r="H5229" t="s">
        <v>3922</v>
      </c>
      <c r="I5229">
        <v>2695.2000000000003</v>
      </c>
      <c r="J5229" s="41">
        <v>1.4100000000000001E-2</v>
      </c>
      <c r="K5229" s="42">
        <v>38.002320000000005</v>
      </c>
      <c r="L5229" s="43">
        <v>1.06</v>
      </c>
      <c r="M5229" s="42">
        <v>40.282459200000005</v>
      </c>
      <c r="N5229">
        <v>5</v>
      </c>
      <c r="O5229" s="43">
        <v>85.12</v>
      </c>
      <c r="P5229" s="42">
        <v>51.6</v>
      </c>
      <c r="Q5229" s="42">
        <v>37.5</v>
      </c>
      <c r="R5229" s="42">
        <v>11</v>
      </c>
    </row>
    <row r="5230" spans="1:18" x14ac:dyDescent="0.3">
      <c r="A5230" t="s">
        <v>3916</v>
      </c>
      <c r="B5230" s="17">
        <v>44989</v>
      </c>
      <c r="C5230" t="s">
        <v>3925</v>
      </c>
      <c r="D5230" t="s">
        <v>3926</v>
      </c>
      <c r="E5230" t="s">
        <v>3927</v>
      </c>
      <c r="F5230" t="s">
        <v>3920</v>
      </c>
      <c r="G5230" t="s">
        <v>3877</v>
      </c>
      <c r="H5230" t="s">
        <v>3922</v>
      </c>
      <c r="I5230">
        <v>1873.8000000000002</v>
      </c>
      <c r="J5230" s="41">
        <v>1.03E-2</v>
      </c>
      <c r="K5230" s="42">
        <v>19.300140000000003</v>
      </c>
      <c r="L5230" s="43">
        <v>0.62</v>
      </c>
      <c r="M5230" s="42">
        <v>11.966086800000001</v>
      </c>
      <c r="N5230">
        <v>2</v>
      </c>
      <c r="O5230" s="43">
        <v>57.120000000000005</v>
      </c>
      <c r="P5230" s="42">
        <v>84</v>
      </c>
      <c r="Q5230" s="42">
        <v>13.5</v>
      </c>
      <c r="R5230" s="42">
        <v>5</v>
      </c>
    </row>
    <row r="5231" spans="1:18" x14ac:dyDescent="0.3">
      <c r="A5231" t="s">
        <v>3916</v>
      </c>
      <c r="B5231" s="17">
        <v>44990</v>
      </c>
      <c r="C5231" t="s">
        <v>3925</v>
      </c>
      <c r="D5231" t="s">
        <v>3926</v>
      </c>
      <c r="E5231" t="s">
        <v>3927</v>
      </c>
      <c r="F5231" t="s">
        <v>3920</v>
      </c>
      <c r="G5231" t="s">
        <v>3877</v>
      </c>
      <c r="H5231" t="s">
        <v>3922</v>
      </c>
      <c r="I5231">
        <v>2597.4</v>
      </c>
      <c r="J5231" s="41">
        <v>1.18E-2</v>
      </c>
      <c r="K5231" s="42">
        <v>30.649319999999999</v>
      </c>
      <c r="L5231" s="43">
        <v>1.0599999999999998</v>
      </c>
      <c r="M5231" s="42">
        <v>32.488279199999994</v>
      </c>
      <c r="N5231">
        <v>2</v>
      </c>
      <c r="O5231" s="43">
        <v>14.4</v>
      </c>
      <c r="P5231" s="42">
        <v>31.2</v>
      </c>
      <c r="Q5231" s="42">
        <v>28.5</v>
      </c>
      <c r="R5231" s="42">
        <v>8</v>
      </c>
    </row>
    <row r="5232" spans="1:18" x14ac:dyDescent="0.3">
      <c r="A5232" t="s">
        <v>3916</v>
      </c>
      <c r="B5232" s="17">
        <v>44991</v>
      </c>
      <c r="C5232" t="s">
        <v>3925</v>
      </c>
      <c r="D5232" t="s">
        <v>3926</v>
      </c>
      <c r="E5232" t="s">
        <v>3927</v>
      </c>
      <c r="F5232" t="s">
        <v>3920</v>
      </c>
      <c r="G5232" t="s">
        <v>3877</v>
      </c>
      <c r="H5232" t="s">
        <v>3922</v>
      </c>
      <c r="I5232">
        <v>2863.2000000000003</v>
      </c>
      <c r="J5232" s="41">
        <v>1.23E-2</v>
      </c>
      <c r="K5232" s="42">
        <v>35.217360000000006</v>
      </c>
      <c r="L5232" s="43">
        <v>0.24999999999999997</v>
      </c>
      <c r="M5232" s="42">
        <v>8.8043399999999998</v>
      </c>
      <c r="N5232">
        <v>0</v>
      </c>
      <c r="O5232" s="43">
        <v>127.67999999999999</v>
      </c>
      <c r="P5232" s="42">
        <v>64.8</v>
      </c>
      <c r="Q5232" s="42">
        <v>10.5</v>
      </c>
      <c r="R5232" s="42">
        <v>9</v>
      </c>
    </row>
    <row r="5233" spans="1:18" x14ac:dyDescent="0.3">
      <c r="A5233" t="s">
        <v>3916</v>
      </c>
      <c r="B5233" s="17">
        <v>44992</v>
      </c>
      <c r="C5233" t="s">
        <v>3925</v>
      </c>
      <c r="D5233" t="s">
        <v>3926</v>
      </c>
      <c r="E5233" t="s">
        <v>3927</v>
      </c>
      <c r="F5233" t="s">
        <v>3920</v>
      </c>
      <c r="G5233" t="s">
        <v>3877</v>
      </c>
      <c r="H5233" t="s">
        <v>3922</v>
      </c>
      <c r="I5233">
        <v>1902.2</v>
      </c>
      <c r="J5233" s="41">
        <v>1.14E-2</v>
      </c>
      <c r="K5233" s="42">
        <v>21.685080000000003</v>
      </c>
      <c r="L5233" s="43">
        <v>1.2799999999999998</v>
      </c>
      <c r="M5233" s="42">
        <v>27.756902399999998</v>
      </c>
      <c r="N5233">
        <v>0</v>
      </c>
      <c r="O5233" s="43">
        <v>3.2</v>
      </c>
      <c r="P5233" s="42">
        <v>30</v>
      </c>
      <c r="Q5233" s="42">
        <v>1.5</v>
      </c>
      <c r="R5233" s="42">
        <v>8</v>
      </c>
    </row>
    <row r="5234" spans="1:18" x14ac:dyDescent="0.3">
      <c r="A5234" t="s">
        <v>3916</v>
      </c>
      <c r="B5234" s="17">
        <v>44993</v>
      </c>
      <c r="C5234" t="s">
        <v>3925</v>
      </c>
      <c r="D5234" t="s">
        <v>3926</v>
      </c>
      <c r="E5234" t="s">
        <v>3927</v>
      </c>
      <c r="F5234" t="s">
        <v>3920</v>
      </c>
      <c r="G5234" t="s">
        <v>3877</v>
      </c>
      <c r="H5234" t="s">
        <v>3922</v>
      </c>
      <c r="I5234">
        <v>1918.2</v>
      </c>
      <c r="J5234" s="41">
        <v>1.49E-2</v>
      </c>
      <c r="K5234" s="42">
        <v>28.58118</v>
      </c>
      <c r="L5234" s="43">
        <v>0.78</v>
      </c>
      <c r="M5234" s="42">
        <v>22.293320399999999</v>
      </c>
      <c r="N5234">
        <v>2</v>
      </c>
      <c r="O5234" s="43">
        <v>0</v>
      </c>
      <c r="P5234" s="42">
        <v>61.199999999999996</v>
      </c>
      <c r="Q5234" s="42">
        <v>19.5</v>
      </c>
      <c r="R5234" s="42">
        <v>8</v>
      </c>
    </row>
    <row r="5235" spans="1:18" x14ac:dyDescent="0.3">
      <c r="A5235" t="s">
        <v>3916</v>
      </c>
      <c r="B5235" s="17">
        <v>44994</v>
      </c>
      <c r="C5235" t="s">
        <v>3925</v>
      </c>
      <c r="D5235" t="s">
        <v>3926</v>
      </c>
      <c r="E5235" t="s">
        <v>3927</v>
      </c>
      <c r="F5235" t="s">
        <v>3920</v>
      </c>
      <c r="G5235" t="s">
        <v>3877</v>
      </c>
      <c r="H5235" t="s">
        <v>3922</v>
      </c>
      <c r="I5235">
        <v>2058.1999999999998</v>
      </c>
      <c r="J5235" s="41">
        <v>9.0000000000000011E-3</v>
      </c>
      <c r="K5235" s="42">
        <v>18.523800000000001</v>
      </c>
      <c r="L5235" s="43">
        <v>0.80999999999999994</v>
      </c>
      <c r="M5235" s="42">
        <v>15.004277999999999</v>
      </c>
      <c r="N5235">
        <v>3</v>
      </c>
      <c r="O5235" s="43">
        <v>2.4000000000000004</v>
      </c>
      <c r="P5235" s="42">
        <v>48</v>
      </c>
      <c r="Q5235" s="42">
        <v>28.5</v>
      </c>
      <c r="R5235" s="42">
        <v>12</v>
      </c>
    </row>
    <row r="5236" spans="1:18" x14ac:dyDescent="0.3">
      <c r="A5236" t="s">
        <v>3916</v>
      </c>
      <c r="B5236" s="17">
        <v>44995</v>
      </c>
      <c r="C5236" t="s">
        <v>3925</v>
      </c>
      <c r="D5236" t="s">
        <v>3926</v>
      </c>
      <c r="E5236" t="s">
        <v>3927</v>
      </c>
      <c r="F5236" t="s">
        <v>3920</v>
      </c>
      <c r="G5236" t="s">
        <v>3877</v>
      </c>
      <c r="H5236" t="s">
        <v>3922</v>
      </c>
      <c r="I5236">
        <v>1818</v>
      </c>
      <c r="J5236" s="41">
        <v>1.21E-2</v>
      </c>
      <c r="K5236" s="42">
        <v>21.997799999999998</v>
      </c>
      <c r="L5236" s="43">
        <v>0.21</v>
      </c>
      <c r="M5236" s="42">
        <v>4.6195379999999995</v>
      </c>
      <c r="N5236">
        <v>4</v>
      </c>
      <c r="O5236" s="43">
        <v>117.04</v>
      </c>
      <c r="P5236" s="42">
        <v>63.599999999999994</v>
      </c>
      <c r="Q5236" s="42">
        <v>7.5</v>
      </c>
      <c r="R5236" s="42">
        <v>4</v>
      </c>
    </row>
    <row r="5237" spans="1:18" x14ac:dyDescent="0.3">
      <c r="A5237" t="s">
        <v>3916</v>
      </c>
      <c r="B5237" s="17">
        <v>44996</v>
      </c>
      <c r="C5237" t="s">
        <v>3925</v>
      </c>
      <c r="D5237" t="s">
        <v>3926</v>
      </c>
      <c r="E5237" t="s">
        <v>3927</v>
      </c>
      <c r="F5237" t="s">
        <v>3920</v>
      </c>
      <c r="G5237" t="s">
        <v>3877</v>
      </c>
      <c r="H5237" t="s">
        <v>3922</v>
      </c>
      <c r="I5237">
        <v>1990.4</v>
      </c>
      <c r="J5237" s="41">
        <v>1.2900000000000002E-2</v>
      </c>
      <c r="K5237" s="42">
        <v>25.676160000000003</v>
      </c>
      <c r="L5237" s="43">
        <v>0.53</v>
      </c>
      <c r="M5237" s="42">
        <v>13.608364800000002</v>
      </c>
      <c r="N5237">
        <v>1</v>
      </c>
      <c r="O5237" s="43">
        <v>41.44</v>
      </c>
      <c r="P5237" s="42">
        <v>28.799999999999997</v>
      </c>
      <c r="Q5237" s="42">
        <v>0</v>
      </c>
      <c r="R5237" s="42">
        <v>10</v>
      </c>
    </row>
    <row r="5238" spans="1:18" x14ac:dyDescent="0.3">
      <c r="A5238" t="s">
        <v>3916</v>
      </c>
      <c r="B5238" s="17">
        <v>44997</v>
      </c>
      <c r="C5238" t="s">
        <v>3925</v>
      </c>
      <c r="D5238" t="s">
        <v>3926</v>
      </c>
      <c r="E5238" t="s">
        <v>3927</v>
      </c>
      <c r="F5238" t="s">
        <v>3920</v>
      </c>
      <c r="G5238" t="s">
        <v>3877</v>
      </c>
      <c r="H5238" t="s">
        <v>3922</v>
      </c>
      <c r="I5238">
        <v>1509</v>
      </c>
      <c r="J5238" s="41">
        <v>8.0000000000000002E-3</v>
      </c>
      <c r="K5238" s="42">
        <v>12.072000000000001</v>
      </c>
      <c r="L5238" s="43">
        <v>3.0000000000000027E-2</v>
      </c>
      <c r="M5238" s="42">
        <v>0.36216000000000037</v>
      </c>
      <c r="N5238">
        <v>6</v>
      </c>
      <c r="O5238" s="43">
        <v>19.200000000000003</v>
      </c>
      <c r="P5238" s="42">
        <v>38.4</v>
      </c>
      <c r="Q5238" s="42">
        <v>31.5</v>
      </c>
      <c r="R5238" s="42">
        <v>10</v>
      </c>
    </row>
    <row r="5239" spans="1:18" x14ac:dyDescent="0.3">
      <c r="A5239" t="s">
        <v>3916</v>
      </c>
      <c r="B5239" s="17">
        <v>44998</v>
      </c>
      <c r="C5239" t="s">
        <v>3925</v>
      </c>
      <c r="D5239" t="s">
        <v>3926</v>
      </c>
      <c r="E5239" t="s">
        <v>3927</v>
      </c>
      <c r="F5239" t="s">
        <v>3920</v>
      </c>
      <c r="G5239" t="s">
        <v>3877</v>
      </c>
      <c r="H5239" t="s">
        <v>3922</v>
      </c>
      <c r="I5239">
        <v>1701.6000000000001</v>
      </c>
      <c r="J5239" s="41">
        <v>1.3000000000000001E-2</v>
      </c>
      <c r="K5239" s="42">
        <v>22.120800000000003</v>
      </c>
      <c r="L5239" s="43">
        <v>1.02</v>
      </c>
      <c r="M5239" s="42">
        <v>22.563216000000004</v>
      </c>
      <c r="N5239">
        <v>3</v>
      </c>
      <c r="O5239" s="43">
        <v>87.36</v>
      </c>
      <c r="P5239" s="42">
        <v>43.199999999999996</v>
      </c>
      <c r="Q5239" s="42">
        <v>34.5</v>
      </c>
      <c r="R5239" s="42">
        <v>4</v>
      </c>
    </row>
    <row r="5240" spans="1:18" x14ac:dyDescent="0.3">
      <c r="A5240" t="s">
        <v>3916</v>
      </c>
      <c r="B5240" s="17">
        <v>44999</v>
      </c>
      <c r="C5240" t="s">
        <v>3925</v>
      </c>
      <c r="D5240" t="s">
        <v>3926</v>
      </c>
      <c r="E5240" t="s">
        <v>3927</v>
      </c>
      <c r="F5240" t="s">
        <v>3920</v>
      </c>
      <c r="G5240" t="s">
        <v>3877</v>
      </c>
      <c r="H5240" t="s">
        <v>3922</v>
      </c>
      <c r="I5240">
        <v>2694.4</v>
      </c>
      <c r="J5240" s="41">
        <v>1.1000000000000001E-2</v>
      </c>
      <c r="K5240" s="42">
        <v>29.638400000000004</v>
      </c>
      <c r="L5240" s="43">
        <v>0.72</v>
      </c>
      <c r="M5240" s="42">
        <v>21.339648000000004</v>
      </c>
      <c r="N5240">
        <v>4</v>
      </c>
      <c r="O5240" s="43">
        <v>29.6</v>
      </c>
      <c r="P5240" s="42">
        <v>55.199999999999996</v>
      </c>
      <c r="Q5240" s="42">
        <v>21</v>
      </c>
      <c r="R5240" s="42">
        <v>8</v>
      </c>
    </row>
    <row r="5241" spans="1:18" x14ac:dyDescent="0.3">
      <c r="A5241" t="s">
        <v>3916</v>
      </c>
      <c r="B5241" s="17">
        <v>45000</v>
      </c>
      <c r="C5241" t="s">
        <v>3925</v>
      </c>
      <c r="D5241" t="s">
        <v>3926</v>
      </c>
      <c r="E5241" t="s">
        <v>3927</v>
      </c>
      <c r="F5241" t="s">
        <v>3920</v>
      </c>
      <c r="G5241" t="s">
        <v>3877</v>
      </c>
      <c r="H5241" t="s">
        <v>3922</v>
      </c>
      <c r="I5241">
        <v>1834.4</v>
      </c>
      <c r="J5241" s="41">
        <v>1.21E-2</v>
      </c>
      <c r="K5241" s="42">
        <v>22.19624</v>
      </c>
      <c r="L5241" s="43">
        <v>1.2799999999999998</v>
      </c>
      <c r="M5241" s="42">
        <v>28.411187199999993</v>
      </c>
      <c r="N5241">
        <v>2</v>
      </c>
      <c r="O5241" s="43">
        <v>78.399999999999991</v>
      </c>
      <c r="P5241" s="42">
        <v>64.8</v>
      </c>
      <c r="Q5241" s="42">
        <v>3</v>
      </c>
      <c r="R5241" s="42">
        <v>9</v>
      </c>
    </row>
    <row r="5242" spans="1:18" x14ac:dyDescent="0.3">
      <c r="A5242" t="s">
        <v>3916</v>
      </c>
      <c r="B5242" s="17">
        <v>45001</v>
      </c>
      <c r="C5242" t="s">
        <v>3925</v>
      </c>
      <c r="D5242" t="s">
        <v>3926</v>
      </c>
      <c r="E5242" t="s">
        <v>3927</v>
      </c>
      <c r="F5242" t="s">
        <v>3920</v>
      </c>
      <c r="G5242" t="s">
        <v>3877</v>
      </c>
      <c r="H5242" t="s">
        <v>3922</v>
      </c>
      <c r="I5242">
        <v>1849.2</v>
      </c>
      <c r="J5242" s="41">
        <v>1.2199999999999999E-2</v>
      </c>
      <c r="K5242" s="42">
        <v>22.56024</v>
      </c>
      <c r="L5242" s="43">
        <v>0.41000000000000003</v>
      </c>
      <c r="M5242" s="42">
        <v>9.2496984000000015</v>
      </c>
      <c r="N5242">
        <v>2</v>
      </c>
      <c r="O5242" s="43">
        <v>47.599999999999994</v>
      </c>
      <c r="P5242" s="42">
        <v>48</v>
      </c>
      <c r="Q5242" s="42">
        <v>39</v>
      </c>
      <c r="R5242" s="42">
        <v>9</v>
      </c>
    </row>
    <row r="5243" spans="1:18" x14ac:dyDescent="0.3">
      <c r="A5243" t="s">
        <v>3916</v>
      </c>
      <c r="B5243" s="17">
        <v>45002</v>
      </c>
      <c r="C5243" t="s">
        <v>3925</v>
      </c>
      <c r="D5243" t="s">
        <v>3926</v>
      </c>
      <c r="E5243" t="s">
        <v>3927</v>
      </c>
      <c r="F5243" t="s">
        <v>3920</v>
      </c>
      <c r="G5243" t="s">
        <v>3877</v>
      </c>
      <c r="H5243" t="s">
        <v>3922</v>
      </c>
      <c r="I5243">
        <v>2072.4</v>
      </c>
      <c r="J5243" s="41">
        <v>1.3000000000000001E-2</v>
      </c>
      <c r="K5243" s="42">
        <v>26.941200000000002</v>
      </c>
      <c r="L5243" s="43">
        <v>0.85</v>
      </c>
      <c r="M5243" s="42">
        <v>22.900020000000001</v>
      </c>
      <c r="N5243">
        <v>1</v>
      </c>
      <c r="O5243" s="43">
        <v>89.039999999999992</v>
      </c>
      <c r="P5243" s="42">
        <v>57.599999999999994</v>
      </c>
      <c r="Q5243" s="42">
        <v>6</v>
      </c>
      <c r="R5243" s="42">
        <v>2</v>
      </c>
    </row>
    <row r="5244" spans="1:18" x14ac:dyDescent="0.3">
      <c r="A5244" t="s">
        <v>3916</v>
      </c>
      <c r="B5244" s="17">
        <v>45003</v>
      </c>
      <c r="C5244" t="s">
        <v>3925</v>
      </c>
      <c r="D5244" t="s">
        <v>3926</v>
      </c>
      <c r="E5244" t="s">
        <v>3927</v>
      </c>
      <c r="F5244" t="s">
        <v>3920</v>
      </c>
      <c r="G5244" t="s">
        <v>3877</v>
      </c>
      <c r="H5244" t="s">
        <v>3922</v>
      </c>
      <c r="I5244">
        <v>1875.6000000000001</v>
      </c>
      <c r="J5244" s="41">
        <v>1.3500000000000002E-2</v>
      </c>
      <c r="K5244" s="42">
        <v>25.320600000000006</v>
      </c>
      <c r="L5244" s="43">
        <v>0.76000000000000012</v>
      </c>
      <c r="M5244" s="42">
        <v>19.243656000000009</v>
      </c>
      <c r="N5244">
        <v>3</v>
      </c>
      <c r="O5244" s="43">
        <v>84.56</v>
      </c>
      <c r="P5244" s="42">
        <v>73.2</v>
      </c>
      <c r="Q5244" s="42">
        <v>4.5</v>
      </c>
      <c r="R5244" s="42">
        <v>3</v>
      </c>
    </row>
    <row r="5245" spans="1:18" x14ac:dyDescent="0.3">
      <c r="A5245" t="s">
        <v>3916</v>
      </c>
      <c r="B5245" s="17">
        <v>45004</v>
      </c>
      <c r="C5245" t="s">
        <v>3925</v>
      </c>
      <c r="D5245" t="s">
        <v>3926</v>
      </c>
      <c r="E5245" t="s">
        <v>3927</v>
      </c>
      <c r="F5245" t="s">
        <v>3920</v>
      </c>
      <c r="G5245" t="s">
        <v>3877</v>
      </c>
      <c r="H5245" t="s">
        <v>3922</v>
      </c>
      <c r="I5245">
        <v>1984</v>
      </c>
      <c r="J5245" s="41">
        <v>1.2899999999999998E-2</v>
      </c>
      <c r="K5245" s="42">
        <v>25.593599999999995</v>
      </c>
      <c r="L5245" s="43">
        <v>0.45</v>
      </c>
      <c r="M5245" s="42">
        <v>11.517119999999998</v>
      </c>
      <c r="N5245">
        <v>2</v>
      </c>
      <c r="O5245" s="43">
        <v>48.720000000000006</v>
      </c>
      <c r="P5245" s="42">
        <v>61.199999999999996</v>
      </c>
      <c r="Q5245" s="42">
        <v>30</v>
      </c>
      <c r="R5245" s="42">
        <v>10</v>
      </c>
    </row>
    <row r="5246" spans="1:18" x14ac:dyDescent="0.3">
      <c r="A5246" t="s">
        <v>3916</v>
      </c>
      <c r="B5246" s="17">
        <v>45005</v>
      </c>
      <c r="C5246" t="s">
        <v>3925</v>
      </c>
      <c r="D5246" t="s">
        <v>3926</v>
      </c>
      <c r="E5246" t="s">
        <v>3927</v>
      </c>
      <c r="F5246" t="s">
        <v>3920</v>
      </c>
      <c r="G5246" t="s">
        <v>3877</v>
      </c>
      <c r="H5246" t="s">
        <v>3922</v>
      </c>
      <c r="I5246">
        <v>2212.6000000000004</v>
      </c>
      <c r="J5246" s="41">
        <v>1.0200000000000001E-2</v>
      </c>
      <c r="K5246" s="42">
        <v>22.568520000000007</v>
      </c>
      <c r="L5246" s="43">
        <v>0.64000000000000012</v>
      </c>
      <c r="M5246" s="42">
        <v>14.443852800000007</v>
      </c>
      <c r="N5246">
        <v>4</v>
      </c>
      <c r="O5246" s="43">
        <v>48.720000000000006</v>
      </c>
      <c r="P5246" s="42">
        <v>72</v>
      </c>
      <c r="Q5246" s="42">
        <v>39</v>
      </c>
      <c r="R5246" s="42">
        <v>1</v>
      </c>
    </row>
    <row r="5247" spans="1:18" x14ac:dyDescent="0.3">
      <c r="A5247" t="s">
        <v>3916</v>
      </c>
      <c r="B5247" s="17">
        <v>45006</v>
      </c>
      <c r="C5247" t="s">
        <v>3925</v>
      </c>
      <c r="D5247" t="s">
        <v>3926</v>
      </c>
      <c r="E5247" t="s">
        <v>3927</v>
      </c>
      <c r="F5247" t="s">
        <v>3920</v>
      </c>
      <c r="G5247" t="s">
        <v>3877</v>
      </c>
      <c r="H5247" t="s">
        <v>3922</v>
      </c>
      <c r="I5247">
        <v>2009</v>
      </c>
      <c r="J5247" s="41">
        <v>8.199999999999999E-3</v>
      </c>
      <c r="K5247" s="42">
        <v>16.473799999999997</v>
      </c>
      <c r="L5247" s="43">
        <v>0.29999999999999993</v>
      </c>
      <c r="M5247" s="42">
        <v>4.9421399999999984</v>
      </c>
      <c r="N5247">
        <v>3</v>
      </c>
      <c r="O5247" s="43">
        <v>175.28</v>
      </c>
      <c r="P5247" s="42">
        <v>46.8</v>
      </c>
      <c r="Q5247" s="42">
        <v>6</v>
      </c>
      <c r="R5247" s="42">
        <v>5</v>
      </c>
    </row>
    <row r="5248" spans="1:18" x14ac:dyDescent="0.3">
      <c r="A5248" t="s">
        <v>3916</v>
      </c>
      <c r="B5248" s="17">
        <v>45007</v>
      </c>
      <c r="C5248" t="s">
        <v>3925</v>
      </c>
      <c r="D5248" t="s">
        <v>3926</v>
      </c>
      <c r="E5248" t="s">
        <v>3927</v>
      </c>
      <c r="F5248" t="s">
        <v>3920</v>
      </c>
      <c r="G5248" t="s">
        <v>3877</v>
      </c>
      <c r="H5248" t="s">
        <v>3922</v>
      </c>
      <c r="I5248">
        <v>1967.4</v>
      </c>
      <c r="J5248" s="41">
        <v>1.1299999999999999E-2</v>
      </c>
      <c r="K5248" s="42">
        <v>22.231619999999999</v>
      </c>
      <c r="L5248" s="43">
        <v>0.17000000000000004</v>
      </c>
      <c r="M5248" s="42">
        <v>3.7793754000000006</v>
      </c>
      <c r="N5248">
        <v>1</v>
      </c>
      <c r="O5248" s="43">
        <v>26.400000000000002</v>
      </c>
      <c r="P5248" s="42">
        <v>45.6</v>
      </c>
      <c r="Q5248" s="42">
        <v>34.5</v>
      </c>
      <c r="R5248" s="42">
        <v>2</v>
      </c>
    </row>
    <row r="5249" spans="1:18" x14ac:dyDescent="0.3">
      <c r="A5249" t="s">
        <v>3916</v>
      </c>
      <c r="B5249" s="17">
        <v>45008</v>
      </c>
      <c r="C5249" t="s">
        <v>3925</v>
      </c>
      <c r="D5249" t="s">
        <v>3926</v>
      </c>
      <c r="E5249" t="s">
        <v>3927</v>
      </c>
      <c r="F5249" t="s">
        <v>3920</v>
      </c>
      <c r="G5249" t="s">
        <v>3877</v>
      </c>
      <c r="H5249" t="s">
        <v>3922</v>
      </c>
      <c r="I5249">
        <v>2508.2000000000003</v>
      </c>
      <c r="J5249" s="41">
        <v>1.0700000000000001E-2</v>
      </c>
      <c r="K5249" s="42">
        <v>26.837740000000007</v>
      </c>
      <c r="L5249" s="43">
        <v>0.92</v>
      </c>
      <c r="M5249" s="42">
        <v>24.690720800000008</v>
      </c>
      <c r="N5249">
        <v>3</v>
      </c>
      <c r="O5249" s="43">
        <v>118.16</v>
      </c>
      <c r="P5249" s="42">
        <v>45.6</v>
      </c>
      <c r="Q5249" s="42">
        <v>9</v>
      </c>
      <c r="R5249" s="42">
        <v>10</v>
      </c>
    </row>
    <row r="5250" spans="1:18" x14ac:dyDescent="0.3">
      <c r="A5250" t="s">
        <v>3916</v>
      </c>
      <c r="B5250" s="17">
        <v>45009</v>
      </c>
      <c r="C5250" t="s">
        <v>3925</v>
      </c>
      <c r="D5250" t="s">
        <v>3926</v>
      </c>
      <c r="E5250" t="s">
        <v>3927</v>
      </c>
      <c r="F5250" t="s">
        <v>3920</v>
      </c>
      <c r="G5250" t="s">
        <v>3877</v>
      </c>
      <c r="H5250" t="s">
        <v>3922</v>
      </c>
      <c r="I5250">
        <v>2608.2000000000003</v>
      </c>
      <c r="J5250" s="41">
        <v>1.0700000000000001E-2</v>
      </c>
      <c r="K5250" s="42">
        <v>27.907740000000008</v>
      </c>
      <c r="L5250" s="43">
        <v>1.26</v>
      </c>
      <c r="M5250" s="42">
        <v>35.163752400000007</v>
      </c>
      <c r="N5250">
        <v>2</v>
      </c>
      <c r="O5250" s="43">
        <v>52.64</v>
      </c>
      <c r="P5250" s="42">
        <v>66</v>
      </c>
      <c r="Q5250" s="42">
        <v>27</v>
      </c>
      <c r="R5250" s="42">
        <v>2</v>
      </c>
    </row>
    <row r="5251" spans="1:18" x14ac:dyDescent="0.3">
      <c r="A5251" t="s">
        <v>3916</v>
      </c>
      <c r="B5251" s="17">
        <v>45010</v>
      </c>
      <c r="C5251" t="s">
        <v>3925</v>
      </c>
      <c r="D5251" t="s">
        <v>3926</v>
      </c>
      <c r="E5251" t="s">
        <v>3927</v>
      </c>
      <c r="F5251" t="s">
        <v>3920</v>
      </c>
      <c r="G5251" t="s">
        <v>3877</v>
      </c>
      <c r="H5251" t="s">
        <v>3922</v>
      </c>
      <c r="I5251">
        <v>2087</v>
      </c>
      <c r="J5251" s="41">
        <v>1.3800000000000003E-2</v>
      </c>
      <c r="K5251" s="42">
        <v>28.800600000000006</v>
      </c>
      <c r="L5251" s="43">
        <v>0.55000000000000004</v>
      </c>
      <c r="M5251" s="42">
        <v>15.840330000000005</v>
      </c>
      <c r="N5251">
        <v>5</v>
      </c>
      <c r="O5251" s="43">
        <v>66.08</v>
      </c>
      <c r="P5251" s="42">
        <v>36</v>
      </c>
      <c r="Q5251" s="42">
        <v>21</v>
      </c>
      <c r="R5251" s="42">
        <v>4</v>
      </c>
    </row>
    <row r="5252" spans="1:18" x14ac:dyDescent="0.3">
      <c r="A5252" t="s">
        <v>3916</v>
      </c>
      <c r="B5252" s="17">
        <v>45011</v>
      </c>
      <c r="C5252" t="s">
        <v>3925</v>
      </c>
      <c r="D5252" t="s">
        <v>3926</v>
      </c>
      <c r="E5252" t="s">
        <v>3927</v>
      </c>
      <c r="F5252" t="s">
        <v>3920</v>
      </c>
      <c r="G5252" t="s">
        <v>3877</v>
      </c>
      <c r="H5252" t="s">
        <v>3922</v>
      </c>
      <c r="I5252">
        <v>2788.8</v>
      </c>
      <c r="J5252" s="41">
        <v>1.0199999999999999E-2</v>
      </c>
      <c r="K5252" s="42">
        <v>28.44576</v>
      </c>
      <c r="L5252" s="43">
        <v>1.1099999999999999</v>
      </c>
      <c r="M5252" s="42">
        <v>31.574793599999996</v>
      </c>
      <c r="N5252">
        <v>2</v>
      </c>
      <c r="O5252" s="43">
        <v>21.6</v>
      </c>
      <c r="P5252" s="42">
        <v>66</v>
      </c>
      <c r="Q5252" s="42">
        <v>4.5</v>
      </c>
      <c r="R5252" s="42">
        <v>1</v>
      </c>
    </row>
    <row r="5253" spans="1:18" x14ac:dyDescent="0.3">
      <c r="A5253" t="s">
        <v>3916</v>
      </c>
      <c r="B5253" s="17">
        <v>45012</v>
      </c>
      <c r="C5253" t="s">
        <v>3925</v>
      </c>
      <c r="D5253" t="s">
        <v>3926</v>
      </c>
      <c r="E5253" t="s">
        <v>3927</v>
      </c>
      <c r="F5253" t="s">
        <v>3920</v>
      </c>
      <c r="G5253" t="s">
        <v>3877</v>
      </c>
      <c r="H5253" t="s">
        <v>3922</v>
      </c>
      <c r="I5253">
        <v>1953</v>
      </c>
      <c r="J5253" s="41">
        <v>1.1200000000000002E-2</v>
      </c>
      <c r="K5253" s="42">
        <v>21.873600000000003</v>
      </c>
      <c r="L5253" s="43">
        <v>0.22</v>
      </c>
      <c r="M5253" s="42">
        <v>4.8121920000000005</v>
      </c>
      <c r="N5253">
        <v>2</v>
      </c>
      <c r="O5253" s="43">
        <v>48.16</v>
      </c>
      <c r="P5253" s="42">
        <v>51.6</v>
      </c>
      <c r="Q5253" s="42">
        <v>36</v>
      </c>
      <c r="R5253" s="42">
        <v>10</v>
      </c>
    </row>
    <row r="5254" spans="1:18" x14ac:dyDescent="0.3">
      <c r="A5254" t="s">
        <v>3916</v>
      </c>
      <c r="B5254" s="17">
        <v>45013</v>
      </c>
      <c r="C5254" t="s">
        <v>3925</v>
      </c>
      <c r="D5254" t="s">
        <v>3926</v>
      </c>
      <c r="E5254" t="s">
        <v>3927</v>
      </c>
      <c r="F5254" t="s">
        <v>3920</v>
      </c>
      <c r="G5254" t="s">
        <v>3877</v>
      </c>
      <c r="H5254" t="s">
        <v>3922</v>
      </c>
      <c r="I5254">
        <v>2247</v>
      </c>
      <c r="J5254" s="41">
        <v>1.0699999999999999E-2</v>
      </c>
      <c r="K5254" s="42">
        <v>24.042899999999999</v>
      </c>
      <c r="L5254" s="43">
        <v>0.8</v>
      </c>
      <c r="M5254" s="42">
        <v>19.23432</v>
      </c>
      <c r="N5254">
        <v>6</v>
      </c>
      <c r="O5254" s="43">
        <v>40.800000000000004</v>
      </c>
      <c r="P5254" s="42">
        <v>64.8</v>
      </c>
      <c r="Q5254" s="42">
        <v>22.5</v>
      </c>
      <c r="R5254" s="42">
        <v>4</v>
      </c>
    </row>
    <row r="5255" spans="1:18" x14ac:dyDescent="0.3">
      <c r="A5255" t="s">
        <v>3916</v>
      </c>
      <c r="B5255" s="17">
        <v>45014</v>
      </c>
      <c r="C5255" t="s">
        <v>3925</v>
      </c>
      <c r="D5255" t="s">
        <v>3926</v>
      </c>
      <c r="E5255" t="s">
        <v>3927</v>
      </c>
      <c r="F5255" t="s">
        <v>3920</v>
      </c>
      <c r="G5255" t="s">
        <v>3877</v>
      </c>
      <c r="H5255" t="s">
        <v>3922</v>
      </c>
      <c r="I5255">
        <v>2325.4</v>
      </c>
      <c r="J5255" s="41">
        <v>1.2500000000000001E-2</v>
      </c>
      <c r="K5255" s="42">
        <v>29.067500000000003</v>
      </c>
      <c r="L5255" s="43">
        <v>0.42</v>
      </c>
      <c r="M5255" s="42">
        <v>12.208350000000001</v>
      </c>
      <c r="N5255">
        <v>5</v>
      </c>
      <c r="O5255" s="43">
        <v>2.4000000000000004</v>
      </c>
      <c r="P5255" s="42">
        <v>48</v>
      </c>
      <c r="Q5255" s="42">
        <v>6</v>
      </c>
      <c r="R5255" s="42">
        <v>10</v>
      </c>
    </row>
    <row r="5256" spans="1:18" x14ac:dyDescent="0.3">
      <c r="A5256" t="s">
        <v>3916</v>
      </c>
      <c r="B5256" s="17">
        <v>45015</v>
      </c>
      <c r="C5256" t="s">
        <v>3925</v>
      </c>
      <c r="D5256" t="s">
        <v>3926</v>
      </c>
      <c r="E5256" t="s">
        <v>3927</v>
      </c>
      <c r="F5256" t="s">
        <v>3920</v>
      </c>
      <c r="G5256" t="s">
        <v>3877</v>
      </c>
      <c r="H5256" t="s">
        <v>3922</v>
      </c>
      <c r="I5256">
        <v>1811.4</v>
      </c>
      <c r="J5256" s="41">
        <v>1.3100000000000001E-2</v>
      </c>
      <c r="K5256" s="42">
        <v>23.729340000000001</v>
      </c>
      <c r="L5256" s="43">
        <v>0.90000000000000013</v>
      </c>
      <c r="M5256" s="42">
        <v>21.356406000000003</v>
      </c>
      <c r="N5256">
        <v>3</v>
      </c>
      <c r="O5256" s="43">
        <v>105.84</v>
      </c>
      <c r="P5256" s="42">
        <v>30</v>
      </c>
      <c r="Q5256" s="42">
        <v>1.5</v>
      </c>
      <c r="R5256" s="42">
        <v>5</v>
      </c>
    </row>
    <row r="5257" spans="1:18" x14ac:dyDescent="0.3">
      <c r="A5257" t="s">
        <v>3916</v>
      </c>
      <c r="B5257" s="17">
        <v>45016</v>
      </c>
      <c r="C5257" t="s">
        <v>3925</v>
      </c>
      <c r="D5257" t="s">
        <v>3926</v>
      </c>
      <c r="E5257" t="s">
        <v>3927</v>
      </c>
      <c r="F5257" t="s">
        <v>3920</v>
      </c>
      <c r="G5257" t="s">
        <v>3877</v>
      </c>
      <c r="H5257" t="s">
        <v>3922</v>
      </c>
      <c r="I5257">
        <v>2196.4</v>
      </c>
      <c r="J5257" s="41">
        <v>1.14E-2</v>
      </c>
      <c r="K5257" s="42">
        <v>25.038960000000003</v>
      </c>
      <c r="L5257" s="43">
        <v>0.45</v>
      </c>
      <c r="M5257" s="42">
        <v>11.267532000000001</v>
      </c>
      <c r="N5257">
        <v>4</v>
      </c>
      <c r="O5257" s="43">
        <v>132.72</v>
      </c>
      <c r="P5257" s="42">
        <v>64.8</v>
      </c>
      <c r="Q5257" s="42">
        <v>13.5</v>
      </c>
      <c r="R5257" s="42">
        <v>3</v>
      </c>
    </row>
    <row r="5258" spans="1:18" x14ac:dyDescent="0.3">
      <c r="A5258" t="s">
        <v>3916</v>
      </c>
      <c r="B5258" s="17">
        <v>45017</v>
      </c>
      <c r="C5258" t="s">
        <v>3925</v>
      </c>
      <c r="D5258" t="s">
        <v>3926</v>
      </c>
      <c r="E5258" t="s">
        <v>3927</v>
      </c>
      <c r="F5258" t="s">
        <v>3920</v>
      </c>
      <c r="G5258" t="s">
        <v>3877</v>
      </c>
      <c r="H5258" t="s">
        <v>3922</v>
      </c>
      <c r="I5258">
        <v>2327.1999999999998</v>
      </c>
      <c r="J5258" s="41">
        <v>8.3000000000000001E-3</v>
      </c>
      <c r="K5258" s="42">
        <v>19.315759999999997</v>
      </c>
      <c r="L5258" s="43">
        <v>1.0299999999999998</v>
      </c>
      <c r="M5258" s="42">
        <v>19.895232799999995</v>
      </c>
      <c r="N5258">
        <v>6</v>
      </c>
      <c r="O5258" s="43">
        <v>70</v>
      </c>
      <c r="P5258" s="42">
        <v>67.2</v>
      </c>
      <c r="Q5258" s="42">
        <v>30</v>
      </c>
      <c r="R5258" s="42">
        <v>10</v>
      </c>
    </row>
    <row r="5259" spans="1:18" x14ac:dyDescent="0.3">
      <c r="A5259" t="s">
        <v>3916</v>
      </c>
      <c r="B5259" s="17">
        <v>45018</v>
      </c>
      <c r="C5259" t="s">
        <v>3925</v>
      </c>
      <c r="D5259" t="s">
        <v>3926</v>
      </c>
      <c r="E5259" t="s">
        <v>3927</v>
      </c>
      <c r="F5259" t="s">
        <v>3920</v>
      </c>
      <c r="G5259" t="s">
        <v>3877</v>
      </c>
      <c r="H5259" t="s">
        <v>3922</v>
      </c>
      <c r="I5259">
        <v>2128</v>
      </c>
      <c r="J5259" s="41">
        <v>9.7999999999999997E-3</v>
      </c>
      <c r="K5259" s="42">
        <v>20.854399999999998</v>
      </c>
      <c r="L5259" s="43">
        <v>0.75</v>
      </c>
      <c r="M5259" s="42">
        <v>15.640799999999999</v>
      </c>
      <c r="N5259">
        <v>4</v>
      </c>
      <c r="O5259" s="43">
        <v>106.39999999999999</v>
      </c>
      <c r="P5259" s="42">
        <v>69.599999999999994</v>
      </c>
      <c r="Q5259" s="42">
        <v>28.5</v>
      </c>
      <c r="R5259" s="42">
        <v>4</v>
      </c>
    </row>
    <row r="5260" spans="1:18" x14ac:dyDescent="0.3">
      <c r="A5260" t="s">
        <v>3916</v>
      </c>
      <c r="B5260" s="17">
        <v>45019</v>
      </c>
      <c r="C5260" t="s">
        <v>3925</v>
      </c>
      <c r="D5260" t="s">
        <v>3926</v>
      </c>
      <c r="E5260" t="s">
        <v>3927</v>
      </c>
      <c r="F5260" t="s">
        <v>3920</v>
      </c>
      <c r="G5260" t="s">
        <v>3877</v>
      </c>
      <c r="H5260" t="s">
        <v>3922</v>
      </c>
      <c r="I5260">
        <v>2809.2000000000003</v>
      </c>
      <c r="J5260" s="41">
        <v>1.2700000000000001E-2</v>
      </c>
      <c r="K5260" s="42">
        <v>35.676840000000006</v>
      </c>
      <c r="L5260" s="43">
        <v>0.13</v>
      </c>
      <c r="M5260" s="42">
        <v>4.6379892000000007</v>
      </c>
      <c r="N5260">
        <v>0</v>
      </c>
      <c r="O5260" s="43">
        <v>224</v>
      </c>
      <c r="P5260" s="42">
        <v>18</v>
      </c>
      <c r="Q5260" s="42">
        <v>31.5</v>
      </c>
      <c r="R5260" s="42">
        <v>6</v>
      </c>
    </row>
    <row r="5261" spans="1:18" x14ac:dyDescent="0.3">
      <c r="A5261" t="s">
        <v>3916</v>
      </c>
      <c r="B5261" s="17">
        <v>45020</v>
      </c>
      <c r="C5261" t="s">
        <v>3925</v>
      </c>
      <c r="D5261" t="s">
        <v>3926</v>
      </c>
      <c r="E5261" t="s">
        <v>3927</v>
      </c>
      <c r="F5261" t="s">
        <v>3920</v>
      </c>
      <c r="G5261" t="s">
        <v>3877</v>
      </c>
      <c r="H5261" t="s">
        <v>3922</v>
      </c>
      <c r="I5261">
        <v>1781.6000000000001</v>
      </c>
      <c r="J5261" s="41">
        <v>1.3400000000000002E-2</v>
      </c>
      <c r="K5261" s="42">
        <v>23.873440000000006</v>
      </c>
      <c r="L5261" s="43">
        <v>1.1399999999999999</v>
      </c>
      <c r="M5261" s="42">
        <v>27.215721600000006</v>
      </c>
      <c r="N5261">
        <v>2</v>
      </c>
      <c r="O5261" s="43">
        <v>154</v>
      </c>
      <c r="P5261" s="42">
        <v>67.2</v>
      </c>
      <c r="Q5261" s="42">
        <v>25.5</v>
      </c>
      <c r="R5261" s="42">
        <v>2</v>
      </c>
    </row>
    <row r="5262" spans="1:18" x14ac:dyDescent="0.3">
      <c r="A5262" t="s">
        <v>3916</v>
      </c>
      <c r="B5262" s="17">
        <v>45021</v>
      </c>
      <c r="C5262" t="s">
        <v>3925</v>
      </c>
      <c r="D5262" t="s">
        <v>3926</v>
      </c>
      <c r="E5262" t="s">
        <v>3927</v>
      </c>
      <c r="F5262" t="s">
        <v>3920</v>
      </c>
      <c r="G5262" t="s">
        <v>3877</v>
      </c>
      <c r="H5262" t="s">
        <v>3922</v>
      </c>
      <c r="I5262">
        <v>2009.8000000000002</v>
      </c>
      <c r="J5262" s="41">
        <v>1.4000000000000004E-2</v>
      </c>
      <c r="K5262" s="42">
        <v>28.137200000000011</v>
      </c>
      <c r="L5262" s="43">
        <v>0.95</v>
      </c>
      <c r="M5262" s="42">
        <v>26.730340000000009</v>
      </c>
      <c r="N5262">
        <v>2</v>
      </c>
      <c r="O5262" s="43">
        <v>276.08</v>
      </c>
      <c r="P5262" s="42">
        <v>31.2</v>
      </c>
      <c r="Q5262" s="42">
        <v>15</v>
      </c>
      <c r="R5262" s="42">
        <v>4</v>
      </c>
    </row>
    <row r="5263" spans="1:18" x14ac:dyDescent="0.3">
      <c r="A5263" t="s">
        <v>3916</v>
      </c>
      <c r="B5263" s="17">
        <v>45022</v>
      </c>
      <c r="C5263" t="s">
        <v>3925</v>
      </c>
      <c r="D5263" t="s">
        <v>3926</v>
      </c>
      <c r="E5263" t="s">
        <v>3927</v>
      </c>
      <c r="F5263" t="s">
        <v>3920</v>
      </c>
      <c r="G5263" t="s">
        <v>3877</v>
      </c>
      <c r="H5263" t="s">
        <v>3922</v>
      </c>
      <c r="I5263">
        <v>2756.6</v>
      </c>
      <c r="J5263" s="41">
        <v>1.2E-2</v>
      </c>
      <c r="K5263" s="42">
        <v>33.0792</v>
      </c>
      <c r="L5263" s="43">
        <v>0.48000000000000009</v>
      </c>
      <c r="M5263" s="42">
        <v>15.878016000000002</v>
      </c>
      <c r="N5263">
        <v>2</v>
      </c>
      <c r="O5263" s="43">
        <v>86.8</v>
      </c>
      <c r="P5263" s="42">
        <v>51.6</v>
      </c>
      <c r="Q5263" s="42">
        <v>34.5</v>
      </c>
      <c r="R5263" s="42">
        <v>8</v>
      </c>
    </row>
    <row r="5264" spans="1:18" x14ac:dyDescent="0.3">
      <c r="A5264" t="s">
        <v>3916</v>
      </c>
      <c r="B5264" s="17">
        <v>45023</v>
      </c>
      <c r="C5264" t="s">
        <v>3925</v>
      </c>
      <c r="D5264" t="s">
        <v>3926</v>
      </c>
      <c r="E5264" t="s">
        <v>3927</v>
      </c>
      <c r="F5264" t="s">
        <v>3920</v>
      </c>
      <c r="G5264" t="s">
        <v>3877</v>
      </c>
      <c r="H5264" t="s">
        <v>3922</v>
      </c>
      <c r="I5264">
        <v>2293.4</v>
      </c>
      <c r="J5264" s="41">
        <v>1.3300000000000001E-2</v>
      </c>
      <c r="K5264" s="42">
        <v>30.502220000000005</v>
      </c>
      <c r="L5264" s="43">
        <v>0.98999999999999988</v>
      </c>
      <c r="M5264" s="42">
        <v>30.197197800000001</v>
      </c>
      <c r="N5264">
        <v>2</v>
      </c>
      <c r="O5264" s="43">
        <v>29.6</v>
      </c>
      <c r="P5264" s="42">
        <v>20.399999999999999</v>
      </c>
      <c r="Q5264" s="42">
        <v>6</v>
      </c>
      <c r="R5264" s="42">
        <v>3</v>
      </c>
    </row>
    <row r="5265" spans="1:18" x14ac:dyDescent="0.3">
      <c r="A5265" t="s">
        <v>3916</v>
      </c>
      <c r="B5265" s="17">
        <v>45024</v>
      </c>
      <c r="C5265" t="s">
        <v>3925</v>
      </c>
      <c r="D5265" t="s">
        <v>3926</v>
      </c>
      <c r="E5265" t="s">
        <v>3927</v>
      </c>
      <c r="F5265" t="s">
        <v>3920</v>
      </c>
      <c r="G5265" t="s">
        <v>3877</v>
      </c>
      <c r="H5265" t="s">
        <v>3922</v>
      </c>
      <c r="I5265">
        <v>2684.6</v>
      </c>
      <c r="J5265" s="41">
        <v>1.2200000000000003E-2</v>
      </c>
      <c r="K5265" s="42">
        <v>32.752120000000005</v>
      </c>
      <c r="L5265" s="43">
        <v>1.08</v>
      </c>
      <c r="M5265" s="42">
        <v>35.372289600000009</v>
      </c>
      <c r="N5265">
        <v>3</v>
      </c>
      <c r="O5265" s="43">
        <v>45.92</v>
      </c>
      <c r="P5265" s="42">
        <v>49.199999999999996</v>
      </c>
      <c r="Q5265" s="42">
        <v>13.5</v>
      </c>
      <c r="R5265" s="42">
        <v>4</v>
      </c>
    </row>
    <row r="5266" spans="1:18" x14ac:dyDescent="0.3">
      <c r="A5266" t="s">
        <v>3916</v>
      </c>
      <c r="B5266" s="17">
        <v>45025</v>
      </c>
      <c r="C5266" t="s">
        <v>3925</v>
      </c>
      <c r="D5266" t="s">
        <v>3926</v>
      </c>
      <c r="E5266" t="s">
        <v>3927</v>
      </c>
      <c r="F5266" t="s">
        <v>3920</v>
      </c>
      <c r="G5266" t="s">
        <v>3877</v>
      </c>
      <c r="H5266" t="s">
        <v>3922</v>
      </c>
      <c r="I5266">
        <v>2832.8</v>
      </c>
      <c r="J5266" s="41">
        <v>1.3299999999999999E-2</v>
      </c>
      <c r="K5266" s="42">
        <v>37.67624</v>
      </c>
      <c r="L5266" s="43">
        <v>0.14000000000000001</v>
      </c>
      <c r="M5266" s="42">
        <v>5.2746736000000007</v>
      </c>
      <c r="N5266">
        <v>5</v>
      </c>
      <c r="O5266" s="43">
        <v>49.6</v>
      </c>
      <c r="P5266" s="42">
        <v>27.599999999999998</v>
      </c>
      <c r="Q5266" s="42">
        <v>1.5</v>
      </c>
      <c r="R5266" s="42">
        <v>2</v>
      </c>
    </row>
    <row r="5267" spans="1:18" x14ac:dyDescent="0.3">
      <c r="A5267" t="s">
        <v>3916</v>
      </c>
      <c r="B5267" s="17">
        <v>45026</v>
      </c>
      <c r="C5267" t="s">
        <v>3925</v>
      </c>
      <c r="D5267" t="s">
        <v>3926</v>
      </c>
      <c r="E5267" t="s">
        <v>3927</v>
      </c>
      <c r="F5267" t="s">
        <v>3920</v>
      </c>
      <c r="G5267" t="s">
        <v>3877</v>
      </c>
      <c r="H5267" t="s">
        <v>3922</v>
      </c>
      <c r="I5267">
        <v>2498</v>
      </c>
      <c r="J5267" s="41">
        <v>1.0500000000000002E-2</v>
      </c>
      <c r="K5267" s="42">
        <v>26.229000000000006</v>
      </c>
      <c r="L5267" s="43">
        <v>0.19999999999999998</v>
      </c>
      <c r="M5267" s="42">
        <v>5.2458000000000009</v>
      </c>
      <c r="N5267">
        <v>3</v>
      </c>
      <c r="O5267" s="43">
        <v>81.199999999999989</v>
      </c>
      <c r="P5267" s="42">
        <v>80.399999999999991</v>
      </c>
      <c r="Q5267" s="42">
        <v>22.5</v>
      </c>
      <c r="R5267" s="42">
        <v>3</v>
      </c>
    </row>
    <row r="5268" spans="1:18" x14ac:dyDescent="0.3">
      <c r="A5268" t="s">
        <v>3916</v>
      </c>
      <c r="B5268" s="17">
        <v>45027</v>
      </c>
      <c r="C5268" t="s">
        <v>3925</v>
      </c>
      <c r="D5268" t="s">
        <v>3926</v>
      </c>
      <c r="E5268" t="s">
        <v>3927</v>
      </c>
      <c r="F5268" t="s">
        <v>3920</v>
      </c>
      <c r="G5268" t="s">
        <v>3877</v>
      </c>
      <c r="H5268" t="s">
        <v>3922</v>
      </c>
      <c r="I5268">
        <v>2426.6000000000004</v>
      </c>
      <c r="J5268" s="41">
        <v>1.2100000000000001E-2</v>
      </c>
      <c r="K5268" s="42">
        <v>29.361860000000007</v>
      </c>
      <c r="L5268" s="43">
        <v>0.70000000000000007</v>
      </c>
      <c r="M5268" s="42">
        <v>20.553302000000006</v>
      </c>
      <c r="N5268">
        <v>5</v>
      </c>
      <c r="O5268" s="43">
        <v>170.24</v>
      </c>
      <c r="P5268" s="42">
        <v>51.6</v>
      </c>
      <c r="Q5268" s="42">
        <v>10.5</v>
      </c>
      <c r="R5268" s="42">
        <v>8</v>
      </c>
    </row>
    <row r="5269" spans="1:18" x14ac:dyDescent="0.3">
      <c r="A5269" t="s">
        <v>3916</v>
      </c>
      <c r="B5269" s="17">
        <v>45028</v>
      </c>
      <c r="C5269" t="s">
        <v>3925</v>
      </c>
      <c r="D5269" t="s">
        <v>3926</v>
      </c>
      <c r="E5269" t="s">
        <v>3927</v>
      </c>
      <c r="F5269" t="s">
        <v>3920</v>
      </c>
      <c r="G5269" t="s">
        <v>3877</v>
      </c>
      <c r="H5269" t="s">
        <v>3922</v>
      </c>
      <c r="I5269">
        <v>1504.8000000000002</v>
      </c>
      <c r="J5269" s="41">
        <v>1.2199999999999997E-2</v>
      </c>
      <c r="K5269" s="42">
        <v>18.358559999999997</v>
      </c>
      <c r="L5269" s="43">
        <v>0.99999999999999978</v>
      </c>
      <c r="M5269" s="42">
        <v>18.358559999999994</v>
      </c>
      <c r="N5269">
        <v>4</v>
      </c>
      <c r="O5269" s="43">
        <v>39.200000000000003</v>
      </c>
      <c r="P5269" s="42">
        <v>58.8</v>
      </c>
      <c r="Q5269" s="42">
        <v>10.5</v>
      </c>
      <c r="R5269" s="42">
        <v>9</v>
      </c>
    </row>
    <row r="5270" spans="1:18" x14ac:dyDescent="0.3">
      <c r="A5270" t="s">
        <v>3916</v>
      </c>
      <c r="B5270" s="17">
        <v>45029</v>
      </c>
      <c r="C5270" t="s">
        <v>3925</v>
      </c>
      <c r="D5270" t="s">
        <v>3926</v>
      </c>
      <c r="E5270" t="s">
        <v>3927</v>
      </c>
      <c r="F5270" t="s">
        <v>3920</v>
      </c>
      <c r="G5270" t="s">
        <v>3877</v>
      </c>
      <c r="H5270" t="s">
        <v>3922</v>
      </c>
      <c r="I5270">
        <v>1522.6000000000001</v>
      </c>
      <c r="J5270" s="41">
        <v>1.2600000000000004E-2</v>
      </c>
      <c r="K5270" s="42">
        <v>19.184760000000008</v>
      </c>
      <c r="L5270" s="43">
        <v>1.0099999999999998</v>
      </c>
      <c r="M5270" s="42">
        <v>19.376607600000003</v>
      </c>
      <c r="N5270">
        <v>3</v>
      </c>
      <c r="O5270" s="43">
        <v>54.88</v>
      </c>
      <c r="P5270" s="42">
        <v>25.2</v>
      </c>
      <c r="Q5270" s="42">
        <v>33</v>
      </c>
      <c r="R5270" s="42">
        <v>6</v>
      </c>
    </row>
    <row r="5271" spans="1:18" x14ac:dyDescent="0.3">
      <c r="A5271" t="s">
        <v>3916</v>
      </c>
      <c r="B5271" s="17">
        <v>45030</v>
      </c>
      <c r="C5271" t="s">
        <v>3925</v>
      </c>
      <c r="D5271" t="s">
        <v>3926</v>
      </c>
      <c r="E5271" t="s">
        <v>3927</v>
      </c>
      <c r="F5271" t="s">
        <v>3920</v>
      </c>
      <c r="G5271" t="s">
        <v>3877</v>
      </c>
      <c r="H5271" t="s">
        <v>3922</v>
      </c>
      <c r="I5271">
        <v>1725.8000000000002</v>
      </c>
      <c r="J5271" s="41">
        <v>1.4999999999999999E-2</v>
      </c>
      <c r="K5271" s="42">
        <v>25.887</v>
      </c>
      <c r="L5271" s="43">
        <v>1.0299999999999998</v>
      </c>
      <c r="M5271" s="42">
        <v>26.663609999999995</v>
      </c>
      <c r="N5271">
        <v>2</v>
      </c>
      <c r="O5271" s="43">
        <v>177.52</v>
      </c>
      <c r="P5271" s="42">
        <v>26.4</v>
      </c>
      <c r="Q5271" s="42">
        <v>36</v>
      </c>
      <c r="R5271" s="42">
        <v>9</v>
      </c>
    </row>
    <row r="5272" spans="1:18" x14ac:dyDescent="0.3">
      <c r="A5272" t="s">
        <v>3916</v>
      </c>
      <c r="B5272" s="17">
        <v>45031</v>
      </c>
      <c r="C5272" t="s">
        <v>3925</v>
      </c>
      <c r="D5272" t="s">
        <v>3926</v>
      </c>
      <c r="E5272" t="s">
        <v>3927</v>
      </c>
      <c r="F5272" t="s">
        <v>3920</v>
      </c>
      <c r="G5272" t="s">
        <v>3877</v>
      </c>
      <c r="H5272" t="s">
        <v>3922</v>
      </c>
      <c r="I5272">
        <v>2504.1999999999998</v>
      </c>
      <c r="J5272" s="41">
        <v>1.3600000000000001E-2</v>
      </c>
      <c r="K5272" s="42">
        <v>34.057119999999998</v>
      </c>
      <c r="L5272" s="43">
        <v>0.29000000000000004</v>
      </c>
      <c r="M5272" s="42">
        <v>9.8765648000000006</v>
      </c>
      <c r="N5272">
        <v>3</v>
      </c>
      <c r="O5272" s="43">
        <v>78.399999999999991</v>
      </c>
      <c r="P5272" s="42">
        <v>73.2</v>
      </c>
      <c r="Q5272" s="42">
        <v>36</v>
      </c>
      <c r="R5272" s="42">
        <v>9</v>
      </c>
    </row>
    <row r="5273" spans="1:18" x14ac:dyDescent="0.3">
      <c r="A5273" t="s">
        <v>3916</v>
      </c>
      <c r="B5273" s="17">
        <v>45032</v>
      </c>
      <c r="C5273" t="s">
        <v>3925</v>
      </c>
      <c r="D5273" t="s">
        <v>3926</v>
      </c>
      <c r="E5273" t="s">
        <v>3927</v>
      </c>
      <c r="F5273" t="s">
        <v>3920</v>
      </c>
      <c r="G5273" t="s">
        <v>3877</v>
      </c>
      <c r="H5273" t="s">
        <v>3922</v>
      </c>
      <c r="I5273">
        <v>2635</v>
      </c>
      <c r="J5273" s="41">
        <v>1.5200000000000002E-2</v>
      </c>
      <c r="K5273" s="42">
        <v>40.052000000000007</v>
      </c>
      <c r="L5273" s="43">
        <v>1.22</v>
      </c>
      <c r="M5273" s="42">
        <v>48.863440000000004</v>
      </c>
      <c r="N5273">
        <v>2</v>
      </c>
      <c r="O5273" s="43">
        <v>82.320000000000007</v>
      </c>
      <c r="P5273" s="42">
        <v>66</v>
      </c>
      <c r="Q5273" s="42">
        <v>37.5</v>
      </c>
      <c r="R5273" s="42">
        <v>1</v>
      </c>
    </row>
    <row r="5274" spans="1:18" x14ac:dyDescent="0.3">
      <c r="A5274" t="s">
        <v>3916</v>
      </c>
      <c r="B5274" s="17">
        <v>45033</v>
      </c>
      <c r="C5274" t="s">
        <v>3925</v>
      </c>
      <c r="D5274" t="s">
        <v>3926</v>
      </c>
      <c r="E5274" t="s">
        <v>3927</v>
      </c>
      <c r="F5274" t="s">
        <v>3920</v>
      </c>
      <c r="G5274" t="s">
        <v>3877</v>
      </c>
      <c r="H5274" t="s">
        <v>3922</v>
      </c>
      <c r="I5274">
        <v>2712.4</v>
      </c>
      <c r="J5274" s="41">
        <v>1.0400000000000003E-2</v>
      </c>
      <c r="K5274" s="42">
        <v>28.208960000000008</v>
      </c>
      <c r="L5274" s="43">
        <v>1.3100000000000003</v>
      </c>
      <c r="M5274" s="42">
        <v>36.953737600000018</v>
      </c>
      <c r="N5274">
        <v>2</v>
      </c>
      <c r="O5274" s="43">
        <v>123.76</v>
      </c>
      <c r="P5274" s="42">
        <v>67.2</v>
      </c>
      <c r="Q5274" s="42">
        <v>21</v>
      </c>
      <c r="R5274" s="42">
        <v>9</v>
      </c>
    </row>
    <row r="5275" spans="1:18" x14ac:dyDescent="0.3">
      <c r="A5275" t="s">
        <v>3916</v>
      </c>
      <c r="B5275" s="17">
        <v>45034</v>
      </c>
      <c r="C5275" t="s">
        <v>3925</v>
      </c>
      <c r="D5275" t="s">
        <v>3926</v>
      </c>
      <c r="E5275" t="s">
        <v>3927</v>
      </c>
      <c r="F5275" t="s">
        <v>3920</v>
      </c>
      <c r="G5275" t="s">
        <v>3877</v>
      </c>
      <c r="H5275" t="s">
        <v>3922</v>
      </c>
      <c r="I5275">
        <v>2785.6</v>
      </c>
      <c r="J5275" s="41">
        <v>1.0400000000000001E-2</v>
      </c>
      <c r="K5275" s="42">
        <v>28.970240000000004</v>
      </c>
      <c r="L5275" s="43">
        <v>1.44</v>
      </c>
      <c r="M5275" s="42">
        <v>41.717145600000002</v>
      </c>
      <c r="N5275">
        <v>2</v>
      </c>
      <c r="O5275" s="43">
        <v>12.8</v>
      </c>
      <c r="P5275" s="42">
        <v>49.199999999999996</v>
      </c>
      <c r="Q5275" s="42">
        <v>13.5</v>
      </c>
      <c r="R5275" s="42">
        <v>7</v>
      </c>
    </row>
    <row r="5276" spans="1:18" x14ac:dyDescent="0.3">
      <c r="A5276" t="s">
        <v>3916</v>
      </c>
      <c r="B5276" s="17">
        <v>45035</v>
      </c>
      <c r="C5276" t="s">
        <v>3925</v>
      </c>
      <c r="D5276" t="s">
        <v>3926</v>
      </c>
      <c r="E5276" t="s">
        <v>3927</v>
      </c>
      <c r="F5276" t="s">
        <v>3920</v>
      </c>
      <c r="G5276" t="s">
        <v>3877</v>
      </c>
      <c r="H5276" t="s">
        <v>3922</v>
      </c>
      <c r="I5276">
        <v>2455.6000000000004</v>
      </c>
      <c r="J5276" s="41">
        <v>1.2E-2</v>
      </c>
      <c r="K5276" s="42">
        <v>29.467200000000005</v>
      </c>
      <c r="L5276" s="43">
        <v>1.26</v>
      </c>
      <c r="M5276" s="42">
        <v>37.128672000000009</v>
      </c>
      <c r="N5276">
        <v>2</v>
      </c>
      <c r="O5276" s="43">
        <v>26.400000000000002</v>
      </c>
      <c r="P5276" s="42">
        <v>68.399999999999991</v>
      </c>
      <c r="Q5276" s="42">
        <v>3</v>
      </c>
      <c r="R5276" s="42">
        <v>1</v>
      </c>
    </row>
    <row r="5277" spans="1:18" x14ac:dyDescent="0.3">
      <c r="A5277" t="s">
        <v>3916</v>
      </c>
      <c r="B5277" s="17">
        <v>45036</v>
      </c>
      <c r="C5277" t="s">
        <v>3925</v>
      </c>
      <c r="D5277" t="s">
        <v>3926</v>
      </c>
      <c r="E5277" t="s">
        <v>3927</v>
      </c>
      <c r="F5277" t="s">
        <v>3920</v>
      </c>
      <c r="G5277" t="s">
        <v>3877</v>
      </c>
      <c r="H5277" t="s">
        <v>3922</v>
      </c>
      <c r="I5277">
        <v>1583.8000000000002</v>
      </c>
      <c r="J5277" s="41">
        <v>1.0000000000000002E-2</v>
      </c>
      <c r="K5277" s="42">
        <v>15.838000000000005</v>
      </c>
      <c r="L5277" s="43">
        <v>0.47000000000000003</v>
      </c>
      <c r="M5277" s="42">
        <v>7.4438600000000026</v>
      </c>
      <c r="N5277">
        <v>4</v>
      </c>
      <c r="O5277" s="43">
        <v>295.12</v>
      </c>
      <c r="P5277" s="42">
        <v>85.2</v>
      </c>
      <c r="Q5277" s="42">
        <v>15</v>
      </c>
      <c r="R5277" s="42">
        <v>9</v>
      </c>
    </row>
    <row r="5278" spans="1:18" x14ac:dyDescent="0.3">
      <c r="A5278" t="s">
        <v>3916</v>
      </c>
      <c r="B5278" s="17">
        <v>45037</v>
      </c>
      <c r="C5278" t="s">
        <v>3925</v>
      </c>
      <c r="D5278" t="s">
        <v>3926</v>
      </c>
      <c r="E5278" t="s">
        <v>3927</v>
      </c>
      <c r="F5278" t="s">
        <v>3920</v>
      </c>
      <c r="G5278" t="s">
        <v>3877</v>
      </c>
      <c r="H5278" t="s">
        <v>3922</v>
      </c>
      <c r="I5278">
        <v>2796.4</v>
      </c>
      <c r="J5278" s="41">
        <v>1.1700000000000002E-2</v>
      </c>
      <c r="K5278" s="42">
        <v>32.717880000000008</v>
      </c>
      <c r="L5278" s="43">
        <v>0.19999999999999996</v>
      </c>
      <c r="M5278" s="42">
        <v>6.5435759999999998</v>
      </c>
      <c r="N5278">
        <v>2</v>
      </c>
      <c r="O5278" s="43">
        <v>35.200000000000003</v>
      </c>
      <c r="P5278" s="42">
        <v>52.8</v>
      </c>
      <c r="Q5278" s="42">
        <v>6</v>
      </c>
      <c r="R5278" s="42">
        <v>6</v>
      </c>
    </row>
    <row r="5279" spans="1:18" x14ac:dyDescent="0.3">
      <c r="A5279" t="s">
        <v>3916</v>
      </c>
      <c r="B5279" s="17">
        <v>45038</v>
      </c>
      <c r="C5279" t="s">
        <v>3925</v>
      </c>
      <c r="D5279" t="s">
        <v>3926</v>
      </c>
      <c r="E5279" t="s">
        <v>3927</v>
      </c>
      <c r="F5279" t="s">
        <v>3920</v>
      </c>
      <c r="G5279" t="s">
        <v>3877</v>
      </c>
      <c r="H5279" t="s">
        <v>3922</v>
      </c>
      <c r="I5279">
        <v>1608.4</v>
      </c>
      <c r="J5279" s="41">
        <v>1.3399999999999999E-2</v>
      </c>
      <c r="K5279" s="42">
        <v>21.55256</v>
      </c>
      <c r="L5279" s="43">
        <v>0.62999999999999989</v>
      </c>
      <c r="M5279" s="42">
        <v>13.578112799999998</v>
      </c>
      <c r="N5279">
        <v>5</v>
      </c>
      <c r="O5279" s="43">
        <v>116.47999999999999</v>
      </c>
      <c r="P5279" s="42">
        <v>36</v>
      </c>
      <c r="Q5279" s="42">
        <v>33</v>
      </c>
      <c r="R5279" s="42">
        <v>10</v>
      </c>
    </row>
    <row r="5280" spans="1:18" x14ac:dyDescent="0.3">
      <c r="A5280" t="s">
        <v>3916</v>
      </c>
      <c r="B5280" s="17">
        <v>45039</v>
      </c>
      <c r="C5280" t="s">
        <v>3925</v>
      </c>
      <c r="D5280" t="s">
        <v>3926</v>
      </c>
      <c r="E5280" t="s">
        <v>3927</v>
      </c>
      <c r="F5280" t="s">
        <v>3920</v>
      </c>
      <c r="G5280" t="s">
        <v>3877</v>
      </c>
      <c r="H5280" t="s">
        <v>3922</v>
      </c>
      <c r="I5280">
        <v>2121.1999999999998</v>
      </c>
      <c r="J5280" s="41">
        <v>1.6899999999999998E-2</v>
      </c>
      <c r="K5280" s="42">
        <v>35.848279999999995</v>
      </c>
      <c r="L5280" s="43">
        <v>0.86</v>
      </c>
      <c r="M5280" s="42">
        <v>30.829520799999997</v>
      </c>
      <c r="N5280">
        <v>1</v>
      </c>
      <c r="O5280" s="43">
        <v>93.52</v>
      </c>
      <c r="P5280" s="42">
        <v>55.199999999999996</v>
      </c>
      <c r="Q5280" s="42">
        <v>6</v>
      </c>
      <c r="R5280" s="42">
        <v>10</v>
      </c>
    </row>
    <row r="5281" spans="1:18" x14ac:dyDescent="0.3">
      <c r="A5281" t="s">
        <v>3916</v>
      </c>
      <c r="B5281" s="17">
        <v>45040</v>
      </c>
      <c r="C5281" t="s">
        <v>3925</v>
      </c>
      <c r="D5281" t="s">
        <v>3926</v>
      </c>
      <c r="E5281" t="s">
        <v>3927</v>
      </c>
      <c r="F5281" t="s">
        <v>3920</v>
      </c>
      <c r="G5281" t="s">
        <v>3877</v>
      </c>
      <c r="H5281" t="s">
        <v>3922</v>
      </c>
      <c r="I5281">
        <v>2622.6</v>
      </c>
      <c r="J5281" s="41">
        <v>1.4100000000000001E-2</v>
      </c>
      <c r="K5281" s="42">
        <v>36.978660000000005</v>
      </c>
      <c r="L5281" s="43">
        <v>1.29</v>
      </c>
      <c r="M5281" s="42">
        <v>47.702471400000007</v>
      </c>
      <c r="N5281">
        <v>0</v>
      </c>
      <c r="O5281" s="43">
        <v>253.12</v>
      </c>
      <c r="P5281" s="42">
        <v>84</v>
      </c>
      <c r="Q5281" s="42">
        <v>37.5</v>
      </c>
      <c r="R5281" s="42">
        <v>6</v>
      </c>
    </row>
    <row r="5282" spans="1:18" x14ac:dyDescent="0.3">
      <c r="A5282" t="s">
        <v>3916</v>
      </c>
      <c r="B5282" s="17">
        <v>45041</v>
      </c>
      <c r="C5282" t="s">
        <v>3925</v>
      </c>
      <c r="D5282" t="s">
        <v>3926</v>
      </c>
      <c r="E5282" t="s">
        <v>3927</v>
      </c>
      <c r="F5282" t="s">
        <v>3920</v>
      </c>
      <c r="G5282" t="s">
        <v>3877</v>
      </c>
      <c r="H5282" t="s">
        <v>3922</v>
      </c>
      <c r="I5282">
        <v>2400.4</v>
      </c>
      <c r="J5282" s="41">
        <v>1.2900000000000002E-2</v>
      </c>
      <c r="K5282" s="42">
        <v>30.965160000000004</v>
      </c>
      <c r="L5282" s="43">
        <v>1.01</v>
      </c>
      <c r="M5282" s="42">
        <v>31.274811600000003</v>
      </c>
      <c r="N5282">
        <v>1</v>
      </c>
      <c r="O5282" s="43">
        <v>37.6</v>
      </c>
      <c r="P5282" s="42">
        <v>97.2</v>
      </c>
      <c r="Q5282" s="42">
        <v>34.5</v>
      </c>
      <c r="R5282" s="42">
        <v>4</v>
      </c>
    </row>
    <row r="5283" spans="1:18" x14ac:dyDescent="0.3">
      <c r="A5283" t="s">
        <v>3916</v>
      </c>
      <c r="B5283" s="17">
        <v>45042</v>
      </c>
      <c r="C5283" t="s">
        <v>3925</v>
      </c>
      <c r="D5283" t="s">
        <v>3926</v>
      </c>
      <c r="E5283" t="s">
        <v>3927</v>
      </c>
      <c r="F5283" t="s">
        <v>3920</v>
      </c>
      <c r="G5283" t="s">
        <v>3877</v>
      </c>
      <c r="H5283" t="s">
        <v>3922</v>
      </c>
      <c r="I5283">
        <v>2329.8000000000002</v>
      </c>
      <c r="J5283" s="41">
        <v>1.6599999999999997E-2</v>
      </c>
      <c r="K5283" s="42">
        <v>38.674679999999995</v>
      </c>
      <c r="L5283" s="43">
        <v>0.93000000000000016</v>
      </c>
      <c r="M5283" s="42">
        <v>35.967452399999999</v>
      </c>
      <c r="N5283">
        <v>3</v>
      </c>
      <c r="O5283" s="43">
        <v>41.44</v>
      </c>
      <c r="P5283" s="42">
        <v>44.4</v>
      </c>
      <c r="Q5283" s="42">
        <v>4.5</v>
      </c>
      <c r="R5283" s="42">
        <v>4</v>
      </c>
    </row>
    <row r="5284" spans="1:18" x14ac:dyDescent="0.3">
      <c r="A5284" t="s">
        <v>3916</v>
      </c>
      <c r="B5284" s="17">
        <v>45043</v>
      </c>
      <c r="C5284" t="s">
        <v>3925</v>
      </c>
      <c r="D5284" t="s">
        <v>3926</v>
      </c>
      <c r="E5284" t="s">
        <v>3927</v>
      </c>
      <c r="F5284" t="s">
        <v>3920</v>
      </c>
      <c r="G5284" t="s">
        <v>3877</v>
      </c>
      <c r="H5284" t="s">
        <v>3922</v>
      </c>
      <c r="I5284">
        <v>1982.6000000000001</v>
      </c>
      <c r="J5284" s="41">
        <v>9.5000000000000015E-3</v>
      </c>
      <c r="K5284" s="42">
        <v>18.834700000000005</v>
      </c>
      <c r="L5284" s="43">
        <v>1.44</v>
      </c>
      <c r="M5284" s="42">
        <v>27.121968000000006</v>
      </c>
      <c r="N5284">
        <v>4</v>
      </c>
      <c r="O5284" s="43">
        <v>40.32</v>
      </c>
      <c r="P5284" s="42">
        <v>99.6</v>
      </c>
      <c r="Q5284" s="42">
        <v>42</v>
      </c>
      <c r="R5284" s="42">
        <v>4</v>
      </c>
    </row>
    <row r="5285" spans="1:18" x14ac:dyDescent="0.3">
      <c r="A5285" t="s">
        <v>3916</v>
      </c>
      <c r="B5285" s="17">
        <v>45044</v>
      </c>
      <c r="C5285" t="s">
        <v>3925</v>
      </c>
      <c r="D5285" t="s">
        <v>3926</v>
      </c>
      <c r="E5285" t="s">
        <v>3927</v>
      </c>
      <c r="F5285" t="s">
        <v>3920</v>
      </c>
      <c r="G5285" t="s">
        <v>3877</v>
      </c>
      <c r="H5285" t="s">
        <v>3922</v>
      </c>
      <c r="I5285">
        <v>2101</v>
      </c>
      <c r="J5285" s="41">
        <v>7.5000000000000006E-3</v>
      </c>
      <c r="K5285" s="42">
        <v>15.757500000000002</v>
      </c>
      <c r="L5285" s="43">
        <v>0.4499999999999999</v>
      </c>
      <c r="M5285" s="42">
        <v>7.0908749999999996</v>
      </c>
      <c r="N5285">
        <v>4</v>
      </c>
      <c r="O5285" s="43">
        <v>348.88</v>
      </c>
      <c r="P5285" s="42">
        <v>63.599999999999994</v>
      </c>
      <c r="Q5285" s="42">
        <v>42</v>
      </c>
      <c r="R5285" s="42">
        <v>8</v>
      </c>
    </row>
    <row r="5286" spans="1:18" x14ac:dyDescent="0.3">
      <c r="A5286" t="s">
        <v>3916</v>
      </c>
      <c r="B5286" s="17">
        <v>45045</v>
      </c>
      <c r="C5286" t="s">
        <v>3925</v>
      </c>
      <c r="D5286" t="s">
        <v>3926</v>
      </c>
      <c r="E5286" t="s">
        <v>3927</v>
      </c>
      <c r="F5286" t="s">
        <v>3920</v>
      </c>
      <c r="G5286" t="s">
        <v>3877</v>
      </c>
      <c r="H5286" t="s">
        <v>3922</v>
      </c>
      <c r="I5286">
        <v>2011</v>
      </c>
      <c r="J5286" s="41">
        <v>7.9000000000000008E-3</v>
      </c>
      <c r="K5286" s="42">
        <v>15.886900000000001</v>
      </c>
      <c r="L5286" s="43">
        <v>1.04</v>
      </c>
      <c r="M5286" s="42">
        <v>16.522376000000001</v>
      </c>
      <c r="N5286">
        <v>2</v>
      </c>
      <c r="O5286" s="43">
        <v>127.12</v>
      </c>
      <c r="P5286" s="42">
        <v>61.199999999999996</v>
      </c>
      <c r="Q5286" s="42">
        <v>36</v>
      </c>
      <c r="R5286" s="42">
        <v>3</v>
      </c>
    </row>
    <row r="5287" spans="1:18" x14ac:dyDescent="0.3">
      <c r="A5287" t="s">
        <v>3916</v>
      </c>
      <c r="B5287" s="17">
        <v>45046</v>
      </c>
      <c r="C5287" t="s">
        <v>3925</v>
      </c>
      <c r="D5287" t="s">
        <v>3926</v>
      </c>
      <c r="E5287" t="s">
        <v>3927</v>
      </c>
      <c r="F5287" t="s">
        <v>3920</v>
      </c>
      <c r="G5287" t="s">
        <v>3877</v>
      </c>
      <c r="H5287" t="s">
        <v>3922</v>
      </c>
      <c r="I5287">
        <v>2756.6</v>
      </c>
      <c r="J5287" s="41">
        <v>1.4700000000000001E-2</v>
      </c>
      <c r="K5287" s="42">
        <v>40.522020000000005</v>
      </c>
      <c r="L5287" s="43">
        <v>0.69</v>
      </c>
      <c r="M5287" s="42">
        <v>27.960193800000003</v>
      </c>
      <c r="N5287">
        <v>1</v>
      </c>
      <c r="O5287" s="43">
        <v>174.72</v>
      </c>
      <c r="P5287" s="42">
        <v>54</v>
      </c>
      <c r="Q5287" s="42">
        <v>31.5</v>
      </c>
      <c r="R5287" s="42">
        <v>6</v>
      </c>
    </row>
    <row r="5288" spans="1:18" x14ac:dyDescent="0.3">
      <c r="A5288" t="s">
        <v>3916</v>
      </c>
      <c r="B5288" s="17">
        <v>45047</v>
      </c>
      <c r="C5288" t="s">
        <v>3925</v>
      </c>
      <c r="D5288" t="s">
        <v>3926</v>
      </c>
      <c r="E5288" t="s">
        <v>3927</v>
      </c>
      <c r="F5288" t="s">
        <v>3920</v>
      </c>
      <c r="G5288" t="s">
        <v>3877</v>
      </c>
      <c r="H5288" t="s">
        <v>3922</v>
      </c>
      <c r="I5288">
        <v>2433</v>
      </c>
      <c r="J5288" s="41">
        <v>1.29E-2</v>
      </c>
      <c r="K5288" s="42">
        <v>31.3857</v>
      </c>
      <c r="L5288" s="43">
        <v>0.96000000000000008</v>
      </c>
      <c r="M5288" s="42">
        <v>30.130272000000001</v>
      </c>
      <c r="N5288">
        <v>2</v>
      </c>
      <c r="O5288" s="43">
        <v>182.56</v>
      </c>
      <c r="P5288" s="42">
        <v>49.199999999999996</v>
      </c>
      <c r="Q5288" s="42">
        <v>9</v>
      </c>
      <c r="R5288" s="42">
        <v>5</v>
      </c>
    </row>
    <row r="5289" spans="1:18" x14ac:dyDescent="0.3">
      <c r="A5289" t="s">
        <v>3916</v>
      </c>
      <c r="B5289" s="17">
        <v>45048</v>
      </c>
      <c r="C5289" t="s">
        <v>3925</v>
      </c>
      <c r="D5289" t="s">
        <v>3926</v>
      </c>
      <c r="E5289" t="s">
        <v>3927</v>
      </c>
      <c r="F5289" t="s">
        <v>3920</v>
      </c>
      <c r="G5289" t="s">
        <v>3877</v>
      </c>
      <c r="H5289" t="s">
        <v>3922</v>
      </c>
      <c r="I5289">
        <v>2373.8000000000002</v>
      </c>
      <c r="J5289" s="41">
        <v>1.2199999999999999E-2</v>
      </c>
      <c r="K5289" s="42">
        <v>28.960360000000001</v>
      </c>
      <c r="L5289" s="43">
        <v>0.63000000000000012</v>
      </c>
      <c r="M5289" s="42">
        <v>18.245026800000005</v>
      </c>
      <c r="N5289">
        <v>3</v>
      </c>
      <c r="O5289" s="43">
        <v>248.64000000000001</v>
      </c>
      <c r="P5289" s="42">
        <v>84</v>
      </c>
      <c r="Q5289" s="42">
        <v>43.5</v>
      </c>
      <c r="R5289" s="42">
        <v>4</v>
      </c>
    </row>
    <row r="5290" spans="1:18" x14ac:dyDescent="0.3">
      <c r="A5290" t="s">
        <v>3916</v>
      </c>
      <c r="B5290" s="17">
        <v>45049</v>
      </c>
      <c r="C5290" t="s">
        <v>3925</v>
      </c>
      <c r="D5290" t="s">
        <v>3926</v>
      </c>
      <c r="E5290" t="s">
        <v>3927</v>
      </c>
      <c r="F5290" t="s">
        <v>3920</v>
      </c>
      <c r="G5290" t="s">
        <v>3877</v>
      </c>
      <c r="H5290" t="s">
        <v>3922</v>
      </c>
      <c r="I5290">
        <v>2611</v>
      </c>
      <c r="J5290" s="41">
        <v>1.2500000000000001E-2</v>
      </c>
      <c r="K5290" s="42">
        <v>32.637500000000003</v>
      </c>
      <c r="L5290" s="43">
        <v>1.23</v>
      </c>
      <c r="M5290" s="42">
        <v>40.144125000000003</v>
      </c>
      <c r="N5290">
        <v>2</v>
      </c>
      <c r="O5290" s="43">
        <v>205.52</v>
      </c>
      <c r="P5290" s="42">
        <v>85.2</v>
      </c>
      <c r="Q5290" s="42">
        <v>42</v>
      </c>
      <c r="R5290" s="42">
        <v>7</v>
      </c>
    </row>
    <row r="5291" spans="1:18" x14ac:dyDescent="0.3">
      <c r="A5291" t="s">
        <v>3916</v>
      </c>
      <c r="B5291" s="17">
        <v>45050</v>
      </c>
      <c r="C5291" t="s">
        <v>3925</v>
      </c>
      <c r="D5291" t="s">
        <v>3926</v>
      </c>
      <c r="E5291" t="s">
        <v>3927</v>
      </c>
      <c r="F5291" t="s">
        <v>3920</v>
      </c>
      <c r="G5291" t="s">
        <v>3877</v>
      </c>
      <c r="H5291" t="s">
        <v>3922</v>
      </c>
      <c r="I5291">
        <v>2825.6</v>
      </c>
      <c r="J5291" s="41">
        <v>1.7399999999999999E-2</v>
      </c>
      <c r="K5291" s="42">
        <v>49.165439999999997</v>
      </c>
      <c r="L5291" s="43">
        <v>0.79</v>
      </c>
      <c r="M5291" s="42">
        <v>38.840697599999999</v>
      </c>
      <c r="N5291">
        <v>4</v>
      </c>
      <c r="O5291" s="43">
        <v>73.36</v>
      </c>
      <c r="P5291" s="42">
        <v>91.2</v>
      </c>
      <c r="Q5291" s="42">
        <v>21</v>
      </c>
      <c r="R5291" s="42">
        <v>9</v>
      </c>
    </row>
    <row r="5292" spans="1:18" x14ac:dyDescent="0.3">
      <c r="A5292" t="s">
        <v>3916</v>
      </c>
      <c r="B5292" s="17">
        <v>45051</v>
      </c>
      <c r="C5292" t="s">
        <v>3925</v>
      </c>
      <c r="D5292" t="s">
        <v>3926</v>
      </c>
      <c r="E5292" t="s">
        <v>3927</v>
      </c>
      <c r="F5292" t="s">
        <v>3920</v>
      </c>
      <c r="G5292" t="s">
        <v>3877</v>
      </c>
      <c r="H5292" t="s">
        <v>3922</v>
      </c>
      <c r="I5292">
        <v>1823.4</v>
      </c>
      <c r="J5292" s="41">
        <v>1.4700000000000001E-2</v>
      </c>
      <c r="K5292" s="42">
        <v>26.803980000000003</v>
      </c>
      <c r="L5292" s="43">
        <v>0.82000000000000006</v>
      </c>
      <c r="M5292" s="42">
        <v>21.979263600000003</v>
      </c>
      <c r="N5292">
        <v>5</v>
      </c>
      <c r="O5292" s="43">
        <v>52.08</v>
      </c>
      <c r="P5292" s="42">
        <v>82.8</v>
      </c>
      <c r="Q5292" s="42">
        <v>10.5</v>
      </c>
      <c r="R5292" s="42">
        <v>7</v>
      </c>
    </row>
    <row r="5293" spans="1:18" x14ac:dyDescent="0.3">
      <c r="A5293" t="s">
        <v>3916</v>
      </c>
      <c r="B5293" s="17">
        <v>45052</v>
      </c>
      <c r="C5293" t="s">
        <v>3925</v>
      </c>
      <c r="D5293" t="s">
        <v>3926</v>
      </c>
      <c r="E5293" t="s">
        <v>3927</v>
      </c>
      <c r="F5293" t="s">
        <v>3920</v>
      </c>
      <c r="G5293" t="s">
        <v>3877</v>
      </c>
      <c r="H5293" t="s">
        <v>3922</v>
      </c>
      <c r="I5293">
        <v>1751.8</v>
      </c>
      <c r="J5293" s="41">
        <v>1.5399999999999999E-2</v>
      </c>
      <c r="K5293" s="42">
        <v>26.977719999999998</v>
      </c>
      <c r="L5293" s="43">
        <v>0.24000000000000002</v>
      </c>
      <c r="M5293" s="42">
        <v>6.4746528000000003</v>
      </c>
      <c r="N5293">
        <v>3</v>
      </c>
      <c r="O5293" s="43">
        <v>60.48</v>
      </c>
      <c r="P5293" s="42">
        <v>85.2</v>
      </c>
      <c r="Q5293" s="42">
        <v>34.5</v>
      </c>
      <c r="R5293" s="42">
        <v>2</v>
      </c>
    </row>
    <row r="5294" spans="1:18" x14ac:dyDescent="0.3">
      <c r="A5294" t="s">
        <v>3916</v>
      </c>
      <c r="B5294" s="17">
        <v>45053</v>
      </c>
      <c r="C5294" t="s">
        <v>3925</v>
      </c>
      <c r="D5294" t="s">
        <v>3926</v>
      </c>
      <c r="E5294" t="s">
        <v>3927</v>
      </c>
      <c r="F5294" t="s">
        <v>3920</v>
      </c>
      <c r="G5294" t="s">
        <v>3877</v>
      </c>
      <c r="H5294" t="s">
        <v>3922</v>
      </c>
      <c r="I5294">
        <v>2120</v>
      </c>
      <c r="J5294" s="41">
        <v>1.77E-2</v>
      </c>
      <c r="K5294" s="42">
        <v>37.524000000000001</v>
      </c>
      <c r="L5294" s="43">
        <v>1.3900000000000001</v>
      </c>
      <c r="M5294" s="42">
        <v>52.158360000000009</v>
      </c>
      <c r="N5294">
        <v>0</v>
      </c>
      <c r="O5294" s="43">
        <v>88.48</v>
      </c>
      <c r="P5294" s="42">
        <v>61.199999999999996</v>
      </c>
      <c r="Q5294" s="42">
        <v>19.5</v>
      </c>
      <c r="R5294" s="42">
        <v>3</v>
      </c>
    </row>
    <row r="5295" spans="1:18" x14ac:dyDescent="0.3">
      <c r="A5295" t="s">
        <v>3916</v>
      </c>
      <c r="B5295" s="17">
        <v>45054</v>
      </c>
      <c r="C5295" t="s">
        <v>3925</v>
      </c>
      <c r="D5295" t="s">
        <v>3926</v>
      </c>
      <c r="E5295" t="s">
        <v>3927</v>
      </c>
      <c r="F5295" t="s">
        <v>3920</v>
      </c>
      <c r="G5295" t="s">
        <v>3877</v>
      </c>
      <c r="H5295" t="s">
        <v>3922</v>
      </c>
      <c r="I5295">
        <v>1442.8</v>
      </c>
      <c r="J5295" s="41">
        <v>1.0799999999999999E-2</v>
      </c>
      <c r="K5295" s="42">
        <v>15.582239999999997</v>
      </c>
      <c r="L5295" s="43">
        <v>0.49</v>
      </c>
      <c r="M5295" s="42">
        <v>7.6352975999999986</v>
      </c>
      <c r="N5295">
        <v>1</v>
      </c>
      <c r="O5295" s="43">
        <v>108.08</v>
      </c>
      <c r="P5295" s="42">
        <v>70.8</v>
      </c>
      <c r="Q5295" s="42">
        <v>28.5</v>
      </c>
      <c r="R5295" s="42">
        <v>6</v>
      </c>
    </row>
    <row r="5296" spans="1:18" x14ac:dyDescent="0.3">
      <c r="A5296" t="s">
        <v>3916</v>
      </c>
      <c r="B5296" s="17">
        <v>45055</v>
      </c>
      <c r="C5296" t="s">
        <v>3925</v>
      </c>
      <c r="D5296" t="s">
        <v>3926</v>
      </c>
      <c r="E5296" t="s">
        <v>3927</v>
      </c>
      <c r="F5296" t="s">
        <v>3920</v>
      </c>
      <c r="G5296" t="s">
        <v>3877</v>
      </c>
      <c r="H5296" t="s">
        <v>3922</v>
      </c>
      <c r="I5296">
        <v>1922.6000000000001</v>
      </c>
      <c r="J5296" s="41">
        <v>1.0800000000000001E-2</v>
      </c>
      <c r="K5296" s="42">
        <v>20.764080000000003</v>
      </c>
      <c r="L5296" s="43">
        <v>1.35</v>
      </c>
      <c r="M5296" s="42">
        <v>28.031508000000006</v>
      </c>
      <c r="N5296">
        <v>4</v>
      </c>
      <c r="O5296" s="43">
        <v>50.959999999999994</v>
      </c>
      <c r="P5296" s="42">
        <v>72</v>
      </c>
      <c r="Q5296" s="42">
        <v>27</v>
      </c>
      <c r="R5296" s="42">
        <v>2</v>
      </c>
    </row>
    <row r="5297" spans="1:18" x14ac:dyDescent="0.3">
      <c r="A5297" t="s">
        <v>3916</v>
      </c>
      <c r="B5297" s="17">
        <v>45056</v>
      </c>
      <c r="C5297" t="s">
        <v>3925</v>
      </c>
      <c r="D5297" t="s">
        <v>3926</v>
      </c>
      <c r="E5297" t="s">
        <v>3927</v>
      </c>
      <c r="F5297" t="s">
        <v>3920</v>
      </c>
      <c r="G5297" t="s">
        <v>3877</v>
      </c>
      <c r="H5297" t="s">
        <v>3922</v>
      </c>
      <c r="I5297">
        <v>2106.4</v>
      </c>
      <c r="J5297" s="41">
        <v>1.12E-2</v>
      </c>
      <c r="K5297" s="42">
        <v>23.59168</v>
      </c>
      <c r="L5297" s="43">
        <v>0.7</v>
      </c>
      <c r="M5297" s="42">
        <v>16.514175999999999</v>
      </c>
      <c r="N5297">
        <v>3</v>
      </c>
      <c r="O5297" s="43">
        <v>38.400000000000006</v>
      </c>
      <c r="P5297" s="42">
        <v>84</v>
      </c>
      <c r="Q5297" s="42">
        <v>16.5</v>
      </c>
      <c r="R5297" s="42">
        <v>2</v>
      </c>
    </row>
    <row r="5298" spans="1:18" x14ac:dyDescent="0.3">
      <c r="A5298" t="s">
        <v>3916</v>
      </c>
      <c r="B5298" s="17">
        <v>45057</v>
      </c>
      <c r="C5298" t="s">
        <v>3925</v>
      </c>
      <c r="D5298" t="s">
        <v>3926</v>
      </c>
      <c r="E5298" t="s">
        <v>3927</v>
      </c>
      <c r="F5298" t="s">
        <v>3920</v>
      </c>
      <c r="G5298" t="s">
        <v>3877</v>
      </c>
      <c r="H5298" t="s">
        <v>3922</v>
      </c>
      <c r="I5298">
        <v>1883.6000000000001</v>
      </c>
      <c r="J5298" s="41">
        <v>1.5900000000000001E-2</v>
      </c>
      <c r="K5298" s="42">
        <v>29.949240000000003</v>
      </c>
      <c r="L5298" s="43">
        <v>1.0200000000000002</v>
      </c>
      <c r="M5298" s="42">
        <v>30.548224800000011</v>
      </c>
      <c r="N5298">
        <v>3</v>
      </c>
      <c r="O5298" s="43">
        <v>36.96</v>
      </c>
      <c r="P5298" s="42">
        <v>46.8</v>
      </c>
      <c r="Q5298" s="42">
        <v>40.5</v>
      </c>
      <c r="R5298" s="42">
        <v>5</v>
      </c>
    </row>
    <row r="5299" spans="1:18" x14ac:dyDescent="0.3">
      <c r="A5299" t="s">
        <v>3916</v>
      </c>
      <c r="B5299" s="17">
        <v>45058</v>
      </c>
      <c r="C5299" t="s">
        <v>3925</v>
      </c>
      <c r="D5299" t="s">
        <v>3926</v>
      </c>
      <c r="E5299" t="s">
        <v>3927</v>
      </c>
      <c r="F5299" t="s">
        <v>3920</v>
      </c>
      <c r="G5299" t="s">
        <v>3877</v>
      </c>
      <c r="H5299" t="s">
        <v>3922</v>
      </c>
      <c r="I5299">
        <v>2095.6000000000004</v>
      </c>
      <c r="J5299" s="41">
        <v>1.3499999999999998E-2</v>
      </c>
      <c r="K5299" s="42">
        <v>28.290600000000001</v>
      </c>
      <c r="L5299" s="43">
        <v>0.69</v>
      </c>
      <c r="M5299" s="42">
        <v>19.520513999999999</v>
      </c>
      <c r="N5299">
        <v>1</v>
      </c>
      <c r="O5299" s="43">
        <v>253.12</v>
      </c>
      <c r="P5299" s="42">
        <v>52.8</v>
      </c>
      <c r="Q5299" s="42">
        <v>45</v>
      </c>
      <c r="R5299" s="42">
        <v>4</v>
      </c>
    </row>
    <row r="5300" spans="1:18" x14ac:dyDescent="0.3">
      <c r="A5300" t="s">
        <v>3916</v>
      </c>
      <c r="B5300" s="17">
        <v>45059</v>
      </c>
      <c r="C5300" t="s">
        <v>3925</v>
      </c>
      <c r="D5300" t="s">
        <v>3926</v>
      </c>
      <c r="E5300" t="s">
        <v>3927</v>
      </c>
      <c r="F5300" t="s">
        <v>3920</v>
      </c>
      <c r="G5300" t="s">
        <v>3877</v>
      </c>
      <c r="H5300" t="s">
        <v>3922</v>
      </c>
      <c r="I5300">
        <v>2292.6000000000004</v>
      </c>
      <c r="J5300" s="41">
        <v>1.1300000000000001E-2</v>
      </c>
      <c r="K5300" s="42">
        <v>25.906380000000006</v>
      </c>
      <c r="L5300" s="43">
        <v>1.0999999999999999</v>
      </c>
      <c r="M5300" s="42">
        <v>28.497018000000004</v>
      </c>
      <c r="N5300">
        <v>0</v>
      </c>
      <c r="O5300" s="43">
        <v>148.39999999999998</v>
      </c>
      <c r="P5300" s="42">
        <v>52.8</v>
      </c>
      <c r="Q5300" s="42">
        <v>30</v>
      </c>
      <c r="R5300" s="42">
        <v>8</v>
      </c>
    </row>
    <row r="5301" spans="1:18" x14ac:dyDescent="0.3">
      <c r="A5301" t="s">
        <v>3916</v>
      </c>
      <c r="B5301" s="17">
        <v>45060</v>
      </c>
      <c r="C5301" t="s">
        <v>3925</v>
      </c>
      <c r="D5301" t="s">
        <v>3926</v>
      </c>
      <c r="E5301" t="s">
        <v>3927</v>
      </c>
      <c r="F5301" t="s">
        <v>3920</v>
      </c>
      <c r="G5301" t="s">
        <v>3877</v>
      </c>
      <c r="H5301" t="s">
        <v>3922</v>
      </c>
      <c r="I5301">
        <v>2115.6000000000004</v>
      </c>
      <c r="J5301" s="41">
        <v>1.1100000000000002E-2</v>
      </c>
      <c r="K5301" s="42">
        <v>23.483160000000009</v>
      </c>
      <c r="L5301" s="43">
        <v>1.1799999999999997</v>
      </c>
      <c r="M5301" s="42">
        <v>27.710128800000003</v>
      </c>
      <c r="N5301">
        <v>2</v>
      </c>
      <c r="O5301" s="43">
        <v>150.07999999999998</v>
      </c>
      <c r="P5301" s="42">
        <v>30</v>
      </c>
      <c r="Q5301" s="42">
        <v>10.5</v>
      </c>
      <c r="R5301" s="42">
        <v>4</v>
      </c>
    </row>
    <row r="5302" spans="1:18" x14ac:dyDescent="0.3">
      <c r="A5302" t="s">
        <v>3916</v>
      </c>
      <c r="B5302" s="17">
        <v>45061</v>
      </c>
      <c r="C5302" t="s">
        <v>3925</v>
      </c>
      <c r="D5302" t="s">
        <v>3926</v>
      </c>
      <c r="E5302" t="s">
        <v>3927</v>
      </c>
      <c r="F5302" t="s">
        <v>3920</v>
      </c>
      <c r="G5302" t="s">
        <v>3877</v>
      </c>
      <c r="H5302" t="s">
        <v>3922</v>
      </c>
      <c r="I5302">
        <v>2532.6000000000004</v>
      </c>
      <c r="J5302" s="41">
        <v>1.6E-2</v>
      </c>
      <c r="K5302" s="42">
        <v>40.521600000000007</v>
      </c>
      <c r="L5302" s="43">
        <v>0.30000000000000004</v>
      </c>
      <c r="M5302" s="42">
        <v>12.156480000000004</v>
      </c>
      <c r="N5302">
        <v>2</v>
      </c>
      <c r="O5302" s="43">
        <v>44.8</v>
      </c>
      <c r="P5302" s="42">
        <v>96</v>
      </c>
      <c r="Q5302" s="42">
        <v>37.5</v>
      </c>
      <c r="R5302" s="42">
        <v>10</v>
      </c>
    </row>
    <row r="5303" spans="1:18" x14ac:dyDescent="0.3">
      <c r="A5303" t="s">
        <v>3916</v>
      </c>
      <c r="B5303" s="17">
        <v>45062</v>
      </c>
      <c r="C5303" t="s">
        <v>3925</v>
      </c>
      <c r="D5303" t="s">
        <v>3926</v>
      </c>
      <c r="E5303" t="s">
        <v>3927</v>
      </c>
      <c r="F5303" t="s">
        <v>3920</v>
      </c>
      <c r="G5303" t="s">
        <v>3877</v>
      </c>
      <c r="H5303" t="s">
        <v>3922</v>
      </c>
      <c r="I5303">
        <v>2672</v>
      </c>
      <c r="J5303" s="41">
        <v>1.2500000000000002E-2</v>
      </c>
      <c r="K5303" s="42">
        <v>33.400000000000006</v>
      </c>
      <c r="L5303" s="43">
        <v>1.2100000000000002</v>
      </c>
      <c r="M5303" s="42">
        <v>40.414000000000016</v>
      </c>
      <c r="N5303">
        <v>4</v>
      </c>
      <c r="O5303" s="43">
        <v>38.400000000000006</v>
      </c>
      <c r="P5303" s="42">
        <v>45.6</v>
      </c>
      <c r="Q5303" s="42">
        <v>31.5</v>
      </c>
      <c r="R5303" s="42">
        <v>9</v>
      </c>
    </row>
    <row r="5304" spans="1:18" x14ac:dyDescent="0.3">
      <c r="A5304" t="s">
        <v>3916</v>
      </c>
      <c r="B5304" s="17">
        <v>45063</v>
      </c>
      <c r="C5304" t="s">
        <v>3925</v>
      </c>
      <c r="D5304" t="s">
        <v>3926</v>
      </c>
      <c r="E5304" t="s">
        <v>3927</v>
      </c>
      <c r="F5304" t="s">
        <v>3920</v>
      </c>
      <c r="G5304" t="s">
        <v>3877</v>
      </c>
      <c r="H5304" t="s">
        <v>3922</v>
      </c>
      <c r="I5304">
        <v>2615</v>
      </c>
      <c r="J5304" s="41">
        <v>9.9000000000000025E-3</v>
      </c>
      <c r="K5304" s="42">
        <v>25.888500000000008</v>
      </c>
      <c r="L5304" s="43">
        <v>1.1300000000000001</v>
      </c>
      <c r="M5304" s="42">
        <v>29.25400500000001</v>
      </c>
      <c r="N5304">
        <v>5</v>
      </c>
      <c r="O5304" s="43">
        <v>38.08</v>
      </c>
      <c r="P5304" s="42">
        <v>42</v>
      </c>
      <c r="Q5304" s="42">
        <v>36</v>
      </c>
      <c r="R5304" s="42">
        <v>4</v>
      </c>
    </row>
    <row r="5305" spans="1:18" x14ac:dyDescent="0.3">
      <c r="A5305" t="s">
        <v>3916</v>
      </c>
      <c r="B5305" s="17">
        <v>45064</v>
      </c>
      <c r="C5305" t="s">
        <v>3925</v>
      </c>
      <c r="D5305" t="s">
        <v>3926</v>
      </c>
      <c r="E5305" t="s">
        <v>3927</v>
      </c>
      <c r="F5305" t="s">
        <v>3920</v>
      </c>
      <c r="G5305" t="s">
        <v>3877</v>
      </c>
      <c r="H5305" t="s">
        <v>3922</v>
      </c>
      <c r="I5305">
        <v>2643.4</v>
      </c>
      <c r="J5305" s="41">
        <v>1.4400000000000001E-2</v>
      </c>
      <c r="K5305" s="42">
        <v>38.064960000000006</v>
      </c>
      <c r="L5305" s="43">
        <v>0.73</v>
      </c>
      <c r="M5305" s="42">
        <v>27.787420800000003</v>
      </c>
      <c r="N5305">
        <v>1</v>
      </c>
      <c r="O5305" s="43">
        <v>35.839999999999996</v>
      </c>
      <c r="P5305" s="42">
        <v>70.8</v>
      </c>
      <c r="Q5305" s="42">
        <v>27</v>
      </c>
      <c r="R5305" s="42">
        <v>3</v>
      </c>
    </row>
    <row r="5306" spans="1:18" x14ac:dyDescent="0.3">
      <c r="A5306" t="s">
        <v>3916</v>
      </c>
      <c r="B5306" s="17">
        <v>45065</v>
      </c>
      <c r="C5306" t="s">
        <v>3925</v>
      </c>
      <c r="D5306" t="s">
        <v>3926</v>
      </c>
      <c r="E5306" t="s">
        <v>3927</v>
      </c>
      <c r="F5306" t="s">
        <v>3920</v>
      </c>
      <c r="G5306" t="s">
        <v>3877</v>
      </c>
      <c r="H5306" t="s">
        <v>3922</v>
      </c>
      <c r="I5306">
        <v>1722.6000000000001</v>
      </c>
      <c r="J5306" s="41">
        <v>1.4700000000000001E-2</v>
      </c>
      <c r="K5306" s="42">
        <v>25.322220000000005</v>
      </c>
      <c r="L5306" s="43">
        <v>0.79</v>
      </c>
      <c r="M5306" s="42">
        <v>20.004553800000004</v>
      </c>
      <c r="N5306">
        <v>0</v>
      </c>
      <c r="O5306" s="43">
        <v>44.800000000000004</v>
      </c>
      <c r="P5306" s="42">
        <v>86.399999999999991</v>
      </c>
      <c r="Q5306" s="42">
        <v>19.5</v>
      </c>
      <c r="R5306" s="42">
        <v>5</v>
      </c>
    </row>
    <row r="5307" spans="1:18" x14ac:dyDescent="0.3">
      <c r="A5307" t="s">
        <v>3916</v>
      </c>
      <c r="B5307" s="17">
        <v>45066</v>
      </c>
      <c r="C5307" t="s">
        <v>3925</v>
      </c>
      <c r="D5307" t="s">
        <v>3926</v>
      </c>
      <c r="E5307" t="s">
        <v>3927</v>
      </c>
      <c r="F5307" t="s">
        <v>3920</v>
      </c>
      <c r="G5307" t="s">
        <v>3877</v>
      </c>
      <c r="H5307" t="s">
        <v>3922</v>
      </c>
      <c r="I5307">
        <v>2456</v>
      </c>
      <c r="J5307" s="41">
        <v>1.3100000000000001E-2</v>
      </c>
      <c r="K5307" s="42">
        <v>32.1736</v>
      </c>
      <c r="L5307" s="43">
        <v>1.3599999999999999</v>
      </c>
      <c r="M5307" s="42">
        <v>43.756095999999999</v>
      </c>
      <c r="N5307">
        <v>3</v>
      </c>
      <c r="O5307" s="43">
        <v>138.32</v>
      </c>
      <c r="P5307" s="42">
        <v>52.8</v>
      </c>
      <c r="Q5307" s="42">
        <v>22.5</v>
      </c>
      <c r="R5307" s="42">
        <v>7</v>
      </c>
    </row>
    <row r="5308" spans="1:18" x14ac:dyDescent="0.3">
      <c r="A5308" t="s">
        <v>3916</v>
      </c>
      <c r="B5308" s="17">
        <v>45067</v>
      </c>
      <c r="C5308" t="s">
        <v>3925</v>
      </c>
      <c r="D5308" t="s">
        <v>3926</v>
      </c>
      <c r="E5308" t="s">
        <v>3927</v>
      </c>
      <c r="F5308" t="s">
        <v>3920</v>
      </c>
      <c r="G5308" t="s">
        <v>3877</v>
      </c>
      <c r="H5308" t="s">
        <v>3922</v>
      </c>
      <c r="I5308">
        <v>2544</v>
      </c>
      <c r="J5308" s="41">
        <v>1.1500000000000002E-2</v>
      </c>
      <c r="K5308" s="42">
        <v>29.256000000000004</v>
      </c>
      <c r="L5308" s="43">
        <v>0.59999999999999987</v>
      </c>
      <c r="M5308" s="42">
        <v>17.553599999999999</v>
      </c>
      <c r="N5308">
        <v>3</v>
      </c>
      <c r="O5308" s="43">
        <v>48.720000000000006</v>
      </c>
      <c r="P5308" s="42">
        <v>46.8</v>
      </c>
      <c r="Q5308" s="42">
        <v>30</v>
      </c>
      <c r="R5308" s="42">
        <v>11</v>
      </c>
    </row>
    <row r="5309" spans="1:18" x14ac:dyDescent="0.3">
      <c r="A5309" t="s">
        <v>3916</v>
      </c>
      <c r="B5309" s="17">
        <v>45068</v>
      </c>
      <c r="C5309" t="s">
        <v>3925</v>
      </c>
      <c r="D5309" t="s">
        <v>3926</v>
      </c>
      <c r="E5309" t="s">
        <v>3927</v>
      </c>
      <c r="F5309" t="s">
        <v>3920</v>
      </c>
      <c r="G5309" t="s">
        <v>3877</v>
      </c>
      <c r="H5309" t="s">
        <v>3922</v>
      </c>
      <c r="I5309">
        <v>2563</v>
      </c>
      <c r="J5309" s="41">
        <v>1.5499999999999998E-2</v>
      </c>
      <c r="K5309" s="42">
        <v>39.726499999999994</v>
      </c>
      <c r="L5309" s="43">
        <v>1.0900000000000001</v>
      </c>
      <c r="M5309" s="42">
        <v>43.301884999999999</v>
      </c>
      <c r="N5309">
        <v>2</v>
      </c>
      <c r="O5309" s="43">
        <v>125.99999999999999</v>
      </c>
      <c r="P5309" s="42">
        <v>48</v>
      </c>
      <c r="Q5309" s="42">
        <v>46.5</v>
      </c>
      <c r="R5309" s="42">
        <v>7</v>
      </c>
    </row>
    <row r="5310" spans="1:18" x14ac:dyDescent="0.3">
      <c r="A5310" t="s">
        <v>3916</v>
      </c>
      <c r="B5310" s="17">
        <v>45069</v>
      </c>
      <c r="C5310" t="s">
        <v>3925</v>
      </c>
      <c r="D5310" t="s">
        <v>3926</v>
      </c>
      <c r="E5310" t="s">
        <v>3927</v>
      </c>
      <c r="F5310" t="s">
        <v>3920</v>
      </c>
      <c r="G5310" t="s">
        <v>3877</v>
      </c>
      <c r="H5310" t="s">
        <v>3922</v>
      </c>
      <c r="I5310">
        <v>2116.4</v>
      </c>
      <c r="J5310" s="41">
        <v>1.2300000000000002E-2</v>
      </c>
      <c r="K5310" s="42">
        <v>26.031720000000004</v>
      </c>
      <c r="L5310" s="43">
        <v>1.19</v>
      </c>
      <c r="M5310" s="42">
        <v>30.977746800000002</v>
      </c>
      <c r="N5310">
        <v>4</v>
      </c>
      <c r="O5310" s="43">
        <v>40.32</v>
      </c>
      <c r="P5310" s="42">
        <v>75.599999999999994</v>
      </c>
      <c r="Q5310" s="42">
        <v>34.5</v>
      </c>
      <c r="R5310" s="42">
        <v>2</v>
      </c>
    </row>
    <row r="5311" spans="1:18" x14ac:dyDescent="0.3">
      <c r="A5311" t="s">
        <v>3916</v>
      </c>
      <c r="B5311" s="17">
        <v>45070</v>
      </c>
      <c r="C5311" t="s">
        <v>3925</v>
      </c>
      <c r="D5311" t="s">
        <v>3926</v>
      </c>
      <c r="E5311" t="s">
        <v>3927</v>
      </c>
      <c r="F5311" t="s">
        <v>3920</v>
      </c>
      <c r="G5311" t="s">
        <v>3877</v>
      </c>
      <c r="H5311" t="s">
        <v>3922</v>
      </c>
      <c r="I5311">
        <v>1612.6000000000001</v>
      </c>
      <c r="J5311" s="41">
        <v>1.1600000000000001E-2</v>
      </c>
      <c r="K5311" s="42">
        <v>18.706160000000004</v>
      </c>
      <c r="L5311" s="43">
        <v>0.8</v>
      </c>
      <c r="M5311" s="42">
        <v>14.964928000000004</v>
      </c>
      <c r="N5311">
        <v>2</v>
      </c>
      <c r="O5311" s="43">
        <v>9.6000000000000014</v>
      </c>
      <c r="P5311" s="42">
        <v>34.799999999999997</v>
      </c>
      <c r="Q5311" s="42">
        <v>19.5</v>
      </c>
      <c r="R5311" s="42">
        <v>9</v>
      </c>
    </row>
    <row r="5312" spans="1:18" x14ac:dyDescent="0.3">
      <c r="A5312" t="s">
        <v>3916</v>
      </c>
      <c r="B5312" s="17">
        <v>45071</v>
      </c>
      <c r="C5312" t="s">
        <v>3925</v>
      </c>
      <c r="D5312" t="s">
        <v>3926</v>
      </c>
      <c r="E5312" t="s">
        <v>3927</v>
      </c>
      <c r="F5312" t="s">
        <v>3920</v>
      </c>
      <c r="G5312" t="s">
        <v>3877</v>
      </c>
      <c r="H5312" t="s">
        <v>3922</v>
      </c>
      <c r="I5312">
        <v>2795.4</v>
      </c>
      <c r="J5312" s="41">
        <v>8.5000000000000006E-3</v>
      </c>
      <c r="K5312" s="42">
        <v>23.760900000000003</v>
      </c>
      <c r="L5312" s="43">
        <v>0.56999999999999995</v>
      </c>
      <c r="M5312" s="42">
        <v>13.543713</v>
      </c>
      <c r="N5312">
        <v>1</v>
      </c>
      <c r="O5312" s="43">
        <v>15.200000000000001</v>
      </c>
      <c r="P5312" s="42">
        <v>40.799999999999997</v>
      </c>
      <c r="Q5312" s="42">
        <v>33</v>
      </c>
      <c r="R5312" s="42">
        <v>10</v>
      </c>
    </row>
    <row r="5313" spans="1:18" x14ac:dyDescent="0.3">
      <c r="A5313" t="s">
        <v>3916</v>
      </c>
      <c r="B5313" s="17">
        <v>45072</v>
      </c>
      <c r="C5313" t="s">
        <v>3925</v>
      </c>
      <c r="D5313" t="s">
        <v>3926</v>
      </c>
      <c r="E5313" t="s">
        <v>3927</v>
      </c>
      <c r="F5313" t="s">
        <v>3920</v>
      </c>
      <c r="G5313" t="s">
        <v>3877</v>
      </c>
      <c r="H5313" t="s">
        <v>3922</v>
      </c>
      <c r="I5313">
        <v>2231.8000000000002</v>
      </c>
      <c r="J5313" s="41">
        <v>1.2000000000000002E-2</v>
      </c>
      <c r="K5313" s="42">
        <v>26.781600000000008</v>
      </c>
      <c r="L5313" s="43">
        <v>1.44</v>
      </c>
      <c r="M5313" s="42">
        <v>38.565504000000011</v>
      </c>
      <c r="N5313">
        <v>4</v>
      </c>
      <c r="O5313" s="43">
        <v>16</v>
      </c>
      <c r="P5313" s="42">
        <v>38.4</v>
      </c>
      <c r="Q5313" s="42">
        <v>27</v>
      </c>
      <c r="R5313" s="42">
        <v>10</v>
      </c>
    </row>
    <row r="5314" spans="1:18" x14ac:dyDescent="0.3">
      <c r="A5314" t="s">
        <v>3916</v>
      </c>
      <c r="B5314" s="17">
        <v>45073</v>
      </c>
      <c r="C5314" t="s">
        <v>3925</v>
      </c>
      <c r="D5314" t="s">
        <v>3926</v>
      </c>
      <c r="E5314" t="s">
        <v>3927</v>
      </c>
      <c r="F5314" t="s">
        <v>3920</v>
      </c>
      <c r="G5314" t="s">
        <v>3877</v>
      </c>
      <c r="H5314" t="s">
        <v>3922</v>
      </c>
      <c r="I5314">
        <v>1758.6000000000001</v>
      </c>
      <c r="J5314" s="41">
        <v>9.9000000000000008E-3</v>
      </c>
      <c r="K5314" s="42">
        <v>17.410140000000002</v>
      </c>
      <c r="L5314" s="43">
        <v>0.59000000000000008</v>
      </c>
      <c r="M5314" s="42">
        <v>10.271982600000003</v>
      </c>
      <c r="N5314">
        <v>4</v>
      </c>
      <c r="O5314" s="43">
        <v>26.400000000000002</v>
      </c>
      <c r="P5314" s="42">
        <v>102</v>
      </c>
      <c r="Q5314" s="42">
        <v>42</v>
      </c>
      <c r="R5314" s="42">
        <v>6</v>
      </c>
    </row>
    <row r="5315" spans="1:18" x14ac:dyDescent="0.3">
      <c r="A5315" t="s">
        <v>3916</v>
      </c>
      <c r="B5315" s="17">
        <v>45074</v>
      </c>
      <c r="C5315" t="s">
        <v>3925</v>
      </c>
      <c r="D5315" t="s">
        <v>3926</v>
      </c>
      <c r="E5315" t="s">
        <v>3927</v>
      </c>
      <c r="F5315" t="s">
        <v>3920</v>
      </c>
      <c r="G5315" t="s">
        <v>3877</v>
      </c>
      <c r="H5315" t="s">
        <v>3922</v>
      </c>
      <c r="I5315">
        <v>2688</v>
      </c>
      <c r="J5315" s="41">
        <v>1.6899999999999998E-2</v>
      </c>
      <c r="K5315" s="42">
        <v>45.427199999999999</v>
      </c>
      <c r="L5315" s="43">
        <v>0.43</v>
      </c>
      <c r="M5315" s="42">
        <v>19.533695999999999</v>
      </c>
      <c r="N5315">
        <v>5</v>
      </c>
      <c r="O5315" s="43">
        <v>0</v>
      </c>
      <c r="P5315" s="42">
        <v>57.599999999999994</v>
      </c>
      <c r="Q5315" s="42">
        <v>31.5</v>
      </c>
      <c r="R5315" s="42">
        <v>4</v>
      </c>
    </row>
    <row r="5316" spans="1:18" x14ac:dyDescent="0.3">
      <c r="A5316" t="s">
        <v>3916</v>
      </c>
      <c r="B5316" s="17">
        <v>45075</v>
      </c>
      <c r="C5316" t="s">
        <v>3925</v>
      </c>
      <c r="D5316" t="s">
        <v>3926</v>
      </c>
      <c r="E5316" t="s">
        <v>3927</v>
      </c>
      <c r="F5316" t="s">
        <v>3920</v>
      </c>
      <c r="G5316" t="s">
        <v>3877</v>
      </c>
      <c r="H5316" t="s">
        <v>3922</v>
      </c>
      <c r="I5316">
        <v>1752.2</v>
      </c>
      <c r="J5316" s="41">
        <v>1.0600000000000002E-2</v>
      </c>
      <c r="K5316" s="42">
        <v>18.573320000000002</v>
      </c>
      <c r="L5316" s="43">
        <v>0.85000000000000009</v>
      </c>
      <c r="M5316" s="42">
        <v>15.787322000000003</v>
      </c>
      <c r="N5316">
        <v>3</v>
      </c>
      <c r="O5316" s="43">
        <v>96.88</v>
      </c>
      <c r="P5316" s="42">
        <v>102</v>
      </c>
      <c r="Q5316" s="42">
        <v>18</v>
      </c>
      <c r="R5316" s="42">
        <v>5</v>
      </c>
    </row>
    <row r="5317" spans="1:18" x14ac:dyDescent="0.3">
      <c r="A5317" t="s">
        <v>3916</v>
      </c>
      <c r="B5317" s="17">
        <v>45076</v>
      </c>
      <c r="C5317" t="s">
        <v>3925</v>
      </c>
      <c r="D5317" t="s">
        <v>3926</v>
      </c>
      <c r="E5317" t="s">
        <v>3927</v>
      </c>
      <c r="F5317" t="s">
        <v>3920</v>
      </c>
      <c r="G5317" t="s">
        <v>3877</v>
      </c>
      <c r="H5317" t="s">
        <v>3922</v>
      </c>
      <c r="I5317">
        <v>1718.8000000000002</v>
      </c>
      <c r="J5317" s="41">
        <v>1.4800000000000001E-2</v>
      </c>
      <c r="K5317" s="42">
        <v>25.438240000000004</v>
      </c>
      <c r="L5317" s="43">
        <v>0.49</v>
      </c>
      <c r="M5317" s="42">
        <v>12.464737600000001</v>
      </c>
      <c r="N5317">
        <v>4</v>
      </c>
      <c r="O5317" s="43">
        <v>44.24</v>
      </c>
      <c r="P5317" s="42">
        <v>62.4</v>
      </c>
      <c r="Q5317" s="42">
        <v>28.5</v>
      </c>
      <c r="R5317" s="42">
        <v>3</v>
      </c>
    </row>
    <row r="5318" spans="1:18" x14ac:dyDescent="0.3">
      <c r="A5318" t="s">
        <v>3916</v>
      </c>
      <c r="B5318" s="17">
        <v>45077</v>
      </c>
      <c r="C5318" t="s">
        <v>3925</v>
      </c>
      <c r="D5318" t="s">
        <v>3926</v>
      </c>
      <c r="E5318" t="s">
        <v>3927</v>
      </c>
      <c r="F5318" t="s">
        <v>3920</v>
      </c>
      <c r="G5318" t="s">
        <v>3877</v>
      </c>
      <c r="H5318" t="s">
        <v>3922</v>
      </c>
      <c r="I5318">
        <v>2147.6000000000004</v>
      </c>
      <c r="J5318" s="41">
        <v>1.0900000000000002E-2</v>
      </c>
      <c r="K5318" s="42">
        <v>23.408840000000009</v>
      </c>
      <c r="L5318" s="43">
        <v>0.41000000000000003</v>
      </c>
      <c r="M5318" s="42">
        <v>9.5976244000000044</v>
      </c>
      <c r="N5318">
        <v>5</v>
      </c>
      <c r="O5318" s="43">
        <v>117.6</v>
      </c>
      <c r="P5318" s="42">
        <v>70.8</v>
      </c>
      <c r="Q5318" s="42">
        <v>28.5</v>
      </c>
      <c r="R5318" s="42">
        <v>7</v>
      </c>
    </row>
    <row r="5319" spans="1:18" x14ac:dyDescent="0.3">
      <c r="A5319" t="s">
        <v>3923</v>
      </c>
      <c r="B5319" s="17">
        <v>45078</v>
      </c>
      <c r="C5319" t="s">
        <v>3925</v>
      </c>
      <c r="D5319" t="s">
        <v>3926</v>
      </c>
      <c r="E5319" t="s">
        <v>3927</v>
      </c>
      <c r="F5319" t="s">
        <v>3920</v>
      </c>
      <c r="G5319" t="s">
        <v>3877</v>
      </c>
      <c r="H5319" t="s">
        <v>3922</v>
      </c>
      <c r="I5319">
        <v>2055.3000000000002</v>
      </c>
      <c r="J5319" s="41">
        <v>1.1600000000000003E-2</v>
      </c>
      <c r="K5319" s="42">
        <v>23.841480000000008</v>
      </c>
      <c r="L5319" s="43">
        <v>1.1099999999999999</v>
      </c>
      <c r="M5319" s="42">
        <v>26.464042800000005</v>
      </c>
      <c r="N5319">
        <v>2</v>
      </c>
      <c r="O5319" s="43">
        <v>52.64</v>
      </c>
      <c r="P5319" s="42">
        <v>52.8</v>
      </c>
      <c r="Q5319" s="42">
        <v>39</v>
      </c>
      <c r="R5319" s="42">
        <v>4</v>
      </c>
    </row>
    <row r="5320" spans="1:18" x14ac:dyDescent="0.3">
      <c r="A5320" t="s">
        <v>3923</v>
      </c>
      <c r="B5320" s="17">
        <v>45079</v>
      </c>
      <c r="C5320" t="s">
        <v>3925</v>
      </c>
      <c r="D5320" t="s">
        <v>3926</v>
      </c>
      <c r="E5320" t="s">
        <v>3927</v>
      </c>
      <c r="F5320" t="s">
        <v>3920</v>
      </c>
      <c r="G5320" t="s">
        <v>3877</v>
      </c>
      <c r="H5320" t="s">
        <v>3922</v>
      </c>
      <c r="I5320">
        <v>1587.3999999999999</v>
      </c>
      <c r="J5320" s="41">
        <v>9.6000000000000009E-3</v>
      </c>
      <c r="K5320" s="42">
        <v>15.239039999999999</v>
      </c>
      <c r="L5320" s="43">
        <v>0.36000000000000004</v>
      </c>
      <c r="M5320" s="42">
        <v>5.4860544000000004</v>
      </c>
      <c r="N5320">
        <v>5</v>
      </c>
      <c r="O5320" s="43">
        <v>199.35999999999999</v>
      </c>
      <c r="P5320" s="42">
        <v>57.599999999999994</v>
      </c>
      <c r="Q5320" s="42">
        <v>34.5</v>
      </c>
      <c r="R5320" s="42">
        <v>8</v>
      </c>
    </row>
    <row r="5321" spans="1:18" x14ac:dyDescent="0.3">
      <c r="A5321" t="s">
        <v>3923</v>
      </c>
      <c r="B5321" s="17">
        <v>45080</v>
      </c>
      <c r="C5321" t="s">
        <v>3925</v>
      </c>
      <c r="D5321" t="s">
        <v>3926</v>
      </c>
      <c r="E5321" t="s">
        <v>3927</v>
      </c>
      <c r="F5321" t="s">
        <v>3920</v>
      </c>
      <c r="G5321" t="s">
        <v>3877</v>
      </c>
      <c r="H5321" t="s">
        <v>3922</v>
      </c>
      <c r="I5321">
        <v>1391.6</v>
      </c>
      <c r="J5321" s="41">
        <v>1.14E-2</v>
      </c>
      <c r="K5321" s="42">
        <v>15.864239999999999</v>
      </c>
      <c r="L5321" s="43">
        <v>0.32999999999999996</v>
      </c>
      <c r="M5321" s="42">
        <v>5.2351991999999994</v>
      </c>
      <c r="N5321">
        <v>3</v>
      </c>
      <c r="O5321" s="43">
        <v>23.200000000000003</v>
      </c>
      <c r="P5321" s="42">
        <v>79.2</v>
      </c>
      <c r="Q5321" s="42">
        <v>37.5</v>
      </c>
      <c r="R5321" s="42">
        <v>9</v>
      </c>
    </row>
    <row r="5322" spans="1:18" x14ac:dyDescent="0.3">
      <c r="A5322" t="s">
        <v>3923</v>
      </c>
      <c r="B5322" s="17">
        <v>45081</v>
      </c>
      <c r="C5322" t="s">
        <v>3925</v>
      </c>
      <c r="D5322" t="s">
        <v>3926</v>
      </c>
      <c r="E5322" t="s">
        <v>3927</v>
      </c>
      <c r="F5322" t="s">
        <v>3920</v>
      </c>
      <c r="G5322" t="s">
        <v>3877</v>
      </c>
      <c r="H5322" t="s">
        <v>3922</v>
      </c>
      <c r="I5322">
        <v>1493.6</v>
      </c>
      <c r="J5322" s="41">
        <v>1.12E-2</v>
      </c>
      <c r="K5322" s="42">
        <v>16.72832</v>
      </c>
      <c r="L5322" s="43">
        <v>0.6</v>
      </c>
      <c r="M5322" s="42">
        <v>10.036992</v>
      </c>
      <c r="N5322">
        <v>3</v>
      </c>
      <c r="O5322" s="43">
        <v>94.64</v>
      </c>
      <c r="P5322" s="42">
        <v>55.199999999999996</v>
      </c>
      <c r="Q5322" s="42">
        <v>27</v>
      </c>
      <c r="R5322" s="42">
        <v>10</v>
      </c>
    </row>
    <row r="5323" spans="1:18" x14ac:dyDescent="0.3">
      <c r="A5323" t="s">
        <v>3923</v>
      </c>
      <c r="B5323" s="17">
        <v>45082</v>
      </c>
      <c r="C5323" t="s">
        <v>3925</v>
      </c>
      <c r="D5323" t="s">
        <v>3926</v>
      </c>
      <c r="E5323" t="s">
        <v>3927</v>
      </c>
      <c r="F5323" t="s">
        <v>3920</v>
      </c>
      <c r="G5323" t="s">
        <v>3877</v>
      </c>
      <c r="H5323" t="s">
        <v>3922</v>
      </c>
      <c r="I5323">
        <v>1365</v>
      </c>
      <c r="J5323" s="41">
        <v>1.4100000000000001E-2</v>
      </c>
      <c r="K5323" s="42">
        <v>19.246500000000001</v>
      </c>
      <c r="L5323" s="43">
        <v>0.31</v>
      </c>
      <c r="M5323" s="42">
        <v>5.9664150000000005</v>
      </c>
      <c r="N5323">
        <v>6</v>
      </c>
      <c r="O5323" s="43">
        <v>63.839999999999996</v>
      </c>
      <c r="P5323" s="42">
        <v>104.39999999999999</v>
      </c>
      <c r="Q5323" s="42">
        <v>33</v>
      </c>
      <c r="R5323" s="42">
        <v>12</v>
      </c>
    </row>
    <row r="5324" spans="1:18" x14ac:dyDescent="0.3">
      <c r="A5324" t="s">
        <v>3923</v>
      </c>
      <c r="B5324" s="17">
        <v>45083</v>
      </c>
      <c r="C5324" t="s">
        <v>3925</v>
      </c>
      <c r="D5324" t="s">
        <v>3926</v>
      </c>
      <c r="E5324" t="s">
        <v>3927</v>
      </c>
      <c r="F5324" t="s">
        <v>3920</v>
      </c>
      <c r="G5324" t="s">
        <v>3877</v>
      </c>
      <c r="H5324" t="s">
        <v>3922</v>
      </c>
      <c r="I5324">
        <v>2442.6999999999998</v>
      </c>
      <c r="J5324" s="41">
        <v>1.18E-2</v>
      </c>
      <c r="K5324" s="42">
        <v>28.823859999999996</v>
      </c>
      <c r="L5324" s="43">
        <v>1.05</v>
      </c>
      <c r="M5324" s="42">
        <v>30.265052999999998</v>
      </c>
      <c r="N5324">
        <v>3</v>
      </c>
      <c r="O5324" s="43">
        <v>384.16</v>
      </c>
      <c r="P5324" s="42">
        <v>78</v>
      </c>
      <c r="Q5324" s="42">
        <v>37.5</v>
      </c>
      <c r="R5324" s="42">
        <v>9</v>
      </c>
    </row>
    <row r="5325" spans="1:18" x14ac:dyDescent="0.3">
      <c r="A5325" t="s">
        <v>3923</v>
      </c>
      <c r="B5325" s="17">
        <v>45084</v>
      </c>
      <c r="C5325" t="s">
        <v>3925</v>
      </c>
      <c r="D5325" t="s">
        <v>3926</v>
      </c>
      <c r="E5325" t="s">
        <v>3927</v>
      </c>
      <c r="F5325" t="s">
        <v>3920</v>
      </c>
      <c r="G5325" t="s">
        <v>3877</v>
      </c>
      <c r="H5325" t="s">
        <v>3922</v>
      </c>
      <c r="I5325">
        <v>1659.6</v>
      </c>
      <c r="J5325" s="41">
        <v>1.1600000000000001E-2</v>
      </c>
      <c r="K5325" s="42">
        <v>19.251360000000002</v>
      </c>
      <c r="L5325" s="43">
        <v>0.84</v>
      </c>
      <c r="M5325" s="42">
        <v>16.171142400000001</v>
      </c>
      <c r="N5325">
        <v>2</v>
      </c>
      <c r="O5325" s="43">
        <v>90.16</v>
      </c>
      <c r="P5325" s="42">
        <v>55.199999999999996</v>
      </c>
      <c r="Q5325" s="42">
        <v>31.5</v>
      </c>
      <c r="R5325" s="42">
        <v>9</v>
      </c>
    </row>
    <row r="5326" spans="1:18" x14ac:dyDescent="0.3">
      <c r="A5326" t="s">
        <v>3923</v>
      </c>
      <c r="B5326" s="17">
        <v>45085</v>
      </c>
      <c r="C5326" t="s">
        <v>3925</v>
      </c>
      <c r="D5326" t="s">
        <v>3926</v>
      </c>
      <c r="E5326" t="s">
        <v>3927</v>
      </c>
      <c r="F5326" t="s">
        <v>3920</v>
      </c>
      <c r="G5326" t="s">
        <v>3877</v>
      </c>
      <c r="H5326" t="s">
        <v>3922</v>
      </c>
      <c r="I5326">
        <v>2429.1999999999998</v>
      </c>
      <c r="J5326" s="41">
        <v>1.0600000000000002E-2</v>
      </c>
      <c r="K5326" s="42">
        <v>25.749520000000004</v>
      </c>
      <c r="L5326" s="43">
        <v>1.3199999999999998</v>
      </c>
      <c r="M5326" s="42">
        <v>33.989366400000002</v>
      </c>
      <c r="N5326">
        <v>4</v>
      </c>
      <c r="O5326" s="43">
        <v>3.2</v>
      </c>
      <c r="P5326" s="42">
        <v>55.199999999999996</v>
      </c>
      <c r="Q5326" s="42">
        <v>4.5</v>
      </c>
      <c r="R5326" s="42">
        <v>8</v>
      </c>
    </row>
    <row r="5327" spans="1:18" x14ac:dyDescent="0.3">
      <c r="A5327" t="s">
        <v>3923</v>
      </c>
      <c r="B5327" s="17">
        <v>45086</v>
      </c>
      <c r="C5327" t="s">
        <v>3925</v>
      </c>
      <c r="D5327" t="s">
        <v>3926</v>
      </c>
      <c r="E5327" t="s">
        <v>3927</v>
      </c>
      <c r="F5327" t="s">
        <v>3920</v>
      </c>
      <c r="G5327" t="s">
        <v>3877</v>
      </c>
      <c r="H5327" t="s">
        <v>3922</v>
      </c>
      <c r="I5327">
        <v>1712.3999999999999</v>
      </c>
      <c r="J5327" s="41">
        <v>1.1900000000000001E-2</v>
      </c>
      <c r="K5327" s="42">
        <v>20.377559999999999</v>
      </c>
      <c r="L5327" s="43">
        <v>0.48000000000000004</v>
      </c>
      <c r="M5327" s="42">
        <v>9.7812288000000009</v>
      </c>
      <c r="N5327">
        <v>4</v>
      </c>
      <c r="O5327" s="43">
        <v>53.199999999999996</v>
      </c>
      <c r="P5327" s="42">
        <v>34.799999999999997</v>
      </c>
      <c r="Q5327" s="42">
        <v>19.5</v>
      </c>
      <c r="R5327" s="42">
        <v>9</v>
      </c>
    </row>
    <row r="5328" spans="1:18" x14ac:dyDescent="0.3">
      <c r="A5328" t="s">
        <v>3923</v>
      </c>
      <c r="B5328" s="17">
        <v>45087</v>
      </c>
      <c r="C5328" t="s">
        <v>3925</v>
      </c>
      <c r="D5328" t="s">
        <v>3926</v>
      </c>
      <c r="E5328" t="s">
        <v>3927</v>
      </c>
      <c r="F5328" t="s">
        <v>3920</v>
      </c>
      <c r="G5328" t="s">
        <v>3877</v>
      </c>
      <c r="H5328" t="s">
        <v>3922</v>
      </c>
      <c r="I5328">
        <v>2110.8000000000002</v>
      </c>
      <c r="J5328" s="41">
        <v>1.2600000000000002E-2</v>
      </c>
      <c r="K5328" s="42">
        <v>26.596080000000008</v>
      </c>
      <c r="L5328" s="43">
        <v>1.34</v>
      </c>
      <c r="M5328" s="42">
        <v>35.638747200000012</v>
      </c>
      <c r="N5328">
        <v>4</v>
      </c>
      <c r="O5328" s="43">
        <v>82.320000000000007</v>
      </c>
      <c r="P5328" s="42">
        <v>57.599999999999994</v>
      </c>
      <c r="Q5328" s="42">
        <v>16.5</v>
      </c>
      <c r="R5328" s="42">
        <v>8</v>
      </c>
    </row>
    <row r="5329" spans="1:18" x14ac:dyDescent="0.3">
      <c r="A5329" t="s">
        <v>3923</v>
      </c>
      <c r="B5329" s="17">
        <v>45088</v>
      </c>
      <c r="C5329" t="s">
        <v>3925</v>
      </c>
      <c r="D5329" t="s">
        <v>3926</v>
      </c>
      <c r="E5329" t="s">
        <v>3927</v>
      </c>
      <c r="F5329" t="s">
        <v>3920</v>
      </c>
      <c r="G5329" t="s">
        <v>3877</v>
      </c>
      <c r="H5329" t="s">
        <v>3922</v>
      </c>
      <c r="I5329">
        <v>2122.6999999999998</v>
      </c>
      <c r="J5329" s="41">
        <v>1.3600000000000001E-2</v>
      </c>
      <c r="K5329" s="42">
        <v>28.86872</v>
      </c>
      <c r="L5329" s="43">
        <v>0.52</v>
      </c>
      <c r="M5329" s="42">
        <v>15.0117344</v>
      </c>
      <c r="N5329">
        <v>2</v>
      </c>
      <c r="O5329" s="43">
        <v>108.64</v>
      </c>
      <c r="P5329" s="42">
        <v>54</v>
      </c>
      <c r="Q5329" s="42">
        <v>13.5</v>
      </c>
      <c r="R5329" s="42">
        <v>14</v>
      </c>
    </row>
    <row r="5330" spans="1:18" x14ac:dyDescent="0.3">
      <c r="A5330" t="s">
        <v>3923</v>
      </c>
      <c r="B5330" s="17">
        <v>45089</v>
      </c>
      <c r="C5330" t="s">
        <v>3925</v>
      </c>
      <c r="D5330" t="s">
        <v>3926</v>
      </c>
      <c r="E5330" t="s">
        <v>3927</v>
      </c>
      <c r="F5330" t="s">
        <v>3920</v>
      </c>
      <c r="G5330" t="s">
        <v>3877</v>
      </c>
      <c r="H5330" t="s">
        <v>3922</v>
      </c>
      <c r="I5330">
        <v>1646.3</v>
      </c>
      <c r="J5330" s="41">
        <v>1.1599999999999999E-2</v>
      </c>
      <c r="K5330" s="42">
        <v>19.097079999999998</v>
      </c>
      <c r="L5330" s="43">
        <v>0.29000000000000004</v>
      </c>
      <c r="M5330" s="42">
        <v>5.5381532</v>
      </c>
      <c r="N5330">
        <v>4</v>
      </c>
      <c r="O5330" s="43">
        <v>48.720000000000006</v>
      </c>
      <c r="P5330" s="42">
        <v>69.599999999999994</v>
      </c>
      <c r="Q5330" s="42">
        <v>6</v>
      </c>
      <c r="R5330" s="42">
        <v>12</v>
      </c>
    </row>
    <row r="5331" spans="1:18" x14ac:dyDescent="0.3">
      <c r="A5331" t="s">
        <v>3923</v>
      </c>
      <c r="B5331" s="17">
        <v>45090</v>
      </c>
      <c r="C5331" t="s">
        <v>3925</v>
      </c>
      <c r="D5331" t="s">
        <v>3926</v>
      </c>
      <c r="E5331" t="s">
        <v>3927</v>
      </c>
      <c r="F5331" t="s">
        <v>3920</v>
      </c>
      <c r="G5331" t="s">
        <v>3877</v>
      </c>
      <c r="H5331" t="s">
        <v>3922</v>
      </c>
      <c r="I5331">
        <v>1713.3</v>
      </c>
      <c r="J5331" s="41">
        <v>1.03E-2</v>
      </c>
      <c r="K5331" s="42">
        <v>17.646989999999999</v>
      </c>
      <c r="L5331" s="43">
        <v>0.78</v>
      </c>
      <c r="M5331" s="42">
        <v>13.7646522</v>
      </c>
      <c r="N5331">
        <v>2</v>
      </c>
      <c r="O5331" s="43">
        <v>44</v>
      </c>
      <c r="P5331" s="42">
        <v>86.399999999999991</v>
      </c>
      <c r="Q5331" s="42">
        <v>34.5</v>
      </c>
      <c r="R5331" s="42">
        <v>8</v>
      </c>
    </row>
    <row r="5332" spans="1:18" x14ac:dyDescent="0.3">
      <c r="A5332" t="s">
        <v>3923</v>
      </c>
      <c r="B5332" s="17">
        <v>45091</v>
      </c>
      <c r="C5332" t="s">
        <v>3925</v>
      </c>
      <c r="D5332" t="s">
        <v>3926</v>
      </c>
      <c r="E5332" t="s">
        <v>3927</v>
      </c>
      <c r="F5332" t="s">
        <v>3920</v>
      </c>
      <c r="G5332" t="s">
        <v>3877</v>
      </c>
      <c r="H5332" t="s">
        <v>3922</v>
      </c>
      <c r="I5332">
        <v>1628.8</v>
      </c>
      <c r="J5332" s="41">
        <v>1.1200000000000002E-2</v>
      </c>
      <c r="K5332" s="42">
        <v>18.242560000000001</v>
      </c>
      <c r="L5332" s="43">
        <v>0.16999999999999998</v>
      </c>
      <c r="M5332" s="42">
        <v>3.1012352000000001</v>
      </c>
      <c r="N5332">
        <v>5</v>
      </c>
      <c r="O5332" s="43">
        <v>64.960000000000008</v>
      </c>
      <c r="P5332" s="42">
        <v>80.399999999999991</v>
      </c>
      <c r="Q5332" s="42">
        <v>30</v>
      </c>
      <c r="R5332" s="42">
        <v>10</v>
      </c>
    </row>
    <row r="5333" spans="1:18" x14ac:dyDescent="0.3">
      <c r="A5333" t="s">
        <v>3923</v>
      </c>
      <c r="B5333" s="17">
        <v>45092</v>
      </c>
      <c r="C5333" t="s">
        <v>3925</v>
      </c>
      <c r="D5333" t="s">
        <v>3926</v>
      </c>
      <c r="E5333" t="s">
        <v>3927</v>
      </c>
      <c r="F5333" t="s">
        <v>3920</v>
      </c>
      <c r="G5333" t="s">
        <v>3877</v>
      </c>
      <c r="H5333" t="s">
        <v>3922</v>
      </c>
      <c r="I5333">
        <v>1681.1</v>
      </c>
      <c r="J5333" s="41">
        <v>1.3599999999999999E-2</v>
      </c>
      <c r="K5333" s="42">
        <v>22.862959999999998</v>
      </c>
      <c r="L5333" s="43">
        <v>0.22999999999999998</v>
      </c>
      <c r="M5333" s="42">
        <v>5.2584807999999992</v>
      </c>
      <c r="N5333">
        <v>5</v>
      </c>
      <c r="O5333" s="43">
        <v>48.800000000000004</v>
      </c>
      <c r="P5333" s="42">
        <v>64.8</v>
      </c>
      <c r="Q5333" s="42">
        <v>16.5</v>
      </c>
      <c r="R5333" s="42">
        <v>5</v>
      </c>
    </row>
    <row r="5334" spans="1:18" x14ac:dyDescent="0.3">
      <c r="A5334" t="s">
        <v>3923</v>
      </c>
      <c r="B5334" s="17">
        <v>45093</v>
      </c>
      <c r="C5334" t="s">
        <v>3925</v>
      </c>
      <c r="D5334" t="s">
        <v>3926</v>
      </c>
      <c r="E5334" t="s">
        <v>3927</v>
      </c>
      <c r="F5334" t="s">
        <v>3920</v>
      </c>
      <c r="G5334" t="s">
        <v>3877</v>
      </c>
      <c r="H5334" t="s">
        <v>3922</v>
      </c>
      <c r="I5334">
        <v>2206.1</v>
      </c>
      <c r="J5334" s="41">
        <v>8.0000000000000002E-3</v>
      </c>
      <c r="K5334" s="42">
        <v>17.648800000000001</v>
      </c>
      <c r="L5334" s="43">
        <v>0.15</v>
      </c>
      <c r="M5334" s="42">
        <v>2.6473200000000001</v>
      </c>
      <c r="N5334">
        <v>5</v>
      </c>
      <c r="O5334" s="43">
        <v>75.039999999999992</v>
      </c>
      <c r="P5334" s="42">
        <v>103.2</v>
      </c>
      <c r="Q5334" s="42">
        <v>16.5</v>
      </c>
      <c r="R5334" s="42">
        <v>10</v>
      </c>
    </row>
    <row r="5335" spans="1:18" x14ac:dyDescent="0.3">
      <c r="A5335" t="s">
        <v>3923</v>
      </c>
      <c r="B5335" s="17">
        <v>45094</v>
      </c>
      <c r="C5335" t="s">
        <v>3925</v>
      </c>
      <c r="D5335" t="s">
        <v>3926</v>
      </c>
      <c r="E5335" t="s">
        <v>3927</v>
      </c>
      <c r="F5335" t="s">
        <v>3920</v>
      </c>
      <c r="G5335" t="s">
        <v>3877</v>
      </c>
      <c r="H5335" t="s">
        <v>3922</v>
      </c>
      <c r="I5335">
        <v>2098.1999999999998</v>
      </c>
      <c r="J5335" s="41">
        <v>1.1100000000000002E-2</v>
      </c>
      <c r="K5335" s="42">
        <v>23.290020000000002</v>
      </c>
      <c r="L5335" s="43">
        <v>0.44000000000000006</v>
      </c>
      <c r="M5335" s="42">
        <v>10.247608800000002</v>
      </c>
      <c r="N5335">
        <v>6</v>
      </c>
      <c r="O5335" s="43">
        <v>146.72</v>
      </c>
      <c r="P5335" s="42">
        <v>55.199999999999996</v>
      </c>
      <c r="Q5335" s="42">
        <v>36</v>
      </c>
      <c r="R5335" s="42">
        <v>15</v>
      </c>
    </row>
    <row r="5336" spans="1:18" x14ac:dyDescent="0.3">
      <c r="A5336" t="s">
        <v>3923</v>
      </c>
      <c r="B5336" s="17">
        <v>45095</v>
      </c>
      <c r="C5336" t="s">
        <v>3925</v>
      </c>
      <c r="D5336" t="s">
        <v>3926</v>
      </c>
      <c r="E5336" t="s">
        <v>3927</v>
      </c>
      <c r="F5336" t="s">
        <v>3920</v>
      </c>
      <c r="G5336" t="s">
        <v>3877</v>
      </c>
      <c r="H5336" t="s">
        <v>3922</v>
      </c>
      <c r="I5336">
        <v>2215.1999999999998</v>
      </c>
      <c r="J5336" s="41">
        <v>8.199999999999999E-3</v>
      </c>
      <c r="K5336" s="42">
        <v>18.164639999999995</v>
      </c>
      <c r="L5336" s="43">
        <v>0.35</v>
      </c>
      <c r="M5336" s="42">
        <v>6.3576239999999977</v>
      </c>
      <c r="N5336">
        <v>2</v>
      </c>
      <c r="O5336" s="43">
        <v>24.8</v>
      </c>
      <c r="P5336" s="42">
        <v>99.6</v>
      </c>
      <c r="Q5336" s="42">
        <v>40.5</v>
      </c>
      <c r="R5336" s="42">
        <v>4</v>
      </c>
    </row>
    <row r="5337" spans="1:18" x14ac:dyDescent="0.3">
      <c r="A5337" t="s">
        <v>3923</v>
      </c>
      <c r="B5337" s="17">
        <v>45096</v>
      </c>
      <c r="C5337" t="s">
        <v>3925</v>
      </c>
      <c r="D5337" t="s">
        <v>3926</v>
      </c>
      <c r="E5337" t="s">
        <v>3927</v>
      </c>
      <c r="F5337" t="s">
        <v>3920</v>
      </c>
      <c r="G5337" t="s">
        <v>3877</v>
      </c>
      <c r="H5337" t="s">
        <v>3922</v>
      </c>
      <c r="I5337">
        <v>1516</v>
      </c>
      <c r="J5337" s="41">
        <v>1.0700000000000001E-2</v>
      </c>
      <c r="K5337" s="42">
        <v>16.221200000000003</v>
      </c>
      <c r="L5337" s="43">
        <v>1.43</v>
      </c>
      <c r="M5337" s="42">
        <v>23.196316000000003</v>
      </c>
      <c r="N5337">
        <v>5</v>
      </c>
      <c r="O5337" s="43">
        <v>267.68</v>
      </c>
      <c r="P5337" s="42">
        <v>52.8</v>
      </c>
      <c r="Q5337" s="42">
        <v>43.5</v>
      </c>
      <c r="R5337" s="42">
        <v>8</v>
      </c>
    </row>
    <row r="5338" spans="1:18" x14ac:dyDescent="0.3">
      <c r="A5338" t="s">
        <v>3923</v>
      </c>
      <c r="B5338" s="17">
        <v>45097</v>
      </c>
      <c r="C5338" t="s">
        <v>3925</v>
      </c>
      <c r="D5338" t="s">
        <v>3926</v>
      </c>
      <c r="E5338" t="s">
        <v>3927</v>
      </c>
      <c r="F5338" t="s">
        <v>3920</v>
      </c>
      <c r="G5338" t="s">
        <v>3877</v>
      </c>
      <c r="H5338" t="s">
        <v>3922</v>
      </c>
      <c r="I5338">
        <v>1875</v>
      </c>
      <c r="J5338" s="41">
        <v>1.3200000000000002E-2</v>
      </c>
      <c r="K5338" s="42">
        <v>24.750000000000004</v>
      </c>
      <c r="L5338" s="43">
        <v>0.21000000000000002</v>
      </c>
      <c r="M5338" s="42">
        <v>5.1975000000000016</v>
      </c>
      <c r="N5338">
        <v>6</v>
      </c>
      <c r="O5338" s="43">
        <v>35.200000000000003</v>
      </c>
      <c r="P5338" s="42">
        <v>61.199999999999996</v>
      </c>
      <c r="Q5338" s="42">
        <v>16.5</v>
      </c>
      <c r="R5338" s="42">
        <v>6</v>
      </c>
    </row>
    <row r="5339" spans="1:18" x14ac:dyDescent="0.3">
      <c r="A5339" t="s">
        <v>3923</v>
      </c>
      <c r="B5339" s="17">
        <v>45098</v>
      </c>
      <c r="C5339" t="s">
        <v>3925</v>
      </c>
      <c r="D5339" t="s">
        <v>3926</v>
      </c>
      <c r="E5339" t="s">
        <v>3927</v>
      </c>
      <c r="F5339" t="s">
        <v>3920</v>
      </c>
      <c r="G5339" t="s">
        <v>3877</v>
      </c>
      <c r="H5339" t="s">
        <v>3922</v>
      </c>
      <c r="I5339">
        <v>2053.6999999999998</v>
      </c>
      <c r="J5339" s="41">
        <v>1.0500000000000001E-2</v>
      </c>
      <c r="K5339" s="42">
        <v>21.563849999999999</v>
      </c>
      <c r="L5339" s="43">
        <v>1.05</v>
      </c>
      <c r="M5339" s="42">
        <v>22.642042499999999</v>
      </c>
      <c r="N5339">
        <v>5</v>
      </c>
      <c r="O5339" s="43">
        <v>126.56</v>
      </c>
      <c r="P5339" s="42">
        <v>86.399999999999991</v>
      </c>
      <c r="Q5339" s="42">
        <v>19.5</v>
      </c>
      <c r="R5339" s="42">
        <v>10</v>
      </c>
    </row>
    <row r="5340" spans="1:18" x14ac:dyDescent="0.3">
      <c r="A5340" t="s">
        <v>3923</v>
      </c>
      <c r="B5340" s="17">
        <v>45099</v>
      </c>
      <c r="C5340" t="s">
        <v>3925</v>
      </c>
      <c r="D5340" t="s">
        <v>3926</v>
      </c>
      <c r="E5340" t="s">
        <v>3927</v>
      </c>
      <c r="F5340" t="s">
        <v>3920</v>
      </c>
      <c r="G5340" t="s">
        <v>3877</v>
      </c>
      <c r="H5340" t="s">
        <v>3922</v>
      </c>
      <c r="I5340">
        <v>1666.8</v>
      </c>
      <c r="J5340" s="41">
        <v>1.0800000000000001E-2</v>
      </c>
      <c r="K5340" s="42">
        <v>18.001439999999999</v>
      </c>
      <c r="L5340" s="43">
        <v>0.98000000000000009</v>
      </c>
      <c r="M5340" s="42">
        <v>17.6414112</v>
      </c>
      <c r="N5340">
        <v>4</v>
      </c>
      <c r="O5340" s="43">
        <v>241.35999999999999</v>
      </c>
      <c r="P5340" s="42">
        <v>90</v>
      </c>
      <c r="Q5340" s="42">
        <v>36</v>
      </c>
      <c r="R5340" s="42">
        <v>7</v>
      </c>
    </row>
    <row r="5341" spans="1:18" x14ac:dyDescent="0.3">
      <c r="A5341" t="s">
        <v>3923</v>
      </c>
      <c r="B5341" s="17">
        <v>45100</v>
      </c>
      <c r="C5341" t="s">
        <v>3925</v>
      </c>
      <c r="D5341" t="s">
        <v>3926</v>
      </c>
      <c r="E5341" t="s">
        <v>3927</v>
      </c>
      <c r="F5341" t="s">
        <v>3920</v>
      </c>
      <c r="G5341" t="s">
        <v>3877</v>
      </c>
      <c r="H5341" t="s">
        <v>3922</v>
      </c>
      <c r="I5341">
        <v>1341.5</v>
      </c>
      <c r="J5341" s="41">
        <v>1.1800000000000001E-2</v>
      </c>
      <c r="K5341" s="42">
        <v>15.829700000000003</v>
      </c>
      <c r="L5341" s="43">
        <v>1.2100000000000002</v>
      </c>
      <c r="M5341" s="42">
        <v>19.153937000000006</v>
      </c>
      <c r="N5341">
        <v>7</v>
      </c>
      <c r="O5341" s="43">
        <v>130.47999999999999</v>
      </c>
      <c r="P5341" s="42">
        <v>84</v>
      </c>
      <c r="Q5341" s="42">
        <v>4.5</v>
      </c>
      <c r="R5341" s="42">
        <v>12</v>
      </c>
    </row>
    <row r="5342" spans="1:18" x14ac:dyDescent="0.3">
      <c r="A5342" t="s">
        <v>3923</v>
      </c>
      <c r="B5342" s="17">
        <v>45101</v>
      </c>
      <c r="C5342" t="s">
        <v>3925</v>
      </c>
      <c r="D5342" t="s">
        <v>3926</v>
      </c>
      <c r="E5342" t="s">
        <v>3927</v>
      </c>
      <c r="F5342" t="s">
        <v>3920</v>
      </c>
      <c r="G5342" t="s">
        <v>3877</v>
      </c>
      <c r="H5342" t="s">
        <v>3922</v>
      </c>
      <c r="I5342">
        <v>1906.1</v>
      </c>
      <c r="J5342" s="41">
        <v>1.21E-2</v>
      </c>
      <c r="K5342" s="42">
        <v>23.063809999999997</v>
      </c>
      <c r="L5342" s="43">
        <v>1.2</v>
      </c>
      <c r="M5342" s="42">
        <v>27.676571999999997</v>
      </c>
      <c r="N5342">
        <v>1</v>
      </c>
      <c r="O5342" s="43">
        <v>72.239999999999995</v>
      </c>
      <c r="P5342" s="42">
        <v>55.199999999999996</v>
      </c>
      <c r="Q5342" s="42">
        <v>25.5</v>
      </c>
      <c r="R5342" s="42">
        <v>12</v>
      </c>
    </row>
    <row r="5343" spans="1:18" x14ac:dyDescent="0.3">
      <c r="A5343" t="s">
        <v>3923</v>
      </c>
      <c r="B5343" s="17">
        <v>45102</v>
      </c>
      <c r="C5343" t="s">
        <v>3925</v>
      </c>
      <c r="D5343" t="s">
        <v>3926</v>
      </c>
      <c r="E5343" t="s">
        <v>3927</v>
      </c>
      <c r="F5343" t="s">
        <v>3920</v>
      </c>
      <c r="G5343" t="s">
        <v>3877</v>
      </c>
      <c r="H5343" t="s">
        <v>3922</v>
      </c>
      <c r="I5343">
        <v>1711.5</v>
      </c>
      <c r="J5343" s="41">
        <v>1.23E-2</v>
      </c>
      <c r="K5343" s="42">
        <v>21.051449999999999</v>
      </c>
      <c r="L5343" s="43">
        <v>1.21</v>
      </c>
      <c r="M5343" s="42">
        <v>25.472254499999998</v>
      </c>
      <c r="N5343">
        <v>5</v>
      </c>
      <c r="O5343" s="43">
        <v>2.4000000000000004</v>
      </c>
      <c r="P5343" s="42">
        <v>98.399999999999991</v>
      </c>
      <c r="Q5343" s="42">
        <v>22.5</v>
      </c>
      <c r="R5343" s="42">
        <v>12</v>
      </c>
    </row>
    <row r="5344" spans="1:18" x14ac:dyDescent="0.3">
      <c r="A5344" t="s">
        <v>3923</v>
      </c>
      <c r="B5344" s="17">
        <v>45103</v>
      </c>
      <c r="C5344" t="s">
        <v>3925</v>
      </c>
      <c r="D5344" t="s">
        <v>3926</v>
      </c>
      <c r="E5344" t="s">
        <v>3927</v>
      </c>
      <c r="F5344" t="s">
        <v>3920</v>
      </c>
      <c r="G5344" t="s">
        <v>3877</v>
      </c>
      <c r="H5344" t="s">
        <v>3922</v>
      </c>
      <c r="I5344">
        <v>2048</v>
      </c>
      <c r="J5344" s="41">
        <v>1.0400000000000001E-2</v>
      </c>
      <c r="K5344" s="42">
        <v>21.299200000000003</v>
      </c>
      <c r="L5344" s="43">
        <v>0.33</v>
      </c>
      <c r="M5344" s="42">
        <v>7.0287360000000012</v>
      </c>
      <c r="N5344">
        <v>7</v>
      </c>
      <c r="O5344" s="43">
        <v>96.32</v>
      </c>
      <c r="P5344" s="42">
        <v>98.399999999999991</v>
      </c>
      <c r="Q5344" s="42">
        <v>13.5</v>
      </c>
      <c r="R5344" s="42">
        <v>8</v>
      </c>
    </row>
    <row r="5345" spans="1:18" x14ac:dyDescent="0.3">
      <c r="A5345" t="s">
        <v>3923</v>
      </c>
      <c r="B5345" s="17">
        <v>45104</v>
      </c>
      <c r="C5345" t="s">
        <v>3925</v>
      </c>
      <c r="D5345" t="s">
        <v>3926</v>
      </c>
      <c r="E5345" t="s">
        <v>3927</v>
      </c>
      <c r="F5345" t="s">
        <v>3920</v>
      </c>
      <c r="G5345" t="s">
        <v>3877</v>
      </c>
      <c r="H5345" t="s">
        <v>3922</v>
      </c>
      <c r="I5345">
        <v>2255.6</v>
      </c>
      <c r="J5345" s="41">
        <v>1.0200000000000001E-2</v>
      </c>
      <c r="K5345" s="42">
        <v>23.00712</v>
      </c>
      <c r="L5345" s="43">
        <v>1.08</v>
      </c>
      <c r="M5345" s="42">
        <v>24.847689600000002</v>
      </c>
      <c r="N5345">
        <v>5</v>
      </c>
      <c r="O5345" s="43">
        <v>43.12</v>
      </c>
      <c r="P5345" s="42">
        <v>58.8</v>
      </c>
      <c r="Q5345" s="42">
        <v>9</v>
      </c>
      <c r="R5345" s="42">
        <v>14</v>
      </c>
    </row>
    <row r="5346" spans="1:18" x14ac:dyDescent="0.3">
      <c r="A5346" t="s">
        <v>3923</v>
      </c>
      <c r="B5346" s="17">
        <v>45105</v>
      </c>
      <c r="C5346" t="s">
        <v>3925</v>
      </c>
      <c r="D5346" t="s">
        <v>3926</v>
      </c>
      <c r="E5346" t="s">
        <v>3927</v>
      </c>
      <c r="F5346" t="s">
        <v>3920</v>
      </c>
      <c r="G5346" t="s">
        <v>3877</v>
      </c>
      <c r="H5346" t="s">
        <v>3922</v>
      </c>
      <c r="I5346">
        <v>1355.3</v>
      </c>
      <c r="J5346" s="41">
        <v>9.1999999999999998E-3</v>
      </c>
      <c r="K5346" s="42">
        <v>12.46876</v>
      </c>
      <c r="L5346" s="43">
        <v>0.16999999999999998</v>
      </c>
      <c r="M5346" s="42">
        <v>2.1196891999999998</v>
      </c>
      <c r="N5346">
        <v>2</v>
      </c>
      <c r="O5346" s="43">
        <v>190.96</v>
      </c>
      <c r="P5346" s="42">
        <v>88.8</v>
      </c>
      <c r="Q5346" s="42">
        <v>30</v>
      </c>
      <c r="R5346" s="42">
        <v>3</v>
      </c>
    </row>
    <row r="5347" spans="1:18" x14ac:dyDescent="0.3">
      <c r="A5347" t="s">
        <v>3923</v>
      </c>
      <c r="B5347" s="17">
        <v>45106</v>
      </c>
      <c r="C5347" t="s">
        <v>3925</v>
      </c>
      <c r="D5347" t="s">
        <v>3926</v>
      </c>
      <c r="E5347" t="s">
        <v>3927</v>
      </c>
      <c r="F5347" t="s">
        <v>3920</v>
      </c>
      <c r="G5347" t="s">
        <v>3877</v>
      </c>
      <c r="H5347" t="s">
        <v>3922</v>
      </c>
      <c r="I5347">
        <v>1893.6999999999998</v>
      </c>
      <c r="J5347" s="41">
        <v>1.1099999999999999E-2</v>
      </c>
      <c r="K5347" s="42">
        <v>21.020069999999997</v>
      </c>
      <c r="L5347" s="43">
        <v>0.76</v>
      </c>
      <c r="M5347" s="42">
        <v>15.975253199999997</v>
      </c>
      <c r="N5347">
        <v>3</v>
      </c>
      <c r="O5347" s="43">
        <v>62.160000000000004</v>
      </c>
      <c r="P5347" s="42">
        <v>112.8</v>
      </c>
      <c r="Q5347" s="42">
        <v>36</v>
      </c>
      <c r="R5347" s="42">
        <v>9</v>
      </c>
    </row>
    <row r="5348" spans="1:18" x14ac:dyDescent="0.3">
      <c r="A5348" t="s">
        <v>3923</v>
      </c>
      <c r="B5348" s="17">
        <v>45107</v>
      </c>
      <c r="C5348" t="s">
        <v>3925</v>
      </c>
      <c r="D5348" t="s">
        <v>3926</v>
      </c>
      <c r="E5348" t="s">
        <v>3927</v>
      </c>
      <c r="F5348" t="s">
        <v>3920</v>
      </c>
      <c r="G5348" t="s">
        <v>3877</v>
      </c>
      <c r="H5348" t="s">
        <v>3922</v>
      </c>
      <c r="I5348">
        <v>2317.1999999999998</v>
      </c>
      <c r="J5348" s="41">
        <v>1.3100000000000002E-2</v>
      </c>
      <c r="K5348" s="42">
        <v>30.355320000000003</v>
      </c>
      <c r="L5348" s="43">
        <v>0.62</v>
      </c>
      <c r="M5348" s="42">
        <v>18.820298400000002</v>
      </c>
      <c r="N5348">
        <v>7</v>
      </c>
      <c r="O5348" s="43">
        <v>40.880000000000003</v>
      </c>
      <c r="P5348" s="42">
        <v>68.399999999999991</v>
      </c>
      <c r="Q5348" s="42">
        <v>10.5</v>
      </c>
      <c r="R5348" s="42">
        <v>10</v>
      </c>
    </row>
    <row r="5349" spans="1:18" x14ac:dyDescent="0.3">
      <c r="A5349" t="s">
        <v>3923</v>
      </c>
      <c r="B5349" s="17">
        <v>45108</v>
      </c>
      <c r="C5349" t="s">
        <v>3925</v>
      </c>
      <c r="D5349" t="s">
        <v>3926</v>
      </c>
      <c r="E5349" t="s">
        <v>3927</v>
      </c>
      <c r="F5349" t="s">
        <v>3920</v>
      </c>
      <c r="G5349" t="s">
        <v>3877</v>
      </c>
      <c r="H5349" t="s">
        <v>3922</v>
      </c>
      <c r="I5349">
        <v>1813.5</v>
      </c>
      <c r="J5349" s="41">
        <v>9.1000000000000004E-3</v>
      </c>
      <c r="K5349" s="42">
        <v>16.502850000000002</v>
      </c>
      <c r="L5349" s="43">
        <v>0.43000000000000005</v>
      </c>
      <c r="M5349" s="42">
        <v>7.0962255000000019</v>
      </c>
      <c r="N5349">
        <v>6</v>
      </c>
      <c r="O5349" s="43">
        <v>50.4</v>
      </c>
      <c r="P5349" s="42">
        <v>58.8</v>
      </c>
      <c r="Q5349" s="42">
        <v>46.5</v>
      </c>
      <c r="R5349" s="42">
        <v>14</v>
      </c>
    </row>
    <row r="5350" spans="1:18" x14ac:dyDescent="0.3">
      <c r="A5350" t="s">
        <v>3923</v>
      </c>
      <c r="B5350" s="17">
        <v>45109</v>
      </c>
      <c r="C5350" t="s">
        <v>3925</v>
      </c>
      <c r="D5350" t="s">
        <v>3926</v>
      </c>
      <c r="E5350" t="s">
        <v>3927</v>
      </c>
      <c r="F5350" t="s">
        <v>3920</v>
      </c>
      <c r="G5350" t="s">
        <v>3877</v>
      </c>
      <c r="H5350" t="s">
        <v>3922</v>
      </c>
      <c r="I5350">
        <v>2421.4</v>
      </c>
      <c r="J5350" s="41">
        <v>9.4000000000000004E-3</v>
      </c>
      <c r="K5350" s="42">
        <v>22.76116</v>
      </c>
      <c r="L5350" s="43">
        <v>0.61</v>
      </c>
      <c r="M5350" s="42">
        <v>13.8843076</v>
      </c>
      <c r="N5350">
        <v>6</v>
      </c>
      <c r="O5350" s="43">
        <v>45.6</v>
      </c>
      <c r="P5350" s="42">
        <v>67.2</v>
      </c>
      <c r="Q5350" s="42">
        <v>21</v>
      </c>
      <c r="R5350" s="42">
        <v>7</v>
      </c>
    </row>
    <row r="5351" spans="1:18" x14ac:dyDescent="0.3">
      <c r="A5351" t="s">
        <v>3923</v>
      </c>
      <c r="B5351" s="17">
        <v>45110</v>
      </c>
      <c r="C5351" t="s">
        <v>3925</v>
      </c>
      <c r="D5351" t="s">
        <v>3926</v>
      </c>
      <c r="E5351" t="s">
        <v>3927</v>
      </c>
      <c r="F5351" t="s">
        <v>3920</v>
      </c>
      <c r="G5351" t="s">
        <v>3877</v>
      </c>
      <c r="H5351" t="s">
        <v>3922</v>
      </c>
      <c r="I5351">
        <v>1486.6</v>
      </c>
      <c r="J5351" s="41">
        <v>1.34E-2</v>
      </c>
      <c r="K5351" s="42">
        <v>19.920439999999999</v>
      </c>
      <c r="L5351" s="43">
        <v>1.3199999999999998</v>
      </c>
      <c r="M5351" s="42">
        <v>26.294980799999998</v>
      </c>
      <c r="N5351">
        <v>5</v>
      </c>
      <c r="O5351" s="43">
        <v>49.6</v>
      </c>
      <c r="P5351" s="42">
        <v>79.2</v>
      </c>
      <c r="Q5351" s="42">
        <v>37.5</v>
      </c>
      <c r="R5351" s="42">
        <v>11</v>
      </c>
    </row>
    <row r="5352" spans="1:18" x14ac:dyDescent="0.3">
      <c r="A5352" t="s">
        <v>3923</v>
      </c>
      <c r="B5352" s="17">
        <v>45111</v>
      </c>
      <c r="C5352" t="s">
        <v>3925</v>
      </c>
      <c r="D5352" t="s">
        <v>3926</v>
      </c>
      <c r="E5352" t="s">
        <v>3927</v>
      </c>
      <c r="F5352" t="s">
        <v>3920</v>
      </c>
      <c r="G5352" t="s">
        <v>3877</v>
      </c>
      <c r="H5352" t="s">
        <v>3922</v>
      </c>
      <c r="I5352">
        <v>1944.1</v>
      </c>
      <c r="J5352" s="41">
        <v>0.01</v>
      </c>
      <c r="K5352" s="42">
        <v>19.440999999999999</v>
      </c>
      <c r="L5352" s="43">
        <v>1.3699999999999999</v>
      </c>
      <c r="M5352" s="42">
        <v>26.634169999999997</v>
      </c>
      <c r="N5352">
        <v>4</v>
      </c>
      <c r="O5352" s="43">
        <v>87.92</v>
      </c>
      <c r="P5352" s="42">
        <v>104.39999999999999</v>
      </c>
      <c r="Q5352" s="42">
        <v>15</v>
      </c>
      <c r="R5352" s="42">
        <v>10</v>
      </c>
    </row>
    <row r="5353" spans="1:18" x14ac:dyDescent="0.3">
      <c r="A5353" t="s">
        <v>3923</v>
      </c>
      <c r="B5353" s="17">
        <v>45112</v>
      </c>
      <c r="C5353" t="s">
        <v>3925</v>
      </c>
      <c r="D5353" t="s">
        <v>3926</v>
      </c>
      <c r="E5353" t="s">
        <v>3927</v>
      </c>
      <c r="F5353" t="s">
        <v>3920</v>
      </c>
      <c r="G5353" t="s">
        <v>3877</v>
      </c>
      <c r="H5353" t="s">
        <v>3922</v>
      </c>
      <c r="I5353">
        <v>1374.5</v>
      </c>
      <c r="J5353" s="41">
        <v>1.38E-2</v>
      </c>
      <c r="K5353" s="42">
        <v>18.9681</v>
      </c>
      <c r="L5353" s="43">
        <v>0.43</v>
      </c>
      <c r="M5353" s="42">
        <v>8.1562830000000002</v>
      </c>
      <c r="N5353">
        <v>5</v>
      </c>
      <c r="O5353" s="43">
        <v>8.8000000000000007</v>
      </c>
      <c r="P5353" s="42">
        <v>76.8</v>
      </c>
      <c r="Q5353" s="42">
        <v>28.5</v>
      </c>
      <c r="R5353" s="42">
        <v>12</v>
      </c>
    </row>
    <row r="5354" spans="1:18" x14ac:dyDescent="0.3">
      <c r="A5354" t="s">
        <v>3923</v>
      </c>
      <c r="B5354" s="17">
        <v>45113</v>
      </c>
      <c r="C5354" t="s">
        <v>3925</v>
      </c>
      <c r="D5354" t="s">
        <v>3926</v>
      </c>
      <c r="E5354" t="s">
        <v>3927</v>
      </c>
      <c r="F5354" t="s">
        <v>3920</v>
      </c>
      <c r="G5354" t="s">
        <v>3877</v>
      </c>
      <c r="H5354" t="s">
        <v>3922</v>
      </c>
      <c r="I5354">
        <v>1793.8999999999999</v>
      </c>
      <c r="J5354" s="41">
        <v>9.6000000000000009E-3</v>
      </c>
      <c r="K5354" s="42">
        <v>17.221440000000001</v>
      </c>
      <c r="L5354" s="43">
        <v>0.42999999999999994</v>
      </c>
      <c r="M5354" s="42">
        <v>7.4052191999999994</v>
      </c>
      <c r="N5354">
        <v>1</v>
      </c>
      <c r="O5354" s="43">
        <v>53.199999999999996</v>
      </c>
      <c r="P5354" s="42">
        <v>67.2</v>
      </c>
      <c r="Q5354" s="42">
        <v>34.5</v>
      </c>
      <c r="R5354" s="42">
        <v>11</v>
      </c>
    </row>
    <row r="5355" spans="1:18" x14ac:dyDescent="0.3">
      <c r="A5355" t="s">
        <v>3923</v>
      </c>
      <c r="B5355" s="17">
        <v>45114</v>
      </c>
      <c r="C5355" t="s">
        <v>3925</v>
      </c>
      <c r="D5355" t="s">
        <v>3926</v>
      </c>
      <c r="E5355" t="s">
        <v>3927</v>
      </c>
      <c r="F5355" t="s">
        <v>3920</v>
      </c>
      <c r="G5355" t="s">
        <v>3877</v>
      </c>
      <c r="H5355" t="s">
        <v>3922</v>
      </c>
      <c r="I5355">
        <v>1856.8</v>
      </c>
      <c r="J5355" s="41">
        <v>1.03E-2</v>
      </c>
      <c r="K5355" s="42">
        <v>19.125039999999998</v>
      </c>
      <c r="L5355" s="43">
        <v>0.44</v>
      </c>
      <c r="M5355" s="42">
        <v>8.4150175999999988</v>
      </c>
      <c r="N5355">
        <v>3</v>
      </c>
      <c r="O5355" s="43">
        <v>64.399999999999991</v>
      </c>
      <c r="P5355" s="42">
        <v>55.199999999999996</v>
      </c>
      <c r="Q5355" s="42">
        <v>24</v>
      </c>
      <c r="R5355" s="42">
        <v>14</v>
      </c>
    </row>
    <row r="5356" spans="1:18" x14ac:dyDescent="0.3">
      <c r="A5356" t="s">
        <v>3923</v>
      </c>
      <c r="B5356" s="17">
        <v>45115</v>
      </c>
      <c r="C5356" t="s">
        <v>3925</v>
      </c>
      <c r="D5356" t="s">
        <v>3926</v>
      </c>
      <c r="E5356" t="s">
        <v>3927</v>
      </c>
      <c r="F5356" t="s">
        <v>3920</v>
      </c>
      <c r="G5356" t="s">
        <v>3877</v>
      </c>
      <c r="H5356" t="s">
        <v>3922</v>
      </c>
      <c r="I5356">
        <v>1909.3999999999999</v>
      </c>
      <c r="J5356" s="41">
        <v>1.03E-2</v>
      </c>
      <c r="K5356" s="42">
        <v>19.666819999999998</v>
      </c>
      <c r="L5356" s="43">
        <v>0.12000000000000002</v>
      </c>
      <c r="M5356" s="42">
        <v>2.3600184000000004</v>
      </c>
      <c r="N5356">
        <v>7</v>
      </c>
      <c r="O5356" s="43">
        <v>87.36</v>
      </c>
      <c r="P5356" s="42">
        <v>81.599999999999994</v>
      </c>
      <c r="Q5356" s="42">
        <v>25.5</v>
      </c>
      <c r="R5356" s="42">
        <v>5</v>
      </c>
    </row>
    <row r="5357" spans="1:18" x14ac:dyDescent="0.3">
      <c r="A5357" t="s">
        <v>3923</v>
      </c>
      <c r="B5357" s="17">
        <v>45116</v>
      </c>
      <c r="C5357" t="s">
        <v>3925</v>
      </c>
      <c r="D5357" t="s">
        <v>3926</v>
      </c>
      <c r="E5357" t="s">
        <v>3927</v>
      </c>
      <c r="F5357" t="s">
        <v>3920</v>
      </c>
      <c r="G5357" t="s">
        <v>3877</v>
      </c>
      <c r="H5357" t="s">
        <v>3922</v>
      </c>
      <c r="I5357">
        <v>1666.8999999999999</v>
      </c>
      <c r="J5357" s="41">
        <v>1.2300000000000002E-2</v>
      </c>
      <c r="K5357" s="42">
        <v>20.502870000000001</v>
      </c>
      <c r="L5357" s="43">
        <v>1.08</v>
      </c>
      <c r="M5357" s="42">
        <v>22.143099600000003</v>
      </c>
      <c r="N5357">
        <v>5</v>
      </c>
      <c r="O5357" s="43">
        <v>215.04000000000002</v>
      </c>
      <c r="P5357" s="42">
        <v>31.2</v>
      </c>
      <c r="Q5357" s="42">
        <v>15</v>
      </c>
      <c r="R5357" s="42">
        <v>8</v>
      </c>
    </row>
    <row r="5358" spans="1:18" x14ac:dyDescent="0.3">
      <c r="A5358" t="s">
        <v>3923</v>
      </c>
      <c r="B5358" s="17">
        <v>45117</v>
      </c>
      <c r="C5358" t="s">
        <v>3925</v>
      </c>
      <c r="D5358" t="s">
        <v>3926</v>
      </c>
      <c r="E5358" t="s">
        <v>3927</v>
      </c>
      <c r="F5358" t="s">
        <v>3920</v>
      </c>
      <c r="G5358" t="s">
        <v>3877</v>
      </c>
      <c r="H5358" t="s">
        <v>3922</v>
      </c>
      <c r="I5358">
        <v>1622.3</v>
      </c>
      <c r="J5358" s="41">
        <v>9.6000000000000009E-3</v>
      </c>
      <c r="K5358" s="42">
        <v>15.57408</v>
      </c>
      <c r="L5358" s="43">
        <v>1.19</v>
      </c>
      <c r="M5358" s="42">
        <v>18.533155199999999</v>
      </c>
      <c r="N5358">
        <v>1</v>
      </c>
      <c r="O5358" s="43">
        <v>52.08</v>
      </c>
      <c r="P5358" s="42">
        <v>62.4</v>
      </c>
      <c r="Q5358" s="42">
        <v>27</v>
      </c>
      <c r="R5358" s="42">
        <v>10</v>
      </c>
    </row>
    <row r="5359" spans="1:18" x14ac:dyDescent="0.3">
      <c r="A5359" t="s">
        <v>3923</v>
      </c>
      <c r="B5359" s="17">
        <v>45118</v>
      </c>
      <c r="C5359" t="s">
        <v>3925</v>
      </c>
      <c r="D5359" t="s">
        <v>3926</v>
      </c>
      <c r="E5359" t="s">
        <v>3927</v>
      </c>
      <c r="F5359" t="s">
        <v>3920</v>
      </c>
      <c r="G5359" t="s">
        <v>3877</v>
      </c>
      <c r="H5359" t="s">
        <v>3922</v>
      </c>
      <c r="I5359">
        <v>2330.3000000000002</v>
      </c>
      <c r="J5359" s="41">
        <v>1.1500000000000003E-2</v>
      </c>
      <c r="K5359" s="42">
        <v>26.79845000000001</v>
      </c>
      <c r="L5359" s="43">
        <v>0.25</v>
      </c>
      <c r="M5359" s="42">
        <v>6.6996125000000024</v>
      </c>
      <c r="N5359">
        <v>7</v>
      </c>
      <c r="O5359" s="43">
        <v>187.6</v>
      </c>
      <c r="P5359" s="42">
        <v>82.8</v>
      </c>
      <c r="Q5359" s="42">
        <v>9</v>
      </c>
      <c r="R5359" s="42">
        <v>11</v>
      </c>
    </row>
    <row r="5360" spans="1:18" x14ac:dyDescent="0.3">
      <c r="A5360" t="s">
        <v>3923</v>
      </c>
      <c r="B5360" s="17">
        <v>45119</v>
      </c>
      <c r="C5360" t="s">
        <v>3925</v>
      </c>
      <c r="D5360" t="s">
        <v>3926</v>
      </c>
      <c r="E5360" t="s">
        <v>3927</v>
      </c>
      <c r="F5360" t="s">
        <v>3920</v>
      </c>
      <c r="G5360" t="s">
        <v>3877</v>
      </c>
      <c r="H5360" t="s">
        <v>3922</v>
      </c>
      <c r="I5360">
        <v>1382.6</v>
      </c>
      <c r="J5360" s="41">
        <v>1.0100000000000001E-2</v>
      </c>
      <c r="K5360" s="42">
        <v>13.964260000000001</v>
      </c>
      <c r="L5360" s="43">
        <v>0.48000000000000004</v>
      </c>
      <c r="M5360" s="42">
        <v>6.7028448000000012</v>
      </c>
      <c r="N5360">
        <v>1</v>
      </c>
      <c r="O5360" s="43">
        <v>20.8</v>
      </c>
      <c r="P5360" s="42">
        <v>81.599999999999994</v>
      </c>
      <c r="Q5360" s="42">
        <v>45</v>
      </c>
      <c r="R5360" s="42">
        <v>7</v>
      </c>
    </row>
    <row r="5361" spans="1:18" x14ac:dyDescent="0.3">
      <c r="A5361" t="s">
        <v>3923</v>
      </c>
      <c r="B5361" s="17">
        <v>45120</v>
      </c>
      <c r="C5361" t="s">
        <v>3925</v>
      </c>
      <c r="D5361" t="s">
        <v>3926</v>
      </c>
      <c r="E5361" t="s">
        <v>3927</v>
      </c>
      <c r="F5361" t="s">
        <v>3920</v>
      </c>
      <c r="G5361" t="s">
        <v>3877</v>
      </c>
      <c r="H5361" t="s">
        <v>3922</v>
      </c>
      <c r="I5361">
        <v>2097.8999999999996</v>
      </c>
      <c r="J5361" s="41">
        <v>1.0100000000000001E-2</v>
      </c>
      <c r="K5361" s="42">
        <v>21.188790000000001</v>
      </c>
      <c r="L5361" s="43">
        <v>0.79</v>
      </c>
      <c r="M5361" s="42">
        <v>16.739144100000001</v>
      </c>
      <c r="N5361">
        <v>5</v>
      </c>
      <c r="O5361" s="43">
        <v>96.32</v>
      </c>
      <c r="P5361" s="42">
        <v>55.199999999999996</v>
      </c>
      <c r="Q5361" s="42">
        <v>22.5</v>
      </c>
      <c r="R5361" s="42">
        <v>6</v>
      </c>
    </row>
    <row r="5362" spans="1:18" x14ac:dyDescent="0.3">
      <c r="A5362" t="s">
        <v>3923</v>
      </c>
      <c r="B5362" s="17">
        <v>45121</v>
      </c>
      <c r="C5362" t="s">
        <v>3925</v>
      </c>
      <c r="D5362" t="s">
        <v>3926</v>
      </c>
      <c r="E5362" t="s">
        <v>3927</v>
      </c>
      <c r="F5362" t="s">
        <v>3920</v>
      </c>
      <c r="G5362" t="s">
        <v>3877</v>
      </c>
      <c r="H5362" t="s">
        <v>3922</v>
      </c>
      <c r="I5362">
        <v>1781.3</v>
      </c>
      <c r="J5362" s="41">
        <v>9.1999999999999998E-3</v>
      </c>
      <c r="K5362" s="42">
        <v>16.38796</v>
      </c>
      <c r="L5362" s="43">
        <v>1.19</v>
      </c>
      <c r="M5362" s="42">
        <v>19.5016724</v>
      </c>
      <c r="N5362">
        <v>6</v>
      </c>
      <c r="O5362" s="43">
        <v>132.72</v>
      </c>
      <c r="P5362" s="42">
        <v>66</v>
      </c>
      <c r="Q5362" s="42">
        <v>45</v>
      </c>
      <c r="R5362" s="42">
        <v>12</v>
      </c>
    </row>
    <row r="5363" spans="1:18" x14ac:dyDescent="0.3">
      <c r="A5363" t="s">
        <v>3923</v>
      </c>
      <c r="B5363" s="17">
        <v>45122</v>
      </c>
      <c r="C5363" t="s">
        <v>3925</v>
      </c>
      <c r="D5363" t="s">
        <v>3926</v>
      </c>
      <c r="E5363" t="s">
        <v>3927</v>
      </c>
      <c r="F5363" t="s">
        <v>3920</v>
      </c>
      <c r="G5363" t="s">
        <v>3877</v>
      </c>
      <c r="H5363" t="s">
        <v>3922</v>
      </c>
      <c r="I5363">
        <v>1416.1</v>
      </c>
      <c r="J5363" s="41">
        <v>8.6999999999999994E-3</v>
      </c>
      <c r="K5363" s="42">
        <v>12.320069999999998</v>
      </c>
      <c r="L5363" s="43">
        <v>0.54</v>
      </c>
      <c r="M5363" s="42">
        <v>6.6528377999999995</v>
      </c>
      <c r="N5363">
        <v>1</v>
      </c>
      <c r="O5363" s="43">
        <v>155.12</v>
      </c>
      <c r="P5363" s="42">
        <v>68.399999999999991</v>
      </c>
      <c r="Q5363" s="42">
        <v>40.5</v>
      </c>
      <c r="R5363" s="42">
        <v>4</v>
      </c>
    </row>
    <row r="5364" spans="1:18" x14ac:dyDescent="0.3">
      <c r="A5364" t="s">
        <v>3923</v>
      </c>
      <c r="B5364" s="17">
        <v>45123</v>
      </c>
      <c r="C5364" t="s">
        <v>3925</v>
      </c>
      <c r="D5364" t="s">
        <v>3926</v>
      </c>
      <c r="E5364" t="s">
        <v>3927</v>
      </c>
      <c r="F5364" t="s">
        <v>3920</v>
      </c>
      <c r="G5364" t="s">
        <v>3877</v>
      </c>
      <c r="H5364" t="s">
        <v>3922</v>
      </c>
      <c r="I5364">
        <v>2417.4</v>
      </c>
      <c r="J5364" s="41">
        <v>1.3300000000000001E-2</v>
      </c>
      <c r="K5364" s="42">
        <v>32.151420000000002</v>
      </c>
      <c r="L5364" s="43">
        <v>0.21000000000000002</v>
      </c>
      <c r="M5364" s="42">
        <v>6.7517982000000014</v>
      </c>
      <c r="N5364">
        <v>6</v>
      </c>
      <c r="O5364" s="43">
        <v>132.16</v>
      </c>
      <c r="P5364" s="42">
        <v>61.199999999999996</v>
      </c>
      <c r="Q5364" s="42">
        <v>12</v>
      </c>
      <c r="R5364" s="42">
        <v>4</v>
      </c>
    </row>
    <row r="5365" spans="1:18" x14ac:dyDescent="0.3">
      <c r="A5365" t="s">
        <v>3923</v>
      </c>
      <c r="B5365" s="17">
        <v>45124</v>
      </c>
      <c r="C5365" t="s">
        <v>3925</v>
      </c>
      <c r="D5365" t="s">
        <v>3926</v>
      </c>
      <c r="E5365" t="s">
        <v>3927</v>
      </c>
      <c r="F5365" t="s">
        <v>3920</v>
      </c>
      <c r="G5365" t="s">
        <v>3877</v>
      </c>
      <c r="H5365" t="s">
        <v>3922</v>
      </c>
      <c r="I5365">
        <v>1885</v>
      </c>
      <c r="J5365" s="41">
        <v>1.38E-2</v>
      </c>
      <c r="K5365" s="42">
        <v>26.012999999999998</v>
      </c>
      <c r="L5365" s="43">
        <v>0.8600000000000001</v>
      </c>
      <c r="M5365" s="42">
        <v>22.371180000000003</v>
      </c>
      <c r="N5365">
        <v>6</v>
      </c>
      <c r="O5365" s="43">
        <v>36.800000000000004</v>
      </c>
      <c r="P5365" s="42">
        <v>62.4</v>
      </c>
      <c r="Q5365" s="42">
        <v>24</v>
      </c>
      <c r="R5365" s="42">
        <v>8</v>
      </c>
    </row>
    <row r="5366" spans="1:18" x14ac:dyDescent="0.3">
      <c r="A5366" t="s">
        <v>3923</v>
      </c>
      <c r="B5366" s="17">
        <v>45125</v>
      </c>
      <c r="C5366" t="s">
        <v>3925</v>
      </c>
      <c r="D5366" t="s">
        <v>3926</v>
      </c>
      <c r="E5366" t="s">
        <v>3927</v>
      </c>
      <c r="F5366" t="s">
        <v>3920</v>
      </c>
      <c r="G5366" t="s">
        <v>3877</v>
      </c>
      <c r="H5366" t="s">
        <v>3922</v>
      </c>
      <c r="I5366">
        <v>2046.8</v>
      </c>
      <c r="J5366" s="41">
        <v>1.03E-2</v>
      </c>
      <c r="K5366" s="42">
        <v>21.082039999999999</v>
      </c>
      <c r="L5366" s="43">
        <v>0.75</v>
      </c>
      <c r="M5366" s="42">
        <v>15.811529999999999</v>
      </c>
      <c r="N5366">
        <v>7</v>
      </c>
      <c r="O5366" s="43">
        <v>42.400000000000006</v>
      </c>
      <c r="P5366" s="42">
        <v>52.8</v>
      </c>
      <c r="Q5366" s="42">
        <v>1.5</v>
      </c>
      <c r="R5366" s="42">
        <v>13</v>
      </c>
    </row>
    <row r="5367" spans="1:18" x14ac:dyDescent="0.3">
      <c r="A5367" t="s">
        <v>3923</v>
      </c>
      <c r="B5367" s="17">
        <v>45126</v>
      </c>
      <c r="C5367" t="s">
        <v>3925</v>
      </c>
      <c r="D5367" t="s">
        <v>3926</v>
      </c>
      <c r="E5367" t="s">
        <v>3927</v>
      </c>
      <c r="F5367" t="s">
        <v>3920</v>
      </c>
      <c r="G5367" t="s">
        <v>3877</v>
      </c>
      <c r="H5367" t="s">
        <v>3922</v>
      </c>
      <c r="I5367">
        <v>1906.3</v>
      </c>
      <c r="J5367" s="41">
        <v>9.5000000000000015E-3</v>
      </c>
      <c r="K5367" s="42">
        <v>18.109850000000002</v>
      </c>
      <c r="L5367" s="43">
        <v>0.2</v>
      </c>
      <c r="M5367" s="42">
        <v>3.6219700000000006</v>
      </c>
      <c r="N5367">
        <v>5</v>
      </c>
      <c r="O5367" s="43">
        <v>118.72000000000001</v>
      </c>
      <c r="P5367" s="42">
        <v>26.4</v>
      </c>
      <c r="Q5367" s="42">
        <v>7.5</v>
      </c>
      <c r="R5367" s="42">
        <v>8</v>
      </c>
    </row>
    <row r="5368" spans="1:18" x14ac:dyDescent="0.3">
      <c r="A5368" t="s">
        <v>3923</v>
      </c>
      <c r="B5368" s="17">
        <v>45127</v>
      </c>
      <c r="C5368" t="s">
        <v>3925</v>
      </c>
      <c r="D5368" t="s">
        <v>3926</v>
      </c>
      <c r="E5368" t="s">
        <v>3927</v>
      </c>
      <c r="F5368" t="s">
        <v>3920</v>
      </c>
      <c r="G5368" t="s">
        <v>3877</v>
      </c>
      <c r="H5368" t="s">
        <v>3922</v>
      </c>
      <c r="I5368">
        <v>2042.6</v>
      </c>
      <c r="J5368" s="41">
        <v>1.3399999999999999E-2</v>
      </c>
      <c r="K5368" s="42">
        <v>27.370839999999998</v>
      </c>
      <c r="L5368" s="43">
        <v>0.15000000000000002</v>
      </c>
      <c r="M5368" s="42">
        <v>4.105626</v>
      </c>
      <c r="N5368">
        <v>7</v>
      </c>
      <c r="O5368" s="43">
        <v>123.19999999999999</v>
      </c>
      <c r="P5368" s="42">
        <v>66</v>
      </c>
      <c r="Q5368" s="42">
        <v>22.5</v>
      </c>
      <c r="R5368" s="42">
        <v>4</v>
      </c>
    </row>
    <row r="5369" spans="1:18" x14ac:dyDescent="0.3">
      <c r="A5369" t="s">
        <v>3923</v>
      </c>
      <c r="B5369" s="17">
        <v>45128</v>
      </c>
      <c r="C5369" t="s">
        <v>3925</v>
      </c>
      <c r="D5369" t="s">
        <v>3926</v>
      </c>
      <c r="E5369" t="s">
        <v>3927</v>
      </c>
      <c r="F5369" t="s">
        <v>3920</v>
      </c>
      <c r="G5369" t="s">
        <v>3877</v>
      </c>
      <c r="H5369" t="s">
        <v>3922</v>
      </c>
      <c r="I5369">
        <v>2018.6</v>
      </c>
      <c r="J5369" s="41">
        <v>8.9000000000000017E-3</v>
      </c>
      <c r="K5369" s="42">
        <v>17.965540000000004</v>
      </c>
      <c r="L5369" s="43">
        <v>0.13</v>
      </c>
      <c r="M5369" s="42">
        <v>2.3355202000000008</v>
      </c>
      <c r="N5369">
        <v>6</v>
      </c>
      <c r="O5369" s="43">
        <v>0</v>
      </c>
      <c r="P5369" s="42">
        <v>46.8</v>
      </c>
      <c r="Q5369" s="42">
        <v>1.5</v>
      </c>
      <c r="R5369" s="42">
        <v>7</v>
      </c>
    </row>
    <row r="5370" spans="1:18" x14ac:dyDescent="0.3">
      <c r="A5370" t="s">
        <v>3923</v>
      </c>
      <c r="B5370" s="17">
        <v>45129</v>
      </c>
      <c r="C5370" t="s">
        <v>3925</v>
      </c>
      <c r="D5370" t="s">
        <v>3926</v>
      </c>
      <c r="E5370" t="s">
        <v>3927</v>
      </c>
      <c r="F5370" t="s">
        <v>3920</v>
      </c>
      <c r="G5370" t="s">
        <v>3877</v>
      </c>
      <c r="H5370" t="s">
        <v>3922</v>
      </c>
      <c r="I5370">
        <v>2106.3999999999996</v>
      </c>
      <c r="J5370" s="41">
        <v>9.6000000000000009E-3</v>
      </c>
      <c r="K5370" s="42">
        <v>20.221439999999998</v>
      </c>
      <c r="L5370" s="43">
        <v>0.58000000000000007</v>
      </c>
      <c r="M5370" s="42">
        <v>11.7284352</v>
      </c>
      <c r="N5370">
        <v>1</v>
      </c>
      <c r="O5370" s="43">
        <v>147.84</v>
      </c>
      <c r="P5370" s="42">
        <v>49.199999999999996</v>
      </c>
      <c r="Q5370" s="42">
        <v>10.5</v>
      </c>
      <c r="R5370" s="42">
        <v>13</v>
      </c>
    </row>
    <row r="5371" spans="1:18" x14ac:dyDescent="0.3">
      <c r="A5371" t="s">
        <v>3923</v>
      </c>
      <c r="B5371" s="17">
        <v>45130</v>
      </c>
      <c r="C5371" t="s">
        <v>3925</v>
      </c>
      <c r="D5371" t="s">
        <v>3926</v>
      </c>
      <c r="E5371" t="s">
        <v>3927</v>
      </c>
      <c r="F5371" t="s">
        <v>3920</v>
      </c>
      <c r="G5371" t="s">
        <v>3877</v>
      </c>
      <c r="H5371" t="s">
        <v>3922</v>
      </c>
      <c r="I5371">
        <v>1975.3999999999999</v>
      </c>
      <c r="J5371" s="41">
        <v>1.1300000000000001E-2</v>
      </c>
      <c r="K5371" s="42">
        <v>22.322020000000002</v>
      </c>
      <c r="L5371" s="43">
        <v>0.21</v>
      </c>
      <c r="M5371" s="42">
        <v>4.6876242000000001</v>
      </c>
      <c r="N5371">
        <v>3</v>
      </c>
      <c r="O5371" s="43">
        <v>0</v>
      </c>
      <c r="P5371" s="42">
        <v>27.599999999999998</v>
      </c>
      <c r="Q5371" s="42">
        <v>1.5</v>
      </c>
      <c r="R5371" s="42">
        <v>9</v>
      </c>
    </row>
    <row r="5372" spans="1:18" x14ac:dyDescent="0.3">
      <c r="A5372" t="s">
        <v>3923</v>
      </c>
      <c r="B5372" s="17">
        <v>45131</v>
      </c>
      <c r="C5372" t="s">
        <v>3925</v>
      </c>
      <c r="D5372" t="s">
        <v>3926</v>
      </c>
      <c r="E5372" t="s">
        <v>3927</v>
      </c>
      <c r="F5372" t="s">
        <v>3920</v>
      </c>
      <c r="G5372" t="s">
        <v>3877</v>
      </c>
      <c r="H5372" t="s">
        <v>3922</v>
      </c>
      <c r="I5372">
        <v>1667.1999999999998</v>
      </c>
      <c r="J5372" s="41">
        <v>1.3899999999999999E-2</v>
      </c>
      <c r="K5372" s="42">
        <v>23.174079999999996</v>
      </c>
      <c r="L5372" s="43">
        <v>0.77999999999999992</v>
      </c>
      <c r="M5372" s="42">
        <v>18.075782399999994</v>
      </c>
      <c r="N5372">
        <v>3</v>
      </c>
      <c r="O5372" s="43">
        <v>38.08</v>
      </c>
      <c r="P5372" s="42">
        <v>54</v>
      </c>
      <c r="Q5372" s="42">
        <v>6</v>
      </c>
      <c r="R5372" s="42">
        <v>5</v>
      </c>
    </row>
    <row r="5373" spans="1:18" x14ac:dyDescent="0.3">
      <c r="A5373" t="s">
        <v>3923</v>
      </c>
      <c r="B5373" s="17">
        <v>45132</v>
      </c>
      <c r="C5373" t="s">
        <v>3925</v>
      </c>
      <c r="D5373" t="s">
        <v>3926</v>
      </c>
      <c r="E5373" t="s">
        <v>3927</v>
      </c>
      <c r="F5373" t="s">
        <v>3920</v>
      </c>
      <c r="G5373" t="s">
        <v>3877</v>
      </c>
      <c r="H5373" t="s">
        <v>3922</v>
      </c>
      <c r="I5373">
        <v>1910.1</v>
      </c>
      <c r="J5373" s="41">
        <v>9.2999999999999992E-3</v>
      </c>
      <c r="K5373" s="42">
        <v>17.763929999999998</v>
      </c>
      <c r="L5373" s="43">
        <v>0.64999999999999991</v>
      </c>
      <c r="M5373" s="42">
        <v>11.546554499999997</v>
      </c>
      <c r="N5373">
        <v>3</v>
      </c>
      <c r="O5373" s="43">
        <v>160.16</v>
      </c>
      <c r="P5373" s="42">
        <v>45.6</v>
      </c>
      <c r="Q5373" s="42">
        <v>13.5</v>
      </c>
      <c r="R5373" s="42">
        <v>11</v>
      </c>
    </row>
    <row r="5374" spans="1:18" x14ac:dyDescent="0.3">
      <c r="A5374" t="s">
        <v>3923</v>
      </c>
      <c r="B5374" s="17">
        <v>45133</v>
      </c>
      <c r="C5374" t="s">
        <v>3925</v>
      </c>
      <c r="D5374" t="s">
        <v>3926</v>
      </c>
      <c r="E5374" t="s">
        <v>3927</v>
      </c>
      <c r="F5374" t="s">
        <v>3920</v>
      </c>
      <c r="G5374" t="s">
        <v>3877</v>
      </c>
      <c r="H5374" t="s">
        <v>3922</v>
      </c>
      <c r="I5374">
        <v>1600</v>
      </c>
      <c r="J5374" s="41">
        <v>1.4100000000000001E-2</v>
      </c>
      <c r="K5374" s="42">
        <v>22.560000000000002</v>
      </c>
      <c r="L5374" s="43">
        <v>0.39</v>
      </c>
      <c r="M5374" s="42">
        <v>8.7984000000000009</v>
      </c>
      <c r="N5374">
        <v>7</v>
      </c>
      <c r="O5374" s="43">
        <v>144.47999999999999</v>
      </c>
      <c r="P5374" s="42">
        <v>21.599999999999998</v>
      </c>
      <c r="Q5374" s="42">
        <v>10.5</v>
      </c>
      <c r="R5374" s="42">
        <v>12</v>
      </c>
    </row>
    <row r="5375" spans="1:18" x14ac:dyDescent="0.3">
      <c r="A5375" t="s">
        <v>3923</v>
      </c>
      <c r="B5375" s="17">
        <v>45134</v>
      </c>
      <c r="C5375" t="s">
        <v>3925</v>
      </c>
      <c r="D5375" t="s">
        <v>3926</v>
      </c>
      <c r="E5375" t="s">
        <v>3927</v>
      </c>
      <c r="F5375" t="s">
        <v>3920</v>
      </c>
      <c r="G5375" t="s">
        <v>3877</v>
      </c>
      <c r="H5375" t="s">
        <v>3922</v>
      </c>
      <c r="I5375">
        <v>1927.1</v>
      </c>
      <c r="J5375" s="41">
        <v>1.09E-2</v>
      </c>
      <c r="K5375" s="42">
        <v>21.005389999999998</v>
      </c>
      <c r="L5375" s="43">
        <v>0.56000000000000005</v>
      </c>
      <c r="M5375" s="42">
        <v>11.7630184</v>
      </c>
      <c r="N5375">
        <v>2</v>
      </c>
      <c r="O5375" s="43">
        <v>68.88</v>
      </c>
      <c r="P5375" s="42">
        <v>45.6</v>
      </c>
      <c r="Q5375" s="42">
        <v>24</v>
      </c>
      <c r="R5375" s="42">
        <v>11</v>
      </c>
    </row>
    <row r="5376" spans="1:18" x14ac:dyDescent="0.3">
      <c r="A5376" t="s">
        <v>3923</v>
      </c>
      <c r="B5376" s="17">
        <v>45135</v>
      </c>
      <c r="C5376" t="s">
        <v>3925</v>
      </c>
      <c r="D5376" t="s">
        <v>3926</v>
      </c>
      <c r="E5376" t="s">
        <v>3927</v>
      </c>
      <c r="F5376" t="s">
        <v>3920</v>
      </c>
      <c r="G5376" t="s">
        <v>3877</v>
      </c>
      <c r="H5376" t="s">
        <v>3922</v>
      </c>
      <c r="I5376">
        <v>1582.6999999999998</v>
      </c>
      <c r="J5376" s="41">
        <v>1.1600000000000003E-2</v>
      </c>
      <c r="K5376" s="42">
        <v>18.359320000000004</v>
      </c>
      <c r="L5376" s="43">
        <v>0.12999999999999998</v>
      </c>
      <c r="M5376" s="42">
        <v>2.3867115999999999</v>
      </c>
      <c r="N5376">
        <v>2</v>
      </c>
      <c r="O5376" s="43">
        <v>52.64</v>
      </c>
      <c r="P5376" s="42">
        <v>32.4</v>
      </c>
      <c r="Q5376" s="42">
        <v>25.5</v>
      </c>
      <c r="R5376" s="42">
        <v>6</v>
      </c>
    </row>
    <row r="5377" spans="1:18" x14ac:dyDescent="0.3">
      <c r="A5377" t="s">
        <v>3923</v>
      </c>
      <c r="B5377" s="17">
        <v>45136</v>
      </c>
      <c r="C5377" t="s">
        <v>3925</v>
      </c>
      <c r="D5377" t="s">
        <v>3926</v>
      </c>
      <c r="E5377" t="s">
        <v>3927</v>
      </c>
      <c r="F5377" t="s">
        <v>3920</v>
      </c>
      <c r="G5377" t="s">
        <v>3877</v>
      </c>
      <c r="H5377" t="s">
        <v>3922</v>
      </c>
      <c r="I5377">
        <v>1894.8999999999999</v>
      </c>
      <c r="J5377" s="41">
        <v>1.4800000000000001E-2</v>
      </c>
      <c r="K5377" s="42">
        <v>28.044519999999999</v>
      </c>
      <c r="L5377" s="43">
        <v>0.96000000000000008</v>
      </c>
      <c r="M5377" s="42">
        <v>26.922739200000002</v>
      </c>
      <c r="N5377">
        <v>2</v>
      </c>
      <c r="O5377" s="43">
        <v>102.48</v>
      </c>
      <c r="P5377" s="42">
        <v>32.4</v>
      </c>
      <c r="Q5377" s="42">
        <v>30</v>
      </c>
      <c r="R5377" s="42">
        <v>7</v>
      </c>
    </row>
    <row r="5378" spans="1:18" x14ac:dyDescent="0.3">
      <c r="A5378" t="s">
        <v>3923</v>
      </c>
      <c r="B5378" s="17">
        <v>45137</v>
      </c>
      <c r="C5378" t="s">
        <v>3925</v>
      </c>
      <c r="D5378" t="s">
        <v>3926</v>
      </c>
      <c r="E5378" t="s">
        <v>3927</v>
      </c>
      <c r="F5378" t="s">
        <v>3920</v>
      </c>
      <c r="G5378" t="s">
        <v>3877</v>
      </c>
      <c r="H5378" t="s">
        <v>3922</v>
      </c>
      <c r="I5378">
        <v>2420.6</v>
      </c>
      <c r="J5378" s="41">
        <v>1.2000000000000002E-2</v>
      </c>
      <c r="K5378" s="42">
        <v>29.047200000000004</v>
      </c>
      <c r="L5378" s="43">
        <v>0.52</v>
      </c>
      <c r="M5378" s="42">
        <v>15.104544000000002</v>
      </c>
      <c r="N5378">
        <v>4</v>
      </c>
      <c r="O5378" s="43">
        <v>22.400000000000002</v>
      </c>
      <c r="P5378" s="42">
        <v>31.2</v>
      </c>
      <c r="Q5378" s="42">
        <v>15</v>
      </c>
      <c r="R5378" s="42">
        <v>9</v>
      </c>
    </row>
    <row r="5379" spans="1:18" x14ac:dyDescent="0.3">
      <c r="A5379" t="s">
        <v>3923</v>
      </c>
      <c r="B5379" s="17">
        <v>45138</v>
      </c>
      <c r="C5379" t="s">
        <v>3925</v>
      </c>
      <c r="D5379" t="s">
        <v>3926</v>
      </c>
      <c r="E5379" t="s">
        <v>3927</v>
      </c>
      <c r="F5379" t="s">
        <v>3920</v>
      </c>
      <c r="G5379" t="s">
        <v>3877</v>
      </c>
      <c r="H5379" t="s">
        <v>3922</v>
      </c>
      <c r="I5379">
        <v>2222.6999999999998</v>
      </c>
      <c r="J5379" s="41">
        <v>1.0400000000000003E-2</v>
      </c>
      <c r="K5379" s="42">
        <v>23.116080000000004</v>
      </c>
      <c r="L5379" s="43">
        <v>0.78</v>
      </c>
      <c r="M5379" s="42">
        <v>18.030542400000005</v>
      </c>
      <c r="N5379">
        <v>4</v>
      </c>
      <c r="O5379" s="43">
        <v>35.200000000000003</v>
      </c>
      <c r="P5379" s="42">
        <v>16.8</v>
      </c>
      <c r="Q5379" s="42">
        <v>16.5</v>
      </c>
      <c r="R5379" s="42">
        <v>8</v>
      </c>
    </row>
    <row r="5380" spans="1:18" x14ac:dyDescent="0.3">
      <c r="A5380" t="s">
        <v>3923</v>
      </c>
      <c r="B5380" s="17">
        <v>45139</v>
      </c>
      <c r="C5380" t="s">
        <v>3925</v>
      </c>
      <c r="D5380" t="s">
        <v>3926</v>
      </c>
      <c r="E5380" t="s">
        <v>3927</v>
      </c>
      <c r="F5380" t="s">
        <v>3920</v>
      </c>
      <c r="G5380" t="s">
        <v>3877</v>
      </c>
      <c r="H5380" t="s">
        <v>3922</v>
      </c>
      <c r="I5380">
        <v>2000.1999999999998</v>
      </c>
      <c r="J5380" s="41">
        <v>1.34E-2</v>
      </c>
      <c r="K5380" s="42">
        <v>26.802679999999999</v>
      </c>
      <c r="L5380" s="43">
        <v>0.8</v>
      </c>
      <c r="M5380" s="42">
        <v>21.442143999999999</v>
      </c>
      <c r="N5380">
        <v>4</v>
      </c>
      <c r="O5380" s="43">
        <v>40.880000000000003</v>
      </c>
      <c r="P5380" s="42">
        <v>52.8</v>
      </c>
      <c r="Q5380" s="42">
        <v>0</v>
      </c>
      <c r="R5380" s="42">
        <v>6</v>
      </c>
    </row>
    <row r="5381" spans="1:18" x14ac:dyDescent="0.3">
      <c r="A5381" t="s">
        <v>3923</v>
      </c>
      <c r="B5381" s="17">
        <v>45140</v>
      </c>
      <c r="C5381" t="s">
        <v>3925</v>
      </c>
      <c r="D5381" t="s">
        <v>3926</v>
      </c>
      <c r="E5381" t="s">
        <v>3927</v>
      </c>
      <c r="F5381" t="s">
        <v>3920</v>
      </c>
      <c r="G5381" t="s">
        <v>3877</v>
      </c>
      <c r="H5381" t="s">
        <v>3922</v>
      </c>
      <c r="I5381">
        <v>1748.3999999999999</v>
      </c>
      <c r="J5381" s="41">
        <v>1.2400000000000001E-2</v>
      </c>
      <c r="K5381" s="42">
        <v>21.680160000000001</v>
      </c>
      <c r="L5381" s="43">
        <v>0.25</v>
      </c>
      <c r="M5381" s="42">
        <v>5.4200400000000002</v>
      </c>
      <c r="N5381">
        <v>4</v>
      </c>
      <c r="O5381" s="43">
        <v>39.200000000000003</v>
      </c>
      <c r="P5381" s="42">
        <v>36</v>
      </c>
      <c r="Q5381" s="42">
        <v>7.5</v>
      </c>
      <c r="R5381" s="42">
        <v>13</v>
      </c>
    </row>
    <row r="5382" spans="1:18" x14ac:dyDescent="0.3">
      <c r="A5382" t="s">
        <v>3923</v>
      </c>
      <c r="B5382" s="17">
        <v>45141</v>
      </c>
      <c r="C5382" t="s">
        <v>3925</v>
      </c>
      <c r="D5382" t="s">
        <v>3926</v>
      </c>
      <c r="E5382" t="s">
        <v>3927</v>
      </c>
      <c r="F5382" t="s">
        <v>3920</v>
      </c>
      <c r="G5382" t="s">
        <v>3877</v>
      </c>
      <c r="H5382" t="s">
        <v>3922</v>
      </c>
      <c r="I5382">
        <v>2130.6</v>
      </c>
      <c r="J5382" s="41">
        <v>1.0200000000000001E-2</v>
      </c>
      <c r="K5382" s="42">
        <v>21.732120000000002</v>
      </c>
      <c r="L5382" s="43">
        <v>1.0399999999999998</v>
      </c>
      <c r="M5382" s="42">
        <v>22.601404799999997</v>
      </c>
      <c r="N5382">
        <v>5</v>
      </c>
      <c r="O5382" s="43">
        <v>52.64</v>
      </c>
      <c r="P5382" s="42">
        <v>24</v>
      </c>
      <c r="Q5382" s="42">
        <v>6</v>
      </c>
      <c r="R5382" s="42">
        <v>2</v>
      </c>
    </row>
    <row r="5383" spans="1:18" x14ac:dyDescent="0.3">
      <c r="A5383" t="s">
        <v>3923</v>
      </c>
      <c r="B5383" s="17">
        <v>45142</v>
      </c>
      <c r="C5383" t="s">
        <v>3925</v>
      </c>
      <c r="D5383" t="s">
        <v>3926</v>
      </c>
      <c r="E5383" t="s">
        <v>3927</v>
      </c>
      <c r="F5383" t="s">
        <v>3920</v>
      </c>
      <c r="G5383" t="s">
        <v>3877</v>
      </c>
      <c r="H5383" t="s">
        <v>3922</v>
      </c>
      <c r="I5383">
        <v>1363.5</v>
      </c>
      <c r="J5383" s="41">
        <v>1.0500000000000001E-2</v>
      </c>
      <c r="K5383" s="42">
        <v>14.316750000000001</v>
      </c>
      <c r="L5383" s="43">
        <v>0.21999999999999997</v>
      </c>
      <c r="M5383" s="42">
        <v>3.1496849999999998</v>
      </c>
      <c r="N5383">
        <v>4</v>
      </c>
      <c r="O5383" s="43">
        <v>6.4</v>
      </c>
      <c r="P5383" s="42">
        <v>16.8</v>
      </c>
      <c r="Q5383" s="42">
        <v>18</v>
      </c>
      <c r="R5383" s="42">
        <v>12</v>
      </c>
    </row>
    <row r="5384" spans="1:18" x14ac:dyDescent="0.3">
      <c r="A5384" t="s">
        <v>3923</v>
      </c>
      <c r="B5384" s="17">
        <v>45143</v>
      </c>
      <c r="C5384" t="s">
        <v>3925</v>
      </c>
      <c r="D5384" t="s">
        <v>3926</v>
      </c>
      <c r="E5384" t="s">
        <v>3927</v>
      </c>
      <c r="F5384" t="s">
        <v>3920</v>
      </c>
      <c r="G5384" t="s">
        <v>3877</v>
      </c>
      <c r="H5384" t="s">
        <v>3922</v>
      </c>
      <c r="I5384">
        <v>1237.5999999999999</v>
      </c>
      <c r="J5384" s="41">
        <v>1.12E-2</v>
      </c>
      <c r="K5384" s="42">
        <v>13.86112</v>
      </c>
      <c r="L5384" s="43">
        <v>0.91999999999999982</v>
      </c>
      <c r="M5384" s="42">
        <v>12.752230399999997</v>
      </c>
      <c r="N5384">
        <v>6</v>
      </c>
      <c r="O5384" s="43">
        <v>52.64</v>
      </c>
      <c r="P5384" s="42">
        <v>14.399999999999999</v>
      </c>
      <c r="Q5384" s="42">
        <v>21</v>
      </c>
      <c r="R5384" s="42">
        <v>4</v>
      </c>
    </row>
    <row r="5385" spans="1:18" x14ac:dyDescent="0.3">
      <c r="A5385" t="s">
        <v>3923</v>
      </c>
      <c r="B5385" s="17">
        <v>45144</v>
      </c>
      <c r="C5385" t="s">
        <v>3925</v>
      </c>
      <c r="D5385" t="s">
        <v>3926</v>
      </c>
      <c r="E5385" t="s">
        <v>3927</v>
      </c>
      <c r="F5385" t="s">
        <v>3920</v>
      </c>
      <c r="G5385" t="s">
        <v>3877</v>
      </c>
      <c r="H5385" t="s">
        <v>3922</v>
      </c>
      <c r="I5385">
        <v>1754.8</v>
      </c>
      <c r="J5385" s="41">
        <v>1.1800000000000001E-2</v>
      </c>
      <c r="K5385" s="42">
        <v>20.706640000000004</v>
      </c>
      <c r="L5385" s="43">
        <v>0.31</v>
      </c>
      <c r="M5385" s="42">
        <v>6.4190584000000008</v>
      </c>
      <c r="N5385">
        <v>6</v>
      </c>
      <c r="O5385" s="43">
        <v>100.24000000000001</v>
      </c>
      <c r="P5385" s="42">
        <v>19.2</v>
      </c>
      <c r="Q5385" s="42">
        <v>27</v>
      </c>
      <c r="R5385" s="42">
        <v>7</v>
      </c>
    </row>
    <row r="5386" spans="1:18" x14ac:dyDescent="0.3">
      <c r="A5386" t="s">
        <v>3923</v>
      </c>
      <c r="B5386" s="17">
        <v>45145</v>
      </c>
      <c r="C5386" t="s">
        <v>3925</v>
      </c>
      <c r="D5386" t="s">
        <v>3926</v>
      </c>
      <c r="E5386" t="s">
        <v>3927</v>
      </c>
      <c r="F5386" t="s">
        <v>3920</v>
      </c>
      <c r="G5386" t="s">
        <v>3877</v>
      </c>
      <c r="H5386" t="s">
        <v>3922</v>
      </c>
      <c r="I5386">
        <v>2331.3999999999996</v>
      </c>
      <c r="J5386" s="41">
        <v>1.1500000000000003E-2</v>
      </c>
      <c r="K5386" s="42">
        <v>26.811100000000003</v>
      </c>
      <c r="L5386" s="43">
        <v>0.44000000000000006</v>
      </c>
      <c r="M5386" s="42">
        <v>11.796884000000002</v>
      </c>
      <c r="N5386">
        <v>7</v>
      </c>
      <c r="O5386" s="43">
        <v>49.28</v>
      </c>
      <c r="P5386" s="42">
        <v>73.2</v>
      </c>
      <c r="Q5386" s="42">
        <v>22.5</v>
      </c>
      <c r="R5386" s="42">
        <v>9</v>
      </c>
    </row>
    <row r="5387" spans="1:18" x14ac:dyDescent="0.3">
      <c r="A5387" t="s">
        <v>3923</v>
      </c>
      <c r="B5387" s="17">
        <v>45146</v>
      </c>
      <c r="C5387" t="s">
        <v>3925</v>
      </c>
      <c r="D5387" t="s">
        <v>3926</v>
      </c>
      <c r="E5387" t="s">
        <v>3927</v>
      </c>
      <c r="F5387" t="s">
        <v>3920</v>
      </c>
      <c r="G5387" t="s">
        <v>3877</v>
      </c>
      <c r="H5387" t="s">
        <v>3922</v>
      </c>
      <c r="I5387">
        <v>1790.3</v>
      </c>
      <c r="J5387" s="41">
        <v>8.9000000000000017E-3</v>
      </c>
      <c r="K5387" s="42">
        <v>15.933670000000003</v>
      </c>
      <c r="L5387" s="43">
        <v>1.0600000000000003</v>
      </c>
      <c r="M5387" s="42">
        <v>16.889690200000008</v>
      </c>
      <c r="N5387">
        <v>4</v>
      </c>
      <c r="O5387" s="43">
        <v>14.4</v>
      </c>
      <c r="P5387" s="42">
        <v>34.799999999999997</v>
      </c>
      <c r="Q5387" s="42">
        <v>21</v>
      </c>
      <c r="R5387" s="42">
        <v>10</v>
      </c>
    </row>
    <row r="5388" spans="1:18" x14ac:dyDescent="0.3">
      <c r="A5388" t="s">
        <v>3923</v>
      </c>
      <c r="B5388" s="17">
        <v>45147</v>
      </c>
      <c r="C5388" t="s">
        <v>3925</v>
      </c>
      <c r="D5388" t="s">
        <v>3926</v>
      </c>
      <c r="E5388" t="s">
        <v>3927</v>
      </c>
      <c r="F5388" t="s">
        <v>3920</v>
      </c>
      <c r="G5388" t="s">
        <v>3877</v>
      </c>
      <c r="H5388" t="s">
        <v>3922</v>
      </c>
      <c r="I5388">
        <v>1536.6999999999998</v>
      </c>
      <c r="J5388" s="41">
        <v>1.14E-2</v>
      </c>
      <c r="K5388" s="42">
        <v>17.518379999999997</v>
      </c>
      <c r="L5388" s="43">
        <v>0.82999999999999985</v>
      </c>
      <c r="M5388" s="42">
        <v>14.540255399999994</v>
      </c>
      <c r="N5388">
        <v>2</v>
      </c>
      <c r="O5388" s="43">
        <v>37.6</v>
      </c>
      <c r="P5388" s="42">
        <v>31.2</v>
      </c>
      <c r="Q5388" s="42">
        <v>22.5</v>
      </c>
      <c r="R5388" s="42">
        <v>4</v>
      </c>
    </row>
    <row r="5389" spans="1:18" x14ac:dyDescent="0.3">
      <c r="A5389" t="s">
        <v>3923</v>
      </c>
      <c r="B5389" s="17">
        <v>45148</v>
      </c>
      <c r="C5389" t="s">
        <v>3925</v>
      </c>
      <c r="D5389" t="s">
        <v>3926</v>
      </c>
      <c r="E5389" t="s">
        <v>3927</v>
      </c>
      <c r="F5389" t="s">
        <v>3920</v>
      </c>
      <c r="G5389" t="s">
        <v>3877</v>
      </c>
      <c r="H5389" t="s">
        <v>3922</v>
      </c>
      <c r="I5389">
        <v>1976.1999999999998</v>
      </c>
      <c r="J5389" s="41">
        <v>1.0900000000000003E-2</v>
      </c>
      <c r="K5389" s="42">
        <v>21.540580000000006</v>
      </c>
      <c r="L5389" s="43">
        <v>0.33999999999999997</v>
      </c>
      <c r="M5389" s="42">
        <v>7.3237972000000013</v>
      </c>
      <c r="N5389">
        <v>6</v>
      </c>
      <c r="O5389" s="43">
        <v>75.039999999999992</v>
      </c>
      <c r="P5389" s="42">
        <v>28.799999999999997</v>
      </c>
      <c r="Q5389" s="42">
        <v>21</v>
      </c>
      <c r="R5389" s="42">
        <v>16</v>
      </c>
    </row>
    <row r="5390" spans="1:18" x14ac:dyDescent="0.3">
      <c r="A5390" t="s">
        <v>3923</v>
      </c>
      <c r="B5390" s="17">
        <v>45149</v>
      </c>
      <c r="C5390" t="s">
        <v>3925</v>
      </c>
      <c r="D5390" t="s">
        <v>3926</v>
      </c>
      <c r="E5390" t="s">
        <v>3927</v>
      </c>
      <c r="F5390" t="s">
        <v>3920</v>
      </c>
      <c r="G5390" t="s">
        <v>3877</v>
      </c>
      <c r="H5390" t="s">
        <v>3922</v>
      </c>
      <c r="I5390">
        <v>1793.6</v>
      </c>
      <c r="J5390" s="41">
        <v>1.14E-2</v>
      </c>
      <c r="K5390" s="42">
        <v>20.447040000000001</v>
      </c>
      <c r="L5390" s="43">
        <v>0.74</v>
      </c>
      <c r="M5390" s="42">
        <v>15.130809600000001</v>
      </c>
      <c r="N5390">
        <v>4</v>
      </c>
      <c r="O5390" s="43">
        <v>40</v>
      </c>
      <c r="P5390" s="42">
        <v>52.8</v>
      </c>
      <c r="Q5390" s="42">
        <v>1.5</v>
      </c>
      <c r="R5390" s="42">
        <v>8</v>
      </c>
    </row>
    <row r="5391" spans="1:18" x14ac:dyDescent="0.3">
      <c r="A5391" t="s">
        <v>3923</v>
      </c>
      <c r="B5391" s="17">
        <v>45150</v>
      </c>
      <c r="C5391" t="s">
        <v>3925</v>
      </c>
      <c r="D5391" t="s">
        <v>3926</v>
      </c>
      <c r="E5391" t="s">
        <v>3927</v>
      </c>
      <c r="F5391" t="s">
        <v>3920</v>
      </c>
      <c r="G5391" t="s">
        <v>3877</v>
      </c>
      <c r="H5391" t="s">
        <v>3922</v>
      </c>
      <c r="I5391">
        <v>1867.1999999999998</v>
      </c>
      <c r="J5391" s="41">
        <v>1.1199999999999998E-2</v>
      </c>
      <c r="K5391" s="42">
        <v>20.912639999999996</v>
      </c>
      <c r="L5391" s="43">
        <v>0.53</v>
      </c>
      <c r="M5391" s="42">
        <v>11.083699199999998</v>
      </c>
      <c r="N5391">
        <v>5</v>
      </c>
      <c r="O5391" s="43">
        <v>91.28</v>
      </c>
      <c r="P5391" s="42">
        <v>32.4</v>
      </c>
      <c r="Q5391" s="42">
        <v>9</v>
      </c>
      <c r="R5391" s="42">
        <v>5</v>
      </c>
    </row>
    <row r="5392" spans="1:18" x14ac:dyDescent="0.3">
      <c r="A5392" t="s">
        <v>3923</v>
      </c>
      <c r="B5392" s="17">
        <v>45151</v>
      </c>
      <c r="C5392" t="s">
        <v>3925</v>
      </c>
      <c r="D5392" t="s">
        <v>3926</v>
      </c>
      <c r="E5392" t="s">
        <v>3927</v>
      </c>
      <c r="F5392" t="s">
        <v>3920</v>
      </c>
      <c r="G5392" t="s">
        <v>3877</v>
      </c>
      <c r="H5392" t="s">
        <v>3922</v>
      </c>
      <c r="I5392">
        <v>1841.6</v>
      </c>
      <c r="J5392" s="41">
        <v>9.0000000000000011E-3</v>
      </c>
      <c r="K5392" s="42">
        <v>16.574400000000001</v>
      </c>
      <c r="L5392" s="43">
        <v>0.21999999999999997</v>
      </c>
      <c r="M5392" s="42">
        <v>3.6463679999999998</v>
      </c>
      <c r="N5392">
        <v>6</v>
      </c>
      <c r="O5392" s="43">
        <v>70</v>
      </c>
      <c r="P5392" s="42">
        <v>15.6</v>
      </c>
      <c r="Q5392" s="42">
        <v>1.5</v>
      </c>
      <c r="R5392" s="42">
        <v>5</v>
      </c>
    </row>
    <row r="5393" spans="1:18" x14ac:dyDescent="0.3">
      <c r="A5393" t="s">
        <v>3923</v>
      </c>
      <c r="B5393" s="17">
        <v>45152</v>
      </c>
      <c r="C5393" t="s">
        <v>3925</v>
      </c>
      <c r="D5393" t="s">
        <v>3926</v>
      </c>
      <c r="E5393" t="s">
        <v>3927</v>
      </c>
      <c r="F5393" t="s">
        <v>3920</v>
      </c>
      <c r="G5393" t="s">
        <v>3877</v>
      </c>
      <c r="H5393" t="s">
        <v>3922</v>
      </c>
      <c r="I5393">
        <v>1685.8</v>
      </c>
      <c r="J5393" s="41">
        <v>9.2999999999999992E-3</v>
      </c>
      <c r="K5393" s="42">
        <v>15.677939999999998</v>
      </c>
      <c r="L5393" s="43">
        <v>1.19</v>
      </c>
      <c r="M5393" s="42">
        <v>18.656748599999997</v>
      </c>
      <c r="N5393">
        <v>6</v>
      </c>
      <c r="O5393" s="43">
        <v>45.6</v>
      </c>
      <c r="P5393" s="42">
        <v>55.199999999999996</v>
      </c>
      <c r="Q5393" s="42">
        <v>25.5</v>
      </c>
      <c r="R5393" s="42">
        <v>17</v>
      </c>
    </row>
    <row r="5394" spans="1:18" x14ac:dyDescent="0.3">
      <c r="A5394" t="s">
        <v>3923</v>
      </c>
      <c r="B5394" s="17">
        <v>45153</v>
      </c>
      <c r="C5394" t="s">
        <v>3925</v>
      </c>
      <c r="D5394" t="s">
        <v>3926</v>
      </c>
      <c r="E5394" t="s">
        <v>3927</v>
      </c>
      <c r="F5394" t="s">
        <v>3920</v>
      </c>
      <c r="G5394" t="s">
        <v>3877</v>
      </c>
      <c r="H5394" t="s">
        <v>3922</v>
      </c>
      <c r="I5394">
        <v>1524</v>
      </c>
      <c r="J5394" s="41">
        <v>1.2800000000000002E-2</v>
      </c>
      <c r="K5394" s="42">
        <v>19.507200000000005</v>
      </c>
      <c r="L5394" s="43">
        <v>0.53999999999999992</v>
      </c>
      <c r="M5394" s="42">
        <v>10.533888000000001</v>
      </c>
      <c r="N5394">
        <v>6</v>
      </c>
      <c r="O5394" s="43">
        <v>137.19999999999999</v>
      </c>
      <c r="P5394" s="42">
        <v>26.4</v>
      </c>
      <c r="Q5394" s="42">
        <v>12</v>
      </c>
      <c r="R5394" s="42">
        <v>8</v>
      </c>
    </row>
    <row r="5395" spans="1:18" x14ac:dyDescent="0.3">
      <c r="A5395" t="s">
        <v>3923</v>
      </c>
      <c r="B5395" s="17">
        <v>45154</v>
      </c>
      <c r="C5395" t="s">
        <v>3925</v>
      </c>
      <c r="D5395" t="s">
        <v>3926</v>
      </c>
      <c r="E5395" t="s">
        <v>3927</v>
      </c>
      <c r="F5395" t="s">
        <v>3920</v>
      </c>
      <c r="G5395" t="s">
        <v>3877</v>
      </c>
      <c r="H5395" t="s">
        <v>3922</v>
      </c>
      <c r="I5395">
        <v>1559.3999999999999</v>
      </c>
      <c r="J5395" s="41">
        <v>8.0999999999999996E-3</v>
      </c>
      <c r="K5395" s="42">
        <v>12.631139999999998</v>
      </c>
      <c r="L5395" s="43">
        <v>0.42999999999999994</v>
      </c>
      <c r="M5395" s="42">
        <v>5.4313901999999983</v>
      </c>
      <c r="N5395">
        <v>5</v>
      </c>
      <c r="O5395" s="43">
        <v>4.8000000000000007</v>
      </c>
      <c r="P5395" s="42">
        <v>64.8</v>
      </c>
      <c r="Q5395" s="42">
        <v>13.5</v>
      </c>
      <c r="R5395" s="42">
        <v>14</v>
      </c>
    </row>
    <row r="5396" spans="1:18" x14ac:dyDescent="0.3">
      <c r="A5396" t="s">
        <v>3923</v>
      </c>
      <c r="B5396" s="17">
        <v>45155</v>
      </c>
      <c r="C5396" t="s">
        <v>3925</v>
      </c>
      <c r="D5396" t="s">
        <v>3926</v>
      </c>
      <c r="E5396" t="s">
        <v>3927</v>
      </c>
      <c r="F5396" t="s">
        <v>3920</v>
      </c>
      <c r="G5396" t="s">
        <v>3877</v>
      </c>
      <c r="H5396" t="s">
        <v>3922</v>
      </c>
      <c r="I5396">
        <v>1827.6</v>
      </c>
      <c r="J5396" s="41">
        <v>1.34E-2</v>
      </c>
      <c r="K5396" s="42">
        <v>24.489840000000001</v>
      </c>
      <c r="L5396" s="43">
        <v>0.28999999999999998</v>
      </c>
      <c r="M5396" s="42">
        <v>7.1020535999999996</v>
      </c>
      <c r="N5396">
        <v>6</v>
      </c>
      <c r="O5396" s="43">
        <v>56</v>
      </c>
      <c r="P5396" s="42">
        <v>57.599999999999994</v>
      </c>
      <c r="Q5396" s="42">
        <v>7.5</v>
      </c>
      <c r="R5396" s="42">
        <v>10</v>
      </c>
    </row>
    <row r="5397" spans="1:18" x14ac:dyDescent="0.3">
      <c r="A5397" t="s">
        <v>3923</v>
      </c>
      <c r="B5397" s="17">
        <v>45156</v>
      </c>
      <c r="C5397" t="s">
        <v>3925</v>
      </c>
      <c r="D5397" t="s">
        <v>3926</v>
      </c>
      <c r="E5397" t="s">
        <v>3927</v>
      </c>
      <c r="F5397" t="s">
        <v>3920</v>
      </c>
      <c r="G5397" t="s">
        <v>3877</v>
      </c>
      <c r="H5397" t="s">
        <v>3922</v>
      </c>
      <c r="I5397">
        <v>1379.5</v>
      </c>
      <c r="J5397" s="41">
        <v>1.0200000000000001E-2</v>
      </c>
      <c r="K5397" s="42">
        <v>14.070900000000002</v>
      </c>
      <c r="L5397" s="43">
        <v>1.1499999999999999</v>
      </c>
      <c r="M5397" s="42">
        <v>16.181535</v>
      </c>
      <c r="N5397">
        <v>2</v>
      </c>
      <c r="O5397" s="43">
        <v>79.52</v>
      </c>
      <c r="P5397" s="42">
        <v>48</v>
      </c>
      <c r="Q5397" s="42">
        <v>9</v>
      </c>
      <c r="R5397" s="42">
        <v>8</v>
      </c>
    </row>
    <row r="5398" spans="1:18" x14ac:dyDescent="0.3">
      <c r="A5398" t="s">
        <v>3923</v>
      </c>
      <c r="B5398" s="17">
        <v>45157</v>
      </c>
      <c r="C5398" t="s">
        <v>3925</v>
      </c>
      <c r="D5398" t="s">
        <v>3926</v>
      </c>
      <c r="E5398" t="s">
        <v>3927</v>
      </c>
      <c r="F5398" t="s">
        <v>3920</v>
      </c>
      <c r="G5398" t="s">
        <v>3877</v>
      </c>
      <c r="H5398" t="s">
        <v>3922</v>
      </c>
      <c r="I5398">
        <v>1859.3999999999999</v>
      </c>
      <c r="J5398" s="41">
        <v>1.1000000000000003E-2</v>
      </c>
      <c r="K5398" s="42">
        <v>20.453400000000002</v>
      </c>
      <c r="L5398" s="43">
        <v>0.63</v>
      </c>
      <c r="M5398" s="42">
        <v>12.885642000000001</v>
      </c>
      <c r="N5398">
        <v>6</v>
      </c>
      <c r="O5398" s="43">
        <v>108.64</v>
      </c>
      <c r="P5398" s="42">
        <v>68.399999999999991</v>
      </c>
      <c r="Q5398" s="42">
        <v>18</v>
      </c>
      <c r="R5398" s="42">
        <v>7</v>
      </c>
    </row>
    <row r="5399" spans="1:18" x14ac:dyDescent="0.3">
      <c r="A5399" t="s">
        <v>3923</v>
      </c>
      <c r="B5399" s="17">
        <v>45158</v>
      </c>
      <c r="C5399" t="s">
        <v>3925</v>
      </c>
      <c r="D5399" t="s">
        <v>3926</v>
      </c>
      <c r="E5399" t="s">
        <v>3927</v>
      </c>
      <c r="F5399" t="s">
        <v>3920</v>
      </c>
      <c r="G5399" t="s">
        <v>3877</v>
      </c>
      <c r="H5399" t="s">
        <v>3922</v>
      </c>
      <c r="I5399">
        <v>1537.8</v>
      </c>
      <c r="J5399" s="41">
        <v>1.0500000000000001E-2</v>
      </c>
      <c r="K5399" s="42">
        <v>16.146900000000002</v>
      </c>
      <c r="L5399" s="43">
        <v>0.2</v>
      </c>
      <c r="M5399" s="42">
        <v>3.2293800000000008</v>
      </c>
      <c r="N5399">
        <v>4</v>
      </c>
      <c r="O5399" s="43">
        <v>20</v>
      </c>
      <c r="P5399" s="42">
        <v>67.2</v>
      </c>
      <c r="Q5399" s="42">
        <v>10.5</v>
      </c>
      <c r="R5399" s="42">
        <v>9</v>
      </c>
    </row>
    <row r="5400" spans="1:18" x14ac:dyDescent="0.3">
      <c r="A5400" t="s">
        <v>3923</v>
      </c>
      <c r="B5400" s="17">
        <v>45159</v>
      </c>
      <c r="C5400" t="s">
        <v>3925</v>
      </c>
      <c r="D5400" t="s">
        <v>3926</v>
      </c>
      <c r="E5400" t="s">
        <v>3927</v>
      </c>
      <c r="F5400" t="s">
        <v>3920</v>
      </c>
      <c r="G5400" t="s">
        <v>3877</v>
      </c>
      <c r="H5400" t="s">
        <v>3922</v>
      </c>
      <c r="I5400">
        <v>1524.6</v>
      </c>
      <c r="J5400" s="41">
        <v>1.0900000000000003E-2</v>
      </c>
      <c r="K5400" s="42">
        <v>16.618140000000004</v>
      </c>
      <c r="L5400" s="43">
        <v>0.24</v>
      </c>
      <c r="M5400" s="42">
        <v>3.9883536000000008</v>
      </c>
      <c r="N5400">
        <v>4</v>
      </c>
      <c r="O5400" s="43">
        <v>53.760000000000005</v>
      </c>
      <c r="P5400" s="42">
        <v>31.2</v>
      </c>
      <c r="Q5400" s="42">
        <v>10.5</v>
      </c>
      <c r="R5400" s="42">
        <v>10</v>
      </c>
    </row>
    <row r="5401" spans="1:18" x14ac:dyDescent="0.3">
      <c r="A5401" t="s">
        <v>3923</v>
      </c>
      <c r="B5401" s="17">
        <v>45160</v>
      </c>
      <c r="C5401" t="s">
        <v>3925</v>
      </c>
      <c r="D5401" t="s">
        <v>3926</v>
      </c>
      <c r="E5401" t="s">
        <v>3927</v>
      </c>
      <c r="F5401" t="s">
        <v>3920</v>
      </c>
      <c r="G5401" t="s">
        <v>3877</v>
      </c>
      <c r="H5401" t="s">
        <v>3922</v>
      </c>
      <c r="I5401">
        <v>2034.1999999999998</v>
      </c>
      <c r="J5401" s="41">
        <v>8.9000000000000017E-3</v>
      </c>
      <c r="K5401" s="42">
        <v>18.104380000000003</v>
      </c>
      <c r="L5401" s="43">
        <v>1.02</v>
      </c>
      <c r="M5401" s="42">
        <v>18.466467600000001</v>
      </c>
      <c r="N5401">
        <v>3</v>
      </c>
      <c r="O5401" s="43">
        <v>0</v>
      </c>
      <c r="P5401" s="42">
        <v>56.4</v>
      </c>
      <c r="Q5401" s="42">
        <v>24</v>
      </c>
      <c r="R5401" s="42">
        <v>9</v>
      </c>
    </row>
    <row r="5402" spans="1:18" x14ac:dyDescent="0.3">
      <c r="A5402" t="s">
        <v>3923</v>
      </c>
      <c r="B5402" s="17">
        <v>45161</v>
      </c>
      <c r="C5402" t="s">
        <v>3925</v>
      </c>
      <c r="D5402" t="s">
        <v>3926</v>
      </c>
      <c r="E5402" t="s">
        <v>3927</v>
      </c>
      <c r="F5402" t="s">
        <v>3920</v>
      </c>
      <c r="G5402" t="s">
        <v>3877</v>
      </c>
      <c r="H5402" t="s">
        <v>3922</v>
      </c>
      <c r="I5402">
        <v>2186.1</v>
      </c>
      <c r="J5402" s="41">
        <v>1.4800000000000001E-2</v>
      </c>
      <c r="K5402" s="42">
        <v>32.354280000000003</v>
      </c>
      <c r="L5402" s="43">
        <v>0.47000000000000003</v>
      </c>
      <c r="M5402" s="42">
        <v>15.206511600000002</v>
      </c>
      <c r="N5402">
        <v>6</v>
      </c>
      <c r="O5402" s="43">
        <v>36.96</v>
      </c>
      <c r="P5402" s="42">
        <v>56.4</v>
      </c>
      <c r="Q5402" s="42">
        <v>4.5</v>
      </c>
      <c r="R5402" s="42">
        <v>7</v>
      </c>
    </row>
    <row r="5403" spans="1:18" x14ac:dyDescent="0.3">
      <c r="A5403" t="s">
        <v>3923</v>
      </c>
      <c r="B5403" s="17">
        <v>45162</v>
      </c>
      <c r="C5403" t="s">
        <v>3925</v>
      </c>
      <c r="D5403" t="s">
        <v>3926</v>
      </c>
      <c r="E5403" t="s">
        <v>3927</v>
      </c>
      <c r="F5403" t="s">
        <v>3920</v>
      </c>
      <c r="G5403" t="s">
        <v>3877</v>
      </c>
      <c r="H5403" t="s">
        <v>3922</v>
      </c>
      <c r="I5403">
        <v>2378.9</v>
      </c>
      <c r="J5403" s="41">
        <v>1.4100000000000001E-2</v>
      </c>
      <c r="K5403" s="42">
        <v>33.542490000000008</v>
      </c>
      <c r="L5403" s="43">
        <v>1.1100000000000001</v>
      </c>
      <c r="M5403" s="42">
        <v>37.23216390000001</v>
      </c>
      <c r="N5403">
        <v>4</v>
      </c>
      <c r="O5403" s="43">
        <v>0</v>
      </c>
      <c r="P5403" s="42">
        <v>7.1999999999999993</v>
      </c>
      <c r="Q5403" s="42">
        <v>0</v>
      </c>
      <c r="R5403" s="42">
        <v>6</v>
      </c>
    </row>
    <row r="5404" spans="1:18" x14ac:dyDescent="0.3">
      <c r="A5404" t="s">
        <v>3923</v>
      </c>
      <c r="B5404" s="17">
        <v>45163</v>
      </c>
      <c r="C5404" t="s">
        <v>3925</v>
      </c>
      <c r="D5404" t="s">
        <v>3926</v>
      </c>
      <c r="E5404" t="s">
        <v>3927</v>
      </c>
      <c r="F5404" t="s">
        <v>3920</v>
      </c>
      <c r="G5404" t="s">
        <v>3877</v>
      </c>
      <c r="H5404" t="s">
        <v>3922</v>
      </c>
      <c r="I5404">
        <v>1372.7</v>
      </c>
      <c r="J5404" s="41">
        <v>1.37E-2</v>
      </c>
      <c r="K5404" s="42">
        <v>18.805990000000001</v>
      </c>
      <c r="L5404" s="43">
        <v>0.6</v>
      </c>
      <c r="M5404" s="42">
        <v>11.283594000000001</v>
      </c>
      <c r="N5404">
        <v>3</v>
      </c>
      <c r="O5404" s="43">
        <v>0</v>
      </c>
      <c r="P5404" s="42">
        <v>20.399999999999999</v>
      </c>
      <c r="Q5404" s="42">
        <v>12</v>
      </c>
      <c r="R5404" s="42">
        <v>13</v>
      </c>
    </row>
    <row r="5405" spans="1:18" x14ac:dyDescent="0.3">
      <c r="A5405" t="s">
        <v>3923</v>
      </c>
      <c r="B5405" s="17">
        <v>45164</v>
      </c>
      <c r="C5405" t="s">
        <v>3925</v>
      </c>
      <c r="D5405" t="s">
        <v>3926</v>
      </c>
      <c r="E5405" t="s">
        <v>3927</v>
      </c>
      <c r="F5405" t="s">
        <v>3920</v>
      </c>
      <c r="G5405" t="s">
        <v>3877</v>
      </c>
      <c r="H5405" t="s">
        <v>3922</v>
      </c>
      <c r="I5405">
        <v>1737.1</v>
      </c>
      <c r="J5405" s="41">
        <v>1.1599999999999999E-2</v>
      </c>
      <c r="K5405" s="42">
        <v>20.150359999999999</v>
      </c>
      <c r="L5405" s="43">
        <v>0.30999999999999994</v>
      </c>
      <c r="M5405" s="42">
        <v>6.2466115999999987</v>
      </c>
      <c r="N5405">
        <v>4</v>
      </c>
      <c r="O5405" s="43">
        <v>41.44</v>
      </c>
      <c r="P5405" s="42">
        <v>61.199999999999996</v>
      </c>
      <c r="Q5405" s="42">
        <v>22.5</v>
      </c>
      <c r="R5405" s="42">
        <v>4</v>
      </c>
    </row>
    <row r="5406" spans="1:18" x14ac:dyDescent="0.3">
      <c r="A5406" t="s">
        <v>3923</v>
      </c>
      <c r="B5406" s="17">
        <v>45165</v>
      </c>
      <c r="C5406" t="s">
        <v>3925</v>
      </c>
      <c r="D5406" t="s">
        <v>3926</v>
      </c>
      <c r="E5406" t="s">
        <v>3927</v>
      </c>
      <c r="F5406" t="s">
        <v>3920</v>
      </c>
      <c r="G5406" t="s">
        <v>3877</v>
      </c>
      <c r="H5406" t="s">
        <v>3922</v>
      </c>
      <c r="I5406">
        <v>1350.3</v>
      </c>
      <c r="J5406" s="41">
        <v>1.14E-2</v>
      </c>
      <c r="K5406" s="42">
        <v>15.393420000000001</v>
      </c>
      <c r="L5406" s="43">
        <v>1.1200000000000001</v>
      </c>
      <c r="M5406" s="42">
        <v>17.240630400000004</v>
      </c>
      <c r="N5406">
        <v>4</v>
      </c>
      <c r="O5406" s="43">
        <v>0</v>
      </c>
      <c r="P5406" s="42">
        <v>18</v>
      </c>
      <c r="Q5406" s="42">
        <v>27</v>
      </c>
      <c r="R5406" s="42">
        <v>11</v>
      </c>
    </row>
    <row r="5407" spans="1:18" x14ac:dyDescent="0.3">
      <c r="A5407" t="s">
        <v>3923</v>
      </c>
      <c r="B5407" s="17">
        <v>45166</v>
      </c>
      <c r="C5407" t="s">
        <v>3925</v>
      </c>
      <c r="D5407" t="s">
        <v>3926</v>
      </c>
      <c r="E5407" t="s">
        <v>3927</v>
      </c>
      <c r="F5407" t="s">
        <v>3920</v>
      </c>
      <c r="G5407" t="s">
        <v>3877</v>
      </c>
      <c r="H5407" t="s">
        <v>3922</v>
      </c>
      <c r="I5407">
        <v>2286.3999999999996</v>
      </c>
      <c r="J5407" s="41">
        <v>8.4000000000000012E-3</v>
      </c>
      <c r="K5407" s="42">
        <v>19.205760000000001</v>
      </c>
      <c r="L5407" s="43">
        <v>0.40000000000000008</v>
      </c>
      <c r="M5407" s="42">
        <v>7.682304000000002</v>
      </c>
      <c r="N5407">
        <v>5</v>
      </c>
      <c r="O5407" s="43">
        <v>0</v>
      </c>
      <c r="P5407" s="42">
        <v>42</v>
      </c>
      <c r="Q5407" s="42">
        <v>7.5</v>
      </c>
      <c r="R5407" s="42">
        <v>3</v>
      </c>
    </row>
    <row r="5408" spans="1:18" x14ac:dyDescent="0.3">
      <c r="A5408" t="s">
        <v>3923</v>
      </c>
      <c r="B5408" s="17">
        <v>45167</v>
      </c>
      <c r="C5408" t="s">
        <v>3925</v>
      </c>
      <c r="D5408" t="s">
        <v>3926</v>
      </c>
      <c r="E5408" t="s">
        <v>3927</v>
      </c>
      <c r="F5408" t="s">
        <v>3920</v>
      </c>
      <c r="G5408" t="s">
        <v>3877</v>
      </c>
      <c r="H5408" t="s">
        <v>3922</v>
      </c>
      <c r="I5408">
        <v>2360.5</v>
      </c>
      <c r="J5408" s="41">
        <v>9.7000000000000003E-3</v>
      </c>
      <c r="K5408" s="42">
        <v>22.896850000000001</v>
      </c>
      <c r="L5408" s="43">
        <v>1.1099999999999999</v>
      </c>
      <c r="M5408" s="42">
        <v>25.415503499999996</v>
      </c>
      <c r="N5408">
        <v>5</v>
      </c>
      <c r="O5408" s="43">
        <v>0.8</v>
      </c>
      <c r="P5408" s="42">
        <v>20.399999999999999</v>
      </c>
      <c r="Q5408" s="42">
        <v>9</v>
      </c>
      <c r="R5408" s="42">
        <v>4</v>
      </c>
    </row>
    <row r="5409" spans="1:18" x14ac:dyDescent="0.3">
      <c r="A5409" t="s">
        <v>3923</v>
      </c>
      <c r="B5409" s="17">
        <v>45168</v>
      </c>
      <c r="C5409" t="s">
        <v>3925</v>
      </c>
      <c r="D5409" t="s">
        <v>3926</v>
      </c>
      <c r="E5409" t="s">
        <v>3927</v>
      </c>
      <c r="F5409" t="s">
        <v>3920</v>
      </c>
      <c r="G5409" t="s">
        <v>3877</v>
      </c>
      <c r="H5409" t="s">
        <v>3922</v>
      </c>
      <c r="I5409">
        <v>1753.1</v>
      </c>
      <c r="J5409" s="41">
        <v>1.3000000000000003E-2</v>
      </c>
      <c r="K5409" s="42">
        <v>22.790300000000006</v>
      </c>
      <c r="L5409" s="43">
        <v>0.70000000000000007</v>
      </c>
      <c r="M5409" s="42">
        <v>15.953210000000006</v>
      </c>
      <c r="N5409">
        <v>5</v>
      </c>
      <c r="O5409" s="43">
        <v>35.28</v>
      </c>
      <c r="P5409" s="42">
        <v>63.599999999999994</v>
      </c>
      <c r="Q5409" s="42">
        <v>25.5</v>
      </c>
      <c r="R5409" s="42">
        <v>5</v>
      </c>
    </row>
    <row r="5410" spans="1:18" x14ac:dyDescent="0.3">
      <c r="A5410" t="s">
        <v>3923</v>
      </c>
      <c r="B5410" s="17">
        <v>45169</v>
      </c>
      <c r="C5410" t="s">
        <v>3925</v>
      </c>
      <c r="D5410" t="s">
        <v>3926</v>
      </c>
      <c r="E5410" t="s">
        <v>3927</v>
      </c>
      <c r="F5410" t="s">
        <v>3920</v>
      </c>
      <c r="G5410" t="s">
        <v>3877</v>
      </c>
      <c r="H5410" t="s">
        <v>3922</v>
      </c>
      <c r="I5410">
        <v>2318</v>
      </c>
      <c r="J5410" s="41">
        <v>1.2400000000000001E-2</v>
      </c>
      <c r="K5410" s="42">
        <v>28.743200000000002</v>
      </c>
      <c r="L5410" s="43">
        <v>6.0000000000000026E-2</v>
      </c>
      <c r="M5410" s="42">
        <v>1.7245920000000008</v>
      </c>
      <c r="N5410">
        <v>3</v>
      </c>
      <c r="O5410" s="43">
        <v>0</v>
      </c>
      <c r="P5410" s="42">
        <v>51.6</v>
      </c>
      <c r="Q5410" s="42">
        <v>16.5</v>
      </c>
      <c r="R5410" s="42">
        <v>5</v>
      </c>
    </row>
    <row r="5411" spans="1:18" x14ac:dyDescent="0.3">
      <c r="A5411" t="s">
        <v>3924</v>
      </c>
      <c r="B5411" s="17">
        <v>45170</v>
      </c>
      <c r="C5411" t="s">
        <v>3925</v>
      </c>
      <c r="D5411" t="s">
        <v>3926</v>
      </c>
      <c r="E5411" t="s">
        <v>3927</v>
      </c>
      <c r="F5411" t="s">
        <v>3920</v>
      </c>
      <c r="G5411" t="s">
        <v>3877</v>
      </c>
      <c r="H5411" t="s">
        <v>3922</v>
      </c>
      <c r="I5411">
        <v>3566</v>
      </c>
      <c r="J5411" s="41">
        <v>1.1099999999999999E-2</v>
      </c>
      <c r="K5411" s="42">
        <v>39.582599999999992</v>
      </c>
      <c r="L5411" s="43">
        <v>0.31000000000000005</v>
      </c>
      <c r="M5411" s="42">
        <v>12.270605999999999</v>
      </c>
      <c r="N5411">
        <v>6</v>
      </c>
      <c r="O5411" s="43">
        <v>42.400000000000006</v>
      </c>
      <c r="P5411" s="42">
        <v>69.599999999999994</v>
      </c>
      <c r="Q5411" s="42">
        <v>18</v>
      </c>
      <c r="R5411" s="42">
        <v>15</v>
      </c>
    </row>
    <row r="5412" spans="1:18" x14ac:dyDescent="0.3">
      <c r="A5412" t="s">
        <v>3924</v>
      </c>
      <c r="B5412" s="17">
        <v>45171</v>
      </c>
      <c r="C5412" t="s">
        <v>3925</v>
      </c>
      <c r="D5412" t="s">
        <v>3926</v>
      </c>
      <c r="E5412" t="s">
        <v>3927</v>
      </c>
      <c r="F5412" t="s">
        <v>3920</v>
      </c>
      <c r="G5412" t="s">
        <v>3877</v>
      </c>
      <c r="H5412" t="s">
        <v>3922</v>
      </c>
      <c r="I5412">
        <v>3303</v>
      </c>
      <c r="J5412" s="41">
        <v>1.4700000000000001E-2</v>
      </c>
      <c r="K5412" s="42">
        <v>48.554100000000005</v>
      </c>
      <c r="L5412" s="43">
        <v>0.88</v>
      </c>
      <c r="M5412" s="42">
        <v>42.727608000000004</v>
      </c>
      <c r="N5412">
        <v>2</v>
      </c>
      <c r="O5412" s="43">
        <v>35.839999999999996</v>
      </c>
      <c r="P5412" s="42">
        <v>37.199999999999996</v>
      </c>
      <c r="Q5412" s="42">
        <v>13.5</v>
      </c>
      <c r="R5412" s="42">
        <v>6</v>
      </c>
    </row>
    <row r="5413" spans="1:18" x14ac:dyDescent="0.3">
      <c r="A5413" t="s">
        <v>3924</v>
      </c>
      <c r="B5413" s="17">
        <v>45172</v>
      </c>
      <c r="C5413" t="s">
        <v>3925</v>
      </c>
      <c r="D5413" t="s">
        <v>3926</v>
      </c>
      <c r="E5413" t="s">
        <v>3927</v>
      </c>
      <c r="F5413" t="s">
        <v>3920</v>
      </c>
      <c r="G5413" t="s">
        <v>3877</v>
      </c>
      <c r="H5413" t="s">
        <v>3922</v>
      </c>
      <c r="I5413">
        <v>2816</v>
      </c>
      <c r="J5413" s="41">
        <v>1.38E-2</v>
      </c>
      <c r="K5413" s="42">
        <v>38.860799999999998</v>
      </c>
      <c r="L5413" s="43">
        <v>0.64999999999999991</v>
      </c>
      <c r="M5413" s="42">
        <v>25.259519999999995</v>
      </c>
      <c r="N5413">
        <v>2</v>
      </c>
      <c r="O5413" s="43">
        <v>49.6</v>
      </c>
      <c r="P5413" s="42">
        <v>78</v>
      </c>
      <c r="Q5413" s="42">
        <v>0</v>
      </c>
      <c r="R5413" s="42">
        <v>12</v>
      </c>
    </row>
    <row r="5414" spans="1:18" x14ac:dyDescent="0.3">
      <c r="A5414" t="s">
        <v>3924</v>
      </c>
      <c r="B5414" s="17">
        <v>45173</v>
      </c>
      <c r="C5414" t="s">
        <v>3925</v>
      </c>
      <c r="D5414" t="s">
        <v>3926</v>
      </c>
      <c r="E5414" t="s">
        <v>3927</v>
      </c>
      <c r="F5414" t="s">
        <v>3920</v>
      </c>
      <c r="G5414" t="s">
        <v>3877</v>
      </c>
      <c r="H5414" t="s">
        <v>3922</v>
      </c>
      <c r="I5414">
        <v>2546</v>
      </c>
      <c r="J5414" s="41">
        <v>1.3999999999999999E-2</v>
      </c>
      <c r="K5414" s="42">
        <v>35.643999999999998</v>
      </c>
      <c r="L5414" s="43">
        <v>0.42000000000000004</v>
      </c>
      <c r="M5414" s="42">
        <v>14.97048</v>
      </c>
      <c r="N5414">
        <v>4</v>
      </c>
      <c r="O5414" s="43">
        <v>48.800000000000004</v>
      </c>
      <c r="P5414" s="42">
        <v>49.199999999999996</v>
      </c>
      <c r="Q5414" s="42">
        <v>6</v>
      </c>
      <c r="R5414" s="42">
        <v>10</v>
      </c>
    </row>
    <row r="5415" spans="1:18" x14ac:dyDescent="0.3">
      <c r="A5415" t="s">
        <v>3924</v>
      </c>
      <c r="B5415" s="17">
        <v>45174</v>
      </c>
      <c r="C5415" t="s">
        <v>3925</v>
      </c>
      <c r="D5415" t="s">
        <v>3926</v>
      </c>
      <c r="E5415" t="s">
        <v>3927</v>
      </c>
      <c r="F5415" t="s">
        <v>3920</v>
      </c>
      <c r="G5415" t="s">
        <v>3877</v>
      </c>
      <c r="H5415" t="s">
        <v>3922</v>
      </c>
      <c r="I5415">
        <v>2674</v>
      </c>
      <c r="J5415" s="41">
        <v>1.5200000000000002E-2</v>
      </c>
      <c r="K5415" s="42">
        <v>40.644800000000004</v>
      </c>
      <c r="L5415" s="43">
        <v>0.34</v>
      </c>
      <c r="M5415" s="42">
        <v>13.819232000000003</v>
      </c>
      <c r="N5415">
        <v>5</v>
      </c>
      <c r="O5415" s="43">
        <v>47.2</v>
      </c>
      <c r="P5415" s="42">
        <v>74.399999999999991</v>
      </c>
      <c r="Q5415" s="42">
        <v>4.5</v>
      </c>
      <c r="R5415" s="42">
        <v>10</v>
      </c>
    </row>
    <row r="5416" spans="1:18" x14ac:dyDescent="0.3">
      <c r="A5416" t="s">
        <v>3924</v>
      </c>
      <c r="B5416" s="17">
        <v>45175</v>
      </c>
      <c r="C5416" t="s">
        <v>3925</v>
      </c>
      <c r="D5416" t="s">
        <v>3926</v>
      </c>
      <c r="E5416" t="s">
        <v>3927</v>
      </c>
      <c r="F5416" t="s">
        <v>3920</v>
      </c>
      <c r="G5416" t="s">
        <v>3877</v>
      </c>
      <c r="H5416" t="s">
        <v>3922</v>
      </c>
      <c r="I5416">
        <v>2521</v>
      </c>
      <c r="J5416" s="41">
        <v>1.1599999999999999E-2</v>
      </c>
      <c r="K5416" s="42">
        <v>29.243599999999997</v>
      </c>
      <c r="L5416" s="43">
        <v>0.41</v>
      </c>
      <c r="M5416" s="42">
        <v>11.989875999999999</v>
      </c>
      <c r="N5416">
        <v>0</v>
      </c>
      <c r="O5416" s="43">
        <v>102.48</v>
      </c>
      <c r="P5416" s="42">
        <v>32.4</v>
      </c>
      <c r="Q5416" s="42">
        <v>34.5</v>
      </c>
      <c r="R5416" s="42">
        <v>13</v>
      </c>
    </row>
    <row r="5417" spans="1:18" x14ac:dyDescent="0.3">
      <c r="A5417" t="s">
        <v>3924</v>
      </c>
      <c r="B5417" s="17">
        <v>45176</v>
      </c>
      <c r="C5417" t="s">
        <v>3925</v>
      </c>
      <c r="D5417" t="s">
        <v>3926</v>
      </c>
      <c r="E5417" t="s">
        <v>3927</v>
      </c>
      <c r="F5417" t="s">
        <v>3920</v>
      </c>
      <c r="G5417" t="s">
        <v>3877</v>
      </c>
      <c r="H5417" t="s">
        <v>3922</v>
      </c>
      <c r="I5417">
        <v>2348</v>
      </c>
      <c r="J5417" s="41">
        <v>1.2699999999999999E-2</v>
      </c>
      <c r="K5417" s="42">
        <v>29.819599999999998</v>
      </c>
      <c r="L5417" s="43">
        <v>0.52</v>
      </c>
      <c r="M5417" s="42">
        <v>15.506191999999999</v>
      </c>
      <c r="N5417">
        <v>1</v>
      </c>
      <c r="O5417" s="43">
        <v>34.4</v>
      </c>
      <c r="P5417" s="42">
        <v>82.8</v>
      </c>
      <c r="Q5417" s="42">
        <v>1.5</v>
      </c>
      <c r="R5417" s="42">
        <v>7</v>
      </c>
    </row>
    <row r="5418" spans="1:18" x14ac:dyDescent="0.3">
      <c r="A5418" t="s">
        <v>3924</v>
      </c>
      <c r="B5418" s="17">
        <v>45177</v>
      </c>
      <c r="C5418" t="s">
        <v>3925</v>
      </c>
      <c r="D5418" t="s">
        <v>3926</v>
      </c>
      <c r="E5418" t="s">
        <v>3927</v>
      </c>
      <c r="F5418" t="s">
        <v>3920</v>
      </c>
      <c r="G5418" t="s">
        <v>3877</v>
      </c>
      <c r="H5418" t="s">
        <v>3922</v>
      </c>
      <c r="I5418">
        <v>2717</v>
      </c>
      <c r="J5418" s="41">
        <v>1.1200000000000002E-2</v>
      </c>
      <c r="K5418" s="42">
        <v>30.430400000000006</v>
      </c>
      <c r="L5418" s="43">
        <v>1.0400000000000003</v>
      </c>
      <c r="M5418" s="42">
        <v>31.647616000000014</v>
      </c>
      <c r="N5418">
        <v>3</v>
      </c>
      <c r="O5418" s="43">
        <v>44.24</v>
      </c>
      <c r="P5418" s="42">
        <v>75.599999999999994</v>
      </c>
      <c r="Q5418" s="42">
        <v>25.5</v>
      </c>
      <c r="R5418" s="42">
        <v>10</v>
      </c>
    </row>
    <row r="5419" spans="1:18" x14ac:dyDescent="0.3">
      <c r="A5419" t="s">
        <v>3924</v>
      </c>
      <c r="B5419" s="17">
        <v>45178</v>
      </c>
      <c r="C5419" t="s">
        <v>3925</v>
      </c>
      <c r="D5419" t="s">
        <v>3926</v>
      </c>
      <c r="E5419" t="s">
        <v>3927</v>
      </c>
      <c r="F5419" t="s">
        <v>3920</v>
      </c>
      <c r="G5419" t="s">
        <v>3877</v>
      </c>
      <c r="H5419" t="s">
        <v>3922</v>
      </c>
      <c r="I5419">
        <v>2958</v>
      </c>
      <c r="J5419" s="41">
        <v>1.2700000000000003E-2</v>
      </c>
      <c r="K5419" s="42">
        <v>37.566600000000008</v>
      </c>
      <c r="L5419" s="43">
        <v>1</v>
      </c>
      <c r="M5419" s="42">
        <v>37.566600000000008</v>
      </c>
      <c r="N5419">
        <v>1</v>
      </c>
      <c r="O5419" s="43">
        <v>18.400000000000002</v>
      </c>
      <c r="P5419" s="42">
        <v>46.8</v>
      </c>
      <c r="Q5419" s="42">
        <v>39</v>
      </c>
      <c r="R5419" s="42">
        <v>3</v>
      </c>
    </row>
    <row r="5420" spans="1:18" x14ac:dyDescent="0.3">
      <c r="A5420" t="s">
        <v>3924</v>
      </c>
      <c r="B5420" s="17">
        <v>45179</v>
      </c>
      <c r="C5420" t="s">
        <v>3925</v>
      </c>
      <c r="D5420" t="s">
        <v>3926</v>
      </c>
      <c r="E5420" t="s">
        <v>3927</v>
      </c>
      <c r="F5420" t="s">
        <v>3920</v>
      </c>
      <c r="G5420" t="s">
        <v>3877</v>
      </c>
      <c r="H5420" t="s">
        <v>3922</v>
      </c>
      <c r="I5420">
        <v>3496</v>
      </c>
      <c r="J5420" s="41">
        <v>1.6199999999999999E-2</v>
      </c>
      <c r="K5420" s="42">
        <v>56.635199999999998</v>
      </c>
      <c r="L5420" s="43">
        <v>1.08</v>
      </c>
      <c r="M5420" s="42">
        <v>61.166015999999999</v>
      </c>
      <c r="N5420">
        <v>2</v>
      </c>
      <c r="O5420" s="43">
        <v>48</v>
      </c>
      <c r="P5420" s="42">
        <v>33.6</v>
      </c>
      <c r="Q5420" s="42">
        <v>13.5</v>
      </c>
      <c r="R5420" s="42">
        <v>10</v>
      </c>
    </row>
    <row r="5421" spans="1:18" x14ac:dyDescent="0.3">
      <c r="A5421" t="s">
        <v>3924</v>
      </c>
      <c r="B5421" s="17">
        <v>45180</v>
      </c>
      <c r="C5421" t="s">
        <v>3925</v>
      </c>
      <c r="D5421" t="s">
        <v>3926</v>
      </c>
      <c r="E5421" t="s">
        <v>3927</v>
      </c>
      <c r="F5421" t="s">
        <v>3920</v>
      </c>
      <c r="G5421" t="s">
        <v>3877</v>
      </c>
      <c r="H5421" t="s">
        <v>3922</v>
      </c>
      <c r="I5421">
        <v>2439</v>
      </c>
      <c r="J5421" s="41">
        <v>1.03E-2</v>
      </c>
      <c r="K5421" s="42">
        <v>25.121700000000001</v>
      </c>
      <c r="L5421" s="43">
        <v>1.1199999999999999</v>
      </c>
      <c r="M5421" s="42">
        <v>28.136303999999999</v>
      </c>
      <c r="N5421">
        <v>4</v>
      </c>
      <c r="O5421" s="43">
        <v>22.400000000000002</v>
      </c>
      <c r="P5421" s="42">
        <v>22.8</v>
      </c>
      <c r="Q5421" s="42">
        <v>25.5</v>
      </c>
      <c r="R5421" s="42">
        <v>8</v>
      </c>
    </row>
    <row r="5422" spans="1:18" x14ac:dyDescent="0.3">
      <c r="A5422" t="s">
        <v>3924</v>
      </c>
      <c r="B5422" s="17">
        <v>45181</v>
      </c>
      <c r="C5422" t="s">
        <v>3925</v>
      </c>
      <c r="D5422" t="s">
        <v>3926</v>
      </c>
      <c r="E5422" t="s">
        <v>3927</v>
      </c>
      <c r="F5422" t="s">
        <v>3920</v>
      </c>
      <c r="G5422" t="s">
        <v>3877</v>
      </c>
      <c r="H5422" t="s">
        <v>3922</v>
      </c>
      <c r="I5422">
        <v>3043</v>
      </c>
      <c r="J5422" s="41">
        <v>1.6799999999999999E-2</v>
      </c>
      <c r="K5422" s="42">
        <v>51.122399999999999</v>
      </c>
      <c r="L5422" s="43">
        <v>0.88</v>
      </c>
      <c r="M5422" s="42">
        <v>44.987712000000002</v>
      </c>
      <c r="N5422">
        <v>2</v>
      </c>
      <c r="O5422" s="43">
        <v>47.04</v>
      </c>
      <c r="P5422" s="42">
        <v>51.6</v>
      </c>
      <c r="Q5422" s="42">
        <v>9</v>
      </c>
      <c r="R5422" s="42">
        <v>13</v>
      </c>
    </row>
    <row r="5423" spans="1:18" x14ac:dyDescent="0.3">
      <c r="A5423" t="s">
        <v>3924</v>
      </c>
      <c r="B5423" s="17">
        <v>45182</v>
      </c>
      <c r="C5423" t="s">
        <v>3925</v>
      </c>
      <c r="D5423" t="s">
        <v>3926</v>
      </c>
      <c r="E5423" t="s">
        <v>3927</v>
      </c>
      <c r="F5423" t="s">
        <v>3920</v>
      </c>
      <c r="G5423" t="s">
        <v>3877</v>
      </c>
      <c r="H5423" t="s">
        <v>3922</v>
      </c>
      <c r="I5423">
        <v>2513</v>
      </c>
      <c r="J5423" s="41">
        <v>1.5100000000000002E-2</v>
      </c>
      <c r="K5423" s="42">
        <v>37.946300000000008</v>
      </c>
      <c r="L5423" s="43">
        <v>1.1800000000000002</v>
      </c>
      <c r="M5423" s="42">
        <v>44.776634000000016</v>
      </c>
      <c r="N5423">
        <v>5</v>
      </c>
      <c r="O5423" s="43">
        <v>56</v>
      </c>
      <c r="P5423" s="42">
        <v>50.4</v>
      </c>
      <c r="Q5423" s="42">
        <v>22.5</v>
      </c>
      <c r="R5423" s="42">
        <v>5</v>
      </c>
    </row>
    <row r="5424" spans="1:18" x14ac:dyDescent="0.3">
      <c r="A5424" t="s">
        <v>3924</v>
      </c>
      <c r="B5424" s="17">
        <v>45183</v>
      </c>
      <c r="C5424" t="s">
        <v>3925</v>
      </c>
      <c r="D5424" t="s">
        <v>3926</v>
      </c>
      <c r="E5424" t="s">
        <v>3927</v>
      </c>
      <c r="F5424" t="s">
        <v>3920</v>
      </c>
      <c r="G5424" t="s">
        <v>3877</v>
      </c>
      <c r="H5424" t="s">
        <v>3922</v>
      </c>
      <c r="I5424">
        <v>2982</v>
      </c>
      <c r="J5424" s="41">
        <v>1.2400000000000001E-2</v>
      </c>
      <c r="K5424" s="42">
        <v>36.976800000000004</v>
      </c>
      <c r="L5424" s="43">
        <v>0.6399999999999999</v>
      </c>
      <c r="M5424" s="42">
        <v>23.665151999999999</v>
      </c>
      <c r="N5424">
        <v>4</v>
      </c>
      <c r="O5424" s="43">
        <v>125.44</v>
      </c>
      <c r="P5424" s="42">
        <v>81.599999999999994</v>
      </c>
      <c r="Q5424" s="42">
        <v>31.5</v>
      </c>
      <c r="R5424" s="42">
        <v>9</v>
      </c>
    </row>
    <row r="5425" spans="1:18" x14ac:dyDescent="0.3">
      <c r="A5425" t="s">
        <v>3924</v>
      </c>
      <c r="B5425" s="17">
        <v>45184</v>
      </c>
      <c r="C5425" t="s">
        <v>3925</v>
      </c>
      <c r="D5425" t="s">
        <v>3926</v>
      </c>
      <c r="E5425" t="s">
        <v>3927</v>
      </c>
      <c r="F5425" t="s">
        <v>3920</v>
      </c>
      <c r="G5425" t="s">
        <v>3877</v>
      </c>
      <c r="H5425" t="s">
        <v>3922</v>
      </c>
      <c r="I5425">
        <v>2944</v>
      </c>
      <c r="J5425" s="41">
        <v>1.26E-2</v>
      </c>
      <c r="K5425" s="42">
        <v>37.0944</v>
      </c>
      <c r="L5425" s="43">
        <v>0.48999999999999988</v>
      </c>
      <c r="M5425" s="42">
        <v>18.176255999999995</v>
      </c>
      <c r="N5425">
        <v>3</v>
      </c>
      <c r="O5425" s="43">
        <v>49.6</v>
      </c>
      <c r="P5425" s="42">
        <v>63.599999999999994</v>
      </c>
      <c r="Q5425" s="42">
        <v>6</v>
      </c>
      <c r="R5425" s="42">
        <v>11</v>
      </c>
    </row>
    <row r="5426" spans="1:18" x14ac:dyDescent="0.3">
      <c r="A5426" t="s">
        <v>3924</v>
      </c>
      <c r="B5426" s="17">
        <v>45185</v>
      </c>
      <c r="C5426" t="s">
        <v>3925</v>
      </c>
      <c r="D5426" t="s">
        <v>3926</v>
      </c>
      <c r="E5426" t="s">
        <v>3927</v>
      </c>
      <c r="F5426" t="s">
        <v>3920</v>
      </c>
      <c r="G5426" t="s">
        <v>3877</v>
      </c>
      <c r="H5426" t="s">
        <v>3922</v>
      </c>
      <c r="I5426">
        <v>2798</v>
      </c>
      <c r="J5426" s="41">
        <v>1.1300000000000001E-2</v>
      </c>
      <c r="K5426" s="42">
        <v>31.617400000000004</v>
      </c>
      <c r="L5426" s="43">
        <v>0.57000000000000006</v>
      </c>
      <c r="M5426" s="42">
        <v>18.021918000000003</v>
      </c>
      <c r="N5426">
        <v>5</v>
      </c>
      <c r="O5426" s="43">
        <v>151.76</v>
      </c>
      <c r="P5426" s="42">
        <v>90</v>
      </c>
      <c r="Q5426" s="42">
        <v>13.5</v>
      </c>
      <c r="R5426" s="42">
        <v>9</v>
      </c>
    </row>
    <row r="5427" spans="1:18" x14ac:dyDescent="0.3">
      <c r="A5427" t="s">
        <v>3924</v>
      </c>
      <c r="B5427" s="17">
        <v>45186</v>
      </c>
      <c r="C5427" t="s">
        <v>3925</v>
      </c>
      <c r="D5427" t="s">
        <v>3926</v>
      </c>
      <c r="E5427" t="s">
        <v>3927</v>
      </c>
      <c r="F5427" t="s">
        <v>3920</v>
      </c>
      <c r="G5427" t="s">
        <v>3877</v>
      </c>
      <c r="H5427" t="s">
        <v>3922</v>
      </c>
      <c r="I5427">
        <v>2196</v>
      </c>
      <c r="J5427" s="41">
        <v>1.1900000000000001E-2</v>
      </c>
      <c r="K5427" s="42">
        <v>26.132400000000001</v>
      </c>
      <c r="L5427" s="43">
        <v>0.66999999999999993</v>
      </c>
      <c r="M5427" s="42">
        <v>17.508707999999999</v>
      </c>
      <c r="N5427">
        <v>4</v>
      </c>
      <c r="O5427" s="43">
        <v>54.88</v>
      </c>
      <c r="P5427" s="42">
        <v>56.4</v>
      </c>
      <c r="Q5427" s="42">
        <v>40.5</v>
      </c>
      <c r="R5427" s="42">
        <v>14</v>
      </c>
    </row>
    <row r="5428" spans="1:18" x14ac:dyDescent="0.3">
      <c r="A5428" t="s">
        <v>3924</v>
      </c>
      <c r="B5428" s="17">
        <v>45187</v>
      </c>
      <c r="C5428" t="s">
        <v>3925</v>
      </c>
      <c r="D5428" t="s">
        <v>3926</v>
      </c>
      <c r="E5428" t="s">
        <v>3927</v>
      </c>
      <c r="F5428" t="s">
        <v>3920</v>
      </c>
      <c r="G5428" t="s">
        <v>3877</v>
      </c>
      <c r="H5428" t="s">
        <v>3922</v>
      </c>
      <c r="I5428">
        <v>3240</v>
      </c>
      <c r="J5428" s="41">
        <v>9.4000000000000021E-3</v>
      </c>
      <c r="K5428" s="42">
        <v>30.456000000000007</v>
      </c>
      <c r="L5428" s="43">
        <v>0.56999999999999995</v>
      </c>
      <c r="M5428" s="42">
        <v>17.359920000000002</v>
      </c>
      <c r="N5428">
        <v>2</v>
      </c>
      <c r="O5428" s="43">
        <v>77.28</v>
      </c>
      <c r="P5428" s="42">
        <v>31.2</v>
      </c>
      <c r="Q5428" s="42">
        <v>13.5</v>
      </c>
      <c r="R5428" s="42">
        <v>14</v>
      </c>
    </row>
    <row r="5429" spans="1:18" x14ac:dyDescent="0.3">
      <c r="A5429" t="s">
        <v>3924</v>
      </c>
      <c r="B5429" s="17">
        <v>45188</v>
      </c>
      <c r="C5429" t="s">
        <v>3925</v>
      </c>
      <c r="D5429" t="s">
        <v>3926</v>
      </c>
      <c r="E5429" t="s">
        <v>3927</v>
      </c>
      <c r="F5429" t="s">
        <v>3920</v>
      </c>
      <c r="G5429" t="s">
        <v>3877</v>
      </c>
      <c r="H5429" t="s">
        <v>3922</v>
      </c>
      <c r="I5429">
        <v>3157</v>
      </c>
      <c r="J5429" s="41">
        <v>1.3100000000000001E-2</v>
      </c>
      <c r="K5429" s="42">
        <v>41.356700000000004</v>
      </c>
      <c r="L5429" s="43">
        <v>1.3100000000000003</v>
      </c>
      <c r="M5429" s="42">
        <v>54.177277000000018</v>
      </c>
      <c r="N5429">
        <v>4</v>
      </c>
      <c r="O5429" s="43">
        <v>12</v>
      </c>
      <c r="P5429" s="42">
        <v>75.599999999999994</v>
      </c>
      <c r="Q5429" s="42">
        <v>18</v>
      </c>
      <c r="R5429" s="42">
        <v>10</v>
      </c>
    </row>
    <row r="5430" spans="1:18" x14ac:dyDescent="0.3">
      <c r="A5430" t="s">
        <v>3924</v>
      </c>
      <c r="B5430" s="17">
        <v>45189</v>
      </c>
      <c r="C5430" t="s">
        <v>3925</v>
      </c>
      <c r="D5430" t="s">
        <v>3926</v>
      </c>
      <c r="E5430" t="s">
        <v>3927</v>
      </c>
      <c r="F5430" t="s">
        <v>3920</v>
      </c>
      <c r="G5430" t="s">
        <v>3877</v>
      </c>
      <c r="H5430" t="s">
        <v>3922</v>
      </c>
      <c r="I5430">
        <v>2605</v>
      </c>
      <c r="J5430" s="41">
        <v>1.49E-2</v>
      </c>
      <c r="K5430" s="42">
        <v>38.814500000000002</v>
      </c>
      <c r="L5430" s="43">
        <v>1.23</v>
      </c>
      <c r="M5430" s="42">
        <v>47.741835000000002</v>
      </c>
      <c r="N5430">
        <v>3</v>
      </c>
      <c r="O5430" s="43">
        <v>104.16</v>
      </c>
      <c r="P5430" s="42">
        <v>55.199999999999996</v>
      </c>
      <c r="Q5430" s="42">
        <v>22.5</v>
      </c>
      <c r="R5430" s="42">
        <v>9</v>
      </c>
    </row>
    <row r="5431" spans="1:18" x14ac:dyDescent="0.3">
      <c r="A5431" t="s">
        <v>3924</v>
      </c>
      <c r="B5431" s="17">
        <v>45190</v>
      </c>
      <c r="C5431" t="s">
        <v>3925</v>
      </c>
      <c r="D5431" t="s">
        <v>3926</v>
      </c>
      <c r="E5431" t="s">
        <v>3927</v>
      </c>
      <c r="F5431" t="s">
        <v>3920</v>
      </c>
      <c r="G5431" t="s">
        <v>3877</v>
      </c>
      <c r="H5431" t="s">
        <v>3922</v>
      </c>
      <c r="I5431">
        <v>2790</v>
      </c>
      <c r="J5431" s="41">
        <v>1.0900000000000003E-2</v>
      </c>
      <c r="K5431" s="42">
        <v>30.411000000000008</v>
      </c>
      <c r="L5431" s="43">
        <v>1.0600000000000003</v>
      </c>
      <c r="M5431" s="42">
        <v>32.235660000000017</v>
      </c>
      <c r="N5431">
        <v>5</v>
      </c>
      <c r="O5431" s="43">
        <v>105.28</v>
      </c>
      <c r="P5431" s="42">
        <v>43.199999999999996</v>
      </c>
      <c r="Q5431" s="42">
        <v>6</v>
      </c>
      <c r="R5431" s="42">
        <v>10</v>
      </c>
    </row>
    <row r="5432" spans="1:18" x14ac:dyDescent="0.3">
      <c r="A5432" t="s">
        <v>3924</v>
      </c>
      <c r="B5432" s="17">
        <v>45191</v>
      </c>
      <c r="C5432" t="s">
        <v>3925</v>
      </c>
      <c r="D5432" t="s">
        <v>3926</v>
      </c>
      <c r="E5432" t="s">
        <v>3927</v>
      </c>
      <c r="F5432" t="s">
        <v>3920</v>
      </c>
      <c r="G5432" t="s">
        <v>3877</v>
      </c>
      <c r="H5432" t="s">
        <v>3922</v>
      </c>
      <c r="I5432">
        <v>2914</v>
      </c>
      <c r="J5432" s="41">
        <v>1.15E-2</v>
      </c>
      <c r="K5432" s="42">
        <v>33.511000000000003</v>
      </c>
      <c r="L5432" s="43">
        <v>1.23</v>
      </c>
      <c r="M5432" s="42">
        <v>41.218530000000001</v>
      </c>
      <c r="N5432">
        <v>4</v>
      </c>
      <c r="O5432" s="43">
        <v>189.83999999999997</v>
      </c>
      <c r="P5432" s="42">
        <v>76.8</v>
      </c>
      <c r="Q5432" s="42">
        <v>27</v>
      </c>
      <c r="R5432" s="42">
        <v>7</v>
      </c>
    </row>
    <row r="5433" spans="1:18" x14ac:dyDescent="0.3">
      <c r="A5433" t="s">
        <v>3924</v>
      </c>
      <c r="B5433" s="17">
        <v>45192</v>
      </c>
      <c r="C5433" t="s">
        <v>3925</v>
      </c>
      <c r="D5433" t="s">
        <v>3926</v>
      </c>
      <c r="E5433" t="s">
        <v>3927</v>
      </c>
      <c r="F5433" t="s">
        <v>3920</v>
      </c>
      <c r="G5433" t="s">
        <v>3877</v>
      </c>
      <c r="H5433" t="s">
        <v>3922</v>
      </c>
      <c r="I5433">
        <v>3605</v>
      </c>
      <c r="J5433" s="41">
        <v>1.3599999999999999E-2</v>
      </c>
      <c r="K5433" s="42">
        <v>49.027999999999999</v>
      </c>
      <c r="L5433" s="43">
        <v>0.48000000000000004</v>
      </c>
      <c r="M5433" s="42">
        <v>23.533440000000002</v>
      </c>
      <c r="N5433">
        <v>2</v>
      </c>
      <c r="O5433" s="43">
        <v>55.44</v>
      </c>
      <c r="P5433" s="42">
        <v>99.6</v>
      </c>
      <c r="Q5433" s="42">
        <v>4.5</v>
      </c>
      <c r="R5433" s="42">
        <v>10</v>
      </c>
    </row>
    <row r="5434" spans="1:18" x14ac:dyDescent="0.3">
      <c r="A5434" t="s">
        <v>3924</v>
      </c>
      <c r="B5434" s="17">
        <v>45193</v>
      </c>
      <c r="C5434" t="s">
        <v>3925</v>
      </c>
      <c r="D5434" t="s">
        <v>3926</v>
      </c>
      <c r="E5434" t="s">
        <v>3927</v>
      </c>
      <c r="F5434" t="s">
        <v>3920</v>
      </c>
      <c r="G5434" t="s">
        <v>3877</v>
      </c>
      <c r="H5434" t="s">
        <v>3922</v>
      </c>
      <c r="I5434">
        <v>2454</v>
      </c>
      <c r="J5434" s="41">
        <v>1.2299999999999998E-2</v>
      </c>
      <c r="K5434" s="42">
        <v>30.184199999999997</v>
      </c>
      <c r="L5434" s="43">
        <v>1.17</v>
      </c>
      <c r="M5434" s="42">
        <v>35.315513999999993</v>
      </c>
      <c r="N5434">
        <v>1</v>
      </c>
      <c r="O5434" s="43">
        <v>41.44</v>
      </c>
      <c r="P5434" s="42">
        <v>49.199999999999996</v>
      </c>
      <c r="Q5434" s="42">
        <v>27</v>
      </c>
      <c r="R5434" s="42">
        <v>8</v>
      </c>
    </row>
    <row r="5435" spans="1:18" x14ac:dyDescent="0.3">
      <c r="A5435" t="s">
        <v>3924</v>
      </c>
      <c r="B5435" s="17">
        <v>45194</v>
      </c>
      <c r="C5435" t="s">
        <v>3925</v>
      </c>
      <c r="D5435" t="s">
        <v>3926</v>
      </c>
      <c r="E5435" t="s">
        <v>3927</v>
      </c>
      <c r="F5435" t="s">
        <v>3920</v>
      </c>
      <c r="G5435" t="s">
        <v>3877</v>
      </c>
      <c r="H5435" t="s">
        <v>3922</v>
      </c>
      <c r="I5435">
        <v>3472</v>
      </c>
      <c r="J5435" s="41">
        <v>1.6900000000000002E-2</v>
      </c>
      <c r="K5435" s="42">
        <v>58.676800000000007</v>
      </c>
      <c r="L5435" s="43">
        <v>0.95000000000000007</v>
      </c>
      <c r="M5435" s="42">
        <v>55.742960000000011</v>
      </c>
      <c r="N5435">
        <v>1</v>
      </c>
      <c r="O5435" s="43">
        <v>0</v>
      </c>
      <c r="P5435" s="42">
        <v>50.4</v>
      </c>
      <c r="Q5435" s="42">
        <v>28.5</v>
      </c>
      <c r="R5435" s="42">
        <v>12</v>
      </c>
    </row>
    <row r="5436" spans="1:18" x14ac:dyDescent="0.3">
      <c r="A5436" t="s">
        <v>3924</v>
      </c>
      <c r="B5436" s="17">
        <v>45195</v>
      </c>
      <c r="C5436" t="s">
        <v>3925</v>
      </c>
      <c r="D5436" t="s">
        <v>3926</v>
      </c>
      <c r="E5436" t="s">
        <v>3927</v>
      </c>
      <c r="F5436" t="s">
        <v>3920</v>
      </c>
      <c r="G5436" t="s">
        <v>3877</v>
      </c>
      <c r="H5436" t="s">
        <v>3922</v>
      </c>
      <c r="I5436">
        <v>2945</v>
      </c>
      <c r="J5436" s="41">
        <v>1.7899999999999999E-2</v>
      </c>
      <c r="K5436" s="42">
        <v>52.715499999999999</v>
      </c>
      <c r="L5436" s="43">
        <v>0.84</v>
      </c>
      <c r="M5436" s="42">
        <v>44.281019999999998</v>
      </c>
      <c r="N5436">
        <v>3</v>
      </c>
      <c r="O5436" s="43">
        <v>11.200000000000001</v>
      </c>
      <c r="P5436" s="42">
        <v>58.8</v>
      </c>
      <c r="Q5436" s="42">
        <v>1.5</v>
      </c>
      <c r="R5436" s="42">
        <v>2</v>
      </c>
    </row>
    <row r="5437" spans="1:18" x14ac:dyDescent="0.3">
      <c r="A5437" t="s">
        <v>3924</v>
      </c>
      <c r="B5437" s="17">
        <v>45196</v>
      </c>
      <c r="C5437" t="s">
        <v>3925</v>
      </c>
      <c r="D5437" t="s">
        <v>3926</v>
      </c>
      <c r="E5437" t="s">
        <v>3927</v>
      </c>
      <c r="F5437" t="s">
        <v>3920</v>
      </c>
      <c r="G5437" t="s">
        <v>3877</v>
      </c>
      <c r="H5437" t="s">
        <v>3922</v>
      </c>
      <c r="I5437">
        <v>2526</v>
      </c>
      <c r="J5437" s="41">
        <v>1.5199999999999998E-2</v>
      </c>
      <c r="K5437" s="42">
        <v>38.395199999999996</v>
      </c>
      <c r="L5437" s="43">
        <v>0.66</v>
      </c>
      <c r="M5437" s="42">
        <v>25.340831999999999</v>
      </c>
      <c r="N5437">
        <v>0</v>
      </c>
      <c r="O5437" s="43">
        <v>36.800000000000004</v>
      </c>
      <c r="P5437" s="42">
        <v>25.2</v>
      </c>
      <c r="Q5437" s="42">
        <v>12</v>
      </c>
      <c r="R5437" s="42">
        <v>12</v>
      </c>
    </row>
    <row r="5438" spans="1:18" x14ac:dyDescent="0.3">
      <c r="A5438" t="s">
        <v>3924</v>
      </c>
      <c r="B5438" s="17">
        <v>45197</v>
      </c>
      <c r="C5438" t="s">
        <v>3925</v>
      </c>
      <c r="D5438" t="s">
        <v>3926</v>
      </c>
      <c r="E5438" t="s">
        <v>3927</v>
      </c>
      <c r="F5438" t="s">
        <v>3920</v>
      </c>
      <c r="G5438" t="s">
        <v>3877</v>
      </c>
      <c r="H5438" t="s">
        <v>3922</v>
      </c>
      <c r="I5438">
        <v>2363</v>
      </c>
      <c r="J5438" s="41">
        <v>1.3100000000000001E-2</v>
      </c>
      <c r="K5438" s="42">
        <v>30.955300000000001</v>
      </c>
      <c r="L5438" s="43">
        <v>0.94000000000000006</v>
      </c>
      <c r="M5438" s="42">
        <v>29.097982000000002</v>
      </c>
      <c r="N5438">
        <v>1</v>
      </c>
      <c r="O5438" s="43">
        <v>39.200000000000003</v>
      </c>
      <c r="P5438" s="42">
        <v>74.399999999999991</v>
      </c>
      <c r="Q5438" s="42">
        <v>21</v>
      </c>
      <c r="R5438" s="42">
        <v>14</v>
      </c>
    </row>
    <row r="5439" spans="1:18" x14ac:dyDescent="0.3">
      <c r="A5439" t="s">
        <v>3924</v>
      </c>
      <c r="B5439" s="17">
        <v>45198</v>
      </c>
      <c r="C5439" t="s">
        <v>3925</v>
      </c>
      <c r="D5439" t="s">
        <v>3926</v>
      </c>
      <c r="E5439" t="s">
        <v>3927</v>
      </c>
      <c r="F5439" t="s">
        <v>3920</v>
      </c>
      <c r="G5439" t="s">
        <v>3877</v>
      </c>
      <c r="H5439" t="s">
        <v>3922</v>
      </c>
      <c r="I5439">
        <v>2512</v>
      </c>
      <c r="J5439" s="41">
        <v>1.5600000000000003E-2</v>
      </c>
      <c r="K5439" s="42">
        <v>39.187200000000004</v>
      </c>
      <c r="L5439" s="43">
        <v>0.3</v>
      </c>
      <c r="M5439" s="42">
        <v>11.756160000000001</v>
      </c>
      <c r="N5439">
        <v>1</v>
      </c>
      <c r="O5439" s="43">
        <v>184.79999999999998</v>
      </c>
      <c r="P5439" s="42">
        <v>84</v>
      </c>
      <c r="Q5439" s="42">
        <v>18</v>
      </c>
      <c r="R5439" s="42">
        <v>10</v>
      </c>
    </row>
    <row r="5440" spans="1:18" x14ac:dyDescent="0.3">
      <c r="A5440" t="s">
        <v>3924</v>
      </c>
      <c r="B5440" s="17">
        <v>45199</v>
      </c>
      <c r="C5440" t="s">
        <v>3925</v>
      </c>
      <c r="D5440" t="s">
        <v>3926</v>
      </c>
      <c r="E5440" t="s">
        <v>3927</v>
      </c>
      <c r="F5440" t="s">
        <v>3920</v>
      </c>
      <c r="G5440" t="s">
        <v>3877</v>
      </c>
      <c r="H5440" t="s">
        <v>3922</v>
      </c>
      <c r="I5440">
        <v>2866</v>
      </c>
      <c r="J5440" s="41">
        <v>1.49E-2</v>
      </c>
      <c r="K5440" s="42">
        <v>42.703400000000002</v>
      </c>
      <c r="L5440" s="43">
        <v>0.41</v>
      </c>
      <c r="M5440" s="42">
        <v>17.508393999999999</v>
      </c>
      <c r="N5440">
        <v>3</v>
      </c>
      <c r="O5440" s="43">
        <v>104.16</v>
      </c>
      <c r="P5440" s="42">
        <v>51.6</v>
      </c>
      <c r="Q5440" s="42">
        <v>0</v>
      </c>
      <c r="R5440" s="42">
        <v>6</v>
      </c>
    </row>
    <row r="5441" spans="1:18" x14ac:dyDescent="0.3">
      <c r="A5441" t="s">
        <v>3924</v>
      </c>
      <c r="B5441" s="17">
        <v>45200</v>
      </c>
      <c r="C5441" t="s">
        <v>3925</v>
      </c>
      <c r="D5441" t="s">
        <v>3926</v>
      </c>
      <c r="E5441" t="s">
        <v>3927</v>
      </c>
      <c r="F5441" t="s">
        <v>3920</v>
      </c>
      <c r="G5441" t="s">
        <v>3877</v>
      </c>
      <c r="H5441" t="s">
        <v>3922</v>
      </c>
      <c r="I5441">
        <v>3440</v>
      </c>
      <c r="J5441" s="41">
        <v>1.09E-2</v>
      </c>
      <c r="K5441" s="42">
        <v>37.496000000000002</v>
      </c>
      <c r="L5441" s="43">
        <v>0.39</v>
      </c>
      <c r="M5441" s="42">
        <v>14.623440000000002</v>
      </c>
      <c r="N5441">
        <v>5</v>
      </c>
      <c r="O5441" s="43">
        <v>94.64</v>
      </c>
      <c r="P5441" s="42">
        <v>12</v>
      </c>
      <c r="Q5441" s="42">
        <v>36</v>
      </c>
      <c r="R5441" s="42">
        <v>6</v>
      </c>
    </row>
    <row r="5442" spans="1:18" x14ac:dyDescent="0.3">
      <c r="A5442" t="s">
        <v>3924</v>
      </c>
      <c r="B5442" s="17">
        <v>45201</v>
      </c>
      <c r="C5442" t="s">
        <v>3925</v>
      </c>
      <c r="D5442" t="s">
        <v>3926</v>
      </c>
      <c r="E5442" t="s">
        <v>3927</v>
      </c>
      <c r="F5442" t="s">
        <v>3920</v>
      </c>
      <c r="G5442" t="s">
        <v>3877</v>
      </c>
      <c r="H5442" t="s">
        <v>3922</v>
      </c>
      <c r="I5442">
        <v>2024</v>
      </c>
      <c r="J5442" s="41">
        <v>1.5299999999999998E-2</v>
      </c>
      <c r="K5442" s="42">
        <v>30.967199999999995</v>
      </c>
      <c r="L5442" s="43">
        <v>0.55000000000000004</v>
      </c>
      <c r="M5442" s="42">
        <v>17.031959999999998</v>
      </c>
      <c r="N5442">
        <v>2</v>
      </c>
      <c r="O5442" s="43">
        <v>95.76</v>
      </c>
      <c r="P5442" s="42">
        <v>76.8</v>
      </c>
      <c r="Q5442" s="42">
        <v>21</v>
      </c>
      <c r="R5442" s="42">
        <v>8</v>
      </c>
    </row>
    <row r="5443" spans="1:18" x14ac:dyDescent="0.3">
      <c r="A5443" t="s">
        <v>3924</v>
      </c>
      <c r="B5443" s="17">
        <v>45202</v>
      </c>
      <c r="C5443" t="s">
        <v>3925</v>
      </c>
      <c r="D5443" t="s">
        <v>3926</v>
      </c>
      <c r="E5443" t="s">
        <v>3927</v>
      </c>
      <c r="F5443" t="s">
        <v>3920</v>
      </c>
      <c r="G5443" t="s">
        <v>3877</v>
      </c>
      <c r="H5443" t="s">
        <v>3922</v>
      </c>
      <c r="I5443">
        <v>3561</v>
      </c>
      <c r="J5443" s="41">
        <v>1.1300000000000001E-2</v>
      </c>
      <c r="K5443" s="42">
        <v>40.2393</v>
      </c>
      <c r="L5443" s="43">
        <v>0.94000000000000006</v>
      </c>
      <c r="M5443" s="42">
        <v>37.824942</v>
      </c>
      <c r="N5443">
        <v>1</v>
      </c>
      <c r="O5443" s="43">
        <v>57.120000000000005</v>
      </c>
      <c r="P5443" s="42">
        <v>76.8</v>
      </c>
      <c r="Q5443" s="42">
        <v>37.5</v>
      </c>
      <c r="R5443" s="42">
        <v>16</v>
      </c>
    </row>
    <row r="5444" spans="1:18" x14ac:dyDescent="0.3">
      <c r="A5444" t="s">
        <v>3924</v>
      </c>
      <c r="B5444" s="17">
        <v>45203</v>
      </c>
      <c r="C5444" t="s">
        <v>3925</v>
      </c>
      <c r="D5444" t="s">
        <v>3926</v>
      </c>
      <c r="E5444" t="s">
        <v>3927</v>
      </c>
      <c r="F5444" t="s">
        <v>3920</v>
      </c>
      <c r="G5444" t="s">
        <v>3877</v>
      </c>
      <c r="H5444" t="s">
        <v>3922</v>
      </c>
      <c r="I5444">
        <v>2908</v>
      </c>
      <c r="J5444" s="41">
        <v>1.32E-2</v>
      </c>
      <c r="K5444" s="42">
        <v>38.385599999999997</v>
      </c>
      <c r="L5444" s="43">
        <v>0.42999999999999994</v>
      </c>
      <c r="M5444" s="42">
        <v>16.505807999999995</v>
      </c>
      <c r="N5444">
        <v>1</v>
      </c>
      <c r="O5444" s="43">
        <v>17.600000000000001</v>
      </c>
      <c r="P5444" s="42">
        <v>44.4</v>
      </c>
      <c r="Q5444" s="42">
        <v>9</v>
      </c>
      <c r="R5444" s="42">
        <v>7</v>
      </c>
    </row>
    <row r="5445" spans="1:18" x14ac:dyDescent="0.3">
      <c r="A5445" t="s">
        <v>3924</v>
      </c>
      <c r="B5445" s="17">
        <v>45204</v>
      </c>
      <c r="C5445" t="s">
        <v>3925</v>
      </c>
      <c r="D5445" t="s">
        <v>3926</v>
      </c>
      <c r="E5445" t="s">
        <v>3927</v>
      </c>
      <c r="F5445" t="s">
        <v>3920</v>
      </c>
      <c r="G5445" t="s">
        <v>3877</v>
      </c>
      <c r="H5445" t="s">
        <v>3922</v>
      </c>
      <c r="I5445">
        <v>3581</v>
      </c>
      <c r="J5445" s="41">
        <v>1.2500000000000001E-2</v>
      </c>
      <c r="K5445" s="42">
        <v>44.762500000000003</v>
      </c>
      <c r="L5445" s="43">
        <v>1.04</v>
      </c>
      <c r="M5445" s="42">
        <v>46.553000000000004</v>
      </c>
      <c r="N5445">
        <v>1</v>
      </c>
      <c r="O5445" s="43">
        <v>41.6</v>
      </c>
      <c r="P5445" s="42">
        <v>38.4</v>
      </c>
      <c r="Q5445" s="42">
        <v>1.5</v>
      </c>
      <c r="R5445" s="42">
        <v>14</v>
      </c>
    </row>
    <row r="5446" spans="1:18" x14ac:dyDescent="0.3">
      <c r="A5446" t="s">
        <v>3924</v>
      </c>
      <c r="B5446" s="17">
        <v>45205</v>
      </c>
      <c r="C5446" t="s">
        <v>3925</v>
      </c>
      <c r="D5446" t="s">
        <v>3926</v>
      </c>
      <c r="E5446" t="s">
        <v>3927</v>
      </c>
      <c r="F5446" t="s">
        <v>3920</v>
      </c>
      <c r="G5446" t="s">
        <v>3877</v>
      </c>
      <c r="H5446" t="s">
        <v>3922</v>
      </c>
      <c r="I5446">
        <v>3566</v>
      </c>
      <c r="J5446" s="41">
        <v>1.4099999999999998E-2</v>
      </c>
      <c r="K5446" s="42">
        <v>50.280599999999993</v>
      </c>
      <c r="L5446" s="43">
        <v>0.59</v>
      </c>
      <c r="M5446" s="42">
        <v>29.665553999999993</v>
      </c>
      <c r="N5446">
        <v>4</v>
      </c>
      <c r="O5446" s="43">
        <v>73.92</v>
      </c>
      <c r="P5446" s="42">
        <v>48</v>
      </c>
      <c r="Q5446" s="42">
        <v>22.5</v>
      </c>
      <c r="R5446" s="42">
        <v>6</v>
      </c>
    </row>
    <row r="5447" spans="1:18" x14ac:dyDescent="0.3">
      <c r="A5447" t="s">
        <v>3924</v>
      </c>
      <c r="B5447" s="17">
        <v>45206</v>
      </c>
      <c r="C5447" t="s">
        <v>3925</v>
      </c>
      <c r="D5447" t="s">
        <v>3926</v>
      </c>
      <c r="E5447" t="s">
        <v>3927</v>
      </c>
      <c r="F5447" t="s">
        <v>3920</v>
      </c>
      <c r="G5447" t="s">
        <v>3877</v>
      </c>
      <c r="H5447" t="s">
        <v>3922</v>
      </c>
      <c r="I5447">
        <v>2642</v>
      </c>
      <c r="J5447" s="41">
        <v>1.6800000000000002E-2</v>
      </c>
      <c r="K5447" s="42">
        <v>44.385600000000004</v>
      </c>
      <c r="L5447" s="43">
        <v>0.95000000000000007</v>
      </c>
      <c r="M5447" s="42">
        <v>42.166320000000006</v>
      </c>
      <c r="N5447">
        <v>6</v>
      </c>
      <c r="O5447" s="43">
        <v>80.64</v>
      </c>
      <c r="P5447" s="42">
        <v>37.199999999999996</v>
      </c>
      <c r="Q5447" s="42">
        <v>39</v>
      </c>
      <c r="R5447" s="42">
        <v>13</v>
      </c>
    </row>
    <row r="5448" spans="1:18" x14ac:dyDescent="0.3">
      <c r="A5448" t="s">
        <v>3924</v>
      </c>
      <c r="B5448" s="17">
        <v>45207</v>
      </c>
      <c r="C5448" t="s">
        <v>3925</v>
      </c>
      <c r="D5448" t="s">
        <v>3926</v>
      </c>
      <c r="E5448" t="s">
        <v>3927</v>
      </c>
      <c r="F5448" t="s">
        <v>3920</v>
      </c>
      <c r="G5448" t="s">
        <v>3877</v>
      </c>
      <c r="H5448" t="s">
        <v>3922</v>
      </c>
      <c r="I5448">
        <v>2208</v>
      </c>
      <c r="J5448" s="41">
        <v>1.3299999999999999E-2</v>
      </c>
      <c r="K5448" s="42">
        <v>29.366399999999999</v>
      </c>
      <c r="L5448" s="43">
        <v>1.49</v>
      </c>
      <c r="M5448" s="42">
        <v>43.755935999999998</v>
      </c>
      <c r="N5448">
        <v>4</v>
      </c>
      <c r="O5448" s="43">
        <v>20.8</v>
      </c>
      <c r="P5448" s="42">
        <v>42</v>
      </c>
      <c r="Q5448" s="42">
        <v>25.5</v>
      </c>
      <c r="R5448" s="42">
        <v>7</v>
      </c>
    </row>
    <row r="5449" spans="1:18" x14ac:dyDescent="0.3">
      <c r="A5449" t="s">
        <v>3924</v>
      </c>
      <c r="B5449" s="17">
        <v>45208</v>
      </c>
      <c r="C5449" t="s">
        <v>3925</v>
      </c>
      <c r="D5449" t="s">
        <v>3926</v>
      </c>
      <c r="E5449" t="s">
        <v>3927</v>
      </c>
      <c r="F5449" t="s">
        <v>3920</v>
      </c>
      <c r="G5449" t="s">
        <v>3877</v>
      </c>
      <c r="H5449" t="s">
        <v>3922</v>
      </c>
      <c r="I5449">
        <v>2634</v>
      </c>
      <c r="J5449" s="41">
        <v>1.4999999999999999E-2</v>
      </c>
      <c r="K5449" s="42">
        <v>39.51</v>
      </c>
      <c r="L5449" s="43">
        <v>1</v>
      </c>
      <c r="M5449" s="42">
        <v>39.51</v>
      </c>
      <c r="N5449">
        <v>5</v>
      </c>
      <c r="O5449" s="43">
        <v>39.199999999999996</v>
      </c>
      <c r="P5449" s="42">
        <v>32.4</v>
      </c>
      <c r="Q5449" s="42">
        <v>0</v>
      </c>
      <c r="R5449" s="42">
        <v>7</v>
      </c>
    </row>
    <row r="5450" spans="1:18" x14ac:dyDescent="0.3">
      <c r="A5450" t="s">
        <v>3924</v>
      </c>
      <c r="B5450" s="17">
        <v>45209</v>
      </c>
      <c r="C5450" t="s">
        <v>3925</v>
      </c>
      <c r="D5450" t="s">
        <v>3926</v>
      </c>
      <c r="E5450" t="s">
        <v>3927</v>
      </c>
      <c r="F5450" t="s">
        <v>3920</v>
      </c>
      <c r="G5450" t="s">
        <v>3877</v>
      </c>
      <c r="H5450" t="s">
        <v>3922</v>
      </c>
      <c r="I5450">
        <v>3183</v>
      </c>
      <c r="J5450" s="41">
        <v>1.3299999999999999E-2</v>
      </c>
      <c r="K5450" s="42">
        <v>42.3339</v>
      </c>
      <c r="L5450" s="43">
        <v>0.83999999999999986</v>
      </c>
      <c r="M5450" s="42">
        <v>35.560475999999994</v>
      </c>
      <c r="N5450">
        <v>5</v>
      </c>
      <c r="O5450" s="43">
        <v>55.44</v>
      </c>
      <c r="P5450" s="42">
        <v>58.8</v>
      </c>
      <c r="Q5450" s="42">
        <v>22.5</v>
      </c>
      <c r="R5450" s="42">
        <v>10</v>
      </c>
    </row>
    <row r="5451" spans="1:18" x14ac:dyDescent="0.3">
      <c r="A5451" t="s">
        <v>3924</v>
      </c>
      <c r="B5451" s="17">
        <v>45210</v>
      </c>
      <c r="C5451" t="s">
        <v>3925</v>
      </c>
      <c r="D5451" t="s">
        <v>3926</v>
      </c>
      <c r="E5451" t="s">
        <v>3927</v>
      </c>
      <c r="F5451" t="s">
        <v>3920</v>
      </c>
      <c r="G5451" t="s">
        <v>3877</v>
      </c>
      <c r="H5451" t="s">
        <v>3922</v>
      </c>
      <c r="I5451">
        <v>3049</v>
      </c>
      <c r="J5451" s="41">
        <v>1.5800000000000002E-2</v>
      </c>
      <c r="K5451" s="42">
        <v>48.174200000000006</v>
      </c>
      <c r="L5451" s="43">
        <v>0.86</v>
      </c>
      <c r="M5451" s="42">
        <v>41.429812000000005</v>
      </c>
      <c r="N5451">
        <v>3</v>
      </c>
      <c r="O5451" s="43">
        <v>73.92</v>
      </c>
      <c r="P5451" s="42">
        <v>60</v>
      </c>
      <c r="Q5451" s="42">
        <v>3</v>
      </c>
      <c r="R5451" s="42">
        <v>4</v>
      </c>
    </row>
    <row r="5452" spans="1:18" x14ac:dyDescent="0.3">
      <c r="A5452" t="s">
        <v>3924</v>
      </c>
      <c r="B5452" s="17">
        <v>45211</v>
      </c>
      <c r="C5452" t="s">
        <v>3925</v>
      </c>
      <c r="D5452" t="s">
        <v>3926</v>
      </c>
      <c r="E5452" t="s">
        <v>3927</v>
      </c>
      <c r="F5452" t="s">
        <v>3920</v>
      </c>
      <c r="G5452" t="s">
        <v>3877</v>
      </c>
      <c r="H5452" t="s">
        <v>3922</v>
      </c>
      <c r="I5452">
        <v>3151</v>
      </c>
      <c r="J5452" s="41">
        <v>1.5300000000000001E-2</v>
      </c>
      <c r="K5452" s="42">
        <v>48.210300000000004</v>
      </c>
      <c r="L5452" s="43">
        <v>0.38</v>
      </c>
      <c r="M5452" s="42">
        <v>18.319914000000001</v>
      </c>
      <c r="N5452">
        <v>0</v>
      </c>
      <c r="O5452" s="43">
        <v>35.28</v>
      </c>
      <c r="P5452" s="42">
        <v>40.799999999999997</v>
      </c>
      <c r="Q5452" s="42">
        <v>36</v>
      </c>
      <c r="R5452" s="42">
        <v>9</v>
      </c>
    </row>
    <row r="5453" spans="1:18" x14ac:dyDescent="0.3">
      <c r="A5453" t="s">
        <v>3924</v>
      </c>
      <c r="B5453" s="17">
        <v>45212</v>
      </c>
      <c r="C5453" t="s">
        <v>3925</v>
      </c>
      <c r="D5453" t="s">
        <v>3926</v>
      </c>
      <c r="E5453" t="s">
        <v>3927</v>
      </c>
      <c r="F5453" t="s">
        <v>3920</v>
      </c>
      <c r="G5453" t="s">
        <v>3877</v>
      </c>
      <c r="H5453" t="s">
        <v>3922</v>
      </c>
      <c r="I5453">
        <v>3564</v>
      </c>
      <c r="J5453" s="41">
        <v>9.7999999999999997E-3</v>
      </c>
      <c r="K5453" s="42">
        <v>34.927199999999999</v>
      </c>
      <c r="L5453" s="43">
        <v>0.83000000000000007</v>
      </c>
      <c r="M5453" s="42">
        <v>28.989576000000003</v>
      </c>
      <c r="N5453">
        <v>2</v>
      </c>
      <c r="O5453" s="43">
        <v>36.4</v>
      </c>
      <c r="P5453" s="42">
        <v>50.4</v>
      </c>
      <c r="Q5453" s="42">
        <v>3</v>
      </c>
      <c r="R5453" s="42">
        <v>10</v>
      </c>
    </row>
    <row r="5454" spans="1:18" x14ac:dyDescent="0.3">
      <c r="A5454" t="s">
        <v>3924</v>
      </c>
      <c r="B5454" s="17">
        <v>45213</v>
      </c>
      <c r="C5454" t="s">
        <v>3925</v>
      </c>
      <c r="D5454" t="s">
        <v>3926</v>
      </c>
      <c r="E5454" t="s">
        <v>3927</v>
      </c>
      <c r="F5454" t="s">
        <v>3920</v>
      </c>
      <c r="G5454" t="s">
        <v>3877</v>
      </c>
      <c r="H5454" t="s">
        <v>3922</v>
      </c>
      <c r="I5454">
        <v>3847</v>
      </c>
      <c r="J5454" s="41">
        <v>1.49E-2</v>
      </c>
      <c r="K5454" s="42">
        <v>57.320300000000003</v>
      </c>
      <c r="L5454" s="43">
        <v>1.18</v>
      </c>
      <c r="M5454" s="42">
        <v>67.637953999999993</v>
      </c>
      <c r="N5454">
        <v>4</v>
      </c>
      <c r="O5454" s="43">
        <v>125.44</v>
      </c>
      <c r="P5454" s="42">
        <v>73.2</v>
      </c>
      <c r="Q5454" s="42">
        <v>1.5</v>
      </c>
      <c r="R5454" s="42">
        <v>13</v>
      </c>
    </row>
    <row r="5455" spans="1:18" x14ac:dyDescent="0.3">
      <c r="A5455" t="s">
        <v>3924</v>
      </c>
      <c r="B5455" s="17">
        <v>45214</v>
      </c>
      <c r="C5455" t="s">
        <v>3925</v>
      </c>
      <c r="D5455" t="s">
        <v>3926</v>
      </c>
      <c r="E5455" t="s">
        <v>3927</v>
      </c>
      <c r="F5455" t="s">
        <v>3920</v>
      </c>
      <c r="G5455" t="s">
        <v>3877</v>
      </c>
      <c r="H5455" t="s">
        <v>3922</v>
      </c>
      <c r="I5455">
        <v>1954</v>
      </c>
      <c r="J5455" s="41">
        <v>1.5900000000000001E-2</v>
      </c>
      <c r="K5455" s="42">
        <v>31.068600000000004</v>
      </c>
      <c r="L5455" s="43">
        <v>0.79</v>
      </c>
      <c r="M5455" s="42">
        <v>24.544194000000005</v>
      </c>
      <c r="N5455">
        <v>4</v>
      </c>
      <c r="O5455" s="43">
        <v>0</v>
      </c>
      <c r="P5455" s="42">
        <v>46.8</v>
      </c>
      <c r="Q5455" s="42">
        <v>16.5</v>
      </c>
      <c r="R5455" s="42">
        <v>8</v>
      </c>
    </row>
    <row r="5456" spans="1:18" x14ac:dyDescent="0.3">
      <c r="A5456" t="s">
        <v>3924</v>
      </c>
      <c r="B5456" s="17">
        <v>45215</v>
      </c>
      <c r="C5456" t="s">
        <v>3925</v>
      </c>
      <c r="D5456" t="s">
        <v>3926</v>
      </c>
      <c r="E5456" t="s">
        <v>3927</v>
      </c>
      <c r="F5456" t="s">
        <v>3920</v>
      </c>
      <c r="G5456" t="s">
        <v>3877</v>
      </c>
      <c r="H5456" t="s">
        <v>3922</v>
      </c>
      <c r="I5456">
        <v>3294</v>
      </c>
      <c r="J5456" s="41">
        <v>1.4100000000000001E-2</v>
      </c>
      <c r="K5456" s="42">
        <v>46.445400000000006</v>
      </c>
      <c r="L5456" s="43">
        <v>0.66</v>
      </c>
      <c r="M5456" s="42">
        <v>30.653964000000006</v>
      </c>
      <c r="N5456">
        <v>5</v>
      </c>
      <c r="O5456" s="43">
        <v>0.8</v>
      </c>
      <c r="P5456" s="42">
        <v>67.2</v>
      </c>
      <c r="Q5456" s="42">
        <v>9</v>
      </c>
      <c r="R5456" s="42">
        <v>3</v>
      </c>
    </row>
    <row r="5457" spans="1:18" x14ac:dyDescent="0.3">
      <c r="A5457" t="s">
        <v>3924</v>
      </c>
      <c r="B5457" s="17">
        <v>45216</v>
      </c>
      <c r="C5457" t="s">
        <v>3925</v>
      </c>
      <c r="D5457" t="s">
        <v>3926</v>
      </c>
      <c r="E5457" t="s">
        <v>3927</v>
      </c>
      <c r="F5457" t="s">
        <v>3920</v>
      </c>
      <c r="G5457" t="s">
        <v>3877</v>
      </c>
      <c r="H5457" t="s">
        <v>3922</v>
      </c>
      <c r="I5457">
        <v>3636</v>
      </c>
      <c r="J5457" s="41">
        <v>1.4699999999999998E-2</v>
      </c>
      <c r="K5457" s="42">
        <v>53.44919999999999</v>
      </c>
      <c r="L5457" s="43">
        <v>0.83000000000000007</v>
      </c>
      <c r="M5457" s="42">
        <v>44.362835999999994</v>
      </c>
      <c r="N5457">
        <v>8</v>
      </c>
      <c r="O5457" s="43">
        <v>35.839999999999996</v>
      </c>
      <c r="P5457" s="42">
        <v>46.8</v>
      </c>
      <c r="Q5457" s="42">
        <v>28.5</v>
      </c>
      <c r="R5457" s="42">
        <v>9</v>
      </c>
    </row>
    <row r="5458" spans="1:18" x14ac:dyDescent="0.3">
      <c r="A5458" t="s">
        <v>3924</v>
      </c>
      <c r="B5458" s="17">
        <v>45217</v>
      </c>
      <c r="C5458" t="s">
        <v>3925</v>
      </c>
      <c r="D5458" t="s">
        <v>3926</v>
      </c>
      <c r="E5458" t="s">
        <v>3927</v>
      </c>
      <c r="F5458" t="s">
        <v>3920</v>
      </c>
      <c r="G5458" t="s">
        <v>3877</v>
      </c>
      <c r="H5458" t="s">
        <v>3922</v>
      </c>
      <c r="I5458">
        <v>2732</v>
      </c>
      <c r="J5458" s="41">
        <v>1.4600000000000002E-2</v>
      </c>
      <c r="K5458" s="42">
        <v>39.887200000000007</v>
      </c>
      <c r="L5458" s="43">
        <v>0.56999999999999995</v>
      </c>
      <c r="M5458" s="42">
        <v>22.735704000000002</v>
      </c>
      <c r="N5458">
        <v>5</v>
      </c>
      <c r="O5458" s="43">
        <v>92.960000000000008</v>
      </c>
      <c r="P5458" s="42">
        <v>50.4</v>
      </c>
      <c r="Q5458" s="42">
        <v>9</v>
      </c>
      <c r="R5458" s="42">
        <v>15</v>
      </c>
    </row>
    <row r="5459" spans="1:18" x14ac:dyDescent="0.3">
      <c r="A5459" t="s">
        <v>3924</v>
      </c>
      <c r="B5459" s="17">
        <v>45218</v>
      </c>
      <c r="C5459" t="s">
        <v>3925</v>
      </c>
      <c r="D5459" t="s">
        <v>3926</v>
      </c>
      <c r="E5459" t="s">
        <v>3927</v>
      </c>
      <c r="F5459" t="s">
        <v>3920</v>
      </c>
      <c r="G5459" t="s">
        <v>3877</v>
      </c>
      <c r="H5459" t="s">
        <v>3922</v>
      </c>
      <c r="I5459">
        <v>3284</v>
      </c>
      <c r="J5459" s="41">
        <v>1.21E-2</v>
      </c>
      <c r="K5459" s="42">
        <v>39.736399999999996</v>
      </c>
      <c r="L5459" s="43">
        <v>0.42</v>
      </c>
      <c r="M5459" s="42">
        <v>16.689287999999998</v>
      </c>
      <c r="N5459">
        <v>3</v>
      </c>
      <c r="O5459" s="43">
        <v>157.35999999999999</v>
      </c>
      <c r="P5459" s="42">
        <v>51.6</v>
      </c>
      <c r="Q5459" s="42">
        <v>27</v>
      </c>
      <c r="R5459" s="42">
        <v>8</v>
      </c>
    </row>
    <row r="5460" spans="1:18" x14ac:dyDescent="0.3">
      <c r="A5460" t="s">
        <v>3924</v>
      </c>
      <c r="B5460" s="17">
        <v>45219</v>
      </c>
      <c r="C5460" t="s">
        <v>3925</v>
      </c>
      <c r="D5460" t="s">
        <v>3926</v>
      </c>
      <c r="E5460" t="s">
        <v>3927</v>
      </c>
      <c r="F5460" t="s">
        <v>3920</v>
      </c>
      <c r="G5460" t="s">
        <v>3877</v>
      </c>
      <c r="H5460" t="s">
        <v>3922</v>
      </c>
      <c r="I5460">
        <v>3313</v>
      </c>
      <c r="J5460" s="41">
        <v>1.4100000000000001E-2</v>
      </c>
      <c r="K5460" s="42">
        <v>46.713300000000004</v>
      </c>
      <c r="L5460" s="43">
        <v>8.0000000000000016E-2</v>
      </c>
      <c r="M5460" s="42">
        <v>3.7370640000000011</v>
      </c>
      <c r="N5460">
        <v>4</v>
      </c>
      <c r="O5460" s="43">
        <v>97.440000000000012</v>
      </c>
      <c r="P5460" s="42">
        <v>66</v>
      </c>
      <c r="Q5460" s="42">
        <v>18</v>
      </c>
      <c r="R5460" s="42">
        <v>13</v>
      </c>
    </row>
    <row r="5461" spans="1:18" x14ac:dyDescent="0.3">
      <c r="A5461" t="s">
        <v>3924</v>
      </c>
      <c r="B5461" s="17">
        <v>45220</v>
      </c>
      <c r="C5461" t="s">
        <v>3925</v>
      </c>
      <c r="D5461" t="s">
        <v>3926</v>
      </c>
      <c r="E5461" t="s">
        <v>3927</v>
      </c>
      <c r="F5461" t="s">
        <v>3920</v>
      </c>
      <c r="G5461" t="s">
        <v>3877</v>
      </c>
      <c r="H5461" t="s">
        <v>3922</v>
      </c>
      <c r="I5461">
        <v>2054</v>
      </c>
      <c r="J5461" s="41">
        <v>1.3500000000000002E-2</v>
      </c>
      <c r="K5461" s="42">
        <v>27.729000000000003</v>
      </c>
      <c r="L5461" s="43">
        <v>0.26999999999999996</v>
      </c>
      <c r="M5461" s="42">
        <v>7.4868299999999994</v>
      </c>
      <c r="N5461">
        <v>5</v>
      </c>
      <c r="O5461" s="43">
        <v>49.839999999999996</v>
      </c>
      <c r="P5461" s="42">
        <v>74.399999999999991</v>
      </c>
      <c r="Q5461" s="42">
        <v>28.5</v>
      </c>
      <c r="R5461" s="42">
        <v>9</v>
      </c>
    </row>
    <row r="5462" spans="1:18" x14ac:dyDescent="0.3">
      <c r="A5462" t="s">
        <v>3924</v>
      </c>
      <c r="B5462" s="17">
        <v>45221</v>
      </c>
      <c r="C5462" t="s">
        <v>3925</v>
      </c>
      <c r="D5462" t="s">
        <v>3926</v>
      </c>
      <c r="E5462" t="s">
        <v>3927</v>
      </c>
      <c r="F5462" t="s">
        <v>3920</v>
      </c>
      <c r="G5462" t="s">
        <v>3877</v>
      </c>
      <c r="H5462" t="s">
        <v>3922</v>
      </c>
      <c r="I5462">
        <v>3262</v>
      </c>
      <c r="J5462" s="41">
        <v>1.2799999999999999E-2</v>
      </c>
      <c r="K5462" s="42">
        <v>41.753599999999999</v>
      </c>
      <c r="L5462" s="43">
        <v>0.44</v>
      </c>
      <c r="M5462" s="42">
        <v>18.371583999999999</v>
      </c>
      <c r="N5462">
        <v>4</v>
      </c>
      <c r="O5462" s="43">
        <v>53.199999999999996</v>
      </c>
      <c r="P5462" s="42">
        <v>45.6</v>
      </c>
      <c r="Q5462" s="42">
        <v>31.5</v>
      </c>
      <c r="R5462" s="42">
        <v>9</v>
      </c>
    </row>
    <row r="5463" spans="1:18" x14ac:dyDescent="0.3">
      <c r="A5463" t="s">
        <v>3924</v>
      </c>
      <c r="B5463" s="17">
        <v>45222</v>
      </c>
      <c r="C5463" t="s">
        <v>3925</v>
      </c>
      <c r="D5463" t="s">
        <v>3926</v>
      </c>
      <c r="E5463" t="s">
        <v>3927</v>
      </c>
      <c r="F5463" t="s">
        <v>3920</v>
      </c>
      <c r="G5463" t="s">
        <v>3877</v>
      </c>
      <c r="H5463" t="s">
        <v>3922</v>
      </c>
      <c r="I5463">
        <v>2506</v>
      </c>
      <c r="J5463" s="41">
        <v>1.4100000000000001E-2</v>
      </c>
      <c r="K5463" s="42">
        <v>35.334600000000002</v>
      </c>
      <c r="L5463" s="43">
        <v>0.8</v>
      </c>
      <c r="M5463" s="42">
        <v>28.267680000000002</v>
      </c>
      <c r="N5463">
        <v>4</v>
      </c>
      <c r="O5463" s="43">
        <v>47.04</v>
      </c>
      <c r="P5463" s="42">
        <v>44.4</v>
      </c>
      <c r="Q5463" s="42">
        <v>16.5</v>
      </c>
      <c r="R5463" s="42">
        <v>12</v>
      </c>
    </row>
    <row r="5464" spans="1:18" x14ac:dyDescent="0.3">
      <c r="A5464" t="s">
        <v>3924</v>
      </c>
      <c r="B5464" s="17">
        <v>45223</v>
      </c>
      <c r="C5464" t="s">
        <v>3925</v>
      </c>
      <c r="D5464" t="s">
        <v>3926</v>
      </c>
      <c r="E5464" t="s">
        <v>3927</v>
      </c>
      <c r="F5464" t="s">
        <v>3920</v>
      </c>
      <c r="G5464" t="s">
        <v>3877</v>
      </c>
      <c r="H5464" t="s">
        <v>3922</v>
      </c>
      <c r="I5464">
        <v>2981</v>
      </c>
      <c r="J5464" s="41">
        <v>1.3500000000000002E-2</v>
      </c>
      <c r="K5464" s="42">
        <v>40.243500000000004</v>
      </c>
      <c r="L5464" s="43">
        <v>0.36</v>
      </c>
      <c r="M5464" s="42">
        <v>14.487660000000002</v>
      </c>
      <c r="N5464">
        <v>6</v>
      </c>
      <c r="O5464" s="43">
        <v>120.39999999999999</v>
      </c>
      <c r="P5464" s="42">
        <v>44.4</v>
      </c>
      <c r="Q5464" s="42">
        <v>40.5</v>
      </c>
      <c r="R5464" s="42">
        <v>10</v>
      </c>
    </row>
    <row r="5465" spans="1:18" x14ac:dyDescent="0.3">
      <c r="A5465" t="s">
        <v>3924</v>
      </c>
      <c r="B5465" s="17">
        <v>45224</v>
      </c>
      <c r="C5465" t="s">
        <v>3925</v>
      </c>
      <c r="D5465" t="s">
        <v>3926</v>
      </c>
      <c r="E5465" t="s">
        <v>3927</v>
      </c>
      <c r="F5465" t="s">
        <v>3920</v>
      </c>
      <c r="G5465" t="s">
        <v>3877</v>
      </c>
      <c r="H5465" t="s">
        <v>3922</v>
      </c>
      <c r="I5465">
        <v>3642</v>
      </c>
      <c r="J5465" s="41">
        <v>1.4999999999999999E-2</v>
      </c>
      <c r="K5465" s="42">
        <v>54.629999999999995</v>
      </c>
      <c r="L5465" s="43">
        <v>0.63</v>
      </c>
      <c r="M5465" s="42">
        <v>34.416899999999998</v>
      </c>
      <c r="N5465">
        <v>4</v>
      </c>
      <c r="O5465" s="43">
        <v>38.64</v>
      </c>
      <c r="P5465" s="42">
        <v>34.799999999999997</v>
      </c>
      <c r="Q5465" s="42">
        <v>6</v>
      </c>
      <c r="R5465" s="42">
        <v>11</v>
      </c>
    </row>
    <row r="5466" spans="1:18" x14ac:dyDescent="0.3">
      <c r="A5466" t="s">
        <v>3924</v>
      </c>
      <c r="B5466" s="17">
        <v>45225</v>
      </c>
      <c r="C5466" t="s">
        <v>3925</v>
      </c>
      <c r="D5466" t="s">
        <v>3926</v>
      </c>
      <c r="E5466" t="s">
        <v>3927</v>
      </c>
      <c r="F5466" t="s">
        <v>3920</v>
      </c>
      <c r="G5466" t="s">
        <v>3877</v>
      </c>
      <c r="H5466" t="s">
        <v>3922</v>
      </c>
      <c r="I5466">
        <v>2899</v>
      </c>
      <c r="J5466" s="41">
        <v>1.7999999999999999E-2</v>
      </c>
      <c r="K5466" s="42">
        <v>52.181999999999995</v>
      </c>
      <c r="L5466" s="43">
        <v>0.9</v>
      </c>
      <c r="M5466" s="42">
        <v>46.963799999999999</v>
      </c>
      <c r="N5466">
        <v>5</v>
      </c>
      <c r="O5466" s="43">
        <v>27.200000000000003</v>
      </c>
      <c r="P5466" s="42">
        <v>76.8</v>
      </c>
      <c r="Q5466" s="42">
        <v>1.5</v>
      </c>
      <c r="R5466" s="42">
        <v>9</v>
      </c>
    </row>
    <row r="5467" spans="1:18" x14ac:dyDescent="0.3">
      <c r="A5467" t="s">
        <v>3924</v>
      </c>
      <c r="B5467" s="17">
        <v>45226</v>
      </c>
      <c r="C5467" t="s">
        <v>3925</v>
      </c>
      <c r="D5467" t="s">
        <v>3926</v>
      </c>
      <c r="E5467" t="s">
        <v>3927</v>
      </c>
      <c r="F5467" t="s">
        <v>3920</v>
      </c>
      <c r="G5467" t="s">
        <v>3877</v>
      </c>
      <c r="H5467" t="s">
        <v>3922</v>
      </c>
      <c r="I5467">
        <v>2214</v>
      </c>
      <c r="J5467" s="41">
        <v>1.09E-2</v>
      </c>
      <c r="K5467" s="42">
        <v>24.1326</v>
      </c>
      <c r="L5467" s="43">
        <v>0.37</v>
      </c>
      <c r="M5467" s="42">
        <v>8.9290620000000001</v>
      </c>
      <c r="N5467">
        <v>4</v>
      </c>
      <c r="O5467" s="43">
        <v>147.84</v>
      </c>
      <c r="P5467" s="42">
        <v>54</v>
      </c>
      <c r="Q5467" s="42">
        <v>28.5</v>
      </c>
      <c r="R5467" s="42">
        <v>12</v>
      </c>
    </row>
    <row r="5468" spans="1:18" x14ac:dyDescent="0.3">
      <c r="A5468" t="s">
        <v>3924</v>
      </c>
      <c r="B5468" s="17">
        <v>45227</v>
      </c>
      <c r="C5468" t="s">
        <v>3925</v>
      </c>
      <c r="D5468" t="s">
        <v>3926</v>
      </c>
      <c r="E5468" t="s">
        <v>3927</v>
      </c>
      <c r="F5468" t="s">
        <v>3920</v>
      </c>
      <c r="G5468" t="s">
        <v>3877</v>
      </c>
      <c r="H5468" t="s">
        <v>3922</v>
      </c>
      <c r="I5468">
        <v>2284</v>
      </c>
      <c r="J5468" s="41">
        <v>1.6100000000000003E-2</v>
      </c>
      <c r="K5468" s="42">
        <v>36.772400000000005</v>
      </c>
      <c r="L5468" s="43">
        <v>0.9</v>
      </c>
      <c r="M5468" s="42">
        <v>33.095160000000007</v>
      </c>
      <c r="N5468">
        <v>5</v>
      </c>
      <c r="O5468" s="43">
        <v>79.52</v>
      </c>
      <c r="P5468" s="42">
        <v>61.199999999999996</v>
      </c>
      <c r="Q5468" s="42">
        <v>15</v>
      </c>
      <c r="R5468" s="42">
        <v>8</v>
      </c>
    </row>
    <row r="5469" spans="1:18" x14ac:dyDescent="0.3">
      <c r="A5469" t="s">
        <v>3924</v>
      </c>
      <c r="B5469" s="17">
        <v>45228</v>
      </c>
      <c r="C5469" t="s">
        <v>3925</v>
      </c>
      <c r="D5469" t="s">
        <v>3926</v>
      </c>
      <c r="E5469" t="s">
        <v>3927</v>
      </c>
      <c r="F5469" t="s">
        <v>3920</v>
      </c>
      <c r="G5469" t="s">
        <v>3877</v>
      </c>
      <c r="H5469" t="s">
        <v>3922</v>
      </c>
      <c r="I5469">
        <v>2177</v>
      </c>
      <c r="J5469" s="41">
        <v>1.6800000000000002E-2</v>
      </c>
      <c r="K5469" s="42">
        <v>36.573600000000006</v>
      </c>
      <c r="L5469" s="43">
        <v>0.87</v>
      </c>
      <c r="M5469" s="42">
        <v>31.819032000000004</v>
      </c>
      <c r="N5469">
        <v>4</v>
      </c>
      <c r="O5469" s="43">
        <v>53.760000000000005</v>
      </c>
      <c r="P5469" s="42">
        <v>48</v>
      </c>
      <c r="Q5469" s="42">
        <v>1.5</v>
      </c>
      <c r="R5469" s="42">
        <v>6</v>
      </c>
    </row>
    <row r="5470" spans="1:18" x14ac:dyDescent="0.3">
      <c r="A5470" t="s">
        <v>3924</v>
      </c>
      <c r="B5470" s="17">
        <v>45229</v>
      </c>
      <c r="C5470" t="s">
        <v>3925</v>
      </c>
      <c r="D5470" t="s">
        <v>3926</v>
      </c>
      <c r="E5470" t="s">
        <v>3927</v>
      </c>
      <c r="F5470" t="s">
        <v>3920</v>
      </c>
      <c r="G5470" t="s">
        <v>3877</v>
      </c>
      <c r="H5470" t="s">
        <v>3922</v>
      </c>
      <c r="I5470">
        <v>2226</v>
      </c>
      <c r="J5470" s="41">
        <v>1.3700000000000002E-2</v>
      </c>
      <c r="K5470" s="42">
        <v>30.496200000000005</v>
      </c>
      <c r="L5470" s="43">
        <v>0.76</v>
      </c>
      <c r="M5470" s="42">
        <v>23.177112000000005</v>
      </c>
      <c r="N5470">
        <v>6</v>
      </c>
      <c r="O5470" s="43">
        <v>64.960000000000008</v>
      </c>
      <c r="P5470" s="42">
        <v>69.599999999999994</v>
      </c>
      <c r="Q5470" s="42">
        <v>40.5</v>
      </c>
      <c r="R5470" s="42">
        <v>8</v>
      </c>
    </row>
    <row r="5471" spans="1:18" x14ac:dyDescent="0.3">
      <c r="A5471" t="s">
        <v>3924</v>
      </c>
      <c r="B5471" s="17">
        <v>45230</v>
      </c>
      <c r="C5471" t="s">
        <v>3925</v>
      </c>
      <c r="D5471" t="s">
        <v>3926</v>
      </c>
      <c r="E5471" t="s">
        <v>3927</v>
      </c>
      <c r="F5471" t="s">
        <v>3920</v>
      </c>
      <c r="G5471" t="s">
        <v>3877</v>
      </c>
      <c r="H5471" t="s">
        <v>3922</v>
      </c>
      <c r="I5471">
        <v>2692</v>
      </c>
      <c r="J5471" s="41">
        <v>1.5800000000000002E-2</v>
      </c>
      <c r="K5471" s="42">
        <v>42.533600000000007</v>
      </c>
      <c r="L5471" s="43">
        <v>0.8</v>
      </c>
      <c r="M5471" s="42">
        <v>34.026880000000006</v>
      </c>
      <c r="N5471">
        <v>6</v>
      </c>
      <c r="O5471" s="43">
        <v>39.199999999999996</v>
      </c>
      <c r="P5471" s="42">
        <v>38.4</v>
      </c>
      <c r="Q5471" s="42">
        <v>4.5</v>
      </c>
      <c r="R5471" s="42">
        <v>7</v>
      </c>
    </row>
    <row r="5472" spans="1:18" x14ac:dyDescent="0.3">
      <c r="A5472" t="s">
        <v>3924</v>
      </c>
      <c r="B5472" s="17">
        <v>45231</v>
      </c>
      <c r="C5472" t="s">
        <v>3925</v>
      </c>
      <c r="D5472" t="s">
        <v>3926</v>
      </c>
      <c r="E5472" t="s">
        <v>3927</v>
      </c>
      <c r="F5472" t="s">
        <v>3920</v>
      </c>
      <c r="G5472" t="s">
        <v>3877</v>
      </c>
      <c r="H5472" t="s">
        <v>3922</v>
      </c>
      <c r="I5472">
        <v>2455</v>
      </c>
      <c r="J5472" s="41">
        <v>1.3300000000000001E-2</v>
      </c>
      <c r="K5472" s="42">
        <v>32.651500000000006</v>
      </c>
      <c r="L5472" s="43">
        <v>0.14000000000000001</v>
      </c>
      <c r="M5472" s="42">
        <v>4.5712100000000015</v>
      </c>
      <c r="N5472">
        <v>4</v>
      </c>
      <c r="O5472" s="43">
        <v>80.64</v>
      </c>
      <c r="P5472" s="42">
        <v>80.399999999999991</v>
      </c>
      <c r="Q5472" s="42">
        <v>0</v>
      </c>
      <c r="R5472" s="42">
        <v>11</v>
      </c>
    </row>
    <row r="5473" spans="1:18" x14ac:dyDescent="0.3">
      <c r="A5473" t="s">
        <v>3924</v>
      </c>
      <c r="B5473" s="17">
        <v>45232</v>
      </c>
      <c r="C5473" t="s">
        <v>3925</v>
      </c>
      <c r="D5473" t="s">
        <v>3926</v>
      </c>
      <c r="E5473" t="s">
        <v>3927</v>
      </c>
      <c r="F5473" t="s">
        <v>3920</v>
      </c>
      <c r="G5473" t="s">
        <v>3877</v>
      </c>
      <c r="H5473" t="s">
        <v>3922</v>
      </c>
      <c r="I5473">
        <v>2107</v>
      </c>
      <c r="J5473" s="41">
        <v>1.0800000000000001E-2</v>
      </c>
      <c r="K5473" s="42">
        <v>22.755600000000001</v>
      </c>
      <c r="L5473" s="43">
        <v>1.1099999999999999</v>
      </c>
      <c r="M5473" s="42">
        <v>25.258716</v>
      </c>
      <c r="N5473">
        <v>5</v>
      </c>
      <c r="O5473" s="43">
        <v>54.88</v>
      </c>
      <c r="P5473" s="42">
        <v>42</v>
      </c>
      <c r="Q5473" s="42">
        <v>7.5</v>
      </c>
      <c r="R5473" s="42">
        <v>14</v>
      </c>
    </row>
    <row r="5474" spans="1:18" x14ac:dyDescent="0.3">
      <c r="A5474" t="s">
        <v>3924</v>
      </c>
      <c r="B5474" s="17">
        <v>45233</v>
      </c>
      <c r="C5474" t="s">
        <v>3925</v>
      </c>
      <c r="D5474" t="s">
        <v>3926</v>
      </c>
      <c r="E5474" t="s">
        <v>3927</v>
      </c>
      <c r="F5474" t="s">
        <v>3920</v>
      </c>
      <c r="G5474" t="s">
        <v>3877</v>
      </c>
      <c r="H5474" t="s">
        <v>3922</v>
      </c>
      <c r="I5474">
        <v>2926</v>
      </c>
      <c r="J5474" s="41">
        <v>1.5099999999999999E-2</v>
      </c>
      <c r="K5474" s="42">
        <v>44.182599999999994</v>
      </c>
      <c r="L5474" s="43">
        <v>0.54</v>
      </c>
      <c r="M5474" s="42">
        <v>23.858604</v>
      </c>
      <c r="N5474">
        <v>3</v>
      </c>
      <c r="O5474" s="43">
        <v>115.92</v>
      </c>
      <c r="P5474" s="42">
        <v>70.8</v>
      </c>
      <c r="Q5474" s="42">
        <v>30</v>
      </c>
      <c r="R5474" s="42">
        <v>6</v>
      </c>
    </row>
    <row r="5475" spans="1:18" x14ac:dyDescent="0.3">
      <c r="A5475" t="s">
        <v>3924</v>
      </c>
      <c r="B5475" s="17">
        <v>45234</v>
      </c>
      <c r="C5475" t="s">
        <v>3925</v>
      </c>
      <c r="D5475" t="s">
        <v>3926</v>
      </c>
      <c r="E5475" t="s">
        <v>3927</v>
      </c>
      <c r="F5475" t="s">
        <v>3920</v>
      </c>
      <c r="G5475" t="s">
        <v>3877</v>
      </c>
      <c r="H5475" t="s">
        <v>3922</v>
      </c>
      <c r="I5475">
        <v>3628</v>
      </c>
      <c r="J5475" s="41">
        <v>1.2E-2</v>
      </c>
      <c r="K5475" s="42">
        <v>43.536000000000001</v>
      </c>
      <c r="L5475" s="43">
        <v>1.0999999999999999</v>
      </c>
      <c r="M5475" s="42">
        <v>47.889599999999994</v>
      </c>
      <c r="N5475">
        <v>7</v>
      </c>
      <c r="O5475" s="43">
        <v>25.6</v>
      </c>
      <c r="P5475" s="42">
        <v>36</v>
      </c>
      <c r="Q5475" s="42">
        <v>19.5</v>
      </c>
      <c r="R5475" s="42">
        <v>7</v>
      </c>
    </row>
    <row r="5476" spans="1:18" x14ac:dyDescent="0.3">
      <c r="A5476" t="s">
        <v>3924</v>
      </c>
      <c r="B5476" s="17">
        <v>45235</v>
      </c>
      <c r="C5476" t="s">
        <v>3925</v>
      </c>
      <c r="D5476" t="s">
        <v>3926</v>
      </c>
      <c r="E5476" t="s">
        <v>3927</v>
      </c>
      <c r="F5476" t="s">
        <v>3920</v>
      </c>
      <c r="G5476" t="s">
        <v>3877</v>
      </c>
      <c r="H5476" t="s">
        <v>3922</v>
      </c>
      <c r="I5476">
        <v>3003</v>
      </c>
      <c r="J5476" s="41">
        <v>1.3400000000000002E-2</v>
      </c>
      <c r="K5476" s="42">
        <v>40.240200000000009</v>
      </c>
      <c r="L5476" s="43">
        <v>1.22</v>
      </c>
      <c r="M5476" s="42">
        <v>49.093044000000006</v>
      </c>
      <c r="N5476">
        <v>4</v>
      </c>
      <c r="O5476" s="43">
        <v>36</v>
      </c>
      <c r="P5476" s="42">
        <v>91.2</v>
      </c>
      <c r="Q5476" s="42">
        <v>31.5</v>
      </c>
      <c r="R5476" s="42">
        <v>5</v>
      </c>
    </row>
    <row r="5477" spans="1:18" x14ac:dyDescent="0.3">
      <c r="A5477" t="s">
        <v>3924</v>
      </c>
      <c r="B5477" s="17">
        <v>45236</v>
      </c>
      <c r="C5477" t="s">
        <v>3925</v>
      </c>
      <c r="D5477" t="s">
        <v>3926</v>
      </c>
      <c r="E5477" t="s">
        <v>3927</v>
      </c>
      <c r="F5477" t="s">
        <v>3920</v>
      </c>
      <c r="G5477" t="s">
        <v>3877</v>
      </c>
      <c r="H5477" t="s">
        <v>3922</v>
      </c>
      <c r="I5477">
        <v>3377</v>
      </c>
      <c r="J5477" s="41">
        <v>1.3800000000000002E-2</v>
      </c>
      <c r="K5477" s="42">
        <v>46.602600000000002</v>
      </c>
      <c r="L5477" s="43">
        <v>0.51</v>
      </c>
      <c r="M5477" s="42">
        <v>23.767326000000001</v>
      </c>
      <c r="N5477">
        <v>2</v>
      </c>
      <c r="O5477" s="43">
        <v>35.200000000000003</v>
      </c>
      <c r="P5477" s="42">
        <v>82.8</v>
      </c>
      <c r="Q5477" s="42">
        <v>22.5</v>
      </c>
      <c r="R5477" s="42">
        <v>9</v>
      </c>
    </row>
    <row r="5478" spans="1:18" x14ac:dyDescent="0.3">
      <c r="A5478" t="s">
        <v>3924</v>
      </c>
      <c r="B5478" s="17">
        <v>45237</v>
      </c>
      <c r="C5478" t="s">
        <v>3925</v>
      </c>
      <c r="D5478" t="s">
        <v>3926</v>
      </c>
      <c r="E5478" t="s">
        <v>3927</v>
      </c>
      <c r="F5478" t="s">
        <v>3920</v>
      </c>
      <c r="G5478" t="s">
        <v>3877</v>
      </c>
      <c r="H5478" t="s">
        <v>3922</v>
      </c>
      <c r="I5478">
        <v>2242</v>
      </c>
      <c r="J5478" s="41">
        <v>1.5799999999999998E-2</v>
      </c>
      <c r="K5478" s="42">
        <v>35.423599999999993</v>
      </c>
      <c r="L5478" s="43">
        <v>1.28</v>
      </c>
      <c r="M5478" s="42">
        <v>45.342207999999992</v>
      </c>
      <c r="N5478">
        <v>7</v>
      </c>
      <c r="O5478" s="43">
        <v>71.679999999999993</v>
      </c>
      <c r="P5478" s="42">
        <v>72</v>
      </c>
      <c r="Q5478" s="42">
        <v>1.5</v>
      </c>
      <c r="R5478" s="42">
        <v>11</v>
      </c>
    </row>
    <row r="5479" spans="1:18" x14ac:dyDescent="0.3">
      <c r="A5479" t="s">
        <v>3924</v>
      </c>
      <c r="B5479" s="17">
        <v>45238</v>
      </c>
      <c r="C5479" t="s">
        <v>3925</v>
      </c>
      <c r="D5479" t="s">
        <v>3926</v>
      </c>
      <c r="E5479" t="s">
        <v>3927</v>
      </c>
      <c r="F5479" t="s">
        <v>3920</v>
      </c>
      <c r="G5479" t="s">
        <v>3877</v>
      </c>
      <c r="H5479" t="s">
        <v>3922</v>
      </c>
      <c r="I5479">
        <v>2536</v>
      </c>
      <c r="J5479" s="41">
        <v>1.1200000000000002E-2</v>
      </c>
      <c r="K5479" s="42">
        <v>28.403200000000005</v>
      </c>
      <c r="L5479" s="43">
        <v>0.79</v>
      </c>
      <c r="M5479" s="42">
        <v>22.438528000000005</v>
      </c>
      <c r="N5479">
        <v>7</v>
      </c>
      <c r="O5479" s="43">
        <v>54.88</v>
      </c>
      <c r="P5479" s="42">
        <v>70.8</v>
      </c>
      <c r="Q5479" s="42">
        <v>4.5</v>
      </c>
      <c r="R5479" s="42">
        <v>11</v>
      </c>
    </row>
    <row r="5480" spans="1:18" x14ac:dyDescent="0.3">
      <c r="A5480" t="s">
        <v>3924</v>
      </c>
      <c r="B5480" s="17">
        <v>45239</v>
      </c>
      <c r="C5480" t="s">
        <v>3925</v>
      </c>
      <c r="D5480" t="s">
        <v>3926</v>
      </c>
      <c r="E5480" t="s">
        <v>3927</v>
      </c>
      <c r="F5480" t="s">
        <v>3920</v>
      </c>
      <c r="G5480" t="s">
        <v>3877</v>
      </c>
      <c r="H5480" t="s">
        <v>3922</v>
      </c>
      <c r="I5480">
        <v>3183</v>
      </c>
      <c r="J5480" s="41">
        <v>1.2400000000000001E-2</v>
      </c>
      <c r="K5480" s="42">
        <v>39.469200000000001</v>
      </c>
      <c r="L5480" s="43">
        <v>0.23</v>
      </c>
      <c r="M5480" s="42">
        <v>9.0779160000000001</v>
      </c>
      <c r="N5480">
        <v>7</v>
      </c>
      <c r="O5480" s="43">
        <v>54.32</v>
      </c>
      <c r="P5480" s="42">
        <v>24</v>
      </c>
      <c r="Q5480" s="42">
        <v>10.5</v>
      </c>
      <c r="R5480" s="42">
        <v>9</v>
      </c>
    </row>
    <row r="5481" spans="1:18" x14ac:dyDescent="0.3">
      <c r="A5481" t="s">
        <v>3924</v>
      </c>
      <c r="B5481" s="17">
        <v>45240</v>
      </c>
      <c r="C5481" t="s">
        <v>3925</v>
      </c>
      <c r="D5481" t="s">
        <v>3926</v>
      </c>
      <c r="E5481" t="s">
        <v>3927</v>
      </c>
      <c r="F5481" t="s">
        <v>3920</v>
      </c>
      <c r="G5481" t="s">
        <v>3877</v>
      </c>
      <c r="H5481" t="s">
        <v>3922</v>
      </c>
      <c r="I5481">
        <v>3192</v>
      </c>
      <c r="J5481" s="41">
        <v>1.4100000000000001E-2</v>
      </c>
      <c r="K5481" s="42">
        <v>45.007200000000005</v>
      </c>
      <c r="L5481" s="43">
        <v>1.1199999999999999</v>
      </c>
      <c r="M5481" s="42">
        <v>50.408064000000003</v>
      </c>
      <c r="N5481">
        <v>6</v>
      </c>
      <c r="O5481" s="43">
        <v>41.44</v>
      </c>
      <c r="P5481" s="42">
        <v>67.2</v>
      </c>
      <c r="Q5481" s="42">
        <v>13.5</v>
      </c>
      <c r="R5481" s="42">
        <v>12</v>
      </c>
    </row>
    <row r="5482" spans="1:18" x14ac:dyDescent="0.3">
      <c r="A5482" t="s">
        <v>3924</v>
      </c>
      <c r="B5482" s="17">
        <v>45241</v>
      </c>
      <c r="C5482" t="s">
        <v>3925</v>
      </c>
      <c r="D5482" t="s">
        <v>3926</v>
      </c>
      <c r="E5482" t="s">
        <v>3927</v>
      </c>
      <c r="F5482" t="s">
        <v>3920</v>
      </c>
      <c r="G5482" t="s">
        <v>3877</v>
      </c>
      <c r="H5482" t="s">
        <v>3922</v>
      </c>
      <c r="I5482">
        <v>2482</v>
      </c>
      <c r="J5482" s="41">
        <v>1.6199999999999999E-2</v>
      </c>
      <c r="K5482" s="42">
        <v>40.208399999999997</v>
      </c>
      <c r="L5482" s="43">
        <v>0.48000000000000004</v>
      </c>
      <c r="M5482" s="42">
        <v>19.300032000000002</v>
      </c>
      <c r="N5482">
        <v>6</v>
      </c>
      <c r="O5482" s="43">
        <v>66.08</v>
      </c>
      <c r="P5482" s="42">
        <v>57.599999999999994</v>
      </c>
      <c r="Q5482" s="42">
        <v>6</v>
      </c>
      <c r="R5482" s="42">
        <v>11</v>
      </c>
    </row>
    <row r="5483" spans="1:18" x14ac:dyDescent="0.3">
      <c r="A5483" t="s">
        <v>3924</v>
      </c>
      <c r="B5483" s="17">
        <v>45242</v>
      </c>
      <c r="C5483" t="s">
        <v>3925</v>
      </c>
      <c r="D5483" t="s">
        <v>3926</v>
      </c>
      <c r="E5483" t="s">
        <v>3927</v>
      </c>
      <c r="F5483" t="s">
        <v>3920</v>
      </c>
      <c r="G5483" t="s">
        <v>3877</v>
      </c>
      <c r="H5483" t="s">
        <v>3922</v>
      </c>
      <c r="I5483">
        <v>3329</v>
      </c>
      <c r="J5483" s="41">
        <v>1.35E-2</v>
      </c>
      <c r="K5483" s="42">
        <v>44.941499999999998</v>
      </c>
      <c r="L5483" s="43">
        <v>0.3</v>
      </c>
      <c r="M5483" s="42">
        <v>13.482449999999998</v>
      </c>
      <c r="N5483">
        <v>3</v>
      </c>
      <c r="O5483" s="43">
        <v>23.200000000000003</v>
      </c>
      <c r="P5483" s="42">
        <v>91.2</v>
      </c>
      <c r="Q5483" s="42">
        <v>10.5</v>
      </c>
      <c r="R5483" s="42">
        <v>11</v>
      </c>
    </row>
    <row r="5484" spans="1:18" x14ac:dyDescent="0.3">
      <c r="A5484" t="s">
        <v>3924</v>
      </c>
      <c r="B5484" s="17">
        <v>45243</v>
      </c>
      <c r="C5484" t="s">
        <v>3925</v>
      </c>
      <c r="D5484" t="s">
        <v>3926</v>
      </c>
      <c r="E5484" t="s">
        <v>3927</v>
      </c>
      <c r="F5484" t="s">
        <v>3920</v>
      </c>
      <c r="G5484" t="s">
        <v>3877</v>
      </c>
      <c r="H5484" t="s">
        <v>3922</v>
      </c>
      <c r="I5484">
        <v>3024</v>
      </c>
      <c r="J5484" s="41">
        <v>1.5800000000000002E-2</v>
      </c>
      <c r="K5484" s="42">
        <v>47.779200000000003</v>
      </c>
      <c r="L5484" s="43">
        <v>1.2899999999999998</v>
      </c>
      <c r="M5484" s="42">
        <v>61.635167999999993</v>
      </c>
      <c r="N5484">
        <v>3</v>
      </c>
      <c r="O5484" s="43">
        <v>101.91999999999999</v>
      </c>
      <c r="P5484" s="42">
        <v>64.8</v>
      </c>
      <c r="Q5484" s="42">
        <v>1.5</v>
      </c>
      <c r="R5484" s="42">
        <v>12</v>
      </c>
    </row>
    <row r="5485" spans="1:18" x14ac:dyDescent="0.3">
      <c r="A5485" t="s">
        <v>3924</v>
      </c>
      <c r="B5485" s="17">
        <v>45244</v>
      </c>
      <c r="C5485" t="s">
        <v>3925</v>
      </c>
      <c r="D5485" t="s">
        <v>3926</v>
      </c>
      <c r="E5485" t="s">
        <v>3927</v>
      </c>
      <c r="F5485" t="s">
        <v>3920</v>
      </c>
      <c r="G5485" t="s">
        <v>3877</v>
      </c>
      <c r="H5485" t="s">
        <v>3922</v>
      </c>
      <c r="I5485">
        <v>2153</v>
      </c>
      <c r="J5485" s="41">
        <v>1.3699999999999999E-2</v>
      </c>
      <c r="K5485" s="42">
        <v>29.496099999999998</v>
      </c>
      <c r="L5485" s="43">
        <v>1.05</v>
      </c>
      <c r="M5485" s="42">
        <v>30.970904999999998</v>
      </c>
      <c r="N5485">
        <v>8</v>
      </c>
      <c r="O5485" s="43">
        <v>22.400000000000002</v>
      </c>
      <c r="P5485" s="42">
        <v>46.8</v>
      </c>
      <c r="Q5485" s="42">
        <v>12</v>
      </c>
      <c r="R5485" s="42">
        <v>7</v>
      </c>
    </row>
    <row r="5486" spans="1:18" x14ac:dyDescent="0.3">
      <c r="A5486" t="s">
        <v>3924</v>
      </c>
      <c r="B5486" s="17">
        <v>45245</v>
      </c>
      <c r="C5486" t="s">
        <v>3925</v>
      </c>
      <c r="D5486" t="s">
        <v>3926</v>
      </c>
      <c r="E5486" t="s">
        <v>3927</v>
      </c>
      <c r="F5486" t="s">
        <v>3920</v>
      </c>
      <c r="G5486" t="s">
        <v>3877</v>
      </c>
      <c r="H5486" t="s">
        <v>3922</v>
      </c>
      <c r="I5486">
        <v>2958</v>
      </c>
      <c r="J5486" s="41">
        <v>1.35E-2</v>
      </c>
      <c r="K5486" s="42">
        <v>39.933</v>
      </c>
      <c r="L5486" s="43">
        <v>0.90999999999999992</v>
      </c>
      <c r="M5486" s="42">
        <v>36.339029999999994</v>
      </c>
      <c r="N5486">
        <v>5</v>
      </c>
      <c r="O5486" s="43">
        <v>42.56</v>
      </c>
      <c r="P5486" s="42">
        <v>70.8</v>
      </c>
      <c r="Q5486" s="42">
        <v>4.5</v>
      </c>
      <c r="R5486" s="42">
        <v>12</v>
      </c>
    </row>
    <row r="5487" spans="1:18" x14ac:dyDescent="0.3">
      <c r="A5487" t="s">
        <v>3924</v>
      </c>
      <c r="B5487" s="17">
        <v>45246</v>
      </c>
      <c r="C5487" t="s">
        <v>3925</v>
      </c>
      <c r="D5487" t="s">
        <v>3926</v>
      </c>
      <c r="E5487" t="s">
        <v>3927</v>
      </c>
      <c r="F5487" t="s">
        <v>3920</v>
      </c>
      <c r="G5487" t="s">
        <v>3877</v>
      </c>
      <c r="H5487" t="s">
        <v>3922</v>
      </c>
      <c r="I5487">
        <v>3520</v>
      </c>
      <c r="J5487" s="41">
        <v>1.2400000000000001E-2</v>
      </c>
      <c r="K5487" s="42">
        <v>43.648000000000003</v>
      </c>
      <c r="L5487" s="43">
        <v>9.0000000000000024E-2</v>
      </c>
      <c r="M5487" s="42">
        <v>3.9283200000000011</v>
      </c>
      <c r="N5487">
        <v>3</v>
      </c>
      <c r="O5487" s="43">
        <v>156.24</v>
      </c>
      <c r="P5487" s="42">
        <v>46.8</v>
      </c>
      <c r="Q5487" s="42">
        <v>18</v>
      </c>
      <c r="R5487" s="42">
        <v>13</v>
      </c>
    </row>
    <row r="5488" spans="1:18" x14ac:dyDescent="0.3">
      <c r="A5488" t="s">
        <v>3924</v>
      </c>
      <c r="B5488" s="17">
        <v>45247</v>
      </c>
      <c r="C5488" t="s">
        <v>3925</v>
      </c>
      <c r="D5488" t="s">
        <v>3926</v>
      </c>
      <c r="E5488" t="s">
        <v>3927</v>
      </c>
      <c r="F5488" t="s">
        <v>3920</v>
      </c>
      <c r="G5488" t="s">
        <v>3877</v>
      </c>
      <c r="H5488" t="s">
        <v>3922</v>
      </c>
      <c r="I5488">
        <v>3250</v>
      </c>
      <c r="J5488" s="41">
        <v>1.09E-2</v>
      </c>
      <c r="K5488" s="42">
        <v>35.424999999999997</v>
      </c>
      <c r="L5488" s="43">
        <v>1.25</v>
      </c>
      <c r="M5488" s="42">
        <v>44.28125</v>
      </c>
      <c r="N5488">
        <v>4</v>
      </c>
      <c r="O5488" s="43">
        <v>54.32</v>
      </c>
      <c r="P5488" s="42">
        <v>80.399999999999991</v>
      </c>
      <c r="Q5488" s="42">
        <v>16.5</v>
      </c>
      <c r="R5488" s="42">
        <v>13</v>
      </c>
    </row>
    <row r="5489" spans="1:18" x14ac:dyDescent="0.3">
      <c r="A5489" t="s">
        <v>3924</v>
      </c>
      <c r="B5489" s="17">
        <v>45248</v>
      </c>
      <c r="C5489" t="s">
        <v>3925</v>
      </c>
      <c r="D5489" t="s">
        <v>3926</v>
      </c>
      <c r="E5489" t="s">
        <v>3927</v>
      </c>
      <c r="F5489" t="s">
        <v>3920</v>
      </c>
      <c r="G5489" t="s">
        <v>3877</v>
      </c>
      <c r="H5489" t="s">
        <v>3922</v>
      </c>
      <c r="I5489">
        <v>3264</v>
      </c>
      <c r="J5489" s="41">
        <v>1.3000000000000001E-2</v>
      </c>
      <c r="K5489" s="42">
        <v>42.432000000000002</v>
      </c>
      <c r="L5489" s="43">
        <v>1.1499999999999999</v>
      </c>
      <c r="M5489" s="42">
        <v>48.796799999999998</v>
      </c>
      <c r="N5489">
        <v>3</v>
      </c>
      <c r="O5489" s="43">
        <v>1.6</v>
      </c>
      <c r="P5489" s="42">
        <v>92.399999999999991</v>
      </c>
      <c r="Q5489" s="42">
        <v>28.5</v>
      </c>
      <c r="R5489" s="42">
        <v>7</v>
      </c>
    </row>
    <row r="5490" spans="1:18" x14ac:dyDescent="0.3">
      <c r="A5490" t="s">
        <v>3924</v>
      </c>
      <c r="B5490" s="17">
        <v>45249</v>
      </c>
      <c r="C5490" t="s">
        <v>3925</v>
      </c>
      <c r="D5490" t="s">
        <v>3926</v>
      </c>
      <c r="E5490" t="s">
        <v>3927</v>
      </c>
      <c r="F5490" t="s">
        <v>3920</v>
      </c>
      <c r="G5490" t="s">
        <v>3877</v>
      </c>
      <c r="H5490" t="s">
        <v>3922</v>
      </c>
      <c r="I5490">
        <v>3312</v>
      </c>
      <c r="J5490" s="41">
        <v>1.2300000000000002E-2</v>
      </c>
      <c r="K5490" s="42">
        <v>40.737600000000008</v>
      </c>
      <c r="L5490" s="43">
        <v>0.54999999999999993</v>
      </c>
      <c r="M5490" s="42">
        <v>22.40568</v>
      </c>
      <c r="N5490">
        <v>5</v>
      </c>
      <c r="O5490" s="43">
        <v>65.52</v>
      </c>
      <c r="P5490" s="42">
        <v>76.8</v>
      </c>
      <c r="Q5490" s="42">
        <v>27</v>
      </c>
      <c r="R5490" s="42">
        <v>12</v>
      </c>
    </row>
    <row r="5491" spans="1:18" x14ac:dyDescent="0.3">
      <c r="A5491" t="s">
        <v>3924</v>
      </c>
      <c r="B5491" s="17">
        <v>45250</v>
      </c>
      <c r="C5491" t="s">
        <v>3925</v>
      </c>
      <c r="D5491" t="s">
        <v>3926</v>
      </c>
      <c r="E5491" t="s">
        <v>3927</v>
      </c>
      <c r="F5491" t="s">
        <v>3920</v>
      </c>
      <c r="G5491" t="s">
        <v>3877</v>
      </c>
      <c r="H5491" t="s">
        <v>3922</v>
      </c>
      <c r="I5491">
        <v>2861</v>
      </c>
      <c r="J5491" s="41">
        <v>1.4000000000000002E-2</v>
      </c>
      <c r="K5491" s="42">
        <v>40.054000000000009</v>
      </c>
      <c r="L5491" s="43">
        <v>0.99999999999999989</v>
      </c>
      <c r="M5491" s="42">
        <v>40.054000000000002</v>
      </c>
      <c r="N5491">
        <v>3</v>
      </c>
      <c r="O5491" s="43">
        <v>42.400000000000006</v>
      </c>
      <c r="P5491" s="42">
        <v>30</v>
      </c>
      <c r="Q5491" s="42">
        <v>3</v>
      </c>
      <c r="R5491" s="42">
        <v>13</v>
      </c>
    </row>
    <row r="5492" spans="1:18" x14ac:dyDescent="0.3">
      <c r="A5492" t="s">
        <v>3924</v>
      </c>
      <c r="B5492" s="17">
        <v>45251</v>
      </c>
      <c r="C5492" t="s">
        <v>3925</v>
      </c>
      <c r="D5492" t="s">
        <v>3926</v>
      </c>
      <c r="E5492" t="s">
        <v>3927</v>
      </c>
      <c r="F5492" t="s">
        <v>3920</v>
      </c>
      <c r="G5492" t="s">
        <v>3877</v>
      </c>
      <c r="H5492" t="s">
        <v>3922</v>
      </c>
      <c r="I5492">
        <v>2936</v>
      </c>
      <c r="J5492" s="41">
        <v>1.3300000000000001E-2</v>
      </c>
      <c r="K5492" s="42">
        <v>39.0488</v>
      </c>
      <c r="L5492" s="43">
        <v>1.3599999999999999</v>
      </c>
      <c r="M5492" s="42">
        <v>53.106367999999996</v>
      </c>
      <c r="N5492">
        <v>6</v>
      </c>
      <c r="O5492" s="43">
        <v>156.24</v>
      </c>
      <c r="P5492" s="42">
        <v>49.199999999999996</v>
      </c>
      <c r="Q5492" s="42">
        <v>34.5</v>
      </c>
      <c r="R5492" s="42">
        <v>11</v>
      </c>
    </row>
    <row r="5493" spans="1:18" x14ac:dyDescent="0.3">
      <c r="A5493" t="s">
        <v>3924</v>
      </c>
      <c r="B5493" s="17">
        <v>45252</v>
      </c>
      <c r="C5493" t="s">
        <v>3925</v>
      </c>
      <c r="D5493" t="s">
        <v>3926</v>
      </c>
      <c r="E5493" t="s">
        <v>3927</v>
      </c>
      <c r="F5493" t="s">
        <v>3920</v>
      </c>
      <c r="G5493" t="s">
        <v>3877</v>
      </c>
      <c r="H5493" t="s">
        <v>3922</v>
      </c>
      <c r="I5493">
        <v>3358</v>
      </c>
      <c r="J5493" s="41">
        <v>1.6400000000000001E-2</v>
      </c>
      <c r="K5493" s="42">
        <v>55.071200000000005</v>
      </c>
      <c r="L5493" s="43">
        <v>0.60000000000000009</v>
      </c>
      <c r="M5493" s="42">
        <v>33.04272000000001</v>
      </c>
      <c r="N5493">
        <v>3</v>
      </c>
      <c r="O5493" s="43">
        <v>70</v>
      </c>
      <c r="P5493" s="42">
        <v>42</v>
      </c>
      <c r="Q5493" s="42">
        <v>3</v>
      </c>
      <c r="R5493" s="42">
        <v>14</v>
      </c>
    </row>
    <row r="5494" spans="1:18" x14ac:dyDescent="0.3">
      <c r="A5494" t="s">
        <v>3924</v>
      </c>
      <c r="B5494" s="17">
        <v>45253</v>
      </c>
      <c r="C5494" t="s">
        <v>3925</v>
      </c>
      <c r="D5494" t="s">
        <v>3926</v>
      </c>
      <c r="E5494" t="s">
        <v>3927</v>
      </c>
      <c r="F5494" t="s">
        <v>3920</v>
      </c>
      <c r="G5494" t="s">
        <v>3877</v>
      </c>
      <c r="H5494" t="s">
        <v>3922</v>
      </c>
      <c r="I5494">
        <v>3824</v>
      </c>
      <c r="J5494" s="41">
        <v>1.1700000000000002E-2</v>
      </c>
      <c r="K5494" s="42">
        <v>44.740800000000007</v>
      </c>
      <c r="L5494" s="43">
        <v>0.88</v>
      </c>
      <c r="M5494" s="42">
        <v>39.371904000000008</v>
      </c>
      <c r="N5494">
        <v>6</v>
      </c>
      <c r="O5494" s="43">
        <v>213.92000000000002</v>
      </c>
      <c r="P5494" s="42">
        <v>31.2</v>
      </c>
      <c r="Q5494" s="42">
        <v>10.5</v>
      </c>
      <c r="R5494" s="42">
        <v>10</v>
      </c>
    </row>
    <row r="5495" spans="1:18" x14ac:dyDescent="0.3">
      <c r="A5495" t="s">
        <v>3924</v>
      </c>
      <c r="B5495" s="17">
        <v>45254</v>
      </c>
      <c r="C5495" t="s">
        <v>3925</v>
      </c>
      <c r="D5495" t="s">
        <v>3926</v>
      </c>
      <c r="E5495" t="s">
        <v>3927</v>
      </c>
      <c r="F5495" t="s">
        <v>3920</v>
      </c>
      <c r="G5495" t="s">
        <v>3877</v>
      </c>
      <c r="H5495" t="s">
        <v>3922</v>
      </c>
      <c r="I5495">
        <v>2608</v>
      </c>
      <c r="J5495" s="41">
        <v>1.2900000000000002E-2</v>
      </c>
      <c r="K5495" s="42">
        <v>33.643200000000007</v>
      </c>
      <c r="L5495" s="43">
        <v>0.48</v>
      </c>
      <c r="M5495" s="42">
        <v>16.148736000000003</v>
      </c>
      <c r="N5495">
        <v>7</v>
      </c>
      <c r="O5495" s="43">
        <v>23.200000000000003</v>
      </c>
      <c r="P5495" s="42">
        <v>61.199999999999996</v>
      </c>
      <c r="Q5495" s="42">
        <v>19.5</v>
      </c>
      <c r="R5495" s="42">
        <v>10</v>
      </c>
    </row>
    <row r="5496" spans="1:18" x14ac:dyDescent="0.3">
      <c r="A5496" t="s">
        <v>3924</v>
      </c>
      <c r="B5496" s="17">
        <v>45255</v>
      </c>
      <c r="C5496" t="s">
        <v>3925</v>
      </c>
      <c r="D5496" t="s">
        <v>3926</v>
      </c>
      <c r="E5496" t="s">
        <v>3927</v>
      </c>
      <c r="F5496" t="s">
        <v>3920</v>
      </c>
      <c r="G5496" t="s">
        <v>3877</v>
      </c>
      <c r="H5496" t="s">
        <v>3922</v>
      </c>
      <c r="I5496">
        <v>2480</v>
      </c>
      <c r="J5496" s="41">
        <v>1.0100000000000001E-2</v>
      </c>
      <c r="K5496" s="42">
        <v>25.048000000000002</v>
      </c>
      <c r="L5496" s="43">
        <v>1.1100000000000001</v>
      </c>
      <c r="M5496" s="42">
        <v>27.803280000000004</v>
      </c>
      <c r="N5496">
        <v>8</v>
      </c>
      <c r="O5496" s="43">
        <v>45.359999999999992</v>
      </c>
      <c r="P5496" s="42">
        <v>34.799999999999997</v>
      </c>
      <c r="Q5496" s="42">
        <v>24</v>
      </c>
      <c r="R5496" s="42">
        <v>12</v>
      </c>
    </row>
    <row r="5497" spans="1:18" x14ac:dyDescent="0.3">
      <c r="A5497" t="s">
        <v>3924</v>
      </c>
      <c r="B5497" s="17">
        <v>45256</v>
      </c>
      <c r="C5497" t="s">
        <v>3925</v>
      </c>
      <c r="D5497" t="s">
        <v>3926</v>
      </c>
      <c r="E5497" t="s">
        <v>3927</v>
      </c>
      <c r="F5497" t="s">
        <v>3920</v>
      </c>
      <c r="G5497" t="s">
        <v>3877</v>
      </c>
      <c r="H5497" t="s">
        <v>3922</v>
      </c>
      <c r="I5497">
        <v>3247</v>
      </c>
      <c r="J5497" s="41">
        <v>1.5100000000000002E-2</v>
      </c>
      <c r="K5497" s="42">
        <v>49.029700000000005</v>
      </c>
      <c r="L5497" s="43">
        <v>0.49000000000000005</v>
      </c>
      <c r="M5497" s="42">
        <v>24.024553000000004</v>
      </c>
      <c r="N5497">
        <v>4</v>
      </c>
      <c r="O5497" s="43">
        <v>56.56</v>
      </c>
      <c r="P5497" s="42">
        <v>60</v>
      </c>
      <c r="Q5497" s="42">
        <v>3</v>
      </c>
      <c r="R5497" s="42">
        <v>5</v>
      </c>
    </row>
    <row r="5498" spans="1:18" x14ac:dyDescent="0.3">
      <c r="A5498" t="s">
        <v>3924</v>
      </c>
      <c r="B5498" s="17">
        <v>45257</v>
      </c>
      <c r="C5498" t="s">
        <v>3925</v>
      </c>
      <c r="D5498" t="s">
        <v>3926</v>
      </c>
      <c r="E5498" t="s">
        <v>3927</v>
      </c>
      <c r="F5498" t="s">
        <v>3920</v>
      </c>
      <c r="G5498" t="s">
        <v>3877</v>
      </c>
      <c r="H5498" t="s">
        <v>3922</v>
      </c>
      <c r="I5498">
        <v>3132</v>
      </c>
      <c r="J5498" s="41">
        <v>1.2E-2</v>
      </c>
      <c r="K5498" s="42">
        <v>37.584000000000003</v>
      </c>
      <c r="L5498" s="43">
        <v>0.59</v>
      </c>
      <c r="M5498" s="42">
        <v>22.17456</v>
      </c>
      <c r="N5498">
        <v>7</v>
      </c>
      <c r="O5498" s="43">
        <v>46.400000000000006</v>
      </c>
      <c r="P5498" s="42">
        <v>76.8</v>
      </c>
      <c r="Q5498" s="42">
        <v>40.5</v>
      </c>
      <c r="R5498" s="42">
        <v>14</v>
      </c>
    </row>
    <row r="5499" spans="1:18" x14ac:dyDescent="0.3">
      <c r="A5499" t="s">
        <v>3924</v>
      </c>
      <c r="B5499" s="17">
        <v>45258</v>
      </c>
      <c r="C5499" t="s">
        <v>3925</v>
      </c>
      <c r="D5499" t="s">
        <v>3926</v>
      </c>
      <c r="E5499" t="s">
        <v>3927</v>
      </c>
      <c r="F5499" t="s">
        <v>3920</v>
      </c>
      <c r="G5499" t="s">
        <v>3877</v>
      </c>
      <c r="H5499" t="s">
        <v>3922</v>
      </c>
      <c r="I5499">
        <v>2509</v>
      </c>
      <c r="J5499" s="41">
        <v>1.4199999999999999E-2</v>
      </c>
      <c r="K5499" s="42">
        <v>35.627800000000001</v>
      </c>
      <c r="L5499" s="43">
        <v>0.85</v>
      </c>
      <c r="M5499" s="42">
        <v>30.283629999999999</v>
      </c>
      <c r="N5499">
        <v>4</v>
      </c>
      <c r="O5499" s="43">
        <v>143.35999999999999</v>
      </c>
      <c r="P5499" s="42">
        <v>86.399999999999991</v>
      </c>
      <c r="Q5499" s="42">
        <v>36</v>
      </c>
      <c r="R5499" s="42">
        <v>14</v>
      </c>
    </row>
    <row r="5500" spans="1:18" x14ac:dyDescent="0.3">
      <c r="A5500" t="s">
        <v>3924</v>
      </c>
      <c r="B5500" s="17">
        <v>45259</v>
      </c>
      <c r="C5500" t="s">
        <v>3925</v>
      </c>
      <c r="D5500" t="s">
        <v>3926</v>
      </c>
      <c r="E5500" t="s">
        <v>3927</v>
      </c>
      <c r="F5500" t="s">
        <v>3920</v>
      </c>
      <c r="G5500" t="s">
        <v>3877</v>
      </c>
      <c r="H5500" t="s">
        <v>3922</v>
      </c>
      <c r="I5500">
        <v>3512</v>
      </c>
      <c r="J5500" s="41">
        <v>1.2799999999999999E-2</v>
      </c>
      <c r="K5500" s="42">
        <v>44.953599999999994</v>
      </c>
      <c r="L5500" s="43">
        <v>0.82</v>
      </c>
      <c r="M5500" s="42">
        <v>36.861951999999995</v>
      </c>
      <c r="N5500">
        <v>5</v>
      </c>
      <c r="O5500" s="43">
        <v>142.24</v>
      </c>
      <c r="P5500" s="42">
        <v>27.599999999999998</v>
      </c>
      <c r="Q5500" s="42">
        <v>18</v>
      </c>
      <c r="R5500" s="42">
        <v>7</v>
      </c>
    </row>
    <row r="5501" spans="1:18" x14ac:dyDescent="0.3">
      <c r="A5501" t="s">
        <v>3924</v>
      </c>
      <c r="B5501" s="17">
        <v>45260</v>
      </c>
      <c r="C5501" t="s">
        <v>3925</v>
      </c>
      <c r="D5501" t="s">
        <v>3926</v>
      </c>
      <c r="E5501" t="s">
        <v>3927</v>
      </c>
      <c r="F5501" t="s">
        <v>3920</v>
      </c>
      <c r="G5501" t="s">
        <v>3877</v>
      </c>
      <c r="H5501" t="s">
        <v>3922</v>
      </c>
      <c r="I5501">
        <v>2825</v>
      </c>
      <c r="J5501" s="41">
        <v>1.3699999999999999E-2</v>
      </c>
      <c r="K5501" s="42">
        <v>38.702499999999993</v>
      </c>
      <c r="L5501" s="43">
        <v>1.1099999999999999</v>
      </c>
      <c r="M5501" s="42">
        <v>42.959774999999986</v>
      </c>
      <c r="N5501">
        <v>4</v>
      </c>
      <c r="O5501" s="43">
        <v>204.96</v>
      </c>
      <c r="P5501" s="42">
        <v>42</v>
      </c>
      <c r="Q5501" s="42">
        <v>28.5</v>
      </c>
      <c r="R5501" s="42">
        <v>11</v>
      </c>
    </row>
    <row r="5502" spans="1:18" x14ac:dyDescent="0.3">
      <c r="A5502" t="s">
        <v>3916</v>
      </c>
      <c r="B5502" s="17">
        <v>44986</v>
      </c>
      <c r="C5502" t="s">
        <v>543</v>
      </c>
      <c r="D5502" t="s">
        <v>3928</v>
      </c>
      <c r="E5502" t="s">
        <v>3929</v>
      </c>
      <c r="F5502" t="s">
        <v>3920</v>
      </c>
      <c r="G5502" t="s">
        <v>3877</v>
      </c>
      <c r="H5502" t="s">
        <v>3922</v>
      </c>
      <c r="I5502">
        <v>1608.4</v>
      </c>
      <c r="J5502" s="41">
        <v>1.2E-2</v>
      </c>
      <c r="K5502" s="42">
        <v>19.300800000000002</v>
      </c>
      <c r="L5502" s="43">
        <v>1.0000000000000002</v>
      </c>
      <c r="M5502" s="42">
        <v>19.300800000000006</v>
      </c>
      <c r="N5502">
        <v>6</v>
      </c>
      <c r="O5502" s="43">
        <v>109.19999999999999</v>
      </c>
      <c r="P5502" s="42">
        <v>55.199999999999996</v>
      </c>
      <c r="Q5502" s="42">
        <v>7.5</v>
      </c>
      <c r="R5502" s="42">
        <v>0</v>
      </c>
    </row>
    <row r="5503" spans="1:18" x14ac:dyDescent="0.3">
      <c r="A5503" t="s">
        <v>3916</v>
      </c>
      <c r="B5503" s="17">
        <v>44987</v>
      </c>
      <c r="C5503" t="s">
        <v>543</v>
      </c>
      <c r="D5503" t="s">
        <v>3928</v>
      </c>
      <c r="E5503" t="s">
        <v>3929</v>
      </c>
      <c r="F5503" t="s">
        <v>3920</v>
      </c>
      <c r="G5503" t="s">
        <v>3877</v>
      </c>
      <c r="H5503" t="s">
        <v>3922</v>
      </c>
      <c r="I5503">
        <v>2617.6</v>
      </c>
      <c r="J5503" s="41">
        <v>1.0500000000000001E-2</v>
      </c>
      <c r="K5503" s="42">
        <v>27.4848</v>
      </c>
      <c r="L5503" s="43">
        <v>1.0299999999999998</v>
      </c>
      <c r="M5503" s="42">
        <v>28.309343999999996</v>
      </c>
      <c r="N5503">
        <v>1</v>
      </c>
      <c r="O5503" s="43">
        <v>38.08</v>
      </c>
      <c r="P5503" s="42">
        <v>63.599999999999994</v>
      </c>
      <c r="Q5503" s="42">
        <v>21</v>
      </c>
      <c r="R5503" s="42">
        <v>8</v>
      </c>
    </row>
    <row r="5504" spans="1:18" x14ac:dyDescent="0.3">
      <c r="A5504" t="s">
        <v>3916</v>
      </c>
      <c r="B5504" s="17">
        <v>44988</v>
      </c>
      <c r="C5504" t="s">
        <v>543</v>
      </c>
      <c r="D5504" t="s">
        <v>3928</v>
      </c>
      <c r="E5504" t="s">
        <v>3929</v>
      </c>
      <c r="F5504" t="s">
        <v>3920</v>
      </c>
      <c r="G5504" t="s">
        <v>3877</v>
      </c>
      <c r="H5504" t="s">
        <v>3922</v>
      </c>
      <c r="I5504">
        <v>1539.2</v>
      </c>
      <c r="J5504" s="41">
        <v>1.3100000000000001E-2</v>
      </c>
      <c r="K5504" s="42">
        <v>20.163520000000002</v>
      </c>
      <c r="L5504" s="43">
        <v>0.21000000000000002</v>
      </c>
      <c r="M5504" s="42">
        <v>4.2343392000000009</v>
      </c>
      <c r="N5504">
        <v>3</v>
      </c>
      <c r="O5504" s="43">
        <v>48</v>
      </c>
      <c r="P5504" s="42">
        <v>58.8</v>
      </c>
      <c r="Q5504" s="42">
        <v>39</v>
      </c>
      <c r="R5504" s="42">
        <v>8</v>
      </c>
    </row>
    <row r="5505" spans="1:18" x14ac:dyDescent="0.3">
      <c r="A5505" t="s">
        <v>3916</v>
      </c>
      <c r="B5505" s="17">
        <v>44989</v>
      </c>
      <c r="C5505" t="s">
        <v>543</v>
      </c>
      <c r="D5505" t="s">
        <v>3928</v>
      </c>
      <c r="E5505" t="s">
        <v>3929</v>
      </c>
      <c r="F5505" t="s">
        <v>3920</v>
      </c>
      <c r="G5505" t="s">
        <v>3877</v>
      </c>
      <c r="H5505" t="s">
        <v>3922</v>
      </c>
      <c r="I5505">
        <v>1999.2</v>
      </c>
      <c r="J5505" s="41">
        <v>1.3200000000000003E-2</v>
      </c>
      <c r="K5505" s="42">
        <v>26.389440000000008</v>
      </c>
      <c r="L5505" s="43">
        <v>0.93999999999999984</v>
      </c>
      <c r="M5505" s="42">
        <v>24.806073600000001</v>
      </c>
      <c r="N5505">
        <v>1</v>
      </c>
      <c r="O5505" s="43">
        <v>43.2</v>
      </c>
      <c r="P5505" s="42">
        <v>84</v>
      </c>
      <c r="Q5505" s="42">
        <v>22.5</v>
      </c>
      <c r="R5505" s="42">
        <v>3</v>
      </c>
    </row>
    <row r="5506" spans="1:18" x14ac:dyDescent="0.3">
      <c r="A5506" t="s">
        <v>3916</v>
      </c>
      <c r="B5506" s="17">
        <v>44990</v>
      </c>
      <c r="C5506" t="s">
        <v>543</v>
      </c>
      <c r="D5506" t="s">
        <v>3928</v>
      </c>
      <c r="E5506" t="s">
        <v>3929</v>
      </c>
      <c r="F5506" t="s">
        <v>3920</v>
      </c>
      <c r="G5506" t="s">
        <v>3877</v>
      </c>
      <c r="H5506" t="s">
        <v>3922</v>
      </c>
      <c r="I5506">
        <v>1551.8000000000002</v>
      </c>
      <c r="J5506" s="41">
        <v>9.7000000000000003E-3</v>
      </c>
      <c r="K5506" s="42">
        <v>15.052460000000002</v>
      </c>
      <c r="L5506" s="43">
        <v>0.09</v>
      </c>
      <c r="M5506" s="42">
        <v>1.3547214000000001</v>
      </c>
      <c r="N5506">
        <v>4</v>
      </c>
      <c r="O5506" s="43">
        <v>126.56</v>
      </c>
      <c r="P5506" s="42">
        <v>93.6</v>
      </c>
      <c r="Q5506" s="42">
        <v>9</v>
      </c>
      <c r="R5506" s="42">
        <v>0</v>
      </c>
    </row>
    <row r="5507" spans="1:18" x14ac:dyDescent="0.3">
      <c r="A5507" t="s">
        <v>3916</v>
      </c>
      <c r="B5507" s="17">
        <v>44991</v>
      </c>
      <c r="C5507" t="s">
        <v>543</v>
      </c>
      <c r="D5507" t="s">
        <v>3928</v>
      </c>
      <c r="E5507" t="s">
        <v>3929</v>
      </c>
      <c r="F5507" t="s">
        <v>3920</v>
      </c>
      <c r="G5507" t="s">
        <v>3877</v>
      </c>
      <c r="H5507" t="s">
        <v>3922</v>
      </c>
      <c r="I5507">
        <v>1881.2</v>
      </c>
      <c r="J5507" s="41">
        <v>1.0200000000000001E-2</v>
      </c>
      <c r="K5507" s="42">
        <v>19.18824</v>
      </c>
      <c r="L5507" s="43">
        <v>0.96</v>
      </c>
      <c r="M5507" s="42">
        <v>18.420710400000001</v>
      </c>
      <c r="N5507">
        <v>1</v>
      </c>
      <c r="O5507" s="43">
        <v>74.48</v>
      </c>
      <c r="P5507" s="42">
        <v>72</v>
      </c>
      <c r="Q5507" s="42">
        <v>36</v>
      </c>
      <c r="R5507" s="42">
        <v>4</v>
      </c>
    </row>
    <row r="5508" spans="1:18" x14ac:dyDescent="0.3">
      <c r="A5508" t="s">
        <v>3916</v>
      </c>
      <c r="B5508" s="17">
        <v>44992</v>
      </c>
      <c r="C5508" t="s">
        <v>543</v>
      </c>
      <c r="D5508" t="s">
        <v>3928</v>
      </c>
      <c r="E5508" t="s">
        <v>3929</v>
      </c>
      <c r="F5508" t="s">
        <v>3920</v>
      </c>
      <c r="G5508" t="s">
        <v>3877</v>
      </c>
      <c r="H5508" t="s">
        <v>3922</v>
      </c>
      <c r="I5508">
        <v>2550.2000000000003</v>
      </c>
      <c r="J5508" s="41">
        <v>1.01E-2</v>
      </c>
      <c r="K5508" s="42">
        <v>25.757020000000001</v>
      </c>
      <c r="L5508" s="43">
        <v>1.08</v>
      </c>
      <c r="M5508" s="42">
        <v>27.817581600000004</v>
      </c>
      <c r="N5508">
        <v>1</v>
      </c>
      <c r="O5508" s="43">
        <v>70</v>
      </c>
      <c r="P5508" s="42">
        <v>76.8</v>
      </c>
      <c r="Q5508" s="42">
        <v>9</v>
      </c>
      <c r="R5508" s="42">
        <v>7</v>
      </c>
    </row>
    <row r="5509" spans="1:18" x14ac:dyDescent="0.3">
      <c r="A5509" t="s">
        <v>3916</v>
      </c>
      <c r="B5509" s="17">
        <v>44993</v>
      </c>
      <c r="C5509" t="s">
        <v>543</v>
      </c>
      <c r="D5509" t="s">
        <v>3928</v>
      </c>
      <c r="E5509" t="s">
        <v>3929</v>
      </c>
      <c r="F5509" t="s">
        <v>3920</v>
      </c>
      <c r="G5509" t="s">
        <v>3877</v>
      </c>
      <c r="H5509" t="s">
        <v>3922</v>
      </c>
      <c r="I5509">
        <v>2297.2000000000003</v>
      </c>
      <c r="J5509" s="41">
        <v>1.11E-2</v>
      </c>
      <c r="K5509" s="42">
        <v>25.498920000000005</v>
      </c>
      <c r="L5509" s="43">
        <v>0.24</v>
      </c>
      <c r="M5509" s="42">
        <v>6.1197408000000006</v>
      </c>
      <c r="N5509">
        <v>3</v>
      </c>
      <c r="O5509" s="43">
        <v>85.12</v>
      </c>
      <c r="P5509" s="42">
        <v>82.8</v>
      </c>
      <c r="Q5509" s="42">
        <v>39</v>
      </c>
      <c r="R5509" s="42">
        <v>0</v>
      </c>
    </row>
    <row r="5510" spans="1:18" x14ac:dyDescent="0.3">
      <c r="A5510" t="s">
        <v>3916</v>
      </c>
      <c r="B5510" s="17">
        <v>44994</v>
      </c>
      <c r="C5510" t="s">
        <v>543</v>
      </c>
      <c r="D5510" t="s">
        <v>3928</v>
      </c>
      <c r="E5510" t="s">
        <v>3929</v>
      </c>
      <c r="F5510" t="s">
        <v>3920</v>
      </c>
      <c r="G5510" t="s">
        <v>3877</v>
      </c>
      <c r="H5510" t="s">
        <v>3922</v>
      </c>
      <c r="I5510">
        <v>1864.4</v>
      </c>
      <c r="J5510" s="41">
        <v>1.4599999999999998E-2</v>
      </c>
      <c r="K5510" s="42">
        <v>27.220239999999997</v>
      </c>
      <c r="L5510" s="43">
        <v>0.36999999999999994</v>
      </c>
      <c r="M5510" s="42">
        <v>10.071488799999997</v>
      </c>
      <c r="N5510">
        <v>3</v>
      </c>
      <c r="O5510" s="43">
        <v>33.6</v>
      </c>
      <c r="P5510" s="42">
        <v>40.799999999999997</v>
      </c>
      <c r="Q5510" s="42">
        <v>24</v>
      </c>
      <c r="R5510" s="42">
        <v>1</v>
      </c>
    </row>
    <row r="5511" spans="1:18" x14ac:dyDescent="0.3">
      <c r="A5511" t="s">
        <v>3916</v>
      </c>
      <c r="B5511" s="17">
        <v>44995</v>
      </c>
      <c r="C5511" t="s">
        <v>543</v>
      </c>
      <c r="D5511" t="s">
        <v>3928</v>
      </c>
      <c r="E5511" t="s">
        <v>3929</v>
      </c>
      <c r="F5511" t="s">
        <v>3920</v>
      </c>
      <c r="G5511" t="s">
        <v>3877</v>
      </c>
      <c r="H5511" t="s">
        <v>3922</v>
      </c>
      <c r="I5511">
        <v>2576.4</v>
      </c>
      <c r="J5511" s="41">
        <v>1.0400000000000001E-2</v>
      </c>
      <c r="K5511" s="42">
        <v>26.794560000000004</v>
      </c>
      <c r="L5511" s="43">
        <v>0.08</v>
      </c>
      <c r="M5511" s="42">
        <v>2.1435648000000005</v>
      </c>
      <c r="N5511">
        <v>2</v>
      </c>
      <c r="O5511" s="43">
        <v>47.2</v>
      </c>
      <c r="P5511" s="42">
        <v>63.599999999999994</v>
      </c>
      <c r="Q5511" s="42">
        <v>46.5</v>
      </c>
      <c r="R5511" s="42">
        <v>1</v>
      </c>
    </row>
    <row r="5512" spans="1:18" x14ac:dyDescent="0.3">
      <c r="A5512" t="s">
        <v>3916</v>
      </c>
      <c r="B5512" s="17">
        <v>44996</v>
      </c>
      <c r="C5512" t="s">
        <v>543</v>
      </c>
      <c r="D5512" t="s">
        <v>3928</v>
      </c>
      <c r="E5512" t="s">
        <v>3929</v>
      </c>
      <c r="F5512" t="s">
        <v>3920</v>
      </c>
      <c r="G5512" t="s">
        <v>3877</v>
      </c>
      <c r="H5512" t="s">
        <v>3922</v>
      </c>
      <c r="I5512">
        <v>2666.6</v>
      </c>
      <c r="J5512" s="41">
        <v>1.6399999999999998E-2</v>
      </c>
      <c r="K5512" s="42">
        <v>43.73223999999999</v>
      </c>
      <c r="L5512" s="43">
        <v>0.86999999999999988</v>
      </c>
      <c r="M5512" s="42">
        <v>38.047048799999985</v>
      </c>
      <c r="N5512">
        <v>5</v>
      </c>
      <c r="O5512" s="43">
        <v>75.039999999999992</v>
      </c>
      <c r="P5512" s="42">
        <v>78</v>
      </c>
      <c r="Q5512" s="42">
        <v>6</v>
      </c>
      <c r="R5512" s="42">
        <v>2</v>
      </c>
    </row>
    <row r="5513" spans="1:18" x14ac:dyDescent="0.3">
      <c r="A5513" t="s">
        <v>3916</v>
      </c>
      <c r="B5513" s="17">
        <v>44997</v>
      </c>
      <c r="C5513" t="s">
        <v>543</v>
      </c>
      <c r="D5513" t="s">
        <v>3928</v>
      </c>
      <c r="E5513" t="s">
        <v>3929</v>
      </c>
      <c r="F5513" t="s">
        <v>3920</v>
      </c>
      <c r="G5513" t="s">
        <v>3877</v>
      </c>
      <c r="H5513" t="s">
        <v>3922</v>
      </c>
      <c r="I5513">
        <v>1457.4</v>
      </c>
      <c r="J5513" s="41">
        <v>1.0600000000000002E-2</v>
      </c>
      <c r="K5513" s="42">
        <v>15.448440000000003</v>
      </c>
      <c r="L5513" s="43">
        <v>1.1399999999999999</v>
      </c>
      <c r="M5513" s="42">
        <v>17.611221600000004</v>
      </c>
      <c r="N5513">
        <v>6</v>
      </c>
      <c r="O5513" s="43">
        <v>35.839999999999996</v>
      </c>
      <c r="P5513" s="42">
        <v>40.799999999999997</v>
      </c>
      <c r="Q5513" s="42">
        <v>9</v>
      </c>
      <c r="R5513" s="42">
        <v>3</v>
      </c>
    </row>
    <row r="5514" spans="1:18" x14ac:dyDescent="0.3">
      <c r="A5514" t="s">
        <v>3916</v>
      </c>
      <c r="B5514" s="17">
        <v>44998</v>
      </c>
      <c r="C5514" t="s">
        <v>543</v>
      </c>
      <c r="D5514" t="s">
        <v>3928</v>
      </c>
      <c r="E5514" t="s">
        <v>3929</v>
      </c>
      <c r="F5514" t="s">
        <v>3920</v>
      </c>
      <c r="G5514" t="s">
        <v>3877</v>
      </c>
      <c r="H5514" t="s">
        <v>3922</v>
      </c>
      <c r="I5514">
        <v>2580.2000000000003</v>
      </c>
      <c r="J5514" s="41">
        <v>1.2699999999999999E-2</v>
      </c>
      <c r="K5514" s="42">
        <v>32.768540000000002</v>
      </c>
      <c r="L5514" s="43">
        <v>0.11000000000000001</v>
      </c>
      <c r="M5514" s="42">
        <v>3.6045394000000006</v>
      </c>
      <c r="N5514">
        <v>2</v>
      </c>
      <c r="O5514" s="43">
        <v>17.600000000000001</v>
      </c>
      <c r="P5514" s="42">
        <v>85.2</v>
      </c>
      <c r="Q5514" s="42">
        <v>16.5</v>
      </c>
      <c r="R5514" s="42">
        <v>5</v>
      </c>
    </row>
    <row r="5515" spans="1:18" x14ac:dyDescent="0.3">
      <c r="A5515" t="s">
        <v>3916</v>
      </c>
      <c r="B5515" s="17">
        <v>44999</v>
      </c>
      <c r="C5515" t="s">
        <v>543</v>
      </c>
      <c r="D5515" t="s">
        <v>3928</v>
      </c>
      <c r="E5515" t="s">
        <v>3929</v>
      </c>
      <c r="F5515" t="s">
        <v>3920</v>
      </c>
      <c r="G5515" t="s">
        <v>3877</v>
      </c>
      <c r="H5515" t="s">
        <v>3922</v>
      </c>
      <c r="I5515">
        <v>2564.4</v>
      </c>
      <c r="J5515" s="41">
        <v>1.2499999999999999E-2</v>
      </c>
      <c r="K5515" s="42">
        <v>32.055</v>
      </c>
      <c r="L5515" s="43">
        <v>1.2499999999999998</v>
      </c>
      <c r="M5515" s="42">
        <v>40.068749999999994</v>
      </c>
      <c r="N5515">
        <v>1</v>
      </c>
      <c r="O5515" s="43">
        <v>0.8</v>
      </c>
      <c r="P5515" s="42">
        <v>79.2</v>
      </c>
      <c r="Q5515" s="42">
        <v>33</v>
      </c>
      <c r="R5515" s="42">
        <v>3</v>
      </c>
    </row>
    <row r="5516" spans="1:18" x14ac:dyDescent="0.3">
      <c r="A5516" t="s">
        <v>3916</v>
      </c>
      <c r="B5516" s="17">
        <v>45000</v>
      </c>
      <c r="C5516" t="s">
        <v>543</v>
      </c>
      <c r="D5516" t="s">
        <v>3928</v>
      </c>
      <c r="E5516" t="s">
        <v>3929</v>
      </c>
      <c r="F5516" t="s">
        <v>3920</v>
      </c>
      <c r="G5516" t="s">
        <v>3877</v>
      </c>
      <c r="H5516" t="s">
        <v>3922</v>
      </c>
      <c r="I5516">
        <v>1593.8000000000002</v>
      </c>
      <c r="J5516" s="41">
        <v>1.4000000000000002E-2</v>
      </c>
      <c r="K5516" s="42">
        <v>22.313200000000005</v>
      </c>
      <c r="L5516" s="43">
        <v>0.91000000000000014</v>
      </c>
      <c r="M5516" s="42">
        <v>20.305012000000008</v>
      </c>
      <c r="N5516">
        <v>2</v>
      </c>
      <c r="O5516" s="43">
        <v>8.8000000000000007</v>
      </c>
      <c r="P5516" s="42">
        <v>61.199999999999996</v>
      </c>
      <c r="Q5516" s="42">
        <v>37.5</v>
      </c>
      <c r="R5516" s="42">
        <v>8</v>
      </c>
    </row>
    <row r="5517" spans="1:18" x14ac:dyDescent="0.3">
      <c r="A5517" t="s">
        <v>3916</v>
      </c>
      <c r="B5517" s="17">
        <v>45001</v>
      </c>
      <c r="C5517" t="s">
        <v>543</v>
      </c>
      <c r="D5517" t="s">
        <v>3928</v>
      </c>
      <c r="E5517" t="s">
        <v>3929</v>
      </c>
      <c r="F5517" t="s">
        <v>3920</v>
      </c>
      <c r="G5517" t="s">
        <v>3877</v>
      </c>
      <c r="H5517" t="s">
        <v>3922</v>
      </c>
      <c r="I5517">
        <v>2482.6</v>
      </c>
      <c r="J5517" s="41">
        <v>1.3099999999999999E-2</v>
      </c>
      <c r="K5517" s="42">
        <v>32.522059999999996</v>
      </c>
      <c r="L5517" s="43">
        <v>0.59</v>
      </c>
      <c r="M5517" s="42">
        <v>19.188015399999998</v>
      </c>
      <c r="N5517">
        <v>6</v>
      </c>
      <c r="O5517" s="43">
        <v>24</v>
      </c>
      <c r="P5517" s="42">
        <v>30</v>
      </c>
      <c r="Q5517" s="42">
        <v>25.5</v>
      </c>
      <c r="R5517" s="42">
        <v>6</v>
      </c>
    </row>
    <row r="5518" spans="1:18" x14ac:dyDescent="0.3">
      <c r="A5518" t="s">
        <v>3916</v>
      </c>
      <c r="B5518" s="17">
        <v>45002</v>
      </c>
      <c r="C5518" t="s">
        <v>543</v>
      </c>
      <c r="D5518" t="s">
        <v>3928</v>
      </c>
      <c r="E5518" t="s">
        <v>3929</v>
      </c>
      <c r="F5518" t="s">
        <v>3920</v>
      </c>
      <c r="G5518" t="s">
        <v>3877</v>
      </c>
      <c r="H5518" t="s">
        <v>3922</v>
      </c>
      <c r="I5518">
        <v>1501.2</v>
      </c>
      <c r="J5518" s="41">
        <v>1.0800000000000001E-2</v>
      </c>
      <c r="K5518" s="42">
        <v>16.212960000000002</v>
      </c>
      <c r="L5518" s="43">
        <v>1.2</v>
      </c>
      <c r="M5518" s="42">
        <v>19.455552000000001</v>
      </c>
      <c r="N5518">
        <v>3</v>
      </c>
      <c r="O5518" s="43">
        <v>25.6</v>
      </c>
      <c r="P5518" s="42">
        <v>31.2</v>
      </c>
      <c r="Q5518" s="42">
        <v>10.5</v>
      </c>
      <c r="R5518" s="42">
        <v>0</v>
      </c>
    </row>
    <row r="5519" spans="1:18" x14ac:dyDescent="0.3">
      <c r="A5519" t="s">
        <v>3916</v>
      </c>
      <c r="B5519" s="17">
        <v>45003</v>
      </c>
      <c r="C5519" t="s">
        <v>543</v>
      </c>
      <c r="D5519" t="s">
        <v>3928</v>
      </c>
      <c r="E5519" t="s">
        <v>3929</v>
      </c>
      <c r="F5519" t="s">
        <v>3920</v>
      </c>
      <c r="G5519" t="s">
        <v>3877</v>
      </c>
      <c r="H5519" t="s">
        <v>3922</v>
      </c>
      <c r="I5519">
        <v>1601.6000000000001</v>
      </c>
      <c r="J5519" s="41">
        <v>1.06E-2</v>
      </c>
      <c r="K5519" s="42">
        <v>16.976960000000002</v>
      </c>
      <c r="L5519" s="43">
        <v>0.46000000000000008</v>
      </c>
      <c r="M5519" s="42">
        <v>7.8094016000000019</v>
      </c>
      <c r="N5519">
        <v>2</v>
      </c>
      <c r="O5519" s="43">
        <v>1.6</v>
      </c>
      <c r="P5519" s="42">
        <v>75.599999999999994</v>
      </c>
      <c r="Q5519" s="42">
        <v>42</v>
      </c>
      <c r="R5519" s="42">
        <v>6</v>
      </c>
    </row>
    <row r="5520" spans="1:18" x14ac:dyDescent="0.3">
      <c r="A5520" t="s">
        <v>3916</v>
      </c>
      <c r="B5520" s="17">
        <v>45004</v>
      </c>
      <c r="C5520" t="s">
        <v>543</v>
      </c>
      <c r="D5520" t="s">
        <v>3928</v>
      </c>
      <c r="E5520" t="s">
        <v>3929</v>
      </c>
      <c r="F5520" t="s">
        <v>3920</v>
      </c>
      <c r="G5520" t="s">
        <v>3877</v>
      </c>
      <c r="H5520" t="s">
        <v>3922</v>
      </c>
      <c r="I5520">
        <v>1504.8000000000002</v>
      </c>
      <c r="J5520" s="41">
        <v>1.3899999999999999E-2</v>
      </c>
      <c r="K5520" s="42">
        <v>20.916720000000002</v>
      </c>
      <c r="L5520" s="43">
        <v>0.78</v>
      </c>
      <c r="M5520" s="42">
        <v>16.315041600000001</v>
      </c>
      <c r="N5520">
        <v>4</v>
      </c>
      <c r="O5520" s="43">
        <v>131.04</v>
      </c>
      <c r="P5520" s="42">
        <v>61.199999999999996</v>
      </c>
      <c r="Q5520" s="42">
        <v>42</v>
      </c>
      <c r="R5520" s="42">
        <v>5</v>
      </c>
    </row>
    <row r="5521" spans="1:18" x14ac:dyDescent="0.3">
      <c r="A5521" t="s">
        <v>3916</v>
      </c>
      <c r="B5521" s="17">
        <v>45005</v>
      </c>
      <c r="C5521" t="s">
        <v>543</v>
      </c>
      <c r="D5521" t="s">
        <v>3928</v>
      </c>
      <c r="E5521" t="s">
        <v>3929</v>
      </c>
      <c r="F5521" t="s">
        <v>3920</v>
      </c>
      <c r="G5521" t="s">
        <v>3877</v>
      </c>
      <c r="H5521" t="s">
        <v>3922</v>
      </c>
      <c r="I5521">
        <v>1860.2</v>
      </c>
      <c r="J5521" s="41">
        <v>8.0999999999999996E-3</v>
      </c>
      <c r="K5521" s="42">
        <v>15.06762</v>
      </c>
      <c r="L5521" s="43">
        <v>1.0900000000000001</v>
      </c>
      <c r="M5521" s="42">
        <v>16.4237058</v>
      </c>
      <c r="N5521">
        <v>2</v>
      </c>
      <c r="O5521" s="43">
        <v>43.68</v>
      </c>
      <c r="P5521" s="42">
        <v>82.8</v>
      </c>
      <c r="Q5521" s="42">
        <v>27</v>
      </c>
      <c r="R5521" s="42">
        <v>0</v>
      </c>
    </row>
    <row r="5522" spans="1:18" x14ac:dyDescent="0.3">
      <c r="A5522" t="s">
        <v>3916</v>
      </c>
      <c r="B5522" s="17">
        <v>45006</v>
      </c>
      <c r="C5522" t="s">
        <v>543</v>
      </c>
      <c r="D5522" t="s">
        <v>3928</v>
      </c>
      <c r="E5522" t="s">
        <v>3929</v>
      </c>
      <c r="F5522" t="s">
        <v>3920</v>
      </c>
      <c r="G5522" t="s">
        <v>3877</v>
      </c>
      <c r="H5522" t="s">
        <v>3922</v>
      </c>
      <c r="I5522">
        <v>1978</v>
      </c>
      <c r="J5522" s="41">
        <v>1.2699999999999998E-2</v>
      </c>
      <c r="K5522" s="42">
        <v>25.120599999999996</v>
      </c>
      <c r="L5522" s="43">
        <v>0.56999999999999984</v>
      </c>
      <c r="M5522" s="42">
        <v>14.318741999999993</v>
      </c>
      <c r="N5522">
        <v>3</v>
      </c>
      <c r="O5522" s="43">
        <v>51.52</v>
      </c>
      <c r="P5522" s="42">
        <v>54</v>
      </c>
      <c r="Q5522" s="42">
        <v>13.5</v>
      </c>
      <c r="R5522" s="42">
        <v>2</v>
      </c>
    </row>
    <row r="5523" spans="1:18" x14ac:dyDescent="0.3">
      <c r="A5523" t="s">
        <v>3916</v>
      </c>
      <c r="B5523" s="17">
        <v>45007</v>
      </c>
      <c r="C5523" t="s">
        <v>543</v>
      </c>
      <c r="D5523" t="s">
        <v>3928</v>
      </c>
      <c r="E5523" t="s">
        <v>3929</v>
      </c>
      <c r="F5523" t="s">
        <v>3920</v>
      </c>
      <c r="G5523" t="s">
        <v>3877</v>
      </c>
      <c r="H5523" t="s">
        <v>3922</v>
      </c>
      <c r="I5523">
        <v>2047.4</v>
      </c>
      <c r="J5523" s="41">
        <v>1.37E-2</v>
      </c>
      <c r="K5523" s="42">
        <v>28.049380000000003</v>
      </c>
      <c r="L5523" s="43">
        <v>0.69</v>
      </c>
      <c r="M5523" s="42">
        <v>19.354072200000001</v>
      </c>
      <c r="N5523">
        <v>2</v>
      </c>
      <c r="O5523" s="43">
        <v>5.6000000000000005</v>
      </c>
      <c r="P5523" s="42">
        <v>75.599999999999994</v>
      </c>
      <c r="Q5523" s="42">
        <v>27</v>
      </c>
      <c r="R5523" s="42">
        <v>8</v>
      </c>
    </row>
    <row r="5524" spans="1:18" x14ac:dyDescent="0.3">
      <c r="A5524" t="s">
        <v>3916</v>
      </c>
      <c r="B5524" s="17">
        <v>45008</v>
      </c>
      <c r="C5524" t="s">
        <v>543</v>
      </c>
      <c r="D5524" t="s">
        <v>3928</v>
      </c>
      <c r="E5524" t="s">
        <v>3929</v>
      </c>
      <c r="F5524" t="s">
        <v>3920</v>
      </c>
      <c r="G5524" t="s">
        <v>3877</v>
      </c>
      <c r="H5524" t="s">
        <v>3922</v>
      </c>
      <c r="I5524">
        <v>2249.4</v>
      </c>
      <c r="J5524" s="41">
        <v>1.0900000000000003E-2</v>
      </c>
      <c r="K5524" s="42">
        <v>24.518460000000008</v>
      </c>
      <c r="L5524" s="43">
        <v>0.92000000000000015</v>
      </c>
      <c r="M5524" s="42">
        <v>22.556983200000012</v>
      </c>
      <c r="N5524">
        <v>3</v>
      </c>
      <c r="O5524" s="43">
        <v>18.400000000000002</v>
      </c>
      <c r="P5524" s="42">
        <v>68.399999999999991</v>
      </c>
      <c r="Q5524" s="42">
        <v>19.5</v>
      </c>
      <c r="R5524" s="42">
        <v>3</v>
      </c>
    </row>
    <row r="5525" spans="1:18" x14ac:dyDescent="0.3">
      <c r="A5525" t="s">
        <v>3916</v>
      </c>
      <c r="B5525" s="17">
        <v>45009</v>
      </c>
      <c r="C5525" t="s">
        <v>543</v>
      </c>
      <c r="D5525" t="s">
        <v>3928</v>
      </c>
      <c r="E5525" t="s">
        <v>3929</v>
      </c>
      <c r="F5525" t="s">
        <v>3920</v>
      </c>
      <c r="G5525" t="s">
        <v>3877</v>
      </c>
      <c r="H5525" t="s">
        <v>3922</v>
      </c>
      <c r="I5525">
        <v>1844.8000000000002</v>
      </c>
      <c r="J5525" s="41">
        <v>9.1000000000000004E-3</v>
      </c>
      <c r="K5525" s="42">
        <v>16.787680000000002</v>
      </c>
      <c r="L5525" s="43">
        <v>0.88</v>
      </c>
      <c r="M5525" s="42">
        <v>14.773158400000002</v>
      </c>
      <c r="N5525">
        <v>3</v>
      </c>
      <c r="O5525" s="43">
        <v>141.68</v>
      </c>
      <c r="P5525" s="42">
        <v>36</v>
      </c>
      <c r="Q5525" s="42">
        <v>19.5</v>
      </c>
      <c r="R5525" s="42">
        <v>4</v>
      </c>
    </row>
    <row r="5526" spans="1:18" x14ac:dyDescent="0.3">
      <c r="A5526" t="s">
        <v>3916</v>
      </c>
      <c r="B5526" s="17">
        <v>45010</v>
      </c>
      <c r="C5526" t="s">
        <v>543</v>
      </c>
      <c r="D5526" t="s">
        <v>3928</v>
      </c>
      <c r="E5526" t="s">
        <v>3929</v>
      </c>
      <c r="F5526" t="s">
        <v>3920</v>
      </c>
      <c r="G5526" t="s">
        <v>3877</v>
      </c>
      <c r="H5526" t="s">
        <v>3922</v>
      </c>
      <c r="I5526">
        <v>1502.8000000000002</v>
      </c>
      <c r="J5526" s="41">
        <v>1.4200000000000001E-2</v>
      </c>
      <c r="K5526" s="42">
        <v>21.339760000000005</v>
      </c>
      <c r="L5526" s="43">
        <v>0.63</v>
      </c>
      <c r="M5526" s="42">
        <v>13.444048800000003</v>
      </c>
      <c r="N5526">
        <v>4</v>
      </c>
      <c r="O5526" s="43">
        <v>48.800000000000004</v>
      </c>
      <c r="P5526" s="42">
        <v>52.8</v>
      </c>
      <c r="Q5526" s="42">
        <v>34.5</v>
      </c>
      <c r="R5526" s="42">
        <v>7</v>
      </c>
    </row>
    <row r="5527" spans="1:18" x14ac:dyDescent="0.3">
      <c r="A5527" t="s">
        <v>3916</v>
      </c>
      <c r="B5527" s="17">
        <v>45011</v>
      </c>
      <c r="C5527" t="s">
        <v>543</v>
      </c>
      <c r="D5527" t="s">
        <v>3928</v>
      </c>
      <c r="E5527" t="s">
        <v>3929</v>
      </c>
      <c r="F5527" t="s">
        <v>3920</v>
      </c>
      <c r="G5527" t="s">
        <v>3877</v>
      </c>
      <c r="H5527" t="s">
        <v>3922</v>
      </c>
      <c r="I5527">
        <v>1668.2</v>
      </c>
      <c r="J5527" s="41">
        <v>1.3200000000000002E-2</v>
      </c>
      <c r="K5527" s="42">
        <v>22.020240000000005</v>
      </c>
      <c r="L5527" s="43">
        <v>0.72000000000000008</v>
      </c>
      <c r="M5527" s="42">
        <v>15.854572800000005</v>
      </c>
      <c r="N5527">
        <v>2</v>
      </c>
      <c r="O5527" s="43">
        <v>82.320000000000007</v>
      </c>
      <c r="P5527" s="42">
        <v>81.599999999999994</v>
      </c>
      <c r="Q5527" s="42">
        <v>13.5</v>
      </c>
      <c r="R5527" s="42">
        <v>0</v>
      </c>
    </row>
    <row r="5528" spans="1:18" x14ac:dyDescent="0.3">
      <c r="A5528" t="s">
        <v>3916</v>
      </c>
      <c r="B5528" s="17">
        <v>45012</v>
      </c>
      <c r="C5528" t="s">
        <v>543</v>
      </c>
      <c r="D5528" t="s">
        <v>3928</v>
      </c>
      <c r="E5528" t="s">
        <v>3929</v>
      </c>
      <c r="F5528" t="s">
        <v>3920</v>
      </c>
      <c r="G5528" t="s">
        <v>3877</v>
      </c>
      <c r="H5528" t="s">
        <v>3922</v>
      </c>
      <c r="I5528">
        <v>2293</v>
      </c>
      <c r="J5528" s="41">
        <v>1.2600000000000002E-2</v>
      </c>
      <c r="K5528" s="42">
        <v>28.891800000000003</v>
      </c>
      <c r="L5528" s="43">
        <v>0.86</v>
      </c>
      <c r="M5528" s="42">
        <v>24.846948000000001</v>
      </c>
      <c r="N5528">
        <v>2</v>
      </c>
      <c r="O5528" s="43">
        <v>35.28</v>
      </c>
      <c r="P5528" s="42">
        <v>46.8</v>
      </c>
      <c r="Q5528" s="42">
        <v>13.5</v>
      </c>
      <c r="R5528" s="42">
        <v>3</v>
      </c>
    </row>
    <row r="5529" spans="1:18" x14ac:dyDescent="0.3">
      <c r="A5529" t="s">
        <v>3916</v>
      </c>
      <c r="B5529" s="17">
        <v>45013</v>
      </c>
      <c r="C5529" t="s">
        <v>543</v>
      </c>
      <c r="D5529" t="s">
        <v>3928</v>
      </c>
      <c r="E5529" t="s">
        <v>3929</v>
      </c>
      <c r="F5529" t="s">
        <v>3920</v>
      </c>
      <c r="G5529" t="s">
        <v>3877</v>
      </c>
      <c r="H5529" t="s">
        <v>3922</v>
      </c>
      <c r="I5529">
        <v>2610.2000000000003</v>
      </c>
      <c r="J5529" s="41">
        <v>1.0200000000000001E-2</v>
      </c>
      <c r="K5529" s="42">
        <v>26.624040000000004</v>
      </c>
      <c r="L5529" s="43">
        <v>0.81</v>
      </c>
      <c r="M5529" s="42">
        <v>21.565472400000004</v>
      </c>
      <c r="N5529">
        <v>1</v>
      </c>
      <c r="O5529" s="43">
        <v>68.320000000000007</v>
      </c>
      <c r="P5529" s="42">
        <v>63.599999999999994</v>
      </c>
      <c r="Q5529" s="42">
        <v>10.5</v>
      </c>
      <c r="R5529" s="42">
        <v>1</v>
      </c>
    </row>
    <row r="5530" spans="1:18" x14ac:dyDescent="0.3">
      <c r="A5530" t="s">
        <v>3916</v>
      </c>
      <c r="B5530" s="17">
        <v>45014</v>
      </c>
      <c r="C5530" t="s">
        <v>543</v>
      </c>
      <c r="D5530" t="s">
        <v>3928</v>
      </c>
      <c r="E5530" t="s">
        <v>3929</v>
      </c>
      <c r="F5530" t="s">
        <v>3920</v>
      </c>
      <c r="G5530" t="s">
        <v>3877</v>
      </c>
      <c r="H5530" t="s">
        <v>3922</v>
      </c>
      <c r="I5530">
        <v>2047.8000000000002</v>
      </c>
      <c r="J5530" s="41">
        <v>9.7999999999999997E-3</v>
      </c>
      <c r="K5530" s="42">
        <v>20.068440000000002</v>
      </c>
      <c r="L5530" s="43">
        <v>1.0699999999999998</v>
      </c>
      <c r="M5530" s="42">
        <v>21.4732308</v>
      </c>
      <c r="N5530">
        <v>3</v>
      </c>
      <c r="O5530" s="43">
        <v>77.84</v>
      </c>
      <c r="P5530" s="42">
        <v>69.599999999999994</v>
      </c>
      <c r="Q5530" s="42">
        <v>15</v>
      </c>
      <c r="R5530" s="42">
        <v>0</v>
      </c>
    </row>
    <row r="5531" spans="1:18" x14ac:dyDescent="0.3">
      <c r="A5531" t="s">
        <v>3916</v>
      </c>
      <c r="B5531" s="17">
        <v>45015</v>
      </c>
      <c r="C5531" t="s">
        <v>543</v>
      </c>
      <c r="D5531" t="s">
        <v>3928</v>
      </c>
      <c r="E5531" t="s">
        <v>3929</v>
      </c>
      <c r="F5531" t="s">
        <v>3920</v>
      </c>
      <c r="G5531" t="s">
        <v>3877</v>
      </c>
      <c r="H5531" t="s">
        <v>3922</v>
      </c>
      <c r="I5531">
        <v>2140.1999999999998</v>
      </c>
      <c r="J5531" s="41">
        <v>1.03E-2</v>
      </c>
      <c r="K5531" s="42">
        <v>22.044059999999998</v>
      </c>
      <c r="L5531" s="43">
        <v>0.84000000000000008</v>
      </c>
      <c r="M5531" s="42">
        <v>18.5170104</v>
      </c>
      <c r="N5531">
        <v>2</v>
      </c>
      <c r="O5531" s="43">
        <v>133.28</v>
      </c>
      <c r="P5531" s="42">
        <v>50.4</v>
      </c>
      <c r="Q5531" s="42">
        <v>18</v>
      </c>
      <c r="R5531" s="42">
        <v>3</v>
      </c>
    </row>
    <row r="5532" spans="1:18" x14ac:dyDescent="0.3">
      <c r="A5532" t="s">
        <v>3916</v>
      </c>
      <c r="B5532" s="17">
        <v>45016</v>
      </c>
      <c r="C5532" t="s">
        <v>543</v>
      </c>
      <c r="D5532" t="s">
        <v>3928</v>
      </c>
      <c r="E5532" t="s">
        <v>3929</v>
      </c>
      <c r="F5532" t="s">
        <v>3920</v>
      </c>
      <c r="G5532" t="s">
        <v>3877</v>
      </c>
      <c r="H5532" t="s">
        <v>3922</v>
      </c>
      <c r="I5532">
        <v>2229</v>
      </c>
      <c r="J5532" s="41">
        <v>8.6E-3</v>
      </c>
      <c r="K5532" s="42">
        <v>19.1694</v>
      </c>
      <c r="L5532" s="43">
        <v>1.2299999999999998</v>
      </c>
      <c r="M5532" s="42">
        <v>23.578361999999995</v>
      </c>
      <c r="N5532">
        <v>2</v>
      </c>
      <c r="O5532" s="43">
        <v>100.8</v>
      </c>
      <c r="P5532" s="42">
        <v>80.399999999999991</v>
      </c>
      <c r="Q5532" s="42">
        <v>15</v>
      </c>
      <c r="R5532" s="42">
        <v>5</v>
      </c>
    </row>
    <row r="5533" spans="1:18" x14ac:dyDescent="0.3">
      <c r="A5533" t="s">
        <v>3916</v>
      </c>
      <c r="B5533" s="17">
        <v>45017</v>
      </c>
      <c r="C5533" t="s">
        <v>543</v>
      </c>
      <c r="D5533" t="s">
        <v>3928</v>
      </c>
      <c r="E5533" t="s">
        <v>3929</v>
      </c>
      <c r="F5533" t="s">
        <v>3920</v>
      </c>
      <c r="G5533" t="s">
        <v>3877</v>
      </c>
      <c r="H5533" t="s">
        <v>3922</v>
      </c>
      <c r="I5533">
        <v>1925.2</v>
      </c>
      <c r="J5533" s="41">
        <v>1.17E-2</v>
      </c>
      <c r="K5533" s="42">
        <v>22.524840000000001</v>
      </c>
      <c r="L5533" s="43">
        <v>0.95000000000000007</v>
      </c>
      <c r="M5533" s="42">
        <v>21.398598000000003</v>
      </c>
      <c r="N5533">
        <v>4</v>
      </c>
      <c r="O5533" s="43">
        <v>49.6</v>
      </c>
      <c r="P5533" s="42">
        <v>45.6</v>
      </c>
      <c r="Q5533" s="42">
        <v>9</v>
      </c>
      <c r="R5533" s="42">
        <v>4</v>
      </c>
    </row>
    <row r="5534" spans="1:18" x14ac:dyDescent="0.3">
      <c r="A5534" t="s">
        <v>3916</v>
      </c>
      <c r="B5534" s="17">
        <v>45018</v>
      </c>
      <c r="C5534" t="s">
        <v>543</v>
      </c>
      <c r="D5534" t="s">
        <v>3928</v>
      </c>
      <c r="E5534" t="s">
        <v>3929</v>
      </c>
      <c r="F5534" t="s">
        <v>3920</v>
      </c>
      <c r="G5534" t="s">
        <v>3877</v>
      </c>
      <c r="H5534" t="s">
        <v>3922</v>
      </c>
      <c r="I5534">
        <v>1575.8000000000002</v>
      </c>
      <c r="J5534" s="41">
        <v>1.1000000000000003E-2</v>
      </c>
      <c r="K5534" s="42">
        <v>17.333800000000007</v>
      </c>
      <c r="L5534" s="43">
        <v>0.16999999999999998</v>
      </c>
      <c r="M5534" s="42">
        <v>2.946746000000001</v>
      </c>
      <c r="N5534">
        <v>3</v>
      </c>
      <c r="O5534" s="43">
        <v>117.6</v>
      </c>
      <c r="P5534" s="42">
        <v>82.8</v>
      </c>
      <c r="Q5534" s="42">
        <v>34.5</v>
      </c>
      <c r="R5534" s="42">
        <v>5</v>
      </c>
    </row>
    <row r="5535" spans="1:18" x14ac:dyDescent="0.3">
      <c r="A5535" t="s">
        <v>3916</v>
      </c>
      <c r="B5535" s="17">
        <v>45019</v>
      </c>
      <c r="C5535" t="s">
        <v>543</v>
      </c>
      <c r="D5535" t="s">
        <v>3928</v>
      </c>
      <c r="E5535" t="s">
        <v>3929</v>
      </c>
      <c r="F5535" t="s">
        <v>3920</v>
      </c>
      <c r="G5535" t="s">
        <v>3877</v>
      </c>
      <c r="H5535" t="s">
        <v>3922</v>
      </c>
      <c r="I5535">
        <v>2510.4</v>
      </c>
      <c r="J5535" s="41">
        <v>1.1599999999999999E-2</v>
      </c>
      <c r="K5535" s="42">
        <v>29.120639999999998</v>
      </c>
      <c r="L5535" s="43">
        <v>0.96000000000000008</v>
      </c>
      <c r="M5535" s="42">
        <v>27.955814400000001</v>
      </c>
      <c r="N5535">
        <v>3</v>
      </c>
      <c r="O5535" s="43">
        <v>128.24</v>
      </c>
      <c r="P5535" s="42">
        <v>52.8</v>
      </c>
      <c r="Q5535" s="42">
        <v>25.5</v>
      </c>
      <c r="R5535" s="42">
        <v>5</v>
      </c>
    </row>
    <row r="5536" spans="1:18" x14ac:dyDescent="0.3">
      <c r="A5536" t="s">
        <v>3916</v>
      </c>
      <c r="B5536" s="17">
        <v>45020</v>
      </c>
      <c r="C5536" t="s">
        <v>543</v>
      </c>
      <c r="D5536" t="s">
        <v>3928</v>
      </c>
      <c r="E5536" t="s">
        <v>3929</v>
      </c>
      <c r="F5536" t="s">
        <v>3920</v>
      </c>
      <c r="G5536" t="s">
        <v>3877</v>
      </c>
      <c r="H5536" t="s">
        <v>3922</v>
      </c>
      <c r="I5536">
        <v>2044.2</v>
      </c>
      <c r="J5536" s="41">
        <v>9.1999999999999998E-3</v>
      </c>
      <c r="K5536" s="42">
        <v>18.806640000000002</v>
      </c>
      <c r="L5536" s="43">
        <v>1.02</v>
      </c>
      <c r="M5536" s="42">
        <v>19.182772800000002</v>
      </c>
      <c r="N5536">
        <v>4</v>
      </c>
      <c r="O5536" s="43">
        <v>132.16</v>
      </c>
      <c r="P5536" s="42">
        <v>36</v>
      </c>
      <c r="Q5536" s="42">
        <v>19.5</v>
      </c>
      <c r="R5536" s="42">
        <v>7</v>
      </c>
    </row>
    <row r="5537" spans="1:18" x14ac:dyDescent="0.3">
      <c r="A5537" t="s">
        <v>3916</v>
      </c>
      <c r="B5537" s="17">
        <v>45021</v>
      </c>
      <c r="C5537" t="s">
        <v>543</v>
      </c>
      <c r="D5537" t="s">
        <v>3928</v>
      </c>
      <c r="E5537" t="s">
        <v>3929</v>
      </c>
      <c r="F5537" t="s">
        <v>3920</v>
      </c>
      <c r="G5537" t="s">
        <v>3877</v>
      </c>
      <c r="H5537" t="s">
        <v>3922</v>
      </c>
      <c r="I5537">
        <v>1498.6000000000001</v>
      </c>
      <c r="J5537" s="41">
        <v>1.3300000000000001E-2</v>
      </c>
      <c r="K5537" s="42">
        <v>19.931380000000004</v>
      </c>
      <c r="L5537" s="43">
        <v>0.88999999999999979</v>
      </c>
      <c r="M5537" s="42">
        <v>17.7389282</v>
      </c>
      <c r="N5537">
        <v>5</v>
      </c>
      <c r="O5537" s="43">
        <v>168.56</v>
      </c>
      <c r="P5537" s="42">
        <v>28.799999999999997</v>
      </c>
      <c r="Q5537" s="42">
        <v>27</v>
      </c>
      <c r="R5537" s="42">
        <v>5</v>
      </c>
    </row>
    <row r="5538" spans="1:18" x14ac:dyDescent="0.3">
      <c r="A5538" t="s">
        <v>3916</v>
      </c>
      <c r="B5538" s="17">
        <v>45022</v>
      </c>
      <c r="C5538" t="s">
        <v>543</v>
      </c>
      <c r="D5538" t="s">
        <v>3928</v>
      </c>
      <c r="E5538" t="s">
        <v>3929</v>
      </c>
      <c r="F5538" t="s">
        <v>3920</v>
      </c>
      <c r="G5538" t="s">
        <v>3877</v>
      </c>
      <c r="H5538" t="s">
        <v>3922</v>
      </c>
      <c r="I5538">
        <v>1675</v>
      </c>
      <c r="J5538" s="41">
        <v>1.38E-2</v>
      </c>
      <c r="K5538" s="42">
        <v>23.114999999999998</v>
      </c>
      <c r="L5538" s="43">
        <v>0.59</v>
      </c>
      <c r="M5538" s="42">
        <v>13.637849999999998</v>
      </c>
      <c r="N5538">
        <v>3</v>
      </c>
      <c r="O5538" s="43">
        <v>127.67999999999999</v>
      </c>
      <c r="P5538" s="42">
        <v>39.6</v>
      </c>
      <c r="Q5538" s="42">
        <v>39</v>
      </c>
      <c r="R5538" s="42">
        <v>0</v>
      </c>
    </row>
    <row r="5539" spans="1:18" x14ac:dyDescent="0.3">
      <c r="A5539" t="s">
        <v>3916</v>
      </c>
      <c r="B5539" s="17">
        <v>45023</v>
      </c>
      <c r="C5539" t="s">
        <v>543</v>
      </c>
      <c r="D5539" t="s">
        <v>3928</v>
      </c>
      <c r="E5539" t="s">
        <v>3929</v>
      </c>
      <c r="F5539" t="s">
        <v>3920</v>
      </c>
      <c r="G5539" t="s">
        <v>3877</v>
      </c>
      <c r="H5539" t="s">
        <v>3922</v>
      </c>
      <c r="I5539">
        <v>1695.4</v>
      </c>
      <c r="J5539" s="41">
        <v>1.2E-2</v>
      </c>
      <c r="K5539" s="42">
        <v>20.344800000000003</v>
      </c>
      <c r="L5539" s="43">
        <v>0.27</v>
      </c>
      <c r="M5539" s="42">
        <v>5.4930960000000013</v>
      </c>
      <c r="N5539">
        <v>2</v>
      </c>
      <c r="O5539" s="43">
        <v>58.239999999999995</v>
      </c>
      <c r="P5539" s="42">
        <v>31.2</v>
      </c>
      <c r="Q5539" s="42">
        <v>31.5</v>
      </c>
      <c r="R5539" s="42">
        <v>6</v>
      </c>
    </row>
    <row r="5540" spans="1:18" x14ac:dyDescent="0.3">
      <c r="A5540" t="s">
        <v>3916</v>
      </c>
      <c r="B5540" s="17">
        <v>45024</v>
      </c>
      <c r="C5540" t="s">
        <v>543</v>
      </c>
      <c r="D5540" t="s">
        <v>3928</v>
      </c>
      <c r="E5540" t="s">
        <v>3929</v>
      </c>
      <c r="F5540" t="s">
        <v>3920</v>
      </c>
      <c r="G5540" t="s">
        <v>3877</v>
      </c>
      <c r="H5540" t="s">
        <v>3922</v>
      </c>
      <c r="I5540">
        <v>2234.1999999999998</v>
      </c>
      <c r="J5540" s="41">
        <v>1.1399999999999999E-2</v>
      </c>
      <c r="K5540" s="42">
        <v>25.469879999999996</v>
      </c>
      <c r="L5540" s="43">
        <v>0.38000000000000006</v>
      </c>
      <c r="M5540" s="42">
        <v>9.6785543999999994</v>
      </c>
      <c r="N5540">
        <v>2</v>
      </c>
      <c r="O5540" s="43">
        <v>129.92000000000002</v>
      </c>
      <c r="P5540" s="42">
        <v>43.199999999999996</v>
      </c>
      <c r="Q5540" s="42">
        <v>24</v>
      </c>
      <c r="R5540" s="42">
        <v>4</v>
      </c>
    </row>
    <row r="5541" spans="1:18" x14ac:dyDescent="0.3">
      <c r="A5541" t="s">
        <v>3916</v>
      </c>
      <c r="B5541" s="17">
        <v>45025</v>
      </c>
      <c r="C5541" t="s">
        <v>543</v>
      </c>
      <c r="D5541" t="s">
        <v>3928</v>
      </c>
      <c r="E5541" t="s">
        <v>3929</v>
      </c>
      <c r="F5541" t="s">
        <v>3920</v>
      </c>
      <c r="G5541" t="s">
        <v>3877</v>
      </c>
      <c r="H5541" t="s">
        <v>3922</v>
      </c>
      <c r="I5541">
        <v>2060.1999999999998</v>
      </c>
      <c r="J5541" s="41">
        <v>1.5399999999999999E-2</v>
      </c>
      <c r="K5541" s="42">
        <v>31.727079999999994</v>
      </c>
      <c r="L5541" s="43">
        <v>4.9999999999999989E-2</v>
      </c>
      <c r="M5541" s="42">
        <v>1.5863539999999994</v>
      </c>
      <c r="N5541">
        <v>2</v>
      </c>
      <c r="O5541" s="43">
        <v>96.88</v>
      </c>
      <c r="P5541" s="42">
        <v>37.199999999999996</v>
      </c>
      <c r="Q5541" s="42">
        <v>1.5</v>
      </c>
      <c r="R5541" s="42">
        <v>4</v>
      </c>
    </row>
    <row r="5542" spans="1:18" x14ac:dyDescent="0.3">
      <c r="A5542" t="s">
        <v>3916</v>
      </c>
      <c r="B5542" s="17">
        <v>45026</v>
      </c>
      <c r="C5542" t="s">
        <v>543</v>
      </c>
      <c r="D5542" t="s">
        <v>3928</v>
      </c>
      <c r="E5542" t="s">
        <v>3929</v>
      </c>
      <c r="F5542" t="s">
        <v>3920</v>
      </c>
      <c r="G5542" t="s">
        <v>3877</v>
      </c>
      <c r="H5542" t="s">
        <v>3922</v>
      </c>
      <c r="I5542">
        <v>2433.8000000000002</v>
      </c>
      <c r="J5542" s="41">
        <v>1.2400000000000001E-2</v>
      </c>
      <c r="K5542" s="42">
        <v>30.179120000000005</v>
      </c>
      <c r="L5542" s="43">
        <v>1.0900000000000003</v>
      </c>
      <c r="M5542" s="42">
        <v>32.895240800000018</v>
      </c>
      <c r="N5542">
        <v>3</v>
      </c>
      <c r="O5542" s="43">
        <v>236.32</v>
      </c>
      <c r="P5542" s="42">
        <v>31.2</v>
      </c>
      <c r="Q5542" s="42">
        <v>33</v>
      </c>
      <c r="R5542" s="42">
        <v>0</v>
      </c>
    </row>
    <row r="5543" spans="1:18" x14ac:dyDescent="0.3">
      <c r="A5543" t="s">
        <v>3916</v>
      </c>
      <c r="B5543" s="17">
        <v>45027</v>
      </c>
      <c r="C5543" t="s">
        <v>543</v>
      </c>
      <c r="D5543" t="s">
        <v>3928</v>
      </c>
      <c r="E5543" t="s">
        <v>3929</v>
      </c>
      <c r="F5543" t="s">
        <v>3920</v>
      </c>
      <c r="G5543" t="s">
        <v>3877</v>
      </c>
      <c r="H5543" t="s">
        <v>3922</v>
      </c>
      <c r="I5543">
        <v>1875.6000000000001</v>
      </c>
      <c r="J5543" s="41">
        <v>1.1600000000000001E-2</v>
      </c>
      <c r="K5543" s="42">
        <v>21.756960000000003</v>
      </c>
      <c r="L5543" s="43">
        <v>0.88</v>
      </c>
      <c r="M5543" s="42">
        <v>19.146124800000003</v>
      </c>
      <c r="N5543">
        <v>4</v>
      </c>
      <c r="O5543" s="43">
        <v>103.04</v>
      </c>
      <c r="P5543" s="42">
        <v>75.599999999999994</v>
      </c>
      <c r="Q5543" s="42">
        <v>18</v>
      </c>
      <c r="R5543" s="42">
        <v>2</v>
      </c>
    </row>
    <row r="5544" spans="1:18" x14ac:dyDescent="0.3">
      <c r="A5544" t="s">
        <v>3916</v>
      </c>
      <c r="B5544" s="17">
        <v>45028</v>
      </c>
      <c r="C5544" t="s">
        <v>543</v>
      </c>
      <c r="D5544" t="s">
        <v>3928</v>
      </c>
      <c r="E5544" t="s">
        <v>3929</v>
      </c>
      <c r="F5544" t="s">
        <v>3920</v>
      </c>
      <c r="G5544" t="s">
        <v>3877</v>
      </c>
      <c r="H5544" t="s">
        <v>3922</v>
      </c>
      <c r="I5544">
        <v>1698.4</v>
      </c>
      <c r="J5544" s="41">
        <v>1.0600000000000002E-2</v>
      </c>
      <c r="K5544" s="42">
        <v>18.003040000000006</v>
      </c>
      <c r="L5544" s="43">
        <v>1.1099999999999999</v>
      </c>
      <c r="M5544" s="42">
        <v>19.983374400000002</v>
      </c>
      <c r="N5544">
        <v>3</v>
      </c>
      <c r="O5544" s="43">
        <v>40.800000000000004</v>
      </c>
      <c r="P5544" s="42">
        <v>60</v>
      </c>
      <c r="Q5544" s="42">
        <v>21</v>
      </c>
      <c r="R5544" s="42">
        <v>8</v>
      </c>
    </row>
    <row r="5545" spans="1:18" x14ac:dyDescent="0.3">
      <c r="A5545" t="s">
        <v>3916</v>
      </c>
      <c r="B5545" s="17">
        <v>45029</v>
      </c>
      <c r="C5545" t="s">
        <v>543</v>
      </c>
      <c r="D5545" t="s">
        <v>3928</v>
      </c>
      <c r="E5545" t="s">
        <v>3929</v>
      </c>
      <c r="F5545" t="s">
        <v>3920</v>
      </c>
      <c r="G5545" t="s">
        <v>3877</v>
      </c>
      <c r="H5545" t="s">
        <v>3922</v>
      </c>
      <c r="I5545">
        <v>2301.8000000000002</v>
      </c>
      <c r="J5545" s="41">
        <v>8.6E-3</v>
      </c>
      <c r="K5545" s="42">
        <v>19.795480000000001</v>
      </c>
      <c r="L5545" s="43">
        <v>1.08</v>
      </c>
      <c r="M5545" s="42">
        <v>21.379118400000003</v>
      </c>
      <c r="N5545">
        <v>4</v>
      </c>
      <c r="O5545" s="43">
        <v>91.28</v>
      </c>
      <c r="P5545" s="42">
        <v>37.199999999999996</v>
      </c>
      <c r="Q5545" s="42">
        <v>21</v>
      </c>
      <c r="R5545" s="42">
        <v>3</v>
      </c>
    </row>
    <row r="5546" spans="1:18" x14ac:dyDescent="0.3">
      <c r="A5546" t="s">
        <v>3916</v>
      </c>
      <c r="B5546" s="17">
        <v>45030</v>
      </c>
      <c r="C5546" t="s">
        <v>543</v>
      </c>
      <c r="D5546" t="s">
        <v>3928</v>
      </c>
      <c r="E5546" t="s">
        <v>3929</v>
      </c>
      <c r="F5546" t="s">
        <v>3920</v>
      </c>
      <c r="G5546" t="s">
        <v>3877</v>
      </c>
      <c r="H5546" t="s">
        <v>3922</v>
      </c>
      <c r="I5546">
        <v>2232.6000000000004</v>
      </c>
      <c r="J5546" s="41">
        <v>8.9000000000000017E-3</v>
      </c>
      <c r="K5546" s="42">
        <v>19.870140000000006</v>
      </c>
      <c r="L5546" s="43">
        <v>0.82000000000000006</v>
      </c>
      <c r="M5546" s="42">
        <v>16.293514800000008</v>
      </c>
      <c r="N5546">
        <v>5</v>
      </c>
      <c r="O5546" s="43">
        <v>104.16</v>
      </c>
      <c r="P5546" s="42">
        <v>78</v>
      </c>
      <c r="Q5546" s="42">
        <v>24</v>
      </c>
      <c r="R5546" s="42">
        <v>5</v>
      </c>
    </row>
    <row r="5547" spans="1:18" x14ac:dyDescent="0.3">
      <c r="A5547" t="s">
        <v>3916</v>
      </c>
      <c r="B5547" s="17">
        <v>45031</v>
      </c>
      <c r="C5547" t="s">
        <v>543</v>
      </c>
      <c r="D5547" t="s">
        <v>3928</v>
      </c>
      <c r="E5547" t="s">
        <v>3929</v>
      </c>
      <c r="F5547" t="s">
        <v>3920</v>
      </c>
      <c r="G5547" t="s">
        <v>3877</v>
      </c>
      <c r="H5547" t="s">
        <v>3922</v>
      </c>
      <c r="I5547">
        <v>2007.6000000000001</v>
      </c>
      <c r="J5547" s="41">
        <v>1.5399999999999999E-2</v>
      </c>
      <c r="K5547" s="42">
        <v>30.91704</v>
      </c>
      <c r="L5547" s="43">
        <v>1.0200000000000002</v>
      </c>
      <c r="M5547" s="42">
        <v>31.535380800000006</v>
      </c>
      <c r="N5547">
        <v>1</v>
      </c>
      <c r="O5547" s="43">
        <v>184.79999999999998</v>
      </c>
      <c r="P5547" s="42">
        <v>70.8</v>
      </c>
      <c r="Q5547" s="42">
        <v>27</v>
      </c>
      <c r="R5547" s="42">
        <v>1</v>
      </c>
    </row>
    <row r="5548" spans="1:18" x14ac:dyDescent="0.3">
      <c r="A5548" t="s">
        <v>3916</v>
      </c>
      <c r="B5548" s="17">
        <v>45032</v>
      </c>
      <c r="C5548" t="s">
        <v>543</v>
      </c>
      <c r="D5548" t="s">
        <v>3928</v>
      </c>
      <c r="E5548" t="s">
        <v>3929</v>
      </c>
      <c r="F5548" t="s">
        <v>3920</v>
      </c>
      <c r="G5548" t="s">
        <v>3877</v>
      </c>
      <c r="H5548" t="s">
        <v>3922</v>
      </c>
      <c r="I5548">
        <v>2246.4</v>
      </c>
      <c r="J5548" s="41">
        <v>1.0800000000000001E-2</v>
      </c>
      <c r="K5548" s="42">
        <v>24.261120000000002</v>
      </c>
      <c r="L5548" s="43">
        <v>1.2599999999999998</v>
      </c>
      <c r="M5548" s="42">
        <v>30.569011199999998</v>
      </c>
      <c r="N5548">
        <v>2</v>
      </c>
      <c r="O5548" s="43">
        <v>19.200000000000003</v>
      </c>
      <c r="P5548" s="42">
        <v>43.199999999999996</v>
      </c>
      <c r="Q5548" s="42">
        <v>15</v>
      </c>
      <c r="R5548" s="42">
        <v>1</v>
      </c>
    </row>
    <row r="5549" spans="1:18" x14ac:dyDescent="0.3">
      <c r="A5549" t="s">
        <v>3916</v>
      </c>
      <c r="B5549" s="17">
        <v>45033</v>
      </c>
      <c r="C5549" t="s">
        <v>543</v>
      </c>
      <c r="D5549" t="s">
        <v>3928</v>
      </c>
      <c r="E5549" t="s">
        <v>3929</v>
      </c>
      <c r="F5549" t="s">
        <v>3920</v>
      </c>
      <c r="G5549" t="s">
        <v>3877</v>
      </c>
      <c r="H5549" t="s">
        <v>3922</v>
      </c>
      <c r="I5549">
        <v>1431.6000000000001</v>
      </c>
      <c r="J5549" s="41">
        <v>1.3200000000000002E-2</v>
      </c>
      <c r="K5549" s="42">
        <v>18.897120000000005</v>
      </c>
      <c r="L5549" s="43">
        <v>1.37</v>
      </c>
      <c r="M5549" s="42">
        <v>25.88905440000001</v>
      </c>
      <c r="N5549">
        <v>0</v>
      </c>
      <c r="O5549" s="43">
        <v>15.200000000000001</v>
      </c>
      <c r="P5549" s="42">
        <v>70.8</v>
      </c>
      <c r="Q5549" s="42">
        <v>13.5</v>
      </c>
      <c r="R5549" s="42">
        <v>3</v>
      </c>
    </row>
    <row r="5550" spans="1:18" x14ac:dyDescent="0.3">
      <c r="A5550" t="s">
        <v>3916</v>
      </c>
      <c r="B5550" s="17">
        <v>45034</v>
      </c>
      <c r="C5550" t="s">
        <v>543</v>
      </c>
      <c r="D5550" t="s">
        <v>3928</v>
      </c>
      <c r="E5550" t="s">
        <v>3929</v>
      </c>
      <c r="F5550" t="s">
        <v>3920</v>
      </c>
      <c r="G5550" t="s">
        <v>3877</v>
      </c>
      <c r="H5550" t="s">
        <v>3922</v>
      </c>
      <c r="I5550">
        <v>1566.2</v>
      </c>
      <c r="J5550" s="41">
        <v>1.2900000000000002E-2</v>
      </c>
      <c r="K5550" s="42">
        <v>20.203980000000005</v>
      </c>
      <c r="L5550" s="43">
        <v>0.8</v>
      </c>
      <c r="M5550" s="42">
        <v>16.163184000000005</v>
      </c>
      <c r="N5550">
        <v>3</v>
      </c>
      <c r="O5550" s="43">
        <v>76.72</v>
      </c>
      <c r="P5550" s="42">
        <v>76.8</v>
      </c>
      <c r="Q5550" s="42">
        <v>13.5</v>
      </c>
      <c r="R5550" s="42">
        <v>8</v>
      </c>
    </row>
    <row r="5551" spans="1:18" x14ac:dyDescent="0.3">
      <c r="A5551" t="s">
        <v>3916</v>
      </c>
      <c r="B5551" s="17">
        <v>45035</v>
      </c>
      <c r="C5551" t="s">
        <v>543</v>
      </c>
      <c r="D5551" t="s">
        <v>3928</v>
      </c>
      <c r="E5551" t="s">
        <v>3929</v>
      </c>
      <c r="F5551" t="s">
        <v>3920</v>
      </c>
      <c r="G5551" t="s">
        <v>3877</v>
      </c>
      <c r="H5551" t="s">
        <v>3922</v>
      </c>
      <c r="I5551">
        <v>2039.4</v>
      </c>
      <c r="J5551" s="41">
        <v>1.3599999999999999E-2</v>
      </c>
      <c r="K5551" s="42">
        <v>27.73584</v>
      </c>
      <c r="L5551" s="43">
        <v>0.48000000000000004</v>
      </c>
      <c r="M5551" s="42">
        <v>13.3132032</v>
      </c>
      <c r="N5551">
        <v>4</v>
      </c>
      <c r="O5551" s="43">
        <v>74.48</v>
      </c>
      <c r="P5551" s="42">
        <v>85.2</v>
      </c>
      <c r="Q5551" s="42">
        <v>10.5</v>
      </c>
      <c r="R5551" s="42">
        <v>3</v>
      </c>
    </row>
    <row r="5552" spans="1:18" x14ac:dyDescent="0.3">
      <c r="A5552" t="s">
        <v>3916</v>
      </c>
      <c r="B5552" s="17">
        <v>45036</v>
      </c>
      <c r="C5552" t="s">
        <v>543</v>
      </c>
      <c r="D5552" t="s">
        <v>3928</v>
      </c>
      <c r="E5552" t="s">
        <v>3929</v>
      </c>
      <c r="F5552" t="s">
        <v>3920</v>
      </c>
      <c r="G5552" t="s">
        <v>3877</v>
      </c>
      <c r="H5552" t="s">
        <v>3922</v>
      </c>
      <c r="I5552">
        <v>2105</v>
      </c>
      <c r="J5552" s="41">
        <v>1.3900000000000003E-2</v>
      </c>
      <c r="K5552" s="42">
        <v>29.259500000000006</v>
      </c>
      <c r="L5552" s="43">
        <v>0.96000000000000008</v>
      </c>
      <c r="M5552" s="42">
        <v>28.089120000000008</v>
      </c>
      <c r="N5552">
        <v>3</v>
      </c>
      <c r="O5552" s="43">
        <v>43.2</v>
      </c>
      <c r="P5552" s="42">
        <v>49.199999999999996</v>
      </c>
      <c r="Q5552" s="42">
        <v>34.5</v>
      </c>
      <c r="R5552" s="42">
        <v>7</v>
      </c>
    </row>
    <row r="5553" spans="1:18" x14ac:dyDescent="0.3">
      <c r="A5553" t="s">
        <v>3916</v>
      </c>
      <c r="B5553" s="17">
        <v>45037</v>
      </c>
      <c r="C5553" t="s">
        <v>543</v>
      </c>
      <c r="D5553" t="s">
        <v>3928</v>
      </c>
      <c r="E5553" t="s">
        <v>3929</v>
      </c>
      <c r="F5553" t="s">
        <v>3920</v>
      </c>
      <c r="G5553" t="s">
        <v>3877</v>
      </c>
      <c r="H5553" t="s">
        <v>3922</v>
      </c>
      <c r="I5553">
        <v>1753.2</v>
      </c>
      <c r="J5553" s="41">
        <v>9.1999999999999998E-3</v>
      </c>
      <c r="K5553" s="42">
        <v>16.129439999999999</v>
      </c>
      <c r="L5553" s="43">
        <v>0.24000000000000002</v>
      </c>
      <c r="M5553" s="42">
        <v>3.8710656000000001</v>
      </c>
      <c r="N5553">
        <v>1</v>
      </c>
      <c r="O5553" s="43">
        <v>77.84</v>
      </c>
      <c r="P5553" s="42">
        <v>100.8</v>
      </c>
      <c r="Q5553" s="42">
        <v>28.5</v>
      </c>
      <c r="R5553" s="42">
        <v>0</v>
      </c>
    </row>
    <row r="5554" spans="1:18" x14ac:dyDescent="0.3">
      <c r="A5554" t="s">
        <v>3916</v>
      </c>
      <c r="B5554" s="17">
        <v>45038</v>
      </c>
      <c r="C5554" t="s">
        <v>543</v>
      </c>
      <c r="D5554" t="s">
        <v>3928</v>
      </c>
      <c r="E5554" t="s">
        <v>3929</v>
      </c>
      <c r="F5554" t="s">
        <v>3920</v>
      </c>
      <c r="G5554" t="s">
        <v>3877</v>
      </c>
      <c r="H5554" t="s">
        <v>3922</v>
      </c>
      <c r="I5554">
        <v>1759.6000000000001</v>
      </c>
      <c r="J5554" s="41">
        <v>1.0100000000000001E-2</v>
      </c>
      <c r="K5554" s="42">
        <v>17.771960000000004</v>
      </c>
      <c r="L5554" s="43">
        <v>1.2799999999999998</v>
      </c>
      <c r="M5554" s="42">
        <v>22.748108800000001</v>
      </c>
      <c r="N5554">
        <v>1</v>
      </c>
      <c r="O5554" s="43">
        <v>48</v>
      </c>
      <c r="P5554" s="42">
        <v>64.8</v>
      </c>
      <c r="Q5554" s="42">
        <v>46.5</v>
      </c>
      <c r="R5554" s="42">
        <v>4</v>
      </c>
    </row>
    <row r="5555" spans="1:18" x14ac:dyDescent="0.3">
      <c r="A5555" t="s">
        <v>3916</v>
      </c>
      <c r="B5555" s="17">
        <v>45039</v>
      </c>
      <c r="C5555" t="s">
        <v>543</v>
      </c>
      <c r="D5555" t="s">
        <v>3928</v>
      </c>
      <c r="E5555" t="s">
        <v>3929</v>
      </c>
      <c r="F5555" t="s">
        <v>3920</v>
      </c>
      <c r="G5555" t="s">
        <v>3877</v>
      </c>
      <c r="H5555" t="s">
        <v>3922</v>
      </c>
      <c r="I5555">
        <v>1912</v>
      </c>
      <c r="J5555" s="41">
        <v>1.0700000000000001E-2</v>
      </c>
      <c r="K5555" s="42">
        <v>20.458400000000001</v>
      </c>
      <c r="L5555" s="43">
        <v>0.6</v>
      </c>
      <c r="M5555" s="42">
        <v>12.275040000000001</v>
      </c>
      <c r="N5555">
        <v>5</v>
      </c>
      <c r="O5555" s="43">
        <v>110.88</v>
      </c>
      <c r="P5555" s="42">
        <v>99.6</v>
      </c>
      <c r="Q5555" s="42">
        <v>34.5</v>
      </c>
      <c r="R5555" s="42">
        <v>2</v>
      </c>
    </row>
    <row r="5556" spans="1:18" x14ac:dyDescent="0.3">
      <c r="A5556" t="s">
        <v>3916</v>
      </c>
      <c r="B5556" s="17">
        <v>45040</v>
      </c>
      <c r="C5556" t="s">
        <v>543</v>
      </c>
      <c r="D5556" t="s">
        <v>3928</v>
      </c>
      <c r="E5556" t="s">
        <v>3929</v>
      </c>
      <c r="F5556" t="s">
        <v>3920</v>
      </c>
      <c r="G5556" t="s">
        <v>3877</v>
      </c>
      <c r="H5556" t="s">
        <v>3922</v>
      </c>
      <c r="I5556">
        <v>1819.8000000000002</v>
      </c>
      <c r="J5556" s="41">
        <v>1.03E-2</v>
      </c>
      <c r="K5556" s="42">
        <v>18.743940000000002</v>
      </c>
      <c r="L5556" s="43">
        <v>0.72</v>
      </c>
      <c r="M5556" s="42">
        <v>13.495636800000002</v>
      </c>
      <c r="N5556">
        <v>3</v>
      </c>
      <c r="O5556" s="43">
        <v>47.04</v>
      </c>
      <c r="P5556" s="42">
        <v>79.2</v>
      </c>
      <c r="Q5556" s="42">
        <v>30</v>
      </c>
      <c r="R5556" s="42">
        <v>0</v>
      </c>
    </row>
    <row r="5557" spans="1:18" x14ac:dyDescent="0.3">
      <c r="A5557" t="s">
        <v>3916</v>
      </c>
      <c r="B5557" s="17">
        <v>45041</v>
      </c>
      <c r="C5557" t="s">
        <v>543</v>
      </c>
      <c r="D5557" t="s">
        <v>3928</v>
      </c>
      <c r="E5557" t="s">
        <v>3929</v>
      </c>
      <c r="F5557" t="s">
        <v>3920</v>
      </c>
      <c r="G5557" t="s">
        <v>3877</v>
      </c>
      <c r="H5557" t="s">
        <v>3922</v>
      </c>
      <c r="I5557">
        <v>1732</v>
      </c>
      <c r="J5557" s="41">
        <v>1.0500000000000002E-2</v>
      </c>
      <c r="K5557" s="42">
        <v>18.186000000000003</v>
      </c>
      <c r="L5557" s="43">
        <v>1.1300000000000001</v>
      </c>
      <c r="M5557" s="42">
        <v>20.550180000000005</v>
      </c>
      <c r="N5557">
        <v>4</v>
      </c>
      <c r="O5557" s="43">
        <v>73.92</v>
      </c>
      <c r="P5557" s="42">
        <v>98.399999999999991</v>
      </c>
      <c r="Q5557" s="42">
        <v>48</v>
      </c>
      <c r="R5557" s="42">
        <v>7</v>
      </c>
    </row>
    <row r="5558" spans="1:18" x14ac:dyDescent="0.3">
      <c r="A5558" t="s">
        <v>3916</v>
      </c>
      <c r="B5558" s="17">
        <v>45042</v>
      </c>
      <c r="C5558" t="s">
        <v>543</v>
      </c>
      <c r="D5558" t="s">
        <v>3928</v>
      </c>
      <c r="E5558" t="s">
        <v>3929</v>
      </c>
      <c r="F5558" t="s">
        <v>3920</v>
      </c>
      <c r="G5558" t="s">
        <v>3877</v>
      </c>
      <c r="H5558" t="s">
        <v>3922</v>
      </c>
      <c r="I5558">
        <v>2201</v>
      </c>
      <c r="J5558" s="41">
        <v>1.2E-2</v>
      </c>
      <c r="K5558" s="42">
        <v>26.411999999999999</v>
      </c>
      <c r="L5558" s="43">
        <v>1.0099999999999998</v>
      </c>
      <c r="M5558" s="42">
        <v>26.676119999999994</v>
      </c>
      <c r="N5558">
        <v>2</v>
      </c>
      <c r="O5558" s="43">
        <v>7.2</v>
      </c>
      <c r="P5558" s="42">
        <v>56.4</v>
      </c>
      <c r="Q5558" s="42">
        <v>15</v>
      </c>
      <c r="R5558" s="42">
        <v>2</v>
      </c>
    </row>
    <row r="5559" spans="1:18" x14ac:dyDescent="0.3">
      <c r="A5559" t="s">
        <v>3916</v>
      </c>
      <c r="B5559" s="17">
        <v>45043</v>
      </c>
      <c r="C5559" t="s">
        <v>543</v>
      </c>
      <c r="D5559" t="s">
        <v>3928</v>
      </c>
      <c r="E5559" t="s">
        <v>3929</v>
      </c>
      <c r="F5559" t="s">
        <v>3920</v>
      </c>
      <c r="G5559" t="s">
        <v>3877</v>
      </c>
      <c r="H5559" t="s">
        <v>3922</v>
      </c>
      <c r="I5559">
        <v>2247.1999999999998</v>
      </c>
      <c r="J5559" s="41">
        <v>8.9000000000000017E-3</v>
      </c>
      <c r="K5559" s="42">
        <v>20.000080000000001</v>
      </c>
      <c r="L5559" s="43">
        <v>0.30000000000000004</v>
      </c>
      <c r="M5559" s="42">
        <v>6.0000240000000007</v>
      </c>
      <c r="N5559">
        <v>1</v>
      </c>
      <c r="O5559" s="43">
        <v>12.8</v>
      </c>
      <c r="P5559" s="42">
        <v>100.8</v>
      </c>
      <c r="Q5559" s="42">
        <v>46.5</v>
      </c>
      <c r="R5559" s="42">
        <v>4</v>
      </c>
    </row>
    <row r="5560" spans="1:18" x14ac:dyDescent="0.3">
      <c r="A5560" t="s">
        <v>3916</v>
      </c>
      <c r="B5560" s="17">
        <v>45044</v>
      </c>
      <c r="C5560" t="s">
        <v>543</v>
      </c>
      <c r="D5560" t="s">
        <v>3928</v>
      </c>
      <c r="E5560" t="s">
        <v>3929</v>
      </c>
      <c r="F5560" t="s">
        <v>3920</v>
      </c>
      <c r="G5560" t="s">
        <v>3877</v>
      </c>
      <c r="H5560" t="s">
        <v>3922</v>
      </c>
      <c r="I5560">
        <v>2141.1999999999998</v>
      </c>
      <c r="J5560" s="41">
        <v>1.1800000000000001E-2</v>
      </c>
      <c r="K5560" s="42">
        <v>25.266159999999999</v>
      </c>
      <c r="L5560" s="43">
        <v>1.2899999999999998</v>
      </c>
      <c r="M5560" s="42">
        <v>32.593346399999994</v>
      </c>
      <c r="N5560">
        <v>5</v>
      </c>
      <c r="O5560" s="43">
        <v>104.16</v>
      </c>
      <c r="P5560" s="42">
        <v>88.8</v>
      </c>
      <c r="Q5560" s="42">
        <v>40.5</v>
      </c>
      <c r="R5560" s="42">
        <v>4</v>
      </c>
    </row>
    <row r="5561" spans="1:18" x14ac:dyDescent="0.3">
      <c r="A5561" t="s">
        <v>3916</v>
      </c>
      <c r="B5561" s="17">
        <v>45045</v>
      </c>
      <c r="C5561" t="s">
        <v>543</v>
      </c>
      <c r="D5561" t="s">
        <v>3928</v>
      </c>
      <c r="E5561" t="s">
        <v>3929</v>
      </c>
      <c r="F5561" t="s">
        <v>3920</v>
      </c>
      <c r="G5561" t="s">
        <v>3877</v>
      </c>
      <c r="H5561" t="s">
        <v>3922</v>
      </c>
      <c r="I5561">
        <v>1740.4</v>
      </c>
      <c r="J5561" s="41">
        <v>1.32E-2</v>
      </c>
      <c r="K5561" s="42">
        <v>22.973280000000003</v>
      </c>
      <c r="L5561" s="43">
        <v>0.9900000000000001</v>
      </c>
      <c r="M5561" s="42">
        <v>22.743547200000005</v>
      </c>
      <c r="N5561">
        <v>4</v>
      </c>
      <c r="O5561" s="43">
        <v>50.4</v>
      </c>
      <c r="P5561" s="42">
        <v>46.8</v>
      </c>
      <c r="Q5561" s="42">
        <v>31.5</v>
      </c>
      <c r="R5561" s="42">
        <v>6</v>
      </c>
    </row>
    <row r="5562" spans="1:18" x14ac:dyDescent="0.3">
      <c r="A5562" t="s">
        <v>3916</v>
      </c>
      <c r="B5562" s="17">
        <v>45046</v>
      </c>
      <c r="C5562" t="s">
        <v>543</v>
      </c>
      <c r="D5562" t="s">
        <v>3928</v>
      </c>
      <c r="E5562" t="s">
        <v>3929</v>
      </c>
      <c r="F5562" t="s">
        <v>3920</v>
      </c>
      <c r="G5562" t="s">
        <v>3877</v>
      </c>
      <c r="H5562" t="s">
        <v>3922</v>
      </c>
      <c r="I5562">
        <v>1985.2</v>
      </c>
      <c r="J5562" s="41">
        <v>1.1200000000000002E-2</v>
      </c>
      <c r="K5562" s="42">
        <v>22.234240000000003</v>
      </c>
      <c r="L5562" s="43">
        <v>1.02</v>
      </c>
      <c r="M5562" s="42">
        <v>22.678924800000004</v>
      </c>
      <c r="N5562">
        <v>0</v>
      </c>
      <c r="O5562" s="43">
        <v>145.04</v>
      </c>
      <c r="P5562" s="42">
        <v>79.2</v>
      </c>
      <c r="Q5562" s="42">
        <v>45</v>
      </c>
      <c r="R5562" s="42">
        <v>0</v>
      </c>
    </row>
    <row r="5563" spans="1:18" x14ac:dyDescent="0.3">
      <c r="A5563" t="s">
        <v>3916</v>
      </c>
      <c r="B5563" s="17">
        <v>45047</v>
      </c>
      <c r="C5563" t="s">
        <v>543</v>
      </c>
      <c r="D5563" t="s">
        <v>3928</v>
      </c>
      <c r="E5563" t="s">
        <v>3929</v>
      </c>
      <c r="F5563" t="s">
        <v>3920</v>
      </c>
      <c r="G5563" t="s">
        <v>3877</v>
      </c>
      <c r="H5563" t="s">
        <v>3922</v>
      </c>
      <c r="I5563">
        <v>1871.4</v>
      </c>
      <c r="J5563" s="41">
        <v>1.3000000000000003E-2</v>
      </c>
      <c r="K5563" s="42">
        <v>24.328200000000006</v>
      </c>
      <c r="L5563" s="43">
        <v>0.99000000000000021</v>
      </c>
      <c r="M5563" s="42">
        <v>24.084918000000012</v>
      </c>
      <c r="N5563">
        <v>1</v>
      </c>
      <c r="O5563" s="43">
        <v>197.68</v>
      </c>
      <c r="P5563" s="42">
        <v>90</v>
      </c>
      <c r="Q5563" s="42">
        <v>9</v>
      </c>
      <c r="R5563" s="42">
        <v>8</v>
      </c>
    </row>
    <row r="5564" spans="1:18" x14ac:dyDescent="0.3">
      <c r="A5564" t="s">
        <v>3916</v>
      </c>
      <c r="B5564" s="17">
        <v>45048</v>
      </c>
      <c r="C5564" t="s">
        <v>543</v>
      </c>
      <c r="D5564" t="s">
        <v>3928</v>
      </c>
      <c r="E5564" t="s">
        <v>3929</v>
      </c>
      <c r="F5564" t="s">
        <v>3920</v>
      </c>
      <c r="G5564" t="s">
        <v>3877</v>
      </c>
      <c r="H5564" t="s">
        <v>3922</v>
      </c>
      <c r="I5564">
        <v>2234.1999999999998</v>
      </c>
      <c r="J5564" s="41">
        <v>1.0699999999999999E-2</v>
      </c>
      <c r="K5564" s="42">
        <v>23.905939999999998</v>
      </c>
      <c r="L5564" s="43">
        <v>0.45999999999999996</v>
      </c>
      <c r="M5564" s="42">
        <v>10.996732399999997</v>
      </c>
      <c r="N5564">
        <v>2</v>
      </c>
      <c r="O5564" s="43">
        <v>73.36</v>
      </c>
      <c r="P5564" s="42">
        <v>54</v>
      </c>
      <c r="Q5564" s="42">
        <v>18</v>
      </c>
      <c r="R5564" s="42">
        <v>1</v>
      </c>
    </row>
    <row r="5565" spans="1:18" x14ac:dyDescent="0.3">
      <c r="A5565" t="s">
        <v>3916</v>
      </c>
      <c r="B5565" s="17">
        <v>45049</v>
      </c>
      <c r="C5565" t="s">
        <v>543</v>
      </c>
      <c r="D5565" t="s">
        <v>3928</v>
      </c>
      <c r="E5565" t="s">
        <v>3929</v>
      </c>
      <c r="F5565" t="s">
        <v>3920</v>
      </c>
      <c r="G5565" t="s">
        <v>3877</v>
      </c>
      <c r="H5565" t="s">
        <v>3922</v>
      </c>
      <c r="I5565">
        <v>1740.6000000000001</v>
      </c>
      <c r="J5565" s="41">
        <v>1.34E-2</v>
      </c>
      <c r="K5565" s="42">
        <v>23.324040000000004</v>
      </c>
      <c r="L5565" s="43">
        <v>1.1100000000000003</v>
      </c>
      <c r="M5565" s="42">
        <v>25.889684400000011</v>
      </c>
      <c r="N5565">
        <v>1</v>
      </c>
      <c r="O5565" s="43">
        <v>36.800000000000004</v>
      </c>
      <c r="P5565" s="42">
        <v>80.399999999999991</v>
      </c>
      <c r="Q5565" s="42">
        <v>16.5</v>
      </c>
      <c r="R5565" s="42">
        <v>1</v>
      </c>
    </row>
    <row r="5566" spans="1:18" x14ac:dyDescent="0.3">
      <c r="A5566" t="s">
        <v>3916</v>
      </c>
      <c r="B5566" s="17">
        <v>45050</v>
      </c>
      <c r="C5566" t="s">
        <v>543</v>
      </c>
      <c r="D5566" t="s">
        <v>3928</v>
      </c>
      <c r="E5566" t="s">
        <v>3929</v>
      </c>
      <c r="F5566" t="s">
        <v>3920</v>
      </c>
      <c r="G5566" t="s">
        <v>3877</v>
      </c>
      <c r="H5566" t="s">
        <v>3922</v>
      </c>
      <c r="I5566">
        <v>1772.4</v>
      </c>
      <c r="J5566" s="41">
        <v>1.03E-2</v>
      </c>
      <c r="K5566" s="42">
        <v>18.25572</v>
      </c>
      <c r="L5566" s="43">
        <v>0.64</v>
      </c>
      <c r="M5566" s="42">
        <v>11.6836608</v>
      </c>
      <c r="N5566">
        <v>2</v>
      </c>
      <c r="O5566" s="43">
        <v>70.56</v>
      </c>
      <c r="P5566" s="42">
        <v>72</v>
      </c>
      <c r="Q5566" s="42">
        <v>12</v>
      </c>
      <c r="R5566" s="42">
        <v>4</v>
      </c>
    </row>
    <row r="5567" spans="1:18" x14ac:dyDescent="0.3">
      <c r="A5567" t="s">
        <v>3916</v>
      </c>
      <c r="B5567" s="17">
        <v>45051</v>
      </c>
      <c r="C5567" t="s">
        <v>543</v>
      </c>
      <c r="D5567" t="s">
        <v>3928</v>
      </c>
      <c r="E5567" t="s">
        <v>3929</v>
      </c>
      <c r="F5567" t="s">
        <v>3920</v>
      </c>
      <c r="G5567" t="s">
        <v>3877</v>
      </c>
      <c r="H5567" t="s">
        <v>3922</v>
      </c>
      <c r="I5567">
        <v>2004.8000000000002</v>
      </c>
      <c r="J5567" s="41">
        <v>1.2500000000000001E-2</v>
      </c>
      <c r="K5567" s="42">
        <v>25.060000000000002</v>
      </c>
      <c r="L5567" s="43">
        <v>0.44</v>
      </c>
      <c r="M5567" s="42">
        <v>11.026400000000001</v>
      </c>
      <c r="N5567">
        <v>4</v>
      </c>
      <c r="O5567" s="43">
        <v>274.39999999999998</v>
      </c>
      <c r="P5567" s="42">
        <v>115.19999999999999</v>
      </c>
      <c r="Q5567" s="42">
        <v>16.5</v>
      </c>
      <c r="R5567" s="42">
        <v>0</v>
      </c>
    </row>
    <row r="5568" spans="1:18" x14ac:dyDescent="0.3">
      <c r="A5568" t="s">
        <v>3916</v>
      </c>
      <c r="B5568" s="17">
        <v>45052</v>
      </c>
      <c r="C5568" t="s">
        <v>543</v>
      </c>
      <c r="D5568" t="s">
        <v>3928</v>
      </c>
      <c r="E5568" t="s">
        <v>3929</v>
      </c>
      <c r="F5568" t="s">
        <v>3920</v>
      </c>
      <c r="G5568" t="s">
        <v>3877</v>
      </c>
      <c r="H5568" t="s">
        <v>3922</v>
      </c>
      <c r="I5568">
        <v>1917.6000000000001</v>
      </c>
      <c r="J5568" s="41">
        <v>1.38E-2</v>
      </c>
      <c r="K5568" s="42">
        <v>26.462880000000002</v>
      </c>
      <c r="L5568" s="43">
        <v>0.53999999999999992</v>
      </c>
      <c r="M5568" s="42">
        <v>14.2899552</v>
      </c>
      <c r="N5568">
        <v>0</v>
      </c>
      <c r="O5568" s="43">
        <v>207.76</v>
      </c>
      <c r="P5568" s="42">
        <v>84</v>
      </c>
      <c r="Q5568" s="42">
        <v>43.5</v>
      </c>
      <c r="R5568" s="42">
        <v>0</v>
      </c>
    </row>
    <row r="5569" spans="1:18" x14ac:dyDescent="0.3">
      <c r="A5569" t="s">
        <v>3916</v>
      </c>
      <c r="B5569" s="17">
        <v>45053</v>
      </c>
      <c r="C5569" t="s">
        <v>543</v>
      </c>
      <c r="D5569" t="s">
        <v>3928</v>
      </c>
      <c r="E5569" t="s">
        <v>3929</v>
      </c>
      <c r="F5569" t="s">
        <v>3920</v>
      </c>
      <c r="G5569" t="s">
        <v>3877</v>
      </c>
      <c r="H5569" t="s">
        <v>3922</v>
      </c>
      <c r="I5569">
        <v>2044</v>
      </c>
      <c r="J5569" s="41">
        <v>1.4500000000000001E-2</v>
      </c>
      <c r="K5569" s="42">
        <v>29.638000000000002</v>
      </c>
      <c r="L5569" s="43">
        <v>0.83</v>
      </c>
      <c r="M5569" s="42">
        <v>24.599540000000001</v>
      </c>
      <c r="N5569">
        <v>2</v>
      </c>
      <c r="O5569" s="43">
        <v>99.679999999999993</v>
      </c>
      <c r="P5569" s="42">
        <v>91.2</v>
      </c>
      <c r="Q5569" s="42">
        <v>22.5</v>
      </c>
      <c r="R5569" s="42">
        <v>8</v>
      </c>
    </row>
    <row r="5570" spans="1:18" x14ac:dyDescent="0.3">
      <c r="A5570" t="s">
        <v>3916</v>
      </c>
      <c r="B5570" s="17">
        <v>45054</v>
      </c>
      <c r="C5570" t="s">
        <v>543</v>
      </c>
      <c r="D5570" t="s">
        <v>3928</v>
      </c>
      <c r="E5570" t="s">
        <v>3929</v>
      </c>
      <c r="F5570" t="s">
        <v>3920</v>
      </c>
      <c r="G5570" t="s">
        <v>3877</v>
      </c>
      <c r="H5570" t="s">
        <v>3922</v>
      </c>
      <c r="I5570">
        <v>2481.2000000000003</v>
      </c>
      <c r="J5570" s="41">
        <v>1.2800000000000002E-2</v>
      </c>
      <c r="K5570" s="42">
        <v>31.759360000000008</v>
      </c>
      <c r="L5570" s="43">
        <v>0.78999999999999992</v>
      </c>
      <c r="M5570" s="42">
        <v>25.089894400000006</v>
      </c>
      <c r="N5570">
        <v>4</v>
      </c>
      <c r="O5570" s="43">
        <v>217.28</v>
      </c>
      <c r="P5570" s="42">
        <v>103.2</v>
      </c>
      <c r="Q5570" s="42">
        <v>13.5</v>
      </c>
      <c r="R5570" s="42">
        <v>8</v>
      </c>
    </row>
    <row r="5571" spans="1:18" x14ac:dyDescent="0.3">
      <c r="A5571" t="s">
        <v>3916</v>
      </c>
      <c r="B5571" s="17">
        <v>45055</v>
      </c>
      <c r="C5571" t="s">
        <v>543</v>
      </c>
      <c r="D5571" t="s">
        <v>3928</v>
      </c>
      <c r="E5571" t="s">
        <v>3929</v>
      </c>
      <c r="F5571" t="s">
        <v>3920</v>
      </c>
      <c r="G5571" t="s">
        <v>3877</v>
      </c>
      <c r="H5571" t="s">
        <v>3922</v>
      </c>
      <c r="I5571">
        <v>1945.6000000000001</v>
      </c>
      <c r="J5571" s="41">
        <v>1.15E-2</v>
      </c>
      <c r="K5571" s="42">
        <v>22.374400000000001</v>
      </c>
      <c r="L5571" s="43">
        <v>0.78</v>
      </c>
      <c r="M5571" s="42">
        <v>17.452032000000003</v>
      </c>
      <c r="N5571">
        <v>0</v>
      </c>
      <c r="O5571" s="43">
        <v>223.44000000000003</v>
      </c>
      <c r="P5571" s="42">
        <v>96</v>
      </c>
      <c r="Q5571" s="42">
        <v>27</v>
      </c>
      <c r="R5571" s="42">
        <v>5</v>
      </c>
    </row>
    <row r="5572" spans="1:18" x14ac:dyDescent="0.3">
      <c r="A5572" t="s">
        <v>3916</v>
      </c>
      <c r="B5572" s="17">
        <v>45056</v>
      </c>
      <c r="C5572" t="s">
        <v>543</v>
      </c>
      <c r="D5572" t="s">
        <v>3928</v>
      </c>
      <c r="E5572" t="s">
        <v>3929</v>
      </c>
      <c r="F5572" t="s">
        <v>3920</v>
      </c>
      <c r="G5572" t="s">
        <v>3877</v>
      </c>
      <c r="H5572" t="s">
        <v>3922</v>
      </c>
      <c r="I5572">
        <v>1652</v>
      </c>
      <c r="J5572" s="41">
        <v>9.9000000000000008E-3</v>
      </c>
      <c r="K5572" s="42">
        <v>16.354800000000001</v>
      </c>
      <c r="L5572" s="43">
        <v>1.0699999999999998</v>
      </c>
      <c r="M5572" s="42">
        <v>17.499635999999999</v>
      </c>
      <c r="N5572">
        <v>1</v>
      </c>
      <c r="O5572" s="43">
        <v>322.56</v>
      </c>
      <c r="P5572" s="42">
        <v>62.4</v>
      </c>
      <c r="Q5572" s="42">
        <v>27</v>
      </c>
      <c r="R5572" s="42">
        <v>3</v>
      </c>
    </row>
    <row r="5573" spans="1:18" x14ac:dyDescent="0.3">
      <c r="A5573" t="s">
        <v>3916</v>
      </c>
      <c r="B5573" s="17">
        <v>45057</v>
      </c>
      <c r="C5573" t="s">
        <v>543</v>
      </c>
      <c r="D5573" t="s">
        <v>3928</v>
      </c>
      <c r="E5573" t="s">
        <v>3929</v>
      </c>
      <c r="F5573" t="s">
        <v>3920</v>
      </c>
      <c r="G5573" t="s">
        <v>3877</v>
      </c>
      <c r="H5573" t="s">
        <v>3922</v>
      </c>
      <c r="I5573">
        <v>1543.2</v>
      </c>
      <c r="J5573" s="41">
        <v>1.2700000000000001E-2</v>
      </c>
      <c r="K5573" s="42">
        <v>19.598640000000003</v>
      </c>
      <c r="L5573" s="43">
        <v>0.34</v>
      </c>
      <c r="M5573" s="42">
        <v>6.6635376000000015</v>
      </c>
      <c r="N5573">
        <v>1</v>
      </c>
      <c r="O5573" s="43">
        <v>42.400000000000006</v>
      </c>
      <c r="P5573" s="42">
        <v>45.6</v>
      </c>
      <c r="Q5573" s="42">
        <v>16.5</v>
      </c>
      <c r="R5573" s="42">
        <v>1</v>
      </c>
    </row>
    <row r="5574" spans="1:18" x14ac:dyDescent="0.3">
      <c r="A5574" t="s">
        <v>3916</v>
      </c>
      <c r="B5574" s="17">
        <v>45058</v>
      </c>
      <c r="C5574" t="s">
        <v>543</v>
      </c>
      <c r="D5574" t="s">
        <v>3928</v>
      </c>
      <c r="E5574" t="s">
        <v>3929</v>
      </c>
      <c r="F5574" t="s">
        <v>3920</v>
      </c>
      <c r="G5574" t="s">
        <v>3877</v>
      </c>
      <c r="H5574" t="s">
        <v>3922</v>
      </c>
      <c r="I5574">
        <v>1569.6000000000001</v>
      </c>
      <c r="J5574" s="41">
        <v>8.199999999999999E-3</v>
      </c>
      <c r="K5574" s="42">
        <v>12.870719999999999</v>
      </c>
      <c r="L5574" s="43">
        <v>0.94000000000000006</v>
      </c>
      <c r="M5574" s="42">
        <v>12.0984768</v>
      </c>
      <c r="N5574">
        <v>1</v>
      </c>
      <c r="O5574" s="43">
        <v>164.64000000000001</v>
      </c>
      <c r="P5574" s="42">
        <v>76.8</v>
      </c>
      <c r="Q5574" s="42">
        <v>18</v>
      </c>
      <c r="R5574" s="42">
        <v>5</v>
      </c>
    </row>
    <row r="5575" spans="1:18" x14ac:dyDescent="0.3">
      <c r="A5575" t="s">
        <v>3916</v>
      </c>
      <c r="B5575" s="17">
        <v>45059</v>
      </c>
      <c r="C5575" t="s">
        <v>543</v>
      </c>
      <c r="D5575" t="s">
        <v>3928</v>
      </c>
      <c r="E5575" t="s">
        <v>3929</v>
      </c>
      <c r="F5575" t="s">
        <v>3920</v>
      </c>
      <c r="G5575" t="s">
        <v>3877</v>
      </c>
      <c r="H5575" t="s">
        <v>3922</v>
      </c>
      <c r="I5575">
        <v>1516.4</v>
      </c>
      <c r="J5575" s="41">
        <v>1.4100000000000001E-2</v>
      </c>
      <c r="K5575" s="42">
        <v>21.381240000000002</v>
      </c>
      <c r="L5575" s="43">
        <v>1.08</v>
      </c>
      <c r="M5575" s="42">
        <v>23.091739200000003</v>
      </c>
      <c r="N5575">
        <v>0</v>
      </c>
      <c r="O5575" s="43">
        <v>191.52</v>
      </c>
      <c r="P5575" s="42">
        <v>68.399999999999991</v>
      </c>
      <c r="Q5575" s="42">
        <v>37.5</v>
      </c>
      <c r="R5575" s="42">
        <v>1</v>
      </c>
    </row>
    <row r="5576" spans="1:18" x14ac:dyDescent="0.3">
      <c r="A5576" t="s">
        <v>3916</v>
      </c>
      <c r="B5576" s="17">
        <v>45060</v>
      </c>
      <c r="C5576" t="s">
        <v>543</v>
      </c>
      <c r="D5576" t="s">
        <v>3928</v>
      </c>
      <c r="E5576" t="s">
        <v>3929</v>
      </c>
      <c r="F5576" t="s">
        <v>3920</v>
      </c>
      <c r="G5576" t="s">
        <v>3877</v>
      </c>
      <c r="H5576" t="s">
        <v>3922</v>
      </c>
      <c r="I5576">
        <v>2508.2000000000003</v>
      </c>
      <c r="J5576" s="41">
        <v>9.2999999999999992E-3</v>
      </c>
      <c r="K5576" s="42">
        <v>23.326260000000001</v>
      </c>
      <c r="L5576" s="43">
        <v>0.32999999999999996</v>
      </c>
      <c r="M5576" s="42">
        <v>7.6976657999999993</v>
      </c>
      <c r="N5576">
        <v>3</v>
      </c>
      <c r="O5576" s="43">
        <v>89.6</v>
      </c>
      <c r="P5576" s="42">
        <v>44.4</v>
      </c>
      <c r="Q5576" s="42">
        <v>31.5</v>
      </c>
      <c r="R5576" s="42">
        <v>3</v>
      </c>
    </row>
    <row r="5577" spans="1:18" x14ac:dyDescent="0.3">
      <c r="A5577" t="s">
        <v>3916</v>
      </c>
      <c r="B5577" s="17">
        <v>45061</v>
      </c>
      <c r="C5577" t="s">
        <v>543</v>
      </c>
      <c r="D5577" t="s">
        <v>3928</v>
      </c>
      <c r="E5577" t="s">
        <v>3929</v>
      </c>
      <c r="F5577" t="s">
        <v>3920</v>
      </c>
      <c r="G5577" t="s">
        <v>3877</v>
      </c>
      <c r="H5577" t="s">
        <v>3922</v>
      </c>
      <c r="I5577">
        <v>1659</v>
      </c>
      <c r="J5577" s="41">
        <v>1.2200000000000003E-2</v>
      </c>
      <c r="K5577" s="42">
        <v>20.239800000000002</v>
      </c>
      <c r="L5577" s="43">
        <v>0.76</v>
      </c>
      <c r="M5577" s="42">
        <v>15.382248000000002</v>
      </c>
      <c r="N5577">
        <v>3</v>
      </c>
      <c r="O5577" s="43">
        <v>100.8</v>
      </c>
      <c r="P5577" s="42">
        <v>99.6</v>
      </c>
      <c r="Q5577" s="42">
        <v>13.5</v>
      </c>
      <c r="R5577" s="42">
        <v>8</v>
      </c>
    </row>
    <row r="5578" spans="1:18" x14ac:dyDescent="0.3">
      <c r="A5578" t="s">
        <v>3916</v>
      </c>
      <c r="B5578" s="17">
        <v>45062</v>
      </c>
      <c r="C5578" t="s">
        <v>543</v>
      </c>
      <c r="D5578" t="s">
        <v>3928</v>
      </c>
      <c r="E5578" t="s">
        <v>3929</v>
      </c>
      <c r="F5578" t="s">
        <v>3920</v>
      </c>
      <c r="G5578" t="s">
        <v>3877</v>
      </c>
      <c r="H5578" t="s">
        <v>3922</v>
      </c>
      <c r="I5578">
        <v>1543.6000000000001</v>
      </c>
      <c r="J5578" s="41">
        <v>1.3100000000000002E-2</v>
      </c>
      <c r="K5578" s="42">
        <v>20.221160000000005</v>
      </c>
      <c r="L5578" s="43">
        <v>1.35</v>
      </c>
      <c r="M5578" s="42">
        <v>27.298566000000008</v>
      </c>
      <c r="N5578">
        <v>4</v>
      </c>
      <c r="O5578" s="43">
        <v>125.99999999999999</v>
      </c>
      <c r="P5578" s="42">
        <v>72</v>
      </c>
      <c r="Q5578" s="42">
        <v>25.5</v>
      </c>
      <c r="R5578" s="42">
        <v>1</v>
      </c>
    </row>
    <row r="5579" spans="1:18" x14ac:dyDescent="0.3">
      <c r="A5579" t="s">
        <v>3916</v>
      </c>
      <c r="B5579" s="17">
        <v>45063</v>
      </c>
      <c r="C5579" t="s">
        <v>543</v>
      </c>
      <c r="D5579" t="s">
        <v>3928</v>
      </c>
      <c r="E5579" t="s">
        <v>3929</v>
      </c>
      <c r="F5579" t="s">
        <v>3920</v>
      </c>
      <c r="G5579" t="s">
        <v>3877</v>
      </c>
      <c r="H5579" t="s">
        <v>3922</v>
      </c>
      <c r="I5579">
        <v>2591.6</v>
      </c>
      <c r="J5579" s="41">
        <v>1.3100000000000001E-2</v>
      </c>
      <c r="K5579" s="42">
        <v>33.949959999999997</v>
      </c>
      <c r="L5579" s="43">
        <v>1.0200000000000002</v>
      </c>
      <c r="M5579" s="42">
        <v>34.628959200000004</v>
      </c>
      <c r="N5579">
        <v>3</v>
      </c>
      <c r="O5579" s="43">
        <v>89.039999999999992</v>
      </c>
      <c r="P5579" s="42">
        <v>86.399999999999991</v>
      </c>
      <c r="Q5579" s="42">
        <v>27</v>
      </c>
      <c r="R5579" s="42">
        <v>5</v>
      </c>
    </row>
    <row r="5580" spans="1:18" x14ac:dyDescent="0.3">
      <c r="A5580" t="s">
        <v>3916</v>
      </c>
      <c r="B5580" s="17">
        <v>45064</v>
      </c>
      <c r="C5580" t="s">
        <v>543</v>
      </c>
      <c r="D5580" t="s">
        <v>3928</v>
      </c>
      <c r="E5580" t="s">
        <v>3929</v>
      </c>
      <c r="F5580" t="s">
        <v>3920</v>
      </c>
      <c r="G5580" t="s">
        <v>3877</v>
      </c>
      <c r="H5580" t="s">
        <v>3922</v>
      </c>
      <c r="I5580">
        <v>2718.4</v>
      </c>
      <c r="J5580" s="41">
        <v>1.2200000000000001E-2</v>
      </c>
      <c r="K5580" s="42">
        <v>33.164480000000005</v>
      </c>
      <c r="L5580" s="43">
        <v>0.24999999999999997</v>
      </c>
      <c r="M5580" s="42">
        <v>8.2911199999999994</v>
      </c>
      <c r="N5580">
        <v>0</v>
      </c>
      <c r="O5580" s="43">
        <v>49.6</v>
      </c>
      <c r="P5580" s="42">
        <v>108</v>
      </c>
      <c r="Q5580" s="42">
        <v>18</v>
      </c>
      <c r="R5580" s="42">
        <v>7</v>
      </c>
    </row>
    <row r="5581" spans="1:18" x14ac:dyDescent="0.3">
      <c r="A5581" t="s">
        <v>3916</v>
      </c>
      <c r="B5581" s="17">
        <v>45065</v>
      </c>
      <c r="C5581" t="s">
        <v>543</v>
      </c>
      <c r="D5581" t="s">
        <v>3928</v>
      </c>
      <c r="E5581" t="s">
        <v>3929</v>
      </c>
      <c r="F5581" t="s">
        <v>3920</v>
      </c>
      <c r="G5581" t="s">
        <v>3877</v>
      </c>
      <c r="H5581" t="s">
        <v>3922</v>
      </c>
      <c r="I5581">
        <v>2193.6000000000004</v>
      </c>
      <c r="J5581" s="41">
        <v>1.0499999999999999E-2</v>
      </c>
      <c r="K5581" s="42">
        <v>23.032800000000002</v>
      </c>
      <c r="L5581" s="43">
        <v>0.69</v>
      </c>
      <c r="M5581" s="42">
        <v>15.892632000000001</v>
      </c>
      <c r="N5581">
        <v>2</v>
      </c>
      <c r="O5581" s="43">
        <v>48.800000000000004</v>
      </c>
      <c r="P5581" s="42">
        <v>52.8</v>
      </c>
      <c r="Q5581" s="42">
        <v>30</v>
      </c>
      <c r="R5581" s="42">
        <v>4</v>
      </c>
    </row>
    <row r="5582" spans="1:18" x14ac:dyDescent="0.3">
      <c r="A5582" t="s">
        <v>3916</v>
      </c>
      <c r="B5582" s="17">
        <v>45066</v>
      </c>
      <c r="C5582" t="s">
        <v>543</v>
      </c>
      <c r="D5582" t="s">
        <v>3928</v>
      </c>
      <c r="E5582" t="s">
        <v>3929</v>
      </c>
      <c r="F5582" t="s">
        <v>3920</v>
      </c>
      <c r="G5582" t="s">
        <v>3877</v>
      </c>
      <c r="H5582" t="s">
        <v>3922</v>
      </c>
      <c r="I5582">
        <v>2531.8000000000002</v>
      </c>
      <c r="J5582" s="41">
        <v>1.0600000000000002E-2</v>
      </c>
      <c r="K5582" s="42">
        <v>26.837080000000007</v>
      </c>
      <c r="L5582" s="43">
        <v>0.92</v>
      </c>
      <c r="M5582" s="42">
        <v>24.690113600000007</v>
      </c>
      <c r="N5582">
        <v>2</v>
      </c>
      <c r="O5582" s="43">
        <v>114.24000000000001</v>
      </c>
      <c r="P5582" s="42">
        <v>45.6</v>
      </c>
      <c r="Q5582" s="42">
        <v>16.5</v>
      </c>
      <c r="R5582" s="42">
        <v>5</v>
      </c>
    </row>
    <row r="5583" spans="1:18" x14ac:dyDescent="0.3">
      <c r="A5583" t="s">
        <v>3916</v>
      </c>
      <c r="B5583" s="17">
        <v>45067</v>
      </c>
      <c r="C5583" t="s">
        <v>543</v>
      </c>
      <c r="D5583" t="s">
        <v>3928</v>
      </c>
      <c r="E5583" t="s">
        <v>3929</v>
      </c>
      <c r="F5583" t="s">
        <v>3920</v>
      </c>
      <c r="G5583" t="s">
        <v>3877</v>
      </c>
      <c r="H5583" t="s">
        <v>3922</v>
      </c>
      <c r="I5583">
        <v>2573.2000000000003</v>
      </c>
      <c r="J5583" s="41">
        <v>1.15E-2</v>
      </c>
      <c r="K5583" s="42">
        <v>29.591800000000003</v>
      </c>
      <c r="L5583" s="43">
        <v>0.52</v>
      </c>
      <c r="M5583" s="42">
        <v>15.387736000000002</v>
      </c>
      <c r="N5583">
        <v>5</v>
      </c>
      <c r="O5583" s="43">
        <v>42.56</v>
      </c>
      <c r="P5583" s="42">
        <v>62.4</v>
      </c>
      <c r="Q5583" s="42">
        <v>28.5</v>
      </c>
      <c r="R5583" s="42">
        <v>2</v>
      </c>
    </row>
    <row r="5584" spans="1:18" x14ac:dyDescent="0.3">
      <c r="A5584" t="s">
        <v>3916</v>
      </c>
      <c r="B5584" s="17">
        <v>45068</v>
      </c>
      <c r="C5584" t="s">
        <v>543</v>
      </c>
      <c r="D5584" t="s">
        <v>3928</v>
      </c>
      <c r="E5584" t="s">
        <v>3929</v>
      </c>
      <c r="F5584" t="s">
        <v>3920</v>
      </c>
      <c r="G5584" t="s">
        <v>3877</v>
      </c>
      <c r="H5584" t="s">
        <v>3922</v>
      </c>
      <c r="I5584">
        <v>2023.4</v>
      </c>
      <c r="J5584" s="41">
        <v>0.01</v>
      </c>
      <c r="K5584" s="42">
        <v>20.234000000000002</v>
      </c>
      <c r="L5584" s="43">
        <v>0.27</v>
      </c>
      <c r="M5584" s="42">
        <v>5.4631800000000013</v>
      </c>
      <c r="N5584">
        <v>1</v>
      </c>
      <c r="O5584" s="43">
        <v>239.12</v>
      </c>
      <c r="P5584" s="42">
        <v>62.4</v>
      </c>
      <c r="Q5584" s="42">
        <v>25.5</v>
      </c>
      <c r="R5584" s="42">
        <v>8</v>
      </c>
    </row>
    <row r="5585" spans="1:18" x14ac:dyDescent="0.3">
      <c r="A5585" t="s">
        <v>3916</v>
      </c>
      <c r="B5585" s="17">
        <v>45069</v>
      </c>
      <c r="C5585" t="s">
        <v>543</v>
      </c>
      <c r="D5585" t="s">
        <v>3928</v>
      </c>
      <c r="E5585" t="s">
        <v>3929</v>
      </c>
      <c r="F5585" t="s">
        <v>3920</v>
      </c>
      <c r="G5585" t="s">
        <v>3877</v>
      </c>
      <c r="H5585" t="s">
        <v>3922</v>
      </c>
      <c r="I5585">
        <v>1802.2</v>
      </c>
      <c r="J5585" s="41">
        <v>1.2700000000000003E-2</v>
      </c>
      <c r="K5585" s="42">
        <v>22.887940000000008</v>
      </c>
      <c r="L5585" s="43">
        <v>0.76</v>
      </c>
      <c r="M5585" s="42">
        <v>17.394834400000004</v>
      </c>
      <c r="N5585">
        <v>3</v>
      </c>
      <c r="O5585" s="43">
        <v>28.8</v>
      </c>
      <c r="P5585" s="42">
        <v>80.399999999999991</v>
      </c>
      <c r="Q5585" s="42">
        <v>39</v>
      </c>
      <c r="R5585" s="42">
        <v>0</v>
      </c>
    </row>
    <row r="5586" spans="1:18" x14ac:dyDescent="0.3">
      <c r="A5586" t="s">
        <v>3916</v>
      </c>
      <c r="B5586" s="17">
        <v>45070</v>
      </c>
      <c r="C5586" t="s">
        <v>543</v>
      </c>
      <c r="D5586" t="s">
        <v>3928</v>
      </c>
      <c r="E5586" t="s">
        <v>3929</v>
      </c>
      <c r="F5586" t="s">
        <v>3920</v>
      </c>
      <c r="G5586" t="s">
        <v>3877</v>
      </c>
      <c r="H5586" t="s">
        <v>3922</v>
      </c>
      <c r="I5586">
        <v>1537.2</v>
      </c>
      <c r="J5586" s="41">
        <v>1.5300000000000001E-2</v>
      </c>
      <c r="K5586" s="42">
        <v>23.519160000000003</v>
      </c>
      <c r="L5586" s="43">
        <v>1.2799999999999998</v>
      </c>
      <c r="M5586" s="42">
        <v>30.1045248</v>
      </c>
      <c r="N5586">
        <v>3</v>
      </c>
      <c r="O5586" s="43">
        <v>60.48</v>
      </c>
      <c r="P5586" s="42">
        <v>61.199999999999996</v>
      </c>
      <c r="Q5586" s="42">
        <v>31.5</v>
      </c>
      <c r="R5586" s="42">
        <v>2</v>
      </c>
    </row>
    <row r="5587" spans="1:18" x14ac:dyDescent="0.3">
      <c r="A5587" t="s">
        <v>3916</v>
      </c>
      <c r="B5587" s="17">
        <v>45071</v>
      </c>
      <c r="C5587" t="s">
        <v>543</v>
      </c>
      <c r="D5587" t="s">
        <v>3928</v>
      </c>
      <c r="E5587" t="s">
        <v>3929</v>
      </c>
      <c r="F5587" t="s">
        <v>3920</v>
      </c>
      <c r="G5587" t="s">
        <v>3877</v>
      </c>
      <c r="H5587" t="s">
        <v>3922</v>
      </c>
      <c r="I5587">
        <v>1492</v>
      </c>
      <c r="J5587" s="41">
        <v>1.2800000000000001E-2</v>
      </c>
      <c r="K5587" s="42">
        <v>19.0976</v>
      </c>
      <c r="L5587" s="43">
        <v>0.45999999999999996</v>
      </c>
      <c r="M5587" s="42">
        <v>8.7848959999999998</v>
      </c>
      <c r="N5587">
        <v>4</v>
      </c>
      <c r="O5587" s="43">
        <v>221.2</v>
      </c>
      <c r="P5587" s="42">
        <v>76.8</v>
      </c>
      <c r="Q5587" s="42">
        <v>51</v>
      </c>
      <c r="R5587" s="42">
        <v>4</v>
      </c>
    </row>
    <row r="5588" spans="1:18" x14ac:dyDescent="0.3">
      <c r="A5588" t="s">
        <v>3916</v>
      </c>
      <c r="B5588" s="17">
        <v>45072</v>
      </c>
      <c r="C5588" t="s">
        <v>543</v>
      </c>
      <c r="D5588" t="s">
        <v>3928</v>
      </c>
      <c r="E5588" t="s">
        <v>3929</v>
      </c>
      <c r="F5588" t="s">
        <v>3920</v>
      </c>
      <c r="G5588" t="s">
        <v>3877</v>
      </c>
      <c r="H5588" t="s">
        <v>3922</v>
      </c>
      <c r="I5588">
        <v>2036</v>
      </c>
      <c r="J5588" s="41">
        <v>1.2600000000000004E-2</v>
      </c>
      <c r="K5588" s="42">
        <v>25.653600000000008</v>
      </c>
      <c r="L5588" s="43">
        <v>1.1200000000000001</v>
      </c>
      <c r="M5588" s="42">
        <v>28.732032000000011</v>
      </c>
      <c r="N5588">
        <v>5</v>
      </c>
      <c r="O5588" s="43">
        <v>109.76</v>
      </c>
      <c r="P5588" s="42">
        <v>72</v>
      </c>
      <c r="Q5588" s="42">
        <v>30</v>
      </c>
      <c r="R5588" s="42">
        <v>3</v>
      </c>
    </row>
    <row r="5589" spans="1:18" x14ac:dyDescent="0.3">
      <c r="A5589" t="s">
        <v>3916</v>
      </c>
      <c r="B5589" s="17">
        <v>45073</v>
      </c>
      <c r="C5589" t="s">
        <v>543</v>
      </c>
      <c r="D5589" t="s">
        <v>3928</v>
      </c>
      <c r="E5589" t="s">
        <v>3929</v>
      </c>
      <c r="F5589" t="s">
        <v>3920</v>
      </c>
      <c r="G5589" t="s">
        <v>3877</v>
      </c>
      <c r="H5589" t="s">
        <v>3922</v>
      </c>
      <c r="I5589">
        <v>2330.6</v>
      </c>
      <c r="J5589" s="41">
        <v>9.2999999999999992E-3</v>
      </c>
      <c r="K5589" s="42">
        <v>21.674579999999999</v>
      </c>
      <c r="L5589" s="43">
        <v>1.22</v>
      </c>
      <c r="M5589" s="42">
        <v>26.442987599999999</v>
      </c>
      <c r="N5589">
        <v>4</v>
      </c>
      <c r="O5589" s="43">
        <v>188.16</v>
      </c>
      <c r="P5589" s="42">
        <v>69.599999999999994</v>
      </c>
      <c r="Q5589" s="42">
        <v>7.5</v>
      </c>
      <c r="R5589" s="42">
        <v>8</v>
      </c>
    </row>
    <row r="5590" spans="1:18" x14ac:dyDescent="0.3">
      <c r="A5590" t="s">
        <v>3916</v>
      </c>
      <c r="B5590" s="17">
        <v>45074</v>
      </c>
      <c r="C5590" t="s">
        <v>543</v>
      </c>
      <c r="D5590" t="s">
        <v>3928</v>
      </c>
      <c r="E5590" t="s">
        <v>3929</v>
      </c>
      <c r="F5590" t="s">
        <v>3920</v>
      </c>
      <c r="G5590" t="s">
        <v>3877</v>
      </c>
      <c r="H5590" t="s">
        <v>3922</v>
      </c>
      <c r="I5590">
        <v>2258.8000000000002</v>
      </c>
      <c r="J5590" s="41">
        <v>1.2199999999999999E-2</v>
      </c>
      <c r="K5590" s="42">
        <v>27.557359999999999</v>
      </c>
      <c r="L5590" s="43">
        <v>1.21</v>
      </c>
      <c r="M5590" s="42">
        <v>33.344405599999995</v>
      </c>
      <c r="N5590">
        <v>3</v>
      </c>
      <c r="O5590" s="43">
        <v>259.84000000000003</v>
      </c>
      <c r="P5590" s="42">
        <v>49.199999999999996</v>
      </c>
      <c r="Q5590" s="42">
        <v>45</v>
      </c>
      <c r="R5590" s="42">
        <v>3</v>
      </c>
    </row>
    <row r="5591" spans="1:18" x14ac:dyDescent="0.3">
      <c r="A5591" t="s">
        <v>3916</v>
      </c>
      <c r="B5591" s="17">
        <v>45075</v>
      </c>
      <c r="C5591" t="s">
        <v>543</v>
      </c>
      <c r="D5591" t="s">
        <v>3928</v>
      </c>
      <c r="E5591" t="s">
        <v>3929</v>
      </c>
      <c r="F5591" t="s">
        <v>3920</v>
      </c>
      <c r="G5591" t="s">
        <v>3877</v>
      </c>
      <c r="H5591" t="s">
        <v>3922</v>
      </c>
      <c r="I5591">
        <v>1850.2</v>
      </c>
      <c r="J5591" s="41">
        <v>1.29E-2</v>
      </c>
      <c r="K5591" s="42">
        <v>23.86758</v>
      </c>
      <c r="L5591" s="43">
        <v>1.1099999999999999</v>
      </c>
      <c r="M5591" s="42">
        <v>26.493013799999996</v>
      </c>
      <c r="N5591">
        <v>4</v>
      </c>
      <c r="O5591" s="43">
        <v>295.68</v>
      </c>
      <c r="P5591" s="42">
        <v>88.8</v>
      </c>
      <c r="Q5591" s="42">
        <v>33</v>
      </c>
      <c r="R5591" s="42">
        <v>1</v>
      </c>
    </row>
    <row r="5592" spans="1:18" x14ac:dyDescent="0.3">
      <c r="A5592" t="s">
        <v>3916</v>
      </c>
      <c r="B5592" s="17">
        <v>45076</v>
      </c>
      <c r="C5592" t="s">
        <v>543</v>
      </c>
      <c r="D5592" t="s">
        <v>3928</v>
      </c>
      <c r="E5592" t="s">
        <v>3929</v>
      </c>
      <c r="F5592" t="s">
        <v>3920</v>
      </c>
      <c r="G5592" t="s">
        <v>3877</v>
      </c>
      <c r="H5592" t="s">
        <v>3922</v>
      </c>
      <c r="I5592">
        <v>2516.4</v>
      </c>
      <c r="J5592" s="41">
        <v>1.1199999999999998E-2</v>
      </c>
      <c r="K5592" s="42">
        <v>28.183679999999995</v>
      </c>
      <c r="L5592" s="43">
        <v>1.1800000000000002</v>
      </c>
      <c r="M5592" s="42">
        <v>33.2567424</v>
      </c>
      <c r="N5592">
        <v>3</v>
      </c>
      <c r="O5592" s="43">
        <v>137.19999999999999</v>
      </c>
      <c r="P5592" s="42">
        <v>67.2</v>
      </c>
      <c r="Q5592" s="42">
        <v>19.5</v>
      </c>
      <c r="R5592" s="42">
        <v>6</v>
      </c>
    </row>
    <row r="5593" spans="1:18" x14ac:dyDescent="0.3">
      <c r="A5593" t="s">
        <v>3916</v>
      </c>
      <c r="B5593" s="17">
        <v>45077</v>
      </c>
      <c r="C5593" t="s">
        <v>543</v>
      </c>
      <c r="D5593" t="s">
        <v>3928</v>
      </c>
      <c r="E5593" t="s">
        <v>3929</v>
      </c>
      <c r="F5593" t="s">
        <v>3920</v>
      </c>
      <c r="G5593" t="s">
        <v>3877</v>
      </c>
      <c r="H5593" t="s">
        <v>3922</v>
      </c>
      <c r="I5593">
        <v>1905.6000000000001</v>
      </c>
      <c r="J5593" s="41">
        <v>1.2799999999999999E-2</v>
      </c>
      <c r="K5593" s="42">
        <v>24.391680000000001</v>
      </c>
      <c r="L5593" s="43">
        <v>0.32</v>
      </c>
      <c r="M5593" s="42">
        <v>7.8053376000000005</v>
      </c>
      <c r="N5593">
        <v>3</v>
      </c>
      <c r="O5593" s="43">
        <v>35.839999999999996</v>
      </c>
      <c r="P5593" s="42">
        <v>88.8</v>
      </c>
      <c r="Q5593" s="42">
        <v>54</v>
      </c>
      <c r="R5593" s="42">
        <v>2</v>
      </c>
    </row>
    <row r="5594" spans="1:18" x14ac:dyDescent="0.3">
      <c r="A5594" t="s">
        <v>3923</v>
      </c>
      <c r="B5594" s="17">
        <v>45078</v>
      </c>
      <c r="C5594" t="s">
        <v>543</v>
      </c>
      <c r="D5594" t="s">
        <v>3928</v>
      </c>
      <c r="E5594" t="s">
        <v>3929</v>
      </c>
      <c r="F5594" t="s">
        <v>3920</v>
      </c>
      <c r="G5594" t="s">
        <v>3877</v>
      </c>
      <c r="H5594" t="s">
        <v>3922</v>
      </c>
      <c r="I5594">
        <v>1937.1</v>
      </c>
      <c r="J5594" s="41">
        <v>9.6000000000000009E-3</v>
      </c>
      <c r="K5594" s="42">
        <v>18.596160000000001</v>
      </c>
      <c r="L5594" s="43">
        <v>0.56000000000000005</v>
      </c>
      <c r="M5594" s="42">
        <v>10.413849600000002</v>
      </c>
      <c r="N5594">
        <v>1</v>
      </c>
      <c r="O5594" s="43">
        <v>94.08</v>
      </c>
      <c r="P5594" s="42">
        <v>63.599999999999994</v>
      </c>
      <c r="Q5594" s="42">
        <v>24</v>
      </c>
      <c r="R5594" s="42">
        <v>10</v>
      </c>
    </row>
    <row r="5595" spans="1:18" x14ac:dyDescent="0.3">
      <c r="A5595" t="s">
        <v>3923</v>
      </c>
      <c r="B5595" s="17">
        <v>45079</v>
      </c>
      <c r="C5595" t="s">
        <v>543</v>
      </c>
      <c r="D5595" t="s">
        <v>3928</v>
      </c>
      <c r="E5595" t="s">
        <v>3929</v>
      </c>
      <c r="F5595" t="s">
        <v>3920</v>
      </c>
      <c r="G5595" t="s">
        <v>3877</v>
      </c>
      <c r="H5595" t="s">
        <v>3922</v>
      </c>
      <c r="I5595">
        <v>2184.8999999999996</v>
      </c>
      <c r="J5595" s="41">
        <v>1.0900000000000003E-2</v>
      </c>
      <c r="K5595" s="42">
        <v>23.815410000000004</v>
      </c>
      <c r="L5595" s="43">
        <v>0.53999999999999992</v>
      </c>
      <c r="M5595" s="42">
        <v>12.8603214</v>
      </c>
      <c r="N5595">
        <v>5</v>
      </c>
      <c r="O5595" s="43">
        <v>58.239999999999995</v>
      </c>
      <c r="P5595" s="42">
        <v>67.2</v>
      </c>
      <c r="Q5595" s="42">
        <v>37.5</v>
      </c>
      <c r="R5595" s="42">
        <v>5</v>
      </c>
    </row>
    <row r="5596" spans="1:18" x14ac:dyDescent="0.3">
      <c r="A5596" t="s">
        <v>3923</v>
      </c>
      <c r="B5596" s="17">
        <v>45080</v>
      </c>
      <c r="C5596" t="s">
        <v>543</v>
      </c>
      <c r="D5596" t="s">
        <v>3928</v>
      </c>
      <c r="E5596" t="s">
        <v>3929</v>
      </c>
      <c r="F5596" t="s">
        <v>3920</v>
      </c>
      <c r="G5596" t="s">
        <v>3877</v>
      </c>
      <c r="H5596" t="s">
        <v>3922</v>
      </c>
      <c r="I5596">
        <v>1766.6</v>
      </c>
      <c r="J5596" s="41">
        <v>1.1000000000000003E-2</v>
      </c>
      <c r="K5596" s="42">
        <v>19.432600000000004</v>
      </c>
      <c r="L5596" s="43">
        <v>1.1700000000000002</v>
      </c>
      <c r="M5596" s="42">
        <v>22.736142000000008</v>
      </c>
      <c r="N5596">
        <v>3</v>
      </c>
      <c r="O5596" s="43">
        <v>140.56</v>
      </c>
      <c r="P5596" s="42">
        <v>106.8</v>
      </c>
      <c r="Q5596" s="42">
        <v>46.5</v>
      </c>
      <c r="R5596" s="42">
        <v>6</v>
      </c>
    </row>
    <row r="5597" spans="1:18" x14ac:dyDescent="0.3">
      <c r="A5597" t="s">
        <v>3923</v>
      </c>
      <c r="B5597" s="17">
        <v>45081</v>
      </c>
      <c r="C5597" t="s">
        <v>543</v>
      </c>
      <c r="D5597" t="s">
        <v>3928</v>
      </c>
      <c r="E5597" t="s">
        <v>3929</v>
      </c>
      <c r="F5597" t="s">
        <v>3920</v>
      </c>
      <c r="G5597" t="s">
        <v>3877</v>
      </c>
      <c r="H5597" t="s">
        <v>3922</v>
      </c>
      <c r="I5597">
        <v>2125.6999999999998</v>
      </c>
      <c r="J5597" s="41">
        <v>1.1900000000000003E-2</v>
      </c>
      <c r="K5597" s="42">
        <v>25.295830000000002</v>
      </c>
      <c r="L5597" s="43">
        <v>0.2</v>
      </c>
      <c r="M5597" s="42">
        <v>5.0591660000000012</v>
      </c>
      <c r="N5597">
        <v>5</v>
      </c>
      <c r="O5597" s="43">
        <v>36.800000000000004</v>
      </c>
      <c r="P5597" s="42">
        <v>74.399999999999991</v>
      </c>
      <c r="Q5597" s="42">
        <v>36</v>
      </c>
      <c r="R5597" s="42">
        <v>7</v>
      </c>
    </row>
    <row r="5598" spans="1:18" x14ac:dyDescent="0.3">
      <c r="A5598" t="s">
        <v>3923</v>
      </c>
      <c r="B5598" s="17">
        <v>45082</v>
      </c>
      <c r="C5598" t="s">
        <v>543</v>
      </c>
      <c r="D5598" t="s">
        <v>3928</v>
      </c>
      <c r="E5598" t="s">
        <v>3929</v>
      </c>
      <c r="F5598" t="s">
        <v>3920</v>
      </c>
      <c r="G5598" t="s">
        <v>3877</v>
      </c>
      <c r="H5598" t="s">
        <v>3922</v>
      </c>
      <c r="I5598">
        <v>1722.3</v>
      </c>
      <c r="J5598" s="41">
        <v>1.2000000000000004E-2</v>
      </c>
      <c r="K5598" s="42">
        <v>20.667600000000007</v>
      </c>
      <c r="L5598" s="43">
        <v>0.36</v>
      </c>
      <c r="M5598" s="42">
        <v>7.4403360000000021</v>
      </c>
      <c r="N5598">
        <v>6</v>
      </c>
      <c r="O5598" s="43">
        <v>12.8</v>
      </c>
      <c r="P5598" s="42">
        <v>100.8</v>
      </c>
      <c r="Q5598" s="42">
        <v>39</v>
      </c>
      <c r="R5598" s="42">
        <v>3</v>
      </c>
    </row>
    <row r="5599" spans="1:18" x14ac:dyDescent="0.3">
      <c r="A5599" t="s">
        <v>3923</v>
      </c>
      <c r="B5599" s="17">
        <v>45083</v>
      </c>
      <c r="C5599" t="s">
        <v>543</v>
      </c>
      <c r="D5599" t="s">
        <v>3928</v>
      </c>
      <c r="E5599" t="s">
        <v>3929</v>
      </c>
      <c r="F5599" t="s">
        <v>3920</v>
      </c>
      <c r="G5599" t="s">
        <v>3877</v>
      </c>
      <c r="H5599" t="s">
        <v>3922</v>
      </c>
      <c r="I5599">
        <v>2015.9999999999998</v>
      </c>
      <c r="J5599" s="41">
        <v>1.0400000000000003E-2</v>
      </c>
      <c r="K5599" s="42">
        <v>20.966400000000004</v>
      </c>
      <c r="L5599" s="43">
        <v>0.47000000000000003</v>
      </c>
      <c r="M5599" s="42">
        <v>9.8542080000000016</v>
      </c>
      <c r="N5599">
        <v>4</v>
      </c>
      <c r="O5599" s="43">
        <v>246.95999999999998</v>
      </c>
      <c r="P5599" s="42">
        <v>78</v>
      </c>
      <c r="Q5599" s="42">
        <v>33</v>
      </c>
      <c r="R5599" s="42">
        <v>4</v>
      </c>
    </row>
    <row r="5600" spans="1:18" x14ac:dyDescent="0.3">
      <c r="A5600" t="s">
        <v>3923</v>
      </c>
      <c r="B5600" s="17">
        <v>45084</v>
      </c>
      <c r="C5600" t="s">
        <v>543</v>
      </c>
      <c r="D5600" t="s">
        <v>3928</v>
      </c>
      <c r="E5600" t="s">
        <v>3929</v>
      </c>
      <c r="F5600" t="s">
        <v>3920</v>
      </c>
      <c r="G5600" t="s">
        <v>3877</v>
      </c>
      <c r="H5600" t="s">
        <v>3922</v>
      </c>
      <c r="I5600">
        <v>2255.5</v>
      </c>
      <c r="J5600" s="41">
        <v>1.2200000000000003E-2</v>
      </c>
      <c r="K5600" s="42">
        <v>27.517100000000006</v>
      </c>
      <c r="L5600" s="43">
        <v>1.38</v>
      </c>
      <c r="M5600" s="42">
        <v>37.973598000000003</v>
      </c>
      <c r="N5600">
        <v>2</v>
      </c>
      <c r="O5600" s="43">
        <v>26.400000000000002</v>
      </c>
      <c r="P5600" s="42">
        <v>52.8</v>
      </c>
      <c r="Q5600" s="42">
        <v>9</v>
      </c>
      <c r="R5600" s="42">
        <v>9</v>
      </c>
    </row>
    <row r="5601" spans="1:18" x14ac:dyDescent="0.3">
      <c r="A5601" t="s">
        <v>3923</v>
      </c>
      <c r="B5601" s="17">
        <v>45085</v>
      </c>
      <c r="C5601" t="s">
        <v>543</v>
      </c>
      <c r="D5601" t="s">
        <v>3928</v>
      </c>
      <c r="E5601" t="s">
        <v>3929</v>
      </c>
      <c r="F5601" t="s">
        <v>3920</v>
      </c>
      <c r="G5601" t="s">
        <v>3877</v>
      </c>
      <c r="H5601" t="s">
        <v>3922</v>
      </c>
      <c r="I5601">
        <v>1884.8</v>
      </c>
      <c r="J5601" s="41">
        <v>1.2200000000000001E-2</v>
      </c>
      <c r="K5601" s="42">
        <v>22.99456</v>
      </c>
      <c r="L5601" s="43">
        <v>0.83000000000000007</v>
      </c>
      <c r="M5601" s="42">
        <v>19.085484800000003</v>
      </c>
      <c r="N5601">
        <v>4</v>
      </c>
      <c r="O5601" s="43">
        <v>38.08</v>
      </c>
      <c r="P5601" s="42">
        <v>55.199999999999996</v>
      </c>
      <c r="Q5601" s="42">
        <v>21</v>
      </c>
      <c r="R5601" s="42">
        <v>12</v>
      </c>
    </row>
    <row r="5602" spans="1:18" x14ac:dyDescent="0.3">
      <c r="A5602" t="s">
        <v>3923</v>
      </c>
      <c r="B5602" s="17">
        <v>45086</v>
      </c>
      <c r="C5602" t="s">
        <v>543</v>
      </c>
      <c r="D5602" t="s">
        <v>3928</v>
      </c>
      <c r="E5602" t="s">
        <v>3929</v>
      </c>
      <c r="F5602" t="s">
        <v>3920</v>
      </c>
      <c r="G5602" t="s">
        <v>3877</v>
      </c>
      <c r="H5602" t="s">
        <v>3922</v>
      </c>
      <c r="I5602">
        <v>1553.3999999999999</v>
      </c>
      <c r="J5602" s="41">
        <v>9.0000000000000011E-3</v>
      </c>
      <c r="K5602" s="42">
        <v>13.980600000000001</v>
      </c>
      <c r="L5602" s="43">
        <v>1.24</v>
      </c>
      <c r="M5602" s="42">
        <v>17.335944000000001</v>
      </c>
      <c r="N5602">
        <v>3</v>
      </c>
      <c r="O5602" s="43">
        <v>325.36</v>
      </c>
      <c r="P5602" s="42">
        <v>90</v>
      </c>
      <c r="Q5602" s="42">
        <v>33</v>
      </c>
      <c r="R5602" s="42">
        <v>12</v>
      </c>
    </row>
    <row r="5603" spans="1:18" x14ac:dyDescent="0.3">
      <c r="A5603" t="s">
        <v>3923</v>
      </c>
      <c r="B5603" s="17">
        <v>45087</v>
      </c>
      <c r="C5603" t="s">
        <v>543</v>
      </c>
      <c r="D5603" t="s">
        <v>3928</v>
      </c>
      <c r="E5603" t="s">
        <v>3929</v>
      </c>
      <c r="F5603" t="s">
        <v>3920</v>
      </c>
      <c r="G5603" t="s">
        <v>3877</v>
      </c>
      <c r="H5603" t="s">
        <v>3922</v>
      </c>
      <c r="I5603">
        <v>2223.3000000000002</v>
      </c>
      <c r="J5603" s="41">
        <v>1.2000000000000004E-2</v>
      </c>
      <c r="K5603" s="42">
        <v>26.679600000000011</v>
      </c>
      <c r="L5603" s="43">
        <v>0.28000000000000003</v>
      </c>
      <c r="M5603" s="42">
        <v>7.4702880000000036</v>
      </c>
      <c r="N5603">
        <v>3</v>
      </c>
      <c r="O5603" s="43">
        <v>166.32</v>
      </c>
      <c r="P5603" s="42">
        <v>96</v>
      </c>
      <c r="Q5603" s="42">
        <v>33</v>
      </c>
      <c r="R5603" s="42">
        <v>11</v>
      </c>
    </row>
    <row r="5604" spans="1:18" x14ac:dyDescent="0.3">
      <c r="A5604" t="s">
        <v>3923</v>
      </c>
      <c r="B5604" s="17">
        <v>45088</v>
      </c>
      <c r="C5604" t="s">
        <v>543</v>
      </c>
      <c r="D5604" t="s">
        <v>3928</v>
      </c>
      <c r="E5604" t="s">
        <v>3929</v>
      </c>
      <c r="F5604" t="s">
        <v>3920</v>
      </c>
      <c r="G5604" t="s">
        <v>3877</v>
      </c>
      <c r="H5604" t="s">
        <v>3922</v>
      </c>
      <c r="I5604">
        <v>2208.6</v>
      </c>
      <c r="J5604" s="41">
        <v>9.9000000000000025E-3</v>
      </c>
      <c r="K5604" s="42">
        <v>21.865140000000004</v>
      </c>
      <c r="L5604" s="43">
        <v>0.46</v>
      </c>
      <c r="M5604" s="42">
        <v>10.057964400000003</v>
      </c>
      <c r="N5604">
        <v>7</v>
      </c>
      <c r="O5604" s="43">
        <v>80.08</v>
      </c>
      <c r="P5604" s="42">
        <v>96</v>
      </c>
      <c r="Q5604" s="42">
        <v>33</v>
      </c>
      <c r="R5604" s="42">
        <v>5</v>
      </c>
    </row>
    <row r="5605" spans="1:18" x14ac:dyDescent="0.3">
      <c r="A5605" t="s">
        <v>3923</v>
      </c>
      <c r="B5605" s="17">
        <v>45089</v>
      </c>
      <c r="C5605" t="s">
        <v>543</v>
      </c>
      <c r="D5605" t="s">
        <v>3928</v>
      </c>
      <c r="E5605" t="s">
        <v>3929</v>
      </c>
      <c r="F5605" t="s">
        <v>3920</v>
      </c>
      <c r="G5605" t="s">
        <v>3877</v>
      </c>
      <c r="H5605" t="s">
        <v>3922</v>
      </c>
      <c r="I5605">
        <v>2188.1</v>
      </c>
      <c r="J5605" s="41">
        <v>1.2100000000000003E-2</v>
      </c>
      <c r="K5605" s="42">
        <v>26.476010000000006</v>
      </c>
      <c r="L5605" s="43">
        <v>0.57000000000000006</v>
      </c>
      <c r="M5605" s="42">
        <v>15.091325700000006</v>
      </c>
      <c r="N5605">
        <v>2</v>
      </c>
      <c r="O5605" s="43">
        <v>236.32</v>
      </c>
      <c r="P5605" s="42">
        <v>86.399999999999991</v>
      </c>
      <c r="Q5605" s="42">
        <v>28.5</v>
      </c>
      <c r="R5605" s="42">
        <v>8</v>
      </c>
    </row>
    <row r="5606" spans="1:18" x14ac:dyDescent="0.3">
      <c r="A5606" t="s">
        <v>3923</v>
      </c>
      <c r="B5606" s="17">
        <v>45090</v>
      </c>
      <c r="C5606" t="s">
        <v>543</v>
      </c>
      <c r="D5606" t="s">
        <v>3928</v>
      </c>
      <c r="E5606" t="s">
        <v>3929</v>
      </c>
      <c r="F5606" t="s">
        <v>3920</v>
      </c>
      <c r="G5606" t="s">
        <v>3877</v>
      </c>
      <c r="H5606" t="s">
        <v>3922</v>
      </c>
      <c r="I5606">
        <v>1973.1999999999998</v>
      </c>
      <c r="J5606" s="41">
        <v>1.03E-2</v>
      </c>
      <c r="K5606" s="42">
        <v>20.32396</v>
      </c>
      <c r="L5606" s="43">
        <v>1.19</v>
      </c>
      <c r="M5606" s="42">
        <v>24.185512399999997</v>
      </c>
      <c r="N5606">
        <v>5</v>
      </c>
      <c r="O5606" s="43">
        <v>129.36000000000001</v>
      </c>
      <c r="P5606" s="42">
        <v>69.599999999999994</v>
      </c>
      <c r="Q5606" s="42">
        <v>37.5</v>
      </c>
      <c r="R5606" s="42">
        <v>4</v>
      </c>
    </row>
    <row r="5607" spans="1:18" x14ac:dyDescent="0.3">
      <c r="A5607" t="s">
        <v>3923</v>
      </c>
      <c r="B5607" s="17">
        <v>45091</v>
      </c>
      <c r="C5607" t="s">
        <v>543</v>
      </c>
      <c r="D5607" t="s">
        <v>3928</v>
      </c>
      <c r="E5607" t="s">
        <v>3929</v>
      </c>
      <c r="F5607" t="s">
        <v>3920</v>
      </c>
      <c r="G5607" t="s">
        <v>3877</v>
      </c>
      <c r="H5607" t="s">
        <v>3922</v>
      </c>
      <c r="I5607">
        <v>1949.1</v>
      </c>
      <c r="J5607" s="41">
        <v>8.4000000000000012E-3</v>
      </c>
      <c r="K5607" s="42">
        <v>16.372440000000001</v>
      </c>
      <c r="L5607" s="43">
        <v>1.1000000000000001</v>
      </c>
      <c r="M5607" s="42">
        <v>18.009684000000004</v>
      </c>
      <c r="N5607">
        <v>4</v>
      </c>
      <c r="O5607" s="43">
        <v>63.839999999999996</v>
      </c>
      <c r="P5607" s="42">
        <v>87.6</v>
      </c>
      <c r="Q5607" s="42">
        <v>42</v>
      </c>
      <c r="R5607" s="42">
        <v>0</v>
      </c>
    </row>
    <row r="5608" spans="1:18" x14ac:dyDescent="0.3">
      <c r="A5608" t="s">
        <v>3923</v>
      </c>
      <c r="B5608" s="17">
        <v>45092</v>
      </c>
      <c r="C5608" t="s">
        <v>543</v>
      </c>
      <c r="D5608" t="s">
        <v>3928</v>
      </c>
      <c r="E5608" t="s">
        <v>3929</v>
      </c>
      <c r="F5608" t="s">
        <v>3920</v>
      </c>
      <c r="G5608" t="s">
        <v>3877</v>
      </c>
      <c r="H5608" t="s">
        <v>3922</v>
      </c>
      <c r="I5608">
        <v>2072.6999999999998</v>
      </c>
      <c r="J5608" s="41">
        <v>1.2000000000000002E-2</v>
      </c>
      <c r="K5608" s="42">
        <v>24.872400000000003</v>
      </c>
      <c r="L5608" s="43">
        <v>1.0999999999999999</v>
      </c>
      <c r="M5608" s="42">
        <v>27.359639999999999</v>
      </c>
      <c r="N5608">
        <v>5</v>
      </c>
      <c r="O5608" s="43">
        <v>104.71999999999998</v>
      </c>
      <c r="P5608" s="42">
        <v>91.2</v>
      </c>
      <c r="Q5608" s="42">
        <v>34.5</v>
      </c>
      <c r="R5608" s="42">
        <v>4</v>
      </c>
    </row>
    <row r="5609" spans="1:18" x14ac:dyDescent="0.3">
      <c r="A5609" t="s">
        <v>3923</v>
      </c>
      <c r="B5609" s="17">
        <v>45093</v>
      </c>
      <c r="C5609" t="s">
        <v>543</v>
      </c>
      <c r="D5609" t="s">
        <v>3928</v>
      </c>
      <c r="E5609" t="s">
        <v>3929</v>
      </c>
      <c r="F5609" t="s">
        <v>3920</v>
      </c>
      <c r="G5609" t="s">
        <v>3877</v>
      </c>
      <c r="H5609" t="s">
        <v>3922</v>
      </c>
      <c r="I5609">
        <v>2070.5</v>
      </c>
      <c r="J5609" s="41">
        <v>1.0900000000000002E-2</v>
      </c>
      <c r="K5609" s="42">
        <v>22.568450000000002</v>
      </c>
      <c r="L5609" s="43">
        <v>0.66999999999999993</v>
      </c>
      <c r="M5609" s="42">
        <v>15.1208615</v>
      </c>
      <c r="N5609">
        <v>2</v>
      </c>
      <c r="O5609" s="43">
        <v>38.64</v>
      </c>
      <c r="P5609" s="42">
        <v>72</v>
      </c>
      <c r="Q5609" s="42">
        <v>55.5</v>
      </c>
      <c r="R5609" s="42">
        <v>11</v>
      </c>
    </row>
    <row r="5610" spans="1:18" x14ac:dyDescent="0.3">
      <c r="A5610" t="s">
        <v>3923</v>
      </c>
      <c r="B5610" s="17">
        <v>45094</v>
      </c>
      <c r="C5610" t="s">
        <v>543</v>
      </c>
      <c r="D5610" t="s">
        <v>3928</v>
      </c>
      <c r="E5610" t="s">
        <v>3929</v>
      </c>
      <c r="F5610" t="s">
        <v>3920</v>
      </c>
      <c r="G5610" t="s">
        <v>3877</v>
      </c>
      <c r="H5610" t="s">
        <v>3922</v>
      </c>
      <c r="I5610">
        <v>2064.8000000000002</v>
      </c>
      <c r="J5610" s="41">
        <v>9.1000000000000004E-3</v>
      </c>
      <c r="K5610" s="42">
        <v>18.789680000000004</v>
      </c>
      <c r="L5610" s="43">
        <v>1.1600000000000001</v>
      </c>
      <c r="M5610" s="42">
        <v>21.796028800000009</v>
      </c>
      <c r="N5610">
        <v>4</v>
      </c>
      <c r="O5610" s="43">
        <v>270.48</v>
      </c>
      <c r="P5610" s="42">
        <v>82.8</v>
      </c>
      <c r="Q5610" s="42">
        <v>27</v>
      </c>
      <c r="R5610" s="42">
        <v>2</v>
      </c>
    </row>
    <row r="5611" spans="1:18" x14ac:dyDescent="0.3">
      <c r="A5611" t="s">
        <v>3923</v>
      </c>
      <c r="B5611" s="17">
        <v>45095</v>
      </c>
      <c r="C5611" t="s">
        <v>543</v>
      </c>
      <c r="D5611" t="s">
        <v>3928</v>
      </c>
      <c r="E5611" t="s">
        <v>3929</v>
      </c>
      <c r="F5611" t="s">
        <v>3920</v>
      </c>
      <c r="G5611" t="s">
        <v>3877</v>
      </c>
      <c r="H5611" t="s">
        <v>3922</v>
      </c>
      <c r="I5611">
        <v>1684.1</v>
      </c>
      <c r="J5611" s="41">
        <v>1.06E-2</v>
      </c>
      <c r="K5611" s="42">
        <v>17.851459999999999</v>
      </c>
      <c r="L5611" s="43">
        <v>1.18</v>
      </c>
      <c r="M5611" s="42">
        <v>21.064722799999998</v>
      </c>
      <c r="N5611">
        <v>5</v>
      </c>
      <c r="O5611" s="43">
        <v>38.64</v>
      </c>
      <c r="P5611" s="42">
        <v>75.599999999999994</v>
      </c>
      <c r="Q5611" s="42">
        <v>19.5</v>
      </c>
      <c r="R5611" s="42">
        <v>4</v>
      </c>
    </row>
    <row r="5612" spans="1:18" x14ac:dyDescent="0.3">
      <c r="A5612" t="s">
        <v>3923</v>
      </c>
      <c r="B5612" s="17">
        <v>45096</v>
      </c>
      <c r="C5612" t="s">
        <v>543</v>
      </c>
      <c r="D5612" t="s">
        <v>3928</v>
      </c>
      <c r="E5612" t="s">
        <v>3929</v>
      </c>
      <c r="F5612" t="s">
        <v>3920</v>
      </c>
      <c r="G5612" t="s">
        <v>3877</v>
      </c>
      <c r="H5612" t="s">
        <v>3922</v>
      </c>
      <c r="I5612">
        <v>1923.8</v>
      </c>
      <c r="J5612" s="41">
        <v>1.2400000000000001E-2</v>
      </c>
      <c r="K5612" s="42">
        <v>23.855120000000003</v>
      </c>
      <c r="L5612" s="43">
        <v>0.8</v>
      </c>
      <c r="M5612" s="42">
        <v>19.084096000000002</v>
      </c>
      <c r="N5612">
        <v>4</v>
      </c>
      <c r="O5612" s="43">
        <v>84.56</v>
      </c>
      <c r="P5612" s="42">
        <v>44.4</v>
      </c>
      <c r="Q5612" s="42">
        <v>52.5</v>
      </c>
      <c r="R5612" s="42">
        <v>7</v>
      </c>
    </row>
    <row r="5613" spans="1:18" x14ac:dyDescent="0.3">
      <c r="A5613" t="s">
        <v>3923</v>
      </c>
      <c r="B5613" s="17">
        <v>45097</v>
      </c>
      <c r="C5613" t="s">
        <v>543</v>
      </c>
      <c r="D5613" t="s">
        <v>3928</v>
      </c>
      <c r="E5613" t="s">
        <v>3929</v>
      </c>
      <c r="F5613" t="s">
        <v>3920</v>
      </c>
      <c r="G5613" t="s">
        <v>3877</v>
      </c>
      <c r="H5613" t="s">
        <v>3922</v>
      </c>
      <c r="I5613">
        <v>1426.3</v>
      </c>
      <c r="J5613" s="41">
        <v>9.0000000000000011E-3</v>
      </c>
      <c r="K5613" s="42">
        <v>12.8367</v>
      </c>
      <c r="L5613" s="43">
        <v>0.75</v>
      </c>
      <c r="M5613" s="42">
        <v>9.6275250000000003</v>
      </c>
      <c r="N5613">
        <v>6</v>
      </c>
      <c r="O5613" s="43">
        <v>135.52000000000001</v>
      </c>
      <c r="P5613" s="42">
        <v>81.599999999999994</v>
      </c>
      <c r="Q5613" s="42">
        <v>37.5</v>
      </c>
      <c r="R5613" s="42">
        <v>6</v>
      </c>
    </row>
    <row r="5614" spans="1:18" x14ac:dyDescent="0.3">
      <c r="A5614" t="s">
        <v>3923</v>
      </c>
      <c r="B5614" s="17">
        <v>45098</v>
      </c>
      <c r="C5614" t="s">
        <v>543</v>
      </c>
      <c r="D5614" t="s">
        <v>3928</v>
      </c>
      <c r="E5614" t="s">
        <v>3929</v>
      </c>
      <c r="F5614" t="s">
        <v>3920</v>
      </c>
      <c r="G5614" t="s">
        <v>3877</v>
      </c>
      <c r="H5614" t="s">
        <v>3922</v>
      </c>
      <c r="I5614">
        <v>2355.3000000000002</v>
      </c>
      <c r="J5614" s="41">
        <v>1.0900000000000003E-2</v>
      </c>
      <c r="K5614" s="42">
        <v>25.672770000000011</v>
      </c>
      <c r="L5614" s="43">
        <v>0.7</v>
      </c>
      <c r="M5614" s="42">
        <v>17.970939000000005</v>
      </c>
      <c r="N5614">
        <v>6</v>
      </c>
      <c r="O5614" s="43">
        <v>41.44</v>
      </c>
      <c r="P5614" s="42">
        <v>91.2</v>
      </c>
      <c r="Q5614" s="42">
        <v>45</v>
      </c>
      <c r="R5614" s="42">
        <v>5</v>
      </c>
    </row>
    <row r="5615" spans="1:18" x14ac:dyDescent="0.3">
      <c r="A5615" t="s">
        <v>3923</v>
      </c>
      <c r="B5615" s="17">
        <v>45099</v>
      </c>
      <c r="C5615" t="s">
        <v>543</v>
      </c>
      <c r="D5615" t="s">
        <v>3928</v>
      </c>
      <c r="E5615" t="s">
        <v>3929</v>
      </c>
      <c r="F5615" t="s">
        <v>3920</v>
      </c>
      <c r="G5615" t="s">
        <v>3877</v>
      </c>
      <c r="H5615" t="s">
        <v>3922</v>
      </c>
      <c r="I5615">
        <v>1597.3</v>
      </c>
      <c r="J5615" s="41">
        <v>1.12E-2</v>
      </c>
      <c r="K5615" s="42">
        <v>17.889759999999999</v>
      </c>
      <c r="L5615" s="43">
        <v>0.69</v>
      </c>
      <c r="M5615" s="42">
        <v>12.343934399999998</v>
      </c>
      <c r="N5615">
        <v>3</v>
      </c>
      <c r="O5615" s="43">
        <v>168</v>
      </c>
      <c r="P5615" s="42">
        <v>52.8</v>
      </c>
      <c r="Q5615" s="42">
        <v>55.5</v>
      </c>
      <c r="R5615" s="42">
        <v>3</v>
      </c>
    </row>
    <row r="5616" spans="1:18" x14ac:dyDescent="0.3">
      <c r="A5616" t="s">
        <v>3923</v>
      </c>
      <c r="B5616" s="17">
        <v>45100</v>
      </c>
      <c r="C5616" t="s">
        <v>543</v>
      </c>
      <c r="D5616" t="s">
        <v>3928</v>
      </c>
      <c r="E5616" t="s">
        <v>3929</v>
      </c>
      <c r="F5616" t="s">
        <v>3920</v>
      </c>
      <c r="G5616" t="s">
        <v>3877</v>
      </c>
      <c r="H5616" t="s">
        <v>3922</v>
      </c>
      <c r="I5616">
        <v>2303.5</v>
      </c>
      <c r="J5616" s="41">
        <v>1.1200000000000002E-2</v>
      </c>
      <c r="K5616" s="42">
        <v>25.799200000000003</v>
      </c>
      <c r="L5616" s="43">
        <v>0.30000000000000004</v>
      </c>
      <c r="M5616" s="42">
        <v>7.7397600000000022</v>
      </c>
      <c r="N5616">
        <v>4</v>
      </c>
      <c r="O5616" s="43">
        <v>121.52000000000001</v>
      </c>
      <c r="P5616" s="42">
        <v>104.39999999999999</v>
      </c>
      <c r="Q5616" s="42">
        <v>13.5</v>
      </c>
      <c r="R5616" s="42">
        <v>8</v>
      </c>
    </row>
    <row r="5617" spans="1:18" x14ac:dyDescent="0.3">
      <c r="A5617" t="s">
        <v>3923</v>
      </c>
      <c r="B5617" s="17">
        <v>45101</v>
      </c>
      <c r="C5617" t="s">
        <v>543</v>
      </c>
      <c r="D5617" t="s">
        <v>3928</v>
      </c>
      <c r="E5617" t="s">
        <v>3929</v>
      </c>
      <c r="F5617" t="s">
        <v>3920</v>
      </c>
      <c r="G5617" t="s">
        <v>3877</v>
      </c>
      <c r="H5617" t="s">
        <v>3922</v>
      </c>
      <c r="I5617">
        <v>2044.3</v>
      </c>
      <c r="J5617" s="41">
        <v>1.0400000000000001E-2</v>
      </c>
      <c r="K5617" s="42">
        <v>21.260720000000003</v>
      </c>
      <c r="L5617" s="43">
        <v>0.18999999999999997</v>
      </c>
      <c r="M5617" s="42">
        <v>4.0395367999999996</v>
      </c>
      <c r="N5617">
        <v>2</v>
      </c>
      <c r="O5617" s="43">
        <v>413.84000000000003</v>
      </c>
      <c r="P5617" s="42">
        <v>67.2</v>
      </c>
      <c r="Q5617" s="42">
        <v>37.5</v>
      </c>
      <c r="R5617" s="42">
        <v>3</v>
      </c>
    </row>
    <row r="5618" spans="1:18" x14ac:dyDescent="0.3">
      <c r="A5618" t="s">
        <v>3923</v>
      </c>
      <c r="B5618" s="17">
        <v>45102</v>
      </c>
      <c r="C5618" t="s">
        <v>543</v>
      </c>
      <c r="D5618" t="s">
        <v>3928</v>
      </c>
      <c r="E5618" t="s">
        <v>3929</v>
      </c>
      <c r="F5618" t="s">
        <v>3920</v>
      </c>
      <c r="G5618" t="s">
        <v>3877</v>
      </c>
      <c r="H5618" t="s">
        <v>3922</v>
      </c>
      <c r="I5618">
        <v>1662.3999999999999</v>
      </c>
      <c r="J5618" s="41">
        <v>1.2200000000000003E-2</v>
      </c>
      <c r="K5618" s="42">
        <v>20.281280000000002</v>
      </c>
      <c r="L5618" s="43">
        <v>1.05</v>
      </c>
      <c r="M5618" s="42">
        <v>21.295344000000004</v>
      </c>
      <c r="N5618">
        <v>2</v>
      </c>
      <c r="O5618" s="43">
        <v>406.56</v>
      </c>
      <c r="P5618" s="42">
        <v>68.399999999999991</v>
      </c>
      <c r="Q5618" s="42">
        <v>48</v>
      </c>
      <c r="R5618" s="42">
        <v>2</v>
      </c>
    </row>
    <row r="5619" spans="1:18" x14ac:dyDescent="0.3">
      <c r="A5619" t="s">
        <v>3923</v>
      </c>
      <c r="B5619" s="17">
        <v>45103</v>
      </c>
      <c r="C5619" t="s">
        <v>543</v>
      </c>
      <c r="D5619" t="s">
        <v>3928</v>
      </c>
      <c r="E5619" t="s">
        <v>3929</v>
      </c>
      <c r="F5619" t="s">
        <v>3920</v>
      </c>
      <c r="G5619" t="s">
        <v>3877</v>
      </c>
      <c r="H5619" t="s">
        <v>3922</v>
      </c>
      <c r="I5619">
        <v>1611.8999999999999</v>
      </c>
      <c r="J5619" s="41">
        <v>9.6000000000000009E-3</v>
      </c>
      <c r="K5619" s="42">
        <v>15.47424</v>
      </c>
      <c r="L5619" s="43">
        <v>0.4</v>
      </c>
      <c r="M5619" s="42">
        <v>6.1896960000000005</v>
      </c>
      <c r="N5619">
        <v>4</v>
      </c>
      <c r="O5619" s="43">
        <v>255.35999999999999</v>
      </c>
      <c r="P5619" s="42">
        <v>94.8</v>
      </c>
      <c r="Q5619" s="42">
        <v>57</v>
      </c>
      <c r="R5619" s="42">
        <v>5</v>
      </c>
    </row>
    <row r="5620" spans="1:18" x14ac:dyDescent="0.3">
      <c r="A5620" t="s">
        <v>3923</v>
      </c>
      <c r="B5620" s="17">
        <v>45104</v>
      </c>
      <c r="C5620" t="s">
        <v>543</v>
      </c>
      <c r="D5620" t="s">
        <v>3928</v>
      </c>
      <c r="E5620" t="s">
        <v>3929</v>
      </c>
      <c r="F5620" t="s">
        <v>3920</v>
      </c>
      <c r="G5620" t="s">
        <v>3877</v>
      </c>
      <c r="H5620" t="s">
        <v>3922</v>
      </c>
      <c r="I5620">
        <v>1646.6</v>
      </c>
      <c r="J5620" s="41">
        <v>1.2300000000000002E-2</v>
      </c>
      <c r="K5620" s="42">
        <v>20.25318</v>
      </c>
      <c r="L5620" s="43">
        <v>0.14000000000000001</v>
      </c>
      <c r="M5620" s="42">
        <v>2.8354452000000001</v>
      </c>
      <c r="N5620">
        <v>4</v>
      </c>
      <c r="O5620" s="43">
        <v>165.2</v>
      </c>
      <c r="P5620" s="42">
        <v>64.8</v>
      </c>
      <c r="Q5620" s="42">
        <v>37.5</v>
      </c>
      <c r="R5620" s="42">
        <v>5</v>
      </c>
    </row>
    <row r="5621" spans="1:18" x14ac:dyDescent="0.3">
      <c r="A5621" t="s">
        <v>3923</v>
      </c>
      <c r="B5621" s="17">
        <v>45105</v>
      </c>
      <c r="C5621" t="s">
        <v>543</v>
      </c>
      <c r="D5621" t="s">
        <v>3928</v>
      </c>
      <c r="E5621" t="s">
        <v>3929</v>
      </c>
      <c r="F5621" t="s">
        <v>3920</v>
      </c>
      <c r="G5621" t="s">
        <v>3877</v>
      </c>
      <c r="H5621" t="s">
        <v>3922</v>
      </c>
      <c r="I5621">
        <v>2454.1999999999998</v>
      </c>
      <c r="J5621" s="41">
        <v>9.5000000000000015E-3</v>
      </c>
      <c r="K5621" s="42">
        <v>23.314900000000002</v>
      </c>
      <c r="L5621" s="43">
        <v>0.26</v>
      </c>
      <c r="M5621" s="42">
        <v>6.0618740000000004</v>
      </c>
      <c r="N5621">
        <v>5</v>
      </c>
      <c r="O5621" s="43">
        <v>95.76</v>
      </c>
      <c r="P5621" s="42">
        <v>58.8</v>
      </c>
      <c r="Q5621" s="42">
        <v>40.5</v>
      </c>
      <c r="R5621" s="42">
        <v>1</v>
      </c>
    </row>
    <row r="5622" spans="1:18" x14ac:dyDescent="0.3">
      <c r="A5622" t="s">
        <v>3923</v>
      </c>
      <c r="B5622" s="17">
        <v>45106</v>
      </c>
      <c r="C5622" t="s">
        <v>543</v>
      </c>
      <c r="D5622" t="s">
        <v>3928</v>
      </c>
      <c r="E5622" t="s">
        <v>3929</v>
      </c>
      <c r="F5622" t="s">
        <v>3920</v>
      </c>
      <c r="G5622" t="s">
        <v>3877</v>
      </c>
      <c r="H5622" t="s">
        <v>3922</v>
      </c>
      <c r="I5622">
        <v>2091.1999999999998</v>
      </c>
      <c r="J5622" s="41">
        <v>9.4000000000000021E-3</v>
      </c>
      <c r="K5622" s="42">
        <v>19.657280000000004</v>
      </c>
      <c r="L5622" s="43">
        <v>0.69000000000000006</v>
      </c>
      <c r="M5622" s="42">
        <v>13.563523200000004</v>
      </c>
      <c r="N5622">
        <v>5</v>
      </c>
      <c r="O5622" s="43">
        <v>253.12</v>
      </c>
      <c r="P5622" s="42">
        <v>90</v>
      </c>
      <c r="Q5622" s="42">
        <v>40.5</v>
      </c>
      <c r="R5622" s="42">
        <v>4</v>
      </c>
    </row>
    <row r="5623" spans="1:18" x14ac:dyDescent="0.3">
      <c r="A5623" t="s">
        <v>3923</v>
      </c>
      <c r="B5623" s="17">
        <v>45107</v>
      </c>
      <c r="C5623" t="s">
        <v>543</v>
      </c>
      <c r="D5623" t="s">
        <v>3928</v>
      </c>
      <c r="E5623" t="s">
        <v>3929</v>
      </c>
      <c r="F5623" t="s">
        <v>3920</v>
      </c>
      <c r="G5623" t="s">
        <v>3877</v>
      </c>
      <c r="H5623" t="s">
        <v>3922</v>
      </c>
      <c r="I5623">
        <v>2001.8999999999999</v>
      </c>
      <c r="J5623" s="41">
        <v>1.0500000000000002E-2</v>
      </c>
      <c r="K5623" s="42">
        <v>21.019950000000005</v>
      </c>
      <c r="L5623" s="43">
        <v>0.55999999999999994</v>
      </c>
      <c r="M5623" s="42">
        <v>11.771172000000002</v>
      </c>
      <c r="N5623">
        <v>2</v>
      </c>
      <c r="O5623" s="43">
        <v>330.4</v>
      </c>
      <c r="P5623" s="42">
        <v>44.4</v>
      </c>
      <c r="Q5623" s="42">
        <v>49.5</v>
      </c>
      <c r="R5623" s="42">
        <v>11</v>
      </c>
    </row>
    <row r="5624" spans="1:18" x14ac:dyDescent="0.3">
      <c r="A5624" t="s">
        <v>3923</v>
      </c>
      <c r="B5624" s="17">
        <v>45108</v>
      </c>
      <c r="C5624" t="s">
        <v>543</v>
      </c>
      <c r="D5624" t="s">
        <v>3928</v>
      </c>
      <c r="E5624" t="s">
        <v>3929</v>
      </c>
      <c r="F5624" t="s">
        <v>3920</v>
      </c>
      <c r="G5624" t="s">
        <v>3877</v>
      </c>
      <c r="H5624" t="s">
        <v>3922</v>
      </c>
      <c r="I5624">
        <v>2370.1999999999998</v>
      </c>
      <c r="J5624" s="41">
        <v>9.9000000000000025E-3</v>
      </c>
      <c r="K5624" s="42">
        <v>23.464980000000004</v>
      </c>
      <c r="L5624" s="43">
        <v>0.57000000000000006</v>
      </c>
      <c r="M5624" s="42">
        <v>13.375038600000003</v>
      </c>
      <c r="N5624">
        <v>5</v>
      </c>
      <c r="O5624" s="43">
        <v>212.79999999999998</v>
      </c>
      <c r="P5624" s="42">
        <v>56.4</v>
      </c>
      <c r="Q5624" s="42">
        <v>30</v>
      </c>
      <c r="R5624" s="42">
        <v>6</v>
      </c>
    </row>
    <row r="5625" spans="1:18" x14ac:dyDescent="0.3">
      <c r="A5625" t="s">
        <v>3923</v>
      </c>
      <c r="B5625" s="17">
        <v>45109</v>
      </c>
      <c r="C5625" t="s">
        <v>543</v>
      </c>
      <c r="D5625" t="s">
        <v>3928</v>
      </c>
      <c r="E5625" t="s">
        <v>3929</v>
      </c>
      <c r="F5625" t="s">
        <v>3920</v>
      </c>
      <c r="G5625" t="s">
        <v>3877</v>
      </c>
      <c r="H5625" t="s">
        <v>3922</v>
      </c>
      <c r="I5625">
        <v>1790.3</v>
      </c>
      <c r="J5625" s="41">
        <v>1.24E-2</v>
      </c>
      <c r="K5625" s="42">
        <v>22.199719999999999</v>
      </c>
      <c r="L5625" s="43">
        <v>0.52999999999999992</v>
      </c>
      <c r="M5625" s="42">
        <v>11.765851599999998</v>
      </c>
      <c r="N5625">
        <v>4</v>
      </c>
      <c r="O5625" s="43">
        <v>240.79999999999998</v>
      </c>
      <c r="P5625" s="42">
        <v>45.6</v>
      </c>
      <c r="Q5625" s="42">
        <v>27</v>
      </c>
      <c r="R5625" s="42">
        <v>3</v>
      </c>
    </row>
    <row r="5626" spans="1:18" x14ac:dyDescent="0.3">
      <c r="A5626" t="s">
        <v>3923</v>
      </c>
      <c r="B5626" s="17">
        <v>45110</v>
      </c>
      <c r="C5626" t="s">
        <v>543</v>
      </c>
      <c r="D5626" t="s">
        <v>3928</v>
      </c>
      <c r="E5626" t="s">
        <v>3929</v>
      </c>
      <c r="F5626" t="s">
        <v>3920</v>
      </c>
      <c r="G5626" t="s">
        <v>3877</v>
      </c>
      <c r="H5626" t="s">
        <v>3922</v>
      </c>
      <c r="I5626">
        <v>2183</v>
      </c>
      <c r="J5626" s="41">
        <v>1.23E-2</v>
      </c>
      <c r="K5626" s="42">
        <v>26.850899999999999</v>
      </c>
      <c r="L5626" s="43">
        <v>0.54</v>
      </c>
      <c r="M5626" s="42">
        <v>14.499486000000001</v>
      </c>
      <c r="N5626">
        <v>7</v>
      </c>
      <c r="O5626" s="43">
        <v>293.44</v>
      </c>
      <c r="P5626" s="42">
        <v>62.4</v>
      </c>
      <c r="Q5626" s="42">
        <v>15</v>
      </c>
      <c r="R5626" s="42">
        <v>7</v>
      </c>
    </row>
    <row r="5627" spans="1:18" x14ac:dyDescent="0.3">
      <c r="A5627" t="s">
        <v>3923</v>
      </c>
      <c r="B5627" s="17">
        <v>45111</v>
      </c>
      <c r="C5627" t="s">
        <v>543</v>
      </c>
      <c r="D5627" t="s">
        <v>3928</v>
      </c>
      <c r="E5627" t="s">
        <v>3929</v>
      </c>
      <c r="F5627" t="s">
        <v>3920</v>
      </c>
      <c r="G5627" t="s">
        <v>3877</v>
      </c>
      <c r="H5627" t="s">
        <v>3922</v>
      </c>
      <c r="I5627">
        <v>1734.8</v>
      </c>
      <c r="J5627" s="41">
        <v>9.0000000000000011E-3</v>
      </c>
      <c r="K5627" s="42">
        <v>15.613200000000001</v>
      </c>
      <c r="L5627" s="43">
        <v>1.29</v>
      </c>
      <c r="M5627" s="42">
        <v>20.141028000000002</v>
      </c>
      <c r="N5627">
        <v>7</v>
      </c>
      <c r="O5627" s="43">
        <v>268.24</v>
      </c>
      <c r="P5627" s="42">
        <v>105.6</v>
      </c>
      <c r="Q5627" s="42">
        <v>25.5</v>
      </c>
      <c r="R5627" s="42">
        <v>3</v>
      </c>
    </row>
    <row r="5628" spans="1:18" x14ac:dyDescent="0.3">
      <c r="A5628" t="s">
        <v>3923</v>
      </c>
      <c r="B5628" s="17">
        <v>45112</v>
      </c>
      <c r="C5628" t="s">
        <v>543</v>
      </c>
      <c r="D5628" t="s">
        <v>3928</v>
      </c>
      <c r="E5628" t="s">
        <v>3929</v>
      </c>
      <c r="F5628" t="s">
        <v>3920</v>
      </c>
      <c r="G5628" t="s">
        <v>3877</v>
      </c>
      <c r="H5628" t="s">
        <v>3922</v>
      </c>
      <c r="I5628">
        <v>1517.1</v>
      </c>
      <c r="J5628" s="41">
        <v>1.1500000000000003E-2</v>
      </c>
      <c r="K5628" s="42">
        <v>17.446650000000005</v>
      </c>
      <c r="L5628" s="43">
        <v>0.38999999999999996</v>
      </c>
      <c r="M5628" s="42">
        <v>6.8041935000000011</v>
      </c>
      <c r="N5628">
        <v>5</v>
      </c>
      <c r="O5628" s="43">
        <v>284.48</v>
      </c>
      <c r="P5628" s="42">
        <v>104.39999999999999</v>
      </c>
      <c r="Q5628" s="42">
        <v>54</v>
      </c>
      <c r="R5628" s="42">
        <v>7</v>
      </c>
    </row>
    <row r="5629" spans="1:18" x14ac:dyDescent="0.3">
      <c r="A5629" t="s">
        <v>3923</v>
      </c>
      <c r="B5629" s="17">
        <v>45113</v>
      </c>
      <c r="C5629" t="s">
        <v>543</v>
      </c>
      <c r="D5629" t="s">
        <v>3928</v>
      </c>
      <c r="E5629" t="s">
        <v>3929</v>
      </c>
      <c r="F5629" t="s">
        <v>3920</v>
      </c>
      <c r="G5629" t="s">
        <v>3877</v>
      </c>
      <c r="H5629" t="s">
        <v>3922</v>
      </c>
      <c r="I5629">
        <v>1437.6</v>
      </c>
      <c r="J5629" s="41">
        <v>1.12E-2</v>
      </c>
      <c r="K5629" s="42">
        <v>16.101119999999998</v>
      </c>
      <c r="L5629" s="43">
        <v>0.52999999999999992</v>
      </c>
      <c r="M5629" s="42">
        <v>8.5335935999999979</v>
      </c>
      <c r="N5629">
        <v>4</v>
      </c>
      <c r="O5629" s="43">
        <v>366.79999999999995</v>
      </c>
      <c r="P5629" s="42">
        <v>88.8</v>
      </c>
      <c r="Q5629" s="42">
        <v>21</v>
      </c>
      <c r="R5629" s="42">
        <v>0</v>
      </c>
    </row>
    <row r="5630" spans="1:18" x14ac:dyDescent="0.3">
      <c r="A5630" t="s">
        <v>3923</v>
      </c>
      <c r="B5630" s="17">
        <v>45114</v>
      </c>
      <c r="C5630" t="s">
        <v>543</v>
      </c>
      <c r="D5630" t="s">
        <v>3928</v>
      </c>
      <c r="E5630" t="s">
        <v>3929</v>
      </c>
      <c r="F5630" t="s">
        <v>3920</v>
      </c>
      <c r="G5630" t="s">
        <v>3877</v>
      </c>
      <c r="H5630" t="s">
        <v>3922</v>
      </c>
      <c r="I5630">
        <v>1481.5</v>
      </c>
      <c r="J5630" s="41">
        <v>1.01E-2</v>
      </c>
      <c r="K5630" s="42">
        <v>14.963149999999999</v>
      </c>
      <c r="L5630" s="43">
        <v>0.91000000000000014</v>
      </c>
      <c r="M5630" s="42">
        <v>13.616466500000001</v>
      </c>
      <c r="N5630">
        <v>3</v>
      </c>
      <c r="O5630" s="43">
        <v>85.12</v>
      </c>
      <c r="P5630" s="42">
        <v>76.8</v>
      </c>
      <c r="Q5630" s="42">
        <v>21</v>
      </c>
      <c r="R5630" s="42">
        <v>3</v>
      </c>
    </row>
    <row r="5631" spans="1:18" x14ac:dyDescent="0.3">
      <c r="A5631" t="s">
        <v>3923</v>
      </c>
      <c r="B5631" s="17">
        <v>45115</v>
      </c>
      <c r="C5631" t="s">
        <v>543</v>
      </c>
      <c r="D5631" t="s">
        <v>3928</v>
      </c>
      <c r="E5631" t="s">
        <v>3929</v>
      </c>
      <c r="F5631" t="s">
        <v>3920</v>
      </c>
      <c r="G5631" t="s">
        <v>3877</v>
      </c>
      <c r="H5631" t="s">
        <v>3922</v>
      </c>
      <c r="I5631">
        <v>2141.1999999999998</v>
      </c>
      <c r="J5631" s="41">
        <v>1.01E-2</v>
      </c>
      <c r="K5631" s="42">
        <v>21.626119999999997</v>
      </c>
      <c r="L5631" s="43">
        <v>1.07</v>
      </c>
      <c r="M5631" s="42">
        <v>23.139948399999998</v>
      </c>
      <c r="N5631">
        <v>5</v>
      </c>
      <c r="O5631" s="43">
        <v>313.04000000000002</v>
      </c>
      <c r="P5631" s="42">
        <v>62.4</v>
      </c>
      <c r="Q5631" s="42">
        <v>24</v>
      </c>
      <c r="R5631" s="42">
        <v>6</v>
      </c>
    </row>
    <row r="5632" spans="1:18" x14ac:dyDescent="0.3">
      <c r="A5632" t="s">
        <v>3923</v>
      </c>
      <c r="B5632" s="17">
        <v>45116</v>
      </c>
      <c r="C5632" t="s">
        <v>543</v>
      </c>
      <c r="D5632" t="s">
        <v>3928</v>
      </c>
      <c r="E5632" t="s">
        <v>3929</v>
      </c>
      <c r="F5632" t="s">
        <v>3920</v>
      </c>
      <c r="G5632" t="s">
        <v>3877</v>
      </c>
      <c r="H5632" t="s">
        <v>3922</v>
      </c>
      <c r="I5632">
        <v>1582.1</v>
      </c>
      <c r="J5632" s="41">
        <v>9.0000000000000011E-3</v>
      </c>
      <c r="K5632" s="42">
        <v>14.238900000000001</v>
      </c>
      <c r="L5632" s="43">
        <v>1.31</v>
      </c>
      <c r="M5632" s="42">
        <v>18.652959000000003</v>
      </c>
      <c r="N5632">
        <v>5</v>
      </c>
      <c r="O5632" s="43">
        <v>114.8</v>
      </c>
      <c r="P5632" s="42">
        <v>79.2</v>
      </c>
      <c r="Q5632" s="42">
        <v>22.5</v>
      </c>
      <c r="R5632" s="42">
        <v>8</v>
      </c>
    </row>
    <row r="5633" spans="1:18" x14ac:dyDescent="0.3">
      <c r="A5633" t="s">
        <v>3923</v>
      </c>
      <c r="B5633" s="17">
        <v>45117</v>
      </c>
      <c r="C5633" t="s">
        <v>543</v>
      </c>
      <c r="D5633" t="s">
        <v>3928</v>
      </c>
      <c r="E5633" t="s">
        <v>3929</v>
      </c>
      <c r="F5633" t="s">
        <v>3920</v>
      </c>
      <c r="G5633" t="s">
        <v>3877</v>
      </c>
      <c r="H5633" t="s">
        <v>3922</v>
      </c>
      <c r="I5633">
        <v>1325.8</v>
      </c>
      <c r="J5633" s="41">
        <v>8.9000000000000017E-3</v>
      </c>
      <c r="K5633" s="42">
        <v>11.799620000000003</v>
      </c>
      <c r="L5633" s="43">
        <v>0.91</v>
      </c>
      <c r="M5633" s="42">
        <v>10.737654200000003</v>
      </c>
      <c r="N5633">
        <v>2</v>
      </c>
      <c r="O5633" s="43">
        <v>213.92000000000002</v>
      </c>
      <c r="P5633" s="42">
        <v>90</v>
      </c>
      <c r="Q5633" s="42">
        <v>25.5</v>
      </c>
      <c r="R5633" s="42">
        <v>10</v>
      </c>
    </row>
    <row r="5634" spans="1:18" x14ac:dyDescent="0.3">
      <c r="A5634" t="s">
        <v>3923</v>
      </c>
      <c r="B5634" s="17">
        <v>45118</v>
      </c>
      <c r="C5634" t="s">
        <v>543</v>
      </c>
      <c r="D5634" t="s">
        <v>3928</v>
      </c>
      <c r="E5634" t="s">
        <v>3929</v>
      </c>
      <c r="F5634" t="s">
        <v>3920</v>
      </c>
      <c r="G5634" t="s">
        <v>3877</v>
      </c>
      <c r="H5634" t="s">
        <v>3922</v>
      </c>
      <c r="I5634">
        <v>1525.1</v>
      </c>
      <c r="J5634" s="41">
        <v>1.03E-2</v>
      </c>
      <c r="K5634" s="42">
        <v>15.70853</v>
      </c>
      <c r="L5634" s="43">
        <v>0.69</v>
      </c>
      <c r="M5634" s="42">
        <v>10.838885699999999</v>
      </c>
      <c r="N5634">
        <v>5</v>
      </c>
      <c r="O5634" s="43">
        <v>105.84</v>
      </c>
      <c r="P5634" s="42">
        <v>92.399999999999991</v>
      </c>
      <c r="Q5634" s="42">
        <v>39</v>
      </c>
      <c r="R5634" s="42">
        <v>4</v>
      </c>
    </row>
    <row r="5635" spans="1:18" x14ac:dyDescent="0.3">
      <c r="A5635" t="s">
        <v>3923</v>
      </c>
      <c r="B5635" s="17">
        <v>45119</v>
      </c>
      <c r="C5635" t="s">
        <v>543</v>
      </c>
      <c r="D5635" t="s">
        <v>3928</v>
      </c>
      <c r="E5635" t="s">
        <v>3929</v>
      </c>
      <c r="F5635" t="s">
        <v>3920</v>
      </c>
      <c r="G5635" t="s">
        <v>3877</v>
      </c>
      <c r="H5635" t="s">
        <v>3922</v>
      </c>
      <c r="I5635">
        <v>1403.3999999999999</v>
      </c>
      <c r="J5635" s="41">
        <v>8.9000000000000017E-3</v>
      </c>
      <c r="K5635" s="42">
        <v>12.490260000000001</v>
      </c>
      <c r="L5635" s="43">
        <v>0.43</v>
      </c>
      <c r="M5635" s="42">
        <v>5.3708118000000002</v>
      </c>
      <c r="N5635">
        <v>4</v>
      </c>
      <c r="O5635" s="43">
        <v>179.76</v>
      </c>
      <c r="P5635" s="42">
        <v>81.599999999999994</v>
      </c>
      <c r="Q5635" s="42">
        <v>46.5</v>
      </c>
      <c r="R5635" s="42">
        <v>5</v>
      </c>
    </row>
    <row r="5636" spans="1:18" x14ac:dyDescent="0.3">
      <c r="A5636" t="s">
        <v>3923</v>
      </c>
      <c r="B5636" s="17">
        <v>45120</v>
      </c>
      <c r="C5636" t="s">
        <v>543</v>
      </c>
      <c r="D5636" t="s">
        <v>3928</v>
      </c>
      <c r="E5636" t="s">
        <v>3929</v>
      </c>
      <c r="F5636" t="s">
        <v>3920</v>
      </c>
      <c r="G5636" t="s">
        <v>3877</v>
      </c>
      <c r="H5636" t="s">
        <v>3922</v>
      </c>
      <c r="I5636">
        <v>2215.1</v>
      </c>
      <c r="J5636" s="41">
        <v>1.1500000000000003E-2</v>
      </c>
      <c r="K5636" s="42">
        <v>25.473650000000006</v>
      </c>
      <c r="L5636" s="43">
        <v>1.1900000000000002</v>
      </c>
      <c r="M5636" s="42">
        <v>30.313643500000012</v>
      </c>
      <c r="N5636">
        <v>6</v>
      </c>
      <c r="O5636" s="43">
        <v>123.76</v>
      </c>
      <c r="P5636" s="42">
        <v>118.8</v>
      </c>
      <c r="Q5636" s="42">
        <v>34.5</v>
      </c>
      <c r="R5636" s="42">
        <v>6</v>
      </c>
    </row>
    <row r="5637" spans="1:18" x14ac:dyDescent="0.3">
      <c r="A5637" t="s">
        <v>3923</v>
      </c>
      <c r="B5637" s="17">
        <v>45121</v>
      </c>
      <c r="C5637" t="s">
        <v>543</v>
      </c>
      <c r="D5637" t="s">
        <v>3928</v>
      </c>
      <c r="E5637" t="s">
        <v>3929</v>
      </c>
      <c r="F5637" t="s">
        <v>3920</v>
      </c>
      <c r="G5637" t="s">
        <v>3877</v>
      </c>
      <c r="H5637" t="s">
        <v>3922</v>
      </c>
      <c r="I5637">
        <v>2074.1999999999998</v>
      </c>
      <c r="J5637" s="41">
        <v>1.3700000000000002E-2</v>
      </c>
      <c r="K5637" s="42">
        <v>28.416540000000001</v>
      </c>
      <c r="L5637" s="43">
        <v>0.38</v>
      </c>
      <c r="M5637" s="42">
        <v>10.7982852</v>
      </c>
      <c r="N5637">
        <v>7</v>
      </c>
      <c r="O5637" s="43">
        <v>50.4</v>
      </c>
      <c r="P5637" s="42">
        <v>103.2</v>
      </c>
      <c r="Q5637" s="42">
        <v>37.5</v>
      </c>
      <c r="R5637" s="42">
        <v>4</v>
      </c>
    </row>
    <row r="5638" spans="1:18" x14ac:dyDescent="0.3">
      <c r="A5638" t="s">
        <v>3923</v>
      </c>
      <c r="B5638" s="17">
        <v>45122</v>
      </c>
      <c r="C5638" t="s">
        <v>543</v>
      </c>
      <c r="D5638" t="s">
        <v>3928</v>
      </c>
      <c r="E5638" t="s">
        <v>3929</v>
      </c>
      <c r="F5638" t="s">
        <v>3920</v>
      </c>
      <c r="G5638" t="s">
        <v>3877</v>
      </c>
      <c r="H5638" t="s">
        <v>3922</v>
      </c>
      <c r="I5638">
        <v>1689.6999999999998</v>
      </c>
      <c r="J5638" s="41">
        <v>8.0000000000000002E-3</v>
      </c>
      <c r="K5638" s="42">
        <v>13.517599999999998</v>
      </c>
      <c r="L5638" s="43">
        <v>0.48</v>
      </c>
      <c r="M5638" s="42">
        <v>6.4884479999999991</v>
      </c>
      <c r="N5638">
        <v>2</v>
      </c>
      <c r="O5638" s="43">
        <v>123.19999999999999</v>
      </c>
      <c r="P5638" s="42">
        <v>57.599999999999994</v>
      </c>
      <c r="Q5638" s="42">
        <v>34.5</v>
      </c>
      <c r="R5638" s="42">
        <v>5</v>
      </c>
    </row>
    <row r="5639" spans="1:18" x14ac:dyDescent="0.3">
      <c r="A5639" t="s">
        <v>3923</v>
      </c>
      <c r="B5639" s="17">
        <v>45123</v>
      </c>
      <c r="C5639" t="s">
        <v>543</v>
      </c>
      <c r="D5639" t="s">
        <v>3928</v>
      </c>
      <c r="E5639" t="s">
        <v>3929</v>
      </c>
      <c r="F5639" t="s">
        <v>3920</v>
      </c>
      <c r="G5639" t="s">
        <v>3877</v>
      </c>
      <c r="H5639" t="s">
        <v>3922</v>
      </c>
      <c r="I5639">
        <v>2216.7999999999997</v>
      </c>
      <c r="J5639" s="41">
        <v>1.1800000000000001E-2</v>
      </c>
      <c r="K5639" s="42">
        <v>26.158239999999999</v>
      </c>
      <c r="L5639" s="43">
        <v>1.1099999999999999</v>
      </c>
      <c r="M5639" s="42">
        <v>29.035646399999997</v>
      </c>
      <c r="N5639">
        <v>4</v>
      </c>
      <c r="O5639" s="43">
        <v>324.24</v>
      </c>
      <c r="P5639" s="42">
        <v>88.8</v>
      </c>
      <c r="Q5639" s="42">
        <v>28.5</v>
      </c>
      <c r="R5639" s="42">
        <v>11</v>
      </c>
    </row>
    <row r="5640" spans="1:18" x14ac:dyDescent="0.3">
      <c r="A5640" t="s">
        <v>3923</v>
      </c>
      <c r="B5640" s="17">
        <v>45124</v>
      </c>
      <c r="C5640" t="s">
        <v>543</v>
      </c>
      <c r="D5640" t="s">
        <v>3928</v>
      </c>
      <c r="E5640" t="s">
        <v>3929</v>
      </c>
      <c r="F5640" t="s">
        <v>3920</v>
      </c>
      <c r="G5640" t="s">
        <v>3877</v>
      </c>
      <c r="H5640" t="s">
        <v>3922</v>
      </c>
      <c r="I5640">
        <v>1499.3</v>
      </c>
      <c r="J5640" s="41">
        <v>1.0800000000000001E-2</v>
      </c>
      <c r="K5640" s="42">
        <v>16.192440000000001</v>
      </c>
      <c r="L5640" s="43">
        <v>1.2000000000000002</v>
      </c>
      <c r="M5640" s="42">
        <v>19.430928000000005</v>
      </c>
      <c r="N5640">
        <v>6</v>
      </c>
      <c r="O5640" s="43">
        <v>103.6</v>
      </c>
      <c r="P5640" s="42">
        <v>55.199999999999996</v>
      </c>
      <c r="Q5640" s="42">
        <v>39</v>
      </c>
      <c r="R5640" s="42">
        <v>5</v>
      </c>
    </row>
    <row r="5641" spans="1:18" x14ac:dyDescent="0.3">
      <c r="A5641" t="s">
        <v>3923</v>
      </c>
      <c r="B5641" s="17">
        <v>45125</v>
      </c>
      <c r="C5641" t="s">
        <v>543</v>
      </c>
      <c r="D5641" t="s">
        <v>3928</v>
      </c>
      <c r="E5641" t="s">
        <v>3929</v>
      </c>
      <c r="F5641" t="s">
        <v>3920</v>
      </c>
      <c r="G5641" t="s">
        <v>3877</v>
      </c>
      <c r="H5641" t="s">
        <v>3922</v>
      </c>
      <c r="I5641">
        <v>2165.3999999999996</v>
      </c>
      <c r="J5641" s="41">
        <v>1.0600000000000002E-2</v>
      </c>
      <c r="K5641" s="42">
        <v>22.953240000000001</v>
      </c>
      <c r="L5641" s="43">
        <v>0.39999999999999991</v>
      </c>
      <c r="M5641" s="42">
        <v>9.1812959999999979</v>
      </c>
      <c r="N5641">
        <v>5</v>
      </c>
      <c r="O5641" s="43">
        <v>154.56</v>
      </c>
      <c r="P5641" s="42">
        <v>28.799999999999997</v>
      </c>
      <c r="Q5641" s="42">
        <v>39</v>
      </c>
      <c r="R5641" s="42">
        <v>2</v>
      </c>
    </row>
    <row r="5642" spans="1:18" x14ac:dyDescent="0.3">
      <c r="A5642" t="s">
        <v>3923</v>
      </c>
      <c r="B5642" s="17">
        <v>45126</v>
      </c>
      <c r="C5642" t="s">
        <v>543</v>
      </c>
      <c r="D5642" t="s">
        <v>3928</v>
      </c>
      <c r="E5642" t="s">
        <v>3929</v>
      </c>
      <c r="F5642" t="s">
        <v>3920</v>
      </c>
      <c r="G5642" t="s">
        <v>3877</v>
      </c>
      <c r="H5642" t="s">
        <v>3922</v>
      </c>
      <c r="I5642">
        <v>1539.6999999999998</v>
      </c>
      <c r="J5642" s="41">
        <v>1.01E-2</v>
      </c>
      <c r="K5642" s="42">
        <v>15.550969999999998</v>
      </c>
      <c r="L5642" s="43">
        <v>0.18000000000000002</v>
      </c>
      <c r="M5642" s="42">
        <v>2.7991745999999997</v>
      </c>
      <c r="N5642">
        <v>4</v>
      </c>
      <c r="O5642" s="43">
        <v>38.400000000000006</v>
      </c>
      <c r="P5642" s="42">
        <v>49.199999999999996</v>
      </c>
      <c r="Q5642" s="42">
        <v>27</v>
      </c>
      <c r="R5642" s="42">
        <v>4</v>
      </c>
    </row>
    <row r="5643" spans="1:18" x14ac:dyDescent="0.3">
      <c r="A5643" t="s">
        <v>3923</v>
      </c>
      <c r="B5643" s="17">
        <v>45127</v>
      </c>
      <c r="C5643" t="s">
        <v>543</v>
      </c>
      <c r="D5643" t="s">
        <v>3928</v>
      </c>
      <c r="E5643" t="s">
        <v>3929</v>
      </c>
      <c r="F5643" t="s">
        <v>3920</v>
      </c>
      <c r="G5643" t="s">
        <v>3877</v>
      </c>
      <c r="H5643" t="s">
        <v>3922</v>
      </c>
      <c r="I5643">
        <v>2091.6999999999998</v>
      </c>
      <c r="J5643" s="41">
        <v>1.4E-2</v>
      </c>
      <c r="K5643" s="42">
        <v>29.283799999999999</v>
      </c>
      <c r="L5643" s="43">
        <v>0.59</v>
      </c>
      <c r="M5643" s="42">
        <v>17.277441999999997</v>
      </c>
      <c r="N5643">
        <v>4</v>
      </c>
      <c r="O5643" s="43">
        <v>161.28</v>
      </c>
      <c r="P5643" s="42">
        <v>82.8</v>
      </c>
      <c r="Q5643" s="42">
        <v>24</v>
      </c>
      <c r="R5643" s="42">
        <v>10</v>
      </c>
    </row>
    <row r="5644" spans="1:18" x14ac:dyDescent="0.3">
      <c r="A5644" t="s">
        <v>3923</v>
      </c>
      <c r="B5644" s="17">
        <v>45128</v>
      </c>
      <c r="C5644" t="s">
        <v>543</v>
      </c>
      <c r="D5644" t="s">
        <v>3928</v>
      </c>
      <c r="E5644" t="s">
        <v>3929</v>
      </c>
      <c r="F5644" t="s">
        <v>3920</v>
      </c>
      <c r="G5644" t="s">
        <v>3877</v>
      </c>
      <c r="H5644" t="s">
        <v>3922</v>
      </c>
      <c r="I5644">
        <v>2310.6</v>
      </c>
      <c r="J5644" s="41">
        <v>1.2700000000000001E-2</v>
      </c>
      <c r="K5644" s="42">
        <v>29.344620000000003</v>
      </c>
      <c r="L5644" s="43">
        <v>0.67999999999999994</v>
      </c>
      <c r="M5644" s="42">
        <v>19.954341599999999</v>
      </c>
      <c r="N5644">
        <v>3</v>
      </c>
      <c r="O5644" s="43">
        <v>109.76</v>
      </c>
      <c r="P5644" s="42">
        <v>38.4</v>
      </c>
      <c r="Q5644" s="42">
        <v>1.5</v>
      </c>
      <c r="R5644" s="42">
        <v>1</v>
      </c>
    </row>
    <row r="5645" spans="1:18" x14ac:dyDescent="0.3">
      <c r="A5645" t="s">
        <v>3923</v>
      </c>
      <c r="B5645" s="17">
        <v>45129</v>
      </c>
      <c r="C5645" t="s">
        <v>543</v>
      </c>
      <c r="D5645" t="s">
        <v>3928</v>
      </c>
      <c r="E5645" t="s">
        <v>3929</v>
      </c>
      <c r="F5645" t="s">
        <v>3920</v>
      </c>
      <c r="G5645" t="s">
        <v>3877</v>
      </c>
      <c r="H5645" t="s">
        <v>3922</v>
      </c>
      <c r="I5645">
        <v>1582</v>
      </c>
      <c r="J5645" s="41">
        <v>9.1999999999999998E-3</v>
      </c>
      <c r="K5645" s="42">
        <v>14.554399999999999</v>
      </c>
      <c r="L5645" s="43">
        <v>1.22</v>
      </c>
      <c r="M5645" s="42">
        <v>17.756367999999998</v>
      </c>
      <c r="N5645">
        <v>3</v>
      </c>
      <c r="O5645" s="43">
        <v>25.6</v>
      </c>
      <c r="P5645" s="42">
        <v>70.8</v>
      </c>
      <c r="Q5645" s="42">
        <v>12</v>
      </c>
      <c r="R5645" s="42">
        <v>1</v>
      </c>
    </row>
    <row r="5646" spans="1:18" x14ac:dyDescent="0.3">
      <c r="A5646" t="s">
        <v>3923</v>
      </c>
      <c r="B5646" s="17">
        <v>45130</v>
      </c>
      <c r="C5646" t="s">
        <v>543</v>
      </c>
      <c r="D5646" t="s">
        <v>3928</v>
      </c>
      <c r="E5646" t="s">
        <v>3929</v>
      </c>
      <c r="F5646" t="s">
        <v>3920</v>
      </c>
      <c r="G5646" t="s">
        <v>3877</v>
      </c>
      <c r="H5646" t="s">
        <v>3922</v>
      </c>
      <c r="I5646">
        <v>2299.5</v>
      </c>
      <c r="J5646" s="41">
        <v>1.0400000000000001E-2</v>
      </c>
      <c r="K5646" s="42">
        <v>23.914800000000003</v>
      </c>
      <c r="L5646" s="43">
        <v>1.1299999999999999</v>
      </c>
      <c r="M5646" s="42">
        <v>27.023724000000001</v>
      </c>
      <c r="N5646">
        <v>5</v>
      </c>
      <c r="O5646" s="43">
        <v>309.68</v>
      </c>
      <c r="P5646" s="42">
        <v>72</v>
      </c>
      <c r="Q5646" s="42">
        <v>36</v>
      </c>
      <c r="R5646" s="42">
        <v>7</v>
      </c>
    </row>
    <row r="5647" spans="1:18" x14ac:dyDescent="0.3">
      <c r="A5647" t="s">
        <v>3923</v>
      </c>
      <c r="B5647" s="17">
        <v>45131</v>
      </c>
      <c r="C5647" t="s">
        <v>543</v>
      </c>
      <c r="D5647" t="s">
        <v>3928</v>
      </c>
      <c r="E5647" t="s">
        <v>3929</v>
      </c>
      <c r="F5647" t="s">
        <v>3920</v>
      </c>
      <c r="G5647" t="s">
        <v>3877</v>
      </c>
      <c r="H5647" t="s">
        <v>3922</v>
      </c>
      <c r="I5647">
        <v>1949.5</v>
      </c>
      <c r="J5647" s="41">
        <v>1.11E-2</v>
      </c>
      <c r="K5647" s="42">
        <v>21.63945</v>
      </c>
      <c r="L5647" s="43">
        <v>0.11999999999999998</v>
      </c>
      <c r="M5647" s="42">
        <v>2.5967339999999997</v>
      </c>
      <c r="N5647">
        <v>5</v>
      </c>
      <c r="O5647" s="43">
        <v>98</v>
      </c>
      <c r="P5647" s="42">
        <v>58.8</v>
      </c>
      <c r="Q5647" s="42">
        <v>30</v>
      </c>
      <c r="R5647" s="42">
        <v>3</v>
      </c>
    </row>
    <row r="5648" spans="1:18" x14ac:dyDescent="0.3">
      <c r="A5648" t="s">
        <v>3923</v>
      </c>
      <c r="B5648" s="17">
        <v>45132</v>
      </c>
      <c r="C5648" t="s">
        <v>543</v>
      </c>
      <c r="D5648" t="s">
        <v>3928</v>
      </c>
      <c r="E5648" t="s">
        <v>3929</v>
      </c>
      <c r="F5648" t="s">
        <v>3920</v>
      </c>
      <c r="G5648" t="s">
        <v>3877</v>
      </c>
      <c r="H5648" t="s">
        <v>3922</v>
      </c>
      <c r="I5648">
        <v>1551.8999999999999</v>
      </c>
      <c r="J5648" s="41">
        <v>8.0000000000000002E-3</v>
      </c>
      <c r="K5648" s="42">
        <v>12.415199999999999</v>
      </c>
      <c r="L5648" s="43">
        <v>0.78</v>
      </c>
      <c r="M5648" s="42">
        <v>9.6838559999999987</v>
      </c>
      <c r="N5648">
        <v>6</v>
      </c>
      <c r="O5648" s="43">
        <v>207.76</v>
      </c>
      <c r="P5648" s="42">
        <v>73.2</v>
      </c>
      <c r="Q5648" s="42">
        <v>15</v>
      </c>
      <c r="R5648" s="42">
        <v>9</v>
      </c>
    </row>
    <row r="5649" spans="1:18" x14ac:dyDescent="0.3">
      <c r="A5649" t="s">
        <v>3923</v>
      </c>
      <c r="B5649" s="17">
        <v>45133</v>
      </c>
      <c r="C5649" t="s">
        <v>543</v>
      </c>
      <c r="D5649" t="s">
        <v>3928</v>
      </c>
      <c r="E5649" t="s">
        <v>3929</v>
      </c>
      <c r="F5649" t="s">
        <v>3920</v>
      </c>
      <c r="G5649" t="s">
        <v>3877</v>
      </c>
      <c r="H5649" t="s">
        <v>3922</v>
      </c>
      <c r="I5649">
        <v>1452.3</v>
      </c>
      <c r="J5649" s="41">
        <v>9.9000000000000008E-3</v>
      </c>
      <c r="K5649" s="42">
        <v>14.37777</v>
      </c>
      <c r="L5649" s="43">
        <v>0.23</v>
      </c>
      <c r="M5649" s="42">
        <v>3.3068871</v>
      </c>
      <c r="N5649">
        <v>2</v>
      </c>
      <c r="O5649" s="43">
        <v>69.44</v>
      </c>
      <c r="P5649" s="42">
        <v>44.4</v>
      </c>
      <c r="Q5649" s="42">
        <v>22.5</v>
      </c>
      <c r="R5649" s="42">
        <v>7</v>
      </c>
    </row>
    <row r="5650" spans="1:18" x14ac:dyDescent="0.3">
      <c r="A5650" t="s">
        <v>3923</v>
      </c>
      <c r="B5650" s="17">
        <v>45134</v>
      </c>
      <c r="C5650" t="s">
        <v>543</v>
      </c>
      <c r="D5650" t="s">
        <v>3928</v>
      </c>
      <c r="E5650" t="s">
        <v>3929</v>
      </c>
      <c r="F5650" t="s">
        <v>3920</v>
      </c>
      <c r="G5650" t="s">
        <v>3877</v>
      </c>
      <c r="H5650" t="s">
        <v>3922</v>
      </c>
      <c r="I5650">
        <v>2365</v>
      </c>
      <c r="J5650" s="41">
        <v>9.9000000000000008E-3</v>
      </c>
      <c r="K5650" s="42">
        <v>23.413500000000003</v>
      </c>
      <c r="L5650" s="43">
        <v>0.84000000000000008</v>
      </c>
      <c r="M5650" s="42">
        <v>19.667340000000003</v>
      </c>
      <c r="N5650">
        <v>2</v>
      </c>
      <c r="O5650" s="43">
        <v>225.12</v>
      </c>
      <c r="P5650" s="42">
        <v>38.4</v>
      </c>
      <c r="Q5650" s="42">
        <v>39</v>
      </c>
      <c r="R5650" s="42">
        <v>8</v>
      </c>
    </row>
    <row r="5651" spans="1:18" x14ac:dyDescent="0.3">
      <c r="A5651" t="s">
        <v>3923</v>
      </c>
      <c r="B5651" s="17">
        <v>45135</v>
      </c>
      <c r="C5651" t="s">
        <v>543</v>
      </c>
      <c r="D5651" t="s">
        <v>3928</v>
      </c>
      <c r="E5651" t="s">
        <v>3929</v>
      </c>
      <c r="F5651" t="s">
        <v>3920</v>
      </c>
      <c r="G5651" t="s">
        <v>3877</v>
      </c>
      <c r="H5651" t="s">
        <v>3922</v>
      </c>
      <c r="I5651">
        <v>1296.7</v>
      </c>
      <c r="J5651" s="41">
        <v>1.1300000000000001E-2</v>
      </c>
      <c r="K5651" s="42">
        <v>14.652710000000003</v>
      </c>
      <c r="L5651" s="43">
        <v>0.84</v>
      </c>
      <c r="M5651" s="42">
        <v>12.308276400000002</v>
      </c>
      <c r="N5651">
        <v>6</v>
      </c>
      <c r="O5651" s="43">
        <v>47.2</v>
      </c>
      <c r="P5651" s="42">
        <v>69.599999999999994</v>
      </c>
      <c r="Q5651" s="42">
        <v>28.5</v>
      </c>
      <c r="R5651" s="42">
        <v>7</v>
      </c>
    </row>
    <row r="5652" spans="1:18" x14ac:dyDescent="0.3">
      <c r="A5652" t="s">
        <v>3923</v>
      </c>
      <c r="B5652" s="17">
        <v>45136</v>
      </c>
      <c r="C5652" t="s">
        <v>543</v>
      </c>
      <c r="D5652" t="s">
        <v>3928</v>
      </c>
      <c r="E5652" t="s">
        <v>3929</v>
      </c>
      <c r="F5652" t="s">
        <v>3920</v>
      </c>
      <c r="G5652" t="s">
        <v>3877</v>
      </c>
      <c r="H5652" t="s">
        <v>3922</v>
      </c>
      <c r="I5652">
        <v>1482.3</v>
      </c>
      <c r="J5652" s="41">
        <v>1.1600000000000001E-2</v>
      </c>
      <c r="K5652" s="42">
        <v>17.194680000000002</v>
      </c>
      <c r="L5652" s="43">
        <v>0.21</v>
      </c>
      <c r="M5652" s="42">
        <v>3.6108828000000002</v>
      </c>
      <c r="N5652">
        <v>6</v>
      </c>
      <c r="O5652" s="43">
        <v>117.6</v>
      </c>
      <c r="P5652" s="42">
        <v>54</v>
      </c>
      <c r="Q5652" s="42">
        <v>1.5</v>
      </c>
      <c r="R5652" s="42">
        <v>10</v>
      </c>
    </row>
    <row r="5653" spans="1:18" x14ac:dyDescent="0.3">
      <c r="A5653" t="s">
        <v>3923</v>
      </c>
      <c r="B5653" s="17">
        <v>45137</v>
      </c>
      <c r="C5653" t="s">
        <v>543</v>
      </c>
      <c r="D5653" t="s">
        <v>3928</v>
      </c>
      <c r="E5653" t="s">
        <v>3929</v>
      </c>
      <c r="F5653" t="s">
        <v>3920</v>
      </c>
      <c r="G5653" t="s">
        <v>3877</v>
      </c>
      <c r="H5653" t="s">
        <v>3922</v>
      </c>
      <c r="I5653">
        <v>2254.8000000000002</v>
      </c>
      <c r="J5653" s="41">
        <v>8.6999999999999994E-3</v>
      </c>
      <c r="K5653" s="42">
        <v>19.616759999999999</v>
      </c>
      <c r="L5653" s="43">
        <v>0.15000000000000002</v>
      </c>
      <c r="M5653" s="42">
        <v>2.9425140000000005</v>
      </c>
      <c r="N5653">
        <v>1</v>
      </c>
      <c r="O5653" s="43">
        <v>134.39999999999998</v>
      </c>
      <c r="P5653" s="42">
        <v>40.799999999999997</v>
      </c>
      <c r="Q5653" s="42">
        <v>13.5</v>
      </c>
      <c r="R5653" s="42">
        <v>10</v>
      </c>
    </row>
    <row r="5654" spans="1:18" x14ac:dyDescent="0.3">
      <c r="A5654" t="s">
        <v>3923</v>
      </c>
      <c r="B5654" s="17">
        <v>45138</v>
      </c>
      <c r="C5654" t="s">
        <v>543</v>
      </c>
      <c r="D5654" t="s">
        <v>3928</v>
      </c>
      <c r="E5654" t="s">
        <v>3929</v>
      </c>
      <c r="F5654" t="s">
        <v>3920</v>
      </c>
      <c r="G5654" t="s">
        <v>3877</v>
      </c>
      <c r="H5654" t="s">
        <v>3922</v>
      </c>
      <c r="I5654">
        <v>2038.1</v>
      </c>
      <c r="J5654" s="41">
        <v>9.1000000000000004E-3</v>
      </c>
      <c r="K5654" s="42">
        <v>18.546710000000001</v>
      </c>
      <c r="L5654" s="43">
        <v>0.06</v>
      </c>
      <c r="M5654" s="42">
        <v>1.1128026</v>
      </c>
      <c r="N5654">
        <v>5</v>
      </c>
      <c r="O5654" s="43">
        <v>38.400000000000006</v>
      </c>
      <c r="P5654" s="42">
        <v>28.799999999999997</v>
      </c>
      <c r="Q5654" s="42">
        <v>37.5</v>
      </c>
      <c r="R5654" s="42">
        <v>9</v>
      </c>
    </row>
    <row r="5655" spans="1:18" x14ac:dyDescent="0.3">
      <c r="A5655" t="s">
        <v>3923</v>
      </c>
      <c r="B5655" s="17">
        <v>45139</v>
      </c>
      <c r="C5655" t="s">
        <v>543</v>
      </c>
      <c r="D5655" t="s">
        <v>3928</v>
      </c>
      <c r="E5655" t="s">
        <v>3929</v>
      </c>
      <c r="F5655" t="s">
        <v>3920</v>
      </c>
      <c r="G5655" t="s">
        <v>3877</v>
      </c>
      <c r="H5655" t="s">
        <v>3922</v>
      </c>
      <c r="I5655">
        <v>1780.6999999999998</v>
      </c>
      <c r="J5655" s="41">
        <v>1.3900000000000001E-2</v>
      </c>
      <c r="K5655" s="42">
        <v>24.751729999999998</v>
      </c>
      <c r="L5655" s="43">
        <v>0.10999999999999999</v>
      </c>
      <c r="M5655" s="42">
        <v>2.7226902999999996</v>
      </c>
      <c r="N5655">
        <v>5</v>
      </c>
      <c r="O5655" s="43">
        <v>246.95999999999998</v>
      </c>
      <c r="P5655" s="42">
        <v>54</v>
      </c>
      <c r="Q5655" s="42">
        <v>1.5</v>
      </c>
      <c r="R5655" s="42">
        <v>8</v>
      </c>
    </row>
    <row r="5656" spans="1:18" x14ac:dyDescent="0.3">
      <c r="A5656" t="s">
        <v>3923</v>
      </c>
      <c r="B5656" s="17">
        <v>45140</v>
      </c>
      <c r="C5656" t="s">
        <v>543</v>
      </c>
      <c r="D5656" t="s">
        <v>3928</v>
      </c>
      <c r="E5656" t="s">
        <v>3929</v>
      </c>
      <c r="F5656" t="s">
        <v>3920</v>
      </c>
      <c r="G5656" t="s">
        <v>3877</v>
      </c>
      <c r="H5656" t="s">
        <v>3922</v>
      </c>
      <c r="I5656">
        <v>2276.3000000000002</v>
      </c>
      <c r="J5656" s="41">
        <v>1.0800000000000001E-2</v>
      </c>
      <c r="K5656" s="42">
        <v>24.584040000000002</v>
      </c>
      <c r="L5656" s="43">
        <v>1.1499999999999999</v>
      </c>
      <c r="M5656" s="42">
        <v>28.271646</v>
      </c>
      <c r="N5656">
        <v>4</v>
      </c>
      <c r="O5656" s="43">
        <v>38.08</v>
      </c>
      <c r="P5656" s="42">
        <v>73.2</v>
      </c>
      <c r="Q5656" s="42">
        <v>36</v>
      </c>
      <c r="R5656" s="42">
        <v>5</v>
      </c>
    </row>
    <row r="5657" spans="1:18" x14ac:dyDescent="0.3">
      <c r="A5657" t="s">
        <v>3923</v>
      </c>
      <c r="B5657" s="17">
        <v>45141</v>
      </c>
      <c r="C5657" t="s">
        <v>543</v>
      </c>
      <c r="D5657" t="s">
        <v>3928</v>
      </c>
      <c r="E5657" t="s">
        <v>3929</v>
      </c>
      <c r="F5657" t="s">
        <v>3920</v>
      </c>
      <c r="G5657" t="s">
        <v>3877</v>
      </c>
      <c r="H5657" t="s">
        <v>3922</v>
      </c>
      <c r="I5657">
        <v>1562.1</v>
      </c>
      <c r="J5657" s="41">
        <v>9.4000000000000004E-3</v>
      </c>
      <c r="K5657" s="42">
        <v>14.68374</v>
      </c>
      <c r="L5657" s="43">
        <v>0.21000000000000002</v>
      </c>
      <c r="M5657" s="42">
        <v>3.0835854000000005</v>
      </c>
      <c r="N5657">
        <v>5</v>
      </c>
      <c r="O5657" s="43">
        <v>109.76</v>
      </c>
      <c r="P5657" s="42">
        <v>52.8</v>
      </c>
      <c r="Q5657" s="42">
        <v>16.5</v>
      </c>
      <c r="R5657" s="42">
        <v>3</v>
      </c>
    </row>
    <row r="5658" spans="1:18" x14ac:dyDescent="0.3">
      <c r="A5658" t="s">
        <v>3923</v>
      </c>
      <c r="B5658" s="17">
        <v>45142</v>
      </c>
      <c r="C5658" t="s">
        <v>543</v>
      </c>
      <c r="D5658" t="s">
        <v>3928</v>
      </c>
      <c r="E5658" t="s">
        <v>3929</v>
      </c>
      <c r="F5658" t="s">
        <v>3920</v>
      </c>
      <c r="G5658" t="s">
        <v>3877</v>
      </c>
      <c r="H5658" t="s">
        <v>3922</v>
      </c>
      <c r="I5658">
        <v>1902.6999999999998</v>
      </c>
      <c r="J5658" s="41">
        <v>9.9000000000000008E-3</v>
      </c>
      <c r="K5658" s="42">
        <v>18.836729999999999</v>
      </c>
      <c r="L5658" s="43">
        <v>1.07</v>
      </c>
      <c r="M5658" s="42">
        <v>20.155301099999999</v>
      </c>
      <c r="N5658">
        <v>7</v>
      </c>
      <c r="O5658" s="43">
        <v>35.839999999999996</v>
      </c>
      <c r="P5658" s="42">
        <v>62.4</v>
      </c>
      <c r="Q5658" s="42">
        <v>1.5</v>
      </c>
      <c r="R5658" s="42">
        <v>8</v>
      </c>
    </row>
    <row r="5659" spans="1:18" x14ac:dyDescent="0.3">
      <c r="A5659" t="s">
        <v>3923</v>
      </c>
      <c r="B5659" s="17">
        <v>45143</v>
      </c>
      <c r="C5659" t="s">
        <v>543</v>
      </c>
      <c r="D5659" t="s">
        <v>3928</v>
      </c>
      <c r="E5659" t="s">
        <v>3929</v>
      </c>
      <c r="F5659" t="s">
        <v>3920</v>
      </c>
      <c r="G5659" t="s">
        <v>3877</v>
      </c>
      <c r="H5659" t="s">
        <v>3922</v>
      </c>
      <c r="I5659">
        <v>1575.3999999999999</v>
      </c>
      <c r="J5659" s="41">
        <v>1.0500000000000002E-2</v>
      </c>
      <c r="K5659" s="42">
        <v>16.541700000000002</v>
      </c>
      <c r="L5659" s="43">
        <v>0.39</v>
      </c>
      <c r="M5659" s="42">
        <v>6.4512630000000009</v>
      </c>
      <c r="N5659">
        <v>6</v>
      </c>
      <c r="O5659" s="43">
        <v>40.800000000000004</v>
      </c>
      <c r="P5659" s="42">
        <v>81.599999999999994</v>
      </c>
      <c r="Q5659" s="42">
        <v>10.5</v>
      </c>
      <c r="R5659" s="42">
        <v>6</v>
      </c>
    </row>
    <row r="5660" spans="1:18" x14ac:dyDescent="0.3">
      <c r="A5660" t="s">
        <v>3923</v>
      </c>
      <c r="B5660" s="17">
        <v>45144</v>
      </c>
      <c r="C5660" t="s">
        <v>543</v>
      </c>
      <c r="D5660" t="s">
        <v>3928</v>
      </c>
      <c r="E5660" t="s">
        <v>3929</v>
      </c>
      <c r="F5660" t="s">
        <v>3920</v>
      </c>
      <c r="G5660" t="s">
        <v>3877</v>
      </c>
      <c r="H5660" t="s">
        <v>3922</v>
      </c>
      <c r="I5660">
        <v>1418.3</v>
      </c>
      <c r="J5660" s="41">
        <v>1.4E-2</v>
      </c>
      <c r="K5660" s="42">
        <v>19.856200000000001</v>
      </c>
      <c r="L5660" s="43">
        <v>1.2699999999999998</v>
      </c>
      <c r="M5660" s="42">
        <v>25.217373999999996</v>
      </c>
      <c r="N5660">
        <v>5</v>
      </c>
      <c r="O5660" s="43">
        <v>44.800000000000004</v>
      </c>
      <c r="P5660" s="42">
        <v>74.399999999999991</v>
      </c>
      <c r="Q5660" s="42">
        <v>37.5</v>
      </c>
      <c r="R5660" s="42">
        <v>4</v>
      </c>
    </row>
    <row r="5661" spans="1:18" x14ac:dyDescent="0.3">
      <c r="A5661" t="s">
        <v>3923</v>
      </c>
      <c r="B5661" s="17">
        <v>45145</v>
      </c>
      <c r="C5661" t="s">
        <v>543</v>
      </c>
      <c r="D5661" t="s">
        <v>3928</v>
      </c>
      <c r="E5661" t="s">
        <v>3929</v>
      </c>
      <c r="F5661" t="s">
        <v>3920</v>
      </c>
      <c r="G5661" t="s">
        <v>3877</v>
      </c>
      <c r="H5661" t="s">
        <v>3922</v>
      </c>
      <c r="I5661">
        <v>1362</v>
      </c>
      <c r="J5661" s="41">
        <v>9.1000000000000004E-3</v>
      </c>
      <c r="K5661" s="42">
        <v>12.394200000000001</v>
      </c>
      <c r="L5661" s="43">
        <v>0.3</v>
      </c>
      <c r="M5661" s="42">
        <v>3.7182600000000003</v>
      </c>
      <c r="N5661">
        <v>3</v>
      </c>
      <c r="O5661" s="43">
        <v>248.64000000000001</v>
      </c>
      <c r="P5661" s="42">
        <v>46.8</v>
      </c>
      <c r="Q5661" s="42">
        <v>1.5</v>
      </c>
      <c r="R5661" s="42">
        <v>2</v>
      </c>
    </row>
    <row r="5662" spans="1:18" x14ac:dyDescent="0.3">
      <c r="A5662" t="s">
        <v>3923</v>
      </c>
      <c r="B5662" s="17">
        <v>45146</v>
      </c>
      <c r="C5662" t="s">
        <v>543</v>
      </c>
      <c r="D5662" t="s">
        <v>3928</v>
      </c>
      <c r="E5662" t="s">
        <v>3929</v>
      </c>
      <c r="F5662" t="s">
        <v>3920</v>
      </c>
      <c r="G5662" t="s">
        <v>3877</v>
      </c>
      <c r="H5662" t="s">
        <v>3922</v>
      </c>
      <c r="I5662">
        <v>2198.3000000000002</v>
      </c>
      <c r="J5662" s="41">
        <v>8.5000000000000006E-3</v>
      </c>
      <c r="K5662" s="42">
        <v>18.685550000000003</v>
      </c>
      <c r="L5662" s="43">
        <v>0.26</v>
      </c>
      <c r="M5662" s="42">
        <v>4.8582430000000008</v>
      </c>
      <c r="N5662">
        <v>4</v>
      </c>
      <c r="O5662" s="43">
        <v>187.6</v>
      </c>
      <c r="P5662" s="42">
        <v>25.2</v>
      </c>
      <c r="Q5662" s="42">
        <v>19.5</v>
      </c>
      <c r="R5662" s="42">
        <v>5</v>
      </c>
    </row>
    <row r="5663" spans="1:18" x14ac:dyDescent="0.3">
      <c r="A5663" t="s">
        <v>3923</v>
      </c>
      <c r="B5663" s="17">
        <v>45147</v>
      </c>
      <c r="C5663" t="s">
        <v>543</v>
      </c>
      <c r="D5663" t="s">
        <v>3928</v>
      </c>
      <c r="E5663" t="s">
        <v>3929</v>
      </c>
      <c r="F5663" t="s">
        <v>3920</v>
      </c>
      <c r="G5663" t="s">
        <v>3877</v>
      </c>
      <c r="H5663" t="s">
        <v>3922</v>
      </c>
      <c r="I5663">
        <v>2398.1999999999998</v>
      </c>
      <c r="J5663" s="41">
        <v>1.03E-2</v>
      </c>
      <c r="K5663" s="42">
        <v>24.701459999999997</v>
      </c>
      <c r="L5663" s="43">
        <v>0.55000000000000004</v>
      </c>
      <c r="M5663" s="42">
        <v>13.585803</v>
      </c>
      <c r="N5663">
        <v>5</v>
      </c>
      <c r="O5663" s="43">
        <v>90.719999999999985</v>
      </c>
      <c r="P5663" s="42">
        <v>58.8</v>
      </c>
      <c r="Q5663" s="42">
        <v>10.5</v>
      </c>
      <c r="R5663" s="42">
        <v>3</v>
      </c>
    </row>
    <row r="5664" spans="1:18" x14ac:dyDescent="0.3">
      <c r="A5664" t="s">
        <v>3923</v>
      </c>
      <c r="B5664" s="17">
        <v>45148</v>
      </c>
      <c r="C5664" t="s">
        <v>543</v>
      </c>
      <c r="D5664" t="s">
        <v>3928</v>
      </c>
      <c r="E5664" t="s">
        <v>3929</v>
      </c>
      <c r="F5664" t="s">
        <v>3920</v>
      </c>
      <c r="G5664" t="s">
        <v>3877</v>
      </c>
      <c r="H5664" t="s">
        <v>3922</v>
      </c>
      <c r="I5664">
        <v>1510.3</v>
      </c>
      <c r="J5664" s="41">
        <v>1.03E-2</v>
      </c>
      <c r="K5664" s="42">
        <v>15.556089999999999</v>
      </c>
      <c r="L5664" s="43">
        <v>0.64999999999999991</v>
      </c>
      <c r="M5664" s="42">
        <v>10.111458499999998</v>
      </c>
      <c r="N5664">
        <v>5</v>
      </c>
      <c r="O5664" s="43">
        <v>48.720000000000006</v>
      </c>
      <c r="P5664" s="42">
        <v>45.6</v>
      </c>
      <c r="Q5664" s="42">
        <v>3</v>
      </c>
      <c r="R5664" s="42">
        <v>9</v>
      </c>
    </row>
    <row r="5665" spans="1:18" x14ac:dyDescent="0.3">
      <c r="A5665" t="s">
        <v>3923</v>
      </c>
      <c r="B5665" s="17">
        <v>45149</v>
      </c>
      <c r="C5665" t="s">
        <v>543</v>
      </c>
      <c r="D5665" t="s">
        <v>3928</v>
      </c>
      <c r="E5665" t="s">
        <v>3929</v>
      </c>
      <c r="F5665" t="s">
        <v>3920</v>
      </c>
      <c r="G5665" t="s">
        <v>3877</v>
      </c>
      <c r="H5665" t="s">
        <v>3922</v>
      </c>
      <c r="I5665">
        <v>2376.1999999999998</v>
      </c>
      <c r="J5665" s="41">
        <v>1.3000000000000003E-2</v>
      </c>
      <c r="K5665" s="42">
        <v>30.890600000000003</v>
      </c>
      <c r="L5665" s="43">
        <v>0.69000000000000006</v>
      </c>
      <c r="M5665" s="42">
        <v>21.314514000000003</v>
      </c>
      <c r="N5665">
        <v>3</v>
      </c>
      <c r="O5665" s="43">
        <v>37.6</v>
      </c>
      <c r="P5665" s="42">
        <v>55.199999999999996</v>
      </c>
      <c r="Q5665" s="42">
        <v>37.5</v>
      </c>
      <c r="R5665" s="42">
        <v>4</v>
      </c>
    </row>
    <row r="5666" spans="1:18" x14ac:dyDescent="0.3">
      <c r="A5666" t="s">
        <v>3923</v>
      </c>
      <c r="B5666" s="17">
        <v>45150</v>
      </c>
      <c r="C5666" t="s">
        <v>543</v>
      </c>
      <c r="D5666" t="s">
        <v>3928</v>
      </c>
      <c r="E5666" t="s">
        <v>3929</v>
      </c>
      <c r="F5666" t="s">
        <v>3920</v>
      </c>
      <c r="G5666" t="s">
        <v>3877</v>
      </c>
      <c r="H5666" t="s">
        <v>3922</v>
      </c>
      <c r="I5666">
        <v>1896.6999999999998</v>
      </c>
      <c r="J5666" s="41">
        <v>1.0400000000000001E-2</v>
      </c>
      <c r="K5666" s="42">
        <v>19.725680000000001</v>
      </c>
      <c r="L5666" s="43">
        <v>4.9999999999999989E-2</v>
      </c>
      <c r="M5666" s="42">
        <v>0.98628399999999983</v>
      </c>
      <c r="N5666">
        <v>7</v>
      </c>
      <c r="O5666" s="43">
        <v>202.16</v>
      </c>
      <c r="P5666" s="42">
        <v>74.399999999999991</v>
      </c>
      <c r="Q5666" s="42">
        <v>31.5</v>
      </c>
      <c r="R5666" s="42">
        <v>4</v>
      </c>
    </row>
    <row r="5667" spans="1:18" x14ac:dyDescent="0.3">
      <c r="A5667" t="s">
        <v>3923</v>
      </c>
      <c r="B5667" s="17">
        <v>45151</v>
      </c>
      <c r="C5667" t="s">
        <v>543</v>
      </c>
      <c r="D5667" t="s">
        <v>3928</v>
      </c>
      <c r="E5667" t="s">
        <v>3929</v>
      </c>
      <c r="F5667" t="s">
        <v>3920</v>
      </c>
      <c r="G5667" t="s">
        <v>3877</v>
      </c>
      <c r="H5667" t="s">
        <v>3922</v>
      </c>
      <c r="I5667">
        <v>1434.8999999999999</v>
      </c>
      <c r="J5667" s="41">
        <v>1.0500000000000002E-2</v>
      </c>
      <c r="K5667" s="42">
        <v>15.066450000000001</v>
      </c>
      <c r="L5667" s="43">
        <v>0.09</v>
      </c>
      <c r="M5667" s="42">
        <v>1.3559805</v>
      </c>
      <c r="N5667">
        <v>5</v>
      </c>
      <c r="O5667" s="43">
        <v>63.839999999999996</v>
      </c>
      <c r="P5667" s="42">
        <v>22.8</v>
      </c>
      <c r="Q5667" s="42">
        <v>18</v>
      </c>
      <c r="R5667" s="42">
        <v>9</v>
      </c>
    </row>
    <row r="5668" spans="1:18" x14ac:dyDescent="0.3">
      <c r="A5668" t="s">
        <v>3923</v>
      </c>
      <c r="B5668" s="17">
        <v>45152</v>
      </c>
      <c r="C5668" t="s">
        <v>543</v>
      </c>
      <c r="D5668" t="s">
        <v>3928</v>
      </c>
      <c r="E5668" t="s">
        <v>3929</v>
      </c>
      <c r="F5668" t="s">
        <v>3920</v>
      </c>
      <c r="G5668" t="s">
        <v>3877</v>
      </c>
      <c r="H5668" t="s">
        <v>3922</v>
      </c>
      <c r="I5668">
        <v>2219.6</v>
      </c>
      <c r="J5668" s="41">
        <v>1.0500000000000001E-2</v>
      </c>
      <c r="K5668" s="42">
        <v>23.305800000000001</v>
      </c>
      <c r="L5668" s="43">
        <v>0.56999999999999995</v>
      </c>
      <c r="M5668" s="42">
        <v>13.284305999999999</v>
      </c>
      <c r="N5668">
        <v>4</v>
      </c>
      <c r="O5668" s="43">
        <v>112</v>
      </c>
      <c r="P5668" s="42">
        <v>49.199999999999996</v>
      </c>
      <c r="Q5668" s="42">
        <v>36</v>
      </c>
      <c r="R5668" s="42">
        <v>9</v>
      </c>
    </row>
    <row r="5669" spans="1:18" x14ac:dyDescent="0.3">
      <c r="A5669" t="s">
        <v>3923</v>
      </c>
      <c r="B5669" s="17">
        <v>45153</v>
      </c>
      <c r="C5669" t="s">
        <v>543</v>
      </c>
      <c r="D5669" t="s">
        <v>3928</v>
      </c>
      <c r="E5669" t="s">
        <v>3929</v>
      </c>
      <c r="F5669" t="s">
        <v>3920</v>
      </c>
      <c r="G5669" t="s">
        <v>3877</v>
      </c>
      <c r="H5669" t="s">
        <v>3922</v>
      </c>
      <c r="I5669">
        <v>2270.3000000000002</v>
      </c>
      <c r="J5669" s="41">
        <v>1.2000000000000004E-2</v>
      </c>
      <c r="K5669" s="42">
        <v>27.243600000000011</v>
      </c>
      <c r="L5669" s="43">
        <v>1.04</v>
      </c>
      <c r="M5669" s="42">
        <v>28.333344000000015</v>
      </c>
      <c r="N5669">
        <v>5</v>
      </c>
      <c r="O5669" s="43">
        <v>113.67999999999999</v>
      </c>
      <c r="P5669" s="42">
        <v>28.799999999999997</v>
      </c>
      <c r="Q5669" s="42">
        <v>6</v>
      </c>
      <c r="R5669" s="42">
        <v>5</v>
      </c>
    </row>
    <row r="5670" spans="1:18" x14ac:dyDescent="0.3">
      <c r="A5670" t="s">
        <v>3923</v>
      </c>
      <c r="B5670" s="17">
        <v>45154</v>
      </c>
      <c r="C5670" t="s">
        <v>543</v>
      </c>
      <c r="D5670" t="s">
        <v>3928</v>
      </c>
      <c r="E5670" t="s">
        <v>3929</v>
      </c>
      <c r="F5670" t="s">
        <v>3920</v>
      </c>
      <c r="G5670" t="s">
        <v>3877</v>
      </c>
      <c r="H5670" t="s">
        <v>3922</v>
      </c>
      <c r="I5670">
        <v>1850</v>
      </c>
      <c r="J5670" s="41">
        <v>1.3700000000000002E-2</v>
      </c>
      <c r="K5670" s="42">
        <v>25.345000000000002</v>
      </c>
      <c r="L5670" s="43">
        <v>1.06</v>
      </c>
      <c r="M5670" s="42">
        <v>26.865700000000004</v>
      </c>
      <c r="N5670">
        <v>5</v>
      </c>
      <c r="O5670" s="43">
        <v>9.6000000000000014</v>
      </c>
      <c r="P5670" s="42">
        <v>76.8</v>
      </c>
      <c r="Q5670" s="42">
        <v>36</v>
      </c>
      <c r="R5670" s="42">
        <v>5</v>
      </c>
    </row>
    <row r="5671" spans="1:18" x14ac:dyDescent="0.3">
      <c r="A5671" t="s">
        <v>3923</v>
      </c>
      <c r="B5671" s="17">
        <v>45155</v>
      </c>
      <c r="C5671" t="s">
        <v>543</v>
      </c>
      <c r="D5671" t="s">
        <v>3928</v>
      </c>
      <c r="E5671" t="s">
        <v>3929</v>
      </c>
      <c r="F5671" t="s">
        <v>3920</v>
      </c>
      <c r="G5671" t="s">
        <v>3877</v>
      </c>
      <c r="H5671" t="s">
        <v>3922</v>
      </c>
      <c r="I5671">
        <v>1430.1</v>
      </c>
      <c r="J5671" s="41">
        <v>1.01E-2</v>
      </c>
      <c r="K5671" s="42">
        <v>14.444009999999999</v>
      </c>
      <c r="L5671" s="43">
        <v>8.9999999999999969E-2</v>
      </c>
      <c r="M5671" s="42">
        <v>1.2999608999999994</v>
      </c>
      <c r="N5671">
        <v>4</v>
      </c>
      <c r="O5671" s="43">
        <v>17.600000000000001</v>
      </c>
      <c r="P5671" s="42">
        <v>48</v>
      </c>
      <c r="Q5671" s="42">
        <v>3</v>
      </c>
      <c r="R5671" s="42">
        <v>7</v>
      </c>
    </row>
    <row r="5672" spans="1:18" x14ac:dyDescent="0.3">
      <c r="A5672" t="s">
        <v>3923</v>
      </c>
      <c r="B5672" s="17">
        <v>45156</v>
      </c>
      <c r="C5672" t="s">
        <v>543</v>
      </c>
      <c r="D5672" t="s">
        <v>3928</v>
      </c>
      <c r="E5672" t="s">
        <v>3929</v>
      </c>
      <c r="F5672" t="s">
        <v>3920</v>
      </c>
      <c r="G5672" t="s">
        <v>3877</v>
      </c>
      <c r="H5672" t="s">
        <v>3922</v>
      </c>
      <c r="I5672">
        <v>2191.5</v>
      </c>
      <c r="J5672" s="41">
        <v>1.24E-2</v>
      </c>
      <c r="K5672" s="42">
        <v>27.174599999999998</v>
      </c>
      <c r="L5672" s="43">
        <v>0.04</v>
      </c>
      <c r="M5672" s="42">
        <v>1.086984</v>
      </c>
      <c r="N5672">
        <v>5</v>
      </c>
      <c r="O5672" s="43">
        <v>59.92</v>
      </c>
      <c r="P5672" s="42">
        <v>37.199999999999996</v>
      </c>
      <c r="Q5672" s="42">
        <v>6</v>
      </c>
      <c r="R5672" s="42">
        <v>2</v>
      </c>
    </row>
    <row r="5673" spans="1:18" x14ac:dyDescent="0.3">
      <c r="A5673" t="s">
        <v>3923</v>
      </c>
      <c r="B5673" s="17">
        <v>45157</v>
      </c>
      <c r="C5673" t="s">
        <v>543</v>
      </c>
      <c r="D5673" t="s">
        <v>3928</v>
      </c>
      <c r="E5673" t="s">
        <v>3929</v>
      </c>
      <c r="F5673" t="s">
        <v>3920</v>
      </c>
      <c r="G5673" t="s">
        <v>3877</v>
      </c>
      <c r="H5673" t="s">
        <v>3922</v>
      </c>
      <c r="I5673">
        <v>1237.2</v>
      </c>
      <c r="J5673" s="41">
        <v>1.1600000000000003E-2</v>
      </c>
      <c r="K5673" s="42">
        <v>14.351520000000004</v>
      </c>
      <c r="L5673" s="43">
        <v>0.91999999999999993</v>
      </c>
      <c r="M5673" s="42">
        <v>13.203398400000003</v>
      </c>
      <c r="N5673">
        <v>1</v>
      </c>
      <c r="O5673" s="43">
        <v>90.16</v>
      </c>
      <c r="P5673" s="42">
        <v>33.6</v>
      </c>
      <c r="Q5673" s="42">
        <v>22.5</v>
      </c>
      <c r="R5673" s="42">
        <v>10</v>
      </c>
    </row>
    <row r="5674" spans="1:18" x14ac:dyDescent="0.3">
      <c r="A5674" t="s">
        <v>3923</v>
      </c>
      <c r="B5674" s="17">
        <v>45158</v>
      </c>
      <c r="C5674" t="s">
        <v>543</v>
      </c>
      <c r="D5674" t="s">
        <v>3928</v>
      </c>
      <c r="E5674" t="s">
        <v>3929</v>
      </c>
      <c r="F5674" t="s">
        <v>3920</v>
      </c>
      <c r="G5674" t="s">
        <v>3877</v>
      </c>
      <c r="H5674" t="s">
        <v>3922</v>
      </c>
      <c r="I5674">
        <v>1390.8999999999999</v>
      </c>
      <c r="J5674" s="41">
        <v>1.0600000000000002E-2</v>
      </c>
      <c r="K5674" s="42">
        <v>14.743540000000001</v>
      </c>
      <c r="L5674" s="43">
        <v>0.46</v>
      </c>
      <c r="M5674" s="42">
        <v>6.7820284000000006</v>
      </c>
      <c r="N5674">
        <v>4</v>
      </c>
      <c r="O5674" s="43">
        <v>16</v>
      </c>
      <c r="P5674" s="42">
        <v>28.799999999999997</v>
      </c>
      <c r="Q5674" s="42">
        <v>1.5</v>
      </c>
      <c r="R5674" s="42">
        <v>6</v>
      </c>
    </row>
    <row r="5675" spans="1:18" x14ac:dyDescent="0.3">
      <c r="A5675" t="s">
        <v>3923</v>
      </c>
      <c r="B5675" s="17">
        <v>45159</v>
      </c>
      <c r="C5675" t="s">
        <v>543</v>
      </c>
      <c r="D5675" t="s">
        <v>3928</v>
      </c>
      <c r="E5675" t="s">
        <v>3929</v>
      </c>
      <c r="F5675" t="s">
        <v>3920</v>
      </c>
      <c r="G5675" t="s">
        <v>3877</v>
      </c>
      <c r="H5675" t="s">
        <v>3922</v>
      </c>
      <c r="I5675">
        <v>2096.3999999999996</v>
      </c>
      <c r="J5675" s="41">
        <v>9.9000000000000025E-3</v>
      </c>
      <c r="K5675" s="42">
        <v>20.754360000000002</v>
      </c>
      <c r="L5675" s="43">
        <v>0.88000000000000012</v>
      </c>
      <c r="M5675" s="42">
        <v>18.263836800000004</v>
      </c>
      <c r="N5675">
        <v>5</v>
      </c>
      <c r="O5675" s="43">
        <v>192.64</v>
      </c>
      <c r="P5675" s="42">
        <v>39.6</v>
      </c>
      <c r="Q5675" s="42">
        <v>15</v>
      </c>
      <c r="R5675" s="42">
        <v>7</v>
      </c>
    </row>
    <row r="5676" spans="1:18" x14ac:dyDescent="0.3">
      <c r="A5676" t="s">
        <v>3923</v>
      </c>
      <c r="B5676" s="17">
        <v>45160</v>
      </c>
      <c r="C5676" t="s">
        <v>543</v>
      </c>
      <c r="D5676" t="s">
        <v>3928</v>
      </c>
      <c r="E5676" t="s">
        <v>3929</v>
      </c>
      <c r="F5676" t="s">
        <v>3920</v>
      </c>
      <c r="G5676" t="s">
        <v>3877</v>
      </c>
      <c r="H5676" t="s">
        <v>3922</v>
      </c>
      <c r="I5676">
        <v>1979</v>
      </c>
      <c r="J5676" s="41">
        <v>1.1800000000000001E-2</v>
      </c>
      <c r="K5676" s="42">
        <v>23.352200000000003</v>
      </c>
      <c r="L5676" s="43">
        <v>1.1599999999999999</v>
      </c>
      <c r="M5676" s="42">
        <v>27.088552000000004</v>
      </c>
      <c r="N5676">
        <v>1</v>
      </c>
      <c r="O5676" s="43">
        <v>26.400000000000002</v>
      </c>
      <c r="P5676" s="42">
        <v>16.8</v>
      </c>
      <c r="Q5676" s="42">
        <v>9</v>
      </c>
      <c r="R5676" s="42">
        <v>1</v>
      </c>
    </row>
    <row r="5677" spans="1:18" x14ac:dyDescent="0.3">
      <c r="A5677" t="s">
        <v>3923</v>
      </c>
      <c r="B5677" s="17">
        <v>45161</v>
      </c>
      <c r="C5677" t="s">
        <v>543</v>
      </c>
      <c r="D5677" t="s">
        <v>3928</v>
      </c>
      <c r="E5677" t="s">
        <v>3929</v>
      </c>
      <c r="F5677" t="s">
        <v>3920</v>
      </c>
      <c r="G5677" t="s">
        <v>3877</v>
      </c>
      <c r="H5677" t="s">
        <v>3922</v>
      </c>
      <c r="I5677">
        <v>2277.6999999999998</v>
      </c>
      <c r="J5677" s="41">
        <v>9.5000000000000015E-3</v>
      </c>
      <c r="K5677" s="42">
        <v>21.638150000000003</v>
      </c>
      <c r="L5677" s="43">
        <v>0.38</v>
      </c>
      <c r="M5677" s="42">
        <v>8.2224970000000006</v>
      </c>
      <c r="N5677">
        <v>4</v>
      </c>
      <c r="O5677" s="43">
        <v>57.68</v>
      </c>
      <c r="P5677" s="42">
        <v>62.4</v>
      </c>
      <c r="Q5677" s="42">
        <v>10.5</v>
      </c>
      <c r="R5677" s="42">
        <v>4</v>
      </c>
    </row>
    <row r="5678" spans="1:18" x14ac:dyDescent="0.3">
      <c r="A5678" t="s">
        <v>3923</v>
      </c>
      <c r="B5678" s="17">
        <v>45162</v>
      </c>
      <c r="C5678" t="s">
        <v>543</v>
      </c>
      <c r="D5678" t="s">
        <v>3928</v>
      </c>
      <c r="E5678" t="s">
        <v>3929</v>
      </c>
      <c r="F5678" t="s">
        <v>3920</v>
      </c>
      <c r="G5678" t="s">
        <v>3877</v>
      </c>
      <c r="H5678" t="s">
        <v>3922</v>
      </c>
      <c r="I5678">
        <v>2219.1999999999998</v>
      </c>
      <c r="J5678" s="41">
        <v>1.1900000000000001E-2</v>
      </c>
      <c r="K5678" s="42">
        <v>26.408480000000001</v>
      </c>
      <c r="L5678" s="43">
        <v>0.7</v>
      </c>
      <c r="M5678" s="42">
        <v>18.485935999999999</v>
      </c>
      <c r="N5678">
        <v>3</v>
      </c>
      <c r="O5678" s="43">
        <v>0</v>
      </c>
      <c r="P5678" s="42">
        <v>70.8</v>
      </c>
      <c r="Q5678" s="42">
        <v>7.5</v>
      </c>
      <c r="R5678" s="42">
        <v>4</v>
      </c>
    </row>
    <row r="5679" spans="1:18" x14ac:dyDescent="0.3">
      <c r="A5679" t="s">
        <v>3923</v>
      </c>
      <c r="B5679" s="17">
        <v>45163</v>
      </c>
      <c r="C5679" t="s">
        <v>543</v>
      </c>
      <c r="D5679" t="s">
        <v>3928</v>
      </c>
      <c r="E5679" t="s">
        <v>3929</v>
      </c>
      <c r="F5679" t="s">
        <v>3920</v>
      </c>
      <c r="G5679" t="s">
        <v>3877</v>
      </c>
      <c r="H5679" t="s">
        <v>3922</v>
      </c>
      <c r="I5679">
        <v>1552.8999999999999</v>
      </c>
      <c r="J5679" s="41">
        <v>8.3000000000000001E-3</v>
      </c>
      <c r="K5679" s="42">
        <v>12.889069999999998</v>
      </c>
      <c r="L5679" s="43">
        <v>0.06</v>
      </c>
      <c r="M5679" s="42">
        <v>0.77334419999999993</v>
      </c>
      <c r="N5679">
        <v>5</v>
      </c>
      <c r="O5679" s="43">
        <v>70</v>
      </c>
      <c r="P5679" s="42">
        <v>85.2</v>
      </c>
      <c r="Q5679" s="42">
        <v>13.5</v>
      </c>
      <c r="R5679" s="42">
        <v>8</v>
      </c>
    </row>
    <row r="5680" spans="1:18" x14ac:dyDescent="0.3">
      <c r="A5680" t="s">
        <v>3923</v>
      </c>
      <c r="B5680" s="17">
        <v>45164</v>
      </c>
      <c r="C5680" t="s">
        <v>543</v>
      </c>
      <c r="D5680" t="s">
        <v>3928</v>
      </c>
      <c r="E5680" t="s">
        <v>3929</v>
      </c>
      <c r="F5680" t="s">
        <v>3920</v>
      </c>
      <c r="G5680" t="s">
        <v>3877</v>
      </c>
      <c r="H5680" t="s">
        <v>3922</v>
      </c>
      <c r="I5680">
        <v>1483.1</v>
      </c>
      <c r="J5680" s="41">
        <v>9.7000000000000003E-3</v>
      </c>
      <c r="K5680" s="42">
        <v>14.38607</v>
      </c>
      <c r="L5680" s="43">
        <v>0.97999999999999987</v>
      </c>
      <c r="M5680" s="42">
        <v>14.098348599999998</v>
      </c>
      <c r="N5680">
        <v>5</v>
      </c>
      <c r="O5680" s="43">
        <v>147.84</v>
      </c>
      <c r="P5680" s="42">
        <v>48</v>
      </c>
      <c r="Q5680" s="42">
        <v>37.5</v>
      </c>
      <c r="R5680" s="42">
        <v>10</v>
      </c>
    </row>
    <row r="5681" spans="1:18" x14ac:dyDescent="0.3">
      <c r="A5681" t="s">
        <v>3923</v>
      </c>
      <c r="B5681" s="17">
        <v>45165</v>
      </c>
      <c r="C5681" t="s">
        <v>543</v>
      </c>
      <c r="D5681" t="s">
        <v>3928</v>
      </c>
      <c r="E5681" t="s">
        <v>3929</v>
      </c>
      <c r="F5681" t="s">
        <v>3920</v>
      </c>
      <c r="G5681" t="s">
        <v>3877</v>
      </c>
      <c r="H5681" t="s">
        <v>3922</v>
      </c>
      <c r="I5681">
        <v>2030.6</v>
      </c>
      <c r="J5681" s="41">
        <v>1.1299999999999999E-2</v>
      </c>
      <c r="K5681" s="42">
        <v>22.945779999999999</v>
      </c>
      <c r="L5681" s="43">
        <v>0.9800000000000002</v>
      </c>
      <c r="M5681" s="42">
        <v>22.486864400000005</v>
      </c>
      <c r="N5681">
        <v>2</v>
      </c>
      <c r="O5681" s="43">
        <v>61.599999999999994</v>
      </c>
      <c r="P5681" s="42">
        <v>34.799999999999997</v>
      </c>
      <c r="Q5681" s="42">
        <v>28.5</v>
      </c>
      <c r="R5681" s="42">
        <v>8</v>
      </c>
    </row>
    <row r="5682" spans="1:18" x14ac:dyDescent="0.3">
      <c r="A5682" t="s">
        <v>3923</v>
      </c>
      <c r="B5682" s="17">
        <v>45166</v>
      </c>
      <c r="C5682" t="s">
        <v>543</v>
      </c>
      <c r="D5682" t="s">
        <v>3928</v>
      </c>
      <c r="E5682" t="s">
        <v>3929</v>
      </c>
      <c r="F5682" t="s">
        <v>3920</v>
      </c>
      <c r="G5682" t="s">
        <v>3877</v>
      </c>
      <c r="H5682" t="s">
        <v>3922</v>
      </c>
      <c r="I5682">
        <v>2008.8999999999999</v>
      </c>
      <c r="J5682" s="41">
        <v>8.0000000000000002E-3</v>
      </c>
      <c r="K5682" s="42">
        <v>16.071199999999997</v>
      </c>
      <c r="L5682" s="43">
        <v>1.1000000000000001</v>
      </c>
      <c r="M5682" s="42">
        <v>17.678319999999999</v>
      </c>
      <c r="N5682">
        <v>5</v>
      </c>
      <c r="O5682" s="43">
        <v>57.68</v>
      </c>
      <c r="P5682" s="42">
        <v>20.399999999999999</v>
      </c>
      <c r="Q5682" s="42">
        <v>7.5</v>
      </c>
      <c r="R5682" s="42">
        <v>10</v>
      </c>
    </row>
    <row r="5683" spans="1:18" x14ac:dyDescent="0.3">
      <c r="A5683" t="s">
        <v>3923</v>
      </c>
      <c r="B5683" s="17">
        <v>45167</v>
      </c>
      <c r="C5683" t="s">
        <v>543</v>
      </c>
      <c r="D5683" t="s">
        <v>3928</v>
      </c>
      <c r="E5683" t="s">
        <v>3929</v>
      </c>
      <c r="F5683" t="s">
        <v>3920</v>
      </c>
      <c r="G5683" t="s">
        <v>3877</v>
      </c>
      <c r="H5683" t="s">
        <v>3922</v>
      </c>
      <c r="I5683">
        <v>2112.1</v>
      </c>
      <c r="J5683" s="41">
        <v>1.35E-2</v>
      </c>
      <c r="K5683" s="42">
        <v>28.513349999999999</v>
      </c>
      <c r="L5683" s="43">
        <v>0.6100000000000001</v>
      </c>
      <c r="M5683" s="42">
        <v>17.393143500000001</v>
      </c>
      <c r="N5683">
        <v>1</v>
      </c>
      <c r="O5683" s="43">
        <v>284.48</v>
      </c>
      <c r="P5683" s="42">
        <v>67.2</v>
      </c>
      <c r="Q5683" s="42">
        <v>34.5</v>
      </c>
      <c r="R5683" s="42">
        <v>6</v>
      </c>
    </row>
    <row r="5684" spans="1:18" x14ac:dyDescent="0.3">
      <c r="A5684" t="s">
        <v>3923</v>
      </c>
      <c r="B5684" s="17">
        <v>45168</v>
      </c>
      <c r="C5684" t="s">
        <v>543</v>
      </c>
      <c r="D5684" t="s">
        <v>3928</v>
      </c>
      <c r="E5684" t="s">
        <v>3929</v>
      </c>
      <c r="F5684" t="s">
        <v>3920</v>
      </c>
      <c r="G5684" t="s">
        <v>3877</v>
      </c>
      <c r="H5684" t="s">
        <v>3922</v>
      </c>
      <c r="I5684">
        <v>1542.5</v>
      </c>
      <c r="J5684" s="41">
        <v>1.23E-2</v>
      </c>
      <c r="K5684" s="42">
        <v>18.972750000000001</v>
      </c>
      <c r="L5684" s="43">
        <v>0.35000000000000003</v>
      </c>
      <c r="M5684" s="42">
        <v>6.6404625000000008</v>
      </c>
      <c r="N5684">
        <v>4</v>
      </c>
      <c r="O5684" s="43">
        <v>168</v>
      </c>
      <c r="P5684" s="42">
        <v>79.2</v>
      </c>
      <c r="Q5684" s="42">
        <v>31.5</v>
      </c>
      <c r="R5684" s="42">
        <v>2</v>
      </c>
    </row>
    <row r="5685" spans="1:18" x14ac:dyDescent="0.3">
      <c r="A5685" t="s">
        <v>3923</v>
      </c>
      <c r="B5685" s="17">
        <v>45169</v>
      </c>
      <c r="C5685" t="s">
        <v>543</v>
      </c>
      <c r="D5685" t="s">
        <v>3928</v>
      </c>
      <c r="E5685" t="s">
        <v>3929</v>
      </c>
      <c r="F5685" t="s">
        <v>3920</v>
      </c>
      <c r="G5685" t="s">
        <v>3877</v>
      </c>
      <c r="H5685" t="s">
        <v>3922</v>
      </c>
      <c r="I5685">
        <v>1992.3</v>
      </c>
      <c r="J5685" s="41">
        <v>1.2100000000000001E-2</v>
      </c>
      <c r="K5685" s="42">
        <v>24.106830000000002</v>
      </c>
      <c r="L5685" s="43">
        <v>1.1600000000000001</v>
      </c>
      <c r="M5685" s="42">
        <v>27.963922800000006</v>
      </c>
      <c r="N5685">
        <v>7</v>
      </c>
      <c r="O5685" s="43">
        <v>84.56</v>
      </c>
      <c r="P5685" s="42">
        <v>46.8</v>
      </c>
      <c r="Q5685" s="42">
        <v>33</v>
      </c>
      <c r="R5685" s="42">
        <v>3</v>
      </c>
    </row>
    <row r="5686" spans="1:18" x14ac:dyDescent="0.3">
      <c r="A5686" t="s">
        <v>3924</v>
      </c>
      <c r="B5686" s="17">
        <v>45170</v>
      </c>
      <c r="C5686" t="s">
        <v>543</v>
      </c>
      <c r="D5686" t="s">
        <v>3928</v>
      </c>
      <c r="E5686" t="s">
        <v>3929</v>
      </c>
      <c r="F5686" t="s">
        <v>3920</v>
      </c>
      <c r="G5686" t="s">
        <v>3877</v>
      </c>
      <c r="H5686" t="s">
        <v>3922</v>
      </c>
      <c r="I5686">
        <v>1780</v>
      </c>
      <c r="J5686" s="41">
        <v>1.09E-2</v>
      </c>
      <c r="K5686" s="42">
        <v>19.402000000000001</v>
      </c>
      <c r="L5686" s="43">
        <v>0.27999999999999997</v>
      </c>
      <c r="M5686" s="42">
        <v>5.4325599999999996</v>
      </c>
      <c r="N5686">
        <v>0</v>
      </c>
      <c r="O5686" s="43">
        <v>119.28</v>
      </c>
      <c r="P5686" s="42">
        <v>72</v>
      </c>
      <c r="Q5686" s="42">
        <v>21</v>
      </c>
      <c r="R5686" s="42">
        <v>7</v>
      </c>
    </row>
    <row r="5687" spans="1:18" x14ac:dyDescent="0.3">
      <c r="A5687" t="s">
        <v>3924</v>
      </c>
      <c r="B5687" s="17">
        <v>45171</v>
      </c>
      <c r="C5687" t="s">
        <v>543</v>
      </c>
      <c r="D5687" t="s">
        <v>3928</v>
      </c>
      <c r="E5687" t="s">
        <v>3929</v>
      </c>
      <c r="F5687" t="s">
        <v>3920</v>
      </c>
      <c r="G5687" t="s">
        <v>3877</v>
      </c>
      <c r="H5687" t="s">
        <v>3922</v>
      </c>
      <c r="I5687">
        <v>2567</v>
      </c>
      <c r="J5687" s="41">
        <v>1.26E-2</v>
      </c>
      <c r="K5687" s="42">
        <v>32.344200000000001</v>
      </c>
      <c r="L5687" s="43">
        <v>0.91</v>
      </c>
      <c r="M5687" s="42">
        <v>29.433222000000001</v>
      </c>
      <c r="N5687">
        <v>6</v>
      </c>
      <c r="O5687" s="43">
        <v>112</v>
      </c>
      <c r="P5687" s="42">
        <v>75.599999999999994</v>
      </c>
      <c r="Q5687" s="42">
        <v>39</v>
      </c>
      <c r="R5687" s="42">
        <v>11</v>
      </c>
    </row>
    <row r="5688" spans="1:18" x14ac:dyDescent="0.3">
      <c r="A5688" t="s">
        <v>3924</v>
      </c>
      <c r="B5688" s="17">
        <v>45172</v>
      </c>
      <c r="C5688" t="s">
        <v>543</v>
      </c>
      <c r="D5688" t="s">
        <v>3928</v>
      </c>
      <c r="E5688" t="s">
        <v>3929</v>
      </c>
      <c r="F5688" t="s">
        <v>3920</v>
      </c>
      <c r="G5688" t="s">
        <v>3877</v>
      </c>
      <c r="H5688" t="s">
        <v>3922</v>
      </c>
      <c r="I5688">
        <v>2870</v>
      </c>
      <c r="J5688" s="41">
        <v>1.38E-2</v>
      </c>
      <c r="K5688" s="42">
        <v>39.606000000000002</v>
      </c>
      <c r="L5688" s="43">
        <v>0.53</v>
      </c>
      <c r="M5688" s="42">
        <v>20.991180000000004</v>
      </c>
      <c r="N5688">
        <v>2</v>
      </c>
      <c r="O5688" s="43">
        <v>240.24</v>
      </c>
      <c r="P5688" s="42">
        <v>79.2</v>
      </c>
      <c r="Q5688" s="42">
        <v>19.5</v>
      </c>
      <c r="R5688" s="42">
        <v>8</v>
      </c>
    </row>
    <row r="5689" spans="1:18" x14ac:dyDescent="0.3">
      <c r="A5689" t="s">
        <v>3924</v>
      </c>
      <c r="B5689" s="17">
        <v>45173</v>
      </c>
      <c r="C5689" t="s">
        <v>543</v>
      </c>
      <c r="D5689" t="s">
        <v>3928</v>
      </c>
      <c r="E5689" t="s">
        <v>3929</v>
      </c>
      <c r="F5689" t="s">
        <v>3920</v>
      </c>
      <c r="G5689" t="s">
        <v>3877</v>
      </c>
      <c r="H5689" t="s">
        <v>3922</v>
      </c>
      <c r="I5689">
        <v>3001</v>
      </c>
      <c r="J5689" s="41">
        <v>1.2600000000000002E-2</v>
      </c>
      <c r="K5689" s="42">
        <v>37.812600000000003</v>
      </c>
      <c r="L5689" s="43">
        <v>0.78</v>
      </c>
      <c r="M5689" s="42">
        <v>29.493828000000004</v>
      </c>
      <c r="N5689">
        <v>5</v>
      </c>
      <c r="O5689" s="43">
        <v>173.6</v>
      </c>
      <c r="P5689" s="42">
        <v>87.6</v>
      </c>
      <c r="Q5689" s="42">
        <v>24</v>
      </c>
      <c r="R5689" s="42">
        <v>8</v>
      </c>
    </row>
    <row r="5690" spans="1:18" x14ac:dyDescent="0.3">
      <c r="A5690" t="s">
        <v>3924</v>
      </c>
      <c r="B5690" s="17">
        <v>45174</v>
      </c>
      <c r="C5690" t="s">
        <v>543</v>
      </c>
      <c r="D5690" t="s">
        <v>3928</v>
      </c>
      <c r="E5690" t="s">
        <v>3929</v>
      </c>
      <c r="F5690" t="s">
        <v>3920</v>
      </c>
      <c r="G5690" t="s">
        <v>3877</v>
      </c>
      <c r="H5690" t="s">
        <v>3922</v>
      </c>
      <c r="I5690">
        <v>1880</v>
      </c>
      <c r="J5690" s="41">
        <v>1.2200000000000001E-2</v>
      </c>
      <c r="K5690" s="42">
        <v>22.936</v>
      </c>
      <c r="L5690" s="43">
        <v>0.38</v>
      </c>
      <c r="M5690" s="42">
        <v>8.7156800000000008</v>
      </c>
      <c r="N5690">
        <v>4</v>
      </c>
      <c r="O5690" s="43">
        <v>64.399999999999991</v>
      </c>
      <c r="P5690" s="42">
        <v>24</v>
      </c>
      <c r="Q5690" s="42">
        <v>39</v>
      </c>
      <c r="R5690" s="42">
        <v>9</v>
      </c>
    </row>
    <row r="5691" spans="1:18" x14ac:dyDescent="0.3">
      <c r="A5691" t="s">
        <v>3924</v>
      </c>
      <c r="B5691" s="17">
        <v>45175</v>
      </c>
      <c r="C5691" t="s">
        <v>543</v>
      </c>
      <c r="D5691" t="s">
        <v>3928</v>
      </c>
      <c r="E5691" t="s">
        <v>3929</v>
      </c>
      <c r="F5691" t="s">
        <v>3920</v>
      </c>
      <c r="G5691" t="s">
        <v>3877</v>
      </c>
      <c r="H5691" t="s">
        <v>3922</v>
      </c>
      <c r="I5691">
        <v>1930</v>
      </c>
      <c r="J5691" s="41">
        <v>1.0800000000000001E-2</v>
      </c>
      <c r="K5691" s="42">
        <v>20.844000000000001</v>
      </c>
      <c r="L5691" s="43">
        <v>1.1499999999999999</v>
      </c>
      <c r="M5691" s="42">
        <v>23.970600000000001</v>
      </c>
      <c r="N5691">
        <v>4</v>
      </c>
      <c r="O5691" s="43">
        <v>119.28</v>
      </c>
      <c r="P5691" s="42">
        <v>67.2</v>
      </c>
      <c r="Q5691" s="42">
        <v>31.5</v>
      </c>
      <c r="R5691" s="42">
        <v>6</v>
      </c>
    </row>
    <row r="5692" spans="1:18" x14ac:dyDescent="0.3">
      <c r="A5692" t="s">
        <v>3924</v>
      </c>
      <c r="B5692" s="17">
        <v>45176</v>
      </c>
      <c r="C5692" t="s">
        <v>543</v>
      </c>
      <c r="D5692" t="s">
        <v>3928</v>
      </c>
      <c r="E5692" t="s">
        <v>3929</v>
      </c>
      <c r="F5692" t="s">
        <v>3920</v>
      </c>
      <c r="G5692" t="s">
        <v>3877</v>
      </c>
      <c r="H5692" t="s">
        <v>3922</v>
      </c>
      <c r="I5692">
        <v>2402</v>
      </c>
      <c r="J5692" s="41">
        <v>1.4299999999999998E-2</v>
      </c>
      <c r="K5692" s="42">
        <v>34.348599999999998</v>
      </c>
      <c r="L5692" s="43">
        <v>0.71</v>
      </c>
      <c r="M5692" s="42">
        <v>24.387505999999998</v>
      </c>
      <c r="N5692">
        <v>5</v>
      </c>
      <c r="O5692" s="43">
        <v>129.36000000000001</v>
      </c>
      <c r="P5692" s="42">
        <v>64.8</v>
      </c>
      <c r="Q5692" s="42">
        <v>10.5</v>
      </c>
      <c r="R5692" s="42">
        <v>10</v>
      </c>
    </row>
    <row r="5693" spans="1:18" x14ac:dyDescent="0.3">
      <c r="A5693" t="s">
        <v>3924</v>
      </c>
      <c r="B5693" s="17">
        <v>45177</v>
      </c>
      <c r="C5693" t="s">
        <v>543</v>
      </c>
      <c r="D5693" t="s">
        <v>3928</v>
      </c>
      <c r="E5693" t="s">
        <v>3929</v>
      </c>
      <c r="F5693" t="s">
        <v>3920</v>
      </c>
      <c r="G5693" t="s">
        <v>3877</v>
      </c>
      <c r="H5693" t="s">
        <v>3922</v>
      </c>
      <c r="I5693">
        <v>2678</v>
      </c>
      <c r="J5693" s="41">
        <v>1.1600000000000003E-2</v>
      </c>
      <c r="K5693" s="42">
        <v>31.064800000000009</v>
      </c>
      <c r="L5693" s="43">
        <v>1.38</v>
      </c>
      <c r="M5693" s="42">
        <v>42.869424000000009</v>
      </c>
      <c r="N5693">
        <v>3</v>
      </c>
      <c r="O5693" s="43">
        <v>278.88</v>
      </c>
      <c r="P5693" s="42">
        <v>93.6</v>
      </c>
      <c r="Q5693" s="42">
        <v>22.5</v>
      </c>
      <c r="R5693" s="42">
        <v>7</v>
      </c>
    </row>
    <row r="5694" spans="1:18" x14ac:dyDescent="0.3">
      <c r="A5694" t="s">
        <v>3924</v>
      </c>
      <c r="B5694" s="17">
        <v>45178</v>
      </c>
      <c r="C5694" t="s">
        <v>543</v>
      </c>
      <c r="D5694" t="s">
        <v>3928</v>
      </c>
      <c r="E5694" t="s">
        <v>3929</v>
      </c>
      <c r="F5694" t="s">
        <v>3920</v>
      </c>
      <c r="G5694" t="s">
        <v>3877</v>
      </c>
      <c r="H5694" t="s">
        <v>3922</v>
      </c>
      <c r="I5694">
        <v>1775</v>
      </c>
      <c r="J5694" s="41">
        <v>1.55E-2</v>
      </c>
      <c r="K5694" s="42">
        <v>27.512499999999999</v>
      </c>
      <c r="L5694" s="43">
        <v>0.20999999999999996</v>
      </c>
      <c r="M5694" s="42">
        <v>5.7776249999999987</v>
      </c>
      <c r="N5694">
        <v>2</v>
      </c>
      <c r="O5694" s="43">
        <v>112</v>
      </c>
      <c r="P5694" s="42">
        <v>88.8</v>
      </c>
      <c r="Q5694" s="42">
        <v>43.5</v>
      </c>
      <c r="R5694" s="42">
        <v>9</v>
      </c>
    </row>
    <row r="5695" spans="1:18" x14ac:dyDescent="0.3">
      <c r="A5695" t="s">
        <v>3924</v>
      </c>
      <c r="B5695" s="17">
        <v>45179</v>
      </c>
      <c r="C5695" t="s">
        <v>543</v>
      </c>
      <c r="D5695" t="s">
        <v>3928</v>
      </c>
      <c r="E5695" t="s">
        <v>3929</v>
      </c>
      <c r="F5695" t="s">
        <v>3920</v>
      </c>
      <c r="G5695" t="s">
        <v>3877</v>
      </c>
      <c r="H5695" t="s">
        <v>3922</v>
      </c>
      <c r="I5695">
        <v>2950</v>
      </c>
      <c r="J5695" s="41">
        <v>1.0600000000000002E-2</v>
      </c>
      <c r="K5695" s="42">
        <v>31.270000000000007</v>
      </c>
      <c r="L5695" s="43">
        <v>0.77</v>
      </c>
      <c r="M5695" s="42">
        <v>24.077900000000007</v>
      </c>
      <c r="N5695">
        <v>2</v>
      </c>
      <c r="O5695" s="43">
        <v>148.39999999999998</v>
      </c>
      <c r="P5695" s="42">
        <v>42</v>
      </c>
      <c r="Q5695" s="42">
        <v>37.5</v>
      </c>
      <c r="R5695" s="42">
        <v>7</v>
      </c>
    </row>
    <row r="5696" spans="1:18" x14ac:dyDescent="0.3">
      <c r="A5696" t="s">
        <v>3924</v>
      </c>
      <c r="B5696" s="17">
        <v>45180</v>
      </c>
      <c r="C5696" t="s">
        <v>543</v>
      </c>
      <c r="D5696" t="s">
        <v>3928</v>
      </c>
      <c r="E5696" t="s">
        <v>3929</v>
      </c>
      <c r="F5696" t="s">
        <v>3920</v>
      </c>
      <c r="G5696" t="s">
        <v>3877</v>
      </c>
      <c r="H5696" t="s">
        <v>3922</v>
      </c>
      <c r="I5696">
        <v>2843</v>
      </c>
      <c r="J5696" s="41">
        <v>1.3100000000000001E-2</v>
      </c>
      <c r="K5696" s="42">
        <v>37.243300000000005</v>
      </c>
      <c r="L5696" s="43">
        <v>0.6399999999999999</v>
      </c>
      <c r="M5696" s="42">
        <v>23.835712000000001</v>
      </c>
      <c r="N5696">
        <v>2</v>
      </c>
      <c r="O5696" s="43">
        <v>399.28</v>
      </c>
      <c r="P5696" s="42">
        <v>58.8</v>
      </c>
      <c r="Q5696" s="42">
        <v>19.5</v>
      </c>
      <c r="R5696" s="42">
        <v>7</v>
      </c>
    </row>
    <row r="5697" spans="1:18" x14ac:dyDescent="0.3">
      <c r="A5697" t="s">
        <v>3924</v>
      </c>
      <c r="B5697" s="17">
        <v>45181</v>
      </c>
      <c r="C5697" t="s">
        <v>543</v>
      </c>
      <c r="D5697" t="s">
        <v>3928</v>
      </c>
      <c r="E5697" t="s">
        <v>3929</v>
      </c>
      <c r="F5697" t="s">
        <v>3920</v>
      </c>
      <c r="G5697" t="s">
        <v>3877</v>
      </c>
      <c r="H5697" t="s">
        <v>3922</v>
      </c>
      <c r="I5697">
        <v>3224</v>
      </c>
      <c r="J5697" s="41">
        <v>1.5699999999999999E-2</v>
      </c>
      <c r="K5697" s="42">
        <v>50.616799999999998</v>
      </c>
      <c r="L5697" s="43">
        <v>1.2700000000000002</v>
      </c>
      <c r="M5697" s="42">
        <v>64.283336000000006</v>
      </c>
      <c r="N5697">
        <v>3</v>
      </c>
      <c r="O5697" s="43">
        <v>142.79999999999998</v>
      </c>
      <c r="P5697" s="42">
        <v>82.8</v>
      </c>
      <c r="Q5697" s="42">
        <v>36</v>
      </c>
      <c r="R5697" s="42">
        <v>8</v>
      </c>
    </row>
    <row r="5698" spans="1:18" x14ac:dyDescent="0.3">
      <c r="A5698" t="s">
        <v>3924</v>
      </c>
      <c r="B5698" s="17">
        <v>45182</v>
      </c>
      <c r="C5698" t="s">
        <v>543</v>
      </c>
      <c r="D5698" t="s">
        <v>3928</v>
      </c>
      <c r="E5698" t="s">
        <v>3929</v>
      </c>
      <c r="F5698" t="s">
        <v>3920</v>
      </c>
      <c r="G5698" t="s">
        <v>3877</v>
      </c>
      <c r="H5698" t="s">
        <v>3922</v>
      </c>
      <c r="I5698">
        <v>2370</v>
      </c>
      <c r="J5698" s="41">
        <v>1.29E-2</v>
      </c>
      <c r="K5698" s="42">
        <v>30.573</v>
      </c>
      <c r="L5698" s="43">
        <v>1.35</v>
      </c>
      <c r="M5698" s="42">
        <v>41.27355</v>
      </c>
      <c r="N5698">
        <v>2</v>
      </c>
      <c r="O5698" s="43">
        <v>161.84</v>
      </c>
      <c r="P5698" s="42">
        <v>58.8</v>
      </c>
      <c r="Q5698" s="42">
        <v>36</v>
      </c>
      <c r="R5698" s="42">
        <v>5</v>
      </c>
    </row>
    <row r="5699" spans="1:18" x14ac:dyDescent="0.3">
      <c r="A5699" t="s">
        <v>3924</v>
      </c>
      <c r="B5699" s="17">
        <v>45183</v>
      </c>
      <c r="C5699" t="s">
        <v>543</v>
      </c>
      <c r="D5699" t="s">
        <v>3928</v>
      </c>
      <c r="E5699" t="s">
        <v>3929</v>
      </c>
      <c r="F5699" t="s">
        <v>3920</v>
      </c>
      <c r="G5699" t="s">
        <v>3877</v>
      </c>
      <c r="H5699" t="s">
        <v>3922</v>
      </c>
      <c r="I5699">
        <v>2065</v>
      </c>
      <c r="J5699" s="41">
        <v>1.1900000000000001E-2</v>
      </c>
      <c r="K5699" s="42">
        <v>24.573500000000003</v>
      </c>
      <c r="L5699" s="43">
        <v>0.61</v>
      </c>
      <c r="M5699" s="42">
        <v>14.989835000000001</v>
      </c>
      <c r="N5699">
        <v>2</v>
      </c>
      <c r="O5699" s="43">
        <v>170.79999999999998</v>
      </c>
      <c r="P5699" s="42">
        <v>82.8</v>
      </c>
      <c r="Q5699" s="42">
        <v>10.5</v>
      </c>
      <c r="R5699" s="42">
        <v>6</v>
      </c>
    </row>
    <row r="5700" spans="1:18" x14ac:dyDescent="0.3">
      <c r="A5700" t="s">
        <v>3924</v>
      </c>
      <c r="B5700" s="17">
        <v>45184</v>
      </c>
      <c r="C5700" t="s">
        <v>543</v>
      </c>
      <c r="D5700" t="s">
        <v>3928</v>
      </c>
      <c r="E5700" t="s">
        <v>3929</v>
      </c>
      <c r="F5700" t="s">
        <v>3920</v>
      </c>
      <c r="G5700" t="s">
        <v>3877</v>
      </c>
      <c r="H5700" t="s">
        <v>3922</v>
      </c>
      <c r="I5700">
        <v>1991</v>
      </c>
      <c r="J5700" s="41">
        <v>1.4E-2</v>
      </c>
      <c r="K5700" s="42">
        <v>27.874000000000002</v>
      </c>
      <c r="L5700" s="43">
        <v>0.87000000000000011</v>
      </c>
      <c r="M5700" s="42">
        <v>24.250380000000003</v>
      </c>
      <c r="N5700">
        <v>1</v>
      </c>
      <c r="O5700" s="43">
        <v>66.64</v>
      </c>
      <c r="P5700" s="42">
        <v>78</v>
      </c>
      <c r="Q5700" s="42">
        <v>43.5</v>
      </c>
      <c r="R5700" s="42">
        <v>8</v>
      </c>
    </row>
    <row r="5701" spans="1:18" x14ac:dyDescent="0.3">
      <c r="A5701" t="s">
        <v>3924</v>
      </c>
      <c r="B5701" s="17">
        <v>45185</v>
      </c>
      <c r="C5701" t="s">
        <v>543</v>
      </c>
      <c r="D5701" t="s">
        <v>3928</v>
      </c>
      <c r="E5701" t="s">
        <v>3929</v>
      </c>
      <c r="F5701" t="s">
        <v>3920</v>
      </c>
      <c r="G5701" t="s">
        <v>3877</v>
      </c>
      <c r="H5701" t="s">
        <v>3922</v>
      </c>
      <c r="I5701">
        <v>2937</v>
      </c>
      <c r="J5701" s="41">
        <v>1.6500000000000001E-2</v>
      </c>
      <c r="K5701" s="42">
        <v>48.460500000000003</v>
      </c>
      <c r="L5701" s="43">
        <v>1.33</v>
      </c>
      <c r="M5701" s="42">
        <v>64.452465000000004</v>
      </c>
      <c r="N5701">
        <v>3</v>
      </c>
      <c r="O5701" s="43">
        <v>40.880000000000003</v>
      </c>
      <c r="P5701" s="42">
        <v>46.8</v>
      </c>
      <c r="Q5701" s="42">
        <v>1.5</v>
      </c>
      <c r="R5701" s="42">
        <v>12</v>
      </c>
    </row>
    <row r="5702" spans="1:18" x14ac:dyDescent="0.3">
      <c r="A5702" t="s">
        <v>3924</v>
      </c>
      <c r="B5702" s="17">
        <v>45186</v>
      </c>
      <c r="C5702" t="s">
        <v>543</v>
      </c>
      <c r="D5702" t="s">
        <v>3928</v>
      </c>
      <c r="E5702" t="s">
        <v>3929</v>
      </c>
      <c r="F5702" t="s">
        <v>3920</v>
      </c>
      <c r="G5702" t="s">
        <v>3877</v>
      </c>
      <c r="H5702" t="s">
        <v>3922</v>
      </c>
      <c r="I5702">
        <v>3319</v>
      </c>
      <c r="J5702" s="41">
        <v>1.21E-2</v>
      </c>
      <c r="K5702" s="42">
        <v>40.1599</v>
      </c>
      <c r="L5702" s="43">
        <v>1.1200000000000001</v>
      </c>
      <c r="M5702" s="42">
        <v>44.979088000000004</v>
      </c>
      <c r="N5702">
        <v>1</v>
      </c>
      <c r="O5702" s="43">
        <v>97.440000000000012</v>
      </c>
      <c r="P5702" s="42">
        <v>49.199999999999996</v>
      </c>
      <c r="Q5702" s="42">
        <v>7.5</v>
      </c>
      <c r="R5702" s="42">
        <v>4</v>
      </c>
    </row>
    <row r="5703" spans="1:18" x14ac:dyDescent="0.3">
      <c r="A5703" t="s">
        <v>3924</v>
      </c>
      <c r="B5703" s="17">
        <v>45187</v>
      </c>
      <c r="C5703" t="s">
        <v>543</v>
      </c>
      <c r="D5703" t="s">
        <v>3928</v>
      </c>
      <c r="E5703" t="s">
        <v>3929</v>
      </c>
      <c r="F5703" t="s">
        <v>3920</v>
      </c>
      <c r="G5703" t="s">
        <v>3877</v>
      </c>
      <c r="H5703" t="s">
        <v>3922</v>
      </c>
      <c r="I5703">
        <v>2494</v>
      </c>
      <c r="J5703" s="41">
        <v>1.3399999999999999E-2</v>
      </c>
      <c r="K5703" s="42">
        <v>33.419599999999996</v>
      </c>
      <c r="L5703" s="43">
        <v>0.47000000000000003</v>
      </c>
      <c r="M5703" s="42">
        <v>15.707211999999998</v>
      </c>
      <c r="N5703">
        <v>2</v>
      </c>
      <c r="O5703" s="43">
        <v>128.79999999999998</v>
      </c>
      <c r="P5703" s="42">
        <v>39.6</v>
      </c>
      <c r="Q5703" s="42">
        <v>10.5</v>
      </c>
      <c r="R5703" s="42">
        <v>5</v>
      </c>
    </row>
    <row r="5704" spans="1:18" x14ac:dyDescent="0.3">
      <c r="A5704" t="s">
        <v>3924</v>
      </c>
      <c r="B5704" s="17">
        <v>45188</v>
      </c>
      <c r="C5704" t="s">
        <v>543</v>
      </c>
      <c r="D5704" t="s">
        <v>3928</v>
      </c>
      <c r="E5704" t="s">
        <v>3929</v>
      </c>
      <c r="F5704" t="s">
        <v>3920</v>
      </c>
      <c r="G5704" t="s">
        <v>3877</v>
      </c>
      <c r="H5704" t="s">
        <v>3922</v>
      </c>
      <c r="I5704">
        <v>3198</v>
      </c>
      <c r="J5704" s="41">
        <v>1.3600000000000001E-2</v>
      </c>
      <c r="K5704" s="42">
        <v>43.492800000000003</v>
      </c>
      <c r="L5704" s="43">
        <v>1.0099999999999998</v>
      </c>
      <c r="M5704" s="42">
        <v>43.927727999999995</v>
      </c>
      <c r="N5704">
        <v>2</v>
      </c>
      <c r="O5704" s="43">
        <v>95.199999999999989</v>
      </c>
      <c r="P5704" s="42">
        <v>32.4</v>
      </c>
      <c r="Q5704" s="42">
        <v>1.5</v>
      </c>
      <c r="R5704" s="42">
        <v>6</v>
      </c>
    </row>
    <row r="5705" spans="1:18" x14ac:dyDescent="0.3">
      <c r="A5705" t="s">
        <v>3924</v>
      </c>
      <c r="B5705" s="17">
        <v>45189</v>
      </c>
      <c r="C5705" t="s">
        <v>543</v>
      </c>
      <c r="D5705" t="s">
        <v>3928</v>
      </c>
      <c r="E5705" t="s">
        <v>3929</v>
      </c>
      <c r="F5705" t="s">
        <v>3920</v>
      </c>
      <c r="G5705" t="s">
        <v>3877</v>
      </c>
      <c r="H5705" t="s">
        <v>3922</v>
      </c>
      <c r="I5705">
        <v>2264</v>
      </c>
      <c r="J5705" s="41">
        <v>1.17E-2</v>
      </c>
      <c r="K5705" s="42">
        <v>26.488800000000001</v>
      </c>
      <c r="L5705" s="43">
        <v>0.71000000000000008</v>
      </c>
      <c r="M5705" s="42">
        <v>18.807048000000002</v>
      </c>
      <c r="N5705">
        <v>3</v>
      </c>
      <c r="O5705" s="43">
        <v>173.04</v>
      </c>
      <c r="P5705" s="42">
        <v>63.599999999999994</v>
      </c>
      <c r="Q5705" s="42">
        <v>37.5</v>
      </c>
      <c r="R5705" s="42">
        <v>2</v>
      </c>
    </row>
    <row r="5706" spans="1:18" x14ac:dyDescent="0.3">
      <c r="A5706" t="s">
        <v>3924</v>
      </c>
      <c r="B5706" s="17">
        <v>45190</v>
      </c>
      <c r="C5706" t="s">
        <v>543</v>
      </c>
      <c r="D5706" t="s">
        <v>3928</v>
      </c>
      <c r="E5706" t="s">
        <v>3929</v>
      </c>
      <c r="F5706" t="s">
        <v>3920</v>
      </c>
      <c r="G5706" t="s">
        <v>3877</v>
      </c>
      <c r="H5706" t="s">
        <v>3922</v>
      </c>
      <c r="I5706">
        <v>2415</v>
      </c>
      <c r="J5706" s="41">
        <v>1.55E-2</v>
      </c>
      <c r="K5706" s="42">
        <v>37.432499999999997</v>
      </c>
      <c r="L5706" s="43">
        <v>0.39999999999999997</v>
      </c>
      <c r="M5706" s="42">
        <v>14.972999999999997</v>
      </c>
      <c r="N5706">
        <v>5</v>
      </c>
      <c r="O5706" s="43">
        <v>176.39999999999998</v>
      </c>
      <c r="P5706" s="42">
        <v>78</v>
      </c>
      <c r="Q5706" s="42">
        <v>7.5</v>
      </c>
      <c r="R5706" s="42">
        <v>6</v>
      </c>
    </row>
    <row r="5707" spans="1:18" x14ac:dyDescent="0.3">
      <c r="A5707" t="s">
        <v>3924</v>
      </c>
      <c r="B5707" s="17">
        <v>45191</v>
      </c>
      <c r="C5707" t="s">
        <v>543</v>
      </c>
      <c r="D5707" t="s">
        <v>3928</v>
      </c>
      <c r="E5707" t="s">
        <v>3929</v>
      </c>
      <c r="F5707" t="s">
        <v>3920</v>
      </c>
      <c r="G5707" t="s">
        <v>3877</v>
      </c>
      <c r="H5707" t="s">
        <v>3922</v>
      </c>
      <c r="I5707">
        <v>1873</v>
      </c>
      <c r="J5707" s="41">
        <v>1.2600000000000004E-2</v>
      </c>
      <c r="K5707" s="42">
        <v>23.599800000000005</v>
      </c>
      <c r="L5707" s="43">
        <v>0.46999999999999992</v>
      </c>
      <c r="M5707" s="42">
        <v>11.091906</v>
      </c>
      <c r="N5707">
        <v>2</v>
      </c>
      <c r="O5707" s="43">
        <v>170.79999999999998</v>
      </c>
      <c r="P5707" s="42">
        <v>58.8</v>
      </c>
      <c r="Q5707" s="42">
        <v>42</v>
      </c>
      <c r="R5707" s="42">
        <v>4</v>
      </c>
    </row>
    <row r="5708" spans="1:18" x14ac:dyDescent="0.3">
      <c r="A5708" t="s">
        <v>3924</v>
      </c>
      <c r="B5708" s="17">
        <v>45192</v>
      </c>
      <c r="C5708" t="s">
        <v>543</v>
      </c>
      <c r="D5708" t="s">
        <v>3928</v>
      </c>
      <c r="E5708" t="s">
        <v>3929</v>
      </c>
      <c r="F5708" t="s">
        <v>3920</v>
      </c>
      <c r="G5708" t="s">
        <v>3877</v>
      </c>
      <c r="H5708" t="s">
        <v>3922</v>
      </c>
      <c r="I5708">
        <v>2062</v>
      </c>
      <c r="J5708" s="41">
        <v>1.17E-2</v>
      </c>
      <c r="K5708" s="42">
        <v>24.125399999999999</v>
      </c>
      <c r="L5708" s="43">
        <v>1.46</v>
      </c>
      <c r="M5708" s="42">
        <v>35.223084</v>
      </c>
      <c r="N5708">
        <v>1</v>
      </c>
      <c r="O5708" s="43">
        <v>82.320000000000007</v>
      </c>
      <c r="P5708" s="42">
        <v>67.2</v>
      </c>
      <c r="Q5708" s="42">
        <v>18</v>
      </c>
      <c r="R5708" s="42">
        <v>10</v>
      </c>
    </row>
    <row r="5709" spans="1:18" x14ac:dyDescent="0.3">
      <c r="A5709" t="s">
        <v>3924</v>
      </c>
      <c r="B5709" s="17">
        <v>45193</v>
      </c>
      <c r="C5709" t="s">
        <v>543</v>
      </c>
      <c r="D5709" t="s">
        <v>3928</v>
      </c>
      <c r="E5709" t="s">
        <v>3929</v>
      </c>
      <c r="F5709" t="s">
        <v>3920</v>
      </c>
      <c r="G5709" t="s">
        <v>3877</v>
      </c>
      <c r="H5709" t="s">
        <v>3922</v>
      </c>
      <c r="I5709">
        <v>3139</v>
      </c>
      <c r="J5709" s="41">
        <v>1.14E-2</v>
      </c>
      <c r="K5709" s="42">
        <v>35.784600000000005</v>
      </c>
      <c r="L5709" s="43">
        <v>1.44</v>
      </c>
      <c r="M5709" s="42">
        <v>51.529824000000005</v>
      </c>
      <c r="N5709">
        <v>2</v>
      </c>
      <c r="O5709" s="43">
        <v>33.6</v>
      </c>
      <c r="P5709" s="42">
        <v>67.2</v>
      </c>
      <c r="Q5709" s="42">
        <v>43.5</v>
      </c>
      <c r="R5709" s="42">
        <v>8</v>
      </c>
    </row>
    <row r="5710" spans="1:18" x14ac:dyDescent="0.3">
      <c r="A5710" t="s">
        <v>3924</v>
      </c>
      <c r="B5710" s="17">
        <v>45194</v>
      </c>
      <c r="C5710" t="s">
        <v>543</v>
      </c>
      <c r="D5710" t="s">
        <v>3928</v>
      </c>
      <c r="E5710" t="s">
        <v>3929</v>
      </c>
      <c r="F5710" t="s">
        <v>3920</v>
      </c>
      <c r="G5710" t="s">
        <v>3877</v>
      </c>
      <c r="H5710" t="s">
        <v>3922</v>
      </c>
      <c r="I5710">
        <v>1727</v>
      </c>
      <c r="J5710" s="41">
        <v>1.5499999999999998E-2</v>
      </c>
      <c r="K5710" s="42">
        <v>26.768499999999996</v>
      </c>
      <c r="L5710" s="43">
        <v>0.4</v>
      </c>
      <c r="M5710" s="42">
        <v>10.7074</v>
      </c>
      <c r="N5710">
        <v>2</v>
      </c>
      <c r="O5710" s="43">
        <v>44</v>
      </c>
      <c r="P5710" s="42">
        <v>46.8</v>
      </c>
      <c r="Q5710" s="42">
        <v>34.5</v>
      </c>
      <c r="R5710" s="42">
        <v>6</v>
      </c>
    </row>
    <row r="5711" spans="1:18" x14ac:dyDescent="0.3">
      <c r="A5711" t="s">
        <v>3924</v>
      </c>
      <c r="B5711" s="17">
        <v>45195</v>
      </c>
      <c r="C5711" t="s">
        <v>543</v>
      </c>
      <c r="D5711" t="s">
        <v>3928</v>
      </c>
      <c r="E5711" t="s">
        <v>3929</v>
      </c>
      <c r="F5711" t="s">
        <v>3920</v>
      </c>
      <c r="G5711" t="s">
        <v>3877</v>
      </c>
      <c r="H5711" t="s">
        <v>3922</v>
      </c>
      <c r="I5711">
        <v>2254</v>
      </c>
      <c r="J5711" s="41">
        <v>1.1200000000000002E-2</v>
      </c>
      <c r="K5711" s="42">
        <v>25.244800000000005</v>
      </c>
      <c r="L5711" s="43">
        <v>0.29000000000000004</v>
      </c>
      <c r="M5711" s="42">
        <v>7.3209920000000022</v>
      </c>
      <c r="N5711">
        <v>2</v>
      </c>
      <c r="O5711" s="43">
        <v>301.84000000000003</v>
      </c>
      <c r="P5711" s="42">
        <v>36</v>
      </c>
      <c r="Q5711" s="42">
        <v>27</v>
      </c>
      <c r="R5711" s="42">
        <v>8</v>
      </c>
    </row>
    <row r="5712" spans="1:18" x14ac:dyDescent="0.3">
      <c r="A5712" t="s">
        <v>3924</v>
      </c>
      <c r="B5712" s="17">
        <v>45196</v>
      </c>
      <c r="C5712" t="s">
        <v>543</v>
      </c>
      <c r="D5712" t="s">
        <v>3928</v>
      </c>
      <c r="E5712" t="s">
        <v>3929</v>
      </c>
      <c r="F5712" t="s">
        <v>3920</v>
      </c>
      <c r="G5712" t="s">
        <v>3877</v>
      </c>
      <c r="H5712" t="s">
        <v>3922</v>
      </c>
      <c r="I5712">
        <v>1786</v>
      </c>
      <c r="J5712" s="41">
        <v>1.34E-2</v>
      </c>
      <c r="K5712" s="42">
        <v>23.932400000000001</v>
      </c>
      <c r="L5712" s="43">
        <v>1.0100000000000002</v>
      </c>
      <c r="M5712" s="42">
        <v>24.171724000000008</v>
      </c>
      <c r="N5712">
        <v>4</v>
      </c>
      <c r="O5712" s="43">
        <v>94.08</v>
      </c>
      <c r="P5712" s="42">
        <v>45.6</v>
      </c>
      <c r="Q5712" s="42">
        <v>37.5</v>
      </c>
      <c r="R5712" s="42">
        <v>7</v>
      </c>
    </row>
    <row r="5713" spans="1:18" x14ac:dyDescent="0.3">
      <c r="A5713" t="s">
        <v>3924</v>
      </c>
      <c r="B5713" s="17">
        <v>45197</v>
      </c>
      <c r="C5713" t="s">
        <v>543</v>
      </c>
      <c r="D5713" t="s">
        <v>3928</v>
      </c>
      <c r="E5713" t="s">
        <v>3929</v>
      </c>
      <c r="F5713" t="s">
        <v>3920</v>
      </c>
      <c r="G5713" t="s">
        <v>3877</v>
      </c>
      <c r="H5713" t="s">
        <v>3922</v>
      </c>
      <c r="I5713">
        <v>2530</v>
      </c>
      <c r="J5713" s="41">
        <v>1.2400000000000001E-2</v>
      </c>
      <c r="K5713" s="42">
        <v>31.372000000000003</v>
      </c>
      <c r="L5713" s="43">
        <v>1.29</v>
      </c>
      <c r="M5713" s="42">
        <v>40.469880000000003</v>
      </c>
      <c r="N5713">
        <v>3</v>
      </c>
      <c r="O5713" s="43">
        <v>72.8</v>
      </c>
      <c r="P5713" s="42">
        <v>94.8</v>
      </c>
      <c r="Q5713" s="42">
        <v>3</v>
      </c>
      <c r="R5713" s="42">
        <v>8</v>
      </c>
    </row>
    <row r="5714" spans="1:18" x14ac:dyDescent="0.3">
      <c r="A5714" t="s">
        <v>3924</v>
      </c>
      <c r="B5714" s="17">
        <v>45198</v>
      </c>
      <c r="C5714" t="s">
        <v>543</v>
      </c>
      <c r="D5714" t="s">
        <v>3928</v>
      </c>
      <c r="E5714" t="s">
        <v>3929</v>
      </c>
      <c r="F5714" t="s">
        <v>3920</v>
      </c>
      <c r="G5714" t="s">
        <v>3877</v>
      </c>
      <c r="H5714" t="s">
        <v>3922</v>
      </c>
      <c r="I5714">
        <v>1869</v>
      </c>
      <c r="J5714" s="41">
        <v>1.0500000000000002E-2</v>
      </c>
      <c r="K5714" s="42">
        <v>19.624500000000005</v>
      </c>
      <c r="L5714" s="43">
        <v>0.22999999999999998</v>
      </c>
      <c r="M5714" s="42">
        <v>4.5136350000000007</v>
      </c>
      <c r="N5714">
        <v>2</v>
      </c>
      <c r="O5714" s="43">
        <v>104.16</v>
      </c>
      <c r="P5714" s="42">
        <v>74.399999999999991</v>
      </c>
      <c r="Q5714" s="42">
        <v>42</v>
      </c>
      <c r="R5714" s="42">
        <v>4</v>
      </c>
    </row>
    <row r="5715" spans="1:18" x14ac:dyDescent="0.3">
      <c r="A5715" t="s">
        <v>3924</v>
      </c>
      <c r="B5715" s="17">
        <v>45199</v>
      </c>
      <c r="C5715" t="s">
        <v>543</v>
      </c>
      <c r="D5715" t="s">
        <v>3928</v>
      </c>
      <c r="E5715" t="s">
        <v>3929</v>
      </c>
      <c r="F5715" t="s">
        <v>3920</v>
      </c>
      <c r="G5715" t="s">
        <v>3877</v>
      </c>
      <c r="H5715" t="s">
        <v>3922</v>
      </c>
      <c r="I5715">
        <v>2045</v>
      </c>
      <c r="J5715" s="41">
        <v>1.01E-2</v>
      </c>
      <c r="K5715" s="42">
        <v>20.654499999999999</v>
      </c>
      <c r="L5715" s="43">
        <v>1.4500000000000002</v>
      </c>
      <c r="M5715" s="42">
        <v>29.949025000000002</v>
      </c>
      <c r="N5715">
        <v>4</v>
      </c>
      <c r="O5715" s="43">
        <v>162.39999999999998</v>
      </c>
      <c r="P5715" s="42">
        <v>62.4</v>
      </c>
      <c r="Q5715" s="42">
        <v>15</v>
      </c>
      <c r="R5715" s="42">
        <v>7</v>
      </c>
    </row>
    <row r="5716" spans="1:18" x14ac:dyDescent="0.3">
      <c r="A5716" t="s">
        <v>3924</v>
      </c>
      <c r="B5716" s="17">
        <v>45200</v>
      </c>
      <c r="C5716" t="s">
        <v>543</v>
      </c>
      <c r="D5716" t="s">
        <v>3928</v>
      </c>
      <c r="E5716" t="s">
        <v>3929</v>
      </c>
      <c r="F5716" t="s">
        <v>3920</v>
      </c>
      <c r="G5716" t="s">
        <v>3877</v>
      </c>
      <c r="H5716" t="s">
        <v>3922</v>
      </c>
      <c r="I5716">
        <v>2492</v>
      </c>
      <c r="J5716" s="41">
        <v>1.3899999999999999E-2</v>
      </c>
      <c r="K5716" s="42">
        <v>34.638799999999996</v>
      </c>
      <c r="L5716" s="43">
        <v>1.18</v>
      </c>
      <c r="M5716" s="42">
        <v>40.873783999999993</v>
      </c>
      <c r="N5716">
        <v>2</v>
      </c>
      <c r="O5716" s="43">
        <v>141.12</v>
      </c>
      <c r="P5716" s="42">
        <v>50.4</v>
      </c>
      <c r="Q5716" s="42">
        <v>46.5</v>
      </c>
      <c r="R5716" s="42">
        <v>4</v>
      </c>
    </row>
    <row r="5717" spans="1:18" x14ac:dyDescent="0.3">
      <c r="A5717" t="s">
        <v>3924</v>
      </c>
      <c r="B5717" s="17">
        <v>45201</v>
      </c>
      <c r="C5717" t="s">
        <v>543</v>
      </c>
      <c r="D5717" t="s">
        <v>3928</v>
      </c>
      <c r="E5717" t="s">
        <v>3929</v>
      </c>
      <c r="F5717" t="s">
        <v>3920</v>
      </c>
      <c r="G5717" t="s">
        <v>3877</v>
      </c>
      <c r="H5717" t="s">
        <v>3922</v>
      </c>
      <c r="I5717">
        <v>1980</v>
      </c>
      <c r="J5717" s="41">
        <v>1.1900000000000001E-2</v>
      </c>
      <c r="K5717" s="42">
        <v>23.562000000000001</v>
      </c>
      <c r="L5717" s="43">
        <v>1.45</v>
      </c>
      <c r="M5717" s="42">
        <v>34.164900000000003</v>
      </c>
      <c r="N5717">
        <v>4</v>
      </c>
      <c r="O5717" s="43">
        <v>36.96</v>
      </c>
      <c r="P5717" s="42">
        <v>38.4</v>
      </c>
      <c r="Q5717" s="42">
        <v>36</v>
      </c>
      <c r="R5717" s="42">
        <v>8</v>
      </c>
    </row>
    <row r="5718" spans="1:18" x14ac:dyDescent="0.3">
      <c r="A5718" t="s">
        <v>3924</v>
      </c>
      <c r="B5718" s="17">
        <v>45202</v>
      </c>
      <c r="C5718" t="s">
        <v>543</v>
      </c>
      <c r="D5718" t="s">
        <v>3928</v>
      </c>
      <c r="E5718" t="s">
        <v>3929</v>
      </c>
      <c r="F5718" t="s">
        <v>3920</v>
      </c>
      <c r="G5718" t="s">
        <v>3877</v>
      </c>
      <c r="H5718" t="s">
        <v>3922</v>
      </c>
      <c r="I5718">
        <v>1719</v>
      </c>
      <c r="J5718" s="41">
        <v>1.0700000000000001E-2</v>
      </c>
      <c r="K5718" s="42">
        <v>18.393300000000004</v>
      </c>
      <c r="L5718" s="43">
        <v>0.51</v>
      </c>
      <c r="M5718" s="42">
        <v>9.3805830000000014</v>
      </c>
      <c r="N5718">
        <v>2</v>
      </c>
      <c r="O5718" s="43">
        <v>168</v>
      </c>
      <c r="P5718" s="42">
        <v>102</v>
      </c>
      <c r="Q5718" s="42">
        <v>7.5</v>
      </c>
      <c r="R5718" s="42">
        <v>11</v>
      </c>
    </row>
    <row r="5719" spans="1:18" x14ac:dyDescent="0.3">
      <c r="A5719" t="s">
        <v>3924</v>
      </c>
      <c r="B5719" s="17">
        <v>45203</v>
      </c>
      <c r="C5719" t="s">
        <v>543</v>
      </c>
      <c r="D5719" t="s">
        <v>3928</v>
      </c>
      <c r="E5719" t="s">
        <v>3929</v>
      </c>
      <c r="F5719" t="s">
        <v>3920</v>
      </c>
      <c r="G5719" t="s">
        <v>3877</v>
      </c>
      <c r="H5719" t="s">
        <v>3922</v>
      </c>
      <c r="I5719">
        <v>2351</v>
      </c>
      <c r="J5719" s="41">
        <v>1.21E-2</v>
      </c>
      <c r="K5719" s="42">
        <v>28.447099999999999</v>
      </c>
      <c r="L5719" s="43">
        <v>0.35</v>
      </c>
      <c r="M5719" s="42">
        <v>9.9564849999999989</v>
      </c>
      <c r="N5719">
        <v>4</v>
      </c>
      <c r="O5719" s="43">
        <v>165.76</v>
      </c>
      <c r="P5719" s="42">
        <v>82.8</v>
      </c>
      <c r="Q5719" s="42">
        <v>40.5</v>
      </c>
      <c r="R5719" s="42">
        <v>7</v>
      </c>
    </row>
    <row r="5720" spans="1:18" x14ac:dyDescent="0.3">
      <c r="A5720" t="s">
        <v>3924</v>
      </c>
      <c r="B5720" s="17">
        <v>45204</v>
      </c>
      <c r="C5720" t="s">
        <v>543</v>
      </c>
      <c r="D5720" t="s">
        <v>3928</v>
      </c>
      <c r="E5720" t="s">
        <v>3929</v>
      </c>
      <c r="F5720" t="s">
        <v>3920</v>
      </c>
      <c r="G5720" t="s">
        <v>3877</v>
      </c>
      <c r="H5720" t="s">
        <v>3922</v>
      </c>
      <c r="I5720">
        <v>2061</v>
      </c>
      <c r="J5720" s="41">
        <v>1.6800000000000002E-2</v>
      </c>
      <c r="K5720" s="42">
        <v>34.624800000000008</v>
      </c>
      <c r="L5720" s="43">
        <v>0.44999999999999996</v>
      </c>
      <c r="M5720" s="42">
        <v>15.581160000000002</v>
      </c>
      <c r="N5720">
        <v>6</v>
      </c>
      <c r="O5720" s="43">
        <v>24.8</v>
      </c>
      <c r="P5720" s="42">
        <v>91.2</v>
      </c>
      <c r="Q5720" s="42">
        <v>15</v>
      </c>
      <c r="R5720" s="42">
        <v>5</v>
      </c>
    </row>
    <row r="5721" spans="1:18" x14ac:dyDescent="0.3">
      <c r="A5721" t="s">
        <v>3924</v>
      </c>
      <c r="B5721" s="17">
        <v>45205</v>
      </c>
      <c r="C5721" t="s">
        <v>543</v>
      </c>
      <c r="D5721" t="s">
        <v>3928</v>
      </c>
      <c r="E5721" t="s">
        <v>3929</v>
      </c>
      <c r="F5721" t="s">
        <v>3920</v>
      </c>
      <c r="G5721" t="s">
        <v>3877</v>
      </c>
      <c r="H5721" t="s">
        <v>3922</v>
      </c>
      <c r="I5721">
        <v>2569</v>
      </c>
      <c r="J5721" s="41">
        <v>1.0200000000000001E-2</v>
      </c>
      <c r="K5721" s="42">
        <v>26.203800000000001</v>
      </c>
      <c r="L5721" s="43">
        <v>1.0499999999999998</v>
      </c>
      <c r="M5721" s="42">
        <v>27.513989999999996</v>
      </c>
      <c r="N5721">
        <v>3</v>
      </c>
      <c r="O5721" s="43">
        <v>92.399999999999991</v>
      </c>
      <c r="P5721" s="42">
        <v>61.199999999999996</v>
      </c>
      <c r="Q5721" s="42">
        <v>43.5</v>
      </c>
      <c r="R5721" s="42">
        <v>4</v>
      </c>
    </row>
    <row r="5722" spans="1:18" x14ac:dyDescent="0.3">
      <c r="A5722" t="s">
        <v>3924</v>
      </c>
      <c r="B5722" s="17">
        <v>45206</v>
      </c>
      <c r="C5722" t="s">
        <v>543</v>
      </c>
      <c r="D5722" t="s">
        <v>3928</v>
      </c>
      <c r="E5722" t="s">
        <v>3929</v>
      </c>
      <c r="F5722" t="s">
        <v>3920</v>
      </c>
      <c r="G5722" t="s">
        <v>3877</v>
      </c>
      <c r="H5722" t="s">
        <v>3922</v>
      </c>
      <c r="I5722">
        <v>3154</v>
      </c>
      <c r="J5722" s="41">
        <v>1.3200000000000003E-2</v>
      </c>
      <c r="K5722" s="42">
        <v>41.63280000000001</v>
      </c>
      <c r="L5722" s="43">
        <v>0.33999999999999997</v>
      </c>
      <c r="M5722" s="42">
        <v>14.155152000000003</v>
      </c>
      <c r="N5722">
        <v>3</v>
      </c>
      <c r="O5722" s="43">
        <v>304.64</v>
      </c>
      <c r="P5722" s="42">
        <v>68.399999999999991</v>
      </c>
      <c r="Q5722" s="42">
        <v>42</v>
      </c>
      <c r="R5722" s="42">
        <v>9</v>
      </c>
    </row>
    <row r="5723" spans="1:18" x14ac:dyDescent="0.3">
      <c r="A5723" t="s">
        <v>3924</v>
      </c>
      <c r="B5723" s="17">
        <v>45207</v>
      </c>
      <c r="C5723" t="s">
        <v>543</v>
      </c>
      <c r="D5723" t="s">
        <v>3928</v>
      </c>
      <c r="E5723" t="s">
        <v>3929</v>
      </c>
      <c r="F5723" t="s">
        <v>3920</v>
      </c>
      <c r="G5723" t="s">
        <v>3877</v>
      </c>
      <c r="H5723" t="s">
        <v>3922</v>
      </c>
      <c r="I5723">
        <v>3034</v>
      </c>
      <c r="J5723" s="41">
        <v>1.35E-2</v>
      </c>
      <c r="K5723" s="42">
        <v>40.958999999999996</v>
      </c>
      <c r="L5723" s="43">
        <v>0.32999999999999996</v>
      </c>
      <c r="M5723" s="42">
        <v>13.516469999999996</v>
      </c>
      <c r="N5723">
        <v>3</v>
      </c>
      <c r="O5723" s="43">
        <v>48.16</v>
      </c>
      <c r="P5723" s="42">
        <v>88.8</v>
      </c>
      <c r="Q5723" s="42">
        <v>27</v>
      </c>
      <c r="R5723" s="42">
        <v>4</v>
      </c>
    </row>
    <row r="5724" spans="1:18" x14ac:dyDescent="0.3">
      <c r="A5724" t="s">
        <v>3924</v>
      </c>
      <c r="B5724" s="17">
        <v>45208</v>
      </c>
      <c r="C5724" t="s">
        <v>543</v>
      </c>
      <c r="D5724" t="s">
        <v>3928</v>
      </c>
      <c r="E5724" t="s">
        <v>3929</v>
      </c>
      <c r="F5724" t="s">
        <v>3920</v>
      </c>
      <c r="G5724" t="s">
        <v>3877</v>
      </c>
      <c r="H5724" t="s">
        <v>3922</v>
      </c>
      <c r="I5724">
        <v>2500</v>
      </c>
      <c r="J5724" s="41">
        <v>9.1000000000000004E-3</v>
      </c>
      <c r="K5724" s="42">
        <v>22.75</v>
      </c>
      <c r="L5724" s="43">
        <v>1.4000000000000001</v>
      </c>
      <c r="M5724" s="42">
        <v>31.85</v>
      </c>
      <c r="N5724">
        <v>5</v>
      </c>
      <c r="O5724" s="43">
        <v>80.64</v>
      </c>
      <c r="P5724" s="42">
        <v>56.4</v>
      </c>
      <c r="Q5724" s="42">
        <v>42</v>
      </c>
      <c r="R5724" s="42">
        <v>3</v>
      </c>
    </row>
    <row r="5725" spans="1:18" x14ac:dyDescent="0.3">
      <c r="A5725" t="s">
        <v>3924</v>
      </c>
      <c r="B5725" s="17">
        <v>45209</v>
      </c>
      <c r="C5725" t="s">
        <v>543</v>
      </c>
      <c r="D5725" t="s">
        <v>3928</v>
      </c>
      <c r="E5725" t="s">
        <v>3929</v>
      </c>
      <c r="F5725" t="s">
        <v>3920</v>
      </c>
      <c r="G5725" t="s">
        <v>3877</v>
      </c>
      <c r="H5725" t="s">
        <v>3922</v>
      </c>
      <c r="I5725">
        <v>2399</v>
      </c>
      <c r="J5725" s="41">
        <v>1.3400000000000002E-2</v>
      </c>
      <c r="K5725" s="42">
        <v>32.146600000000007</v>
      </c>
      <c r="L5725" s="43">
        <v>0.73</v>
      </c>
      <c r="M5725" s="42">
        <v>23.467018000000003</v>
      </c>
      <c r="N5725">
        <v>6</v>
      </c>
      <c r="O5725" s="43">
        <v>245.28</v>
      </c>
      <c r="P5725" s="42">
        <v>48</v>
      </c>
      <c r="Q5725" s="42">
        <v>33</v>
      </c>
      <c r="R5725" s="42">
        <v>4</v>
      </c>
    </row>
    <row r="5726" spans="1:18" x14ac:dyDescent="0.3">
      <c r="A5726" t="s">
        <v>3924</v>
      </c>
      <c r="B5726" s="17">
        <v>45210</v>
      </c>
      <c r="C5726" t="s">
        <v>543</v>
      </c>
      <c r="D5726" t="s">
        <v>3928</v>
      </c>
      <c r="E5726" t="s">
        <v>3929</v>
      </c>
      <c r="F5726" t="s">
        <v>3920</v>
      </c>
      <c r="G5726" t="s">
        <v>3877</v>
      </c>
      <c r="H5726" t="s">
        <v>3922</v>
      </c>
      <c r="I5726">
        <v>2962</v>
      </c>
      <c r="J5726" s="41">
        <v>1.2700000000000003E-2</v>
      </c>
      <c r="K5726" s="42">
        <v>37.617400000000011</v>
      </c>
      <c r="L5726" s="43">
        <v>0.32999999999999996</v>
      </c>
      <c r="M5726" s="42">
        <v>12.413742000000003</v>
      </c>
      <c r="N5726">
        <v>2</v>
      </c>
      <c r="O5726" s="43">
        <v>164.64000000000001</v>
      </c>
      <c r="P5726" s="42">
        <v>78</v>
      </c>
      <c r="Q5726" s="42">
        <v>19.5</v>
      </c>
      <c r="R5726" s="42">
        <v>9</v>
      </c>
    </row>
    <row r="5727" spans="1:18" x14ac:dyDescent="0.3">
      <c r="A5727" t="s">
        <v>3924</v>
      </c>
      <c r="B5727" s="17">
        <v>45211</v>
      </c>
      <c r="C5727" t="s">
        <v>543</v>
      </c>
      <c r="D5727" t="s">
        <v>3928</v>
      </c>
      <c r="E5727" t="s">
        <v>3929</v>
      </c>
      <c r="F5727" t="s">
        <v>3920</v>
      </c>
      <c r="G5727" t="s">
        <v>3877</v>
      </c>
      <c r="H5727" t="s">
        <v>3922</v>
      </c>
      <c r="I5727">
        <v>2165</v>
      </c>
      <c r="J5727" s="41">
        <v>1.3400000000000002E-2</v>
      </c>
      <c r="K5727" s="42">
        <v>29.011000000000006</v>
      </c>
      <c r="L5727" s="43">
        <v>1.38</v>
      </c>
      <c r="M5727" s="42">
        <v>40.035180000000004</v>
      </c>
      <c r="N5727">
        <v>4</v>
      </c>
      <c r="O5727" s="43">
        <v>95.76</v>
      </c>
      <c r="P5727" s="42">
        <v>70.8</v>
      </c>
      <c r="Q5727" s="42">
        <v>42</v>
      </c>
      <c r="R5727" s="42">
        <v>6</v>
      </c>
    </row>
    <row r="5728" spans="1:18" x14ac:dyDescent="0.3">
      <c r="A5728" t="s">
        <v>3924</v>
      </c>
      <c r="B5728" s="17">
        <v>45212</v>
      </c>
      <c r="C5728" t="s">
        <v>543</v>
      </c>
      <c r="D5728" t="s">
        <v>3928</v>
      </c>
      <c r="E5728" t="s">
        <v>3929</v>
      </c>
      <c r="F5728" t="s">
        <v>3920</v>
      </c>
      <c r="G5728" t="s">
        <v>3877</v>
      </c>
      <c r="H5728" t="s">
        <v>3922</v>
      </c>
      <c r="I5728">
        <v>2565</v>
      </c>
      <c r="J5728" s="41">
        <v>1.2500000000000001E-2</v>
      </c>
      <c r="K5728" s="42">
        <v>32.0625</v>
      </c>
      <c r="L5728" s="43">
        <v>0.67999999999999994</v>
      </c>
      <c r="M5728" s="42">
        <v>21.802499999999998</v>
      </c>
      <c r="N5728">
        <v>5</v>
      </c>
      <c r="O5728" s="43">
        <v>309.68</v>
      </c>
      <c r="P5728" s="42">
        <v>88.8</v>
      </c>
      <c r="Q5728" s="42">
        <v>43.5</v>
      </c>
      <c r="R5728" s="42">
        <v>5</v>
      </c>
    </row>
    <row r="5729" spans="1:18" x14ac:dyDescent="0.3">
      <c r="A5729" t="s">
        <v>3924</v>
      </c>
      <c r="B5729" s="17">
        <v>45213</v>
      </c>
      <c r="C5729" t="s">
        <v>543</v>
      </c>
      <c r="D5729" t="s">
        <v>3928</v>
      </c>
      <c r="E5729" t="s">
        <v>3929</v>
      </c>
      <c r="F5729" t="s">
        <v>3920</v>
      </c>
      <c r="G5729" t="s">
        <v>3877</v>
      </c>
      <c r="H5729" t="s">
        <v>3922</v>
      </c>
      <c r="I5729">
        <v>2398</v>
      </c>
      <c r="J5729" s="41">
        <v>1.3900000000000001E-2</v>
      </c>
      <c r="K5729" s="42">
        <v>33.3322</v>
      </c>
      <c r="L5729" s="43">
        <v>0.6</v>
      </c>
      <c r="M5729" s="42">
        <v>19.999320000000001</v>
      </c>
      <c r="N5729">
        <v>3</v>
      </c>
      <c r="O5729" s="43">
        <v>154</v>
      </c>
      <c r="P5729" s="42">
        <v>62.4</v>
      </c>
      <c r="Q5729" s="42">
        <v>42</v>
      </c>
      <c r="R5729" s="42">
        <v>3</v>
      </c>
    </row>
    <row r="5730" spans="1:18" x14ac:dyDescent="0.3">
      <c r="A5730" t="s">
        <v>3924</v>
      </c>
      <c r="B5730" s="17">
        <v>45214</v>
      </c>
      <c r="C5730" t="s">
        <v>543</v>
      </c>
      <c r="D5730" t="s">
        <v>3928</v>
      </c>
      <c r="E5730" t="s">
        <v>3929</v>
      </c>
      <c r="F5730" t="s">
        <v>3920</v>
      </c>
      <c r="G5730" t="s">
        <v>3877</v>
      </c>
      <c r="H5730" t="s">
        <v>3922</v>
      </c>
      <c r="I5730">
        <v>2328</v>
      </c>
      <c r="J5730" s="41">
        <v>1.34E-2</v>
      </c>
      <c r="K5730" s="42">
        <v>31.1952</v>
      </c>
      <c r="L5730" s="43">
        <v>1.1499999999999999</v>
      </c>
      <c r="M5730" s="42">
        <v>35.874479999999998</v>
      </c>
      <c r="N5730">
        <v>6</v>
      </c>
      <c r="O5730" s="43">
        <v>147.84</v>
      </c>
      <c r="P5730" s="42">
        <v>80.399999999999991</v>
      </c>
      <c r="Q5730" s="42">
        <v>42</v>
      </c>
      <c r="R5730" s="42">
        <v>10</v>
      </c>
    </row>
    <row r="5731" spans="1:18" x14ac:dyDescent="0.3">
      <c r="A5731" t="s">
        <v>3924</v>
      </c>
      <c r="B5731" s="17">
        <v>45215</v>
      </c>
      <c r="C5731" t="s">
        <v>543</v>
      </c>
      <c r="D5731" t="s">
        <v>3928</v>
      </c>
      <c r="E5731" t="s">
        <v>3929</v>
      </c>
      <c r="F5731" t="s">
        <v>3920</v>
      </c>
      <c r="G5731" t="s">
        <v>3877</v>
      </c>
      <c r="H5731" t="s">
        <v>3922</v>
      </c>
      <c r="I5731">
        <v>2434</v>
      </c>
      <c r="J5731" s="41">
        <v>1.6899999999999998E-2</v>
      </c>
      <c r="K5731" s="42">
        <v>41.134599999999999</v>
      </c>
      <c r="L5731" s="43">
        <v>0.94</v>
      </c>
      <c r="M5731" s="42">
        <v>38.666523999999995</v>
      </c>
      <c r="N5731">
        <v>0</v>
      </c>
      <c r="O5731" s="43">
        <v>188.16</v>
      </c>
      <c r="P5731" s="42">
        <v>79.2</v>
      </c>
      <c r="Q5731" s="42">
        <v>9</v>
      </c>
      <c r="R5731" s="42">
        <v>2</v>
      </c>
    </row>
    <row r="5732" spans="1:18" x14ac:dyDescent="0.3">
      <c r="A5732" t="s">
        <v>3924</v>
      </c>
      <c r="B5732" s="17">
        <v>45216</v>
      </c>
      <c r="C5732" t="s">
        <v>543</v>
      </c>
      <c r="D5732" t="s">
        <v>3928</v>
      </c>
      <c r="E5732" t="s">
        <v>3929</v>
      </c>
      <c r="F5732" t="s">
        <v>3920</v>
      </c>
      <c r="G5732" t="s">
        <v>3877</v>
      </c>
      <c r="H5732" t="s">
        <v>3922</v>
      </c>
      <c r="I5732">
        <v>2111</v>
      </c>
      <c r="J5732" s="41">
        <v>1.46E-2</v>
      </c>
      <c r="K5732" s="42">
        <v>30.820599999999999</v>
      </c>
      <c r="L5732" s="43">
        <v>0.81</v>
      </c>
      <c r="M5732" s="42">
        <v>24.964686</v>
      </c>
      <c r="N5732">
        <v>5</v>
      </c>
      <c r="O5732" s="43">
        <v>99.11999999999999</v>
      </c>
      <c r="P5732" s="42">
        <v>78</v>
      </c>
      <c r="Q5732" s="42">
        <v>37.5</v>
      </c>
      <c r="R5732" s="42">
        <v>6</v>
      </c>
    </row>
    <row r="5733" spans="1:18" x14ac:dyDescent="0.3">
      <c r="A5733" t="s">
        <v>3924</v>
      </c>
      <c r="B5733" s="17">
        <v>45217</v>
      </c>
      <c r="C5733" t="s">
        <v>543</v>
      </c>
      <c r="D5733" t="s">
        <v>3928</v>
      </c>
      <c r="E5733" t="s">
        <v>3929</v>
      </c>
      <c r="F5733" t="s">
        <v>3920</v>
      </c>
      <c r="G5733" t="s">
        <v>3877</v>
      </c>
      <c r="H5733" t="s">
        <v>3922</v>
      </c>
      <c r="I5733">
        <v>2902</v>
      </c>
      <c r="J5733" s="41">
        <v>1.3599999999999999E-2</v>
      </c>
      <c r="K5733" s="42">
        <v>39.467199999999998</v>
      </c>
      <c r="L5733" s="43">
        <v>0.20999999999999996</v>
      </c>
      <c r="M5733" s="42">
        <v>8.2881119999999981</v>
      </c>
      <c r="N5733">
        <v>4</v>
      </c>
      <c r="O5733" s="43">
        <v>69.44</v>
      </c>
      <c r="P5733" s="42">
        <v>92.399999999999991</v>
      </c>
      <c r="Q5733" s="42">
        <v>51</v>
      </c>
      <c r="R5733" s="42">
        <v>8</v>
      </c>
    </row>
    <row r="5734" spans="1:18" x14ac:dyDescent="0.3">
      <c r="A5734" t="s">
        <v>3924</v>
      </c>
      <c r="B5734" s="17">
        <v>45218</v>
      </c>
      <c r="C5734" t="s">
        <v>543</v>
      </c>
      <c r="D5734" t="s">
        <v>3928</v>
      </c>
      <c r="E5734" t="s">
        <v>3929</v>
      </c>
      <c r="F5734" t="s">
        <v>3920</v>
      </c>
      <c r="G5734" t="s">
        <v>3877</v>
      </c>
      <c r="H5734" t="s">
        <v>3922</v>
      </c>
      <c r="I5734">
        <v>2254</v>
      </c>
      <c r="J5734" s="41">
        <v>1.4499999999999999E-2</v>
      </c>
      <c r="K5734" s="42">
        <v>32.683</v>
      </c>
      <c r="L5734" s="43">
        <v>0.76</v>
      </c>
      <c r="M5734" s="42">
        <v>24.839079999999999</v>
      </c>
      <c r="N5734">
        <v>4</v>
      </c>
      <c r="O5734" s="43">
        <v>2.4000000000000004</v>
      </c>
      <c r="P5734" s="42">
        <v>63.599999999999994</v>
      </c>
      <c r="Q5734" s="42">
        <v>37.5</v>
      </c>
      <c r="R5734" s="42">
        <v>8</v>
      </c>
    </row>
    <row r="5735" spans="1:18" x14ac:dyDescent="0.3">
      <c r="A5735" t="s">
        <v>3924</v>
      </c>
      <c r="B5735" s="17">
        <v>45219</v>
      </c>
      <c r="C5735" t="s">
        <v>543</v>
      </c>
      <c r="D5735" t="s">
        <v>3928</v>
      </c>
      <c r="E5735" t="s">
        <v>3929</v>
      </c>
      <c r="F5735" t="s">
        <v>3920</v>
      </c>
      <c r="G5735" t="s">
        <v>3877</v>
      </c>
      <c r="H5735" t="s">
        <v>3922</v>
      </c>
      <c r="I5735">
        <v>2562</v>
      </c>
      <c r="J5735" s="41">
        <v>1.49E-2</v>
      </c>
      <c r="K5735" s="42">
        <v>38.1738</v>
      </c>
      <c r="L5735" s="43">
        <v>1.1099999999999999</v>
      </c>
      <c r="M5735" s="42">
        <v>42.372917999999999</v>
      </c>
      <c r="N5735">
        <v>8</v>
      </c>
      <c r="O5735" s="43">
        <v>102.48</v>
      </c>
      <c r="P5735" s="42">
        <v>52.8</v>
      </c>
      <c r="Q5735" s="42">
        <v>33</v>
      </c>
      <c r="R5735" s="42">
        <v>9</v>
      </c>
    </row>
    <row r="5736" spans="1:18" x14ac:dyDescent="0.3">
      <c r="A5736" t="s">
        <v>3924</v>
      </c>
      <c r="B5736" s="17">
        <v>45220</v>
      </c>
      <c r="C5736" t="s">
        <v>543</v>
      </c>
      <c r="D5736" t="s">
        <v>3928</v>
      </c>
      <c r="E5736" t="s">
        <v>3929</v>
      </c>
      <c r="F5736" t="s">
        <v>3920</v>
      </c>
      <c r="G5736" t="s">
        <v>3877</v>
      </c>
      <c r="H5736" t="s">
        <v>3922</v>
      </c>
      <c r="I5736">
        <v>2741</v>
      </c>
      <c r="J5736" s="41">
        <v>1.3299999999999999E-2</v>
      </c>
      <c r="K5736" s="42">
        <v>36.455300000000001</v>
      </c>
      <c r="L5736" s="43">
        <v>1.19</v>
      </c>
      <c r="M5736" s="42">
        <v>43.381807000000002</v>
      </c>
      <c r="N5736">
        <v>3</v>
      </c>
      <c r="O5736" s="43">
        <v>165.2</v>
      </c>
      <c r="P5736" s="42">
        <v>61.199999999999996</v>
      </c>
      <c r="Q5736" s="42">
        <v>30</v>
      </c>
      <c r="R5736" s="42">
        <v>10</v>
      </c>
    </row>
    <row r="5737" spans="1:18" x14ac:dyDescent="0.3">
      <c r="A5737" t="s">
        <v>3924</v>
      </c>
      <c r="B5737" s="17">
        <v>45221</v>
      </c>
      <c r="C5737" t="s">
        <v>543</v>
      </c>
      <c r="D5737" t="s">
        <v>3928</v>
      </c>
      <c r="E5737" t="s">
        <v>3929</v>
      </c>
      <c r="F5737" t="s">
        <v>3920</v>
      </c>
      <c r="G5737" t="s">
        <v>3877</v>
      </c>
      <c r="H5737" t="s">
        <v>3922</v>
      </c>
      <c r="I5737">
        <v>2290</v>
      </c>
      <c r="J5737" s="41">
        <v>1.4000000000000002E-2</v>
      </c>
      <c r="K5737" s="42">
        <v>32.06</v>
      </c>
      <c r="L5737" s="43">
        <v>0.45</v>
      </c>
      <c r="M5737" s="42">
        <v>14.427000000000001</v>
      </c>
      <c r="N5737">
        <v>5</v>
      </c>
      <c r="O5737" s="43">
        <v>178.64000000000001</v>
      </c>
      <c r="P5737" s="42">
        <v>90</v>
      </c>
      <c r="Q5737" s="42">
        <v>36</v>
      </c>
      <c r="R5737" s="42">
        <v>8</v>
      </c>
    </row>
    <row r="5738" spans="1:18" x14ac:dyDescent="0.3">
      <c r="A5738" t="s">
        <v>3924</v>
      </c>
      <c r="B5738" s="17">
        <v>45222</v>
      </c>
      <c r="C5738" t="s">
        <v>543</v>
      </c>
      <c r="D5738" t="s">
        <v>3928</v>
      </c>
      <c r="E5738" t="s">
        <v>3929</v>
      </c>
      <c r="F5738" t="s">
        <v>3920</v>
      </c>
      <c r="G5738" t="s">
        <v>3877</v>
      </c>
      <c r="H5738" t="s">
        <v>3922</v>
      </c>
      <c r="I5738">
        <v>2109</v>
      </c>
      <c r="J5738" s="41">
        <v>1.1500000000000003E-2</v>
      </c>
      <c r="K5738" s="42">
        <v>24.253500000000006</v>
      </c>
      <c r="L5738" s="43">
        <v>0.48</v>
      </c>
      <c r="M5738" s="42">
        <v>11.641680000000003</v>
      </c>
      <c r="N5738">
        <v>6</v>
      </c>
      <c r="O5738" s="43">
        <v>64.399999999999991</v>
      </c>
      <c r="P5738" s="42">
        <v>32.4</v>
      </c>
      <c r="Q5738" s="42">
        <v>48</v>
      </c>
      <c r="R5738" s="42">
        <v>7</v>
      </c>
    </row>
    <row r="5739" spans="1:18" x14ac:dyDescent="0.3">
      <c r="A5739" t="s">
        <v>3924</v>
      </c>
      <c r="B5739" s="17">
        <v>45223</v>
      </c>
      <c r="C5739" t="s">
        <v>543</v>
      </c>
      <c r="D5739" t="s">
        <v>3928</v>
      </c>
      <c r="E5739" t="s">
        <v>3929</v>
      </c>
      <c r="F5739" t="s">
        <v>3920</v>
      </c>
      <c r="G5739" t="s">
        <v>3877</v>
      </c>
      <c r="H5739" t="s">
        <v>3922</v>
      </c>
      <c r="I5739">
        <v>2977</v>
      </c>
      <c r="J5739" s="41">
        <v>1.5800000000000002E-2</v>
      </c>
      <c r="K5739" s="42">
        <v>47.036600000000007</v>
      </c>
      <c r="L5739" s="43">
        <v>1</v>
      </c>
      <c r="M5739" s="42">
        <v>47.036600000000007</v>
      </c>
      <c r="N5739">
        <v>2</v>
      </c>
      <c r="O5739" s="43">
        <v>313.04000000000002</v>
      </c>
      <c r="P5739" s="42">
        <v>81.599999999999994</v>
      </c>
      <c r="Q5739" s="42">
        <v>24</v>
      </c>
      <c r="R5739" s="42">
        <v>11</v>
      </c>
    </row>
    <row r="5740" spans="1:18" x14ac:dyDescent="0.3">
      <c r="A5740" t="s">
        <v>3924</v>
      </c>
      <c r="B5740" s="17">
        <v>45224</v>
      </c>
      <c r="C5740" t="s">
        <v>543</v>
      </c>
      <c r="D5740" t="s">
        <v>3928</v>
      </c>
      <c r="E5740" t="s">
        <v>3929</v>
      </c>
      <c r="F5740" t="s">
        <v>3920</v>
      </c>
      <c r="G5740" t="s">
        <v>3877</v>
      </c>
      <c r="H5740" t="s">
        <v>3922</v>
      </c>
      <c r="I5740">
        <v>1816</v>
      </c>
      <c r="J5740" s="41">
        <v>1.4699999999999998E-2</v>
      </c>
      <c r="K5740" s="42">
        <v>26.695199999999996</v>
      </c>
      <c r="L5740" s="43">
        <v>0.51</v>
      </c>
      <c r="M5740" s="42">
        <v>13.614551999999998</v>
      </c>
      <c r="N5740">
        <v>3</v>
      </c>
      <c r="O5740" s="43">
        <v>237.99999999999997</v>
      </c>
      <c r="P5740" s="42">
        <v>78</v>
      </c>
      <c r="Q5740" s="42">
        <v>30</v>
      </c>
      <c r="R5740" s="42">
        <v>3</v>
      </c>
    </row>
    <row r="5741" spans="1:18" x14ac:dyDescent="0.3">
      <c r="A5741" t="s">
        <v>3924</v>
      </c>
      <c r="B5741" s="17">
        <v>45225</v>
      </c>
      <c r="C5741" t="s">
        <v>543</v>
      </c>
      <c r="D5741" t="s">
        <v>3928</v>
      </c>
      <c r="E5741" t="s">
        <v>3929</v>
      </c>
      <c r="F5741" t="s">
        <v>3920</v>
      </c>
      <c r="G5741" t="s">
        <v>3877</v>
      </c>
      <c r="H5741" t="s">
        <v>3922</v>
      </c>
      <c r="I5741">
        <v>2719</v>
      </c>
      <c r="J5741" s="41">
        <v>1.3600000000000001E-2</v>
      </c>
      <c r="K5741" s="42">
        <v>36.978400000000001</v>
      </c>
      <c r="L5741" s="43">
        <v>0.82000000000000006</v>
      </c>
      <c r="M5741" s="42">
        <v>30.322288000000004</v>
      </c>
      <c r="N5741">
        <v>6</v>
      </c>
      <c r="O5741" s="43">
        <v>70.56</v>
      </c>
      <c r="P5741" s="42">
        <v>25.2</v>
      </c>
      <c r="Q5741" s="42">
        <v>7.5</v>
      </c>
      <c r="R5741" s="42">
        <v>5</v>
      </c>
    </row>
    <row r="5742" spans="1:18" x14ac:dyDescent="0.3">
      <c r="A5742" t="s">
        <v>3924</v>
      </c>
      <c r="B5742" s="17">
        <v>45226</v>
      </c>
      <c r="C5742" t="s">
        <v>543</v>
      </c>
      <c r="D5742" t="s">
        <v>3928</v>
      </c>
      <c r="E5742" t="s">
        <v>3929</v>
      </c>
      <c r="F5742" t="s">
        <v>3920</v>
      </c>
      <c r="G5742" t="s">
        <v>3877</v>
      </c>
      <c r="H5742" t="s">
        <v>3922</v>
      </c>
      <c r="I5742">
        <v>3110</v>
      </c>
      <c r="J5742" s="41">
        <v>9.1999999999999998E-3</v>
      </c>
      <c r="K5742" s="42">
        <v>28.611999999999998</v>
      </c>
      <c r="L5742" s="43">
        <v>0.78</v>
      </c>
      <c r="M5742" s="42">
        <v>22.317360000000001</v>
      </c>
      <c r="N5742">
        <v>5</v>
      </c>
      <c r="O5742" s="43">
        <v>81.760000000000005</v>
      </c>
      <c r="P5742" s="42">
        <v>75.599999999999994</v>
      </c>
      <c r="Q5742" s="42">
        <v>21</v>
      </c>
      <c r="R5742" s="42">
        <v>10</v>
      </c>
    </row>
    <row r="5743" spans="1:18" x14ac:dyDescent="0.3">
      <c r="A5743" t="s">
        <v>3924</v>
      </c>
      <c r="B5743" s="17">
        <v>45227</v>
      </c>
      <c r="C5743" t="s">
        <v>543</v>
      </c>
      <c r="D5743" t="s">
        <v>3928</v>
      </c>
      <c r="E5743" t="s">
        <v>3929</v>
      </c>
      <c r="F5743" t="s">
        <v>3920</v>
      </c>
      <c r="G5743" t="s">
        <v>3877</v>
      </c>
      <c r="H5743" t="s">
        <v>3922</v>
      </c>
      <c r="I5743">
        <v>2685</v>
      </c>
      <c r="J5743" s="41">
        <v>1.0700000000000001E-2</v>
      </c>
      <c r="K5743" s="42">
        <v>28.729500000000002</v>
      </c>
      <c r="L5743" s="43">
        <v>1.0999999999999999</v>
      </c>
      <c r="M5743" s="42">
        <v>31.602449999999997</v>
      </c>
      <c r="N5743">
        <v>3</v>
      </c>
      <c r="O5743" s="43">
        <v>250.88</v>
      </c>
      <c r="P5743" s="42">
        <v>66</v>
      </c>
      <c r="Q5743" s="42">
        <v>18</v>
      </c>
      <c r="R5743" s="42">
        <v>2</v>
      </c>
    </row>
    <row r="5744" spans="1:18" x14ac:dyDescent="0.3">
      <c r="A5744" t="s">
        <v>3924</v>
      </c>
      <c r="B5744" s="17">
        <v>45228</v>
      </c>
      <c r="C5744" t="s">
        <v>543</v>
      </c>
      <c r="D5744" t="s">
        <v>3928</v>
      </c>
      <c r="E5744" t="s">
        <v>3929</v>
      </c>
      <c r="F5744" t="s">
        <v>3920</v>
      </c>
      <c r="G5744" t="s">
        <v>3877</v>
      </c>
      <c r="H5744" t="s">
        <v>3922</v>
      </c>
      <c r="I5744">
        <v>2432</v>
      </c>
      <c r="J5744" s="41">
        <v>1.43E-2</v>
      </c>
      <c r="K5744" s="42">
        <v>34.7776</v>
      </c>
      <c r="L5744" s="43">
        <v>0.78</v>
      </c>
      <c r="M5744" s="42">
        <v>27.126528</v>
      </c>
      <c r="N5744">
        <v>6</v>
      </c>
      <c r="O5744" s="43">
        <v>72.239999999999995</v>
      </c>
      <c r="P5744" s="42">
        <v>88.8</v>
      </c>
      <c r="Q5744" s="42">
        <v>19.5</v>
      </c>
      <c r="R5744" s="42">
        <v>12</v>
      </c>
    </row>
    <row r="5745" spans="1:18" x14ac:dyDescent="0.3">
      <c r="A5745" t="s">
        <v>3924</v>
      </c>
      <c r="B5745" s="17">
        <v>45229</v>
      </c>
      <c r="C5745" t="s">
        <v>543</v>
      </c>
      <c r="D5745" t="s">
        <v>3928</v>
      </c>
      <c r="E5745" t="s">
        <v>3929</v>
      </c>
      <c r="F5745" t="s">
        <v>3920</v>
      </c>
      <c r="G5745" t="s">
        <v>3877</v>
      </c>
      <c r="H5745" t="s">
        <v>3922</v>
      </c>
      <c r="I5745">
        <v>1904</v>
      </c>
      <c r="J5745" s="41">
        <v>1.3600000000000003E-2</v>
      </c>
      <c r="K5745" s="42">
        <v>25.894400000000005</v>
      </c>
      <c r="L5745" s="43">
        <v>0.71</v>
      </c>
      <c r="M5745" s="42">
        <v>18.385024000000001</v>
      </c>
      <c r="N5745">
        <v>7</v>
      </c>
      <c r="O5745" s="43">
        <v>228.48000000000002</v>
      </c>
      <c r="P5745" s="42">
        <v>66</v>
      </c>
      <c r="Q5745" s="42">
        <v>9</v>
      </c>
      <c r="R5745" s="42">
        <v>4</v>
      </c>
    </row>
    <row r="5746" spans="1:18" x14ac:dyDescent="0.3">
      <c r="A5746" t="s">
        <v>3924</v>
      </c>
      <c r="B5746" s="17">
        <v>45230</v>
      </c>
      <c r="C5746" t="s">
        <v>543</v>
      </c>
      <c r="D5746" t="s">
        <v>3928</v>
      </c>
      <c r="E5746" t="s">
        <v>3929</v>
      </c>
      <c r="F5746" t="s">
        <v>3920</v>
      </c>
      <c r="G5746" t="s">
        <v>3877</v>
      </c>
      <c r="H5746" t="s">
        <v>3922</v>
      </c>
      <c r="I5746">
        <v>2117</v>
      </c>
      <c r="J5746" s="41">
        <v>1.1600000000000001E-2</v>
      </c>
      <c r="K5746" s="42">
        <v>24.557200000000002</v>
      </c>
      <c r="L5746" s="43">
        <v>0.83</v>
      </c>
      <c r="M5746" s="42">
        <v>20.382476</v>
      </c>
      <c r="N5746">
        <v>7</v>
      </c>
      <c r="O5746" s="43">
        <v>50.4</v>
      </c>
      <c r="P5746" s="42">
        <v>92.399999999999991</v>
      </c>
      <c r="Q5746" s="42">
        <v>40.5</v>
      </c>
      <c r="R5746" s="42">
        <v>6</v>
      </c>
    </row>
    <row r="5747" spans="1:18" x14ac:dyDescent="0.3">
      <c r="A5747" t="s">
        <v>3924</v>
      </c>
      <c r="B5747" s="17">
        <v>45231</v>
      </c>
      <c r="C5747" t="s">
        <v>543</v>
      </c>
      <c r="D5747" t="s">
        <v>3928</v>
      </c>
      <c r="E5747" t="s">
        <v>3929</v>
      </c>
      <c r="F5747" t="s">
        <v>3920</v>
      </c>
      <c r="G5747" t="s">
        <v>3877</v>
      </c>
      <c r="H5747" t="s">
        <v>3922</v>
      </c>
      <c r="I5747">
        <v>2503</v>
      </c>
      <c r="J5747" s="41">
        <v>1.34E-2</v>
      </c>
      <c r="K5747" s="42">
        <v>33.540199999999999</v>
      </c>
      <c r="L5747" s="43">
        <v>0.6100000000000001</v>
      </c>
      <c r="M5747" s="42">
        <v>20.459522000000003</v>
      </c>
      <c r="N5747">
        <v>5</v>
      </c>
      <c r="O5747" s="43">
        <v>5.6000000000000005</v>
      </c>
      <c r="P5747" s="42">
        <v>85.2</v>
      </c>
      <c r="Q5747" s="42">
        <v>40.5</v>
      </c>
      <c r="R5747" s="42">
        <v>7</v>
      </c>
    </row>
    <row r="5748" spans="1:18" x14ac:dyDescent="0.3">
      <c r="A5748" t="s">
        <v>3924</v>
      </c>
      <c r="B5748" s="17">
        <v>45232</v>
      </c>
      <c r="C5748" t="s">
        <v>543</v>
      </c>
      <c r="D5748" t="s">
        <v>3928</v>
      </c>
      <c r="E5748" t="s">
        <v>3929</v>
      </c>
      <c r="F5748" t="s">
        <v>3920</v>
      </c>
      <c r="G5748" t="s">
        <v>3877</v>
      </c>
      <c r="H5748" t="s">
        <v>3922</v>
      </c>
      <c r="I5748">
        <v>2827</v>
      </c>
      <c r="J5748" s="41">
        <v>1.2299999999999998E-2</v>
      </c>
      <c r="K5748" s="42">
        <v>34.772099999999995</v>
      </c>
      <c r="L5748" s="43">
        <v>1.02</v>
      </c>
      <c r="M5748" s="42">
        <v>35.467541999999995</v>
      </c>
      <c r="N5748">
        <v>3</v>
      </c>
      <c r="O5748" s="43">
        <v>45.6</v>
      </c>
      <c r="P5748" s="42">
        <v>60</v>
      </c>
      <c r="Q5748" s="42">
        <v>45</v>
      </c>
      <c r="R5748" s="42">
        <v>5</v>
      </c>
    </row>
    <row r="5749" spans="1:18" x14ac:dyDescent="0.3">
      <c r="A5749" t="s">
        <v>3924</v>
      </c>
      <c r="B5749" s="17">
        <v>45233</v>
      </c>
      <c r="C5749" t="s">
        <v>543</v>
      </c>
      <c r="D5749" t="s">
        <v>3928</v>
      </c>
      <c r="E5749" t="s">
        <v>3929</v>
      </c>
      <c r="F5749" t="s">
        <v>3920</v>
      </c>
      <c r="G5749" t="s">
        <v>3877</v>
      </c>
      <c r="H5749" t="s">
        <v>3922</v>
      </c>
      <c r="I5749">
        <v>3147</v>
      </c>
      <c r="J5749" s="41">
        <v>1.2900000000000002E-2</v>
      </c>
      <c r="K5749" s="42">
        <v>40.596300000000006</v>
      </c>
      <c r="L5749" s="43">
        <v>0.58000000000000007</v>
      </c>
      <c r="M5749" s="42">
        <v>23.545854000000006</v>
      </c>
      <c r="N5749">
        <v>6</v>
      </c>
      <c r="O5749" s="43">
        <v>310.24</v>
      </c>
      <c r="P5749" s="42">
        <v>87.6</v>
      </c>
      <c r="Q5749" s="42">
        <v>28.5</v>
      </c>
      <c r="R5749" s="42">
        <v>9</v>
      </c>
    </row>
    <row r="5750" spans="1:18" x14ac:dyDescent="0.3">
      <c r="A5750" t="s">
        <v>3924</v>
      </c>
      <c r="B5750" s="17">
        <v>45234</v>
      </c>
      <c r="C5750" t="s">
        <v>543</v>
      </c>
      <c r="D5750" t="s">
        <v>3928</v>
      </c>
      <c r="E5750" t="s">
        <v>3929</v>
      </c>
      <c r="F5750" t="s">
        <v>3920</v>
      </c>
      <c r="G5750" t="s">
        <v>3877</v>
      </c>
      <c r="H5750" t="s">
        <v>3922</v>
      </c>
      <c r="I5750">
        <v>2429</v>
      </c>
      <c r="J5750" s="41">
        <v>1.6899999999999998E-2</v>
      </c>
      <c r="K5750" s="42">
        <v>41.050099999999993</v>
      </c>
      <c r="L5750" s="43">
        <v>1.1800000000000002</v>
      </c>
      <c r="M5750" s="42">
        <v>48.439118000000001</v>
      </c>
      <c r="N5750">
        <v>4</v>
      </c>
      <c r="O5750" s="43">
        <v>80.64</v>
      </c>
      <c r="P5750" s="42">
        <v>88.8</v>
      </c>
      <c r="Q5750" s="42">
        <v>10.5</v>
      </c>
      <c r="R5750" s="42">
        <v>9</v>
      </c>
    </row>
    <row r="5751" spans="1:18" x14ac:dyDescent="0.3">
      <c r="A5751" t="s">
        <v>3924</v>
      </c>
      <c r="B5751" s="17">
        <v>45235</v>
      </c>
      <c r="C5751" t="s">
        <v>543</v>
      </c>
      <c r="D5751" t="s">
        <v>3928</v>
      </c>
      <c r="E5751" t="s">
        <v>3929</v>
      </c>
      <c r="F5751" t="s">
        <v>3920</v>
      </c>
      <c r="G5751" t="s">
        <v>3877</v>
      </c>
      <c r="H5751" t="s">
        <v>3922</v>
      </c>
      <c r="I5751">
        <v>2304</v>
      </c>
      <c r="J5751" s="41">
        <v>1.23E-2</v>
      </c>
      <c r="K5751" s="42">
        <v>28.339200000000002</v>
      </c>
      <c r="L5751" s="43">
        <v>0.7</v>
      </c>
      <c r="M5751" s="42">
        <v>19.837440000000001</v>
      </c>
      <c r="N5751">
        <v>2</v>
      </c>
      <c r="O5751" s="43">
        <v>134.39999999999998</v>
      </c>
      <c r="P5751" s="42">
        <v>52.8</v>
      </c>
      <c r="Q5751" s="42">
        <v>30</v>
      </c>
      <c r="R5751" s="42">
        <v>11</v>
      </c>
    </row>
    <row r="5752" spans="1:18" x14ac:dyDescent="0.3">
      <c r="A5752" t="s">
        <v>3924</v>
      </c>
      <c r="B5752" s="17">
        <v>45236</v>
      </c>
      <c r="C5752" t="s">
        <v>543</v>
      </c>
      <c r="D5752" t="s">
        <v>3928</v>
      </c>
      <c r="E5752" t="s">
        <v>3929</v>
      </c>
      <c r="F5752" t="s">
        <v>3920</v>
      </c>
      <c r="G5752" t="s">
        <v>3877</v>
      </c>
      <c r="H5752" t="s">
        <v>3922</v>
      </c>
      <c r="I5752">
        <v>2116</v>
      </c>
      <c r="J5752" s="41">
        <v>1.37E-2</v>
      </c>
      <c r="K5752" s="42">
        <v>28.9892</v>
      </c>
      <c r="L5752" s="43">
        <v>0.44999999999999996</v>
      </c>
      <c r="M5752" s="42">
        <v>13.045139999999998</v>
      </c>
      <c r="N5752">
        <v>5</v>
      </c>
      <c r="O5752" s="43">
        <v>140.56</v>
      </c>
      <c r="P5752" s="42">
        <v>51.6</v>
      </c>
      <c r="Q5752" s="42">
        <v>16.5</v>
      </c>
      <c r="R5752" s="42">
        <v>4</v>
      </c>
    </row>
    <row r="5753" spans="1:18" x14ac:dyDescent="0.3">
      <c r="A5753" t="s">
        <v>3924</v>
      </c>
      <c r="B5753" s="17">
        <v>45237</v>
      </c>
      <c r="C5753" t="s">
        <v>543</v>
      </c>
      <c r="D5753" t="s">
        <v>3928</v>
      </c>
      <c r="E5753" t="s">
        <v>3929</v>
      </c>
      <c r="F5753" t="s">
        <v>3920</v>
      </c>
      <c r="G5753" t="s">
        <v>3877</v>
      </c>
      <c r="H5753" t="s">
        <v>3922</v>
      </c>
      <c r="I5753">
        <v>2857</v>
      </c>
      <c r="J5753" s="41">
        <v>1.2500000000000002E-2</v>
      </c>
      <c r="K5753" s="42">
        <v>35.712500000000006</v>
      </c>
      <c r="L5753" s="43">
        <v>1.37</v>
      </c>
      <c r="M5753" s="42">
        <v>48.926125000000013</v>
      </c>
      <c r="N5753">
        <v>7</v>
      </c>
      <c r="O5753" s="43">
        <v>170.24</v>
      </c>
      <c r="P5753" s="42">
        <v>68.399999999999991</v>
      </c>
      <c r="Q5753" s="42">
        <v>16.5</v>
      </c>
      <c r="R5753" s="42">
        <v>5</v>
      </c>
    </row>
    <row r="5754" spans="1:18" x14ac:dyDescent="0.3">
      <c r="A5754" t="s">
        <v>3924</v>
      </c>
      <c r="B5754" s="17">
        <v>45238</v>
      </c>
      <c r="C5754" t="s">
        <v>543</v>
      </c>
      <c r="D5754" t="s">
        <v>3928</v>
      </c>
      <c r="E5754" t="s">
        <v>3929</v>
      </c>
      <c r="F5754" t="s">
        <v>3920</v>
      </c>
      <c r="G5754" t="s">
        <v>3877</v>
      </c>
      <c r="H5754" t="s">
        <v>3922</v>
      </c>
      <c r="I5754">
        <v>1635</v>
      </c>
      <c r="J5754" s="41">
        <v>1.32E-2</v>
      </c>
      <c r="K5754" s="42">
        <v>21.582000000000001</v>
      </c>
      <c r="L5754" s="43">
        <v>0.89</v>
      </c>
      <c r="M5754" s="42">
        <v>19.207980000000003</v>
      </c>
      <c r="N5754">
        <v>4</v>
      </c>
      <c r="O5754" s="43">
        <v>8.8000000000000007</v>
      </c>
      <c r="P5754" s="42">
        <v>52.8</v>
      </c>
      <c r="Q5754" s="42">
        <v>40.5</v>
      </c>
      <c r="R5754" s="42">
        <v>6</v>
      </c>
    </row>
    <row r="5755" spans="1:18" x14ac:dyDescent="0.3">
      <c r="A5755" t="s">
        <v>3924</v>
      </c>
      <c r="B5755" s="17">
        <v>45239</v>
      </c>
      <c r="C5755" t="s">
        <v>543</v>
      </c>
      <c r="D5755" t="s">
        <v>3928</v>
      </c>
      <c r="E5755" t="s">
        <v>3929</v>
      </c>
      <c r="F5755" t="s">
        <v>3920</v>
      </c>
      <c r="G5755" t="s">
        <v>3877</v>
      </c>
      <c r="H5755" t="s">
        <v>3922</v>
      </c>
      <c r="I5755">
        <v>2976</v>
      </c>
      <c r="J5755" s="41">
        <v>1.3900000000000003E-2</v>
      </c>
      <c r="K5755" s="42">
        <v>41.366400000000006</v>
      </c>
      <c r="L5755" s="43">
        <v>0.94000000000000006</v>
      </c>
      <c r="M5755" s="42">
        <v>38.884416000000009</v>
      </c>
      <c r="N5755">
        <v>4</v>
      </c>
      <c r="O5755" s="43">
        <v>178.64000000000001</v>
      </c>
      <c r="P5755" s="42">
        <v>45.6</v>
      </c>
      <c r="Q5755" s="42">
        <v>18</v>
      </c>
      <c r="R5755" s="42">
        <v>8</v>
      </c>
    </row>
    <row r="5756" spans="1:18" x14ac:dyDescent="0.3">
      <c r="A5756" t="s">
        <v>3924</v>
      </c>
      <c r="B5756" s="17">
        <v>45240</v>
      </c>
      <c r="C5756" t="s">
        <v>543</v>
      </c>
      <c r="D5756" t="s">
        <v>3928</v>
      </c>
      <c r="E5756" t="s">
        <v>3929</v>
      </c>
      <c r="F5756" t="s">
        <v>3920</v>
      </c>
      <c r="G5756" t="s">
        <v>3877</v>
      </c>
      <c r="H5756" t="s">
        <v>3922</v>
      </c>
      <c r="I5756">
        <v>2452</v>
      </c>
      <c r="J5756" s="41">
        <v>1.2400000000000001E-2</v>
      </c>
      <c r="K5756" s="42">
        <v>30.404800000000002</v>
      </c>
      <c r="L5756" s="43">
        <v>1.1000000000000001</v>
      </c>
      <c r="M5756" s="42">
        <v>33.445280000000004</v>
      </c>
      <c r="N5756">
        <v>3</v>
      </c>
      <c r="O5756" s="43">
        <v>120.39999999999999</v>
      </c>
      <c r="P5756" s="42">
        <v>48</v>
      </c>
      <c r="Q5756" s="42">
        <v>37.5</v>
      </c>
      <c r="R5756" s="42">
        <v>9</v>
      </c>
    </row>
    <row r="5757" spans="1:18" x14ac:dyDescent="0.3">
      <c r="A5757" t="s">
        <v>3924</v>
      </c>
      <c r="B5757" s="17">
        <v>45241</v>
      </c>
      <c r="C5757" t="s">
        <v>543</v>
      </c>
      <c r="D5757" t="s">
        <v>3928</v>
      </c>
      <c r="E5757" t="s">
        <v>3929</v>
      </c>
      <c r="F5757" t="s">
        <v>3920</v>
      </c>
      <c r="G5757" t="s">
        <v>3877</v>
      </c>
      <c r="H5757" t="s">
        <v>3922</v>
      </c>
      <c r="I5757">
        <v>1983</v>
      </c>
      <c r="J5757" s="41">
        <v>1.3500000000000002E-2</v>
      </c>
      <c r="K5757" s="42">
        <v>26.770500000000002</v>
      </c>
      <c r="L5757" s="43">
        <v>1.24</v>
      </c>
      <c r="M5757" s="42">
        <v>33.195420000000006</v>
      </c>
      <c r="N5757">
        <v>8</v>
      </c>
      <c r="O5757" s="43">
        <v>152.32</v>
      </c>
      <c r="P5757" s="42">
        <v>90</v>
      </c>
      <c r="Q5757" s="42">
        <v>6</v>
      </c>
      <c r="R5757" s="42">
        <v>9</v>
      </c>
    </row>
    <row r="5758" spans="1:18" x14ac:dyDescent="0.3">
      <c r="A5758" t="s">
        <v>3924</v>
      </c>
      <c r="B5758" s="17">
        <v>45242</v>
      </c>
      <c r="C5758" t="s">
        <v>543</v>
      </c>
      <c r="D5758" t="s">
        <v>3928</v>
      </c>
      <c r="E5758" t="s">
        <v>3929</v>
      </c>
      <c r="F5758" t="s">
        <v>3920</v>
      </c>
      <c r="G5758" t="s">
        <v>3877</v>
      </c>
      <c r="H5758" t="s">
        <v>3922</v>
      </c>
      <c r="I5758">
        <v>2263</v>
      </c>
      <c r="J5758" s="41">
        <v>1.2600000000000002E-2</v>
      </c>
      <c r="K5758" s="42">
        <v>28.513800000000003</v>
      </c>
      <c r="L5758" s="43">
        <v>0.88</v>
      </c>
      <c r="M5758" s="42">
        <v>25.092144000000005</v>
      </c>
      <c r="N5758">
        <v>3</v>
      </c>
      <c r="O5758" s="43">
        <v>99.679999999999993</v>
      </c>
      <c r="P5758" s="42">
        <v>90</v>
      </c>
      <c r="Q5758" s="42">
        <v>39</v>
      </c>
      <c r="R5758" s="42">
        <v>6</v>
      </c>
    </row>
    <row r="5759" spans="1:18" x14ac:dyDescent="0.3">
      <c r="A5759" t="s">
        <v>3924</v>
      </c>
      <c r="B5759" s="17">
        <v>45243</v>
      </c>
      <c r="C5759" t="s">
        <v>543</v>
      </c>
      <c r="D5759" t="s">
        <v>3928</v>
      </c>
      <c r="E5759" t="s">
        <v>3929</v>
      </c>
      <c r="F5759" t="s">
        <v>3920</v>
      </c>
      <c r="G5759" t="s">
        <v>3877</v>
      </c>
      <c r="H5759" t="s">
        <v>3922</v>
      </c>
      <c r="I5759">
        <v>2367</v>
      </c>
      <c r="J5759" s="41">
        <v>9.4000000000000021E-3</v>
      </c>
      <c r="K5759" s="42">
        <v>22.249800000000004</v>
      </c>
      <c r="L5759" s="43">
        <v>0.42</v>
      </c>
      <c r="M5759" s="42">
        <v>9.3449160000000013</v>
      </c>
      <c r="N5759">
        <v>3</v>
      </c>
      <c r="O5759" s="43">
        <v>155.68</v>
      </c>
      <c r="P5759" s="42">
        <v>75.599999999999994</v>
      </c>
      <c r="Q5759" s="42">
        <v>43.5</v>
      </c>
      <c r="R5759" s="42">
        <v>3</v>
      </c>
    </row>
    <row r="5760" spans="1:18" x14ac:dyDescent="0.3">
      <c r="A5760" t="s">
        <v>3924</v>
      </c>
      <c r="B5760" s="17">
        <v>45244</v>
      </c>
      <c r="C5760" t="s">
        <v>543</v>
      </c>
      <c r="D5760" t="s">
        <v>3928</v>
      </c>
      <c r="E5760" t="s">
        <v>3929</v>
      </c>
      <c r="F5760" t="s">
        <v>3920</v>
      </c>
      <c r="G5760" t="s">
        <v>3877</v>
      </c>
      <c r="H5760" t="s">
        <v>3922</v>
      </c>
      <c r="I5760">
        <v>3092</v>
      </c>
      <c r="J5760" s="41">
        <v>1.2800000000000001E-2</v>
      </c>
      <c r="K5760" s="42">
        <v>39.577600000000004</v>
      </c>
      <c r="L5760" s="43">
        <v>0.59</v>
      </c>
      <c r="M5760" s="42">
        <v>23.350784000000001</v>
      </c>
      <c r="N5760">
        <v>7</v>
      </c>
      <c r="O5760" s="43">
        <v>127.67999999999999</v>
      </c>
      <c r="P5760" s="42">
        <v>51.6</v>
      </c>
      <c r="Q5760" s="42">
        <v>18</v>
      </c>
      <c r="R5760" s="42">
        <v>6</v>
      </c>
    </row>
    <row r="5761" spans="1:18" x14ac:dyDescent="0.3">
      <c r="A5761" t="s">
        <v>3924</v>
      </c>
      <c r="B5761" s="17">
        <v>45245</v>
      </c>
      <c r="C5761" t="s">
        <v>543</v>
      </c>
      <c r="D5761" t="s">
        <v>3928</v>
      </c>
      <c r="E5761" t="s">
        <v>3929</v>
      </c>
      <c r="F5761" t="s">
        <v>3920</v>
      </c>
      <c r="G5761" t="s">
        <v>3877</v>
      </c>
      <c r="H5761" t="s">
        <v>3922</v>
      </c>
      <c r="I5761">
        <v>2257</v>
      </c>
      <c r="J5761" s="41">
        <v>1.14E-2</v>
      </c>
      <c r="K5761" s="42">
        <v>25.729800000000001</v>
      </c>
      <c r="L5761" s="43">
        <v>0.5</v>
      </c>
      <c r="M5761" s="42">
        <v>12.8649</v>
      </c>
      <c r="N5761">
        <v>7</v>
      </c>
      <c r="O5761" s="43">
        <v>155.68</v>
      </c>
      <c r="P5761" s="42">
        <v>67.2</v>
      </c>
      <c r="Q5761" s="42">
        <v>10.5</v>
      </c>
      <c r="R5761" s="42">
        <v>9</v>
      </c>
    </row>
    <row r="5762" spans="1:18" x14ac:dyDescent="0.3">
      <c r="A5762" t="s">
        <v>3924</v>
      </c>
      <c r="B5762" s="17">
        <v>45246</v>
      </c>
      <c r="C5762" t="s">
        <v>543</v>
      </c>
      <c r="D5762" t="s">
        <v>3928</v>
      </c>
      <c r="E5762" t="s">
        <v>3929</v>
      </c>
      <c r="F5762" t="s">
        <v>3920</v>
      </c>
      <c r="G5762" t="s">
        <v>3877</v>
      </c>
      <c r="H5762" t="s">
        <v>3922</v>
      </c>
      <c r="I5762">
        <v>2099</v>
      </c>
      <c r="J5762" s="41">
        <v>1.4500000000000001E-2</v>
      </c>
      <c r="K5762" s="42">
        <v>30.435500000000001</v>
      </c>
      <c r="L5762" s="43">
        <v>1.28</v>
      </c>
      <c r="M5762" s="42">
        <v>38.957440000000005</v>
      </c>
      <c r="N5762">
        <v>2</v>
      </c>
      <c r="O5762" s="43">
        <v>284.48</v>
      </c>
      <c r="P5762" s="42">
        <v>88.8</v>
      </c>
      <c r="Q5762" s="42">
        <v>9</v>
      </c>
      <c r="R5762" s="42">
        <v>4</v>
      </c>
    </row>
    <row r="5763" spans="1:18" x14ac:dyDescent="0.3">
      <c r="A5763" t="s">
        <v>3924</v>
      </c>
      <c r="B5763" s="17">
        <v>45247</v>
      </c>
      <c r="C5763" t="s">
        <v>543</v>
      </c>
      <c r="D5763" t="s">
        <v>3928</v>
      </c>
      <c r="E5763" t="s">
        <v>3929</v>
      </c>
      <c r="F5763" t="s">
        <v>3920</v>
      </c>
      <c r="G5763" t="s">
        <v>3877</v>
      </c>
      <c r="H5763" t="s">
        <v>3922</v>
      </c>
      <c r="I5763">
        <v>2337</v>
      </c>
      <c r="J5763" s="41">
        <v>1.2500000000000001E-2</v>
      </c>
      <c r="K5763" s="42">
        <v>29.212500000000002</v>
      </c>
      <c r="L5763" s="43">
        <v>0.98</v>
      </c>
      <c r="M5763" s="42">
        <v>28.628250000000001</v>
      </c>
      <c r="N5763">
        <v>6</v>
      </c>
      <c r="O5763" s="43">
        <v>68.320000000000007</v>
      </c>
      <c r="P5763" s="42">
        <v>69.599999999999994</v>
      </c>
      <c r="Q5763" s="42">
        <v>49.5</v>
      </c>
      <c r="R5763" s="42">
        <v>6</v>
      </c>
    </row>
    <row r="5764" spans="1:18" x14ac:dyDescent="0.3">
      <c r="A5764" t="s">
        <v>3924</v>
      </c>
      <c r="B5764" s="17">
        <v>45248</v>
      </c>
      <c r="C5764" t="s">
        <v>543</v>
      </c>
      <c r="D5764" t="s">
        <v>3928</v>
      </c>
      <c r="E5764" t="s">
        <v>3929</v>
      </c>
      <c r="F5764" t="s">
        <v>3920</v>
      </c>
      <c r="G5764" t="s">
        <v>3877</v>
      </c>
      <c r="H5764" t="s">
        <v>3922</v>
      </c>
      <c r="I5764">
        <v>3321</v>
      </c>
      <c r="J5764" s="41">
        <v>1.03E-2</v>
      </c>
      <c r="K5764" s="42">
        <v>34.206299999999999</v>
      </c>
      <c r="L5764" s="43">
        <v>0.79</v>
      </c>
      <c r="M5764" s="42">
        <v>27.022977000000001</v>
      </c>
      <c r="N5764">
        <v>5</v>
      </c>
      <c r="O5764" s="43">
        <v>52.08</v>
      </c>
      <c r="P5764" s="42">
        <v>63.599999999999994</v>
      </c>
      <c r="Q5764" s="42">
        <v>45</v>
      </c>
      <c r="R5764" s="42">
        <v>6</v>
      </c>
    </row>
    <row r="5765" spans="1:18" x14ac:dyDescent="0.3">
      <c r="A5765" t="s">
        <v>3924</v>
      </c>
      <c r="B5765" s="17">
        <v>45249</v>
      </c>
      <c r="C5765" t="s">
        <v>543</v>
      </c>
      <c r="D5765" t="s">
        <v>3928</v>
      </c>
      <c r="E5765" t="s">
        <v>3929</v>
      </c>
      <c r="F5765" t="s">
        <v>3920</v>
      </c>
      <c r="G5765" t="s">
        <v>3877</v>
      </c>
      <c r="H5765" t="s">
        <v>3922</v>
      </c>
      <c r="I5765">
        <v>2682</v>
      </c>
      <c r="J5765" s="41">
        <v>1.4400000000000001E-2</v>
      </c>
      <c r="K5765" s="42">
        <v>38.620800000000003</v>
      </c>
      <c r="L5765" s="43">
        <v>0.15000000000000002</v>
      </c>
      <c r="M5765" s="42">
        <v>5.7931200000000009</v>
      </c>
      <c r="N5765">
        <v>3</v>
      </c>
      <c r="O5765" s="43">
        <v>133.84</v>
      </c>
      <c r="P5765" s="42">
        <v>62.4</v>
      </c>
      <c r="Q5765" s="42">
        <v>21</v>
      </c>
      <c r="R5765" s="42">
        <v>9</v>
      </c>
    </row>
    <row r="5766" spans="1:18" x14ac:dyDescent="0.3">
      <c r="A5766" t="s">
        <v>3924</v>
      </c>
      <c r="B5766" s="17">
        <v>45250</v>
      </c>
      <c r="C5766" t="s">
        <v>543</v>
      </c>
      <c r="D5766" t="s">
        <v>3928</v>
      </c>
      <c r="E5766" t="s">
        <v>3929</v>
      </c>
      <c r="F5766" t="s">
        <v>3920</v>
      </c>
      <c r="G5766" t="s">
        <v>3877</v>
      </c>
      <c r="H5766" t="s">
        <v>3922</v>
      </c>
      <c r="I5766">
        <v>1793</v>
      </c>
      <c r="J5766" s="41">
        <v>1.1900000000000003E-2</v>
      </c>
      <c r="K5766" s="42">
        <v>21.336700000000004</v>
      </c>
      <c r="L5766" s="43">
        <v>1.0799999999999998</v>
      </c>
      <c r="M5766" s="42">
        <v>23.043635999999999</v>
      </c>
      <c r="N5766">
        <v>3</v>
      </c>
      <c r="O5766" s="43">
        <v>267.68</v>
      </c>
      <c r="P5766" s="42">
        <v>48</v>
      </c>
      <c r="Q5766" s="42">
        <v>39</v>
      </c>
      <c r="R5766" s="42">
        <v>3</v>
      </c>
    </row>
    <row r="5767" spans="1:18" x14ac:dyDescent="0.3">
      <c r="A5767" t="s">
        <v>3924</v>
      </c>
      <c r="B5767" s="17">
        <v>45251</v>
      </c>
      <c r="C5767" t="s">
        <v>543</v>
      </c>
      <c r="D5767" t="s">
        <v>3928</v>
      </c>
      <c r="E5767" t="s">
        <v>3929</v>
      </c>
      <c r="F5767" t="s">
        <v>3920</v>
      </c>
      <c r="G5767" t="s">
        <v>3877</v>
      </c>
      <c r="H5767" t="s">
        <v>3922</v>
      </c>
      <c r="I5767">
        <v>2010</v>
      </c>
      <c r="J5767" s="41">
        <v>1.2300000000000002E-2</v>
      </c>
      <c r="K5767" s="42">
        <v>24.723000000000003</v>
      </c>
      <c r="L5767" s="43">
        <v>1.27</v>
      </c>
      <c r="M5767" s="42">
        <v>31.398210000000002</v>
      </c>
      <c r="N5767">
        <v>3</v>
      </c>
      <c r="O5767" s="43">
        <v>206.64</v>
      </c>
      <c r="P5767" s="42">
        <v>90</v>
      </c>
      <c r="Q5767" s="42">
        <v>22.5</v>
      </c>
      <c r="R5767" s="42">
        <v>3</v>
      </c>
    </row>
    <row r="5768" spans="1:18" x14ac:dyDescent="0.3">
      <c r="A5768" t="s">
        <v>3924</v>
      </c>
      <c r="B5768" s="17">
        <v>45252</v>
      </c>
      <c r="C5768" t="s">
        <v>543</v>
      </c>
      <c r="D5768" t="s">
        <v>3928</v>
      </c>
      <c r="E5768" t="s">
        <v>3929</v>
      </c>
      <c r="F5768" t="s">
        <v>3920</v>
      </c>
      <c r="G5768" t="s">
        <v>3877</v>
      </c>
      <c r="H5768" t="s">
        <v>3922</v>
      </c>
      <c r="I5768">
        <v>3104</v>
      </c>
      <c r="J5768" s="41">
        <v>1.0400000000000001E-2</v>
      </c>
      <c r="K5768" s="42">
        <v>32.281600000000005</v>
      </c>
      <c r="L5768" s="43">
        <v>1.19</v>
      </c>
      <c r="M5768" s="42">
        <v>38.415104000000007</v>
      </c>
      <c r="N5768">
        <v>4</v>
      </c>
      <c r="O5768" s="43">
        <v>82.88</v>
      </c>
      <c r="P5768" s="42">
        <v>43.199999999999996</v>
      </c>
      <c r="Q5768" s="42">
        <v>42</v>
      </c>
      <c r="R5768" s="42">
        <v>6</v>
      </c>
    </row>
    <row r="5769" spans="1:18" x14ac:dyDescent="0.3">
      <c r="A5769" t="s">
        <v>3924</v>
      </c>
      <c r="B5769" s="17">
        <v>45253</v>
      </c>
      <c r="C5769" t="s">
        <v>543</v>
      </c>
      <c r="D5769" t="s">
        <v>3928</v>
      </c>
      <c r="E5769" t="s">
        <v>3929</v>
      </c>
      <c r="F5769" t="s">
        <v>3920</v>
      </c>
      <c r="G5769" t="s">
        <v>3877</v>
      </c>
      <c r="H5769" t="s">
        <v>3922</v>
      </c>
      <c r="I5769">
        <v>2570</v>
      </c>
      <c r="J5769" s="41">
        <v>1.5800000000000002E-2</v>
      </c>
      <c r="K5769" s="42">
        <v>40.606000000000002</v>
      </c>
      <c r="L5769" s="43">
        <v>0.62</v>
      </c>
      <c r="M5769" s="42">
        <v>25.175720000000002</v>
      </c>
      <c r="N5769">
        <v>5</v>
      </c>
      <c r="O5769" s="43">
        <v>110.88</v>
      </c>
      <c r="P5769" s="42">
        <v>58.8</v>
      </c>
      <c r="Q5769" s="42">
        <v>13.5</v>
      </c>
      <c r="R5769" s="42">
        <v>8</v>
      </c>
    </row>
    <row r="5770" spans="1:18" x14ac:dyDescent="0.3">
      <c r="A5770" t="s">
        <v>3924</v>
      </c>
      <c r="B5770" s="17">
        <v>45254</v>
      </c>
      <c r="C5770" t="s">
        <v>543</v>
      </c>
      <c r="D5770" t="s">
        <v>3928</v>
      </c>
      <c r="E5770" t="s">
        <v>3929</v>
      </c>
      <c r="F5770" t="s">
        <v>3920</v>
      </c>
      <c r="G5770" t="s">
        <v>3877</v>
      </c>
      <c r="H5770" t="s">
        <v>3922</v>
      </c>
      <c r="I5770">
        <v>2350</v>
      </c>
      <c r="J5770" s="41">
        <v>1.26E-2</v>
      </c>
      <c r="K5770" s="42">
        <v>29.61</v>
      </c>
      <c r="L5770" s="43">
        <v>0.87000000000000011</v>
      </c>
      <c r="M5770" s="42">
        <v>25.760700000000003</v>
      </c>
      <c r="N5770">
        <v>6</v>
      </c>
      <c r="O5770" s="43">
        <v>140.56</v>
      </c>
      <c r="P5770" s="42">
        <v>22.8</v>
      </c>
      <c r="Q5770" s="42">
        <v>16.5</v>
      </c>
      <c r="R5770" s="42">
        <v>7</v>
      </c>
    </row>
    <row r="5771" spans="1:18" x14ac:dyDescent="0.3">
      <c r="A5771" t="s">
        <v>3924</v>
      </c>
      <c r="B5771" s="17">
        <v>45255</v>
      </c>
      <c r="C5771" t="s">
        <v>543</v>
      </c>
      <c r="D5771" t="s">
        <v>3928</v>
      </c>
      <c r="E5771" t="s">
        <v>3929</v>
      </c>
      <c r="F5771" t="s">
        <v>3920</v>
      </c>
      <c r="G5771" t="s">
        <v>3877</v>
      </c>
      <c r="H5771" t="s">
        <v>3922</v>
      </c>
      <c r="I5771">
        <v>2305</v>
      </c>
      <c r="J5771" s="41">
        <v>1.4499999999999999E-2</v>
      </c>
      <c r="K5771" s="42">
        <v>33.422499999999999</v>
      </c>
      <c r="L5771" s="43">
        <v>0.79</v>
      </c>
      <c r="M5771" s="42">
        <v>26.403775</v>
      </c>
      <c r="N5771">
        <v>6</v>
      </c>
      <c r="O5771" s="43">
        <v>159.04</v>
      </c>
      <c r="P5771" s="42">
        <v>91.2</v>
      </c>
      <c r="Q5771" s="42">
        <v>10.5</v>
      </c>
      <c r="R5771" s="42">
        <v>11</v>
      </c>
    </row>
    <row r="5772" spans="1:18" x14ac:dyDescent="0.3">
      <c r="A5772" t="s">
        <v>3924</v>
      </c>
      <c r="B5772" s="17">
        <v>45256</v>
      </c>
      <c r="C5772" t="s">
        <v>543</v>
      </c>
      <c r="D5772" t="s">
        <v>3928</v>
      </c>
      <c r="E5772" t="s">
        <v>3929</v>
      </c>
      <c r="F5772" t="s">
        <v>3920</v>
      </c>
      <c r="G5772" t="s">
        <v>3877</v>
      </c>
      <c r="H5772" t="s">
        <v>3922</v>
      </c>
      <c r="I5772">
        <v>1688</v>
      </c>
      <c r="J5772" s="41">
        <v>9.7000000000000003E-3</v>
      </c>
      <c r="K5772" s="42">
        <v>16.3736</v>
      </c>
      <c r="L5772" s="43">
        <v>0.78999999999999992</v>
      </c>
      <c r="M5772" s="42">
        <v>12.935143999999999</v>
      </c>
      <c r="N5772">
        <v>6</v>
      </c>
      <c r="O5772" s="43">
        <v>169.12</v>
      </c>
      <c r="P5772" s="42">
        <v>55.199999999999996</v>
      </c>
      <c r="Q5772" s="42">
        <v>34.5</v>
      </c>
      <c r="R5772" s="42">
        <v>5</v>
      </c>
    </row>
    <row r="5773" spans="1:18" x14ac:dyDescent="0.3">
      <c r="A5773" t="s">
        <v>3924</v>
      </c>
      <c r="B5773" s="17">
        <v>45257</v>
      </c>
      <c r="C5773" t="s">
        <v>543</v>
      </c>
      <c r="D5773" t="s">
        <v>3928</v>
      </c>
      <c r="E5773" t="s">
        <v>3929</v>
      </c>
      <c r="F5773" t="s">
        <v>3920</v>
      </c>
      <c r="G5773" t="s">
        <v>3877</v>
      </c>
      <c r="H5773" t="s">
        <v>3922</v>
      </c>
      <c r="I5773">
        <v>2857</v>
      </c>
      <c r="J5773" s="41">
        <v>1.0500000000000001E-2</v>
      </c>
      <c r="K5773" s="42">
        <v>29.998500000000003</v>
      </c>
      <c r="L5773" s="43">
        <v>1.1600000000000001</v>
      </c>
      <c r="M5773" s="42">
        <v>34.798260000000006</v>
      </c>
      <c r="N5773">
        <v>4</v>
      </c>
      <c r="O5773" s="43">
        <v>184.79999999999998</v>
      </c>
      <c r="P5773" s="42">
        <v>57.599999999999994</v>
      </c>
      <c r="Q5773" s="42">
        <v>3</v>
      </c>
      <c r="R5773" s="42">
        <v>7</v>
      </c>
    </row>
    <row r="5774" spans="1:18" x14ac:dyDescent="0.3">
      <c r="A5774" t="s">
        <v>3924</v>
      </c>
      <c r="B5774" s="17">
        <v>45258</v>
      </c>
      <c r="C5774" t="s">
        <v>543</v>
      </c>
      <c r="D5774" t="s">
        <v>3928</v>
      </c>
      <c r="E5774" t="s">
        <v>3929</v>
      </c>
      <c r="F5774" t="s">
        <v>3920</v>
      </c>
      <c r="G5774" t="s">
        <v>3877</v>
      </c>
      <c r="H5774" t="s">
        <v>3922</v>
      </c>
      <c r="I5774">
        <v>3154</v>
      </c>
      <c r="J5774" s="41">
        <v>1.4499999999999999E-2</v>
      </c>
      <c r="K5774" s="42">
        <v>45.732999999999997</v>
      </c>
      <c r="L5774" s="43">
        <v>0.55000000000000004</v>
      </c>
      <c r="M5774" s="42">
        <v>25.15315</v>
      </c>
      <c r="N5774">
        <v>4</v>
      </c>
      <c r="O5774" s="43">
        <v>183.12</v>
      </c>
      <c r="P5774" s="42">
        <v>88.8</v>
      </c>
      <c r="Q5774" s="42">
        <v>28.5</v>
      </c>
      <c r="R5774" s="42">
        <v>3</v>
      </c>
    </row>
    <row r="5775" spans="1:18" x14ac:dyDescent="0.3">
      <c r="A5775" t="s">
        <v>3924</v>
      </c>
      <c r="B5775" s="17">
        <v>45259</v>
      </c>
      <c r="C5775" t="s">
        <v>543</v>
      </c>
      <c r="D5775" t="s">
        <v>3928</v>
      </c>
      <c r="E5775" t="s">
        <v>3929</v>
      </c>
      <c r="F5775" t="s">
        <v>3920</v>
      </c>
      <c r="G5775" t="s">
        <v>3877</v>
      </c>
      <c r="H5775" t="s">
        <v>3922</v>
      </c>
      <c r="I5775">
        <v>2889</v>
      </c>
      <c r="J5775" s="41">
        <v>1.03E-2</v>
      </c>
      <c r="K5775" s="42">
        <v>29.756699999999999</v>
      </c>
      <c r="L5775" s="43">
        <v>0.47</v>
      </c>
      <c r="M5775" s="42">
        <v>13.985648999999999</v>
      </c>
      <c r="N5775">
        <v>6</v>
      </c>
      <c r="O5775" s="43">
        <v>98.56</v>
      </c>
      <c r="P5775" s="42">
        <v>94.8</v>
      </c>
      <c r="Q5775" s="42">
        <v>9</v>
      </c>
      <c r="R5775" s="42">
        <v>2</v>
      </c>
    </row>
    <row r="5776" spans="1:18" x14ac:dyDescent="0.3">
      <c r="A5776" t="s">
        <v>3924</v>
      </c>
      <c r="B5776" s="17">
        <v>45260</v>
      </c>
      <c r="C5776" t="s">
        <v>543</v>
      </c>
      <c r="D5776" t="s">
        <v>3928</v>
      </c>
      <c r="E5776" t="s">
        <v>3929</v>
      </c>
      <c r="F5776" t="s">
        <v>3920</v>
      </c>
      <c r="G5776" t="s">
        <v>3877</v>
      </c>
      <c r="H5776" t="s">
        <v>3922</v>
      </c>
      <c r="I5776">
        <v>2977</v>
      </c>
      <c r="J5776" s="41">
        <v>1.0400000000000003E-2</v>
      </c>
      <c r="K5776" s="42">
        <v>30.96080000000001</v>
      </c>
      <c r="L5776" s="43">
        <v>0.43</v>
      </c>
      <c r="M5776" s="42">
        <v>13.313144000000005</v>
      </c>
      <c r="N5776">
        <v>2</v>
      </c>
      <c r="O5776" s="43">
        <v>192.08</v>
      </c>
      <c r="P5776" s="42">
        <v>55.199999999999996</v>
      </c>
      <c r="Q5776" s="42">
        <v>7.5</v>
      </c>
      <c r="R5776" s="42">
        <v>10</v>
      </c>
    </row>
    <row r="5777" spans="1:18" x14ac:dyDescent="0.3">
      <c r="A5777" t="s">
        <v>3916</v>
      </c>
      <c r="B5777" s="17">
        <v>44986</v>
      </c>
      <c r="C5777" t="s">
        <v>3917</v>
      </c>
      <c r="D5777" t="s">
        <v>3918</v>
      </c>
      <c r="E5777" t="s">
        <v>3919</v>
      </c>
      <c r="F5777" t="s">
        <v>3920</v>
      </c>
      <c r="G5777" t="s">
        <v>3877</v>
      </c>
      <c r="H5777" t="s">
        <v>3876</v>
      </c>
      <c r="I5777">
        <v>1336.4</v>
      </c>
      <c r="J5777" s="41">
        <v>0.01</v>
      </c>
      <c r="K5777" s="42">
        <v>13.364000000000001</v>
      </c>
      <c r="L5777" s="43">
        <v>0.8</v>
      </c>
      <c r="M5777" s="42">
        <v>10.691200000000002</v>
      </c>
      <c r="N5777">
        <v>6</v>
      </c>
      <c r="O5777" s="43">
        <v>0</v>
      </c>
      <c r="P5777" s="42">
        <v>75.599999999999994</v>
      </c>
      <c r="Q5777" s="42">
        <v>10.5</v>
      </c>
      <c r="R5777" s="42">
        <v>3</v>
      </c>
    </row>
    <row r="5778" spans="1:18" x14ac:dyDescent="0.3">
      <c r="A5778" t="s">
        <v>3916</v>
      </c>
      <c r="B5778" s="17">
        <v>44987</v>
      </c>
      <c r="C5778" t="s">
        <v>3917</v>
      </c>
      <c r="D5778" t="s">
        <v>3918</v>
      </c>
      <c r="E5778" t="s">
        <v>3919</v>
      </c>
      <c r="F5778" t="s">
        <v>3920</v>
      </c>
      <c r="G5778" t="s">
        <v>3877</v>
      </c>
      <c r="H5778" t="s">
        <v>3876</v>
      </c>
      <c r="I5778">
        <v>1988.8000000000002</v>
      </c>
      <c r="J5778" s="41">
        <v>9.5999999999999974E-3</v>
      </c>
      <c r="K5778" s="42">
        <v>19.092479999999998</v>
      </c>
      <c r="L5778" s="43">
        <v>1.2800000000000002</v>
      </c>
      <c r="M5778" s="42">
        <v>24.438374400000004</v>
      </c>
      <c r="N5778">
        <v>3</v>
      </c>
      <c r="O5778" s="43">
        <v>36.800000000000004</v>
      </c>
      <c r="P5778" s="42">
        <v>60</v>
      </c>
      <c r="Q5778" s="42">
        <v>12</v>
      </c>
      <c r="R5778" s="42">
        <v>5</v>
      </c>
    </row>
    <row r="5779" spans="1:18" x14ac:dyDescent="0.3">
      <c r="A5779" t="s">
        <v>3916</v>
      </c>
      <c r="B5779" s="17">
        <v>44988</v>
      </c>
      <c r="C5779" t="s">
        <v>3917</v>
      </c>
      <c r="D5779" t="s">
        <v>3918</v>
      </c>
      <c r="E5779" t="s">
        <v>3919</v>
      </c>
      <c r="F5779" t="s">
        <v>3920</v>
      </c>
      <c r="G5779" t="s">
        <v>3877</v>
      </c>
      <c r="H5779" t="s">
        <v>3876</v>
      </c>
      <c r="I5779">
        <v>1186</v>
      </c>
      <c r="J5779" s="41">
        <v>8.5000000000000006E-3</v>
      </c>
      <c r="K5779" s="42">
        <v>10.081000000000001</v>
      </c>
      <c r="L5779" s="43">
        <v>0.71</v>
      </c>
      <c r="M5779" s="42">
        <v>7.1575100000000003</v>
      </c>
      <c r="N5779">
        <v>4</v>
      </c>
      <c r="O5779" s="43">
        <v>43.12</v>
      </c>
      <c r="P5779" s="42">
        <v>55.199999999999996</v>
      </c>
      <c r="Q5779" s="42">
        <v>4.5</v>
      </c>
      <c r="R5779" s="42">
        <v>1</v>
      </c>
    </row>
    <row r="5780" spans="1:18" x14ac:dyDescent="0.3">
      <c r="A5780" t="s">
        <v>3916</v>
      </c>
      <c r="B5780" s="17">
        <v>44989</v>
      </c>
      <c r="C5780" t="s">
        <v>3917</v>
      </c>
      <c r="D5780" t="s">
        <v>3918</v>
      </c>
      <c r="E5780" t="s">
        <v>3919</v>
      </c>
      <c r="F5780" t="s">
        <v>3920</v>
      </c>
      <c r="G5780" t="s">
        <v>3877</v>
      </c>
      <c r="H5780" t="s">
        <v>3876</v>
      </c>
      <c r="I5780">
        <v>972.8</v>
      </c>
      <c r="J5780" s="41">
        <v>1.0699999999999999E-2</v>
      </c>
      <c r="K5780" s="42">
        <v>10.408959999999999</v>
      </c>
      <c r="L5780" s="43">
        <v>1.8199999999999998</v>
      </c>
      <c r="M5780" s="42">
        <v>18.944307199999997</v>
      </c>
      <c r="N5780">
        <v>5</v>
      </c>
      <c r="O5780" s="43">
        <v>75.039999999999992</v>
      </c>
      <c r="P5780" s="42">
        <v>50.4</v>
      </c>
      <c r="Q5780" s="42">
        <v>12</v>
      </c>
      <c r="R5780" s="42">
        <v>4</v>
      </c>
    </row>
    <row r="5781" spans="1:18" x14ac:dyDescent="0.3">
      <c r="A5781" t="s">
        <v>3916</v>
      </c>
      <c r="B5781" s="17">
        <v>44990</v>
      </c>
      <c r="C5781" t="s">
        <v>3917</v>
      </c>
      <c r="D5781" t="s">
        <v>3918</v>
      </c>
      <c r="E5781" t="s">
        <v>3919</v>
      </c>
      <c r="F5781" t="s">
        <v>3920</v>
      </c>
      <c r="G5781" t="s">
        <v>3877</v>
      </c>
      <c r="H5781" t="s">
        <v>3876</v>
      </c>
      <c r="I5781">
        <v>1351.2</v>
      </c>
      <c r="J5781" s="41">
        <v>8.199999999999999E-3</v>
      </c>
      <c r="K5781" s="42">
        <v>11.079839999999999</v>
      </c>
      <c r="L5781" s="43">
        <v>0.39999999999999991</v>
      </c>
      <c r="M5781" s="42">
        <v>4.4319359999999985</v>
      </c>
      <c r="N5781">
        <v>7</v>
      </c>
      <c r="O5781" s="43">
        <v>76.16</v>
      </c>
      <c r="P5781" s="42">
        <v>90</v>
      </c>
      <c r="Q5781" s="42">
        <v>3</v>
      </c>
      <c r="R5781" s="42">
        <v>4</v>
      </c>
    </row>
    <row r="5782" spans="1:18" x14ac:dyDescent="0.3">
      <c r="A5782" t="s">
        <v>3916</v>
      </c>
      <c r="B5782" s="17">
        <v>44991</v>
      </c>
      <c r="C5782" t="s">
        <v>3917</v>
      </c>
      <c r="D5782" t="s">
        <v>3918</v>
      </c>
      <c r="E5782" t="s">
        <v>3919</v>
      </c>
      <c r="F5782" t="s">
        <v>3920</v>
      </c>
      <c r="G5782" t="s">
        <v>3877</v>
      </c>
      <c r="H5782" t="s">
        <v>3876</v>
      </c>
      <c r="I5782">
        <v>1537.6000000000001</v>
      </c>
      <c r="J5782" s="41">
        <v>6.4000000000000012E-3</v>
      </c>
      <c r="K5782" s="42">
        <v>9.8406400000000023</v>
      </c>
      <c r="L5782" s="43">
        <v>0.5</v>
      </c>
      <c r="M5782" s="42">
        <v>4.9203200000000011</v>
      </c>
      <c r="N5782">
        <v>6</v>
      </c>
      <c r="O5782" s="43">
        <v>179.2</v>
      </c>
      <c r="P5782" s="42">
        <v>76.8</v>
      </c>
      <c r="Q5782" s="42">
        <v>9</v>
      </c>
      <c r="R5782" s="42">
        <v>6</v>
      </c>
    </row>
    <row r="5783" spans="1:18" x14ac:dyDescent="0.3">
      <c r="A5783" t="s">
        <v>3916</v>
      </c>
      <c r="B5783" s="17">
        <v>44992</v>
      </c>
      <c r="C5783" t="s">
        <v>3917</v>
      </c>
      <c r="D5783" t="s">
        <v>3918</v>
      </c>
      <c r="E5783" t="s">
        <v>3919</v>
      </c>
      <c r="F5783" t="s">
        <v>3920</v>
      </c>
      <c r="G5783" t="s">
        <v>3877</v>
      </c>
      <c r="H5783" t="s">
        <v>3876</v>
      </c>
      <c r="I5783">
        <v>1964.6</v>
      </c>
      <c r="J5783" s="41">
        <v>9.1000000000000004E-3</v>
      </c>
      <c r="K5783" s="42">
        <v>17.877859999999998</v>
      </c>
      <c r="L5783" s="43">
        <v>0.74</v>
      </c>
      <c r="M5783" s="42">
        <v>13.229616399999999</v>
      </c>
      <c r="N5783">
        <v>3</v>
      </c>
      <c r="O5783" s="43">
        <v>100.8</v>
      </c>
      <c r="P5783" s="42">
        <v>69.599999999999994</v>
      </c>
      <c r="Q5783" s="42">
        <v>6</v>
      </c>
      <c r="R5783" s="42">
        <v>0</v>
      </c>
    </row>
    <row r="5784" spans="1:18" x14ac:dyDescent="0.3">
      <c r="A5784" t="s">
        <v>3916</v>
      </c>
      <c r="B5784" s="17">
        <v>44993</v>
      </c>
      <c r="C5784" t="s">
        <v>3917</v>
      </c>
      <c r="D5784" t="s">
        <v>3918</v>
      </c>
      <c r="E5784" t="s">
        <v>3919</v>
      </c>
      <c r="F5784" t="s">
        <v>3920</v>
      </c>
      <c r="G5784" t="s">
        <v>3877</v>
      </c>
      <c r="H5784" t="s">
        <v>3876</v>
      </c>
      <c r="I5784">
        <v>1512</v>
      </c>
      <c r="J5784" s="41">
        <v>7.1000000000000004E-3</v>
      </c>
      <c r="K5784" s="42">
        <v>10.735200000000001</v>
      </c>
      <c r="L5784" s="43">
        <v>0.94</v>
      </c>
      <c r="M5784" s="42">
        <v>10.091088000000001</v>
      </c>
      <c r="N5784">
        <v>5</v>
      </c>
      <c r="O5784" s="43">
        <v>134.39999999999998</v>
      </c>
      <c r="P5784" s="42">
        <v>56.4</v>
      </c>
      <c r="Q5784" s="42">
        <v>12</v>
      </c>
      <c r="R5784" s="42">
        <v>1</v>
      </c>
    </row>
    <row r="5785" spans="1:18" x14ac:dyDescent="0.3">
      <c r="A5785" t="s">
        <v>3916</v>
      </c>
      <c r="B5785" s="17">
        <v>44994</v>
      </c>
      <c r="C5785" t="s">
        <v>3917</v>
      </c>
      <c r="D5785" t="s">
        <v>3918</v>
      </c>
      <c r="E5785" t="s">
        <v>3919</v>
      </c>
      <c r="F5785" t="s">
        <v>3920</v>
      </c>
      <c r="G5785" t="s">
        <v>3877</v>
      </c>
      <c r="H5785" t="s">
        <v>3876</v>
      </c>
      <c r="I5785">
        <v>899.40000000000009</v>
      </c>
      <c r="J5785" s="41">
        <v>1.1599999999999999E-2</v>
      </c>
      <c r="K5785" s="42">
        <v>10.43304</v>
      </c>
      <c r="L5785" s="43">
        <v>1.7799999999999998</v>
      </c>
      <c r="M5785" s="42">
        <v>18.570811199999998</v>
      </c>
      <c r="N5785">
        <v>5</v>
      </c>
      <c r="O5785" s="43">
        <v>42</v>
      </c>
      <c r="P5785" s="42">
        <v>90</v>
      </c>
      <c r="Q5785" s="42">
        <v>1.5</v>
      </c>
      <c r="R5785" s="42">
        <v>0</v>
      </c>
    </row>
    <row r="5786" spans="1:18" x14ac:dyDescent="0.3">
      <c r="A5786" t="s">
        <v>3916</v>
      </c>
      <c r="B5786" s="17">
        <v>44995</v>
      </c>
      <c r="C5786" t="s">
        <v>3917</v>
      </c>
      <c r="D5786" t="s">
        <v>3918</v>
      </c>
      <c r="E5786" t="s">
        <v>3919</v>
      </c>
      <c r="F5786" t="s">
        <v>3920</v>
      </c>
      <c r="G5786" t="s">
        <v>3877</v>
      </c>
      <c r="H5786" t="s">
        <v>3876</v>
      </c>
      <c r="I5786">
        <v>1962</v>
      </c>
      <c r="J5786" s="41">
        <v>7.4000000000000003E-3</v>
      </c>
      <c r="K5786" s="42">
        <v>14.518800000000001</v>
      </c>
      <c r="L5786" s="43">
        <v>1.69</v>
      </c>
      <c r="M5786" s="42">
        <v>24.536771999999999</v>
      </c>
      <c r="N5786">
        <v>4</v>
      </c>
      <c r="O5786" s="43">
        <v>0</v>
      </c>
      <c r="P5786" s="42">
        <v>39.6</v>
      </c>
      <c r="Q5786" s="42">
        <v>3</v>
      </c>
      <c r="R5786" s="42">
        <v>3</v>
      </c>
    </row>
    <row r="5787" spans="1:18" x14ac:dyDescent="0.3">
      <c r="A5787" t="s">
        <v>3916</v>
      </c>
      <c r="B5787" s="17">
        <v>44996</v>
      </c>
      <c r="C5787" t="s">
        <v>3917</v>
      </c>
      <c r="D5787" t="s">
        <v>3918</v>
      </c>
      <c r="E5787" t="s">
        <v>3919</v>
      </c>
      <c r="F5787" t="s">
        <v>3920</v>
      </c>
      <c r="G5787" t="s">
        <v>3877</v>
      </c>
      <c r="H5787" t="s">
        <v>3876</v>
      </c>
      <c r="I5787">
        <v>1689.2</v>
      </c>
      <c r="J5787" s="41">
        <v>7.4999999999999997E-3</v>
      </c>
      <c r="K5787" s="42">
        <v>12.669</v>
      </c>
      <c r="L5787" s="43">
        <v>1.5499999999999998</v>
      </c>
      <c r="M5787" s="42">
        <v>19.636949999999999</v>
      </c>
      <c r="N5787">
        <v>5</v>
      </c>
      <c r="O5787" s="43">
        <v>215.6</v>
      </c>
      <c r="P5787" s="42">
        <v>86.399999999999991</v>
      </c>
      <c r="Q5787" s="42">
        <v>6</v>
      </c>
      <c r="R5787" s="42">
        <v>6</v>
      </c>
    </row>
    <row r="5788" spans="1:18" x14ac:dyDescent="0.3">
      <c r="A5788" t="s">
        <v>3916</v>
      </c>
      <c r="B5788" s="17">
        <v>44997</v>
      </c>
      <c r="C5788" t="s">
        <v>3917</v>
      </c>
      <c r="D5788" t="s">
        <v>3918</v>
      </c>
      <c r="E5788" t="s">
        <v>3919</v>
      </c>
      <c r="F5788" t="s">
        <v>3920</v>
      </c>
      <c r="G5788" t="s">
        <v>3877</v>
      </c>
      <c r="H5788" t="s">
        <v>3876</v>
      </c>
      <c r="I5788">
        <v>1984.4</v>
      </c>
      <c r="J5788" s="41">
        <v>8.0000000000000002E-3</v>
      </c>
      <c r="K5788" s="42">
        <v>15.875200000000001</v>
      </c>
      <c r="L5788" s="43">
        <v>1.1000000000000001</v>
      </c>
      <c r="M5788" s="42">
        <v>17.462720000000004</v>
      </c>
      <c r="N5788">
        <v>5</v>
      </c>
      <c r="O5788" s="43">
        <v>174.72</v>
      </c>
      <c r="P5788" s="42">
        <v>63.599999999999994</v>
      </c>
      <c r="Q5788" s="42">
        <v>13.5</v>
      </c>
      <c r="R5788" s="42">
        <v>4</v>
      </c>
    </row>
    <row r="5789" spans="1:18" x14ac:dyDescent="0.3">
      <c r="A5789" t="s">
        <v>3916</v>
      </c>
      <c r="B5789" s="17">
        <v>44998</v>
      </c>
      <c r="C5789" t="s">
        <v>3917</v>
      </c>
      <c r="D5789" t="s">
        <v>3918</v>
      </c>
      <c r="E5789" t="s">
        <v>3919</v>
      </c>
      <c r="F5789" t="s">
        <v>3920</v>
      </c>
      <c r="G5789" t="s">
        <v>3877</v>
      </c>
      <c r="H5789" t="s">
        <v>3876</v>
      </c>
      <c r="I5789">
        <v>1097.2</v>
      </c>
      <c r="J5789" s="41">
        <v>9.8999999999999991E-3</v>
      </c>
      <c r="K5789" s="42">
        <v>10.86228</v>
      </c>
      <c r="L5789" s="43">
        <v>0.69000000000000006</v>
      </c>
      <c r="M5789" s="42">
        <v>7.4949732000000004</v>
      </c>
      <c r="N5789">
        <v>4</v>
      </c>
      <c r="O5789" s="43">
        <v>117.6</v>
      </c>
      <c r="P5789" s="42">
        <v>48</v>
      </c>
      <c r="Q5789" s="42">
        <v>1.5</v>
      </c>
      <c r="R5789" s="42">
        <v>2</v>
      </c>
    </row>
    <row r="5790" spans="1:18" x14ac:dyDescent="0.3">
      <c r="A5790" t="s">
        <v>3916</v>
      </c>
      <c r="B5790" s="17">
        <v>44999</v>
      </c>
      <c r="C5790" t="s">
        <v>3917</v>
      </c>
      <c r="D5790" t="s">
        <v>3918</v>
      </c>
      <c r="E5790" t="s">
        <v>3919</v>
      </c>
      <c r="F5790" t="s">
        <v>3920</v>
      </c>
      <c r="G5790" t="s">
        <v>3877</v>
      </c>
      <c r="H5790" t="s">
        <v>3876</v>
      </c>
      <c r="I5790">
        <v>1474.8000000000002</v>
      </c>
      <c r="J5790" s="41">
        <v>8.6E-3</v>
      </c>
      <c r="K5790" s="42">
        <v>12.683280000000002</v>
      </c>
      <c r="L5790" s="43">
        <v>1.7699999999999998</v>
      </c>
      <c r="M5790" s="42">
        <v>22.449405599999999</v>
      </c>
      <c r="N5790">
        <v>1</v>
      </c>
      <c r="O5790" s="43">
        <v>0</v>
      </c>
      <c r="P5790" s="42">
        <v>58.8</v>
      </c>
      <c r="Q5790" s="42">
        <v>4.5</v>
      </c>
      <c r="R5790" s="42">
        <v>4</v>
      </c>
    </row>
    <row r="5791" spans="1:18" x14ac:dyDescent="0.3">
      <c r="A5791" t="s">
        <v>3916</v>
      </c>
      <c r="B5791" s="17">
        <v>45000</v>
      </c>
      <c r="C5791" t="s">
        <v>3917</v>
      </c>
      <c r="D5791" t="s">
        <v>3918</v>
      </c>
      <c r="E5791" t="s">
        <v>3919</v>
      </c>
      <c r="F5791" t="s">
        <v>3920</v>
      </c>
      <c r="G5791" t="s">
        <v>3877</v>
      </c>
      <c r="H5791" t="s">
        <v>3876</v>
      </c>
      <c r="I5791">
        <v>2145.4</v>
      </c>
      <c r="J5791" s="41">
        <v>6.5000000000000006E-3</v>
      </c>
      <c r="K5791" s="42">
        <v>13.945100000000002</v>
      </c>
      <c r="L5791" s="43">
        <v>1.9600000000000004</v>
      </c>
      <c r="M5791" s="42">
        <v>27.33239600000001</v>
      </c>
      <c r="N5791">
        <v>9</v>
      </c>
      <c r="O5791" s="43">
        <v>60.48</v>
      </c>
      <c r="P5791" s="42">
        <v>85.2</v>
      </c>
      <c r="Q5791" s="42">
        <v>10.5</v>
      </c>
      <c r="R5791" s="42">
        <v>1</v>
      </c>
    </row>
    <row r="5792" spans="1:18" x14ac:dyDescent="0.3">
      <c r="A5792" t="s">
        <v>3916</v>
      </c>
      <c r="B5792" s="17">
        <v>45001</v>
      </c>
      <c r="C5792" t="s">
        <v>3917</v>
      </c>
      <c r="D5792" t="s">
        <v>3918</v>
      </c>
      <c r="E5792" t="s">
        <v>3919</v>
      </c>
      <c r="F5792" t="s">
        <v>3920</v>
      </c>
      <c r="G5792" t="s">
        <v>3877</v>
      </c>
      <c r="H5792" t="s">
        <v>3876</v>
      </c>
      <c r="I5792">
        <v>1757.2</v>
      </c>
      <c r="J5792" s="41">
        <v>5.1999999999999998E-3</v>
      </c>
      <c r="K5792" s="42">
        <v>9.1374399999999998</v>
      </c>
      <c r="L5792" s="43">
        <v>1.28</v>
      </c>
      <c r="M5792" s="42">
        <v>11.695923199999999</v>
      </c>
      <c r="N5792">
        <v>5</v>
      </c>
      <c r="O5792" s="43">
        <v>38.08</v>
      </c>
      <c r="P5792" s="42">
        <v>60</v>
      </c>
      <c r="Q5792" s="42">
        <v>10.5</v>
      </c>
      <c r="R5792" s="42">
        <v>8</v>
      </c>
    </row>
    <row r="5793" spans="1:18" x14ac:dyDescent="0.3">
      <c r="A5793" t="s">
        <v>3916</v>
      </c>
      <c r="B5793" s="17">
        <v>45002</v>
      </c>
      <c r="C5793" t="s">
        <v>3917</v>
      </c>
      <c r="D5793" t="s">
        <v>3918</v>
      </c>
      <c r="E5793" t="s">
        <v>3919</v>
      </c>
      <c r="F5793" t="s">
        <v>3920</v>
      </c>
      <c r="G5793" t="s">
        <v>3877</v>
      </c>
      <c r="H5793" t="s">
        <v>3876</v>
      </c>
      <c r="I5793">
        <v>1496.6000000000001</v>
      </c>
      <c r="J5793" s="41">
        <v>1.0300000000000002E-2</v>
      </c>
      <c r="K5793" s="42">
        <v>15.414980000000003</v>
      </c>
      <c r="L5793" s="43">
        <v>0.62000000000000011</v>
      </c>
      <c r="M5793" s="42">
        <v>9.557287600000004</v>
      </c>
      <c r="N5793">
        <v>3</v>
      </c>
      <c r="O5793" s="43">
        <v>44.8</v>
      </c>
      <c r="P5793" s="42">
        <v>36</v>
      </c>
      <c r="Q5793" s="42">
        <v>1.5</v>
      </c>
      <c r="R5793" s="42">
        <v>1</v>
      </c>
    </row>
    <row r="5794" spans="1:18" x14ac:dyDescent="0.3">
      <c r="A5794" t="s">
        <v>3916</v>
      </c>
      <c r="B5794" s="17">
        <v>45003</v>
      </c>
      <c r="C5794" t="s">
        <v>3917</v>
      </c>
      <c r="D5794" t="s">
        <v>3918</v>
      </c>
      <c r="E5794" t="s">
        <v>3919</v>
      </c>
      <c r="F5794" t="s">
        <v>3920</v>
      </c>
      <c r="G5794" t="s">
        <v>3877</v>
      </c>
      <c r="H5794" t="s">
        <v>3876</v>
      </c>
      <c r="I5794">
        <v>1108.8000000000002</v>
      </c>
      <c r="J5794" s="41">
        <v>7.7000000000000002E-3</v>
      </c>
      <c r="K5794" s="42">
        <v>8.5377600000000022</v>
      </c>
      <c r="L5794" s="43">
        <v>1.3100000000000003</v>
      </c>
      <c r="M5794" s="42">
        <v>11.184465600000005</v>
      </c>
      <c r="N5794">
        <v>8</v>
      </c>
      <c r="O5794" s="43">
        <v>173.6</v>
      </c>
      <c r="P5794" s="42">
        <v>54</v>
      </c>
      <c r="Q5794" s="42">
        <v>6</v>
      </c>
      <c r="R5794" s="42">
        <v>1</v>
      </c>
    </row>
    <row r="5795" spans="1:18" x14ac:dyDescent="0.3">
      <c r="A5795" t="s">
        <v>3916</v>
      </c>
      <c r="B5795" s="17">
        <v>45004</v>
      </c>
      <c r="C5795" t="s">
        <v>3917</v>
      </c>
      <c r="D5795" t="s">
        <v>3918</v>
      </c>
      <c r="E5795" t="s">
        <v>3919</v>
      </c>
      <c r="F5795" t="s">
        <v>3920</v>
      </c>
      <c r="G5795" t="s">
        <v>3877</v>
      </c>
      <c r="H5795" t="s">
        <v>3876</v>
      </c>
      <c r="I5795">
        <v>1791.8000000000002</v>
      </c>
      <c r="J5795" s="41">
        <v>6.3E-3</v>
      </c>
      <c r="K5795" s="42">
        <v>11.288340000000002</v>
      </c>
      <c r="L5795" s="43">
        <v>0.72</v>
      </c>
      <c r="M5795" s="42">
        <v>8.1276048000000003</v>
      </c>
      <c r="N5795">
        <v>1</v>
      </c>
      <c r="O5795" s="43">
        <v>0</v>
      </c>
      <c r="P5795" s="42">
        <v>69.599999999999994</v>
      </c>
      <c r="Q5795" s="42">
        <v>9</v>
      </c>
      <c r="R5795" s="42">
        <v>3</v>
      </c>
    </row>
    <row r="5796" spans="1:18" x14ac:dyDescent="0.3">
      <c r="A5796" t="s">
        <v>3916</v>
      </c>
      <c r="B5796" s="17">
        <v>45005</v>
      </c>
      <c r="C5796" t="s">
        <v>3917</v>
      </c>
      <c r="D5796" t="s">
        <v>3918</v>
      </c>
      <c r="E5796" t="s">
        <v>3919</v>
      </c>
      <c r="F5796" t="s">
        <v>3920</v>
      </c>
      <c r="G5796" t="s">
        <v>3877</v>
      </c>
      <c r="H5796" t="s">
        <v>3876</v>
      </c>
      <c r="I5796">
        <v>1875</v>
      </c>
      <c r="J5796" s="41">
        <v>1.03E-2</v>
      </c>
      <c r="K5796" s="42">
        <v>19.3125</v>
      </c>
      <c r="L5796" s="43">
        <v>1.2099999999999997</v>
      </c>
      <c r="M5796" s="42">
        <v>23.368124999999996</v>
      </c>
      <c r="N5796">
        <v>5</v>
      </c>
      <c r="O5796" s="43">
        <v>190.39999999999998</v>
      </c>
      <c r="P5796" s="42">
        <v>62.4</v>
      </c>
      <c r="Q5796" s="42">
        <v>7.5</v>
      </c>
      <c r="R5796" s="42">
        <v>1</v>
      </c>
    </row>
    <row r="5797" spans="1:18" x14ac:dyDescent="0.3">
      <c r="A5797" t="s">
        <v>3916</v>
      </c>
      <c r="B5797" s="17">
        <v>45006</v>
      </c>
      <c r="C5797" t="s">
        <v>3917</v>
      </c>
      <c r="D5797" t="s">
        <v>3918</v>
      </c>
      <c r="E5797" t="s">
        <v>3919</v>
      </c>
      <c r="F5797" t="s">
        <v>3920</v>
      </c>
      <c r="G5797" t="s">
        <v>3877</v>
      </c>
      <c r="H5797" t="s">
        <v>3876</v>
      </c>
      <c r="I5797">
        <v>1543.8000000000002</v>
      </c>
      <c r="J5797" s="41">
        <v>9.5000000000000015E-3</v>
      </c>
      <c r="K5797" s="42">
        <v>14.666100000000004</v>
      </c>
      <c r="L5797" s="43">
        <v>1.08</v>
      </c>
      <c r="M5797" s="42">
        <v>15.839388000000005</v>
      </c>
      <c r="N5797">
        <v>2</v>
      </c>
      <c r="O5797" s="43">
        <v>89.6</v>
      </c>
      <c r="P5797" s="42">
        <v>51.6</v>
      </c>
      <c r="Q5797" s="42">
        <v>0</v>
      </c>
      <c r="R5797" s="42">
        <v>1</v>
      </c>
    </row>
    <row r="5798" spans="1:18" x14ac:dyDescent="0.3">
      <c r="A5798" t="s">
        <v>3916</v>
      </c>
      <c r="B5798" s="17">
        <v>45007</v>
      </c>
      <c r="C5798" t="s">
        <v>3917</v>
      </c>
      <c r="D5798" t="s">
        <v>3918</v>
      </c>
      <c r="E5798" t="s">
        <v>3919</v>
      </c>
      <c r="F5798" t="s">
        <v>3920</v>
      </c>
      <c r="G5798" t="s">
        <v>3877</v>
      </c>
      <c r="H5798" t="s">
        <v>3876</v>
      </c>
      <c r="I5798">
        <v>1640.6000000000001</v>
      </c>
      <c r="J5798" s="41">
        <v>8.8000000000000005E-3</v>
      </c>
      <c r="K5798" s="42">
        <v>14.437280000000001</v>
      </c>
      <c r="L5798" s="43">
        <v>1.89</v>
      </c>
      <c r="M5798" s="42">
        <v>27.286459199999999</v>
      </c>
      <c r="N5798">
        <v>4</v>
      </c>
      <c r="O5798" s="43">
        <v>120.39999999999999</v>
      </c>
      <c r="P5798" s="42">
        <v>43.199999999999996</v>
      </c>
      <c r="Q5798" s="42">
        <v>10.5</v>
      </c>
      <c r="R5798" s="42">
        <v>2</v>
      </c>
    </row>
    <row r="5799" spans="1:18" x14ac:dyDescent="0.3">
      <c r="A5799" t="s">
        <v>3916</v>
      </c>
      <c r="B5799" s="17">
        <v>45008</v>
      </c>
      <c r="C5799" t="s">
        <v>3917</v>
      </c>
      <c r="D5799" t="s">
        <v>3918</v>
      </c>
      <c r="E5799" t="s">
        <v>3919</v>
      </c>
      <c r="F5799" t="s">
        <v>3920</v>
      </c>
      <c r="G5799" t="s">
        <v>3877</v>
      </c>
      <c r="H5799" t="s">
        <v>3876</v>
      </c>
      <c r="I5799">
        <v>1251.2</v>
      </c>
      <c r="J5799" s="41">
        <v>8.1000000000000013E-3</v>
      </c>
      <c r="K5799" s="42">
        <v>10.134720000000002</v>
      </c>
      <c r="L5799" s="43">
        <v>1.35</v>
      </c>
      <c r="M5799" s="42">
        <v>13.681872000000004</v>
      </c>
      <c r="N5799">
        <v>4</v>
      </c>
      <c r="O5799" s="43">
        <v>210</v>
      </c>
      <c r="P5799" s="42">
        <v>58.8</v>
      </c>
      <c r="Q5799" s="42">
        <v>6</v>
      </c>
      <c r="R5799" s="42">
        <v>6</v>
      </c>
    </row>
    <row r="5800" spans="1:18" x14ac:dyDescent="0.3">
      <c r="A5800" t="s">
        <v>3916</v>
      </c>
      <c r="B5800" s="17">
        <v>45009</v>
      </c>
      <c r="C5800" t="s">
        <v>3917</v>
      </c>
      <c r="D5800" t="s">
        <v>3918</v>
      </c>
      <c r="E5800" t="s">
        <v>3919</v>
      </c>
      <c r="F5800" t="s">
        <v>3920</v>
      </c>
      <c r="G5800" t="s">
        <v>3877</v>
      </c>
      <c r="H5800" t="s">
        <v>3876</v>
      </c>
      <c r="I5800">
        <v>1492</v>
      </c>
      <c r="J5800" s="41">
        <v>9.6999999999999986E-3</v>
      </c>
      <c r="K5800" s="42">
        <v>14.472399999999999</v>
      </c>
      <c r="L5800" s="43">
        <v>0.71000000000000008</v>
      </c>
      <c r="M5800" s="42">
        <v>10.275404</v>
      </c>
      <c r="N5800">
        <v>4</v>
      </c>
      <c r="O5800" s="43">
        <v>52.64</v>
      </c>
      <c r="P5800" s="42">
        <v>54</v>
      </c>
      <c r="Q5800" s="42">
        <v>6</v>
      </c>
      <c r="R5800" s="42">
        <v>0</v>
      </c>
    </row>
    <row r="5801" spans="1:18" x14ac:dyDescent="0.3">
      <c r="A5801" t="s">
        <v>3916</v>
      </c>
      <c r="B5801" s="17">
        <v>45010</v>
      </c>
      <c r="C5801" t="s">
        <v>3917</v>
      </c>
      <c r="D5801" t="s">
        <v>3918</v>
      </c>
      <c r="E5801" t="s">
        <v>3919</v>
      </c>
      <c r="F5801" t="s">
        <v>3920</v>
      </c>
      <c r="G5801" t="s">
        <v>3877</v>
      </c>
      <c r="H5801" t="s">
        <v>3876</v>
      </c>
      <c r="I5801">
        <v>1809.2000000000003</v>
      </c>
      <c r="J5801" s="41">
        <v>8.8999999999999999E-3</v>
      </c>
      <c r="K5801" s="42">
        <v>16.101880000000001</v>
      </c>
      <c r="L5801" s="43">
        <v>0.37999999999999995</v>
      </c>
      <c r="M5801" s="42">
        <v>6.1187144</v>
      </c>
      <c r="N5801">
        <v>4</v>
      </c>
      <c r="O5801" s="43">
        <v>32</v>
      </c>
      <c r="P5801" s="42">
        <v>74.399999999999991</v>
      </c>
      <c r="Q5801" s="42">
        <v>7.5</v>
      </c>
      <c r="R5801" s="42">
        <v>1</v>
      </c>
    </row>
    <row r="5802" spans="1:18" x14ac:dyDescent="0.3">
      <c r="A5802" t="s">
        <v>3916</v>
      </c>
      <c r="B5802" s="17">
        <v>45011</v>
      </c>
      <c r="C5802" t="s">
        <v>3917</v>
      </c>
      <c r="D5802" t="s">
        <v>3918</v>
      </c>
      <c r="E5802" t="s">
        <v>3919</v>
      </c>
      <c r="F5802" t="s">
        <v>3920</v>
      </c>
      <c r="G5802" t="s">
        <v>3877</v>
      </c>
      <c r="H5802" t="s">
        <v>3876</v>
      </c>
      <c r="I5802">
        <v>1745.4</v>
      </c>
      <c r="J5802" s="41">
        <v>7.5000000000000015E-3</v>
      </c>
      <c r="K5802" s="42">
        <v>13.090500000000004</v>
      </c>
      <c r="L5802" s="43">
        <v>1.8999999999999997</v>
      </c>
      <c r="M5802" s="42">
        <v>24.871950000000005</v>
      </c>
      <c r="N5802">
        <v>7</v>
      </c>
      <c r="O5802" s="43">
        <v>130.47999999999999</v>
      </c>
      <c r="P5802" s="42">
        <v>33.6</v>
      </c>
      <c r="Q5802" s="42">
        <v>7.5</v>
      </c>
      <c r="R5802" s="42">
        <v>3</v>
      </c>
    </row>
    <row r="5803" spans="1:18" x14ac:dyDescent="0.3">
      <c r="A5803" t="s">
        <v>3916</v>
      </c>
      <c r="B5803" s="17">
        <v>45012</v>
      </c>
      <c r="C5803" t="s">
        <v>3917</v>
      </c>
      <c r="D5803" t="s">
        <v>3918</v>
      </c>
      <c r="E5803" t="s">
        <v>3919</v>
      </c>
      <c r="F5803" t="s">
        <v>3920</v>
      </c>
      <c r="G5803" t="s">
        <v>3877</v>
      </c>
      <c r="H5803" t="s">
        <v>3876</v>
      </c>
      <c r="I5803">
        <v>1997.4</v>
      </c>
      <c r="J5803" s="41">
        <v>1.03E-2</v>
      </c>
      <c r="K5803" s="42">
        <v>20.573220000000003</v>
      </c>
      <c r="L5803" s="43">
        <v>1.5100000000000002</v>
      </c>
      <c r="M5803" s="42">
        <v>31.065562200000009</v>
      </c>
      <c r="N5803">
        <v>0</v>
      </c>
      <c r="O5803" s="43">
        <v>1.6</v>
      </c>
      <c r="P5803" s="42">
        <v>60</v>
      </c>
      <c r="Q5803" s="42">
        <v>0</v>
      </c>
      <c r="R5803" s="42">
        <v>3</v>
      </c>
    </row>
    <row r="5804" spans="1:18" x14ac:dyDescent="0.3">
      <c r="A5804" t="s">
        <v>3916</v>
      </c>
      <c r="B5804" s="17">
        <v>45013</v>
      </c>
      <c r="C5804" t="s">
        <v>3917</v>
      </c>
      <c r="D5804" t="s">
        <v>3918</v>
      </c>
      <c r="E5804" t="s">
        <v>3919</v>
      </c>
      <c r="F5804" t="s">
        <v>3920</v>
      </c>
      <c r="G5804" t="s">
        <v>3877</v>
      </c>
      <c r="H5804" t="s">
        <v>3876</v>
      </c>
      <c r="I5804">
        <v>1937.8000000000002</v>
      </c>
      <c r="J5804" s="41">
        <v>6.3E-3</v>
      </c>
      <c r="K5804" s="42">
        <v>12.208140000000002</v>
      </c>
      <c r="L5804" s="43">
        <v>0.80999999999999983</v>
      </c>
      <c r="M5804" s="42">
        <v>9.8885933999999995</v>
      </c>
      <c r="N5804">
        <v>6</v>
      </c>
      <c r="O5804" s="43">
        <v>22.400000000000002</v>
      </c>
      <c r="P5804" s="42">
        <v>51.6</v>
      </c>
      <c r="Q5804" s="42">
        <v>6</v>
      </c>
      <c r="R5804" s="42">
        <v>0</v>
      </c>
    </row>
    <row r="5805" spans="1:18" x14ac:dyDescent="0.3">
      <c r="A5805" t="s">
        <v>3916</v>
      </c>
      <c r="B5805" s="17">
        <v>45014</v>
      </c>
      <c r="C5805" t="s">
        <v>3917</v>
      </c>
      <c r="D5805" t="s">
        <v>3918</v>
      </c>
      <c r="E5805" t="s">
        <v>3919</v>
      </c>
      <c r="F5805" t="s">
        <v>3920</v>
      </c>
      <c r="G5805" t="s">
        <v>3877</v>
      </c>
      <c r="H5805" t="s">
        <v>3876</v>
      </c>
      <c r="I5805">
        <v>1107.2</v>
      </c>
      <c r="J5805" s="41">
        <v>6.9000000000000016E-3</v>
      </c>
      <c r="K5805" s="42">
        <v>7.639680000000002</v>
      </c>
      <c r="L5805" s="43">
        <v>1.66</v>
      </c>
      <c r="M5805" s="42">
        <v>12.681868800000002</v>
      </c>
      <c r="N5805">
        <v>4</v>
      </c>
      <c r="O5805" s="43">
        <v>171.35999999999999</v>
      </c>
      <c r="P5805" s="42">
        <v>46.8</v>
      </c>
      <c r="Q5805" s="42">
        <v>4.5</v>
      </c>
      <c r="R5805" s="42">
        <v>4</v>
      </c>
    </row>
    <row r="5806" spans="1:18" x14ac:dyDescent="0.3">
      <c r="A5806" t="s">
        <v>3916</v>
      </c>
      <c r="B5806" s="17">
        <v>45015</v>
      </c>
      <c r="C5806" t="s">
        <v>3917</v>
      </c>
      <c r="D5806" t="s">
        <v>3918</v>
      </c>
      <c r="E5806" t="s">
        <v>3919</v>
      </c>
      <c r="F5806" t="s">
        <v>3920</v>
      </c>
      <c r="G5806" t="s">
        <v>3877</v>
      </c>
      <c r="H5806" t="s">
        <v>3876</v>
      </c>
      <c r="I5806">
        <v>1816.6</v>
      </c>
      <c r="J5806" s="41">
        <v>7.0999999999999995E-3</v>
      </c>
      <c r="K5806" s="42">
        <v>12.897859999999998</v>
      </c>
      <c r="L5806" s="43">
        <v>1.18</v>
      </c>
      <c r="M5806" s="42">
        <v>15.219474799999997</v>
      </c>
      <c r="N5806">
        <v>5</v>
      </c>
      <c r="O5806" s="43">
        <v>72.8</v>
      </c>
      <c r="P5806" s="42">
        <v>32.4</v>
      </c>
      <c r="Q5806" s="42">
        <v>7.5</v>
      </c>
      <c r="R5806" s="42">
        <v>7</v>
      </c>
    </row>
    <row r="5807" spans="1:18" x14ac:dyDescent="0.3">
      <c r="A5807" t="s">
        <v>3916</v>
      </c>
      <c r="B5807" s="17">
        <v>45016</v>
      </c>
      <c r="C5807" t="s">
        <v>3917</v>
      </c>
      <c r="D5807" t="s">
        <v>3918</v>
      </c>
      <c r="E5807" t="s">
        <v>3919</v>
      </c>
      <c r="F5807" t="s">
        <v>3920</v>
      </c>
      <c r="G5807" t="s">
        <v>3877</v>
      </c>
      <c r="H5807" t="s">
        <v>3876</v>
      </c>
      <c r="I5807">
        <v>1437.4</v>
      </c>
      <c r="J5807" s="41">
        <v>5.1000000000000004E-3</v>
      </c>
      <c r="K5807" s="42">
        <v>7.3307400000000014</v>
      </c>
      <c r="L5807" s="43">
        <v>1.84</v>
      </c>
      <c r="M5807" s="42">
        <v>13.488561600000002</v>
      </c>
      <c r="N5807">
        <v>4</v>
      </c>
      <c r="O5807" s="43">
        <v>82.88</v>
      </c>
      <c r="P5807" s="42">
        <v>102</v>
      </c>
      <c r="Q5807" s="42">
        <v>6</v>
      </c>
      <c r="R5807" s="42">
        <v>0</v>
      </c>
    </row>
    <row r="5808" spans="1:18" x14ac:dyDescent="0.3">
      <c r="A5808" t="s">
        <v>3916</v>
      </c>
      <c r="B5808" s="17">
        <v>45017</v>
      </c>
      <c r="C5808" t="s">
        <v>3917</v>
      </c>
      <c r="D5808" t="s">
        <v>3918</v>
      </c>
      <c r="E5808" t="s">
        <v>3919</v>
      </c>
      <c r="F5808" t="s">
        <v>3920</v>
      </c>
      <c r="G5808" t="s">
        <v>3877</v>
      </c>
      <c r="H5808" t="s">
        <v>3876</v>
      </c>
      <c r="I5808">
        <v>1881</v>
      </c>
      <c r="J5808" s="41">
        <v>1.01E-2</v>
      </c>
      <c r="K5808" s="42">
        <v>18.998100000000001</v>
      </c>
      <c r="L5808" s="43">
        <v>1.52</v>
      </c>
      <c r="M5808" s="42">
        <v>28.877112</v>
      </c>
      <c r="N5808">
        <v>5</v>
      </c>
      <c r="O5808" s="43">
        <v>40.880000000000003</v>
      </c>
      <c r="P5808" s="42">
        <v>58.8</v>
      </c>
      <c r="Q5808" s="42">
        <v>10.5</v>
      </c>
      <c r="R5808" s="42">
        <v>3</v>
      </c>
    </row>
    <row r="5809" spans="1:18" x14ac:dyDescent="0.3">
      <c r="A5809" t="s">
        <v>3916</v>
      </c>
      <c r="B5809" s="17">
        <v>45018</v>
      </c>
      <c r="C5809" t="s">
        <v>3917</v>
      </c>
      <c r="D5809" t="s">
        <v>3918</v>
      </c>
      <c r="E5809" t="s">
        <v>3919</v>
      </c>
      <c r="F5809" t="s">
        <v>3920</v>
      </c>
      <c r="G5809" t="s">
        <v>3877</v>
      </c>
      <c r="H5809" t="s">
        <v>3876</v>
      </c>
      <c r="I5809">
        <v>1723.8000000000002</v>
      </c>
      <c r="J5809" s="41">
        <v>7.5000000000000006E-3</v>
      </c>
      <c r="K5809" s="42">
        <v>12.928500000000003</v>
      </c>
      <c r="L5809" s="43">
        <v>0.54</v>
      </c>
      <c r="M5809" s="42">
        <v>6.981390000000002</v>
      </c>
      <c r="N5809">
        <v>9</v>
      </c>
      <c r="O5809" s="43">
        <v>44.8</v>
      </c>
      <c r="P5809" s="42">
        <v>24</v>
      </c>
      <c r="Q5809" s="42">
        <v>10.5</v>
      </c>
      <c r="R5809" s="42">
        <v>2</v>
      </c>
    </row>
    <row r="5810" spans="1:18" x14ac:dyDescent="0.3">
      <c r="A5810" t="s">
        <v>3916</v>
      </c>
      <c r="B5810" s="17">
        <v>45019</v>
      </c>
      <c r="C5810" t="s">
        <v>3917</v>
      </c>
      <c r="D5810" t="s">
        <v>3918</v>
      </c>
      <c r="E5810" t="s">
        <v>3919</v>
      </c>
      <c r="F5810" t="s">
        <v>3920</v>
      </c>
      <c r="G5810" t="s">
        <v>3877</v>
      </c>
      <c r="H5810" t="s">
        <v>3876</v>
      </c>
      <c r="I5810">
        <v>1098.8000000000002</v>
      </c>
      <c r="J5810" s="41">
        <v>1.2300000000000002E-2</v>
      </c>
      <c r="K5810" s="42">
        <v>13.515240000000004</v>
      </c>
      <c r="L5810" s="43">
        <v>0.39000000000000007</v>
      </c>
      <c r="M5810" s="42">
        <v>5.2709436000000025</v>
      </c>
      <c r="N5810">
        <v>0</v>
      </c>
      <c r="O5810" s="43">
        <v>39.200000000000003</v>
      </c>
      <c r="P5810" s="42">
        <v>97.2</v>
      </c>
      <c r="Q5810" s="42">
        <v>7.5</v>
      </c>
      <c r="R5810" s="42">
        <v>1</v>
      </c>
    </row>
    <row r="5811" spans="1:18" x14ac:dyDescent="0.3">
      <c r="A5811" t="s">
        <v>3916</v>
      </c>
      <c r="B5811" s="17">
        <v>45020</v>
      </c>
      <c r="C5811" t="s">
        <v>3917</v>
      </c>
      <c r="D5811" t="s">
        <v>3918</v>
      </c>
      <c r="E5811" t="s">
        <v>3919</v>
      </c>
      <c r="F5811" t="s">
        <v>3920</v>
      </c>
      <c r="G5811" t="s">
        <v>3877</v>
      </c>
      <c r="H5811" t="s">
        <v>3876</v>
      </c>
      <c r="I5811">
        <v>1306.2</v>
      </c>
      <c r="J5811" s="41">
        <v>7.6999999999999994E-3</v>
      </c>
      <c r="K5811" s="42">
        <v>10.057739999999999</v>
      </c>
      <c r="L5811" s="43">
        <v>0.74</v>
      </c>
      <c r="M5811" s="42">
        <v>7.4427275999999996</v>
      </c>
      <c r="N5811">
        <v>3</v>
      </c>
      <c r="O5811" s="43">
        <v>7.2</v>
      </c>
      <c r="P5811" s="42">
        <v>61.199999999999996</v>
      </c>
      <c r="Q5811" s="42">
        <v>13.5</v>
      </c>
      <c r="R5811" s="42">
        <v>3</v>
      </c>
    </row>
    <row r="5812" spans="1:18" x14ac:dyDescent="0.3">
      <c r="A5812" t="s">
        <v>3916</v>
      </c>
      <c r="B5812" s="17">
        <v>45021</v>
      </c>
      <c r="C5812" t="s">
        <v>3917</v>
      </c>
      <c r="D5812" t="s">
        <v>3918</v>
      </c>
      <c r="E5812" t="s">
        <v>3919</v>
      </c>
      <c r="F5812" t="s">
        <v>3920</v>
      </c>
      <c r="G5812" t="s">
        <v>3877</v>
      </c>
      <c r="H5812" t="s">
        <v>3876</v>
      </c>
      <c r="I5812">
        <v>2073.2000000000003</v>
      </c>
      <c r="J5812" s="41">
        <v>7.0000000000000001E-3</v>
      </c>
      <c r="K5812" s="42">
        <v>14.512400000000003</v>
      </c>
      <c r="L5812" s="43">
        <v>2.0700000000000003</v>
      </c>
      <c r="M5812" s="42">
        <v>30.040668000000011</v>
      </c>
      <c r="N5812">
        <v>2</v>
      </c>
      <c r="O5812" s="43">
        <v>52.64</v>
      </c>
      <c r="P5812" s="42">
        <v>82.8</v>
      </c>
      <c r="Q5812" s="42">
        <v>15</v>
      </c>
      <c r="R5812" s="42">
        <v>1</v>
      </c>
    </row>
    <row r="5813" spans="1:18" x14ac:dyDescent="0.3">
      <c r="A5813" t="s">
        <v>3916</v>
      </c>
      <c r="B5813" s="17">
        <v>45022</v>
      </c>
      <c r="C5813" t="s">
        <v>3917</v>
      </c>
      <c r="D5813" t="s">
        <v>3918</v>
      </c>
      <c r="E5813" t="s">
        <v>3919</v>
      </c>
      <c r="F5813" t="s">
        <v>3920</v>
      </c>
      <c r="G5813" t="s">
        <v>3877</v>
      </c>
      <c r="H5813" t="s">
        <v>3876</v>
      </c>
      <c r="I5813">
        <v>1047.4000000000001</v>
      </c>
      <c r="J5813" s="41">
        <v>1.2799999999999999E-2</v>
      </c>
      <c r="K5813" s="42">
        <v>13.40672</v>
      </c>
      <c r="L5813" s="43">
        <v>1.5099999999999998</v>
      </c>
      <c r="M5813" s="42">
        <v>20.244147199999997</v>
      </c>
      <c r="N5813">
        <v>4</v>
      </c>
      <c r="O5813" s="43">
        <v>111.44000000000001</v>
      </c>
      <c r="P5813" s="42">
        <v>50.4</v>
      </c>
      <c r="Q5813" s="42">
        <v>4.5</v>
      </c>
      <c r="R5813" s="42">
        <v>3</v>
      </c>
    </row>
    <row r="5814" spans="1:18" x14ac:dyDescent="0.3">
      <c r="A5814" t="s">
        <v>3916</v>
      </c>
      <c r="B5814" s="17">
        <v>45023</v>
      </c>
      <c r="C5814" t="s">
        <v>3917</v>
      </c>
      <c r="D5814" t="s">
        <v>3918</v>
      </c>
      <c r="E5814" t="s">
        <v>3919</v>
      </c>
      <c r="F5814" t="s">
        <v>3920</v>
      </c>
      <c r="G5814" t="s">
        <v>3877</v>
      </c>
      <c r="H5814" t="s">
        <v>3876</v>
      </c>
      <c r="I5814">
        <v>2104</v>
      </c>
      <c r="J5814" s="41">
        <v>9.7000000000000003E-3</v>
      </c>
      <c r="K5814" s="42">
        <v>20.408799999999999</v>
      </c>
      <c r="L5814" s="43">
        <v>1.0299999999999998</v>
      </c>
      <c r="M5814" s="42">
        <v>21.021063999999996</v>
      </c>
      <c r="N5814">
        <v>4</v>
      </c>
      <c r="O5814" s="43">
        <v>6.4</v>
      </c>
      <c r="P5814" s="42">
        <v>64.8</v>
      </c>
      <c r="Q5814" s="42">
        <v>10.5</v>
      </c>
      <c r="R5814" s="42">
        <v>1</v>
      </c>
    </row>
    <row r="5815" spans="1:18" x14ac:dyDescent="0.3">
      <c r="A5815" t="s">
        <v>3916</v>
      </c>
      <c r="B5815" s="17">
        <v>45024</v>
      </c>
      <c r="C5815" t="s">
        <v>3917</v>
      </c>
      <c r="D5815" t="s">
        <v>3918</v>
      </c>
      <c r="E5815" t="s">
        <v>3919</v>
      </c>
      <c r="F5815" t="s">
        <v>3920</v>
      </c>
      <c r="G5815" t="s">
        <v>3877</v>
      </c>
      <c r="H5815" t="s">
        <v>3876</v>
      </c>
      <c r="I5815">
        <v>1992.4</v>
      </c>
      <c r="J5815" s="41">
        <v>9.8999999999999991E-3</v>
      </c>
      <c r="K5815" s="42">
        <v>19.72476</v>
      </c>
      <c r="L5815" s="43">
        <v>1.22</v>
      </c>
      <c r="M5815" s="42">
        <v>24.064207199999998</v>
      </c>
      <c r="N5815">
        <v>2</v>
      </c>
      <c r="O5815" s="43">
        <v>49.839999999999996</v>
      </c>
      <c r="P5815" s="42">
        <v>76.8</v>
      </c>
      <c r="Q5815" s="42">
        <v>7.5</v>
      </c>
      <c r="R5815" s="42">
        <v>7</v>
      </c>
    </row>
    <row r="5816" spans="1:18" x14ac:dyDescent="0.3">
      <c r="A5816" t="s">
        <v>3916</v>
      </c>
      <c r="B5816" s="17">
        <v>45025</v>
      </c>
      <c r="C5816" t="s">
        <v>3917</v>
      </c>
      <c r="D5816" t="s">
        <v>3918</v>
      </c>
      <c r="E5816" t="s">
        <v>3919</v>
      </c>
      <c r="F5816" t="s">
        <v>3920</v>
      </c>
      <c r="G5816" t="s">
        <v>3877</v>
      </c>
      <c r="H5816" t="s">
        <v>3876</v>
      </c>
      <c r="I5816">
        <v>1351.8000000000002</v>
      </c>
      <c r="J5816" s="41">
        <v>7.9000000000000008E-3</v>
      </c>
      <c r="K5816" s="42">
        <v>10.679220000000003</v>
      </c>
      <c r="L5816" s="43">
        <v>1.2999999999999998</v>
      </c>
      <c r="M5816" s="42">
        <v>13.882986000000001</v>
      </c>
      <c r="N5816">
        <v>6</v>
      </c>
      <c r="O5816" s="43">
        <v>92.399999999999991</v>
      </c>
      <c r="P5816" s="42">
        <v>58.8</v>
      </c>
      <c r="Q5816" s="42">
        <v>4.5</v>
      </c>
      <c r="R5816" s="42">
        <v>7</v>
      </c>
    </row>
    <row r="5817" spans="1:18" x14ac:dyDescent="0.3">
      <c r="A5817" t="s">
        <v>3916</v>
      </c>
      <c r="B5817" s="17">
        <v>45026</v>
      </c>
      <c r="C5817" t="s">
        <v>3917</v>
      </c>
      <c r="D5817" t="s">
        <v>3918</v>
      </c>
      <c r="E5817" t="s">
        <v>3919</v>
      </c>
      <c r="F5817" t="s">
        <v>3920</v>
      </c>
      <c r="G5817" t="s">
        <v>3877</v>
      </c>
      <c r="H5817" t="s">
        <v>3876</v>
      </c>
      <c r="I5817">
        <v>1751.6000000000001</v>
      </c>
      <c r="J5817" s="41">
        <v>8.5000000000000006E-3</v>
      </c>
      <c r="K5817" s="42">
        <v>14.888600000000002</v>
      </c>
      <c r="L5817" s="43">
        <v>1.56</v>
      </c>
      <c r="M5817" s="42">
        <v>23.226216000000004</v>
      </c>
      <c r="N5817">
        <v>7</v>
      </c>
      <c r="O5817" s="43">
        <v>43.2</v>
      </c>
      <c r="P5817" s="42">
        <v>37.199999999999996</v>
      </c>
      <c r="Q5817" s="42">
        <v>6</v>
      </c>
      <c r="R5817" s="42">
        <v>4</v>
      </c>
    </row>
    <row r="5818" spans="1:18" x14ac:dyDescent="0.3">
      <c r="A5818" t="s">
        <v>3916</v>
      </c>
      <c r="B5818" s="17">
        <v>45027</v>
      </c>
      <c r="C5818" t="s">
        <v>3917</v>
      </c>
      <c r="D5818" t="s">
        <v>3918</v>
      </c>
      <c r="E5818" t="s">
        <v>3919</v>
      </c>
      <c r="F5818" t="s">
        <v>3920</v>
      </c>
      <c r="G5818" t="s">
        <v>3877</v>
      </c>
      <c r="H5818" t="s">
        <v>3876</v>
      </c>
      <c r="I5818">
        <v>1964.8000000000002</v>
      </c>
      <c r="J5818" s="41">
        <v>9.7999999999999997E-3</v>
      </c>
      <c r="K5818" s="42">
        <v>19.255040000000001</v>
      </c>
      <c r="L5818" s="43">
        <v>0.52</v>
      </c>
      <c r="M5818" s="42">
        <v>10.012620800000001</v>
      </c>
      <c r="N5818">
        <v>2</v>
      </c>
      <c r="O5818" s="43">
        <v>183.12</v>
      </c>
      <c r="P5818" s="42">
        <v>37.199999999999996</v>
      </c>
      <c r="Q5818" s="42">
        <v>6</v>
      </c>
      <c r="R5818" s="42">
        <v>3</v>
      </c>
    </row>
    <row r="5819" spans="1:18" x14ac:dyDescent="0.3">
      <c r="A5819" t="s">
        <v>3916</v>
      </c>
      <c r="B5819" s="17">
        <v>45028</v>
      </c>
      <c r="C5819" t="s">
        <v>3917</v>
      </c>
      <c r="D5819" t="s">
        <v>3918</v>
      </c>
      <c r="E5819" t="s">
        <v>3919</v>
      </c>
      <c r="F5819" t="s">
        <v>3920</v>
      </c>
      <c r="G5819" t="s">
        <v>3877</v>
      </c>
      <c r="H5819" t="s">
        <v>3876</v>
      </c>
      <c r="I5819">
        <v>1618.2</v>
      </c>
      <c r="J5819" s="41">
        <v>1.2799999999999999E-2</v>
      </c>
      <c r="K5819" s="42">
        <v>20.712959999999999</v>
      </c>
      <c r="L5819" s="43">
        <v>1.2</v>
      </c>
      <c r="M5819" s="42">
        <v>24.855551999999999</v>
      </c>
      <c r="N5819">
        <v>1</v>
      </c>
      <c r="O5819" s="43">
        <v>90.719999999999985</v>
      </c>
      <c r="P5819" s="42">
        <v>50.4</v>
      </c>
      <c r="Q5819" s="42">
        <v>6</v>
      </c>
      <c r="R5819" s="42">
        <v>5</v>
      </c>
    </row>
    <row r="5820" spans="1:18" x14ac:dyDescent="0.3">
      <c r="A5820" t="s">
        <v>3916</v>
      </c>
      <c r="B5820" s="17">
        <v>45029</v>
      </c>
      <c r="C5820" t="s">
        <v>3917</v>
      </c>
      <c r="D5820" t="s">
        <v>3918</v>
      </c>
      <c r="E5820" t="s">
        <v>3919</v>
      </c>
      <c r="F5820" t="s">
        <v>3920</v>
      </c>
      <c r="G5820" t="s">
        <v>3877</v>
      </c>
      <c r="H5820" t="s">
        <v>3876</v>
      </c>
      <c r="I5820">
        <v>1635.2</v>
      </c>
      <c r="J5820" s="41">
        <v>1.03E-2</v>
      </c>
      <c r="K5820" s="42">
        <v>16.842560000000002</v>
      </c>
      <c r="L5820" s="43">
        <v>0.67</v>
      </c>
      <c r="M5820" s="42">
        <v>11.284515200000003</v>
      </c>
      <c r="N5820">
        <v>1</v>
      </c>
      <c r="O5820" s="43">
        <v>49.28</v>
      </c>
      <c r="P5820" s="42">
        <v>43.199999999999996</v>
      </c>
      <c r="Q5820" s="42">
        <v>6</v>
      </c>
      <c r="R5820" s="42">
        <v>2</v>
      </c>
    </row>
    <row r="5821" spans="1:18" x14ac:dyDescent="0.3">
      <c r="A5821" t="s">
        <v>3916</v>
      </c>
      <c r="B5821" s="17">
        <v>45030</v>
      </c>
      <c r="C5821" t="s">
        <v>3917</v>
      </c>
      <c r="D5821" t="s">
        <v>3918</v>
      </c>
      <c r="E5821" t="s">
        <v>3919</v>
      </c>
      <c r="F5821" t="s">
        <v>3920</v>
      </c>
      <c r="G5821" t="s">
        <v>3877</v>
      </c>
      <c r="H5821" t="s">
        <v>3876</v>
      </c>
      <c r="I5821">
        <v>1357.6000000000001</v>
      </c>
      <c r="J5821" s="41">
        <v>8.6999999999999994E-3</v>
      </c>
      <c r="K5821" s="42">
        <v>11.811120000000001</v>
      </c>
      <c r="L5821" s="43">
        <v>0.71</v>
      </c>
      <c r="M5821" s="42">
        <v>8.3858952000000002</v>
      </c>
      <c r="N5821">
        <v>1</v>
      </c>
      <c r="O5821" s="43">
        <v>95.76</v>
      </c>
      <c r="P5821" s="42">
        <v>58.8</v>
      </c>
      <c r="Q5821" s="42">
        <v>3</v>
      </c>
      <c r="R5821" s="42">
        <v>4</v>
      </c>
    </row>
    <row r="5822" spans="1:18" x14ac:dyDescent="0.3">
      <c r="A5822" t="s">
        <v>3916</v>
      </c>
      <c r="B5822" s="17">
        <v>45031</v>
      </c>
      <c r="C5822" t="s">
        <v>3917</v>
      </c>
      <c r="D5822" t="s">
        <v>3918</v>
      </c>
      <c r="E5822" t="s">
        <v>3919</v>
      </c>
      <c r="F5822" t="s">
        <v>3920</v>
      </c>
      <c r="G5822" t="s">
        <v>3877</v>
      </c>
      <c r="H5822" t="s">
        <v>3876</v>
      </c>
      <c r="I5822">
        <v>1420.6000000000001</v>
      </c>
      <c r="J5822" s="41">
        <v>9.0000000000000011E-3</v>
      </c>
      <c r="K5822" s="42">
        <v>12.785400000000003</v>
      </c>
      <c r="L5822" s="43">
        <v>0.77</v>
      </c>
      <c r="M5822" s="42">
        <v>9.8447580000000023</v>
      </c>
      <c r="N5822">
        <v>3</v>
      </c>
      <c r="O5822" s="43">
        <v>14.4</v>
      </c>
      <c r="P5822" s="42">
        <v>31.2</v>
      </c>
      <c r="Q5822" s="42">
        <v>6</v>
      </c>
      <c r="R5822" s="42">
        <v>6</v>
      </c>
    </row>
    <row r="5823" spans="1:18" x14ac:dyDescent="0.3">
      <c r="A5823" t="s">
        <v>3916</v>
      </c>
      <c r="B5823" s="17">
        <v>45032</v>
      </c>
      <c r="C5823" t="s">
        <v>3917</v>
      </c>
      <c r="D5823" t="s">
        <v>3918</v>
      </c>
      <c r="E5823" t="s">
        <v>3919</v>
      </c>
      <c r="F5823" t="s">
        <v>3920</v>
      </c>
      <c r="G5823" t="s">
        <v>3877</v>
      </c>
      <c r="H5823" t="s">
        <v>3876</v>
      </c>
      <c r="I5823">
        <v>1182.6000000000001</v>
      </c>
      <c r="J5823" s="41">
        <v>1.2899999999999998E-2</v>
      </c>
      <c r="K5823" s="42">
        <v>15.25554</v>
      </c>
      <c r="L5823" s="43">
        <v>1.52</v>
      </c>
      <c r="M5823" s="42">
        <v>23.188420799999999</v>
      </c>
      <c r="N5823">
        <v>1</v>
      </c>
      <c r="O5823" s="43">
        <v>186.48000000000002</v>
      </c>
      <c r="P5823" s="42">
        <v>38.4</v>
      </c>
      <c r="Q5823" s="42">
        <v>4.5</v>
      </c>
      <c r="R5823" s="42">
        <v>3</v>
      </c>
    </row>
    <row r="5824" spans="1:18" x14ac:dyDescent="0.3">
      <c r="A5824" t="s">
        <v>3916</v>
      </c>
      <c r="B5824" s="17">
        <v>45033</v>
      </c>
      <c r="C5824" t="s">
        <v>3917</v>
      </c>
      <c r="D5824" t="s">
        <v>3918</v>
      </c>
      <c r="E5824" t="s">
        <v>3919</v>
      </c>
      <c r="F5824" t="s">
        <v>3920</v>
      </c>
      <c r="G5824" t="s">
        <v>3877</v>
      </c>
      <c r="H5824" t="s">
        <v>3876</v>
      </c>
      <c r="I5824">
        <v>2061.4</v>
      </c>
      <c r="J5824" s="41">
        <v>8.9999999999999993E-3</v>
      </c>
      <c r="K5824" s="42">
        <v>18.552599999999998</v>
      </c>
      <c r="L5824" s="43">
        <v>1.76</v>
      </c>
      <c r="M5824" s="42">
        <v>32.652575999999996</v>
      </c>
      <c r="N5824">
        <v>3</v>
      </c>
      <c r="O5824" s="43">
        <v>37.6</v>
      </c>
      <c r="P5824" s="42">
        <v>75.599999999999994</v>
      </c>
      <c r="Q5824" s="42">
        <v>4.5</v>
      </c>
      <c r="R5824" s="42">
        <v>8</v>
      </c>
    </row>
    <row r="5825" spans="1:18" x14ac:dyDescent="0.3">
      <c r="A5825" t="s">
        <v>3916</v>
      </c>
      <c r="B5825" s="17">
        <v>45034</v>
      </c>
      <c r="C5825" t="s">
        <v>3917</v>
      </c>
      <c r="D5825" t="s">
        <v>3918</v>
      </c>
      <c r="E5825" t="s">
        <v>3919</v>
      </c>
      <c r="F5825" t="s">
        <v>3920</v>
      </c>
      <c r="G5825" t="s">
        <v>3877</v>
      </c>
      <c r="H5825" t="s">
        <v>3876</v>
      </c>
      <c r="I5825">
        <v>2049.4</v>
      </c>
      <c r="J5825" s="41">
        <v>7.7999999999999996E-3</v>
      </c>
      <c r="K5825" s="42">
        <v>15.98532</v>
      </c>
      <c r="L5825" s="43">
        <v>1.6</v>
      </c>
      <c r="M5825" s="42">
        <v>25.576512000000001</v>
      </c>
      <c r="N5825">
        <v>1</v>
      </c>
      <c r="O5825" s="43">
        <v>45.92</v>
      </c>
      <c r="P5825" s="42">
        <v>49.199999999999996</v>
      </c>
      <c r="Q5825" s="42">
        <v>13.5</v>
      </c>
      <c r="R5825" s="42">
        <v>1</v>
      </c>
    </row>
    <row r="5826" spans="1:18" x14ac:dyDescent="0.3">
      <c r="A5826" t="s">
        <v>3916</v>
      </c>
      <c r="B5826" s="17">
        <v>45035</v>
      </c>
      <c r="C5826" t="s">
        <v>3917</v>
      </c>
      <c r="D5826" t="s">
        <v>3918</v>
      </c>
      <c r="E5826" t="s">
        <v>3919</v>
      </c>
      <c r="F5826" t="s">
        <v>3920</v>
      </c>
      <c r="G5826" t="s">
        <v>3877</v>
      </c>
      <c r="H5826" t="s">
        <v>3876</v>
      </c>
      <c r="I5826">
        <v>1943</v>
      </c>
      <c r="J5826" s="41">
        <v>1.03E-2</v>
      </c>
      <c r="K5826" s="42">
        <v>20.012900000000002</v>
      </c>
      <c r="L5826" s="43">
        <v>1.6700000000000002</v>
      </c>
      <c r="M5826" s="42">
        <v>33.421543000000007</v>
      </c>
      <c r="N5826">
        <v>4</v>
      </c>
      <c r="O5826" s="43">
        <v>95.199999999999989</v>
      </c>
      <c r="P5826" s="42">
        <v>91.2</v>
      </c>
      <c r="Q5826" s="42">
        <v>6</v>
      </c>
      <c r="R5826" s="42">
        <v>2</v>
      </c>
    </row>
    <row r="5827" spans="1:18" x14ac:dyDescent="0.3">
      <c r="A5827" t="s">
        <v>3916</v>
      </c>
      <c r="B5827" s="17">
        <v>45036</v>
      </c>
      <c r="C5827" t="s">
        <v>3917</v>
      </c>
      <c r="D5827" t="s">
        <v>3918</v>
      </c>
      <c r="E5827" t="s">
        <v>3919</v>
      </c>
      <c r="F5827" t="s">
        <v>3920</v>
      </c>
      <c r="G5827" t="s">
        <v>3877</v>
      </c>
      <c r="H5827" t="s">
        <v>3876</v>
      </c>
      <c r="I5827">
        <v>1296.4000000000001</v>
      </c>
      <c r="J5827" s="41">
        <v>6.7000000000000002E-3</v>
      </c>
      <c r="K5827" s="42">
        <v>8.6858800000000009</v>
      </c>
      <c r="L5827" s="43">
        <v>1.7799999999999998</v>
      </c>
      <c r="M5827" s="42">
        <v>15.4608664</v>
      </c>
      <c r="N5827">
        <v>3</v>
      </c>
      <c r="O5827" s="43">
        <v>47.2</v>
      </c>
      <c r="P5827" s="42">
        <v>87.6</v>
      </c>
      <c r="Q5827" s="42">
        <v>1.5</v>
      </c>
      <c r="R5827" s="42">
        <v>6</v>
      </c>
    </row>
    <row r="5828" spans="1:18" x14ac:dyDescent="0.3">
      <c r="A5828" t="s">
        <v>3916</v>
      </c>
      <c r="B5828" s="17">
        <v>45037</v>
      </c>
      <c r="C5828" t="s">
        <v>3917</v>
      </c>
      <c r="D5828" t="s">
        <v>3918</v>
      </c>
      <c r="E5828" t="s">
        <v>3919</v>
      </c>
      <c r="F5828" t="s">
        <v>3920</v>
      </c>
      <c r="G5828" t="s">
        <v>3877</v>
      </c>
      <c r="H5828" t="s">
        <v>3876</v>
      </c>
      <c r="I5828">
        <v>1752</v>
      </c>
      <c r="J5828" s="41">
        <v>8.199999999999999E-3</v>
      </c>
      <c r="K5828" s="42">
        <v>14.366399999999999</v>
      </c>
      <c r="L5828" s="43">
        <v>2.04</v>
      </c>
      <c r="M5828" s="42">
        <v>29.307455999999998</v>
      </c>
      <c r="N5828">
        <v>6</v>
      </c>
      <c r="O5828" s="43">
        <v>85.12</v>
      </c>
      <c r="P5828" s="42">
        <v>98.399999999999991</v>
      </c>
      <c r="Q5828" s="42">
        <v>12</v>
      </c>
      <c r="R5828" s="42">
        <v>7</v>
      </c>
    </row>
    <row r="5829" spans="1:18" x14ac:dyDescent="0.3">
      <c r="A5829" t="s">
        <v>3916</v>
      </c>
      <c r="B5829" s="17">
        <v>45038</v>
      </c>
      <c r="C5829" t="s">
        <v>3917</v>
      </c>
      <c r="D5829" t="s">
        <v>3918</v>
      </c>
      <c r="E5829" t="s">
        <v>3919</v>
      </c>
      <c r="F5829" t="s">
        <v>3920</v>
      </c>
      <c r="G5829" t="s">
        <v>3877</v>
      </c>
      <c r="H5829" t="s">
        <v>3876</v>
      </c>
      <c r="I5829">
        <v>2108</v>
      </c>
      <c r="J5829" s="41">
        <v>8.7999999999999988E-3</v>
      </c>
      <c r="K5829" s="42">
        <v>18.550399999999996</v>
      </c>
      <c r="L5829" s="43">
        <v>1.88</v>
      </c>
      <c r="M5829" s="42">
        <v>34.874751999999994</v>
      </c>
      <c r="N5829">
        <v>6</v>
      </c>
      <c r="O5829" s="43">
        <v>152.32</v>
      </c>
      <c r="P5829" s="42">
        <v>69.599999999999994</v>
      </c>
      <c r="Q5829" s="42">
        <v>1.5</v>
      </c>
      <c r="R5829" s="42">
        <v>4</v>
      </c>
    </row>
    <row r="5830" spans="1:18" x14ac:dyDescent="0.3">
      <c r="A5830" t="s">
        <v>3916</v>
      </c>
      <c r="B5830" s="17">
        <v>45039</v>
      </c>
      <c r="C5830" t="s">
        <v>3917</v>
      </c>
      <c r="D5830" t="s">
        <v>3918</v>
      </c>
      <c r="E5830" t="s">
        <v>3919</v>
      </c>
      <c r="F5830" t="s">
        <v>3920</v>
      </c>
      <c r="G5830" t="s">
        <v>3877</v>
      </c>
      <c r="H5830" t="s">
        <v>3876</v>
      </c>
      <c r="I5830">
        <v>1752.8000000000002</v>
      </c>
      <c r="J5830" s="41">
        <v>5.4000000000000003E-3</v>
      </c>
      <c r="K5830" s="42">
        <v>9.4651200000000006</v>
      </c>
      <c r="L5830" s="43">
        <v>1.2100000000000002</v>
      </c>
      <c r="M5830" s="42">
        <v>11.452795200000002</v>
      </c>
      <c r="N5830">
        <v>5</v>
      </c>
      <c r="O5830" s="43">
        <v>131.04</v>
      </c>
      <c r="P5830" s="42">
        <v>102</v>
      </c>
      <c r="Q5830" s="42">
        <v>6</v>
      </c>
      <c r="R5830" s="42">
        <v>2</v>
      </c>
    </row>
    <row r="5831" spans="1:18" x14ac:dyDescent="0.3">
      <c r="A5831" t="s">
        <v>3916</v>
      </c>
      <c r="B5831" s="17">
        <v>45040</v>
      </c>
      <c r="C5831" t="s">
        <v>3917</v>
      </c>
      <c r="D5831" t="s">
        <v>3918</v>
      </c>
      <c r="E5831" t="s">
        <v>3919</v>
      </c>
      <c r="F5831" t="s">
        <v>3920</v>
      </c>
      <c r="G5831" t="s">
        <v>3877</v>
      </c>
      <c r="H5831" t="s">
        <v>3876</v>
      </c>
      <c r="I5831">
        <v>1218.8000000000002</v>
      </c>
      <c r="J5831" s="41">
        <v>6.8000000000000005E-3</v>
      </c>
      <c r="K5831" s="42">
        <v>8.287840000000001</v>
      </c>
      <c r="L5831" s="43">
        <v>1.23</v>
      </c>
      <c r="M5831" s="42">
        <v>10.194043200000001</v>
      </c>
      <c r="N5831">
        <v>3</v>
      </c>
      <c r="O5831" s="43">
        <v>112.56</v>
      </c>
      <c r="P5831" s="42">
        <v>74.399999999999991</v>
      </c>
      <c r="Q5831" s="42">
        <v>6</v>
      </c>
      <c r="R5831" s="42">
        <v>8</v>
      </c>
    </row>
    <row r="5832" spans="1:18" x14ac:dyDescent="0.3">
      <c r="A5832" t="s">
        <v>3916</v>
      </c>
      <c r="B5832" s="17">
        <v>45041</v>
      </c>
      <c r="C5832" t="s">
        <v>3917</v>
      </c>
      <c r="D5832" t="s">
        <v>3918</v>
      </c>
      <c r="E5832" t="s">
        <v>3919</v>
      </c>
      <c r="F5832" t="s">
        <v>3920</v>
      </c>
      <c r="G5832" t="s">
        <v>3877</v>
      </c>
      <c r="H5832" t="s">
        <v>3876</v>
      </c>
      <c r="I5832">
        <v>2005.4</v>
      </c>
      <c r="J5832" s="41">
        <v>8.2999999999999984E-3</v>
      </c>
      <c r="K5832" s="42">
        <v>16.644819999999996</v>
      </c>
      <c r="L5832" s="43">
        <v>2.0399999999999996</v>
      </c>
      <c r="M5832" s="42">
        <v>33.955432799999983</v>
      </c>
      <c r="N5832">
        <v>4</v>
      </c>
      <c r="O5832" s="43">
        <v>125.99999999999999</v>
      </c>
      <c r="P5832" s="42">
        <v>70.8</v>
      </c>
      <c r="Q5832" s="42">
        <v>7.5</v>
      </c>
      <c r="R5832" s="42">
        <v>3</v>
      </c>
    </row>
    <row r="5833" spans="1:18" x14ac:dyDescent="0.3">
      <c r="A5833" t="s">
        <v>3916</v>
      </c>
      <c r="B5833" s="17">
        <v>45042</v>
      </c>
      <c r="C5833" t="s">
        <v>3917</v>
      </c>
      <c r="D5833" t="s">
        <v>3918</v>
      </c>
      <c r="E5833" t="s">
        <v>3919</v>
      </c>
      <c r="F5833" t="s">
        <v>3920</v>
      </c>
      <c r="G5833" t="s">
        <v>3877</v>
      </c>
      <c r="H5833" t="s">
        <v>3876</v>
      </c>
      <c r="I5833">
        <v>1384.2</v>
      </c>
      <c r="J5833" s="41">
        <v>8.4999999999999989E-3</v>
      </c>
      <c r="K5833" s="42">
        <v>11.765699999999999</v>
      </c>
      <c r="L5833" s="43">
        <v>0.64</v>
      </c>
      <c r="M5833" s="42">
        <v>7.5300479999999999</v>
      </c>
      <c r="N5833">
        <v>0</v>
      </c>
      <c r="O5833" s="43">
        <v>167.44</v>
      </c>
      <c r="P5833" s="42">
        <v>82.8</v>
      </c>
      <c r="Q5833" s="42">
        <v>3</v>
      </c>
      <c r="R5833" s="42">
        <v>1</v>
      </c>
    </row>
    <row r="5834" spans="1:18" x14ac:dyDescent="0.3">
      <c r="A5834" t="s">
        <v>3916</v>
      </c>
      <c r="B5834" s="17">
        <v>45043</v>
      </c>
      <c r="C5834" t="s">
        <v>3917</v>
      </c>
      <c r="D5834" t="s">
        <v>3918</v>
      </c>
      <c r="E5834" t="s">
        <v>3919</v>
      </c>
      <c r="F5834" t="s">
        <v>3920</v>
      </c>
      <c r="G5834" t="s">
        <v>3877</v>
      </c>
      <c r="H5834" t="s">
        <v>3876</v>
      </c>
      <c r="I5834">
        <v>1717.4</v>
      </c>
      <c r="J5834" s="41">
        <v>8.6E-3</v>
      </c>
      <c r="K5834" s="42">
        <v>14.769640000000001</v>
      </c>
      <c r="L5834" s="43">
        <v>0.53999999999999992</v>
      </c>
      <c r="M5834" s="42">
        <v>7.9756055999999997</v>
      </c>
      <c r="N5834">
        <v>5</v>
      </c>
      <c r="O5834" s="43">
        <v>45.6</v>
      </c>
      <c r="P5834" s="42">
        <v>49.199999999999996</v>
      </c>
      <c r="Q5834" s="42">
        <v>1.5</v>
      </c>
      <c r="R5834" s="42">
        <v>1</v>
      </c>
    </row>
    <row r="5835" spans="1:18" x14ac:dyDescent="0.3">
      <c r="A5835" t="s">
        <v>3916</v>
      </c>
      <c r="B5835" s="17">
        <v>45044</v>
      </c>
      <c r="C5835" t="s">
        <v>3917</v>
      </c>
      <c r="D5835" t="s">
        <v>3918</v>
      </c>
      <c r="E5835" t="s">
        <v>3919</v>
      </c>
      <c r="F5835" t="s">
        <v>3920</v>
      </c>
      <c r="G5835" t="s">
        <v>3877</v>
      </c>
      <c r="H5835" t="s">
        <v>3876</v>
      </c>
      <c r="I5835">
        <v>1214.2</v>
      </c>
      <c r="J5835" s="41">
        <v>7.5000000000000015E-3</v>
      </c>
      <c r="K5835" s="42">
        <v>9.1065000000000023</v>
      </c>
      <c r="L5835" s="43">
        <v>0.88000000000000012</v>
      </c>
      <c r="M5835" s="42">
        <v>8.0137200000000028</v>
      </c>
      <c r="N5835">
        <v>4</v>
      </c>
      <c r="O5835" s="43">
        <v>232.95999999999998</v>
      </c>
      <c r="P5835" s="42">
        <v>66</v>
      </c>
      <c r="Q5835" s="42">
        <v>16.5</v>
      </c>
      <c r="R5835" s="42">
        <v>6</v>
      </c>
    </row>
    <row r="5836" spans="1:18" x14ac:dyDescent="0.3">
      <c r="A5836" t="s">
        <v>3916</v>
      </c>
      <c r="B5836" s="17">
        <v>45045</v>
      </c>
      <c r="C5836" t="s">
        <v>3917</v>
      </c>
      <c r="D5836" t="s">
        <v>3918</v>
      </c>
      <c r="E5836" t="s">
        <v>3919</v>
      </c>
      <c r="F5836" t="s">
        <v>3920</v>
      </c>
      <c r="G5836" t="s">
        <v>3877</v>
      </c>
      <c r="H5836" t="s">
        <v>3876</v>
      </c>
      <c r="I5836">
        <v>1275</v>
      </c>
      <c r="J5836" s="41">
        <v>7.9000000000000008E-3</v>
      </c>
      <c r="K5836" s="42">
        <v>10.072500000000002</v>
      </c>
      <c r="L5836" s="43">
        <v>2.1999999999999997</v>
      </c>
      <c r="M5836" s="42">
        <v>22.159500000000001</v>
      </c>
      <c r="N5836">
        <v>6</v>
      </c>
      <c r="O5836" s="43">
        <v>213.35999999999999</v>
      </c>
      <c r="P5836" s="42">
        <v>92.399999999999991</v>
      </c>
      <c r="Q5836" s="42">
        <v>13.5</v>
      </c>
      <c r="R5836" s="42">
        <v>2</v>
      </c>
    </row>
    <row r="5837" spans="1:18" x14ac:dyDescent="0.3">
      <c r="A5837" t="s">
        <v>3916</v>
      </c>
      <c r="B5837" s="17">
        <v>45046</v>
      </c>
      <c r="C5837" t="s">
        <v>3917</v>
      </c>
      <c r="D5837" t="s">
        <v>3918</v>
      </c>
      <c r="E5837" t="s">
        <v>3919</v>
      </c>
      <c r="F5837" t="s">
        <v>3920</v>
      </c>
      <c r="G5837" t="s">
        <v>3877</v>
      </c>
      <c r="H5837" t="s">
        <v>3876</v>
      </c>
      <c r="I5837">
        <v>1239.8000000000002</v>
      </c>
      <c r="J5837" s="41">
        <v>7.7999999999999996E-3</v>
      </c>
      <c r="K5837" s="42">
        <v>9.670440000000001</v>
      </c>
      <c r="L5837" s="43">
        <v>1.79</v>
      </c>
      <c r="M5837" s="42">
        <v>17.310087600000003</v>
      </c>
      <c r="N5837">
        <v>4</v>
      </c>
      <c r="O5837" s="43">
        <v>246.95999999999998</v>
      </c>
      <c r="P5837" s="42">
        <v>69.599999999999994</v>
      </c>
      <c r="Q5837" s="42">
        <v>1.5</v>
      </c>
      <c r="R5837" s="42">
        <v>5</v>
      </c>
    </row>
    <row r="5838" spans="1:18" x14ac:dyDescent="0.3">
      <c r="A5838" t="s">
        <v>3916</v>
      </c>
      <c r="B5838" s="17">
        <v>45047</v>
      </c>
      <c r="C5838" t="s">
        <v>3917</v>
      </c>
      <c r="D5838" t="s">
        <v>3918</v>
      </c>
      <c r="E5838" t="s">
        <v>3919</v>
      </c>
      <c r="F5838" t="s">
        <v>3920</v>
      </c>
      <c r="G5838" t="s">
        <v>3877</v>
      </c>
      <c r="H5838" t="s">
        <v>3876</v>
      </c>
      <c r="I5838">
        <v>1886.6</v>
      </c>
      <c r="J5838" s="41">
        <v>9.9999999999999985E-3</v>
      </c>
      <c r="K5838" s="42">
        <v>18.865999999999996</v>
      </c>
      <c r="L5838" s="43">
        <v>0.91</v>
      </c>
      <c r="M5838" s="42">
        <v>17.168059999999997</v>
      </c>
      <c r="N5838">
        <v>2</v>
      </c>
      <c r="O5838" s="43">
        <v>73.92</v>
      </c>
      <c r="P5838" s="42">
        <v>92.399999999999991</v>
      </c>
      <c r="Q5838" s="42">
        <v>7.5</v>
      </c>
      <c r="R5838" s="42">
        <v>8</v>
      </c>
    </row>
    <row r="5839" spans="1:18" x14ac:dyDescent="0.3">
      <c r="A5839" t="s">
        <v>3916</v>
      </c>
      <c r="B5839" s="17">
        <v>45048</v>
      </c>
      <c r="C5839" t="s">
        <v>3917</v>
      </c>
      <c r="D5839" t="s">
        <v>3918</v>
      </c>
      <c r="E5839" t="s">
        <v>3919</v>
      </c>
      <c r="F5839" t="s">
        <v>3920</v>
      </c>
      <c r="G5839" t="s">
        <v>3877</v>
      </c>
      <c r="H5839" t="s">
        <v>3876</v>
      </c>
      <c r="I5839">
        <v>1628.6000000000001</v>
      </c>
      <c r="J5839" s="41">
        <v>8.3999999999999977E-3</v>
      </c>
      <c r="K5839" s="42">
        <v>13.680239999999998</v>
      </c>
      <c r="L5839" s="43">
        <v>1.77</v>
      </c>
      <c r="M5839" s="42">
        <v>24.214024799999997</v>
      </c>
      <c r="N5839">
        <v>1</v>
      </c>
      <c r="O5839" s="43">
        <v>80.64</v>
      </c>
      <c r="P5839" s="42">
        <v>90</v>
      </c>
      <c r="Q5839" s="42">
        <v>4.5</v>
      </c>
      <c r="R5839" s="42">
        <v>5</v>
      </c>
    </row>
    <row r="5840" spans="1:18" x14ac:dyDescent="0.3">
      <c r="A5840" t="s">
        <v>3916</v>
      </c>
      <c r="B5840" s="17">
        <v>45049</v>
      </c>
      <c r="C5840" t="s">
        <v>3917</v>
      </c>
      <c r="D5840" t="s">
        <v>3918</v>
      </c>
      <c r="E5840" t="s">
        <v>3919</v>
      </c>
      <c r="F5840" t="s">
        <v>3920</v>
      </c>
      <c r="G5840" t="s">
        <v>3877</v>
      </c>
      <c r="H5840" t="s">
        <v>3876</v>
      </c>
      <c r="I5840">
        <v>1473</v>
      </c>
      <c r="J5840" s="41">
        <v>7.4999999999999997E-3</v>
      </c>
      <c r="K5840" s="42">
        <v>11.047499999999999</v>
      </c>
      <c r="L5840" s="43">
        <v>2.1199999999999997</v>
      </c>
      <c r="M5840" s="42">
        <v>23.420699999999997</v>
      </c>
      <c r="N5840">
        <v>3</v>
      </c>
      <c r="O5840" s="43">
        <v>112</v>
      </c>
      <c r="P5840" s="42">
        <v>126</v>
      </c>
      <c r="Q5840" s="42">
        <v>7.5</v>
      </c>
      <c r="R5840" s="42">
        <v>5</v>
      </c>
    </row>
    <row r="5841" spans="1:18" x14ac:dyDescent="0.3">
      <c r="A5841" t="s">
        <v>3916</v>
      </c>
      <c r="B5841" s="17">
        <v>45050</v>
      </c>
      <c r="C5841" t="s">
        <v>3917</v>
      </c>
      <c r="D5841" t="s">
        <v>3918</v>
      </c>
      <c r="E5841" t="s">
        <v>3919</v>
      </c>
      <c r="F5841" t="s">
        <v>3920</v>
      </c>
      <c r="G5841" t="s">
        <v>3877</v>
      </c>
      <c r="H5841" t="s">
        <v>3876</v>
      </c>
      <c r="I5841">
        <v>1329.8000000000002</v>
      </c>
      <c r="J5841" s="41">
        <v>8.4999999999999989E-3</v>
      </c>
      <c r="K5841" s="42">
        <v>11.3033</v>
      </c>
      <c r="L5841" s="43">
        <v>2.0799999999999996</v>
      </c>
      <c r="M5841" s="42">
        <v>23.510863999999994</v>
      </c>
      <c r="N5841">
        <v>4</v>
      </c>
      <c r="O5841" s="43">
        <v>43.12</v>
      </c>
      <c r="P5841" s="42">
        <v>86.399999999999991</v>
      </c>
      <c r="Q5841" s="42">
        <v>1.5</v>
      </c>
      <c r="R5841" s="42">
        <v>3</v>
      </c>
    </row>
    <row r="5842" spans="1:18" x14ac:dyDescent="0.3">
      <c r="A5842" t="s">
        <v>3916</v>
      </c>
      <c r="B5842" s="17">
        <v>45051</v>
      </c>
      <c r="C5842" t="s">
        <v>3917</v>
      </c>
      <c r="D5842" t="s">
        <v>3918</v>
      </c>
      <c r="E5842" t="s">
        <v>3919</v>
      </c>
      <c r="F5842" t="s">
        <v>3920</v>
      </c>
      <c r="G5842" t="s">
        <v>3877</v>
      </c>
      <c r="H5842" t="s">
        <v>3876</v>
      </c>
      <c r="I5842">
        <v>1009.8000000000002</v>
      </c>
      <c r="J5842" s="41">
        <v>8.9000000000000017E-3</v>
      </c>
      <c r="K5842" s="42">
        <v>8.9872200000000024</v>
      </c>
      <c r="L5842" s="43">
        <v>1.75</v>
      </c>
      <c r="M5842" s="42">
        <v>15.727635000000005</v>
      </c>
      <c r="N5842">
        <v>2</v>
      </c>
      <c r="O5842" s="43">
        <v>147.28</v>
      </c>
      <c r="P5842" s="42">
        <v>54</v>
      </c>
      <c r="Q5842" s="42">
        <v>12</v>
      </c>
      <c r="R5842" s="42">
        <v>3</v>
      </c>
    </row>
    <row r="5843" spans="1:18" x14ac:dyDescent="0.3">
      <c r="A5843" t="s">
        <v>3916</v>
      </c>
      <c r="B5843" s="17">
        <v>45052</v>
      </c>
      <c r="C5843" t="s">
        <v>3917</v>
      </c>
      <c r="D5843" t="s">
        <v>3918</v>
      </c>
      <c r="E5843" t="s">
        <v>3919</v>
      </c>
      <c r="F5843" t="s">
        <v>3920</v>
      </c>
      <c r="G5843" t="s">
        <v>3877</v>
      </c>
      <c r="H5843" t="s">
        <v>3876</v>
      </c>
      <c r="I5843">
        <v>2000</v>
      </c>
      <c r="J5843" s="41">
        <v>4.1000000000000003E-3</v>
      </c>
      <c r="K5843" s="42">
        <v>8.2000000000000011</v>
      </c>
      <c r="L5843" s="43">
        <v>1.9899999999999998</v>
      </c>
      <c r="M5843" s="42">
        <v>16.318000000000001</v>
      </c>
      <c r="N5843">
        <v>6</v>
      </c>
      <c r="O5843" s="43">
        <v>109.19999999999999</v>
      </c>
      <c r="P5843" s="42">
        <v>79.2</v>
      </c>
      <c r="Q5843" s="42">
        <v>6</v>
      </c>
      <c r="R5843" s="42">
        <v>2</v>
      </c>
    </row>
    <row r="5844" spans="1:18" x14ac:dyDescent="0.3">
      <c r="A5844" t="s">
        <v>3916</v>
      </c>
      <c r="B5844" s="17">
        <v>45053</v>
      </c>
      <c r="C5844" t="s">
        <v>3917</v>
      </c>
      <c r="D5844" t="s">
        <v>3918</v>
      </c>
      <c r="E5844" t="s">
        <v>3919</v>
      </c>
      <c r="F5844" t="s">
        <v>3920</v>
      </c>
      <c r="G5844" t="s">
        <v>3877</v>
      </c>
      <c r="H5844" t="s">
        <v>3876</v>
      </c>
      <c r="I5844">
        <v>1170.4000000000001</v>
      </c>
      <c r="J5844" s="41">
        <v>9.1999999999999998E-3</v>
      </c>
      <c r="K5844" s="42">
        <v>10.76768</v>
      </c>
      <c r="L5844" s="43">
        <v>0.9700000000000002</v>
      </c>
      <c r="M5844" s="42">
        <v>10.444649600000002</v>
      </c>
      <c r="N5844">
        <v>1</v>
      </c>
      <c r="O5844" s="43">
        <v>164.64000000000001</v>
      </c>
      <c r="P5844" s="42">
        <v>74.399999999999991</v>
      </c>
      <c r="Q5844" s="42">
        <v>6</v>
      </c>
      <c r="R5844" s="42">
        <v>6</v>
      </c>
    </row>
    <row r="5845" spans="1:18" x14ac:dyDescent="0.3">
      <c r="A5845" t="s">
        <v>3916</v>
      </c>
      <c r="B5845" s="17">
        <v>45054</v>
      </c>
      <c r="C5845" t="s">
        <v>3917</v>
      </c>
      <c r="D5845" t="s">
        <v>3918</v>
      </c>
      <c r="E5845" t="s">
        <v>3919</v>
      </c>
      <c r="F5845" t="s">
        <v>3920</v>
      </c>
      <c r="G5845" t="s">
        <v>3877</v>
      </c>
      <c r="H5845" t="s">
        <v>3876</v>
      </c>
      <c r="I5845">
        <v>1865.6</v>
      </c>
      <c r="J5845" s="41">
        <v>7.1000000000000004E-3</v>
      </c>
      <c r="K5845" s="42">
        <v>13.245760000000001</v>
      </c>
      <c r="L5845" s="43">
        <v>1.1200000000000001</v>
      </c>
      <c r="M5845" s="42">
        <v>14.835251200000002</v>
      </c>
      <c r="N5845">
        <v>1</v>
      </c>
      <c r="O5845" s="43">
        <v>206.64</v>
      </c>
      <c r="P5845" s="42">
        <v>48</v>
      </c>
      <c r="Q5845" s="42">
        <v>18</v>
      </c>
      <c r="R5845" s="42">
        <v>7</v>
      </c>
    </row>
    <row r="5846" spans="1:18" x14ac:dyDescent="0.3">
      <c r="A5846" t="s">
        <v>3916</v>
      </c>
      <c r="B5846" s="17">
        <v>45055</v>
      </c>
      <c r="C5846" t="s">
        <v>3917</v>
      </c>
      <c r="D5846" t="s">
        <v>3918</v>
      </c>
      <c r="E5846" t="s">
        <v>3919</v>
      </c>
      <c r="F5846" t="s">
        <v>3920</v>
      </c>
      <c r="G5846" t="s">
        <v>3877</v>
      </c>
      <c r="H5846" t="s">
        <v>3876</v>
      </c>
      <c r="I5846">
        <v>881</v>
      </c>
      <c r="J5846" s="41">
        <v>6.9999999999999993E-3</v>
      </c>
      <c r="K5846" s="42">
        <v>6.1669999999999989</v>
      </c>
      <c r="L5846" s="43">
        <v>0.91000000000000014</v>
      </c>
      <c r="M5846" s="42">
        <v>5.6119699999999995</v>
      </c>
      <c r="N5846">
        <v>2</v>
      </c>
      <c r="O5846" s="43">
        <v>78.399999999999991</v>
      </c>
      <c r="P5846" s="42">
        <v>76.8</v>
      </c>
      <c r="Q5846" s="42">
        <v>6</v>
      </c>
      <c r="R5846" s="42">
        <v>1</v>
      </c>
    </row>
    <row r="5847" spans="1:18" x14ac:dyDescent="0.3">
      <c r="A5847" t="s">
        <v>3916</v>
      </c>
      <c r="B5847" s="17">
        <v>45056</v>
      </c>
      <c r="C5847" t="s">
        <v>3917</v>
      </c>
      <c r="D5847" t="s">
        <v>3918</v>
      </c>
      <c r="E5847" t="s">
        <v>3919</v>
      </c>
      <c r="F5847" t="s">
        <v>3920</v>
      </c>
      <c r="G5847" t="s">
        <v>3877</v>
      </c>
      <c r="H5847" t="s">
        <v>3876</v>
      </c>
      <c r="I5847">
        <v>1289.4000000000001</v>
      </c>
      <c r="J5847" s="41">
        <v>6.5000000000000006E-3</v>
      </c>
      <c r="K5847" s="42">
        <v>8.3811000000000018</v>
      </c>
      <c r="L5847" s="43">
        <v>0.52</v>
      </c>
      <c r="M5847" s="42">
        <v>4.3581720000000015</v>
      </c>
      <c r="N5847">
        <v>1</v>
      </c>
      <c r="O5847" s="43">
        <v>0</v>
      </c>
      <c r="P5847" s="42">
        <v>75.599999999999994</v>
      </c>
      <c r="Q5847" s="42">
        <v>7.5</v>
      </c>
      <c r="R5847" s="42">
        <v>1</v>
      </c>
    </row>
    <row r="5848" spans="1:18" x14ac:dyDescent="0.3">
      <c r="A5848" t="s">
        <v>3916</v>
      </c>
      <c r="B5848" s="17">
        <v>45057</v>
      </c>
      <c r="C5848" t="s">
        <v>3917</v>
      </c>
      <c r="D5848" t="s">
        <v>3918</v>
      </c>
      <c r="E5848" t="s">
        <v>3919</v>
      </c>
      <c r="F5848" t="s">
        <v>3920</v>
      </c>
      <c r="G5848" t="s">
        <v>3877</v>
      </c>
      <c r="H5848" t="s">
        <v>3876</v>
      </c>
      <c r="I5848">
        <v>1873.8000000000002</v>
      </c>
      <c r="J5848" s="41">
        <v>8.3999999999999995E-3</v>
      </c>
      <c r="K5848" s="42">
        <v>15.73992</v>
      </c>
      <c r="L5848" s="43">
        <v>0.95</v>
      </c>
      <c r="M5848" s="42">
        <v>14.952923999999999</v>
      </c>
      <c r="N5848">
        <v>7</v>
      </c>
      <c r="O5848" s="43">
        <v>53.760000000000005</v>
      </c>
      <c r="P5848" s="42">
        <v>61.199999999999996</v>
      </c>
      <c r="Q5848" s="42">
        <v>0</v>
      </c>
      <c r="R5848" s="42">
        <v>3</v>
      </c>
    </row>
    <row r="5849" spans="1:18" x14ac:dyDescent="0.3">
      <c r="A5849" t="s">
        <v>3916</v>
      </c>
      <c r="B5849" s="17">
        <v>45058</v>
      </c>
      <c r="C5849" t="s">
        <v>3917</v>
      </c>
      <c r="D5849" t="s">
        <v>3918</v>
      </c>
      <c r="E5849" t="s">
        <v>3919</v>
      </c>
      <c r="F5849" t="s">
        <v>3920</v>
      </c>
      <c r="G5849" t="s">
        <v>3877</v>
      </c>
      <c r="H5849" t="s">
        <v>3876</v>
      </c>
      <c r="I5849">
        <v>2005</v>
      </c>
      <c r="J5849" s="41">
        <v>7.000000000000001E-3</v>
      </c>
      <c r="K5849" s="42">
        <v>14.035000000000002</v>
      </c>
      <c r="L5849" s="43">
        <v>1.24</v>
      </c>
      <c r="M5849" s="42">
        <v>17.403400000000001</v>
      </c>
      <c r="N5849">
        <v>1</v>
      </c>
      <c r="O5849" s="43">
        <v>39.76</v>
      </c>
      <c r="P5849" s="42">
        <v>58.8</v>
      </c>
      <c r="Q5849" s="42">
        <v>15</v>
      </c>
      <c r="R5849" s="42">
        <v>1</v>
      </c>
    </row>
    <row r="5850" spans="1:18" x14ac:dyDescent="0.3">
      <c r="A5850" t="s">
        <v>3916</v>
      </c>
      <c r="B5850" s="17">
        <v>45059</v>
      </c>
      <c r="C5850" t="s">
        <v>3917</v>
      </c>
      <c r="D5850" t="s">
        <v>3918</v>
      </c>
      <c r="E5850" t="s">
        <v>3919</v>
      </c>
      <c r="F5850" t="s">
        <v>3920</v>
      </c>
      <c r="G5850" t="s">
        <v>3877</v>
      </c>
      <c r="H5850" t="s">
        <v>3876</v>
      </c>
      <c r="I5850">
        <v>1929.2000000000003</v>
      </c>
      <c r="J5850" s="41">
        <v>6.1999999999999998E-3</v>
      </c>
      <c r="K5850" s="42">
        <v>11.961040000000001</v>
      </c>
      <c r="L5850" s="43">
        <v>1.0999999999999999</v>
      </c>
      <c r="M5850" s="42">
        <v>13.157143999999999</v>
      </c>
      <c r="N5850">
        <v>2</v>
      </c>
      <c r="O5850" s="43">
        <v>0</v>
      </c>
      <c r="P5850" s="42">
        <v>82.8</v>
      </c>
      <c r="Q5850" s="42">
        <v>13.5</v>
      </c>
      <c r="R5850" s="42">
        <v>2</v>
      </c>
    </row>
    <row r="5851" spans="1:18" x14ac:dyDescent="0.3">
      <c r="A5851" t="s">
        <v>3916</v>
      </c>
      <c r="B5851" s="17">
        <v>45060</v>
      </c>
      <c r="C5851" t="s">
        <v>3917</v>
      </c>
      <c r="D5851" t="s">
        <v>3918</v>
      </c>
      <c r="E5851" t="s">
        <v>3919</v>
      </c>
      <c r="F5851" t="s">
        <v>3920</v>
      </c>
      <c r="G5851" t="s">
        <v>3877</v>
      </c>
      <c r="H5851" t="s">
        <v>3876</v>
      </c>
      <c r="I5851">
        <v>1513.4</v>
      </c>
      <c r="J5851" s="41">
        <v>8.6E-3</v>
      </c>
      <c r="K5851" s="42">
        <v>13.01524</v>
      </c>
      <c r="L5851" s="43">
        <v>1.45</v>
      </c>
      <c r="M5851" s="42">
        <v>18.872098000000001</v>
      </c>
      <c r="N5851">
        <v>6</v>
      </c>
      <c r="O5851" s="43">
        <v>102.48</v>
      </c>
      <c r="P5851" s="42">
        <v>80.399999999999991</v>
      </c>
      <c r="Q5851" s="42">
        <v>9</v>
      </c>
      <c r="R5851" s="42">
        <v>1</v>
      </c>
    </row>
    <row r="5852" spans="1:18" x14ac:dyDescent="0.3">
      <c r="A5852" t="s">
        <v>3916</v>
      </c>
      <c r="B5852" s="17">
        <v>45061</v>
      </c>
      <c r="C5852" t="s">
        <v>3917</v>
      </c>
      <c r="D5852" t="s">
        <v>3918</v>
      </c>
      <c r="E5852" t="s">
        <v>3919</v>
      </c>
      <c r="F5852" t="s">
        <v>3920</v>
      </c>
      <c r="G5852" t="s">
        <v>3877</v>
      </c>
      <c r="H5852" t="s">
        <v>3876</v>
      </c>
      <c r="I5852">
        <v>1546.4</v>
      </c>
      <c r="J5852" s="41">
        <v>7.5000000000000006E-3</v>
      </c>
      <c r="K5852" s="42">
        <v>11.598000000000001</v>
      </c>
      <c r="L5852" s="43">
        <v>1.0400000000000003</v>
      </c>
      <c r="M5852" s="42">
        <v>12.061920000000004</v>
      </c>
      <c r="N5852">
        <v>2</v>
      </c>
      <c r="O5852" s="43">
        <v>87.36</v>
      </c>
      <c r="P5852" s="42">
        <v>74.399999999999991</v>
      </c>
      <c r="Q5852" s="42">
        <v>1.5</v>
      </c>
      <c r="R5852" s="42">
        <v>2</v>
      </c>
    </row>
    <row r="5853" spans="1:18" x14ac:dyDescent="0.3">
      <c r="A5853" t="s">
        <v>3916</v>
      </c>
      <c r="B5853" s="17">
        <v>45062</v>
      </c>
      <c r="C5853" t="s">
        <v>3917</v>
      </c>
      <c r="D5853" t="s">
        <v>3918</v>
      </c>
      <c r="E5853" t="s">
        <v>3919</v>
      </c>
      <c r="F5853" t="s">
        <v>3920</v>
      </c>
      <c r="G5853" t="s">
        <v>3877</v>
      </c>
      <c r="H5853" t="s">
        <v>3876</v>
      </c>
      <c r="I5853">
        <v>1239.4000000000001</v>
      </c>
      <c r="J5853" s="41">
        <v>8.199999999999999E-3</v>
      </c>
      <c r="K5853" s="42">
        <v>10.163079999999999</v>
      </c>
      <c r="L5853" s="43">
        <v>1.0000000000000002</v>
      </c>
      <c r="M5853" s="42">
        <v>10.163080000000001</v>
      </c>
      <c r="N5853">
        <v>3</v>
      </c>
      <c r="O5853" s="43">
        <v>82.320000000000007</v>
      </c>
      <c r="P5853" s="42">
        <v>57.599999999999994</v>
      </c>
      <c r="Q5853" s="42">
        <v>12</v>
      </c>
      <c r="R5853" s="42">
        <v>5</v>
      </c>
    </row>
    <row r="5854" spans="1:18" x14ac:dyDescent="0.3">
      <c r="A5854" t="s">
        <v>3916</v>
      </c>
      <c r="B5854" s="17">
        <v>45063</v>
      </c>
      <c r="C5854" t="s">
        <v>3917</v>
      </c>
      <c r="D5854" t="s">
        <v>3918</v>
      </c>
      <c r="E5854" t="s">
        <v>3919</v>
      </c>
      <c r="F5854" t="s">
        <v>3920</v>
      </c>
      <c r="G5854" t="s">
        <v>3877</v>
      </c>
      <c r="H5854" t="s">
        <v>3876</v>
      </c>
      <c r="I5854">
        <v>1151.6000000000001</v>
      </c>
      <c r="J5854" s="41">
        <v>8.5000000000000006E-3</v>
      </c>
      <c r="K5854" s="42">
        <v>9.7886000000000024</v>
      </c>
      <c r="L5854" s="43">
        <v>1.7300000000000002</v>
      </c>
      <c r="M5854" s="42">
        <v>16.934278000000006</v>
      </c>
      <c r="N5854">
        <v>2</v>
      </c>
      <c r="O5854" s="43">
        <v>0</v>
      </c>
      <c r="P5854" s="42">
        <v>90</v>
      </c>
      <c r="Q5854" s="42">
        <v>7.5</v>
      </c>
      <c r="R5854" s="42">
        <v>0</v>
      </c>
    </row>
    <row r="5855" spans="1:18" x14ac:dyDescent="0.3">
      <c r="A5855" t="s">
        <v>3916</v>
      </c>
      <c r="B5855" s="17">
        <v>45064</v>
      </c>
      <c r="C5855" t="s">
        <v>3917</v>
      </c>
      <c r="D5855" t="s">
        <v>3918</v>
      </c>
      <c r="E5855" t="s">
        <v>3919</v>
      </c>
      <c r="F5855" t="s">
        <v>3920</v>
      </c>
      <c r="G5855" t="s">
        <v>3877</v>
      </c>
      <c r="H5855" t="s">
        <v>3876</v>
      </c>
      <c r="I5855">
        <v>1832.8000000000002</v>
      </c>
      <c r="J5855" s="41">
        <v>6.6000000000000008E-3</v>
      </c>
      <c r="K5855" s="42">
        <v>12.096480000000003</v>
      </c>
      <c r="L5855" s="43">
        <v>0.9</v>
      </c>
      <c r="M5855" s="42">
        <v>10.886832000000004</v>
      </c>
      <c r="N5855">
        <v>6</v>
      </c>
      <c r="O5855" s="43">
        <v>110.88</v>
      </c>
      <c r="P5855" s="42">
        <v>91.2</v>
      </c>
      <c r="Q5855" s="42">
        <v>10.5</v>
      </c>
      <c r="R5855" s="42">
        <v>7</v>
      </c>
    </row>
    <row r="5856" spans="1:18" x14ac:dyDescent="0.3">
      <c r="A5856" t="s">
        <v>3916</v>
      </c>
      <c r="B5856" s="17">
        <v>45065</v>
      </c>
      <c r="C5856" t="s">
        <v>3917</v>
      </c>
      <c r="D5856" t="s">
        <v>3918</v>
      </c>
      <c r="E5856" t="s">
        <v>3919</v>
      </c>
      <c r="F5856" t="s">
        <v>3920</v>
      </c>
      <c r="G5856" t="s">
        <v>3877</v>
      </c>
      <c r="H5856" t="s">
        <v>3876</v>
      </c>
      <c r="I5856">
        <v>1550.4</v>
      </c>
      <c r="J5856" s="41">
        <v>7.9000000000000008E-3</v>
      </c>
      <c r="K5856" s="42">
        <v>12.248160000000002</v>
      </c>
      <c r="L5856" s="43">
        <v>0.63</v>
      </c>
      <c r="M5856" s="42">
        <v>7.7163408000000011</v>
      </c>
      <c r="N5856">
        <v>1</v>
      </c>
      <c r="O5856" s="43">
        <v>0</v>
      </c>
      <c r="P5856" s="42">
        <v>67.2</v>
      </c>
      <c r="Q5856" s="42">
        <v>6</v>
      </c>
      <c r="R5856" s="42">
        <v>8</v>
      </c>
    </row>
    <row r="5857" spans="1:18" x14ac:dyDescent="0.3">
      <c r="A5857" t="s">
        <v>3916</v>
      </c>
      <c r="B5857" s="17">
        <v>45066</v>
      </c>
      <c r="C5857" t="s">
        <v>3917</v>
      </c>
      <c r="D5857" t="s">
        <v>3918</v>
      </c>
      <c r="E5857" t="s">
        <v>3919</v>
      </c>
      <c r="F5857" t="s">
        <v>3920</v>
      </c>
      <c r="G5857" t="s">
        <v>3877</v>
      </c>
      <c r="H5857" t="s">
        <v>3876</v>
      </c>
      <c r="I5857">
        <v>1374.6000000000001</v>
      </c>
      <c r="J5857" s="41">
        <v>8.0999999999999996E-3</v>
      </c>
      <c r="K5857" s="42">
        <v>11.134260000000001</v>
      </c>
      <c r="L5857" s="43">
        <v>1</v>
      </c>
      <c r="M5857" s="42">
        <v>11.134260000000001</v>
      </c>
      <c r="N5857">
        <v>5</v>
      </c>
      <c r="O5857" s="43">
        <v>41.6</v>
      </c>
      <c r="P5857" s="42">
        <v>80.399999999999991</v>
      </c>
      <c r="Q5857" s="42">
        <v>9</v>
      </c>
      <c r="R5857" s="42">
        <v>1</v>
      </c>
    </row>
    <row r="5858" spans="1:18" x14ac:dyDescent="0.3">
      <c r="A5858" t="s">
        <v>3916</v>
      </c>
      <c r="B5858" s="17">
        <v>45067</v>
      </c>
      <c r="C5858" t="s">
        <v>3917</v>
      </c>
      <c r="D5858" t="s">
        <v>3918</v>
      </c>
      <c r="E5858" t="s">
        <v>3919</v>
      </c>
      <c r="F5858" t="s">
        <v>3920</v>
      </c>
      <c r="G5858" t="s">
        <v>3877</v>
      </c>
      <c r="H5858" t="s">
        <v>3876</v>
      </c>
      <c r="I5858">
        <v>1940.4</v>
      </c>
      <c r="J5858" s="41">
        <v>9.0000000000000011E-3</v>
      </c>
      <c r="K5858" s="42">
        <v>17.463600000000003</v>
      </c>
      <c r="L5858" s="43">
        <v>1.21</v>
      </c>
      <c r="M5858" s="42">
        <v>21.130956000000005</v>
      </c>
      <c r="N5858">
        <v>6</v>
      </c>
      <c r="O5858" s="43">
        <v>41.44</v>
      </c>
      <c r="P5858" s="42">
        <v>46.8</v>
      </c>
      <c r="Q5858" s="42">
        <v>15</v>
      </c>
      <c r="R5858" s="42">
        <v>1</v>
      </c>
    </row>
    <row r="5859" spans="1:18" x14ac:dyDescent="0.3">
      <c r="A5859" t="s">
        <v>3916</v>
      </c>
      <c r="B5859" s="17">
        <v>45068</v>
      </c>
      <c r="C5859" t="s">
        <v>3917</v>
      </c>
      <c r="D5859" t="s">
        <v>3918</v>
      </c>
      <c r="E5859" t="s">
        <v>3919</v>
      </c>
      <c r="F5859" t="s">
        <v>3920</v>
      </c>
      <c r="G5859" t="s">
        <v>3877</v>
      </c>
      <c r="H5859" t="s">
        <v>3876</v>
      </c>
      <c r="I5859">
        <v>1865.6</v>
      </c>
      <c r="J5859" s="41">
        <v>6.6E-3</v>
      </c>
      <c r="K5859" s="42">
        <v>12.312959999999999</v>
      </c>
      <c r="L5859" s="43">
        <v>2.0300000000000002</v>
      </c>
      <c r="M5859" s="42">
        <v>24.9953088</v>
      </c>
      <c r="N5859">
        <v>1</v>
      </c>
      <c r="O5859" s="43">
        <v>0</v>
      </c>
      <c r="P5859" s="42">
        <v>36</v>
      </c>
      <c r="Q5859" s="42">
        <v>0</v>
      </c>
      <c r="R5859" s="42">
        <v>3</v>
      </c>
    </row>
    <row r="5860" spans="1:18" x14ac:dyDescent="0.3">
      <c r="A5860" t="s">
        <v>3916</v>
      </c>
      <c r="B5860" s="17">
        <v>45069</v>
      </c>
      <c r="C5860" t="s">
        <v>3917</v>
      </c>
      <c r="D5860" t="s">
        <v>3918</v>
      </c>
      <c r="E5860" t="s">
        <v>3919</v>
      </c>
      <c r="F5860" t="s">
        <v>3920</v>
      </c>
      <c r="G5860" t="s">
        <v>3877</v>
      </c>
      <c r="H5860" t="s">
        <v>3876</v>
      </c>
      <c r="I5860">
        <v>1119.8000000000002</v>
      </c>
      <c r="J5860" s="41">
        <v>1.2399999999999998E-2</v>
      </c>
      <c r="K5860" s="42">
        <v>13.88552</v>
      </c>
      <c r="L5860" s="43">
        <v>0.78</v>
      </c>
      <c r="M5860" s="42">
        <v>10.8307056</v>
      </c>
      <c r="N5860">
        <v>6</v>
      </c>
      <c r="O5860" s="43">
        <v>0</v>
      </c>
      <c r="P5860" s="42">
        <v>105.6</v>
      </c>
      <c r="Q5860" s="42">
        <v>6</v>
      </c>
      <c r="R5860" s="42">
        <v>2</v>
      </c>
    </row>
    <row r="5861" spans="1:18" x14ac:dyDescent="0.3">
      <c r="A5861" t="s">
        <v>3916</v>
      </c>
      <c r="B5861" s="17">
        <v>45070</v>
      </c>
      <c r="C5861" t="s">
        <v>3917</v>
      </c>
      <c r="D5861" t="s">
        <v>3918</v>
      </c>
      <c r="E5861" t="s">
        <v>3919</v>
      </c>
      <c r="F5861" t="s">
        <v>3920</v>
      </c>
      <c r="G5861" t="s">
        <v>3877</v>
      </c>
      <c r="H5861" t="s">
        <v>3876</v>
      </c>
      <c r="I5861">
        <v>1591.2</v>
      </c>
      <c r="J5861" s="41">
        <v>8.5000000000000006E-3</v>
      </c>
      <c r="K5861" s="42">
        <v>13.525200000000002</v>
      </c>
      <c r="L5861" s="43">
        <v>0.82000000000000006</v>
      </c>
      <c r="M5861" s="42">
        <v>11.090664000000002</v>
      </c>
      <c r="N5861">
        <v>4</v>
      </c>
      <c r="O5861" s="43">
        <v>0</v>
      </c>
      <c r="P5861" s="42">
        <v>51.6</v>
      </c>
      <c r="Q5861" s="42">
        <v>3</v>
      </c>
      <c r="R5861" s="42">
        <v>0</v>
      </c>
    </row>
    <row r="5862" spans="1:18" x14ac:dyDescent="0.3">
      <c r="A5862" t="s">
        <v>3916</v>
      </c>
      <c r="B5862" s="17">
        <v>45071</v>
      </c>
      <c r="C5862" t="s">
        <v>3917</v>
      </c>
      <c r="D5862" t="s">
        <v>3918</v>
      </c>
      <c r="E5862" t="s">
        <v>3919</v>
      </c>
      <c r="F5862" t="s">
        <v>3920</v>
      </c>
      <c r="G5862" t="s">
        <v>3877</v>
      </c>
      <c r="H5862" t="s">
        <v>3876</v>
      </c>
      <c r="I5862">
        <v>1830.2000000000003</v>
      </c>
      <c r="J5862" s="41">
        <v>7.5000000000000006E-3</v>
      </c>
      <c r="K5862" s="42">
        <v>13.726500000000003</v>
      </c>
      <c r="L5862" s="43">
        <v>0.9</v>
      </c>
      <c r="M5862" s="42">
        <v>12.353850000000003</v>
      </c>
      <c r="N5862">
        <v>8</v>
      </c>
      <c r="O5862" s="43">
        <v>0</v>
      </c>
      <c r="P5862" s="42">
        <v>75.599999999999994</v>
      </c>
      <c r="Q5862" s="42">
        <v>7.5</v>
      </c>
      <c r="R5862" s="42">
        <v>5</v>
      </c>
    </row>
    <row r="5863" spans="1:18" x14ac:dyDescent="0.3">
      <c r="A5863" t="s">
        <v>3916</v>
      </c>
      <c r="B5863" s="17">
        <v>45072</v>
      </c>
      <c r="C5863" t="s">
        <v>3917</v>
      </c>
      <c r="D5863" t="s">
        <v>3918</v>
      </c>
      <c r="E5863" t="s">
        <v>3919</v>
      </c>
      <c r="F5863" t="s">
        <v>3920</v>
      </c>
      <c r="G5863" t="s">
        <v>3877</v>
      </c>
      <c r="H5863" t="s">
        <v>3876</v>
      </c>
      <c r="I5863">
        <v>1153.4000000000001</v>
      </c>
      <c r="J5863" s="41">
        <v>6.5000000000000006E-3</v>
      </c>
      <c r="K5863" s="42">
        <v>7.4971000000000014</v>
      </c>
      <c r="L5863" s="43">
        <v>1.93</v>
      </c>
      <c r="M5863" s="42">
        <v>14.469403000000002</v>
      </c>
      <c r="N5863">
        <v>2</v>
      </c>
      <c r="O5863" s="43">
        <v>0</v>
      </c>
      <c r="P5863" s="42">
        <v>57.599999999999994</v>
      </c>
      <c r="Q5863" s="42">
        <v>9</v>
      </c>
      <c r="R5863" s="42">
        <v>6</v>
      </c>
    </row>
    <row r="5864" spans="1:18" x14ac:dyDescent="0.3">
      <c r="A5864" t="s">
        <v>3916</v>
      </c>
      <c r="B5864" s="17">
        <v>45073</v>
      </c>
      <c r="C5864" t="s">
        <v>3917</v>
      </c>
      <c r="D5864" t="s">
        <v>3918</v>
      </c>
      <c r="E5864" t="s">
        <v>3919</v>
      </c>
      <c r="F5864" t="s">
        <v>3920</v>
      </c>
      <c r="G5864" t="s">
        <v>3877</v>
      </c>
      <c r="H5864" t="s">
        <v>3876</v>
      </c>
      <c r="I5864">
        <v>1703.4</v>
      </c>
      <c r="J5864" s="41">
        <v>6.1999999999999989E-3</v>
      </c>
      <c r="K5864" s="42">
        <v>10.561079999999999</v>
      </c>
      <c r="L5864" s="43">
        <v>2.02</v>
      </c>
      <c r="M5864" s="42">
        <v>21.333381599999999</v>
      </c>
      <c r="N5864">
        <v>0</v>
      </c>
      <c r="O5864" s="43">
        <v>67.199999999999989</v>
      </c>
      <c r="P5864" s="42">
        <v>97.2</v>
      </c>
      <c r="Q5864" s="42">
        <v>3</v>
      </c>
      <c r="R5864" s="42">
        <v>5</v>
      </c>
    </row>
    <row r="5865" spans="1:18" x14ac:dyDescent="0.3">
      <c r="A5865" t="s">
        <v>3916</v>
      </c>
      <c r="B5865" s="17">
        <v>45074</v>
      </c>
      <c r="C5865" t="s">
        <v>3917</v>
      </c>
      <c r="D5865" t="s">
        <v>3918</v>
      </c>
      <c r="E5865" t="s">
        <v>3919</v>
      </c>
      <c r="F5865" t="s">
        <v>3920</v>
      </c>
      <c r="G5865" t="s">
        <v>3877</v>
      </c>
      <c r="H5865" t="s">
        <v>3876</v>
      </c>
      <c r="I5865">
        <v>1171.2</v>
      </c>
      <c r="J5865" s="41">
        <v>1.0800000000000001E-2</v>
      </c>
      <c r="K5865" s="42">
        <v>12.648960000000001</v>
      </c>
      <c r="L5865" s="43">
        <v>1.6799999999999997</v>
      </c>
      <c r="M5865" s="42">
        <v>21.250252799999998</v>
      </c>
      <c r="N5865">
        <v>1</v>
      </c>
      <c r="O5865" s="43">
        <v>40.800000000000004</v>
      </c>
      <c r="P5865" s="42">
        <v>55.199999999999996</v>
      </c>
      <c r="Q5865" s="42">
        <v>10.5</v>
      </c>
      <c r="R5865" s="42">
        <v>3</v>
      </c>
    </row>
    <row r="5866" spans="1:18" x14ac:dyDescent="0.3">
      <c r="A5866" t="s">
        <v>3916</v>
      </c>
      <c r="B5866" s="17">
        <v>45075</v>
      </c>
      <c r="C5866" t="s">
        <v>3917</v>
      </c>
      <c r="D5866" t="s">
        <v>3918</v>
      </c>
      <c r="E5866" t="s">
        <v>3919</v>
      </c>
      <c r="F5866" t="s">
        <v>3920</v>
      </c>
      <c r="G5866" t="s">
        <v>3877</v>
      </c>
      <c r="H5866" t="s">
        <v>3876</v>
      </c>
      <c r="I5866">
        <v>1396.8000000000002</v>
      </c>
      <c r="J5866" s="41">
        <v>4.3E-3</v>
      </c>
      <c r="K5866" s="42">
        <v>6.0062400000000009</v>
      </c>
      <c r="L5866" s="43">
        <v>1.0700000000000003</v>
      </c>
      <c r="M5866" s="42">
        <v>6.4266768000000027</v>
      </c>
      <c r="N5866">
        <v>7</v>
      </c>
      <c r="O5866" s="43">
        <v>35.28</v>
      </c>
      <c r="P5866" s="42">
        <v>116.39999999999999</v>
      </c>
      <c r="Q5866" s="42">
        <v>3</v>
      </c>
      <c r="R5866" s="42">
        <v>3</v>
      </c>
    </row>
    <row r="5867" spans="1:18" x14ac:dyDescent="0.3">
      <c r="A5867" t="s">
        <v>3916</v>
      </c>
      <c r="B5867" s="17">
        <v>45076</v>
      </c>
      <c r="C5867" t="s">
        <v>3917</v>
      </c>
      <c r="D5867" t="s">
        <v>3918</v>
      </c>
      <c r="E5867" t="s">
        <v>3919</v>
      </c>
      <c r="F5867" t="s">
        <v>3920</v>
      </c>
      <c r="G5867" t="s">
        <v>3877</v>
      </c>
      <c r="H5867" t="s">
        <v>3876</v>
      </c>
      <c r="I5867">
        <v>1690.8000000000002</v>
      </c>
      <c r="J5867" s="41">
        <v>8.9999999999999993E-3</v>
      </c>
      <c r="K5867" s="42">
        <v>15.2172</v>
      </c>
      <c r="L5867" s="43">
        <v>1.4500000000000002</v>
      </c>
      <c r="M5867" s="42">
        <v>22.064940000000004</v>
      </c>
      <c r="N5867">
        <v>1</v>
      </c>
      <c r="O5867" s="43">
        <v>40.32</v>
      </c>
      <c r="P5867" s="42">
        <v>75.599999999999994</v>
      </c>
      <c r="Q5867" s="42">
        <v>4.5</v>
      </c>
      <c r="R5867" s="42">
        <v>5</v>
      </c>
    </row>
    <row r="5868" spans="1:18" x14ac:dyDescent="0.3">
      <c r="A5868" t="s">
        <v>3916</v>
      </c>
      <c r="B5868" s="17">
        <v>45077</v>
      </c>
      <c r="C5868" t="s">
        <v>3917</v>
      </c>
      <c r="D5868" t="s">
        <v>3918</v>
      </c>
      <c r="E5868" t="s">
        <v>3919</v>
      </c>
      <c r="F5868" t="s">
        <v>3920</v>
      </c>
      <c r="G5868" t="s">
        <v>3877</v>
      </c>
      <c r="H5868" t="s">
        <v>3876</v>
      </c>
      <c r="I5868">
        <v>2091.6</v>
      </c>
      <c r="J5868" s="41">
        <v>6.1999999999999998E-3</v>
      </c>
      <c r="K5868" s="42">
        <v>12.967919999999999</v>
      </c>
      <c r="L5868" s="43">
        <v>0.94000000000000006</v>
      </c>
      <c r="M5868" s="42">
        <v>12.189844799999999</v>
      </c>
      <c r="N5868">
        <v>1</v>
      </c>
      <c r="O5868" s="43">
        <v>0</v>
      </c>
      <c r="P5868" s="42">
        <v>91.2</v>
      </c>
      <c r="Q5868" s="42">
        <v>7.5</v>
      </c>
      <c r="R5868" s="42">
        <v>7</v>
      </c>
    </row>
    <row r="5869" spans="1:18" x14ac:dyDescent="0.3">
      <c r="A5869" t="s">
        <v>3923</v>
      </c>
      <c r="B5869" s="17">
        <v>45078</v>
      </c>
      <c r="C5869" t="s">
        <v>3917</v>
      </c>
      <c r="D5869" t="s">
        <v>3918</v>
      </c>
      <c r="E5869" t="s">
        <v>3919</v>
      </c>
      <c r="F5869" t="s">
        <v>3920</v>
      </c>
      <c r="G5869" t="s">
        <v>3877</v>
      </c>
      <c r="H5869" t="s">
        <v>3876</v>
      </c>
      <c r="I5869">
        <v>471.79999999999995</v>
      </c>
      <c r="J5869" s="41">
        <v>9.1000000000000004E-3</v>
      </c>
      <c r="K5869" s="42">
        <v>4.29338</v>
      </c>
      <c r="L5869" s="43">
        <v>0.55000000000000004</v>
      </c>
      <c r="M5869" s="42">
        <v>2.3613590000000002</v>
      </c>
      <c r="N5869">
        <v>1</v>
      </c>
      <c r="O5869" s="43">
        <v>41.6</v>
      </c>
      <c r="P5869" s="42">
        <v>91.2</v>
      </c>
      <c r="Q5869" s="42">
        <v>10.5</v>
      </c>
      <c r="R5869" s="42">
        <v>9</v>
      </c>
    </row>
    <row r="5870" spans="1:18" x14ac:dyDescent="0.3">
      <c r="A5870" t="s">
        <v>3923</v>
      </c>
      <c r="B5870" s="17">
        <v>45079</v>
      </c>
      <c r="C5870" t="s">
        <v>3917</v>
      </c>
      <c r="D5870" t="s">
        <v>3918</v>
      </c>
      <c r="E5870" t="s">
        <v>3919</v>
      </c>
      <c r="F5870" t="s">
        <v>3920</v>
      </c>
      <c r="G5870" t="s">
        <v>3877</v>
      </c>
      <c r="H5870" t="s">
        <v>3876</v>
      </c>
      <c r="I5870">
        <v>825.09999999999991</v>
      </c>
      <c r="J5870" s="41">
        <v>8.6E-3</v>
      </c>
      <c r="K5870" s="42">
        <v>7.0958599999999992</v>
      </c>
      <c r="L5870" s="43">
        <v>0.91</v>
      </c>
      <c r="M5870" s="42">
        <v>6.4572325999999993</v>
      </c>
      <c r="N5870">
        <v>10</v>
      </c>
      <c r="O5870" s="43">
        <v>42.400000000000006</v>
      </c>
      <c r="P5870" s="42">
        <v>85.2</v>
      </c>
      <c r="Q5870" s="42">
        <v>9</v>
      </c>
      <c r="R5870" s="42">
        <v>5</v>
      </c>
    </row>
    <row r="5871" spans="1:18" x14ac:dyDescent="0.3">
      <c r="A5871" t="s">
        <v>3923</v>
      </c>
      <c r="B5871" s="17">
        <v>45080</v>
      </c>
      <c r="C5871" t="s">
        <v>3917</v>
      </c>
      <c r="D5871" t="s">
        <v>3918</v>
      </c>
      <c r="E5871" t="s">
        <v>3919</v>
      </c>
      <c r="F5871" t="s">
        <v>3920</v>
      </c>
      <c r="G5871" t="s">
        <v>3877</v>
      </c>
      <c r="H5871" t="s">
        <v>3876</v>
      </c>
      <c r="I5871">
        <v>1051.3</v>
      </c>
      <c r="J5871" s="41">
        <v>5.3E-3</v>
      </c>
      <c r="K5871" s="42">
        <v>5.5718899999999998</v>
      </c>
      <c r="L5871" s="43">
        <v>0.44000000000000006</v>
      </c>
      <c r="M5871" s="42">
        <v>2.4516316000000002</v>
      </c>
      <c r="N5871">
        <v>3</v>
      </c>
      <c r="O5871" s="43">
        <v>64.399999999999991</v>
      </c>
      <c r="P5871" s="42">
        <v>58.8</v>
      </c>
      <c r="Q5871" s="42">
        <v>6</v>
      </c>
      <c r="R5871" s="42">
        <v>2</v>
      </c>
    </row>
    <row r="5872" spans="1:18" x14ac:dyDescent="0.3">
      <c r="A5872" t="s">
        <v>3923</v>
      </c>
      <c r="B5872" s="17">
        <v>45081</v>
      </c>
      <c r="C5872" t="s">
        <v>3917</v>
      </c>
      <c r="D5872" t="s">
        <v>3918</v>
      </c>
      <c r="E5872" t="s">
        <v>3919</v>
      </c>
      <c r="F5872" t="s">
        <v>3920</v>
      </c>
      <c r="G5872" t="s">
        <v>3877</v>
      </c>
      <c r="H5872" t="s">
        <v>3876</v>
      </c>
      <c r="I5872">
        <v>1297.3999999999999</v>
      </c>
      <c r="J5872" s="41">
        <v>6.8000000000000005E-3</v>
      </c>
      <c r="K5872" s="42">
        <v>8.8223199999999995</v>
      </c>
      <c r="L5872" s="43">
        <v>2.02</v>
      </c>
      <c r="M5872" s="42">
        <v>17.821086399999999</v>
      </c>
      <c r="N5872">
        <v>5</v>
      </c>
      <c r="O5872" s="43">
        <v>35.839999999999996</v>
      </c>
      <c r="P5872" s="42">
        <v>91.2</v>
      </c>
      <c r="Q5872" s="42">
        <v>4.5</v>
      </c>
      <c r="R5872" s="42">
        <v>5</v>
      </c>
    </row>
    <row r="5873" spans="1:18" x14ac:dyDescent="0.3">
      <c r="A5873" t="s">
        <v>3923</v>
      </c>
      <c r="B5873" s="17">
        <v>45082</v>
      </c>
      <c r="C5873" t="s">
        <v>3917</v>
      </c>
      <c r="D5873" t="s">
        <v>3918</v>
      </c>
      <c r="E5873" t="s">
        <v>3919</v>
      </c>
      <c r="F5873" t="s">
        <v>3920</v>
      </c>
      <c r="G5873" t="s">
        <v>3877</v>
      </c>
      <c r="H5873" t="s">
        <v>3876</v>
      </c>
      <c r="I5873">
        <v>1285.1999999999998</v>
      </c>
      <c r="J5873" s="41">
        <v>7.3000000000000001E-3</v>
      </c>
      <c r="K5873" s="42">
        <v>9.3819599999999994</v>
      </c>
      <c r="L5873" s="43">
        <v>0.86</v>
      </c>
      <c r="M5873" s="42">
        <v>8.0684855999999989</v>
      </c>
      <c r="N5873">
        <v>7</v>
      </c>
      <c r="O5873" s="43">
        <v>12.8</v>
      </c>
      <c r="P5873" s="42">
        <v>92.399999999999991</v>
      </c>
      <c r="Q5873" s="42">
        <v>10.5</v>
      </c>
      <c r="R5873" s="42">
        <v>9</v>
      </c>
    </row>
    <row r="5874" spans="1:18" x14ac:dyDescent="0.3">
      <c r="A5874" t="s">
        <v>3923</v>
      </c>
      <c r="B5874" s="17">
        <v>45083</v>
      </c>
      <c r="C5874" t="s">
        <v>3917</v>
      </c>
      <c r="D5874" t="s">
        <v>3918</v>
      </c>
      <c r="E5874" t="s">
        <v>3919</v>
      </c>
      <c r="F5874" t="s">
        <v>3920</v>
      </c>
      <c r="G5874" t="s">
        <v>3877</v>
      </c>
      <c r="H5874" t="s">
        <v>3876</v>
      </c>
      <c r="I5874">
        <v>850.5</v>
      </c>
      <c r="J5874" s="41">
        <v>8.6E-3</v>
      </c>
      <c r="K5874" s="42">
        <v>7.3143000000000002</v>
      </c>
      <c r="L5874" s="43">
        <v>1.19</v>
      </c>
      <c r="M5874" s="42">
        <v>8.7040170000000003</v>
      </c>
      <c r="N5874">
        <v>6</v>
      </c>
      <c r="O5874" s="43">
        <v>49.6</v>
      </c>
      <c r="P5874" s="42">
        <v>69.599999999999994</v>
      </c>
      <c r="Q5874" s="42">
        <v>15</v>
      </c>
      <c r="R5874" s="42">
        <v>8</v>
      </c>
    </row>
    <row r="5875" spans="1:18" x14ac:dyDescent="0.3">
      <c r="A5875" t="s">
        <v>3923</v>
      </c>
      <c r="B5875" s="17">
        <v>45084</v>
      </c>
      <c r="C5875" t="s">
        <v>3917</v>
      </c>
      <c r="D5875" t="s">
        <v>3918</v>
      </c>
      <c r="E5875" t="s">
        <v>3919</v>
      </c>
      <c r="F5875" t="s">
        <v>3920</v>
      </c>
      <c r="G5875" t="s">
        <v>3877</v>
      </c>
      <c r="H5875" t="s">
        <v>3876</v>
      </c>
      <c r="I5875">
        <v>736.19999999999982</v>
      </c>
      <c r="J5875" s="41">
        <v>9.1000000000000004E-3</v>
      </c>
      <c r="K5875" s="42">
        <v>6.699419999999999</v>
      </c>
      <c r="L5875" s="43">
        <v>1.78</v>
      </c>
      <c r="M5875" s="42">
        <v>11.924967599999999</v>
      </c>
      <c r="N5875">
        <v>8</v>
      </c>
      <c r="O5875" s="43">
        <v>45.6</v>
      </c>
      <c r="P5875" s="42">
        <v>100.8</v>
      </c>
      <c r="Q5875" s="42">
        <v>4.5</v>
      </c>
      <c r="R5875" s="42">
        <v>7</v>
      </c>
    </row>
    <row r="5876" spans="1:18" x14ac:dyDescent="0.3">
      <c r="A5876" t="s">
        <v>3923</v>
      </c>
      <c r="B5876" s="17">
        <v>45085</v>
      </c>
      <c r="C5876" t="s">
        <v>3917</v>
      </c>
      <c r="D5876" t="s">
        <v>3918</v>
      </c>
      <c r="E5876" t="s">
        <v>3919</v>
      </c>
      <c r="F5876" t="s">
        <v>3920</v>
      </c>
      <c r="G5876" t="s">
        <v>3877</v>
      </c>
      <c r="H5876" t="s">
        <v>3876</v>
      </c>
      <c r="I5876">
        <v>1651.2999999999997</v>
      </c>
      <c r="J5876" s="41">
        <v>5.6000000000000008E-3</v>
      </c>
      <c r="K5876" s="42">
        <v>9.2472799999999999</v>
      </c>
      <c r="L5876" s="43">
        <v>1.4100000000000001</v>
      </c>
      <c r="M5876" s="42">
        <v>13.038664800000001</v>
      </c>
      <c r="N5876">
        <v>3</v>
      </c>
      <c r="O5876" s="43">
        <v>48.800000000000004</v>
      </c>
      <c r="P5876" s="42">
        <v>93.6</v>
      </c>
      <c r="Q5876" s="42">
        <v>7.5</v>
      </c>
      <c r="R5876" s="42">
        <v>3</v>
      </c>
    </row>
    <row r="5877" spans="1:18" x14ac:dyDescent="0.3">
      <c r="A5877" t="s">
        <v>3923</v>
      </c>
      <c r="B5877" s="17">
        <v>45086</v>
      </c>
      <c r="C5877" t="s">
        <v>3917</v>
      </c>
      <c r="D5877" t="s">
        <v>3918</v>
      </c>
      <c r="E5877" t="s">
        <v>3919</v>
      </c>
      <c r="F5877" t="s">
        <v>3920</v>
      </c>
      <c r="G5877" t="s">
        <v>3877</v>
      </c>
      <c r="H5877" t="s">
        <v>3876</v>
      </c>
      <c r="I5877">
        <v>209.79999999999995</v>
      </c>
      <c r="J5877" s="41">
        <v>6.0000000000000001E-3</v>
      </c>
      <c r="K5877" s="42">
        <v>1.2587999999999997</v>
      </c>
      <c r="L5877" s="43">
        <v>0.8600000000000001</v>
      </c>
      <c r="M5877" s="42">
        <v>1.0825679999999998</v>
      </c>
      <c r="N5877">
        <v>7</v>
      </c>
      <c r="O5877" s="43">
        <v>54.88</v>
      </c>
      <c r="P5877" s="42">
        <v>58.8</v>
      </c>
      <c r="Q5877" s="42">
        <v>4.5</v>
      </c>
      <c r="R5877" s="42">
        <v>5</v>
      </c>
    </row>
    <row r="5878" spans="1:18" x14ac:dyDescent="0.3">
      <c r="A5878" t="s">
        <v>3923</v>
      </c>
      <c r="B5878" s="17">
        <v>45087</v>
      </c>
      <c r="C5878" t="s">
        <v>3917</v>
      </c>
      <c r="D5878" t="s">
        <v>3918</v>
      </c>
      <c r="E5878" t="s">
        <v>3919</v>
      </c>
      <c r="F5878" t="s">
        <v>3920</v>
      </c>
      <c r="G5878" t="s">
        <v>3877</v>
      </c>
      <c r="H5878" t="s">
        <v>3876</v>
      </c>
      <c r="I5878">
        <v>1257.5999999999999</v>
      </c>
      <c r="J5878" s="41">
        <v>8.8000000000000005E-3</v>
      </c>
      <c r="K5878" s="42">
        <v>11.066879999999999</v>
      </c>
      <c r="L5878" s="43">
        <v>1.92</v>
      </c>
      <c r="M5878" s="42">
        <v>21.248409599999999</v>
      </c>
      <c r="N5878">
        <v>5</v>
      </c>
      <c r="O5878" s="43">
        <v>47.2</v>
      </c>
      <c r="P5878" s="42">
        <v>87.6</v>
      </c>
      <c r="Q5878" s="42">
        <v>4.5</v>
      </c>
      <c r="R5878" s="42">
        <v>8</v>
      </c>
    </row>
    <row r="5879" spans="1:18" x14ac:dyDescent="0.3">
      <c r="A5879" t="s">
        <v>3923</v>
      </c>
      <c r="B5879" s="17">
        <v>45088</v>
      </c>
      <c r="C5879" t="s">
        <v>3917</v>
      </c>
      <c r="D5879" t="s">
        <v>3918</v>
      </c>
      <c r="E5879" t="s">
        <v>3919</v>
      </c>
      <c r="F5879" t="s">
        <v>3920</v>
      </c>
      <c r="G5879" t="s">
        <v>3877</v>
      </c>
      <c r="H5879" t="s">
        <v>3876</v>
      </c>
      <c r="I5879">
        <v>1253.9000000000001</v>
      </c>
      <c r="J5879" s="41">
        <v>9.0000000000000011E-3</v>
      </c>
      <c r="K5879" s="42">
        <v>11.285100000000002</v>
      </c>
      <c r="L5879" s="43">
        <v>1.18</v>
      </c>
      <c r="M5879" s="42">
        <v>13.316418000000001</v>
      </c>
      <c r="N5879">
        <v>8</v>
      </c>
      <c r="O5879" s="43">
        <v>22.400000000000002</v>
      </c>
      <c r="P5879" s="42">
        <v>56.4</v>
      </c>
      <c r="Q5879" s="42">
        <v>7.5</v>
      </c>
      <c r="R5879" s="42">
        <v>5</v>
      </c>
    </row>
    <row r="5880" spans="1:18" x14ac:dyDescent="0.3">
      <c r="A5880" t="s">
        <v>3923</v>
      </c>
      <c r="B5880" s="17">
        <v>45089</v>
      </c>
      <c r="C5880" t="s">
        <v>3917</v>
      </c>
      <c r="D5880" t="s">
        <v>3918</v>
      </c>
      <c r="E5880" t="s">
        <v>3919</v>
      </c>
      <c r="F5880" t="s">
        <v>3920</v>
      </c>
      <c r="G5880" t="s">
        <v>3877</v>
      </c>
      <c r="H5880" t="s">
        <v>3876</v>
      </c>
      <c r="I5880">
        <v>495.09999999999991</v>
      </c>
      <c r="J5880" s="41">
        <v>5.6000000000000008E-3</v>
      </c>
      <c r="K5880" s="42">
        <v>2.7725599999999999</v>
      </c>
      <c r="L5880" s="43">
        <v>0.87000000000000011</v>
      </c>
      <c r="M5880" s="42">
        <v>2.4121272</v>
      </c>
      <c r="N5880">
        <v>3</v>
      </c>
      <c r="O5880" s="43">
        <v>134.96</v>
      </c>
      <c r="P5880" s="42">
        <v>93.6</v>
      </c>
      <c r="Q5880" s="42">
        <v>9</v>
      </c>
      <c r="R5880" s="42">
        <v>1</v>
      </c>
    </row>
    <row r="5881" spans="1:18" x14ac:dyDescent="0.3">
      <c r="A5881" t="s">
        <v>3923</v>
      </c>
      <c r="B5881" s="17">
        <v>45090</v>
      </c>
      <c r="C5881" t="s">
        <v>3917</v>
      </c>
      <c r="D5881" t="s">
        <v>3918</v>
      </c>
      <c r="E5881" t="s">
        <v>3919</v>
      </c>
      <c r="F5881" t="s">
        <v>3920</v>
      </c>
      <c r="G5881" t="s">
        <v>3877</v>
      </c>
      <c r="H5881" t="s">
        <v>3876</v>
      </c>
      <c r="I5881">
        <v>989.5</v>
      </c>
      <c r="J5881" s="41">
        <v>7.0999999999999995E-3</v>
      </c>
      <c r="K5881" s="42">
        <v>7.0254499999999993</v>
      </c>
      <c r="L5881" s="43">
        <v>1.2799999999999998</v>
      </c>
      <c r="M5881" s="42">
        <v>8.9925759999999979</v>
      </c>
      <c r="N5881">
        <v>8</v>
      </c>
      <c r="O5881" s="43">
        <v>44.800000000000004</v>
      </c>
      <c r="P5881" s="42">
        <v>105.6</v>
      </c>
      <c r="Q5881" s="42">
        <v>0</v>
      </c>
      <c r="R5881" s="42">
        <v>8</v>
      </c>
    </row>
    <row r="5882" spans="1:18" x14ac:dyDescent="0.3">
      <c r="A5882" t="s">
        <v>3923</v>
      </c>
      <c r="B5882" s="17">
        <v>45091</v>
      </c>
      <c r="C5882" t="s">
        <v>3917</v>
      </c>
      <c r="D5882" t="s">
        <v>3918</v>
      </c>
      <c r="E5882" t="s">
        <v>3919</v>
      </c>
      <c r="F5882" t="s">
        <v>3920</v>
      </c>
      <c r="G5882" t="s">
        <v>3877</v>
      </c>
      <c r="H5882" t="s">
        <v>3876</v>
      </c>
      <c r="I5882">
        <v>374.39999999999986</v>
      </c>
      <c r="J5882" s="41">
        <v>9.7999999999999997E-3</v>
      </c>
      <c r="K5882" s="42">
        <v>3.6691199999999986</v>
      </c>
      <c r="L5882" s="43">
        <v>1.62</v>
      </c>
      <c r="M5882" s="42">
        <v>5.9439743999999983</v>
      </c>
      <c r="N5882">
        <v>2</v>
      </c>
      <c r="O5882" s="43">
        <v>34.4</v>
      </c>
      <c r="P5882" s="42">
        <v>75.599999999999994</v>
      </c>
      <c r="Q5882" s="42">
        <v>1.5</v>
      </c>
      <c r="R5882" s="42">
        <v>1</v>
      </c>
    </row>
    <row r="5883" spans="1:18" x14ac:dyDescent="0.3">
      <c r="A5883" t="s">
        <v>3923</v>
      </c>
      <c r="B5883" s="17">
        <v>45092</v>
      </c>
      <c r="C5883" t="s">
        <v>3917</v>
      </c>
      <c r="D5883" t="s">
        <v>3918</v>
      </c>
      <c r="E5883" t="s">
        <v>3919</v>
      </c>
      <c r="F5883" t="s">
        <v>3920</v>
      </c>
      <c r="G5883" t="s">
        <v>3877</v>
      </c>
      <c r="H5883" t="s">
        <v>3876</v>
      </c>
      <c r="I5883">
        <v>580.29999999999995</v>
      </c>
      <c r="J5883" s="41">
        <v>7.4000000000000003E-3</v>
      </c>
      <c r="K5883" s="42">
        <v>4.2942200000000001</v>
      </c>
      <c r="L5883" s="43">
        <v>1.1599999999999999</v>
      </c>
      <c r="M5883" s="42">
        <v>4.9812951999999999</v>
      </c>
      <c r="N5883">
        <v>10</v>
      </c>
      <c r="O5883" s="43">
        <v>36</v>
      </c>
      <c r="P5883" s="42">
        <v>63.599999999999994</v>
      </c>
      <c r="Q5883" s="42">
        <v>6</v>
      </c>
      <c r="R5883" s="42">
        <v>10</v>
      </c>
    </row>
    <row r="5884" spans="1:18" x14ac:dyDescent="0.3">
      <c r="A5884" t="s">
        <v>3923</v>
      </c>
      <c r="B5884" s="17">
        <v>45093</v>
      </c>
      <c r="C5884" t="s">
        <v>3917</v>
      </c>
      <c r="D5884" t="s">
        <v>3918</v>
      </c>
      <c r="E5884" t="s">
        <v>3919</v>
      </c>
      <c r="F5884" t="s">
        <v>3920</v>
      </c>
      <c r="G5884" t="s">
        <v>3877</v>
      </c>
      <c r="H5884" t="s">
        <v>3876</v>
      </c>
      <c r="I5884">
        <v>931.5</v>
      </c>
      <c r="J5884" s="41">
        <v>9.1000000000000004E-3</v>
      </c>
      <c r="K5884" s="42">
        <v>8.4766500000000011</v>
      </c>
      <c r="L5884" s="43">
        <v>1.1600000000000001</v>
      </c>
      <c r="M5884" s="42">
        <v>9.8329140000000024</v>
      </c>
      <c r="N5884">
        <v>7</v>
      </c>
      <c r="O5884" s="43">
        <v>62.160000000000004</v>
      </c>
      <c r="P5884" s="42">
        <v>55.199999999999996</v>
      </c>
      <c r="Q5884" s="42">
        <v>10.5</v>
      </c>
      <c r="R5884" s="42">
        <v>5</v>
      </c>
    </row>
    <row r="5885" spans="1:18" x14ac:dyDescent="0.3">
      <c r="A5885" t="s">
        <v>3923</v>
      </c>
      <c r="B5885" s="17">
        <v>45094</v>
      </c>
      <c r="C5885" t="s">
        <v>3917</v>
      </c>
      <c r="D5885" t="s">
        <v>3918</v>
      </c>
      <c r="E5885" t="s">
        <v>3919</v>
      </c>
      <c r="F5885" t="s">
        <v>3920</v>
      </c>
      <c r="G5885" t="s">
        <v>3877</v>
      </c>
      <c r="H5885" t="s">
        <v>3876</v>
      </c>
      <c r="I5885">
        <v>1353.2999999999997</v>
      </c>
      <c r="J5885" s="41">
        <v>8.0000000000000002E-3</v>
      </c>
      <c r="K5885" s="42">
        <v>10.826399999999998</v>
      </c>
      <c r="L5885" s="43">
        <v>1.1499999999999999</v>
      </c>
      <c r="M5885" s="42">
        <v>12.450359999999996</v>
      </c>
      <c r="N5885">
        <v>2</v>
      </c>
      <c r="O5885" s="43">
        <v>36.4</v>
      </c>
      <c r="P5885" s="42">
        <v>79.2</v>
      </c>
      <c r="Q5885" s="42">
        <v>1.5</v>
      </c>
      <c r="R5885" s="42">
        <v>1</v>
      </c>
    </row>
    <row r="5886" spans="1:18" x14ac:dyDescent="0.3">
      <c r="A5886" t="s">
        <v>3923</v>
      </c>
      <c r="B5886" s="17">
        <v>45095</v>
      </c>
      <c r="C5886" t="s">
        <v>3917</v>
      </c>
      <c r="D5886" t="s">
        <v>3918</v>
      </c>
      <c r="E5886" t="s">
        <v>3919</v>
      </c>
      <c r="F5886" t="s">
        <v>3920</v>
      </c>
      <c r="G5886" t="s">
        <v>3877</v>
      </c>
      <c r="H5886" t="s">
        <v>3876</v>
      </c>
      <c r="I5886">
        <v>663</v>
      </c>
      <c r="J5886" s="41">
        <v>8.1000000000000013E-3</v>
      </c>
      <c r="K5886" s="42">
        <v>5.3703000000000012</v>
      </c>
      <c r="L5886" s="43">
        <v>1.48</v>
      </c>
      <c r="M5886" s="42">
        <v>7.9480440000000012</v>
      </c>
      <c r="N5886">
        <v>5</v>
      </c>
      <c r="O5886" s="43">
        <v>18.400000000000002</v>
      </c>
      <c r="P5886" s="42">
        <v>86.399999999999991</v>
      </c>
      <c r="Q5886" s="42">
        <v>15</v>
      </c>
      <c r="R5886" s="42">
        <v>8</v>
      </c>
    </row>
    <row r="5887" spans="1:18" x14ac:dyDescent="0.3">
      <c r="A5887" t="s">
        <v>3923</v>
      </c>
      <c r="B5887" s="17">
        <v>45096</v>
      </c>
      <c r="C5887" t="s">
        <v>3917</v>
      </c>
      <c r="D5887" t="s">
        <v>3918</v>
      </c>
      <c r="E5887" t="s">
        <v>3919</v>
      </c>
      <c r="F5887" t="s">
        <v>3920</v>
      </c>
      <c r="G5887" t="s">
        <v>3877</v>
      </c>
      <c r="H5887" t="s">
        <v>3876</v>
      </c>
      <c r="I5887">
        <v>692.39999999999986</v>
      </c>
      <c r="J5887" s="41">
        <v>9.1999999999999998E-3</v>
      </c>
      <c r="K5887" s="42">
        <v>6.3700799999999989</v>
      </c>
      <c r="L5887" s="43">
        <v>0.55000000000000004</v>
      </c>
      <c r="M5887" s="42">
        <v>3.5035439999999998</v>
      </c>
      <c r="N5887">
        <v>2</v>
      </c>
      <c r="O5887" s="43">
        <v>48</v>
      </c>
      <c r="P5887" s="42">
        <v>100.8</v>
      </c>
      <c r="Q5887" s="42">
        <v>15</v>
      </c>
      <c r="R5887" s="42">
        <v>7</v>
      </c>
    </row>
    <row r="5888" spans="1:18" x14ac:dyDescent="0.3">
      <c r="A5888" t="s">
        <v>3923</v>
      </c>
      <c r="B5888" s="17">
        <v>45097</v>
      </c>
      <c r="C5888" t="s">
        <v>3917</v>
      </c>
      <c r="D5888" t="s">
        <v>3918</v>
      </c>
      <c r="E5888" t="s">
        <v>3919</v>
      </c>
      <c r="F5888" t="s">
        <v>3920</v>
      </c>
      <c r="G5888" t="s">
        <v>3877</v>
      </c>
      <c r="H5888" t="s">
        <v>3876</v>
      </c>
      <c r="I5888">
        <v>382.39999999999986</v>
      </c>
      <c r="J5888" s="41">
        <v>6.0000000000000001E-3</v>
      </c>
      <c r="K5888" s="42">
        <v>2.2943999999999991</v>
      </c>
      <c r="L5888" s="43">
        <v>1.5299999999999998</v>
      </c>
      <c r="M5888" s="42">
        <v>3.510431999999998</v>
      </c>
      <c r="N5888">
        <v>1</v>
      </c>
      <c r="O5888" s="43">
        <v>79.52</v>
      </c>
      <c r="P5888" s="42">
        <v>57.599999999999994</v>
      </c>
      <c r="Q5888" s="42">
        <v>16.5</v>
      </c>
      <c r="R5888" s="42">
        <v>7</v>
      </c>
    </row>
    <row r="5889" spans="1:18" x14ac:dyDescent="0.3">
      <c r="A5889" t="s">
        <v>3923</v>
      </c>
      <c r="B5889" s="17">
        <v>45098</v>
      </c>
      <c r="C5889" t="s">
        <v>3917</v>
      </c>
      <c r="D5889" t="s">
        <v>3918</v>
      </c>
      <c r="E5889" t="s">
        <v>3919</v>
      </c>
      <c r="F5889" t="s">
        <v>3920</v>
      </c>
      <c r="G5889" t="s">
        <v>3877</v>
      </c>
      <c r="H5889" t="s">
        <v>3876</v>
      </c>
      <c r="I5889">
        <v>930.69999999999982</v>
      </c>
      <c r="J5889" s="41">
        <v>0.01</v>
      </c>
      <c r="K5889" s="42">
        <v>9.3069999999999986</v>
      </c>
      <c r="L5889" s="43">
        <v>1.55</v>
      </c>
      <c r="M5889" s="42">
        <v>14.425849999999999</v>
      </c>
      <c r="N5889">
        <v>5</v>
      </c>
      <c r="O5889" s="43">
        <v>42.56</v>
      </c>
      <c r="P5889" s="42">
        <v>54</v>
      </c>
      <c r="Q5889" s="42">
        <v>12</v>
      </c>
      <c r="R5889" s="42">
        <v>5</v>
      </c>
    </row>
    <row r="5890" spans="1:18" x14ac:dyDescent="0.3">
      <c r="A5890" t="s">
        <v>3923</v>
      </c>
      <c r="B5890" s="17">
        <v>45099</v>
      </c>
      <c r="C5890" t="s">
        <v>3917</v>
      </c>
      <c r="D5890" t="s">
        <v>3918</v>
      </c>
      <c r="E5890" t="s">
        <v>3919</v>
      </c>
      <c r="F5890" t="s">
        <v>3920</v>
      </c>
      <c r="G5890" t="s">
        <v>3877</v>
      </c>
      <c r="H5890" t="s">
        <v>3876</v>
      </c>
      <c r="I5890">
        <v>1218.3</v>
      </c>
      <c r="J5890" s="41">
        <v>0.01</v>
      </c>
      <c r="K5890" s="42">
        <v>12.183</v>
      </c>
      <c r="L5890" s="43">
        <v>1.75</v>
      </c>
      <c r="M5890" s="42">
        <v>21.320250000000001</v>
      </c>
      <c r="N5890">
        <v>5</v>
      </c>
      <c r="O5890" s="43">
        <v>22.400000000000002</v>
      </c>
      <c r="P5890" s="42">
        <v>96</v>
      </c>
      <c r="Q5890" s="42">
        <v>13.5</v>
      </c>
      <c r="R5890" s="42">
        <v>0</v>
      </c>
    </row>
    <row r="5891" spans="1:18" x14ac:dyDescent="0.3">
      <c r="A5891" t="s">
        <v>3923</v>
      </c>
      <c r="B5891" s="17">
        <v>45100</v>
      </c>
      <c r="C5891" t="s">
        <v>3917</v>
      </c>
      <c r="D5891" t="s">
        <v>3918</v>
      </c>
      <c r="E5891" t="s">
        <v>3919</v>
      </c>
      <c r="F5891" t="s">
        <v>3920</v>
      </c>
      <c r="G5891" t="s">
        <v>3877</v>
      </c>
      <c r="H5891" t="s">
        <v>3876</v>
      </c>
      <c r="I5891">
        <v>780.09999999999991</v>
      </c>
      <c r="J5891" s="41">
        <v>7.4999999999999997E-3</v>
      </c>
      <c r="K5891" s="42">
        <v>5.8507499999999988</v>
      </c>
      <c r="L5891" s="43">
        <v>0.42000000000000004</v>
      </c>
      <c r="M5891" s="42">
        <v>2.4573149999999999</v>
      </c>
      <c r="N5891">
        <v>8</v>
      </c>
      <c r="O5891" s="43">
        <v>50.4</v>
      </c>
      <c r="P5891" s="42">
        <v>73.2</v>
      </c>
      <c r="Q5891" s="42">
        <v>7.5</v>
      </c>
      <c r="R5891" s="42">
        <v>5</v>
      </c>
    </row>
    <row r="5892" spans="1:18" x14ac:dyDescent="0.3">
      <c r="A5892" t="s">
        <v>3923</v>
      </c>
      <c r="B5892" s="17">
        <v>45101</v>
      </c>
      <c r="C5892" t="s">
        <v>3917</v>
      </c>
      <c r="D5892" t="s">
        <v>3918</v>
      </c>
      <c r="E5892" t="s">
        <v>3919</v>
      </c>
      <c r="F5892" t="s">
        <v>3920</v>
      </c>
      <c r="G5892" t="s">
        <v>3877</v>
      </c>
      <c r="H5892" t="s">
        <v>3876</v>
      </c>
      <c r="I5892">
        <v>367.29999999999995</v>
      </c>
      <c r="J5892" s="41">
        <v>9.7999999999999997E-3</v>
      </c>
      <c r="K5892" s="42">
        <v>3.5995399999999993</v>
      </c>
      <c r="L5892" s="43">
        <v>1.7400000000000002</v>
      </c>
      <c r="M5892" s="42">
        <v>6.2631995999999992</v>
      </c>
      <c r="N5892">
        <v>5</v>
      </c>
      <c r="O5892" s="43">
        <v>114.8</v>
      </c>
      <c r="P5892" s="42">
        <v>70.8</v>
      </c>
      <c r="Q5892" s="42">
        <v>3</v>
      </c>
      <c r="R5892" s="42">
        <v>9</v>
      </c>
    </row>
    <row r="5893" spans="1:18" x14ac:dyDescent="0.3">
      <c r="A5893" t="s">
        <v>3923</v>
      </c>
      <c r="B5893" s="17">
        <v>45102</v>
      </c>
      <c r="C5893" t="s">
        <v>3917</v>
      </c>
      <c r="D5893" t="s">
        <v>3918</v>
      </c>
      <c r="E5893" t="s">
        <v>3919</v>
      </c>
      <c r="F5893" t="s">
        <v>3920</v>
      </c>
      <c r="G5893" t="s">
        <v>3877</v>
      </c>
      <c r="H5893" t="s">
        <v>3876</v>
      </c>
      <c r="I5893">
        <v>1146.1999999999998</v>
      </c>
      <c r="J5893" s="41">
        <v>9.300000000000001E-3</v>
      </c>
      <c r="K5893" s="42">
        <v>10.659659999999999</v>
      </c>
      <c r="L5893" s="43">
        <v>0.64</v>
      </c>
      <c r="M5893" s="42">
        <v>6.8221823999999991</v>
      </c>
      <c r="N5893">
        <v>8</v>
      </c>
      <c r="O5893" s="43">
        <v>140</v>
      </c>
      <c r="P5893" s="42">
        <v>88.8</v>
      </c>
      <c r="Q5893" s="42">
        <v>13.5</v>
      </c>
      <c r="R5893" s="42">
        <v>7</v>
      </c>
    </row>
    <row r="5894" spans="1:18" x14ac:dyDescent="0.3">
      <c r="A5894" t="s">
        <v>3923</v>
      </c>
      <c r="B5894" s="17">
        <v>45103</v>
      </c>
      <c r="C5894" t="s">
        <v>3917</v>
      </c>
      <c r="D5894" t="s">
        <v>3918</v>
      </c>
      <c r="E5894" t="s">
        <v>3919</v>
      </c>
      <c r="F5894" t="s">
        <v>3920</v>
      </c>
      <c r="G5894" t="s">
        <v>3877</v>
      </c>
      <c r="H5894" t="s">
        <v>3876</v>
      </c>
      <c r="I5894">
        <v>1006.3</v>
      </c>
      <c r="J5894" s="41">
        <v>5.0000000000000001E-3</v>
      </c>
      <c r="K5894" s="42">
        <v>5.0315000000000003</v>
      </c>
      <c r="L5894" s="43">
        <v>0.92</v>
      </c>
      <c r="M5894" s="42">
        <v>4.6289800000000003</v>
      </c>
      <c r="N5894">
        <v>9</v>
      </c>
      <c r="O5894" s="43">
        <v>131.04</v>
      </c>
      <c r="P5894" s="42">
        <v>111.6</v>
      </c>
      <c r="Q5894" s="42">
        <v>10.5</v>
      </c>
      <c r="R5894" s="42">
        <v>6</v>
      </c>
    </row>
    <row r="5895" spans="1:18" x14ac:dyDescent="0.3">
      <c r="A5895" t="s">
        <v>3923</v>
      </c>
      <c r="B5895" s="17">
        <v>45104</v>
      </c>
      <c r="C5895" t="s">
        <v>3917</v>
      </c>
      <c r="D5895" t="s">
        <v>3918</v>
      </c>
      <c r="E5895" t="s">
        <v>3919</v>
      </c>
      <c r="F5895" t="s">
        <v>3920</v>
      </c>
      <c r="G5895" t="s">
        <v>3877</v>
      </c>
      <c r="H5895" t="s">
        <v>3876</v>
      </c>
      <c r="I5895">
        <v>778.8</v>
      </c>
      <c r="J5895" s="41">
        <v>5.1000000000000004E-3</v>
      </c>
      <c r="K5895" s="42">
        <v>3.9718800000000001</v>
      </c>
      <c r="L5895" s="43">
        <v>1.47</v>
      </c>
      <c r="M5895" s="42">
        <v>5.8386636000000003</v>
      </c>
      <c r="N5895">
        <v>7</v>
      </c>
      <c r="O5895" s="43">
        <v>84.56</v>
      </c>
      <c r="P5895" s="42">
        <v>76.8</v>
      </c>
      <c r="Q5895" s="42">
        <v>1.5</v>
      </c>
      <c r="R5895" s="42">
        <v>9</v>
      </c>
    </row>
    <row r="5896" spans="1:18" x14ac:dyDescent="0.3">
      <c r="A5896" t="s">
        <v>3923</v>
      </c>
      <c r="B5896" s="17">
        <v>45105</v>
      </c>
      <c r="C5896" t="s">
        <v>3917</v>
      </c>
      <c r="D5896" t="s">
        <v>3918</v>
      </c>
      <c r="E5896" t="s">
        <v>3919</v>
      </c>
      <c r="F5896" t="s">
        <v>3920</v>
      </c>
      <c r="G5896" t="s">
        <v>3877</v>
      </c>
      <c r="H5896" t="s">
        <v>3876</v>
      </c>
      <c r="I5896">
        <v>1397.6</v>
      </c>
      <c r="J5896" s="41">
        <v>9.5999999999999992E-3</v>
      </c>
      <c r="K5896" s="42">
        <v>13.416959999999998</v>
      </c>
      <c r="L5896" s="43">
        <v>0.99999999999999989</v>
      </c>
      <c r="M5896" s="42">
        <v>13.416959999999996</v>
      </c>
      <c r="N5896">
        <v>9</v>
      </c>
      <c r="O5896" s="43">
        <v>169.68</v>
      </c>
      <c r="P5896" s="42">
        <v>51.6</v>
      </c>
      <c r="Q5896" s="42">
        <v>10.5</v>
      </c>
      <c r="R5896" s="42">
        <v>9</v>
      </c>
    </row>
    <row r="5897" spans="1:18" x14ac:dyDescent="0.3">
      <c r="A5897" t="s">
        <v>3923</v>
      </c>
      <c r="B5897" s="17">
        <v>45106</v>
      </c>
      <c r="C5897" t="s">
        <v>3917</v>
      </c>
      <c r="D5897" t="s">
        <v>3918</v>
      </c>
      <c r="E5897" t="s">
        <v>3919</v>
      </c>
      <c r="F5897" t="s">
        <v>3920</v>
      </c>
      <c r="G5897" t="s">
        <v>3877</v>
      </c>
      <c r="H5897" t="s">
        <v>3876</v>
      </c>
      <c r="I5897">
        <v>1071.8</v>
      </c>
      <c r="J5897" s="41">
        <v>7.8000000000000005E-3</v>
      </c>
      <c r="K5897" s="42">
        <v>8.3600399999999997</v>
      </c>
      <c r="L5897" s="43">
        <v>1.7200000000000002</v>
      </c>
      <c r="M5897" s="42">
        <v>14.379268800000002</v>
      </c>
      <c r="N5897">
        <v>3</v>
      </c>
      <c r="O5897" s="43">
        <v>106.96000000000001</v>
      </c>
      <c r="P5897" s="42">
        <v>80.399999999999991</v>
      </c>
      <c r="Q5897" s="42">
        <v>12</v>
      </c>
      <c r="R5897" s="42">
        <v>6</v>
      </c>
    </row>
    <row r="5898" spans="1:18" x14ac:dyDescent="0.3">
      <c r="A5898" t="s">
        <v>3923</v>
      </c>
      <c r="B5898" s="17">
        <v>45107</v>
      </c>
      <c r="C5898" t="s">
        <v>3917</v>
      </c>
      <c r="D5898" t="s">
        <v>3918</v>
      </c>
      <c r="E5898" t="s">
        <v>3919</v>
      </c>
      <c r="F5898" t="s">
        <v>3920</v>
      </c>
      <c r="G5898" t="s">
        <v>3877</v>
      </c>
      <c r="H5898" t="s">
        <v>3876</v>
      </c>
      <c r="I5898">
        <v>568</v>
      </c>
      <c r="J5898" s="41">
        <v>5.0000000000000001E-3</v>
      </c>
      <c r="K5898" s="42">
        <v>2.84</v>
      </c>
      <c r="L5898" s="43">
        <v>0.48000000000000004</v>
      </c>
      <c r="M5898" s="42">
        <v>1.3632</v>
      </c>
      <c r="N5898">
        <v>4</v>
      </c>
      <c r="O5898" s="43">
        <v>49.6</v>
      </c>
      <c r="P5898" s="42">
        <v>57.599999999999994</v>
      </c>
      <c r="Q5898" s="42">
        <v>9</v>
      </c>
      <c r="R5898" s="42">
        <v>6</v>
      </c>
    </row>
    <row r="5899" spans="1:18" x14ac:dyDescent="0.3">
      <c r="A5899" t="s">
        <v>3923</v>
      </c>
      <c r="B5899" s="17">
        <v>45108</v>
      </c>
      <c r="C5899" t="s">
        <v>3917</v>
      </c>
      <c r="D5899" t="s">
        <v>3918</v>
      </c>
      <c r="E5899" t="s">
        <v>3919</v>
      </c>
      <c r="F5899" t="s">
        <v>3920</v>
      </c>
      <c r="G5899" t="s">
        <v>3877</v>
      </c>
      <c r="H5899" t="s">
        <v>3876</v>
      </c>
      <c r="I5899">
        <v>1358.3</v>
      </c>
      <c r="J5899" s="41">
        <v>9.7000000000000003E-3</v>
      </c>
      <c r="K5899" s="42">
        <v>13.175509999999999</v>
      </c>
      <c r="L5899" s="43">
        <v>1.03</v>
      </c>
      <c r="M5899" s="42">
        <v>13.570775299999999</v>
      </c>
      <c r="N5899">
        <v>5</v>
      </c>
      <c r="O5899" s="43">
        <v>62.160000000000004</v>
      </c>
      <c r="P5899" s="42">
        <v>129.6</v>
      </c>
      <c r="Q5899" s="42">
        <v>19.5</v>
      </c>
      <c r="R5899" s="42">
        <v>2</v>
      </c>
    </row>
    <row r="5900" spans="1:18" x14ac:dyDescent="0.3">
      <c r="A5900" t="s">
        <v>3923</v>
      </c>
      <c r="B5900" s="17">
        <v>45109</v>
      </c>
      <c r="C5900" t="s">
        <v>3917</v>
      </c>
      <c r="D5900" t="s">
        <v>3918</v>
      </c>
      <c r="E5900" t="s">
        <v>3919</v>
      </c>
      <c r="F5900" t="s">
        <v>3920</v>
      </c>
      <c r="G5900" t="s">
        <v>3877</v>
      </c>
      <c r="H5900" t="s">
        <v>3876</v>
      </c>
      <c r="I5900">
        <v>978.8</v>
      </c>
      <c r="J5900" s="41">
        <v>8.6999999999999994E-3</v>
      </c>
      <c r="K5900" s="42">
        <v>8.5155599999999989</v>
      </c>
      <c r="L5900" s="43">
        <v>1.19</v>
      </c>
      <c r="M5900" s="42">
        <v>10.133516399999998</v>
      </c>
      <c r="N5900">
        <v>4</v>
      </c>
      <c r="O5900" s="43">
        <v>173.6</v>
      </c>
      <c r="P5900" s="42">
        <v>112.8</v>
      </c>
      <c r="Q5900" s="42">
        <v>1.5</v>
      </c>
      <c r="R5900" s="42">
        <v>6</v>
      </c>
    </row>
    <row r="5901" spans="1:18" x14ac:dyDescent="0.3">
      <c r="A5901" t="s">
        <v>3923</v>
      </c>
      <c r="B5901" s="17">
        <v>45110</v>
      </c>
      <c r="C5901" t="s">
        <v>3917</v>
      </c>
      <c r="D5901" t="s">
        <v>3918</v>
      </c>
      <c r="E5901" t="s">
        <v>3919</v>
      </c>
      <c r="F5901" t="s">
        <v>3920</v>
      </c>
      <c r="G5901" t="s">
        <v>3877</v>
      </c>
      <c r="H5901" t="s">
        <v>3876</v>
      </c>
      <c r="I5901">
        <v>1255.1999999999998</v>
      </c>
      <c r="J5901" s="41">
        <v>6.6E-3</v>
      </c>
      <c r="K5901" s="42">
        <v>8.2843199999999992</v>
      </c>
      <c r="L5901" s="43">
        <v>0.41999999999999993</v>
      </c>
      <c r="M5901" s="42">
        <v>3.4794143999999991</v>
      </c>
      <c r="N5901">
        <v>8</v>
      </c>
      <c r="O5901" s="43">
        <v>129.92000000000002</v>
      </c>
      <c r="P5901" s="42">
        <v>88.8</v>
      </c>
      <c r="Q5901" s="42">
        <v>3</v>
      </c>
      <c r="R5901" s="42">
        <v>4</v>
      </c>
    </row>
    <row r="5902" spans="1:18" x14ac:dyDescent="0.3">
      <c r="A5902" t="s">
        <v>3923</v>
      </c>
      <c r="B5902" s="17">
        <v>45111</v>
      </c>
      <c r="C5902" t="s">
        <v>3917</v>
      </c>
      <c r="D5902" t="s">
        <v>3918</v>
      </c>
      <c r="E5902" t="s">
        <v>3919</v>
      </c>
      <c r="F5902" t="s">
        <v>3920</v>
      </c>
      <c r="G5902" t="s">
        <v>3877</v>
      </c>
      <c r="H5902" t="s">
        <v>3876</v>
      </c>
      <c r="I5902">
        <v>709.19999999999982</v>
      </c>
      <c r="J5902" s="41">
        <v>6.6E-3</v>
      </c>
      <c r="K5902" s="42">
        <v>4.6807199999999991</v>
      </c>
      <c r="L5902" s="43">
        <v>1.3499999999999999</v>
      </c>
      <c r="M5902" s="42">
        <v>6.3189719999999978</v>
      </c>
      <c r="N5902">
        <v>8</v>
      </c>
      <c r="O5902" s="43">
        <v>54.88</v>
      </c>
      <c r="P5902" s="42">
        <v>82.8</v>
      </c>
      <c r="Q5902" s="42">
        <v>16.5</v>
      </c>
      <c r="R5902" s="42">
        <v>2</v>
      </c>
    </row>
    <row r="5903" spans="1:18" x14ac:dyDescent="0.3">
      <c r="A5903" t="s">
        <v>3923</v>
      </c>
      <c r="B5903" s="17">
        <v>45112</v>
      </c>
      <c r="C5903" t="s">
        <v>3917</v>
      </c>
      <c r="D5903" t="s">
        <v>3918</v>
      </c>
      <c r="E5903" t="s">
        <v>3919</v>
      </c>
      <c r="F5903" t="s">
        <v>3920</v>
      </c>
      <c r="G5903" t="s">
        <v>3877</v>
      </c>
      <c r="H5903" t="s">
        <v>3876</v>
      </c>
      <c r="I5903">
        <v>1200.8</v>
      </c>
      <c r="J5903" s="41">
        <v>7.7000000000000002E-3</v>
      </c>
      <c r="K5903" s="42">
        <v>9.2461599999999997</v>
      </c>
      <c r="L5903" s="43">
        <v>0.36</v>
      </c>
      <c r="M5903" s="42">
        <v>3.3286175999999998</v>
      </c>
      <c r="N5903">
        <v>5</v>
      </c>
      <c r="O5903" s="43">
        <v>132.72</v>
      </c>
      <c r="P5903" s="42">
        <v>73.2</v>
      </c>
      <c r="Q5903" s="42">
        <v>1.5</v>
      </c>
      <c r="R5903" s="42">
        <v>7</v>
      </c>
    </row>
    <row r="5904" spans="1:18" x14ac:dyDescent="0.3">
      <c r="A5904" t="s">
        <v>3923</v>
      </c>
      <c r="B5904" s="17">
        <v>45113</v>
      </c>
      <c r="C5904" t="s">
        <v>3917</v>
      </c>
      <c r="D5904" t="s">
        <v>3918</v>
      </c>
      <c r="E5904" t="s">
        <v>3919</v>
      </c>
      <c r="F5904" t="s">
        <v>3920</v>
      </c>
      <c r="G5904" t="s">
        <v>3877</v>
      </c>
      <c r="H5904" t="s">
        <v>3876</v>
      </c>
      <c r="I5904">
        <v>602.39999999999986</v>
      </c>
      <c r="J5904" s="41">
        <v>5.6000000000000008E-3</v>
      </c>
      <c r="K5904" s="42">
        <v>3.3734399999999996</v>
      </c>
      <c r="L5904" s="43">
        <v>1.5699999999999998</v>
      </c>
      <c r="M5904" s="42">
        <v>5.2963007999999991</v>
      </c>
      <c r="N5904">
        <v>8</v>
      </c>
      <c r="O5904" s="43">
        <v>138.32</v>
      </c>
      <c r="P5904" s="42">
        <v>49.199999999999996</v>
      </c>
      <c r="Q5904" s="42">
        <v>9</v>
      </c>
      <c r="R5904" s="42">
        <v>9</v>
      </c>
    </row>
    <row r="5905" spans="1:18" x14ac:dyDescent="0.3">
      <c r="A5905" t="s">
        <v>3923</v>
      </c>
      <c r="B5905" s="17">
        <v>45114</v>
      </c>
      <c r="C5905" t="s">
        <v>3917</v>
      </c>
      <c r="D5905" t="s">
        <v>3918</v>
      </c>
      <c r="E5905" t="s">
        <v>3919</v>
      </c>
      <c r="F5905" t="s">
        <v>3920</v>
      </c>
      <c r="G5905" t="s">
        <v>3877</v>
      </c>
      <c r="H5905" t="s">
        <v>3876</v>
      </c>
      <c r="I5905">
        <v>1270.0999999999999</v>
      </c>
      <c r="J5905" s="41">
        <v>5.4000000000000003E-3</v>
      </c>
      <c r="K5905" s="42">
        <v>6.8585399999999996</v>
      </c>
      <c r="L5905" s="43">
        <v>0.63</v>
      </c>
      <c r="M5905" s="42">
        <v>4.3208801999999995</v>
      </c>
      <c r="N5905">
        <v>4</v>
      </c>
      <c r="O5905" s="43">
        <v>202.72</v>
      </c>
      <c r="P5905" s="42">
        <v>73.2</v>
      </c>
      <c r="Q5905" s="42">
        <v>3</v>
      </c>
      <c r="R5905" s="42">
        <v>1</v>
      </c>
    </row>
    <row r="5906" spans="1:18" x14ac:dyDescent="0.3">
      <c r="A5906" t="s">
        <v>3923</v>
      </c>
      <c r="B5906" s="17">
        <v>45115</v>
      </c>
      <c r="C5906" t="s">
        <v>3917</v>
      </c>
      <c r="D5906" t="s">
        <v>3918</v>
      </c>
      <c r="E5906" t="s">
        <v>3919</v>
      </c>
      <c r="F5906" t="s">
        <v>3920</v>
      </c>
      <c r="G5906" t="s">
        <v>3877</v>
      </c>
      <c r="H5906" t="s">
        <v>3876</v>
      </c>
      <c r="I5906">
        <v>1437.1</v>
      </c>
      <c r="J5906" s="41">
        <v>7.0999999999999995E-3</v>
      </c>
      <c r="K5906" s="42">
        <v>10.203409999999998</v>
      </c>
      <c r="L5906" s="43">
        <v>0.79</v>
      </c>
      <c r="M5906" s="42">
        <v>8.0606938999999986</v>
      </c>
      <c r="N5906">
        <v>10</v>
      </c>
      <c r="O5906" s="43">
        <v>69.44</v>
      </c>
      <c r="P5906" s="42">
        <v>67.2</v>
      </c>
      <c r="Q5906" s="42">
        <v>6</v>
      </c>
      <c r="R5906" s="42">
        <v>7</v>
      </c>
    </row>
    <row r="5907" spans="1:18" x14ac:dyDescent="0.3">
      <c r="A5907" t="s">
        <v>3923</v>
      </c>
      <c r="B5907" s="17">
        <v>45116</v>
      </c>
      <c r="C5907" t="s">
        <v>3917</v>
      </c>
      <c r="D5907" t="s">
        <v>3918</v>
      </c>
      <c r="E5907" t="s">
        <v>3919</v>
      </c>
      <c r="F5907" t="s">
        <v>3920</v>
      </c>
      <c r="G5907" t="s">
        <v>3877</v>
      </c>
      <c r="H5907" t="s">
        <v>3876</v>
      </c>
      <c r="I5907">
        <v>824</v>
      </c>
      <c r="J5907" s="41">
        <v>7.4000000000000003E-3</v>
      </c>
      <c r="K5907" s="42">
        <v>6.0975999999999999</v>
      </c>
      <c r="L5907" s="43">
        <v>0.79</v>
      </c>
      <c r="M5907" s="42">
        <v>4.8171040000000005</v>
      </c>
      <c r="N5907">
        <v>4</v>
      </c>
      <c r="O5907" s="43">
        <v>199.92000000000002</v>
      </c>
      <c r="P5907" s="42">
        <v>68.399999999999991</v>
      </c>
      <c r="Q5907" s="42">
        <v>7.5</v>
      </c>
      <c r="R5907" s="42">
        <v>10</v>
      </c>
    </row>
    <row r="5908" spans="1:18" x14ac:dyDescent="0.3">
      <c r="A5908" t="s">
        <v>3923</v>
      </c>
      <c r="B5908" s="17">
        <v>45117</v>
      </c>
      <c r="C5908" t="s">
        <v>3917</v>
      </c>
      <c r="D5908" t="s">
        <v>3918</v>
      </c>
      <c r="E5908" t="s">
        <v>3919</v>
      </c>
      <c r="F5908" t="s">
        <v>3920</v>
      </c>
      <c r="G5908" t="s">
        <v>3877</v>
      </c>
      <c r="H5908" t="s">
        <v>3876</v>
      </c>
      <c r="I5908">
        <v>1128.8999999999999</v>
      </c>
      <c r="J5908" s="41">
        <v>7.9000000000000008E-3</v>
      </c>
      <c r="K5908" s="42">
        <v>8.91831</v>
      </c>
      <c r="L5908" s="43">
        <v>1.6800000000000002</v>
      </c>
      <c r="M5908" s="42">
        <v>14.982760800000001</v>
      </c>
      <c r="N5908">
        <v>9</v>
      </c>
      <c r="O5908" s="43">
        <v>134.96</v>
      </c>
      <c r="P5908" s="42">
        <v>104.39999999999999</v>
      </c>
      <c r="Q5908" s="42">
        <v>15</v>
      </c>
      <c r="R5908" s="42">
        <v>2</v>
      </c>
    </row>
    <row r="5909" spans="1:18" x14ac:dyDescent="0.3">
      <c r="A5909" t="s">
        <v>3923</v>
      </c>
      <c r="B5909" s="17">
        <v>45118</v>
      </c>
      <c r="C5909" t="s">
        <v>3917</v>
      </c>
      <c r="D5909" t="s">
        <v>3918</v>
      </c>
      <c r="E5909" t="s">
        <v>3919</v>
      </c>
      <c r="F5909" t="s">
        <v>3920</v>
      </c>
      <c r="G5909" t="s">
        <v>3877</v>
      </c>
      <c r="H5909" t="s">
        <v>3876</v>
      </c>
      <c r="I5909">
        <v>1517.9</v>
      </c>
      <c r="J5909" s="41">
        <v>8.3000000000000001E-3</v>
      </c>
      <c r="K5909" s="42">
        <v>12.59857</v>
      </c>
      <c r="L5909" s="43">
        <v>1.8</v>
      </c>
      <c r="M5909" s="42">
        <v>22.677426000000001</v>
      </c>
      <c r="N5909">
        <v>8</v>
      </c>
      <c r="O5909" s="43">
        <v>75.599999999999994</v>
      </c>
      <c r="P5909" s="42">
        <v>72</v>
      </c>
      <c r="Q5909" s="42">
        <v>6</v>
      </c>
      <c r="R5909" s="42">
        <v>7</v>
      </c>
    </row>
    <row r="5910" spans="1:18" x14ac:dyDescent="0.3">
      <c r="A5910" t="s">
        <v>3923</v>
      </c>
      <c r="B5910" s="17">
        <v>45119</v>
      </c>
      <c r="C5910" t="s">
        <v>3917</v>
      </c>
      <c r="D5910" t="s">
        <v>3918</v>
      </c>
      <c r="E5910" t="s">
        <v>3919</v>
      </c>
      <c r="F5910" t="s">
        <v>3920</v>
      </c>
      <c r="G5910" t="s">
        <v>3877</v>
      </c>
      <c r="H5910" t="s">
        <v>3876</v>
      </c>
      <c r="I5910">
        <v>575.5</v>
      </c>
      <c r="J5910" s="41">
        <v>9.300000000000001E-3</v>
      </c>
      <c r="K5910" s="42">
        <v>5.3521500000000009</v>
      </c>
      <c r="L5910" s="43">
        <v>1.42</v>
      </c>
      <c r="M5910" s="42">
        <v>7.6000530000000008</v>
      </c>
      <c r="N5910">
        <v>5</v>
      </c>
      <c r="O5910" s="43">
        <v>128.79999999999998</v>
      </c>
      <c r="P5910" s="42">
        <v>108</v>
      </c>
      <c r="Q5910" s="42">
        <v>4.5</v>
      </c>
      <c r="R5910" s="42">
        <v>7</v>
      </c>
    </row>
    <row r="5911" spans="1:18" x14ac:dyDescent="0.3">
      <c r="A5911" t="s">
        <v>3923</v>
      </c>
      <c r="B5911" s="17">
        <v>45120</v>
      </c>
      <c r="C5911" t="s">
        <v>3917</v>
      </c>
      <c r="D5911" t="s">
        <v>3918</v>
      </c>
      <c r="E5911" t="s">
        <v>3919</v>
      </c>
      <c r="F5911" t="s">
        <v>3920</v>
      </c>
      <c r="G5911" t="s">
        <v>3877</v>
      </c>
      <c r="H5911" t="s">
        <v>3876</v>
      </c>
      <c r="I5911">
        <v>1420.6</v>
      </c>
      <c r="J5911" s="41">
        <v>6.5000000000000006E-3</v>
      </c>
      <c r="K5911" s="42">
        <v>9.2339000000000002</v>
      </c>
      <c r="L5911" s="43">
        <v>0.53</v>
      </c>
      <c r="M5911" s="42">
        <v>4.893967</v>
      </c>
      <c r="N5911">
        <v>6</v>
      </c>
      <c r="O5911" s="43">
        <v>59.360000000000007</v>
      </c>
      <c r="P5911" s="42">
        <v>105.6</v>
      </c>
      <c r="Q5911" s="42">
        <v>10.5</v>
      </c>
      <c r="R5911" s="42">
        <v>2</v>
      </c>
    </row>
    <row r="5912" spans="1:18" x14ac:dyDescent="0.3">
      <c r="A5912" t="s">
        <v>3923</v>
      </c>
      <c r="B5912" s="17">
        <v>45121</v>
      </c>
      <c r="C5912" t="s">
        <v>3917</v>
      </c>
      <c r="D5912" t="s">
        <v>3918</v>
      </c>
      <c r="E5912" t="s">
        <v>3919</v>
      </c>
      <c r="F5912" t="s">
        <v>3920</v>
      </c>
      <c r="G5912" t="s">
        <v>3877</v>
      </c>
      <c r="H5912" t="s">
        <v>3876</v>
      </c>
      <c r="I5912">
        <v>1359.6</v>
      </c>
      <c r="J5912" s="41">
        <v>5.1000000000000004E-3</v>
      </c>
      <c r="K5912" s="42">
        <v>6.9339599999999999</v>
      </c>
      <c r="L5912" s="43">
        <v>0.58000000000000007</v>
      </c>
      <c r="M5912" s="42">
        <v>4.0216968000000008</v>
      </c>
      <c r="N5912">
        <v>3</v>
      </c>
      <c r="O5912" s="43">
        <v>204.96</v>
      </c>
      <c r="P5912" s="42">
        <v>109.2</v>
      </c>
      <c r="Q5912" s="42">
        <v>3</v>
      </c>
      <c r="R5912" s="42">
        <v>8</v>
      </c>
    </row>
    <row r="5913" spans="1:18" x14ac:dyDescent="0.3">
      <c r="A5913" t="s">
        <v>3923</v>
      </c>
      <c r="B5913" s="17">
        <v>45122</v>
      </c>
      <c r="C5913" t="s">
        <v>3917</v>
      </c>
      <c r="D5913" t="s">
        <v>3918</v>
      </c>
      <c r="E5913" t="s">
        <v>3919</v>
      </c>
      <c r="F5913" t="s">
        <v>3920</v>
      </c>
      <c r="G5913" t="s">
        <v>3877</v>
      </c>
      <c r="H5913" t="s">
        <v>3876</v>
      </c>
      <c r="I5913">
        <v>1341.4999999999998</v>
      </c>
      <c r="J5913" s="41">
        <v>7.8000000000000005E-3</v>
      </c>
      <c r="K5913" s="42">
        <v>10.463699999999999</v>
      </c>
      <c r="L5913" s="43">
        <v>0.91000000000000014</v>
      </c>
      <c r="M5913" s="42">
        <v>9.5219670000000001</v>
      </c>
      <c r="N5913">
        <v>7</v>
      </c>
      <c r="O5913" s="43">
        <v>222.32</v>
      </c>
      <c r="P5913" s="42">
        <v>60</v>
      </c>
      <c r="Q5913" s="42">
        <v>3</v>
      </c>
      <c r="R5913" s="42">
        <v>4</v>
      </c>
    </row>
    <row r="5914" spans="1:18" x14ac:dyDescent="0.3">
      <c r="A5914" t="s">
        <v>3923</v>
      </c>
      <c r="B5914" s="17">
        <v>45123</v>
      </c>
      <c r="C5914" t="s">
        <v>3917</v>
      </c>
      <c r="D5914" t="s">
        <v>3918</v>
      </c>
      <c r="E5914" t="s">
        <v>3919</v>
      </c>
      <c r="F5914" t="s">
        <v>3920</v>
      </c>
      <c r="G5914" t="s">
        <v>3877</v>
      </c>
      <c r="H5914" t="s">
        <v>3876</v>
      </c>
      <c r="I5914">
        <v>959.5</v>
      </c>
      <c r="J5914" s="41">
        <v>6.4000000000000003E-3</v>
      </c>
      <c r="K5914" s="42">
        <v>6.1408000000000005</v>
      </c>
      <c r="L5914" s="43">
        <v>1.8599999999999999</v>
      </c>
      <c r="M5914" s="42">
        <v>11.421888000000001</v>
      </c>
      <c r="N5914">
        <v>8</v>
      </c>
      <c r="O5914" s="43">
        <v>55.44</v>
      </c>
      <c r="P5914" s="42">
        <v>98.399999999999991</v>
      </c>
      <c r="Q5914" s="42">
        <v>4.5</v>
      </c>
      <c r="R5914" s="42">
        <v>6</v>
      </c>
    </row>
    <row r="5915" spans="1:18" x14ac:dyDescent="0.3">
      <c r="A5915" t="s">
        <v>3923</v>
      </c>
      <c r="B5915" s="17">
        <v>45124</v>
      </c>
      <c r="C5915" t="s">
        <v>3917</v>
      </c>
      <c r="D5915" t="s">
        <v>3918</v>
      </c>
      <c r="E5915" t="s">
        <v>3919</v>
      </c>
      <c r="F5915" t="s">
        <v>3920</v>
      </c>
      <c r="G5915" t="s">
        <v>3877</v>
      </c>
      <c r="H5915" t="s">
        <v>3876</v>
      </c>
      <c r="I5915">
        <v>605.59999999999991</v>
      </c>
      <c r="J5915" s="41">
        <v>9.7000000000000003E-3</v>
      </c>
      <c r="K5915" s="42">
        <v>5.8743199999999991</v>
      </c>
      <c r="L5915" s="43">
        <v>0.56000000000000005</v>
      </c>
      <c r="M5915" s="42">
        <v>3.2896191999999997</v>
      </c>
      <c r="N5915">
        <v>7</v>
      </c>
      <c r="O5915" s="43">
        <v>170.24</v>
      </c>
      <c r="P5915" s="42">
        <v>55.199999999999996</v>
      </c>
      <c r="Q5915" s="42">
        <v>9</v>
      </c>
      <c r="R5915" s="42">
        <v>0</v>
      </c>
    </row>
    <row r="5916" spans="1:18" x14ac:dyDescent="0.3">
      <c r="A5916" t="s">
        <v>3923</v>
      </c>
      <c r="B5916" s="17">
        <v>45125</v>
      </c>
      <c r="C5916" t="s">
        <v>3917</v>
      </c>
      <c r="D5916" t="s">
        <v>3918</v>
      </c>
      <c r="E5916" t="s">
        <v>3919</v>
      </c>
      <c r="F5916" t="s">
        <v>3920</v>
      </c>
      <c r="G5916" t="s">
        <v>3877</v>
      </c>
      <c r="H5916" t="s">
        <v>3876</v>
      </c>
      <c r="I5916">
        <v>1073.5999999999999</v>
      </c>
      <c r="J5916" s="41">
        <v>9.5999999999999992E-3</v>
      </c>
      <c r="K5916" s="42">
        <v>10.306559999999998</v>
      </c>
      <c r="L5916" s="43">
        <v>0.9900000000000001</v>
      </c>
      <c r="M5916" s="42">
        <v>10.203494399999999</v>
      </c>
      <c r="N5916">
        <v>2</v>
      </c>
      <c r="O5916" s="43">
        <v>41.44</v>
      </c>
      <c r="P5916" s="42">
        <v>81.599999999999994</v>
      </c>
      <c r="Q5916" s="42">
        <v>19.5</v>
      </c>
      <c r="R5916" s="42">
        <v>6</v>
      </c>
    </row>
    <row r="5917" spans="1:18" x14ac:dyDescent="0.3">
      <c r="A5917" t="s">
        <v>3923</v>
      </c>
      <c r="B5917" s="17">
        <v>45126</v>
      </c>
      <c r="C5917" t="s">
        <v>3917</v>
      </c>
      <c r="D5917" t="s">
        <v>3918</v>
      </c>
      <c r="E5917" t="s">
        <v>3919</v>
      </c>
      <c r="F5917" t="s">
        <v>3920</v>
      </c>
      <c r="G5917" t="s">
        <v>3877</v>
      </c>
      <c r="H5917" t="s">
        <v>3876</v>
      </c>
      <c r="I5917">
        <v>911.3</v>
      </c>
      <c r="J5917" s="41">
        <v>5.6000000000000008E-3</v>
      </c>
      <c r="K5917" s="42">
        <v>5.1032800000000007</v>
      </c>
      <c r="L5917" s="43">
        <v>0.77</v>
      </c>
      <c r="M5917" s="42">
        <v>3.9295256000000007</v>
      </c>
      <c r="N5917">
        <v>7</v>
      </c>
      <c r="O5917" s="43">
        <v>75.599999999999994</v>
      </c>
      <c r="P5917" s="42">
        <v>114</v>
      </c>
      <c r="Q5917" s="42">
        <v>1.5</v>
      </c>
      <c r="R5917" s="42">
        <v>5</v>
      </c>
    </row>
    <row r="5918" spans="1:18" x14ac:dyDescent="0.3">
      <c r="A5918" t="s">
        <v>3923</v>
      </c>
      <c r="B5918" s="17">
        <v>45127</v>
      </c>
      <c r="C5918" t="s">
        <v>3917</v>
      </c>
      <c r="D5918" t="s">
        <v>3918</v>
      </c>
      <c r="E5918" t="s">
        <v>3919</v>
      </c>
      <c r="F5918" t="s">
        <v>3920</v>
      </c>
      <c r="G5918" t="s">
        <v>3877</v>
      </c>
      <c r="H5918" t="s">
        <v>3876</v>
      </c>
      <c r="I5918">
        <v>1226.1999999999998</v>
      </c>
      <c r="J5918" s="41">
        <v>6.7000000000000002E-3</v>
      </c>
      <c r="K5918" s="42">
        <v>8.215539999999999</v>
      </c>
      <c r="L5918" s="43">
        <v>0.66999999999999993</v>
      </c>
      <c r="M5918" s="42">
        <v>5.5044117999999989</v>
      </c>
      <c r="N5918">
        <v>1</v>
      </c>
      <c r="O5918" s="43">
        <v>0</v>
      </c>
      <c r="P5918" s="42">
        <v>76.8</v>
      </c>
      <c r="Q5918" s="42">
        <v>22.5</v>
      </c>
      <c r="R5918" s="42">
        <v>10</v>
      </c>
    </row>
    <row r="5919" spans="1:18" x14ac:dyDescent="0.3">
      <c r="A5919" t="s">
        <v>3923</v>
      </c>
      <c r="B5919" s="17">
        <v>45128</v>
      </c>
      <c r="C5919" t="s">
        <v>3917</v>
      </c>
      <c r="D5919" t="s">
        <v>3918</v>
      </c>
      <c r="E5919" t="s">
        <v>3919</v>
      </c>
      <c r="F5919" t="s">
        <v>3920</v>
      </c>
      <c r="G5919" t="s">
        <v>3877</v>
      </c>
      <c r="H5919" t="s">
        <v>3876</v>
      </c>
      <c r="I5919">
        <v>1395.1</v>
      </c>
      <c r="J5919" s="41">
        <v>9.7999999999999997E-3</v>
      </c>
      <c r="K5919" s="42">
        <v>13.671979999999998</v>
      </c>
      <c r="L5919" s="43">
        <v>0.92000000000000015</v>
      </c>
      <c r="M5919" s="42">
        <v>12.578221600000001</v>
      </c>
      <c r="N5919">
        <v>3</v>
      </c>
      <c r="O5919" s="43">
        <v>150.07999999999998</v>
      </c>
      <c r="P5919" s="42">
        <v>110.39999999999999</v>
      </c>
      <c r="Q5919" s="42">
        <v>13.5</v>
      </c>
      <c r="R5919" s="42">
        <v>6</v>
      </c>
    </row>
    <row r="5920" spans="1:18" x14ac:dyDescent="0.3">
      <c r="A5920" t="s">
        <v>3923</v>
      </c>
      <c r="B5920" s="17">
        <v>45129</v>
      </c>
      <c r="C5920" t="s">
        <v>3917</v>
      </c>
      <c r="D5920" t="s">
        <v>3918</v>
      </c>
      <c r="E5920" t="s">
        <v>3919</v>
      </c>
      <c r="F5920" t="s">
        <v>3920</v>
      </c>
      <c r="G5920" t="s">
        <v>3877</v>
      </c>
      <c r="H5920" t="s">
        <v>3876</v>
      </c>
      <c r="I5920">
        <v>1415.6999999999998</v>
      </c>
      <c r="J5920" s="41">
        <v>6.8999999999999999E-3</v>
      </c>
      <c r="K5920" s="42">
        <v>9.7683299999999988</v>
      </c>
      <c r="L5920" s="43">
        <v>1.07</v>
      </c>
      <c r="M5920" s="42">
        <v>10.4521131</v>
      </c>
      <c r="N5920">
        <v>0</v>
      </c>
      <c r="O5920" s="43">
        <v>80.64</v>
      </c>
      <c r="P5920" s="42">
        <v>54</v>
      </c>
      <c r="Q5920" s="42">
        <v>6</v>
      </c>
      <c r="R5920" s="42">
        <v>8</v>
      </c>
    </row>
    <row r="5921" spans="1:18" x14ac:dyDescent="0.3">
      <c r="A5921" t="s">
        <v>3923</v>
      </c>
      <c r="B5921" s="17">
        <v>45130</v>
      </c>
      <c r="C5921" t="s">
        <v>3917</v>
      </c>
      <c r="D5921" t="s">
        <v>3918</v>
      </c>
      <c r="E5921" t="s">
        <v>3919</v>
      </c>
      <c r="F5921" t="s">
        <v>3920</v>
      </c>
      <c r="G5921" t="s">
        <v>3877</v>
      </c>
      <c r="H5921" t="s">
        <v>3876</v>
      </c>
      <c r="I5921">
        <v>636.69999999999982</v>
      </c>
      <c r="J5921" s="41">
        <v>5.5000000000000005E-3</v>
      </c>
      <c r="K5921" s="42">
        <v>3.5018499999999992</v>
      </c>
      <c r="L5921" s="43">
        <v>1.1499999999999999</v>
      </c>
      <c r="M5921" s="42">
        <v>4.0271274999999989</v>
      </c>
      <c r="N5921">
        <v>8</v>
      </c>
      <c r="O5921" s="43">
        <v>43.2</v>
      </c>
      <c r="P5921" s="42">
        <v>61.199999999999996</v>
      </c>
      <c r="Q5921" s="42">
        <v>3</v>
      </c>
      <c r="R5921" s="42">
        <v>2</v>
      </c>
    </row>
    <row r="5922" spans="1:18" x14ac:dyDescent="0.3">
      <c r="A5922" t="s">
        <v>3923</v>
      </c>
      <c r="B5922" s="17">
        <v>45131</v>
      </c>
      <c r="C5922" t="s">
        <v>3917</v>
      </c>
      <c r="D5922" t="s">
        <v>3918</v>
      </c>
      <c r="E5922" t="s">
        <v>3919</v>
      </c>
      <c r="F5922" t="s">
        <v>3920</v>
      </c>
      <c r="G5922" t="s">
        <v>3877</v>
      </c>
      <c r="H5922" t="s">
        <v>3876</v>
      </c>
      <c r="I5922">
        <v>937.3</v>
      </c>
      <c r="J5922" s="41">
        <v>6.3E-3</v>
      </c>
      <c r="K5922" s="42">
        <v>5.9049899999999997</v>
      </c>
      <c r="L5922" s="43">
        <v>0.4</v>
      </c>
      <c r="M5922" s="42">
        <v>2.361996</v>
      </c>
      <c r="N5922">
        <v>3</v>
      </c>
      <c r="O5922" s="43">
        <v>36.800000000000004</v>
      </c>
      <c r="P5922" s="42">
        <v>69.599999999999994</v>
      </c>
      <c r="Q5922" s="42">
        <v>10.5</v>
      </c>
      <c r="R5922" s="42">
        <v>0</v>
      </c>
    </row>
    <row r="5923" spans="1:18" x14ac:dyDescent="0.3">
      <c r="A5923" t="s">
        <v>3923</v>
      </c>
      <c r="B5923" s="17">
        <v>45132</v>
      </c>
      <c r="C5923" t="s">
        <v>3917</v>
      </c>
      <c r="D5923" t="s">
        <v>3918</v>
      </c>
      <c r="E5923" t="s">
        <v>3919</v>
      </c>
      <c r="F5923" t="s">
        <v>3920</v>
      </c>
      <c r="G5923" t="s">
        <v>3877</v>
      </c>
      <c r="H5923" t="s">
        <v>3876</v>
      </c>
      <c r="I5923">
        <v>1195.8999999999999</v>
      </c>
      <c r="J5923" s="41">
        <v>9.1999999999999998E-3</v>
      </c>
      <c r="K5923" s="42">
        <v>11.002279999999999</v>
      </c>
      <c r="L5923" s="43">
        <v>1.0100000000000002</v>
      </c>
      <c r="M5923" s="42">
        <v>11.112302800000002</v>
      </c>
      <c r="N5923">
        <v>2</v>
      </c>
      <c r="O5923" s="43">
        <v>0</v>
      </c>
      <c r="P5923" s="42">
        <v>96</v>
      </c>
      <c r="Q5923" s="42">
        <v>15</v>
      </c>
      <c r="R5923" s="42">
        <v>2</v>
      </c>
    </row>
    <row r="5924" spans="1:18" x14ac:dyDescent="0.3">
      <c r="A5924" t="s">
        <v>3923</v>
      </c>
      <c r="B5924" s="17">
        <v>45133</v>
      </c>
      <c r="C5924" t="s">
        <v>3917</v>
      </c>
      <c r="D5924" t="s">
        <v>3918</v>
      </c>
      <c r="E5924" t="s">
        <v>3919</v>
      </c>
      <c r="F5924" t="s">
        <v>3920</v>
      </c>
      <c r="G5924" t="s">
        <v>3877</v>
      </c>
      <c r="H5924" t="s">
        <v>3876</v>
      </c>
      <c r="I5924">
        <v>1000.4999999999998</v>
      </c>
      <c r="J5924" s="41">
        <v>7.8000000000000005E-3</v>
      </c>
      <c r="K5924" s="42">
        <v>7.8038999999999987</v>
      </c>
      <c r="L5924" s="43">
        <v>1.7599999999999998</v>
      </c>
      <c r="M5924" s="42">
        <v>13.734863999999996</v>
      </c>
      <c r="N5924">
        <v>5</v>
      </c>
      <c r="O5924" s="43">
        <v>39.200000000000003</v>
      </c>
      <c r="P5924" s="42">
        <v>104.39999999999999</v>
      </c>
      <c r="Q5924" s="42">
        <v>16.5</v>
      </c>
      <c r="R5924" s="42">
        <v>9</v>
      </c>
    </row>
    <row r="5925" spans="1:18" x14ac:dyDescent="0.3">
      <c r="A5925" t="s">
        <v>3923</v>
      </c>
      <c r="B5925" s="17">
        <v>45134</v>
      </c>
      <c r="C5925" t="s">
        <v>3917</v>
      </c>
      <c r="D5925" t="s">
        <v>3918</v>
      </c>
      <c r="E5925" t="s">
        <v>3919</v>
      </c>
      <c r="F5925" t="s">
        <v>3920</v>
      </c>
      <c r="G5925" t="s">
        <v>3877</v>
      </c>
      <c r="H5925" t="s">
        <v>3876</v>
      </c>
      <c r="I5925">
        <v>1138.3999999999999</v>
      </c>
      <c r="J5925" s="41">
        <v>9.300000000000001E-3</v>
      </c>
      <c r="K5925" s="42">
        <v>10.587120000000001</v>
      </c>
      <c r="L5925" s="43">
        <v>0.47000000000000003</v>
      </c>
      <c r="M5925" s="42">
        <v>4.9759464000000007</v>
      </c>
      <c r="N5925">
        <v>3</v>
      </c>
      <c r="O5925" s="43">
        <v>190.39999999999998</v>
      </c>
      <c r="P5925" s="42">
        <v>86.399999999999991</v>
      </c>
      <c r="Q5925" s="42">
        <v>10.5</v>
      </c>
      <c r="R5925" s="42">
        <v>8</v>
      </c>
    </row>
    <row r="5926" spans="1:18" x14ac:dyDescent="0.3">
      <c r="A5926" t="s">
        <v>3923</v>
      </c>
      <c r="B5926" s="17">
        <v>45135</v>
      </c>
      <c r="C5926" t="s">
        <v>3917</v>
      </c>
      <c r="D5926" t="s">
        <v>3918</v>
      </c>
      <c r="E5926" t="s">
        <v>3919</v>
      </c>
      <c r="F5926" t="s">
        <v>3920</v>
      </c>
      <c r="G5926" t="s">
        <v>3877</v>
      </c>
      <c r="H5926" t="s">
        <v>3876</v>
      </c>
      <c r="I5926">
        <v>1211.3999999999999</v>
      </c>
      <c r="J5926" s="41">
        <v>5.0000000000000001E-3</v>
      </c>
      <c r="K5926" s="42">
        <v>6.0569999999999995</v>
      </c>
      <c r="L5926" s="43">
        <v>0.78</v>
      </c>
      <c r="M5926" s="42">
        <v>4.7244599999999997</v>
      </c>
      <c r="N5926">
        <v>6</v>
      </c>
      <c r="O5926" s="43">
        <v>224</v>
      </c>
      <c r="P5926" s="42">
        <v>54</v>
      </c>
      <c r="Q5926" s="42">
        <v>13.5</v>
      </c>
      <c r="R5926" s="42">
        <v>4</v>
      </c>
    </row>
    <row r="5927" spans="1:18" x14ac:dyDescent="0.3">
      <c r="A5927" t="s">
        <v>3923</v>
      </c>
      <c r="B5927" s="17">
        <v>45136</v>
      </c>
      <c r="C5927" t="s">
        <v>3917</v>
      </c>
      <c r="D5927" t="s">
        <v>3918</v>
      </c>
      <c r="E5927" t="s">
        <v>3919</v>
      </c>
      <c r="F5927" t="s">
        <v>3920</v>
      </c>
      <c r="G5927" t="s">
        <v>3877</v>
      </c>
      <c r="H5927" t="s">
        <v>3876</v>
      </c>
      <c r="I5927">
        <v>1474.1</v>
      </c>
      <c r="J5927" s="41">
        <v>5.6999999999999993E-3</v>
      </c>
      <c r="K5927" s="42">
        <v>8.4023699999999977</v>
      </c>
      <c r="L5927" s="43">
        <v>1.9500000000000002</v>
      </c>
      <c r="M5927" s="42">
        <v>16.384621499999998</v>
      </c>
      <c r="N5927">
        <v>6</v>
      </c>
      <c r="O5927" s="43">
        <v>174.72</v>
      </c>
      <c r="P5927" s="42">
        <v>69.599999999999994</v>
      </c>
      <c r="Q5927" s="42">
        <v>16.5</v>
      </c>
      <c r="R5927" s="42">
        <v>1</v>
      </c>
    </row>
    <row r="5928" spans="1:18" x14ac:dyDescent="0.3">
      <c r="A5928" t="s">
        <v>3923</v>
      </c>
      <c r="B5928" s="17">
        <v>45137</v>
      </c>
      <c r="C5928" t="s">
        <v>3917</v>
      </c>
      <c r="D5928" t="s">
        <v>3918</v>
      </c>
      <c r="E5928" t="s">
        <v>3919</v>
      </c>
      <c r="F5928" t="s">
        <v>3920</v>
      </c>
      <c r="G5928" t="s">
        <v>3877</v>
      </c>
      <c r="H5928" t="s">
        <v>3876</v>
      </c>
      <c r="I5928">
        <v>768.3</v>
      </c>
      <c r="J5928" s="41">
        <v>8.3000000000000001E-3</v>
      </c>
      <c r="K5928" s="42">
        <v>6.3768899999999995</v>
      </c>
      <c r="L5928" s="43">
        <v>1.6700000000000002</v>
      </c>
      <c r="M5928" s="42">
        <v>10.649406300000001</v>
      </c>
      <c r="N5928">
        <v>4</v>
      </c>
      <c r="O5928" s="43">
        <v>125.44</v>
      </c>
      <c r="P5928" s="42">
        <v>56.4</v>
      </c>
      <c r="Q5928" s="42">
        <v>21</v>
      </c>
      <c r="R5928" s="42">
        <v>7</v>
      </c>
    </row>
    <row r="5929" spans="1:18" x14ac:dyDescent="0.3">
      <c r="A5929" t="s">
        <v>3923</v>
      </c>
      <c r="B5929" s="17">
        <v>45138</v>
      </c>
      <c r="C5929" t="s">
        <v>3917</v>
      </c>
      <c r="D5929" t="s">
        <v>3918</v>
      </c>
      <c r="E5929" t="s">
        <v>3919</v>
      </c>
      <c r="F5929" t="s">
        <v>3920</v>
      </c>
      <c r="G5929" t="s">
        <v>3877</v>
      </c>
      <c r="H5929" t="s">
        <v>3876</v>
      </c>
      <c r="I5929">
        <v>94.5</v>
      </c>
      <c r="J5929" s="41">
        <v>7.8000000000000005E-3</v>
      </c>
      <c r="K5929" s="42">
        <v>0.73710000000000009</v>
      </c>
      <c r="L5929" s="43">
        <v>1.1600000000000001</v>
      </c>
      <c r="M5929" s="42">
        <v>0.85503600000000024</v>
      </c>
      <c r="N5929">
        <v>1</v>
      </c>
      <c r="O5929" s="43">
        <v>120.96</v>
      </c>
      <c r="P5929" s="42">
        <v>79.2</v>
      </c>
      <c r="Q5929" s="42">
        <v>6</v>
      </c>
      <c r="R5929" s="42">
        <v>12</v>
      </c>
    </row>
    <row r="5930" spans="1:18" x14ac:dyDescent="0.3">
      <c r="A5930" t="s">
        <v>3923</v>
      </c>
      <c r="B5930" s="17">
        <v>45139</v>
      </c>
      <c r="C5930" t="s">
        <v>3917</v>
      </c>
      <c r="D5930" t="s">
        <v>3918</v>
      </c>
      <c r="E5930" t="s">
        <v>3919</v>
      </c>
      <c r="F5930" t="s">
        <v>3920</v>
      </c>
      <c r="G5930" t="s">
        <v>3877</v>
      </c>
      <c r="H5930" t="s">
        <v>3876</v>
      </c>
      <c r="I5930">
        <v>1431.3999999999999</v>
      </c>
      <c r="J5930" s="41">
        <v>6.0000000000000001E-3</v>
      </c>
      <c r="K5930" s="42">
        <v>8.5884</v>
      </c>
      <c r="L5930" s="43">
        <v>1.52</v>
      </c>
      <c r="M5930" s="42">
        <v>13.054368</v>
      </c>
      <c r="N5930">
        <v>5</v>
      </c>
      <c r="O5930" s="43">
        <v>116.47999999999999</v>
      </c>
      <c r="P5930" s="42">
        <v>76.8</v>
      </c>
      <c r="Q5930" s="42">
        <v>4.5</v>
      </c>
      <c r="R5930" s="42">
        <v>8</v>
      </c>
    </row>
    <row r="5931" spans="1:18" x14ac:dyDescent="0.3">
      <c r="A5931" t="s">
        <v>3923</v>
      </c>
      <c r="B5931" s="17">
        <v>45140</v>
      </c>
      <c r="C5931" t="s">
        <v>3917</v>
      </c>
      <c r="D5931" t="s">
        <v>3918</v>
      </c>
      <c r="E5931" t="s">
        <v>3919</v>
      </c>
      <c r="F5931" t="s">
        <v>3920</v>
      </c>
      <c r="G5931" t="s">
        <v>3877</v>
      </c>
      <c r="H5931" t="s">
        <v>3876</v>
      </c>
      <c r="I5931">
        <v>857.8</v>
      </c>
      <c r="J5931" s="41">
        <v>6.6E-3</v>
      </c>
      <c r="K5931" s="42">
        <v>5.6614800000000001</v>
      </c>
      <c r="L5931" s="43">
        <v>0.32999999999999996</v>
      </c>
      <c r="M5931" s="42">
        <v>1.8682883999999997</v>
      </c>
      <c r="N5931">
        <v>7</v>
      </c>
      <c r="O5931" s="43">
        <v>40.800000000000004</v>
      </c>
      <c r="P5931" s="42">
        <v>97.2</v>
      </c>
      <c r="Q5931" s="42">
        <v>13.5</v>
      </c>
      <c r="R5931" s="42">
        <v>6</v>
      </c>
    </row>
    <row r="5932" spans="1:18" x14ac:dyDescent="0.3">
      <c r="A5932" t="s">
        <v>3923</v>
      </c>
      <c r="B5932" s="17">
        <v>45141</v>
      </c>
      <c r="C5932" t="s">
        <v>3917</v>
      </c>
      <c r="D5932" t="s">
        <v>3918</v>
      </c>
      <c r="E5932" t="s">
        <v>3919</v>
      </c>
      <c r="F5932" t="s">
        <v>3920</v>
      </c>
      <c r="G5932" t="s">
        <v>3877</v>
      </c>
      <c r="H5932" t="s">
        <v>3876</v>
      </c>
      <c r="I5932">
        <v>826.59999999999991</v>
      </c>
      <c r="J5932" s="41">
        <v>9.3999999999999986E-3</v>
      </c>
      <c r="K5932" s="42">
        <v>7.7700399999999981</v>
      </c>
      <c r="L5932" s="43">
        <v>0.87000000000000011</v>
      </c>
      <c r="M5932" s="42">
        <v>6.759934799999999</v>
      </c>
      <c r="N5932">
        <v>3</v>
      </c>
      <c r="O5932" s="43">
        <v>136.64000000000001</v>
      </c>
      <c r="P5932" s="42">
        <v>56.4</v>
      </c>
      <c r="Q5932" s="42">
        <v>4.5</v>
      </c>
      <c r="R5932" s="42">
        <v>7</v>
      </c>
    </row>
    <row r="5933" spans="1:18" x14ac:dyDescent="0.3">
      <c r="A5933" t="s">
        <v>3923</v>
      </c>
      <c r="B5933" s="17">
        <v>45142</v>
      </c>
      <c r="C5933" t="s">
        <v>3917</v>
      </c>
      <c r="D5933" t="s">
        <v>3918</v>
      </c>
      <c r="E5933" t="s">
        <v>3919</v>
      </c>
      <c r="F5933" t="s">
        <v>3920</v>
      </c>
      <c r="G5933" t="s">
        <v>3877</v>
      </c>
      <c r="H5933" t="s">
        <v>3876</v>
      </c>
      <c r="I5933">
        <v>1264.8999999999999</v>
      </c>
      <c r="J5933" s="41">
        <v>7.6E-3</v>
      </c>
      <c r="K5933" s="42">
        <v>9.6132399999999993</v>
      </c>
      <c r="L5933" s="43">
        <v>0.52000000000000013</v>
      </c>
      <c r="M5933" s="42">
        <v>4.9988848000000008</v>
      </c>
      <c r="N5933">
        <v>1</v>
      </c>
      <c r="O5933" s="43">
        <v>57.120000000000005</v>
      </c>
      <c r="P5933" s="42">
        <v>63.599999999999994</v>
      </c>
      <c r="Q5933" s="42">
        <v>21</v>
      </c>
      <c r="R5933" s="42">
        <v>6</v>
      </c>
    </row>
    <row r="5934" spans="1:18" x14ac:dyDescent="0.3">
      <c r="A5934" t="s">
        <v>3923</v>
      </c>
      <c r="B5934" s="17">
        <v>45143</v>
      </c>
      <c r="C5934" t="s">
        <v>3917</v>
      </c>
      <c r="D5934" t="s">
        <v>3918</v>
      </c>
      <c r="E5934" t="s">
        <v>3919</v>
      </c>
      <c r="F5934" t="s">
        <v>3920</v>
      </c>
      <c r="G5934" t="s">
        <v>3877</v>
      </c>
      <c r="H5934" t="s">
        <v>3876</v>
      </c>
      <c r="I5934">
        <v>1361.6</v>
      </c>
      <c r="J5934" s="41">
        <v>8.6E-3</v>
      </c>
      <c r="K5934" s="42">
        <v>11.709759999999999</v>
      </c>
      <c r="L5934" s="43">
        <v>0.58000000000000007</v>
      </c>
      <c r="M5934" s="42">
        <v>6.7916608000000007</v>
      </c>
      <c r="N5934">
        <v>2</v>
      </c>
      <c r="O5934" s="43">
        <v>127.67999999999999</v>
      </c>
      <c r="P5934" s="42">
        <v>86.399999999999991</v>
      </c>
      <c r="Q5934" s="42">
        <v>6</v>
      </c>
      <c r="R5934" s="42">
        <v>1</v>
      </c>
    </row>
    <row r="5935" spans="1:18" x14ac:dyDescent="0.3">
      <c r="A5935" t="s">
        <v>3923</v>
      </c>
      <c r="B5935" s="17">
        <v>45144</v>
      </c>
      <c r="C5935" t="s">
        <v>3917</v>
      </c>
      <c r="D5935" t="s">
        <v>3918</v>
      </c>
      <c r="E5935" t="s">
        <v>3919</v>
      </c>
      <c r="F5935" t="s">
        <v>3920</v>
      </c>
      <c r="G5935" t="s">
        <v>3877</v>
      </c>
      <c r="H5935" t="s">
        <v>3876</v>
      </c>
      <c r="I5935">
        <v>811.09999999999991</v>
      </c>
      <c r="J5935" s="41">
        <v>8.5000000000000006E-3</v>
      </c>
      <c r="K5935" s="42">
        <v>6.8943499999999993</v>
      </c>
      <c r="L5935" s="43">
        <v>0.41000000000000003</v>
      </c>
      <c r="M5935" s="42">
        <v>2.8266835000000001</v>
      </c>
      <c r="N5935">
        <v>3</v>
      </c>
      <c r="O5935" s="43">
        <v>190.39999999999998</v>
      </c>
      <c r="P5935" s="42">
        <v>106.8</v>
      </c>
      <c r="Q5935" s="42">
        <v>27</v>
      </c>
      <c r="R5935" s="42">
        <v>5</v>
      </c>
    </row>
    <row r="5936" spans="1:18" x14ac:dyDescent="0.3">
      <c r="A5936" t="s">
        <v>3923</v>
      </c>
      <c r="B5936" s="17">
        <v>45145</v>
      </c>
      <c r="C5936" t="s">
        <v>3917</v>
      </c>
      <c r="D5936" t="s">
        <v>3918</v>
      </c>
      <c r="E5936" t="s">
        <v>3919</v>
      </c>
      <c r="F5936" t="s">
        <v>3920</v>
      </c>
      <c r="G5936" t="s">
        <v>3877</v>
      </c>
      <c r="H5936" t="s">
        <v>3876</v>
      </c>
      <c r="I5936">
        <v>548.39999999999986</v>
      </c>
      <c r="J5936" s="41">
        <v>7.0999999999999995E-3</v>
      </c>
      <c r="K5936" s="42">
        <v>3.8936399999999987</v>
      </c>
      <c r="L5936" s="43">
        <v>0.22000000000000003</v>
      </c>
      <c r="M5936" s="42">
        <v>0.85660079999999983</v>
      </c>
      <c r="N5936">
        <v>4</v>
      </c>
      <c r="O5936" s="43">
        <v>88.48</v>
      </c>
      <c r="P5936" s="42">
        <v>106.8</v>
      </c>
      <c r="Q5936" s="42">
        <v>19.5</v>
      </c>
      <c r="R5936" s="42">
        <v>5</v>
      </c>
    </row>
    <row r="5937" spans="1:18" x14ac:dyDescent="0.3">
      <c r="A5937" t="s">
        <v>3923</v>
      </c>
      <c r="B5937" s="17">
        <v>45146</v>
      </c>
      <c r="C5937" t="s">
        <v>3917</v>
      </c>
      <c r="D5937" t="s">
        <v>3918</v>
      </c>
      <c r="E5937" t="s">
        <v>3919</v>
      </c>
      <c r="F5937" t="s">
        <v>3920</v>
      </c>
      <c r="G5937" t="s">
        <v>3877</v>
      </c>
      <c r="H5937" t="s">
        <v>3876</v>
      </c>
      <c r="I5937">
        <v>625.29999999999995</v>
      </c>
      <c r="J5937" s="41">
        <v>7.7000000000000002E-3</v>
      </c>
      <c r="K5937" s="42">
        <v>4.8148099999999996</v>
      </c>
      <c r="L5937" s="43">
        <v>0.64000000000000012</v>
      </c>
      <c r="M5937" s="42">
        <v>3.0814784000000004</v>
      </c>
      <c r="N5937">
        <v>4</v>
      </c>
      <c r="O5937" s="43">
        <v>124.32000000000001</v>
      </c>
      <c r="P5937" s="42">
        <v>76.8</v>
      </c>
      <c r="Q5937" s="42">
        <v>7.5</v>
      </c>
      <c r="R5937" s="42">
        <v>2</v>
      </c>
    </row>
    <row r="5938" spans="1:18" x14ac:dyDescent="0.3">
      <c r="A5938" t="s">
        <v>3923</v>
      </c>
      <c r="B5938" s="17">
        <v>45147</v>
      </c>
      <c r="C5938" t="s">
        <v>3917</v>
      </c>
      <c r="D5938" t="s">
        <v>3918</v>
      </c>
      <c r="E5938" t="s">
        <v>3919</v>
      </c>
      <c r="F5938" t="s">
        <v>3920</v>
      </c>
      <c r="G5938" t="s">
        <v>3877</v>
      </c>
      <c r="H5938" t="s">
        <v>3876</v>
      </c>
      <c r="I5938">
        <v>437.09999999999991</v>
      </c>
      <c r="J5938" s="41">
        <v>7.9000000000000008E-3</v>
      </c>
      <c r="K5938" s="42">
        <v>3.4530899999999995</v>
      </c>
      <c r="L5938" s="43">
        <v>0.41</v>
      </c>
      <c r="M5938" s="42">
        <v>1.4157668999999997</v>
      </c>
      <c r="N5938">
        <v>0</v>
      </c>
      <c r="O5938" s="43">
        <v>41.6</v>
      </c>
      <c r="P5938" s="42">
        <v>85.2</v>
      </c>
      <c r="Q5938" s="42">
        <v>9</v>
      </c>
      <c r="R5938" s="42">
        <v>5</v>
      </c>
    </row>
    <row r="5939" spans="1:18" x14ac:dyDescent="0.3">
      <c r="A5939" t="s">
        <v>3923</v>
      </c>
      <c r="B5939" s="17">
        <v>45148</v>
      </c>
      <c r="C5939" t="s">
        <v>3917</v>
      </c>
      <c r="D5939" t="s">
        <v>3918</v>
      </c>
      <c r="E5939" t="s">
        <v>3919</v>
      </c>
      <c r="F5939" t="s">
        <v>3920</v>
      </c>
      <c r="G5939" t="s">
        <v>3877</v>
      </c>
      <c r="H5939" t="s">
        <v>3876</v>
      </c>
      <c r="I5939">
        <v>929.59999999999991</v>
      </c>
      <c r="J5939" s="41">
        <v>7.6E-3</v>
      </c>
      <c r="K5939" s="42">
        <v>7.0649599999999992</v>
      </c>
      <c r="L5939" s="43">
        <v>1.46</v>
      </c>
      <c r="M5939" s="42">
        <v>10.314841599999999</v>
      </c>
      <c r="N5939">
        <v>4</v>
      </c>
      <c r="O5939" s="43">
        <v>46.400000000000006</v>
      </c>
      <c r="P5939" s="42">
        <v>67.2</v>
      </c>
      <c r="Q5939" s="42">
        <v>12</v>
      </c>
      <c r="R5939" s="42">
        <v>9</v>
      </c>
    </row>
    <row r="5940" spans="1:18" x14ac:dyDescent="0.3">
      <c r="A5940" t="s">
        <v>3923</v>
      </c>
      <c r="B5940" s="17">
        <v>45149</v>
      </c>
      <c r="C5940" t="s">
        <v>3917</v>
      </c>
      <c r="D5940" t="s">
        <v>3918</v>
      </c>
      <c r="E5940" t="s">
        <v>3919</v>
      </c>
      <c r="F5940" t="s">
        <v>3920</v>
      </c>
      <c r="G5940" t="s">
        <v>3877</v>
      </c>
      <c r="H5940" t="s">
        <v>3876</v>
      </c>
      <c r="I5940">
        <v>1202.3999999999999</v>
      </c>
      <c r="J5940" s="41">
        <v>9.300000000000001E-3</v>
      </c>
      <c r="K5940" s="42">
        <v>11.182320000000001</v>
      </c>
      <c r="L5940" s="43">
        <v>1.1599999999999999</v>
      </c>
      <c r="M5940" s="42">
        <v>12.971491199999999</v>
      </c>
      <c r="N5940">
        <v>1</v>
      </c>
      <c r="O5940" s="43">
        <v>118.72000000000001</v>
      </c>
      <c r="P5940" s="42">
        <v>67.2</v>
      </c>
      <c r="Q5940" s="42">
        <v>10.5</v>
      </c>
      <c r="R5940" s="42">
        <v>6</v>
      </c>
    </row>
    <row r="5941" spans="1:18" x14ac:dyDescent="0.3">
      <c r="A5941" t="s">
        <v>3923</v>
      </c>
      <c r="B5941" s="17">
        <v>45150</v>
      </c>
      <c r="C5941" t="s">
        <v>3917</v>
      </c>
      <c r="D5941" t="s">
        <v>3918</v>
      </c>
      <c r="E5941" t="s">
        <v>3919</v>
      </c>
      <c r="F5941" t="s">
        <v>3920</v>
      </c>
      <c r="G5941" t="s">
        <v>3877</v>
      </c>
      <c r="H5941" t="s">
        <v>3876</v>
      </c>
      <c r="I5941">
        <v>448.59999999999991</v>
      </c>
      <c r="J5941" s="41">
        <v>6.5000000000000006E-3</v>
      </c>
      <c r="K5941" s="42">
        <v>2.9158999999999997</v>
      </c>
      <c r="L5941" s="43">
        <v>1.3299999999999998</v>
      </c>
      <c r="M5941" s="42">
        <v>3.8781469999999993</v>
      </c>
      <c r="N5941">
        <v>3</v>
      </c>
      <c r="O5941" s="43">
        <v>80.64</v>
      </c>
      <c r="P5941" s="42">
        <v>62.4</v>
      </c>
      <c r="Q5941" s="42">
        <v>9</v>
      </c>
      <c r="R5941" s="42">
        <v>3</v>
      </c>
    </row>
    <row r="5942" spans="1:18" x14ac:dyDescent="0.3">
      <c r="A5942" t="s">
        <v>3923</v>
      </c>
      <c r="B5942" s="17">
        <v>45151</v>
      </c>
      <c r="C5942" t="s">
        <v>3917</v>
      </c>
      <c r="D5942" t="s">
        <v>3918</v>
      </c>
      <c r="E5942" t="s">
        <v>3919</v>
      </c>
      <c r="F5942" t="s">
        <v>3920</v>
      </c>
      <c r="G5942" t="s">
        <v>3877</v>
      </c>
      <c r="H5942" t="s">
        <v>3876</v>
      </c>
      <c r="I5942">
        <v>534.19999999999982</v>
      </c>
      <c r="J5942" s="41">
        <v>8.6999999999999994E-3</v>
      </c>
      <c r="K5942" s="42">
        <v>4.6475399999999985</v>
      </c>
      <c r="L5942" s="43">
        <v>1.3399999999999999</v>
      </c>
      <c r="M5942" s="42">
        <v>6.2277035999999972</v>
      </c>
      <c r="N5942">
        <v>0</v>
      </c>
      <c r="O5942" s="43">
        <v>98.56</v>
      </c>
      <c r="P5942" s="42">
        <v>109.2</v>
      </c>
      <c r="Q5942" s="42">
        <v>4.5</v>
      </c>
      <c r="R5942" s="42">
        <v>4</v>
      </c>
    </row>
    <row r="5943" spans="1:18" x14ac:dyDescent="0.3">
      <c r="A5943" t="s">
        <v>3923</v>
      </c>
      <c r="B5943" s="17">
        <v>45152</v>
      </c>
      <c r="C5943" t="s">
        <v>3917</v>
      </c>
      <c r="D5943" t="s">
        <v>3918</v>
      </c>
      <c r="E5943" t="s">
        <v>3919</v>
      </c>
      <c r="F5943" t="s">
        <v>3920</v>
      </c>
      <c r="G5943" t="s">
        <v>3877</v>
      </c>
      <c r="H5943" t="s">
        <v>3876</v>
      </c>
      <c r="I5943">
        <v>1352.6999999999998</v>
      </c>
      <c r="J5943" s="41">
        <v>6.4000000000000003E-3</v>
      </c>
      <c r="K5943" s="42">
        <v>8.6572800000000001</v>
      </c>
      <c r="L5943" s="43">
        <v>1.1299999999999999</v>
      </c>
      <c r="M5943" s="42">
        <v>9.7827263999999996</v>
      </c>
      <c r="N5943">
        <v>2</v>
      </c>
      <c r="O5943" s="43">
        <v>82.88</v>
      </c>
      <c r="P5943" s="42">
        <v>92.399999999999991</v>
      </c>
      <c r="Q5943" s="42">
        <v>13.5</v>
      </c>
      <c r="R5943" s="42">
        <v>0</v>
      </c>
    </row>
    <row r="5944" spans="1:18" x14ac:dyDescent="0.3">
      <c r="A5944" t="s">
        <v>3923</v>
      </c>
      <c r="B5944" s="17">
        <v>45153</v>
      </c>
      <c r="C5944" t="s">
        <v>3917</v>
      </c>
      <c r="D5944" t="s">
        <v>3918</v>
      </c>
      <c r="E5944" t="s">
        <v>3919</v>
      </c>
      <c r="F5944" t="s">
        <v>3920</v>
      </c>
      <c r="G5944" t="s">
        <v>3877</v>
      </c>
      <c r="H5944" t="s">
        <v>3876</v>
      </c>
      <c r="I5944">
        <v>1530.1</v>
      </c>
      <c r="J5944" s="41">
        <v>7.0999999999999995E-3</v>
      </c>
      <c r="K5944" s="42">
        <v>10.863709999999999</v>
      </c>
      <c r="L5944" s="43">
        <v>1.27</v>
      </c>
      <c r="M5944" s="42">
        <v>13.796911699999999</v>
      </c>
      <c r="N5944">
        <v>1</v>
      </c>
      <c r="O5944" s="43">
        <v>20.8</v>
      </c>
      <c r="P5944" s="42">
        <v>104.39999999999999</v>
      </c>
      <c r="Q5944" s="42">
        <v>4.5</v>
      </c>
      <c r="R5944" s="42">
        <v>4</v>
      </c>
    </row>
    <row r="5945" spans="1:18" x14ac:dyDescent="0.3">
      <c r="A5945" t="s">
        <v>3923</v>
      </c>
      <c r="B5945" s="17">
        <v>45154</v>
      </c>
      <c r="C5945" t="s">
        <v>3917</v>
      </c>
      <c r="D5945" t="s">
        <v>3918</v>
      </c>
      <c r="E5945" t="s">
        <v>3919</v>
      </c>
      <c r="F5945" t="s">
        <v>3920</v>
      </c>
      <c r="G5945" t="s">
        <v>3877</v>
      </c>
      <c r="H5945" t="s">
        <v>3876</v>
      </c>
      <c r="I5945">
        <v>700.89999999999986</v>
      </c>
      <c r="J5945" s="41">
        <v>9.0000000000000011E-3</v>
      </c>
      <c r="K5945" s="42">
        <v>6.3080999999999996</v>
      </c>
      <c r="L5945" s="43">
        <v>0.78</v>
      </c>
      <c r="M5945" s="42">
        <v>4.920318</v>
      </c>
      <c r="N5945">
        <v>8</v>
      </c>
      <c r="O5945" s="43">
        <v>57.120000000000005</v>
      </c>
      <c r="P5945" s="42">
        <v>84</v>
      </c>
      <c r="Q5945" s="42">
        <v>22.5</v>
      </c>
      <c r="R5945" s="42">
        <v>7</v>
      </c>
    </row>
    <row r="5946" spans="1:18" x14ac:dyDescent="0.3">
      <c r="A5946" t="s">
        <v>3923</v>
      </c>
      <c r="B5946" s="17">
        <v>45155</v>
      </c>
      <c r="C5946" t="s">
        <v>3917</v>
      </c>
      <c r="D5946" t="s">
        <v>3918</v>
      </c>
      <c r="E5946" t="s">
        <v>3919</v>
      </c>
      <c r="F5946" t="s">
        <v>3920</v>
      </c>
      <c r="G5946" t="s">
        <v>3877</v>
      </c>
      <c r="H5946" t="s">
        <v>3876</v>
      </c>
      <c r="I5946">
        <v>427.79999999999995</v>
      </c>
      <c r="J5946" s="41">
        <v>5.1000000000000004E-3</v>
      </c>
      <c r="K5946" s="42">
        <v>2.1817799999999998</v>
      </c>
      <c r="L5946" s="43">
        <v>0.45000000000000007</v>
      </c>
      <c r="M5946" s="42">
        <v>0.98180100000000003</v>
      </c>
      <c r="N5946">
        <v>3</v>
      </c>
      <c r="O5946" s="43">
        <v>39.199999999999996</v>
      </c>
      <c r="P5946" s="42">
        <v>72</v>
      </c>
      <c r="Q5946" s="42">
        <v>6</v>
      </c>
      <c r="R5946" s="42">
        <v>9</v>
      </c>
    </row>
    <row r="5947" spans="1:18" x14ac:dyDescent="0.3">
      <c r="A5947" t="s">
        <v>3923</v>
      </c>
      <c r="B5947" s="17">
        <v>45156</v>
      </c>
      <c r="C5947" t="s">
        <v>3917</v>
      </c>
      <c r="D5947" t="s">
        <v>3918</v>
      </c>
      <c r="E5947" t="s">
        <v>3919</v>
      </c>
      <c r="F5947" t="s">
        <v>3920</v>
      </c>
      <c r="G5947" t="s">
        <v>3877</v>
      </c>
      <c r="H5947" t="s">
        <v>3876</v>
      </c>
      <c r="I5947">
        <v>590.69999999999982</v>
      </c>
      <c r="J5947" s="41">
        <v>6.8999999999999999E-3</v>
      </c>
      <c r="K5947" s="42">
        <v>4.075829999999999</v>
      </c>
      <c r="L5947" s="43">
        <v>1.6899999999999997</v>
      </c>
      <c r="M5947" s="42">
        <v>6.8881526999999974</v>
      </c>
      <c r="N5947">
        <v>5</v>
      </c>
      <c r="O5947" s="43">
        <v>183.68</v>
      </c>
      <c r="P5947" s="42">
        <v>72</v>
      </c>
      <c r="Q5947" s="42">
        <v>22.5</v>
      </c>
      <c r="R5947" s="42">
        <v>6</v>
      </c>
    </row>
    <row r="5948" spans="1:18" x14ac:dyDescent="0.3">
      <c r="A5948" t="s">
        <v>3923</v>
      </c>
      <c r="B5948" s="17">
        <v>45157</v>
      </c>
      <c r="C5948" t="s">
        <v>3917</v>
      </c>
      <c r="D5948" t="s">
        <v>3918</v>
      </c>
      <c r="E5948" t="s">
        <v>3919</v>
      </c>
      <c r="F5948" t="s">
        <v>3920</v>
      </c>
      <c r="G5948" t="s">
        <v>3877</v>
      </c>
      <c r="H5948" t="s">
        <v>3876</v>
      </c>
      <c r="I5948">
        <v>1241.1999999999998</v>
      </c>
      <c r="J5948" s="41">
        <v>9.1999999999999998E-3</v>
      </c>
      <c r="K5948" s="42">
        <v>11.419039999999999</v>
      </c>
      <c r="L5948" s="43">
        <v>0.24999999999999994</v>
      </c>
      <c r="M5948" s="42">
        <v>2.8547599999999993</v>
      </c>
      <c r="N5948">
        <v>0</v>
      </c>
      <c r="O5948" s="43">
        <v>55.44</v>
      </c>
      <c r="P5948" s="42">
        <v>97.2</v>
      </c>
      <c r="Q5948" s="42">
        <v>19.5</v>
      </c>
      <c r="R5948" s="42">
        <v>3</v>
      </c>
    </row>
    <row r="5949" spans="1:18" x14ac:dyDescent="0.3">
      <c r="A5949" t="s">
        <v>3923</v>
      </c>
      <c r="B5949" s="17">
        <v>45158</v>
      </c>
      <c r="C5949" t="s">
        <v>3917</v>
      </c>
      <c r="D5949" t="s">
        <v>3918</v>
      </c>
      <c r="E5949" t="s">
        <v>3919</v>
      </c>
      <c r="F5949" t="s">
        <v>3920</v>
      </c>
      <c r="G5949" t="s">
        <v>3877</v>
      </c>
      <c r="H5949" t="s">
        <v>3876</v>
      </c>
      <c r="I5949">
        <v>524.79999999999995</v>
      </c>
      <c r="J5949" s="41">
        <v>8.199999999999999E-3</v>
      </c>
      <c r="K5949" s="42">
        <v>4.3033599999999987</v>
      </c>
      <c r="L5949" s="43">
        <v>0.95000000000000007</v>
      </c>
      <c r="M5949" s="42">
        <v>4.0881919999999994</v>
      </c>
      <c r="N5949">
        <v>4</v>
      </c>
      <c r="O5949" s="43">
        <v>90.16</v>
      </c>
      <c r="P5949" s="42">
        <v>58.8</v>
      </c>
      <c r="Q5949" s="42">
        <v>7.5</v>
      </c>
      <c r="R5949" s="42">
        <v>7</v>
      </c>
    </row>
    <row r="5950" spans="1:18" x14ac:dyDescent="0.3">
      <c r="A5950" t="s">
        <v>3923</v>
      </c>
      <c r="B5950" s="17">
        <v>45159</v>
      </c>
      <c r="C5950" t="s">
        <v>3917</v>
      </c>
      <c r="D5950" t="s">
        <v>3918</v>
      </c>
      <c r="E5950" t="s">
        <v>3919</v>
      </c>
      <c r="F5950" t="s">
        <v>3920</v>
      </c>
      <c r="G5950" t="s">
        <v>3877</v>
      </c>
      <c r="H5950" t="s">
        <v>3876</v>
      </c>
      <c r="I5950">
        <v>716.5</v>
      </c>
      <c r="J5950" s="41">
        <v>6.9999999999999993E-3</v>
      </c>
      <c r="K5950" s="42">
        <v>5.0154999999999994</v>
      </c>
      <c r="L5950" s="43">
        <v>1.5599999999999998</v>
      </c>
      <c r="M5950" s="42">
        <v>7.8241799999999984</v>
      </c>
      <c r="N5950">
        <v>7</v>
      </c>
      <c r="O5950" s="43">
        <v>122.64</v>
      </c>
      <c r="P5950" s="42">
        <v>104.39999999999999</v>
      </c>
      <c r="Q5950" s="42">
        <v>25.5</v>
      </c>
      <c r="R5950" s="42">
        <v>3</v>
      </c>
    </row>
    <row r="5951" spans="1:18" x14ac:dyDescent="0.3">
      <c r="A5951" t="s">
        <v>3923</v>
      </c>
      <c r="B5951" s="17">
        <v>45160</v>
      </c>
      <c r="C5951" t="s">
        <v>3917</v>
      </c>
      <c r="D5951" t="s">
        <v>3918</v>
      </c>
      <c r="E5951" t="s">
        <v>3919</v>
      </c>
      <c r="F5951" t="s">
        <v>3920</v>
      </c>
      <c r="G5951" t="s">
        <v>3877</v>
      </c>
      <c r="H5951" t="s">
        <v>3876</v>
      </c>
      <c r="I5951">
        <v>1436.9</v>
      </c>
      <c r="J5951" s="41">
        <v>6.7000000000000002E-3</v>
      </c>
      <c r="K5951" s="42">
        <v>9.6272300000000008</v>
      </c>
      <c r="L5951" s="43">
        <v>0.53999999999999992</v>
      </c>
      <c r="M5951" s="42">
        <v>5.1987041999999999</v>
      </c>
      <c r="N5951">
        <v>2</v>
      </c>
      <c r="O5951" s="43">
        <v>41.6</v>
      </c>
      <c r="P5951" s="42">
        <v>91.2</v>
      </c>
      <c r="Q5951" s="42">
        <v>19.5</v>
      </c>
      <c r="R5951" s="42">
        <v>13</v>
      </c>
    </row>
    <row r="5952" spans="1:18" x14ac:dyDescent="0.3">
      <c r="A5952" t="s">
        <v>3923</v>
      </c>
      <c r="B5952" s="17">
        <v>45161</v>
      </c>
      <c r="C5952" t="s">
        <v>3917</v>
      </c>
      <c r="D5952" t="s">
        <v>3918</v>
      </c>
      <c r="E5952" t="s">
        <v>3919</v>
      </c>
      <c r="F5952" t="s">
        <v>3920</v>
      </c>
      <c r="G5952" t="s">
        <v>3877</v>
      </c>
      <c r="H5952" t="s">
        <v>3876</v>
      </c>
      <c r="I5952">
        <v>1481.9</v>
      </c>
      <c r="J5952" s="41">
        <v>6.7000000000000002E-3</v>
      </c>
      <c r="K5952" s="42">
        <v>9.9287300000000016</v>
      </c>
      <c r="L5952" s="43">
        <v>0.35</v>
      </c>
      <c r="M5952" s="42">
        <v>3.4750555000000003</v>
      </c>
      <c r="N5952">
        <v>4</v>
      </c>
      <c r="O5952" s="43">
        <v>35.28</v>
      </c>
      <c r="P5952" s="42">
        <v>64.8</v>
      </c>
      <c r="Q5952" s="42">
        <v>24</v>
      </c>
      <c r="R5952" s="42">
        <v>9</v>
      </c>
    </row>
    <row r="5953" spans="1:18" x14ac:dyDescent="0.3">
      <c r="A5953" t="s">
        <v>3923</v>
      </c>
      <c r="B5953" s="17">
        <v>45162</v>
      </c>
      <c r="C5953" t="s">
        <v>3917</v>
      </c>
      <c r="D5953" t="s">
        <v>3918</v>
      </c>
      <c r="E5953" t="s">
        <v>3919</v>
      </c>
      <c r="F5953" t="s">
        <v>3920</v>
      </c>
      <c r="G5953" t="s">
        <v>3877</v>
      </c>
      <c r="H5953" t="s">
        <v>3876</v>
      </c>
      <c r="I5953">
        <v>768.8</v>
      </c>
      <c r="J5953" s="41">
        <v>9.7999999999999997E-3</v>
      </c>
      <c r="K5953" s="42">
        <v>7.5342399999999996</v>
      </c>
      <c r="L5953" s="43">
        <v>2.0600000000000005</v>
      </c>
      <c r="M5953" s="42">
        <v>15.520534400000003</v>
      </c>
      <c r="N5953">
        <v>2</v>
      </c>
      <c r="O5953" s="43">
        <v>79.52</v>
      </c>
      <c r="P5953" s="42">
        <v>72</v>
      </c>
      <c r="Q5953" s="42">
        <v>10.5</v>
      </c>
      <c r="R5953" s="42">
        <v>7</v>
      </c>
    </row>
    <row r="5954" spans="1:18" x14ac:dyDescent="0.3">
      <c r="A5954" t="s">
        <v>3923</v>
      </c>
      <c r="B5954" s="17">
        <v>45163</v>
      </c>
      <c r="C5954" t="s">
        <v>3917</v>
      </c>
      <c r="D5954" t="s">
        <v>3918</v>
      </c>
      <c r="E5954" t="s">
        <v>3919</v>
      </c>
      <c r="F5954" t="s">
        <v>3920</v>
      </c>
      <c r="G5954" t="s">
        <v>3877</v>
      </c>
      <c r="H5954" t="s">
        <v>3876</v>
      </c>
      <c r="I5954">
        <v>705.19999999999982</v>
      </c>
      <c r="J5954" s="41">
        <v>8.6999999999999994E-3</v>
      </c>
      <c r="K5954" s="42">
        <v>6.1352399999999978</v>
      </c>
      <c r="L5954" s="43">
        <v>0.53</v>
      </c>
      <c r="M5954" s="42">
        <v>3.2516771999999992</v>
      </c>
      <c r="N5954">
        <v>3</v>
      </c>
      <c r="O5954" s="43">
        <v>36.4</v>
      </c>
      <c r="P5954" s="42">
        <v>97.2</v>
      </c>
      <c r="Q5954" s="42">
        <v>28.5</v>
      </c>
      <c r="R5954" s="42">
        <v>12</v>
      </c>
    </row>
    <row r="5955" spans="1:18" x14ac:dyDescent="0.3">
      <c r="A5955" t="s">
        <v>3923</v>
      </c>
      <c r="B5955" s="17">
        <v>45164</v>
      </c>
      <c r="C5955" t="s">
        <v>3917</v>
      </c>
      <c r="D5955" t="s">
        <v>3918</v>
      </c>
      <c r="E5955" t="s">
        <v>3919</v>
      </c>
      <c r="F5955" t="s">
        <v>3920</v>
      </c>
      <c r="G5955" t="s">
        <v>3877</v>
      </c>
      <c r="H5955" t="s">
        <v>3876</v>
      </c>
      <c r="I5955">
        <v>410.5</v>
      </c>
      <c r="J5955" s="41">
        <v>9.0000000000000011E-3</v>
      </c>
      <c r="K5955" s="42">
        <v>3.6945000000000006</v>
      </c>
      <c r="L5955" s="43">
        <v>0.96</v>
      </c>
      <c r="M5955" s="42">
        <v>3.5467200000000005</v>
      </c>
      <c r="N5955">
        <v>3</v>
      </c>
      <c r="O5955" s="43">
        <v>54.32</v>
      </c>
      <c r="P5955" s="42">
        <v>62.4</v>
      </c>
      <c r="Q5955" s="42">
        <v>10.5</v>
      </c>
      <c r="R5955" s="42">
        <v>6</v>
      </c>
    </row>
    <row r="5956" spans="1:18" x14ac:dyDescent="0.3">
      <c r="A5956" t="s">
        <v>3923</v>
      </c>
      <c r="B5956" s="17">
        <v>45165</v>
      </c>
      <c r="C5956" t="s">
        <v>3917</v>
      </c>
      <c r="D5956" t="s">
        <v>3918</v>
      </c>
      <c r="E5956" t="s">
        <v>3919</v>
      </c>
      <c r="F5956" t="s">
        <v>3920</v>
      </c>
      <c r="G5956" t="s">
        <v>3877</v>
      </c>
      <c r="H5956" t="s">
        <v>3876</v>
      </c>
      <c r="I5956">
        <v>903.39999999999986</v>
      </c>
      <c r="J5956" s="41">
        <v>7.7000000000000002E-3</v>
      </c>
      <c r="K5956" s="42">
        <v>6.9561799999999989</v>
      </c>
      <c r="L5956" s="43">
        <v>0.59999999999999987</v>
      </c>
      <c r="M5956" s="42">
        <v>4.1737079999999986</v>
      </c>
      <c r="N5956">
        <v>4</v>
      </c>
      <c r="O5956" s="43">
        <v>168</v>
      </c>
      <c r="P5956" s="42">
        <v>62.4</v>
      </c>
      <c r="Q5956" s="42">
        <v>21</v>
      </c>
      <c r="R5956" s="42">
        <v>8</v>
      </c>
    </row>
    <row r="5957" spans="1:18" x14ac:dyDescent="0.3">
      <c r="A5957" t="s">
        <v>3923</v>
      </c>
      <c r="B5957" s="17">
        <v>45166</v>
      </c>
      <c r="C5957" t="s">
        <v>3917</v>
      </c>
      <c r="D5957" t="s">
        <v>3918</v>
      </c>
      <c r="E5957" t="s">
        <v>3919</v>
      </c>
      <c r="F5957" t="s">
        <v>3920</v>
      </c>
      <c r="G5957" t="s">
        <v>3877</v>
      </c>
      <c r="H5957" t="s">
        <v>3876</v>
      </c>
      <c r="I5957">
        <v>551.69999999999982</v>
      </c>
      <c r="J5957" s="41">
        <v>6.0000000000000001E-3</v>
      </c>
      <c r="K5957" s="42">
        <v>3.3101999999999991</v>
      </c>
      <c r="L5957" s="43">
        <v>1.3399999999999999</v>
      </c>
      <c r="M5957" s="42">
        <v>4.4356679999999979</v>
      </c>
      <c r="N5957">
        <v>4</v>
      </c>
      <c r="O5957" s="43">
        <v>108.64</v>
      </c>
      <c r="P5957" s="42">
        <v>97.2</v>
      </c>
      <c r="Q5957" s="42">
        <v>10.5</v>
      </c>
      <c r="R5957" s="42">
        <v>7</v>
      </c>
    </row>
    <row r="5958" spans="1:18" x14ac:dyDescent="0.3">
      <c r="A5958" t="s">
        <v>3923</v>
      </c>
      <c r="B5958" s="17">
        <v>45167</v>
      </c>
      <c r="C5958" t="s">
        <v>3917</v>
      </c>
      <c r="D5958" t="s">
        <v>3918</v>
      </c>
      <c r="E5958" t="s">
        <v>3919</v>
      </c>
      <c r="F5958" t="s">
        <v>3920</v>
      </c>
      <c r="G5958" t="s">
        <v>3877</v>
      </c>
      <c r="H5958" t="s">
        <v>3876</v>
      </c>
      <c r="I5958">
        <v>1505.3999999999999</v>
      </c>
      <c r="J5958" s="41">
        <v>6.8999999999999999E-3</v>
      </c>
      <c r="K5958" s="42">
        <v>10.387259999999999</v>
      </c>
      <c r="L5958" s="43">
        <v>1.4099999999999997</v>
      </c>
      <c r="M5958" s="42">
        <v>14.646036599999997</v>
      </c>
      <c r="N5958">
        <v>7</v>
      </c>
      <c r="O5958" s="43">
        <v>0</v>
      </c>
      <c r="P5958" s="42">
        <v>75.599999999999994</v>
      </c>
      <c r="Q5958" s="42">
        <v>4.5</v>
      </c>
      <c r="R5958" s="42">
        <v>2</v>
      </c>
    </row>
    <row r="5959" spans="1:18" x14ac:dyDescent="0.3">
      <c r="A5959" t="s">
        <v>3923</v>
      </c>
      <c r="B5959" s="17">
        <v>45168</v>
      </c>
      <c r="C5959" t="s">
        <v>3917</v>
      </c>
      <c r="D5959" t="s">
        <v>3918</v>
      </c>
      <c r="E5959" t="s">
        <v>3919</v>
      </c>
      <c r="F5959" t="s">
        <v>3920</v>
      </c>
      <c r="G5959" t="s">
        <v>3877</v>
      </c>
      <c r="H5959" t="s">
        <v>3876</v>
      </c>
      <c r="I5959">
        <v>654.59999999999991</v>
      </c>
      <c r="J5959" s="41">
        <v>7.6E-3</v>
      </c>
      <c r="K5959" s="42">
        <v>4.9749599999999994</v>
      </c>
      <c r="L5959" s="43">
        <v>1.3499999999999999</v>
      </c>
      <c r="M5959" s="42">
        <v>6.7161959999999983</v>
      </c>
      <c r="N5959">
        <v>2</v>
      </c>
      <c r="O5959" s="43">
        <v>10.4</v>
      </c>
      <c r="P5959" s="42">
        <v>99.6</v>
      </c>
      <c r="Q5959" s="42">
        <v>16.5</v>
      </c>
      <c r="R5959" s="42">
        <v>4</v>
      </c>
    </row>
    <row r="5960" spans="1:18" x14ac:dyDescent="0.3">
      <c r="A5960" t="s">
        <v>3923</v>
      </c>
      <c r="B5960" s="17">
        <v>45169</v>
      </c>
      <c r="C5960" t="s">
        <v>3917</v>
      </c>
      <c r="D5960" t="s">
        <v>3918</v>
      </c>
      <c r="E5960" t="s">
        <v>3919</v>
      </c>
      <c r="F5960" t="s">
        <v>3920</v>
      </c>
      <c r="G5960" t="s">
        <v>3877</v>
      </c>
      <c r="H5960" t="s">
        <v>3876</v>
      </c>
      <c r="I5960">
        <v>1133.4999999999998</v>
      </c>
      <c r="J5960" s="41">
        <v>9.300000000000001E-3</v>
      </c>
      <c r="K5960" s="42">
        <v>10.541549999999999</v>
      </c>
      <c r="L5960" s="43">
        <v>0.52</v>
      </c>
      <c r="M5960" s="42">
        <v>5.4816059999999993</v>
      </c>
      <c r="N5960">
        <v>5</v>
      </c>
      <c r="O5960" s="43">
        <v>0.8</v>
      </c>
      <c r="P5960" s="42">
        <v>114</v>
      </c>
      <c r="Q5960" s="42">
        <v>30</v>
      </c>
      <c r="R5960" s="42">
        <v>11</v>
      </c>
    </row>
    <row r="5961" spans="1:18" x14ac:dyDescent="0.3">
      <c r="A5961" t="s">
        <v>3924</v>
      </c>
      <c r="B5961" s="17">
        <v>45170</v>
      </c>
      <c r="C5961" t="s">
        <v>3917</v>
      </c>
      <c r="D5961" t="s">
        <v>3918</v>
      </c>
      <c r="E5961" t="s">
        <v>3919</v>
      </c>
      <c r="F5961" t="s">
        <v>3920</v>
      </c>
      <c r="G5961" t="s">
        <v>3877</v>
      </c>
      <c r="H5961" t="s">
        <v>3876</v>
      </c>
      <c r="I5961">
        <v>1886</v>
      </c>
      <c r="J5961" s="41">
        <v>7.2000000000000007E-3</v>
      </c>
      <c r="K5961" s="42">
        <v>13.579200000000002</v>
      </c>
      <c r="L5961" s="43">
        <v>0.85000000000000009</v>
      </c>
      <c r="M5961" s="42">
        <v>11.542320000000004</v>
      </c>
      <c r="N5961">
        <v>7</v>
      </c>
      <c r="O5961" s="43">
        <v>114.8</v>
      </c>
      <c r="P5961" s="42">
        <v>110.39999999999999</v>
      </c>
      <c r="Q5961" s="42">
        <v>19.5</v>
      </c>
      <c r="R5961" s="42">
        <v>5</v>
      </c>
    </row>
    <row r="5962" spans="1:18" x14ac:dyDescent="0.3">
      <c r="A5962" t="s">
        <v>3924</v>
      </c>
      <c r="B5962" s="17">
        <v>45171</v>
      </c>
      <c r="C5962" t="s">
        <v>3917</v>
      </c>
      <c r="D5962" t="s">
        <v>3918</v>
      </c>
      <c r="E5962" t="s">
        <v>3919</v>
      </c>
      <c r="F5962" t="s">
        <v>3920</v>
      </c>
      <c r="G5962" t="s">
        <v>3877</v>
      </c>
      <c r="H5962" t="s">
        <v>3876</v>
      </c>
      <c r="I5962">
        <v>2662</v>
      </c>
      <c r="J5962" s="41">
        <v>1.3100000000000001E-2</v>
      </c>
      <c r="K5962" s="42">
        <v>34.872199999999999</v>
      </c>
      <c r="L5962" s="43">
        <v>1.04</v>
      </c>
      <c r="M5962" s="42">
        <v>36.267088000000001</v>
      </c>
      <c r="N5962">
        <v>5</v>
      </c>
      <c r="O5962" s="43">
        <v>93.52</v>
      </c>
      <c r="P5962" s="42">
        <v>127.19999999999999</v>
      </c>
      <c r="Q5962" s="42">
        <v>27</v>
      </c>
      <c r="R5962" s="42">
        <v>6</v>
      </c>
    </row>
    <row r="5963" spans="1:18" x14ac:dyDescent="0.3">
      <c r="A5963" t="s">
        <v>3924</v>
      </c>
      <c r="B5963" s="17">
        <v>45172</v>
      </c>
      <c r="C5963" t="s">
        <v>3917</v>
      </c>
      <c r="D5963" t="s">
        <v>3918</v>
      </c>
      <c r="E5963" t="s">
        <v>3919</v>
      </c>
      <c r="F5963" t="s">
        <v>3920</v>
      </c>
      <c r="G5963" t="s">
        <v>3877</v>
      </c>
      <c r="H5963" t="s">
        <v>3876</v>
      </c>
      <c r="I5963">
        <v>2182</v>
      </c>
      <c r="J5963" s="41">
        <v>9.4000000000000004E-3</v>
      </c>
      <c r="K5963" s="42">
        <v>20.5108</v>
      </c>
      <c r="L5963" s="43">
        <v>1.8000000000000003</v>
      </c>
      <c r="M5963" s="42">
        <v>36.919440000000002</v>
      </c>
      <c r="N5963">
        <v>4</v>
      </c>
      <c r="O5963" s="43">
        <v>114.24000000000001</v>
      </c>
      <c r="P5963" s="42">
        <v>130.79999999999998</v>
      </c>
      <c r="Q5963" s="42">
        <v>12</v>
      </c>
      <c r="R5963" s="42">
        <v>6</v>
      </c>
    </row>
    <row r="5964" spans="1:18" x14ac:dyDescent="0.3">
      <c r="A5964" t="s">
        <v>3924</v>
      </c>
      <c r="B5964" s="17">
        <v>45173</v>
      </c>
      <c r="C5964" t="s">
        <v>3917</v>
      </c>
      <c r="D5964" t="s">
        <v>3918</v>
      </c>
      <c r="E5964" t="s">
        <v>3919</v>
      </c>
      <c r="F5964" t="s">
        <v>3920</v>
      </c>
      <c r="G5964" t="s">
        <v>3877</v>
      </c>
      <c r="H5964" t="s">
        <v>3876</v>
      </c>
      <c r="I5964">
        <v>1729</v>
      </c>
      <c r="J5964" s="41">
        <v>8.4000000000000012E-3</v>
      </c>
      <c r="K5964" s="42">
        <v>14.523600000000002</v>
      </c>
      <c r="L5964" s="43">
        <v>2.06</v>
      </c>
      <c r="M5964" s="42">
        <v>29.918616000000004</v>
      </c>
      <c r="N5964">
        <v>0</v>
      </c>
      <c r="O5964" s="43">
        <v>125.99999999999999</v>
      </c>
      <c r="P5964" s="42">
        <v>97.2</v>
      </c>
      <c r="Q5964" s="42">
        <v>16.5</v>
      </c>
      <c r="R5964" s="42">
        <v>5</v>
      </c>
    </row>
    <row r="5965" spans="1:18" x14ac:dyDescent="0.3">
      <c r="A5965" t="s">
        <v>3924</v>
      </c>
      <c r="B5965" s="17">
        <v>45174</v>
      </c>
      <c r="C5965" t="s">
        <v>3917</v>
      </c>
      <c r="D5965" t="s">
        <v>3918</v>
      </c>
      <c r="E5965" t="s">
        <v>3919</v>
      </c>
      <c r="F5965" t="s">
        <v>3920</v>
      </c>
      <c r="G5965" t="s">
        <v>3877</v>
      </c>
      <c r="H5965" t="s">
        <v>3876</v>
      </c>
      <c r="I5965">
        <v>2907</v>
      </c>
      <c r="J5965" s="41">
        <v>9.4000000000000004E-3</v>
      </c>
      <c r="K5965" s="42">
        <v>27.325800000000001</v>
      </c>
      <c r="L5965" s="43">
        <v>0.70000000000000007</v>
      </c>
      <c r="M5965" s="42">
        <v>19.128060000000001</v>
      </c>
      <c r="N5965">
        <v>4</v>
      </c>
      <c r="O5965" s="43">
        <v>213.92000000000002</v>
      </c>
      <c r="P5965" s="42">
        <v>82.8</v>
      </c>
      <c r="Q5965" s="42">
        <v>22.5</v>
      </c>
      <c r="R5965" s="42">
        <v>5</v>
      </c>
    </row>
    <row r="5966" spans="1:18" x14ac:dyDescent="0.3">
      <c r="A5966" t="s">
        <v>3924</v>
      </c>
      <c r="B5966" s="17">
        <v>45175</v>
      </c>
      <c r="C5966" t="s">
        <v>3917</v>
      </c>
      <c r="D5966" t="s">
        <v>3918</v>
      </c>
      <c r="E5966" t="s">
        <v>3919</v>
      </c>
      <c r="F5966" t="s">
        <v>3920</v>
      </c>
      <c r="G5966" t="s">
        <v>3877</v>
      </c>
      <c r="H5966" t="s">
        <v>3876</v>
      </c>
      <c r="I5966">
        <v>2964</v>
      </c>
      <c r="J5966" s="41">
        <v>9.7000000000000003E-3</v>
      </c>
      <c r="K5966" s="42">
        <v>28.750800000000002</v>
      </c>
      <c r="L5966" s="43">
        <v>1.7399999999999998</v>
      </c>
      <c r="M5966" s="42">
        <v>50.026391999999994</v>
      </c>
      <c r="N5966">
        <v>1</v>
      </c>
      <c r="O5966" s="43">
        <v>214.48000000000002</v>
      </c>
      <c r="P5966" s="42">
        <v>102</v>
      </c>
      <c r="Q5966" s="42">
        <v>22.5</v>
      </c>
      <c r="R5966" s="42">
        <v>8</v>
      </c>
    </row>
    <row r="5967" spans="1:18" x14ac:dyDescent="0.3">
      <c r="A5967" t="s">
        <v>3924</v>
      </c>
      <c r="B5967" s="17">
        <v>45176</v>
      </c>
      <c r="C5967" t="s">
        <v>3917</v>
      </c>
      <c r="D5967" t="s">
        <v>3918</v>
      </c>
      <c r="E5967" t="s">
        <v>3919</v>
      </c>
      <c r="F5967" t="s">
        <v>3920</v>
      </c>
      <c r="G5967" t="s">
        <v>3877</v>
      </c>
      <c r="H5967" t="s">
        <v>3876</v>
      </c>
      <c r="I5967">
        <v>2031</v>
      </c>
      <c r="J5967" s="41">
        <v>1.18E-2</v>
      </c>
      <c r="K5967" s="42">
        <v>23.965799999999998</v>
      </c>
      <c r="L5967" s="43">
        <v>1.77</v>
      </c>
      <c r="M5967" s="42">
        <v>42.419466</v>
      </c>
      <c r="N5967">
        <v>2</v>
      </c>
      <c r="O5967" s="43">
        <v>139.44</v>
      </c>
      <c r="P5967" s="42">
        <v>98.399999999999991</v>
      </c>
      <c r="Q5967" s="42">
        <v>33</v>
      </c>
      <c r="R5967" s="42">
        <v>5</v>
      </c>
    </row>
    <row r="5968" spans="1:18" x14ac:dyDescent="0.3">
      <c r="A5968" t="s">
        <v>3924</v>
      </c>
      <c r="B5968" s="17">
        <v>45177</v>
      </c>
      <c r="C5968" t="s">
        <v>3917</v>
      </c>
      <c r="D5968" t="s">
        <v>3918</v>
      </c>
      <c r="E5968" t="s">
        <v>3919</v>
      </c>
      <c r="F5968" t="s">
        <v>3920</v>
      </c>
      <c r="G5968" t="s">
        <v>3877</v>
      </c>
      <c r="H5968" t="s">
        <v>3876</v>
      </c>
      <c r="I5968">
        <v>2572</v>
      </c>
      <c r="J5968" s="41">
        <v>8.0000000000000002E-3</v>
      </c>
      <c r="K5968" s="42">
        <v>20.576000000000001</v>
      </c>
      <c r="L5968" s="43">
        <v>2.0499999999999998</v>
      </c>
      <c r="M5968" s="42">
        <v>42.180799999999998</v>
      </c>
      <c r="N5968">
        <v>1</v>
      </c>
      <c r="O5968" s="43">
        <v>152.32</v>
      </c>
      <c r="P5968" s="42">
        <v>97.2</v>
      </c>
      <c r="Q5968" s="42">
        <v>12</v>
      </c>
      <c r="R5968" s="42">
        <v>3</v>
      </c>
    </row>
    <row r="5969" spans="1:18" x14ac:dyDescent="0.3">
      <c r="A5969" t="s">
        <v>3924</v>
      </c>
      <c r="B5969" s="17">
        <v>45178</v>
      </c>
      <c r="C5969" t="s">
        <v>3917</v>
      </c>
      <c r="D5969" t="s">
        <v>3918</v>
      </c>
      <c r="E5969" t="s">
        <v>3919</v>
      </c>
      <c r="F5969" t="s">
        <v>3920</v>
      </c>
      <c r="G5969" t="s">
        <v>3877</v>
      </c>
      <c r="H5969" t="s">
        <v>3876</v>
      </c>
      <c r="I5969">
        <v>1845</v>
      </c>
      <c r="J5969" s="41">
        <v>7.3000000000000001E-3</v>
      </c>
      <c r="K5969" s="42">
        <v>13.468500000000001</v>
      </c>
      <c r="L5969" s="43">
        <v>0.83000000000000007</v>
      </c>
      <c r="M5969" s="42">
        <v>11.178855000000002</v>
      </c>
      <c r="N5969">
        <v>1</v>
      </c>
      <c r="O5969" s="43">
        <v>132.16</v>
      </c>
      <c r="P5969" s="42">
        <v>106.8</v>
      </c>
      <c r="Q5969" s="42">
        <v>31.5</v>
      </c>
      <c r="R5969" s="42">
        <v>6</v>
      </c>
    </row>
    <row r="5970" spans="1:18" x14ac:dyDescent="0.3">
      <c r="A5970" t="s">
        <v>3924</v>
      </c>
      <c r="B5970" s="17">
        <v>45179</v>
      </c>
      <c r="C5970" t="s">
        <v>3917</v>
      </c>
      <c r="D5970" t="s">
        <v>3918</v>
      </c>
      <c r="E5970" t="s">
        <v>3919</v>
      </c>
      <c r="F5970" t="s">
        <v>3920</v>
      </c>
      <c r="G5970" t="s">
        <v>3877</v>
      </c>
      <c r="H5970" t="s">
        <v>3876</v>
      </c>
      <c r="I5970">
        <v>1553</v>
      </c>
      <c r="J5970" s="41">
        <v>1.0200000000000001E-2</v>
      </c>
      <c r="K5970" s="42">
        <v>15.840600000000002</v>
      </c>
      <c r="L5970" s="43">
        <v>0.64</v>
      </c>
      <c r="M5970" s="42">
        <v>10.137984000000001</v>
      </c>
      <c r="N5970">
        <v>2</v>
      </c>
      <c r="O5970" s="43">
        <v>49.839999999999996</v>
      </c>
      <c r="P5970" s="42">
        <v>102</v>
      </c>
      <c r="Q5970" s="42">
        <v>18</v>
      </c>
      <c r="R5970" s="42">
        <v>8</v>
      </c>
    </row>
    <row r="5971" spans="1:18" x14ac:dyDescent="0.3">
      <c r="A5971" t="s">
        <v>3924</v>
      </c>
      <c r="B5971" s="17">
        <v>45180</v>
      </c>
      <c r="C5971" t="s">
        <v>3917</v>
      </c>
      <c r="D5971" t="s">
        <v>3918</v>
      </c>
      <c r="E5971" t="s">
        <v>3919</v>
      </c>
      <c r="F5971" t="s">
        <v>3920</v>
      </c>
      <c r="G5971" t="s">
        <v>3877</v>
      </c>
      <c r="H5971" t="s">
        <v>3876</v>
      </c>
      <c r="I5971">
        <v>2987</v>
      </c>
      <c r="J5971" s="41">
        <v>9.7999999999999997E-3</v>
      </c>
      <c r="K5971" s="42">
        <v>29.272600000000001</v>
      </c>
      <c r="L5971" s="43">
        <v>1.75</v>
      </c>
      <c r="M5971" s="42">
        <v>51.227049999999998</v>
      </c>
      <c r="N5971">
        <v>1</v>
      </c>
      <c r="O5971" s="43">
        <v>147.84</v>
      </c>
      <c r="P5971" s="42">
        <v>69.599999999999994</v>
      </c>
      <c r="Q5971" s="42">
        <v>25.5</v>
      </c>
      <c r="R5971" s="42">
        <v>9</v>
      </c>
    </row>
    <row r="5972" spans="1:18" x14ac:dyDescent="0.3">
      <c r="A5972" t="s">
        <v>3924</v>
      </c>
      <c r="B5972" s="17">
        <v>45181</v>
      </c>
      <c r="C5972" t="s">
        <v>3917</v>
      </c>
      <c r="D5972" t="s">
        <v>3918</v>
      </c>
      <c r="E5972" t="s">
        <v>3919</v>
      </c>
      <c r="F5972" t="s">
        <v>3920</v>
      </c>
      <c r="G5972" t="s">
        <v>3877</v>
      </c>
      <c r="H5972" t="s">
        <v>3876</v>
      </c>
      <c r="I5972">
        <v>2729</v>
      </c>
      <c r="J5972" s="41">
        <v>9.499999999999998E-3</v>
      </c>
      <c r="K5972" s="42">
        <v>25.925499999999996</v>
      </c>
      <c r="L5972" s="43">
        <v>1.25</v>
      </c>
      <c r="M5972" s="42">
        <v>32.406874999999992</v>
      </c>
      <c r="N5972">
        <v>4</v>
      </c>
      <c r="O5972" s="43">
        <v>74.48</v>
      </c>
      <c r="P5972" s="42">
        <v>116.39999999999999</v>
      </c>
      <c r="Q5972" s="42">
        <v>7.5</v>
      </c>
      <c r="R5972" s="42">
        <v>10</v>
      </c>
    </row>
    <row r="5973" spans="1:18" x14ac:dyDescent="0.3">
      <c r="A5973" t="s">
        <v>3924</v>
      </c>
      <c r="B5973" s="17">
        <v>45182</v>
      </c>
      <c r="C5973" t="s">
        <v>3917</v>
      </c>
      <c r="D5973" t="s">
        <v>3918</v>
      </c>
      <c r="E5973" t="s">
        <v>3919</v>
      </c>
      <c r="F5973" t="s">
        <v>3920</v>
      </c>
      <c r="G5973" t="s">
        <v>3877</v>
      </c>
      <c r="H5973" t="s">
        <v>3876</v>
      </c>
      <c r="I5973">
        <v>2581</v>
      </c>
      <c r="J5973" s="41">
        <v>8.2000000000000007E-3</v>
      </c>
      <c r="K5973" s="42">
        <v>21.164200000000001</v>
      </c>
      <c r="L5973" s="43">
        <v>1</v>
      </c>
      <c r="M5973" s="42">
        <v>21.164200000000001</v>
      </c>
      <c r="N5973">
        <v>7</v>
      </c>
      <c r="O5973" s="43">
        <v>108.08</v>
      </c>
      <c r="P5973" s="42">
        <v>94.8</v>
      </c>
      <c r="Q5973" s="42">
        <v>33</v>
      </c>
      <c r="R5973" s="42">
        <v>0</v>
      </c>
    </row>
    <row r="5974" spans="1:18" x14ac:dyDescent="0.3">
      <c r="A5974" t="s">
        <v>3924</v>
      </c>
      <c r="B5974" s="17">
        <v>45183</v>
      </c>
      <c r="C5974" t="s">
        <v>3917</v>
      </c>
      <c r="D5974" t="s">
        <v>3918</v>
      </c>
      <c r="E5974" t="s">
        <v>3919</v>
      </c>
      <c r="F5974" t="s">
        <v>3920</v>
      </c>
      <c r="G5974" t="s">
        <v>3877</v>
      </c>
      <c r="H5974" t="s">
        <v>3876</v>
      </c>
      <c r="I5974">
        <v>2177</v>
      </c>
      <c r="J5974" s="41">
        <v>1.18E-2</v>
      </c>
      <c r="K5974" s="42">
        <v>25.688600000000001</v>
      </c>
      <c r="L5974" s="43">
        <v>1.87</v>
      </c>
      <c r="M5974" s="42">
        <v>48.037682000000004</v>
      </c>
      <c r="N5974">
        <v>6</v>
      </c>
      <c r="O5974" s="43">
        <v>126.56</v>
      </c>
      <c r="P5974" s="42">
        <v>102</v>
      </c>
      <c r="Q5974" s="42">
        <v>16.5</v>
      </c>
      <c r="R5974" s="42">
        <v>11</v>
      </c>
    </row>
    <row r="5975" spans="1:18" x14ac:dyDescent="0.3">
      <c r="A5975" t="s">
        <v>3924</v>
      </c>
      <c r="B5975" s="17">
        <v>45184</v>
      </c>
      <c r="C5975" t="s">
        <v>3917</v>
      </c>
      <c r="D5975" t="s">
        <v>3918</v>
      </c>
      <c r="E5975" t="s">
        <v>3919</v>
      </c>
      <c r="F5975" t="s">
        <v>3920</v>
      </c>
      <c r="G5975" t="s">
        <v>3877</v>
      </c>
      <c r="H5975" t="s">
        <v>3876</v>
      </c>
      <c r="I5975">
        <v>1698</v>
      </c>
      <c r="J5975" s="41">
        <v>7.7000000000000011E-3</v>
      </c>
      <c r="K5975" s="42">
        <v>13.074600000000002</v>
      </c>
      <c r="L5975" s="43">
        <v>2.15</v>
      </c>
      <c r="M5975" s="42">
        <v>28.110390000000002</v>
      </c>
      <c r="N5975">
        <v>3</v>
      </c>
      <c r="O5975" s="43">
        <v>124.32000000000001</v>
      </c>
      <c r="P5975" s="42">
        <v>99.6</v>
      </c>
      <c r="Q5975" s="42">
        <v>31.5</v>
      </c>
      <c r="R5975" s="42">
        <v>2</v>
      </c>
    </row>
    <row r="5976" spans="1:18" x14ac:dyDescent="0.3">
      <c r="A5976" t="s">
        <v>3924</v>
      </c>
      <c r="B5976" s="17">
        <v>45185</v>
      </c>
      <c r="C5976" t="s">
        <v>3917</v>
      </c>
      <c r="D5976" t="s">
        <v>3918</v>
      </c>
      <c r="E5976" t="s">
        <v>3919</v>
      </c>
      <c r="F5976" t="s">
        <v>3920</v>
      </c>
      <c r="G5976" t="s">
        <v>3877</v>
      </c>
      <c r="H5976" t="s">
        <v>3876</v>
      </c>
      <c r="I5976">
        <v>2364</v>
      </c>
      <c r="J5976" s="41">
        <v>8.8000000000000005E-3</v>
      </c>
      <c r="K5976" s="42">
        <v>20.8032</v>
      </c>
      <c r="L5976" s="43">
        <v>1.9499999999999997</v>
      </c>
      <c r="M5976" s="42">
        <v>40.566239999999993</v>
      </c>
      <c r="N5976">
        <v>3</v>
      </c>
      <c r="O5976" s="43">
        <v>173.6</v>
      </c>
      <c r="P5976" s="42">
        <v>117.6</v>
      </c>
      <c r="Q5976" s="42">
        <v>22.5</v>
      </c>
      <c r="R5976" s="42">
        <v>7</v>
      </c>
    </row>
    <row r="5977" spans="1:18" x14ac:dyDescent="0.3">
      <c r="A5977" t="s">
        <v>3924</v>
      </c>
      <c r="B5977" s="17">
        <v>45186</v>
      </c>
      <c r="C5977" t="s">
        <v>3917</v>
      </c>
      <c r="D5977" t="s">
        <v>3918</v>
      </c>
      <c r="E5977" t="s">
        <v>3919</v>
      </c>
      <c r="F5977" t="s">
        <v>3920</v>
      </c>
      <c r="G5977" t="s">
        <v>3877</v>
      </c>
      <c r="H5977" t="s">
        <v>3876</v>
      </c>
      <c r="I5977">
        <v>2146</v>
      </c>
      <c r="J5977" s="41">
        <v>7.7000000000000011E-3</v>
      </c>
      <c r="K5977" s="42">
        <v>16.524200000000004</v>
      </c>
      <c r="L5977" s="43">
        <v>1.97</v>
      </c>
      <c r="M5977" s="42">
        <v>32.55267400000001</v>
      </c>
      <c r="N5977">
        <v>5</v>
      </c>
      <c r="O5977" s="43">
        <v>105.84</v>
      </c>
      <c r="P5977" s="42">
        <v>98.399999999999991</v>
      </c>
      <c r="Q5977" s="42">
        <v>10.5</v>
      </c>
      <c r="R5977" s="42">
        <v>5</v>
      </c>
    </row>
    <row r="5978" spans="1:18" x14ac:dyDescent="0.3">
      <c r="A5978" t="s">
        <v>3924</v>
      </c>
      <c r="B5978" s="17">
        <v>45187</v>
      </c>
      <c r="C5978" t="s">
        <v>3917</v>
      </c>
      <c r="D5978" t="s">
        <v>3918</v>
      </c>
      <c r="E5978" t="s">
        <v>3919</v>
      </c>
      <c r="F5978" t="s">
        <v>3920</v>
      </c>
      <c r="G5978" t="s">
        <v>3877</v>
      </c>
      <c r="H5978" t="s">
        <v>3876</v>
      </c>
      <c r="I5978">
        <v>2578</v>
      </c>
      <c r="J5978" s="41">
        <v>7.6000000000000009E-3</v>
      </c>
      <c r="K5978" s="42">
        <v>19.5928</v>
      </c>
      <c r="L5978" s="43">
        <v>1.73</v>
      </c>
      <c r="M5978" s="42">
        <v>33.895544000000001</v>
      </c>
      <c r="N5978">
        <v>2</v>
      </c>
      <c r="O5978" s="43">
        <v>63.839999999999996</v>
      </c>
      <c r="P5978" s="42">
        <v>100.8</v>
      </c>
      <c r="Q5978" s="42">
        <v>15</v>
      </c>
      <c r="R5978" s="42">
        <v>5</v>
      </c>
    </row>
    <row r="5979" spans="1:18" x14ac:dyDescent="0.3">
      <c r="A5979" t="s">
        <v>3924</v>
      </c>
      <c r="B5979" s="17">
        <v>45188</v>
      </c>
      <c r="C5979" t="s">
        <v>3917</v>
      </c>
      <c r="D5979" t="s">
        <v>3918</v>
      </c>
      <c r="E5979" t="s">
        <v>3919</v>
      </c>
      <c r="F5979" t="s">
        <v>3920</v>
      </c>
      <c r="G5979" t="s">
        <v>3877</v>
      </c>
      <c r="H5979" t="s">
        <v>3876</v>
      </c>
      <c r="I5979">
        <v>1551</v>
      </c>
      <c r="J5979" s="41">
        <v>7.9000000000000008E-3</v>
      </c>
      <c r="K5979" s="42">
        <v>12.2529</v>
      </c>
      <c r="L5979" s="43">
        <v>0.67</v>
      </c>
      <c r="M5979" s="42">
        <v>8.2094430000000003</v>
      </c>
      <c r="N5979">
        <v>5</v>
      </c>
      <c r="O5979" s="43">
        <v>89.039999999999992</v>
      </c>
      <c r="P5979" s="42">
        <v>100.8</v>
      </c>
      <c r="Q5979" s="42">
        <v>10.5</v>
      </c>
      <c r="R5979" s="42">
        <v>7</v>
      </c>
    </row>
    <row r="5980" spans="1:18" x14ac:dyDescent="0.3">
      <c r="A5980" t="s">
        <v>3924</v>
      </c>
      <c r="B5980" s="17">
        <v>45189</v>
      </c>
      <c r="C5980" t="s">
        <v>3917</v>
      </c>
      <c r="D5980" t="s">
        <v>3918</v>
      </c>
      <c r="E5980" t="s">
        <v>3919</v>
      </c>
      <c r="F5980" t="s">
        <v>3920</v>
      </c>
      <c r="G5980" t="s">
        <v>3877</v>
      </c>
      <c r="H5980" t="s">
        <v>3876</v>
      </c>
      <c r="I5980">
        <v>2842</v>
      </c>
      <c r="J5980" s="41">
        <v>1.1200000000000002E-2</v>
      </c>
      <c r="K5980" s="42">
        <v>31.830400000000004</v>
      </c>
      <c r="L5980" s="43">
        <v>1.27</v>
      </c>
      <c r="M5980" s="42">
        <v>40.424608000000006</v>
      </c>
      <c r="N5980">
        <v>0</v>
      </c>
      <c r="O5980" s="43">
        <v>27.200000000000003</v>
      </c>
      <c r="P5980" s="42">
        <v>94.8</v>
      </c>
      <c r="Q5980" s="42">
        <v>22.5</v>
      </c>
      <c r="R5980" s="42">
        <v>8</v>
      </c>
    </row>
    <row r="5981" spans="1:18" x14ac:dyDescent="0.3">
      <c r="A5981" t="s">
        <v>3924</v>
      </c>
      <c r="B5981" s="17">
        <v>45190</v>
      </c>
      <c r="C5981" t="s">
        <v>3917</v>
      </c>
      <c r="D5981" t="s">
        <v>3918</v>
      </c>
      <c r="E5981" t="s">
        <v>3919</v>
      </c>
      <c r="F5981" t="s">
        <v>3920</v>
      </c>
      <c r="G5981" t="s">
        <v>3877</v>
      </c>
      <c r="H5981" t="s">
        <v>3876</v>
      </c>
      <c r="I5981">
        <v>1700</v>
      </c>
      <c r="J5981" s="41">
        <v>9.0000000000000011E-3</v>
      </c>
      <c r="K5981" s="42">
        <v>15.300000000000002</v>
      </c>
      <c r="L5981" s="43">
        <v>1.5299999999999998</v>
      </c>
      <c r="M5981" s="42">
        <v>23.409000000000002</v>
      </c>
      <c r="N5981">
        <v>1</v>
      </c>
      <c r="O5981" s="43">
        <v>82.88</v>
      </c>
      <c r="P5981" s="42">
        <v>80.399999999999991</v>
      </c>
      <c r="Q5981" s="42">
        <v>15</v>
      </c>
      <c r="R5981" s="42">
        <v>5</v>
      </c>
    </row>
    <row r="5982" spans="1:18" x14ac:dyDescent="0.3">
      <c r="A5982" t="s">
        <v>3924</v>
      </c>
      <c r="B5982" s="17">
        <v>45191</v>
      </c>
      <c r="C5982" t="s">
        <v>3917</v>
      </c>
      <c r="D5982" t="s">
        <v>3918</v>
      </c>
      <c r="E5982" t="s">
        <v>3919</v>
      </c>
      <c r="F5982" t="s">
        <v>3920</v>
      </c>
      <c r="G5982" t="s">
        <v>3877</v>
      </c>
      <c r="H5982" t="s">
        <v>3876</v>
      </c>
      <c r="I5982">
        <v>2420</v>
      </c>
      <c r="J5982" s="41">
        <v>9.7999999999999997E-3</v>
      </c>
      <c r="K5982" s="42">
        <v>23.715999999999998</v>
      </c>
      <c r="L5982" s="43">
        <v>2</v>
      </c>
      <c r="M5982" s="42">
        <v>47.431999999999995</v>
      </c>
      <c r="N5982">
        <v>3</v>
      </c>
      <c r="O5982" s="43">
        <v>220.08</v>
      </c>
      <c r="P5982" s="42">
        <v>133.19999999999999</v>
      </c>
      <c r="Q5982" s="42">
        <v>16.5</v>
      </c>
      <c r="R5982" s="42">
        <v>9</v>
      </c>
    </row>
    <row r="5983" spans="1:18" x14ac:dyDescent="0.3">
      <c r="A5983" t="s">
        <v>3924</v>
      </c>
      <c r="B5983" s="17">
        <v>45192</v>
      </c>
      <c r="C5983" t="s">
        <v>3917</v>
      </c>
      <c r="D5983" t="s">
        <v>3918</v>
      </c>
      <c r="E5983" t="s">
        <v>3919</v>
      </c>
      <c r="F5983" t="s">
        <v>3920</v>
      </c>
      <c r="G5983" t="s">
        <v>3877</v>
      </c>
      <c r="H5983" t="s">
        <v>3876</v>
      </c>
      <c r="I5983">
        <v>2915</v>
      </c>
      <c r="J5983" s="41">
        <v>1.1699999999999999E-2</v>
      </c>
      <c r="K5983" s="42">
        <v>34.105499999999999</v>
      </c>
      <c r="L5983" s="43">
        <v>0.48000000000000004</v>
      </c>
      <c r="M5983" s="42">
        <v>16.370640000000002</v>
      </c>
      <c r="N5983">
        <v>2</v>
      </c>
      <c r="O5983" s="43">
        <v>119.28</v>
      </c>
      <c r="P5983" s="42">
        <v>80.399999999999991</v>
      </c>
      <c r="Q5983" s="42">
        <v>15</v>
      </c>
      <c r="R5983" s="42">
        <v>9</v>
      </c>
    </row>
    <row r="5984" spans="1:18" x14ac:dyDescent="0.3">
      <c r="A5984" t="s">
        <v>3924</v>
      </c>
      <c r="B5984" s="17">
        <v>45193</v>
      </c>
      <c r="C5984" t="s">
        <v>3917</v>
      </c>
      <c r="D5984" t="s">
        <v>3918</v>
      </c>
      <c r="E5984" t="s">
        <v>3919</v>
      </c>
      <c r="F5984" t="s">
        <v>3920</v>
      </c>
      <c r="G5984" t="s">
        <v>3877</v>
      </c>
      <c r="H5984" t="s">
        <v>3876</v>
      </c>
      <c r="I5984">
        <v>2258</v>
      </c>
      <c r="J5984" s="41">
        <v>1.2799999999999999E-2</v>
      </c>
      <c r="K5984" s="42">
        <v>28.902399999999997</v>
      </c>
      <c r="L5984" s="43">
        <v>0.8899999999999999</v>
      </c>
      <c r="M5984" s="42">
        <v>25.723135999999993</v>
      </c>
      <c r="N5984">
        <v>3</v>
      </c>
      <c r="O5984" s="43">
        <v>154.56</v>
      </c>
      <c r="P5984" s="42">
        <v>90</v>
      </c>
      <c r="Q5984" s="42">
        <v>9</v>
      </c>
      <c r="R5984" s="42">
        <v>8</v>
      </c>
    </row>
    <row r="5985" spans="1:18" x14ac:dyDescent="0.3">
      <c r="A5985" t="s">
        <v>3924</v>
      </c>
      <c r="B5985" s="17">
        <v>45194</v>
      </c>
      <c r="C5985" t="s">
        <v>3917</v>
      </c>
      <c r="D5985" t="s">
        <v>3918</v>
      </c>
      <c r="E5985" t="s">
        <v>3919</v>
      </c>
      <c r="F5985" t="s">
        <v>3920</v>
      </c>
      <c r="G5985" t="s">
        <v>3877</v>
      </c>
      <c r="H5985" t="s">
        <v>3876</v>
      </c>
      <c r="I5985">
        <v>1884</v>
      </c>
      <c r="J5985" s="41">
        <v>1.04E-2</v>
      </c>
      <c r="K5985" s="42">
        <v>19.593599999999999</v>
      </c>
      <c r="L5985" s="43">
        <v>1.54</v>
      </c>
      <c r="M5985" s="42">
        <v>30.174143999999998</v>
      </c>
      <c r="N5985">
        <v>4</v>
      </c>
      <c r="O5985" s="43">
        <v>33.6</v>
      </c>
      <c r="P5985" s="42">
        <v>103.2</v>
      </c>
      <c r="Q5985" s="42">
        <v>7.5</v>
      </c>
      <c r="R5985" s="42">
        <v>0</v>
      </c>
    </row>
    <row r="5986" spans="1:18" x14ac:dyDescent="0.3">
      <c r="A5986" t="s">
        <v>3924</v>
      </c>
      <c r="B5986" s="17">
        <v>45195</v>
      </c>
      <c r="C5986" t="s">
        <v>3917</v>
      </c>
      <c r="D5986" t="s">
        <v>3918</v>
      </c>
      <c r="E5986" t="s">
        <v>3919</v>
      </c>
      <c r="F5986" t="s">
        <v>3920</v>
      </c>
      <c r="G5986" t="s">
        <v>3877</v>
      </c>
      <c r="H5986" t="s">
        <v>3876</v>
      </c>
      <c r="I5986">
        <v>1508</v>
      </c>
      <c r="J5986" s="41">
        <v>1.2400000000000001E-2</v>
      </c>
      <c r="K5986" s="42">
        <v>18.699200000000001</v>
      </c>
      <c r="L5986" s="43">
        <v>0.48999999999999988</v>
      </c>
      <c r="M5986" s="42">
        <v>9.1626079999999988</v>
      </c>
      <c r="N5986">
        <v>2</v>
      </c>
      <c r="O5986" s="43">
        <v>53.760000000000005</v>
      </c>
      <c r="P5986" s="42">
        <v>81.599999999999994</v>
      </c>
      <c r="Q5986" s="42">
        <v>21</v>
      </c>
      <c r="R5986" s="42">
        <v>1</v>
      </c>
    </row>
    <row r="5987" spans="1:18" x14ac:dyDescent="0.3">
      <c r="A5987" t="s">
        <v>3924</v>
      </c>
      <c r="B5987" s="17">
        <v>45196</v>
      </c>
      <c r="C5987" t="s">
        <v>3917</v>
      </c>
      <c r="D5987" t="s">
        <v>3918</v>
      </c>
      <c r="E5987" t="s">
        <v>3919</v>
      </c>
      <c r="F5987" t="s">
        <v>3920</v>
      </c>
      <c r="G5987" t="s">
        <v>3877</v>
      </c>
      <c r="H5987" t="s">
        <v>3876</v>
      </c>
      <c r="I5987">
        <v>2155</v>
      </c>
      <c r="J5987" s="41">
        <v>8.2000000000000007E-3</v>
      </c>
      <c r="K5987" s="42">
        <v>17.671000000000003</v>
      </c>
      <c r="L5987" s="43">
        <v>2.0499999999999998</v>
      </c>
      <c r="M5987" s="42">
        <v>36.225550000000005</v>
      </c>
      <c r="N5987">
        <v>2</v>
      </c>
      <c r="O5987" s="43">
        <v>90.719999999999985</v>
      </c>
      <c r="P5987" s="42">
        <v>115.19999999999999</v>
      </c>
      <c r="Q5987" s="42">
        <v>34.5</v>
      </c>
      <c r="R5987" s="42">
        <v>5</v>
      </c>
    </row>
    <row r="5988" spans="1:18" x14ac:dyDescent="0.3">
      <c r="A5988" t="s">
        <v>3924</v>
      </c>
      <c r="B5988" s="17">
        <v>45197</v>
      </c>
      <c r="C5988" t="s">
        <v>3917</v>
      </c>
      <c r="D5988" t="s">
        <v>3918</v>
      </c>
      <c r="E5988" t="s">
        <v>3919</v>
      </c>
      <c r="F5988" t="s">
        <v>3920</v>
      </c>
      <c r="G5988" t="s">
        <v>3877</v>
      </c>
      <c r="H5988" t="s">
        <v>3876</v>
      </c>
      <c r="I5988">
        <v>1605</v>
      </c>
      <c r="J5988" s="41">
        <v>1.03E-2</v>
      </c>
      <c r="K5988" s="42">
        <v>16.531500000000001</v>
      </c>
      <c r="L5988" s="43">
        <v>0.53</v>
      </c>
      <c r="M5988" s="42">
        <v>8.7616950000000013</v>
      </c>
      <c r="N5988">
        <v>4</v>
      </c>
      <c r="O5988" s="43">
        <v>87.36</v>
      </c>
      <c r="P5988" s="42">
        <v>121.19999999999999</v>
      </c>
      <c r="Q5988" s="42">
        <v>30</v>
      </c>
      <c r="R5988" s="42">
        <v>2</v>
      </c>
    </row>
    <row r="5989" spans="1:18" x14ac:dyDescent="0.3">
      <c r="A5989" t="s">
        <v>3924</v>
      </c>
      <c r="B5989" s="17">
        <v>45198</v>
      </c>
      <c r="C5989" t="s">
        <v>3917</v>
      </c>
      <c r="D5989" t="s">
        <v>3918</v>
      </c>
      <c r="E5989" t="s">
        <v>3919</v>
      </c>
      <c r="F5989" t="s">
        <v>3920</v>
      </c>
      <c r="G5989" t="s">
        <v>3877</v>
      </c>
      <c r="H5989" t="s">
        <v>3876</v>
      </c>
      <c r="I5989">
        <v>2796</v>
      </c>
      <c r="J5989" s="41">
        <v>9.9000000000000008E-3</v>
      </c>
      <c r="K5989" s="42">
        <v>27.680400000000002</v>
      </c>
      <c r="L5989" s="43">
        <v>1.77</v>
      </c>
      <c r="M5989" s="42">
        <v>48.994308000000004</v>
      </c>
      <c r="N5989">
        <v>3</v>
      </c>
      <c r="O5989" s="43">
        <v>208.32</v>
      </c>
      <c r="P5989" s="42">
        <v>138</v>
      </c>
      <c r="Q5989" s="42">
        <v>28.5</v>
      </c>
      <c r="R5989" s="42">
        <v>10</v>
      </c>
    </row>
    <row r="5990" spans="1:18" x14ac:dyDescent="0.3">
      <c r="A5990" t="s">
        <v>3924</v>
      </c>
      <c r="B5990" s="17">
        <v>45199</v>
      </c>
      <c r="C5990" t="s">
        <v>3917</v>
      </c>
      <c r="D5990" t="s">
        <v>3918</v>
      </c>
      <c r="E5990" t="s">
        <v>3919</v>
      </c>
      <c r="F5990" t="s">
        <v>3920</v>
      </c>
      <c r="G5990" t="s">
        <v>3877</v>
      </c>
      <c r="H5990" t="s">
        <v>3876</v>
      </c>
      <c r="I5990">
        <v>1570</v>
      </c>
      <c r="J5990" s="41">
        <v>9.8999999999999991E-3</v>
      </c>
      <c r="K5990" s="42">
        <v>15.542999999999999</v>
      </c>
      <c r="L5990" s="43">
        <v>1.3699999999999999</v>
      </c>
      <c r="M5990" s="42">
        <v>21.293909999999997</v>
      </c>
      <c r="N5990">
        <v>2</v>
      </c>
      <c r="O5990" s="43">
        <v>84</v>
      </c>
      <c r="P5990" s="42">
        <v>127.19999999999999</v>
      </c>
      <c r="Q5990" s="42">
        <v>25.5</v>
      </c>
      <c r="R5990" s="42">
        <v>10</v>
      </c>
    </row>
    <row r="5991" spans="1:18" x14ac:dyDescent="0.3">
      <c r="A5991" t="s">
        <v>3924</v>
      </c>
      <c r="B5991" s="17">
        <v>45200</v>
      </c>
      <c r="C5991" t="s">
        <v>3917</v>
      </c>
      <c r="D5991" t="s">
        <v>3918</v>
      </c>
      <c r="E5991" t="s">
        <v>3919</v>
      </c>
      <c r="F5991" t="s">
        <v>3920</v>
      </c>
      <c r="G5991" t="s">
        <v>3877</v>
      </c>
      <c r="H5991" t="s">
        <v>3876</v>
      </c>
      <c r="I5991">
        <v>2713</v>
      </c>
      <c r="J5991" s="41">
        <v>1.0299999999999998E-2</v>
      </c>
      <c r="K5991" s="42">
        <v>27.943899999999996</v>
      </c>
      <c r="L5991" s="43">
        <v>1.5200000000000002</v>
      </c>
      <c r="M5991" s="42">
        <v>42.474727999999999</v>
      </c>
      <c r="N5991">
        <v>2</v>
      </c>
      <c r="O5991" s="43">
        <v>63.839999999999996</v>
      </c>
      <c r="P5991" s="42">
        <v>69.599999999999994</v>
      </c>
      <c r="Q5991" s="42">
        <v>21</v>
      </c>
      <c r="R5991" s="42">
        <v>9</v>
      </c>
    </row>
    <row r="5992" spans="1:18" x14ac:dyDescent="0.3">
      <c r="A5992" t="s">
        <v>3924</v>
      </c>
      <c r="B5992" s="17">
        <v>45201</v>
      </c>
      <c r="C5992" t="s">
        <v>3917</v>
      </c>
      <c r="D5992" t="s">
        <v>3918</v>
      </c>
      <c r="E5992" t="s">
        <v>3919</v>
      </c>
      <c r="F5992" t="s">
        <v>3920</v>
      </c>
      <c r="G5992" t="s">
        <v>3877</v>
      </c>
      <c r="H5992" t="s">
        <v>3876</v>
      </c>
      <c r="I5992">
        <v>2493</v>
      </c>
      <c r="J5992" s="41">
        <v>6.5000000000000006E-3</v>
      </c>
      <c r="K5992" s="42">
        <v>16.204500000000003</v>
      </c>
      <c r="L5992" s="43">
        <v>1.3699999999999999</v>
      </c>
      <c r="M5992" s="42">
        <v>22.200165000000002</v>
      </c>
      <c r="N5992">
        <v>5</v>
      </c>
      <c r="O5992" s="43">
        <v>124.32000000000001</v>
      </c>
      <c r="P5992" s="42">
        <v>81.599999999999994</v>
      </c>
      <c r="Q5992" s="42">
        <v>33</v>
      </c>
      <c r="R5992" s="42">
        <v>1</v>
      </c>
    </row>
    <row r="5993" spans="1:18" x14ac:dyDescent="0.3">
      <c r="A5993" t="s">
        <v>3924</v>
      </c>
      <c r="B5993" s="17">
        <v>45202</v>
      </c>
      <c r="C5993" t="s">
        <v>3917</v>
      </c>
      <c r="D5993" t="s">
        <v>3918</v>
      </c>
      <c r="E5993" t="s">
        <v>3919</v>
      </c>
      <c r="F5993" t="s">
        <v>3920</v>
      </c>
      <c r="G5993" t="s">
        <v>3877</v>
      </c>
      <c r="H5993" t="s">
        <v>3876</v>
      </c>
      <c r="I5993">
        <v>2662</v>
      </c>
      <c r="J5993" s="41">
        <v>1.0599999999999998E-2</v>
      </c>
      <c r="K5993" s="42">
        <v>28.217199999999995</v>
      </c>
      <c r="L5993" s="43">
        <v>0.73000000000000009</v>
      </c>
      <c r="M5993" s="42">
        <v>20.598555999999999</v>
      </c>
      <c r="N5993">
        <v>2</v>
      </c>
      <c r="O5993" s="43">
        <v>39.199999999999996</v>
      </c>
      <c r="P5993" s="42">
        <v>111.6</v>
      </c>
      <c r="Q5993" s="42">
        <v>31.5</v>
      </c>
      <c r="R5993" s="42">
        <v>9</v>
      </c>
    </row>
    <row r="5994" spans="1:18" x14ac:dyDescent="0.3">
      <c r="A5994" t="s">
        <v>3924</v>
      </c>
      <c r="B5994" s="17">
        <v>45203</v>
      </c>
      <c r="C5994" t="s">
        <v>3917</v>
      </c>
      <c r="D5994" t="s">
        <v>3918</v>
      </c>
      <c r="E5994" t="s">
        <v>3919</v>
      </c>
      <c r="F5994" t="s">
        <v>3920</v>
      </c>
      <c r="G5994" t="s">
        <v>3877</v>
      </c>
      <c r="H5994" t="s">
        <v>3876</v>
      </c>
      <c r="I5994">
        <v>2035</v>
      </c>
      <c r="J5994" s="41">
        <v>1.3100000000000001E-2</v>
      </c>
      <c r="K5994" s="42">
        <v>26.6585</v>
      </c>
      <c r="L5994" s="43">
        <v>1.3599999999999999</v>
      </c>
      <c r="M5994" s="42">
        <v>36.255559999999996</v>
      </c>
      <c r="N5994">
        <v>2</v>
      </c>
      <c r="O5994" s="43">
        <v>137.19999999999999</v>
      </c>
      <c r="P5994" s="42">
        <v>79.2</v>
      </c>
      <c r="Q5994" s="42">
        <v>27</v>
      </c>
      <c r="R5994" s="42">
        <v>6</v>
      </c>
    </row>
    <row r="5995" spans="1:18" x14ac:dyDescent="0.3">
      <c r="A5995" t="s">
        <v>3924</v>
      </c>
      <c r="B5995" s="17">
        <v>45204</v>
      </c>
      <c r="C5995" t="s">
        <v>3917</v>
      </c>
      <c r="D5995" t="s">
        <v>3918</v>
      </c>
      <c r="E5995" t="s">
        <v>3919</v>
      </c>
      <c r="F5995" t="s">
        <v>3920</v>
      </c>
      <c r="G5995" t="s">
        <v>3877</v>
      </c>
      <c r="H5995" t="s">
        <v>3876</v>
      </c>
      <c r="I5995">
        <v>2659</v>
      </c>
      <c r="J5995" s="41">
        <v>1.1599999999999999E-2</v>
      </c>
      <c r="K5995" s="42">
        <v>30.844399999999997</v>
      </c>
      <c r="L5995" s="43">
        <v>1.51</v>
      </c>
      <c r="M5995" s="42">
        <v>46.575043999999998</v>
      </c>
      <c r="N5995">
        <v>3</v>
      </c>
      <c r="O5995" s="43">
        <v>76.16</v>
      </c>
      <c r="P5995" s="42">
        <v>84</v>
      </c>
      <c r="Q5995" s="42">
        <v>19.5</v>
      </c>
      <c r="R5995" s="42">
        <v>2</v>
      </c>
    </row>
    <row r="5996" spans="1:18" x14ac:dyDescent="0.3">
      <c r="A5996" t="s">
        <v>3924</v>
      </c>
      <c r="B5996" s="17">
        <v>45205</v>
      </c>
      <c r="C5996" t="s">
        <v>3917</v>
      </c>
      <c r="D5996" t="s">
        <v>3918</v>
      </c>
      <c r="E5996" t="s">
        <v>3919</v>
      </c>
      <c r="F5996" t="s">
        <v>3920</v>
      </c>
      <c r="G5996" t="s">
        <v>3877</v>
      </c>
      <c r="H5996" t="s">
        <v>3876</v>
      </c>
      <c r="I5996">
        <v>2917</v>
      </c>
      <c r="J5996" s="41">
        <v>8.4000000000000012E-3</v>
      </c>
      <c r="K5996" s="42">
        <v>24.502800000000004</v>
      </c>
      <c r="L5996" s="43">
        <v>1.78</v>
      </c>
      <c r="M5996" s="42">
        <v>43.614984000000007</v>
      </c>
      <c r="N5996">
        <v>2</v>
      </c>
      <c r="O5996" s="43">
        <v>182</v>
      </c>
      <c r="P5996" s="42">
        <v>61.199999999999996</v>
      </c>
      <c r="Q5996" s="42">
        <v>16.5</v>
      </c>
      <c r="R5996" s="42">
        <v>1</v>
      </c>
    </row>
    <row r="5997" spans="1:18" x14ac:dyDescent="0.3">
      <c r="A5997" t="s">
        <v>3924</v>
      </c>
      <c r="B5997" s="17">
        <v>45206</v>
      </c>
      <c r="C5997" t="s">
        <v>3917</v>
      </c>
      <c r="D5997" t="s">
        <v>3918</v>
      </c>
      <c r="E5997" t="s">
        <v>3919</v>
      </c>
      <c r="F5997" t="s">
        <v>3920</v>
      </c>
      <c r="G5997" t="s">
        <v>3877</v>
      </c>
      <c r="H5997" t="s">
        <v>3876</v>
      </c>
      <c r="I5997">
        <v>2883</v>
      </c>
      <c r="J5997" s="41">
        <v>1.21E-2</v>
      </c>
      <c r="K5997" s="42">
        <v>34.884299999999996</v>
      </c>
      <c r="L5997" s="43">
        <v>1.46</v>
      </c>
      <c r="M5997" s="42">
        <v>50.931077999999992</v>
      </c>
      <c r="N5997">
        <v>2</v>
      </c>
      <c r="O5997" s="43">
        <v>82.320000000000007</v>
      </c>
      <c r="P5997" s="42">
        <v>69.599999999999994</v>
      </c>
      <c r="Q5997" s="42">
        <v>12</v>
      </c>
      <c r="R5997" s="42">
        <v>5</v>
      </c>
    </row>
    <row r="5998" spans="1:18" x14ac:dyDescent="0.3">
      <c r="A5998" t="s">
        <v>3924</v>
      </c>
      <c r="B5998" s="17">
        <v>45207</v>
      </c>
      <c r="C5998" t="s">
        <v>3917</v>
      </c>
      <c r="D5998" t="s">
        <v>3918</v>
      </c>
      <c r="E5998" t="s">
        <v>3919</v>
      </c>
      <c r="F5998" t="s">
        <v>3920</v>
      </c>
      <c r="G5998" t="s">
        <v>3877</v>
      </c>
      <c r="H5998" t="s">
        <v>3876</v>
      </c>
      <c r="I5998">
        <v>1596</v>
      </c>
      <c r="J5998" s="41">
        <v>1.0200000000000001E-2</v>
      </c>
      <c r="K5998" s="42">
        <v>16.279199999999999</v>
      </c>
      <c r="L5998" s="43">
        <v>0.72</v>
      </c>
      <c r="M5998" s="42">
        <v>11.721024</v>
      </c>
      <c r="N5998">
        <v>6</v>
      </c>
      <c r="O5998" s="43">
        <v>73.92</v>
      </c>
      <c r="P5998" s="42">
        <v>115.19999999999999</v>
      </c>
      <c r="Q5998" s="42">
        <v>33</v>
      </c>
      <c r="R5998" s="42">
        <v>3</v>
      </c>
    </row>
    <row r="5999" spans="1:18" x14ac:dyDescent="0.3">
      <c r="A5999" t="s">
        <v>3924</v>
      </c>
      <c r="B5999" s="17">
        <v>45208</v>
      </c>
      <c r="C5999" t="s">
        <v>3917</v>
      </c>
      <c r="D5999" t="s">
        <v>3918</v>
      </c>
      <c r="E5999" t="s">
        <v>3919</v>
      </c>
      <c r="F5999" t="s">
        <v>3920</v>
      </c>
      <c r="G5999" t="s">
        <v>3877</v>
      </c>
      <c r="H5999" t="s">
        <v>3876</v>
      </c>
      <c r="I5999">
        <v>2454</v>
      </c>
      <c r="J5999" s="41">
        <v>1.2499999999999997E-2</v>
      </c>
      <c r="K5999" s="42">
        <v>30.674999999999994</v>
      </c>
      <c r="L5999" s="43">
        <v>0.5</v>
      </c>
      <c r="M5999" s="42">
        <v>15.337499999999997</v>
      </c>
      <c r="N5999">
        <v>2</v>
      </c>
      <c r="O5999" s="43">
        <v>64.960000000000008</v>
      </c>
      <c r="P5999" s="42">
        <v>123.6</v>
      </c>
      <c r="Q5999" s="42">
        <v>10.5</v>
      </c>
      <c r="R5999" s="42">
        <v>2</v>
      </c>
    </row>
    <row r="6000" spans="1:18" x14ac:dyDescent="0.3">
      <c r="A6000" t="s">
        <v>3924</v>
      </c>
      <c r="B6000" s="17">
        <v>45209</v>
      </c>
      <c r="C6000" t="s">
        <v>3917</v>
      </c>
      <c r="D6000" t="s">
        <v>3918</v>
      </c>
      <c r="E6000" t="s">
        <v>3919</v>
      </c>
      <c r="F6000" t="s">
        <v>3920</v>
      </c>
      <c r="G6000" t="s">
        <v>3877</v>
      </c>
      <c r="H6000" t="s">
        <v>3876</v>
      </c>
      <c r="I6000">
        <v>2324</v>
      </c>
      <c r="J6000" s="41">
        <v>8.4000000000000012E-3</v>
      </c>
      <c r="K6000" s="42">
        <v>19.521600000000003</v>
      </c>
      <c r="L6000" s="43">
        <v>1.33</v>
      </c>
      <c r="M6000" s="42">
        <v>25.963728000000007</v>
      </c>
      <c r="N6000">
        <v>1</v>
      </c>
      <c r="O6000" s="43">
        <v>36</v>
      </c>
      <c r="P6000" s="42">
        <v>138</v>
      </c>
      <c r="Q6000" s="42">
        <v>27</v>
      </c>
      <c r="R6000" s="42">
        <v>7</v>
      </c>
    </row>
    <row r="6001" spans="1:18" x14ac:dyDescent="0.3">
      <c r="A6001" t="s">
        <v>3924</v>
      </c>
      <c r="B6001" s="17">
        <v>45210</v>
      </c>
      <c r="C6001" t="s">
        <v>3917</v>
      </c>
      <c r="D6001" t="s">
        <v>3918</v>
      </c>
      <c r="E6001" t="s">
        <v>3919</v>
      </c>
      <c r="F6001" t="s">
        <v>3920</v>
      </c>
      <c r="G6001" t="s">
        <v>3877</v>
      </c>
      <c r="H6001" t="s">
        <v>3876</v>
      </c>
      <c r="I6001">
        <v>1601</v>
      </c>
      <c r="J6001" s="41">
        <v>1.26E-2</v>
      </c>
      <c r="K6001" s="42">
        <v>20.172599999999999</v>
      </c>
      <c r="L6001" s="43">
        <v>0.51</v>
      </c>
      <c r="M6001" s="42">
        <v>10.288026</v>
      </c>
      <c r="N6001">
        <v>1</v>
      </c>
      <c r="O6001" s="43">
        <v>141.12</v>
      </c>
      <c r="P6001" s="42">
        <v>76.8</v>
      </c>
      <c r="Q6001" s="42">
        <v>19.5</v>
      </c>
      <c r="R6001" s="42">
        <v>1</v>
      </c>
    </row>
    <row r="6002" spans="1:18" x14ac:dyDescent="0.3">
      <c r="A6002" t="s">
        <v>3924</v>
      </c>
      <c r="B6002" s="17">
        <v>45211</v>
      </c>
      <c r="C6002" t="s">
        <v>3917</v>
      </c>
      <c r="D6002" t="s">
        <v>3918</v>
      </c>
      <c r="E6002" t="s">
        <v>3919</v>
      </c>
      <c r="F6002" t="s">
        <v>3920</v>
      </c>
      <c r="G6002" t="s">
        <v>3877</v>
      </c>
      <c r="H6002" t="s">
        <v>3876</v>
      </c>
      <c r="I6002">
        <v>2920</v>
      </c>
      <c r="J6002" s="41">
        <v>1.21E-2</v>
      </c>
      <c r="K6002" s="42">
        <v>35.332000000000001</v>
      </c>
      <c r="L6002" s="43">
        <v>1.4</v>
      </c>
      <c r="M6002" s="42">
        <v>49.464799999999997</v>
      </c>
      <c r="N6002">
        <v>4</v>
      </c>
      <c r="O6002" s="43">
        <v>94.08</v>
      </c>
      <c r="P6002" s="42">
        <v>79.2</v>
      </c>
      <c r="Q6002" s="42">
        <v>28.5</v>
      </c>
      <c r="R6002" s="42">
        <v>4</v>
      </c>
    </row>
    <row r="6003" spans="1:18" x14ac:dyDescent="0.3">
      <c r="A6003" t="s">
        <v>3924</v>
      </c>
      <c r="B6003" s="17">
        <v>45212</v>
      </c>
      <c r="C6003" t="s">
        <v>3917</v>
      </c>
      <c r="D6003" t="s">
        <v>3918</v>
      </c>
      <c r="E6003" t="s">
        <v>3919</v>
      </c>
      <c r="F6003" t="s">
        <v>3920</v>
      </c>
      <c r="G6003" t="s">
        <v>3877</v>
      </c>
      <c r="H6003" t="s">
        <v>3876</v>
      </c>
      <c r="I6003">
        <v>2350</v>
      </c>
      <c r="J6003" s="41">
        <v>1.1099999999999999E-2</v>
      </c>
      <c r="K6003" s="42">
        <v>26.084999999999997</v>
      </c>
      <c r="L6003" s="43">
        <v>1.06</v>
      </c>
      <c r="M6003" s="42">
        <v>27.650099999999998</v>
      </c>
      <c r="N6003">
        <v>2</v>
      </c>
      <c r="O6003" s="43">
        <v>258.72000000000003</v>
      </c>
      <c r="P6003" s="42">
        <v>85.2</v>
      </c>
      <c r="Q6003" s="42">
        <v>31.5</v>
      </c>
      <c r="R6003" s="42">
        <v>5</v>
      </c>
    </row>
    <row r="6004" spans="1:18" x14ac:dyDescent="0.3">
      <c r="A6004" t="s">
        <v>3924</v>
      </c>
      <c r="B6004" s="17">
        <v>45213</v>
      </c>
      <c r="C6004" t="s">
        <v>3917</v>
      </c>
      <c r="D6004" t="s">
        <v>3918</v>
      </c>
      <c r="E6004" t="s">
        <v>3919</v>
      </c>
      <c r="F6004" t="s">
        <v>3920</v>
      </c>
      <c r="G6004" t="s">
        <v>3877</v>
      </c>
      <c r="H6004" t="s">
        <v>3876</v>
      </c>
      <c r="I6004">
        <v>1668</v>
      </c>
      <c r="J6004" s="41">
        <v>9.499999999999998E-3</v>
      </c>
      <c r="K6004" s="42">
        <v>15.845999999999997</v>
      </c>
      <c r="L6004" s="43">
        <v>0.62</v>
      </c>
      <c r="M6004" s="42">
        <v>9.8245199999999979</v>
      </c>
      <c r="N6004">
        <v>5</v>
      </c>
      <c r="O6004" s="43">
        <v>92.399999999999991</v>
      </c>
      <c r="P6004" s="42">
        <v>122.39999999999999</v>
      </c>
      <c r="Q6004" s="42">
        <v>7.5</v>
      </c>
      <c r="R6004" s="42">
        <v>11</v>
      </c>
    </row>
    <row r="6005" spans="1:18" x14ac:dyDescent="0.3">
      <c r="A6005" t="s">
        <v>3924</v>
      </c>
      <c r="B6005" s="17">
        <v>45214</v>
      </c>
      <c r="C6005" t="s">
        <v>3917</v>
      </c>
      <c r="D6005" t="s">
        <v>3918</v>
      </c>
      <c r="E6005" t="s">
        <v>3919</v>
      </c>
      <c r="F6005" t="s">
        <v>3920</v>
      </c>
      <c r="G6005" t="s">
        <v>3877</v>
      </c>
      <c r="H6005" t="s">
        <v>3876</v>
      </c>
      <c r="I6005">
        <v>2826</v>
      </c>
      <c r="J6005" s="41">
        <v>6.2000000000000006E-3</v>
      </c>
      <c r="K6005" s="42">
        <v>17.5212</v>
      </c>
      <c r="L6005" s="43">
        <v>0.47000000000000003</v>
      </c>
      <c r="M6005" s="42">
        <v>8.2349640000000015</v>
      </c>
      <c r="N6005">
        <v>5</v>
      </c>
      <c r="O6005" s="43">
        <v>120.96</v>
      </c>
      <c r="P6005" s="42">
        <v>117.6</v>
      </c>
      <c r="Q6005" s="42">
        <v>9</v>
      </c>
      <c r="R6005" s="42">
        <v>7</v>
      </c>
    </row>
    <row r="6006" spans="1:18" x14ac:dyDescent="0.3">
      <c r="A6006" t="s">
        <v>3924</v>
      </c>
      <c r="B6006" s="17">
        <v>45215</v>
      </c>
      <c r="C6006" t="s">
        <v>3917</v>
      </c>
      <c r="D6006" t="s">
        <v>3918</v>
      </c>
      <c r="E6006" t="s">
        <v>3919</v>
      </c>
      <c r="F6006" t="s">
        <v>3920</v>
      </c>
      <c r="G6006" t="s">
        <v>3877</v>
      </c>
      <c r="H6006" t="s">
        <v>3876</v>
      </c>
      <c r="I6006">
        <v>2361</v>
      </c>
      <c r="J6006" s="41">
        <v>9.0000000000000011E-3</v>
      </c>
      <c r="K6006" s="42">
        <v>21.249000000000002</v>
      </c>
      <c r="L6006" s="43">
        <v>1.08</v>
      </c>
      <c r="M6006" s="42">
        <v>22.948920000000005</v>
      </c>
      <c r="N6006">
        <v>0</v>
      </c>
      <c r="O6006" s="43">
        <v>100.8</v>
      </c>
      <c r="P6006" s="42">
        <v>114</v>
      </c>
      <c r="Q6006" s="42">
        <v>18</v>
      </c>
      <c r="R6006" s="42">
        <v>2</v>
      </c>
    </row>
    <row r="6007" spans="1:18" x14ac:dyDescent="0.3">
      <c r="A6007" t="s">
        <v>3924</v>
      </c>
      <c r="B6007" s="17">
        <v>45216</v>
      </c>
      <c r="C6007" t="s">
        <v>3917</v>
      </c>
      <c r="D6007" t="s">
        <v>3918</v>
      </c>
      <c r="E6007" t="s">
        <v>3919</v>
      </c>
      <c r="F6007" t="s">
        <v>3920</v>
      </c>
      <c r="G6007" t="s">
        <v>3877</v>
      </c>
      <c r="H6007" t="s">
        <v>3876</v>
      </c>
      <c r="I6007">
        <v>1624</v>
      </c>
      <c r="J6007" s="41">
        <v>8.4000000000000012E-3</v>
      </c>
      <c r="K6007" s="42">
        <v>13.641600000000002</v>
      </c>
      <c r="L6007" s="43">
        <v>0.64</v>
      </c>
      <c r="M6007" s="42">
        <v>8.7306240000000024</v>
      </c>
      <c r="N6007">
        <v>8</v>
      </c>
      <c r="O6007" s="43">
        <v>153.44</v>
      </c>
      <c r="P6007" s="42">
        <v>84</v>
      </c>
      <c r="Q6007" s="42">
        <v>27</v>
      </c>
      <c r="R6007" s="42">
        <v>7</v>
      </c>
    </row>
    <row r="6008" spans="1:18" x14ac:dyDescent="0.3">
      <c r="A6008" t="s">
        <v>3924</v>
      </c>
      <c r="B6008" s="17">
        <v>45217</v>
      </c>
      <c r="C6008" t="s">
        <v>3917</v>
      </c>
      <c r="D6008" t="s">
        <v>3918</v>
      </c>
      <c r="E6008" t="s">
        <v>3919</v>
      </c>
      <c r="F6008" t="s">
        <v>3920</v>
      </c>
      <c r="G6008" t="s">
        <v>3877</v>
      </c>
      <c r="H6008" t="s">
        <v>3876</v>
      </c>
      <c r="I6008">
        <v>1994</v>
      </c>
      <c r="J6008" s="41">
        <v>9.1000000000000004E-3</v>
      </c>
      <c r="K6008" s="42">
        <v>18.145400000000002</v>
      </c>
      <c r="L6008" s="43">
        <v>1.5799999999999998</v>
      </c>
      <c r="M6008" s="42">
        <v>28.669732</v>
      </c>
      <c r="N6008">
        <v>5</v>
      </c>
      <c r="O6008" s="43">
        <v>54.32</v>
      </c>
      <c r="P6008" s="42">
        <v>138</v>
      </c>
      <c r="Q6008" s="42">
        <v>39</v>
      </c>
      <c r="R6008" s="42">
        <v>2</v>
      </c>
    </row>
    <row r="6009" spans="1:18" x14ac:dyDescent="0.3">
      <c r="A6009" t="s">
        <v>3924</v>
      </c>
      <c r="B6009" s="17">
        <v>45218</v>
      </c>
      <c r="C6009" t="s">
        <v>3917</v>
      </c>
      <c r="D6009" t="s">
        <v>3918</v>
      </c>
      <c r="E6009" t="s">
        <v>3919</v>
      </c>
      <c r="F6009" t="s">
        <v>3920</v>
      </c>
      <c r="G6009" t="s">
        <v>3877</v>
      </c>
      <c r="H6009" t="s">
        <v>3876</v>
      </c>
      <c r="I6009">
        <v>2541</v>
      </c>
      <c r="J6009" s="41">
        <v>8.4000000000000012E-3</v>
      </c>
      <c r="K6009" s="42">
        <v>21.344400000000004</v>
      </c>
      <c r="L6009" s="43">
        <v>2.0699999999999998</v>
      </c>
      <c r="M6009" s="42">
        <v>44.182908000000005</v>
      </c>
      <c r="N6009">
        <v>3</v>
      </c>
      <c r="O6009" s="43">
        <v>28</v>
      </c>
      <c r="P6009" s="42">
        <v>82.8</v>
      </c>
      <c r="Q6009" s="42">
        <v>13.5</v>
      </c>
      <c r="R6009" s="42">
        <v>5</v>
      </c>
    </row>
    <row r="6010" spans="1:18" x14ac:dyDescent="0.3">
      <c r="A6010" t="s">
        <v>3924</v>
      </c>
      <c r="B6010" s="17">
        <v>45219</v>
      </c>
      <c r="C6010" t="s">
        <v>3917</v>
      </c>
      <c r="D6010" t="s">
        <v>3918</v>
      </c>
      <c r="E6010" t="s">
        <v>3919</v>
      </c>
      <c r="F6010" t="s">
        <v>3920</v>
      </c>
      <c r="G6010" t="s">
        <v>3877</v>
      </c>
      <c r="H6010" t="s">
        <v>3876</v>
      </c>
      <c r="I6010">
        <v>2146</v>
      </c>
      <c r="J6010" s="41">
        <v>6.8999999999999999E-3</v>
      </c>
      <c r="K6010" s="42">
        <v>14.807399999999999</v>
      </c>
      <c r="L6010" s="43">
        <v>0.48000000000000004</v>
      </c>
      <c r="M6010" s="42">
        <v>7.1075520000000001</v>
      </c>
      <c r="N6010">
        <v>2</v>
      </c>
      <c r="O6010" s="43">
        <v>94.64</v>
      </c>
      <c r="P6010" s="42">
        <v>92.399999999999991</v>
      </c>
      <c r="Q6010" s="42">
        <v>30</v>
      </c>
      <c r="R6010" s="42">
        <v>8</v>
      </c>
    </row>
    <row r="6011" spans="1:18" x14ac:dyDescent="0.3">
      <c r="A6011" t="s">
        <v>3924</v>
      </c>
      <c r="B6011" s="17">
        <v>45220</v>
      </c>
      <c r="C6011" t="s">
        <v>3917</v>
      </c>
      <c r="D6011" t="s">
        <v>3918</v>
      </c>
      <c r="E6011" t="s">
        <v>3919</v>
      </c>
      <c r="F6011" t="s">
        <v>3920</v>
      </c>
      <c r="G6011" t="s">
        <v>3877</v>
      </c>
      <c r="H6011" t="s">
        <v>3876</v>
      </c>
      <c r="I6011">
        <v>2111</v>
      </c>
      <c r="J6011" s="41">
        <v>1.1299999999999998E-2</v>
      </c>
      <c r="K6011" s="42">
        <v>23.854299999999995</v>
      </c>
      <c r="L6011" s="43">
        <v>1.47</v>
      </c>
      <c r="M6011" s="42">
        <v>35.065820999999993</v>
      </c>
      <c r="N6011">
        <v>6</v>
      </c>
      <c r="O6011" s="43">
        <v>75.039999999999992</v>
      </c>
      <c r="P6011" s="42">
        <v>75.599999999999994</v>
      </c>
      <c r="Q6011" s="42">
        <v>36</v>
      </c>
      <c r="R6011" s="42">
        <v>2</v>
      </c>
    </row>
    <row r="6012" spans="1:18" x14ac:dyDescent="0.3">
      <c r="A6012" t="s">
        <v>3924</v>
      </c>
      <c r="B6012" s="17">
        <v>45221</v>
      </c>
      <c r="C6012" t="s">
        <v>3917</v>
      </c>
      <c r="D6012" t="s">
        <v>3918</v>
      </c>
      <c r="E6012" t="s">
        <v>3919</v>
      </c>
      <c r="F6012" t="s">
        <v>3920</v>
      </c>
      <c r="G6012" t="s">
        <v>3877</v>
      </c>
      <c r="H6012" t="s">
        <v>3876</v>
      </c>
      <c r="I6012">
        <v>2997</v>
      </c>
      <c r="J6012" s="41">
        <v>1.09E-2</v>
      </c>
      <c r="K6012" s="42">
        <v>32.667299999999997</v>
      </c>
      <c r="L6012" s="43">
        <v>1.8</v>
      </c>
      <c r="M6012" s="42">
        <v>58.801139999999997</v>
      </c>
      <c r="N6012">
        <v>1</v>
      </c>
      <c r="O6012" s="43">
        <v>117.6</v>
      </c>
      <c r="P6012" s="42">
        <v>104.39999999999999</v>
      </c>
      <c r="Q6012" s="42">
        <v>22.5</v>
      </c>
      <c r="R6012" s="42">
        <v>5</v>
      </c>
    </row>
    <row r="6013" spans="1:18" x14ac:dyDescent="0.3">
      <c r="A6013" t="s">
        <v>3924</v>
      </c>
      <c r="B6013" s="17">
        <v>45222</v>
      </c>
      <c r="C6013" t="s">
        <v>3917</v>
      </c>
      <c r="D6013" t="s">
        <v>3918</v>
      </c>
      <c r="E6013" t="s">
        <v>3919</v>
      </c>
      <c r="F6013" t="s">
        <v>3920</v>
      </c>
      <c r="G6013" t="s">
        <v>3877</v>
      </c>
      <c r="H6013" t="s">
        <v>3876</v>
      </c>
      <c r="I6013">
        <v>2464</v>
      </c>
      <c r="J6013" s="41">
        <v>8.0999999999999996E-3</v>
      </c>
      <c r="K6013" s="42">
        <v>19.958399999999997</v>
      </c>
      <c r="L6013" s="43">
        <v>0.6</v>
      </c>
      <c r="M6013" s="42">
        <v>11.975039999999998</v>
      </c>
      <c r="N6013">
        <v>2</v>
      </c>
      <c r="O6013" s="43">
        <v>97.440000000000012</v>
      </c>
      <c r="P6013" s="42">
        <v>115.19999999999999</v>
      </c>
      <c r="Q6013" s="42">
        <v>25.5</v>
      </c>
      <c r="R6013" s="42">
        <v>7</v>
      </c>
    </row>
    <row r="6014" spans="1:18" x14ac:dyDescent="0.3">
      <c r="A6014" t="s">
        <v>3924</v>
      </c>
      <c r="B6014" s="17">
        <v>45223</v>
      </c>
      <c r="C6014" t="s">
        <v>3917</v>
      </c>
      <c r="D6014" t="s">
        <v>3918</v>
      </c>
      <c r="E6014" t="s">
        <v>3919</v>
      </c>
      <c r="F6014" t="s">
        <v>3920</v>
      </c>
      <c r="G6014" t="s">
        <v>3877</v>
      </c>
      <c r="H6014" t="s">
        <v>3876</v>
      </c>
      <c r="I6014">
        <v>2990</v>
      </c>
      <c r="J6014" s="41">
        <v>7.1000000000000004E-3</v>
      </c>
      <c r="K6014" s="42">
        <v>21.229000000000003</v>
      </c>
      <c r="L6014" s="43">
        <v>1.95</v>
      </c>
      <c r="M6014" s="42">
        <v>41.396550000000005</v>
      </c>
      <c r="N6014">
        <v>5</v>
      </c>
      <c r="O6014" s="43">
        <v>23.200000000000003</v>
      </c>
      <c r="P6014" s="42">
        <v>68.399999999999991</v>
      </c>
      <c r="Q6014" s="42">
        <v>16.5</v>
      </c>
      <c r="R6014" s="42">
        <v>5</v>
      </c>
    </row>
    <row r="6015" spans="1:18" x14ac:dyDescent="0.3">
      <c r="A6015" t="s">
        <v>3924</v>
      </c>
      <c r="B6015" s="17">
        <v>45224</v>
      </c>
      <c r="C6015" t="s">
        <v>3917</v>
      </c>
      <c r="D6015" t="s">
        <v>3918</v>
      </c>
      <c r="E6015" t="s">
        <v>3919</v>
      </c>
      <c r="F6015" t="s">
        <v>3920</v>
      </c>
      <c r="G6015" t="s">
        <v>3877</v>
      </c>
      <c r="H6015" t="s">
        <v>3876</v>
      </c>
      <c r="I6015">
        <v>2781</v>
      </c>
      <c r="J6015" s="41">
        <v>9.0000000000000011E-3</v>
      </c>
      <c r="K6015" s="42">
        <v>25.029000000000003</v>
      </c>
      <c r="L6015" s="43">
        <v>0.58000000000000007</v>
      </c>
      <c r="M6015" s="42">
        <v>14.516820000000004</v>
      </c>
      <c r="N6015">
        <v>8</v>
      </c>
      <c r="O6015" s="43">
        <v>21.6</v>
      </c>
      <c r="P6015" s="42">
        <v>73.2</v>
      </c>
      <c r="Q6015" s="42">
        <v>27</v>
      </c>
      <c r="R6015" s="42">
        <v>0</v>
      </c>
    </row>
    <row r="6016" spans="1:18" x14ac:dyDescent="0.3">
      <c r="A6016" t="s">
        <v>3924</v>
      </c>
      <c r="B6016" s="17">
        <v>45225</v>
      </c>
      <c r="C6016" t="s">
        <v>3917</v>
      </c>
      <c r="D6016" t="s">
        <v>3918</v>
      </c>
      <c r="E6016" t="s">
        <v>3919</v>
      </c>
      <c r="F6016" t="s">
        <v>3920</v>
      </c>
      <c r="G6016" t="s">
        <v>3877</v>
      </c>
      <c r="H6016" t="s">
        <v>3876</v>
      </c>
      <c r="I6016">
        <v>2831</v>
      </c>
      <c r="J6016" s="41">
        <v>1.0299999999999998E-2</v>
      </c>
      <c r="K6016" s="42">
        <v>29.159299999999995</v>
      </c>
      <c r="L6016" s="43">
        <v>0.96</v>
      </c>
      <c r="M6016" s="42">
        <v>27.992927999999996</v>
      </c>
      <c r="N6016">
        <v>1</v>
      </c>
      <c r="O6016" s="43">
        <v>162.96</v>
      </c>
      <c r="P6016" s="42">
        <v>128.4</v>
      </c>
      <c r="Q6016" s="42">
        <v>4.5</v>
      </c>
      <c r="R6016" s="42">
        <v>11</v>
      </c>
    </row>
    <row r="6017" spans="1:18" x14ac:dyDescent="0.3">
      <c r="A6017" t="s">
        <v>3924</v>
      </c>
      <c r="B6017" s="17">
        <v>45226</v>
      </c>
      <c r="C6017" t="s">
        <v>3917</v>
      </c>
      <c r="D6017" t="s">
        <v>3918</v>
      </c>
      <c r="E6017" t="s">
        <v>3919</v>
      </c>
      <c r="F6017" t="s">
        <v>3920</v>
      </c>
      <c r="G6017" t="s">
        <v>3877</v>
      </c>
      <c r="H6017" t="s">
        <v>3876</v>
      </c>
      <c r="I6017">
        <v>2258</v>
      </c>
      <c r="J6017" s="41">
        <v>1.1599999999999999E-2</v>
      </c>
      <c r="K6017" s="42">
        <v>26.192799999999998</v>
      </c>
      <c r="L6017" s="43">
        <v>0.44999999999999996</v>
      </c>
      <c r="M6017" s="42">
        <v>11.786759999999997</v>
      </c>
      <c r="N6017">
        <v>1</v>
      </c>
      <c r="O6017" s="43">
        <v>101.36</v>
      </c>
      <c r="P6017" s="42">
        <v>66</v>
      </c>
      <c r="Q6017" s="42">
        <v>24</v>
      </c>
      <c r="R6017" s="42">
        <v>7</v>
      </c>
    </row>
    <row r="6018" spans="1:18" x14ac:dyDescent="0.3">
      <c r="A6018" t="s">
        <v>3924</v>
      </c>
      <c r="B6018" s="17">
        <v>45227</v>
      </c>
      <c r="C6018" t="s">
        <v>3917</v>
      </c>
      <c r="D6018" t="s">
        <v>3918</v>
      </c>
      <c r="E6018" t="s">
        <v>3919</v>
      </c>
      <c r="F6018" t="s">
        <v>3920</v>
      </c>
      <c r="G6018" t="s">
        <v>3877</v>
      </c>
      <c r="H6018" t="s">
        <v>3876</v>
      </c>
      <c r="I6018">
        <v>2328</v>
      </c>
      <c r="J6018" s="41">
        <v>8.6E-3</v>
      </c>
      <c r="K6018" s="42">
        <v>20.020800000000001</v>
      </c>
      <c r="L6018" s="43">
        <v>1.5699999999999998</v>
      </c>
      <c r="M6018" s="42">
        <v>31.432655999999998</v>
      </c>
      <c r="N6018">
        <v>7</v>
      </c>
      <c r="O6018" s="43">
        <v>71.679999999999993</v>
      </c>
      <c r="P6018" s="42">
        <v>114</v>
      </c>
      <c r="Q6018" s="42">
        <v>16.5</v>
      </c>
      <c r="R6018" s="42">
        <v>5</v>
      </c>
    </row>
    <row r="6019" spans="1:18" x14ac:dyDescent="0.3">
      <c r="A6019" t="s">
        <v>3924</v>
      </c>
      <c r="B6019" s="17">
        <v>45228</v>
      </c>
      <c r="C6019" t="s">
        <v>3917</v>
      </c>
      <c r="D6019" t="s">
        <v>3918</v>
      </c>
      <c r="E6019" t="s">
        <v>3919</v>
      </c>
      <c r="F6019" t="s">
        <v>3920</v>
      </c>
      <c r="G6019" t="s">
        <v>3877</v>
      </c>
      <c r="H6019" t="s">
        <v>3876</v>
      </c>
      <c r="I6019">
        <v>2069</v>
      </c>
      <c r="J6019" s="41">
        <v>8.8000000000000005E-3</v>
      </c>
      <c r="K6019" s="42">
        <v>18.2072</v>
      </c>
      <c r="L6019" s="43">
        <v>1.4300000000000002</v>
      </c>
      <c r="M6019" s="42">
        <v>26.036296000000004</v>
      </c>
      <c r="N6019">
        <v>1</v>
      </c>
      <c r="O6019" s="43">
        <v>22.400000000000002</v>
      </c>
      <c r="P6019" s="42">
        <v>122.39999999999999</v>
      </c>
      <c r="Q6019" s="42">
        <v>28.5</v>
      </c>
      <c r="R6019" s="42">
        <v>5</v>
      </c>
    </row>
    <row r="6020" spans="1:18" x14ac:dyDescent="0.3">
      <c r="A6020" t="s">
        <v>3924</v>
      </c>
      <c r="B6020" s="17">
        <v>45229</v>
      </c>
      <c r="C6020" t="s">
        <v>3917</v>
      </c>
      <c r="D6020" t="s">
        <v>3918</v>
      </c>
      <c r="E6020" t="s">
        <v>3919</v>
      </c>
      <c r="F6020" t="s">
        <v>3920</v>
      </c>
      <c r="G6020" t="s">
        <v>3877</v>
      </c>
      <c r="H6020" t="s">
        <v>3876</v>
      </c>
      <c r="I6020">
        <v>2213</v>
      </c>
      <c r="J6020" s="41">
        <v>1.1899999999999999E-2</v>
      </c>
      <c r="K6020" s="42">
        <v>26.334699999999998</v>
      </c>
      <c r="L6020" s="43">
        <v>0.31</v>
      </c>
      <c r="M6020" s="42">
        <v>8.1637569999999986</v>
      </c>
      <c r="N6020">
        <v>3</v>
      </c>
      <c r="O6020" s="43">
        <v>116.47999999999999</v>
      </c>
      <c r="P6020" s="42">
        <v>73.2</v>
      </c>
      <c r="Q6020" s="42">
        <v>15</v>
      </c>
      <c r="R6020" s="42">
        <v>4</v>
      </c>
    </row>
    <row r="6021" spans="1:18" x14ac:dyDescent="0.3">
      <c r="A6021" t="s">
        <v>3924</v>
      </c>
      <c r="B6021" s="17">
        <v>45230</v>
      </c>
      <c r="C6021" t="s">
        <v>3917</v>
      </c>
      <c r="D6021" t="s">
        <v>3918</v>
      </c>
      <c r="E6021" t="s">
        <v>3919</v>
      </c>
      <c r="F6021" t="s">
        <v>3920</v>
      </c>
      <c r="G6021" t="s">
        <v>3877</v>
      </c>
      <c r="H6021" t="s">
        <v>3876</v>
      </c>
      <c r="I6021">
        <v>2468</v>
      </c>
      <c r="J6021" s="41">
        <v>6.8999999999999999E-3</v>
      </c>
      <c r="K6021" s="42">
        <v>17.029199999999999</v>
      </c>
      <c r="L6021" s="43">
        <v>0.84</v>
      </c>
      <c r="M6021" s="42">
        <v>14.304527999999999</v>
      </c>
      <c r="N6021">
        <v>3</v>
      </c>
      <c r="O6021" s="43">
        <v>40.800000000000004</v>
      </c>
      <c r="P6021" s="42">
        <v>116.39999999999999</v>
      </c>
      <c r="Q6021" s="42">
        <v>33</v>
      </c>
      <c r="R6021" s="42">
        <v>9</v>
      </c>
    </row>
    <row r="6022" spans="1:18" x14ac:dyDescent="0.3">
      <c r="A6022" t="s">
        <v>3924</v>
      </c>
      <c r="B6022" s="17">
        <v>45231</v>
      </c>
      <c r="C6022" t="s">
        <v>3917</v>
      </c>
      <c r="D6022" t="s">
        <v>3918</v>
      </c>
      <c r="E6022" t="s">
        <v>3919</v>
      </c>
      <c r="F6022" t="s">
        <v>3920</v>
      </c>
      <c r="G6022" t="s">
        <v>3877</v>
      </c>
      <c r="H6022" t="s">
        <v>3876</v>
      </c>
      <c r="I6022">
        <v>2673</v>
      </c>
      <c r="J6022" s="41">
        <v>8.0000000000000002E-3</v>
      </c>
      <c r="K6022" s="42">
        <v>21.384</v>
      </c>
      <c r="L6022" s="43">
        <v>0.75</v>
      </c>
      <c r="M6022" s="42">
        <v>16.038</v>
      </c>
      <c r="N6022">
        <v>2</v>
      </c>
      <c r="O6022" s="43">
        <v>216.72</v>
      </c>
      <c r="P6022" s="42">
        <v>79.2</v>
      </c>
      <c r="Q6022" s="42">
        <v>16.5</v>
      </c>
      <c r="R6022" s="42">
        <v>4</v>
      </c>
    </row>
    <row r="6023" spans="1:18" x14ac:dyDescent="0.3">
      <c r="A6023" t="s">
        <v>3924</v>
      </c>
      <c r="B6023" s="17">
        <v>45232</v>
      </c>
      <c r="C6023" t="s">
        <v>3917</v>
      </c>
      <c r="D6023" t="s">
        <v>3918</v>
      </c>
      <c r="E6023" t="s">
        <v>3919</v>
      </c>
      <c r="F6023" t="s">
        <v>3920</v>
      </c>
      <c r="G6023" t="s">
        <v>3877</v>
      </c>
      <c r="H6023" t="s">
        <v>3876</v>
      </c>
      <c r="I6023">
        <v>2805</v>
      </c>
      <c r="J6023" s="41">
        <v>1.1099999999999999E-2</v>
      </c>
      <c r="K6023" s="42">
        <v>31.135499999999997</v>
      </c>
      <c r="L6023" s="43">
        <v>1.81</v>
      </c>
      <c r="M6023" s="42">
        <v>56.355254999999993</v>
      </c>
      <c r="N6023">
        <v>5</v>
      </c>
      <c r="O6023" s="43">
        <v>124.32000000000001</v>
      </c>
      <c r="P6023" s="42">
        <v>116.39999999999999</v>
      </c>
      <c r="Q6023" s="42">
        <v>31.5</v>
      </c>
      <c r="R6023" s="42">
        <v>3</v>
      </c>
    </row>
    <row r="6024" spans="1:18" x14ac:dyDescent="0.3">
      <c r="A6024" t="s">
        <v>3924</v>
      </c>
      <c r="B6024" s="17">
        <v>45233</v>
      </c>
      <c r="C6024" t="s">
        <v>3917</v>
      </c>
      <c r="D6024" t="s">
        <v>3918</v>
      </c>
      <c r="E6024" t="s">
        <v>3919</v>
      </c>
      <c r="F6024" t="s">
        <v>3920</v>
      </c>
      <c r="G6024" t="s">
        <v>3877</v>
      </c>
      <c r="H6024" t="s">
        <v>3876</v>
      </c>
      <c r="I6024">
        <v>2943</v>
      </c>
      <c r="J6024" s="41">
        <v>8.6E-3</v>
      </c>
      <c r="K6024" s="42">
        <v>25.309799999999999</v>
      </c>
      <c r="L6024" s="43">
        <v>1.76</v>
      </c>
      <c r="M6024" s="42">
        <v>44.545248000000001</v>
      </c>
      <c r="N6024">
        <v>6</v>
      </c>
      <c r="O6024" s="43">
        <v>54.32</v>
      </c>
      <c r="P6024" s="42">
        <v>109.2</v>
      </c>
      <c r="Q6024" s="42">
        <v>12</v>
      </c>
      <c r="R6024" s="42">
        <v>6</v>
      </c>
    </row>
    <row r="6025" spans="1:18" x14ac:dyDescent="0.3">
      <c r="A6025" t="s">
        <v>3924</v>
      </c>
      <c r="B6025" s="17">
        <v>45234</v>
      </c>
      <c r="C6025" t="s">
        <v>3917</v>
      </c>
      <c r="D6025" t="s">
        <v>3918</v>
      </c>
      <c r="E6025" t="s">
        <v>3919</v>
      </c>
      <c r="F6025" t="s">
        <v>3920</v>
      </c>
      <c r="G6025" t="s">
        <v>3877</v>
      </c>
      <c r="H6025" t="s">
        <v>3876</v>
      </c>
      <c r="I6025">
        <v>2120</v>
      </c>
      <c r="J6025" s="41">
        <v>1.0499999999999999E-2</v>
      </c>
      <c r="K6025" s="42">
        <v>22.259999999999998</v>
      </c>
      <c r="L6025" s="43">
        <v>1.27</v>
      </c>
      <c r="M6025" s="42">
        <v>28.270199999999999</v>
      </c>
      <c r="N6025">
        <v>5</v>
      </c>
      <c r="O6025" s="43">
        <v>14.4</v>
      </c>
      <c r="P6025" s="42">
        <v>102</v>
      </c>
      <c r="Q6025" s="42">
        <v>40.5</v>
      </c>
      <c r="R6025" s="42">
        <v>9</v>
      </c>
    </row>
    <row r="6026" spans="1:18" x14ac:dyDescent="0.3">
      <c r="A6026" t="s">
        <v>3924</v>
      </c>
      <c r="B6026" s="17">
        <v>45235</v>
      </c>
      <c r="C6026" t="s">
        <v>3917</v>
      </c>
      <c r="D6026" t="s">
        <v>3918</v>
      </c>
      <c r="E6026" t="s">
        <v>3919</v>
      </c>
      <c r="F6026" t="s">
        <v>3920</v>
      </c>
      <c r="G6026" t="s">
        <v>3877</v>
      </c>
      <c r="H6026" t="s">
        <v>3876</v>
      </c>
      <c r="I6026">
        <v>2124</v>
      </c>
      <c r="J6026" s="41">
        <v>9.9999999999999985E-3</v>
      </c>
      <c r="K6026" s="42">
        <v>21.24</v>
      </c>
      <c r="L6026" s="43">
        <v>0.42</v>
      </c>
      <c r="M6026" s="42">
        <v>8.9207999999999998</v>
      </c>
      <c r="N6026">
        <v>1</v>
      </c>
      <c r="O6026" s="43">
        <v>1.6</v>
      </c>
      <c r="P6026" s="42">
        <v>134.4</v>
      </c>
      <c r="Q6026" s="42">
        <v>12</v>
      </c>
      <c r="R6026" s="42">
        <v>1</v>
      </c>
    </row>
    <row r="6027" spans="1:18" x14ac:dyDescent="0.3">
      <c r="A6027" t="s">
        <v>3924</v>
      </c>
      <c r="B6027" s="17">
        <v>45236</v>
      </c>
      <c r="C6027" t="s">
        <v>3917</v>
      </c>
      <c r="D6027" t="s">
        <v>3918</v>
      </c>
      <c r="E6027" t="s">
        <v>3919</v>
      </c>
      <c r="F6027" t="s">
        <v>3920</v>
      </c>
      <c r="G6027" t="s">
        <v>3877</v>
      </c>
      <c r="H6027" t="s">
        <v>3876</v>
      </c>
      <c r="I6027">
        <v>1962</v>
      </c>
      <c r="J6027" s="41">
        <v>8.3000000000000001E-3</v>
      </c>
      <c r="K6027" s="42">
        <v>16.284600000000001</v>
      </c>
      <c r="L6027" s="43">
        <v>1.25</v>
      </c>
      <c r="M6027" s="42">
        <v>20.35575</v>
      </c>
      <c r="N6027">
        <v>8</v>
      </c>
      <c r="O6027" s="43">
        <v>142.24</v>
      </c>
      <c r="P6027" s="42">
        <v>115.19999999999999</v>
      </c>
      <c r="Q6027" s="42">
        <v>24</v>
      </c>
      <c r="R6027" s="42">
        <v>6</v>
      </c>
    </row>
    <row r="6028" spans="1:18" x14ac:dyDescent="0.3">
      <c r="A6028" t="s">
        <v>3924</v>
      </c>
      <c r="B6028" s="17">
        <v>45237</v>
      </c>
      <c r="C6028" t="s">
        <v>3917</v>
      </c>
      <c r="D6028" t="s">
        <v>3918</v>
      </c>
      <c r="E6028" t="s">
        <v>3919</v>
      </c>
      <c r="F6028" t="s">
        <v>3920</v>
      </c>
      <c r="G6028" t="s">
        <v>3877</v>
      </c>
      <c r="H6028" t="s">
        <v>3876</v>
      </c>
      <c r="I6028">
        <v>2089</v>
      </c>
      <c r="J6028" s="41">
        <v>9.1999999999999998E-3</v>
      </c>
      <c r="K6028" s="42">
        <v>19.218799999999998</v>
      </c>
      <c r="L6028" s="43">
        <v>0.57999999999999996</v>
      </c>
      <c r="M6028" s="42">
        <v>11.146903999999997</v>
      </c>
      <c r="N6028">
        <v>3</v>
      </c>
      <c r="O6028" s="43">
        <v>99.679999999999993</v>
      </c>
      <c r="P6028" s="42">
        <v>116.39999999999999</v>
      </c>
      <c r="Q6028" s="42">
        <v>37.5</v>
      </c>
      <c r="R6028" s="42">
        <v>1</v>
      </c>
    </row>
    <row r="6029" spans="1:18" x14ac:dyDescent="0.3">
      <c r="A6029" t="s">
        <v>3924</v>
      </c>
      <c r="B6029" s="17">
        <v>45238</v>
      </c>
      <c r="C6029" t="s">
        <v>3917</v>
      </c>
      <c r="D6029" t="s">
        <v>3918</v>
      </c>
      <c r="E6029" t="s">
        <v>3919</v>
      </c>
      <c r="F6029" t="s">
        <v>3920</v>
      </c>
      <c r="G6029" t="s">
        <v>3877</v>
      </c>
      <c r="H6029" t="s">
        <v>3876</v>
      </c>
      <c r="I6029">
        <v>1970</v>
      </c>
      <c r="J6029" s="41">
        <v>9.4000000000000004E-3</v>
      </c>
      <c r="K6029" s="42">
        <v>18.518000000000001</v>
      </c>
      <c r="L6029" s="43">
        <v>0.5</v>
      </c>
      <c r="M6029" s="42">
        <v>9.2590000000000003</v>
      </c>
      <c r="N6029">
        <v>4</v>
      </c>
      <c r="O6029" s="43">
        <v>39.76</v>
      </c>
      <c r="P6029" s="42">
        <v>135.6</v>
      </c>
      <c r="Q6029" s="42">
        <v>24</v>
      </c>
      <c r="R6029" s="42">
        <v>1</v>
      </c>
    </row>
    <row r="6030" spans="1:18" x14ac:dyDescent="0.3">
      <c r="A6030" t="s">
        <v>3924</v>
      </c>
      <c r="B6030" s="17">
        <v>45239</v>
      </c>
      <c r="C6030" t="s">
        <v>3917</v>
      </c>
      <c r="D6030" t="s">
        <v>3918</v>
      </c>
      <c r="E6030" t="s">
        <v>3919</v>
      </c>
      <c r="F6030" t="s">
        <v>3920</v>
      </c>
      <c r="G6030" t="s">
        <v>3877</v>
      </c>
      <c r="H6030" t="s">
        <v>3876</v>
      </c>
      <c r="I6030">
        <v>2110</v>
      </c>
      <c r="J6030" s="41">
        <v>8.4000000000000012E-3</v>
      </c>
      <c r="K6030" s="42">
        <v>17.724000000000004</v>
      </c>
      <c r="L6030" s="43">
        <v>0.62</v>
      </c>
      <c r="M6030" s="42">
        <v>10.988880000000002</v>
      </c>
      <c r="N6030">
        <v>5</v>
      </c>
      <c r="O6030" s="43">
        <v>84</v>
      </c>
      <c r="P6030" s="42">
        <v>116.39999999999999</v>
      </c>
      <c r="Q6030" s="42">
        <v>10.5</v>
      </c>
      <c r="R6030" s="42">
        <v>8</v>
      </c>
    </row>
    <row r="6031" spans="1:18" x14ac:dyDescent="0.3">
      <c r="A6031" t="s">
        <v>3924</v>
      </c>
      <c r="B6031" s="17">
        <v>45240</v>
      </c>
      <c r="C6031" t="s">
        <v>3917</v>
      </c>
      <c r="D6031" t="s">
        <v>3918</v>
      </c>
      <c r="E6031" t="s">
        <v>3919</v>
      </c>
      <c r="F6031" t="s">
        <v>3920</v>
      </c>
      <c r="G6031" t="s">
        <v>3877</v>
      </c>
      <c r="H6031" t="s">
        <v>3876</v>
      </c>
      <c r="I6031">
        <v>2535</v>
      </c>
      <c r="J6031" s="41">
        <v>9.1999999999999998E-3</v>
      </c>
      <c r="K6031" s="42">
        <v>23.321999999999999</v>
      </c>
      <c r="L6031" s="43">
        <v>1.48</v>
      </c>
      <c r="M6031" s="42">
        <v>34.516559999999998</v>
      </c>
      <c r="N6031">
        <v>6</v>
      </c>
      <c r="O6031" s="43">
        <v>203.83999999999997</v>
      </c>
      <c r="P6031" s="42">
        <v>93.6</v>
      </c>
      <c r="Q6031" s="42">
        <v>28.5</v>
      </c>
      <c r="R6031" s="42">
        <v>4</v>
      </c>
    </row>
    <row r="6032" spans="1:18" x14ac:dyDescent="0.3">
      <c r="A6032" t="s">
        <v>3924</v>
      </c>
      <c r="B6032" s="17">
        <v>45241</v>
      </c>
      <c r="C6032" t="s">
        <v>3917</v>
      </c>
      <c r="D6032" t="s">
        <v>3918</v>
      </c>
      <c r="E6032" t="s">
        <v>3919</v>
      </c>
      <c r="F6032" t="s">
        <v>3920</v>
      </c>
      <c r="G6032" t="s">
        <v>3877</v>
      </c>
      <c r="H6032" t="s">
        <v>3876</v>
      </c>
      <c r="I6032">
        <v>2267</v>
      </c>
      <c r="J6032" s="41">
        <v>1.03E-2</v>
      </c>
      <c r="K6032" s="42">
        <v>23.350100000000001</v>
      </c>
      <c r="L6032" s="43">
        <v>0.76</v>
      </c>
      <c r="M6032" s="42">
        <v>17.746076000000002</v>
      </c>
      <c r="N6032">
        <v>2</v>
      </c>
      <c r="O6032" s="43">
        <v>224</v>
      </c>
      <c r="P6032" s="42">
        <v>91.2</v>
      </c>
      <c r="Q6032" s="42">
        <v>16.5</v>
      </c>
      <c r="R6032" s="42">
        <v>2</v>
      </c>
    </row>
    <row r="6033" spans="1:18" x14ac:dyDescent="0.3">
      <c r="A6033" t="s">
        <v>3924</v>
      </c>
      <c r="B6033" s="17">
        <v>45242</v>
      </c>
      <c r="C6033" t="s">
        <v>3917</v>
      </c>
      <c r="D6033" t="s">
        <v>3918</v>
      </c>
      <c r="E6033" t="s">
        <v>3919</v>
      </c>
      <c r="F6033" t="s">
        <v>3920</v>
      </c>
      <c r="G6033" t="s">
        <v>3877</v>
      </c>
      <c r="H6033" t="s">
        <v>3876</v>
      </c>
      <c r="I6033">
        <v>1577</v>
      </c>
      <c r="J6033" s="41">
        <v>9.2999999999999992E-3</v>
      </c>
      <c r="K6033" s="42">
        <v>14.666099999999998</v>
      </c>
      <c r="L6033" s="43">
        <v>0.55000000000000004</v>
      </c>
      <c r="M6033" s="42">
        <v>8.0663549999999997</v>
      </c>
      <c r="N6033">
        <v>3</v>
      </c>
      <c r="O6033" s="43">
        <v>296.79999999999995</v>
      </c>
      <c r="P6033" s="42">
        <v>79.2</v>
      </c>
      <c r="Q6033" s="42">
        <v>28.5</v>
      </c>
      <c r="R6033" s="42">
        <v>7</v>
      </c>
    </row>
    <row r="6034" spans="1:18" x14ac:dyDescent="0.3">
      <c r="A6034" t="s">
        <v>3924</v>
      </c>
      <c r="B6034" s="17">
        <v>45243</v>
      </c>
      <c r="C6034" t="s">
        <v>3917</v>
      </c>
      <c r="D6034" t="s">
        <v>3918</v>
      </c>
      <c r="E6034" t="s">
        <v>3919</v>
      </c>
      <c r="F6034" t="s">
        <v>3920</v>
      </c>
      <c r="G6034" t="s">
        <v>3877</v>
      </c>
      <c r="H6034" t="s">
        <v>3876</v>
      </c>
      <c r="I6034">
        <v>2302</v>
      </c>
      <c r="J6034" s="41">
        <v>9.6000000000000009E-3</v>
      </c>
      <c r="K6034" s="42">
        <v>22.099200000000003</v>
      </c>
      <c r="L6034" s="43">
        <v>1.63</v>
      </c>
      <c r="M6034" s="42">
        <v>36.021696000000006</v>
      </c>
      <c r="N6034">
        <v>4</v>
      </c>
      <c r="O6034" s="43">
        <v>133.84</v>
      </c>
      <c r="P6034" s="42">
        <v>97.2</v>
      </c>
      <c r="Q6034" s="42">
        <v>22.5</v>
      </c>
      <c r="R6034" s="42">
        <v>1</v>
      </c>
    </row>
    <row r="6035" spans="1:18" x14ac:dyDescent="0.3">
      <c r="A6035" t="s">
        <v>3924</v>
      </c>
      <c r="B6035" s="17">
        <v>45244</v>
      </c>
      <c r="C6035" t="s">
        <v>3917</v>
      </c>
      <c r="D6035" t="s">
        <v>3918</v>
      </c>
      <c r="E6035" t="s">
        <v>3919</v>
      </c>
      <c r="F6035" t="s">
        <v>3920</v>
      </c>
      <c r="G6035" t="s">
        <v>3877</v>
      </c>
      <c r="H6035" t="s">
        <v>3876</v>
      </c>
      <c r="I6035">
        <v>1762</v>
      </c>
      <c r="J6035" s="41">
        <v>7.5000000000000006E-3</v>
      </c>
      <c r="K6035" s="42">
        <v>13.215000000000002</v>
      </c>
      <c r="L6035" s="43">
        <v>1.27</v>
      </c>
      <c r="M6035" s="42">
        <v>16.783050000000003</v>
      </c>
      <c r="N6035">
        <v>4</v>
      </c>
      <c r="O6035" s="43">
        <v>207.76</v>
      </c>
      <c r="P6035" s="42">
        <v>84</v>
      </c>
      <c r="Q6035" s="42">
        <v>25.5</v>
      </c>
      <c r="R6035" s="42">
        <v>7</v>
      </c>
    </row>
    <row r="6036" spans="1:18" x14ac:dyDescent="0.3">
      <c r="A6036" t="s">
        <v>3924</v>
      </c>
      <c r="B6036" s="17">
        <v>45245</v>
      </c>
      <c r="C6036" t="s">
        <v>3917</v>
      </c>
      <c r="D6036" t="s">
        <v>3918</v>
      </c>
      <c r="E6036" t="s">
        <v>3919</v>
      </c>
      <c r="F6036" t="s">
        <v>3920</v>
      </c>
      <c r="G6036" t="s">
        <v>3877</v>
      </c>
      <c r="H6036" t="s">
        <v>3876</v>
      </c>
      <c r="I6036">
        <v>2339</v>
      </c>
      <c r="J6036" s="41">
        <v>7.4000000000000003E-3</v>
      </c>
      <c r="K6036" s="42">
        <v>17.308600000000002</v>
      </c>
      <c r="L6036" s="43">
        <v>2.14</v>
      </c>
      <c r="M6036" s="42">
        <v>37.040404000000009</v>
      </c>
      <c r="N6036">
        <v>6</v>
      </c>
      <c r="O6036" s="43">
        <v>255.35999999999999</v>
      </c>
      <c r="P6036" s="42">
        <v>91.2</v>
      </c>
      <c r="Q6036" s="42">
        <v>16.5</v>
      </c>
      <c r="R6036" s="42">
        <v>6</v>
      </c>
    </row>
    <row r="6037" spans="1:18" x14ac:dyDescent="0.3">
      <c r="A6037" t="s">
        <v>3924</v>
      </c>
      <c r="B6037" s="17">
        <v>45246</v>
      </c>
      <c r="C6037" t="s">
        <v>3917</v>
      </c>
      <c r="D6037" t="s">
        <v>3918</v>
      </c>
      <c r="E6037" t="s">
        <v>3919</v>
      </c>
      <c r="F6037" t="s">
        <v>3920</v>
      </c>
      <c r="G6037" t="s">
        <v>3877</v>
      </c>
      <c r="H6037" t="s">
        <v>3876</v>
      </c>
      <c r="I6037">
        <v>1684</v>
      </c>
      <c r="J6037" s="41">
        <v>1.0999999999999999E-2</v>
      </c>
      <c r="K6037" s="42">
        <v>18.523999999999997</v>
      </c>
      <c r="L6037" s="43">
        <v>0.67</v>
      </c>
      <c r="M6037" s="42">
        <v>12.411079999999998</v>
      </c>
      <c r="N6037">
        <v>3</v>
      </c>
      <c r="O6037" s="43">
        <v>165.76</v>
      </c>
      <c r="P6037" s="42">
        <v>124.8</v>
      </c>
      <c r="Q6037" s="42">
        <v>28.5</v>
      </c>
      <c r="R6037" s="42">
        <v>6</v>
      </c>
    </row>
    <row r="6038" spans="1:18" x14ac:dyDescent="0.3">
      <c r="A6038" t="s">
        <v>3924</v>
      </c>
      <c r="B6038" s="17">
        <v>45247</v>
      </c>
      <c r="C6038" t="s">
        <v>3917</v>
      </c>
      <c r="D6038" t="s">
        <v>3918</v>
      </c>
      <c r="E6038" t="s">
        <v>3919</v>
      </c>
      <c r="F6038" t="s">
        <v>3920</v>
      </c>
      <c r="G6038" t="s">
        <v>3877</v>
      </c>
      <c r="H6038" t="s">
        <v>3876</v>
      </c>
      <c r="I6038">
        <v>2177</v>
      </c>
      <c r="J6038" s="41">
        <v>9.6000000000000009E-3</v>
      </c>
      <c r="K6038" s="42">
        <v>20.8992</v>
      </c>
      <c r="L6038" s="43">
        <v>1.24</v>
      </c>
      <c r="M6038" s="42">
        <v>25.915008</v>
      </c>
      <c r="N6038">
        <v>5</v>
      </c>
      <c r="O6038" s="43">
        <v>98.56</v>
      </c>
      <c r="P6038" s="42">
        <v>67.2</v>
      </c>
      <c r="Q6038" s="42">
        <v>28.5</v>
      </c>
      <c r="R6038" s="42">
        <v>1</v>
      </c>
    </row>
    <row r="6039" spans="1:18" x14ac:dyDescent="0.3">
      <c r="A6039" t="s">
        <v>3924</v>
      </c>
      <c r="B6039" s="17">
        <v>45248</v>
      </c>
      <c r="C6039" t="s">
        <v>3917</v>
      </c>
      <c r="D6039" t="s">
        <v>3918</v>
      </c>
      <c r="E6039" t="s">
        <v>3919</v>
      </c>
      <c r="F6039" t="s">
        <v>3920</v>
      </c>
      <c r="G6039" t="s">
        <v>3877</v>
      </c>
      <c r="H6039" t="s">
        <v>3876</v>
      </c>
      <c r="I6039">
        <v>2923</v>
      </c>
      <c r="J6039" s="41">
        <v>7.4000000000000003E-3</v>
      </c>
      <c r="K6039" s="42">
        <v>21.630200000000002</v>
      </c>
      <c r="L6039" s="43">
        <v>1.1200000000000001</v>
      </c>
      <c r="M6039" s="42">
        <v>24.225824000000003</v>
      </c>
      <c r="N6039">
        <v>6</v>
      </c>
      <c r="O6039" s="43">
        <v>206.08</v>
      </c>
      <c r="P6039" s="42">
        <v>90</v>
      </c>
      <c r="Q6039" s="42">
        <v>27</v>
      </c>
      <c r="R6039" s="42">
        <v>2</v>
      </c>
    </row>
    <row r="6040" spans="1:18" x14ac:dyDescent="0.3">
      <c r="A6040" t="s">
        <v>3924</v>
      </c>
      <c r="B6040" s="17">
        <v>45249</v>
      </c>
      <c r="C6040" t="s">
        <v>3917</v>
      </c>
      <c r="D6040" t="s">
        <v>3918</v>
      </c>
      <c r="E6040" t="s">
        <v>3919</v>
      </c>
      <c r="F6040" t="s">
        <v>3920</v>
      </c>
      <c r="G6040" t="s">
        <v>3877</v>
      </c>
      <c r="H6040" t="s">
        <v>3876</v>
      </c>
      <c r="I6040">
        <v>2503</v>
      </c>
      <c r="J6040" s="41">
        <v>1.2400000000000001E-2</v>
      </c>
      <c r="K6040" s="42">
        <v>31.037200000000002</v>
      </c>
      <c r="L6040" s="43">
        <v>0.38999999999999996</v>
      </c>
      <c r="M6040" s="42">
        <v>12.104507999999999</v>
      </c>
      <c r="N6040">
        <v>4</v>
      </c>
      <c r="O6040" s="43">
        <v>45.359999999999992</v>
      </c>
      <c r="P6040" s="42">
        <v>141.6</v>
      </c>
      <c r="Q6040" s="42">
        <v>12</v>
      </c>
      <c r="R6040" s="42">
        <v>5</v>
      </c>
    </row>
    <row r="6041" spans="1:18" x14ac:dyDescent="0.3">
      <c r="A6041" t="s">
        <v>3924</v>
      </c>
      <c r="B6041" s="17">
        <v>45250</v>
      </c>
      <c r="C6041" t="s">
        <v>3917</v>
      </c>
      <c r="D6041" t="s">
        <v>3918</v>
      </c>
      <c r="E6041" t="s">
        <v>3919</v>
      </c>
      <c r="F6041" t="s">
        <v>3920</v>
      </c>
      <c r="G6041" t="s">
        <v>3877</v>
      </c>
      <c r="H6041" t="s">
        <v>3876</v>
      </c>
      <c r="I6041">
        <v>2978</v>
      </c>
      <c r="J6041" s="41">
        <v>1.01E-2</v>
      </c>
      <c r="K6041" s="42">
        <v>30.0778</v>
      </c>
      <c r="L6041" s="43">
        <v>1.1099999999999999</v>
      </c>
      <c r="M6041" s="42">
        <v>33.386357999999994</v>
      </c>
      <c r="N6041">
        <v>9</v>
      </c>
      <c r="O6041" s="43">
        <v>107.52000000000001</v>
      </c>
      <c r="P6041" s="42">
        <v>98.399999999999991</v>
      </c>
      <c r="Q6041" s="42">
        <v>12</v>
      </c>
      <c r="R6041" s="42">
        <v>2</v>
      </c>
    </row>
    <row r="6042" spans="1:18" x14ac:dyDescent="0.3">
      <c r="A6042" t="s">
        <v>3924</v>
      </c>
      <c r="B6042" s="17">
        <v>45251</v>
      </c>
      <c r="C6042" t="s">
        <v>3917</v>
      </c>
      <c r="D6042" t="s">
        <v>3918</v>
      </c>
      <c r="E6042" t="s">
        <v>3919</v>
      </c>
      <c r="F6042" t="s">
        <v>3920</v>
      </c>
      <c r="G6042" t="s">
        <v>3877</v>
      </c>
      <c r="H6042" t="s">
        <v>3876</v>
      </c>
      <c r="I6042">
        <v>2446</v>
      </c>
      <c r="J6042" s="41">
        <v>1.1299999999999998E-2</v>
      </c>
      <c r="K6042" s="42">
        <v>27.639799999999994</v>
      </c>
      <c r="L6042" s="43">
        <v>1.4500000000000002</v>
      </c>
      <c r="M6042" s="42">
        <v>40.077709999999996</v>
      </c>
      <c r="N6042">
        <v>7</v>
      </c>
      <c r="O6042" s="43">
        <v>69.44</v>
      </c>
      <c r="P6042" s="42">
        <v>111.6</v>
      </c>
      <c r="Q6042" s="42">
        <v>19.5</v>
      </c>
      <c r="R6042" s="42">
        <v>7</v>
      </c>
    </row>
    <row r="6043" spans="1:18" x14ac:dyDescent="0.3">
      <c r="A6043" t="s">
        <v>3924</v>
      </c>
      <c r="B6043" s="17">
        <v>45252</v>
      </c>
      <c r="C6043" t="s">
        <v>3917</v>
      </c>
      <c r="D6043" t="s">
        <v>3918</v>
      </c>
      <c r="E6043" t="s">
        <v>3919</v>
      </c>
      <c r="F6043" t="s">
        <v>3920</v>
      </c>
      <c r="G6043" t="s">
        <v>3877</v>
      </c>
      <c r="H6043" t="s">
        <v>3876</v>
      </c>
      <c r="I6043">
        <v>1506</v>
      </c>
      <c r="J6043" s="41">
        <v>1.2E-2</v>
      </c>
      <c r="K6043" s="42">
        <v>18.071999999999999</v>
      </c>
      <c r="L6043" s="43">
        <v>1.43</v>
      </c>
      <c r="M6043" s="42">
        <v>25.842959999999998</v>
      </c>
      <c r="N6043">
        <v>3</v>
      </c>
      <c r="O6043" s="43">
        <v>112.56</v>
      </c>
      <c r="P6043" s="42">
        <v>121.19999999999999</v>
      </c>
      <c r="Q6043" s="42">
        <v>6</v>
      </c>
      <c r="R6043" s="42">
        <v>5</v>
      </c>
    </row>
    <row r="6044" spans="1:18" x14ac:dyDescent="0.3">
      <c r="A6044" t="s">
        <v>3924</v>
      </c>
      <c r="B6044" s="17">
        <v>45253</v>
      </c>
      <c r="C6044" t="s">
        <v>3917</v>
      </c>
      <c r="D6044" t="s">
        <v>3918</v>
      </c>
      <c r="E6044" t="s">
        <v>3919</v>
      </c>
      <c r="F6044" t="s">
        <v>3920</v>
      </c>
      <c r="G6044" t="s">
        <v>3877</v>
      </c>
      <c r="H6044" t="s">
        <v>3876</v>
      </c>
      <c r="I6044">
        <v>1986</v>
      </c>
      <c r="J6044" s="41">
        <v>7.7999999999999996E-3</v>
      </c>
      <c r="K6044" s="42">
        <v>15.4908</v>
      </c>
      <c r="L6044" s="43">
        <v>0.34</v>
      </c>
      <c r="M6044" s="42">
        <v>5.2668720000000002</v>
      </c>
      <c r="N6044">
        <v>4</v>
      </c>
      <c r="O6044" s="43">
        <v>115.36</v>
      </c>
      <c r="P6044" s="42">
        <v>100.8</v>
      </c>
      <c r="Q6044" s="42">
        <v>18</v>
      </c>
      <c r="R6044" s="42">
        <v>6</v>
      </c>
    </row>
    <row r="6045" spans="1:18" x14ac:dyDescent="0.3">
      <c r="A6045" t="s">
        <v>3924</v>
      </c>
      <c r="B6045" s="17">
        <v>45254</v>
      </c>
      <c r="C6045" t="s">
        <v>3917</v>
      </c>
      <c r="D6045" t="s">
        <v>3918</v>
      </c>
      <c r="E6045" t="s">
        <v>3919</v>
      </c>
      <c r="F6045" t="s">
        <v>3920</v>
      </c>
      <c r="G6045" t="s">
        <v>3877</v>
      </c>
      <c r="H6045" t="s">
        <v>3876</v>
      </c>
      <c r="I6045">
        <v>1545</v>
      </c>
      <c r="J6045" s="41">
        <v>1.1499999999999998E-2</v>
      </c>
      <c r="K6045" s="42">
        <v>17.767499999999998</v>
      </c>
      <c r="L6045" s="43">
        <v>2.0299999999999998</v>
      </c>
      <c r="M6045" s="42">
        <v>36.068024999999992</v>
      </c>
      <c r="N6045">
        <v>3</v>
      </c>
      <c r="O6045" s="43">
        <v>198.23999999999998</v>
      </c>
      <c r="P6045" s="42">
        <v>116.39999999999999</v>
      </c>
      <c r="Q6045" s="42">
        <v>30</v>
      </c>
      <c r="R6045" s="42">
        <v>9</v>
      </c>
    </row>
    <row r="6046" spans="1:18" x14ac:dyDescent="0.3">
      <c r="A6046" t="s">
        <v>3924</v>
      </c>
      <c r="B6046" s="17">
        <v>45255</v>
      </c>
      <c r="C6046" t="s">
        <v>3917</v>
      </c>
      <c r="D6046" t="s">
        <v>3918</v>
      </c>
      <c r="E6046" t="s">
        <v>3919</v>
      </c>
      <c r="F6046" t="s">
        <v>3920</v>
      </c>
      <c r="G6046" t="s">
        <v>3877</v>
      </c>
      <c r="H6046" t="s">
        <v>3876</v>
      </c>
      <c r="I6046">
        <v>2170</v>
      </c>
      <c r="J6046" s="41">
        <v>8.6E-3</v>
      </c>
      <c r="K6046" s="42">
        <v>18.661999999999999</v>
      </c>
      <c r="L6046" s="43">
        <v>1.5099999999999998</v>
      </c>
      <c r="M6046" s="42">
        <v>28.179619999999996</v>
      </c>
      <c r="N6046">
        <v>7</v>
      </c>
      <c r="O6046" s="43">
        <v>188.72</v>
      </c>
      <c r="P6046" s="42">
        <v>63.599999999999994</v>
      </c>
      <c r="Q6046" s="42">
        <v>27</v>
      </c>
      <c r="R6046" s="42">
        <v>7</v>
      </c>
    </row>
    <row r="6047" spans="1:18" x14ac:dyDescent="0.3">
      <c r="A6047" t="s">
        <v>3924</v>
      </c>
      <c r="B6047" s="17">
        <v>45256</v>
      </c>
      <c r="C6047" t="s">
        <v>3917</v>
      </c>
      <c r="D6047" t="s">
        <v>3918</v>
      </c>
      <c r="E6047" t="s">
        <v>3919</v>
      </c>
      <c r="F6047" t="s">
        <v>3920</v>
      </c>
      <c r="G6047" t="s">
        <v>3877</v>
      </c>
      <c r="H6047" t="s">
        <v>3876</v>
      </c>
      <c r="I6047">
        <v>2147</v>
      </c>
      <c r="J6047" s="41">
        <v>8.0000000000000002E-3</v>
      </c>
      <c r="K6047" s="42">
        <v>17.176000000000002</v>
      </c>
      <c r="L6047" s="43">
        <v>1.22</v>
      </c>
      <c r="M6047" s="42">
        <v>20.954720000000002</v>
      </c>
      <c r="N6047">
        <v>8</v>
      </c>
      <c r="O6047" s="43">
        <v>117.04</v>
      </c>
      <c r="P6047" s="42">
        <v>79.2</v>
      </c>
      <c r="Q6047" s="42">
        <v>9</v>
      </c>
      <c r="R6047" s="42">
        <v>3</v>
      </c>
    </row>
    <row r="6048" spans="1:18" x14ac:dyDescent="0.3">
      <c r="A6048" t="s">
        <v>3924</v>
      </c>
      <c r="B6048" s="17">
        <v>45257</v>
      </c>
      <c r="C6048" t="s">
        <v>3917</v>
      </c>
      <c r="D6048" t="s">
        <v>3918</v>
      </c>
      <c r="E6048" t="s">
        <v>3919</v>
      </c>
      <c r="F6048" t="s">
        <v>3920</v>
      </c>
      <c r="G6048" t="s">
        <v>3877</v>
      </c>
      <c r="H6048" t="s">
        <v>3876</v>
      </c>
      <c r="I6048">
        <v>1816</v>
      </c>
      <c r="J6048" s="41">
        <v>7.6000000000000009E-3</v>
      </c>
      <c r="K6048" s="42">
        <v>13.801600000000002</v>
      </c>
      <c r="L6048" s="43">
        <v>0.55999999999999994</v>
      </c>
      <c r="M6048" s="42">
        <v>7.7288960000000007</v>
      </c>
      <c r="N6048">
        <v>7</v>
      </c>
      <c r="O6048" s="43">
        <v>216.16</v>
      </c>
      <c r="P6048" s="42">
        <v>100.8</v>
      </c>
      <c r="Q6048" s="42">
        <v>25.5</v>
      </c>
      <c r="R6048" s="42">
        <v>3</v>
      </c>
    </row>
    <row r="6049" spans="1:18" x14ac:dyDescent="0.3">
      <c r="A6049" t="s">
        <v>3924</v>
      </c>
      <c r="B6049" s="17">
        <v>45258</v>
      </c>
      <c r="C6049" t="s">
        <v>3917</v>
      </c>
      <c r="D6049" t="s">
        <v>3918</v>
      </c>
      <c r="E6049" t="s">
        <v>3919</v>
      </c>
      <c r="F6049" t="s">
        <v>3920</v>
      </c>
      <c r="G6049" t="s">
        <v>3877</v>
      </c>
      <c r="H6049" t="s">
        <v>3876</v>
      </c>
      <c r="I6049">
        <v>1926</v>
      </c>
      <c r="J6049" s="41">
        <v>9.8999999999999991E-3</v>
      </c>
      <c r="K6049" s="42">
        <v>19.067399999999999</v>
      </c>
      <c r="L6049" s="43">
        <v>1.4100000000000001</v>
      </c>
      <c r="M6049" s="42">
        <v>26.885034000000001</v>
      </c>
      <c r="N6049">
        <v>5</v>
      </c>
      <c r="O6049" s="43">
        <v>78.960000000000008</v>
      </c>
      <c r="P6049" s="42">
        <v>99.6</v>
      </c>
      <c r="Q6049" s="42">
        <v>34.5</v>
      </c>
      <c r="R6049" s="42">
        <v>5</v>
      </c>
    </row>
    <row r="6050" spans="1:18" x14ac:dyDescent="0.3">
      <c r="A6050" t="s">
        <v>3924</v>
      </c>
      <c r="B6050" s="17">
        <v>45259</v>
      </c>
      <c r="C6050" t="s">
        <v>3917</v>
      </c>
      <c r="D6050" t="s">
        <v>3918</v>
      </c>
      <c r="E6050" t="s">
        <v>3919</v>
      </c>
      <c r="F6050" t="s">
        <v>3920</v>
      </c>
      <c r="G6050" t="s">
        <v>3877</v>
      </c>
      <c r="H6050" t="s">
        <v>3876</v>
      </c>
      <c r="I6050">
        <v>2251</v>
      </c>
      <c r="J6050" s="41">
        <v>1.2799999999999999E-2</v>
      </c>
      <c r="K6050" s="42">
        <v>28.812799999999996</v>
      </c>
      <c r="L6050" s="43">
        <v>0.59</v>
      </c>
      <c r="M6050" s="42">
        <v>16.999551999999998</v>
      </c>
      <c r="N6050">
        <v>3</v>
      </c>
      <c r="O6050" s="43">
        <v>219.52</v>
      </c>
      <c r="P6050" s="42">
        <v>69.599999999999994</v>
      </c>
      <c r="Q6050" s="42">
        <v>22.5</v>
      </c>
      <c r="R6050" s="42">
        <v>0</v>
      </c>
    </row>
    <row r="6051" spans="1:18" x14ac:dyDescent="0.3">
      <c r="A6051" t="s">
        <v>3924</v>
      </c>
      <c r="B6051" s="17">
        <v>45260</v>
      </c>
      <c r="C6051" t="s">
        <v>3917</v>
      </c>
      <c r="D6051" t="s">
        <v>3918</v>
      </c>
      <c r="E6051" t="s">
        <v>3919</v>
      </c>
      <c r="F6051" t="s">
        <v>3920</v>
      </c>
      <c r="G6051" t="s">
        <v>3877</v>
      </c>
      <c r="H6051" t="s">
        <v>3876</v>
      </c>
      <c r="I6051">
        <v>1589</v>
      </c>
      <c r="J6051" s="41">
        <v>1.26E-2</v>
      </c>
      <c r="K6051" s="42">
        <v>20.0214</v>
      </c>
      <c r="L6051" s="43">
        <v>0.75</v>
      </c>
      <c r="M6051" s="42">
        <v>15.01605</v>
      </c>
      <c r="N6051">
        <v>3</v>
      </c>
      <c r="O6051" s="43">
        <v>114.24000000000001</v>
      </c>
      <c r="P6051" s="42">
        <v>126</v>
      </c>
      <c r="Q6051" s="42">
        <v>21</v>
      </c>
      <c r="R6051" s="42">
        <v>9</v>
      </c>
    </row>
    <row r="6052" spans="1:18" x14ac:dyDescent="0.3">
      <c r="A6052" t="s">
        <v>3916</v>
      </c>
      <c r="B6052" s="17">
        <v>44986</v>
      </c>
      <c r="C6052" t="s">
        <v>3925</v>
      </c>
      <c r="D6052" t="s">
        <v>3926</v>
      </c>
      <c r="E6052" t="s">
        <v>3927</v>
      </c>
      <c r="F6052" t="s">
        <v>3920</v>
      </c>
      <c r="G6052" t="s">
        <v>3877</v>
      </c>
      <c r="H6052" t="s">
        <v>3876</v>
      </c>
      <c r="I6052">
        <v>2039.2</v>
      </c>
      <c r="J6052" s="41">
        <v>6.3E-3</v>
      </c>
      <c r="K6052" s="42">
        <v>12.846960000000001</v>
      </c>
      <c r="L6052" s="43">
        <v>1.8199999999999998</v>
      </c>
      <c r="M6052" s="42">
        <v>23.381467199999999</v>
      </c>
      <c r="N6052">
        <v>7</v>
      </c>
      <c r="O6052" s="43">
        <v>148.39999999999998</v>
      </c>
      <c r="P6052" s="42">
        <v>91.2</v>
      </c>
      <c r="Q6052" s="42">
        <v>16.5</v>
      </c>
      <c r="R6052" s="42">
        <v>6</v>
      </c>
    </row>
    <row r="6053" spans="1:18" x14ac:dyDescent="0.3">
      <c r="A6053" t="s">
        <v>3916</v>
      </c>
      <c r="B6053" s="17">
        <v>44987</v>
      </c>
      <c r="C6053" t="s">
        <v>3925</v>
      </c>
      <c r="D6053" t="s">
        <v>3926</v>
      </c>
      <c r="E6053" t="s">
        <v>3927</v>
      </c>
      <c r="F6053" t="s">
        <v>3920</v>
      </c>
      <c r="G6053" t="s">
        <v>3877</v>
      </c>
      <c r="H6053" t="s">
        <v>3876</v>
      </c>
      <c r="I6053">
        <v>1832</v>
      </c>
      <c r="J6053" s="41">
        <v>5.4000000000000003E-3</v>
      </c>
      <c r="K6053" s="42">
        <v>9.8928000000000011</v>
      </c>
      <c r="L6053" s="43">
        <v>0.57000000000000006</v>
      </c>
      <c r="M6053" s="42">
        <v>5.6388960000000017</v>
      </c>
      <c r="N6053">
        <v>6</v>
      </c>
      <c r="O6053" s="43">
        <v>212.79999999999998</v>
      </c>
      <c r="P6053" s="42">
        <v>69.599999999999994</v>
      </c>
      <c r="Q6053" s="42">
        <v>15</v>
      </c>
      <c r="R6053" s="42">
        <v>9</v>
      </c>
    </row>
    <row r="6054" spans="1:18" x14ac:dyDescent="0.3">
      <c r="A6054" t="s">
        <v>3916</v>
      </c>
      <c r="B6054" s="17">
        <v>44988</v>
      </c>
      <c r="C6054" t="s">
        <v>3925</v>
      </c>
      <c r="D6054" t="s">
        <v>3926</v>
      </c>
      <c r="E6054" t="s">
        <v>3927</v>
      </c>
      <c r="F6054" t="s">
        <v>3920</v>
      </c>
      <c r="G6054" t="s">
        <v>3877</v>
      </c>
      <c r="H6054" t="s">
        <v>3876</v>
      </c>
      <c r="I6054">
        <v>2319.1999999999998</v>
      </c>
      <c r="J6054" s="41">
        <v>9.7999999999999997E-3</v>
      </c>
      <c r="K6054" s="42">
        <v>22.728159999999999</v>
      </c>
      <c r="L6054" s="43">
        <v>0.57999999999999996</v>
      </c>
      <c r="M6054" s="42">
        <v>13.182332799999999</v>
      </c>
      <c r="N6054">
        <v>5</v>
      </c>
      <c r="O6054" s="43">
        <v>38.08</v>
      </c>
      <c r="P6054" s="42">
        <v>82.8</v>
      </c>
      <c r="Q6054" s="42">
        <v>4.5</v>
      </c>
      <c r="R6054" s="42">
        <v>5</v>
      </c>
    </row>
    <row r="6055" spans="1:18" x14ac:dyDescent="0.3">
      <c r="A6055" t="s">
        <v>3916</v>
      </c>
      <c r="B6055" s="17">
        <v>44989</v>
      </c>
      <c r="C6055" t="s">
        <v>3925</v>
      </c>
      <c r="D6055" t="s">
        <v>3926</v>
      </c>
      <c r="E6055" t="s">
        <v>3927</v>
      </c>
      <c r="F6055" t="s">
        <v>3920</v>
      </c>
      <c r="G6055" t="s">
        <v>3877</v>
      </c>
      <c r="H6055" t="s">
        <v>3876</v>
      </c>
      <c r="I6055">
        <v>2270</v>
      </c>
      <c r="J6055" s="41">
        <v>9.0000000000000011E-3</v>
      </c>
      <c r="K6055" s="42">
        <v>20.430000000000003</v>
      </c>
      <c r="L6055" s="43">
        <v>1.71</v>
      </c>
      <c r="M6055" s="42">
        <v>34.935300000000005</v>
      </c>
      <c r="N6055">
        <v>5</v>
      </c>
      <c r="O6055" s="43">
        <v>48</v>
      </c>
      <c r="P6055" s="42">
        <v>61.199999999999996</v>
      </c>
      <c r="Q6055" s="42">
        <v>13.5</v>
      </c>
      <c r="R6055" s="42">
        <v>10</v>
      </c>
    </row>
    <row r="6056" spans="1:18" x14ac:dyDescent="0.3">
      <c r="A6056" t="s">
        <v>3916</v>
      </c>
      <c r="B6056" s="17">
        <v>44990</v>
      </c>
      <c r="C6056" t="s">
        <v>3925</v>
      </c>
      <c r="D6056" t="s">
        <v>3926</v>
      </c>
      <c r="E6056" t="s">
        <v>3927</v>
      </c>
      <c r="F6056" t="s">
        <v>3920</v>
      </c>
      <c r="G6056" t="s">
        <v>3877</v>
      </c>
      <c r="H6056" t="s">
        <v>3876</v>
      </c>
      <c r="I6056">
        <v>1721</v>
      </c>
      <c r="J6056" s="41">
        <v>1.03E-2</v>
      </c>
      <c r="K6056" s="42">
        <v>17.726300000000002</v>
      </c>
      <c r="L6056" s="43">
        <v>0.92999999999999994</v>
      </c>
      <c r="M6056" s="42">
        <v>16.485459000000002</v>
      </c>
      <c r="N6056">
        <v>2</v>
      </c>
      <c r="O6056" s="43">
        <v>48</v>
      </c>
      <c r="P6056" s="42">
        <v>81.599999999999994</v>
      </c>
      <c r="Q6056" s="42">
        <v>7.5</v>
      </c>
      <c r="R6056" s="42">
        <v>7</v>
      </c>
    </row>
    <row r="6057" spans="1:18" x14ac:dyDescent="0.3">
      <c r="A6057" t="s">
        <v>3916</v>
      </c>
      <c r="B6057" s="17">
        <v>44991</v>
      </c>
      <c r="C6057" t="s">
        <v>3925</v>
      </c>
      <c r="D6057" t="s">
        <v>3926</v>
      </c>
      <c r="E6057" t="s">
        <v>3927</v>
      </c>
      <c r="F6057" t="s">
        <v>3920</v>
      </c>
      <c r="G6057" t="s">
        <v>3877</v>
      </c>
      <c r="H6057" t="s">
        <v>3876</v>
      </c>
      <c r="I6057">
        <v>1800.2</v>
      </c>
      <c r="J6057" s="41">
        <v>8.5000000000000006E-3</v>
      </c>
      <c r="K6057" s="42">
        <v>15.301700000000002</v>
      </c>
      <c r="L6057" s="43">
        <v>0.95</v>
      </c>
      <c r="M6057" s="42">
        <v>14.536615000000001</v>
      </c>
      <c r="N6057">
        <v>8</v>
      </c>
      <c r="O6057" s="43">
        <v>114.24000000000001</v>
      </c>
      <c r="P6057" s="42">
        <v>78</v>
      </c>
      <c r="Q6057" s="42">
        <v>13.5</v>
      </c>
      <c r="R6057" s="42">
        <v>9</v>
      </c>
    </row>
    <row r="6058" spans="1:18" x14ac:dyDescent="0.3">
      <c r="A6058" t="s">
        <v>3916</v>
      </c>
      <c r="B6058" s="17">
        <v>44992</v>
      </c>
      <c r="C6058" t="s">
        <v>3925</v>
      </c>
      <c r="D6058" t="s">
        <v>3926</v>
      </c>
      <c r="E6058" t="s">
        <v>3927</v>
      </c>
      <c r="F6058" t="s">
        <v>3920</v>
      </c>
      <c r="G6058" t="s">
        <v>3877</v>
      </c>
      <c r="H6058" t="s">
        <v>3876</v>
      </c>
      <c r="I6058">
        <v>2617.2000000000003</v>
      </c>
      <c r="J6058" s="41">
        <v>8.199999999999999E-3</v>
      </c>
      <c r="K6058" s="42">
        <v>21.461040000000001</v>
      </c>
      <c r="L6058" s="43">
        <v>0.8</v>
      </c>
      <c r="M6058" s="42">
        <v>17.168832000000002</v>
      </c>
      <c r="N6058">
        <v>9</v>
      </c>
      <c r="O6058" s="43">
        <v>43.2</v>
      </c>
      <c r="P6058" s="42">
        <v>99.6</v>
      </c>
      <c r="Q6058" s="42">
        <v>3</v>
      </c>
      <c r="R6058" s="42">
        <v>4</v>
      </c>
    </row>
    <row r="6059" spans="1:18" x14ac:dyDescent="0.3">
      <c r="A6059" t="s">
        <v>3916</v>
      </c>
      <c r="B6059" s="17">
        <v>44993</v>
      </c>
      <c r="C6059" t="s">
        <v>3925</v>
      </c>
      <c r="D6059" t="s">
        <v>3926</v>
      </c>
      <c r="E6059" t="s">
        <v>3927</v>
      </c>
      <c r="F6059" t="s">
        <v>3920</v>
      </c>
      <c r="G6059" t="s">
        <v>3877</v>
      </c>
      <c r="H6059" t="s">
        <v>3876</v>
      </c>
      <c r="I6059">
        <v>1818</v>
      </c>
      <c r="J6059" s="41">
        <v>1.2E-2</v>
      </c>
      <c r="K6059" s="42">
        <v>21.815999999999999</v>
      </c>
      <c r="L6059" s="43">
        <v>1.9300000000000002</v>
      </c>
      <c r="M6059" s="42">
        <v>42.104880000000001</v>
      </c>
      <c r="N6059">
        <v>3</v>
      </c>
      <c r="O6059" s="43">
        <v>42</v>
      </c>
      <c r="P6059" s="42">
        <v>81.599999999999994</v>
      </c>
      <c r="Q6059" s="42">
        <v>4.5</v>
      </c>
      <c r="R6059" s="42">
        <v>10</v>
      </c>
    </row>
    <row r="6060" spans="1:18" x14ac:dyDescent="0.3">
      <c r="A6060" t="s">
        <v>3916</v>
      </c>
      <c r="B6060" s="17">
        <v>44994</v>
      </c>
      <c r="C6060" t="s">
        <v>3925</v>
      </c>
      <c r="D6060" t="s">
        <v>3926</v>
      </c>
      <c r="E6060" t="s">
        <v>3927</v>
      </c>
      <c r="F6060" t="s">
        <v>3920</v>
      </c>
      <c r="G6060" t="s">
        <v>3877</v>
      </c>
      <c r="H6060" t="s">
        <v>3876</v>
      </c>
      <c r="I6060">
        <v>1656.8000000000002</v>
      </c>
      <c r="J6060" s="41">
        <v>1.26E-2</v>
      </c>
      <c r="K6060" s="42">
        <v>20.875680000000003</v>
      </c>
      <c r="L6060" s="43">
        <v>0.93000000000000016</v>
      </c>
      <c r="M6060" s="42">
        <v>19.414382400000004</v>
      </c>
      <c r="N6060">
        <v>7</v>
      </c>
      <c r="O6060" s="43">
        <v>145.6</v>
      </c>
      <c r="P6060" s="42">
        <v>74.399999999999991</v>
      </c>
      <c r="Q6060" s="42">
        <v>1.5</v>
      </c>
      <c r="R6060" s="42">
        <v>1</v>
      </c>
    </row>
    <row r="6061" spans="1:18" x14ac:dyDescent="0.3">
      <c r="A6061" t="s">
        <v>3916</v>
      </c>
      <c r="B6061" s="17">
        <v>44995</v>
      </c>
      <c r="C6061" t="s">
        <v>3925</v>
      </c>
      <c r="D6061" t="s">
        <v>3926</v>
      </c>
      <c r="E6061" t="s">
        <v>3927</v>
      </c>
      <c r="F6061" t="s">
        <v>3920</v>
      </c>
      <c r="G6061" t="s">
        <v>3877</v>
      </c>
      <c r="H6061" t="s">
        <v>3876</v>
      </c>
      <c r="I6061">
        <v>2496.4</v>
      </c>
      <c r="J6061" s="41">
        <v>1.0500000000000002E-2</v>
      </c>
      <c r="K6061" s="42">
        <v>26.212200000000006</v>
      </c>
      <c r="L6061" s="43">
        <v>0.83000000000000007</v>
      </c>
      <c r="M6061" s="42">
        <v>21.756126000000005</v>
      </c>
      <c r="N6061">
        <v>9</v>
      </c>
      <c r="O6061" s="43">
        <v>96.32</v>
      </c>
      <c r="P6061" s="42">
        <v>105.6</v>
      </c>
      <c r="Q6061" s="42">
        <v>15</v>
      </c>
      <c r="R6061" s="42">
        <v>7</v>
      </c>
    </row>
    <row r="6062" spans="1:18" x14ac:dyDescent="0.3">
      <c r="A6062" t="s">
        <v>3916</v>
      </c>
      <c r="B6062" s="17">
        <v>44996</v>
      </c>
      <c r="C6062" t="s">
        <v>3925</v>
      </c>
      <c r="D6062" t="s">
        <v>3926</v>
      </c>
      <c r="E6062" t="s">
        <v>3927</v>
      </c>
      <c r="F6062" t="s">
        <v>3920</v>
      </c>
      <c r="G6062" t="s">
        <v>3877</v>
      </c>
      <c r="H6062" t="s">
        <v>3876</v>
      </c>
      <c r="I6062">
        <v>1662.4</v>
      </c>
      <c r="J6062" s="41">
        <v>9.7000000000000003E-3</v>
      </c>
      <c r="K6062" s="42">
        <v>16.12528</v>
      </c>
      <c r="L6062" s="43">
        <v>0.83000000000000007</v>
      </c>
      <c r="M6062" s="42">
        <v>13.383982400000001</v>
      </c>
      <c r="N6062">
        <v>2</v>
      </c>
      <c r="O6062" s="43">
        <v>151.19999999999999</v>
      </c>
      <c r="P6062" s="42">
        <v>55.199999999999996</v>
      </c>
      <c r="Q6062" s="42">
        <v>9</v>
      </c>
      <c r="R6062" s="42">
        <v>6</v>
      </c>
    </row>
    <row r="6063" spans="1:18" x14ac:dyDescent="0.3">
      <c r="A6063" t="s">
        <v>3916</v>
      </c>
      <c r="B6063" s="17">
        <v>44997</v>
      </c>
      <c r="C6063" t="s">
        <v>3925</v>
      </c>
      <c r="D6063" t="s">
        <v>3926</v>
      </c>
      <c r="E6063" t="s">
        <v>3927</v>
      </c>
      <c r="F6063" t="s">
        <v>3920</v>
      </c>
      <c r="G6063" t="s">
        <v>3877</v>
      </c>
      <c r="H6063" t="s">
        <v>3876</v>
      </c>
      <c r="I6063">
        <v>1504</v>
      </c>
      <c r="J6063" s="41">
        <v>1.2999999999999999E-2</v>
      </c>
      <c r="K6063" s="42">
        <v>19.552</v>
      </c>
      <c r="L6063" s="43">
        <v>0.87</v>
      </c>
      <c r="M6063" s="42">
        <v>17.01024</v>
      </c>
      <c r="N6063">
        <v>3</v>
      </c>
      <c r="O6063" s="43">
        <v>94.08</v>
      </c>
      <c r="P6063" s="42">
        <v>102</v>
      </c>
      <c r="Q6063" s="42">
        <v>19.5</v>
      </c>
      <c r="R6063" s="42">
        <v>5</v>
      </c>
    </row>
    <row r="6064" spans="1:18" x14ac:dyDescent="0.3">
      <c r="A6064" t="s">
        <v>3916</v>
      </c>
      <c r="B6064" s="17">
        <v>44998</v>
      </c>
      <c r="C6064" t="s">
        <v>3925</v>
      </c>
      <c r="D6064" t="s">
        <v>3926</v>
      </c>
      <c r="E6064" t="s">
        <v>3927</v>
      </c>
      <c r="F6064" t="s">
        <v>3920</v>
      </c>
      <c r="G6064" t="s">
        <v>3877</v>
      </c>
      <c r="H6064" t="s">
        <v>3876</v>
      </c>
      <c r="I6064">
        <v>2283.8000000000002</v>
      </c>
      <c r="J6064" s="41">
        <v>1.0499999999999999E-2</v>
      </c>
      <c r="K6064" s="42">
        <v>23.979900000000001</v>
      </c>
      <c r="L6064" s="43">
        <v>0.44999999999999996</v>
      </c>
      <c r="M6064" s="42">
        <v>10.790954999999999</v>
      </c>
      <c r="N6064">
        <v>1</v>
      </c>
      <c r="O6064" s="43">
        <v>128.79999999999998</v>
      </c>
      <c r="P6064" s="42">
        <v>49.199999999999996</v>
      </c>
      <c r="Q6064" s="42">
        <v>4.5</v>
      </c>
      <c r="R6064" s="42">
        <v>8</v>
      </c>
    </row>
    <row r="6065" spans="1:18" x14ac:dyDescent="0.3">
      <c r="A6065" t="s">
        <v>3916</v>
      </c>
      <c r="B6065" s="17">
        <v>44999</v>
      </c>
      <c r="C6065" t="s">
        <v>3925</v>
      </c>
      <c r="D6065" t="s">
        <v>3926</v>
      </c>
      <c r="E6065" t="s">
        <v>3927</v>
      </c>
      <c r="F6065" t="s">
        <v>3920</v>
      </c>
      <c r="G6065" t="s">
        <v>3877</v>
      </c>
      <c r="H6065" t="s">
        <v>3876</v>
      </c>
      <c r="I6065">
        <v>1917.2</v>
      </c>
      <c r="J6065" s="41">
        <v>6.8999999999999999E-3</v>
      </c>
      <c r="K6065" s="42">
        <v>13.228680000000001</v>
      </c>
      <c r="L6065" s="43">
        <v>0.82</v>
      </c>
      <c r="M6065" s="42">
        <v>10.8475176</v>
      </c>
      <c r="N6065">
        <v>6</v>
      </c>
      <c r="O6065" s="43">
        <v>40.32</v>
      </c>
      <c r="P6065" s="42">
        <v>80.399999999999991</v>
      </c>
      <c r="Q6065" s="42">
        <v>4.5</v>
      </c>
      <c r="R6065" s="42">
        <v>11</v>
      </c>
    </row>
    <row r="6066" spans="1:18" x14ac:dyDescent="0.3">
      <c r="A6066" t="s">
        <v>3916</v>
      </c>
      <c r="B6066" s="17">
        <v>45000</v>
      </c>
      <c r="C6066" t="s">
        <v>3925</v>
      </c>
      <c r="D6066" t="s">
        <v>3926</v>
      </c>
      <c r="E6066" t="s">
        <v>3927</v>
      </c>
      <c r="F6066" t="s">
        <v>3920</v>
      </c>
      <c r="G6066" t="s">
        <v>3877</v>
      </c>
      <c r="H6066" t="s">
        <v>3876</v>
      </c>
      <c r="I6066">
        <v>1561.6000000000001</v>
      </c>
      <c r="J6066" s="41">
        <v>1.2999999999999998E-2</v>
      </c>
      <c r="K6066" s="42">
        <v>20.300799999999999</v>
      </c>
      <c r="L6066" s="43">
        <v>0.97999999999999987</v>
      </c>
      <c r="M6066" s="42">
        <v>19.894783999999998</v>
      </c>
      <c r="N6066">
        <v>5</v>
      </c>
      <c r="O6066" s="43">
        <v>165.2</v>
      </c>
      <c r="P6066" s="42">
        <v>96</v>
      </c>
      <c r="Q6066" s="42">
        <v>6</v>
      </c>
      <c r="R6066" s="42">
        <v>5</v>
      </c>
    </row>
    <row r="6067" spans="1:18" x14ac:dyDescent="0.3">
      <c r="A6067" t="s">
        <v>3916</v>
      </c>
      <c r="B6067" s="17">
        <v>45001</v>
      </c>
      <c r="C6067" t="s">
        <v>3925</v>
      </c>
      <c r="D6067" t="s">
        <v>3926</v>
      </c>
      <c r="E6067" t="s">
        <v>3927</v>
      </c>
      <c r="F6067" t="s">
        <v>3920</v>
      </c>
      <c r="G6067" t="s">
        <v>3877</v>
      </c>
      <c r="H6067" t="s">
        <v>3876</v>
      </c>
      <c r="I6067">
        <v>2136</v>
      </c>
      <c r="J6067" s="41">
        <v>1.1999999999999999E-2</v>
      </c>
      <c r="K6067" s="42">
        <v>25.631999999999998</v>
      </c>
      <c r="L6067" s="43">
        <v>0.22</v>
      </c>
      <c r="M6067" s="42">
        <v>5.6390399999999996</v>
      </c>
      <c r="N6067">
        <v>6</v>
      </c>
      <c r="O6067" s="43">
        <v>40</v>
      </c>
      <c r="P6067" s="42">
        <v>91.2</v>
      </c>
      <c r="Q6067" s="42">
        <v>15</v>
      </c>
      <c r="R6067" s="42">
        <v>5</v>
      </c>
    </row>
    <row r="6068" spans="1:18" x14ac:dyDescent="0.3">
      <c r="A6068" t="s">
        <v>3916</v>
      </c>
      <c r="B6068" s="17">
        <v>45002</v>
      </c>
      <c r="C6068" t="s">
        <v>3925</v>
      </c>
      <c r="D6068" t="s">
        <v>3926</v>
      </c>
      <c r="E6068" t="s">
        <v>3927</v>
      </c>
      <c r="F6068" t="s">
        <v>3920</v>
      </c>
      <c r="G6068" t="s">
        <v>3877</v>
      </c>
      <c r="H6068" t="s">
        <v>3876</v>
      </c>
      <c r="I6068">
        <v>2402.4</v>
      </c>
      <c r="J6068" s="41">
        <v>9.6000000000000009E-3</v>
      </c>
      <c r="K6068" s="42">
        <v>23.063040000000004</v>
      </c>
      <c r="L6068" s="43">
        <v>0.40000000000000008</v>
      </c>
      <c r="M6068" s="42">
        <v>9.2252160000000032</v>
      </c>
      <c r="N6068">
        <v>3</v>
      </c>
      <c r="O6068" s="43">
        <v>33.6</v>
      </c>
      <c r="P6068" s="42">
        <v>72</v>
      </c>
      <c r="Q6068" s="42">
        <v>10.5</v>
      </c>
      <c r="R6068" s="42">
        <v>6</v>
      </c>
    </row>
    <row r="6069" spans="1:18" x14ac:dyDescent="0.3">
      <c r="A6069" t="s">
        <v>3916</v>
      </c>
      <c r="B6069" s="17">
        <v>45003</v>
      </c>
      <c r="C6069" t="s">
        <v>3925</v>
      </c>
      <c r="D6069" t="s">
        <v>3926</v>
      </c>
      <c r="E6069" t="s">
        <v>3927</v>
      </c>
      <c r="F6069" t="s">
        <v>3920</v>
      </c>
      <c r="G6069" t="s">
        <v>3877</v>
      </c>
      <c r="H6069" t="s">
        <v>3876</v>
      </c>
      <c r="I6069">
        <v>2131.8000000000002</v>
      </c>
      <c r="J6069" s="41">
        <v>1.1800000000000001E-2</v>
      </c>
      <c r="K6069" s="42">
        <v>25.155240000000006</v>
      </c>
      <c r="L6069" s="43">
        <v>1.5299999999999998</v>
      </c>
      <c r="M6069" s="42">
        <v>38.487517200000006</v>
      </c>
      <c r="N6069">
        <v>6</v>
      </c>
      <c r="O6069" s="43">
        <v>24</v>
      </c>
      <c r="P6069" s="42">
        <v>42</v>
      </c>
      <c r="Q6069" s="42">
        <v>18</v>
      </c>
      <c r="R6069" s="42">
        <v>7</v>
      </c>
    </row>
    <row r="6070" spans="1:18" x14ac:dyDescent="0.3">
      <c r="A6070" t="s">
        <v>3916</v>
      </c>
      <c r="B6070" s="17">
        <v>45004</v>
      </c>
      <c r="C6070" t="s">
        <v>3925</v>
      </c>
      <c r="D6070" t="s">
        <v>3926</v>
      </c>
      <c r="E6070" t="s">
        <v>3927</v>
      </c>
      <c r="F6070" t="s">
        <v>3920</v>
      </c>
      <c r="G6070" t="s">
        <v>3877</v>
      </c>
      <c r="H6070" t="s">
        <v>3876</v>
      </c>
      <c r="I6070">
        <v>1725.2</v>
      </c>
      <c r="J6070" s="41">
        <v>8.4000000000000012E-3</v>
      </c>
      <c r="K6070" s="42">
        <v>14.491680000000002</v>
      </c>
      <c r="L6070" s="43">
        <v>0.96999999999999986</v>
      </c>
      <c r="M6070" s="42">
        <v>14.0569296</v>
      </c>
      <c r="N6070">
        <v>4</v>
      </c>
      <c r="O6070" s="43">
        <v>47.2</v>
      </c>
      <c r="P6070" s="42">
        <v>46.8</v>
      </c>
      <c r="Q6070" s="42">
        <v>3</v>
      </c>
      <c r="R6070" s="42">
        <v>5</v>
      </c>
    </row>
    <row r="6071" spans="1:18" x14ac:dyDescent="0.3">
      <c r="A6071" t="s">
        <v>3916</v>
      </c>
      <c r="B6071" s="17">
        <v>45005</v>
      </c>
      <c r="C6071" t="s">
        <v>3925</v>
      </c>
      <c r="D6071" t="s">
        <v>3926</v>
      </c>
      <c r="E6071" t="s">
        <v>3927</v>
      </c>
      <c r="F6071" t="s">
        <v>3920</v>
      </c>
      <c r="G6071" t="s">
        <v>3877</v>
      </c>
      <c r="H6071" t="s">
        <v>3876</v>
      </c>
      <c r="I6071">
        <v>1619.4</v>
      </c>
      <c r="J6071" s="41">
        <v>1.1899999999999997E-2</v>
      </c>
      <c r="K6071" s="42">
        <v>19.270859999999995</v>
      </c>
      <c r="L6071" s="43">
        <v>1.2300000000000002</v>
      </c>
      <c r="M6071" s="42">
        <v>23.7031578</v>
      </c>
      <c r="N6071">
        <v>1</v>
      </c>
      <c r="O6071" s="43">
        <v>84</v>
      </c>
      <c r="P6071" s="42">
        <v>88.8</v>
      </c>
      <c r="Q6071" s="42">
        <v>0</v>
      </c>
      <c r="R6071" s="42">
        <v>5</v>
      </c>
    </row>
    <row r="6072" spans="1:18" x14ac:dyDescent="0.3">
      <c r="A6072" t="s">
        <v>3916</v>
      </c>
      <c r="B6072" s="17">
        <v>45006</v>
      </c>
      <c r="C6072" t="s">
        <v>3925</v>
      </c>
      <c r="D6072" t="s">
        <v>3926</v>
      </c>
      <c r="E6072" t="s">
        <v>3927</v>
      </c>
      <c r="F6072" t="s">
        <v>3920</v>
      </c>
      <c r="G6072" t="s">
        <v>3877</v>
      </c>
      <c r="H6072" t="s">
        <v>3876</v>
      </c>
      <c r="I6072">
        <v>2512.2000000000003</v>
      </c>
      <c r="J6072" s="41">
        <v>1.2800000000000001E-2</v>
      </c>
      <c r="K6072" s="42">
        <v>32.156160000000007</v>
      </c>
      <c r="L6072" s="43">
        <v>1</v>
      </c>
      <c r="M6072" s="42">
        <v>32.156160000000007</v>
      </c>
      <c r="N6072">
        <v>4</v>
      </c>
      <c r="O6072" s="43">
        <v>154.56</v>
      </c>
      <c r="P6072" s="42">
        <v>72</v>
      </c>
      <c r="Q6072" s="42">
        <v>7.5</v>
      </c>
      <c r="R6072" s="42">
        <v>7</v>
      </c>
    </row>
    <row r="6073" spans="1:18" x14ac:dyDescent="0.3">
      <c r="A6073" t="s">
        <v>3916</v>
      </c>
      <c r="B6073" s="17">
        <v>45007</v>
      </c>
      <c r="C6073" t="s">
        <v>3925</v>
      </c>
      <c r="D6073" t="s">
        <v>3926</v>
      </c>
      <c r="E6073" t="s">
        <v>3927</v>
      </c>
      <c r="F6073" t="s">
        <v>3920</v>
      </c>
      <c r="G6073" t="s">
        <v>3877</v>
      </c>
      <c r="H6073" t="s">
        <v>3876</v>
      </c>
      <c r="I6073">
        <v>1806.4</v>
      </c>
      <c r="J6073" s="41">
        <v>8.2999999999999984E-3</v>
      </c>
      <c r="K6073" s="42">
        <v>14.993119999999998</v>
      </c>
      <c r="L6073" s="43">
        <v>0.51000000000000012</v>
      </c>
      <c r="M6073" s="42">
        <v>7.6464912000000007</v>
      </c>
      <c r="N6073">
        <v>3</v>
      </c>
      <c r="O6073" s="43">
        <v>54.88</v>
      </c>
      <c r="P6073" s="42">
        <v>106.8</v>
      </c>
      <c r="Q6073" s="42">
        <v>15</v>
      </c>
      <c r="R6073" s="42">
        <v>5</v>
      </c>
    </row>
    <row r="6074" spans="1:18" x14ac:dyDescent="0.3">
      <c r="A6074" t="s">
        <v>3916</v>
      </c>
      <c r="B6074" s="17">
        <v>45008</v>
      </c>
      <c r="C6074" t="s">
        <v>3925</v>
      </c>
      <c r="D6074" t="s">
        <v>3926</v>
      </c>
      <c r="E6074" t="s">
        <v>3927</v>
      </c>
      <c r="F6074" t="s">
        <v>3920</v>
      </c>
      <c r="G6074" t="s">
        <v>3877</v>
      </c>
      <c r="H6074" t="s">
        <v>3876</v>
      </c>
      <c r="I6074">
        <v>1671.6000000000001</v>
      </c>
      <c r="J6074" s="41">
        <v>1.0999999999999999E-2</v>
      </c>
      <c r="K6074" s="42">
        <v>18.387599999999999</v>
      </c>
      <c r="L6074" s="43">
        <v>0.75</v>
      </c>
      <c r="M6074" s="42">
        <v>13.790699999999999</v>
      </c>
      <c r="N6074">
        <v>7</v>
      </c>
      <c r="O6074" s="43">
        <v>35.839999999999996</v>
      </c>
      <c r="P6074" s="42">
        <v>42</v>
      </c>
      <c r="Q6074" s="42">
        <v>7.5</v>
      </c>
      <c r="R6074" s="42">
        <v>6</v>
      </c>
    </row>
    <row r="6075" spans="1:18" x14ac:dyDescent="0.3">
      <c r="A6075" t="s">
        <v>3916</v>
      </c>
      <c r="B6075" s="17">
        <v>45009</v>
      </c>
      <c r="C6075" t="s">
        <v>3925</v>
      </c>
      <c r="D6075" t="s">
        <v>3926</v>
      </c>
      <c r="E6075" t="s">
        <v>3927</v>
      </c>
      <c r="F6075" t="s">
        <v>3920</v>
      </c>
      <c r="G6075" t="s">
        <v>3877</v>
      </c>
      <c r="H6075" t="s">
        <v>3876</v>
      </c>
      <c r="I6075">
        <v>2508.8000000000002</v>
      </c>
      <c r="J6075" s="41">
        <v>1.01E-2</v>
      </c>
      <c r="K6075" s="42">
        <v>25.33888</v>
      </c>
      <c r="L6075" s="43">
        <v>1.5</v>
      </c>
      <c r="M6075" s="42">
        <v>38.008319999999998</v>
      </c>
      <c r="N6075">
        <v>0</v>
      </c>
      <c r="O6075" s="43">
        <v>171.92000000000002</v>
      </c>
      <c r="P6075" s="42">
        <v>39.6</v>
      </c>
      <c r="Q6075" s="42">
        <v>10.5</v>
      </c>
      <c r="R6075" s="42">
        <v>9</v>
      </c>
    </row>
    <row r="6076" spans="1:18" x14ac:dyDescent="0.3">
      <c r="A6076" t="s">
        <v>3916</v>
      </c>
      <c r="B6076" s="17">
        <v>45010</v>
      </c>
      <c r="C6076" t="s">
        <v>3925</v>
      </c>
      <c r="D6076" t="s">
        <v>3926</v>
      </c>
      <c r="E6076" t="s">
        <v>3927</v>
      </c>
      <c r="F6076" t="s">
        <v>3920</v>
      </c>
      <c r="G6076" t="s">
        <v>3877</v>
      </c>
      <c r="H6076" t="s">
        <v>3876</v>
      </c>
      <c r="I6076">
        <v>2164</v>
      </c>
      <c r="J6076" s="41">
        <v>1.2999999999999998E-2</v>
      </c>
      <c r="K6076" s="42">
        <v>28.131999999999994</v>
      </c>
      <c r="L6076" s="43">
        <v>0.35</v>
      </c>
      <c r="M6076" s="42">
        <v>9.8461999999999978</v>
      </c>
      <c r="N6076">
        <v>4</v>
      </c>
      <c r="O6076" s="43">
        <v>17.600000000000001</v>
      </c>
      <c r="P6076" s="42">
        <v>97.2</v>
      </c>
      <c r="Q6076" s="42">
        <v>12</v>
      </c>
      <c r="R6076" s="42">
        <v>7</v>
      </c>
    </row>
    <row r="6077" spans="1:18" x14ac:dyDescent="0.3">
      <c r="A6077" t="s">
        <v>3916</v>
      </c>
      <c r="B6077" s="17">
        <v>45011</v>
      </c>
      <c r="C6077" t="s">
        <v>3925</v>
      </c>
      <c r="D6077" t="s">
        <v>3926</v>
      </c>
      <c r="E6077" t="s">
        <v>3927</v>
      </c>
      <c r="F6077" t="s">
        <v>3920</v>
      </c>
      <c r="G6077" t="s">
        <v>3877</v>
      </c>
      <c r="H6077" t="s">
        <v>3876</v>
      </c>
      <c r="I6077">
        <v>2098.1999999999998</v>
      </c>
      <c r="J6077" s="41">
        <v>1.21E-2</v>
      </c>
      <c r="K6077" s="42">
        <v>25.388219999999997</v>
      </c>
      <c r="L6077" s="43">
        <v>1.79</v>
      </c>
      <c r="M6077" s="42">
        <v>45.444913799999995</v>
      </c>
      <c r="N6077">
        <v>2</v>
      </c>
      <c r="O6077" s="43">
        <v>115.36</v>
      </c>
      <c r="P6077" s="42">
        <v>79.2</v>
      </c>
      <c r="Q6077" s="42">
        <v>16.5</v>
      </c>
      <c r="R6077" s="42">
        <v>4</v>
      </c>
    </row>
    <row r="6078" spans="1:18" x14ac:dyDescent="0.3">
      <c r="A6078" t="s">
        <v>3916</v>
      </c>
      <c r="B6078" s="17">
        <v>45012</v>
      </c>
      <c r="C6078" t="s">
        <v>3925</v>
      </c>
      <c r="D6078" t="s">
        <v>3926</v>
      </c>
      <c r="E6078" t="s">
        <v>3927</v>
      </c>
      <c r="F6078" t="s">
        <v>3920</v>
      </c>
      <c r="G6078" t="s">
        <v>3877</v>
      </c>
      <c r="H6078" t="s">
        <v>3876</v>
      </c>
      <c r="I6078">
        <v>2125.6000000000004</v>
      </c>
      <c r="J6078" s="41">
        <v>9.8999999999999991E-3</v>
      </c>
      <c r="K6078" s="42">
        <v>21.04344</v>
      </c>
      <c r="L6078" s="43">
        <v>0.48000000000000009</v>
      </c>
      <c r="M6078" s="42">
        <v>10.100851200000003</v>
      </c>
      <c r="N6078">
        <v>7</v>
      </c>
      <c r="O6078" s="43">
        <v>0.8</v>
      </c>
      <c r="P6078" s="42">
        <v>102</v>
      </c>
      <c r="Q6078" s="42">
        <v>16.5</v>
      </c>
      <c r="R6078" s="42">
        <v>3</v>
      </c>
    </row>
    <row r="6079" spans="1:18" x14ac:dyDescent="0.3">
      <c r="A6079" t="s">
        <v>3916</v>
      </c>
      <c r="B6079" s="17">
        <v>45013</v>
      </c>
      <c r="C6079" t="s">
        <v>3925</v>
      </c>
      <c r="D6079" t="s">
        <v>3926</v>
      </c>
      <c r="E6079" t="s">
        <v>3927</v>
      </c>
      <c r="F6079" t="s">
        <v>3920</v>
      </c>
      <c r="G6079" t="s">
        <v>3877</v>
      </c>
      <c r="H6079" t="s">
        <v>3876</v>
      </c>
      <c r="I6079">
        <v>1778.4</v>
      </c>
      <c r="J6079" s="41">
        <v>1.4800000000000001E-2</v>
      </c>
      <c r="K6079" s="42">
        <v>26.320320000000002</v>
      </c>
      <c r="L6079" s="43">
        <v>0.72</v>
      </c>
      <c r="M6079" s="42">
        <v>18.950630400000001</v>
      </c>
      <c r="N6079">
        <v>7</v>
      </c>
      <c r="O6079" s="43">
        <v>4.8000000000000007</v>
      </c>
      <c r="P6079" s="42">
        <v>56.4</v>
      </c>
      <c r="Q6079" s="42">
        <v>15</v>
      </c>
      <c r="R6079" s="42">
        <v>6</v>
      </c>
    </row>
    <row r="6080" spans="1:18" x14ac:dyDescent="0.3">
      <c r="A6080" t="s">
        <v>3916</v>
      </c>
      <c r="B6080" s="17">
        <v>45014</v>
      </c>
      <c r="C6080" t="s">
        <v>3925</v>
      </c>
      <c r="D6080" t="s">
        <v>3926</v>
      </c>
      <c r="E6080" t="s">
        <v>3927</v>
      </c>
      <c r="F6080" t="s">
        <v>3920</v>
      </c>
      <c r="G6080" t="s">
        <v>3877</v>
      </c>
      <c r="H6080" t="s">
        <v>3876</v>
      </c>
      <c r="I6080">
        <v>1962.6000000000001</v>
      </c>
      <c r="J6080" s="41">
        <v>1.3799999999999998E-2</v>
      </c>
      <c r="K6080" s="42">
        <v>27.083879999999997</v>
      </c>
      <c r="L6080" s="43">
        <v>1.2199999999999998</v>
      </c>
      <c r="M6080" s="42">
        <v>33.042333599999992</v>
      </c>
      <c r="N6080">
        <v>7</v>
      </c>
      <c r="O6080" s="43">
        <v>8.8000000000000007</v>
      </c>
      <c r="P6080" s="42">
        <v>88.8</v>
      </c>
      <c r="Q6080" s="42">
        <v>15</v>
      </c>
      <c r="R6080" s="42">
        <v>4</v>
      </c>
    </row>
    <row r="6081" spans="1:18" x14ac:dyDescent="0.3">
      <c r="A6081" t="s">
        <v>3916</v>
      </c>
      <c r="B6081" s="17">
        <v>45015</v>
      </c>
      <c r="C6081" t="s">
        <v>3925</v>
      </c>
      <c r="D6081" t="s">
        <v>3926</v>
      </c>
      <c r="E6081" t="s">
        <v>3927</v>
      </c>
      <c r="F6081" t="s">
        <v>3920</v>
      </c>
      <c r="G6081" t="s">
        <v>3877</v>
      </c>
      <c r="H6081" t="s">
        <v>3876</v>
      </c>
      <c r="I6081">
        <v>2379.8000000000002</v>
      </c>
      <c r="J6081" s="41">
        <v>9.9000000000000008E-3</v>
      </c>
      <c r="K6081" s="42">
        <v>23.560020000000005</v>
      </c>
      <c r="L6081" s="43">
        <v>0.8</v>
      </c>
      <c r="M6081" s="42">
        <v>18.848016000000005</v>
      </c>
      <c r="N6081">
        <v>2</v>
      </c>
      <c r="O6081" s="43">
        <v>72.239999999999995</v>
      </c>
      <c r="P6081" s="42">
        <v>92.399999999999991</v>
      </c>
      <c r="Q6081" s="42">
        <v>13.5</v>
      </c>
      <c r="R6081" s="42">
        <v>6</v>
      </c>
    </row>
    <row r="6082" spans="1:18" x14ac:dyDescent="0.3">
      <c r="A6082" t="s">
        <v>3916</v>
      </c>
      <c r="B6082" s="17">
        <v>45016</v>
      </c>
      <c r="C6082" t="s">
        <v>3925</v>
      </c>
      <c r="D6082" t="s">
        <v>3926</v>
      </c>
      <c r="E6082" t="s">
        <v>3927</v>
      </c>
      <c r="F6082" t="s">
        <v>3920</v>
      </c>
      <c r="G6082" t="s">
        <v>3877</v>
      </c>
      <c r="H6082" t="s">
        <v>3876</v>
      </c>
      <c r="I6082">
        <v>1409</v>
      </c>
      <c r="J6082" s="41">
        <v>1.0000000000000002E-2</v>
      </c>
      <c r="K6082" s="42">
        <v>14.090000000000003</v>
      </c>
      <c r="L6082" s="43">
        <v>1.44</v>
      </c>
      <c r="M6082" s="42">
        <v>20.289600000000004</v>
      </c>
      <c r="N6082">
        <v>0</v>
      </c>
      <c r="O6082" s="43">
        <v>24</v>
      </c>
      <c r="P6082" s="42">
        <v>69.599999999999994</v>
      </c>
      <c r="Q6082" s="42">
        <v>19.5</v>
      </c>
      <c r="R6082" s="42">
        <v>6</v>
      </c>
    </row>
    <row r="6083" spans="1:18" x14ac:dyDescent="0.3">
      <c r="A6083" t="s">
        <v>3916</v>
      </c>
      <c r="B6083" s="17">
        <v>45017</v>
      </c>
      <c r="C6083" t="s">
        <v>3925</v>
      </c>
      <c r="D6083" t="s">
        <v>3926</v>
      </c>
      <c r="E6083" t="s">
        <v>3927</v>
      </c>
      <c r="F6083" t="s">
        <v>3920</v>
      </c>
      <c r="G6083" t="s">
        <v>3877</v>
      </c>
      <c r="H6083" t="s">
        <v>3876</v>
      </c>
      <c r="I6083">
        <v>2507</v>
      </c>
      <c r="J6083" s="41">
        <v>1.2E-2</v>
      </c>
      <c r="K6083" s="42">
        <v>30.084</v>
      </c>
      <c r="L6083" s="43">
        <v>1.9200000000000004</v>
      </c>
      <c r="M6083" s="42">
        <v>57.761280000000014</v>
      </c>
      <c r="N6083">
        <v>6</v>
      </c>
      <c r="O6083" s="43">
        <v>88.48</v>
      </c>
      <c r="P6083" s="42">
        <v>99.6</v>
      </c>
      <c r="Q6083" s="42">
        <v>4.5</v>
      </c>
      <c r="R6083" s="42">
        <v>11</v>
      </c>
    </row>
    <row r="6084" spans="1:18" x14ac:dyDescent="0.3">
      <c r="A6084" t="s">
        <v>3916</v>
      </c>
      <c r="B6084" s="17">
        <v>45018</v>
      </c>
      <c r="C6084" t="s">
        <v>3925</v>
      </c>
      <c r="D6084" t="s">
        <v>3926</v>
      </c>
      <c r="E6084" t="s">
        <v>3927</v>
      </c>
      <c r="F6084" t="s">
        <v>3920</v>
      </c>
      <c r="G6084" t="s">
        <v>3877</v>
      </c>
      <c r="H6084" t="s">
        <v>3876</v>
      </c>
      <c r="I6084">
        <v>2150.8000000000002</v>
      </c>
      <c r="J6084" s="41">
        <v>9.5000000000000015E-3</v>
      </c>
      <c r="K6084" s="42">
        <v>20.432600000000004</v>
      </c>
      <c r="L6084" s="43">
        <v>0.90000000000000013</v>
      </c>
      <c r="M6084" s="42">
        <v>18.389340000000008</v>
      </c>
      <c r="N6084">
        <v>6</v>
      </c>
      <c r="O6084" s="43">
        <v>25.6</v>
      </c>
      <c r="P6084" s="42">
        <v>61.199999999999996</v>
      </c>
      <c r="Q6084" s="42">
        <v>7.5</v>
      </c>
      <c r="R6084" s="42">
        <v>11</v>
      </c>
    </row>
    <row r="6085" spans="1:18" x14ac:dyDescent="0.3">
      <c r="A6085" t="s">
        <v>3916</v>
      </c>
      <c r="B6085" s="17">
        <v>45019</v>
      </c>
      <c r="C6085" t="s">
        <v>3925</v>
      </c>
      <c r="D6085" t="s">
        <v>3926</v>
      </c>
      <c r="E6085" t="s">
        <v>3927</v>
      </c>
      <c r="F6085" t="s">
        <v>3920</v>
      </c>
      <c r="G6085" t="s">
        <v>3877</v>
      </c>
      <c r="H6085" t="s">
        <v>3876</v>
      </c>
      <c r="I6085">
        <v>1436</v>
      </c>
      <c r="J6085" s="41">
        <v>8.5000000000000006E-3</v>
      </c>
      <c r="K6085" s="42">
        <v>12.206000000000001</v>
      </c>
      <c r="L6085" s="43">
        <v>1.55</v>
      </c>
      <c r="M6085" s="42">
        <v>18.919300000000003</v>
      </c>
      <c r="N6085">
        <v>4</v>
      </c>
      <c r="O6085" s="43">
        <v>8</v>
      </c>
      <c r="P6085" s="42">
        <v>80.399999999999991</v>
      </c>
      <c r="Q6085" s="42">
        <v>6</v>
      </c>
      <c r="R6085" s="42">
        <v>6</v>
      </c>
    </row>
    <row r="6086" spans="1:18" x14ac:dyDescent="0.3">
      <c r="A6086" t="s">
        <v>3916</v>
      </c>
      <c r="B6086" s="17">
        <v>45020</v>
      </c>
      <c r="C6086" t="s">
        <v>3925</v>
      </c>
      <c r="D6086" t="s">
        <v>3926</v>
      </c>
      <c r="E6086" t="s">
        <v>3927</v>
      </c>
      <c r="F6086" t="s">
        <v>3920</v>
      </c>
      <c r="G6086" t="s">
        <v>3877</v>
      </c>
      <c r="H6086" t="s">
        <v>3876</v>
      </c>
      <c r="I6086">
        <v>1918</v>
      </c>
      <c r="J6086" s="41">
        <v>9.4000000000000021E-3</v>
      </c>
      <c r="K6086" s="42">
        <v>18.029200000000003</v>
      </c>
      <c r="L6086" s="43">
        <v>0.37000000000000005</v>
      </c>
      <c r="M6086" s="42">
        <v>6.6708040000000022</v>
      </c>
      <c r="N6086">
        <v>2</v>
      </c>
      <c r="O6086" s="43">
        <v>80.08</v>
      </c>
      <c r="P6086" s="42">
        <v>99.6</v>
      </c>
      <c r="Q6086" s="42">
        <v>1.5</v>
      </c>
      <c r="R6086" s="42">
        <v>9</v>
      </c>
    </row>
    <row r="6087" spans="1:18" x14ac:dyDescent="0.3">
      <c r="A6087" t="s">
        <v>3916</v>
      </c>
      <c r="B6087" s="17">
        <v>45021</v>
      </c>
      <c r="C6087" t="s">
        <v>3925</v>
      </c>
      <c r="D6087" t="s">
        <v>3926</v>
      </c>
      <c r="E6087" t="s">
        <v>3927</v>
      </c>
      <c r="F6087" t="s">
        <v>3920</v>
      </c>
      <c r="G6087" t="s">
        <v>3877</v>
      </c>
      <c r="H6087" t="s">
        <v>3876</v>
      </c>
      <c r="I6087">
        <v>2398.4</v>
      </c>
      <c r="J6087" s="41">
        <v>1.2800000000000001E-2</v>
      </c>
      <c r="K6087" s="42">
        <v>30.699520000000003</v>
      </c>
      <c r="L6087" s="43">
        <v>1.23</v>
      </c>
      <c r="M6087" s="42">
        <v>37.760409600000003</v>
      </c>
      <c r="N6087">
        <v>9</v>
      </c>
      <c r="O6087" s="43">
        <v>72.8</v>
      </c>
      <c r="P6087" s="42">
        <v>85.2</v>
      </c>
      <c r="Q6087" s="42">
        <v>6</v>
      </c>
      <c r="R6087" s="42">
        <v>3</v>
      </c>
    </row>
    <row r="6088" spans="1:18" x14ac:dyDescent="0.3">
      <c r="A6088" t="s">
        <v>3916</v>
      </c>
      <c r="B6088" s="17">
        <v>45022</v>
      </c>
      <c r="C6088" t="s">
        <v>3925</v>
      </c>
      <c r="D6088" t="s">
        <v>3926</v>
      </c>
      <c r="E6088" t="s">
        <v>3927</v>
      </c>
      <c r="F6088" t="s">
        <v>3920</v>
      </c>
      <c r="G6088" t="s">
        <v>3877</v>
      </c>
      <c r="H6088" t="s">
        <v>3876</v>
      </c>
      <c r="I6088">
        <v>1569.8000000000002</v>
      </c>
      <c r="J6088" s="41">
        <v>1.1699999999999999E-2</v>
      </c>
      <c r="K6088" s="42">
        <v>18.36666</v>
      </c>
      <c r="L6088" s="43">
        <v>0.62</v>
      </c>
      <c r="M6088" s="42">
        <v>11.3873292</v>
      </c>
      <c r="N6088">
        <v>2</v>
      </c>
      <c r="O6088" s="43">
        <v>169.12</v>
      </c>
      <c r="P6088" s="42">
        <v>78</v>
      </c>
      <c r="Q6088" s="42">
        <v>12</v>
      </c>
      <c r="R6088" s="42">
        <v>5</v>
      </c>
    </row>
    <row r="6089" spans="1:18" x14ac:dyDescent="0.3">
      <c r="A6089" t="s">
        <v>3916</v>
      </c>
      <c r="B6089" s="17">
        <v>45023</v>
      </c>
      <c r="C6089" t="s">
        <v>3925</v>
      </c>
      <c r="D6089" t="s">
        <v>3926</v>
      </c>
      <c r="E6089" t="s">
        <v>3927</v>
      </c>
      <c r="F6089" t="s">
        <v>3920</v>
      </c>
      <c r="G6089" t="s">
        <v>3877</v>
      </c>
      <c r="H6089" t="s">
        <v>3876</v>
      </c>
      <c r="I6089">
        <v>1948.4</v>
      </c>
      <c r="J6089" s="41">
        <v>9.0000000000000011E-3</v>
      </c>
      <c r="K6089" s="42">
        <v>17.535600000000002</v>
      </c>
      <c r="L6089" s="43">
        <v>0.53</v>
      </c>
      <c r="M6089" s="42">
        <v>9.2938680000000016</v>
      </c>
      <c r="N6089">
        <v>1</v>
      </c>
      <c r="O6089" s="43">
        <v>32.800000000000004</v>
      </c>
      <c r="P6089" s="42">
        <v>84</v>
      </c>
      <c r="Q6089" s="42">
        <v>7.5</v>
      </c>
      <c r="R6089" s="42">
        <v>1</v>
      </c>
    </row>
    <row r="6090" spans="1:18" x14ac:dyDescent="0.3">
      <c r="A6090" t="s">
        <v>3916</v>
      </c>
      <c r="B6090" s="17">
        <v>45024</v>
      </c>
      <c r="C6090" t="s">
        <v>3925</v>
      </c>
      <c r="D6090" t="s">
        <v>3926</v>
      </c>
      <c r="E6090" t="s">
        <v>3927</v>
      </c>
      <c r="F6090" t="s">
        <v>3920</v>
      </c>
      <c r="G6090" t="s">
        <v>3877</v>
      </c>
      <c r="H6090" t="s">
        <v>3876</v>
      </c>
      <c r="I6090">
        <v>2468</v>
      </c>
      <c r="J6090" s="41">
        <v>9.6000000000000009E-3</v>
      </c>
      <c r="K6090" s="42">
        <v>23.692800000000002</v>
      </c>
      <c r="L6090" s="43">
        <v>0.57000000000000006</v>
      </c>
      <c r="M6090" s="42">
        <v>13.504896000000002</v>
      </c>
      <c r="N6090">
        <v>7</v>
      </c>
      <c r="O6090" s="43">
        <v>96.32</v>
      </c>
      <c r="P6090" s="42">
        <v>93.6</v>
      </c>
      <c r="Q6090" s="42">
        <v>16.5</v>
      </c>
      <c r="R6090" s="42">
        <v>6</v>
      </c>
    </row>
    <row r="6091" spans="1:18" x14ac:dyDescent="0.3">
      <c r="A6091" t="s">
        <v>3916</v>
      </c>
      <c r="B6091" s="17">
        <v>45025</v>
      </c>
      <c r="C6091" t="s">
        <v>3925</v>
      </c>
      <c r="D6091" t="s">
        <v>3926</v>
      </c>
      <c r="E6091" t="s">
        <v>3927</v>
      </c>
      <c r="F6091" t="s">
        <v>3920</v>
      </c>
      <c r="G6091" t="s">
        <v>3877</v>
      </c>
      <c r="H6091" t="s">
        <v>3876</v>
      </c>
      <c r="I6091">
        <v>1510.2</v>
      </c>
      <c r="J6091" s="41">
        <v>9.1999999999999998E-3</v>
      </c>
      <c r="K6091" s="42">
        <v>13.893840000000001</v>
      </c>
      <c r="L6091" s="43">
        <v>1.59</v>
      </c>
      <c r="M6091" s="42">
        <v>22.091205600000002</v>
      </c>
      <c r="N6091">
        <v>1</v>
      </c>
      <c r="O6091" s="43">
        <v>124.32000000000001</v>
      </c>
      <c r="P6091" s="42">
        <v>82.8</v>
      </c>
      <c r="Q6091" s="42">
        <v>16.5</v>
      </c>
      <c r="R6091" s="42">
        <v>5</v>
      </c>
    </row>
    <row r="6092" spans="1:18" x14ac:dyDescent="0.3">
      <c r="A6092" t="s">
        <v>3916</v>
      </c>
      <c r="B6092" s="17">
        <v>45026</v>
      </c>
      <c r="C6092" t="s">
        <v>3925</v>
      </c>
      <c r="D6092" t="s">
        <v>3926</v>
      </c>
      <c r="E6092" t="s">
        <v>3927</v>
      </c>
      <c r="F6092" t="s">
        <v>3920</v>
      </c>
      <c r="G6092" t="s">
        <v>3877</v>
      </c>
      <c r="H6092" t="s">
        <v>3876</v>
      </c>
      <c r="I6092">
        <v>2219.6000000000004</v>
      </c>
      <c r="J6092" s="41">
        <v>1.3899999999999999E-2</v>
      </c>
      <c r="K6092" s="42">
        <v>30.852440000000005</v>
      </c>
      <c r="L6092" s="43">
        <v>1.3</v>
      </c>
      <c r="M6092" s="42">
        <v>40.10817200000001</v>
      </c>
      <c r="N6092">
        <v>5</v>
      </c>
      <c r="O6092" s="43">
        <v>51.52</v>
      </c>
      <c r="P6092" s="42">
        <v>55.199999999999996</v>
      </c>
      <c r="Q6092" s="42">
        <v>4.5</v>
      </c>
      <c r="R6092" s="42">
        <v>10</v>
      </c>
    </row>
    <row r="6093" spans="1:18" x14ac:dyDescent="0.3">
      <c r="A6093" t="s">
        <v>3916</v>
      </c>
      <c r="B6093" s="17">
        <v>45027</v>
      </c>
      <c r="C6093" t="s">
        <v>3925</v>
      </c>
      <c r="D6093" t="s">
        <v>3926</v>
      </c>
      <c r="E6093" t="s">
        <v>3927</v>
      </c>
      <c r="F6093" t="s">
        <v>3920</v>
      </c>
      <c r="G6093" t="s">
        <v>3877</v>
      </c>
      <c r="H6093" t="s">
        <v>3876</v>
      </c>
      <c r="I6093">
        <v>1587.8000000000002</v>
      </c>
      <c r="J6093" s="41">
        <v>1.03E-2</v>
      </c>
      <c r="K6093" s="42">
        <v>16.354340000000001</v>
      </c>
      <c r="L6093" s="43">
        <v>0.89</v>
      </c>
      <c r="M6093" s="42">
        <v>14.5553626</v>
      </c>
      <c r="N6093">
        <v>7</v>
      </c>
      <c r="O6093" s="43">
        <v>32.800000000000004</v>
      </c>
      <c r="P6093" s="42">
        <v>105.6</v>
      </c>
      <c r="Q6093" s="42">
        <v>4.5</v>
      </c>
      <c r="R6093" s="42">
        <v>9</v>
      </c>
    </row>
    <row r="6094" spans="1:18" x14ac:dyDescent="0.3">
      <c r="A6094" t="s">
        <v>3916</v>
      </c>
      <c r="B6094" s="17">
        <v>45028</v>
      </c>
      <c r="C6094" t="s">
        <v>3925</v>
      </c>
      <c r="D6094" t="s">
        <v>3926</v>
      </c>
      <c r="E6094" t="s">
        <v>3927</v>
      </c>
      <c r="F6094" t="s">
        <v>3920</v>
      </c>
      <c r="G6094" t="s">
        <v>3877</v>
      </c>
      <c r="H6094" t="s">
        <v>3876</v>
      </c>
      <c r="I6094">
        <v>2153</v>
      </c>
      <c r="J6094" s="41">
        <v>1.0400000000000001E-2</v>
      </c>
      <c r="K6094" s="42">
        <v>22.391200000000001</v>
      </c>
      <c r="L6094" s="43">
        <v>1.1099999999999999</v>
      </c>
      <c r="M6094" s="42">
        <v>24.854232</v>
      </c>
      <c r="N6094">
        <v>4</v>
      </c>
      <c r="O6094" s="43">
        <v>79.52</v>
      </c>
      <c r="P6094" s="42">
        <v>82.8</v>
      </c>
      <c r="Q6094" s="42">
        <v>4.5</v>
      </c>
      <c r="R6094" s="42">
        <v>1</v>
      </c>
    </row>
    <row r="6095" spans="1:18" x14ac:dyDescent="0.3">
      <c r="A6095" t="s">
        <v>3916</v>
      </c>
      <c r="B6095" s="17">
        <v>45029</v>
      </c>
      <c r="C6095" t="s">
        <v>3925</v>
      </c>
      <c r="D6095" t="s">
        <v>3926</v>
      </c>
      <c r="E6095" t="s">
        <v>3927</v>
      </c>
      <c r="F6095" t="s">
        <v>3920</v>
      </c>
      <c r="G6095" t="s">
        <v>3877</v>
      </c>
      <c r="H6095" t="s">
        <v>3876</v>
      </c>
      <c r="I6095">
        <v>2343</v>
      </c>
      <c r="J6095" s="41">
        <v>6.1999999999999998E-3</v>
      </c>
      <c r="K6095" s="42">
        <v>14.5266</v>
      </c>
      <c r="L6095" s="43">
        <v>1.0699999999999998</v>
      </c>
      <c r="M6095" s="42">
        <v>15.543461999999998</v>
      </c>
      <c r="N6095">
        <v>6</v>
      </c>
      <c r="O6095" s="43">
        <v>130.47999999999999</v>
      </c>
      <c r="P6095" s="42">
        <v>73.2</v>
      </c>
      <c r="Q6095" s="42">
        <v>18</v>
      </c>
      <c r="R6095" s="42">
        <v>3</v>
      </c>
    </row>
    <row r="6096" spans="1:18" x14ac:dyDescent="0.3">
      <c r="A6096" t="s">
        <v>3916</v>
      </c>
      <c r="B6096" s="17">
        <v>45030</v>
      </c>
      <c r="C6096" t="s">
        <v>3925</v>
      </c>
      <c r="D6096" t="s">
        <v>3926</v>
      </c>
      <c r="E6096" t="s">
        <v>3927</v>
      </c>
      <c r="F6096" t="s">
        <v>3920</v>
      </c>
      <c r="G6096" t="s">
        <v>3877</v>
      </c>
      <c r="H6096" t="s">
        <v>3876</v>
      </c>
      <c r="I6096">
        <v>2492</v>
      </c>
      <c r="J6096" s="41">
        <v>9.2999999999999992E-3</v>
      </c>
      <c r="K6096" s="42">
        <v>23.175599999999999</v>
      </c>
      <c r="L6096" s="43">
        <v>0.51</v>
      </c>
      <c r="M6096" s="42">
        <v>11.819556</v>
      </c>
      <c r="N6096">
        <v>6</v>
      </c>
      <c r="O6096" s="43">
        <v>70.56</v>
      </c>
      <c r="P6096" s="42">
        <v>91.2</v>
      </c>
      <c r="Q6096" s="42">
        <v>15</v>
      </c>
      <c r="R6096" s="42">
        <v>4</v>
      </c>
    </row>
    <row r="6097" spans="1:18" x14ac:dyDescent="0.3">
      <c r="A6097" t="s">
        <v>3916</v>
      </c>
      <c r="B6097" s="17">
        <v>45031</v>
      </c>
      <c r="C6097" t="s">
        <v>3925</v>
      </c>
      <c r="D6097" t="s">
        <v>3926</v>
      </c>
      <c r="E6097" t="s">
        <v>3927</v>
      </c>
      <c r="F6097" t="s">
        <v>3920</v>
      </c>
      <c r="G6097" t="s">
        <v>3877</v>
      </c>
      <c r="H6097" t="s">
        <v>3876</v>
      </c>
      <c r="I6097">
        <v>2155.6000000000004</v>
      </c>
      <c r="J6097" s="41">
        <v>9.9999999999999985E-3</v>
      </c>
      <c r="K6097" s="42">
        <v>21.556000000000001</v>
      </c>
      <c r="L6097" s="43">
        <v>1.8499999999999999</v>
      </c>
      <c r="M6097" s="42">
        <v>39.878599999999999</v>
      </c>
      <c r="N6097">
        <v>3</v>
      </c>
      <c r="O6097" s="43">
        <v>50.959999999999994</v>
      </c>
      <c r="P6097" s="42">
        <v>103.2</v>
      </c>
      <c r="Q6097" s="42">
        <v>4.5</v>
      </c>
      <c r="R6097" s="42">
        <v>7</v>
      </c>
    </row>
    <row r="6098" spans="1:18" x14ac:dyDescent="0.3">
      <c r="A6098" t="s">
        <v>3916</v>
      </c>
      <c r="B6098" s="17">
        <v>45032</v>
      </c>
      <c r="C6098" t="s">
        <v>3925</v>
      </c>
      <c r="D6098" t="s">
        <v>3926</v>
      </c>
      <c r="E6098" t="s">
        <v>3927</v>
      </c>
      <c r="F6098" t="s">
        <v>3920</v>
      </c>
      <c r="G6098" t="s">
        <v>3877</v>
      </c>
      <c r="H6098" t="s">
        <v>3876</v>
      </c>
      <c r="I6098">
        <v>2146.4</v>
      </c>
      <c r="J6098" s="41">
        <v>9.2999999999999992E-3</v>
      </c>
      <c r="K6098" s="42">
        <v>19.96152</v>
      </c>
      <c r="L6098" s="43">
        <v>1.58</v>
      </c>
      <c r="M6098" s="42">
        <v>31.539201600000002</v>
      </c>
      <c r="N6098">
        <v>7</v>
      </c>
      <c r="O6098" s="43">
        <v>154</v>
      </c>
      <c r="P6098" s="42">
        <v>78</v>
      </c>
      <c r="Q6098" s="42">
        <v>3</v>
      </c>
      <c r="R6098" s="42">
        <v>3</v>
      </c>
    </row>
    <row r="6099" spans="1:18" x14ac:dyDescent="0.3">
      <c r="A6099" t="s">
        <v>3916</v>
      </c>
      <c r="B6099" s="17">
        <v>45033</v>
      </c>
      <c r="C6099" t="s">
        <v>3925</v>
      </c>
      <c r="D6099" t="s">
        <v>3926</v>
      </c>
      <c r="E6099" t="s">
        <v>3927</v>
      </c>
      <c r="F6099" t="s">
        <v>3920</v>
      </c>
      <c r="G6099" t="s">
        <v>3877</v>
      </c>
      <c r="H6099" t="s">
        <v>3876</v>
      </c>
      <c r="I6099">
        <v>2520.4</v>
      </c>
      <c r="J6099" s="41">
        <v>8.3000000000000001E-3</v>
      </c>
      <c r="K6099" s="42">
        <v>20.919320000000003</v>
      </c>
      <c r="L6099" s="43">
        <v>0.78</v>
      </c>
      <c r="M6099" s="42">
        <v>16.317069600000004</v>
      </c>
      <c r="N6099">
        <v>3</v>
      </c>
      <c r="O6099" s="43">
        <v>244.72</v>
      </c>
      <c r="P6099" s="42">
        <v>114</v>
      </c>
      <c r="Q6099" s="42">
        <v>9</v>
      </c>
      <c r="R6099" s="42">
        <v>9</v>
      </c>
    </row>
    <row r="6100" spans="1:18" x14ac:dyDescent="0.3">
      <c r="A6100" t="s">
        <v>3916</v>
      </c>
      <c r="B6100" s="17">
        <v>45034</v>
      </c>
      <c r="C6100" t="s">
        <v>3925</v>
      </c>
      <c r="D6100" t="s">
        <v>3926</v>
      </c>
      <c r="E6100" t="s">
        <v>3927</v>
      </c>
      <c r="F6100" t="s">
        <v>3920</v>
      </c>
      <c r="G6100" t="s">
        <v>3877</v>
      </c>
      <c r="H6100" t="s">
        <v>3876</v>
      </c>
      <c r="I6100">
        <v>1379.2</v>
      </c>
      <c r="J6100" s="41">
        <v>1.0999999999999999E-2</v>
      </c>
      <c r="K6100" s="42">
        <v>15.171199999999999</v>
      </c>
      <c r="L6100" s="43">
        <v>0.77</v>
      </c>
      <c r="M6100" s="42">
        <v>11.681823999999999</v>
      </c>
      <c r="N6100">
        <v>6</v>
      </c>
      <c r="O6100" s="43">
        <v>109.76</v>
      </c>
      <c r="P6100" s="42">
        <v>116.39999999999999</v>
      </c>
      <c r="Q6100" s="42">
        <v>3</v>
      </c>
      <c r="R6100" s="42">
        <v>5</v>
      </c>
    </row>
    <row r="6101" spans="1:18" x14ac:dyDescent="0.3">
      <c r="A6101" t="s">
        <v>3916</v>
      </c>
      <c r="B6101" s="17">
        <v>45035</v>
      </c>
      <c r="C6101" t="s">
        <v>3925</v>
      </c>
      <c r="D6101" t="s">
        <v>3926</v>
      </c>
      <c r="E6101" t="s">
        <v>3927</v>
      </c>
      <c r="F6101" t="s">
        <v>3920</v>
      </c>
      <c r="G6101" t="s">
        <v>3877</v>
      </c>
      <c r="H6101" t="s">
        <v>3876</v>
      </c>
      <c r="I6101">
        <v>2451.2000000000003</v>
      </c>
      <c r="J6101" s="41">
        <v>1.09E-2</v>
      </c>
      <c r="K6101" s="42">
        <v>26.718080000000004</v>
      </c>
      <c r="L6101" s="43">
        <v>1.18</v>
      </c>
      <c r="M6101" s="42">
        <v>31.527334400000004</v>
      </c>
      <c r="N6101">
        <v>2</v>
      </c>
      <c r="O6101" s="43">
        <v>152.32</v>
      </c>
      <c r="P6101" s="42">
        <v>85.2</v>
      </c>
      <c r="Q6101" s="42">
        <v>13.5</v>
      </c>
      <c r="R6101" s="42">
        <v>9</v>
      </c>
    </row>
    <row r="6102" spans="1:18" x14ac:dyDescent="0.3">
      <c r="A6102" t="s">
        <v>3916</v>
      </c>
      <c r="B6102" s="17">
        <v>45036</v>
      </c>
      <c r="C6102" t="s">
        <v>3925</v>
      </c>
      <c r="D6102" t="s">
        <v>3926</v>
      </c>
      <c r="E6102" t="s">
        <v>3927</v>
      </c>
      <c r="F6102" t="s">
        <v>3920</v>
      </c>
      <c r="G6102" t="s">
        <v>3877</v>
      </c>
      <c r="H6102" t="s">
        <v>3876</v>
      </c>
      <c r="I6102">
        <v>1875.6000000000001</v>
      </c>
      <c r="J6102" s="41">
        <v>1.3399999999999999E-2</v>
      </c>
      <c r="K6102" s="42">
        <v>25.133040000000001</v>
      </c>
      <c r="L6102" s="43">
        <v>1.9900000000000002</v>
      </c>
      <c r="M6102" s="42">
        <v>50.014749600000009</v>
      </c>
      <c r="N6102">
        <v>0</v>
      </c>
      <c r="O6102" s="43">
        <v>96.88</v>
      </c>
      <c r="P6102" s="42">
        <v>78</v>
      </c>
      <c r="Q6102" s="42">
        <v>6</v>
      </c>
      <c r="R6102" s="42">
        <v>9</v>
      </c>
    </row>
    <row r="6103" spans="1:18" x14ac:dyDescent="0.3">
      <c r="A6103" t="s">
        <v>3916</v>
      </c>
      <c r="B6103" s="17">
        <v>45037</v>
      </c>
      <c r="C6103" t="s">
        <v>3925</v>
      </c>
      <c r="D6103" t="s">
        <v>3926</v>
      </c>
      <c r="E6103" t="s">
        <v>3927</v>
      </c>
      <c r="F6103" t="s">
        <v>3920</v>
      </c>
      <c r="G6103" t="s">
        <v>3877</v>
      </c>
      <c r="H6103" t="s">
        <v>3876</v>
      </c>
      <c r="I6103">
        <v>1636</v>
      </c>
      <c r="J6103" s="41">
        <v>9.4000000000000021E-3</v>
      </c>
      <c r="K6103" s="42">
        <v>15.378400000000003</v>
      </c>
      <c r="L6103" s="43">
        <v>0.87000000000000011</v>
      </c>
      <c r="M6103" s="42">
        <v>13.379208000000004</v>
      </c>
      <c r="N6103">
        <v>5</v>
      </c>
      <c r="O6103" s="43">
        <v>170.79999999999998</v>
      </c>
      <c r="P6103" s="42">
        <v>76.8</v>
      </c>
      <c r="Q6103" s="42">
        <v>1.5</v>
      </c>
      <c r="R6103" s="42">
        <v>5</v>
      </c>
    </row>
    <row r="6104" spans="1:18" x14ac:dyDescent="0.3">
      <c r="A6104" t="s">
        <v>3916</v>
      </c>
      <c r="B6104" s="17">
        <v>45038</v>
      </c>
      <c r="C6104" t="s">
        <v>3925</v>
      </c>
      <c r="D6104" t="s">
        <v>3926</v>
      </c>
      <c r="E6104" t="s">
        <v>3927</v>
      </c>
      <c r="F6104" t="s">
        <v>3920</v>
      </c>
      <c r="G6104" t="s">
        <v>3877</v>
      </c>
      <c r="H6104" t="s">
        <v>3876</v>
      </c>
      <c r="I6104">
        <v>1627.8000000000002</v>
      </c>
      <c r="J6104" s="41">
        <v>9.9000000000000025E-3</v>
      </c>
      <c r="K6104" s="42">
        <v>16.115220000000004</v>
      </c>
      <c r="L6104" s="43">
        <v>1.0100000000000002</v>
      </c>
      <c r="M6104" s="42">
        <v>16.276372200000008</v>
      </c>
      <c r="N6104">
        <v>2</v>
      </c>
      <c r="O6104" s="43">
        <v>35.28</v>
      </c>
      <c r="P6104" s="42">
        <v>87.6</v>
      </c>
      <c r="Q6104" s="42">
        <v>12</v>
      </c>
      <c r="R6104" s="42">
        <v>8</v>
      </c>
    </row>
    <row r="6105" spans="1:18" x14ac:dyDescent="0.3">
      <c r="A6105" t="s">
        <v>3916</v>
      </c>
      <c r="B6105" s="17">
        <v>45039</v>
      </c>
      <c r="C6105" t="s">
        <v>3925</v>
      </c>
      <c r="D6105" t="s">
        <v>3926</v>
      </c>
      <c r="E6105" t="s">
        <v>3927</v>
      </c>
      <c r="F6105" t="s">
        <v>3920</v>
      </c>
      <c r="G6105" t="s">
        <v>3877</v>
      </c>
      <c r="H6105" t="s">
        <v>3876</v>
      </c>
      <c r="I6105">
        <v>2283.6000000000004</v>
      </c>
      <c r="J6105" s="41">
        <v>9.0000000000000011E-3</v>
      </c>
      <c r="K6105" s="42">
        <v>20.552400000000006</v>
      </c>
      <c r="L6105" s="43">
        <v>0.82000000000000006</v>
      </c>
      <c r="M6105" s="42">
        <v>16.852968000000008</v>
      </c>
      <c r="N6105">
        <v>2</v>
      </c>
      <c r="O6105" s="43">
        <v>95.76</v>
      </c>
      <c r="P6105" s="42">
        <v>94.8</v>
      </c>
      <c r="Q6105" s="42">
        <v>9</v>
      </c>
      <c r="R6105" s="42">
        <v>4</v>
      </c>
    </row>
    <row r="6106" spans="1:18" x14ac:dyDescent="0.3">
      <c r="A6106" t="s">
        <v>3916</v>
      </c>
      <c r="B6106" s="17">
        <v>45040</v>
      </c>
      <c r="C6106" t="s">
        <v>3925</v>
      </c>
      <c r="D6106" t="s">
        <v>3926</v>
      </c>
      <c r="E6106" t="s">
        <v>3927</v>
      </c>
      <c r="F6106" t="s">
        <v>3920</v>
      </c>
      <c r="G6106" t="s">
        <v>3877</v>
      </c>
      <c r="H6106" t="s">
        <v>3876</v>
      </c>
      <c r="I6106">
        <v>2177</v>
      </c>
      <c r="J6106" s="41">
        <v>7.6999999999999994E-3</v>
      </c>
      <c r="K6106" s="42">
        <v>16.762899999999998</v>
      </c>
      <c r="L6106" s="43">
        <v>0.67</v>
      </c>
      <c r="M6106" s="42">
        <v>11.231142999999999</v>
      </c>
      <c r="N6106">
        <v>5</v>
      </c>
      <c r="O6106" s="43">
        <v>99.11999999999999</v>
      </c>
      <c r="P6106" s="42">
        <v>103.2</v>
      </c>
      <c r="Q6106" s="42">
        <v>9</v>
      </c>
      <c r="R6106" s="42">
        <v>4</v>
      </c>
    </row>
    <row r="6107" spans="1:18" x14ac:dyDescent="0.3">
      <c r="A6107" t="s">
        <v>3916</v>
      </c>
      <c r="B6107" s="17">
        <v>45041</v>
      </c>
      <c r="C6107" t="s">
        <v>3925</v>
      </c>
      <c r="D6107" t="s">
        <v>3926</v>
      </c>
      <c r="E6107" t="s">
        <v>3927</v>
      </c>
      <c r="F6107" t="s">
        <v>3920</v>
      </c>
      <c r="G6107" t="s">
        <v>3877</v>
      </c>
      <c r="H6107" t="s">
        <v>3876</v>
      </c>
      <c r="I6107">
        <v>1816.8000000000002</v>
      </c>
      <c r="J6107" s="41">
        <v>1.4899999999999997E-2</v>
      </c>
      <c r="K6107" s="42">
        <v>27.070319999999995</v>
      </c>
      <c r="L6107" s="43">
        <v>0.77</v>
      </c>
      <c r="M6107" s="42">
        <v>20.844146399999996</v>
      </c>
      <c r="N6107">
        <v>1</v>
      </c>
      <c r="O6107" s="43">
        <v>212.23999999999998</v>
      </c>
      <c r="P6107" s="42">
        <v>94.8</v>
      </c>
      <c r="Q6107" s="42">
        <v>19.5</v>
      </c>
      <c r="R6107" s="42">
        <v>9</v>
      </c>
    </row>
    <row r="6108" spans="1:18" x14ac:dyDescent="0.3">
      <c r="A6108" t="s">
        <v>3916</v>
      </c>
      <c r="B6108" s="17">
        <v>45042</v>
      </c>
      <c r="C6108" t="s">
        <v>3925</v>
      </c>
      <c r="D6108" t="s">
        <v>3926</v>
      </c>
      <c r="E6108" t="s">
        <v>3927</v>
      </c>
      <c r="F6108" t="s">
        <v>3920</v>
      </c>
      <c r="G6108" t="s">
        <v>3877</v>
      </c>
      <c r="H6108" t="s">
        <v>3876</v>
      </c>
      <c r="I6108">
        <v>2139</v>
      </c>
      <c r="J6108" s="41">
        <v>1.3599999999999998E-2</v>
      </c>
      <c r="K6108" s="42">
        <v>29.090399999999995</v>
      </c>
      <c r="L6108" s="43">
        <v>0.49000000000000005</v>
      </c>
      <c r="M6108" s="42">
        <v>14.254295999999998</v>
      </c>
      <c r="N6108">
        <v>6</v>
      </c>
      <c r="O6108" s="43">
        <v>115.92</v>
      </c>
      <c r="P6108" s="42">
        <v>79.2</v>
      </c>
      <c r="Q6108" s="42">
        <v>9</v>
      </c>
      <c r="R6108" s="42">
        <v>4</v>
      </c>
    </row>
    <row r="6109" spans="1:18" x14ac:dyDescent="0.3">
      <c r="A6109" t="s">
        <v>3916</v>
      </c>
      <c r="B6109" s="17">
        <v>45043</v>
      </c>
      <c r="C6109" t="s">
        <v>3925</v>
      </c>
      <c r="D6109" t="s">
        <v>3926</v>
      </c>
      <c r="E6109" t="s">
        <v>3927</v>
      </c>
      <c r="F6109" t="s">
        <v>3920</v>
      </c>
      <c r="G6109" t="s">
        <v>3877</v>
      </c>
      <c r="H6109" t="s">
        <v>3876</v>
      </c>
      <c r="I6109">
        <v>2369.8000000000002</v>
      </c>
      <c r="J6109" s="41">
        <v>1.0799999999999999E-2</v>
      </c>
      <c r="K6109" s="42">
        <v>25.59384</v>
      </c>
      <c r="L6109" s="43">
        <v>1.2899999999999998</v>
      </c>
      <c r="M6109" s="42">
        <v>33.016053599999992</v>
      </c>
      <c r="N6109">
        <v>8</v>
      </c>
      <c r="O6109" s="43">
        <v>89.039999999999992</v>
      </c>
      <c r="P6109" s="42">
        <v>69.599999999999994</v>
      </c>
      <c r="Q6109" s="42">
        <v>10.5</v>
      </c>
      <c r="R6109" s="42">
        <v>7</v>
      </c>
    </row>
    <row r="6110" spans="1:18" x14ac:dyDescent="0.3">
      <c r="A6110" t="s">
        <v>3916</v>
      </c>
      <c r="B6110" s="17">
        <v>45044</v>
      </c>
      <c r="C6110" t="s">
        <v>3925</v>
      </c>
      <c r="D6110" t="s">
        <v>3926</v>
      </c>
      <c r="E6110" t="s">
        <v>3927</v>
      </c>
      <c r="F6110" t="s">
        <v>3920</v>
      </c>
      <c r="G6110" t="s">
        <v>3877</v>
      </c>
      <c r="H6110" t="s">
        <v>3876</v>
      </c>
      <c r="I6110">
        <v>1601</v>
      </c>
      <c r="J6110" s="41">
        <v>8.6E-3</v>
      </c>
      <c r="K6110" s="42">
        <v>13.768599999999999</v>
      </c>
      <c r="L6110" s="43">
        <v>0.86999999999999988</v>
      </c>
      <c r="M6110" s="42">
        <v>11.978681999999997</v>
      </c>
      <c r="N6110">
        <v>1</v>
      </c>
      <c r="O6110" s="43">
        <v>164.64000000000001</v>
      </c>
      <c r="P6110" s="42">
        <v>104.39999999999999</v>
      </c>
      <c r="Q6110" s="42">
        <v>3</v>
      </c>
      <c r="R6110" s="42">
        <v>3</v>
      </c>
    </row>
    <row r="6111" spans="1:18" x14ac:dyDescent="0.3">
      <c r="A6111" t="s">
        <v>3916</v>
      </c>
      <c r="B6111" s="17">
        <v>45045</v>
      </c>
      <c r="C6111" t="s">
        <v>3925</v>
      </c>
      <c r="D6111" t="s">
        <v>3926</v>
      </c>
      <c r="E6111" t="s">
        <v>3927</v>
      </c>
      <c r="F6111" t="s">
        <v>3920</v>
      </c>
      <c r="G6111" t="s">
        <v>3877</v>
      </c>
      <c r="H6111" t="s">
        <v>3876</v>
      </c>
      <c r="I6111">
        <v>2050.1999999999998</v>
      </c>
      <c r="J6111" s="41">
        <v>9.5000000000000015E-3</v>
      </c>
      <c r="K6111" s="42">
        <v>19.476900000000001</v>
      </c>
      <c r="L6111" s="43">
        <v>1.46</v>
      </c>
      <c r="M6111" s="42">
        <v>28.436274000000001</v>
      </c>
      <c r="N6111">
        <v>0</v>
      </c>
      <c r="O6111" s="43">
        <v>143.92000000000002</v>
      </c>
      <c r="P6111" s="42">
        <v>55.199999999999996</v>
      </c>
      <c r="Q6111" s="42">
        <v>21</v>
      </c>
      <c r="R6111" s="42">
        <v>3</v>
      </c>
    </row>
    <row r="6112" spans="1:18" x14ac:dyDescent="0.3">
      <c r="A6112" t="s">
        <v>3916</v>
      </c>
      <c r="B6112" s="17">
        <v>45046</v>
      </c>
      <c r="C6112" t="s">
        <v>3925</v>
      </c>
      <c r="D6112" t="s">
        <v>3926</v>
      </c>
      <c r="E6112" t="s">
        <v>3927</v>
      </c>
      <c r="F6112" t="s">
        <v>3920</v>
      </c>
      <c r="G6112" t="s">
        <v>3877</v>
      </c>
      <c r="H6112" t="s">
        <v>3876</v>
      </c>
      <c r="I6112">
        <v>1685</v>
      </c>
      <c r="J6112" s="41">
        <v>8.7999999999999988E-3</v>
      </c>
      <c r="K6112" s="42">
        <v>14.827999999999998</v>
      </c>
      <c r="L6112" s="43">
        <v>0.87</v>
      </c>
      <c r="M6112" s="42">
        <v>12.900359999999997</v>
      </c>
      <c r="N6112">
        <v>2</v>
      </c>
      <c r="O6112" s="43">
        <v>129.92000000000002</v>
      </c>
      <c r="P6112" s="42">
        <v>54</v>
      </c>
      <c r="Q6112" s="42">
        <v>24</v>
      </c>
      <c r="R6112" s="42">
        <v>4</v>
      </c>
    </row>
    <row r="6113" spans="1:18" x14ac:dyDescent="0.3">
      <c r="A6113" t="s">
        <v>3916</v>
      </c>
      <c r="B6113" s="17">
        <v>45047</v>
      </c>
      <c r="C6113" t="s">
        <v>3925</v>
      </c>
      <c r="D6113" t="s">
        <v>3926</v>
      </c>
      <c r="E6113" t="s">
        <v>3927</v>
      </c>
      <c r="F6113" t="s">
        <v>3920</v>
      </c>
      <c r="G6113" t="s">
        <v>3877</v>
      </c>
      <c r="H6113" t="s">
        <v>3876</v>
      </c>
      <c r="I6113">
        <v>2238.4</v>
      </c>
      <c r="J6113" s="41">
        <v>1.04E-2</v>
      </c>
      <c r="K6113" s="42">
        <v>23.27936</v>
      </c>
      <c r="L6113" s="43">
        <v>0.57000000000000006</v>
      </c>
      <c r="M6113" s="42">
        <v>13.269235200000002</v>
      </c>
      <c r="N6113">
        <v>3</v>
      </c>
      <c r="O6113" s="43">
        <v>117.04</v>
      </c>
      <c r="P6113" s="42">
        <v>99.6</v>
      </c>
      <c r="Q6113" s="42">
        <v>6</v>
      </c>
      <c r="R6113" s="42">
        <v>3</v>
      </c>
    </row>
    <row r="6114" spans="1:18" x14ac:dyDescent="0.3">
      <c r="A6114" t="s">
        <v>3916</v>
      </c>
      <c r="B6114" s="17">
        <v>45048</v>
      </c>
      <c r="C6114" t="s">
        <v>3925</v>
      </c>
      <c r="D6114" t="s">
        <v>3926</v>
      </c>
      <c r="E6114" t="s">
        <v>3927</v>
      </c>
      <c r="F6114" t="s">
        <v>3920</v>
      </c>
      <c r="G6114" t="s">
        <v>3877</v>
      </c>
      <c r="H6114" t="s">
        <v>3876</v>
      </c>
      <c r="I6114">
        <v>2438.6</v>
      </c>
      <c r="J6114" s="41">
        <v>1.0999999999999999E-2</v>
      </c>
      <c r="K6114" s="42">
        <v>26.824599999999997</v>
      </c>
      <c r="L6114" s="43">
        <v>1.61</v>
      </c>
      <c r="M6114" s="42">
        <v>43.187605999999995</v>
      </c>
      <c r="N6114">
        <v>4</v>
      </c>
      <c r="O6114" s="43">
        <v>91.84</v>
      </c>
      <c r="P6114" s="42">
        <v>115.19999999999999</v>
      </c>
      <c r="Q6114" s="42">
        <v>16.5</v>
      </c>
      <c r="R6114" s="42">
        <v>10</v>
      </c>
    </row>
    <row r="6115" spans="1:18" x14ac:dyDescent="0.3">
      <c r="A6115" t="s">
        <v>3916</v>
      </c>
      <c r="B6115" s="17">
        <v>45049</v>
      </c>
      <c r="C6115" t="s">
        <v>3925</v>
      </c>
      <c r="D6115" t="s">
        <v>3926</v>
      </c>
      <c r="E6115" t="s">
        <v>3927</v>
      </c>
      <c r="F6115" t="s">
        <v>3920</v>
      </c>
      <c r="G6115" t="s">
        <v>3877</v>
      </c>
      <c r="H6115" t="s">
        <v>3876</v>
      </c>
      <c r="I6115">
        <v>2167</v>
      </c>
      <c r="J6115" s="41">
        <v>1.3399999999999999E-2</v>
      </c>
      <c r="K6115" s="42">
        <v>29.037799999999997</v>
      </c>
      <c r="L6115" s="43">
        <v>1.1599999999999999</v>
      </c>
      <c r="M6115" s="42">
        <v>33.683847999999998</v>
      </c>
      <c r="N6115">
        <v>2</v>
      </c>
      <c r="O6115" s="43">
        <v>119.84</v>
      </c>
      <c r="P6115" s="42">
        <v>97.2</v>
      </c>
      <c r="Q6115" s="42">
        <v>13.5</v>
      </c>
      <c r="R6115" s="42">
        <v>6</v>
      </c>
    </row>
    <row r="6116" spans="1:18" x14ac:dyDescent="0.3">
      <c r="A6116" t="s">
        <v>3916</v>
      </c>
      <c r="B6116" s="17">
        <v>45050</v>
      </c>
      <c r="C6116" t="s">
        <v>3925</v>
      </c>
      <c r="D6116" t="s">
        <v>3926</v>
      </c>
      <c r="E6116" t="s">
        <v>3927</v>
      </c>
      <c r="F6116" t="s">
        <v>3920</v>
      </c>
      <c r="G6116" t="s">
        <v>3877</v>
      </c>
      <c r="H6116" t="s">
        <v>3876</v>
      </c>
      <c r="I6116">
        <v>1658</v>
      </c>
      <c r="J6116" s="41">
        <v>8.0999999999999996E-3</v>
      </c>
      <c r="K6116" s="42">
        <v>13.429799999999998</v>
      </c>
      <c r="L6116" s="43">
        <v>1.4599999999999997</v>
      </c>
      <c r="M6116" s="42">
        <v>19.607507999999996</v>
      </c>
      <c r="N6116">
        <v>4</v>
      </c>
      <c r="O6116" s="43">
        <v>137.76</v>
      </c>
      <c r="P6116" s="42">
        <v>108</v>
      </c>
      <c r="Q6116" s="42">
        <v>13.5</v>
      </c>
      <c r="R6116" s="42">
        <v>7</v>
      </c>
    </row>
    <row r="6117" spans="1:18" x14ac:dyDescent="0.3">
      <c r="A6117" t="s">
        <v>3916</v>
      </c>
      <c r="B6117" s="17">
        <v>45051</v>
      </c>
      <c r="C6117" t="s">
        <v>3925</v>
      </c>
      <c r="D6117" t="s">
        <v>3926</v>
      </c>
      <c r="E6117" t="s">
        <v>3927</v>
      </c>
      <c r="F6117" t="s">
        <v>3920</v>
      </c>
      <c r="G6117" t="s">
        <v>3877</v>
      </c>
      <c r="H6117" t="s">
        <v>3876</v>
      </c>
      <c r="I6117">
        <v>1550.2</v>
      </c>
      <c r="J6117" s="41">
        <v>1.0800000000000001E-2</v>
      </c>
      <c r="K6117" s="42">
        <v>16.742160000000002</v>
      </c>
      <c r="L6117" s="43">
        <v>2.04</v>
      </c>
      <c r="M6117" s="42">
        <v>34.154006400000007</v>
      </c>
      <c r="N6117">
        <v>7</v>
      </c>
      <c r="O6117" s="43">
        <v>92.399999999999991</v>
      </c>
      <c r="P6117" s="42">
        <v>73.2</v>
      </c>
      <c r="Q6117" s="42">
        <v>4.5</v>
      </c>
      <c r="R6117" s="42">
        <v>5</v>
      </c>
    </row>
    <row r="6118" spans="1:18" x14ac:dyDescent="0.3">
      <c r="A6118" t="s">
        <v>3916</v>
      </c>
      <c r="B6118" s="17">
        <v>45052</v>
      </c>
      <c r="C6118" t="s">
        <v>3925</v>
      </c>
      <c r="D6118" t="s">
        <v>3926</v>
      </c>
      <c r="E6118" t="s">
        <v>3927</v>
      </c>
      <c r="F6118" t="s">
        <v>3920</v>
      </c>
      <c r="G6118" t="s">
        <v>3877</v>
      </c>
      <c r="H6118" t="s">
        <v>3876</v>
      </c>
      <c r="I6118">
        <v>1950.4</v>
      </c>
      <c r="J6118" s="41">
        <v>9.5000000000000015E-3</v>
      </c>
      <c r="K6118" s="42">
        <v>18.528800000000004</v>
      </c>
      <c r="L6118" s="43">
        <v>1.4200000000000002</v>
      </c>
      <c r="M6118" s="42">
        <v>26.310896000000007</v>
      </c>
      <c r="N6118">
        <v>2</v>
      </c>
      <c r="O6118" s="43">
        <v>182</v>
      </c>
      <c r="P6118" s="42">
        <v>70.8</v>
      </c>
      <c r="Q6118" s="42">
        <v>7.5</v>
      </c>
      <c r="R6118" s="42">
        <v>2</v>
      </c>
    </row>
    <row r="6119" spans="1:18" x14ac:dyDescent="0.3">
      <c r="A6119" t="s">
        <v>3916</v>
      </c>
      <c r="B6119" s="17">
        <v>45053</v>
      </c>
      <c r="C6119" t="s">
        <v>3925</v>
      </c>
      <c r="D6119" t="s">
        <v>3926</v>
      </c>
      <c r="E6119" t="s">
        <v>3927</v>
      </c>
      <c r="F6119" t="s">
        <v>3920</v>
      </c>
      <c r="G6119" t="s">
        <v>3877</v>
      </c>
      <c r="H6119" t="s">
        <v>3876</v>
      </c>
      <c r="I6119">
        <v>1557.2</v>
      </c>
      <c r="J6119" s="41">
        <v>8.7999999999999988E-3</v>
      </c>
      <c r="K6119" s="42">
        <v>13.703359999999998</v>
      </c>
      <c r="L6119" s="43">
        <v>0.63000000000000012</v>
      </c>
      <c r="M6119" s="42">
        <v>8.6331167999999998</v>
      </c>
      <c r="N6119">
        <v>6</v>
      </c>
      <c r="O6119" s="43">
        <v>109.19999999999999</v>
      </c>
      <c r="P6119" s="42">
        <v>108</v>
      </c>
      <c r="Q6119" s="42">
        <v>4.5</v>
      </c>
      <c r="R6119" s="42">
        <v>5</v>
      </c>
    </row>
    <row r="6120" spans="1:18" x14ac:dyDescent="0.3">
      <c r="A6120" t="s">
        <v>3916</v>
      </c>
      <c r="B6120" s="17">
        <v>45054</v>
      </c>
      <c r="C6120" t="s">
        <v>3925</v>
      </c>
      <c r="D6120" t="s">
        <v>3926</v>
      </c>
      <c r="E6120" t="s">
        <v>3927</v>
      </c>
      <c r="F6120" t="s">
        <v>3920</v>
      </c>
      <c r="G6120" t="s">
        <v>3877</v>
      </c>
      <c r="H6120" t="s">
        <v>3876</v>
      </c>
      <c r="I6120">
        <v>1822.4</v>
      </c>
      <c r="J6120" s="41">
        <v>1.1300000000000001E-2</v>
      </c>
      <c r="K6120" s="42">
        <v>20.593120000000003</v>
      </c>
      <c r="L6120" s="43">
        <v>1.93</v>
      </c>
      <c r="M6120" s="42">
        <v>39.744721600000005</v>
      </c>
      <c r="N6120">
        <v>5</v>
      </c>
      <c r="O6120" s="43">
        <v>171.92000000000002</v>
      </c>
      <c r="P6120" s="42">
        <v>76.8</v>
      </c>
      <c r="Q6120" s="42">
        <v>3</v>
      </c>
      <c r="R6120" s="42">
        <v>10</v>
      </c>
    </row>
    <row r="6121" spans="1:18" x14ac:dyDescent="0.3">
      <c r="A6121" t="s">
        <v>3916</v>
      </c>
      <c r="B6121" s="17">
        <v>45055</v>
      </c>
      <c r="C6121" t="s">
        <v>3925</v>
      </c>
      <c r="D6121" t="s">
        <v>3926</v>
      </c>
      <c r="E6121" t="s">
        <v>3927</v>
      </c>
      <c r="F6121" t="s">
        <v>3920</v>
      </c>
      <c r="G6121" t="s">
        <v>3877</v>
      </c>
      <c r="H6121" t="s">
        <v>3876</v>
      </c>
      <c r="I6121">
        <v>2589.6</v>
      </c>
      <c r="J6121" s="41">
        <v>6.0000000000000001E-3</v>
      </c>
      <c r="K6121" s="42">
        <v>15.537599999999999</v>
      </c>
      <c r="L6121" s="43">
        <v>1.6500000000000001</v>
      </c>
      <c r="M6121" s="42">
        <v>25.637040000000002</v>
      </c>
      <c r="N6121">
        <v>2</v>
      </c>
      <c r="O6121" s="43">
        <v>70.56</v>
      </c>
      <c r="P6121" s="42">
        <v>93.6</v>
      </c>
      <c r="Q6121" s="42">
        <v>6</v>
      </c>
      <c r="R6121" s="42">
        <v>11</v>
      </c>
    </row>
    <row r="6122" spans="1:18" x14ac:dyDescent="0.3">
      <c r="A6122" t="s">
        <v>3916</v>
      </c>
      <c r="B6122" s="17">
        <v>45056</v>
      </c>
      <c r="C6122" t="s">
        <v>3925</v>
      </c>
      <c r="D6122" t="s">
        <v>3926</v>
      </c>
      <c r="E6122" t="s">
        <v>3927</v>
      </c>
      <c r="F6122" t="s">
        <v>3920</v>
      </c>
      <c r="G6122" t="s">
        <v>3877</v>
      </c>
      <c r="H6122" t="s">
        <v>3876</v>
      </c>
      <c r="I6122">
        <v>2060</v>
      </c>
      <c r="J6122" s="41">
        <v>8.6999999999999994E-3</v>
      </c>
      <c r="K6122" s="42">
        <v>17.921999999999997</v>
      </c>
      <c r="L6122" s="43">
        <v>1.45</v>
      </c>
      <c r="M6122" s="42">
        <v>25.986899999999995</v>
      </c>
      <c r="N6122">
        <v>6</v>
      </c>
      <c r="O6122" s="43">
        <v>208.32</v>
      </c>
      <c r="P6122" s="42">
        <v>58.8</v>
      </c>
      <c r="Q6122" s="42">
        <v>24</v>
      </c>
      <c r="R6122" s="42">
        <v>9</v>
      </c>
    </row>
    <row r="6123" spans="1:18" x14ac:dyDescent="0.3">
      <c r="A6123" t="s">
        <v>3916</v>
      </c>
      <c r="B6123" s="17">
        <v>45057</v>
      </c>
      <c r="C6123" t="s">
        <v>3925</v>
      </c>
      <c r="D6123" t="s">
        <v>3926</v>
      </c>
      <c r="E6123" t="s">
        <v>3927</v>
      </c>
      <c r="F6123" t="s">
        <v>3920</v>
      </c>
      <c r="G6123" t="s">
        <v>3877</v>
      </c>
      <c r="H6123" t="s">
        <v>3876</v>
      </c>
      <c r="I6123">
        <v>1528.4</v>
      </c>
      <c r="J6123" s="41">
        <v>1.1299999999999999E-2</v>
      </c>
      <c r="K6123" s="42">
        <v>17.27092</v>
      </c>
      <c r="L6123" s="43">
        <v>1.51</v>
      </c>
      <c r="M6123" s="42">
        <v>26.079089200000002</v>
      </c>
      <c r="N6123">
        <v>3</v>
      </c>
      <c r="O6123" s="43">
        <v>142.79999999999998</v>
      </c>
      <c r="P6123" s="42">
        <v>82.8</v>
      </c>
      <c r="Q6123" s="42">
        <v>10.5</v>
      </c>
      <c r="R6123" s="42">
        <v>5</v>
      </c>
    </row>
    <row r="6124" spans="1:18" x14ac:dyDescent="0.3">
      <c r="A6124" t="s">
        <v>3916</v>
      </c>
      <c r="B6124" s="17">
        <v>45058</v>
      </c>
      <c r="C6124" t="s">
        <v>3925</v>
      </c>
      <c r="D6124" t="s">
        <v>3926</v>
      </c>
      <c r="E6124" t="s">
        <v>3927</v>
      </c>
      <c r="F6124" t="s">
        <v>3920</v>
      </c>
      <c r="G6124" t="s">
        <v>3877</v>
      </c>
      <c r="H6124" t="s">
        <v>3876</v>
      </c>
      <c r="I6124">
        <v>1705.2</v>
      </c>
      <c r="J6124" s="41">
        <v>1.37E-2</v>
      </c>
      <c r="K6124" s="42">
        <v>23.361240000000002</v>
      </c>
      <c r="L6124" s="43">
        <v>1.2799999999999998</v>
      </c>
      <c r="M6124" s="42">
        <v>29.9023872</v>
      </c>
      <c r="N6124">
        <v>1</v>
      </c>
      <c r="O6124" s="43">
        <v>144.47999999999999</v>
      </c>
      <c r="P6124" s="42">
        <v>108</v>
      </c>
      <c r="Q6124" s="42">
        <v>4.5</v>
      </c>
      <c r="R6124" s="42">
        <v>7</v>
      </c>
    </row>
    <row r="6125" spans="1:18" x14ac:dyDescent="0.3">
      <c r="A6125" t="s">
        <v>3916</v>
      </c>
      <c r="B6125" s="17">
        <v>45059</v>
      </c>
      <c r="C6125" t="s">
        <v>3925</v>
      </c>
      <c r="D6125" t="s">
        <v>3926</v>
      </c>
      <c r="E6125" t="s">
        <v>3927</v>
      </c>
      <c r="F6125" t="s">
        <v>3920</v>
      </c>
      <c r="G6125" t="s">
        <v>3877</v>
      </c>
      <c r="H6125" t="s">
        <v>3876</v>
      </c>
      <c r="I6125">
        <v>1620.2</v>
      </c>
      <c r="J6125" s="41">
        <v>8.199999999999999E-3</v>
      </c>
      <c r="K6125" s="42">
        <v>13.285639999999999</v>
      </c>
      <c r="L6125" s="43">
        <v>0.87000000000000011</v>
      </c>
      <c r="M6125" s="42">
        <v>11.5585068</v>
      </c>
      <c r="N6125">
        <v>0</v>
      </c>
      <c r="O6125" s="43">
        <v>73.92</v>
      </c>
      <c r="P6125" s="42">
        <v>91.2</v>
      </c>
      <c r="Q6125" s="42">
        <v>16.5</v>
      </c>
      <c r="R6125" s="42">
        <v>11</v>
      </c>
    </row>
    <row r="6126" spans="1:18" x14ac:dyDescent="0.3">
      <c r="A6126" t="s">
        <v>3916</v>
      </c>
      <c r="B6126" s="17">
        <v>45060</v>
      </c>
      <c r="C6126" t="s">
        <v>3925</v>
      </c>
      <c r="D6126" t="s">
        <v>3926</v>
      </c>
      <c r="E6126" t="s">
        <v>3927</v>
      </c>
      <c r="F6126" t="s">
        <v>3920</v>
      </c>
      <c r="G6126" t="s">
        <v>3877</v>
      </c>
      <c r="H6126" t="s">
        <v>3876</v>
      </c>
      <c r="I6126">
        <v>2210.4</v>
      </c>
      <c r="J6126" s="41">
        <v>1.44E-2</v>
      </c>
      <c r="K6126" s="42">
        <v>31.82976</v>
      </c>
      <c r="L6126" s="43">
        <v>1.85</v>
      </c>
      <c r="M6126" s="42">
        <v>58.885056000000006</v>
      </c>
      <c r="N6126">
        <v>2</v>
      </c>
      <c r="O6126" s="43">
        <v>76.16</v>
      </c>
      <c r="P6126" s="42">
        <v>93.6</v>
      </c>
      <c r="Q6126" s="42">
        <v>7.5</v>
      </c>
      <c r="R6126" s="42">
        <v>10</v>
      </c>
    </row>
    <row r="6127" spans="1:18" x14ac:dyDescent="0.3">
      <c r="A6127" t="s">
        <v>3916</v>
      </c>
      <c r="B6127" s="17">
        <v>45061</v>
      </c>
      <c r="C6127" t="s">
        <v>3925</v>
      </c>
      <c r="D6127" t="s">
        <v>3926</v>
      </c>
      <c r="E6127" t="s">
        <v>3927</v>
      </c>
      <c r="F6127" t="s">
        <v>3920</v>
      </c>
      <c r="G6127" t="s">
        <v>3877</v>
      </c>
      <c r="H6127" t="s">
        <v>3876</v>
      </c>
      <c r="I6127">
        <v>1754.6000000000001</v>
      </c>
      <c r="J6127" s="41">
        <v>0.01</v>
      </c>
      <c r="K6127" s="42">
        <v>17.546000000000003</v>
      </c>
      <c r="L6127" s="43">
        <v>0.86</v>
      </c>
      <c r="M6127" s="42">
        <v>15.089560000000002</v>
      </c>
      <c r="N6127">
        <v>5</v>
      </c>
      <c r="O6127" s="43">
        <v>207.2</v>
      </c>
      <c r="P6127" s="42">
        <v>106.8</v>
      </c>
      <c r="Q6127" s="42">
        <v>18</v>
      </c>
      <c r="R6127" s="42">
        <v>4</v>
      </c>
    </row>
    <row r="6128" spans="1:18" x14ac:dyDescent="0.3">
      <c r="A6128" t="s">
        <v>3916</v>
      </c>
      <c r="B6128" s="17">
        <v>45062</v>
      </c>
      <c r="C6128" t="s">
        <v>3925</v>
      </c>
      <c r="D6128" t="s">
        <v>3926</v>
      </c>
      <c r="E6128" t="s">
        <v>3927</v>
      </c>
      <c r="F6128" t="s">
        <v>3920</v>
      </c>
      <c r="G6128" t="s">
        <v>3877</v>
      </c>
      <c r="H6128" t="s">
        <v>3876</v>
      </c>
      <c r="I6128">
        <v>2148.4</v>
      </c>
      <c r="J6128" s="41">
        <v>9.3999999999999986E-3</v>
      </c>
      <c r="K6128" s="42">
        <v>20.194959999999998</v>
      </c>
      <c r="L6128" s="43">
        <v>1.3</v>
      </c>
      <c r="M6128" s="42">
        <v>26.253447999999999</v>
      </c>
      <c r="N6128">
        <v>1</v>
      </c>
      <c r="O6128" s="43">
        <v>142.79999999999998</v>
      </c>
      <c r="P6128" s="42">
        <v>74.399999999999991</v>
      </c>
      <c r="Q6128" s="42">
        <v>18</v>
      </c>
      <c r="R6128" s="42">
        <v>4</v>
      </c>
    </row>
    <row r="6129" spans="1:18" x14ac:dyDescent="0.3">
      <c r="A6129" t="s">
        <v>3916</v>
      </c>
      <c r="B6129" s="17">
        <v>45063</v>
      </c>
      <c r="C6129" t="s">
        <v>3925</v>
      </c>
      <c r="D6129" t="s">
        <v>3926</v>
      </c>
      <c r="E6129" t="s">
        <v>3927</v>
      </c>
      <c r="F6129" t="s">
        <v>3920</v>
      </c>
      <c r="G6129" t="s">
        <v>3877</v>
      </c>
      <c r="H6129" t="s">
        <v>3876</v>
      </c>
      <c r="I6129">
        <v>1785.6000000000001</v>
      </c>
      <c r="J6129" s="41">
        <v>9.7000000000000003E-3</v>
      </c>
      <c r="K6129" s="42">
        <v>17.320320000000002</v>
      </c>
      <c r="L6129" s="43">
        <v>2.19</v>
      </c>
      <c r="M6129" s="42">
        <v>37.931500800000002</v>
      </c>
      <c r="N6129">
        <v>2</v>
      </c>
      <c r="O6129" s="43">
        <v>184.79999999999998</v>
      </c>
      <c r="P6129" s="42">
        <v>121.19999999999999</v>
      </c>
      <c r="Q6129" s="42">
        <v>25.5</v>
      </c>
      <c r="R6129" s="42">
        <v>6</v>
      </c>
    </row>
    <row r="6130" spans="1:18" x14ac:dyDescent="0.3">
      <c r="A6130" t="s">
        <v>3916</v>
      </c>
      <c r="B6130" s="17">
        <v>45064</v>
      </c>
      <c r="C6130" t="s">
        <v>3925</v>
      </c>
      <c r="D6130" t="s">
        <v>3926</v>
      </c>
      <c r="E6130" t="s">
        <v>3927</v>
      </c>
      <c r="F6130" t="s">
        <v>3920</v>
      </c>
      <c r="G6130" t="s">
        <v>3877</v>
      </c>
      <c r="H6130" t="s">
        <v>3876</v>
      </c>
      <c r="I6130">
        <v>2411.6</v>
      </c>
      <c r="J6130" s="41">
        <v>0.01</v>
      </c>
      <c r="K6130" s="42">
        <v>24.116</v>
      </c>
      <c r="L6130" s="43">
        <v>1.91</v>
      </c>
      <c r="M6130" s="42">
        <v>46.06156</v>
      </c>
      <c r="N6130">
        <v>5</v>
      </c>
      <c r="O6130" s="43">
        <v>154.56</v>
      </c>
      <c r="P6130" s="42">
        <v>103.2</v>
      </c>
      <c r="Q6130" s="42">
        <v>9</v>
      </c>
      <c r="R6130" s="42">
        <v>10</v>
      </c>
    </row>
    <row r="6131" spans="1:18" x14ac:dyDescent="0.3">
      <c r="A6131" t="s">
        <v>3916</v>
      </c>
      <c r="B6131" s="17">
        <v>45065</v>
      </c>
      <c r="C6131" t="s">
        <v>3925</v>
      </c>
      <c r="D6131" t="s">
        <v>3926</v>
      </c>
      <c r="E6131" t="s">
        <v>3927</v>
      </c>
      <c r="F6131" t="s">
        <v>3920</v>
      </c>
      <c r="G6131" t="s">
        <v>3877</v>
      </c>
      <c r="H6131" t="s">
        <v>3876</v>
      </c>
      <c r="I6131">
        <v>1646</v>
      </c>
      <c r="J6131" s="41">
        <v>9.8999999999999991E-3</v>
      </c>
      <c r="K6131" s="42">
        <v>16.295399999999997</v>
      </c>
      <c r="L6131" s="43">
        <v>1.4799999999999998</v>
      </c>
      <c r="M6131" s="42">
        <v>24.117191999999992</v>
      </c>
      <c r="N6131">
        <v>2</v>
      </c>
      <c r="O6131" s="43">
        <v>33.6</v>
      </c>
      <c r="P6131" s="42">
        <v>88.8</v>
      </c>
      <c r="Q6131" s="42">
        <v>24</v>
      </c>
      <c r="R6131" s="42">
        <v>9</v>
      </c>
    </row>
    <row r="6132" spans="1:18" x14ac:dyDescent="0.3">
      <c r="A6132" t="s">
        <v>3916</v>
      </c>
      <c r="B6132" s="17">
        <v>45066</v>
      </c>
      <c r="C6132" t="s">
        <v>3925</v>
      </c>
      <c r="D6132" t="s">
        <v>3926</v>
      </c>
      <c r="E6132" t="s">
        <v>3927</v>
      </c>
      <c r="F6132" t="s">
        <v>3920</v>
      </c>
      <c r="G6132" t="s">
        <v>3877</v>
      </c>
      <c r="H6132" t="s">
        <v>3876</v>
      </c>
      <c r="I6132">
        <v>2174.1999999999998</v>
      </c>
      <c r="J6132" s="41">
        <v>8.7999999999999988E-3</v>
      </c>
      <c r="K6132" s="42">
        <v>19.132959999999997</v>
      </c>
      <c r="L6132" s="43">
        <v>0.64000000000000012</v>
      </c>
      <c r="M6132" s="42">
        <v>12.245094400000001</v>
      </c>
      <c r="N6132">
        <v>4</v>
      </c>
      <c r="O6132" s="43">
        <v>258.72000000000003</v>
      </c>
      <c r="P6132" s="42">
        <v>99.6</v>
      </c>
      <c r="Q6132" s="42">
        <v>16.5</v>
      </c>
      <c r="R6132" s="42">
        <v>9</v>
      </c>
    </row>
    <row r="6133" spans="1:18" x14ac:dyDescent="0.3">
      <c r="A6133" t="s">
        <v>3916</v>
      </c>
      <c r="B6133" s="17">
        <v>45067</v>
      </c>
      <c r="C6133" t="s">
        <v>3925</v>
      </c>
      <c r="D6133" t="s">
        <v>3926</v>
      </c>
      <c r="E6133" t="s">
        <v>3927</v>
      </c>
      <c r="F6133" t="s">
        <v>3920</v>
      </c>
      <c r="G6133" t="s">
        <v>3877</v>
      </c>
      <c r="H6133" t="s">
        <v>3876</v>
      </c>
      <c r="I6133">
        <v>2347.6</v>
      </c>
      <c r="J6133" s="41">
        <v>1.1300000000000001E-2</v>
      </c>
      <c r="K6133" s="42">
        <v>26.52788</v>
      </c>
      <c r="L6133" s="43">
        <v>1.23</v>
      </c>
      <c r="M6133" s="42">
        <v>32.629292399999997</v>
      </c>
      <c r="N6133">
        <v>5</v>
      </c>
      <c r="O6133" s="43">
        <v>39.199999999999996</v>
      </c>
      <c r="P6133" s="42">
        <v>69.599999999999994</v>
      </c>
      <c r="Q6133" s="42">
        <v>25.5</v>
      </c>
      <c r="R6133" s="42">
        <v>8</v>
      </c>
    </row>
    <row r="6134" spans="1:18" x14ac:dyDescent="0.3">
      <c r="A6134" t="s">
        <v>3916</v>
      </c>
      <c r="B6134" s="17">
        <v>45068</v>
      </c>
      <c r="C6134" t="s">
        <v>3925</v>
      </c>
      <c r="D6134" t="s">
        <v>3926</v>
      </c>
      <c r="E6134" t="s">
        <v>3927</v>
      </c>
      <c r="F6134" t="s">
        <v>3920</v>
      </c>
      <c r="G6134" t="s">
        <v>3877</v>
      </c>
      <c r="H6134" t="s">
        <v>3876</v>
      </c>
      <c r="I6134">
        <v>2112.4</v>
      </c>
      <c r="J6134" s="41">
        <v>1.2400000000000001E-2</v>
      </c>
      <c r="K6134" s="42">
        <v>26.193760000000005</v>
      </c>
      <c r="L6134" s="43">
        <v>1.1100000000000001</v>
      </c>
      <c r="M6134" s="42">
        <v>29.075073600000007</v>
      </c>
      <c r="N6134">
        <v>5</v>
      </c>
      <c r="O6134" s="43">
        <v>120.39999999999999</v>
      </c>
      <c r="P6134" s="42">
        <v>84</v>
      </c>
      <c r="Q6134" s="42">
        <v>4.5</v>
      </c>
      <c r="R6134" s="42">
        <v>8</v>
      </c>
    </row>
    <row r="6135" spans="1:18" x14ac:dyDescent="0.3">
      <c r="A6135" t="s">
        <v>3916</v>
      </c>
      <c r="B6135" s="17">
        <v>45069</v>
      </c>
      <c r="C6135" t="s">
        <v>3925</v>
      </c>
      <c r="D6135" t="s">
        <v>3926</v>
      </c>
      <c r="E6135" t="s">
        <v>3927</v>
      </c>
      <c r="F6135" t="s">
        <v>3920</v>
      </c>
      <c r="G6135" t="s">
        <v>3877</v>
      </c>
      <c r="H6135" t="s">
        <v>3876</v>
      </c>
      <c r="I6135">
        <v>1525.2</v>
      </c>
      <c r="J6135" s="41">
        <v>1.0299999999999998E-2</v>
      </c>
      <c r="K6135" s="42">
        <v>15.709559999999998</v>
      </c>
      <c r="L6135" s="43">
        <v>1.67</v>
      </c>
      <c r="M6135" s="42">
        <v>26.234965199999994</v>
      </c>
      <c r="N6135">
        <v>1</v>
      </c>
      <c r="O6135" s="43">
        <v>82.320000000000007</v>
      </c>
      <c r="P6135" s="42">
        <v>81.599999999999994</v>
      </c>
      <c r="Q6135" s="42">
        <v>18</v>
      </c>
      <c r="R6135" s="42">
        <v>7</v>
      </c>
    </row>
    <row r="6136" spans="1:18" x14ac:dyDescent="0.3">
      <c r="A6136" t="s">
        <v>3916</v>
      </c>
      <c r="B6136" s="17">
        <v>45070</v>
      </c>
      <c r="C6136" t="s">
        <v>3925</v>
      </c>
      <c r="D6136" t="s">
        <v>3926</v>
      </c>
      <c r="E6136" t="s">
        <v>3927</v>
      </c>
      <c r="F6136" t="s">
        <v>3920</v>
      </c>
      <c r="G6136" t="s">
        <v>3877</v>
      </c>
      <c r="H6136" t="s">
        <v>3876</v>
      </c>
      <c r="I6136">
        <v>1451.4</v>
      </c>
      <c r="J6136" s="41">
        <v>1.14E-2</v>
      </c>
      <c r="K6136" s="42">
        <v>16.545960000000001</v>
      </c>
      <c r="L6136" s="43">
        <v>1.4000000000000001</v>
      </c>
      <c r="M6136" s="42">
        <v>23.164344000000003</v>
      </c>
      <c r="N6136">
        <v>3</v>
      </c>
      <c r="O6136" s="43">
        <v>40.800000000000004</v>
      </c>
      <c r="P6136" s="42">
        <v>121.19999999999999</v>
      </c>
      <c r="Q6136" s="42">
        <v>15</v>
      </c>
      <c r="R6136" s="42">
        <v>7</v>
      </c>
    </row>
    <row r="6137" spans="1:18" x14ac:dyDescent="0.3">
      <c r="A6137" t="s">
        <v>3916</v>
      </c>
      <c r="B6137" s="17">
        <v>45071</v>
      </c>
      <c r="C6137" t="s">
        <v>3925</v>
      </c>
      <c r="D6137" t="s">
        <v>3926</v>
      </c>
      <c r="E6137" t="s">
        <v>3927</v>
      </c>
      <c r="F6137" t="s">
        <v>3920</v>
      </c>
      <c r="G6137" t="s">
        <v>3877</v>
      </c>
      <c r="H6137" t="s">
        <v>3876</v>
      </c>
      <c r="I6137">
        <v>1467.4</v>
      </c>
      <c r="J6137" s="41">
        <v>8.2999999999999984E-3</v>
      </c>
      <c r="K6137" s="42">
        <v>12.179419999999999</v>
      </c>
      <c r="L6137" s="43">
        <v>1.66</v>
      </c>
      <c r="M6137" s="42">
        <v>20.217837199999998</v>
      </c>
      <c r="N6137">
        <v>0</v>
      </c>
      <c r="O6137" s="43">
        <v>114.24000000000001</v>
      </c>
      <c r="P6137" s="42">
        <v>86.399999999999991</v>
      </c>
      <c r="Q6137" s="42">
        <v>21</v>
      </c>
      <c r="R6137" s="42">
        <v>7</v>
      </c>
    </row>
    <row r="6138" spans="1:18" x14ac:dyDescent="0.3">
      <c r="A6138" t="s">
        <v>3916</v>
      </c>
      <c r="B6138" s="17">
        <v>45072</v>
      </c>
      <c r="C6138" t="s">
        <v>3925</v>
      </c>
      <c r="D6138" t="s">
        <v>3926</v>
      </c>
      <c r="E6138" t="s">
        <v>3927</v>
      </c>
      <c r="F6138" t="s">
        <v>3920</v>
      </c>
      <c r="G6138" t="s">
        <v>3877</v>
      </c>
      <c r="H6138" t="s">
        <v>3876</v>
      </c>
      <c r="I6138">
        <v>1643.4</v>
      </c>
      <c r="J6138" s="41">
        <v>8.5000000000000006E-3</v>
      </c>
      <c r="K6138" s="42">
        <v>13.968900000000001</v>
      </c>
      <c r="L6138" s="43">
        <v>1.88</v>
      </c>
      <c r="M6138" s="42">
        <v>26.261532000000003</v>
      </c>
      <c r="N6138">
        <v>2</v>
      </c>
      <c r="O6138" s="43">
        <v>174.72</v>
      </c>
      <c r="P6138" s="42">
        <v>74.399999999999991</v>
      </c>
      <c r="Q6138" s="42">
        <v>12</v>
      </c>
      <c r="R6138" s="42">
        <v>6</v>
      </c>
    </row>
    <row r="6139" spans="1:18" x14ac:dyDescent="0.3">
      <c r="A6139" t="s">
        <v>3916</v>
      </c>
      <c r="B6139" s="17">
        <v>45073</v>
      </c>
      <c r="C6139" t="s">
        <v>3925</v>
      </c>
      <c r="D6139" t="s">
        <v>3926</v>
      </c>
      <c r="E6139" t="s">
        <v>3927</v>
      </c>
      <c r="F6139" t="s">
        <v>3920</v>
      </c>
      <c r="G6139" t="s">
        <v>3877</v>
      </c>
      <c r="H6139" t="s">
        <v>3876</v>
      </c>
      <c r="I6139">
        <v>1703.8000000000002</v>
      </c>
      <c r="J6139" s="41">
        <v>6.6999999999999994E-3</v>
      </c>
      <c r="K6139" s="42">
        <v>11.415459999999999</v>
      </c>
      <c r="L6139" s="43">
        <v>0.61</v>
      </c>
      <c r="M6139" s="42">
        <v>6.9634305999999997</v>
      </c>
      <c r="N6139">
        <v>1</v>
      </c>
      <c r="O6139" s="43">
        <v>99.11999999999999</v>
      </c>
      <c r="P6139" s="42">
        <v>114</v>
      </c>
      <c r="Q6139" s="42">
        <v>0</v>
      </c>
      <c r="R6139" s="42">
        <v>7</v>
      </c>
    </row>
    <row r="6140" spans="1:18" x14ac:dyDescent="0.3">
      <c r="A6140" t="s">
        <v>3916</v>
      </c>
      <c r="B6140" s="17">
        <v>45074</v>
      </c>
      <c r="C6140" t="s">
        <v>3925</v>
      </c>
      <c r="D6140" t="s">
        <v>3926</v>
      </c>
      <c r="E6140" t="s">
        <v>3927</v>
      </c>
      <c r="F6140" t="s">
        <v>3920</v>
      </c>
      <c r="G6140" t="s">
        <v>3877</v>
      </c>
      <c r="H6140" t="s">
        <v>3876</v>
      </c>
      <c r="I6140">
        <v>2498</v>
      </c>
      <c r="J6140" s="41">
        <v>1.04E-2</v>
      </c>
      <c r="K6140" s="42">
        <v>25.979199999999999</v>
      </c>
      <c r="L6140" s="43">
        <v>0.52</v>
      </c>
      <c r="M6140" s="42">
        <v>13.509183999999999</v>
      </c>
      <c r="N6140">
        <v>2</v>
      </c>
      <c r="O6140" s="43">
        <v>182</v>
      </c>
      <c r="P6140" s="42">
        <v>93.6</v>
      </c>
      <c r="Q6140" s="42">
        <v>10.5</v>
      </c>
      <c r="R6140" s="42">
        <v>6</v>
      </c>
    </row>
    <row r="6141" spans="1:18" x14ac:dyDescent="0.3">
      <c r="A6141" t="s">
        <v>3916</v>
      </c>
      <c r="B6141" s="17">
        <v>45075</v>
      </c>
      <c r="C6141" t="s">
        <v>3925</v>
      </c>
      <c r="D6141" t="s">
        <v>3926</v>
      </c>
      <c r="E6141" t="s">
        <v>3927</v>
      </c>
      <c r="F6141" t="s">
        <v>3920</v>
      </c>
      <c r="G6141" t="s">
        <v>3877</v>
      </c>
      <c r="H6141" t="s">
        <v>3876</v>
      </c>
      <c r="I6141">
        <v>1628.8000000000002</v>
      </c>
      <c r="J6141" s="41">
        <v>9.1000000000000004E-3</v>
      </c>
      <c r="K6141" s="42">
        <v>14.822080000000003</v>
      </c>
      <c r="L6141" s="43">
        <v>0.64</v>
      </c>
      <c r="M6141" s="42">
        <v>9.4861312000000027</v>
      </c>
      <c r="N6141">
        <v>1</v>
      </c>
      <c r="O6141" s="43">
        <v>127.67999999999999</v>
      </c>
      <c r="P6141" s="42">
        <v>54</v>
      </c>
      <c r="Q6141" s="42">
        <v>3</v>
      </c>
      <c r="R6141" s="42">
        <v>6</v>
      </c>
    </row>
    <row r="6142" spans="1:18" x14ac:dyDescent="0.3">
      <c r="A6142" t="s">
        <v>3916</v>
      </c>
      <c r="B6142" s="17">
        <v>45076</v>
      </c>
      <c r="C6142" t="s">
        <v>3925</v>
      </c>
      <c r="D6142" t="s">
        <v>3926</v>
      </c>
      <c r="E6142" t="s">
        <v>3927</v>
      </c>
      <c r="F6142" t="s">
        <v>3920</v>
      </c>
      <c r="G6142" t="s">
        <v>3877</v>
      </c>
      <c r="H6142" t="s">
        <v>3876</v>
      </c>
      <c r="I6142">
        <v>1632.4</v>
      </c>
      <c r="J6142" s="41">
        <v>1.0700000000000001E-2</v>
      </c>
      <c r="K6142" s="42">
        <v>17.466680000000004</v>
      </c>
      <c r="L6142" s="43">
        <v>1.7100000000000002</v>
      </c>
      <c r="M6142" s="42">
        <v>29.868022800000009</v>
      </c>
      <c r="N6142">
        <v>2</v>
      </c>
      <c r="O6142" s="43">
        <v>198.23999999999998</v>
      </c>
      <c r="P6142" s="42">
        <v>108</v>
      </c>
      <c r="Q6142" s="42">
        <v>0</v>
      </c>
      <c r="R6142" s="42">
        <v>5</v>
      </c>
    </row>
    <row r="6143" spans="1:18" x14ac:dyDescent="0.3">
      <c r="A6143" t="s">
        <v>3916</v>
      </c>
      <c r="B6143" s="17">
        <v>45077</v>
      </c>
      <c r="C6143" t="s">
        <v>3925</v>
      </c>
      <c r="D6143" t="s">
        <v>3926</v>
      </c>
      <c r="E6143" t="s">
        <v>3927</v>
      </c>
      <c r="F6143" t="s">
        <v>3920</v>
      </c>
      <c r="G6143" t="s">
        <v>3877</v>
      </c>
      <c r="H6143" t="s">
        <v>3876</v>
      </c>
      <c r="I6143">
        <v>2090.8000000000002</v>
      </c>
      <c r="J6143" s="41">
        <v>7.1000000000000004E-3</v>
      </c>
      <c r="K6143" s="42">
        <v>14.844680000000002</v>
      </c>
      <c r="L6143" s="43">
        <v>0.4499999999999999</v>
      </c>
      <c r="M6143" s="42">
        <v>6.6801059999999994</v>
      </c>
      <c r="N6143">
        <v>7</v>
      </c>
      <c r="O6143" s="43">
        <v>114.8</v>
      </c>
      <c r="P6143" s="42">
        <v>75.599999999999994</v>
      </c>
      <c r="Q6143" s="42">
        <v>13.5</v>
      </c>
      <c r="R6143" s="42">
        <v>5</v>
      </c>
    </row>
    <row r="6144" spans="1:18" x14ac:dyDescent="0.3">
      <c r="A6144" t="s">
        <v>3923</v>
      </c>
      <c r="B6144" s="17">
        <v>45078</v>
      </c>
      <c r="C6144" t="s">
        <v>3925</v>
      </c>
      <c r="D6144" t="s">
        <v>3926</v>
      </c>
      <c r="E6144" t="s">
        <v>3927</v>
      </c>
      <c r="F6144" t="s">
        <v>3920</v>
      </c>
      <c r="G6144" t="s">
        <v>3877</v>
      </c>
      <c r="H6144" t="s">
        <v>3876</v>
      </c>
      <c r="I6144">
        <v>1498.6999999999998</v>
      </c>
      <c r="J6144" s="41">
        <v>8.0000000000000002E-3</v>
      </c>
      <c r="K6144" s="42">
        <v>11.989599999999999</v>
      </c>
      <c r="L6144" s="43">
        <v>0.77</v>
      </c>
      <c r="M6144" s="42">
        <v>9.231992</v>
      </c>
      <c r="N6144">
        <v>5</v>
      </c>
      <c r="O6144" s="43">
        <v>68.320000000000007</v>
      </c>
      <c r="P6144" s="42">
        <v>118.8</v>
      </c>
      <c r="Q6144" s="42">
        <v>3</v>
      </c>
      <c r="R6144" s="42">
        <v>8</v>
      </c>
    </row>
    <row r="6145" spans="1:18" x14ac:dyDescent="0.3">
      <c r="A6145" t="s">
        <v>3923</v>
      </c>
      <c r="B6145" s="17">
        <v>45079</v>
      </c>
      <c r="C6145" t="s">
        <v>3925</v>
      </c>
      <c r="D6145" t="s">
        <v>3926</v>
      </c>
      <c r="E6145" t="s">
        <v>3927</v>
      </c>
      <c r="F6145" t="s">
        <v>3920</v>
      </c>
      <c r="G6145" t="s">
        <v>3877</v>
      </c>
      <c r="H6145" t="s">
        <v>3876</v>
      </c>
      <c r="I6145">
        <v>1783.6</v>
      </c>
      <c r="J6145" s="41">
        <v>6.4000000000000003E-3</v>
      </c>
      <c r="K6145" s="42">
        <v>11.415039999999999</v>
      </c>
      <c r="L6145" s="43">
        <v>1.22</v>
      </c>
      <c r="M6145" s="42">
        <v>13.9263488</v>
      </c>
      <c r="N6145">
        <v>2</v>
      </c>
      <c r="O6145" s="43">
        <v>73.36</v>
      </c>
      <c r="P6145" s="42">
        <v>72</v>
      </c>
      <c r="Q6145" s="42">
        <v>31.5</v>
      </c>
      <c r="R6145" s="42">
        <v>13</v>
      </c>
    </row>
    <row r="6146" spans="1:18" x14ac:dyDescent="0.3">
      <c r="A6146" t="s">
        <v>3923</v>
      </c>
      <c r="B6146" s="17">
        <v>45080</v>
      </c>
      <c r="C6146" t="s">
        <v>3925</v>
      </c>
      <c r="D6146" t="s">
        <v>3926</v>
      </c>
      <c r="E6146" t="s">
        <v>3927</v>
      </c>
      <c r="F6146" t="s">
        <v>3920</v>
      </c>
      <c r="G6146" t="s">
        <v>3877</v>
      </c>
      <c r="H6146" t="s">
        <v>3876</v>
      </c>
      <c r="I6146">
        <v>1797.6</v>
      </c>
      <c r="J6146" s="41">
        <v>9.6000000000000009E-3</v>
      </c>
      <c r="K6146" s="42">
        <v>17.256959999999999</v>
      </c>
      <c r="L6146" s="43">
        <v>1.39</v>
      </c>
      <c r="M6146" s="42">
        <v>23.987174399999997</v>
      </c>
      <c r="N6146">
        <v>10</v>
      </c>
      <c r="O6146" s="43">
        <v>15.200000000000001</v>
      </c>
      <c r="P6146" s="42">
        <v>66</v>
      </c>
      <c r="Q6146" s="42">
        <v>7.5</v>
      </c>
      <c r="R6146" s="42">
        <v>3</v>
      </c>
    </row>
    <row r="6147" spans="1:18" x14ac:dyDescent="0.3">
      <c r="A6147" t="s">
        <v>3923</v>
      </c>
      <c r="B6147" s="17">
        <v>45081</v>
      </c>
      <c r="C6147" t="s">
        <v>3925</v>
      </c>
      <c r="D6147" t="s">
        <v>3926</v>
      </c>
      <c r="E6147" t="s">
        <v>3927</v>
      </c>
      <c r="F6147" t="s">
        <v>3920</v>
      </c>
      <c r="G6147" t="s">
        <v>3877</v>
      </c>
      <c r="H6147" t="s">
        <v>3876</v>
      </c>
      <c r="I6147">
        <v>1933.3999999999999</v>
      </c>
      <c r="J6147" s="41">
        <v>8.8999999999999999E-3</v>
      </c>
      <c r="K6147" s="42">
        <v>17.207259999999998</v>
      </c>
      <c r="L6147" s="43">
        <v>0.45999999999999996</v>
      </c>
      <c r="M6147" s="42">
        <v>7.9153395999999985</v>
      </c>
      <c r="N6147">
        <v>10</v>
      </c>
      <c r="O6147" s="43">
        <v>24</v>
      </c>
      <c r="P6147" s="42">
        <v>112.8</v>
      </c>
      <c r="Q6147" s="42">
        <v>16.5</v>
      </c>
      <c r="R6147" s="42">
        <v>12</v>
      </c>
    </row>
    <row r="6148" spans="1:18" x14ac:dyDescent="0.3">
      <c r="A6148" t="s">
        <v>3923</v>
      </c>
      <c r="B6148" s="17">
        <v>45082</v>
      </c>
      <c r="C6148" t="s">
        <v>3925</v>
      </c>
      <c r="D6148" t="s">
        <v>3926</v>
      </c>
      <c r="E6148" t="s">
        <v>3927</v>
      </c>
      <c r="F6148" t="s">
        <v>3920</v>
      </c>
      <c r="G6148" t="s">
        <v>3877</v>
      </c>
      <c r="H6148" t="s">
        <v>3876</v>
      </c>
      <c r="I6148">
        <v>1953.6999999999998</v>
      </c>
      <c r="J6148" s="41">
        <v>8.5000000000000006E-3</v>
      </c>
      <c r="K6148" s="42">
        <v>16.606449999999999</v>
      </c>
      <c r="L6148" s="43">
        <v>1.73</v>
      </c>
      <c r="M6148" s="42">
        <v>28.729158499999997</v>
      </c>
      <c r="N6148">
        <v>9</v>
      </c>
      <c r="O6148" s="43">
        <v>96.88</v>
      </c>
      <c r="P6148" s="42">
        <v>68.399999999999991</v>
      </c>
      <c r="Q6148" s="42">
        <v>4.5</v>
      </c>
      <c r="R6148" s="42">
        <v>11</v>
      </c>
    </row>
    <row r="6149" spans="1:18" x14ac:dyDescent="0.3">
      <c r="A6149" t="s">
        <v>3923</v>
      </c>
      <c r="B6149" s="17">
        <v>45083</v>
      </c>
      <c r="C6149" t="s">
        <v>3925</v>
      </c>
      <c r="D6149" t="s">
        <v>3926</v>
      </c>
      <c r="E6149" t="s">
        <v>3927</v>
      </c>
      <c r="F6149" t="s">
        <v>3920</v>
      </c>
      <c r="G6149" t="s">
        <v>3877</v>
      </c>
      <c r="H6149" t="s">
        <v>3876</v>
      </c>
      <c r="I6149">
        <v>1409.8</v>
      </c>
      <c r="J6149" s="41">
        <v>7.6000000000000009E-3</v>
      </c>
      <c r="K6149" s="42">
        <v>10.71448</v>
      </c>
      <c r="L6149" s="43">
        <v>1.4500000000000002</v>
      </c>
      <c r="M6149" s="42">
        <v>15.535996000000003</v>
      </c>
      <c r="N6149">
        <v>5</v>
      </c>
      <c r="O6149" s="43">
        <v>91.28</v>
      </c>
      <c r="P6149" s="42">
        <v>70.8</v>
      </c>
      <c r="Q6149" s="42">
        <v>25.5</v>
      </c>
      <c r="R6149" s="42">
        <v>6</v>
      </c>
    </row>
    <row r="6150" spans="1:18" x14ac:dyDescent="0.3">
      <c r="A6150" t="s">
        <v>3923</v>
      </c>
      <c r="B6150" s="17">
        <v>45084</v>
      </c>
      <c r="C6150" t="s">
        <v>3925</v>
      </c>
      <c r="D6150" t="s">
        <v>3926</v>
      </c>
      <c r="E6150" t="s">
        <v>3927</v>
      </c>
      <c r="F6150" t="s">
        <v>3920</v>
      </c>
      <c r="G6150" t="s">
        <v>3877</v>
      </c>
      <c r="H6150" t="s">
        <v>3876</v>
      </c>
      <c r="I6150">
        <v>1754.8999999999999</v>
      </c>
      <c r="J6150" s="41">
        <v>6.4000000000000003E-3</v>
      </c>
      <c r="K6150" s="42">
        <v>11.23136</v>
      </c>
      <c r="L6150" s="43">
        <v>0.54</v>
      </c>
      <c r="M6150" s="42">
        <v>6.0649344000000003</v>
      </c>
      <c r="N6150">
        <v>2</v>
      </c>
      <c r="O6150" s="43">
        <v>139.44</v>
      </c>
      <c r="P6150" s="42">
        <v>64.8</v>
      </c>
      <c r="Q6150" s="42">
        <v>3</v>
      </c>
      <c r="R6150" s="42">
        <v>9</v>
      </c>
    </row>
    <row r="6151" spans="1:18" x14ac:dyDescent="0.3">
      <c r="A6151" t="s">
        <v>3923</v>
      </c>
      <c r="B6151" s="17">
        <v>45085</v>
      </c>
      <c r="C6151" t="s">
        <v>3925</v>
      </c>
      <c r="D6151" t="s">
        <v>3926</v>
      </c>
      <c r="E6151" t="s">
        <v>3927</v>
      </c>
      <c r="F6151" t="s">
        <v>3920</v>
      </c>
      <c r="G6151" t="s">
        <v>3877</v>
      </c>
      <c r="H6151" t="s">
        <v>3876</v>
      </c>
      <c r="I6151">
        <v>1512.6999999999998</v>
      </c>
      <c r="J6151" s="41">
        <v>9.9000000000000008E-3</v>
      </c>
      <c r="K6151" s="42">
        <v>14.975729999999999</v>
      </c>
      <c r="L6151" s="43">
        <v>0.5</v>
      </c>
      <c r="M6151" s="42">
        <v>7.4878649999999993</v>
      </c>
      <c r="N6151">
        <v>7</v>
      </c>
      <c r="O6151" s="43">
        <v>166.32</v>
      </c>
      <c r="P6151" s="42">
        <v>73.2</v>
      </c>
      <c r="Q6151" s="42">
        <v>16.5</v>
      </c>
      <c r="R6151" s="42">
        <v>13</v>
      </c>
    </row>
    <row r="6152" spans="1:18" x14ac:dyDescent="0.3">
      <c r="A6152" t="s">
        <v>3923</v>
      </c>
      <c r="B6152" s="17">
        <v>45086</v>
      </c>
      <c r="C6152" t="s">
        <v>3925</v>
      </c>
      <c r="D6152" t="s">
        <v>3926</v>
      </c>
      <c r="E6152" t="s">
        <v>3927</v>
      </c>
      <c r="F6152" t="s">
        <v>3920</v>
      </c>
      <c r="G6152" t="s">
        <v>3877</v>
      </c>
      <c r="H6152" t="s">
        <v>3876</v>
      </c>
      <c r="I6152">
        <v>2012.4999999999998</v>
      </c>
      <c r="J6152" s="41">
        <v>6.1000000000000004E-3</v>
      </c>
      <c r="K6152" s="42">
        <v>12.276249999999999</v>
      </c>
      <c r="L6152" s="43">
        <v>0.42000000000000004</v>
      </c>
      <c r="M6152" s="42">
        <v>5.1560250000000005</v>
      </c>
      <c r="N6152">
        <v>5</v>
      </c>
      <c r="O6152" s="43">
        <v>43.2</v>
      </c>
      <c r="P6152" s="42">
        <v>104.39999999999999</v>
      </c>
      <c r="Q6152" s="42">
        <v>4.5</v>
      </c>
      <c r="R6152" s="42">
        <v>7</v>
      </c>
    </row>
    <row r="6153" spans="1:18" x14ac:dyDescent="0.3">
      <c r="A6153" t="s">
        <v>3923</v>
      </c>
      <c r="B6153" s="17">
        <v>45087</v>
      </c>
      <c r="C6153" t="s">
        <v>3925</v>
      </c>
      <c r="D6153" t="s">
        <v>3926</v>
      </c>
      <c r="E6153" t="s">
        <v>3927</v>
      </c>
      <c r="F6153" t="s">
        <v>3920</v>
      </c>
      <c r="G6153" t="s">
        <v>3877</v>
      </c>
      <c r="H6153" t="s">
        <v>3876</v>
      </c>
      <c r="I6153">
        <v>1621.1999999999998</v>
      </c>
      <c r="J6153" s="41">
        <v>1.03E-2</v>
      </c>
      <c r="K6153" s="42">
        <v>16.698359999999997</v>
      </c>
      <c r="L6153" s="43">
        <v>1.66</v>
      </c>
      <c r="M6153" s="42">
        <v>27.719277599999995</v>
      </c>
      <c r="N6153">
        <v>5</v>
      </c>
      <c r="O6153" s="43">
        <v>48.800000000000004</v>
      </c>
      <c r="P6153" s="42">
        <v>62.4</v>
      </c>
      <c r="Q6153" s="42">
        <v>13.5</v>
      </c>
      <c r="R6153" s="42">
        <v>3</v>
      </c>
    </row>
    <row r="6154" spans="1:18" x14ac:dyDescent="0.3">
      <c r="A6154" t="s">
        <v>3923</v>
      </c>
      <c r="B6154" s="17">
        <v>45088</v>
      </c>
      <c r="C6154" t="s">
        <v>3925</v>
      </c>
      <c r="D6154" t="s">
        <v>3926</v>
      </c>
      <c r="E6154" t="s">
        <v>3927</v>
      </c>
      <c r="F6154" t="s">
        <v>3920</v>
      </c>
      <c r="G6154" t="s">
        <v>3877</v>
      </c>
      <c r="H6154" t="s">
        <v>3876</v>
      </c>
      <c r="I6154">
        <v>1869.6999999999998</v>
      </c>
      <c r="J6154" s="41">
        <v>1.0500000000000001E-2</v>
      </c>
      <c r="K6154" s="42">
        <v>19.63185</v>
      </c>
      <c r="L6154" s="43">
        <v>0.65</v>
      </c>
      <c r="M6154" s="42">
        <v>12.760702500000001</v>
      </c>
      <c r="N6154">
        <v>7</v>
      </c>
      <c r="O6154" s="43">
        <v>99.11999999999999</v>
      </c>
      <c r="P6154" s="42">
        <v>88.8</v>
      </c>
      <c r="Q6154" s="42">
        <v>1.5</v>
      </c>
      <c r="R6154" s="42">
        <v>11</v>
      </c>
    </row>
    <row r="6155" spans="1:18" x14ac:dyDescent="0.3">
      <c r="A6155" t="s">
        <v>3923</v>
      </c>
      <c r="B6155" s="17">
        <v>45089</v>
      </c>
      <c r="C6155" t="s">
        <v>3925</v>
      </c>
      <c r="D6155" t="s">
        <v>3926</v>
      </c>
      <c r="E6155" t="s">
        <v>3927</v>
      </c>
      <c r="F6155" t="s">
        <v>3920</v>
      </c>
      <c r="G6155" t="s">
        <v>3877</v>
      </c>
      <c r="H6155" t="s">
        <v>3876</v>
      </c>
      <c r="I6155">
        <v>1864.8</v>
      </c>
      <c r="J6155" s="41">
        <v>9.6000000000000009E-3</v>
      </c>
      <c r="K6155" s="42">
        <v>17.902080000000002</v>
      </c>
      <c r="L6155" s="43">
        <v>0.49</v>
      </c>
      <c r="M6155" s="42">
        <v>8.7720192000000008</v>
      </c>
      <c r="N6155">
        <v>8</v>
      </c>
      <c r="O6155" s="43">
        <v>28.8</v>
      </c>
      <c r="P6155" s="42">
        <v>78</v>
      </c>
      <c r="Q6155" s="42">
        <v>10.5</v>
      </c>
      <c r="R6155" s="42">
        <v>10</v>
      </c>
    </row>
    <row r="6156" spans="1:18" x14ac:dyDescent="0.3">
      <c r="A6156" t="s">
        <v>3923</v>
      </c>
      <c r="B6156" s="17">
        <v>45090</v>
      </c>
      <c r="C6156" t="s">
        <v>3925</v>
      </c>
      <c r="D6156" t="s">
        <v>3926</v>
      </c>
      <c r="E6156" t="s">
        <v>3927</v>
      </c>
      <c r="F6156" t="s">
        <v>3920</v>
      </c>
      <c r="G6156" t="s">
        <v>3877</v>
      </c>
      <c r="H6156" t="s">
        <v>3876</v>
      </c>
      <c r="I6156">
        <v>1824.8999999999999</v>
      </c>
      <c r="J6156" s="41">
        <v>9.9999999999999985E-3</v>
      </c>
      <c r="K6156" s="42">
        <v>18.248999999999995</v>
      </c>
      <c r="L6156" s="43">
        <v>0.5</v>
      </c>
      <c r="M6156" s="42">
        <v>9.1244999999999976</v>
      </c>
      <c r="N6156">
        <v>6</v>
      </c>
      <c r="O6156" s="43">
        <v>58.239999999999995</v>
      </c>
      <c r="P6156" s="42">
        <v>67.2</v>
      </c>
      <c r="Q6156" s="42">
        <v>27</v>
      </c>
      <c r="R6156" s="42">
        <v>2</v>
      </c>
    </row>
    <row r="6157" spans="1:18" x14ac:dyDescent="0.3">
      <c r="A6157" t="s">
        <v>3923</v>
      </c>
      <c r="B6157" s="17">
        <v>45091</v>
      </c>
      <c r="C6157" t="s">
        <v>3925</v>
      </c>
      <c r="D6157" t="s">
        <v>3926</v>
      </c>
      <c r="E6157" t="s">
        <v>3927</v>
      </c>
      <c r="F6157" t="s">
        <v>3920</v>
      </c>
      <c r="G6157" t="s">
        <v>3877</v>
      </c>
      <c r="H6157" t="s">
        <v>3876</v>
      </c>
      <c r="I6157">
        <v>1460.8999999999999</v>
      </c>
      <c r="J6157" s="41">
        <v>9.7000000000000003E-3</v>
      </c>
      <c r="K6157" s="42">
        <v>14.170729999999999</v>
      </c>
      <c r="L6157" s="43">
        <v>1.78</v>
      </c>
      <c r="M6157" s="42">
        <v>25.223899399999997</v>
      </c>
      <c r="N6157">
        <v>8</v>
      </c>
      <c r="O6157" s="43">
        <v>156.79999999999998</v>
      </c>
      <c r="P6157" s="42">
        <v>86.399999999999991</v>
      </c>
      <c r="Q6157" s="42">
        <v>6</v>
      </c>
      <c r="R6157" s="42">
        <v>12</v>
      </c>
    </row>
    <row r="6158" spans="1:18" x14ac:dyDescent="0.3">
      <c r="A6158" t="s">
        <v>3923</v>
      </c>
      <c r="B6158" s="17">
        <v>45092</v>
      </c>
      <c r="C6158" t="s">
        <v>3925</v>
      </c>
      <c r="D6158" t="s">
        <v>3926</v>
      </c>
      <c r="E6158" t="s">
        <v>3927</v>
      </c>
      <c r="F6158" t="s">
        <v>3920</v>
      </c>
      <c r="G6158" t="s">
        <v>3877</v>
      </c>
      <c r="H6158" t="s">
        <v>3876</v>
      </c>
      <c r="I6158">
        <v>1411.1999999999998</v>
      </c>
      <c r="J6158" s="41">
        <v>1.21E-2</v>
      </c>
      <c r="K6158" s="42">
        <v>17.075519999999997</v>
      </c>
      <c r="L6158" s="43">
        <v>1.22</v>
      </c>
      <c r="M6158" s="42">
        <v>20.832134399999997</v>
      </c>
      <c r="N6158">
        <v>9</v>
      </c>
      <c r="O6158" s="43">
        <v>146.16</v>
      </c>
      <c r="P6158" s="42">
        <v>115.19999999999999</v>
      </c>
      <c r="Q6158" s="42">
        <v>10.5</v>
      </c>
      <c r="R6158" s="42">
        <v>14</v>
      </c>
    </row>
    <row r="6159" spans="1:18" x14ac:dyDescent="0.3">
      <c r="A6159" t="s">
        <v>3923</v>
      </c>
      <c r="B6159" s="17">
        <v>45093</v>
      </c>
      <c r="C6159" t="s">
        <v>3925</v>
      </c>
      <c r="D6159" t="s">
        <v>3926</v>
      </c>
      <c r="E6159" t="s">
        <v>3927</v>
      </c>
      <c r="F6159" t="s">
        <v>3920</v>
      </c>
      <c r="G6159" t="s">
        <v>3877</v>
      </c>
      <c r="H6159" t="s">
        <v>3876</v>
      </c>
      <c r="I6159">
        <v>1960.6999999999998</v>
      </c>
      <c r="J6159" s="41">
        <v>1.1800000000000001E-2</v>
      </c>
      <c r="K6159" s="42">
        <v>23.13626</v>
      </c>
      <c r="L6159" s="43">
        <v>0.74</v>
      </c>
      <c r="M6159" s="42">
        <v>17.120832400000001</v>
      </c>
      <c r="N6159">
        <v>5</v>
      </c>
      <c r="O6159" s="43">
        <v>81.199999999999989</v>
      </c>
      <c r="P6159" s="42">
        <v>123.6</v>
      </c>
      <c r="Q6159" s="42">
        <v>18</v>
      </c>
      <c r="R6159" s="42">
        <v>11</v>
      </c>
    </row>
    <row r="6160" spans="1:18" x14ac:dyDescent="0.3">
      <c r="A6160" t="s">
        <v>3923</v>
      </c>
      <c r="B6160" s="17">
        <v>45094</v>
      </c>
      <c r="C6160" t="s">
        <v>3925</v>
      </c>
      <c r="D6160" t="s">
        <v>3926</v>
      </c>
      <c r="E6160" t="s">
        <v>3927</v>
      </c>
      <c r="F6160" t="s">
        <v>3920</v>
      </c>
      <c r="G6160" t="s">
        <v>3877</v>
      </c>
      <c r="H6160" t="s">
        <v>3876</v>
      </c>
      <c r="I6160">
        <v>1631</v>
      </c>
      <c r="J6160" s="41">
        <v>1.15E-2</v>
      </c>
      <c r="K6160" s="42">
        <v>18.756499999999999</v>
      </c>
      <c r="L6160" s="43">
        <v>1</v>
      </c>
      <c r="M6160" s="42">
        <v>18.756499999999999</v>
      </c>
      <c r="N6160">
        <v>6</v>
      </c>
      <c r="O6160" s="43">
        <v>76.16</v>
      </c>
      <c r="P6160" s="42">
        <v>97.2</v>
      </c>
      <c r="Q6160" s="42">
        <v>24</v>
      </c>
      <c r="R6160" s="42">
        <v>12</v>
      </c>
    </row>
    <row r="6161" spans="1:18" x14ac:dyDescent="0.3">
      <c r="A6161" t="s">
        <v>3923</v>
      </c>
      <c r="B6161" s="17">
        <v>45095</v>
      </c>
      <c r="C6161" t="s">
        <v>3925</v>
      </c>
      <c r="D6161" t="s">
        <v>3926</v>
      </c>
      <c r="E6161" t="s">
        <v>3927</v>
      </c>
      <c r="F6161" t="s">
        <v>3920</v>
      </c>
      <c r="G6161" t="s">
        <v>3877</v>
      </c>
      <c r="H6161" t="s">
        <v>3876</v>
      </c>
      <c r="I6161">
        <v>1607.8999999999999</v>
      </c>
      <c r="J6161" s="41">
        <v>9.2999999999999992E-3</v>
      </c>
      <c r="K6161" s="42">
        <v>14.953469999999998</v>
      </c>
      <c r="L6161" s="43">
        <v>0.64</v>
      </c>
      <c r="M6161" s="42">
        <v>9.5702207999999995</v>
      </c>
      <c r="N6161">
        <v>8</v>
      </c>
      <c r="O6161" s="43">
        <v>41.6</v>
      </c>
      <c r="P6161" s="42">
        <v>117.6</v>
      </c>
      <c r="Q6161" s="42">
        <v>15</v>
      </c>
      <c r="R6161" s="42">
        <v>11</v>
      </c>
    </row>
    <row r="6162" spans="1:18" x14ac:dyDescent="0.3">
      <c r="A6162" t="s">
        <v>3923</v>
      </c>
      <c r="B6162" s="17">
        <v>45096</v>
      </c>
      <c r="C6162" t="s">
        <v>3925</v>
      </c>
      <c r="D6162" t="s">
        <v>3926</v>
      </c>
      <c r="E6162" t="s">
        <v>3927</v>
      </c>
      <c r="F6162" t="s">
        <v>3920</v>
      </c>
      <c r="G6162" t="s">
        <v>3877</v>
      </c>
      <c r="H6162" t="s">
        <v>3876</v>
      </c>
      <c r="I6162">
        <v>1393</v>
      </c>
      <c r="J6162" s="41">
        <v>8.6999999999999994E-3</v>
      </c>
      <c r="K6162" s="42">
        <v>12.1191</v>
      </c>
      <c r="L6162" s="43">
        <v>0.96000000000000008</v>
      </c>
      <c r="M6162" s="42">
        <v>11.634336000000001</v>
      </c>
      <c r="N6162">
        <v>4</v>
      </c>
      <c r="O6162" s="43">
        <v>101.36</v>
      </c>
      <c r="P6162" s="42">
        <v>82.8</v>
      </c>
      <c r="Q6162" s="42">
        <v>18</v>
      </c>
      <c r="R6162" s="42">
        <v>9</v>
      </c>
    </row>
    <row r="6163" spans="1:18" x14ac:dyDescent="0.3">
      <c r="A6163" t="s">
        <v>3923</v>
      </c>
      <c r="B6163" s="17">
        <v>45097</v>
      </c>
      <c r="C6163" t="s">
        <v>3925</v>
      </c>
      <c r="D6163" t="s">
        <v>3926</v>
      </c>
      <c r="E6163" t="s">
        <v>3927</v>
      </c>
      <c r="F6163" t="s">
        <v>3920</v>
      </c>
      <c r="G6163" t="s">
        <v>3877</v>
      </c>
      <c r="H6163" t="s">
        <v>3876</v>
      </c>
      <c r="I6163">
        <v>1728.3</v>
      </c>
      <c r="J6163" s="41">
        <v>9.1999999999999998E-3</v>
      </c>
      <c r="K6163" s="42">
        <v>15.900359999999999</v>
      </c>
      <c r="L6163" s="43">
        <v>1.19</v>
      </c>
      <c r="M6163" s="42">
        <v>18.9214284</v>
      </c>
      <c r="N6163">
        <v>3</v>
      </c>
      <c r="O6163" s="43">
        <v>98</v>
      </c>
      <c r="P6163" s="42">
        <v>98.399999999999991</v>
      </c>
      <c r="Q6163" s="42">
        <v>19.5</v>
      </c>
      <c r="R6163" s="42">
        <v>11</v>
      </c>
    </row>
    <row r="6164" spans="1:18" x14ac:dyDescent="0.3">
      <c r="A6164" t="s">
        <v>3923</v>
      </c>
      <c r="B6164" s="17">
        <v>45098</v>
      </c>
      <c r="C6164" t="s">
        <v>3925</v>
      </c>
      <c r="D6164" t="s">
        <v>3926</v>
      </c>
      <c r="E6164" t="s">
        <v>3927</v>
      </c>
      <c r="F6164" t="s">
        <v>3920</v>
      </c>
      <c r="G6164" t="s">
        <v>3877</v>
      </c>
      <c r="H6164" t="s">
        <v>3876</v>
      </c>
      <c r="I6164">
        <v>1362.8999999999999</v>
      </c>
      <c r="J6164" s="41">
        <v>1.0999999999999999E-2</v>
      </c>
      <c r="K6164" s="42">
        <v>14.991899999999998</v>
      </c>
      <c r="L6164" s="43">
        <v>1.8999999999999997</v>
      </c>
      <c r="M6164" s="42">
        <v>28.484609999999989</v>
      </c>
      <c r="N6164">
        <v>5</v>
      </c>
      <c r="O6164" s="43">
        <v>7.2</v>
      </c>
      <c r="P6164" s="42">
        <v>63.599999999999994</v>
      </c>
      <c r="Q6164" s="42">
        <v>10.5</v>
      </c>
      <c r="R6164" s="42">
        <v>8</v>
      </c>
    </row>
    <row r="6165" spans="1:18" x14ac:dyDescent="0.3">
      <c r="A6165" t="s">
        <v>3923</v>
      </c>
      <c r="B6165" s="17">
        <v>45099</v>
      </c>
      <c r="C6165" t="s">
        <v>3925</v>
      </c>
      <c r="D6165" t="s">
        <v>3926</v>
      </c>
      <c r="E6165" t="s">
        <v>3927</v>
      </c>
      <c r="F6165" t="s">
        <v>3920</v>
      </c>
      <c r="G6165" t="s">
        <v>3877</v>
      </c>
      <c r="H6165" t="s">
        <v>3876</v>
      </c>
      <c r="I6165">
        <v>1085</v>
      </c>
      <c r="J6165" s="41">
        <v>7.5000000000000006E-3</v>
      </c>
      <c r="K6165" s="42">
        <v>8.1375000000000011</v>
      </c>
      <c r="L6165" s="43">
        <v>1.41</v>
      </c>
      <c r="M6165" s="42">
        <v>11.473875000000001</v>
      </c>
      <c r="N6165">
        <v>3</v>
      </c>
      <c r="O6165" s="43">
        <v>37.6</v>
      </c>
      <c r="P6165" s="42">
        <v>78</v>
      </c>
      <c r="Q6165" s="42">
        <v>31.5</v>
      </c>
      <c r="R6165" s="42">
        <v>7</v>
      </c>
    </row>
    <row r="6166" spans="1:18" x14ac:dyDescent="0.3">
      <c r="A6166" t="s">
        <v>3923</v>
      </c>
      <c r="B6166" s="17">
        <v>45100</v>
      </c>
      <c r="C6166" t="s">
        <v>3925</v>
      </c>
      <c r="D6166" t="s">
        <v>3926</v>
      </c>
      <c r="E6166" t="s">
        <v>3927</v>
      </c>
      <c r="F6166" t="s">
        <v>3920</v>
      </c>
      <c r="G6166" t="s">
        <v>3877</v>
      </c>
      <c r="H6166" t="s">
        <v>3876</v>
      </c>
      <c r="I6166">
        <v>1985.8999999999999</v>
      </c>
      <c r="J6166" s="41">
        <v>9.1999999999999998E-3</v>
      </c>
      <c r="K6166" s="42">
        <v>18.27028</v>
      </c>
      <c r="L6166" s="43">
        <v>1.44</v>
      </c>
      <c r="M6166" s="42">
        <v>26.309203199999999</v>
      </c>
      <c r="N6166">
        <v>6</v>
      </c>
      <c r="O6166" s="43">
        <v>59.92</v>
      </c>
      <c r="P6166" s="42">
        <v>70.8</v>
      </c>
      <c r="Q6166" s="42">
        <v>4.5</v>
      </c>
      <c r="R6166" s="42">
        <v>9</v>
      </c>
    </row>
    <row r="6167" spans="1:18" x14ac:dyDescent="0.3">
      <c r="A6167" t="s">
        <v>3923</v>
      </c>
      <c r="B6167" s="17">
        <v>45101</v>
      </c>
      <c r="C6167" t="s">
        <v>3925</v>
      </c>
      <c r="D6167" t="s">
        <v>3926</v>
      </c>
      <c r="E6167" t="s">
        <v>3927</v>
      </c>
      <c r="F6167" t="s">
        <v>3920</v>
      </c>
      <c r="G6167" t="s">
        <v>3877</v>
      </c>
      <c r="H6167" t="s">
        <v>3876</v>
      </c>
      <c r="I6167">
        <v>1898.3999999999999</v>
      </c>
      <c r="J6167" s="41">
        <v>1.1000000000000001E-2</v>
      </c>
      <c r="K6167" s="42">
        <v>20.882400000000001</v>
      </c>
      <c r="L6167" s="43">
        <v>1.35</v>
      </c>
      <c r="M6167" s="42">
        <v>28.191240000000004</v>
      </c>
      <c r="N6167">
        <v>7</v>
      </c>
      <c r="O6167" s="43">
        <v>114.8</v>
      </c>
      <c r="P6167" s="42">
        <v>114</v>
      </c>
      <c r="Q6167" s="42">
        <v>6</v>
      </c>
      <c r="R6167" s="42">
        <v>10</v>
      </c>
    </row>
    <row r="6168" spans="1:18" x14ac:dyDescent="0.3">
      <c r="A6168" t="s">
        <v>3923</v>
      </c>
      <c r="B6168" s="17">
        <v>45102</v>
      </c>
      <c r="C6168" t="s">
        <v>3925</v>
      </c>
      <c r="D6168" t="s">
        <v>3926</v>
      </c>
      <c r="E6168" t="s">
        <v>3927</v>
      </c>
      <c r="F6168" t="s">
        <v>3920</v>
      </c>
      <c r="G6168" t="s">
        <v>3877</v>
      </c>
      <c r="H6168" t="s">
        <v>3876</v>
      </c>
      <c r="I6168">
        <v>2005.4999999999998</v>
      </c>
      <c r="J6168" s="41">
        <v>8.5000000000000006E-3</v>
      </c>
      <c r="K6168" s="42">
        <v>17.046749999999999</v>
      </c>
      <c r="L6168" s="43">
        <v>0.82</v>
      </c>
      <c r="M6168" s="42">
        <v>13.978335</v>
      </c>
      <c r="N6168">
        <v>10</v>
      </c>
      <c r="O6168" s="43">
        <v>136.07999999999998</v>
      </c>
      <c r="P6168" s="42">
        <v>63.599999999999994</v>
      </c>
      <c r="Q6168" s="42">
        <v>13.5</v>
      </c>
      <c r="R6168" s="42">
        <v>14</v>
      </c>
    </row>
    <row r="6169" spans="1:18" x14ac:dyDescent="0.3">
      <c r="A6169" t="s">
        <v>3923</v>
      </c>
      <c r="B6169" s="17">
        <v>45103</v>
      </c>
      <c r="C6169" t="s">
        <v>3925</v>
      </c>
      <c r="D6169" t="s">
        <v>3926</v>
      </c>
      <c r="E6169" t="s">
        <v>3927</v>
      </c>
      <c r="F6169" t="s">
        <v>3920</v>
      </c>
      <c r="G6169" t="s">
        <v>3877</v>
      </c>
      <c r="H6169" t="s">
        <v>3876</v>
      </c>
      <c r="I6169">
        <v>1663.8999999999999</v>
      </c>
      <c r="J6169" s="41">
        <v>8.9000000000000017E-3</v>
      </c>
      <c r="K6169" s="42">
        <v>14.808710000000001</v>
      </c>
      <c r="L6169" s="43">
        <v>1.31</v>
      </c>
      <c r="M6169" s="42">
        <v>19.399410100000004</v>
      </c>
      <c r="N6169">
        <v>8</v>
      </c>
      <c r="O6169" s="43">
        <v>94.08</v>
      </c>
      <c r="P6169" s="42">
        <v>109.2</v>
      </c>
      <c r="Q6169" s="42">
        <v>10.5</v>
      </c>
      <c r="R6169" s="42">
        <v>6</v>
      </c>
    </row>
    <row r="6170" spans="1:18" x14ac:dyDescent="0.3">
      <c r="A6170" t="s">
        <v>3923</v>
      </c>
      <c r="B6170" s="17">
        <v>45104</v>
      </c>
      <c r="C6170" t="s">
        <v>3925</v>
      </c>
      <c r="D6170" t="s">
        <v>3926</v>
      </c>
      <c r="E6170" t="s">
        <v>3927</v>
      </c>
      <c r="F6170" t="s">
        <v>3920</v>
      </c>
      <c r="G6170" t="s">
        <v>3877</v>
      </c>
      <c r="H6170" t="s">
        <v>3876</v>
      </c>
      <c r="I6170">
        <v>1761.8999999999999</v>
      </c>
      <c r="J6170" s="41">
        <v>8.199999999999999E-3</v>
      </c>
      <c r="K6170" s="42">
        <v>14.447579999999997</v>
      </c>
      <c r="L6170" s="43">
        <v>0.55000000000000004</v>
      </c>
      <c r="M6170" s="42">
        <v>7.9461689999999985</v>
      </c>
      <c r="N6170">
        <v>3</v>
      </c>
      <c r="O6170" s="43">
        <v>50.4</v>
      </c>
      <c r="P6170" s="42">
        <v>117.6</v>
      </c>
      <c r="Q6170" s="42">
        <v>13.5</v>
      </c>
      <c r="R6170" s="42">
        <v>10</v>
      </c>
    </row>
    <row r="6171" spans="1:18" x14ac:dyDescent="0.3">
      <c r="A6171" t="s">
        <v>3923</v>
      </c>
      <c r="B6171" s="17">
        <v>45105</v>
      </c>
      <c r="C6171" t="s">
        <v>3925</v>
      </c>
      <c r="D6171" t="s">
        <v>3926</v>
      </c>
      <c r="E6171" t="s">
        <v>3927</v>
      </c>
      <c r="F6171" t="s">
        <v>3920</v>
      </c>
      <c r="G6171" t="s">
        <v>3877</v>
      </c>
      <c r="H6171" t="s">
        <v>3876</v>
      </c>
      <c r="I6171">
        <v>1698.1999999999998</v>
      </c>
      <c r="J6171" s="41">
        <v>9.1000000000000004E-3</v>
      </c>
      <c r="K6171" s="42">
        <v>15.453619999999999</v>
      </c>
      <c r="L6171" s="43">
        <v>1.44</v>
      </c>
      <c r="M6171" s="42">
        <v>22.253212799999996</v>
      </c>
      <c r="N6171">
        <v>4</v>
      </c>
      <c r="O6171" s="43">
        <v>123.76</v>
      </c>
      <c r="P6171" s="42">
        <v>102</v>
      </c>
      <c r="Q6171" s="42">
        <v>7.5</v>
      </c>
      <c r="R6171" s="42">
        <v>2</v>
      </c>
    </row>
    <row r="6172" spans="1:18" x14ac:dyDescent="0.3">
      <c r="A6172" t="s">
        <v>3923</v>
      </c>
      <c r="B6172" s="17">
        <v>45106</v>
      </c>
      <c r="C6172" t="s">
        <v>3925</v>
      </c>
      <c r="D6172" t="s">
        <v>3926</v>
      </c>
      <c r="E6172" t="s">
        <v>3927</v>
      </c>
      <c r="F6172" t="s">
        <v>3920</v>
      </c>
      <c r="G6172" t="s">
        <v>3877</v>
      </c>
      <c r="H6172" t="s">
        <v>3876</v>
      </c>
      <c r="I6172">
        <v>1785.6999999999998</v>
      </c>
      <c r="J6172" s="41">
        <v>7.4000000000000003E-3</v>
      </c>
      <c r="K6172" s="42">
        <v>13.214179999999999</v>
      </c>
      <c r="L6172" s="43">
        <v>0.73</v>
      </c>
      <c r="M6172" s="42">
        <v>9.6463513999999986</v>
      </c>
      <c r="N6172">
        <v>2</v>
      </c>
      <c r="O6172" s="43">
        <v>180.88000000000002</v>
      </c>
      <c r="P6172" s="42">
        <v>109.2</v>
      </c>
      <c r="Q6172" s="42">
        <v>15</v>
      </c>
      <c r="R6172" s="42">
        <v>8</v>
      </c>
    </row>
    <row r="6173" spans="1:18" x14ac:dyDescent="0.3">
      <c r="A6173" t="s">
        <v>3923</v>
      </c>
      <c r="B6173" s="17">
        <v>45107</v>
      </c>
      <c r="C6173" t="s">
        <v>3925</v>
      </c>
      <c r="D6173" t="s">
        <v>3926</v>
      </c>
      <c r="E6173" t="s">
        <v>3927</v>
      </c>
      <c r="F6173" t="s">
        <v>3920</v>
      </c>
      <c r="G6173" t="s">
        <v>3877</v>
      </c>
      <c r="H6173" t="s">
        <v>3876</v>
      </c>
      <c r="I6173">
        <v>1495.8999999999999</v>
      </c>
      <c r="J6173" s="41">
        <v>7.5000000000000006E-3</v>
      </c>
      <c r="K6173" s="42">
        <v>11.219250000000001</v>
      </c>
      <c r="L6173" s="43">
        <v>0.59</v>
      </c>
      <c r="M6173" s="42">
        <v>6.6193575000000004</v>
      </c>
      <c r="N6173">
        <v>1</v>
      </c>
      <c r="O6173" s="43">
        <v>176.39999999999998</v>
      </c>
      <c r="P6173" s="42">
        <v>90</v>
      </c>
      <c r="Q6173" s="42">
        <v>1.5</v>
      </c>
      <c r="R6173" s="42">
        <v>12</v>
      </c>
    </row>
    <row r="6174" spans="1:18" x14ac:dyDescent="0.3">
      <c r="A6174" t="s">
        <v>3923</v>
      </c>
      <c r="B6174" s="17">
        <v>45108</v>
      </c>
      <c r="C6174" t="s">
        <v>3925</v>
      </c>
      <c r="D6174" t="s">
        <v>3926</v>
      </c>
      <c r="E6174" t="s">
        <v>3927</v>
      </c>
      <c r="F6174" t="s">
        <v>3920</v>
      </c>
      <c r="G6174" t="s">
        <v>3877</v>
      </c>
      <c r="H6174" t="s">
        <v>3876</v>
      </c>
      <c r="I6174">
        <v>1052.8</v>
      </c>
      <c r="J6174" s="41">
        <v>7.3000000000000001E-3</v>
      </c>
      <c r="K6174" s="42">
        <v>7.6854399999999998</v>
      </c>
      <c r="L6174" s="43">
        <v>1.53</v>
      </c>
      <c r="M6174" s="42">
        <v>11.7587232</v>
      </c>
      <c r="N6174">
        <v>4</v>
      </c>
      <c r="O6174" s="43">
        <v>210.56</v>
      </c>
      <c r="P6174" s="42">
        <v>57.599999999999994</v>
      </c>
      <c r="Q6174" s="42">
        <v>16.5</v>
      </c>
      <c r="R6174" s="42">
        <v>10</v>
      </c>
    </row>
    <row r="6175" spans="1:18" x14ac:dyDescent="0.3">
      <c r="A6175" t="s">
        <v>3923</v>
      </c>
      <c r="B6175" s="17">
        <v>45109</v>
      </c>
      <c r="C6175" t="s">
        <v>3925</v>
      </c>
      <c r="D6175" t="s">
        <v>3926</v>
      </c>
      <c r="E6175" t="s">
        <v>3927</v>
      </c>
      <c r="F6175" t="s">
        <v>3920</v>
      </c>
      <c r="G6175" t="s">
        <v>3877</v>
      </c>
      <c r="H6175" t="s">
        <v>3876</v>
      </c>
      <c r="I6175">
        <v>1393</v>
      </c>
      <c r="J6175" s="41">
        <v>1.1399999999999999E-2</v>
      </c>
      <c r="K6175" s="42">
        <v>15.880199999999999</v>
      </c>
      <c r="L6175" s="43">
        <v>1.25</v>
      </c>
      <c r="M6175" s="42">
        <v>19.850249999999999</v>
      </c>
      <c r="N6175">
        <v>9</v>
      </c>
      <c r="O6175" s="43">
        <v>184.79999999999998</v>
      </c>
      <c r="P6175" s="42">
        <v>130.79999999999998</v>
      </c>
      <c r="Q6175" s="42">
        <v>18</v>
      </c>
      <c r="R6175" s="42">
        <v>12</v>
      </c>
    </row>
    <row r="6176" spans="1:18" x14ac:dyDescent="0.3">
      <c r="A6176" t="s">
        <v>3923</v>
      </c>
      <c r="B6176" s="17">
        <v>45110</v>
      </c>
      <c r="C6176" t="s">
        <v>3925</v>
      </c>
      <c r="D6176" t="s">
        <v>3926</v>
      </c>
      <c r="E6176" t="s">
        <v>3927</v>
      </c>
      <c r="F6176" t="s">
        <v>3920</v>
      </c>
      <c r="G6176" t="s">
        <v>3877</v>
      </c>
      <c r="H6176" t="s">
        <v>3876</v>
      </c>
      <c r="I6176">
        <v>2014.6</v>
      </c>
      <c r="J6176" s="41">
        <v>7.5000000000000006E-3</v>
      </c>
      <c r="K6176" s="42">
        <v>15.109500000000001</v>
      </c>
      <c r="L6176" s="43">
        <v>2.06</v>
      </c>
      <c r="M6176" s="42">
        <v>31.125570000000003</v>
      </c>
      <c r="N6176">
        <v>5</v>
      </c>
      <c r="O6176" s="43">
        <v>118.72000000000001</v>
      </c>
      <c r="P6176" s="42">
        <v>81.599999999999994</v>
      </c>
      <c r="Q6176" s="42">
        <v>7.5</v>
      </c>
      <c r="R6176" s="42">
        <v>10</v>
      </c>
    </row>
    <row r="6177" spans="1:18" x14ac:dyDescent="0.3">
      <c r="A6177" t="s">
        <v>3923</v>
      </c>
      <c r="B6177" s="17">
        <v>45111</v>
      </c>
      <c r="C6177" t="s">
        <v>3925</v>
      </c>
      <c r="D6177" t="s">
        <v>3926</v>
      </c>
      <c r="E6177" t="s">
        <v>3927</v>
      </c>
      <c r="F6177" t="s">
        <v>3920</v>
      </c>
      <c r="G6177" t="s">
        <v>3877</v>
      </c>
      <c r="H6177" t="s">
        <v>3876</v>
      </c>
      <c r="I6177">
        <v>2014.6</v>
      </c>
      <c r="J6177" s="41">
        <v>7.3000000000000001E-3</v>
      </c>
      <c r="K6177" s="42">
        <v>14.706579999999999</v>
      </c>
      <c r="L6177" s="43">
        <v>1.1099999999999999</v>
      </c>
      <c r="M6177" s="42">
        <v>16.324303799999996</v>
      </c>
      <c r="N6177">
        <v>1</v>
      </c>
      <c r="O6177" s="43">
        <v>286.71999999999997</v>
      </c>
      <c r="P6177" s="42">
        <v>87.6</v>
      </c>
      <c r="Q6177" s="42">
        <v>9</v>
      </c>
      <c r="R6177" s="42">
        <v>5</v>
      </c>
    </row>
    <row r="6178" spans="1:18" x14ac:dyDescent="0.3">
      <c r="A6178" t="s">
        <v>3923</v>
      </c>
      <c r="B6178" s="17">
        <v>45112</v>
      </c>
      <c r="C6178" t="s">
        <v>3925</v>
      </c>
      <c r="D6178" t="s">
        <v>3926</v>
      </c>
      <c r="E6178" t="s">
        <v>3927</v>
      </c>
      <c r="F6178" t="s">
        <v>3920</v>
      </c>
      <c r="G6178" t="s">
        <v>3877</v>
      </c>
      <c r="H6178" t="s">
        <v>3876</v>
      </c>
      <c r="I6178">
        <v>1600.8999999999999</v>
      </c>
      <c r="J6178" s="41">
        <v>7.5000000000000006E-3</v>
      </c>
      <c r="K6178" s="42">
        <v>12.00675</v>
      </c>
      <c r="L6178" s="43">
        <v>0.4</v>
      </c>
      <c r="M6178" s="42">
        <v>4.8027000000000006</v>
      </c>
      <c r="N6178">
        <v>1</v>
      </c>
      <c r="O6178" s="43">
        <v>100.8</v>
      </c>
      <c r="P6178" s="42">
        <v>52.8</v>
      </c>
      <c r="Q6178" s="42">
        <v>24</v>
      </c>
      <c r="R6178" s="42">
        <v>7</v>
      </c>
    </row>
    <row r="6179" spans="1:18" x14ac:dyDescent="0.3">
      <c r="A6179" t="s">
        <v>3923</v>
      </c>
      <c r="B6179" s="17">
        <v>45113</v>
      </c>
      <c r="C6179" t="s">
        <v>3925</v>
      </c>
      <c r="D6179" t="s">
        <v>3926</v>
      </c>
      <c r="E6179" t="s">
        <v>3927</v>
      </c>
      <c r="F6179" t="s">
        <v>3920</v>
      </c>
      <c r="G6179" t="s">
        <v>3877</v>
      </c>
      <c r="H6179" t="s">
        <v>3876</v>
      </c>
      <c r="I6179">
        <v>1556.1</v>
      </c>
      <c r="J6179" s="41">
        <v>1.09E-2</v>
      </c>
      <c r="K6179" s="42">
        <v>16.961489999999998</v>
      </c>
      <c r="L6179" s="43">
        <v>1.08</v>
      </c>
      <c r="M6179" s="42">
        <v>18.318409199999998</v>
      </c>
      <c r="N6179">
        <v>2</v>
      </c>
      <c r="O6179" s="43">
        <v>76.16</v>
      </c>
      <c r="P6179" s="42">
        <v>57.599999999999994</v>
      </c>
      <c r="Q6179" s="42">
        <v>15</v>
      </c>
      <c r="R6179" s="42">
        <v>6</v>
      </c>
    </row>
    <row r="6180" spans="1:18" x14ac:dyDescent="0.3">
      <c r="A6180" t="s">
        <v>3923</v>
      </c>
      <c r="B6180" s="17">
        <v>45114</v>
      </c>
      <c r="C6180" t="s">
        <v>3925</v>
      </c>
      <c r="D6180" t="s">
        <v>3926</v>
      </c>
      <c r="E6180" t="s">
        <v>3927</v>
      </c>
      <c r="F6180" t="s">
        <v>3920</v>
      </c>
      <c r="G6180" t="s">
        <v>3877</v>
      </c>
      <c r="H6180" t="s">
        <v>3876</v>
      </c>
      <c r="I6180">
        <v>1613.5</v>
      </c>
      <c r="J6180" s="41">
        <v>1.1599999999999999E-2</v>
      </c>
      <c r="K6180" s="42">
        <v>18.7166</v>
      </c>
      <c r="L6180" s="43">
        <v>1.89</v>
      </c>
      <c r="M6180" s="42">
        <v>35.374373999999996</v>
      </c>
      <c r="N6180">
        <v>3</v>
      </c>
      <c r="O6180" s="43">
        <v>127.67999999999999</v>
      </c>
      <c r="P6180" s="42">
        <v>76.8</v>
      </c>
      <c r="Q6180" s="42">
        <v>3</v>
      </c>
      <c r="R6180" s="42">
        <v>9</v>
      </c>
    </row>
    <row r="6181" spans="1:18" x14ac:dyDescent="0.3">
      <c r="A6181" t="s">
        <v>3923</v>
      </c>
      <c r="B6181" s="17">
        <v>45115</v>
      </c>
      <c r="C6181" t="s">
        <v>3925</v>
      </c>
      <c r="D6181" t="s">
        <v>3926</v>
      </c>
      <c r="E6181" t="s">
        <v>3927</v>
      </c>
      <c r="F6181" t="s">
        <v>3920</v>
      </c>
      <c r="G6181" t="s">
        <v>3877</v>
      </c>
      <c r="H6181" t="s">
        <v>3876</v>
      </c>
      <c r="I6181">
        <v>1911.6999999999998</v>
      </c>
      <c r="J6181" s="41">
        <v>8.7999999999999988E-3</v>
      </c>
      <c r="K6181" s="42">
        <v>16.822959999999995</v>
      </c>
      <c r="L6181" s="43">
        <v>0.97000000000000008</v>
      </c>
      <c r="M6181" s="42">
        <v>16.318271199999998</v>
      </c>
      <c r="N6181">
        <v>6</v>
      </c>
      <c r="O6181" s="43">
        <v>155.12</v>
      </c>
      <c r="P6181" s="42">
        <v>70.8</v>
      </c>
      <c r="Q6181" s="42">
        <v>28.5</v>
      </c>
      <c r="R6181" s="42">
        <v>12</v>
      </c>
    </row>
    <row r="6182" spans="1:18" x14ac:dyDescent="0.3">
      <c r="A6182" t="s">
        <v>3923</v>
      </c>
      <c r="B6182" s="17">
        <v>45116</v>
      </c>
      <c r="C6182" t="s">
        <v>3925</v>
      </c>
      <c r="D6182" t="s">
        <v>3926</v>
      </c>
      <c r="E6182" t="s">
        <v>3927</v>
      </c>
      <c r="F6182" t="s">
        <v>3920</v>
      </c>
      <c r="G6182" t="s">
        <v>3877</v>
      </c>
      <c r="H6182" t="s">
        <v>3876</v>
      </c>
      <c r="I6182">
        <v>2053.1</v>
      </c>
      <c r="J6182" s="41">
        <v>9.7999999999999997E-3</v>
      </c>
      <c r="K6182" s="42">
        <v>20.120379999999997</v>
      </c>
      <c r="L6182" s="43">
        <v>1.42</v>
      </c>
      <c r="M6182" s="42">
        <v>28.570939599999996</v>
      </c>
      <c r="N6182">
        <v>9</v>
      </c>
      <c r="O6182" s="43">
        <v>300.15999999999997</v>
      </c>
      <c r="P6182" s="42">
        <v>69.599999999999994</v>
      </c>
      <c r="Q6182" s="42">
        <v>12</v>
      </c>
      <c r="R6182" s="42">
        <v>12</v>
      </c>
    </row>
    <row r="6183" spans="1:18" x14ac:dyDescent="0.3">
      <c r="A6183" t="s">
        <v>3923</v>
      </c>
      <c r="B6183" s="17">
        <v>45117</v>
      </c>
      <c r="C6183" t="s">
        <v>3925</v>
      </c>
      <c r="D6183" t="s">
        <v>3926</v>
      </c>
      <c r="E6183" t="s">
        <v>3927</v>
      </c>
      <c r="F6183" t="s">
        <v>3920</v>
      </c>
      <c r="G6183" t="s">
        <v>3877</v>
      </c>
      <c r="H6183" t="s">
        <v>3876</v>
      </c>
      <c r="I6183">
        <v>1591.8</v>
      </c>
      <c r="J6183" s="41">
        <v>9.6000000000000009E-3</v>
      </c>
      <c r="K6183" s="42">
        <v>15.281280000000001</v>
      </c>
      <c r="L6183" s="43">
        <v>1.54</v>
      </c>
      <c r="M6183" s="42">
        <v>23.533171200000002</v>
      </c>
      <c r="N6183">
        <v>5</v>
      </c>
      <c r="O6183" s="43">
        <v>183.68</v>
      </c>
      <c r="P6183" s="42">
        <v>111.6</v>
      </c>
      <c r="Q6183" s="42">
        <v>10.5</v>
      </c>
      <c r="R6183" s="42">
        <v>9</v>
      </c>
    </row>
    <row r="6184" spans="1:18" x14ac:dyDescent="0.3">
      <c r="A6184" t="s">
        <v>3923</v>
      </c>
      <c r="B6184" s="17">
        <v>45118</v>
      </c>
      <c r="C6184" t="s">
        <v>3925</v>
      </c>
      <c r="D6184" t="s">
        <v>3926</v>
      </c>
      <c r="E6184" t="s">
        <v>3927</v>
      </c>
      <c r="F6184" t="s">
        <v>3920</v>
      </c>
      <c r="G6184" t="s">
        <v>3877</v>
      </c>
      <c r="H6184" t="s">
        <v>3876</v>
      </c>
      <c r="I6184">
        <v>1960.6999999999998</v>
      </c>
      <c r="J6184" s="41">
        <v>1.2E-2</v>
      </c>
      <c r="K6184" s="42">
        <v>23.528399999999998</v>
      </c>
      <c r="L6184" s="43">
        <v>1.4</v>
      </c>
      <c r="M6184" s="42">
        <v>32.939759999999993</v>
      </c>
      <c r="N6184">
        <v>10</v>
      </c>
      <c r="O6184" s="43">
        <v>260.95999999999998</v>
      </c>
      <c r="P6184" s="42">
        <v>49.199999999999996</v>
      </c>
      <c r="Q6184" s="42">
        <v>24</v>
      </c>
      <c r="R6184" s="42">
        <v>13</v>
      </c>
    </row>
    <row r="6185" spans="1:18" x14ac:dyDescent="0.3">
      <c r="A6185" t="s">
        <v>3923</v>
      </c>
      <c r="B6185" s="17">
        <v>45119</v>
      </c>
      <c r="C6185" t="s">
        <v>3925</v>
      </c>
      <c r="D6185" t="s">
        <v>3926</v>
      </c>
      <c r="E6185" t="s">
        <v>3927</v>
      </c>
      <c r="F6185" t="s">
        <v>3920</v>
      </c>
      <c r="G6185" t="s">
        <v>3877</v>
      </c>
      <c r="H6185" t="s">
        <v>3876</v>
      </c>
      <c r="I6185">
        <v>1453.1999999999998</v>
      </c>
      <c r="J6185" s="41">
        <v>8.5000000000000006E-3</v>
      </c>
      <c r="K6185" s="42">
        <v>12.3522</v>
      </c>
      <c r="L6185" s="43">
        <v>1.1299999999999999</v>
      </c>
      <c r="M6185" s="42">
        <v>13.957985999999998</v>
      </c>
      <c r="N6185">
        <v>5</v>
      </c>
      <c r="O6185" s="43">
        <v>149.52000000000001</v>
      </c>
      <c r="P6185" s="42">
        <v>79.2</v>
      </c>
      <c r="Q6185" s="42">
        <v>19.5</v>
      </c>
      <c r="R6185" s="42">
        <v>7</v>
      </c>
    </row>
    <row r="6186" spans="1:18" x14ac:dyDescent="0.3">
      <c r="A6186" t="s">
        <v>3923</v>
      </c>
      <c r="B6186" s="17">
        <v>45120</v>
      </c>
      <c r="C6186" t="s">
        <v>3925</v>
      </c>
      <c r="D6186" t="s">
        <v>3926</v>
      </c>
      <c r="E6186" t="s">
        <v>3927</v>
      </c>
      <c r="F6186" t="s">
        <v>3920</v>
      </c>
      <c r="G6186" t="s">
        <v>3877</v>
      </c>
      <c r="H6186" t="s">
        <v>3876</v>
      </c>
      <c r="I6186">
        <v>1990.1</v>
      </c>
      <c r="J6186" s="41">
        <v>1.03E-2</v>
      </c>
      <c r="K6186" s="42">
        <v>20.49803</v>
      </c>
      <c r="L6186" s="43">
        <v>0.83000000000000007</v>
      </c>
      <c r="M6186" s="42">
        <v>17.013364900000003</v>
      </c>
      <c r="N6186">
        <v>6</v>
      </c>
      <c r="O6186" s="43">
        <v>144.47999999999999</v>
      </c>
      <c r="P6186" s="42">
        <v>82.8</v>
      </c>
      <c r="Q6186" s="42">
        <v>15</v>
      </c>
      <c r="R6186" s="42">
        <v>7</v>
      </c>
    </row>
    <row r="6187" spans="1:18" x14ac:dyDescent="0.3">
      <c r="A6187" t="s">
        <v>3923</v>
      </c>
      <c r="B6187" s="17">
        <v>45121</v>
      </c>
      <c r="C6187" t="s">
        <v>3925</v>
      </c>
      <c r="D6187" t="s">
        <v>3926</v>
      </c>
      <c r="E6187" t="s">
        <v>3927</v>
      </c>
      <c r="F6187" t="s">
        <v>3920</v>
      </c>
      <c r="G6187" t="s">
        <v>3877</v>
      </c>
      <c r="H6187" t="s">
        <v>3876</v>
      </c>
      <c r="I6187">
        <v>1883.6999999999998</v>
      </c>
      <c r="J6187" s="41">
        <v>9.2999999999999992E-3</v>
      </c>
      <c r="K6187" s="42">
        <v>17.518409999999996</v>
      </c>
      <c r="L6187" s="43">
        <v>0.86</v>
      </c>
      <c r="M6187" s="42">
        <v>15.065832599999997</v>
      </c>
      <c r="N6187">
        <v>5</v>
      </c>
      <c r="O6187" s="43">
        <v>40.880000000000003</v>
      </c>
      <c r="P6187" s="42">
        <v>97.2</v>
      </c>
      <c r="Q6187" s="42">
        <v>13.5</v>
      </c>
      <c r="R6187" s="42">
        <v>14</v>
      </c>
    </row>
    <row r="6188" spans="1:18" x14ac:dyDescent="0.3">
      <c r="A6188" t="s">
        <v>3923</v>
      </c>
      <c r="B6188" s="17">
        <v>45122</v>
      </c>
      <c r="C6188" t="s">
        <v>3925</v>
      </c>
      <c r="D6188" t="s">
        <v>3926</v>
      </c>
      <c r="E6188" t="s">
        <v>3927</v>
      </c>
      <c r="F6188" t="s">
        <v>3920</v>
      </c>
      <c r="G6188" t="s">
        <v>3877</v>
      </c>
      <c r="H6188" t="s">
        <v>3876</v>
      </c>
      <c r="I6188">
        <v>1220.8</v>
      </c>
      <c r="J6188" s="41">
        <v>8.4000000000000012E-3</v>
      </c>
      <c r="K6188" s="42">
        <v>10.254720000000001</v>
      </c>
      <c r="L6188" s="43">
        <v>0.88000000000000012</v>
      </c>
      <c r="M6188" s="42">
        <v>9.0241536000000018</v>
      </c>
      <c r="N6188">
        <v>7</v>
      </c>
      <c r="O6188" s="43">
        <v>250.88</v>
      </c>
      <c r="P6188" s="42">
        <v>74.399999999999991</v>
      </c>
      <c r="Q6188" s="42">
        <v>13.5</v>
      </c>
      <c r="R6188" s="42">
        <v>9</v>
      </c>
    </row>
    <row r="6189" spans="1:18" x14ac:dyDescent="0.3">
      <c r="A6189" t="s">
        <v>3923</v>
      </c>
      <c r="B6189" s="17">
        <v>45123</v>
      </c>
      <c r="C6189" t="s">
        <v>3925</v>
      </c>
      <c r="D6189" t="s">
        <v>3926</v>
      </c>
      <c r="E6189" t="s">
        <v>3927</v>
      </c>
      <c r="F6189" t="s">
        <v>3920</v>
      </c>
      <c r="G6189" t="s">
        <v>3877</v>
      </c>
      <c r="H6189" t="s">
        <v>3876</v>
      </c>
      <c r="I6189">
        <v>1295.6999999999998</v>
      </c>
      <c r="J6189" s="41">
        <v>9.9999999999999985E-3</v>
      </c>
      <c r="K6189" s="42">
        <v>12.956999999999995</v>
      </c>
      <c r="L6189" s="43">
        <v>0.83</v>
      </c>
      <c r="M6189" s="42">
        <v>10.754309999999995</v>
      </c>
      <c r="N6189">
        <v>5</v>
      </c>
      <c r="O6189" s="43">
        <v>170.79999999999998</v>
      </c>
      <c r="P6189" s="42">
        <v>61.199999999999996</v>
      </c>
      <c r="Q6189" s="42">
        <v>16.5</v>
      </c>
      <c r="R6189" s="42">
        <v>6</v>
      </c>
    </row>
    <row r="6190" spans="1:18" x14ac:dyDescent="0.3">
      <c r="A6190" t="s">
        <v>3923</v>
      </c>
      <c r="B6190" s="17">
        <v>45124</v>
      </c>
      <c r="C6190" t="s">
        <v>3925</v>
      </c>
      <c r="D6190" t="s">
        <v>3926</v>
      </c>
      <c r="E6190" t="s">
        <v>3927</v>
      </c>
      <c r="F6190" t="s">
        <v>3920</v>
      </c>
      <c r="G6190" t="s">
        <v>3877</v>
      </c>
      <c r="H6190" t="s">
        <v>3876</v>
      </c>
      <c r="I6190">
        <v>1061.8999999999999</v>
      </c>
      <c r="J6190" s="41">
        <v>7.7999999999999996E-3</v>
      </c>
      <c r="K6190" s="42">
        <v>8.2828199999999992</v>
      </c>
      <c r="L6190" s="43">
        <v>0.29000000000000004</v>
      </c>
      <c r="M6190" s="42">
        <v>2.4020177999999999</v>
      </c>
      <c r="N6190">
        <v>6</v>
      </c>
      <c r="O6190" s="43">
        <v>279.29999999999995</v>
      </c>
      <c r="P6190" s="42">
        <v>60</v>
      </c>
      <c r="Q6190" s="42">
        <v>4.5</v>
      </c>
      <c r="R6190" s="42">
        <v>9</v>
      </c>
    </row>
    <row r="6191" spans="1:18" x14ac:dyDescent="0.3">
      <c r="A6191" t="s">
        <v>3923</v>
      </c>
      <c r="B6191" s="17">
        <v>45125</v>
      </c>
      <c r="C6191" t="s">
        <v>3925</v>
      </c>
      <c r="D6191" t="s">
        <v>3926</v>
      </c>
      <c r="E6191" t="s">
        <v>3927</v>
      </c>
      <c r="F6191" t="s">
        <v>3920</v>
      </c>
      <c r="G6191" t="s">
        <v>3877</v>
      </c>
      <c r="H6191" t="s">
        <v>3876</v>
      </c>
      <c r="I6191">
        <v>2051.6999999999998</v>
      </c>
      <c r="J6191" s="41">
        <v>8.6999999999999994E-3</v>
      </c>
      <c r="K6191" s="42">
        <v>17.849789999999999</v>
      </c>
      <c r="L6191" s="43">
        <v>1.0599999999999998</v>
      </c>
      <c r="M6191" s="42">
        <v>18.920777399999995</v>
      </c>
      <c r="N6191">
        <v>2</v>
      </c>
      <c r="O6191" s="43">
        <v>86.8</v>
      </c>
      <c r="P6191" s="42">
        <v>64.8</v>
      </c>
      <c r="Q6191" s="42">
        <v>12</v>
      </c>
      <c r="R6191" s="42">
        <v>10</v>
      </c>
    </row>
    <row r="6192" spans="1:18" x14ac:dyDescent="0.3">
      <c r="A6192" t="s">
        <v>3923</v>
      </c>
      <c r="B6192" s="17">
        <v>45126</v>
      </c>
      <c r="C6192" t="s">
        <v>3925</v>
      </c>
      <c r="D6192" t="s">
        <v>3926</v>
      </c>
      <c r="E6192" t="s">
        <v>3927</v>
      </c>
      <c r="F6192" t="s">
        <v>3920</v>
      </c>
      <c r="G6192" t="s">
        <v>3877</v>
      </c>
      <c r="H6192" t="s">
        <v>3876</v>
      </c>
      <c r="I6192">
        <v>1110.1999999999998</v>
      </c>
      <c r="J6192" s="41">
        <v>1.0800000000000001E-2</v>
      </c>
      <c r="K6192" s="42">
        <v>11.990159999999999</v>
      </c>
      <c r="L6192" s="43">
        <v>0.49000000000000005</v>
      </c>
      <c r="M6192" s="42">
        <v>5.8751784000000002</v>
      </c>
      <c r="N6192">
        <v>6</v>
      </c>
      <c r="O6192" s="43">
        <v>403.2</v>
      </c>
      <c r="P6192" s="42">
        <v>69.599999999999994</v>
      </c>
      <c r="Q6192" s="42">
        <v>6</v>
      </c>
      <c r="R6192" s="42">
        <v>12</v>
      </c>
    </row>
    <row r="6193" spans="1:18" x14ac:dyDescent="0.3">
      <c r="A6193" t="s">
        <v>3923</v>
      </c>
      <c r="B6193" s="17">
        <v>45127</v>
      </c>
      <c r="C6193" t="s">
        <v>3925</v>
      </c>
      <c r="D6193" t="s">
        <v>3926</v>
      </c>
      <c r="E6193" t="s">
        <v>3927</v>
      </c>
      <c r="F6193" t="s">
        <v>3920</v>
      </c>
      <c r="G6193" t="s">
        <v>3877</v>
      </c>
      <c r="H6193" t="s">
        <v>3876</v>
      </c>
      <c r="I6193">
        <v>1364.3</v>
      </c>
      <c r="J6193" s="41">
        <v>9.9999999999999985E-3</v>
      </c>
      <c r="K6193" s="42">
        <v>13.642999999999997</v>
      </c>
      <c r="L6193" s="43">
        <v>0.79999999999999993</v>
      </c>
      <c r="M6193" s="42">
        <v>10.914399999999997</v>
      </c>
      <c r="N6193">
        <v>4</v>
      </c>
      <c r="O6193" s="43">
        <v>90.3</v>
      </c>
      <c r="P6193" s="42">
        <v>54</v>
      </c>
      <c r="Q6193" s="42">
        <v>6</v>
      </c>
      <c r="R6193" s="42">
        <v>7</v>
      </c>
    </row>
    <row r="6194" spans="1:18" x14ac:dyDescent="0.3">
      <c r="A6194" t="s">
        <v>3923</v>
      </c>
      <c r="B6194" s="17">
        <v>45128</v>
      </c>
      <c r="C6194" t="s">
        <v>3925</v>
      </c>
      <c r="D6194" t="s">
        <v>3926</v>
      </c>
      <c r="E6194" t="s">
        <v>3927</v>
      </c>
      <c r="F6194" t="s">
        <v>3920</v>
      </c>
      <c r="G6194" t="s">
        <v>3877</v>
      </c>
      <c r="H6194" t="s">
        <v>3876</v>
      </c>
      <c r="I6194">
        <v>1129.0999999999999</v>
      </c>
      <c r="J6194" s="41">
        <v>8.8000000000000005E-3</v>
      </c>
      <c r="K6194" s="42">
        <v>9.9360800000000005</v>
      </c>
      <c r="L6194" s="43">
        <v>0.73</v>
      </c>
      <c r="M6194" s="42">
        <v>7.2533384000000005</v>
      </c>
      <c r="N6194">
        <v>8</v>
      </c>
      <c r="O6194" s="43">
        <v>37.099999999999994</v>
      </c>
      <c r="P6194" s="42">
        <v>78</v>
      </c>
      <c r="Q6194" s="42">
        <v>4.5</v>
      </c>
      <c r="R6194" s="42">
        <v>12</v>
      </c>
    </row>
    <row r="6195" spans="1:18" x14ac:dyDescent="0.3">
      <c r="A6195" t="s">
        <v>3923</v>
      </c>
      <c r="B6195" s="17">
        <v>45129</v>
      </c>
      <c r="C6195" t="s">
        <v>3925</v>
      </c>
      <c r="D6195" t="s">
        <v>3926</v>
      </c>
      <c r="E6195" t="s">
        <v>3927</v>
      </c>
      <c r="F6195" t="s">
        <v>3920</v>
      </c>
      <c r="G6195" t="s">
        <v>3877</v>
      </c>
      <c r="H6195" t="s">
        <v>3876</v>
      </c>
      <c r="I6195">
        <v>1280.3</v>
      </c>
      <c r="J6195" s="41">
        <v>9.8999999999999991E-3</v>
      </c>
      <c r="K6195" s="42">
        <v>12.674969999999998</v>
      </c>
      <c r="L6195" s="43">
        <v>1.19</v>
      </c>
      <c r="M6195" s="42">
        <v>15.083214299999998</v>
      </c>
      <c r="N6195">
        <v>8</v>
      </c>
      <c r="O6195" s="43">
        <v>125.99999999999999</v>
      </c>
      <c r="P6195" s="42">
        <v>70.8</v>
      </c>
      <c r="Q6195" s="42">
        <v>3</v>
      </c>
      <c r="R6195" s="42">
        <v>10</v>
      </c>
    </row>
    <row r="6196" spans="1:18" x14ac:dyDescent="0.3">
      <c r="A6196" t="s">
        <v>3923</v>
      </c>
      <c r="B6196" s="17">
        <v>45130</v>
      </c>
      <c r="C6196" t="s">
        <v>3925</v>
      </c>
      <c r="D6196" t="s">
        <v>3926</v>
      </c>
      <c r="E6196" t="s">
        <v>3927</v>
      </c>
      <c r="F6196" t="s">
        <v>3920</v>
      </c>
      <c r="G6196" t="s">
        <v>3877</v>
      </c>
      <c r="H6196" t="s">
        <v>3876</v>
      </c>
      <c r="I6196">
        <v>1487.5</v>
      </c>
      <c r="J6196" s="41">
        <v>8.6E-3</v>
      </c>
      <c r="K6196" s="42">
        <v>12.7925</v>
      </c>
      <c r="L6196" s="43">
        <v>0.38</v>
      </c>
      <c r="M6196" s="42">
        <v>4.8611500000000003</v>
      </c>
      <c r="N6196">
        <v>4</v>
      </c>
      <c r="O6196" s="43">
        <v>205.79999999999998</v>
      </c>
      <c r="P6196" s="42">
        <v>70.8</v>
      </c>
      <c r="Q6196" s="42">
        <v>9</v>
      </c>
      <c r="R6196" s="42">
        <v>9</v>
      </c>
    </row>
    <row r="6197" spans="1:18" x14ac:dyDescent="0.3">
      <c r="A6197" t="s">
        <v>3923</v>
      </c>
      <c r="B6197" s="17">
        <v>45131</v>
      </c>
      <c r="C6197" t="s">
        <v>3925</v>
      </c>
      <c r="D6197" t="s">
        <v>3926</v>
      </c>
      <c r="E6197" t="s">
        <v>3927</v>
      </c>
      <c r="F6197" t="s">
        <v>3920</v>
      </c>
      <c r="G6197" t="s">
        <v>3877</v>
      </c>
      <c r="H6197" t="s">
        <v>3876</v>
      </c>
      <c r="I6197">
        <v>1171.0999999999999</v>
      </c>
      <c r="J6197" s="41">
        <v>1.0699999999999999E-2</v>
      </c>
      <c r="K6197" s="42">
        <v>12.530769999999999</v>
      </c>
      <c r="L6197" s="43">
        <v>1.0299999999999998</v>
      </c>
      <c r="M6197" s="42">
        <v>12.906693099999996</v>
      </c>
      <c r="N6197">
        <v>8</v>
      </c>
      <c r="O6197" s="43">
        <v>91</v>
      </c>
      <c r="P6197" s="42">
        <v>55.199999999999996</v>
      </c>
      <c r="Q6197" s="42">
        <v>1.5</v>
      </c>
      <c r="R6197" s="42">
        <v>5</v>
      </c>
    </row>
    <row r="6198" spans="1:18" x14ac:dyDescent="0.3">
      <c r="A6198" t="s">
        <v>3923</v>
      </c>
      <c r="B6198" s="17">
        <v>45132</v>
      </c>
      <c r="C6198" t="s">
        <v>3925</v>
      </c>
      <c r="D6198" t="s">
        <v>3926</v>
      </c>
      <c r="E6198" t="s">
        <v>3927</v>
      </c>
      <c r="F6198" t="s">
        <v>3920</v>
      </c>
      <c r="G6198" t="s">
        <v>3877</v>
      </c>
      <c r="H6198" t="s">
        <v>3876</v>
      </c>
      <c r="I6198">
        <v>1946.6999999999998</v>
      </c>
      <c r="J6198" s="41">
        <v>8.0999999999999996E-3</v>
      </c>
      <c r="K6198" s="42">
        <v>15.768269999999998</v>
      </c>
      <c r="L6198" s="43">
        <v>0.72</v>
      </c>
      <c r="M6198" s="42">
        <v>11.353154399999998</v>
      </c>
      <c r="N6198">
        <v>2</v>
      </c>
      <c r="O6198" s="43">
        <v>239.39999999999998</v>
      </c>
      <c r="P6198" s="42">
        <v>39.6</v>
      </c>
      <c r="Q6198" s="42">
        <v>9</v>
      </c>
      <c r="R6198" s="42">
        <v>5</v>
      </c>
    </row>
    <row r="6199" spans="1:18" x14ac:dyDescent="0.3">
      <c r="A6199" t="s">
        <v>3923</v>
      </c>
      <c r="B6199" s="17">
        <v>45133</v>
      </c>
      <c r="C6199" t="s">
        <v>3925</v>
      </c>
      <c r="D6199" t="s">
        <v>3926</v>
      </c>
      <c r="E6199" t="s">
        <v>3927</v>
      </c>
      <c r="F6199" t="s">
        <v>3920</v>
      </c>
      <c r="G6199" t="s">
        <v>3877</v>
      </c>
      <c r="H6199" t="s">
        <v>3876</v>
      </c>
      <c r="I6199">
        <v>1619.1</v>
      </c>
      <c r="J6199" s="41">
        <v>1.04E-2</v>
      </c>
      <c r="K6199" s="42">
        <v>16.838639999999998</v>
      </c>
      <c r="L6199" s="43">
        <v>0.39999999999999991</v>
      </c>
      <c r="M6199" s="42">
        <v>6.7354559999999974</v>
      </c>
      <c r="N6199">
        <v>3</v>
      </c>
      <c r="O6199" s="43">
        <v>100.8</v>
      </c>
      <c r="P6199" s="42">
        <v>67.2</v>
      </c>
      <c r="Q6199" s="42">
        <v>4.5</v>
      </c>
      <c r="R6199" s="42">
        <v>7</v>
      </c>
    </row>
    <row r="6200" spans="1:18" x14ac:dyDescent="0.3">
      <c r="A6200" t="s">
        <v>3923</v>
      </c>
      <c r="B6200" s="17">
        <v>45134</v>
      </c>
      <c r="C6200" t="s">
        <v>3925</v>
      </c>
      <c r="D6200" t="s">
        <v>3926</v>
      </c>
      <c r="E6200" t="s">
        <v>3927</v>
      </c>
      <c r="F6200" t="s">
        <v>3920</v>
      </c>
      <c r="G6200" t="s">
        <v>3877</v>
      </c>
      <c r="H6200" t="s">
        <v>3876</v>
      </c>
      <c r="I6200">
        <v>1490.3</v>
      </c>
      <c r="J6200" s="41">
        <v>6.4000000000000003E-3</v>
      </c>
      <c r="K6200" s="42">
        <v>9.5379199999999997</v>
      </c>
      <c r="L6200" s="43">
        <v>0.93999999999999984</v>
      </c>
      <c r="M6200" s="42">
        <v>8.965644799999998</v>
      </c>
      <c r="N6200">
        <v>9</v>
      </c>
      <c r="O6200" s="43">
        <v>112</v>
      </c>
      <c r="P6200" s="42">
        <v>39.6</v>
      </c>
      <c r="Q6200" s="42">
        <v>7.5</v>
      </c>
      <c r="R6200" s="42">
        <v>9</v>
      </c>
    </row>
    <row r="6201" spans="1:18" x14ac:dyDescent="0.3">
      <c r="A6201" t="s">
        <v>3923</v>
      </c>
      <c r="B6201" s="17">
        <v>45135</v>
      </c>
      <c r="C6201" t="s">
        <v>3925</v>
      </c>
      <c r="D6201" t="s">
        <v>3926</v>
      </c>
      <c r="E6201" t="s">
        <v>3927</v>
      </c>
      <c r="F6201" t="s">
        <v>3920</v>
      </c>
      <c r="G6201" t="s">
        <v>3877</v>
      </c>
      <c r="H6201" t="s">
        <v>3876</v>
      </c>
      <c r="I6201">
        <v>1533</v>
      </c>
      <c r="J6201" s="41">
        <v>8.4000000000000012E-3</v>
      </c>
      <c r="K6201" s="42">
        <v>12.877200000000002</v>
      </c>
      <c r="L6201" s="43">
        <v>0.79</v>
      </c>
      <c r="M6201" s="42">
        <v>10.172988000000002</v>
      </c>
      <c r="N6201">
        <v>3</v>
      </c>
      <c r="O6201" s="43">
        <v>200.89999999999998</v>
      </c>
      <c r="P6201" s="42">
        <v>57.599999999999994</v>
      </c>
      <c r="Q6201" s="42">
        <v>6</v>
      </c>
      <c r="R6201" s="42">
        <v>15</v>
      </c>
    </row>
    <row r="6202" spans="1:18" x14ac:dyDescent="0.3">
      <c r="A6202" t="s">
        <v>3923</v>
      </c>
      <c r="B6202" s="17">
        <v>45136</v>
      </c>
      <c r="C6202" t="s">
        <v>3925</v>
      </c>
      <c r="D6202" t="s">
        <v>3926</v>
      </c>
      <c r="E6202" t="s">
        <v>3927</v>
      </c>
      <c r="F6202" t="s">
        <v>3920</v>
      </c>
      <c r="G6202" t="s">
        <v>3877</v>
      </c>
      <c r="H6202" t="s">
        <v>3876</v>
      </c>
      <c r="I6202">
        <v>1108.0999999999999</v>
      </c>
      <c r="J6202" s="41">
        <v>8.6999999999999994E-3</v>
      </c>
      <c r="K6202" s="42">
        <v>9.6404699999999988</v>
      </c>
      <c r="L6202" s="43">
        <v>1.8699999999999999</v>
      </c>
      <c r="M6202" s="42">
        <v>18.027678899999998</v>
      </c>
      <c r="N6202">
        <v>10</v>
      </c>
      <c r="O6202" s="43">
        <v>125.99999999999999</v>
      </c>
      <c r="P6202" s="42">
        <v>90</v>
      </c>
      <c r="Q6202" s="42">
        <v>9</v>
      </c>
      <c r="R6202" s="42">
        <v>11</v>
      </c>
    </row>
    <row r="6203" spans="1:18" x14ac:dyDescent="0.3">
      <c r="A6203" t="s">
        <v>3923</v>
      </c>
      <c r="B6203" s="17">
        <v>45137</v>
      </c>
      <c r="C6203" t="s">
        <v>3925</v>
      </c>
      <c r="D6203" t="s">
        <v>3926</v>
      </c>
      <c r="E6203" t="s">
        <v>3927</v>
      </c>
      <c r="F6203" t="s">
        <v>3920</v>
      </c>
      <c r="G6203" t="s">
        <v>3877</v>
      </c>
      <c r="H6203" t="s">
        <v>3876</v>
      </c>
      <c r="I6203">
        <v>1125.5999999999999</v>
      </c>
      <c r="J6203" s="41">
        <v>9.3999999999999986E-3</v>
      </c>
      <c r="K6203" s="42">
        <v>10.580639999999997</v>
      </c>
      <c r="L6203" s="43">
        <v>1.39</v>
      </c>
      <c r="M6203" s="42">
        <v>14.707089599999994</v>
      </c>
      <c r="N6203">
        <v>8</v>
      </c>
      <c r="O6203" s="43">
        <v>157.5</v>
      </c>
      <c r="P6203" s="42">
        <v>79.2</v>
      </c>
      <c r="Q6203" s="42">
        <v>4.5</v>
      </c>
      <c r="R6203" s="42">
        <v>13</v>
      </c>
    </row>
    <row r="6204" spans="1:18" x14ac:dyDescent="0.3">
      <c r="A6204" t="s">
        <v>3923</v>
      </c>
      <c r="B6204" s="17">
        <v>45138</v>
      </c>
      <c r="C6204" t="s">
        <v>3925</v>
      </c>
      <c r="D6204" t="s">
        <v>3926</v>
      </c>
      <c r="E6204" t="s">
        <v>3927</v>
      </c>
      <c r="F6204" t="s">
        <v>3920</v>
      </c>
      <c r="G6204" t="s">
        <v>3877</v>
      </c>
      <c r="H6204" t="s">
        <v>3876</v>
      </c>
      <c r="I6204">
        <v>1344</v>
      </c>
      <c r="J6204" s="41">
        <v>9.1000000000000004E-3</v>
      </c>
      <c r="K6204" s="42">
        <v>12.230400000000001</v>
      </c>
      <c r="L6204" s="43">
        <v>0.27</v>
      </c>
      <c r="M6204" s="42">
        <v>3.3022080000000007</v>
      </c>
      <c r="N6204">
        <v>7</v>
      </c>
      <c r="O6204" s="43">
        <v>157.5</v>
      </c>
      <c r="P6204" s="42">
        <v>75.599999999999994</v>
      </c>
      <c r="Q6204" s="42">
        <v>1.5</v>
      </c>
      <c r="R6204" s="42">
        <v>12</v>
      </c>
    </row>
    <row r="6205" spans="1:18" x14ac:dyDescent="0.3">
      <c r="A6205" t="s">
        <v>3923</v>
      </c>
      <c r="B6205" s="17">
        <v>45139</v>
      </c>
      <c r="C6205" t="s">
        <v>3925</v>
      </c>
      <c r="D6205" t="s">
        <v>3926</v>
      </c>
      <c r="E6205" t="s">
        <v>3927</v>
      </c>
      <c r="F6205" t="s">
        <v>3920</v>
      </c>
      <c r="G6205" t="s">
        <v>3877</v>
      </c>
      <c r="H6205" t="s">
        <v>3876</v>
      </c>
      <c r="I6205">
        <v>1807.3999999999999</v>
      </c>
      <c r="J6205" s="41">
        <v>9.0000000000000011E-3</v>
      </c>
      <c r="K6205" s="42">
        <v>16.2666</v>
      </c>
      <c r="L6205" s="43">
        <v>1.06</v>
      </c>
      <c r="M6205" s="42">
        <v>17.242596000000002</v>
      </c>
      <c r="N6205">
        <v>7</v>
      </c>
      <c r="O6205" s="43">
        <v>165.89999999999998</v>
      </c>
      <c r="P6205" s="42">
        <v>52.8</v>
      </c>
      <c r="Q6205" s="42">
        <v>3</v>
      </c>
      <c r="R6205" s="42">
        <v>4</v>
      </c>
    </row>
    <row r="6206" spans="1:18" x14ac:dyDescent="0.3">
      <c r="A6206" t="s">
        <v>3923</v>
      </c>
      <c r="B6206" s="17">
        <v>45140</v>
      </c>
      <c r="C6206" t="s">
        <v>3925</v>
      </c>
      <c r="D6206" t="s">
        <v>3926</v>
      </c>
      <c r="E6206" t="s">
        <v>3927</v>
      </c>
      <c r="F6206" t="s">
        <v>3920</v>
      </c>
      <c r="G6206" t="s">
        <v>3877</v>
      </c>
      <c r="H6206" t="s">
        <v>3876</v>
      </c>
      <c r="I6206">
        <v>1465.1</v>
      </c>
      <c r="J6206" s="41">
        <v>1.0800000000000001E-2</v>
      </c>
      <c r="K6206" s="42">
        <v>15.823079999999999</v>
      </c>
      <c r="L6206" s="43">
        <v>1.39</v>
      </c>
      <c r="M6206" s="42">
        <v>21.994081199999997</v>
      </c>
      <c r="N6206">
        <v>8</v>
      </c>
      <c r="O6206" s="43">
        <v>111.3</v>
      </c>
      <c r="P6206" s="42">
        <v>80.399999999999991</v>
      </c>
      <c r="Q6206" s="42">
        <v>15</v>
      </c>
      <c r="R6206" s="42">
        <v>7</v>
      </c>
    </row>
    <row r="6207" spans="1:18" x14ac:dyDescent="0.3">
      <c r="A6207" t="s">
        <v>3923</v>
      </c>
      <c r="B6207" s="17">
        <v>45141</v>
      </c>
      <c r="C6207" t="s">
        <v>3925</v>
      </c>
      <c r="D6207" t="s">
        <v>3926</v>
      </c>
      <c r="E6207" t="s">
        <v>3927</v>
      </c>
      <c r="F6207" t="s">
        <v>3920</v>
      </c>
      <c r="G6207" t="s">
        <v>3877</v>
      </c>
      <c r="H6207" t="s">
        <v>3876</v>
      </c>
      <c r="I6207">
        <v>1420.3</v>
      </c>
      <c r="J6207" s="41">
        <v>9.1999999999999998E-3</v>
      </c>
      <c r="K6207" s="42">
        <v>13.066759999999999</v>
      </c>
      <c r="L6207" s="43">
        <v>1.45</v>
      </c>
      <c r="M6207" s="42">
        <v>18.946801999999998</v>
      </c>
      <c r="N6207">
        <v>9</v>
      </c>
      <c r="O6207" s="43">
        <v>161.69999999999999</v>
      </c>
      <c r="P6207" s="42">
        <v>31.2</v>
      </c>
      <c r="Q6207" s="42">
        <v>1.5</v>
      </c>
      <c r="R6207" s="42">
        <v>11</v>
      </c>
    </row>
    <row r="6208" spans="1:18" x14ac:dyDescent="0.3">
      <c r="A6208" t="s">
        <v>3923</v>
      </c>
      <c r="B6208" s="17">
        <v>45142</v>
      </c>
      <c r="C6208" t="s">
        <v>3925</v>
      </c>
      <c r="D6208" t="s">
        <v>3926</v>
      </c>
      <c r="E6208" t="s">
        <v>3927</v>
      </c>
      <c r="F6208" t="s">
        <v>3920</v>
      </c>
      <c r="G6208" t="s">
        <v>3877</v>
      </c>
      <c r="H6208" t="s">
        <v>3876</v>
      </c>
      <c r="I6208">
        <v>1854.9999999999998</v>
      </c>
      <c r="J6208" s="41">
        <v>1.0100000000000001E-2</v>
      </c>
      <c r="K6208" s="42">
        <v>18.735500000000002</v>
      </c>
      <c r="L6208" s="43">
        <v>1.0299999999999998</v>
      </c>
      <c r="M6208" s="42">
        <v>19.297564999999999</v>
      </c>
      <c r="N6208">
        <v>6</v>
      </c>
      <c r="O6208" s="43">
        <v>43.4</v>
      </c>
      <c r="P6208" s="42">
        <v>57.599999999999994</v>
      </c>
      <c r="Q6208" s="42">
        <v>0</v>
      </c>
      <c r="R6208" s="42">
        <v>10</v>
      </c>
    </row>
    <row r="6209" spans="1:18" x14ac:dyDescent="0.3">
      <c r="A6209" t="s">
        <v>3923</v>
      </c>
      <c r="B6209" s="17">
        <v>45143</v>
      </c>
      <c r="C6209" t="s">
        <v>3925</v>
      </c>
      <c r="D6209" t="s">
        <v>3926</v>
      </c>
      <c r="E6209" t="s">
        <v>3927</v>
      </c>
      <c r="F6209" t="s">
        <v>3920</v>
      </c>
      <c r="G6209" t="s">
        <v>3877</v>
      </c>
      <c r="H6209" t="s">
        <v>3876</v>
      </c>
      <c r="I6209">
        <v>1486.8</v>
      </c>
      <c r="J6209" s="41">
        <v>1.1300000000000001E-2</v>
      </c>
      <c r="K6209" s="42">
        <v>16.800840000000001</v>
      </c>
      <c r="L6209" s="43">
        <v>1.36</v>
      </c>
      <c r="M6209" s="42">
        <v>22.849142400000002</v>
      </c>
      <c r="N6209">
        <v>4</v>
      </c>
      <c r="O6209" s="43">
        <v>133</v>
      </c>
      <c r="P6209" s="42">
        <v>60</v>
      </c>
      <c r="Q6209" s="42">
        <v>4.5</v>
      </c>
      <c r="R6209" s="42">
        <v>13</v>
      </c>
    </row>
    <row r="6210" spans="1:18" x14ac:dyDescent="0.3">
      <c r="A6210" t="s">
        <v>3923</v>
      </c>
      <c r="B6210" s="17">
        <v>45144</v>
      </c>
      <c r="C6210" t="s">
        <v>3925</v>
      </c>
      <c r="D6210" t="s">
        <v>3926</v>
      </c>
      <c r="E6210" t="s">
        <v>3927</v>
      </c>
      <c r="F6210" t="s">
        <v>3920</v>
      </c>
      <c r="G6210" t="s">
        <v>3877</v>
      </c>
      <c r="H6210" t="s">
        <v>3876</v>
      </c>
      <c r="I6210">
        <v>1372.6999999999998</v>
      </c>
      <c r="J6210" s="41">
        <v>1.15E-2</v>
      </c>
      <c r="K6210" s="42">
        <v>15.786049999999998</v>
      </c>
      <c r="L6210" s="43">
        <v>1.5900000000000003</v>
      </c>
      <c r="M6210" s="42">
        <v>25.099819500000002</v>
      </c>
      <c r="N6210">
        <v>6</v>
      </c>
      <c r="O6210" s="43">
        <v>42.699999999999996</v>
      </c>
      <c r="P6210" s="42">
        <v>60</v>
      </c>
      <c r="Q6210" s="42">
        <v>1.5</v>
      </c>
      <c r="R6210" s="42">
        <v>6</v>
      </c>
    </row>
    <row r="6211" spans="1:18" x14ac:dyDescent="0.3">
      <c r="A6211" t="s">
        <v>3923</v>
      </c>
      <c r="B6211" s="17">
        <v>45145</v>
      </c>
      <c r="C6211" t="s">
        <v>3925</v>
      </c>
      <c r="D6211" t="s">
        <v>3926</v>
      </c>
      <c r="E6211" t="s">
        <v>3927</v>
      </c>
      <c r="F6211" t="s">
        <v>3920</v>
      </c>
      <c r="G6211" t="s">
        <v>3877</v>
      </c>
      <c r="H6211" t="s">
        <v>3876</v>
      </c>
      <c r="I6211">
        <v>1454.6</v>
      </c>
      <c r="J6211" s="41">
        <v>1.2199999999999999E-2</v>
      </c>
      <c r="K6211" s="42">
        <v>17.746119999999998</v>
      </c>
      <c r="L6211" s="43">
        <v>1.2399999999999998</v>
      </c>
      <c r="M6211" s="42">
        <v>22.005188799999992</v>
      </c>
      <c r="N6211">
        <v>4</v>
      </c>
      <c r="O6211" s="43">
        <v>256.2</v>
      </c>
      <c r="P6211" s="42">
        <v>81.599999999999994</v>
      </c>
      <c r="Q6211" s="42">
        <v>13.5</v>
      </c>
      <c r="R6211" s="42">
        <v>5</v>
      </c>
    </row>
    <row r="6212" spans="1:18" x14ac:dyDescent="0.3">
      <c r="A6212" t="s">
        <v>3923</v>
      </c>
      <c r="B6212" s="17">
        <v>45146</v>
      </c>
      <c r="C6212" t="s">
        <v>3925</v>
      </c>
      <c r="D6212" t="s">
        <v>3926</v>
      </c>
      <c r="E6212" t="s">
        <v>3927</v>
      </c>
      <c r="F6212" t="s">
        <v>3920</v>
      </c>
      <c r="G6212" t="s">
        <v>3877</v>
      </c>
      <c r="H6212" t="s">
        <v>3876</v>
      </c>
      <c r="I6212">
        <v>1823.4999999999998</v>
      </c>
      <c r="J6212" s="41">
        <v>1.12E-2</v>
      </c>
      <c r="K6212" s="42">
        <v>20.423199999999998</v>
      </c>
      <c r="L6212" s="43">
        <v>1.1299999999999999</v>
      </c>
      <c r="M6212" s="42">
        <v>23.078215999999994</v>
      </c>
      <c r="N6212">
        <v>2</v>
      </c>
      <c r="O6212" s="43">
        <v>142.79999999999998</v>
      </c>
      <c r="P6212" s="42">
        <v>44.4</v>
      </c>
      <c r="Q6212" s="42">
        <v>3</v>
      </c>
      <c r="R6212" s="42">
        <v>2</v>
      </c>
    </row>
    <row r="6213" spans="1:18" x14ac:dyDescent="0.3">
      <c r="A6213" t="s">
        <v>3923</v>
      </c>
      <c r="B6213" s="17">
        <v>45147</v>
      </c>
      <c r="C6213" t="s">
        <v>3925</v>
      </c>
      <c r="D6213" t="s">
        <v>3926</v>
      </c>
      <c r="E6213" t="s">
        <v>3927</v>
      </c>
      <c r="F6213" t="s">
        <v>3920</v>
      </c>
      <c r="G6213" t="s">
        <v>3877</v>
      </c>
      <c r="H6213" t="s">
        <v>3876</v>
      </c>
      <c r="I6213">
        <v>1847.9999999999998</v>
      </c>
      <c r="J6213" s="41">
        <v>9.1000000000000004E-3</v>
      </c>
      <c r="K6213" s="42">
        <v>16.816799999999997</v>
      </c>
      <c r="L6213" s="43">
        <v>0.34000000000000008</v>
      </c>
      <c r="M6213" s="42">
        <v>5.7177120000000006</v>
      </c>
      <c r="N6213">
        <v>3</v>
      </c>
      <c r="O6213" s="43">
        <v>210.7</v>
      </c>
      <c r="P6213" s="42">
        <v>92.399999999999991</v>
      </c>
      <c r="Q6213" s="42">
        <v>12</v>
      </c>
      <c r="R6213" s="42">
        <v>13</v>
      </c>
    </row>
    <row r="6214" spans="1:18" x14ac:dyDescent="0.3">
      <c r="A6214" t="s">
        <v>3923</v>
      </c>
      <c r="B6214" s="17">
        <v>45148</v>
      </c>
      <c r="C6214" t="s">
        <v>3925</v>
      </c>
      <c r="D6214" t="s">
        <v>3926</v>
      </c>
      <c r="E6214" t="s">
        <v>3927</v>
      </c>
      <c r="F6214" t="s">
        <v>3920</v>
      </c>
      <c r="G6214" t="s">
        <v>3877</v>
      </c>
      <c r="H6214" t="s">
        <v>3876</v>
      </c>
      <c r="I6214">
        <v>1098.3</v>
      </c>
      <c r="J6214" s="41">
        <v>6.6999999999999994E-3</v>
      </c>
      <c r="K6214" s="42">
        <v>7.3586099999999988</v>
      </c>
      <c r="L6214" s="43">
        <v>0.36000000000000004</v>
      </c>
      <c r="M6214" s="42">
        <v>2.6490996</v>
      </c>
      <c r="N6214">
        <v>10</v>
      </c>
      <c r="O6214" s="43">
        <v>53.199999999999996</v>
      </c>
      <c r="P6214" s="42">
        <v>49.199999999999996</v>
      </c>
      <c r="Q6214" s="42">
        <v>1.5</v>
      </c>
      <c r="R6214" s="42">
        <v>11</v>
      </c>
    </row>
    <row r="6215" spans="1:18" x14ac:dyDescent="0.3">
      <c r="A6215" t="s">
        <v>3923</v>
      </c>
      <c r="B6215" s="17">
        <v>45149</v>
      </c>
      <c r="C6215" t="s">
        <v>3925</v>
      </c>
      <c r="D6215" t="s">
        <v>3926</v>
      </c>
      <c r="E6215" t="s">
        <v>3927</v>
      </c>
      <c r="F6215" t="s">
        <v>3920</v>
      </c>
      <c r="G6215" t="s">
        <v>3877</v>
      </c>
      <c r="H6215" t="s">
        <v>3876</v>
      </c>
      <c r="I6215">
        <v>1384.6</v>
      </c>
      <c r="J6215" s="41">
        <v>9.8999999999999991E-3</v>
      </c>
      <c r="K6215" s="42">
        <v>13.707539999999998</v>
      </c>
      <c r="L6215" s="43">
        <v>0.30000000000000004</v>
      </c>
      <c r="M6215" s="42">
        <v>4.1122620000000003</v>
      </c>
      <c r="N6215">
        <v>9</v>
      </c>
      <c r="O6215" s="43">
        <v>96.6</v>
      </c>
      <c r="P6215" s="42">
        <v>52.8</v>
      </c>
      <c r="Q6215" s="42">
        <v>3</v>
      </c>
      <c r="R6215" s="42">
        <v>7</v>
      </c>
    </row>
    <row r="6216" spans="1:18" x14ac:dyDescent="0.3">
      <c r="A6216" t="s">
        <v>3923</v>
      </c>
      <c r="B6216" s="17">
        <v>45150</v>
      </c>
      <c r="C6216" t="s">
        <v>3925</v>
      </c>
      <c r="D6216" t="s">
        <v>3926</v>
      </c>
      <c r="E6216" t="s">
        <v>3927</v>
      </c>
      <c r="F6216" t="s">
        <v>3920</v>
      </c>
      <c r="G6216" t="s">
        <v>3877</v>
      </c>
      <c r="H6216" t="s">
        <v>3876</v>
      </c>
      <c r="I6216">
        <v>1397.1999999999998</v>
      </c>
      <c r="J6216" s="41">
        <v>8.199999999999999E-3</v>
      </c>
      <c r="K6216" s="42">
        <v>11.457039999999997</v>
      </c>
      <c r="L6216" s="43">
        <v>1.9000000000000001</v>
      </c>
      <c r="M6216" s="42">
        <v>21.768375999999996</v>
      </c>
      <c r="N6216">
        <v>3</v>
      </c>
      <c r="O6216" s="43">
        <v>298.89999999999998</v>
      </c>
      <c r="P6216" s="42">
        <v>42</v>
      </c>
      <c r="Q6216" s="42">
        <v>9</v>
      </c>
      <c r="R6216" s="42">
        <v>7</v>
      </c>
    </row>
    <row r="6217" spans="1:18" x14ac:dyDescent="0.3">
      <c r="A6217" t="s">
        <v>3923</v>
      </c>
      <c r="B6217" s="17">
        <v>45151</v>
      </c>
      <c r="C6217" t="s">
        <v>3925</v>
      </c>
      <c r="D6217" t="s">
        <v>3926</v>
      </c>
      <c r="E6217" t="s">
        <v>3927</v>
      </c>
      <c r="F6217" t="s">
        <v>3920</v>
      </c>
      <c r="G6217" t="s">
        <v>3877</v>
      </c>
      <c r="H6217" t="s">
        <v>3876</v>
      </c>
      <c r="I6217">
        <v>1871.1</v>
      </c>
      <c r="J6217" s="41">
        <v>8.0000000000000002E-3</v>
      </c>
      <c r="K6217" s="42">
        <v>14.9688</v>
      </c>
      <c r="L6217" s="43">
        <v>1.39</v>
      </c>
      <c r="M6217" s="42">
        <v>20.806631999999997</v>
      </c>
      <c r="N6217">
        <v>4</v>
      </c>
      <c r="O6217" s="43">
        <v>313.59999999999997</v>
      </c>
      <c r="P6217" s="42">
        <v>48</v>
      </c>
      <c r="Q6217" s="42">
        <v>10.5</v>
      </c>
      <c r="R6217" s="42">
        <v>7</v>
      </c>
    </row>
    <row r="6218" spans="1:18" x14ac:dyDescent="0.3">
      <c r="A6218" t="s">
        <v>3923</v>
      </c>
      <c r="B6218" s="17">
        <v>45152</v>
      </c>
      <c r="C6218" t="s">
        <v>3925</v>
      </c>
      <c r="D6218" t="s">
        <v>3926</v>
      </c>
      <c r="E6218" t="s">
        <v>3927</v>
      </c>
      <c r="F6218" t="s">
        <v>3920</v>
      </c>
      <c r="G6218" t="s">
        <v>3877</v>
      </c>
      <c r="H6218" t="s">
        <v>3876</v>
      </c>
      <c r="I6218">
        <v>1309</v>
      </c>
      <c r="J6218" s="41">
        <v>1.26E-2</v>
      </c>
      <c r="K6218" s="42">
        <v>16.493400000000001</v>
      </c>
      <c r="L6218" s="43">
        <v>1.8599999999999999</v>
      </c>
      <c r="M6218" s="42">
        <v>30.677724000000001</v>
      </c>
      <c r="N6218">
        <v>9</v>
      </c>
      <c r="O6218" s="43">
        <v>36</v>
      </c>
      <c r="P6218" s="42">
        <v>73.2</v>
      </c>
      <c r="Q6218" s="42">
        <v>3</v>
      </c>
      <c r="R6218" s="42">
        <v>13</v>
      </c>
    </row>
    <row r="6219" spans="1:18" x14ac:dyDescent="0.3">
      <c r="A6219" t="s">
        <v>3923</v>
      </c>
      <c r="B6219" s="17">
        <v>45153</v>
      </c>
      <c r="C6219" t="s">
        <v>3925</v>
      </c>
      <c r="D6219" t="s">
        <v>3926</v>
      </c>
      <c r="E6219" t="s">
        <v>3927</v>
      </c>
      <c r="F6219" t="s">
        <v>3920</v>
      </c>
      <c r="G6219" t="s">
        <v>3877</v>
      </c>
      <c r="H6219" t="s">
        <v>3876</v>
      </c>
      <c r="I6219">
        <v>1794.1</v>
      </c>
      <c r="J6219" s="41">
        <v>9.5000000000000015E-3</v>
      </c>
      <c r="K6219" s="42">
        <v>17.043950000000002</v>
      </c>
      <c r="L6219" s="43">
        <v>0.42</v>
      </c>
      <c r="M6219" s="42">
        <v>7.1584590000000006</v>
      </c>
      <c r="N6219">
        <v>2</v>
      </c>
      <c r="O6219" s="43">
        <v>165.89999999999998</v>
      </c>
      <c r="P6219" s="42">
        <v>52.8</v>
      </c>
      <c r="Q6219" s="42">
        <v>9</v>
      </c>
      <c r="R6219" s="42">
        <v>11</v>
      </c>
    </row>
    <row r="6220" spans="1:18" x14ac:dyDescent="0.3">
      <c r="A6220" t="s">
        <v>3923</v>
      </c>
      <c r="B6220" s="17">
        <v>45154</v>
      </c>
      <c r="C6220" t="s">
        <v>3925</v>
      </c>
      <c r="D6220" t="s">
        <v>3926</v>
      </c>
      <c r="E6220" t="s">
        <v>3927</v>
      </c>
      <c r="F6220" t="s">
        <v>3920</v>
      </c>
      <c r="G6220" t="s">
        <v>3877</v>
      </c>
      <c r="H6220" t="s">
        <v>3876</v>
      </c>
      <c r="I6220">
        <v>1766.1</v>
      </c>
      <c r="J6220" s="41">
        <v>6.7999999999999996E-3</v>
      </c>
      <c r="K6220" s="42">
        <v>12.009479999999998</v>
      </c>
      <c r="L6220" s="43">
        <v>0.92000000000000015</v>
      </c>
      <c r="M6220" s="42">
        <v>11.0487216</v>
      </c>
      <c r="N6220">
        <v>5</v>
      </c>
      <c r="O6220" s="43">
        <v>75.599999999999994</v>
      </c>
      <c r="P6220" s="42">
        <v>44.4</v>
      </c>
      <c r="Q6220" s="42">
        <v>9</v>
      </c>
      <c r="R6220" s="42">
        <v>6</v>
      </c>
    </row>
    <row r="6221" spans="1:18" x14ac:dyDescent="0.3">
      <c r="A6221" t="s">
        <v>3923</v>
      </c>
      <c r="B6221" s="17">
        <v>45155</v>
      </c>
      <c r="C6221" t="s">
        <v>3925</v>
      </c>
      <c r="D6221" t="s">
        <v>3926</v>
      </c>
      <c r="E6221" t="s">
        <v>3927</v>
      </c>
      <c r="F6221" t="s">
        <v>3920</v>
      </c>
      <c r="G6221" t="s">
        <v>3877</v>
      </c>
      <c r="H6221" t="s">
        <v>3876</v>
      </c>
      <c r="I6221">
        <v>1428.6999999999998</v>
      </c>
      <c r="J6221" s="41">
        <v>8.199999999999999E-3</v>
      </c>
      <c r="K6221" s="42">
        <v>11.715339999999998</v>
      </c>
      <c r="L6221" s="43">
        <v>1.4100000000000001</v>
      </c>
      <c r="M6221" s="42">
        <v>16.518629399999998</v>
      </c>
      <c r="N6221">
        <v>4</v>
      </c>
      <c r="O6221" s="43">
        <v>45.5</v>
      </c>
      <c r="P6221" s="42">
        <v>54</v>
      </c>
      <c r="Q6221" s="42">
        <v>4.5</v>
      </c>
      <c r="R6221" s="42">
        <v>11</v>
      </c>
    </row>
    <row r="6222" spans="1:18" x14ac:dyDescent="0.3">
      <c r="A6222" t="s">
        <v>3923</v>
      </c>
      <c r="B6222" s="17">
        <v>45156</v>
      </c>
      <c r="C6222" t="s">
        <v>3925</v>
      </c>
      <c r="D6222" t="s">
        <v>3926</v>
      </c>
      <c r="E6222" t="s">
        <v>3927</v>
      </c>
      <c r="F6222" t="s">
        <v>3920</v>
      </c>
      <c r="G6222" t="s">
        <v>3877</v>
      </c>
      <c r="H6222" t="s">
        <v>3876</v>
      </c>
      <c r="I6222">
        <v>1274.6999999999998</v>
      </c>
      <c r="J6222" s="41">
        <v>9.1000000000000004E-3</v>
      </c>
      <c r="K6222" s="42">
        <v>11.599769999999999</v>
      </c>
      <c r="L6222" s="43">
        <v>1.2599999999999998</v>
      </c>
      <c r="M6222" s="42">
        <v>14.615710199999997</v>
      </c>
      <c r="N6222">
        <v>4</v>
      </c>
      <c r="O6222" s="43">
        <v>276.5</v>
      </c>
      <c r="P6222" s="42">
        <v>61.199999999999996</v>
      </c>
      <c r="Q6222" s="42">
        <v>1.5</v>
      </c>
      <c r="R6222" s="42">
        <v>7</v>
      </c>
    </row>
    <row r="6223" spans="1:18" x14ac:dyDescent="0.3">
      <c r="A6223" t="s">
        <v>3923</v>
      </c>
      <c r="B6223" s="17">
        <v>45157</v>
      </c>
      <c r="C6223" t="s">
        <v>3925</v>
      </c>
      <c r="D6223" t="s">
        <v>3926</v>
      </c>
      <c r="E6223" t="s">
        <v>3927</v>
      </c>
      <c r="F6223" t="s">
        <v>3920</v>
      </c>
      <c r="G6223" t="s">
        <v>3877</v>
      </c>
      <c r="H6223" t="s">
        <v>3876</v>
      </c>
      <c r="I6223">
        <v>1726.8999999999999</v>
      </c>
      <c r="J6223" s="41">
        <v>8.0000000000000002E-3</v>
      </c>
      <c r="K6223" s="42">
        <v>13.815199999999999</v>
      </c>
      <c r="L6223" s="43">
        <v>1.4</v>
      </c>
      <c r="M6223" s="42">
        <v>19.341279999999998</v>
      </c>
      <c r="N6223">
        <v>4</v>
      </c>
      <c r="O6223" s="43">
        <v>235.2</v>
      </c>
      <c r="P6223" s="42">
        <v>84</v>
      </c>
      <c r="Q6223" s="42">
        <v>3</v>
      </c>
      <c r="R6223" s="42">
        <v>12</v>
      </c>
    </row>
    <row r="6224" spans="1:18" x14ac:dyDescent="0.3">
      <c r="A6224" t="s">
        <v>3923</v>
      </c>
      <c r="B6224" s="17">
        <v>45158</v>
      </c>
      <c r="C6224" t="s">
        <v>3925</v>
      </c>
      <c r="D6224" t="s">
        <v>3926</v>
      </c>
      <c r="E6224" t="s">
        <v>3927</v>
      </c>
      <c r="F6224" t="s">
        <v>3920</v>
      </c>
      <c r="G6224" t="s">
        <v>3877</v>
      </c>
      <c r="H6224" t="s">
        <v>3876</v>
      </c>
      <c r="I6224">
        <v>1916.6</v>
      </c>
      <c r="J6224" s="41">
        <v>7.0000000000000001E-3</v>
      </c>
      <c r="K6224" s="42">
        <v>13.4162</v>
      </c>
      <c r="L6224" s="43">
        <v>1.28</v>
      </c>
      <c r="M6224" s="42">
        <v>17.172736</v>
      </c>
      <c r="N6224">
        <v>10</v>
      </c>
      <c r="O6224" s="43">
        <v>137.19999999999999</v>
      </c>
      <c r="P6224" s="42">
        <v>25.2</v>
      </c>
      <c r="Q6224" s="42">
        <v>13.5</v>
      </c>
      <c r="R6224" s="42">
        <v>9</v>
      </c>
    </row>
    <row r="6225" spans="1:18" x14ac:dyDescent="0.3">
      <c r="A6225" t="s">
        <v>3923</v>
      </c>
      <c r="B6225" s="17">
        <v>45159</v>
      </c>
      <c r="C6225" t="s">
        <v>3925</v>
      </c>
      <c r="D6225" t="s">
        <v>3926</v>
      </c>
      <c r="E6225" t="s">
        <v>3927</v>
      </c>
      <c r="F6225" t="s">
        <v>3920</v>
      </c>
      <c r="G6225" t="s">
        <v>3877</v>
      </c>
      <c r="H6225" t="s">
        <v>3876</v>
      </c>
      <c r="I6225">
        <v>1335.6</v>
      </c>
      <c r="J6225" s="41">
        <v>6.1999999999999998E-3</v>
      </c>
      <c r="K6225" s="42">
        <v>8.2807199999999987</v>
      </c>
      <c r="L6225" s="43">
        <v>1.98</v>
      </c>
      <c r="M6225" s="42">
        <v>16.395825599999998</v>
      </c>
      <c r="N6225">
        <v>8</v>
      </c>
      <c r="O6225" s="43">
        <v>54.599999999999994</v>
      </c>
      <c r="P6225" s="42">
        <v>52.8</v>
      </c>
      <c r="Q6225" s="42">
        <v>3</v>
      </c>
      <c r="R6225" s="42">
        <v>12</v>
      </c>
    </row>
    <row r="6226" spans="1:18" x14ac:dyDescent="0.3">
      <c r="A6226" t="s">
        <v>3923</v>
      </c>
      <c r="B6226" s="17">
        <v>45160</v>
      </c>
      <c r="C6226" t="s">
        <v>3925</v>
      </c>
      <c r="D6226" t="s">
        <v>3926</v>
      </c>
      <c r="E6226" t="s">
        <v>3927</v>
      </c>
      <c r="F6226" t="s">
        <v>3920</v>
      </c>
      <c r="G6226" t="s">
        <v>3877</v>
      </c>
      <c r="H6226" t="s">
        <v>3876</v>
      </c>
      <c r="I6226">
        <v>1113.6999999999998</v>
      </c>
      <c r="J6226" s="41">
        <v>7.1999999999999998E-3</v>
      </c>
      <c r="K6226" s="42">
        <v>8.0186399999999978</v>
      </c>
      <c r="L6226" s="43">
        <v>0.87</v>
      </c>
      <c r="M6226" s="42">
        <v>6.9762167999999978</v>
      </c>
      <c r="N6226">
        <v>5</v>
      </c>
      <c r="O6226" s="43">
        <v>235.2</v>
      </c>
      <c r="P6226" s="42">
        <v>49.199999999999996</v>
      </c>
      <c r="Q6226" s="42">
        <v>7.5</v>
      </c>
      <c r="R6226" s="42">
        <v>9</v>
      </c>
    </row>
    <row r="6227" spans="1:18" x14ac:dyDescent="0.3">
      <c r="A6227" t="s">
        <v>3923</v>
      </c>
      <c r="B6227" s="17">
        <v>45161</v>
      </c>
      <c r="C6227" t="s">
        <v>3925</v>
      </c>
      <c r="D6227" t="s">
        <v>3926</v>
      </c>
      <c r="E6227" t="s">
        <v>3927</v>
      </c>
      <c r="F6227" t="s">
        <v>3920</v>
      </c>
      <c r="G6227" t="s">
        <v>3877</v>
      </c>
      <c r="H6227" t="s">
        <v>3876</v>
      </c>
      <c r="I6227">
        <v>1777.3</v>
      </c>
      <c r="J6227" s="41">
        <v>9.8999999999999991E-3</v>
      </c>
      <c r="K6227" s="42">
        <v>17.595269999999999</v>
      </c>
      <c r="L6227" s="43">
        <v>1.79</v>
      </c>
      <c r="M6227" s="42">
        <v>31.495533299999998</v>
      </c>
      <c r="N6227">
        <v>2</v>
      </c>
      <c r="O6227" s="43">
        <v>285.59999999999997</v>
      </c>
      <c r="P6227" s="42">
        <v>54</v>
      </c>
      <c r="Q6227" s="42">
        <v>3</v>
      </c>
      <c r="R6227" s="42">
        <v>12</v>
      </c>
    </row>
    <row r="6228" spans="1:18" x14ac:dyDescent="0.3">
      <c r="A6228" t="s">
        <v>3923</v>
      </c>
      <c r="B6228" s="17">
        <v>45162</v>
      </c>
      <c r="C6228" t="s">
        <v>3925</v>
      </c>
      <c r="D6228" t="s">
        <v>3926</v>
      </c>
      <c r="E6228" t="s">
        <v>3927</v>
      </c>
      <c r="F6228" t="s">
        <v>3920</v>
      </c>
      <c r="G6228" t="s">
        <v>3877</v>
      </c>
      <c r="H6228" t="s">
        <v>3876</v>
      </c>
      <c r="I6228">
        <v>1997.1</v>
      </c>
      <c r="J6228" s="41">
        <v>8.5000000000000006E-3</v>
      </c>
      <c r="K6228" s="42">
        <v>16.975349999999999</v>
      </c>
      <c r="L6228" s="43">
        <v>1.2799999999999998</v>
      </c>
      <c r="M6228" s="42">
        <v>21.728447999999997</v>
      </c>
      <c r="N6228">
        <v>7</v>
      </c>
      <c r="O6228" s="43">
        <v>324.79999999999995</v>
      </c>
      <c r="P6228" s="42">
        <v>85.2</v>
      </c>
      <c r="Q6228" s="42">
        <v>6</v>
      </c>
      <c r="R6228" s="42">
        <v>8</v>
      </c>
    </row>
    <row r="6229" spans="1:18" x14ac:dyDescent="0.3">
      <c r="A6229" t="s">
        <v>3923</v>
      </c>
      <c r="B6229" s="17">
        <v>45163</v>
      </c>
      <c r="C6229" t="s">
        <v>3925</v>
      </c>
      <c r="D6229" t="s">
        <v>3926</v>
      </c>
      <c r="E6229" t="s">
        <v>3927</v>
      </c>
      <c r="F6229" t="s">
        <v>3920</v>
      </c>
      <c r="G6229" t="s">
        <v>3877</v>
      </c>
      <c r="H6229" t="s">
        <v>3876</v>
      </c>
      <c r="I6229">
        <v>1485.3999999999999</v>
      </c>
      <c r="J6229" s="41">
        <v>9.4000000000000004E-3</v>
      </c>
      <c r="K6229" s="42">
        <v>13.962759999999999</v>
      </c>
      <c r="L6229" s="43">
        <v>0.67</v>
      </c>
      <c r="M6229" s="42">
        <v>9.3550491999999998</v>
      </c>
      <c r="N6229">
        <v>4</v>
      </c>
      <c r="O6229" s="43">
        <v>172.2</v>
      </c>
      <c r="P6229" s="42">
        <v>79.2</v>
      </c>
      <c r="Q6229" s="42">
        <v>10.5</v>
      </c>
      <c r="R6229" s="42">
        <v>10</v>
      </c>
    </row>
    <row r="6230" spans="1:18" x14ac:dyDescent="0.3">
      <c r="A6230" t="s">
        <v>3923</v>
      </c>
      <c r="B6230" s="17">
        <v>45164</v>
      </c>
      <c r="C6230" t="s">
        <v>3925</v>
      </c>
      <c r="D6230" t="s">
        <v>3926</v>
      </c>
      <c r="E6230" t="s">
        <v>3927</v>
      </c>
      <c r="F6230" t="s">
        <v>3920</v>
      </c>
      <c r="G6230" t="s">
        <v>3877</v>
      </c>
      <c r="H6230" t="s">
        <v>3876</v>
      </c>
      <c r="I6230">
        <v>1407.6999999999998</v>
      </c>
      <c r="J6230" s="41">
        <v>8.6E-3</v>
      </c>
      <c r="K6230" s="42">
        <v>12.106219999999999</v>
      </c>
      <c r="L6230" s="43">
        <v>1.5</v>
      </c>
      <c r="M6230" s="42">
        <v>18.159329999999997</v>
      </c>
      <c r="N6230">
        <v>1</v>
      </c>
      <c r="O6230" s="43">
        <v>369.59999999999997</v>
      </c>
      <c r="P6230" s="42">
        <v>57.599999999999994</v>
      </c>
      <c r="Q6230" s="42">
        <v>4.5</v>
      </c>
      <c r="R6230" s="42">
        <v>5</v>
      </c>
    </row>
    <row r="6231" spans="1:18" x14ac:dyDescent="0.3">
      <c r="A6231" t="s">
        <v>3923</v>
      </c>
      <c r="B6231" s="17">
        <v>45165</v>
      </c>
      <c r="C6231" t="s">
        <v>3925</v>
      </c>
      <c r="D6231" t="s">
        <v>3926</v>
      </c>
      <c r="E6231" t="s">
        <v>3927</v>
      </c>
      <c r="F6231" t="s">
        <v>3920</v>
      </c>
      <c r="G6231" t="s">
        <v>3877</v>
      </c>
      <c r="H6231" t="s">
        <v>3876</v>
      </c>
      <c r="I6231">
        <v>1985.1999999999998</v>
      </c>
      <c r="J6231" s="41">
        <v>7.3000000000000001E-3</v>
      </c>
      <c r="K6231" s="42">
        <v>14.491959999999999</v>
      </c>
      <c r="L6231" s="43">
        <v>0.59</v>
      </c>
      <c r="M6231" s="42">
        <v>8.5502563999999985</v>
      </c>
      <c r="N6231">
        <v>6</v>
      </c>
      <c r="O6231" s="43">
        <v>176.39999999999998</v>
      </c>
      <c r="P6231" s="42">
        <v>70.8</v>
      </c>
      <c r="Q6231" s="42">
        <v>4.5</v>
      </c>
      <c r="R6231" s="42">
        <v>7</v>
      </c>
    </row>
    <row r="6232" spans="1:18" x14ac:dyDescent="0.3">
      <c r="A6232" t="s">
        <v>3923</v>
      </c>
      <c r="B6232" s="17">
        <v>45166</v>
      </c>
      <c r="C6232" t="s">
        <v>3925</v>
      </c>
      <c r="D6232" t="s">
        <v>3926</v>
      </c>
      <c r="E6232" t="s">
        <v>3927</v>
      </c>
      <c r="F6232" t="s">
        <v>3920</v>
      </c>
      <c r="G6232" t="s">
        <v>3877</v>
      </c>
      <c r="H6232" t="s">
        <v>3876</v>
      </c>
      <c r="I6232">
        <v>1503.6</v>
      </c>
      <c r="J6232" s="41">
        <v>1.03E-2</v>
      </c>
      <c r="K6232" s="42">
        <v>15.487079999999999</v>
      </c>
      <c r="L6232" s="43">
        <v>0.87</v>
      </c>
      <c r="M6232" s="42">
        <v>13.473759599999999</v>
      </c>
      <c r="N6232">
        <v>8</v>
      </c>
      <c r="O6232" s="43">
        <v>171.5</v>
      </c>
      <c r="P6232" s="42">
        <v>93.6</v>
      </c>
      <c r="Q6232" s="42">
        <v>12</v>
      </c>
      <c r="R6232" s="42">
        <v>8</v>
      </c>
    </row>
    <row r="6233" spans="1:18" x14ac:dyDescent="0.3">
      <c r="A6233" t="s">
        <v>3923</v>
      </c>
      <c r="B6233" s="17">
        <v>45167</v>
      </c>
      <c r="C6233" t="s">
        <v>3925</v>
      </c>
      <c r="D6233" t="s">
        <v>3926</v>
      </c>
      <c r="E6233" t="s">
        <v>3927</v>
      </c>
      <c r="F6233" t="s">
        <v>3920</v>
      </c>
      <c r="G6233" t="s">
        <v>3877</v>
      </c>
      <c r="H6233" t="s">
        <v>3876</v>
      </c>
      <c r="I6233">
        <v>2089.5</v>
      </c>
      <c r="J6233" s="41">
        <v>6.3E-3</v>
      </c>
      <c r="K6233" s="42">
        <v>13.16385</v>
      </c>
      <c r="L6233" s="43">
        <v>1.6500000000000001</v>
      </c>
      <c r="M6233" s="42">
        <v>21.720352500000001</v>
      </c>
      <c r="N6233">
        <v>6</v>
      </c>
      <c r="O6233" s="43">
        <v>142.79999999999998</v>
      </c>
      <c r="P6233" s="42">
        <v>73.2</v>
      </c>
      <c r="Q6233" s="42">
        <v>6</v>
      </c>
      <c r="R6233" s="42">
        <v>7</v>
      </c>
    </row>
    <row r="6234" spans="1:18" x14ac:dyDescent="0.3">
      <c r="A6234" t="s">
        <v>3923</v>
      </c>
      <c r="B6234" s="17">
        <v>45168</v>
      </c>
      <c r="C6234" t="s">
        <v>3925</v>
      </c>
      <c r="D6234" t="s">
        <v>3926</v>
      </c>
      <c r="E6234" t="s">
        <v>3927</v>
      </c>
      <c r="F6234" t="s">
        <v>3920</v>
      </c>
      <c r="G6234" t="s">
        <v>3877</v>
      </c>
      <c r="H6234" t="s">
        <v>3876</v>
      </c>
      <c r="I6234">
        <v>1153.5999999999999</v>
      </c>
      <c r="J6234" s="41">
        <v>1.1300000000000001E-2</v>
      </c>
      <c r="K6234" s="42">
        <v>13.035679999999999</v>
      </c>
      <c r="L6234" s="43">
        <v>1.5699999999999998</v>
      </c>
      <c r="M6234" s="42">
        <v>20.466017599999997</v>
      </c>
      <c r="N6234">
        <v>2</v>
      </c>
      <c r="O6234" s="43">
        <v>44.8</v>
      </c>
      <c r="P6234" s="42">
        <v>91.2</v>
      </c>
      <c r="Q6234" s="42">
        <v>10.5</v>
      </c>
      <c r="R6234" s="42">
        <v>13</v>
      </c>
    </row>
    <row r="6235" spans="1:18" x14ac:dyDescent="0.3">
      <c r="A6235" t="s">
        <v>3923</v>
      </c>
      <c r="B6235" s="17">
        <v>45169</v>
      </c>
      <c r="C6235" t="s">
        <v>3925</v>
      </c>
      <c r="D6235" t="s">
        <v>3926</v>
      </c>
      <c r="E6235" t="s">
        <v>3927</v>
      </c>
      <c r="F6235" t="s">
        <v>3920</v>
      </c>
      <c r="G6235" t="s">
        <v>3877</v>
      </c>
      <c r="H6235" t="s">
        <v>3876</v>
      </c>
      <c r="I6235">
        <v>1220.8</v>
      </c>
      <c r="J6235" s="41">
        <v>1.1599999999999999E-2</v>
      </c>
      <c r="K6235" s="42">
        <v>14.161279999999998</v>
      </c>
      <c r="L6235" s="43">
        <v>0.59000000000000008</v>
      </c>
      <c r="M6235" s="42">
        <v>8.3551552000000004</v>
      </c>
      <c r="N6235">
        <v>2</v>
      </c>
      <c r="O6235" s="43">
        <v>148.39999999999998</v>
      </c>
      <c r="P6235" s="42">
        <v>39.6</v>
      </c>
      <c r="Q6235" s="42">
        <v>10.5</v>
      </c>
      <c r="R6235" s="42">
        <v>13</v>
      </c>
    </row>
    <row r="6236" spans="1:18" x14ac:dyDescent="0.3">
      <c r="A6236" t="s">
        <v>3924</v>
      </c>
      <c r="B6236" s="17">
        <v>45170</v>
      </c>
      <c r="C6236" t="s">
        <v>3925</v>
      </c>
      <c r="D6236" t="s">
        <v>3926</v>
      </c>
      <c r="E6236" t="s">
        <v>3927</v>
      </c>
      <c r="F6236" t="s">
        <v>3920</v>
      </c>
      <c r="G6236" t="s">
        <v>3877</v>
      </c>
      <c r="H6236" t="s">
        <v>3876</v>
      </c>
      <c r="I6236">
        <v>3392</v>
      </c>
      <c r="J6236" s="41">
        <v>1.3600000000000001E-2</v>
      </c>
      <c r="K6236" s="42">
        <v>46.131200000000007</v>
      </c>
      <c r="L6236" s="43">
        <v>1.7200000000000002</v>
      </c>
      <c r="M6236" s="42">
        <v>79.345664000000028</v>
      </c>
      <c r="N6236">
        <v>7</v>
      </c>
      <c r="O6236" s="43">
        <v>117.6</v>
      </c>
      <c r="P6236" s="42">
        <v>100.8</v>
      </c>
      <c r="Q6236" s="42">
        <v>1.5</v>
      </c>
      <c r="R6236" s="42">
        <v>8</v>
      </c>
    </row>
    <row r="6237" spans="1:18" x14ac:dyDescent="0.3">
      <c r="A6237" t="s">
        <v>3924</v>
      </c>
      <c r="B6237" s="17">
        <v>45171</v>
      </c>
      <c r="C6237" t="s">
        <v>3925</v>
      </c>
      <c r="D6237" t="s">
        <v>3926</v>
      </c>
      <c r="E6237" t="s">
        <v>3927</v>
      </c>
      <c r="F6237" t="s">
        <v>3920</v>
      </c>
      <c r="G6237" t="s">
        <v>3877</v>
      </c>
      <c r="H6237" t="s">
        <v>3876</v>
      </c>
      <c r="I6237">
        <v>2484</v>
      </c>
      <c r="J6237" s="41">
        <v>8.3000000000000001E-3</v>
      </c>
      <c r="K6237" s="42">
        <v>20.6172</v>
      </c>
      <c r="L6237" s="43">
        <v>1.5599999999999998</v>
      </c>
      <c r="M6237" s="42">
        <v>32.162831999999995</v>
      </c>
      <c r="N6237">
        <v>9</v>
      </c>
      <c r="O6237" s="43">
        <v>175.7</v>
      </c>
      <c r="P6237" s="42">
        <v>99.6</v>
      </c>
      <c r="Q6237" s="42">
        <v>7.5</v>
      </c>
      <c r="R6237" s="42">
        <v>10</v>
      </c>
    </row>
    <row r="6238" spans="1:18" x14ac:dyDescent="0.3">
      <c r="A6238" t="s">
        <v>3924</v>
      </c>
      <c r="B6238" s="17">
        <v>45172</v>
      </c>
      <c r="C6238" t="s">
        <v>3925</v>
      </c>
      <c r="D6238" t="s">
        <v>3926</v>
      </c>
      <c r="E6238" t="s">
        <v>3927</v>
      </c>
      <c r="F6238" t="s">
        <v>3920</v>
      </c>
      <c r="G6238" t="s">
        <v>3877</v>
      </c>
      <c r="H6238" t="s">
        <v>3876</v>
      </c>
      <c r="I6238">
        <v>3196</v>
      </c>
      <c r="J6238" s="41">
        <v>7.7000000000000011E-3</v>
      </c>
      <c r="K6238" s="42">
        <v>24.609200000000005</v>
      </c>
      <c r="L6238" s="43">
        <v>0.96</v>
      </c>
      <c r="M6238" s="42">
        <v>23.624832000000005</v>
      </c>
      <c r="N6238">
        <v>1</v>
      </c>
      <c r="O6238" s="43">
        <v>72.8</v>
      </c>
      <c r="P6238" s="42">
        <v>85.2</v>
      </c>
      <c r="Q6238" s="42">
        <v>4.5</v>
      </c>
      <c r="R6238" s="42">
        <v>4</v>
      </c>
    </row>
    <row r="6239" spans="1:18" x14ac:dyDescent="0.3">
      <c r="A6239" t="s">
        <v>3924</v>
      </c>
      <c r="B6239" s="17">
        <v>45173</v>
      </c>
      <c r="C6239" t="s">
        <v>3925</v>
      </c>
      <c r="D6239" t="s">
        <v>3926</v>
      </c>
      <c r="E6239" t="s">
        <v>3927</v>
      </c>
      <c r="F6239" t="s">
        <v>3920</v>
      </c>
      <c r="G6239" t="s">
        <v>3877</v>
      </c>
      <c r="H6239" t="s">
        <v>3876</v>
      </c>
      <c r="I6239">
        <v>2892</v>
      </c>
      <c r="J6239" s="41">
        <v>7.5000000000000006E-3</v>
      </c>
      <c r="K6239" s="42">
        <v>21.69</v>
      </c>
      <c r="L6239" s="43">
        <v>1.52</v>
      </c>
      <c r="M6239" s="42">
        <v>32.968800000000002</v>
      </c>
      <c r="N6239">
        <v>4</v>
      </c>
      <c r="O6239" s="43">
        <v>101.5</v>
      </c>
      <c r="P6239" s="42">
        <v>75.599999999999994</v>
      </c>
      <c r="Q6239" s="42">
        <v>13.5</v>
      </c>
      <c r="R6239" s="42">
        <v>15</v>
      </c>
    </row>
    <row r="6240" spans="1:18" x14ac:dyDescent="0.3">
      <c r="A6240" t="s">
        <v>3924</v>
      </c>
      <c r="B6240" s="17">
        <v>45174</v>
      </c>
      <c r="C6240" t="s">
        <v>3925</v>
      </c>
      <c r="D6240" t="s">
        <v>3926</v>
      </c>
      <c r="E6240" t="s">
        <v>3927</v>
      </c>
      <c r="F6240" t="s">
        <v>3920</v>
      </c>
      <c r="G6240" t="s">
        <v>3877</v>
      </c>
      <c r="H6240" t="s">
        <v>3876</v>
      </c>
      <c r="I6240">
        <v>3154</v>
      </c>
      <c r="J6240" s="41">
        <v>1.4800000000000001E-2</v>
      </c>
      <c r="K6240" s="42">
        <v>46.679200000000002</v>
      </c>
      <c r="L6240" s="43">
        <v>0.59</v>
      </c>
      <c r="M6240" s="42">
        <v>27.540727999999998</v>
      </c>
      <c r="N6240">
        <v>3</v>
      </c>
      <c r="O6240" s="43">
        <v>175.7</v>
      </c>
      <c r="P6240" s="42">
        <v>67.2</v>
      </c>
      <c r="Q6240" s="42">
        <v>4.5</v>
      </c>
      <c r="R6240" s="42">
        <v>10</v>
      </c>
    </row>
    <row r="6241" spans="1:18" x14ac:dyDescent="0.3">
      <c r="A6241" t="s">
        <v>3924</v>
      </c>
      <c r="B6241" s="17">
        <v>45175</v>
      </c>
      <c r="C6241" t="s">
        <v>3925</v>
      </c>
      <c r="D6241" t="s">
        <v>3926</v>
      </c>
      <c r="E6241" t="s">
        <v>3927</v>
      </c>
      <c r="F6241" t="s">
        <v>3920</v>
      </c>
      <c r="G6241" t="s">
        <v>3877</v>
      </c>
      <c r="H6241" t="s">
        <v>3876</v>
      </c>
      <c r="I6241">
        <v>1928</v>
      </c>
      <c r="J6241" s="41">
        <v>1.1300000000000001E-2</v>
      </c>
      <c r="K6241" s="42">
        <v>21.7864</v>
      </c>
      <c r="L6241" s="43">
        <v>1.4100000000000001</v>
      </c>
      <c r="M6241" s="42">
        <v>30.718824000000005</v>
      </c>
      <c r="N6241">
        <v>4</v>
      </c>
      <c r="O6241" s="43">
        <v>170.79999999999998</v>
      </c>
      <c r="P6241" s="42">
        <v>66</v>
      </c>
      <c r="Q6241" s="42">
        <v>9</v>
      </c>
      <c r="R6241" s="42">
        <v>9</v>
      </c>
    </row>
    <row r="6242" spans="1:18" x14ac:dyDescent="0.3">
      <c r="A6242" t="s">
        <v>3924</v>
      </c>
      <c r="B6242" s="17">
        <v>45176</v>
      </c>
      <c r="C6242" t="s">
        <v>3925</v>
      </c>
      <c r="D6242" t="s">
        <v>3926</v>
      </c>
      <c r="E6242" t="s">
        <v>3927</v>
      </c>
      <c r="F6242" t="s">
        <v>3920</v>
      </c>
      <c r="G6242" t="s">
        <v>3877</v>
      </c>
      <c r="H6242" t="s">
        <v>3876</v>
      </c>
      <c r="I6242">
        <v>3334</v>
      </c>
      <c r="J6242" s="41">
        <v>8.6E-3</v>
      </c>
      <c r="K6242" s="42">
        <v>28.6724</v>
      </c>
      <c r="L6242" s="43">
        <v>1.8600000000000003</v>
      </c>
      <c r="M6242" s="42">
        <v>53.330664000000006</v>
      </c>
      <c r="N6242">
        <v>1</v>
      </c>
      <c r="O6242" s="43">
        <v>46</v>
      </c>
      <c r="P6242" s="42">
        <v>106.8</v>
      </c>
      <c r="Q6242" s="42">
        <v>1.5</v>
      </c>
      <c r="R6242" s="42">
        <v>6</v>
      </c>
    </row>
    <row r="6243" spans="1:18" x14ac:dyDescent="0.3">
      <c r="A6243" t="s">
        <v>3924</v>
      </c>
      <c r="B6243" s="17">
        <v>45177</v>
      </c>
      <c r="C6243" t="s">
        <v>3925</v>
      </c>
      <c r="D6243" t="s">
        <v>3926</v>
      </c>
      <c r="E6243" t="s">
        <v>3927</v>
      </c>
      <c r="F6243" t="s">
        <v>3920</v>
      </c>
      <c r="G6243" t="s">
        <v>3877</v>
      </c>
      <c r="H6243" t="s">
        <v>3876</v>
      </c>
      <c r="I6243">
        <v>2943</v>
      </c>
      <c r="J6243" s="41">
        <v>8.4000000000000012E-3</v>
      </c>
      <c r="K6243" s="42">
        <v>24.721200000000003</v>
      </c>
      <c r="L6243" s="43">
        <v>2.15</v>
      </c>
      <c r="M6243" s="42">
        <v>53.150580000000005</v>
      </c>
      <c r="N6243">
        <v>5</v>
      </c>
      <c r="O6243" s="43">
        <v>244.99999999999997</v>
      </c>
      <c r="P6243" s="42">
        <v>79.2</v>
      </c>
      <c r="Q6243" s="42">
        <v>9</v>
      </c>
      <c r="R6243" s="42">
        <v>14</v>
      </c>
    </row>
    <row r="6244" spans="1:18" x14ac:dyDescent="0.3">
      <c r="A6244" t="s">
        <v>3924</v>
      </c>
      <c r="B6244" s="17">
        <v>45178</v>
      </c>
      <c r="C6244" t="s">
        <v>3925</v>
      </c>
      <c r="D6244" t="s">
        <v>3926</v>
      </c>
      <c r="E6244" t="s">
        <v>3927</v>
      </c>
      <c r="F6244" t="s">
        <v>3920</v>
      </c>
      <c r="G6244" t="s">
        <v>3877</v>
      </c>
      <c r="H6244" t="s">
        <v>3876</v>
      </c>
      <c r="I6244">
        <v>2424</v>
      </c>
      <c r="J6244" s="41">
        <v>1.34E-2</v>
      </c>
      <c r="K6244" s="42">
        <v>32.4816</v>
      </c>
      <c r="L6244" s="43">
        <v>1.66</v>
      </c>
      <c r="M6244" s="42">
        <v>53.919455999999997</v>
      </c>
      <c r="N6244">
        <v>2</v>
      </c>
      <c r="O6244" s="43">
        <v>16</v>
      </c>
      <c r="P6244" s="42">
        <v>39.6</v>
      </c>
      <c r="Q6244" s="42">
        <v>16.5</v>
      </c>
      <c r="R6244" s="42">
        <v>8</v>
      </c>
    </row>
    <row r="6245" spans="1:18" x14ac:dyDescent="0.3">
      <c r="A6245" t="s">
        <v>3924</v>
      </c>
      <c r="B6245" s="17">
        <v>45179</v>
      </c>
      <c r="C6245" t="s">
        <v>3925</v>
      </c>
      <c r="D6245" t="s">
        <v>3926</v>
      </c>
      <c r="E6245" t="s">
        <v>3927</v>
      </c>
      <c r="F6245" t="s">
        <v>3920</v>
      </c>
      <c r="G6245" t="s">
        <v>3877</v>
      </c>
      <c r="H6245" t="s">
        <v>3876</v>
      </c>
      <c r="I6245">
        <v>2876</v>
      </c>
      <c r="J6245" s="41">
        <v>1.32E-2</v>
      </c>
      <c r="K6245" s="42">
        <v>37.963200000000001</v>
      </c>
      <c r="L6245" s="43">
        <v>1.1800000000000002</v>
      </c>
      <c r="M6245" s="42">
        <v>44.796576000000009</v>
      </c>
      <c r="N6245">
        <v>6</v>
      </c>
      <c r="O6245" s="43">
        <v>217.7</v>
      </c>
      <c r="P6245" s="42">
        <v>60</v>
      </c>
      <c r="Q6245" s="42">
        <v>3</v>
      </c>
      <c r="R6245" s="42">
        <v>9</v>
      </c>
    </row>
    <row r="6246" spans="1:18" x14ac:dyDescent="0.3">
      <c r="A6246" t="s">
        <v>3924</v>
      </c>
      <c r="B6246" s="17">
        <v>45180</v>
      </c>
      <c r="C6246" t="s">
        <v>3925</v>
      </c>
      <c r="D6246" t="s">
        <v>3926</v>
      </c>
      <c r="E6246" t="s">
        <v>3927</v>
      </c>
      <c r="F6246" t="s">
        <v>3920</v>
      </c>
      <c r="G6246" t="s">
        <v>3877</v>
      </c>
      <c r="H6246" t="s">
        <v>3876</v>
      </c>
      <c r="I6246">
        <v>1995</v>
      </c>
      <c r="J6246" s="41">
        <v>1.03E-2</v>
      </c>
      <c r="K6246" s="42">
        <v>20.548500000000001</v>
      </c>
      <c r="L6246" s="43">
        <v>0.77</v>
      </c>
      <c r="M6246" s="42">
        <v>15.822345</v>
      </c>
      <c r="N6246">
        <v>4</v>
      </c>
      <c r="O6246" s="43">
        <v>308.7</v>
      </c>
      <c r="P6246" s="42">
        <v>84</v>
      </c>
      <c r="Q6246" s="42">
        <v>9</v>
      </c>
      <c r="R6246" s="42">
        <v>10</v>
      </c>
    </row>
    <row r="6247" spans="1:18" x14ac:dyDescent="0.3">
      <c r="A6247" t="s">
        <v>3924</v>
      </c>
      <c r="B6247" s="17">
        <v>45181</v>
      </c>
      <c r="C6247" t="s">
        <v>3925</v>
      </c>
      <c r="D6247" t="s">
        <v>3926</v>
      </c>
      <c r="E6247" t="s">
        <v>3927</v>
      </c>
      <c r="F6247" t="s">
        <v>3920</v>
      </c>
      <c r="G6247" t="s">
        <v>3877</v>
      </c>
      <c r="H6247" t="s">
        <v>3876</v>
      </c>
      <c r="I6247">
        <v>2600</v>
      </c>
      <c r="J6247" s="41">
        <v>1.3399999999999999E-2</v>
      </c>
      <c r="K6247" s="42">
        <v>34.839999999999996</v>
      </c>
      <c r="L6247" s="43">
        <v>1.9000000000000001</v>
      </c>
      <c r="M6247" s="42">
        <v>66.195999999999998</v>
      </c>
      <c r="N6247">
        <v>6</v>
      </c>
      <c r="O6247" s="43">
        <v>61.599999999999994</v>
      </c>
      <c r="P6247" s="42">
        <v>76.8</v>
      </c>
      <c r="Q6247" s="42">
        <v>15</v>
      </c>
      <c r="R6247" s="42">
        <v>11</v>
      </c>
    </row>
    <row r="6248" spans="1:18" x14ac:dyDescent="0.3">
      <c r="A6248" t="s">
        <v>3924</v>
      </c>
      <c r="B6248" s="17">
        <v>45182</v>
      </c>
      <c r="C6248" t="s">
        <v>3925</v>
      </c>
      <c r="D6248" t="s">
        <v>3926</v>
      </c>
      <c r="E6248" t="s">
        <v>3927</v>
      </c>
      <c r="F6248" t="s">
        <v>3920</v>
      </c>
      <c r="G6248" t="s">
        <v>3877</v>
      </c>
      <c r="H6248" t="s">
        <v>3876</v>
      </c>
      <c r="I6248">
        <v>2152</v>
      </c>
      <c r="J6248" s="41">
        <v>1.0700000000000001E-2</v>
      </c>
      <c r="K6248" s="42">
        <v>23.026400000000002</v>
      </c>
      <c r="L6248" s="43">
        <v>2.2000000000000002</v>
      </c>
      <c r="M6248" s="42">
        <v>50.658080000000012</v>
      </c>
      <c r="N6248">
        <v>7</v>
      </c>
      <c r="O6248" s="43">
        <v>33</v>
      </c>
      <c r="P6248" s="42">
        <v>79.2</v>
      </c>
      <c r="Q6248" s="42">
        <v>3</v>
      </c>
      <c r="R6248" s="42">
        <v>8</v>
      </c>
    </row>
    <row r="6249" spans="1:18" x14ac:dyDescent="0.3">
      <c r="A6249" t="s">
        <v>3924</v>
      </c>
      <c r="B6249" s="17">
        <v>45183</v>
      </c>
      <c r="C6249" t="s">
        <v>3925</v>
      </c>
      <c r="D6249" t="s">
        <v>3926</v>
      </c>
      <c r="E6249" t="s">
        <v>3927</v>
      </c>
      <c r="F6249" t="s">
        <v>3920</v>
      </c>
      <c r="G6249" t="s">
        <v>3877</v>
      </c>
      <c r="H6249" t="s">
        <v>3876</v>
      </c>
      <c r="I6249">
        <v>3219</v>
      </c>
      <c r="J6249" s="41">
        <v>1.0700000000000001E-2</v>
      </c>
      <c r="K6249" s="42">
        <v>34.443300000000001</v>
      </c>
      <c r="L6249" s="43">
        <v>0.63000000000000012</v>
      </c>
      <c r="M6249" s="42">
        <v>21.699279000000004</v>
      </c>
      <c r="N6249">
        <v>6</v>
      </c>
      <c r="O6249" s="43">
        <v>9</v>
      </c>
      <c r="P6249" s="42">
        <v>86.399999999999991</v>
      </c>
      <c r="Q6249" s="42">
        <v>10.5</v>
      </c>
      <c r="R6249" s="42">
        <v>6</v>
      </c>
    </row>
    <row r="6250" spans="1:18" x14ac:dyDescent="0.3">
      <c r="A6250" t="s">
        <v>3924</v>
      </c>
      <c r="B6250" s="17">
        <v>45184</v>
      </c>
      <c r="C6250" t="s">
        <v>3925</v>
      </c>
      <c r="D6250" t="s">
        <v>3926</v>
      </c>
      <c r="E6250" t="s">
        <v>3927</v>
      </c>
      <c r="F6250" t="s">
        <v>3920</v>
      </c>
      <c r="G6250" t="s">
        <v>3877</v>
      </c>
      <c r="H6250" t="s">
        <v>3876</v>
      </c>
      <c r="I6250">
        <v>3050</v>
      </c>
      <c r="J6250" s="41">
        <v>1.14E-2</v>
      </c>
      <c r="K6250" s="42">
        <v>34.770000000000003</v>
      </c>
      <c r="L6250" s="43">
        <v>1.9899999999999998</v>
      </c>
      <c r="M6250" s="42">
        <v>69.192300000000003</v>
      </c>
      <c r="N6250">
        <v>2</v>
      </c>
      <c r="O6250" s="43">
        <v>47.599999999999994</v>
      </c>
      <c r="P6250" s="42">
        <v>85.2</v>
      </c>
      <c r="Q6250" s="42">
        <v>4.5</v>
      </c>
      <c r="R6250" s="42">
        <v>12</v>
      </c>
    </row>
    <row r="6251" spans="1:18" x14ac:dyDescent="0.3">
      <c r="A6251" t="s">
        <v>3924</v>
      </c>
      <c r="B6251" s="17">
        <v>45185</v>
      </c>
      <c r="C6251" t="s">
        <v>3925</v>
      </c>
      <c r="D6251" t="s">
        <v>3926</v>
      </c>
      <c r="E6251" t="s">
        <v>3927</v>
      </c>
      <c r="F6251" t="s">
        <v>3920</v>
      </c>
      <c r="G6251" t="s">
        <v>3877</v>
      </c>
      <c r="H6251" t="s">
        <v>3876</v>
      </c>
      <c r="I6251">
        <v>2030</v>
      </c>
      <c r="J6251" s="41">
        <v>1.03E-2</v>
      </c>
      <c r="K6251" s="42">
        <v>20.908999999999999</v>
      </c>
      <c r="L6251" s="43">
        <v>0.90999999999999992</v>
      </c>
      <c r="M6251" s="42">
        <v>19.027189999999997</v>
      </c>
      <c r="N6251">
        <v>5</v>
      </c>
      <c r="O6251" s="43">
        <v>86.1</v>
      </c>
      <c r="P6251" s="42">
        <v>43.199999999999996</v>
      </c>
      <c r="Q6251" s="42">
        <v>3</v>
      </c>
      <c r="R6251" s="42">
        <v>13</v>
      </c>
    </row>
    <row r="6252" spans="1:18" x14ac:dyDescent="0.3">
      <c r="A6252" t="s">
        <v>3924</v>
      </c>
      <c r="B6252" s="17">
        <v>45186</v>
      </c>
      <c r="C6252" t="s">
        <v>3925</v>
      </c>
      <c r="D6252" t="s">
        <v>3926</v>
      </c>
      <c r="E6252" t="s">
        <v>3927</v>
      </c>
      <c r="F6252" t="s">
        <v>3920</v>
      </c>
      <c r="G6252" t="s">
        <v>3877</v>
      </c>
      <c r="H6252" t="s">
        <v>3876</v>
      </c>
      <c r="I6252">
        <v>2320</v>
      </c>
      <c r="J6252" s="41">
        <v>9.6000000000000009E-3</v>
      </c>
      <c r="K6252" s="42">
        <v>22.272000000000002</v>
      </c>
      <c r="L6252" s="43">
        <v>0.76</v>
      </c>
      <c r="M6252" s="42">
        <v>16.926720000000003</v>
      </c>
      <c r="N6252">
        <v>4</v>
      </c>
      <c r="O6252" s="43">
        <v>406.7</v>
      </c>
      <c r="P6252" s="42">
        <v>92.399999999999991</v>
      </c>
      <c r="Q6252" s="42">
        <v>3</v>
      </c>
      <c r="R6252" s="42">
        <v>6</v>
      </c>
    </row>
    <row r="6253" spans="1:18" x14ac:dyDescent="0.3">
      <c r="A6253" t="s">
        <v>3924</v>
      </c>
      <c r="B6253" s="17">
        <v>45187</v>
      </c>
      <c r="C6253" t="s">
        <v>3925</v>
      </c>
      <c r="D6253" t="s">
        <v>3926</v>
      </c>
      <c r="E6253" t="s">
        <v>3927</v>
      </c>
      <c r="F6253" t="s">
        <v>3920</v>
      </c>
      <c r="G6253" t="s">
        <v>3877</v>
      </c>
      <c r="H6253" t="s">
        <v>3876</v>
      </c>
      <c r="I6253">
        <v>2585</v>
      </c>
      <c r="J6253" s="41">
        <v>8.5000000000000006E-3</v>
      </c>
      <c r="K6253" s="42">
        <v>21.9725</v>
      </c>
      <c r="L6253" s="43">
        <v>1.25</v>
      </c>
      <c r="M6253" s="42">
        <v>27.465624999999999</v>
      </c>
      <c r="N6253">
        <v>8</v>
      </c>
      <c r="O6253" s="43">
        <v>210</v>
      </c>
      <c r="P6253" s="42">
        <v>37.199999999999996</v>
      </c>
      <c r="Q6253" s="42">
        <v>13.5</v>
      </c>
      <c r="R6253" s="42">
        <v>9</v>
      </c>
    </row>
    <row r="6254" spans="1:18" x14ac:dyDescent="0.3">
      <c r="A6254" t="s">
        <v>3924</v>
      </c>
      <c r="B6254" s="17">
        <v>45188</v>
      </c>
      <c r="C6254" t="s">
        <v>3925</v>
      </c>
      <c r="D6254" t="s">
        <v>3926</v>
      </c>
      <c r="E6254" t="s">
        <v>3927</v>
      </c>
      <c r="F6254" t="s">
        <v>3920</v>
      </c>
      <c r="G6254" t="s">
        <v>3877</v>
      </c>
      <c r="H6254" t="s">
        <v>3876</v>
      </c>
      <c r="I6254">
        <v>3272</v>
      </c>
      <c r="J6254" s="41">
        <v>1.3499999999999998E-2</v>
      </c>
      <c r="K6254" s="42">
        <v>44.171999999999997</v>
      </c>
      <c r="L6254" s="43">
        <v>1.1000000000000001</v>
      </c>
      <c r="M6254" s="42">
        <v>48.589199999999998</v>
      </c>
      <c r="N6254">
        <v>7</v>
      </c>
      <c r="O6254" s="43">
        <v>207.89999999999998</v>
      </c>
      <c r="P6254" s="42">
        <v>97.2</v>
      </c>
      <c r="Q6254" s="42">
        <v>7.5</v>
      </c>
      <c r="R6254" s="42">
        <v>10</v>
      </c>
    </row>
    <row r="6255" spans="1:18" x14ac:dyDescent="0.3">
      <c r="A6255" t="s">
        <v>3924</v>
      </c>
      <c r="B6255" s="17">
        <v>45189</v>
      </c>
      <c r="C6255" t="s">
        <v>3925</v>
      </c>
      <c r="D6255" t="s">
        <v>3926</v>
      </c>
      <c r="E6255" t="s">
        <v>3927</v>
      </c>
      <c r="F6255" t="s">
        <v>3920</v>
      </c>
      <c r="G6255" t="s">
        <v>3877</v>
      </c>
      <c r="H6255" t="s">
        <v>3876</v>
      </c>
      <c r="I6255">
        <v>2263</v>
      </c>
      <c r="J6255" s="41">
        <v>1.1599999999999999E-2</v>
      </c>
      <c r="K6255" s="42">
        <v>26.250799999999998</v>
      </c>
      <c r="L6255" s="43">
        <v>0.92</v>
      </c>
      <c r="M6255" s="42">
        <v>24.150735999999998</v>
      </c>
      <c r="N6255">
        <v>4</v>
      </c>
      <c r="O6255" s="43">
        <v>177.1</v>
      </c>
      <c r="P6255" s="42">
        <v>97.2</v>
      </c>
      <c r="Q6255" s="42">
        <v>16.5</v>
      </c>
      <c r="R6255" s="42">
        <v>6</v>
      </c>
    </row>
    <row r="6256" spans="1:18" x14ac:dyDescent="0.3">
      <c r="A6256" t="s">
        <v>3924</v>
      </c>
      <c r="B6256" s="17">
        <v>45190</v>
      </c>
      <c r="C6256" t="s">
        <v>3925</v>
      </c>
      <c r="D6256" t="s">
        <v>3926</v>
      </c>
      <c r="E6256" t="s">
        <v>3927</v>
      </c>
      <c r="F6256" t="s">
        <v>3920</v>
      </c>
      <c r="G6256" t="s">
        <v>3877</v>
      </c>
      <c r="H6256" t="s">
        <v>3876</v>
      </c>
      <c r="I6256">
        <v>2250</v>
      </c>
      <c r="J6256" s="41">
        <v>1.3200000000000002E-2</v>
      </c>
      <c r="K6256" s="42">
        <v>29.700000000000003</v>
      </c>
      <c r="L6256" s="43">
        <v>2.0599999999999996</v>
      </c>
      <c r="M6256" s="42">
        <v>61.181999999999995</v>
      </c>
      <c r="N6256">
        <v>5</v>
      </c>
      <c r="O6256" s="43">
        <v>100.1</v>
      </c>
      <c r="P6256" s="42">
        <v>91.2</v>
      </c>
      <c r="Q6256" s="42">
        <v>12</v>
      </c>
      <c r="R6256" s="42">
        <v>11</v>
      </c>
    </row>
    <row r="6257" spans="1:18" x14ac:dyDescent="0.3">
      <c r="A6257" t="s">
        <v>3924</v>
      </c>
      <c r="B6257" s="17">
        <v>45191</v>
      </c>
      <c r="C6257" t="s">
        <v>3925</v>
      </c>
      <c r="D6257" t="s">
        <v>3926</v>
      </c>
      <c r="E6257" t="s">
        <v>3927</v>
      </c>
      <c r="F6257" t="s">
        <v>3920</v>
      </c>
      <c r="G6257" t="s">
        <v>3877</v>
      </c>
      <c r="H6257" t="s">
        <v>3876</v>
      </c>
      <c r="I6257">
        <v>2284</v>
      </c>
      <c r="J6257" s="41">
        <v>1.38E-2</v>
      </c>
      <c r="K6257" s="42">
        <v>31.519199999999998</v>
      </c>
      <c r="L6257" s="43">
        <v>1.01</v>
      </c>
      <c r="M6257" s="42">
        <v>31.834391999999998</v>
      </c>
      <c r="N6257">
        <v>6</v>
      </c>
      <c r="O6257" s="43">
        <v>118.99999999999999</v>
      </c>
      <c r="P6257" s="42">
        <v>68.399999999999991</v>
      </c>
      <c r="Q6257" s="42">
        <v>7.5</v>
      </c>
      <c r="R6257" s="42">
        <v>8</v>
      </c>
    </row>
    <row r="6258" spans="1:18" x14ac:dyDescent="0.3">
      <c r="A6258" t="s">
        <v>3924</v>
      </c>
      <c r="B6258" s="17">
        <v>45192</v>
      </c>
      <c r="C6258" t="s">
        <v>3925</v>
      </c>
      <c r="D6258" t="s">
        <v>3926</v>
      </c>
      <c r="E6258" t="s">
        <v>3927</v>
      </c>
      <c r="F6258" t="s">
        <v>3920</v>
      </c>
      <c r="G6258" t="s">
        <v>3877</v>
      </c>
      <c r="H6258" t="s">
        <v>3876</v>
      </c>
      <c r="I6258">
        <v>2556</v>
      </c>
      <c r="J6258" s="41">
        <v>1.2E-2</v>
      </c>
      <c r="K6258" s="42">
        <v>30.672000000000001</v>
      </c>
      <c r="L6258" s="43">
        <v>0.86</v>
      </c>
      <c r="M6258" s="42">
        <v>26.37792</v>
      </c>
      <c r="N6258">
        <v>4</v>
      </c>
      <c r="O6258" s="43">
        <v>295.39999999999998</v>
      </c>
      <c r="P6258" s="42">
        <v>85.2</v>
      </c>
      <c r="Q6258" s="42">
        <v>9</v>
      </c>
      <c r="R6258" s="42">
        <v>11</v>
      </c>
    </row>
    <row r="6259" spans="1:18" x14ac:dyDescent="0.3">
      <c r="A6259" t="s">
        <v>3924</v>
      </c>
      <c r="B6259" s="17">
        <v>45193</v>
      </c>
      <c r="C6259" t="s">
        <v>3925</v>
      </c>
      <c r="D6259" t="s">
        <v>3926</v>
      </c>
      <c r="E6259" t="s">
        <v>3927</v>
      </c>
      <c r="F6259" t="s">
        <v>3920</v>
      </c>
      <c r="G6259" t="s">
        <v>3877</v>
      </c>
      <c r="H6259" t="s">
        <v>3876</v>
      </c>
      <c r="I6259">
        <v>3239</v>
      </c>
      <c r="J6259" s="41">
        <v>1.09E-2</v>
      </c>
      <c r="K6259" s="42">
        <v>35.305100000000003</v>
      </c>
      <c r="L6259" s="43">
        <v>1.3499999999999999</v>
      </c>
      <c r="M6259" s="42">
        <v>47.661884999999998</v>
      </c>
      <c r="N6259">
        <v>9</v>
      </c>
      <c r="O6259" s="43">
        <v>31</v>
      </c>
      <c r="P6259" s="42">
        <v>73.2</v>
      </c>
      <c r="Q6259" s="42">
        <v>0</v>
      </c>
      <c r="R6259" s="42">
        <v>9</v>
      </c>
    </row>
    <row r="6260" spans="1:18" x14ac:dyDescent="0.3">
      <c r="A6260" t="s">
        <v>3924</v>
      </c>
      <c r="B6260" s="17">
        <v>45194</v>
      </c>
      <c r="C6260" t="s">
        <v>3925</v>
      </c>
      <c r="D6260" t="s">
        <v>3926</v>
      </c>
      <c r="E6260" t="s">
        <v>3927</v>
      </c>
      <c r="F6260" t="s">
        <v>3920</v>
      </c>
      <c r="G6260" t="s">
        <v>3877</v>
      </c>
      <c r="H6260" t="s">
        <v>3876</v>
      </c>
      <c r="I6260">
        <v>2982</v>
      </c>
      <c r="J6260" s="41">
        <v>1.15E-2</v>
      </c>
      <c r="K6260" s="42">
        <v>34.292999999999999</v>
      </c>
      <c r="L6260" s="43">
        <v>1.81</v>
      </c>
      <c r="M6260" s="42">
        <v>62.070329999999998</v>
      </c>
      <c r="N6260">
        <v>4</v>
      </c>
      <c r="O6260" s="43">
        <v>161.69999999999999</v>
      </c>
      <c r="P6260" s="42">
        <v>102</v>
      </c>
      <c r="Q6260" s="42">
        <v>16.5</v>
      </c>
      <c r="R6260" s="42">
        <v>12</v>
      </c>
    </row>
    <row r="6261" spans="1:18" x14ac:dyDescent="0.3">
      <c r="A6261" t="s">
        <v>3924</v>
      </c>
      <c r="B6261" s="17">
        <v>45195</v>
      </c>
      <c r="C6261" t="s">
        <v>3925</v>
      </c>
      <c r="D6261" t="s">
        <v>3926</v>
      </c>
      <c r="E6261" t="s">
        <v>3927</v>
      </c>
      <c r="F6261" t="s">
        <v>3920</v>
      </c>
      <c r="G6261" t="s">
        <v>3877</v>
      </c>
      <c r="H6261" t="s">
        <v>3876</v>
      </c>
      <c r="I6261">
        <v>2292</v>
      </c>
      <c r="J6261" s="41">
        <v>1.3899999999999999E-2</v>
      </c>
      <c r="K6261" s="42">
        <v>31.858799999999999</v>
      </c>
      <c r="L6261" s="43">
        <v>2.02</v>
      </c>
      <c r="M6261" s="42">
        <v>64.354776000000001</v>
      </c>
      <c r="N6261">
        <v>7</v>
      </c>
      <c r="O6261" s="43">
        <v>236.6</v>
      </c>
      <c r="P6261" s="42">
        <v>63.599999999999994</v>
      </c>
      <c r="Q6261" s="42">
        <v>6</v>
      </c>
      <c r="R6261" s="42">
        <v>9</v>
      </c>
    </row>
    <row r="6262" spans="1:18" x14ac:dyDescent="0.3">
      <c r="A6262" t="s">
        <v>3924</v>
      </c>
      <c r="B6262" s="17">
        <v>45196</v>
      </c>
      <c r="C6262" t="s">
        <v>3925</v>
      </c>
      <c r="D6262" t="s">
        <v>3926</v>
      </c>
      <c r="E6262" t="s">
        <v>3927</v>
      </c>
      <c r="F6262" t="s">
        <v>3920</v>
      </c>
      <c r="G6262" t="s">
        <v>3877</v>
      </c>
      <c r="H6262" t="s">
        <v>3876</v>
      </c>
      <c r="I6262">
        <v>2566</v>
      </c>
      <c r="J6262" s="41">
        <v>1.26E-2</v>
      </c>
      <c r="K6262" s="42">
        <v>32.331600000000002</v>
      </c>
      <c r="L6262" s="43">
        <v>0.88</v>
      </c>
      <c r="M6262" s="42">
        <v>28.451808000000003</v>
      </c>
      <c r="N6262">
        <v>3</v>
      </c>
      <c r="O6262" s="43">
        <v>79.8</v>
      </c>
      <c r="P6262" s="42">
        <v>85.2</v>
      </c>
      <c r="Q6262" s="42">
        <v>15</v>
      </c>
      <c r="R6262" s="42">
        <v>10</v>
      </c>
    </row>
    <row r="6263" spans="1:18" x14ac:dyDescent="0.3">
      <c r="A6263" t="s">
        <v>3924</v>
      </c>
      <c r="B6263" s="17">
        <v>45197</v>
      </c>
      <c r="C6263" t="s">
        <v>3925</v>
      </c>
      <c r="D6263" t="s">
        <v>3926</v>
      </c>
      <c r="E6263" t="s">
        <v>3927</v>
      </c>
      <c r="F6263" t="s">
        <v>3920</v>
      </c>
      <c r="G6263" t="s">
        <v>3877</v>
      </c>
      <c r="H6263" t="s">
        <v>3876</v>
      </c>
      <c r="I6263">
        <v>3174</v>
      </c>
      <c r="J6263" s="41">
        <v>1.3100000000000001E-2</v>
      </c>
      <c r="K6263" s="42">
        <v>41.5794</v>
      </c>
      <c r="L6263" s="43">
        <v>1.96</v>
      </c>
      <c r="M6263" s="42">
        <v>81.495623999999992</v>
      </c>
      <c r="N6263">
        <v>7</v>
      </c>
      <c r="O6263" s="43">
        <v>111.3</v>
      </c>
      <c r="P6263" s="42">
        <v>57.599999999999994</v>
      </c>
      <c r="Q6263" s="42">
        <v>3</v>
      </c>
      <c r="R6263" s="42">
        <v>7</v>
      </c>
    </row>
    <row r="6264" spans="1:18" x14ac:dyDescent="0.3">
      <c r="A6264" t="s">
        <v>3924</v>
      </c>
      <c r="B6264" s="17">
        <v>45198</v>
      </c>
      <c r="C6264" t="s">
        <v>3925</v>
      </c>
      <c r="D6264" t="s">
        <v>3926</v>
      </c>
      <c r="E6264" t="s">
        <v>3927</v>
      </c>
      <c r="F6264" t="s">
        <v>3920</v>
      </c>
      <c r="G6264" t="s">
        <v>3877</v>
      </c>
      <c r="H6264" t="s">
        <v>3876</v>
      </c>
      <c r="I6264">
        <v>3111</v>
      </c>
      <c r="J6264" s="41">
        <v>1.4299999999999997E-2</v>
      </c>
      <c r="K6264" s="42">
        <v>44.487299999999991</v>
      </c>
      <c r="L6264" s="43">
        <v>1.81</v>
      </c>
      <c r="M6264" s="42">
        <v>80.522012999999987</v>
      </c>
      <c r="N6264">
        <v>2</v>
      </c>
      <c r="O6264" s="43">
        <v>130.9</v>
      </c>
      <c r="P6264" s="42">
        <v>75.599999999999994</v>
      </c>
      <c r="Q6264" s="42">
        <v>3</v>
      </c>
      <c r="R6264" s="42">
        <v>10</v>
      </c>
    </row>
    <row r="6265" spans="1:18" x14ac:dyDescent="0.3">
      <c r="A6265" t="s">
        <v>3924</v>
      </c>
      <c r="B6265" s="17">
        <v>45199</v>
      </c>
      <c r="C6265" t="s">
        <v>3925</v>
      </c>
      <c r="D6265" t="s">
        <v>3926</v>
      </c>
      <c r="E6265" t="s">
        <v>3927</v>
      </c>
      <c r="F6265" t="s">
        <v>3920</v>
      </c>
      <c r="G6265" t="s">
        <v>3877</v>
      </c>
      <c r="H6265" t="s">
        <v>3876</v>
      </c>
      <c r="I6265">
        <v>2125</v>
      </c>
      <c r="J6265" s="41">
        <v>1.0500000000000001E-2</v>
      </c>
      <c r="K6265" s="42">
        <v>22.3125</v>
      </c>
      <c r="L6265" s="43">
        <v>1.84</v>
      </c>
      <c r="M6265" s="42">
        <v>41.055</v>
      </c>
      <c r="N6265">
        <v>4</v>
      </c>
      <c r="O6265" s="43">
        <v>244.99999999999997</v>
      </c>
      <c r="P6265" s="42">
        <v>37.199999999999996</v>
      </c>
      <c r="Q6265" s="42">
        <v>12</v>
      </c>
      <c r="R6265" s="42">
        <v>9</v>
      </c>
    </row>
    <row r="6266" spans="1:18" x14ac:dyDescent="0.3">
      <c r="A6266" t="s">
        <v>3924</v>
      </c>
      <c r="B6266" s="17">
        <v>45200</v>
      </c>
      <c r="C6266" t="s">
        <v>3925</v>
      </c>
      <c r="D6266" t="s">
        <v>3926</v>
      </c>
      <c r="E6266" t="s">
        <v>3927</v>
      </c>
      <c r="F6266" t="s">
        <v>3920</v>
      </c>
      <c r="G6266" t="s">
        <v>3877</v>
      </c>
      <c r="H6266" t="s">
        <v>3876</v>
      </c>
      <c r="I6266">
        <v>3183</v>
      </c>
      <c r="J6266" s="41">
        <v>1.0600000000000002E-2</v>
      </c>
      <c r="K6266" s="42">
        <v>33.739800000000002</v>
      </c>
      <c r="L6266" s="43">
        <v>1.92</v>
      </c>
      <c r="M6266" s="42">
        <v>64.780416000000002</v>
      </c>
      <c r="N6266">
        <v>1</v>
      </c>
      <c r="O6266" s="43">
        <v>48.3</v>
      </c>
      <c r="P6266" s="42">
        <v>103.2</v>
      </c>
      <c r="Q6266" s="42">
        <v>1.5</v>
      </c>
      <c r="R6266" s="42">
        <v>6</v>
      </c>
    </row>
    <row r="6267" spans="1:18" x14ac:dyDescent="0.3">
      <c r="A6267" t="s">
        <v>3924</v>
      </c>
      <c r="B6267" s="17">
        <v>45201</v>
      </c>
      <c r="C6267" t="s">
        <v>3925</v>
      </c>
      <c r="D6267" t="s">
        <v>3926</v>
      </c>
      <c r="E6267" t="s">
        <v>3927</v>
      </c>
      <c r="F6267" t="s">
        <v>3920</v>
      </c>
      <c r="G6267" t="s">
        <v>3877</v>
      </c>
      <c r="H6267" t="s">
        <v>3876</v>
      </c>
      <c r="I6267">
        <v>2896</v>
      </c>
      <c r="J6267" s="41">
        <v>1.0600000000000002E-2</v>
      </c>
      <c r="K6267" s="42">
        <v>30.697600000000005</v>
      </c>
      <c r="L6267" s="43">
        <v>1.59</v>
      </c>
      <c r="M6267" s="42">
        <v>48.809184000000009</v>
      </c>
      <c r="N6267">
        <v>4</v>
      </c>
      <c r="O6267" s="43">
        <v>10</v>
      </c>
      <c r="P6267" s="42">
        <v>70.8</v>
      </c>
      <c r="Q6267" s="42">
        <v>1.5</v>
      </c>
      <c r="R6267" s="42">
        <v>9</v>
      </c>
    </row>
    <row r="6268" spans="1:18" x14ac:dyDescent="0.3">
      <c r="A6268" t="s">
        <v>3924</v>
      </c>
      <c r="B6268" s="17">
        <v>45202</v>
      </c>
      <c r="C6268" t="s">
        <v>3925</v>
      </c>
      <c r="D6268" t="s">
        <v>3926</v>
      </c>
      <c r="E6268" t="s">
        <v>3927</v>
      </c>
      <c r="F6268" t="s">
        <v>3920</v>
      </c>
      <c r="G6268" t="s">
        <v>3877</v>
      </c>
      <c r="H6268" t="s">
        <v>3876</v>
      </c>
      <c r="I6268">
        <v>2012</v>
      </c>
      <c r="J6268" s="41">
        <v>1.38E-2</v>
      </c>
      <c r="K6268" s="42">
        <v>27.765599999999999</v>
      </c>
      <c r="L6268" s="43">
        <v>0.7</v>
      </c>
      <c r="M6268" s="42">
        <v>19.435919999999999</v>
      </c>
      <c r="N6268">
        <v>6</v>
      </c>
      <c r="O6268" s="43">
        <v>338.09999999999997</v>
      </c>
      <c r="P6268" s="42">
        <v>87.6</v>
      </c>
      <c r="Q6268" s="42">
        <v>7.5</v>
      </c>
      <c r="R6268" s="42">
        <v>4</v>
      </c>
    </row>
    <row r="6269" spans="1:18" x14ac:dyDescent="0.3">
      <c r="A6269" t="s">
        <v>3924</v>
      </c>
      <c r="B6269" s="17">
        <v>45203</v>
      </c>
      <c r="C6269" t="s">
        <v>3925</v>
      </c>
      <c r="D6269" t="s">
        <v>3926</v>
      </c>
      <c r="E6269" t="s">
        <v>3927</v>
      </c>
      <c r="F6269" t="s">
        <v>3920</v>
      </c>
      <c r="G6269" t="s">
        <v>3877</v>
      </c>
      <c r="H6269" t="s">
        <v>3876</v>
      </c>
      <c r="I6269">
        <v>2202</v>
      </c>
      <c r="J6269" s="41">
        <v>1.5799999999999998E-2</v>
      </c>
      <c r="K6269" s="42">
        <v>34.791599999999995</v>
      </c>
      <c r="L6269" s="43">
        <v>1.83</v>
      </c>
      <c r="M6269" s="42">
        <v>63.668627999999991</v>
      </c>
      <c r="N6269">
        <v>7</v>
      </c>
      <c r="O6269" s="43">
        <v>123.19999999999999</v>
      </c>
      <c r="P6269" s="42">
        <v>79.2</v>
      </c>
      <c r="Q6269" s="42">
        <v>13.5</v>
      </c>
      <c r="R6269" s="42">
        <v>4</v>
      </c>
    </row>
    <row r="6270" spans="1:18" x14ac:dyDescent="0.3">
      <c r="A6270" t="s">
        <v>3924</v>
      </c>
      <c r="B6270" s="17">
        <v>45204</v>
      </c>
      <c r="C6270" t="s">
        <v>3925</v>
      </c>
      <c r="D6270" t="s">
        <v>3926</v>
      </c>
      <c r="E6270" t="s">
        <v>3927</v>
      </c>
      <c r="F6270" t="s">
        <v>3920</v>
      </c>
      <c r="G6270" t="s">
        <v>3877</v>
      </c>
      <c r="H6270" t="s">
        <v>3876</v>
      </c>
      <c r="I6270">
        <v>2116</v>
      </c>
      <c r="J6270" s="41">
        <v>1.12E-2</v>
      </c>
      <c r="K6270" s="42">
        <v>23.699200000000001</v>
      </c>
      <c r="L6270" s="43">
        <v>0.63</v>
      </c>
      <c r="M6270" s="42">
        <v>14.930496000000002</v>
      </c>
      <c r="N6270">
        <v>7</v>
      </c>
      <c r="O6270" s="43">
        <v>48.3</v>
      </c>
      <c r="P6270" s="42">
        <v>52.8</v>
      </c>
      <c r="Q6270" s="42">
        <v>18</v>
      </c>
      <c r="R6270" s="42">
        <v>10</v>
      </c>
    </row>
    <row r="6271" spans="1:18" x14ac:dyDescent="0.3">
      <c r="A6271" t="s">
        <v>3924</v>
      </c>
      <c r="B6271" s="17">
        <v>45205</v>
      </c>
      <c r="C6271" t="s">
        <v>3925</v>
      </c>
      <c r="D6271" t="s">
        <v>3926</v>
      </c>
      <c r="E6271" t="s">
        <v>3927</v>
      </c>
      <c r="F6271" t="s">
        <v>3920</v>
      </c>
      <c r="G6271" t="s">
        <v>3877</v>
      </c>
      <c r="H6271" t="s">
        <v>3876</v>
      </c>
      <c r="I6271">
        <v>2305</v>
      </c>
      <c r="J6271" s="41">
        <v>8.4000000000000012E-3</v>
      </c>
      <c r="K6271" s="42">
        <v>19.362000000000002</v>
      </c>
      <c r="L6271" s="43">
        <v>1.17</v>
      </c>
      <c r="M6271" s="42">
        <v>22.65354</v>
      </c>
      <c r="N6271">
        <v>3</v>
      </c>
      <c r="O6271" s="43">
        <v>42</v>
      </c>
      <c r="P6271" s="42">
        <v>98.399999999999991</v>
      </c>
      <c r="Q6271" s="42">
        <v>3</v>
      </c>
      <c r="R6271" s="42">
        <v>8</v>
      </c>
    </row>
    <row r="6272" spans="1:18" x14ac:dyDescent="0.3">
      <c r="A6272" t="s">
        <v>3924</v>
      </c>
      <c r="B6272" s="17">
        <v>45206</v>
      </c>
      <c r="C6272" t="s">
        <v>3925</v>
      </c>
      <c r="D6272" t="s">
        <v>3926</v>
      </c>
      <c r="E6272" t="s">
        <v>3927</v>
      </c>
      <c r="F6272" t="s">
        <v>3920</v>
      </c>
      <c r="G6272" t="s">
        <v>3877</v>
      </c>
      <c r="H6272" t="s">
        <v>3876</v>
      </c>
      <c r="I6272">
        <v>2615</v>
      </c>
      <c r="J6272" s="41">
        <v>9.4000000000000004E-3</v>
      </c>
      <c r="K6272" s="42">
        <v>24.581</v>
      </c>
      <c r="L6272" s="43">
        <v>1.1599999999999999</v>
      </c>
      <c r="M6272" s="42">
        <v>28.513959999999997</v>
      </c>
      <c r="N6272">
        <v>1</v>
      </c>
      <c r="O6272" s="43">
        <v>105.69999999999999</v>
      </c>
      <c r="P6272" s="42">
        <v>94.8</v>
      </c>
      <c r="Q6272" s="42">
        <v>9</v>
      </c>
      <c r="R6272" s="42">
        <v>10</v>
      </c>
    </row>
    <row r="6273" spans="1:18" x14ac:dyDescent="0.3">
      <c r="A6273" t="s">
        <v>3924</v>
      </c>
      <c r="B6273" s="17">
        <v>45207</v>
      </c>
      <c r="C6273" t="s">
        <v>3925</v>
      </c>
      <c r="D6273" t="s">
        <v>3926</v>
      </c>
      <c r="E6273" t="s">
        <v>3927</v>
      </c>
      <c r="F6273" t="s">
        <v>3920</v>
      </c>
      <c r="G6273" t="s">
        <v>3877</v>
      </c>
      <c r="H6273" t="s">
        <v>3876</v>
      </c>
      <c r="I6273">
        <v>3355</v>
      </c>
      <c r="J6273" s="41">
        <v>1.4800000000000001E-2</v>
      </c>
      <c r="K6273" s="42">
        <v>49.654000000000003</v>
      </c>
      <c r="L6273" s="43">
        <v>1.25</v>
      </c>
      <c r="M6273" s="42">
        <v>62.067500000000003</v>
      </c>
      <c r="N6273">
        <v>1</v>
      </c>
      <c r="O6273" s="43">
        <v>68.599999999999994</v>
      </c>
      <c r="P6273" s="42">
        <v>87.6</v>
      </c>
      <c r="Q6273" s="42">
        <v>10.5</v>
      </c>
      <c r="R6273" s="42">
        <v>12</v>
      </c>
    </row>
    <row r="6274" spans="1:18" x14ac:dyDescent="0.3">
      <c r="A6274" t="s">
        <v>3924</v>
      </c>
      <c r="B6274" s="17">
        <v>45208</v>
      </c>
      <c r="C6274" t="s">
        <v>3925</v>
      </c>
      <c r="D6274" t="s">
        <v>3926</v>
      </c>
      <c r="E6274" t="s">
        <v>3927</v>
      </c>
      <c r="F6274" t="s">
        <v>3920</v>
      </c>
      <c r="G6274" t="s">
        <v>3877</v>
      </c>
      <c r="H6274" t="s">
        <v>3876</v>
      </c>
      <c r="I6274">
        <v>2048</v>
      </c>
      <c r="J6274" s="41">
        <v>1.3600000000000001E-2</v>
      </c>
      <c r="K6274" s="42">
        <v>27.852800000000002</v>
      </c>
      <c r="L6274" s="43">
        <v>1.0799999999999998</v>
      </c>
      <c r="M6274" s="42">
        <v>30.081023999999999</v>
      </c>
      <c r="N6274">
        <v>7</v>
      </c>
      <c r="O6274" s="43">
        <v>169.39999999999998</v>
      </c>
      <c r="P6274" s="42">
        <v>76.8</v>
      </c>
      <c r="Q6274" s="42">
        <v>10.5</v>
      </c>
      <c r="R6274" s="42">
        <v>10</v>
      </c>
    </row>
    <row r="6275" spans="1:18" x14ac:dyDescent="0.3">
      <c r="A6275" t="s">
        <v>3924</v>
      </c>
      <c r="B6275" s="17">
        <v>45209</v>
      </c>
      <c r="C6275" t="s">
        <v>3925</v>
      </c>
      <c r="D6275" t="s">
        <v>3926</v>
      </c>
      <c r="E6275" t="s">
        <v>3927</v>
      </c>
      <c r="F6275" t="s">
        <v>3920</v>
      </c>
      <c r="G6275" t="s">
        <v>3877</v>
      </c>
      <c r="H6275" t="s">
        <v>3876</v>
      </c>
      <c r="I6275">
        <v>1898</v>
      </c>
      <c r="J6275" s="41">
        <v>9.1999999999999998E-3</v>
      </c>
      <c r="K6275" s="42">
        <v>17.461600000000001</v>
      </c>
      <c r="L6275" s="43">
        <v>1.79</v>
      </c>
      <c r="M6275" s="42">
        <v>31.256264000000002</v>
      </c>
      <c r="N6275">
        <v>3</v>
      </c>
      <c r="O6275" s="43">
        <v>77</v>
      </c>
      <c r="P6275" s="42">
        <v>73.2</v>
      </c>
      <c r="Q6275" s="42">
        <v>0</v>
      </c>
      <c r="R6275" s="42">
        <v>8</v>
      </c>
    </row>
    <row r="6276" spans="1:18" x14ac:dyDescent="0.3">
      <c r="A6276" t="s">
        <v>3924</v>
      </c>
      <c r="B6276" s="17">
        <v>45210</v>
      </c>
      <c r="C6276" t="s">
        <v>3925</v>
      </c>
      <c r="D6276" t="s">
        <v>3926</v>
      </c>
      <c r="E6276" t="s">
        <v>3927</v>
      </c>
      <c r="F6276" t="s">
        <v>3920</v>
      </c>
      <c r="G6276" t="s">
        <v>3877</v>
      </c>
      <c r="H6276" t="s">
        <v>3876</v>
      </c>
      <c r="I6276">
        <v>2322</v>
      </c>
      <c r="J6276" s="41">
        <v>1.61E-2</v>
      </c>
      <c r="K6276" s="42">
        <v>37.3842</v>
      </c>
      <c r="L6276" s="43">
        <v>1.02</v>
      </c>
      <c r="M6276" s="42">
        <v>38.131883999999999</v>
      </c>
      <c r="N6276">
        <v>1</v>
      </c>
      <c r="O6276" s="43">
        <v>51.8</v>
      </c>
      <c r="P6276" s="42">
        <v>40.799999999999997</v>
      </c>
      <c r="Q6276" s="42">
        <v>13.5</v>
      </c>
      <c r="R6276" s="42">
        <v>14</v>
      </c>
    </row>
    <row r="6277" spans="1:18" x14ac:dyDescent="0.3">
      <c r="A6277" t="s">
        <v>3924</v>
      </c>
      <c r="B6277" s="17">
        <v>45211</v>
      </c>
      <c r="C6277" t="s">
        <v>3925</v>
      </c>
      <c r="D6277" t="s">
        <v>3926</v>
      </c>
      <c r="E6277" t="s">
        <v>3927</v>
      </c>
      <c r="F6277" t="s">
        <v>3920</v>
      </c>
      <c r="G6277" t="s">
        <v>3877</v>
      </c>
      <c r="H6277" t="s">
        <v>3876</v>
      </c>
      <c r="I6277">
        <v>2512</v>
      </c>
      <c r="J6277" s="41">
        <v>1.03E-2</v>
      </c>
      <c r="K6277" s="42">
        <v>25.8736</v>
      </c>
      <c r="L6277" s="43">
        <v>1.39</v>
      </c>
      <c r="M6277" s="42">
        <v>35.964303999999998</v>
      </c>
      <c r="N6277">
        <v>1</v>
      </c>
      <c r="O6277" s="43">
        <v>164.5</v>
      </c>
      <c r="P6277" s="42">
        <v>96</v>
      </c>
      <c r="Q6277" s="42">
        <v>6</v>
      </c>
      <c r="R6277" s="42">
        <v>12</v>
      </c>
    </row>
    <row r="6278" spans="1:18" x14ac:dyDescent="0.3">
      <c r="A6278" t="s">
        <v>3924</v>
      </c>
      <c r="B6278" s="17">
        <v>45212</v>
      </c>
      <c r="C6278" t="s">
        <v>3925</v>
      </c>
      <c r="D6278" t="s">
        <v>3926</v>
      </c>
      <c r="E6278" t="s">
        <v>3927</v>
      </c>
      <c r="F6278" t="s">
        <v>3920</v>
      </c>
      <c r="G6278" t="s">
        <v>3877</v>
      </c>
      <c r="H6278" t="s">
        <v>3876</v>
      </c>
      <c r="I6278">
        <v>2707</v>
      </c>
      <c r="J6278" s="41">
        <v>1.49E-2</v>
      </c>
      <c r="K6278" s="42">
        <v>40.334299999999999</v>
      </c>
      <c r="L6278" s="43">
        <v>0.89</v>
      </c>
      <c r="M6278" s="42">
        <v>35.897526999999997</v>
      </c>
      <c r="N6278">
        <v>8</v>
      </c>
      <c r="O6278" s="43">
        <v>210</v>
      </c>
      <c r="P6278" s="42">
        <v>60</v>
      </c>
      <c r="Q6278" s="42">
        <v>9</v>
      </c>
      <c r="R6278" s="42">
        <v>8</v>
      </c>
    </row>
    <row r="6279" spans="1:18" x14ac:dyDescent="0.3">
      <c r="A6279" t="s">
        <v>3924</v>
      </c>
      <c r="B6279" s="17">
        <v>45213</v>
      </c>
      <c r="C6279" t="s">
        <v>3925</v>
      </c>
      <c r="D6279" t="s">
        <v>3926</v>
      </c>
      <c r="E6279" t="s">
        <v>3927</v>
      </c>
      <c r="F6279" t="s">
        <v>3920</v>
      </c>
      <c r="G6279" t="s">
        <v>3877</v>
      </c>
      <c r="H6279" t="s">
        <v>3876</v>
      </c>
      <c r="I6279">
        <v>2867</v>
      </c>
      <c r="J6279" s="41">
        <v>1.1199999999999998E-2</v>
      </c>
      <c r="K6279" s="42">
        <v>32.110399999999991</v>
      </c>
      <c r="L6279" s="43">
        <v>1.36</v>
      </c>
      <c r="M6279" s="42">
        <v>43.670143999999993</v>
      </c>
      <c r="N6279">
        <v>6</v>
      </c>
      <c r="O6279" s="43">
        <v>86.1</v>
      </c>
      <c r="P6279" s="42">
        <v>108</v>
      </c>
      <c r="Q6279" s="42">
        <v>19.5</v>
      </c>
      <c r="R6279" s="42">
        <v>8</v>
      </c>
    </row>
    <row r="6280" spans="1:18" x14ac:dyDescent="0.3">
      <c r="A6280" t="s">
        <v>3924</v>
      </c>
      <c r="B6280" s="17">
        <v>45214</v>
      </c>
      <c r="C6280" t="s">
        <v>3925</v>
      </c>
      <c r="D6280" t="s">
        <v>3926</v>
      </c>
      <c r="E6280" t="s">
        <v>3927</v>
      </c>
      <c r="F6280" t="s">
        <v>3920</v>
      </c>
      <c r="G6280" t="s">
        <v>3877</v>
      </c>
      <c r="H6280" t="s">
        <v>3876</v>
      </c>
      <c r="I6280">
        <v>2366</v>
      </c>
      <c r="J6280" s="41">
        <v>1.0700000000000001E-2</v>
      </c>
      <c r="K6280" s="42">
        <v>25.316200000000002</v>
      </c>
      <c r="L6280" s="43">
        <v>1.7600000000000002</v>
      </c>
      <c r="M6280" s="42">
        <v>44.556512000000012</v>
      </c>
      <c r="N6280">
        <v>6</v>
      </c>
      <c r="O6280" s="43">
        <v>151.89999999999998</v>
      </c>
      <c r="P6280" s="42">
        <v>90</v>
      </c>
      <c r="Q6280" s="42">
        <v>16.5</v>
      </c>
      <c r="R6280" s="42">
        <v>11</v>
      </c>
    </row>
    <row r="6281" spans="1:18" x14ac:dyDescent="0.3">
      <c r="A6281" t="s">
        <v>3924</v>
      </c>
      <c r="B6281" s="17">
        <v>45215</v>
      </c>
      <c r="C6281" t="s">
        <v>3925</v>
      </c>
      <c r="D6281" t="s">
        <v>3926</v>
      </c>
      <c r="E6281" t="s">
        <v>3927</v>
      </c>
      <c r="F6281" t="s">
        <v>3920</v>
      </c>
      <c r="G6281" t="s">
        <v>3877</v>
      </c>
      <c r="H6281" t="s">
        <v>3876</v>
      </c>
      <c r="I6281">
        <v>2627</v>
      </c>
      <c r="J6281" s="41">
        <v>1.4200000000000001E-2</v>
      </c>
      <c r="K6281" s="42">
        <v>37.303400000000003</v>
      </c>
      <c r="L6281" s="43">
        <v>1.75</v>
      </c>
      <c r="M6281" s="42">
        <v>65.280950000000004</v>
      </c>
      <c r="N6281">
        <v>7</v>
      </c>
      <c r="O6281" s="43">
        <v>260.39999999999998</v>
      </c>
      <c r="P6281" s="42">
        <v>40.799999999999997</v>
      </c>
      <c r="Q6281" s="42">
        <v>10.5</v>
      </c>
      <c r="R6281" s="42">
        <v>5</v>
      </c>
    </row>
    <row r="6282" spans="1:18" x14ac:dyDescent="0.3">
      <c r="A6282" t="s">
        <v>3924</v>
      </c>
      <c r="B6282" s="17">
        <v>45216</v>
      </c>
      <c r="C6282" t="s">
        <v>3925</v>
      </c>
      <c r="D6282" t="s">
        <v>3926</v>
      </c>
      <c r="E6282" t="s">
        <v>3927</v>
      </c>
      <c r="F6282" t="s">
        <v>3920</v>
      </c>
      <c r="G6282" t="s">
        <v>3877</v>
      </c>
      <c r="H6282" t="s">
        <v>3876</v>
      </c>
      <c r="I6282">
        <v>3021</v>
      </c>
      <c r="J6282" s="41">
        <v>1.2E-2</v>
      </c>
      <c r="K6282" s="42">
        <v>36.252000000000002</v>
      </c>
      <c r="L6282" s="43">
        <v>1.88</v>
      </c>
      <c r="M6282" s="42">
        <v>68.153760000000005</v>
      </c>
      <c r="N6282">
        <v>11</v>
      </c>
      <c r="O6282" s="43">
        <v>517.29999999999995</v>
      </c>
      <c r="P6282" s="42">
        <v>75.599999999999994</v>
      </c>
      <c r="Q6282" s="42">
        <v>3</v>
      </c>
      <c r="R6282" s="42">
        <v>8</v>
      </c>
    </row>
    <row r="6283" spans="1:18" x14ac:dyDescent="0.3">
      <c r="A6283" t="s">
        <v>3924</v>
      </c>
      <c r="B6283" s="17">
        <v>45217</v>
      </c>
      <c r="C6283" t="s">
        <v>3925</v>
      </c>
      <c r="D6283" t="s">
        <v>3926</v>
      </c>
      <c r="E6283" t="s">
        <v>3927</v>
      </c>
      <c r="F6283" t="s">
        <v>3920</v>
      </c>
      <c r="G6283" t="s">
        <v>3877</v>
      </c>
      <c r="H6283" t="s">
        <v>3876</v>
      </c>
      <c r="I6283">
        <v>2205</v>
      </c>
      <c r="J6283" s="41">
        <v>1.0999999999999999E-2</v>
      </c>
      <c r="K6283" s="42">
        <v>24.254999999999999</v>
      </c>
      <c r="L6283" s="43">
        <v>0.94000000000000006</v>
      </c>
      <c r="M6283" s="42">
        <v>22.799700000000001</v>
      </c>
      <c r="N6283">
        <v>5</v>
      </c>
      <c r="O6283" s="43">
        <v>158.89999999999998</v>
      </c>
      <c r="P6283" s="42">
        <v>54</v>
      </c>
      <c r="Q6283" s="42">
        <v>1.5</v>
      </c>
      <c r="R6283" s="42">
        <v>11</v>
      </c>
    </row>
    <row r="6284" spans="1:18" x14ac:dyDescent="0.3">
      <c r="A6284" t="s">
        <v>3924</v>
      </c>
      <c r="B6284" s="17">
        <v>45218</v>
      </c>
      <c r="C6284" t="s">
        <v>3925</v>
      </c>
      <c r="D6284" t="s">
        <v>3926</v>
      </c>
      <c r="E6284" t="s">
        <v>3927</v>
      </c>
      <c r="F6284" t="s">
        <v>3920</v>
      </c>
      <c r="G6284" t="s">
        <v>3877</v>
      </c>
      <c r="H6284" t="s">
        <v>3876</v>
      </c>
      <c r="I6284">
        <v>2765</v>
      </c>
      <c r="J6284" s="41">
        <v>1.3899999999999999E-2</v>
      </c>
      <c r="K6284" s="42">
        <v>38.433499999999995</v>
      </c>
      <c r="L6284" s="43">
        <v>1.9300000000000002</v>
      </c>
      <c r="M6284" s="42">
        <v>74.176654999999997</v>
      </c>
      <c r="N6284">
        <v>5</v>
      </c>
      <c r="O6284" s="43">
        <v>508.2</v>
      </c>
      <c r="P6284" s="42">
        <v>104.39999999999999</v>
      </c>
      <c r="Q6284" s="42">
        <v>7.5</v>
      </c>
      <c r="R6284" s="42">
        <v>5</v>
      </c>
    </row>
    <row r="6285" spans="1:18" x14ac:dyDescent="0.3">
      <c r="A6285" t="s">
        <v>3924</v>
      </c>
      <c r="B6285" s="17">
        <v>45219</v>
      </c>
      <c r="C6285" t="s">
        <v>3925</v>
      </c>
      <c r="D6285" t="s">
        <v>3926</v>
      </c>
      <c r="E6285" t="s">
        <v>3927</v>
      </c>
      <c r="F6285" t="s">
        <v>3920</v>
      </c>
      <c r="G6285" t="s">
        <v>3877</v>
      </c>
      <c r="H6285" t="s">
        <v>3876</v>
      </c>
      <c r="I6285">
        <v>2164</v>
      </c>
      <c r="J6285" s="41">
        <v>1.14E-2</v>
      </c>
      <c r="K6285" s="42">
        <v>24.669600000000003</v>
      </c>
      <c r="L6285" s="43">
        <v>1.81</v>
      </c>
      <c r="M6285" s="42">
        <v>44.651976000000005</v>
      </c>
      <c r="N6285">
        <v>8</v>
      </c>
      <c r="O6285" s="43">
        <v>181.29999999999998</v>
      </c>
      <c r="P6285" s="42">
        <v>86.399999999999991</v>
      </c>
      <c r="Q6285" s="42">
        <v>1.5</v>
      </c>
      <c r="R6285" s="42">
        <v>9</v>
      </c>
    </row>
    <row r="6286" spans="1:18" x14ac:dyDescent="0.3">
      <c r="A6286" t="s">
        <v>3924</v>
      </c>
      <c r="B6286" s="17">
        <v>45220</v>
      </c>
      <c r="C6286" t="s">
        <v>3925</v>
      </c>
      <c r="D6286" t="s">
        <v>3926</v>
      </c>
      <c r="E6286" t="s">
        <v>3927</v>
      </c>
      <c r="F6286" t="s">
        <v>3920</v>
      </c>
      <c r="G6286" t="s">
        <v>3877</v>
      </c>
      <c r="H6286" t="s">
        <v>3876</v>
      </c>
      <c r="I6286">
        <v>2030</v>
      </c>
      <c r="J6286" s="41">
        <v>1.0999999999999999E-2</v>
      </c>
      <c r="K6286" s="42">
        <v>22.33</v>
      </c>
      <c r="L6286" s="43">
        <v>1.7</v>
      </c>
      <c r="M6286" s="42">
        <v>37.960999999999999</v>
      </c>
      <c r="N6286">
        <v>7</v>
      </c>
      <c r="O6286" s="43">
        <v>319.2</v>
      </c>
      <c r="P6286" s="42">
        <v>44.4</v>
      </c>
      <c r="Q6286" s="42">
        <v>18</v>
      </c>
      <c r="R6286" s="42">
        <v>11</v>
      </c>
    </row>
    <row r="6287" spans="1:18" x14ac:dyDescent="0.3">
      <c r="A6287" t="s">
        <v>3924</v>
      </c>
      <c r="B6287" s="17">
        <v>45221</v>
      </c>
      <c r="C6287" t="s">
        <v>3925</v>
      </c>
      <c r="D6287" t="s">
        <v>3926</v>
      </c>
      <c r="E6287" t="s">
        <v>3927</v>
      </c>
      <c r="F6287" t="s">
        <v>3920</v>
      </c>
      <c r="G6287" t="s">
        <v>3877</v>
      </c>
      <c r="H6287" t="s">
        <v>3876</v>
      </c>
      <c r="I6287">
        <v>3261</v>
      </c>
      <c r="J6287" s="41">
        <v>1.1500000000000002E-2</v>
      </c>
      <c r="K6287" s="42">
        <v>37.501500000000007</v>
      </c>
      <c r="L6287" s="43">
        <v>0.51</v>
      </c>
      <c r="M6287" s="42">
        <v>19.125765000000005</v>
      </c>
      <c r="N6287">
        <v>5</v>
      </c>
      <c r="O6287" s="43">
        <v>200.2</v>
      </c>
      <c r="P6287" s="42">
        <v>74.399999999999991</v>
      </c>
      <c r="Q6287" s="42">
        <v>22.5</v>
      </c>
      <c r="R6287" s="42">
        <v>13</v>
      </c>
    </row>
    <row r="6288" spans="1:18" x14ac:dyDescent="0.3">
      <c r="A6288" t="s">
        <v>3924</v>
      </c>
      <c r="B6288" s="17">
        <v>45222</v>
      </c>
      <c r="C6288" t="s">
        <v>3925</v>
      </c>
      <c r="D6288" t="s">
        <v>3926</v>
      </c>
      <c r="E6288" t="s">
        <v>3927</v>
      </c>
      <c r="F6288" t="s">
        <v>3920</v>
      </c>
      <c r="G6288" t="s">
        <v>3877</v>
      </c>
      <c r="H6288" t="s">
        <v>3876</v>
      </c>
      <c r="I6288">
        <v>3042</v>
      </c>
      <c r="J6288" s="41">
        <v>1.06E-2</v>
      </c>
      <c r="K6288" s="42">
        <v>32.245199999999997</v>
      </c>
      <c r="L6288" s="43">
        <v>1.8499999999999999</v>
      </c>
      <c r="M6288" s="42">
        <v>59.653619999999989</v>
      </c>
      <c r="N6288">
        <v>9</v>
      </c>
      <c r="O6288" s="43">
        <v>206.5</v>
      </c>
      <c r="P6288" s="42">
        <v>104.39999999999999</v>
      </c>
      <c r="Q6288" s="42">
        <v>24</v>
      </c>
      <c r="R6288" s="42">
        <v>6</v>
      </c>
    </row>
    <row r="6289" spans="1:18" x14ac:dyDescent="0.3">
      <c r="A6289" t="s">
        <v>3924</v>
      </c>
      <c r="B6289" s="17">
        <v>45223</v>
      </c>
      <c r="C6289" t="s">
        <v>3925</v>
      </c>
      <c r="D6289" t="s">
        <v>3926</v>
      </c>
      <c r="E6289" t="s">
        <v>3927</v>
      </c>
      <c r="F6289" t="s">
        <v>3920</v>
      </c>
      <c r="G6289" t="s">
        <v>3877</v>
      </c>
      <c r="H6289" t="s">
        <v>3876</v>
      </c>
      <c r="I6289">
        <v>2341</v>
      </c>
      <c r="J6289" s="41">
        <v>1.38E-2</v>
      </c>
      <c r="K6289" s="42">
        <v>32.305799999999998</v>
      </c>
      <c r="L6289" s="43">
        <v>0.39</v>
      </c>
      <c r="M6289" s="42">
        <v>12.599262</v>
      </c>
      <c r="N6289">
        <v>6</v>
      </c>
      <c r="O6289" s="43">
        <v>291.2</v>
      </c>
      <c r="P6289" s="42">
        <v>86.399999999999991</v>
      </c>
      <c r="Q6289" s="42">
        <v>3</v>
      </c>
      <c r="R6289" s="42">
        <v>11</v>
      </c>
    </row>
    <row r="6290" spans="1:18" x14ac:dyDescent="0.3">
      <c r="A6290" t="s">
        <v>3924</v>
      </c>
      <c r="B6290" s="17">
        <v>45224</v>
      </c>
      <c r="C6290" t="s">
        <v>3925</v>
      </c>
      <c r="D6290" t="s">
        <v>3926</v>
      </c>
      <c r="E6290" t="s">
        <v>3927</v>
      </c>
      <c r="F6290" t="s">
        <v>3920</v>
      </c>
      <c r="G6290" t="s">
        <v>3877</v>
      </c>
      <c r="H6290" t="s">
        <v>3876</v>
      </c>
      <c r="I6290">
        <v>2606</v>
      </c>
      <c r="J6290" s="41">
        <v>1.21E-2</v>
      </c>
      <c r="K6290" s="42">
        <v>31.532599999999999</v>
      </c>
      <c r="L6290" s="43">
        <v>1.2799999999999998</v>
      </c>
      <c r="M6290" s="42">
        <v>40.361727999999992</v>
      </c>
      <c r="N6290">
        <v>5</v>
      </c>
      <c r="O6290" s="43">
        <v>119.69999999999999</v>
      </c>
      <c r="P6290" s="42">
        <v>102</v>
      </c>
      <c r="Q6290" s="42">
        <v>18</v>
      </c>
      <c r="R6290" s="42">
        <v>5</v>
      </c>
    </row>
    <row r="6291" spans="1:18" x14ac:dyDescent="0.3">
      <c r="A6291" t="s">
        <v>3924</v>
      </c>
      <c r="B6291" s="17">
        <v>45225</v>
      </c>
      <c r="C6291" t="s">
        <v>3925</v>
      </c>
      <c r="D6291" t="s">
        <v>3926</v>
      </c>
      <c r="E6291" t="s">
        <v>3927</v>
      </c>
      <c r="F6291" t="s">
        <v>3920</v>
      </c>
      <c r="G6291" t="s">
        <v>3877</v>
      </c>
      <c r="H6291" t="s">
        <v>3876</v>
      </c>
      <c r="I6291">
        <v>1996</v>
      </c>
      <c r="J6291" s="41">
        <v>1.3899999999999999E-2</v>
      </c>
      <c r="K6291" s="42">
        <v>27.744399999999999</v>
      </c>
      <c r="L6291" s="43">
        <v>0.48</v>
      </c>
      <c r="M6291" s="42">
        <v>13.317311999999999</v>
      </c>
      <c r="N6291">
        <v>9</v>
      </c>
      <c r="O6291" s="43">
        <v>179.89999999999998</v>
      </c>
      <c r="P6291" s="42">
        <v>61.199999999999996</v>
      </c>
      <c r="Q6291" s="42">
        <v>7.5</v>
      </c>
      <c r="R6291" s="42">
        <v>8</v>
      </c>
    </row>
    <row r="6292" spans="1:18" x14ac:dyDescent="0.3">
      <c r="A6292" t="s">
        <v>3924</v>
      </c>
      <c r="B6292" s="17">
        <v>45226</v>
      </c>
      <c r="C6292" t="s">
        <v>3925</v>
      </c>
      <c r="D6292" t="s">
        <v>3926</v>
      </c>
      <c r="E6292" t="s">
        <v>3927</v>
      </c>
      <c r="F6292" t="s">
        <v>3920</v>
      </c>
      <c r="G6292" t="s">
        <v>3877</v>
      </c>
      <c r="H6292" t="s">
        <v>3876</v>
      </c>
      <c r="I6292">
        <v>2503</v>
      </c>
      <c r="J6292" s="41">
        <v>1.1299999999999998E-2</v>
      </c>
      <c r="K6292" s="42">
        <v>28.283899999999996</v>
      </c>
      <c r="L6292" s="43">
        <v>1.6199999999999999</v>
      </c>
      <c r="M6292" s="42">
        <v>45.819917999999987</v>
      </c>
      <c r="N6292">
        <v>8</v>
      </c>
      <c r="O6292" s="43">
        <v>316.39999999999998</v>
      </c>
      <c r="P6292" s="42">
        <v>76.8</v>
      </c>
      <c r="Q6292" s="42">
        <v>25.5</v>
      </c>
      <c r="R6292" s="42">
        <v>12</v>
      </c>
    </row>
    <row r="6293" spans="1:18" x14ac:dyDescent="0.3">
      <c r="A6293" t="s">
        <v>3924</v>
      </c>
      <c r="B6293" s="17">
        <v>45227</v>
      </c>
      <c r="C6293" t="s">
        <v>3925</v>
      </c>
      <c r="D6293" t="s">
        <v>3926</v>
      </c>
      <c r="E6293" t="s">
        <v>3927</v>
      </c>
      <c r="F6293" t="s">
        <v>3920</v>
      </c>
      <c r="G6293" t="s">
        <v>3877</v>
      </c>
      <c r="H6293" t="s">
        <v>3876</v>
      </c>
      <c r="I6293">
        <v>2150</v>
      </c>
      <c r="J6293" s="41">
        <v>1.11E-2</v>
      </c>
      <c r="K6293" s="42">
        <v>23.865000000000002</v>
      </c>
      <c r="L6293" s="43">
        <v>1.21</v>
      </c>
      <c r="M6293" s="42">
        <v>28.876650000000001</v>
      </c>
      <c r="N6293">
        <v>9</v>
      </c>
      <c r="O6293" s="43">
        <v>183.39999999999998</v>
      </c>
      <c r="P6293" s="42">
        <v>54</v>
      </c>
      <c r="Q6293" s="42">
        <v>25.5</v>
      </c>
      <c r="R6293" s="42">
        <v>5</v>
      </c>
    </row>
    <row r="6294" spans="1:18" x14ac:dyDescent="0.3">
      <c r="A6294" t="s">
        <v>3924</v>
      </c>
      <c r="B6294" s="17">
        <v>45228</v>
      </c>
      <c r="C6294" t="s">
        <v>3925</v>
      </c>
      <c r="D6294" t="s">
        <v>3926</v>
      </c>
      <c r="E6294" t="s">
        <v>3927</v>
      </c>
      <c r="F6294" t="s">
        <v>3920</v>
      </c>
      <c r="G6294" t="s">
        <v>3877</v>
      </c>
      <c r="H6294" t="s">
        <v>3876</v>
      </c>
      <c r="I6294">
        <v>3158</v>
      </c>
      <c r="J6294" s="41">
        <v>1.3399999999999999E-2</v>
      </c>
      <c r="K6294" s="42">
        <v>42.317199999999993</v>
      </c>
      <c r="L6294" s="43">
        <v>1.01</v>
      </c>
      <c r="M6294" s="42">
        <v>42.740371999999994</v>
      </c>
      <c r="N6294">
        <v>4</v>
      </c>
      <c r="O6294" s="43">
        <v>413</v>
      </c>
      <c r="P6294" s="42">
        <v>115.19999999999999</v>
      </c>
      <c r="Q6294" s="42">
        <v>7.5</v>
      </c>
      <c r="R6294" s="42">
        <v>9</v>
      </c>
    </row>
    <row r="6295" spans="1:18" x14ac:dyDescent="0.3">
      <c r="A6295" t="s">
        <v>3924</v>
      </c>
      <c r="B6295" s="17">
        <v>45229</v>
      </c>
      <c r="C6295" t="s">
        <v>3925</v>
      </c>
      <c r="D6295" t="s">
        <v>3926</v>
      </c>
      <c r="E6295" t="s">
        <v>3927</v>
      </c>
      <c r="F6295" t="s">
        <v>3920</v>
      </c>
      <c r="G6295" t="s">
        <v>3877</v>
      </c>
      <c r="H6295" t="s">
        <v>3876</v>
      </c>
      <c r="I6295">
        <v>2662</v>
      </c>
      <c r="J6295" s="41">
        <v>1.1800000000000001E-2</v>
      </c>
      <c r="K6295" s="42">
        <v>31.411600000000004</v>
      </c>
      <c r="L6295" s="43">
        <v>0.74</v>
      </c>
      <c r="M6295" s="42">
        <v>23.244584000000003</v>
      </c>
      <c r="N6295">
        <v>10</v>
      </c>
      <c r="O6295" s="43">
        <v>320.59999999999997</v>
      </c>
      <c r="P6295" s="42">
        <v>63.599999999999994</v>
      </c>
      <c r="Q6295" s="42">
        <v>4.5</v>
      </c>
      <c r="R6295" s="42">
        <v>6</v>
      </c>
    </row>
    <row r="6296" spans="1:18" x14ac:dyDescent="0.3">
      <c r="A6296" t="s">
        <v>3924</v>
      </c>
      <c r="B6296" s="17">
        <v>45230</v>
      </c>
      <c r="C6296" t="s">
        <v>3925</v>
      </c>
      <c r="D6296" t="s">
        <v>3926</v>
      </c>
      <c r="E6296" t="s">
        <v>3927</v>
      </c>
      <c r="F6296" t="s">
        <v>3920</v>
      </c>
      <c r="G6296" t="s">
        <v>3877</v>
      </c>
      <c r="H6296" t="s">
        <v>3876</v>
      </c>
      <c r="I6296">
        <v>2778</v>
      </c>
      <c r="J6296" s="41">
        <v>1.1000000000000001E-2</v>
      </c>
      <c r="K6296" s="42">
        <v>30.558000000000003</v>
      </c>
      <c r="L6296" s="43">
        <v>1.1800000000000002</v>
      </c>
      <c r="M6296" s="42">
        <v>36.058440000000012</v>
      </c>
      <c r="N6296">
        <v>5</v>
      </c>
      <c r="O6296" s="43">
        <v>266</v>
      </c>
      <c r="P6296" s="42">
        <v>58.8</v>
      </c>
      <c r="Q6296" s="42">
        <v>13.5</v>
      </c>
      <c r="R6296" s="42">
        <v>12</v>
      </c>
    </row>
    <row r="6297" spans="1:18" x14ac:dyDescent="0.3">
      <c r="A6297" t="s">
        <v>3924</v>
      </c>
      <c r="B6297" s="17">
        <v>45231</v>
      </c>
      <c r="C6297" t="s">
        <v>3925</v>
      </c>
      <c r="D6297" t="s">
        <v>3926</v>
      </c>
      <c r="E6297" t="s">
        <v>3927</v>
      </c>
      <c r="F6297" t="s">
        <v>3920</v>
      </c>
      <c r="G6297" t="s">
        <v>3877</v>
      </c>
      <c r="H6297" t="s">
        <v>3876</v>
      </c>
      <c r="I6297">
        <v>2774</v>
      </c>
      <c r="J6297" s="41">
        <v>1.2E-2</v>
      </c>
      <c r="K6297" s="42">
        <v>33.288000000000004</v>
      </c>
      <c r="L6297" s="43">
        <v>0.6399999999999999</v>
      </c>
      <c r="M6297" s="42">
        <v>21.304320000000001</v>
      </c>
      <c r="N6297">
        <v>10</v>
      </c>
      <c r="O6297" s="43">
        <v>298.89999999999998</v>
      </c>
      <c r="P6297" s="42">
        <v>70.8</v>
      </c>
      <c r="Q6297" s="42">
        <v>1.5</v>
      </c>
      <c r="R6297" s="42">
        <v>9</v>
      </c>
    </row>
    <row r="6298" spans="1:18" x14ac:dyDescent="0.3">
      <c r="A6298" t="s">
        <v>3924</v>
      </c>
      <c r="B6298" s="17">
        <v>45232</v>
      </c>
      <c r="C6298" t="s">
        <v>3925</v>
      </c>
      <c r="D6298" t="s">
        <v>3926</v>
      </c>
      <c r="E6298" t="s">
        <v>3927</v>
      </c>
      <c r="F6298" t="s">
        <v>3920</v>
      </c>
      <c r="G6298" t="s">
        <v>3877</v>
      </c>
      <c r="H6298" t="s">
        <v>3876</v>
      </c>
      <c r="I6298">
        <v>3377</v>
      </c>
      <c r="J6298" s="41">
        <v>1.1099999999999999E-2</v>
      </c>
      <c r="K6298" s="42">
        <v>37.484699999999997</v>
      </c>
      <c r="L6298" s="43">
        <v>0.85</v>
      </c>
      <c r="M6298" s="42">
        <v>31.861994999999997</v>
      </c>
      <c r="N6298">
        <v>10</v>
      </c>
      <c r="O6298" s="43">
        <v>301</v>
      </c>
      <c r="P6298" s="42">
        <v>93.6</v>
      </c>
      <c r="Q6298" s="42">
        <v>13.5</v>
      </c>
      <c r="R6298" s="42">
        <v>13</v>
      </c>
    </row>
    <row r="6299" spans="1:18" x14ac:dyDescent="0.3">
      <c r="A6299" t="s">
        <v>3924</v>
      </c>
      <c r="B6299" s="17">
        <v>45233</v>
      </c>
      <c r="C6299" t="s">
        <v>3925</v>
      </c>
      <c r="D6299" t="s">
        <v>3926</v>
      </c>
      <c r="E6299" t="s">
        <v>3927</v>
      </c>
      <c r="F6299" t="s">
        <v>3920</v>
      </c>
      <c r="G6299" t="s">
        <v>3877</v>
      </c>
      <c r="H6299" t="s">
        <v>3876</v>
      </c>
      <c r="I6299">
        <v>2105</v>
      </c>
      <c r="J6299" s="41">
        <v>1.15E-2</v>
      </c>
      <c r="K6299" s="42">
        <v>24.2075</v>
      </c>
      <c r="L6299" s="43">
        <v>1.1700000000000002</v>
      </c>
      <c r="M6299" s="42">
        <v>28.322775000000004</v>
      </c>
      <c r="N6299">
        <v>3</v>
      </c>
      <c r="O6299" s="43">
        <v>220.5</v>
      </c>
      <c r="P6299" s="42">
        <v>79.2</v>
      </c>
      <c r="Q6299" s="42">
        <v>7.5</v>
      </c>
      <c r="R6299" s="42">
        <v>6</v>
      </c>
    </row>
    <row r="6300" spans="1:18" x14ac:dyDescent="0.3">
      <c r="A6300" t="s">
        <v>3924</v>
      </c>
      <c r="B6300" s="17">
        <v>45234</v>
      </c>
      <c r="C6300" t="s">
        <v>3925</v>
      </c>
      <c r="D6300" t="s">
        <v>3926</v>
      </c>
      <c r="E6300" t="s">
        <v>3927</v>
      </c>
      <c r="F6300" t="s">
        <v>3920</v>
      </c>
      <c r="G6300" t="s">
        <v>3877</v>
      </c>
      <c r="H6300" t="s">
        <v>3876</v>
      </c>
      <c r="I6300">
        <v>2452</v>
      </c>
      <c r="J6300" s="41">
        <v>1.4799999999999997E-2</v>
      </c>
      <c r="K6300" s="42">
        <v>36.289599999999993</v>
      </c>
      <c r="L6300" s="43">
        <v>1.32</v>
      </c>
      <c r="M6300" s="42">
        <v>47.902271999999996</v>
      </c>
      <c r="N6300">
        <v>8</v>
      </c>
      <c r="O6300" s="43">
        <v>366.79999999999995</v>
      </c>
      <c r="P6300" s="42">
        <v>54</v>
      </c>
      <c r="Q6300" s="42">
        <v>10.5</v>
      </c>
      <c r="R6300" s="42">
        <v>9</v>
      </c>
    </row>
    <row r="6301" spans="1:18" x14ac:dyDescent="0.3">
      <c r="A6301" t="s">
        <v>3924</v>
      </c>
      <c r="B6301" s="17">
        <v>45235</v>
      </c>
      <c r="C6301" t="s">
        <v>3925</v>
      </c>
      <c r="D6301" t="s">
        <v>3926</v>
      </c>
      <c r="E6301" t="s">
        <v>3927</v>
      </c>
      <c r="F6301" t="s">
        <v>3920</v>
      </c>
      <c r="G6301" t="s">
        <v>3877</v>
      </c>
      <c r="H6301" t="s">
        <v>3876</v>
      </c>
      <c r="I6301">
        <v>2671</v>
      </c>
      <c r="J6301" s="41">
        <v>8.7000000000000011E-3</v>
      </c>
      <c r="K6301" s="42">
        <v>23.237700000000004</v>
      </c>
      <c r="L6301" s="43">
        <v>0.70000000000000007</v>
      </c>
      <c r="M6301" s="42">
        <v>16.266390000000005</v>
      </c>
      <c r="N6301">
        <v>6</v>
      </c>
      <c r="O6301" s="43">
        <v>269.5</v>
      </c>
      <c r="P6301" s="42">
        <v>78</v>
      </c>
      <c r="Q6301" s="42">
        <v>10.5</v>
      </c>
      <c r="R6301" s="42">
        <v>8</v>
      </c>
    </row>
    <row r="6302" spans="1:18" x14ac:dyDescent="0.3">
      <c r="A6302" t="s">
        <v>3924</v>
      </c>
      <c r="B6302" s="17">
        <v>45236</v>
      </c>
      <c r="C6302" t="s">
        <v>3925</v>
      </c>
      <c r="D6302" t="s">
        <v>3926</v>
      </c>
      <c r="E6302" t="s">
        <v>3927</v>
      </c>
      <c r="F6302" t="s">
        <v>3920</v>
      </c>
      <c r="G6302" t="s">
        <v>3877</v>
      </c>
      <c r="H6302" t="s">
        <v>3876</v>
      </c>
      <c r="I6302">
        <v>2925</v>
      </c>
      <c r="J6302" s="41">
        <v>1.1300000000000001E-2</v>
      </c>
      <c r="K6302" s="42">
        <v>33.052500000000002</v>
      </c>
      <c r="L6302" s="43">
        <v>1.7</v>
      </c>
      <c r="M6302" s="42">
        <v>56.189250000000001</v>
      </c>
      <c r="N6302">
        <v>10</v>
      </c>
      <c r="O6302" s="43">
        <v>335.29999999999995</v>
      </c>
      <c r="P6302" s="42">
        <v>61.199999999999996</v>
      </c>
      <c r="Q6302" s="42">
        <v>4.5</v>
      </c>
      <c r="R6302" s="42">
        <v>10</v>
      </c>
    </row>
    <row r="6303" spans="1:18" x14ac:dyDescent="0.3">
      <c r="A6303" t="s">
        <v>3924</v>
      </c>
      <c r="B6303" s="17">
        <v>45237</v>
      </c>
      <c r="C6303" t="s">
        <v>3925</v>
      </c>
      <c r="D6303" t="s">
        <v>3926</v>
      </c>
      <c r="E6303" t="s">
        <v>3927</v>
      </c>
      <c r="F6303" t="s">
        <v>3920</v>
      </c>
      <c r="G6303" t="s">
        <v>3877</v>
      </c>
      <c r="H6303" t="s">
        <v>3876</v>
      </c>
      <c r="I6303">
        <v>3278</v>
      </c>
      <c r="J6303" s="41">
        <v>1.0800000000000001E-2</v>
      </c>
      <c r="K6303" s="42">
        <v>35.4024</v>
      </c>
      <c r="L6303" s="43">
        <v>1.0899999999999999</v>
      </c>
      <c r="M6303" s="42">
        <v>38.588615999999995</v>
      </c>
      <c r="N6303">
        <v>3</v>
      </c>
      <c r="O6303" s="43">
        <v>156.1</v>
      </c>
      <c r="P6303" s="42">
        <v>73.2</v>
      </c>
      <c r="Q6303" s="42">
        <v>15</v>
      </c>
      <c r="R6303" s="42">
        <v>9</v>
      </c>
    </row>
    <row r="6304" spans="1:18" x14ac:dyDescent="0.3">
      <c r="A6304" t="s">
        <v>3924</v>
      </c>
      <c r="B6304" s="17">
        <v>45238</v>
      </c>
      <c r="C6304" t="s">
        <v>3925</v>
      </c>
      <c r="D6304" t="s">
        <v>3926</v>
      </c>
      <c r="E6304" t="s">
        <v>3927</v>
      </c>
      <c r="F6304" t="s">
        <v>3920</v>
      </c>
      <c r="G6304" t="s">
        <v>3877</v>
      </c>
      <c r="H6304" t="s">
        <v>3876</v>
      </c>
      <c r="I6304">
        <v>2801</v>
      </c>
      <c r="J6304" s="41">
        <v>1.3699999999999999E-2</v>
      </c>
      <c r="K6304" s="42">
        <v>38.373699999999999</v>
      </c>
      <c r="L6304" s="43">
        <v>1.78</v>
      </c>
      <c r="M6304" s="42">
        <v>68.305186000000006</v>
      </c>
      <c r="N6304">
        <v>6</v>
      </c>
      <c r="O6304" s="43">
        <v>355.59999999999997</v>
      </c>
      <c r="P6304" s="42">
        <v>55.199999999999996</v>
      </c>
      <c r="Q6304" s="42">
        <v>16.5</v>
      </c>
      <c r="R6304" s="42">
        <v>9</v>
      </c>
    </row>
    <row r="6305" spans="1:18" x14ac:dyDescent="0.3">
      <c r="A6305" t="s">
        <v>3924</v>
      </c>
      <c r="B6305" s="17">
        <v>45239</v>
      </c>
      <c r="C6305" t="s">
        <v>3925</v>
      </c>
      <c r="D6305" t="s">
        <v>3926</v>
      </c>
      <c r="E6305" t="s">
        <v>3927</v>
      </c>
      <c r="F6305" t="s">
        <v>3920</v>
      </c>
      <c r="G6305" t="s">
        <v>3877</v>
      </c>
      <c r="H6305" t="s">
        <v>3876</v>
      </c>
      <c r="I6305">
        <v>2277</v>
      </c>
      <c r="J6305" s="41">
        <v>1.0100000000000001E-2</v>
      </c>
      <c r="K6305" s="42">
        <v>22.997700000000002</v>
      </c>
      <c r="L6305" s="43">
        <v>0.52</v>
      </c>
      <c r="M6305" s="42">
        <v>11.958804000000001</v>
      </c>
      <c r="N6305">
        <v>4</v>
      </c>
      <c r="O6305" s="43">
        <v>258.3</v>
      </c>
      <c r="P6305" s="42">
        <v>90</v>
      </c>
      <c r="Q6305" s="42">
        <v>3</v>
      </c>
      <c r="R6305" s="42">
        <v>8</v>
      </c>
    </row>
    <row r="6306" spans="1:18" x14ac:dyDescent="0.3">
      <c r="A6306" t="s">
        <v>3924</v>
      </c>
      <c r="B6306" s="17">
        <v>45240</v>
      </c>
      <c r="C6306" t="s">
        <v>3925</v>
      </c>
      <c r="D6306" t="s">
        <v>3926</v>
      </c>
      <c r="E6306" t="s">
        <v>3927</v>
      </c>
      <c r="F6306" t="s">
        <v>3920</v>
      </c>
      <c r="G6306" t="s">
        <v>3877</v>
      </c>
      <c r="H6306" t="s">
        <v>3876</v>
      </c>
      <c r="I6306">
        <v>2244</v>
      </c>
      <c r="J6306" s="41">
        <v>1.0999999999999999E-2</v>
      </c>
      <c r="K6306" s="42">
        <v>24.683999999999997</v>
      </c>
      <c r="L6306" s="43">
        <v>1.8699999999999997</v>
      </c>
      <c r="M6306" s="42">
        <v>46.159079999999989</v>
      </c>
      <c r="N6306">
        <v>5</v>
      </c>
      <c r="O6306" s="43">
        <v>458.49999999999994</v>
      </c>
      <c r="P6306" s="42">
        <v>44.4</v>
      </c>
      <c r="Q6306" s="42">
        <v>12</v>
      </c>
      <c r="R6306" s="42">
        <v>8</v>
      </c>
    </row>
    <row r="6307" spans="1:18" x14ac:dyDescent="0.3">
      <c r="A6307" t="s">
        <v>3924</v>
      </c>
      <c r="B6307" s="17">
        <v>45241</v>
      </c>
      <c r="C6307" t="s">
        <v>3925</v>
      </c>
      <c r="D6307" t="s">
        <v>3926</v>
      </c>
      <c r="E6307" t="s">
        <v>3927</v>
      </c>
      <c r="F6307" t="s">
        <v>3920</v>
      </c>
      <c r="G6307" t="s">
        <v>3877</v>
      </c>
      <c r="H6307" t="s">
        <v>3876</v>
      </c>
      <c r="I6307">
        <v>2382</v>
      </c>
      <c r="J6307" s="41">
        <v>1.2200000000000003E-2</v>
      </c>
      <c r="K6307" s="42">
        <v>29.060400000000005</v>
      </c>
      <c r="L6307" s="43">
        <v>1.75</v>
      </c>
      <c r="M6307" s="42">
        <v>50.855700000000006</v>
      </c>
      <c r="N6307">
        <v>6</v>
      </c>
      <c r="O6307" s="43">
        <v>208.6</v>
      </c>
      <c r="P6307" s="42">
        <v>79.2</v>
      </c>
      <c r="Q6307" s="42">
        <v>10.5</v>
      </c>
      <c r="R6307" s="42">
        <v>7</v>
      </c>
    </row>
    <row r="6308" spans="1:18" x14ac:dyDescent="0.3">
      <c r="A6308" t="s">
        <v>3924</v>
      </c>
      <c r="B6308" s="17">
        <v>45242</v>
      </c>
      <c r="C6308" t="s">
        <v>3925</v>
      </c>
      <c r="D6308" t="s">
        <v>3926</v>
      </c>
      <c r="E6308" t="s">
        <v>3927</v>
      </c>
      <c r="F6308" t="s">
        <v>3920</v>
      </c>
      <c r="G6308" t="s">
        <v>3877</v>
      </c>
      <c r="H6308" t="s">
        <v>3876</v>
      </c>
      <c r="I6308">
        <v>2177</v>
      </c>
      <c r="J6308" s="41">
        <v>1.2500000000000001E-2</v>
      </c>
      <c r="K6308" s="42">
        <v>27.212500000000002</v>
      </c>
      <c r="L6308" s="43">
        <v>1.42</v>
      </c>
      <c r="M6308" s="42">
        <v>38.641750000000002</v>
      </c>
      <c r="N6308">
        <v>9</v>
      </c>
      <c r="O6308" s="43">
        <v>106.39999999999999</v>
      </c>
      <c r="P6308" s="42">
        <v>54</v>
      </c>
      <c r="Q6308" s="42">
        <v>0</v>
      </c>
      <c r="R6308" s="42">
        <v>9</v>
      </c>
    </row>
    <row r="6309" spans="1:18" x14ac:dyDescent="0.3">
      <c r="A6309" t="s">
        <v>3924</v>
      </c>
      <c r="B6309" s="17">
        <v>45243</v>
      </c>
      <c r="C6309" t="s">
        <v>3925</v>
      </c>
      <c r="D6309" t="s">
        <v>3926</v>
      </c>
      <c r="E6309" t="s">
        <v>3927</v>
      </c>
      <c r="F6309" t="s">
        <v>3920</v>
      </c>
      <c r="G6309" t="s">
        <v>3877</v>
      </c>
      <c r="H6309" t="s">
        <v>3876</v>
      </c>
      <c r="I6309">
        <v>3268</v>
      </c>
      <c r="J6309" s="41">
        <v>8.4000000000000012E-3</v>
      </c>
      <c r="K6309" s="42">
        <v>27.451200000000004</v>
      </c>
      <c r="L6309" s="43">
        <v>0.93</v>
      </c>
      <c r="M6309" s="42">
        <v>25.529616000000004</v>
      </c>
      <c r="N6309">
        <v>10</v>
      </c>
      <c r="O6309" s="43">
        <v>311.5</v>
      </c>
      <c r="P6309" s="42">
        <v>98.399999999999991</v>
      </c>
      <c r="Q6309" s="42">
        <v>3</v>
      </c>
      <c r="R6309" s="42">
        <v>14</v>
      </c>
    </row>
    <row r="6310" spans="1:18" x14ac:dyDescent="0.3">
      <c r="A6310" t="s">
        <v>3924</v>
      </c>
      <c r="B6310" s="17">
        <v>45244</v>
      </c>
      <c r="C6310" t="s">
        <v>3925</v>
      </c>
      <c r="D6310" t="s">
        <v>3926</v>
      </c>
      <c r="E6310" t="s">
        <v>3927</v>
      </c>
      <c r="F6310" t="s">
        <v>3920</v>
      </c>
      <c r="G6310" t="s">
        <v>3877</v>
      </c>
      <c r="H6310" t="s">
        <v>3876</v>
      </c>
      <c r="I6310">
        <v>2380</v>
      </c>
      <c r="J6310" s="41">
        <v>1.1399999999999999E-2</v>
      </c>
      <c r="K6310" s="42">
        <v>27.131999999999998</v>
      </c>
      <c r="L6310" s="43">
        <v>0.65</v>
      </c>
      <c r="M6310" s="42">
        <v>17.6358</v>
      </c>
      <c r="N6310">
        <v>3</v>
      </c>
      <c r="O6310" s="43">
        <v>391.29999999999995</v>
      </c>
      <c r="P6310" s="42">
        <v>99.6</v>
      </c>
      <c r="Q6310" s="42">
        <v>4.5</v>
      </c>
      <c r="R6310" s="42">
        <v>6</v>
      </c>
    </row>
    <row r="6311" spans="1:18" x14ac:dyDescent="0.3">
      <c r="A6311" t="s">
        <v>3924</v>
      </c>
      <c r="B6311" s="17">
        <v>45245</v>
      </c>
      <c r="C6311" t="s">
        <v>3925</v>
      </c>
      <c r="D6311" t="s">
        <v>3926</v>
      </c>
      <c r="E6311" t="s">
        <v>3927</v>
      </c>
      <c r="F6311" t="s">
        <v>3920</v>
      </c>
      <c r="G6311" t="s">
        <v>3877</v>
      </c>
      <c r="H6311" t="s">
        <v>3876</v>
      </c>
      <c r="I6311">
        <v>3214</v>
      </c>
      <c r="J6311" s="41">
        <v>1.1099999999999999E-2</v>
      </c>
      <c r="K6311" s="42">
        <v>35.675399999999996</v>
      </c>
      <c r="L6311" s="43">
        <v>0.67</v>
      </c>
      <c r="M6311" s="42">
        <v>23.902518000000001</v>
      </c>
      <c r="N6311">
        <v>6</v>
      </c>
      <c r="O6311" s="43">
        <v>116.89999999999999</v>
      </c>
      <c r="P6311" s="42">
        <v>49.199999999999996</v>
      </c>
      <c r="Q6311" s="42">
        <v>21</v>
      </c>
      <c r="R6311" s="42">
        <v>10</v>
      </c>
    </row>
    <row r="6312" spans="1:18" x14ac:dyDescent="0.3">
      <c r="A6312" t="s">
        <v>3924</v>
      </c>
      <c r="B6312" s="17">
        <v>45246</v>
      </c>
      <c r="C6312" t="s">
        <v>3925</v>
      </c>
      <c r="D6312" t="s">
        <v>3926</v>
      </c>
      <c r="E6312" t="s">
        <v>3927</v>
      </c>
      <c r="F6312" t="s">
        <v>3920</v>
      </c>
      <c r="G6312" t="s">
        <v>3877</v>
      </c>
      <c r="H6312" t="s">
        <v>3876</v>
      </c>
      <c r="I6312">
        <v>3129</v>
      </c>
      <c r="J6312" s="41">
        <v>1.15E-2</v>
      </c>
      <c r="K6312" s="42">
        <v>35.983499999999999</v>
      </c>
      <c r="L6312" s="43">
        <v>1.89</v>
      </c>
      <c r="M6312" s="42">
        <v>68.008814999999998</v>
      </c>
      <c r="N6312">
        <v>4</v>
      </c>
      <c r="O6312" s="43">
        <v>143.5</v>
      </c>
      <c r="P6312" s="42">
        <v>54</v>
      </c>
      <c r="Q6312" s="42">
        <v>15</v>
      </c>
      <c r="R6312" s="42">
        <v>8</v>
      </c>
    </row>
    <row r="6313" spans="1:18" x14ac:dyDescent="0.3">
      <c r="A6313" t="s">
        <v>3924</v>
      </c>
      <c r="B6313" s="17">
        <v>45247</v>
      </c>
      <c r="C6313" t="s">
        <v>3925</v>
      </c>
      <c r="D6313" t="s">
        <v>3926</v>
      </c>
      <c r="E6313" t="s">
        <v>3927</v>
      </c>
      <c r="F6313" t="s">
        <v>3920</v>
      </c>
      <c r="G6313" t="s">
        <v>3877</v>
      </c>
      <c r="H6313" t="s">
        <v>3876</v>
      </c>
      <c r="I6313">
        <v>1932</v>
      </c>
      <c r="J6313" s="41">
        <v>8.6E-3</v>
      </c>
      <c r="K6313" s="42">
        <v>16.615200000000002</v>
      </c>
      <c r="L6313" s="43">
        <v>0.8</v>
      </c>
      <c r="M6313" s="42">
        <v>13.292160000000003</v>
      </c>
      <c r="N6313">
        <v>6</v>
      </c>
      <c r="O6313" s="43">
        <v>84</v>
      </c>
      <c r="P6313" s="42">
        <v>67.2</v>
      </c>
      <c r="Q6313" s="42">
        <v>24</v>
      </c>
      <c r="R6313" s="42">
        <v>14</v>
      </c>
    </row>
    <row r="6314" spans="1:18" x14ac:dyDescent="0.3">
      <c r="A6314" t="s">
        <v>3924</v>
      </c>
      <c r="B6314" s="17">
        <v>45248</v>
      </c>
      <c r="C6314" t="s">
        <v>3925</v>
      </c>
      <c r="D6314" t="s">
        <v>3926</v>
      </c>
      <c r="E6314" t="s">
        <v>3927</v>
      </c>
      <c r="F6314" t="s">
        <v>3920</v>
      </c>
      <c r="G6314" t="s">
        <v>3877</v>
      </c>
      <c r="H6314" t="s">
        <v>3876</v>
      </c>
      <c r="I6314">
        <v>2311</v>
      </c>
      <c r="J6314" s="41">
        <v>1.18E-2</v>
      </c>
      <c r="K6314" s="42">
        <v>27.2698</v>
      </c>
      <c r="L6314" s="43">
        <v>1.25</v>
      </c>
      <c r="M6314" s="42">
        <v>34.087249999999997</v>
      </c>
      <c r="N6314">
        <v>7</v>
      </c>
      <c r="O6314" s="43">
        <v>267.39999999999998</v>
      </c>
      <c r="P6314" s="42">
        <v>96</v>
      </c>
      <c r="Q6314" s="42">
        <v>4.5</v>
      </c>
      <c r="R6314" s="42">
        <v>10</v>
      </c>
    </row>
    <row r="6315" spans="1:18" x14ac:dyDescent="0.3">
      <c r="A6315" t="s">
        <v>3924</v>
      </c>
      <c r="B6315" s="17">
        <v>45249</v>
      </c>
      <c r="C6315" t="s">
        <v>3925</v>
      </c>
      <c r="D6315" t="s">
        <v>3926</v>
      </c>
      <c r="E6315" t="s">
        <v>3927</v>
      </c>
      <c r="F6315" t="s">
        <v>3920</v>
      </c>
      <c r="G6315" t="s">
        <v>3877</v>
      </c>
      <c r="H6315" t="s">
        <v>3876</v>
      </c>
      <c r="I6315">
        <v>2000</v>
      </c>
      <c r="J6315" s="41">
        <v>1.2799999999999999E-2</v>
      </c>
      <c r="K6315" s="42">
        <v>25.599999999999998</v>
      </c>
      <c r="L6315" s="43">
        <v>0.77</v>
      </c>
      <c r="M6315" s="42">
        <v>19.712</v>
      </c>
      <c r="N6315">
        <v>6</v>
      </c>
      <c r="O6315" s="43">
        <v>50.4</v>
      </c>
      <c r="P6315" s="42">
        <v>52.8</v>
      </c>
      <c r="Q6315" s="42">
        <v>10.5</v>
      </c>
      <c r="R6315" s="42">
        <v>13</v>
      </c>
    </row>
    <row r="6316" spans="1:18" x14ac:dyDescent="0.3">
      <c r="A6316" t="s">
        <v>3924</v>
      </c>
      <c r="B6316" s="17">
        <v>45250</v>
      </c>
      <c r="C6316" t="s">
        <v>3925</v>
      </c>
      <c r="D6316" t="s">
        <v>3926</v>
      </c>
      <c r="E6316" t="s">
        <v>3927</v>
      </c>
      <c r="F6316" t="s">
        <v>3920</v>
      </c>
      <c r="G6316" t="s">
        <v>3877</v>
      </c>
      <c r="H6316" t="s">
        <v>3876</v>
      </c>
      <c r="I6316">
        <v>2788</v>
      </c>
      <c r="J6316" s="41">
        <v>1.4499999999999999E-2</v>
      </c>
      <c r="K6316" s="42">
        <v>40.425999999999995</v>
      </c>
      <c r="L6316" s="43">
        <v>0.83000000000000007</v>
      </c>
      <c r="M6316" s="42">
        <v>33.553579999999997</v>
      </c>
      <c r="N6316">
        <v>7</v>
      </c>
      <c r="O6316" s="43">
        <v>132.29999999999998</v>
      </c>
      <c r="P6316" s="42">
        <v>85.2</v>
      </c>
      <c r="Q6316" s="42">
        <v>18</v>
      </c>
      <c r="R6316" s="42">
        <v>10</v>
      </c>
    </row>
    <row r="6317" spans="1:18" x14ac:dyDescent="0.3">
      <c r="A6317" t="s">
        <v>3924</v>
      </c>
      <c r="B6317" s="17">
        <v>45251</v>
      </c>
      <c r="C6317" t="s">
        <v>3925</v>
      </c>
      <c r="D6317" t="s">
        <v>3926</v>
      </c>
      <c r="E6317" t="s">
        <v>3927</v>
      </c>
      <c r="F6317" t="s">
        <v>3920</v>
      </c>
      <c r="G6317" t="s">
        <v>3877</v>
      </c>
      <c r="H6317" t="s">
        <v>3876</v>
      </c>
      <c r="I6317">
        <v>2127</v>
      </c>
      <c r="J6317" s="41">
        <v>1.2699999999999999E-2</v>
      </c>
      <c r="K6317" s="42">
        <v>27.012899999999998</v>
      </c>
      <c r="L6317" s="43">
        <v>1.69</v>
      </c>
      <c r="M6317" s="42">
        <v>45.651800999999999</v>
      </c>
      <c r="N6317">
        <v>9</v>
      </c>
      <c r="O6317" s="43">
        <v>116.19999999999999</v>
      </c>
      <c r="P6317" s="42">
        <v>114</v>
      </c>
      <c r="Q6317" s="42">
        <v>7.5</v>
      </c>
      <c r="R6317" s="42">
        <v>6</v>
      </c>
    </row>
    <row r="6318" spans="1:18" x14ac:dyDescent="0.3">
      <c r="A6318" t="s">
        <v>3924</v>
      </c>
      <c r="B6318" s="17">
        <v>45252</v>
      </c>
      <c r="C6318" t="s">
        <v>3925</v>
      </c>
      <c r="D6318" t="s">
        <v>3926</v>
      </c>
      <c r="E6318" t="s">
        <v>3927</v>
      </c>
      <c r="F6318" t="s">
        <v>3920</v>
      </c>
      <c r="G6318" t="s">
        <v>3877</v>
      </c>
      <c r="H6318" t="s">
        <v>3876</v>
      </c>
      <c r="I6318">
        <v>2544</v>
      </c>
      <c r="J6318" s="41">
        <v>9.2999999999999992E-3</v>
      </c>
      <c r="K6318" s="42">
        <v>23.659199999999998</v>
      </c>
      <c r="L6318" s="43">
        <v>0.46</v>
      </c>
      <c r="M6318" s="42">
        <v>10.883232</v>
      </c>
      <c r="N6318">
        <v>8</v>
      </c>
      <c r="O6318" s="43">
        <v>224.7</v>
      </c>
      <c r="P6318" s="42">
        <v>97.2</v>
      </c>
      <c r="Q6318" s="42">
        <v>16.5</v>
      </c>
      <c r="R6318" s="42">
        <v>11</v>
      </c>
    </row>
    <row r="6319" spans="1:18" x14ac:dyDescent="0.3">
      <c r="A6319" t="s">
        <v>3924</v>
      </c>
      <c r="B6319" s="17">
        <v>45253</v>
      </c>
      <c r="C6319" t="s">
        <v>3925</v>
      </c>
      <c r="D6319" t="s">
        <v>3926</v>
      </c>
      <c r="E6319" t="s">
        <v>3927</v>
      </c>
      <c r="F6319" t="s">
        <v>3920</v>
      </c>
      <c r="G6319" t="s">
        <v>3877</v>
      </c>
      <c r="H6319" t="s">
        <v>3876</v>
      </c>
      <c r="I6319">
        <v>2370</v>
      </c>
      <c r="J6319" s="41">
        <v>1.3399999999999999E-2</v>
      </c>
      <c r="K6319" s="42">
        <v>31.757999999999996</v>
      </c>
      <c r="L6319" s="43">
        <v>1.2100000000000002</v>
      </c>
      <c r="M6319" s="42">
        <v>38.42718</v>
      </c>
      <c r="N6319">
        <v>7</v>
      </c>
      <c r="O6319" s="43">
        <v>161</v>
      </c>
      <c r="P6319" s="42">
        <v>97.2</v>
      </c>
      <c r="Q6319" s="42">
        <v>13.5</v>
      </c>
      <c r="R6319" s="42">
        <v>10</v>
      </c>
    </row>
    <row r="6320" spans="1:18" x14ac:dyDescent="0.3">
      <c r="A6320" t="s">
        <v>3924</v>
      </c>
      <c r="B6320" s="17">
        <v>45254</v>
      </c>
      <c r="C6320" t="s">
        <v>3925</v>
      </c>
      <c r="D6320" t="s">
        <v>3926</v>
      </c>
      <c r="E6320" t="s">
        <v>3927</v>
      </c>
      <c r="F6320" t="s">
        <v>3920</v>
      </c>
      <c r="G6320" t="s">
        <v>3877</v>
      </c>
      <c r="H6320" t="s">
        <v>3876</v>
      </c>
      <c r="I6320">
        <v>2616</v>
      </c>
      <c r="J6320" s="41">
        <v>1.38E-2</v>
      </c>
      <c r="K6320" s="42">
        <v>36.1008</v>
      </c>
      <c r="L6320" s="43">
        <v>1.51</v>
      </c>
      <c r="M6320" s="42">
        <v>54.512208000000001</v>
      </c>
      <c r="N6320">
        <v>2</v>
      </c>
      <c r="O6320" s="43">
        <v>154.69999999999999</v>
      </c>
      <c r="P6320" s="42">
        <v>85.2</v>
      </c>
      <c r="Q6320" s="42">
        <v>10.5</v>
      </c>
      <c r="R6320" s="42">
        <v>8</v>
      </c>
    </row>
    <row r="6321" spans="1:18" x14ac:dyDescent="0.3">
      <c r="A6321" t="s">
        <v>3924</v>
      </c>
      <c r="B6321" s="17">
        <v>45255</v>
      </c>
      <c r="C6321" t="s">
        <v>3925</v>
      </c>
      <c r="D6321" t="s">
        <v>3926</v>
      </c>
      <c r="E6321" t="s">
        <v>3927</v>
      </c>
      <c r="F6321" t="s">
        <v>3920</v>
      </c>
      <c r="G6321" t="s">
        <v>3877</v>
      </c>
      <c r="H6321" t="s">
        <v>3876</v>
      </c>
      <c r="I6321">
        <v>2688</v>
      </c>
      <c r="J6321" s="41">
        <v>1.3100000000000001E-2</v>
      </c>
      <c r="K6321" s="42">
        <v>35.212800000000001</v>
      </c>
      <c r="L6321" s="43">
        <v>1.8599999999999999</v>
      </c>
      <c r="M6321" s="42">
        <v>65.495807999999997</v>
      </c>
      <c r="N6321">
        <v>2</v>
      </c>
      <c r="O6321" s="43">
        <v>282.09999999999997</v>
      </c>
      <c r="P6321" s="42">
        <v>103.2</v>
      </c>
      <c r="Q6321" s="42">
        <v>0</v>
      </c>
      <c r="R6321" s="42">
        <v>11</v>
      </c>
    </row>
    <row r="6322" spans="1:18" x14ac:dyDescent="0.3">
      <c r="A6322" t="s">
        <v>3924</v>
      </c>
      <c r="B6322" s="17">
        <v>45256</v>
      </c>
      <c r="C6322" t="s">
        <v>3925</v>
      </c>
      <c r="D6322" t="s">
        <v>3926</v>
      </c>
      <c r="E6322" t="s">
        <v>3927</v>
      </c>
      <c r="F6322" t="s">
        <v>3920</v>
      </c>
      <c r="G6322" t="s">
        <v>3877</v>
      </c>
      <c r="H6322" t="s">
        <v>3876</v>
      </c>
      <c r="I6322">
        <v>2092</v>
      </c>
      <c r="J6322" s="41">
        <v>1.54E-2</v>
      </c>
      <c r="K6322" s="42">
        <v>32.216799999999999</v>
      </c>
      <c r="L6322" s="43">
        <v>1.9299999999999997</v>
      </c>
      <c r="M6322" s="42">
        <v>62.178423999999993</v>
      </c>
      <c r="N6322">
        <v>6</v>
      </c>
      <c r="O6322" s="43">
        <v>62.999999999999993</v>
      </c>
      <c r="P6322" s="42">
        <v>104.39999999999999</v>
      </c>
      <c r="Q6322" s="42">
        <v>1.5</v>
      </c>
      <c r="R6322" s="42">
        <v>4</v>
      </c>
    </row>
    <row r="6323" spans="1:18" x14ac:dyDescent="0.3">
      <c r="A6323" t="s">
        <v>3924</v>
      </c>
      <c r="B6323" s="17">
        <v>45257</v>
      </c>
      <c r="C6323" t="s">
        <v>3925</v>
      </c>
      <c r="D6323" t="s">
        <v>3926</v>
      </c>
      <c r="E6323" t="s">
        <v>3927</v>
      </c>
      <c r="F6323" t="s">
        <v>3920</v>
      </c>
      <c r="G6323" t="s">
        <v>3877</v>
      </c>
      <c r="H6323" t="s">
        <v>3876</v>
      </c>
      <c r="I6323">
        <v>2626</v>
      </c>
      <c r="J6323" s="41">
        <v>1.0999999999999999E-2</v>
      </c>
      <c r="K6323" s="42">
        <v>28.885999999999999</v>
      </c>
      <c r="L6323" s="43">
        <v>1.71</v>
      </c>
      <c r="M6323" s="42">
        <v>49.395060000000001</v>
      </c>
      <c r="N6323">
        <v>5</v>
      </c>
      <c r="O6323" s="43">
        <v>448</v>
      </c>
      <c r="P6323" s="42">
        <v>57.599999999999994</v>
      </c>
      <c r="Q6323" s="42">
        <v>1.5</v>
      </c>
      <c r="R6323" s="42">
        <v>12</v>
      </c>
    </row>
    <row r="6324" spans="1:18" x14ac:dyDescent="0.3">
      <c r="A6324" t="s">
        <v>3924</v>
      </c>
      <c r="B6324" s="17">
        <v>45258</v>
      </c>
      <c r="C6324" t="s">
        <v>3925</v>
      </c>
      <c r="D6324" t="s">
        <v>3926</v>
      </c>
      <c r="E6324" t="s">
        <v>3927</v>
      </c>
      <c r="F6324" t="s">
        <v>3920</v>
      </c>
      <c r="G6324" t="s">
        <v>3877</v>
      </c>
      <c r="H6324" t="s">
        <v>3876</v>
      </c>
      <c r="I6324">
        <v>2584</v>
      </c>
      <c r="J6324" s="41">
        <v>0.01</v>
      </c>
      <c r="K6324" s="42">
        <v>25.84</v>
      </c>
      <c r="L6324" s="43">
        <v>1.9400000000000002</v>
      </c>
      <c r="M6324" s="42">
        <v>50.129600000000003</v>
      </c>
      <c r="N6324">
        <v>8</v>
      </c>
      <c r="O6324" s="43">
        <v>154</v>
      </c>
      <c r="P6324" s="42">
        <v>52.8</v>
      </c>
      <c r="Q6324" s="42">
        <v>3</v>
      </c>
      <c r="R6324" s="42">
        <v>8</v>
      </c>
    </row>
    <row r="6325" spans="1:18" x14ac:dyDescent="0.3">
      <c r="A6325" t="s">
        <v>3924</v>
      </c>
      <c r="B6325" s="17">
        <v>45259</v>
      </c>
      <c r="C6325" t="s">
        <v>3925</v>
      </c>
      <c r="D6325" t="s">
        <v>3926</v>
      </c>
      <c r="E6325" t="s">
        <v>3927</v>
      </c>
      <c r="F6325" t="s">
        <v>3920</v>
      </c>
      <c r="G6325" t="s">
        <v>3877</v>
      </c>
      <c r="H6325" t="s">
        <v>3876</v>
      </c>
      <c r="I6325">
        <v>3094</v>
      </c>
      <c r="J6325" s="41">
        <v>9.2999999999999992E-3</v>
      </c>
      <c r="K6325" s="42">
        <v>28.774199999999997</v>
      </c>
      <c r="L6325" s="43">
        <v>0.89</v>
      </c>
      <c r="M6325" s="42">
        <v>25.609037999999998</v>
      </c>
      <c r="N6325">
        <v>7</v>
      </c>
      <c r="O6325" s="43">
        <v>268.09999999999997</v>
      </c>
      <c r="P6325" s="42">
        <v>68.399999999999991</v>
      </c>
      <c r="Q6325" s="42">
        <v>0</v>
      </c>
      <c r="R6325" s="42">
        <v>6</v>
      </c>
    </row>
    <row r="6326" spans="1:18" x14ac:dyDescent="0.3">
      <c r="A6326" t="s">
        <v>3924</v>
      </c>
      <c r="B6326" s="17">
        <v>45260</v>
      </c>
      <c r="C6326" t="s">
        <v>3925</v>
      </c>
      <c r="D6326" t="s">
        <v>3926</v>
      </c>
      <c r="E6326" t="s">
        <v>3927</v>
      </c>
      <c r="F6326" t="s">
        <v>3920</v>
      </c>
      <c r="G6326" t="s">
        <v>3877</v>
      </c>
      <c r="H6326" t="s">
        <v>3876</v>
      </c>
      <c r="I6326">
        <v>2691</v>
      </c>
      <c r="J6326" s="41">
        <v>1.18E-2</v>
      </c>
      <c r="K6326" s="42">
        <v>31.753799999999998</v>
      </c>
      <c r="L6326" s="43">
        <v>1.7</v>
      </c>
      <c r="M6326" s="42">
        <v>53.981459999999998</v>
      </c>
      <c r="N6326">
        <v>10</v>
      </c>
      <c r="O6326" s="43">
        <v>405.29999999999995</v>
      </c>
      <c r="P6326" s="42">
        <v>68.399999999999991</v>
      </c>
      <c r="Q6326" s="42">
        <v>9</v>
      </c>
      <c r="R6326" s="42">
        <v>14</v>
      </c>
    </row>
    <row r="6327" spans="1:18" x14ac:dyDescent="0.3">
      <c r="A6327" t="s">
        <v>3916</v>
      </c>
      <c r="B6327" s="17">
        <v>44986</v>
      </c>
      <c r="C6327" t="s">
        <v>543</v>
      </c>
      <c r="D6327" t="s">
        <v>3928</v>
      </c>
      <c r="E6327" t="s">
        <v>3929</v>
      </c>
      <c r="F6327" t="s">
        <v>3920</v>
      </c>
      <c r="G6327" t="s">
        <v>3877</v>
      </c>
      <c r="H6327" t="s">
        <v>3876</v>
      </c>
      <c r="I6327">
        <v>2172.8000000000002</v>
      </c>
      <c r="J6327" s="41">
        <v>1.1900000000000001E-2</v>
      </c>
      <c r="K6327" s="42">
        <v>25.856320000000004</v>
      </c>
      <c r="L6327" s="43">
        <v>0.65999999999999992</v>
      </c>
      <c r="M6327" s="42">
        <v>17.065171200000002</v>
      </c>
      <c r="N6327">
        <v>4</v>
      </c>
      <c r="O6327" s="43">
        <v>125.99999999999999</v>
      </c>
      <c r="P6327" s="42">
        <v>99.6</v>
      </c>
      <c r="Q6327" s="42">
        <v>9</v>
      </c>
      <c r="R6327" s="42">
        <v>0</v>
      </c>
    </row>
    <row r="6328" spans="1:18" x14ac:dyDescent="0.3">
      <c r="A6328" t="s">
        <v>3916</v>
      </c>
      <c r="B6328" s="17">
        <v>44987</v>
      </c>
      <c r="C6328" t="s">
        <v>543</v>
      </c>
      <c r="D6328" t="s">
        <v>3928</v>
      </c>
      <c r="E6328" t="s">
        <v>3929</v>
      </c>
      <c r="F6328" t="s">
        <v>3920</v>
      </c>
      <c r="G6328" t="s">
        <v>3877</v>
      </c>
      <c r="H6328" t="s">
        <v>3876</v>
      </c>
      <c r="I6328">
        <v>1986.4</v>
      </c>
      <c r="J6328" s="41">
        <v>1.15E-2</v>
      </c>
      <c r="K6328" s="42">
        <v>22.843600000000002</v>
      </c>
      <c r="L6328" s="43">
        <v>1.07</v>
      </c>
      <c r="M6328" s="42">
        <v>24.442652000000002</v>
      </c>
      <c r="N6328">
        <v>5</v>
      </c>
      <c r="O6328" s="43">
        <v>129.5</v>
      </c>
      <c r="P6328" s="42">
        <v>54</v>
      </c>
      <c r="Q6328" s="42">
        <v>22.5</v>
      </c>
      <c r="R6328" s="42">
        <v>5</v>
      </c>
    </row>
    <row r="6329" spans="1:18" x14ac:dyDescent="0.3">
      <c r="A6329" t="s">
        <v>3916</v>
      </c>
      <c r="B6329" s="17">
        <v>44988</v>
      </c>
      <c r="C6329" t="s">
        <v>543</v>
      </c>
      <c r="D6329" t="s">
        <v>3928</v>
      </c>
      <c r="E6329" t="s">
        <v>3929</v>
      </c>
      <c r="F6329" t="s">
        <v>3920</v>
      </c>
      <c r="G6329" t="s">
        <v>3877</v>
      </c>
      <c r="H6329" t="s">
        <v>3876</v>
      </c>
      <c r="I6329">
        <v>1572</v>
      </c>
      <c r="J6329" s="41">
        <v>1.1299999999999999E-2</v>
      </c>
      <c r="K6329" s="42">
        <v>17.7636</v>
      </c>
      <c r="L6329" s="43">
        <v>1.7</v>
      </c>
      <c r="M6329" s="42">
        <v>30.198119999999999</v>
      </c>
      <c r="N6329">
        <v>5</v>
      </c>
      <c r="O6329" s="43">
        <v>44</v>
      </c>
      <c r="P6329" s="42">
        <v>52.8</v>
      </c>
      <c r="Q6329" s="42">
        <v>4.5</v>
      </c>
      <c r="R6329" s="42">
        <v>6</v>
      </c>
    </row>
    <row r="6330" spans="1:18" x14ac:dyDescent="0.3">
      <c r="A6330" t="s">
        <v>3916</v>
      </c>
      <c r="B6330" s="17">
        <v>44989</v>
      </c>
      <c r="C6330" t="s">
        <v>543</v>
      </c>
      <c r="D6330" t="s">
        <v>3928</v>
      </c>
      <c r="E6330" t="s">
        <v>3929</v>
      </c>
      <c r="F6330" t="s">
        <v>3920</v>
      </c>
      <c r="G6330" t="s">
        <v>3877</v>
      </c>
      <c r="H6330" t="s">
        <v>3876</v>
      </c>
      <c r="I6330">
        <v>1592.8000000000002</v>
      </c>
      <c r="J6330" s="41">
        <v>8.3999999999999977E-3</v>
      </c>
      <c r="K6330" s="42">
        <v>13.379519999999998</v>
      </c>
      <c r="L6330" s="43">
        <v>0.74</v>
      </c>
      <c r="M6330" s="42">
        <v>9.900844799999998</v>
      </c>
      <c r="N6330">
        <v>3</v>
      </c>
      <c r="O6330" s="43">
        <v>193.2</v>
      </c>
      <c r="P6330" s="42">
        <v>87.6</v>
      </c>
      <c r="Q6330" s="42">
        <v>16.5</v>
      </c>
      <c r="R6330" s="42">
        <v>7</v>
      </c>
    </row>
    <row r="6331" spans="1:18" x14ac:dyDescent="0.3">
      <c r="A6331" t="s">
        <v>3916</v>
      </c>
      <c r="B6331" s="17">
        <v>44990</v>
      </c>
      <c r="C6331" t="s">
        <v>543</v>
      </c>
      <c r="D6331" t="s">
        <v>3928</v>
      </c>
      <c r="E6331" t="s">
        <v>3929</v>
      </c>
      <c r="F6331" t="s">
        <v>3920</v>
      </c>
      <c r="G6331" t="s">
        <v>3877</v>
      </c>
      <c r="H6331" t="s">
        <v>3876</v>
      </c>
      <c r="I6331">
        <v>1365.6000000000001</v>
      </c>
      <c r="J6331" s="41">
        <v>1.1600000000000001E-2</v>
      </c>
      <c r="K6331" s="42">
        <v>15.840960000000003</v>
      </c>
      <c r="L6331" s="43">
        <v>0.16999999999999998</v>
      </c>
      <c r="M6331" s="42">
        <v>2.6929632000000003</v>
      </c>
      <c r="N6331">
        <v>8</v>
      </c>
      <c r="O6331" s="43">
        <v>94.5</v>
      </c>
      <c r="P6331" s="42">
        <v>78</v>
      </c>
      <c r="Q6331" s="42">
        <v>16.5</v>
      </c>
      <c r="R6331" s="42">
        <v>4</v>
      </c>
    </row>
    <row r="6332" spans="1:18" x14ac:dyDescent="0.3">
      <c r="A6332" t="s">
        <v>3916</v>
      </c>
      <c r="B6332" s="17">
        <v>44991</v>
      </c>
      <c r="C6332" t="s">
        <v>543</v>
      </c>
      <c r="D6332" t="s">
        <v>3928</v>
      </c>
      <c r="E6332" t="s">
        <v>3929</v>
      </c>
      <c r="F6332" t="s">
        <v>3920</v>
      </c>
      <c r="G6332" t="s">
        <v>3877</v>
      </c>
      <c r="H6332" t="s">
        <v>3876</v>
      </c>
      <c r="I6332">
        <v>1861.6000000000001</v>
      </c>
      <c r="J6332" s="41">
        <v>7.1999999999999998E-3</v>
      </c>
      <c r="K6332" s="42">
        <v>13.40352</v>
      </c>
      <c r="L6332" s="43">
        <v>1.79</v>
      </c>
      <c r="M6332" s="42">
        <v>23.992300800000002</v>
      </c>
      <c r="N6332">
        <v>6</v>
      </c>
      <c r="O6332" s="43">
        <v>48</v>
      </c>
      <c r="P6332" s="42">
        <v>63.599999999999994</v>
      </c>
      <c r="Q6332" s="42">
        <v>12</v>
      </c>
      <c r="R6332" s="42">
        <v>8</v>
      </c>
    </row>
    <row r="6333" spans="1:18" x14ac:dyDescent="0.3">
      <c r="A6333" t="s">
        <v>3916</v>
      </c>
      <c r="B6333" s="17">
        <v>44992</v>
      </c>
      <c r="C6333" t="s">
        <v>543</v>
      </c>
      <c r="D6333" t="s">
        <v>3928</v>
      </c>
      <c r="E6333" t="s">
        <v>3929</v>
      </c>
      <c r="F6333" t="s">
        <v>3920</v>
      </c>
      <c r="G6333" t="s">
        <v>3877</v>
      </c>
      <c r="H6333" t="s">
        <v>3876</v>
      </c>
      <c r="I6333">
        <v>1704</v>
      </c>
      <c r="J6333" s="41">
        <v>7.0000000000000001E-3</v>
      </c>
      <c r="K6333" s="42">
        <v>11.928000000000001</v>
      </c>
      <c r="L6333" s="43">
        <v>0.97999999999999987</v>
      </c>
      <c r="M6333" s="42">
        <v>11.689439999999999</v>
      </c>
      <c r="N6333">
        <v>5</v>
      </c>
      <c r="O6333" s="43">
        <v>147</v>
      </c>
      <c r="P6333" s="42">
        <v>70.8</v>
      </c>
      <c r="Q6333" s="42">
        <v>10.5</v>
      </c>
      <c r="R6333" s="42">
        <v>6</v>
      </c>
    </row>
    <row r="6334" spans="1:18" x14ac:dyDescent="0.3">
      <c r="A6334" t="s">
        <v>3916</v>
      </c>
      <c r="B6334" s="17">
        <v>44993</v>
      </c>
      <c r="C6334" t="s">
        <v>543</v>
      </c>
      <c r="D6334" t="s">
        <v>3928</v>
      </c>
      <c r="E6334" t="s">
        <v>3929</v>
      </c>
      <c r="F6334" t="s">
        <v>3920</v>
      </c>
      <c r="G6334" t="s">
        <v>3877</v>
      </c>
      <c r="H6334" t="s">
        <v>3876</v>
      </c>
      <c r="I6334">
        <v>2348</v>
      </c>
      <c r="J6334" s="41">
        <v>9.6000000000000009E-3</v>
      </c>
      <c r="K6334" s="42">
        <v>22.540800000000001</v>
      </c>
      <c r="L6334" s="43">
        <v>0.79999999999999993</v>
      </c>
      <c r="M6334" s="42">
        <v>18.032640000000001</v>
      </c>
      <c r="N6334">
        <v>7</v>
      </c>
      <c r="O6334" s="43">
        <v>201.6</v>
      </c>
      <c r="P6334" s="42">
        <v>69.599999999999994</v>
      </c>
      <c r="Q6334" s="42">
        <v>21</v>
      </c>
      <c r="R6334" s="42">
        <v>8</v>
      </c>
    </row>
    <row r="6335" spans="1:18" x14ac:dyDescent="0.3">
      <c r="A6335" t="s">
        <v>3916</v>
      </c>
      <c r="B6335" s="17">
        <v>44994</v>
      </c>
      <c r="C6335" t="s">
        <v>543</v>
      </c>
      <c r="D6335" t="s">
        <v>3928</v>
      </c>
      <c r="E6335" t="s">
        <v>3929</v>
      </c>
      <c r="F6335" t="s">
        <v>3920</v>
      </c>
      <c r="G6335" t="s">
        <v>3877</v>
      </c>
      <c r="H6335" t="s">
        <v>3876</v>
      </c>
      <c r="I6335">
        <v>2369.6</v>
      </c>
      <c r="J6335" s="41">
        <v>1.3000000000000001E-2</v>
      </c>
      <c r="K6335" s="42">
        <v>30.8048</v>
      </c>
      <c r="L6335" s="43">
        <v>1.4399999999999997</v>
      </c>
      <c r="M6335" s="42">
        <v>44.358911999999989</v>
      </c>
      <c r="N6335">
        <v>8</v>
      </c>
      <c r="O6335" s="43">
        <v>112</v>
      </c>
      <c r="P6335" s="42">
        <v>68.399999999999991</v>
      </c>
      <c r="Q6335" s="42">
        <v>9</v>
      </c>
      <c r="R6335" s="42">
        <v>3</v>
      </c>
    </row>
    <row r="6336" spans="1:18" x14ac:dyDescent="0.3">
      <c r="A6336" t="s">
        <v>3916</v>
      </c>
      <c r="B6336" s="17">
        <v>44995</v>
      </c>
      <c r="C6336" t="s">
        <v>543</v>
      </c>
      <c r="D6336" t="s">
        <v>3928</v>
      </c>
      <c r="E6336" t="s">
        <v>3929</v>
      </c>
      <c r="F6336" t="s">
        <v>3920</v>
      </c>
      <c r="G6336" t="s">
        <v>3877</v>
      </c>
      <c r="H6336" t="s">
        <v>3876</v>
      </c>
      <c r="I6336">
        <v>1246.4000000000001</v>
      </c>
      <c r="J6336" s="41">
        <v>5.0000000000000001E-3</v>
      </c>
      <c r="K6336" s="42">
        <v>6.2320000000000002</v>
      </c>
      <c r="L6336" s="43">
        <v>1.34</v>
      </c>
      <c r="M6336" s="42">
        <v>8.3508800000000001</v>
      </c>
      <c r="N6336">
        <v>1</v>
      </c>
      <c r="O6336" s="43">
        <v>137.19999999999999</v>
      </c>
      <c r="P6336" s="42">
        <v>102</v>
      </c>
      <c r="Q6336" s="42">
        <v>9</v>
      </c>
      <c r="R6336" s="42">
        <v>6</v>
      </c>
    </row>
    <row r="6337" spans="1:18" x14ac:dyDescent="0.3">
      <c r="A6337" t="s">
        <v>3916</v>
      </c>
      <c r="B6337" s="17">
        <v>44996</v>
      </c>
      <c r="C6337" t="s">
        <v>543</v>
      </c>
      <c r="D6337" t="s">
        <v>3928</v>
      </c>
      <c r="E6337" t="s">
        <v>3929</v>
      </c>
      <c r="F6337" t="s">
        <v>3920</v>
      </c>
      <c r="G6337" t="s">
        <v>3877</v>
      </c>
      <c r="H6337" t="s">
        <v>3876</v>
      </c>
      <c r="I6337">
        <v>1948.8000000000002</v>
      </c>
      <c r="J6337" s="41">
        <v>1.0499999999999999E-2</v>
      </c>
      <c r="K6337" s="42">
        <v>20.462399999999999</v>
      </c>
      <c r="L6337" s="43">
        <v>0.30999999999999994</v>
      </c>
      <c r="M6337" s="42">
        <v>6.3433439999999983</v>
      </c>
      <c r="N6337">
        <v>9</v>
      </c>
      <c r="O6337" s="43">
        <v>46.9</v>
      </c>
      <c r="P6337" s="42">
        <v>56.4</v>
      </c>
      <c r="Q6337" s="42">
        <v>4.5</v>
      </c>
      <c r="R6337" s="42">
        <v>5</v>
      </c>
    </row>
    <row r="6338" spans="1:18" x14ac:dyDescent="0.3">
      <c r="A6338" t="s">
        <v>3916</v>
      </c>
      <c r="B6338" s="17">
        <v>44997</v>
      </c>
      <c r="C6338" t="s">
        <v>543</v>
      </c>
      <c r="D6338" t="s">
        <v>3928</v>
      </c>
      <c r="E6338" t="s">
        <v>3929</v>
      </c>
      <c r="F6338" t="s">
        <v>3920</v>
      </c>
      <c r="G6338" t="s">
        <v>3877</v>
      </c>
      <c r="H6338" t="s">
        <v>3876</v>
      </c>
      <c r="I6338">
        <v>1716.8000000000002</v>
      </c>
      <c r="J6338" s="41">
        <v>1.06E-2</v>
      </c>
      <c r="K6338" s="42">
        <v>18.198080000000001</v>
      </c>
      <c r="L6338" s="43">
        <v>0.36</v>
      </c>
      <c r="M6338" s="42">
        <v>6.5513088000000002</v>
      </c>
      <c r="N6338">
        <v>6</v>
      </c>
      <c r="O6338" s="43">
        <v>32</v>
      </c>
      <c r="P6338" s="42">
        <v>42</v>
      </c>
      <c r="Q6338" s="42">
        <v>9</v>
      </c>
      <c r="R6338" s="42">
        <v>8</v>
      </c>
    </row>
    <row r="6339" spans="1:18" x14ac:dyDescent="0.3">
      <c r="A6339" t="s">
        <v>3916</v>
      </c>
      <c r="B6339" s="17">
        <v>44998</v>
      </c>
      <c r="C6339" t="s">
        <v>543</v>
      </c>
      <c r="D6339" t="s">
        <v>3928</v>
      </c>
      <c r="E6339" t="s">
        <v>3929</v>
      </c>
      <c r="F6339" t="s">
        <v>3920</v>
      </c>
      <c r="G6339" t="s">
        <v>3877</v>
      </c>
      <c r="H6339" t="s">
        <v>3876</v>
      </c>
      <c r="I6339">
        <v>1981.6000000000001</v>
      </c>
      <c r="J6339" s="41">
        <v>8.6E-3</v>
      </c>
      <c r="K6339" s="42">
        <v>17.04176</v>
      </c>
      <c r="L6339" s="43">
        <v>0.86</v>
      </c>
      <c r="M6339" s="42">
        <v>14.6559136</v>
      </c>
      <c r="N6339">
        <v>3</v>
      </c>
      <c r="O6339" s="43">
        <v>86.8</v>
      </c>
      <c r="P6339" s="42">
        <v>88.8</v>
      </c>
      <c r="Q6339" s="42">
        <v>6</v>
      </c>
      <c r="R6339" s="42">
        <v>4</v>
      </c>
    </row>
    <row r="6340" spans="1:18" x14ac:dyDescent="0.3">
      <c r="A6340" t="s">
        <v>3916</v>
      </c>
      <c r="B6340" s="17">
        <v>44999</v>
      </c>
      <c r="C6340" t="s">
        <v>543</v>
      </c>
      <c r="D6340" t="s">
        <v>3928</v>
      </c>
      <c r="E6340" t="s">
        <v>3929</v>
      </c>
      <c r="F6340" t="s">
        <v>3920</v>
      </c>
      <c r="G6340" t="s">
        <v>3877</v>
      </c>
      <c r="H6340" t="s">
        <v>3876</v>
      </c>
      <c r="I6340">
        <v>1514.4</v>
      </c>
      <c r="J6340" s="41">
        <v>9.7999999999999997E-3</v>
      </c>
      <c r="K6340" s="42">
        <v>14.84112</v>
      </c>
      <c r="L6340" s="43">
        <v>1.1500000000000001</v>
      </c>
      <c r="M6340" s="42">
        <v>17.067288000000001</v>
      </c>
      <c r="N6340">
        <v>9</v>
      </c>
      <c r="O6340" s="43">
        <v>387.09999999999997</v>
      </c>
      <c r="P6340" s="42">
        <v>108</v>
      </c>
      <c r="Q6340" s="42">
        <v>10.5</v>
      </c>
      <c r="R6340" s="42">
        <v>3</v>
      </c>
    </row>
    <row r="6341" spans="1:18" x14ac:dyDescent="0.3">
      <c r="A6341" t="s">
        <v>3916</v>
      </c>
      <c r="B6341" s="17">
        <v>45000</v>
      </c>
      <c r="C6341" t="s">
        <v>543</v>
      </c>
      <c r="D6341" t="s">
        <v>3928</v>
      </c>
      <c r="E6341" t="s">
        <v>3929</v>
      </c>
      <c r="F6341" t="s">
        <v>3920</v>
      </c>
      <c r="G6341" t="s">
        <v>3877</v>
      </c>
      <c r="H6341" t="s">
        <v>3876</v>
      </c>
      <c r="I6341">
        <v>1673.6000000000001</v>
      </c>
      <c r="J6341" s="41">
        <v>1.0800000000000001E-2</v>
      </c>
      <c r="K6341" s="42">
        <v>18.074880000000004</v>
      </c>
      <c r="L6341" s="43">
        <v>1.0399999999999998</v>
      </c>
      <c r="M6341" s="42">
        <v>18.7978752</v>
      </c>
      <c r="N6341">
        <v>6</v>
      </c>
      <c r="O6341" s="43">
        <v>85.399999999999991</v>
      </c>
      <c r="P6341" s="42">
        <v>92.399999999999991</v>
      </c>
      <c r="Q6341" s="42">
        <v>4.5</v>
      </c>
      <c r="R6341" s="42">
        <v>1</v>
      </c>
    </row>
    <row r="6342" spans="1:18" x14ac:dyDescent="0.3">
      <c r="A6342" t="s">
        <v>3916</v>
      </c>
      <c r="B6342" s="17">
        <v>45001</v>
      </c>
      <c r="C6342" t="s">
        <v>543</v>
      </c>
      <c r="D6342" t="s">
        <v>3928</v>
      </c>
      <c r="E6342" t="s">
        <v>3929</v>
      </c>
      <c r="F6342" t="s">
        <v>3920</v>
      </c>
      <c r="G6342" t="s">
        <v>3877</v>
      </c>
      <c r="H6342" t="s">
        <v>3876</v>
      </c>
      <c r="I6342">
        <v>1516</v>
      </c>
      <c r="J6342" s="41">
        <v>9.7999999999999997E-3</v>
      </c>
      <c r="K6342" s="42">
        <v>14.8568</v>
      </c>
      <c r="L6342" s="43">
        <v>0.45000000000000007</v>
      </c>
      <c r="M6342" s="42">
        <v>6.6855600000000006</v>
      </c>
      <c r="N6342">
        <v>8</v>
      </c>
      <c r="O6342" s="43">
        <v>122.49999999999999</v>
      </c>
      <c r="P6342" s="42">
        <v>64.8</v>
      </c>
      <c r="Q6342" s="42">
        <v>21</v>
      </c>
      <c r="R6342" s="42">
        <v>3</v>
      </c>
    </row>
    <row r="6343" spans="1:18" x14ac:dyDescent="0.3">
      <c r="A6343" t="s">
        <v>3916</v>
      </c>
      <c r="B6343" s="17">
        <v>45002</v>
      </c>
      <c r="C6343" t="s">
        <v>543</v>
      </c>
      <c r="D6343" t="s">
        <v>3928</v>
      </c>
      <c r="E6343" t="s">
        <v>3929</v>
      </c>
      <c r="F6343" t="s">
        <v>3920</v>
      </c>
      <c r="G6343" t="s">
        <v>3877</v>
      </c>
      <c r="H6343" t="s">
        <v>3876</v>
      </c>
      <c r="I6343">
        <v>2214.4</v>
      </c>
      <c r="J6343" s="41">
        <v>9.1999999999999998E-3</v>
      </c>
      <c r="K6343" s="42">
        <v>20.372479999999999</v>
      </c>
      <c r="L6343" s="43">
        <v>1.21</v>
      </c>
      <c r="M6343" s="42">
        <v>24.650700799999999</v>
      </c>
      <c r="N6343">
        <v>6</v>
      </c>
      <c r="O6343" s="43">
        <v>201.6</v>
      </c>
      <c r="P6343" s="42">
        <v>105.6</v>
      </c>
      <c r="Q6343" s="42">
        <v>15</v>
      </c>
      <c r="R6343" s="42">
        <v>4</v>
      </c>
    </row>
    <row r="6344" spans="1:18" x14ac:dyDescent="0.3">
      <c r="A6344" t="s">
        <v>3916</v>
      </c>
      <c r="B6344" s="17">
        <v>45003</v>
      </c>
      <c r="C6344" t="s">
        <v>543</v>
      </c>
      <c r="D6344" t="s">
        <v>3928</v>
      </c>
      <c r="E6344" t="s">
        <v>3929</v>
      </c>
      <c r="F6344" t="s">
        <v>3920</v>
      </c>
      <c r="G6344" t="s">
        <v>3877</v>
      </c>
      <c r="H6344" t="s">
        <v>3876</v>
      </c>
      <c r="I6344">
        <v>2330.4</v>
      </c>
      <c r="J6344" s="41">
        <v>1.0700000000000001E-2</v>
      </c>
      <c r="K6344" s="42">
        <v>24.935280000000002</v>
      </c>
      <c r="L6344" s="43">
        <v>1.08</v>
      </c>
      <c r="M6344" s="42">
        <v>26.930102400000003</v>
      </c>
      <c r="N6344">
        <v>8</v>
      </c>
      <c r="O6344" s="43">
        <v>259.7</v>
      </c>
      <c r="P6344" s="42">
        <v>85.2</v>
      </c>
      <c r="Q6344" s="42">
        <v>9</v>
      </c>
      <c r="R6344" s="42">
        <v>3</v>
      </c>
    </row>
    <row r="6345" spans="1:18" x14ac:dyDescent="0.3">
      <c r="A6345" t="s">
        <v>3916</v>
      </c>
      <c r="B6345" s="17">
        <v>45004</v>
      </c>
      <c r="C6345" t="s">
        <v>543</v>
      </c>
      <c r="D6345" t="s">
        <v>3928</v>
      </c>
      <c r="E6345" t="s">
        <v>3929</v>
      </c>
      <c r="F6345" t="s">
        <v>3920</v>
      </c>
      <c r="G6345" t="s">
        <v>3877</v>
      </c>
      <c r="H6345" t="s">
        <v>3876</v>
      </c>
      <c r="I6345">
        <v>1578.4</v>
      </c>
      <c r="J6345" s="41">
        <v>1.0499999999999999E-2</v>
      </c>
      <c r="K6345" s="42">
        <v>16.5732</v>
      </c>
      <c r="L6345" s="43">
        <v>1.07</v>
      </c>
      <c r="M6345" s="42">
        <v>17.733324</v>
      </c>
      <c r="N6345">
        <v>6</v>
      </c>
      <c r="O6345" s="43">
        <v>125.99999999999999</v>
      </c>
      <c r="P6345" s="42">
        <v>82.8</v>
      </c>
      <c r="Q6345" s="42">
        <v>1.5</v>
      </c>
      <c r="R6345" s="42">
        <v>0</v>
      </c>
    </row>
    <row r="6346" spans="1:18" x14ac:dyDescent="0.3">
      <c r="A6346" t="s">
        <v>3916</v>
      </c>
      <c r="B6346" s="17">
        <v>45005</v>
      </c>
      <c r="C6346" t="s">
        <v>543</v>
      </c>
      <c r="D6346" t="s">
        <v>3928</v>
      </c>
      <c r="E6346" t="s">
        <v>3929</v>
      </c>
      <c r="F6346" t="s">
        <v>3920</v>
      </c>
      <c r="G6346" t="s">
        <v>3877</v>
      </c>
      <c r="H6346" t="s">
        <v>3876</v>
      </c>
      <c r="I6346">
        <v>1613.6000000000001</v>
      </c>
      <c r="J6346" s="41">
        <v>8.199999999999999E-3</v>
      </c>
      <c r="K6346" s="42">
        <v>13.23152</v>
      </c>
      <c r="L6346" s="43">
        <v>1.2</v>
      </c>
      <c r="M6346" s="42">
        <v>15.877823999999999</v>
      </c>
      <c r="N6346">
        <v>2</v>
      </c>
      <c r="O6346" s="43">
        <v>86.8</v>
      </c>
      <c r="P6346" s="42">
        <v>105.6</v>
      </c>
      <c r="Q6346" s="42">
        <v>21</v>
      </c>
      <c r="R6346" s="42">
        <v>2</v>
      </c>
    </row>
    <row r="6347" spans="1:18" x14ac:dyDescent="0.3">
      <c r="A6347" t="s">
        <v>3916</v>
      </c>
      <c r="B6347" s="17">
        <v>45006</v>
      </c>
      <c r="C6347" t="s">
        <v>543</v>
      </c>
      <c r="D6347" t="s">
        <v>3928</v>
      </c>
      <c r="E6347" t="s">
        <v>3929</v>
      </c>
      <c r="F6347" t="s">
        <v>3920</v>
      </c>
      <c r="G6347" t="s">
        <v>3877</v>
      </c>
      <c r="H6347" t="s">
        <v>3876</v>
      </c>
      <c r="I6347">
        <v>2095.2000000000003</v>
      </c>
      <c r="J6347" s="41">
        <v>7.1999999999999998E-3</v>
      </c>
      <c r="K6347" s="42">
        <v>15.085440000000002</v>
      </c>
      <c r="L6347" s="43">
        <v>0.67999999999999994</v>
      </c>
      <c r="M6347" s="42">
        <v>10.2580992</v>
      </c>
      <c r="N6347">
        <v>5</v>
      </c>
      <c r="O6347" s="43">
        <v>134.39999999999998</v>
      </c>
      <c r="P6347" s="42">
        <v>68.399999999999991</v>
      </c>
      <c r="Q6347" s="42">
        <v>19.5</v>
      </c>
      <c r="R6347" s="42">
        <v>7</v>
      </c>
    </row>
    <row r="6348" spans="1:18" x14ac:dyDescent="0.3">
      <c r="A6348" t="s">
        <v>3916</v>
      </c>
      <c r="B6348" s="17">
        <v>45007</v>
      </c>
      <c r="C6348" t="s">
        <v>543</v>
      </c>
      <c r="D6348" t="s">
        <v>3928</v>
      </c>
      <c r="E6348" t="s">
        <v>3929</v>
      </c>
      <c r="F6348" t="s">
        <v>3920</v>
      </c>
      <c r="G6348" t="s">
        <v>3877</v>
      </c>
      <c r="H6348" t="s">
        <v>3876</v>
      </c>
      <c r="I6348">
        <v>1788</v>
      </c>
      <c r="J6348" s="41">
        <v>1.12E-2</v>
      </c>
      <c r="K6348" s="42">
        <v>20.025600000000001</v>
      </c>
      <c r="L6348" s="43">
        <v>1.9300000000000002</v>
      </c>
      <c r="M6348" s="42">
        <v>38.649408000000001</v>
      </c>
      <c r="N6348">
        <v>3</v>
      </c>
      <c r="O6348" s="43">
        <v>281.39999999999998</v>
      </c>
      <c r="P6348" s="42">
        <v>106.8</v>
      </c>
      <c r="Q6348" s="42">
        <v>15</v>
      </c>
      <c r="R6348" s="42">
        <v>6</v>
      </c>
    </row>
    <row r="6349" spans="1:18" x14ac:dyDescent="0.3">
      <c r="A6349" t="s">
        <v>3916</v>
      </c>
      <c r="B6349" s="17">
        <v>45008</v>
      </c>
      <c r="C6349" t="s">
        <v>543</v>
      </c>
      <c r="D6349" t="s">
        <v>3928</v>
      </c>
      <c r="E6349" t="s">
        <v>3929</v>
      </c>
      <c r="F6349" t="s">
        <v>3920</v>
      </c>
      <c r="G6349" t="s">
        <v>3877</v>
      </c>
      <c r="H6349" t="s">
        <v>3876</v>
      </c>
      <c r="I6349">
        <v>1272.8000000000002</v>
      </c>
      <c r="J6349" s="41">
        <v>1.0800000000000001E-2</v>
      </c>
      <c r="K6349" s="42">
        <v>13.746240000000002</v>
      </c>
      <c r="L6349" s="43">
        <v>1.7399999999999998</v>
      </c>
      <c r="M6349" s="42">
        <v>23.9184576</v>
      </c>
      <c r="N6349">
        <v>3</v>
      </c>
      <c r="O6349" s="43">
        <v>163.79999999999998</v>
      </c>
      <c r="P6349" s="42">
        <v>76.8</v>
      </c>
      <c r="Q6349" s="42">
        <v>16.5</v>
      </c>
      <c r="R6349" s="42">
        <v>5</v>
      </c>
    </row>
    <row r="6350" spans="1:18" x14ac:dyDescent="0.3">
      <c r="A6350" t="s">
        <v>3916</v>
      </c>
      <c r="B6350" s="17">
        <v>45009</v>
      </c>
      <c r="C6350" t="s">
        <v>543</v>
      </c>
      <c r="D6350" t="s">
        <v>3928</v>
      </c>
      <c r="E6350" t="s">
        <v>3929</v>
      </c>
      <c r="F6350" t="s">
        <v>3920</v>
      </c>
      <c r="G6350" t="s">
        <v>3877</v>
      </c>
      <c r="H6350" t="s">
        <v>3876</v>
      </c>
      <c r="I6350">
        <v>1404</v>
      </c>
      <c r="J6350" s="41">
        <v>1.4500000000000001E-2</v>
      </c>
      <c r="K6350" s="42">
        <v>20.358000000000001</v>
      </c>
      <c r="L6350" s="43">
        <v>1.1499999999999999</v>
      </c>
      <c r="M6350" s="42">
        <v>23.4117</v>
      </c>
      <c r="N6350">
        <v>5</v>
      </c>
      <c r="O6350" s="43">
        <v>41.3</v>
      </c>
      <c r="P6350" s="42">
        <v>92.399999999999991</v>
      </c>
      <c r="Q6350" s="42">
        <v>13.5</v>
      </c>
      <c r="R6350" s="42">
        <v>2</v>
      </c>
    </row>
    <row r="6351" spans="1:18" x14ac:dyDescent="0.3">
      <c r="A6351" t="s">
        <v>3916</v>
      </c>
      <c r="B6351" s="17">
        <v>45010</v>
      </c>
      <c r="C6351" t="s">
        <v>543</v>
      </c>
      <c r="D6351" t="s">
        <v>3928</v>
      </c>
      <c r="E6351" t="s">
        <v>3929</v>
      </c>
      <c r="F6351" t="s">
        <v>3920</v>
      </c>
      <c r="G6351" t="s">
        <v>3877</v>
      </c>
      <c r="H6351" t="s">
        <v>3876</v>
      </c>
      <c r="I6351">
        <v>1817.6000000000001</v>
      </c>
      <c r="J6351" s="41">
        <v>9.5000000000000015E-3</v>
      </c>
      <c r="K6351" s="42">
        <v>17.267200000000003</v>
      </c>
      <c r="L6351" s="43">
        <v>1.06</v>
      </c>
      <c r="M6351" s="42">
        <v>18.303232000000005</v>
      </c>
      <c r="N6351">
        <v>7</v>
      </c>
      <c r="O6351" s="43">
        <v>207.2</v>
      </c>
      <c r="P6351" s="42">
        <v>97.2</v>
      </c>
      <c r="Q6351" s="42">
        <v>6</v>
      </c>
      <c r="R6351" s="42">
        <v>6</v>
      </c>
    </row>
    <row r="6352" spans="1:18" x14ac:dyDescent="0.3">
      <c r="A6352" t="s">
        <v>3916</v>
      </c>
      <c r="B6352" s="17">
        <v>45011</v>
      </c>
      <c r="C6352" t="s">
        <v>543</v>
      </c>
      <c r="D6352" t="s">
        <v>3928</v>
      </c>
      <c r="E6352" t="s">
        <v>3929</v>
      </c>
      <c r="F6352" t="s">
        <v>3920</v>
      </c>
      <c r="G6352" t="s">
        <v>3877</v>
      </c>
      <c r="H6352" t="s">
        <v>3876</v>
      </c>
      <c r="I6352">
        <v>1796.8000000000002</v>
      </c>
      <c r="J6352" s="41">
        <v>1.3399999999999997E-2</v>
      </c>
      <c r="K6352" s="42">
        <v>24.077119999999997</v>
      </c>
      <c r="L6352" s="43">
        <v>1.4999999999999998</v>
      </c>
      <c r="M6352" s="42">
        <v>36.11567999999999</v>
      </c>
      <c r="N6352">
        <v>3</v>
      </c>
      <c r="O6352" s="43">
        <v>147</v>
      </c>
      <c r="P6352" s="42">
        <v>110.39999999999999</v>
      </c>
      <c r="Q6352" s="42">
        <v>18</v>
      </c>
      <c r="R6352" s="42">
        <v>0</v>
      </c>
    </row>
    <row r="6353" spans="1:18" x14ac:dyDescent="0.3">
      <c r="A6353" t="s">
        <v>3916</v>
      </c>
      <c r="B6353" s="17">
        <v>45012</v>
      </c>
      <c r="C6353" t="s">
        <v>543</v>
      </c>
      <c r="D6353" t="s">
        <v>3928</v>
      </c>
      <c r="E6353" t="s">
        <v>3929</v>
      </c>
      <c r="F6353" t="s">
        <v>3920</v>
      </c>
      <c r="G6353" t="s">
        <v>3877</v>
      </c>
      <c r="H6353" t="s">
        <v>3876</v>
      </c>
      <c r="I6353">
        <v>1418.4</v>
      </c>
      <c r="J6353" s="41">
        <v>7.4000000000000003E-3</v>
      </c>
      <c r="K6353" s="42">
        <v>10.496160000000001</v>
      </c>
      <c r="L6353" s="43">
        <v>0.51</v>
      </c>
      <c r="M6353" s="42">
        <v>5.353041600000001</v>
      </c>
      <c r="N6353">
        <v>7</v>
      </c>
      <c r="O6353" s="43">
        <v>39.9</v>
      </c>
      <c r="P6353" s="42">
        <v>93.6</v>
      </c>
      <c r="Q6353" s="42">
        <v>21</v>
      </c>
      <c r="R6353" s="42">
        <v>2</v>
      </c>
    </row>
    <row r="6354" spans="1:18" x14ac:dyDescent="0.3">
      <c r="A6354" t="s">
        <v>3916</v>
      </c>
      <c r="B6354" s="17">
        <v>45013</v>
      </c>
      <c r="C6354" t="s">
        <v>543</v>
      </c>
      <c r="D6354" t="s">
        <v>3928</v>
      </c>
      <c r="E6354" t="s">
        <v>3929</v>
      </c>
      <c r="F6354" t="s">
        <v>3920</v>
      </c>
      <c r="G6354" t="s">
        <v>3877</v>
      </c>
      <c r="H6354" t="s">
        <v>3876</v>
      </c>
      <c r="I6354">
        <v>1441.6000000000001</v>
      </c>
      <c r="J6354" s="41">
        <v>5.0000000000000001E-3</v>
      </c>
      <c r="K6354" s="42">
        <v>7.2080000000000011</v>
      </c>
      <c r="L6354" s="43">
        <v>0.6</v>
      </c>
      <c r="M6354" s="42">
        <v>4.3248000000000006</v>
      </c>
      <c r="N6354">
        <v>7</v>
      </c>
      <c r="O6354" s="43">
        <v>168</v>
      </c>
      <c r="P6354" s="42">
        <v>102</v>
      </c>
      <c r="Q6354" s="42">
        <v>3</v>
      </c>
      <c r="R6354" s="42">
        <v>6</v>
      </c>
    </row>
    <row r="6355" spans="1:18" x14ac:dyDescent="0.3">
      <c r="A6355" t="s">
        <v>3916</v>
      </c>
      <c r="B6355" s="17">
        <v>45014</v>
      </c>
      <c r="C6355" t="s">
        <v>543</v>
      </c>
      <c r="D6355" t="s">
        <v>3928</v>
      </c>
      <c r="E6355" t="s">
        <v>3929</v>
      </c>
      <c r="F6355" t="s">
        <v>3920</v>
      </c>
      <c r="G6355" t="s">
        <v>3877</v>
      </c>
      <c r="H6355" t="s">
        <v>3876</v>
      </c>
      <c r="I6355">
        <v>1527.2</v>
      </c>
      <c r="J6355" s="41">
        <v>1.0400000000000001E-2</v>
      </c>
      <c r="K6355" s="42">
        <v>15.882880000000002</v>
      </c>
      <c r="L6355" s="43">
        <v>0.62000000000000011</v>
      </c>
      <c r="M6355" s="42">
        <v>9.8473856000000026</v>
      </c>
      <c r="N6355">
        <v>6</v>
      </c>
      <c r="O6355" s="43">
        <v>303.79999999999995</v>
      </c>
      <c r="P6355" s="42">
        <v>73.2</v>
      </c>
      <c r="Q6355" s="42">
        <v>9</v>
      </c>
      <c r="R6355" s="42">
        <v>3</v>
      </c>
    </row>
    <row r="6356" spans="1:18" x14ac:dyDescent="0.3">
      <c r="A6356" t="s">
        <v>3916</v>
      </c>
      <c r="B6356" s="17">
        <v>45015</v>
      </c>
      <c r="C6356" t="s">
        <v>543</v>
      </c>
      <c r="D6356" t="s">
        <v>3928</v>
      </c>
      <c r="E6356" t="s">
        <v>3929</v>
      </c>
      <c r="F6356" t="s">
        <v>3920</v>
      </c>
      <c r="G6356" t="s">
        <v>3877</v>
      </c>
      <c r="H6356" t="s">
        <v>3876</v>
      </c>
      <c r="I6356">
        <v>2212.8000000000002</v>
      </c>
      <c r="J6356" s="41">
        <v>8.5000000000000006E-3</v>
      </c>
      <c r="K6356" s="42">
        <v>18.808800000000002</v>
      </c>
      <c r="L6356" s="43">
        <v>0.78</v>
      </c>
      <c r="M6356" s="42">
        <v>14.670864000000002</v>
      </c>
      <c r="N6356">
        <v>3</v>
      </c>
      <c r="O6356" s="43">
        <v>48</v>
      </c>
      <c r="P6356" s="42">
        <v>98.399999999999991</v>
      </c>
      <c r="Q6356" s="42">
        <v>15</v>
      </c>
      <c r="R6356" s="42">
        <v>0</v>
      </c>
    </row>
    <row r="6357" spans="1:18" x14ac:dyDescent="0.3">
      <c r="A6357" t="s">
        <v>3916</v>
      </c>
      <c r="B6357" s="17">
        <v>45016</v>
      </c>
      <c r="C6357" t="s">
        <v>543</v>
      </c>
      <c r="D6357" t="s">
        <v>3928</v>
      </c>
      <c r="E6357" t="s">
        <v>3929</v>
      </c>
      <c r="F6357" t="s">
        <v>3920</v>
      </c>
      <c r="G6357" t="s">
        <v>3877</v>
      </c>
      <c r="H6357" t="s">
        <v>3876</v>
      </c>
      <c r="I6357">
        <v>1569.6000000000001</v>
      </c>
      <c r="J6357" s="41">
        <v>1.23E-2</v>
      </c>
      <c r="K6357" s="42">
        <v>19.306080000000001</v>
      </c>
      <c r="L6357" s="43">
        <v>0.52</v>
      </c>
      <c r="M6357" s="42">
        <v>10.039161600000002</v>
      </c>
      <c r="N6357">
        <v>7</v>
      </c>
      <c r="O6357" s="43">
        <v>70</v>
      </c>
      <c r="P6357" s="42">
        <v>115.19999999999999</v>
      </c>
      <c r="Q6357" s="42">
        <v>9</v>
      </c>
      <c r="R6357" s="42">
        <v>4</v>
      </c>
    </row>
    <row r="6358" spans="1:18" x14ac:dyDescent="0.3">
      <c r="A6358" t="s">
        <v>3916</v>
      </c>
      <c r="B6358" s="17">
        <v>45017</v>
      </c>
      <c r="C6358" t="s">
        <v>543</v>
      </c>
      <c r="D6358" t="s">
        <v>3928</v>
      </c>
      <c r="E6358" t="s">
        <v>3929</v>
      </c>
      <c r="F6358" t="s">
        <v>3920</v>
      </c>
      <c r="G6358" t="s">
        <v>3877</v>
      </c>
      <c r="H6358" t="s">
        <v>3876</v>
      </c>
      <c r="I6358">
        <v>1235.2</v>
      </c>
      <c r="J6358" s="41">
        <v>7.3000000000000001E-3</v>
      </c>
      <c r="K6358" s="42">
        <v>9.016960000000001</v>
      </c>
      <c r="L6358" s="43">
        <v>1.7799999999999998</v>
      </c>
      <c r="M6358" s="42">
        <v>16.050188800000001</v>
      </c>
      <c r="N6358">
        <v>7</v>
      </c>
      <c r="O6358" s="43">
        <v>308.7</v>
      </c>
      <c r="P6358" s="42">
        <v>56.4</v>
      </c>
      <c r="Q6358" s="42">
        <v>16.5</v>
      </c>
      <c r="R6358" s="42">
        <v>4</v>
      </c>
    </row>
    <row r="6359" spans="1:18" x14ac:dyDescent="0.3">
      <c r="A6359" t="s">
        <v>3916</v>
      </c>
      <c r="B6359" s="17">
        <v>45018</v>
      </c>
      <c r="C6359" t="s">
        <v>543</v>
      </c>
      <c r="D6359" t="s">
        <v>3928</v>
      </c>
      <c r="E6359" t="s">
        <v>3929</v>
      </c>
      <c r="F6359" t="s">
        <v>3920</v>
      </c>
      <c r="G6359" t="s">
        <v>3877</v>
      </c>
      <c r="H6359" t="s">
        <v>3876</v>
      </c>
      <c r="I6359">
        <v>2345.6</v>
      </c>
      <c r="J6359" s="41">
        <v>1.2799999999999999E-2</v>
      </c>
      <c r="K6359" s="42">
        <v>30.023679999999995</v>
      </c>
      <c r="L6359" s="43">
        <v>1.5</v>
      </c>
      <c r="M6359" s="42">
        <v>45.035519999999991</v>
      </c>
      <c r="N6359">
        <v>3</v>
      </c>
      <c r="O6359" s="43">
        <v>269.5</v>
      </c>
      <c r="P6359" s="42">
        <v>103.2</v>
      </c>
      <c r="Q6359" s="42">
        <v>22.5</v>
      </c>
      <c r="R6359" s="42">
        <v>0</v>
      </c>
    </row>
    <row r="6360" spans="1:18" x14ac:dyDescent="0.3">
      <c r="A6360" t="s">
        <v>3916</v>
      </c>
      <c r="B6360" s="17">
        <v>45019</v>
      </c>
      <c r="C6360" t="s">
        <v>543</v>
      </c>
      <c r="D6360" t="s">
        <v>3928</v>
      </c>
      <c r="E6360" t="s">
        <v>3929</v>
      </c>
      <c r="F6360" t="s">
        <v>3920</v>
      </c>
      <c r="G6360" t="s">
        <v>3877</v>
      </c>
      <c r="H6360" t="s">
        <v>3876</v>
      </c>
      <c r="I6360">
        <v>1995.2</v>
      </c>
      <c r="J6360" s="41">
        <v>1.0800000000000001E-2</v>
      </c>
      <c r="K6360" s="42">
        <v>21.548160000000003</v>
      </c>
      <c r="L6360" s="43">
        <v>1.32</v>
      </c>
      <c r="M6360" s="42">
        <v>28.443571200000004</v>
      </c>
      <c r="N6360">
        <v>5</v>
      </c>
      <c r="O6360" s="43">
        <v>47.599999999999994</v>
      </c>
      <c r="P6360" s="42">
        <v>78</v>
      </c>
      <c r="Q6360" s="42">
        <v>18</v>
      </c>
      <c r="R6360" s="42">
        <v>2</v>
      </c>
    </row>
    <row r="6361" spans="1:18" x14ac:dyDescent="0.3">
      <c r="A6361" t="s">
        <v>3916</v>
      </c>
      <c r="B6361" s="17">
        <v>45020</v>
      </c>
      <c r="C6361" t="s">
        <v>543</v>
      </c>
      <c r="D6361" t="s">
        <v>3928</v>
      </c>
      <c r="E6361" t="s">
        <v>3929</v>
      </c>
      <c r="F6361" t="s">
        <v>3920</v>
      </c>
      <c r="G6361" t="s">
        <v>3877</v>
      </c>
      <c r="H6361" t="s">
        <v>3876</v>
      </c>
      <c r="I6361">
        <v>2118.4</v>
      </c>
      <c r="J6361" s="41">
        <v>1.01E-2</v>
      </c>
      <c r="K6361" s="42">
        <v>21.39584</v>
      </c>
      <c r="L6361" s="43">
        <v>1.2800000000000002</v>
      </c>
      <c r="M6361" s="42">
        <v>27.386675200000006</v>
      </c>
      <c r="N6361">
        <v>9</v>
      </c>
      <c r="O6361" s="43">
        <v>111.3</v>
      </c>
      <c r="P6361" s="42">
        <v>96</v>
      </c>
      <c r="Q6361" s="42">
        <v>12</v>
      </c>
      <c r="R6361" s="42">
        <v>3</v>
      </c>
    </row>
    <row r="6362" spans="1:18" x14ac:dyDescent="0.3">
      <c r="A6362" t="s">
        <v>3916</v>
      </c>
      <c r="B6362" s="17">
        <v>45021</v>
      </c>
      <c r="C6362" t="s">
        <v>543</v>
      </c>
      <c r="D6362" t="s">
        <v>3928</v>
      </c>
      <c r="E6362" t="s">
        <v>3929</v>
      </c>
      <c r="F6362" t="s">
        <v>3920</v>
      </c>
      <c r="G6362" t="s">
        <v>3877</v>
      </c>
      <c r="H6362" t="s">
        <v>3876</v>
      </c>
      <c r="I6362">
        <v>1468.8000000000002</v>
      </c>
      <c r="J6362" s="41">
        <v>1.1399999999999999E-2</v>
      </c>
      <c r="K6362" s="42">
        <v>16.744320000000002</v>
      </c>
      <c r="L6362" s="43">
        <v>1.8499999999999996</v>
      </c>
      <c r="M6362" s="42">
        <v>30.976991999999999</v>
      </c>
      <c r="N6362">
        <v>4</v>
      </c>
      <c r="O6362" s="43">
        <v>137.19999999999999</v>
      </c>
      <c r="P6362" s="42">
        <v>116.39999999999999</v>
      </c>
      <c r="Q6362" s="42">
        <v>10.5</v>
      </c>
      <c r="R6362" s="42">
        <v>0</v>
      </c>
    </row>
    <row r="6363" spans="1:18" x14ac:dyDescent="0.3">
      <c r="A6363" t="s">
        <v>3916</v>
      </c>
      <c r="B6363" s="17">
        <v>45022</v>
      </c>
      <c r="C6363" t="s">
        <v>543</v>
      </c>
      <c r="D6363" t="s">
        <v>3928</v>
      </c>
      <c r="E6363" t="s">
        <v>3929</v>
      </c>
      <c r="F6363" t="s">
        <v>3920</v>
      </c>
      <c r="G6363" t="s">
        <v>3877</v>
      </c>
      <c r="H6363" t="s">
        <v>3876</v>
      </c>
      <c r="I6363">
        <v>1518.4</v>
      </c>
      <c r="J6363" s="41">
        <v>8.0000000000000002E-3</v>
      </c>
      <c r="K6363" s="42">
        <v>12.147200000000002</v>
      </c>
      <c r="L6363" s="43">
        <v>1.68</v>
      </c>
      <c r="M6363" s="42">
        <v>20.407296000000002</v>
      </c>
      <c r="N6363">
        <v>7</v>
      </c>
      <c r="O6363" s="43">
        <v>191.1</v>
      </c>
      <c r="P6363" s="42">
        <v>70.8</v>
      </c>
      <c r="Q6363" s="42">
        <v>18</v>
      </c>
      <c r="R6363" s="42">
        <v>1</v>
      </c>
    </row>
    <row r="6364" spans="1:18" x14ac:dyDescent="0.3">
      <c r="A6364" t="s">
        <v>3916</v>
      </c>
      <c r="B6364" s="17">
        <v>45023</v>
      </c>
      <c r="C6364" t="s">
        <v>543</v>
      </c>
      <c r="D6364" t="s">
        <v>3928</v>
      </c>
      <c r="E6364" t="s">
        <v>3929</v>
      </c>
      <c r="F6364" t="s">
        <v>3920</v>
      </c>
      <c r="G6364" t="s">
        <v>3877</v>
      </c>
      <c r="H6364" t="s">
        <v>3876</v>
      </c>
      <c r="I6364">
        <v>1929.6000000000001</v>
      </c>
      <c r="J6364" s="41">
        <v>9.499999999999998E-3</v>
      </c>
      <c r="K6364" s="42">
        <v>18.331199999999999</v>
      </c>
      <c r="L6364" s="43">
        <v>0.81</v>
      </c>
      <c r="M6364" s="42">
        <v>14.848272</v>
      </c>
      <c r="N6364">
        <v>8</v>
      </c>
      <c r="O6364" s="43">
        <v>44.8</v>
      </c>
      <c r="P6364" s="42">
        <v>79.2</v>
      </c>
      <c r="Q6364" s="42">
        <v>21</v>
      </c>
      <c r="R6364" s="42">
        <v>6</v>
      </c>
    </row>
    <row r="6365" spans="1:18" x14ac:dyDescent="0.3">
      <c r="A6365" t="s">
        <v>3916</v>
      </c>
      <c r="B6365" s="17">
        <v>45024</v>
      </c>
      <c r="C6365" t="s">
        <v>543</v>
      </c>
      <c r="D6365" t="s">
        <v>3928</v>
      </c>
      <c r="E6365" t="s">
        <v>3929</v>
      </c>
      <c r="F6365" t="s">
        <v>3920</v>
      </c>
      <c r="G6365" t="s">
        <v>3877</v>
      </c>
      <c r="H6365" t="s">
        <v>3876</v>
      </c>
      <c r="I6365">
        <v>1504.8000000000002</v>
      </c>
      <c r="J6365" s="41">
        <v>7.0999999999999995E-3</v>
      </c>
      <c r="K6365" s="42">
        <v>10.68408</v>
      </c>
      <c r="L6365" s="43">
        <v>0.63</v>
      </c>
      <c r="M6365" s="42">
        <v>6.7309704000000004</v>
      </c>
      <c r="N6365">
        <v>2</v>
      </c>
      <c r="O6365" s="43">
        <v>51.8</v>
      </c>
      <c r="P6365" s="42">
        <v>56.4</v>
      </c>
      <c r="Q6365" s="42">
        <v>19.5</v>
      </c>
      <c r="R6365" s="42">
        <v>1</v>
      </c>
    </row>
    <row r="6366" spans="1:18" x14ac:dyDescent="0.3">
      <c r="A6366" t="s">
        <v>3916</v>
      </c>
      <c r="B6366" s="17">
        <v>45025</v>
      </c>
      <c r="C6366" t="s">
        <v>543</v>
      </c>
      <c r="D6366" t="s">
        <v>3928</v>
      </c>
      <c r="E6366" t="s">
        <v>3929</v>
      </c>
      <c r="F6366" t="s">
        <v>3920</v>
      </c>
      <c r="G6366" t="s">
        <v>3877</v>
      </c>
      <c r="H6366" t="s">
        <v>3876</v>
      </c>
      <c r="I6366">
        <v>2101.6</v>
      </c>
      <c r="J6366" s="41">
        <v>1.04E-2</v>
      </c>
      <c r="K6366" s="42">
        <v>21.856639999999999</v>
      </c>
      <c r="L6366" s="43">
        <v>0.72</v>
      </c>
      <c r="M6366" s="42">
        <v>15.736780799999998</v>
      </c>
      <c r="N6366">
        <v>5</v>
      </c>
      <c r="O6366" s="43">
        <v>35.699999999999996</v>
      </c>
      <c r="P6366" s="42">
        <v>70.8</v>
      </c>
      <c r="Q6366" s="42">
        <v>12</v>
      </c>
      <c r="R6366" s="42">
        <v>6</v>
      </c>
    </row>
    <row r="6367" spans="1:18" x14ac:dyDescent="0.3">
      <c r="A6367" t="s">
        <v>3916</v>
      </c>
      <c r="B6367" s="17">
        <v>45026</v>
      </c>
      <c r="C6367" t="s">
        <v>543</v>
      </c>
      <c r="D6367" t="s">
        <v>3928</v>
      </c>
      <c r="E6367" t="s">
        <v>3929</v>
      </c>
      <c r="F6367" t="s">
        <v>3920</v>
      </c>
      <c r="G6367" t="s">
        <v>3877</v>
      </c>
      <c r="H6367" t="s">
        <v>3876</v>
      </c>
      <c r="I6367">
        <v>1651.2</v>
      </c>
      <c r="J6367" s="41">
        <v>1.29E-2</v>
      </c>
      <c r="K6367" s="42">
        <v>21.30048</v>
      </c>
      <c r="L6367" s="43">
        <v>1.53</v>
      </c>
      <c r="M6367" s="42">
        <v>32.589734399999998</v>
      </c>
      <c r="N6367">
        <v>8</v>
      </c>
      <c r="O6367" s="43">
        <v>92.399999999999991</v>
      </c>
      <c r="P6367" s="42">
        <v>91.2</v>
      </c>
      <c r="Q6367" s="42">
        <v>25.5</v>
      </c>
      <c r="R6367" s="42">
        <v>3</v>
      </c>
    </row>
    <row r="6368" spans="1:18" x14ac:dyDescent="0.3">
      <c r="A6368" t="s">
        <v>3916</v>
      </c>
      <c r="B6368" s="17">
        <v>45027</v>
      </c>
      <c r="C6368" t="s">
        <v>543</v>
      </c>
      <c r="D6368" t="s">
        <v>3928</v>
      </c>
      <c r="E6368" t="s">
        <v>3929</v>
      </c>
      <c r="F6368" t="s">
        <v>3920</v>
      </c>
      <c r="G6368" t="s">
        <v>3877</v>
      </c>
      <c r="H6368" t="s">
        <v>3876</v>
      </c>
      <c r="I6368">
        <v>1343.2</v>
      </c>
      <c r="J6368" s="41">
        <v>1.0400000000000001E-2</v>
      </c>
      <c r="K6368" s="42">
        <v>13.969280000000003</v>
      </c>
      <c r="L6368" s="43">
        <v>0.73</v>
      </c>
      <c r="M6368" s="42">
        <v>10.197574400000002</v>
      </c>
      <c r="N6368">
        <v>8</v>
      </c>
      <c r="O6368" s="43">
        <v>39.199999999999996</v>
      </c>
      <c r="P6368" s="42">
        <v>78</v>
      </c>
      <c r="Q6368" s="42">
        <v>16.5</v>
      </c>
      <c r="R6368" s="42">
        <v>3</v>
      </c>
    </row>
    <row r="6369" spans="1:18" x14ac:dyDescent="0.3">
      <c r="A6369" t="s">
        <v>3916</v>
      </c>
      <c r="B6369" s="17">
        <v>45028</v>
      </c>
      <c r="C6369" t="s">
        <v>543</v>
      </c>
      <c r="D6369" t="s">
        <v>3928</v>
      </c>
      <c r="E6369" t="s">
        <v>3929</v>
      </c>
      <c r="F6369" t="s">
        <v>3920</v>
      </c>
      <c r="G6369" t="s">
        <v>3877</v>
      </c>
      <c r="H6369" t="s">
        <v>3876</v>
      </c>
      <c r="I6369">
        <v>1201.6000000000001</v>
      </c>
      <c r="J6369" s="41">
        <v>1.0500000000000001E-2</v>
      </c>
      <c r="K6369" s="42">
        <v>12.616800000000001</v>
      </c>
      <c r="L6369" s="43">
        <v>1.5499999999999998</v>
      </c>
      <c r="M6369" s="42">
        <v>19.556039999999999</v>
      </c>
      <c r="N6369">
        <v>6</v>
      </c>
      <c r="O6369" s="43">
        <v>347.9</v>
      </c>
      <c r="P6369" s="42">
        <v>99.6</v>
      </c>
      <c r="Q6369" s="42">
        <v>24</v>
      </c>
      <c r="R6369" s="42">
        <v>1</v>
      </c>
    </row>
    <row r="6370" spans="1:18" x14ac:dyDescent="0.3">
      <c r="A6370" t="s">
        <v>3916</v>
      </c>
      <c r="B6370" s="17">
        <v>45029</v>
      </c>
      <c r="C6370" t="s">
        <v>543</v>
      </c>
      <c r="D6370" t="s">
        <v>3928</v>
      </c>
      <c r="E6370" t="s">
        <v>3929</v>
      </c>
      <c r="F6370" t="s">
        <v>3920</v>
      </c>
      <c r="G6370" t="s">
        <v>3877</v>
      </c>
      <c r="H6370" t="s">
        <v>3876</v>
      </c>
      <c r="I6370">
        <v>1237.6000000000001</v>
      </c>
      <c r="J6370" s="41">
        <v>8.3000000000000001E-3</v>
      </c>
      <c r="K6370" s="42">
        <v>10.272080000000001</v>
      </c>
      <c r="L6370" s="43">
        <v>0.55000000000000004</v>
      </c>
      <c r="M6370" s="42">
        <v>5.6496440000000012</v>
      </c>
      <c r="N6370">
        <v>6</v>
      </c>
      <c r="O6370" s="43">
        <v>310.79999999999995</v>
      </c>
      <c r="P6370" s="42">
        <v>103.2</v>
      </c>
      <c r="Q6370" s="42">
        <v>12</v>
      </c>
      <c r="R6370" s="42">
        <v>2</v>
      </c>
    </row>
    <row r="6371" spans="1:18" x14ac:dyDescent="0.3">
      <c r="A6371" t="s">
        <v>3916</v>
      </c>
      <c r="B6371" s="17">
        <v>45030</v>
      </c>
      <c r="C6371" t="s">
        <v>543</v>
      </c>
      <c r="D6371" t="s">
        <v>3928</v>
      </c>
      <c r="E6371" t="s">
        <v>3929</v>
      </c>
      <c r="F6371" t="s">
        <v>3920</v>
      </c>
      <c r="G6371" t="s">
        <v>3877</v>
      </c>
      <c r="H6371" t="s">
        <v>3876</v>
      </c>
      <c r="I6371">
        <v>1264</v>
      </c>
      <c r="J6371" s="41">
        <v>1.2000000000000002E-2</v>
      </c>
      <c r="K6371" s="42">
        <v>15.168000000000003</v>
      </c>
      <c r="L6371" s="43">
        <v>1.1899999999999997</v>
      </c>
      <c r="M6371" s="42">
        <v>18.04992</v>
      </c>
      <c r="N6371">
        <v>4</v>
      </c>
      <c r="O6371" s="43">
        <v>31</v>
      </c>
      <c r="P6371" s="42">
        <v>94.8</v>
      </c>
      <c r="Q6371" s="42">
        <v>19.5</v>
      </c>
      <c r="R6371" s="42">
        <v>4</v>
      </c>
    </row>
    <row r="6372" spans="1:18" x14ac:dyDescent="0.3">
      <c r="A6372" t="s">
        <v>3916</v>
      </c>
      <c r="B6372" s="17">
        <v>45031</v>
      </c>
      <c r="C6372" t="s">
        <v>543</v>
      </c>
      <c r="D6372" t="s">
        <v>3928</v>
      </c>
      <c r="E6372" t="s">
        <v>3929</v>
      </c>
      <c r="F6372" t="s">
        <v>3920</v>
      </c>
      <c r="G6372" t="s">
        <v>3877</v>
      </c>
      <c r="H6372" t="s">
        <v>3876</v>
      </c>
      <c r="I6372">
        <v>1823.2</v>
      </c>
      <c r="J6372" s="41">
        <v>1.0499999999999999E-2</v>
      </c>
      <c r="K6372" s="42">
        <v>19.143599999999999</v>
      </c>
      <c r="L6372" s="43">
        <v>1.51</v>
      </c>
      <c r="M6372" s="42">
        <v>28.906835999999998</v>
      </c>
      <c r="N6372">
        <v>5</v>
      </c>
      <c r="O6372" s="43">
        <v>234.49999999999997</v>
      </c>
      <c r="P6372" s="42">
        <v>99.6</v>
      </c>
      <c r="Q6372" s="42">
        <v>22.5</v>
      </c>
      <c r="R6372" s="42">
        <v>0</v>
      </c>
    </row>
    <row r="6373" spans="1:18" x14ac:dyDescent="0.3">
      <c r="A6373" t="s">
        <v>3916</v>
      </c>
      <c r="B6373" s="17">
        <v>45032</v>
      </c>
      <c r="C6373" t="s">
        <v>543</v>
      </c>
      <c r="D6373" t="s">
        <v>3928</v>
      </c>
      <c r="E6373" t="s">
        <v>3929</v>
      </c>
      <c r="F6373" t="s">
        <v>3920</v>
      </c>
      <c r="G6373" t="s">
        <v>3877</v>
      </c>
      <c r="H6373" t="s">
        <v>3876</v>
      </c>
      <c r="I6373">
        <v>1242.4000000000001</v>
      </c>
      <c r="J6373" s="41">
        <v>8.5000000000000006E-3</v>
      </c>
      <c r="K6373" s="42">
        <v>10.560400000000001</v>
      </c>
      <c r="L6373" s="43">
        <v>1.78</v>
      </c>
      <c r="M6373" s="42">
        <v>18.797512000000001</v>
      </c>
      <c r="N6373">
        <v>2</v>
      </c>
      <c r="O6373" s="43">
        <v>18</v>
      </c>
      <c r="P6373" s="42">
        <v>76.8</v>
      </c>
      <c r="Q6373" s="42">
        <v>4.5</v>
      </c>
      <c r="R6373" s="42">
        <v>3</v>
      </c>
    </row>
    <row r="6374" spans="1:18" x14ac:dyDescent="0.3">
      <c r="A6374" t="s">
        <v>3916</v>
      </c>
      <c r="B6374" s="17">
        <v>45033</v>
      </c>
      <c r="C6374" t="s">
        <v>543</v>
      </c>
      <c r="D6374" t="s">
        <v>3928</v>
      </c>
      <c r="E6374" t="s">
        <v>3929</v>
      </c>
      <c r="F6374" t="s">
        <v>3920</v>
      </c>
      <c r="G6374" t="s">
        <v>3877</v>
      </c>
      <c r="H6374" t="s">
        <v>3876</v>
      </c>
      <c r="I6374">
        <v>2039.2</v>
      </c>
      <c r="J6374" s="41">
        <v>1.1600000000000001E-2</v>
      </c>
      <c r="K6374" s="42">
        <v>23.654720000000001</v>
      </c>
      <c r="L6374" s="43">
        <v>1.9099999999999997</v>
      </c>
      <c r="M6374" s="42">
        <v>45.180515199999995</v>
      </c>
      <c r="N6374">
        <v>1</v>
      </c>
      <c r="O6374" s="43">
        <v>113.39999999999999</v>
      </c>
      <c r="P6374" s="42">
        <v>86.399999999999991</v>
      </c>
      <c r="Q6374" s="42">
        <v>24</v>
      </c>
      <c r="R6374" s="42">
        <v>8</v>
      </c>
    </row>
    <row r="6375" spans="1:18" x14ac:dyDescent="0.3">
      <c r="A6375" t="s">
        <v>3916</v>
      </c>
      <c r="B6375" s="17">
        <v>45034</v>
      </c>
      <c r="C6375" t="s">
        <v>543</v>
      </c>
      <c r="D6375" t="s">
        <v>3928</v>
      </c>
      <c r="E6375" t="s">
        <v>3929</v>
      </c>
      <c r="F6375" t="s">
        <v>3920</v>
      </c>
      <c r="G6375" t="s">
        <v>3877</v>
      </c>
      <c r="H6375" t="s">
        <v>3876</v>
      </c>
      <c r="I6375">
        <v>1398.4</v>
      </c>
      <c r="J6375" s="41">
        <v>0.01</v>
      </c>
      <c r="K6375" s="42">
        <v>13.984000000000002</v>
      </c>
      <c r="L6375" s="43">
        <v>1.8</v>
      </c>
      <c r="M6375" s="42">
        <v>25.171200000000002</v>
      </c>
      <c r="N6375">
        <v>2</v>
      </c>
      <c r="O6375" s="43">
        <v>330.4</v>
      </c>
      <c r="P6375" s="42">
        <v>110.39999999999999</v>
      </c>
      <c r="Q6375" s="42">
        <v>30</v>
      </c>
      <c r="R6375" s="42">
        <v>8</v>
      </c>
    </row>
    <row r="6376" spans="1:18" x14ac:dyDescent="0.3">
      <c r="A6376" t="s">
        <v>3916</v>
      </c>
      <c r="B6376" s="17">
        <v>45035</v>
      </c>
      <c r="C6376" t="s">
        <v>543</v>
      </c>
      <c r="D6376" t="s">
        <v>3928</v>
      </c>
      <c r="E6376" t="s">
        <v>3929</v>
      </c>
      <c r="F6376" t="s">
        <v>3920</v>
      </c>
      <c r="G6376" t="s">
        <v>3877</v>
      </c>
      <c r="H6376" t="s">
        <v>3876</v>
      </c>
      <c r="I6376">
        <v>1600</v>
      </c>
      <c r="J6376" s="41">
        <v>8.4000000000000012E-3</v>
      </c>
      <c r="K6376" s="42">
        <v>13.440000000000001</v>
      </c>
      <c r="L6376" s="43">
        <v>1.7999999999999998</v>
      </c>
      <c r="M6376" s="42">
        <v>24.192</v>
      </c>
      <c r="N6376">
        <v>4</v>
      </c>
      <c r="O6376" s="43">
        <v>60.9</v>
      </c>
      <c r="P6376" s="42">
        <v>75.599999999999994</v>
      </c>
      <c r="Q6376" s="42">
        <v>22.5</v>
      </c>
      <c r="R6376" s="42">
        <v>5</v>
      </c>
    </row>
    <row r="6377" spans="1:18" x14ac:dyDescent="0.3">
      <c r="A6377" t="s">
        <v>3916</v>
      </c>
      <c r="B6377" s="17">
        <v>45036</v>
      </c>
      <c r="C6377" t="s">
        <v>543</v>
      </c>
      <c r="D6377" t="s">
        <v>3928</v>
      </c>
      <c r="E6377" t="s">
        <v>3929</v>
      </c>
      <c r="F6377" t="s">
        <v>3920</v>
      </c>
      <c r="G6377" t="s">
        <v>3877</v>
      </c>
      <c r="H6377" t="s">
        <v>3876</v>
      </c>
      <c r="I6377">
        <v>1647.2</v>
      </c>
      <c r="J6377" s="41">
        <v>9.2999999999999992E-3</v>
      </c>
      <c r="K6377" s="42">
        <v>15.318959999999999</v>
      </c>
      <c r="L6377" s="43">
        <v>1.02</v>
      </c>
      <c r="M6377" s="42">
        <v>15.625339199999999</v>
      </c>
      <c r="N6377">
        <v>3</v>
      </c>
      <c r="O6377" s="43">
        <v>254.79999999999998</v>
      </c>
      <c r="P6377" s="42">
        <v>87.6</v>
      </c>
      <c r="Q6377" s="42">
        <v>16.5</v>
      </c>
      <c r="R6377" s="42">
        <v>4</v>
      </c>
    </row>
    <row r="6378" spans="1:18" x14ac:dyDescent="0.3">
      <c r="A6378" t="s">
        <v>3916</v>
      </c>
      <c r="B6378" s="17">
        <v>45037</v>
      </c>
      <c r="C6378" t="s">
        <v>543</v>
      </c>
      <c r="D6378" t="s">
        <v>3928</v>
      </c>
      <c r="E6378" t="s">
        <v>3929</v>
      </c>
      <c r="F6378" t="s">
        <v>3920</v>
      </c>
      <c r="G6378" t="s">
        <v>3877</v>
      </c>
      <c r="H6378" t="s">
        <v>3876</v>
      </c>
      <c r="I6378">
        <v>1360.8000000000002</v>
      </c>
      <c r="J6378" s="41">
        <v>7.8000000000000005E-3</v>
      </c>
      <c r="K6378" s="42">
        <v>10.614240000000002</v>
      </c>
      <c r="L6378" s="43">
        <v>0.86</v>
      </c>
      <c r="M6378" s="42">
        <v>9.1282464000000019</v>
      </c>
      <c r="N6378">
        <v>4</v>
      </c>
      <c r="O6378" s="43">
        <v>47</v>
      </c>
      <c r="P6378" s="42">
        <v>79.2</v>
      </c>
      <c r="Q6378" s="42">
        <v>33</v>
      </c>
      <c r="R6378" s="42">
        <v>1</v>
      </c>
    </row>
    <row r="6379" spans="1:18" x14ac:dyDescent="0.3">
      <c r="A6379" t="s">
        <v>3916</v>
      </c>
      <c r="B6379" s="17">
        <v>45038</v>
      </c>
      <c r="C6379" t="s">
        <v>543</v>
      </c>
      <c r="D6379" t="s">
        <v>3928</v>
      </c>
      <c r="E6379" t="s">
        <v>3929</v>
      </c>
      <c r="F6379" t="s">
        <v>3920</v>
      </c>
      <c r="G6379" t="s">
        <v>3877</v>
      </c>
      <c r="H6379" t="s">
        <v>3876</v>
      </c>
      <c r="I6379">
        <v>1954.4</v>
      </c>
      <c r="J6379" s="41">
        <v>9.9000000000000008E-3</v>
      </c>
      <c r="K6379" s="42">
        <v>19.348560000000003</v>
      </c>
      <c r="L6379" s="43">
        <v>1.5</v>
      </c>
      <c r="M6379" s="42">
        <v>29.022840000000002</v>
      </c>
      <c r="N6379">
        <v>3</v>
      </c>
      <c r="O6379" s="43">
        <v>111.3</v>
      </c>
      <c r="P6379" s="42">
        <v>106.8</v>
      </c>
      <c r="Q6379" s="42">
        <v>21</v>
      </c>
      <c r="R6379" s="42">
        <v>8</v>
      </c>
    </row>
    <row r="6380" spans="1:18" x14ac:dyDescent="0.3">
      <c r="A6380" t="s">
        <v>3916</v>
      </c>
      <c r="B6380" s="17">
        <v>45039</v>
      </c>
      <c r="C6380" t="s">
        <v>543</v>
      </c>
      <c r="D6380" t="s">
        <v>3928</v>
      </c>
      <c r="E6380" t="s">
        <v>3929</v>
      </c>
      <c r="F6380" t="s">
        <v>3920</v>
      </c>
      <c r="G6380" t="s">
        <v>3877</v>
      </c>
      <c r="H6380" t="s">
        <v>3876</v>
      </c>
      <c r="I6380">
        <v>1999.2</v>
      </c>
      <c r="J6380" s="41">
        <v>9.499999999999998E-3</v>
      </c>
      <c r="K6380" s="42">
        <v>18.992399999999996</v>
      </c>
      <c r="L6380" s="43">
        <v>0.88</v>
      </c>
      <c r="M6380" s="42">
        <v>16.713311999999998</v>
      </c>
      <c r="N6380">
        <v>0</v>
      </c>
      <c r="O6380" s="43">
        <v>252.7</v>
      </c>
      <c r="P6380" s="42">
        <v>72</v>
      </c>
      <c r="Q6380" s="42">
        <v>27</v>
      </c>
      <c r="R6380" s="42">
        <v>3</v>
      </c>
    </row>
    <row r="6381" spans="1:18" x14ac:dyDescent="0.3">
      <c r="A6381" t="s">
        <v>3916</v>
      </c>
      <c r="B6381" s="17">
        <v>45040</v>
      </c>
      <c r="C6381" t="s">
        <v>543</v>
      </c>
      <c r="D6381" t="s">
        <v>3928</v>
      </c>
      <c r="E6381" t="s">
        <v>3929</v>
      </c>
      <c r="F6381" t="s">
        <v>3920</v>
      </c>
      <c r="G6381" t="s">
        <v>3877</v>
      </c>
      <c r="H6381" t="s">
        <v>3876</v>
      </c>
      <c r="I6381">
        <v>2364.8000000000002</v>
      </c>
      <c r="J6381" s="41">
        <v>1.1599999999999999E-2</v>
      </c>
      <c r="K6381" s="42">
        <v>27.43168</v>
      </c>
      <c r="L6381" s="43">
        <v>0.65</v>
      </c>
      <c r="M6381" s="42">
        <v>17.830591999999999</v>
      </c>
      <c r="N6381">
        <v>2</v>
      </c>
      <c r="O6381" s="43">
        <v>189</v>
      </c>
      <c r="P6381" s="42">
        <v>87.6</v>
      </c>
      <c r="Q6381" s="42">
        <v>13.5</v>
      </c>
      <c r="R6381" s="42">
        <v>3</v>
      </c>
    </row>
    <row r="6382" spans="1:18" x14ac:dyDescent="0.3">
      <c r="A6382" t="s">
        <v>3916</v>
      </c>
      <c r="B6382" s="17">
        <v>45041</v>
      </c>
      <c r="C6382" t="s">
        <v>543</v>
      </c>
      <c r="D6382" t="s">
        <v>3928</v>
      </c>
      <c r="E6382" t="s">
        <v>3929</v>
      </c>
      <c r="F6382" t="s">
        <v>3920</v>
      </c>
      <c r="G6382" t="s">
        <v>3877</v>
      </c>
      <c r="H6382" t="s">
        <v>3876</v>
      </c>
      <c r="I6382">
        <v>1626.4</v>
      </c>
      <c r="J6382" s="41">
        <v>1.2800000000000001E-2</v>
      </c>
      <c r="K6382" s="42">
        <v>20.817920000000001</v>
      </c>
      <c r="L6382" s="43">
        <v>0.85</v>
      </c>
      <c r="M6382" s="42">
        <v>17.695232000000001</v>
      </c>
      <c r="N6382">
        <v>2</v>
      </c>
      <c r="O6382" s="43">
        <v>79.8</v>
      </c>
      <c r="P6382" s="42">
        <v>114</v>
      </c>
      <c r="Q6382" s="42">
        <v>13.5</v>
      </c>
      <c r="R6382" s="42">
        <v>1</v>
      </c>
    </row>
    <row r="6383" spans="1:18" x14ac:dyDescent="0.3">
      <c r="A6383" t="s">
        <v>3916</v>
      </c>
      <c r="B6383" s="17">
        <v>45042</v>
      </c>
      <c r="C6383" t="s">
        <v>543</v>
      </c>
      <c r="D6383" t="s">
        <v>3928</v>
      </c>
      <c r="E6383" t="s">
        <v>3929</v>
      </c>
      <c r="F6383" t="s">
        <v>3920</v>
      </c>
      <c r="G6383" t="s">
        <v>3877</v>
      </c>
      <c r="H6383" t="s">
        <v>3876</v>
      </c>
      <c r="I6383">
        <v>2107.2000000000003</v>
      </c>
      <c r="J6383" s="41">
        <v>1.3300000000000001E-2</v>
      </c>
      <c r="K6383" s="42">
        <v>28.025760000000005</v>
      </c>
      <c r="L6383" s="43">
        <v>1.04</v>
      </c>
      <c r="M6383" s="42">
        <v>29.146790400000008</v>
      </c>
      <c r="N6383">
        <v>4</v>
      </c>
      <c r="O6383" s="43">
        <v>76.3</v>
      </c>
      <c r="P6383" s="42">
        <v>114</v>
      </c>
      <c r="Q6383" s="42">
        <v>22.5</v>
      </c>
      <c r="R6383" s="42">
        <v>1</v>
      </c>
    </row>
    <row r="6384" spans="1:18" x14ac:dyDescent="0.3">
      <c r="A6384" t="s">
        <v>3916</v>
      </c>
      <c r="B6384" s="17">
        <v>45043</v>
      </c>
      <c r="C6384" t="s">
        <v>543</v>
      </c>
      <c r="D6384" t="s">
        <v>3928</v>
      </c>
      <c r="E6384" t="s">
        <v>3929</v>
      </c>
      <c r="F6384" t="s">
        <v>3920</v>
      </c>
      <c r="G6384" t="s">
        <v>3877</v>
      </c>
      <c r="H6384" t="s">
        <v>3876</v>
      </c>
      <c r="I6384">
        <v>1217.6000000000001</v>
      </c>
      <c r="J6384" s="41">
        <v>9.7000000000000003E-3</v>
      </c>
      <c r="K6384" s="42">
        <v>11.810720000000002</v>
      </c>
      <c r="L6384" s="43">
        <v>0.7</v>
      </c>
      <c r="M6384" s="42">
        <v>8.2675040000000006</v>
      </c>
      <c r="N6384">
        <v>0</v>
      </c>
      <c r="O6384" s="43">
        <v>140</v>
      </c>
      <c r="P6384" s="42">
        <v>112.8</v>
      </c>
      <c r="Q6384" s="42">
        <v>25.5</v>
      </c>
      <c r="R6384" s="42">
        <v>1</v>
      </c>
    </row>
    <row r="6385" spans="1:18" x14ac:dyDescent="0.3">
      <c r="A6385" t="s">
        <v>3916</v>
      </c>
      <c r="B6385" s="17">
        <v>45044</v>
      </c>
      <c r="C6385" t="s">
        <v>543</v>
      </c>
      <c r="D6385" t="s">
        <v>3928</v>
      </c>
      <c r="E6385" t="s">
        <v>3929</v>
      </c>
      <c r="F6385" t="s">
        <v>3920</v>
      </c>
      <c r="G6385" t="s">
        <v>3877</v>
      </c>
      <c r="H6385" t="s">
        <v>3876</v>
      </c>
      <c r="I6385">
        <v>2135.2000000000003</v>
      </c>
      <c r="J6385" s="41">
        <v>1.3399999999999997E-2</v>
      </c>
      <c r="K6385" s="42">
        <v>28.611679999999996</v>
      </c>
      <c r="L6385" s="43">
        <v>1.3100000000000003</v>
      </c>
      <c r="M6385" s="42">
        <v>37.4813008</v>
      </c>
      <c r="N6385">
        <v>3</v>
      </c>
      <c r="O6385" s="43">
        <v>58.8</v>
      </c>
      <c r="P6385" s="42">
        <v>82.8</v>
      </c>
      <c r="Q6385" s="42">
        <v>13.5</v>
      </c>
      <c r="R6385" s="42">
        <v>8</v>
      </c>
    </row>
    <row r="6386" spans="1:18" x14ac:dyDescent="0.3">
      <c r="A6386" t="s">
        <v>3916</v>
      </c>
      <c r="B6386" s="17">
        <v>45045</v>
      </c>
      <c r="C6386" t="s">
        <v>543</v>
      </c>
      <c r="D6386" t="s">
        <v>3928</v>
      </c>
      <c r="E6386" t="s">
        <v>3929</v>
      </c>
      <c r="F6386" t="s">
        <v>3920</v>
      </c>
      <c r="G6386" t="s">
        <v>3877</v>
      </c>
      <c r="H6386" t="s">
        <v>3876</v>
      </c>
      <c r="I6386">
        <v>2096.8000000000002</v>
      </c>
      <c r="J6386" s="41">
        <v>8.0999999999999996E-3</v>
      </c>
      <c r="K6386" s="42">
        <v>16.984080000000002</v>
      </c>
      <c r="L6386" s="43">
        <v>1.0300000000000002</v>
      </c>
      <c r="M6386" s="42">
        <v>17.493602400000007</v>
      </c>
      <c r="N6386">
        <v>4</v>
      </c>
      <c r="O6386" s="43">
        <v>142.1</v>
      </c>
      <c r="P6386" s="42">
        <v>91.2</v>
      </c>
      <c r="Q6386" s="42">
        <v>24</v>
      </c>
      <c r="R6386" s="42">
        <v>2</v>
      </c>
    </row>
    <row r="6387" spans="1:18" x14ac:dyDescent="0.3">
      <c r="A6387" t="s">
        <v>3916</v>
      </c>
      <c r="B6387" s="17">
        <v>45046</v>
      </c>
      <c r="C6387" t="s">
        <v>543</v>
      </c>
      <c r="D6387" t="s">
        <v>3928</v>
      </c>
      <c r="E6387" t="s">
        <v>3929</v>
      </c>
      <c r="F6387" t="s">
        <v>3920</v>
      </c>
      <c r="G6387" t="s">
        <v>3877</v>
      </c>
      <c r="H6387" t="s">
        <v>3876</v>
      </c>
      <c r="I6387">
        <v>1988.8000000000002</v>
      </c>
      <c r="J6387" s="41">
        <v>1.2499999999999999E-2</v>
      </c>
      <c r="K6387" s="42">
        <v>24.86</v>
      </c>
      <c r="L6387" s="43">
        <v>1.0900000000000003</v>
      </c>
      <c r="M6387" s="42">
        <v>27.097400000000007</v>
      </c>
      <c r="N6387">
        <v>2</v>
      </c>
      <c r="O6387" s="43">
        <v>156.79999999999998</v>
      </c>
      <c r="P6387" s="42">
        <v>69.599999999999994</v>
      </c>
      <c r="Q6387" s="42">
        <v>25.5</v>
      </c>
      <c r="R6387" s="42">
        <v>2</v>
      </c>
    </row>
    <row r="6388" spans="1:18" x14ac:dyDescent="0.3">
      <c r="A6388" t="s">
        <v>3916</v>
      </c>
      <c r="B6388" s="17">
        <v>45047</v>
      </c>
      <c r="C6388" t="s">
        <v>543</v>
      </c>
      <c r="D6388" t="s">
        <v>3928</v>
      </c>
      <c r="E6388" t="s">
        <v>3929</v>
      </c>
      <c r="F6388" t="s">
        <v>3920</v>
      </c>
      <c r="G6388" t="s">
        <v>3877</v>
      </c>
      <c r="H6388" t="s">
        <v>3876</v>
      </c>
      <c r="I6388">
        <v>1540</v>
      </c>
      <c r="J6388" s="41">
        <v>1.3399999999999997E-2</v>
      </c>
      <c r="K6388" s="42">
        <v>20.635999999999996</v>
      </c>
      <c r="L6388" s="43">
        <v>0.78</v>
      </c>
      <c r="M6388" s="42">
        <v>16.096079999999997</v>
      </c>
      <c r="N6388">
        <v>7</v>
      </c>
      <c r="O6388" s="43">
        <v>12</v>
      </c>
      <c r="P6388" s="42">
        <v>123.6</v>
      </c>
      <c r="Q6388" s="42">
        <v>33</v>
      </c>
      <c r="R6388" s="42">
        <v>8</v>
      </c>
    </row>
    <row r="6389" spans="1:18" x14ac:dyDescent="0.3">
      <c r="A6389" t="s">
        <v>3916</v>
      </c>
      <c r="B6389" s="17">
        <v>45048</v>
      </c>
      <c r="C6389" t="s">
        <v>543</v>
      </c>
      <c r="D6389" t="s">
        <v>3928</v>
      </c>
      <c r="E6389" t="s">
        <v>3929</v>
      </c>
      <c r="F6389" t="s">
        <v>3920</v>
      </c>
      <c r="G6389" t="s">
        <v>3877</v>
      </c>
      <c r="H6389" t="s">
        <v>3876</v>
      </c>
      <c r="I6389">
        <v>1502.4</v>
      </c>
      <c r="J6389" s="41">
        <v>6.4000000000000003E-3</v>
      </c>
      <c r="K6389" s="42">
        <v>9.6153600000000008</v>
      </c>
      <c r="L6389" s="43">
        <v>1.33</v>
      </c>
      <c r="M6389" s="42">
        <v>12.788428800000002</v>
      </c>
      <c r="N6389">
        <v>8</v>
      </c>
      <c r="O6389" s="43">
        <v>74.199999999999989</v>
      </c>
      <c r="P6389" s="42">
        <v>76.8</v>
      </c>
      <c r="Q6389" s="42">
        <v>22.5</v>
      </c>
      <c r="R6389" s="42">
        <v>2</v>
      </c>
    </row>
    <row r="6390" spans="1:18" x14ac:dyDescent="0.3">
      <c r="A6390" t="s">
        <v>3916</v>
      </c>
      <c r="B6390" s="17">
        <v>45049</v>
      </c>
      <c r="C6390" t="s">
        <v>543</v>
      </c>
      <c r="D6390" t="s">
        <v>3928</v>
      </c>
      <c r="E6390" t="s">
        <v>3929</v>
      </c>
      <c r="F6390" t="s">
        <v>3920</v>
      </c>
      <c r="G6390" t="s">
        <v>3877</v>
      </c>
      <c r="H6390" t="s">
        <v>3876</v>
      </c>
      <c r="I6390">
        <v>1340</v>
      </c>
      <c r="J6390" s="41">
        <v>1.0900000000000002E-2</v>
      </c>
      <c r="K6390" s="42">
        <v>14.606000000000002</v>
      </c>
      <c r="L6390" s="43">
        <v>0.54999999999999993</v>
      </c>
      <c r="M6390" s="42">
        <v>8.0333000000000006</v>
      </c>
      <c r="N6390">
        <v>2</v>
      </c>
      <c r="O6390" s="43">
        <v>22</v>
      </c>
      <c r="P6390" s="42">
        <v>102</v>
      </c>
      <c r="Q6390" s="42">
        <v>24</v>
      </c>
      <c r="R6390" s="42">
        <v>5</v>
      </c>
    </row>
    <row r="6391" spans="1:18" x14ac:dyDescent="0.3">
      <c r="A6391" t="s">
        <v>3916</v>
      </c>
      <c r="B6391" s="17">
        <v>45050</v>
      </c>
      <c r="C6391" t="s">
        <v>543</v>
      </c>
      <c r="D6391" t="s">
        <v>3928</v>
      </c>
      <c r="E6391" t="s">
        <v>3929</v>
      </c>
      <c r="F6391" t="s">
        <v>3920</v>
      </c>
      <c r="G6391" t="s">
        <v>3877</v>
      </c>
      <c r="H6391" t="s">
        <v>3876</v>
      </c>
      <c r="I6391">
        <v>2371.2000000000003</v>
      </c>
      <c r="J6391" s="41">
        <v>1.2300000000000002E-2</v>
      </c>
      <c r="K6391" s="42">
        <v>29.165760000000009</v>
      </c>
      <c r="L6391" s="43">
        <v>0.84</v>
      </c>
      <c r="M6391" s="42">
        <v>24.499238400000007</v>
      </c>
      <c r="N6391">
        <v>7</v>
      </c>
      <c r="O6391" s="43">
        <v>203</v>
      </c>
      <c r="P6391" s="42">
        <v>130.79999999999998</v>
      </c>
      <c r="Q6391" s="42">
        <v>24</v>
      </c>
      <c r="R6391" s="42">
        <v>3</v>
      </c>
    </row>
    <row r="6392" spans="1:18" x14ac:dyDescent="0.3">
      <c r="A6392" t="s">
        <v>3916</v>
      </c>
      <c r="B6392" s="17">
        <v>45051</v>
      </c>
      <c r="C6392" t="s">
        <v>543</v>
      </c>
      <c r="D6392" t="s">
        <v>3928</v>
      </c>
      <c r="E6392" t="s">
        <v>3929</v>
      </c>
      <c r="F6392" t="s">
        <v>3920</v>
      </c>
      <c r="G6392" t="s">
        <v>3877</v>
      </c>
      <c r="H6392" t="s">
        <v>3876</v>
      </c>
      <c r="I6392">
        <v>1505.6000000000001</v>
      </c>
      <c r="J6392" s="41">
        <v>1.2800000000000001E-2</v>
      </c>
      <c r="K6392" s="42">
        <v>19.271680000000003</v>
      </c>
      <c r="L6392" s="43">
        <v>0.62</v>
      </c>
      <c r="M6392" s="42">
        <v>11.948441600000002</v>
      </c>
      <c r="N6392">
        <v>5</v>
      </c>
      <c r="O6392" s="43">
        <v>74.899999999999991</v>
      </c>
      <c r="P6392" s="42">
        <v>99.6</v>
      </c>
      <c r="Q6392" s="42">
        <v>28.5</v>
      </c>
      <c r="R6392" s="42">
        <v>4</v>
      </c>
    </row>
    <row r="6393" spans="1:18" x14ac:dyDescent="0.3">
      <c r="A6393" t="s">
        <v>3916</v>
      </c>
      <c r="B6393" s="17">
        <v>45052</v>
      </c>
      <c r="C6393" t="s">
        <v>543</v>
      </c>
      <c r="D6393" t="s">
        <v>3928</v>
      </c>
      <c r="E6393" t="s">
        <v>3929</v>
      </c>
      <c r="F6393" t="s">
        <v>3920</v>
      </c>
      <c r="G6393" t="s">
        <v>3877</v>
      </c>
      <c r="H6393" t="s">
        <v>3876</v>
      </c>
      <c r="I6393">
        <v>1852</v>
      </c>
      <c r="J6393" s="41">
        <v>6.4000000000000003E-3</v>
      </c>
      <c r="K6393" s="42">
        <v>11.8528</v>
      </c>
      <c r="L6393" s="43">
        <v>1.57</v>
      </c>
      <c r="M6393" s="42">
        <v>18.608896000000001</v>
      </c>
      <c r="N6393">
        <v>3</v>
      </c>
      <c r="O6393" s="43">
        <v>199.5</v>
      </c>
      <c r="P6393" s="42">
        <v>117.6</v>
      </c>
      <c r="Q6393" s="42">
        <v>27</v>
      </c>
      <c r="R6393" s="42">
        <v>8</v>
      </c>
    </row>
    <row r="6394" spans="1:18" x14ac:dyDescent="0.3">
      <c r="A6394" t="s">
        <v>3916</v>
      </c>
      <c r="B6394" s="17">
        <v>45053</v>
      </c>
      <c r="C6394" t="s">
        <v>543</v>
      </c>
      <c r="D6394" t="s">
        <v>3928</v>
      </c>
      <c r="E6394" t="s">
        <v>3929</v>
      </c>
      <c r="F6394" t="s">
        <v>3920</v>
      </c>
      <c r="G6394" t="s">
        <v>3877</v>
      </c>
      <c r="H6394" t="s">
        <v>3876</v>
      </c>
      <c r="I6394">
        <v>2169.6</v>
      </c>
      <c r="J6394" s="41">
        <v>1.04E-2</v>
      </c>
      <c r="K6394" s="42">
        <v>22.563839999999999</v>
      </c>
      <c r="L6394" s="43">
        <v>0.52</v>
      </c>
      <c r="M6394" s="42">
        <v>11.7331968</v>
      </c>
      <c r="N6394">
        <v>1</v>
      </c>
      <c r="O6394" s="43">
        <v>112.69999999999999</v>
      </c>
      <c r="P6394" s="42">
        <v>81.599999999999994</v>
      </c>
      <c r="Q6394" s="42">
        <v>15</v>
      </c>
      <c r="R6394" s="42">
        <v>1</v>
      </c>
    </row>
    <row r="6395" spans="1:18" x14ac:dyDescent="0.3">
      <c r="A6395" t="s">
        <v>3916</v>
      </c>
      <c r="B6395" s="17">
        <v>45054</v>
      </c>
      <c r="C6395" t="s">
        <v>543</v>
      </c>
      <c r="D6395" t="s">
        <v>3928</v>
      </c>
      <c r="E6395" t="s">
        <v>3929</v>
      </c>
      <c r="F6395" t="s">
        <v>3920</v>
      </c>
      <c r="G6395" t="s">
        <v>3877</v>
      </c>
      <c r="H6395" t="s">
        <v>3876</v>
      </c>
      <c r="I6395">
        <v>2254.4</v>
      </c>
      <c r="J6395" s="41">
        <v>1.1600000000000001E-2</v>
      </c>
      <c r="K6395" s="42">
        <v>26.151040000000002</v>
      </c>
      <c r="L6395" s="43">
        <v>0.44000000000000006</v>
      </c>
      <c r="M6395" s="42">
        <v>11.506457600000003</v>
      </c>
      <c r="N6395">
        <v>3</v>
      </c>
      <c r="O6395" s="43">
        <v>142.79999999999998</v>
      </c>
      <c r="P6395" s="42">
        <v>79.2</v>
      </c>
      <c r="Q6395" s="42">
        <v>19.5</v>
      </c>
      <c r="R6395" s="42">
        <v>4</v>
      </c>
    </row>
    <row r="6396" spans="1:18" x14ac:dyDescent="0.3">
      <c r="A6396" t="s">
        <v>3916</v>
      </c>
      <c r="B6396" s="17">
        <v>45055</v>
      </c>
      <c r="C6396" t="s">
        <v>543</v>
      </c>
      <c r="D6396" t="s">
        <v>3928</v>
      </c>
      <c r="E6396" t="s">
        <v>3929</v>
      </c>
      <c r="F6396" t="s">
        <v>3920</v>
      </c>
      <c r="G6396" t="s">
        <v>3877</v>
      </c>
      <c r="H6396" t="s">
        <v>3876</v>
      </c>
      <c r="I6396">
        <v>1980.8000000000002</v>
      </c>
      <c r="J6396" s="41">
        <v>1.1999999999999999E-2</v>
      </c>
      <c r="K6396" s="42">
        <v>23.769600000000001</v>
      </c>
      <c r="L6396" s="43">
        <v>2.16</v>
      </c>
      <c r="M6396" s="42">
        <v>51.342336000000003</v>
      </c>
      <c r="N6396">
        <v>7</v>
      </c>
      <c r="O6396" s="43">
        <v>20</v>
      </c>
      <c r="P6396" s="42">
        <v>122.39999999999999</v>
      </c>
      <c r="Q6396" s="42">
        <v>28.5</v>
      </c>
      <c r="R6396" s="42">
        <v>6</v>
      </c>
    </row>
    <row r="6397" spans="1:18" x14ac:dyDescent="0.3">
      <c r="A6397" t="s">
        <v>3916</v>
      </c>
      <c r="B6397" s="17">
        <v>45056</v>
      </c>
      <c r="C6397" t="s">
        <v>543</v>
      </c>
      <c r="D6397" t="s">
        <v>3928</v>
      </c>
      <c r="E6397" t="s">
        <v>3929</v>
      </c>
      <c r="F6397" t="s">
        <v>3920</v>
      </c>
      <c r="G6397" t="s">
        <v>3877</v>
      </c>
      <c r="H6397" t="s">
        <v>3876</v>
      </c>
      <c r="I6397">
        <v>2395.2000000000003</v>
      </c>
      <c r="J6397" s="41">
        <v>9.5999999999999974E-3</v>
      </c>
      <c r="K6397" s="42">
        <v>22.993919999999996</v>
      </c>
      <c r="L6397" s="43">
        <v>1.4</v>
      </c>
      <c r="M6397" s="42">
        <v>32.191487999999993</v>
      </c>
      <c r="N6397">
        <v>6</v>
      </c>
      <c r="O6397" s="43">
        <v>111.3</v>
      </c>
      <c r="P6397" s="42">
        <v>112.8</v>
      </c>
      <c r="Q6397" s="42">
        <v>22.5</v>
      </c>
      <c r="R6397" s="42">
        <v>3</v>
      </c>
    </row>
    <row r="6398" spans="1:18" x14ac:dyDescent="0.3">
      <c r="A6398" t="s">
        <v>3916</v>
      </c>
      <c r="B6398" s="17">
        <v>45057</v>
      </c>
      <c r="C6398" t="s">
        <v>543</v>
      </c>
      <c r="D6398" t="s">
        <v>3928</v>
      </c>
      <c r="E6398" t="s">
        <v>3929</v>
      </c>
      <c r="F6398" t="s">
        <v>3920</v>
      </c>
      <c r="G6398" t="s">
        <v>3877</v>
      </c>
      <c r="H6398" t="s">
        <v>3876</v>
      </c>
      <c r="I6398">
        <v>2083.2000000000003</v>
      </c>
      <c r="J6398" s="41">
        <v>8.0999999999999996E-3</v>
      </c>
      <c r="K6398" s="42">
        <v>16.873920000000002</v>
      </c>
      <c r="L6398" s="43">
        <v>0.73000000000000009</v>
      </c>
      <c r="M6398" s="42">
        <v>12.317961600000002</v>
      </c>
      <c r="N6398">
        <v>6</v>
      </c>
      <c r="O6398" s="43">
        <v>240.79999999999998</v>
      </c>
      <c r="P6398" s="42">
        <v>100.8</v>
      </c>
      <c r="Q6398" s="42">
        <v>33</v>
      </c>
      <c r="R6398" s="42">
        <v>6</v>
      </c>
    </row>
    <row r="6399" spans="1:18" x14ac:dyDescent="0.3">
      <c r="A6399" t="s">
        <v>3916</v>
      </c>
      <c r="B6399" s="17">
        <v>45058</v>
      </c>
      <c r="C6399" t="s">
        <v>543</v>
      </c>
      <c r="D6399" t="s">
        <v>3928</v>
      </c>
      <c r="E6399" t="s">
        <v>3929</v>
      </c>
      <c r="F6399" t="s">
        <v>3920</v>
      </c>
      <c r="G6399" t="s">
        <v>3877</v>
      </c>
      <c r="H6399" t="s">
        <v>3876</v>
      </c>
      <c r="I6399">
        <v>2026.4</v>
      </c>
      <c r="J6399" s="41">
        <v>9.1999999999999998E-3</v>
      </c>
      <c r="K6399" s="42">
        <v>18.642880000000002</v>
      </c>
      <c r="L6399" s="43">
        <v>1.28</v>
      </c>
      <c r="M6399" s="42">
        <v>23.862886400000004</v>
      </c>
      <c r="N6399">
        <v>3</v>
      </c>
      <c r="O6399" s="43">
        <v>41</v>
      </c>
      <c r="P6399" s="42">
        <v>120</v>
      </c>
      <c r="Q6399" s="42">
        <v>16.5</v>
      </c>
      <c r="R6399" s="42">
        <v>7</v>
      </c>
    </row>
    <row r="6400" spans="1:18" x14ac:dyDescent="0.3">
      <c r="A6400" t="s">
        <v>3916</v>
      </c>
      <c r="B6400" s="17">
        <v>45059</v>
      </c>
      <c r="C6400" t="s">
        <v>543</v>
      </c>
      <c r="D6400" t="s">
        <v>3928</v>
      </c>
      <c r="E6400" t="s">
        <v>3929</v>
      </c>
      <c r="F6400" t="s">
        <v>3920</v>
      </c>
      <c r="G6400" t="s">
        <v>3877</v>
      </c>
      <c r="H6400" t="s">
        <v>3876</v>
      </c>
      <c r="I6400">
        <v>2260.8000000000002</v>
      </c>
      <c r="J6400" s="41">
        <v>9.4000000000000004E-3</v>
      </c>
      <c r="K6400" s="42">
        <v>21.251520000000003</v>
      </c>
      <c r="L6400" s="43">
        <v>1.1099999999999999</v>
      </c>
      <c r="M6400" s="42">
        <v>23.589187200000001</v>
      </c>
      <c r="N6400">
        <v>0</v>
      </c>
      <c r="O6400" s="43">
        <v>33</v>
      </c>
      <c r="P6400" s="42">
        <v>110.39999999999999</v>
      </c>
      <c r="Q6400" s="42">
        <v>30</v>
      </c>
      <c r="R6400" s="42">
        <v>2</v>
      </c>
    </row>
    <row r="6401" spans="1:18" x14ac:dyDescent="0.3">
      <c r="A6401" t="s">
        <v>3916</v>
      </c>
      <c r="B6401" s="17">
        <v>45060</v>
      </c>
      <c r="C6401" t="s">
        <v>543</v>
      </c>
      <c r="D6401" t="s">
        <v>3928</v>
      </c>
      <c r="E6401" t="s">
        <v>3929</v>
      </c>
      <c r="F6401" t="s">
        <v>3920</v>
      </c>
      <c r="G6401" t="s">
        <v>3877</v>
      </c>
      <c r="H6401" t="s">
        <v>3876</v>
      </c>
      <c r="I6401">
        <v>1393.6000000000001</v>
      </c>
      <c r="J6401" s="41">
        <v>1.0800000000000001E-2</v>
      </c>
      <c r="K6401" s="42">
        <v>15.050880000000003</v>
      </c>
      <c r="L6401" s="43">
        <v>1.7200000000000002</v>
      </c>
      <c r="M6401" s="42">
        <v>25.887513600000009</v>
      </c>
      <c r="N6401">
        <v>8</v>
      </c>
      <c r="O6401" s="43">
        <v>28</v>
      </c>
      <c r="P6401" s="42">
        <v>112.8</v>
      </c>
      <c r="Q6401" s="42">
        <v>30</v>
      </c>
      <c r="R6401" s="42">
        <v>8</v>
      </c>
    </row>
    <row r="6402" spans="1:18" x14ac:dyDescent="0.3">
      <c r="A6402" t="s">
        <v>3916</v>
      </c>
      <c r="B6402" s="17">
        <v>45061</v>
      </c>
      <c r="C6402" t="s">
        <v>543</v>
      </c>
      <c r="D6402" t="s">
        <v>3928</v>
      </c>
      <c r="E6402" t="s">
        <v>3929</v>
      </c>
      <c r="F6402" t="s">
        <v>3920</v>
      </c>
      <c r="G6402" t="s">
        <v>3877</v>
      </c>
      <c r="H6402" t="s">
        <v>3876</v>
      </c>
      <c r="I6402">
        <v>2016.8000000000002</v>
      </c>
      <c r="J6402" s="41">
        <v>1.09E-2</v>
      </c>
      <c r="K6402" s="42">
        <v>21.983120000000003</v>
      </c>
      <c r="L6402" s="43">
        <v>1.1100000000000001</v>
      </c>
      <c r="M6402" s="42">
        <v>24.401263200000006</v>
      </c>
      <c r="N6402">
        <v>2</v>
      </c>
      <c r="O6402" s="43">
        <v>72.099999999999994</v>
      </c>
      <c r="P6402" s="42">
        <v>122.39999999999999</v>
      </c>
      <c r="Q6402" s="42">
        <v>30</v>
      </c>
      <c r="R6402" s="42">
        <v>3</v>
      </c>
    </row>
    <row r="6403" spans="1:18" x14ac:dyDescent="0.3">
      <c r="A6403" t="s">
        <v>3916</v>
      </c>
      <c r="B6403" s="17">
        <v>45062</v>
      </c>
      <c r="C6403" t="s">
        <v>543</v>
      </c>
      <c r="D6403" t="s">
        <v>3928</v>
      </c>
      <c r="E6403" t="s">
        <v>3929</v>
      </c>
      <c r="F6403" t="s">
        <v>3920</v>
      </c>
      <c r="G6403" t="s">
        <v>3877</v>
      </c>
      <c r="H6403" t="s">
        <v>3876</v>
      </c>
      <c r="I6403">
        <v>2091.2000000000003</v>
      </c>
      <c r="J6403" s="41">
        <v>6.0999999999999995E-3</v>
      </c>
      <c r="K6403" s="42">
        <v>12.756320000000001</v>
      </c>
      <c r="L6403" s="43">
        <v>1.79</v>
      </c>
      <c r="M6403" s="42">
        <v>22.8338128</v>
      </c>
      <c r="N6403">
        <v>5</v>
      </c>
      <c r="O6403" s="43">
        <v>240.1</v>
      </c>
      <c r="P6403" s="42">
        <v>103.2</v>
      </c>
      <c r="Q6403" s="42">
        <v>31.5</v>
      </c>
      <c r="R6403" s="42">
        <v>7</v>
      </c>
    </row>
    <row r="6404" spans="1:18" x14ac:dyDescent="0.3">
      <c r="A6404" t="s">
        <v>3916</v>
      </c>
      <c r="B6404" s="17">
        <v>45063</v>
      </c>
      <c r="C6404" t="s">
        <v>543</v>
      </c>
      <c r="D6404" t="s">
        <v>3928</v>
      </c>
      <c r="E6404" t="s">
        <v>3929</v>
      </c>
      <c r="F6404" t="s">
        <v>3920</v>
      </c>
      <c r="G6404" t="s">
        <v>3877</v>
      </c>
      <c r="H6404" t="s">
        <v>3876</v>
      </c>
      <c r="I6404">
        <v>1628</v>
      </c>
      <c r="J6404" s="41">
        <v>8.6999999999999994E-3</v>
      </c>
      <c r="K6404" s="42">
        <v>14.163599999999999</v>
      </c>
      <c r="L6404" s="43">
        <v>1.0899999999999999</v>
      </c>
      <c r="M6404" s="42">
        <v>15.438323999999996</v>
      </c>
      <c r="N6404">
        <v>2</v>
      </c>
      <c r="O6404" s="43">
        <v>0</v>
      </c>
      <c r="P6404" s="42">
        <v>97.2</v>
      </c>
      <c r="Q6404" s="42">
        <v>33</v>
      </c>
      <c r="R6404" s="42">
        <v>5</v>
      </c>
    </row>
    <row r="6405" spans="1:18" x14ac:dyDescent="0.3">
      <c r="A6405" t="s">
        <v>3916</v>
      </c>
      <c r="B6405" s="17">
        <v>45064</v>
      </c>
      <c r="C6405" t="s">
        <v>543</v>
      </c>
      <c r="D6405" t="s">
        <v>3928</v>
      </c>
      <c r="E6405" t="s">
        <v>3929</v>
      </c>
      <c r="F6405" t="s">
        <v>3920</v>
      </c>
      <c r="G6405" t="s">
        <v>3877</v>
      </c>
      <c r="H6405" t="s">
        <v>3876</v>
      </c>
      <c r="I6405">
        <v>1651.2</v>
      </c>
      <c r="J6405" s="41">
        <v>9.5000000000000015E-3</v>
      </c>
      <c r="K6405" s="42">
        <v>15.686400000000003</v>
      </c>
      <c r="L6405" s="43">
        <v>0.63</v>
      </c>
      <c r="M6405" s="42">
        <v>9.8824320000000014</v>
      </c>
      <c r="N6405">
        <v>4</v>
      </c>
      <c r="O6405" s="43">
        <v>107.1</v>
      </c>
      <c r="P6405" s="42">
        <v>85.2</v>
      </c>
      <c r="Q6405" s="42">
        <v>13.5</v>
      </c>
      <c r="R6405" s="42">
        <v>3</v>
      </c>
    </row>
    <row r="6406" spans="1:18" x14ac:dyDescent="0.3">
      <c r="A6406" t="s">
        <v>3916</v>
      </c>
      <c r="B6406" s="17">
        <v>45065</v>
      </c>
      <c r="C6406" t="s">
        <v>543</v>
      </c>
      <c r="D6406" t="s">
        <v>3928</v>
      </c>
      <c r="E6406" t="s">
        <v>3929</v>
      </c>
      <c r="F6406" t="s">
        <v>3920</v>
      </c>
      <c r="G6406" t="s">
        <v>3877</v>
      </c>
      <c r="H6406" t="s">
        <v>3876</v>
      </c>
      <c r="I6406">
        <v>1526.4</v>
      </c>
      <c r="J6406" s="41">
        <v>1.3000000000000001E-2</v>
      </c>
      <c r="K6406" s="42">
        <v>19.843200000000003</v>
      </c>
      <c r="L6406" s="43">
        <v>0.95</v>
      </c>
      <c r="M6406" s="42">
        <v>18.851040000000001</v>
      </c>
      <c r="N6406">
        <v>1</v>
      </c>
      <c r="O6406" s="43">
        <v>87.5</v>
      </c>
      <c r="P6406" s="42">
        <v>102</v>
      </c>
      <c r="Q6406" s="42">
        <v>21</v>
      </c>
      <c r="R6406" s="42">
        <v>5</v>
      </c>
    </row>
    <row r="6407" spans="1:18" x14ac:dyDescent="0.3">
      <c r="A6407" t="s">
        <v>3916</v>
      </c>
      <c r="B6407" s="17">
        <v>45066</v>
      </c>
      <c r="C6407" t="s">
        <v>543</v>
      </c>
      <c r="D6407" t="s">
        <v>3928</v>
      </c>
      <c r="E6407" t="s">
        <v>3929</v>
      </c>
      <c r="F6407" t="s">
        <v>3920</v>
      </c>
      <c r="G6407" t="s">
        <v>3877</v>
      </c>
      <c r="H6407" t="s">
        <v>3876</v>
      </c>
      <c r="I6407">
        <v>1912.8000000000002</v>
      </c>
      <c r="J6407" s="41">
        <v>6.0000000000000001E-3</v>
      </c>
      <c r="K6407" s="42">
        <v>11.476800000000001</v>
      </c>
      <c r="L6407" s="43">
        <v>1.28</v>
      </c>
      <c r="M6407" s="42">
        <v>14.690304000000001</v>
      </c>
      <c r="N6407">
        <v>6</v>
      </c>
      <c r="O6407" s="43">
        <v>162.39999999999998</v>
      </c>
      <c r="P6407" s="42">
        <v>108</v>
      </c>
      <c r="Q6407" s="42">
        <v>12</v>
      </c>
      <c r="R6407" s="42">
        <v>1</v>
      </c>
    </row>
    <row r="6408" spans="1:18" x14ac:dyDescent="0.3">
      <c r="A6408" t="s">
        <v>3916</v>
      </c>
      <c r="B6408" s="17">
        <v>45067</v>
      </c>
      <c r="C6408" t="s">
        <v>543</v>
      </c>
      <c r="D6408" t="s">
        <v>3928</v>
      </c>
      <c r="E6408" t="s">
        <v>3929</v>
      </c>
      <c r="F6408" t="s">
        <v>3920</v>
      </c>
      <c r="G6408" t="s">
        <v>3877</v>
      </c>
      <c r="H6408" t="s">
        <v>3876</v>
      </c>
      <c r="I6408">
        <v>1252</v>
      </c>
      <c r="J6408" s="41">
        <v>1.1099999999999999E-2</v>
      </c>
      <c r="K6408" s="42">
        <v>13.897199999999998</v>
      </c>
      <c r="L6408" s="43">
        <v>1.52</v>
      </c>
      <c r="M6408" s="42">
        <v>21.123743999999999</v>
      </c>
      <c r="N6408">
        <v>6</v>
      </c>
      <c r="O6408" s="43">
        <v>184.79999999999998</v>
      </c>
      <c r="P6408" s="42">
        <v>132</v>
      </c>
      <c r="Q6408" s="42">
        <v>7.5</v>
      </c>
      <c r="R6408" s="42">
        <v>0</v>
      </c>
    </row>
    <row r="6409" spans="1:18" x14ac:dyDescent="0.3">
      <c r="A6409" t="s">
        <v>3916</v>
      </c>
      <c r="B6409" s="17">
        <v>45068</v>
      </c>
      <c r="C6409" t="s">
        <v>543</v>
      </c>
      <c r="D6409" t="s">
        <v>3928</v>
      </c>
      <c r="E6409" t="s">
        <v>3929</v>
      </c>
      <c r="F6409" t="s">
        <v>3920</v>
      </c>
      <c r="G6409" t="s">
        <v>3877</v>
      </c>
      <c r="H6409" t="s">
        <v>3876</v>
      </c>
      <c r="I6409">
        <v>2005.6000000000001</v>
      </c>
      <c r="J6409" s="41">
        <v>1.0400000000000001E-2</v>
      </c>
      <c r="K6409" s="42">
        <v>20.858240000000006</v>
      </c>
      <c r="L6409" s="43">
        <v>1.4100000000000001</v>
      </c>
      <c r="M6409" s="42">
        <v>29.410118400000012</v>
      </c>
      <c r="N6409">
        <v>5</v>
      </c>
      <c r="O6409" s="43">
        <v>13</v>
      </c>
      <c r="P6409" s="42">
        <v>120</v>
      </c>
      <c r="Q6409" s="42">
        <v>24</v>
      </c>
      <c r="R6409" s="42">
        <v>3</v>
      </c>
    </row>
    <row r="6410" spans="1:18" x14ac:dyDescent="0.3">
      <c r="A6410" t="s">
        <v>3916</v>
      </c>
      <c r="B6410" s="17">
        <v>45069</v>
      </c>
      <c r="C6410" t="s">
        <v>543</v>
      </c>
      <c r="D6410" t="s">
        <v>3928</v>
      </c>
      <c r="E6410" t="s">
        <v>3929</v>
      </c>
      <c r="F6410" t="s">
        <v>3920</v>
      </c>
      <c r="G6410" t="s">
        <v>3877</v>
      </c>
      <c r="H6410" t="s">
        <v>3876</v>
      </c>
      <c r="I6410">
        <v>1230.4000000000001</v>
      </c>
      <c r="J6410" s="41">
        <v>1.17E-2</v>
      </c>
      <c r="K6410" s="42">
        <v>14.395680000000002</v>
      </c>
      <c r="L6410" s="43">
        <v>1.9799999999999998</v>
      </c>
      <c r="M6410" s="42">
        <v>28.503446400000001</v>
      </c>
      <c r="N6410">
        <v>1</v>
      </c>
      <c r="O6410" s="43">
        <v>77</v>
      </c>
      <c r="P6410" s="42">
        <v>97.2</v>
      </c>
      <c r="Q6410" s="42">
        <v>31.5</v>
      </c>
      <c r="R6410" s="42">
        <v>8</v>
      </c>
    </row>
    <row r="6411" spans="1:18" x14ac:dyDescent="0.3">
      <c r="A6411" t="s">
        <v>3916</v>
      </c>
      <c r="B6411" s="17">
        <v>45070</v>
      </c>
      <c r="C6411" t="s">
        <v>543</v>
      </c>
      <c r="D6411" t="s">
        <v>3928</v>
      </c>
      <c r="E6411" t="s">
        <v>3929</v>
      </c>
      <c r="F6411" t="s">
        <v>3920</v>
      </c>
      <c r="G6411" t="s">
        <v>3877</v>
      </c>
      <c r="H6411" t="s">
        <v>3876</v>
      </c>
      <c r="I6411">
        <v>1421.6000000000001</v>
      </c>
      <c r="J6411" s="41">
        <v>9.1000000000000004E-3</v>
      </c>
      <c r="K6411" s="42">
        <v>12.936560000000002</v>
      </c>
      <c r="L6411" s="43">
        <v>0.54999999999999993</v>
      </c>
      <c r="M6411" s="42">
        <v>7.1151080000000002</v>
      </c>
      <c r="N6411">
        <v>2</v>
      </c>
      <c r="O6411" s="43">
        <v>10</v>
      </c>
      <c r="P6411" s="42">
        <v>74.399999999999991</v>
      </c>
      <c r="Q6411" s="42">
        <v>16.5</v>
      </c>
      <c r="R6411" s="42">
        <v>6</v>
      </c>
    </row>
    <row r="6412" spans="1:18" x14ac:dyDescent="0.3">
      <c r="A6412" t="s">
        <v>3916</v>
      </c>
      <c r="B6412" s="17">
        <v>45071</v>
      </c>
      <c r="C6412" t="s">
        <v>543</v>
      </c>
      <c r="D6412" t="s">
        <v>3928</v>
      </c>
      <c r="E6412" t="s">
        <v>3929</v>
      </c>
      <c r="F6412" t="s">
        <v>3920</v>
      </c>
      <c r="G6412" t="s">
        <v>3877</v>
      </c>
      <c r="H6412" t="s">
        <v>3876</v>
      </c>
      <c r="I6412">
        <v>1852</v>
      </c>
      <c r="J6412" s="41">
        <v>1.0100000000000001E-2</v>
      </c>
      <c r="K6412" s="42">
        <v>18.705200000000001</v>
      </c>
      <c r="L6412" s="43">
        <v>0.62000000000000011</v>
      </c>
      <c r="M6412" s="42">
        <v>11.597224000000002</v>
      </c>
      <c r="N6412">
        <v>4</v>
      </c>
      <c r="O6412" s="43">
        <v>72.099999999999994</v>
      </c>
      <c r="P6412" s="42">
        <v>116.39999999999999</v>
      </c>
      <c r="Q6412" s="42">
        <v>30</v>
      </c>
      <c r="R6412" s="42">
        <v>8</v>
      </c>
    </row>
    <row r="6413" spans="1:18" x14ac:dyDescent="0.3">
      <c r="A6413" t="s">
        <v>3916</v>
      </c>
      <c r="B6413" s="17">
        <v>45072</v>
      </c>
      <c r="C6413" t="s">
        <v>543</v>
      </c>
      <c r="D6413" t="s">
        <v>3928</v>
      </c>
      <c r="E6413" t="s">
        <v>3929</v>
      </c>
      <c r="F6413" t="s">
        <v>3920</v>
      </c>
      <c r="G6413" t="s">
        <v>3877</v>
      </c>
      <c r="H6413" t="s">
        <v>3876</v>
      </c>
      <c r="I6413">
        <v>1800.8000000000002</v>
      </c>
      <c r="J6413" s="41">
        <v>1.0200000000000001E-2</v>
      </c>
      <c r="K6413" s="42">
        <v>18.368160000000003</v>
      </c>
      <c r="L6413" s="43">
        <v>0.84</v>
      </c>
      <c r="M6413" s="42">
        <v>15.429254400000001</v>
      </c>
      <c r="N6413">
        <v>7</v>
      </c>
      <c r="O6413" s="43">
        <v>37.099999999999994</v>
      </c>
      <c r="P6413" s="42">
        <v>124.8</v>
      </c>
      <c r="Q6413" s="42">
        <v>18</v>
      </c>
      <c r="R6413" s="42">
        <v>8</v>
      </c>
    </row>
    <row r="6414" spans="1:18" x14ac:dyDescent="0.3">
      <c r="A6414" t="s">
        <v>3916</v>
      </c>
      <c r="B6414" s="17">
        <v>45073</v>
      </c>
      <c r="C6414" t="s">
        <v>543</v>
      </c>
      <c r="D6414" t="s">
        <v>3928</v>
      </c>
      <c r="E6414" t="s">
        <v>3929</v>
      </c>
      <c r="F6414" t="s">
        <v>3920</v>
      </c>
      <c r="G6414" t="s">
        <v>3877</v>
      </c>
      <c r="H6414" t="s">
        <v>3876</v>
      </c>
      <c r="I6414">
        <v>1340</v>
      </c>
      <c r="J6414" s="41">
        <v>8.6999999999999994E-3</v>
      </c>
      <c r="K6414" s="42">
        <v>11.657999999999999</v>
      </c>
      <c r="L6414" s="43">
        <v>0.51999999999999991</v>
      </c>
      <c r="M6414" s="42">
        <v>6.0621599999999987</v>
      </c>
      <c r="N6414">
        <v>6</v>
      </c>
      <c r="O6414" s="43">
        <v>355.59999999999997</v>
      </c>
      <c r="P6414" s="42">
        <v>82.8</v>
      </c>
      <c r="Q6414" s="42">
        <v>28.5</v>
      </c>
      <c r="R6414" s="42">
        <v>1</v>
      </c>
    </row>
    <row r="6415" spans="1:18" x14ac:dyDescent="0.3">
      <c r="A6415" t="s">
        <v>3916</v>
      </c>
      <c r="B6415" s="17">
        <v>45074</v>
      </c>
      <c r="C6415" t="s">
        <v>543</v>
      </c>
      <c r="D6415" t="s">
        <v>3928</v>
      </c>
      <c r="E6415" t="s">
        <v>3929</v>
      </c>
      <c r="F6415" t="s">
        <v>3920</v>
      </c>
      <c r="G6415" t="s">
        <v>3877</v>
      </c>
      <c r="H6415" t="s">
        <v>3876</v>
      </c>
      <c r="I6415">
        <v>2204.8000000000002</v>
      </c>
      <c r="J6415" s="41">
        <v>1.2300000000000002E-2</v>
      </c>
      <c r="K6415" s="42">
        <v>27.119040000000005</v>
      </c>
      <c r="L6415" s="43">
        <v>1.95</v>
      </c>
      <c r="M6415" s="42">
        <v>52.882128000000009</v>
      </c>
      <c r="N6415">
        <v>2</v>
      </c>
      <c r="O6415" s="43">
        <v>22</v>
      </c>
      <c r="P6415" s="42">
        <v>114</v>
      </c>
      <c r="Q6415" s="42">
        <v>22.5</v>
      </c>
      <c r="R6415" s="42">
        <v>7</v>
      </c>
    </row>
    <row r="6416" spans="1:18" x14ac:dyDescent="0.3">
      <c r="A6416" t="s">
        <v>3916</v>
      </c>
      <c r="B6416" s="17">
        <v>45075</v>
      </c>
      <c r="C6416" t="s">
        <v>543</v>
      </c>
      <c r="D6416" t="s">
        <v>3928</v>
      </c>
      <c r="E6416" t="s">
        <v>3929</v>
      </c>
      <c r="F6416" t="s">
        <v>3920</v>
      </c>
      <c r="G6416" t="s">
        <v>3877</v>
      </c>
      <c r="H6416" t="s">
        <v>3876</v>
      </c>
      <c r="I6416">
        <v>2080</v>
      </c>
      <c r="J6416" s="41">
        <v>6.1999999999999998E-3</v>
      </c>
      <c r="K6416" s="42">
        <v>12.895999999999999</v>
      </c>
      <c r="L6416" s="43">
        <v>1.7000000000000002</v>
      </c>
      <c r="M6416" s="42">
        <v>21.923200000000001</v>
      </c>
      <c r="N6416">
        <v>0</v>
      </c>
      <c r="O6416" s="43">
        <v>210</v>
      </c>
      <c r="P6416" s="42">
        <v>121.19999999999999</v>
      </c>
      <c r="Q6416" s="42">
        <v>18</v>
      </c>
      <c r="R6416" s="42">
        <v>3</v>
      </c>
    </row>
    <row r="6417" spans="1:18" x14ac:dyDescent="0.3">
      <c r="A6417" t="s">
        <v>3916</v>
      </c>
      <c r="B6417" s="17">
        <v>45076</v>
      </c>
      <c r="C6417" t="s">
        <v>543</v>
      </c>
      <c r="D6417" t="s">
        <v>3928</v>
      </c>
      <c r="E6417" t="s">
        <v>3929</v>
      </c>
      <c r="F6417" t="s">
        <v>3920</v>
      </c>
      <c r="G6417" t="s">
        <v>3877</v>
      </c>
      <c r="H6417" t="s">
        <v>3876</v>
      </c>
      <c r="I6417">
        <v>2229.6</v>
      </c>
      <c r="J6417" s="41">
        <v>1.17E-2</v>
      </c>
      <c r="K6417" s="42">
        <v>26.086320000000001</v>
      </c>
      <c r="L6417" s="43">
        <v>0.99999999999999989</v>
      </c>
      <c r="M6417" s="42">
        <v>26.086319999999997</v>
      </c>
      <c r="N6417">
        <v>5</v>
      </c>
      <c r="O6417" s="43">
        <v>237.99999999999997</v>
      </c>
      <c r="P6417" s="42">
        <v>80.399999999999991</v>
      </c>
      <c r="Q6417" s="42">
        <v>28.5</v>
      </c>
      <c r="R6417" s="42">
        <v>4</v>
      </c>
    </row>
    <row r="6418" spans="1:18" x14ac:dyDescent="0.3">
      <c r="A6418" t="s">
        <v>3916</v>
      </c>
      <c r="B6418" s="17">
        <v>45077</v>
      </c>
      <c r="C6418" t="s">
        <v>543</v>
      </c>
      <c r="D6418" t="s">
        <v>3928</v>
      </c>
      <c r="E6418" t="s">
        <v>3929</v>
      </c>
      <c r="F6418" t="s">
        <v>3920</v>
      </c>
      <c r="G6418" t="s">
        <v>3877</v>
      </c>
      <c r="H6418" t="s">
        <v>3876</v>
      </c>
      <c r="I6418">
        <v>2375.2000000000003</v>
      </c>
      <c r="J6418" s="41">
        <v>1.1699999999999999E-2</v>
      </c>
      <c r="K6418" s="42">
        <v>27.789839999999998</v>
      </c>
      <c r="L6418" s="43">
        <v>2.0299999999999998</v>
      </c>
      <c r="M6418" s="42">
        <v>56.41337519999999</v>
      </c>
      <c r="N6418">
        <v>3</v>
      </c>
      <c r="O6418" s="43">
        <v>105.69999999999999</v>
      </c>
      <c r="P6418" s="42">
        <v>80.399999999999991</v>
      </c>
      <c r="Q6418" s="42">
        <v>6</v>
      </c>
      <c r="R6418" s="42">
        <v>2</v>
      </c>
    </row>
    <row r="6419" spans="1:18" x14ac:dyDescent="0.3">
      <c r="A6419" t="s">
        <v>3923</v>
      </c>
      <c r="B6419" s="17">
        <v>45078</v>
      </c>
      <c r="C6419" t="s">
        <v>543</v>
      </c>
      <c r="D6419" t="s">
        <v>3928</v>
      </c>
      <c r="E6419" t="s">
        <v>3929</v>
      </c>
      <c r="F6419" t="s">
        <v>3920</v>
      </c>
      <c r="G6419" t="s">
        <v>3877</v>
      </c>
      <c r="H6419" t="s">
        <v>3876</v>
      </c>
      <c r="I6419">
        <v>1386.6999999999998</v>
      </c>
      <c r="J6419" s="41">
        <v>6.3E-3</v>
      </c>
      <c r="K6419" s="42">
        <v>8.736209999999998</v>
      </c>
      <c r="L6419" s="43">
        <v>1.49</v>
      </c>
      <c r="M6419" s="42">
        <v>13.016952899999996</v>
      </c>
      <c r="N6419">
        <v>1</v>
      </c>
      <c r="O6419" s="43">
        <v>116.19999999999999</v>
      </c>
      <c r="P6419" s="42">
        <v>122.39999999999999</v>
      </c>
      <c r="Q6419" s="42">
        <v>24</v>
      </c>
      <c r="R6419" s="42">
        <v>3</v>
      </c>
    </row>
    <row r="6420" spans="1:18" x14ac:dyDescent="0.3">
      <c r="A6420" t="s">
        <v>3923</v>
      </c>
      <c r="B6420" s="17">
        <v>45079</v>
      </c>
      <c r="C6420" t="s">
        <v>543</v>
      </c>
      <c r="D6420" t="s">
        <v>3928</v>
      </c>
      <c r="E6420" t="s">
        <v>3929</v>
      </c>
      <c r="F6420" t="s">
        <v>3920</v>
      </c>
      <c r="G6420" t="s">
        <v>3877</v>
      </c>
      <c r="H6420" t="s">
        <v>3876</v>
      </c>
      <c r="I6420">
        <v>1491</v>
      </c>
      <c r="J6420" s="41">
        <v>9.7000000000000003E-3</v>
      </c>
      <c r="K6420" s="42">
        <v>14.4627</v>
      </c>
      <c r="L6420" s="43">
        <v>1.18</v>
      </c>
      <c r="M6420" s="42">
        <v>17.065985999999999</v>
      </c>
      <c r="N6420">
        <v>7</v>
      </c>
      <c r="O6420" s="43">
        <v>149.1</v>
      </c>
      <c r="P6420" s="42">
        <v>94.8</v>
      </c>
      <c r="Q6420" s="42">
        <v>28.5</v>
      </c>
      <c r="R6420" s="42">
        <v>6</v>
      </c>
    </row>
    <row r="6421" spans="1:18" x14ac:dyDescent="0.3">
      <c r="A6421" t="s">
        <v>3923</v>
      </c>
      <c r="B6421" s="17">
        <v>45080</v>
      </c>
      <c r="C6421" t="s">
        <v>543</v>
      </c>
      <c r="D6421" t="s">
        <v>3928</v>
      </c>
      <c r="E6421" t="s">
        <v>3929</v>
      </c>
      <c r="F6421" t="s">
        <v>3920</v>
      </c>
      <c r="G6421" t="s">
        <v>3877</v>
      </c>
      <c r="H6421" t="s">
        <v>3876</v>
      </c>
      <c r="I6421">
        <v>1424.5</v>
      </c>
      <c r="J6421" s="41">
        <v>6.8999999999999999E-3</v>
      </c>
      <c r="K6421" s="42">
        <v>9.8290500000000005</v>
      </c>
      <c r="L6421" s="43">
        <v>0.62999999999999989</v>
      </c>
      <c r="M6421" s="42">
        <v>6.1923014999999992</v>
      </c>
      <c r="N6421">
        <v>10</v>
      </c>
      <c r="O6421" s="43">
        <v>365.4</v>
      </c>
      <c r="P6421" s="42">
        <v>90</v>
      </c>
      <c r="Q6421" s="42">
        <v>13.5</v>
      </c>
      <c r="R6421" s="42">
        <v>1</v>
      </c>
    </row>
    <row r="6422" spans="1:18" x14ac:dyDescent="0.3">
      <c r="A6422" t="s">
        <v>3923</v>
      </c>
      <c r="B6422" s="17">
        <v>45081</v>
      </c>
      <c r="C6422" t="s">
        <v>543</v>
      </c>
      <c r="D6422" t="s">
        <v>3928</v>
      </c>
      <c r="E6422" t="s">
        <v>3929</v>
      </c>
      <c r="F6422" t="s">
        <v>3920</v>
      </c>
      <c r="G6422" t="s">
        <v>3877</v>
      </c>
      <c r="H6422" t="s">
        <v>3876</v>
      </c>
      <c r="I6422">
        <v>1845.8999999999999</v>
      </c>
      <c r="J6422" s="41">
        <v>1.04E-2</v>
      </c>
      <c r="K6422" s="42">
        <v>19.197359999999996</v>
      </c>
      <c r="L6422" s="43">
        <v>1.35</v>
      </c>
      <c r="M6422" s="42">
        <v>25.916435999999997</v>
      </c>
      <c r="N6422">
        <v>3</v>
      </c>
      <c r="O6422" s="43">
        <v>140</v>
      </c>
      <c r="P6422" s="42">
        <v>92.399999999999991</v>
      </c>
      <c r="Q6422" s="42">
        <v>16.5</v>
      </c>
      <c r="R6422" s="42">
        <v>8</v>
      </c>
    </row>
    <row r="6423" spans="1:18" x14ac:dyDescent="0.3">
      <c r="A6423" t="s">
        <v>3923</v>
      </c>
      <c r="B6423" s="17">
        <v>45082</v>
      </c>
      <c r="C6423" t="s">
        <v>543</v>
      </c>
      <c r="D6423" t="s">
        <v>3928</v>
      </c>
      <c r="E6423" t="s">
        <v>3929</v>
      </c>
      <c r="F6423" t="s">
        <v>3920</v>
      </c>
      <c r="G6423" t="s">
        <v>3877</v>
      </c>
      <c r="H6423" t="s">
        <v>3876</v>
      </c>
      <c r="I6423">
        <v>1984.4999999999998</v>
      </c>
      <c r="J6423" s="41">
        <v>9.7999999999999997E-3</v>
      </c>
      <c r="K6423" s="42">
        <v>19.448099999999997</v>
      </c>
      <c r="L6423" s="43">
        <v>1.0799999999999998</v>
      </c>
      <c r="M6423" s="42">
        <v>21.003947999999994</v>
      </c>
      <c r="N6423">
        <v>5</v>
      </c>
      <c r="O6423" s="43">
        <v>144.19999999999999</v>
      </c>
      <c r="P6423" s="42">
        <v>62.4</v>
      </c>
      <c r="Q6423" s="42">
        <v>16.5</v>
      </c>
      <c r="R6423" s="42">
        <v>9</v>
      </c>
    </row>
    <row r="6424" spans="1:18" x14ac:dyDescent="0.3">
      <c r="A6424" t="s">
        <v>3923</v>
      </c>
      <c r="B6424" s="17">
        <v>45083</v>
      </c>
      <c r="C6424" t="s">
        <v>543</v>
      </c>
      <c r="D6424" t="s">
        <v>3928</v>
      </c>
      <c r="E6424" t="s">
        <v>3929</v>
      </c>
      <c r="F6424" t="s">
        <v>3920</v>
      </c>
      <c r="G6424" t="s">
        <v>3877</v>
      </c>
      <c r="H6424" t="s">
        <v>3876</v>
      </c>
      <c r="I6424">
        <v>1225.6999999999998</v>
      </c>
      <c r="J6424" s="41">
        <v>9.7999999999999997E-3</v>
      </c>
      <c r="K6424" s="42">
        <v>12.011859999999999</v>
      </c>
      <c r="L6424" s="43">
        <v>1.82</v>
      </c>
      <c r="M6424" s="42">
        <v>21.861585199999997</v>
      </c>
      <c r="N6424">
        <v>2</v>
      </c>
      <c r="O6424" s="43">
        <v>300.29999999999995</v>
      </c>
      <c r="P6424" s="42">
        <v>84</v>
      </c>
      <c r="Q6424" s="42">
        <v>16.5</v>
      </c>
      <c r="R6424" s="42">
        <v>5</v>
      </c>
    </row>
    <row r="6425" spans="1:18" x14ac:dyDescent="0.3">
      <c r="A6425" t="s">
        <v>3923</v>
      </c>
      <c r="B6425" s="17">
        <v>45084</v>
      </c>
      <c r="C6425" t="s">
        <v>543</v>
      </c>
      <c r="D6425" t="s">
        <v>3928</v>
      </c>
      <c r="E6425" t="s">
        <v>3929</v>
      </c>
      <c r="F6425" t="s">
        <v>3920</v>
      </c>
      <c r="G6425" t="s">
        <v>3877</v>
      </c>
      <c r="H6425" t="s">
        <v>3876</v>
      </c>
      <c r="I6425">
        <v>1346.1</v>
      </c>
      <c r="J6425" s="41">
        <v>1.09E-2</v>
      </c>
      <c r="K6425" s="42">
        <v>14.67249</v>
      </c>
      <c r="L6425" s="43">
        <v>1.0099999999999998</v>
      </c>
      <c r="M6425" s="42">
        <v>14.819214899999997</v>
      </c>
      <c r="N6425">
        <v>7</v>
      </c>
      <c r="O6425" s="43">
        <v>92.399999999999991</v>
      </c>
      <c r="P6425" s="42">
        <v>127.19999999999999</v>
      </c>
      <c r="Q6425" s="42">
        <v>9</v>
      </c>
      <c r="R6425" s="42">
        <v>2</v>
      </c>
    </row>
    <row r="6426" spans="1:18" x14ac:dyDescent="0.3">
      <c r="A6426" t="s">
        <v>3923</v>
      </c>
      <c r="B6426" s="17">
        <v>45085</v>
      </c>
      <c r="C6426" t="s">
        <v>543</v>
      </c>
      <c r="D6426" t="s">
        <v>3928</v>
      </c>
      <c r="E6426" t="s">
        <v>3929</v>
      </c>
      <c r="F6426" t="s">
        <v>3920</v>
      </c>
      <c r="G6426" t="s">
        <v>3877</v>
      </c>
      <c r="H6426" t="s">
        <v>3876</v>
      </c>
      <c r="I6426">
        <v>1460.1999999999998</v>
      </c>
      <c r="J6426" s="41">
        <v>8.3000000000000001E-3</v>
      </c>
      <c r="K6426" s="42">
        <v>12.119659999999998</v>
      </c>
      <c r="L6426" s="43">
        <v>2.04</v>
      </c>
      <c r="M6426" s="42">
        <v>24.724106399999997</v>
      </c>
      <c r="N6426">
        <v>7</v>
      </c>
      <c r="O6426" s="43">
        <v>217</v>
      </c>
      <c r="P6426" s="42">
        <v>132</v>
      </c>
      <c r="Q6426" s="42">
        <v>18</v>
      </c>
      <c r="R6426" s="42">
        <v>5</v>
      </c>
    </row>
    <row r="6427" spans="1:18" x14ac:dyDescent="0.3">
      <c r="A6427" t="s">
        <v>3923</v>
      </c>
      <c r="B6427" s="17">
        <v>45086</v>
      </c>
      <c r="C6427" t="s">
        <v>543</v>
      </c>
      <c r="D6427" t="s">
        <v>3928</v>
      </c>
      <c r="E6427" t="s">
        <v>3929</v>
      </c>
      <c r="F6427" t="s">
        <v>3920</v>
      </c>
      <c r="G6427" t="s">
        <v>3877</v>
      </c>
      <c r="H6427" t="s">
        <v>3876</v>
      </c>
      <c r="I6427">
        <v>1770.3</v>
      </c>
      <c r="J6427" s="41">
        <v>1.1599999999999999E-2</v>
      </c>
      <c r="K6427" s="42">
        <v>20.53548</v>
      </c>
      <c r="L6427" s="43">
        <v>1.0299999999999998</v>
      </c>
      <c r="M6427" s="42">
        <v>21.151544399999995</v>
      </c>
      <c r="N6427">
        <v>6</v>
      </c>
      <c r="O6427" s="43">
        <v>163.79999999999998</v>
      </c>
      <c r="P6427" s="42">
        <v>91.2</v>
      </c>
      <c r="Q6427" s="42">
        <v>13.5</v>
      </c>
      <c r="R6427" s="42">
        <v>7</v>
      </c>
    </row>
    <row r="6428" spans="1:18" x14ac:dyDescent="0.3">
      <c r="A6428" t="s">
        <v>3923</v>
      </c>
      <c r="B6428" s="17">
        <v>45087</v>
      </c>
      <c r="C6428" t="s">
        <v>543</v>
      </c>
      <c r="D6428" t="s">
        <v>3928</v>
      </c>
      <c r="E6428" t="s">
        <v>3929</v>
      </c>
      <c r="F6428" t="s">
        <v>3920</v>
      </c>
      <c r="G6428" t="s">
        <v>3877</v>
      </c>
      <c r="H6428" t="s">
        <v>3876</v>
      </c>
      <c r="I6428">
        <v>1334.8999999999999</v>
      </c>
      <c r="J6428" s="41">
        <v>9.6000000000000009E-3</v>
      </c>
      <c r="K6428" s="42">
        <v>12.81504</v>
      </c>
      <c r="L6428" s="43">
        <v>0.69000000000000006</v>
      </c>
      <c r="M6428" s="42">
        <v>8.8423776000000007</v>
      </c>
      <c r="N6428">
        <v>8</v>
      </c>
      <c r="O6428" s="43">
        <v>80.5</v>
      </c>
      <c r="P6428" s="42">
        <v>130.79999999999998</v>
      </c>
      <c r="Q6428" s="42">
        <v>25.5</v>
      </c>
      <c r="R6428" s="42">
        <v>8</v>
      </c>
    </row>
    <row r="6429" spans="1:18" x14ac:dyDescent="0.3">
      <c r="A6429" t="s">
        <v>3923</v>
      </c>
      <c r="B6429" s="17">
        <v>45088</v>
      </c>
      <c r="C6429" t="s">
        <v>543</v>
      </c>
      <c r="D6429" t="s">
        <v>3928</v>
      </c>
      <c r="E6429" t="s">
        <v>3929</v>
      </c>
      <c r="F6429" t="s">
        <v>3920</v>
      </c>
      <c r="G6429" t="s">
        <v>3877</v>
      </c>
      <c r="H6429" t="s">
        <v>3876</v>
      </c>
      <c r="I6429">
        <v>2026.4999999999998</v>
      </c>
      <c r="J6429" s="41">
        <v>9.8999999999999991E-3</v>
      </c>
      <c r="K6429" s="42">
        <v>20.062349999999995</v>
      </c>
      <c r="L6429" s="43">
        <v>0.98</v>
      </c>
      <c r="M6429" s="42">
        <v>19.661102999999994</v>
      </c>
      <c r="N6429">
        <v>2</v>
      </c>
      <c r="O6429" s="43">
        <v>263.89999999999998</v>
      </c>
      <c r="P6429" s="42">
        <v>85.2</v>
      </c>
      <c r="Q6429" s="42">
        <v>19.5</v>
      </c>
      <c r="R6429" s="42">
        <v>3</v>
      </c>
    </row>
    <row r="6430" spans="1:18" x14ac:dyDescent="0.3">
      <c r="A6430" t="s">
        <v>3923</v>
      </c>
      <c r="B6430" s="17">
        <v>45089</v>
      </c>
      <c r="C6430" t="s">
        <v>543</v>
      </c>
      <c r="D6430" t="s">
        <v>3928</v>
      </c>
      <c r="E6430" t="s">
        <v>3929</v>
      </c>
      <c r="F6430" t="s">
        <v>3920</v>
      </c>
      <c r="G6430" t="s">
        <v>3877</v>
      </c>
      <c r="H6430" t="s">
        <v>3876</v>
      </c>
      <c r="I6430">
        <v>1286.5999999999999</v>
      </c>
      <c r="J6430" s="41">
        <v>1.0100000000000001E-2</v>
      </c>
      <c r="K6430" s="42">
        <v>12.994660000000001</v>
      </c>
      <c r="L6430" s="43">
        <v>1.22</v>
      </c>
      <c r="M6430" s="42">
        <v>15.853485200000001</v>
      </c>
      <c r="N6430">
        <v>4</v>
      </c>
      <c r="O6430" s="43">
        <v>149.1</v>
      </c>
      <c r="P6430" s="42">
        <v>111.6</v>
      </c>
      <c r="Q6430" s="42">
        <v>24</v>
      </c>
      <c r="R6430" s="42">
        <v>4</v>
      </c>
    </row>
    <row r="6431" spans="1:18" x14ac:dyDescent="0.3">
      <c r="A6431" t="s">
        <v>3923</v>
      </c>
      <c r="B6431" s="17">
        <v>45090</v>
      </c>
      <c r="C6431" t="s">
        <v>543</v>
      </c>
      <c r="D6431" t="s">
        <v>3928</v>
      </c>
      <c r="E6431" t="s">
        <v>3929</v>
      </c>
      <c r="F6431" t="s">
        <v>3920</v>
      </c>
      <c r="G6431" t="s">
        <v>3877</v>
      </c>
      <c r="H6431" t="s">
        <v>3876</v>
      </c>
      <c r="I6431">
        <v>1219.3999999999999</v>
      </c>
      <c r="J6431" s="41">
        <v>1.0999999999999999E-2</v>
      </c>
      <c r="K6431" s="42">
        <v>13.413399999999998</v>
      </c>
      <c r="L6431" s="43">
        <v>1.63</v>
      </c>
      <c r="M6431" s="42">
        <v>21.863841999999995</v>
      </c>
      <c r="N6431">
        <v>10</v>
      </c>
      <c r="O6431" s="43">
        <v>302.39999999999998</v>
      </c>
      <c r="P6431" s="42">
        <v>134.4</v>
      </c>
      <c r="Q6431" s="42">
        <v>18</v>
      </c>
      <c r="R6431" s="42">
        <v>3</v>
      </c>
    </row>
    <row r="6432" spans="1:18" x14ac:dyDescent="0.3">
      <c r="A6432" t="s">
        <v>3923</v>
      </c>
      <c r="B6432" s="17">
        <v>45091</v>
      </c>
      <c r="C6432" t="s">
        <v>543</v>
      </c>
      <c r="D6432" t="s">
        <v>3928</v>
      </c>
      <c r="E6432" t="s">
        <v>3929</v>
      </c>
      <c r="F6432" t="s">
        <v>3920</v>
      </c>
      <c r="G6432" t="s">
        <v>3877</v>
      </c>
      <c r="H6432" t="s">
        <v>3876</v>
      </c>
      <c r="I6432">
        <v>1426.6</v>
      </c>
      <c r="J6432" s="41">
        <v>6.4000000000000003E-3</v>
      </c>
      <c r="K6432" s="42">
        <v>9.1302400000000006</v>
      </c>
      <c r="L6432" s="43">
        <v>1.9400000000000002</v>
      </c>
      <c r="M6432" s="42">
        <v>17.712665600000001</v>
      </c>
      <c r="N6432">
        <v>6</v>
      </c>
      <c r="O6432" s="43">
        <v>161.69999999999999</v>
      </c>
      <c r="P6432" s="42">
        <v>80.399999999999991</v>
      </c>
      <c r="Q6432" s="42">
        <v>33</v>
      </c>
      <c r="R6432" s="42">
        <v>9</v>
      </c>
    </row>
    <row r="6433" spans="1:18" x14ac:dyDescent="0.3">
      <c r="A6433" t="s">
        <v>3923</v>
      </c>
      <c r="B6433" s="17">
        <v>45092</v>
      </c>
      <c r="C6433" t="s">
        <v>543</v>
      </c>
      <c r="D6433" t="s">
        <v>3928</v>
      </c>
      <c r="E6433" t="s">
        <v>3929</v>
      </c>
      <c r="F6433" t="s">
        <v>3920</v>
      </c>
      <c r="G6433" t="s">
        <v>3877</v>
      </c>
      <c r="H6433" t="s">
        <v>3876</v>
      </c>
      <c r="I6433">
        <v>1542.1</v>
      </c>
      <c r="J6433" s="41">
        <v>1.0499999999999999E-2</v>
      </c>
      <c r="K6433" s="42">
        <v>16.192049999999998</v>
      </c>
      <c r="L6433" s="43">
        <v>1.45</v>
      </c>
      <c r="M6433" s="42">
        <v>23.478472499999995</v>
      </c>
      <c r="N6433">
        <v>4</v>
      </c>
      <c r="O6433" s="43">
        <v>170.1</v>
      </c>
      <c r="P6433" s="42">
        <v>86.399999999999991</v>
      </c>
      <c r="Q6433" s="42">
        <v>24</v>
      </c>
      <c r="R6433" s="42">
        <v>1</v>
      </c>
    </row>
    <row r="6434" spans="1:18" x14ac:dyDescent="0.3">
      <c r="A6434" t="s">
        <v>3923</v>
      </c>
      <c r="B6434" s="17">
        <v>45093</v>
      </c>
      <c r="C6434" t="s">
        <v>543</v>
      </c>
      <c r="D6434" t="s">
        <v>3928</v>
      </c>
      <c r="E6434" t="s">
        <v>3929</v>
      </c>
      <c r="F6434" t="s">
        <v>3920</v>
      </c>
      <c r="G6434" t="s">
        <v>3877</v>
      </c>
      <c r="H6434" t="s">
        <v>3876</v>
      </c>
      <c r="I6434">
        <v>1393</v>
      </c>
      <c r="J6434" s="41">
        <v>6.7999999999999996E-3</v>
      </c>
      <c r="K6434" s="42">
        <v>9.4723999999999986</v>
      </c>
      <c r="L6434" s="43">
        <v>0.98000000000000009</v>
      </c>
      <c r="M6434" s="42">
        <v>9.2829519999999999</v>
      </c>
      <c r="N6434">
        <v>9</v>
      </c>
      <c r="O6434" s="43">
        <v>348.59999999999997</v>
      </c>
      <c r="P6434" s="42">
        <v>120</v>
      </c>
      <c r="Q6434" s="42">
        <v>28.5</v>
      </c>
      <c r="R6434" s="42">
        <v>10</v>
      </c>
    </row>
    <row r="6435" spans="1:18" x14ac:dyDescent="0.3">
      <c r="A6435" t="s">
        <v>3923</v>
      </c>
      <c r="B6435" s="17">
        <v>45094</v>
      </c>
      <c r="C6435" t="s">
        <v>543</v>
      </c>
      <c r="D6435" t="s">
        <v>3928</v>
      </c>
      <c r="E6435" t="s">
        <v>3929</v>
      </c>
      <c r="F6435" t="s">
        <v>3920</v>
      </c>
      <c r="G6435" t="s">
        <v>3877</v>
      </c>
      <c r="H6435" t="s">
        <v>3876</v>
      </c>
      <c r="I6435">
        <v>1292.1999999999998</v>
      </c>
      <c r="J6435" s="41">
        <v>7.5000000000000006E-3</v>
      </c>
      <c r="K6435" s="42">
        <v>9.6914999999999996</v>
      </c>
      <c r="L6435" s="43">
        <v>1.3099999999999998</v>
      </c>
      <c r="M6435" s="42">
        <v>12.695864999999998</v>
      </c>
      <c r="N6435">
        <v>10</v>
      </c>
      <c r="O6435" s="43">
        <v>215.6</v>
      </c>
      <c r="P6435" s="42">
        <v>112.8</v>
      </c>
      <c r="Q6435" s="42">
        <v>34.5</v>
      </c>
      <c r="R6435" s="42">
        <v>4</v>
      </c>
    </row>
    <row r="6436" spans="1:18" x14ac:dyDescent="0.3">
      <c r="A6436" t="s">
        <v>3923</v>
      </c>
      <c r="B6436" s="17">
        <v>45095</v>
      </c>
      <c r="C6436" t="s">
        <v>543</v>
      </c>
      <c r="D6436" t="s">
        <v>3928</v>
      </c>
      <c r="E6436" t="s">
        <v>3929</v>
      </c>
      <c r="F6436" t="s">
        <v>3920</v>
      </c>
      <c r="G6436" t="s">
        <v>3877</v>
      </c>
      <c r="H6436" t="s">
        <v>3876</v>
      </c>
      <c r="I6436">
        <v>1781.5</v>
      </c>
      <c r="J6436" s="41">
        <v>9.7000000000000003E-3</v>
      </c>
      <c r="K6436" s="42">
        <v>17.280550000000002</v>
      </c>
      <c r="L6436" s="43">
        <v>1.33</v>
      </c>
      <c r="M6436" s="42">
        <v>22.983131500000002</v>
      </c>
      <c r="N6436">
        <v>4</v>
      </c>
      <c r="O6436" s="43">
        <v>140</v>
      </c>
      <c r="P6436" s="42">
        <v>93.6</v>
      </c>
      <c r="Q6436" s="42">
        <v>25.5</v>
      </c>
      <c r="R6436" s="42">
        <v>2</v>
      </c>
    </row>
    <row r="6437" spans="1:18" x14ac:dyDescent="0.3">
      <c r="A6437" t="s">
        <v>3923</v>
      </c>
      <c r="B6437" s="17">
        <v>45096</v>
      </c>
      <c r="C6437" t="s">
        <v>543</v>
      </c>
      <c r="D6437" t="s">
        <v>3928</v>
      </c>
      <c r="E6437" t="s">
        <v>3929</v>
      </c>
      <c r="F6437" t="s">
        <v>3920</v>
      </c>
      <c r="G6437" t="s">
        <v>3877</v>
      </c>
      <c r="H6437" t="s">
        <v>3876</v>
      </c>
      <c r="I6437">
        <v>1339.8</v>
      </c>
      <c r="J6437" s="41">
        <v>8.8999999999999999E-3</v>
      </c>
      <c r="K6437" s="42">
        <v>11.92422</v>
      </c>
      <c r="L6437" s="43">
        <v>0.9900000000000001</v>
      </c>
      <c r="M6437" s="42">
        <v>11.804977800000001</v>
      </c>
      <c r="N6437">
        <v>8</v>
      </c>
      <c r="O6437" s="43">
        <v>363.29999999999995</v>
      </c>
      <c r="P6437" s="42">
        <v>109.2</v>
      </c>
      <c r="Q6437" s="42">
        <v>15</v>
      </c>
      <c r="R6437" s="42">
        <v>5</v>
      </c>
    </row>
    <row r="6438" spans="1:18" x14ac:dyDescent="0.3">
      <c r="A6438" t="s">
        <v>3923</v>
      </c>
      <c r="B6438" s="17">
        <v>45097</v>
      </c>
      <c r="C6438" t="s">
        <v>543</v>
      </c>
      <c r="D6438" t="s">
        <v>3928</v>
      </c>
      <c r="E6438" t="s">
        <v>3929</v>
      </c>
      <c r="F6438" t="s">
        <v>3920</v>
      </c>
      <c r="G6438" t="s">
        <v>3877</v>
      </c>
      <c r="H6438" t="s">
        <v>3876</v>
      </c>
      <c r="I6438">
        <v>2051</v>
      </c>
      <c r="J6438" s="41">
        <v>9.5000000000000015E-3</v>
      </c>
      <c r="K6438" s="42">
        <v>19.484500000000004</v>
      </c>
      <c r="L6438" s="43">
        <v>1.2799999999999998</v>
      </c>
      <c r="M6438" s="42">
        <v>24.940160000000002</v>
      </c>
      <c r="N6438">
        <v>4</v>
      </c>
      <c r="O6438" s="43">
        <v>185.5</v>
      </c>
      <c r="P6438" s="42">
        <v>118.8</v>
      </c>
      <c r="Q6438" s="42">
        <v>16.5</v>
      </c>
      <c r="R6438" s="42">
        <v>13</v>
      </c>
    </row>
    <row r="6439" spans="1:18" x14ac:dyDescent="0.3">
      <c r="A6439" t="s">
        <v>3923</v>
      </c>
      <c r="B6439" s="17">
        <v>45098</v>
      </c>
      <c r="C6439" t="s">
        <v>543</v>
      </c>
      <c r="D6439" t="s">
        <v>3928</v>
      </c>
      <c r="E6439" t="s">
        <v>3929</v>
      </c>
      <c r="F6439" t="s">
        <v>3920</v>
      </c>
      <c r="G6439" t="s">
        <v>3877</v>
      </c>
      <c r="H6439" t="s">
        <v>3876</v>
      </c>
      <c r="I6439">
        <v>1152.1999999999998</v>
      </c>
      <c r="J6439" s="41">
        <v>8.0000000000000002E-3</v>
      </c>
      <c r="K6439" s="42">
        <v>9.2175999999999991</v>
      </c>
      <c r="L6439" s="43">
        <v>0.44999999999999996</v>
      </c>
      <c r="M6439" s="42">
        <v>4.1479199999999992</v>
      </c>
      <c r="N6439">
        <v>5</v>
      </c>
      <c r="O6439" s="43">
        <v>441.7</v>
      </c>
      <c r="P6439" s="42">
        <v>106.8</v>
      </c>
      <c r="Q6439" s="42">
        <v>18</v>
      </c>
      <c r="R6439" s="42">
        <v>6</v>
      </c>
    </row>
    <row r="6440" spans="1:18" x14ac:dyDescent="0.3">
      <c r="A6440" t="s">
        <v>3923</v>
      </c>
      <c r="B6440" s="17">
        <v>45099</v>
      </c>
      <c r="C6440" t="s">
        <v>543</v>
      </c>
      <c r="D6440" t="s">
        <v>3928</v>
      </c>
      <c r="E6440" t="s">
        <v>3929</v>
      </c>
      <c r="F6440" t="s">
        <v>3920</v>
      </c>
      <c r="G6440" t="s">
        <v>3877</v>
      </c>
      <c r="H6440" t="s">
        <v>3876</v>
      </c>
      <c r="I6440">
        <v>1973.3</v>
      </c>
      <c r="J6440" s="41">
        <v>8.6E-3</v>
      </c>
      <c r="K6440" s="42">
        <v>16.970379999999999</v>
      </c>
      <c r="L6440" s="43">
        <v>1.0199999999999998</v>
      </c>
      <c r="M6440" s="42">
        <v>17.309787599999996</v>
      </c>
      <c r="N6440">
        <v>8</v>
      </c>
      <c r="O6440" s="43">
        <v>499.09999999999997</v>
      </c>
      <c r="P6440" s="42">
        <v>98.399999999999991</v>
      </c>
      <c r="Q6440" s="42">
        <v>34.5</v>
      </c>
      <c r="R6440" s="42">
        <v>5</v>
      </c>
    </row>
    <row r="6441" spans="1:18" x14ac:dyDescent="0.3">
      <c r="A6441" t="s">
        <v>3923</v>
      </c>
      <c r="B6441" s="17">
        <v>45100</v>
      </c>
      <c r="C6441" t="s">
        <v>543</v>
      </c>
      <c r="D6441" t="s">
        <v>3928</v>
      </c>
      <c r="E6441" t="s">
        <v>3929</v>
      </c>
      <c r="F6441" t="s">
        <v>3920</v>
      </c>
      <c r="G6441" t="s">
        <v>3877</v>
      </c>
      <c r="H6441" t="s">
        <v>3876</v>
      </c>
      <c r="I6441">
        <v>1149.3999999999999</v>
      </c>
      <c r="J6441" s="41">
        <v>8.0999999999999996E-3</v>
      </c>
      <c r="K6441" s="42">
        <v>9.3101399999999988</v>
      </c>
      <c r="L6441" s="43">
        <v>0.48</v>
      </c>
      <c r="M6441" s="42">
        <v>4.4688671999999992</v>
      </c>
      <c r="N6441">
        <v>9</v>
      </c>
      <c r="O6441" s="43">
        <v>428.4</v>
      </c>
      <c r="P6441" s="42">
        <v>66</v>
      </c>
      <c r="Q6441" s="42">
        <v>24</v>
      </c>
      <c r="R6441" s="42">
        <v>6</v>
      </c>
    </row>
    <row r="6442" spans="1:18" x14ac:dyDescent="0.3">
      <c r="A6442" t="s">
        <v>3923</v>
      </c>
      <c r="B6442" s="17">
        <v>45101</v>
      </c>
      <c r="C6442" t="s">
        <v>543</v>
      </c>
      <c r="D6442" t="s">
        <v>3928</v>
      </c>
      <c r="E6442" t="s">
        <v>3929</v>
      </c>
      <c r="F6442" t="s">
        <v>3920</v>
      </c>
      <c r="G6442" t="s">
        <v>3877</v>
      </c>
      <c r="H6442" t="s">
        <v>3876</v>
      </c>
      <c r="I6442">
        <v>2027.1999999999998</v>
      </c>
      <c r="J6442" s="41">
        <v>1.06E-2</v>
      </c>
      <c r="K6442" s="42">
        <v>21.488319999999998</v>
      </c>
      <c r="L6442" s="43">
        <v>0.44</v>
      </c>
      <c r="M6442" s="42">
        <v>9.4548607999999987</v>
      </c>
      <c r="N6442">
        <v>6</v>
      </c>
      <c r="O6442" s="43">
        <v>178.5</v>
      </c>
      <c r="P6442" s="42">
        <v>70.8</v>
      </c>
      <c r="Q6442" s="42">
        <v>16.5</v>
      </c>
      <c r="R6442" s="42">
        <v>1</v>
      </c>
    </row>
    <row r="6443" spans="1:18" x14ac:dyDescent="0.3">
      <c r="A6443" t="s">
        <v>3923</v>
      </c>
      <c r="B6443" s="17">
        <v>45102</v>
      </c>
      <c r="C6443" t="s">
        <v>543</v>
      </c>
      <c r="D6443" t="s">
        <v>3928</v>
      </c>
      <c r="E6443" t="s">
        <v>3929</v>
      </c>
      <c r="F6443" t="s">
        <v>3920</v>
      </c>
      <c r="G6443" t="s">
        <v>3877</v>
      </c>
      <c r="H6443" t="s">
        <v>3876</v>
      </c>
      <c r="I6443">
        <v>1522.5</v>
      </c>
      <c r="J6443" s="41">
        <v>8.4000000000000012E-3</v>
      </c>
      <c r="K6443" s="42">
        <v>12.789000000000001</v>
      </c>
      <c r="L6443" s="43">
        <v>0.47000000000000003</v>
      </c>
      <c r="M6443" s="42">
        <v>6.0108300000000012</v>
      </c>
      <c r="N6443">
        <v>8</v>
      </c>
      <c r="O6443" s="43">
        <v>196.7</v>
      </c>
      <c r="P6443" s="42">
        <v>96</v>
      </c>
      <c r="Q6443" s="42">
        <v>15</v>
      </c>
      <c r="R6443" s="42">
        <v>0</v>
      </c>
    </row>
    <row r="6444" spans="1:18" x14ac:dyDescent="0.3">
      <c r="A6444" t="s">
        <v>3923</v>
      </c>
      <c r="B6444" s="17">
        <v>45103</v>
      </c>
      <c r="C6444" t="s">
        <v>543</v>
      </c>
      <c r="D6444" t="s">
        <v>3928</v>
      </c>
      <c r="E6444" t="s">
        <v>3929</v>
      </c>
      <c r="F6444" t="s">
        <v>3920</v>
      </c>
      <c r="G6444" t="s">
        <v>3877</v>
      </c>
      <c r="H6444" t="s">
        <v>3876</v>
      </c>
      <c r="I6444">
        <v>1744.3999999999999</v>
      </c>
      <c r="J6444" s="41">
        <v>1.12E-2</v>
      </c>
      <c r="K6444" s="42">
        <v>19.537279999999999</v>
      </c>
      <c r="L6444" s="43">
        <v>1.5799999999999998</v>
      </c>
      <c r="M6444" s="42">
        <v>30.868902399999996</v>
      </c>
      <c r="N6444">
        <v>6</v>
      </c>
      <c r="O6444" s="43">
        <v>202.29999999999998</v>
      </c>
      <c r="P6444" s="42">
        <v>98.399999999999991</v>
      </c>
      <c r="Q6444" s="42">
        <v>33</v>
      </c>
      <c r="R6444" s="42">
        <v>6</v>
      </c>
    </row>
    <row r="6445" spans="1:18" x14ac:dyDescent="0.3">
      <c r="A6445" t="s">
        <v>3923</v>
      </c>
      <c r="B6445" s="17">
        <v>45104</v>
      </c>
      <c r="C6445" t="s">
        <v>543</v>
      </c>
      <c r="D6445" t="s">
        <v>3928</v>
      </c>
      <c r="E6445" t="s">
        <v>3929</v>
      </c>
      <c r="F6445" t="s">
        <v>3920</v>
      </c>
      <c r="G6445" t="s">
        <v>3877</v>
      </c>
      <c r="H6445" t="s">
        <v>3876</v>
      </c>
      <c r="I6445">
        <v>1272.5999999999999</v>
      </c>
      <c r="J6445" s="41">
        <v>8.6999999999999994E-3</v>
      </c>
      <c r="K6445" s="42">
        <v>11.071619999999998</v>
      </c>
      <c r="L6445" s="43">
        <v>0.70000000000000007</v>
      </c>
      <c r="M6445" s="42">
        <v>7.7501339999999992</v>
      </c>
      <c r="N6445">
        <v>3</v>
      </c>
      <c r="O6445" s="43">
        <v>333.2</v>
      </c>
      <c r="P6445" s="42">
        <v>100.8</v>
      </c>
      <c r="Q6445" s="42">
        <v>28.5</v>
      </c>
      <c r="R6445" s="42">
        <v>3</v>
      </c>
    </row>
    <row r="6446" spans="1:18" x14ac:dyDescent="0.3">
      <c r="A6446" t="s">
        <v>3923</v>
      </c>
      <c r="B6446" s="17">
        <v>45105</v>
      </c>
      <c r="C6446" t="s">
        <v>543</v>
      </c>
      <c r="D6446" t="s">
        <v>3928</v>
      </c>
      <c r="E6446" t="s">
        <v>3929</v>
      </c>
      <c r="F6446" t="s">
        <v>3920</v>
      </c>
      <c r="G6446" t="s">
        <v>3877</v>
      </c>
      <c r="H6446" t="s">
        <v>3876</v>
      </c>
      <c r="I6446">
        <v>1834.6999999999998</v>
      </c>
      <c r="J6446" s="41">
        <v>6.3E-3</v>
      </c>
      <c r="K6446" s="42">
        <v>11.558609999999998</v>
      </c>
      <c r="L6446" s="43">
        <v>1.6</v>
      </c>
      <c r="M6446" s="42">
        <v>18.493775999999997</v>
      </c>
      <c r="N6446">
        <v>6</v>
      </c>
      <c r="O6446" s="43">
        <v>213.5</v>
      </c>
      <c r="P6446" s="42">
        <v>104.39999999999999</v>
      </c>
      <c r="Q6446" s="42">
        <v>10.5</v>
      </c>
      <c r="R6446" s="42">
        <v>9</v>
      </c>
    </row>
    <row r="6447" spans="1:18" x14ac:dyDescent="0.3">
      <c r="A6447" t="s">
        <v>3923</v>
      </c>
      <c r="B6447" s="17">
        <v>45106</v>
      </c>
      <c r="C6447" t="s">
        <v>543</v>
      </c>
      <c r="D6447" t="s">
        <v>3928</v>
      </c>
      <c r="E6447" t="s">
        <v>3929</v>
      </c>
      <c r="F6447" t="s">
        <v>3920</v>
      </c>
      <c r="G6447" t="s">
        <v>3877</v>
      </c>
      <c r="H6447" t="s">
        <v>3876</v>
      </c>
      <c r="I6447">
        <v>1434.3</v>
      </c>
      <c r="J6447" s="41">
        <v>7.6999999999999994E-3</v>
      </c>
      <c r="K6447" s="42">
        <v>11.044109999999998</v>
      </c>
      <c r="L6447" s="43">
        <v>1.0499999999999998</v>
      </c>
      <c r="M6447" s="42">
        <v>11.596315499999996</v>
      </c>
      <c r="N6447">
        <v>7</v>
      </c>
      <c r="O6447" s="43">
        <v>198.1</v>
      </c>
      <c r="P6447" s="42">
        <v>98.399999999999991</v>
      </c>
      <c r="Q6447" s="42">
        <v>21</v>
      </c>
      <c r="R6447" s="42">
        <v>4</v>
      </c>
    </row>
    <row r="6448" spans="1:18" x14ac:dyDescent="0.3">
      <c r="A6448" t="s">
        <v>3923</v>
      </c>
      <c r="B6448" s="17">
        <v>45107</v>
      </c>
      <c r="C6448" t="s">
        <v>543</v>
      </c>
      <c r="D6448" t="s">
        <v>3928</v>
      </c>
      <c r="E6448" t="s">
        <v>3929</v>
      </c>
      <c r="F6448" t="s">
        <v>3920</v>
      </c>
      <c r="G6448" t="s">
        <v>3877</v>
      </c>
      <c r="H6448" t="s">
        <v>3876</v>
      </c>
      <c r="I6448">
        <v>1188.5999999999999</v>
      </c>
      <c r="J6448" s="41">
        <v>7.6E-3</v>
      </c>
      <c r="K6448" s="42">
        <v>9.0333600000000001</v>
      </c>
      <c r="L6448" s="43">
        <v>0.83000000000000007</v>
      </c>
      <c r="M6448" s="42">
        <v>7.4976888000000006</v>
      </c>
      <c r="N6448">
        <v>8</v>
      </c>
      <c r="O6448" s="43">
        <v>83.3</v>
      </c>
      <c r="P6448" s="42">
        <v>79.2</v>
      </c>
      <c r="Q6448" s="42">
        <v>21</v>
      </c>
      <c r="R6448" s="42">
        <v>4</v>
      </c>
    </row>
    <row r="6449" spans="1:18" x14ac:dyDescent="0.3">
      <c r="A6449" t="s">
        <v>3923</v>
      </c>
      <c r="B6449" s="17">
        <v>45108</v>
      </c>
      <c r="C6449" t="s">
        <v>543</v>
      </c>
      <c r="D6449" t="s">
        <v>3928</v>
      </c>
      <c r="E6449" t="s">
        <v>3929</v>
      </c>
      <c r="F6449" t="s">
        <v>3920</v>
      </c>
      <c r="G6449" t="s">
        <v>3877</v>
      </c>
      <c r="H6449" t="s">
        <v>3876</v>
      </c>
      <c r="I6449">
        <v>1145.8999999999999</v>
      </c>
      <c r="J6449" s="41">
        <v>9.1999999999999998E-3</v>
      </c>
      <c r="K6449" s="42">
        <v>10.542279999999998</v>
      </c>
      <c r="L6449" s="43">
        <v>1.79</v>
      </c>
      <c r="M6449" s="42">
        <v>18.870681199999996</v>
      </c>
      <c r="N6449">
        <v>7</v>
      </c>
      <c r="O6449" s="43">
        <v>310.09999999999997</v>
      </c>
      <c r="P6449" s="42">
        <v>98.399999999999991</v>
      </c>
      <c r="Q6449" s="42">
        <v>25.5</v>
      </c>
      <c r="R6449" s="42">
        <v>2</v>
      </c>
    </row>
    <row r="6450" spans="1:18" x14ac:dyDescent="0.3">
      <c r="A6450" t="s">
        <v>3923</v>
      </c>
      <c r="B6450" s="17">
        <v>45109</v>
      </c>
      <c r="C6450" t="s">
        <v>543</v>
      </c>
      <c r="D6450" t="s">
        <v>3928</v>
      </c>
      <c r="E6450" t="s">
        <v>3929</v>
      </c>
      <c r="F6450" t="s">
        <v>3920</v>
      </c>
      <c r="G6450" t="s">
        <v>3877</v>
      </c>
      <c r="H6450" t="s">
        <v>3876</v>
      </c>
      <c r="I6450">
        <v>2090.1999999999998</v>
      </c>
      <c r="J6450" s="41">
        <v>1.0800000000000001E-2</v>
      </c>
      <c r="K6450" s="42">
        <v>22.574159999999999</v>
      </c>
      <c r="L6450" s="43">
        <v>0.47</v>
      </c>
      <c r="M6450" s="42">
        <v>10.609855199999998</v>
      </c>
      <c r="N6450">
        <v>8</v>
      </c>
      <c r="O6450" s="43">
        <v>51.099999999999994</v>
      </c>
      <c r="P6450" s="42">
        <v>109.2</v>
      </c>
      <c r="Q6450" s="42">
        <v>19.5</v>
      </c>
      <c r="R6450" s="42">
        <v>13</v>
      </c>
    </row>
    <row r="6451" spans="1:18" x14ac:dyDescent="0.3">
      <c r="A6451" t="s">
        <v>3923</v>
      </c>
      <c r="B6451" s="17">
        <v>45110</v>
      </c>
      <c r="C6451" t="s">
        <v>543</v>
      </c>
      <c r="D6451" t="s">
        <v>3928</v>
      </c>
      <c r="E6451" t="s">
        <v>3929</v>
      </c>
      <c r="F6451" t="s">
        <v>3920</v>
      </c>
      <c r="G6451" t="s">
        <v>3877</v>
      </c>
      <c r="H6451" t="s">
        <v>3876</v>
      </c>
      <c r="I6451">
        <v>1790.6</v>
      </c>
      <c r="J6451" s="41">
        <v>1.09E-2</v>
      </c>
      <c r="K6451" s="42">
        <v>19.51754</v>
      </c>
      <c r="L6451" s="43">
        <v>1.3900000000000001</v>
      </c>
      <c r="M6451" s="42">
        <v>27.129380600000005</v>
      </c>
      <c r="N6451">
        <v>7</v>
      </c>
      <c r="O6451" s="43">
        <v>197.39999999999998</v>
      </c>
      <c r="P6451" s="42">
        <v>94.8</v>
      </c>
      <c r="Q6451" s="42">
        <v>19.5</v>
      </c>
      <c r="R6451" s="42">
        <v>6</v>
      </c>
    </row>
    <row r="6452" spans="1:18" x14ac:dyDescent="0.3">
      <c r="A6452" t="s">
        <v>3923</v>
      </c>
      <c r="B6452" s="17">
        <v>45111</v>
      </c>
      <c r="C6452" t="s">
        <v>543</v>
      </c>
      <c r="D6452" t="s">
        <v>3928</v>
      </c>
      <c r="E6452" t="s">
        <v>3929</v>
      </c>
      <c r="F6452" t="s">
        <v>3920</v>
      </c>
      <c r="G6452" t="s">
        <v>3877</v>
      </c>
      <c r="H6452" t="s">
        <v>3876</v>
      </c>
      <c r="I6452">
        <v>1054.8999999999999</v>
      </c>
      <c r="J6452" s="41">
        <v>1.09E-2</v>
      </c>
      <c r="K6452" s="42">
        <v>11.498409999999998</v>
      </c>
      <c r="L6452" s="43">
        <v>1.5499999999999998</v>
      </c>
      <c r="M6452" s="42">
        <v>17.822535499999994</v>
      </c>
      <c r="N6452">
        <v>10</v>
      </c>
      <c r="O6452" s="43">
        <v>121.8</v>
      </c>
      <c r="P6452" s="42">
        <v>128.4</v>
      </c>
      <c r="Q6452" s="42">
        <v>33</v>
      </c>
      <c r="R6452" s="42">
        <v>0</v>
      </c>
    </row>
    <row r="6453" spans="1:18" x14ac:dyDescent="0.3">
      <c r="A6453" t="s">
        <v>3923</v>
      </c>
      <c r="B6453" s="17">
        <v>45112</v>
      </c>
      <c r="C6453" t="s">
        <v>543</v>
      </c>
      <c r="D6453" t="s">
        <v>3928</v>
      </c>
      <c r="E6453" t="s">
        <v>3929</v>
      </c>
      <c r="F6453" t="s">
        <v>3920</v>
      </c>
      <c r="G6453" t="s">
        <v>3877</v>
      </c>
      <c r="H6453" t="s">
        <v>3876</v>
      </c>
      <c r="I6453">
        <v>2002.6999999999998</v>
      </c>
      <c r="J6453" s="41">
        <v>7.6E-3</v>
      </c>
      <c r="K6453" s="42">
        <v>15.220519999999999</v>
      </c>
      <c r="L6453" s="43">
        <v>0.83000000000000007</v>
      </c>
      <c r="M6453" s="42">
        <v>12.633031600000001</v>
      </c>
      <c r="N6453">
        <v>3</v>
      </c>
      <c r="O6453" s="43">
        <v>156.79999999999998</v>
      </c>
      <c r="P6453" s="42">
        <v>110.39999999999999</v>
      </c>
      <c r="Q6453" s="42">
        <v>39</v>
      </c>
      <c r="R6453" s="42">
        <v>7</v>
      </c>
    </row>
    <row r="6454" spans="1:18" x14ac:dyDescent="0.3">
      <c r="A6454" t="s">
        <v>3923</v>
      </c>
      <c r="B6454" s="17">
        <v>45113</v>
      </c>
      <c r="C6454" t="s">
        <v>543</v>
      </c>
      <c r="D6454" t="s">
        <v>3928</v>
      </c>
      <c r="E6454" t="s">
        <v>3929</v>
      </c>
      <c r="F6454" t="s">
        <v>3920</v>
      </c>
      <c r="G6454" t="s">
        <v>3877</v>
      </c>
      <c r="H6454" t="s">
        <v>3876</v>
      </c>
      <c r="I6454">
        <v>1561</v>
      </c>
      <c r="J6454" s="41">
        <v>8.4000000000000012E-3</v>
      </c>
      <c r="K6454" s="42">
        <v>13.112400000000003</v>
      </c>
      <c r="L6454" s="43">
        <v>1.3</v>
      </c>
      <c r="M6454" s="42">
        <v>17.046120000000005</v>
      </c>
      <c r="N6454">
        <v>8</v>
      </c>
      <c r="O6454" s="43">
        <v>161</v>
      </c>
      <c r="P6454" s="42">
        <v>73.2</v>
      </c>
      <c r="Q6454" s="42">
        <v>18</v>
      </c>
      <c r="R6454" s="42">
        <v>4</v>
      </c>
    </row>
    <row r="6455" spans="1:18" x14ac:dyDescent="0.3">
      <c r="A6455" t="s">
        <v>3923</v>
      </c>
      <c r="B6455" s="17">
        <v>45114</v>
      </c>
      <c r="C6455" t="s">
        <v>543</v>
      </c>
      <c r="D6455" t="s">
        <v>3928</v>
      </c>
      <c r="E6455" t="s">
        <v>3929</v>
      </c>
      <c r="F6455" t="s">
        <v>3920</v>
      </c>
      <c r="G6455" t="s">
        <v>3877</v>
      </c>
      <c r="H6455" t="s">
        <v>3876</v>
      </c>
      <c r="I6455">
        <v>1205.3999999999999</v>
      </c>
      <c r="J6455" s="41">
        <v>8.199999999999999E-3</v>
      </c>
      <c r="K6455" s="42">
        <v>9.8842799999999968</v>
      </c>
      <c r="L6455" s="43">
        <v>0.71</v>
      </c>
      <c r="M6455" s="42">
        <v>7.0178387999999972</v>
      </c>
      <c r="N6455">
        <v>6</v>
      </c>
      <c r="O6455" s="43">
        <v>237.29999999999998</v>
      </c>
      <c r="P6455" s="42">
        <v>84</v>
      </c>
      <c r="Q6455" s="42">
        <v>19.5</v>
      </c>
      <c r="R6455" s="42">
        <v>2</v>
      </c>
    </row>
    <row r="6456" spans="1:18" x14ac:dyDescent="0.3">
      <c r="A6456" t="s">
        <v>3923</v>
      </c>
      <c r="B6456" s="17">
        <v>45115</v>
      </c>
      <c r="C6456" t="s">
        <v>543</v>
      </c>
      <c r="D6456" t="s">
        <v>3928</v>
      </c>
      <c r="E6456" t="s">
        <v>3929</v>
      </c>
      <c r="F6456" t="s">
        <v>3920</v>
      </c>
      <c r="G6456" t="s">
        <v>3877</v>
      </c>
      <c r="H6456" t="s">
        <v>3876</v>
      </c>
      <c r="I6456">
        <v>1694</v>
      </c>
      <c r="J6456" s="41">
        <v>9.2999999999999992E-3</v>
      </c>
      <c r="K6456" s="42">
        <v>15.754199999999999</v>
      </c>
      <c r="L6456" s="43">
        <v>0.75</v>
      </c>
      <c r="M6456" s="42">
        <v>11.81565</v>
      </c>
      <c r="N6456">
        <v>4</v>
      </c>
      <c r="O6456" s="43">
        <v>118.99999999999999</v>
      </c>
      <c r="P6456" s="42">
        <v>134.4</v>
      </c>
      <c r="Q6456" s="42">
        <v>33</v>
      </c>
      <c r="R6456" s="42">
        <v>8</v>
      </c>
    </row>
    <row r="6457" spans="1:18" x14ac:dyDescent="0.3">
      <c r="A6457" t="s">
        <v>3923</v>
      </c>
      <c r="B6457" s="17">
        <v>45116</v>
      </c>
      <c r="C6457" t="s">
        <v>543</v>
      </c>
      <c r="D6457" t="s">
        <v>3928</v>
      </c>
      <c r="E6457" t="s">
        <v>3929</v>
      </c>
      <c r="F6457" t="s">
        <v>3920</v>
      </c>
      <c r="G6457" t="s">
        <v>3877</v>
      </c>
      <c r="H6457" t="s">
        <v>3876</v>
      </c>
      <c r="I6457">
        <v>1850.8</v>
      </c>
      <c r="J6457" s="41">
        <v>1.17E-2</v>
      </c>
      <c r="K6457" s="42">
        <v>21.65436</v>
      </c>
      <c r="L6457" s="43">
        <v>1.1500000000000001</v>
      </c>
      <c r="M6457" s="42">
        <v>24.902514000000004</v>
      </c>
      <c r="N6457">
        <v>5</v>
      </c>
      <c r="O6457" s="43">
        <v>305.89999999999998</v>
      </c>
      <c r="P6457" s="42">
        <v>129.6</v>
      </c>
      <c r="Q6457" s="42">
        <v>22.5</v>
      </c>
      <c r="R6457" s="42">
        <v>7</v>
      </c>
    </row>
    <row r="6458" spans="1:18" x14ac:dyDescent="0.3">
      <c r="A6458" t="s">
        <v>3923</v>
      </c>
      <c r="B6458" s="17">
        <v>45117</v>
      </c>
      <c r="C6458" t="s">
        <v>543</v>
      </c>
      <c r="D6458" t="s">
        <v>3928</v>
      </c>
      <c r="E6458" t="s">
        <v>3929</v>
      </c>
      <c r="F6458" t="s">
        <v>3920</v>
      </c>
      <c r="G6458" t="s">
        <v>3877</v>
      </c>
      <c r="H6458" t="s">
        <v>3876</v>
      </c>
      <c r="I6458">
        <v>1354.5</v>
      </c>
      <c r="J6458" s="41">
        <v>1.0599999999999998E-2</v>
      </c>
      <c r="K6458" s="42">
        <v>14.357699999999998</v>
      </c>
      <c r="L6458" s="43">
        <v>1.47</v>
      </c>
      <c r="M6458" s="42">
        <v>21.105818999999997</v>
      </c>
      <c r="N6458">
        <v>6</v>
      </c>
      <c r="O6458" s="43">
        <v>216.29999999999998</v>
      </c>
      <c r="P6458" s="42">
        <v>134.4</v>
      </c>
      <c r="Q6458" s="42">
        <v>10.5</v>
      </c>
      <c r="R6458" s="42">
        <v>9</v>
      </c>
    </row>
    <row r="6459" spans="1:18" x14ac:dyDescent="0.3">
      <c r="A6459" t="s">
        <v>3923</v>
      </c>
      <c r="B6459" s="17">
        <v>45118</v>
      </c>
      <c r="C6459" t="s">
        <v>543</v>
      </c>
      <c r="D6459" t="s">
        <v>3928</v>
      </c>
      <c r="E6459" t="s">
        <v>3929</v>
      </c>
      <c r="F6459" t="s">
        <v>3920</v>
      </c>
      <c r="G6459" t="s">
        <v>3877</v>
      </c>
      <c r="H6459" t="s">
        <v>3876</v>
      </c>
      <c r="I6459">
        <v>1680</v>
      </c>
      <c r="J6459" s="41">
        <v>1.0200000000000001E-2</v>
      </c>
      <c r="K6459" s="42">
        <v>17.136000000000003</v>
      </c>
      <c r="L6459" s="43">
        <v>0.67999999999999994</v>
      </c>
      <c r="M6459" s="42">
        <v>11.652480000000001</v>
      </c>
      <c r="N6459">
        <v>6</v>
      </c>
      <c r="O6459" s="43">
        <v>133.69999999999999</v>
      </c>
      <c r="P6459" s="42">
        <v>110.39999999999999</v>
      </c>
      <c r="Q6459" s="42">
        <v>22.5</v>
      </c>
      <c r="R6459" s="42">
        <v>6</v>
      </c>
    </row>
    <row r="6460" spans="1:18" x14ac:dyDescent="0.3">
      <c r="A6460" t="s">
        <v>3923</v>
      </c>
      <c r="B6460" s="17">
        <v>45119</v>
      </c>
      <c r="C6460" t="s">
        <v>543</v>
      </c>
      <c r="D6460" t="s">
        <v>3928</v>
      </c>
      <c r="E6460" t="s">
        <v>3929</v>
      </c>
      <c r="F6460" t="s">
        <v>3920</v>
      </c>
      <c r="G6460" t="s">
        <v>3877</v>
      </c>
      <c r="H6460" t="s">
        <v>3876</v>
      </c>
      <c r="I6460">
        <v>1075.8999999999999</v>
      </c>
      <c r="J6460" s="41">
        <v>9.4000000000000004E-3</v>
      </c>
      <c r="K6460" s="42">
        <v>10.11346</v>
      </c>
      <c r="L6460" s="43">
        <v>0.86</v>
      </c>
      <c r="M6460" s="42">
        <v>8.6975756000000004</v>
      </c>
      <c r="N6460">
        <v>3</v>
      </c>
      <c r="O6460" s="43">
        <v>220.5</v>
      </c>
      <c r="P6460" s="42">
        <v>105.6</v>
      </c>
      <c r="Q6460" s="42">
        <v>24</v>
      </c>
      <c r="R6460" s="42">
        <v>4</v>
      </c>
    </row>
    <row r="6461" spans="1:18" x14ac:dyDescent="0.3">
      <c r="A6461" t="s">
        <v>3923</v>
      </c>
      <c r="B6461" s="17">
        <v>45120</v>
      </c>
      <c r="C6461" t="s">
        <v>543</v>
      </c>
      <c r="D6461" t="s">
        <v>3928</v>
      </c>
      <c r="E6461" t="s">
        <v>3929</v>
      </c>
      <c r="F6461" t="s">
        <v>3920</v>
      </c>
      <c r="G6461" t="s">
        <v>3877</v>
      </c>
      <c r="H6461" t="s">
        <v>3876</v>
      </c>
      <c r="I6461">
        <v>2060.1</v>
      </c>
      <c r="J6461" s="41">
        <v>9.7999999999999997E-3</v>
      </c>
      <c r="K6461" s="42">
        <v>20.188979999999997</v>
      </c>
      <c r="L6461" s="43">
        <v>1.1099999999999999</v>
      </c>
      <c r="M6461" s="42">
        <v>22.409767799999994</v>
      </c>
      <c r="N6461">
        <v>5</v>
      </c>
      <c r="O6461" s="43">
        <v>207.89999999999998</v>
      </c>
      <c r="P6461" s="42">
        <v>117.6</v>
      </c>
      <c r="Q6461" s="42">
        <v>28.5</v>
      </c>
      <c r="R6461" s="42">
        <v>6</v>
      </c>
    </row>
    <row r="6462" spans="1:18" x14ac:dyDescent="0.3">
      <c r="A6462" t="s">
        <v>3923</v>
      </c>
      <c r="B6462" s="17">
        <v>45121</v>
      </c>
      <c r="C6462" t="s">
        <v>543</v>
      </c>
      <c r="D6462" t="s">
        <v>3928</v>
      </c>
      <c r="E6462" t="s">
        <v>3929</v>
      </c>
      <c r="F6462" t="s">
        <v>3920</v>
      </c>
      <c r="G6462" t="s">
        <v>3877</v>
      </c>
      <c r="H6462" t="s">
        <v>3876</v>
      </c>
      <c r="I6462">
        <v>1283.0999999999999</v>
      </c>
      <c r="J6462" s="41">
        <v>7.1999999999999998E-3</v>
      </c>
      <c r="K6462" s="42">
        <v>9.2383199999999999</v>
      </c>
      <c r="L6462" s="43">
        <v>1.39</v>
      </c>
      <c r="M6462" s="42">
        <v>12.841264799999999</v>
      </c>
      <c r="N6462">
        <v>6</v>
      </c>
      <c r="O6462" s="43">
        <v>213.5</v>
      </c>
      <c r="P6462" s="42">
        <v>120</v>
      </c>
      <c r="Q6462" s="42">
        <v>16.5</v>
      </c>
      <c r="R6462" s="42">
        <v>10</v>
      </c>
    </row>
    <row r="6463" spans="1:18" x14ac:dyDescent="0.3">
      <c r="A6463" t="s">
        <v>3923</v>
      </c>
      <c r="B6463" s="17">
        <v>45122</v>
      </c>
      <c r="C6463" t="s">
        <v>543</v>
      </c>
      <c r="D6463" t="s">
        <v>3928</v>
      </c>
      <c r="E6463" t="s">
        <v>3929</v>
      </c>
      <c r="F6463" t="s">
        <v>3920</v>
      </c>
      <c r="G6463" t="s">
        <v>3877</v>
      </c>
      <c r="H6463" t="s">
        <v>3876</v>
      </c>
      <c r="I6463">
        <v>1234.8</v>
      </c>
      <c r="J6463" s="41">
        <v>1.0999999999999999E-2</v>
      </c>
      <c r="K6463" s="42">
        <v>13.582799999999999</v>
      </c>
      <c r="L6463" s="43">
        <v>0.83000000000000007</v>
      </c>
      <c r="M6463" s="42">
        <v>11.273724</v>
      </c>
      <c r="N6463">
        <v>7</v>
      </c>
      <c r="O6463" s="43">
        <v>77</v>
      </c>
      <c r="P6463" s="42">
        <v>92.399999999999991</v>
      </c>
      <c r="Q6463" s="42">
        <v>21</v>
      </c>
      <c r="R6463" s="42">
        <v>10</v>
      </c>
    </row>
    <row r="6464" spans="1:18" x14ac:dyDescent="0.3">
      <c r="A6464" t="s">
        <v>3923</v>
      </c>
      <c r="B6464" s="17">
        <v>45123</v>
      </c>
      <c r="C6464" t="s">
        <v>543</v>
      </c>
      <c r="D6464" t="s">
        <v>3928</v>
      </c>
      <c r="E6464" t="s">
        <v>3929</v>
      </c>
      <c r="F6464" t="s">
        <v>3920</v>
      </c>
      <c r="G6464" t="s">
        <v>3877</v>
      </c>
      <c r="H6464" t="s">
        <v>3876</v>
      </c>
      <c r="I6464">
        <v>1558.1999999999998</v>
      </c>
      <c r="J6464" s="41">
        <v>6.0000000000000001E-3</v>
      </c>
      <c r="K6464" s="42">
        <v>9.3491999999999997</v>
      </c>
      <c r="L6464" s="43">
        <v>1.62</v>
      </c>
      <c r="M6464" s="42">
        <v>15.145704</v>
      </c>
      <c r="N6464">
        <v>10</v>
      </c>
      <c r="O6464" s="43">
        <v>102.89999999999999</v>
      </c>
      <c r="P6464" s="42">
        <v>93.6</v>
      </c>
      <c r="Q6464" s="42">
        <v>4.5</v>
      </c>
      <c r="R6464" s="42">
        <v>10</v>
      </c>
    </row>
    <row r="6465" spans="1:18" x14ac:dyDescent="0.3">
      <c r="A6465" t="s">
        <v>3923</v>
      </c>
      <c r="B6465" s="17">
        <v>45124</v>
      </c>
      <c r="C6465" t="s">
        <v>543</v>
      </c>
      <c r="D6465" t="s">
        <v>3928</v>
      </c>
      <c r="E6465" t="s">
        <v>3929</v>
      </c>
      <c r="F6465" t="s">
        <v>3920</v>
      </c>
      <c r="G6465" t="s">
        <v>3877</v>
      </c>
      <c r="H6465" t="s">
        <v>3876</v>
      </c>
      <c r="I6465">
        <v>1481.1999999999998</v>
      </c>
      <c r="J6465" s="41">
        <v>8.3000000000000001E-3</v>
      </c>
      <c r="K6465" s="42">
        <v>12.293959999999998</v>
      </c>
      <c r="L6465" s="43">
        <v>0.27</v>
      </c>
      <c r="M6465" s="42">
        <v>3.3193691999999997</v>
      </c>
      <c r="N6465">
        <v>3</v>
      </c>
      <c r="O6465" s="43">
        <v>259</v>
      </c>
      <c r="P6465" s="42">
        <v>99.6</v>
      </c>
      <c r="Q6465" s="42">
        <v>15</v>
      </c>
      <c r="R6465" s="42">
        <v>4</v>
      </c>
    </row>
    <row r="6466" spans="1:18" x14ac:dyDescent="0.3">
      <c r="A6466" t="s">
        <v>3923</v>
      </c>
      <c r="B6466" s="17">
        <v>45125</v>
      </c>
      <c r="C6466" t="s">
        <v>543</v>
      </c>
      <c r="D6466" t="s">
        <v>3928</v>
      </c>
      <c r="E6466" t="s">
        <v>3929</v>
      </c>
      <c r="F6466" t="s">
        <v>3920</v>
      </c>
      <c r="G6466" t="s">
        <v>3877</v>
      </c>
      <c r="H6466" t="s">
        <v>3876</v>
      </c>
      <c r="I6466">
        <v>1729.6999999999998</v>
      </c>
      <c r="J6466" s="41">
        <v>8.8000000000000005E-3</v>
      </c>
      <c r="K6466" s="42">
        <v>15.221359999999999</v>
      </c>
      <c r="L6466" s="43">
        <v>0.9900000000000001</v>
      </c>
      <c r="M6466" s="42">
        <v>15.069146400000001</v>
      </c>
      <c r="N6466">
        <v>8</v>
      </c>
      <c r="O6466" s="43">
        <v>42</v>
      </c>
      <c r="P6466" s="42">
        <v>96</v>
      </c>
      <c r="Q6466" s="42">
        <v>4.5</v>
      </c>
      <c r="R6466" s="42">
        <v>6</v>
      </c>
    </row>
    <row r="6467" spans="1:18" x14ac:dyDescent="0.3">
      <c r="A6467" t="s">
        <v>3923</v>
      </c>
      <c r="B6467" s="17">
        <v>45126</v>
      </c>
      <c r="C6467" t="s">
        <v>543</v>
      </c>
      <c r="D6467" t="s">
        <v>3928</v>
      </c>
      <c r="E6467" t="s">
        <v>3929</v>
      </c>
      <c r="F6467" t="s">
        <v>3920</v>
      </c>
      <c r="G6467" t="s">
        <v>3877</v>
      </c>
      <c r="H6467" t="s">
        <v>3876</v>
      </c>
      <c r="I6467">
        <v>2013.1999999999998</v>
      </c>
      <c r="J6467" s="41">
        <v>7.4000000000000003E-3</v>
      </c>
      <c r="K6467" s="42">
        <v>14.897679999999999</v>
      </c>
      <c r="L6467" s="43">
        <v>0.47</v>
      </c>
      <c r="M6467" s="42">
        <v>7.0019095999999994</v>
      </c>
      <c r="N6467">
        <v>1</v>
      </c>
      <c r="O6467" s="43">
        <v>47.599999999999994</v>
      </c>
      <c r="P6467" s="42">
        <v>91.2</v>
      </c>
      <c r="Q6467" s="42">
        <v>16.5</v>
      </c>
      <c r="R6467" s="42">
        <v>1</v>
      </c>
    </row>
    <row r="6468" spans="1:18" x14ac:dyDescent="0.3">
      <c r="A6468" t="s">
        <v>3923</v>
      </c>
      <c r="B6468" s="17">
        <v>45127</v>
      </c>
      <c r="C6468" t="s">
        <v>543</v>
      </c>
      <c r="D6468" t="s">
        <v>3928</v>
      </c>
      <c r="E6468" t="s">
        <v>3929</v>
      </c>
      <c r="F6468" t="s">
        <v>3920</v>
      </c>
      <c r="G6468" t="s">
        <v>3877</v>
      </c>
      <c r="H6468" t="s">
        <v>3876</v>
      </c>
      <c r="I6468">
        <v>1428</v>
      </c>
      <c r="J6468" s="41">
        <v>7.0000000000000001E-3</v>
      </c>
      <c r="K6468" s="42">
        <v>9.9960000000000004</v>
      </c>
      <c r="L6468" s="43">
        <v>1.51</v>
      </c>
      <c r="M6468" s="42">
        <v>15.093960000000001</v>
      </c>
      <c r="N6468">
        <v>4</v>
      </c>
      <c r="O6468" s="43">
        <v>38.5</v>
      </c>
      <c r="P6468" s="42">
        <v>76.8</v>
      </c>
      <c r="Q6468" s="42">
        <v>7.5</v>
      </c>
      <c r="R6468" s="42">
        <v>8</v>
      </c>
    </row>
    <row r="6469" spans="1:18" x14ac:dyDescent="0.3">
      <c r="A6469" t="s">
        <v>3923</v>
      </c>
      <c r="B6469" s="17">
        <v>45128</v>
      </c>
      <c r="C6469" t="s">
        <v>543</v>
      </c>
      <c r="D6469" t="s">
        <v>3928</v>
      </c>
      <c r="E6469" t="s">
        <v>3929</v>
      </c>
      <c r="F6469" t="s">
        <v>3920</v>
      </c>
      <c r="G6469" t="s">
        <v>3877</v>
      </c>
      <c r="H6469" t="s">
        <v>3876</v>
      </c>
      <c r="I6469">
        <v>1183.6999999999998</v>
      </c>
      <c r="J6469" s="41">
        <v>7.1999999999999998E-3</v>
      </c>
      <c r="K6469" s="42">
        <v>8.5226399999999991</v>
      </c>
      <c r="L6469" s="43">
        <v>1.8299999999999998</v>
      </c>
      <c r="M6469" s="42">
        <v>15.596431199999998</v>
      </c>
      <c r="N6469">
        <v>8</v>
      </c>
      <c r="O6469" s="43">
        <v>156.79999999999998</v>
      </c>
      <c r="P6469" s="42">
        <v>61.199999999999996</v>
      </c>
      <c r="Q6469" s="42">
        <v>6</v>
      </c>
      <c r="R6469" s="42">
        <v>11</v>
      </c>
    </row>
    <row r="6470" spans="1:18" x14ac:dyDescent="0.3">
      <c r="A6470" t="s">
        <v>3923</v>
      </c>
      <c r="B6470" s="17">
        <v>45129</v>
      </c>
      <c r="C6470" t="s">
        <v>543</v>
      </c>
      <c r="D6470" t="s">
        <v>3928</v>
      </c>
      <c r="E6470" t="s">
        <v>3929</v>
      </c>
      <c r="F6470" t="s">
        <v>3920</v>
      </c>
      <c r="G6470" t="s">
        <v>3877</v>
      </c>
      <c r="H6470" t="s">
        <v>3876</v>
      </c>
      <c r="I6470">
        <v>1804.6</v>
      </c>
      <c r="J6470" s="41">
        <v>6.1999999999999998E-3</v>
      </c>
      <c r="K6470" s="42">
        <v>11.188519999999999</v>
      </c>
      <c r="L6470" s="43">
        <v>0.64</v>
      </c>
      <c r="M6470" s="42">
        <v>7.1606527999999994</v>
      </c>
      <c r="N6470">
        <v>5</v>
      </c>
      <c r="O6470" s="43">
        <v>377.29999999999995</v>
      </c>
      <c r="P6470" s="42">
        <v>64.8</v>
      </c>
      <c r="Q6470" s="42">
        <v>3</v>
      </c>
      <c r="R6470" s="42">
        <v>7</v>
      </c>
    </row>
    <row r="6471" spans="1:18" x14ac:dyDescent="0.3">
      <c r="A6471" t="s">
        <v>3923</v>
      </c>
      <c r="B6471" s="17">
        <v>45130</v>
      </c>
      <c r="C6471" t="s">
        <v>543</v>
      </c>
      <c r="D6471" t="s">
        <v>3928</v>
      </c>
      <c r="E6471" t="s">
        <v>3929</v>
      </c>
      <c r="F6471" t="s">
        <v>3920</v>
      </c>
      <c r="G6471" t="s">
        <v>3877</v>
      </c>
      <c r="H6471" t="s">
        <v>3876</v>
      </c>
      <c r="I6471">
        <v>1495.8999999999999</v>
      </c>
      <c r="J6471" s="41">
        <v>7.3000000000000001E-3</v>
      </c>
      <c r="K6471" s="42">
        <v>10.920069999999999</v>
      </c>
      <c r="L6471" s="43">
        <v>0.65</v>
      </c>
      <c r="M6471" s="42">
        <v>7.0980454999999996</v>
      </c>
      <c r="N6471">
        <v>9</v>
      </c>
      <c r="O6471" s="43">
        <v>308</v>
      </c>
      <c r="P6471" s="42">
        <v>94.8</v>
      </c>
      <c r="Q6471" s="42">
        <v>7.5</v>
      </c>
      <c r="R6471" s="42">
        <v>6</v>
      </c>
    </row>
    <row r="6472" spans="1:18" x14ac:dyDescent="0.3">
      <c r="A6472" t="s">
        <v>3923</v>
      </c>
      <c r="B6472" s="17">
        <v>45131</v>
      </c>
      <c r="C6472" t="s">
        <v>543</v>
      </c>
      <c r="D6472" t="s">
        <v>3928</v>
      </c>
      <c r="E6472" t="s">
        <v>3929</v>
      </c>
      <c r="F6472" t="s">
        <v>3920</v>
      </c>
      <c r="G6472" t="s">
        <v>3877</v>
      </c>
      <c r="H6472" t="s">
        <v>3876</v>
      </c>
      <c r="I6472">
        <v>1978.8999999999999</v>
      </c>
      <c r="J6472" s="41">
        <v>9.1999999999999998E-3</v>
      </c>
      <c r="K6472" s="42">
        <v>18.205879999999997</v>
      </c>
      <c r="L6472" s="43">
        <v>0.94999999999999984</v>
      </c>
      <c r="M6472" s="42">
        <v>17.295585999999993</v>
      </c>
      <c r="N6472">
        <v>6</v>
      </c>
      <c r="O6472" s="43">
        <v>117.6</v>
      </c>
      <c r="P6472" s="42">
        <v>52.8</v>
      </c>
      <c r="Q6472" s="42">
        <v>9</v>
      </c>
      <c r="R6472" s="42">
        <v>7</v>
      </c>
    </row>
    <row r="6473" spans="1:18" x14ac:dyDescent="0.3">
      <c r="A6473" t="s">
        <v>3923</v>
      </c>
      <c r="B6473" s="17">
        <v>45132</v>
      </c>
      <c r="C6473" t="s">
        <v>543</v>
      </c>
      <c r="D6473" t="s">
        <v>3928</v>
      </c>
      <c r="E6473" t="s">
        <v>3929</v>
      </c>
      <c r="F6473" t="s">
        <v>3920</v>
      </c>
      <c r="G6473" t="s">
        <v>3877</v>
      </c>
      <c r="H6473" t="s">
        <v>3876</v>
      </c>
      <c r="I6473">
        <v>1703.1</v>
      </c>
      <c r="J6473" s="41">
        <v>8.3000000000000001E-3</v>
      </c>
      <c r="K6473" s="42">
        <v>14.135729999999999</v>
      </c>
      <c r="L6473" s="43">
        <v>1.8500000000000003</v>
      </c>
      <c r="M6473" s="42">
        <v>26.151100500000002</v>
      </c>
      <c r="N6473">
        <v>3</v>
      </c>
      <c r="O6473" s="43">
        <v>263.2</v>
      </c>
      <c r="P6473" s="42">
        <v>90</v>
      </c>
      <c r="Q6473" s="42">
        <v>15</v>
      </c>
      <c r="R6473" s="42">
        <v>1</v>
      </c>
    </row>
    <row r="6474" spans="1:18" x14ac:dyDescent="0.3">
      <c r="A6474" t="s">
        <v>3923</v>
      </c>
      <c r="B6474" s="17">
        <v>45133</v>
      </c>
      <c r="C6474" t="s">
        <v>543</v>
      </c>
      <c r="D6474" t="s">
        <v>3928</v>
      </c>
      <c r="E6474" t="s">
        <v>3929</v>
      </c>
      <c r="F6474" t="s">
        <v>3920</v>
      </c>
      <c r="G6474" t="s">
        <v>3877</v>
      </c>
      <c r="H6474" t="s">
        <v>3876</v>
      </c>
      <c r="I6474">
        <v>1481.8999999999999</v>
      </c>
      <c r="J6474" s="41">
        <v>1.03E-2</v>
      </c>
      <c r="K6474" s="42">
        <v>15.26357</v>
      </c>
      <c r="L6474" s="43">
        <v>1.8599999999999999</v>
      </c>
      <c r="M6474" s="42">
        <v>28.390240199999997</v>
      </c>
      <c r="N6474">
        <v>1</v>
      </c>
      <c r="O6474" s="43">
        <v>91</v>
      </c>
      <c r="P6474" s="42">
        <v>98.399999999999991</v>
      </c>
      <c r="Q6474" s="42">
        <v>12</v>
      </c>
      <c r="R6474" s="42">
        <v>3</v>
      </c>
    </row>
    <row r="6475" spans="1:18" x14ac:dyDescent="0.3">
      <c r="A6475" t="s">
        <v>3923</v>
      </c>
      <c r="B6475" s="17">
        <v>45134</v>
      </c>
      <c r="C6475" t="s">
        <v>543</v>
      </c>
      <c r="D6475" t="s">
        <v>3928</v>
      </c>
      <c r="E6475" t="s">
        <v>3929</v>
      </c>
      <c r="F6475" t="s">
        <v>3920</v>
      </c>
      <c r="G6475" t="s">
        <v>3877</v>
      </c>
      <c r="H6475" t="s">
        <v>3876</v>
      </c>
      <c r="I6475">
        <v>1481.8999999999999</v>
      </c>
      <c r="J6475" s="41">
        <v>7.6000000000000009E-3</v>
      </c>
      <c r="K6475" s="42">
        <v>11.26244</v>
      </c>
      <c r="L6475" s="43">
        <v>1.36</v>
      </c>
      <c r="M6475" s="42">
        <v>15.3169184</v>
      </c>
      <c r="N6475">
        <v>7</v>
      </c>
      <c r="O6475" s="43">
        <v>92.399999999999991</v>
      </c>
      <c r="P6475" s="42">
        <v>45.6</v>
      </c>
      <c r="Q6475" s="42">
        <v>4.5</v>
      </c>
      <c r="R6475" s="42">
        <v>10</v>
      </c>
    </row>
    <row r="6476" spans="1:18" x14ac:dyDescent="0.3">
      <c r="A6476" t="s">
        <v>3923</v>
      </c>
      <c r="B6476" s="17">
        <v>45135</v>
      </c>
      <c r="C6476" t="s">
        <v>543</v>
      </c>
      <c r="D6476" t="s">
        <v>3928</v>
      </c>
      <c r="E6476" t="s">
        <v>3929</v>
      </c>
      <c r="F6476" t="s">
        <v>3920</v>
      </c>
      <c r="G6476" t="s">
        <v>3877</v>
      </c>
      <c r="H6476" t="s">
        <v>3876</v>
      </c>
      <c r="I6476">
        <v>1457.3999999999999</v>
      </c>
      <c r="J6476" s="41">
        <v>8.199999999999999E-3</v>
      </c>
      <c r="K6476" s="42">
        <v>11.950679999999997</v>
      </c>
      <c r="L6476" s="43">
        <v>1.8199999999999998</v>
      </c>
      <c r="M6476" s="42">
        <v>21.750237599999991</v>
      </c>
      <c r="N6476">
        <v>5</v>
      </c>
      <c r="O6476" s="43">
        <v>130.19999999999999</v>
      </c>
      <c r="P6476" s="42">
        <v>69.599999999999994</v>
      </c>
      <c r="Q6476" s="42">
        <v>10.5</v>
      </c>
      <c r="R6476" s="42">
        <v>8</v>
      </c>
    </row>
    <row r="6477" spans="1:18" x14ac:dyDescent="0.3">
      <c r="A6477" t="s">
        <v>3923</v>
      </c>
      <c r="B6477" s="17">
        <v>45136</v>
      </c>
      <c r="C6477" t="s">
        <v>543</v>
      </c>
      <c r="D6477" t="s">
        <v>3928</v>
      </c>
      <c r="E6477" t="s">
        <v>3929</v>
      </c>
      <c r="F6477" t="s">
        <v>3920</v>
      </c>
      <c r="G6477" t="s">
        <v>3877</v>
      </c>
      <c r="H6477" t="s">
        <v>3876</v>
      </c>
      <c r="I6477">
        <v>1423.8</v>
      </c>
      <c r="J6477" s="41">
        <v>8.8000000000000005E-3</v>
      </c>
      <c r="K6477" s="42">
        <v>12.529440000000001</v>
      </c>
      <c r="L6477" s="43">
        <v>1.67</v>
      </c>
      <c r="M6477" s="42">
        <v>20.9241648</v>
      </c>
      <c r="N6477">
        <v>7</v>
      </c>
      <c r="O6477" s="43">
        <v>273</v>
      </c>
      <c r="P6477" s="42">
        <v>45.6</v>
      </c>
      <c r="Q6477" s="42">
        <v>7.5</v>
      </c>
      <c r="R6477" s="42">
        <v>3</v>
      </c>
    </row>
    <row r="6478" spans="1:18" x14ac:dyDescent="0.3">
      <c r="A6478" t="s">
        <v>3923</v>
      </c>
      <c r="B6478" s="17">
        <v>45137</v>
      </c>
      <c r="C6478" t="s">
        <v>543</v>
      </c>
      <c r="D6478" t="s">
        <v>3928</v>
      </c>
      <c r="E6478" t="s">
        <v>3929</v>
      </c>
      <c r="F6478" t="s">
        <v>3920</v>
      </c>
      <c r="G6478" t="s">
        <v>3877</v>
      </c>
      <c r="H6478" t="s">
        <v>3876</v>
      </c>
      <c r="I6478">
        <v>1832.6</v>
      </c>
      <c r="J6478" s="41">
        <v>1.1899999999999999E-2</v>
      </c>
      <c r="K6478" s="42">
        <v>21.807939999999999</v>
      </c>
      <c r="L6478" s="43">
        <v>0.35000000000000003</v>
      </c>
      <c r="M6478" s="42">
        <v>7.6327790000000002</v>
      </c>
      <c r="N6478">
        <v>8</v>
      </c>
      <c r="O6478" s="43">
        <v>203</v>
      </c>
      <c r="P6478" s="42">
        <v>82.8</v>
      </c>
      <c r="Q6478" s="42">
        <v>12</v>
      </c>
      <c r="R6478" s="42">
        <v>5</v>
      </c>
    </row>
    <row r="6479" spans="1:18" x14ac:dyDescent="0.3">
      <c r="A6479" t="s">
        <v>3923</v>
      </c>
      <c r="B6479" s="17">
        <v>45138</v>
      </c>
      <c r="C6479" t="s">
        <v>543</v>
      </c>
      <c r="D6479" t="s">
        <v>3928</v>
      </c>
      <c r="E6479" t="s">
        <v>3929</v>
      </c>
      <c r="F6479" t="s">
        <v>3920</v>
      </c>
      <c r="G6479" t="s">
        <v>3877</v>
      </c>
      <c r="H6479" t="s">
        <v>3876</v>
      </c>
      <c r="I6479">
        <v>1361.5</v>
      </c>
      <c r="J6479" s="41">
        <v>8.4000000000000012E-3</v>
      </c>
      <c r="K6479" s="42">
        <v>11.436600000000002</v>
      </c>
      <c r="L6479" s="43">
        <v>0.78</v>
      </c>
      <c r="M6479" s="42">
        <v>8.9205480000000019</v>
      </c>
      <c r="N6479">
        <v>6</v>
      </c>
      <c r="O6479" s="43">
        <v>112</v>
      </c>
      <c r="P6479" s="42">
        <v>74.399999999999991</v>
      </c>
      <c r="Q6479" s="42">
        <v>12</v>
      </c>
      <c r="R6479" s="42">
        <v>1</v>
      </c>
    </row>
    <row r="6480" spans="1:18" x14ac:dyDescent="0.3">
      <c r="A6480" t="s">
        <v>3923</v>
      </c>
      <c r="B6480" s="17">
        <v>45139</v>
      </c>
      <c r="C6480" t="s">
        <v>543</v>
      </c>
      <c r="D6480" t="s">
        <v>3928</v>
      </c>
      <c r="E6480" t="s">
        <v>3929</v>
      </c>
      <c r="F6480" t="s">
        <v>3920</v>
      </c>
      <c r="G6480" t="s">
        <v>3877</v>
      </c>
      <c r="H6480" t="s">
        <v>3876</v>
      </c>
      <c r="I6480">
        <v>1538.6</v>
      </c>
      <c r="J6480" s="41">
        <v>9.2999999999999992E-3</v>
      </c>
      <c r="K6480" s="42">
        <v>14.308979999999998</v>
      </c>
      <c r="L6480" s="43">
        <v>1.8199999999999998</v>
      </c>
      <c r="M6480" s="42">
        <v>26.042343599999995</v>
      </c>
      <c r="N6480">
        <v>5</v>
      </c>
      <c r="O6480" s="43">
        <v>176.39999999999998</v>
      </c>
      <c r="P6480" s="42">
        <v>86.399999999999991</v>
      </c>
      <c r="Q6480" s="42">
        <v>12</v>
      </c>
      <c r="R6480" s="42">
        <v>7</v>
      </c>
    </row>
    <row r="6481" spans="1:18" x14ac:dyDescent="0.3">
      <c r="A6481" t="s">
        <v>3923</v>
      </c>
      <c r="B6481" s="17">
        <v>45140</v>
      </c>
      <c r="C6481" t="s">
        <v>543</v>
      </c>
      <c r="D6481" t="s">
        <v>3928</v>
      </c>
      <c r="E6481" t="s">
        <v>3929</v>
      </c>
      <c r="F6481" t="s">
        <v>3920</v>
      </c>
      <c r="G6481" t="s">
        <v>3877</v>
      </c>
      <c r="H6481" t="s">
        <v>3876</v>
      </c>
      <c r="I6481">
        <v>1495.1999999999998</v>
      </c>
      <c r="J6481" s="41">
        <v>8.5000000000000006E-3</v>
      </c>
      <c r="K6481" s="42">
        <v>12.709199999999999</v>
      </c>
      <c r="L6481" s="43">
        <v>1.76</v>
      </c>
      <c r="M6481" s="42">
        <v>22.368191999999997</v>
      </c>
      <c r="N6481">
        <v>9</v>
      </c>
      <c r="O6481" s="43">
        <v>196</v>
      </c>
      <c r="P6481" s="42">
        <v>67.2</v>
      </c>
      <c r="Q6481" s="42">
        <v>3</v>
      </c>
      <c r="R6481" s="42">
        <v>1</v>
      </c>
    </row>
    <row r="6482" spans="1:18" x14ac:dyDescent="0.3">
      <c r="A6482" t="s">
        <v>3923</v>
      </c>
      <c r="B6482" s="17">
        <v>45141</v>
      </c>
      <c r="C6482" t="s">
        <v>543</v>
      </c>
      <c r="D6482" t="s">
        <v>3928</v>
      </c>
      <c r="E6482" t="s">
        <v>3929</v>
      </c>
      <c r="F6482" t="s">
        <v>3920</v>
      </c>
      <c r="G6482" t="s">
        <v>3877</v>
      </c>
      <c r="H6482" t="s">
        <v>3876</v>
      </c>
      <c r="I6482">
        <v>1948.8</v>
      </c>
      <c r="J6482" s="41">
        <v>1.15E-2</v>
      </c>
      <c r="K6482" s="42">
        <v>22.411199999999997</v>
      </c>
      <c r="L6482" s="43">
        <v>1.43</v>
      </c>
      <c r="M6482" s="42">
        <v>32.048015999999997</v>
      </c>
      <c r="N6482">
        <v>8</v>
      </c>
      <c r="O6482" s="43">
        <v>46.199999999999996</v>
      </c>
      <c r="P6482" s="42">
        <v>60</v>
      </c>
      <c r="Q6482" s="42">
        <v>7.5</v>
      </c>
      <c r="R6482" s="42">
        <v>10</v>
      </c>
    </row>
    <row r="6483" spans="1:18" x14ac:dyDescent="0.3">
      <c r="A6483" t="s">
        <v>3923</v>
      </c>
      <c r="B6483" s="17">
        <v>45142</v>
      </c>
      <c r="C6483" t="s">
        <v>543</v>
      </c>
      <c r="D6483" t="s">
        <v>3928</v>
      </c>
      <c r="E6483" t="s">
        <v>3929</v>
      </c>
      <c r="F6483" t="s">
        <v>3920</v>
      </c>
      <c r="G6483" t="s">
        <v>3877</v>
      </c>
      <c r="H6483" t="s">
        <v>3876</v>
      </c>
      <c r="I6483">
        <v>1843.8</v>
      </c>
      <c r="J6483" s="41">
        <v>1.15E-2</v>
      </c>
      <c r="K6483" s="42">
        <v>21.203699999999998</v>
      </c>
      <c r="L6483" s="43">
        <v>1.72</v>
      </c>
      <c r="M6483" s="42">
        <v>36.470363999999996</v>
      </c>
      <c r="N6483">
        <v>4</v>
      </c>
      <c r="O6483" s="43">
        <v>37.799999999999997</v>
      </c>
      <c r="P6483" s="42">
        <v>73.2</v>
      </c>
      <c r="Q6483" s="42">
        <v>12</v>
      </c>
      <c r="R6483" s="42">
        <v>4</v>
      </c>
    </row>
    <row r="6484" spans="1:18" x14ac:dyDescent="0.3">
      <c r="A6484" t="s">
        <v>3923</v>
      </c>
      <c r="B6484" s="17">
        <v>45143</v>
      </c>
      <c r="C6484" t="s">
        <v>543</v>
      </c>
      <c r="D6484" t="s">
        <v>3928</v>
      </c>
      <c r="E6484" t="s">
        <v>3929</v>
      </c>
      <c r="F6484" t="s">
        <v>3920</v>
      </c>
      <c r="G6484" t="s">
        <v>3877</v>
      </c>
      <c r="H6484" t="s">
        <v>3876</v>
      </c>
      <c r="I6484">
        <v>1394.3999999999999</v>
      </c>
      <c r="J6484" s="41">
        <v>7.3000000000000001E-3</v>
      </c>
      <c r="K6484" s="42">
        <v>10.179119999999999</v>
      </c>
      <c r="L6484" s="43">
        <v>0.35000000000000003</v>
      </c>
      <c r="M6484" s="42">
        <v>3.5626920000000002</v>
      </c>
      <c r="N6484">
        <v>4</v>
      </c>
      <c r="O6484" s="43">
        <v>210</v>
      </c>
      <c r="P6484" s="42">
        <v>85.2</v>
      </c>
      <c r="Q6484" s="42">
        <v>7.5</v>
      </c>
      <c r="R6484" s="42">
        <v>10</v>
      </c>
    </row>
    <row r="6485" spans="1:18" x14ac:dyDescent="0.3">
      <c r="A6485" t="s">
        <v>3923</v>
      </c>
      <c r="B6485" s="17">
        <v>45144</v>
      </c>
      <c r="C6485" t="s">
        <v>543</v>
      </c>
      <c r="D6485" t="s">
        <v>3928</v>
      </c>
      <c r="E6485" t="s">
        <v>3929</v>
      </c>
      <c r="F6485" t="s">
        <v>3920</v>
      </c>
      <c r="G6485" t="s">
        <v>3877</v>
      </c>
      <c r="H6485" t="s">
        <v>3876</v>
      </c>
      <c r="I6485">
        <v>1481.1999999999998</v>
      </c>
      <c r="J6485" s="41">
        <v>7.7999999999999996E-3</v>
      </c>
      <c r="K6485" s="42">
        <v>11.553359999999998</v>
      </c>
      <c r="L6485" s="43">
        <v>0.72</v>
      </c>
      <c r="M6485" s="42">
        <v>8.3184191999999975</v>
      </c>
      <c r="N6485">
        <v>9</v>
      </c>
      <c r="O6485" s="43">
        <v>54.599999999999994</v>
      </c>
      <c r="P6485" s="42">
        <v>105.6</v>
      </c>
      <c r="Q6485" s="42">
        <v>3</v>
      </c>
      <c r="R6485" s="42">
        <v>11</v>
      </c>
    </row>
    <row r="6486" spans="1:18" x14ac:dyDescent="0.3">
      <c r="A6486" t="s">
        <v>3923</v>
      </c>
      <c r="B6486" s="17">
        <v>45145</v>
      </c>
      <c r="C6486" t="s">
        <v>543</v>
      </c>
      <c r="D6486" t="s">
        <v>3928</v>
      </c>
      <c r="E6486" t="s">
        <v>3929</v>
      </c>
      <c r="F6486" t="s">
        <v>3920</v>
      </c>
      <c r="G6486" t="s">
        <v>3877</v>
      </c>
      <c r="H6486" t="s">
        <v>3876</v>
      </c>
      <c r="I6486">
        <v>1659</v>
      </c>
      <c r="J6486" s="41">
        <v>1.0199999999999999E-2</v>
      </c>
      <c r="K6486" s="42">
        <v>16.921799999999998</v>
      </c>
      <c r="L6486" s="43">
        <v>1.77</v>
      </c>
      <c r="M6486" s="42">
        <v>29.951585999999995</v>
      </c>
      <c r="N6486">
        <v>7</v>
      </c>
      <c r="O6486" s="43">
        <v>207.2</v>
      </c>
      <c r="P6486" s="42">
        <v>92.399999999999991</v>
      </c>
      <c r="Q6486" s="42">
        <v>13.5</v>
      </c>
      <c r="R6486" s="42">
        <v>4</v>
      </c>
    </row>
    <row r="6487" spans="1:18" x14ac:dyDescent="0.3">
      <c r="A6487" t="s">
        <v>3923</v>
      </c>
      <c r="B6487" s="17">
        <v>45146</v>
      </c>
      <c r="C6487" t="s">
        <v>543</v>
      </c>
      <c r="D6487" t="s">
        <v>3928</v>
      </c>
      <c r="E6487" t="s">
        <v>3929</v>
      </c>
      <c r="F6487" t="s">
        <v>3920</v>
      </c>
      <c r="G6487" t="s">
        <v>3877</v>
      </c>
      <c r="H6487" t="s">
        <v>3876</v>
      </c>
      <c r="I6487">
        <v>1630.3</v>
      </c>
      <c r="J6487" s="41">
        <v>9.6000000000000009E-3</v>
      </c>
      <c r="K6487" s="42">
        <v>15.650880000000001</v>
      </c>
      <c r="L6487" s="43">
        <v>0.59000000000000008</v>
      </c>
      <c r="M6487" s="42">
        <v>9.2340192000000023</v>
      </c>
      <c r="N6487">
        <v>5</v>
      </c>
      <c r="O6487" s="43">
        <v>39.199999999999996</v>
      </c>
      <c r="P6487" s="42">
        <v>73.2</v>
      </c>
      <c r="Q6487" s="42">
        <v>4.5</v>
      </c>
      <c r="R6487" s="42">
        <v>6</v>
      </c>
    </row>
    <row r="6488" spans="1:18" x14ac:dyDescent="0.3">
      <c r="A6488" t="s">
        <v>3923</v>
      </c>
      <c r="B6488" s="17">
        <v>45147</v>
      </c>
      <c r="C6488" t="s">
        <v>543</v>
      </c>
      <c r="D6488" t="s">
        <v>3928</v>
      </c>
      <c r="E6488" t="s">
        <v>3929</v>
      </c>
      <c r="F6488" t="s">
        <v>3920</v>
      </c>
      <c r="G6488" t="s">
        <v>3877</v>
      </c>
      <c r="H6488" t="s">
        <v>3876</v>
      </c>
      <c r="I6488">
        <v>1768.8999999999999</v>
      </c>
      <c r="J6488" s="41">
        <v>1.03E-2</v>
      </c>
      <c r="K6488" s="42">
        <v>18.219669999999997</v>
      </c>
      <c r="L6488" s="43">
        <v>0.62</v>
      </c>
      <c r="M6488" s="42">
        <v>11.296195399999998</v>
      </c>
      <c r="N6488">
        <v>2</v>
      </c>
      <c r="O6488" s="43">
        <v>31</v>
      </c>
      <c r="P6488" s="42">
        <v>81.599999999999994</v>
      </c>
      <c r="Q6488" s="42">
        <v>3</v>
      </c>
      <c r="R6488" s="42">
        <v>12</v>
      </c>
    </row>
    <row r="6489" spans="1:18" x14ac:dyDescent="0.3">
      <c r="A6489" t="s">
        <v>3923</v>
      </c>
      <c r="B6489" s="17">
        <v>45148</v>
      </c>
      <c r="C6489" t="s">
        <v>543</v>
      </c>
      <c r="D6489" t="s">
        <v>3928</v>
      </c>
      <c r="E6489" t="s">
        <v>3929</v>
      </c>
      <c r="F6489" t="s">
        <v>3920</v>
      </c>
      <c r="G6489" t="s">
        <v>3877</v>
      </c>
      <c r="H6489" t="s">
        <v>3876</v>
      </c>
      <c r="I6489">
        <v>1078</v>
      </c>
      <c r="J6489" s="41">
        <v>1.0699999999999999E-2</v>
      </c>
      <c r="K6489" s="42">
        <v>11.534599999999999</v>
      </c>
      <c r="L6489" s="43">
        <v>0.84000000000000008</v>
      </c>
      <c r="M6489" s="42">
        <v>9.6890640000000001</v>
      </c>
      <c r="N6489">
        <v>6</v>
      </c>
      <c r="O6489" s="43">
        <v>173.6</v>
      </c>
      <c r="P6489" s="42">
        <v>67.2</v>
      </c>
      <c r="Q6489" s="42">
        <v>3</v>
      </c>
      <c r="R6489" s="42">
        <v>2</v>
      </c>
    </row>
    <row r="6490" spans="1:18" x14ac:dyDescent="0.3">
      <c r="A6490" t="s">
        <v>3923</v>
      </c>
      <c r="B6490" s="17">
        <v>45149</v>
      </c>
      <c r="C6490" t="s">
        <v>543</v>
      </c>
      <c r="D6490" t="s">
        <v>3928</v>
      </c>
      <c r="E6490" t="s">
        <v>3929</v>
      </c>
      <c r="F6490" t="s">
        <v>3920</v>
      </c>
      <c r="G6490" t="s">
        <v>3877</v>
      </c>
      <c r="H6490" t="s">
        <v>3876</v>
      </c>
      <c r="I6490">
        <v>1858.4999999999998</v>
      </c>
      <c r="J6490" s="41">
        <v>8.6E-3</v>
      </c>
      <c r="K6490" s="42">
        <v>15.983099999999999</v>
      </c>
      <c r="L6490" s="43">
        <v>1.79</v>
      </c>
      <c r="M6490" s="42">
        <v>28.609748999999997</v>
      </c>
      <c r="N6490">
        <v>2</v>
      </c>
      <c r="O6490" s="43">
        <v>115.49999999999999</v>
      </c>
      <c r="P6490" s="42">
        <v>50.4</v>
      </c>
      <c r="Q6490" s="42">
        <v>3</v>
      </c>
      <c r="R6490" s="42">
        <v>2</v>
      </c>
    </row>
    <row r="6491" spans="1:18" x14ac:dyDescent="0.3">
      <c r="A6491" t="s">
        <v>3923</v>
      </c>
      <c r="B6491" s="17">
        <v>45150</v>
      </c>
      <c r="C6491" t="s">
        <v>543</v>
      </c>
      <c r="D6491" t="s">
        <v>3928</v>
      </c>
      <c r="E6491" t="s">
        <v>3929</v>
      </c>
      <c r="F6491" t="s">
        <v>3920</v>
      </c>
      <c r="G6491" t="s">
        <v>3877</v>
      </c>
      <c r="H6491" t="s">
        <v>3876</v>
      </c>
      <c r="I6491">
        <v>2086.6999999999998</v>
      </c>
      <c r="J6491" s="41">
        <v>7.7999999999999996E-3</v>
      </c>
      <c r="K6491" s="42">
        <v>16.276259999999997</v>
      </c>
      <c r="L6491" s="43">
        <v>1.41</v>
      </c>
      <c r="M6491" s="42">
        <v>22.949526599999995</v>
      </c>
      <c r="N6491">
        <v>9</v>
      </c>
      <c r="O6491" s="43">
        <v>193.2</v>
      </c>
      <c r="P6491" s="42">
        <v>87.6</v>
      </c>
      <c r="Q6491" s="42">
        <v>13.5</v>
      </c>
      <c r="R6491" s="42">
        <v>8</v>
      </c>
    </row>
    <row r="6492" spans="1:18" x14ac:dyDescent="0.3">
      <c r="A6492" t="s">
        <v>3923</v>
      </c>
      <c r="B6492" s="17">
        <v>45151</v>
      </c>
      <c r="C6492" t="s">
        <v>543</v>
      </c>
      <c r="D6492" t="s">
        <v>3928</v>
      </c>
      <c r="E6492" t="s">
        <v>3929</v>
      </c>
      <c r="F6492" t="s">
        <v>3920</v>
      </c>
      <c r="G6492" t="s">
        <v>3877</v>
      </c>
      <c r="H6492" t="s">
        <v>3876</v>
      </c>
      <c r="I6492">
        <v>1214.5</v>
      </c>
      <c r="J6492" s="41">
        <v>9.7999999999999997E-3</v>
      </c>
      <c r="K6492" s="42">
        <v>11.902099999999999</v>
      </c>
      <c r="L6492" s="43">
        <v>0.96999999999999986</v>
      </c>
      <c r="M6492" s="42">
        <v>11.545036999999997</v>
      </c>
      <c r="N6492">
        <v>3</v>
      </c>
      <c r="O6492" s="43">
        <v>380.79999999999995</v>
      </c>
      <c r="P6492" s="42">
        <v>84</v>
      </c>
      <c r="Q6492" s="42">
        <v>15</v>
      </c>
      <c r="R6492" s="42">
        <v>9</v>
      </c>
    </row>
    <row r="6493" spans="1:18" x14ac:dyDescent="0.3">
      <c r="A6493" t="s">
        <v>3923</v>
      </c>
      <c r="B6493" s="17">
        <v>45152</v>
      </c>
      <c r="C6493" t="s">
        <v>543</v>
      </c>
      <c r="D6493" t="s">
        <v>3928</v>
      </c>
      <c r="E6493" t="s">
        <v>3929</v>
      </c>
      <c r="F6493" t="s">
        <v>3920</v>
      </c>
      <c r="G6493" t="s">
        <v>3877</v>
      </c>
      <c r="H6493" t="s">
        <v>3876</v>
      </c>
      <c r="I6493">
        <v>1203.3</v>
      </c>
      <c r="J6493" s="41">
        <v>1.0599999999999998E-2</v>
      </c>
      <c r="K6493" s="42">
        <v>12.754979999999998</v>
      </c>
      <c r="L6493" s="43">
        <v>1.6600000000000001</v>
      </c>
      <c r="M6493" s="42">
        <v>21.173266799999997</v>
      </c>
      <c r="N6493">
        <v>4</v>
      </c>
      <c r="O6493" s="43">
        <v>173.6</v>
      </c>
      <c r="P6493" s="42">
        <v>56.4</v>
      </c>
      <c r="Q6493" s="42">
        <v>1.5</v>
      </c>
      <c r="R6493" s="42">
        <v>2</v>
      </c>
    </row>
    <row r="6494" spans="1:18" x14ac:dyDescent="0.3">
      <c r="A6494" t="s">
        <v>3923</v>
      </c>
      <c r="B6494" s="17">
        <v>45153</v>
      </c>
      <c r="C6494" t="s">
        <v>543</v>
      </c>
      <c r="D6494" t="s">
        <v>3928</v>
      </c>
      <c r="E6494" t="s">
        <v>3929</v>
      </c>
      <c r="F6494" t="s">
        <v>3920</v>
      </c>
      <c r="G6494" t="s">
        <v>3877</v>
      </c>
      <c r="H6494" t="s">
        <v>3876</v>
      </c>
      <c r="I6494">
        <v>1285.8999999999999</v>
      </c>
      <c r="J6494" s="41">
        <v>9.7999999999999997E-3</v>
      </c>
      <c r="K6494" s="42">
        <v>12.601819999999998</v>
      </c>
      <c r="L6494" s="43">
        <v>1.73</v>
      </c>
      <c r="M6494" s="42">
        <v>21.801148599999998</v>
      </c>
      <c r="N6494">
        <v>5</v>
      </c>
      <c r="O6494" s="43">
        <v>60.199999999999996</v>
      </c>
      <c r="P6494" s="42">
        <v>75.599999999999994</v>
      </c>
      <c r="Q6494" s="42">
        <v>1.5</v>
      </c>
      <c r="R6494" s="42">
        <v>5</v>
      </c>
    </row>
    <row r="6495" spans="1:18" x14ac:dyDescent="0.3">
      <c r="A6495" t="s">
        <v>3923</v>
      </c>
      <c r="B6495" s="17">
        <v>45154</v>
      </c>
      <c r="C6495" t="s">
        <v>543</v>
      </c>
      <c r="D6495" t="s">
        <v>3928</v>
      </c>
      <c r="E6495" t="s">
        <v>3929</v>
      </c>
      <c r="F6495" t="s">
        <v>3920</v>
      </c>
      <c r="G6495" t="s">
        <v>3877</v>
      </c>
      <c r="H6495" t="s">
        <v>3876</v>
      </c>
      <c r="I6495">
        <v>1642.1999999999998</v>
      </c>
      <c r="J6495" s="41">
        <v>1.0599999999999998E-2</v>
      </c>
      <c r="K6495" s="42">
        <v>17.407319999999995</v>
      </c>
      <c r="L6495" s="43">
        <v>1.65</v>
      </c>
      <c r="M6495" s="42">
        <v>28.722077999999989</v>
      </c>
      <c r="N6495">
        <v>4</v>
      </c>
      <c r="O6495" s="43">
        <v>96.6</v>
      </c>
      <c r="P6495" s="42">
        <v>62.4</v>
      </c>
      <c r="Q6495" s="42">
        <v>7.5</v>
      </c>
      <c r="R6495" s="42">
        <v>11</v>
      </c>
    </row>
    <row r="6496" spans="1:18" x14ac:dyDescent="0.3">
      <c r="A6496" t="s">
        <v>3923</v>
      </c>
      <c r="B6496" s="17">
        <v>45155</v>
      </c>
      <c r="C6496" t="s">
        <v>543</v>
      </c>
      <c r="D6496" t="s">
        <v>3928</v>
      </c>
      <c r="E6496" t="s">
        <v>3929</v>
      </c>
      <c r="F6496" t="s">
        <v>3920</v>
      </c>
      <c r="G6496" t="s">
        <v>3877</v>
      </c>
      <c r="H6496" t="s">
        <v>3876</v>
      </c>
      <c r="I6496">
        <v>1368.5</v>
      </c>
      <c r="J6496" s="41">
        <v>1.0100000000000001E-2</v>
      </c>
      <c r="K6496" s="42">
        <v>13.821850000000001</v>
      </c>
      <c r="L6496" s="43">
        <v>0.45</v>
      </c>
      <c r="M6496" s="42">
        <v>6.2198325000000008</v>
      </c>
      <c r="N6496">
        <v>3</v>
      </c>
      <c r="O6496" s="43">
        <v>100.8</v>
      </c>
      <c r="P6496" s="42">
        <v>55.199999999999996</v>
      </c>
      <c r="Q6496" s="42">
        <v>16.5</v>
      </c>
      <c r="R6496" s="42">
        <v>5</v>
      </c>
    </row>
    <row r="6497" spans="1:18" x14ac:dyDescent="0.3">
      <c r="A6497" t="s">
        <v>3923</v>
      </c>
      <c r="B6497" s="17">
        <v>45156</v>
      </c>
      <c r="C6497" t="s">
        <v>543</v>
      </c>
      <c r="D6497" t="s">
        <v>3928</v>
      </c>
      <c r="E6497" t="s">
        <v>3929</v>
      </c>
      <c r="F6497" t="s">
        <v>3920</v>
      </c>
      <c r="G6497" t="s">
        <v>3877</v>
      </c>
      <c r="H6497" t="s">
        <v>3876</v>
      </c>
      <c r="I6497">
        <v>1106</v>
      </c>
      <c r="J6497" s="41">
        <v>8.0000000000000002E-3</v>
      </c>
      <c r="K6497" s="42">
        <v>8.8480000000000008</v>
      </c>
      <c r="L6497" s="43">
        <v>1.5899999999999999</v>
      </c>
      <c r="M6497" s="42">
        <v>14.06832</v>
      </c>
      <c r="N6497">
        <v>10</v>
      </c>
      <c r="O6497" s="43">
        <v>82.6</v>
      </c>
      <c r="P6497" s="42">
        <v>97.2</v>
      </c>
      <c r="Q6497" s="42">
        <v>18</v>
      </c>
      <c r="R6497" s="42">
        <v>10</v>
      </c>
    </row>
    <row r="6498" spans="1:18" x14ac:dyDescent="0.3">
      <c r="A6498" t="s">
        <v>3923</v>
      </c>
      <c r="B6498" s="17">
        <v>45157</v>
      </c>
      <c r="C6498" t="s">
        <v>543</v>
      </c>
      <c r="D6498" t="s">
        <v>3928</v>
      </c>
      <c r="E6498" t="s">
        <v>3929</v>
      </c>
      <c r="F6498" t="s">
        <v>3920</v>
      </c>
      <c r="G6498" t="s">
        <v>3877</v>
      </c>
      <c r="H6498" t="s">
        <v>3876</v>
      </c>
      <c r="I6498">
        <v>1992.1999999999998</v>
      </c>
      <c r="J6498" s="41">
        <v>1.17E-2</v>
      </c>
      <c r="K6498" s="42">
        <v>23.30874</v>
      </c>
      <c r="L6498" s="43">
        <v>1.38</v>
      </c>
      <c r="M6498" s="42">
        <v>32.166061199999994</v>
      </c>
      <c r="N6498">
        <v>3</v>
      </c>
      <c r="O6498" s="43">
        <v>306.59999999999997</v>
      </c>
      <c r="P6498" s="42">
        <v>75.599999999999994</v>
      </c>
      <c r="Q6498" s="42">
        <v>6</v>
      </c>
      <c r="R6498" s="42">
        <v>4</v>
      </c>
    </row>
    <row r="6499" spans="1:18" x14ac:dyDescent="0.3">
      <c r="A6499" t="s">
        <v>3923</v>
      </c>
      <c r="B6499" s="17">
        <v>45158</v>
      </c>
      <c r="C6499" t="s">
        <v>543</v>
      </c>
      <c r="D6499" t="s">
        <v>3928</v>
      </c>
      <c r="E6499" t="s">
        <v>3929</v>
      </c>
      <c r="F6499" t="s">
        <v>3920</v>
      </c>
      <c r="G6499" t="s">
        <v>3877</v>
      </c>
      <c r="H6499" t="s">
        <v>3876</v>
      </c>
      <c r="I6499">
        <v>1924.9999999999998</v>
      </c>
      <c r="J6499" s="41">
        <v>8.199999999999999E-3</v>
      </c>
      <c r="K6499" s="42">
        <v>15.784999999999997</v>
      </c>
      <c r="L6499" s="43">
        <v>1.08</v>
      </c>
      <c r="M6499" s="42">
        <v>17.047799999999999</v>
      </c>
      <c r="N6499">
        <v>7</v>
      </c>
      <c r="O6499" s="43">
        <v>294</v>
      </c>
      <c r="P6499" s="42">
        <v>92.399999999999991</v>
      </c>
      <c r="Q6499" s="42">
        <v>7.5</v>
      </c>
      <c r="R6499" s="42">
        <v>10</v>
      </c>
    </row>
    <row r="6500" spans="1:18" x14ac:dyDescent="0.3">
      <c r="A6500" t="s">
        <v>3923</v>
      </c>
      <c r="B6500" s="17">
        <v>45159</v>
      </c>
      <c r="C6500" t="s">
        <v>543</v>
      </c>
      <c r="D6500" t="s">
        <v>3928</v>
      </c>
      <c r="E6500" t="s">
        <v>3929</v>
      </c>
      <c r="F6500" t="s">
        <v>3920</v>
      </c>
      <c r="G6500" t="s">
        <v>3877</v>
      </c>
      <c r="H6500" t="s">
        <v>3876</v>
      </c>
      <c r="I6500">
        <v>1359.3999999999999</v>
      </c>
      <c r="J6500" s="41">
        <v>9.1999999999999998E-3</v>
      </c>
      <c r="K6500" s="42">
        <v>12.506479999999998</v>
      </c>
      <c r="L6500" s="43">
        <v>0.92000000000000015</v>
      </c>
      <c r="M6500" s="42">
        <v>11.505961600000001</v>
      </c>
      <c r="N6500">
        <v>6</v>
      </c>
      <c r="O6500" s="43">
        <v>205.79999999999998</v>
      </c>
      <c r="P6500" s="42">
        <v>63.599999999999994</v>
      </c>
      <c r="Q6500" s="42">
        <v>4.5</v>
      </c>
      <c r="R6500" s="42">
        <v>4</v>
      </c>
    </row>
    <row r="6501" spans="1:18" x14ac:dyDescent="0.3">
      <c r="A6501" t="s">
        <v>3923</v>
      </c>
      <c r="B6501" s="17">
        <v>45160</v>
      </c>
      <c r="C6501" t="s">
        <v>543</v>
      </c>
      <c r="D6501" t="s">
        <v>3928</v>
      </c>
      <c r="E6501" t="s">
        <v>3929</v>
      </c>
      <c r="F6501" t="s">
        <v>3920</v>
      </c>
      <c r="G6501" t="s">
        <v>3877</v>
      </c>
      <c r="H6501" t="s">
        <v>3876</v>
      </c>
      <c r="I6501">
        <v>1969.8</v>
      </c>
      <c r="J6501" s="41">
        <v>6.0000000000000001E-3</v>
      </c>
      <c r="K6501" s="42">
        <v>11.8188</v>
      </c>
      <c r="L6501" s="43">
        <v>1.22</v>
      </c>
      <c r="M6501" s="42">
        <v>14.418935999999999</v>
      </c>
      <c r="N6501">
        <v>7</v>
      </c>
      <c r="O6501" s="43">
        <v>71.399999999999991</v>
      </c>
      <c r="P6501" s="42">
        <v>92.399999999999991</v>
      </c>
      <c r="Q6501" s="42">
        <v>18</v>
      </c>
      <c r="R6501" s="42">
        <v>4</v>
      </c>
    </row>
    <row r="6502" spans="1:18" x14ac:dyDescent="0.3">
      <c r="A6502" t="s">
        <v>3923</v>
      </c>
      <c r="B6502" s="17">
        <v>45161</v>
      </c>
      <c r="C6502" t="s">
        <v>543</v>
      </c>
      <c r="D6502" t="s">
        <v>3928</v>
      </c>
      <c r="E6502" t="s">
        <v>3929</v>
      </c>
      <c r="F6502" t="s">
        <v>3920</v>
      </c>
      <c r="G6502" t="s">
        <v>3877</v>
      </c>
      <c r="H6502" t="s">
        <v>3876</v>
      </c>
      <c r="I6502">
        <v>1356.6</v>
      </c>
      <c r="J6502" s="41">
        <v>9.5000000000000015E-3</v>
      </c>
      <c r="K6502" s="42">
        <v>12.887700000000001</v>
      </c>
      <c r="L6502" s="43">
        <v>0.73</v>
      </c>
      <c r="M6502" s="42">
        <v>9.4080209999999997</v>
      </c>
      <c r="N6502">
        <v>8</v>
      </c>
      <c r="O6502" s="43">
        <v>119.69999999999999</v>
      </c>
      <c r="P6502" s="42">
        <v>42</v>
      </c>
      <c r="Q6502" s="42">
        <v>7.5</v>
      </c>
      <c r="R6502" s="42">
        <v>3</v>
      </c>
    </row>
    <row r="6503" spans="1:18" x14ac:dyDescent="0.3">
      <c r="A6503" t="s">
        <v>3923</v>
      </c>
      <c r="B6503" s="17">
        <v>45162</v>
      </c>
      <c r="C6503" t="s">
        <v>543</v>
      </c>
      <c r="D6503" t="s">
        <v>3928</v>
      </c>
      <c r="E6503" t="s">
        <v>3929</v>
      </c>
      <c r="F6503" t="s">
        <v>3920</v>
      </c>
      <c r="G6503" t="s">
        <v>3877</v>
      </c>
      <c r="H6503" t="s">
        <v>3876</v>
      </c>
      <c r="I6503">
        <v>1097.5999999999999</v>
      </c>
      <c r="J6503" s="41">
        <v>1.04E-2</v>
      </c>
      <c r="K6503" s="42">
        <v>11.415039999999999</v>
      </c>
      <c r="L6503" s="43">
        <v>1.17</v>
      </c>
      <c r="M6503" s="42">
        <v>13.355596799999999</v>
      </c>
      <c r="N6503">
        <v>5</v>
      </c>
      <c r="O6503" s="43">
        <v>319.2</v>
      </c>
      <c r="P6503" s="42">
        <v>49.199999999999996</v>
      </c>
      <c r="Q6503" s="42">
        <v>3</v>
      </c>
      <c r="R6503" s="42">
        <v>5</v>
      </c>
    </row>
    <row r="6504" spans="1:18" x14ac:dyDescent="0.3">
      <c r="A6504" t="s">
        <v>3923</v>
      </c>
      <c r="B6504" s="17">
        <v>45163</v>
      </c>
      <c r="C6504" t="s">
        <v>543</v>
      </c>
      <c r="D6504" t="s">
        <v>3928</v>
      </c>
      <c r="E6504" t="s">
        <v>3929</v>
      </c>
      <c r="F6504" t="s">
        <v>3920</v>
      </c>
      <c r="G6504" t="s">
        <v>3877</v>
      </c>
      <c r="H6504" t="s">
        <v>3876</v>
      </c>
      <c r="I6504">
        <v>1062.5999999999999</v>
      </c>
      <c r="J6504" s="41">
        <v>7.6E-3</v>
      </c>
      <c r="K6504" s="42">
        <v>8.0757599999999989</v>
      </c>
      <c r="L6504" s="43">
        <v>1.51</v>
      </c>
      <c r="M6504" s="42">
        <v>12.194397599999999</v>
      </c>
      <c r="N6504">
        <v>4</v>
      </c>
      <c r="O6504" s="43">
        <v>387.09999999999997</v>
      </c>
      <c r="P6504" s="42">
        <v>37.199999999999996</v>
      </c>
      <c r="Q6504" s="42">
        <v>18</v>
      </c>
      <c r="R6504" s="42">
        <v>8</v>
      </c>
    </row>
    <row r="6505" spans="1:18" x14ac:dyDescent="0.3">
      <c r="A6505" t="s">
        <v>3923</v>
      </c>
      <c r="B6505" s="17">
        <v>45164</v>
      </c>
      <c r="C6505" t="s">
        <v>543</v>
      </c>
      <c r="D6505" t="s">
        <v>3928</v>
      </c>
      <c r="E6505" t="s">
        <v>3929</v>
      </c>
      <c r="F6505" t="s">
        <v>3920</v>
      </c>
      <c r="G6505" t="s">
        <v>3877</v>
      </c>
      <c r="H6505" t="s">
        <v>3876</v>
      </c>
      <c r="I6505">
        <v>1138.1999999999998</v>
      </c>
      <c r="J6505" s="41">
        <v>1.12E-2</v>
      </c>
      <c r="K6505" s="42">
        <v>12.747839999999998</v>
      </c>
      <c r="L6505" s="43">
        <v>1.4700000000000002</v>
      </c>
      <c r="M6505" s="42">
        <v>18.739324799999999</v>
      </c>
      <c r="N6505">
        <v>10</v>
      </c>
      <c r="O6505" s="43">
        <v>57.4</v>
      </c>
      <c r="P6505" s="42">
        <v>70.8</v>
      </c>
      <c r="Q6505" s="42">
        <v>4.5</v>
      </c>
      <c r="R6505" s="42">
        <v>3</v>
      </c>
    </row>
    <row r="6506" spans="1:18" x14ac:dyDescent="0.3">
      <c r="A6506" t="s">
        <v>3923</v>
      </c>
      <c r="B6506" s="17">
        <v>45165</v>
      </c>
      <c r="C6506" t="s">
        <v>543</v>
      </c>
      <c r="D6506" t="s">
        <v>3928</v>
      </c>
      <c r="E6506" t="s">
        <v>3929</v>
      </c>
      <c r="F6506" t="s">
        <v>3920</v>
      </c>
      <c r="G6506" t="s">
        <v>3877</v>
      </c>
      <c r="H6506" t="s">
        <v>3876</v>
      </c>
      <c r="I6506">
        <v>1247.3999999999999</v>
      </c>
      <c r="J6506" s="41">
        <v>9.2999999999999992E-3</v>
      </c>
      <c r="K6506" s="42">
        <v>11.600819999999997</v>
      </c>
      <c r="L6506" s="43">
        <v>1.69</v>
      </c>
      <c r="M6506" s="42">
        <v>19.605385799999993</v>
      </c>
      <c r="N6506">
        <v>8</v>
      </c>
      <c r="O6506" s="43">
        <v>192.5</v>
      </c>
      <c r="P6506" s="42">
        <v>103.2</v>
      </c>
      <c r="Q6506" s="42">
        <v>7.5</v>
      </c>
      <c r="R6506" s="42">
        <v>6</v>
      </c>
    </row>
    <row r="6507" spans="1:18" x14ac:dyDescent="0.3">
      <c r="A6507" t="s">
        <v>3923</v>
      </c>
      <c r="B6507" s="17">
        <v>45166</v>
      </c>
      <c r="C6507" t="s">
        <v>543</v>
      </c>
      <c r="D6507" t="s">
        <v>3928</v>
      </c>
      <c r="E6507" t="s">
        <v>3929</v>
      </c>
      <c r="F6507" t="s">
        <v>3920</v>
      </c>
      <c r="G6507" t="s">
        <v>3877</v>
      </c>
      <c r="H6507" t="s">
        <v>3876</v>
      </c>
      <c r="I6507">
        <v>1924.9999999999998</v>
      </c>
      <c r="J6507" s="41">
        <v>8.0999999999999996E-3</v>
      </c>
      <c r="K6507" s="42">
        <v>15.592499999999998</v>
      </c>
      <c r="L6507" s="43">
        <v>0.67999999999999994</v>
      </c>
      <c r="M6507" s="42">
        <v>10.602899999999998</v>
      </c>
      <c r="N6507">
        <v>4</v>
      </c>
      <c r="O6507" s="43">
        <v>142.79999999999998</v>
      </c>
      <c r="P6507" s="42">
        <v>103.2</v>
      </c>
      <c r="Q6507" s="42">
        <v>4.5</v>
      </c>
      <c r="R6507" s="42">
        <v>9</v>
      </c>
    </row>
    <row r="6508" spans="1:18" x14ac:dyDescent="0.3">
      <c r="A6508" t="s">
        <v>3923</v>
      </c>
      <c r="B6508" s="17">
        <v>45167</v>
      </c>
      <c r="C6508" t="s">
        <v>543</v>
      </c>
      <c r="D6508" t="s">
        <v>3928</v>
      </c>
      <c r="E6508" t="s">
        <v>3929</v>
      </c>
      <c r="F6508" t="s">
        <v>3920</v>
      </c>
      <c r="G6508" t="s">
        <v>3877</v>
      </c>
      <c r="H6508" t="s">
        <v>3876</v>
      </c>
      <c r="I6508">
        <v>1061.8999999999999</v>
      </c>
      <c r="J6508" s="41">
        <v>9.7999999999999997E-3</v>
      </c>
      <c r="K6508" s="42">
        <v>10.406619999999998</v>
      </c>
      <c r="L6508" s="43">
        <v>0.91</v>
      </c>
      <c r="M6508" s="42">
        <v>9.4700241999999992</v>
      </c>
      <c r="N6508">
        <v>2</v>
      </c>
      <c r="O6508" s="43">
        <v>184.79999999999998</v>
      </c>
      <c r="P6508" s="42">
        <v>94.8</v>
      </c>
      <c r="Q6508" s="42">
        <v>0</v>
      </c>
      <c r="R6508" s="42">
        <v>8</v>
      </c>
    </row>
    <row r="6509" spans="1:18" x14ac:dyDescent="0.3">
      <c r="A6509" t="s">
        <v>3923</v>
      </c>
      <c r="B6509" s="17">
        <v>45168</v>
      </c>
      <c r="C6509" t="s">
        <v>543</v>
      </c>
      <c r="D6509" t="s">
        <v>3928</v>
      </c>
      <c r="E6509" t="s">
        <v>3929</v>
      </c>
      <c r="F6509" t="s">
        <v>3920</v>
      </c>
      <c r="G6509" t="s">
        <v>3877</v>
      </c>
      <c r="H6509" t="s">
        <v>3876</v>
      </c>
      <c r="I6509">
        <v>1169.6999999999998</v>
      </c>
      <c r="J6509" s="41">
        <v>6.6000000000000008E-3</v>
      </c>
      <c r="K6509" s="42">
        <v>7.7200199999999999</v>
      </c>
      <c r="L6509" s="43">
        <v>0.41999999999999993</v>
      </c>
      <c r="M6509" s="42">
        <v>3.2424083999999995</v>
      </c>
      <c r="N6509">
        <v>6</v>
      </c>
      <c r="O6509" s="43">
        <v>382.2</v>
      </c>
      <c r="P6509" s="42">
        <v>111.6</v>
      </c>
      <c r="Q6509" s="42">
        <v>19.5</v>
      </c>
      <c r="R6509" s="42">
        <v>6</v>
      </c>
    </row>
    <row r="6510" spans="1:18" x14ac:dyDescent="0.3">
      <c r="A6510" t="s">
        <v>3923</v>
      </c>
      <c r="B6510" s="17">
        <v>45169</v>
      </c>
      <c r="C6510" t="s">
        <v>543</v>
      </c>
      <c r="D6510" t="s">
        <v>3928</v>
      </c>
      <c r="E6510" t="s">
        <v>3929</v>
      </c>
      <c r="F6510" t="s">
        <v>3920</v>
      </c>
      <c r="G6510" t="s">
        <v>3877</v>
      </c>
      <c r="H6510" t="s">
        <v>3876</v>
      </c>
      <c r="I6510">
        <v>1174.5999999999999</v>
      </c>
      <c r="J6510" s="41">
        <v>1.18E-2</v>
      </c>
      <c r="K6510" s="42">
        <v>13.860279999999999</v>
      </c>
      <c r="L6510" s="43">
        <v>0.87000000000000011</v>
      </c>
      <c r="M6510" s="42">
        <v>12.0584436</v>
      </c>
      <c r="N6510">
        <v>7</v>
      </c>
      <c r="O6510" s="43">
        <v>235.2</v>
      </c>
      <c r="P6510" s="42">
        <v>61.199999999999996</v>
      </c>
      <c r="Q6510" s="42">
        <v>16.5</v>
      </c>
      <c r="R6510" s="42">
        <v>9</v>
      </c>
    </row>
    <row r="6511" spans="1:18" x14ac:dyDescent="0.3">
      <c r="A6511" t="s">
        <v>3924</v>
      </c>
      <c r="B6511" s="17">
        <v>45170</v>
      </c>
      <c r="C6511" t="s">
        <v>543</v>
      </c>
      <c r="D6511" t="s">
        <v>3928</v>
      </c>
      <c r="E6511" t="s">
        <v>3929</v>
      </c>
      <c r="F6511" t="s">
        <v>3920</v>
      </c>
      <c r="G6511" t="s">
        <v>3877</v>
      </c>
      <c r="H6511" t="s">
        <v>3876</v>
      </c>
      <c r="I6511">
        <v>2452</v>
      </c>
      <c r="J6511" s="41">
        <v>1.0100000000000001E-2</v>
      </c>
      <c r="K6511" s="42">
        <v>24.765200000000004</v>
      </c>
      <c r="L6511" s="43">
        <v>1.7299999999999998</v>
      </c>
      <c r="M6511" s="42">
        <v>42.843795999999998</v>
      </c>
      <c r="N6511">
        <v>6</v>
      </c>
      <c r="O6511" s="43">
        <v>118.99999999999999</v>
      </c>
      <c r="P6511" s="42">
        <v>104.39999999999999</v>
      </c>
      <c r="Q6511" s="42">
        <v>22.5</v>
      </c>
      <c r="R6511" s="42">
        <v>9</v>
      </c>
    </row>
    <row r="6512" spans="1:18" x14ac:dyDescent="0.3">
      <c r="A6512" t="s">
        <v>3924</v>
      </c>
      <c r="B6512" s="17">
        <v>45171</v>
      </c>
      <c r="C6512" t="s">
        <v>543</v>
      </c>
      <c r="D6512" t="s">
        <v>3928</v>
      </c>
      <c r="E6512" t="s">
        <v>3929</v>
      </c>
      <c r="F6512" t="s">
        <v>3920</v>
      </c>
      <c r="G6512" t="s">
        <v>3877</v>
      </c>
      <c r="H6512" t="s">
        <v>3876</v>
      </c>
      <c r="I6512">
        <v>2997</v>
      </c>
      <c r="J6512" s="41">
        <v>1.4100000000000001E-2</v>
      </c>
      <c r="K6512" s="42">
        <v>42.257700000000007</v>
      </c>
      <c r="L6512" s="43">
        <v>1.0200000000000002</v>
      </c>
      <c r="M6512" s="42">
        <v>43.102854000000015</v>
      </c>
      <c r="N6512">
        <v>5</v>
      </c>
      <c r="O6512" s="43">
        <v>123.89999999999999</v>
      </c>
      <c r="P6512" s="42">
        <v>111.6</v>
      </c>
      <c r="Q6512" s="42">
        <v>1.5</v>
      </c>
      <c r="R6512" s="42">
        <v>3</v>
      </c>
    </row>
    <row r="6513" spans="1:18" x14ac:dyDescent="0.3">
      <c r="A6513" t="s">
        <v>3924</v>
      </c>
      <c r="B6513" s="17">
        <v>45172</v>
      </c>
      <c r="C6513" t="s">
        <v>543</v>
      </c>
      <c r="D6513" t="s">
        <v>3928</v>
      </c>
      <c r="E6513" t="s">
        <v>3929</v>
      </c>
      <c r="F6513" t="s">
        <v>3920</v>
      </c>
      <c r="G6513" t="s">
        <v>3877</v>
      </c>
      <c r="H6513" t="s">
        <v>3876</v>
      </c>
      <c r="I6513">
        <v>2357</v>
      </c>
      <c r="J6513" s="41">
        <v>1.1100000000000002E-2</v>
      </c>
      <c r="K6513" s="42">
        <v>26.162700000000005</v>
      </c>
      <c r="L6513" s="43">
        <v>0.65999999999999992</v>
      </c>
      <c r="M6513" s="42">
        <v>17.267382000000001</v>
      </c>
      <c r="N6513">
        <v>1</v>
      </c>
      <c r="O6513" s="43">
        <v>207.89999999999998</v>
      </c>
      <c r="P6513" s="42">
        <v>73.2</v>
      </c>
      <c r="Q6513" s="42">
        <v>12</v>
      </c>
      <c r="R6513" s="42">
        <v>7</v>
      </c>
    </row>
    <row r="6514" spans="1:18" x14ac:dyDescent="0.3">
      <c r="A6514" t="s">
        <v>3924</v>
      </c>
      <c r="B6514" s="17">
        <v>45173</v>
      </c>
      <c r="C6514" t="s">
        <v>543</v>
      </c>
      <c r="D6514" t="s">
        <v>3928</v>
      </c>
      <c r="E6514" t="s">
        <v>3929</v>
      </c>
      <c r="F6514" t="s">
        <v>3920</v>
      </c>
      <c r="G6514" t="s">
        <v>3877</v>
      </c>
      <c r="H6514" t="s">
        <v>3876</v>
      </c>
      <c r="I6514">
        <v>2089</v>
      </c>
      <c r="J6514" s="41">
        <v>1.3299999999999999E-2</v>
      </c>
      <c r="K6514" s="42">
        <v>27.7837</v>
      </c>
      <c r="L6514" s="43">
        <v>1.7699999999999998</v>
      </c>
      <c r="M6514" s="42">
        <v>49.177148999999993</v>
      </c>
      <c r="N6514">
        <v>3</v>
      </c>
      <c r="O6514" s="43">
        <v>86.8</v>
      </c>
      <c r="P6514" s="42">
        <v>85.2</v>
      </c>
      <c r="Q6514" s="42">
        <v>19.5</v>
      </c>
      <c r="R6514" s="42">
        <v>9</v>
      </c>
    </row>
    <row r="6515" spans="1:18" x14ac:dyDescent="0.3">
      <c r="A6515" t="s">
        <v>3924</v>
      </c>
      <c r="B6515" s="17">
        <v>45174</v>
      </c>
      <c r="C6515" t="s">
        <v>543</v>
      </c>
      <c r="D6515" t="s">
        <v>3928</v>
      </c>
      <c r="E6515" t="s">
        <v>3929</v>
      </c>
      <c r="F6515" t="s">
        <v>3920</v>
      </c>
      <c r="G6515" t="s">
        <v>3877</v>
      </c>
      <c r="H6515" t="s">
        <v>3876</v>
      </c>
      <c r="I6515">
        <v>2465</v>
      </c>
      <c r="J6515" s="41">
        <v>8.2000000000000007E-3</v>
      </c>
      <c r="K6515" s="42">
        <v>20.213000000000001</v>
      </c>
      <c r="L6515" s="43">
        <v>0.79</v>
      </c>
      <c r="M6515" s="42">
        <v>15.968270000000002</v>
      </c>
      <c r="N6515">
        <v>9</v>
      </c>
      <c r="O6515" s="43">
        <v>18</v>
      </c>
      <c r="P6515" s="42">
        <v>124.8</v>
      </c>
      <c r="Q6515" s="42">
        <v>4.5</v>
      </c>
      <c r="R6515" s="42">
        <v>5</v>
      </c>
    </row>
    <row r="6516" spans="1:18" x14ac:dyDescent="0.3">
      <c r="A6516" t="s">
        <v>3924</v>
      </c>
      <c r="B6516" s="17">
        <v>45175</v>
      </c>
      <c r="C6516" t="s">
        <v>543</v>
      </c>
      <c r="D6516" t="s">
        <v>3928</v>
      </c>
      <c r="E6516" t="s">
        <v>3929</v>
      </c>
      <c r="F6516" t="s">
        <v>3920</v>
      </c>
      <c r="G6516" t="s">
        <v>3877</v>
      </c>
      <c r="H6516" t="s">
        <v>3876</v>
      </c>
      <c r="I6516">
        <v>2614</v>
      </c>
      <c r="J6516" s="41">
        <v>1.41E-2</v>
      </c>
      <c r="K6516" s="42">
        <v>36.857399999999998</v>
      </c>
      <c r="L6516" s="43">
        <v>1.93</v>
      </c>
      <c r="M6516" s="42">
        <v>71.134782000000001</v>
      </c>
      <c r="N6516">
        <v>4</v>
      </c>
      <c r="O6516" s="43">
        <v>3</v>
      </c>
      <c r="P6516" s="42">
        <v>87.6</v>
      </c>
      <c r="Q6516" s="42">
        <v>6</v>
      </c>
      <c r="R6516" s="42">
        <v>9</v>
      </c>
    </row>
    <row r="6517" spans="1:18" x14ac:dyDescent="0.3">
      <c r="A6517" t="s">
        <v>3924</v>
      </c>
      <c r="B6517" s="17">
        <v>45176</v>
      </c>
      <c r="C6517" t="s">
        <v>543</v>
      </c>
      <c r="D6517" t="s">
        <v>3928</v>
      </c>
      <c r="E6517" t="s">
        <v>3929</v>
      </c>
      <c r="F6517" t="s">
        <v>3920</v>
      </c>
      <c r="G6517" t="s">
        <v>3877</v>
      </c>
      <c r="H6517" t="s">
        <v>3876</v>
      </c>
      <c r="I6517">
        <v>1505</v>
      </c>
      <c r="J6517" s="41">
        <v>8.4000000000000012E-3</v>
      </c>
      <c r="K6517" s="42">
        <v>12.642000000000001</v>
      </c>
      <c r="L6517" s="43">
        <v>2.0699999999999998</v>
      </c>
      <c r="M6517" s="42">
        <v>26.168939999999999</v>
      </c>
      <c r="N6517">
        <v>5</v>
      </c>
      <c r="O6517" s="43">
        <v>19</v>
      </c>
      <c r="P6517" s="42">
        <v>96</v>
      </c>
      <c r="Q6517" s="42">
        <v>9</v>
      </c>
      <c r="R6517" s="42">
        <v>6</v>
      </c>
    </row>
    <row r="6518" spans="1:18" x14ac:dyDescent="0.3">
      <c r="A6518" t="s">
        <v>3924</v>
      </c>
      <c r="B6518" s="17">
        <v>45177</v>
      </c>
      <c r="C6518" t="s">
        <v>543</v>
      </c>
      <c r="D6518" t="s">
        <v>3928</v>
      </c>
      <c r="E6518" t="s">
        <v>3929</v>
      </c>
      <c r="F6518" t="s">
        <v>3920</v>
      </c>
      <c r="G6518" t="s">
        <v>3877</v>
      </c>
      <c r="H6518" t="s">
        <v>3876</v>
      </c>
      <c r="I6518">
        <v>2654</v>
      </c>
      <c r="J6518" s="41">
        <v>1.2800000000000001E-2</v>
      </c>
      <c r="K6518" s="42">
        <v>33.971200000000003</v>
      </c>
      <c r="L6518" s="43">
        <v>1.4699999999999998</v>
      </c>
      <c r="M6518" s="42">
        <v>49.937663999999998</v>
      </c>
      <c r="N6518">
        <v>2</v>
      </c>
      <c r="O6518" s="43">
        <v>128.1</v>
      </c>
      <c r="P6518" s="42">
        <v>66</v>
      </c>
      <c r="Q6518" s="42">
        <v>12</v>
      </c>
      <c r="R6518" s="42">
        <v>9</v>
      </c>
    </row>
    <row r="6519" spans="1:18" x14ac:dyDescent="0.3">
      <c r="A6519" t="s">
        <v>3924</v>
      </c>
      <c r="B6519" s="17">
        <v>45178</v>
      </c>
      <c r="C6519" t="s">
        <v>543</v>
      </c>
      <c r="D6519" t="s">
        <v>3928</v>
      </c>
      <c r="E6519" t="s">
        <v>3929</v>
      </c>
      <c r="F6519" t="s">
        <v>3920</v>
      </c>
      <c r="G6519" t="s">
        <v>3877</v>
      </c>
      <c r="H6519" t="s">
        <v>3876</v>
      </c>
      <c r="I6519">
        <v>2005</v>
      </c>
      <c r="J6519" s="41">
        <v>1.0600000000000002E-2</v>
      </c>
      <c r="K6519" s="42">
        <v>21.253000000000004</v>
      </c>
      <c r="L6519" s="43">
        <v>1.1800000000000002</v>
      </c>
      <c r="M6519" s="42">
        <v>25.078540000000007</v>
      </c>
      <c r="N6519">
        <v>6</v>
      </c>
      <c r="O6519" s="43">
        <v>116.19999999999999</v>
      </c>
      <c r="P6519" s="42">
        <v>105.6</v>
      </c>
      <c r="Q6519" s="42">
        <v>4.5</v>
      </c>
      <c r="R6519" s="42">
        <v>3</v>
      </c>
    </row>
    <row r="6520" spans="1:18" x14ac:dyDescent="0.3">
      <c r="A6520" t="s">
        <v>3924</v>
      </c>
      <c r="B6520" s="17">
        <v>45179</v>
      </c>
      <c r="C6520" t="s">
        <v>543</v>
      </c>
      <c r="D6520" t="s">
        <v>3928</v>
      </c>
      <c r="E6520" t="s">
        <v>3929</v>
      </c>
      <c r="F6520" t="s">
        <v>3920</v>
      </c>
      <c r="G6520" t="s">
        <v>3877</v>
      </c>
      <c r="H6520" t="s">
        <v>3876</v>
      </c>
      <c r="I6520">
        <v>2087</v>
      </c>
      <c r="J6520" s="41">
        <v>1.1500000000000002E-2</v>
      </c>
      <c r="K6520" s="42">
        <v>24.000500000000002</v>
      </c>
      <c r="L6520" s="43">
        <v>0.78</v>
      </c>
      <c r="M6520" s="42">
        <v>18.720390000000002</v>
      </c>
      <c r="N6520">
        <v>1</v>
      </c>
      <c r="O6520" s="43">
        <v>206.5</v>
      </c>
      <c r="P6520" s="42">
        <v>75.599999999999994</v>
      </c>
      <c r="Q6520" s="42">
        <v>10.5</v>
      </c>
      <c r="R6520" s="42">
        <v>8</v>
      </c>
    </row>
    <row r="6521" spans="1:18" x14ac:dyDescent="0.3">
      <c r="A6521" t="s">
        <v>3924</v>
      </c>
      <c r="B6521" s="17">
        <v>45180</v>
      </c>
      <c r="C6521" t="s">
        <v>543</v>
      </c>
      <c r="D6521" t="s">
        <v>3928</v>
      </c>
      <c r="E6521" t="s">
        <v>3929</v>
      </c>
      <c r="F6521" t="s">
        <v>3920</v>
      </c>
      <c r="G6521" t="s">
        <v>3877</v>
      </c>
      <c r="H6521" t="s">
        <v>3876</v>
      </c>
      <c r="I6521">
        <v>2125</v>
      </c>
      <c r="J6521" s="41">
        <v>1.3899999999999999E-2</v>
      </c>
      <c r="K6521" s="42">
        <v>29.537499999999998</v>
      </c>
      <c r="L6521" s="43">
        <v>0.84999999999999987</v>
      </c>
      <c r="M6521" s="42">
        <v>25.106874999999995</v>
      </c>
      <c r="N6521">
        <v>4</v>
      </c>
      <c r="O6521" s="43">
        <v>61.599999999999994</v>
      </c>
      <c r="P6521" s="42">
        <v>87.6</v>
      </c>
      <c r="Q6521" s="42">
        <v>19.5</v>
      </c>
      <c r="R6521" s="42">
        <v>6</v>
      </c>
    </row>
    <row r="6522" spans="1:18" x14ac:dyDescent="0.3">
      <c r="A6522" t="s">
        <v>3924</v>
      </c>
      <c r="B6522" s="17">
        <v>45181</v>
      </c>
      <c r="C6522" t="s">
        <v>543</v>
      </c>
      <c r="D6522" t="s">
        <v>3928</v>
      </c>
      <c r="E6522" t="s">
        <v>3929</v>
      </c>
      <c r="F6522" t="s">
        <v>3920</v>
      </c>
      <c r="G6522" t="s">
        <v>3877</v>
      </c>
      <c r="H6522" t="s">
        <v>3876</v>
      </c>
      <c r="I6522">
        <v>2040</v>
      </c>
      <c r="J6522" s="41">
        <v>8.6E-3</v>
      </c>
      <c r="K6522" s="42">
        <v>17.544</v>
      </c>
      <c r="L6522" s="43">
        <v>1.37</v>
      </c>
      <c r="M6522" s="42">
        <v>24.035280000000004</v>
      </c>
      <c r="N6522">
        <v>1</v>
      </c>
      <c r="O6522" s="43">
        <v>223.29999999999998</v>
      </c>
      <c r="P6522" s="42">
        <v>103.2</v>
      </c>
      <c r="Q6522" s="42">
        <v>9</v>
      </c>
      <c r="R6522" s="42">
        <v>2</v>
      </c>
    </row>
    <row r="6523" spans="1:18" x14ac:dyDescent="0.3">
      <c r="A6523" t="s">
        <v>3924</v>
      </c>
      <c r="B6523" s="17">
        <v>45182</v>
      </c>
      <c r="C6523" t="s">
        <v>543</v>
      </c>
      <c r="D6523" t="s">
        <v>3928</v>
      </c>
      <c r="E6523" t="s">
        <v>3929</v>
      </c>
      <c r="F6523" t="s">
        <v>3920</v>
      </c>
      <c r="G6523" t="s">
        <v>3877</v>
      </c>
      <c r="H6523" t="s">
        <v>3876</v>
      </c>
      <c r="I6523">
        <v>1505</v>
      </c>
      <c r="J6523" s="41">
        <v>1.03E-2</v>
      </c>
      <c r="K6523" s="42">
        <v>15.5015</v>
      </c>
      <c r="L6523" s="43">
        <v>1.5699999999999998</v>
      </c>
      <c r="M6523" s="42">
        <v>24.337354999999999</v>
      </c>
      <c r="N6523">
        <v>3</v>
      </c>
      <c r="O6523" s="43">
        <v>373.79999999999995</v>
      </c>
      <c r="P6523" s="42">
        <v>114</v>
      </c>
      <c r="Q6523" s="42">
        <v>4.5</v>
      </c>
      <c r="R6523" s="42">
        <v>10</v>
      </c>
    </row>
    <row r="6524" spans="1:18" x14ac:dyDescent="0.3">
      <c r="A6524" t="s">
        <v>3924</v>
      </c>
      <c r="B6524" s="17">
        <v>45183</v>
      </c>
      <c r="C6524" t="s">
        <v>543</v>
      </c>
      <c r="D6524" t="s">
        <v>3928</v>
      </c>
      <c r="E6524" t="s">
        <v>3929</v>
      </c>
      <c r="F6524" t="s">
        <v>3920</v>
      </c>
      <c r="G6524" t="s">
        <v>3877</v>
      </c>
      <c r="H6524" t="s">
        <v>3876</v>
      </c>
      <c r="I6524">
        <v>2649</v>
      </c>
      <c r="J6524" s="41">
        <v>1.0100000000000001E-2</v>
      </c>
      <c r="K6524" s="42">
        <v>26.754900000000003</v>
      </c>
      <c r="L6524" s="43">
        <v>0.64</v>
      </c>
      <c r="M6524" s="42">
        <v>17.123136000000002</v>
      </c>
      <c r="N6524">
        <v>1</v>
      </c>
      <c r="O6524" s="43">
        <v>80.5</v>
      </c>
      <c r="P6524" s="42">
        <v>92.399999999999991</v>
      </c>
      <c r="Q6524" s="42">
        <v>13.5</v>
      </c>
      <c r="R6524" s="42">
        <v>8</v>
      </c>
    </row>
    <row r="6525" spans="1:18" x14ac:dyDescent="0.3">
      <c r="A6525" t="s">
        <v>3924</v>
      </c>
      <c r="B6525" s="17">
        <v>45184</v>
      </c>
      <c r="C6525" t="s">
        <v>543</v>
      </c>
      <c r="D6525" t="s">
        <v>3928</v>
      </c>
      <c r="E6525" t="s">
        <v>3929</v>
      </c>
      <c r="F6525" t="s">
        <v>3920</v>
      </c>
      <c r="G6525" t="s">
        <v>3877</v>
      </c>
      <c r="H6525" t="s">
        <v>3876</v>
      </c>
      <c r="I6525">
        <v>1500</v>
      </c>
      <c r="J6525" s="41">
        <v>1.46E-2</v>
      </c>
      <c r="K6525" s="42">
        <v>21.9</v>
      </c>
      <c r="L6525" s="43">
        <v>1.6800000000000002</v>
      </c>
      <c r="M6525" s="42">
        <v>36.792000000000002</v>
      </c>
      <c r="N6525">
        <v>0</v>
      </c>
      <c r="O6525" s="43">
        <v>36</v>
      </c>
      <c r="P6525" s="42">
        <v>103.2</v>
      </c>
      <c r="Q6525" s="42">
        <v>4.5</v>
      </c>
      <c r="R6525" s="42">
        <v>2</v>
      </c>
    </row>
    <row r="6526" spans="1:18" x14ac:dyDescent="0.3">
      <c r="A6526" t="s">
        <v>3924</v>
      </c>
      <c r="B6526" s="17">
        <v>45185</v>
      </c>
      <c r="C6526" t="s">
        <v>543</v>
      </c>
      <c r="D6526" t="s">
        <v>3928</v>
      </c>
      <c r="E6526" t="s">
        <v>3929</v>
      </c>
      <c r="F6526" t="s">
        <v>3920</v>
      </c>
      <c r="G6526" t="s">
        <v>3877</v>
      </c>
      <c r="H6526" t="s">
        <v>3876</v>
      </c>
      <c r="I6526">
        <v>2066</v>
      </c>
      <c r="J6526" s="41">
        <v>1.26E-2</v>
      </c>
      <c r="K6526" s="42">
        <v>26.031600000000001</v>
      </c>
      <c r="L6526" s="43">
        <v>0.64999999999999991</v>
      </c>
      <c r="M6526" s="42">
        <v>16.920539999999999</v>
      </c>
      <c r="N6526">
        <v>2</v>
      </c>
      <c r="O6526" s="43">
        <v>391.29999999999995</v>
      </c>
      <c r="P6526" s="42">
        <v>73.2</v>
      </c>
      <c r="Q6526" s="42">
        <v>6</v>
      </c>
      <c r="R6526" s="42">
        <v>10</v>
      </c>
    </row>
    <row r="6527" spans="1:18" x14ac:dyDescent="0.3">
      <c r="A6527" t="s">
        <v>3924</v>
      </c>
      <c r="B6527" s="17">
        <v>45186</v>
      </c>
      <c r="C6527" t="s">
        <v>543</v>
      </c>
      <c r="D6527" t="s">
        <v>3928</v>
      </c>
      <c r="E6527" t="s">
        <v>3929</v>
      </c>
      <c r="F6527" t="s">
        <v>3920</v>
      </c>
      <c r="G6527" t="s">
        <v>3877</v>
      </c>
      <c r="H6527" t="s">
        <v>3876</v>
      </c>
      <c r="I6527">
        <v>2554</v>
      </c>
      <c r="J6527" s="41">
        <v>1.0700000000000001E-2</v>
      </c>
      <c r="K6527" s="42">
        <v>27.327800000000003</v>
      </c>
      <c r="L6527" s="43">
        <v>1.31</v>
      </c>
      <c r="M6527" s="42">
        <v>35.799418000000003</v>
      </c>
      <c r="N6527">
        <v>1</v>
      </c>
      <c r="O6527" s="43">
        <v>153.29999999999998</v>
      </c>
      <c r="P6527" s="42">
        <v>67.2</v>
      </c>
      <c r="Q6527" s="42">
        <v>13.5</v>
      </c>
      <c r="R6527" s="42">
        <v>5</v>
      </c>
    </row>
    <row r="6528" spans="1:18" x14ac:dyDescent="0.3">
      <c r="A6528" t="s">
        <v>3924</v>
      </c>
      <c r="B6528" s="17">
        <v>45187</v>
      </c>
      <c r="C6528" t="s">
        <v>543</v>
      </c>
      <c r="D6528" t="s">
        <v>3928</v>
      </c>
      <c r="E6528" t="s">
        <v>3929</v>
      </c>
      <c r="F6528" t="s">
        <v>3920</v>
      </c>
      <c r="G6528" t="s">
        <v>3877</v>
      </c>
      <c r="H6528" t="s">
        <v>3876</v>
      </c>
      <c r="I6528">
        <v>2344</v>
      </c>
      <c r="J6528" s="41">
        <v>1.0500000000000001E-2</v>
      </c>
      <c r="K6528" s="42">
        <v>24.612000000000002</v>
      </c>
      <c r="L6528" s="43">
        <v>2.0699999999999998</v>
      </c>
      <c r="M6528" s="42">
        <v>50.946840000000002</v>
      </c>
      <c r="N6528">
        <v>3</v>
      </c>
      <c r="O6528" s="43">
        <v>297.5</v>
      </c>
      <c r="P6528" s="42">
        <v>87.6</v>
      </c>
      <c r="Q6528" s="42">
        <v>19.5</v>
      </c>
      <c r="R6528" s="42">
        <v>3</v>
      </c>
    </row>
    <row r="6529" spans="1:18" x14ac:dyDescent="0.3">
      <c r="A6529" t="s">
        <v>3924</v>
      </c>
      <c r="B6529" s="17">
        <v>45188</v>
      </c>
      <c r="C6529" t="s">
        <v>543</v>
      </c>
      <c r="D6529" t="s">
        <v>3928</v>
      </c>
      <c r="E6529" t="s">
        <v>3929</v>
      </c>
      <c r="F6529" t="s">
        <v>3920</v>
      </c>
      <c r="G6529" t="s">
        <v>3877</v>
      </c>
      <c r="H6529" t="s">
        <v>3876</v>
      </c>
      <c r="I6529">
        <v>2952</v>
      </c>
      <c r="J6529" s="41">
        <v>9.2999999999999992E-3</v>
      </c>
      <c r="K6529" s="42">
        <v>27.453599999999998</v>
      </c>
      <c r="L6529" s="43">
        <v>0.38000000000000006</v>
      </c>
      <c r="M6529" s="42">
        <v>10.432368</v>
      </c>
      <c r="N6529">
        <v>4</v>
      </c>
      <c r="O6529" s="43">
        <v>105</v>
      </c>
      <c r="P6529" s="42">
        <v>99.6</v>
      </c>
      <c r="Q6529" s="42">
        <v>18</v>
      </c>
      <c r="R6529" s="42">
        <v>4</v>
      </c>
    </row>
    <row r="6530" spans="1:18" x14ac:dyDescent="0.3">
      <c r="A6530" t="s">
        <v>3924</v>
      </c>
      <c r="B6530" s="17">
        <v>45189</v>
      </c>
      <c r="C6530" t="s">
        <v>543</v>
      </c>
      <c r="D6530" t="s">
        <v>3928</v>
      </c>
      <c r="E6530" t="s">
        <v>3929</v>
      </c>
      <c r="F6530" t="s">
        <v>3920</v>
      </c>
      <c r="G6530" t="s">
        <v>3877</v>
      </c>
      <c r="H6530" t="s">
        <v>3876</v>
      </c>
      <c r="I6530">
        <v>1554</v>
      </c>
      <c r="J6530" s="41">
        <v>9.9000000000000025E-3</v>
      </c>
      <c r="K6530" s="42">
        <v>15.384600000000004</v>
      </c>
      <c r="L6530" s="43">
        <v>1.4400000000000002</v>
      </c>
      <c r="M6530" s="42">
        <v>22.153824000000007</v>
      </c>
      <c r="N6530">
        <v>3</v>
      </c>
      <c r="O6530" s="43">
        <v>88.199999999999989</v>
      </c>
      <c r="P6530" s="42">
        <v>82.8</v>
      </c>
      <c r="Q6530" s="42">
        <v>18</v>
      </c>
      <c r="R6530" s="42">
        <v>6</v>
      </c>
    </row>
    <row r="6531" spans="1:18" x14ac:dyDescent="0.3">
      <c r="A6531" t="s">
        <v>3924</v>
      </c>
      <c r="B6531" s="17">
        <v>45190</v>
      </c>
      <c r="C6531" t="s">
        <v>543</v>
      </c>
      <c r="D6531" t="s">
        <v>3928</v>
      </c>
      <c r="E6531" t="s">
        <v>3929</v>
      </c>
      <c r="F6531" t="s">
        <v>3920</v>
      </c>
      <c r="G6531" t="s">
        <v>3877</v>
      </c>
      <c r="H6531" t="s">
        <v>3876</v>
      </c>
      <c r="I6531">
        <v>2613</v>
      </c>
      <c r="J6531" s="41">
        <v>1.2200000000000001E-2</v>
      </c>
      <c r="K6531" s="42">
        <v>31.878600000000002</v>
      </c>
      <c r="L6531" s="43">
        <v>0.6</v>
      </c>
      <c r="M6531" s="42">
        <v>19.12716</v>
      </c>
      <c r="N6531">
        <v>3</v>
      </c>
      <c r="O6531" s="43">
        <v>360.5</v>
      </c>
      <c r="P6531" s="42">
        <v>104.39999999999999</v>
      </c>
      <c r="Q6531" s="42">
        <v>3</v>
      </c>
      <c r="R6531" s="42">
        <v>9</v>
      </c>
    </row>
    <row r="6532" spans="1:18" x14ac:dyDescent="0.3">
      <c r="A6532" t="s">
        <v>3924</v>
      </c>
      <c r="B6532" s="17">
        <v>45191</v>
      </c>
      <c r="C6532" t="s">
        <v>543</v>
      </c>
      <c r="D6532" t="s">
        <v>3928</v>
      </c>
      <c r="E6532" t="s">
        <v>3929</v>
      </c>
      <c r="F6532" t="s">
        <v>3920</v>
      </c>
      <c r="G6532" t="s">
        <v>3877</v>
      </c>
      <c r="H6532" t="s">
        <v>3876</v>
      </c>
      <c r="I6532">
        <v>2101</v>
      </c>
      <c r="J6532" s="41">
        <v>1.0000000000000002E-2</v>
      </c>
      <c r="K6532" s="42">
        <v>21.010000000000005</v>
      </c>
      <c r="L6532" s="43">
        <v>0.51999999999999991</v>
      </c>
      <c r="M6532" s="42">
        <v>10.9252</v>
      </c>
      <c r="N6532">
        <v>5</v>
      </c>
      <c r="O6532" s="43">
        <v>102.19999999999999</v>
      </c>
      <c r="P6532" s="42">
        <v>118.8</v>
      </c>
      <c r="Q6532" s="42">
        <v>10.5</v>
      </c>
      <c r="R6532" s="42">
        <v>3</v>
      </c>
    </row>
    <row r="6533" spans="1:18" x14ac:dyDescent="0.3">
      <c r="A6533" t="s">
        <v>3924</v>
      </c>
      <c r="B6533" s="17">
        <v>45192</v>
      </c>
      <c r="C6533" t="s">
        <v>543</v>
      </c>
      <c r="D6533" t="s">
        <v>3928</v>
      </c>
      <c r="E6533" t="s">
        <v>3929</v>
      </c>
      <c r="F6533" t="s">
        <v>3920</v>
      </c>
      <c r="G6533" t="s">
        <v>3877</v>
      </c>
      <c r="H6533" t="s">
        <v>3876</v>
      </c>
      <c r="I6533">
        <v>2829</v>
      </c>
      <c r="J6533" s="41">
        <v>1.2E-2</v>
      </c>
      <c r="K6533" s="42">
        <v>33.948</v>
      </c>
      <c r="L6533" s="43">
        <v>1.36</v>
      </c>
      <c r="M6533" s="42">
        <v>46.169280000000001</v>
      </c>
      <c r="N6533">
        <v>0</v>
      </c>
      <c r="O6533" s="43">
        <v>224</v>
      </c>
      <c r="P6533" s="42">
        <v>66</v>
      </c>
      <c r="Q6533" s="42">
        <v>15</v>
      </c>
      <c r="R6533" s="42">
        <v>4</v>
      </c>
    </row>
    <row r="6534" spans="1:18" x14ac:dyDescent="0.3">
      <c r="A6534" t="s">
        <v>3924</v>
      </c>
      <c r="B6534" s="17">
        <v>45193</v>
      </c>
      <c r="C6534" t="s">
        <v>543</v>
      </c>
      <c r="D6534" t="s">
        <v>3928</v>
      </c>
      <c r="E6534" t="s">
        <v>3929</v>
      </c>
      <c r="F6534" t="s">
        <v>3920</v>
      </c>
      <c r="G6534" t="s">
        <v>3877</v>
      </c>
      <c r="H6534" t="s">
        <v>3876</v>
      </c>
      <c r="I6534">
        <v>1900</v>
      </c>
      <c r="J6534" s="41">
        <v>1.4400000000000001E-2</v>
      </c>
      <c r="K6534" s="42">
        <v>27.360000000000003</v>
      </c>
      <c r="L6534" s="43">
        <v>2.0099999999999998</v>
      </c>
      <c r="M6534" s="42">
        <v>54.993600000000001</v>
      </c>
      <c r="N6534">
        <v>4</v>
      </c>
      <c r="O6534" s="43">
        <v>313.59999999999997</v>
      </c>
      <c r="P6534" s="42">
        <v>94.8</v>
      </c>
      <c r="Q6534" s="42">
        <v>24</v>
      </c>
      <c r="R6534" s="42">
        <v>11</v>
      </c>
    </row>
    <row r="6535" spans="1:18" x14ac:dyDescent="0.3">
      <c r="A6535" t="s">
        <v>3924</v>
      </c>
      <c r="B6535" s="17">
        <v>45194</v>
      </c>
      <c r="C6535" t="s">
        <v>543</v>
      </c>
      <c r="D6535" t="s">
        <v>3928</v>
      </c>
      <c r="E6535" t="s">
        <v>3929</v>
      </c>
      <c r="F6535" t="s">
        <v>3920</v>
      </c>
      <c r="G6535" t="s">
        <v>3877</v>
      </c>
      <c r="H6535" t="s">
        <v>3876</v>
      </c>
      <c r="I6535">
        <v>2185</v>
      </c>
      <c r="J6535" s="41">
        <v>1.38E-2</v>
      </c>
      <c r="K6535" s="42">
        <v>30.152999999999999</v>
      </c>
      <c r="L6535" s="43">
        <v>2.04</v>
      </c>
      <c r="M6535" s="42">
        <v>61.512119999999996</v>
      </c>
      <c r="N6535">
        <v>5</v>
      </c>
      <c r="O6535" s="43">
        <v>242.2</v>
      </c>
      <c r="P6535" s="42">
        <v>75.599999999999994</v>
      </c>
      <c r="Q6535" s="42">
        <v>12</v>
      </c>
      <c r="R6535" s="42">
        <v>10</v>
      </c>
    </row>
    <row r="6536" spans="1:18" x14ac:dyDescent="0.3">
      <c r="A6536" t="s">
        <v>3924</v>
      </c>
      <c r="B6536" s="17">
        <v>45195</v>
      </c>
      <c r="C6536" t="s">
        <v>543</v>
      </c>
      <c r="D6536" t="s">
        <v>3928</v>
      </c>
      <c r="E6536" t="s">
        <v>3929</v>
      </c>
      <c r="F6536" t="s">
        <v>3920</v>
      </c>
      <c r="G6536" t="s">
        <v>3877</v>
      </c>
      <c r="H6536" t="s">
        <v>3876</v>
      </c>
      <c r="I6536">
        <v>2653</v>
      </c>
      <c r="J6536" s="41">
        <v>1.3000000000000001E-2</v>
      </c>
      <c r="K6536" s="42">
        <v>34.489000000000004</v>
      </c>
      <c r="L6536" s="43">
        <v>1.06</v>
      </c>
      <c r="M6536" s="42">
        <v>36.558340000000008</v>
      </c>
      <c r="N6536">
        <v>1</v>
      </c>
      <c r="O6536" s="43">
        <v>90.3</v>
      </c>
      <c r="P6536" s="42">
        <v>63.599999999999994</v>
      </c>
      <c r="Q6536" s="42">
        <v>16.5</v>
      </c>
      <c r="R6536" s="42">
        <v>5</v>
      </c>
    </row>
    <row r="6537" spans="1:18" x14ac:dyDescent="0.3">
      <c r="A6537" t="s">
        <v>3924</v>
      </c>
      <c r="B6537" s="17">
        <v>45196</v>
      </c>
      <c r="C6537" t="s">
        <v>543</v>
      </c>
      <c r="D6537" t="s">
        <v>3928</v>
      </c>
      <c r="E6537" t="s">
        <v>3929</v>
      </c>
      <c r="F6537" t="s">
        <v>3920</v>
      </c>
      <c r="G6537" t="s">
        <v>3877</v>
      </c>
      <c r="H6537" t="s">
        <v>3876</v>
      </c>
      <c r="I6537">
        <v>1871</v>
      </c>
      <c r="J6537" s="41">
        <v>9.7000000000000003E-3</v>
      </c>
      <c r="K6537" s="42">
        <v>18.148700000000002</v>
      </c>
      <c r="L6537" s="43">
        <v>1.0099999999999998</v>
      </c>
      <c r="M6537" s="42">
        <v>18.330186999999999</v>
      </c>
      <c r="N6537">
        <v>1</v>
      </c>
      <c r="O6537" s="43">
        <v>177.79999999999998</v>
      </c>
      <c r="P6537" s="42">
        <v>93.6</v>
      </c>
      <c r="Q6537" s="42">
        <v>3</v>
      </c>
      <c r="R6537" s="42">
        <v>9</v>
      </c>
    </row>
    <row r="6538" spans="1:18" x14ac:dyDescent="0.3">
      <c r="A6538" t="s">
        <v>3924</v>
      </c>
      <c r="B6538" s="17">
        <v>45197</v>
      </c>
      <c r="C6538" t="s">
        <v>543</v>
      </c>
      <c r="D6538" t="s">
        <v>3928</v>
      </c>
      <c r="E6538" t="s">
        <v>3929</v>
      </c>
      <c r="F6538" t="s">
        <v>3920</v>
      </c>
      <c r="G6538" t="s">
        <v>3877</v>
      </c>
      <c r="H6538" t="s">
        <v>3876</v>
      </c>
      <c r="I6538">
        <v>2298</v>
      </c>
      <c r="J6538" s="41">
        <v>1.18E-2</v>
      </c>
      <c r="K6538" s="42">
        <v>27.116399999999999</v>
      </c>
      <c r="L6538" s="43">
        <v>0.74</v>
      </c>
      <c r="M6538" s="42">
        <v>20.066136</v>
      </c>
      <c r="N6538">
        <v>7</v>
      </c>
      <c r="O6538" s="43">
        <v>285.59999999999997</v>
      </c>
      <c r="P6538" s="42">
        <v>79.2</v>
      </c>
      <c r="Q6538" s="42">
        <v>24</v>
      </c>
      <c r="R6538" s="42">
        <v>3</v>
      </c>
    </row>
    <row r="6539" spans="1:18" x14ac:dyDescent="0.3">
      <c r="A6539" t="s">
        <v>3924</v>
      </c>
      <c r="B6539" s="17">
        <v>45198</v>
      </c>
      <c r="C6539" t="s">
        <v>543</v>
      </c>
      <c r="D6539" t="s">
        <v>3928</v>
      </c>
      <c r="E6539" t="s">
        <v>3929</v>
      </c>
      <c r="F6539" t="s">
        <v>3920</v>
      </c>
      <c r="G6539" t="s">
        <v>3877</v>
      </c>
      <c r="H6539" t="s">
        <v>3876</v>
      </c>
      <c r="I6539">
        <v>2437</v>
      </c>
      <c r="J6539" s="41">
        <v>9.7999999999999997E-3</v>
      </c>
      <c r="K6539" s="42">
        <v>23.8826</v>
      </c>
      <c r="L6539" s="43">
        <v>1.37</v>
      </c>
      <c r="M6539" s="42">
        <v>32.719162000000004</v>
      </c>
      <c r="N6539">
        <v>1</v>
      </c>
      <c r="O6539" s="43">
        <v>102.19999999999999</v>
      </c>
      <c r="P6539" s="42">
        <v>62.4</v>
      </c>
      <c r="Q6539" s="42">
        <v>12</v>
      </c>
      <c r="R6539" s="42">
        <v>4</v>
      </c>
    </row>
    <row r="6540" spans="1:18" x14ac:dyDescent="0.3">
      <c r="A6540" t="s">
        <v>3924</v>
      </c>
      <c r="B6540" s="17">
        <v>45199</v>
      </c>
      <c r="C6540" t="s">
        <v>543</v>
      </c>
      <c r="D6540" t="s">
        <v>3928</v>
      </c>
      <c r="E6540" t="s">
        <v>3929</v>
      </c>
      <c r="F6540" t="s">
        <v>3920</v>
      </c>
      <c r="G6540" t="s">
        <v>3877</v>
      </c>
      <c r="H6540" t="s">
        <v>3876</v>
      </c>
      <c r="I6540">
        <v>1546</v>
      </c>
      <c r="J6540" s="41">
        <v>1.06E-2</v>
      </c>
      <c r="K6540" s="42">
        <v>16.387599999999999</v>
      </c>
      <c r="L6540" s="43">
        <v>1.74</v>
      </c>
      <c r="M6540" s="42">
        <v>28.514423999999998</v>
      </c>
      <c r="N6540">
        <v>6</v>
      </c>
      <c r="O6540" s="43">
        <v>62.999999999999993</v>
      </c>
      <c r="P6540" s="42">
        <v>97.2</v>
      </c>
      <c r="Q6540" s="42">
        <v>12</v>
      </c>
      <c r="R6540" s="42">
        <v>9</v>
      </c>
    </row>
    <row r="6541" spans="1:18" x14ac:dyDescent="0.3">
      <c r="A6541" t="s">
        <v>3924</v>
      </c>
      <c r="B6541" s="17">
        <v>45200</v>
      </c>
      <c r="C6541" t="s">
        <v>543</v>
      </c>
      <c r="D6541" t="s">
        <v>3928</v>
      </c>
      <c r="E6541" t="s">
        <v>3929</v>
      </c>
      <c r="F6541" t="s">
        <v>3920</v>
      </c>
      <c r="G6541" t="s">
        <v>3877</v>
      </c>
      <c r="H6541" t="s">
        <v>3876</v>
      </c>
      <c r="I6541">
        <v>2342</v>
      </c>
      <c r="J6541" s="41">
        <v>1.01E-2</v>
      </c>
      <c r="K6541" s="42">
        <v>23.654199999999999</v>
      </c>
      <c r="L6541" s="43">
        <v>2.1</v>
      </c>
      <c r="M6541" s="42">
        <v>49.673819999999999</v>
      </c>
      <c r="N6541">
        <v>8</v>
      </c>
      <c r="O6541" s="43">
        <v>109.89999999999999</v>
      </c>
      <c r="P6541" s="42">
        <v>68.399999999999991</v>
      </c>
      <c r="Q6541" s="42">
        <v>25.5</v>
      </c>
      <c r="R6541" s="42">
        <v>5</v>
      </c>
    </row>
    <row r="6542" spans="1:18" x14ac:dyDescent="0.3">
      <c r="A6542" t="s">
        <v>3924</v>
      </c>
      <c r="B6542" s="17">
        <v>45201</v>
      </c>
      <c r="C6542" t="s">
        <v>543</v>
      </c>
      <c r="D6542" t="s">
        <v>3928</v>
      </c>
      <c r="E6542" t="s">
        <v>3929</v>
      </c>
      <c r="F6542" t="s">
        <v>3920</v>
      </c>
      <c r="G6542" t="s">
        <v>3877</v>
      </c>
      <c r="H6542" t="s">
        <v>3876</v>
      </c>
      <c r="I6542">
        <v>2129</v>
      </c>
      <c r="J6542" s="41">
        <v>9.8999999999999991E-3</v>
      </c>
      <c r="K6542" s="42">
        <v>21.077099999999998</v>
      </c>
      <c r="L6542" s="43">
        <v>1.81</v>
      </c>
      <c r="M6542" s="42">
        <v>38.149550999999995</v>
      </c>
      <c r="N6542">
        <v>1</v>
      </c>
      <c r="O6542" s="43">
        <v>7</v>
      </c>
      <c r="P6542" s="42">
        <v>64.8</v>
      </c>
      <c r="Q6542" s="42">
        <v>15</v>
      </c>
      <c r="R6542" s="42">
        <v>3</v>
      </c>
    </row>
    <row r="6543" spans="1:18" x14ac:dyDescent="0.3">
      <c r="A6543" t="s">
        <v>3924</v>
      </c>
      <c r="B6543" s="17">
        <v>45202</v>
      </c>
      <c r="C6543" t="s">
        <v>543</v>
      </c>
      <c r="D6543" t="s">
        <v>3928</v>
      </c>
      <c r="E6543" t="s">
        <v>3929</v>
      </c>
      <c r="F6543" t="s">
        <v>3920</v>
      </c>
      <c r="G6543" t="s">
        <v>3877</v>
      </c>
      <c r="H6543" t="s">
        <v>3876</v>
      </c>
      <c r="I6543">
        <v>2379</v>
      </c>
      <c r="J6543" s="41">
        <v>1.3799999999999998E-2</v>
      </c>
      <c r="K6543" s="42">
        <v>32.830199999999998</v>
      </c>
      <c r="L6543" s="43">
        <v>1.5899999999999999</v>
      </c>
      <c r="M6543" s="42">
        <v>52.200017999999993</v>
      </c>
      <c r="N6543">
        <v>6</v>
      </c>
      <c r="O6543" s="43">
        <v>260.39999999999998</v>
      </c>
      <c r="P6543" s="42">
        <v>109.2</v>
      </c>
      <c r="Q6543" s="42">
        <v>10.5</v>
      </c>
      <c r="R6543" s="42">
        <v>3</v>
      </c>
    </row>
    <row r="6544" spans="1:18" x14ac:dyDescent="0.3">
      <c r="A6544" t="s">
        <v>3924</v>
      </c>
      <c r="B6544" s="17">
        <v>45203</v>
      </c>
      <c r="C6544" t="s">
        <v>543</v>
      </c>
      <c r="D6544" t="s">
        <v>3928</v>
      </c>
      <c r="E6544" t="s">
        <v>3929</v>
      </c>
      <c r="F6544" t="s">
        <v>3920</v>
      </c>
      <c r="G6544" t="s">
        <v>3877</v>
      </c>
      <c r="H6544" t="s">
        <v>3876</v>
      </c>
      <c r="I6544">
        <v>1590</v>
      </c>
      <c r="J6544" s="41">
        <v>9.5000000000000015E-3</v>
      </c>
      <c r="K6544" s="42">
        <v>15.105000000000002</v>
      </c>
      <c r="L6544" s="43">
        <v>1.7100000000000002</v>
      </c>
      <c r="M6544" s="42">
        <v>25.829550000000008</v>
      </c>
      <c r="N6544">
        <v>1</v>
      </c>
      <c r="O6544" s="43">
        <v>39.9</v>
      </c>
      <c r="P6544" s="42">
        <v>92.399999999999991</v>
      </c>
      <c r="Q6544" s="42">
        <v>16.5</v>
      </c>
      <c r="R6544" s="42">
        <v>6</v>
      </c>
    </row>
    <row r="6545" spans="1:18" x14ac:dyDescent="0.3">
      <c r="A6545" t="s">
        <v>3924</v>
      </c>
      <c r="B6545" s="17">
        <v>45204</v>
      </c>
      <c r="C6545" t="s">
        <v>543</v>
      </c>
      <c r="D6545" t="s">
        <v>3928</v>
      </c>
      <c r="E6545" t="s">
        <v>3929</v>
      </c>
      <c r="F6545" t="s">
        <v>3920</v>
      </c>
      <c r="G6545" t="s">
        <v>3877</v>
      </c>
      <c r="H6545" t="s">
        <v>3876</v>
      </c>
      <c r="I6545">
        <v>1966</v>
      </c>
      <c r="J6545" s="41">
        <v>1.1200000000000002E-2</v>
      </c>
      <c r="K6545" s="42">
        <v>22.019200000000001</v>
      </c>
      <c r="L6545" s="43">
        <v>1.9499999999999997</v>
      </c>
      <c r="M6545" s="42">
        <v>42.937439999999995</v>
      </c>
      <c r="N6545">
        <v>5</v>
      </c>
      <c r="O6545" s="43">
        <v>155.39999999999998</v>
      </c>
      <c r="P6545" s="42">
        <v>94.8</v>
      </c>
      <c r="Q6545" s="42">
        <v>3</v>
      </c>
      <c r="R6545" s="42">
        <v>9</v>
      </c>
    </row>
    <row r="6546" spans="1:18" x14ac:dyDescent="0.3">
      <c r="A6546" t="s">
        <v>3924</v>
      </c>
      <c r="B6546" s="17">
        <v>45205</v>
      </c>
      <c r="C6546" t="s">
        <v>543</v>
      </c>
      <c r="D6546" t="s">
        <v>3928</v>
      </c>
      <c r="E6546" t="s">
        <v>3929</v>
      </c>
      <c r="F6546" t="s">
        <v>3920</v>
      </c>
      <c r="G6546" t="s">
        <v>3877</v>
      </c>
      <c r="H6546" t="s">
        <v>3876</v>
      </c>
      <c r="I6546">
        <v>2766</v>
      </c>
      <c r="J6546" s="41">
        <v>7.7000000000000011E-3</v>
      </c>
      <c r="K6546" s="42">
        <v>21.298200000000001</v>
      </c>
      <c r="L6546" s="43">
        <v>1.3900000000000001</v>
      </c>
      <c r="M6546" s="42">
        <v>29.604498000000003</v>
      </c>
      <c r="N6546">
        <v>4</v>
      </c>
      <c r="O6546" s="43">
        <v>387.79999999999995</v>
      </c>
      <c r="P6546" s="42">
        <v>109.2</v>
      </c>
      <c r="Q6546" s="42">
        <v>1.5</v>
      </c>
      <c r="R6546" s="42">
        <v>9</v>
      </c>
    </row>
    <row r="6547" spans="1:18" x14ac:dyDescent="0.3">
      <c r="A6547" t="s">
        <v>3924</v>
      </c>
      <c r="B6547" s="17">
        <v>45206</v>
      </c>
      <c r="C6547" t="s">
        <v>543</v>
      </c>
      <c r="D6547" t="s">
        <v>3928</v>
      </c>
      <c r="E6547" t="s">
        <v>3929</v>
      </c>
      <c r="F6547" t="s">
        <v>3920</v>
      </c>
      <c r="G6547" t="s">
        <v>3877</v>
      </c>
      <c r="H6547" t="s">
        <v>3876</v>
      </c>
      <c r="I6547">
        <v>2666</v>
      </c>
      <c r="J6547" s="41">
        <v>1.1100000000000002E-2</v>
      </c>
      <c r="K6547" s="42">
        <v>29.592600000000004</v>
      </c>
      <c r="L6547" s="43">
        <v>1.8599999999999999</v>
      </c>
      <c r="M6547" s="42">
        <v>55.042236000000003</v>
      </c>
      <c r="N6547">
        <v>4</v>
      </c>
      <c r="O6547" s="43">
        <v>132.29999999999998</v>
      </c>
      <c r="P6547" s="42">
        <v>98.399999999999991</v>
      </c>
      <c r="Q6547" s="42">
        <v>25.5</v>
      </c>
      <c r="R6547" s="42">
        <v>7</v>
      </c>
    </row>
    <row r="6548" spans="1:18" x14ac:dyDescent="0.3">
      <c r="A6548" t="s">
        <v>3924</v>
      </c>
      <c r="B6548" s="17">
        <v>45207</v>
      </c>
      <c r="C6548" t="s">
        <v>543</v>
      </c>
      <c r="D6548" t="s">
        <v>3928</v>
      </c>
      <c r="E6548" t="s">
        <v>3929</v>
      </c>
      <c r="F6548" t="s">
        <v>3920</v>
      </c>
      <c r="G6548" t="s">
        <v>3877</v>
      </c>
      <c r="H6548" t="s">
        <v>3876</v>
      </c>
      <c r="I6548">
        <v>2406</v>
      </c>
      <c r="J6548" s="41">
        <v>1.03E-2</v>
      </c>
      <c r="K6548" s="42">
        <v>24.7818</v>
      </c>
      <c r="L6548" s="43">
        <v>0.80999999999999994</v>
      </c>
      <c r="M6548" s="42">
        <v>20.073257999999999</v>
      </c>
      <c r="N6548">
        <v>6</v>
      </c>
      <c r="O6548" s="43">
        <v>100.8</v>
      </c>
      <c r="P6548" s="42">
        <v>116.39999999999999</v>
      </c>
      <c r="Q6548" s="42">
        <v>15</v>
      </c>
      <c r="R6548" s="42">
        <v>5</v>
      </c>
    </row>
    <row r="6549" spans="1:18" x14ac:dyDescent="0.3">
      <c r="A6549" t="s">
        <v>3924</v>
      </c>
      <c r="B6549" s="17">
        <v>45208</v>
      </c>
      <c r="C6549" t="s">
        <v>543</v>
      </c>
      <c r="D6549" t="s">
        <v>3928</v>
      </c>
      <c r="E6549" t="s">
        <v>3929</v>
      </c>
      <c r="F6549" t="s">
        <v>3920</v>
      </c>
      <c r="G6549" t="s">
        <v>3877</v>
      </c>
      <c r="H6549" t="s">
        <v>3876</v>
      </c>
      <c r="I6549">
        <v>2214</v>
      </c>
      <c r="J6549" s="41">
        <v>1.29E-2</v>
      </c>
      <c r="K6549" s="42">
        <v>28.560600000000001</v>
      </c>
      <c r="L6549" s="43">
        <v>1.1399999999999999</v>
      </c>
      <c r="M6549" s="42">
        <v>32.559083999999999</v>
      </c>
      <c r="N6549">
        <v>3</v>
      </c>
      <c r="O6549" s="43">
        <v>93.8</v>
      </c>
      <c r="P6549" s="42">
        <v>64.8</v>
      </c>
      <c r="Q6549" s="42">
        <v>19.5</v>
      </c>
      <c r="R6549" s="42">
        <v>12</v>
      </c>
    </row>
    <row r="6550" spans="1:18" x14ac:dyDescent="0.3">
      <c r="A6550" t="s">
        <v>3924</v>
      </c>
      <c r="B6550" s="17">
        <v>45209</v>
      </c>
      <c r="C6550" t="s">
        <v>543</v>
      </c>
      <c r="D6550" t="s">
        <v>3928</v>
      </c>
      <c r="E6550" t="s">
        <v>3929</v>
      </c>
      <c r="F6550" t="s">
        <v>3920</v>
      </c>
      <c r="G6550" t="s">
        <v>3877</v>
      </c>
      <c r="H6550" t="s">
        <v>3876</v>
      </c>
      <c r="I6550">
        <v>2282</v>
      </c>
      <c r="J6550" s="41">
        <v>1.21E-2</v>
      </c>
      <c r="K6550" s="42">
        <v>27.612199999999998</v>
      </c>
      <c r="L6550" s="43">
        <v>1.1900000000000002</v>
      </c>
      <c r="M6550" s="42">
        <v>32.858518000000004</v>
      </c>
      <c r="N6550">
        <v>1</v>
      </c>
      <c r="O6550" s="43">
        <v>168</v>
      </c>
      <c r="P6550" s="42">
        <v>70.8</v>
      </c>
      <c r="Q6550" s="42">
        <v>4.5</v>
      </c>
      <c r="R6550" s="42">
        <v>10</v>
      </c>
    </row>
    <row r="6551" spans="1:18" x14ac:dyDescent="0.3">
      <c r="A6551" t="s">
        <v>3924</v>
      </c>
      <c r="B6551" s="17">
        <v>45210</v>
      </c>
      <c r="C6551" t="s">
        <v>543</v>
      </c>
      <c r="D6551" t="s">
        <v>3928</v>
      </c>
      <c r="E6551" t="s">
        <v>3929</v>
      </c>
      <c r="F6551" t="s">
        <v>3920</v>
      </c>
      <c r="G6551" t="s">
        <v>3877</v>
      </c>
      <c r="H6551" t="s">
        <v>3876</v>
      </c>
      <c r="I6551">
        <v>2061</v>
      </c>
      <c r="J6551" s="41">
        <v>1.0000000000000002E-2</v>
      </c>
      <c r="K6551" s="42">
        <v>20.610000000000003</v>
      </c>
      <c r="L6551" s="43">
        <v>1.3299999999999998</v>
      </c>
      <c r="M6551" s="42">
        <v>27.411300000000001</v>
      </c>
      <c r="N6551">
        <v>6</v>
      </c>
      <c r="O6551" s="43">
        <v>41.3</v>
      </c>
      <c r="P6551" s="42">
        <v>82.8</v>
      </c>
      <c r="Q6551" s="42">
        <v>18</v>
      </c>
      <c r="R6551" s="42">
        <v>2</v>
      </c>
    </row>
    <row r="6552" spans="1:18" x14ac:dyDescent="0.3">
      <c r="A6552" t="s">
        <v>3924</v>
      </c>
      <c r="B6552" s="17">
        <v>45211</v>
      </c>
      <c r="C6552" t="s">
        <v>543</v>
      </c>
      <c r="D6552" t="s">
        <v>3928</v>
      </c>
      <c r="E6552" t="s">
        <v>3929</v>
      </c>
      <c r="F6552" t="s">
        <v>3920</v>
      </c>
      <c r="G6552" t="s">
        <v>3877</v>
      </c>
      <c r="H6552" t="s">
        <v>3876</v>
      </c>
      <c r="I6552">
        <v>2367</v>
      </c>
      <c r="J6552" s="41">
        <v>8.8000000000000005E-3</v>
      </c>
      <c r="K6552" s="42">
        <v>20.829600000000003</v>
      </c>
      <c r="L6552" s="43">
        <v>0.96999999999999986</v>
      </c>
      <c r="M6552" s="42">
        <v>20.204712000000001</v>
      </c>
      <c r="N6552">
        <v>8</v>
      </c>
      <c r="O6552" s="43">
        <v>175.7</v>
      </c>
      <c r="P6552" s="42">
        <v>68.399999999999991</v>
      </c>
      <c r="Q6552" s="42">
        <v>21</v>
      </c>
      <c r="R6552" s="42">
        <v>9</v>
      </c>
    </row>
    <row r="6553" spans="1:18" x14ac:dyDescent="0.3">
      <c r="A6553" t="s">
        <v>3924</v>
      </c>
      <c r="B6553" s="17">
        <v>45212</v>
      </c>
      <c r="C6553" t="s">
        <v>543</v>
      </c>
      <c r="D6553" t="s">
        <v>3928</v>
      </c>
      <c r="E6553" t="s">
        <v>3929</v>
      </c>
      <c r="F6553" t="s">
        <v>3920</v>
      </c>
      <c r="G6553" t="s">
        <v>3877</v>
      </c>
      <c r="H6553" t="s">
        <v>3876</v>
      </c>
      <c r="I6553">
        <v>2042</v>
      </c>
      <c r="J6553" s="41">
        <v>1.15E-2</v>
      </c>
      <c r="K6553" s="42">
        <v>23.483000000000001</v>
      </c>
      <c r="L6553" s="43">
        <v>1.38</v>
      </c>
      <c r="M6553" s="42">
        <v>32.40654</v>
      </c>
      <c r="N6553">
        <v>5</v>
      </c>
      <c r="O6553" s="43">
        <v>236.6</v>
      </c>
      <c r="P6553" s="42">
        <v>108</v>
      </c>
      <c r="Q6553" s="42">
        <v>13.5</v>
      </c>
      <c r="R6553" s="42">
        <v>3</v>
      </c>
    </row>
    <row r="6554" spans="1:18" x14ac:dyDescent="0.3">
      <c r="A6554" t="s">
        <v>3924</v>
      </c>
      <c r="B6554" s="17">
        <v>45213</v>
      </c>
      <c r="C6554" t="s">
        <v>543</v>
      </c>
      <c r="D6554" t="s">
        <v>3928</v>
      </c>
      <c r="E6554" t="s">
        <v>3929</v>
      </c>
      <c r="F6554" t="s">
        <v>3920</v>
      </c>
      <c r="G6554" t="s">
        <v>3877</v>
      </c>
      <c r="H6554" t="s">
        <v>3876</v>
      </c>
      <c r="I6554">
        <v>2350</v>
      </c>
      <c r="J6554" s="41">
        <v>1.2100000000000001E-2</v>
      </c>
      <c r="K6554" s="42">
        <v>28.435000000000002</v>
      </c>
      <c r="L6554" s="43">
        <v>0.75000000000000011</v>
      </c>
      <c r="M6554" s="42">
        <v>21.326250000000005</v>
      </c>
      <c r="N6554">
        <v>7</v>
      </c>
      <c r="O6554" s="43">
        <v>212.79999999999998</v>
      </c>
      <c r="P6554" s="42">
        <v>104.39999999999999</v>
      </c>
      <c r="Q6554" s="42">
        <v>12</v>
      </c>
      <c r="R6554" s="42">
        <v>12</v>
      </c>
    </row>
    <row r="6555" spans="1:18" x14ac:dyDescent="0.3">
      <c r="A6555" t="s">
        <v>3924</v>
      </c>
      <c r="B6555" s="17">
        <v>45214</v>
      </c>
      <c r="C6555" t="s">
        <v>543</v>
      </c>
      <c r="D6555" t="s">
        <v>3928</v>
      </c>
      <c r="E6555" t="s">
        <v>3929</v>
      </c>
      <c r="F6555" t="s">
        <v>3920</v>
      </c>
      <c r="G6555" t="s">
        <v>3877</v>
      </c>
      <c r="H6555" t="s">
        <v>3876</v>
      </c>
      <c r="I6555">
        <v>1903</v>
      </c>
      <c r="J6555" s="41">
        <v>1.11E-2</v>
      </c>
      <c r="K6555" s="42">
        <v>21.1233</v>
      </c>
      <c r="L6555" s="43">
        <v>0.85</v>
      </c>
      <c r="M6555" s="42">
        <v>17.954805</v>
      </c>
      <c r="N6555">
        <v>2</v>
      </c>
      <c r="O6555" s="43">
        <v>70</v>
      </c>
      <c r="P6555" s="42">
        <v>72</v>
      </c>
      <c r="Q6555" s="42">
        <v>24</v>
      </c>
      <c r="R6555" s="42">
        <v>2</v>
      </c>
    </row>
    <row r="6556" spans="1:18" x14ac:dyDescent="0.3">
      <c r="A6556" t="s">
        <v>3924</v>
      </c>
      <c r="B6556" s="17">
        <v>45215</v>
      </c>
      <c r="C6556" t="s">
        <v>543</v>
      </c>
      <c r="D6556" t="s">
        <v>3928</v>
      </c>
      <c r="E6556" t="s">
        <v>3929</v>
      </c>
      <c r="F6556" t="s">
        <v>3920</v>
      </c>
      <c r="G6556" t="s">
        <v>3877</v>
      </c>
      <c r="H6556" t="s">
        <v>3876</v>
      </c>
      <c r="I6556">
        <v>2581</v>
      </c>
      <c r="J6556" s="41">
        <v>1.12E-2</v>
      </c>
      <c r="K6556" s="42">
        <v>28.9072</v>
      </c>
      <c r="L6556" s="43">
        <v>0.52</v>
      </c>
      <c r="M6556" s="42">
        <v>15.031744</v>
      </c>
      <c r="N6556">
        <v>0</v>
      </c>
      <c r="O6556" s="43">
        <v>11</v>
      </c>
      <c r="P6556" s="42">
        <v>99.6</v>
      </c>
      <c r="Q6556" s="42">
        <v>13.5</v>
      </c>
      <c r="R6556" s="42">
        <v>8</v>
      </c>
    </row>
    <row r="6557" spans="1:18" x14ac:dyDescent="0.3">
      <c r="A6557" t="s">
        <v>3924</v>
      </c>
      <c r="B6557" s="17">
        <v>45216</v>
      </c>
      <c r="C6557" t="s">
        <v>543</v>
      </c>
      <c r="D6557" t="s">
        <v>3928</v>
      </c>
      <c r="E6557" t="s">
        <v>3929</v>
      </c>
      <c r="F6557" t="s">
        <v>3920</v>
      </c>
      <c r="G6557" t="s">
        <v>3877</v>
      </c>
      <c r="H6557" t="s">
        <v>3876</v>
      </c>
      <c r="I6557">
        <v>2759</v>
      </c>
      <c r="J6557" s="41">
        <v>1.12E-2</v>
      </c>
      <c r="K6557" s="42">
        <v>30.9008</v>
      </c>
      <c r="L6557" s="43">
        <v>1.5899999999999999</v>
      </c>
      <c r="M6557" s="42">
        <v>49.132271999999993</v>
      </c>
      <c r="N6557">
        <v>9</v>
      </c>
      <c r="O6557" s="43">
        <v>536.19999999999993</v>
      </c>
      <c r="P6557" s="42">
        <v>104.39999999999999</v>
      </c>
      <c r="Q6557" s="42">
        <v>10.5</v>
      </c>
      <c r="R6557" s="42">
        <v>8</v>
      </c>
    </row>
    <row r="6558" spans="1:18" x14ac:dyDescent="0.3">
      <c r="A6558" t="s">
        <v>3924</v>
      </c>
      <c r="B6558" s="17">
        <v>45217</v>
      </c>
      <c r="C6558" t="s">
        <v>543</v>
      </c>
      <c r="D6558" t="s">
        <v>3928</v>
      </c>
      <c r="E6558" t="s">
        <v>3929</v>
      </c>
      <c r="F6558" t="s">
        <v>3920</v>
      </c>
      <c r="G6558" t="s">
        <v>3877</v>
      </c>
      <c r="H6558" t="s">
        <v>3876</v>
      </c>
      <c r="I6558">
        <v>1526</v>
      </c>
      <c r="J6558" s="41">
        <v>1.41E-2</v>
      </c>
      <c r="K6558" s="42">
        <v>21.5166</v>
      </c>
      <c r="L6558" s="43">
        <v>1.4100000000000001</v>
      </c>
      <c r="M6558" s="42">
        <v>30.338406000000003</v>
      </c>
      <c r="N6558">
        <v>6</v>
      </c>
      <c r="O6558" s="43">
        <v>223.29999999999998</v>
      </c>
      <c r="P6558" s="42">
        <v>105.6</v>
      </c>
      <c r="Q6558" s="42">
        <v>24</v>
      </c>
      <c r="R6558" s="42">
        <v>5</v>
      </c>
    </row>
    <row r="6559" spans="1:18" x14ac:dyDescent="0.3">
      <c r="A6559" t="s">
        <v>3924</v>
      </c>
      <c r="B6559" s="17">
        <v>45218</v>
      </c>
      <c r="C6559" t="s">
        <v>543</v>
      </c>
      <c r="D6559" t="s">
        <v>3928</v>
      </c>
      <c r="E6559" t="s">
        <v>3929</v>
      </c>
      <c r="F6559" t="s">
        <v>3920</v>
      </c>
      <c r="G6559" t="s">
        <v>3877</v>
      </c>
      <c r="H6559" t="s">
        <v>3876</v>
      </c>
      <c r="I6559">
        <v>1924</v>
      </c>
      <c r="J6559" s="41">
        <v>1.0700000000000001E-2</v>
      </c>
      <c r="K6559" s="42">
        <v>20.586800000000004</v>
      </c>
      <c r="L6559" s="43">
        <v>1.1400000000000001</v>
      </c>
      <c r="M6559" s="42">
        <v>23.468952000000005</v>
      </c>
      <c r="N6559">
        <v>5</v>
      </c>
      <c r="O6559" s="43">
        <v>301.7</v>
      </c>
      <c r="P6559" s="42">
        <v>123.6</v>
      </c>
      <c r="Q6559" s="42">
        <v>22.5</v>
      </c>
      <c r="R6559" s="42">
        <v>5</v>
      </c>
    </row>
    <row r="6560" spans="1:18" x14ac:dyDescent="0.3">
      <c r="A6560" t="s">
        <v>3924</v>
      </c>
      <c r="B6560" s="17">
        <v>45219</v>
      </c>
      <c r="C6560" t="s">
        <v>543</v>
      </c>
      <c r="D6560" t="s">
        <v>3928</v>
      </c>
      <c r="E6560" t="s">
        <v>3929</v>
      </c>
      <c r="F6560" t="s">
        <v>3920</v>
      </c>
      <c r="G6560" t="s">
        <v>3877</v>
      </c>
      <c r="H6560" t="s">
        <v>3876</v>
      </c>
      <c r="I6560">
        <v>2858</v>
      </c>
      <c r="J6560" s="41">
        <v>1.0700000000000001E-2</v>
      </c>
      <c r="K6560" s="42">
        <v>30.580600000000004</v>
      </c>
      <c r="L6560" s="43">
        <v>1.7899999999999998</v>
      </c>
      <c r="M6560" s="42">
        <v>54.739274000000002</v>
      </c>
      <c r="N6560">
        <v>10</v>
      </c>
      <c r="O6560" s="43">
        <v>150.5</v>
      </c>
      <c r="P6560" s="42">
        <v>99.6</v>
      </c>
      <c r="Q6560" s="42">
        <v>13.5</v>
      </c>
      <c r="R6560" s="42">
        <v>8</v>
      </c>
    </row>
    <row r="6561" spans="1:18" x14ac:dyDescent="0.3">
      <c r="A6561" t="s">
        <v>3924</v>
      </c>
      <c r="B6561" s="17">
        <v>45220</v>
      </c>
      <c r="C6561" t="s">
        <v>543</v>
      </c>
      <c r="D6561" t="s">
        <v>3928</v>
      </c>
      <c r="E6561" t="s">
        <v>3929</v>
      </c>
      <c r="F6561" t="s">
        <v>3920</v>
      </c>
      <c r="G6561" t="s">
        <v>3877</v>
      </c>
      <c r="H6561" t="s">
        <v>3876</v>
      </c>
      <c r="I6561">
        <v>2770</v>
      </c>
      <c r="J6561" s="41">
        <v>1.3599999999999999E-2</v>
      </c>
      <c r="K6561" s="42">
        <v>37.671999999999997</v>
      </c>
      <c r="L6561" s="43">
        <v>0.74</v>
      </c>
      <c r="M6561" s="42">
        <v>27.877279999999999</v>
      </c>
      <c r="N6561">
        <v>2</v>
      </c>
      <c r="O6561" s="43">
        <v>195.29999999999998</v>
      </c>
      <c r="P6561" s="42">
        <v>115.19999999999999</v>
      </c>
      <c r="Q6561" s="42">
        <v>25.5</v>
      </c>
      <c r="R6561" s="42">
        <v>5</v>
      </c>
    </row>
    <row r="6562" spans="1:18" x14ac:dyDescent="0.3">
      <c r="A6562" t="s">
        <v>3924</v>
      </c>
      <c r="B6562" s="17">
        <v>45221</v>
      </c>
      <c r="C6562" t="s">
        <v>543</v>
      </c>
      <c r="D6562" t="s">
        <v>3928</v>
      </c>
      <c r="E6562" t="s">
        <v>3929</v>
      </c>
      <c r="F6562" t="s">
        <v>3920</v>
      </c>
      <c r="G6562" t="s">
        <v>3877</v>
      </c>
      <c r="H6562" t="s">
        <v>3876</v>
      </c>
      <c r="I6562">
        <v>2069</v>
      </c>
      <c r="J6562" s="41">
        <v>1.0199999999999999E-2</v>
      </c>
      <c r="K6562" s="42">
        <v>21.1038</v>
      </c>
      <c r="L6562" s="43">
        <v>1.75</v>
      </c>
      <c r="M6562" s="42">
        <v>36.931649999999998</v>
      </c>
      <c r="N6562">
        <v>11</v>
      </c>
      <c r="O6562" s="43">
        <v>190.39999999999998</v>
      </c>
      <c r="P6562" s="42">
        <v>90</v>
      </c>
      <c r="Q6562" s="42">
        <v>18</v>
      </c>
      <c r="R6562" s="42">
        <v>8</v>
      </c>
    </row>
    <row r="6563" spans="1:18" x14ac:dyDescent="0.3">
      <c r="A6563" t="s">
        <v>3924</v>
      </c>
      <c r="B6563" s="17">
        <v>45222</v>
      </c>
      <c r="C6563" t="s">
        <v>543</v>
      </c>
      <c r="D6563" t="s">
        <v>3928</v>
      </c>
      <c r="E6563" t="s">
        <v>3929</v>
      </c>
      <c r="F6563" t="s">
        <v>3920</v>
      </c>
      <c r="G6563" t="s">
        <v>3877</v>
      </c>
      <c r="H6563" t="s">
        <v>3876</v>
      </c>
      <c r="I6563">
        <v>2707</v>
      </c>
      <c r="J6563" s="41">
        <v>9.7000000000000003E-3</v>
      </c>
      <c r="K6563" s="42">
        <v>26.257899999999999</v>
      </c>
      <c r="L6563" s="43">
        <v>0.41999999999999993</v>
      </c>
      <c r="M6563" s="42">
        <v>11.028317999999999</v>
      </c>
      <c r="N6563">
        <v>3</v>
      </c>
      <c r="O6563" s="43">
        <v>422.09999999999997</v>
      </c>
      <c r="P6563" s="42">
        <v>73.2</v>
      </c>
      <c r="Q6563" s="42">
        <v>15</v>
      </c>
      <c r="R6563" s="42">
        <v>7</v>
      </c>
    </row>
    <row r="6564" spans="1:18" x14ac:dyDescent="0.3">
      <c r="A6564" t="s">
        <v>3924</v>
      </c>
      <c r="B6564" s="17">
        <v>45223</v>
      </c>
      <c r="C6564" t="s">
        <v>543</v>
      </c>
      <c r="D6564" t="s">
        <v>3928</v>
      </c>
      <c r="E6564" t="s">
        <v>3929</v>
      </c>
      <c r="F6564" t="s">
        <v>3920</v>
      </c>
      <c r="G6564" t="s">
        <v>3877</v>
      </c>
      <c r="H6564" t="s">
        <v>3876</v>
      </c>
      <c r="I6564">
        <v>2776</v>
      </c>
      <c r="J6564" s="41">
        <v>1.15E-2</v>
      </c>
      <c r="K6564" s="42">
        <v>31.923999999999999</v>
      </c>
      <c r="L6564" s="43">
        <v>0.88</v>
      </c>
      <c r="M6564" s="42">
        <v>28.093119999999999</v>
      </c>
      <c r="N6564">
        <v>5</v>
      </c>
      <c r="O6564" s="43">
        <v>124.6</v>
      </c>
      <c r="P6564" s="42">
        <v>126</v>
      </c>
      <c r="Q6564" s="42">
        <v>13.5</v>
      </c>
      <c r="R6564" s="42">
        <v>11</v>
      </c>
    </row>
    <row r="6565" spans="1:18" x14ac:dyDescent="0.3">
      <c r="A6565" t="s">
        <v>3924</v>
      </c>
      <c r="B6565" s="17">
        <v>45224</v>
      </c>
      <c r="C6565" t="s">
        <v>543</v>
      </c>
      <c r="D6565" t="s">
        <v>3928</v>
      </c>
      <c r="E6565" t="s">
        <v>3929</v>
      </c>
      <c r="F6565" t="s">
        <v>3920</v>
      </c>
      <c r="G6565" t="s">
        <v>3877</v>
      </c>
      <c r="H6565" t="s">
        <v>3876</v>
      </c>
      <c r="I6565">
        <v>1531</v>
      </c>
      <c r="J6565" s="41">
        <v>1.2500000000000001E-2</v>
      </c>
      <c r="K6565" s="42">
        <v>19.137499999999999</v>
      </c>
      <c r="L6565" s="43">
        <v>0.51</v>
      </c>
      <c r="M6565" s="42">
        <v>9.7601250000000004</v>
      </c>
      <c r="N6565">
        <v>8</v>
      </c>
      <c r="O6565" s="43">
        <v>92.399999999999991</v>
      </c>
      <c r="P6565" s="42">
        <v>73.2</v>
      </c>
      <c r="Q6565" s="42">
        <v>25.5</v>
      </c>
      <c r="R6565" s="42">
        <v>8</v>
      </c>
    </row>
    <row r="6566" spans="1:18" x14ac:dyDescent="0.3">
      <c r="A6566" t="s">
        <v>3924</v>
      </c>
      <c r="B6566" s="17">
        <v>45225</v>
      </c>
      <c r="C6566" t="s">
        <v>543</v>
      </c>
      <c r="D6566" t="s">
        <v>3928</v>
      </c>
      <c r="E6566" t="s">
        <v>3929</v>
      </c>
      <c r="F6566" t="s">
        <v>3920</v>
      </c>
      <c r="G6566" t="s">
        <v>3877</v>
      </c>
      <c r="H6566" t="s">
        <v>3876</v>
      </c>
      <c r="I6566">
        <v>2119</v>
      </c>
      <c r="J6566" s="41">
        <v>1.15E-2</v>
      </c>
      <c r="K6566" s="42">
        <v>24.368500000000001</v>
      </c>
      <c r="L6566" s="43">
        <v>1.3</v>
      </c>
      <c r="M6566" s="42">
        <v>31.679050000000004</v>
      </c>
      <c r="N6566">
        <v>10</v>
      </c>
      <c r="O6566" s="43">
        <v>194.6</v>
      </c>
      <c r="P6566" s="42">
        <v>81.599999999999994</v>
      </c>
      <c r="Q6566" s="42">
        <v>13.5</v>
      </c>
      <c r="R6566" s="42">
        <v>4</v>
      </c>
    </row>
    <row r="6567" spans="1:18" x14ac:dyDescent="0.3">
      <c r="A6567" t="s">
        <v>3924</v>
      </c>
      <c r="B6567" s="17">
        <v>45226</v>
      </c>
      <c r="C6567" t="s">
        <v>543</v>
      </c>
      <c r="D6567" t="s">
        <v>3928</v>
      </c>
      <c r="E6567" t="s">
        <v>3929</v>
      </c>
      <c r="F6567" t="s">
        <v>3920</v>
      </c>
      <c r="G6567" t="s">
        <v>3877</v>
      </c>
      <c r="H6567" t="s">
        <v>3876</v>
      </c>
      <c r="I6567">
        <v>1834</v>
      </c>
      <c r="J6567" s="41">
        <v>1.24E-2</v>
      </c>
      <c r="K6567" s="42">
        <v>22.741599999999998</v>
      </c>
      <c r="L6567" s="43">
        <v>2.0100000000000002</v>
      </c>
      <c r="M6567" s="42">
        <v>45.710616000000002</v>
      </c>
      <c r="N6567">
        <v>5</v>
      </c>
      <c r="O6567" s="43">
        <v>170.1</v>
      </c>
      <c r="P6567" s="42">
        <v>87.6</v>
      </c>
      <c r="Q6567" s="42">
        <v>7.5</v>
      </c>
      <c r="R6567" s="42">
        <v>8</v>
      </c>
    </row>
    <row r="6568" spans="1:18" x14ac:dyDescent="0.3">
      <c r="A6568" t="s">
        <v>3924</v>
      </c>
      <c r="B6568" s="17">
        <v>45227</v>
      </c>
      <c r="C6568" t="s">
        <v>543</v>
      </c>
      <c r="D6568" t="s">
        <v>3928</v>
      </c>
      <c r="E6568" t="s">
        <v>3929</v>
      </c>
      <c r="F6568" t="s">
        <v>3920</v>
      </c>
      <c r="G6568" t="s">
        <v>3877</v>
      </c>
      <c r="H6568" t="s">
        <v>3876</v>
      </c>
      <c r="I6568">
        <v>1910</v>
      </c>
      <c r="J6568" s="41">
        <v>1.2800000000000001E-2</v>
      </c>
      <c r="K6568" s="42">
        <v>24.448</v>
      </c>
      <c r="L6568" s="43">
        <v>1.66</v>
      </c>
      <c r="M6568" s="42">
        <v>40.583680000000001</v>
      </c>
      <c r="N6568">
        <v>6</v>
      </c>
      <c r="O6568" s="43">
        <v>159.6</v>
      </c>
      <c r="P6568" s="42">
        <v>115.19999999999999</v>
      </c>
      <c r="Q6568" s="42">
        <v>22.5</v>
      </c>
      <c r="R6568" s="42">
        <v>2</v>
      </c>
    </row>
    <row r="6569" spans="1:18" x14ac:dyDescent="0.3">
      <c r="A6569" t="s">
        <v>3924</v>
      </c>
      <c r="B6569" s="17">
        <v>45228</v>
      </c>
      <c r="C6569" t="s">
        <v>543</v>
      </c>
      <c r="D6569" t="s">
        <v>3928</v>
      </c>
      <c r="E6569" t="s">
        <v>3929</v>
      </c>
      <c r="F6569" t="s">
        <v>3920</v>
      </c>
      <c r="G6569" t="s">
        <v>3877</v>
      </c>
      <c r="H6569" t="s">
        <v>3876</v>
      </c>
      <c r="I6569">
        <v>2446</v>
      </c>
      <c r="J6569" s="41">
        <v>1.1600000000000001E-2</v>
      </c>
      <c r="K6569" s="42">
        <v>28.373600000000003</v>
      </c>
      <c r="L6569" s="43">
        <v>1.7000000000000002</v>
      </c>
      <c r="M6569" s="42">
        <v>48.235120000000009</v>
      </c>
      <c r="N6569">
        <v>7</v>
      </c>
      <c r="O6569" s="43">
        <v>273.7</v>
      </c>
      <c r="P6569" s="42">
        <v>97.2</v>
      </c>
      <c r="Q6569" s="42">
        <v>19.5</v>
      </c>
      <c r="R6569" s="42">
        <v>11</v>
      </c>
    </row>
    <row r="6570" spans="1:18" x14ac:dyDescent="0.3">
      <c r="A6570" t="s">
        <v>3924</v>
      </c>
      <c r="B6570" s="17">
        <v>45229</v>
      </c>
      <c r="C6570" t="s">
        <v>543</v>
      </c>
      <c r="D6570" t="s">
        <v>3928</v>
      </c>
      <c r="E6570" t="s">
        <v>3929</v>
      </c>
      <c r="F6570" t="s">
        <v>3920</v>
      </c>
      <c r="G6570" t="s">
        <v>3877</v>
      </c>
      <c r="H6570" t="s">
        <v>3876</v>
      </c>
      <c r="I6570">
        <v>2896</v>
      </c>
      <c r="J6570" s="41">
        <v>1.2999999999999998E-2</v>
      </c>
      <c r="K6570" s="42">
        <v>37.647999999999996</v>
      </c>
      <c r="L6570" s="43">
        <v>1.54</v>
      </c>
      <c r="M6570" s="42">
        <v>57.977919999999997</v>
      </c>
      <c r="N6570">
        <v>7</v>
      </c>
      <c r="O6570" s="43">
        <v>194.6</v>
      </c>
      <c r="P6570" s="42">
        <v>64.8</v>
      </c>
      <c r="Q6570" s="42">
        <v>12</v>
      </c>
      <c r="R6570" s="42">
        <v>4</v>
      </c>
    </row>
    <row r="6571" spans="1:18" x14ac:dyDescent="0.3">
      <c r="A6571" t="s">
        <v>3924</v>
      </c>
      <c r="B6571" s="17">
        <v>45230</v>
      </c>
      <c r="C6571" t="s">
        <v>543</v>
      </c>
      <c r="D6571" t="s">
        <v>3928</v>
      </c>
      <c r="E6571" t="s">
        <v>3929</v>
      </c>
      <c r="F6571" t="s">
        <v>3920</v>
      </c>
      <c r="G6571" t="s">
        <v>3877</v>
      </c>
      <c r="H6571" t="s">
        <v>3876</v>
      </c>
      <c r="I6571">
        <v>2466</v>
      </c>
      <c r="J6571" s="41">
        <v>1.17E-2</v>
      </c>
      <c r="K6571" s="42">
        <v>28.8522</v>
      </c>
      <c r="L6571" s="43">
        <v>0.75</v>
      </c>
      <c r="M6571" s="42">
        <v>21.639150000000001</v>
      </c>
      <c r="N6571">
        <v>9</v>
      </c>
      <c r="O6571" s="43">
        <v>127.39999999999999</v>
      </c>
      <c r="P6571" s="42">
        <v>103.2</v>
      </c>
      <c r="Q6571" s="42">
        <v>18</v>
      </c>
      <c r="R6571" s="42">
        <v>2</v>
      </c>
    </row>
    <row r="6572" spans="1:18" x14ac:dyDescent="0.3">
      <c r="A6572" t="s">
        <v>3924</v>
      </c>
      <c r="B6572" s="17">
        <v>45231</v>
      </c>
      <c r="C6572" t="s">
        <v>543</v>
      </c>
      <c r="D6572" t="s">
        <v>3928</v>
      </c>
      <c r="E6572" t="s">
        <v>3929</v>
      </c>
      <c r="F6572" t="s">
        <v>3920</v>
      </c>
      <c r="G6572" t="s">
        <v>3877</v>
      </c>
      <c r="H6572" t="s">
        <v>3876</v>
      </c>
      <c r="I6572">
        <v>1746</v>
      </c>
      <c r="J6572" s="41">
        <v>1.29E-2</v>
      </c>
      <c r="K6572" s="42">
        <v>22.523399999999999</v>
      </c>
      <c r="L6572" s="43">
        <v>1.9000000000000001</v>
      </c>
      <c r="M6572" s="42">
        <v>42.794460000000001</v>
      </c>
      <c r="N6572">
        <v>6</v>
      </c>
      <c r="O6572" s="43">
        <v>355.59999999999997</v>
      </c>
      <c r="P6572" s="42">
        <v>88.8</v>
      </c>
      <c r="Q6572" s="42">
        <v>3</v>
      </c>
      <c r="R6572" s="42">
        <v>5</v>
      </c>
    </row>
    <row r="6573" spans="1:18" x14ac:dyDescent="0.3">
      <c r="A6573" t="s">
        <v>3924</v>
      </c>
      <c r="B6573" s="17">
        <v>45232</v>
      </c>
      <c r="C6573" t="s">
        <v>543</v>
      </c>
      <c r="D6573" t="s">
        <v>3928</v>
      </c>
      <c r="E6573" t="s">
        <v>3929</v>
      </c>
      <c r="F6573" t="s">
        <v>3920</v>
      </c>
      <c r="G6573" t="s">
        <v>3877</v>
      </c>
      <c r="H6573" t="s">
        <v>3876</v>
      </c>
      <c r="I6573">
        <v>2460</v>
      </c>
      <c r="J6573" s="41">
        <v>8.8000000000000005E-3</v>
      </c>
      <c r="K6573" s="42">
        <v>21.648</v>
      </c>
      <c r="L6573" s="43">
        <v>0.9900000000000001</v>
      </c>
      <c r="M6573" s="42">
        <v>21.431520000000003</v>
      </c>
      <c r="N6573">
        <v>5</v>
      </c>
      <c r="O6573" s="43">
        <v>503.99999999999994</v>
      </c>
      <c r="P6573" s="42">
        <v>122.39999999999999</v>
      </c>
      <c r="Q6573" s="42">
        <v>25.5</v>
      </c>
      <c r="R6573" s="42">
        <v>6</v>
      </c>
    </row>
    <row r="6574" spans="1:18" x14ac:dyDescent="0.3">
      <c r="A6574" t="s">
        <v>3924</v>
      </c>
      <c r="B6574" s="17">
        <v>45233</v>
      </c>
      <c r="C6574" t="s">
        <v>543</v>
      </c>
      <c r="D6574" t="s">
        <v>3928</v>
      </c>
      <c r="E6574" t="s">
        <v>3929</v>
      </c>
      <c r="F6574" t="s">
        <v>3920</v>
      </c>
      <c r="G6574" t="s">
        <v>3877</v>
      </c>
      <c r="H6574" t="s">
        <v>3876</v>
      </c>
      <c r="I6574">
        <v>2939</v>
      </c>
      <c r="J6574" s="41">
        <v>1.3299999999999999E-2</v>
      </c>
      <c r="K6574" s="42">
        <v>39.088699999999996</v>
      </c>
      <c r="L6574" s="43">
        <v>0.8</v>
      </c>
      <c r="M6574" s="42">
        <v>31.270959999999999</v>
      </c>
      <c r="N6574">
        <v>5</v>
      </c>
      <c r="O6574" s="43">
        <v>85.399999999999991</v>
      </c>
      <c r="P6574" s="42">
        <v>70.8</v>
      </c>
      <c r="Q6574" s="42">
        <v>22.5</v>
      </c>
      <c r="R6574" s="42">
        <v>6</v>
      </c>
    </row>
    <row r="6575" spans="1:18" x14ac:dyDescent="0.3">
      <c r="A6575" t="s">
        <v>3924</v>
      </c>
      <c r="B6575" s="17">
        <v>45234</v>
      </c>
      <c r="C6575" t="s">
        <v>543</v>
      </c>
      <c r="D6575" t="s">
        <v>3928</v>
      </c>
      <c r="E6575" t="s">
        <v>3929</v>
      </c>
      <c r="F6575" t="s">
        <v>3920</v>
      </c>
      <c r="G6575" t="s">
        <v>3877</v>
      </c>
      <c r="H6575" t="s">
        <v>3876</v>
      </c>
      <c r="I6575">
        <v>1940</v>
      </c>
      <c r="J6575" s="41">
        <v>1.2999999999999998E-2</v>
      </c>
      <c r="K6575" s="42">
        <v>25.219999999999995</v>
      </c>
      <c r="L6575" s="43">
        <v>1.8499999999999999</v>
      </c>
      <c r="M6575" s="42">
        <v>46.656999999999989</v>
      </c>
      <c r="N6575">
        <v>3</v>
      </c>
      <c r="O6575" s="43">
        <v>57.4</v>
      </c>
      <c r="P6575" s="42">
        <v>87.6</v>
      </c>
      <c r="Q6575" s="42">
        <v>6</v>
      </c>
      <c r="R6575" s="42">
        <v>5</v>
      </c>
    </row>
    <row r="6576" spans="1:18" x14ac:dyDescent="0.3">
      <c r="A6576" t="s">
        <v>3924</v>
      </c>
      <c r="B6576" s="17">
        <v>45235</v>
      </c>
      <c r="C6576" t="s">
        <v>543</v>
      </c>
      <c r="D6576" t="s">
        <v>3928</v>
      </c>
      <c r="E6576" t="s">
        <v>3929</v>
      </c>
      <c r="F6576" t="s">
        <v>3920</v>
      </c>
      <c r="G6576" t="s">
        <v>3877</v>
      </c>
      <c r="H6576" t="s">
        <v>3876</v>
      </c>
      <c r="I6576">
        <v>1777</v>
      </c>
      <c r="J6576" s="41">
        <v>1.26E-2</v>
      </c>
      <c r="K6576" s="42">
        <v>22.3902</v>
      </c>
      <c r="L6576" s="43">
        <v>0.8899999999999999</v>
      </c>
      <c r="M6576" s="42">
        <v>19.927277999999998</v>
      </c>
      <c r="N6576">
        <v>3</v>
      </c>
      <c r="O6576" s="43">
        <v>65.099999999999994</v>
      </c>
      <c r="P6576" s="42">
        <v>60</v>
      </c>
      <c r="Q6576" s="42">
        <v>9</v>
      </c>
      <c r="R6576" s="42">
        <v>3</v>
      </c>
    </row>
    <row r="6577" spans="1:18" x14ac:dyDescent="0.3">
      <c r="A6577" t="s">
        <v>3924</v>
      </c>
      <c r="B6577" s="17">
        <v>45236</v>
      </c>
      <c r="C6577" t="s">
        <v>543</v>
      </c>
      <c r="D6577" t="s">
        <v>3928</v>
      </c>
      <c r="E6577" t="s">
        <v>3929</v>
      </c>
      <c r="F6577" t="s">
        <v>3920</v>
      </c>
      <c r="G6577" t="s">
        <v>3877</v>
      </c>
      <c r="H6577" t="s">
        <v>3876</v>
      </c>
      <c r="I6577">
        <v>2380</v>
      </c>
      <c r="J6577" s="41">
        <v>1.2499999999999999E-2</v>
      </c>
      <c r="K6577" s="42">
        <v>29.749999999999996</v>
      </c>
      <c r="L6577" s="43">
        <v>1.01</v>
      </c>
      <c r="M6577" s="42">
        <v>30.047499999999996</v>
      </c>
      <c r="N6577">
        <v>4</v>
      </c>
      <c r="O6577" s="43">
        <v>385</v>
      </c>
      <c r="P6577" s="42">
        <v>100.8</v>
      </c>
      <c r="Q6577" s="42">
        <v>16.5</v>
      </c>
      <c r="R6577" s="42">
        <v>1</v>
      </c>
    </row>
    <row r="6578" spans="1:18" x14ac:dyDescent="0.3">
      <c r="A6578" t="s">
        <v>3924</v>
      </c>
      <c r="B6578" s="17">
        <v>45237</v>
      </c>
      <c r="C6578" t="s">
        <v>543</v>
      </c>
      <c r="D6578" t="s">
        <v>3928</v>
      </c>
      <c r="E6578" t="s">
        <v>3929</v>
      </c>
      <c r="F6578" t="s">
        <v>3920</v>
      </c>
      <c r="G6578" t="s">
        <v>3877</v>
      </c>
      <c r="H6578" t="s">
        <v>3876</v>
      </c>
      <c r="I6578">
        <v>2452</v>
      </c>
      <c r="J6578" s="41">
        <v>0.01</v>
      </c>
      <c r="K6578" s="42">
        <v>24.52</v>
      </c>
      <c r="L6578" s="43">
        <v>1.37</v>
      </c>
      <c r="M6578" s="42">
        <v>33.592400000000005</v>
      </c>
      <c r="N6578">
        <v>3</v>
      </c>
      <c r="O6578" s="43">
        <v>167.29999999999998</v>
      </c>
      <c r="P6578" s="42">
        <v>84</v>
      </c>
      <c r="Q6578" s="42">
        <v>7.5</v>
      </c>
      <c r="R6578" s="42">
        <v>5</v>
      </c>
    </row>
    <row r="6579" spans="1:18" x14ac:dyDescent="0.3">
      <c r="A6579" t="s">
        <v>3924</v>
      </c>
      <c r="B6579" s="17">
        <v>45238</v>
      </c>
      <c r="C6579" t="s">
        <v>543</v>
      </c>
      <c r="D6579" t="s">
        <v>3928</v>
      </c>
      <c r="E6579" t="s">
        <v>3929</v>
      </c>
      <c r="F6579" t="s">
        <v>3920</v>
      </c>
      <c r="G6579" t="s">
        <v>3877</v>
      </c>
      <c r="H6579" t="s">
        <v>3876</v>
      </c>
      <c r="I6579">
        <v>2483</v>
      </c>
      <c r="J6579" s="41">
        <v>1.2700000000000001E-2</v>
      </c>
      <c r="K6579" s="42">
        <v>31.534100000000002</v>
      </c>
      <c r="L6579" s="43">
        <v>0.9</v>
      </c>
      <c r="M6579" s="42">
        <v>28.380690000000001</v>
      </c>
      <c r="N6579">
        <v>7</v>
      </c>
      <c r="O6579" s="43">
        <v>170.1</v>
      </c>
      <c r="P6579" s="42">
        <v>118.8</v>
      </c>
      <c r="Q6579" s="42">
        <v>16.5</v>
      </c>
      <c r="R6579" s="42">
        <v>3</v>
      </c>
    </row>
    <row r="6580" spans="1:18" x14ac:dyDescent="0.3">
      <c r="A6580" t="s">
        <v>3924</v>
      </c>
      <c r="B6580" s="17">
        <v>45239</v>
      </c>
      <c r="C6580" t="s">
        <v>543</v>
      </c>
      <c r="D6580" t="s">
        <v>3928</v>
      </c>
      <c r="E6580" t="s">
        <v>3929</v>
      </c>
      <c r="F6580" t="s">
        <v>3920</v>
      </c>
      <c r="G6580" t="s">
        <v>3877</v>
      </c>
      <c r="H6580" t="s">
        <v>3876</v>
      </c>
      <c r="I6580">
        <v>1644</v>
      </c>
      <c r="J6580" s="41">
        <v>1.2799999999999999E-2</v>
      </c>
      <c r="K6580" s="42">
        <v>21.043199999999999</v>
      </c>
      <c r="L6580" s="43">
        <v>0.92999999999999994</v>
      </c>
      <c r="M6580" s="42">
        <v>19.570175999999996</v>
      </c>
      <c r="N6580">
        <v>10</v>
      </c>
      <c r="O6580" s="43">
        <v>334.59999999999997</v>
      </c>
      <c r="P6580" s="42">
        <v>85.2</v>
      </c>
      <c r="Q6580" s="42">
        <v>0</v>
      </c>
      <c r="R6580" s="42">
        <v>8</v>
      </c>
    </row>
    <row r="6581" spans="1:18" x14ac:dyDescent="0.3">
      <c r="A6581" t="s">
        <v>3924</v>
      </c>
      <c r="B6581" s="17">
        <v>45240</v>
      </c>
      <c r="C6581" t="s">
        <v>543</v>
      </c>
      <c r="D6581" t="s">
        <v>3928</v>
      </c>
      <c r="E6581" t="s">
        <v>3929</v>
      </c>
      <c r="F6581" t="s">
        <v>3920</v>
      </c>
      <c r="G6581" t="s">
        <v>3877</v>
      </c>
      <c r="H6581" t="s">
        <v>3876</v>
      </c>
      <c r="I6581">
        <v>1661</v>
      </c>
      <c r="J6581" s="41">
        <v>1.2699999999999999E-2</v>
      </c>
      <c r="K6581" s="42">
        <v>21.0947</v>
      </c>
      <c r="L6581" s="43">
        <v>0.65</v>
      </c>
      <c r="M6581" s="42">
        <v>13.711555000000001</v>
      </c>
      <c r="N6581">
        <v>9</v>
      </c>
      <c r="O6581" s="43">
        <v>155.39999999999998</v>
      </c>
      <c r="P6581" s="42">
        <v>70.8</v>
      </c>
      <c r="Q6581" s="42">
        <v>19.5</v>
      </c>
      <c r="R6581" s="42">
        <v>6</v>
      </c>
    </row>
    <row r="6582" spans="1:18" x14ac:dyDescent="0.3">
      <c r="A6582" t="s">
        <v>3924</v>
      </c>
      <c r="B6582" s="17">
        <v>45241</v>
      </c>
      <c r="C6582" t="s">
        <v>543</v>
      </c>
      <c r="D6582" t="s">
        <v>3928</v>
      </c>
      <c r="E6582" t="s">
        <v>3929</v>
      </c>
      <c r="F6582" t="s">
        <v>3920</v>
      </c>
      <c r="G6582" t="s">
        <v>3877</v>
      </c>
      <c r="H6582" t="s">
        <v>3876</v>
      </c>
      <c r="I6582">
        <v>1607</v>
      </c>
      <c r="J6582" s="41">
        <v>1.0000000000000002E-2</v>
      </c>
      <c r="K6582" s="42">
        <v>16.070000000000004</v>
      </c>
      <c r="L6582" s="43">
        <v>1.43</v>
      </c>
      <c r="M6582" s="42">
        <v>22.980100000000004</v>
      </c>
      <c r="N6582">
        <v>3</v>
      </c>
      <c r="O6582" s="43">
        <v>258.3</v>
      </c>
      <c r="P6582" s="42">
        <v>84</v>
      </c>
      <c r="Q6582" s="42">
        <v>7.5</v>
      </c>
      <c r="R6582" s="42">
        <v>4</v>
      </c>
    </row>
    <row r="6583" spans="1:18" x14ac:dyDescent="0.3">
      <c r="A6583" t="s">
        <v>3924</v>
      </c>
      <c r="B6583" s="17">
        <v>45242</v>
      </c>
      <c r="C6583" t="s">
        <v>543</v>
      </c>
      <c r="D6583" t="s">
        <v>3928</v>
      </c>
      <c r="E6583" t="s">
        <v>3929</v>
      </c>
      <c r="F6583" t="s">
        <v>3920</v>
      </c>
      <c r="G6583" t="s">
        <v>3877</v>
      </c>
      <c r="H6583" t="s">
        <v>3876</v>
      </c>
      <c r="I6583">
        <v>2246</v>
      </c>
      <c r="J6583" s="41">
        <v>1.11E-2</v>
      </c>
      <c r="K6583" s="42">
        <v>24.930600000000002</v>
      </c>
      <c r="L6583" s="43">
        <v>1.43</v>
      </c>
      <c r="M6583" s="42">
        <v>35.650758000000003</v>
      </c>
      <c r="N6583">
        <v>7</v>
      </c>
      <c r="O6583" s="43">
        <v>224.7</v>
      </c>
      <c r="P6583" s="42">
        <v>110.39999999999999</v>
      </c>
      <c r="Q6583" s="42">
        <v>16.5</v>
      </c>
      <c r="R6583" s="42">
        <v>4</v>
      </c>
    </row>
    <row r="6584" spans="1:18" x14ac:dyDescent="0.3">
      <c r="A6584" t="s">
        <v>3924</v>
      </c>
      <c r="B6584" s="17">
        <v>45243</v>
      </c>
      <c r="C6584" t="s">
        <v>543</v>
      </c>
      <c r="D6584" t="s">
        <v>3928</v>
      </c>
      <c r="E6584" t="s">
        <v>3929</v>
      </c>
      <c r="F6584" t="s">
        <v>3920</v>
      </c>
      <c r="G6584" t="s">
        <v>3877</v>
      </c>
      <c r="H6584" t="s">
        <v>3876</v>
      </c>
      <c r="I6584">
        <v>2570</v>
      </c>
      <c r="J6584" s="41">
        <v>1.2999999999999999E-2</v>
      </c>
      <c r="K6584" s="42">
        <v>33.409999999999997</v>
      </c>
      <c r="L6584" s="43">
        <v>1.92</v>
      </c>
      <c r="M6584" s="42">
        <v>64.147199999999998</v>
      </c>
      <c r="N6584">
        <v>5</v>
      </c>
      <c r="O6584" s="43">
        <v>103.6</v>
      </c>
      <c r="P6584" s="42">
        <v>114</v>
      </c>
      <c r="Q6584" s="42">
        <v>10.5</v>
      </c>
      <c r="R6584" s="42">
        <v>5</v>
      </c>
    </row>
    <row r="6585" spans="1:18" x14ac:dyDescent="0.3">
      <c r="A6585" t="s">
        <v>3924</v>
      </c>
      <c r="B6585" s="17">
        <v>45244</v>
      </c>
      <c r="C6585" t="s">
        <v>543</v>
      </c>
      <c r="D6585" t="s">
        <v>3928</v>
      </c>
      <c r="E6585" t="s">
        <v>3929</v>
      </c>
      <c r="F6585" t="s">
        <v>3920</v>
      </c>
      <c r="G6585" t="s">
        <v>3877</v>
      </c>
      <c r="H6585" t="s">
        <v>3876</v>
      </c>
      <c r="I6585">
        <v>1776</v>
      </c>
      <c r="J6585" s="41">
        <v>8.7999999999999988E-3</v>
      </c>
      <c r="K6585" s="42">
        <v>15.628799999999998</v>
      </c>
      <c r="L6585" s="43">
        <v>0.62</v>
      </c>
      <c r="M6585" s="42">
        <v>9.6898559999999989</v>
      </c>
      <c r="N6585">
        <v>8</v>
      </c>
      <c r="O6585" s="43">
        <v>212.79999999999998</v>
      </c>
      <c r="P6585" s="42">
        <v>115.19999999999999</v>
      </c>
      <c r="Q6585" s="42">
        <v>4.5</v>
      </c>
      <c r="R6585" s="42">
        <v>3</v>
      </c>
    </row>
    <row r="6586" spans="1:18" x14ac:dyDescent="0.3">
      <c r="A6586" t="s">
        <v>3924</v>
      </c>
      <c r="B6586" s="17">
        <v>45245</v>
      </c>
      <c r="C6586" t="s">
        <v>543</v>
      </c>
      <c r="D6586" t="s">
        <v>3928</v>
      </c>
      <c r="E6586" t="s">
        <v>3929</v>
      </c>
      <c r="F6586" t="s">
        <v>3920</v>
      </c>
      <c r="G6586" t="s">
        <v>3877</v>
      </c>
      <c r="H6586" t="s">
        <v>3876</v>
      </c>
      <c r="I6586">
        <v>2711</v>
      </c>
      <c r="J6586" s="41">
        <v>8.4000000000000012E-3</v>
      </c>
      <c r="K6586" s="42">
        <v>22.772400000000005</v>
      </c>
      <c r="L6586" s="43">
        <v>0.75</v>
      </c>
      <c r="M6586" s="42">
        <v>17.079300000000003</v>
      </c>
      <c r="N6586">
        <v>3</v>
      </c>
      <c r="O6586" s="43">
        <v>138.6</v>
      </c>
      <c r="P6586" s="42">
        <v>75.599999999999994</v>
      </c>
      <c r="Q6586" s="42">
        <v>12</v>
      </c>
      <c r="R6586" s="42">
        <v>5</v>
      </c>
    </row>
    <row r="6587" spans="1:18" x14ac:dyDescent="0.3">
      <c r="A6587" t="s">
        <v>3924</v>
      </c>
      <c r="B6587" s="17">
        <v>45246</v>
      </c>
      <c r="C6587" t="s">
        <v>543</v>
      </c>
      <c r="D6587" t="s">
        <v>3928</v>
      </c>
      <c r="E6587" t="s">
        <v>3929</v>
      </c>
      <c r="F6587" t="s">
        <v>3920</v>
      </c>
      <c r="G6587" t="s">
        <v>3877</v>
      </c>
      <c r="H6587" t="s">
        <v>3876</v>
      </c>
      <c r="I6587">
        <v>2764</v>
      </c>
      <c r="J6587" s="41">
        <v>1.1899999999999999E-2</v>
      </c>
      <c r="K6587" s="42">
        <v>32.891599999999997</v>
      </c>
      <c r="L6587" s="43">
        <v>0.46</v>
      </c>
      <c r="M6587" s="42">
        <v>15.130135999999998</v>
      </c>
      <c r="N6587">
        <v>3</v>
      </c>
      <c r="O6587" s="43">
        <v>182</v>
      </c>
      <c r="P6587" s="42">
        <v>124.8</v>
      </c>
      <c r="Q6587" s="42">
        <v>21</v>
      </c>
      <c r="R6587" s="42">
        <v>6</v>
      </c>
    </row>
    <row r="6588" spans="1:18" x14ac:dyDescent="0.3">
      <c r="A6588" t="s">
        <v>3924</v>
      </c>
      <c r="B6588" s="17">
        <v>45247</v>
      </c>
      <c r="C6588" t="s">
        <v>543</v>
      </c>
      <c r="D6588" t="s">
        <v>3928</v>
      </c>
      <c r="E6588" t="s">
        <v>3929</v>
      </c>
      <c r="F6588" t="s">
        <v>3920</v>
      </c>
      <c r="G6588" t="s">
        <v>3877</v>
      </c>
      <c r="H6588" t="s">
        <v>3876</v>
      </c>
      <c r="I6588">
        <v>2745</v>
      </c>
      <c r="J6588" s="41">
        <v>1.2699999999999998E-2</v>
      </c>
      <c r="K6588" s="42">
        <v>34.861499999999992</v>
      </c>
      <c r="L6588" s="43">
        <v>1.5599999999999998</v>
      </c>
      <c r="M6588" s="42">
        <v>54.383939999999981</v>
      </c>
      <c r="N6588">
        <v>4</v>
      </c>
      <c r="O6588" s="43">
        <v>175.7</v>
      </c>
      <c r="P6588" s="42">
        <v>80.399999999999991</v>
      </c>
      <c r="Q6588" s="42">
        <v>10.5</v>
      </c>
      <c r="R6588" s="42">
        <v>11</v>
      </c>
    </row>
    <row r="6589" spans="1:18" x14ac:dyDescent="0.3">
      <c r="A6589" t="s">
        <v>3924</v>
      </c>
      <c r="B6589" s="17">
        <v>45248</v>
      </c>
      <c r="C6589" t="s">
        <v>543</v>
      </c>
      <c r="D6589" t="s">
        <v>3928</v>
      </c>
      <c r="E6589" t="s">
        <v>3929</v>
      </c>
      <c r="F6589" t="s">
        <v>3920</v>
      </c>
      <c r="G6589" t="s">
        <v>3877</v>
      </c>
      <c r="H6589" t="s">
        <v>3876</v>
      </c>
      <c r="I6589">
        <v>1976</v>
      </c>
      <c r="J6589" s="41">
        <v>1.0999999999999999E-2</v>
      </c>
      <c r="K6589" s="42">
        <v>21.735999999999997</v>
      </c>
      <c r="L6589" s="43">
        <v>0.71000000000000008</v>
      </c>
      <c r="M6589" s="42">
        <v>15.432559999999999</v>
      </c>
      <c r="N6589">
        <v>9</v>
      </c>
      <c r="O6589" s="43">
        <v>482.99999999999994</v>
      </c>
      <c r="P6589" s="42">
        <v>74.399999999999991</v>
      </c>
      <c r="Q6589" s="42">
        <v>9</v>
      </c>
      <c r="R6589" s="42">
        <v>4</v>
      </c>
    </row>
    <row r="6590" spans="1:18" x14ac:dyDescent="0.3">
      <c r="A6590" t="s">
        <v>3924</v>
      </c>
      <c r="B6590" s="17">
        <v>45249</v>
      </c>
      <c r="C6590" t="s">
        <v>543</v>
      </c>
      <c r="D6590" t="s">
        <v>3928</v>
      </c>
      <c r="E6590" t="s">
        <v>3929</v>
      </c>
      <c r="F6590" t="s">
        <v>3920</v>
      </c>
      <c r="G6590" t="s">
        <v>3877</v>
      </c>
      <c r="H6590" t="s">
        <v>3876</v>
      </c>
      <c r="I6590">
        <v>2646</v>
      </c>
      <c r="J6590" s="41">
        <v>1.1299999999999999E-2</v>
      </c>
      <c r="K6590" s="42">
        <v>29.899799999999999</v>
      </c>
      <c r="L6590" s="43">
        <v>2.0500000000000003</v>
      </c>
      <c r="M6590" s="42">
        <v>61.294590000000007</v>
      </c>
      <c r="N6590">
        <v>3</v>
      </c>
      <c r="O6590" s="43">
        <v>198.79999999999998</v>
      </c>
      <c r="P6590" s="42">
        <v>99.6</v>
      </c>
      <c r="Q6590" s="42">
        <v>16.5</v>
      </c>
      <c r="R6590" s="42">
        <v>1</v>
      </c>
    </row>
    <row r="6591" spans="1:18" x14ac:dyDescent="0.3">
      <c r="A6591" t="s">
        <v>3924</v>
      </c>
      <c r="B6591" s="17">
        <v>45250</v>
      </c>
      <c r="C6591" t="s">
        <v>543</v>
      </c>
      <c r="D6591" t="s">
        <v>3928</v>
      </c>
      <c r="E6591" t="s">
        <v>3929</v>
      </c>
      <c r="F6591" t="s">
        <v>3920</v>
      </c>
      <c r="G6591" t="s">
        <v>3877</v>
      </c>
      <c r="H6591" t="s">
        <v>3876</v>
      </c>
      <c r="I6591">
        <v>2751</v>
      </c>
      <c r="J6591" s="41">
        <v>9.6000000000000009E-3</v>
      </c>
      <c r="K6591" s="42">
        <v>26.409600000000001</v>
      </c>
      <c r="L6591" s="43">
        <v>0.49</v>
      </c>
      <c r="M6591" s="42">
        <v>12.940704</v>
      </c>
      <c r="N6591">
        <v>8</v>
      </c>
      <c r="O6591" s="43">
        <v>142.79999999999998</v>
      </c>
      <c r="P6591" s="42">
        <v>104.39999999999999</v>
      </c>
      <c r="Q6591" s="42">
        <v>1.5</v>
      </c>
      <c r="R6591" s="42">
        <v>10</v>
      </c>
    </row>
    <row r="6592" spans="1:18" x14ac:dyDescent="0.3">
      <c r="A6592" t="s">
        <v>3924</v>
      </c>
      <c r="B6592" s="17">
        <v>45251</v>
      </c>
      <c r="C6592" t="s">
        <v>543</v>
      </c>
      <c r="D6592" t="s">
        <v>3928</v>
      </c>
      <c r="E6592" t="s">
        <v>3929</v>
      </c>
      <c r="F6592" t="s">
        <v>3920</v>
      </c>
      <c r="G6592" t="s">
        <v>3877</v>
      </c>
      <c r="H6592" t="s">
        <v>3876</v>
      </c>
      <c r="I6592">
        <v>2328</v>
      </c>
      <c r="J6592" s="41">
        <v>1.15E-2</v>
      </c>
      <c r="K6592" s="42">
        <v>26.771999999999998</v>
      </c>
      <c r="L6592" s="43">
        <v>1.24</v>
      </c>
      <c r="M6592" s="42">
        <v>33.197279999999999</v>
      </c>
      <c r="N6592">
        <v>2</v>
      </c>
      <c r="O6592" s="43">
        <v>211.39999999999998</v>
      </c>
      <c r="P6592" s="42">
        <v>97.2</v>
      </c>
      <c r="Q6592" s="42">
        <v>27</v>
      </c>
      <c r="R6592" s="42">
        <v>5</v>
      </c>
    </row>
    <row r="6593" spans="1:18" x14ac:dyDescent="0.3">
      <c r="A6593" t="s">
        <v>3924</v>
      </c>
      <c r="B6593" s="17">
        <v>45252</v>
      </c>
      <c r="C6593" t="s">
        <v>543</v>
      </c>
      <c r="D6593" t="s">
        <v>3928</v>
      </c>
      <c r="E6593" t="s">
        <v>3929</v>
      </c>
      <c r="F6593" t="s">
        <v>3920</v>
      </c>
      <c r="G6593" t="s">
        <v>3877</v>
      </c>
      <c r="H6593" t="s">
        <v>3876</v>
      </c>
      <c r="I6593">
        <v>2136</v>
      </c>
      <c r="J6593" s="41">
        <v>1.2E-2</v>
      </c>
      <c r="K6593" s="42">
        <v>25.632000000000001</v>
      </c>
      <c r="L6593" s="43">
        <v>0.73</v>
      </c>
      <c r="M6593" s="42">
        <v>18.711359999999999</v>
      </c>
      <c r="N6593">
        <v>9</v>
      </c>
      <c r="O6593" s="43">
        <v>128.1</v>
      </c>
      <c r="P6593" s="42">
        <v>99.6</v>
      </c>
      <c r="Q6593" s="42">
        <v>13.5</v>
      </c>
      <c r="R6593" s="42">
        <v>10</v>
      </c>
    </row>
    <row r="6594" spans="1:18" x14ac:dyDescent="0.3">
      <c r="A6594" t="s">
        <v>3924</v>
      </c>
      <c r="B6594" s="17">
        <v>45253</v>
      </c>
      <c r="C6594" t="s">
        <v>543</v>
      </c>
      <c r="D6594" t="s">
        <v>3928</v>
      </c>
      <c r="E6594" t="s">
        <v>3929</v>
      </c>
      <c r="F6594" t="s">
        <v>3920</v>
      </c>
      <c r="G6594" t="s">
        <v>3877</v>
      </c>
      <c r="H6594" t="s">
        <v>3876</v>
      </c>
      <c r="I6594">
        <v>1813</v>
      </c>
      <c r="J6594" s="41">
        <v>1.24E-2</v>
      </c>
      <c r="K6594" s="42">
        <v>22.481199999999998</v>
      </c>
      <c r="L6594" s="43">
        <v>1.94</v>
      </c>
      <c r="M6594" s="42">
        <v>43.613527999999995</v>
      </c>
      <c r="N6594">
        <v>6</v>
      </c>
      <c r="O6594" s="43">
        <v>230.99999999999997</v>
      </c>
      <c r="P6594" s="42">
        <v>114</v>
      </c>
      <c r="Q6594" s="42">
        <v>24</v>
      </c>
      <c r="R6594" s="42">
        <v>11</v>
      </c>
    </row>
    <row r="6595" spans="1:18" x14ac:dyDescent="0.3">
      <c r="A6595" t="s">
        <v>3924</v>
      </c>
      <c r="B6595" s="17">
        <v>45254</v>
      </c>
      <c r="C6595" t="s">
        <v>543</v>
      </c>
      <c r="D6595" t="s">
        <v>3928</v>
      </c>
      <c r="E6595" t="s">
        <v>3929</v>
      </c>
      <c r="F6595" t="s">
        <v>3920</v>
      </c>
      <c r="G6595" t="s">
        <v>3877</v>
      </c>
      <c r="H6595" t="s">
        <v>3876</v>
      </c>
      <c r="I6595">
        <v>1708</v>
      </c>
      <c r="J6595" s="41">
        <v>1.4199999999999999E-2</v>
      </c>
      <c r="K6595" s="42">
        <v>24.253599999999999</v>
      </c>
      <c r="L6595" s="43">
        <v>1.48</v>
      </c>
      <c r="M6595" s="42">
        <v>35.895327999999999</v>
      </c>
      <c r="N6595">
        <v>2</v>
      </c>
      <c r="O6595" s="43">
        <v>523.6</v>
      </c>
      <c r="P6595" s="42">
        <v>102</v>
      </c>
      <c r="Q6595" s="42">
        <v>28.5</v>
      </c>
      <c r="R6595" s="42">
        <v>5</v>
      </c>
    </row>
    <row r="6596" spans="1:18" x14ac:dyDescent="0.3">
      <c r="A6596" t="s">
        <v>3924</v>
      </c>
      <c r="B6596" s="17">
        <v>45255</v>
      </c>
      <c r="C6596" t="s">
        <v>543</v>
      </c>
      <c r="D6596" t="s">
        <v>3928</v>
      </c>
      <c r="E6596" t="s">
        <v>3929</v>
      </c>
      <c r="F6596" t="s">
        <v>3920</v>
      </c>
      <c r="G6596" t="s">
        <v>3877</v>
      </c>
      <c r="H6596" t="s">
        <v>3876</v>
      </c>
      <c r="I6596">
        <v>2542</v>
      </c>
      <c r="J6596" s="41">
        <v>9.9000000000000025E-3</v>
      </c>
      <c r="K6596" s="42">
        <v>25.165800000000008</v>
      </c>
      <c r="L6596" s="43">
        <v>1.1800000000000002</v>
      </c>
      <c r="M6596" s="42">
        <v>29.695644000000012</v>
      </c>
      <c r="N6596">
        <v>7</v>
      </c>
      <c r="O6596" s="43">
        <v>228.89999999999998</v>
      </c>
      <c r="P6596" s="42">
        <v>72</v>
      </c>
      <c r="Q6596" s="42">
        <v>22.5</v>
      </c>
      <c r="R6596" s="42">
        <v>8</v>
      </c>
    </row>
    <row r="6597" spans="1:18" x14ac:dyDescent="0.3">
      <c r="A6597" t="s">
        <v>3924</v>
      </c>
      <c r="B6597" s="17">
        <v>45256</v>
      </c>
      <c r="C6597" t="s">
        <v>543</v>
      </c>
      <c r="D6597" t="s">
        <v>3928</v>
      </c>
      <c r="E6597" t="s">
        <v>3929</v>
      </c>
      <c r="F6597" t="s">
        <v>3920</v>
      </c>
      <c r="G6597" t="s">
        <v>3877</v>
      </c>
      <c r="H6597" t="s">
        <v>3876</v>
      </c>
      <c r="I6597">
        <v>2833</v>
      </c>
      <c r="J6597" s="41">
        <v>1.3799999999999998E-2</v>
      </c>
      <c r="K6597" s="42">
        <v>39.095399999999998</v>
      </c>
      <c r="L6597" s="43">
        <v>1.92</v>
      </c>
      <c r="M6597" s="42">
        <v>75.06316799999999</v>
      </c>
      <c r="N6597">
        <v>2</v>
      </c>
      <c r="O6597" s="43">
        <v>171.5</v>
      </c>
      <c r="P6597" s="42">
        <v>86.399999999999991</v>
      </c>
      <c r="Q6597" s="42">
        <v>30</v>
      </c>
      <c r="R6597" s="42">
        <v>9</v>
      </c>
    </row>
    <row r="6598" spans="1:18" x14ac:dyDescent="0.3">
      <c r="A6598" t="s">
        <v>3924</v>
      </c>
      <c r="B6598" s="17">
        <v>45257</v>
      </c>
      <c r="C6598" t="s">
        <v>543</v>
      </c>
      <c r="D6598" t="s">
        <v>3928</v>
      </c>
      <c r="E6598" t="s">
        <v>3929</v>
      </c>
      <c r="F6598" t="s">
        <v>3920</v>
      </c>
      <c r="G6598" t="s">
        <v>3877</v>
      </c>
      <c r="H6598" t="s">
        <v>3876</v>
      </c>
      <c r="I6598">
        <v>2905</v>
      </c>
      <c r="J6598" s="41">
        <v>1.1800000000000001E-2</v>
      </c>
      <c r="K6598" s="42">
        <v>34.279000000000003</v>
      </c>
      <c r="L6598" s="43">
        <v>1.43</v>
      </c>
      <c r="M6598" s="42">
        <v>49.018970000000003</v>
      </c>
      <c r="N6598">
        <v>3</v>
      </c>
      <c r="O6598" s="43">
        <v>123.19999999999999</v>
      </c>
      <c r="P6598" s="42">
        <v>73.2</v>
      </c>
      <c r="Q6598" s="42">
        <v>7.5</v>
      </c>
      <c r="R6598" s="42">
        <v>9</v>
      </c>
    </row>
    <row r="6599" spans="1:18" x14ac:dyDescent="0.3">
      <c r="A6599" t="s">
        <v>3924</v>
      </c>
      <c r="B6599" s="17">
        <v>45258</v>
      </c>
      <c r="C6599" t="s">
        <v>543</v>
      </c>
      <c r="D6599" t="s">
        <v>3928</v>
      </c>
      <c r="E6599" t="s">
        <v>3929</v>
      </c>
      <c r="F6599" t="s">
        <v>3920</v>
      </c>
      <c r="G6599" t="s">
        <v>3877</v>
      </c>
      <c r="H6599" t="s">
        <v>3876</v>
      </c>
      <c r="I6599">
        <v>2634</v>
      </c>
      <c r="J6599" s="41">
        <v>1.21E-2</v>
      </c>
      <c r="K6599" s="42">
        <v>31.871399999999998</v>
      </c>
      <c r="L6599" s="43">
        <v>1.29</v>
      </c>
      <c r="M6599" s="42">
        <v>41.114106</v>
      </c>
      <c r="N6599">
        <v>7</v>
      </c>
      <c r="O6599" s="43">
        <v>251.29999999999998</v>
      </c>
      <c r="P6599" s="42">
        <v>81.599999999999994</v>
      </c>
      <c r="Q6599" s="42">
        <v>25.5</v>
      </c>
      <c r="R6599" s="42">
        <v>7</v>
      </c>
    </row>
    <row r="6600" spans="1:18" x14ac:dyDescent="0.3">
      <c r="A6600" t="s">
        <v>3924</v>
      </c>
      <c r="B6600" s="17">
        <v>45259</v>
      </c>
      <c r="C6600" t="s">
        <v>543</v>
      </c>
      <c r="D6600" t="s">
        <v>3928</v>
      </c>
      <c r="E6600" t="s">
        <v>3929</v>
      </c>
      <c r="F6600" t="s">
        <v>3920</v>
      </c>
      <c r="G6600" t="s">
        <v>3877</v>
      </c>
      <c r="H6600" t="s">
        <v>3876</v>
      </c>
      <c r="I6600">
        <v>2987</v>
      </c>
      <c r="J6600" s="41">
        <v>1.37E-2</v>
      </c>
      <c r="K6600" s="42">
        <v>40.921900000000001</v>
      </c>
      <c r="L6600" s="43">
        <v>1.7</v>
      </c>
      <c r="M6600" s="42">
        <v>69.567229999999995</v>
      </c>
      <c r="N6600">
        <v>4</v>
      </c>
      <c r="O6600" s="43">
        <v>240.1</v>
      </c>
      <c r="P6600" s="42">
        <v>110.39999999999999</v>
      </c>
      <c r="Q6600" s="42">
        <v>4.5</v>
      </c>
      <c r="R6600" s="42">
        <v>8</v>
      </c>
    </row>
    <row r="6601" spans="1:18" x14ac:dyDescent="0.3">
      <c r="A6601" t="s">
        <v>3924</v>
      </c>
      <c r="B6601" s="17">
        <v>45260</v>
      </c>
      <c r="C6601" t="s">
        <v>543</v>
      </c>
      <c r="D6601" t="s">
        <v>3928</v>
      </c>
      <c r="E6601" t="s">
        <v>3929</v>
      </c>
      <c r="F6601" t="s">
        <v>3920</v>
      </c>
      <c r="G6601" t="s">
        <v>3877</v>
      </c>
      <c r="H6601" t="s">
        <v>3876</v>
      </c>
      <c r="I6601">
        <v>1893</v>
      </c>
      <c r="J6601" s="41">
        <v>8.9000000000000017E-3</v>
      </c>
      <c r="K6601" s="42">
        <v>16.847700000000003</v>
      </c>
      <c r="L6601" s="43">
        <v>1.5699999999999998</v>
      </c>
      <c r="M6601" s="42">
        <v>26.450889000000004</v>
      </c>
      <c r="N6601">
        <v>8</v>
      </c>
      <c r="O6601" s="43">
        <v>109.19999999999999</v>
      </c>
      <c r="P6601" s="42">
        <v>106.8</v>
      </c>
      <c r="Q6601" s="42">
        <v>24</v>
      </c>
      <c r="R6601" s="42">
        <v>9</v>
      </c>
    </row>
    <row r="6602" spans="1:18" x14ac:dyDescent="0.3">
      <c r="A6602" t="s">
        <v>3916</v>
      </c>
      <c r="B6602" s="17">
        <v>44986</v>
      </c>
      <c r="C6602" t="s">
        <v>3917</v>
      </c>
      <c r="D6602" t="s">
        <v>3918</v>
      </c>
      <c r="E6602" t="s">
        <v>3919</v>
      </c>
      <c r="F6602" t="s">
        <v>3930</v>
      </c>
      <c r="G6602" t="s">
        <v>3877</v>
      </c>
      <c r="H6602" t="s">
        <v>3922</v>
      </c>
      <c r="I6602">
        <v>856</v>
      </c>
      <c r="J6602" s="41">
        <v>1.1220000000000004E-2</v>
      </c>
      <c r="K6602" s="42">
        <v>9.6043200000000031</v>
      </c>
      <c r="L6602" s="43">
        <v>0.49999999999999972</v>
      </c>
      <c r="M6602" s="42">
        <v>4.8021599999999989</v>
      </c>
      <c r="N6602">
        <v>3</v>
      </c>
      <c r="O6602" s="43">
        <v>0</v>
      </c>
      <c r="P6602" s="42">
        <v>118.8</v>
      </c>
      <c r="Q6602" s="42">
        <v>13.5</v>
      </c>
      <c r="R6602" s="42">
        <v>1</v>
      </c>
    </row>
    <row r="6603" spans="1:18" x14ac:dyDescent="0.3">
      <c r="A6603" t="s">
        <v>3916</v>
      </c>
      <c r="B6603" s="17">
        <v>44987</v>
      </c>
      <c r="C6603" t="s">
        <v>3917</v>
      </c>
      <c r="D6603" t="s">
        <v>3918</v>
      </c>
      <c r="E6603" t="s">
        <v>3919</v>
      </c>
      <c r="F6603" t="s">
        <v>3930</v>
      </c>
      <c r="G6603" t="s">
        <v>3877</v>
      </c>
      <c r="H6603" t="s">
        <v>3922</v>
      </c>
      <c r="I6603">
        <v>2082</v>
      </c>
      <c r="J6603" s="41">
        <v>1.2980000000000002E-2</v>
      </c>
      <c r="K6603" s="42">
        <v>27.024360000000005</v>
      </c>
      <c r="L6603" s="43">
        <v>0.32999999999999974</v>
      </c>
      <c r="M6603" s="42">
        <v>8.9180387999999944</v>
      </c>
      <c r="N6603">
        <v>5</v>
      </c>
      <c r="O6603" s="43">
        <v>0</v>
      </c>
      <c r="P6603" s="42">
        <v>19.2</v>
      </c>
      <c r="Q6603" s="42">
        <v>4.5</v>
      </c>
      <c r="R6603" s="42">
        <v>8</v>
      </c>
    </row>
    <row r="6604" spans="1:18" x14ac:dyDescent="0.3">
      <c r="A6604" t="s">
        <v>3916</v>
      </c>
      <c r="B6604" s="17">
        <v>44988</v>
      </c>
      <c r="C6604" t="s">
        <v>3917</v>
      </c>
      <c r="D6604" t="s">
        <v>3918</v>
      </c>
      <c r="E6604" t="s">
        <v>3919</v>
      </c>
      <c r="F6604" t="s">
        <v>3930</v>
      </c>
      <c r="G6604" t="s">
        <v>3877</v>
      </c>
      <c r="H6604" t="s">
        <v>3922</v>
      </c>
      <c r="I6604">
        <v>1706</v>
      </c>
      <c r="J6604" s="41">
        <v>1.1220000000000004E-2</v>
      </c>
      <c r="K6604" s="42">
        <v>19.141320000000007</v>
      </c>
      <c r="L6604" s="43">
        <v>1.0399999999999996</v>
      </c>
      <c r="M6604" s="42">
        <v>19.906972799999998</v>
      </c>
      <c r="N6604">
        <v>6</v>
      </c>
      <c r="O6604" s="43">
        <v>46</v>
      </c>
      <c r="P6604" s="42">
        <v>12</v>
      </c>
      <c r="Q6604" s="42">
        <v>6</v>
      </c>
      <c r="R6604" s="42">
        <v>4</v>
      </c>
    </row>
    <row r="6605" spans="1:18" x14ac:dyDescent="0.3">
      <c r="A6605" t="s">
        <v>3916</v>
      </c>
      <c r="B6605" s="17">
        <v>44989</v>
      </c>
      <c r="C6605" t="s">
        <v>3917</v>
      </c>
      <c r="D6605" t="s">
        <v>3918</v>
      </c>
      <c r="E6605" t="s">
        <v>3919</v>
      </c>
      <c r="F6605" t="s">
        <v>3930</v>
      </c>
      <c r="G6605" t="s">
        <v>3877</v>
      </c>
      <c r="H6605" t="s">
        <v>3922</v>
      </c>
      <c r="I6605">
        <v>1832.2</v>
      </c>
      <c r="J6605" s="41">
        <v>1.0560000000000002E-2</v>
      </c>
      <c r="K6605" s="42">
        <v>19.348032000000003</v>
      </c>
      <c r="L6605" s="43">
        <v>0.68999999999999972</v>
      </c>
      <c r="M6605" s="42">
        <v>13.350142079999998</v>
      </c>
      <c r="N6605">
        <v>6</v>
      </c>
      <c r="O6605" s="43">
        <v>42</v>
      </c>
      <c r="P6605" s="42">
        <v>6</v>
      </c>
      <c r="Q6605" s="42">
        <v>1.5</v>
      </c>
      <c r="R6605" s="42">
        <v>3</v>
      </c>
    </row>
    <row r="6606" spans="1:18" x14ac:dyDescent="0.3">
      <c r="A6606" t="s">
        <v>3916</v>
      </c>
      <c r="B6606" s="17">
        <v>44990</v>
      </c>
      <c r="C6606" t="s">
        <v>3917</v>
      </c>
      <c r="D6606" t="s">
        <v>3918</v>
      </c>
      <c r="E6606" t="s">
        <v>3919</v>
      </c>
      <c r="F6606" t="s">
        <v>3930</v>
      </c>
      <c r="G6606" t="s">
        <v>3877</v>
      </c>
      <c r="H6606" t="s">
        <v>3922</v>
      </c>
      <c r="I6606">
        <v>1550.2</v>
      </c>
      <c r="J6606" s="41">
        <v>1.1330000000000002E-2</v>
      </c>
      <c r="K6606" s="42">
        <v>17.563766000000005</v>
      </c>
      <c r="L6606" s="43">
        <v>5.9999999999999942E-2</v>
      </c>
      <c r="M6606" s="42">
        <v>1.0538259599999993</v>
      </c>
      <c r="N6606">
        <v>4</v>
      </c>
      <c r="O6606" s="43">
        <v>53.9</v>
      </c>
      <c r="P6606" s="42">
        <v>39.6</v>
      </c>
      <c r="Q6606" s="42">
        <v>1.5</v>
      </c>
      <c r="R6606" s="42">
        <v>5</v>
      </c>
    </row>
    <row r="6607" spans="1:18" x14ac:dyDescent="0.3">
      <c r="A6607" t="s">
        <v>3916</v>
      </c>
      <c r="B6607" s="17">
        <v>44991</v>
      </c>
      <c r="C6607" t="s">
        <v>3917</v>
      </c>
      <c r="D6607" t="s">
        <v>3918</v>
      </c>
      <c r="E6607" t="s">
        <v>3919</v>
      </c>
      <c r="F6607" t="s">
        <v>3930</v>
      </c>
      <c r="G6607" t="s">
        <v>3877</v>
      </c>
      <c r="H6607" t="s">
        <v>3922</v>
      </c>
      <c r="I6607">
        <v>1371.6000000000001</v>
      </c>
      <c r="J6607" s="41">
        <v>1.474E-2</v>
      </c>
      <c r="K6607" s="42">
        <v>20.217384000000003</v>
      </c>
      <c r="L6607" s="43">
        <v>0.58999999999999986</v>
      </c>
      <c r="M6607" s="42">
        <v>11.928256559999999</v>
      </c>
      <c r="N6607">
        <v>7</v>
      </c>
      <c r="O6607" s="43">
        <v>0</v>
      </c>
      <c r="P6607" s="42">
        <v>8.4</v>
      </c>
      <c r="Q6607" s="42">
        <v>0</v>
      </c>
      <c r="R6607" s="42">
        <v>2</v>
      </c>
    </row>
    <row r="6608" spans="1:18" x14ac:dyDescent="0.3">
      <c r="A6608" t="s">
        <v>3916</v>
      </c>
      <c r="B6608" s="17">
        <v>44992</v>
      </c>
      <c r="C6608" t="s">
        <v>3917</v>
      </c>
      <c r="D6608" t="s">
        <v>3918</v>
      </c>
      <c r="E6608" t="s">
        <v>3919</v>
      </c>
      <c r="F6608" t="s">
        <v>3930</v>
      </c>
      <c r="G6608" t="s">
        <v>3877</v>
      </c>
      <c r="H6608" t="s">
        <v>3922</v>
      </c>
      <c r="I6608">
        <v>1219</v>
      </c>
      <c r="J6608" s="41">
        <v>1.1990000000000002E-2</v>
      </c>
      <c r="K6608" s="42">
        <v>14.615810000000003</v>
      </c>
      <c r="L6608" s="43">
        <v>0.96999999999999975</v>
      </c>
      <c r="M6608" s="42">
        <v>14.1773357</v>
      </c>
      <c r="N6608">
        <v>5</v>
      </c>
      <c r="O6608" s="43">
        <v>93.8</v>
      </c>
      <c r="P6608" s="42">
        <v>19.2</v>
      </c>
      <c r="Q6608" s="42">
        <v>0</v>
      </c>
      <c r="R6608" s="42">
        <v>6</v>
      </c>
    </row>
    <row r="6609" spans="1:18" x14ac:dyDescent="0.3">
      <c r="A6609" t="s">
        <v>3916</v>
      </c>
      <c r="B6609" s="17">
        <v>44993</v>
      </c>
      <c r="C6609" t="s">
        <v>3917</v>
      </c>
      <c r="D6609" t="s">
        <v>3918</v>
      </c>
      <c r="E6609" t="s">
        <v>3919</v>
      </c>
      <c r="F6609" t="s">
        <v>3930</v>
      </c>
      <c r="G6609" t="s">
        <v>3877</v>
      </c>
      <c r="H6609" t="s">
        <v>3922</v>
      </c>
      <c r="I6609">
        <v>1921.2000000000003</v>
      </c>
      <c r="J6609" s="41">
        <v>1.1000000000000001E-2</v>
      </c>
      <c r="K6609" s="42">
        <v>21.133200000000006</v>
      </c>
      <c r="L6609" s="43">
        <v>0.31999999999999973</v>
      </c>
      <c r="M6609" s="42">
        <v>6.7626239999999962</v>
      </c>
      <c r="N6609">
        <v>2</v>
      </c>
      <c r="O6609" s="43">
        <v>99.399999999999991</v>
      </c>
      <c r="P6609" s="42">
        <v>26.4</v>
      </c>
      <c r="Q6609" s="42">
        <v>1.5</v>
      </c>
      <c r="R6609" s="42">
        <v>5</v>
      </c>
    </row>
    <row r="6610" spans="1:18" x14ac:dyDescent="0.3">
      <c r="A6610" t="s">
        <v>3916</v>
      </c>
      <c r="B6610" s="17">
        <v>44994</v>
      </c>
      <c r="C6610" t="s">
        <v>3917</v>
      </c>
      <c r="D6610" t="s">
        <v>3918</v>
      </c>
      <c r="E6610" t="s">
        <v>3919</v>
      </c>
      <c r="F6610" t="s">
        <v>3930</v>
      </c>
      <c r="G6610" t="s">
        <v>3877</v>
      </c>
      <c r="H6610" t="s">
        <v>3922</v>
      </c>
      <c r="I6610">
        <v>1654.8000000000002</v>
      </c>
      <c r="J6610" s="41">
        <v>1.1440000000000004E-2</v>
      </c>
      <c r="K6610" s="42">
        <v>18.93091200000001</v>
      </c>
      <c r="L6610" s="43">
        <v>0.38999999999999979</v>
      </c>
      <c r="M6610" s="42">
        <v>7.38305568</v>
      </c>
      <c r="N6610">
        <v>7</v>
      </c>
      <c r="O6610" s="43">
        <v>95.199999999999989</v>
      </c>
      <c r="P6610" s="42">
        <v>13.2</v>
      </c>
      <c r="Q6610" s="42">
        <v>1.5</v>
      </c>
      <c r="R6610" s="42">
        <v>4</v>
      </c>
    </row>
    <row r="6611" spans="1:18" x14ac:dyDescent="0.3">
      <c r="A6611" t="s">
        <v>3916</v>
      </c>
      <c r="B6611" s="17">
        <v>44995</v>
      </c>
      <c r="C6611" t="s">
        <v>3917</v>
      </c>
      <c r="D6611" t="s">
        <v>3918</v>
      </c>
      <c r="E6611" t="s">
        <v>3919</v>
      </c>
      <c r="F6611" t="s">
        <v>3930</v>
      </c>
      <c r="G6611" t="s">
        <v>3877</v>
      </c>
      <c r="H6611" t="s">
        <v>3922</v>
      </c>
      <c r="I6611">
        <v>1368</v>
      </c>
      <c r="J6611" s="41">
        <v>1.2650000000000002E-2</v>
      </c>
      <c r="K6611" s="42">
        <v>17.305200000000003</v>
      </c>
      <c r="L6611" s="43">
        <v>0.18</v>
      </c>
      <c r="M6611" s="42">
        <v>3.1149360000000006</v>
      </c>
      <c r="N6611">
        <v>6</v>
      </c>
      <c r="O6611" s="43">
        <v>84</v>
      </c>
      <c r="P6611" s="42">
        <v>36</v>
      </c>
      <c r="Q6611" s="42">
        <v>1.5</v>
      </c>
      <c r="R6611" s="42">
        <v>7</v>
      </c>
    </row>
    <row r="6612" spans="1:18" x14ac:dyDescent="0.3">
      <c r="A6612" t="s">
        <v>3916</v>
      </c>
      <c r="B6612" s="17">
        <v>44996</v>
      </c>
      <c r="C6612" t="s">
        <v>3917</v>
      </c>
      <c r="D6612" t="s">
        <v>3918</v>
      </c>
      <c r="E6612" t="s">
        <v>3919</v>
      </c>
      <c r="F6612" t="s">
        <v>3930</v>
      </c>
      <c r="G6612" t="s">
        <v>3877</v>
      </c>
      <c r="H6612" t="s">
        <v>3922</v>
      </c>
      <c r="I6612">
        <v>1573.8000000000002</v>
      </c>
      <c r="J6612" s="41">
        <v>9.3500000000000007E-3</v>
      </c>
      <c r="K6612" s="42">
        <v>14.715030000000002</v>
      </c>
      <c r="L6612" s="43">
        <v>0.11999999999999994</v>
      </c>
      <c r="M6612" s="42">
        <v>1.7658035999999995</v>
      </c>
      <c r="N6612">
        <v>5</v>
      </c>
      <c r="O6612" s="43">
        <v>224</v>
      </c>
      <c r="P6612" s="42">
        <v>4.8</v>
      </c>
      <c r="Q6612" s="42">
        <v>0</v>
      </c>
      <c r="R6612" s="42">
        <v>4</v>
      </c>
    </row>
    <row r="6613" spans="1:18" x14ac:dyDescent="0.3">
      <c r="A6613" t="s">
        <v>3916</v>
      </c>
      <c r="B6613" s="17">
        <v>44997</v>
      </c>
      <c r="C6613" t="s">
        <v>3917</v>
      </c>
      <c r="D6613" t="s">
        <v>3918</v>
      </c>
      <c r="E6613" t="s">
        <v>3919</v>
      </c>
      <c r="F6613" t="s">
        <v>3930</v>
      </c>
      <c r="G6613" t="s">
        <v>3877</v>
      </c>
      <c r="H6613" t="s">
        <v>3922</v>
      </c>
      <c r="I6613">
        <v>1049.4000000000001</v>
      </c>
      <c r="J6613" s="41">
        <v>1.1770000000000003E-2</v>
      </c>
      <c r="K6613" s="42">
        <v>12.351438000000003</v>
      </c>
      <c r="L6613" s="43">
        <v>0.22</v>
      </c>
      <c r="M6613" s="42">
        <v>2.7173163600000008</v>
      </c>
      <c r="N6613">
        <v>7</v>
      </c>
      <c r="O6613" s="43">
        <v>0</v>
      </c>
      <c r="P6613" s="42">
        <v>27.599999999999998</v>
      </c>
      <c r="Q6613" s="42">
        <v>3</v>
      </c>
      <c r="R6613" s="42">
        <v>3</v>
      </c>
    </row>
    <row r="6614" spans="1:18" x14ac:dyDescent="0.3">
      <c r="A6614" t="s">
        <v>3916</v>
      </c>
      <c r="B6614" s="17">
        <v>44998</v>
      </c>
      <c r="C6614" t="s">
        <v>3917</v>
      </c>
      <c r="D6614" t="s">
        <v>3918</v>
      </c>
      <c r="E6614" t="s">
        <v>3919</v>
      </c>
      <c r="F6614" t="s">
        <v>3930</v>
      </c>
      <c r="G6614" t="s">
        <v>3877</v>
      </c>
      <c r="H6614" t="s">
        <v>3922</v>
      </c>
      <c r="I6614">
        <v>1221.2</v>
      </c>
      <c r="J6614" s="41">
        <v>1.0890000000000004E-2</v>
      </c>
      <c r="K6614" s="42">
        <v>13.298868000000006</v>
      </c>
      <c r="L6614" s="43">
        <v>1.0599999999999996</v>
      </c>
      <c r="M6614" s="42">
        <v>14.096800080000001</v>
      </c>
      <c r="N6614">
        <v>5</v>
      </c>
      <c r="O6614" s="43">
        <v>125.99999999999999</v>
      </c>
      <c r="P6614" s="42">
        <v>28.799999999999997</v>
      </c>
      <c r="Q6614" s="42">
        <v>3</v>
      </c>
      <c r="R6614" s="42">
        <v>6</v>
      </c>
    </row>
    <row r="6615" spans="1:18" x14ac:dyDescent="0.3">
      <c r="A6615" t="s">
        <v>3916</v>
      </c>
      <c r="B6615" s="17">
        <v>44999</v>
      </c>
      <c r="C6615" t="s">
        <v>3917</v>
      </c>
      <c r="D6615" t="s">
        <v>3918</v>
      </c>
      <c r="E6615" t="s">
        <v>3919</v>
      </c>
      <c r="F6615" t="s">
        <v>3930</v>
      </c>
      <c r="G6615" t="s">
        <v>3877</v>
      </c>
      <c r="H6615" t="s">
        <v>3922</v>
      </c>
      <c r="I6615">
        <v>1136.4000000000001</v>
      </c>
      <c r="J6615" s="41">
        <v>1.0230000000000001E-2</v>
      </c>
      <c r="K6615" s="42">
        <v>11.625372000000002</v>
      </c>
      <c r="L6615" s="43">
        <v>0.86999999999999988</v>
      </c>
      <c r="M6615" s="42">
        <v>10.114073640000001</v>
      </c>
      <c r="N6615">
        <v>5</v>
      </c>
      <c r="O6615" s="43">
        <v>179.2</v>
      </c>
      <c r="P6615" s="42">
        <v>9.6</v>
      </c>
      <c r="Q6615" s="42">
        <v>1.5</v>
      </c>
      <c r="R6615" s="42">
        <v>6</v>
      </c>
    </row>
    <row r="6616" spans="1:18" x14ac:dyDescent="0.3">
      <c r="A6616" t="s">
        <v>3916</v>
      </c>
      <c r="B6616" s="17">
        <v>45000</v>
      </c>
      <c r="C6616" t="s">
        <v>3917</v>
      </c>
      <c r="D6616" t="s">
        <v>3918</v>
      </c>
      <c r="E6616" t="s">
        <v>3919</v>
      </c>
      <c r="F6616" t="s">
        <v>3930</v>
      </c>
      <c r="G6616" t="s">
        <v>3877</v>
      </c>
      <c r="H6616" t="s">
        <v>3922</v>
      </c>
      <c r="I6616">
        <v>1267.8000000000002</v>
      </c>
      <c r="J6616" s="41">
        <v>1.2540000000000001E-2</v>
      </c>
      <c r="K6616" s="42">
        <v>15.898212000000003</v>
      </c>
      <c r="L6616" s="43">
        <v>0.45999999999999985</v>
      </c>
      <c r="M6616" s="42">
        <v>7.3131775199999991</v>
      </c>
      <c r="N6616">
        <v>4</v>
      </c>
      <c r="O6616" s="43">
        <v>168</v>
      </c>
      <c r="P6616" s="42">
        <v>8.4</v>
      </c>
      <c r="Q6616" s="42">
        <v>1.5</v>
      </c>
      <c r="R6616" s="42">
        <v>2</v>
      </c>
    </row>
    <row r="6617" spans="1:18" x14ac:dyDescent="0.3">
      <c r="A6617" t="s">
        <v>3916</v>
      </c>
      <c r="B6617" s="17">
        <v>45001</v>
      </c>
      <c r="C6617" t="s">
        <v>3917</v>
      </c>
      <c r="D6617" t="s">
        <v>3918</v>
      </c>
      <c r="E6617" t="s">
        <v>3919</v>
      </c>
      <c r="F6617" t="s">
        <v>3930</v>
      </c>
      <c r="G6617" t="s">
        <v>3877</v>
      </c>
      <c r="H6617" t="s">
        <v>3922</v>
      </c>
      <c r="I6617">
        <v>1294.8000000000002</v>
      </c>
      <c r="J6617" s="41">
        <v>9.7900000000000018E-3</v>
      </c>
      <c r="K6617" s="42">
        <v>12.676092000000004</v>
      </c>
      <c r="L6617" s="43">
        <v>0.2799999999999998</v>
      </c>
      <c r="M6617" s="42">
        <v>3.5493057599999989</v>
      </c>
      <c r="N6617">
        <v>2</v>
      </c>
      <c r="O6617" s="43">
        <v>137.19999999999999</v>
      </c>
      <c r="P6617" s="42">
        <v>12</v>
      </c>
      <c r="Q6617" s="42">
        <v>3</v>
      </c>
      <c r="R6617" s="42">
        <v>0</v>
      </c>
    </row>
    <row r="6618" spans="1:18" x14ac:dyDescent="0.3">
      <c r="A6618" t="s">
        <v>3916</v>
      </c>
      <c r="B6618" s="17">
        <v>45002</v>
      </c>
      <c r="C6618" t="s">
        <v>3917</v>
      </c>
      <c r="D6618" t="s">
        <v>3918</v>
      </c>
      <c r="E6618" t="s">
        <v>3919</v>
      </c>
      <c r="F6618" t="s">
        <v>3930</v>
      </c>
      <c r="G6618" t="s">
        <v>3877</v>
      </c>
      <c r="H6618" t="s">
        <v>3922</v>
      </c>
      <c r="I6618">
        <v>1427.2</v>
      </c>
      <c r="J6618" s="41">
        <v>1.3090000000000003E-2</v>
      </c>
      <c r="K6618" s="42">
        <v>18.682048000000005</v>
      </c>
      <c r="L6618" s="43">
        <v>0.12999999999999995</v>
      </c>
      <c r="M6618" s="42">
        <v>2.4286662399999996</v>
      </c>
      <c r="N6618">
        <v>2</v>
      </c>
      <c r="O6618" s="43">
        <v>52.5</v>
      </c>
      <c r="P6618" s="42">
        <v>1.2</v>
      </c>
      <c r="Q6618" s="42">
        <v>4.5</v>
      </c>
      <c r="R6618" s="42">
        <v>9</v>
      </c>
    </row>
    <row r="6619" spans="1:18" x14ac:dyDescent="0.3">
      <c r="A6619" t="s">
        <v>3916</v>
      </c>
      <c r="B6619" s="17">
        <v>45003</v>
      </c>
      <c r="C6619" t="s">
        <v>3917</v>
      </c>
      <c r="D6619" t="s">
        <v>3918</v>
      </c>
      <c r="E6619" t="s">
        <v>3919</v>
      </c>
      <c r="F6619" t="s">
        <v>3930</v>
      </c>
      <c r="G6619" t="s">
        <v>3877</v>
      </c>
      <c r="H6619" t="s">
        <v>3922</v>
      </c>
      <c r="I6619">
        <v>2094</v>
      </c>
      <c r="J6619" s="41">
        <v>1.3090000000000001E-2</v>
      </c>
      <c r="K6619" s="42">
        <v>27.41046</v>
      </c>
      <c r="L6619" s="43">
        <v>0.88999999999999968</v>
      </c>
      <c r="M6619" s="42">
        <v>24.395309399999991</v>
      </c>
      <c r="N6619">
        <v>3</v>
      </c>
      <c r="O6619" s="43">
        <v>92.399999999999991</v>
      </c>
      <c r="P6619" s="42">
        <v>27.599999999999998</v>
      </c>
      <c r="Q6619" s="42">
        <v>3</v>
      </c>
      <c r="R6619" s="42">
        <v>1</v>
      </c>
    </row>
    <row r="6620" spans="1:18" x14ac:dyDescent="0.3">
      <c r="A6620" t="s">
        <v>3916</v>
      </c>
      <c r="B6620" s="17">
        <v>45004</v>
      </c>
      <c r="C6620" t="s">
        <v>3917</v>
      </c>
      <c r="D6620" t="s">
        <v>3918</v>
      </c>
      <c r="E6620" t="s">
        <v>3919</v>
      </c>
      <c r="F6620" t="s">
        <v>3930</v>
      </c>
      <c r="G6620" t="s">
        <v>3877</v>
      </c>
      <c r="H6620" t="s">
        <v>3922</v>
      </c>
      <c r="I6620">
        <v>1350.4</v>
      </c>
      <c r="J6620" s="41">
        <v>8.910000000000003E-3</v>
      </c>
      <c r="K6620" s="42">
        <v>12.032064000000005</v>
      </c>
      <c r="L6620" s="43">
        <v>0.13</v>
      </c>
      <c r="M6620" s="42">
        <v>1.5641683200000007</v>
      </c>
      <c r="N6620">
        <v>7</v>
      </c>
      <c r="O6620" s="43">
        <v>0</v>
      </c>
      <c r="P6620" s="42">
        <v>2.4</v>
      </c>
      <c r="Q6620" s="42">
        <v>1.5</v>
      </c>
      <c r="R6620" s="42">
        <v>7</v>
      </c>
    </row>
    <row r="6621" spans="1:18" x14ac:dyDescent="0.3">
      <c r="A6621" t="s">
        <v>3916</v>
      </c>
      <c r="B6621" s="17">
        <v>45005</v>
      </c>
      <c r="C6621" t="s">
        <v>3917</v>
      </c>
      <c r="D6621" t="s">
        <v>3918</v>
      </c>
      <c r="E6621" t="s">
        <v>3919</v>
      </c>
      <c r="F6621" t="s">
        <v>3930</v>
      </c>
      <c r="G6621" t="s">
        <v>3877</v>
      </c>
      <c r="H6621" t="s">
        <v>3922</v>
      </c>
      <c r="I6621">
        <v>1848.2000000000003</v>
      </c>
      <c r="J6621" s="41">
        <v>1.2870000000000001E-2</v>
      </c>
      <c r="K6621" s="42">
        <v>23.786334000000007</v>
      </c>
      <c r="L6621" s="43">
        <v>0.92999999999999983</v>
      </c>
      <c r="M6621" s="42">
        <v>22.121290620000003</v>
      </c>
      <c r="N6621">
        <v>5</v>
      </c>
      <c r="O6621" s="43">
        <v>96.6</v>
      </c>
      <c r="P6621" s="42">
        <v>40.799999999999997</v>
      </c>
      <c r="Q6621" s="42">
        <v>4.5</v>
      </c>
      <c r="R6621" s="42">
        <v>5</v>
      </c>
    </row>
    <row r="6622" spans="1:18" x14ac:dyDescent="0.3">
      <c r="A6622" t="s">
        <v>3916</v>
      </c>
      <c r="B6622" s="17">
        <v>45006</v>
      </c>
      <c r="C6622" t="s">
        <v>3917</v>
      </c>
      <c r="D6622" t="s">
        <v>3918</v>
      </c>
      <c r="E6622" t="s">
        <v>3919</v>
      </c>
      <c r="F6622" t="s">
        <v>3930</v>
      </c>
      <c r="G6622" t="s">
        <v>3877</v>
      </c>
      <c r="H6622" t="s">
        <v>3922</v>
      </c>
      <c r="I6622">
        <v>940.40000000000009</v>
      </c>
      <c r="J6622" s="41">
        <v>1.3090000000000003E-2</v>
      </c>
      <c r="K6622" s="42">
        <v>12.309836000000004</v>
      </c>
      <c r="L6622" s="43">
        <v>0.35999999999999982</v>
      </c>
      <c r="M6622" s="42">
        <v>4.4315409599999995</v>
      </c>
      <c r="N6622">
        <v>7</v>
      </c>
      <c r="O6622" s="43">
        <v>269.5</v>
      </c>
      <c r="P6622" s="42">
        <v>22.8</v>
      </c>
      <c r="Q6622" s="42">
        <v>1.5</v>
      </c>
      <c r="R6622" s="42">
        <v>7</v>
      </c>
    </row>
    <row r="6623" spans="1:18" x14ac:dyDescent="0.3">
      <c r="A6623" t="s">
        <v>3916</v>
      </c>
      <c r="B6623" s="17">
        <v>45007</v>
      </c>
      <c r="C6623" t="s">
        <v>3917</v>
      </c>
      <c r="D6623" t="s">
        <v>3918</v>
      </c>
      <c r="E6623" t="s">
        <v>3919</v>
      </c>
      <c r="F6623" t="s">
        <v>3930</v>
      </c>
      <c r="G6623" t="s">
        <v>3877</v>
      </c>
      <c r="H6623" t="s">
        <v>3922</v>
      </c>
      <c r="I6623">
        <v>1540.6000000000001</v>
      </c>
      <c r="J6623" s="41">
        <v>9.7900000000000018E-3</v>
      </c>
      <c r="K6623" s="42">
        <v>15.082474000000005</v>
      </c>
      <c r="L6623" s="43">
        <v>1.0999999999999996</v>
      </c>
      <c r="M6623" s="42">
        <v>16.5907214</v>
      </c>
      <c r="N6623">
        <v>5</v>
      </c>
      <c r="O6623" s="43">
        <v>182</v>
      </c>
      <c r="P6623" s="42">
        <v>43.199999999999996</v>
      </c>
      <c r="Q6623" s="42">
        <v>6</v>
      </c>
      <c r="R6623" s="42">
        <v>1</v>
      </c>
    </row>
    <row r="6624" spans="1:18" x14ac:dyDescent="0.3">
      <c r="A6624" t="s">
        <v>3916</v>
      </c>
      <c r="B6624" s="17">
        <v>45008</v>
      </c>
      <c r="C6624" t="s">
        <v>3917</v>
      </c>
      <c r="D6624" t="s">
        <v>3918</v>
      </c>
      <c r="E6624" t="s">
        <v>3919</v>
      </c>
      <c r="F6624" t="s">
        <v>3930</v>
      </c>
      <c r="G6624" t="s">
        <v>3877</v>
      </c>
      <c r="H6624" t="s">
        <v>3922</v>
      </c>
      <c r="I6624">
        <v>2077</v>
      </c>
      <c r="J6624" s="41">
        <v>1.2979999999999998E-2</v>
      </c>
      <c r="K6624" s="42">
        <v>26.959459999999996</v>
      </c>
      <c r="L6624" s="43">
        <v>0.53999999999999981</v>
      </c>
      <c r="M6624" s="42">
        <v>14.558108399999993</v>
      </c>
      <c r="N6624">
        <v>4</v>
      </c>
      <c r="O6624" s="43">
        <v>218.39999999999998</v>
      </c>
      <c r="P6624" s="42">
        <v>8.4</v>
      </c>
      <c r="Q6624" s="42">
        <v>6</v>
      </c>
      <c r="R6624" s="42">
        <v>2</v>
      </c>
    </row>
    <row r="6625" spans="1:18" x14ac:dyDescent="0.3">
      <c r="A6625" t="s">
        <v>3916</v>
      </c>
      <c r="B6625" s="17">
        <v>45009</v>
      </c>
      <c r="C6625" t="s">
        <v>3917</v>
      </c>
      <c r="D6625" t="s">
        <v>3918</v>
      </c>
      <c r="E6625" t="s">
        <v>3919</v>
      </c>
      <c r="F6625" t="s">
        <v>3930</v>
      </c>
      <c r="G6625" t="s">
        <v>3877</v>
      </c>
      <c r="H6625" t="s">
        <v>3922</v>
      </c>
      <c r="I6625">
        <v>1523</v>
      </c>
      <c r="J6625" s="41">
        <v>1.1659999999999998E-2</v>
      </c>
      <c r="K6625" s="42">
        <v>17.758179999999999</v>
      </c>
      <c r="L6625" s="43">
        <v>0.93999999999999972</v>
      </c>
      <c r="M6625" s="42">
        <v>16.692689199999993</v>
      </c>
      <c r="N6625">
        <v>2</v>
      </c>
      <c r="O6625" s="43">
        <v>51.8</v>
      </c>
      <c r="P6625" s="42">
        <v>13.2</v>
      </c>
      <c r="Q6625" s="42">
        <v>1.5</v>
      </c>
      <c r="R6625" s="42">
        <v>7</v>
      </c>
    </row>
    <row r="6626" spans="1:18" x14ac:dyDescent="0.3">
      <c r="A6626" t="s">
        <v>3916</v>
      </c>
      <c r="B6626" s="17">
        <v>45010</v>
      </c>
      <c r="C6626" t="s">
        <v>3917</v>
      </c>
      <c r="D6626" t="s">
        <v>3918</v>
      </c>
      <c r="E6626" t="s">
        <v>3919</v>
      </c>
      <c r="F6626" t="s">
        <v>3930</v>
      </c>
      <c r="G6626" t="s">
        <v>3877</v>
      </c>
      <c r="H6626" t="s">
        <v>3922</v>
      </c>
      <c r="I6626">
        <v>2062.6</v>
      </c>
      <c r="J6626" s="41">
        <v>1.1330000000000002E-2</v>
      </c>
      <c r="K6626" s="42">
        <v>23.369258000000002</v>
      </c>
      <c r="L6626" s="43">
        <v>0.53999999999999981</v>
      </c>
      <c r="M6626" s="42">
        <v>12.619399319999998</v>
      </c>
      <c r="N6626">
        <v>3</v>
      </c>
      <c r="O6626" s="43">
        <v>147</v>
      </c>
      <c r="P6626" s="42">
        <v>13.2</v>
      </c>
      <c r="Q6626" s="42">
        <v>3</v>
      </c>
      <c r="R6626" s="42">
        <v>2</v>
      </c>
    </row>
    <row r="6627" spans="1:18" x14ac:dyDescent="0.3">
      <c r="A6627" t="s">
        <v>3916</v>
      </c>
      <c r="B6627" s="17">
        <v>45011</v>
      </c>
      <c r="C6627" t="s">
        <v>3917</v>
      </c>
      <c r="D6627" t="s">
        <v>3918</v>
      </c>
      <c r="E6627" t="s">
        <v>3919</v>
      </c>
      <c r="F6627" t="s">
        <v>3930</v>
      </c>
      <c r="G6627" t="s">
        <v>3877</v>
      </c>
      <c r="H6627" t="s">
        <v>3922</v>
      </c>
      <c r="I6627">
        <v>854</v>
      </c>
      <c r="J6627" s="41">
        <v>6.8199999999999997E-3</v>
      </c>
      <c r="K6627" s="42">
        <v>5.8242799999999999</v>
      </c>
      <c r="L6627" s="43">
        <v>0.79999999999999982</v>
      </c>
      <c r="M6627" s="42">
        <v>4.6594239999999987</v>
      </c>
      <c r="N6627">
        <v>6</v>
      </c>
      <c r="O6627" s="43">
        <v>0</v>
      </c>
      <c r="P6627" s="42">
        <v>8.4</v>
      </c>
      <c r="Q6627" s="42">
        <v>7.5</v>
      </c>
      <c r="R6627" s="42">
        <v>5</v>
      </c>
    </row>
    <row r="6628" spans="1:18" x14ac:dyDescent="0.3">
      <c r="A6628" t="s">
        <v>3916</v>
      </c>
      <c r="B6628" s="17">
        <v>45012</v>
      </c>
      <c r="C6628" t="s">
        <v>3917</v>
      </c>
      <c r="D6628" t="s">
        <v>3918</v>
      </c>
      <c r="E6628" t="s">
        <v>3919</v>
      </c>
      <c r="F6628" t="s">
        <v>3930</v>
      </c>
      <c r="G6628" t="s">
        <v>3877</v>
      </c>
      <c r="H6628" t="s">
        <v>3922</v>
      </c>
      <c r="I6628">
        <v>1801.4</v>
      </c>
      <c r="J6628" s="41">
        <v>1.1000000000000001E-2</v>
      </c>
      <c r="K6628" s="42">
        <v>19.815400000000004</v>
      </c>
      <c r="L6628" s="43">
        <v>0.32999999999999985</v>
      </c>
      <c r="M6628" s="42">
        <v>6.5390819999999987</v>
      </c>
      <c r="N6628">
        <v>3</v>
      </c>
      <c r="O6628" s="43">
        <v>0</v>
      </c>
      <c r="P6628" s="42">
        <v>1.2</v>
      </c>
      <c r="Q6628" s="42">
        <v>4.5</v>
      </c>
      <c r="R6628" s="42">
        <v>8</v>
      </c>
    </row>
    <row r="6629" spans="1:18" x14ac:dyDescent="0.3">
      <c r="A6629" t="s">
        <v>3916</v>
      </c>
      <c r="B6629" s="17">
        <v>45013</v>
      </c>
      <c r="C6629" t="s">
        <v>3917</v>
      </c>
      <c r="D6629" t="s">
        <v>3918</v>
      </c>
      <c r="E6629" t="s">
        <v>3919</v>
      </c>
      <c r="F6629" t="s">
        <v>3930</v>
      </c>
      <c r="G6629" t="s">
        <v>3877</v>
      </c>
      <c r="H6629" t="s">
        <v>3922</v>
      </c>
      <c r="I6629">
        <v>2137</v>
      </c>
      <c r="J6629" s="41">
        <v>1.1330000000000003E-2</v>
      </c>
      <c r="K6629" s="42">
        <v>24.212210000000006</v>
      </c>
      <c r="L6629" s="43">
        <v>0.68999999999999972</v>
      </c>
      <c r="M6629" s="42">
        <v>16.706424899999998</v>
      </c>
      <c r="N6629">
        <v>4</v>
      </c>
      <c r="O6629" s="43">
        <v>118.99999999999999</v>
      </c>
      <c r="P6629" s="42">
        <v>7.1999999999999993</v>
      </c>
      <c r="Q6629" s="42">
        <v>3</v>
      </c>
      <c r="R6629" s="42">
        <v>1</v>
      </c>
    </row>
    <row r="6630" spans="1:18" x14ac:dyDescent="0.3">
      <c r="A6630" t="s">
        <v>3916</v>
      </c>
      <c r="B6630" s="17">
        <v>45014</v>
      </c>
      <c r="C6630" t="s">
        <v>3917</v>
      </c>
      <c r="D6630" t="s">
        <v>3918</v>
      </c>
      <c r="E6630" t="s">
        <v>3919</v>
      </c>
      <c r="F6630" t="s">
        <v>3930</v>
      </c>
      <c r="G6630" t="s">
        <v>3877</v>
      </c>
      <c r="H6630" t="s">
        <v>3922</v>
      </c>
      <c r="I6630">
        <v>1132.4000000000001</v>
      </c>
      <c r="J6630" s="41">
        <v>1.1109999999999998E-2</v>
      </c>
      <c r="K6630" s="42">
        <v>12.580964</v>
      </c>
      <c r="L6630" s="43">
        <v>1.0599999999999998</v>
      </c>
      <c r="M6630" s="42">
        <v>13.335821839999998</v>
      </c>
      <c r="N6630">
        <v>7</v>
      </c>
      <c r="O6630" s="43">
        <v>75.599999999999994</v>
      </c>
      <c r="P6630" s="42">
        <v>9.6</v>
      </c>
      <c r="Q6630" s="42">
        <v>3</v>
      </c>
      <c r="R6630" s="42">
        <v>0</v>
      </c>
    </row>
    <row r="6631" spans="1:18" x14ac:dyDescent="0.3">
      <c r="A6631" t="s">
        <v>3916</v>
      </c>
      <c r="B6631" s="17">
        <v>45015</v>
      </c>
      <c r="C6631" t="s">
        <v>3917</v>
      </c>
      <c r="D6631" t="s">
        <v>3918</v>
      </c>
      <c r="E6631" t="s">
        <v>3919</v>
      </c>
      <c r="F6631" t="s">
        <v>3930</v>
      </c>
      <c r="G6631" t="s">
        <v>3877</v>
      </c>
      <c r="H6631" t="s">
        <v>3922</v>
      </c>
      <c r="I6631">
        <v>1574</v>
      </c>
      <c r="J6631" s="41">
        <v>1.1330000000000002E-2</v>
      </c>
      <c r="K6631" s="42">
        <v>17.833420000000004</v>
      </c>
      <c r="L6631" s="43">
        <v>0.35999999999999976</v>
      </c>
      <c r="M6631" s="42">
        <v>6.4200311999999968</v>
      </c>
      <c r="N6631">
        <v>3</v>
      </c>
      <c r="O6631" s="43">
        <v>204.39999999999998</v>
      </c>
      <c r="P6631" s="42">
        <v>28.799999999999997</v>
      </c>
      <c r="Q6631" s="42">
        <v>4.5</v>
      </c>
      <c r="R6631" s="42">
        <v>9</v>
      </c>
    </row>
    <row r="6632" spans="1:18" x14ac:dyDescent="0.3">
      <c r="A6632" t="s">
        <v>3916</v>
      </c>
      <c r="B6632" s="17">
        <v>45016</v>
      </c>
      <c r="C6632" t="s">
        <v>3917</v>
      </c>
      <c r="D6632" t="s">
        <v>3918</v>
      </c>
      <c r="E6632" t="s">
        <v>3919</v>
      </c>
      <c r="F6632" t="s">
        <v>3930</v>
      </c>
      <c r="G6632" t="s">
        <v>3877</v>
      </c>
      <c r="H6632" t="s">
        <v>3922</v>
      </c>
      <c r="I6632">
        <v>1838.6</v>
      </c>
      <c r="J6632" s="41">
        <v>1.2430000000000002E-2</v>
      </c>
      <c r="K6632" s="42">
        <v>22.853798000000001</v>
      </c>
      <c r="L6632" s="43">
        <v>0.33999999999999975</v>
      </c>
      <c r="M6632" s="42">
        <v>7.7702913199999948</v>
      </c>
      <c r="N6632">
        <v>7</v>
      </c>
      <c r="O6632" s="43">
        <v>47.599999999999994</v>
      </c>
      <c r="P6632" s="42">
        <v>63.599999999999994</v>
      </c>
      <c r="Q6632" s="42">
        <v>10.5</v>
      </c>
      <c r="R6632" s="42">
        <v>4</v>
      </c>
    </row>
    <row r="6633" spans="1:18" x14ac:dyDescent="0.3">
      <c r="A6633" t="s">
        <v>3916</v>
      </c>
      <c r="B6633" s="17">
        <v>45017</v>
      </c>
      <c r="C6633" t="s">
        <v>3917</v>
      </c>
      <c r="D6633" t="s">
        <v>3918</v>
      </c>
      <c r="E6633" t="s">
        <v>3919</v>
      </c>
      <c r="F6633" t="s">
        <v>3930</v>
      </c>
      <c r="G6633" t="s">
        <v>3877</v>
      </c>
      <c r="H6633" t="s">
        <v>3922</v>
      </c>
      <c r="I6633">
        <v>1589</v>
      </c>
      <c r="J6633" s="41">
        <v>1.2870000000000001E-2</v>
      </c>
      <c r="K6633" s="42">
        <v>20.450430000000001</v>
      </c>
      <c r="L6633" s="43">
        <v>0.25999999999999979</v>
      </c>
      <c r="M6633" s="42">
        <v>5.3171117999999957</v>
      </c>
      <c r="N6633">
        <v>6</v>
      </c>
      <c r="O6633" s="43">
        <v>0</v>
      </c>
      <c r="P6633" s="42">
        <v>50.4</v>
      </c>
      <c r="Q6633" s="42">
        <v>4.5</v>
      </c>
      <c r="R6633" s="42">
        <v>4</v>
      </c>
    </row>
    <row r="6634" spans="1:18" x14ac:dyDescent="0.3">
      <c r="A6634" t="s">
        <v>3916</v>
      </c>
      <c r="B6634" s="17">
        <v>45018</v>
      </c>
      <c r="C6634" t="s">
        <v>3917</v>
      </c>
      <c r="D6634" t="s">
        <v>3918</v>
      </c>
      <c r="E6634" t="s">
        <v>3919</v>
      </c>
      <c r="F6634" t="s">
        <v>3930</v>
      </c>
      <c r="G6634" t="s">
        <v>3877</v>
      </c>
      <c r="H6634" t="s">
        <v>3922</v>
      </c>
      <c r="I6634">
        <v>2175.6</v>
      </c>
      <c r="J6634" s="41">
        <v>1.3860000000000001E-2</v>
      </c>
      <c r="K6634" s="42">
        <v>30.153815999999999</v>
      </c>
      <c r="L6634" s="43">
        <v>0.39999999999999974</v>
      </c>
      <c r="M6634" s="42">
        <v>12.061526399999991</v>
      </c>
      <c r="N6634">
        <v>2</v>
      </c>
      <c r="O6634" s="43">
        <v>56</v>
      </c>
      <c r="P6634" s="42">
        <v>38.4</v>
      </c>
      <c r="Q6634" s="42">
        <v>3</v>
      </c>
      <c r="R6634" s="42">
        <v>6</v>
      </c>
    </row>
    <row r="6635" spans="1:18" x14ac:dyDescent="0.3">
      <c r="A6635" t="s">
        <v>3916</v>
      </c>
      <c r="B6635" s="17">
        <v>45019</v>
      </c>
      <c r="C6635" t="s">
        <v>3917</v>
      </c>
      <c r="D6635" t="s">
        <v>3918</v>
      </c>
      <c r="E6635" t="s">
        <v>3919</v>
      </c>
      <c r="F6635" t="s">
        <v>3930</v>
      </c>
      <c r="G6635" t="s">
        <v>3877</v>
      </c>
      <c r="H6635" t="s">
        <v>3922</v>
      </c>
      <c r="I6635">
        <v>2269</v>
      </c>
      <c r="J6635" s="41">
        <v>1.1440000000000004E-2</v>
      </c>
      <c r="K6635" s="42">
        <v>25.957360000000008</v>
      </c>
      <c r="L6635" s="43">
        <v>0.37999999999999973</v>
      </c>
      <c r="M6635" s="42">
        <v>9.8637967999999958</v>
      </c>
      <c r="N6635">
        <v>5</v>
      </c>
      <c r="O6635" s="43">
        <v>0</v>
      </c>
      <c r="P6635" s="42">
        <v>36</v>
      </c>
      <c r="Q6635" s="42">
        <v>7.5</v>
      </c>
      <c r="R6635" s="42">
        <v>6</v>
      </c>
    </row>
    <row r="6636" spans="1:18" x14ac:dyDescent="0.3">
      <c r="A6636" t="s">
        <v>3916</v>
      </c>
      <c r="B6636" s="17">
        <v>45020</v>
      </c>
      <c r="C6636" t="s">
        <v>3917</v>
      </c>
      <c r="D6636" t="s">
        <v>3918</v>
      </c>
      <c r="E6636" t="s">
        <v>3919</v>
      </c>
      <c r="F6636" t="s">
        <v>3930</v>
      </c>
      <c r="G6636" t="s">
        <v>3877</v>
      </c>
      <c r="H6636" t="s">
        <v>3922</v>
      </c>
      <c r="I6636">
        <v>1332.6000000000001</v>
      </c>
      <c r="J6636" s="41">
        <v>1.0010000000000002E-2</v>
      </c>
      <c r="K6636" s="42">
        <v>13.339326000000003</v>
      </c>
      <c r="L6636" s="43">
        <v>0.84999999999999987</v>
      </c>
      <c r="M6636" s="42">
        <v>11.338427100000001</v>
      </c>
      <c r="N6636">
        <v>6</v>
      </c>
      <c r="O6636" s="43">
        <v>217</v>
      </c>
      <c r="P6636" s="42">
        <v>16.8</v>
      </c>
      <c r="Q6636" s="42">
        <v>6</v>
      </c>
      <c r="R6636" s="42">
        <v>10</v>
      </c>
    </row>
    <row r="6637" spans="1:18" x14ac:dyDescent="0.3">
      <c r="A6637" t="s">
        <v>3916</v>
      </c>
      <c r="B6637" s="17">
        <v>45021</v>
      </c>
      <c r="C6637" t="s">
        <v>3917</v>
      </c>
      <c r="D6637" t="s">
        <v>3918</v>
      </c>
      <c r="E6637" t="s">
        <v>3919</v>
      </c>
      <c r="F6637" t="s">
        <v>3930</v>
      </c>
      <c r="G6637" t="s">
        <v>3877</v>
      </c>
      <c r="H6637" t="s">
        <v>3922</v>
      </c>
      <c r="I6637">
        <v>1019</v>
      </c>
      <c r="J6637" s="41">
        <v>7.3699999999999998E-3</v>
      </c>
      <c r="K6637" s="42">
        <v>7.5100299999999995</v>
      </c>
      <c r="L6637" s="43">
        <v>2.9999999999999971E-2</v>
      </c>
      <c r="M6637" s="42">
        <v>0.22530089999999978</v>
      </c>
      <c r="N6637">
        <v>2</v>
      </c>
      <c r="O6637" s="43">
        <v>150.5</v>
      </c>
      <c r="P6637" s="42">
        <v>20.399999999999999</v>
      </c>
      <c r="Q6637" s="42">
        <v>1.5</v>
      </c>
      <c r="R6637" s="42">
        <v>8</v>
      </c>
    </row>
    <row r="6638" spans="1:18" x14ac:dyDescent="0.3">
      <c r="A6638" t="s">
        <v>3916</v>
      </c>
      <c r="B6638" s="17">
        <v>45022</v>
      </c>
      <c r="C6638" t="s">
        <v>3917</v>
      </c>
      <c r="D6638" t="s">
        <v>3918</v>
      </c>
      <c r="E6638" t="s">
        <v>3919</v>
      </c>
      <c r="F6638" t="s">
        <v>3930</v>
      </c>
      <c r="G6638" t="s">
        <v>3877</v>
      </c>
      <c r="H6638" t="s">
        <v>3922</v>
      </c>
      <c r="I6638">
        <v>1589.2000000000003</v>
      </c>
      <c r="J6638" s="41">
        <v>1.2100000000000005E-2</v>
      </c>
      <c r="K6638" s="42">
        <v>19.229320000000012</v>
      </c>
      <c r="L6638" s="43">
        <v>0.06</v>
      </c>
      <c r="M6638" s="42">
        <v>1.1537592000000008</v>
      </c>
      <c r="N6638">
        <v>4</v>
      </c>
      <c r="O6638" s="43">
        <v>0</v>
      </c>
      <c r="P6638" s="42">
        <v>34.799999999999997</v>
      </c>
      <c r="Q6638" s="42">
        <v>1.5</v>
      </c>
      <c r="R6638" s="42">
        <v>8</v>
      </c>
    </row>
    <row r="6639" spans="1:18" x14ac:dyDescent="0.3">
      <c r="A6639" t="s">
        <v>3916</v>
      </c>
      <c r="B6639" s="17">
        <v>45023</v>
      </c>
      <c r="C6639" t="s">
        <v>3917</v>
      </c>
      <c r="D6639" t="s">
        <v>3918</v>
      </c>
      <c r="E6639" t="s">
        <v>3919</v>
      </c>
      <c r="F6639" t="s">
        <v>3930</v>
      </c>
      <c r="G6639" t="s">
        <v>3877</v>
      </c>
      <c r="H6639" t="s">
        <v>3922</v>
      </c>
      <c r="I6639">
        <v>1203.4000000000001</v>
      </c>
      <c r="J6639" s="41">
        <v>1.1550000000000001E-2</v>
      </c>
      <c r="K6639" s="42">
        <v>13.899270000000003</v>
      </c>
      <c r="L6639" s="43">
        <v>6.9999999999999896E-2</v>
      </c>
      <c r="M6639" s="42">
        <v>0.97294889999999878</v>
      </c>
      <c r="N6639">
        <v>4</v>
      </c>
      <c r="O6639" s="43">
        <v>182</v>
      </c>
      <c r="P6639" s="42">
        <v>9.6</v>
      </c>
      <c r="Q6639" s="42">
        <v>4.5</v>
      </c>
      <c r="R6639" s="42">
        <v>4</v>
      </c>
    </row>
    <row r="6640" spans="1:18" x14ac:dyDescent="0.3">
      <c r="A6640" t="s">
        <v>3916</v>
      </c>
      <c r="B6640" s="17">
        <v>45024</v>
      </c>
      <c r="C6640" t="s">
        <v>3917</v>
      </c>
      <c r="D6640" t="s">
        <v>3918</v>
      </c>
      <c r="E6640" t="s">
        <v>3919</v>
      </c>
      <c r="F6640" t="s">
        <v>3930</v>
      </c>
      <c r="G6640" t="s">
        <v>3877</v>
      </c>
      <c r="H6640" t="s">
        <v>3922</v>
      </c>
      <c r="I6640">
        <v>1196.4000000000001</v>
      </c>
      <c r="J6640" s="41">
        <v>1.2980000000000002E-2</v>
      </c>
      <c r="K6640" s="42">
        <v>15.529272000000004</v>
      </c>
      <c r="L6640" s="43">
        <v>0.22999999999999995</v>
      </c>
      <c r="M6640" s="42">
        <v>3.5717325600000001</v>
      </c>
      <c r="N6640">
        <v>4</v>
      </c>
      <c r="O6640" s="43">
        <v>237.99999999999997</v>
      </c>
      <c r="P6640" s="42">
        <v>30</v>
      </c>
      <c r="Q6640" s="42">
        <v>10.5</v>
      </c>
      <c r="R6640" s="42">
        <v>4</v>
      </c>
    </row>
    <row r="6641" spans="1:18" x14ac:dyDescent="0.3">
      <c r="A6641" t="s">
        <v>3916</v>
      </c>
      <c r="B6641" s="17">
        <v>45025</v>
      </c>
      <c r="C6641" t="s">
        <v>3917</v>
      </c>
      <c r="D6641" t="s">
        <v>3918</v>
      </c>
      <c r="E6641" t="s">
        <v>3919</v>
      </c>
      <c r="F6641" t="s">
        <v>3930</v>
      </c>
      <c r="G6641" t="s">
        <v>3877</v>
      </c>
      <c r="H6641" t="s">
        <v>3922</v>
      </c>
      <c r="I6641">
        <v>2265.8000000000002</v>
      </c>
      <c r="J6641" s="41">
        <v>9.6799999999999994E-3</v>
      </c>
      <c r="K6641" s="42">
        <v>21.932943999999999</v>
      </c>
      <c r="L6641" s="43">
        <v>0.47999999999999965</v>
      </c>
      <c r="M6641" s="42">
        <v>10.527813119999992</v>
      </c>
      <c r="N6641">
        <v>6</v>
      </c>
      <c r="O6641" s="43">
        <v>0</v>
      </c>
      <c r="P6641" s="42">
        <v>15.6</v>
      </c>
      <c r="Q6641" s="42">
        <v>6</v>
      </c>
      <c r="R6641" s="42">
        <v>0</v>
      </c>
    </row>
    <row r="6642" spans="1:18" x14ac:dyDescent="0.3">
      <c r="A6642" t="s">
        <v>3916</v>
      </c>
      <c r="B6642" s="17">
        <v>45026</v>
      </c>
      <c r="C6642" t="s">
        <v>3917</v>
      </c>
      <c r="D6642" t="s">
        <v>3918</v>
      </c>
      <c r="E6642" t="s">
        <v>3919</v>
      </c>
      <c r="F6642" t="s">
        <v>3930</v>
      </c>
      <c r="G6642" t="s">
        <v>3877</v>
      </c>
      <c r="H6642" t="s">
        <v>3922</v>
      </c>
      <c r="I6642">
        <v>1648</v>
      </c>
      <c r="J6642" s="41">
        <v>8.4700000000000001E-3</v>
      </c>
      <c r="K6642" s="42">
        <v>13.95856</v>
      </c>
      <c r="L6642" s="43">
        <v>0.34999999999999981</v>
      </c>
      <c r="M6642" s="42">
        <v>4.8854959999999972</v>
      </c>
      <c r="N6642">
        <v>6</v>
      </c>
      <c r="O6642" s="43">
        <v>112</v>
      </c>
      <c r="P6642" s="42">
        <v>16.8</v>
      </c>
      <c r="Q6642" s="42">
        <v>9</v>
      </c>
      <c r="R6642" s="42">
        <v>1</v>
      </c>
    </row>
    <row r="6643" spans="1:18" x14ac:dyDescent="0.3">
      <c r="A6643" t="s">
        <v>3916</v>
      </c>
      <c r="B6643" s="17">
        <v>45027</v>
      </c>
      <c r="C6643" t="s">
        <v>3917</v>
      </c>
      <c r="D6643" t="s">
        <v>3918</v>
      </c>
      <c r="E6643" t="s">
        <v>3919</v>
      </c>
      <c r="F6643" t="s">
        <v>3930</v>
      </c>
      <c r="G6643" t="s">
        <v>3877</v>
      </c>
      <c r="H6643" t="s">
        <v>3922</v>
      </c>
      <c r="I6643">
        <v>1170.6000000000001</v>
      </c>
      <c r="J6643" s="41">
        <v>1.1770000000000003E-2</v>
      </c>
      <c r="K6643" s="42">
        <v>13.777962000000004</v>
      </c>
      <c r="L6643" s="43">
        <v>0.21999999999999983</v>
      </c>
      <c r="M6643" s="42">
        <v>3.0311516399999987</v>
      </c>
      <c r="N6643">
        <v>5</v>
      </c>
      <c r="O6643" s="43">
        <v>42</v>
      </c>
      <c r="P6643" s="42">
        <v>26.4</v>
      </c>
      <c r="Q6643" s="42">
        <v>9</v>
      </c>
      <c r="R6643" s="42">
        <v>9</v>
      </c>
    </row>
    <row r="6644" spans="1:18" x14ac:dyDescent="0.3">
      <c r="A6644" t="s">
        <v>3916</v>
      </c>
      <c r="B6644" s="17">
        <v>45028</v>
      </c>
      <c r="C6644" t="s">
        <v>3917</v>
      </c>
      <c r="D6644" t="s">
        <v>3918</v>
      </c>
      <c r="E6644" t="s">
        <v>3919</v>
      </c>
      <c r="F6644" t="s">
        <v>3930</v>
      </c>
      <c r="G6644" t="s">
        <v>3877</v>
      </c>
      <c r="H6644" t="s">
        <v>3922</v>
      </c>
      <c r="I6644">
        <v>1623.2</v>
      </c>
      <c r="J6644" s="41">
        <v>1.1990000000000002E-2</v>
      </c>
      <c r="K6644" s="42">
        <v>19.462168000000005</v>
      </c>
      <c r="L6644" s="43">
        <v>1.0699999999999998</v>
      </c>
      <c r="M6644" s="42">
        <v>20.824519760000001</v>
      </c>
      <c r="N6644">
        <v>3</v>
      </c>
      <c r="O6644" s="43">
        <v>150.5</v>
      </c>
      <c r="P6644" s="42">
        <v>16.8</v>
      </c>
      <c r="Q6644" s="42">
        <v>3</v>
      </c>
      <c r="R6644" s="42">
        <v>9</v>
      </c>
    </row>
    <row r="6645" spans="1:18" x14ac:dyDescent="0.3">
      <c r="A6645" t="s">
        <v>3916</v>
      </c>
      <c r="B6645" s="17">
        <v>45029</v>
      </c>
      <c r="C6645" t="s">
        <v>3917</v>
      </c>
      <c r="D6645" t="s">
        <v>3918</v>
      </c>
      <c r="E6645" t="s">
        <v>3919</v>
      </c>
      <c r="F6645" t="s">
        <v>3930</v>
      </c>
      <c r="G6645" t="s">
        <v>3877</v>
      </c>
      <c r="H6645" t="s">
        <v>3922</v>
      </c>
      <c r="I6645">
        <v>1303.8000000000002</v>
      </c>
      <c r="J6645" s="41">
        <v>1.3420000000000003E-2</v>
      </c>
      <c r="K6645" s="42">
        <v>17.496996000000006</v>
      </c>
      <c r="L6645" s="43">
        <v>0.5199999999999998</v>
      </c>
      <c r="M6645" s="42">
        <v>9.0984379200000003</v>
      </c>
      <c r="N6645">
        <v>6</v>
      </c>
      <c r="O6645" s="43">
        <v>255.49999999999997</v>
      </c>
      <c r="P6645" s="42">
        <v>32.4</v>
      </c>
      <c r="Q6645" s="42">
        <v>1.5</v>
      </c>
      <c r="R6645" s="42">
        <v>2</v>
      </c>
    </row>
    <row r="6646" spans="1:18" x14ac:dyDescent="0.3">
      <c r="A6646" t="s">
        <v>3916</v>
      </c>
      <c r="B6646" s="17">
        <v>45030</v>
      </c>
      <c r="C6646" t="s">
        <v>3917</v>
      </c>
      <c r="D6646" t="s">
        <v>3918</v>
      </c>
      <c r="E6646" t="s">
        <v>3919</v>
      </c>
      <c r="F6646" t="s">
        <v>3930</v>
      </c>
      <c r="G6646" t="s">
        <v>3877</v>
      </c>
      <c r="H6646" t="s">
        <v>3922</v>
      </c>
      <c r="I6646">
        <v>806.60000000000014</v>
      </c>
      <c r="J6646" s="41">
        <v>1.3420000000000001E-2</v>
      </c>
      <c r="K6646" s="42">
        <v>10.824572000000003</v>
      </c>
      <c r="L6646" s="43">
        <v>0.48999999999999988</v>
      </c>
      <c r="M6646" s="42">
        <v>5.3040402800000006</v>
      </c>
      <c r="N6646">
        <v>3</v>
      </c>
      <c r="O6646" s="43">
        <v>262.5</v>
      </c>
      <c r="P6646" s="42">
        <v>52.8</v>
      </c>
      <c r="Q6646" s="42">
        <v>13.5</v>
      </c>
      <c r="R6646" s="42">
        <v>6</v>
      </c>
    </row>
    <row r="6647" spans="1:18" x14ac:dyDescent="0.3">
      <c r="A6647" t="s">
        <v>3916</v>
      </c>
      <c r="B6647" s="17">
        <v>45031</v>
      </c>
      <c r="C6647" t="s">
        <v>3917</v>
      </c>
      <c r="D6647" t="s">
        <v>3918</v>
      </c>
      <c r="E6647" t="s">
        <v>3919</v>
      </c>
      <c r="F6647" t="s">
        <v>3930</v>
      </c>
      <c r="G6647" t="s">
        <v>3877</v>
      </c>
      <c r="H6647" t="s">
        <v>3922</v>
      </c>
      <c r="I6647">
        <v>1182.8000000000002</v>
      </c>
      <c r="J6647" s="41">
        <v>1.0340000000000002E-2</v>
      </c>
      <c r="K6647" s="42">
        <v>12.230152000000004</v>
      </c>
      <c r="L6647" s="43">
        <v>0.36999999999999977</v>
      </c>
      <c r="M6647" s="42">
        <v>4.5251562399999985</v>
      </c>
      <c r="N6647">
        <v>4</v>
      </c>
      <c r="O6647" s="43">
        <v>148.39999999999998</v>
      </c>
      <c r="P6647" s="42">
        <v>15.6</v>
      </c>
      <c r="Q6647" s="42">
        <v>3</v>
      </c>
      <c r="R6647" s="42">
        <v>10</v>
      </c>
    </row>
    <row r="6648" spans="1:18" x14ac:dyDescent="0.3">
      <c r="A6648" t="s">
        <v>3916</v>
      </c>
      <c r="B6648" s="17">
        <v>45032</v>
      </c>
      <c r="C6648" t="s">
        <v>3917</v>
      </c>
      <c r="D6648" t="s">
        <v>3918</v>
      </c>
      <c r="E6648" t="s">
        <v>3919</v>
      </c>
      <c r="F6648" t="s">
        <v>3930</v>
      </c>
      <c r="G6648" t="s">
        <v>3877</v>
      </c>
      <c r="H6648" t="s">
        <v>3922</v>
      </c>
      <c r="I6648">
        <v>1807</v>
      </c>
      <c r="J6648" s="41">
        <v>7.92E-3</v>
      </c>
      <c r="K6648" s="42">
        <v>14.311439999999999</v>
      </c>
      <c r="L6648" s="43">
        <v>4.0000000000000091E-2</v>
      </c>
      <c r="M6648" s="42">
        <v>0.57245760000000123</v>
      </c>
      <c r="N6648">
        <v>5</v>
      </c>
      <c r="O6648" s="43">
        <v>65.8</v>
      </c>
      <c r="P6648" s="42">
        <v>42</v>
      </c>
      <c r="Q6648" s="42">
        <v>9</v>
      </c>
      <c r="R6648" s="42">
        <v>5</v>
      </c>
    </row>
    <row r="6649" spans="1:18" x14ac:dyDescent="0.3">
      <c r="A6649" t="s">
        <v>3916</v>
      </c>
      <c r="B6649" s="17">
        <v>45033</v>
      </c>
      <c r="C6649" t="s">
        <v>3917</v>
      </c>
      <c r="D6649" t="s">
        <v>3918</v>
      </c>
      <c r="E6649" t="s">
        <v>3919</v>
      </c>
      <c r="F6649" t="s">
        <v>3930</v>
      </c>
      <c r="G6649" t="s">
        <v>3877</v>
      </c>
      <c r="H6649" t="s">
        <v>3922</v>
      </c>
      <c r="I6649">
        <v>1930</v>
      </c>
      <c r="J6649" s="41">
        <v>1.0339999999999998E-2</v>
      </c>
      <c r="K6649" s="42">
        <v>19.956199999999995</v>
      </c>
      <c r="L6649" s="43">
        <v>3.0000000000000027E-2</v>
      </c>
      <c r="M6649" s="42">
        <v>0.59868600000000038</v>
      </c>
      <c r="N6649">
        <v>5</v>
      </c>
      <c r="O6649" s="43">
        <v>45.5</v>
      </c>
      <c r="P6649" s="42">
        <v>31.2</v>
      </c>
      <c r="Q6649" s="42">
        <v>9</v>
      </c>
      <c r="R6649" s="42">
        <v>0</v>
      </c>
    </row>
    <row r="6650" spans="1:18" x14ac:dyDescent="0.3">
      <c r="A6650" t="s">
        <v>3916</v>
      </c>
      <c r="B6650" s="17">
        <v>45034</v>
      </c>
      <c r="C6650" t="s">
        <v>3917</v>
      </c>
      <c r="D6650" t="s">
        <v>3918</v>
      </c>
      <c r="E6650" t="s">
        <v>3919</v>
      </c>
      <c r="F6650" t="s">
        <v>3930</v>
      </c>
      <c r="G6650" t="s">
        <v>3877</v>
      </c>
      <c r="H6650" t="s">
        <v>3922</v>
      </c>
      <c r="I6650">
        <v>1941.8000000000002</v>
      </c>
      <c r="J6650" s="41">
        <v>1.2430000000000002E-2</v>
      </c>
      <c r="K6650" s="42">
        <v>24.136574000000007</v>
      </c>
      <c r="L6650" s="43">
        <v>0.54999999999999971</v>
      </c>
      <c r="M6650" s="42">
        <v>13.275115699999997</v>
      </c>
      <c r="N6650">
        <v>1</v>
      </c>
      <c r="O6650" s="43">
        <v>40</v>
      </c>
      <c r="P6650" s="42">
        <v>54</v>
      </c>
      <c r="Q6650" s="42">
        <v>3</v>
      </c>
      <c r="R6650" s="42">
        <v>0</v>
      </c>
    </row>
    <row r="6651" spans="1:18" x14ac:dyDescent="0.3">
      <c r="A6651" t="s">
        <v>3916</v>
      </c>
      <c r="B6651" s="17">
        <v>45035</v>
      </c>
      <c r="C6651" t="s">
        <v>3917</v>
      </c>
      <c r="D6651" t="s">
        <v>3918</v>
      </c>
      <c r="E6651" t="s">
        <v>3919</v>
      </c>
      <c r="F6651" t="s">
        <v>3930</v>
      </c>
      <c r="G6651" t="s">
        <v>3877</v>
      </c>
      <c r="H6651" t="s">
        <v>3922</v>
      </c>
      <c r="I6651">
        <v>1116.6000000000001</v>
      </c>
      <c r="J6651" s="41">
        <v>1.2760000000000004E-2</v>
      </c>
      <c r="K6651" s="42">
        <v>14.247816000000006</v>
      </c>
      <c r="L6651" s="43">
        <v>0.34000000000000008</v>
      </c>
      <c r="M6651" s="42">
        <v>4.8442574400000034</v>
      </c>
      <c r="N6651">
        <v>6</v>
      </c>
      <c r="O6651" s="43">
        <v>104.3</v>
      </c>
      <c r="P6651" s="42">
        <v>66</v>
      </c>
      <c r="Q6651" s="42">
        <v>1.5</v>
      </c>
      <c r="R6651" s="42">
        <v>10</v>
      </c>
    </row>
    <row r="6652" spans="1:18" x14ac:dyDescent="0.3">
      <c r="A6652" t="s">
        <v>3916</v>
      </c>
      <c r="B6652" s="17">
        <v>45036</v>
      </c>
      <c r="C6652" t="s">
        <v>3917</v>
      </c>
      <c r="D6652" t="s">
        <v>3918</v>
      </c>
      <c r="E6652" t="s">
        <v>3919</v>
      </c>
      <c r="F6652" t="s">
        <v>3930</v>
      </c>
      <c r="G6652" t="s">
        <v>3877</v>
      </c>
      <c r="H6652" t="s">
        <v>3922</v>
      </c>
      <c r="I6652">
        <v>1169.6000000000001</v>
      </c>
      <c r="J6652" s="41">
        <v>1.2650000000000002E-2</v>
      </c>
      <c r="K6652" s="42">
        <v>14.795440000000003</v>
      </c>
      <c r="L6652" s="43">
        <v>1.0299999999999998</v>
      </c>
      <c r="M6652" s="42">
        <v>15.2393032</v>
      </c>
      <c r="N6652">
        <v>4</v>
      </c>
      <c r="O6652" s="43">
        <v>163.1</v>
      </c>
      <c r="P6652" s="42">
        <v>14.399999999999999</v>
      </c>
      <c r="Q6652" s="42">
        <v>10.5</v>
      </c>
      <c r="R6652" s="42">
        <v>7</v>
      </c>
    </row>
    <row r="6653" spans="1:18" x14ac:dyDescent="0.3">
      <c r="A6653" t="s">
        <v>3916</v>
      </c>
      <c r="B6653" s="17">
        <v>45037</v>
      </c>
      <c r="C6653" t="s">
        <v>3917</v>
      </c>
      <c r="D6653" t="s">
        <v>3918</v>
      </c>
      <c r="E6653" t="s">
        <v>3919</v>
      </c>
      <c r="F6653" t="s">
        <v>3930</v>
      </c>
      <c r="G6653" t="s">
        <v>3877</v>
      </c>
      <c r="H6653" t="s">
        <v>3922</v>
      </c>
      <c r="I6653">
        <v>2145.2000000000003</v>
      </c>
      <c r="J6653" s="41">
        <v>9.6800000000000011E-3</v>
      </c>
      <c r="K6653" s="42">
        <v>20.765536000000004</v>
      </c>
      <c r="L6653" s="43">
        <v>0.21000000000000002</v>
      </c>
      <c r="M6653" s="42">
        <v>4.3607625600000013</v>
      </c>
      <c r="N6653">
        <v>2</v>
      </c>
      <c r="O6653" s="43">
        <v>10</v>
      </c>
      <c r="P6653" s="42">
        <v>9.6</v>
      </c>
      <c r="Q6653" s="42">
        <v>3</v>
      </c>
      <c r="R6653" s="42">
        <v>2</v>
      </c>
    </row>
    <row r="6654" spans="1:18" x14ac:dyDescent="0.3">
      <c r="A6654" t="s">
        <v>3916</v>
      </c>
      <c r="B6654" s="17">
        <v>45038</v>
      </c>
      <c r="C6654" t="s">
        <v>3917</v>
      </c>
      <c r="D6654" t="s">
        <v>3918</v>
      </c>
      <c r="E6654" t="s">
        <v>3919</v>
      </c>
      <c r="F6654" t="s">
        <v>3930</v>
      </c>
      <c r="G6654" t="s">
        <v>3877</v>
      </c>
      <c r="H6654" t="s">
        <v>3922</v>
      </c>
      <c r="I6654">
        <v>2296</v>
      </c>
      <c r="J6654" s="41">
        <v>1.4190000000000001E-2</v>
      </c>
      <c r="K6654" s="42">
        <v>32.580240000000003</v>
      </c>
      <c r="L6654" s="43">
        <v>0.69999999999999984</v>
      </c>
      <c r="M6654" s="42">
        <v>22.806167999999996</v>
      </c>
      <c r="N6654">
        <v>3</v>
      </c>
      <c r="O6654" s="43">
        <v>2</v>
      </c>
      <c r="P6654" s="42">
        <v>74.399999999999991</v>
      </c>
      <c r="Q6654" s="42">
        <v>3</v>
      </c>
      <c r="R6654" s="42">
        <v>1</v>
      </c>
    </row>
    <row r="6655" spans="1:18" x14ac:dyDescent="0.3">
      <c r="A6655" t="s">
        <v>3916</v>
      </c>
      <c r="B6655" s="17">
        <v>45039</v>
      </c>
      <c r="C6655" t="s">
        <v>3917</v>
      </c>
      <c r="D6655" t="s">
        <v>3918</v>
      </c>
      <c r="E6655" t="s">
        <v>3919</v>
      </c>
      <c r="F6655" t="s">
        <v>3930</v>
      </c>
      <c r="G6655" t="s">
        <v>3877</v>
      </c>
      <c r="H6655" t="s">
        <v>3922</v>
      </c>
      <c r="I6655">
        <v>2297.4</v>
      </c>
      <c r="J6655" s="41">
        <v>1.1440000000000002E-2</v>
      </c>
      <c r="K6655" s="42">
        <v>26.282256000000007</v>
      </c>
      <c r="L6655" s="43">
        <v>0.83999999999999986</v>
      </c>
      <c r="M6655" s="42">
        <v>22.077095040000003</v>
      </c>
      <c r="N6655">
        <v>3</v>
      </c>
      <c r="O6655" s="43">
        <v>89.6</v>
      </c>
      <c r="P6655" s="42">
        <v>60</v>
      </c>
      <c r="Q6655" s="42">
        <v>1.5</v>
      </c>
      <c r="R6655" s="42">
        <v>5</v>
      </c>
    </row>
    <row r="6656" spans="1:18" x14ac:dyDescent="0.3">
      <c r="A6656" t="s">
        <v>3916</v>
      </c>
      <c r="B6656" s="17">
        <v>45040</v>
      </c>
      <c r="C6656" t="s">
        <v>3917</v>
      </c>
      <c r="D6656" t="s">
        <v>3918</v>
      </c>
      <c r="E6656" t="s">
        <v>3919</v>
      </c>
      <c r="F6656" t="s">
        <v>3930</v>
      </c>
      <c r="G6656" t="s">
        <v>3877</v>
      </c>
      <c r="H6656" t="s">
        <v>3922</v>
      </c>
      <c r="I6656">
        <v>1016.6000000000001</v>
      </c>
      <c r="J6656" s="41">
        <v>1.5070000000000002E-2</v>
      </c>
      <c r="K6656" s="42">
        <v>15.320162000000003</v>
      </c>
      <c r="L6656" s="43">
        <v>0.29000000000000009</v>
      </c>
      <c r="M6656" s="42">
        <v>4.4428469800000023</v>
      </c>
      <c r="N6656">
        <v>4</v>
      </c>
      <c r="O6656" s="43">
        <v>28</v>
      </c>
      <c r="P6656" s="42">
        <v>26.4</v>
      </c>
      <c r="Q6656" s="42">
        <v>1.5</v>
      </c>
      <c r="R6656" s="42">
        <v>3</v>
      </c>
    </row>
    <row r="6657" spans="1:18" x14ac:dyDescent="0.3">
      <c r="A6657" t="s">
        <v>3916</v>
      </c>
      <c r="B6657" s="17">
        <v>45041</v>
      </c>
      <c r="C6657" t="s">
        <v>3917</v>
      </c>
      <c r="D6657" t="s">
        <v>3918</v>
      </c>
      <c r="E6657" t="s">
        <v>3919</v>
      </c>
      <c r="F6657" t="s">
        <v>3930</v>
      </c>
      <c r="G6657" t="s">
        <v>3877</v>
      </c>
      <c r="H6657" t="s">
        <v>3922</v>
      </c>
      <c r="I6657">
        <v>1450.4</v>
      </c>
      <c r="J6657" s="41">
        <v>1.4190000000000001E-2</v>
      </c>
      <c r="K6657" s="42">
        <v>20.581176000000003</v>
      </c>
      <c r="L6657" s="43">
        <v>1.2299999999999998</v>
      </c>
      <c r="M6657" s="42">
        <v>25.31484648</v>
      </c>
      <c r="N6657">
        <v>1</v>
      </c>
      <c r="O6657" s="43">
        <v>132.29999999999998</v>
      </c>
      <c r="P6657" s="42">
        <v>48</v>
      </c>
      <c r="Q6657" s="42">
        <v>9</v>
      </c>
      <c r="R6657" s="42">
        <v>2</v>
      </c>
    </row>
    <row r="6658" spans="1:18" x14ac:dyDescent="0.3">
      <c r="A6658" t="s">
        <v>3916</v>
      </c>
      <c r="B6658" s="17">
        <v>45042</v>
      </c>
      <c r="C6658" t="s">
        <v>3917</v>
      </c>
      <c r="D6658" t="s">
        <v>3918</v>
      </c>
      <c r="E6658" t="s">
        <v>3919</v>
      </c>
      <c r="F6658" t="s">
        <v>3930</v>
      </c>
      <c r="G6658" t="s">
        <v>3877</v>
      </c>
      <c r="H6658" t="s">
        <v>3922</v>
      </c>
      <c r="I6658">
        <v>1507.2</v>
      </c>
      <c r="J6658" s="41">
        <v>1.529E-2</v>
      </c>
      <c r="K6658" s="42">
        <v>23.045088</v>
      </c>
      <c r="L6658" s="43">
        <v>0.96999999999999975</v>
      </c>
      <c r="M6658" s="42">
        <v>22.353735359999995</v>
      </c>
      <c r="N6658">
        <v>7</v>
      </c>
      <c r="O6658" s="43">
        <v>214.2</v>
      </c>
      <c r="P6658" s="42">
        <v>46.8</v>
      </c>
      <c r="Q6658" s="42">
        <v>4.5</v>
      </c>
      <c r="R6658" s="42">
        <v>8</v>
      </c>
    </row>
    <row r="6659" spans="1:18" x14ac:dyDescent="0.3">
      <c r="A6659" t="s">
        <v>3916</v>
      </c>
      <c r="B6659" s="17">
        <v>45043</v>
      </c>
      <c r="C6659" t="s">
        <v>3917</v>
      </c>
      <c r="D6659" t="s">
        <v>3918</v>
      </c>
      <c r="E6659" t="s">
        <v>3919</v>
      </c>
      <c r="F6659" t="s">
        <v>3930</v>
      </c>
      <c r="G6659" t="s">
        <v>3877</v>
      </c>
      <c r="H6659" t="s">
        <v>3922</v>
      </c>
      <c r="I6659">
        <v>1438.2</v>
      </c>
      <c r="J6659" s="41">
        <v>8.6900000000000015E-3</v>
      </c>
      <c r="K6659" s="42">
        <v>12.497958000000002</v>
      </c>
      <c r="L6659" s="43">
        <v>0.25000000000000011</v>
      </c>
      <c r="M6659" s="42">
        <v>3.1244895000000019</v>
      </c>
      <c r="N6659">
        <v>1</v>
      </c>
      <c r="O6659" s="43">
        <v>152.6</v>
      </c>
      <c r="P6659" s="42">
        <v>18</v>
      </c>
      <c r="Q6659" s="42">
        <v>6</v>
      </c>
      <c r="R6659" s="42">
        <v>1</v>
      </c>
    </row>
    <row r="6660" spans="1:18" x14ac:dyDescent="0.3">
      <c r="A6660" t="s">
        <v>3916</v>
      </c>
      <c r="B6660" s="17">
        <v>45044</v>
      </c>
      <c r="C6660" t="s">
        <v>3917</v>
      </c>
      <c r="D6660" t="s">
        <v>3918</v>
      </c>
      <c r="E6660" t="s">
        <v>3919</v>
      </c>
      <c r="F6660" t="s">
        <v>3930</v>
      </c>
      <c r="G6660" t="s">
        <v>3877</v>
      </c>
      <c r="H6660" t="s">
        <v>3922</v>
      </c>
      <c r="I6660">
        <v>851.2</v>
      </c>
      <c r="J6660" s="41">
        <v>1.4300000000000002E-2</v>
      </c>
      <c r="K6660" s="42">
        <v>12.172160000000002</v>
      </c>
      <c r="L6660" s="43">
        <v>0.60999999999999976</v>
      </c>
      <c r="M6660" s="42">
        <v>7.4250175999999986</v>
      </c>
      <c r="N6660">
        <v>2</v>
      </c>
      <c r="O6660" s="43">
        <v>91</v>
      </c>
      <c r="P6660" s="42">
        <v>52.8</v>
      </c>
      <c r="Q6660" s="42">
        <v>1.5</v>
      </c>
      <c r="R6660" s="42">
        <v>4</v>
      </c>
    </row>
    <row r="6661" spans="1:18" x14ac:dyDescent="0.3">
      <c r="A6661" t="s">
        <v>3916</v>
      </c>
      <c r="B6661" s="17">
        <v>45045</v>
      </c>
      <c r="C6661" t="s">
        <v>3917</v>
      </c>
      <c r="D6661" t="s">
        <v>3918</v>
      </c>
      <c r="E6661" t="s">
        <v>3919</v>
      </c>
      <c r="F6661" t="s">
        <v>3930</v>
      </c>
      <c r="G6661" t="s">
        <v>3877</v>
      </c>
      <c r="H6661" t="s">
        <v>3922</v>
      </c>
      <c r="I6661">
        <v>890.60000000000014</v>
      </c>
      <c r="J6661" s="41">
        <v>1.3310000000000001E-2</v>
      </c>
      <c r="K6661" s="42">
        <v>11.853886000000003</v>
      </c>
      <c r="L6661" s="43">
        <v>0.24000000000000005</v>
      </c>
      <c r="M6661" s="42">
        <v>2.844932640000001</v>
      </c>
      <c r="N6661">
        <v>5</v>
      </c>
      <c r="O6661" s="43">
        <v>116.19999999999999</v>
      </c>
      <c r="P6661" s="42">
        <v>44.4</v>
      </c>
      <c r="Q6661" s="42">
        <v>4.5</v>
      </c>
      <c r="R6661" s="42">
        <v>9</v>
      </c>
    </row>
    <row r="6662" spans="1:18" x14ac:dyDescent="0.3">
      <c r="A6662" t="s">
        <v>3916</v>
      </c>
      <c r="B6662" s="17">
        <v>45046</v>
      </c>
      <c r="C6662" t="s">
        <v>3917</v>
      </c>
      <c r="D6662" t="s">
        <v>3918</v>
      </c>
      <c r="E6662" t="s">
        <v>3919</v>
      </c>
      <c r="F6662" t="s">
        <v>3930</v>
      </c>
      <c r="G6662" t="s">
        <v>3877</v>
      </c>
      <c r="H6662" t="s">
        <v>3922</v>
      </c>
      <c r="I6662">
        <v>1984.6</v>
      </c>
      <c r="J6662" s="41">
        <v>9.5700000000000004E-3</v>
      </c>
      <c r="K6662" s="42">
        <v>18.992622000000001</v>
      </c>
      <c r="L6662" s="43">
        <v>1.99999999999999E-2</v>
      </c>
      <c r="M6662" s="42">
        <v>0.37985243999999813</v>
      </c>
      <c r="N6662">
        <v>3</v>
      </c>
      <c r="O6662" s="43">
        <v>103.6</v>
      </c>
      <c r="P6662" s="42">
        <v>75.599999999999994</v>
      </c>
      <c r="Q6662" s="42">
        <v>1.5</v>
      </c>
      <c r="R6662" s="42">
        <v>1</v>
      </c>
    </row>
    <row r="6663" spans="1:18" x14ac:dyDescent="0.3">
      <c r="A6663" t="s">
        <v>3916</v>
      </c>
      <c r="B6663" s="17">
        <v>45047</v>
      </c>
      <c r="C6663" t="s">
        <v>3917</v>
      </c>
      <c r="D6663" t="s">
        <v>3918</v>
      </c>
      <c r="E6663" t="s">
        <v>3919</v>
      </c>
      <c r="F6663" t="s">
        <v>3930</v>
      </c>
      <c r="G6663" t="s">
        <v>3877</v>
      </c>
      <c r="H6663" t="s">
        <v>3922</v>
      </c>
      <c r="I6663">
        <v>2068.6</v>
      </c>
      <c r="J6663" s="41">
        <v>1.474E-2</v>
      </c>
      <c r="K6663" s="42">
        <v>30.491163999999998</v>
      </c>
      <c r="L6663" s="43">
        <v>0.62999999999999967</v>
      </c>
      <c r="M6663" s="42">
        <v>19.209433319999988</v>
      </c>
      <c r="N6663">
        <v>2</v>
      </c>
      <c r="O6663" s="43">
        <v>92.399999999999991</v>
      </c>
      <c r="P6663" s="42">
        <v>67.2</v>
      </c>
      <c r="Q6663" s="42">
        <v>1.5</v>
      </c>
      <c r="R6663" s="42">
        <v>5</v>
      </c>
    </row>
    <row r="6664" spans="1:18" x14ac:dyDescent="0.3">
      <c r="A6664" t="s">
        <v>3916</v>
      </c>
      <c r="B6664" s="17">
        <v>45048</v>
      </c>
      <c r="C6664" t="s">
        <v>3917</v>
      </c>
      <c r="D6664" t="s">
        <v>3918</v>
      </c>
      <c r="E6664" t="s">
        <v>3919</v>
      </c>
      <c r="F6664" t="s">
        <v>3930</v>
      </c>
      <c r="G6664" t="s">
        <v>3877</v>
      </c>
      <c r="H6664" t="s">
        <v>3922</v>
      </c>
      <c r="I6664">
        <v>2146.8000000000002</v>
      </c>
      <c r="J6664" s="41">
        <v>1.2760000000000001E-2</v>
      </c>
      <c r="K6664" s="42">
        <v>27.393168000000003</v>
      </c>
      <c r="L6664" s="43">
        <v>0.31000000000000005</v>
      </c>
      <c r="M6664" s="42">
        <v>8.4918820800000017</v>
      </c>
      <c r="N6664">
        <v>3</v>
      </c>
      <c r="O6664" s="43">
        <v>51.099999999999994</v>
      </c>
      <c r="P6664" s="42">
        <v>12</v>
      </c>
      <c r="Q6664" s="42">
        <v>0</v>
      </c>
      <c r="R6664" s="42">
        <v>3</v>
      </c>
    </row>
    <row r="6665" spans="1:18" x14ac:dyDescent="0.3">
      <c r="A6665" t="s">
        <v>3916</v>
      </c>
      <c r="B6665" s="17">
        <v>45049</v>
      </c>
      <c r="C6665" t="s">
        <v>3917</v>
      </c>
      <c r="D6665" t="s">
        <v>3918</v>
      </c>
      <c r="E6665" t="s">
        <v>3919</v>
      </c>
      <c r="F6665" t="s">
        <v>3930</v>
      </c>
      <c r="G6665" t="s">
        <v>3877</v>
      </c>
      <c r="H6665" t="s">
        <v>3922</v>
      </c>
      <c r="I6665">
        <v>2165.4</v>
      </c>
      <c r="J6665" s="41">
        <v>1.2320000000000003E-2</v>
      </c>
      <c r="K6665" s="42">
        <v>26.677728000000009</v>
      </c>
      <c r="L6665" s="43">
        <v>0.65999999999999981</v>
      </c>
      <c r="M6665" s="42">
        <v>17.607300479999999</v>
      </c>
      <c r="N6665">
        <v>4</v>
      </c>
      <c r="O6665" s="43">
        <v>111.3</v>
      </c>
      <c r="P6665" s="42">
        <v>7.1999999999999993</v>
      </c>
      <c r="Q6665" s="42">
        <v>3</v>
      </c>
      <c r="R6665" s="42">
        <v>6</v>
      </c>
    </row>
    <row r="6666" spans="1:18" x14ac:dyDescent="0.3">
      <c r="A6666" t="s">
        <v>3916</v>
      </c>
      <c r="B6666" s="17">
        <v>45050</v>
      </c>
      <c r="C6666" t="s">
        <v>3917</v>
      </c>
      <c r="D6666" t="s">
        <v>3918</v>
      </c>
      <c r="E6666" t="s">
        <v>3919</v>
      </c>
      <c r="F6666" t="s">
        <v>3930</v>
      </c>
      <c r="G6666" t="s">
        <v>3877</v>
      </c>
      <c r="H6666" t="s">
        <v>3922</v>
      </c>
      <c r="I6666">
        <v>1339.6000000000001</v>
      </c>
      <c r="J6666" s="41">
        <v>7.2600000000000008E-3</v>
      </c>
      <c r="K6666" s="42">
        <v>9.7254960000000015</v>
      </c>
      <c r="L6666" s="43">
        <v>0.28000000000000003</v>
      </c>
      <c r="M6666" s="42">
        <v>2.7231388800000005</v>
      </c>
      <c r="N6666">
        <v>3</v>
      </c>
      <c r="O6666" s="43">
        <v>56</v>
      </c>
      <c r="P6666" s="42">
        <v>46.8</v>
      </c>
      <c r="Q6666" s="42">
        <v>1.5</v>
      </c>
      <c r="R6666" s="42">
        <v>6</v>
      </c>
    </row>
    <row r="6667" spans="1:18" x14ac:dyDescent="0.3">
      <c r="A6667" t="s">
        <v>3916</v>
      </c>
      <c r="B6667" s="17">
        <v>45051</v>
      </c>
      <c r="C6667" t="s">
        <v>3917</v>
      </c>
      <c r="D6667" t="s">
        <v>3918</v>
      </c>
      <c r="E6667" t="s">
        <v>3919</v>
      </c>
      <c r="F6667" t="s">
        <v>3930</v>
      </c>
      <c r="G6667" t="s">
        <v>3877</v>
      </c>
      <c r="H6667" t="s">
        <v>3922</v>
      </c>
      <c r="I6667">
        <v>1080</v>
      </c>
      <c r="J6667" s="41">
        <v>1.342E-2</v>
      </c>
      <c r="K6667" s="42">
        <v>14.493599999999999</v>
      </c>
      <c r="L6667" s="43">
        <v>0.87999999999999967</v>
      </c>
      <c r="M6667" s="42">
        <v>12.754367999999994</v>
      </c>
      <c r="N6667">
        <v>6</v>
      </c>
      <c r="O6667" s="43">
        <v>162.39999999999998</v>
      </c>
      <c r="P6667" s="42">
        <v>2.4</v>
      </c>
      <c r="Q6667" s="42">
        <v>1.5</v>
      </c>
      <c r="R6667" s="42">
        <v>6</v>
      </c>
    </row>
    <row r="6668" spans="1:18" x14ac:dyDescent="0.3">
      <c r="A6668" t="s">
        <v>3916</v>
      </c>
      <c r="B6668" s="17">
        <v>45052</v>
      </c>
      <c r="C6668" t="s">
        <v>3917</v>
      </c>
      <c r="D6668" t="s">
        <v>3918</v>
      </c>
      <c r="E6668" t="s">
        <v>3919</v>
      </c>
      <c r="F6668" t="s">
        <v>3930</v>
      </c>
      <c r="G6668" t="s">
        <v>3877</v>
      </c>
      <c r="H6668" t="s">
        <v>3922</v>
      </c>
      <c r="I6668">
        <v>1450.8000000000002</v>
      </c>
      <c r="J6668" s="41">
        <v>1.133E-2</v>
      </c>
      <c r="K6668" s="42">
        <v>16.437564000000002</v>
      </c>
      <c r="L6668" s="43">
        <v>1.0499999999999998</v>
      </c>
      <c r="M6668" s="42">
        <v>17.259442199999999</v>
      </c>
      <c r="N6668">
        <v>2</v>
      </c>
      <c r="O6668" s="43">
        <v>49</v>
      </c>
      <c r="P6668" s="42">
        <v>43.199999999999996</v>
      </c>
      <c r="Q6668" s="42">
        <v>3</v>
      </c>
      <c r="R6668" s="42">
        <v>6</v>
      </c>
    </row>
    <row r="6669" spans="1:18" x14ac:dyDescent="0.3">
      <c r="A6669" t="s">
        <v>3916</v>
      </c>
      <c r="B6669" s="17">
        <v>45053</v>
      </c>
      <c r="C6669" t="s">
        <v>3917</v>
      </c>
      <c r="D6669" t="s">
        <v>3918</v>
      </c>
      <c r="E6669" t="s">
        <v>3919</v>
      </c>
      <c r="F6669" t="s">
        <v>3930</v>
      </c>
      <c r="G6669" t="s">
        <v>3877</v>
      </c>
      <c r="H6669" t="s">
        <v>3922</v>
      </c>
      <c r="I6669">
        <v>1591.8000000000002</v>
      </c>
      <c r="J6669" s="41">
        <v>1.4300000000000002E-2</v>
      </c>
      <c r="K6669" s="42">
        <v>22.762740000000004</v>
      </c>
      <c r="L6669" s="43">
        <v>0.39999999999999991</v>
      </c>
      <c r="M6669" s="42">
        <v>9.1050959999999996</v>
      </c>
      <c r="N6669">
        <v>8</v>
      </c>
      <c r="O6669" s="43">
        <v>209.29999999999998</v>
      </c>
      <c r="P6669" s="42">
        <v>16.8</v>
      </c>
      <c r="Q6669" s="42">
        <v>1.5</v>
      </c>
      <c r="R6669" s="42">
        <v>2</v>
      </c>
    </row>
    <row r="6670" spans="1:18" x14ac:dyDescent="0.3">
      <c r="A6670" t="s">
        <v>3916</v>
      </c>
      <c r="B6670" s="17">
        <v>45054</v>
      </c>
      <c r="C6670" t="s">
        <v>3917</v>
      </c>
      <c r="D6670" t="s">
        <v>3918</v>
      </c>
      <c r="E6670" t="s">
        <v>3919</v>
      </c>
      <c r="F6670" t="s">
        <v>3930</v>
      </c>
      <c r="G6670" t="s">
        <v>3877</v>
      </c>
      <c r="H6670" t="s">
        <v>3922</v>
      </c>
      <c r="I6670">
        <v>1369</v>
      </c>
      <c r="J6670" s="41">
        <v>1.3200000000000002E-2</v>
      </c>
      <c r="K6670" s="42">
        <v>18.070800000000002</v>
      </c>
      <c r="L6670" s="43">
        <v>0.42</v>
      </c>
      <c r="M6670" s="42">
        <v>7.5897360000000003</v>
      </c>
      <c r="N6670">
        <v>6</v>
      </c>
      <c r="O6670" s="43">
        <v>9</v>
      </c>
      <c r="P6670" s="42">
        <v>15.6</v>
      </c>
      <c r="Q6670" s="42">
        <v>1.5</v>
      </c>
      <c r="R6670" s="42">
        <v>5</v>
      </c>
    </row>
    <row r="6671" spans="1:18" x14ac:dyDescent="0.3">
      <c r="A6671" t="s">
        <v>3916</v>
      </c>
      <c r="B6671" s="17">
        <v>45055</v>
      </c>
      <c r="C6671" t="s">
        <v>3917</v>
      </c>
      <c r="D6671" t="s">
        <v>3918</v>
      </c>
      <c r="E6671" t="s">
        <v>3919</v>
      </c>
      <c r="F6671" t="s">
        <v>3930</v>
      </c>
      <c r="G6671" t="s">
        <v>3877</v>
      </c>
      <c r="H6671" t="s">
        <v>3922</v>
      </c>
      <c r="I6671">
        <v>986.8</v>
      </c>
      <c r="J6671" s="41">
        <v>1.0560000000000002E-2</v>
      </c>
      <c r="K6671" s="42">
        <v>10.420608000000001</v>
      </c>
      <c r="L6671" s="43">
        <v>0.42999999999999983</v>
      </c>
      <c r="M6671" s="42">
        <v>4.4808614399999991</v>
      </c>
      <c r="N6671">
        <v>1</v>
      </c>
      <c r="O6671" s="43">
        <v>193.89999999999998</v>
      </c>
      <c r="P6671" s="42">
        <v>32.4</v>
      </c>
      <c r="Q6671" s="42">
        <v>6</v>
      </c>
      <c r="R6671" s="42">
        <v>3</v>
      </c>
    </row>
    <row r="6672" spans="1:18" x14ac:dyDescent="0.3">
      <c r="A6672" t="s">
        <v>3916</v>
      </c>
      <c r="B6672" s="17">
        <v>45056</v>
      </c>
      <c r="C6672" t="s">
        <v>3917</v>
      </c>
      <c r="D6672" t="s">
        <v>3918</v>
      </c>
      <c r="E6672" t="s">
        <v>3919</v>
      </c>
      <c r="F6672" t="s">
        <v>3930</v>
      </c>
      <c r="G6672" t="s">
        <v>3877</v>
      </c>
      <c r="H6672" t="s">
        <v>3922</v>
      </c>
      <c r="I6672">
        <v>1466.4</v>
      </c>
      <c r="J6672" s="41">
        <v>1.089E-2</v>
      </c>
      <c r="K6672" s="42">
        <v>15.969096000000002</v>
      </c>
      <c r="L6672" s="43">
        <v>1.1199999999999999</v>
      </c>
      <c r="M6672" s="42">
        <v>17.885387520000002</v>
      </c>
      <c r="N6672">
        <v>5</v>
      </c>
      <c r="O6672" s="43">
        <v>65.8</v>
      </c>
      <c r="P6672" s="42">
        <v>18</v>
      </c>
      <c r="Q6672" s="42">
        <v>3</v>
      </c>
      <c r="R6672" s="42">
        <v>7</v>
      </c>
    </row>
    <row r="6673" spans="1:18" x14ac:dyDescent="0.3">
      <c r="A6673" t="s">
        <v>3916</v>
      </c>
      <c r="B6673" s="17">
        <v>45057</v>
      </c>
      <c r="C6673" t="s">
        <v>3917</v>
      </c>
      <c r="D6673" t="s">
        <v>3918</v>
      </c>
      <c r="E6673" t="s">
        <v>3919</v>
      </c>
      <c r="F6673" t="s">
        <v>3930</v>
      </c>
      <c r="G6673" t="s">
        <v>3877</v>
      </c>
      <c r="H6673" t="s">
        <v>3922</v>
      </c>
      <c r="I6673">
        <v>1094.8000000000002</v>
      </c>
      <c r="J6673" s="41">
        <v>8.9099999999999995E-3</v>
      </c>
      <c r="K6673" s="42">
        <v>9.7546680000000006</v>
      </c>
      <c r="L6673" s="43">
        <v>0.36999999999999983</v>
      </c>
      <c r="M6673" s="42">
        <v>3.6092271599999983</v>
      </c>
      <c r="N6673">
        <v>7</v>
      </c>
      <c r="O6673" s="43">
        <v>16</v>
      </c>
      <c r="P6673" s="42">
        <v>30</v>
      </c>
      <c r="Q6673" s="42">
        <v>12</v>
      </c>
      <c r="R6673" s="42">
        <v>9</v>
      </c>
    </row>
    <row r="6674" spans="1:18" x14ac:dyDescent="0.3">
      <c r="A6674" t="s">
        <v>3916</v>
      </c>
      <c r="B6674" s="17">
        <v>45058</v>
      </c>
      <c r="C6674" t="s">
        <v>3917</v>
      </c>
      <c r="D6674" t="s">
        <v>3918</v>
      </c>
      <c r="E6674" t="s">
        <v>3919</v>
      </c>
      <c r="F6674" t="s">
        <v>3930</v>
      </c>
      <c r="G6674" t="s">
        <v>3877</v>
      </c>
      <c r="H6674" t="s">
        <v>3922</v>
      </c>
      <c r="I6674">
        <v>1955.2000000000003</v>
      </c>
      <c r="J6674" s="41">
        <v>1.0010000000000002E-2</v>
      </c>
      <c r="K6674" s="42">
        <v>19.571552000000004</v>
      </c>
      <c r="L6674" s="43">
        <v>0.53999999999999981</v>
      </c>
      <c r="M6674" s="42">
        <v>10.568638079999998</v>
      </c>
      <c r="N6674">
        <v>5</v>
      </c>
      <c r="O6674" s="43">
        <v>139.29999999999998</v>
      </c>
      <c r="P6674" s="42">
        <v>56.4</v>
      </c>
      <c r="Q6674" s="42">
        <v>12</v>
      </c>
      <c r="R6674" s="42">
        <v>7</v>
      </c>
    </row>
    <row r="6675" spans="1:18" x14ac:dyDescent="0.3">
      <c r="A6675" t="s">
        <v>3916</v>
      </c>
      <c r="B6675" s="17">
        <v>45059</v>
      </c>
      <c r="C6675" t="s">
        <v>3917</v>
      </c>
      <c r="D6675" t="s">
        <v>3918</v>
      </c>
      <c r="E6675" t="s">
        <v>3919</v>
      </c>
      <c r="F6675" t="s">
        <v>3930</v>
      </c>
      <c r="G6675" t="s">
        <v>3877</v>
      </c>
      <c r="H6675" t="s">
        <v>3922</v>
      </c>
      <c r="I6675">
        <v>1262.2</v>
      </c>
      <c r="J6675" s="41">
        <v>1.3090000000000003E-2</v>
      </c>
      <c r="K6675" s="42">
        <v>16.522198000000003</v>
      </c>
      <c r="L6675" s="43">
        <v>0.62999999999999967</v>
      </c>
      <c r="M6675" s="42">
        <v>10.408984739999996</v>
      </c>
      <c r="N6675">
        <v>4</v>
      </c>
      <c r="O6675" s="43">
        <v>89.6</v>
      </c>
      <c r="P6675" s="42">
        <v>79.2</v>
      </c>
      <c r="Q6675" s="42">
        <v>9</v>
      </c>
      <c r="R6675" s="42">
        <v>10</v>
      </c>
    </row>
    <row r="6676" spans="1:18" x14ac:dyDescent="0.3">
      <c r="A6676" t="s">
        <v>3916</v>
      </c>
      <c r="B6676" s="17">
        <v>45060</v>
      </c>
      <c r="C6676" t="s">
        <v>3917</v>
      </c>
      <c r="D6676" t="s">
        <v>3918</v>
      </c>
      <c r="E6676" t="s">
        <v>3919</v>
      </c>
      <c r="F6676" t="s">
        <v>3930</v>
      </c>
      <c r="G6676" t="s">
        <v>3877</v>
      </c>
      <c r="H6676" t="s">
        <v>3922</v>
      </c>
      <c r="I6676">
        <v>1798.4</v>
      </c>
      <c r="J6676" s="41">
        <v>8.4700000000000001E-3</v>
      </c>
      <c r="K6676" s="42">
        <v>15.232448000000002</v>
      </c>
      <c r="L6676" s="43">
        <v>0.3000000000000001</v>
      </c>
      <c r="M6676" s="42">
        <v>4.5697344000000024</v>
      </c>
      <c r="N6676">
        <v>4</v>
      </c>
      <c r="O6676" s="43">
        <v>8</v>
      </c>
      <c r="P6676" s="42">
        <v>6</v>
      </c>
      <c r="Q6676" s="42">
        <v>6</v>
      </c>
      <c r="R6676" s="42">
        <v>0</v>
      </c>
    </row>
    <row r="6677" spans="1:18" x14ac:dyDescent="0.3">
      <c r="A6677" t="s">
        <v>3916</v>
      </c>
      <c r="B6677" s="17">
        <v>45061</v>
      </c>
      <c r="C6677" t="s">
        <v>3917</v>
      </c>
      <c r="D6677" t="s">
        <v>3918</v>
      </c>
      <c r="E6677" t="s">
        <v>3919</v>
      </c>
      <c r="F6677" t="s">
        <v>3930</v>
      </c>
      <c r="G6677" t="s">
        <v>3877</v>
      </c>
      <c r="H6677" t="s">
        <v>3922</v>
      </c>
      <c r="I6677">
        <v>1195.4000000000001</v>
      </c>
      <c r="J6677" s="41">
        <v>1.1659999999999998E-2</v>
      </c>
      <c r="K6677" s="42">
        <v>13.938364</v>
      </c>
      <c r="L6677" s="43">
        <v>1.2499999999999998</v>
      </c>
      <c r="M6677" s="42">
        <v>17.422954999999998</v>
      </c>
      <c r="N6677">
        <v>1</v>
      </c>
      <c r="O6677" s="43">
        <v>105.69999999999999</v>
      </c>
      <c r="P6677" s="42">
        <v>16.8</v>
      </c>
      <c r="Q6677" s="42">
        <v>1.5</v>
      </c>
      <c r="R6677" s="42">
        <v>1</v>
      </c>
    </row>
    <row r="6678" spans="1:18" x14ac:dyDescent="0.3">
      <c r="A6678" t="s">
        <v>3916</v>
      </c>
      <c r="B6678" s="17">
        <v>45062</v>
      </c>
      <c r="C6678" t="s">
        <v>3917</v>
      </c>
      <c r="D6678" t="s">
        <v>3918</v>
      </c>
      <c r="E6678" t="s">
        <v>3919</v>
      </c>
      <c r="F6678" t="s">
        <v>3930</v>
      </c>
      <c r="G6678" t="s">
        <v>3877</v>
      </c>
      <c r="H6678" t="s">
        <v>3922</v>
      </c>
      <c r="I6678">
        <v>1522.6000000000001</v>
      </c>
      <c r="J6678" s="41">
        <v>1.188E-2</v>
      </c>
      <c r="K6678" s="42">
        <v>18.088488000000002</v>
      </c>
      <c r="L6678" s="43">
        <v>0.25999999999999995</v>
      </c>
      <c r="M6678" s="42">
        <v>4.7030068799999993</v>
      </c>
      <c r="N6678">
        <v>7</v>
      </c>
      <c r="O6678" s="43">
        <v>62.3</v>
      </c>
      <c r="P6678" s="42">
        <v>16.8</v>
      </c>
      <c r="Q6678" s="42">
        <v>0</v>
      </c>
      <c r="R6678" s="42">
        <v>1</v>
      </c>
    </row>
    <row r="6679" spans="1:18" x14ac:dyDescent="0.3">
      <c r="A6679" t="s">
        <v>3916</v>
      </c>
      <c r="B6679" s="17">
        <v>45063</v>
      </c>
      <c r="C6679" t="s">
        <v>3917</v>
      </c>
      <c r="D6679" t="s">
        <v>3918</v>
      </c>
      <c r="E6679" t="s">
        <v>3919</v>
      </c>
      <c r="F6679" t="s">
        <v>3930</v>
      </c>
      <c r="G6679" t="s">
        <v>3877</v>
      </c>
      <c r="H6679" t="s">
        <v>3922</v>
      </c>
      <c r="I6679">
        <v>2048.8000000000002</v>
      </c>
      <c r="J6679" s="41">
        <v>1.2760000000000002E-2</v>
      </c>
      <c r="K6679" s="42">
        <v>26.142688000000007</v>
      </c>
      <c r="L6679" s="43">
        <v>0.7799999999999998</v>
      </c>
      <c r="M6679" s="42">
        <v>20.39129664</v>
      </c>
      <c r="N6679">
        <v>7</v>
      </c>
      <c r="O6679" s="43">
        <v>13</v>
      </c>
      <c r="P6679" s="42">
        <v>18</v>
      </c>
      <c r="Q6679" s="42">
        <v>4.5</v>
      </c>
      <c r="R6679" s="42">
        <v>7</v>
      </c>
    </row>
    <row r="6680" spans="1:18" x14ac:dyDescent="0.3">
      <c r="A6680" t="s">
        <v>3916</v>
      </c>
      <c r="B6680" s="17">
        <v>45064</v>
      </c>
      <c r="C6680" t="s">
        <v>3917</v>
      </c>
      <c r="D6680" t="s">
        <v>3918</v>
      </c>
      <c r="E6680" t="s">
        <v>3919</v>
      </c>
      <c r="F6680" t="s">
        <v>3930</v>
      </c>
      <c r="G6680" t="s">
        <v>3877</v>
      </c>
      <c r="H6680" t="s">
        <v>3922</v>
      </c>
      <c r="I6680">
        <v>2049</v>
      </c>
      <c r="J6680" s="41">
        <v>1.0890000000000002E-2</v>
      </c>
      <c r="K6680" s="42">
        <v>22.313610000000004</v>
      </c>
      <c r="L6680" s="43">
        <v>0.90999999999999992</v>
      </c>
      <c r="M6680" s="42">
        <v>20.305385100000002</v>
      </c>
      <c r="N6680">
        <v>7</v>
      </c>
      <c r="O6680" s="43">
        <v>115.49999999999999</v>
      </c>
      <c r="P6680" s="42">
        <v>16.8</v>
      </c>
      <c r="Q6680" s="42">
        <v>6</v>
      </c>
      <c r="R6680" s="42">
        <v>8</v>
      </c>
    </row>
    <row r="6681" spans="1:18" x14ac:dyDescent="0.3">
      <c r="A6681" t="s">
        <v>3916</v>
      </c>
      <c r="B6681" s="17">
        <v>45065</v>
      </c>
      <c r="C6681" t="s">
        <v>3917</v>
      </c>
      <c r="D6681" t="s">
        <v>3918</v>
      </c>
      <c r="E6681" t="s">
        <v>3919</v>
      </c>
      <c r="F6681" t="s">
        <v>3930</v>
      </c>
      <c r="G6681" t="s">
        <v>3877</v>
      </c>
      <c r="H6681" t="s">
        <v>3922</v>
      </c>
      <c r="I6681">
        <v>1959</v>
      </c>
      <c r="J6681" s="41">
        <v>1.298E-2</v>
      </c>
      <c r="K6681" s="42">
        <v>25.427820000000001</v>
      </c>
      <c r="L6681" s="43">
        <v>0.85999999999999976</v>
      </c>
      <c r="M6681" s="42">
        <v>21.867925199999995</v>
      </c>
      <c r="N6681">
        <v>4</v>
      </c>
      <c r="O6681" s="43">
        <v>100.8</v>
      </c>
      <c r="P6681" s="42">
        <v>40.799999999999997</v>
      </c>
      <c r="Q6681" s="42">
        <v>1.5</v>
      </c>
      <c r="R6681" s="42">
        <v>4</v>
      </c>
    </row>
    <row r="6682" spans="1:18" x14ac:dyDescent="0.3">
      <c r="A6682" t="s">
        <v>3916</v>
      </c>
      <c r="B6682" s="17">
        <v>45066</v>
      </c>
      <c r="C6682" t="s">
        <v>3917</v>
      </c>
      <c r="D6682" t="s">
        <v>3918</v>
      </c>
      <c r="E6682" t="s">
        <v>3919</v>
      </c>
      <c r="F6682" t="s">
        <v>3930</v>
      </c>
      <c r="G6682" t="s">
        <v>3877</v>
      </c>
      <c r="H6682" t="s">
        <v>3922</v>
      </c>
      <c r="I6682">
        <v>1576</v>
      </c>
      <c r="J6682" s="41">
        <v>8.6900000000000033E-3</v>
      </c>
      <c r="K6682" s="42">
        <v>13.695440000000005</v>
      </c>
      <c r="L6682" s="43">
        <v>4.0000000000000036E-2</v>
      </c>
      <c r="M6682" s="42">
        <v>0.54781760000000068</v>
      </c>
      <c r="N6682">
        <v>3</v>
      </c>
      <c r="O6682" s="43">
        <v>37.799999999999997</v>
      </c>
      <c r="P6682" s="42">
        <v>14.399999999999999</v>
      </c>
      <c r="Q6682" s="42">
        <v>1.5</v>
      </c>
      <c r="R6682" s="42">
        <v>2</v>
      </c>
    </row>
    <row r="6683" spans="1:18" x14ac:dyDescent="0.3">
      <c r="A6683" t="s">
        <v>3916</v>
      </c>
      <c r="B6683" s="17">
        <v>45067</v>
      </c>
      <c r="C6683" t="s">
        <v>3917</v>
      </c>
      <c r="D6683" t="s">
        <v>3918</v>
      </c>
      <c r="E6683" t="s">
        <v>3919</v>
      </c>
      <c r="F6683" t="s">
        <v>3930</v>
      </c>
      <c r="G6683" t="s">
        <v>3877</v>
      </c>
      <c r="H6683" t="s">
        <v>3922</v>
      </c>
      <c r="I6683">
        <v>1189</v>
      </c>
      <c r="J6683" s="41">
        <v>1.1440000000000004E-2</v>
      </c>
      <c r="K6683" s="42">
        <v>13.602160000000005</v>
      </c>
      <c r="L6683" s="43">
        <v>0.23000000000000009</v>
      </c>
      <c r="M6683" s="42">
        <v>3.1284968000000024</v>
      </c>
      <c r="N6683">
        <v>8</v>
      </c>
      <c r="O6683" s="43">
        <v>138.6</v>
      </c>
      <c r="P6683" s="42">
        <v>27.599999999999998</v>
      </c>
      <c r="Q6683" s="42">
        <v>4.5</v>
      </c>
      <c r="R6683" s="42">
        <v>5</v>
      </c>
    </row>
    <row r="6684" spans="1:18" x14ac:dyDescent="0.3">
      <c r="A6684" t="s">
        <v>3916</v>
      </c>
      <c r="B6684" s="17">
        <v>45068</v>
      </c>
      <c r="C6684" t="s">
        <v>3917</v>
      </c>
      <c r="D6684" t="s">
        <v>3918</v>
      </c>
      <c r="E6684" t="s">
        <v>3919</v>
      </c>
      <c r="F6684" t="s">
        <v>3930</v>
      </c>
      <c r="G6684" t="s">
        <v>3877</v>
      </c>
      <c r="H6684" t="s">
        <v>3922</v>
      </c>
      <c r="I6684">
        <v>967.80000000000018</v>
      </c>
      <c r="J6684" s="41">
        <v>1.166E-2</v>
      </c>
      <c r="K6684" s="42">
        <v>11.284548000000003</v>
      </c>
      <c r="L6684" s="43">
        <v>3.0000000000000027E-2</v>
      </c>
      <c r="M6684" s="42">
        <v>0.33853644000000038</v>
      </c>
      <c r="N6684">
        <v>2</v>
      </c>
      <c r="O6684" s="43">
        <v>228.89999999999998</v>
      </c>
      <c r="P6684" s="42">
        <v>55.199999999999996</v>
      </c>
      <c r="Q6684" s="42">
        <v>7.5</v>
      </c>
      <c r="R6684" s="42">
        <v>4</v>
      </c>
    </row>
    <row r="6685" spans="1:18" x14ac:dyDescent="0.3">
      <c r="A6685" t="s">
        <v>3916</v>
      </c>
      <c r="B6685" s="17">
        <v>45069</v>
      </c>
      <c r="C6685" t="s">
        <v>3917</v>
      </c>
      <c r="D6685" t="s">
        <v>3918</v>
      </c>
      <c r="E6685" t="s">
        <v>3919</v>
      </c>
      <c r="F6685" t="s">
        <v>3930</v>
      </c>
      <c r="G6685" t="s">
        <v>3877</v>
      </c>
      <c r="H6685" t="s">
        <v>3922</v>
      </c>
      <c r="I6685">
        <v>2141.6</v>
      </c>
      <c r="J6685" s="41">
        <v>1.0450000000000003E-2</v>
      </c>
      <c r="K6685" s="42">
        <v>22.379720000000006</v>
      </c>
      <c r="L6685" s="43">
        <v>0.3899999999999999</v>
      </c>
      <c r="M6685" s="42">
        <v>8.7280908000000004</v>
      </c>
      <c r="N6685">
        <v>8</v>
      </c>
      <c r="O6685" s="43">
        <v>74.899999999999991</v>
      </c>
      <c r="P6685" s="42">
        <v>32.4</v>
      </c>
      <c r="Q6685" s="42">
        <v>4.5</v>
      </c>
      <c r="R6685" s="42">
        <v>4</v>
      </c>
    </row>
    <row r="6686" spans="1:18" x14ac:dyDescent="0.3">
      <c r="A6686" t="s">
        <v>3916</v>
      </c>
      <c r="B6686" s="17">
        <v>45070</v>
      </c>
      <c r="C6686" t="s">
        <v>3917</v>
      </c>
      <c r="D6686" t="s">
        <v>3918</v>
      </c>
      <c r="E6686" t="s">
        <v>3919</v>
      </c>
      <c r="F6686" t="s">
        <v>3930</v>
      </c>
      <c r="G6686" t="s">
        <v>3877</v>
      </c>
      <c r="H6686" t="s">
        <v>3922</v>
      </c>
      <c r="I6686">
        <v>1068.4000000000001</v>
      </c>
      <c r="J6686" s="41">
        <v>1.2210000000000004E-2</v>
      </c>
      <c r="K6686" s="42">
        <v>13.045164000000005</v>
      </c>
      <c r="L6686" s="43">
        <v>1.2899999999999998</v>
      </c>
      <c r="M6686" s="42">
        <v>16.828261560000005</v>
      </c>
      <c r="N6686">
        <v>5</v>
      </c>
      <c r="O6686" s="43">
        <v>113.39999999999999</v>
      </c>
      <c r="P6686" s="42">
        <v>57.599999999999994</v>
      </c>
      <c r="Q6686" s="42">
        <v>0</v>
      </c>
      <c r="R6686" s="42">
        <v>0</v>
      </c>
    </row>
    <row r="6687" spans="1:18" x14ac:dyDescent="0.3">
      <c r="A6687" t="s">
        <v>3916</v>
      </c>
      <c r="B6687" s="17">
        <v>45071</v>
      </c>
      <c r="C6687" t="s">
        <v>3917</v>
      </c>
      <c r="D6687" t="s">
        <v>3918</v>
      </c>
      <c r="E6687" t="s">
        <v>3919</v>
      </c>
      <c r="F6687" t="s">
        <v>3930</v>
      </c>
      <c r="G6687" t="s">
        <v>3877</v>
      </c>
      <c r="H6687" t="s">
        <v>3922</v>
      </c>
      <c r="I6687">
        <v>1684.6000000000001</v>
      </c>
      <c r="J6687" s="41">
        <v>1.4300000000000002E-2</v>
      </c>
      <c r="K6687" s="42">
        <v>24.089780000000005</v>
      </c>
      <c r="L6687" s="43">
        <v>8.0000000000000043E-2</v>
      </c>
      <c r="M6687" s="42">
        <v>1.9271824000000015</v>
      </c>
      <c r="N6687">
        <v>3</v>
      </c>
      <c r="O6687" s="43">
        <v>139.29999999999998</v>
      </c>
      <c r="P6687" s="42">
        <v>8.4</v>
      </c>
      <c r="Q6687" s="42">
        <v>7.5</v>
      </c>
      <c r="R6687" s="42">
        <v>1</v>
      </c>
    </row>
    <row r="6688" spans="1:18" x14ac:dyDescent="0.3">
      <c r="A6688" t="s">
        <v>3916</v>
      </c>
      <c r="B6688" s="17">
        <v>45072</v>
      </c>
      <c r="C6688" t="s">
        <v>3917</v>
      </c>
      <c r="D6688" t="s">
        <v>3918</v>
      </c>
      <c r="E6688" t="s">
        <v>3919</v>
      </c>
      <c r="F6688" t="s">
        <v>3930</v>
      </c>
      <c r="G6688" t="s">
        <v>3877</v>
      </c>
      <c r="H6688" t="s">
        <v>3922</v>
      </c>
      <c r="I6688">
        <v>1698.6000000000001</v>
      </c>
      <c r="J6688" s="41">
        <v>1.0450000000000003E-2</v>
      </c>
      <c r="K6688" s="42">
        <v>17.750370000000007</v>
      </c>
      <c r="L6688" s="43">
        <v>0.98999999999999988</v>
      </c>
      <c r="M6688" s="42">
        <v>17.572866300000005</v>
      </c>
      <c r="N6688">
        <v>3</v>
      </c>
      <c r="O6688" s="43">
        <v>61.599999999999994</v>
      </c>
      <c r="P6688" s="42">
        <v>30</v>
      </c>
      <c r="Q6688" s="42">
        <v>13.5</v>
      </c>
      <c r="R6688" s="42">
        <v>9</v>
      </c>
    </row>
    <row r="6689" spans="1:18" x14ac:dyDescent="0.3">
      <c r="A6689" t="s">
        <v>3916</v>
      </c>
      <c r="B6689" s="17">
        <v>45073</v>
      </c>
      <c r="C6689" t="s">
        <v>3917</v>
      </c>
      <c r="D6689" t="s">
        <v>3918</v>
      </c>
      <c r="E6689" t="s">
        <v>3919</v>
      </c>
      <c r="F6689" t="s">
        <v>3930</v>
      </c>
      <c r="G6689" t="s">
        <v>3877</v>
      </c>
      <c r="H6689" t="s">
        <v>3922</v>
      </c>
      <c r="I6689">
        <v>1509</v>
      </c>
      <c r="J6689" s="41">
        <v>1.2980000000000002E-2</v>
      </c>
      <c r="K6689" s="42">
        <v>19.586820000000003</v>
      </c>
      <c r="L6689" s="43">
        <v>0.95999999999999985</v>
      </c>
      <c r="M6689" s="42">
        <v>18.803347200000001</v>
      </c>
      <c r="N6689">
        <v>2</v>
      </c>
      <c r="O6689" s="43">
        <v>98.699999999999989</v>
      </c>
      <c r="P6689" s="42">
        <v>45.6</v>
      </c>
      <c r="Q6689" s="42">
        <v>6</v>
      </c>
      <c r="R6689" s="42">
        <v>2</v>
      </c>
    </row>
    <row r="6690" spans="1:18" x14ac:dyDescent="0.3">
      <c r="A6690" t="s">
        <v>3916</v>
      </c>
      <c r="B6690" s="17">
        <v>45074</v>
      </c>
      <c r="C6690" t="s">
        <v>3917</v>
      </c>
      <c r="D6690" t="s">
        <v>3918</v>
      </c>
      <c r="E6690" t="s">
        <v>3919</v>
      </c>
      <c r="F6690" t="s">
        <v>3930</v>
      </c>
      <c r="G6690" t="s">
        <v>3877</v>
      </c>
      <c r="H6690" t="s">
        <v>3922</v>
      </c>
      <c r="I6690">
        <v>1771.6000000000001</v>
      </c>
      <c r="J6690" s="41">
        <v>1.2870000000000001E-2</v>
      </c>
      <c r="K6690" s="42">
        <v>22.800492000000006</v>
      </c>
      <c r="L6690" s="43">
        <v>1.2299999999999998</v>
      </c>
      <c r="M6690" s="42">
        <v>28.04460516</v>
      </c>
      <c r="N6690">
        <v>6</v>
      </c>
      <c r="O6690" s="43">
        <v>119.69999999999999</v>
      </c>
      <c r="P6690" s="42">
        <v>20.399999999999999</v>
      </c>
      <c r="Q6690" s="42">
        <v>3</v>
      </c>
      <c r="R6690" s="42">
        <v>7</v>
      </c>
    </row>
    <row r="6691" spans="1:18" x14ac:dyDescent="0.3">
      <c r="A6691" t="s">
        <v>3916</v>
      </c>
      <c r="B6691" s="17">
        <v>45075</v>
      </c>
      <c r="C6691" t="s">
        <v>3917</v>
      </c>
      <c r="D6691" t="s">
        <v>3918</v>
      </c>
      <c r="E6691" t="s">
        <v>3919</v>
      </c>
      <c r="F6691" t="s">
        <v>3930</v>
      </c>
      <c r="G6691" t="s">
        <v>3877</v>
      </c>
      <c r="H6691" t="s">
        <v>3922</v>
      </c>
      <c r="I6691">
        <v>1210.4000000000001</v>
      </c>
      <c r="J6691" s="41">
        <v>1.2100000000000001E-2</v>
      </c>
      <c r="K6691" s="42">
        <v>14.645840000000003</v>
      </c>
      <c r="L6691" s="43">
        <v>1.2599999999999998</v>
      </c>
      <c r="M6691" s="42">
        <v>18.453758400000002</v>
      </c>
      <c r="N6691">
        <v>1</v>
      </c>
      <c r="O6691" s="43">
        <v>122.49999999999999</v>
      </c>
      <c r="P6691" s="42">
        <v>44.4</v>
      </c>
      <c r="Q6691" s="42">
        <v>4.5</v>
      </c>
      <c r="R6691" s="42">
        <v>1</v>
      </c>
    </row>
    <row r="6692" spans="1:18" x14ac:dyDescent="0.3">
      <c r="A6692" t="s">
        <v>3916</v>
      </c>
      <c r="B6692" s="17">
        <v>45076</v>
      </c>
      <c r="C6692" t="s">
        <v>3917</v>
      </c>
      <c r="D6692" t="s">
        <v>3918</v>
      </c>
      <c r="E6692" t="s">
        <v>3919</v>
      </c>
      <c r="F6692" t="s">
        <v>3930</v>
      </c>
      <c r="G6692" t="s">
        <v>3877</v>
      </c>
      <c r="H6692" t="s">
        <v>3922</v>
      </c>
      <c r="I6692">
        <v>1997.4</v>
      </c>
      <c r="J6692" s="41">
        <v>8.8000000000000005E-3</v>
      </c>
      <c r="K6692" s="42">
        <v>17.577120000000001</v>
      </c>
      <c r="L6692" s="43">
        <v>0.4699999999999997</v>
      </c>
      <c r="M6692" s="42">
        <v>8.2612463999999957</v>
      </c>
      <c r="N6692">
        <v>4</v>
      </c>
      <c r="O6692" s="43">
        <v>18</v>
      </c>
      <c r="P6692" s="42">
        <v>34.799999999999997</v>
      </c>
      <c r="Q6692" s="42">
        <v>1.5</v>
      </c>
      <c r="R6692" s="42">
        <v>6</v>
      </c>
    </row>
    <row r="6693" spans="1:18" x14ac:dyDescent="0.3">
      <c r="A6693" t="s">
        <v>3916</v>
      </c>
      <c r="B6693" s="17">
        <v>45077</v>
      </c>
      <c r="C6693" t="s">
        <v>3917</v>
      </c>
      <c r="D6693" t="s">
        <v>3918</v>
      </c>
      <c r="E6693" t="s">
        <v>3919</v>
      </c>
      <c r="F6693" t="s">
        <v>3930</v>
      </c>
      <c r="G6693" t="s">
        <v>3877</v>
      </c>
      <c r="H6693" t="s">
        <v>3922</v>
      </c>
      <c r="I6693">
        <v>2126.6</v>
      </c>
      <c r="J6693" s="41">
        <v>1.133E-2</v>
      </c>
      <c r="K6693" s="42">
        <v>24.094377999999999</v>
      </c>
      <c r="L6693" s="43">
        <v>9.000000000000008E-2</v>
      </c>
      <c r="M6693" s="42">
        <v>2.168494020000002</v>
      </c>
      <c r="N6693">
        <v>8</v>
      </c>
      <c r="O6693" s="43">
        <v>182.7</v>
      </c>
      <c r="P6693" s="42">
        <v>38.4</v>
      </c>
      <c r="Q6693" s="42">
        <v>6</v>
      </c>
      <c r="R6693" s="42">
        <v>4</v>
      </c>
    </row>
    <row r="6694" spans="1:18" x14ac:dyDescent="0.3">
      <c r="A6694" t="s">
        <v>3923</v>
      </c>
      <c r="B6694" s="17">
        <v>45078</v>
      </c>
      <c r="C6694" t="s">
        <v>3917</v>
      </c>
      <c r="D6694" t="s">
        <v>3918</v>
      </c>
      <c r="E6694" t="s">
        <v>3919</v>
      </c>
      <c r="F6694" t="s">
        <v>3930</v>
      </c>
      <c r="G6694" t="s">
        <v>3877</v>
      </c>
      <c r="H6694" t="s">
        <v>3922</v>
      </c>
      <c r="I6694">
        <v>1096.3</v>
      </c>
      <c r="J6694" s="41">
        <v>8.3600000000000011E-3</v>
      </c>
      <c r="K6694" s="42">
        <v>9.1650680000000015</v>
      </c>
      <c r="L6694" s="43">
        <v>0.96999999999999986</v>
      </c>
      <c r="M6694" s="42">
        <v>8.890115960000001</v>
      </c>
      <c r="N6694">
        <v>2</v>
      </c>
      <c r="O6694" s="43">
        <v>233.1</v>
      </c>
      <c r="P6694" s="42">
        <v>63.599999999999994</v>
      </c>
      <c r="Q6694" s="42">
        <v>3</v>
      </c>
      <c r="R6694" s="42">
        <v>3</v>
      </c>
    </row>
    <row r="6695" spans="1:18" x14ac:dyDescent="0.3">
      <c r="A6695" t="s">
        <v>3923</v>
      </c>
      <c r="B6695" s="17">
        <v>45079</v>
      </c>
      <c r="C6695" t="s">
        <v>3917</v>
      </c>
      <c r="D6695" t="s">
        <v>3918</v>
      </c>
      <c r="E6695" t="s">
        <v>3919</v>
      </c>
      <c r="F6695" t="s">
        <v>3930</v>
      </c>
      <c r="G6695" t="s">
        <v>3877</v>
      </c>
      <c r="H6695" t="s">
        <v>3922</v>
      </c>
      <c r="I6695">
        <v>818.09999999999991</v>
      </c>
      <c r="J6695" s="41">
        <v>1.1330000000000002E-2</v>
      </c>
      <c r="K6695" s="42">
        <v>9.2690730000000006</v>
      </c>
      <c r="L6695" s="43">
        <v>0.56999999999999973</v>
      </c>
      <c r="M6695" s="42">
        <v>5.2833716099999979</v>
      </c>
      <c r="N6695">
        <v>5</v>
      </c>
      <c r="O6695" s="43">
        <v>310.09999999999997</v>
      </c>
      <c r="P6695" s="42">
        <v>60</v>
      </c>
      <c r="Q6695" s="42">
        <v>0</v>
      </c>
      <c r="R6695" s="42">
        <v>13</v>
      </c>
    </row>
    <row r="6696" spans="1:18" x14ac:dyDescent="0.3">
      <c r="A6696" t="s">
        <v>3923</v>
      </c>
      <c r="B6696" s="17">
        <v>45080</v>
      </c>
      <c r="C6696" t="s">
        <v>3917</v>
      </c>
      <c r="D6696" t="s">
        <v>3918</v>
      </c>
      <c r="E6696" t="s">
        <v>3919</v>
      </c>
      <c r="F6696" t="s">
        <v>3930</v>
      </c>
      <c r="G6696" t="s">
        <v>3877</v>
      </c>
      <c r="H6696" t="s">
        <v>3922</v>
      </c>
      <c r="I6696">
        <v>537.89999999999986</v>
      </c>
      <c r="J6696" s="41">
        <v>1.3090000000000003E-2</v>
      </c>
      <c r="K6696" s="42">
        <v>7.0411109999999999</v>
      </c>
      <c r="L6696" s="43">
        <v>1.0899999999999999</v>
      </c>
      <c r="M6696" s="42">
        <v>7.6748109899999992</v>
      </c>
      <c r="N6696">
        <v>6</v>
      </c>
      <c r="O6696" s="43">
        <v>47</v>
      </c>
      <c r="P6696" s="42">
        <v>25.2</v>
      </c>
      <c r="Q6696" s="42">
        <v>19.5</v>
      </c>
      <c r="R6696" s="42">
        <v>15</v>
      </c>
    </row>
    <row r="6697" spans="1:18" x14ac:dyDescent="0.3">
      <c r="A6697" t="s">
        <v>3923</v>
      </c>
      <c r="B6697" s="17">
        <v>45081</v>
      </c>
      <c r="C6697" t="s">
        <v>3917</v>
      </c>
      <c r="D6697" t="s">
        <v>3918</v>
      </c>
      <c r="E6697" t="s">
        <v>3919</v>
      </c>
      <c r="F6697" t="s">
        <v>3930</v>
      </c>
      <c r="G6697" t="s">
        <v>3877</v>
      </c>
      <c r="H6697" t="s">
        <v>3922</v>
      </c>
      <c r="I6697">
        <v>616.19999999999982</v>
      </c>
      <c r="J6697" s="41">
        <v>1.0120000000000001E-2</v>
      </c>
      <c r="K6697" s="42">
        <v>6.2359439999999982</v>
      </c>
      <c r="L6697" s="43">
        <v>6.0000000000000039E-2</v>
      </c>
      <c r="M6697" s="42">
        <v>0.37415664000000015</v>
      </c>
      <c r="N6697">
        <v>4</v>
      </c>
      <c r="O6697" s="43">
        <v>251.29999999999998</v>
      </c>
      <c r="P6697" s="42">
        <v>86.399999999999991</v>
      </c>
      <c r="Q6697" s="42">
        <v>1.5</v>
      </c>
      <c r="R6697" s="42">
        <v>9</v>
      </c>
    </row>
    <row r="6698" spans="1:18" x14ac:dyDescent="0.3">
      <c r="A6698" t="s">
        <v>3923</v>
      </c>
      <c r="B6698" s="17">
        <v>45082</v>
      </c>
      <c r="C6698" t="s">
        <v>3917</v>
      </c>
      <c r="D6698" t="s">
        <v>3918</v>
      </c>
      <c r="E6698" t="s">
        <v>3919</v>
      </c>
      <c r="F6698" t="s">
        <v>3930</v>
      </c>
      <c r="G6698" t="s">
        <v>3877</v>
      </c>
      <c r="H6698" t="s">
        <v>3922</v>
      </c>
      <c r="I6698">
        <v>1340.3</v>
      </c>
      <c r="J6698" s="41">
        <v>1.2320000000000003E-2</v>
      </c>
      <c r="K6698" s="42">
        <v>16.512496000000002</v>
      </c>
      <c r="L6698" s="43">
        <v>0.90999999999999992</v>
      </c>
      <c r="M6698" s="42">
        <v>15.026371360000001</v>
      </c>
      <c r="N6698">
        <v>5</v>
      </c>
      <c r="O6698" s="43">
        <v>57.4</v>
      </c>
      <c r="P6698" s="42">
        <v>1.2</v>
      </c>
      <c r="Q6698" s="42">
        <v>4.5</v>
      </c>
      <c r="R6698" s="42">
        <v>1</v>
      </c>
    </row>
    <row r="6699" spans="1:18" x14ac:dyDescent="0.3">
      <c r="A6699" t="s">
        <v>3923</v>
      </c>
      <c r="B6699" s="17">
        <v>45083</v>
      </c>
      <c r="C6699" t="s">
        <v>3917</v>
      </c>
      <c r="D6699" t="s">
        <v>3918</v>
      </c>
      <c r="E6699" t="s">
        <v>3919</v>
      </c>
      <c r="F6699" t="s">
        <v>3930</v>
      </c>
      <c r="G6699" t="s">
        <v>3877</v>
      </c>
      <c r="H6699" t="s">
        <v>3922</v>
      </c>
      <c r="I6699">
        <v>520.59999999999991</v>
      </c>
      <c r="J6699" s="41">
        <v>9.0200000000000002E-3</v>
      </c>
      <c r="K6699" s="42">
        <v>4.6958119999999992</v>
      </c>
      <c r="L6699" s="43">
        <v>0.16999999999999996</v>
      </c>
      <c r="M6699" s="42">
        <v>0.79828803999999964</v>
      </c>
      <c r="N6699">
        <v>10</v>
      </c>
      <c r="O6699" s="43">
        <v>259</v>
      </c>
      <c r="P6699" s="42">
        <v>18</v>
      </c>
      <c r="Q6699" s="42">
        <v>6</v>
      </c>
      <c r="R6699" s="42">
        <v>11</v>
      </c>
    </row>
    <row r="6700" spans="1:18" x14ac:dyDescent="0.3">
      <c r="A6700" t="s">
        <v>3923</v>
      </c>
      <c r="B6700" s="17">
        <v>45084</v>
      </c>
      <c r="C6700" t="s">
        <v>3917</v>
      </c>
      <c r="D6700" t="s">
        <v>3918</v>
      </c>
      <c r="E6700" t="s">
        <v>3919</v>
      </c>
      <c r="F6700" t="s">
        <v>3930</v>
      </c>
      <c r="G6700" t="s">
        <v>3877</v>
      </c>
      <c r="H6700" t="s">
        <v>3922</v>
      </c>
      <c r="I6700">
        <v>468.09999999999991</v>
      </c>
      <c r="J6700" s="41">
        <v>7.7000000000000011E-3</v>
      </c>
      <c r="K6700" s="42">
        <v>3.6043699999999999</v>
      </c>
      <c r="L6700" s="43">
        <v>0.12000000000000004</v>
      </c>
      <c r="M6700" s="42">
        <v>0.43252440000000014</v>
      </c>
      <c r="N6700">
        <v>6</v>
      </c>
      <c r="O6700" s="43">
        <v>118.99999999999999</v>
      </c>
      <c r="P6700" s="42">
        <v>52.8</v>
      </c>
      <c r="Q6700" s="42">
        <v>1.5</v>
      </c>
      <c r="R6700" s="42">
        <v>0</v>
      </c>
    </row>
    <row r="6701" spans="1:18" x14ac:dyDescent="0.3">
      <c r="A6701" t="s">
        <v>3923</v>
      </c>
      <c r="B6701" s="17">
        <v>45085</v>
      </c>
      <c r="C6701" t="s">
        <v>3917</v>
      </c>
      <c r="D6701" t="s">
        <v>3918</v>
      </c>
      <c r="E6701" t="s">
        <v>3919</v>
      </c>
      <c r="F6701" t="s">
        <v>3930</v>
      </c>
      <c r="G6701" t="s">
        <v>3877</v>
      </c>
      <c r="H6701" t="s">
        <v>3922</v>
      </c>
      <c r="I6701">
        <v>683</v>
      </c>
      <c r="J6701" s="41">
        <v>1.1990000000000001E-2</v>
      </c>
      <c r="K6701" s="42">
        <v>8.1891700000000007</v>
      </c>
      <c r="L6701" s="43">
        <v>0.39999999999999974</v>
      </c>
      <c r="M6701" s="42">
        <v>3.2756679999999982</v>
      </c>
      <c r="N6701">
        <v>8</v>
      </c>
      <c r="O6701" s="43">
        <v>45</v>
      </c>
      <c r="P6701" s="42">
        <v>26.4</v>
      </c>
      <c r="Q6701" s="42">
        <v>3</v>
      </c>
      <c r="R6701" s="42">
        <v>2</v>
      </c>
    </row>
    <row r="6702" spans="1:18" x14ac:dyDescent="0.3">
      <c r="A6702" t="s">
        <v>3923</v>
      </c>
      <c r="B6702" s="17">
        <v>45086</v>
      </c>
      <c r="C6702" t="s">
        <v>3917</v>
      </c>
      <c r="D6702" t="s">
        <v>3918</v>
      </c>
      <c r="E6702" t="s">
        <v>3919</v>
      </c>
      <c r="F6702" t="s">
        <v>3930</v>
      </c>
      <c r="G6702" t="s">
        <v>3877</v>
      </c>
      <c r="H6702" t="s">
        <v>3922</v>
      </c>
      <c r="I6702">
        <v>1145.5999999999999</v>
      </c>
      <c r="J6702" s="41">
        <v>9.4600000000000014E-3</v>
      </c>
      <c r="K6702" s="42">
        <v>10.837376000000001</v>
      </c>
      <c r="L6702" s="43">
        <v>0.67999999999999994</v>
      </c>
      <c r="M6702" s="42">
        <v>7.3694156799999995</v>
      </c>
      <c r="N6702">
        <v>7</v>
      </c>
      <c r="O6702" s="43">
        <v>41.3</v>
      </c>
      <c r="P6702" s="42">
        <v>7.1999999999999993</v>
      </c>
      <c r="Q6702" s="42">
        <v>1.5</v>
      </c>
      <c r="R6702" s="42">
        <v>3</v>
      </c>
    </row>
    <row r="6703" spans="1:18" x14ac:dyDescent="0.3">
      <c r="A6703" t="s">
        <v>3923</v>
      </c>
      <c r="B6703" s="17">
        <v>45087</v>
      </c>
      <c r="C6703" t="s">
        <v>3917</v>
      </c>
      <c r="D6703" t="s">
        <v>3918</v>
      </c>
      <c r="E6703" t="s">
        <v>3919</v>
      </c>
      <c r="F6703" t="s">
        <v>3930</v>
      </c>
      <c r="G6703" t="s">
        <v>3877</v>
      </c>
      <c r="H6703" t="s">
        <v>3922</v>
      </c>
      <c r="I6703">
        <v>539.89999999999986</v>
      </c>
      <c r="J6703" s="41">
        <v>7.7000000000000011E-3</v>
      </c>
      <c r="K6703" s="42">
        <v>4.1572299999999993</v>
      </c>
      <c r="L6703" s="43">
        <v>0.02</v>
      </c>
      <c r="M6703" s="42">
        <v>8.3144599999999985E-2</v>
      </c>
      <c r="N6703">
        <v>5</v>
      </c>
      <c r="O6703" s="43">
        <v>298.89999999999998</v>
      </c>
      <c r="P6703" s="42">
        <v>33.6</v>
      </c>
      <c r="Q6703" s="42">
        <v>12</v>
      </c>
      <c r="R6703" s="42">
        <v>1</v>
      </c>
    </row>
    <row r="6704" spans="1:18" x14ac:dyDescent="0.3">
      <c r="A6704" t="s">
        <v>3923</v>
      </c>
      <c r="B6704" s="17">
        <v>45088</v>
      </c>
      <c r="C6704" t="s">
        <v>3917</v>
      </c>
      <c r="D6704" t="s">
        <v>3918</v>
      </c>
      <c r="E6704" t="s">
        <v>3919</v>
      </c>
      <c r="F6704" t="s">
        <v>3930</v>
      </c>
      <c r="G6704" t="s">
        <v>3877</v>
      </c>
      <c r="H6704" t="s">
        <v>3922</v>
      </c>
      <c r="I6704">
        <v>1276.9999999999998</v>
      </c>
      <c r="J6704" s="41">
        <v>1.2320000000000003E-2</v>
      </c>
      <c r="K6704" s="42">
        <v>15.73264</v>
      </c>
      <c r="L6704" s="43">
        <v>0.30999999999999983</v>
      </c>
      <c r="M6704" s="42">
        <v>4.877118399999997</v>
      </c>
      <c r="N6704">
        <v>6</v>
      </c>
      <c r="O6704" s="43">
        <v>106.39999999999999</v>
      </c>
      <c r="P6704" s="42">
        <v>34.799999999999997</v>
      </c>
      <c r="Q6704" s="42">
        <v>12</v>
      </c>
      <c r="R6704" s="42">
        <v>12</v>
      </c>
    </row>
    <row r="6705" spans="1:18" x14ac:dyDescent="0.3">
      <c r="A6705" t="s">
        <v>3923</v>
      </c>
      <c r="B6705" s="17">
        <v>45089</v>
      </c>
      <c r="C6705" t="s">
        <v>3917</v>
      </c>
      <c r="D6705" t="s">
        <v>3918</v>
      </c>
      <c r="E6705" t="s">
        <v>3919</v>
      </c>
      <c r="F6705" t="s">
        <v>3930</v>
      </c>
      <c r="G6705" t="s">
        <v>3877</v>
      </c>
      <c r="H6705" t="s">
        <v>3922</v>
      </c>
      <c r="I6705">
        <v>534.39999999999986</v>
      </c>
      <c r="J6705" s="41">
        <v>9.9000000000000025E-3</v>
      </c>
      <c r="K6705" s="42">
        <v>5.2905600000000002</v>
      </c>
      <c r="L6705" s="43">
        <v>1.0199999999999998</v>
      </c>
      <c r="M6705" s="42">
        <v>5.396371199999999</v>
      </c>
      <c r="N6705">
        <v>6</v>
      </c>
      <c r="O6705" s="43">
        <v>370.29999999999995</v>
      </c>
      <c r="P6705" s="42">
        <v>55.199999999999996</v>
      </c>
      <c r="Q6705" s="42">
        <v>12</v>
      </c>
      <c r="R6705" s="42">
        <v>8</v>
      </c>
    </row>
    <row r="6706" spans="1:18" x14ac:dyDescent="0.3">
      <c r="A6706" t="s">
        <v>3923</v>
      </c>
      <c r="B6706" s="17">
        <v>45090</v>
      </c>
      <c r="C6706" t="s">
        <v>3917</v>
      </c>
      <c r="D6706" t="s">
        <v>3918</v>
      </c>
      <c r="E6706" t="s">
        <v>3919</v>
      </c>
      <c r="F6706" t="s">
        <v>3930</v>
      </c>
      <c r="G6706" t="s">
        <v>3877</v>
      </c>
      <c r="H6706" t="s">
        <v>3922</v>
      </c>
      <c r="I6706">
        <v>997.19999999999982</v>
      </c>
      <c r="J6706" s="41">
        <v>1.0670000000000001E-2</v>
      </c>
      <c r="K6706" s="42">
        <v>10.640123999999998</v>
      </c>
      <c r="L6706" s="43">
        <v>0.71999999999999964</v>
      </c>
      <c r="M6706" s="42">
        <v>7.6608892799999948</v>
      </c>
      <c r="N6706">
        <v>10</v>
      </c>
      <c r="O6706" s="43">
        <v>190.39999999999998</v>
      </c>
      <c r="P6706" s="42">
        <v>16.8</v>
      </c>
      <c r="Q6706" s="42">
        <v>1.5</v>
      </c>
      <c r="R6706" s="42">
        <v>4</v>
      </c>
    </row>
    <row r="6707" spans="1:18" x14ac:dyDescent="0.3">
      <c r="A6707" t="s">
        <v>3923</v>
      </c>
      <c r="B6707" s="17">
        <v>45091</v>
      </c>
      <c r="C6707" t="s">
        <v>3917</v>
      </c>
      <c r="D6707" t="s">
        <v>3918</v>
      </c>
      <c r="E6707" t="s">
        <v>3919</v>
      </c>
      <c r="F6707" t="s">
        <v>3930</v>
      </c>
      <c r="G6707" t="s">
        <v>3877</v>
      </c>
      <c r="H6707" t="s">
        <v>3922</v>
      </c>
      <c r="I6707">
        <v>966.19999999999982</v>
      </c>
      <c r="J6707" s="41">
        <v>9.5700000000000004E-3</v>
      </c>
      <c r="K6707" s="42">
        <v>9.2465339999999987</v>
      </c>
      <c r="L6707" s="43">
        <v>0.33999999999999975</v>
      </c>
      <c r="M6707" s="42">
        <v>3.143821559999997</v>
      </c>
      <c r="N6707">
        <v>5</v>
      </c>
      <c r="O6707" s="43">
        <v>135.1</v>
      </c>
      <c r="P6707" s="42">
        <v>8.4</v>
      </c>
      <c r="Q6707" s="42">
        <v>4.5</v>
      </c>
      <c r="R6707" s="42">
        <v>2</v>
      </c>
    </row>
    <row r="6708" spans="1:18" x14ac:dyDescent="0.3">
      <c r="A6708" t="s">
        <v>3923</v>
      </c>
      <c r="B6708" s="17">
        <v>45092</v>
      </c>
      <c r="C6708" t="s">
        <v>3917</v>
      </c>
      <c r="D6708" t="s">
        <v>3918</v>
      </c>
      <c r="E6708" t="s">
        <v>3919</v>
      </c>
      <c r="F6708" t="s">
        <v>3930</v>
      </c>
      <c r="G6708" t="s">
        <v>3877</v>
      </c>
      <c r="H6708" t="s">
        <v>3922</v>
      </c>
      <c r="I6708">
        <v>618.29999999999995</v>
      </c>
      <c r="J6708" s="41">
        <v>1.2540000000000001E-2</v>
      </c>
      <c r="K6708" s="42">
        <v>7.753482</v>
      </c>
      <c r="L6708" s="43">
        <v>0.83999999999999975</v>
      </c>
      <c r="M6708" s="42">
        <v>6.5129248799999981</v>
      </c>
      <c r="N6708">
        <v>5</v>
      </c>
      <c r="O6708" s="43">
        <v>163.79999999999998</v>
      </c>
      <c r="P6708" s="42">
        <v>34.799999999999997</v>
      </c>
      <c r="Q6708" s="42">
        <v>3</v>
      </c>
      <c r="R6708" s="42">
        <v>1</v>
      </c>
    </row>
    <row r="6709" spans="1:18" x14ac:dyDescent="0.3">
      <c r="A6709" t="s">
        <v>3923</v>
      </c>
      <c r="B6709" s="17">
        <v>45093</v>
      </c>
      <c r="C6709" t="s">
        <v>3917</v>
      </c>
      <c r="D6709" t="s">
        <v>3918</v>
      </c>
      <c r="E6709" t="s">
        <v>3919</v>
      </c>
      <c r="F6709" t="s">
        <v>3930</v>
      </c>
      <c r="G6709" t="s">
        <v>3877</v>
      </c>
      <c r="H6709" t="s">
        <v>3922</v>
      </c>
      <c r="I6709">
        <v>1483.9999999999998</v>
      </c>
      <c r="J6709" s="41">
        <v>1.0120000000000001E-2</v>
      </c>
      <c r="K6709" s="42">
        <v>15.018079999999998</v>
      </c>
      <c r="L6709" s="43">
        <v>0.11</v>
      </c>
      <c r="M6709" s="42">
        <v>1.6519887999999998</v>
      </c>
      <c r="N6709">
        <v>6</v>
      </c>
      <c r="O6709" s="43">
        <v>179.89999999999998</v>
      </c>
      <c r="P6709" s="42">
        <v>68.399999999999991</v>
      </c>
      <c r="Q6709" s="42">
        <v>13.5</v>
      </c>
      <c r="R6709" s="42">
        <v>10</v>
      </c>
    </row>
    <row r="6710" spans="1:18" x14ac:dyDescent="0.3">
      <c r="A6710" t="s">
        <v>3923</v>
      </c>
      <c r="B6710" s="17">
        <v>45094</v>
      </c>
      <c r="C6710" t="s">
        <v>3917</v>
      </c>
      <c r="D6710" t="s">
        <v>3918</v>
      </c>
      <c r="E6710" t="s">
        <v>3919</v>
      </c>
      <c r="F6710" t="s">
        <v>3930</v>
      </c>
      <c r="G6710" t="s">
        <v>3877</v>
      </c>
      <c r="H6710" t="s">
        <v>3922</v>
      </c>
      <c r="I6710">
        <v>724.39999999999986</v>
      </c>
      <c r="J6710" s="41">
        <v>1.2430000000000002E-2</v>
      </c>
      <c r="K6710" s="42">
        <v>9.0042919999999995</v>
      </c>
      <c r="L6710" s="43">
        <v>0.44999999999999984</v>
      </c>
      <c r="M6710" s="42">
        <v>4.0519313999999982</v>
      </c>
      <c r="N6710">
        <v>10</v>
      </c>
      <c r="O6710" s="43">
        <v>140.69999999999999</v>
      </c>
      <c r="P6710" s="42">
        <v>79.2</v>
      </c>
      <c r="Q6710" s="42">
        <v>1.5</v>
      </c>
      <c r="R6710" s="42">
        <v>11</v>
      </c>
    </row>
    <row r="6711" spans="1:18" x14ac:dyDescent="0.3">
      <c r="A6711" t="s">
        <v>3923</v>
      </c>
      <c r="B6711" s="17">
        <v>45095</v>
      </c>
      <c r="C6711" t="s">
        <v>3917</v>
      </c>
      <c r="D6711" t="s">
        <v>3918</v>
      </c>
      <c r="E6711" t="s">
        <v>3919</v>
      </c>
      <c r="F6711" t="s">
        <v>3930</v>
      </c>
      <c r="G6711" t="s">
        <v>3877</v>
      </c>
      <c r="H6711" t="s">
        <v>3922</v>
      </c>
      <c r="I6711">
        <v>1068.5</v>
      </c>
      <c r="J6711" s="41">
        <v>1.2320000000000003E-2</v>
      </c>
      <c r="K6711" s="42">
        <v>13.163920000000003</v>
      </c>
      <c r="L6711" s="43">
        <v>0.88999999999999979</v>
      </c>
      <c r="M6711" s="42">
        <v>11.7158888</v>
      </c>
      <c r="N6711">
        <v>3</v>
      </c>
      <c r="O6711" s="43">
        <v>233.1</v>
      </c>
      <c r="P6711" s="42">
        <v>2.4</v>
      </c>
      <c r="Q6711" s="42">
        <v>3</v>
      </c>
      <c r="R6711" s="42">
        <v>10</v>
      </c>
    </row>
    <row r="6712" spans="1:18" x14ac:dyDescent="0.3">
      <c r="A6712" t="s">
        <v>3923</v>
      </c>
      <c r="B6712" s="17">
        <v>45096</v>
      </c>
      <c r="C6712" t="s">
        <v>3917</v>
      </c>
      <c r="D6712" t="s">
        <v>3918</v>
      </c>
      <c r="E6712" t="s">
        <v>3919</v>
      </c>
      <c r="F6712" t="s">
        <v>3930</v>
      </c>
      <c r="G6712" t="s">
        <v>3877</v>
      </c>
      <c r="H6712" t="s">
        <v>3922</v>
      </c>
      <c r="I6712">
        <v>847.39999999999986</v>
      </c>
      <c r="J6712" s="41">
        <v>8.6900000000000015E-3</v>
      </c>
      <c r="K6712" s="42">
        <v>7.3639060000000001</v>
      </c>
      <c r="L6712" s="43">
        <v>0.71999999999999986</v>
      </c>
      <c r="M6712" s="42">
        <v>5.3020123199999993</v>
      </c>
      <c r="N6712">
        <v>6</v>
      </c>
      <c r="O6712" s="43">
        <v>157.5</v>
      </c>
      <c r="P6712" s="42">
        <v>38.4</v>
      </c>
      <c r="Q6712" s="42">
        <v>10.5</v>
      </c>
      <c r="R6712" s="42">
        <v>5</v>
      </c>
    </row>
    <row r="6713" spans="1:18" x14ac:dyDescent="0.3">
      <c r="A6713" t="s">
        <v>3923</v>
      </c>
      <c r="B6713" s="17">
        <v>45097</v>
      </c>
      <c r="C6713" t="s">
        <v>3917</v>
      </c>
      <c r="D6713" t="s">
        <v>3918</v>
      </c>
      <c r="E6713" t="s">
        <v>3919</v>
      </c>
      <c r="F6713" t="s">
        <v>3930</v>
      </c>
      <c r="G6713" t="s">
        <v>3877</v>
      </c>
      <c r="H6713" t="s">
        <v>3922</v>
      </c>
      <c r="I6713">
        <v>1089.8999999999999</v>
      </c>
      <c r="J6713" s="41">
        <v>1.1000000000000003E-2</v>
      </c>
      <c r="K6713" s="42">
        <v>11.988900000000001</v>
      </c>
      <c r="L6713" s="43">
        <v>0.11</v>
      </c>
      <c r="M6713" s="42">
        <v>1.3187790000000001</v>
      </c>
      <c r="N6713">
        <v>5</v>
      </c>
      <c r="O6713" s="43">
        <v>174.29999999999998</v>
      </c>
      <c r="P6713" s="42">
        <v>10.799999999999999</v>
      </c>
      <c r="Q6713" s="42">
        <v>19.5</v>
      </c>
      <c r="R6713" s="42">
        <v>9</v>
      </c>
    </row>
    <row r="6714" spans="1:18" x14ac:dyDescent="0.3">
      <c r="A6714" t="s">
        <v>3923</v>
      </c>
      <c r="B6714" s="17">
        <v>45098</v>
      </c>
      <c r="C6714" t="s">
        <v>3917</v>
      </c>
      <c r="D6714" t="s">
        <v>3918</v>
      </c>
      <c r="E6714" t="s">
        <v>3919</v>
      </c>
      <c r="F6714" t="s">
        <v>3930</v>
      </c>
      <c r="G6714" t="s">
        <v>3877</v>
      </c>
      <c r="H6714" t="s">
        <v>3922</v>
      </c>
      <c r="I6714">
        <v>699.89999999999986</v>
      </c>
      <c r="J6714" s="41">
        <v>1.2650000000000002E-2</v>
      </c>
      <c r="K6714" s="42">
        <v>8.8537349999999986</v>
      </c>
      <c r="L6714" s="43">
        <v>1.0000000000000037E-2</v>
      </c>
      <c r="M6714" s="42">
        <v>8.8537350000000306E-2</v>
      </c>
      <c r="N6714">
        <v>6</v>
      </c>
      <c r="O6714" s="43">
        <v>209.29999999999998</v>
      </c>
      <c r="P6714" s="42">
        <v>38.4</v>
      </c>
      <c r="Q6714" s="42">
        <v>18</v>
      </c>
      <c r="R6714" s="42">
        <v>13</v>
      </c>
    </row>
    <row r="6715" spans="1:18" x14ac:dyDescent="0.3">
      <c r="A6715" t="s">
        <v>3923</v>
      </c>
      <c r="B6715" s="17">
        <v>45099</v>
      </c>
      <c r="C6715" t="s">
        <v>3917</v>
      </c>
      <c r="D6715" t="s">
        <v>3918</v>
      </c>
      <c r="E6715" t="s">
        <v>3919</v>
      </c>
      <c r="F6715" t="s">
        <v>3930</v>
      </c>
      <c r="G6715" t="s">
        <v>3877</v>
      </c>
      <c r="H6715" t="s">
        <v>3922</v>
      </c>
      <c r="I6715">
        <v>1247.0999999999999</v>
      </c>
      <c r="J6715" s="41">
        <v>1.1770000000000003E-2</v>
      </c>
      <c r="K6715" s="42">
        <v>14.678367000000001</v>
      </c>
      <c r="L6715" s="43">
        <v>0.34999999999999981</v>
      </c>
      <c r="M6715" s="42">
        <v>5.137428449999998</v>
      </c>
      <c r="N6715">
        <v>4</v>
      </c>
      <c r="O6715" s="43">
        <v>64.399999999999991</v>
      </c>
      <c r="P6715" s="42">
        <v>49.199999999999996</v>
      </c>
      <c r="Q6715" s="42">
        <v>16.5</v>
      </c>
      <c r="R6715" s="42">
        <v>4</v>
      </c>
    </row>
    <row r="6716" spans="1:18" x14ac:dyDescent="0.3">
      <c r="A6716" t="s">
        <v>3923</v>
      </c>
      <c r="B6716" s="17">
        <v>45100</v>
      </c>
      <c r="C6716" t="s">
        <v>3917</v>
      </c>
      <c r="D6716" t="s">
        <v>3918</v>
      </c>
      <c r="E6716" t="s">
        <v>3919</v>
      </c>
      <c r="F6716" t="s">
        <v>3930</v>
      </c>
      <c r="G6716" t="s">
        <v>3877</v>
      </c>
      <c r="H6716" t="s">
        <v>3922</v>
      </c>
      <c r="I6716">
        <v>1181.1999999999998</v>
      </c>
      <c r="J6716" s="41">
        <v>1.1880000000000002E-2</v>
      </c>
      <c r="K6716" s="42">
        <v>14.032655999999999</v>
      </c>
      <c r="L6716" s="43">
        <v>0.61999999999999977</v>
      </c>
      <c r="M6716" s="42">
        <v>8.7002467199999955</v>
      </c>
      <c r="N6716">
        <v>8</v>
      </c>
      <c r="O6716" s="43">
        <v>39.9</v>
      </c>
      <c r="P6716" s="42">
        <v>30</v>
      </c>
      <c r="Q6716" s="42">
        <v>1.5</v>
      </c>
      <c r="R6716" s="42">
        <v>11</v>
      </c>
    </row>
    <row r="6717" spans="1:18" x14ac:dyDescent="0.3">
      <c r="A6717" t="s">
        <v>3923</v>
      </c>
      <c r="B6717" s="17">
        <v>45101</v>
      </c>
      <c r="C6717" t="s">
        <v>3917</v>
      </c>
      <c r="D6717" t="s">
        <v>3918</v>
      </c>
      <c r="E6717" t="s">
        <v>3919</v>
      </c>
      <c r="F6717" t="s">
        <v>3930</v>
      </c>
      <c r="G6717" t="s">
        <v>3877</v>
      </c>
      <c r="H6717" t="s">
        <v>3922</v>
      </c>
      <c r="I6717">
        <v>779.39999999999986</v>
      </c>
      <c r="J6717" s="41">
        <v>7.810000000000001E-3</v>
      </c>
      <c r="K6717" s="42">
        <v>6.0871139999999997</v>
      </c>
      <c r="L6717" s="43">
        <v>0.66999999999999982</v>
      </c>
      <c r="M6717" s="42">
        <v>4.0783663799999985</v>
      </c>
      <c r="N6717">
        <v>6</v>
      </c>
      <c r="O6717" s="43">
        <v>219.79999999999998</v>
      </c>
      <c r="P6717" s="42">
        <v>55.199999999999996</v>
      </c>
      <c r="Q6717" s="42">
        <v>3</v>
      </c>
      <c r="R6717" s="42">
        <v>12</v>
      </c>
    </row>
    <row r="6718" spans="1:18" x14ac:dyDescent="0.3">
      <c r="A6718" t="s">
        <v>3923</v>
      </c>
      <c r="B6718" s="17">
        <v>45102</v>
      </c>
      <c r="C6718" t="s">
        <v>3917</v>
      </c>
      <c r="D6718" t="s">
        <v>3918</v>
      </c>
      <c r="E6718" t="s">
        <v>3919</v>
      </c>
      <c r="F6718" t="s">
        <v>3930</v>
      </c>
      <c r="G6718" t="s">
        <v>3877</v>
      </c>
      <c r="H6718" t="s">
        <v>3922</v>
      </c>
      <c r="I6718">
        <v>82.599999999999909</v>
      </c>
      <c r="J6718" s="41">
        <v>8.0300000000000007E-3</v>
      </c>
      <c r="K6718" s="42">
        <v>0.66327799999999937</v>
      </c>
      <c r="L6718" s="43">
        <v>0.86999999999999977</v>
      </c>
      <c r="M6718" s="42">
        <v>0.57705185999999931</v>
      </c>
      <c r="N6718">
        <v>6</v>
      </c>
      <c r="O6718" s="43">
        <v>291.2</v>
      </c>
      <c r="P6718" s="42">
        <v>34.799999999999997</v>
      </c>
      <c r="Q6718" s="42">
        <v>4.5</v>
      </c>
      <c r="R6718" s="42">
        <v>3</v>
      </c>
    </row>
    <row r="6719" spans="1:18" x14ac:dyDescent="0.3">
      <c r="A6719" t="s">
        <v>3923</v>
      </c>
      <c r="B6719" s="17">
        <v>45103</v>
      </c>
      <c r="C6719" t="s">
        <v>3917</v>
      </c>
      <c r="D6719" t="s">
        <v>3918</v>
      </c>
      <c r="E6719" t="s">
        <v>3919</v>
      </c>
      <c r="F6719" t="s">
        <v>3930</v>
      </c>
      <c r="G6719" t="s">
        <v>3877</v>
      </c>
      <c r="H6719" t="s">
        <v>3922</v>
      </c>
      <c r="I6719">
        <v>863</v>
      </c>
      <c r="J6719" s="41">
        <v>8.2500000000000021E-3</v>
      </c>
      <c r="K6719" s="42">
        <v>7.1197500000000016</v>
      </c>
      <c r="L6719" s="43">
        <v>0.44999999999999973</v>
      </c>
      <c r="M6719" s="42">
        <v>3.2038874999999987</v>
      </c>
      <c r="N6719">
        <v>8</v>
      </c>
      <c r="O6719" s="43">
        <v>107.1</v>
      </c>
      <c r="P6719" s="42">
        <v>54</v>
      </c>
      <c r="Q6719" s="42">
        <v>16.5</v>
      </c>
      <c r="R6719" s="42">
        <v>8</v>
      </c>
    </row>
    <row r="6720" spans="1:18" x14ac:dyDescent="0.3">
      <c r="A6720" t="s">
        <v>3923</v>
      </c>
      <c r="B6720" s="17">
        <v>45104</v>
      </c>
      <c r="C6720" t="s">
        <v>3917</v>
      </c>
      <c r="D6720" t="s">
        <v>3918</v>
      </c>
      <c r="E6720" t="s">
        <v>3919</v>
      </c>
      <c r="F6720" t="s">
        <v>3930</v>
      </c>
      <c r="G6720" t="s">
        <v>3877</v>
      </c>
      <c r="H6720" t="s">
        <v>3922</v>
      </c>
      <c r="I6720">
        <v>753.69999999999982</v>
      </c>
      <c r="J6720" s="41">
        <v>1.1660000000000004E-2</v>
      </c>
      <c r="K6720" s="42">
        <v>8.7881420000000006</v>
      </c>
      <c r="L6720" s="43">
        <v>0.28999999999999981</v>
      </c>
      <c r="M6720" s="42">
        <v>2.5485611799999983</v>
      </c>
      <c r="N6720">
        <v>4</v>
      </c>
      <c r="O6720" s="43">
        <v>266.7</v>
      </c>
      <c r="P6720" s="42">
        <v>56.4</v>
      </c>
      <c r="Q6720" s="42">
        <v>0</v>
      </c>
      <c r="R6720" s="42">
        <v>6</v>
      </c>
    </row>
    <row r="6721" spans="1:18" x14ac:dyDescent="0.3">
      <c r="A6721" t="s">
        <v>3923</v>
      </c>
      <c r="B6721" s="17">
        <v>45105</v>
      </c>
      <c r="C6721" t="s">
        <v>3917</v>
      </c>
      <c r="D6721" t="s">
        <v>3918</v>
      </c>
      <c r="E6721" t="s">
        <v>3919</v>
      </c>
      <c r="F6721" t="s">
        <v>3930</v>
      </c>
      <c r="G6721" t="s">
        <v>3877</v>
      </c>
      <c r="H6721" t="s">
        <v>3922</v>
      </c>
      <c r="I6721">
        <v>944.09999999999991</v>
      </c>
      <c r="J6721" s="41">
        <v>1.1000000000000003E-2</v>
      </c>
      <c r="K6721" s="42">
        <v>10.385100000000001</v>
      </c>
      <c r="L6721" s="43">
        <v>0</v>
      </c>
      <c r="M6721" s="42">
        <v>0</v>
      </c>
      <c r="N6721">
        <v>3</v>
      </c>
      <c r="O6721" s="43">
        <v>191.1</v>
      </c>
      <c r="P6721" s="42">
        <v>18</v>
      </c>
      <c r="Q6721" s="42">
        <v>0</v>
      </c>
      <c r="R6721" s="42">
        <v>5</v>
      </c>
    </row>
    <row r="6722" spans="1:18" x14ac:dyDescent="0.3">
      <c r="A6722" t="s">
        <v>3923</v>
      </c>
      <c r="B6722" s="17">
        <v>45106</v>
      </c>
      <c r="C6722" t="s">
        <v>3917</v>
      </c>
      <c r="D6722" t="s">
        <v>3918</v>
      </c>
      <c r="E6722" t="s">
        <v>3919</v>
      </c>
      <c r="F6722" t="s">
        <v>3930</v>
      </c>
      <c r="G6722" t="s">
        <v>3877</v>
      </c>
      <c r="H6722" t="s">
        <v>3922</v>
      </c>
      <c r="I6722">
        <v>1229.3</v>
      </c>
      <c r="J6722" s="41">
        <v>7.7000000000000011E-3</v>
      </c>
      <c r="K6722" s="42">
        <v>9.4656100000000016</v>
      </c>
      <c r="L6722" s="43">
        <v>3.0000000000000027E-2</v>
      </c>
      <c r="M6722" s="42">
        <v>0.28396830000000028</v>
      </c>
      <c r="N6722">
        <v>8</v>
      </c>
      <c r="O6722" s="43">
        <v>308.7</v>
      </c>
      <c r="P6722" s="42">
        <v>57.599999999999994</v>
      </c>
      <c r="Q6722" s="42">
        <v>10.5</v>
      </c>
      <c r="R6722" s="42">
        <v>5</v>
      </c>
    </row>
    <row r="6723" spans="1:18" x14ac:dyDescent="0.3">
      <c r="A6723" t="s">
        <v>3923</v>
      </c>
      <c r="B6723" s="17">
        <v>45107</v>
      </c>
      <c r="C6723" t="s">
        <v>3917</v>
      </c>
      <c r="D6723" t="s">
        <v>3918</v>
      </c>
      <c r="E6723" t="s">
        <v>3919</v>
      </c>
      <c r="F6723" t="s">
        <v>3930</v>
      </c>
      <c r="G6723" t="s">
        <v>3877</v>
      </c>
      <c r="H6723" t="s">
        <v>3922</v>
      </c>
      <c r="I6723">
        <v>1432.4999999999998</v>
      </c>
      <c r="J6723" s="41">
        <v>1.3090000000000003E-2</v>
      </c>
      <c r="K6723" s="42">
        <v>18.751425000000001</v>
      </c>
      <c r="L6723" s="43">
        <v>0.93999999999999984</v>
      </c>
      <c r="M6723" s="42">
        <v>17.626339499999997</v>
      </c>
      <c r="N6723">
        <v>6</v>
      </c>
      <c r="O6723" s="43">
        <v>63.699999999999996</v>
      </c>
      <c r="P6723" s="42">
        <v>2.4</v>
      </c>
      <c r="Q6723" s="42">
        <v>13.5</v>
      </c>
      <c r="R6723" s="42">
        <v>9</v>
      </c>
    </row>
    <row r="6724" spans="1:18" x14ac:dyDescent="0.3">
      <c r="A6724" t="s">
        <v>3923</v>
      </c>
      <c r="B6724" s="17">
        <v>45108</v>
      </c>
      <c r="C6724" t="s">
        <v>3917</v>
      </c>
      <c r="D6724" t="s">
        <v>3918</v>
      </c>
      <c r="E6724" t="s">
        <v>3919</v>
      </c>
      <c r="F6724" t="s">
        <v>3930</v>
      </c>
      <c r="G6724" t="s">
        <v>3877</v>
      </c>
      <c r="H6724" t="s">
        <v>3922</v>
      </c>
      <c r="I6724">
        <v>1048</v>
      </c>
      <c r="J6724" s="41">
        <v>1.0890000000000004E-2</v>
      </c>
      <c r="K6724" s="42">
        <v>11.412720000000004</v>
      </c>
      <c r="L6724" s="43">
        <v>0.5299999999999998</v>
      </c>
      <c r="M6724" s="42">
        <v>6.0487415999999996</v>
      </c>
      <c r="N6724">
        <v>7</v>
      </c>
      <c r="O6724" s="43">
        <v>92.399999999999991</v>
      </c>
      <c r="P6724" s="42">
        <v>79.2</v>
      </c>
      <c r="Q6724" s="42">
        <v>19.5</v>
      </c>
      <c r="R6724" s="42">
        <v>6</v>
      </c>
    </row>
    <row r="6725" spans="1:18" x14ac:dyDescent="0.3">
      <c r="A6725" t="s">
        <v>3923</v>
      </c>
      <c r="B6725" s="17">
        <v>45109</v>
      </c>
      <c r="C6725" t="s">
        <v>3917</v>
      </c>
      <c r="D6725" t="s">
        <v>3918</v>
      </c>
      <c r="E6725" t="s">
        <v>3919</v>
      </c>
      <c r="F6725" t="s">
        <v>3930</v>
      </c>
      <c r="G6725" t="s">
        <v>3877</v>
      </c>
      <c r="H6725" t="s">
        <v>3922</v>
      </c>
      <c r="I6725">
        <v>1197.5999999999999</v>
      </c>
      <c r="J6725" s="41">
        <v>7.810000000000001E-3</v>
      </c>
      <c r="K6725" s="42">
        <v>9.353256</v>
      </c>
      <c r="L6725" s="43">
        <v>0.7899999999999997</v>
      </c>
      <c r="M6725" s="42">
        <v>7.3890722399999973</v>
      </c>
      <c r="N6725">
        <v>5</v>
      </c>
      <c r="O6725" s="43">
        <v>210.7</v>
      </c>
      <c r="P6725" s="42">
        <v>4.8</v>
      </c>
      <c r="Q6725" s="42">
        <v>12</v>
      </c>
      <c r="R6725" s="42">
        <v>3</v>
      </c>
    </row>
    <row r="6726" spans="1:18" x14ac:dyDescent="0.3">
      <c r="A6726" t="s">
        <v>3923</v>
      </c>
      <c r="B6726" s="17">
        <v>45110</v>
      </c>
      <c r="C6726" t="s">
        <v>3917</v>
      </c>
      <c r="D6726" t="s">
        <v>3918</v>
      </c>
      <c r="E6726" t="s">
        <v>3919</v>
      </c>
      <c r="F6726" t="s">
        <v>3930</v>
      </c>
      <c r="G6726" t="s">
        <v>3877</v>
      </c>
      <c r="H6726" t="s">
        <v>3922</v>
      </c>
      <c r="I6726">
        <v>1038</v>
      </c>
      <c r="J6726" s="41">
        <v>1.3200000000000002E-2</v>
      </c>
      <c r="K6726" s="42">
        <v>13.701600000000001</v>
      </c>
      <c r="L6726" s="43">
        <v>0.50999999999999979</v>
      </c>
      <c r="M6726" s="42">
        <v>6.9878159999999978</v>
      </c>
      <c r="N6726">
        <v>8</v>
      </c>
      <c r="O6726" s="43">
        <v>100.8</v>
      </c>
      <c r="P6726" s="42">
        <v>67.2</v>
      </c>
      <c r="Q6726" s="42">
        <v>6</v>
      </c>
      <c r="R6726" s="42">
        <v>4</v>
      </c>
    </row>
    <row r="6727" spans="1:18" x14ac:dyDescent="0.3">
      <c r="A6727" t="s">
        <v>3923</v>
      </c>
      <c r="B6727" s="17">
        <v>45111</v>
      </c>
      <c r="C6727" t="s">
        <v>3917</v>
      </c>
      <c r="D6727" t="s">
        <v>3918</v>
      </c>
      <c r="E6727" t="s">
        <v>3919</v>
      </c>
      <c r="F6727" t="s">
        <v>3930</v>
      </c>
      <c r="G6727" t="s">
        <v>3877</v>
      </c>
      <c r="H6727" t="s">
        <v>3922</v>
      </c>
      <c r="I6727">
        <v>654.5</v>
      </c>
      <c r="J6727" s="41">
        <v>1.0010000000000002E-2</v>
      </c>
      <c r="K6727" s="42">
        <v>6.5515450000000008</v>
      </c>
      <c r="L6727" s="43">
        <v>0.84999999999999976</v>
      </c>
      <c r="M6727" s="42">
        <v>5.5688132499999989</v>
      </c>
      <c r="N6727">
        <v>4</v>
      </c>
      <c r="O6727" s="43">
        <v>174.29999999999998</v>
      </c>
      <c r="P6727" s="42">
        <v>46.8</v>
      </c>
      <c r="Q6727" s="42">
        <v>1.5</v>
      </c>
      <c r="R6727" s="42">
        <v>0</v>
      </c>
    </row>
    <row r="6728" spans="1:18" x14ac:dyDescent="0.3">
      <c r="A6728" t="s">
        <v>3923</v>
      </c>
      <c r="B6728" s="17">
        <v>45112</v>
      </c>
      <c r="C6728" t="s">
        <v>3917</v>
      </c>
      <c r="D6728" t="s">
        <v>3918</v>
      </c>
      <c r="E6728" t="s">
        <v>3919</v>
      </c>
      <c r="F6728" t="s">
        <v>3930</v>
      </c>
      <c r="G6728" t="s">
        <v>3877</v>
      </c>
      <c r="H6728" t="s">
        <v>3922</v>
      </c>
      <c r="I6728">
        <v>325.29999999999995</v>
      </c>
      <c r="J6728" s="41">
        <v>1.1330000000000002E-2</v>
      </c>
      <c r="K6728" s="42">
        <v>3.6856490000000002</v>
      </c>
      <c r="L6728" s="43">
        <v>0.61999999999999977</v>
      </c>
      <c r="M6728" s="42">
        <v>2.2851023799999992</v>
      </c>
      <c r="N6728">
        <v>9</v>
      </c>
      <c r="O6728" s="43">
        <v>140</v>
      </c>
      <c r="P6728" s="42">
        <v>9.6</v>
      </c>
      <c r="Q6728" s="42">
        <v>7.5</v>
      </c>
      <c r="R6728" s="42">
        <v>9</v>
      </c>
    </row>
    <row r="6729" spans="1:18" x14ac:dyDescent="0.3">
      <c r="A6729" t="s">
        <v>3923</v>
      </c>
      <c r="B6729" s="17">
        <v>45113</v>
      </c>
      <c r="C6729" t="s">
        <v>3917</v>
      </c>
      <c r="D6729" t="s">
        <v>3918</v>
      </c>
      <c r="E6729" t="s">
        <v>3919</v>
      </c>
      <c r="F6729" t="s">
        <v>3930</v>
      </c>
      <c r="G6729" t="s">
        <v>3877</v>
      </c>
      <c r="H6729" t="s">
        <v>3922</v>
      </c>
      <c r="I6729">
        <v>1126.0999999999999</v>
      </c>
      <c r="J6729" s="41">
        <v>8.4700000000000001E-3</v>
      </c>
      <c r="K6729" s="42">
        <v>9.5380669999999999</v>
      </c>
      <c r="L6729" s="43">
        <v>0.90999999999999981</v>
      </c>
      <c r="M6729" s="42">
        <v>8.6796409699999977</v>
      </c>
      <c r="N6729">
        <v>4</v>
      </c>
      <c r="O6729" s="43">
        <v>301.7</v>
      </c>
      <c r="P6729" s="42">
        <v>44.4</v>
      </c>
      <c r="Q6729" s="42">
        <v>1.5</v>
      </c>
      <c r="R6729" s="42">
        <v>5</v>
      </c>
    </row>
    <row r="6730" spans="1:18" x14ac:dyDescent="0.3">
      <c r="A6730" t="s">
        <v>3923</v>
      </c>
      <c r="B6730" s="17">
        <v>45114</v>
      </c>
      <c r="C6730" t="s">
        <v>3917</v>
      </c>
      <c r="D6730" t="s">
        <v>3918</v>
      </c>
      <c r="E6730" t="s">
        <v>3919</v>
      </c>
      <c r="F6730" t="s">
        <v>3930</v>
      </c>
      <c r="G6730" t="s">
        <v>3877</v>
      </c>
      <c r="H6730" t="s">
        <v>3922</v>
      </c>
      <c r="I6730">
        <v>868.19999999999982</v>
      </c>
      <c r="J6730" s="41">
        <v>1.023E-2</v>
      </c>
      <c r="K6730" s="42">
        <v>8.8816859999999984</v>
      </c>
      <c r="L6730" s="43">
        <v>0.09</v>
      </c>
      <c r="M6730" s="42">
        <v>0.79935173999999987</v>
      </c>
      <c r="N6730">
        <v>4</v>
      </c>
      <c r="O6730" s="43">
        <v>53.9</v>
      </c>
      <c r="P6730" s="42">
        <v>50.4</v>
      </c>
      <c r="Q6730" s="42">
        <v>6</v>
      </c>
      <c r="R6730" s="42">
        <v>8</v>
      </c>
    </row>
    <row r="6731" spans="1:18" x14ac:dyDescent="0.3">
      <c r="A6731" t="s">
        <v>3923</v>
      </c>
      <c r="B6731" s="17">
        <v>45115</v>
      </c>
      <c r="C6731" t="s">
        <v>3917</v>
      </c>
      <c r="D6731" t="s">
        <v>3918</v>
      </c>
      <c r="E6731" t="s">
        <v>3919</v>
      </c>
      <c r="F6731" t="s">
        <v>3930</v>
      </c>
      <c r="G6731" t="s">
        <v>3877</v>
      </c>
      <c r="H6731" t="s">
        <v>3922</v>
      </c>
      <c r="I6731">
        <v>1210.3</v>
      </c>
      <c r="J6731" s="41">
        <v>1.2760000000000001E-2</v>
      </c>
      <c r="K6731" s="42">
        <v>15.443428000000001</v>
      </c>
      <c r="L6731" s="43">
        <v>0.66999999999999971</v>
      </c>
      <c r="M6731" s="42">
        <v>10.347096759999996</v>
      </c>
      <c r="N6731">
        <v>6</v>
      </c>
      <c r="O6731" s="43">
        <v>214.2</v>
      </c>
      <c r="P6731" s="42">
        <v>1.2</v>
      </c>
      <c r="Q6731" s="42">
        <v>1.5</v>
      </c>
      <c r="R6731" s="42">
        <v>6</v>
      </c>
    </row>
    <row r="6732" spans="1:18" x14ac:dyDescent="0.3">
      <c r="A6732" t="s">
        <v>3923</v>
      </c>
      <c r="B6732" s="17">
        <v>45116</v>
      </c>
      <c r="C6732" t="s">
        <v>3917</v>
      </c>
      <c r="D6732" t="s">
        <v>3918</v>
      </c>
      <c r="E6732" t="s">
        <v>3919</v>
      </c>
      <c r="F6732" t="s">
        <v>3930</v>
      </c>
      <c r="G6732" t="s">
        <v>3877</v>
      </c>
      <c r="H6732" t="s">
        <v>3922</v>
      </c>
      <c r="I6732">
        <v>1245.8</v>
      </c>
      <c r="J6732" s="41">
        <v>9.6800000000000011E-3</v>
      </c>
      <c r="K6732" s="42">
        <v>12.059344000000001</v>
      </c>
      <c r="L6732" s="43">
        <v>0.44999999999999979</v>
      </c>
      <c r="M6732" s="42">
        <v>5.4267047999999978</v>
      </c>
      <c r="N6732">
        <v>6</v>
      </c>
      <c r="O6732" s="43">
        <v>184.1</v>
      </c>
      <c r="P6732" s="42">
        <v>45.6</v>
      </c>
      <c r="Q6732" s="42">
        <v>3</v>
      </c>
      <c r="R6732" s="42">
        <v>12</v>
      </c>
    </row>
    <row r="6733" spans="1:18" x14ac:dyDescent="0.3">
      <c r="A6733" t="s">
        <v>3923</v>
      </c>
      <c r="B6733" s="17">
        <v>45117</v>
      </c>
      <c r="C6733" t="s">
        <v>3917</v>
      </c>
      <c r="D6733" t="s">
        <v>3918</v>
      </c>
      <c r="E6733" t="s">
        <v>3919</v>
      </c>
      <c r="F6733" t="s">
        <v>3930</v>
      </c>
      <c r="G6733" t="s">
        <v>3877</v>
      </c>
      <c r="H6733" t="s">
        <v>3922</v>
      </c>
      <c r="I6733">
        <v>546.39999999999986</v>
      </c>
      <c r="J6733" s="41">
        <v>9.5700000000000004E-3</v>
      </c>
      <c r="K6733" s="42">
        <v>5.2290479999999988</v>
      </c>
      <c r="L6733" s="43">
        <v>0.53999999999999981</v>
      </c>
      <c r="M6733" s="42">
        <v>2.8236859199999982</v>
      </c>
      <c r="N6733">
        <v>3</v>
      </c>
      <c r="O6733" s="43">
        <v>197.39999999999998</v>
      </c>
      <c r="P6733" s="42">
        <v>52.8</v>
      </c>
      <c r="Q6733" s="42">
        <v>9</v>
      </c>
      <c r="R6733" s="42">
        <v>7</v>
      </c>
    </row>
    <row r="6734" spans="1:18" x14ac:dyDescent="0.3">
      <c r="A6734" t="s">
        <v>3923</v>
      </c>
      <c r="B6734" s="17">
        <v>45118</v>
      </c>
      <c r="C6734" t="s">
        <v>3917</v>
      </c>
      <c r="D6734" t="s">
        <v>3918</v>
      </c>
      <c r="E6734" t="s">
        <v>3919</v>
      </c>
      <c r="F6734" t="s">
        <v>3930</v>
      </c>
      <c r="G6734" t="s">
        <v>3877</v>
      </c>
      <c r="H6734" t="s">
        <v>3922</v>
      </c>
      <c r="I6734">
        <v>713.5</v>
      </c>
      <c r="J6734" s="41">
        <v>1.0450000000000003E-2</v>
      </c>
      <c r="K6734" s="42">
        <v>7.456075000000002</v>
      </c>
      <c r="L6734" s="43">
        <v>0.69999999999999984</v>
      </c>
      <c r="M6734" s="42">
        <v>5.2192525000000005</v>
      </c>
      <c r="N6734">
        <v>7</v>
      </c>
      <c r="O6734" s="43">
        <v>136.5</v>
      </c>
      <c r="P6734" s="42">
        <v>80.399999999999991</v>
      </c>
      <c r="Q6734" s="42">
        <v>1.5</v>
      </c>
      <c r="R6734" s="42">
        <v>9</v>
      </c>
    </row>
    <row r="6735" spans="1:18" x14ac:dyDescent="0.3">
      <c r="A6735" t="s">
        <v>3923</v>
      </c>
      <c r="B6735" s="17">
        <v>45119</v>
      </c>
      <c r="C6735" t="s">
        <v>3917</v>
      </c>
      <c r="D6735" t="s">
        <v>3918</v>
      </c>
      <c r="E6735" t="s">
        <v>3919</v>
      </c>
      <c r="F6735" t="s">
        <v>3930</v>
      </c>
      <c r="G6735" t="s">
        <v>3877</v>
      </c>
      <c r="H6735" t="s">
        <v>3922</v>
      </c>
      <c r="I6735">
        <v>542.19999999999982</v>
      </c>
      <c r="J6735" s="41">
        <v>1.1990000000000001E-2</v>
      </c>
      <c r="K6735" s="42">
        <v>6.5009779999999981</v>
      </c>
      <c r="L6735" s="43">
        <v>1.0099999999999998</v>
      </c>
      <c r="M6735" s="42">
        <v>6.5659877799999968</v>
      </c>
      <c r="N6735">
        <v>7</v>
      </c>
      <c r="O6735" s="43">
        <v>137.89999999999998</v>
      </c>
      <c r="P6735" s="42">
        <v>12</v>
      </c>
      <c r="Q6735" s="42">
        <v>7.5</v>
      </c>
      <c r="R6735" s="42">
        <v>1</v>
      </c>
    </row>
    <row r="6736" spans="1:18" x14ac:dyDescent="0.3">
      <c r="A6736" t="s">
        <v>3923</v>
      </c>
      <c r="B6736" s="17">
        <v>45120</v>
      </c>
      <c r="C6736" t="s">
        <v>3917</v>
      </c>
      <c r="D6736" t="s">
        <v>3918</v>
      </c>
      <c r="E6736" t="s">
        <v>3919</v>
      </c>
      <c r="F6736" t="s">
        <v>3930</v>
      </c>
      <c r="G6736" t="s">
        <v>3877</v>
      </c>
      <c r="H6736" t="s">
        <v>3922</v>
      </c>
      <c r="I6736">
        <v>1175.8999999999999</v>
      </c>
      <c r="J6736" s="41">
        <v>1.2100000000000005E-2</v>
      </c>
      <c r="K6736" s="42">
        <v>14.228390000000005</v>
      </c>
      <c r="L6736" s="43">
        <v>1.1199999999999997</v>
      </c>
      <c r="M6736" s="42">
        <v>15.9357968</v>
      </c>
      <c r="N6736">
        <v>4</v>
      </c>
      <c r="O6736" s="43">
        <v>205.79999999999998</v>
      </c>
      <c r="P6736" s="42">
        <v>42</v>
      </c>
      <c r="Q6736" s="42">
        <v>3</v>
      </c>
      <c r="R6736" s="42">
        <v>4</v>
      </c>
    </row>
    <row r="6737" spans="1:18" x14ac:dyDescent="0.3">
      <c r="A6737" t="s">
        <v>3923</v>
      </c>
      <c r="B6737" s="17">
        <v>45121</v>
      </c>
      <c r="C6737" t="s">
        <v>3917</v>
      </c>
      <c r="D6737" t="s">
        <v>3918</v>
      </c>
      <c r="E6737" t="s">
        <v>3919</v>
      </c>
      <c r="F6737" t="s">
        <v>3930</v>
      </c>
      <c r="G6737" t="s">
        <v>3877</v>
      </c>
      <c r="H6737" t="s">
        <v>3922</v>
      </c>
      <c r="I6737">
        <v>1326.8</v>
      </c>
      <c r="J6737" s="41">
        <v>1.2430000000000002E-2</v>
      </c>
      <c r="K6737" s="42">
        <v>16.492124</v>
      </c>
      <c r="L6737" s="43">
        <v>0.5299999999999998</v>
      </c>
      <c r="M6737" s="42">
        <v>8.7408257199999966</v>
      </c>
      <c r="N6737">
        <v>7</v>
      </c>
      <c r="O6737" s="43">
        <v>132.29999999999998</v>
      </c>
      <c r="P6737" s="42">
        <v>32.4</v>
      </c>
      <c r="Q6737" s="42">
        <v>1.5</v>
      </c>
      <c r="R6737" s="42">
        <v>5</v>
      </c>
    </row>
    <row r="6738" spans="1:18" x14ac:dyDescent="0.3">
      <c r="A6738" t="s">
        <v>3923</v>
      </c>
      <c r="B6738" s="17">
        <v>45122</v>
      </c>
      <c r="C6738" t="s">
        <v>3917</v>
      </c>
      <c r="D6738" t="s">
        <v>3918</v>
      </c>
      <c r="E6738" t="s">
        <v>3919</v>
      </c>
      <c r="F6738" t="s">
        <v>3930</v>
      </c>
      <c r="G6738" t="s">
        <v>3877</v>
      </c>
      <c r="H6738" t="s">
        <v>3922</v>
      </c>
      <c r="I6738">
        <v>695.19999999999982</v>
      </c>
      <c r="J6738" s="41">
        <v>1.2320000000000003E-2</v>
      </c>
      <c r="K6738" s="42">
        <v>8.564864</v>
      </c>
      <c r="L6738" s="43">
        <v>0.15</v>
      </c>
      <c r="M6738" s="42">
        <v>1.2847295999999999</v>
      </c>
      <c r="N6738">
        <v>3</v>
      </c>
      <c r="O6738" s="43">
        <v>258.3</v>
      </c>
      <c r="P6738" s="42">
        <v>62.4</v>
      </c>
      <c r="Q6738" s="42">
        <v>0</v>
      </c>
      <c r="R6738" s="42">
        <v>9</v>
      </c>
    </row>
    <row r="6739" spans="1:18" x14ac:dyDescent="0.3">
      <c r="A6739" t="s">
        <v>3923</v>
      </c>
      <c r="B6739" s="17">
        <v>45123</v>
      </c>
      <c r="C6739" t="s">
        <v>3917</v>
      </c>
      <c r="D6739" t="s">
        <v>3918</v>
      </c>
      <c r="E6739" t="s">
        <v>3919</v>
      </c>
      <c r="F6739" t="s">
        <v>3930</v>
      </c>
      <c r="G6739" t="s">
        <v>3877</v>
      </c>
      <c r="H6739" t="s">
        <v>3922</v>
      </c>
      <c r="I6739">
        <v>1407.8999999999999</v>
      </c>
      <c r="J6739" s="41">
        <v>1.2430000000000002E-2</v>
      </c>
      <c r="K6739" s="42">
        <v>17.500197</v>
      </c>
      <c r="L6739" s="43">
        <v>0.58999999999999975</v>
      </c>
      <c r="M6739" s="42">
        <v>10.325116229999995</v>
      </c>
      <c r="N6739">
        <v>2</v>
      </c>
      <c r="O6739" s="43">
        <v>225.39999999999998</v>
      </c>
      <c r="P6739" s="42">
        <v>18</v>
      </c>
      <c r="Q6739" s="42">
        <v>6</v>
      </c>
      <c r="R6739" s="42">
        <v>7</v>
      </c>
    </row>
    <row r="6740" spans="1:18" x14ac:dyDescent="0.3">
      <c r="A6740" t="s">
        <v>3923</v>
      </c>
      <c r="B6740" s="17">
        <v>45124</v>
      </c>
      <c r="C6740" t="s">
        <v>3917</v>
      </c>
      <c r="D6740" t="s">
        <v>3918</v>
      </c>
      <c r="E6740" t="s">
        <v>3919</v>
      </c>
      <c r="F6740" t="s">
        <v>3930</v>
      </c>
      <c r="G6740" t="s">
        <v>3877</v>
      </c>
      <c r="H6740" t="s">
        <v>3922</v>
      </c>
      <c r="I6740">
        <v>1043.8</v>
      </c>
      <c r="J6740" s="41">
        <v>8.1400000000000014E-3</v>
      </c>
      <c r="K6740" s="42">
        <v>8.496532000000002</v>
      </c>
      <c r="L6740" s="43">
        <v>0.34999999999999976</v>
      </c>
      <c r="M6740" s="42">
        <v>2.9737861999999988</v>
      </c>
      <c r="N6740">
        <v>4</v>
      </c>
      <c r="O6740" s="43">
        <v>98</v>
      </c>
      <c r="P6740" s="42">
        <v>68.399999999999991</v>
      </c>
      <c r="Q6740" s="42">
        <v>13.5</v>
      </c>
      <c r="R6740" s="42">
        <v>9</v>
      </c>
    </row>
    <row r="6741" spans="1:18" x14ac:dyDescent="0.3">
      <c r="A6741" t="s">
        <v>3923</v>
      </c>
      <c r="B6741" s="17">
        <v>45125</v>
      </c>
      <c r="C6741" t="s">
        <v>3917</v>
      </c>
      <c r="D6741" t="s">
        <v>3918</v>
      </c>
      <c r="E6741" t="s">
        <v>3919</v>
      </c>
      <c r="F6741" t="s">
        <v>3930</v>
      </c>
      <c r="G6741" t="s">
        <v>3877</v>
      </c>
      <c r="H6741" t="s">
        <v>3922</v>
      </c>
      <c r="I6741">
        <v>1017.3999999999999</v>
      </c>
      <c r="J6741" s="41">
        <v>1.0010000000000002E-2</v>
      </c>
      <c r="K6741" s="42">
        <v>10.184174000000001</v>
      </c>
      <c r="L6741" s="43">
        <v>0.47999999999999987</v>
      </c>
      <c r="M6741" s="42">
        <v>4.8884035199999989</v>
      </c>
      <c r="N6741">
        <v>8</v>
      </c>
      <c r="O6741" s="43">
        <v>179.2</v>
      </c>
      <c r="P6741" s="42">
        <v>54</v>
      </c>
      <c r="Q6741" s="42">
        <v>18</v>
      </c>
      <c r="R6741" s="42">
        <v>10</v>
      </c>
    </row>
    <row r="6742" spans="1:18" x14ac:dyDescent="0.3">
      <c r="A6742" t="s">
        <v>3923</v>
      </c>
      <c r="B6742" s="17">
        <v>45126</v>
      </c>
      <c r="C6742" t="s">
        <v>3917</v>
      </c>
      <c r="D6742" t="s">
        <v>3918</v>
      </c>
      <c r="E6742" t="s">
        <v>3919</v>
      </c>
      <c r="F6742" t="s">
        <v>3930</v>
      </c>
      <c r="G6742" t="s">
        <v>3877</v>
      </c>
      <c r="H6742" t="s">
        <v>3922</v>
      </c>
      <c r="I6742">
        <v>703.39999999999986</v>
      </c>
      <c r="J6742" s="41">
        <v>8.6900000000000015E-3</v>
      </c>
      <c r="K6742" s="42">
        <v>6.112546</v>
      </c>
      <c r="L6742" s="43">
        <v>0.34999999999999981</v>
      </c>
      <c r="M6742" s="42">
        <v>2.1393910999999988</v>
      </c>
      <c r="N6742">
        <v>1</v>
      </c>
      <c r="O6742" s="43">
        <v>0</v>
      </c>
      <c r="P6742" s="42">
        <v>68.399999999999991</v>
      </c>
      <c r="Q6742" s="42">
        <v>10.5</v>
      </c>
      <c r="R6742" s="42">
        <v>9</v>
      </c>
    </row>
    <row r="6743" spans="1:18" x14ac:dyDescent="0.3">
      <c r="A6743" t="s">
        <v>3923</v>
      </c>
      <c r="B6743" s="17">
        <v>45127</v>
      </c>
      <c r="C6743" t="s">
        <v>3917</v>
      </c>
      <c r="D6743" t="s">
        <v>3918</v>
      </c>
      <c r="E6743" t="s">
        <v>3919</v>
      </c>
      <c r="F6743" t="s">
        <v>3930</v>
      </c>
      <c r="G6743" t="s">
        <v>3877</v>
      </c>
      <c r="H6743" t="s">
        <v>3922</v>
      </c>
      <c r="I6743">
        <v>962.69999999999982</v>
      </c>
      <c r="J6743" s="41">
        <v>1.3200000000000002E-2</v>
      </c>
      <c r="K6743" s="42">
        <v>12.70764</v>
      </c>
      <c r="L6743" s="43">
        <v>0.28999999999999998</v>
      </c>
      <c r="M6743" s="42">
        <v>3.6852155999999998</v>
      </c>
      <c r="N6743">
        <v>5</v>
      </c>
      <c r="O6743" s="43">
        <v>44</v>
      </c>
      <c r="P6743" s="42">
        <v>30</v>
      </c>
      <c r="Q6743" s="42">
        <v>3</v>
      </c>
      <c r="R6743" s="42">
        <v>6</v>
      </c>
    </row>
    <row r="6744" spans="1:18" x14ac:dyDescent="0.3">
      <c r="A6744" t="s">
        <v>3923</v>
      </c>
      <c r="B6744" s="17">
        <v>45128</v>
      </c>
      <c r="C6744" t="s">
        <v>3917</v>
      </c>
      <c r="D6744" t="s">
        <v>3918</v>
      </c>
      <c r="E6744" t="s">
        <v>3919</v>
      </c>
      <c r="F6744" t="s">
        <v>3930</v>
      </c>
      <c r="G6744" t="s">
        <v>3877</v>
      </c>
      <c r="H6744" t="s">
        <v>3922</v>
      </c>
      <c r="I6744">
        <v>1146.8</v>
      </c>
      <c r="J6744" s="41">
        <v>9.130000000000001E-3</v>
      </c>
      <c r="K6744" s="42">
        <v>10.470284000000001</v>
      </c>
      <c r="L6744" s="43">
        <v>0.11</v>
      </c>
      <c r="M6744" s="42">
        <v>1.1517312400000002</v>
      </c>
      <c r="N6744">
        <v>6</v>
      </c>
      <c r="O6744" s="43">
        <v>67.199999999999989</v>
      </c>
      <c r="P6744" s="42">
        <v>38.4</v>
      </c>
      <c r="Q6744" s="42">
        <v>19.5</v>
      </c>
      <c r="R6744" s="42">
        <v>8</v>
      </c>
    </row>
    <row r="6745" spans="1:18" x14ac:dyDescent="0.3">
      <c r="A6745" t="s">
        <v>3923</v>
      </c>
      <c r="B6745" s="17">
        <v>45129</v>
      </c>
      <c r="C6745" t="s">
        <v>3917</v>
      </c>
      <c r="D6745" t="s">
        <v>3918</v>
      </c>
      <c r="E6745" t="s">
        <v>3919</v>
      </c>
      <c r="F6745" t="s">
        <v>3930</v>
      </c>
      <c r="G6745" t="s">
        <v>3877</v>
      </c>
      <c r="H6745" t="s">
        <v>3922</v>
      </c>
      <c r="I6745">
        <v>1496.8</v>
      </c>
      <c r="J6745" s="41">
        <v>1.2870000000000003E-2</v>
      </c>
      <c r="K6745" s="42">
        <v>19.263816000000006</v>
      </c>
      <c r="L6745" s="43">
        <v>0.1</v>
      </c>
      <c r="M6745" s="42">
        <v>1.9263816000000007</v>
      </c>
      <c r="N6745">
        <v>4</v>
      </c>
      <c r="O6745" s="43">
        <v>55.3</v>
      </c>
      <c r="P6745" s="42">
        <v>78</v>
      </c>
      <c r="Q6745" s="42">
        <v>22.5</v>
      </c>
      <c r="R6745" s="42">
        <v>3</v>
      </c>
    </row>
    <row r="6746" spans="1:18" x14ac:dyDescent="0.3">
      <c r="A6746" t="s">
        <v>3923</v>
      </c>
      <c r="B6746" s="17">
        <v>45130</v>
      </c>
      <c r="C6746" t="s">
        <v>3917</v>
      </c>
      <c r="D6746" t="s">
        <v>3918</v>
      </c>
      <c r="E6746" t="s">
        <v>3919</v>
      </c>
      <c r="F6746" t="s">
        <v>3930</v>
      </c>
      <c r="G6746" t="s">
        <v>3877</v>
      </c>
      <c r="H6746" t="s">
        <v>3922</v>
      </c>
      <c r="I6746">
        <v>775.69999999999982</v>
      </c>
      <c r="J6746" s="41">
        <v>9.4600000000000014E-3</v>
      </c>
      <c r="K6746" s="42">
        <v>7.3381219999999994</v>
      </c>
      <c r="L6746" s="43">
        <v>0.72999999999999976</v>
      </c>
      <c r="M6746" s="42">
        <v>5.3568290599999981</v>
      </c>
      <c r="N6746">
        <v>4</v>
      </c>
      <c r="O6746" s="43">
        <v>49.699999999999996</v>
      </c>
      <c r="P6746" s="42">
        <v>40.799999999999997</v>
      </c>
      <c r="Q6746" s="42">
        <v>19.5</v>
      </c>
      <c r="R6746" s="42">
        <v>0</v>
      </c>
    </row>
    <row r="6747" spans="1:18" x14ac:dyDescent="0.3">
      <c r="A6747" t="s">
        <v>3923</v>
      </c>
      <c r="B6747" s="17">
        <v>45131</v>
      </c>
      <c r="C6747" t="s">
        <v>3917</v>
      </c>
      <c r="D6747" t="s">
        <v>3918</v>
      </c>
      <c r="E6747" t="s">
        <v>3919</v>
      </c>
      <c r="F6747" t="s">
        <v>3930</v>
      </c>
      <c r="G6747" t="s">
        <v>3877</v>
      </c>
      <c r="H6747" t="s">
        <v>3922</v>
      </c>
      <c r="I6747">
        <v>947.09999999999991</v>
      </c>
      <c r="J6747" s="41">
        <v>9.5700000000000004E-3</v>
      </c>
      <c r="K6747" s="42">
        <v>9.0637469999999993</v>
      </c>
      <c r="L6747" s="43">
        <v>0.54999999999999982</v>
      </c>
      <c r="M6747" s="42">
        <v>4.9850608499999982</v>
      </c>
      <c r="N6747">
        <v>8</v>
      </c>
      <c r="O6747" s="43">
        <v>161.69999999999999</v>
      </c>
      <c r="P6747" s="42">
        <v>82.8</v>
      </c>
      <c r="Q6747" s="42">
        <v>3</v>
      </c>
      <c r="R6747" s="42">
        <v>2</v>
      </c>
    </row>
    <row r="6748" spans="1:18" x14ac:dyDescent="0.3">
      <c r="A6748" t="s">
        <v>3923</v>
      </c>
      <c r="B6748" s="17">
        <v>45132</v>
      </c>
      <c r="C6748" t="s">
        <v>3917</v>
      </c>
      <c r="D6748" t="s">
        <v>3918</v>
      </c>
      <c r="E6748" t="s">
        <v>3919</v>
      </c>
      <c r="F6748" t="s">
        <v>3930</v>
      </c>
      <c r="G6748" t="s">
        <v>3877</v>
      </c>
      <c r="H6748" t="s">
        <v>3922</v>
      </c>
      <c r="I6748">
        <v>990.5</v>
      </c>
      <c r="J6748" s="41">
        <v>9.2400000000000017E-3</v>
      </c>
      <c r="K6748" s="42">
        <v>9.1522200000000016</v>
      </c>
      <c r="L6748" s="43">
        <v>0.37999999999999984</v>
      </c>
      <c r="M6748" s="42">
        <v>3.477843599999999</v>
      </c>
      <c r="N6748">
        <v>2</v>
      </c>
      <c r="O6748" s="43">
        <v>0</v>
      </c>
      <c r="P6748" s="42">
        <v>28.799999999999997</v>
      </c>
      <c r="Q6748" s="42">
        <v>16.5</v>
      </c>
      <c r="R6748" s="42">
        <v>7</v>
      </c>
    </row>
    <row r="6749" spans="1:18" x14ac:dyDescent="0.3">
      <c r="A6749" t="s">
        <v>3923</v>
      </c>
      <c r="B6749" s="17">
        <v>45133</v>
      </c>
      <c r="C6749" t="s">
        <v>3917</v>
      </c>
      <c r="D6749" t="s">
        <v>3918</v>
      </c>
      <c r="E6749" t="s">
        <v>3919</v>
      </c>
      <c r="F6749" t="s">
        <v>3930</v>
      </c>
      <c r="G6749" t="s">
        <v>3877</v>
      </c>
      <c r="H6749" t="s">
        <v>3922</v>
      </c>
      <c r="I6749">
        <v>815.59999999999991</v>
      </c>
      <c r="J6749" s="41">
        <v>8.3600000000000011E-3</v>
      </c>
      <c r="K6749" s="42">
        <v>6.818416</v>
      </c>
      <c r="L6749" s="43">
        <v>2.0000000000000046E-2</v>
      </c>
      <c r="M6749" s="42">
        <v>0.13636832000000032</v>
      </c>
      <c r="N6749">
        <v>4</v>
      </c>
      <c r="O6749" s="43">
        <v>145.6</v>
      </c>
      <c r="P6749" s="42">
        <v>40.799999999999997</v>
      </c>
      <c r="Q6749" s="42">
        <v>10.5</v>
      </c>
      <c r="R6749" s="42">
        <v>3</v>
      </c>
    </row>
    <row r="6750" spans="1:18" x14ac:dyDescent="0.3">
      <c r="A6750" t="s">
        <v>3923</v>
      </c>
      <c r="B6750" s="17">
        <v>45134</v>
      </c>
      <c r="C6750" t="s">
        <v>3917</v>
      </c>
      <c r="D6750" t="s">
        <v>3918</v>
      </c>
      <c r="E6750" t="s">
        <v>3919</v>
      </c>
      <c r="F6750" t="s">
        <v>3930</v>
      </c>
      <c r="G6750" t="s">
        <v>3877</v>
      </c>
      <c r="H6750" t="s">
        <v>3922</v>
      </c>
      <c r="I6750">
        <v>1109.5999999999999</v>
      </c>
      <c r="J6750" s="41">
        <v>1.3200000000000002E-2</v>
      </c>
      <c r="K6750" s="42">
        <v>14.64672</v>
      </c>
      <c r="L6750" s="43">
        <v>0.36999999999999977</v>
      </c>
      <c r="M6750" s="42">
        <v>5.4192863999999972</v>
      </c>
      <c r="N6750">
        <v>7</v>
      </c>
      <c r="O6750" s="43">
        <v>128.1</v>
      </c>
      <c r="P6750" s="42">
        <v>55.199999999999996</v>
      </c>
      <c r="Q6750" s="42">
        <v>10.5</v>
      </c>
      <c r="R6750" s="42">
        <v>3</v>
      </c>
    </row>
    <row r="6751" spans="1:18" x14ac:dyDescent="0.3">
      <c r="A6751" t="s">
        <v>3923</v>
      </c>
      <c r="B6751" s="17">
        <v>45135</v>
      </c>
      <c r="C6751" t="s">
        <v>3917</v>
      </c>
      <c r="D6751" t="s">
        <v>3918</v>
      </c>
      <c r="E6751" t="s">
        <v>3919</v>
      </c>
      <c r="F6751" t="s">
        <v>3930</v>
      </c>
      <c r="G6751" t="s">
        <v>3877</v>
      </c>
      <c r="H6751" t="s">
        <v>3922</v>
      </c>
      <c r="I6751">
        <v>705.09999999999991</v>
      </c>
      <c r="J6751" s="41">
        <v>1.0670000000000001E-2</v>
      </c>
      <c r="K6751" s="42">
        <v>7.5234169999999994</v>
      </c>
      <c r="L6751" s="43">
        <v>0.81999999999999984</v>
      </c>
      <c r="M6751" s="42">
        <v>6.169201939999998</v>
      </c>
      <c r="N6751">
        <v>7</v>
      </c>
      <c r="O6751" s="43">
        <v>0</v>
      </c>
      <c r="P6751" s="42">
        <v>27.599999999999998</v>
      </c>
      <c r="Q6751" s="42">
        <v>1.5</v>
      </c>
      <c r="R6751" s="42">
        <v>10</v>
      </c>
    </row>
    <row r="6752" spans="1:18" x14ac:dyDescent="0.3">
      <c r="A6752" t="s">
        <v>3923</v>
      </c>
      <c r="B6752" s="17">
        <v>45136</v>
      </c>
      <c r="C6752" t="s">
        <v>3917</v>
      </c>
      <c r="D6752" t="s">
        <v>3918</v>
      </c>
      <c r="E6752" t="s">
        <v>3919</v>
      </c>
      <c r="F6752" t="s">
        <v>3930</v>
      </c>
      <c r="G6752" t="s">
        <v>3877</v>
      </c>
      <c r="H6752" t="s">
        <v>3922</v>
      </c>
      <c r="I6752">
        <v>1452.3</v>
      </c>
      <c r="J6752" s="41">
        <v>1.1660000000000004E-2</v>
      </c>
      <c r="K6752" s="42">
        <v>16.933818000000006</v>
      </c>
      <c r="L6752" s="43">
        <v>0.66999999999999971</v>
      </c>
      <c r="M6752" s="42">
        <v>11.345658059999998</v>
      </c>
      <c r="N6752">
        <v>2</v>
      </c>
      <c r="O6752" s="43">
        <v>109.19999999999999</v>
      </c>
      <c r="P6752" s="42">
        <v>38.4</v>
      </c>
      <c r="Q6752" s="42">
        <v>13.5</v>
      </c>
      <c r="R6752" s="42">
        <v>8</v>
      </c>
    </row>
    <row r="6753" spans="1:18" x14ac:dyDescent="0.3">
      <c r="A6753" t="s">
        <v>3923</v>
      </c>
      <c r="B6753" s="17">
        <v>45137</v>
      </c>
      <c r="C6753" t="s">
        <v>3917</v>
      </c>
      <c r="D6753" t="s">
        <v>3918</v>
      </c>
      <c r="E6753" t="s">
        <v>3919</v>
      </c>
      <c r="F6753" t="s">
        <v>3930</v>
      </c>
      <c r="G6753" t="s">
        <v>3877</v>
      </c>
      <c r="H6753" t="s">
        <v>3922</v>
      </c>
      <c r="I6753">
        <v>521.09999999999991</v>
      </c>
      <c r="J6753" s="41">
        <v>7.92E-3</v>
      </c>
      <c r="K6753" s="42">
        <v>4.1271119999999994</v>
      </c>
      <c r="L6753" s="43">
        <v>0.29999999999999982</v>
      </c>
      <c r="M6753" s="42">
        <v>1.2381335999999992</v>
      </c>
      <c r="N6753">
        <v>4</v>
      </c>
      <c r="O6753" s="43">
        <v>0</v>
      </c>
      <c r="P6753" s="42">
        <v>49.199999999999996</v>
      </c>
      <c r="Q6753" s="42">
        <v>3</v>
      </c>
      <c r="R6753" s="42">
        <v>5</v>
      </c>
    </row>
    <row r="6754" spans="1:18" x14ac:dyDescent="0.3">
      <c r="A6754" t="s">
        <v>3923</v>
      </c>
      <c r="B6754" s="17">
        <v>45138</v>
      </c>
      <c r="C6754" t="s">
        <v>3917</v>
      </c>
      <c r="D6754" t="s">
        <v>3918</v>
      </c>
      <c r="E6754" t="s">
        <v>3919</v>
      </c>
      <c r="F6754" t="s">
        <v>3930</v>
      </c>
      <c r="G6754" t="s">
        <v>3877</v>
      </c>
      <c r="H6754" t="s">
        <v>3922</v>
      </c>
      <c r="I6754">
        <v>816.39999999999986</v>
      </c>
      <c r="J6754" s="41">
        <v>1.2650000000000002E-2</v>
      </c>
      <c r="K6754" s="42">
        <v>10.32746</v>
      </c>
      <c r="L6754" s="43">
        <v>0.92999999999999972</v>
      </c>
      <c r="M6754" s="42">
        <v>9.6045377999999975</v>
      </c>
      <c r="N6754">
        <v>7</v>
      </c>
      <c r="O6754" s="43">
        <v>102.89999999999999</v>
      </c>
      <c r="P6754" s="42">
        <v>81.599999999999994</v>
      </c>
      <c r="Q6754" s="42">
        <v>9</v>
      </c>
      <c r="R6754" s="42">
        <v>6</v>
      </c>
    </row>
    <row r="6755" spans="1:18" x14ac:dyDescent="0.3">
      <c r="A6755" t="s">
        <v>3923</v>
      </c>
      <c r="B6755" s="17">
        <v>45139</v>
      </c>
      <c r="C6755" t="s">
        <v>3917</v>
      </c>
      <c r="D6755" t="s">
        <v>3918</v>
      </c>
      <c r="E6755" t="s">
        <v>3919</v>
      </c>
      <c r="F6755" t="s">
        <v>3930</v>
      </c>
      <c r="G6755" t="s">
        <v>3877</v>
      </c>
      <c r="H6755" t="s">
        <v>3922</v>
      </c>
      <c r="I6755">
        <v>295.5</v>
      </c>
      <c r="J6755" s="41">
        <v>8.4700000000000001E-3</v>
      </c>
      <c r="K6755" s="42">
        <v>2.502885</v>
      </c>
      <c r="L6755" s="43">
        <v>0.60999999999999965</v>
      </c>
      <c r="M6755" s="42">
        <v>1.5267598499999993</v>
      </c>
      <c r="N6755">
        <v>8</v>
      </c>
      <c r="O6755" s="43">
        <v>184.79999999999998</v>
      </c>
      <c r="P6755" s="42">
        <v>18</v>
      </c>
      <c r="Q6755" s="42">
        <v>13.5</v>
      </c>
      <c r="R6755" s="42">
        <v>3</v>
      </c>
    </row>
    <row r="6756" spans="1:18" x14ac:dyDescent="0.3">
      <c r="A6756" t="s">
        <v>3923</v>
      </c>
      <c r="B6756" s="17">
        <v>45140</v>
      </c>
      <c r="C6756" t="s">
        <v>3917</v>
      </c>
      <c r="D6756" t="s">
        <v>3918</v>
      </c>
      <c r="E6756" t="s">
        <v>3919</v>
      </c>
      <c r="F6756" t="s">
        <v>3930</v>
      </c>
      <c r="G6756" t="s">
        <v>3877</v>
      </c>
      <c r="H6756" t="s">
        <v>3922</v>
      </c>
      <c r="I6756">
        <v>1304.1999999999998</v>
      </c>
      <c r="J6756" s="41">
        <v>8.4700000000000001E-3</v>
      </c>
      <c r="K6756" s="42">
        <v>11.046573999999998</v>
      </c>
      <c r="L6756" s="43">
        <v>0.7899999999999997</v>
      </c>
      <c r="M6756" s="42">
        <v>8.7267934599999943</v>
      </c>
      <c r="N6756">
        <v>5</v>
      </c>
      <c r="O6756" s="43">
        <v>0</v>
      </c>
      <c r="P6756" s="42">
        <v>24</v>
      </c>
      <c r="Q6756" s="42">
        <v>15</v>
      </c>
      <c r="R6756" s="42">
        <v>7</v>
      </c>
    </row>
    <row r="6757" spans="1:18" x14ac:dyDescent="0.3">
      <c r="A6757" t="s">
        <v>3923</v>
      </c>
      <c r="B6757" s="17">
        <v>45141</v>
      </c>
      <c r="C6757" t="s">
        <v>3917</v>
      </c>
      <c r="D6757" t="s">
        <v>3918</v>
      </c>
      <c r="E6757" t="s">
        <v>3919</v>
      </c>
      <c r="F6757" t="s">
        <v>3930</v>
      </c>
      <c r="G6757" t="s">
        <v>3877</v>
      </c>
      <c r="H6757" t="s">
        <v>3922</v>
      </c>
      <c r="I6757">
        <v>1352.3999999999999</v>
      </c>
      <c r="J6757" s="41">
        <v>1.1110000000000002E-2</v>
      </c>
      <c r="K6757" s="42">
        <v>15.025164</v>
      </c>
      <c r="L6757" s="43">
        <v>0.36999999999999983</v>
      </c>
      <c r="M6757" s="42">
        <v>5.5593106799999976</v>
      </c>
      <c r="N6757">
        <v>3</v>
      </c>
      <c r="O6757" s="43">
        <v>0</v>
      </c>
      <c r="P6757" s="42">
        <v>34.799999999999997</v>
      </c>
      <c r="Q6757" s="42">
        <v>6</v>
      </c>
      <c r="R6757" s="42">
        <v>3</v>
      </c>
    </row>
    <row r="6758" spans="1:18" x14ac:dyDescent="0.3">
      <c r="A6758" t="s">
        <v>3923</v>
      </c>
      <c r="B6758" s="17">
        <v>45142</v>
      </c>
      <c r="C6758" t="s">
        <v>3917</v>
      </c>
      <c r="D6758" t="s">
        <v>3918</v>
      </c>
      <c r="E6758" t="s">
        <v>3919</v>
      </c>
      <c r="F6758" t="s">
        <v>3930</v>
      </c>
      <c r="G6758" t="s">
        <v>3877</v>
      </c>
      <c r="H6758" t="s">
        <v>3922</v>
      </c>
      <c r="I6758">
        <v>1129.8999999999999</v>
      </c>
      <c r="J6758" s="41">
        <v>1.3200000000000002E-2</v>
      </c>
      <c r="K6758" s="42">
        <v>14.914680000000001</v>
      </c>
      <c r="L6758" s="43">
        <v>0.1</v>
      </c>
      <c r="M6758" s="42">
        <v>1.4914680000000002</v>
      </c>
      <c r="N6758">
        <v>6</v>
      </c>
      <c r="O6758" s="43">
        <v>138.6</v>
      </c>
      <c r="P6758" s="42">
        <v>66</v>
      </c>
      <c r="Q6758" s="42">
        <v>4.5</v>
      </c>
      <c r="R6758" s="42">
        <v>5</v>
      </c>
    </row>
    <row r="6759" spans="1:18" x14ac:dyDescent="0.3">
      <c r="A6759" t="s">
        <v>3923</v>
      </c>
      <c r="B6759" s="17">
        <v>45143</v>
      </c>
      <c r="C6759" t="s">
        <v>3917</v>
      </c>
      <c r="D6759" t="s">
        <v>3918</v>
      </c>
      <c r="E6759" t="s">
        <v>3919</v>
      </c>
      <c r="F6759" t="s">
        <v>3930</v>
      </c>
      <c r="G6759" t="s">
        <v>3877</v>
      </c>
      <c r="H6759" t="s">
        <v>3922</v>
      </c>
      <c r="I6759">
        <v>1086.5999999999999</v>
      </c>
      <c r="J6759" s="41">
        <v>1.1660000000000004E-2</v>
      </c>
      <c r="K6759" s="42">
        <v>12.669756000000003</v>
      </c>
      <c r="L6759" s="43">
        <v>0.50999999999999979</v>
      </c>
      <c r="M6759" s="42">
        <v>6.4615755599999991</v>
      </c>
      <c r="N6759">
        <v>7</v>
      </c>
      <c r="O6759" s="43">
        <v>51.8</v>
      </c>
      <c r="P6759" s="42">
        <v>49.199999999999996</v>
      </c>
      <c r="Q6759" s="42">
        <v>1.5</v>
      </c>
      <c r="R6759" s="42">
        <v>8</v>
      </c>
    </row>
    <row r="6760" spans="1:18" x14ac:dyDescent="0.3">
      <c r="A6760" t="s">
        <v>3923</v>
      </c>
      <c r="B6760" s="17">
        <v>45144</v>
      </c>
      <c r="C6760" t="s">
        <v>3917</v>
      </c>
      <c r="D6760" t="s">
        <v>3918</v>
      </c>
      <c r="E6760" t="s">
        <v>3919</v>
      </c>
      <c r="F6760" t="s">
        <v>3930</v>
      </c>
      <c r="G6760" t="s">
        <v>3877</v>
      </c>
      <c r="H6760" t="s">
        <v>3922</v>
      </c>
      <c r="I6760">
        <v>802.3</v>
      </c>
      <c r="J6760" s="41">
        <v>8.0300000000000007E-3</v>
      </c>
      <c r="K6760" s="42">
        <v>6.442469</v>
      </c>
      <c r="L6760" s="43">
        <v>0.82999999999999974</v>
      </c>
      <c r="M6760" s="42">
        <v>5.3472492699999981</v>
      </c>
      <c r="N6760">
        <v>6</v>
      </c>
      <c r="O6760" s="43">
        <v>0</v>
      </c>
      <c r="P6760" s="42">
        <v>9.6</v>
      </c>
      <c r="Q6760" s="42">
        <v>7.5</v>
      </c>
      <c r="R6760" s="42">
        <v>9</v>
      </c>
    </row>
    <row r="6761" spans="1:18" x14ac:dyDescent="0.3">
      <c r="A6761" t="s">
        <v>3923</v>
      </c>
      <c r="B6761" s="17">
        <v>45145</v>
      </c>
      <c r="C6761" t="s">
        <v>3917</v>
      </c>
      <c r="D6761" t="s">
        <v>3918</v>
      </c>
      <c r="E6761" t="s">
        <v>3919</v>
      </c>
      <c r="F6761" t="s">
        <v>3930</v>
      </c>
      <c r="G6761" t="s">
        <v>3877</v>
      </c>
      <c r="H6761" t="s">
        <v>3922</v>
      </c>
      <c r="I6761">
        <v>1121.0999999999999</v>
      </c>
      <c r="J6761" s="41">
        <v>1.0010000000000002E-2</v>
      </c>
      <c r="K6761" s="42">
        <v>11.222211000000001</v>
      </c>
      <c r="L6761" s="43">
        <v>0.71999999999999964</v>
      </c>
      <c r="M6761" s="42">
        <v>8.0799919199999977</v>
      </c>
      <c r="N6761">
        <v>3</v>
      </c>
      <c r="O6761" s="43">
        <v>47</v>
      </c>
      <c r="P6761" s="42">
        <v>69.599999999999994</v>
      </c>
      <c r="Q6761" s="42">
        <v>9</v>
      </c>
      <c r="R6761" s="42">
        <v>11</v>
      </c>
    </row>
    <row r="6762" spans="1:18" x14ac:dyDescent="0.3">
      <c r="A6762" t="s">
        <v>3923</v>
      </c>
      <c r="B6762" s="17">
        <v>45146</v>
      </c>
      <c r="C6762" t="s">
        <v>3917</v>
      </c>
      <c r="D6762" t="s">
        <v>3918</v>
      </c>
      <c r="E6762" t="s">
        <v>3919</v>
      </c>
      <c r="F6762" t="s">
        <v>3930</v>
      </c>
      <c r="G6762" t="s">
        <v>3877</v>
      </c>
      <c r="H6762" t="s">
        <v>3922</v>
      </c>
      <c r="I6762">
        <v>1035.0999999999999</v>
      </c>
      <c r="J6762" s="41">
        <v>1.1110000000000002E-2</v>
      </c>
      <c r="K6762" s="42">
        <v>11.499961000000001</v>
      </c>
      <c r="L6762" s="43">
        <v>0.93999999999999984</v>
      </c>
      <c r="M6762" s="42">
        <v>10.809963339999999</v>
      </c>
      <c r="N6762">
        <v>2</v>
      </c>
      <c r="O6762" s="43">
        <v>36.4</v>
      </c>
      <c r="P6762" s="42">
        <v>54</v>
      </c>
      <c r="Q6762" s="42">
        <v>1.5</v>
      </c>
      <c r="R6762" s="42">
        <v>4</v>
      </c>
    </row>
    <row r="6763" spans="1:18" x14ac:dyDescent="0.3">
      <c r="A6763" t="s">
        <v>3923</v>
      </c>
      <c r="B6763" s="17">
        <v>45147</v>
      </c>
      <c r="C6763" t="s">
        <v>3917</v>
      </c>
      <c r="D6763" t="s">
        <v>3918</v>
      </c>
      <c r="E6763" t="s">
        <v>3919</v>
      </c>
      <c r="F6763" t="s">
        <v>3930</v>
      </c>
      <c r="G6763" t="s">
        <v>3877</v>
      </c>
      <c r="H6763" t="s">
        <v>3922</v>
      </c>
      <c r="I6763">
        <v>1192.8</v>
      </c>
      <c r="J6763" s="41">
        <v>7.92E-3</v>
      </c>
      <c r="K6763" s="42">
        <v>9.4469759999999994</v>
      </c>
      <c r="L6763" s="43">
        <v>0.97999999999999965</v>
      </c>
      <c r="M6763" s="42">
        <v>9.2580364799999959</v>
      </c>
      <c r="N6763">
        <v>5</v>
      </c>
      <c r="O6763" s="43">
        <v>58.8</v>
      </c>
      <c r="P6763" s="42">
        <v>51.6</v>
      </c>
      <c r="Q6763" s="42">
        <v>9</v>
      </c>
      <c r="R6763" s="42">
        <v>2</v>
      </c>
    </row>
    <row r="6764" spans="1:18" x14ac:dyDescent="0.3">
      <c r="A6764" t="s">
        <v>3923</v>
      </c>
      <c r="B6764" s="17">
        <v>45148</v>
      </c>
      <c r="C6764" t="s">
        <v>3917</v>
      </c>
      <c r="D6764" t="s">
        <v>3918</v>
      </c>
      <c r="E6764" t="s">
        <v>3919</v>
      </c>
      <c r="F6764" t="s">
        <v>3930</v>
      </c>
      <c r="G6764" t="s">
        <v>3877</v>
      </c>
      <c r="H6764" t="s">
        <v>3922</v>
      </c>
      <c r="I6764">
        <v>593.39999999999986</v>
      </c>
      <c r="J6764" s="41">
        <v>9.2400000000000017E-3</v>
      </c>
      <c r="K6764" s="42">
        <v>5.4830160000000001</v>
      </c>
      <c r="L6764" s="43">
        <v>0.16</v>
      </c>
      <c r="M6764" s="42">
        <v>0.87728256000000004</v>
      </c>
      <c r="N6764">
        <v>5</v>
      </c>
      <c r="O6764" s="43">
        <v>51.8</v>
      </c>
      <c r="P6764" s="42">
        <v>48</v>
      </c>
      <c r="Q6764" s="42">
        <v>12</v>
      </c>
      <c r="R6764" s="42">
        <v>12</v>
      </c>
    </row>
    <row r="6765" spans="1:18" x14ac:dyDescent="0.3">
      <c r="A6765" t="s">
        <v>3923</v>
      </c>
      <c r="B6765" s="17">
        <v>45149</v>
      </c>
      <c r="C6765" t="s">
        <v>3917</v>
      </c>
      <c r="D6765" t="s">
        <v>3918</v>
      </c>
      <c r="E6765" t="s">
        <v>3919</v>
      </c>
      <c r="F6765" t="s">
        <v>3930</v>
      </c>
      <c r="G6765" t="s">
        <v>3877</v>
      </c>
      <c r="H6765" t="s">
        <v>3922</v>
      </c>
      <c r="I6765">
        <v>1086.8999999999999</v>
      </c>
      <c r="J6765" s="41">
        <v>9.9000000000000025E-3</v>
      </c>
      <c r="K6765" s="42">
        <v>10.760310000000002</v>
      </c>
      <c r="L6765" s="43">
        <v>0.48999999999999977</v>
      </c>
      <c r="M6765" s="42">
        <v>5.272551899999999</v>
      </c>
      <c r="N6765">
        <v>5</v>
      </c>
      <c r="O6765" s="43">
        <v>109.19999999999999</v>
      </c>
      <c r="P6765" s="42">
        <v>68.399999999999991</v>
      </c>
      <c r="Q6765" s="42">
        <v>15</v>
      </c>
      <c r="R6765" s="42">
        <v>6</v>
      </c>
    </row>
    <row r="6766" spans="1:18" x14ac:dyDescent="0.3">
      <c r="A6766" t="s">
        <v>3923</v>
      </c>
      <c r="B6766" s="17">
        <v>45150</v>
      </c>
      <c r="C6766" t="s">
        <v>3917</v>
      </c>
      <c r="D6766" t="s">
        <v>3918</v>
      </c>
      <c r="E6766" t="s">
        <v>3919</v>
      </c>
      <c r="F6766" t="s">
        <v>3930</v>
      </c>
      <c r="G6766" t="s">
        <v>3877</v>
      </c>
      <c r="H6766" t="s">
        <v>3922</v>
      </c>
      <c r="I6766">
        <v>424</v>
      </c>
      <c r="J6766" s="41">
        <v>8.2500000000000021E-3</v>
      </c>
      <c r="K6766" s="42">
        <v>3.4980000000000011</v>
      </c>
      <c r="L6766" s="43">
        <v>0.64999999999999969</v>
      </c>
      <c r="M6766" s="42">
        <v>2.2736999999999998</v>
      </c>
      <c r="N6766">
        <v>5</v>
      </c>
      <c r="O6766" s="43">
        <v>0</v>
      </c>
      <c r="P6766" s="42">
        <v>37.199999999999996</v>
      </c>
      <c r="Q6766" s="42">
        <v>22.5</v>
      </c>
      <c r="R6766" s="42">
        <v>9</v>
      </c>
    </row>
    <row r="6767" spans="1:18" x14ac:dyDescent="0.3">
      <c r="A6767" t="s">
        <v>3923</v>
      </c>
      <c r="B6767" s="17">
        <v>45151</v>
      </c>
      <c r="C6767" t="s">
        <v>3917</v>
      </c>
      <c r="D6767" t="s">
        <v>3918</v>
      </c>
      <c r="E6767" t="s">
        <v>3919</v>
      </c>
      <c r="F6767" t="s">
        <v>3930</v>
      </c>
      <c r="G6767" t="s">
        <v>3877</v>
      </c>
      <c r="H6767" t="s">
        <v>3922</v>
      </c>
      <c r="I6767">
        <v>1249.4999999999998</v>
      </c>
      <c r="J6767" s="41">
        <v>7.810000000000001E-3</v>
      </c>
      <c r="K6767" s="42">
        <v>9.7585949999999997</v>
      </c>
      <c r="L6767" s="43">
        <v>0.61999999999999966</v>
      </c>
      <c r="M6767" s="42">
        <v>6.0503288999999967</v>
      </c>
      <c r="N6767">
        <v>2</v>
      </c>
      <c r="O6767" s="43">
        <v>156.79999999999998</v>
      </c>
      <c r="P6767" s="42">
        <v>44.4</v>
      </c>
      <c r="Q6767" s="42">
        <v>25.5</v>
      </c>
      <c r="R6767" s="42">
        <v>5</v>
      </c>
    </row>
    <row r="6768" spans="1:18" x14ac:dyDescent="0.3">
      <c r="A6768" t="s">
        <v>3923</v>
      </c>
      <c r="B6768" s="17">
        <v>45152</v>
      </c>
      <c r="C6768" t="s">
        <v>3917</v>
      </c>
      <c r="D6768" t="s">
        <v>3918</v>
      </c>
      <c r="E6768" t="s">
        <v>3919</v>
      </c>
      <c r="F6768" t="s">
        <v>3930</v>
      </c>
      <c r="G6768" t="s">
        <v>3877</v>
      </c>
      <c r="H6768" t="s">
        <v>3922</v>
      </c>
      <c r="I6768">
        <v>365.59999999999991</v>
      </c>
      <c r="J6768" s="41">
        <v>1.0120000000000001E-2</v>
      </c>
      <c r="K6768" s="42">
        <v>3.6998719999999992</v>
      </c>
      <c r="L6768" s="43">
        <v>0.81999999999999984</v>
      </c>
      <c r="M6768" s="42">
        <v>3.0338950399999987</v>
      </c>
      <c r="N6768">
        <v>8</v>
      </c>
      <c r="O6768" s="43">
        <v>0</v>
      </c>
      <c r="P6768" s="42">
        <v>15.6</v>
      </c>
      <c r="Q6768" s="42">
        <v>16.5</v>
      </c>
      <c r="R6768" s="42">
        <v>3</v>
      </c>
    </row>
    <row r="6769" spans="1:18" x14ac:dyDescent="0.3">
      <c r="A6769" t="s">
        <v>3923</v>
      </c>
      <c r="B6769" s="17">
        <v>45153</v>
      </c>
      <c r="C6769" t="s">
        <v>3917</v>
      </c>
      <c r="D6769" t="s">
        <v>3918</v>
      </c>
      <c r="E6769" t="s">
        <v>3919</v>
      </c>
      <c r="F6769" t="s">
        <v>3930</v>
      </c>
      <c r="G6769" t="s">
        <v>3877</v>
      </c>
      <c r="H6769" t="s">
        <v>3922</v>
      </c>
      <c r="I6769">
        <v>156.69999999999982</v>
      </c>
      <c r="J6769" s="41">
        <v>8.4700000000000001E-3</v>
      </c>
      <c r="K6769" s="42">
        <v>1.3272489999999986</v>
      </c>
      <c r="L6769" s="43">
        <v>0.23</v>
      </c>
      <c r="M6769" s="42">
        <v>0.3052672699999997</v>
      </c>
      <c r="N6769">
        <v>4</v>
      </c>
      <c r="O6769" s="43">
        <v>0</v>
      </c>
      <c r="P6769" s="42">
        <v>22.8</v>
      </c>
      <c r="Q6769" s="42">
        <v>16.5</v>
      </c>
      <c r="R6769" s="42">
        <v>8</v>
      </c>
    </row>
    <row r="6770" spans="1:18" x14ac:dyDescent="0.3">
      <c r="A6770" t="s">
        <v>3923</v>
      </c>
      <c r="B6770" s="17">
        <v>45154</v>
      </c>
      <c r="C6770" t="s">
        <v>3917</v>
      </c>
      <c r="D6770" t="s">
        <v>3918</v>
      </c>
      <c r="E6770" t="s">
        <v>3919</v>
      </c>
      <c r="F6770" t="s">
        <v>3930</v>
      </c>
      <c r="G6770" t="s">
        <v>3877</v>
      </c>
      <c r="H6770" t="s">
        <v>3922</v>
      </c>
      <c r="I6770">
        <v>670.19999999999982</v>
      </c>
      <c r="J6770" s="41">
        <v>1.1330000000000002E-2</v>
      </c>
      <c r="K6770" s="42">
        <v>7.5933659999999987</v>
      </c>
      <c r="L6770" s="43">
        <v>2.0000000000000059E-2</v>
      </c>
      <c r="M6770" s="42">
        <v>0.15186732000000042</v>
      </c>
      <c r="N6770">
        <v>2</v>
      </c>
      <c r="O6770" s="43">
        <v>0</v>
      </c>
      <c r="P6770" s="42">
        <v>28.799999999999997</v>
      </c>
      <c r="Q6770" s="42">
        <v>12</v>
      </c>
      <c r="R6770" s="42">
        <v>4</v>
      </c>
    </row>
    <row r="6771" spans="1:18" x14ac:dyDescent="0.3">
      <c r="A6771" t="s">
        <v>3923</v>
      </c>
      <c r="B6771" s="17">
        <v>45155</v>
      </c>
      <c r="C6771" t="s">
        <v>3917</v>
      </c>
      <c r="D6771" t="s">
        <v>3918</v>
      </c>
      <c r="E6771" t="s">
        <v>3919</v>
      </c>
      <c r="F6771" t="s">
        <v>3930</v>
      </c>
      <c r="G6771" t="s">
        <v>3877</v>
      </c>
      <c r="H6771" t="s">
        <v>3922</v>
      </c>
      <c r="I6771">
        <v>902.8</v>
      </c>
      <c r="J6771" s="41">
        <v>7.92E-3</v>
      </c>
      <c r="K6771" s="42">
        <v>7.1501759999999992</v>
      </c>
      <c r="L6771" s="43">
        <v>0.58999999999999964</v>
      </c>
      <c r="M6771" s="42">
        <v>4.2186038399999966</v>
      </c>
      <c r="N6771">
        <v>7</v>
      </c>
      <c r="O6771" s="43">
        <v>103.6</v>
      </c>
      <c r="P6771" s="42">
        <v>38.4</v>
      </c>
      <c r="Q6771" s="42">
        <v>19.5</v>
      </c>
      <c r="R6771" s="42">
        <v>7</v>
      </c>
    </row>
    <row r="6772" spans="1:18" x14ac:dyDescent="0.3">
      <c r="A6772" t="s">
        <v>3923</v>
      </c>
      <c r="B6772" s="17">
        <v>45156</v>
      </c>
      <c r="C6772" t="s">
        <v>3917</v>
      </c>
      <c r="D6772" t="s">
        <v>3918</v>
      </c>
      <c r="E6772" t="s">
        <v>3919</v>
      </c>
      <c r="F6772" t="s">
        <v>3930</v>
      </c>
      <c r="G6772" t="s">
        <v>3877</v>
      </c>
      <c r="H6772" t="s">
        <v>3922</v>
      </c>
      <c r="I6772">
        <v>615.59999999999991</v>
      </c>
      <c r="J6772" s="41">
        <v>1.1000000000000003E-2</v>
      </c>
      <c r="K6772" s="42">
        <v>6.7716000000000012</v>
      </c>
      <c r="L6772" s="43">
        <v>0.84999999999999987</v>
      </c>
      <c r="M6772" s="42">
        <v>5.7558600000000002</v>
      </c>
      <c r="N6772">
        <v>6</v>
      </c>
      <c r="O6772" s="43">
        <v>0</v>
      </c>
      <c r="P6772" s="42">
        <v>58.8</v>
      </c>
      <c r="Q6772" s="42">
        <v>9</v>
      </c>
      <c r="R6772" s="42">
        <v>5</v>
      </c>
    </row>
    <row r="6773" spans="1:18" x14ac:dyDescent="0.3">
      <c r="A6773" t="s">
        <v>3923</v>
      </c>
      <c r="B6773" s="17">
        <v>45157</v>
      </c>
      <c r="C6773" t="s">
        <v>3917</v>
      </c>
      <c r="D6773" t="s">
        <v>3918</v>
      </c>
      <c r="E6773" t="s">
        <v>3919</v>
      </c>
      <c r="F6773" t="s">
        <v>3930</v>
      </c>
      <c r="G6773" t="s">
        <v>3877</v>
      </c>
      <c r="H6773" t="s">
        <v>3922</v>
      </c>
      <c r="I6773">
        <v>819.8</v>
      </c>
      <c r="J6773" s="41">
        <v>1.1660000000000004E-2</v>
      </c>
      <c r="K6773" s="42">
        <v>9.5588680000000021</v>
      </c>
      <c r="L6773" s="43">
        <v>1.99999999999999E-2</v>
      </c>
      <c r="M6773" s="42">
        <v>0.19117735999999907</v>
      </c>
      <c r="N6773">
        <v>5</v>
      </c>
      <c r="O6773" s="43">
        <v>49</v>
      </c>
      <c r="P6773" s="42">
        <v>30</v>
      </c>
      <c r="Q6773" s="42">
        <v>13.5</v>
      </c>
      <c r="R6773" s="42">
        <v>1</v>
      </c>
    </row>
    <row r="6774" spans="1:18" x14ac:dyDescent="0.3">
      <c r="A6774" t="s">
        <v>3923</v>
      </c>
      <c r="B6774" s="17">
        <v>45158</v>
      </c>
      <c r="C6774" t="s">
        <v>3917</v>
      </c>
      <c r="D6774" t="s">
        <v>3918</v>
      </c>
      <c r="E6774" t="s">
        <v>3919</v>
      </c>
      <c r="F6774" t="s">
        <v>3930</v>
      </c>
      <c r="G6774" t="s">
        <v>3877</v>
      </c>
      <c r="H6774" t="s">
        <v>3922</v>
      </c>
      <c r="I6774">
        <v>757.3</v>
      </c>
      <c r="J6774" s="41">
        <v>1.3200000000000002E-2</v>
      </c>
      <c r="K6774" s="42">
        <v>9.996360000000001</v>
      </c>
      <c r="L6774" s="43">
        <v>0.55999999999999983</v>
      </c>
      <c r="M6774" s="42">
        <v>5.5979615999999988</v>
      </c>
      <c r="N6774">
        <v>7</v>
      </c>
      <c r="O6774" s="43">
        <v>0</v>
      </c>
      <c r="P6774" s="42">
        <v>30</v>
      </c>
      <c r="Q6774" s="42">
        <v>6</v>
      </c>
      <c r="R6774" s="42">
        <v>10</v>
      </c>
    </row>
    <row r="6775" spans="1:18" x14ac:dyDescent="0.3">
      <c r="A6775" t="s">
        <v>3923</v>
      </c>
      <c r="B6775" s="17">
        <v>45159</v>
      </c>
      <c r="C6775" t="s">
        <v>3917</v>
      </c>
      <c r="D6775" t="s">
        <v>3918</v>
      </c>
      <c r="E6775" t="s">
        <v>3919</v>
      </c>
      <c r="F6775" t="s">
        <v>3930</v>
      </c>
      <c r="G6775" t="s">
        <v>3877</v>
      </c>
      <c r="H6775" t="s">
        <v>3922</v>
      </c>
      <c r="I6775">
        <v>1265.3999999999999</v>
      </c>
      <c r="J6775" s="41">
        <v>1.2430000000000002E-2</v>
      </c>
      <c r="K6775" s="42">
        <v>15.728922000000001</v>
      </c>
      <c r="L6775" s="43">
        <v>0.36999999999999983</v>
      </c>
      <c r="M6775" s="42">
        <v>5.8197011399999976</v>
      </c>
      <c r="N6775">
        <v>5</v>
      </c>
      <c r="O6775" s="43">
        <v>88.199999999999989</v>
      </c>
      <c r="P6775" s="42">
        <v>19.2</v>
      </c>
      <c r="Q6775" s="42">
        <v>3</v>
      </c>
      <c r="R6775" s="42">
        <v>5</v>
      </c>
    </row>
    <row r="6776" spans="1:18" x14ac:dyDescent="0.3">
      <c r="A6776" t="s">
        <v>3923</v>
      </c>
      <c r="B6776" s="17">
        <v>45160</v>
      </c>
      <c r="C6776" t="s">
        <v>3917</v>
      </c>
      <c r="D6776" t="s">
        <v>3918</v>
      </c>
      <c r="E6776" t="s">
        <v>3919</v>
      </c>
      <c r="F6776" t="s">
        <v>3930</v>
      </c>
      <c r="G6776" t="s">
        <v>3877</v>
      </c>
      <c r="H6776" t="s">
        <v>3922</v>
      </c>
      <c r="I6776">
        <v>662</v>
      </c>
      <c r="J6776" s="41">
        <v>1.0890000000000004E-2</v>
      </c>
      <c r="K6776" s="42">
        <v>7.2091800000000026</v>
      </c>
      <c r="L6776" s="43">
        <v>0.13</v>
      </c>
      <c r="M6776" s="42">
        <v>0.9371934000000004</v>
      </c>
      <c r="N6776">
        <v>6</v>
      </c>
      <c r="O6776" s="43">
        <v>84</v>
      </c>
      <c r="P6776" s="42">
        <v>45.6</v>
      </c>
      <c r="Q6776" s="42">
        <v>7.5</v>
      </c>
      <c r="R6776" s="42">
        <v>6</v>
      </c>
    </row>
    <row r="6777" spans="1:18" x14ac:dyDescent="0.3">
      <c r="A6777" t="s">
        <v>3923</v>
      </c>
      <c r="B6777" s="17">
        <v>45161</v>
      </c>
      <c r="C6777" t="s">
        <v>3917</v>
      </c>
      <c r="D6777" t="s">
        <v>3918</v>
      </c>
      <c r="E6777" t="s">
        <v>3919</v>
      </c>
      <c r="F6777" t="s">
        <v>3930</v>
      </c>
      <c r="G6777" t="s">
        <v>3877</v>
      </c>
      <c r="H6777" t="s">
        <v>3922</v>
      </c>
      <c r="I6777">
        <v>1213.8999999999999</v>
      </c>
      <c r="J6777" s="41">
        <v>8.0300000000000007E-3</v>
      </c>
      <c r="K6777" s="42">
        <v>9.747617</v>
      </c>
      <c r="L6777" s="43">
        <v>0.04</v>
      </c>
      <c r="M6777" s="42">
        <v>0.38990468</v>
      </c>
      <c r="N6777">
        <v>2</v>
      </c>
      <c r="O6777" s="43">
        <v>190.39999999999998</v>
      </c>
      <c r="P6777" s="42">
        <v>51.6</v>
      </c>
      <c r="Q6777" s="42">
        <v>16.5</v>
      </c>
      <c r="R6777" s="42">
        <v>1</v>
      </c>
    </row>
    <row r="6778" spans="1:18" x14ac:dyDescent="0.3">
      <c r="A6778" t="s">
        <v>3923</v>
      </c>
      <c r="B6778" s="17">
        <v>45162</v>
      </c>
      <c r="C6778" t="s">
        <v>3917</v>
      </c>
      <c r="D6778" t="s">
        <v>3918</v>
      </c>
      <c r="E6778" t="s">
        <v>3919</v>
      </c>
      <c r="F6778" t="s">
        <v>3930</v>
      </c>
      <c r="G6778" t="s">
        <v>3877</v>
      </c>
      <c r="H6778" t="s">
        <v>3922</v>
      </c>
      <c r="I6778">
        <v>1307.8999999999999</v>
      </c>
      <c r="J6778" s="41">
        <v>1.0670000000000001E-2</v>
      </c>
      <c r="K6778" s="42">
        <v>13.955292999999999</v>
      </c>
      <c r="L6778" s="43">
        <v>0.59999999999999987</v>
      </c>
      <c r="M6778" s="42">
        <v>8.3731757999999985</v>
      </c>
      <c r="N6778">
        <v>3</v>
      </c>
      <c r="O6778" s="43">
        <v>35.699999999999996</v>
      </c>
      <c r="P6778" s="42">
        <v>42</v>
      </c>
      <c r="Q6778" s="42">
        <v>6</v>
      </c>
      <c r="R6778" s="42">
        <v>3</v>
      </c>
    </row>
    <row r="6779" spans="1:18" x14ac:dyDescent="0.3">
      <c r="A6779" t="s">
        <v>3923</v>
      </c>
      <c r="B6779" s="17">
        <v>45163</v>
      </c>
      <c r="C6779" t="s">
        <v>3917</v>
      </c>
      <c r="D6779" t="s">
        <v>3918</v>
      </c>
      <c r="E6779" t="s">
        <v>3919</v>
      </c>
      <c r="F6779" t="s">
        <v>3930</v>
      </c>
      <c r="G6779" t="s">
        <v>3877</v>
      </c>
      <c r="H6779" t="s">
        <v>3922</v>
      </c>
      <c r="I6779">
        <v>1073.3999999999999</v>
      </c>
      <c r="J6779" s="41">
        <v>1.1660000000000004E-2</v>
      </c>
      <c r="K6779" s="42">
        <v>12.515844000000003</v>
      </c>
      <c r="L6779" s="43">
        <v>0.19999999999999996</v>
      </c>
      <c r="M6779" s="42">
        <v>2.5031688000000001</v>
      </c>
      <c r="N6779">
        <v>3</v>
      </c>
      <c r="O6779" s="43">
        <v>184.79999999999998</v>
      </c>
      <c r="P6779" s="42">
        <v>66</v>
      </c>
      <c r="Q6779" s="42">
        <v>25.5</v>
      </c>
      <c r="R6779" s="42">
        <v>1</v>
      </c>
    </row>
    <row r="6780" spans="1:18" x14ac:dyDescent="0.3">
      <c r="A6780" t="s">
        <v>3923</v>
      </c>
      <c r="B6780" s="17">
        <v>45164</v>
      </c>
      <c r="C6780" t="s">
        <v>3917</v>
      </c>
      <c r="D6780" t="s">
        <v>3918</v>
      </c>
      <c r="E6780" t="s">
        <v>3919</v>
      </c>
      <c r="F6780" t="s">
        <v>3930</v>
      </c>
      <c r="G6780" t="s">
        <v>3877</v>
      </c>
      <c r="H6780" t="s">
        <v>3922</v>
      </c>
      <c r="I6780">
        <v>1083.5999999999999</v>
      </c>
      <c r="J6780" s="41">
        <v>1.3090000000000003E-2</v>
      </c>
      <c r="K6780" s="42">
        <v>14.184324000000002</v>
      </c>
      <c r="L6780" s="43">
        <v>0.16</v>
      </c>
      <c r="M6780" s="42">
        <v>2.2694918400000001</v>
      </c>
      <c r="N6780">
        <v>1</v>
      </c>
      <c r="O6780" s="43">
        <v>44.099999999999994</v>
      </c>
      <c r="P6780" s="42">
        <v>60</v>
      </c>
      <c r="Q6780" s="42">
        <v>18</v>
      </c>
      <c r="R6780" s="42">
        <v>11</v>
      </c>
    </row>
    <row r="6781" spans="1:18" x14ac:dyDescent="0.3">
      <c r="A6781" t="s">
        <v>3923</v>
      </c>
      <c r="B6781" s="17">
        <v>45165</v>
      </c>
      <c r="C6781" t="s">
        <v>3917</v>
      </c>
      <c r="D6781" t="s">
        <v>3918</v>
      </c>
      <c r="E6781" t="s">
        <v>3919</v>
      </c>
      <c r="F6781" t="s">
        <v>3930</v>
      </c>
      <c r="G6781" t="s">
        <v>3877</v>
      </c>
      <c r="H6781" t="s">
        <v>3922</v>
      </c>
      <c r="I6781">
        <v>936.09999999999991</v>
      </c>
      <c r="J6781" s="41">
        <v>9.6800000000000011E-3</v>
      </c>
      <c r="K6781" s="42">
        <v>9.0614480000000004</v>
      </c>
      <c r="L6781" s="43">
        <v>0.73999999999999977</v>
      </c>
      <c r="M6781" s="42">
        <v>6.7054715199999979</v>
      </c>
      <c r="N6781">
        <v>3</v>
      </c>
      <c r="O6781" s="43">
        <v>0</v>
      </c>
      <c r="P6781" s="42">
        <v>61.199999999999996</v>
      </c>
      <c r="Q6781" s="42">
        <v>18</v>
      </c>
      <c r="R6781" s="42">
        <v>2</v>
      </c>
    </row>
    <row r="6782" spans="1:18" x14ac:dyDescent="0.3">
      <c r="A6782" t="s">
        <v>3923</v>
      </c>
      <c r="B6782" s="17">
        <v>45166</v>
      </c>
      <c r="C6782" t="s">
        <v>3917</v>
      </c>
      <c r="D6782" t="s">
        <v>3918</v>
      </c>
      <c r="E6782" t="s">
        <v>3919</v>
      </c>
      <c r="F6782" t="s">
        <v>3930</v>
      </c>
      <c r="G6782" t="s">
        <v>3877</v>
      </c>
      <c r="H6782" t="s">
        <v>3922</v>
      </c>
      <c r="I6782">
        <v>799.89999999999986</v>
      </c>
      <c r="J6782" s="41">
        <v>1.1220000000000003E-2</v>
      </c>
      <c r="K6782" s="42">
        <v>8.9748780000000004</v>
      </c>
      <c r="L6782" s="43">
        <v>9.9999999999999395E-3</v>
      </c>
      <c r="M6782" s="42">
        <v>8.9748779999999459E-2</v>
      </c>
      <c r="N6782">
        <v>3</v>
      </c>
      <c r="O6782" s="43">
        <v>50.4</v>
      </c>
      <c r="P6782" s="42">
        <v>39.6</v>
      </c>
      <c r="Q6782" s="42">
        <v>0</v>
      </c>
      <c r="R6782" s="42">
        <v>0</v>
      </c>
    </row>
    <row r="6783" spans="1:18" x14ac:dyDescent="0.3">
      <c r="A6783" t="s">
        <v>3923</v>
      </c>
      <c r="B6783" s="17">
        <v>45167</v>
      </c>
      <c r="C6783" t="s">
        <v>3917</v>
      </c>
      <c r="D6783" t="s">
        <v>3918</v>
      </c>
      <c r="E6783" t="s">
        <v>3919</v>
      </c>
      <c r="F6783" t="s">
        <v>3930</v>
      </c>
      <c r="G6783" t="s">
        <v>3877</v>
      </c>
      <c r="H6783" t="s">
        <v>3922</v>
      </c>
      <c r="I6783">
        <v>716.39999999999986</v>
      </c>
      <c r="J6783" s="41">
        <v>9.2400000000000017E-3</v>
      </c>
      <c r="K6783" s="42">
        <v>6.6195360000000001</v>
      </c>
      <c r="L6783" s="43">
        <v>0.66999999999999971</v>
      </c>
      <c r="M6783" s="42">
        <v>4.435089119999998</v>
      </c>
      <c r="N6783">
        <v>3</v>
      </c>
      <c r="O6783" s="43">
        <v>130.19999999999999</v>
      </c>
      <c r="P6783" s="42">
        <v>27.599999999999998</v>
      </c>
      <c r="Q6783" s="42">
        <v>3</v>
      </c>
      <c r="R6783" s="42">
        <v>6</v>
      </c>
    </row>
    <row r="6784" spans="1:18" x14ac:dyDescent="0.3">
      <c r="A6784" t="s">
        <v>3923</v>
      </c>
      <c r="B6784" s="17">
        <v>45168</v>
      </c>
      <c r="C6784" t="s">
        <v>3917</v>
      </c>
      <c r="D6784" t="s">
        <v>3918</v>
      </c>
      <c r="E6784" t="s">
        <v>3919</v>
      </c>
      <c r="F6784" t="s">
        <v>3930</v>
      </c>
      <c r="G6784" t="s">
        <v>3877</v>
      </c>
      <c r="H6784" t="s">
        <v>3922</v>
      </c>
      <c r="I6784">
        <v>1140.1999999999998</v>
      </c>
      <c r="J6784" s="41">
        <v>1.1440000000000001E-2</v>
      </c>
      <c r="K6784" s="42">
        <v>13.043887999999999</v>
      </c>
      <c r="L6784" s="43">
        <v>0.6399999999999999</v>
      </c>
      <c r="M6784" s="42">
        <v>8.3480883199999987</v>
      </c>
      <c r="N6784">
        <v>4</v>
      </c>
      <c r="O6784" s="43">
        <v>0</v>
      </c>
      <c r="P6784" s="42">
        <v>61.199999999999996</v>
      </c>
      <c r="Q6784" s="42">
        <v>4.5</v>
      </c>
      <c r="R6784" s="42">
        <v>1</v>
      </c>
    </row>
    <row r="6785" spans="1:18" x14ac:dyDescent="0.3">
      <c r="A6785" t="s">
        <v>3923</v>
      </c>
      <c r="B6785" s="17">
        <v>45169</v>
      </c>
      <c r="C6785" t="s">
        <v>3917</v>
      </c>
      <c r="D6785" t="s">
        <v>3918</v>
      </c>
      <c r="E6785" t="s">
        <v>3919</v>
      </c>
      <c r="F6785" t="s">
        <v>3930</v>
      </c>
      <c r="G6785" t="s">
        <v>3877</v>
      </c>
      <c r="H6785" t="s">
        <v>3922</v>
      </c>
      <c r="I6785">
        <v>579.59999999999991</v>
      </c>
      <c r="J6785" s="41">
        <v>1.2430000000000002E-2</v>
      </c>
      <c r="K6785" s="42">
        <v>7.2044280000000001</v>
      </c>
      <c r="L6785" s="43">
        <v>0.16999999999999998</v>
      </c>
      <c r="M6785" s="42">
        <v>1.2247527599999999</v>
      </c>
      <c r="N6785">
        <v>7</v>
      </c>
      <c r="O6785" s="43">
        <v>155.39999999999998</v>
      </c>
      <c r="P6785" s="42">
        <v>40.799999999999997</v>
      </c>
      <c r="Q6785" s="42">
        <v>1.5</v>
      </c>
      <c r="R6785" s="42">
        <v>8</v>
      </c>
    </row>
    <row r="6786" spans="1:18" x14ac:dyDescent="0.3">
      <c r="A6786" t="s">
        <v>3924</v>
      </c>
      <c r="B6786" s="17">
        <v>45170</v>
      </c>
      <c r="C6786" t="s">
        <v>3917</v>
      </c>
      <c r="D6786" t="s">
        <v>3918</v>
      </c>
      <c r="E6786" t="s">
        <v>3919</v>
      </c>
      <c r="F6786" t="s">
        <v>3930</v>
      </c>
      <c r="G6786" t="s">
        <v>3877</v>
      </c>
      <c r="H6786" t="s">
        <v>3922</v>
      </c>
      <c r="I6786">
        <v>2639</v>
      </c>
      <c r="J6786" s="41">
        <v>1.2320000000000001E-2</v>
      </c>
      <c r="K6786" s="42">
        <v>32.512480000000004</v>
      </c>
      <c r="L6786" s="43">
        <v>0.82999999999999974</v>
      </c>
      <c r="M6786" s="42">
        <v>26.985358399999996</v>
      </c>
      <c r="N6786">
        <v>3</v>
      </c>
      <c r="O6786" s="43">
        <v>36.4</v>
      </c>
      <c r="P6786" s="42">
        <v>32.4</v>
      </c>
      <c r="Q6786" s="42">
        <v>15</v>
      </c>
      <c r="R6786" s="42">
        <v>8</v>
      </c>
    </row>
    <row r="6787" spans="1:18" x14ac:dyDescent="0.3">
      <c r="A6787" t="s">
        <v>3924</v>
      </c>
      <c r="B6787" s="17">
        <v>45171</v>
      </c>
      <c r="C6787" t="s">
        <v>3917</v>
      </c>
      <c r="D6787" t="s">
        <v>3918</v>
      </c>
      <c r="E6787" t="s">
        <v>3919</v>
      </c>
      <c r="F6787" t="s">
        <v>3930</v>
      </c>
      <c r="G6787" t="s">
        <v>3877</v>
      </c>
      <c r="H6787" t="s">
        <v>3922</v>
      </c>
      <c r="I6787">
        <v>2872</v>
      </c>
      <c r="J6787" s="41">
        <v>1.4190000000000003E-2</v>
      </c>
      <c r="K6787" s="42">
        <v>40.75368000000001</v>
      </c>
      <c r="L6787" s="43">
        <v>0.8999999999999998</v>
      </c>
      <c r="M6787" s="42">
        <v>36.678311999999998</v>
      </c>
      <c r="N6787">
        <v>2</v>
      </c>
      <c r="O6787" s="43">
        <v>43</v>
      </c>
      <c r="P6787" s="42">
        <v>91.2</v>
      </c>
      <c r="Q6787" s="42">
        <v>18</v>
      </c>
      <c r="R6787" s="42">
        <v>2</v>
      </c>
    </row>
    <row r="6788" spans="1:18" x14ac:dyDescent="0.3">
      <c r="A6788" t="s">
        <v>3924</v>
      </c>
      <c r="B6788" s="17">
        <v>45172</v>
      </c>
      <c r="C6788" t="s">
        <v>3917</v>
      </c>
      <c r="D6788" t="s">
        <v>3918</v>
      </c>
      <c r="E6788" t="s">
        <v>3919</v>
      </c>
      <c r="F6788" t="s">
        <v>3930</v>
      </c>
      <c r="G6788" t="s">
        <v>3877</v>
      </c>
      <c r="H6788" t="s">
        <v>3922</v>
      </c>
      <c r="I6788">
        <v>2365</v>
      </c>
      <c r="J6788" s="41">
        <v>1.5180000000000001E-2</v>
      </c>
      <c r="K6788" s="42">
        <v>35.900700000000001</v>
      </c>
      <c r="L6788" s="43">
        <v>0.19000000000000011</v>
      </c>
      <c r="M6788" s="42">
        <v>6.8211330000000041</v>
      </c>
      <c r="N6788">
        <v>2</v>
      </c>
      <c r="O6788" s="43">
        <v>37.099999999999994</v>
      </c>
      <c r="P6788" s="42">
        <v>48</v>
      </c>
      <c r="Q6788" s="42">
        <v>22.5</v>
      </c>
      <c r="R6788" s="42">
        <v>13</v>
      </c>
    </row>
    <row r="6789" spans="1:18" x14ac:dyDescent="0.3">
      <c r="A6789" t="s">
        <v>3924</v>
      </c>
      <c r="B6789" s="17">
        <v>45173</v>
      </c>
      <c r="C6789" t="s">
        <v>3917</v>
      </c>
      <c r="D6789" t="s">
        <v>3918</v>
      </c>
      <c r="E6789" t="s">
        <v>3919</v>
      </c>
      <c r="F6789" t="s">
        <v>3930</v>
      </c>
      <c r="G6789" t="s">
        <v>3877</v>
      </c>
      <c r="H6789" t="s">
        <v>3922</v>
      </c>
      <c r="I6789">
        <v>2391</v>
      </c>
      <c r="J6789" s="41">
        <v>1.3750000000000002E-2</v>
      </c>
      <c r="K6789" s="42">
        <v>32.876250000000006</v>
      </c>
      <c r="L6789" s="43">
        <v>0.20000000000000004</v>
      </c>
      <c r="M6789" s="42">
        <v>6.5752500000000023</v>
      </c>
      <c r="N6789">
        <v>2</v>
      </c>
      <c r="O6789" s="43">
        <v>142.1</v>
      </c>
      <c r="P6789" s="42">
        <v>51.6</v>
      </c>
      <c r="Q6789" s="42">
        <v>18</v>
      </c>
      <c r="R6789" s="42">
        <v>4</v>
      </c>
    </row>
    <row r="6790" spans="1:18" x14ac:dyDescent="0.3">
      <c r="A6790" t="s">
        <v>3924</v>
      </c>
      <c r="B6790" s="17">
        <v>45174</v>
      </c>
      <c r="C6790" t="s">
        <v>3917</v>
      </c>
      <c r="D6790" t="s">
        <v>3918</v>
      </c>
      <c r="E6790" t="s">
        <v>3919</v>
      </c>
      <c r="F6790" t="s">
        <v>3930</v>
      </c>
      <c r="G6790" t="s">
        <v>3877</v>
      </c>
      <c r="H6790" t="s">
        <v>3922</v>
      </c>
      <c r="I6790">
        <v>1449</v>
      </c>
      <c r="J6790" s="41">
        <v>1.3750000000000002E-2</v>
      </c>
      <c r="K6790" s="42">
        <v>19.923750000000002</v>
      </c>
      <c r="L6790" s="43">
        <v>0.55999999999999983</v>
      </c>
      <c r="M6790" s="42">
        <v>11.157299999999998</v>
      </c>
      <c r="N6790">
        <v>5</v>
      </c>
      <c r="O6790" s="43">
        <v>80.5</v>
      </c>
      <c r="P6790" s="42">
        <v>79.2</v>
      </c>
      <c r="Q6790" s="42">
        <v>25.5</v>
      </c>
      <c r="R6790" s="42">
        <v>5</v>
      </c>
    </row>
    <row r="6791" spans="1:18" x14ac:dyDescent="0.3">
      <c r="A6791" t="s">
        <v>3924</v>
      </c>
      <c r="B6791" s="17">
        <v>45175</v>
      </c>
      <c r="C6791" t="s">
        <v>3917</v>
      </c>
      <c r="D6791" t="s">
        <v>3918</v>
      </c>
      <c r="E6791" t="s">
        <v>3919</v>
      </c>
      <c r="F6791" t="s">
        <v>3930</v>
      </c>
      <c r="G6791" t="s">
        <v>3877</v>
      </c>
      <c r="H6791" t="s">
        <v>3922</v>
      </c>
      <c r="I6791">
        <v>2416</v>
      </c>
      <c r="J6791" s="41">
        <v>1.5400000000000002E-2</v>
      </c>
      <c r="K6791" s="42">
        <v>37.206400000000002</v>
      </c>
      <c r="L6791" s="43">
        <v>1.2199999999999998</v>
      </c>
      <c r="M6791" s="42">
        <v>45.39180799999999</v>
      </c>
      <c r="N6791">
        <v>4</v>
      </c>
      <c r="O6791" s="43">
        <v>39.9</v>
      </c>
      <c r="P6791" s="42">
        <v>56.4</v>
      </c>
      <c r="Q6791" s="42">
        <v>10.5</v>
      </c>
      <c r="R6791" s="42">
        <v>12</v>
      </c>
    </row>
    <row r="6792" spans="1:18" x14ac:dyDescent="0.3">
      <c r="A6792" t="s">
        <v>3924</v>
      </c>
      <c r="B6792" s="17">
        <v>45176</v>
      </c>
      <c r="C6792" t="s">
        <v>3917</v>
      </c>
      <c r="D6792" t="s">
        <v>3918</v>
      </c>
      <c r="E6792" t="s">
        <v>3919</v>
      </c>
      <c r="F6792" t="s">
        <v>3930</v>
      </c>
      <c r="G6792" t="s">
        <v>3877</v>
      </c>
      <c r="H6792" t="s">
        <v>3922</v>
      </c>
      <c r="I6792">
        <v>2191</v>
      </c>
      <c r="J6792" s="41">
        <v>1.0120000000000001E-2</v>
      </c>
      <c r="K6792" s="42">
        <v>22.172920000000001</v>
      </c>
      <c r="L6792" s="43">
        <v>0.93999999999999984</v>
      </c>
      <c r="M6792" s="42">
        <v>20.842544799999999</v>
      </c>
      <c r="N6792">
        <v>4</v>
      </c>
      <c r="O6792" s="43">
        <v>44.8</v>
      </c>
      <c r="P6792" s="42">
        <v>43.199999999999996</v>
      </c>
      <c r="Q6792" s="42">
        <v>10.5</v>
      </c>
      <c r="R6792" s="42">
        <v>2</v>
      </c>
    </row>
    <row r="6793" spans="1:18" x14ac:dyDescent="0.3">
      <c r="A6793" t="s">
        <v>3924</v>
      </c>
      <c r="B6793" s="17">
        <v>45177</v>
      </c>
      <c r="C6793" t="s">
        <v>3917</v>
      </c>
      <c r="D6793" t="s">
        <v>3918</v>
      </c>
      <c r="E6793" t="s">
        <v>3919</v>
      </c>
      <c r="F6793" t="s">
        <v>3930</v>
      </c>
      <c r="G6793" t="s">
        <v>3877</v>
      </c>
      <c r="H6793" t="s">
        <v>3922</v>
      </c>
      <c r="I6793">
        <v>1930</v>
      </c>
      <c r="J6793" s="41">
        <v>1.3310000000000001E-2</v>
      </c>
      <c r="K6793" s="42">
        <v>25.688300000000002</v>
      </c>
      <c r="L6793" s="43">
        <v>3.0000000000000054E-2</v>
      </c>
      <c r="M6793" s="42">
        <v>0.77064900000000147</v>
      </c>
      <c r="N6793">
        <v>5</v>
      </c>
      <c r="O6793" s="43">
        <v>116.89999999999999</v>
      </c>
      <c r="P6793" s="42">
        <v>74.399999999999991</v>
      </c>
      <c r="Q6793" s="42">
        <v>9</v>
      </c>
      <c r="R6793" s="42">
        <v>4</v>
      </c>
    </row>
    <row r="6794" spans="1:18" x14ac:dyDescent="0.3">
      <c r="A6794" t="s">
        <v>3924</v>
      </c>
      <c r="B6794" s="17">
        <v>45178</v>
      </c>
      <c r="C6794" t="s">
        <v>3917</v>
      </c>
      <c r="D6794" t="s">
        <v>3918</v>
      </c>
      <c r="E6794" t="s">
        <v>3919</v>
      </c>
      <c r="F6794" t="s">
        <v>3930</v>
      </c>
      <c r="G6794" t="s">
        <v>3877</v>
      </c>
      <c r="H6794" t="s">
        <v>3922</v>
      </c>
      <c r="I6794">
        <v>1976</v>
      </c>
      <c r="J6794" s="41">
        <v>1.5400000000000002E-2</v>
      </c>
      <c r="K6794" s="42">
        <v>30.430400000000006</v>
      </c>
      <c r="L6794" s="43">
        <v>0.51999999999999991</v>
      </c>
      <c r="M6794" s="42">
        <v>15.823808</v>
      </c>
      <c r="N6794">
        <v>2</v>
      </c>
      <c r="O6794" s="43">
        <v>16</v>
      </c>
      <c r="P6794" s="42">
        <v>84</v>
      </c>
      <c r="Q6794" s="42">
        <v>9</v>
      </c>
      <c r="R6794" s="42">
        <v>12</v>
      </c>
    </row>
    <row r="6795" spans="1:18" x14ac:dyDescent="0.3">
      <c r="A6795" t="s">
        <v>3924</v>
      </c>
      <c r="B6795" s="17">
        <v>45179</v>
      </c>
      <c r="C6795" t="s">
        <v>3917</v>
      </c>
      <c r="D6795" t="s">
        <v>3918</v>
      </c>
      <c r="E6795" t="s">
        <v>3919</v>
      </c>
      <c r="F6795" t="s">
        <v>3930</v>
      </c>
      <c r="G6795" t="s">
        <v>3877</v>
      </c>
      <c r="H6795" t="s">
        <v>3922</v>
      </c>
      <c r="I6795">
        <v>2825</v>
      </c>
      <c r="J6795" s="41">
        <v>1.1330000000000002E-2</v>
      </c>
      <c r="K6795" s="42">
        <v>32.007250000000006</v>
      </c>
      <c r="L6795" s="43">
        <v>0.70999999999999974</v>
      </c>
      <c r="M6795" s="42">
        <v>22.725147499999995</v>
      </c>
      <c r="N6795">
        <v>1</v>
      </c>
      <c r="O6795" s="43">
        <v>81.899999999999991</v>
      </c>
      <c r="P6795" s="42">
        <v>42</v>
      </c>
      <c r="Q6795" s="42">
        <v>21</v>
      </c>
      <c r="R6795" s="42">
        <v>6</v>
      </c>
    </row>
    <row r="6796" spans="1:18" x14ac:dyDescent="0.3">
      <c r="A6796" t="s">
        <v>3924</v>
      </c>
      <c r="B6796" s="17">
        <v>45180</v>
      </c>
      <c r="C6796" t="s">
        <v>3917</v>
      </c>
      <c r="D6796" t="s">
        <v>3918</v>
      </c>
      <c r="E6796" t="s">
        <v>3919</v>
      </c>
      <c r="F6796" t="s">
        <v>3930</v>
      </c>
      <c r="G6796" t="s">
        <v>3877</v>
      </c>
      <c r="H6796" t="s">
        <v>3922</v>
      </c>
      <c r="I6796">
        <v>2806</v>
      </c>
      <c r="J6796" s="41">
        <v>1.0780000000000001E-2</v>
      </c>
      <c r="K6796" s="42">
        <v>30.248680000000004</v>
      </c>
      <c r="L6796" s="43">
        <v>1.01</v>
      </c>
      <c r="M6796" s="42">
        <v>30.551166800000004</v>
      </c>
      <c r="N6796">
        <v>2</v>
      </c>
      <c r="O6796" s="43">
        <v>43.4</v>
      </c>
      <c r="P6796" s="42">
        <v>51.6</v>
      </c>
      <c r="Q6796" s="42">
        <v>13.5</v>
      </c>
      <c r="R6796" s="42">
        <v>10</v>
      </c>
    </row>
    <row r="6797" spans="1:18" x14ac:dyDescent="0.3">
      <c r="A6797" t="s">
        <v>3924</v>
      </c>
      <c r="B6797" s="17">
        <v>45181</v>
      </c>
      <c r="C6797" t="s">
        <v>3917</v>
      </c>
      <c r="D6797" t="s">
        <v>3918</v>
      </c>
      <c r="E6797" t="s">
        <v>3919</v>
      </c>
      <c r="F6797" t="s">
        <v>3930</v>
      </c>
      <c r="G6797" t="s">
        <v>3877</v>
      </c>
      <c r="H6797" t="s">
        <v>3922</v>
      </c>
      <c r="I6797">
        <v>1678</v>
      </c>
      <c r="J6797" s="41">
        <v>1.1110000000000002E-2</v>
      </c>
      <c r="K6797" s="42">
        <v>18.642580000000002</v>
      </c>
      <c r="L6797" s="43">
        <v>0.05</v>
      </c>
      <c r="M6797" s="42">
        <v>0.93212900000000021</v>
      </c>
      <c r="N6797">
        <v>4</v>
      </c>
      <c r="O6797" s="43">
        <v>58.8</v>
      </c>
      <c r="P6797" s="42">
        <v>25.2</v>
      </c>
      <c r="Q6797" s="42">
        <v>9</v>
      </c>
      <c r="R6797" s="42">
        <v>8</v>
      </c>
    </row>
    <row r="6798" spans="1:18" x14ac:dyDescent="0.3">
      <c r="A6798" t="s">
        <v>3924</v>
      </c>
      <c r="B6798" s="17">
        <v>45182</v>
      </c>
      <c r="C6798" t="s">
        <v>3917</v>
      </c>
      <c r="D6798" t="s">
        <v>3918</v>
      </c>
      <c r="E6798" t="s">
        <v>3919</v>
      </c>
      <c r="F6798" t="s">
        <v>3930</v>
      </c>
      <c r="G6798" t="s">
        <v>3877</v>
      </c>
      <c r="H6798" t="s">
        <v>3922</v>
      </c>
      <c r="I6798">
        <v>1933</v>
      </c>
      <c r="J6798" s="41">
        <v>1.2430000000000002E-2</v>
      </c>
      <c r="K6798" s="42">
        <v>24.027190000000004</v>
      </c>
      <c r="L6798" s="43">
        <v>0.71999999999999975</v>
      </c>
      <c r="M6798" s="42">
        <v>17.299576799999997</v>
      </c>
      <c r="N6798">
        <v>4</v>
      </c>
      <c r="O6798" s="43">
        <v>39.9</v>
      </c>
      <c r="P6798" s="42">
        <v>73.2</v>
      </c>
      <c r="Q6798" s="42">
        <v>3</v>
      </c>
      <c r="R6798" s="42">
        <v>2</v>
      </c>
    </row>
    <row r="6799" spans="1:18" x14ac:dyDescent="0.3">
      <c r="A6799" t="s">
        <v>3924</v>
      </c>
      <c r="B6799" s="17">
        <v>45183</v>
      </c>
      <c r="C6799" t="s">
        <v>3917</v>
      </c>
      <c r="D6799" t="s">
        <v>3918</v>
      </c>
      <c r="E6799" t="s">
        <v>3919</v>
      </c>
      <c r="F6799" t="s">
        <v>3930</v>
      </c>
      <c r="G6799" t="s">
        <v>3877</v>
      </c>
      <c r="H6799" t="s">
        <v>3922</v>
      </c>
      <c r="I6799">
        <v>3083</v>
      </c>
      <c r="J6799" s="41">
        <v>1.2540000000000003E-2</v>
      </c>
      <c r="K6799" s="42">
        <v>38.660820000000008</v>
      </c>
      <c r="L6799" s="43">
        <v>0.55999999999999972</v>
      </c>
      <c r="M6799" s="42">
        <v>21.650059199999994</v>
      </c>
      <c r="N6799">
        <v>3</v>
      </c>
      <c r="O6799" s="43">
        <v>44.8</v>
      </c>
      <c r="P6799" s="42">
        <v>92.399999999999991</v>
      </c>
      <c r="Q6799" s="42">
        <v>7.5</v>
      </c>
      <c r="R6799" s="42">
        <v>7</v>
      </c>
    </row>
    <row r="6800" spans="1:18" x14ac:dyDescent="0.3">
      <c r="A6800" t="s">
        <v>3924</v>
      </c>
      <c r="B6800" s="17">
        <v>45184</v>
      </c>
      <c r="C6800" t="s">
        <v>3917</v>
      </c>
      <c r="D6800" t="s">
        <v>3918</v>
      </c>
      <c r="E6800" t="s">
        <v>3919</v>
      </c>
      <c r="F6800" t="s">
        <v>3930</v>
      </c>
      <c r="G6800" t="s">
        <v>3877</v>
      </c>
      <c r="H6800" t="s">
        <v>3922</v>
      </c>
      <c r="I6800">
        <v>2963</v>
      </c>
      <c r="J6800" s="41">
        <v>1.2100000000000005E-2</v>
      </c>
      <c r="K6800" s="42">
        <v>35.852300000000014</v>
      </c>
      <c r="L6800" s="43">
        <v>0.60999999999999988</v>
      </c>
      <c r="M6800" s="42">
        <v>21.869903000000004</v>
      </c>
      <c r="N6800">
        <v>2</v>
      </c>
      <c r="O6800" s="43">
        <v>42.699999999999996</v>
      </c>
      <c r="P6800" s="42">
        <v>75.599999999999994</v>
      </c>
      <c r="Q6800" s="42">
        <v>24</v>
      </c>
      <c r="R6800" s="42">
        <v>3</v>
      </c>
    </row>
    <row r="6801" spans="1:18" x14ac:dyDescent="0.3">
      <c r="A6801" t="s">
        <v>3924</v>
      </c>
      <c r="B6801" s="17">
        <v>45185</v>
      </c>
      <c r="C6801" t="s">
        <v>3917</v>
      </c>
      <c r="D6801" t="s">
        <v>3918</v>
      </c>
      <c r="E6801" t="s">
        <v>3919</v>
      </c>
      <c r="F6801" t="s">
        <v>3930</v>
      </c>
      <c r="G6801" t="s">
        <v>3877</v>
      </c>
      <c r="H6801" t="s">
        <v>3922</v>
      </c>
      <c r="I6801">
        <v>2209</v>
      </c>
      <c r="J6801" s="41">
        <v>1.2430000000000002E-2</v>
      </c>
      <c r="K6801" s="42">
        <v>27.457870000000003</v>
      </c>
      <c r="L6801" s="43">
        <v>1.0899999999999999</v>
      </c>
      <c r="M6801" s="42">
        <v>29.9290783</v>
      </c>
      <c r="N6801">
        <v>3</v>
      </c>
      <c r="O6801" s="43">
        <v>22</v>
      </c>
      <c r="P6801" s="42">
        <v>61.199999999999996</v>
      </c>
      <c r="Q6801" s="42">
        <v>25.5</v>
      </c>
      <c r="R6801" s="42">
        <v>1</v>
      </c>
    </row>
    <row r="6802" spans="1:18" x14ac:dyDescent="0.3">
      <c r="A6802" t="s">
        <v>3924</v>
      </c>
      <c r="B6802" s="17">
        <v>45186</v>
      </c>
      <c r="C6802" t="s">
        <v>3917</v>
      </c>
      <c r="D6802" t="s">
        <v>3918</v>
      </c>
      <c r="E6802" t="s">
        <v>3919</v>
      </c>
      <c r="F6802" t="s">
        <v>3930</v>
      </c>
      <c r="G6802" t="s">
        <v>3877</v>
      </c>
      <c r="H6802" t="s">
        <v>3922</v>
      </c>
      <c r="I6802">
        <v>2096</v>
      </c>
      <c r="J6802" s="41">
        <v>1.0890000000000002E-2</v>
      </c>
      <c r="K6802" s="42">
        <v>22.825440000000004</v>
      </c>
      <c r="L6802" s="43">
        <v>0.37999999999999995</v>
      </c>
      <c r="M6802" s="42">
        <v>8.6736672000000006</v>
      </c>
      <c r="N6802">
        <v>5</v>
      </c>
      <c r="O6802" s="43">
        <v>68.599999999999994</v>
      </c>
      <c r="P6802" s="42">
        <v>32.4</v>
      </c>
      <c r="Q6802" s="42">
        <v>22.5</v>
      </c>
      <c r="R6802" s="42">
        <v>9</v>
      </c>
    </row>
    <row r="6803" spans="1:18" x14ac:dyDescent="0.3">
      <c r="A6803" t="s">
        <v>3924</v>
      </c>
      <c r="B6803" s="17">
        <v>45187</v>
      </c>
      <c r="C6803" t="s">
        <v>3917</v>
      </c>
      <c r="D6803" t="s">
        <v>3918</v>
      </c>
      <c r="E6803" t="s">
        <v>3919</v>
      </c>
      <c r="F6803" t="s">
        <v>3930</v>
      </c>
      <c r="G6803" t="s">
        <v>3877</v>
      </c>
      <c r="H6803" t="s">
        <v>3922</v>
      </c>
      <c r="I6803">
        <v>3011</v>
      </c>
      <c r="J6803" s="41">
        <v>1.3530000000000004E-2</v>
      </c>
      <c r="K6803" s="42">
        <v>40.738830000000014</v>
      </c>
      <c r="L6803" s="43">
        <v>4.0000000000000008E-2</v>
      </c>
      <c r="M6803" s="42">
        <v>1.6295532000000008</v>
      </c>
      <c r="N6803">
        <v>4</v>
      </c>
      <c r="O6803" s="43">
        <v>85.399999999999991</v>
      </c>
      <c r="P6803" s="42">
        <v>20.399999999999999</v>
      </c>
      <c r="Q6803" s="42">
        <v>21</v>
      </c>
      <c r="R6803" s="42">
        <v>4</v>
      </c>
    </row>
    <row r="6804" spans="1:18" x14ac:dyDescent="0.3">
      <c r="A6804" t="s">
        <v>3924</v>
      </c>
      <c r="B6804" s="17">
        <v>45188</v>
      </c>
      <c r="C6804" t="s">
        <v>3917</v>
      </c>
      <c r="D6804" t="s">
        <v>3918</v>
      </c>
      <c r="E6804" t="s">
        <v>3919</v>
      </c>
      <c r="F6804" t="s">
        <v>3930</v>
      </c>
      <c r="G6804" t="s">
        <v>3877</v>
      </c>
      <c r="H6804" t="s">
        <v>3922</v>
      </c>
      <c r="I6804">
        <v>2767</v>
      </c>
      <c r="J6804" s="41">
        <v>1.507E-2</v>
      </c>
      <c r="K6804" s="42">
        <v>41.698689999999999</v>
      </c>
      <c r="L6804" s="43">
        <v>0.74999999999999978</v>
      </c>
      <c r="M6804" s="42">
        <v>31.274017499999989</v>
      </c>
      <c r="N6804">
        <v>4</v>
      </c>
      <c r="O6804" s="43">
        <v>41.3</v>
      </c>
      <c r="P6804" s="42">
        <v>45.6</v>
      </c>
      <c r="Q6804" s="42">
        <v>13.5</v>
      </c>
      <c r="R6804" s="42">
        <v>5</v>
      </c>
    </row>
    <row r="6805" spans="1:18" x14ac:dyDescent="0.3">
      <c r="A6805" t="s">
        <v>3924</v>
      </c>
      <c r="B6805" s="17">
        <v>45189</v>
      </c>
      <c r="C6805" t="s">
        <v>3917</v>
      </c>
      <c r="D6805" t="s">
        <v>3918</v>
      </c>
      <c r="E6805" t="s">
        <v>3919</v>
      </c>
      <c r="F6805" t="s">
        <v>3930</v>
      </c>
      <c r="G6805" t="s">
        <v>3877</v>
      </c>
      <c r="H6805" t="s">
        <v>3922</v>
      </c>
      <c r="I6805">
        <v>1896</v>
      </c>
      <c r="J6805" s="41">
        <v>1.0450000000000003E-2</v>
      </c>
      <c r="K6805" s="42">
        <v>19.813200000000005</v>
      </c>
      <c r="L6805" s="43">
        <v>0.13000000000000006</v>
      </c>
      <c r="M6805" s="42">
        <v>2.5757160000000021</v>
      </c>
      <c r="N6805">
        <v>3</v>
      </c>
      <c r="O6805" s="43">
        <v>48.3</v>
      </c>
      <c r="P6805" s="42">
        <v>62.4</v>
      </c>
      <c r="Q6805" s="42">
        <v>10.5</v>
      </c>
      <c r="R6805" s="42">
        <v>10</v>
      </c>
    </row>
    <row r="6806" spans="1:18" x14ac:dyDescent="0.3">
      <c r="A6806" t="s">
        <v>3924</v>
      </c>
      <c r="B6806" s="17">
        <v>45190</v>
      </c>
      <c r="C6806" t="s">
        <v>3917</v>
      </c>
      <c r="D6806" t="s">
        <v>3918</v>
      </c>
      <c r="E6806" t="s">
        <v>3919</v>
      </c>
      <c r="F6806" t="s">
        <v>3930</v>
      </c>
      <c r="G6806" t="s">
        <v>3877</v>
      </c>
      <c r="H6806" t="s">
        <v>3922</v>
      </c>
      <c r="I6806">
        <v>1813</v>
      </c>
      <c r="J6806" s="41">
        <v>1.4300000000000002E-2</v>
      </c>
      <c r="K6806" s="42">
        <v>25.925900000000002</v>
      </c>
      <c r="L6806" s="43">
        <v>0.49999999999999983</v>
      </c>
      <c r="M6806" s="42">
        <v>12.962949999999998</v>
      </c>
      <c r="N6806">
        <v>5</v>
      </c>
      <c r="O6806" s="43">
        <v>28</v>
      </c>
      <c r="P6806" s="42">
        <v>48</v>
      </c>
      <c r="Q6806" s="42">
        <v>28.5</v>
      </c>
      <c r="R6806" s="42">
        <v>10</v>
      </c>
    </row>
    <row r="6807" spans="1:18" x14ac:dyDescent="0.3">
      <c r="A6807" t="s">
        <v>3924</v>
      </c>
      <c r="B6807" s="17">
        <v>45191</v>
      </c>
      <c r="C6807" t="s">
        <v>3917</v>
      </c>
      <c r="D6807" t="s">
        <v>3918</v>
      </c>
      <c r="E6807" t="s">
        <v>3919</v>
      </c>
      <c r="F6807" t="s">
        <v>3930</v>
      </c>
      <c r="G6807" t="s">
        <v>3877</v>
      </c>
      <c r="H6807" t="s">
        <v>3922</v>
      </c>
      <c r="I6807">
        <v>2551</v>
      </c>
      <c r="J6807" s="41">
        <v>1.5180000000000003E-2</v>
      </c>
      <c r="K6807" s="42">
        <v>38.724180000000004</v>
      </c>
      <c r="L6807" s="43">
        <v>0.13000000000000003</v>
      </c>
      <c r="M6807" s="42">
        <v>5.0341434000000014</v>
      </c>
      <c r="N6807">
        <v>6</v>
      </c>
      <c r="O6807" s="43">
        <v>33</v>
      </c>
      <c r="P6807" s="42">
        <v>33.6</v>
      </c>
      <c r="Q6807" s="42">
        <v>18</v>
      </c>
      <c r="R6807" s="42">
        <v>5</v>
      </c>
    </row>
    <row r="6808" spans="1:18" x14ac:dyDescent="0.3">
      <c r="A6808" t="s">
        <v>3924</v>
      </c>
      <c r="B6808" s="17">
        <v>45192</v>
      </c>
      <c r="C6808" t="s">
        <v>3917</v>
      </c>
      <c r="D6808" t="s">
        <v>3918</v>
      </c>
      <c r="E6808" t="s">
        <v>3919</v>
      </c>
      <c r="F6808" t="s">
        <v>3930</v>
      </c>
      <c r="G6808" t="s">
        <v>3877</v>
      </c>
      <c r="H6808" t="s">
        <v>3922</v>
      </c>
      <c r="I6808">
        <v>2677</v>
      </c>
      <c r="J6808" s="41">
        <v>1.397E-2</v>
      </c>
      <c r="K6808" s="42">
        <v>37.397689999999997</v>
      </c>
      <c r="L6808" s="43">
        <v>0.31999999999999995</v>
      </c>
      <c r="M6808" s="42">
        <v>11.967260799999996</v>
      </c>
      <c r="N6808">
        <v>1</v>
      </c>
      <c r="O6808" s="43">
        <v>168.7</v>
      </c>
      <c r="P6808" s="42">
        <v>42</v>
      </c>
      <c r="Q6808" s="42">
        <v>13.5</v>
      </c>
      <c r="R6808" s="42">
        <v>10</v>
      </c>
    </row>
    <row r="6809" spans="1:18" x14ac:dyDescent="0.3">
      <c r="A6809" t="s">
        <v>3924</v>
      </c>
      <c r="B6809" s="17">
        <v>45193</v>
      </c>
      <c r="C6809" t="s">
        <v>3917</v>
      </c>
      <c r="D6809" t="s">
        <v>3918</v>
      </c>
      <c r="E6809" t="s">
        <v>3919</v>
      </c>
      <c r="F6809" t="s">
        <v>3930</v>
      </c>
      <c r="G6809" t="s">
        <v>3877</v>
      </c>
      <c r="H6809" t="s">
        <v>3922</v>
      </c>
      <c r="I6809">
        <v>1671</v>
      </c>
      <c r="J6809" s="41">
        <v>1.0780000000000001E-2</v>
      </c>
      <c r="K6809" s="42">
        <v>18.013380000000002</v>
      </c>
      <c r="L6809" s="43">
        <v>0.75999999999999979</v>
      </c>
      <c r="M6809" s="42">
        <v>13.690168799999997</v>
      </c>
      <c r="N6809">
        <v>3</v>
      </c>
      <c r="O6809" s="43">
        <v>35.699999999999996</v>
      </c>
      <c r="P6809" s="42">
        <v>46.8</v>
      </c>
      <c r="Q6809" s="42">
        <v>22.5</v>
      </c>
      <c r="R6809" s="42">
        <v>11</v>
      </c>
    </row>
    <row r="6810" spans="1:18" x14ac:dyDescent="0.3">
      <c r="A6810" t="s">
        <v>3924</v>
      </c>
      <c r="B6810" s="17">
        <v>45194</v>
      </c>
      <c r="C6810" t="s">
        <v>3917</v>
      </c>
      <c r="D6810" t="s">
        <v>3918</v>
      </c>
      <c r="E6810" t="s">
        <v>3919</v>
      </c>
      <c r="F6810" t="s">
        <v>3930</v>
      </c>
      <c r="G6810" t="s">
        <v>3877</v>
      </c>
      <c r="H6810" t="s">
        <v>3922</v>
      </c>
      <c r="I6810">
        <v>2531</v>
      </c>
      <c r="J6810" s="41">
        <v>1.6390000000000002E-2</v>
      </c>
      <c r="K6810" s="42">
        <v>41.483090000000004</v>
      </c>
      <c r="L6810" s="43">
        <v>0.94999999999999984</v>
      </c>
      <c r="M6810" s="42">
        <v>39.408935499999998</v>
      </c>
      <c r="N6810">
        <v>6</v>
      </c>
      <c r="O6810" s="43">
        <v>39.199999999999996</v>
      </c>
      <c r="P6810" s="42">
        <v>45.6</v>
      </c>
      <c r="Q6810" s="42">
        <v>6</v>
      </c>
      <c r="R6810" s="42">
        <v>3</v>
      </c>
    </row>
    <row r="6811" spans="1:18" x14ac:dyDescent="0.3">
      <c r="A6811" t="s">
        <v>3924</v>
      </c>
      <c r="B6811" s="17">
        <v>45195</v>
      </c>
      <c r="C6811" t="s">
        <v>3917</v>
      </c>
      <c r="D6811" t="s">
        <v>3918</v>
      </c>
      <c r="E6811" t="s">
        <v>3919</v>
      </c>
      <c r="F6811" t="s">
        <v>3930</v>
      </c>
      <c r="G6811" t="s">
        <v>3877</v>
      </c>
      <c r="H6811" t="s">
        <v>3922</v>
      </c>
      <c r="I6811">
        <v>2367</v>
      </c>
      <c r="J6811" s="41">
        <v>1.2430000000000002E-2</v>
      </c>
      <c r="K6811" s="42">
        <v>29.421810000000004</v>
      </c>
      <c r="L6811" s="43">
        <v>0.86999999999999988</v>
      </c>
      <c r="M6811" s="42">
        <v>25.596974700000001</v>
      </c>
      <c r="N6811">
        <v>2</v>
      </c>
      <c r="O6811" s="43">
        <v>39.199999999999996</v>
      </c>
      <c r="P6811" s="42">
        <v>72</v>
      </c>
      <c r="Q6811" s="42">
        <v>9</v>
      </c>
      <c r="R6811" s="42">
        <v>6</v>
      </c>
    </row>
    <row r="6812" spans="1:18" x14ac:dyDescent="0.3">
      <c r="A6812" t="s">
        <v>3924</v>
      </c>
      <c r="B6812" s="17">
        <v>45196</v>
      </c>
      <c r="C6812" t="s">
        <v>3917</v>
      </c>
      <c r="D6812" t="s">
        <v>3918</v>
      </c>
      <c r="E6812" t="s">
        <v>3919</v>
      </c>
      <c r="F6812" t="s">
        <v>3930</v>
      </c>
      <c r="G6812" t="s">
        <v>3877</v>
      </c>
      <c r="H6812" t="s">
        <v>3922</v>
      </c>
      <c r="I6812">
        <v>2059</v>
      </c>
      <c r="J6812" s="41">
        <v>1.584E-2</v>
      </c>
      <c r="K6812" s="42">
        <v>32.614559999999997</v>
      </c>
      <c r="L6812" s="43">
        <v>0.85999999999999988</v>
      </c>
      <c r="M6812" s="42">
        <v>28.048521599999994</v>
      </c>
      <c r="N6812">
        <v>2</v>
      </c>
      <c r="O6812" s="43">
        <v>43</v>
      </c>
      <c r="P6812" s="42">
        <v>80.399999999999991</v>
      </c>
      <c r="Q6812" s="42">
        <v>27</v>
      </c>
      <c r="R6812" s="42">
        <v>14</v>
      </c>
    </row>
    <row r="6813" spans="1:18" x14ac:dyDescent="0.3">
      <c r="A6813" t="s">
        <v>3924</v>
      </c>
      <c r="B6813" s="17">
        <v>45197</v>
      </c>
      <c r="C6813" t="s">
        <v>3917</v>
      </c>
      <c r="D6813" t="s">
        <v>3918</v>
      </c>
      <c r="E6813" t="s">
        <v>3919</v>
      </c>
      <c r="F6813" t="s">
        <v>3930</v>
      </c>
      <c r="G6813" t="s">
        <v>3877</v>
      </c>
      <c r="H6813" t="s">
        <v>3922</v>
      </c>
      <c r="I6813">
        <v>2672</v>
      </c>
      <c r="J6813" s="41">
        <v>1.3200000000000003E-2</v>
      </c>
      <c r="K6813" s="42">
        <v>35.270400000000009</v>
      </c>
      <c r="L6813" s="43">
        <v>0.15000000000000008</v>
      </c>
      <c r="M6813" s="42">
        <v>5.2905600000000037</v>
      </c>
      <c r="N6813">
        <v>3</v>
      </c>
      <c r="O6813" s="43">
        <v>95.199999999999989</v>
      </c>
      <c r="P6813" s="42">
        <v>39.6</v>
      </c>
      <c r="Q6813" s="42">
        <v>7.5</v>
      </c>
      <c r="R6813" s="42">
        <v>8</v>
      </c>
    </row>
    <row r="6814" spans="1:18" x14ac:dyDescent="0.3">
      <c r="A6814" t="s">
        <v>3924</v>
      </c>
      <c r="B6814" s="17">
        <v>45198</v>
      </c>
      <c r="C6814" t="s">
        <v>3917</v>
      </c>
      <c r="D6814" t="s">
        <v>3918</v>
      </c>
      <c r="E6814" t="s">
        <v>3919</v>
      </c>
      <c r="F6814" t="s">
        <v>3930</v>
      </c>
      <c r="G6814" t="s">
        <v>3877</v>
      </c>
      <c r="H6814" t="s">
        <v>3922</v>
      </c>
      <c r="I6814">
        <v>1755</v>
      </c>
      <c r="J6814" s="41">
        <v>9.7900000000000018E-3</v>
      </c>
      <c r="K6814" s="42">
        <v>17.181450000000002</v>
      </c>
      <c r="L6814" s="43">
        <v>0.08</v>
      </c>
      <c r="M6814" s="42">
        <v>1.3745160000000001</v>
      </c>
      <c r="N6814">
        <v>3</v>
      </c>
      <c r="O6814" s="43">
        <v>45</v>
      </c>
      <c r="P6814" s="42">
        <v>72</v>
      </c>
      <c r="Q6814" s="42">
        <v>18</v>
      </c>
      <c r="R6814" s="42">
        <v>5</v>
      </c>
    </row>
    <row r="6815" spans="1:18" x14ac:dyDescent="0.3">
      <c r="A6815" t="s">
        <v>3924</v>
      </c>
      <c r="B6815" s="17">
        <v>45199</v>
      </c>
      <c r="C6815" t="s">
        <v>3917</v>
      </c>
      <c r="D6815" t="s">
        <v>3918</v>
      </c>
      <c r="E6815" t="s">
        <v>3919</v>
      </c>
      <c r="F6815" t="s">
        <v>3930</v>
      </c>
      <c r="G6815" t="s">
        <v>3877</v>
      </c>
      <c r="H6815" t="s">
        <v>3922</v>
      </c>
      <c r="I6815">
        <v>3031</v>
      </c>
      <c r="J6815" s="41">
        <v>1.529E-2</v>
      </c>
      <c r="K6815" s="42">
        <v>46.343989999999998</v>
      </c>
      <c r="L6815" s="43">
        <v>0.32999999999999996</v>
      </c>
      <c r="M6815" s="42">
        <v>15.293516699999998</v>
      </c>
      <c r="N6815">
        <v>6</v>
      </c>
      <c r="O6815" s="43">
        <v>38</v>
      </c>
      <c r="P6815" s="42">
        <v>42</v>
      </c>
      <c r="Q6815" s="42">
        <v>30</v>
      </c>
      <c r="R6815" s="42">
        <v>5</v>
      </c>
    </row>
    <row r="6816" spans="1:18" x14ac:dyDescent="0.3">
      <c r="A6816" t="s">
        <v>3924</v>
      </c>
      <c r="B6816" s="17">
        <v>45200</v>
      </c>
      <c r="C6816" t="s">
        <v>3917</v>
      </c>
      <c r="D6816" t="s">
        <v>3918</v>
      </c>
      <c r="E6816" t="s">
        <v>3919</v>
      </c>
      <c r="F6816" t="s">
        <v>3930</v>
      </c>
      <c r="G6816" t="s">
        <v>3877</v>
      </c>
      <c r="H6816" t="s">
        <v>3922</v>
      </c>
      <c r="I6816">
        <v>2020</v>
      </c>
      <c r="J6816" s="41">
        <v>1.4740000000000001E-2</v>
      </c>
      <c r="K6816" s="42">
        <v>29.774800000000003</v>
      </c>
      <c r="L6816" s="43">
        <v>0.8999999999999998</v>
      </c>
      <c r="M6816" s="42">
        <v>26.797319999999996</v>
      </c>
      <c r="N6816">
        <v>2</v>
      </c>
      <c r="O6816" s="43">
        <v>77.699999999999989</v>
      </c>
      <c r="P6816" s="42">
        <v>55.199999999999996</v>
      </c>
      <c r="Q6816" s="42">
        <v>21</v>
      </c>
      <c r="R6816" s="42">
        <v>7</v>
      </c>
    </row>
    <row r="6817" spans="1:18" x14ac:dyDescent="0.3">
      <c r="A6817" t="s">
        <v>3924</v>
      </c>
      <c r="B6817" s="17">
        <v>45201</v>
      </c>
      <c r="C6817" t="s">
        <v>3917</v>
      </c>
      <c r="D6817" t="s">
        <v>3918</v>
      </c>
      <c r="E6817" t="s">
        <v>3919</v>
      </c>
      <c r="F6817" t="s">
        <v>3930</v>
      </c>
      <c r="G6817" t="s">
        <v>3877</v>
      </c>
      <c r="H6817" t="s">
        <v>3922</v>
      </c>
      <c r="I6817">
        <v>2820</v>
      </c>
      <c r="J6817" s="41">
        <v>1.2870000000000003E-2</v>
      </c>
      <c r="K6817" s="42">
        <v>36.293400000000005</v>
      </c>
      <c r="L6817" s="43">
        <v>0.84999999999999987</v>
      </c>
      <c r="M6817" s="42">
        <v>30.84939</v>
      </c>
      <c r="N6817">
        <v>3</v>
      </c>
      <c r="O6817" s="43">
        <v>42</v>
      </c>
      <c r="P6817" s="42">
        <v>60</v>
      </c>
      <c r="Q6817" s="42">
        <v>15</v>
      </c>
      <c r="R6817" s="42">
        <v>7</v>
      </c>
    </row>
    <row r="6818" spans="1:18" x14ac:dyDescent="0.3">
      <c r="A6818" t="s">
        <v>3924</v>
      </c>
      <c r="B6818" s="17">
        <v>45202</v>
      </c>
      <c r="C6818" t="s">
        <v>3917</v>
      </c>
      <c r="D6818" t="s">
        <v>3918</v>
      </c>
      <c r="E6818" t="s">
        <v>3919</v>
      </c>
      <c r="F6818" t="s">
        <v>3930</v>
      </c>
      <c r="G6818" t="s">
        <v>3877</v>
      </c>
      <c r="H6818" t="s">
        <v>3922</v>
      </c>
      <c r="I6818">
        <v>2318</v>
      </c>
      <c r="J6818" s="41">
        <v>1.1110000000000002E-2</v>
      </c>
      <c r="K6818" s="42">
        <v>25.752980000000004</v>
      </c>
      <c r="L6818" s="43">
        <v>9.0000000000000024E-2</v>
      </c>
      <c r="M6818" s="42">
        <v>2.3177682000000011</v>
      </c>
      <c r="N6818">
        <v>4</v>
      </c>
      <c r="O6818" s="43">
        <v>45.5</v>
      </c>
      <c r="P6818" s="42">
        <v>72</v>
      </c>
      <c r="Q6818" s="42">
        <v>9</v>
      </c>
      <c r="R6818" s="42">
        <v>6</v>
      </c>
    </row>
    <row r="6819" spans="1:18" x14ac:dyDescent="0.3">
      <c r="A6819" t="s">
        <v>3924</v>
      </c>
      <c r="B6819" s="17">
        <v>45203</v>
      </c>
      <c r="C6819" t="s">
        <v>3917</v>
      </c>
      <c r="D6819" t="s">
        <v>3918</v>
      </c>
      <c r="E6819" t="s">
        <v>3919</v>
      </c>
      <c r="F6819" t="s">
        <v>3930</v>
      </c>
      <c r="G6819" t="s">
        <v>3877</v>
      </c>
      <c r="H6819" t="s">
        <v>3922</v>
      </c>
      <c r="I6819">
        <v>2696</v>
      </c>
      <c r="J6819" s="41">
        <v>1.6390000000000002E-2</v>
      </c>
      <c r="K6819" s="42">
        <v>44.187440000000002</v>
      </c>
      <c r="L6819" s="43">
        <v>0.63999999999999979</v>
      </c>
      <c r="M6819" s="42">
        <v>28.279961599999993</v>
      </c>
      <c r="N6819">
        <v>3</v>
      </c>
      <c r="O6819" s="43">
        <v>44.8</v>
      </c>
      <c r="P6819" s="42">
        <v>87.6</v>
      </c>
      <c r="Q6819" s="42">
        <v>28.5</v>
      </c>
      <c r="R6819" s="42">
        <v>6</v>
      </c>
    </row>
    <row r="6820" spans="1:18" x14ac:dyDescent="0.3">
      <c r="A6820" t="s">
        <v>3924</v>
      </c>
      <c r="B6820" s="17">
        <v>45204</v>
      </c>
      <c r="C6820" t="s">
        <v>3917</v>
      </c>
      <c r="D6820" t="s">
        <v>3918</v>
      </c>
      <c r="E6820" t="s">
        <v>3919</v>
      </c>
      <c r="F6820" t="s">
        <v>3930</v>
      </c>
      <c r="G6820" t="s">
        <v>3877</v>
      </c>
      <c r="H6820" t="s">
        <v>3922</v>
      </c>
      <c r="I6820">
        <v>2450</v>
      </c>
      <c r="J6820" s="41">
        <v>1.4190000000000001E-2</v>
      </c>
      <c r="K6820" s="42">
        <v>34.765500000000003</v>
      </c>
      <c r="L6820" s="43">
        <v>0.90999999999999981</v>
      </c>
      <c r="M6820" s="42">
        <v>31.636604999999996</v>
      </c>
      <c r="N6820">
        <v>3</v>
      </c>
      <c r="O6820" s="43">
        <v>23</v>
      </c>
      <c r="P6820" s="42">
        <v>45.6</v>
      </c>
      <c r="Q6820" s="42">
        <v>9</v>
      </c>
      <c r="R6820" s="42">
        <v>2</v>
      </c>
    </row>
    <row r="6821" spans="1:18" x14ac:dyDescent="0.3">
      <c r="A6821" t="s">
        <v>3924</v>
      </c>
      <c r="B6821" s="17">
        <v>45205</v>
      </c>
      <c r="C6821" t="s">
        <v>3917</v>
      </c>
      <c r="D6821" t="s">
        <v>3918</v>
      </c>
      <c r="E6821" t="s">
        <v>3919</v>
      </c>
      <c r="F6821" t="s">
        <v>3930</v>
      </c>
      <c r="G6821" t="s">
        <v>3877</v>
      </c>
      <c r="H6821" t="s">
        <v>3922</v>
      </c>
      <c r="I6821">
        <v>1388</v>
      </c>
      <c r="J6821" s="41">
        <v>1.3640000000000001E-2</v>
      </c>
      <c r="K6821" s="42">
        <v>18.932320000000001</v>
      </c>
      <c r="L6821" s="43">
        <v>0.90999999999999981</v>
      </c>
      <c r="M6821" s="42">
        <v>17.228411199999996</v>
      </c>
      <c r="N6821">
        <v>2</v>
      </c>
      <c r="O6821" s="43">
        <v>35.699999999999996</v>
      </c>
      <c r="P6821" s="42">
        <v>67.2</v>
      </c>
      <c r="Q6821" s="42">
        <v>19.5</v>
      </c>
      <c r="R6821" s="42">
        <v>13</v>
      </c>
    </row>
    <row r="6822" spans="1:18" x14ac:dyDescent="0.3">
      <c r="A6822" t="s">
        <v>3924</v>
      </c>
      <c r="B6822" s="17">
        <v>45206</v>
      </c>
      <c r="C6822" t="s">
        <v>3917</v>
      </c>
      <c r="D6822" t="s">
        <v>3918</v>
      </c>
      <c r="E6822" t="s">
        <v>3919</v>
      </c>
      <c r="F6822" t="s">
        <v>3930</v>
      </c>
      <c r="G6822" t="s">
        <v>3877</v>
      </c>
      <c r="H6822" t="s">
        <v>3922</v>
      </c>
      <c r="I6822">
        <v>1937</v>
      </c>
      <c r="J6822" s="41">
        <v>1.1440000000000002E-2</v>
      </c>
      <c r="K6822" s="42">
        <v>22.159280000000006</v>
      </c>
      <c r="L6822" s="43">
        <v>0.95</v>
      </c>
      <c r="M6822" s="42">
        <v>21.051316000000003</v>
      </c>
      <c r="N6822">
        <v>3</v>
      </c>
      <c r="O6822" s="43">
        <v>42</v>
      </c>
      <c r="P6822" s="42">
        <v>45.6</v>
      </c>
      <c r="Q6822" s="42">
        <v>21</v>
      </c>
      <c r="R6822" s="42">
        <v>7</v>
      </c>
    </row>
    <row r="6823" spans="1:18" x14ac:dyDescent="0.3">
      <c r="A6823" t="s">
        <v>3924</v>
      </c>
      <c r="B6823" s="17">
        <v>45207</v>
      </c>
      <c r="C6823" t="s">
        <v>3917</v>
      </c>
      <c r="D6823" t="s">
        <v>3918</v>
      </c>
      <c r="E6823" t="s">
        <v>3919</v>
      </c>
      <c r="F6823" t="s">
        <v>3930</v>
      </c>
      <c r="G6823" t="s">
        <v>3877</v>
      </c>
      <c r="H6823" t="s">
        <v>3922</v>
      </c>
      <c r="I6823">
        <v>2047</v>
      </c>
      <c r="J6823" s="41">
        <v>1.0670000000000001E-2</v>
      </c>
      <c r="K6823" s="42">
        <v>21.84149</v>
      </c>
      <c r="L6823" s="43">
        <v>0.06</v>
      </c>
      <c r="M6823" s="42">
        <v>1.3104894</v>
      </c>
      <c r="N6823">
        <v>5</v>
      </c>
      <c r="O6823" s="43">
        <v>40.599999999999994</v>
      </c>
      <c r="P6823" s="42">
        <v>27.599999999999998</v>
      </c>
      <c r="Q6823" s="42">
        <v>3</v>
      </c>
      <c r="R6823" s="42">
        <v>8</v>
      </c>
    </row>
    <row r="6824" spans="1:18" x14ac:dyDescent="0.3">
      <c r="A6824" t="s">
        <v>3924</v>
      </c>
      <c r="B6824" s="17">
        <v>45208</v>
      </c>
      <c r="C6824" t="s">
        <v>3917</v>
      </c>
      <c r="D6824" t="s">
        <v>3918</v>
      </c>
      <c r="E6824" t="s">
        <v>3919</v>
      </c>
      <c r="F6824" t="s">
        <v>3930</v>
      </c>
      <c r="G6824" t="s">
        <v>3877</v>
      </c>
      <c r="H6824" t="s">
        <v>3922</v>
      </c>
      <c r="I6824">
        <v>1582</v>
      </c>
      <c r="J6824" s="41">
        <v>1.1990000000000001E-2</v>
      </c>
      <c r="K6824" s="42">
        <v>18.96818</v>
      </c>
      <c r="L6824" s="43">
        <v>0.83999999999999986</v>
      </c>
      <c r="M6824" s="42">
        <v>15.933271199999998</v>
      </c>
      <c r="N6824">
        <v>3</v>
      </c>
      <c r="O6824" s="43">
        <v>99.399999999999991</v>
      </c>
      <c r="P6824" s="42">
        <v>32.4</v>
      </c>
      <c r="Q6824" s="42">
        <v>1.5</v>
      </c>
      <c r="R6824" s="42">
        <v>7</v>
      </c>
    </row>
    <row r="6825" spans="1:18" x14ac:dyDescent="0.3">
      <c r="A6825" t="s">
        <v>3924</v>
      </c>
      <c r="B6825" s="17">
        <v>45209</v>
      </c>
      <c r="C6825" t="s">
        <v>3917</v>
      </c>
      <c r="D6825" t="s">
        <v>3918</v>
      </c>
      <c r="E6825" t="s">
        <v>3919</v>
      </c>
      <c r="F6825" t="s">
        <v>3930</v>
      </c>
      <c r="G6825" t="s">
        <v>3877</v>
      </c>
      <c r="H6825" t="s">
        <v>3922</v>
      </c>
      <c r="I6825">
        <v>2172</v>
      </c>
      <c r="J6825" s="41">
        <v>1.1550000000000003E-2</v>
      </c>
      <c r="K6825" s="42">
        <v>25.086600000000008</v>
      </c>
      <c r="L6825" s="43">
        <v>0.33999999999999986</v>
      </c>
      <c r="M6825" s="42">
        <v>8.5294439999999998</v>
      </c>
      <c r="N6825">
        <v>4</v>
      </c>
      <c r="O6825" s="43">
        <v>34</v>
      </c>
      <c r="P6825" s="42">
        <v>50.4</v>
      </c>
      <c r="Q6825" s="42">
        <v>7.5</v>
      </c>
      <c r="R6825" s="42">
        <v>8</v>
      </c>
    </row>
    <row r="6826" spans="1:18" x14ac:dyDescent="0.3">
      <c r="A6826" t="s">
        <v>3924</v>
      </c>
      <c r="B6826" s="17">
        <v>45210</v>
      </c>
      <c r="C6826" t="s">
        <v>3917</v>
      </c>
      <c r="D6826" t="s">
        <v>3918</v>
      </c>
      <c r="E6826" t="s">
        <v>3919</v>
      </c>
      <c r="F6826" t="s">
        <v>3930</v>
      </c>
      <c r="G6826" t="s">
        <v>3877</v>
      </c>
      <c r="H6826" t="s">
        <v>3922</v>
      </c>
      <c r="I6826">
        <v>1604</v>
      </c>
      <c r="J6826" s="41">
        <v>1.3529999999999999E-2</v>
      </c>
      <c r="K6826" s="42">
        <v>21.702119999999997</v>
      </c>
      <c r="L6826" s="43">
        <v>0.44999999999999984</v>
      </c>
      <c r="M6826" s="42">
        <v>9.7659539999999954</v>
      </c>
      <c r="N6826">
        <v>1</v>
      </c>
      <c r="O6826" s="43">
        <v>53.199999999999996</v>
      </c>
      <c r="P6826" s="42">
        <v>39.6</v>
      </c>
      <c r="Q6826" s="42">
        <v>6</v>
      </c>
      <c r="R6826" s="42">
        <v>4</v>
      </c>
    </row>
    <row r="6827" spans="1:18" x14ac:dyDescent="0.3">
      <c r="A6827" t="s">
        <v>3924</v>
      </c>
      <c r="B6827" s="17">
        <v>45211</v>
      </c>
      <c r="C6827" t="s">
        <v>3917</v>
      </c>
      <c r="D6827" t="s">
        <v>3918</v>
      </c>
      <c r="E6827" t="s">
        <v>3919</v>
      </c>
      <c r="F6827" t="s">
        <v>3930</v>
      </c>
      <c r="G6827" t="s">
        <v>3877</v>
      </c>
      <c r="H6827" t="s">
        <v>3922</v>
      </c>
      <c r="I6827">
        <v>2088</v>
      </c>
      <c r="J6827" s="41">
        <v>1.3860000000000003E-2</v>
      </c>
      <c r="K6827" s="42">
        <v>28.939680000000006</v>
      </c>
      <c r="L6827" s="43">
        <v>0.17000000000000004</v>
      </c>
      <c r="M6827" s="42">
        <v>4.9197456000000024</v>
      </c>
      <c r="N6827">
        <v>5</v>
      </c>
      <c r="O6827" s="43">
        <v>29</v>
      </c>
      <c r="P6827" s="42">
        <v>88.8</v>
      </c>
      <c r="Q6827" s="42">
        <v>9</v>
      </c>
      <c r="R6827" s="42">
        <v>12</v>
      </c>
    </row>
    <row r="6828" spans="1:18" x14ac:dyDescent="0.3">
      <c r="A6828" t="s">
        <v>3924</v>
      </c>
      <c r="B6828" s="17">
        <v>45212</v>
      </c>
      <c r="C6828" t="s">
        <v>3917</v>
      </c>
      <c r="D6828" t="s">
        <v>3918</v>
      </c>
      <c r="E6828" t="s">
        <v>3919</v>
      </c>
      <c r="F6828" t="s">
        <v>3930</v>
      </c>
      <c r="G6828" t="s">
        <v>3877</v>
      </c>
      <c r="H6828" t="s">
        <v>3922</v>
      </c>
      <c r="I6828">
        <v>2834</v>
      </c>
      <c r="J6828" s="41">
        <v>1.2430000000000002E-2</v>
      </c>
      <c r="K6828" s="42">
        <v>35.226620000000004</v>
      </c>
      <c r="L6828" s="43">
        <v>4.9999999999999899E-2</v>
      </c>
      <c r="M6828" s="42">
        <v>1.7613309999999966</v>
      </c>
      <c r="N6828">
        <v>5</v>
      </c>
      <c r="O6828" s="43">
        <v>28</v>
      </c>
      <c r="P6828" s="42">
        <v>67.2</v>
      </c>
      <c r="Q6828" s="42">
        <v>16.5</v>
      </c>
      <c r="R6828" s="42">
        <v>8</v>
      </c>
    </row>
    <row r="6829" spans="1:18" x14ac:dyDescent="0.3">
      <c r="A6829" t="s">
        <v>3924</v>
      </c>
      <c r="B6829" s="17">
        <v>45213</v>
      </c>
      <c r="C6829" t="s">
        <v>3917</v>
      </c>
      <c r="D6829" t="s">
        <v>3918</v>
      </c>
      <c r="E6829" t="s">
        <v>3919</v>
      </c>
      <c r="F6829" t="s">
        <v>3930</v>
      </c>
      <c r="G6829" t="s">
        <v>3877</v>
      </c>
      <c r="H6829" t="s">
        <v>3922</v>
      </c>
      <c r="I6829">
        <v>3000</v>
      </c>
      <c r="J6829" s="41">
        <v>1.3860000000000001E-2</v>
      </c>
      <c r="K6829" s="42">
        <v>41.580000000000005</v>
      </c>
      <c r="L6829" s="43">
        <v>0.96999999999999953</v>
      </c>
      <c r="M6829" s="42">
        <v>40.332599999999985</v>
      </c>
      <c r="N6829">
        <v>2</v>
      </c>
      <c r="O6829" s="43">
        <v>42</v>
      </c>
      <c r="P6829" s="42">
        <v>79.2</v>
      </c>
      <c r="Q6829" s="42">
        <v>21</v>
      </c>
      <c r="R6829" s="42">
        <v>11</v>
      </c>
    </row>
    <row r="6830" spans="1:18" x14ac:dyDescent="0.3">
      <c r="A6830" t="s">
        <v>3924</v>
      </c>
      <c r="B6830" s="17">
        <v>45214</v>
      </c>
      <c r="C6830" t="s">
        <v>3917</v>
      </c>
      <c r="D6830" t="s">
        <v>3918</v>
      </c>
      <c r="E6830" t="s">
        <v>3919</v>
      </c>
      <c r="F6830" t="s">
        <v>3930</v>
      </c>
      <c r="G6830" t="s">
        <v>3877</v>
      </c>
      <c r="H6830" t="s">
        <v>3922</v>
      </c>
      <c r="I6830">
        <v>2632</v>
      </c>
      <c r="J6830" s="41">
        <v>1.4190000000000003E-2</v>
      </c>
      <c r="K6830" s="42">
        <v>37.34808000000001</v>
      </c>
      <c r="L6830" s="43">
        <v>0.74999999999999978</v>
      </c>
      <c r="M6830" s="42">
        <v>28.011060000000001</v>
      </c>
      <c r="N6830">
        <v>3</v>
      </c>
      <c r="O6830" s="43">
        <v>62.999999999999993</v>
      </c>
      <c r="P6830" s="42">
        <v>58.8</v>
      </c>
      <c r="Q6830" s="42">
        <v>19.5</v>
      </c>
      <c r="R6830" s="42">
        <v>8</v>
      </c>
    </row>
    <row r="6831" spans="1:18" x14ac:dyDescent="0.3">
      <c r="A6831" t="s">
        <v>3924</v>
      </c>
      <c r="B6831" s="17">
        <v>45215</v>
      </c>
      <c r="C6831" t="s">
        <v>3917</v>
      </c>
      <c r="D6831" t="s">
        <v>3918</v>
      </c>
      <c r="E6831" t="s">
        <v>3919</v>
      </c>
      <c r="F6831" t="s">
        <v>3930</v>
      </c>
      <c r="G6831" t="s">
        <v>3877</v>
      </c>
      <c r="H6831" t="s">
        <v>3922</v>
      </c>
      <c r="I6831">
        <v>1890</v>
      </c>
      <c r="J6831" s="41">
        <v>1.166E-2</v>
      </c>
      <c r="K6831" s="42">
        <v>22.037400000000002</v>
      </c>
      <c r="L6831" s="43">
        <v>1.0799999999999998</v>
      </c>
      <c r="M6831" s="42">
        <v>23.800391999999999</v>
      </c>
      <c r="N6831">
        <v>6</v>
      </c>
      <c r="O6831" s="43">
        <v>71.399999999999991</v>
      </c>
      <c r="P6831" s="42">
        <v>44.4</v>
      </c>
      <c r="Q6831" s="42">
        <v>22.5</v>
      </c>
      <c r="R6831" s="42">
        <v>6</v>
      </c>
    </row>
    <row r="6832" spans="1:18" x14ac:dyDescent="0.3">
      <c r="A6832" t="s">
        <v>3924</v>
      </c>
      <c r="B6832" s="17">
        <v>45216</v>
      </c>
      <c r="C6832" t="s">
        <v>3917</v>
      </c>
      <c r="D6832" t="s">
        <v>3918</v>
      </c>
      <c r="E6832" t="s">
        <v>3919</v>
      </c>
      <c r="F6832" t="s">
        <v>3930</v>
      </c>
      <c r="G6832" t="s">
        <v>3877</v>
      </c>
      <c r="H6832" t="s">
        <v>3922</v>
      </c>
      <c r="I6832">
        <v>2260</v>
      </c>
      <c r="J6832" s="41">
        <v>1.2319999999999999E-2</v>
      </c>
      <c r="K6832" s="42">
        <v>27.8432</v>
      </c>
      <c r="L6832" s="43">
        <v>0.34999999999999981</v>
      </c>
      <c r="M6832" s="42">
        <v>9.7451199999999947</v>
      </c>
      <c r="N6832">
        <v>8</v>
      </c>
      <c r="O6832" s="43">
        <v>143.5</v>
      </c>
      <c r="P6832" s="42">
        <v>37.199999999999996</v>
      </c>
      <c r="Q6832" s="42">
        <v>4.5</v>
      </c>
      <c r="R6832" s="42">
        <v>2</v>
      </c>
    </row>
    <row r="6833" spans="1:18" x14ac:dyDescent="0.3">
      <c r="A6833" t="s">
        <v>3924</v>
      </c>
      <c r="B6833" s="17">
        <v>45217</v>
      </c>
      <c r="C6833" t="s">
        <v>3917</v>
      </c>
      <c r="D6833" t="s">
        <v>3918</v>
      </c>
      <c r="E6833" t="s">
        <v>3919</v>
      </c>
      <c r="F6833" t="s">
        <v>3930</v>
      </c>
      <c r="G6833" t="s">
        <v>3877</v>
      </c>
      <c r="H6833" t="s">
        <v>3922</v>
      </c>
      <c r="I6833">
        <v>2754</v>
      </c>
      <c r="J6833" s="41">
        <v>1.4630000000000002E-2</v>
      </c>
      <c r="K6833" s="42">
        <v>40.291020000000003</v>
      </c>
      <c r="L6833" s="43">
        <v>0.96999999999999986</v>
      </c>
      <c r="M6833" s="42">
        <v>39.082289400000001</v>
      </c>
      <c r="N6833">
        <v>7</v>
      </c>
      <c r="O6833" s="43">
        <v>37.799999999999997</v>
      </c>
      <c r="P6833" s="42">
        <v>28.799999999999997</v>
      </c>
      <c r="Q6833" s="42">
        <v>19.5</v>
      </c>
      <c r="R6833" s="42">
        <v>3</v>
      </c>
    </row>
    <row r="6834" spans="1:18" x14ac:dyDescent="0.3">
      <c r="A6834" t="s">
        <v>3924</v>
      </c>
      <c r="B6834" s="17">
        <v>45218</v>
      </c>
      <c r="C6834" t="s">
        <v>3917</v>
      </c>
      <c r="D6834" t="s">
        <v>3918</v>
      </c>
      <c r="E6834" t="s">
        <v>3919</v>
      </c>
      <c r="F6834" t="s">
        <v>3930</v>
      </c>
      <c r="G6834" t="s">
        <v>3877</v>
      </c>
      <c r="H6834" t="s">
        <v>3922</v>
      </c>
      <c r="I6834">
        <v>2683</v>
      </c>
      <c r="J6834" s="41">
        <v>1.3200000000000002E-2</v>
      </c>
      <c r="K6834" s="42">
        <v>35.415600000000005</v>
      </c>
      <c r="L6834" s="43">
        <v>0.34999999999999981</v>
      </c>
      <c r="M6834" s="42">
        <v>12.395459999999995</v>
      </c>
      <c r="N6834">
        <v>5</v>
      </c>
      <c r="O6834" s="43">
        <v>175</v>
      </c>
      <c r="P6834" s="42">
        <v>63.599999999999994</v>
      </c>
      <c r="Q6834" s="42">
        <v>24</v>
      </c>
      <c r="R6834" s="42">
        <v>7</v>
      </c>
    </row>
    <row r="6835" spans="1:18" x14ac:dyDescent="0.3">
      <c r="A6835" t="s">
        <v>3924</v>
      </c>
      <c r="B6835" s="17">
        <v>45219</v>
      </c>
      <c r="C6835" t="s">
        <v>3917</v>
      </c>
      <c r="D6835" t="s">
        <v>3918</v>
      </c>
      <c r="E6835" t="s">
        <v>3919</v>
      </c>
      <c r="F6835" t="s">
        <v>3930</v>
      </c>
      <c r="G6835" t="s">
        <v>3877</v>
      </c>
      <c r="H6835" t="s">
        <v>3922</v>
      </c>
      <c r="I6835">
        <v>2239</v>
      </c>
      <c r="J6835" s="41">
        <v>8.9099999999999995E-3</v>
      </c>
      <c r="K6835" s="42">
        <v>19.949489999999997</v>
      </c>
      <c r="L6835" s="43">
        <v>0.06</v>
      </c>
      <c r="M6835" s="42">
        <v>1.1969693999999997</v>
      </c>
      <c r="N6835">
        <v>7</v>
      </c>
      <c r="O6835" s="43">
        <v>97.3</v>
      </c>
      <c r="P6835" s="42">
        <v>46.8</v>
      </c>
      <c r="Q6835" s="42">
        <v>36</v>
      </c>
      <c r="R6835" s="42">
        <v>4</v>
      </c>
    </row>
    <row r="6836" spans="1:18" x14ac:dyDescent="0.3">
      <c r="A6836" t="s">
        <v>3924</v>
      </c>
      <c r="B6836" s="17">
        <v>45220</v>
      </c>
      <c r="C6836" t="s">
        <v>3917</v>
      </c>
      <c r="D6836" t="s">
        <v>3918</v>
      </c>
      <c r="E6836" t="s">
        <v>3919</v>
      </c>
      <c r="F6836" t="s">
        <v>3930</v>
      </c>
      <c r="G6836" t="s">
        <v>3877</v>
      </c>
      <c r="H6836" t="s">
        <v>3922</v>
      </c>
      <c r="I6836">
        <v>2372</v>
      </c>
      <c r="J6836" s="41">
        <v>1.1440000000000002E-2</v>
      </c>
      <c r="K6836" s="42">
        <v>27.135680000000004</v>
      </c>
      <c r="L6836" s="43">
        <v>0.54999999999999971</v>
      </c>
      <c r="M6836" s="42">
        <v>14.924623999999994</v>
      </c>
      <c r="N6836">
        <v>6</v>
      </c>
      <c r="O6836" s="43">
        <v>163.79999999999998</v>
      </c>
      <c r="P6836" s="42">
        <v>39.6</v>
      </c>
      <c r="Q6836" s="42">
        <v>22.5</v>
      </c>
      <c r="R6836" s="42">
        <v>7</v>
      </c>
    </row>
    <row r="6837" spans="1:18" x14ac:dyDescent="0.3">
      <c r="A6837" t="s">
        <v>3924</v>
      </c>
      <c r="B6837" s="17">
        <v>45221</v>
      </c>
      <c r="C6837" t="s">
        <v>3917</v>
      </c>
      <c r="D6837" t="s">
        <v>3918</v>
      </c>
      <c r="E6837" t="s">
        <v>3919</v>
      </c>
      <c r="F6837" t="s">
        <v>3930</v>
      </c>
      <c r="G6837" t="s">
        <v>3877</v>
      </c>
      <c r="H6837" t="s">
        <v>3922</v>
      </c>
      <c r="I6837">
        <v>2813</v>
      </c>
      <c r="J6837" s="41">
        <v>1.3640000000000001E-2</v>
      </c>
      <c r="K6837" s="42">
        <v>38.369320000000002</v>
      </c>
      <c r="L6837" s="43">
        <v>0.04</v>
      </c>
      <c r="M6837" s="42">
        <v>1.5347728</v>
      </c>
      <c r="N6837">
        <v>3</v>
      </c>
      <c r="O6837" s="43">
        <v>254.79999999999998</v>
      </c>
      <c r="P6837" s="42">
        <v>93.6</v>
      </c>
      <c r="Q6837" s="42">
        <v>10.5</v>
      </c>
      <c r="R6837" s="42">
        <v>4</v>
      </c>
    </row>
    <row r="6838" spans="1:18" x14ac:dyDescent="0.3">
      <c r="A6838" t="s">
        <v>3924</v>
      </c>
      <c r="B6838" s="17">
        <v>45222</v>
      </c>
      <c r="C6838" t="s">
        <v>3917</v>
      </c>
      <c r="D6838" t="s">
        <v>3918</v>
      </c>
      <c r="E6838" t="s">
        <v>3919</v>
      </c>
      <c r="F6838" t="s">
        <v>3930</v>
      </c>
      <c r="G6838" t="s">
        <v>3877</v>
      </c>
      <c r="H6838" t="s">
        <v>3922</v>
      </c>
      <c r="I6838">
        <v>2465</v>
      </c>
      <c r="J6838" s="41">
        <v>1.1880000000000002E-2</v>
      </c>
      <c r="K6838" s="42">
        <v>29.284200000000006</v>
      </c>
      <c r="L6838" s="43">
        <v>0.8899999999999999</v>
      </c>
      <c r="M6838" s="42">
        <v>26.062938000000003</v>
      </c>
      <c r="N6838">
        <v>3</v>
      </c>
      <c r="O6838" s="43">
        <v>105.69999999999999</v>
      </c>
      <c r="P6838" s="42">
        <v>51.6</v>
      </c>
      <c r="Q6838" s="42">
        <v>24</v>
      </c>
      <c r="R6838" s="42">
        <v>8</v>
      </c>
    </row>
    <row r="6839" spans="1:18" x14ac:dyDescent="0.3">
      <c r="A6839" t="s">
        <v>3924</v>
      </c>
      <c r="B6839" s="17">
        <v>45223</v>
      </c>
      <c r="C6839" t="s">
        <v>3917</v>
      </c>
      <c r="D6839" t="s">
        <v>3918</v>
      </c>
      <c r="E6839" t="s">
        <v>3919</v>
      </c>
      <c r="F6839" t="s">
        <v>3930</v>
      </c>
      <c r="G6839" t="s">
        <v>3877</v>
      </c>
      <c r="H6839" t="s">
        <v>3922</v>
      </c>
      <c r="I6839">
        <v>1673</v>
      </c>
      <c r="J6839" s="41">
        <v>1.0340000000000002E-2</v>
      </c>
      <c r="K6839" s="42">
        <v>17.298820000000003</v>
      </c>
      <c r="L6839" s="43">
        <v>0.12</v>
      </c>
      <c r="M6839" s="42">
        <v>2.0758584000000004</v>
      </c>
      <c r="N6839">
        <v>7</v>
      </c>
      <c r="O6839" s="43">
        <v>149.1</v>
      </c>
      <c r="P6839" s="42">
        <v>27.599999999999998</v>
      </c>
      <c r="Q6839" s="42">
        <v>16.5</v>
      </c>
      <c r="R6839" s="42">
        <v>10</v>
      </c>
    </row>
    <row r="6840" spans="1:18" x14ac:dyDescent="0.3">
      <c r="A6840" t="s">
        <v>3924</v>
      </c>
      <c r="B6840" s="17">
        <v>45224</v>
      </c>
      <c r="C6840" t="s">
        <v>3917</v>
      </c>
      <c r="D6840" t="s">
        <v>3918</v>
      </c>
      <c r="E6840" t="s">
        <v>3919</v>
      </c>
      <c r="F6840" t="s">
        <v>3930</v>
      </c>
      <c r="G6840" t="s">
        <v>3877</v>
      </c>
      <c r="H6840" t="s">
        <v>3922</v>
      </c>
      <c r="I6840">
        <v>2458</v>
      </c>
      <c r="J6840" s="41">
        <v>1.661E-2</v>
      </c>
      <c r="K6840" s="42">
        <v>40.827379999999998</v>
      </c>
      <c r="L6840" s="43">
        <v>0.04</v>
      </c>
      <c r="M6840" s="42">
        <v>1.6330951999999999</v>
      </c>
      <c r="N6840">
        <v>5</v>
      </c>
      <c r="O6840" s="43">
        <v>212.1</v>
      </c>
      <c r="P6840" s="42">
        <v>42</v>
      </c>
      <c r="Q6840" s="42">
        <v>19.5</v>
      </c>
      <c r="R6840" s="42">
        <v>3</v>
      </c>
    </row>
    <row r="6841" spans="1:18" x14ac:dyDescent="0.3">
      <c r="A6841" t="s">
        <v>3924</v>
      </c>
      <c r="B6841" s="17">
        <v>45225</v>
      </c>
      <c r="C6841" t="s">
        <v>3917</v>
      </c>
      <c r="D6841" t="s">
        <v>3918</v>
      </c>
      <c r="E6841" t="s">
        <v>3919</v>
      </c>
      <c r="F6841" t="s">
        <v>3930</v>
      </c>
      <c r="G6841" t="s">
        <v>3877</v>
      </c>
      <c r="H6841" t="s">
        <v>3922</v>
      </c>
      <c r="I6841">
        <v>2217</v>
      </c>
      <c r="J6841" s="41">
        <v>1.6500000000000001E-2</v>
      </c>
      <c r="K6841" s="42">
        <v>36.580500000000001</v>
      </c>
      <c r="L6841" s="43">
        <v>1.0499999999999998</v>
      </c>
      <c r="M6841" s="42">
        <v>38.409524999999995</v>
      </c>
      <c r="N6841">
        <v>3</v>
      </c>
      <c r="O6841" s="43">
        <v>143.5</v>
      </c>
      <c r="P6841" s="42">
        <v>78</v>
      </c>
      <c r="Q6841" s="42">
        <v>4.5</v>
      </c>
      <c r="R6841" s="42">
        <v>1</v>
      </c>
    </row>
    <row r="6842" spans="1:18" x14ac:dyDescent="0.3">
      <c r="A6842" t="s">
        <v>3924</v>
      </c>
      <c r="B6842" s="17">
        <v>45226</v>
      </c>
      <c r="C6842" t="s">
        <v>3917</v>
      </c>
      <c r="D6842" t="s">
        <v>3918</v>
      </c>
      <c r="E6842" t="s">
        <v>3919</v>
      </c>
      <c r="F6842" t="s">
        <v>3930</v>
      </c>
      <c r="G6842" t="s">
        <v>3877</v>
      </c>
      <c r="H6842" t="s">
        <v>3922</v>
      </c>
      <c r="I6842">
        <v>1896</v>
      </c>
      <c r="J6842" s="41">
        <v>1.2319999999999999E-2</v>
      </c>
      <c r="K6842" s="42">
        <v>23.358719999999998</v>
      </c>
      <c r="L6842" s="43">
        <v>0.5199999999999998</v>
      </c>
      <c r="M6842" s="42">
        <v>12.146534399999995</v>
      </c>
      <c r="N6842">
        <v>4</v>
      </c>
      <c r="O6842" s="43">
        <v>133.69999999999999</v>
      </c>
      <c r="P6842" s="42">
        <v>61.199999999999996</v>
      </c>
      <c r="Q6842" s="42">
        <v>24</v>
      </c>
      <c r="R6842" s="42">
        <v>7</v>
      </c>
    </row>
    <row r="6843" spans="1:18" x14ac:dyDescent="0.3">
      <c r="A6843" t="s">
        <v>3924</v>
      </c>
      <c r="B6843" s="17">
        <v>45227</v>
      </c>
      <c r="C6843" t="s">
        <v>3917</v>
      </c>
      <c r="D6843" t="s">
        <v>3918</v>
      </c>
      <c r="E6843" t="s">
        <v>3919</v>
      </c>
      <c r="F6843" t="s">
        <v>3930</v>
      </c>
      <c r="G6843" t="s">
        <v>3877</v>
      </c>
      <c r="H6843" t="s">
        <v>3922</v>
      </c>
      <c r="I6843">
        <v>2267</v>
      </c>
      <c r="J6843" s="41">
        <v>1.3310000000000001E-2</v>
      </c>
      <c r="K6843" s="42">
        <v>30.173770000000001</v>
      </c>
      <c r="L6843" s="43">
        <v>0.72999999999999976</v>
      </c>
      <c r="M6843" s="42">
        <v>22.026852099999992</v>
      </c>
      <c r="N6843">
        <v>6</v>
      </c>
      <c r="O6843" s="43">
        <v>86.8</v>
      </c>
      <c r="P6843" s="42">
        <v>67.2</v>
      </c>
      <c r="Q6843" s="42">
        <v>27</v>
      </c>
      <c r="R6843" s="42">
        <v>9</v>
      </c>
    </row>
    <row r="6844" spans="1:18" x14ac:dyDescent="0.3">
      <c r="A6844" t="s">
        <v>3924</v>
      </c>
      <c r="B6844" s="17">
        <v>45228</v>
      </c>
      <c r="C6844" t="s">
        <v>3917</v>
      </c>
      <c r="D6844" t="s">
        <v>3918</v>
      </c>
      <c r="E6844" t="s">
        <v>3919</v>
      </c>
      <c r="F6844" t="s">
        <v>3930</v>
      </c>
      <c r="G6844" t="s">
        <v>3877</v>
      </c>
      <c r="H6844" t="s">
        <v>3922</v>
      </c>
      <c r="I6844">
        <v>3025</v>
      </c>
      <c r="J6844" s="41">
        <v>1.2760000000000002E-2</v>
      </c>
      <c r="K6844" s="42">
        <v>38.599000000000004</v>
      </c>
      <c r="L6844" s="43">
        <v>0.33999999999999991</v>
      </c>
      <c r="M6844" s="42">
        <v>13.123659999999997</v>
      </c>
      <c r="N6844">
        <v>7</v>
      </c>
      <c r="O6844" s="43">
        <v>43.4</v>
      </c>
      <c r="P6844" s="42">
        <v>44.4</v>
      </c>
      <c r="Q6844" s="42">
        <v>34.5</v>
      </c>
      <c r="R6844" s="42">
        <v>12</v>
      </c>
    </row>
    <row r="6845" spans="1:18" x14ac:dyDescent="0.3">
      <c r="A6845" t="s">
        <v>3924</v>
      </c>
      <c r="B6845" s="17">
        <v>45229</v>
      </c>
      <c r="C6845" t="s">
        <v>3917</v>
      </c>
      <c r="D6845" t="s">
        <v>3918</v>
      </c>
      <c r="E6845" t="s">
        <v>3919</v>
      </c>
      <c r="F6845" t="s">
        <v>3930</v>
      </c>
      <c r="G6845" t="s">
        <v>3877</v>
      </c>
      <c r="H6845" t="s">
        <v>3922</v>
      </c>
      <c r="I6845">
        <v>2134</v>
      </c>
      <c r="J6845" s="41">
        <v>1.1770000000000003E-2</v>
      </c>
      <c r="K6845" s="42">
        <v>25.117180000000005</v>
      </c>
      <c r="L6845" s="43">
        <v>0.34999999999999976</v>
      </c>
      <c r="M6845" s="42">
        <v>8.791012999999996</v>
      </c>
      <c r="N6845">
        <v>4</v>
      </c>
      <c r="O6845" s="43">
        <v>115.49999999999999</v>
      </c>
      <c r="P6845" s="42">
        <v>85.2</v>
      </c>
      <c r="Q6845" s="42">
        <v>21</v>
      </c>
      <c r="R6845" s="42">
        <v>4</v>
      </c>
    </row>
    <row r="6846" spans="1:18" x14ac:dyDescent="0.3">
      <c r="A6846" t="s">
        <v>3924</v>
      </c>
      <c r="B6846" s="17">
        <v>45230</v>
      </c>
      <c r="C6846" t="s">
        <v>3917</v>
      </c>
      <c r="D6846" t="s">
        <v>3918</v>
      </c>
      <c r="E6846" t="s">
        <v>3919</v>
      </c>
      <c r="F6846" t="s">
        <v>3930</v>
      </c>
      <c r="G6846" t="s">
        <v>3877</v>
      </c>
      <c r="H6846" t="s">
        <v>3922</v>
      </c>
      <c r="I6846">
        <v>2469</v>
      </c>
      <c r="J6846" s="41">
        <v>1.3200000000000003E-2</v>
      </c>
      <c r="K6846" s="42">
        <v>32.590800000000009</v>
      </c>
      <c r="L6846" s="43">
        <v>0.39999999999999974</v>
      </c>
      <c r="M6846" s="42">
        <v>13.036319999999995</v>
      </c>
      <c r="N6846">
        <v>3</v>
      </c>
      <c r="O6846" s="43">
        <v>77.699999999999989</v>
      </c>
      <c r="P6846" s="42">
        <v>61.199999999999996</v>
      </c>
      <c r="Q6846" s="42">
        <v>6</v>
      </c>
      <c r="R6846" s="42">
        <v>7</v>
      </c>
    </row>
    <row r="6847" spans="1:18" x14ac:dyDescent="0.3">
      <c r="A6847" t="s">
        <v>3924</v>
      </c>
      <c r="B6847" s="17">
        <v>45231</v>
      </c>
      <c r="C6847" t="s">
        <v>3917</v>
      </c>
      <c r="D6847" t="s">
        <v>3918</v>
      </c>
      <c r="E6847" t="s">
        <v>3919</v>
      </c>
      <c r="F6847" t="s">
        <v>3930</v>
      </c>
      <c r="G6847" t="s">
        <v>3877</v>
      </c>
      <c r="H6847" t="s">
        <v>3922</v>
      </c>
      <c r="I6847">
        <v>2435</v>
      </c>
      <c r="J6847" s="41">
        <v>1.397E-2</v>
      </c>
      <c r="K6847" s="42">
        <v>34.016950000000001</v>
      </c>
      <c r="L6847" s="43">
        <v>0</v>
      </c>
      <c r="M6847" s="42">
        <v>0</v>
      </c>
      <c r="N6847">
        <v>5</v>
      </c>
      <c r="O6847" s="43">
        <v>65.8</v>
      </c>
      <c r="P6847" s="42">
        <v>27.599999999999998</v>
      </c>
      <c r="Q6847" s="42">
        <v>13.5</v>
      </c>
      <c r="R6847" s="42">
        <v>9</v>
      </c>
    </row>
    <row r="6848" spans="1:18" x14ac:dyDescent="0.3">
      <c r="A6848" t="s">
        <v>3924</v>
      </c>
      <c r="B6848" s="17">
        <v>45232</v>
      </c>
      <c r="C6848" t="s">
        <v>3917</v>
      </c>
      <c r="D6848" t="s">
        <v>3918</v>
      </c>
      <c r="E6848" t="s">
        <v>3919</v>
      </c>
      <c r="F6848" t="s">
        <v>3930</v>
      </c>
      <c r="G6848" t="s">
        <v>3877</v>
      </c>
      <c r="H6848" t="s">
        <v>3922</v>
      </c>
      <c r="I6848">
        <v>2018</v>
      </c>
      <c r="J6848" s="41">
        <v>9.6799999999999994E-3</v>
      </c>
      <c r="K6848" s="42">
        <v>19.53424</v>
      </c>
      <c r="L6848" s="43">
        <v>0.11000000000000004</v>
      </c>
      <c r="M6848" s="42">
        <v>2.1487664000000009</v>
      </c>
      <c r="N6848">
        <v>5</v>
      </c>
      <c r="O6848" s="43">
        <v>217</v>
      </c>
      <c r="P6848" s="42">
        <v>60</v>
      </c>
      <c r="Q6848" s="42">
        <v>27</v>
      </c>
      <c r="R6848" s="42">
        <v>10</v>
      </c>
    </row>
    <row r="6849" spans="1:18" x14ac:dyDescent="0.3">
      <c r="A6849" t="s">
        <v>3924</v>
      </c>
      <c r="B6849" s="17">
        <v>45233</v>
      </c>
      <c r="C6849" t="s">
        <v>3917</v>
      </c>
      <c r="D6849" t="s">
        <v>3918</v>
      </c>
      <c r="E6849" t="s">
        <v>3919</v>
      </c>
      <c r="F6849" t="s">
        <v>3930</v>
      </c>
      <c r="G6849" t="s">
        <v>3877</v>
      </c>
      <c r="H6849" t="s">
        <v>3922</v>
      </c>
      <c r="I6849">
        <v>3044</v>
      </c>
      <c r="J6849" s="41">
        <v>1.1990000000000002E-2</v>
      </c>
      <c r="K6849" s="42">
        <v>36.497560000000007</v>
      </c>
      <c r="L6849" s="43">
        <v>0.16999999999999996</v>
      </c>
      <c r="M6849" s="42">
        <v>6.2045851999999995</v>
      </c>
      <c r="N6849">
        <v>4</v>
      </c>
      <c r="O6849" s="43">
        <v>81.899999999999991</v>
      </c>
      <c r="P6849" s="42">
        <v>36</v>
      </c>
      <c r="Q6849" s="42">
        <v>9</v>
      </c>
      <c r="R6849" s="42">
        <v>4</v>
      </c>
    </row>
    <row r="6850" spans="1:18" x14ac:dyDescent="0.3">
      <c r="A6850" t="s">
        <v>3924</v>
      </c>
      <c r="B6850" s="17">
        <v>45234</v>
      </c>
      <c r="C6850" t="s">
        <v>3917</v>
      </c>
      <c r="D6850" t="s">
        <v>3918</v>
      </c>
      <c r="E6850" t="s">
        <v>3919</v>
      </c>
      <c r="F6850" t="s">
        <v>3930</v>
      </c>
      <c r="G6850" t="s">
        <v>3877</v>
      </c>
      <c r="H6850" t="s">
        <v>3922</v>
      </c>
      <c r="I6850">
        <v>2614</v>
      </c>
      <c r="J6850" s="41">
        <v>1.2869999999999999E-2</v>
      </c>
      <c r="K6850" s="42">
        <v>33.642179999999996</v>
      </c>
      <c r="L6850" s="43">
        <v>0.08</v>
      </c>
      <c r="M6850" s="42">
        <v>2.6913743999999999</v>
      </c>
      <c r="N6850">
        <v>4</v>
      </c>
      <c r="O6850" s="43">
        <v>162.39999999999998</v>
      </c>
      <c r="P6850" s="42">
        <v>50.4</v>
      </c>
      <c r="Q6850" s="42">
        <v>30</v>
      </c>
      <c r="R6850" s="42">
        <v>2</v>
      </c>
    </row>
    <row r="6851" spans="1:18" x14ac:dyDescent="0.3">
      <c r="A6851" t="s">
        <v>3924</v>
      </c>
      <c r="B6851" s="17">
        <v>45235</v>
      </c>
      <c r="C6851" t="s">
        <v>3917</v>
      </c>
      <c r="D6851" t="s">
        <v>3918</v>
      </c>
      <c r="E6851" t="s">
        <v>3919</v>
      </c>
      <c r="F6851" t="s">
        <v>3930</v>
      </c>
      <c r="G6851" t="s">
        <v>3877</v>
      </c>
      <c r="H6851" t="s">
        <v>3922</v>
      </c>
      <c r="I6851">
        <v>2111</v>
      </c>
      <c r="J6851" s="41">
        <v>1.3860000000000001E-2</v>
      </c>
      <c r="K6851" s="42">
        <v>29.258460000000003</v>
      </c>
      <c r="L6851" s="43">
        <v>0.5199999999999998</v>
      </c>
      <c r="M6851" s="42">
        <v>15.214399199999995</v>
      </c>
      <c r="N6851">
        <v>5</v>
      </c>
      <c r="O6851" s="43">
        <v>60.199999999999996</v>
      </c>
      <c r="P6851" s="42">
        <v>58.8</v>
      </c>
      <c r="Q6851" s="42">
        <v>10.5</v>
      </c>
      <c r="R6851" s="42">
        <v>6</v>
      </c>
    </row>
    <row r="6852" spans="1:18" x14ac:dyDescent="0.3">
      <c r="A6852" t="s">
        <v>3924</v>
      </c>
      <c r="B6852" s="17">
        <v>45236</v>
      </c>
      <c r="C6852" t="s">
        <v>3917</v>
      </c>
      <c r="D6852" t="s">
        <v>3918</v>
      </c>
      <c r="E6852" t="s">
        <v>3919</v>
      </c>
      <c r="F6852" t="s">
        <v>3930</v>
      </c>
      <c r="G6852" t="s">
        <v>3877</v>
      </c>
      <c r="H6852" t="s">
        <v>3922</v>
      </c>
      <c r="I6852">
        <v>2423</v>
      </c>
      <c r="J6852" s="41">
        <v>1.0340000000000002E-2</v>
      </c>
      <c r="K6852" s="42">
        <v>25.053820000000005</v>
      </c>
      <c r="L6852" s="43">
        <v>0.90999999999999981</v>
      </c>
      <c r="M6852" s="42">
        <v>22.798976199999998</v>
      </c>
      <c r="N6852">
        <v>7</v>
      </c>
      <c r="O6852" s="43">
        <v>68.599999999999994</v>
      </c>
      <c r="P6852" s="42">
        <v>21.599999999999998</v>
      </c>
      <c r="Q6852" s="42">
        <v>13.5</v>
      </c>
      <c r="R6852" s="42">
        <v>7</v>
      </c>
    </row>
    <row r="6853" spans="1:18" x14ac:dyDescent="0.3">
      <c r="A6853" t="s">
        <v>3924</v>
      </c>
      <c r="B6853" s="17">
        <v>45237</v>
      </c>
      <c r="C6853" t="s">
        <v>3917</v>
      </c>
      <c r="D6853" t="s">
        <v>3918</v>
      </c>
      <c r="E6853" t="s">
        <v>3919</v>
      </c>
      <c r="F6853" t="s">
        <v>3930</v>
      </c>
      <c r="G6853" t="s">
        <v>3877</v>
      </c>
      <c r="H6853" t="s">
        <v>3922</v>
      </c>
      <c r="I6853">
        <v>2793</v>
      </c>
      <c r="J6853" s="41">
        <v>1.3090000000000003E-2</v>
      </c>
      <c r="K6853" s="42">
        <v>36.560370000000006</v>
      </c>
      <c r="L6853" s="43">
        <v>0.73999999999999988</v>
      </c>
      <c r="M6853" s="42">
        <v>27.0546738</v>
      </c>
      <c r="N6853">
        <v>5</v>
      </c>
      <c r="O6853" s="43">
        <v>74.199999999999989</v>
      </c>
      <c r="P6853" s="42">
        <v>45.6</v>
      </c>
      <c r="Q6853" s="42">
        <v>24</v>
      </c>
      <c r="R6853" s="42">
        <v>10</v>
      </c>
    </row>
    <row r="6854" spans="1:18" x14ac:dyDescent="0.3">
      <c r="A6854" t="s">
        <v>3924</v>
      </c>
      <c r="B6854" s="17">
        <v>45238</v>
      </c>
      <c r="C6854" t="s">
        <v>3917</v>
      </c>
      <c r="D6854" t="s">
        <v>3918</v>
      </c>
      <c r="E6854" t="s">
        <v>3919</v>
      </c>
      <c r="F6854" t="s">
        <v>3930</v>
      </c>
      <c r="G6854" t="s">
        <v>3877</v>
      </c>
      <c r="H6854" t="s">
        <v>3922</v>
      </c>
      <c r="I6854">
        <v>2026</v>
      </c>
      <c r="J6854" s="41">
        <v>1.4410000000000004E-2</v>
      </c>
      <c r="K6854" s="42">
        <v>29.19466000000001</v>
      </c>
      <c r="L6854" s="43">
        <v>0.40999999999999981</v>
      </c>
      <c r="M6854" s="42">
        <v>11.969810599999999</v>
      </c>
      <c r="N6854">
        <v>5</v>
      </c>
      <c r="O6854" s="43">
        <v>165.89999999999998</v>
      </c>
      <c r="P6854" s="42">
        <v>57.599999999999994</v>
      </c>
      <c r="Q6854" s="42">
        <v>21</v>
      </c>
      <c r="R6854" s="42">
        <v>10</v>
      </c>
    </row>
    <row r="6855" spans="1:18" x14ac:dyDescent="0.3">
      <c r="A6855" t="s">
        <v>3924</v>
      </c>
      <c r="B6855" s="17">
        <v>45239</v>
      </c>
      <c r="C6855" t="s">
        <v>3917</v>
      </c>
      <c r="D6855" t="s">
        <v>3918</v>
      </c>
      <c r="E6855" t="s">
        <v>3919</v>
      </c>
      <c r="F6855" t="s">
        <v>3930</v>
      </c>
      <c r="G6855" t="s">
        <v>3877</v>
      </c>
      <c r="H6855" t="s">
        <v>3922</v>
      </c>
      <c r="I6855">
        <v>2753</v>
      </c>
      <c r="J6855" s="41">
        <v>1.5180000000000001E-2</v>
      </c>
      <c r="K6855" s="42">
        <v>41.79054</v>
      </c>
      <c r="L6855" s="43">
        <v>0.11</v>
      </c>
      <c r="M6855" s="42">
        <v>4.5969594000000003</v>
      </c>
      <c r="N6855">
        <v>4</v>
      </c>
      <c r="O6855" s="43">
        <v>152.6</v>
      </c>
      <c r="P6855" s="42">
        <v>70.8</v>
      </c>
      <c r="Q6855" s="42">
        <v>24</v>
      </c>
      <c r="R6855" s="42">
        <v>11</v>
      </c>
    </row>
    <row r="6856" spans="1:18" x14ac:dyDescent="0.3">
      <c r="A6856" t="s">
        <v>3924</v>
      </c>
      <c r="B6856" s="17">
        <v>45240</v>
      </c>
      <c r="C6856" t="s">
        <v>3917</v>
      </c>
      <c r="D6856" t="s">
        <v>3918</v>
      </c>
      <c r="E6856" t="s">
        <v>3919</v>
      </c>
      <c r="F6856" t="s">
        <v>3930</v>
      </c>
      <c r="G6856" t="s">
        <v>3877</v>
      </c>
      <c r="H6856" t="s">
        <v>3922</v>
      </c>
      <c r="I6856">
        <v>2779</v>
      </c>
      <c r="J6856" s="41">
        <v>1.0010000000000002E-2</v>
      </c>
      <c r="K6856" s="42">
        <v>27.817790000000006</v>
      </c>
      <c r="L6856" s="43">
        <v>0.48999999999999977</v>
      </c>
      <c r="M6856" s="42">
        <v>13.630717099999996</v>
      </c>
      <c r="N6856">
        <v>4</v>
      </c>
      <c r="O6856" s="43">
        <v>172.89999999999998</v>
      </c>
      <c r="P6856" s="42">
        <v>74.399999999999991</v>
      </c>
      <c r="Q6856" s="42">
        <v>3</v>
      </c>
      <c r="R6856" s="42">
        <v>6</v>
      </c>
    </row>
    <row r="6857" spans="1:18" x14ac:dyDescent="0.3">
      <c r="A6857" t="s">
        <v>3924</v>
      </c>
      <c r="B6857" s="17">
        <v>45241</v>
      </c>
      <c r="C6857" t="s">
        <v>3917</v>
      </c>
      <c r="D6857" t="s">
        <v>3918</v>
      </c>
      <c r="E6857" t="s">
        <v>3919</v>
      </c>
      <c r="F6857" t="s">
        <v>3930</v>
      </c>
      <c r="G6857" t="s">
        <v>3877</v>
      </c>
      <c r="H6857" t="s">
        <v>3922</v>
      </c>
      <c r="I6857">
        <v>2682</v>
      </c>
      <c r="J6857" s="41">
        <v>1.4080000000000002E-2</v>
      </c>
      <c r="K6857" s="42">
        <v>37.762560000000008</v>
      </c>
      <c r="L6857" s="43">
        <v>0.79999999999999982</v>
      </c>
      <c r="M6857" s="42">
        <v>30.210048</v>
      </c>
      <c r="N6857">
        <v>6</v>
      </c>
      <c r="O6857" s="43">
        <v>235.2</v>
      </c>
      <c r="P6857" s="42">
        <v>68.399999999999991</v>
      </c>
      <c r="Q6857" s="42">
        <v>19.5</v>
      </c>
      <c r="R6857" s="42">
        <v>5</v>
      </c>
    </row>
    <row r="6858" spans="1:18" x14ac:dyDescent="0.3">
      <c r="A6858" t="s">
        <v>3924</v>
      </c>
      <c r="B6858" s="17">
        <v>45242</v>
      </c>
      <c r="C6858" t="s">
        <v>3917</v>
      </c>
      <c r="D6858" t="s">
        <v>3918</v>
      </c>
      <c r="E6858" t="s">
        <v>3919</v>
      </c>
      <c r="F6858" t="s">
        <v>3930</v>
      </c>
      <c r="G6858" t="s">
        <v>3877</v>
      </c>
      <c r="H6858" t="s">
        <v>3922</v>
      </c>
      <c r="I6858">
        <v>1484</v>
      </c>
      <c r="J6858" s="41">
        <v>1.5180000000000003E-2</v>
      </c>
      <c r="K6858" s="42">
        <v>22.527120000000004</v>
      </c>
      <c r="L6858" s="43">
        <v>0.73999999999999988</v>
      </c>
      <c r="M6858" s="42">
        <v>16.670068799999999</v>
      </c>
      <c r="N6858">
        <v>7</v>
      </c>
      <c r="O6858" s="43">
        <v>253.39999999999998</v>
      </c>
      <c r="P6858" s="42">
        <v>66</v>
      </c>
      <c r="Q6858" s="42">
        <v>18</v>
      </c>
      <c r="R6858" s="42">
        <v>6</v>
      </c>
    </row>
    <row r="6859" spans="1:18" x14ac:dyDescent="0.3">
      <c r="A6859" t="s">
        <v>3924</v>
      </c>
      <c r="B6859" s="17">
        <v>45243</v>
      </c>
      <c r="C6859" t="s">
        <v>3917</v>
      </c>
      <c r="D6859" t="s">
        <v>3918</v>
      </c>
      <c r="E6859" t="s">
        <v>3919</v>
      </c>
      <c r="F6859" t="s">
        <v>3930</v>
      </c>
      <c r="G6859" t="s">
        <v>3877</v>
      </c>
      <c r="H6859" t="s">
        <v>3922</v>
      </c>
      <c r="I6859">
        <v>2098</v>
      </c>
      <c r="J6859" s="41">
        <v>1.4410000000000004E-2</v>
      </c>
      <c r="K6859" s="42">
        <v>30.23218000000001</v>
      </c>
      <c r="L6859" s="43">
        <v>1.0000000000000023E-2</v>
      </c>
      <c r="M6859" s="42">
        <v>0.30232180000000081</v>
      </c>
      <c r="N6859">
        <v>4</v>
      </c>
      <c r="O6859" s="43">
        <v>49</v>
      </c>
      <c r="P6859" s="42">
        <v>36</v>
      </c>
      <c r="Q6859" s="42">
        <v>18</v>
      </c>
      <c r="R6859" s="42">
        <v>5</v>
      </c>
    </row>
    <row r="6860" spans="1:18" x14ac:dyDescent="0.3">
      <c r="A6860" t="s">
        <v>3924</v>
      </c>
      <c r="B6860" s="17">
        <v>45244</v>
      </c>
      <c r="C6860" t="s">
        <v>3917</v>
      </c>
      <c r="D6860" t="s">
        <v>3918</v>
      </c>
      <c r="E6860" t="s">
        <v>3919</v>
      </c>
      <c r="F6860" t="s">
        <v>3930</v>
      </c>
      <c r="G6860" t="s">
        <v>3877</v>
      </c>
      <c r="H6860" t="s">
        <v>3922</v>
      </c>
      <c r="I6860">
        <v>2284</v>
      </c>
      <c r="J6860" s="41">
        <v>1.3090000000000003E-2</v>
      </c>
      <c r="K6860" s="42">
        <v>29.897560000000006</v>
      </c>
      <c r="L6860" s="43">
        <v>1.0099999999999998</v>
      </c>
      <c r="M6860" s="42">
        <v>30.196535600000001</v>
      </c>
      <c r="N6860">
        <v>7</v>
      </c>
      <c r="O6860" s="43">
        <v>86.8</v>
      </c>
      <c r="P6860" s="42">
        <v>76.8</v>
      </c>
      <c r="Q6860" s="42">
        <v>15</v>
      </c>
      <c r="R6860" s="42">
        <v>11</v>
      </c>
    </row>
    <row r="6861" spans="1:18" x14ac:dyDescent="0.3">
      <c r="A6861" t="s">
        <v>3924</v>
      </c>
      <c r="B6861" s="17">
        <v>45245</v>
      </c>
      <c r="C6861" t="s">
        <v>3917</v>
      </c>
      <c r="D6861" t="s">
        <v>3918</v>
      </c>
      <c r="E6861" t="s">
        <v>3919</v>
      </c>
      <c r="F6861" t="s">
        <v>3930</v>
      </c>
      <c r="G6861" t="s">
        <v>3877</v>
      </c>
      <c r="H6861" t="s">
        <v>3922</v>
      </c>
      <c r="I6861">
        <v>2287</v>
      </c>
      <c r="J6861" s="41">
        <v>1.2650000000000003E-2</v>
      </c>
      <c r="K6861" s="42">
        <v>28.930550000000007</v>
      </c>
      <c r="L6861" s="43">
        <v>0.93999999999999984</v>
      </c>
      <c r="M6861" s="42">
        <v>27.194717000000001</v>
      </c>
      <c r="N6861">
        <v>3</v>
      </c>
      <c r="O6861" s="43">
        <v>121.1</v>
      </c>
      <c r="P6861" s="42">
        <v>70.8</v>
      </c>
      <c r="Q6861" s="42">
        <v>13.5</v>
      </c>
      <c r="R6861" s="42">
        <v>14</v>
      </c>
    </row>
    <row r="6862" spans="1:18" x14ac:dyDescent="0.3">
      <c r="A6862" t="s">
        <v>3924</v>
      </c>
      <c r="B6862" s="17">
        <v>45246</v>
      </c>
      <c r="C6862" t="s">
        <v>3917</v>
      </c>
      <c r="D6862" t="s">
        <v>3918</v>
      </c>
      <c r="E6862" t="s">
        <v>3919</v>
      </c>
      <c r="F6862" t="s">
        <v>3930</v>
      </c>
      <c r="G6862" t="s">
        <v>3877</v>
      </c>
      <c r="H6862" t="s">
        <v>3922</v>
      </c>
      <c r="I6862">
        <v>2101</v>
      </c>
      <c r="J6862" s="41">
        <v>1.3090000000000003E-2</v>
      </c>
      <c r="K6862" s="42">
        <v>27.502090000000006</v>
      </c>
      <c r="L6862" s="43">
        <v>1.1099999999999997</v>
      </c>
      <c r="M6862" s="42">
        <v>30.527319899999998</v>
      </c>
      <c r="N6862">
        <v>2</v>
      </c>
      <c r="O6862" s="43">
        <v>249.89999999999998</v>
      </c>
      <c r="P6862" s="42">
        <v>92.399999999999991</v>
      </c>
      <c r="Q6862" s="42">
        <v>6</v>
      </c>
      <c r="R6862" s="42">
        <v>12</v>
      </c>
    </row>
    <row r="6863" spans="1:18" x14ac:dyDescent="0.3">
      <c r="A6863" t="s">
        <v>3924</v>
      </c>
      <c r="B6863" s="17">
        <v>45247</v>
      </c>
      <c r="C6863" t="s">
        <v>3917</v>
      </c>
      <c r="D6863" t="s">
        <v>3918</v>
      </c>
      <c r="E6863" t="s">
        <v>3919</v>
      </c>
      <c r="F6863" t="s">
        <v>3930</v>
      </c>
      <c r="G6863" t="s">
        <v>3877</v>
      </c>
      <c r="H6863" t="s">
        <v>3922</v>
      </c>
      <c r="I6863">
        <v>2111</v>
      </c>
      <c r="J6863" s="41">
        <v>1.4630000000000002E-2</v>
      </c>
      <c r="K6863" s="42">
        <v>30.883930000000007</v>
      </c>
      <c r="L6863" s="43">
        <v>0.89999999999999991</v>
      </c>
      <c r="M6863" s="42">
        <v>27.795537000000003</v>
      </c>
      <c r="N6863">
        <v>2</v>
      </c>
      <c r="O6863" s="43">
        <v>205.79999999999998</v>
      </c>
      <c r="P6863" s="42">
        <v>40.799999999999997</v>
      </c>
      <c r="Q6863" s="42">
        <v>13.5</v>
      </c>
      <c r="R6863" s="42">
        <v>6</v>
      </c>
    </row>
    <row r="6864" spans="1:18" x14ac:dyDescent="0.3">
      <c r="A6864" t="s">
        <v>3924</v>
      </c>
      <c r="B6864" s="17">
        <v>45248</v>
      </c>
      <c r="C6864" t="s">
        <v>3917</v>
      </c>
      <c r="D6864" t="s">
        <v>3918</v>
      </c>
      <c r="E6864" t="s">
        <v>3919</v>
      </c>
      <c r="F6864" t="s">
        <v>3930</v>
      </c>
      <c r="G6864" t="s">
        <v>3877</v>
      </c>
      <c r="H6864" t="s">
        <v>3922</v>
      </c>
      <c r="I6864">
        <v>3162</v>
      </c>
      <c r="J6864" s="41">
        <v>1.1660000000000004E-2</v>
      </c>
      <c r="K6864" s="42">
        <v>36.86892000000001</v>
      </c>
      <c r="L6864" s="43">
        <v>0.94</v>
      </c>
      <c r="M6864" s="42">
        <v>34.656784800000004</v>
      </c>
      <c r="N6864">
        <v>3</v>
      </c>
      <c r="O6864" s="43">
        <v>168.7</v>
      </c>
      <c r="P6864" s="42">
        <v>76.8</v>
      </c>
      <c r="Q6864" s="42">
        <v>19.5</v>
      </c>
      <c r="R6864" s="42">
        <v>2</v>
      </c>
    </row>
    <row r="6865" spans="1:18" x14ac:dyDescent="0.3">
      <c r="A6865" t="s">
        <v>3924</v>
      </c>
      <c r="B6865" s="17">
        <v>45249</v>
      </c>
      <c r="C6865" t="s">
        <v>3917</v>
      </c>
      <c r="D6865" t="s">
        <v>3918</v>
      </c>
      <c r="E6865" t="s">
        <v>3919</v>
      </c>
      <c r="F6865" t="s">
        <v>3930</v>
      </c>
      <c r="G6865" t="s">
        <v>3877</v>
      </c>
      <c r="H6865" t="s">
        <v>3922</v>
      </c>
      <c r="I6865">
        <v>2819</v>
      </c>
      <c r="J6865" s="41">
        <v>9.3500000000000007E-3</v>
      </c>
      <c r="K6865" s="42">
        <v>26.357650000000003</v>
      </c>
      <c r="L6865" s="43">
        <v>0.50999999999999979</v>
      </c>
      <c r="M6865" s="42">
        <v>13.442401499999995</v>
      </c>
      <c r="N6865">
        <v>7</v>
      </c>
      <c r="O6865" s="43">
        <v>113.39999999999999</v>
      </c>
      <c r="P6865" s="42">
        <v>46.8</v>
      </c>
      <c r="Q6865" s="42">
        <v>9</v>
      </c>
      <c r="R6865" s="42">
        <v>4</v>
      </c>
    </row>
    <row r="6866" spans="1:18" x14ac:dyDescent="0.3">
      <c r="A6866" t="s">
        <v>3924</v>
      </c>
      <c r="B6866" s="17">
        <v>45250</v>
      </c>
      <c r="C6866" t="s">
        <v>3917</v>
      </c>
      <c r="D6866" t="s">
        <v>3918</v>
      </c>
      <c r="E6866" t="s">
        <v>3919</v>
      </c>
      <c r="F6866" t="s">
        <v>3930</v>
      </c>
      <c r="G6866" t="s">
        <v>3877</v>
      </c>
      <c r="H6866" t="s">
        <v>3922</v>
      </c>
      <c r="I6866">
        <v>2130</v>
      </c>
      <c r="J6866" s="41">
        <v>1.1880000000000002E-2</v>
      </c>
      <c r="K6866" s="42">
        <v>25.304400000000005</v>
      </c>
      <c r="L6866" s="43">
        <v>0.1800000000000001</v>
      </c>
      <c r="M6866" s="42">
        <v>4.5547920000000035</v>
      </c>
      <c r="N6866">
        <v>2</v>
      </c>
      <c r="O6866" s="43">
        <v>94.5</v>
      </c>
      <c r="P6866" s="42">
        <v>55.199999999999996</v>
      </c>
      <c r="Q6866" s="42">
        <v>24</v>
      </c>
      <c r="R6866" s="42">
        <v>12</v>
      </c>
    </row>
    <row r="6867" spans="1:18" x14ac:dyDescent="0.3">
      <c r="A6867" t="s">
        <v>3924</v>
      </c>
      <c r="B6867" s="17">
        <v>45251</v>
      </c>
      <c r="C6867" t="s">
        <v>3917</v>
      </c>
      <c r="D6867" t="s">
        <v>3918</v>
      </c>
      <c r="E6867" t="s">
        <v>3919</v>
      </c>
      <c r="F6867" t="s">
        <v>3930</v>
      </c>
      <c r="G6867" t="s">
        <v>3877</v>
      </c>
      <c r="H6867" t="s">
        <v>3922</v>
      </c>
      <c r="I6867">
        <v>2798</v>
      </c>
      <c r="J6867" s="41">
        <v>1.5949999999999999E-2</v>
      </c>
      <c r="K6867" s="42">
        <v>44.628099999999996</v>
      </c>
      <c r="L6867" s="43">
        <v>0.10000000000000009</v>
      </c>
      <c r="M6867" s="42">
        <v>4.4628100000000037</v>
      </c>
      <c r="N6867">
        <v>3</v>
      </c>
      <c r="O6867" s="43">
        <v>110.6</v>
      </c>
      <c r="P6867" s="42">
        <v>56.4</v>
      </c>
      <c r="Q6867" s="42">
        <v>21</v>
      </c>
      <c r="R6867" s="42">
        <v>2</v>
      </c>
    </row>
    <row r="6868" spans="1:18" x14ac:dyDescent="0.3">
      <c r="A6868" t="s">
        <v>3924</v>
      </c>
      <c r="B6868" s="17">
        <v>45252</v>
      </c>
      <c r="C6868" t="s">
        <v>3917</v>
      </c>
      <c r="D6868" t="s">
        <v>3918</v>
      </c>
      <c r="E6868" t="s">
        <v>3919</v>
      </c>
      <c r="F6868" t="s">
        <v>3930</v>
      </c>
      <c r="G6868" t="s">
        <v>3877</v>
      </c>
      <c r="H6868" t="s">
        <v>3922</v>
      </c>
      <c r="I6868">
        <v>2163</v>
      </c>
      <c r="J6868" s="41">
        <v>1.6059999999999998E-2</v>
      </c>
      <c r="K6868" s="42">
        <v>34.737779999999994</v>
      </c>
      <c r="L6868" s="43">
        <v>0.28999999999999981</v>
      </c>
      <c r="M6868" s="42">
        <v>10.073956199999992</v>
      </c>
      <c r="N6868">
        <v>4</v>
      </c>
      <c r="O6868" s="43">
        <v>161</v>
      </c>
      <c r="P6868" s="42">
        <v>96</v>
      </c>
      <c r="Q6868" s="42">
        <v>15</v>
      </c>
      <c r="R6868" s="42">
        <v>13</v>
      </c>
    </row>
    <row r="6869" spans="1:18" x14ac:dyDescent="0.3">
      <c r="A6869" t="s">
        <v>3924</v>
      </c>
      <c r="B6869" s="17">
        <v>45253</v>
      </c>
      <c r="C6869" t="s">
        <v>3917</v>
      </c>
      <c r="D6869" t="s">
        <v>3918</v>
      </c>
      <c r="E6869" t="s">
        <v>3919</v>
      </c>
      <c r="F6869" t="s">
        <v>3930</v>
      </c>
      <c r="G6869" t="s">
        <v>3877</v>
      </c>
      <c r="H6869" t="s">
        <v>3922</v>
      </c>
      <c r="I6869">
        <v>2202</v>
      </c>
      <c r="J6869" s="41">
        <v>1.6500000000000001E-2</v>
      </c>
      <c r="K6869" s="42">
        <v>36.332999999999998</v>
      </c>
      <c r="L6869" s="43">
        <v>0.44999999999999984</v>
      </c>
      <c r="M6869" s="42">
        <v>16.349849999999993</v>
      </c>
      <c r="N6869">
        <v>4</v>
      </c>
      <c r="O6869" s="43">
        <v>44.099999999999994</v>
      </c>
      <c r="P6869" s="42">
        <v>50.4</v>
      </c>
      <c r="Q6869" s="42">
        <v>13.5</v>
      </c>
      <c r="R6869" s="42">
        <v>10</v>
      </c>
    </row>
    <row r="6870" spans="1:18" x14ac:dyDescent="0.3">
      <c r="A6870" t="s">
        <v>3924</v>
      </c>
      <c r="B6870" s="17">
        <v>45254</v>
      </c>
      <c r="C6870" t="s">
        <v>3917</v>
      </c>
      <c r="D6870" t="s">
        <v>3918</v>
      </c>
      <c r="E6870" t="s">
        <v>3919</v>
      </c>
      <c r="F6870" t="s">
        <v>3930</v>
      </c>
      <c r="G6870" t="s">
        <v>3877</v>
      </c>
      <c r="H6870" t="s">
        <v>3922</v>
      </c>
      <c r="I6870">
        <v>1839</v>
      </c>
      <c r="J6870" s="41">
        <v>1.2870000000000003E-2</v>
      </c>
      <c r="K6870" s="42">
        <v>23.667930000000005</v>
      </c>
      <c r="L6870" s="43">
        <v>0.16000000000000003</v>
      </c>
      <c r="M6870" s="42">
        <v>3.7868688000000015</v>
      </c>
      <c r="N6870">
        <v>6</v>
      </c>
      <c r="O6870" s="43">
        <v>74.199999999999989</v>
      </c>
      <c r="P6870" s="42">
        <v>73.2</v>
      </c>
      <c r="Q6870" s="42">
        <v>12</v>
      </c>
      <c r="R6870" s="42">
        <v>8</v>
      </c>
    </row>
    <row r="6871" spans="1:18" x14ac:dyDescent="0.3">
      <c r="A6871" t="s">
        <v>3924</v>
      </c>
      <c r="B6871" s="17">
        <v>45255</v>
      </c>
      <c r="C6871" t="s">
        <v>3917</v>
      </c>
      <c r="D6871" t="s">
        <v>3918</v>
      </c>
      <c r="E6871" t="s">
        <v>3919</v>
      </c>
      <c r="F6871" t="s">
        <v>3930</v>
      </c>
      <c r="G6871" t="s">
        <v>3877</v>
      </c>
      <c r="H6871" t="s">
        <v>3922</v>
      </c>
      <c r="I6871">
        <v>2752</v>
      </c>
      <c r="J6871" s="41">
        <v>1.5070000000000002E-2</v>
      </c>
      <c r="K6871" s="42">
        <v>41.472640000000006</v>
      </c>
      <c r="L6871" s="43">
        <v>1.0000000000000064E-2</v>
      </c>
      <c r="M6871" s="42">
        <v>0.41472640000000272</v>
      </c>
      <c r="N6871">
        <v>6</v>
      </c>
      <c r="O6871" s="43">
        <v>89.6</v>
      </c>
      <c r="P6871" s="42">
        <v>51.6</v>
      </c>
      <c r="Q6871" s="42">
        <v>19.5</v>
      </c>
      <c r="R6871" s="42">
        <v>12</v>
      </c>
    </row>
    <row r="6872" spans="1:18" x14ac:dyDescent="0.3">
      <c r="A6872" t="s">
        <v>3924</v>
      </c>
      <c r="B6872" s="17">
        <v>45256</v>
      </c>
      <c r="C6872" t="s">
        <v>3917</v>
      </c>
      <c r="D6872" t="s">
        <v>3918</v>
      </c>
      <c r="E6872" t="s">
        <v>3919</v>
      </c>
      <c r="F6872" t="s">
        <v>3930</v>
      </c>
      <c r="G6872" t="s">
        <v>3877</v>
      </c>
      <c r="H6872" t="s">
        <v>3922</v>
      </c>
      <c r="I6872">
        <v>1755</v>
      </c>
      <c r="J6872" s="41">
        <v>1.397E-2</v>
      </c>
      <c r="K6872" s="42">
        <v>24.51735</v>
      </c>
      <c r="L6872" s="43">
        <v>0.73999999999999988</v>
      </c>
      <c r="M6872" s="42">
        <v>18.142838999999999</v>
      </c>
      <c r="N6872">
        <v>6</v>
      </c>
      <c r="O6872" s="43">
        <v>256.2</v>
      </c>
      <c r="P6872" s="42">
        <v>33.6</v>
      </c>
      <c r="Q6872" s="42">
        <v>16.5</v>
      </c>
      <c r="R6872" s="42">
        <v>7</v>
      </c>
    </row>
    <row r="6873" spans="1:18" x14ac:dyDescent="0.3">
      <c r="A6873" t="s">
        <v>3924</v>
      </c>
      <c r="B6873" s="17">
        <v>45257</v>
      </c>
      <c r="C6873" t="s">
        <v>3917</v>
      </c>
      <c r="D6873" t="s">
        <v>3918</v>
      </c>
      <c r="E6873" t="s">
        <v>3919</v>
      </c>
      <c r="F6873" t="s">
        <v>3930</v>
      </c>
      <c r="G6873" t="s">
        <v>3877</v>
      </c>
      <c r="H6873" t="s">
        <v>3922</v>
      </c>
      <c r="I6873">
        <v>1700</v>
      </c>
      <c r="J6873" s="41">
        <v>1.0890000000000002E-2</v>
      </c>
      <c r="K6873" s="42">
        <v>18.513000000000005</v>
      </c>
      <c r="L6873" s="43">
        <v>1.0799999999999998</v>
      </c>
      <c r="M6873" s="42">
        <v>19.994040000000002</v>
      </c>
      <c r="N6873">
        <v>8</v>
      </c>
      <c r="O6873" s="43">
        <v>67.899999999999991</v>
      </c>
      <c r="P6873" s="42">
        <v>81.599999999999994</v>
      </c>
      <c r="Q6873" s="42">
        <v>33</v>
      </c>
      <c r="R6873" s="42">
        <v>10</v>
      </c>
    </row>
    <row r="6874" spans="1:18" x14ac:dyDescent="0.3">
      <c r="A6874" t="s">
        <v>3924</v>
      </c>
      <c r="B6874" s="17">
        <v>45258</v>
      </c>
      <c r="C6874" t="s">
        <v>3917</v>
      </c>
      <c r="D6874" t="s">
        <v>3918</v>
      </c>
      <c r="E6874" t="s">
        <v>3919</v>
      </c>
      <c r="F6874" t="s">
        <v>3930</v>
      </c>
      <c r="G6874" t="s">
        <v>3877</v>
      </c>
      <c r="H6874" t="s">
        <v>3922</v>
      </c>
      <c r="I6874">
        <v>2106</v>
      </c>
      <c r="J6874" s="41">
        <v>1.397E-2</v>
      </c>
      <c r="K6874" s="42">
        <v>29.420819999999999</v>
      </c>
      <c r="L6874" s="43">
        <v>0.30999999999999994</v>
      </c>
      <c r="M6874" s="42">
        <v>9.1204541999999975</v>
      </c>
      <c r="N6874">
        <v>3</v>
      </c>
      <c r="O6874" s="43">
        <v>277.89999999999998</v>
      </c>
      <c r="P6874" s="42">
        <v>74.399999999999991</v>
      </c>
      <c r="Q6874" s="42">
        <v>27</v>
      </c>
      <c r="R6874" s="42">
        <v>9</v>
      </c>
    </row>
    <row r="6875" spans="1:18" x14ac:dyDescent="0.3">
      <c r="A6875" t="s">
        <v>3924</v>
      </c>
      <c r="B6875" s="17">
        <v>45259</v>
      </c>
      <c r="C6875" t="s">
        <v>3917</v>
      </c>
      <c r="D6875" t="s">
        <v>3918</v>
      </c>
      <c r="E6875" t="s">
        <v>3919</v>
      </c>
      <c r="F6875" t="s">
        <v>3930</v>
      </c>
      <c r="G6875" t="s">
        <v>3877</v>
      </c>
      <c r="H6875" t="s">
        <v>3922</v>
      </c>
      <c r="I6875">
        <v>1938</v>
      </c>
      <c r="J6875" s="41">
        <v>1.4960000000000001E-2</v>
      </c>
      <c r="K6875" s="42">
        <v>28.99248</v>
      </c>
      <c r="L6875" s="43">
        <v>0.1</v>
      </c>
      <c r="M6875" s="42">
        <v>2.899248</v>
      </c>
      <c r="N6875">
        <v>4</v>
      </c>
      <c r="O6875" s="43">
        <v>98.699999999999989</v>
      </c>
      <c r="P6875" s="42">
        <v>45.6</v>
      </c>
      <c r="Q6875" s="42">
        <v>24</v>
      </c>
      <c r="R6875" s="42">
        <v>8</v>
      </c>
    </row>
    <row r="6876" spans="1:18" x14ac:dyDescent="0.3">
      <c r="A6876" t="s">
        <v>3924</v>
      </c>
      <c r="B6876" s="17">
        <v>45260</v>
      </c>
      <c r="C6876" t="s">
        <v>3917</v>
      </c>
      <c r="D6876" t="s">
        <v>3918</v>
      </c>
      <c r="E6876" t="s">
        <v>3919</v>
      </c>
      <c r="F6876" t="s">
        <v>3930</v>
      </c>
      <c r="G6876" t="s">
        <v>3877</v>
      </c>
      <c r="H6876" t="s">
        <v>3922</v>
      </c>
      <c r="I6876">
        <v>1787</v>
      </c>
      <c r="J6876" s="41">
        <v>1.3200000000000002E-2</v>
      </c>
      <c r="K6876" s="42">
        <v>23.588400000000004</v>
      </c>
      <c r="L6876" s="43">
        <v>0.46999999999999975</v>
      </c>
      <c r="M6876" s="42">
        <v>11.086547999999995</v>
      </c>
      <c r="N6876">
        <v>3</v>
      </c>
      <c r="O6876" s="43">
        <v>69.3</v>
      </c>
      <c r="P6876" s="42">
        <v>74.399999999999991</v>
      </c>
      <c r="Q6876" s="42">
        <v>24</v>
      </c>
      <c r="R6876" s="42">
        <v>8</v>
      </c>
    </row>
    <row r="6877" spans="1:18" x14ac:dyDescent="0.3">
      <c r="A6877" t="s">
        <v>3916</v>
      </c>
      <c r="B6877" s="17">
        <v>44986</v>
      </c>
      <c r="C6877" t="s">
        <v>3925</v>
      </c>
      <c r="D6877" t="s">
        <v>3926</v>
      </c>
      <c r="E6877" t="s">
        <v>3927</v>
      </c>
      <c r="F6877" t="s">
        <v>3930</v>
      </c>
      <c r="G6877" t="s">
        <v>3877</v>
      </c>
      <c r="H6877" t="s">
        <v>3922</v>
      </c>
      <c r="I6877">
        <v>2005.4</v>
      </c>
      <c r="J6877" s="41">
        <v>1.2760000000000001E-2</v>
      </c>
      <c r="K6877" s="42">
        <v>25.588904000000003</v>
      </c>
      <c r="L6877" s="43">
        <v>0.1</v>
      </c>
      <c r="M6877" s="42">
        <v>2.5588904000000006</v>
      </c>
      <c r="N6877">
        <v>4</v>
      </c>
      <c r="O6877" s="43">
        <v>43.4</v>
      </c>
      <c r="P6877" s="42">
        <v>60</v>
      </c>
      <c r="Q6877" s="42">
        <v>15</v>
      </c>
      <c r="R6877" s="42">
        <v>10</v>
      </c>
    </row>
    <row r="6878" spans="1:18" x14ac:dyDescent="0.3">
      <c r="A6878" t="s">
        <v>3916</v>
      </c>
      <c r="B6878" s="17">
        <v>44987</v>
      </c>
      <c r="C6878" t="s">
        <v>3925</v>
      </c>
      <c r="D6878" t="s">
        <v>3926</v>
      </c>
      <c r="E6878" t="s">
        <v>3927</v>
      </c>
      <c r="F6878" t="s">
        <v>3930</v>
      </c>
      <c r="G6878" t="s">
        <v>3877</v>
      </c>
      <c r="H6878" t="s">
        <v>3922</v>
      </c>
      <c r="I6878">
        <v>1547.4</v>
      </c>
      <c r="J6878" s="41">
        <v>1.4630000000000001E-2</v>
      </c>
      <c r="K6878" s="42">
        <v>22.638462000000004</v>
      </c>
      <c r="L6878" s="43">
        <v>0.52999999999999992</v>
      </c>
      <c r="M6878" s="42">
        <v>11.99838486</v>
      </c>
      <c r="N6878">
        <v>6</v>
      </c>
      <c r="O6878" s="43">
        <v>212.79999999999998</v>
      </c>
      <c r="P6878" s="42">
        <v>33.6</v>
      </c>
      <c r="Q6878" s="42">
        <v>12</v>
      </c>
      <c r="R6878" s="42">
        <v>8</v>
      </c>
    </row>
    <row r="6879" spans="1:18" x14ac:dyDescent="0.3">
      <c r="A6879" t="s">
        <v>3916</v>
      </c>
      <c r="B6879" s="17">
        <v>44988</v>
      </c>
      <c r="C6879" t="s">
        <v>3925</v>
      </c>
      <c r="D6879" t="s">
        <v>3926</v>
      </c>
      <c r="E6879" t="s">
        <v>3927</v>
      </c>
      <c r="F6879" t="s">
        <v>3930</v>
      </c>
      <c r="G6879" t="s">
        <v>3877</v>
      </c>
      <c r="H6879" t="s">
        <v>3922</v>
      </c>
      <c r="I6879">
        <v>1949.1999999999998</v>
      </c>
      <c r="J6879" s="41">
        <v>1.3310000000000001E-2</v>
      </c>
      <c r="K6879" s="42">
        <v>25.943852</v>
      </c>
      <c r="L6879" s="43">
        <v>0.14999999999999997</v>
      </c>
      <c r="M6879" s="42">
        <v>3.891577799999999</v>
      </c>
      <c r="N6879">
        <v>6</v>
      </c>
      <c r="O6879" s="43">
        <v>196</v>
      </c>
      <c r="P6879" s="42">
        <v>55.199999999999996</v>
      </c>
      <c r="Q6879" s="42">
        <v>0</v>
      </c>
      <c r="R6879" s="42">
        <v>12</v>
      </c>
    </row>
    <row r="6880" spans="1:18" x14ac:dyDescent="0.3">
      <c r="A6880" t="s">
        <v>3916</v>
      </c>
      <c r="B6880" s="17">
        <v>44989</v>
      </c>
      <c r="C6880" t="s">
        <v>3925</v>
      </c>
      <c r="D6880" t="s">
        <v>3926</v>
      </c>
      <c r="E6880" t="s">
        <v>3927</v>
      </c>
      <c r="F6880" t="s">
        <v>3930</v>
      </c>
      <c r="G6880" t="s">
        <v>3877</v>
      </c>
      <c r="H6880" t="s">
        <v>3922</v>
      </c>
      <c r="I6880">
        <v>2068.6000000000004</v>
      </c>
      <c r="J6880" s="41">
        <v>1.1000000000000003E-2</v>
      </c>
      <c r="K6880" s="42">
        <v>22.754600000000011</v>
      </c>
      <c r="L6880" s="43">
        <v>0.12</v>
      </c>
      <c r="M6880" s="42">
        <v>2.7305520000000012</v>
      </c>
      <c r="N6880">
        <v>6</v>
      </c>
      <c r="O6880" s="43">
        <v>51.8</v>
      </c>
      <c r="P6880" s="42">
        <v>7.1999999999999993</v>
      </c>
      <c r="Q6880" s="42">
        <v>3</v>
      </c>
      <c r="R6880" s="42">
        <v>9</v>
      </c>
    </row>
    <row r="6881" spans="1:18" x14ac:dyDescent="0.3">
      <c r="A6881" t="s">
        <v>3916</v>
      </c>
      <c r="B6881" s="17">
        <v>44990</v>
      </c>
      <c r="C6881" t="s">
        <v>3925</v>
      </c>
      <c r="D6881" t="s">
        <v>3926</v>
      </c>
      <c r="E6881" t="s">
        <v>3927</v>
      </c>
      <c r="F6881" t="s">
        <v>3930</v>
      </c>
      <c r="G6881" t="s">
        <v>3877</v>
      </c>
      <c r="H6881" t="s">
        <v>3922</v>
      </c>
      <c r="I6881">
        <v>2577</v>
      </c>
      <c r="J6881" s="41">
        <v>1.6059999999999998E-2</v>
      </c>
      <c r="K6881" s="42">
        <v>41.386619999999994</v>
      </c>
      <c r="L6881" s="43">
        <v>0.54999999999999982</v>
      </c>
      <c r="M6881" s="42">
        <v>22.762640999999988</v>
      </c>
      <c r="N6881">
        <v>6</v>
      </c>
      <c r="O6881" s="43">
        <v>44.8</v>
      </c>
      <c r="P6881" s="42">
        <v>64.8</v>
      </c>
      <c r="Q6881" s="42">
        <v>7.5</v>
      </c>
      <c r="R6881" s="42">
        <v>3</v>
      </c>
    </row>
    <row r="6882" spans="1:18" x14ac:dyDescent="0.3">
      <c r="A6882" t="s">
        <v>3916</v>
      </c>
      <c r="B6882" s="17">
        <v>44991</v>
      </c>
      <c r="C6882" t="s">
        <v>3925</v>
      </c>
      <c r="D6882" t="s">
        <v>3926</v>
      </c>
      <c r="E6882" t="s">
        <v>3927</v>
      </c>
      <c r="F6882" t="s">
        <v>3930</v>
      </c>
      <c r="G6882" t="s">
        <v>3877</v>
      </c>
      <c r="H6882" t="s">
        <v>3922</v>
      </c>
      <c r="I6882">
        <v>2267.4</v>
      </c>
      <c r="J6882" s="41">
        <v>1.5949999999999999E-2</v>
      </c>
      <c r="K6882" s="42">
        <v>36.165030000000002</v>
      </c>
      <c r="L6882" s="43">
        <v>0.45999999999999985</v>
      </c>
      <c r="M6882" s="42">
        <v>16.635913799999994</v>
      </c>
      <c r="N6882">
        <v>5</v>
      </c>
      <c r="O6882" s="43">
        <v>94.5</v>
      </c>
      <c r="P6882" s="42">
        <v>60</v>
      </c>
      <c r="Q6882" s="42">
        <v>9</v>
      </c>
      <c r="R6882" s="42">
        <v>10</v>
      </c>
    </row>
    <row r="6883" spans="1:18" x14ac:dyDescent="0.3">
      <c r="A6883" t="s">
        <v>3916</v>
      </c>
      <c r="B6883" s="17">
        <v>44992</v>
      </c>
      <c r="C6883" t="s">
        <v>3925</v>
      </c>
      <c r="D6883" t="s">
        <v>3926</v>
      </c>
      <c r="E6883" t="s">
        <v>3927</v>
      </c>
      <c r="F6883" t="s">
        <v>3930</v>
      </c>
      <c r="G6883" t="s">
        <v>3877</v>
      </c>
      <c r="H6883" t="s">
        <v>3922</v>
      </c>
      <c r="I6883">
        <v>2867.2000000000003</v>
      </c>
      <c r="J6883" s="41">
        <v>1.6279999999999999E-2</v>
      </c>
      <c r="K6883" s="42">
        <v>46.678016</v>
      </c>
      <c r="L6883" s="43">
        <v>0.53999999999999981</v>
      </c>
      <c r="M6883" s="42">
        <v>25.206128639999992</v>
      </c>
      <c r="N6883">
        <v>6</v>
      </c>
      <c r="O6883" s="43">
        <v>86.8</v>
      </c>
      <c r="P6883" s="42">
        <v>24</v>
      </c>
      <c r="Q6883" s="42">
        <v>4.5</v>
      </c>
      <c r="R6883" s="42">
        <v>5</v>
      </c>
    </row>
    <row r="6884" spans="1:18" x14ac:dyDescent="0.3">
      <c r="A6884" t="s">
        <v>3916</v>
      </c>
      <c r="B6884" s="17">
        <v>44993</v>
      </c>
      <c r="C6884" t="s">
        <v>3925</v>
      </c>
      <c r="D6884" t="s">
        <v>3926</v>
      </c>
      <c r="E6884" t="s">
        <v>3927</v>
      </c>
      <c r="F6884" t="s">
        <v>3930</v>
      </c>
      <c r="G6884" t="s">
        <v>3877</v>
      </c>
      <c r="H6884" t="s">
        <v>3922</v>
      </c>
      <c r="I6884">
        <v>1741.2</v>
      </c>
      <c r="J6884" s="41">
        <v>1.3860000000000001E-2</v>
      </c>
      <c r="K6884" s="42">
        <v>24.133032000000004</v>
      </c>
      <c r="L6884" s="43">
        <v>0.21999999999999992</v>
      </c>
      <c r="M6884" s="42">
        <v>5.309267039999999</v>
      </c>
      <c r="N6884">
        <v>3</v>
      </c>
      <c r="O6884" s="43">
        <v>0</v>
      </c>
      <c r="P6884" s="42">
        <v>39.6</v>
      </c>
      <c r="Q6884" s="42">
        <v>16.5</v>
      </c>
      <c r="R6884" s="42">
        <v>3</v>
      </c>
    </row>
    <row r="6885" spans="1:18" x14ac:dyDescent="0.3">
      <c r="A6885" t="s">
        <v>3916</v>
      </c>
      <c r="B6885" s="17">
        <v>44994</v>
      </c>
      <c r="C6885" t="s">
        <v>3925</v>
      </c>
      <c r="D6885" t="s">
        <v>3926</v>
      </c>
      <c r="E6885" t="s">
        <v>3927</v>
      </c>
      <c r="F6885" t="s">
        <v>3930</v>
      </c>
      <c r="G6885" t="s">
        <v>3877</v>
      </c>
      <c r="H6885" t="s">
        <v>3922</v>
      </c>
      <c r="I6885">
        <v>2443</v>
      </c>
      <c r="J6885" s="41">
        <v>1.5290000000000002E-2</v>
      </c>
      <c r="K6885" s="42">
        <v>37.353470000000002</v>
      </c>
      <c r="L6885" s="43">
        <v>0.13999999999999993</v>
      </c>
      <c r="M6885" s="42">
        <v>5.2294857999999973</v>
      </c>
      <c r="N6885">
        <v>7</v>
      </c>
      <c r="O6885" s="43">
        <v>0</v>
      </c>
      <c r="P6885" s="42">
        <v>50.4</v>
      </c>
      <c r="Q6885" s="42">
        <v>10.5</v>
      </c>
      <c r="R6885" s="42">
        <v>7</v>
      </c>
    </row>
    <row r="6886" spans="1:18" x14ac:dyDescent="0.3">
      <c r="A6886" t="s">
        <v>3916</v>
      </c>
      <c r="B6886" s="17">
        <v>44995</v>
      </c>
      <c r="C6886" t="s">
        <v>3925</v>
      </c>
      <c r="D6886" t="s">
        <v>3926</v>
      </c>
      <c r="E6886" t="s">
        <v>3927</v>
      </c>
      <c r="F6886" t="s">
        <v>3930</v>
      </c>
      <c r="G6886" t="s">
        <v>3877</v>
      </c>
      <c r="H6886" t="s">
        <v>3922</v>
      </c>
      <c r="I6886">
        <v>2532.6</v>
      </c>
      <c r="J6886" s="41">
        <v>1.7380000000000003E-2</v>
      </c>
      <c r="K6886" s="42">
        <v>44.016588000000006</v>
      </c>
      <c r="L6886" s="43">
        <v>0.48999999999999982</v>
      </c>
      <c r="M6886" s="42">
        <v>21.568128119999994</v>
      </c>
      <c r="N6886">
        <v>7</v>
      </c>
      <c r="O6886" s="43">
        <v>187.6</v>
      </c>
      <c r="P6886" s="42">
        <v>44.4</v>
      </c>
      <c r="Q6886" s="42">
        <v>0</v>
      </c>
      <c r="R6886" s="42">
        <v>8</v>
      </c>
    </row>
    <row r="6887" spans="1:18" x14ac:dyDescent="0.3">
      <c r="A6887" t="s">
        <v>3916</v>
      </c>
      <c r="B6887" s="17">
        <v>44996</v>
      </c>
      <c r="C6887" t="s">
        <v>3925</v>
      </c>
      <c r="D6887" t="s">
        <v>3926</v>
      </c>
      <c r="E6887" t="s">
        <v>3927</v>
      </c>
      <c r="F6887" t="s">
        <v>3930</v>
      </c>
      <c r="G6887" t="s">
        <v>3877</v>
      </c>
      <c r="H6887" t="s">
        <v>3922</v>
      </c>
      <c r="I6887">
        <v>2481.8000000000002</v>
      </c>
      <c r="J6887" s="41">
        <v>1.3640000000000003E-2</v>
      </c>
      <c r="K6887" s="42">
        <v>33.851752000000012</v>
      </c>
      <c r="L6887" s="43">
        <v>0.90999999999999992</v>
      </c>
      <c r="M6887" s="42">
        <v>30.805094320000009</v>
      </c>
      <c r="N6887">
        <v>7</v>
      </c>
      <c r="O6887" s="43">
        <v>67.199999999999989</v>
      </c>
      <c r="P6887" s="42">
        <v>13.2</v>
      </c>
      <c r="Q6887" s="42">
        <v>4.5</v>
      </c>
      <c r="R6887" s="42">
        <v>9</v>
      </c>
    </row>
    <row r="6888" spans="1:18" x14ac:dyDescent="0.3">
      <c r="A6888" t="s">
        <v>3916</v>
      </c>
      <c r="B6888" s="17">
        <v>44997</v>
      </c>
      <c r="C6888" t="s">
        <v>3925</v>
      </c>
      <c r="D6888" t="s">
        <v>3926</v>
      </c>
      <c r="E6888" t="s">
        <v>3927</v>
      </c>
      <c r="F6888" t="s">
        <v>3930</v>
      </c>
      <c r="G6888" t="s">
        <v>3877</v>
      </c>
      <c r="H6888" t="s">
        <v>3922</v>
      </c>
      <c r="I6888">
        <v>2023</v>
      </c>
      <c r="J6888" s="41">
        <v>8.3600000000000011E-3</v>
      </c>
      <c r="K6888" s="42">
        <v>16.912280000000003</v>
      </c>
      <c r="L6888" s="43">
        <v>0.5199999999999998</v>
      </c>
      <c r="M6888" s="42">
        <v>8.7943855999999982</v>
      </c>
      <c r="N6888">
        <v>5</v>
      </c>
      <c r="O6888" s="43">
        <v>100.8</v>
      </c>
      <c r="P6888" s="42">
        <v>39.6</v>
      </c>
      <c r="Q6888" s="42">
        <v>9</v>
      </c>
      <c r="R6888" s="42">
        <v>3</v>
      </c>
    </row>
    <row r="6889" spans="1:18" x14ac:dyDescent="0.3">
      <c r="A6889" t="s">
        <v>3916</v>
      </c>
      <c r="B6889" s="17">
        <v>44998</v>
      </c>
      <c r="C6889" t="s">
        <v>3925</v>
      </c>
      <c r="D6889" t="s">
        <v>3926</v>
      </c>
      <c r="E6889" t="s">
        <v>3927</v>
      </c>
      <c r="F6889" t="s">
        <v>3930</v>
      </c>
      <c r="G6889" t="s">
        <v>3877</v>
      </c>
      <c r="H6889" t="s">
        <v>3922</v>
      </c>
      <c r="I6889">
        <v>2028.4</v>
      </c>
      <c r="J6889" s="41">
        <v>1.6280000000000003E-2</v>
      </c>
      <c r="K6889" s="42">
        <v>33.022352000000005</v>
      </c>
      <c r="L6889" s="43">
        <v>1.0599999999999996</v>
      </c>
      <c r="M6889" s="42">
        <v>35.003693119999994</v>
      </c>
      <c r="N6889">
        <v>3</v>
      </c>
      <c r="O6889" s="43">
        <v>108.5</v>
      </c>
      <c r="P6889" s="42">
        <v>45.6</v>
      </c>
      <c r="Q6889" s="42">
        <v>13.5</v>
      </c>
      <c r="R6889" s="42">
        <v>10</v>
      </c>
    </row>
    <row r="6890" spans="1:18" x14ac:dyDescent="0.3">
      <c r="A6890" t="s">
        <v>3916</v>
      </c>
      <c r="B6890" s="17">
        <v>44999</v>
      </c>
      <c r="C6890" t="s">
        <v>3925</v>
      </c>
      <c r="D6890" t="s">
        <v>3926</v>
      </c>
      <c r="E6890" t="s">
        <v>3927</v>
      </c>
      <c r="F6890" t="s">
        <v>3930</v>
      </c>
      <c r="G6890" t="s">
        <v>3877</v>
      </c>
      <c r="H6890" t="s">
        <v>3922</v>
      </c>
      <c r="I6890">
        <v>2598.2000000000003</v>
      </c>
      <c r="J6890" s="41">
        <v>1.507E-2</v>
      </c>
      <c r="K6890" s="42">
        <v>39.154874000000007</v>
      </c>
      <c r="L6890" s="43">
        <v>0.5199999999999998</v>
      </c>
      <c r="M6890" s="42">
        <v>20.360534479999995</v>
      </c>
      <c r="N6890">
        <v>4</v>
      </c>
      <c r="O6890" s="43">
        <v>37.799999999999997</v>
      </c>
      <c r="P6890" s="42">
        <v>38.4</v>
      </c>
      <c r="Q6890" s="42">
        <v>7.5</v>
      </c>
      <c r="R6890" s="42">
        <v>5</v>
      </c>
    </row>
    <row r="6891" spans="1:18" x14ac:dyDescent="0.3">
      <c r="A6891" t="s">
        <v>3916</v>
      </c>
      <c r="B6891" s="17">
        <v>45000</v>
      </c>
      <c r="C6891" t="s">
        <v>3925</v>
      </c>
      <c r="D6891" t="s">
        <v>3926</v>
      </c>
      <c r="E6891" t="s">
        <v>3927</v>
      </c>
      <c r="F6891" t="s">
        <v>3930</v>
      </c>
      <c r="G6891" t="s">
        <v>3877</v>
      </c>
      <c r="H6891" t="s">
        <v>3922</v>
      </c>
      <c r="I6891">
        <v>2074.6000000000004</v>
      </c>
      <c r="J6891" s="41">
        <v>1.54E-2</v>
      </c>
      <c r="K6891" s="42">
        <v>31.948840000000008</v>
      </c>
      <c r="L6891" s="43">
        <v>6.0000000000000039E-2</v>
      </c>
      <c r="M6891" s="42">
        <v>1.9169304000000018</v>
      </c>
      <c r="N6891">
        <v>9</v>
      </c>
      <c r="O6891" s="43">
        <v>44.099999999999994</v>
      </c>
      <c r="P6891" s="42">
        <v>1.2</v>
      </c>
      <c r="Q6891" s="42">
        <v>0</v>
      </c>
      <c r="R6891" s="42">
        <v>7</v>
      </c>
    </row>
    <row r="6892" spans="1:18" x14ac:dyDescent="0.3">
      <c r="A6892" t="s">
        <v>3916</v>
      </c>
      <c r="B6892" s="17">
        <v>45001</v>
      </c>
      <c r="C6892" t="s">
        <v>3925</v>
      </c>
      <c r="D6892" t="s">
        <v>3926</v>
      </c>
      <c r="E6892" t="s">
        <v>3927</v>
      </c>
      <c r="F6892" t="s">
        <v>3930</v>
      </c>
      <c r="G6892" t="s">
        <v>3877</v>
      </c>
      <c r="H6892" t="s">
        <v>3922</v>
      </c>
      <c r="I6892">
        <v>1668.2</v>
      </c>
      <c r="J6892" s="41">
        <v>1.3310000000000001E-2</v>
      </c>
      <c r="K6892" s="42">
        <v>22.203742000000002</v>
      </c>
      <c r="L6892" s="43">
        <v>0.60999999999999988</v>
      </c>
      <c r="M6892" s="42">
        <v>13.544282619999999</v>
      </c>
      <c r="N6892">
        <v>8</v>
      </c>
      <c r="O6892" s="43">
        <v>46</v>
      </c>
      <c r="P6892" s="42">
        <v>18</v>
      </c>
      <c r="Q6892" s="42">
        <v>1.5</v>
      </c>
      <c r="R6892" s="42">
        <v>3</v>
      </c>
    </row>
    <row r="6893" spans="1:18" x14ac:dyDescent="0.3">
      <c r="A6893" t="s">
        <v>3916</v>
      </c>
      <c r="B6893" s="17">
        <v>45002</v>
      </c>
      <c r="C6893" t="s">
        <v>3925</v>
      </c>
      <c r="D6893" t="s">
        <v>3926</v>
      </c>
      <c r="E6893" t="s">
        <v>3927</v>
      </c>
      <c r="F6893" t="s">
        <v>3930</v>
      </c>
      <c r="G6893" t="s">
        <v>3877</v>
      </c>
      <c r="H6893" t="s">
        <v>3922</v>
      </c>
      <c r="I6893">
        <v>2514.8000000000002</v>
      </c>
      <c r="J6893" s="41">
        <v>9.9000000000000025E-3</v>
      </c>
      <c r="K6893" s="42">
        <v>24.89652000000001</v>
      </c>
      <c r="L6893" s="43">
        <v>0.6699999999999996</v>
      </c>
      <c r="M6893" s="42">
        <v>16.680668399999995</v>
      </c>
      <c r="N6893">
        <v>3</v>
      </c>
      <c r="O6893" s="43">
        <v>92.399999999999991</v>
      </c>
      <c r="P6893" s="42">
        <v>6</v>
      </c>
      <c r="Q6893" s="42">
        <v>1.5</v>
      </c>
      <c r="R6893" s="42">
        <v>12</v>
      </c>
    </row>
    <row r="6894" spans="1:18" x14ac:dyDescent="0.3">
      <c r="A6894" t="s">
        <v>3916</v>
      </c>
      <c r="B6894" s="17">
        <v>45003</v>
      </c>
      <c r="C6894" t="s">
        <v>3925</v>
      </c>
      <c r="D6894" t="s">
        <v>3926</v>
      </c>
      <c r="E6894" t="s">
        <v>3927</v>
      </c>
      <c r="F6894" t="s">
        <v>3930</v>
      </c>
      <c r="G6894" t="s">
        <v>3877</v>
      </c>
      <c r="H6894" t="s">
        <v>3922</v>
      </c>
      <c r="I6894">
        <v>2684.6</v>
      </c>
      <c r="J6894" s="41">
        <v>1.2760000000000001E-2</v>
      </c>
      <c r="K6894" s="42">
        <v>34.255496000000001</v>
      </c>
      <c r="L6894" s="43">
        <v>0.83999999999999986</v>
      </c>
      <c r="M6894" s="42">
        <v>28.774616639999994</v>
      </c>
      <c r="N6894">
        <v>7</v>
      </c>
      <c r="O6894" s="43">
        <v>0</v>
      </c>
      <c r="P6894" s="42">
        <v>40.799999999999997</v>
      </c>
      <c r="Q6894" s="42">
        <v>4.5</v>
      </c>
      <c r="R6894" s="42">
        <v>9</v>
      </c>
    </row>
    <row r="6895" spans="1:18" x14ac:dyDescent="0.3">
      <c r="A6895" t="s">
        <v>3916</v>
      </c>
      <c r="B6895" s="17">
        <v>45004</v>
      </c>
      <c r="C6895" t="s">
        <v>3925</v>
      </c>
      <c r="D6895" t="s">
        <v>3926</v>
      </c>
      <c r="E6895" t="s">
        <v>3927</v>
      </c>
      <c r="F6895" t="s">
        <v>3930</v>
      </c>
      <c r="G6895" t="s">
        <v>3877</v>
      </c>
      <c r="H6895" t="s">
        <v>3922</v>
      </c>
      <c r="I6895">
        <v>2664.2000000000003</v>
      </c>
      <c r="J6895" s="41">
        <v>1.4300000000000002E-2</v>
      </c>
      <c r="K6895" s="42">
        <v>38.098060000000011</v>
      </c>
      <c r="L6895" s="43">
        <v>0.12999999999999995</v>
      </c>
      <c r="M6895" s="42">
        <v>4.9527477999999991</v>
      </c>
      <c r="N6895">
        <v>4</v>
      </c>
      <c r="O6895" s="43">
        <v>50.4</v>
      </c>
      <c r="P6895" s="42">
        <v>40.799999999999997</v>
      </c>
      <c r="Q6895" s="42">
        <v>7.5</v>
      </c>
      <c r="R6895" s="42">
        <v>3</v>
      </c>
    </row>
    <row r="6896" spans="1:18" x14ac:dyDescent="0.3">
      <c r="A6896" t="s">
        <v>3916</v>
      </c>
      <c r="B6896" s="17">
        <v>45005</v>
      </c>
      <c r="C6896" t="s">
        <v>3925</v>
      </c>
      <c r="D6896" t="s">
        <v>3926</v>
      </c>
      <c r="E6896" t="s">
        <v>3927</v>
      </c>
      <c r="F6896" t="s">
        <v>3930</v>
      </c>
      <c r="G6896" t="s">
        <v>3877</v>
      </c>
      <c r="H6896" t="s">
        <v>3922</v>
      </c>
      <c r="I6896">
        <v>2885</v>
      </c>
      <c r="J6896" s="41">
        <v>1.4520000000000002E-2</v>
      </c>
      <c r="K6896" s="42">
        <v>41.890200000000007</v>
      </c>
      <c r="L6896" s="43">
        <v>0.82999999999999985</v>
      </c>
      <c r="M6896" s="42">
        <v>34.768866000000003</v>
      </c>
      <c r="N6896">
        <v>6</v>
      </c>
      <c r="O6896" s="43">
        <v>49</v>
      </c>
      <c r="P6896" s="42">
        <v>14.399999999999999</v>
      </c>
      <c r="Q6896" s="42">
        <v>10.5</v>
      </c>
      <c r="R6896" s="42">
        <v>1</v>
      </c>
    </row>
    <row r="6897" spans="1:18" x14ac:dyDescent="0.3">
      <c r="A6897" t="s">
        <v>3916</v>
      </c>
      <c r="B6897" s="17">
        <v>45006</v>
      </c>
      <c r="C6897" t="s">
        <v>3925</v>
      </c>
      <c r="D6897" t="s">
        <v>3926</v>
      </c>
      <c r="E6897" t="s">
        <v>3927</v>
      </c>
      <c r="F6897" t="s">
        <v>3930</v>
      </c>
      <c r="G6897" t="s">
        <v>3877</v>
      </c>
      <c r="H6897" t="s">
        <v>3922</v>
      </c>
      <c r="I6897">
        <v>2097.8000000000002</v>
      </c>
      <c r="J6897" s="41">
        <v>1.5070000000000005E-2</v>
      </c>
      <c r="K6897" s="42">
        <v>31.613846000000013</v>
      </c>
      <c r="L6897" s="43">
        <v>0.6599999999999997</v>
      </c>
      <c r="M6897" s="42">
        <v>20.86513836</v>
      </c>
      <c r="N6897">
        <v>5</v>
      </c>
      <c r="O6897" s="43">
        <v>37</v>
      </c>
      <c r="P6897" s="42">
        <v>2.4</v>
      </c>
      <c r="Q6897" s="42">
        <v>6</v>
      </c>
      <c r="R6897" s="42">
        <v>4</v>
      </c>
    </row>
    <row r="6898" spans="1:18" x14ac:dyDescent="0.3">
      <c r="A6898" t="s">
        <v>3916</v>
      </c>
      <c r="B6898" s="17">
        <v>45007</v>
      </c>
      <c r="C6898" t="s">
        <v>3925</v>
      </c>
      <c r="D6898" t="s">
        <v>3926</v>
      </c>
      <c r="E6898" t="s">
        <v>3927</v>
      </c>
      <c r="F6898" t="s">
        <v>3930</v>
      </c>
      <c r="G6898" t="s">
        <v>3877</v>
      </c>
      <c r="H6898" t="s">
        <v>3922</v>
      </c>
      <c r="I6898">
        <v>2214.1999999999998</v>
      </c>
      <c r="J6898" s="41">
        <v>9.9000000000000025E-3</v>
      </c>
      <c r="K6898" s="42">
        <v>21.920580000000005</v>
      </c>
      <c r="L6898" s="43">
        <v>0.12</v>
      </c>
      <c r="M6898" s="42">
        <v>2.6304696000000005</v>
      </c>
      <c r="N6898">
        <v>7</v>
      </c>
      <c r="O6898" s="43">
        <v>237.99999999999997</v>
      </c>
      <c r="P6898" s="42">
        <v>60</v>
      </c>
      <c r="Q6898" s="42">
        <v>1.5</v>
      </c>
      <c r="R6898" s="42">
        <v>12</v>
      </c>
    </row>
    <row r="6899" spans="1:18" x14ac:dyDescent="0.3">
      <c r="A6899" t="s">
        <v>3916</v>
      </c>
      <c r="B6899" s="17">
        <v>45008</v>
      </c>
      <c r="C6899" t="s">
        <v>3925</v>
      </c>
      <c r="D6899" t="s">
        <v>3926</v>
      </c>
      <c r="E6899" t="s">
        <v>3927</v>
      </c>
      <c r="F6899" t="s">
        <v>3930</v>
      </c>
      <c r="G6899" t="s">
        <v>3877</v>
      </c>
      <c r="H6899" t="s">
        <v>3922</v>
      </c>
      <c r="I6899">
        <v>2369.8000000000002</v>
      </c>
      <c r="J6899" s="41">
        <v>1.4960000000000003E-2</v>
      </c>
      <c r="K6899" s="42">
        <v>35.452208000000006</v>
      </c>
      <c r="L6899" s="43">
        <v>0.28000000000000003</v>
      </c>
      <c r="M6899" s="42">
        <v>9.9266182400000034</v>
      </c>
      <c r="N6899">
        <v>7</v>
      </c>
      <c r="O6899" s="43">
        <v>92.399999999999991</v>
      </c>
      <c r="P6899" s="42">
        <v>30</v>
      </c>
      <c r="Q6899" s="42">
        <v>10.5</v>
      </c>
      <c r="R6899" s="42">
        <v>2</v>
      </c>
    </row>
    <row r="6900" spans="1:18" x14ac:dyDescent="0.3">
      <c r="A6900" t="s">
        <v>3916</v>
      </c>
      <c r="B6900" s="17">
        <v>45009</v>
      </c>
      <c r="C6900" t="s">
        <v>3925</v>
      </c>
      <c r="D6900" t="s">
        <v>3926</v>
      </c>
      <c r="E6900" t="s">
        <v>3927</v>
      </c>
      <c r="F6900" t="s">
        <v>3930</v>
      </c>
      <c r="G6900" t="s">
        <v>3877</v>
      </c>
      <c r="H6900" t="s">
        <v>3922</v>
      </c>
      <c r="I6900">
        <v>2310</v>
      </c>
      <c r="J6900" s="41">
        <v>1.4190000000000003E-2</v>
      </c>
      <c r="K6900" s="42">
        <v>32.778900000000007</v>
      </c>
      <c r="L6900" s="43">
        <v>0.7999999999999996</v>
      </c>
      <c r="M6900" s="42">
        <v>26.223119999999994</v>
      </c>
      <c r="N6900">
        <v>5</v>
      </c>
      <c r="O6900" s="43">
        <v>280</v>
      </c>
      <c r="P6900" s="42">
        <v>13.2</v>
      </c>
      <c r="Q6900" s="42">
        <v>1.5</v>
      </c>
      <c r="R6900" s="42">
        <v>1</v>
      </c>
    </row>
    <row r="6901" spans="1:18" x14ac:dyDescent="0.3">
      <c r="A6901" t="s">
        <v>3916</v>
      </c>
      <c r="B6901" s="17">
        <v>45010</v>
      </c>
      <c r="C6901" t="s">
        <v>3925</v>
      </c>
      <c r="D6901" t="s">
        <v>3926</v>
      </c>
      <c r="E6901" t="s">
        <v>3927</v>
      </c>
      <c r="F6901" t="s">
        <v>3930</v>
      </c>
      <c r="G6901" t="s">
        <v>3877</v>
      </c>
      <c r="H6901" t="s">
        <v>3922</v>
      </c>
      <c r="I6901">
        <v>2423.6</v>
      </c>
      <c r="J6901" s="41">
        <v>1.2870000000000001E-2</v>
      </c>
      <c r="K6901" s="42">
        <v>31.191732000000002</v>
      </c>
      <c r="L6901" s="43">
        <v>0.74999999999999978</v>
      </c>
      <c r="M6901" s="42">
        <v>23.393798999999994</v>
      </c>
      <c r="N6901">
        <v>3</v>
      </c>
      <c r="O6901" s="43">
        <v>120.39999999999999</v>
      </c>
      <c r="P6901" s="42">
        <v>49.199999999999996</v>
      </c>
      <c r="Q6901" s="42">
        <v>0</v>
      </c>
      <c r="R6901" s="42">
        <v>4</v>
      </c>
    </row>
    <row r="6902" spans="1:18" x14ac:dyDescent="0.3">
      <c r="A6902" t="s">
        <v>3916</v>
      </c>
      <c r="B6902" s="17">
        <v>45011</v>
      </c>
      <c r="C6902" t="s">
        <v>3925</v>
      </c>
      <c r="D6902" t="s">
        <v>3926</v>
      </c>
      <c r="E6902" t="s">
        <v>3927</v>
      </c>
      <c r="F6902" t="s">
        <v>3930</v>
      </c>
      <c r="G6902" t="s">
        <v>3877</v>
      </c>
      <c r="H6902" t="s">
        <v>3922</v>
      </c>
      <c r="I6902">
        <v>2087</v>
      </c>
      <c r="J6902" s="41">
        <v>1.0450000000000003E-2</v>
      </c>
      <c r="K6902" s="42">
        <v>21.809150000000006</v>
      </c>
      <c r="L6902" s="43">
        <v>0.26</v>
      </c>
      <c r="M6902" s="42">
        <v>5.6703790000000014</v>
      </c>
      <c r="N6902">
        <v>5</v>
      </c>
      <c r="O6902" s="43">
        <v>218.39999999999998</v>
      </c>
      <c r="P6902" s="42">
        <v>7.1999999999999993</v>
      </c>
      <c r="Q6902" s="42">
        <v>0</v>
      </c>
      <c r="R6902" s="42">
        <v>12</v>
      </c>
    </row>
    <row r="6903" spans="1:18" x14ac:dyDescent="0.3">
      <c r="A6903" t="s">
        <v>3916</v>
      </c>
      <c r="B6903" s="17">
        <v>45012</v>
      </c>
      <c r="C6903" t="s">
        <v>3925</v>
      </c>
      <c r="D6903" t="s">
        <v>3926</v>
      </c>
      <c r="E6903" t="s">
        <v>3927</v>
      </c>
      <c r="F6903" t="s">
        <v>3930</v>
      </c>
      <c r="G6903" t="s">
        <v>3877</v>
      </c>
      <c r="H6903" t="s">
        <v>3922</v>
      </c>
      <c r="I6903">
        <v>1544.6000000000001</v>
      </c>
      <c r="J6903" s="41">
        <v>1.21E-2</v>
      </c>
      <c r="K6903" s="42">
        <v>18.68966</v>
      </c>
      <c r="L6903" s="43">
        <v>0.15999999999999998</v>
      </c>
      <c r="M6903" s="42">
        <v>2.9903455999999995</v>
      </c>
      <c r="N6903">
        <v>3</v>
      </c>
      <c r="O6903" s="43">
        <v>154</v>
      </c>
      <c r="P6903" s="42">
        <v>8.4</v>
      </c>
      <c r="Q6903" s="42">
        <v>1.5</v>
      </c>
      <c r="R6903" s="42">
        <v>8</v>
      </c>
    </row>
    <row r="6904" spans="1:18" x14ac:dyDescent="0.3">
      <c r="A6904" t="s">
        <v>3916</v>
      </c>
      <c r="B6904" s="17">
        <v>45013</v>
      </c>
      <c r="C6904" t="s">
        <v>3925</v>
      </c>
      <c r="D6904" t="s">
        <v>3926</v>
      </c>
      <c r="E6904" t="s">
        <v>3927</v>
      </c>
      <c r="F6904" t="s">
        <v>3930</v>
      </c>
      <c r="G6904" t="s">
        <v>3877</v>
      </c>
      <c r="H6904" t="s">
        <v>3922</v>
      </c>
      <c r="I6904">
        <v>1547.2</v>
      </c>
      <c r="J6904" s="41">
        <v>1.1000000000000003E-2</v>
      </c>
      <c r="K6904" s="42">
        <v>17.019200000000005</v>
      </c>
      <c r="L6904" s="43">
        <v>0.25999999999999984</v>
      </c>
      <c r="M6904" s="42">
        <v>4.4249919999999987</v>
      </c>
      <c r="N6904">
        <v>7</v>
      </c>
      <c r="O6904" s="43">
        <v>156.79999999999998</v>
      </c>
      <c r="P6904" s="42">
        <v>14.399999999999999</v>
      </c>
      <c r="Q6904" s="42">
        <v>12</v>
      </c>
      <c r="R6904" s="42">
        <v>10</v>
      </c>
    </row>
    <row r="6905" spans="1:18" x14ac:dyDescent="0.3">
      <c r="A6905" t="s">
        <v>3916</v>
      </c>
      <c r="B6905" s="17">
        <v>45014</v>
      </c>
      <c r="C6905" t="s">
        <v>3925</v>
      </c>
      <c r="D6905" t="s">
        <v>3926</v>
      </c>
      <c r="E6905" t="s">
        <v>3927</v>
      </c>
      <c r="F6905" t="s">
        <v>3930</v>
      </c>
      <c r="G6905" t="s">
        <v>3877</v>
      </c>
      <c r="H6905" t="s">
        <v>3922</v>
      </c>
      <c r="I6905">
        <v>2687.6</v>
      </c>
      <c r="J6905" s="41">
        <v>1.7380000000000003E-2</v>
      </c>
      <c r="K6905" s="42">
        <v>46.710488000000005</v>
      </c>
      <c r="L6905" s="43">
        <v>0.18999999999999992</v>
      </c>
      <c r="M6905" s="42">
        <v>8.8749927199999981</v>
      </c>
      <c r="N6905">
        <v>6</v>
      </c>
      <c r="O6905" s="43">
        <v>51.099999999999994</v>
      </c>
      <c r="P6905" s="42">
        <v>38.4</v>
      </c>
      <c r="Q6905" s="42">
        <v>7.5</v>
      </c>
      <c r="R6905" s="42">
        <v>5</v>
      </c>
    </row>
    <row r="6906" spans="1:18" x14ac:dyDescent="0.3">
      <c r="A6906" t="s">
        <v>3916</v>
      </c>
      <c r="B6906" s="17">
        <v>45015</v>
      </c>
      <c r="C6906" t="s">
        <v>3925</v>
      </c>
      <c r="D6906" t="s">
        <v>3926</v>
      </c>
      <c r="E6906" t="s">
        <v>3927</v>
      </c>
      <c r="F6906" t="s">
        <v>3930</v>
      </c>
      <c r="G6906" t="s">
        <v>3877</v>
      </c>
      <c r="H6906" t="s">
        <v>3922</v>
      </c>
      <c r="I6906">
        <v>2364.8000000000002</v>
      </c>
      <c r="J6906" s="41">
        <v>1.3750000000000004E-2</v>
      </c>
      <c r="K6906" s="42">
        <v>32.516000000000012</v>
      </c>
      <c r="L6906" s="43">
        <v>0.65999999999999981</v>
      </c>
      <c r="M6906" s="42">
        <v>21.460560000000001</v>
      </c>
      <c r="N6906">
        <v>4</v>
      </c>
      <c r="O6906" s="43">
        <v>151.19999999999999</v>
      </c>
      <c r="P6906" s="42">
        <v>6</v>
      </c>
      <c r="Q6906" s="42">
        <v>3</v>
      </c>
      <c r="R6906" s="42">
        <v>6</v>
      </c>
    </row>
    <row r="6907" spans="1:18" x14ac:dyDescent="0.3">
      <c r="A6907" t="s">
        <v>3916</v>
      </c>
      <c r="B6907" s="17">
        <v>45016</v>
      </c>
      <c r="C6907" t="s">
        <v>3925</v>
      </c>
      <c r="D6907" t="s">
        <v>3926</v>
      </c>
      <c r="E6907" t="s">
        <v>3927</v>
      </c>
      <c r="F6907" t="s">
        <v>3930</v>
      </c>
      <c r="G6907" t="s">
        <v>3877</v>
      </c>
      <c r="H6907" t="s">
        <v>3922</v>
      </c>
      <c r="I6907">
        <v>1649</v>
      </c>
      <c r="J6907" s="41">
        <v>1.4630000000000004E-2</v>
      </c>
      <c r="K6907" s="42">
        <v>24.124870000000008</v>
      </c>
      <c r="L6907" s="43">
        <v>0.14000000000000001</v>
      </c>
      <c r="M6907" s="42">
        <v>3.3774818000000013</v>
      </c>
      <c r="N6907">
        <v>6</v>
      </c>
      <c r="O6907" s="43">
        <v>49</v>
      </c>
      <c r="P6907" s="42">
        <v>57.599999999999994</v>
      </c>
      <c r="Q6907" s="42">
        <v>1.5</v>
      </c>
      <c r="R6907" s="42">
        <v>10</v>
      </c>
    </row>
    <row r="6908" spans="1:18" x14ac:dyDescent="0.3">
      <c r="A6908" t="s">
        <v>3916</v>
      </c>
      <c r="B6908" s="17">
        <v>45017</v>
      </c>
      <c r="C6908" t="s">
        <v>3925</v>
      </c>
      <c r="D6908" t="s">
        <v>3926</v>
      </c>
      <c r="E6908" t="s">
        <v>3927</v>
      </c>
      <c r="F6908" t="s">
        <v>3930</v>
      </c>
      <c r="G6908" t="s">
        <v>3877</v>
      </c>
      <c r="H6908" t="s">
        <v>3922</v>
      </c>
      <c r="I6908">
        <v>2622.6</v>
      </c>
      <c r="J6908" s="41">
        <v>1.2429999999999998E-2</v>
      </c>
      <c r="K6908" s="42">
        <v>32.598917999999998</v>
      </c>
      <c r="L6908" s="43">
        <v>0.70999999999999974</v>
      </c>
      <c r="M6908" s="42">
        <v>23.145231779999989</v>
      </c>
      <c r="N6908">
        <v>4</v>
      </c>
      <c r="O6908" s="43">
        <v>145.6</v>
      </c>
      <c r="P6908" s="42">
        <v>10.799999999999999</v>
      </c>
      <c r="Q6908" s="42">
        <v>15</v>
      </c>
      <c r="R6908" s="42">
        <v>9</v>
      </c>
    </row>
    <row r="6909" spans="1:18" x14ac:dyDescent="0.3">
      <c r="A6909" t="s">
        <v>3916</v>
      </c>
      <c r="B6909" s="17">
        <v>45018</v>
      </c>
      <c r="C6909" t="s">
        <v>3925</v>
      </c>
      <c r="D6909" t="s">
        <v>3926</v>
      </c>
      <c r="E6909" t="s">
        <v>3927</v>
      </c>
      <c r="F6909" t="s">
        <v>3930</v>
      </c>
      <c r="G6909" t="s">
        <v>3877</v>
      </c>
      <c r="H6909" t="s">
        <v>3922</v>
      </c>
      <c r="I6909">
        <v>1977.1999999999998</v>
      </c>
      <c r="J6909" s="41">
        <v>1.2650000000000005E-2</v>
      </c>
      <c r="K6909" s="42">
        <v>25.011580000000009</v>
      </c>
      <c r="L6909" s="43">
        <v>1.0599999999999996</v>
      </c>
      <c r="M6909" s="42">
        <v>26.5122748</v>
      </c>
      <c r="N6909">
        <v>7</v>
      </c>
      <c r="O6909" s="43">
        <v>0</v>
      </c>
      <c r="P6909" s="42">
        <v>68.399999999999991</v>
      </c>
      <c r="Q6909" s="42">
        <v>1.5</v>
      </c>
      <c r="R6909" s="42">
        <v>10</v>
      </c>
    </row>
    <row r="6910" spans="1:18" x14ac:dyDescent="0.3">
      <c r="A6910" t="s">
        <v>3916</v>
      </c>
      <c r="B6910" s="17">
        <v>45019</v>
      </c>
      <c r="C6910" t="s">
        <v>3925</v>
      </c>
      <c r="D6910" t="s">
        <v>3926</v>
      </c>
      <c r="E6910" t="s">
        <v>3927</v>
      </c>
      <c r="F6910" t="s">
        <v>3930</v>
      </c>
      <c r="G6910" t="s">
        <v>3877</v>
      </c>
      <c r="H6910" t="s">
        <v>3922</v>
      </c>
      <c r="I6910">
        <v>2299.6000000000004</v>
      </c>
      <c r="J6910" s="41">
        <v>1.3090000000000003E-2</v>
      </c>
      <c r="K6910" s="42">
        <v>30.10176400000001</v>
      </c>
      <c r="L6910" s="43">
        <v>0.61999999999999988</v>
      </c>
      <c r="M6910" s="42">
        <v>18.663093680000003</v>
      </c>
      <c r="N6910">
        <v>7</v>
      </c>
      <c r="O6910" s="43">
        <v>35.699999999999996</v>
      </c>
      <c r="P6910" s="42">
        <v>66</v>
      </c>
      <c r="Q6910" s="42">
        <v>3</v>
      </c>
      <c r="R6910" s="42">
        <v>4</v>
      </c>
    </row>
    <row r="6911" spans="1:18" x14ac:dyDescent="0.3">
      <c r="A6911" t="s">
        <v>3916</v>
      </c>
      <c r="B6911" s="17">
        <v>45020</v>
      </c>
      <c r="C6911" t="s">
        <v>3925</v>
      </c>
      <c r="D6911" t="s">
        <v>3926</v>
      </c>
      <c r="E6911" t="s">
        <v>3927</v>
      </c>
      <c r="F6911" t="s">
        <v>3930</v>
      </c>
      <c r="G6911" t="s">
        <v>3877</v>
      </c>
      <c r="H6911" t="s">
        <v>3922</v>
      </c>
      <c r="I6911">
        <v>1789.8000000000002</v>
      </c>
      <c r="J6911" s="41">
        <v>1.0670000000000001E-2</v>
      </c>
      <c r="K6911" s="42">
        <v>19.097166000000001</v>
      </c>
      <c r="L6911" s="43">
        <v>0.13</v>
      </c>
      <c r="M6911" s="42">
        <v>2.4826315800000001</v>
      </c>
      <c r="N6911">
        <v>2</v>
      </c>
      <c r="O6911" s="43">
        <v>190.39999999999998</v>
      </c>
      <c r="P6911" s="42">
        <v>8.4</v>
      </c>
      <c r="Q6911" s="42">
        <v>16.5</v>
      </c>
      <c r="R6911" s="42">
        <v>12</v>
      </c>
    </row>
    <row r="6912" spans="1:18" x14ac:dyDescent="0.3">
      <c r="A6912" t="s">
        <v>3916</v>
      </c>
      <c r="B6912" s="17">
        <v>45021</v>
      </c>
      <c r="C6912" t="s">
        <v>3925</v>
      </c>
      <c r="D6912" t="s">
        <v>3926</v>
      </c>
      <c r="E6912" t="s">
        <v>3927</v>
      </c>
      <c r="F6912" t="s">
        <v>3930</v>
      </c>
      <c r="G6912" t="s">
        <v>3877</v>
      </c>
      <c r="H6912" t="s">
        <v>3922</v>
      </c>
      <c r="I6912">
        <v>2076.4</v>
      </c>
      <c r="J6912" s="41">
        <v>1.397E-2</v>
      </c>
      <c r="K6912" s="42">
        <v>29.007308000000002</v>
      </c>
      <c r="L6912" s="43">
        <v>0.1499999999999998</v>
      </c>
      <c r="M6912" s="42">
        <v>4.3510961999999944</v>
      </c>
      <c r="N6912">
        <v>6</v>
      </c>
      <c r="O6912" s="43">
        <v>170.79999999999998</v>
      </c>
      <c r="P6912" s="42">
        <v>8.4</v>
      </c>
      <c r="Q6912" s="42">
        <v>13.5</v>
      </c>
      <c r="R6912" s="42">
        <v>12</v>
      </c>
    </row>
    <row r="6913" spans="1:18" x14ac:dyDescent="0.3">
      <c r="A6913" t="s">
        <v>3916</v>
      </c>
      <c r="B6913" s="17">
        <v>45022</v>
      </c>
      <c r="C6913" t="s">
        <v>3925</v>
      </c>
      <c r="D6913" t="s">
        <v>3926</v>
      </c>
      <c r="E6913" t="s">
        <v>3927</v>
      </c>
      <c r="F6913" t="s">
        <v>3930</v>
      </c>
      <c r="G6913" t="s">
        <v>3877</v>
      </c>
      <c r="H6913" t="s">
        <v>3922</v>
      </c>
      <c r="I6913">
        <v>2326.4</v>
      </c>
      <c r="J6913" s="41">
        <v>1.2319999999999999E-2</v>
      </c>
      <c r="K6913" s="42">
        <v>28.661248000000001</v>
      </c>
      <c r="L6913" s="43">
        <v>0.60999999999999988</v>
      </c>
      <c r="M6913" s="42">
        <v>17.483361279999997</v>
      </c>
      <c r="N6913">
        <v>3</v>
      </c>
      <c r="O6913" s="43">
        <v>47.599999999999994</v>
      </c>
      <c r="P6913" s="42">
        <v>56.4</v>
      </c>
      <c r="Q6913" s="42">
        <v>10.5</v>
      </c>
      <c r="R6913" s="42">
        <v>5</v>
      </c>
    </row>
    <row r="6914" spans="1:18" x14ac:dyDescent="0.3">
      <c r="A6914" t="s">
        <v>3916</v>
      </c>
      <c r="B6914" s="17">
        <v>45023</v>
      </c>
      <c r="C6914" t="s">
        <v>3925</v>
      </c>
      <c r="D6914" t="s">
        <v>3926</v>
      </c>
      <c r="E6914" t="s">
        <v>3927</v>
      </c>
      <c r="F6914" t="s">
        <v>3930</v>
      </c>
      <c r="G6914" t="s">
        <v>3877</v>
      </c>
      <c r="H6914" t="s">
        <v>3922</v>
      </c>
      <c r="I6914">
        <v>2376.8000000000002</v>
      </c>
      <c r="J6914" s="41">
        <v>1.4300000000000005E-2</v>
      </c>
      <c r="K6914" s="42">
        <v>33.988240000000019</v>
      </c>
      <c r="L6914" s="43">
        <v>0.12999999999999992</v>
      </c>
      <c r="M6914" s="42">
        <v>4.4184711999999999</v>
      </c>
      <c r="N6914">
        <v>4</v>
      </c>
      <c r="O6914" s="43">
        <v>71.399999999999991</v>
      </c>
      <c r="P6914" s="42">
        <v>18</v>
      </c>
      <c r="Q6914" s="42">
        <v>0</v>
      </c>
      <c r="R6914" s="42">
        <v>7</v>
      </c>
    </row>
    <row r="6915" spans="1:18" x14ac:dyDescent="0.3">
      <c r="A6915" t="s">
        <v>3916</v>
      </c>
      <c r="B6915" s="17">
        <v>45024</v>
      </c>
      <c r="C6915" t="s">
        <v>3925</v>
      </c>
      <c r="D6915" t="s">
        <v>3926</v>
      </c>
      <c r="E6915" t="s">
        <v>3927</v>
      </c>
      <c r="F6915" t="s">
        <v>3930</v>
      </c>
      <c r="G6915" t="s">
        <v>3877</v>
      </c>
      <c r="H6915" t="s">
        <v>3922</v>
      </c>
      <c r="I6915">
        <v>2420</v>
      </c>
      <c r="J6915" s="41">
        <v>1.5290000000000005E-2</v>
      </c>
      <c r="K6915" s="42">
        <v>37.00180000000001</v>
      </c>
      <c r="L6915" s="43">
        <v>0.05</v>
      </c>
      <c r="M6915" s="42">
        <v>1.8500900000000007</v>
      </c>
      <c r="N6915">
        <v>6</v>
      </c>
      <c r="O6915" s="43">
        <v>42.699999999999996</v>
      </c>
      <c r="P6915" s="42">
        <v>42</v>
      </c>
      <c r="Q6915" s="42">
        <v>13.5</v>
      </c>
      <c r="R6915" s="42">
        <v>11</v>
      </c>
    </row>
    <row r="6916" spans="1:18" x14ac:dyDescent="0.3">
      <c r="A6916" t="s">
        <v>3916</v>
      </c>
      <c r="B6916" s="17">
        <v>45025</v>
      </c>
      <c r="C6916" t="s">
        <v>3925</v>
      </c>
      <c r="D6916" t="s">
        <v>3926</v>
      </c>
      <c r="E6916" t="s">
        <v>3927</v>
      </c>
      <c r="F6916" t="s">
        <v>3930</v>
      </c>
      <c r="G6916" t="s">
        <v>3877</v>
      </c>
      <c r="H6916" t="s">
        <v>3922</v>
      </c>
      <c r="I6916">
        <v>2654</v>
      </c>
      <c r="J6916" s="41">
        <v>1.2980000000000002E-2</v>
      </c>
      <c r="K6916" s="42">
        <v>34.448920000000008</v>
      </c>
      <c r="L6916" s="43">
        <v>0.41999999999999982</v>
      </c>
      <c r="M6916" s="42">
        <v>14.468546399999997</v>
      </c>
      <c r="N6916">
        <v>2</v>
      </c>
      <c r="O6916" s="43">
        <v>159.6</v>
      </c>
      <c r="P6916" s="42">
        <v>60</v>
      </c>
      <c r="Q6916" s="42">
        <v>4.5</v>
      </c>
      <c r="R6916" s="42">
        <v>8</v>
      </c>
    </row>
    <row r="6917" spans="1:18" x14ac:dyDescent="0.3">
      <c r="A6917" t="s">
        <v>3916</v>
      </c>
      <c r="B6917" s="17">
        <v>45026</v>
      </c>
      <c r="C6917" t="s">
        <v>3925</v>
      </c>
      <c r="D6917" t="s">
        <v>3926</v>
      </c>
      <c r="E6917" t="s">
        <v>3927</v>
      </c>
      <c r="F6917" t="s">
        <v>3930</v>
      </c>
      <c r="G6917" t="s">
        <v>3877</v>
      </c>
      <c r="H6917" t="s">
        <v>3922</v>
      </c>
      <c r="I6917">
        <v>2556.6</v>
      </c>
      <c r="J6917" s="41">
        <v>1.2979999999999998E-2</v>
      </c>
      <c r="K6917" s="42">
        <v>33.184667999999995</v>
      </c>
      <c r="L6917" s="43">
        <v>0.72999999999999976</v>
      </c>
      <c r="M6917" s="42">
        <v>24.224807639999987</v>
      </c>
      <c r="N6917">
        <v>9</v>
      </c>
      <c r="O6917" s="43">
        <v>77</v>
      </c>
      <c r="P6917" s="42">
        <v>69.599999999999994</v>
      </c>
      <c r="Q6917" s="42">
        <v>10.5</v>
      </c>
      <c r="R6917" s="42">
        <v>5</v>
      </c>
    </row>
    <row r="6918" spans="1:18" x14ac:dyDescent="0.3">
      <c r="A6918" t="s">
        <v>3916</v>
      </c>
      <c r="B6918" s="17">
        <v>45027</v>
      </c>
      <c r="C6918" t="s">
        <v>3925</v>
      </c>
      <c r="D6918" t="s">
        <v>3926</v>
      </c>
      <c r="E6918" t="s">
        <v>3927</v>
      </c>
      <c r="F6918" t="s">
        <v>3930</v>
      </c>
      <c r="G6918" t="s">
        <v>3877</v>
      </c>
      <c r="H6918" t="s">
        <v>3922</v>
      </c>
      <c r="I6918">
        <v>1950</v>
      </c>
      <c r="J6918" s="41">
        <v>1.7270000000000004E-2</v>
      </c>
      <c r="K6918" s="42">
        <v>33.676500000000011</v>
      </c>
      <c r="L6918" s="43">
        <v>0.50999999999999979</v>
      </c>
      <c r="M6918" s="42">
        <v>17.175014999999998</v>
      </c>
      <c r="N6918">
        <v>5</v>
      </c>
      <c r="O6918" s="43">
        <v>237.99999999999997</v>
      </c>
      <c r="P6918" s="42">
        <v>32.4</v>
      </c>
      <c r="Q6918" s="42">
        <v>0</v>
      </c>
      <c r="R6918" s="42">
        <v>10</v>
      </c>
    </row>
    <row r="6919" spans="1:18" x14ac:dyDescent="0.3">
      <c r="A6919" t="s">
        <v>3916</v>
      </c>
      <c r="B6919" s="17">
        <v>45028</v>
      </c>
      <c r="C6919" t="s">
        <v>3925</v>
      </c>
      <c r="D6919" t="s">
        <v>3926</v>
      </c>
      <c r="E6919" t="s">
        <v>3927</v>
      </c>
      <c r="F6919" t="s">
        <v>3930</v>
      </c>
      <c r="G6919" t="s">
        <v>3877</v>
      </c>
      <c r="H6919" t="s">
        <v>3922</v>
      </c>
      <c r="I6919">
        <v>1652.4</v>
      </c>
      <c r="J6919" s="41">
        <v>1.7600000000000001E-2</v>
      </c>
      <c r="K6919" s="42">
        <v>29.082240000000002</v>
      </c>
      <c r="L6919" s="43">
        <v>0.11999999999999997</v>
      </c>
      <c r="M6919" s="42">
        <v>3.4898687999999995</v>
      </c>
      <c r="N6919">
        <v>8</v>
      </c>
      <c r="O6919" s="43">
        <v>224</v>
      </c>
      <c r="P6919" s="42">
        <v>15.6</v>
      </c>
      <c r="Q6919" s="42">
        <v>13.5</v>
      </c>
      <c r="R6919" s="42">
        <v>5</v>
      </c>
    </row>
    <row r="6920" spans="1:18" x14ac:dyDescent="0.3">
      <c r="A6920" t="s">
        <v>3916</v>
      </c>
      <c r="B6920" s="17">
        <v>45029</v>
      </c>
      <c r="C6920" t="s">
        <v>3925</v>
      </c>
      <c r="D6920" t="s">
        <v>3926</v>
      </c>
      <c r="E6920" t="s">
        <v>3927</v>
      </c>
      <c r="F6920" t="s">
        <v>3930</v>
      </c>
      <c r="G6920" t="s">
        <v>3877</v>
      </c>
      <c r="H6920" t="s">
        <v>3922</v>
      </c>
      <c r="I6920">
        <v>2046.4</v>
      </c>
      <c r="J6920" s="41">
        <v>1.4960000000000003E-2</v>
      </c>
      <c r="K6920" s="42">
        <v>30.614144000000007</v>
      </c>
      <c r="L6920" s="43">
        <v>0.27</v>
      </c>
      <c r="M6920" s="42">
        <v>8.265818880000003</v>
      </c>
      <c r="N6920">
        <v>6</v>
      </c>
      <c r="O6920" s="43">
        <v>110.6</v>
      </c>
      <c r="P6920" s="42">
        <v>9.6</v>
      </c>
      <c r="Q6920" s="42">
        <v>3</v>
      </c>
      <c r="R6920" s="42">
        <v>6</v>
      </c>
    </row>
    <row r="6921" spans="1:18" x14ac:dyDescent="0.3">
      <c r="A6921" t="s">
        <v>3916</v>
      </c>
      <c r="B6921" s="17">
        <v>45030</v>
      </c>
      <c r="C6921" t="s">
        <v>3925</v>
      </c>
      <c r="D6921" t="s">
        <v>3926</v>
      </c>
      <c r="E6921" t="s">
        <v>3927</v>
      </c>
      <c r="F6921" t="s">
        <v>3930</v>
      </c>
      <c r="G6921" t="s">
        <v>3877</v>
      </c>
      <c r="H6921" t="s">
        <v>3922</v>
      </c>
      <c r="I6921">
        <v>1740</v>
      </c>
      <c r="J6921" s="41">
        <v>1.584E-2</v>
      </c>
      <c r="K6921" s="42">
        <v>27.561599999999999</v>
      </c>
      <c r="L6921" s="43">
        <v>0.72999999999999976</v>
      </c>
      <c r="M6921" s="42">
        <v>20.119967999999993</v>
      </c>
      <c r="N6921">
        <v>9</v>
      </c>
      <c r="O6921" s="43">
        <v>46</v>
      </c>
      <c r="P6921" s="42">
        <v>38.4</v>
      </c>
      <c r="Q6921" s="42">
        <v>4.5</v>
      </c>
      <c r="R6921" s="42">
        <v>4</v>
      </c>
    </row>
    <row r="6922" spans="1:18" x14ac:dyDescent="0.3">
      <c r="A6922" t="s">
        <v>3916</v>
      </c>
      <c r="B6922" s="17">
        <v>45031</v>
      </c>
      <c r="C6922" t="s">
        <v>3925</v>
      </c>
      <c r="D6922" t="s">
        <v>3926</v>
      </c>
      <c r="E6922" t="s">
        <v>3927</v>
      </c>
      <c r="F6922" t="s">
        <v>3930</v>
      </c>
      <c r="G6922" t="s">
        <v>3877</v>
      </c>
      <c r="H6922" t="s">
        <v>3922</v>
      </c>
      <c r="I6922">
        <v>2300.8000000000002</v>
      </c>
      <c r="J6922" s="41">
        <v>1.2870000000000003E-2</v>
      </c>
      <c r="K6922" s="42">
        <v>29.61129600000001</v>
      </c>
      <c r="L6922" s="43">
        <v>0.70999999999999974</v>
      </c>
      <c r="M6922" s="42">
        <v>21.024020159999999</v>
      </c>
      <c r="N6922">
        <v>8</v>
      </c>
      <c r="O6922" s="43">
        <v>155.39999999999998</v>
      </c>
      <c r="P6922" s="42">
        <v>32.4</v>
      </c>
      <c r="Q6922" s="42">
        <v>13.5</v>
      </c>
      <c r="R6922" s="42">
        <v>9</v>
      </c>
    </row>
    <row r="6923" spans="1:18" x14ac:dyDescent="0.3">
      <c r="A6923" t="s">
        <v>3916</v>
      </c>
      <c r="B6923" s="17">
        <v>45032</v>
      </c>
      <c r="C6923" t="s">
        <v>3925</v>
      </c>
      <c r="D6923" t="s">
        <v>3926</v>
      </c>
      <c r="E6923" t="s">
        <v>3927</v>
      </c>
      <c r="F6923" t="s">
        <v>3930</v>
      </c>
      <c r="G6923" t="s">
        <v>3877</v>
      </c>
      <c r="H6923" t="s">
        <v>3922</v>
      </c>
      <c r="I6923">
        <v>2226.1999999999998</v>
      </c>
      <c r="J6923" s="41">
        <v>1.3750000000000002E-2</v>
      </c>
      <c r="K6923" s="42">
        <v>30.610250000000001</v>
      </c>
      <c r="L6923" s="43">
        <v>0.01</v>
      </c>
      <c r="M6923" s="42">
        <v>0.3061025</v>
      </c>
      <c r="N6923">
        <v>7</v>
      </c>
      <c r="O6923" s="43">
        <v>45</v>
      </c>
      <c r="P6923" s="42">
        <v>32.4</v>
      </c>
      <c r="Q6923" s="42">
        <v>7.5</v>
      </c>
      <c r="R6923" s="42">
        <v>8</v>
      </c>
    </row>
    <row r="6924" spans="1:18" x14ac:dyDescent="0.3">
      <c r="A6924" t="s">
        <v>3916</v>
      </c>
      <c r="B6924" s="17">
        <v>45033</v>
      </c>
      <c r="C6924" t="s">
        <v>3925</v>
      </c>
      <c r="D6924" t="s">
        <v>3926</v>
      </c>
      <c r="E6924" t="s">
        <v>3927</v>
      </c>
      <c r="F6924" t="s">
        <v>3930</v>
      </c>
      <c r="G6924" t="s">
        <v>3877</v>
      </c>
      <c r="H6924" t="s">
        <v>3922</v>
      </c>
      <c r="I6924">
        <v>1433</v>
      </c>
      <c r="J6924" s="41">
        <v>9.6799999999999994E-3</v>
      </c>
      <c r="K6924" s="42">
        <v>13.87144</v>
      </c>
      <c r="L6924" s="43">
        <v>0.31000000000000011</v>
      </c>
      <c r="M6924" s="42">
        <v>4.3001464000000018</v>
      </c>
      <c r="N6924">
        <v>1</v>
      </c>
      <c r="O6924" s="43">
        <v>36.4</v>
      </c>
      <c r="P6924" s="42">
        <v>36</v>
      </c>
      <c r="Q6924" s="42">
        <v>3</v>
      </c>
      <c r="R6924" s="42">
        <v>14</v>
      </c>
    </row>
    <row r="6925" spans="1:18" x14ac:dyDescent="0.3">
      <c r="A6925" t="s">
        <v>3916</v>
      </c>
      <c r="B6925" s="17">
        <v>45034</v>
      </c>
      <c r="C6925" t="s">
        <v>3925</v>
      </c>
      <c r="D6925" t="s">
        <v>3926</v>
      </c>
      <c r="E6925" t="s">
        <v>3927</v>
      </c>
      <c r="F6925" t="s">
        <v>3930</v>
      </c>
      <c r="G6925" t="s">
        <v>3877</v>
      </c>
      <c r="H6925" t="s">
        <v>3922</v>
      </c>
      <c r="I6925">
        <v>2035.4</v>
      </c>
      <c r="J6925" s="41">
        <v>1.4300000000000002E-2</v>
      </c>
      <c r="K6925" s="42">
        <v>29.106220000000004</v>
      </c>
      <c r="L6925" s="43">
        <v>0.38000000000000006</v>
      </c>
      <c r="M6925" s="42">
        <v>11.060363600000004</v>
      </c>
      <c r="N6925">
        <v>2</v>
      </c>
      <c r="O6925" s="43">
        <v>22</v>
      </c>
      <c r="P6925" s="42">
        <v>52.8</v>
      </c>
      <c r="Q6925" s="42">
        <v>3</v>
      </c>
      <c r="R6925" s="42">
        <v>12</v>
      </c>
    </row>
    <row r="6926" spans="1:18" x14ac:dyDescent="0.3">
      <c r="A6926" t="s">
        <v>3916</v>
      </c>
      <c r="B6926" s="17">
        <v>45035</v>
      </c>
      <c r="C6926" t="s">
        <v>3925</v>
      </c>
      <c r="D6926" t="s">
        <v>3926</v>
      </c>
      <c r="E6926" t="s">
        <v>3927</v>
      </c>
      <c r="F6926" t="s">
        <v>3930</v>
      </c>
      <c r="G6926" t="s">
        <v>3877</v>
      </c>
      <c r="H6926" t="s">
        <v>3922</v>
      </c>
      <c r="I6926">
        <v>2536.4</v>
      </c>
      <c r="J6926" s="41">
        <v>1.188E-2</v>
      </c>
      <c r="K6926" s="42">
        <v>30.132432000000001</v>
      </c>
      <c r="L6926" s="43">
        <v>0.75999999999999979</v>
      </c>
      <c r="M6926" s="42">
        <v>22.900648319999995</v>
      </c>
      <c r="N6926">
        <v>4</v>
      </c>
      <c r="O6926" s="43">
        <v>40.599999999999994</v>
      </c>
      <c r="P6926" s="42">
        <v>80.399999999999991</v>
      </c>
      <c r="Q6926" s="42">
        <v>3</v>
      </c>
      <c r="R6926" s="42">
        <v>6</v>
      </c>
    </row>
    <row r="6927" spans="1:18" x14ac:dyDescent="0.3">
      <c r="A6927" t="s">
        <v>3916</v>
      </c>
      <c r="B6927" s="17">
        <v>45036</v>
      </c>
      <c r="C6927" t="s">
        <v>3925</v>
      </c>
      <c r="D6927" t="s">
        <v>3926</v>
      </c>
      <c r="E6927" t="s">
        <v>3927</v>
      </c>
      <c r="F6927" t="s">
        <v>3930</v>
      </c>
      <c r="G6927" t="s">
        <v>3877</v>
      </c>
      <c r="H6927" t="s">
        <v>3922</v>
      </c>
      <c r="I6927">
        <v>1642.4</v>
      </c>
      <c r="J6927" s="41">
        <v>1.4300000000000004E-2</v>
      </c>
      <c r="K6927" s="42">
        <v>23.486320000000006</v>
      </c>
      <c r="L6927" s="43">
        <v>0.14000000000000007</v>
      </c>
      <c r="M6927" s="42">
        <v>3.2880848000000027</v>
      </c>
      <c r="N6927">
        <v>5</v>
      </c>
      <c r="O6927" s="43">
        <v>240.1</v>
      </c>
      <c r="P6927" s="42">
        <v>52.8</v>
      </c>
      <c r="Q6927" s="42">
        <v>9</v>
      </c>
      <c r="R6927" s="42">
        <v>5</v>
      </c>
    </row>
    <row r="6928" spans="1:18" x14ac:dyDescent="0.3">
      <c r="A6928" t="s">
        <v>3916</v>
      </c>
      <c r="B6928" s="17">
        <v>45037</v>
      </c>
      <c r="C6928" t="s">
        <v>3925</v>
      </c>
      <c r="D6928" t="s">
        <v>3926</v>
      </c>
      <c r="E6928" t="s">
        <v>3927</v>
      </c>
      <c r="F6928" t="s">
        <v>3930</v>
      </c>
      <c r="G6928" t="s">
        <v>3877</v>
      </c>
      <c r="H6928" t="s">
        <v>3922</v>
      </c>
      <c r="I6928">
        <v>1707.6000000000001</v>
      </c>
      <c r="J6928" s="41">
        <v>1.7160000000000002E-2</v>
      </c>
      <c r="K6928" s="42">
        <v>29.302416000000004</v>
      </c>
      <c r="L6928" s="43">
        <v>0.26000000000000006</v>
      </c>
      <c r="M6928" s="42">
        <v>7.6186281600000028</v>
      </c>
      <c r="N6928">
        <v>6</v>
      </c>
      <c r="O6928" s="43">
        <v>148.39999999999998</v>
      </c>
      <c r="P6928" s="42">
        <v>44.4</v>
      </c>
      <c r="Q6928" s="42">
        <v>21</v>
      </c>
      <c r="R6928" s="42">
        <v>11</v>
      </c>
    </row>
    <row r="6929" spans="1:18" x14ac:dyDescent="0.3">
      <c r="A6929" t="s">
        <v>3916</v>
      </c>
      <c r="B6929" s="17">
        <v>45038</v>
      </c>
      <c r="C6929" t="s">
        <v>3925</v>
      </c>
      <c r="D6929" t="s">
        <v>3926</v>
      </c>
      <c r="E6929" t="s">
        <v>3927</v>
      </c>
      <c r="F6929" t="s">
        <v>3930</v>
      </c>
      <c r="G6929" t="s">
        <v>3877</v>
      </c>
      <c r="H6929" t="s">
        <v>3922</v>
      </c>
      <c r="I6929">
        <v>1543.4</v>
      </c>
      <c r="J6929" s="41">
        <v>1.0890000000000002E-2</v>
      </c>
      <c r="K6929" s="42">
        <v>16.807626000000003</v>
      </c>
      <c r="L6929" s="43">
        <v>0.32000000000000012</v>
      </c>
      <c r="M6929" s="42">
        <v>5.3784403200000028</v>
      </c>
      <c r="N6929">
        <v>3</v>
      </c>
      <c r="O6929" s="43">
        <v>54.599999999999994</v>
      </c>
      <c r="P6929" s="42">
        <v>30</v>
      </c>
      <c r="Q6929" s="42">
        <v>7.5</v>
      </c>
      <c r="R6929" s="42">
        <v>9</v>
      </c>
    </row>
    <row r="6930" spans="1:18" x14ac:dyDescent="0.3">
      <c r="A6930" t="s">
        <v>3916</v>
      </c>
      <c r="B6930" s="17">
        <v>45039</v>
      </c>
      <c r="C6930" t="s">
        <v>3925</v>
      </c>
      <c r="D6930" t="s">
        <v>3926</v>
      </c>
      <c r="E6930" t="s">
        <v>3927</v>
      </c>
      <c r="F6930" t="s">
        <v>3930</v>
      </c>
      <c r="G6930" t="s">
        <v>3877</v>
      </c>
      <c r="H6930" t="s">
        <v>3922</v>
      </c>
      <c r="I6930">
        <v>1634.4</v>
      </c>
      <c r="J6930" s="41">
        <v>1.3530000000000004E-2</v>
      </c>
      <c r="K6930" s="42">
        <v>22.113432000000007</v>
      </c>
      <c r="L6930" s="43">
        <v>0.51999999999999991</v>
      </c>
      <c r="M6930" s="42">
        <v>11.498984640000002</v>
      </c>
      <c r="N6930">
        <v>3</v>
      </c>
      <c r="O6930" s="43">
        <v>100.8</v>
      </c>
      <c r="P6930" s="42">
        <v>73.2</v>
      </c>
      <c r="Q6930" s="42">
        <v>4.5</v>
      </c>
      <c r="R6930" s="42">
        <v>3</v>
      </c>
    </row>
    <row r="6931" spans="1:18" x14ac:dyDescent="0.3">
      <c r="A6931" t="s">
        <v>3916</v>
      </c>
      <c r="B6931" s="17">
        <v>45040</v>
      </c>
      <c r="C6931" t="s">
        <v>3925</v>
      </c>
      <c r="D6931" t="s">
        <v>3926</v>
      </c>
      <c r="E6931" t="s">
        <v>3927</v>
      </c>
      <c r="F6931" t="s">
        <v>3930</v>
      </c>
      <c r="G6931" t="s">
        <v>3877</v>
      </c>
      <c r="H6931" t="s">
        <v>3922</v>
      </c>
      <c r="I6931">
        <v>1563.2</v>
      </c>
      <c r="J6931" s="41">
        <v>1.5510000000000003E-2</v>
      </c>
      <c r="K6931" s="42">
        <v>24.245232000000005</v>
      </c>
      <c r="L6931" s="43">
        <v>0.73999999999999977</v>
      </c>
      <c r="M6931" s="42">
        <v>17.941471679999999</v>
      </c>
      <c r="N6931">
        <v>8</v>
      </c>
      <c r="O6931" s="43">
        <v>22</v>
      </c>
      <c r="P6931" s="42">
        <v>22.8</v>
      </c>
      <c r="Q6931" s="42">
        <v>18</v>
      </c>
      <c r="R6931" s="42">
        <v>6</v>
      </c>
    </row>
    <row r="6932" spans="1:18" x14ac:dyDescent="0.3">
      <c r="A6932" t="s">
        <v>3916</v>
      </c>
      <c r="B6932" s="17">
        <v>45041</v>
      </c>
      <c r="C6932" t="s">
        <v>3925</v>
      </c>
      <c r="D6932" t="s">
        <v>3926</v>
      </c>
      <c r="E6932" t="s">
        <v>3927</v>
      </c>
      <c r="F6932" t="s">
        <v>3930</v>
      </c>
      <c r="G6932" t="s">
        <v>3877</v>
      </c>
      <c r="H6932" t="s">
        <v>3922</v>
      </c>
      <c r="I6932">
        <v>2553.2000000000003</v>
      </c>
      <c r="J6932" s="41">
        <v>1.6280000000000003E-2</v>
      </c>
      <c r="K6932" s="42">
        <v>41.566096000000009</v>
      </c>
      <c r="L6932" s="43">
        <v>0.19999999999999996</v>
      </c>
      <c r="M6932" s="42">
        <v>8.3132192000000007</v>
      </c>
      <c r="N6932">
        <v>4</v>
      </c>
      <c r="O6932" s="43">
        <v>123.19999999999999</v>
      </c>
      <c r="P6932" s="42">
        <v>52.8</v>
      </c>
      <c r="Q6932" s="42">
        <v>19.5</v>
      </c>
      <c r="R6932" s="42">
        <v>12</v>
      </c>
    </row>
    <row r="6933" spans="1:18" x14ac:dyDescent="0.3">
      <c r="A6933" t="s">
        <v>3916</v>
      </c>
      <c r="B6933" s="17">
        <v>45042</v>
      </c>
      <c r="C6933" t="s">
        <v>3925</v>
      </c>
      <c r="D6933" t="s">
        <v>3926</v>
      </c>
      <c r="E6933" t="s">
        <v>3927</v>
      </c>
      <c r="F6933" t="s">
        <v>3930</v>
      </c>
      <c r="G6933" t="s">
        <v>3877</v>
      </c>
      <c r="H6933" t="s">
        <v>3922</v>
      </c>
      <c r="I6933">
        <v>1768.6000000000001</v>
      </c>
      <c r="J6933" s="41">
        <v>1.7050000000000003E-2</v>
      </c>
      <c r="K6933" s="42">
        <v>30.154630000000008</v>
      </c>
      <c r="L6933" s="43">
        <v>1.0299999999999998</v>
      </c>
      <c r="M6933" s="42">
        <v>31.059268900000003</v>
      </c>
      <c r="N6933">
        <v>7</v>
      </c>
      <c r="O6933" s="43">
        <v>93.8</v>
      </c>
      <c r="P6933" s="42">
        <v>76.8</v>
      </c>
      <c r="Q6933" s="42">
        <v>6</v>
      </c>
      <c r="R6933" s="42">
        <v>4</v>
      </c>
    </row>
    <row r="6934" spans="1:18" x14ac:dyDescent="0.3">
      <c r="A6934" t="s">
        <v>3916</v>
      </c>
      <c r="B6934" s="17">
        <v>45043</v>
      </c>
      <c r="C6934" t="s">
        <v>3925</v>
      </c>
      <c r="D6934" t="s">
        <v>3926</v>
      </c>
      <c r="E6934" t="s">
        <v>3927</v>
      </c>
      <c r="F6934" t="s">
        <v>3930</v>
      </c>
      <c r="G6934" t="s">
        <v>3877</v>
      </c>
      <c r="H6934" t="s">
        <v>3922</v>
      </c>
      <c r="I6934">
        <v>2495.6</v>
      </c>
      <c r="J6934" s="41">
        <v>1.342E-2</v>
      </c>
      <c r="K6934" s="42">
        <v>33.490952</v>
      </c>
      <c r="L6934" s="43">
        <v>7.0000000000000007E-2</v>
      </c>
      <c r="M6934" s="42">
        <v>2.3443666400000001</v>
      </c>
      <c r="N6934">
        <v>4</v>
      </c>
      <c r="O6934" s="43">
        <v>103.6</v>
      </c>
      <c r="P6934" s="42">
        <v>26.4</v>
      </c>
      <c r="Q6934" s="42">
        <v>10.5</v>
      </c>
      <c r="R6934" s="42">
        <v>8</v>
      </c>
    </row>
    <row r="6935" spans="1:18" x14ac:dyDescent="0.3">
      <c r="A6935" t="s">
        <v>3916</v>
      </c>
      <c r="B6935" s="17">
        <v>45044</v>
      </c>
      <c r="C6935" t="s">
        <v>3925</v>
      </c>
      <c r="D6935" t="s">
        <v>3926</v>
      </c>
      <c r="E6935" t="s">
        <v>3927</v>
      </c>
      <c r="F6935" t="s">
        <v>3930</v>
      </c>
      <c r="G6935" t="s">
        <v>3877</v>
      </c>
      <c r="H6935" t="s">
        <v>3922</v>
      </c>
      <c r="I6935">
        <v>1567.6000000000001</v>
      </c>
      <c r="J6935" s="41">
        <v>1.4080000000000002E-2</v>
      </c>
      <c r="K6935" s="42">
        <v>22.071808000000004</v>
      </c>
      <c r="L6935" s="43">
        <v>0.29000000000000004</v>
      </c>
      <c r="M6935" s="42">
        <v>6.4008243200000017</v>
      </c>
      <c r="N6935">
        <v>4</v>
      </c>
      <c r="O6935" s="43">
        <v>227.49999999999997</v>
      </c>
      <c r="P6935" s="42">
        <v>69.599999999999994</v>
      </c>
      <c r="Q6935" s="42">
        <v>10.5</v>
      </c>
      <c r="R6935" s="42">
        <v>13</v>
      </c>
    </row>
    <row r="6936" spans="1:18" x14ac:dyDescent="0.3">
      <c r="A6936" t="s">
        <v>3916</v>
      </c>
      <c r="B6936" s="17">
        <v>45045</v>
      </c>
      <c r="C6936" t="s">
        <v>3925</v>
      </c>
      <c r="D6936" t="s">
        <v>3926</v>
      </c>
      <c r="E6936" t="s">
        <v>3927</v>
      </c>
      <c r="F6936" t="s">
        <v>3930</v>
      </c>
      <c r="G6936" t="s">
        <v>3877</v>
      </c>
      <c r="H6936" t="s">
        <v>3922</v>
      </c>
      <c r="I6936">
        <v>1862.4</v>
      </c>
      <c r="J6936" s="41">
        <v>1.6830000000000001E-2</v>
      </c>
      <c r="K6936" s="42">
        <v>31.344192000000003</v>
      </c>
      <c r="L6936" s="43">
        <v>1.0499999999999996</v>
      </c>
      <c r="M6936" s="42">
        <v>32.911401599999991</v>
      </c>
      <c r="N6936">
        <v>4</v>
      </c>
      <c r="O6936" s="43">
        <v>26</v>
      </c>
      <c r="P6936" s="42">
        <v>79.2</v>
      </c>
      <c r="Q6936" s="42">
        <v>12</v>
      </c>
      <c r="R6936" s="42">
        <v>11</v>
      </c>
    </row>
    <row r="6937" spans="1:18" x14ac:dyDescent="0.3">
      <c r="A6937" t="s">
        <v>3916</v>
      </c>
      <c r="B6937" s="17">
        <v>45046</v>
      </c>
      <c r="C6937" t="s">
        <v>3925</v>
      </c>
      <c r="D6937" t="s">
        <v>3926</v>
      </c>
      <c r="E6937" t="s">
        <v>3927</v>
      </c>
      <c r="F6937" t="s">
        <v>3930</v>
      </c>
      <c r="G6937" t="s">
        <v>3877</v>
      </c>
      <c r="H6937" t="s">
        <v>3922</v>
      </c>
      <c r="I6937">
        <v>2095</v>
      </c>
      <c r="J6937" s="41">
        <v>1.5180000000000001E-2</v>
      </c>
      <c r="K6937" s="42">
        <v>31.802100000000003</v>
      </c>
      <c r="L6937" s="43">
        <v>0.54999999999999982</v>
      </c>
      <c r="M6937" s="42">
        <v>17.491154999999996</v>
      </c>
      <c r="N6937">
        <v>6</v>
      </c>
      <c r="O6937" s="43">
        <v>11</v>
      </c>
      <c r="P6937" s="42">
        <v>42</v>
      </c>
      <c r="Q6937" s="42">
        <v>9</v>
      </c>
      <c r="R6937" s="42">
        <v>2</v>
      </c>
    </row>
    <row r="6938" spans="1:18" x14ac:dyDescent="0.3">
      <c r="A6938" t="s">
        <v>3916</v>
      </c>
      <c r="B6938" s="17">
        <v>45047</v>
      </c>
      <c r="C6938" t="s">
        <v>3925</v>
      </c>
      <c r="D6938" t="s">
        <v>3926</v>
      </c>
      <c r="E6938" t="s">
        <v>3927</v>
      </c>
      <c r="F6938" t="s">
        <v>3930</v>
      </c>
      <c r="G6938" t="s">
        <v>3877</v>
      </c>
      <c r="H6938" t="s">
        <v>3922</v>
      </c>
      <c r="I6938">
        <v>2287.6</v>
      </c>
      <c r="J6938" s="41">
        <v>1.7380000000000003E-2</v>
      </c>
      <c r="K6938" s="42">
        <v>39.758488000000007</v>
      </c>
      <c r="L6938" s="43">
        <v>0.69999999999999973</v>
      </c>
      <c r="M6938" s="42">
        <v>27.830941599999996</v>
      </c>
      <c r="N6938">
        <v>6</v>
      </c>
      <c r="O6938" s="43">
        <v>71.399999999999991</v>
      </c>
      <c r="P6938" s="42">
        <v>80.399999999999991</v>
      </c>
      <c r="Q6938" s="42">
        <v>9</v>
      </c>
      <c r="R6938" s="42">
        <v>11</v>
      </c>
    </row>
    <row r="6939" spans="1:18" x14ac:dyDescent="0.3">
      <c r="A6939" t="s">
        <v>3916</v>
      </c>
      <c r="B6939" s="17">
        <v>45048</v>
      </c>
      <c r="C6939" t="s">
        <v>3925</v>
      </c>
      <c r="D6939" t="s">
        <v>3926</v>
      </c>
      <c r="E6939" t="s">
        <v>3927</v>
      </c>
      <c r="F6939" t="s">
        <v>3930</v>
      </c>
      <c r="G6939" t="s">
        <v>3877</v>
      </c>
      <c r="H6939" t="s">
        <v>3922</v>
      </c>
      <c r="I6939">
        <v>1572.2</v>
      </c>
      <c r="J6939" s="41">
        <v>1.2210000000000004E-2</v>
      </c>
      <c r="K6939" s="42">
        <v>19.196562000000007</v>
      </c>
      <c r="L6939" s="43">
        <v>0.81999999999999984</v>
      </c>
      <c r="M6939" s="42">
        <v>15.741180840000004</v>
      </c>
      <c r="N6939">
        <v>5</v>
      </c>
      <c r="O6939" s="43">
        <v>39.199999999999996</v>
      </c>
      <c r="P6939" s="42">
        <v>68.399999999999991</v>
      </c>
      <c r="Q6939" s="42">
        <v>12</v>
      </c>
      <c r="R6939" s="42">
        <v>10</v>
      </c>
    </row>
    <row r="6940" spans="1:18" x14ac:dyDescent="0.3">
      <c r="A6940" t="s">
        <v>3916</v>
      </c>
      <c r="B6940" s="17">
        <v>45049</v>
      </c>
      <c r="C6940" t="s">
        <v>3925</v>
      </c>
      <c r="D6940" t="s">
        <v>3926</v>
      </c>
      <c r="E6940" t="s">
        <v>3927</v>
      </c>
      <c r="F6940" t="s">
        <v>3930</v>
      </c>
      <c r="G6940" t="s">
        <v>3877</v>
      </c>
      <c r="H6940" t="s">
        <v>3922</v>
      </c>
      <c r="I6940">
        <v>1899</v>
      </c>
      <c r="J6940" s="41">
        <v>1.2870000000000001E-2</v>
      </c>
      <c r="K6940" s="42">
        <v>24.440130000000003</v>
      </c>
      <c r="L6940" s="43">
        <v>1.08</v>
      </c>
      <c r="M6940" s="42">
        <v>26.395340400000006</v>
      </c>
      <c r="N6940">
        <v>6</v>
      </c>
      <c r="O6940" s="43">
        <v>49</v>
      </c>
      <c r="P6940" s="42">
        <v>37.199999999999996</v>
      </c>
      <c r="Q6940" s="42">
        <v>6</v>
      </c>
      <c r="R6940" s="42">
        <v>13</v>
      </c>
    </row>
    <row r="6941" spans="1:18" x14ac:dyDescent="0.3">
      <c r="A6941" t="s">
        <v>3916</v>
      </c>
      <c r="B6941" s="17">
        <v>45050</v>
      </c>
      <c r="C6941" t="s">
        <v>3925</v>
      </c>
      <c r="D6941" t="s">
        <v>3926</v>
      </c>
      <c r="E6941" t="s">
        <v>3927</v>
      </c>
      <c r="F6941" t="s">
        <v>3930</v>
      </c>
      <c r="G6941" t="s">
        <v>3877</v>
      </c>
      <c r="H6941" t="s">
        <v>3922</v>
      </c>
      <c r="I6941">
        <v>2828.2000000000003</v>
      </c>
      <c r="J6941" s="41">
        <v>1.3640000000000003E-2</v>
      </c>
      <c r="K6941" s="42">
        <v>38.576648000000013</v>
      </c>
      <c r="L6941" s="43">
        <v>7.0000000000000062E-2</v>
      </c>
      <c r="M6941" s="42">
        <v>2.7003653600000033</v>
      </c>
      <c r="N6941">
        <v>4</v>
      </c>
      <c r="O6941" s="43">
        <v>36</v>
      </c>
      <c r="P6941" s="42">
        <v>18</v>
      </c>
      <c r="Q6941" s="42">
        <v>19.5</v>
      </c>
      <c r="R6941" s="42">
        <v>9</v>
      </c>
    </row>
    <row r="6942" spans="1:18" x14ac:dyDescent="0.3">
      <c r="A6942" t="s">
        <v>3916</v>
      </c>
      <c r="B6942" s="17">
        <v>45051</v>
      </c>
      <c r="C6942" t="s">
        <v>3925</v>
      </c>
      <c r="D6942" t="s">
        <v>3926</v>
      </c>
      <c r="E6942" t="s">
        <v>3927</v>
      </c>
      <c r="F6942" t="s">
        <v>3930</v>
      </c>
      <c r="G6942" t="s">
        <v>3877</v>
      </c>
      <c r="H6942" t="s">
        <v>3922</v>
      </c>
      <c r="I6942">
        <v>2573.2000000000003</v>
      </c>
      <c r="J6942" s="41">
        <v>1.0780000000000001E-2</v>
      </c>
      <c r="K6942" s="42">
        <v>27.739096000000007</v>
      </c>
      <c r="L6942" s="43">
        <v>1.1799999999999997</v>
      </c>
      <c r="M6942" s="42">
        <v>32.732133279999999</v>
      </c>
      <c r="N6942">
        <v>4</v>
      </c>
      <c r="O6942" s="43">
        <v>229.6</v>
      </c>
      <c r="P6942" s="42">
        <v>33.6</v>
      </c>
      <c r="Q6942" s="42">
        <v>3</v>
      </c>
      <c r="R6942" s="42">
        <v>5</v>
      </c>
    </row>
    <row r="6943" spans="1:18" x14ac:dyDescent="0.3">
      <c r="A6943" t="s">
        <v>3916</v>
      </c>
      <c r="B6943" s="17">
        <v>45052</v>
      </c>
      <c r="C6943" t="s">
        <v>3925</v>
      </c>
      <c r="D6943" t="s">
        <v>3926</v>
      </c>
      <c r="E6943" t="s">
        <v>3927</v>
      </c>
      <c r="F6943" t="s">
        <v>3930</v>
      </c>
      <c r="G6943" t="s">
        <v>3877</v>
      </c>
      <c r="H6943" t="s">
        <v>3922</v>
      </c>
      <c r="I6943">
        <v>2348.4</v>
      </c>
      <c r="J6943" s="41">
        <v>1.3090000000000001E-2</v>
      </c>
      <c r="K6943" s="42">
        <v>30.740556000000005</v>
      </c>
      <c r="L6943" s="43">
        <v>0.18000000000000005</v>
      </c>
      <c r="M6943" s="42">
        <v>5.5333000800000027</v>
      </c>
      <c r="N6943">
        <v>6</v>
      </c>
      <c r="O6943" s="43">
        <v>64.399999999999991</v>
      </c>
      <c r="P6943" s="42">
        <v>12</v>
      </c>
      <c r="Q6943" s="42">
        <v>15</v>
      </c>
      <c r="R6943" s="42">
        <v>3</v>
      </c>
    </row>
    <row r="6944" spans="1:18" x14ac:dyDescent="0.3">
      <c r="A6944" t="s">
        <v>3916</v>
      </c>
      <c r="B6944" s="17">
        <v>45053</v>
      </c>
      <c r="C6944" t="s">
        <v>3925</v>
      </c>
      <c r="D6944" t="s">
        <v>3926</v>
      </c>
      <c r="E6944" t="s">
        <v>3927</v>
      </c>
      <c r="F6944" t="s">
        <v>3930</v>
      </c>
      <c r="G6944" t="s">
        <v>3877</v>
      </c>
      <c r="H6944" t="s">
        <v>3922</v>
      </c>
      <c r="I6944">
        <v>1443</v>
      </c>
      <c r="J6944" s="41">
        <v>1.1330000000000002E-2</v>
      </c>
      <c r="K6944" s="42">
        <v>16.349190000000004</v>
      </c>
      <c r="L6944" s="43">
        <v>0.18</v>
      </c>
      <c r="M6944" s="42">
        <v>2.9428542000000006</v>
      </c>
      <c r="N6944">
        <v>4</v>
      </c>
      <c r="O6944" s="43">
        <v>69.3</v>
      </c>
      <c r="P6944" s="42">
        <v>79.2</v>
      </c>
      <c r="Q6944" s="42">
        <v>12</v>
      </c>
      <c r="R6944" s="42">
        <v>6</v>
      </c>
    </row>
    <row r="6945" spans="1:18" x14ac:dyDescent="0.3">
      <c r="A6945" t="s">
        <v>3916</v>
      </c>
      <c r="B6945" s="17">
        <v>45054</v>
      </c>
      <c r="C6945" t="s">
        <v>3925</v>
      </c>
      <c r="D6945" t="s">
        <v>3926</v>
      </c>
      <c r="E6945" t="s">
        <v>3927</v>
      </c>
      <c r="F6945" t="s">
        <v>3930</v>
      </c>
      <c r="G6945" t="s">
        <v>3877</v>
      </c>
      <c r="H6945" t="s">
        <v>3922</v>
      </c>
      <c r="I6945">
        <v>1769.8000000000002</v>
      </c>
      <c r="J6945" s="41">
        <v>1.529E-2</v>
      </c>
      <c r="K6945" s="42">
        <v>27.060242000000002</v>
      </c>
      <c r="L6945" s="43">
        <v>1.0599999999999996</v>
      </c>
      <c r="M6945" s="42">
        <v>28.683856519999992</v>
      </c>
      <c r="N6945">
        <v>4</v>
      </c>
      <c r="O6945" s="43">
        <v>62.3</v>
      </c>
      <c r="P6945" s="42">
        <v>85.2</v>
      </c>
      <c r="Q6945" s="42">
        <v>13.5</v>
      </c>
      <c r="R6945" s="42">
        <v>11</v>
      </c>
    </row>
    <row r="6946" spans="1:18" x14ac:dyDescent="0.3">
      <c r="A6946" t="s">
        <v>3916</v>
      </c>
      <c r="B6946" s="17">
        <v>45055</v>
      </c>
      <c r="C6946" t="s">
        <v>3925</v>
      </c>
      <c r="D6946" t="s">
        <v>3926</v>
      </c>
      <c r="E6946" t="s">
        <v>3927</v>
      </c>
      <c r="F6946" t="s">
        <v>3930</v>
      </c>
      <c r="G6946" t="s">
        <v>3877</v>
      </c>
      <c r="H6946" t="s">
        <v>3922</v>
      </c>
      <c r="I6946">
        <v>1824.2</v>
      </c>
      <c r="J6946" s="41">
        <v>1.023E-2</v>
      </c>
      <c r="K6946" s="42">
        <v>18.661566000000001</v>
      </c>
      <c r="L6946" s="43">
        <v>4.0000000000000063E-2</v>
      </c>
      <c r="M6946" s="42">
        <v>0.74646264000000118</v>
      </c>
      <c r="N6946">
        <v>2</v>
      </c>
      <c r="O6946" s="43">
        <v>112.69999999999999</v>
      </c>
      <c r="P6946" s="42">
        <v>9.6</v>
      </c>
      <c r="Q6946" s="42">
        <v>16.5</v>
      </c>
      <c r="R6946" s="42">
        <v>12</v>
      </c>
    </row>
    <row r="6947" spans="1:18" x14ac:dyDescent="0.3">
      <c r="A6947" t="s">
        <v>3916</v>
      </c>
      <c r="B6947" s="17">
        <v>45056</v>
      </c>
      <c r="C6947" t="s">
        <v>3925</v>
      </c>
      <c r="D6947" t="s">
        <v>3926</v>
      </c>
      <c r="E6947" t="s">
        <v>3927</v>
      </c>
      <c r="F6947" t="s">
        <v>3930</v>
      </c>
      <c r="G6947" t="s">
        <v>3877</v>
      </c>
      <c r="H6947" t="s">
        <v>3922</v>
      </c>
      <c r="I6947">
        <v>1685.4</v>
      </c>
      <c r="J6947" s="41">
        <v>1.7600000000000001E-2</v>
      </c>
      <c r="K6947" s="42">
        <v>29.663040000000002</v>
      </c>
      <c r="L6947" s="43">
        <v>0.72999999999999987</v>
      </c>
      <c r="M6947" s="42">
        <v>21.654019199999997</v>
      </c>
      <c r="N6947">
        <v>3</v>
      </c>
      <c r="O6947" s="43">
        <v>27</v>
      </c>
      <c r="P6947" s="42">
        <v>3.5999999999999996</v>
      </c>
      <c r="Q6947" s="42">
        <v>4.5</v>
      </c>
      <c r="R6947" s="42">
        <v>12</v>
      </c>
    </row>
    <row r="6948" spans="1:18" x14ac:dyDescent="0.3">
      <c r="A6948" t="s">
        <v>3916</v>
      </c>
      <c r="B6948" s="17">
        <v>45057</v>
      </c>
      <c r="C6948" t="s">
        <v>3925</v>
      </c>
      <c r="D6948" t="s">
        <v>3926</v>
      </c>
      <c r="E6948" t="s">
        <v>3927</v>
      </c>
      <c r="F6948" t="s">
        <v>3930</v>
      </c>
      <c r="G6948" t="s">
        <v>3877</v>
      </c>
      <c r="H6948" t="s">
        <v>3922</v>
      </c>
      <c r="I6948">
        <v>2548.6</v>
      </c>
      <c r="J6948" s="41">
        <v>1.5069999999999998E-2</v>
      </c>
      <c r="K6948" s="42">
        <v>38.407401999999998</v>
      </c>
      <c r="L6948" s="43">
        <v>0.7799999999999998</v>
      </c>
      <c r="M6948" s="42">
        <v>29.957773559999989</v>
      </c>
      <c r="N6948">
        <v>2</v>
      </c>
      <c r="O6948" s="43">
        <v>153.29999999999998</v>
      </c>
      <c r="P6948" s="42">
        <v>28.799999999999997</v>
      </c>
      <c r="Q6948" s="42">
        <v>16.5</v>
      </c>
      <c r="R6948" s="42">
        <v>6</v>
      </c>
    </row>
    <row r="6949" spans="1:18" x14ac:dyDescent="0.3">
      <c r="A6949" t="s">
        <v>3916</v>
      </c>
      <c r="B6949" s="17">
        <v>45058</v>
      </c>
      <c r="C6949" t="s">
        <v>3925</v>
      </c>
      <c r="D6949" t="s">
        <v>3926</v>
      </c>
      <c r="E6949" t="s">
        <v>3927</v>
      </c>
      <c r="F6949" t="s">
        <v>3930</v>
      </c>
      <c r="G6949" t="s">
        <v>3877</v>
      </c>
      <c r="H6949" t="s">
        <v>3922</v>
      </c>
      <c r="I6949">
        <v>2367.1999999999998</v>
      </c>
      <c r="J6949" s="41">
        <v>1.4300000000000002E-2</v>
      </c>
      <c r="K6949" s="42">
        <v>33.850960000000001</v>
      </c>
      <c r="L6949" s="43">
        <v>0.61999999999999977</v>
      </c>
      <c r="M6949" s="42">
        <v>20.987595199999994</v>
      </c>
      <c r="N6949">
        <v>4</v>
      </c>
      <c r="O6949" s="43">
        <v>57.4</v>
      </c>
      <c r="P6949" s="42">
        <v>34.799999999999997</v>
      </c>
      <c r="Q6949" s="42">
        <v>7.5</v>
      </c>
      <c r="R6949" s="42">
        <v>8</v>
      </c>
    </row>
    <row r="6950" spans="1:18" x14ac:dyDescent="0.3">
      <c r="A6950" t="s">
        <v>3916</v>
      </c>
      <c r="B6950" s="17">
        <v>45059</v>
      </c>
      <c r="C6950" t="s">
        <v>3925</v>
      </c>
      <c r="D6950" t="s">
        <v>3926</v>
      </c>
      <c r="E6950" t="s">
        <v>3927</v>
      </c>
      <c r="F6950" t="s">
        <v>3930</v>
      </c>
      <c r="G6950" t="s">
        <v>3877</v>
      </c>
      <c r="H6950" t="s">
        <v>3922</v>
      </c>
      <c r="I6950">
        <v>2416.1999999999998</v>
      </c>
      <c r="J6950" s="41">
        <v>1.6390000000000002E-2</v>
      </c>
      <c r="K6950" s="42">
        <v>39.601517999999999</v>
      </c>
      <c r="L6950" s="43">
        <v>1.0999999999999999</v>
      </c>
      <c r="M6950" s="42">
        <v>43.56166979999999</v>
      </c>
      <c r="N6950">
        <v>4</v>
      </c>
      <c r="O6950" s="43">
        <v>36.4</v>
      </c>
      <c r="P6950" s="42">
        <v>49.199999999999996</v>
      </c>
      <c r="Q6950" s="42">
        <v>3</v>
      </c>
      <c r="R6950" s="42">
        <v>11</v>
      </c>
    </row>
    <row r="6951" spans="1:18" x14ac:dyDescent="0.3">
      <c r="A6951" t="s">
        <v>3916</v>
      </c>
      <c r="B6951" s="17">
        <v>45060</v>
      </c>
      <c r="C6951" t="s">
        <v>3925</v>
      </c>
      <c r="D6951" t="s">
        <v>3926</v>
      </c>
      <c r="E6951" t="s">
        <v>3927</v>
      </c>
      <c r="F6951" t="s">
        <v>3930</v>
      </c>
      <c r="G6951" t="s">
        <v>3877</v>
      </c>
      <c r="H6951" t="s">
        <v>3922</v>
      </c>
      <c r="I6951">
        <v>2769.8</v>
      </c>
      <c r="J6951" s="41">
        <v>1.5400000000000004E-2</v>
      </c>
      <c r="K6951" s="42">
        <v>42.654920000000011</v>
      </c>
      <c r="L6951" s="43">
        <v>0.53999999999999981</v>
      </c>
      <c r="M6951" s="42">
        <v>23.033656799999999</v>
      </c>
      <c r="N6951">
        <v>6</v>
      </c>
      <c r="O6951" s="43">
        <v>12</v>
      </c>
      <c r="P6951" s="42">
        <v>74.399999999999991</v>
      </c>
      <c r="Q6951" s="42">
        <v>19.5</v>
      </c>
      <c r="R6951" s="42">
        <v>1</v>
      </c>
    </row>
    <row r="6952" spans="1:18" x14ac:dyDescent="0.3">
      <c r="A6952" t="s">
        <v>3916</v>
      </c>
      <c r="B6952" s="17">
        <v>45061</v>
      </c>
      <c r="C6952" t="s">
        <v>3925</v>
      </c>
      <c r="D6952" t="s">
        <v>3926</v>
      </c>
      <c r="E6952" t="s">
        <v>3927</v>
      </c>
      <c r="F6952" t="s">
        <v>3930</v>
      </c>
      <c r="G6952" t="s">
        <v>3877</v>
      </c>
      <c r="H6952" t="s">
        <v>3922</v>
      </c>
      <c r="I6952">
        <v>2197.6000000000004</v>
      </c>
      <c r="J6952" s="41">
        <v>1.3090000000000003E-2</v>
      </c>
      <c r="K6952" s="42">
        <v>28.766584000000012</v>
      </c>
      <c r="L6952" s="43">
        <v>0.32999999999999979</v>
      </c>
      <c r="M6952" s="42">
        <v>9.4929727199999974</v>
      </c>
      <c r="N6952">
        <v>6</v>
      </c>
      <c r="O6952" s="43">
        <v>44.099999999999994</v>
      </c>
      <c r="P6952" s="42">
        <v>45.6</v>
      </c>
      <c r="Q6952" s="42">
        <v>9</v>
      </c>
      <c r="R6952" s="42">
        <v>10</v>
      </c>
    </row>
    <row r="6953" spans="1:18" x14ac:dyDescent="0.3">
      <c r="A6953" t="s">
        <v>3916</v>
      </c>
      <c r="B6953" s="17">
        <v>45062</v>
      </c>
      <c r="C6953" t="s">
        <v>3925</v>
      </c>
      <c r="D6953" t="s">
        <v>3926</v>
      </c>
      <c r="E6953" t="s">
        <v>3927</v>
      </c>
      <c r="F6953" t="s">
        <v>3930</v>
      </c>
      <c r="G6953" t="s">
        <v>3877</v>
      </c>
      <c r="H6953" t="s">
        <v>3922</v>
      </c>
      <c r="I6953">
        <v>2391.8000000000002</v>
      </c>
      <c r="J6953" s="41">
        <v>1.1550000000000003E-2</v>
      </c>
      <c r="K6953" s="42">
        <v>27.62529000000001</v>
      </c>
      <c r="L6953" s="43">
        <v>0.43999999999999984</v>
      </c>
      <c r="M6953" s="42">
        <v>12.1551276</v>
      </c>
      <c r="N6953">
        <v>3</v>
      </c>
      <c r="O6953" s="43">
        <v>35.699999999999996</v>
      </c>
      <c r="P6953" s="42">
        <v>24</v>
      </c>
      <c r="Q6953" s="42">
        <v>9</v>
      </c>
      <c r="R6953" s="42">
        <v>5</v>
      </c>
    </row>
    <row r="6954" spans="1:18" x14ac:dyDescent="0.3">
      <c r="A6954" t="s">
        <v>3916</v>
      </c>
      <c r="B6954" s="17">
        <v>45063</v>
      </c>
      <c r="C6954" t="s">
        <v>3925</v>
      </c>
      <c r="D6954" t="s">
        <v>3926</v>
      </c>
      <c r="E6954" t="s">
        <v>3927</v>
      </c>
      <c r="F6954" t="s">
        <v>3930</v>
      </c>
      <c r="G6954" t="s">
        <v>3877</v>
      </c>
      <c r="H6954" t="s">
        <v>3922</v>
      </c>
      <c r="I6954">
        <v>1769.6000000000001</v>
      </c>
      <c r="J6954" s="41">
        <v>1.5180000000000003E-2</v>
      </c>
      <c r="K6954" s="42">
        <v>26.862528000000008</v>
      </c>
      <c r="L6954" s="43">
        <v>1.0799999999999996</v>
      </c>
      <c r="M6954" s="42">
        <v>29.011530239999999</v>
      </c>
      <c r="N6954">
        <v>4</v>
      </c>
      <c r="O6954" s="43">
        <v>99.399999999999991</v>
      </c>
      <c r="P6954" s="42">
        <v>32.4</v>
      </c>
      <c r="Q6954" s="42">
        <v>3</v>
      </c>
      <c r="R6954" s="42">
        <v>4</v>
      </c>
    </row>
    <row r="6955" spans="1:18" x14ac:dyDescent="0.3">
      <c r="A6955" t="s">
        <v>3916</v>
      </c>
      <c r="B6955" s="17">
        <v>45064</v>
      </c>
      <c r="C6955" t="s">
        <v>3925</v>
      </c>
      <c r="D6955" t="s">
        <v>3926</v>
      </c>
      <c r="E6955" t="s">
        <v>3927</v>
      </c>
      <c r="F6955" t="s">
        <v>3930</v>
      </c>
      <c r="G6955" t="s">
        <v>3877</v>
      </c>
      <c r="H6955" t="s">
        <v>3922</v>
      </c>
      <c r="I6955">
        <v>2034.6000000000004</v>
      </c>
      <c r="J6955" s="41">
        <v>1.4520000000000002E-2</v>
      </c>
      <c r="K6955" s="42">
        <v>29.54239200000001</v>
      </c>
      <c r="L6955" s="43">
        <v>0.29000000000000004</v>
      </c>
      <c r="M6955" s="42">
        <v>8.5672936800000041</v>
      </c>
      <c r="N6955">
        <v>8</v>
      </c>
      <c r="O6955" s="43">
        <v>156.79999999999998</v>
      </c>
      <c r="P6955" s="42">
        <v>42</v>
      </c>
      <c r="Q6955" s="42">
        <v>10.5</v>
      </c>
      <c r="R6955" s="42">
        <v>14</v>
      </c>
    </row>
    <row r="6956" spans="1:18" x14ac:dyDescent="0.3">
      <c r="A6956" t="s">
        <v>3916</v>
      </c>
      <c r="B6956" s="17">
        <v>45065</v>
      </c>
      <c r="C6956" t="s">
        <v>3925</v>
      </c>
      <c r="D6956" t="s">
        <v>3926</v>
      </c>
      <c r="E6956" t="s">
        <v>3927</v>
      </c>
      <c r="F6956" t="s">
        <v>3930</v>
      </c>
      <c r="G6956" t="s">
        <v>3877</v>
      </c>
      <c r="H6956" t="s">
        <v>3922</v>
      </c>
      <c r="I6956">
        <v>2208.8000000000002</v>
      </c>
      <c r="J6956" s="41">
        <v>1.4190000000000003E-2</v>
      </c>
      <c r="K6956" s="42">
        <v>31.342872000000011</v>
      </c>
      <c r="L6956" s="43">
        <v>0.06</v>
      </c>
      <c r="M6956" s="42">
        <v>1.8805723200000006</v>
      </c>
      <c r="N6956">
        <v>5</v>
      </c>
      <c r="O6956" s="43">
        <v>45.5</v>
      </c>
      <c r="P6956" s="42">
        <v>37.199999999999996</v>
      </c>
      <c r="Q6956" s="42">
        <v>18</v>
      </c>
      <c r="R6956" s="42">
        <v>10</v>
      </c>
    </row>
    <row r="6957" spans="1:18" x14ac:dyDescent="0.3">
      <c r="A6957" t="s">
        <v>3916</v>
      </c>
      <c r="B6957" s="17">
        <v>45066</v>
      </c>
      <c r="C6957" t="s">
        <v>3925</v>
      </c>
      <c r="D6957" t="s">
        <v>3926</v>
      </c>
      <c r="E6957" t="s">
        <v>3927</v>
      </c>
      <c r="F6957" t="s">
        <v>3930</v>
      </c>
      <c r="G6957" t="s">
        <v>3877</v>
      </c>
      <c r="H6957" t="s">
        <v>3922</v>
      </c>
      <c r="I6957">
        <v>2099.8000000000002</v>
      </c>
      <c r="J6957" s="41">
        <v>1.1220000000000003E-2</v>
      </c>
      <c r="K6957" s="42">
        <v>23.559756000000007</v>
      </c>
      <c r="L6957" s="43">
        <v>0.13000000000000006</v>
      </c>
      <c r="M6957" s="42">
        <v>3.0627682800000025</v>
      </c>
      <c r="N6957">
        <v>4</v>
      </c>
      <c r="O6957" s="43">
        <v>57.4</v>
      </c>
      <c r="P6957" s="42">
        <v>40.799999999999997</v>
      </c>
      <c r="Q6957" s="42">
        <v>10.5</v>
      </c>
      <c r="R6957" s="42">
        <v>13</v>
      </c>
    </row>
    <row r="6958" spans="1:18" x14ac:dyDescent="0.3">
      <c r="A6958" t="s">
        <v>3916</v>
      </c>
      <c r="B6958" s="17">
        <v>45067</v>
      </c>
      <c r="C6958" t="s">
        <v>3925</v>
      </c>
      <c r="D6958" t="s">
        <v>3926</v>
      </c>
      <c r="E6958" t="s">
        <v>3927</v>
      </c>
      <c r="F6958" t="s">
        <v>3930</v>
      </c>
      <c r="G6958" t="s">
        <v>3877</v>
      </c>
      <c r="H6958" t="s">
        <v>3922</v>
      </c>
      <c r="I6958">
        <v>2082.8000000000002</v>
      </c>
      <c r="J6958" s="41">
        <v>1.5730000000000004E-2</v>
      </c>
      <c r="K6958" s="42">
        <v>32.762444000000009</v>
      </c>
      <c r="L6958" s="43">
        <v>9.9999999999999794E-3</v>
      </c>
      <c r="M6958" s="42">
        <v>0.32762443999999941</v>
      </c>
      <c r="N6958">
        <v>6</v>
      </c>
      <c r="O6958" s="43">
        <v>67.899999999999991</v>
      </c>
      <c r="P6958" s="42">
        <v>45.6</v>
      </c>
      <c r="Q6958" s="42">
        <v>24</v>
      </c>
      <c r="R6958" s="42">
        <v>8</v>
      </c>
    </row>
    <row r="6959" spans="1:18" x14ac:dyDescent="0.3">
      <c r="A6959" t="s">
        <v>3916</v>
      </c>
      <c r="B6959" s="17">
        <v>45068</v>
      </c>
      <c r="C6959" t="s">
        <v>3925</v>
      </c>
      <c r="D6959" t="s">
        <v>3926</v>
      </c>
      <c r="E6959" t="s">
        <v>3927</v>
      </c>
      <c r="F6959" t="s">
        <v>3930</v>
      </c>
      <c r="G6959" t="s">
        <v>3877</v>
      </c>
      <c r="H6959" t="s">
        <v>3922</v>
      </c>
      <c r="I6959">
        <v>1976.8000000000002</v>
      </c>
      <c r="J6959" s="41">
        <v>1.8260000000000002E-2</v>
      </c>
      <c r="K6959" s="42">
        <v>36.096368000000005</v>
      </c>
      <c r="L6959" s="43">
        <v>0.79999999999999982</v>
      </c>
      <c r="M6959" s="42">
        <v>28.877094399999997</v>
      </c>
      <c r="N6959">
        <v>4</v>
      </c>
      <c r="O6959" s="43">
        <v>133</v>
      </c>
      <c r="P6959" s="42">
        <v>85.2</v>
      </c>
      <c r="Q6959" s="42">
        <v>6</v>
      </c>
      <c r="R6959" s="42">
        <v>6</v>
      </c>
    </row>
    <row r="6960" spans="1:18" x14ac:dyDescent="0.3">
      <c r="A6960" t="s">
        <v>3916</v>
      </c>
      <c r="B6960" s="17">
        <v>45069</v>
      </c>
      <c r="C6960" t="s">
        <v>3925</v>
      </c>
      <c r="D6960" t="s">
        <v>3926</v>
      </c>
      <c r="E6960" t="s">
        <v>3927</v>
      </c>
      <c r="F6960" t="s">
        <v>3930</v>
      </c>
      <c r="G6960" t="s">
        <v>3877</v>
      </c>
      <c r="H6960" t="s">
        <v>3922</v>
      </c>
      <c r="I6960">
        <v>1753.2</v>
      </c>
      <c r="J6960" s="41">
        <v>1.6829999999999998E-2</v>
      </c>
      <c r="K6960" s="42">
        <v>29.506355999999997</v>
      </c>
      <c r="L6960" s="43">
        <v>0.98999999999999966</v>
      </c>
      <c r="M6960" s="42">
        <v>29.211292439999987</v>
      </c>
      <c r="N6960">
        <v>7</v>
      </c>
      <c r="O6960" s="43">
        <v>210</v>
      </c>
      <c r="P6960" s="42">
        <v>40.799999999999997</v>
      </c>
      <c r="Q6960" s="42">
        <v>12</v>
      </c>
      <c r="R6960" s="42">
        <v>2</v>
      </c>
    </row>
    <row r="6961" spans="1:18" x14ac:dyDescent="0.3">
      <c r="A6961" t="s">
        <v>3916</v>
      </c>
      <c r="B6961" s="17">
        <v>45070</v>
      </c>
      <c r="C6961" t="s">
        <v>3925</v>
      </c>
      <c r="D6961" t="s">
        <v>3926</v>
      </c>
      <c r="E6961" t="s">
        <v>3927</v>
      </c>
      <c r="F6961" t="s">
        <v>3930</v>
      </c>
      <c r="G6961" t="s">
        <v>3877</v>
      </c>
      <c r="H6961" t="s">
        <v>3922</v>
      </c>
      <c r="I6961">
        <v>2215</v>
      </c>
      <c r="J6961" s="41">
        <v>1.5510000000000003E-2</v>
      </c>
      <c r="K6961" s="42">
        <v>34.354650000000007</v>
      </c>
      <c r="L6961" s="43">
        <v>0.31999999999999995</v>
      </c>
      <c r="M6961" s="42">
        <v>10.993488000000001</v>
      </c>
      <c r="N6961">
        <v>2</v>
      </c>
      <c r="O6961" s="43">
        <v>92.399999999999991</v>
      </c>
      <c r="P6961" s="42">
        <v>8.4</v>
      </c>
      <c r="Q6961" s="42">
        <v>15</v>
      </c>
      <c r="R6961" s="42">
        <v>3</v>
      </c>
    </row>
    <row r="6962" spans="1:18" x14ac:dyDescent="0.3">
      <c r="A6962" t="s">
        <v>3916</v>
      </c>
      <c r="B6962" s="17">
        <v>45071</v>
      </c>
      <c r="C6962" t="s">
        <v>3925</v>
      </c>
      <c r="D6962" t="s">
        <v>3926</v>
      </c>
      <c r="E6962" t="s">
        <v>3927</v>
      </c>
      <c r="F6962" t="s">
        <v>3930</v>
      </c>
      <c r="G6962" t="s">
        <v>3877</v>
      </c>
      <c r="H6962" t="s">
        <v>3922</v>
      </c>
      <c r="I6962">
        <v>2811.6</v>
      </c>
      <c r="J6962" s="41">
        <v>1.5510000000000003E-2</v>
      </c>
      <c r="K6962" s="42">
        <v>43.60791600000001</v>
      </c>
      <c r="L6962" s="43">
        <v>1.0799999999999998</v>
      </c>
      <c r="M6962" s="42">
        <v>47.096549280000005</v>
      </c>
      <c r="N6962">
        <v>4</v>
      </c>
      <c r="O6962" s="43">
        <v>135.79999999999998</v>
      </c>
      <c r="P6962" s="42">
        <v>22.8</v>
      </c>
      <c r="Q6962" s="42">
        <v>16.5</v>
      </c>
      <c r="R6962" s="42">
        <v>10</v>
      </c>
    </row>
    <row r="6963" spans="1:18" x14ac:dyDescent="0.3">
      <c r="A6963" t="s">
        <v>3916</v>
      </c>
      <c r="B6963" s="17">
        <v>45072</v>
      </c>
      <c r="C6963" t="s">
        <v>3925</v>
      </c>
      <c r="D6963" t="s">
        <v>3926</v>
      </c>
      <c r="E6963" t="s">
        <v>3927</v>
      </c>
      <c r="F6963" t="s">
        <v>3930</v>
      </c>
      <c r="G6963" t="s">
        <v>3877</v>
      </c>
      <c r="H6963" t="s">
        <v>3922</v>
      </c>
      <c r="I6963">
        <v>2056.4</v>
      </c>
      <c r="J6963" s="41">
        <v>1.2210000000000004E-2</v>
      </c>
      <c r="K6963" s="42">
        <v>25.108644000000009</v>
      </c>
      <c r="L6963" s="43">
        <v>0.37999999999999989</v>
      </c>
      <c r="M6963" s="42">
        <v>9.5412847200000002</v>
      </c>
      <c r="N6963">
        <v>5</v>
      </c>
      <c r="O6963" s="43">
        <v>53.199999999999996</v>
      </c>
      <c r="P6963" s="42">
        <v>36</v>
      </c>
      <c r="Q6963" s="42">
        <v>4.5</v>
      </c>
      <c r="R6963" s="42">
        <v>11</v>
      </c>
    </row>
    <row r="6964" spans="1:18" x14ac:dyDescent="0.3">
      <c r="A6964" t="s">
        <v>3916</v>
      </c>
      <c r="B6964" s="17">
        <v>45073</v>
      </c>
      <c r="C6964" t="s">
        <v>3925</v>
      </c>
      <c r="D6964" t="s">
        <v>3926</v>
      </c>
      <c r="E6964" t="s">
        <v>3927</v>
      </c>
      <c r="F6964" t="s">
        <v>3930</v>
      </c>
      <c r="G6964" t="s">
        <v>3877</v>
      </c>
      <c r="H6964" t="s">
        <v>3922</v>
      </c>
      <c r="I6964">
        <v>1952.1999999999998</v>
      </c>
      <c r="J6964" s="41">
        <v>1.243E-2</v>
      </c>
      <c r="K6964" s="42">
        <v>24.265845999999996</v>
      </c>
      <c r="L6964" s="43">
        <v>0.29999999999999993</v>
      </c>
      <c r="M6964" s="42">
        <v>7.2797537999999973</v>
      </c>
      <c r="N6964">
        <v>3</v>
      </c>
      <c r="O6964" s="43">
        <v>0</v>
      </c>
      <c r="P6964" s="42">
        <v>33.6</v>
      </c>
      <c r="Q6964" s="42">
        <v>12</v>
      </c>
      <c r="R6964" s="42">
        <v>12</v>
      </c>
    </row>
    <row r="6965" spans="1:18" x14ac:dyDescent="0.3">
      <c r="A6965" t="s">
        <v>3916</v>
      </c>
      <c r="B6965" s="17">
        <v>45074</v>
      </c>
      <c r="C6965" t="s">
        <v>3925</v>
      </c>
      <c r="D6965" t="s">
        <v>3926</v>
      </c>
      <c r="E6965" t="s">
        <v>3927</v>
      </c>
      <c r="F6965" t="s">
        <v>3930</v>
      </c>
      <c r="G6965" t="s">
        <v>3877</v>
      </c>
      <c r="H6965" t="s">
        <v>3922</v>
      </c>
      <c r="I6965">
        <v>2717.4</v>
      </c>
      <c r="J6965" s="41">
        <v>1.6500000000000004E-2</v>
      </c>
      <c r="K6965" s="42">
        <v>44.837100000000014</v>
      </c>
      <c r="L6965" s="43">
        <v>0.55999999999999983</v>
      </c>
      <c r="M6965" s="42">
        <v>25.108775999999999</v>
      </c>
      <c r="N6965">
        <v>4</v>
      </c>
      <c r="O6965" s="43">
        <v>49</v>
      </c>
      <c r="P6965" s="42">
        <v>78</v>
      </c>
      <c r="Q6965" s="42">
        <v>12</v>
      </c>
      <c r="R6965" s="42">
        <v>6</v>
      </c>
    </row>
    <row r="6966" spans="1:18" x14ac:dyDescent="0.3">
      <c r="A6966" t="s">
        <v>3916</v>
      </c>
      <c r="B6966" s="17">
        <v>45075</v>
      </c>
      <c r="C6966" t="s">
        <v>3925</v>
      </c>
      <c r="D6966" t="s">
        <v>3926</v>
      </c>
      <c r="E6966" t="s">
        <v>3927</v>
      </c>
      <c r="F6966" t="s">
        <v>3930</v>
      </c>
      <c r="G6966" t="s">
        <v>3877</v>
      </c>
      <c r="H6966" t="s">
        <v>3922</v>
      </c>
      <c r="I6966">
        <v>2493</v>
      </c>
      <c r="J6966" s="41">
        <v>1.1880000000000002E-2</v>
      </c>
      <c r="K6966" s="42">
        <v>29.616840000000003</v>
      </c>
      <c r="L6966" s="43">
        <v>0.80999999999999983</v>
      </c>
      <c r="M6966" s="42">
        <v>23.989640399999999</v>
      </c>
      <c r="N6966">
        <v>6</v>
      </c>
      <c r="O6966" s="43">
        <v>13</v>
      </c>
      <c r="P6966" s="42">
        <v>19.2</v>
      </c>
      <c r="Q6966" s="42">
        <v>15</v>
      </c>
      <c r="R6966" s="42">
        <v>10</v>
      </c>
    </row>
    <row r="6967" spans="1:18" x14ac:dyDescent="0.3">
      <c r="A6967" t="s">
        <v>3916</v>
      </c>
      <c r="B6967" s="17">
        <v>45076</v>
      </c>
      <c r="C6967" t="s">
        <v>3925</v>
      </c>
      <c r="D6967" t="s">
        <v>3926</v>
      </c>
      <c r="E6967" t="s">
        <v>3927</v>
      </c>
      <c r="F6967" t="s">
        <v>3930</v>
      </c>
      <c r="G6967" t="s">
        <v>3877</v>
      </c>
      <c r="H6967" t="s">
        <v>3922</v>
      </c>
      <c r="I6967">
        <v>2698.2000000000003</v>
      </c>
      <c r="J6967" s="41">
        <v>1.507E-2</v>
      </c>
      <c r="K6967" s="42">
        <v>40.661874000000005</v>
      </c>
      <c r="L6967" s="43">
        <v>0.48999999999999988</v>
      </c>
      <c r="M6967" s="42">
        <v>19.924318259999996</v>
      </c>
      <c r="N6967">
        <v>6</v>
      </c>
      <c r="O6967" s="43">
        <v>77</v>
      </c>
      <c r="P6967" s="42">
        <v>52.8</v>
      </c>
      <c r="Q6967" s="42">
        <v>4.5</v>
      </c>
      <c r="R6967" s="42">
        <v>7</v>
      </c>
    </row>
    <row r="6968" spans="1:18" x14ac:dyDescent="0.3">
      <c r="A6968" t="s">
        <v>3916</v>
      </c>
      <c r="B6968" s="17">
        <v>45077</v>
      </c>
      <c r="C6968" t="s">
        <v>3925</v>
      </c>
      <c r="D6968" t="s">
        <v>3926</v>
      </c>
      <c r="E6968" t="s">
        <v>3927</v>
      </c>
      <c r="F6968" t="s">
        <v>3930</v>
      </c>
      <c r="G6968" t="s">
        <v>3877</v>
      </c>
      <c r="H6968" t="s">
        <v>3922</v>
      </c>
      <c r="I6968">
        <v>1477.8000000000002</v>
      </c>
      <c r="J6968" s="41">
        <v>1.4960000000000005E-2</v>
      </c>
      <c r="K6968" s="42">
        <v>22.10788800000001</v>
      </c>
      <c r="L6968" s="43">
        <v>0.70999999999999985</v>
      </c>
      <c r="M6968" s="42">
        <v>15.696600480000004</v>
      </c>
      <c r="N6968">
        <v>8</v>
      </c>
      <c r="O6968" s="43">
        <v>1</v>
      </c>
      <c r="P6968" s="42">
        <v>30</v>
      </c>
      <c r="Q6968" s="42">
        <v>13.5</v>
      </c>
      <c r="R6968" s="42">
        <v>11</v>
      </c>
    </row>
    <row r="6969" spans="1:18" x14ac:dyDescent="0.3">
      <c r="A6969" t="s">
        <v>3923</v>
      </c>
      <c r="B6969" s="17">
        <v>45078</v>
      </c>
      <c r="C6969" t="s">
        <v>3925</v>
      </c>
      <c r="D6969" t="s">
        <v>3926</v>
      </c>
      <c r="E6969" t="s">
        <v>3927</v>
      </c>
      <c r="F6969" t="s">
        <v>3930</v>
      </c>
      <c r="G6969" t="s">
        <v>3877</v>
      </c>
      <c r="H6969" t="s">
        <v>3922</v>
      </c>
      <c r="I6969">
        <v>1235</v>
      </c>
      <c r="J6969" s="41">
        <v>1.4080000000000002E-2</v>
      </c>
      <c r="K6969" s="42">
        <v>17.388800000000003</v>
      </c>
      <c r="L6969" s="43">
        <v>7.0000000000000034E-2</v>
      </c>
      <c r="M6969" s="42">
        <v>1.2172160000000007</v>
      </c>
      <c r="N6969">
        <v>4</v>
      </c>
      <c r="O6969" s="43">
        <v>116.89999999999999</v>
      </c>
      <c r="P6969" s="42">
        <v>22.8</v>
      </c>
      <c r="Q6969" s="42">
        <v>19.5</v>
      </c>
      <c r="R6969" s="42">
        <v>11</v>
      </c>
    </row>
    <row r="6970" spans="1:18" x14ac:dyDescent="0.3">
      <c r="A6970" t="s">
        <v>3923</v>
      </c>
      <c r="B6970" s="17">
        <v>45079</v>
      </c>
      <c r="C6970" t="s">
        <v>3925</v>
      </c>
      <c r="D6970" t="s">
        <v>3926</v>
      </c>
      <c r="E6970" t="s">
        <v>3927</v>
      </c>
      <c r="F6970" t="s">
        <v>3930</v>
      </c>
      <c r="G6970" t="s">
        <v>3877</v>
      </c>
      <c r="H6970" t="s">
        <v>3922</v>
      </c>
      <c r="I6970">
        <v>2268</v>
      </c>
      <c r="J6970" s="41">
        <v>9.0200000000000002E-3</v>
      </c>
      <c r="K6970" s="42">
        <v>20.457360000000001</v>
      </c>
      <c r="L6970" s="43">
        <v>0.24999999999999994</v>
      </c>
      <c r="M6970" s="42">
        <v>5.1143399999999994</v>
      </c>
      <c r="N6970">
        <v>8</v>
      </c>
      <c r="O6970" s="43">
        <v>143.5</v>
      </c>
      <c r="P6970" s="42">
        <v>33.6</v>
      </c>
      <c r="Q6970" s="42">
        <v>7.5</v>
      </c>
      <c r="R6970" s="42">
        <v>9</v>
      </c>
    </row>
    <row r="6971" spans="1:18" x14ac:dyDescent="0.3">
      <c r="A6971" t="s">
        <v>3923</v>
      </c>
      <c r="B6971" s="17">
        <v>45080</v>
      </c>
      <c r="C6971" t="s">
        <v>3925</v>
      </c>
      <c r="D6971" t="s">
        <v>3926</v>
      </c>
      <c r="E6971" t="s">
        <v>3927</v>
      </c>
      <c r="F6971" t="s">
        <v>3930</v>
      </c>
      <c r="G6971" t="s">
        <v>3877</v>
      </c>
      <c r="H6971" t="s">
        <v>3922</v>
      </c>
      <c r="I6971">
        <v>1460.1999999999998</v>
      </c>
      <c r="J6971" s="41">
        <v>1.1660000000000004E-2</v>
      </c>
      <c r="K6971" s="42">
        <v>17.025932000000005</v>
      </c>
      <c r="L6971" s="43">
        <v>0.40999999999999981</v>
      </c>
      <c r="M6971" s="42">
        <v>6.9806321199999983</v>
      </c>
      <c r="N6971">
        <v>5</v>
      </c>
      <c r="O6971" s="43">
        <v>291.89999999999998</v>
      </c>
      <c r="P6971" s="42">
        <v>18</v>
      </c>
      <c r="Q6971" s="42">
        <v>10.5</v>
      </c>
      <c r="R6971" s="42">
        <v>9</v>
      </c>
    </row>
    <row r="6972" spans="1:18" x14ac:dyDescent="0.3">
      <c r="A6972" t="s">
        <v>3923</v>
      </c>
      <c r="B6972" s="17">
        <v>45081</v>
      </c>
      <c r="C6972" t="s">
        <v>3925</v>
      </c>
      <c r="D6972" t="s">
        <v>3926</v>
      </c>
      <c r="E6972" t="s">
        <v>3927</v>
      </c>
      <c r="F6972" t="s">
        <v>3930</v>
      </c>
      <c r="G6972" t="s">
        <v>3877</v>
      </c>
      <c r="H6972" t="s">
        <v>3922</v>
      </c>
      <c r="I6972">
        <v>1315.8</v>
      </c>
      <c r="J6972" s="41">
        <v>1.1219999999999999E-2</v>
      </c>
      <c r="K6972" s="42">
        <v>14.763275999999998</v>
      </c>
      <c r="L6972" s="43">
        <v>0.65999999999999981</v>
      </c>
      <c r="M6972" s="42">
        <v>9.7437621599999957</v>
      </c>
      <c r="N6972">
        <v>7</v>
      </c>
      <c r="O6972" s="43">
        <v>116.89999999999999</v>
      </c>
      <c r="P6972" s="42">
        <v>45.6</v>
      </c>
      <c r="Q6972" s="42">
        <v>16.5</v>
      </c>
      <c r="R6972" s="42">
        <v>8</v>
      </c>
    </row>
    <row r="6973" spans="1:18" x14ac:dyDescent="0.3">
      <c r="A6973" t="s">
        <v>3923</v>
      </c>
      <c r="B6973" s="17">
        <v>45082</v>
      </c>
      <c r="C6973" t="s">
        <v>3925</v>
      </c>
      <c r="D6973" t="s">
        <v>3926</v>
      </c>
      <c r="E6973" t="s">
        <v>3927</v>
      </c>
      <c r="F6973" t="s">
        <v>3930</v>
      </c>
      <c r="G6973" t="s">
        <v>3877</v>
      </c>
      <c r="H6973" t="s">
        <v>3922</v>
      </c>
      <c r="I6973">
        <v>1562.8</v>
      </c>
      <c r="J6973" s="41">
        <v>1.3750000000000002E-2</v>
      </c>
      <c r="K6973" s="42">
        <v>21.488500000000002</v>
      </c>
      <c r="L6973" s="43">
        <v>2.9999999999999898E-2</v>
      </c>
      <c r="M6973" s="42">
        <v>0.64465499999999787</v>
      </c>
      <c r="N6973">
        <v>5</v>
      </c>
      <c r="O6973" s="43">
        <v>232.39999999999998</v>
      </c>
      <c r="P6973" s="42">
        <v>27.599999999999998</v>
      </c>
      <c r="Q6973" s="42">
        <v>18</v>
      </c>
      <c r="R6973" s="42">
        <v>9</v>
      </c>
    </row>
    <row r="6974" spans="1:18" x14ac:dyDescent="0.3">
      <c r="A6974" t="s">
        <v>3923</v>
      </c>
      <c r="B6974" s="17">
        <v>45083</v>
      </c>
      <c r="C6974" t="s">
        <v>3925</v>
      </c>
      <c r="D6974" t="s">
        <v>3926</v>
      </c>
      <c r="E6974" t="s">
        <v>3927</v>
      </c>
      <c r="F6974" t="s">
        <v>3930</v>
      </c>
      <c r="G6974" t="s">
        <v>3877</v>
      </c>
      <c r="H6974" t="s">
        <v>3922</v>
      </c>
      <c r="I6974">
        <v>1400.1999999999998</v>
      </c>
      <c r="J6974" s="41">
        <v>1.0340000000000002E-2</v>
      </c>
      <c r="K6974" s="42">
        <v>14.478068</v>
      </c>
      <c r="L6974" s="43">
        <v>0.20999999999999994</v>
      </c>
      <c r="M6974" s="42">
        <v>3.0403942799999992</v>
      </c>
      <c r="N6974">
        <v>9</v>
      </c>
      <c r="O6974" s="43">
        <v>142.79999999999998</v>
      </c>
      <c r="P6974" s="42">
        <v>21.599999999999998</v>
      </c>
      <c r="Q6974" s="42">
        <v>12</v>
      </c>
      <c r="R6974" s="42">
        <v>13</v>
      </c>
    </row>
    <row r="6975" spans="1:18" x14ac:dyDescent="0.3">
      <c r="A6975" t="s">
        <v>3923</v>
      </c>
      <c r="B6975" s="17">
        <v>45084</v>
      </c>
      <c r="C6975" t="s">
        <v>3925</v>
      </c>
      <c r="D6975" t="s">
        <v>3926</v>
      </c>
      <c r="E6975" t="s">
        <v>3927</v>
      </c>
      <c r="F6975" t="s">
        <v>3930</v>
      </c>
      <c r="G6975" t="s">
        <v>3877</v>
      </c>
      <c r="H6975" t="s">
        <v>3922</v>
      </c>
      <c r="I6975">
        <v>1435.6</v>
      </c>
      <c r="J6975" s="41">
        <v>1.3090000000000004E-2</v>
      </c>
      <c r="K6975" s="42">
        <v>18.792004000000006</v>
      </c>
      <c r="L6975" s="43">
        <v>0.43999999999999984</v>
      </c>
      <c r="M6975" s="42">
        <v>8.2684817600000002</v>
      </c>
      <c r="N6975">
        <v>8</v>
      </c>
      <c r="O6975" s="43">
        <v>168</v>
      </c>
      <c r="P6975" s="42">
        <v>56.4</v>
      </c>
      <c r="Q6975" s="42">
        <v>6</v>
      </c>
      <c r="R6975" s="42">
        <v>7</v>
      </c>
    </row>
    <row r="6976" spans="1:18" x14ac:dyDescent="0.3">
      <c r="A6976" t="s">
        <v>3923</v>
      </c>
      <c r="B6976" s="17">
        <v>45085</v>
      </c>
      <c r="C6976" t="s">
        <v>3925</v>
      </c>
      <c r="D6976" t="s">
        <v>3926</v>
      </c>
      <c r="E6976" t="s">
        <v>3927</v>
      </c>
      <c r="F6976" t="s">
        <v>3930</v>
      </c>
      <c r="G6976" t="s">
        <v>3877</v>
      </c>
      <c r="H6976" t="s">
        <v>3922</v>
      </c>
      <c r="I6976">
        <v>2267.6999999999998</v>
      </c>
      <c r="J6976" s="41">
        <v>1.1660000000000004E-2</v>
      </c>
      <c r="K6976" s="42">
        <v>26.441382000000008</v>
      </c>
      <c r="L6976" s="43">
        <v>0.60999999999999976</v>
      </c>
      <c r="M6976" s="42">
        <v>16.129243019999997</v>
      </c>
      <c r="N6976">
        <v>4</v>
      </c>
      <c r="O6976" s="43">
        <v>157.5</v>
      </c>
      <c r="P6976" s="42">
        <v>26.4</v>
      </c>
      <c r="Q6976" s="42">
        <v>0</v>
      </c>
      <c r="R6976" s="42">
        <v>8</v>
      </c>
    </row>
    <row r="6977" spans="1:18" x14ac:dyDescent="0.3">
      <c r="A6977" t="s">
        <v>3923</v>
      </c>
      <c r="B6977" s="17">
        <v>45086</v>
      </c>
      <c r="C6977" t="s">
        <v>3925</v>
      </c>
      <c r="D6977" t="s">
        <v>3926</v>
      </c>
      <c r="E6977" t="s">
        <v>3927</v>
      </c>
      <c r="F6977" t="s">
        <v>3930</v>
      </c>
      <c r="G6977" t="s">
        <v>3877</v>
      </c>
      <c r="H6977" t="s">
        <v>3922</v>
      </c>
      <c r="I6977">
        <v>1237.5</v>
      </c>
      <c r="J6977" s="41">
        <v>9.130000000000001E-3</v>
      </c>
      <c r="K6977" s="42">
        <v>11.298375000000002</v>
      </c>
      <c r="L6977" s="43">
        <v>1.1299999999999997</v>
      </c>
      <c r="M6977" s="42">
        <v>12.767163749999998</v>
      </c>
      <c r="N6977">
        <v>2</v>
      </c>
      <c r="O6977" s="43">
        <v>147.69999999999999</v>
      </c>
      <c r="P6977" s="42">
        <v>34.799999999999997</v>
      </c>
      <c r="Q6977" s="42">
        <v>13.5</v>
      </c>
      <c r="R6977" s="42">
        <v>14</v>
      </c>
    </row>
    <row r="6978" spans="1:18" x14ac:dyDescent="0.3">
      <c r="A6978" t="s">
        <v>3923</v>
      </c>
      <c r="B6978" s="17">
        <v>45087</v>
      </c>
      <c r="C6978" t="s">
        <v>3925</v>
      </c>
      <c r="D6978" t="s">
        <v>3926</v>
      </c>
      <c r="E6978" t="s">
        <v>3927</v>
      </c>
      <c r="F6978" t="s">
        <v>3930</v>
      </c>
      <c r="G6978" t="s">
        <v>3877</v>
      </c>
      <c r="H6978" t="s">
        <v>3922</v>
      </c>
      <c r="I6978">
        <v>1251.3999999999999</v>
      </c>
      <c r="J6978" s="41">
        <v>1.5180000000000003E-2</v>
      </c>
      <c r="K6978" s="42">
        <v>18.996252000000002</v>
      </c>
      <c r="L6978" s="43">
        <v>9.9999999999999794E-3</v>
      </c>
      <c r="M6978" s="42">
        <v>0.18996251999999964</v>
      </c>
      <c r="N6978">
        <v>7</v>
      </c>
      <c r="O6978" s="43">
        <v>267.39999999999998</v>
      </c>
      <c r="P6978" s="42">
        <v>67.2</v>
      </c>
      <c r="Q6978" s="42">
        <v>9</v>
      </c>
      <c r="R6978" s="42">
        <v>9</v>
      </c>
    </row>
    <row r="6979" spans="1:18" x14ac:dyDescent="0.3">
      <c r="A6979" t="s">
        <v>3923</v>
      </c>
      <c r="B6979" s="17">
        <v>45088</v>
      </c>
      <c r="C6979" t="s">
        <v>3925</v>
      </c>
      <c r="D6979" t="s">
        <v>3926</v>
      </c>
      <c r="E6979" t="s">
        <v>3927</v>
      </c>
      <c r="F6979" t="s">
        <v>3930</v>
      </c>
      <c r="G6979" t="s">
        <v>3877</v>
      </c>
      <c r="H6979" t="s">
        <v>3922</v>
      </c>
      <c r="I6979">
        <v>1190</v>
      </c>
      <c r="J6979" s="41">
        <v>1.4300000000000002E-2</v>
      </c>
      <c r="K6979" s="42">
        <v>17.017000000000003</v>
      </c>
      <c r="L6979" s="43">
        <v>0.17000000000000004</v>
      </c>
      <c r="M6979" s="42">
        <v>2.8928900000000013</v>
      </c>
      <c r="N6979">
        <v>3</v>
      </c>
      <c r="O6979" s="43">
        <v>225.39999999999998</v>
      </c>
      <c r="P6979" s="42">
        <v>46.8</v>
      </c>
      <c r="Q6979" s="42">
        <v>1.5</v>
      </c>
      <c r="R6979" s="42">
        <v>11</v>
      </c>
    </row>
    <row r="6980" spans="1:18" x14ac:dyDescent="0.3">
      <c r="A6980" t="s">
        <v>3923</v>
      </c>
      <c r="B6980" s="17">
        <v>45089</v>
      </c>
      <c r="C6980" t="s">
        <v>3925</v>
      </c>
      <c r="D6980" t="s">
        <v>3926</v>
      </c>
      <c r="E6980" t="s">
        <v>3927</v>
      </c>
      <c r="F6980" t="s">
        <v>3930</v>
      </c>
      <c r="G6980" t="s">
        <v>3877</v>
      </c>
      <c r="H6980" t="s">
        <v>3922</v>
      </c>
      <c r="I6980">
        <v>1408.1999999999998</v>
      </c>
      <c r="J6980" s="41">
        <v>1.4850000000000002E-2</v>
      </c>
      <c r="K6980" s="42">
        <v>20.911770000000001</v>
      </c>
      <c r="L6980" s="43">
        <v>1.1099999999999997</v>
      </c>
      <c r="M6980" s="42">
        <v>23.212064699999992</v>
      </c>
      <c r="N6980">
        <v>8</v>
      </c>
      <c r="O6980" s="43">
        <v>268.09999999999997</v>
      </c>
      <c r="P6980" s="42">
        <v>55.199999999999996</v>
      </c>
      <c r="Q6980" s="42">
        <v>10.5</v>
      </c>
      <c r="R6980" s="42">
        <v>12</v>
      </c>
    </row>
    <row r="6981" spans="1:18" x14ac:dyDescent="0.3">
      <c r="A6981" t="s">
        <v>3923</v>
      </c>
      <c r="B6981" s="17">
        <v>45090</v>
      </c>
      <c r="C6981" t="s">
        <v>3925</v>
      </c>
      <c r="D6981" t="s">
        <v>3926</v>
      </c>
      <c r="E6981" t="s">
        <v>3927</v>
      </c>
      <c r="F6981" t="s">
        <v>3930</v>
      </c>
      <c r="G6981" t="s">
        <v>3877</v>
      </c>
      <c r="H6981" t="s">
        <v>3922</v>
      </c>
      <c r="I6981">
        <v>1301</v>
      </c>
      <c r="J6981" s="41">
        <v>1.21E-2</v>
      </c>
      <c r="K6981" s="42">
        <v>15.742099999999999</v>
      </c>
      <c r="L6981" s="43">
        <v>0.29999999999999993</v>
      </c>
      <c r="M6981" s="42">
        <v>4.7226299999999988</v>
      </c>
      <c r="N6981">
        <v>6</v>
      </c>
      <c r="O6981" s="43">
        <v>238.7</v>
      </c>
      <c r="P6981" s="42">
        <v>40.799999999999997</v>
      </c>
      <c r="Q6981" s="42">
        <v>10.5</v>
      </c>
      <c r="R6981" s="42">
        <v>12</v>
      </c>
    </row>
    <row r="6982" spans="1:18" x14ac:dyDescent="0.3">
      <c r="A6982" t="s">
        <v>3923</v>
      </c>
      <c r="B6982" s="17">
        <v>45091</v>
      </c>
      <c r="C6982" t="s">
        <v>3925</v>
      </c>
      <c r="D6982" t="s">
        <v>3926</v>
      </c>
      <c r="E6982" t="s">
        <v>3927</v>
      </c>
      <c r="F6982" t="s">
        <v>3930</v>
      </c>
      <c r="G6982" t="s">
        <v>3877</v>
      </c>
      <c r="H6982" t="s">
        <v>3922</v>
      </c>
      <c r="I6982">
        <v>1762.3999999999999</v>
      </c>
      <c r="J6982" s="41">
        <v>1.298E-2</v>
      </c>
      <c r="K6982" s="42">
        <v>22.875951999999998</v>
      </c>
      <c r="L6982" s="43">
        <v>0.69999999999999984</v>
      </c>
      <c r="M6982" s="42">
        <v>16.013166399999996</v>
      </c>
      <c r="N6982">
        <v>3</v>
      </c>
      <c r="O6982" s="43">
        <v>174.29999999999998</v>
      </c>
      <c r="P6982" s="42">
        <v>46.8</v>
      </c>
      <c r="Q6982" s="42">
        <v>4.5</v>
      </c>
      <c r="R6982" s="42">
        <v>12</v>
      </c>
    </row>
    <row r="6983" spans="1:18" x14ac:dyDescent="0.3">
      <c r="A6983" t="s">
        <v>3923</v>
      </c>
      <c r="B6983" s="17">
        <v>45092</v>
      </c>
      <c r="C6983" t="s">
        <v>3925</v>
      </c>
      <c r="D6983" t="s">
        <v>3926</v>
      </c>
      <c r="E6983" t="s">
        <v>3927</v>
      </c>
      <c r="F6983" t="s">
        <v>3930</v>
      </c>
      <c r="G6983" t="s">
        <v>3877</v>
      </c>
      <c r="H6983" t="s">
        <v>3922</v>
      </c>
      <c r="I6983">
        <v>2218.3999999999996</v>
      </c>
      <c r="J6983" s="41">
        <v>1.4190000000000003E-2</v>
      </c>
      <c r="K6983" s="42">
        <v>31.479096000000002</v>
      </c>
      <c r="L6983" s="43">
        <v>1.99999999999999E-2</v>
      </c>
      <c r="M6983" s="42">
        <v>0.62958191999999691</v>
      </c>
      <c r="N6983">
        <v>9</v>
      </c>
      <c r="O6983" s="43">
        <v>230.99999999999997</v>
      </c>
      <c r="P6983" s="42">
        <v>90</v>
      </c>
      <c r="Q6983" s="42">
        <v>16.5</v>
      </c>
      <c r="R6983" s="42">
        <v>10</v>
      </c>
    </row>
    <row r="6984" spans="1:18" x14ac:dyDescent="0.3">
      <c r="A6984" t="s">
        <v>3923</v>
      </c>
      <c r="B6984" s="17">
        <v>45093</v>
      </c>
      <c r="C6984" t="s">
        <v>3925</v>
      </c>
      <c r="D6984" t="s">
        <v>3926</v>
      </c>
      <c r="E6984" t="s">
        <v>3927</v>
      </c>
      <c r="F6984" t="s">
        <v>3930</v>
      </c>
      <c r="G6984" t="s">
        <v>3877</v>
      </c>
      <c r="H6984" t="s">
        <v>3922</v>
      </c>
      <c r="I6984">
        <v>1698.3</v>
      </c>
      <c r="J6984" s="41">
        <v>1.166E-2</v>
      </c>
      <c r="K6984" s="42">
        <v>19.802178000000001</v>
      </c>
      <c r="L6984" s="43">
        <v>0.35999999999999988</v>
      </c>
      <c r="M6984" s="42">
        <v>7.1287840799999982</v>
      </c>
      <c r="N6984">
        <v>5</v>
      </c>
      <c r="O6984" s="43">
        <v>190.39999999999998</v>
      </c>
      <c r="P6984" s="42">
        <v>45.6</v>
      </c>
      <c r="Q6984" s="42">
        <v>1.5</v>
      </c>
      <c r="R6984" s="42">
        <v>15</v>
      </c>
    </row>
    <row r="6985" spans="1:18" x14ac:dyDescent="0.3">
      <c r="A6985" t="s">
        <v>3923</v>
      </c>
      <c r="B6985" s="17">
        <v>45094</v>
      </c>
      <c r="C6985" t="s">
        <v>3925</v>
      </c>
      <c r="D6985" t="s">
        <v>3926</v>
      </c>
      <c r="E6985" t="s">
        <v>3927</v>
      </c>
      <c r="F6985" t="s">
        <v>3930</v>
      </c>
      <c r="G6985" t="s">
        <v>3877</v>
      </c>
      <c r="H6985" t="s">
        <v>3922</v>
      </c>
      <c r="I6985">
        <v>1829.1</v>
      </c>
      <c r="J6985" s="41">
        <v>1.1770000000000001E-2</v>
      </c>
      <c r="K6985" s="42">
        <v>21.528507000000001</v>
      </c>
      <c r="L6985" s="43">
        <v>0.21000000000000008</v>
      </c>
      <c r="M6985" s="42">
        <v>4.5209864700000022</v>
      </c>
      <c r="N6985">
        <v>4</v>
      </c>
      <c r="O6985" s="43">
        <v>223.29999999999998</v>
      </c>
      <c r="P6985" s="42">
        <v>15.6</v>
      </c>
      <c r="Q6985" s="42">
        <v>10.5</v>
      </c>
      <c r="R6985" s="42">
        <v>5</v>
      </c>
    </row>
    <row r="6986" spans="1:18" x14ac:dyDescent="0.3">
      <c r="A6986" t="s">
        <v>3923</v>
      </c>
      <c r="B6986" s="17">
        <v>45095</v>
      </c>
      <c r="C6986" t="s">
        <v>3925</v>
      </c>
      <c r="D6986" t="s">
        <v>3926</v>
      </c>
      <c r="E6986" t="s">
        <v>3927</v>
      </c>
      <c r="F6986" t="s">
        <v>3930</v>
      </c>
      <c r="G6986" t="s">
        <v>3877</v>
      </c>
      <c r="H6986" t="s">
        <v>3922</v>
      </c>
      <c r="I6986">
        <v>1596</v>
      </c>
      <c r="J6986" s="41">
        <v>1.0890000000000002E-2</v>
      </c>
      <c r="K6986" s="42">
        <v>17.380440000000004</v>
      </c>
      <c r="L6986" s="43">
        <v>2.9999999999999898E-2</v>
      </c>
      <c r="M6986" s="42">
        <v>0.52141319999999836</v>
      </c>
      <c r="N6986">
        <v>8</v>
      </c>
      <c r="O6986" s="43">
        <v>165.2</v>
      </c>
      <c r="P6986" s="42">
        <v>87.6</v>
      </c>
      <c r="Q6986" s="42">
        <v>12</v>
      </c>
      <c r="R6986" s="42">
        <v>9</v>
      </c>
    </row>
    <row r="6987" spans="1:18" x14ac:dyDescent="0.3">
      <c r="A6987" t="s">
        <v>3923</v>
      </c>
      <c r="B6987" s="17">
        <v>45096</v>
      </c>
      <c r="C6987" t="s">
        <v>3925</v>
      </c>
      <c r="D6987" t="s">
        <v>3926</v>
      </c>
      <c r="E6987" t="s">
        <v>3927</v>
      </c>
      <c r="F6987" t="s">
        <v>3930</v>
      </c>
      <c r="G6987" t="s">
        <v>3877</v>
      </c>
      <c r="H6987" t="s">
        <v>3922</v>
      </c>
      <c r="I6987">
        <v>1072.8</v>
      </c>
      <c r="J6987" s="41">
        <v>1.0560000000000002E-2</v>
      </c>
      <c r="K6987" s="42">
        <v>11.328768000000002</v>
      </c>
      <c r="L6987" s="43">
        <v>0.05</v>
      </c>
      <c r="M6987" s="42">
        <v>0.56643840000000012</v>
      </c>
      <c r="N6987">
        <v>7</v>
      </c>
      <c r="O6987" s="43">
        <v>144.89999999999998</v>
      </c>
      <c r="P6987" s="42">
        <v>21.599999999999998</v>
      </c>
      <c r="Q6987" s="42">
        <v>0</v>
      </c>
      <c r="R6987" s="42">
        <v>5</v>
      </c>
    </row>
    <row r="6988" spans="1:18" x14ac:dyDescent="0.3">
      <c r="A6988" t="s">
        <v>3923</v>
      </c>
      <c r="B6988" s="17">
        <v>45097</v>
      </c>
      <c r="C6988" t="s">
        <v>3925</v>
      </c>
      <c r="D6988" t="s">
        <v>3926</v>
      </c>
      <c r="E6988" t="s">
        <v>3927</v>
      </c>
      <c r="F6988" t="s">
        <v>3930</v>
      </c>
      <c r="G6988" t="s">
        <v>3877</v>
      </c>
      <c r="H6988" t="s">
        <v>3922</v>
      </c>
      <c r="I6988">
        <v>2046</v>
      </c>
      <c r="J6988" s="41">
        <v>1.397E-2</v>
      </c>
      <c r="K6988" s="42">
        <v>28.582619999999999</v>
      </c>
      <c r="L6988" s="43">
        <v>0.58999999999999975</v>
      </c>
      <c r="M6988" s="42">
        <v>16.863745799999993</v>
      </c>
      <c r="N6988">
        <v>5</v>
      </c>
      <c r="O6988" s="43">
        <v>62.3</v>
      </c>
      <c r="P6988" s="42">
        <v>33.6</v>
      </c>
      <c r="Q6988" s="42">
        <v>10.5</v>
      </c>
      <c r="R6988" s="42">
        <v>12</v>
      </c>
    </row>
    <row r="6989" spans="1:18" x14ac:dyDescent="0.3">
      <c r="A6989" t="s">
        <v>3923</v>
      </c>
      <c r="B6989" s="17">
        <v>45098</v>
      </c>
      <c r="C6989" t="s">
        <v>3925</v>
      </c>
      <c r="D6989" t="s">
        <v>3926</v>
      </c>
      <c r="E6989" t="s">
        <v>3927</v>
      </c>
      <c r="F6989" t="s">
        <v>3930</v>
      </c>
      <c r="G6989" t="s">
        <v>3877</v>
      </c>
      <c r="H6989" t="s">
        <v>3922</v>
      </c>
      <c r="I6989">
        <v>1367.1</v>
      </c>
      <c r="J6989" s="41">
        <v>1.6390000000000002E-2</v>
      </c>
      <c r="K6989" s="42">
        <v>22.406769000000001</v>
      </c>
      <c r="L6989" s="43">
        <v>0.11</v>
      </c>
      <c r="M6989" s="42">
        <v>2.46474459</v>
      </c>
      <c r="N6989">
        <v>4</v>
      </c>
      <c r="O6989" s="43">
        <v>121.8</v>
      </c>
      <c r="P6989" s="42">
        <v>45.6</v>
      </c>
      <c r="Q6989" s="42">
        <v>9</v>
      </c>
      <c r="R6989" s="42">
        <v>14</v>
      </c>
    </row>
    <row r="6990" spans="1:18" x14ac:dyDescent="0.3">
      <c r="A6990" t="s">
        <v>3923</v>
      </c>
      <c r="B6990" s="17">
        <v>45099</v>
      </c>
      <c r="C6990" t="s">
        <v>3925</v>
      </c>
      <c r="D6990" t="s">
        <v>3926</v>
      </c>
      <c r="E6990" t="s">
        <v>3927</v>
      </c>
      <c r="F6990" t="s">
        <v>3930</v>
      </c>
      <c r="G6990" t="s">
        <v>3877</v>
      </c>
      <c r="H6990" t="s">
        <v>3922</v>
      </c>
      <c r="I6990">
        <v>1431.8</v>
      </c>
      <c r="J6990" s="41">
        <v>9.0200000000000002E-3</v>
      </c>
      <c r="K6990" s="42">
        <v>12.914835999999999</v>
      </c>
      <c r="L6990" s="43">
        <v>0.51999999999999968</v>
      </c>
      <c r="M6990" s="42">
        <v>6.7157147199999958</v>
      </c>
      <c r="N6990">
        <v>9</v>
      </c>
      <c r="O6990" s="43">
        <v>184.79999999999998</v>
      </c>
      <c r="P6990" s="42">
        <v>18</v>
      </c>
      <c r="Q6990" s="42">
        <v>3</v>
      </c>
      <c r="R6990" s="42">
        <v>9</v>
      </c>
    </row>
    <row r="6991" spans="1:18" x14ac:dyDescent="0.3">
      <c r="A6991" t="s">
        <v>3923</v>
      </c>
      <c r="B6991" s="17">
        <v>45100</v>
      </c>
      <c r="C6991" t="s">
        <v>3925</v>
      </c>
      <c r="D6991" t="s">
        <v>3926</v>
      </c>
      <c r="E6991" t="s">
        <v>3927</v>
      </c>
      <c r="F6991" t="s">
        <v>3930</v>
      </c>
      <c r="G6991" t="s">
        <v>3877</v>
      </c>
      <c r="H6991" t="s">
        <v>3922</v>
      </c>
      <c r="I6991">
        <v>1497.1999999999998</v>
      </c>
      <c r="J6991" s="41">
        <v>1.2430000000000002E-2</v>
      </c>
      <c r="K6991" s="42">
        <v>18.610196000000002</v>
      </c>
      <c r="L6991" s="43">
        <v>9.9999999999999395E-3</v>
      </c>
      <c r="M6991" s="42">
        <v>0.1861019599999989</v>
      </c>
      <c r="N6991">
        <v>8</v>
      </c>
      <c r="O6991" s="43">
        <v>232.39999999999998</v>
      </c>
      <c r="P6991" s="42">
        <v>54</v>
      </c>
      <c r="Q6991" s="42">
        <v>3</v>
      </c>
      <c r="R6991" s="42">
        <v>13</v>
      </c>
    </row>
    <row r="6992" spans="1:18" x14ac:dyDescent="0.3">
      <c r="A6992" t="s">
        <v>3923</v>
      </c>
      <c r="B6992" s="17">
        <v>45101</v>
      </c>
      <c r="C6992" t="s">
        <v>3925</v>
      </c>
      <c r="D6992" t="s">
        <v>3926</v>
      </c>
      <c r="E6992" t="s">
        <v>3927</v>
      </c>
      <c r="F6992" t="s">
        <v>3930</v>
      </c>
      <c r="G6992" t="s">
        <v>3877</v>
      </c>
      <c r="H6992" t="s">
        <v>3922</v>
      </c>
      <c r="I6992">
        <v>2121.8999999999996</v>
      </c>
      <c r="J6992" s="41">
        <v>1.5070000000000004E-2</v>
      </c>
      <c r="K6992" s="42">
        <v>31.977033000000002</v>
      </c>
      <c r="L6992" s="43">
        <v>0.21999999999999992</v>
      </c>
      <c r="M6992" s="42">
        <v>7.0349472599999983</v>
      </c>
      <c r="N6992">
        <v>5</v>
      </c>
      <c r="O6992" s="43">
        <v>93.1</v>
      </c>
      <c r="P6992" s="42">
        <v>20.399999999999999</v>
      </c>
      <c r="Q6992" s="42">
        <v>1.5</v>
      </c>
      <c r="R6992" s="42">
        <v>15</v>
      </c>
    </row>
    <row r="6993" spans="1:18" x14ac:dyDescent="0.3">
      <c r="A6993" t="s">
        <v>3923</v>
      </c>
      <c r="B6993" s="17">
        <v>45102</v>
      </c>
      <c r="C6993" t="s">
        <v>3925</v>
      </c>
      <c r="D6993" t="s">
        <v>3926</v>
      </c>
      <c r="E6993" t="s">
        <v>3927</v>
      </c>
      <c r="F6993" t="s">
        <v>3930</v>
      </c>
      <c r="G6993" t="s">
        <v>3877</v>
      </c>
      <c r="H6993" t="s">
        <v>3922</v>
      </c>
      <c r="I6993">
        <v>1539.8999999999999</v>
      </c>
      <c r="J6993" s="41">
        <v>1.243E-2</v>
      </c>
      <c r="K6993" s="42">
        <v>19.140956999999997</v>
      </c>
      <c r="L6993" s="43">
        <v>9.000000000000008E-2</v>
      </c>
      <c r="M6993" s="42">
        <v>1.7226861300000011</v>
      </c>
      <c r="N6993">
        <v>9</v>
      </c>
      <c r="O6993" s="43">
        <v>256.89999999999998</v>
      </c>
      <c r="P6993" s="42">
        <v>75.599999999999994</v>
      </c>
      <c r="Q6993" s="42">
        <v>7.5</v>
      </c>
      <c r="R6993" s="42">
        <v>13</v>
      </c>
    </row>
    <row r="6994" spans="1:18" x14ac:dyDescent="0.3">
      <c r="A6994" t="s">
        <v>3923</v>
      </c>
      <c r="B6994" s="17">
        <v>45103</v>
      </c>
      <c r="C6994" t="s">
        <v>3925</v>
      </c>
      <c r="D6994" t="s">
        <v>3926</v>
      </c>
      <c r="E6994" t="s">
        <v>3927</v>
      </c>
      <c r="F6994" t="s">
        <v>3930</v>
      </c>
      <c r="G6994" t="s">
        <v>3877</v>
      </c>
      <c r="H6994" t="s">
        <v>3922</v>
      </c>
      <c r="I6994">
        <v>1199.2</v>
      </c>
      <c r="J6994" s="41">
        <v>1.5070000000000004E-2</v>
      </c>
      <c r="K6994" s="42">
        <v>18.071944000000006</v>
      </c>
      <c r="L6994" s="43">
        <v>0.17999999999999994</v>
      </c>
      <c r="M6994" s="42">
        <v>3.2529499199999998</v>
      </c>
      <c r="N6994">
        <v>6</v>
      </c>
      <c r="O6994" s="43">
        <v>135.1</v>
      </c>
      <c r="P6994" s="42">
        <v>55.199999999999996</v>
      </c>
      <c r="Q6994" s="42">
        <v>4.5</v>
      </c>
      <c r="R6994" s="42">
        <v>9</v>
      </c>
    </row>
    <row r="6995" spans="1:18" x14ac:dyDescent="0.3">
      <c r="A6995" t="s">
        <v>3923</v>
      </c>
      <c r="B6995" s="17">
        <v>45104</v>
      </c>
      <c r="C6995" t="s">
        <v>3925</v>
      </c>
      <c r="D6995" t="s">
        <v>3926</v>
      </c>
      <c r="E6995" t="s">
        <v>3927</v>
      </c>
      <c r="F6995" t="s">
        <v>3930</v>
      </c>
      <c r="G6995" t="s">
        <v>3877</v>
      </c>
      <c r="H6995" t="s">
        <v>3922</v>
      </c>
      <c r="I6995">
        <v>1166.0999999999999</v>
      </c>
      <c r="J6995" s="41">
        <v>1.397E-2</v>
      </c>
      <c r="K6995" s="42">
        <v>16.290416999999998</v>
      </c>
      <c r="L6995" s="43">
        <v>8.0000000000000043E-2</v>
      </c>
      <c r="M6995" s="42">
        <v>1.3032333600000006</v>
      </c>
      <c r="N6995">
        <v>7</v>
      </c>
      <c r="O6995" s="43">
        <v>261.8</v>
      </c>
      <c r="P6995" s="42">
        <v>63.599999999999994</v>
      </c>
      <c r="Q6995" s="42">
        <v>12</v>
      </c>
      <c r="R6995" s="42">
        <v>13</v>
      </c>
    </row>
    <row r="6996" spans="1:18" x14ac:dyDescent="0.3">
      <c r="A6996" t="s">
        <v>3923</v>
      </c>
      <c r="B6996" s="17">
        <v>45105</v>
      </c>
      <c r="C6996" t="s">
        <v>3925</v>
      </c>
      <c r="D6996" t="s">
        <v>3926</v>
      </c>
      <c r="E6996" t="s">
        <v>3927</v>
      </c>
      <c r="F6996" t="s">
        <v>3930</v>
      </c>
      <c r="G6996" t="s">
        <v>3877</v>
      </c>
      <c r="H6996" t="s">
        <v>3922</v>
      </c>
      <c r="I6996">
        <v>1736.8999999999999</v>
      </c>
      <c r="J6996" s="41">
        <v>1.1440000000000004E-2</v>
      </c>
      <c r="K6996" s="42">
        <v>19.870136000000006</v>
      </c>
      <c r="L6996" s="43">
        <v>0.83999999999999975</v>
      </c>
      <c r="M6996" s="42">
        <v>16.690914240000001</v>
      </c>
      <c r="N6996">
        <v>5</v>
      </c>
      <c r="O6996" s="43">
        <v>158.19999999999999</v>
      </c>
      <c r="P6996" s="42">
        <v>12</v>
      </c>
      <c r="Q6996" s="42">
        <v>19.5</v>
      </c>
      <c r="R6996" s="42">
        <v>17</v>
      </c>
    </row>
    <row r="6997" spans="1:18" x14ac:dyDescent="0.3">
      <c r="A6997" t="s">
        <v>3923</v>
      </c>
      <c r="B6997" s="17">
        <v>45106</v>
      </c>
      <c r="C6997" t="s">
        <v>3925</v>
      </c>
      <c r="D6997" t="s">
        <v>3926</v>
      </c>
      <c r="E6997" t="s">
        <v>3927</v>
      </c>
      <c r="F6997" t="s">
        <v>3930</v>
      </c>
      <c r="G6997" t="s">
        <v>3877</v>
      </c>
      <c r="H6997" t="s">
        <v>3922</v>
      </c>
      <c r="I6997">
        <v>1680.5</v>
      </c>
      <c r="J6997" s="41">
        <v>1.4190000000000001E-2</v>
      </c>
      <c r="K6997" s="42">
        <v>23.846295000000001</v>
      </c>
      <c r="L6997" s="43">
        <v>0.12999999999999995</v>
      </c>
      <c r="M6997" s="42">
        <v>3.1000183499999991</v>
      </c>
      <c r="N6997">
        <v>8</v>
      </c>
      <c r="O6997" s="43">
        <v>330.4</v>
      </c>
      <c r="P6997" s="42">
        <v>51.6</v>
      </c>
      <c r="Q6997" s="42">
        <v>6</v>
      </c>
      <c r="R6997" s="42">
        <v>7</v>
      </c>
    </row>
    <row r="6998" spans="1:18" x14ac:dyDescent="0.3">
      <c r="A6998" t="s">
        <v>3923</v>
      </c>
      <c r="B6998" s="17">
        <v>45107</v>
      </c>
      <c r="C6998" t="s">
        <v>3925</v>
      </c>
      <c r="D6998" t="s">
        <v>3926</v>
      </c>
      <c r="E6998" t="s">
        <v>3927</v>
      </c>
      <c r="F6998" t="s">
        <v>3930</v>
      </c>
      <c r="G6998" t="s">
        <v>3877</v>
      </c>
      <c r="H6998" t="s">
        <v>3922</v>
      </c>
      <c r="I6998">
        <v>1073.3</v>
      </c>
      <c r="J6998" s="41">
        <v>1.4190000000000003E-2</v>
      </c>
      <c r="K6998" s="42">
        <v>15.230127000000003</v>
      </c>
      <c r="L6998" s="43">
        <v>9.0000000000000052E-2</v>
      </c>
      <c r="M6998" s="42">
        <v>1.3707114300000012</v>
      </c>
      <c r="N6998">
        <v>6</v>
      </c>
      <c r="O6998" s="43">
        <v>155.39999999999998</v>
      </c>
      <c r="P6998" s="42">
        <v>76.8</v>
      </c>
      <c r="Q6998" s="42">
        <v>7.5</v>
      </c>
      <c r="R6998" s="42">
        <v>8</v>
      </c>
    </row>
    <row r="6999" spans="1:18" x14ac:dyDescent="0.3">
      <c r="A6999" t="s">
        <v>3923</v>
      </c>
      <c r="B6999" s="17">
        <v>45108</v>
      </c>
      <c r="C6999" t="s">
        <v>3925</v>
      </c>
      <c r="D6999" t="s">
        <v>3926</v>
      </c>
      <c r="E6999" t="s">
        <v>3927</v>
      </c>
      <c r="F6999" t="s">
        <v>3930</v>
      </c>
      <c r="G6999" t="s">
        <v>3877</v>
      </c>
      <c r="H6999" t="s">
        <v>3922</v>
      </c>
      <c r="I6999">
        <v>1180.5999999999999</v>
      </c>
      <c r="J6999" s="41">
        <v>1.4520000000000003E-2</v>
      </c>
      <c r="K6999" s="42">
        <v>17.142312000000004</v>
      </c>
      <c r="L6999" s="43">
        <v>7.9999999999999905E-2</v>
      </c>
      <c r="M6999" s="42">
        <v>1.3713849599999988</v>
      </c>
      <c r="N6999">
        <v>6</v>
      </c>
      <c r="O6999" s="43">
        <v>142.1</v>
      </c>
      <c r="P6999" s="42">
        <v>72</v>
      </c>
      <c r="Q6999" s="42">
        <v>12</v>
      </c>
      <c r="R6999" s="42">
        <v>12</v>
      </c>
    </row>
    <row r="7000" spans="1:18" x14ac:dyDescent="0.3">
      <c r="A7000" t="s">
        <v>3923</v>
      </c>
      <c r="B7000" s="17">
        <v>45109</v>
      </c>
      <c r="C7000" t="s">
        <v>3925</v>
      </c>
      <c r="D7000" t="s">
        <v>3926</v>
      </c>
      <c r="E7000" t="s">
        <v>3927</v>
      </c>
      <c r="F7000" t="s">
        <v>3930</v>
      </c>
      <c r="G7000" t="s">
        <v>3877</v>
      </c>
      <c r="H7000" t="s">
        <v>3922</v>
      </c>
      <c r="I7000">
        <v>1609.3</v>
      </c>
      <c r="J7000" s="41">
        <v>1.4960000000000001E-2</v>
      </c>
      <c r="K7000" s="42">
        <v>24.075127999999999</v>
      </c>
      <c r="L7000" s="43">
        <v>0.91999999999999982</v>
      </c>
      <c r="M7000" s="42">
        <v>22.149117759999996</v>
      </c>
      <c r="N7000">
        <v>4</v>
      </c>
      <c r="O7000" s="43">
        <v>217</v>
      </c>
      <c r="P7000" s="42">
        <v>44.4</v>
      </c>
      <c r="Q7000" s="42">
        <v>18</v>
      </c>
      <c r="R7000" s="42">
        <v>15</v>
      </c>
    </row>
    <row r="7001" spans="1:18" x14ac:dyDescent="0.3">
      <c r="A7001" t="s">
        <v>3923</v>
      </c>
      <c r="B7001" s="17">
        <v>45110</v>
      </c>
      <c r="C7001" t="s">
        <v>3925</v>
      </c>
      <c r="D7001" t="s">
        <v>3926</v>
      </c>
      <c r="E7001" t="s">
        <v>3927</v>
      </c>
      <c r="F7001" t="s">
        <v>3930</v>
      </c>
      <c r="G7001" t="s">
        <v>3877</v>
      </c>
      <c r="H7001" t="s">
        <v>3922</v>
      </c>
      <c r="I7001">
        <v>1383.8</v>
      </c>
      <c r="J7001" s="41">
        <v>1.4630000000000002E-2</v>
      </c>
      <c r="K7001" s="42">
        <v>20.244994000000002</v>
      </c>
      <c r="L7001" s="43">
        <v>1.1099999999999997</v>
      </c>
      <c r="M7001" s="42">
        <v>22.471943339999996</v>
      </c>
      <c r="N7001">
        <v>2</v>
      </c>
      <c r="O7001" s="43">
        <v>336.7</v>
      </c>
      <c r="P7001" s="42">
        <v>32.4</v>
      </c>
      <c r="Q7001" s="42">
        <v>12</v>
      </c>
      <c r="R7001" s="42">
        <v>13</v>
      </c>
    </row>
    <row r="7002" spans="1:18" x14ac:dyDescent="0.3">
      <c r="A7002" t="s">
        <v>3923</v>
      </c>
      <c r="B7002" s="17">
        <v>45111</v>
      </c>
      <c r="C7002" t="s">
        <v>3925</v>
      </c>
      <c r="D7002" t="s">
        <v>3926</v>
      </c>
      <c r="E7002" t="s">
        <v>3927</v>
      </c>
      <c r="F7002" t="s">
        <v>3930</v>
      </c>
      <c r="G7002" t="s">
        <v>3877</v>
      </c>
      <c r="H7002" t="s">
        <v>3922</v>
      </c>
      <c r="I7002">
        <v>1755.5</v>
      </c>
      <c r="J7002" s="41">
        <v>8.9099999999999995E-3</v>
      </c>
      <c r="K7002" s="42">
        <v>15.641504999999999</v>
      </c>
      <c r="L7002" s="43">
        <v>0.62999999999999989</v>
      </c>
      <c r="M7002" s="42">
        <v>9.8541481499999968</v>
      </c>
      <c r="N7002">
        <v>2</v>
      </c>
      <c r="O7002" s="43">
        <v>132.29999999999998</v>
      </c>
      <c r="P7002" s="42">
        <v>50.4</v>
      </c>
      <c r="Q7002" s="42">
        <v>6</v>
      </c>
      <c r="R7002" s="42">
        <v>14</v>
      </c>
    </row>
    <row r="7003" spans="1:18" x14ac:dyDescent="0.3">
      <c r="A7003" t="s">
        <v>3923</v>
      </c>
      <c r="B7003" s="17">
        <v>45112</v>
      </c>
      <c r="C7003" t="s">
        <v>3925</v>
      </c>
      <c r="D7003" t="s">
        <v>3926</v>
      </c>
      <c r="E7003" t="s">
        <v>3927</v>
      </c>
      <c r="F7003" t="s">
        <v>3930</v>
      </c>
      <c r="G7003" t="s">
        <v>3877</v>
      </c>
      <c r="H7003" t="s">
        <v>3922</v>
      </c>
      <c r="I7003">
        <v>1588.6999999999998</v>
      </c>
      <c r="J7003" s="41">
        <v>1.3310000000000001E-2</v>
      </c>
      <c r="K7003" s="42">
        <v>21.145596999999999</v>
      </c>
      <c r="L7003" s="43">
        <v>0.73999999999999966</v>
      </c>
      <c r="M7003" s="42">
        <v>15.647741779999992</v>
      </c>
      <c r="N7003">
        <v>7</v>
      </c>
      <c r="O7003" s="43">
        <v>153.29999999999998</v>
      </c>
      <c r="P7003" s="42">
        <v>85.2</v>
      </c>
      <c r="Q7003" s="42">
        <v>13.5</v>
      </c>
      <c r="R7003" s="42">
        <v>14</v>
      </c>
    </row>
    <row r="7004" spans="1:18" x14ac:dyDescent="0.3">
      <c r="A7004" t="s">
        <v>3923</v>
      </c>
      <c r="B7004" s="17">
        <v>45113</v>
      </c>
      <c r="C7004" t="s">
        <v>3925</v>
      </c>
      <c r="D7004" t="s">
        <v>3926</v>
      </c>
      <c r="E7004" t="s">
        <v>3927</v>
      </c>
      <c r="F7004" t="s">
        <v>3930</v>
      </c>
      <c r="G7004" t="s">
        <v>3877</v>
      </c>
      <c r="H7004" t="s">
        <v>3922</v>
      </c>
      <c r="I7004">
        <v>1296.6999999999998</v>
      </c>
      <c r="J7004" s="41">
        <v>1.1110000000000002E-2</v>
      </c>
      <c r="K7004" s="42">
        <v>14.406337000000001</v>
      </c>
      <c r="L7004" s="43">
        <v>0.18000000000000005</v>
      </c>
      <c r="M7004" s="42">
        <v>2.5931406600000009</v>
      </c>
      <c r="N7004">
        <v>9</v>
      </c>
      <c r="O7004" s="43">
        <v>79.8</v>
      </c>
      <c r="P7004" s="42">
        <v>50.4</v>
      </c>
      <c r="Q7004" s="42">
        <v>10.5</v>
      </c>
      <c r="R7004" s="42">
        <v>14</v>
      </c>
    </row>
    <row r="7005" spans="1:18" x14ac:dyDescent="0.3">
      <c r="A7005" t="s">
        <v>3923</v>
      </c>
      <c r="B7005" s="17">
        <v>45114</v>
      </c>
      <c r="C7005" t="s">
        <v>3925</v>
      </c>
      <c r="D7005" t="s">
        <v>3926</v>
      </c>
      <c r="E7005" t="s">
        <v>3927</v>
      </c>
      <c r="F7005" t="s">
        <v>3930</v>
      </c>
      <c r="G7005" t="s">
        <v>3877</v>
      </c>
      <c r="H7005" t="s">
        <v>3922</v>
      </c>
      <c r="I7005">
        <v>1607.6999999999998</v>
      </c>
      <c r="J7005" s="41">
        <v>1.3090000000000003E-2</v>
      </c>
      <c r="K7005" s="42">
        <v>21.044793000000002</v>
      </c>
      <c r="L7005" s="43">
        <v>1.1199999999999997</v>
      </c>
      <c r="M7005" s="42">
        <v>23.570168159999994</v>
      </c>
      <c r="N7005">
        <v>2</v>
      </c>
      <c r="O7005" s="43">
        <v>172.89999999999998</v>
      </c>
      <c r="P7005" s="42">
        <v>62.4</v>
      </c>
      <c r="Q7005" s="42">
        <v>9</v>
      </c>
      <c r="R7005" s="42">
        <v>9</v>
      </c>
    </row>
    <row r="7006" spans="1:18" x14ac:dyDescent="0.3">
      <c r="A7006" t="s">
        <v>3923</v>
      </c>
      <c r="B7006" s="17">
        <v>45115</v>
      </c>
      <c r="C7006" t="s">
        <v>3925</v>
      </c>
      <c r="D7006" t="s">
        <v>3926</v>
      </c>
      <c r="E7006" t="s">
        <v>3927</v>
      </c>
      <c r="F7006" t="s">
        <v>3930</v>
      </c>
      <c r="G7006" t="s">
        <v>3877</v>
      </c>
      <c r="H7006" t="s">
        <v>3922</v>
      </c>
      <c r="I7006">
        <v>1396.3999999999999</v>
      </c>
      <c r="J7006" s="41">
        <v>1.1550000000000001E-2</v>
      </c>
      <c r="K7006" s="42">
        <v>16.128419999999998</v>
      </c>
      <c r="L7006" s="43">
        <v>1.1199999999999997</v>
      </c>
      <c r="M7006" s="42">
        <v>18.063830399999993</v>
      </c>
      <c r="N7006">
        <v>5</v>
      </c>
      <c r="O7006" s="43">
        <v>111.3</v>
      </c>
      <c r="P7006" s="42">
        <v>37.199999999999996</v>
      </c>
      <c r="Q7006" s="42">
        <v>15</v>
      </c>
      <c r="R7006" s="42">
        <v>14</v>
      </c>
    </row>
    <row r="7007" spans="1:18" x14ac:dyDescent="0.3">
      <c r="A7007" t="s">
        <v>3923</v>
      </c>
      <c r="B7007" s="17">
        <v>45116</v>
      </c>
      <c r="C7007" t="s">
        <v>3925</v>
      </c>
      <c r="D7007" t="s">
        <v>3926</v>
      </c>
      <c r="E7007" t="s">
        <v>3927</v>
      </c>
      <c r="F7007" t="s">
        <v>3930</v>
      </c>
      <c r="G7007" t="s">
        <v>3877</v>
      </c>
      <c r="H7007" t="s">
        <v>3922</v>
      </c>
      <c r="I7007">
        <v>1559</v>
      </c>
      <c r="J7007" s="41">
        <v>1.1880000000000002E-2</v>
      </c>
      <c r="K7007" s="42">
        <v>18.520920000000004</v>
      </c>
      <c r="L7007" s="43">
        <v>0.10000000000000009</v>
      </c>
      <c r="M7007" s="42">
        <v>1.8520920000000021</v>
      </c>
      <c r="N7007">
        <v>8</v>
      </c>
      <c r="O7007" s="43">
        <v>247.1</v>
      </c>
      <c r="P7007" s="42">
        <v>55.199999999999996</v>
      </c>
      <c r="Q7007" s="42">
        <v>10.5</v>
      </c>
      <c r="R7007" s="42">
        <v>9</v>
      </c>
    </row>
    <row r="7008" spans="1:18" x14ac:dyDescent="0.3">
      <c r="A7008" t="s">
        <v>3923</v>
      </c>
      <c r="B7008" s="17">
        <v>45117</v>
      </c>
      <c r="C7008" t="s">
        <v>3925</v>
      </c>
      <c r="D7008" t="s">
        <v>3926</v>
      </c>
      <c r="E7008" t="s">
        <v>3927</v>
      </c>
      <c r="F7008" t="s">
        <v>3930</v>
      </c>
      <c r="G7008" t="s">
        <v>3877</v>
      </c>
      <c r="H7008" t="s">
        <v>3922</v>
      </c>
      <c r="I7008">
        <v>1881.1999999999998</v>
      </c>
      <c r="J7008" s="41">
        <v>1.3750000000000004E-2</v>
      </c>
      <c r="K7008" s="42">
        <v>25.866500000000006</v>
      </c>
      <c r="L7008" s="43">
        <v>1.0599999999999998</v>
      </c>
      <c r="M7008" s="42">
        <v>27.418490000000002</v>
      </c>
      <c r="N7008">
        <v>5</v>
      </c>
      <c r="O7008" s="43">
        <v>34</v>
      </c>
      <c r="P7008" s="42">
        <v>72</v>
      </c>
      <c r="Q7008" s="42">
        <v>3</v>
      </c>
      <c r="R7008" s="42">
        <v>11</v>
      </c>
    </row>
    <row r="7009" spans="1:18" x14ac:dyDescent="0.3">
      <c r="A7009" t="s">
        <v>3923</v>
      </c>
      <c r="B7009" s="17">
        <v>45118</v>
      </c>
      <c r="C7009" t="s">
        <v>3925</v>
      </c>
      <c r="D7009" t="s">
        <v>3926</v>
      </c>
      <c r="E7009" t="s">
        <v>3927</v>
      </c>
      <c r="F7009" t="s">
        <v>3930</v>
      </c>
      <c r="G7009" t="s">
        <v>3877</v>
      </c>
      <c r="H7009" t="s">
        <v>3922</v>
      </c>
      <c r="I7009">
        <v>1996.6999999999998</v>
      </c>
      <c r="J7009" s="41">
        <v>1.1990000000000002E-2</v>
      </c>
      <c r="K7009" s="42">
        <v>23.940433000000002</v>
      </c>
      <c r="L7009" s="43">
        <v>0.29999999999999982</v>
      </c>
      <c r="M7009" s="42">
        <v>7.1821298999999961</v>
      </c>
      <c r="N7009">
        <v>9</v>
      </c>
      <c r="O7009" s="43">
        <v>244.99999999999997</v>
      </c>
      <c r="P7009" s="42">
        <v>62.4</v>
      </c>
      <c r="Q7009" s="42">
        <v>22.5</v>
      </c>
      <c r="R7009" s="42">
        <v>13</v>
      </c>
    </row>
    <row r="7010" spans="1:18" x14ac:dyDescent="0.3">
      <c r="A7010" t="s">
        <v>3923</v>
      </c>
      <c r="B7010" s="17">
        <v>45119</v>
      </c>
      <c r="C7010" t="s">
        <v>3925</v>
      </c>
      <c r="D7010" t="s">
        <v>3926</v>
      </c>
      <c r="E7010" t="s">
        <v>3927</v>
      </c>
      <c r="F7010" t="s">
        <v>3930</v>
      </c>
      <c r="G7010" t="s">
        <v>3877</v>
      </c>
      <c r="H7010" t="s">
        <v>3922</v>
      </c>
      <c r="I7010">
        <v>1466.6</v>
      </c>
      <c r="J7010" s="41">
        <v>1.1880000000000002E-2</v>
      </c>
      <c r="K7010" s="42">
        <v>17.423208000000002</v>
      </c>
      <c r="L7010" s="43">
        <v>0.57999999999999985</v>
      </c>
      <c r="M7010" s="42">
        <v>10.105460639999999</v>
      </c>
      <c r="N7010">
        <v>7</v>
      </c>
      <c r="O7010" s="43">
        <v>103.6</v>
      </c>
      <c r="P7010" s="42">
        <v>69.599999999999994</v>
      </c>
      <c r="Q7010" s="42">
        <v>0</v>
      </c>
      <c r="R7010" s="42">
        <v>13</v>
      </c>
    </row>
    <row r="7011" spans="1:18" x14ac:dyDescent="0.3">
      <c r="A7011" t="s">
        <v>3923</v>
      </c>
      <c r="B7011" s="17">
        <v>45120</v>
      </c>
      <c r="C7011" t="s">
        <v>3925</v>
      </c>
      <c r="D7011" t="s">
        <v>3926</v>
      </c>
      <c r="E7011" t="s">
        <v>3927</v>
      </c>
      <c r="F7011" t="s">
        <v>3930</v>
      </c>
      <c r="G7011" t="s">
        <v>3877</v>
      </c>
      <c r="H7011" t="s">
        <v>3922</v>
      </c>
      <c r="I7011">
        <v>1598.3</v>
      </c>
      <c r="J7011" s="41">
        <v>1.584E-2</v>
      </c>
      <c r="K7011" s="42">
        <v>25.317072</v>
      </c>
      <c r="L7011" s="43">
        <v>0.03</v>
      </c>
      <c r="M7011" s="42">
        <v>0.75951215999999999</v>
      </c>
      <c r="N7011">
        <v>2</v>
      </c>
      <c r="O7011" s="43">
        <v>319.89999999999998</v>
      </c>
      <c r="P7011" s="42">
        <v>57.599999999999994</v>
      </c>
      <c r="Q7011" s="42">
        <v>16.5</v>
      </c>
      <c r="R7011" s="42">
        <v>7</v>
      </c>
    </row>
    <row r="7012" spans="1:18" x14ac:dyDescent="0.3">
      <c r="A7012" t="s">
        <v>3923</v>
      </c>
      <c r="B7012" s="17">
        <v>45121</v>
      </c>
      <c r="C7012" t="s">
        <v>3925</v>
      </c>
      <c r="D7012" t="s">
        <v>3926</v>
      </c>
      <c r="E7012" t="s">
        <v>3927</v>
      </c>
      <c r="F7012" t="s">
        <v>3930</v>
      </c>
      <c r="G7012" t="s">
        <v>3877</v>
      </c>
      <c r="H7012" t="s">
        <v>3922</v>
      </c>
      <c r="I7012">
        <v>1718.1999999999998</v>
      </c>
      <c r="J7012" s="41">
        <v>1.0010000000000002E-2</v>
      </c>
      <c r="K7012" s="42">
        <v>17.199182</v>
      </c>
      <c r="L7012" s="43">
        <v>0.29999999999999982</v>
      </c>
      <c r="M7012" s="42">
        <v>5.1597545999999967</v>
      </c>
      <c r="N7012">
        <v>6</v>
      </c>
      <c r="O7012" s="43">
        <v>275.09999999999997</v>
      </c>
      <c r="P7012" s="42">
        <v>70.8</v>
      </c>
      <c r="Q7012" s="42">
        <v>7.5</v>
      </c>
      <c r="R7012" s="42">
        <v>16</v>
      </c>
    </row>
    <row r="7013" spans="1:18" x14ac:dyDescent="0.3">
      <c r="A7013" t="s">
        <v>3923</v>
      </c>
      <c r="B7013" s="17">
        <v>45122</v>
      </c>
      <c r="C7013" t="s">
        <v>3925</v>
      </c>
      <c r="D7013" t="s">
        <v>3926</v>
      </c>
      <c r="E7013" t="s">
        <v>3927</v>
      </c>
      <c r="F7013" t="s">
        <v>3930</v>
      </c>
      <c r="G7013" t="s">
        <v>3877</v>
      </c>
      <c r="H7013" t="s">
        <v>3922</v>
      </c>
      <c r="I7013">
        <v>1831.6999999999998</v>
      </c>
      <c r="J7013" s="41">
        <v>1.1219999999999999E-2</v>
      </c>
      <c r="K7013" s="42">
        <v>20.551673999999995</v>
      </c>
      <c r="L7013" s="43">
        <v>1.0699999999999996</v>
      </c>
      <c r="M7013" s="42">
        <v>21.990291179999986</v>
      </c>
      <c r="N7013">
        <v>6</v>
      </c>
      <c r="O7013" s="43">
        <v>199.5</v>
      </c>
      <c r="P7013" s="42">
        <v>21.599999999999998</v>
      </c>
      <c r="Q7013" s="42">
        <v>4.5</v>
      </c>
      <c r="R7013" s="42">
        <v>11</v>
      </c>
    </row>
    <row r="7014" spans="1:18" x14ac:dyDescent="0.3">
      <c r="A7014" t="s">
        <v>3923</v>
      </c>
      <c r="B7014" s="17">
        <v>45123</v>
      </c>
      <c r="C7014" t="s">
        <v>3925</v>
      </c>
      <c r="D7014" t="s">
        <v>3926</v>
      </c>
      <c r="E7014" t="s">
        <v>3927</v>
      </c>
      <c r="F7014" t="s">
        <v>3930</v>
      </c>
      <c r="G7014" t="s">
        <v>3877</v>
      </c>
      <c r="H7014" t="s">
        <v>3922</v>
      </c>
      <c r="I7014">
        <v>1650.1999999999998</v>
      </c>
      <c r="J7014" s="41">
        <v>1.3420000000000003E-2</v>
      </c>
      <c r="K7014" s="42">
        <v>22.145684000000003</v>
      </c>
      <c r="L7014" s="43">
        <v>0.2400000000000001</v>
      </c>
      <c r="M7014" s="42">
        <v>5.3149641600000033</v>
      </c>
      <c r="N7014">
        <v>5</v>
      </c>
      <c r="O7014" s="43">
        <v>149.1</v>
      </c>
      <c r="P7014" s="42">
        <v>48</v>
      </c>
      <c r="Q7014" s="42">
        <v>13.5</v>
      </c>
      <c r="R7014" s="42">
        <v>6</v>
      </c>
    </row>
    <row r="7015" spans="1:18" x14ac:dyDescent="0.3">
      <c r="A7015" t="s">
        <v>3923</v>
      </c>
      <c r="B7015" s="17">
        <v>45124</v>
      </c>
      <c r="C7015" t="s">
        <v>3925</v>
      </c>
      <c r="D7015" t="s">
        <v>3926</v>
      </c>
      <c r="E7015" t="s">
        <v>3927</v>
      </c>
      <c r="F7015" t="s">
        <v>3930</v>
      </c>
      <c r="G7015" t="s">
        <v>3877</v>
      </c>
      <c r="H7015" t="s">
        <v>3922</v>
      </c>
      <c r="I7015">
        <v>1671.3999999999999</v>
      </c>
      <c r="J7015" s="41">
        <v>9.0200000000000002E-3</v>
      </c>
      <c r="K7015" s="42">
        <v>15.076027999999999</v>
      </c>
      <c r="L7015" s="43">
        <v>0.3999999999999998</v>
      </c>
      <c r="M7015" s="42">
        <v>6.030411199999997</v>
      </c>
      <c r="N7015">
        <v>9</v>
      </c>
      <c r="O7015" s="43">
        <v>154</v>
      </c>
      <c r="P7015" s="42">
        <v>1.2</v>
      </c>
      <c r="Q7015" s="42">
        <v>4.5</v>
      </c>
      <c r="R7015" s="42">
        <v>2</v>
      </c>
    </row>
    <row r="7016" spans="1:18" x14ac:dyDescent="0.3">
      <c r="A7016" t="s">
        <v>3923</v>
      </c>
      <c r="B7016" s="17">
        <v>45125</v>
      </c>
      <c r="C7016" t="s">
        <v>3925</v>
      </c>
      <c r="D7016" t="s">
        <v>3926</v>
      </c>
      <c r="E7016" t="s">
        <v>3927</v>
      </c>
      <c r="F7016" t="s">
        <v>3930</v>
      </c>
      <c r="G7016" t="s">
        <v>3877</v>
      </c>
      <c r="H7016" t="s">
        <v>3922</v>
      </c>
      <c r="I7016">
        <v>2032</v>
      </c>
      <c r="J7016" s="41">
        <v>1.3970000000000005E-2</v>
      </c>
      <c r="K7016" s="42">
        <v>28.38704000000001</v>
      </c>
      <c r="L7016" s="43">
        <v>0.17</v>
      </c>
      <c r="M7016" s="42">
        <v>4.8257968000000018</v>
      </c>
      <c r="N7016">
        <v>7</v>
      </c>
      <c r="O7016" s="43">
        <v>193.2</v>
      </c>
      <c r="P7016" s="42">
        <v>0</v>
      </c>
      <c r="Q7016" s="42">
        <v>7.5</v>
      </c>
      <c r="R7016" s="42">
        <v>5</v>
      </c>
    </row>
    <row r="7017" spans="1:18" x14ac:dyDescent="0.3">
      <c r="A7017" t="s">
        <v>3923</v>
      </c>
      <c r="B7017" s="17">
        <v>45126</v>
      </c>
      <c r="C7017" t="s">
        <v>3925</v>
      </c>
      <c r="D7017" t="s">
        <v>3926</v>
      </c>
      <c r="E7017" t="s">
        <v>3927</v>
      </c>
      <c r="F7017" t="s">
        <v>3930</v>
      </c>
      <c r="G7017" t="s">
        <v>3877</v>
      </c>
      <c r="H7017" t="s">
        <v>3922</v>
      </c>
      <c r="I7017">
        <v>1532.5</v>
      </c>
      <c r="J7017" s="41">
        <v>1.4300000000000004E-2</v>
      </c>
      <c r="K7017" s="42">
        <v>21.914750000000005</v>
      </c>
      <c r="L7017" s="43">
        <v>0.93999999999999984</v>
      </c>
      <c r="M7017" s="42">
        <v>20.599865000000001</v>
      </c>
      <c r="N7017">
        <v>3</v>
      </c>
      <c r="O7017" s="43">
        <v>57.4</v>
      </c>
      <c r="P7017" s="42">
        <v>16.8</v>
      </c>
      <c r="Q7017" s="42">
        <v>16.5</v>
      </c>
      <c r="R7017" s="42">
        <v>5</v>
      </c>
    </row>
    <row r="7018" spans="1:18" x14ac:dyDescent="0.3">
      <c r="A7018" t="s">
        <v>3923</v>
      </c>
      <c r="B7018" s="17">
        <v>45127</v>
      </c>
      <c r="C7018" t="s">
        <v>3925</v>
      </c>
      <c r="D7018" t="s">
        <v>3926</v>
      </c>
      <c r="E7018" t="s">
        <v>3927</v>
      </c>
      <c r="F7018" t="s">
        <v>3930</v>
      </c>
      <c r="G7018" t="s">
        <v>3877</v>
      </c>
      <c r="H7018" t="s">
        <v>3922</v>
      </c>
      <c r="I7018">
        <v>1091.0999999999999</v>
      </c>
      <c r="J7018" s="41">
        <v>1.1440000000000001E-2</v>
      </c>
      <c r="K7018" s="42">
        <v>12.482184</v>
      </c>
      <c r="L7018" s="43">
        <v>0.11</v>
      </c>
      <c r="M7018" s="42">
        <v>1.3730402400000001</v>
      </c>
      <c r="N7018">
        <v>3</v>
      </c>
      <c r="O7018" s="43">
        <v>42</v>
      </c>
      <c r="P7018" s="42">
        <v>38.4</v>
      </c>
      <c r="Q7018" s="42">
        <v>3</v>
      </c>
      <c r="R7018" s="42">
        <v>11</v>
      </c>
    </row>
    <row r="7019" spans="1:18" x14ac:dyDescent="0.3">
      <c r="A7019" t="s">
        <v>3923</v>
      </c>
      <c r="B7019" s="17">
        <v>45128</v>
      </c>
      <c r="C7019" t="s">
        <v>3925</v>
      </c>
      <c r="D7019" t="s">
        <v>3926</v>
      </c>
      <c r="E7019" t="s">
        <v>3927</v>
      </c>
      <c r="F7019" t="s">
        <v>3930</v>
      </c>
      <c r="G7019" t="s">
        <v>3877</v>
      </c>
      <c r="H7019" t="s">
        <v>3922</v>
      </c>
      <c r="I7019">
        <v>1213.6999999999998</v>
      </c>
      <c r="J7019" s="41">
        <v>1.0890000000000002E-2</v>
      </c>
      <c r="K7019" s="42">
        <v>13.217193</v>
      </c>
      <c r="L7019" s="43">
        <v>0.84999999999999976</v>
      </c>
      <c r="M7019" s="42">
        <v>11.234614049999998</v>
      </c>
      <c r="N7019">
        <v>9</v>
      </c>
      <c r="O7019" s="43">
        <v>41.3</v>
      </c>
      <c r="P7019" s="42">
        <v>13.2</v>
      </c>
      <c r="Q7019" s="42">
        <v>9</v>
      </c>
      <c r="R7019" s="42">
        <v>12</v>
      </c>
    </row>
    <row r="7020" spans="1:18" x14ac:dyDescent="0.3">
      <c r="A7020" t="s">
        <v>3923</v>
      </c>
      <c r="B7020" s="17">
        <v>45129</v>
      </c>
      <c r="C7020" t="s">
        <v>3925</v>
      </c>
      <c r="D7020" t="s">
        <v>3926</v>
      </c>
      <c r="E7020" t="s">
        <v>3927</v>
      </c>
      <c r="F7020" t="s">
        <v>3930</v>
      </c>
      <c r="G7020" t="s">
        <v>3877</v>
      </c>
      <c r="H7020" t="s">
        <v>3922</v>
      </c>
      <c r="I7020">
        <v>2153.8000000000002</v>
      </c>
      <c r="J7020" s="41">
        <v>1.485E-2</v>
      </c>
      <c r="K7020" s="42">
        <v>31.983930000000004</v>
      </c>
      <c r="L7020" s="43">
        <v>0.28999999999999998</v>
      </c>
      <c r="M7020" s="42">
        <v>9.2753397</v>
      </c>
      <c r="N7020">
        <v>8</v>
      </c>
      <c r="O7020" s="43">
        <v>67.199999999999989</v>
      </c>
      <c r="P7020" s="42">
        <v>48</v>
      </c>
      <c r="Q7020" s="42">
        <v>4.5</v>
      </c>
      <c r="R7020" s="42">
        <v>5</v>
      </c>
    </row>
    <row r="7021" spans="1:18" x14ac:dyDescent="0.3">
      <c r="A7021" t="s">
        <v>3923</v>
      </c>
      <c r="B7021" s="17">
        <v>45130</v>
      </c>
      <c r="C7021" t="s">
        <v>3925</v>
      </c>
      <c r="D7021" t="s">
        <v>3926</v>
      </c>
      <c r="E7021" t="s">
        <v>3927</v>
      </c>
      <c r="F7021" t="s">
        <v>3930</v>
      </c>
      <c r="G7021" t="s">
        <v>3877</v>
      </c>
      <c r="H7021" t="s">
        <v>3922</v>
      </c>
      <c r="I7021">
        <v>1450.1999999999998</v>
      </c>
      <c r="J7021" s="41">
        <v>1.5730000000000001E-2</v>
      </c>
      <c r="K7021" s="42">
        <v>22.811646</v>
      </c>
      <c r="L7021" s="43">
        <v>0.62999999999999967</v>
      </c>
      <c r="M7021" s="42">
        <v>14.371336979999992</v>
      </c>
      <c r="N7021">
        <v>8</v>
      </c>
      <c r="O7021" s="43">
        <v>128.1</v>
      </c>
      <c r="P7021" s="42">
        <v>2.4</v>
      </c>
      <c r="Q7021" s="42">
        <v>3</v>
      </c>
      <c r="R7021" s="42">
        <v>11</v>
      </c>
    </row>
    <row r="7022" spans="1:18" x14ac:dyDescent="0.3">
      <c r="A7022" t="s">
        <v>3923</v>
      </c>
      <c r="B7022" s="17">
        <v>45131</v>
      </c>
      <c r="C7022" t="s">
        <v>3925</v>
      </c>
      <c r="D7022" t="s">
        <v>3926</v>
      </c>
      <c r="E7022" t="s">
        <v>3927</v>
      </c>
      <c r="F7022" t="s">
        <v>3930</v>
      </c>
      <c r="G7022" t="s">
        <v>3877</v>
      </c>
      <c r="H7022" t="s">
        <v>3922</v>
      </c>
      <c r="I7022">
        <v>1264</v>
      </c>
      <c r="J7022" s="41">
        <v>1.3090000000000004E-2</v>
      </c>
      <c r="K7022" s="42">
        <v>16.545760000000005</v>
      </c>
      <c r="L7022" s="43">
        <v>0.10000000000000006</v>
      </c>
      <c r="M7022" s="42">
        <v>1.6545760000000016</v>
      </c>
      <c r="N7022">
        <v>3</v>
      </c>
      <c r="O7022" s="43">
        <v>113.39999999999999</v>
      </c>
      <c r="P7022" s="42">
        <v>9.6</v>
      </c>
      <c r="Q7022" s="42">
        <v>3</v>
      </c>
      <c r="R7022" s="42">
        <v>11</v>
      </c>
    </row>
    <row r="7023" spans="1:18" x14ac:dyDescent="0.3">
      <c r="A7023" t="s">
        <v>3923</v>
      </c>
      <c r="B7023" s="17">
        <v>45132</v>
      </c>
      <c r="C7023" t="s">
        <v>3925</v>
      </c>
      <c r="D7023" t="s">
        <v>3926</v>
      </c>
      <c r="E7023" t="s">
        <v>3927</v>
      </c>
      <c r="F7023" t="s">
        <v>3930</v>
      </c>
      <c r="G7023" t="s">
        <v>3877</v>
      </c>
      <c r="H7023" t="s">
        <v>3922</v>
      </c>
      <c r="I7023">
        <v>1351.1999999999998</v>
      </c>
      <c r="J7023" s="41">
        <v>1.0780000000000001E-2</v>
      </c>
      <c r="K7023" s="42">
        <v>14.565936000000001</v>
      </c>
      <c r="L7023" s="43">
        <v>0.44999999999999979</v>
      </c>
      <c r="M7023" s="42">
        <v>6.5546711999999969</v>
      </c>
      <c r="N7023">
        <v>6</v>
      </c>
      <c r="O7023" s="43">
        <v>162.39999999999998</v>
      </c>
      <c r="P7023" s="42">
        <v>40.799999999999997</v>
      </c>
      <c r="Q7023" s="42">
        <v>3</v>
      </c>
      <c r="R7023" s="42">
        <v>8</v>
      </c>
    </row>
    <row r="7024" spans="1:18" x14ac:dyDescent="0.3">
      <c r="A7024" t="s">
        <v>3923</v>
      </c>
      <c r="B7024" s="17">
        <v>45133</v>
      </c>
      <c r="C7024" t="s">
        <v>3925</v>
      </c>
      <c r="D7024" t="s">
        <v>3926</v>
      </c>
      <c r="E7024" t="s">
        <v>3927</v>
      </c>
      <c r="F7024" t="s">
        <v>3930</v>
      </c>
      <c r="G7024" t="s">
        <v>3877</v>
      </c>
      <c r="H7024" t="s">
        <v>3922</v>
      </c>
      <c r="I7024">
        <v>1875.1</v>
      </c>
      <c r="J7024" s="41">
        <v>1.0670000000000001E-2</v>
      </c>
      <c r="K7024" s="42">
        <v>20.007317</v>
      </c>
      <c r="L7024" s="43">
        <v>0.16999999999999996</v>
      </c>
      <c r="M7024" s="42">
        <v>3.401243889999999</v>
      </c>
      <c r="N7024">
        <v>5</v>
      </c>
      <c r="O7024" s="43">
        <v>109.19999999999999</v>
      </c>
      <c r="P7024" s="42">
        <v>19.2</v>
      </c>
      <c r="Q7024" s="42">
        <v>10.5</v>
      </c>
      <c r="R7024" s="42">
        <v>10</v>
      </c>
    </row>
    <row r="7025" spans="1:18" x14ac:dyDescent="0.3">
      <c r="A7025" t="s">
        <v>3923</v>
      </c>
      <c r="B7025" s="17">
        <v>45134</v>
      </c>
      <c r="C7025" t="s">
        <v>3925</v>
      </c>
      <c r="D7025" t="s">
        <v>3926</v>
      </c>
      <c r="E7025" t="s">
        <v>3927</v>
      </c>
      <c r="F7025" t="s">
        <v>3930</v>
      </c>
      <c r="G7025" t="s">
        <v>3877</v>
      </c>
      <c r="H7025" t="s">
        <v>3922</v>
      </c>
      <c r="I7025">
        <v>1740.1999999999998</v>
      </c>
      <c r="J7025" s="41">
        <v>1.21E-2</v>
      </c>
      <c r="K7025" s="42">
        <v>21.056419999999996</v>
      </c>
      <c r="L7025" s="43">
        <v>0.62999999999999989</v>
      </c>
      <c r="M7025" s="42">
        <v>13.265544599999995</v>
      </c>
      <c r="N7025">
        <v>7</v>
      </c>
      <c r="O7025" s="43">
        <v>44.099999999999994</v>
      </c>
      <c r="P7025" s="42">
        <v>6</v>
      </c>
      <c r="Q7025" s="42">
        <v>10.5</v>
      </c>
      <c r="R7025" s="42">
        <v>8</v>
      </c>
    </row>
    <row r="7026" spans="1:18" x14ac:dyDescent="0.3">
      <c r="A7026" t="s">
        <v>3923</v>
      </c>
      <c r="B7026" s="17">
        <v>45135</v>
      </c>
      <c r="C7026" t="s">
        <v>3925</v>
      </c>
      <c r="D7026" t="s">
        <v>3926</v>
      </c>
      <c r="E7026" t="s">
        <v>3927</v>
      </c>
      <c r="F7026" t="s">
        <v>3930</v>
      </c>
      <c r="G7026" t="s">
        <v>3877</v>
      </c>
      <c r="H7026" t="s">
        <v>3922</v>
      </c>
      <c r="I7026">
        <v>1827.5</v>
      </c>
      <c r="J7026" s="41">
        <v>1.3970000000000003E-2</v>
      </c>
      <c r="K7026" s="42">
        <v>25.530175000000007</v>
      </c>
      <c r="L7026" s="43">
        <v>0.84999999999999976</v>
      </c>
      <c r="M7026" s="42">
        <v>21.700648749999999</v>
      </c>
      <c r="N7026">
        <v>2</v>
      </c>
      <c r="O7026" s="43">
        <v>260.39999999999998</v>
      </c>
      <c r="P7026" s="42">
        <v>43.199999999999996</v>
      </c>
      <c r="Q7026" s="42">
        <v>6</v>
      </c>
      <c r="R7026" s="42">
        <v>12</v>
      </c>
    </row>
    <row r="7027" spans="1:18" x14ac:dyDescent="0.3">
      <c r="A7027" t="s">
        <v>3923</v>
      </c>
      <c r="B7027" s="17">
        <v>45136</v>
      </c>
      <c r="C7027" t="s">
        <v>3925</v>
      </c>
      <c r="D7027" t="s">
        <v>3926</v>
      </c>
      <c r="E7027" t="s">
        <v>3927</v>
      </c>
      <c r="F7027" t="s">
        <v>3930</v>
      </c>
      <c r="G7027" t="s">
        <v>3877</v>
      </c>
      <c r="H7027" t="s">
        <v>3922</v>
      </c>
      <c r="I7027">
        <v>2002.8000000000002</v>
      </c>
      <c r="J7027" s="41">
        <v>1.1000000000000001E-2</v>
      </c>
      <c r="K7027" s="42">
        <v>22.030800000000003</v>
      </c>
      <c r="L7027" s="43">
        <v>0.14999999999999986</v>
      </c>
      <c r="M7027" s="42">
        <v>3.3046199999999972</v>
      </c>
      <c r="N7027">
        <v>7</v>
      </c>
      <c r="O7027" s="43">
        <v>117.6</v>
      </c>
      <c r="P7027" s="42">
        <v>12</v>
      </c>
      <c r="Q7027" s="42">
        <v>3</v>
      </c>
      <c r="R7027" s="42">
        <v>18</v>
      </c>
    </row>
    <row r="7028" spans="1:18" x14ac:dyDescent="0.3">
      <c r="A7028" t="s">
        <v>3923</v>
      </c>
      <c r="B7028" s="17">
        <v>45137</v>
      </c>
      <c r="C7028" t="s">
        <v>3925</v>
      </c>
      <c r="D7028" t="s">
        <v>3926</v>
      </c>
      <c r="E7028" t="s">
        <v>3927</v>
      </c>
      <c r="F7028" t="s">
        <v>3930</v>
      </c>
      <c r="G7028" t="s">
        <v>3877</v>
      </c>
      <c r="H7028" t="s">
        <v>3922</v>
      </c>
      <c r="I7028">
        <v>1941.6999999999998</v>
      </c>
      <c r="J7028" s="41">
        <v>1.4190000000000001E-2</v>
      </c>
      <c r="K7028" s="42">
        <v>27.552723</v>
      </c>
      <c r="L7028" s="43">
        <v>0.80999999999999983</v>
      </c>
      <c r="M7028" s="42">
        <v>22.317705629999995</v>
      </c>
      <c r="N7028">
        <v>5</v>
      </c>
      <c r="O7028" s="43">
        <v>105</v>
      </c>
      <c r="P7028" s="42">
        <v>44.4</v>
      </c>
      <c r="Q7028" s="42">
        <v>7.5</v>
      </c>
      <c r="R7028" s="42">
        <v>12</v>
      </c>
    </row>
    <row r="7029" spans="1:18" x14ac:dyDescent="0.3">
      <c r="A7029" t="s">
        <v>3923</v>
      </c>
      <c r="B7029" s="17">
        <v>45138</v>
      </c>
      <c r="C7029" t="s">
        <v>3925</v>
      </c>
      <c r="D7029" t="s">
        <v>3926</v>
      </c>
      <c r="E7029" t="s">
        <v>3927</v>
      </c>
      <c r="F7029" t="s">
        <v>3930</v>
      </c>
      <c r="G7029" t="s">
        <v>3877</v>
      </c>
      <c r="H7029" t="s">
        <v>3922</v>
      </c>
      <c r="I7029">
        <v>1931.5</v>
      </c>
      <c r="J7029" s="41">
        <v>1.4190000000000001E-2</v>
      </c>
      <c r="K7029" s="42">
        <v>27.407985000000004</v>
      </c>
      <c r="L7029" s="43">
        <v>0.1</v>
      </c>
      <c r="M7029" s="42">
        <v>2.7407985000000004</v>
      </c>
      <c r="N7029">
        <v>9</v>
      </c>
      <c r="O7029" s="43">
        <v>155.39999999999998</v>
      </c>
      <c r="P7029" s="42">
        <v>40.799999999999997</v>
      </c>
      <c r="Q7029" s="42">
        <v>6</v>
      </c>
      <c r="R7029" s="42">
        <v>7</v>
      </c>
    </row>
    <row r="7030" spans="1:18" x14ac:dyDescent="0.3">
      <c r="A7030" t="s">
        <v>3923</v>
      </c>
      <c r="B7030" s="17">
        <v>45139</v>
      </c>
      <c r="C7030" t="s">
        <v>3925</v>
      </c>
      <c r="D7030" t="s">
        <v>3926</v>
      </c>
      <c r="E7030" t="s">
        <v>3927</v>
      </c>
      <c r="F7030" t="s">
        <v>3930</v>
      </c>
      <c r="G7030" t="s">
        <v>3877</v>
      </c>
      <c r="H7030" t="s">
        <v>3922</v>
      </c>
      <c r="I7030">
        <v>1365.6</v>
      </c>
      <c r="J7030" s="41">
        <v>1.0010000000000002E-2</v>
      </c>
      <c r="K7030" s="42">
        <v>13.669656000000002</v>
      </c>
      <c r="L7030" s="43">
        <v>0.17</v>
      </c>
      <c r="M7030" s="42">
        <v>2.3238415200000002</v>
      </c>
      <c r="N7030">
        <v>6</v>
      </c>
      <c r="O7030" s="43">
        <v>79.8</v>
      </c>
      <c r="P7030" s="42">
        <v>27.599999999999998</v>
      </c>
      <c r="Q7030" s="42">
        <v>15</v>
      </c>
      <c r="R7030" s="42">
        <v>7</v>
      </c>
    </row>
    <row r="7031" spans="1:18" x14ac:dyDescent="0.3">
      <c r="A7031" t="s">
        <v>3923</v>
      </c>
      <c r="B7031" s="17">
        <v>45140</v>
      </c>
      <c r="C7031" t="s">
        <v>3925</v>
      </c>
      <c r="D7031" t="s">
        <v>3926</v>
      </c>
      <c r="E7031" t="s">
        <v>3927</v>
      </c>
      <c r="F7031" t="s">
        <v>3930</v>
      </c>
      <c r="G7031" t="s">
        <v>3877</v>
      </c>
      <c r="H7031" t="s">
        <v>3922</v>
      </c>
      <c r="I7031">
        <v>1363.6999999999998</v>
      </c>
      <c r="J7031" s="41">
        <v>1.5730000000000001E-2</v>
      </c>
      <c r="K7031" s="42">
        <v>21.451000999999998</v>
      </c>
      <c r="L7031" s="43">
        <v>0.45999999999999974</v>
      </c>
      <c r="M7031" s="42">
        <v>9.8674604599999931</v>
      </c>
      <c r="N7031">
        <v>7</v>
      </c>
      <c r="O7031" s="43">
        <v>157.5</v>
      </c>
      <c r="P7031" s="42">
        <v>4.8</v>
      </c>
      <c r="Q7031" s="42">
        <v>4.5</v>
      </c>
      <c r="R7031" s="42">
        <v>11</v>
      </c>
    </row>
    <row r="7032" spans="1:18" x14ac:dyDescent="0.3">
      <c r="A7032" t="s">
        <v>3923</v>
      </c>
      <c r="B7032" s="17">
        <v>45141</v>
      </c>
      <c r="C7032" t="s">
        <v>3925</v>
      </c>
      <c r="D7032" t="s">
        <v>3926</v>
      </c>
      <c r="E7032" t="s">
        <v>3927</v>
      </c>
      <c r="F7032" t="s">
        <v>3930</v>
      </c>
      <c r="G7032" t="s">
        <v>3877</v>
      </c>
      <c r="H7032" t="s">
        <v>3922</v>
      </c>
      <c r="I7032">
        <v>2062.3999999999996</v>
      </c>
      <c r="J7032" s="41">
        <v>1.1220000000000003E-2</v>
      </c>
      <c r="K7032" s="42">
        <v>23.140128000000001</v>
      </c>
      <c r="L7032" s="43">
        <v>0.30999999999999978</v>
      </c>
      <c r="M7032" s="42">
        <v>7.1734396799999951</v>
      </c>
      <c r="N7032">
        <v>5</v>
      </c>
      <c r="O7032" s="43">
        <v>155.39999999999998</v>
      </c>
      <c r="P7032" s="42">
        <v>31.2</v>
      </c>
      <c r="Q7032" s="42">
        <v>1.5</v>
      </c>
      <c r="R7032" s="42">
        <v>15</v>
      </c>
    </row>
    <row r="7033" spans="1:18" x14ac:dyDescent="0.3">
      <c r="A7033" t="s">
        <v>3923</v>
      </c>
      <c r="B7033" s="17">
        <v>45142</v>
      </c>
      <c r="C7033" t="s">
        <v>3925</v>
      </c>
      <c r="D7033" t="s">
        <v>3926</v>
      </c>
      <c r="E7033" t="s">
        <v>3927</v>
      </c>
      <c r="F7033" t="s">
        <v>3930</v>
      </c>
      <c r="G7033" t="s">
        <v>3877</v>
      </c>
      <c r="H7033" t="s">
        <v>3922</v>
      </c>
      <c r="I7033">
        <v>2036.8999999999996</v>
      </c>
      <c r="J7033" s="41">
        <v>9.0200000000000002E-3</v>
      </c>
      <c r="K7033" s="42">
        <v>18.372837999999998</v>
      </c>
      <c r="L7033" s="43">
        <v>4.9999999999999899E-2</v>
      </c>
      <c r="M7033" s="42">
        <v>0.91864189999999801</v>
      </c>
      <c r="N7033">
        <v>9</v>
      </c>
      <c r="O7033" s="43">
        <v>56</v>
      </c>
      <c r="P7033" s="42">
        <v>34.799999999999997</v>
      </c>
      <c r="Q7033" s="42">
        <v>1.5</v>
      </c>
      <c r="R7033" s="42">
        <v>8</v>
      </c>
    </row>
    <row r="7034" spans="1:18" x14ac:dyDescent="0.3">
      <c r="A7034" t="s">
        <v>3923</v>
      </c>
      <c r="B7034" s="17">
        <v>45143</v>
      </c>
      <c r="C7034" t="s">
        <v>3925</v>
      </c>
      <c r="D7034" t="s">
        <v>3926</v>
      </c>
      <c r="E7034" t="s">
        <v>3927</v>
      </c>
      <c r="F7034" t="s">
        <v>3930</v>
      </c>
      <c r="G7034" t="s">
        <v>3877</v>
      </c>
      <c r="H7034" t="s">
        <v>3922</v>
      </c>
      <c r="I7034">
        <v>1970.9</v>
      </c>
      <c r="J7034" s="41">
        <v>1.3860000000000001E-2</v>
      </c>
      <c r="K7034" s="42">
        <v>27.316674000000003</v>
      </c>
      <c r="L7034" s="43">
        <v>0.14999999999999997</v>
      </c>
      <c r="M7034" s="42">
        <v>4.0975010999999997</v>
      </c>
      <c r="N7034">
        <v>9</v>
      </c>
      <c r="O7034" s="43">
        <v>49</v>
      </c>
      <c r="P7034" s="42">
        <v>7.1999999999999993</v>
      </c>
      <c r="Q7034" s="42">
        <v>9</v>
      </c>
      <c r="R7034" s="42">
        <v>15</v>
      </c>
    </row>
    <row r="7035" spans="1:18" x14ac:dyDescent="0.3">
      <c r="A7035" t="s">
        <v>3923</v>
      </c>
      <c r="B7035" s="17">
        <v>45144</v>
      </c>
      <c r="C7035" t="s">
        <v>3925</v>
      </c>
      <c r="D7035" t="s">
        <v>3926</v>
      </c>
      <c r="E7035" t="s">
        <v>3927</v>
      </c>
      <c r="F7035" t="s">
        <v>3930</v>
      </c>
      <c r="G7035" t="s">
        <v>3877</v>
      </c>
      <c r="H7035" t="s">
        <v>3922</v>
      </c>
      <c r="I7035">
        <v>2126.8000000000002</v>
      </c>
      <c r="J7035" s="41">
        <v>1.4630000000000001E-2</v>
      </c>
      <c r="K7035" s="42">
        <v>31.115084000000003</v>
      </c>
      <c r="L7035" s="43">
        <v>8.0000000000000071E-2</v>
      </c>
      <c r="M7035" s="42">
        <v>2.4892067200000025</v>
      </c>
      <c r="N7035">
        <v>8</v>
      </c>
      <c r="O7035" s="43">
        <v>54.599999999999994</v>
      </c>
      <c r="P7035" s="42">
        <v>30</v>
      </c>
      <c r="Q7035" s="42">
        <v>1.5</v>
      </c>
      <c r="R7035" s="42">
        <v>6</v>
      </c>
    </row>
    <row r="7036" spans="1:18" x14ac:dyDescent="0.3">
      <c r="A7036" t="s">
        <v>3923</v>
      </c>
      <c r="B7036" s="17">
        <v>45145</v>
      </c>
      <c r="C7036" t="s">
        <v>3925</v>
      </c>
      <c r="D7036" t="s">
        <v>3926</v>
      </c>
      <c r="E7036" t="s">
        <v>3927</v>
      </c>
      <c r="F7036" t="s">
        <v>3930</v>
      </c>
      <c r="G7036" t="s">
        <v>3877</v>
      </c>
      <c r="H7036" t="s">
        <v>3922</v>
      </c>
      <c r="I7036">
        <v>1240.0999999999999</v>
      </c>
      <c r="J7036" s="41">
        <v>1.3750000000000004E-2</v>
      </c>
      <c r="K7036" s="42">
        <v>17.051375000000004</v>
      </c>
      <c r="L7036" s="43">
        <v>0.25999999999999984</v>
      </c>
      <c r="M7036" s="42">
        <v>4.4333574999999978</v>
      </c>
      <c r="N7036">
        <v>5</v>
      </c>
      <c r="O7036" s="43">
        <v>171.5</v>
      </c>
      <c r="P7036" s="42">
        <v>46.8</v>
      </c>
      <c r="Q7036" s="42">
        <v>3</v>
      </c>
      <c r="R7036" s="42">
        <v>12</v>
      </c>
    </row>
    <row r="7037" spans="1:18" x14ac:dyDescent="0.3">
      <c r="A7037" t="s">
        <v>3923</v>
      </c>
      <c r="B7037" s="17">
        <v>45146</v>
      </c>
      <c r="C7037" t="s">
        <v>3925</v>
      </c>
      <c r="D7037" t="s">
        <v>3926</v>
      </c>
      <c r="E7037" t="s">
        <v>3927</v>
      </c>
      <c r="F7037" t="s">
        <v>3930</v>
      </c>
      <c r="G7037" t="s">
        <v>3877</v>
      </c>
      <c r="H7037" t="s">
        <v>3922</v>
      </c>
      <c r="I7037">
        <v>2021.6999999999998</v>
      </c>
      <c r="J7037" s="41">
        <v>9.0200000000000002E-3</v>
      </c>
      <c r="K7037" s="42">
        <v>18.235733999999997</v>
      </c>
      <c r="L7037" s="43">
        <v>0.67999999999999972</v>
      </c>
      <c r="M7037" s="42">
        <v>12.400299119999993</v>
      </c>
      <c r="N7037">
        <v>5</v>
      </c>
      <c r="O7037" s="43">
        <v>197.39999999999998</v>
      </c>
      <c r="P7037" s="42">
        <v>44.4</v>
      </c>
      <c r="Q7037" s="42">
        <v>0</v>
      </c>
      <c r="R7037" s="42">
        <v>5</v>
      </c>
    </row>
    <row r="7038" spans="1:18" x14ac:dyDescent="0.3">
      <c r="A7038" t="s">
        <v>3923</v>
      </c>
      <c r="B7038" s="17">
        <v>45147</v>
      </c>
      <c r="C7038" t="s">
        <v>3925</v>
      </c>
      <c r="D7038" t="s">
        <v>3926</v>
      </c>
      <c r="E7038" t="s">
        <v>3927</v>
      </c>
      <c r="F7038" t="s">
        <v>3930</v>
      </c>
      <c r="G7038" t="s">
        <v>3877</v>
      </c>
      <c r="H7038" t="s">
        <v>3922</v>
      </c>
      <c r="I7038">
        <v>1418.1999999999998</v>
      </c>
      <c r="J7038" s="41">
        <v>1.1990000000000004E-2</v>
      </c>
      <c r="K7038" s="42">
        <v>17.004218000000005</v>
      </c>
      <c r="L7038" s="43">
        <v>0.6799999999999996</v>
      </c>
      <c r="M7038" s="42">
        <v>11.562868239999997</v>
      </c>
      <c r="N7038">
        <v>7</v>
      </c>
      <c r="O7038" s="43">
        <v>95.199999999999989</v>
      </c>
      <c r="P7038" s="42">
        <v>16.8</v>
      </c>
      <c r="Q7038" s="42">
        <v>1.5</v>
      </c>
      <c r="R7038" s="42">
        <v>11</v>
      </c>
    </row>
    <row r="7039" spans="1:18" x14ac:dyDescent="0.3">
      <c r="A7039" t="s">
        <v>3923</v>
      </c>
      <c r="B7039" s="17">
        <v>45148</v>
      </c>
      <c r="C7039" t="s">
        <v>3925</v>
      </c>
      <c r="D7039" t="s">
        <v>3926</v>
      </c>
      <c r="E7039" t="s">
        <v>3927</v>
      </c>
      <c r="F7039" t="s">
        <v>3930</v>
      </c>
      <c r="G7039" t="s">
        <v>3877</v>
      </c>
      <c r="H7039" t="s">
        <v>3922</v>
      </c>
      <c r="I7039">
        <v>1929.6</v>
      </c>
      <c r="J7039" s="41">
        <v>9.9000000000000025E-3</v>
      </c>
      <c r="K7039" s="42">
        <v>19.103040000000004</v>
      </c>
      <c r="L7039" s="43">
        <v>0.98999999999999966</v>
      </c>
      <c r="M7039" s="42">
        <v>18.912009599999998</v>
      </c>
      <c r="N7039">
        <v>3</v>
      </c>
      <c r="O7039" s="43">
        <v>93.8</v>
      </c>
      <c r="P7039" s="42">
        <v>1.2</v>
      </c>
      <c r="Q7039" s="42">
        <v>4.5</v>
      </c>
      <c r="R7039" s="42">
        <v>8</v>
      </c>
    </row>
    <row r="7040" spans="1:18" x14ac:dyDescent="0.3">
      <c r="A7040" t="s">
        <v>3923</v>
      </c>
      <c r="B7040" s="17">
        <v>45149</v>
      </c>
      <c r="C7040" t="s">
        <v>3925</v>
      </c>
      <c r="D7040" t="s">
        <v>3926</v>
      </c>
      <c r="E7040" t="s">
        <v>3927</v>
      </c>
      <c r="F7040" t="s">
        <v>3930</v>
      </c>
      <c r="G7040" t="s">
        <v>3877</v>
      </c>
      <c r="H7040" t="s">
        <v>3922</v>
      </c>
      <c r="I7040">
        <v>1693.1</v>
      </c>
      <c r="J7040" s="41">
        <v>1.4190000000000003E-2</v>
      </c>
      <c r="K7040" s="42">
        <v>24.025089000000005</v>
      </c>
      <c r="L7040" s="43">
        <v>0.93999999999999961</v>
      </c>
      <c r="M7040" s="42">
        <v>22.583583659999995</v>
      </c>
      <c r="N7040">
        <v>7</v>
      </c>
      <c r="O7040" s="43">
        <v>227.49999999999997</v>
      </c>
      <c r="P7040" s="42">
        <v>43.199999999999996</v>
      </c>
      <c r="Q7040" s="42">
        <v>0</v>
      </c>
      <c r="R7040" s="42">
        <v>17</v>
      </c>
    </row>
    <row r="7041" spans="1:18" x14ac:dyDescent="0.3">
      <c r="A7041" t="s">
        <v>3923</v>
      </c>
      <c r="B7041" s="17">
        <v>45150</v>
      </c>
      <c r="C7041" t="s">
        <v>3925</v>
      </c>
      <c r="D7041" t="s">
        <v>3926</v>
      </c>
      <c r="E7041" t="s">
        <v>3927</v>
      </c>
      <c r="F7041" t="s">
        <v>3930</v>
      </c>
      <c r="G7041" t="s">
        <v>3877</v>
      </c>
      <c r="H7041" t="s">
        <v>3922</v>
      </c>
      <c r="I7041">
        <v>1279.6999999999998</v>
      </c>
      <c r="J7041" s="41">
        <v>1.0890000000000004E-2</v>
      </c>
      <c r="K7041" s="42">
        <v>13.935933000000002</v>
      </c>
      <c r="L7041" s="43">
        <v>0.24999999999999986</v>
      </c>
      <c r="M7041" s="42">
        <v>3.4839832499999988</v>
      </c>
      <c r="N7041">
        <v>3</v>
      </c>
      <c r="O7041" s="43">
        <v>57.4</v>
      </c>
      <c r="P7041" s="42">
        <v>20.399999999999999</v>
      </c>
      <c r="Q7041" s="42">
        <v>4.5</v>
      </c>
      <c r="R7041" s="42">
        <v>9</v>
      </c>
    </row>
    <row r="7042" spans="1:18" x14ac:dyDescent="0.3">
      <c r="A7042" t="s">
        <v>3923</v>
      </c>
      <c r="B7042" s="17">
        <v>45151</v>
      </c>
      <c r="C7042" t="s">
        <v>3925</v>
      </c>
      <c r="D7042" t="s">
        <v>3926</v>
      </c>
      <c r="E7042" t="s">
        <v>3927</v>
      </c>
      <c r="F7042" t="s">
        <v>3930</v>
      </c>
      <c r="G7042" t="s">
        <v>3877</v>
      </c>
      <c r="H7042" t="s">
        <v>3922</v>
      </c>
      <c r="I7042">
        <v>2178.1999999999998</v>
      </c>
      <c r="J7042" s="41">
        <v>1.298E-2</v>
      </c>
      <c r="K7042" s="42">
        <v>28.273035999999998</v>
      </c>
      <c r="L7042" s="43">
        <v>0.94999999999999973</v>
      </c>
      <c r="M7042" s="42">
        <v>26.85938419999999</v>
      </c>
      <c r="N7042">
        <v>6</v>
      </c>
      <c r="O7042" s="43">
        <v>102.89999999999999</v>
      </c>
      <c r="P7042" s="42">
        <v>12</v>
      </c>
      <c r="Q7042" s="42">
        <v>4.5</v>
      </c>
      <c r="R7042" s="42">
        <v>4</v>
      </c>
    </row>
    <row r="7043" spans="1:18" x14ac:dyDescent="0.3">
      <c r="A7043" t="s">
        <v>3923</v>
      </c>
      <c r="B7043" s="17">
        <v>45152</v>
      </c>
      <c r="C7043" t="s">
        <v>3925</v>
      </c>
      <c r="D7043" t="s">
        <v>3926</v>
      </c>
      <c r="E7043" t="s">
        <v>3927</v>
      </c>
      <c r="F7043" t="s">
        <v>3930</v>
      </c>
      <c r="G7043" t="s">
        <v>3877</v>
      </c>
      <c r="H7043" t="s">
        <v>3922</v>
      </c>
      <c r="I7043">
        <v>2191.6</v>
      </c>
      <c r="J7043" s="41">
        <v>1.0120000000000001E-2</v>
      </c>
      <c r="K7043" s="42">
        <v>22.178992000000001</v>
      </c>
      <c r="L7043" s="43">
        <v>0.35999999999999982</v>
      </c>
      <c r="M7043" s="42">
        <v>7.9844371199999964</v>
      </c>
      <c r="N7043">
        <v>5</v>
      </c>
      <c r="O7043" s="43">
        <v>64.399999999999991</v>
      </c>
      <c r="P7043" s="42">
        <v>36</v>
      </c>
      <c r="Q7043" s="42">
        <v>9</v>
      </c>
      <c r="R7043" s="42">
        <v>11</v>
      </c>
    </row>
    <row r="7044" spans="1:18" x14ac:dyDescent="0.3">
      <c r="A7044" t="s">
        <v>3923</v>
      </c>
      <c r="B7044" s="17">
        <v>45153</v>
      </c>
      <c r="C7044" t="s">
        <v>3925</v>
      </c>
      <c r="D7044" t="s">
        <v>3926</v>
      </c>
      <c r="E7044" t="s">
        <v>3927</v>
      </c>
      <c r="F7044" t="s">
        <v>3930</v>
      </c>
      <c r="G7044" t="s">
        <v>3877</v>
      </c>
      <c r="H7044" t="s">
        <v>3922</v>
      </c>
      <c r="I7044">
        <v>1725.6</v>
      </c>
      <c r="J7044" s="41">
        <v>1.1220000000000003E-2</v>
      </c>
      <c r="K7044" s="42">
        <v>19.361232000000005</v>
      </c>
      <c r="L7044" s="43">
        <v>0.06</v>
      </c>
      <c r="M7044" s="42">
        <v>1.1616739200000001</v>
      </c>
      <c r="N7044">
        <v>8</v>
      </c>
      <c r="O7044" s="43">
        <v>92.399999999999991</v>
      </c>
      <c r="P7044" s="42">
        <v>2.4</v>
      </c>
      <c r="Q7044" s="42">
        <v>0</v>
      </c>
      <c r="R7044" s="42">
        <v>7</v>
      </c>
    </row>
    <row r="7045" spans="1:18" x14ac:dyDescent="0.3">
      <c r="A7045" t="s">
        <v>3923</v>
      </c>
      <c r="B7045" s="17">
        <v>45154</v>
      </c>
      <c r="C7045" t="s">
        <v>3925</v>
      </c>
      <c r="D7045" t="s">
        <v>3926</v>
      </c>
      <c r="E7045" t="s">
        <v>3927</v>
      </c>
      <c r="F7045" t="s">
        <v>3930</v>
      </c>
      <c r="G7045" t="s">
        <v>3877</v>
      </c>
      <c r="H7045" t="s">
        <v>3922</v>
      </c>
      <c r="I7045">
        <v>1831.6999999999998</v>
      </c>
      <c r="J7045" s="41">
        <v>1.0450000000000003E-2</v>
      </c>
      <c r="K7045" s="42">
        <v>19.141265000000004</v>
      </c>
      <c r="L7045" s="43">
        <v>0.51999999999999968</v>
      </c>
      <c r="M7045" s="42">
        <v>9.9534577999999954</v>
      </c>
      <c r="N7045">
        <v>8</v>
      </c>
      <c r="O7045" s="43">
        <v>168</v>
      </c>
      <c r="P7045" s="42">
        <v>8.4</v>
      </c>
      <c r="Q7045" s="42">
        <v>1.5</v>
      </c>
      <c r="R7045" s="42">
        <v>8</v>
      </c>
    </row>
    <row r="7046" spans="1:18" x14ac:dyDescent="0.3">
      <c r="A7046" t="s">
        <v>3923</v>
      </c>
      <c r="B7046" s="17">
        <v>45155</v>
      </c>
      <c r="C7046" t="s">
        <v>3925</v>
      </c>
      <c r="D7046" t="s">
        <v>3926</v>
      </c>
      <c r="E7046" t="s">
        <v>3927</v>
      </c>
      <c r="F7046" t="s">
        <v>3930</v>
      </c>
      <c r="G7046" t="s">
        <v>3877</v>
      </c>
      <c r="H7046" t="s">
        <v>3922</v>
      </c>
      <c r="I7046">
        <v>1443.8</v>
      </c>
      <c r="J7046" s="41">
        <v>1.1550000000000001E-2</v>
      </c>
      <c r="K7046" s="42">
        <v>16.675890000000003</v>
      </c>
      <c r="L7046" s="43">
        <v>0.61999999999999988</v>
      </c>
      <c r="M7046" s="42">
        <v>10.3390518</v>
      </c>
      <c r="N7046">
        <v>6</v>
      </c>
      <c r="O7046" s="43">
        <v>81.199999999999989</v>
      </c>
      <c r="P7046" s="42">
        <v>18</v>
      </c>
      <c r="Q7046" s="42">
        <v>6</v>
      </c>
      <c r="R7046" s="42">
        <v>16</v>
      </c>
    </row>
    <row r="7047" spans="1:18" x14ac:dyDescent="0.3">
      <c r="A7047" t="s">
        <v>3923</v>
      </c>
      <c r="B7047" s="17">
        <v>45156</v>
      </c>
      <c r="C7047" t="s">
        <v>3925</v>
      </c>
      <c r="D7047" t="s">
        <v>3926</v>
      </c>
      <c r="E7047" t="s">
        <v>3927</v>
      </c>
      <c r="F7047" t="s">
        <v>3930</v>
      </c>
      <c r="G7047" t="s">
        <v>3877</v>
      </c>
      <c r="H7047" t="s">
        <v>3922</v>
      </c>
      <c r="I7047">
        <v>1981.5</v>
      </c>
      <c r="J7047" s="41">
        <v>1.0670000000000001E-2</v>
      </c>
      <c r="K7047" s="42">
        <v>21.142605</v>
      </c>
      <c r="L7047" s="43">
        <v>9.999999999999995E-2</v>
      </c>
      <c r="M7047" s="42">
        <v>2.114260499999999</v>
      </c>
      <c r="N7047">
        <v>9</v>
      </c>
      <c r="O7047" s="43">
        <v>53.9</v>
      </c>
      <c r="P7047" s="42">
        <v>0</v>
      </c>
      <c r="Q7047" s="42">
        <v>13.5</v>
      </c>
      <c r="R7047" s="42">
        <v>6</v>
      </c>
    </row>
    <row r="7048" spans="1:18" x14ac:dyDescent="0.3">
      <c r="A7048" t="s">
        <v>3923</v>
      </c>
      <c r="B7048" s="17">
        <v>45157</v>
      </c>
      <c r="C7048" t="s">
        <v>3925</v>
      </c>
      <c r="D7048" t="s">
        <v>3926</v>
      </c>
      <c r="E7048" t="s">
        <v>3927</v>
      </c>
      <c r="F7048" t="s">
        <v>3930</v>
      </c>
      <c r="G7048" t="s">
        <v>3877</v>
      </c>
      <c r="H7048" t="s">
        <v>3922</v>
      </c>
      <c r="I7048">
        <v>1557</v>
      </c>
      <c r="J7048" s="41">
        <v>1.5730000000000001E-2</v>
      </c>
      <c r="K7048" s="42">
        <v>24.491610000000001</v>
      </c>
      <c r="L7048" s="43">
        <v>0.57999999999999974</v>
      </c>
      <c r="M7048" s="42">
        <v>14.205133799999995</v>
      </c>
      <c r="N7048">
        <v>7</v>
      </c>
      <c r="O7048" s="43">
        <v>45</v>
      </c>
      <c r="P7048" s="42">
        <v>43.199999999999996</v>
      </c>
      <c r="Q7048" s="42">
        <v>3</v>
      </c>
      <c r="R7048" s="42">
        <v>7</v>
      </c>
    </row>
    <row r="7049" spans="1:18" x14ac:dyDescent="0.3">
      <c r="A7049" t="s">
        <v>3923</v>
      </c>
      <c r="B7049" s="17">
        <v>45158</v>
      </c>
      <c r="C7049" t="s">
        <v>3925</v>
      </c>
      <c r="D7049" t="s">
        <v>3926</v>
      </c>
      <c r="E7049" t="s">
        <v>3927</v>
      </c>
      <c r="F7049" t="s">
        <v>3930</v>
      </c>
      <c r="G7049" t="s">
        <v>3877</v>
      </c>
      <c r="H7049" t="s">
        <v>3922</v>
      </c>
      <c r="I7049">
        <v>2093.6</v>
      </c>
      <c r="J7049" s="41">
        <v>1.3640000000000003E-2</v>
      </c>
      <c r="K7049" s="42">
        <v>28.556704000000003</v>
      </c>
      <c r="L7049" s="43">
        <v>0.65999999999999981</v>
      </c>
      <c r="M7049" s="42">
        <v>18.847424639999996</v>
      </c>
      <c r="N7049">
        <v>2</v>
      </c>
      <c r="O7049" s="43">
        <v>36</v>
      </c>
      <c r="P7049" s="42">
        <v>39.6</v>
      </c>
      <c r="Q7049" s="42">
        <v>9</v>
      </c>
      <c r="R7049" s="42">
        <v>17</v>
      </c>
    </row>
    <row r="7050" spans="1:18" x14ac:dyDescent="0.3">
      <c r="A7050" t="s">
        <v>3923</v>
      </c>
      <c r="B7050" s="17">
        <v>45159</v>
      </c>
      <c r="C7050" t="s">
        <v>3925</v>
      </c>
      <c r="D7050" t="s">
        <v>3926</v>
      </c>
      <c r="E7050" t="s">
        <v>3927</v>
      </c>
      <c r="F7050" t="s">
        <v>3930</v>
      </c>
      <c r="G7050" t="s">
        <v>3877</v>
      </c>
      <c r="H7050" t="s">
        <v>3922</v>
      </c>
      <c r="I7050">
        <v>1837.3</v>
      </c>
      <c r="J7050" s="41">
        <v>1.4300000000000002E-2</v>
      </c>
      <c r="K7050" s="42">
        <v>26.273390000000003</v>
      </c>
      <c r="L7050" s="43">
        <v>0.19999999999999984</v>
      </c>
      <c r="M7050" s="42">
        <v>5.2546779999999966</v>
      </c>
      <c r="N7050">
        <v>10</v>
      </c>
      <c r="O7050" s="43">
        <v>176.39999999999998</v>
      </c>
      <c r="P7050" s="42">
        <v>14.399999999999999</v>
      </c>
      <c r="Q7050" s="42">
        <v>1.5</v>
      </c>
      <c r="R7050" s="42">
        <v>6</v>
      </c>
    </row>
    <row r="7051" spans="1:18" x14ac:dyDescent="0.3">
      <c r="A7051" t="s">
        <v>3923</v>
      </c>
      <c r="B7051" s="17">
        <v>45160</v>
      </c>
      <c r="C7051" t="s">
        <v>3925</v>
      </c>
      <c r="D7051" t="s">
        <v>3926</v>
      </c>
      <c r="E7051" t="s">
        <v>3927</v>
      </c>
      <c r="F7051" t="s">
        <v>3930</v>
      </c>
      <c r="G7051" t="s">
        <v>3877</v>
      </c>
      <c r="H7051" t="s">
        <v>3922</v>
      </c>
      <c r="I7051">
        <v>2020.6999999999998</v>
      </c>
      <c r="J7051" s="41">
        <v>1.1880000000000002E-2</v>
      </c>
      <c r="K7051" s="42">
        <v>24.005916000000003</v>
      </c>
      <c r="L7051" s="43">
        <v>1.0000000000000078E-2</v>
      </c>
      <c r="M7051" s="42">
        <v>0.24005916000000191</v>
      </c>
      <c r="N7051">
        <v>4</v>
      </c>
      <c r="O7051" s="43">
        <v>118.99999999999999</v>
      </c>
      <c r="P7051" s="42">
        <v>7.1999999999999993</v>
      </c>
      <c r="Q7051" s="42">
        <v>1.5</v>
      </c>
      <c r="R7051" s="42">
        <v>9</v>
      </c>
    </row>
    <row r="7052" spans="1:18" x14ac:dyDescent="0.3">
      <c r="A7052" t="s">
        <v>3923</v>
      </c>
      <c r="B7052" s="17">
        <v>45161</v>
      </c>
      <c r="C7052" t="s">
        <v>3925</v>
      </c>
      <c r="D7052" t="s">
        <v>3926</v>
      </c>
      <c r="E7052" t="s">
        <v>3927</v>
      </c>
      <c r="F7052" t="s">
        <v>3930</v>
      </c>
      <c r="G7052" t="s">
        <v>3877</v>
      </c>
      <c r="H7052" t="s">
        <v>3922</v>
      </c>
      <c r="I7052">
        <v>1919.8</v>
      </c>
      <c r="J7052" s="41">
        <v>1.485E-2</v>
      </c>
      <c r="K7052" s="42">
        <v>28.509029999999999</v>
      </c>
      <c r="L7052" s="43">
        <v>0.2799999999999998</v>
      </c>
      <c r="M7052" s="42">
        <v>7.9825283999999943</v>
      </c>
      <c r="N7052">
        <v>7</v>
      </c>
      <c r="O7052" s="43">
        <v>117.6</v>
      </c>
      <c r="P7052" s="42">
        <v>21.599999999999998</v>
      </c>
      <c r="Q7052" s="42">
        <v>1.5</v>
      </c>
      <c r="R7052" s="42">
        <v>8</v>
      </c>
    </row>
    <row r="7053" spans="1:18" x14ac:dyDescent="0.3">
      <c r="A7053" t="s">
        <v>3923</v>
      </c>
      <c r="B7053" s="17">
        <v>45162</v>
      </c>
      <c r="C7053" t="s">
        <v>3925</v>
      </c>
      <c r="D7053" t="s">
        <v>3926</v>
      </c>
      <c r="E7053" t="s">
        <v>3927</v>
      </c>
      <c r="F7053" t="s">
        <v>3930</v>
      </c>
      <c r="G7053" t="s">
        <v>3877</v>
      </c>
      <c r="H7053" t="s">
        <v>3922</v>
      </c>
      <c r="I7053">
        <v>1952.8999999999996</v>
      </c>
      <c r="J7053" s="41">
        <v>1.2540000000000001E-2</v>
      </c>
      <c r="K7053" s="42">
        <v>24.489365999999997</v>
      </c>
      <c r="L7053" s="43">
        <v>1.0999999999999996</v>
      </c>
      <c r="M7053" s="42">
        <v>26.938302599999989</v>
      </c>
      <c r="N7053">
        <v>7</v>
      </c>
      <c r="O7053" s="43">
        <v>214.2</v>
      </c>
      <c r="P7053" s="42">
        <v>26.4</v>
      </c>
      <c r="Q7053" s="42">
        <v>0</v>
      </c>
      <c r="R7053" s="42">
        <v>15</v>
      </c>
    </row>
    <row r="7054" spans="1:18" x14ac:dyDescent="0.3">
      <c r="A7054" t="s">
        <v>3923</v>
      </c>
      <c r="B7054" s="17">
        <v>45163</v>
      </c>
      <c r="C7054" t="s">
        <v>3925</v>
      </c>
      <c r="D7054" t="s">
        <v>3926</v>
      </c>
      <c r="E7054" t="s">
        <v>3927</v>
      </c>
      <c r="F7054" t="s">
        <v>3930</v>
      </c>
      <c r="G7054" t="s">
        <v>3877</v>
      </c>
      <c r="H7054" t="s">
        <v>3922</v>
      </c>
      <c r="I7054">
        <v>2308.3999999999996</v>
      </c>
      <c r="J7054" s="41">
        <v>9.9000000000000025E-3</v>
      </c>
      <c r="K7054" s="42">
        <v>22.853160000000003</v>
      </c>
      <c r="L7054" s="43">
        <v>0.62999999999999967</v>
      </c>
      <c r="M7054" s="42">
        <v>14.397490799999995</v>
      </c>
      <c r="N7054">
        <v>4</v>
      </c>
      <c r="O7054" s="43">
        <v>323.39999999999998</v>
      </c>
      <c r="P7054" s="42">
        <v>9.6</v>
      </c>
      <c r="Q7054" s="42">
        <v>1.5</v>
      </c>
      <c r="R7054" s="42">
        <v>11</v>
      </c>
    </row>
    <row r="7055" spans="1:18" x14ac:dyDescent="0.3">
      <c r="A7055" t="s">
        <v>3923</v>
      </c>
      <c r="B7055" s="17">
        <v>45164</v>
      </c>
      <c r="C7055" t="s">
        <v>3925</v>
      </c>
      <c r="D7055" t="s">
        <v>3926</v>
      </c>
      <c r="E7055" t="s">
        <v>3927</v>
      </c>
      <c r="F7055" t="s">
        <v>3930</v>
      </c>
      <c r="G7055" t="s">
        <v>3877</v>
      </c>
      <c r="H7055" t="s">
        <v>3922</v>
      </c>
      <c r="I7055">
        <v>1592.6</v>
      </c>
      <c r="J7055" s="41">
        <v>9.3500000000000007E-3</v>
      </c>
      <c r="K7055" s="42">
        <v>14.89081</v>
      </c>
      <c r="L7055" s="43">
        <v>0.14999999999999983</v>
      </c>
      <c r="M7055" s="42">
        <v>2.2336214999999973</v>
      </c>
      <c r="N7055">
        <v>5</v>
      </c>
      <c r="O7055" s="43">
        <v>193.2</v>
      </c>
      <c r="P7055" s="42">
        <v>16.8</v>
      </c>
      <c r="Q7055" s="42">
        <v>4.5</v>
      </c>
      <c r="R7055" s="42">
        <v>8</v>
      </c>
    </row>
    <row r="7056" spans="1:18" x14ac:dyDescent="0.3">
      <c r="A7056" t="s">
        <v>3923</v>
      </c>
      <c r="B7056" s="17">
        <v>45165</v>
      </c>
      <c r="C7056" t="s">
        <v>3925</v>
      </c>
      <c r="D7056" t="s">
        <v>3926</v>
      </c>
      <c r="E7056" t="s">
        <v>3927</v>
      </c>
      <c r="F7056" t="s">
        <v>3930</v>
      </c>
      <c r="G7056" t="s">
        <v>3877</v>
      </c>
      <c r="H7056" t="s">
        <v>3922</v>
      </c>
      <c r="I7056">
        <v>1306</v>
      </c>
      <c r="J7056" s="41">
        <v>1.3200000000000005E-2</v>
      </c>
      <c r="K7056" s="42">
        <v>17.239200000000007</v>
      </c>
      <c r="L7056" s="43">
        <v>0.3</v>
      </c>
      <c r="M7056" s="42">
        <v>5.1717600000000017</v>
      </c>
      <c r="N7056">
        <v>7</v>
      </c>
      <c r="O7056" s="43">
        <v>115.49999999999999</v>
      </c>
      <c r="P7056" s="42">
        <v>30</v>
      </c>
      <c r="Q7056" s="42">
        <v>7.5</v>
      </c>
      <c r="R7056" s="42">
        <v>15</v>
      </c>
    </row>
    <row r="7057" spans="1:18" x14ac:dyDescent="0.3">
      <c r="A7057" t="s">
        <v>3923</v>
      </c>
      <c r="B7057" s="17">
        <v>45166</v>
      </c>
      <c r="C7057" t="s">
        <v>3925</v>
      </c>
      <c r="D7057" t="s">
        <v>3926</v>
      </c>
      <c r="E7057" t="s">
        <v>3927</v>
      </c>
      <c r="F7057" t="s">
        <v>3930</v>
      </c>
      <c r="G7057" t="s">
        <v>3877</v>
      </c>
      <c r="H7057" t="s">
        <v>3922</v>
      </c>
      <c r="I7057">
        <v>1619</v>
      </c>
      <c r="J7057" s="41">
        <v>1.1440000000000001E-2</v>
      </c>
      <c r="K7057" s="42">
        <v>18.521360000000001</v>
      </c>
      <c r="L7057" s="43">
        <v>6.9999999999999896E-2</v>
      </c>
      <c r="M7057" s="42">
        <v>1.2964951999999981</v>
      </c>
      <c r="N7057">
        <v>10</v>
      </c>
      <c r="O7057" s="43">
        <v>90.3</v>
      </c>
      <c r="P7057" s="42">
        <v>6</v>
      </c>
      <c r="Q7057" s="42">
        <v>1.5</v>
      </c>
      <c r="R7057" s="42">
        <v>15</v>
      </c>
    </row>
    <row r="7058" spans="1:18" x14ac:dyDescent="0.3">
      <c r="A7058" t="s">
        <v>3923</v>
      </c>
      <c r="B7058" s="17">
        <v>45167</v>
      </c>
      <c r="C7058" t="s">
        <v>3925</v>
      </c>
      <c r="D7058" t="s">
        <v>3926</v>
      </c>
      <c r="E7058" t="s">
        <v>3927</v>
      </c>
      <c r="F7058" t="s">
        <v>3930</v>
      </c>
      <c r="G7058" t="s">
        <v>3877</v>
      </c>
      <c r="H7058" t="s">
        <v>3922</v>
      </c>
      <c r="I7058">
        <v>2206.1</v>
      </c>
      <c r="J7058" s="41">
        <v>1.3090000000000004E-2</v>
      </c>
      <c r="K7058" s="42">
        <v>28.877849000000008</v>
      </c>
      <c r="L7058" s="43">
        <v>0.96999999999999986</v>
      </c>
      <c r="M7058" s="42">
        <v>28.011513530000006</v>
      </c>
      <c r="N7058">
        <v>4</v>
      </c>
      <c r="O7058" s="43">
        <v>151.19999999999999</v>
      </c>
      <c r="P7058" s="42">
        <v>26.4</v>
      </c>
      <c r="Q7058" s="42">
        <v>1.5</v>
      </c>
      <c r="R7058" s="42">
        <v>12</v>
      </c>
    </row>
    <row r="7059" spans="1:18" x14ac:dyDescent="0.3">
      <c r="A7059" t="s">
        <v>3923</v>
      </c>
      <c r="B7059" s="17">
        <v>45168</v>
      </c>
      <c r="C7059" t="s">
        <v>3925</v>
      </c>
      <c r="D7059" t="s">
        <v>3926</v>
      </c>
      <c r="E7059" t="s">
        <v>3927</v>
      </c>
      <c r="F7059" t="s">
        <v>3930</v>
      </c>
      <c r="G7059" t="s">
        <v>3877</v>
      </c>
      <c r="H7059" t="s">
        <v>3922</v>
      </c>
      <c r="I7059">
        <v>1257.5999999999999</v>
      </c>
      <c r="J7059" s="41">
        <v>1.3200000000000003E-2</v>
      </c>
      <c r="K7059" s="42">
        <v>16.600320000000004</v>
      </c>
      <c r="L7059" s="43">
        <v>0.75999999999999979</v>
      </c>
      <c r="M7059" s="42">
        <v>12.6162432</v>
      </c>
      <c r="N7059">
        <v>3</v>
      </c>
      <c r="O7059" s="43">
        <v>61.599999999999994</v>
      </c>
      <c r="P7059" s="42">
        <v>39.6</v>
      </c>
      <c r="Q7059" s="42">
        <v>3</v>
      </c>
      <c r="R7059" s="42">
        <v>10</v>
      </c>
    </row>
    <row r="7060" spans="1:18" x14ac:dyDescent="0.3">
      <c r="A7060" t="s">
        <v>3923</v>
      </c>
      <c r="B7060" s="17">
        <v>45169</v>
      </c>
      <c r="C7060" t="s">
        <v>3925</v>
      </c>
      <c r="D7060" t="s">
        <v>3926</v>
      </c>
      <c r="E7060" t="s">
        <v>3927</v>
      </c>
      <c r="F7060" t="s">
        <v>3930</v>
      </c>
      <c r="G7060" t="s">
        <v>3877</v>
      </c>
      <c r="H7060" t="s">
        <v>3922</v>
      </c>
      <c r="I7060">
        <v>1775.8</v>
      </c>
      <c r="J7060" s="41">
        <v>1.6059999999999998E-2</v>
      </c>
      <c r="K7060" s="42">
        <v>28.519347999999997</v>
      </c>
      <c r="L7060" s="43">
        <v>0.66999999999999971</v>
      </c>
      <c r="M7060" s="42">
        <v>19.10796315999999</v>
      </c>
      <c r="N7060">
        <v>4</v>
      </c>
      <c r="O7060" s="43">
        <v>125.99999999999999</v>
      </c>
      <c r="P7060" s="42">
        <v>18</v>
      </c>
      <c r="Q7060" s="42">
        <v>0</v>
      </c>
      <c r="R7060" s="42">
        <v>5</v>
      </c>
    </row>
    <row r="7061" spans="1:18" x14ac:dyDescent="0.3">
      <c r="A7061" t="s">
        <v>3924</v>
      </c>
      <c r="B7061" s="17">
        <v>45170</v>
      </c>
      <c r="C7061" t="s">
        <v>3925</v>
      </c>
      <c r="D7061" t="s">
        <v>3926</v>
      </c>
      <c r="E7061" t="s">
        <v>3927</v>
      </c>
      <c r="F7061" t="s">
        <v>3930</v>
      </c>
      <c r="G7061" t="s">
        <v>3877</v>
      </c>
      <c r="H7061" t="s">
        <v>3922</v>
      </c>
      <c r="I7061">
        <v>2849</v>
      </c>
      <c r="J7061" s="41">
        <v>1.6280000000000003E-2</v>
      </c>
      <c r="K7061" s="42">
        <v>46.381720000000008</v>
      </c>
      <c r="L7061" s="43">
        <v>1.0199999999999998</v>
      </c>
      <c r="M7061" s="42">
        <v>47.309354399999997</v>
      </c>
      <c r="N7061">
        <v>4</v>
      </c>
      <c r="O7061" s="43">
        <v>130.19999999999999</v>
      </c>
      <c r="P7061" s="42">
        <v>20.399999999999999</v>
      </c>
      <c r="Q7061" s="42">
        <v>1.5</v>
      </c>
      <c r="R7061" s="42">
        <v>7</v>
      </c>
    </row>
    <row r="7062" spans="1:18" x14ac:dyDescent="0.3">
      <c r="A7062" t="s">
        <v>3924</v>
      </c>
      <c r="B7062" s="17">
        <v>45171</v>
      </c>
      <c r="C7062" t="s">
        <v>3925</v>
      </c>
      <c r="D7062" t="s">
        <v>3926</v>
      </c>
      <c r="E7062" t="s">
        <v>3927</v>
      </c>
      <c r="F7062" t="s">
        <v>3930</v>
      </c>
      <c r="G7062" t="s">
        <v>3877</v>
      </c>
      <c r="H7062" t="s">
        <v>3922</v>
      </c>
      <c r="I7062">
        <v>2573</v>
      </c>
      <c r="J7062" s="41">
        <v>1.3640000000000003E-2</v>
      </c>
      <c r="K7062" s="42">
        <v>35.095720000000007</v>
      </c>
      <c r="L7062" s="43">
        <v>0.45999999999999985</v>
      </c>
      <c r="M7062" s="42">
        <v>16.144031199999997</v>
      </c>
      <c r="N7062">
        <v>7</v>
      </c>
      <c r="O7062" s="43">
        <v>191.79999999999998</v>
      </c>
      <c r="P7062" s="42">
        <v>31.2</v>
      </c>
      <c r="Q7062" s="42">
        <v>3</v>
      </c>
      <c r="R7062" s="42">
        <v>12</v>
      </c>
    </row>
    <row r="7063" spans="1:18" x14ac:dyDescent="0.3">
      <c r="A7063" t="s">
        <v>3924</v>
      </c>
      <c r="B7063" s="17">
        <v>45172</v>
      </c>
      <c r="C7063" t="s">
        <v>3925</v>
      </c>
      <c r="D7063" t="s">
        <v>3926</v>
      </c>
      <c r="E7063" t="s">
        <v>3927</v>
      </c>
      <c r="F7063" t="s">
        <v>3930</v>
      </c>
      <c r="G7063" t="s">
        <v>3877</v>
      </c>
      <c r="H7063" t="s">
        <v>3922</v>
      </c>
      <c r="I7063">
        <v>1975</v>
      </c>
      <c r="J7063" s="41">
        <v>1.5180000000000001E-2</v>
      </c>
      <c r="K7063" s="42">
        <v>29.980500000000003</v>
      </c>
      <c r="L7063" s="43">
        <v>0.4</v>
      </c>
      <c r="M7063" s="42">
        <v>11.992200000000002</v>
      </c>
      <c r="N7063">
        <v>6</v>
      </c>
      <c r="O7063" s="43">
        <v>80.5</v>
      </c>
      <c r="P7063" s="42">
        <v>18</v>
      </c>
      <c r="Q7063" s="42">
        <v>7.5</v>
      </c>
      <c r="R7063" s="42">
        <v>14</v>
      </c>
    </row>
    <row r="7064" spans="1:18" x14ac:dyDescent="0.3">
      <c r="A7064" t="s">
        <v>3924</v>
      </c>
      <c r="B7064" s="17">
        <v>45173</v>
      </c>
      <c r="C7064" t="s">
        <v>3925</v>
      </c>
      <c r="D7064" t="s">
        <v>3926</v>
      </c>
      <c r="E7064" t="s">
        <v>3927</v>
      </c>
      <c r="F7064" t="s">
        <v>3930</v>
      </c>
      <c r="G7064" t="s">
        <v>3877</v>
      </c>
      <c r="H7064" t="s">
        <v>3922</v>
      </c>
      <c r="I7064">
        <v>2708</v>
      </c>
      <c r="J7064" s="41">
        <v>1.5510000000000003E-2</v>
      </c>
      <c r="K7064" s="42">
        <v>42.001080000000009</v>
      </c>
      <c r="L7064" s="43">
        <v>0.24000000000000005</v>
      </c>
      <c r="M7064" s="42">
        <v>10.080259200000004</v>
      </c>
      <c r="N7064">
        <v>7</v>
      </c>
      <c r="O7064" s="43">
        <v>67.899999999999991</v>
      </c>
      <c r="P7064" s="42">
        <v>25.2</v>
      </c>
      <c r="Q7064" s="42">
        <v>6</v>
      </c>
      <c r="R7064" s="42">
        <v>10</v>
      </c>
    </row>
    <row r="7065" spans="1:18" x14ac:dyDescent="0.3">
      <c r="A7065" t="s">
        <v>3924</v>
      </c>
      <c r="B7065" s="17">
        <v>45174</v>
      </c>
      <c r="C7065" t="s">
        <v>3925</v>
      </c>
      <c r="D7065" t="s">
        <v>3926</v>
      </c>
      <c r="E7065" t="s">
        <v>3927</v>
      </c>
      <c r="F7065" t="s">
        <v>3930</v>
      </c>
      <c r="G7065" t="s">
        <v>3877</v>
      </c>
      <c r="H7065" t="s">
        <v>3922</v>
      </c>
      <c r="I7065">
        <v>2890</v>
      </c>
      <c r="J7065" s="41">
        <v>1.2870000000000003E-2</v>
      </c>
      <c r="K7065" s="42">
        <v>37.194300000000005</v>
      </c>
      <c r="L7065" s="43">
        <v>0.80999999999999983</v>
      </c>
      <c r="M7065" s="42">
        <v>30.127382999999998</v>
      </c>
      <c r="N7065">
        <v>4</v>
      </c>
      <c r="O7065" s="43">
        <v>156.79999999999998</v>
      </c>
      <c r="P7065" s="42">
        <v>46.8</v>
      </c>
      <c r="Q7065" s="42">
        <v>3</v>
      </c>
      <c r="R7065" s="42">
        <v>4</v>
      </c>
    </row>
    <row r="7066" spans="1:18" x14ac:dyDescent="0.3">
      <c r="A7066" t="s">
        <v>3924</v>
      </c>
      <c r="B7066" s="17">
        <v>45175</v>
      </c>
      <c r="C7066" t="s">
        <v>3925</v>
      </c>
      <c r="D7066" t="s">
        <v>3926</v>
      </c>
      <c r="E7066" t="s">
        <v>3927</v>
      </c>
      <c r="F7066" t="s">
        <v>3930</v>
      </c>
      <c r="G7066" t="s">
        <v>3877</v>
      </c>
      <c r="H7066" t="s">
        <v>3922</v>
      </c>
      <c r="I7066">
        <v>3239</v>
      </c>
      <c r="J7066" s="41">
        <v>1.507E-2</v>
      </c>
      <c r="K7066" s="42">
        <v>48.811729999999997</v>
      </c>
      <c r="L7066" s="43">
        <v>0.14000000000000004</v>
      </c>
      <c r="M7066" s="42">
        <v>6.8336422000000017</v>
      </c>
      <c r="N7066">
        <v>4</v>
      </c>
      <c r="O7066" s="43">
        <v>35</v>
      </c>
      <c r="P7066" s="42">
        <v>43.199999999999996</v>
      </c>
      <c r="Q7066" s="42">
        <v>4.5</v>
      </c>
      <c r="R7066" s="42">
        <v>8</v>
      </c>
    </row>
    <row r="7067" spans="1:18" x14ac:dyDescent="0.3">
      <c r="A7067" t="s">
        <v>3924</v>
      </c>
      <c r="B7067" s="17">
        <v>45176</v>
      </c>
      <c r="C7067" t="s">
        <v>3925</v>
      </c>
      <c r="D7067" t="s">
        <v>3926</v>
      </c>
      <c r="E7067" t="s">
        <v>3927</v>
      </c>
      <c r="F7067" t="s">
        <v>3930</v>
      </c>
      <c r="G7067" t="s">
        <v>3877</v>
      </c>
      <c r="H7067" t="s">
        <v>3922</v>
      </c>
      <c r="I7067">
        <v>2821</v>
      </c>
      <c r="J7067" s="41">
        <v>1.2870000000000003E-2</v>
      </c>
      <c r="K7067" s="42">
        <v>36.306270000000005</v>
      </c>
      <c r="L7067" s="43">
        <v>1.1999999999999997</v>
      </c>
      <c r="M7067" s="42">
        <v>43.567523999999999</v>
      </c>
      <c r="N7067">
        <v>3</v>
      </c>
      <c r="O7067" s="43">
        <v>231.7</v>
      </c>
      <c r="P7067" s="42">
        <v>13.2</v>
      </c>
      <c r="Q7067" s="42">
        <v>7.5</v>
      </c>
      <c r="R7067" s="42">
        <v>16</v>
      </c>
    </row>
    <row r="7068" spans="1:18" x14ac:dyDescent="0.3">
      <c r="A7068" t="s">
        <v>3924</v>
      </c>
      <c r="B7068" s="17">
        <v>45177</v>
      </c>
      <c r="C7068" t="s">
        <v>3925</v>
      </c>
      <c r="D7068" t="s">
        <v>3926</v>
      </c>
      <c r="E7068" t="s">
        <v>3927</v>
      </c>
      <c r="F7068" t="s">
        <v>3930</v>
      </c>
      <c r="G7068" t="s">
        <v>3877</v>
      </c>
      <c r="H7068" t="s">
        <v>3922</v>
      </c>
      <c r="I7068">
        <v>2548</v>
      </c>
      <c r="J7068" s="41">
        <v>1.3640000000000003E-2</v>
      </c>
      <c r="K7068" s="42">
        <v>34.754720000000006</v>
      </c>
      <c r="L7068" s="43">
        <v>0.48999999999999982</v>
      </c>
      <c r="M7068" s="42">
        <v>17.029812799999998</v>
      </c>
      <c r="N7068">
        <v>3</v>
      </c>
      <c r="O7068" s="43">
        <v>118.3</v>
      </c>
      <c r="P7068" s="42">
        <v>56.4</v>
      </c>
      <c r="Q7068" s="42">
        <v>7.5</v>
      </c>
      <c r="R7068" s="42">
        <v>9</v>
      </c>
    </row>
    <row r="7069" spans="1:18" x14ac:dyDescent="0.3">
      <c r="A7069" t="s">
        <v>3924</v>
      </c>
      <c r="B7069" s="17">
        <v>45178</v>
      </c>
      <c r="C7069" t="s">
        <v>3925</v>
      </c>
      <c r="D7069" t="s">
        <v>3926</v>
      </c>
      <c r="E7069" t="s">
        <v>3927</v>
      </c>
      <c r="F7069" t="s">
        <v>3930</v>
      </c>
      <c r="G7069" t="s">
        <v>3877</v>
      </c>
      <c r="H7069" t="s">
        <v>3922</v>
      </c>
      <c r="I7069">
        <v>2647</v>
      </c>
      <c r="J7069" s="41">
        <v>1.5510000000000001E-2</v>
      </c>
      <c r="K7069" s="42">
        <v>41.054970000000004</v>
      </c>
      <c r="L7069" s="43">
        <v>0.54999999999999993</v>
      </c>
      <c r="M7069" s="42">
        <v>22.580233499999999</v>
      </c>
      <c r="N7069">
        <v>8</v>
      </c>
      <c r="O7069" s="43">
        <v>192.5</v>
      </c>
      <c r="P7069" s="42">
        <v>12</v>
      </c>
      <c r="Q7069" s="42">
        <v>3</v>
      </c>
      <c r="R7069" s="42">
        <v>15</v>
      </c>
    </row>
    <row r="7070" spans="1:18" x14ac:dyDescent="0.3">
      <c r="A7070" t="s">
        <v>3924</v>
      </c>
      <c r="B7070" s="17">
        <v>45179</v>
      </c>
      <c r="C7070" t="s">
        <v>3925</v>
      </c>
      <c r="D7070" t="s">
        <v>3926</v>
      </c>
      <c r="E7070" t="s">
        <v>3927</v>
      </c>
      <c r="F7070" t="s">
        <v>3930</v>
      </c>
      <c r="G7070" t="s">
        <v>3877</v>
      </c>
      <c r="H7070" t="s">
        <v>3922</v>
      </c>
      <c r="I7070">
        <v>2364</v>
      </c>
      <c r="J7070" s="41">
        <v>1.4410000000000004E-2</v>
      </c>
      <c r="K7070" s="42">
        <v>34.06524000000001</v>
      </c>
      <c r="L7070" s="43">
        <v>0.5199999999999998</v>
      </c>
      <c r="M7070" s="42">
        <v>17.713924799999997</v>
      </c>
      <c r="N7070">
        <v>2</v>
      </c>
      <c r="O7070" s="43">
        <v>93.8</v>
      </c>
      <c r="P7070" s="42">
        <v>16.8</v>
      </c>
      <c r="Q7070" s="42">
        <v>12</v>
      </c>
      <c r="R7070" s="42">
        <v>10</v>
      </c>
    </row>
    <row r="7071" spans="1:18" x14ac:dyDescent="0.3">
      <c r="A7071" t="s">
        <v>3924</v>
      </c>
      <c r="B7071" s="17">
        <v>45180</v>
      </c>
      <c r="C7071" t="s">
        <v>3925</v>
      </c>
      <c r="D7071" t="s">
        <v>3926</v>
      </c>
      <c r="E7071" t="s">
        <v>3927</v>
      </c>
      <c r="F7071" t="s">
        <v>3930</v>
      </c>
      <c r="G7071" t="s">
        <v>3877</v>
      </c>
      <c r="H7071" t="s">
        <v>3922</v>
      </c>
      <c r="I7071">
        <v>1925</v>
      </c>
      <c r="J7071" s="41">
        <v>1.8370000000000001E-2</v>
      </c>
      <c r="K7071" s="42">
        <v>35.362250000000003</v>
      </c>
      <c r="L7071" s="43">
        <v>0.63999999999999979</v>
      </c>
      <c r="M7071" s="42">
        <v>22.631839999999993</v>
      </c>
      <c r="N7071">
        <v>7</v>
      </c>
      <c r="O7071" s="43">
        <v>205.79999999999998</v>
      </c>
      <c r="P7071" s="42">
        <v>51.6</v>
      </c>
      <c r="Q7071" s="42">
        <v>18</v>
      </c>
      <c r="R7071" s="42">
        <v>12</v>
      </c>
    </row>
    <row r="7072" spans="1:18" x14ac:dyDescent="0.3">
      <c r="A7072" t="s">
        <v>3924</v>
      </c>
      <c r="B7072" s="17">
        <v>45181</v>
      </c>
      <c r="C7072" t="s">
        <v>3925</v>
      </c>
      <c r="D7072" t="s">
        <v>3926</v>
      </c>
      <c r="E7072" t="s">
        <v>3927</v>
      </c>
      <c r="F7072" t="s">
        <v>3930</v>
      </c>
      <c r="G7072" t="s">
        <v>3877</v>
      </c>
      <c r="H7072" t="s">
        <v>3922</v>
      </c>
      <c r="I7072">
        <v>3249</v>
      </c>
      <c r="J7072" s="41">
        <v>1.2870000000000001E-2</v>
      </c>
      <c r="K7072" s="42">
        <v>41.814630000000001</v>
      </c>
      <c r="L7072" s="43">
        <v>0.69999999999999973</v>
      </c>
      <c r="M7072" s="42">
        <v>29.270240999999988</v>
      </c>
      <c r="N7072">
        <v>7</v>
      </c>
      <c r="O7072" s="43">
        <v>147</v>
      </c>
      <c r="P7072" s="42">
        <v>46.8</v>
      </c>
      <c r="Q7072" s="42">
        <v>9</v>
      </c>
      <c r="R7072" s="42">
        <v>6</v>
      </c>
    </row>
    <row r="7073" spans="1:18" x14ac:dyDescent="0.3">
      <c r="A7073" t="s">
        <v>3924</v>
      </c>
      <c r="B7073" s="17">
        <v>45182</v>
      </c>
      <c r="C7073" t="s">
        <v>3925</v>
      </c>
      <c r="D7073" t="s">
        <v>3926</v>
      </c>
      <c r="E7073" t="s">
        <v>3927</v>
      </c>
      <c r="F7073" t="s">
        <v>3930</v>
      </c>
      <c r="G7073" t="s">
        <v>3877</v>
      </c>
      <c r="H7073" t="s">
        <v>3922</v>
      </c>
      <c r="I7073">
        <v>3283</v>
      </c>
      <c r="J7073" s="41">
        <v>1.1440000000000002E-2</v>
      </c>
      <c r="K7073" s="42">
        <v>37.557520000000011</v>
      </c>
      <c r="L7073" s="43">
        <v>1.0099999999999998</v>
      </c>
      <c r="M7073" s="42">
        <v>37.933095200000004</v>
      </c>
      <c r="N7073">
        <v>6</v>
      </c>
      <c r="O7073" s="43">
        <v>38</v>
      </c>
      <c r="P7073" s="42">
        <v>62.4</v>
      </c>
      <c r="Q7073" s="42">
        <v>9</v>
      </c>
      <c r="R7073" s="42">
        <v>3</v>
      </c>
    </row>
    <row r="7074" spans="1:18" x14ac:dyDescent="0.3">
      <c r="A7074" t="s">
        <v>3924</v>
      </c>
      <c r="B7074" s="17">
        <v>45183</v>
      </c>
      <c r="C7074" t="s">
        <v>3925</v>
      </c>
      <c r="D7074" t="s">
        <v>3926</v>
      </c>
      <c r="E7074" t="s">
        <v>3927</v>
      </c>
      <c r="F7074" t="s">
        <v>3930</v>
      </c>
      <c r="G7074" t="s">
        <v>3877</v>
      </c>
      <c r="H7074" t="s">
        <v>3922</v>
      </c>
      <c r="I7074">
        <v>2668</v>
      </c>
      <c r="J7074" s="41">
        <v>1.3310000000000002E-2</v>
      </c>
      <c r="K7074" s="42">
        <v>35.511080000000007</v>
      </c>
      <c r="L7074" s="43">
        <v>0.5299999999999998</v>
      </c>
      <c r="M7074" s="42">
        <v>18.820872399999995</v>
      </c>
      <c r="N7074">
        <v>3</v>
      </c>
      <c r="O7074" s="43">
        <v>121.8</v>
      </c>
      <c r="P7074" s="42">
        <v>76.8</v>
      </c>
      <c r="Q7074" s="42">
        <v>0</v>
      </c>
      <c r="R7074" s="42">
        <v>9</v>
      </c>
    </row>
    <row r="7075" spans="1:18" x14ac:dyDescent="0.3">
      <c r="A7075" t="s">
        <v>3924</v>
      </c>
      <c r="B7075" s="17">
        <v>45184</v>
      </c>
      <c r="C7075" t="s">
        <v>3925</v>
      </c>
      <c r="D7075" t="s">
        <v>3926</v>
      </c>
      <c r="E7075" t="s">
        <v>3927</v>
      </c>
      <c r="F7075" t="s">
        <v>3930</v>
      </c>
      <c r="G7075" t="s">
        <v>3877</v>
      </c>
      <c r="H7075" t="s">
        <v>3922</v>
      </c>
      <c r="I7075">
        <v>2532</v>
      </c>
      <c r="J7075" s="41">
        <v>1.8370000000000001E-2</v>
      </c>
      <c r="K7075" s="42">
        <v>46.512840000000004</v>
      </c>
      <c r="L7075" s="43">
        <v>0.29000000000000009</v>
      </c>
      <c r="M7075" s="42">
        <v>13.488723600000005</v>
      </c>
      <c r="N7075">
        <v>2</v>
      </c>
      <c r="O7075" s="43">
        <v>18</v>
      </c>
      <c r="P7075" s="42">
        <v>60</v>
      </c>
      <c r="Q7075" s="42">
        <v>3</v>
      </c>
      <c r="R7075" s="42">
        <v>8</v>
      </c>
    </row>
    <row r="7076" spans="1:18" x14ac:dyDescent="0.3">
      <c r="A7076" t="s">
        <v>3924</v>
      </c>
      <c r="B7076" s="17">
        <v>45185</v>
      </c>
      <c r="C7076" t="s">
        <v>3925</v>
      </c>
      <c r="D7076" t="s">
        <v>3926</v>
      </c>
      <c r="E7076" t="s">
        <v>3927</v>
      </c>
      <c r="F7076" t="s">
        <v>3930</v>
      </c>
      <c r="G7076" t="s">
        <v>3877</v>
      </c>
      <c r="H7076" t="s">
        <v>3922</v>
      </c>
      <c r="I7076">
        <v>2089</v>
      </c>
      <c r="J7076" s="41">
        <v>1.0450000000000003E-2</v>
      </c>
      <c r="K7076" s="42">
        <v>21.830050000000007</v>
      </c>
      <c r="L7076" s="43">
        <v>0.6499999999999998</v>
      </c>
      <c r="M7076" s="42">
        <v>14.1895325</v>
      </c>
      <c r="N7076">
        <v>4</v>
      </c>
      <c r="O7076" s="43">
        <v>29</v>
      </c>
      <c r="P7076" s="42">
        <v>7.1999999999999993</v>
      </c>
      <c r="Q7076" s="42">
        <v>9</v>
      </c>
      <c r="R7076" s="42">
        <v>8</v>
      </c>
    </row>
    <row r="7077" spans="1:18" x14ac:dyDescent="0.3">
      <c r="A7077" t="s">
        <v>3924</v>
      </c>
      <c r="B7077" s="17">
        <v>45186</v>
      </c>
      <c r="C7077" t="s">
        <v>3925</v>
      </c>
      <c r="D7077" t="s">
        <v>3926</v>
      </c>
      <c r="E7077" t="s">
        <v>3927</v>
      </c>
      <c r="F7077" t="s">
        <v>3930</v>
      </c>
      <c r="G7077" t="s">
        <v>3877</v>
      </c>
      <c r="H7077" t="s">
        <v>3922</v>
      </c>
      <c r="I7077">
        <v>2865</v>
      </c>
      <c r="J7077" s="41">
        <v>1.3420000000000003E-2</v>
      </c>
      <c r="K7077" s="42">
        <v>38.44830000000001</v>
      </c>
      <c r="L7077" s="43">
        <v>0.37999999999999995</v>
      </c>
      <c r="M7077" s="42">
        <v>14.610354000000003</v>
      </c>
      <c r="N7077">
        <v>7</v>
      </c>
      <c r="O7077" s="43">
        <v>239.39999999999998</v>
      </c>
      <c r="P7077" s="42">
        <v>52.8</v>
      </c>
      <c r="Q7077" s="42">
        <v>1.5</v>
      </c>
      <c r="R7077" s="42">
        <v>3</v>
      </c>
    </row>
    <row r="7078" spans="1:18" x14ac:dyDescent="0.3">
      <c r="A7078" t="s">
        <v>3924</v>
      </c>
      <c r="B7078" s="17">
        <v>45187</v>
      </c>
      <c r="C7078" t="s">
        <v>3925</v>
      </c>
      <c r="D7078" t="s">
        <v>3926</v>
      </c>
      <c r="E7078" t="s">
        <v>3927</v>
      </c>
      <c r="F7078" t="s">
        <v>3930</v>
      </c>
      <c r="G7078" t="s">
        <v>3877</v>
      </c>
      <c r="H7078" t="s">
        <v>3922</v>
      </c>
      <c r="I7078">
        <v>3142</v>
      </c>
      <c r="J7078" s="41">
        <v>1.4960000000000003E-2</v>
      </c>
      <c r="K7078" s="42">
        <v>47.004320000000007</v>
      </c>
      <c r="L7078" s="43">
        <v>0.71999999999999975</v>
      </c>
      <c r="M7078" s="42">
        <v>33.843110399999993</v>
      </c>
      <c r="N7078">
        <v>1</v>
      </c>
      <c r="O7078" s="43">
        <v>27</v>
      </c>
      <c r="P7078" s="42">
        <v>14.399999999999999</v>
      </c>
      <c r="Q7078" s="42">
        <v>12</v>
      </c>
      <c r="R7078" s="42">
        <v>10</v>
      </c>
    </row>
    <row r="7079" spans="1:18" x14ac:dyDescent="0.3">
      <c r="A7079" t="s">
        <v>3924</v>
      </c>
      <c r="B7079" s="17">
        <v>45188</v>
      </c>
      <c r="C7079" t="s">
        <v>3925</v>
      </c>
      <c r="D7079" t="s">
        <v>3926</v>
      </c>
      <c r="E7079" t="s">
        <v>3927</v>
      </c>
      <c r="F7079" t="s">
        <v>3930</v>
      </c>
      <c r="G7079" t="s">
        <v>3877</v>
      </c>
      <c r="H7079" t="s">
        <v>3922</v>
      </c>
      <c r="I7079">
        <v>2829</v>
      </c>
      <c r="J7079" s="41">
        <v>1.4190000000000003E-2</v>
      </c>
      <c r="K7079" s="42">
        <v>40.143510000000006</v>
      </c>
      <c r="L7079" s="43">
        <v>0.10000000000000003</v>
      </c>
      <c r="M7079" s="42">
        <v>4.0143510000000022</v>
      </c>
      <c r="N7079">
        <v>7</v>
      </c>
      <c r="O7079" s="43">
        <v>13</v>
      </c>
      <c r="P7079" s="42">
        <v>2.4</v>
      </c>
      <c r="Q7079" s="42">
        <v>1.5</v>
      </c>
      <c r="R7079" s="42">
        <v>12</v>
      </c>
    </row>
    <row r="7080" spans="1:18" x14ac:dyDescent="0.3">
      <c r="A7080" t="s">
        <v>3924</v>
      </c>
      <c r="B7080" s="17">
        <v>45189</v>
      </c>
      <c r="C7080" t="s">
        <v>3925</v>
      </c>
      <c r="D7080" t="s">
        <v>3926</v>
      </c>
      <c r="E7080" t="s">
        <v>3927</v>
      </c>
      <c r="F7080" t="s">
        <v>3930</v>
      </c>
      <c r="G7080" t="s">
        <v>3877</v>
      </c>
      <c r="H7080" t="s">
        <v>3922</v>
      </c>
      <c r="I7080">
        <v>3072</v>
      </c>
      <c r="J7080" s="41">
        <v>1.6060000000000001E-2</v>
      </c>
      <c r="K7080" s="42">
        <v>49.336320000000001</v>
      </c>
      <c r="L7080" s="43">
        <v>0.81999999999999984</v>
      </c>
      <c r="M7080" s="42">
        <v>40.45578239999999</v>
      </c>
      <c r="N7080">
        <v>4</v>
      </c>
      <c r="O7080" s="43">
        <v>203.7</v>
      </c>
      <c r="P7080" s="42">
        <v>1.2</v>
      </c>
      <c r="Q7080" s="42">
        <v>15</v>
      </c>
      <c r="R7080" s="42">
        <v>10</v>
      </c>
    </row>
    <row r="7081" spans="1:18" x14ac:dyDescent="0.3">
      <c r="A7081" t="s">
        <v>3924</v>
      </c>
      <c r="B7081" s="17">
        <v>45190</v>
      </c>
      <c r="C7081" t="s">
        <v>3925</v>
      </c>
      <c r="D7081" t="s">
        <v>3926</v>
      </c>
      <c r="E7081" t="s">
        <v>3927</v>
      </c>
      <c r="F7081" t="s">
        <v>3930</v>
      </c>
      <c r="G7081" t="s">
        <v>3877</v>
      </c>
      <c r="H7081" t="s">
        <v>3922</v>
      </c>
      <c r="I7081">
        <v>1992</v>
      </c>
      <c r="J7081" s="41">
        <v>1.3530000000000002E-2</v>
      </c>
      <c r="K7081" s="42">
        <v>26.951760000000004</v>
      </c>
      <c r="L7081" s="43">
        <v>0.72999999999999976</v>
      </c>
      <c r="M7081" s="42">
        <v>19.674784799999998</v>
      </c>
      <c r="N7081">
        <v>8</v>
      </c>
      <c r="O7081" s="43">
        <v>69.3</v>
      </c>
      <c r="P7081" s="42">
        <v>60</v>
      </c>
      <c r="Q7081" s="42">
        <v>7.5</v>
      </c>
      <c r="R7081" s="42">
        <v>13</v>
      </c>
    </row>
    <row r="7082" spans="1:18" x14ac:dyDescent="0.3">
      <c r="A7082" t="s">
        <v>3924</v>
      </c>
      <c r="B7082" s="17">
        <v>45191</v>
      </c>
      <c r="C7082" t="s">
        <v>3925</v>
      </c>
      <c r="D7082" t="s">
        <v>3926</v>
      </c>
      <c r="E7082" t="s">
        <v>3927</v>
      </c>
      <c r="F7082" t="s">
        <v>3930</v>
      </c>
      <c r="G7082" t="s">
        <v>3877</v>
      </c>
      <c r="H7082" t="s">
        <v>3922</v>
      </c>
      <c r="I7082">
        <v>3366</v>
      </c>
      <c r="J7082" s="41">
        <v>1.4520000000000002E-2</v>
      </c>
      <c r="K7082" s="42">
        <v>48.874320000000004</v>
      </c>
      <c r="L7082" s="43">
        <v>1.1299999999999999</v>
      </c>
      <c r="M7082" s="42">
        <v>55.2279816</v>
      </c>
      <c r="N7082">
        <v>4</v>
      </c>
      <c r="O7082" s="43">
        <v>126.69999999999999</v>
      </c>
      <c r="P7082" s="42">
        <v>39.6</v>
      </c>
      <c r="Q7082" s="42">
        <v>4.5</v>
      </c>
      <c r="R7082" s="42">
        <v>7</v>
      </c>
    </row>
    <row r="7083" spans="1:18" x14ac:dyDescent="0.3">
      <c r="A7083" t="s">
        <v>3924</v>
      </c>
      <c r="B7083" s="17">
        <v>45192</v>
      </c>
      <c r="C7083" t="s">
        <v>3925</v>
      </c>
      <c r="D7083" t="s">
        <v>3926</v>
      </c>
      <c r="E7083" t="s">
        <v>3927</v>
      </c>
      <c r="F7083" t="s">
        <v>3930</v>
      </c>
      <c r="G7083" t="s">
        <v>3877</v>
      </c>
      <c r="H7083" t="s">
        <v>3922</v>
      </c>
      <c r="I7083">
        <v>2410</v>
      </c>
      <c r="J7083" s="41">
        <v>1.661E-2</v>
      </c>
      <c r="K7083" s="42">
        <v>40.030099999999997</v>
      </c>
      <c r="L7083" s="43">
        <v>0.52999999999999969</v>
      </c>
      <c r="M7083" s="42">
        <v>21.215952999999985</v>
      </c>
      <c r="N7083">
        <v>3</v>
      </c>
      <c r="O7083" s="43">
        <v>224.7</v>
      </c>
      <c r="P7083" s="42">
        <v>36</v>
      </c>
      <c r="Q7083" s="42">
        <v>1.5</v>
      </c>
      <c r="R7083" s="42">
        <v>14</v>
      </c>
    </row>
    <row r="7084" spans="1:18" x14ac:dyDescent="0.3">
      <c r="A7084" t="s">
        <v>3924</v>
      </c>
      <c r="B7084" s="17">
        <v>45193</v>
      </c>
      <c r="C7084" t="s">
        <v>3925</v>
      </c>
      <c r="D7084" t="s">
        <v>3926</v>
      </c>
      <c r="E7084" t="s">
        <v>3927</v>
      </c>
      <c r="F7084" t="s">
        <v>3930</v>
      </c>
      <c r="G7084" t="s">
        <v>3877</v>
      </c>
      <c r="H7084" t="s">
        <v>3922</v>
      </c>
      <c r="I7084">
        <v>2944</v>
      </c>
      <c r="J7084" s="41">
        <v>1.474E-2</v>
      </c>
      <c r="K7084" s="42">
        <v>43.394559999999998</v>
      </c>
      <c r="L7084" s="43">
        <v>0.7699999999999998</v>
      </c>
      <c r="M7084" s="42">
        <v>33.413811199999991</v>
      </c>
      <c r="N7084">
        <v>4</v>
      </c>
      <c r="O7084" s="43">
        <v>89.6</v>
      </c>
      <c r="P7084" s="42">
        <v>28.799999999999997</v>
      </c>
      <c r="Q7084" s="42">
        <v>12</v>
      </c>
      <c r="R7084" s="42">
        <v>9</v>
      </c>
    </row>
    <row r="7085" spans="1:18" x14ac:dyDescent="0.3">
      <c r="A7085" t="s">
        <v>3924</v>
      </c>
      <c r="B7085" s="17">
        <v>45194</v>
      </c>
      <c r="C7085" t="s">
        <v>3925</v>
      </c>
      <c r="D7085" t="s">
        <v>3926</v>
      </c>
      <c r="E7085" t="s">
        <v>3927</v>
      </c>
      <c r="F7085" t="s">
        <v>3930</v>
      </c>
      <c r="G7085" t="s">
        <v>3877</v>
      </c>
      <c r="H7085" t="s">
        <v>3922</v>
      </c>
      <c r="I7085">
        <v>2346</v>
      </c>
      <c r="J7085" s="41">
        <v>1.8589999999999999E-2</v>
      </c>
      <c r="K7085" s="42">
        <v>43.612139999999997</v>
      </c>
      <c r="L7085" s="43">
        <v>0.87999999999999978</v>
      </c>
      <c r="M7085" s="42">
        <v>38.37868319999999</v>
      </c>
      <c r="N7085">
        <v>6</v>
      </c>
      <c r="O7085" s="43">
        <v>228.89999999999998</v>
      </c>
      <c r="P7085" s="42">
        <v>8.4</v>
      </c>
      <c r="Q7085" s="42">
        <v>9</v>
      </c>
      <c r="R7085" s="42">
        <v>12</v>
      </c>
    </row>
    <row r="7086" spans="1:18" x14ac:dyDescent="0.3">
      <c r="A7086" t="s">
        <v>3924</v>
      </c>
      <c r="B7086" s="17">
        <v>45195</v>
      </c>
      <c r="C7086" t="s">
        <v>3925</v>
      </c>
      <c r="D7086" t="s">
        <v>3926</v>
      </c>
      <c r="E7086" t="s">
        <v>3927</v>
      </c>
      <c r="F7086" t="s">
        <v>3930</v>
      </c>
      <c r="G7086" t="s">
        <v>3877</v>
      </c>
      <c r="H7086" t="s">
        <v>3922</v>
      </c>
      <c r="I7086">
        <v>2253</v>
      </c>
      <c r="J7086" s="41">
        <v>1.5400000000000004E-2</v>
      </c>
      <c r="K7086" s="42">
        <v>34.696200000000012</v>
      </c>
      <c r="L7086" s="43">
        <v>0.57999999999999985</v>
      </c>
      <c r="M7086" s="42">
        <v>20.123796000000002</v>
      </c>
      <c r="N7086">
        <v>2</v>
      </c>
      <c r="O7086" s="43">
        <v>28</v>
      </c>
      <c r="P7086" s="42">
        <v>49.199999999999996</v>
      </c>
      <c r="Q7086" s="42">
        <v>10.5</v>
      </c>
      <c r="R7086" s="42">
        <v>7</v>
      </c>
    </row>
    <row r="7087" spans="1:18" x14ac:dyDescent="0.3">
      <c r="A7087" t="s">
        <v>3924</v>
      </c>
      <c r="B7087" s="17">
        <v>45196</v>
      </c>
      <c r="C7087" t="s">
        <v>3925</v>
      </c>
      <c r="D7087" t="s">
        <v>3926</v>
      </c>
      <c r="E7087" t="s">
        <v>3927</v>
      </c>
      <c r="F7087" t="s">
        <v>3930</v>
      </c>
      <c r="G7087" t="s">
        <v>3877</v>
      </c>
      <c r="H7087" t="s">
        <v>3922</v>
      </c>
      <c r="I7087">
        <v>2714</v>
      </c>
      <c r="J7087" s="41">
        <v>1.1770000000000003E-2</v>
      </c>
      <c r="K7087" s="42">
        <v>31.943780000000007</v>
      </c>
      <c r="L7087" s="43">
        <v>0.15000000000000005</v>
      </c>
      <c r="M7087" s="42">
        <v>4.7915670000000024</v>
      </c>
      <c r="N7087">
        <v>5</v>
      </c>
      <c r="O7087" s="43">
        <v>62.3</v>
      </c>
      <c r="P7087" s="42">
        <v>54</v>
      </c>
      <c r="Q7087" s="42">
        <v>3</v>
      </c>
      <c r="R7087" s="42">
        <v>15</v>
      </c>
    </row>
    <row r="7088" spans="1:18" x14ac:dyDescent="0.3">
      <c r="A7088" t="s">
        <v>3924</v>
      </c>
      <c r="B7088" s="17">
        <v>45197</v>
      </c>
      <c r="C7088" t="s">
        <v>3925</v>
      </c>
      <c r="D7088" t="s">
        <v>3926</v>
      </c>
      <c r="E7088" t="s">
        <v>3927</v>
      </c>
      <c r="F7088" t="s">
        <v>3930</v>
      </c>
      <c r="G7088" t="s">
        <v>3877</v>
      </c>
      <c r="H7088" t="s">
        <v>3922</v>
      </c>
      <c r="I7088">
        <v>2152</v>
      </c>
      <c r="J7088" s="41">
        <v>1.2319999999999999E-2</v>
      </c>
      <c r="K7088" s="42">
        <v>26.512639999999998</v>
      </c>
      <c r="L7088" s="43">
        <v>0.19000000000000003</v>
      </c>
      <c r="M7088" s="42">
        <v>5.0374015999999999</v>
      </c>
      <c r="N7088">
        <v>4</v>
      </c>
      <c r="O7088" s="43">
        <v>145.6</v>
      </c>
      <c r="P7088" s="42">
        <v>16.8</v>
      </c>
      <c r="Q7088" s="42">
        <v>4.5</v>
      </c>
      <c r="R7088" s="42">
        <v>11</v>
      </c>
    </row>
    <row r="7089" spans="1:18" x14ac:dyDescent="0.3">
      <c r="A7089" t="s">
        <v>3924</v>
      </c>
      <c r="B7089" s="17">
        <v>45198</v>
      </c>
      <c r="C7089" t="s">
        <v>3925</v>
      </c>
      <c r="D7089" t="s">
        <v>3926</v>
      </c>
      <c r="E7089" t="s">
        <v>3927</v>
      </c>
      <c r="F7089" t="s">
        <v>3930</v>
      </c>
      <c r="G7089" t="s">
        <v>3877</v>
      </c>
      <c r="H7089" t="s">
        <v>3922</v>
      </c>
      <c r="I7089">
        <v>2205</v>
      </c>
      <c r="J7089" s="41">
        <v>1.5510000000000003E-2</v>
      </c>
      <c r="K7089" s="42">
        <v>34.199550000000009</v>
      </c>
      <c r="L7089" s="43">
        <v>0.99999999999999978</v>
      </c>
      <c r="M7089" s="42">
        <v>34.199550000000002</v>
      </c>
      <c r="N7089">
        <v>6</v>
      </c>
      <c r="O7089" s="43">
        <v>301</v>
      </c>
      <c r="P7089" s="42">
        <v>52.8</v>
      </c>
      <c r="Q7089" s="42">
        <v>3</v>
      </c>
      <c r="R7089" s="42">
        <v>8</v>
      </c>
    </row>
    <row r="7090" spans="1:18" x14ac:dyDescent="0.3">
      <c r="A7090" t="s">
        <v>3924</v>
      </c>
      <c r="B7090" s="17">
        <v>45199</v>
      </c>
      <c r="C7090" t="s">
        <v>3925</v>
      </c>
      <c r="D7090" t="s">
        <v>3926</v>
      </c>
      <c r="E7090" t="s">
        <v>3927</v>
      </c>
      <c r="F7090" t="s">
        <v>3930</v>
      </c>
      <c r="G7090" t="s">
        <v>3877</v>
      </c>
      <c r="H7090" t="s">
        <v>3922</v>
      </c>
      <c r="I7090">
        <v>3126</v>
      </c>
      <c r="J7090" s="41">
        <v>1.6390000000000002E-2</v>
      </c>
      <c r="K7090" s="42">
        <v>51.235140000000008</v>
      </c>
      <c r="L7090" s="43">
        <v>1.0000000000000064E-2</v>
      </c>
      <c r="M7090" s="42">
        <v>0.51235140000000334</v>
      </c>
      <c r="N7090">
        <v>6</v>
      </c>
      <c r="O7090" s="43">
        <v>35.699999999999996</v>
      </c>
      <c r="P7090" s="42">
        <v>22.8</v>
      </c>
      <c r="Q7090" s="42">
        <v>1.5</v>
      </c>
      <c r="R7090" s="42">
        <v>14</v>
      </c>
    </row>
    <row r="7091" spans="1:18" x14ac:dyDescent="0.3">
      <c r="A7091" t="s">
        <v>3924</v>
      </c>
      <c r="B7091" s="17">
        <v>45200</v>
      </c>
      <c r="C7091" t="s">
        <v>3925</v>
      </c>
      <c r="D7091" t="s">
        <v>3926</v>
      </c>
      <c r="E7091" t="s">
        <v>3927</v>
      </c>
      <c r="F7091" t="s">
        <v>3930</v>
      </c>
      <c r="G7091" t="s">
        <v>3877</v>
      </c>
      <c r="H7091" t="s">
        <v>3922</v>
      </c>
      <c r="I7091">
        <v>2835</v>
      </c>
      <c r="J7091" s="41">
        <v>1.7600000000000001E-2</v>
      </c>
      <c r="K7091" s="42">
        <v>49.896000000000001</v>
      </c>
      <c r="L7091" s="43">
        <v>1.1699999999999997</v>
      </c>
      <c r="M7091" s="42">
        <v>58.378319999999988</v>
      </c>
      <c r="N7091">
        <v>3</v>
      </c>
      <c r="O7091" s="43">
        <v>98</v>
      </c>
      <c r="P7091" s="42">
        <v>31.2</v>
      </c>
      <c r="Q7091" s="42">
        <v>9</v>
      </c>
      <c r="R7091" s="42">
        <v>10</v>
      </c>
    </row>
    <row r="7092" spans="1:18" x14ac:dyDescent="0.3">
      <c r="A7092" t="s">
        <v>3924</v>
      </c>
      <c r="B7092" s="17">
        <v>45201</v>
      </c>
      <c r="C7092" t="s">
        <v>3925</v>
      </c>
      <c r="D7092" t="s">
        <v>3926</v>
      </c>
      <c r="E7092" t="s">
        <v>3927</v>
      </c>
      <c r="F7092" t="s">
        <v>3930</v>
      </c>
      <c r="G7092" t="s">
        <v>3877</v>
      </c>
      <c r="H7092" t="s">
        <v>3922</v>
      </c>
      <c r="I7092">
        <v>2603</v>
      </c>
      <c r="J7092" s="41">
        <v>1.7600000000000001E-2</v>
      </c>
      <c r="K7092" s="42">
        <v>45.812800000000003</v>
      </c>
      <c r="L7092" s="43">
        <v>0.25000000000000006</v>
      </c>
      <c r="M7092" s="42">
        <v>11.453200000000002</v>
      </c>
      <c r="N7092">
        <v>6</v>
      </c>
      <c r="O7092" s="43">
        <v>270.89999999999998</v>
      </c>
      <c r="P7092" s="42">
        <v>40.799999999999997</v>
      </c>
      <c r="Q7092" s="42">
        <v>1.5</v>
      </c>
      <c r="R7092" s="42">
        <v>8</v>
      </c>
    </row>
    <row r="7093" spans="1:18" x14ac:dyDescent="0.3">
      <c r="A7093" t="s">
        <v>3924</v>
      </c>
      <c r="B7093" s="17">
        <v>45202</v>
      </c>
      <c r="C7093" t="s">
        <v>3925</v>
      </c>
      <c r="D7093" t="s">
        <v>3926</v>
      </c>
      <c r="E7093" t="s">
        <v>3927</v>
      </c>
      <c r="F7093" t="s">
        <v>3930</v>
      </c>
      <c r="G7093" t="s">
        <v>3877</v>
      </c>
      <c r="H7093" t="s">
        <v>3922</v>
      </c>
      <c r="I7093">
        <v>2364</v>
      </c>
      <c r="J7093" s="41">
        <v>1.8040000000000004E-2</v>
      </c>
      <c r="K7093" s="42">
        <v>42.646560000000008</v>
      </c>
      <c r="L7093" s="43">
        <v>0.3299999999999999</v>
      </c>
      <c r="M7093" s="42">
        <v>14.073364799999998</v>
      </c>
      <c r="N7093">
        <v>4</v>
      </c>
      <c r="O7093" s="43">
        <v>163.79999999999998</v>
      </c>
      <c r="P7093" s="42">
        <v>49.199999999999996</v>
      </c>
      <c r="Q7093" s="42">
        <v>7.5</v>
      </c>
      <c r="R7093" s="42">
        <v>12</v>
      </c>
    </row>
    <row r="7094" spans="1:18" x14ac:dyDescent="0.3">
      <c r="A7094" t="s">
        <v>3924</v>
      </c>
      <c r="B7094" s="17">
        <v>45203</v>
      </c>
      <c r="C7094" t="s">
        <v>3925</v>
      </c>
      <c r="D7094" t="s">
        <v>3926</v>
      </c>
      <c r="E7094" t="s">
        <v>3927</v>
      </c>
      <c r="F7094" t="s">
        <v>3930</v>
      </c>
      <c r="G7094" t="s">
        <v>3877</v>
      </c>
      <c r="H7094" t="s">
        <v>3922</v>
      </c>
      <c r="I7094">
        <v>2879</v>
      </c>
      <c r="J7094" s="41">
        <v>1.6720000000000002E-2</v>
      </c>
      <c r="K7094" s="42">
        <v>48.136880000000005</v>
      </c>
      <c r="L7094" s="43">
        <v>0.83999999999999986</v>
      </c>
      <c r="M7094" s="42">
        <v>40.434979200000001</v>
      </c>
      <c r="N7094">
        <v>4</v>
      </c>
      <c r="O7094" s="43">
        <v>155.39999999999998</v>
      </c>
      <c r="P7094" s="42">
        <v>8.4</v>
      </c>
      <c r="Q7094" s="42">
        <v>3</v>
      </c>
      <c r="R7094" s="42">
        <v>11</v>
      </c>
    </row>
    <row r="7095" spans="1:18" x14ac:dyDescent="0.3">
      <c r="A7095" t="s">
        <v>3924</v>
      </c>
      <c r="B7095" s="17">
        <v>45204</v>
      </c>
      <c r="C7095" t="s">
        <v>3925</v>
      </c>
      <c r="D7095" t="s">
        <v>3926</v>
      </c>
      <c r="E7095" t="s">
        <v>3927</v>
      </c>
      <c r="F7095" t="s">
        <v>3930</v>
      </c>
      <c r="G7095" t="s">
        <v>3877</v>
      </c>
      <c r="H7095" t="s">
        <v>3922</v>
      </c>
      <c r="I7095">
        <v>2394</v>
      </c>
      <c r="J7095" s="41">
        <v>1.958E-2</v>
      </c>
      <c r="K7095" s="42">
        <v>46.874520000000004</v>
      </c>
      <c r="L7095" s="43">
        <v>0.4</v>
      </c>
      <c r="M7095" s="42">
        <v>18.749808000000002</v>
      </c>
      <c r="N7095">
        <v>7</v>
      </c>
      <c r="O7095" s="43">
        <v>121.1</v>
      </c>
      <c r="P7095" s="42">
        <v>4.8</v>
      </c>
      <c r="Q7095" s="42">
        <v>3</v>
      </c>
      <c r="R7095" s="42">
        <v>10</v>
      </c>
    </row>
    <row r="7096" spans="1:18" x14ac:dyDescent="0.3">
      <c r="A7096" t="s">
        <v>3924</v>
      </c>
      <c r="B7096" s="17">
        <v>45205</v>
      </c>
      <c r="C7096" t="s">
        <v>3925</v>
      </c>
      <c r="D7096" t="s">
        <v>3926</v>
      </c>
      <c r="E7096" t="s">
        <v>3927</v>
      </c>
      <c r="F7096" t="s">
        <v>3930</v>
      </c>
      <c r="G7096" t="s">
        <v>3877</v>
      </c>
      <c r="H7096" t="s">
        <v>3922</v>
      </c>
      <c r="I7096">
        <v>2045</v>
      </c>
      <c r="J7096" s="41">
        <v>1.5949999999999999E-2</v>
      </c>
      <c r="K7096" s="42">
        <v>32.617750000000001</v>
      </c>
      <c r="L7096" s="43">
        <v>0.43999999999999984</v>
      </c>
      <c r="M7096" s="42">
        <v>14.351809999999995</v>
      </c>
      <c r="N7096">
        <v>3</v>
      </c>
      <c r="O7096" s="43">
        <v>67.899999999999991</v>
      </c>
      <c r="P7096" s="42">
        <v>28.799999999999997</v>
      </c>
      <c r="Q7096" s="42">
        <v>9</v>
      </c>
      <c r="R7096" s="42">
        <v>8</v>
      </c>
    </row>
    <row r="7097" spans="1:18" x14ac:dyDescent="0.3">
      <c r="A7097" t="s">
        <v>3924</v>
      </c>
      <c r="B7097" s="17">
        <v>45206</v>
      </c>
      <c r="C7097" t="s">
        <v>3925</v>
      </c>
      <c r="D7097" t="s">
        <v>3926</v>
      </c>
      <c r="E7097" t="s">
        <v>3927</v>
      </c>
      <c r="F7097" t="s">
        <v>3930</v>
      </c>
      <c r="G7097" t="s">
        <v>3877</v>
      </c>
      <c r="H7097" t="s">
        <v>3922</v>
      </c>
      <c r="I7097">
        <v>3121</v>
      </c>
      <c r="J7097" s="41">
        <v>1.21E-2</v>
      </c>
      <c r="K7097" s="42">
        <v>37.764099999999999</v>
      </c>
      <c r="L7097" s="43">
        <v>0.61999999999999977</v>
      </c>
      <c r="M7097" s="42">
        <v>23.413741999999992</v>
      </c>
      <c r="N7097">
        <v>7</v>
      </c>
      <c r="O7097" s="43">
        <v>114.1</v>
      </c>
      <c r="P7097" s="42">
        <v>70.8</v>
      </c>
      <c r="Q7097" s="42">
        <v>4.5</v>
      </c>
      <c r="R7097" s="42">
        <v>14</v>
      </c>
    </row>
    <row r="7098" spans="1:18" x14ac:dyDescent="0.3">
      <c r="A7098" t="s">
        <v>3924</v>
      </c>
      <c r="B7098" s="17">
        <v>45207</v>
      </c>
      <c r="C7098" t="s">
        <v>3925</v>
      </c>
      <c r="D7098" t="s">
        <v>3926</v>
      </c>
      <c r="E7098" t="s">
        <v>3927</v>
      </c>
      <c r="F7098" t="s">
        <v>3930</v>
      </c>
      <c r="G7098" t="s">
        <v>3877</v>
      </c>
      <c r="H7098" t="s">
        <v>3922</v>
      </c>
      <c r="I7098">
        <v>1880</v>
      </c>
      <c r="J7098" s="41">
        <v>1.4849999999999999E-2</v>
      </c>
      <c r="K7098" s="42">
        <v>27.917999999999996</v>
      </c>
      <c r="L7098" s="43">
        <v>1.0000000000000023E-2</v>
      </c>
      <c r="M7098" s="42">
        <v>0.27918000000000059</v>
      </c>
      <c r="N7098">
        <v>3</v>
      </c>
      <c r="O7098" s="43">
        <v>18</v>
      </c>
      <c r="P7098" s="42">
        <v>61.199999999999996</v>
      </c>
      <c r="Q7098" s="42">
        <v>4.5</v>
      </c>
      <c r="R7098" s="42">
        <v>6</v>
      </c>
    </row>
    <row r="7099" spans="1:18" x14ac:dyDescent="0.3">
      <c r="A7099" t="s">
        <v>3924</v>
      </c>
      <c r="B7099" s="17">
        <v>45208</v>
      </c>
      <c r="C7099" t="s">
        <v>3925</v>
      </c>
      <c r="D7099" t="s">
        <v>3926</v>
      </c>
      <c r="E7099" t="s">
        <v>3927</v>
      </c>
      <c r="F7099" t="s">
        <v>3930</v>
      </c>
      <c r="G7099" t="s">
        <v>3877</v>
      </c>
      <c r="H7099" t="s">
        <v>3922</v>
      </c>
      <c r="I7099">
        <v>2000</v>
      </c>
      <c r="J7099" s="41">
        <v>1.6280000000000003E-2</v>
      </c>
      <c r="K7099" s="42">
        <v>32.56</v>
      </c>
      <c r="L7099" s="43">
        <v>0.88999999999999979</v>
      </c>
      <c r="M7099" s="42">
        <v>28.978399999999993</v>
      </c>
      <c r="N7099">
        <v>3</v>
      </c>
      <c r="O7099" s="43">
        <v>37.099999999999994</v>
      </c>
      <c r="P7099" s="42">
        <v>15.6</v>
      </c>
      <c r="Q7099" s="42">
        <v>1.5</v>
      </c>
      <c r="R7099" s="42">
        <v>9</v>
      </c>
    </row>
    <row r="7100" spans="1:18" x14ac:dyDescent="0.3">
      <c r="A7100" t="s">
        <v>3924</v>
      </c>
      <c r="B7100" s="17">
        <v>45209</v>
      </c>
      <c r="C7100" t="s">
        <v>3925</v>
      </c>
      <c r="D7100" t="s">
        <v>3926</v>
      </c>
      <c r="E7100" t="s">
        <v>3927</v>
      </c>
      <c r="F7100" t="s">
        <v>3930</v>
      </c>
      <c r="G7100" t="s">
        <v>3877</v>
      </c>
      <c r="H7100" t="s">
        <v>3922</v>
      </c>
      <c r="I7100">
        <v>2541</v>
      </c>
      <c r="J7100" s="41">
        <v>1.5290000000000002E-2</v>
      </c>
      <c r="K7100" s="42">
        <v>38.851890000000004</v>
      </c>
      <c r="L7100" s="43">
        <v>0.08</v>
      </c>
      <c r="M7100" s="42">
        <v>3.1081512000000004</v>
      </c>
      <c r="N7100">
        <v>5</v>
      </c>
      <c r="O7100" s="43">
        <v>2</v>
      </c>
      <c r="P7100" s="42">
        <v>28.799999999999997</v>
      </c>
      <c r="Q7100" s="42">
        <v>4.5</v>
      </c>
      <c r="R7100" s="42">
        <v>15</v>
      </c>
    </row>
    <row r="7101" spans="1:18" x14ac:dyDescent="0.3">
      <c r="A7101" t="s">
        <v>3924</v>
      </c>
      <c r="B7101" s="17">
        <v>45210</v>
      </c>
      <c r="C7101" t="s">
        <v>3925</v>
      </c>
      <c r="D7101" t="s">
        <v>3926</v>
      </c>
      <c r="E7101" t="s">
        <v>3927</v>
      </c>
      <c r="F7101" t="s">
        <v>3930</v>
      </c>
      <c r="G7101" t="s">
        <v>3877</v>
      </c>
      <c r="H7101" t="s">
        <v>3922</v>
      </c>
      <c r="I7101">
        <v>2167</v>
      </c>
      <c r="J7101" s="41">
        <v>1.397E-2</v>
      </c>
      <c r="K7101" s="42">
        <v>30.27299</v>
      </c>
      <c r="L7101" s="43">
        <v>1.1499999999999999</v>
      </c>
      <c r="M7101" s="42">
        <v>34.813938499999999</v>
      </c>
      <c r="N7101">
        <v>5</v>
      </c>
      <c r="O7101" s="43">
        <v>116.19999999999999</v>
      </c>
      <c r="P7101" s="42">
        <v>21.599999999999998</v>
      </c>
      <c r="Q7101" s="42">
        <v>1.5</v>
      </c>
      <c r="R7101" s="42">
        <v>6</v>
      </c>
    </row>
    <row r="7102" spans="1:18" x14ac:dyDescent="0.3">
      <c r="A7102" t="s">
        <v>3924</v>
      </c>
      <c r="B7102" s="17">
        <v>45211</v>
      </c>
      <c r="C7102" t="s">
        <v>3925</v>
      </c>
      <c r="D7102" t="s">
        <v>3926</v>
      </c>
      <c r="E7102" t="s">
        <v>3927</v>
      </c>
      <c r="F7102" t="s">
        <v>3930</v>
      </c>
      <c r="G7102" t="s">
        <v>3877</v>
      </c>
      <c r="H7102" t="s">
        <v>3922</v>
      </c>
      <c r="I7102">
        <v>3082</v>
      </c>
      <c r="J7102" s="41">
        <v>1.166E-2</v>
      </c>
      <c r="K7102" s="42">
        <v>35.936120000000003</v>
      </c>
      <c r="L7102" s="43">
        <v>0.54999999999999971</v>
      </c>
      <c r="M7102" s="42">
        <v>19.764865999999991</v>
      </c>
      <c r="N7102">
        <v>7</v>
      </c>
      <c r="O7102" s="43">
        <v>177.79999999999998</v>
      </c>
      <c r="P7102" s="42">
        <v>32.4</v>
      </c>
      <c r="Q7102" s="42">
        <v>4.5</v>
      </c>
      <c r="R7102" s="42">
        <v>10</v>
      </c>
    </row>
    <row r="7103" spans="1:18" x14ac:dyDescent="0.3">
      <c r="A7103" t="s">
        <v>3924</v>
      </c>
      <c r="B7103" s="17">
        <v>45212</v>
      </c>
      <c r="C7103" t="s">
        <v>3925</v>
      </c>
      <c r="D7103" t="s">
        <v>3926</v>
      </c>
      <c r="E7103" t="s">
        <v>3927</v>
      </c>
      <c r="F7103" t="s">
        <v>3930</v>
      </c>
      <c r="G7103" t="s">
        <v>3877</v>
      </c>
      <c r="H7103" t="s">
        <v>3922</v>
      </c>
      <c r="I7103">
        <v>2535</v>
      </c>
      <c r="J7103" s="41">
        <v>1.4190000000000003E-2</v>
      </c>
      <c r="K7103" s="42">
        <v>35.971650000000011</v>
      </c>
      <c r="L7103" s="43">
        <v>0.66999999999999971</v>
      </c>
      <c r="M7103" s="42">
        <v>24.101005499999996</v>
      </c>
      <c r="N7103">
        <v>9</v>
      </c>
      <c r="O7103" s="43">
        <v>38</v>
      </c>
      <c r="P7103" s="42">
        <v>28.799999999999997</v>
      </c>
      <c r="Q7103" s="42">
        <v>0</v>
      </c>
      <c r="R7103" s="42">
        <v>11</v>
      </c>
    </row>
    <row r="7104" spans="1:18" x14ac:dyDescent="0.3">
      <c r="A7104" t="s">
        <v>3924</v>
      </c>
      <c r="B7104" s="17">
        <v>45213</v>
      </c>
      <c r="C7104" t="s">
        <v>3925</v>
      </c>
      <c r="D7104" t="s">
        <v>3926</v>
      </c>
      <c r="E7104" t="s">
        <v>3927</v>
      </c>
      <c r="F7104" t="s">
        <v>3930</v>
      </c>
      <c r="G7104" t="s">
        <v>3877</v>
      </c>
      <c r="H7104" t="s">
        <v>3922</v>
      </c>
      <c r="I7104">
        <v>2561</v>
      </c>
      <c r="J7104" s="41">
        <v>1.221E-2</v>
      </c>
      <c r="K7104" s="42">
        <v>31.26981</v>
      </c>
      <c r="L7104" s="43">
        <v>9.000000000000008E-2</v>
      </c>
      <c r="M7104" s="42">
        <v>2.8142829000000025</v>
      </c>
      <c r="N7104">
        <v>6</v>
      </c>
      <c r="O7104" s="43">
        <v>124.6</v>
      </c>
      <c r="P7104" s="42">
        <v>18</v>
      </c>
      <c r="Q7104" s="42">
        <v>4.5</v>
      </c>
      <c r="R7104" s="42">
        <v>6</v>
      </c>
    </row>
    <row r="7105" spans="1:18" x14ac:dyDescent="0.3">
      <c r="A7105" t="s">
        <v>3924</v>
      </c>
      <c r="B7105" s="17">
        <v>45214</v>
      </c>
      <c r="C7105" t="s">
        <v>3925</v>
      </c>
      <c r="D7105" t="s">
        <v>3926</v>
      </c>
      <c r="E7105" t="s">
        <v>3927</v>
      </c>
      <c r="F7105" t="s">
        <v>3930</v>
      </c>
      <c r="G7105" t="s">
        <v>3877</v>
      </c>
      <c r="H7105" t="s">
        <v>3922</v>
      </c>
      <c r="I7105">
        <v>3725</v>
      </c>
      <c r="J7105" s="41">
        <v>1.3970000000000003E-2</v>
      </c>
      <c r="K7105" s="42">
        <v>52.038250000000012</v>
      </c>
      <c r="L7105" s="43">
        <v>0.71999999999999975</v>
      </c>
      <c r="M7105" s="42">
        <v>37.467539999999993</v>
      </c>
      <c r="N7105">
        <v>5</v>
      </c>
      <c r="O7105" s="43">
        <v>1</v>
      </c>
      <c r="P7105" s="42">
        <v>70.8</v>
      </c>
      <c r="Q7105" s="42">
        <v>3</v>
      </c>
      <c r="R7105" s="42">
        <v>9</v>
      </c>
    </row>
    <row r="7106" spans="1:18" x14ac:dyDescent="0.3">
      <c r="A7106" t="s">
        <v>3924</v>
      </c>
      <c r="B7106" s="17">
        <v>45215</v>
      </c>
      <c r="C7106" t="s">
        <v>3925</v>
      </c>
      <c r="D7106" t="s">
        <v>3926</v>
      </c>
      <c r="E7106" t="s">
        <v>3927</v>
      </c>
      <c r="F7106" t="s">
        <v>3930</v>
      </c>
      <c r="G7106" t="s">
        <v>3877</v>
      </c>
      <c r="H7106" t="s">
        <v>3922</v>
      </c>
      <c r="I7106">
        <v>2960</v>
      </c>
      <c r="J7106" s="41">
        <v>1.3200000000000002E-2</v>
      </c>
      <c r="K7106" s="42">
        <v>39.072000000000003</v>
      </c>
      <c r="L7106" s="43">
        <v>1.1099999999999999</v>
      </c>
      <c r="M7106" s="42">
        <v>43.36992</v>
      </c>
      <c r="N7106">
        <v>5</v>
      </c>
      <c r="O7106" s="43">
        <v>49.699999999999996</v>
      </c>
      <c r="P7106" s="42">
        <v>34.799999999999997</v>
      </c>
      <c r="Q7106" s="42">
        <v>7.5</v>
      </c>
      <c r="R7106" s="42">
        <v>13</v>
      </c>
    </row>
    <row r="7107" spans="1:18" x14ac:dyDescent="0.3">
      <c r="A7107" t="s">
        <v>3924</v>
      </c>
      <c r="B7107" s="17">
        <v>45216</v>
      </c>
      <c r="C7107" t="s">
        <v>3925</v>
      </c>
      <c r="D7107" t="s">
        <v>3926</v>
      </c>
      <c r="E7107" t="s">
        <v>3927</v>
      </c>
      <c r="F7107" t="s">
        <v>3930</v>
      </c>
      <c r="G7107" t="s">
        <v>3877</v>
      </c>
      <c r="H7107" t="s">
        <v>3922</v>
      </c>
      <c r="I7107">
        <v>2006</v>
      </c>
      <c r="J7107" s="41">
        <v>1.5070000000000002E-2</v>
      </c>
      <c r="K7107" s="42">
        <v>30.230420000000002</v>
      </c>
      <c r="L7107" s="43">
        <v>0.60999999999999976</v>
      </c>
      <c r="M7107" s="42">
        <v>18.440556199999993</v>
      </c>
      <c r="N7107">
        <v>4</v>
      </c>
      <c r="O7107" s="43">
        <v>95.899999999999991</v>
      </c>
      <c r="P7107" s="42">
        <v>42</v>
      </c>
      <c r="Q7107" s="42">
        <v>6</v>
      </c>
      <c r="R7107" s="42">
        <v>11</v>
      </c>
    </row>
    <row r="7108" spans="1:18" x14ac:dyDescent="0.3">
      <c r="A7108" t="s">
        <v>3924</v>
      </c>
      <c r="B7108" s="17">
        <v>45217</v>
      </c>
      <c r="C7108" t="s">
        <v>3925</v>
      </c>
      <c r="D7108" t="s">
        <v>3926</v>
      </c>
      <c r="E7108" t="s">
        <v>3927</v>
      </c>
      <c r="F7108" t="s">
        <v>3930</v>
      </c>
      <c r="G7108" t="s">
        <v>3877</v>
      </c>
      <c r="H7108" t="s">
        <v>3922</v>
      </c>
      <c r="I7108">
        <v>2500</v>
      </c>
      <c r="J7108" s="41">
        <v>1.3640000000000003E-2</v>
      </c>
      <c r="K7108" s="42">
        <v>34.100000000000009</v>
      </c>
      <c r="L7108" s="43">
        <v>0.65999999999999981</v>
      </c>
      <c r="M7108" s="42">
        <v>22.506</v>
      </c>
      <c r="N7108">
        <v>7</v>
      </c>
      <c r="O7108" s="43">
        <v>105</v>
      </c>
      <c r="P7108" s="42">
        <v>28.799999999999997</v>
      </c>
      <c r="Q7108" s="42">
        <v>3</v>
      </c>
      <c r="R7108" s="42">
        <v>6</v>
      </c>
    </row>
    <row r="7109" spans="1:18" x14ac:dyDescent="0.3">
      <c r="A7109" t="s">
        <v>3924</v>
      </c>
      <c r="B7109" s="17">
        <v>45218</v>
      </c>
      <c r="C7109" t="s">
        <v>3925</v>
      </c>
      <c r="D7109" t="s">
        <v>3926</v>
      </c>
      <c r="E7109" t="s">
        <v>3927</v>
      </c>
      <c r="F7109" t="s">
        <v>3930</v>
      </c>
      <c r="G7109" t="s">
        <v>3877</v>
      </c>
      <c r="H7109" t="s">
        <v>3922</v>
      </c>
      <c r="I7109">
        <v>2166</v>
      </c>
      <c r="J7109" s="41">
        <v>1.6390000000000002E-2</v>
      </c>
      <c r="K7109" s="42">
        <v>35.50074</v>
      </c>
      <c r="L7109" s="43">
        <v>0.72999999999999987</v>
      </c>
      <c r="M7109" s="42">
        <v>25.915540199999995</v>
      </c>
      <c r="N7109">
        <v>4</v>
      </c>
      <c r="O7109" s="43">
        <v>276.5</v>
      </c>
      <c r="P7109" s="42">
        <v>37.199999999999996</v>
      </c>
      <c r="Q7109" s="42">
        <v>3</v>
      </c>
      <c r="R7109" s="42">
        <v>7</v>
      </c>
    </row>
    <row r="7110" spans="1:18" x14ac:dyDescent="0.3">
      <c r="A7110" t="s">
        <v>3924</v>
      </c>
      <c r="B7110" s="17">
        <v>45219</v>
      </c>
      <c r="C7110" t="s">
        <v>3925</v>
      </c>
      <c r="D7110" t="s">
        <v>3926</v>
      </c>
      <c r="E7110" t="s">
        <v>3927</v>
      </c>
      <c r="F7110" t="s">
        <v>3930</v>
      </c>
      <c r="G7110" t="s">
        <v>3877</v>
      </c>
      <c r="H7110" t="s">
        <v>3922</v>
      </c>
      <c r="I7110">
        <v>2611</v>
      </c>
      <c r="J7110" s="41">
        <v>1.5180000000000001E-2</v>
      </c>
      <c r="K7110" s="42">
        <v>39.634979999999999</v>
      </c>
      <c r="L7110" s="43">
        <v>0.97999999999999987</v>
      </c>
      <c r="M7110" s="42">
        <v>38.842280399999993</v>
      </c>
      <c r="N7110">
        <v>6</v>
      </c>
      <c r="O7110" s="43">
        <v>254.79999999999998</v>
      </c>
      <c r="P7110" s="42">
        <v>15.6</v>
      </c>
      <c r="Q7110" s="42">
        <v>3</v>
      </c>
      <c r="R7110" s="42">
        <v>7</v>
      </c>
    </row>
    <row r="7111" spans="1:18" x14ac:dyDescent="0.3">
      <c r="A7111" t="s">
        <v>3924</v>
      </c>
      <c r="B7111" s="17">
        <v>45220</v>
      </c>
      <c r="C7111" t="s">
        <v>3925</v>
      </c>
      <c r="D7111" t="s">
        <v>3926</v>
      </c>
      <c r="E7111" t="s">
        <v>3927</v>
      </c>
      <c r="F7111" t="s">
        <v>3930</v>
      </c>
      <c r="G7111" t="s">
        <v>3877</v>
      </c>
      <c r="H7111" t="s">
        <v>3922</v>
      </c>
      <c r="I7111">
        <v>3274</v>
      </c>
      <c r="J7111" s="41">
        <v>1.221E-2</v>
      </c>
      <c r="K7111" s="42">
        <v>39.975540000000002</v>
      </c>
      <c r="L7111" s="43">
        <v>0.53999999999999981</v>
      </c>
      <c r="M7111" s="42">
        <v>21.586791599999994</v>
      </c>
      <c r="N7111">
        <v>7</v>
      </c>
      <c r="O7111" s="43">
        <v>190.39999999999998</v>
      </c>
      <c r="P7111" s="42">
        <v>78</v>
      </c>
      <c r="Q7111" s="42">
        <v>1.5</v>
      </c>
      <c r="R7111" s="42">
        <v>12</v>
      </c>
    </row>
    <row r="7112" spans="1:18" x14ac:dyDescent="0.3">
      <c r="A7112" t="s">
        <v>3924</v>
      </c>
      <c r="B7112" s="17">
        <v>45221</v>
      </c>
      <c r="C7112" t="s">
        <v>3925</v>
      </c>
      <c r="D7112" t="s">
        <v>3926</v>
      </c>
      <c r="E7112" t="s">
        <v>3927</v>
      </c>
      <c r="F7112" t="s">
        <v>3930</v>
      </c>
      <c r="G7112" t="s">
        <v>3877</v>
      </c>
      <c r="H7112" t="s">
        <v>3922</v>
      </c>
      <c r="I7112">
        <v>2110</v>
      </c>
      <c r="J7112" s="41">
        <v>1.7600000000000001E-2</v>
      </c>
      <c r="K7112" s="42">
        <v>37.136000000000003</v>
      </c>
      <c r="L7112" s="43">
        <v>0.86999999999999977</v>
      </c>
      <c r="M7112" s="42">
        <v>32.308319999999995</v>
      </c>
      <c r="N7112">
        <v>8</v>
      </c>
      <c r="O7112" s="43">
        <v>280</v>
      </c>
      <c r="P7112" s="42">
        <v>78</v>
      </c>
      <c r="Q7112" s="42">
        <v>12</v>
      </c>
      <c r="R7112" s="42">
        <v>7</v>
      </c>
    </row>
    <row r="7113" spans="1:18" x14ac:dyDescent="0.3">
      <c r="A7113" t="s">
        <v>3924</v>
      </c>
      <c r="B7113" s="17">
        <v>45222</v>
      </c>
      <c r="C7113" t="s">
        <v>3925</v>
      </c>
      <c r="D7113" t="s">
        <v>3926</v>
      </c>
      <c r="E7113" t="s">
        <v>3927</v>
      </c>
      <c r="F7113" t="s">
        <v>3930</v>
      </c>
      <c r="G7113" t="s">
        <v>3877</v>
      </c>
      <c r="H7113" t="s">
        <v>3922</v>
      </c>
      <c r="I7113">
        <v>2122</v>
      </c>
      <c r="J7113" s="41">
        <v>1.4080000000000002E-2</v>
      </c>
      <c r="K7113" s="42">
        <v>29.877760000000006</v>
      </c>
      <c r="L7113" s="43">
        <v>0</v>
      </c>
      <c r="M7113" s="42">
        <v>0</v>
      </c>
      <c r="N7113">
        <v>6</v>
      </c>
      <c r="O7113" s="43">
        <v>312.2</v>
      </c>
      <c r="P7113" s="42">
        <v>10.799999999999999</v>
      </c>
      <c r="Q7113" s="42">
        <v>1.5</v>
      </c>
      <c r="R7113" s="42">
        <v>6</v>
      </c>
    </row>
    <row r="7114" spans="1:18" x14ac:dyDescent="0.3">
      <c r="A7114" t="s">
        <v>3924</v>
      </c>
      <c r="B7114" s="17">
        <v>45223</v>
      </c>
      <c r="C7114" t="s">
        <v>3925</v>
      </c>
      <c r="D7114" t="s">
        <v>3926</v>
      </c>
      <c r="E7114" t="s">
        <v>3927</v>
      </c>
      <c r="F7114" t="s">
        <v>3930</v>
      </c>
      <c r="G7114" t="s">
        <v>3877</v>
      </c>
      <c r="H7114" t="s">
        <v>3922</v>
      </c>
      <c r="I7114">
        <v>2738</v>
      </c>
      <c r="J7114" s="41">
        <v>1.6390000000000002E-2</v>
      </c>
      <c r="K7114" s="42">
        <v>44.875820000000004</v>
      </c>
      <c r="L7114" s="43">
        <v>0.76999999999999968</v>
      </c>
      <c r="M7114" s="42">
        <v>34.55438139999999</v>
      </c>
      <c r="N7114">
        <v>7</v>
      </c>
      <c r="O7114" s="43">
        <v>371</v>
      </c>
      <c r="P7114" s="42">
        <v>28.799999999999997</v>
      </c>
      <c r="Q7114" s="42">
        <v>1.5</v>
      </c>
      <c r="R7114" s="42">
        <v>13</v>
      </c>
    </row>
    <row r="7115" spans="1:18" x14ac:dyDescent="0.3">
      <c r="A7115" t="s">
        <v>3924</v>
      </c>
      <c r="B7115" s="17">
        <v>45224</v>
      </c>
      <c r="C7115" t="s">
        <v>3925</v>
      </c>
      <c r="D7115" t="s">
        <v>3926</v>
      </c>
      <c r="E7115" t="s">
        <v>3927</v>
      </c>
      <c r="F7115" t="s">
        <v>3930</v>
      </c>
      <c r="G7115" t="s">
        <v>3877</v>
      </c>
      <c r="H7115" t="s">
        <v>3922</v>
      </c>
      <c r="I7115">
        <v>2556</v>
      </c>
      <c r="J7115" s="41">
        <v>1.5400000000000004E-2</v>
      </c>
      <c r="K7115" s="42">
        <v>39.362400000000008</v>
      </c>
      <c r="L7115" s="43">
        <v>0.43999999999999978</v>
      </c>
      <c r="M7115" s="42">
        <v>17.319455999999995</v>
      </c>
      <c r="N7115">
        <v>5</v>
      </c>
      <c r="O7115" s="43">
        <v>284.2</v>
      </c>
      <c r="P7115" s="42">
        <v>19.2</v>
      </c>
      <c r="Q7115" s="42">
        <v>7.5</v>
      </c>
      <c r="R7115" s="42">
        <v>12</v>
      </c>
    </row>
    <row r="7116" spans="1:18" x14ac:dyDescent="0.3">
      <c r="A7116" t="s">
        <v>3924</v>
      </c>
      <c r="B7116" s="17">
        <v>45225</v>
      </c>
      <c r="C7116" t="s">
        <v>3925</v>
      </c>
      <c r="D7116" t="s">
        <v>3926</v>
      </c>
      <c r="E7116" t="s">
        <v>3927</v>
      </c>
      <c r="F7116" t="s">
        <v>3930</v>
      </c>
      <c r="G7116" t="s">
        <v>3877</v>
      </c>
      <c r="H7116" t="s">
        <v>3922</v>
      </c>
      <c r="I7116">
        <v>2699</v>
      </c>
      <c r="J7116" s="41">
        <v>1.4960000000000003E-2</v>
      </c>
      <c r="K7116" s="42">
        <v>40.377040000000008</v>
      </c>
      <c r="L7116" s="43">
        <v>0.26999999999999996</v>
      </c>
      <c r="M7116" s="42">
        <v>10.9018008</v>
      </c>
      <c r="N7116">
        <v>10</v>
      </c>
      <c r="O7116" s="43">
        <v>167.29999999999998</v>
      </c>
      <c r="P7116" s="42">
        <v>48</v>
      </c>
      <c r="Q7116" s="42">
        <v>9</v>
      </c>
      <c r="R7116" s="42">
        <v>13</v>
      </c>
    </row>
    <row r="7117" spans="1:18" x14ac:dyDescent="0.3">
      <c r="A7117" t="s">
        <v>3924</v>
      </c>
      <c r="B7117" s="17">
        <v>45226</v>
      </c>
      <c r="C7117" t="s">
        <v>3925</v>
      </c>
      <c r="D7117" t="s">
        <v>3926</v>
      </c>
      <c r="E7117" t="s">
        <v>3927</v>
      </c>
      <c r="F7117" t="s">
        <v>3930</v>
      </c>
      <c r="G7117" t="s">
        <v>3877</v>
      </c>
      <c r="H7117" t="s">
        <v>3922</v>
      </c>
      <c r="I7117">
        <v>2940</v>
      </c>
      <c r="J7117" s="41">
        <v>1.4850000000000002E-2</v>
      </c>
      <c r="K7117" s="42">
        <v>43.659000000000006</v>
      </c>
      <c r="L7117" s="43">
        <v>0.66999999999999982</v>
      </c>
      <c r="M7117" s="42">
        <v>29.251529999999995</v>
      </c>
      <c r="N7117">
        <v>7</v>
      </c>
      <c r="O7117" s="43">
        <v>175.7</v>
      </c>
      <c r="P7117" s="42">
        <v>27.599999999999998</v>
      </c>
      <c r="Q7117" s="42">
        <v>9</v>
      </c>
      <c r="R7117" s="42">
        <v>14</v>
      </c>
    </row>
    <row r="7118" spans="1:18" x14ac:dyDescent="0.3">
      <c r="A7118" t="s">
        <v>3924</v>
      </c>
      <c r="B7118" s="17">
        <v>45227</v>
      </c>
      <c r="C7118" t="s">
        <v>3925</v>
      </c>
      <c r="D7118" t="s">
        <v>3926</v>
      </c>
      <c r="E7118" t="s">
        <v>3927</v>
      </c>
      <c r="F7118" t="s">
        <v>3930</v>
      </c>
      <c r="G7118" t="s">
        <v>3877</v>
      </c>
      <c r="H7118" t="s">
        <v>3922</v>
      </c>
      <c r="I7118">
        <v>2821</v>
      </c>
      <c r="J7118" s="41">
        <v>1.6390000000000005E-2</v>
      </c>
      <c r="K7118" s="42">
        <v>46.236190000000015</v>
      </c>
      <c r="L7118" s="43">
        <v>0.88999999999999979</v>
      </c>
      <c r="M7118" s="42">
        <v>41.150209100000005</v>
      </c>
      <c r="N7118">
        <v>9</v>
      </c>
      <c r="O7118" s="43">
        <v>259.7</v>
      </c>
      <c r="P7118" s="42">
        <v>19.2</v>
      </c>
      <c r="Q7118" s="42">
        <v>4.5</v>
      </c>
      <c r="R7118" s="42">
        <v>4</v>
      </c>
    </row>
    <row r="7119" spans="1:18" x14ac:dyDescent="0.3">
      <c r="A7119" t="s">
        <v>3924</v>
      </c>
      <c r="B7119" s="17">
        <v>45228</v>
      </c>
      <c r="C7119" t="s">
        <v>3925</v>
      </c>
      <c r="D7119" t="s">
        <v>3926</v>
      </c>
      <c r="E7119" t="s">
        <v>3927</v>
      </c>
      <c r="F7119" t="s">
        <v>3930</v>
      </c>
      <c r="G7119" t="s">
        <v>3877</v>
      </c>
      <c r="H7119" t="s">
        <v>3922</v>
      </c>
      <c r="I7119">
        <v>2841</v>
      </c>
      <c r="J7119" s="41">
        <v>1.8699999999999998E-2</v>
      </c>
      <c r="K7119" s="42">
        <v>53.126699999999992</v>
      </c>
      <c r="L7119" s="43">
        <v>0.44999999999999973</v>
      </c>
      <c r="M7119" s="42">
        <v>23.907014999999983</v>
      </c>
      <c r="N7119">
        <v>5</v>
      </c>
      <c r="O7119" s="43">
        <v>324.09999999999997</v>
      </c>
      <c r="P7119" s="42">
        <v>55.199999999999996</v>
      </c>
      <c r="Q7119" s="42">
        <v>1.5</v>
      </c>
      <c r="R7119" s="42">
        <v>16</v>
      </c>
    </row>
    <row r="7120" spans="1:18" x14ac:dyDescent="0.3">
      <c r="A7120" t="s">
        <v>3924</v>
      </c>
      <c r="B7120" s="17">
        <v>45229</v>
      </c>
      <c r="C7120" t="s">
        <v>3925</v>
      </c>
      <c r="D7120" t="s">
        <v>3926</v>
      </c>
      <c r="E7120" t="s">
        <v>3927</v>
      </c>
      <c r="F7120" t="s">
        <v>3930</v>
      </c>
      <c r="G7120" t="s">
        <v>3877</v>
      </c>
      <c r="H7120" t="s">
        <v>3922</v>
      </c>
      <c r="I7120">
        <v>2264</v>
      </c>
      <c r="J7120" s="41">
        <v>1.4080000000000004E-2</v>
      </c>
      <c r="K7120" s="42">
        <v>31.877120000000009</v>
      </c>
      <c r="L7120" s="43">
        <v>0.46999999999999981</v>
      </c>
      <c r="M7120" s="42">
        <v>14.982246399999998</v>
      </c>
      <c r="N7120">
        <v>9</v>
      </c>
      <c r="O7120" s="43">
        <v>319.2</v>
      </c>
      <c r="P7120" s="42">
        <v>40.799999999999997</v>
      </c>
      <c r="Q7120" s="42">
        <v>1.5</v>
      </c>
      <c r="R7120" s="42">
        <v>9</v>
      </c>
    </row>
    <row r="7121" spans="1:18" x14ac:dyDescent="0.3">
      <c r="A7121" t="s">
        <v>3924</v>
      </c>
      <c r="B7121" s="17">
        <v>45230</v>
      </c>
      <c r="C7121" t="s">
        <v>3925</v>
      </c>
      <c r="D7121" t="s">
        <v>3926</v>
      </c>
      <c r="E7121" t="s">
        <v>3927</v>
      </c>
      <c r="F7121" t="s">
        <v>3930</v>
      </c>
      <c r="G7121" t="s">
        <v>3877</v>
      </c>
      <c r="H7121" t="s">
        <v>3922</v>
      </c>
      <c r="I7121">
        <v>3318</v>
      </c>
      <c r="J7121" s="41">
        <v>1.4190000000000003E-2</v>
      </c>
      <c r="K7121" s="42">
        <v>47.082420000000013</v>
      </c>
      <c r="L7121" s="43">
        <v>0.57999999999999985</v>
      </c>
      <c r="M7121" s="42">
        <v>27.3078036</v>
      </c>
      <c r="N7121">
        <v>7</v>
      </c>
      <c r="O7121" s="43">
        <v>116.89999999999999</v>
      </c>
      <c r="P7121" s="42">
        <v>30</v>
      </c>
      <c r="Q7121" s="42">
        <v>12</v>
      </c>
      <c r="R7121" s="42">
        <v>10</v>
      </c>
    </row>
    <row r="7122" spans="1:18" x14ac:dyDescent="0.3">
      <c r="A7122" t="s">
        <v>3924</v>
      </c>
      <c r="B7122" s="17">
        <v>45231</v>
      </c>
      <c r="C7122" t="s">
        <v>3925</v>
      </c>
      <c r="D7122" t="s">
        <v>3926</v>
      </c>
      <c r="E7122" t="s">
        <v>3927</v>
      </c>
      <c r="F7122" t="s">
        <v>3930</v>
      </c>
      <c r="G7122" t="s">
        <v>3877</v>
      </c>
      <c r="H7122" t="s">
        <v>3922</v>
      </c>
      <c r="I7122">
        <v>2585</v>
      </c>
      <c r="J7122" s="41">
        <v>1.529E-2</v>
      </c>
      <c r="K7122" s="42">
        <v>39.524650000000001</v>
      </c>
      <c r="L7122" s="43">
        <v>5.9999999999999901E-2</v>
      </c>
      <c r="M7122" s="42">
        <v>2.3714789999999963</v>
      </c>
      <c r="N7122">
        <v>8</v>
      </c>
      <c r="O7122" s="43">
        <v>207.2</v>
      </c>
      <c r="P7122" s="42">
        <v>79.2</v>
      </c>
      <c r="Q7122" s="42">
        <v>1.5</v>
      </c>
      <c r="R7122" s="42">
        <v>15</v>
      </c>
    </row>
    <row r="7123" spans="1:18" x14ac:dyDescent="0.3">
      <c r="A7123" t="s">
        <v>3924</v>
      </c>
      <c r="B7123" s="17">
        <v>45232</v>
      </c>
      <c r="C7123" t="s">
        <v>3925</v>
      </c>
      <c r="D7123" t="s">
        <v>3926</v>
      </c>
      <c r="E7123" t="s">
        <v>3927</v>
      </c>
      <c r="F7123" t="s">
        <v>3930</v>
      </c>
      <c r="G7123" t="s">
        <v>3877</v>
      </c>
      <c r="H7123" t="s">
        <v>3922</v>
      </c>
      <c r="I7123">
        <v>2667</v>
      </c>
      <c r="J7123" s="41">
        <v>1.7490000000000002E-2</v>
      </c>
      <c r="K7123" s="42">
        <v>46.645830000000004</v>
      </c>
      <c r="L7123" s="43">
        <v>0.25000000000000006</v>
      </c>
      <c r="M7123" s="42">
        <v>11.661457500000003</v>
      </c>
      <c r="N7123">
        <v>10</v>
      </c>
      <c r="O7123" s="43">
        <v>125.99999999999999</v>
      </c>
      <c r="P7123" s="42">
        <v>67.2</v>
      </c>
      <c r="Q7123" s="42">
        <v>6</v>
      </c>
      <c r="R7123" s="42">
        <v>12</v>
      </c>
    </row>
    <row r="7124" spans="1:18" x14ac:dyDescent="0.3">
      <c r="A7124" t="s">
        <v>3924</v>
      </c>
      <c r="B7124" s="17">
        <v>45233</v>
      </c>
      <c r="C7124" t="s">
        <v>3925</v>
      </c>
      <c r="D7124" t="s">
        <v>3926</v>
      </c>
      <c r="E7124" t="s">
        <v>3927</v>
      </c>
      <c r="F7124" t="s">
        <v>3930</v>
      </c>
      <c r="G7124" t="s">
        <v>3877</v>
      </c>
      <c r="H7124" t="s">
        <v>3922</v>
      </c>
      <c r="I7124">
        <v>2883</v>
      </c>
      <c r="J7124" s="41">
        <v>1.6060000000000005E-2</v>
      </c>
      <c r="K7124" s="42">
        <v>46.300980000000017</v>
      </c>
      <c r="L7124" s="43">
        <v>0.14000000000000001</v>
      </c>
      <c r="M7124" s="42">
        <v>6.482137200000003</v>
      </c>
      <c r="N7124">
        <v>9</v>
      </c>
      <c r="O7124" s="43">
        <v>123.19999999999999</v>
      </c>
      <c r="P7124" s="42">
        <v>18</v>
      </c>
      <c r="Q7124" s="42">
        <v>6</v>
      </c>
      <c r="R7124" s="42">
        <v>4</v>
      </c>
    </row>
    <row r="7125" spans="1:18" x14ac:dyDescent="0.3">
      <c r="A7125" t="s">
        <v>3924</v>
      </c>
      <c r="B7125" s="17">
        <v>45234</v>
      </c>
      <c r="C7125" t="s">
        <v>3925</v>
      </c>
      <c r="D7125" t="s">
        <v>3926</v>
      </c>
      <c r="E7125" t="s">
        <v>3927</v>
      </c>
      <c r="F7125" t="s">
        <v>3930</v>
      </c>
      <c r="G7125" t="s">
        <v>3877</v>
      </c>
      <c r="H7125" t="s">
        <v>3922</v>
      </c>
      <c r="I7125">
        <v>2152</v>
      </c>
      <c r="J7125" s="41">
        <v>1.3200000000000002E-2</v>
      </c>
      <c r="K7125" s="42">
        <v>28.406400000000005</v>
      </c>
      <c r="L7125" s="43">
        <v>0.79999999999999982</v>
      </c>
      <c r="M7125" s="42">
        <v>22.72512</v>
      </c>
      <c r="N7125">
        <v>9</v>
      </c>
      <c r="O7125" s="43">
        <v>246.39999999999998</v>
      </c>
      <c r="P7125" s="42">
        <v>6</v>
      </c>
      <c r="Q7125" s="42">
        <v>12</v>
      </c>
      <c r="R7125" s="42">
        <v>6</v>
      </c>
    </row>
    <row r="7126" spans="1:18" x14ac:dyDescent="0.3">
      <c r="A7126" t="s">
        <v>3924</v>
      </c>
      <c r="B7126" s="17">
        <v>45235</v>
      </c>
      <c r="C7126" t="s">
        <v>3925</v>
      </c>
      <c r="D7126" t="s">
        <v>3926</v>
      </c>
      <c r="E7126" t="s">
        <v>3927</v>
      </c>
      <c r="F7126" t="s">
        <v>3930</v>
      </c>
      <c r="G7126" t="s">
        <v>3877</v>
      </c>
      <c r="H7126" t="s">
        <v>3922</v>
      </c>
      <c r="I7126">
        <v>3170</v>
      </c>
      <c r="J7126" s="41">
        <v>1.6170000000000004E-2</v>
      </c>
      <c r="K7126" s="42">
        <v>51.258900000000011</v>
      </c>
      <c r="L7126" s="43">
        <v>0.23999999999999991</v>
      </c>
      <c r="M7126" s="42">
        <v>12.302135999999997</v>
      </c>
      <c r="N7126">
        <v>7</v>
      </c>
      <c r="O7126" s="43">
        <v>257.59999999999997</v>
      </c>
      <c r="P7126" s="42">
        <v>32.4</v>
      </c>
      <c r="Q7126" s="42">
        <v>3</v>
      </c>
      <c r="R7126" s="42">
        <v>10</v>
      </c>
    </row>
    <row r="7127" spans="1:18" x14ac:dyDescent="0.3">
      <c r="A7127" t="s">
        <v>3924</v>
      </c>
      <c r="B7127" s="17">
        <v>45236</v>
      </c>
      <c r="C7127" t="s">
        <v>3925</v>
      </c>
      <c r="D7127" t="s">
        <v>3926</v>
      </c>
      <c r="E7127" t="s">
        <v>3927</v>
      </c>
      <c r="F7127" t="s">
        <v>3930</v>
      </c>
      <c r="G7127" t="s">
        <v>3877</v>
      </c>
      <c r="H7127" t="s">
        <v>3922</v>
      </c>
      <c r="I7127">
        <v>3219</v>
      </c>
      <c r="J7127" s="41">
        <v>1.6060000000000001E-2</v>
      </c>
      <c r="K7127" s="42">
        <v>51.697140000000005</v>
      </c>
      <c r="L7127" s="43">
        <v>1.1099999999999997</v>
      </c>
      <c r="M7127" s="42">
        <v>57.383825399999985</v>
      </c>
      <c r="N7127">
        <v>9</v>
      </c>
      <c r="O7127" s="43">
        <v>244.99999999999997</v>
      </c>
      <c r="P7127" s="42">
        <v>54</v>
      </c>
      <c r="Q7127" s="42">
        <v>13.5</v>
      </c>
      <c r="R7127" s="42">
        <v>9</v>
      </c>
    </row>
    <row r="7128" spans="1:18" x14ac:dyDescent="0.3">
      <c r="A7128" t="s">
        <v>3924</v>
      </c>
      <c r="B7128" s="17">
        <v>45237</v>
      </c>
      <c r="C7128" t="s">
        <v>3925</v>
      </c>
      <c r="D7128" t="s">
        <v>3926</v>
      </c>
      <c r="E7128" t="s">
        <v>3927</v>
      </c>
      <c r="F7128" t="s">
        <v>3930</v>
      </c>
      <c r="G7128" t="s">
        <v>3877</v>
      </c>
      <c r="H7128" t="s">
        <v>3922</v>
      </c>
      <c r="I7128">
        <v>3293</v>
      </c>
      <c r="J7128" s="41">
        <v>1.3530000000000004E-2</v>
      </c>
      <c r="K7128" s="42">
        <v>44.554290000000016</v>
      </c>
      <c r="L7128" s="43">
        <v>1.0399999999999996</v>
      </c>
      <c r="M7128" s="42">
        <v>46.3364616</v>
      </c>
      <c r="N7128">
        <v>5</v>
      </c>
      <c r="O7128" s="43">
        <v>56.699999999999996</v>
      </c>
      <c r="P7128" s="42">
        <v>46.8</v>
      </c>
      <c r="Q7128" s="42">
        <v>12</v>
      </c>
      <c r="R7128" s="42">
        <v>8</v>
      </c>
    </row>
    <row r="7129" spans="1:18" x14ac:dyDescent="0.3">
      <c r="A7129" t="s">
        <v>3924</v>
      </c>
      <c r="B7129" s="17">
        <v>45238</v>
      </c>
      <c r="C7129" t="s">
        <v>3925</v>
      </c>
      <c r="D7129" t="s">
        <v>3926</v>
      </c>
      <c r="E7129" t="s">
        <v>3927</v>
      </c>
      <c r="F7129" t="s">
        <v>3930</v>
      </c>
      <c r="G7129" t="s">
        <v>3877</v>
      </c>
      <c r="H7129" t="s">
        <v>3922</v>
      </c>
      <c r="I7129">
        <v>2802</v>
      </c>
      <c r="J7129" s="41">
        <v>1.0560000000000002E-2</v>
      </c>
      <c r="K7129" s="42">
        <v>29.589120000000005</v>
      </c>
      <c r="L7129" s="43">
        <v>0.83999999999999986</v>
      </c>
      <c r="M7129" s="42">
        <v>24.854860800000001</v>
      </c>
      <c r="N7129">
        <v>4</v>
      </c>
      <c r="O7129" s="43">
        <v>398.29999999999995</v>
      </c>
      <c r="P7129" s="42">
        <v>8.4</v>
      </c>
      <c r="Q7129" s="42">
        <v>12</v>
      </c>
      <c r="R7129" s="42">
        <v>8</v>
      </c>
    </row>
    <row r="7130" spans="1:18" x14ac:dyDescent="0.3">
      <c r="A7130" t="s">
        <v>3924</v>
      </c>
      <c r="B7130" s="17">
        <v>45239</v>
      </c>
      <c r="C7130" t="s">
        <v>3925</v>
      </c>
      <c r="D7130" t="s">
        <v>3926</v>
      </c>
      <c r="E7130" t="s">
        <v>3927</v>
      </c>
      <c r="F7130" t="s">
        <v>3930</v>
      </c>
      <c r="G7130" t="s">
        <v>3877</v>
      </c>
      <c r="H7130" t="s">
        <v>3922</v>
      </c>
      <c r="I7130">
        <v>3378</v>
      </c>
      <c r="J7130" s="41">
        <v>1.7270000000000001E-2</v>
      </c>
      <c r="K7130" s="42">
        <v>58.338059999999999</v>
      </c>
      <c r="L7130" s="43">
        <v>0.93999999999999984</v>
      </c>
      <c r="M7130" s="42">
        <v>54.837776399999989</v>
      </c>
      <c r="N7130">
        <v>8</v>
      </c>
      <c r="O7130" s="43">
        <v>134.39999999999998</v>
      </c>
      <c r="P7130" s="42">
        <v>30</v>
      </c>
      <c r="Q7130" s="42">
        <v>16.5</v>
      </c>
      <c r="R7130" s="42">
        <v>9</v>
      </c>
    </row>
    <row r="7131" spans="1:18" x14ac:dyDescent="0.3">
      <c r="A7131" t="s">
        <v>3924</v>
      </c>
      <c r="B7131" s="17">
        <v>45240</v>
      </c>
      <c r="C7131" t="s">
        <v>3925</v>
      </c>
      <c r="D7131" t="s">
        <v>3926</v>
      </c>
      <c r="E7131" t="s">
        <v>3927</v>
      </c>
      <c r="F7131" t="s">
        <v>3930</v>
      </c>
      <c r="G7131" t="s">
        <v>3877</v>
      </c>
      <c r="H7131" t="s">
        <v>3922</v>
      </c>
      <c r="I7131">
        <v>2679</v>
      </c>
      <c r="J7131" s="41">
        <v>1.7050000000000003E-2</v>
      </c>
      <c r="K7131" s="42">
        <v>45.676950000000005</v>
      </c>
      <c r="L7131" s="43">
        <v>0.40999999999999981</v>
      </c>
      <c r="M7131" s="42">
        <v>18.727549499999995</v>
      </c>
      <c r="N7131">
        <v>5</v>
      </c>
      <c r="O7131" s="43">
        <v>49.699999999999996</v>
      </c>
      <c r="P7131" s="42">
        <v>15.6</v>
      </c>
      <c r="Q7131" s="42">
        <v>9</v>
      </c>
      <c r="R7131" s="42">
        <v>12</v>
      </c>
    </row>
    <row r="7132" spans="1:18" x14ac:dyDescent="0.3">
      <c r="A7132" t="s">
        <v>3924</v>
      </c>
      <c r="B7132" s="17">
        <v>45241</v>
      </c>
      <c r="C7132" t="s">
        <v>3925</v>
      </c>
      <c r="D7132" t="s">
        <v>3926</v>
      </c>
      <c r="E7132" t="s">
        <v>3927</v>
      </c>
      <c r="F7132" t="s">
        <v>3930</v>
      </c>
      <c r="G7132" t="s">
        <v>3877</v>
      </c>
      <c r="H7132" t="s">
        <v>3922</v>
      </c>
      <c r="I7132">
        <v>2692</v>
      </c>
      <c r="J7132" s="41">
        <v>1.023E-2</v>
      </c>
      <c r="K7132" s="42">
        <v>27.539159999999999</v>
      </c>
      <c r="L7132" s="43">
        <v>0.35999999999999976</v>
      </c>
      <c r="M7132" s="42">
        <v>9.9140975999999927</v>
      </c>
      <c r="N7132">
        <v>7</v>
      </c>
      <c r="O7132" s="43">
        <v>86.8</v>
      </c>
      <c r="P7132" s="42">
        <v>25.2</v>
      </c>
      <c r="Q7132" s="42">
        <v>9</v>
      </c>
      <c r="R7132" s="42">
        <v>6</v>
      </c>
    </row>
    <row r="7133" spans="1:18" x14ac:dyDescent="0.3">
      <c r="A7133" t="s">
        <v>3924</v>
      </c>
      <c r="B7133" s="17">
        <v>45242</v>
      </c>
      <c r="C7133" t="s">
        <v>3925</v>
      </c>
      <c r="D7133" t="s">
        <v>3926</v>
      </c>
      <c r="E7133" t="s">
        <v>3927</v>
      </c>
      <c r="F7133" t="s">
        <v>3930</v>
      </c>
      <c r="G7133" t="s">
        <v>3877</v>
      </c>
      <c r="H7133" t="s">
        <v>3922</v>
      </c>
      <c r="I7133">
        <v>3284</v>
      </c>
      <c r="J7133" s="41">
        <v>1.111E-2</v>
      </c>
      <c r="K7133" s="42">
        <v>36.485239999999997</v>
      </c>
      <c r="L7133" s="43">
        <v>0.65999999999999981</v>
      </c>
      <c r="M7133" s="42">
        <v>24.080258399999991</v>
      </c>
      <c r="N7133">
        <v>7</v>
      </c>
      <c r="O7133" s="43">
        <v>61.599999999999994</v>
      </c>
      <c r="P7133" s="42">
        <v>46.8</v>
      </c>
      <c r="Q7133" s="42">
        <v>1.5</v>
      </c>
      <c r="R7133" s="42">
        <v>13</v>
      </c>
    </row>
    <row r="7134" spans="1:18" x14ac:dyDescent="0.3">
      <c r="A7134" t="s">
        <v>3924</v>
      </c>
      <c r="B7134" s="17">
        <v>45243</v>
      </c>
      <c r="C7134" t="s">
        <v>3925</v>
      </c>
      <c r="D7134" t="s">
        <v>3926</v>
      </c>
      <c r="E7134" t="s">
        <v>3927</v>
      </c>
      <c r="F7134" t="s">
        <v>3930</v>
      </c>
      <c r="G7134" t="s">
        <v>3877</v>
      </c>
      <c r="H7134" t="s">
        <v>3922</v>
      </c>
      <c r="I7134">
        <v>3013</v>
      </c>
      <c r="J7134" s="41">
        <v>1.5510000000000003E-2</v>
      </c>
      <c r="K7134" s="42">
        <v>46.73163000000001</v>
      </c>
      <c r="L7134" s="43">
        <v>0.29999999999999982</v>
      </c>
      <c r="M7134" s="42">
        <v>14.019488999999995</v>
      </c>
      <c r="N7134">
        <v>6</v>
      </c>
      <c r="O7134" s="43">
        <v>140.69999999999999</v>
      </c>
      <c r="P7134" s="42">
        <v>37.199999999999996</v>
      </c>
      <c r="Q7134" s="42">
        <v>3</v>
      </c>
      <c r="R7134" s="42">
        <v>16</v>
      </c>
    </row>
    <row r="7135" spans="1:18" x14ac:dyDescent="0.3">
      <c r="A7135" t="s">
        <v>3924</v>
      </c>
      <c r="B7135" s="17">
        <v>45244</v>
      </c>
      <c r="C7135" t="s">
        <v>3925</v>
      </c>
      <c r="D7135" t="s">
        <v>3926</v>
      </c>
      <c r="E7135" t="s">
        <v>3927</v>
      </c>
      <c r="F7135" t="s">
        <v>3930</v>
      </c>
      <c r="G7135" t="s">
        <v>3877</v>
      </c>
      <c r="H7135" t="s">
        <v>3922</v>
      </c>
      <c r="I7135">
        <v>3155</v>
      </c>
      <c r="J7135" s="41">
        <v>1.0120000000000001E-2</v>
      </c>
      <c r="K7135" s="42">
        <v>31.928600000000003</v>
      </c>
      <c r="L7135" s="43">
        <v>0.26999999999999996</v>
      </c>
      <c r="M7135" s="42">
        <v>8.6207219999999989</v>
      </c>
      <c r="N7135">
        <v>6</v>
      </c>
      <c r="O7135" s="43">
        <v>145.6</v>
      </c>
      <c r="P7135" s="42">
        <v>75.599999999999994</v>
      </c>
      <c r="Q7135" s="42">
        <v>1.5</v>
      </c>
      <c r="R7135" s="42">
        <v>8</v>
      </c>
    </row>
    <row r="7136" spans="1:18" x14ac:dyDescent="0.3">
      <c r="A7136" t="s">
        <v>3924</v>
      </c>
      <c r="B7136" s="17">
        <v>45245</v>
      </c>
      <c r="C7136" t="s">
        <v>3925</v>
      </c>
      <c r="D7136" t="s">
        <v>3926</v>
      </c>
      <c r="E7136" t="s">
        <v>3927</v>
      </c>
      <c r="F7136" t="s">
        <v>3930</v>
      </c>
      <c r="G7136" t="s">
        <v>3877</v>
      </c>
      <c r="H7136" t="s">
        <v>3922</v>
      </c>
      <c r="I7136">
        <v>2471</v>
      </c>
      <c r="J7136" s="41">
        <v>1.5070000000000002E-2</v>
      </c>
      <c r="K7136" s="42">
        <v>37.237970000000004</v>
      </c>
      <c r="L7136" s="43">
        <v>0.75999999999999968</v>
      </c>
      <c r="M7136" s="42">
        <v>28.300857199999992</v>
      </c>
      <c r="N7136">
        <v>5</v>
      </c>
      <c r="O7136" s="43">
        <v>144.19999999999999</v>
      </c>
      <c r="P7136" s="42">
        <v>16.8</v>
      </c>
      <c r="Q7136" s="42">
        <v>7.5</v>
      </c>
      <c r="R7136" s="42">
        <v>11</v>
      </c>
    </row>
    <row r="7137" spans="1:18" x14ac:dyDescent="0.3">
      <c r="A7137" t="s">
        <v>3924</v>
      </c>
      <c r="B7137" s="17">
        <v>45246</v>
      </c>
      <c r="C7137" t="s">
        <v>3925</v>
      </c>
      <c r="D7137" t="s">
        <v>3926</v>
      </c>
      <c r="E7137" t="s">
        <v>3927</v>
      </c>
      <c r="F7137" t="s">
        <v>3930</v>
      </c>
      <c r="G7137" t="s">
        <v>3877</v>
      </c>
      <c r="H7137" t="s">
        <v>3922</v>
      </c>
      <c r="I7137">
        <v>3544</v>
      </c>
      <c r="J7137" s="41">
        <v>1.2650000000000002E-2</v>
      </c>
      <c r="K7137" s="42">
        <v>44.831600000000009</v>
      </c>
      <c r="L7137" s="43">
        <v>1.0499999999999998</v>
      </c>
      <c r="M7137" s="42">
        <v>47.073180000000001</v>
      </c>
      <c r="N7137">
        <v>10</v>
      </c>
      <c r="O7137" s="43">
        <v>212.79999999999998</v>
      </c>
      <c r="P7137" s="42">
        <v>57.599999999999994</v>
      </c>
      <c r="Q7137" s="42">
        <v>15</v>
      </c>
      <c r="R7137" s="42">
        <v>13</v>
      </c>
    </row>
    <row r="7138" spans="1:18" x14ac:dyDescent="0.3">
      <c r="A7138" t="s">
        <v>3924</v>
      </c>
      <c r="B7138" s="17">
        <v>45247</v>
      </c>
      <c r="C7138" t="s">
        <v>3925</v>
      </c>
      <c r="D7138" t="s">
        <v>3926</v>
      </c>
      <c r="E7138" t="s">
        <v>3927</v>
      </c>
      <c r="F7138" t="s">
        <v>3930</v>
      </c>
      <c r="G7138" t="s">
        <v>3877</v>
      </c>
      <c r="H7138" t="s">
        <v>3922</v>
      </c>
      <c r="I7138">
        <v>3434</v>
      </c>
      <c r="J7138" s="41">
        <v>1.7930000000000001E-2</v>
      </c>
      <c r="K7138" s="42">
        <v>61.571620000000003</v>
      </c>
      <c r="L7138" s="43">
        <v>0.66999999999999982</v>
      </c>
      <c r="M7138" s="42">
        <v>41.252985399999993</v>
      </c>
      <c r="N7138">
        <v>6</v>
      </c>
      <c r="O7138" s="43">
        <v>247.79999999999998</v>
      </c>
      <c r="P7138" s="42">
        <v>26.4</v>
      </c>
      <c r="Q7138" s="42">
        <v>1.5</v>
      </c>
      <c r="R7138" s="42">
        <v>12</v>
      </c>
    </row>
    <row r="7139" spans="1:18" x14ac:dyDescent="0.3">
      <c r="A7139" t="s">
        <v>3924</v>
      </c>
      <c r="B7139" s="17">
        <v>45248</v>
      </c>
      <c r="C7139" t="s">
        <v>3925</v>
      </c>
      <c r="D7139" t="s">
        <v>3926</v>
      </c>
      <c r="E7139" t="s">
        <v>3927</v>
      </c>
      <c r="F7139" t="s">
        <v>3930</v>
      </c>
      <c r="G7139" t="s">
        <v>3877</v>
      </c>
      <c r="H7139" t="s">
        <v>3922</v>
      </c>
      <c r="I7139">
        <v>3135</v>
      </c>
      <c r="J7139" s="41">
        <v>1.2100000000000001E-2</v>
      </c>
      <c r="K7139" s="42">
        <v>37.933500000000002</v>
      </c>
      <c r="L7139" s="43">
        <v>1.0899999999999999</v>
      </c>
      <c r="M7139" s="42">
        <v>41.347514999999994</v>
      </c>
      <c r="N7139">
        <v>6</v>
      </c>
      <c r="O7139" s="43">
        <v>173.6</v>
      </c>
      <c r="P7139" s="42">
        <v>78</v>
      </c>
      <c r="Q7139" s="42">
        <v>3</v>
      </c>
      <c r="R7139" s="42">
        <v>14</v>
      </c>
    </row>
    <row r="7140" spans="1:18" x14ac:dyDescent="0.3">
      <c r="A7140" t="s">
        <v>3924</v>
      </c>
      <c r="B7140" s="17">
        <v>45249</v>
      </c>
      <c r="C7140" t="s">
        <v>3925</v>
      </c>
      <c r="D7140" t="s">
        <v>3926</v>
      </c>
      <c r="E7140" t="s">
        <v>3927</v>
      </c>
      <c r="F7140" t="s">
        <v>3930</v>
      </c>
      <c r="G7140" t="s">
        <v>3877</v>
      </c>
      <c r="H7140" t="s">
        <v>3922</v>
      </c>
      <c r="I7140">
        <v>2432</v>
      </c>
      <c r="J7140" s="41">
        <v>1.2430000000000002E-2</v>
      </c>
      <c r="K7140" s="42">
        <v>30.229760000000006</v>
      </c>
      <c r="L7140" s="43">
        <v>0.27999999999999992</v>
      </c>
      <c r="M7140" s="42">
        <v>8.4643327999999993</v>
      </c>
      <c r="N7140">
        <v>6</v>
      </c>
      <c r="O7140" s="43">
        <v>235.89999999999998</v>
      </c>
      <c r="P7140" s="42">
        <v>79.2</v>
      </c>
      <c r="Q7140" s="42">
        <v>10.5</v>
      </c>
      <c r="R7140" s="42">
        <v>15</v>
      </c>
    </row>
    <row r="7141" spans="1:18" x14ac:dyDescent="0.3">
      <c r="A7141" t="s">
        <v>3924</v>
      </c>
      <c r="B7141" s="17">
        <v>45250</v>
      </c>
      <c r="C7141" t="s">
        <v>3925</v>
      </c>
      <c r="D7141" t="s">
        <v>3926</v>
      </c>
      <c r="E7141" t="s">
        <v>3927</v>
      </c>
      <c r="F7141" t="s">
        <v>3930</v>
      </c>
      <c r="G7141" t="s">
        <v>3877</v>
      </c>
      <c r="H7141" t="s">
        <v>3922</v>
      </c>
      <c r="I7141">
        <v>2046</v>
      </c>
      <c r="J7141" s="41">
        <v>1.771E-2</v>
      </c>
      <c r="K7141" s="42">
        <v>36.234659999999998</v>
      </c>
      <c r="L7141" s="43">
        <v>0.94999999999999984</v>
      </c>
      <c r="M7141" s="42">
        <v>34.422926999999994</v>
      </c>
      <c r="N7141">
        <v>8</v>
      </c>
      <c r="O7141" s="43">
        <v>275.79999999999995</v>
      </c>
      <c r="P7141" s="42">
        <v>49.199999999999996</v>
      </c>
      <c r="Q7141" s="42">
        <v>6</v>
      </c>
      <c r="R7141" s="42">
        <v>10</v>
      </c>
    </row>
    <row r="7142" spans="1:18" x14ac:dyDescent="0.3">
      <c r="A7142" t="s">
        <v>3924</v>
      </c>
      <c r="B7142" s="17">
        <v>45251</v>
      </c>
      <c r="C7142" t="s">
        <v>3925</v>
      </c>
      <c r="D7142" t="s">
        <v>3926</v>
      </c>
      <c r="E7142" t="s">
        <v>3927</v>
      </c>
      <c r="F7142" t="s">
        <v>3930</v>
      </c>
      <c r="G7142" t="s">
        <v>3877</v>
      </c>
      <c r="H7142" t="s">
        <v>3922</v>
      </c>
      <c r="I7142">
        <v>2234</v>
      </c>
      <c r="J7142" s="41">
        <v>1.4190000000000003E-2</v>
      </c>
      <c r="K7142" s="42">
        <v>31.700460000000007</v>
      </c>
      <c r="L7142" s="43">
        <v>0.42999999999999983</v>
      </c>
      <c r="M7142" s="42">
        <v>13.631197799999997</v>
      </c>
      <c r="N7142">
        <v>5</v>
      </c>
      <c r="O7142" s="43">
        <v>146.29999999999998</v>
      </c>
      <c r="P7142" s="42">
        <v>18</v>
      </c>
      <c r="Q7142" s="42">
        <v>3</v>
      </c>
      <c r="R7142" s="42">
        <v>6</v>
      </c>
    </row>
    <row r="7143" spans="1:18" x14ac:dyDescent="0.3">
      <c r="A7143" t="s">
        <v>3924</v>
      </c>
      <c r="B7143" s="17">
        <v>45252</v>
      </c>
      <c r="C7143" t="s">
        <v>3925</v>
      </c>
      <c r="D7143" t="s">
        <v>3926</v>
      </c>
      <c r="E7143" t="s">
        <v>3927</v>
      </c>
      <c r="F7143" t="s">
        <v>3930</v>
      </c>
      <c r="G7143" t="s">
        <v>3877</v>
      </c>
      <c r="H7143" t="s">
        <v>3922</v>
      </c>
      <c r="I7143">
        <v>2231</v>
      </c>
      <c r="J7143" s="41">
        <v>1.2430000000000002E-2</v>
      </c>
      <c r="K7143" s="42">
        <v>27.731330000000003</v>
      </c>
      <c r="L7143" s="43">
        <v>1.0099999999999998</v>
      </c>
      <c r="M7143" s="42">
        <v>28.008643299999999</v>
      </c>
      <c r="N7143">
        <v>6</v>
      </c>
      <c r="O7143" s="43">
        <v>186.2</v>
      </c>
      <c r="P7143" s="42">
        <v>43.199999999999996</v>
      </c>
      <c r="Q7143" s="42">
        <v>12</v>
      </c>
      <c r="R7143" s="42">
        <v>6</v>
      </c>
    </row>
    <row r="7144" spans="1:18" x14ac:dyDescent="0.3">
      <c r="A7144" t="s">
        <v>3924</v>
      </c>
      <c r="B7144" s="17">
        <v>45253</v>
      </c>
      <c r="C7144" t="s">
        <v>3925</v>
      </c>
      <c r="D7144" t="s">
        <v>3926</v>
      </c>
      <c r="E7144" t="s">
        <v>3927</v>
      </c>
      <c r="F7144" t="s">
        <v>3930</v>
      </c>
      <c r="G7144" t="s">
        <v>3877</v>
      </c>
      <c r="H7144" t="s">
        <v>3922</v>
      </c>
      <c r="I7144">
        <v>2911</v>
      </c>
      <c r="J7144" s="41">
        <v>1.7710000000000004E-2</v>
      </c>
      <c r="K7144" s="42">
        <v>51.553810000000013</v>
      </c>
      <c r="L7144" s="43">
        <v>0.43999999999999972</v>
      </c>
      <c r="M7144" s="42">
        <v>22.683676399999992</v>
      </c>
      <c r="N7144">
        <v>8</v>
      </c>
      <c r="O7144" s="43">
        <v>270.2</v>
      </c>
      <c r="P7144" s="42">
        <v>57.599999999999994</v>
      </c>
      <c r="Q7144" s="42">
        <v>1.5</v>
      </c>
      <c r="R7144" s="42">
        <v>13</v>
      </c>
    </row>
    <row r="7145" spans="1:18" x14ac:dyDescent="0.3">
      <c r="A7145" t="s">
        <v>3924</v>
      </c>
      <c r="B7145" s="17">
        <v>45254</v>
      </c>
      <c r="C7145" t="s">
        <v>3925</v>
      </c>
      <c r="D7145" t="s">
        <v>3926</v>
      </c>
      <c r="E7145" t="s">
        <v>3927</v>
      </c>
      <c r="F7145" t="s">
        <v>3930</v>
      </c>
      <c r="G7145" t="s">
        <v>3877</v>
      </c>
      <c r="H7145" t="s">
        <v>3922</v>
      </c>
      <c r="I7145">
        <v>2018</v>
      </c>
      <c r="J7145" s="41">
        <v>1.7819999999999999E-2</v>
      </c>
      <c r="K7145" s="42">
        <v>35.960760000000001</v>
      </c>
      <c r="L7145" s="43">
        <v>0.29999999999999982</v>
      </c>
      <c r="M7145" s="42">
        <v>10.788227999999993</v>
      </c>
      <c r="N7145">
        <v>9</v>
      </c>
      <c r="O7145" s="43">
        <v>82.6</v>
      </c>
      <c r="P7145" s="42">
        <v>58.8</v>
      </c>
      <c r="Q7145" s="42">
        <v>9</v>
      </c>
      <c r="R7145" s="42">
        <v>11</v>
      </c>
    </row>
    <row r="7146" spans="1:18" x14ac:dyDescent="0.3">
      <c r="A7146" t="s">
        <v>3924</v>
      </c>
      <c r="B7146" s="17">
        <v>45255</v>
      </c>
      <c r="C7146" t="s">
        <v>3925</v>
      </c>
      <c r="D7146" t="s">
        <v>3926</v>
      </c>
      <c r="E7146" t="s">
        <v>3927</v>
      </c>
      <c r="F7146" t="s">
        <v>3930</v>
      </c>
      <c r="G7146" t="s">
        <v>3877</v>
      </c>
      <c r="H7146" t="s">
        <v>3922</v>
      </c>
      <c r="I7146">
        <v>2686</v>
      </c>
      <c r="J7146" s="41">
        <v>1.2100000000000005E-2</v>
      </c>
      <c r="K7146" s="42">
        <v>32.500600000000013</v>
      </c>
      <c r="L7146" s="43">
        <v>0.63999999999999979</v>
      </c>
      <c r="M7146" s="42">
        <v>20.800384000000001</v>
      </c>
      <c r="N7146">
        <v>8</v>
      </c>
      <c r="O7146" s="43">
        <v>98.699999999999989</v>
      </c>
      <c r="P7146" s="42">
        <v>19.2</v>
      </c>
      <c r="Q7146" s="42">
        <v>3</v>
      </c>
      <c r="R7146" s="42">
        <v>7</v>
      </c>
    </row>
    <row r="7147" spans="1:18" x14ac:dyDescent="0.3">
      <c r="A7147" t="s">
        <v>3924</v>
      </c>
      <c r="B7147" s="17">
        <v>45256</v>
      </c>
      <c r="C7147" t="s">
        <v>3925</v>
      </c>
      <c r="D7147" t="s">
        <v>3926</v>
      </c>
      <c r="E7147" t="s">
        <v>3927</v>
      </c>
      <c r="F7147" t="s">
        <v>3930</v>
      </c>
      <c r="G7147" t="s">
        <v>3877</v>
      </c>
      <c r="H7147" t="s">
        <v>3922</v>
      </c>
      <c r="I7147">
        <v>3496</v>
      </c>
      <c r="J7147" s="41">
        <v>1.2540000000000001E-2</v>
      </c>
      <c r="K7147" s="42">
        <v>43.839840000000002</v>
      </c>
      <c r="L7147" s="43">
        <v>0.62999999999999978</v>
      </c>
      <c r="M7147" s="42">
        <v>27.61909919999999</v>
      </c>
      <c r="N7147">
        <v>9</v>
      </c>
      <c r="O7147" s="43">
        <v>322.7</v>
      </c>
      <c r="P7147" s="42">
        <v>54</v>
      </c>
      <c r="Q7147" s="42">
        <v>1.5</v>
      </c>
      <c r="R7147" s="42">
        <v>10</v>
      </c>
    </row>
    <row r="7148" spans="1:18" x14ac:dyDescent="0.3">
      <c r="A7148" t="s">
        <v>3924</v>
      </c>
      <c r="B7148" s="17">
        <v>45257</v>
      </c>
      <c r="C7148" t="s">
        <v>3925</v>
      </c>
      <c r="D7148" t="s">
        <v>3926</v>
      </c>
      <c r="E7148" t="s">
        <v>3927</v>
      </c>
      <c r="F7148" t="s">
        <v>3930</v>
      </c>
      <c r="G7148" t="s">
        <v>3877</v>
      </c>
      <c r="H7148" t="s">
        <v>3922</v>
      </c>
      <c r="I7148">
        <v>3602</v>
      </c>
      <c r="J7148" s="41">
        <v>1.6830000000000001E-2</v>
      </c>
      <c r="K7148" s="42">
        <v>60.621660000000006</v>
      </c>
      <c r="L7148" s="43">
        <v>8.0000000000000043E-2</v>
      </c>
      <c r="M7148" s="42">
        <v>4.8497328000000035</v>
      </c>
      <c r="N7148">
        <v>3</v>
      </c>
      <c r="O7148" s="43">
        <v>274.39999999999998</v>
      </c>
      <c r="P7148" s="42">
        <v>61.199999999999996</v>
      </c>
      <c r="Q7148" s="42">
        <v>3</v>
      </c>
      <c r="R7148" s="42">
        <v>4</v>
      </c>
    </row>
    <row r="7149" spans="1:18" x14ac:dyDescent="0.3">
      <c r="A7149" t="s">
        <v>3924</v>
      </c>
      <c r="B7149" s="17">
        <v>45258</v>
      </c>
      <c r="C7149" t="s">
        <v>3925</v>
      </c>
      <c r="D7149" t="s">
        <v>3926</v>
      </c>
      <c r="E7149" t="s">
        <v>3927</v>
      </c>
      <c r="F7149" t="s">
        <v>3930</v>
      </c>
      <c r="G7149" t="s">
        <v>3877</v>
      </c>
      <c r="H7149" t="s">
        <v>3922</v>
      </c>
      <c r="I7149">
        <v>2714</v>
      </c>
      <c r="J7149" s="41">
        <v>1.3310000000000001E-2</v>
      </c>
      <c r="K7149" s="42">
        <v>36.123339999999999</v>
      </c>
      <c r="L7149" s="43">
        <v>0.72999999999999976</v>
      </c>
      <c r="M7149" s="42">
        <v>26.370038199999989</v>
      </c>
      <c r="N7149">
        <v>9</v>
      </c>
      <c r="O7149" s="43">
        <v>225.39999999999998</v>
      </c>
      <c r="P7149" s="42">
        <v>33.6</v>
      </c>
      <c r="Q7149" s="42">
        <v>16.5</v>
      </c>
      <c r="R7149" s="42">
        <v>13</v>
      </c>
    </row>
    <row r="7150" spans="1:18" x14ac:dyDescent="0.3">
      <c r="A7150" t="s">
        <v>3924</v>
      </c>
      <c r="B7150" s="17">
        <v>45259</v>
      </c>
      <c r="C7150" t="s">
        <v>3925</v>
      </c>
      <c r="D7150" t="s">
        <v>3926</v>
      </c>
      <c r="E7150" t="s">
        <v>3927</v>
      </c>
      <c r="F7150" t="s">
        <v>3930</v>
      </c>
      <c r="G7150" t="s">
        <v>3877</v>
      </c>
      <c r="H7150" t="s">
        <v>3922</v>
      </c>
      <c r="I7150">
        <v>2409</v>
      </c>
      <c r="J7150" s="41">
        <v>1.2650000000000002E-2</v>
      </c>
      <c r="K7150" s="42">
        <v>30.473850000000002</v>
      </c>
      <c r="L7150" s="43">
        <v>3.0000000000000027E-2</v>
      </c>
      <c r="M7150" s="42">
        <v>0.91421550000000085</v>
      </c>
      <c r="N7150">
        <v>8</v>
      </c>
      <c r="O7150" s="43">
        <v>142.79999999999998</v>
      </c>
      <c r="P7150" s="42">
        <v>9.6</v>
      </c>
      <c r="Q7150" s="42">
        <v>3</v>
      </c>
      <c r="R7150" s="42">
        <v>14</v>
      </c>
    </row>
    <row r="7151" spans="1:18" x14ac:dyDescent="0.3">
      <c r="A7151" t="s">
        <v>3924</v>
      </c>
      <c r="B7151" s="17">
        <v>45260</v>
      </c>
      <c r="C7151" t="s">
        <v>3925</v>
      </c>
      <c r="D7151" t="s">
        <v>3926</v>
      </c>
      <c r="E7151" t="s">
        <v>3927</v>
      </c>
      <c r="F7151" t="s">
        <v>3930</v>
      </c>
      <c r="G7151" t="s">
        <v>3877</v>
      </c>
      <c r="H7151" t="s">
        <v>3922</v>
      </c>
      <c r="I7151">
        <v>2327</v>
      </c>
      <c r="J7151" s="41">
        <v>1.4740000000000003E-2</v>
      </c>
      <c r="K7151" s="42">
        <v>34.299980000000005</v>
      </c>
      <c r="L7151" s="43">
        <v>0.71999999999999986</v>
      </c>
      <c r="M7151" s="42">
        <v>24.6959856</v>
      </c>
      <c r="N7151">
        <v>11</v>
      </c>
      <c r="O7151" s="43">
        <v>134.39999999999998</v>
      </c>
      <c r="P7151" s="42">
        <v>9.6</v>
      </c>
      <c r="Q7151" s="42">
        <v>3</v>
      </c>
      <c r="R7151" s="42">
        <v>11</v>
      </c>
    </row>
    <row r="7152" spans="1:18" x14ac:dyDescent="0.3">
      <c r="A7152" t="s">
        <v>3916</v>
      </c>
      <c r="B7152" s="17">
        <v>44986</v>
      </c>
      <c r="C7152" t="s">
        <v>543</v>
      </c>
      <c r="D7152" t="s">
        <v>3928</v>
      </c>
      <c r="E7152" t="s">
        <v>3929</v>
      </c>
      <c r="F7152" t="s">
        <v>3930</v>
      </c>
      <c r="G7152" t="s">
        <v>3877</v>
      </c>
      <c r="H7152" t="s">
        <v>3922</v>
      </c>
      <c r="I7152">
        <v>2235.2000000000003</v>
      </c>
      <c r="J7152" s="41">
        <v>1.1990000000000004E-2</v>
      </c>
      <c r="K7152" s="42">
        <v>26.800048000000011</v>
      </c>
      <c r="L7152" s="43">
        <v>0.89999999999999958</v>
      </c>
      <c r="M7152" s="42">
        <v>24.120043199999998</v>
      </c>
      <c r="N7152">
        <v>6</v>
      </c>
      <c r="O7152" s="43">
        <v>185.5</v>
      </c>
      <c r="P7152" s="42">
        <v>54</v>
      </c>
      <c r="Q7152" s="42">
        <v>4.5</v>
      </c>
      <c r="R7152" s="42">
        <v>3</v>
      </c>
    </row>
    <row r="7153" spans="1:18" x14ac:dyDescent="0.3">
      <c r="A7153" t="s">
        <v>3916</v>
      </c>
      <c r="B7153" s="17">
        <v>44987</v>
      </c>
      <c r="C7153" t="s">
        <v>543</v>
      </c>
      <c r="D7153" t="s">
        <v>3928</v>
      </c>
      <c r="E7153" t="s">
        <v>3929</v>
      </c>
      <c r="F7153" t="s">
        <v>3930</v>
      </c>
      <c r="G7153" t="s">
        <v>3877</v>
      </c>
      <c r="H7153" t="s">
        <v>3922</v>
      </c>
      <c r="I7153">
        <v>1397.6000000000001</v>
      </c>
      <c r="J7153" s="41">
        <v>1.2430000000000002E-2</v>
      </c>
      <c r="K7153" s="42">
        <v>17.372168000000006</v>
      </c>
      <c r="L7153" s="43">
        <v>0.36999999999999972</v>
      </c>
      <c r="M7153" s="42">
        <v>6.4277021599999973</v>
      </c>
      <c r="N7153">
        <v>7</v>
      </c>
      <c r="O7153" s="43">
        <v>192.5</v>
      </c>
      <c r="P7153" s="42">
        <v>28.799999999999997</v>
      </c>
      <c r="Q7153" s="42">
        <v>18</v>
      </c>
      <c r="R7153" s="42">
        <v>8</v>
      </c>
    </row>
    <row r="7154" spans="1:18" x14ac:dyDescent="0.3">
      <c r="A7154" t="s">
        <v>3916</v>
      </c>
      <c r="B7154" s="17">
        <v>44988</v>
      </c>
      <c r="C7154" t="s">
        <v>543</v>
      </c>
      <c r="D7154" t="s">
        <v>3928</v>
      </c>
      <c r="E7154" t="s">
        <v>3929</v>
      </c>
      <c r="F7154" t="s">
        <v>3930</v>
      </c>
      <c r="G7154" t="s">
        <v>3877</v>
      </c>
      <c r="H7154" t="s">
        <v>3922</v>
      </c>
      <c r="I7154">
        <v>1697</v>
      </c>
      <c r="J7154" s="41">
        <v>1.2870000000000003E-2</v>
      </c>
      <c r="K7154" s="42">
        <v>21.840390000000006</v>
      </c>
      <c r="L7154" s="43">
        <v>0.33999999999999975</v>
      </c>
      <c r="M7154" s="42">
        <v>7.4257325999999964</v>
      </c>
      <c r="N7154">
        <v>4</v>
      </c>
      <c r="O7154" s="43">
        <v>266</v>
      </c>
      <c r="P7154" s="42">
        <v>60</v>
      </c>
      <c r="Q7154" s="42">
        <v>4.5</v>
      </c>
      <c r="R7154" s="42">
        <v>6</v>
      </c>
    </row>
    <row r="7155" spans="1:18" x14ac:dyDescent="0.3">
      <c r="A7155" t="s">
        <v>3916</v>
      </c>
      <c r="B7155" s="17">
        <v>44989</v>
      </c>
      <c r="C7155" t="s">
        <v>543</v>
      </c>
      <c r="D7155" t="s">
        <v>3928</v>
      </c>
      <c r="E7155" t="s">
        <v>3929</v>
      </c>
      <c r="F7155" t="s">
        <v>3930</v>
      </c>
      <c r="G7155" t="s">
        <v>3877</v>
      </c>
      <c r="H7155" t="s">
        <v>3922</v>
      </c>
      <c r="I7155">
        <v>1393.4</v>
      </c>
      <c r="J7155" s="41">
        <v>1.0340000000000004E-2</v>
      </c>
      <c r="K7155" s="42">
        <v>14.407756000000006</v>
      </c>
      <c r="L7155" s="43">
        <v>0.3399999999999998</v>
      </c>
      <c r="M7155" s="42">
        <v>4.8986370399999997</v>
      </c>
      <c r="N7155">
        <v>2</v>
      </c>
      <c r="O7155" s="43">
        <v>157.5</v>
      </c>
      <c r="P7155" s="42">
        <v>34.799999999999997</v>
      </c>
      <c r="Q7155" s="42">
        <v>12</v>
      </c>
      <c r="R7155" s="42">
        <v>3</v>
      </c>
    </row>
    <row r="7156" spans="1:18" x14ac:dyDescent="0.3">
      <c r="A7156" t="s">
        <v>3916</v>
      </c>
      <c r="B7156" s="17">
        <v>44990</v>
      </c>
      <c r="C7156" t="s">
        <v>543</v>
      </c>
      <c r="D7156" t="s">
        <v>3928</v>
      </c>
      <c r="E7156" t="s">
        <v>3929</v>
      </c>
      <c r="F7156" t="s">
        <v>3930</v>
      </c>
      <c r="G7156" t="s">
        <v>3877</v>
      </c>
      <c r="H7156" t="s">
        <v>3922</v>
      </c>
      <c r="I7156">
        <v>1673.6000000000001</v>
      </c>
      <c r="J7156" s="41">
        <v>1.4849999999999999E-2</v>
      </c>
      <c r="K7156" s="42">
        <v>24.852959999999999</v>
      </c>
      <c r="L7156" s="43">
        <v>0.93999999999999961</v>
      </c>
      <c r="M7156" s="42">
        <v>23.361782399999989</v>
      </c>
      <c r="N7156">
        <v>6</v>
      </c>
      <c r="O7156" s="43">
        <v>47.599999999999994</v>
      </c>
      <c r="P7156" s="42">
        <v>44.4</v>
      </c>
      <c r="Q7156" s="42">
        <v>7.5</v>
      </c>
      <c r="R7156" s="42">
        <v>6</v>
      </c>
    </row>
    <row r="7157" spans="1:18" x14ac:dyDescent="0.3">
      <c r="A7157" t="s">
        <v>3916</v>
      </c>
      <c r="B7157" s="17">
        <v>44991</v>
      </c>
      <c r="C7157" t="s">
        <v>543</v>
      </c>
      <c r="D7157" t="s">
        <v>3928</v>
      </c>
      <c r="E7157" t="s">
        <v>3929</v>
      </c>
      <c r="F7157" t="s">
        <v>3930</v>
      </c>
      <c r="G7157" t="s">
        <v>3877</v>
      </c>
      <c r="H7157" t="s">
        <v>3922</v>
      </c>
      <c r="I7157">
        <v>1896.2</v>
      </c>
      <c r="J7157" s="41">
        <v>1.4849999999999999E-2</v>
      </c>
      <c r="K7157" s="42">
        <v>28.158569999999997</v>
      </c>
      <c r="L7157" s="43">
        <v>0.8899999999999999</v>
      </c>
      <c r="M7157" s="42">
        <v>25.061127299999995</v>
      </c>
      <c r="N7157">
        <v>5</v>
      </c>
      <c r="O7157" s="43">
        <v>280</v>
      </c>
      <c r="P7157" s="42">
        <v>15.6</v>
      </c>
      <c r="Q7157" s="42">
        <v>4.5</v>
      </c>
      <c r="R7157" s="42">
        <v>7</v>
      </c>
    </row>
    <row r="7158" spans="1:18" x14ac:dyDescent="0.3">
      <c r="A7158" t="s">
        <v>3916</v>
      </c>
      <c r="B7158" s="17">
        <v>44992</v>
      </c>
      <c r="C7158" t="s">
        <v>543</v>
      </c>
      <c r="D7158" t="s">
        <v>3928</v>
      </c>
      <c r="E7158" t="s">
        <v>3929</v>
      </c>
      <c r="F7158" t="s">
        <v>3930</v>
      </c>
      <c r="G7158" t="s">
        <v>3877</v>
      </c>
      <c r="H7158" t="s">
        <v>3922</v>
      </c>
      <c r="I7158">
        <v>1365.2</v>
      </c>
      <c r="J7158" s="41">
        <v>1.3640000000000003E-2</v>
      </c>
      <c r="K7158" s="42">
        <v>18.621328000000005</v>
      </c>
      <c r="L7158" s="43">
        <v>0.50999999999999979</v>
      </c>
      <c r="M7158" s="42">
        <v>9.4968772799999996</v>
      </c>
      <c r="N7158">
        <v>7</v>
      </c>
      <c r="O7158" s="43">
        <v>42</v>
      </c>
      <c r="P7158" s="42">
        <v>25.2</v>
      </c>
      <c r="Q7158" s="42">
        <v>7.5</v>
      </c>
      <c r="R7158" s="42">
        <v>7</v>
      </c>
    </row>
    <row r="7159" spans="1:18" x14ac:dyDescent="0.3">
      <c r="A7159" t="s">
        <v>3916</v>
      </c>
      <c r="B7159" s="17">
        <v>44993</v>
      </c>
      <c r="C7159" t="s">
        <v>543</v>
      </c>
      <c r="D7159" t="s">
        <v>3928</v>
      </c>
      <c r="E7159" t="s">
        <v>3929</v>
      </c>
      <c r="F7159" t="s">
        <v>3930</v>
      </c>
      <c r="G7159" t="s">
        <v>3877</v>
      </c>
      <c r="H7159" t="s">
        <v>3922</v>
      </c>
      <c r="I7159">
        <v>1281.4000000000001</v>
      </c>
      <c r="J7159" s="41">
        <v>9.0200000000000002E-3</v>
      </c>
      <c r="K7159" s="42">
        <v>11.558228000000002</v>
      </c>
      <c r="L7159" s="43">
        <v>1.0299999999999996</v>
      </c>
      <c r="M7159" s="42">
        <v>11.904974839999996</v>
      </c>
      <c r="N7159">
        <v>5</v>
      </c>
      <c r="O7159" s="43">
        <v>92.399999999999991</v>
      </c>
      <c r="P7159" s="42">
        <v>28.799999999999997</v>
      </c>
      <c r="Q7159" s="42">
        <v>22.5</v>
      </c>
      <c r="R7159" s="42">
        <v>9</v>
      </c>
    </row>
    <row r="7160" spans="1:18" x14ac:dyDescent="0.3">
      <c r="A7160" t="s">
        <v>3916</v>
      </c>
      <c r="B7160" s="17">
        <v>44994</v>
      </c>
      <c r="C7160" t="s">
        <v>543</v>
      </c>
      <c r="D7160" t="s">
        <v>3928</v>
      </c>
      <c r="E7160" t="s">
        <v>3929</v>
      </c>
      <c r="F7160" t="s">
        <v>3930</v>
      </c>
      <c r="G7160" t="s">
        <v>3877</v>
      </c>
      <c r="H7160" t="s">
        <v>3922</v>
      </c>
      <c r="I7160">
        <v>1779.4</v>
      </c>
      <c r="J7160" s="41">
        <v>1.3860000000000004E-2</v>
      </c>
      <c r="K7160" s="42">
        <v>24.66248400000001</v>
      </c>
      <c r="L7160" s="43">
        <v>0.99999999999999967</v>
      </c>
      <c r="M7160" s="42">
        <v>24.662484000000003</v>
      </c>
      <c r="N7160">
        <v>6</v>
      </c>
      <c r="O7160" s="43">
        <v>42</v>
      </c>
      <c r="P7160" s="42">
        <v>22.8</v>
      </c>
      <c r="Q7160" s="42">
        <v>6</v>
      </c>
      <c r="R7160" s="42">
        <v>3</v>
      </c>
    </row>
    <row r="7161" spans="1:18" x14ac:dyDescent="0.3">
      <c r="A7161" t="s">
        <v>3916</v>
      </c>
      <c r="B7161" s="17">
        <v>44995</v>
      </c>
      <c r="C7161" t="s">
        <v>543</v>
      </c>
      <c r="D7161" t="s">
        <v>3928</v>
      </c>
      <c r="E7161" t="s">
        <v>3929</v>
      </c>
      <c r="F7161" t="s">
        <v>3930</v>
      </c>
      <c r="G7161" t="s">
        <v>3877</v>
      </c>
      <c r="H7161" t="s">
        <v>3922</v>
      </c>
      <c r="I7161">
        <v>2353.4</v>
      </c>
      <c r="J7161" s="41">
        <v>1.3090000000000003E-2</v>
      </c>
      <c r="K7161" s="42">
        <v>30.806006000000007</v>
      </c>
      <c r="L7161" s="43">
        <v>0.81999999999999984</v>
      </c>
      <c r="M7161" s="42">
        <v>25.260924920000001</v>
      </c>
      <c r="N7161">
        <v>6</v>
      </c>
      <c r="O7161" s="43">
        <v>98</v>
      </c>
      <c r="P7161" s="42">
        <v>63.599999999999994</v>
      </c>
      <c r="Q7161" s="42">
        <v>18</v>
      </c>
      <c r="R7161" s="42">
        <v>5</v>
      </c>
    </row>
    <row r="7162" spans="1:18" x14ac:dyDescent="0.3">
      <c r="A7162" t="s">
        <v>3916</v>
      </c>
      <c r="B7162" s="17">
        <v>44996</v>
      </c>
      <c r="C7162" t="s">
        <v>543</v>
      </c>
      <c r="D7162" t="s">
        <v>3928</v>
      </c>
      <c r="E7162" t="s">
        <v>3929</v>
      </c>
      <c r="F7162" t="s">
        <v>3930</v>
      </c>
      <c r="G7162" t="s">
        <v>3877</v>
      </c>
      <c r="H7162" t="s">
        <v>3922</v>
      </c>
      <c r="I7162">
        <v>1205.4000000000001</v>
      </c>
      <c r="J7162" s="41">
        <v>1.5070000000000004E-2</v>
      </c>
      <c r="K7162" s="42">
        <v>18.165378000000004</v>
      </c>
      <c r="L7162" s="43">
        <v>0.82999999999999985</v>
      </c>
      <c r="M7162" s="42">
        <v>15.077263740000001</v>
      </c>
      <c r="N7162">
        <v>2</v>
      </c>
      <c r="O7162" s="43">
        <v>142.79999999999998</v>
      </c>
      <c r="P7162" s="42">
        <v>43.199999999999996</v>
      </c>
      <c r="Q7162" s="42">
        <v>7.5</v>
      </c>
      <c r="R7162" s="42">
        <v>9</v>
      </c>
    </row>
    <row r="7163" spans="1:18" x14ac:dyDescent="0.3">
      <c r="A7163" t="s">
        <v>3916</v>
      </c>
      <c r="B7163" s="17">
        <v>44997</v>
      </c>
      <c r="C7163" t="s">
        <v>543</v>
      </c>
      <c r="D7163" t="s">
        <v>3928</v>
      </c>
      <c r="E7163" t="s">
        <v>3929</v>
      </c>
      <c r="F7163" t="s">
        <v>3930</v>
      </c>
      <c r="G7163" t="s">
        <v>3877</v>
      </c>
      <c r="H7163" t="s">
        <v>3922</v>
      </c>
      <c r="I7163">
        <v>1756.6000000000001</v>
      </c>
      <c r="J7163" s="41">
        <v>1.3530000000000002E-2</v>
      </c>
      <c r="K7163" s="42">
        <v>23.766798000000005</v>
      </c>
      <c r="L7163" s="43">
        <v>0.22999999999999984</v>
      </c>
      <c r="M7163" s="42">
        <v>5.466363539999997</v>
      </c>
      <c r="N7163">
        <v>7</v>
      </c>
      <c r="O7163" s="43">
        <v>227.49999999999997</v>
      </c>
      <c r="P7163" s="42">
        <v>31.2</v>
      </c>
      <c r="Q7163" s="42">
        <v>21</v>
      </c>
      <c r="R7163" s="42">
        <v>2</v>
      </c>
    </row>
    <row r="7164" spans="1:18" x14ac:dyDescent="0.3">
      <c r="A7164" t="s">
        <v>3916</v>
      </c>
      <c r="B7164" s="17">
        <v>44998</v>
      </c>
      <c r="C7164" t="s">
        <v>543</v>
      </c>
      <c r="D7164" t="s">
        <v>3928</v>
      </c>
      <c r="E7164" t="s">
        <v>3929</v>
      </c>
      <c r="F7164" t="s">
        <v>3930</v>
      </c>
      <c r="G7164" t="s">
        <v>3877</v>
      </c>
      <c r="H7164" t="s">
        <v>3922</v>
      </c>
      <c r="I7164">
        <v>2391.6</v>
      </c>
      <c r="J7164" s="41">
        <v>1.3090000000000003E-2</v>
      </c>
      <c r="K7164" s="42">
        <v>31.306044000000004</v>
      </c>
      <c r="L7164" s="43">
        <v>0.31</v>
      </c>
      <c r="M7164" s="42">
        <v>9.7048736400000006</v>
      </c>
      <c r="N7164">
        <v>3</v>
      </c>
      <c r="O7164" s="43">
        <v>37.799999999999997</v>
      </c>
      <c r="P7164" s="42">
        <v>54</v>
      </c>
      <c r="Q7164" s="42">
        <v>12</v>
      </c>
      <c r="R7164" s="42">
        <v>4</v>
      </c>
    </row>
    <row r="7165" spans="1:18" x14ac:dyDescent="0.3">
      <c r="A7165" t="s">
        <v>3916</v>
      </c>
      <c r="B7165" s="17">
        <v>44999</v>
      </c>
      <c r="C7165" t="s">
        <v>543</v>
      </c>
      <c r="D7165" t="s">
        <v>3928</v>
      </c>
      <c r="E7165" t="s">
        <v>3929</v>
      </c>
      <c r="F7165" t="s">
        <v>3930</v>
      </c>
      <c r="G7165" t="s">
        <v>3877</v>
      </c>
      <c r="H7165" t="s">
        <v>3922</v>
      </c>
      <c r="I7165">
        <v>1988</v>
      </c>
      <c r="J7165" s="41">
        <v>1.485E-2</v>
      </c>
      <c r="K7165" s="42">
        <v>29.521799999999999</v>
      </c>
      <c r="L7165" s="43">
        <v>0.26</v>
      </c>
      <c r="M7165" s="42">
        <v>7.6756679999999999</v>
      </c>
      <c r="N7165">
        <v>2</v>
      </c>
      <c r="O7165" s="43">
        <v>35.699999999999996</v>
      </c>
      <c r="P7165" s="42">
        <v>30</v>
      </c>
      <c r="Q7165" s="42">
        <v>18</v>
      </c>
      <c r="R7165" s="42">
        <v>8</v>
      </c>
    </row>
    <row r="7166" spans="1:18" x14ac:dyDescent="0.3">
      <c r="A7166" t="s">
        <v>3916</v>
      </c>
      <c r="B7166" s="17">
        <v>45000</v>
      </c>
      <c r="C7166" t="s">
        <v>543</v>
      </c>
      <c r="D7166" t="s">
        <v>3928</v>
      </c>
      <c r="E7166" t="s">
        <v>3929</v>
      </c>
      <c r="F7166" t="s">
        <v>3930</v>
      </c>
      <c r="G7166" t="s">
        <v>3877</v>
      </c>
      <c r="H7166" t="s">
        <v>3922</v>
      </c>
      <c r="I7166">
        <v>1927.8000000000002</v>
      </c>
      <c r="J7166" s="41">
        <v>1.5950000000000002E-2</v>
      </c>
      <c r="K7166" s="42">
        <v>30.748410000000007</v>
      </c>
      <c r="L7166" s="43">
        <v>0.42999999999999977</v>
      </c>
      <c r="M7166" s="42">
        <v>13.221816299999995</v>
      </c>
      <c r="N7166">
        <v>6</v>
      </c>
      <c r="O7166" s="43">
        <v>52.5</v>
      </c>
      <c r="P7166" s="42">
        <v>55.199999999999996</v>
      </c>
      <c r="Q7166" s="42">
        <v>18</v>
      </c>
      <c r="R7166" s="42">
        <v>6</v>
      </c>
    </row>
    <row r="7167" spans="1:18" x14ac:dyDescent="0.3">
      <c r="A7167" t="s">
        <v>3916</v>
      </c>
      <c r="B7167" s="17">
        <v>45001</v>
      </c>
      <c r="C7167" t="s">
        <v>543</v>
      </c>
      <c r="D7167" t="s">
        <v>3928</v>
      </c>
      <c r="E7167" t="s">
        <v>3929</v>
      </c>
      <c r="F7167" t="s">
        <v>3930</v>
      </c>
      <c r="G7167" t="s">
        <v>3877</v>
      </c>
      <c r="H7167" t="s">
        <v>3922</v>
      </c>
      <c r="I7167">
        <v>1399</v>
      </c>
      <c r="J7167" s="41">
        <v>1.1330000000000002E-2</v>
      </c>
      <c r="K7167" s="42">
        <v>15.850670000000003</v>
      </c>
      <c r="L7167" s="43">
        <v>2.0000000000000018E-2</v>
      </c>
      <c r="M7167" s="42">
        <v>0.31701340000000033</v>
      </c>
      <c r="N7167">
        <v>6</v>
      </c>
      <c r="O7167" s="43">
        <v>161.69999999999999</v>
      </c>
      <c r="P7167" s="42">
        <v>19.2</v>
      </c>
      <c r="Q7167" s="42">
        <v>12</v>
      </c>
      <c r="R7167" s="42">
        <v>3</v>
      </c>
    </row>
    <row r="7168" spans="1:18" x14ac:dyDescent="0.3">
      <c r="A7168" t="s">
        <v>3916</v>
      </c>
      <c r="B7168" s="17">
        <v>45002</v>
      </c>
      <c r="C7168" t="s">
        <v>543</v>
      </c>
      <c r="D7168" t="s">
        <v>3928</v>
      </c>
      <c r="E7168" t="s">
        <v>3929</v>
      </c>
      <c r="F7168" t="s">
        <v>3930</v>
      </c>
      <c r="G7168" t="s">
        <v>3877</v>
      </c>
      <c r="H7168" t="s">
        <v>3922</v>
      </c>
      <c r="I7168">
        <v>1442.8000000000002</v>
      </c>
      <c r="J7168" s="41">
        <v>1.155E-2</v>
      </c>
      <c r="K7168" s="42">
        <v>16.664340000000003</v>
      </c>
      <c r="L7168" s="43">
        <v>0.72999999999999976</v>
      </c>
      <c r="M7168" s="42">
        <v>12.164968199999999</v>
      </c>
      <c r="N7168">
        <v>3</v>
      </c>
      <c r="O7168" s="43">
        <v>182</v>
      </c>
      <c r="P7168" s="42">
        <v>70.8</v>
      </c>
      <c r="Q7168" s="42">
        <v>4.5</v>
      </c>
      <c r="R7168" s="42">
        <v>9</v>
      </c>
    </row>
    <row r="7169" spans="1:18" x14ac:dyDescent="0.3">
      <c r="A7169" t="s">
        <v>3916</v>
      </c>
      <c r="B7169" s="17">
        <v>45003</v>
      </c>
      <c r="C7169" t="s">
        <v>543</v>
      </c>
      <c r="D7169" t="s">
        <v>3928</v>
      </c>
      <c r="E7169" t="s">
        <v>3929</v>
      </c>
      <c r="F7169" t="s">
        <v>3930</v>
      </c>
      <c r="G7169" t="s">
        <v>3877</v>
      </c>
      <c r="H7169" t="s">
        <v>3922</v>
      </c>
      <c r="I7169">
        <v>1392.2</v>
      </c>
      <c r="J7169" s="41">
        <v>1.1440000000000004E-2</v>
      </c>
      <c r="K7169" s="42">
        <v>15.926768000000006</v>
      </c>
      <c r="L7169" s="43">
        <v>0.70999999999999974</v>
      </c>
      <c r="M7169" s="42">
        <v>11.30800528</v>
      </c>
      <c r="N7169">
        <v>2</v>
      </c>
      <c r="O7169" s="43">
        <v>79.8</v>
      </c>
      <c r="P7169" s="42">
        <v>31.2</v>
      </c>
      <c r="Q7169" s="42">
        <v>18</v>
      </c>
      <c r="R7169" s="42">
        <v>0</v>
      </c>
    </row>
    <row r="7170" spans="1:18" x14ac:dyDescent="0.3">
      <c r="A7170" t="s">
        <v>3916</v>
      </c>
      <c r="B7170" s="17">
        <v>45004</v>
      </c>
      <c r="C7170" t="s">
        <v>543</v>
      </c>
      <c r="D7170" t="s">
        <v>3928</v>
      </c>
      <c r="E7170" t="s">
        <v>3929</v>
      </c>
      <c r="F7170" t="s">
        <v>3930</v>
      </c>
      <c r="G7170" t="s">
        <v>3877</v>
      </c>
      <c r="H7170" t="s">
        <v>3922</v>
      </c>
      <c r="I7170">
        <v>1714.8000000000002</v>
      </c>
      <c r="J7170" s="41">
        <v>1.3640000000000003E-2</v>
      </c>
      <c r="K7170" s="42">
        <v>23.389872000000008</v>
      </c>
      <c r="L7170" s="43">
        <v>0.54999999999999982</v>
      </c>
      <c r="M7170" s="42">
        <v>12.864429599999999</v>
      </c>
      <c r="N7170">
        <v>7</v>
      </c>
      <c r="O7170" s="43">
        <v>120.39999999999999</v>
      </c>
      <c r="P7170" s="42">
        <v>16.8</v>
      </c>
      <c r="Q7170" s="42">
        <v>3</v>
      </c>
      <c r="R7170" s="42">
        <v>10</v>
      </c>
    </row>
    <row r="7171" spans="1:18" x14ac:dyDescent="0.3">
      <c r="A7171" t="s">
        <v>3916</v>
      </c>
      <c r="B7171" s="17">
        <v>45005</v>
      </c>
      <c r="C7171" t="s">
        <v>543</v>
      </c>
      <c r="D7171" t="s">
        <v>3928</v>
      </c>
      <c r="E7171" t="s">
        <v>3929</v>
      </c>
      <c r="F7171" t="s">
        <v>3930</v>
      </c>
      <c r="G7171" t="s">
        <v>3877</v>
      </c>
      <c r="H7171" t="s">
        <v>3922</v>
      </c>
      <c r="I7171">
        <v>1790.6000000000001</v>
      </c>
      <c r="J7171" s="41">
        <v>1.2650000000000003E-2</v>
      </c>
      <c r="K7171" s="42">
        <v>22.651090000000007</v>
      </c>
      <c r="L7171" s="43">
        <v>2.0000000000000073E-2</v>
      </c>
      <c r="M7171" s="42">
        <v>0.45302180000000181</v>
      </c>
      <c r="N7171">
        <v>8</v>
      </c>
      <c r="O7171" s="43">
        <v>151.19999999999999</v>
      </c>
      <c r="P7171" s="42">
        <v>19.2</v>
      </c>
      <c r="Q7171" s="42">
        <v>10.5</v>
      </c>
      <c r="R7171" s="42">
        <v>10</v>
      </c>
    </row>
    <row r="7172" spans="1:18" x14ac:dyDescent="0.3">
      <c r="A7172" t="s">
        <v>3916</v>
      </c>
      <c r="B7172" s="17">
        <v>45006</v>
      </c>
      <c r="C7172" t="s">
        <v>543</v>
      </c>
      <c r="D7172" t="s">
        <v>3928</v>
      </c>
      <c r="E7172" t="s">
        <v>3929</v>
      </c>
      <c r="F7172" t="s">
        <v>3930</v>
      </c>
      <c r="G7172" t="s">
        <v>3877</v>
      </c>
      <c r="H7172" t="s">
        <v>3922</v>
      </c>
      <c r="I7172">
        <v>2294.4</v>
      </c>
      <c r="J7172" s="41">
        <v>1.1330000000000002E-2</v>
      </c>
      <c r="K7172" s="42">
        <v>25.995552000000004</v>
      </c>
      <c r="L7172" s="43">
        <v>0.82999999999999963</v>
      </c>
      <c r="M7172" s="42">
        <v>21.576308159999993</v>
      </c>
      <c r="N7172">
        <v>3</v>
      </c>
      <c r="O7172" s="43">
        <v>189</v>
      </c>
      <c r="P7172" s="42">
        <v>50.4</v>
      </c>
      <c r="Q7172" s="42">
        <v>4.5</v>
      </c>
      <c r="R7172" s="42">
        <v>5</v>
      </c>
    </row>
    <row r="7173" spans="1:18" x14ac:dyDescent="0.3">
      <c r="A7173" t="s">
        <v>3916</v>
      </c>
      <c r="B7173" s="17">
        <v>45007</v>
      </c>
      <c r="C7173" t="s">
        <v>543</v>
      </c>
      <c r="D7173" t="s">
        <v>3928</v>
      </c>
      <c r="E7173" t="s">
        <v>3929</v>
      </c>
      <c r="F7173" t="s">
        <v>3930</v>
      </c>
      <c r="G7173" t="s">
        <v>3877</v>
      </c>
      <c r="H7173" t="s">
        <v>3922</v>
      </c>
      <c r="I7173">
        <v>2082.1999999999998</v>
      </c>
      <c r="J7173" s="41">
        <v>1.0560000000000002E-2</v>
      </c>
      <c r="K7173" s="42">
        <v>21.988032</v>
      </c>
      <c r="L7173" s="43">
        <v>0.12</v>
      </c>
      <c r="M7173" s="42">
        <v>2.6385638399999998</v>
      </c>
      <c r="N7173">
        <v>4</v>
      </c>
      <c r="O7173" s="43">
        <v>151.19999999999999</v>
      </c>
      <c r="P7173" s="42">
        <v>58.8</v>
      </c>
      <c r="Q7173" s="42">
        <v>21</v>
      </c>
      <c r="R7173" s="42">
        <v>7</v>
      </c>
    </row>
    <row r="7174" spans="1:18" x14ac:dyDescent="0.3">
      <c r="A7174" t="s">
        <v>3916</v>
      </c>
      <c r="B7174" s="17">
        <v>45008</v>
      </c>
      <c r="C7174" t="s">
        <v>543</v>
      </c>
      <c r="D7174" t="s">
        <v>3928</v>
      </c>
      <c r="E7174" t="s">
        <v>3929</v>
      </c>
      <c r="F7174" t="s">
        <v>3930</v>
      </c>
      <c r="G7174" t="s">
        <v>3877</v>
      </c>
      <c r="H7174" t="s">
        <v>3922</v>
      </c>
      <c r="I7174">
        <v>2265.6000000000004</v>
      </c>
      <c r="J7174" s="41">
        <v>8.9099999999999995E-3</v>
      </c>
      <c r="K7174" s="42">
        <v>20.186496000000002</v>
      </c>
      <c r="L7174" s="43">
        <v>0.83999999999999975</v>
      </c>
      <c r="M7174" s="42">
        <v>16.956656639999995</v>
      </c>
      <c r="N7174">
        <v>4</v>
      </c>
      <c r="O7174" s="43">
        <v>117.6</v>
      </c>
      <c r="P7174" s="42">
        <v>66</v>
      </c>
      <c r="Q7174" s="42">
        <v>18</v>
      </c>
      <c r="R7174" s="42">
        <v>3</v>
      </c>
    </row>
    <row r="7175" spans="1:18" x14ac:dyDescent="0.3">
      <c r="A7175" t="s">
        <v>3916</v>
      </c>
      <c r="B7175" s="17">
        <v>45009</v>
      </c>
      <c r="C7175" t="s">
        <v>543</v>
      </c>
      <c r="D7175" t="s">
        <v>3928</v>
      </c>
      <c r="E7175" t="s">
        <v>3929</v>
      </c>
      <c r="F7175" t="s">
        <v>3930</v>
      </c>
      <c r="G7175" t="s">
        <v>3877</v>
      </c>
      <c r="H7175" t="s">
        <v>3922</v>
      </c>
      <c r="I7175">
        <v>1587.8000000000002</v>
      </c>
      <c r="J7175" s="41">
        <v>1.2100000000000001E-2</v>
      </c>
      <c r="K7175" s="42">
        <v>19.212380000000003</v>
      </c>
      <c r="L7175" s="43">
        <v>0.6599999999999997</v>
      </c>
      <c r="M7175" s="42">
        <v>12.680170799999996</v>
      </c>
      <c r="N7175">
        <v>7</v>
      </c>
      <c r="O7175" s="43">
        <v>92.399999999999991</v>
      </c>
      <c r="P7175" s="42">
        <v>28.799999999999997</v>
      </c>
      <c r="Q7175" s="42">
        <v>15</v>
      </c>
      <c r="R7175" s="42">
        <v>6</v>
      </c>
    </row>
    <row r="7176" spans="1:18" x14ac:dyDescent="0.3">
      <c r="A7176" t="s">
        <v>3916</v>
      </c>
      <c r="B7176" s="17">
        <v>45010</v>
      </c>
      <c r="C7176" t="s">
        <v>543</v>
      </c>
      <c r="D7176" t="s">
        <v>3928</v>
      </c>
      <c r="E7176" t="s">
        <v>3929</v>
      </c>
      <c r="F7176" t="s">
        <v>3930</v>
      </c>
      <c r="G7176" t="s">
        <v>3877</v>
      </c>
      <c r="H7176" t="s">
        <v>3922</v>
      </c>
      <c r="I7176">
        <v>1997.8000000000002</v>
      </c>
      <c r="J7176" s="41">
        <v>1.2430000000000002E-2</v>
      </c>
      <c r="K7176" s="42">
        <v>24.832654000000005</v>
      </c>
      <c r="L7176" s="43">
        <v>0.75999999999999979</v>
      </c>
      <c r="M7176" s="42">
        <v>18.872817039999997</v>
      </c>
      <c r="N7176">
        <v>9</v>
      </c>
      <c r="O7176" s="43">
        <v>161</v>
      </c>
      <c r="P7176" s="42">
        <v>28.799999999999997</v>
      </c>
      <c r="Q7176" s="42">
        <v>1.5</v>
      </c>
      <c r="R7176" s="42">
        <v>9</v>
      </c>
    </row>
    <row r="7177" spans="1:18" x14ac:dyDescent="0.3">
      <c r="A7177" t="s">
        <v>3916</v>
      </c>
      <c r="B7177" s="17">
        <v>45011</v>
      </c>
      <c r="C7177" t="s">
        <v>543</v>
      </c>
      <c r="D7177" t="s">
        <v>3928</v>
      </c>
      <c r="E7177" t="s">
        <v>3929</v>
      </c>
      <c r="F7177" t="s">
        <v>3930</v>
      </c>
      <c r="G7177" t="s">
        <v>3877</v>
      </c>
      <c r="H7177" t="s">
        <v>3922</v>
      </c>
      <c r="I7177">
        <v>2086.1999999999998</v>
      </c>
      <c r="J7177" s="41">
        <v>1.6060000000000001E-2</v>
      </c>
      <c r="K7177" s="42">
        <v>33.504371999999996</v>
      </c>
      <c r="L7177" s="43">
        <v>4.0000000000000063E-2</v>
      </c>
      <c r="M7177" s="42">
        <v>1.340174880000002</v>
      </c>
      <c r="N7177">
        <v>5</v>
      </c>
      <c r="O7177" s="43">
        <v>82.6</v>
      </c>
      <c r="P7177" s="42">
        <v>37.199999999999996</v>
      </c>
      <c r="Q7177" s="42">
        <v>18</v>
      </c>
      <c r="R7177" s="42">
        <v>8</v>
      </c>
    </row>
    <row r="7178" spans="1:18" x14ac:dyDescent="0.3">
      <c r="A7178" t="s">
        <v>3916</v>
      </c>
      <c r="B7178" s="17">
        <v>45012</v>
      </c>
      <c r="C7178" t="s">
        <v>543</v>
      </c>
      <c r="D7178" t="s">
        <v>3928</v>
      </c>
      <c r="E7178" t="s">
        <v>3929</v>
      </c>
      <c r="F7178" t="s">
        <v>3930</v>
      </c>
      <c r="G7178" t="s">
        <v>3877</v>
      </c>
      <c r="H7178" t="s">
        <v>3922</v>
      </c>
      <c r="I7178">
        <v>2342.6</v>
      </c>
      <c r="J7178" s="41">
        <v>1.166E-2</v>
      </c>
      <c r="K7178" s="42">
        <v>27.314716000000001</v>
      </c>
      <c r="L7178" s="43">
        <v>0.17999999999999994</v>
      </c>
      <c r="M7178" s="42">
        <v>4.9166488799999986</v>
      </c>
      <c r="N7178">
        <v>5</v>
      </c>
      <c r="O7178" s="43">
        <v>50.4</v>
      </c>
      <c r="P7178" s="42">
        <v>19.2</v>
      </c>
      <c r="Q7178" s="42">
        <v>4.5</v>
      </c>
      <c r="R7178" s="42">
        <v>9</v>
      </c>
    </row>
    <row r="7179" spans="1:18" x14ac:dyDescent="0.3">
      <c r="A7179" t="s">
        <v>3916</v>
      </c>
      <c r="B7179" s="17">
        <v>45013</v>
      </c>
      <c r="C7179" t="s">
        <v>543</v>
      </c>
      <c r="D7179" t="s">
        <v>3928</v>
      </c>
      <c r="E7179" t="s">
        <v>3929</v>
      </c>
      <c r="F7179" t="s">
        <v>3930</v>
      </c>
      <c r="G7179" t="s">
        <v>3877</v>
      </c>
      <c r="H7179" t="s">
        <v>3922</v>
      </c>
      <c r="I7179">
        <v>1271.4000000000001</v>
      </c>
      <c r="J7179" s="41">
        <v>1.1110000000000002E-2</v>
      </c>
      <c r="K7179" s="42">
        <v>14.125254000000004</v>
      </c>
      <c r="L7179" s="43">
        <v>0.98999999999999977</v>
      </c>
      <c r="M7179" s="42">
        <v>13.98400146</v>
      </c>
      <c r="N7179">
        <v>8</v>
      </c>
      <c r="O7179" s="43">
        <v>43.4</v>
      </c>
      <c r="P7179" s="42">
        <v>19.2</v>
      </c>
      <c r="Q7179" s="42">
        <v>15</v>
      </c>
      <c r="R7179" s="42">
        <v>4</v>
      </c>
    </row>
    <row r="7180" spans="1:18" x14ac:dyDescent="0.3">
      <c r="A7180" t="s">
        <v>3916</v>
      </c>
      <c r="B7180" s="17">
        <v>45014</v>
      </c>
      <c r="C7180" t="s">
        <v>543</v>
      </c>
      <c r="D7180" t="s">
        <v>3928</v>
      </c>
      <c r="E7180" t="s">
        <v>3929</v>
      </c>
      <c r="F7180" t="s">
        <v>3930</v>
      </c>
      <c r="G7180" t="s">
        <v>3877</v>
      </c>
      <c r="H7180" t="s">
        <v>3922</v>
      </c>
      <c r="I7180">
        <v>1952.6000000000004</v>
      </c>
      <c r="J7180" s="41">
        <v>1.529E-2</v>
      </c>
      <c r="K7180" s="42">
        <v>29.855254000000006</v>
      </c>
      <c r="L7180" s="43">
        <v>0.43999999999999984</v>
      </c>
      <c r="M7180" s="42">
        <v>13.136311759999998</v>
      </c>
      <c r="N7180">
        <v>7</v>
      </c>
      <c r="O7180" s="43">
        <v>206.5</v>
      </c>
      <c r="P7180" s="42">
        <v>46.8</v>
      </c>
      <c r="Q7180" s="42">
        <v>9</v>
      </c>
      <c r="R7180" s="42">
        <v>4</v>
      </c>
    </row>
    <row r="7181" spans="1:18" x14ac:dyDescent="0.3">
      <c r="A7181" t="s">
        <v>3916</v>
      </c>
      <c r="B7181" s="17">
        <v>45015</v>
      </c>
      <c r="C7181" t="s">
        <v>543</v>
      </c>
      <c r="D7181" t="s">
        <v>3928</v>
      </c>
      <c r="E7181" t="s">
        <v>3929</v>
      </c>
      <c r="F7181" t="s">
        <v>3930</v>
      </c>
      <c r="G7181" t="s">
        <v>3877</v>
      </c>
      <c r="H7181" t="s">
        <v>3922</v>
      </c>
      <c r="I7181">
        <v>2224.8000000000002</v>
      </c>
      <c r="J7181" s="41">
        <v>1.2210000000000002E-2</v>
      </c>
      <c r="K7181" s="42">
        <v>27.164808000000008</v>
      </c>
      <c r="L7181" s="43">
        <v>0.86999999999999977</v>
      </c>
      <c r="M7181" s="42">
        <v>23.633382960000002</v>
      </c>
      <c r="N7181">
        <v>5</v>
      </c>
      <c r="O7181" s="43">
        <v>72.8</v>
      </c>
      <c r="P7181" s="42">
        <v>40.799999999999997</v>
      </c>
      <c r="Q7181" s="42">
        <v>7.5</v>
      </c>
      <c r="R7181" s="42">
        <v>8</v>
      </c>
    </row>
    <row r="7182" spans="1:18" x14ac:dyDescent="0.3">
      <c r="A7182" t="s">
        <v>3916</v>
      </c>
      <c r="B7182" s="17">
        <v>45016</v>
      </c>
      <c r="C7182" t="s">
        <v>543</v>
      </c>
      <c r="D7182" t="s">
        <v>3928</v>
      </c>
      <c r="E7182" t="s">
        <v>3929</v>
      </c>
      <c r="F7182" t="s">
        <v>3930</v>
      </c>
      <c r="G7182" t="s">
        <v>3877</v>
      </c>
      <c r="H7182" t="s">
        <v>3922</v>
      </c>
      <c r="I7182">
        <v>2323</v>
      </c>
      <c r="J7182" s="41">
        <v>1.5730000000000001E-2</v>
      </c>
      <c r="K7182" s="42">
        <v>36.540790000000001</v>
      </c>
      <c r="L7182" s="43">
        <v>0.28999999999999987</v>
      </c>
      <c r="M7182" s="42">
        <v>10.596829099999995</v>
      </c>
      <c r="N7182">
        <v>2</v>
      </c>
      <c r="O7182" s="43">
        <v>50</v>
      </c>
      <c r="P7182" s="42">
        <v>57.599999999999994</v>
      </c>
      <c r="Q7182" s="42">
        <v>18</v>
      </c>
      <c r="R7182" s="42">
        <v>1</v>
      </c>
    </row>
    <row r="7183" spans="1:18" x14ac:dyDescent="0.3">
      <c r="A7183" t="s">
        <v>3916</v>
      </c>
      <c r="B7183" s="17">
        <v>45017</v>
      </c>
      <c r="C7183" t="s">
        <v>543</v>
      </c>
      <c r="D7183" t="s">
        <v>3928</v>
      </c>
      <c r="E7183" t="s">
        <v>3929</v>
      </c>
      <c r="F7183" t="s">
        <v>3930</v>
      </c>
      <c r="G7183" t="s">
        <v>3877</v>
      </c>
      <c r="H7183" t="s">
        <v>3922</v>
      </c>
      <c r="I7183">
        <v>1861.6000000000004</v>
      </c>
      <c r="J7183" s="41">
        <v>1.1550000000000003E-2</v>
      </c>
      <c r="K7183" s="42">
        <v>21.501480000000011</v>
      </c>
      <c r="L7183" s="43">
        <v>0.14000000000000001</v>
      </c>
      <c r="M7183" s="42">
        <v>3.0102072000000017</v>
      </c>
      <c r="N7183">
        <v>3</v>
      </c>
      <c r="O7183" s="43">
        <v>41.3</v>
      </c>
      <c r="P7183" s="42">
        <v>28.799999999999997</v>
      </c>
      <c r="Q7183" s="42">
        <v>7.5</v>
      </c>
      <c r="R7183" s="42">
        <v>5</v>
      </c>
    </row>
    <row r="7184" spans="1:18" x14ac:dyDescent="0.3">
      <c r="A7184" t="s">
        <v>3916</v>
      </c>
      <c r="B7184" s="17">
        <v>45018</v>
      </c>
      <c r="C7184" t="s">
        <v>543</v>
      </c>
      <c r="D7184" t="s">
        <v>3928</v>
      </c>
      <c r="E7184" t="s">
        <v>3929</v>
      </c>
      <c r="F7184" t="s">
        <v>3930</v>
      </c>
      <c r="G7184" t="s">
        <v>3877</v>
      </c>
      <c r="H7184" t="s">
        <v>3922</v>
      </c>
      <c r="I7184">
        <v>1809.6000000000001</v>
      </c>
      <c r="J7184" s="41">
        <v>1.0010000000000002E-2</v>
      </c>
      <c r="K7184" s="42">
        <v>18.114096000000004</v>
      </c>
      <c r="L7184" s="43">
        <v>0.7899999999999997</v>
      </c>
      <c r="M7184" s="42">
        <v>14.310135839999997</v>
      </c>
      <c r="N7184">
        <v>6</v>
      </c>
      <c r="O7184" s="43">
        <v>42</v>
      </c>
      <c r="P7184" s="42">
        <v>76.8</v>
      </c>
      <c r="Q7184" s="42">
        <v>16.5</v>
      </c>
      <c r="R7184" s="42">
        <v>8</v>
      </c>
    </row>
    <row r="7185" spans="1:18" x14ac:dyDescent="0.3">
      <c r="A7185" t="s">
        <v>3916</v>
      </c>
      <c r="B7185" s="17">
        <v>45019</v>
      </c>
      <c r="C7185" t="s">
        <v>543</v>
      </c>
      <c r="D7185" t="s">
        <v>3928</v>
      </c>
      <c r="E7185" t="s">
        <v>3929</v>
      </c>
      <c r="F7185" t="s">
        <v>3930</v>
      </c>
      <c r="G7185" t="s">
        <v>3877</v>
      </c>
      <c r="H7185" t="s">
        <v>3922</v>
      </c>
      <c r="I7185">
        <v>1939.6000000000004</v>
      </c>
      <c r="J7185" s="41">
        <v>1.2100000000000001E-2</v>
      </c>
      <c r="K7185" s="42">
        <v>23.469160000000006</v>
      </c>
      <c r="L7185" s="43">
        <v>0.44999999999999973</v>
      </c>
      <c r="M7185" s="42">
        <v>10.561121999999996</v>
      </c>
      <c r="N7185">
        <v>4</v>
      </c>
      <c r="O7185" s="43">
        <v>123.19999999999999</v>
      </c>
      <c r="P7185" s="42">
        <v>48</v>
      </c>
      <c r="Q7185" s="42">
        <v>3</v>
      </c>
      <c r="R7185" s="42">
        <v>1</v>
      </c>
    </row>
    <row r="7186" spans="1:18" x14ac:dyDescent="0.3">
      <c r="A7186" t="s">
        <v>3916</v>
      </c>
      <c r="B7186" s="17">
        <v>45020</v>
      </c>
      <c r="C7186" t="s">
        <v>543</v>
      </c>
      <c r="D7186" t="s">
        <v>3928</v>
      </c>
      <c r="E7186" t="s">
        <v>3929</v>
      </c>
      <c r="F7186" t="s">
        <v>3930</v>
      </c>
      <c r="G7186" t="s">
        <v>3877</v>
      </c>
      <c r="H7186" t="s">
        <v>3922</v>
      </c>
      <c r="I7186">
        <v>1519.4</v>
      </c>
      <c r="J7186" s="41">
        <v>8.9099999999999995E-3</v>
      </c>
      <c r="K7186" s="42">
        <v>13.537853999999999</v>
      </c>
      <c r="L7186" s="43">
        <v>0.85999999999999988</v>
      </c>
      <c r="M7186" s="42">
        <v>11.642554439999998</v>
      </c>
      <c r="N7186">
        <v>4</v>
      </c>
      <c r="O7186" s="43">
        <v>30</v>
      </c>
      <c r="P7186" s="42">
        <v>54</v>
      </c>
      <c r="Q7186" s="42">
        <v>0</v>
      </c>
      <c r="R7186" s="42">
        <v>0</v>
      </c>
    </row>
    <row r="7187" spans="1:18" x14ac:dyDescent="0.3">
      <c r="A7187" t="s">
        <v>3916</v>
      </c>
      <c r="B7187" s="17">
        <v>45021</v>
      </c>
      <c r="C7187" t="s">
        <v>543</v>
      </c>
      <c r="D7187" t="s">
        <v>3928</v>
      </c>
      <c r="E7187" t="s">
        <v>3929</v>
      </c>
      <c r="F7187" t="s">
        <v>3930</v>
      </c>
      <c r="G7187" t="s">
        <v>3877</v>
      </c>
      <c r="H7187" t="s">
        <v>3922</v>
      </c>
      <c r="I7187">
        <v>2534.6</v>
      </c>
      <c r="J7187" s="41">
        <v>9.9000000000000025E-3</v>
      </c>
      <c r="K7187" s="42">
        <v>25.092540000000007</v>
      </c>
      <c r="L7187" s="43">
        <v>0.23</v>
      </c>
      <c r="M7187" s="42">
        <v>5.771284200000002</v>
      </c>
      <c r="N7187">
        <v>6</v>
      </c>
      <c r="O7187" s="43">
        <v>36</v>
      </c>
      <c r="P7187" s="42">
        <v>18</v>
      </c>
      <c r="Q7187" s="42">
        <v>4.5</v>
      </c>
      <c r="R7187" s="42">
        <v>7</v>
      </c>
    </row>
    <row r="7188" spans="1:18" x14ac:dyDescent="0.3">
      <c r="A7188" t="s">
        <v>3916</v>
      </c>
      <c r="B7188" s="17">
        <v>45022</v>
      </c>
      <c r="C7188" t="s">
        <v>543</v>
      </c>
      <c r="D7188" t="s">
        <v>3928</v>
      </c>
      <c r="E7188" t="s">
        <v>3929</v>
      </c>
      <c r="F7188" t="s">
        <v>3930</v>
      </c>
      <c r="G7188" t="s">
        <v>3877</v>
      </c>
      <c r="H7188" t="s">
        <v>3922</v>
      </c>
      <c r="I7188">
        <v>1438.4</v>
      </c>
      <c r="J7188" s="41">
        <v>1.3640000000000003E-2</v>
      </c>
      <c r="K7188" s="42">
        <v>19.619776000000005</v>
      </c>
      <c r="L7188" s="43">
        <v>0.98999999999999988</v>
      </c>
      <c r="M7188" s="42">
        <v>19.423578240000001</v>
      </c>
      <c r="N7188">
        <v>5</v>
      </c>
      <c r="O7188" s="43">
        <v>41.3</v>
      </c>
      <c r="P7188" s="42">
        <v>51.6</v>
      </c>
      <c r="Q7188" s="42">
        <v>12</v>
      </c>
      <c r="R7188" s="42">
        <v>0</v>
      </c>
    </row>
    <row r="7189" spans="1:18" x14ac:dyDescent="0.3">
      <c r="A7189" t="s">
        <v>3916</v>
      </c>
      <c r="B7189" s="17">
        <v>45023</v>
      </c>
      <c r="C7189" t="s">
        <v>543</v>
      </c>
      <c r="D7189" t="s">
        <v>3928</v>
      </c>
      <c r="E7189" t="s">
        <v>3929</v>
      </c>
      <c r="F7189" t="s">
        <v>3930</v>
      </c>
      <c r="G7189" t="s">
        <v>3877</v>
      </c>
      <c r="H7189" t="s">
        <v>3922</v>
      </c>
      <c r="I7189">
        <v>1444</v>
      </c>
      <c r="J7189" s="41">
        <v>1.133E-2</v>
      </c>
      <c r="K7189" s="42">
        <v>16.360520000000001</v>
      </c>
      <c r="L7189" s="43">
        <v>0.04</v>
      </c>
      <c r="M7189" s="42">
        <v>0.65442080000000002</v>
      </c>
      <c r="N7189">
        <v>5</v>
      </c>
      <c r="O7189" s="43">
        <v>39</v>
      </c>
      <c r="P7189" s="42">
        <v>39.6</v>
      </c>
      <c r="Q7189" s="42">
        <v>16.5</v>
      </c>
      <c r="R7189" s="42">
        <v>2</v>
      </c>
    </row>
    <row r="7190" spans="1:18" x14ac:dyDescent="0.3">
      <c r="A7190" t="s">
        <v>3916</v>
      </c>
      <c r="B7190" s="17">
        <v>45024</v>
      </c>
      <c r="C7190" t="s">
        <v>543</v>
      </c>
      <c r="D7190" t="s">
        <v>3928</v>
      </c>
      <c r="E7190" t="s">
        <v>3929</v>
      </c>
      <c r="F7190" t="s">
        <v>3930</v>
      </c>
      <c r="G7190" t="s">
        <v>3877</v>
      </c>
      <c r="H7190" t="s">
        <v>3922</v>
      </c>
      <c r="I7190">
        <v>1743.2</v>
      </c>
      <c r="J7190" s="41">
        <v>1.4960000000000003E-2</v>
      </c>
      <c r="K7190" s="42">
        <v>26.078272000000005</v>
      </c>
      <c r="L7190" s="43">
        <v>0.87999999999999978</v>
      </c>
      <c r="M7190" s="42">
        <v>22.948879359999999</v>
      </c>
      <c r="N7190">
        <v>8</v>
      </c>
      <c r="O7190" s="43">
        <v>105</v>
      </c>
      <c r="P7190" s="42">
        <v>16.8</v>
      </c>
      <c r="Q7190" s="42">
        <v>15</v>
      </c>
      <c r="R7190" s="42">
        <v>7</v>
      </c>
    </row>
    <row r="7191" spans="1:18" x14ac:dyDescent="0.3">
      <c r="A7191" t="s">
        <v>3916</v>
      </c>
      <c r="B7191" s="17">
        <v>45025</v>
      </c>
      <c r="C7191" t="s">
        <v>543</v>
      </c>
      <c r="D7191" t="s">
        <v>3928</v>
      </c>
      <c r="E7191" t="s">
        <v>3929</v>
      </c>
      <c r="F7191" t="s">
        <v>3930</v>
      </c>
      <c r="G7191" t="s">
        <v>3877</v>
      </c>
      <c r="H7191" t="s">
        <v>3922</v>
      </c>
      <c r="I7191">
        <v>2086</v>
      </c>
      <c r="J7191" s="41">
        <v>1.0670000000000001E-2</v>
      </c>
      <c r="K7191" s="42">
        <v>22.257620000000003</v>
      </c>
      <c r="L7191" s="43">
        <v>0.31999999999999984</v>
      </c>
      <c r="M7191" s="42">
        <v>7.1224383999999974</v>
      </c>
      <c r="N7191">
        <v>5</v>
      </c>
      <c r="O7191" s="43">
        <v>56</v>
      </c>
      <c r="P7191" s="42">
        <v>51.6</v>
      </c>
      <c r="Q7191" s="42">
        <v>3</v>
      </c>
      <c r="R7191" s="42">
        <v>0</v>
      </c>
    </row>
    <row r="7192" spans="1:18" x14ac:dyDescent="0.3">
      <c r="A7192" t="s">
        <v>3916</v>
      </c>
      <c r="B7192" s="17">
        <v>45026</v>
      </c>
      <c r="C7192" t="s">
        <v>543</v>
      </c>
      <c r="D7192" t="s">
        <v>3928</v>
      </c>
      <c r="E7192" t="s">
        <v>3929</v>
      </c>
      <c r="F7192" t="s">
        <v>3930</v>
      </c>
      <c r="G7192" t="s">
        <v>3877</v>
      </c>
      <c r="H7192" t="s">
        <v>3922</v>
      </c>
      <c r="I7192">
        <v>1863.6000000000001</v>
      </c>
      <c r="J7192" s="41">
        <v>1.507E-2</v>
      </c>
      <c r="K7192" s="42">
        <v>28.084452000000002</v>
      </c>
      <c r="L7192" s="43">
        <v>0.60999999999999988</v>
      </c>
      <c r="M7192" s="42">
        <v>17.131515719999999</v>
      </c>
      <c r="N7192">
        <v>4</v>
      </c>
      <c r="O7192" s="43">
        <v>193.2</v>
      </c>
      <c r="P7192" s="42">
        <v>19.2</v>
      </c>
      <c r="Q7192" s="42">
        <v>1.5</v>
      </c>
      <c r="R7192" s="42">
        <v>0</v>
      </c>
    </row>
    <row r="7193" spans="1:18" x14ac:dyDescent="0.3">
      <c r="A7193" t="s">
        <v>3916</v>
      </c>
      <c r="B7193" s="17">
        <v>45027</v>
      </c>
      <c r="C7193" t="s">
        <v>543</v>
      </c>
      <c r="D7193" t="s">
        <v>3928</v>
      </c>
      <c r="E7193" t="s">
        <v>3929</v>
      </c>
      <c r="F7193" t="s">
        <v>3930</v>
      </c>
      <c r="G7193" t="s">
        <v>3877</v>
      </c>
      <c r="H7193" t="s">
        <v>3922</v>
      </c>
      <c r="I7193">
        <v>2063.8000000000002</v>
      </c>
      <c r="J7193" s="41">
        <v>1.4630000000000002E-2</v>
      </c>
      <c r="K7193" s="42">
        <v>30.193394000000009</v>
      </c>
      <c r="L7193" s="43">
        <v>0.69999999999999973</v>
      </c>
      <c r="M7193" s="42">
        <v>21.135375799999998</v>
      </c>
      <c r="N7193">
        <v>3</v>
      </c>
      <c r="O7193" s="43">
        <v>266</v>
      </c>
      <c r="P7193" s="42">
        <v>43.199999999999996</v>
      </c>
      <c r="Q7193" s="42">
        <v>9</v>
      </c>
      <c r="R7193" s="42">
        <v>5</v>
      </c>
    </row>
    <row r="7194" spans="1:18" x14ac:dyDescent="0.3">
      <c r="A7194" t="s">
        <v>3916</v>
      </c>
      <c r="B7194" s="17">
        <v>45028</v>
      </c>
      <c r="C7194" t="s">
        <v>543</v>
      </c>
      <c r="D7194" t="s">
        <v>3928</v>
      </c>
      <c r="E7194" t="s">
        <v>3929</v>
      </c>
      <c r="F7194" t="s">
        <v>3930</v>
      </c>
      <c r="G7194" t="s">
        <v>3877</v>
      </c>
      <c r="H7194" t="s">
        <v>3922</v>
      </c>
      <c r="I7194">
        <v>2186.8000000000002</v>
      </c>
      <c r="J7194" s="41">
        <v>1.2100000000000005E-2</v>
      </c>
      <c r="K7194" s="42">
        <v>26.460280000000012</v>
      </c>
      <c r="L7194" s="43">
        <v>0.66999999999999993</v>
      </c>
      <c r="M7194" s="42">
        <v>17.728387600000005</v>
      </c>
      <c r="N7194">
        <v>5</v>
      </c>
      <c r="O7194" s="43">
        <v>68.599999999999994</v>
      </c>
      <c r="P7194" s="42">
        <v>64.8</v>
      </c>
      <c r="Q7194" s="42">
        <v>3</v>
      </c>
      <c r="R7194" s="42">
        <v>4</v>
      </c>
    </row>
    <row r="7195" spans="1:18" x14ac:dyDescent="0.3">
      <c r="A7195" t="s">
        <v>3916</v>
      </c>
      <c r="B7195" s="17">
        <v>45029</v>
      </c>
      <c r="C7195" t="s">
        <v>543</v>
      </c>
      <c r="D7195" t="s">
        <v>3928</v>
      </c>
      <c r="E7195" t="s">
        <v>3929</v>
      </c>
      <c r="F7195" t="s">
        <v>3930</v>
      </c>
      <c r="G7195" t="s">
        <v>3877</v>
      </c>
      <c r="H7195" t="s">
        <v>3922</v>
      </c>
      <c r="I7195">
        <v>1491.2</v>
      </c>
      <c r="J7195" s="41">
        <v>1.5400000000000006E-2</v>
      </c>
      <c r="K7195" s="42">
        <v>22.964480000000009</v>
      </c>
      <c r="L7195" s="43">
        <v>0.37999999999999978</v>
      </c>
      <c r="M7195" s="42">
        <v>8.7265023999999976</v>
      </c>
      <c r="N7195">
        <v>5</v>
      </c>
      <c r="O7195" s="43">
        <v>107.1</v>
      </c>
      <c r="P7195" s="42">
        <v>43.199999999999996</v>
      </c>
      <c r="Q7195" s="42">
        <v>0</v>
      </c>
      <c r="R7195" s="42">
        <v>8</v>
      </c>
    </row>
    <row r="7196" spans="1:18" x14ac:dyDescent="0.3">
      <c r="A7196" t="s">
        <v>3916</v>
      </c>
      <c r="B7196" s="17">
        <v>45030</v>
      </c>
      <c r="C7196" t="s">
        <v>543</v>
      </c>
      <c r="D7196" t="s">
        <v>3928</v>
      </c>
      <c r="E7196" t="s">
        <v>3929</v>
      </c>
      <c r="F7196" t="s">
        <v>3930</v>
      </c>
      <c r="G7196" t="s">
        <v>3877</v>
      </c>
      <c r="H7196" t="s">
        <v>3922</v>
      </c>
      <c r="I7196">
        <v>2119.8000000000002</v>
      </c>
      <c r="J7196" s="41">
        <v>1.5070000000000004E-2</v>
      </c>
      <c r="K7196" s="42">
        <v>31.94538600000001</v>
      </c>
      <c r="L7196" s="43">
        <v>0.38999999999999979</v>
      </c>
      <c r="M7196" s="42">
        <v>12.458700539999997</v>
      </c>
      <c r="N7196">
        <v>7</v>
      </c>
      <c r="O7196" s="43">
        <v>44.8</v>
      </c>
      <c r="P7196" s="42">
        <v>40.799999999999997</v>
      </c>
      <c r="Q7196" s="42">
        <v>21</v>
      </c>
      <c r="R7196" s="42">
        <v>0</v>
      </c>
    </row>
    <row r="7197" spans="1:18" x14ac:dyDescent="0.3">
      <c r="A7197" t="s">
        <v>3916</v>
      </c>
      <c r="B7197" s="17">
        <v>45031</v>
      </c>
      <c r="C7197" t="s">
        <v>543</v>
      </c>
      <c r="D7197" t="s">
        <v>3928</v>
      </c>
      <c r="E7197" t="s">
        <v>3929</v>
      </c>
      <c r="F7197" t="s">
        <v>3930</v>
      </c>
      <c r="G7197" t="s">
        <v>3877</v>
      </c>
      <c r="H7197" t="s">
        <v>3922</v>
      </c>
      <c r="I7197">
        <v>2267.2000000000003</v>
      </c>
      <c r="J7197" s="41">
        <v>1.0010000000000002E-2</v>
      </c>
      <c r="K7197" s="42">
        <v>22.694672000000008</v>
      </c>
      <c r="L7197" s="43">
        <v>0.03</v>
      </c>
      <c r="M7197" s="42">
        <v>0.68084016000000025</v>
      </c>
      <c r="N7197">
        <v>4</v>
      </c>
      <c r="O7197" s="43">
        <v>182</v>
      </c>
      <c r="P7197" s="42">
        <v>34.799999999999997</v>
      </c>
      <c r="Q7197" s="42">
        <v>16.5</v>
      </c>
      <c r="R7197" s="42">
        <v>3</v>
      </c>
    </row>
    <row r="7198" spans="1:18" x14ac:dyDescent="0.3">
      <c r="A7198" t="s">
        <v>3916</v>
      </c>
      <c r="B7198" s="17">
        <v>45032</v>
      </c>
      <c r="C7198" t="s">
        <v>543</v>
      </c>
      <c r="D7198" t="s">
        <v>3928</v>
      </c>
      <c r="E7198" t="s">
        <v>3929</v>
      </c>
      <c r="F7198" t="s">
        <v>3930</v>
      </c>
      <c r="G7198" t="s">
        <v>3877</v>
      </c>
      <c r="H7198" t="s">
        <v>3922</v>
      </c>
      <c r="I7198">
        <v>2263.2000000000003</v>
      </c>
      <c r="J7198" s="41">
        <v>1.6500000000000004E-2</v>
      </c>
      <c r="K7198" s="42">
        <v>37.342800000000011</v>
      </c>
      <c r="L7198" s="43">
        <v>1.0000000000000064E-2</v>
      </c>
      <c r="M7198" s="42">
        <v>0.37342800000000254</v>
      </c>
      <c r="N7198">
        <v>4</v>
      </c>
      <c r="O7198" s="43">
        <v>214.89999999999998</v>
      </c>
      <c r="P7198" s="42">
        <v>33.6</v>
      </c>
      <c r="Q7198" s="42">
        <v>7.5</v>
      </c>
      <c r="R7198" s="42">
        <v>3</v>
      </c>
    </row>
    <row r="7199" spans="1:18" x14ac:dyDescent="0.3">
      <c r="A7199" t="s">
        <v>3916</v>
      </c>
      <c r="B7199" s="17">
        <v>45033</v>
      </c>
      <c r="C7199" t="s">
        <v>543</v>
      </c>
      <c r="D7199" t="s">
        <v>3928</v>
      </c>
      <c r="E7199" t="s">
        <v>3929</v>
      </c>
      <c r="F7199" t="s">
        <v>3930</v>
      </c>
      <c r="G7199" t="s">
        <v>3877</v>
      </c>
      <c r="H7199" t="s">
        <v>3922</v>
      </c>
      <c r="I7199">
        <v>1803.4</v>
      </c>
      <c r="J7199" s="41">
        <v>1.584E-2</v>
      </c>
      <c r="K7199" s="42">
        <v>28.565856</v>
      </c>
      <c r="L7199" s="43">
        <v>0.87999999999999989</v>
      </c>
      <c r="M7199" s="42">
        <v>25.137953279999998</v>
      </c>
      <c r="N7199">
        <v>8</v>
      </c>
      <c r="O7199" s="43">
        <v>71.399999999999991</v>
      </c>
      <c r="P7199" s="42">
        <v>45.6</v>
      </c>
      <c r="Q7199" s="42">
        <v>16.5</v>
      </c>
      <c r="R7199" s="42">
        <v>0</v>
      </c>
    </row>
    <row r="7200" spans="1:18" x14ac:dyDescent="0.3">
      <c r="A7200" t="s">
        <v>3916</v>
      </c>
      <c r="B7200" s="17">
        <v>45034</v>
      </c>
      <c r="C7200" t="s">
        <v>543</v>
      </c>
      <c r="D7200" t="s">
        <v>3928</v>
      </c>
      <c r="E7200" t="s">
        <v>3929</v>
      </c>
      <c r="F7200" t="s">
        <v>3930</v>
      </c>
      <c r="G7200" t="s">
        <v>3877</v>
      </c>
      <c r="H7200" t="s">
        <v>3922</v>
      </c>
      <c r="I7200">
        <v>1408.8000000000002</v>
      </c>
      <c r="J7200" s="41">
        <v>1.1550000000000003E-2</v>
      </c>
      <c r="K7200" s="42">
        <v>16.271640000000005</v>
      </c>
      <c r="L7200" s="43">
        <v>1.0399999999999998</v>
      </c>
      <c r="M7200" s="42">
        <v>16.922505600000001</v>
      </c>
      <c r="N7200">
        <v>5</v>
      </c>
      <c r="O7200" s="43">
        <v>22</v>
      </c>
      <c r="P7200" s="42">
        <v>57.599999999999994</v>
      </c>
      <c r="Q7200" s="42">
        <v>0</v>
      </c>
      <c r="R7200" s="42">
        <v>1</v>
      </c>
    </row>
    <row r="7201" spans="1:18" x14ac:dyDescent="0.3">
      <c r="A7201" t="s">
        <v>3916</v>
      </c>
      <c r="B7201" s="17">
        <v>45035</v>
      </c>
      <c r="C7201" t="s">
        <v>543</v>
      </c>
      <c r="D7201" t="s">
        <v>3928</v>
      </c>
      <c r="E7201" t="s">
        <v>3929</v>
      </c>
      <c r="F7201" t="s">
        <v>3930</v>
      </c>
      <c r="G7201" t="s">
        <v>3877</v>
      </c>
      <c r="H7201" t="s">
        <v>3922</v>
      </c>
      <c r="I7201">
        <v>1813.6000000000001</v>
      </c>
      <c r="J7201" s="41">
        <v>1.2650000000000002E-2</v>
      </c>
      <c r="K7201" s="42">
        <v>22.942040000000006</v>
      </c>
      <c r="L7201" s="43">
        <v>1.0999999999999996</v>
      </c>
      <c r="M7201" s="42">
        <v>25.236243999999999</v>
      </c>
      <c r="N7201">
        <v>2</v>
      </c>
      <c r="O7201" s="43">
        <v>100.1</v>
      </c>
      <c r="P7201" s="42">
        <v>73.2</v>
      </c>
      <c r="Q7201" s="42">
        <v>9</v>
      </c>
      <c r="R7201" s="42">
        <v>7</v>
      </c>
    </row>
    <row r="7202" spans="1:18" x14ac:dyDescent="0.3">
      <c r="A7202" t="s">
        <v>3916</v>
      </c>
      <c r="B7202" s="17">
        <v>45036</v>
      </c>
      <c r="C7202" t="s">
        <v>543</v>
      </c>
      <c r="D7202" t="s">
        <v>3928</v>
      </c>
      <c r="E7202" t="s">
        <v>3929</v>
      </c>
      <c r="F7202" t="s">
        <v>3930</v>
      </c>
      <c r="G7202" t="s">
        <v>3877</v>
      </c>
      <c r="H7202" t="s">
        <v>3922</v>
      </c>
      <c r="I7202">
        <v>1194.8000000000002</v>
      </c>
      <c r="J7202" s="41">
        <v>1.6279999999999999E-2</v>
      </c>
      <c r="K7202" s="42">
        <v>19.451344000000002</v>
      </c>
      <c r="L7202" s="43">
        <v>1.0799999999999998</v>
      </c>
      <c r="M7202" s="42">
        <v>21.00745152</v>
      </c>
      <c r="N7202">
        <v>5</v>
      </c>
      <c r="O7202" s="43">
        <v>144.19999999999999</v>
      </c>
      <c r="P7202" s="42">
        <v>54</v>
      </c>
      <c r="Q7202" s="42">
        <v>4.5</v>
      </c>
      <c r="R7202" s="42">
        <v>3</v>
      </c>
    </row>
    <row r="7203" spans="1:18" x14ac:dyDescent="0.3">
      <c r="A7203" t="s">
        <v>3916</v>
      </c>
      <c r="B7203" s="17">
        <v>45037</v>
      </c>
      <c r="C7203" t="s">
        <v>543</v>
      </c>
      <c r="D7203" t="s">
        <v>3928</v>
      </c>
      <c r="E7203" t="s">
        <v>3929</v>
      </c>
      <c r="F7203" t="s">
        <v>3930</v>
      </c>
      <c r="G7203" t="s">
        <v>3877</v>
      </c>
      <c r="H7203" t="s">
        <v>3922</v>
      </c>
      <c r="I7203">
        <v>2277.2000000000003</v>
      </c>
      <c r="J7203" s="41">
        <v>1.4520000000000002E-2</v>
      </c>
      <c r="K7203" s="42">
        <v>33.064944000000011</v>
      </c>
      <c r="L7203" s="43">
        <v>1.2199999999999998</v>
      </c>
      <c r="M7203" s="42">
        <v>40.339231680000005</v>
      </c>
      <c r="N7203">
        <v>3</v>
      </c>
      <c r="O7203" s="43">
        <v>21</v>
      </c>
      <c r="P7203" s="42">
        <v>79.2</v>
      </c>
      <c r="Q7203" s="42">
        <v>15</v>
      </c>
      <c r="R7203" s="42">
        <v>5</v>
      </c>
    </row>
    <row r="7204" spans="1:18" x14ac:dyDescent="0.3">
      <c r="A7204" t="s">
        <v>3916</v>
      </c>
      <c r="B7204" s="17">
        <v>45038</v>
      </c>
      <c r="C7204" t="s">
        <v>543</v>
      </c>
      <c r="D7204" t="s">
        <v>3928</v>
      </c>
      <c r="E7204" t="s">
        <v>3929</v>
      </c>
      <c r="F7204" t="s">
        <v>3930</v>
      </c>
      <c r="G7204" t="s">
        <v>3877</v>
      </c>
      <c r="H7204" t="s">
        <v>3922</v>
      </c>
      <c r="I7204">
        <v>2453.6</v>
      </c>
      <c r="J7204" s="41">
        <v>8.9099999999999995E-3</v>
      </c>
      <c r="K7204" s="42">
        <v>21.861575999999999</v>
      </c>
      <c r="L7204" s="43">
        <v>1.2199999999999998</v>
      </c>
      <c r="M7204" s="42">
        <v>26.671122719999993</v>
      </c>
      <c r="N7204">
        <v>3</v>
      </c>
      <c r="O7204" s="43">
        <v>1</v>
      </c>
      <c r="P7204" s="42">
        <v>56.4</v>
      </c>
      <c r="Q7204" s="42">
        <v>21</v>
      </c>
      <c r="R7204" s="42">
        <v>0</v>
      </c>
    </row>
    <row r="7205" spans="1:18" x14ac:dyDescent="0.3">
      <c r="A7205" t="s">
        <v>3916</v>
      </c>
      <c r="B7205" s="17">
        <v>45039</v>
      </c>
      <c r="C7205" t="s">
        <v>543</v>
      </c>
      <c r="D7205" t="s">
        <v>3928</v>
      </c>
      <c r="E7205" t="s">
        <v>3929</v>
      </c>
      <c r="F7205" t="s">
        <v>3930</v>
      </c>
      <c r="G7205" t="s">
        <v>3877</v>
      </c>
      <c r="H7205" t="s">
        <v>3922</v>
      </c>
      <c r="I7205">
        <v>1635.4</v>
      </c>
      <c r="J7205" s="41">
        <v>1.5180000000000001E-2</v>
      </c>
      <c r="K7205" s="42">
        <v>24.825372000000002</v>
      </c>
      <c r="L7205" s="43">
        <v>1.0599999999999998</v>
      </c>
      <c r="M7205" s="42">
        <v>26.314894319999997</v>
      </c>
      <c r="N7205">
        <v>2</v>
      </c>
      <c r="O7205" s="43">
        <v>171.5</v>
      </c>
      <c r="P7205" s="42">
        <v>42</v>
      </c>
      <c r="Q7205" s="42">
        <v>21</v>
      </c>
      <c r="R7205" s="42">
        <v>0</v>
      </c>
    </row>
    <row r="7206" spans="1:18" x14ac:dyDescent="0.3">
      <c r="A7206" t="s">
        <v>3916</v>
      </c>
      <c r="B7206" s="17">
        <v>45040</v>
      </c>
      <c r="C7206" t="s">
        <v>543</v>
      </c>
      <c r="D7206" t="s">
        <v>3928</v>
      </c>
      <c r="E7206" t="s">
        <v>3929</v>
      </c>
      <c r="F7206" t="s">
        <v>3930</v>
      </c>
      <c r="G7206" t="s">
        <v>3877</v>
      </c>
      <c r="H7206" t="s">
        <v>3922</v>
      </c>
      <c r="I7206">
        <v>2177</v>
      </c>
      <c r="J7206" s="41">
        <v>1.2320000000000001E-2</v>
      </c>
      <c r="K7206" s="42">
        <v>26.820640000000001</v>
      </c>
      <c r="L7206" s="43">
        <v>0.88999999999999968</v>
      </c>
      <c r="M7206" s="42">
        <v>23.870369599999993</v>
      </c>
      <c r="N7206">
        <v>6</v>
      </c>
      <c r="O7206" s="43">
        <v>6</v>
      </c>
      <c r="P7206" s="42">
        <v>72</v>
      </c>
      <c r="Q7206" s="42">
        <v>4.5</v>
      </c>
      <c r="R7206" s="42">
        <v>4</v>
      </c>
    </row>
    <row r="7207" spans="1:18" x14ac:dyDescent="0.3">
      <c r="A7207" t="s">
        <v>3916</v>
      </c>
      <c r="B7207" s="17">
        <v>45041</v>
      </c>
      <c r="C7207" t="s">
        <v>543</v>
      </c>
      <c r="D7207" t="s">
        <v>3928</v>
      </c>
      <c r="E7207" t="s">
        <v>3929</v>
      </c>
      <c r="F7207" t="s">
        <v>3930</v>
      </c>
      <c r="G7207" t="s">
        <v>3877</v>
      </c>
      <c r="H7207" t="s">
        <v>3922</v>
      </c>
      <c r="I7207">
        <v>2237.4</v>
      </c>
      <c r="J7207" s="41">
        <v>1.3310000000000001E-2</v>
      </c>
      <c r="K7207" s="42">
        <v>29.779794000000003</v>
      </c>
      <c r="L7207" s="43">
        <v>0.25999999999999995</v>
      </c>
      <c r="M7207" s="42">
        <v>7.7427464399999995</v>
      </c>
      <c r="N7207">
        <v>4</v>
      </c>
      <c r="O7207" s="43">
        <v>92.399999999999991</v>
      </c>
      <c r="P7207" s="42">
        <v>64.8</v>
      </c>
      <c r="Q7207" s="42">
        <v>21</v>
      </c>
      <c r="R7207" s="42">
        <v>6</v>
      </c>
    </row>
    <row r="7208" spans="1:18" x14ac:dyDescent="0.3">
      <c r="A7208" t="s">
        <v>3916</v>
      </c>
      <c r="B7208" s="17">
        <v>45042</v>
      </c>
      <c r="C7208" t="s">
        <v>543</v>
      </c>
      <c r="D7208" t="s">
        <v>3928</v>
      </c>
      <c r="E7208" t="s">
        <v>3929</v>
      </c>
      <c r="F7208" t="s">
        <v>3930</v>
      </c>
      <c r="G7208" t="s">
        <v>3877</v>
      </c>
      <c r="H7208" t="s">
        <v>3922</v>
      </c>
      <c r="I7208">
        <v>1249.6000000000001</v>
      </c>
      <c r="J7208" s="41">
        <v>1.5180000000000001E-2</v>
      </c>
      <c r="K7208" s="42">
        <v>18.968928000000002</v>
      </c>
      <c r="L7208" s="43">
        <v>0.43999999999999984</v>
      </c>
      <c r="M7208" s="42">
        <v>8.3463283199999978</v>
      </c>
      <c r="N7208">
        <v>7</v>
      </c>
      <c r="O7208" s="43">
        <v>11</v>
      </c>
      <c r="P7208" s="42">
        <v>63.599999999999994</v>
      </c>
      <c r="Q7208" s="42">
        <v>13.5</v>
      </c>
      <c r="R7208" s="42">
        <v>6</v>
      </c>
    </row>
    <row r="7209" spans="1:18" x14ac:dyDescent="0.3">
      <c r="A7209" t="s">
        <v>3916</v>
      </c>
      <c r="B7209" s="17">
        <v>45043</v>
      </c>
      <c r="C7209" t="s">
        <v>543</v>
      </c>
      <c r="D7209" t="s">
        <v>3928</v>
      </c>
      <c r="E7209" t="s">
        <v>3929</v>
      </c>
      <c r="F7209" t="s">
        <v>3930</v>
      </c>
      <c r="G7209" t="s">
        <v>3877</v>
      </c>
      <c r="H7209" t="s">
        <v>3922</v>
      </c>
      <c r="I7209">
        <v>1848</v>
      </c>
      <c r="J7209" s="41">
        <v>1.562E-2</v>
      </c>
      <c r="K7209" s="42">
        <v>28.865760000000002</v>
      </c>
      <c r="L7209" s="43">
        <v>7.0000000000000034E-2</v>
      </c>
      <c r="M7209" s="42">
        <v>2.0206032000000009</v>
      </c>
      <c r="N7209">
        <v>4</v>
      </c>
      <c r="O7209" s="43">
        <v>125.99999999999999</v>
      </c>
      <c r="P7209" s="42">
        <v>27.599999999999998</v>
      </c>
      <c r="Q7209" s="42">
        <v>6</v>
      </c>
      <c r="R7209" s="42">
        <v>2</v>
      </c>
    </row>
    <row r="7210" spans="1:18" x14ac:dyDescent="0.3">
      <c r="A7210" t="s">
        <v>3916</v>
      </c>
      <c r="B7210" s="17">
        <v>45044</v>
      </c>
      <c r="C7210" t="s">
        <v>543</v>
      </c>
      <c r="D7210" t="s">
        <v>3928</v>
      </c>
      <c r="E7210" t="s">
        <v>3929</v>
      </c>
      <c r="F7210" t="s">
        <v>3930</v>
      </c>
      <c r="G7210" t="s">
        <v>3877</v>
      </c>
      <c r="H7210" t="s">
        <v>3922</v>
      </c>
      <c r="I7210">
        <v>2439.2000000000003</v>
      </c>
      <c r="J7210" s="41">
        <v>1.397E-2</v>
      </c>
      <c r="K7210" s="42">
        <v>34.075624000000005</v>
      </c>
      <c r="L7210" s="43">
        <v>0.72999999999999976</v>
      </c>
      <c r="M7210" s="42">
        <v>24.875205519999994</v>
      </c>
      <c r="N7210">
        <v>7</v>
      </c>
      <c r="O7210" s="43">
        <v>90.3</v>
      </c>
      <c r="P7210" s="42">
        <v>48</v>
      </c>
      <c r="Q7210" s="42">
        <v>16.5</v>
      </c>
      <c r="R7210" s="42">
        <v>10</v>
      </c>
    </row>
    <row r="7211" spans="1:18" x14ac:dyDescent="0.3">
      <c r="A7211" t="s">
        <v>3916</v>
      </c>
      <c r="B7211" s="17">
        <v>45045</v>
      </c>
      <c r="C7211" t="s">
        <v>543</v>
      </c>
      <c r="D7211" t="s">
        <v>3928</v>
      </c>
      <c r="E7211" t="s">
        <v>3929</v>
      </c>
      <c r="F7211" t="s">
        <v>3930</v>
      </c>
      <c r="G7211" t="s">
        <v>3877</v>
      </c>
      <c r="H7211" t="s">
        <v>3922</v>
      </c>
      <c r="I7211">
        <v>1857.4</v>
      </c>
      <c r="J7211" s="41">
        <v>1.3090000000000004E-2</v>
      </c>
      <c r="K7211" s="42">
        <v>24.313366000000009</v>
      </c>
      <c r="L7211" s="43">
        <v>0.33999999999999986</v>
      </c>
      <c r="M7211" s="42">
        <v>8.2665444399999988</v>
      </c>
      <c r="N7211">
        <v>1</v>
      </c>
      <c r="O7211" s="43">
        <v>16</v>
      </c>
      <c r="P7211" s="42">
        <v>34.799999999999997</v>
      </c>
      <c r="Q7211" s="42">
        <v>19.5</v>
      </c>
      <c r="R7211" s="42">
        <v>0</v>
      </c>
    </row>
    <row r="7212" spans="1:18" x14ac:dyDescent="0.3">
      <c r="A7212" t="s">
        <v>3916</v>
      </c>
      <c r="B7212" s="17">
        <v>45046</v>
      </c>
      <c r="C7212" t="s">
        <v>543</v>
      </c>
      <c r="D7212" t="s">
        <v>3928</v>
      </c>
      <c r="E7212" t="s">
        <v>3929</v>
      </c>
      <c r="F7212" t="s">
        <v>3930</v>
      </c>
      <c r="G7212" t="s">
        <v>3877</v>
      </c>
      <c r="H7212" t="s">
        <v>3922</v>
      </c>
      <c r="I7212">
        <v>2490.6</v>
      </c>
      <c r="J7212" s="41">
        <v>1.4410000000000004E-2</v>
      </c>
      <c r="K7212" s="42">
        <v>35.88954600000001</v>
      </c>
      <c r="L7212" s="43">
        <v>0.69999999999999973</v>
      </c>
      <c r="M7212" s="42">
        <v>25.122682199999996</v>
      </c>
      <c r="N7212">
        <v>3</v>
      </c>
      <c r="O7212" s="43">
        <v>30</v>
      </c>
      <c r="P7212" s="42">
        <v>37.199999999999996</v>
      </c>
      <c r="Q7212" s="42">
        <v>15</v>
      </c>
      <c r="R7212" s="42">
        <v>7</v>
      </c>
    </row>
    <row r="7213" spans="1:18" x14ac:dyDescent="0.3">
      <c r="A7213" t="s">
        <v>3916</v>
      </c>
      <c r="B7213" s="17">
        <v>45047</v>
      </c>
      <c r="C7213" t="s">
        <v>543</v>
      </c>
      <c r="D7213" t="s">
        <v>3928</v>
      </c>
      <c r="E7213" t="s">
        <v>3929</v>
      </c>
      <c r="F7213" t="s">
        <v>3930</v>
      </c>
      <c r="G7213" t="s">
        <v>3877</v>
      </c>
      <c r="H7213" t="s">
        <v>3922</v>
      </c>
      <c r="I7213">
        <v>2373.8000000000002</v>
      </c>
      <c r="J7213" s="41">
        <v>1.3640000000000003E-2</v>
      </c>
      <c r="K7213" s="42">
        <v>32.37863200000001</v>
      </c>
      <c r="L7213" s="43">
        <v>0.25000000000000011</v>
      </c>
      <c r="M7213" s="42">
        <v>8.0946580000000061</v>
      </c>
      <c r="N7213">
        <v>4</v>
      </c>
      <c r="O7213" s="43">
        <v>37</v>
      </c>
      <c r="P7213" s="42">
        <v>20.399999999999999</v>
      </c>
      <c r="Q7213" s="42">
        <v>10.5</v>
      </c>
      <c r="R7213" s="42">
        <v>3</v>
      </c>
    </row>
    <row r="7214" spans="1:18" x14ac:dyDescent="0.3">
      <c r="A7214" t="s">
        <v>3916</v>
      </c>
      <c r="B7214" s="17">
        <v>45048</v>
      </c>
      <c r="C7214" t="s">
        <v>543</v>
      </c>
      <c r="D7214" t="s">
        <v>3928</v>
      </c>
      <c r="E7214" t="s">
        <v>3929</v>
      </c>
      <c r="F7214" t="s">
        <v>3930</v>
      </c>
      <c r="G7214" t="s">
        <v>3877</v>
      </c>
      <c r="H7214" t="s">
        <v>3922</v>
      </c>
      <c r="I7214">
        <v>1511</v>
      </c>
      <c r="J7214" s="41">
        <v>9.9000000000000025E-3</v>
      </c>
      <c r="K7214" s="42">
        <v>14.958900000000003</v>
      </c>
      <c r="L7214" s="43">
        <v>0.20000000000000009</v>
      </c>
      <c r="M7214" s="42">
        <v>2.9917800000000021</v>
      </c>
      <c r="N7214">
        <v>5</v>
      </c>
      <c r="O7214" s="43">
        <v>110.6</v>
      </c>
      <c r="P7214" s="42">
        <v>50.4</v>
      </c>
      <c r="Q7214" s="42">
        <v>24</v>
      </c>
      <c r="R7214" s="42">
        <v>5</v>
      </c>
    </row>
    <row r="7215" spans="1:18" x14ac:dyDescent="0.3">
      <c r="A7215" t="s">
        <v>3916</v>
      </c>
      <c r="B7215" s="17">
        <v>45049</v>
      </c>
      <c r="C7215" t="s">
        <v>543</v>
      </c>
      <c r="D7215" t="s">
        <v>3928</v>
      </c>
      <c r="E7215" t="s">
        <v>3929</v>
      </c>
      <c r="F7215" t="s">
        <v>3930</v>
      </c>
      <c r="G7215" t="s">
        <v>3877</v>
      </c>
      <c r="H7215" t="s">
        <v>3922</v>
      </c>
      <c r="I7215">
        <v>1670.4</v>
      </c>
      <c r="J7215" s="41">
        <v>1.3640000000000003E-2</v>
      </c>
      <c r="K7215" s="42">
        <v>22.784256000000006</v>
      </c>
      <c r="L7215" s="43">
        <v>0.05</v>
      </c>
      <c r="M7215" s="42">
        <v>1.1392128000000004</v>
      </c>
      <c r="N7215">
        <v>4</v>
      </c>
      <c r="O7215" s="43">
        <v>97.3</v>
      </c>
      <c r="P7215" s="42">
        <v>78</v>
      </c>
      <c r="Q7215" s="42">
        <v>13.5</v>
      </c>
      <c r="R7215" s="42">
        <v>7</v>
      </c>
    </row>
    <row r="7216" spans="1:18" x14ac:dyDescent="0.3">
      <c r="A7216" t="s">
        <v>3916</v>
      </c>
      <c r="B7216" s="17">
        <v>45050</v>
      </c>
      <c r="C7216" t="s">
        <v>543</v>
      </c>
      <c r="D7216" t="s">
        <v>3928</v>
      </c>
      <c r="E7216" t="s">
        <v>3929</v>
      </c>
      <c r="F7216" t="s">
        <v>3930</v>
      </c>
      <c r="G7216" t="s">
        <v>3877</v>
      </c>
      <c r="H7216" t="s">
        <v>3922</v>
      </c>
      <c r="I7216">
        <v>2207.2000000000003</v>
      </c>
      <c r="J7216" s="41">
        <v>1.2870000000000003E-2</v>
      </c>
      <c r="K7216" s="42">
        <v>28.40666400000001</v>
      </c>
      <c r="L7216" s="43">
        <v>0.50999999999999979</v>
      </c>
      <c r="M7216" s="42">
        <v>14.487398639999999</v>
      </c>
      <c r="N7216">
        <v>2</v>
      </c>
      <c r="O7216" s="43">
        <v>32</v>
      </c>
      <c r="P7216" s="42">
        <v>44.4</v>
      </c>
      <c r="Q7216" s="42">
        <v>21</v>
      </c>
      <c r="R7216" s="42">
        <v>4</v>
      </c>
    </row>
    <row r="7217" spans="1:18" x14ac:dyDescent="0.3">
      <c r="A7217" t="s">
        <v>3916</v>
      </c>
      <c r="B7217" s="17">
        <v>45051</v>
      </c>
      <c r="C7217" t="s">
        <v>543</v>
      </c>
      <c r="D7217" t="s">
        <v>3928</v>
      </c>
      <c r="E7217" t="s">
        <v>3929</v>
      </c>
      <c r="F7217" t="s">
        <v>3930</v>
      </c>
      <c r="G7217" t="s">
        <v>3877</v>
      </c>
      <c r="H7217" t="s">
        <v>3922</v>
      </c>
      <c r="I7217">
        <v>2037.4</v>
      </c>
      <c r="J7217" s="41">
        <v>1.1000000000000001E-2</v>
      </c>
      <c r="K7217" s="42">
        <v>22.411400000000004</v>
      </c>
      <c r="L7217" s="43">
        <v>0.56999999999999984</v>
      </c>
      <c r="M7217" s="42">
        <v>12.774497999999999</v>
      </c>
      <c r="N7217">
        <v>3</v>
      </c>
      <c r="O7217" s="43">
        <v>28</v>
      </c>
      <c r="P7217" s="42">
        <v>39.6</v>
      </c>
      <c r="Q7217" s="42">
        <v>25.5</v>
      </c>
      <c r="R7217" s="42">
        <v>1</v>
      </c>
    </row>
    <row r="7218" spans="1:18" x14ac:dyDescent="0.3">
      <c r="A7218" t="s">
        <v>3916</v>
      </c>
      <c r="B7218" s="17">
        <v>45052</v>
      </c>
      <c r="C7218" t="s">
        <v>543</v>
      </c>
      <c r="D7218" t="s">
        <v>3928</v>
      </c>
      <c r="E7218" t="s">
        <v>3929</v>
      </c>
      <c r="F7218" t="s">
        <v>3930</v>
      </c>
      <c r="G7218" t="s">
        <v>3877</v>
      </c>
      <c r="H7218" t="s">
        <v>3922</v>
      </c>
      <c r="I7218">
        <v>2393.2000000000003</v>
      </c>
      <c r="J7218" s="41">
        <v>1.3200000000000003E-2</v>
      </c>
      <c r="K7218" s="42">
        <v>31.590240000000012</v>
      </c>
      <c r="L7218" s="43">
        <v>0.74999999999999978</v>
      </c>
      <c r="M7218" s="42">
        <v>23.692680000000003</v>
      </c>
      <c r="N7218">
        <v>6</v>
      </c>
      <c r="O7218" s="43">
        <v>10</v>
      </c>
      <c r="P7218" s="42">
        <v>72</v>
      </c>
      <c r="Q7218" s="42">
        <v>19.5</v>
      </c>
      <c r="R7218" s="42">
        <v>9</v>
      </c>
    </row>
    <row r="7219" spans="1:18" x14ac:dyDescent="0.3">
      <c r="A7219" t="s">
        <v>3916</v>
      </c>
      <c r="B7219" s="17">
        <v>45053</v>
      </c>
      <c r="C7219" t="s">
        <v>543</v>
      </c>
      <c r="D7219" t="s">
        <v>3928</v>
      </c>
      <c r="E7219" t="s">
        <v>3929</v>
      </c>
      <c r="F7219" t="s">
        <v>3930</v>
      </c>
      <c r="G7219" t="s">
        <v>3877</v>
      </c>
      <c r="H7219" t="s">
        <v>3922</v>
      </c>
      <c r="I7219">
        <v>1616.8000000000002</v>
      </c>
      <c r="J7219" s="41">
        <v>1.584E-2</v>
      </c>
      <c r="K7219" s="42">
        <v>25.610112000000004</v>
      </c>
      <c r="L7219" s="43">
        <v>0.06</v>
      </c>
      <c r="M7219" s="42">
        <v>1.5366067200000002</v>
      </c>
      <c r="N7219">
        <v>3</v>
      </c>
      <c r="O7219" s="43">
        <v>124.6</v>
      </c>
      <c r="P7219" s="42">
        <v>74.399999999999991</v>
      </c>
      <c r="Q7219" s="42">
        <v>0</v>
      </c>
      <c r="R7219" s="42">
        <v>10</v>
      </c>
    </row>
    <row r="7220" spans="1:18" x14ac:dyDescent="0.3">
      <c r="A7220" t="s">
        <v>3916</v>
      </c>
      <c r="B7220" s="17">
        <v>45054</v>
      </c>
      <c r="C7220" t="s">
        <v>543</v>
      </c>
      <c r="D7220" t="s">
        <v>3928</v>
      </c>
      <c r="E7220" t="s">
        <v>3929</v>
      </c>
      <c r="F7220" t="s">
        <v>3930</v>
      </c>
      <c r="G7220" t="s">
        <v>3877</v>
      </c>
      <c r="H7220" t="s">
        <v>3922</v>
      </c>
      <c r="I7220">
        <v>1477</v>
      </c>
      <c r="J7220" s="41">
        <v>1.4080000000000001E-2</v>
      </c>
      <c r="K7220" s="42">
        <v>20.79616</v>
      </c>
      <c r="L7220" s="43">
        <v>0.85</v>
      </c>
      <c r="M7220" s="42">
        <v>17.676735999999998</v>
      </c>
      <c r="N7220">
        <v>7</v>
      </c>
      <c r="O7220" s="43">
        <v>100.1</v>
      </c>
      <c r="P7220" s="42">
        <v>22.8</v>
      </c>
      <c r="Q7220" s="42">
        <v>9</v>
      </c>
      <c r="R7220" s="42">
        <v>9</v>
      </c>
    </row>
    <row r="7221" spans="1:18" x14ac:dyDescent="0.3">
      <c r="A7221" t="s">
        <v>3916</v>
      </c>
      <c r="B7221" s="17">
        <v>45055</v>
      </c>
      <c r="C7221" t="s">
        <v>543</v>
      </c>
      <c r="D7221" t="s">
        <v>3928</v>
      </c>
      <c r="E7221" t="s">
        <v>3929</v>
      </c>
      <c r="F7221" t="s">
        <v>3930</v>
      </c>
      <c r="G7221" t="s">
        <v>3877</v>
      </c>
      <c r="H7221" t="s">
        <v>3922</v>
      </c>
      <c r="I7221">
        <v>1914.1999999999998</v>
      </c>
      <c r="J7221" s="41">
        <v>1.5180000000000003E-2</v>
      </c>
      <c r="K7221" s="42">
        <v>29.057556000000002</v>
      </c>
      <c r="L7221" s="43">
        <v>0.29000000000000004</v>
      </c>
      <c r="M7221" s="42">
        <v>8.426691240000002</v>
      </c>
      <c r="N7221">
        <v>5</v>
      </c>
      <c r="O7221" s="43">
        <v>244.99999999999997</v>
      </c>
      <c r="P7221" s="42">
        <v>15.6</v>
      </c>
      <c r="Q7221" s="42">
        <v>18</v>
      </c>
      <c r="R7221" s="42">
        <v>0</v>
      </c>
    </row>
    <row r="7222" spans="1:18" x14ac:dyDescent="0.3">
      <c r="A7222" t="s">
        <v>3916</v>
      </c>
      <c r="B7222" s="17">
        <v>45056</v>
      </c>
      <c r="C7222" t="s">
        <v>543</v>
      </c>
      <c r="D7222" t="s">
        <v>3928</v>
      </c>
      <c r="E7222" t="s">
        <v>3929</v>
      </c>
      <c r="F7222" t="s">
        <v>3930</v>
      </c>
      <c r="G7222" t="s">
        <v>3877</v>
      </c>
      <c r="H7222" t="s">
        <v>3922</v>
      </c>
      <c r="I7222">
        <v>2294.8000000000002</v>
      </c>
      <c r="J7222" s="41">
        <v>8.9099999999999995E-3</v>
      </c>
      <c r="K7222" s="42">
        <v>20.446667999999999</v>
      </c>
      <c r="L7222" s="43">
        <v>0.56999999999999984</v>
      </c>
      <c r="M7222" s="42">
        <v>11.654600759999996</v>
      </c>
      <c r="N7222">
        <v>4</v>
      </c>
      <c r="O7222" s="43">
        <v>91</v>
      </c>
      <c r="P7222" s="42">
        <v>52.8</v>
      </c>
      <c r="Q7222" s="42">
        <v>1.5</v>
      </c>
      <c r="R7222" s="42">
        <v>8</v>
      </c>
    </row>
    <row r="7223" spans="1:18" x14ac:dyDescent="0.3">
      <c r="A7223" t="s">
        <v>3916</v>
      </c>
      <c r="B7223" s="17">
        <v>45057</v>
      </c>
      <c r="C7223" t="s">
        <v>543</v>
      </c>
      <c r="D7223" t="s">
        <v>3928</v>
      </c>
      <c r="E7223" t="s">
        <v>3929</v>
      </c>
      <c r="F7223" t="s">
        <v>3930</v>
      </c>
      <c r="G7223" t="s">
        <v>3877</v>
      </c>
      <c r="H7223" t="s">
        <v>3922</v>
      </c>
      <c r="I7223">
        <v>1644.2</v>
      </c>
      <c r="J7223" s="41">
        <v>1.6500000000000001E-2</v>
      </c>
      <c r="K7223" s="42">
        <v>27.129300000000001</v>
      </c>
      <c r="L7223" s="43">
        <v>0.36</v>
      </c>
      <c r="M7223" s="42">
        <v>9.7665480000000002</v>
      </c>
      <c r="N7223">
        <v>4</v>
      </c>
      <c r="O7223" s="43">
        <v>74.199999999999989</v>
      </c>
      <c r="P7223" s="42">
        <v>49.199999999999996</v>
      </c>
      <c r="Q7223" s="42">
        <v>15</v>
      </c>
      <c r="R7223" s="42">
        <v>1</v>
      </c>
    </row>
    <row r="7224" spans="1:18" x14ac:dyDescent="0.3">
      <c r="A7224" t="s">
        <v>3916</v>
      </c>
      <c r="B7224" s="17">
        <v>45058</v>
      </c>
      <c r="C7224" t="s">
        <v>543</v>
      </c>
      <c r="D7224" t="s">
        <v>3928</v>
      </c>
      <c r="E7224" t="s">
        <v>3929</v>
      </c>
      <c r="F7224" t="s">
        <v>3930</v>
      </c>
      <c r="G7224" t="s">
        <v>3877</v>
      </c>
      <c r="H7224" t="s">
        <v>3922</v>
      </c>
      <c r="I7224">
        <v>2546.2000000000003</v>
      </c>
      <c r="J7224" s="41">
        <v>1.0560000000000002E-2</v>
      </c>
      <c r="K7224" s="42">
        <v>26.887872000000009</v>
      </c>
      <c r="L7224" s="43">
        <v>0.18000000000000005</v>
      </c>
      <c r="M7224" s="42">
        <v>4.8398169600000029</v>
      </c>
      <c r="N7224">
        <v>4</v>
      </c>
      <c r="O7224" s="43">
        <v>211.39999999999998</v>
      </c>
      <c r="P7224" s="42">
        <v>64.8</v>
      </c>
      <c r="Q7224" s="42">
        <v>10.5</v>
      </c>
      <c r="R7224" s="42">
        <v>9</v>
      </c>
    </row>
    <row r="7225" spans="1:18" x14ac:dyDescent="0.3">
      <c r="A7225" t="s">
        <v>3916</v>
      </c>
      <c r="B7225" s="17">
        <v>45059</v>
      </c>
      <c r="C7225" t="s">
        <v>543</v>
      </c>
      <c r="D7225" t="s">
        <v>3928</v>
      </c>
      <c r="E7225" t="s">
        <v>3929</v>
      </c>
      <c r="F7225" t="s">
        <v>3930</v>
      </c>
      <c r="G7225" t="s">
        <v>3877</v>
      </c>
      <c r="H7225" t="s">
        <v>3922</v>
      </c>
      <c r="I7225">
        <v>2188.6</v>
      </c>
      <c r="J7225" s="41">
        <v>1.3310000000000002E-2</v>
      </c>
      <c r="K7225" s="42">
        <v>29.130266000000002</v>
      </c>
      <c r="L7225" s="43">
        <v>1.2899999999999996</v>
      </c>
      <c r="M7225" s="42">
        <v>37.578043139999991</v>
      </c>
      <c r="N7225">
        <v>1</v>
      </c>
      <c r="O7225" s="43">
        <v>47</v>
      </c>
      <c r="P7225" s="42">
        <v>52.8</v>
      </c>
      <c r="Q7225" s="42">
        <v>10.5</v>
      </c>
      <c r="R7225" s="42">
        <v>0</v>
      </c>
    </row>
    <row r="7226" spans="1:18" x14ac:dyDescent="0.3">
      <c r="A7226" t="s">
        <v>3916</v>
      </c>
      <c r="B7226" s="17">
        <v>45060</v>
      </c>
      <c r="C7226" t="s">
        <v>543</v>
      </c>
      <c r="D7226" t="s">
        <v>3928</v>
      </c>
      <c r="E7226" t="s">
        <v>3929</v>
      </c>
      <c r="F7226" t="s">
        <v>3930</v>
      </c>
      <c r="G7226" t="s">
        <v>3877</v>
      </c>
      <c r="H7226" t="s">
        <v>3922</v>
      </c>
      <c r="I7226">
        <v>1727.4</v>
      </c>
      <c r="J7226" s="41">
        <v>1.5510000000000005E-2</v>
      </c>
      <c r="K7226" s="42">
        <v>26.79197400000001</v>
      </c>
      <c r="L7226" s="43">
        <v>0.99999999999999989</v>
      </c>
      <c r="M7226" s="42">
        <v>26.791974000000007</v>
      </c>
      <c r="N7226">
        <v>1</v>
      </c>
      <c r="O7226" s="43">
        <v>41</v>
      </c>
      <c r="P7226" s="42">
        <v>75.599999999999994</v>
      </c>
      <c r="Q7226" s="42">
        <v>24</v>
      </c>
      <c r="R7226" s="42">
        <v>3</v>
      </c>
    </row>
    <row r="7227" spans="1:18" x14ac:dyDescent="0.3">
      <c r="A7227" t="s">
        <v>3916</v>
      </c>
      <c r="B7227" s="17">
        <v>45061</v>
      </c>
      <c r="C7227" t="s">
        <v>543</v>
      </c>
      <c r="D7227" t="s">
        <v>3928</v>
      </c>
      <c r="E7227" t="s">
        <v>3929</v>
      </c>
      <c r="F7227" t="s">
        <v>3930</v>
      </c>
      <c r="G7227" t="s">
        <v>3877</v>
      </c>
      <c r="H7227" t="s">
        <v>3922</v>
      </c>
      <c r="I7227">
        <v>1634</v>
      </c>
      <c r="J7227" s="41">
        <v>1.4740000000000001E-2</v>
      </c>
      <c r="K7227" s="42">
        <v>24.085160000000002</v>
      </c>
      <c r="L7227" s="43">
        <v>0.28999999999999992</v>
      </c>
      <c r="M7227" s="42">
        <v>6.9846963999999989</v>
      </c>
      <c r="N7227">
        <v>2</v>
      </c>
      <c r="O7227" s="43">
        <v>225.39999999999998</v>
      </c>
      <c r="P7227" s="42">
        <v>58.8</v>
      </c>
      <c r="Q7227" s="42">
        <v>21</v>
      </c>
      <c r="R7227" s="42">
        <v>10</v>
      </c>
    </row>
    <row r="7228" spans="1:18" x14ac:dyDescent="0.3">
      <c r="A7228" t="s">
        <v>3916</v>
      </c>
      <c r="B7228" s="17">
        <v>45062</v>
      </c>
      <c r="C7228" t="s">
        <v>543</v>
      </c>
      <c r="D7228" t="s">
        <v>3928</v>
      </c>
      <c r="E7228" t="s">
        <v>3929</v>
      </c>
      <c r="F7228" t="s">
        <v>3930</v>
      </c>
      <c r="G7228" t="s">
        <v>3877</v>
      </c>
      <c r="H7228" t="s">
        <v>3922</v>
      </c>
      <c r="I7228">
        <v>1537.2</v>
      </c>
      <c r="J7228" s="41">
        <v>1.4520000000000005E-2</v>
      </c>
      <c r="K7228" s="42">
        <v>22.32014400000001</v>
      </c>
      <c r="L7228" s="43">
        <v>0.21000000000000005</v>
      </c>
      <c r="M7228" s="42">
        <v>4.6872302400000034</v>
      </c>
      <c r="N7228">
        <v>6</v>
      </c>
      <c r="O7228" s="43">
        <v>120.39999999999999</v>
      </c>
      <c r="P7228" s="42">
        <v>51.6</v>
      </c>
      <c r="Q7228" s="42">
        <v>19.5</v>
      </c>
      <c r="R7228" s="42">
        <v>1</v>
      </c>
    </row>
    <row r="7229" spans="1:18" x14ac:dyDescent="0.3">
      <c r="A7229" t="s">
        <v>3916</v>
      </c>
      <c r="B7229" s="17">
        <v>45063</v>
      </c>
      <c r="C7229" t="s">
        <v>543</v>
      </c>
      <c r="D7229" t="s">
        <v>3928</v>
      </c>
      <c r="E7229" t="s">
        <v>3929</v>
      </c>
      <c r="F7229" t="s">
        <v>3930</v>
      </c>
      <c r="G7229" t="s">
        <v>3877</v>
      </c>
      <c r="H7229" t="s">
        <v>3922</v>
      </c>
      <c r="I7229">
        <v>1340</v>
      </c>
      <c r="J7229" s="41">
        <v>1.3860000000000001E-2</v>
      </c>
      <c r="K7229" s="42">
        <v>18.572400000000002</v>
      </c>
      <c r="L7229" s="43">
        <v>1.0900000000000001</v>
      </c>
      <c r="M7229" s="42">
        <v>20.243916000000002</v>
      </c>
      <c r="N7229">
        <v>5</v>
      </c>
      <c r="O7229" s="43">
        <v>86.8</v>
      </c>
      <c r="P7229" s="42">
        <v>84</v>
      </c>
      <c r="Q7229" s="42">
        <v>22.5</v>
      </c>
      <c r="R7229" s="42">
        <v>5</v>
      </c>
    </row>
    <row r="7230" spans="1:18" x14ac:dyDescent="0.3">
      <c r="A7230" t="s">
        <v>3916</v>
      </c>
      <c r="B7230" s="17">
        <v>45064</v>
      </c>
      <c r="C7230" t="s">
        <v>543</v>
      </c>
      <c r="D7230" t="s">
        <v>3928</v>
      </c>
      <c r="E7230" t="s">
        <v>3929</v>
      </c>
      <c r="F7230" t="s">
        <v>3930</v>
      </c>
      <c r="G7230" t="s">
        <v>3877</v>
      </c>
      <c r="H7230" t="s">
        <v>3922</v>
      </c>
      <c r="I7230">
        <v>1938</v>
      </c>
      <c r="J7230" s="41">
        <v>1.2650000000000003E-2</v>
      </c>
      <c r="K7230" s="42">
        <v>24.515700000000006</v>
      </c>
      <c r="L7230" s="43">
        <v>0.58999999999999986</v>
      </c>
      <c r="M7230" s="42">
        <v>14.464263000000001</v>
      </c>
      <c r="N7230">
        <v>3</v>
      </c>
      <c r="O7230" s="43">
        <v>155.39999999999998</v>
      </c>
      <c r="P7230" s="42">
        <v>39.6</v>
      </c>
      <c r="Q7230" s="42">
        <v>9</v>
      </c>
      <c r="R7230" s="42">
        <v>1</v>
      </c>
    </row>
    <row r="7231" spans="1:18" x14ac:dyDescent="0.3">
      <c r="A7231" t="s">
        <v>3916</v>
      </c>
      <c r="B7231" s="17">
        <v>45065</v>
      </c>
      <c r="C7231" t="s">
        <v>543</v>
      </c>
      <c r="D7231" t="s">
        <v>3928</v>
      </c>
      <c r="E7231" t="s">
        <v>3929</v>
      </c>
      <c r="F7231" t="s">
        <v>3930</v>
      </c>
      <c r="G7231" t="s">
        <v>3877</v>
      </c>
      <c r="H7231" t="s">
        <v>3922</v>
      </c>
      <c r="I7231">
        <v>2332.4</v>
      </c>
      <c r="J7231" s="41">
        <v>1.4300000000000004E-2</v>
      </c>
      <c r="K7231" s="42">
        <v>33.353320000000011</v>
      </c>
      <c r="L7231" s="43">
        <v>0.37</v>
      </c>
      <c r="M7231" s="42">
        <v>12.340728400000003</v>
      </c>
      <c r="N7231">
        <v>4</v>
      </c>
      <c r="O7231" s="43">
        <v>8</v>
      </c>
      <c r="P7231" s="42">
        <v>51.6</v>
      </c>
      <c r="Q7231" s="42">
        <v>18</v>
      </c>
      <c r="R7231" s="42">
        <v>1</v>
      </c>
    </row>
    <row r="7232" spans="1:18" x14ac:dyDescent="0.3">
      <c r="A7232" t="s">
        <v>3916</v>
      </c>
      <c r="B7232" s="17">
        <v>45066</v>
      </c>
      <c r="C7232" t="s">
        <v>543</v>
      </c>
      <c r="D7232" t="s">
        <v>3928</v>
      </c>
      <c r="E7232" t="s">
        <v>3929</v>
      </c>
      <c r="F7232" t="s">
        <v>3930</v>
      </c>
      <c r="G7232" t="s">
        <v>3877</v>
      </c>
      <c r="H7232" t="s">
        <v>3922</v>
      </c>
      <c r="I7232">
        <v>2160.6000000000004</v>
      </c>
      <c r="J7232" s="41">
        <v>1.3970000000000003E-2</v>
      </c>
      <c r="K7232" s="42">
        <v>30.183582000000012</v>
      </c>
      <c r="L7232" s="43">
        <v>0.37999999999999978</v>
      </c>
      <c r="M7232" s="42">
        <v>11.469761159999997</v>
      </c>
      <c r="N7232">
        <v>8</v>
      </c>
      <c r="O7232" s="43">
        <v>64.399999999999991</v>
      </c>
      <c r="P7232" s="42">
        <v>75.599999999999994</v>
      </c>
      <c r="Q7232" s="42">
        <v>6</v>
      </c>
      <c r="R7232" s="42">
        <v>8</v>
      </c>
    </row>
    <row r="7233" spans="1:18" x14ac:dyDescent="0.3">
      <c r="A7233" t="s">
        <v>3916</v>
      </c>
      <c r="B7233" s="17">
        <v>45067</v>
      </c>
      <c r="C7233" t="s">
        <v>543</v>
      </c>
      <c r="D7233" t="s">
        <v>3928</v>
      </c>
      <c r="E7233" t="s">
        <v>3929</v>
      </c>
      <c r="F7233" t="s">
        <v>3930</v>
      </c>
      <c r="G7233" t="s">
        <v>3877</v>
      </c>
      <c r="H7233" t="s">
        <v>3922</v>
      </c>
      <c r="I7233">
        <v>1654</v>
      </c>
      <c r="J7233" s="41">
        <v>1.2540000000000001E-2</v>
      </c>
      <c r="K7233" s="42">
        <v>20.741160000000001</v>
      </c>
      <c r="L7233" s="43">
        <v>0.25000000000000011</v>
      </c>
      <c r="M7233" s="42">
        <v>5.1852900000000028</v>
      </c>
      <c r="N7233">
        <v>7</v>
      </c>
      <c r="O7233" s="43">
        <v>45.5</v>
      </c>
      <c r="P7233" s="42">
        <v>28.799999999999997</v>
      </c>
      <c r="Q7233" s="42">
        <v>10.5</v>
      </c>
      <c r="R7233" s="42">
        <v>8</v>
      </c>
    </row>
    <row r="7234" spans="1:18" x14ac:dyDescent="0.3">
      <c r="A7234" t="s">
        <v>3916</v>
      </c>
      <c r="B7234" s="17">
        <v>45068</v>
      </c>
      <c r="C7234" t="s">
        <v>543</v>
      </c>
      <c r="D7234" t="s">
        <v>3928</v>
      </c>
      <c r="E7234" t="s">
        <v>3929</v>
      </c>
      <c r="F7234" t="s">
        <v>3930</v>
      </c>
      <c r="G7234" t="s">
        <v>3877</v>
      </c>
      <c r="H7234" t="s">
        <v>3922</v>
      </c>
      <c r="I7234">
        <v>1500.6000000000001</v>
      </c>
      <c r="J7234" s="41">
        <v>1.1880000000000002E-2</v>
      </c>
      <c r="K7234" s="42">
        <v>17.827128000000005</v>
      </c>
      <c r="L7234" s="43">
        <v>5.0000000000000086E-2</v>
      </c>
      <c r="M7234" s="42">
        <v>0.89135640000000183</v>
      </c>
      <c r="N7234">
        <v>2</v>
      </c>
      <c r="O7234" s="43">
        <v>41</v>
      </c>
      <c r="P7234" s="42">
        <v>74.399999999999991</v>
      </c>
      <c r="Q7234" s="42">
        <v>15</v>
      </c>
      <c r="R7234" s="42">
        <v>5</v>
      </c>
    </row>
    <row r="7235" spans="1:18" x14ac:dyDescent="0.3">
      <c r="A7235" t="s">
        <v>3916</v>
      </c>
      <c r="B7235" s="17">
        <v>45069</v>
      </c>
      <c r="C7235" t="s">
        <v>543</v>
      </c>
      <c r="D7235" t="s">
        <v>3928</v>
      </c>
      <c r="E7235" t="s">
        <v>3929</v>
      </c>
      <c r="F7235" t="s">
        <v>3930</v>
      </c>
      <c r="G7235" t="s">
        <v>3877</v>
      </c>
      <c r="H7235" t="s">
        <v>3922</v>
      </c>
      <c r="I7235">
        <v>1234</v>
      </c>
      <c r="J7235" s="41">
        <v>1.2430000000000002E-2</v>
      </c>
      <c r="K7235" s="42">
        <v>15.338620000000002</v>
      </c>
      <c r="L7235" s="43">
        <v>4.0000000000000022E-2</v>
      </c>
      <c r="M7235" s="42">
        <v>0.61354480000000045</v>
      </c>
      <c r="N7235">
        <v>5</v>
      </c>
      <c r="O7235" s="43">
        <v>21</v>
      </c>
      <c r="P7235" s="42">
        <v>30</v>
      </c>
      <c r="Q7235" s="42">
        <v>7.5</v>
      </c>
      <c r="R7235" s="42">
        <v>2</v>
      </c>
    </row>
    <row r="7236" spans="1:18" x14ac:dyDescent="0.3">
      <c r="A7236" t="s">
        <v>3916</v>
      </c>
      <c r="B7236" s="17">
        <v>45070</v>
      </c>
      <c r="C7236" t="s">
        <v>543</v>
      </c>
      <c r="D7236" t="s">
        <v>3928</v>
      </c>
      <c r="E7236" t="s">
        <v>3929</v>
      </c>
      <c r="F7236" t="s">
        <v>3930</v>
      </c>
      <c r="G7236" t="s">
        <v>3877</v>
      </c>
      <c r="H7236" t="s">
        <v>3922</v>
      </c>
      <c r="I7236">
        <v>1489.8000000000002</v>
      </c>
      <c r="J7236" s="41">
        <v>1.2980000000000002E-2</v>
      </c>
      <c r="K7236" s="42">
        <v>19.337604000000006</v>
      </c>
      <c r="L7236" s="43">
        <v>0.26000000000000006</v>
      </c>
      <c r="M7236" s="42">
        <v>5.0277770400000028</v>
      </c>
      <c r="N7236">
        <v>5</v>
      </c>
      <c r="O7236" s="43">
        <v>99.399999999999991</v>
      </c>
      <c r="P7236" s="42">
        <v>42</v>
      </c>
      <c r="Q7236" s="42">
        <v>3</v>
      </c>
      <c r="R7236" s="42">
        <v>2</v>
      </c>
    </row>
    <row r="7237" spans="1:18" x14ac:dyDescent="0.3">
      <c r="A7237" t="s">
        <v>3916</v>
      </c>
      <c r="B7237" s="17">
        <v>45071</v>
      </c>
      <c r="C7237" t="s">
        <v>543</v>
      </c>
      <c r="D7237" t="s">
        <v>3928</v>
      </c>
      <c r="E7237" t="s">
        <v>3929</v>
      </c>
      <c r="F7237" t="s">
        <v>3930</v>
      </c>
      <c r="G7237" t="s">
        <v>3877</v>
      </c>
      <c r="H7237" t="s">
        <v>3922</v>
      </c>
      <c r="I7237">
        <v>2069.6000000000004</v>
      </c>
      <c r="J7237" s="41">
        <v>1.2540000000000001E-2</v>
      </c>
      <c r="K7237" s="42">
        <v>25.952784000000005</v>
      </c>
      <c r="L7237" s="43">
        <v>0.67999999999999972</v>
      </c>
      <c r="M7237" s="42">
        <v>17.647893119999996</v>
      </c>
      <c r="N7237">
        <v>3</v>
      </c>
      <c r="O7237" s="43">
        <v>86.8</v>
      </c>
      <c r="P7237" s="42">
        <v>54</v>
      </c>
      <c r="Q7237" s="42">
        <v>21</v>
      </c>
      <c r="R7237" s="42">
        <v>3</v>
      </c>
    </row>
    <row r="7238" spans="1:18" x14ac:dyDescent="0.3">
      <c r="A7238" t="s">
        <v>3916</v>
      </c>
      <c r="B7238" s="17">
        <v>45072</v>
      </c>
      <c r="C7238" t="s">
        <v>543</v>
      </c>
      <c r="D7238" t="s">
        <v>3928</v>
      </c>
      <c r="E7238" t="s">
        <v>3929</v>
      </c>
      <c r="F7238" t="s">
        <v>3930</v>
      </c>
      <c r="G7238" t="s">
        <v>3877</v>
      </c>
      <c r="H7238" t="s">
        <v>3922</v>
      </c>
      <c r="I7238">
        <v>1775</v>
      </c>
      <c r="J7238" s="41">
        <v>9.5700000000000004E-3</v>
      </c>
      <c r="K7238" s="42">
        <v>16.986750000000001</v>
      </c>
      <c r="L7238" s="43">
        <v>1.0299999999999998</v>
      </c>
      <c r="M7238" s="42">
        <v>17.496352499999997</v>
      </c>
      <c r="N7238">
        <v>2</v>
      </c>
      <c r="O7238" s="43">
        <v>163.1</v>
      </c>
      <c r="P7238" s="42">
        <v>46.8</v>
      </c>
      <c r="Q7238" s="42">
        <v>6</v>
      </c>
      <c r="R7238" s="42">
        <v>1</v>
      </c>
    </row>
    <row r="7239" spans="1:18" x14ac:dyDescent="0.3">
      <c r="A7239" t="s">
        <v>3916</v>
      </c>
      <c r="B7239" s="17">
        <v>45073</v>
      </c>
      <c r="C7239" t="s">
        <v>543</v>
      </c>
      <c r="D7239" t="s">
        <v>3928</v>
      </c>
      <c r="E7239" t="s">
        <v>3929</v>
      </c>
      <c r="F7239" t="s">
        <v>3930</v>
      </c>
      <c r="G7239" t="s">
        <v>3877</v>
      </c>
      <c r="H7239" t="s">
        <v>3922</v>
      </c>
      <c r="I7239">
        <v>2187.6</v>
      </c>
      <c r="J7239" s="41">
        <v>1.5400000000000002E-2</v>
      </c>
      <c r="K7239" s="42">
        <v>33.689040000000006</v>
      </c>
      <c r="L7239" s="43">
        <v>0.31999999999999995</v>
      </c>
      <c r="M7239" s="42">
        <v>10.780492799999999</v>
      </c>
      <c r="N7239">
        <v>2</v>
      </c>
      <c r="O7239" s="43">
        <v>46</v>
      </c>
      <c r="P7239" s="42">
        <v>27.599999999999998</v>
      </c>
      <c r="Q7239" s="42">
        <v>18</v>
      </c>
      <c r="R7239" s="42">
        <v>4</v>
      </c>
    </row>
    <row r="7240" spans="1:18" x14ac:dyDescent="0.3">
      <c r="A7240" t="s">
        <v>3916</v>
      </c>
      <c r="B7240" s="17">
        <v>45074</v>
      </c>
      <c r="C7240" t="s">
        <v>543</v>
      </c>
      <c r="D7240" t="s">
        <v>3928</v>
      </c>
      <c r="E7240" t="s">
        <v>3929</v>
      </c>
      <c r="F7240" t="s">
        <v>3930</v>
      </c>
      <c r="G7240" t="s">
        <v>3877</v>
      </c>
      <c r="H7240" t="s">
        <v>3922</v>
      </c>
      <c r="I7240">
        <v>1444.6000000000001</v>
      </c>
      <c r="J7240" s="41">
        <v>1.4300000000000002E-2</v>
      </c>
      <c r="K7240" s="42">
        <v>20.657780000000006</v>
      </c>
      <c r="L7240" s="43">
        <v>0.34999999999999992</v>
      </c>
      <c r="M7240" s="42">
        <v>7.2302230000000005</v>
      </c>
      <c r="N7240">
        <v>4</v>
      </c>
      <c r="O7240" s="43">
        <v>88.199999999999989</v>
      </c>
      <c r="P7240" s="42">
        <v>32.4</v>
      </c>
      <c r="Q7240" s="42">
        <v>19.5</v>
      </c>
      <c r="R7240" s="42">
        <v>10</v>
      </c>
    </row>
    <row r="7241" spans="1:18" x14ac:dyDescent="0.3">
      <c r="A7241" t="s">
        <v>3916</v>
      </c>
      <c r="B7241" s="17">
        <v>45075</v>
      </c>
      <c r="C7241" t="s">
        <v>543</v>
      </c>
      <c r="D7241" t="s">
        <v>3928</v>
      </c>
      <c r="E7241" t="s">
        <v>3929</v>
      </c>
      <c r="F7241" t="s">
        <v>3930</v>
      </c>
      <c r="G7241" t="s">
        <v>3877</v>
      </c>
      <c r="H7241" t="s">
        <v>3922</v>
      </c>
      <c r="I7241">
        <v>1490.4</v>
      </c>
      <c r="J7241" s="41">
        <v>1.0340000000000004E-2</v>
      </c>
      <c r="K7241" s="42">
        <v>15.410736000000007</v>
      </c>
      <c r="L7241" s="43">
        <v>0.11000000000000004</v>
      </c>
      <c r="M7241" s="42">
        <v>1.6951809600000014</v>
      </c>
      <c r="N7241">
        <v>3</v>
      </c>
      <c r="O7241" s="43">
        <v>137.89999999999998</v>
      </c>
      <c r="P7241" s="42">
        <v>26.4</v>
      </c>
      <c r="Q7241" s="42">
        <v>10.5</v>
      </c>
      <c r="R7241" s="42">
        <v>9</v>
      </c>
    </row>
    <row r="7242" spans="1:18" x14ac:dyDescent="0.3">
      <c r="A7242" t="s">
        <v>3916</v>
      </c>
      <c r="B7242" s="17">
        <v>45076</v>
      </c>
      <c r="C7242" t="s">
        <v>543</v>
      </c>
      <c r="D7242" t="s">
        <v>3928</v>
      </c>
      <c r="E7242" t="s">
        <v>3929</v>
      </c>
      <c r="F7242" t="s">
        <v>3930</v>
      </c>
      <c r="G7242" t="s">
        <v>3877</v>
      </c>
      <c r="H7242" t="s">
        <v>3922</v>
      </c>
      <c r="I7242">
        <v>1610</v>
      </c>
      <c r="J7242" s="41">
        <v>1.3090000000000001E-2</v>
      </c>
      <c r="K7242" s="42">
        <v>21.074900000000003</v>
      </c>
      <c r="L7242" s="43">
        <v>0.56999999999999984</v>
      </c>
      <c r="M7242" s="42">
        <v>12.012692999999999</v>
      </c>
      <c r="N7242">
        <v>6</v>
      </c>
      <c r="O7242" s="43">
        <v>63.699999999999996</v>
      </c>
      <c r="P7242" s="42">
        <v>52.8</v>
      </c>
      <c r="Q7242" s="42">
        <v>6</v>
      </c>
      <c r="R7242" s="42">
        <v>5</v>
      </c>
    </row>
    <row r="7243" spans="1:18" x14ac:dyDescent="0.3">
      <c r="A7243" t="s">
        <v>3916</v>
      </c>
      <c r="B7243" s="17">
        <v>45077</v>
      </c>
      <c r="C7243" t="s">
        <v>543</v>
      </c>
      <c r="D7243" t="s">
        <v>3928</v>
      </c>
      <c r="E7243" t="s">
        <v>3929</v>
      </c>
      <c r="F7243" t="s">
        <v>3930</v>
      </c>
      <c r="G7243" t="s">
        <v>3877</v>
      </c>
      <c r="H7243" t="s">
        <v>3922</v>
      </c>
      <c r="I7243">
        <v>1528.2</v>
      </c>
      <c r="J7243" s="41">
        <v>1.5070000000000004E-2</v>
      </c>
      <c r="K7243" s="42">
        <v>23.029974000000006</v>
      </c>
      <c r="L7243" s="43">
        <v>1.1599999999999997</v>
      </c>
      <c r="M7243" s="42">
        <v>26.714769839999999</v>
      </c>
      <c r="N7243">
        <v>3</v>
      </c>
      <c r="O7243" s="43">
        <v>21</v>
      </c>
      <c r="P7243" s="42">
        <v>42</v>
      </c>
      <c r="Q7243" s="42">
        <v>13.5</v>
      </c>
      <c r="R7243" s="42">
        <v>2</v>
      </c>
    </row>
    <row r="7244" spans="1:18" x14ac:dyDescent="0.3">
      <c r="A7244" t="s">
        <v>3923</v>
      </c>
      <c r="B7244" s="17">
        <v>45078</v>
      </c>
      <c r="C7244" t="s">
        <v>543</v>
      </c>
      <c r="D7244" t="s">
        <v>3928</v>
      </c>
      <c r="E7244" t="s">
        <v>3929</v>
      </c>
      <c r="F7244" t="s">
        <v>3930</v>
      </c>
      <c r="G7244" t="s">
        <v>3877</v>
      </c>
      <c r="H7244" t="s">
        <v>3922</v>
      </c>
      <c r="I7244">
        <v>1601.1999999999998</v>
      </c>
      <c r="J7244" s="41">
        <v>1.2980000000000002E-2</v>
      </c>
      <c r="K7244" s="42">
        <v>20.783576</v>
      </c>
      <c r="L7244" s="43">
        <v>0.43999999999999972</v>
      </c>
      <c r="M7244" s="42">
        <v>9.1447734399999945</v>
      </c>
      <c r="N7244">
        <v>8</v>
      </c>
      <c r="O7244" s="43">
        <v>192.5</v>
      </c>
      <c r="P7244" s="42">
        <v>52.8</v>
      </c>
      <c r="Q7244" s="42">
        <v>22.5</v>
      </c>
      <c r="R7244" s="42">
        <v>10</v>
      </c>
    </row>
    <row r="7245" spans="1:18" x14ac:dyDescent="0.3">
      <c r="A7245" t="s">
        <v>3923</v>
      </c>
      <c r="B7245" s="17">
        <v>45079</v>
      </c>
      <c r="C7245" t="s">
        <v>543</v>
      </c>
      <c r="D7245" t="s">
        <v>3928</v>
      </c>
      <c r="E7245" t="s">
        <v>3929</v>
      </c>
      <c r="F7245" t="s">
        <v>3930</v>
      </c>
      <c r="G7245" t="s">
        <v>3877</v>
      </c>
      <c r="H7245" t="s">
        <v>3922</v>
      </c>
      <c r="I7245">
        <v>2135.8000000000002</v>
      </c>
      <c r="J7245" s="41">
        <v>1.2760000000000004E-2</v>
      </c>
      <c r="K7245" s="42">
        <v>27.252808000000012</v>
      </c>
      <c r="L7245" s="43">
        <v>1.0399999999999998</v>
      </c>
      <c r="M7245" s="42">
        <v>28.342920320000008</v>
      </c>
      <c r="N7245">
        <v>6</v>
      </c>
      <c r="O7245" s="43">
        <v>141.39999999999998</v>
      </c>
      <c r="P7245" s="42">
        <v>82.8</v>
      </c>
      <c r="Q7245" s="42">
        <v>3</v>
      </c>
      <c r="R7245" s="42">
        <v>2</v>
      </c>
    </row>
    <row r="7246" spans="1:18" x14ac:dyDescent="0.3">
      <c r="A7246" t="s">
        <v>3923</v>
      </c>
      <c r="B7246" s="17">
        <v>45080</v>
      </c>
      <c r="C7246" t="s">
        <v>543</v>
      </c>
      <c r="D7246" t="s">
        <v>3928</v>
      </c>
      <c r="E7246" t="s">
        <v>3929</v>
      </c>
      <c r="F7246" t="s">
        <v>3930</v>
      </c>
      <c r="G7246" t="s">
        <v>3877</v>
      </c>
      <c r="H7246" t="s">
        <v>3922</v>
      </c>
      <c r="I7246">
        <v>2164.6999999999998</v>
      </c>
      <c r="J7246" s="41">
        <v>1.1990000000000002E-2</v>
      </c>
      <c r="K7246" s="42">
        <v>25.954753000000004</v>
      </c>
      <c r="L7246" s="43">
        <v>3.0000000000000041E-2</v>
      </c>
      <c r="M7246" s="42">
        <v>0.77864259000000113</v>
      </c>
      <c r="N7246">
        <v>6</v>
      </c>
      <c r="O7246" s="43">
        <v>305.89999999999998</v>
      </c>
      <c r="P7246" s="42">
        <v>37.199999999999996</v>
      </c>
      <c r="Q7246" s="42">
        <v>12</v>
      </c>
      <c r="R7246" s="42">
        <v>11</v>
      </c>
    </row>
    <row r="7247" spans="1:18" x14ac:dyDescent="0.3">
      <c r="A7247" t="s">
        <v>3923</v>
      </c>
      <c r="B7247" s="17">
        <v>45081</v>
      </c>
      <c r="C7247" t="s">
        <v>543</v>
      </c>
      <c r="D7247" t="s">
        <v>3928</v>
      </c>
      <c r="E7247" t="s">
        <v>3929</v>
      </c>
      <c r="F7247" t="s">
        <v>3930</v>
      </c>
      <c r="G7247" t="s">
        <v>3877</v>
      </c>
      <c r="H7247" t="s">
        <v>3922</v>
      </c>
      <c r="I7247">
        <v>1647.5</v>
      </c>
      <c r="J7247" s="41">
        <v>1.1110000000000002E-2</v>
      </c>
      <c r="K7247" s="42">
        <v>18.303725000000004</v>
      </c>
      <c r="L7247" s="43">
        <v>0.5299999999999998</v>
      </c>
      <c r="M7247" s="42">
        <v>9.700974249999998</v>
      </c>
      <c r="N7247">
        <v>8</v>
      </c>
      <c r="O7247" s="43">
        <v>50.4</v>
      </c>
      <c r="P7247" s="42">
        <v>52.8</v>
      </c>
      <c r="Q7247" s="42">
        <v>13.5</v>
      </c>
      <c r="R7247" s="42">
        <v>9</v>
      </c>
    </row>
    <row r="7248" spans="1:18" x14ac:dyDescent="0.3">
      <c r="A7248" t="s">
        <v>3923</v>
      </c>
      <c r="B7248" s="17">
        <v>45082</v>
      </c>
      <c r="C7248" t="s">
        <v>543</v>
      </c>
      <c r="D7248" t="s">
        <v>3928</v>
      </c>
      <c r="E7248" t="s">
        <v>3929</v>
      </c>
      <c r="F7248" t="s">
        <v>3930</v>
      </c>
      <c r="G7248" t="s">
        <v>3877</v>
      </c>
      <c r="H7248" t="s">
        <v>3922</v>
      </c>
      <c r="I7248">
        <v>1805.1999999999998</v>
      </c>
      <c r="J7248" s="41">
        <v>1.2980000000000002E-2</v>
      </c>
      <c r="K7248" s="42">
        <v>23.431496000000003</v>
      </c>
      <c r="L7248" s="43">
        <v>5.0000000000000044E-2</v>
      </c>
      <c r="M7248" s="42">
        <v>1.1715748000000012</v>
      </c>
      <c r="N7248">
        <v>9</v>
      </c>
      <c r="O7248" s="43">
        <v>137.19999999999999</v>
      </c>
      <c r="P7248" s="42">
        <v>49.199999999999996</v>
      </c>
      <c r="Q7248" s="42">
        <v>22.5</v>
      </c>
      <c r="R7248" s="42">
        <v>14</v>
      </c>
    </row>
    <row r="7249" spans="1:18" x14ac:dyDescent="0.3">
      <c r="A7249" t="s">
        <v>3923</v>
      </c>
      <c r="B7249" s="17">
        <v>45083</v>
      </c>
      <c r="C7249" t="s">
        <v>543</v>
      </c>
      <c r="D7249" t="s">
        <v>3928</v>
      </c>
      <c r="E7249" t="s">
        <v>3929</v>
      </c>
      <c r="F7249" t="s">
        <v>3930</v>
      </c>
      <c r="G7249" t="s">
        <v>3877</v>
      </c>
      <c r="H7249" t="s">
        <v>3922</v>
      </c>
      <c r="I7249">
        <v>1876.8000000000002</v>
      </c>
      <c r="J7249" s="41">
        <v>1.3970000000000003E-2</v>
      </c>
      <c r="K7249" s="42">
        <v>26.218896000000008</v>
      </c>
      <c r="L7249" s="43">
        <v>0.66999999999999982</v>
      </c>
      <c r="M7249" s="42">
        <v>17.56666032</v>
      </c>
      <c r="N7249">
        <v>6</v>
      </c>
      <c r="O7249" s="43">
        <v>112.69999999999999</v>
      </c>
      <c r="P7249" s="42">
        <v>70.8</v>
      </c>
      <c r="Q7249" s="42">
        <v>9</v>
      </c>
      <c r="R7249" s="42">
        <v>8</v>
      </c>
    </row>
    <row r="7250" spans="1:18" x14ac:dyDescent="0.3">
      <c r="A7250" t="s">
        <v>3923</v>
      </c>
      <c r="B7250" s="17">
        <v>45084</v>
      </c>
      <c r="C7250" t="s">
        <v>543</v>
      </c>
      <c r="D7250" t="s">
        <v>3928</v>
      </c>
      <c r="E7250" t="s">
        <v>3929</v>
      </c>
      <c r="F7250" t="s">
        <v>3930</v>
      </c>
      <c r="G7250" t="s">
        <v>3877</v>
      </c>
      <c r="H7250" t="s">
        <v>3922</v>
      </c>
      <c r="I7250">
        <v>1927.5</v>
      </c>
      <c r="J7250" s="41">
        <v>1.1880000000000002E-2</v>
      </c>
      <c r="K7250" s="42">
        <v>22.898700000000002</v>
      </c>
      <c r="L7250" s="43">
        <v>0.14000000000000001</v>
      </c>
      <c r="M7250" s="42">
        <v>3.2058180000000007</v>
      </c>
      <c r="N7250">
        <v>7</v>
      </c>
      <c r="O7250" s="43">
        <v>190.39999999999998</v>
      </c>
      <c r="P7250" s="42">
        <v>78</v>
      </c>
      <c r="Q7250" s="42">
        <v>9</v>
      </c>
      <c r="R7250" s="42">
        <v>10</v>
      </c>
    </row>
    <row r="7251" spans="1:18" x14ac:dyDescent="0.3">
      <c r="A7251" t="s">
        <v>3923</v>
      </c>
      <c r="B7251" s="17">
        <v>45085</v>
      </c>
      <c r="C7251" t="s">
        <v>543</v>
      </c>
      <c r="D7251" t="s">
        <v>3928</v>
      </c>
      <c r="E7251" t="s">
        <v>3929</v>
      </c>
      <c r="F7251" t="s">
        <v>3930</v>
      </c>
      <c r="G7251" t="s">
        <v>3877</v>
      </c>
      <c r="H7251" t="s">
        <v>3922</v>
      </c>
      <c r="I7251">
        <v>1196.6999999999998</v>
      </c>
      <c r="J7251" s="41">
        <v>1.3750000000000002E-2</v>
      </c>
      <c r="K7251" s="42">
        <v>16.454625</v>
      </c>
      <c r="L7251" s="43">
        <v>0.53999999999999981</v>
      </c>
      <c r="M7251" s="42">
        <v>8.8854974999999978</v>
      </c>
      <c r="N7251">
        <v>5</v>
      </c>
      <c r="O7251" s="43">
        <v>140.69999999999999</v>
      </c>
      <c r="P7251" s="42">
        <v>44.4</v>
      </c>
      <c r="Q7251" s="42">
        <v>30</v>
      </c>
      <c r="R7251" s="42">
        <v>3</v>
      </c>
    </row>
    <row r="7252" spans="1:18" x14ac:dyDescent="0.3">
      <c r="A7252" t="s">
        <v>3923</v>
      </c>
      <c r="B7252" s="17">
        <v>45086</v>
      </c>
      <c r="C7252" t="s">
        <v>543</v>
      </c>
      <c r="D7252" t="s">
        <v>3928</v>
      </c>
      <c r="E7252" t="s">
        <v>3929</v>
      </c>
      <c r="F7252" t="s">
        <v>3930</v>
      </c>
      <c r="G7252" t="s">
        <v>3877</v>
      </c>
      <c r="H7252" t="s">
        <v>3922</v>
      </c>
      <c r="I7252">
        <v>1722.5</v>
      </c>
      <c r="J7252" s="41">
        <v>1.0560000000000002E-2</v>
      </c>
      <c r="K7252" s="42">
        <v>18.189600000000002</v>
      </c>
      <c r="L7252" s="43">
        <v>0.18000000000000008</v>
      </c>
      <c r="M7252" s="42">
        <v>3.2741280000000019</v>
      </c>
      <c r="N7252">
        <v>5</v>
      </c>
      <c r="O7252" s="43">
        <v>121.1</v>
      </c>
      <c r="P7252" s="42">
        <v>80.399999999999991</v>
      </c>
      <c r="Q7252" s="42">
        <v>4.5</v>
      </c>
      <c r="R7252" s="42">
        <v>9</v>
      </c>
    </row>
    <row r="7253" spans="1:18" x14ac:dyDescent="0.3">
      <c r="A7253" t="s">
        <v>3923</v>
      </c>
      <c r="B7253" s="17">
        <v>45087</v>
      </c>
      <c r="C7253" t="s">
        <v>543</v>
      </c>
      <c r="D7253" t="s">
        <v>3928</v>
      </c>
      <c r="E7253" t="s">
        <v>3929</v>
      </c>
      <c r="F7253" t="s">
        <v>3930</v>
      </c>
      <c r="G7253" t="s">
        <v>3877</v>
      </c>
      <c r="H7253" t="s">
        <v>3922</v>
      </c>
      <c r="I7253">
        <v>1544.8</v>
      </c>
      <c r="J7253" s="41">
        <v>1.4080000000000004E-2</v>
      </c>
      <c r="K7253" s="42">
        <v>21.750784000000007</v>
      </c>
      <c r="L7253" s="43">
        <v>0.67999999999999983</v>
      </c>
      <c r="M7253" s="42">
        <v>14.790533120000001</v>
      </c>
      <c r="N7253">
        <v>9</v>
      </c>
      <c r="O7253" s="43">
        <v>293.29999999999995</v>
      </c>
      <c r="P7253" s="42">
        <v>49.199999999999996</v>
      </c>
      <c r="Q7253" s="42">
        <v>13.5</v>
      </c>
      <c r="R7253" s="42">
        <v>13</v>
      </c>
    </row>
    <row r="7254" spans="1:18" x14ac:dyDescent="0.3">
      <c r="A7254" t="s">
        <v>3923</v>
      </c>
      <c r="B7254" s="17">
        <v>45088</v>
      </c>
      <c r="C7254" t="s">
        <v>543</v>
      </c>
      <c r="D7254" t="s">
        <v>3928</v>
      </c>
      <c r="E7254" t="s">
        <v>3929</v>
      </c>
      <c r="F7254" t="s">
        <v>3930</v>
      </c>
      <c r="G7254" t="s">
        <v>3877</v>
      </c>
      <c r="H7254" t="s">
        <v>3922</v>
      </c>
      <c r="I7254">
        <v>1817</v>
      </c>
      <c r="J7254" s="41">
        <v>1.1770000000000003E-2</v>
      </c>
      <c r="K7254" s="42">
        <v>21.386090000000006</v>
      </c>
      <c r="L7254" s="43">
        <v>0.17999999999999994</v>
      </c>
      <c r="M7254" s="42">
        <v>3.8494961999999999</v>
      </c>
      <c r="N7254">
        <v>3</v>
      </c>
      <c r="O7254" s="43">
        <v>213.5</v>
      </c>
      <c r="P7254" s="42">
        <v>61.199999999999996</v>
      </c>
      <c r="Q7254" s="42">
        <v>15</v>
      </c>
      <c r="R7254" s="42">
        <v>11</v>
      </c>
    </row>
    <row r="7255" spans="1:18" x14ac:dyDescent="0.3">
      <c r="A7255" t="s">
        <v>3923</v>
      </c>
      <c r="B7255" s="17">
        <v>45089</v>
      </c>
      <c r="C7255" t="s">
        <v>543</v>
      </c>
      <c r="D7255" t="s">
        <v>3928</v>
      </c>
      <c r="E7255" t="s">
        <v>3929</v>
      </c>
      <c r="F7255" t="s">
        <v>3930</v>
      </c>
      <c r="G7255" t="s">
        <v>3877</v>
      </c>
      <c r="H7255" t="s">
        <v>3922</v>
      </c>
      <c r="I7255">
        <v>1847.6</v>
      </c>
      <c r="J7255" s="41">
        <v>1.1550000000000003E-2</v>
      </c>
      <c r="K7255" s="42">
        <v>21.339780000000005</v>
      </c>
      <c r="L7255" s="43">
        <v>0.71999999999999964</v>
      </c>
      <c r="M7255" s="42">
        <v>15.364641599999995</v>
      </c>
      <c r="N7255">
        <v>5</v>
      </c>
      <c r="O7255" s="43">
        <v>177.79999999999998</v>
      </c>
      <c r="P7255" s="42">
        <v>61.199999999999996</v>
      </c>
      <c r="Q7255" s="42">
        <v>13.5</v>
      </c>
      <c r="R7255" s="42">
        <v>7</v>
      </c>
    </row>
    <row r="7256" spans="1:18" x14ac:dyDescent="0.3">
      <c r="A7256" t="s">
        <v>3923</v>
      </c>
      <c r="B7256" s="17">
        <v>45090</v>
      </c>
      <c r="C7256" t="s">
        <v>543</v>
      </c>
      <c r="D7256" t="s">
        <v>3928</v>
      </c>
      <c r="E7256" t="s">
        <v>3929</v>
      </c>
      <c r="F7256" t="s">
        <v>3930</v>
      </c>
      <c r="G7256" t="s">
        <v>3877</v>
      </c>
      <c r="H7256" t="s">
        <v>3922</v>
      </c>
      <c r="I7256">
        <v>1610.1</v>
      </c>
      <c r="J7256" s="41">
        <v>1.5290000000000002E-2</v>
      </c>
      <c r="K7256" s="42">
        <v>24.618429000000003</v>
      </c>
      <c r="L7256" s="43">
        <v>1.1299999999999997</v>
      </c>
      <c r="M7256" s="42">
        <v>27.818824769999996</v>
      </c>
      <c r="N7256">
        <v>8</v>
      </c>
      <c r="O7256" s="43">
        <v>44.099999999999994</v>
      </c>
      <c r="P7256" s="42">
        <v>79.2</v>
      </c>
      <c r="Q7256" s="42">
        <v>19.5</v>
      </c>
      <c r="R7256" s="42">
        <v>10</v>
      </c>
    </row>
    <row r="7257" spans="1:18" x14ac:dyDescent="0.3">
      <c r="A7257" t="s">
        <v>3923</v>
      </c>
      <c r="B7257" s="17">
        <v>45091</v>
      </c>
      <c r="C7257" t="s">
        <v>543</v>
      </c>
      <c r="D7257" t="s">
        <v>3928</v>
      </c>
      <c r="E7257" t="s">
        <v>3929</v>
      </c>
      <c r="F7257" t="s">
        <v>3930</v>
      </c>
      <c r="G7257" t="s">
        <v>3877</v>
      </c>
      <c r="H7257" t="s">
        <v>3922</v>
      </c>
      <c r="I7257">
        <v>1913</v>
      </c>
      <c r="J7257" s="41">
        <v>1.0340000000000002E-2</v>
      </c>
      <c r="K7257" s="42">
        <v>19.780420000000003</v>
      </c>
      <c r="L7257" s="43">
        <v>0.05</v>
      </c>
      <c r="M7257" s="42">
        <v>0.98902100000000015</v>
      </c>
      <c r="N7257">
        <v>6</v>
      </c>
      <c r="O7257" s="43">
        <v>100.1</v>
      </c>
      <c r="P7257" s="42">
        <v>96</v>
      </c>
      <c r="Q7257" s="42">
        <v>9</v>
      </c>
      <c r="R7257" s="42">
        <v>5</v>
      </c>
    </row>
    <row r="7258" spans="1:18" x14ac:dyDescent="0.3">
      <c r="A7258" t="s">
        <v>3923</v>
      </c>
      <c r="B7258" s="17">
        <v>45092</v>
      </c>
      <c r="C7258" t="s">
        <v>543</v>
      </c>
      <c r="D7258" t="s">
        <v>3928</v>
      </c>
      <c r="E7258" t="s">
        <v>3929</v>
      </c>
      <c r="F7258" t="s">
        <v>3930</v>
      </c>
      <c r="G7258" t="s">
        <v>3877</v>
      </c>
      <c r="H7258" t="s">
        <v>3922</v>
      </c>
      <c r="I7258">
        <v>1438.8999999999999</v>
      </c>
      <c r="J7258" s="41">
        <v>1.4080000000000002E-2</v>
      </c>
      <c r="K7258" s="42">
        <v>20.259712</v>
      </c>
      <c r="L7258" s="43">
        <v>0.1</v>
      </c>
      <c r="M7258" s="42">
        <v>2.0259712000000003</v>
      </c>
      <c r="N7258">
        <v>7</v>
      </c>
      <c r="O7258" s="43">
        <v>119.69999999999999</v>
      </c>
      <c r="P7258" s="42">
        <v>82.8</v>
      </c>
      <c r="Q7258" s="42">
        <v>33</v>
      </c>
      <c r="R7258" s="42">
        <v>0</v>
      </c>
    </row>
    <row r="7259" spans="1:18" x14ac:dyDescent="0.3">
      <c r="A7259" t="s">
        <v>3923</v>
      </c>
      <c r="B7259" s="17">
        <v>45093</v>
      </c>
      <c r="C7259" t="s">
        <v>543</v>
      </c>
      <c r="D7259" t="s">
        <v>3928</v>
      </c>
      <c r="E7259" t="s">
        <v>3929</v>
      </c>
      <c r="F7259" t="s">
        <v>3930</v>
      </c>
      <c r="G7259" t="s">
        <v>3877</v>
      </c>
      <c r="H7259" t="s">
        <v>3922</v>
      </c>
      <c r="I7259">
        <v>1164.3</v>
      </c>
      <c r="J7259" s="41">
        <v>1.2650000000000003E-2</v>
      </c>
      <c r="K7259" s="42">
        <v>14.728395000000003</v>
      </c>
      <c r="L7259" s="43">
        <v>0.18000000000000008</v>
      </c>
      <c r="M7259" s="42">
        <v>2.6511111000000014</v>
      </c>
      <c r="N7259">
        <v>7</v>
      </c>
      <c r="O7259" s="43">
        <v>284.89999999999998</v>
      </c>
      <c r="P7259" s="42">
        <v>84</v>
      </c>
      <c r="Q7259" s="42">
        <v>27</v>
      </c>
      <c r="R7259" s="42">
        <v>13</v>
      </c>
    </row>
    <row r="7260" spans="1:18" x14ac:dyDescent="0.3">
      <c r="A7260" t="s">
        <v>3923</v>
      </c>
      <c r="B7260" s="17">
        <v>45094</v>
      </c>
      <c r="C7260" t="s">
        <v>543</v>
      </c>
      <c r="D7260" t="s">
        <v>3928</v>
      </c>
      <c r="E7260" t="s">
        <v>3929</v>
      </c>
      <c r="F7260" t="s">
        <v>3930</v>
      </c>
      <c r="G7260" t="s">
        <v>3877</v>
      </c>
      <c r="H7260" t="s">
        <v>3922</v>
      </c>
      <c r="I7260">
        <v>1716.6999999999998</v>
      </c>
      <c r="J7260" s="41">
        <v>1.2980000000000002E-2</v>
      </c>
      <c r="K7260" s="42">
        <v>22.282766000000002</v>
      </c>
      <c r="L7260" s="43">
        <v>0.85999999999999988</v>
      </c>
      <c r="M7260" s="42">
        <v>19.163178760000001</v>
      </c>
      <c r="N7260">
        <v>6</v>
      </c>
      <c r="O7260" s="43">
        <v>123.89999999999999</v>
      </c>
      <c r="P7260" s="42">
        <v>52.8</v>
      </c>
      <c r="Q7260" s="42">
        <v>15</v>
      </c>
      <c r="R7260" s="42">
        <v>6</v>
      </c>
    </row>
    <row r="7261" spans="1:18" x14ac:dyDescent="0.3">
      <c r="A7261" t="s">
        <v>3923</v>
      </c>
      <c r="B7261" s="17">
        <v>45095</v>
      </c>
      <c r="C7261" t="s">
        <v>543</v>
      </c>
      <c r="D7261" t="s">
        <v>3928</v>
      </c>
      <c r="E7261" t="s">
        <v>3929</v>
      </c>
      <c r="F7261" t="s">
        <v>3930</v>
      </c>
      <c r="G7261" t="s">
        <v>3877</v>
      </c>
      <c r="H7261" t="s">
        <v>3922</v>
      </c>
      <c r="I7261">
        <v>1310</v>
      </c>
      <c r="J7261" s="41">
        <v>1.1660000000000004E-2</v>
      </c>
      <c r="K7261" s="42">
        <v>15.274600000000005</v>
      </c>
      <c r="L7261" s="43">
        <v>0.68999999999999984</v>
      </c>
      <c r="M7261" s="42">
        <v>10.539474</v>
      </c>
      <c r="N7261">
        <v>7</v>
      </c>
      <c r="O7261" s="43">
        <v>161.69999999999999</v>
      </c>
      <c r="P7261" s="42">
        <v>75.599999999999994</v>
      </c>
      <c r="Q7261" s="42">
        <v>22.5</v>
      </c>
      <c r="R7261" s="42">
        <v>4</v>
      </c>
    </row>
    <row r="7262" spans="1:18" x14ac:dyDescent="0.3">
      <c r="A7262" t="s">
        <v>3923</v>
      </c>
      <c r="B7262" s="17">
        <v>45096</v>
      </c>
      <c r="C7262" t="s">
        <v>543</v>
      </c>
      <c r="D7262" t="s">
        <v>3928</v>
      </c>
      <c r="E7262" t="s">
        <v>3929</v>
      </c>
      <c r="F7262" t="s">
        <v>3930</v>
      </c>
      <c r="G7262" t="s">
        <v>3877</v>
      </c>
      <c r="H7262" t="s">
        <v>3922</v>
      </c>
      <c r="I7262">
        <v>1432.8999999999999</v>
      </c>
      <c r="J7262" s="41">
        <v>1.1440000000000002E-2</v>
      </c>
      <c r="K7262" s="42">
        <v>16.392376000000002</v>
      </c>
      <c r="L7262" s="43">
        <v>0.96999999999999986</v>
      </c>
      <c r="M7262" s="42">
        <v>15.90060472</v>
      </c>
      <c r="N7262">
        <v>8</v>
      </c>
      <c r="O7262" s="43">
        <v>265.3</v>
      </c>
      <c r="P7262" s="42">
        <v>31.2</v>
      </c>
      <c r="Q7262" s="42">
        <v>33</v>
      </c>
      <c r="R7262" s="42">
        <v>11</v>
      </c>
    </row>
    <row r="7263" spans="1:18" x14ac:dyDescent="0.3">
      <c r="A7263" t="s">
        <v>3923</v>
      </c>
      <c r="B7263" s="17">
        <v>45097</v>
      </c>
      <c r="C7263" t="s">
        <v>543</v>
      </c>
      <c r="D7263" t="s">
        <v>3928</v>
      </c>
      <c r="E7263" t="s">
        <v>3929</v>
      </c>
      <c r="F7263" t="s">
        <v>3930</v>
      </c>
      <c r="G7263" t="s">
        <v>3877</v>
      </c>
      <c r="H7263" t="s">
        <v>3922</v>
      </c>
      <c r="I7263">
        <v>2349.6</v>
      </c>
      <c r="J7263" s="41">
        <v>1.0010000000000002E-2</v>
      </c>
      <c r="K7263" s="42">
        <v>23.519496000000004</v>
      </c>
      <c r="L7263" s="43">
        <v>0.29999999999999993</v>
      </c>
      <c r="M7263" s="42">
        <v>7.0558487999999997</v>
      </c>
      <c r="N7263">
        <v>5</v>
      </c>
      <c r="O7263" s="43">
        <v>154</v>
      </c>
      <c r="P7263" s="42">
        <v>55.199999999999996</v>
      </c>
      <c r="Q7263" s="42">
        <v>12</v>
      </c>
      <c r="R7263" s="42">
        <v>12</v>
      </c>
    </row>
    <row r="7264" spans="1:18" x14ac:dyDescent="0.3">
      <c r="A7264" t="s">
        <v>3923</v>
      </c>
      <c r="B7264" s="17">
        <v>45098</v>
      </c>
      <c r="C7264" t="s">
        <v>543</v>
      </c>
      <c r="D7264" t="s">
        <v>3928</v>
      </c>
      <c r="E7264" t="s">
        <v>3929</v>
      </c>
      <c r="F7264" t="s">
        <v>3930</v>
      </c>
      <c r="G7264" t="s">
        <v>3877</v>
      </c>
      <c r="H7264" t="s">
        <v>3922</v>
      </c>
      <c r="I7264">
        <v>1799.1999999999998</v>
      </c>
      <c r="J7264" s="41">
        <v>1.2100000000000001E-2</v>
      </c>
      <c r="K7264" s="42">
        <v>21.770320000000002</v>
      </c>
      <c r="L7264" s="43">
        <v>0.48999999999999977</v>
      </c>
      <c r="M7264" s="42">
        <v>10.667456799999997</v>
      </c>
      <c r="N7264">
        <v>7</v>
      </c>
      <c r="O7264" s="43">
        <v>144.89999999999998</v>
      </c>
      <c r="P7264" s="42">
        <v>45.6</v>
      </c>
      <c r="Q7264" s="42">
        <v>24</v>
      </c>
      <c r="R7264" s="42">
        <v>6</v>
      </c>
    </row>
    <row r="7265" spans="1:18" x14ac:dyDescent="0.3">
      <c r="A7265" t="s">
        <v>3923</v>
      </c>
      <c r="B7265" s="17">
        <v>45099</v>
      </c>
      <c r="C7265" t="s">
        <v>543</v>
      </c>
      <c r="D7265" t="s">
        <v>3928</v>
      </c>
      <c r="E7265" t="s">
        <v>3929</v>
      </c>
      <c r="F7265" t="s">
        <v>3930</v>
      </c>
      <c r="G7265" t="s">
        <v>3877</v>
      </c>
      <c r="H7265" t="s">
        <v>3922</v>
      </c>
      <c r="I7265">
        <v>1950.1</v>
      </c>
      <c r="J7265" s="41">
        <v>1.1770000000000003E-2</v>
      </c>
      <c r="K7265" s="42">
        <v>22.952677000000005</v>
      </c>
      <c r="L7265" s="43">
        <v>0.66999999999999971</v>
      </c>
      <c r="M7265" s="42">
        <v>15.378293589999997</v>
      </c>
      <c r="N7265">
        <v>5</v>
      </c>
      <c r="O7265" s="43">
        <v>102.19999999999999</v>
      </c>
      <c r="P7265" s="42">
        <v>39.6</v>
      </c>
      <c r="Q7265" s="42">
        <v>22.5</v>
      </c>
      <c r="R7265" s="42">
        <v>11</v>
      </c>
    </row>
    <row r="7266" spans="1:18" x14ac:dyDescent="0.3">
      <c r="A7266" t="s">
        <v>3923</v>
      </c>
      <c r="B7266" s="17">
        <v>45100</v>
      </c>
      <c r="C7266" t="s">
        <v>543</v>
      </c>
      <c r="D7266" t="s">
        <v>3928</v>
      </c>
      <c r="E7266" t="s">
        <v>3929</v>
      </c>
      <c r="F7266" t="s">
        <v>3930</v>
      </c>
      <c r="G7266" t="s">
        <v>3877</v>
      </c>
      <c r="H7266" t="s">
        <v>3922</v>
      </c>
      <c r="I7266">
        <v>1166.0999999999999</v>
      </c>
      <c r="J7266" s="41">
        <v>1.023E-2</v>
      </c>
      <c r="K7266" s="42">
        <v>11.929202999999999</v>
      </c>
      <c r="L7266" s="43">
        <v>0.66999999999999993</v>
      </c>
      <c r="M7266" s="42">
        <v>7.9925660099999991</v>
      </c>
      <c r="N7266">
        <v>9</v>
      </c>
      <c r="O7266" s="43">
        <v>111.3</v>
      </c>
      <c r="P7266" s="42">
        <v>38.4</v>
      </c>
      <c r="Q7266" s="42">
        <v>28.5</v>
      </c>
      <c r="R7266" s="42">
        <v>13</v>
      </c>
    </row>
    <row r="7267" spans="1:18" x14ac:dyDescent="0.3">
      <c r="A7267" t="s">
        <v>3923</v>
      </c>
      <c r="B7267" s="17">
        <v>45101</v>
      </c>
      <c r="C7267" t="s">
        <v>543</v>
      </c>
      <c r="D7267" t="s">
        <v>3928</v>
      </c>
      <c r="E7267" t="s">
        <v>3929</v>
      </c>
      <c r="F7267" t="s">
        <v>3930</v>
      </c>
      <c r="G7267" t="s">
        <v>3877</v>
      </c>
      <c r="H7267" t="s">
        <v>3922</v>
      </c>
      <c r="I7267">
        <v>1461.6999999999998</v>
      </c>
      <c r="J7267" s="41">
        <v>1.1110000000000002E-2</v>
      </c>
      <c r="K7267" s="42">
        <v>16.239487</v>
      </c>
      <c r="L7267" s="43">
        <v>0.18999999999999995</v>
      </c>
      <c r="M7267" s="42">
        <v>3.0855025299999994</v>
      </c>
      <c r="N7267">
        <v>4</v>
      </c>
      <c r="O7267" s="43">
        <v>240.79999999999998</v>
      </c>
      <c r="P7267" s="42">
        <v>39.6</v>
      </c>
      <c r="Q7267" s="42">
        <v>16.5</v>
      </c>
      <c r="R7267" s="42">
        <v>7</v>
      </c>
    </row>
    <row r="7268" spans="1:18" x14ac:dyDescent="0.3">
      <c r="A7268" t="s">
        <v>3923</v>
      </c>
      <c r="B7268" s="17">
        <v>45102</v>
      </c>
      <c r="C7268" t="s">
        <v>543</v>
      </c>
      <c r="D7268" t="s">
        <v>3928</v>
      </c>
      <c r="E7268" t="s">
        <v>3929</v>
      </c>
      <c r="F7268" t="s">
        <v>3930</v>
      </c>
      <c r="G7268" t="s">
        <v>3877</v>
      </c>
      <c r="H7268" t="s">
        <v>3922</v>
      </c>
      <c r="I7268">
        <v>1305.0999999999999</v>
      </c>
      <c r="J7268" s="41">
        <v>1.3090000000000003E-2</v>
      </c>
      <c r="K7268" s="42">
        <v>17.083759000000001</v>
      </c>
      <c r="L7268" s="43">
        <v>0.24999999999999992</v>
      </c>
      <c r="M7268" s="42">
        <v>4.2709397499999984</v>
      </c>
      <c r="N7268">
        <v>6</v>
      </c>
      <c r="O7268" s="43">
        <v>205.79999999999998</v>
      </c>
      <c r="P7268" s="42">
        <v>58.8</v>
      </c>
      <c r="Q7268" s="42">
        <v>12</v>
      </c>
      <c r="R7268" s="42">
        <v>11</v>
      </c>
    </row>
    <row r="7269" spans="1:18" x14ac:dyDescent="0.3">
      <c r="A7269" t="s">
        <v>3923</v>
      </c>
      <c r="B7269" s="17">
        <v>45103</v>
      </c>
      <c r="C7269" t="s">
        <v>543</v>
      </c>
      <c r="D7269" t="s">
        <v>3928</v>
      </c>
      <c r="E7269" t="s">
        <v>3929</v>
      </c>
      <c r="F7269" t="s">
        <v>3930</v>
      </c>
      <c r="G7269" t="s">
        <v>3877</v>
      </c>
      <c r="H7269" t="s">
        <v>3922</v>
      </c>
      <c r="I7269">
        <v>1838.3</v>
      </c>
      <c r="J7269" s="41">
        <v>1.3750000000000002E-2</v>
      </c>
      <c r="K7269" s="42">
        <v>25.276625000000003</v>
      </c>
      <c r="L7269" s="43">
        <v>0.93999999999999972</v>
      </c>
      <c r="M7269" s="42">
        <v>23.760027499999996</v>
      </c>
      <c r="N7269">
        <v>7</v>
      </c>
      <c r="O7269" s="43">
        <v>120.39999999999999</v>
      </c>
      <c r="P7269" s="42">
        <v>92.399999999999991</v>
      </c>
      <c r="Q7269" s="42">
        <v>19.5</v>
      </c>
      <c r="R7269" s="42">
        <v>8</v>
      </c>
    </row>
    <row r="7270" spans="1:18" x14ac:dyDescent="0.3">
      <c r="A7270" t="s">
        <v>3923</v>
      </c>
      <c r="B7270" s="17">
        <v>45104</v>
      </c>
      <c r="C7270" t="s">
        <v>543</v>
      </c>
      <c r="D7270" t="s">
        <v>3928</v>
      </c>
      <c r="E7270" t="s">
        <v>3929</v>
      </c>
      <c r="F7270" t="s">
        <v>3930</v>
      </c>
      <c r="G7270" t="s">
        <v>3877</v>
      </c>
      <c r="H7270" t="s">
        <v>3922</v>
      </c>
      <c r="I7270">
        <v>1537.8999999999999</v>
      </c>
      <c r="J7270" s="41">
        <v>1.2210000000000004E-2</v>
      </c>
      <c r="K7270" s="42">
        <v>18.777759000000003</v>
      </c>
      <c r="L7270" s="43">
        <v>1.0899999999999996</v>
      </c>
      <c r="M7270" s="42">
        <v>20.467757309999996</v>
      </c>
      <c r="N7270">
        <v>7</v>
      </c>
      <c r="O7270" s="43">
        <v>179.89999999999998</v>
      </c>
      <c r="P7270" s="42">
        <v>49.199999999999996</v>
      </c>
      <c r="Q7270" s="42">
        <v>16.5</v>
      </c>
      <c r="R7270" s="42">
        <v>13</v>
      </c>
    </row>
    <row r="7271" spans="1:18" x14ac:dyDescent="0.3">
      <c r="A7271" t="s">
        <v>3923</v>
      </c>
      <c r="B7271" s="17">
        <v>45105</v>
      </c>
      <c r="C7271" t="s">
        <v>543</v>
      </c>
      <c r="D7271" t="s">
        <v>3928</v>
      </c>
      <c r="E7271" t="s">
        <v>3929</v>
      </c>
      <c r="F7271" t="s">
        <v>3930</v>
      </c>
      <c r="G7271" t="s">
        <v>3877</v>
      </c>
      <c r="H7271" t="s">
        <v>3922</v>
      </c>
      <c r="I7271">
        <v>1879.6999999999998</v>
      </c>
      <c r="J7271" s="41">
        <v>1.5400000000000002E-2</v>
      </c>
      <c r="K7271" s="42">
        <v>28.947380000000003</v>
      </c>
      <c r="L7271" s="43">
        <v>0.28999999999999998</v>
      </c>
      <c r="M7271" s="42">
        <v>8.3947401999999993</v>
      </c>
      <c r="N7271">
        <v>6</v>
      </c>
      <c r="O7271" s="43">
        <v>238.7</v>
      </c>
      <c r="P7271" s="42">
        <v>24</v>
      </c>
      <c r="Q7271" s="42">
        <v>12</v>
      </c>
      <c r="R7271" s="42">
        <v>12</v>
      </c>
    </row>
    <row r="7272" spans="1:18" x14ac:dyDescent="0.3">
      <c r="A7272" t="s">
        <v>3923</v>
      </c>
      <c r="B7272" s="17">
        <v>45106</v>
      </c>
      <c r="C7272" t="s">
        <v>543</v>
      </c>
      <c r="D7272" t="s">
        <v>3928</v>
      </c>
      <c r="E7272" t="s">
        <v>3929</v>
      </c>
      <c r="F7272" t="s">
        <v>3930</v>
      </c>
      <c r="G7272" t="s">
        <v>3877</v>
      </c>
      <c r="H7272" t="s">
        <v>3922</v>
      </c>
      <c r="I7272">
        <v>2017.1</v>
      </c>
      <c r="J7272" s="41">
        <v>1.4190000000000001E-2</v>
      </c>
      <c r="K7272" s="42">
        <v>28.622649000000003</v>
      </c>
      <c r="L7272" s="43">
        <v>1.0399999999999996</v>
      </c>
      <c r="M7272" s="42">
        <v>29.767554959999991</v>
      </c>
      <c r="N7272">
        <v>9</v>
      </c>
      <c r="O7272" s="43">
        <v>162.39999999999998</v>
      </c>
      <c r="P7272" s="42">
        <v>51.6</v>
      </c>
      <c r="Q7272" s="42">
        <v>21</v>
      </c>
      <c r="R7272" s="42">
        <v>2</v>
      </c>
    </row>
    <row r="7273" spans="1:18" x14ac:dyDescent="0.3">
      <c r="A7273" t="s">
        <v>3923</v>
      </c>
      <c r="B7273" s="17">
        <v>45107</v>
      </c>
      <c r="C7273" t="s">
        <v>543</v>
      </c>
      <c r="D7273" t="s">
        <v>3928</v>
      </c>
      <c r="E7273" t="s">
        <v>3929</v>
      </c>
      <c r="F7273" t="s">
        <v>3930</v>
      </c>
      <c r="G7273" t="s">
        <v>3877</v>
      </c>
      <c r="H7273" t="s">
        <v>3922</v>
      </c>
      <c r="I7273">
        <v>1332.8999999999999</v>
      </c>
      <c r="J7273" s="41">
        <v>1.5400000000000002E-2</v>
      </c>
      <c r="K7273" s="42">
        <v>20.52666</v>
      </c>
      <c r="L7273" s="43">
        <v>4.9999999999999899E-2</v>
      </c>
      <c r="M7273" s="42">
        <v>1.0263329999999979</v>
      </c>
      <c r="N7273">
        <v>4</v>
      </c>
      <c r="O7273" s="43">
        <v>140.69999999999999</v>
      </c>
      <c r="P7273" s="42">
        <v>64.8</v>
      </c>
      <c r="Q7273" s="42">
        <v>18</v>
      </c>
      <c r="R7273" s="42">
        <v>7</v>
      </c>
    </row>
    <row r="7274" spans="1:18" x14ac:dyDescent="0.3">
      <c r="A7274" t="s">
        <v>3923</v>
      </c>
      <c r="B7274" s="17">
        <v>45108</v>
      </c>
      <c r="C7274" t="s">
        <v>543</v>
      </c>
      <c r="D7274" t="s">
        <v>3928</v>
      </c>
      <c r="E7274" t="s">
        <v>3929</v>
      </c>
      <c r="F7274" t="s">
        <v>3930</v>
      </c>
      <c r="G7274" t="s">
        <v>3877</v>
      </c>
      <c r="H7274" t="s">
        <v>3922</v>
      </c>
      <c r="I7274">
        <v>1325.6</v>
      </c>
      <c r="J7274" s="41">
        <v>1.4300000000000004E-2</v>
      </c>
      <c r="K7274" s="42">
        <v>18.956080000000004</v>
      </c>
      <c r="L7274" s="43">
        <v>0.70999999999999974</v>
      </c>
      <c r="M7274" s="42">
        <v>13.458816799999997</v>
      </c>
      <c r="N7274">
        <v>5</v>
      </c>
      <c r="O7274" s="43">
        <v>146.29999999999998</v>
      </c>
      <c r="P7274" s="42">
        <v>43.199999999999996</v>
      </c>
      <c r="Q7274" s="42">
        <v>21</v>
      </c>
      <c r="R7274" s="42">
        <v>1</v>
      </c>
    </row>
    <row r="7275" spans="1:18" x14ac:dyDescent="0.3">
      <c r="A7275" t="s">
        <v>3923</v>
      </c>
      <c r="B7275" s="17">
        <v>45109</v>
      </c>
      <c r="C7275" t="s">
        <v>543</v>
      </c>
      <c r="D7275" t="s">
        <v>3928</v>
      </c>
      <c r="E7275" t="s">
        <v>3929</v>
      </c>
      <c r="F7275" t="s">
        <v>3930</v>
      </c>
      <c r="G7275" t="s">
        <v>3877</v>
      </c>
      <c r="H7275" t="s">
        <v>3922</v>
      </c>
      <c r="I7275">
        <v>1996.6999999999998</v>
      </c>
      <c r="J7275" s="41">
        <v>1.485E-2</v>
      </c>
      <c r="K7275" s="42">
        <v>29.650994999999998</v>
      </c>
      <c r="L7275" s="43">
        <v>0.86999999999999977</v>
      </c>
      <c r="M7275" s="42">
        <v>25.796365649999991</v>
      </c>
      <c r="N7275">
        <v>5</v>
      </c>
      <c r="O7275" s="43">
        <v>130.9</v>
      </c>
      <c r="P7275" s="42">
        <v>38.4</v>
      </c>
      <c r="Q7275" s="42">
        <v>0</v>
      </c>
      <c r="R7275" s="42">
        <v>10</v>
      </c>
    </row>
    <row r="7276" spans="1:18" x14ac:dyDescent="0.3">
      <c r="A7276" t="s">
        <v>3923</v>
      </c>
      <c r="B7276" s="17">
        <v>45110</v>
      </c>
      <c r="C7276" t="s">
        <v>543</v>
      </c>
      <c r="D7276" t="s">
        <v>3928</v>
      </c>
      <c r="E7276" t="s">
        <v>3929</v>
      </c>
      <c r="F7276" t="s">
        <v>3930</v>
      </c>
      <c r="G7276" t="s">
        <v>3877</v>
      </c>
      <c r="H7276" t="s">
        <v>3922</v>
      </c>
      <c r="I7276">
        <v>1296.3999999999999</v>
      </c>
      <c r="J7276" s="41">
        <v>1.4080000000000002E-2</v>
      </c>
      <c r="K7276" s="42">
        <v>18.253312000000001</v>
      </c>
      <c r="L7276" s="43">
        <v>0.92999999999999983</v>
      </c>
      <c r="M7276" s="42">
        <v>16.975580159999996</v>
      </c>
      <c r="N7276">
        <v>9</v>
      </c>
      <c r="O7276" s="43">
        <v>114.8</v>
      </c>
      <c r="P7276" s="42">
        <v>46.8</v>
      </c>
      <c r="Q7276" s="42">
        <v>7.5</v>
      </c>
      <c r="R7276" s="42">
        <v>5</v>
      </c>
    </row>
    <row r="7277" spans="1:18" x14ac:dyDescent="0.3">
      <c r="A7277" t="s">
        <v>3923</v>
      </c>
      <c r="B7277" s="17">
        <v>45111</v>
      </c>
      <c r="C7277" t="s">
        <v>543</v>
      </c>
      <c r="D7277" t="s">
        <v>3928</v>
      </c>
      <c r="E7277" t="s">
        <v>3929</v>
      </c>
      <c r="F7277" t="s">
        <v>3930</v>
      </c>
      <c r="G7277" t="s">
        <v>3877</v>
      </c>
      <c r="H7277" t="s">
        <v>3922</v>
      </c>
      <c r="I7277">
        <v>1078.8999999999999</v>
      </c>
      <c r="J7277" s="41">
        <v>1.2870000000000003E-2</v>
      </c>
      <c r="K7277" s="42">
        <v>13.885443000000002</v>
      </c>
      <c r="L7277" s="43">
        <v>0.03</v>
      </c>
      <c r="M7277" s="42">
        <v>0.41656329000000003</v>
      </c>
      <c r="N7277">
        <v>6</v>
      </c>
      <c r="O7277" s="43">
        <v>105.69999999999999</v>
      </c>
      <c r="P7277" s="42">
        <v>42</v>
      </c>
      <c r="Q7277" s="42">
        <v>12</v>
      </c>
      <c r="R7277" s="42">
        <v>10</v>
      </c>
    </row>
    <row r="7278" spans="1:18" x14ac:dyDescent="0.3">
      <c r="A7278" t="s">
        <v>3923</v>
      </c>
      <c r="B7278" s="17">
        <v>45112</v>
      </c>
      <c r="C7278" t="s">
        <v>543</v>
      </c>
      <c r="D7278" t="s">
        <v>3928</v>
      </c>
      <c r="E7278" t="s">
        <v>3929</v>
      </c>
      <c r="F7278" t="s">
        <v>3930</v>
      </c>
      <c r="G7278" t="s">
        <v>3877</v>
      </c>
      <c r="H7278" t="s">
        <v>3922</v>
      </c>
      <c r="I7278">
        <v>2130.3000000000002</v>
      </c>
      <c r="J7278" s="41">
        <v>1.1110000000000002E-2</v>
      </c>
      <c r="K7278" s="42">
        <v>23.667633000000006</v>
      </c>
      <c r="L7278" s="43">
        <v>0.48999999999999977</v>
      </c>
      <c r="M7278" s="42">
        <v>11.597140169999998</v>
      </c>
      <c r="N7278">
        <v>5</v>
      </c>
      <c r="O7278" s="43">
        <v>149.79999999999998</v>
      </c>
      <c r="P7278" s="42">
        <v>58.8</v>
      </c>
      <c r="Q7278" s="42">
        <v>36</v>
      </c>
      <c r="R7278" s="42">
        <v>7</v>
      </c>
    </row>
    <row r="7279" spans="1:18" x14ac:dyDescent="0.3">
      <c r="A7279" t="s">
        <v>3923</v>
      </c>
      <c r="B7279" s="17">
        <v>45113</v>
      </c>
      <c r="C7279" t="s">
        <v>543</v>
      </c>
      <c r="D7279" t="s">
        <v>3928</v>
      </c>
      <c r="E7279" t="s">
        <v>3929</v>
      </c>
      <c r="F7279" t="s">
        <v>3930</v>
      </c>
      <c r="G7279" t="s">
        <v>3877</v>
      </c>
      <c r="H7279" t="s">
        <v>3922</v>
      </c>
      <c r="I7279">
        <v>1529.6999999999998</v>
      </c>
      <c r="J7279" s="41">
        <v>1.1990000000000004E-2</v>
      </c>
      <c r="K7279" s="42">
        <v>18.341103000000004</v>
      </c>
      <c r="L7279" s="43">
        <v>1.0099999999999998</v>
      </c>
      <c r="M7279" s="42">
        <v>18.524514029999999</v>
      </c>
      <c r="N7279">
        <v>7</v>
      </c>
      <c r="O7279" s="43">
        <v>125.3</v>
      </c>
      <c r="P7279" s="42">
        <v>40.799999999999997</v>
      </c>
      <c r="Q7279" s="42">
        <v>13.5</v>
      </c>
      <c r="R7279" s="42">
        <v>11</v>
      </c>
    </row>
    <row r="7280" spans="1:18" x14ac:dyDescent="0.3">
      <c r="A7280" t="s">
        <v>3923</v>
      </c>
      <c r="B7280" s="17">
        <v>45114</v>
      </c>
      <c r="C7280" t="s">
        <v>543</v>
      </c>
      <c r="D7280" t="s">
        <v>3928</v>
      </c>
      <c r="E7280" t="s">
        <v>3929</v>
      </c>
      <c r="F7280" t="s">
        <v>3930</v>
      </c>
      <c r="G7280" t="s">
        <v>3877</v>
      </c>
      <c r="H7280" t="s">
        <v>3922</v>
      </c>
      <c r="I7280">
        <v>1552</v>
      </c>
      <c r="J7280" s="41">
        <v>1.1220000000000003E-2</v>
      </c>
      <c r="K7280" s="42">
        <v>17.413440000000005</v>
      </c>
      <c r="L7280" s="43">
        <v>0.34999999999999976</v>
      </c>
      <c r="M7280" s="42">
        <v>6.0947039999999975</v>
      </c>
      <c r="N7280">
        <v>7</v>
      </c>
      <c r="O7280" s="43">
        <v>172.2</v>
      </c>
      <c r="P7280" s="42">
        <v>73.2</v>
      </c>
      <c r="Q7280" s="42">
        <v>27</v>
      </c>
      <c r="R7280" s="42">
        <v>12</v>
      </c>
    </row>
    <row r="7281" spans="1:18" x14ac:dyDescent="0.3">
      <c r="A7281" t="s">
        <v>3923</v>
      </c>
      <c r="B7281" s="17">
        <v>45115</v>
      </c>
      <c r="C7281" t="s">
        <v>543</v>
      </c>
      <c r="D7281" t="s">
        <v>3928</v>
      </c>
      <c r="E7281" t="s">
        <v>3929</v>
      </c>
      <c r="F7281" t="s">
        <v>3930</v>
      </c>
      <c r="G7281" t="s">
        <v>3877</v>
      </c>
      <c r="H7281" t="s">
        <v>3922</v>
      </c>
      <c r="I7281">
        <v>1381.8999999999999</v>
      </c>
      <c r="J7281" s="41">
        <v>9.4600000000000014E-3</v>
      </c>
      <c r="K7281" s="42">
        <v>13.072774000000001</v>
      </c>
      <c r="L7281" s="43">
        <v>1.0199999999999998</v>
      </c>
      <c r="M7281" s="42">
        <v>13.334229479999998</v>
      </c>
      <c r="N7281">
        <v>5</v>
      </c>
      <c r="O7281" s="43">
        <v>121.8</v>
      </c>
      <c r="P7281" s="42">
        <v>72</v>
      </c>
      <c r="Q7281" s="42">
        <v>27</v>
      </c>
      <c r="R7281" s="42">
        <v>6</v>
      </c>
    </row>
    <row r="7282" spans="1:18" x14ac:dyDescent="0.3">
      <c r="A7282" t="s">
        <v>3923</v>
      </c>
      <c r="B7282" s="17">
        <v>45116</v>
      </c>
      <c r="C7282" t="s">
        <v>543</v>
      </c>
      <c r="D7282" t="s">
        <v>3928</v>
      </c>
      <c r="E7282" t="s">
        <v>3929</v>
      </c>
      <c r="F7282" t="s">
        <v>3930</v>
      </c>
      <c r="G7282" t="s">
        <v>3877</v>
      </c>
      <c r="H7282" t="s">
        <v>3922</v>
      </c>
      <c r="I7282">
        <v>1422.3</v>
      </c>
      <c r="J7282" s="41">
        <v>1.0010000000000002E-2</v>
      </c>
      <c r="K7282" s="42">
        <v>14.237223000000002</v>
      </c>
      <c r="L7282" s="43">
        <v>9.000000000000008E-2</v>
      </c>
      <c r="M7282" s="42">
        <v>1.2813500700000013</v>
      </c>
      <c r="N7282">
        <v>8</v>
      </c>
      <c r="O7282" s="43">
        <v>115.49999999999999</v>
      </c>
      <c r="P7282" s="42">
        <v>88.8</v>
      </c>
      <c r="Q7282" s="42">
        <v>16.5</v>
      </c>
      <c r="R7282" s="42">
        <v>11</v>
      </c>
    </row>
    <row r="7283" spans="1:18" x14ac:dyDescent="0.3">
      <c r="A7283" t="s">
        <v>3923</v>
      </c>
      <c r="B7283" s="17">
        <v>45117</v>
      </c>
      <c r="C7283" t="s">
        <v>543</v>
      </c>
      <c r="D7283" t="s">
        <v>3928</v>
      </c>
      <c r="E7283" t="s">
        <v>3929</v>
      </c>
      <c r="F7283" t="s">
        <v>3930</v>
      </c>
      <c r="G7283" t="s">
        <v>3877</v>
      </c>
      <c r="H7283" t="s">
        <v>3922</v>
      </c>
      <c r="I7283">
        <v>1828.1999999999998</v>
      </c>
      <c r="J7283" s="41">
        <v>1.4190000000000001E-2</v>
      </c>
      <c r="K7283" s="42">
        <v>25.942157999999999</v>
      </c>
      <c r="L7283" s="43">
        <v>0.48999999999999977</v>
      </c>
      <c r="M7283" s="42">
        <v>12.711657419999993</v>
      </c>
      <c r="N7283">
        <v>5</v>
      </c>
      <c r="O7283" s="43">
        <v>271.59999999999997</v>
      </c>
      <c r="P7283" s="42">
        <v>21.599999999999998</v>
      </c>
      <c r="Q7283" s="42">
        <v>28.5</v>
      </c>
      <c r="R7283" s="42">
        <v>10</v>
      </c>
    </row>
    <row r="7284" spans="1:18" x14ac:dyDescent="0.3">
      <c r="A7284" t="s">
        <v>3923</v>
      </c>
      <c r="B7284" s="17">
        <v>45118</v>
      </c>
      <c r="C7284" t="s">
        <v>543</v>
      </c>
      <c r="D7284" t="s">
        <v>3928</v>
      </c>
      <c r="E7284" t="s">
        <v>3929</v>
      </c>
      <c r="F7284" t="s">
        <v>3930</v>
      </c>
      <c r="G7284" t="s">
        <v>3877</v>
      </c>
      <c r="H7284" t="s">
        <v>3922</v>
      </c>
      <c r="I7284">
        <v>1840.5</v>
      </c>
      <c r="J7284" s="41">
        <v>1.2100000000000001E-2</v>
      </c>
      <c r="K7284" s="42">
        <v>22.270050000000001</v>
      </c>
      <c r="L7284" s="43">
        <v>0.45999999999999974</v>
      </c>
      <c r="M7284" s="42">
        <v>10.244222999999995</v>
      </c>
      <c r="N7284">
        <v>9</v>
      </c>
      <c r="O7284" s="43">
        <v>227.49999999999997</v>
      </c>
      <c r="P7284" s="42">
        <v>39.6</v>
      </c>
      <c r="Q7284" s="42">
        <v>21</v>
      </c>
      <c r="R7284" s="42">
        <v>11</v>
      </c>
    </row>
    <row r="7285" spans="1:18" x14ac:dyDescent="0.3">
      <c r="A7285" t="s">
        <v>3923</v>
      </c>
      <c r="B7285" s="17">
        <v>45119</v>
      </c>
      <c r="C7285" t="s">
        <v>543</v>
      </c>
      <c r="D7285" t="s">
        <v>3928</v>
      </c>
      <c r="E7285" t="s">
        <v>3929</v>
      </c>
      <c r="F7285" t="s">
        <v>3930</v>
      </c>
      <c r="G7285" t="s">
        <v>3877</v>
      </c>
      <c r="H7285" t="s">
        <v>3922</v>
      </c>
      <c r="I7285">
        <v>2010.6</v>
      </c>
      <c r="J7285" s="41">
        <v>1.3530000000000002E-2</v>
      </c>
      <c r="K7285" s="42">
        <v>27.203418000000003</v>
      </c>
      <c r="L7285" s="43">
        <v>0.85999999999999976</v>
      </c>
      <c r="M7285" s="42">
        <v>23.394939479999994</v>
      </c>
      <c r="N7285">
        <v>8</v>
      </c>
      <c r="O7285" s="43">
        <v>154</v>
      </c>
      <c r="P7285" s="42">
        <v>21.599999999999998</v>
      </c>
      <c r="Q7285" s="42">
        <v>13.5</v>
      </c>
      <c r="R7285" s="42">
        <v>11</v>
      </c>
    </row>
    <row r="7286" spans="1:18" x14ac:dyDescent="0.3">
      <c r="A7286" t="s">
        <v>3923</v>
      </c>
      <c r="B7286" s="17">
        <v>45120</v>
      </c>
      <c r="C7286" t="s">
        <v>543</v>
      </c>
      <c r="D7286" t="s">
        <v>3928</v>
      </c>
      <c r="E7286" t="s">
        <v>3929</v>
      </c>
      <c r="F7286" t="s">
        <v>3930</v>
      </c>
      <c r="G7286" t="s">
        <v>3877</v>
      </c>
      <c r="H7286" t="s">
        <v>3922</v>
      </c>
      <c r="I7286">
        <v>1761.8999999999999</v>
      </c>
      <c r="J7286" s="41">
        <v>1.1660000000000004E-2</v>
      </c>
      <c r="K7286" s="42">
        <v>20.543754000000003</v>
      </c>
      <c r="L7286" s="43">
        <v>1.0599999999999996</v>
      </c>
      <c r="M7286" s="42">
        <v>21.776379239999997</v>
      </c>
      <c r="N7286">
        <v>8</v>
      </c>
      <c r="O7286" s="43">
        <v>136.5</v>
      </c>
      <c r="P7286" s="42">
        <v>56.4</v>
      </c>
      <c r="Q7286" s="42">
        <v>10.5</v>
      </c>
      <c r="R7286" s="42">
        <v>9</v>
      </c>
    </row>
    <row r="7287" spans="1:18" x14ac:dyDescent="0.3">
      <c r="A7287" t="s">
        <v>3923</v>
      </c>
      <c r="B7287" s="17">
        <v>45121</v>
      </c>
      <c r="C7287" t="s">
        <v>543</v>
      </c>
      <c r="D7287" t="s">
        <v>3928</v>
      </c>
      <c r="E7287" t="s">
        <v>3929</v>
      </c>
      <c r="F7287" t="s">
        <v>3930</v>
      </c>
      <c r="G7287" t="s">
        <v>3877</v>
      </c>
      <c r="H7287" t="s">
        <v>3922</v>
      </c>
      <c r="I7287">
        <v>1332.1999999999998</v>
      </c>
      <c r="J7287" s="41">
        <v>1.4740000000000001E-2</v>
      </c>
      <c r="K7287" s="42">
        <v>19.636627999999998</v>
      </c>
      <c r="L7287" s="43">
        <v>0.84999999999999964</v>
      </c>
      <c r="M7287" s="42">
        <v>16.691133799999992</v>
      </c>
      <c r="N7287">
        <v>5</v>
      </c>
      <c r="O7287" s="43">
        <v>130.19999999999999</v>
      </c>
      <c r="P7287" s="42">
        <v>36</v>
      </c>
      <c r="Q7287" s="42">
        <v>7.5</v>
      </c>
      <c r="R7287" s="42">
        <v>9</v>
      </c>
    </row>
    <row r="7288" spans="1:18" x14ac:dyDescent="0.3">
      <c r="A7288" t="s">
        <v>3923</v>
      </c>
      <c r="B7288" s="17">
        <v>45122</v>
      </c>
      <c r="C7288" t="s">
        <v>543</v>
      </c>
      <c r="D7288" t="s">
        <v>3928</v>
      </c>
      <c r="E7288" t="s">
        <v>3929</v>
      </c>
      <c r="F7288" t="s">
        <v>3930</v>
      </c>
      <c r="G7288" t="s">
        <v>3877</v>
      </c>
      <c r="H7288" t="s">
        <v>3922</v>
      </c>
      <c r="I7288">
        <v>1647.3999999999999</v>
      </c>
      <c r="J7288" s="41">
        <v>1.1990000000000004E-2</v>
      </c>
      <c r="K7288" s="42">
        <v>19.752326000000004</v>
      </c>
      <c r="L7288" s="43">
        <v>0.7899999999999997</v>
      </c>
      <c r="M7288" s="42">
        <v>15.604337539999998</v>
      </c>
      <c r="N7288">
        <v>6</v>
      </c>
      <c r="O7288" s="43">
        <v>214.89999999999998</v>
      </c>
      <c r="P7288" s="42">
        <v>49.199999999999996</v>
      </c>
      <c r="Q7288" s="42">
        <v>19.5</v>
      </c>
      <c r="R7288" s="42">
        <v>8</v>
      </c>
    </row>
    <row r="7289" spans="1:18" x14ac:dyDescent="0.3">
      <c r="A7289" t="s">
        <v>3923</v>
      </c>
      <c r="B7289" s="17">
        <v>45123</v>
      </c>
      <c r="C7289" t="s">
        <v>543</v>
      </c>
      <c r="D7289" t="s">
        <v>3928</v>
      </c>
      <c r="E7289" t="s">
        <v>3929</v>
      </c>
      <c r="F7289" t="s">
        <v>3930</v>
      </c>
      <c r="G7289" t="s">
        <v>3877</v>
      </c>
      <c r="H7289" t="s">
        <v>3922</v>
      </c>
      <c r="I7289">
        <v>1504.6</v>
      </c>
      <c r="J7289" s="41">
        <v>1.166E-2</v>
      </c>
      <c r="K7289" s="42">
        <v>17.543635999999999</v>
      </c>
      <c r="L7289" s="43">
        <v>1.1799999999999997</v>
      </c>
      <c r="M7289" s="42">
        <v>20.701490479999993</v>
      </c>
      <c r="N7289">
        <v>10</v>
      </c>
      <c r="O7289" s="43">
        <v>188.29999999999998</v>
      </c>
      <c r="P7289" s="42">
        <v>80.399999999999991</v>
      </c>
      <c r="Q7289" s="42">
        <v>21</v>
      </c>
      <c r="R7289" s="42">
        <v>14</v>
      </c>
    </row>
    <row r="7290" spans="1:18" x14ac:dyDescent="0.3">
      <c r="A7290" t="s">
        <v>3923</v>
      </c>
      <c r="B7290" s="17">
        <v>45124</v>
      </c>
      <c r="C7290" t="s">
        <v>543</v>
      </c>
      <c r="D7290" t="s">
        <v>3928</v>
      </c>
      <c r="E7290" t="s">
        <v>3929</v>
      </c>
      <c r="F7290" t="s">
        <v>3930</v>
      </c>
      <c r="G7290" t="s">
        <v>3877</v>
      </c>
      <c r="H7290" t="s">
        <v>3922</v>
      </c>
      <c r="I7290">
        <v>1590.8</v>
      </c>
      <c r="J7290" s="41">
        <v>1.4190000000000003E-2</v>
      </c>
      <c r="K7290" s="42">
        <v>22.573452000000003</v>
      </c>
      <c r="L7290" s="43">
        <v>0.5399999999999997</v>
      </c>
      <c r="M7290" s="42">
        <v>12.189664079999995</v>
      </c>
      <c r="N7290">
        <v>3</v>
      </c>
      <c r="O7290" s="43">
        <v>88.199999999999989</v>
      </c>
      <c r="P7290" s="42">
        <v>32.4</v>
      </c>
      <c r="Q7290" s="42">
        <v>1.5</v>
      </c>
      <c r="R7290" s="42">
        <v>7</v>
      </c>
    </row>
    <row r="7291" spans="1:18" x14ac:dyDescent="0.3">
      <c r="A7291" t="s">
        <v>3923</v>
      </c>
      <c r="B7291" s="17">
        <v>45125</v>
      </c>
      <c r="C7291" t="s">
        <v>543</v>
      </c>
      <c r="D7291" t="s">
        <v>3928</v>
      </c>
      <c r="E7291" t="s">
        <v>3929</v>
      </c>
      <c r="F7291" t="s">
        <v>3930</v>
      </c>
      <c r="G7291" t="s">
        <v>3877</v>
      </c>
      <c r="H7291" t="s">
        <v>3922</v>
      </c>
      <c r="I7291">
        <v>1807</v>
      </c>
      <c r="J7291" s="41">
        <v>1.166E-2</v>
      </c>
      <c r="K7291" s="42">
        <v>21.06962</v>
      </c>
      <c r="L7291" s="43">
        <v>0.22999999999999993</v>
      </c>
      <c r="M7291" s="42">
        <v>4.846012599999999</v>
      </c>
      <c r="N7291">
        <v>9</v>
      </c>
      <c r="O7291" s="43">
        <v>123.89999999999999</v>
      </c>
      <c r="P7291" s="42">
        <v>8.4</v>
      </c>
      <c r="Q7291" s="42">
        <v>15</v>
      </c>
      <c r="R7291" s="42">
        <v>9</v>
      </c>
    </row>
    <row r="7292" spans="1:18" x14ac:dyDescent="0.3">
      <c r="A7292" t="s">
        <v>3923</v>
      </c>
      <c r="B7292" s="17">
        <v>45126</v>
      </c>
      <c r="C7292" t="s">
        <v>543</v>
      </c>
      <c r="D7292" t="s">
        <v>3928</v>
      </c>
      <c r="E7292" t="s">
        <v>3929</v>
      </c>
      <c r="F7292" t="s">
        <v>3930</v>
      </c>
      <c r="G7292" t="s">
        <v>3877</v>
      </c>
      <c r="H7292" t="s">
        <v>3922</v>
      </c>
      <c r="I7292">
        <v>1689</v>
      </c>
      <c r="J7292" s="41">
        <v>1.3860000000000003E-2</v>
      </c>
      <c r="K7292" s="42">
        <v>23.409540000000003</v>
      </c>
      <c r="L7292" s="43">
        <v>2.9999999999999898E-2</v>
      </c>
      <c r="M7292" s="42">
        <v>0.70228619999999775</v>
      </c>
      <c r="N7292">
        <v>6</v>
      </c>
      <c r="O7292" s="43">
        <v>260.39999999999998</v>
      </c>
      <c r="P7292" s="42">
        <v>19.2</v>
      </c>
      <c r="Q7292" s="42">
        <v>9</v>
      </c>
      <c r="R7292" s="42">
        <v>4</v>
      </c>
    </row>
    <row r="7293" spans="1:18" x14ac:dyDescent="0.3">
      <c r="A7293" t="s">
        <v>3923</v>
      </c>
      <c r="B7293" s="17">
        <v>45127</v>
      </c>
      <c r="C7293" t="s">
        <v>543</v>
      </c>
      <c r="D7293" t="s">
        <v>3928</v>
      </c>
      <c r="E7293" t="s">
        <v>3929</v>
      </c>
      <c r="F7293" t="s">
        <v>3930</v>
      </c>
      <c r="G7293" t="s">
        <v>3877</v>
      </c>
      <c r="H7293" t="s">
        <v>3922</v>
      </c>
      <c r="I7293">
        <v>2225</v>
      </c>
      <c r="J7293" s="41">
        <v>1.4520000000000003E-2</v>
      </c>
      <c r="K7293" s="42">
        <v>32.307000000000009</v>
      </c>
      <c r="L7293" s="43">
        <v>0.42999999999999977</v>
      </c>
      <c r="M7293" s="42">
        <v>13.892009999999997</v>
      </c>
      <c r="N7293">
        <v>8</v>
      </c>
      <c r="O7293" s="43">
        <v>161</v>
      </c>
      <c r="P7293" s="42">
        <v>45.6</v>
      </c>
      <c r="Q7293" s="42">
        <v>1.5</v>
      </c>
      <c r="R7293" s="42">
        <v>7</v>
      </c>
    </row>
    <row r="7294" spans="1:18" x14ac:dyDescent="0.3">
      <c r="A7294" t="s">
        <v>3923</v>
      </c>
      <c r="B7294" s="17">
        <v>45128</v>
      </c>
      <c r="C7294" t="s">
        <v>543</v>
      </c>
      <c r="D7294" t="s">
        <v>3928</v>
      </c>
      <c r="E7294" t="s">
        <v>3929</v>
      </c>
      <c r="F7294" t="s">
        <v>3930</v>
      </c>
      <c r="G7294" t="s">
        <v>3877</v>
      </c>
      <c r="H7294" t="s">
        <v>3922</v>
      </c>
      <c r="I7294">
        <v>1719.3999999999999</v>
      </c>
      <c r="J7294" s="41">
        <v>1.2650000000000005E-2</v>
      </c>
      <c r="K7294" s="42">
        <v>21.750410000000006</v>
      </c>
      <c r="L7294" s="43">
        <v>0.50999999999999968</v>
      </c>
      <c r="M7294" s="42">
        <v>11.092709099999995</v>
      </c>
      <c r="N7294">
        <v>7</v>
      </c>
      <c r="O7294" s="43">
        <v>178.5</v>
      </c>
      <c r="P7294" s="42">
        <v>50.4</v>
      </c>
      <c r="Q7294" s="42">
        <v>12</v>
      </c>
      <c r="R7294" s="42">
        <v>15</v>
      </c>
    </row>
    <row r="7295" spans="1:18" x14ac:dyDescent="0.3">
      <c r="A7295" t="s">
        <v>3923</v>
      </c>
      <c r="B7295" s="17">
        <v>45129</v>
      </c>
      <c r="C7295" t="s">
        <v>543</v>
      </c>
      <c r="D7295" t="s">
        <v>3928</v>
      </c>
      <c r="E7295" t="s">
        <v>3929</v>
      </c>
      <c r="F7295" t="s">
        <v>3930</v>
      </c>
      <c r="G7295" t="s">
        <v>3877</v>
      </c>
      <c r="H7295" t="s">
        <v>3922</v>
      </c>
      <c r="I7295">
        <v>1865.6999999999998</v>
      </c>
      <c r="J7295" s="41">
        <v>1.1990000000000002E-2</v>
      </c>
      <c r="K7295" s="42">
        <v>22.369743000000003</v>
      </c>
      <c r="L7295" s="43">
        <v>0.35999999999999982</v>
      </c>
      <c r="M7295" s="42">
        <v>8.0531074799999978</v>
      </c>
      <c r="N7295">
        <v>4</v>
      </c>
      <c r="O7295" s="43">
        <v>41</v>
      </c>
      <c r="P7295" s="42">
        <v>54</v>
      </c>
      <c r="Q7295" s="42">
        <v>10.5</v>
      </c>
      <c r="R7295" s="42">
        <v>9</v>
      </c>
    </row>
    <row r="7296" spans="1:18" x14ac:dyDescent="0.3">
      <c r="A7296" t="s">
        <v>3923</v>
      </c>
      <c r="B7296" s="17">
        <v>45130</v>
      </c>
      <c r="C7296" t="s">
        <v>543</v>
      </c>
      <c r="D7296" t="s">
        <v>3928</v>
      </c>
      <c r="E7296" t="s">
        <v>3929</v>
      </c>
      <c r="F7296" t="s">
        <v>3930</v>
      </c>
      <c r="G7296" t="s">
        <v>3877</v>
      </c>
      <c r="H7296" t="s">
        <v>3922</v>
      </c>
      <c r="I7296">
        <v>2215.1999999999998</v>
      </c>
      <c r="J7296" s="41">
        <v>1.0340000000000004E-2</v>
      </c>
      <c r="K7296" s="42">
        <v>22.905168000000007</v>
      </c>
      <c r="L7296" s="43">
        <v>0.48999999999999982</v>
      </c>
      <c r="M7296" s="42">
        <v>11.223532319999999</v>
      </c>
      <c r="N7296">
        <v>9</v>
      </c>
      <c r="O7296" s="43">
        <v>180.6</v>
      </c>
      <c r="P7296" s="42">
        <v>19.2</v>
      </c>
      <c r="Q7296" s="42">
        <v>0</v>
      </c>
      <c r="R7296" s="42">
        <v>5</v>
      </c>
    </row>
    <row r="7297" spans="1:18" x14ac:dyDescent="0.3">
      <c r="A7297" t="s">
        <v>3923</v>
      </c>
      <c r="B7297" s="17">
        <v>45131</v>
      </c>
      <c r="C7297" t="s">
        <v>543</v>
      </c>
      <c r="D7297" t="s">
        <v>3928</v>
      </c>
      <c r="E7297" t="s">
        <v>3929</v>
      </c>
      <c r="F7297" t="s">
        <v>3930</v>
      </c>
      <c r="G7297" t="s">
        <v>3877</v>
      </c>
      <c r="H7297" t="s">
        <v>3922</v>
      </c>
      <c r="I7297">
        <v>1465.8999999999999</v>
      </c>
      <c r="J7297" s="41">
        <v>1.3750000000000002E-2</v>
      </c>
      <c r="K7297" s="42">
        <v>20.156124999999999</v>
      </c>
      <c r="L7297" s="43">
        <v>7.0000000000000062E-2</v>
      </c>
      <c r="M7297" s="42">
        <v>1.4109287500000012</v>
      </c>
      <c r="N7297">
        <v>4</v>
      </c>
      <c r="O7297" s="43">
        <v>45.5</v>
      </c>
      <c r="P7297" s="42">
        <v>15.6</v>
      </c>
      <c r="Q7297" s="42">
        <v>6</v>
      </c>
      <c r="R7297" s="42">
        <v>2</v>
      </c>
    </row>
    <row r="7298" spans="1:18" x14ac:dyDescent="0.3">
      <c r="A7298" t="s">
        <v>3923</v>
      </c>
      <c r="B7298" s="17">
        <v>45132</v>
      </c>
      <c r="C7298" t="s">
        <v>543</v>
      </c>
      <c r="D7298" t="s">
        <v>3928</v>
      </c>
      <c r="E7298" t="s">
        <v>3929</v>
      </c>
      <c r="F7298" t="s">
        <v>3930</v>
      </c>
      <c r="G7298" t="s">
        <v>3877</v>
      </c>
      <c r="H7298" t="s">
        <v>3922</v>
      </c>
      <c r="I7298">
        <v>1715.3</v>
      </c>
      <c r="J7298" s="41">
        <v>1.2870000000000001E-2</v>
      </c>
      <c r="K7298" s="42">
        <v>22.075911000000001</v>
      </c>
      <c r="L7298" s="43">
        <v>0.48999999999999982</v>
      </c>
      <c r="M7298" s="42">
        <v>10.817196389999998</v>
      </c>
      <c r="N7298">
        <v>7</v>
      </c>
      <c r="O7298" s="43">
        <v>92.399999999999991</v>
      </c>
      <c r="P7298" s="42">
        <v>28.799999999999997</v>
      </c>
      <c r="Q7298" s="42">
        <v>7.5</v>
      </c>
      <c r="R7298" s="42">
        <v>11</v>
      </c>
    </row>
    <row r="7299" spans="1:18" x14ac:dyDescent="0.3">
      <c r="A7299" t="s">
        <v>3923</v>
      </c>
      <c r="B7299" s="17">
        <v>45133</v>
      </c>
      <c r="C7299" t="s">
        <v>543</v>
      </c>
      <c r="D7299" t="s">
        <v>3928</v>
      </c>
      <c r="E7299" t="s">
        <v>3929</v>
      </c>
      <c r="F7299" t="s">
        <v>3930</v>
      </c>
      <c r="G7299" t="s">
        <v>3877</v>
      </c>
      <c r="H7299" t="s">
        <v>3922</v>
      </c>
      <c r="I7299">
        <v>1429.3</v>
      </c>
      <c r="J7299" s="41">
        <v>1.3310000000000002E-2</v>
      </c>
      <c r="K7299" s="42">
        <v>19.023983000000001</v>
      </c>
      <c r="L7299" s="43">
        <v>0.70999999999999974</v>
      </c>
      <c r="M7299" s="42">
        <v>13.507027929999996</v>
      </c>
      <c r="N7299">
        <v>8</v>
      </c>
      <c r="O7299" s="43">
        <v>125.99999999999999</v>
      </c>
      <c r="P7299" s="42">
        <v>43.199999999999996</v>
      </c>
      <c r="Q7299" s="42">
        <v>1.5</v>
      </c>
      <c r="R7299" s="42">
        <v>3</v>
      </c>
    </row>
    <row r="7300" spans="1:18" x14ac:dyDescent="0.3">
      <c r="A7300" t="s">
        <v>3923</v>
      </c>
      <c r="B7300" s="17">
        <v>45134</v>
      </c>
      <c r="C7300" t="s">
        <v>543</v>
      </c>
      <c r="D7300" t="s">
        <v>3928</v>
      </c>
      <c r="E7300" t="s">
        <v>3929</v>
      </c>
      <c r="F7300" t="s">
        <v>3930</v>
      </c>
      <c r="G7300" t="s">
        <v>3877</v>
      </c>
      <c r="H7300" t="s">
        <v>3922</v>
      </c>
      <c r="I7300">
        <v>1746.6999999999998</v>
      </c>
      <c r="J7300" s="41">
        <v>9.7900000000000018E-3</v>
      </c>
      <c r="K7300" s="42">
        <v>17.100193000000001</v>
      </c>
      <c r="L7300" s="43">
        <v>0.49999999999999978</v>
      </c>
      <c r="M7300" s="42">
        <v>8.5500964999999969</v>
      </c>
      <c r="N7300">
        <v>9</v>
      </c>
      <c r="O7300" s="43">
        <v>95.199999999999989</v>
      </c>
      <c r="P7300" s="42">
        <v>10.799999999999999</v>
      </c>
      <c r="Q7300" s="42">
        <v>1.5</v>
      </c>
      <c r="R7300" s="42">
        <v>9</v>
      </c>
    </row>
    <row r="7301" spans="1:18" x14ac:dyDescent="0.3">
      <c r="A7301" t="s">
        <v>3923</v>
      </c>
      <c r="B7301" s="17">
        <v>45135</v>
      </c>
      <c r="C7301" t="s">
        <v>543</v>
      </c>
      <c r="D7301" t="s">
        <v>3928</v>
      </c>
      <c r="E7301" t="s">
        <v>3929</v>
      </c>
      <c r="F7301" t="s">
        <v>3930</v>
      </c>
      <c r="G7301" t="s">
        <v>3877</v>
      </c>
      <c r="H7301" t="s">
        <v>3922</v>
      </c>
      <c r="I7301">
        <v>1733.6999999999998</v>
      </c>
      <c r="J7301" s="41">
        <v>9.2400000000000017E-3</v>
      </c>
      <c r="K7301" s="42">
        <v>16.019388000000003</v>
      </c>
      <c r="L7301" s="43">
        <v>0.31999999999999978</v>
      </c>
      <c r="M7301" s="42">
        <v>5.1262041599999977</v>
      </c>
      <c r="N7301">
        <v>5</v>
      </c>
      <c r="O7301" s="43">
        <v>217</v>
      </c>
      <c r="P7301" s="42">
        <v>42</v>
      </c>
      <c r="Q7301" s="42">
        <v>3</v>
      </c>
      <c r="R7301" s="42">
        <v>14</v>
      </c>
    </row>
    <row r="7302" spans="1:18" x14ac:dyDescent="0.3">
      <c r="A7302" t="s">
        <v>3923</v>
      </c>
      <c r="B7302" s="17">
        <v>45136</v>
      </c>
      <c r="C7302" t="s">
        <v>543</v>
      </c>
      <c r="D7302" t="s">
        <v>3928</v>
      </c>
      <c r="E7302" t="s">
        <v>3929</v>
      </c>
      <c r="F7302" t="s">
        <v>3930</v>
      </c>
      <c r="G7302" t="s">
        <v>3877</v>
      </c>
      <c r="H7302" t="s">
        <v>3922</v>
      </c>
      <c r="I7302">
        <v>2138.2999999999997</v>
      </c>
      <c r="J7302" s="41">
        <v>1.1000000000000001E-2</v>
      </c>
      <c r="K7302" s="42">
        <v>23.5213</v>
      </c>
      <c r="L7302" s="43">
        <v>0.68999999999999972</v>
      </c>
      <c r="M7302" s="42">
        <v>16.229696999999994</v>
      </c>
      <c r="N7302">
        <v>5</v>
      </c>
      <c r="O7302" s="43">
        <v>259</v>
      </c>
      <c r="P7302" s="42">
        <v>39.6</v>
      </c>
      <c r="Q7302" s="42">
        <v>13.5</v>
      </c>
      <c r="R7302" s="42">
        <v>1</v>
      </c>
    </row>
    <row r="7303" spans="1:18" x14ac:dyDescent="0.3">
      <c r="A7303" t="s">
        <v>3923</v>
      </c>
      <c r="B7303" s="17">
        <v>45137</v>
      </c>
      <c r="C7303" t="s">
        <v>543</v>
      </c>
      <c r="D7303" t="s">
        <v>3928</v>
      </c>
      <c r="E7303" t="s">
        <v>3929</v>
      </c>
      <c r="F7303" t="s">
        <v>3930</v>
      </c>
      <c r="G7303" t="s">
        <v>3877</v>
      </c>
      <c r="H7303" t="s">
        <v>3922</v>
      </c>
      <c r="I7303">
        <v>1873.3999999999996</v>
      </c>
      <c r="J7303" s="41">
        <v>1.0780000000000001E-2</v>
      </c>
      <c r="K7303" s="42">
        <v>20.195252</v>
      </c>
      <c r="L7303" s="43">
        <v>8.99999999999999E-2</v>
      </c>
      <c r="M7303" s="42">
        <v>1.8175726799999981</v>
      </c>
      <c r="N7303">
        <v>6</v>
      </c>
      <c r="O7303" s="43">
        <v>294</v>
      </c>
      <c r="P7303" s="42">
        <v>36</v>
      </c>
      <c r="Q7303" s="42">
        <v>10.5</v>
      </c>
      <c r="R7303" s="42">
        <v>7</v>
      </c>
    </row>
    <row r="7304" spans="1:18" x14ac:dyDescent="0.3">
      <c r="A7304" t="s">
        <v>3923</v>
      </c>
      <c r="B7304" s="17">
        <v>45138</v>
      </c>
      <c r="C7304" t="s">
        <v>543</v>
      </c>
      <c r="D7304" t="s">
        <v>3928</v>
      </c>
      <c r="E7304" t="s">
        <v>3929</v>
      </c>
      <c r="F7304" t="s">
        <v>3930</v>
      </c>
      <c r="G7304" t="s">
        <v>3877</v>
      </c>
      <c r="H7304" t="s">
        <v>3922</v>
      </c>
      <c r="I7304">
        <v>1904.3000000000002</v>
      </c>
      <c r="J7304" s="41">
        <v>1.0340000000000004E-2</v>
      </c>
      <c r="K7304" s="42">
        <v>19.690462000000007</v>
      </c>
      <c r="L7304" s="43">
        <v>4.0000000000000036E-2</v>
      </c>
      <c r="M7304" s="42">
        <v>0.78761848000000101</v>
      </c>
      <c r="N7304">
        <v>5</v>
      </c>
      <c r="O7304" s="43">
        <v>178.5</v>
      </c>
      <c r="P7304" s="42">
        <v>50.4</v>
      </c>
      <c r="Q7304" s="42">
        <v>1.5</v>
      </c>
      <c r="R7304" s="42">
        <v>9</v>
      </c>
    </row>
    <row r="7305" spans="1:18" x14ac:dyDescent="0.3">
      <c r="A7305" t="s">
        <v>3923</v>
      </c>
      <c r="B7305" s="17">
        <v>45139</v>
      </c>
      <c r="C7305" t="s">
        <v>543</v>
      </c>
      <c r="D7305" t="s">
        <v>3928</v>
      </c>
      <c r="E7305" t="s">
        <v>3929</v>
      </c>
      <c r="F7305" t="s">
        <v>3930</v>
      </c>
      <c r="G7305" t="s">
        <v>3877</v>
      </c>
      <c r="H7305" t="s">
        <v>3922</v>
      </c>
      <c r="I7305">
        <v>1789.6999999999998</v>
      </c>
      <c r="J7305" s="41">
        <v>1.1330000000000002E-2</v>
      </c>
      <c r="K7305" s="42">
        <v>20.277301000000001</v>
      </c>
      <c r="L7305" s="43">
        <v>0.32999999999999974</v>
      </c>
      <c r="M7305" s="42">
        <v>6.6915093299999953</v>
      </c>
      <c r="N7305">
        <v>4</v>
      </c>
      <c r="O7305" s="43">
        <v>106.39999999999999</v>
      </c>
      <c r="P7305" s="42">
        <v>18</v>
      </c>
      <c r="Q7305" s="42">
        <v>9</v>
      </c>
      <c r="R7305" s="42">
        <v>5</v>
      </c>
    </row>
    <row r="7306" spans="1:18" x14ac:dyDescent="0.3">
      <c r="A7306" t="s">
        <v>3923</v>
      </c>
      <c r="B7306" s="17">
        <v>45140</v>
      </c>
      <c r="C7306" t="s">
        <v>543</v>
      </c>
      <c r="D7306" t="s">
        <v>3928</v>
      </c>
      <c r="E7306" t="s">
        <v>3929</v>
      </c>
      <c r="F7306" t="s">
        <v>3930</v>
      </c>
      <c r="G7306" t="s">
        <v>3877</v>
      </c>
      <c r="H7306" t="s">
        <v>3922</v>
      </c>
      <c r="I7306">
        <v>1566.3999999999999</v>
      </c>
      <c r="J7306" s="41">
        <v>1.2760000000000002E-2</v>
      </c>
      <c r="K7306" s="42">
        <v>19.987264000000003</v>
      </c>
      <c r="L7306" s="43">
        <v>0.84999999999999987</v>
      </c>
      <c r="M7306" s="42">
        <v>16.9891744</v>
      </c>
      <c r="N7306">
        <v>7</v>
      </c>
      <c r="O7306" s="43">
        <v>230.99999999999997</v>
      </c>
      <c r="P7306" s="42">
        <v>63.599999999999994</v>
      </c>
      <c r="Q7306" s="42">
        <v>1.5</v>
      </c>
      <c r="R7306" s="42">
        <v>10</v>
      </c>
    </row>
    <row r="7307" spans="1:18" x14ac:dyDescent="0.3">
      <c r="A7307" t="s">
        <v>3923</v>
      </c>
      <c r="B7307" s="17">
        <v>45141</v>
      </c>
      <c r="C7307" t="s">
        <v>543</v>
      </c>
      <c r="D7307" t="s">
        <v>3928</v>
      </c>
      <c r="E7307" t="s">
        <v>3929</v>
      </c>
      <c r="F7307" t="s">
        <v>3930</v>
      </c>
      <c r="G7307" t="s">
        <v>3877</v>
      </c>
      <c r="H7307" t="s">
        <v>3922</v>
      </c>
      <c r="I7307">
        <v>2317.6</v>
      </c>
      <c r="J7307" s="41">
        <v>1.4190000000000001E-2</v>
      </c>
      <c r="K7307" s="42">
        <v>32.886744</v>
      </c>
      <c r="L7307" s="43">
        <v>0.83999999999999986</v>
      </c>
      <c r="M7307" s="42">
        <v>27.624864959999996</v>
      </c>
      <c r="N7307">
        <v>9</v>
      </c>
      <c r="O7307" s="43">
        <v>251.99999999999997</v>
      </c>
      <c r="P7307" s="42">
        <v>15.6</v>
      </c>
      <c r="Q7307" s="42">
        <v>12</v>
      </c>
      <c r="R7307" s="42">
        <v>8</v>
      </c>
    </row>
    <row r="7308" spans="1:18" x14ac:dyDescent="0.3">
      <c r="A7308" t="s">
        <v>3923</v>
      </c>
      <c r="B7308" s="17">
        <v>45142</v>
      </c>
      <c r="C7308" t="s">
        <v>543</v>
      </c>
      <c r="D7308" t="s">
        <v>3928</v>
      </c>
      <c r="E7308" t="s">
        <v>3929</v>
      </c>
      <c r="F7308" t="s">
        <v>3930</v>
      </c>
      <c r="G7308" t="s">
        <v>3877</v>
      </c>
      <c r="H7308" t="s">
        <v>3922</v>
      </c>
      <c r="I7308">
        <v>1518.1999999999998</v>
      </c>
      <c r="J7308" s="41">
        <v>9.2400000000000017E-3</v>
      </c>
      <c r="K7308" s="42">
        <v>14.028168000000001</v>
      </c>
      <c r="L7308" s="43">
        <v>0.42999999999999977</v>
      </c>
      <c r="M7308" s="42">
        <v>6.0321122399999973</v>
      </c>
      <c r="N7308">
        <v>7</v>
      </c>
      <c r="O7308" s="43">
        <v>193.2</v>
      </c>
      <c r="P7308" s="42">
        <v>51.6</v>
      </c>
      <c r="Q7308" s="42">
        <v>0</v>
      </c>
      <c r="R7308" s="42">
        <v>5</v>
      </c>
    </row>
    <row r="7309" spans="1:18" x14ac:dyDescent="0.3">
      <c r="A7309" t="s">
        <v>3923</v>
      </c>
      <c r="B7309" s="17">
        <v>45143</v>
      </c>
      <c r="C7309" t="s">
        <v>543</v>
      </c>
      <c r="D7309" t="s">
        <v>3928</v>
      </c>
      <c r="E7309" t="s">
        <v>3929</v>
      </c>
      <c r="F7309" t="s">
        <v>3930</v>
      </c>
      <c r="G7309" t="s">
        <v>3877</v>
      </c>
      <c r="H7309" t="s">
        <v>3922</v>
      </c>
      <c r="I7309">
        <v>1717.8999999999999</v>
      </c>
      <c r="J7309" s="41">
        <v>1.023E-2</v>
      </c>
      <c r="K7309" s="42">
        <v>17.574116999999998</v>
      </c>
      <c r="L7309" s="43">
        <v>0.65999999999999992</v>
      </c>
      <c r="M7309" s="42">
        <v>11.598917219999997</v>
      </c>
      <c r="N7309">
        <v>8</v>
      </c>
      <c r="O7309" s="43">
        <v>273</v>
      </c>
      <c r="P7309" s="42">
        <v>62.4</v>
      </c>
      <c r="Q7309" s="42">
        <v>15</v>
      </c>
      <c r="R7309" s="42">
        <v>12</v>
      </c>
    </row>
    <row r="7310" spans="1:18" x14ac:dyDescent="0.3">
      <c r="A7310" t="s">
        <v>3923</v>
      </c>
      <c r="B7310" s="17">
        <v>45144</v>
      </c>
      <c r="C7310" t="s">
        <v>543</v>
      </c>
      <c r="D7310" t="s">
        <v>3928</v>
      </c>
      <c r="E7310" t="s">
        <v>3929</v>
      </c>
      <c r="F7310" t="s">
        <v>3930</v>
      </c>
      <c r="G7310" t="s">
        <v>3877</v>
      </c>
      <c r="H7310" t="s">
        <v>3922</v>
      </c>
      <c r="I7310">
        <v>1412.6999999999998</v>
      </c>
      <c r="J7310" s="41">
        <v>1.4520000000000003E-2</v>
      </c>
      <c r="K7310" s="42">
        <v>20.512404000000004</v>
      </c>
      <c r="L7310" s="43">
        <v>0.48999999999999977</v>
      </c>
      <c r="M7310" s="42">
        <v>10.051077959999997</v>
      </c>
      <c r="N7310">
        <v>4</v>
      </c>
      <c r="O7310" s="43">
        <v>42</v>
      </c>
      <c r="P7310" s="42">
        <v>4.8</v>
      </c>
      <c r="Q7310" s="42">
        <v>16.5</v>
      </c>
      <c r="R7310" s="42">
        <v>9</v>
      </c>
    </row>
    <row r="7311" spans="1:18" x14ac:dyDescent="0.3">
      <c r="A7311" t="s">
        <v>3923</v>
      </c>
      <c r="B7311" s="17">
        <v>45145</v>
      </c>
      <c r="C7311" t="s">
        <v>543</v>
      </c>
      <c r="D7311" t="s">
        <v>3928</v>
      </c>
      <c r="E7311" t="s">
        <v>3929</v>
      </c>
      <c r="F7311" t="s">
        <v>3930</v>
      </c>
      <c r="G7311" t="s">
        <v>3877</v>
      </c>
      <c r="H7311" t="s">
        <v>3922</v>
      </c>
      <c r="I7311">
        <v>1997.3000000000002</v>
      </c>
      <c r="J7311" s="41">
        <v>1.1330000000000002E-2</v>
      </c>
      <c r="K7311" s="42">
        <v>22.629409000000006</v>
      </c>
      <c r="L7311" s="43">
        <v>0.31999999999999978</v>
      </c>
      <c r="M7311" s="42">
        <v>7.2414108799999974</v>
      </c>
      <c r="N7311">
        <v>5</v>
      </c>
      <c r="O7311" s="43">
        <v>39.199999999999996</v>
      </c>
      <c r="P7311" s="42">
        <v>14.399999999999999</v>
      </c>
      <c r="Q7311" s="42">
        <v>4.5</v>
      </c>
      <c r="R7311" s="42">
        <v>9</v>
      </c>
    </row>
    <row r="7312" spans="1:18" x14ac:dyDescent="0.3">
      <c r="A7312" t="s">
        <v>3923</v>
      </c>
      <c r="B7312" s="17">
        <v>45146</v>
      </c>
      <c r="C7312" t="s">
        <v>543</v>
      </c>
      <c r="D7312" t="s">
        <v>3928</v>
      </c>
      <c r="E7312" t="s">
        <v>3929</v>
      </c>
      <c r="F7312" t="s">
        <v>3930</v>
      </c>
      <c r="G7312" t="s">
        <v>3877</v>
      </c>
      <c r="H7312" t="s">
        <v>3922</v>
      </c>
      <c r="I7312">
        <v>2106.1</v>
      </c>
      <c r="J7312" s="41">
        <v>1.1990000000000002E-2</v>
      </c>
      <c r="K7312" s="42">
        <v>25.252139000000003</v>
      </c>
      <c r="L7312" s="43">
        <v>0.45999999999999974</v>
      </c>
      <c r="M7312" s="42">
        <v>11.615983939999994</v>
      </c>
      <c r="N7312">
        <v>5</v>
      </c>
      <c r="O7312" s="43">
        <v>323.39999999999998</v>
      </c>
      <c r="P7312" s="42">
        <v>16.8</v>
      </c>
      <c r="Q7312" s="42">
        <v>10.5</v>
      </c>
      <c r="R7312" s="42">
        <v>15</v>
      </c>
    </row>
    <row r="7313" spans="1:18" x14ac:dyDescent="0.3">
      <c r="A7313" t="s">
        <v>3923</v>
      </c>
      <c r="B7313" s="17">
        <v>45147</v>
      </c>
      <c r="C7313" t="s">
        <v>543</v>
      </c>
      <c r="D7313" t="s">
        <v>3928</v>
      </c>
      <c r="E7313" t="s">
        <v>3929</v>
      </c>
      <c r="F7313" t="s">
        <v>3930</v>
      </c>
      <c r="G7313" t="s">
        <v>3877</v>
      </c>
      <c r="H7313" t="s">
        <v>3922</v>
      </c>
      <c r="I7313">
        <v>1562.6</v>
      </c>
      <c r="J7313" s="41">
        <v>1.3860000000000003E-2</v>
      </c>
      <c r="K7313" s="42">
        <v>21.657636000000004</v>
      </c>
      <c r="L7313" s="43">
        <v>0.95999999999999963</v>
      </c>
      <c r="M7313" s="42">
        <v>20.791330559999995</v>
      </c>
      <c r="N7313">
        <v>10</v>
      </c>
      <c r="O7313" s="43">
        <v>67.199999999999989</v>
      </c>
      <c r="P7313" s="42">
        <v>40.799999999999997</v>
      </c>
      <c r="Q7313" s="42">
        <v>1.5</v>
      </c>
      <c r="R7313" s="42">
        <v>9</v>
      </c>
    </row>
    <row r="7314" spans="1:18" x14ac:dyDescent="0.3">
      <c r="A7314" t="s">
        <v>3923</v>
      </c>
      <c r="B7314" s="17">
        <v>45148</v>
      </c>
      <c r="C7314" t="s">
        <v>543</v>
      </c>
      <c r="D7314" t="s">
        <v>3928</v>
      </c>
      <c r="E7314" t="s">
        <v>3929</v>
      </c>
      <c r="F7314" t="s">
        <v>3930</v>
      </c>
      <c r="G7314" t="s">
        <v>3877</v>
      </c>
      <c r="H7314" t="s">
        <v>3922</v>
      </c>
      <c r="I7314">
        <v>1575.6999999999998</v>
      </c>
      <c r="J7314" s="41">
        <v>1.1219999999999999E-2</v>
      </c>
      <c r="K7314" s="42">
        <v>17.679353999999996</v>
      </c>
      <c r="L7314" s="43">
        <v>0.05</v>
      </c>
      <c r="M7314" s="42">
        <v>0.88396769999999991</v>
      </c>
      <c r="N7314">
        <v>3</v>
      </c>
      <c r="O7314" s="43">
        <v>49</v>
      </c>
      <c r="P7314" s="42">
        <v>46.8</v>
      </c>
      <c r="Q7314" s="42">
        <v>1.5</v>
      </c>
      <c r="R7314" s="42">
        <v>0</v>
      </c>
    </row>
    <row r="7315" spans="1:18" x14ac:dyDescent="0.3">
      <c r="A7315" t="s">
        <v>3923</v>
      </c>
      <c r="B7315" s="17">
        <v>45149</v>
      </c>
      <c r="C7315" t="s">
        <v>543</v>
      </c>
      <c r="D7315" t="s">
        <v>3928</v>
      </c>
      <c r="E7315" t="s">
        <v>3929</v>
      </c>
      <c r="F7315" t="s">
        <v>3930</v>
      </c>
      <c r="G7315" t="s">
        <v>3877</v>
      </c>
      <c r="H7315" t="s">
        <v>3922</v>
      </c>
      <c r="I7315">
        <v>1266.5999999999999</v>
      </c>
      <c r="J7315" s="41">
        <v>1.0010000000000002E-2</v>
      </c>
      <c r="K7315" s="42">
        <v>12.678666000000002</v>
      </c>
      <c r="L7315" s="43">
        <v>1.0399999999999996</v>
      </c>
      <c r="M7315" s="42">
        <v>13.185812639999996</v>
      </c>
      <c r="N7315">
        <v>6</v>
      </c>
      <c r="O7315" s="43">
        <v>68.599999999999994</v>
      </c>
      <c r="P7315" s="42">
        <v>54</v>
      </c>
      <c r="Q7315" s="42">
        <v>10.5</v>
      </c>
      <c r="R7315" s="42">
        <v>12</v>
      </c>
    </row>
    <row r="7316" spans="1:18" x14ac:dyDescent="0.3">
      <c r="A7316" t="s">
        <v>3923</v>
      </c>
      <c r="B7316" s="17">
        <v>45150</v>
      </c>
      <c r="C7316" t="s">
        <v>543</v>
      </c>
      <c r="D7316" t="s">
        <v>3928</v>
      </c>
      <c r="E7316" t="s">
        <v>3929</v>
      </c>
      <c r="F7316" t="s">
        <v>3930</v>
      </c>
      <c r="G7316" t="s">
        <v>3877</v>
      </c>
      <c r="H7316" t="s">
        <v>3922</v>
      </c>
      <c r="I7316">
        <v>1153</v>
      </c>
      <c r="J7316" s="41">
        <v>1.1990000000000002E-2</v>
      </c>
      <c r="K7316" s="42">
        <v>13.824470000000003</v>
      </c>
      <c r="L7316" s="43">
        <v>1.0599999999999996</v>
      </c>
      <c r="M7316" s="42">
        <v>14.653938199999999</v>
      </c>
      <c r="N7316">
        <v>8</v>
      </c>
      <c r="O7316" s="43">
        <v>150.5</v>
      </c>
      <c r="P7316" s="42">
        <v>4.8</v>
      </c>
      <c r="Q7316" s="42">
        <v>1.5</v>
      </c>
      <c r="R7316" s="42">
        <v>13</v>
      </c>
    </row>
    <row r="7317" spans="1:18" x14ac:dyDescent="0.3">
      <c r="A7317" t="s">
        <v>3923</v>
      </c>
      <c r="B7317" s="17">
        <v>45151</v>
      </c>
      <c r="C7317" t="s">
        <v>543</v>
      </c>
      <c r="D7317" t="s">
        <v>3928</v>
      </c>
      <c r="E7317" t="s">
        <v>3929</v>
      </c>
      <c r="F7317" t="s">
        <v>3930</v>
      </c>
      <c r="G7317" t="s">
        <v>3877</v>
      </c>
      <c r="H7317" t="s">
        <v>3922</v>
      </c>
      <c r="I7317">
        <v>1979.3000000000002</v>
      </c>
      <c r="J7317" s="41">
        <v>1.111E-2</v>
      </c>
      <c r="K7317" s="42">
        <v>21.990023000000001</v>
      </c>
      <c r="L7317" s="43">
        <v>0.80999999999999983</v>
      </c>
      <c r="M7317" s="42">
        <v>17.811918629999997</v>
      </c>
      <c r="N7317">
        <v>5</v>
      </c>
      <c r="O7317" s="43">
        <v>159.6</v>
      </c>
      <c r="P7317" s="42">
        <v>45.6</v>
      </c>
      <c r="Q7317" s="42">
        <v>1.5</v>
      </c>
      <c r="R7317" s="42">
        <v>6</v>
      </c>
    </row>
    <row r="7318" spans="1:18" x14ac:dyDescent="0.3">
      <c r="A7318" t="s">
        <v>3923</v>
      </c>
      <c r="B7318" s="17">
        <v>45152</v>
      </c>
      <c r="C7318" t="s">
        <v>543</v>
      </c>
      <c r="D7318" t="s">
        <v>3928</v>
      </c>
      <c r="E7318" t="s">
        <v>3929</v>
      </c>
      <c r="F7318" t="s">
        <v>3930</v>
      </c>
      <c r="G7318" t="s">
        <v>3877</v>
      </c>
      <c r="H7318" t="s">
        <v>3922</v>
      </c>
      <c r="I7318">
        <v>1397.3999999999999</v>
      </c>
      <c r="J7318" s="41">
        <v>1.0890000000000004E-2</v>
      </c>
      <c r="K7318" s="42">
        <v>15.217686000000004</v>
      </c>
      <c r="L7318" s="43">
        <v>0.56999999999999984</v>
      </c>
      <c r="M7318" s="42">
        <v>8.6740810199999991</v>
      </c>
      <c r="N7318">
        <v>8</v>
      </c>
      <c r="O7318" s="43">
        <v>102.89999999999999</v>
      </c>
      <c r="P7318" s="42">
        <v>60</v>
      </c>
      <c r="Q7318" s="42">
        <v>4.5</v>
      </c>
      <c r="R7318" s="42">
        <v>9</v>
      </c>
    </row>
    <row r="7319" spans="1:18" x14ac:dyDescent="0.3">
      <c r="A7319" t="s">
        <v>3923</v>
      </c>
      <c r="B7319" s="17">
        <v>45153</v>
      </c>
      <c r="C7319" t="s">
        <v>543</v>
      </c>
      <c r="D7319" t="s">
        <v>3928</v>
      </c>
      <c r="E7319" t="s">
        <v>3929</v>
      </c>
      <c r="F7319" t="s">
        <v>3930</v>
      </c>
      <c r="G7319" t="s">
        <v>3877</v>
      </c>
      <c r="H7319" t="s">
        <v>3922</v>
      </c>
      <c r="I7319">
        <v>1673.3</v>
      </c>
      <c r="J7319" s="41">
        <v>9.4600000000000014E-3</v>
      </c>
      <c r="K7319" s="42">
        <v>15.829418000000002</v>
      </c>
      <c r="L7319" s="43">
        <v>2.0000000000000073E-2</v>
      </c>
      <c r="M7319" s="42">
        <v>0.31658836000000118</v>
      </c>
      <c r="N7319">
        <v>8</v>
      </c>
      <c r="O7319" s="43">
        <v>46</v>
      </c>
      <c r="P7319" s="42">
        <v>4.8</v>
      </c>
      <c r="Q7319" s="42">
        <v>3</v>
      </c>
      <c r="R7319" s="42">
        <v>7</v>
      </c>
    </row>
    <row r="7320" spans="1:18" x14ac:dyDescent="0.3">
      <c r="A7320" t="s">
        <v>3923</v>
      </c>
      <c r="B7320" s="17">
        <v>45154</v>
      </c>
      <c r="C7320" t="s">
        <v>543</v>
      </c>
      <c r="D7320" t="s">
        <v>3928</v>
      </c>
      <c r="E7320" t="s">
        <v>3929</v>
      </c>
      <c r="F7320" t="s">
        <v>3930</v>
      </c>
      <c r="G7320" t="s">
        <v>3877</v>
      </c>
      <c r="H7320" t="s">
        <v>3922</v>
      </c>
      <c r="I7320">
        <v>1571.6999999999998</v>
      </c>
      <c r="J7320" s="41">
        <v>1.4630000000000002E-2</v>
      </c>
      <c r="K7320" s="42">
        <v>22.993971000000002</v>
      </c>
      <c r="L7320" s="43">
        <v>2.0000000000000073E-2</v>
      </c>
      <c r="M7320" s="42">
        <v>0.4598794200000017</v>
      </c>
      <c r="N7320">
        <v>4</v>
      </c>
      <c r="O7320" s="43">
        <v>35.699999999999996</v>
      </c>
      <c r="P7320" s="42">
        <v>48</v>
      </c>
      <c r="Q7320" s="42">
        <v>16.5</v>
      </c>
      <c r="R7320" s="42">
        <v>5</v>
      </c>
    </row>
    <row r="7321" spans="1:18" x14ac:dyDescent="0.3">
      <c r="A7321" t="s">
        <v>3923</v>
      </c>
      <c r="B7321" s="17">
        <v>45155</v>
      </c>
      <c r="C7321" t="s">
        <v>543</v>
      </c>
      <c r="D7321" t="s">
        <v>3928</v>
      </c>
      <c r="E7321" t="s">
        <v>3929</v>
      </c>
      <c r="F7321" t="s">
        <v>3930</v>
      </c>
      <c r="G7321" t="s">
        <v>3877</v>
      </c>
      <c r="H7321" t="s">
        <v>3922</v>
      </c>
      <c r="I7321">
        <v>1724.3</v>
      </c>
      <c r="J7321" s="41">
        <v>1.4410000000000004E-2</v>
      </c>
      <c r="K7321" s="42">
        <v>24.847163000000005</v>
      </c>
      <c r="L7321" s="43">
        <v>2.9999999999999898E-2</v>
      </c>
      <c r="M7321" s="42">
        <v>0.74541488999999761</v>
      </c>
      <c r="N7321">
        <v>8</v>
      </c>
      <c r="O7321" s="43">
        <v>149.1</v>
      </c>
      <c r="P7321" s="42">
        <v>70.8</v>
      </c>
      <c r="Q7321" s="42">
        <v>12</v>
      </c>
      <c r="R7321" s="42">
        <v>7</v>
      </c>
    </row>
    <row r="7322" spans="1:18" x14ac:dyDescent="0.3">
      <c r="A7322" t="s">
        <v>3923</v>
      </c>
      <c r="B7322" s="17">
        <v>45156</v>
      </c>
      <c r="C7322" t="s">
        <v>543</v>
      </c>
      <c r="D7322" t="s">
        <v>3928</v>
      </c>
      <c r="E7322" t="s">
        <v>3929</v>
      </c>
      <c r="F7322" t="s">
        <v>3930</v>
      </c>
      <c r="G7322" t="s">
        <v>3877</v>
      </c>
      <c r="H7322" t="s">
        <v>3922</v>
      </c>
      <c r="I7322">
        <v>1397.3</v>
      </c>
      <c r="J7322" s="41">
        <v>9.2400000000000017E-3</v>
      </c>
      <c r="K7322" s="42">
        <v>12.911052000000002</v>
      </c>
      <c r="L7322" s="43">
        <v>0.43999999999999978</v>
      </c>
      <c r="M7322" s="42">
        <v>5.6808628799999976</v>
      </c>
      <c r="N7322">
        <v>8</v>
      </c>
      <c r="O7322" s="43">
        <v>142.79999999999998</v>
      </c>
      <c r="P7322" s="42">
        <v>45.6</v>
      </c>
      <c r="Q7322" s="42">
        <v>3</v>
      </c>
      <c r="R7322" s="42">
        <v>10</v>
      </c>
    </row>
    <row r="7323" spans="1:18" x14ac:dyDescent="0.3">
      <c r="A7323" t="s">
        <v>3923</v>
      </c>
      <c r="B7323" s="17">
        <v>45157</v>
      </c>
      <c r="C7323" t="s">
        <v>543</v>
      </c>
      <c r="D7323" t="s">
        <v>3928</v>
      </c>
      <c r="E7323" t="s">
        <v>3929</v>
      </c>
      <c r="F7323" t="s">
        <v>3930</v>
      </c>
      <c r="G7323" t="s">
        <v>3877</v>
      </c>
      <c r="H7323" t="s">
        <v>3922</v>
      </c>
      <c r="I7323">
        <v>1595.6999999999998</v>
      </c>
      <c r="J7323" s="41">
        <v>1.2430000000000002E-2</v>
      </c>
      <c r="K7323" s="42">
        <v>19.834551000000001</v>
      </c>
      <c r="L7323" s="43">
        <v>0.93999999999999961</v>
      </c>
      <c r="M7323" s="42">
        <v>18.644477939999994</v>
      </c>
      <c r="N7323">
        <v>5</v>
      </c>
      <c r="O7323" s="43">
        <v>95.199999999999989</v>
      </c>
      <c r="P7323" s="42">
        <v>30</v>
      </c>
      <c r="Q7323" s="42">
        <v>0</v>
      </c>
      <c r="R7323" s="42">
        <v>0</v>
      </c>
    </row>
    <row r="7324" spans="1:18" x14ac:dyDescent="0.3">
      <c r="A7324" t="s">
        <v>3923</v>
      </c>
      <c r="B7324" s="17">
        <v>45158</v>
      </c>
      <c r="C7324" t="s">
        <v>543</v>
      </c>
      <c r="D7324" t="s">
        <v>3928</v>
      </c>
      <c r="E7324" t="s">
        <v>3929</v>
      </c>
      <c r="F7324" t="s">
        <v>3930</v>
      </c>
      <c r="G7324" t="s">
        <v>3877</v>
      </c>
      <c r="H7324" t="s">
        <v>3922</v>
      </c>
      <c r="I7324">
        <v>1204</v>
      </c>
      <c r="J7324" s="41">
        <v>1.3090000000000003E-2</v>
      </c>
      <c r="K7324" s="42">
        <v>15.760360000000004</v>
      </c>
      <c r="L7324" s="43">
        <v>0.50999999999999979</v>
      </c>
      <c r="M7324" s="42">
        <v>8.0377835999999991</v>
      </c>
      <c r="N7324">
        <v>6</v>
      </c>
      <c r="O7324" s="43">
        <v>218.39999999999998</v>
      </c>
      <c r="P7324" s="42">
        <v>42</v>
      </c>
      <c r="Q7324" s="42">
        <v>3</v>
      </c>
      <c r="R7324" s="42">
        <v>7</v>
      </c>
    </row>
    <row r="7325" spans="1:18" x14ac:dyDescent="0.3">
      <c r="A7325" t="s">
        <v>3923</v>
      </c>
      <c r="B7325" s="17">
        <v>45159</v>
      </c>
      <c r="C7325" t="s">
        <v>543</v>
      </c>
      <c r="D7325" t="s">
        <v>3928</v>
      </c>
      <c r="E7325" t="s">
        <v>3929</v>
      </c>
      <c r="F7325" t="s">
        <v>3930</v>
      </c>
      <c r="G7325" t="s">
        <v>3877</v>
      </c>
      <c r="H7325" t="s">
        <v>3922</v>
      </c>
      <c r="I7325">
        <v>2090.6</v>
      </c>
      <c r="J7325" s="41">
        <v>9.3500000000000007E-3</v>
      </c>
      <c r="K7325" s="42">
        <v>19.54711</v>
      </c>
      <c r="L7325" s="43">
        <v>0.26999999999999991</v>
      </c>
      <c r="M7325" s="42">
        <v>5.2777196999999978</v>
      </c>
      <c r="N7325">
        <v>6</v>
      </c>
      <c r="O7325" s="43">
        <v>46</v>
      </c>
      <c r="P7325" s="42">
        <v>9.6</v>
      </c>
      <c r="Q7325" s="42">
        <v>0</v>
      </c>
      <c r="R7325" s="42">
        <v>11</v>
      </c>
    </row>
    <row r="7326" spans="1:18" x14ac:dyDescent="0.3">
      <c r="A7326" t="s">
        <v>3923</v>
      </c>
      <c r="B7326" s="17">
        <v>45160</v>
      </c>
      <c r="C7326" t="s">
        <v>543</v>
      </c>
      <c r="D7326" t="s">
        <v>3928</v>
      </c>
      <c r="E7326" t="s">
        <v>3929</v>
      </c>
      <c r="F7326" t="s">
        <v>3930</v>
      </c>
      <c r="G7326" t="s">
        <v>3877</v>
      </c>
      <c r="H7326" t="s">
        <v>3922</v>
      </c>
      <c r="I7326">
        <v>2311.6</v>
      </c>
      <c r="J7326" s="41">
        <v>1.2320000000000001E-2</v>
      </c>
      <c r="K7326" s="42">
        <v>28.478912000000001</v>
      </c>
      <c r="L7326" s="43">
        <v>0.24</v>
      </c>
      <c r="M7326" s="42">
        <v>6.8349388800000002</v>
      </c>
      <c r="N7326">
        <v>7</v>
      </c>
      <c r="O7326" s="43">
        <v>123.89999999999999</v>
      </c>
      <c r="P7326" s="42">
        <v>73.2</v>
      </c>
      <c r="Q7326" s="42">
        <v>3</v>
      </c>
      <c r="R7326" s="42">
        <v>5</v>
      </c>
    </row>
    <row r="7327" spans="1:18" x14ac:dyDescent="0.3">
      <c r="A7327" t="s">
        <v>3923</v>
      </c>
      <c r="B7327" s="17">
        <v>45161</v>
      </c>
      <c r="C7327" t="s">
        <v>543</v>
      </c>
      <c r="D7327" t="s">
        <v>3928</v>
      </c>
      <c r="E7327" t="s">
        <v>3929</v>
      </c>
      <c r="F7327" t="s">
        <v>3930</v>
      </c>
      <c r="G7327" t="s">
        <v>3877</v>
      </c>
      <c r="H7327" t="s">
        <v>3922</v>
      </c>
      <c r="I7327">
        <v>1873.1999999999998</v>
      </c>
      <c r="J7327" s="41">
        <v>1.2100000000000005E-2</v>
      </c>
      <c r="K7327" s="42">
        <v>22.665720000000007</v>
      </c>
      <c r="L7327" s="43">
        <v>0.17999999999999977</v>
      </c>
      <c r="M7327" s="42">
        <v>4.0798295999999965</v>
      </c>
      <c r="N7327">
        <v>10</v>
      </c>
      <c r="O7327" s="43">
        <v>151.19999999999999</v>
      </c>
      <c r="P7327" s="42">
        <v>19.2</v>
      </c>
      <c r="Q7327" s="42">
        <v>12</v>
      </c>
      <c r="R7327" s="42">
        <v>7</v>
      </c>
    </row>
    <row r="7328" spans="1:18" x14ac:dyDescent="0.3">
      <c r="A7328" t="s">
        <v>3923</v>
      </c>
      <c r="B7328" s="17">
        <v>45162</v>
      </c>
      <c r="C7328" t="s">
        <v>543</v>
      </c>
      <c r="D7328" t="s">
        <v>3928</v>
      </c>
      <c r="E7328" t="s">
        <v>3929</v>
      </c>
      <c r="F7328" t="s">
        <v>3930</v>
      </c>
      <c r="G7328" t="s">
        <v>3877</v>
      </c>
      <c r="H7328" t="s">
        <v>3922</v>
      </c>
      <c r="I7328">
        <v>1230.5</v>
      </c>
      <c r="J7328" s="41">
        <v>9.4600000000000014E-3</v>
      </c>
      <c r="K7328" s="42">
        <v>11.640530000000002</v>
      </c>
      <c r="L7328" s="43">
        <v>1.9999999999999934E-2</v>
      </c>
      <c r="M7328" s="42">
        <v>0.23281059999999928</v>
      </c>
      <c r="N7328">
        <v>5</v>
      </c>
      <c r="O7328" s="43">
        <v>227.49999999999997</v>
      </c>
      <c r="P7328" s="42">
        <v>32.4</v>
      </c>
      <c r="Q7328" s="42">
        <v>12</v>
      </c>
      <c r="R7328" s="42">
        <v>10</v>
      </c>
    </row>
    <row r="7329" spans="1:18" x14ac:dyDescent="0.3">
      <c r="A7329" t="s">
        <v>3923</v>
      </c>
      <c r="B7329" s="17">
        <v>45163</v>
      </c>
      <c r="C7329" t="s">
        <v>543</v>
      </c>
      <c r="D7329" t="s">
        <v>3928</v>
      </c>
      <c r="E7329" t="s">
        <v>3929</v>
      </c>
      <c r="F7329" t="s">
        <v>3930</v>
      </c>
      <c r="G7329" t="s">
        <v>3877</v>
      </c>
      <c r="H7329" t="s">
        <v>3922</v>
      </c>
      <c r="I7329">
        <v>1323.1</v>
      </c>
      <c r="J7329" s="41">
        <v>9.2400000000000017E-3</v>
      </c>
      <c r="K7329" s="42">
        <v>12.225444000000001</v>
      </c>
      <c r="L7329" s="43">
        <v>0.20999999999999983</v>
      </c>
      <c r="M7329" s="42">
        <v>2.5673432399999983</v>
      </c>
      <c r="N7329">
        <v>7</v>
      </c>
      <c r="O7329" s="43">
        <v>172.2</v>
      </c>
      <c r="P7329" s="42">
        <v>20.399999999999999</v>
      </c>
      <c r="Q7329" s="42">
        <v>1.5</v>
      </c>
      <c r="R7329" s="42">
        <v>12</v>
      </c>
    </row>
    <row r="7330" spans="1:18" x14ac:dyDescent="0.3">
      <c r="A7330" t="s">
        <v>3923</v>
      </c>
      <c r="B7330" s="17">
        <v>45164</v>
      </c>
      <c r="C7330" t="s">
        <v>543</v>
      </c>
      <c r="D7330" t="s">
        <v>3928</v>
      </c>
      <c r="E7330" t="s">
        <v>3929</v>
      </c>
      <c r="F7330" t="s">
        <v>3930</v>
      </c>
      <c r="G7330" t="s">
        <v>3877</v>
      </c>
      <c r="H7330" t="s">
        <v>3922</v>
      </c>
      <c r="I7330">
        <v>1259.6999999999998</v>
      </c>
      <c r="J7330" s="41">
        <v>1.3530000000000004E-2</v>
      </c>
      <c r="K7330" s="42">
        <v>17.043741000000001</v>
      </c>
      <c r="L7330" s="43">
        <v>7.0000000000000007E-2</v>
      </c>
      <c r="M7330" s="42">
        <v>1.1930618700000002</v>
      </c>
      <c r="N7330">
        <v>8</v>
      </c>
      <c r="O7330" s="43">
        <v>159.6</v>
      </c>
      <c r="P7330" s="42">
        <v>56.4</v>
      </c>
      <c r="Q7330" s="42">
        <v>1.5</v>
      </c>
      <c r="R7330" s="42">
        <v>7</v>
      </c>
    </row>
    <row r="7331" spans="1:18" x14ac:dyDescent="0.3">
      <c r="A7331" t="s">
        <v>3923</v>
      </c>
      <c r="B7331" s="17">
        <v>45165</v>
      </c>
      <c r="C7331" t="s">
        <v>543</v>
      </c>
      <c r="D7331" t="s">
        <v>3928</v>
      </c>
      <c r="E7331" t="s">
        <v>3929</v>
      </c>
      <c r="F7331" t="s">
        <v>3930</v>
      </c>
      <c r="G7331" t="s">
        <v>3877</v>
      </c>
      <c r="H7331" t="s">
        <v>3922</v>
      </c>
      <c r="I7331">
        <v>1472.6</v>
      </c>
      <c r="J7331" s="41">
        <v>1.4080000000000004E-2</v>
      </c>
      <c r="K7331" s="42">
        <v>20.734208000000006</v>
      </c>
      <c r="L7331" s="43">
        <v>0.47999999999999982</v>
      </c>
      <c r="M7331" s="42">
        <v>9.9524198399999992</v>
      </c>
      <c r="N7331">
        <v>8</v>
      </c>
      <c r="O7331" s="43">
        <v>114.8</v>
      </c>
      <c r="P7331" s="42">
        <v>43.199999999999996</v>
      </c>
      <c r="Q7331" s="42">
        <v>4.5</v>
      </c>
      <c r="R7331" s="42">
        <v>7</v>
      </c>
    </row>
    <row r="7332" spans="1:18" x14ac:dyDescent="0.3">
      <c r="A7332" t="s">
        <v>3923</v>
      </c>
      <c r="B7332" s="17">
        <v>45166</v>
      </c>
      <c r="C7332" t="s">
        <v>543</v>
      </c>
      <c r="D7332" t="s">
        <v>3928</v>
      </c>
      <c r="E7332" t="s">
        <v>3929</v>
      </c>
      <c r="F7332" t="s">
        <v>3930</v>
      </c>
      <c r="G7332" t="s">
        <v>3877</v>
      </c>
      <c r="H7332" t="s">
        <v>3922</v>
      </c>
      <c r="I7332">
        <v>1494.8</v>
      </c>
      <c r="J7332" s="41">
        <v>1.3530000000000002E-2</v>
      </c>
      <c r="K7332" s="42">
        <v>20.224644000000001</v>
      </c>
      <c r="L7332" s="43">
        <v>0.3999999999999998</v>
      </c>
      <c r="M7332" s="42">
        <v>8.0898575999999967</v>
      </c>
      <c r="N7332">
        <v>9</v>
      </c>
      <c r="O7332" s="43">
        <v>247.79999999999998</v>
      </c>
      <c r="P7332" s="42">
        <v>51.6</v>
      </c>
      <c r="Q7332" s="42">
        <v>9</v>
      </c>
      <c r="R7332" s="42">
        <v>11</v>
      </c>
    </row>
    <row r="7333" spans="1:18" x14ac:dyDescent="0.3">
      <c r="A7333" t="s">
        <v>3923</v>
      </c>
      <c r="B7333" s="17">
        <v>45167</v>
      </c>
      <c r="C7333" t="s">
        <v>543</v>
      </c>
      <c r="D7333" t="s">
        <v>3928</v>
      </c>
      <c r="E7333" t="s">
        <v>3929</v>
      </c>
      <c r="F7333" t="s">
        <v>3930</v>
      </c>
      <c r="G7333" t="s">
        <v>3877</v>
      </c>
      <c r="H7333" t="s">
        <v>3922</v>
      </c>
      <c r="I7333">
        <v>1835.8999999999996</v>
      </c>
      <c r="J7333" s="41">
        <v>1.4190000000000001E-2</v>
      </c>
      <c r="K7333" s="42">
        <v>26.051420999999998</v>
      </c>
      <c r="L7333" s="43">
        <v>0.63999999999999968</v>
      </c>
      <c r="M7333" s="42">
        <v>16.672909439999991</v>
      </c>
      <c r="N7333">
        <v>8</v>
      </c>
      <c r="O7333" s="43">
        <v>43.4</v>
      </c>
      <c r="P7333" s="42">
        <v>20.399999999999999</v>
      </c>
      <c r="Q7333" s="42">
        <v>0</v>
      </c>
      <c r="R7333" s="42">
        <v>5</v>
      </c>
    </row>
    <row r="7334" spans="1:18" x14ac:dyDescent="0.3">
      <c r="A7334" t="s">
        <v>3923</v>
      </c>
      <c r="B7334" s="17">
        <v>45168</v>
      </c>
      <c r="C7334" t="s">
        <v>543</v>
      </c>
      <c r="D7334" t="s">
        <v>3928</v>
      </c>
      <c r="E7334" t="s">
        <v>3929</v>
      </c>
      <c r="F7334" t="s">
        <v>3930</v>
      </c>
      <c r="G7334" t="s">
        <v>3877</v>
      </c>
      <c r="H7334" t="s">
        <v>3922</v>
      </c>
      <c r="I7334">
        <v>1460.8</v>
      </c>
      <c r="J7334" s="41">
        <v>1.4190000000000003E-2</v>
      </c>
      <c r="K7334" s="42">
        <v>20.728752000000004</v>
      </c>
      <c r="L7334" s="43">
        <v>0.21999999999999992</v>
      </c>
      <c r="M7334" s="42">
        <v>4.5603254399999988</v>
      </c>
      <c r="N7334">
        <v>9</v>
      </c>
      <c r="O7334" s="43">
        <v>143.5</v>
      </c>
      <c r="P7334" s="42">
        <v>44.4</v>
      </c>
      <c r="Q7334" s="42">
        <v>10.5</v>
      </c>
      <c r="R7334" s="42">
        <v>2</v>
      </c>
    </row>
    <row r="7335" spans="1:18" x14ac:dyDescent="0.3">
      <c r="A7335" t="s">
        <v>3923</v>
      </c>
      <c r="B7335" s="17">
        <v>45169</v>
      </c>
      <c r="C7335" t="s">
        <v>543</v>
      </c>
      <c r="D7335" t="s">
        <v>3928</v>
      </c>
      <c r="E7335" t="s">
        <v>3929</v>
      </c>
      <c r="F7335" t="s">
        <v>3930</v>
      </c>
      <c r="G7335" t="s">
        <v>3877</v>
      </c>
      <c r="H7335" t="s">
        <v>3922</v>
      </c>
      <c r="I7335">
        <v>1370.6</v>
      </c>
      <c r="J7335" s="41">
        <v>1.3420000000000003E-2</v>
      </c>
      <c r="K7335" s="42">
        <v>18.393452000000003</v>
      </c>
      <c r="L7335" s="43">
        <v>0.36999999999999977</v>
      </c>
      <c r="M7335" s="42">
        <v>6.8055772399999972</v>
      </c>
      <c r="N7335">
        <v>4</v>
      </c>
      <c r="O7335" s="43">
        <v>210</v>
      </c>
      <c r="P7335" s="42">
        <v>67.2</v>
      </c>
      <c r="Q7335" s="42">
        <v>9</v>
      </c>
      <c r="R7335" s="42">
        <v>11</v>
      </c>
    </row>
    <row r="7336" spans="1:18" x14ac:dyDescent="0.3">
      <c r="A7336" t="s">
        <v>3924</v>
      </c>
      <c r="B7336" s="17">
        <v>45170</v>
      </c>
      <c r="C7336" t="s">
        <v>543</v>
      </c>
      <c r="D7336" t="s">
        <v>3928</v>
      </c>
      <c r="E7336" t="s">
        <v>3929</v>
      </c>
      <c r="F7336" t="s">
        <v>3930</v>
      </c>
      <c r="G7336" t="s">
        <v>3877</v>
      </c>
      <c r="H7336" t="s">
        <v>3922</v>
      </c>
      <c r="I7336">
        <v>2341</v>
      </c>
      <c r="J7336" s="41">
        <v>1.6390000000000002E-2</v>
      </c>
      <c r="K7336" s="42">
        <v>38.368990000000004</v>
      </c>
      <c r="L7336" s="43">
        <v>0.59999999999999964</v>
      </c>
      <c r="M7336" s="42">
        <v>23.02139399999999</v>
      </c>
      <c r="N7336">
        <v>8</v>
      </c>
      <c r="O7336" s="43">
        <v>85.399999999999991</v>
      </c>
      <c r="P7336" s="42">
        <v>31.2</v>
      </c>
      <c r="Q7336" s="42">
        <v>6</v>
      </c>
      <c r="R7336" s="42">
        <v>6</v>
      </c>
    </row>
    <row r="7337" spans="1:18" x14ac:dyDescent="0.3">
      <c r="A7337" t="s">
        <v>3924</v>
      </c>
      <c r="B7337" s="17">
        <v>45171</v>
      </c>
      <c r="C7337" t="s">
        <v>543</v>
      </c>
      <c r="D7337" t="s">
        <v>3928</v>
      </c>
      <c r="E7337" t="s">
        <v>3929</v>
      </c>
      <c r="F7337" t="s">
        <v>3930</v>
      </c>
      <c r="G7337" t="s">
        <v>3877</v>
      </c>
      <c r="H7337" t="s">
        <v>3922</v>
      </c>
      <c r="I7337">
        <v>2098</v>
      </c>
      <c r="J7337" s="41">
        <v>1.5180000000000003E-2</v>
      </c>
      <c r="K7337" s="42">
        <v>31.847640000000006</v>
      </c>
      <c r="L7337" s="43">
        <v>1.1799999999999997</v>
      </c>
      <c r="M7337" s="42">
        <v>37.580215199999998</v>
      </c>
      <c r="N7337">
        <v>7</v>
      </c>
      <c r="O7337" s="43">
        <v>270.2</v>
      </c>
      <c r="P7337" s="42">
        <v>32.4</v>
      </c>
      <c r="Q7337" s="42">
        <v>0</v>
      </c>
      <c r="R7337" s="42">
        <v>6</v>
      </c>
    </row>
    <row r="7338" spans="1:18" x14ac:dyDescent="0.3">
      <c r="A7338" t="s">
        <v>3924</v>
      </c>
      <c r="B7338" s="17">
        <v>45172</v>
      </c>
      <c r="C7338" t="s">
        <v>543</v>
      </c>
      <c r="D7338" t="s">
        <v>3928</v>
      </c>
      <c r="E7338" t="s">
        <v>3929</v>
      </c>
      <c r="F7338" t="s">
        <v>3930</v>
      </c>
      <c r="G7338" t="s">
        <v>3877</v>
      </c>
      <c r="H7338" t="s">
        <v>3922</v>
      </c>
      <c r="I7338">
        <v>2609</v>
      </c>
      <c r="J7338" s="41">
        <v>1.2540000000000006E-2</v>
      </c>
      <c r="K7338" s="42">
        <v>32.716860000000018</v>
      </c>
      <c r="L7338" s="43">
        <v>0.3999999999999998</v>
      </c>
      <c r="M7338" s="42">
        <v>13.086744000000001</v>
      </c>
      <c r="N7338">
        <v>7</v>
      </c>
      <c r="O7338" s="43">
        <v>91.699999999999989</v>
      </c>
      <c r="P7338" s="42">
        <v>31.2</v>
      </c>
      <c r="Q7338" s="42">
        <v>19.5</v>
      </c>
      <c r="R7338" s="42">
        <v>12</v>
      </c>
    </row>
    <row r="7339" spans="1:18" x14ac:dyDescent="0.3">
      <c r="A7339" t="s">
        <v>3924</v>
      </c>
      <c r="B7339" s="17">
        <v>45173</v>
      </c>
      <c r="C7339" t="s">
        <v>543</v>
      </c>
      <c r="D7339" t="s">
        <v>3928</v>
      </c>
      <c r="E7339" t="s">
        <v>3929</v>
      </c>
      <c r="F7339" t="s">
        <v>3930</v>
      </c>
      <c r="G7339" t="s">
        <v>3877</v>
      </c>
      <c r="H7339" t="s">
        <v>3922</v>
      </c>
      <c r="I7339">
        <v>2536</v>
      </c>
      <c r="J7339" s="41">
        <v>1.6610000000000003E-2</v>
      </c>
      <c r="K7339" s="42">
        <v>42.122960000000006</v>
      </c>
      <c r="L7339" s="43">
        <v>0.77999999999999992</v>
      </c>
      <c r="M7339" s="42">
        <v>32.855908800000002</v>
      </c>
      <c r="N7339">
        <v>3</v>
      </c>
      <c r="O7339" s="43">
        <v>192.5</v>
      </c>
      <c r="P7339" s="42">
        <v>72</v>
      </c>
      <c r="Q7339" s="42">
        <v>1.5</v>
      </c>
      <c r="R7339" s="42">
        <v>8</v>
      </c>
    </row>
    <row r="7340" spans="1:18" x14ac:dyDescent="0.3">
      <c r="A7340" t="s">
        <v>3924</v>
      </c>
      <c r="B7340" s="17">
        <v>45174</v>
      </c>
      <c r="C7340" t="s">
        <v>543</v>
      </c>
      <c r="D7340" t="s">
        <v>3928</v>
      </c>
      <c r="E7340" t="s">
        <v>3929</v>
      </c>
      <c r="F7340" t="s">
        <v>3930</v>
      </c>
      <c r="G7340" t="s">
        <v>3877</v>
      </c>
      <c r="H7340" t="s">
        <v>3922</v>
      </c>
      <c r="I7340">
        <v>1773</v>
      </c>
      <c r="J7340" s="41">
        <v>1.485E-2</v>
      </c>
      <c r="K7340" s="42">
        <v>26.329050000000002</v>
      </c>
      <c r="L7340" s="43">
        <v>1.0099999999999998</v>
      </c>
      <c r="M7340" s="42">
        <v>26.592340499999995</v>
      </c>
      <c r="N7340">
        <v>6</v>
      </c>
      <c r="O7340" s="43">
        <v>19</v>
      </c>
      <c r="P7340" s="42">
        <v>56.4</v>
      </c>
      <c r="Q7340" s="42">
        <v>6</v>
      </c>
      <c r="R7340" s="42">
        <v>10</v>
      </c>
    </row>
    <row r="7341" spans="1:18" x14ac:dyDescent="0.3">
      <c r="A7341" t="s">
        <v>3924</v>
      </c>
      <c r="B7341" s="17">
        <v>45175</v>
      </c>
      <c r="C7341" t="s">
        <v>543</v>
      </c>
      <c r="D7341" t="s">
        <v>3928</v>
      </c>
      <c r="E7341" t="s">
        <v>3929</v>
      </c>
      <c r="F7341" t="s">
        <v>3930</v>
      </c>
      <c r="G7341" t="s">
        <v>3877</v>
      </c>
      <c r="H7341" t="s">
        <v>3922</v>
      </c>
      <c r="I7341">
        <v>2802</v>
      </c>
      <c r="J7341" s="41">
        <v>1.7380000000000003E-2</v>
      </c>
      <c r="K7341" s="42">
        <v>48.698760000000007</v>
      </c>
      <c r="L7341" s="43">
        <v>0.67999999999999972</v>
      </c>
      <c r="M7341" s="42">
        <v>33.115156799999994</v>
      </c>
      <c r="N7341">
        <v>4</v>
      </c>
      <c r="O7341" s="43">
        <v>86.1</v>
      </c>
      <c r="P7341" s="42">
        <v>54</v>
      </c>
      <c r="Q7341" s="42">
        <v>9</v>
      </c>
      <c r="R7341" s="42">
        <v>11</v>
      </c>
    </row>
    <row r="7342" spans="1:18" x14ac:dyDescent="0.3">
      <c r="A7342" t="s">
        <v>3924</v>
      </c>
      <c r="B7342" s="17">
        <v>45176</v>
      </c>
      <c r="C7342" t="s">
        <v>543</v>
      </c>
      <c r="D7342" t="s">
        <v>3928</v>
      </c>
      <c r="E7342" t="s">
        <v>3929</v>
      </c>
      <c r="F7342" t="s">
        <v>3930</v>
      </c>
      <c r="G7342" t="s">
        <v>3877</v>
      </c>
      <c r="H7342" t="s">
        <v>3922</v>
      </c>
      <c r="I7342">
        <v>1856</v>
      </c>
      <c r="J7342" s="41">
        <v>1.2100000000000005E-2</v>
      </c>
      <c r="K7342" s="42">
        <v>22.45760000000001</v>
      </c>
      <c r="L7342" s="43">
        <v>0.48999999999999966</v>
      </c>
      <c r="M7342" s="42">
        <v>11.004223999999997</v>
      </c>
      <c r="N7342">
        <v>5</v>
      </c>
      <c r="O7342" s="43">
        <v>30</v>
      </c>
      <c r="P7342" s="42">
        <v>63.599999999999994</v>
      </c>
      <c r="Q7342" s="42">
        <v>15</v>
      </c>
      <c r="R7342" s="42">
        <v>8</v>
      </c>
    </row>
    <row r="7343" spans="1:18" x14ac:dyDescent="0.3">
      <c r="A7343" t="s">
        <v>3924</v>
      </c>
      <c r="B7343" s="17">
        <v>45177</v>
      </c>
      <c r="C7343" t="s">
        <v>543</v>
      </c>
      <c r="D7343" t="s">
        <v>3928</v>
      </c>
      <c r="E7343" t="s">
        <v>3929</v>
      </c>
      <c r="F7343" t="s">
        <v>3930</v>
      </c>
      <c r="G7343" t="s">
        <v>3877</v>
      </c>
      <c r="H7343" t="s">
        <v>3922</v>
      </c>
      <c r="I7343">
        <v>1939</v>
      </c>
      <c r="J7343" s="41">
        <v>1.7600000000000001E-2</v>
      </c>
      <c r="K7343" s="42">
        <v>34.126400000000004</v>
      </c>
      <c r="L7343" s="43">
        <v>3.0000000000000027E-2</v>
      </c>
      <c r="M7343" s="42">
        <v>1.0237920000000009</v>
      </c>
      <c r="N7343">
        <v>8</v>
      </c>
      <c r="O7343" s="43">
        <v>116.19999999999999</v>
      </c>
      <c r="P7343" s="42">
        <v>37.199999999999996</v>
      </c>
      <c r="Q7343" s="42">
        <v>4.5</v>
      </c>
      <c r="R7343" s="42">
        <v>4</v>
      </c>
    </row>
    <row r="7344" spans="1:18" x14ac:dyDescent="0.3">
      <c r="A7344" t="s">
        <v>3924</v>
      </c>
      <c r="B7344" s="17">
        <v>45178</v>
      </c>
      <c r="C7344" t="s">
        <v>543</v>
      </c>
      <c r="D7344" t="s">
        <v>3928</v>
      </c>
      <c r="E7344" t="s">
        <v>3929</v>
      </c>
      <c r="F7344" t="s">
        <v>3930</v>
      </c>
      <c r="G7344" t="s">
        <v>3877</v>
      </c>
      <c r="H7344" t="s">
        <v>3922</v>
      </c>
      <c r="I7344">
        <v>3009</v>
      </c>
      <c r="J7344" s="41">
        <v>1.3530000000000002E-2</v>
      </c>
      <c r="K7344" s="42">
        <v>40.711770000000008</v>
      </c>
      <c r="L7344" s="43">
        <v>0.3399999999999998</v>
      </c>
      <c r="M7344" s="42">
        <v>13.842001799999995</v>
      </c>
      <c r="N7344">
        <v>2</v>
      </c>
      <c r="O7344" s="43">
        <v>121.1</v>
      </c>
      <c r="P7344" s="42">
        <v>64.8</v>
      </c>
      <c r="Q7344" s="42">
        <v>7.5</v>
      </c>
      <c r="R7344" s="42">
        <v>4</v>
      </c>
    </row>
    <row r="7345" spans="1:18" x14ac:dyDescent="0.3">
      <c r="A7345" t="s">
        <v>3924</v>
      </c>
      <c r="B7345" s="17">
        <v>45179</v>
      </c>
      <c r="C7345" t="s">
        <v>543</v>
      </c>
      <c r="D7345" t="s">
        <v>3928</v>
      </c>
      <c r="E7345" t="s">
        <v>3929</v>
      </c>
      <c r="F7345" t="s">
        <v>3930</v>
      </c>
      <c r="G7345" t="s">
        <v>3877</v>
      </c>
      <c r="H7345" t="s">
        <v>3922</v>
      </c>
      <c r="I7345">
        <v>2398</v>
      </c>
      <c r="J7345" s="41">
        <v>1.3420000000000003E-2</v>
      </c>
      <c r="K7345" s="42">
        <v>32.181160000000006</v>
      </c>
      <c r="L7345" s="43">
        <v>1.1199999999999999</v>
      </c>
      <c r="M7345" s="42">
        <v>36.042899200000001</v>
      </c>
      <c r="N7345">
        <v>4</v>
      </c>
      <c r="O7345" s="43">
        <v>92.399999999999991</v>
      </c>
      <c r="P7345" s="42">
        <v>43.199999999999996</v>
      </c>
      <c r="Q7345" s="42">
        <v>25.5</v>
      </c>
      <c r="R7345" s="42">
        <v>5</v>
      </c>
    </row>
    <row r="7346" spans="1:18" x14ac:dyDescent="0.3">
      <c r="A7346" t="s">
        <v>3924</v>
      </c>
      <c r="B7346" s="17">
        <v>45180</v>
      </c>
      <c r="C7346" t="s">
        <v>543</v>
      </c>
      <c r="D7346" t="s">
        <v>3928</v>
      </c>
      <c r="E7346" t="s">
        <v>3929</v>
      </c>
      <c r="F7346" t="s">
        <v>3930</v>
      </c>
      <c r="G7346" t="s">
        <v>3877</v>
      </c>
      <c r="H7346" t="s">
        <v>3922</v>
      </c>
      <c r="I7346">
        <v>2204</v>
      </c>
      <c r="J7346" s="41">
        <v>1.7270000000000001E-2</v>
      </c>
      <c r="K7346" s="42">
        <v>38.063079999999999</v>
      </c>
      <c r="L7346" s="43">
        <v>0.63999999999999979</v>
      </c>
      <c r="M7346" s="42">
        <v>24.360371199999992</v>
      </c>
      <c r="N7346">
        <v>2</v>
      </c>
      <c r="O7346" s="43">
        <v>114.1</v>
      </c>
      <c r="P7346" s="42">
        <v>94.8</v>
      </c>
      <c r="Q7346" s="42">
        <v>3</v>
      </c>
      <c r="R7346" s="42">
        <v>13</v>
      </c>
    </row>
    <row r="7347" spans="1:18" x14ac:dyDescent="0.3">
      <c r="A7347" t="s">
        <v>3924</v>
      </c>
      <c r="B7347" s="17">
        <v>45181</v>
      </c>
      <c r="C7347" t="s">
        <v>543</v>
      </c>
      <c r="D7347" t="s">
        <v>3928</v>
      </c>
      <c r="E7347" t="s">
        <v>3929</v>
      </c>
      <c r="F7347" t="s">
        <v>3930</v>
      </c>
      <c r="G7347" t="s">
        <v>3877</v>
      </c>
      <c r="H7347" t="s">
        <v>3922</v>
      </c>
      <c r="I7347">
        <v>1836</v>
      </c>
      <c r="J7347" s="41">
        <v>1.0120000000000001E-2</v>
      </c>
      <c r="K7347" s="42">
        <v>18.58032</v>
      </c>
      <c r="L7347" s="43">
        <v>0.7699999999999998</v>
      </c>
      <c r="M7347" s="42">
        <v>14.306846399999996</v>
      </c>
      <c r="N7347">
        <v>7</v>
      </c>
      <c r="O7347" s="43">
        <v>54.599999999999994</v>
      </c>
      <c r="P7347" s="42">
        <v>36</v>
      </c>
      <c r="Q7347" s="42">
        <v>1.5</v>
      </c>
      <c r="R7347" s="42">
        <v>1</v>
      </c>
    </row>
    <row r="7348" spans="1:18" x14ac:dyDescent="0.3">
      <c r="A7348" t="s">
        <v>3924</v>
      </c>
      <c r="B7348" s="17">
        <v>45182</v>
      </c>
      <c r="C7348" t="s">
        <v>543</v>
      </c>
      <c r="D7348" t="s">
        <v>3928</v>
      </c>
      <c r="E7348" t="s">
        <v>3929</v>
      </c>
      <c r="F7348" t="s">
        <v>3930</v>
      </c>
      <c r="G7348" t="s">
        <v>3877</v>
      </c>
      <c r="H7348" t="s">
        <v>3922</v>
      </c>
      <c r="I7348">
        <v>1761</v>
      </c>
      <c r="J7348" s="41">
        <v>1.5949999999999999E-2</v>
      </c>
      <c r="K7348" s="42">
        <v>28.087949999999999</v>
      </c>
      <c r="L7348" s="43">
        <v>0.84999999999999987</v>
      </c>
      <c r="M7348" s="42">
        <v>23.874757499999994</v>
      </c>
      <c r="N7348">
        <v>6</v>
      </c>
      <c r="O7348" s="43">
        <v>174.29999999999998</v>
      </c>
      <c r="P7348" s="42">
        <v>32.4</v>
      </c>
      <c r="Q7348" s="42">
        <v>4.5</v>
      </c>
      <c r="R7348" s="42">
        <v>12</v>
      </c>
    </row>
    <row r="7349" spans="1:18" x14ac:dyDescent="0.3">
      <c r="A7349" t="s">
        <v>3924</v>
      </c>
      <c r="B7349" s="17">
        <v>45183</v>
      </c>
      <c r="C7349" t="s">
        <v>543</v>
      </c>
      <c r="D7349" t="s">
        <v>3928</v>
      </c>
      <c r="E7349" t="s">
        <v>3929</v>
      </c>
      <c r="F7349" t="s">
        <v>3930</v>
      </c>
      <c r="G7349" t="s">
        <v>3877</v>
      </c>
      <c r="H7349" t="s">
        <v>3922</v>
      </c>
      <c r="I7349">
        <v>2188</v>
      </c>
      <c r="J7349" s="41">
        <v>1.7380000000000003E-2</v>
      </c>
      <c r="K7349" s="42">
        <v>38.027440000000006</v>
      </c>
      <c r="L7349" s="43">
        <v>0.80999999999999983</v>
      </c>
      <c r="M7349" s="42">
        <v>30.802226399999999</v>
      </c>
      <c r="N7349">
        <v>7</v>
      </c>
      <c r="O7349" s="43">
        <v>94.5</v>
      </c>
      <c r="P7349" s="42">
        <v>36</v>
      </c>
      <c r="Q7349" s="42">
        <v>10.5</v>
      </c>
      <c r="R7349" s="42">
        <v>3</v>
      </c>
    </row>
    <row r="7350" spans="1:18" x14ac:dyDescent="0.3">
      <c r="A7350" t="s">
        <v>3924</v>
      </c>
      <c r="B7350" s="17">
        <v>45184</v>
      </c>
      <c r="C7350" t="s">
        <v>543</v>
      </c>
      <c r="D7350" t="s">
        <v>3928</v>
      </c>
      <c r="E7350" t="s">
        <v>3929</v>
      </c>
      <c r="F7350" t="s">
        <v>3930</v>
      </c>
      <c r="G7350" t="s">
        <v>3877</v>
      </c>
      <c r="H7350" t="s">
        <v>3922</v>
      </c>
      <c r="I7350">
        <v>2093</v>
      </c>
      <c r="J7350" s="41">
        <v>1.5180000000000003E-2</v>
      </c>
      <c r="K7350" s="42">
        <v>31.771740000000005</v>
      </c>
      <c r="L7350" s="43">
        <v>0.16999999999999998</v>
      </c>
      <c r="M7350" s="42">
        <v>5.4011958</v>
      </c>
      <c r="N7350">
        <v>2</v>
      </c>
      <c r="O7350" s="43">
        <v>207.89999999999998</v>
      </c>
      <c r="P7350" s="42">
        <v>48</v>
      </c>
      <c r="Q7350" s="42">
        <v>21</v>
      </c>
      <c r="R7350" s="42">
        <v>1</v>
      </c>
    </row>
    <row r="7351" spans="1:18" x14ac:dyDescent="0.3">
      <c r="A7351" t="s">
        <v>3924</v>
      </c>
      <c r="B7351" s="17">
        <v>45185</v>
      </c>
      <c r="C7351" t="s">
        <v>543</v>
      </c>
      <c r="D7351" t="s">
        <v>3928</v>
      </c>
      <c r="E7351" t="s">
        <v>3929</v>
      </c>
      <c r="F7351" t="s">
        <v>3930</v>
      </c>
      <c r="G7351" t="s">
        <v>3877</v>
      </c>
      <c r="H7351" t="s">
        <v>3922</v>
      </c>
      <c r="I7351">
        <v>2506</v>
      </c>
      <c r="J7351" s="41">
        <v>1.2980000000000002E-2</v>
      </c>
      <c r="K7351" s="42">
        <v>32.527880000000003</v>
      </c>
      <c r="L7351" s="43">
        <v>0.59999999999999976</v>
      </c>
      <c r="M7351" s="42">
        <v>19.516727999999993</v>
      </c>
      <c r="N7351">
        <v>8</v>
      </c>
      <c r="O7351" s="43">
        <v>62.999999999999993</v>
      </c>
      <c r="P7351" s="42">
        <v>44.4</v>
      </c>
      <c r="Q7351" s="42">
        <v>12</v>
      </c>
      <c r="R7351" s="42">
        <v>11</v>
      </c>
    </row>
    <row r="7352" spans="1:18" x14ac:dyDescent="0.3">
      <c r="A7352" t="s">
        <v>3924</v>
      </c>
      <c r="B7352" s="17">
        <v>45186</v>
      </c>
      <c r="C7352" t="s">
        <v>543</v>
      </c>
      <c r="D7352" t="s">
        <v>3928</v>
      </c>
      <c r="E7352" t="s">
        <v>3929</v>
      </c>
      <c r="F7352" t="s">
        <v>3930</v>
      </c>
      <c r="G7352" t="s">
        <v>3877</v>
      </c>
      <c r="H7352" t="s">
        <v>3922</v>
      </c>
      <c r="I7352">
        <v>1848</v>
      </c>
      <c r="J7352" s="41">
        <v>1.5070000000000002E-2</v>
      </c>
      <c r="K7352" s="42">
        <v>27.849360000000004</v>
      </c>
      <c r="L7352" s="43">
        <v>3.0000000000000027E-2</v>
      </c>
      <c r="M7352" s="42">
        <v>0.83548080000000091</v>
      </c>
      <c r="N7352">
        <v>2</v>
      </c>
      <c r="O7352" s="43">
        <v>37.799999999999997</v>
      </c>
      <c r="P7352" s="42">
        <v>64.8</v>
      </c>
      <c r="Q7352" s="42">
        <v>13.5</v>
      </c>
      <c r="R7352" s="42">
        <v>5</v>
      </c>
    </row>
    <row r="7353" spans="1:18" x14ac:dyDescent="0.3">
      <c r="A7353" t="s">
        <v>3924</v>
      </c>
      <c r="B7353" s="17">
        <v>45187</v>
      </c>
      <c r="C7353" t="s">
        <v>543</v>
      </c>
      <c r="D7353" t="s">
        <v>3928</v>
      </c>
      <c r="E7353" t="s">
        <v>3929</v>
      </c>
      <c r="F7353" t="s">
        <v>3930</v>
      </c>
      <c r="G7353" t="s">
        <v>3877</v>
      </c>
      <c r="H7353" t="s">
        <v>3922</v>
      </c>
      <c r="I7353">
        <v>1749</v>
      </c>
      <c r="J7353" s="41">
        <v>1.111E-2</v>
      </c>
      <c r="K7353" s="42">
        <v>19.43139</v>
      </c>
      <c r="L7353" s="43">
        <v>0.22000000000000003</v>
      </c>
      <c r="M7353" s="42">
        <v>4.2749058000000009</v>
      </c>
      <c r="N7353">
        <v>5</v>
      </c>
      <c r="O7353" s="43">
        <v>16</v>
      </c>
      <c r="P7353" s="42">
        <v>63.599999999999994</v>
      </c>
      <c r="Q7353" s="42">
        <v>19.5</v>
      </c>
      <c r="R7353" s="42">
        <v>7</v>
      </c>
    </row>
    <row r="7354" spans="1:18" x14ac:dyDescent="0.3">
      <c r="A7354" t="s">
        <v>3924</v>
      </c>
      <c r="B7354" s="17">
        <v>45188</v>
      </c>
      <c r="C7354" t="s">
        <v>543</v>
      </c>
      <c r="D7354" t="s">
        <v>3928</v>
      </c>
      <c r="E7354" t="s">
        <v>3929</v>
      </c>
      <c r="F7354" t="s">
        <v>3930</v>
      </c>
      <c r="G7354" t="s">
        <v>3877</v>
      </c>
      <c r="H7354" t="s">
        <v>3922</v>
      </c>
      <c r="I7354">
        <v>2569</v>
      </c>
      <c r="J7354" s="41">
        <v>1.1330000000000002E-2</v>
      </c>
      <c r="K7354" s="42">
        <v>29.106770000000004</v>
      </c>
      <c r="L7354" s="43">
        <v>1.0499999999999998</v>
      </c>
      <c r="M7354" s="42">
        <v>30.562108500000001</v>
      </c>
      <c r="N7354">
        <v>5</v>
      </c>
      <c r="O7354" s="43">
        <v>42.699999999999996</v>
      </c>
      <c r="P7354" s="42">
        <v>45.6</v>
      </c>
      <c r="Q7354" s="42">
        <v>7.5</v>
      </c>
      <c r="R7354" s="42">
        <v>4</v>
      </c>
    </row>
    <row r="7355" spans="1:18" x14ac:dyDescent="0.3">
      <c r="A7355" t="s">
        <v>3924</v>
      </c>
      <c r="B7355" s="17">
        <v>45189</v>
      </c>
      <c r="C7355" t="s">
        <v>543</v>
      </c>
      <c r="D7355" t="s">
        <v>3928</v>
      </c>
      <c r="E7355" t="s">
        <v>3929</v>
      </c>
      <c r="F7355" t="s">
        <v>3930</v>
      </c>
      <c r="G7355" t="s">
        <v>3877</v>
      </c>
      <c r="H7355" t="s">
        <v>3922</v>
      </c>
      <c r="I7355">
        <v>1699</v>
      </c>
      <c r="J7355" s="41">
        <v>1.7930000000000005E-2</v>
      </c>
      <c r="K7355" s="42">
        <v>30.463070000000009</v>
      </c>
      <c r="L7355" s="43">
        <v>0.67999999999999972</v>
      </c>
      <c r="M7355" s="42">
        <v>20.714887599999997</v>
      </c>
      <c r="N7355">
        <v>3</v>
      </c>
      <c r="O7355" s="43">
        <v>10</v>
      </c>
      <c r="P7355" s="42">
        <v>69.599999999999994</v>
      </c>
      <c r="Q7355" s="42">
        <v>0</v>
      </c>
      <c r="R7355" s="42">
        <v>10</v>
      </c>
    </row>
    <row r="7356" spans="1:18" x14ac:dyDescent="0.3">
      <c r="A7356" t="s">
        <v>3924</v>
      </c>
      <c r="B7356" s="17">
        <v>45190</v>
      </c>
      <c r="C7356" t="s">
        <v>543</v>
      </c>
      <c r="D7356" t="s">
        <v>3928</v>
      </c>
      <c r="E7356" t="s">
        <v>3929</v>
      </c>
      <c r="F7356" t="s">
        <v>3930</v>
      </c>
      <c r="G7356" t="s">
        <v>3877</v>
      </c>
      <c r="H7356" t="s">
        <v>3922</v>
      </c>
      <c r="I7356">
        <v>1873</v>
      </c>
      <c r="J7356" s="41">
        <v>1.1990000000000002E-2</v>
      </c>
      <c r="K7356" s="42">
        <v>22.457270000000005</v>
      </c>
      <c r="L7356" s="43">
        <v>0.17000000000000004</v>
      </c>
      <c r="M7356" s="42">
        <v>3.8177359000000015</v>
      </c>
      <c r="N7356">
        <v>7</v>
      </c>
      <c r="O7356" s="43">
        <v>123.89999999999999</v>
      </c>
      <c r="P7356" s="42">
        <v>45.6</v>
      </c>
      <c r="Q7356" s="42">
        <v>6</v>
      </c>
      <c r="R7356" s="42">
        <v>5</v>
      </c>
    </row>
    <row r="7357" spans="1:18" x14ac:dyDescent="0.3">
      <c r="A7357" t="s">
        <v>3924</v>
      </c>
      <c r="B7357" s="17">
        <v>45191</v>
      </c>
      <c r="C7357" t="s">
        <v>543</v>
      </c>
      <c r="D7357" t="s">
        <v>3928</v>
      </c>
      <c r="E7357" t="s">
        <v>3929</v>
      </c>
      <c r="F7357" t="s">
        <v>3930</v>
      </c>
      <c r="G7357" t="s">
        <v>3877</v>
      </c>
      <c r="H7357" t="s">
        <v>3922</v>
      </c>
      <c r="I7357">
        <v>2600</v>
      </c>
      <c r="J7357" s="41">
        <v>1.4410000000000006E-2</v>
      </c>
      <c r="K7357" s="42">
        <v>37.466000000000015</v>
      </c>
      <c r="L7357" s="43">
        <v>0.11</v>
      </c>
      <c r="M7357" s="42">
        <v>4.1212600000000021</v>
      </c>
      <c r="N7357">
        <v>6</v>
      </c>
      <c r="O7357" s="43">
        <v>20</v>
      </c>
      <c r="P7357" s="42">
        <v>48</v>
      </c>
      <c r="Q7357" s="42">
        <v>9</v>
      </c>
      <c r="R7357" s="42">
        <v>4</v>
      </c>
    </row>
    <row r="7358" spans="1:18" x14ac:dyDescent="0.3">
      <c r="A7358" t="s">
        <v>3924</v>
      </c>
      <c r="B7358" s="17">
        <v>45192</v>
      </c>
      <c r="C7358" t="s">
        <v>543</v>
      </c>
      <c r="D7358" t="s">
        <v>3928</v>
      </c>
      <c r="E7358" t="s">
        <v>3929</v>
      </c>
      <c r="F7358" t="s">
        <v>3930</v>
      </c>
      <c r="G7358" t="s">
        <v>3877</v>
      </c>
      <c r="H7358" t="s">
        <v>3922</v>
      </c>
      <c r="I7358">
        <v>2846</v>
      </c>
      <c r="J7358" s="41">
        <v>1.4190000000000001E-2</v>
      </c>
      <c r="K7358" s="42">
        <v>40.384740000000001</v>
      </c>
      <c r="L7358" s="43">
        <v>0.95999999999999974</v>
      </c>
      <c r="M7358" s="42">
        <v>38.769350399999993</v>
      </c>
      <c r="N7358">
        <v>4</v>
      </c>
      <c r="O7358" s="43">
        <v>36</v>
      </c>
      <c r="P7358" s="42">
        <v>37.199999999999996</v>
      </c>
      <c r="Q7358" s="42">
        <v>7.5</v>
      </c>
      <c r="R7358" s="42">
        <v>4</v>
      </c>
    </row>
    <row r="7359" spans="1:18" x14ac:dyDescent="0.3">
      <c r="A7359" t="s">
        <v>3924</v>
      </c>
      <c r="B7359" s="17">
        <v>45193</v>
      </c>
      <c r="C7359" t="s">
        <v>543</v>
      </c>
      <c r="D7359" t="s">
        <v>3928</v>
      </c>
      <c r="E7359" t="s">
        <v>3929</v>
      </c>
      <c r="F7359" t="s">
        <v>3930</v>
      </c>
      <c r="G7359" t="s">
        <v>3877</v>
      </c>
      <c r="H7359" t="s">
        <v>3922</v>
      </c>
      <c r="I7359">
        <v>1725</v>
      </c>
      <c r="J7359" s="41">
        <v>1.507E-2</v>
      </c>
      <c r="K7359" s="42">
        <v>25.995750000000001</v>
      </c>
      <c r="L7359" s="43">
        <v>0.33000000000000007</v>
      </c>
      <c r="M7359" s="42">
        <v>8.5785975000000025</v>
      </c>
      <c r="N7359">
        <v>1</v>
      </c>
      <c r="O7359" s="43">
        <v>30</v>
      </c>
      <c r="P7359" s="42">
        <v>22.8</v>
      </c>
      <c r="Q7359" s="42">
        <v>7.5</v>
      </c>
      <c r="R7359" s="42">
        <v>9</v>
      </c>
    </row>
    <row r="7360" spans="1:18" x14ac:dyDescent="0.3">
      <c r="A7360" t="s">
        <v>3924</v>
      </c>
      <c r="B7360" s="17">
        <v>45194</v>
      </c>
      <c r="C7360" t="s">
        <v>543</v>
      </c>
      <c r="D7360" t="s">
        <v>3928</v>
      </c>
      <c r="E7360" t="s">
        <v>3929</v>
      </c>
      <c r="F7360" t="s">
        <v>3930</v>
      </c>
      <c r="G7360" t="s">
        <v>3877</v>
      </c>
      <c r="H7360" t="s">
        <v>3922</v>
      </c>
      <c r="I7360">
        <v>3224</v>
      </c>
      <c r="J7360" s="41">
        <v>1.4960000000000005E-2</v>
      </c>
      <c r="K7360" s="42">
        <v>48.231040000000014</v>
      </c>
      <c r="L7360" s="43">
        <v>0.23999999999999994</v>
      </c>
      <c r="M7360" s="42">
        <v>11.575449600000001</v>
      </c>
      <c r="N7360">
        <v>6</v>
      </c>
      <c r="O7360" s="43">
        <v>72.8</v>
      </c>
      <c r="P7360" s="42">
        <v>78</v>
      </c>
      <c r="Q7360" s="42">
        <v>1.5</v>
      </c>
      <c r="R7360" s="42">
        <v>11</v>
      </c>
    </row>
    <row r="7361" spans="1:18" x14ac:dyDescent="0.3">
      <c r="A7361" t="s">
        <v>3924</v>
      </c>
      <c r="B7361" s="17">
        <v>45195</v>
      </c>
      <c r="C7361" t="s">
        <v>543</v>
      </c>
      <c r="D7361" t="s">
        <v>3928</v>
      </c>
      <c r="E7361" t="s">
        <v>3929</v>
      </c>
      <c r="F7361" t="s">
        <v>3930</v>
      </c>
      <c r="G7361" t="s">
        <v>3877</v>
      </c>
      <c r="H7361" t="s">
        <v>3922</v>
      </c>
      <c r="I7361">
        <v>2018</v>
      </c>
      <c r="J7361" s="41">
        <v>1.4410000000000004E-2</v>
      </c>
      <c r="K7361" s="42">
        <v>29.079380000000008</v>
      </c>
      <c r="L7361" s="43">
        <v>0.20000000000000007</v>
      </c>
      <c r="M7361" s="42">
        <v>5.8158760000000038</v>
      </c>
      <c r="N7361">
        <v>6</v>
      </c>
      <c r="O7361" s="43">
        <v>81.199999999999989</v>
      </c>
      <c r="P7361" s="42">
        <v>54</v>
      </c>
      <c r="Q7361" s="42">
        <v>19.5</v>
      </c>
      <c r="R7361" s="42">
        <v>13</v>
      </c>
    </row>
    <row r="7362" spans="1:18" x14ac:dyDescent="0.3">
      <c r="A7362" t="s">
        <v>3924</v>
      </c>
      <c r="B7362" s="17">
        <v>45196</v>
      </c>
      <c r="C7362" t="s">
        <v>543</v>
      </c>
      <c r="D7362" t="s">
        <v>3928</v>
      </c>
      <c r="E7362" t="s">
        <v>3929</v>
      </c>
      <c r="F7362" t="s">
        <v>3930</v>
      </c>
      <c r="G7362" t="s">
        <v>3877</v>
      </c>
      <c r="H7362" t="s">
        <v>3922</v>
      </c>
      <c r="I7362">
        <v>2875</v>
      </c>
      <c r="J7362" s="41">
        <v>1.4080000000000002E-2</v>
      </c>
      <c r="K7362" s="42">
        <v>40.480000000000004</v>
      </c>
      <c r="L7362" s="43">
        <v>0.54999999999999982</v>
      </c>
      <c r="M7362" s="42">
        <v>22.263999999999996</v>
      </c>
      <c r="N7362">
        <v>3</v>
      </c>
      <c r="O7362" s="43">
        <v>196</v>
      </c>
      <c r="P7362" s="42">
        <v>80.399999999999991</v>
      </c>
      <c r="Q7362" s="42">
        <v>1.5</v>
      </c>
      <c r="R7362" s="42">
        <v>3</v>
      </c>
    </row>
    <row r="7363" spans="1:18" x14ac:dyDescent="0.3">
      <c r="A7363" t="s">
        <v>3924</v>
      </c>
      <c r="B7363" s="17">
        <v>45197</v>
      </c>
      <c r="C7363" t="s">
        <v>543</v>
      </c>
      <c r="D7363" t="s">
        <v>3928</v>
      </c>
      <c r="E7363" t="s">
        <v>3929</v>
      </c>
      <c r="F7363" t="s">
        <v>3930</v>
      </c>
      <c r="G7363" t="s">
        <v>3877</v>
      </c>
      <c r="H7363" t="s">
        <v>3922</v>
      </c>
      <c r="I7363">
        <v>2169</v>
      </c>
      <c r="J7363" s="41">
        <v>1.5840000000000003E-2</v>
      </c>
      <c r="K7363" s="42">
        <v>34.356960000000008</v>
      </c>
      <c r="L7363" s="43">
        <v>0.74999999999999989</v>
      </c>
      <c r="M7363" s="42">
        <v>25.767720000000001</v>
      </c>
      <c r="N7363">
        <v>4</v>
      </c>
      <c r="O7363" s="43">
        <v>105.69999999999999</v>
      </c>
      <c r="P7363" s="42">
        <v>44.4</v>
      </c>
      <c r="Q7363" s="42">
        <v>16.5</v>
      </c>
      <c r="R7363" s="42">
        <v>10</v>
      </c>
    </row>
    <row r="7364" spans="1:18" x14ac:dyDescent="0.3">
      <c r="A7364" t="s">
        <v>3924</v>
      </c>
      <c r="B7364" s="17">
        <v>45198</v>
      </c>
      <c r="C7364" t="s">
        <v>543</v>
      </c>
      <c r="D7364" t="s">
        <v>3928</v>
      </c>
      <c r="E7364" t="s">
        <v>3929</v>
      </c>
      <c r="F7364" t="s">
        <v>3930</v>
      </c>
      <c r="G7364" t="s">
        <v>3877</v>
      </c>
      <c r="H7364" t="s">
        <v>3922</v>
      </c>
      <c r="I7364">
        <v>2298</v>
      </c>
      <c r="J7364" s="41">
        <v>1.4630000000000002E-2</v>
      </c>
      <c r="K7364" s="42">
        <v>33.619740000000007</v>
      </c>
      <c r="L7364" s="43">
        <v>0.92999999999999972</v>
      </c>
      <c r="M7364" s="42">
        <v>31.266358199999996</v>
      </c>
      <c r="N7364">
        <v>3</v>
      </c>
      <c r="O7364" s="43">
        <v>182.7</v>
      </c>
      <c r="P7364" s="42">
        <v>34.799999999999997</v>
      </c>
      <c r="Q7364" s="42">
        <v>16.5</v>
      </c>
      <c r="R7364" s="42">
        <v>14</v>
      </c>
    </row>
    <row r="7365" spans="1:18" x14ac:dyDescent="0.3">
      <c r="A7365" t="s">
        <v>3924</v>
      </c>
      <c r="B7365" s="17">
        <v>45199</v>
      </c>
      <c r="C7365" t="s">
        <v>543</v>
      </c>
      <c r="D7365" t="s">
        <v>3928</v>
      </c>
      <c r="E7365" t="s">
        <v>3929</v>
      </c>
      <c r="F7365" t="s">
        <v>3930</v>
      </c>
      <c r="G7365" t="s">
        <v>3877</v>
      </c>
      <c r="H7365" t="s">
        <v>3922</v>
      </c>
      <c r="I7365">
        <v>1932</v>
      </c>
      <c r="J7365" s="41">
        <v>1.8480000000000003E-2</v>
      </c>
      <c r="K7365" s="42">
        <v>35.703360000000004</v>
      </c>
      <c r="L7365" s="43">
        <v>1.0799999999999996</v>
      </c>
      <c r="M7365" s="42">
        <v>38.559628799999992</v>
      </c>
      <c r="N7365">
        <v>3</v>
      </c>
      <c r="O7365" s="43">
        <v>302.39999999999998</v>
      </c>
      <c r="P7365" s="42">
        <v>51.6</v>
      </c>
      <c r="Q7365" s="42">
        <v>9</v>
      </c>
      <c r="R7365" s="42">
        <v>11</v>
      </c>
    </row>
    <row r="7366" spans="1:18" x14ac:dyDescent="0.3">
      <c r="A7366" t="s">
        <v>3924</v>
      </c>
      <c r="B7366" s="17">
        <v>45200</v>
      </c>
      <c r="C7366" t="s">
        <v>543</v>
      </c>
      <c r="D7366" t="s">
        <v>3928</v>
      </c>
      <c r="E7366" t="s">
        <v>3929</v>
      </c>
      <c r="F7366" t="s">
        <v>3930</v>
      </c>
      <c r="G7366" t="s">
        <v>3877</v>
      </c>
      <c r="H7366" t="s">
        <v>3922</v>
      </c>
      <c r="I7366">
        <v>1853</v>
      </c>
      <c r="J7366" s="41">
        <v>1.1880000000000002E-2</v>
      </c>
      <c r="K7366" s="42">
        <v>22.013640000000002</v>
      </c>
      <c r="L7366" s="43">
        <v>0.44999999999999968</v>
      </c>
      <c r="M7366" s="42">
        <v>9.9061379999999932</v>
      </c>
      <c r="N7366">
        <v>4</v>
      </c>
      <c r="O7366" s="43">
        <v>101.5</v>
      </c>
      <c r="P7366" s="42">
        <v>25.2</v>
      </c>
      <c r="Q7366" s="42">
        <v>9</v>
      </c>
      <c r="R7366" s="42">
        <v>11</v>
      </c>
    </row>
    <row r="7367" spans="1:18" x14ac:dyDescent="0.3">
      <c r="A7367" t="s">
        <v>3924</v>
      </c>
      <c r="B7367" s="17">
        <v>45201</v>
      </c>
      <c r="C7367" t="s">
        <v>543</v>
      </c>
      <c r="D7367" t="s">
        <v>3928</v>
      </c>
      <c r="E7367" t="s">
        <v>3929</v>
      </c>
      <c r="F7367" t="s">
        <v>3930</v>
      </c>
      <c r="G7367" t="s">
        <v>3877</v>
      </c>
      <c r="H7367" t="s">
        <v>3922</v>
      </c>
      <c r="I7367">
        <v>2266</v>
      </c>
      <c r="J7367" s="41">
        <v>1.0010000000000002E-2</v>
      </c>
      <c r="K7367" s="42">
        <v>22.682660000000002</v>
      </c>
      <c r="L7367" s="43">
        <v>1.0999999999999999</v>
      </c>
      <c r="M7367" s="42">
        <v>24.950925999999999</v>
      </c>
      <c r="N7367">
        <v>5</v>
      </c>
      <c r="O7367" s="43">
        <v>30</v>
      </c>
      <c r="P7367" s="42">
        <v>58.8</v>
      </c>
      <c r="Q7367" s="42">
        <v>10.5</v>
      </c>
      <c r="R7367" s="42">
        <v>6</v>
      </c>
    </row>
    <row r="7368" spans="1:18" x14ac:dyDescent="0.3">
      <c r="A7368" t="s">
        <v>3924</v>
      </c>
      <c r="B7368" s="17">
        <v>45202</v>
      </c>
      <c r="C7368" t="s">
        <v>543</v>
      </c>
      <c r="D7368" t="s">
        <v>3928</v>
      </c>
      <c r="E7368" t="s">
        <v>3929</v>
      </c>
      <c r="F7368" t="s">
        <v>3930</v>
      </c>
      <c r="G7368" t="s">
        <v>3877</v>
      </c>
      <c r="H7368" t="s">
        <v>3922</v>
      </c>
      <c r="I7368">
        <v>2602</v>
      </c>
      <c r="J7368" s="41">
        <v>1.1220000000000003E-2</v>
      </c>
      <c r="K7368" s="42">
        <v>29.194440000000007</v>
      </c>
      <c r="L7368" s="43">
        <v>0.61999999999999966</v>
      </c>
      <c r="M7368" s="42">
        <v>18.100552799999996</v>
      </c>
      <c r="N7368">
        <v>5</v>
      </c>
      <c r="O7368" s="43">
        <v>95.199999999999989</v>
      </c>
      <c r="P7368" s="42">
        <v>22.8</v>
      </c>
      <c r="Q7368" s="42">
        <v>13.5</v>
      </c>
      <c r="R7368" s="42">
        <v>4</v>
      </c>
    </row>
    <row r="7369" spans="1:18" x14ac:dyDescent="0.3">
      <c r="A7369" t="s">
        <v>3924</v>
      </c>
      <c r="B7369" s="17">
        <v>45203</v>
      </c>
      <c r="C7369" t="s">
        <v>543</v>
      </c>
      <c r="D7369" t="s">
        <v>3928</v>
      </c>
      <c r="E7369" t="s">
        <v>3929</v>
      </c>
      <c r="F7369" t="s">
        <v>3930</v>
      </c>
      <c r="G7369" t="s">
        <v>3877</v>
      </c>
      <c r="H7369" t="s">
        <v>3922</v>
      </c>
      <c r="I7369">
        <v>3067</v>
      </c>
      <c r="J7369" s="41">
        <v>1.7160000000000002E-2</v>
      </c>
      <c r="K7369" s="42">
        <v>52.629720000000006</v>
      </c>
      <c r="L7369" s="43">
        <v>0.24000000000000007</v>
      </c>
      <c r="M7369" s="42">
        <v>12.631132800000005</v>
      </c>
      <c r="N7369">
        <v>6</v>
      </c>
      <c r="O7369" s="43">
        <v>67.199999999999989</v>
      </c>
      <c r="P7369" s="42">
        <v>38.4</v>
      </c>
      <c r="Q7369" s="42">
        <v>19.5</v>
      </c>
      <c r="R7369" s="42">
        <v>8</v>
      </c>
    </row>
    <row r="7370" spans="1:18" x14ac:dyDescent="0.3">
      <c r="A7370" t="s">
        <v>3924</v>
      </c>
      <c r="B7370" s="17">
        <v>45204</v>
      </c>
      <c r="C7370" t="s">
        <v>543</v>
      </c>
      <c r="D7370" t="s">
        <v>3928</v>
      </c>
      <c r="E7370" t="s">
        <v>3929</v>
      </c>
      <c r="F7370" t="s">
        <v>3930</v>
      </c>
      <c r="G7370" t="s">
        <v>3877</v>
      </c>
      <c r="H7370" t="s">
        <v>3922</v>
      </c>
      <c r="I7370">
        <v>1989</v>
      </c>
      <c r="J7370" s="41">
        <v>1.4410000000000004E-2</v>
      </c>
      <c r="K7370" s="42">
        <v>28.661490000000008</v>
      </c>
      <c r="L7370" s="43">
        <v>0.75999999999999979</v>
      </c>
      <c r="M7370" s="42">
        <v>21.7827324</v>
      </c>
      <c r="N7370">
        <v>6</v>
      </c>
      <c r="O7370" s="43">
        <v>36.4</v>
      </c>
      <c r="P7370" s="42">
        <v>7.1999999999999993</v>
      </c>
      <c r="Q7370" s="42">
        <v>21</v>
      </c>
      <c r="R7370" s="42">
        <v>4</v>
      </c>
    </row>
    <row r="7371" spans="1:18" x14ac:dyDescent="0.3">
      <c r="A7371" t="s">
        <v>3924</v>
      </c>
      <c r="B7371" s="17">
        <v>45205</v>
      </c>
      <c r="C7371" t="s">
        <v>543</v>
      </c>
      <c r="D7371" t="s">
        <v>3928</v>
      </c>
      <c r="E7371" t="s">
        <v>3929</v>
      </c>
      <c r="F7371" t="s">
        <v>3930</v>
      </c>
      <c r="G7371" t="s">
        <v>3877</v>
      </c>
      <c r="H7371" t="s">
        <v>3922</v>
      </c>
      <c r="I7371">
        <v>2732</v>
      </c>
      <c r="J7371" s="41">
        <v>1.4960000000000001E-2</v>
      </c>
      <c r="K7371" s="42">
        <v>40.870720000000006</v>
      </c>
      <c r="L7371" s="43">
        <v>1.1399999999999997</v>
      </c>
      <c r="M7371" s="42">
        <v>46.592620799999992</v>
      </c>
      <c r="N7371">
        <v>2</v>
      </c>
      <c r="O7371" s="43">
        <v>119.69999999999999</v>
      </c>
      <c r="P7371" s="42">
        <v>6</v>
      </c>
      <c r="Q7371" s="42">
        <v>6</v>
      </c>
      <c r="R7371" s="42">
        <v>4</v>
      </c>
    </row>
    <row r="7372" spans="1:18" x14ac:dyDescent="0.3">
      <c r="A7372" t="s">
        <v>3924</v>
      </c>
      <c r="B7372" s="17">
        <v>45206</v>
      </c>
      <c r="C7372" t="s">
        <v>543</v>
      </c>
      <c r="D7372" t="s">
        <v>3928</v>
      </c>
      <c r="E7372" t="s">
        <v>3929</v>
      </c>
      <c r="F7372" t="s">
        <v>3930</v>
      </c>
      <c r="G7372" t="s">
        <v>3877</v>
      </c>
      <c r="H7372" t="s">
        <v>3922</v>
      </c>
      <c r="I7372">
        <v>2098</v>
      </c>
      <c r="J7372" s="41">
        <v>1.4410000000000001E-2</v>
      </c>
      <c r="K7372" s="42">
        <v>30.232180000000003</v>
      </c>
      <c r="L7372" s="43">
        <v>1.1399999999999997</v>
      </c>
      <c r="M7372" s="42">
        <v>34.464685199999991</v>
      </c>
      <c r="N7372">
        <v>3</v>
      </c>
      <c r="O7372" s="43">
        <v>126.69999999999999</v>
      </c>
      <c r="P7372" s="42">
        <v>62.4</v>
      </c>
      <c r="Q7372" s="42">
        <v>6</v>
      </c>
      <c r="R7372" s="42">
        <v>13</v>
      </c>
    </row>
    <row r="7373" spans="1:18" x14ac:dyDescent="0.3">
      <c r="A7373" t="s">
        <v>3924</v>
      </c>
      <c r="B7373" s="17">
        <v>45207</v>
      </c>
      <c r="C7373" t="s">
        <v>543</v>
      </c>
      <c r="D7373" t="s">
        <v>3928</v>
      </c>
      <c r="E7373" t="s">
        <v>3929</v>
      </c>
      <c r="F7373" t="s">
        <v>3930</v>
      </c>
      <c r="G7373" t="s">
        <v>3877</v>
      </c>
      <c r="H7373" t="s">
        <v>3922</v>
      </c>
      <c r="I7373">
        <v>2788</v>
      </c>
      <c r="J7373" s="41">
        <v>1.3530000000000002E-2</v>
      </c>
      <c r="K7373" s="42">
        <v>37.721640000000008</v>
      </c>
      <c r="L7373" s="43">
        <v>0.03</v>
      </c>
      <c r="M7373" s="42">
        <v>1.1316492000000002</v>
      </c>
      <c r="N7373">
        <v>4</v>
      </c>
      <c r="O7373" s="43">
        <v>166.6</v>
      </c>
      <c r="P7373" s="42">
        <v>75.599999999999994</v>
      </c>
      <c r="Q7373" s="42">
        <v>6</v>
      </c>
      <c r="R7373" s="42">
        <v>3</v>
      </c>
    </row>
    <row r="7374" spans="1:18" x14ac:dyDescent="0.3">
      <c r="A7374" t="s">
        <v>3924</v>
      </c>
      <c r="B7374" s="17">
        <v>45208</v>
      </c>
      <c r="C7374" t="s">
        <v>543</v>
      </c>
      <c r="D7374" t="s">
        <v>3928</v>
      </c>
      <c r="E7374" t="s">
        <v>3929</v>
      </c>
      <c r="F7374" t="s">
        <v>3930</v>
      </c>
      <c r="G7374" t="s">
        <v>3877</v>
      </c>
      <c r="H7374" t="s">
        <v>3922</v>
      </c>
      <c r="I7374">
        <v>1877</v>
      </c>
      <c r="J7374" s="41">
        <v>1.5070000000000002E-2</v>
      </c>
      <c r="K7374" s="42">
        <v>28.286390000000004</v>
      </c>
      <c r="L7374" s="43">
        <v>0.19000000000000003</v>
      </c>
      <c r="M7374" s="42">
        <v>5.3744141000000019</v>
      </c>
      <c r="N7374">
        <v>5</v>
      </c>
      <c r="O7374" s="43">
        <v>122.49999999999999</v>
      </c>
      <c r="P7374" s="42">
        <v>30</v>
      </c>
      <c r="Q7374" s="42">
        <v>21</v>
      </c>
      <c r="R7374" s="42">
        <v>4</v>
      </c>
    </row>
    <row r="7375" spans="1:18" x14ac:dyDescent="0.3">
      <c r="A7375" t="s">
        <v>3924</v>
      </c>
      <c r="B7375" s="17">
        <v>45209</v>
      </c>
      <c r="C7375" t="s">
        <v>543</v>
      </c>
      <c r="D7375" t="s">
        <v>3928</v>
      </c>
      <c r="E7375" t="s">
        <v>3929</v>
      </c>
      <c r="F7375" t="s">
        <v>3930</v>
      </c>
      <c r="G7375" t="s">
        <v>3877</v>
      </c>
      <c r="H7375" t="s">
        <v>3922</v>
      </c>
      <c r="I7375">
        <v>2341</v>
      </c>
      <c r="J7375" s="41">
        <v>1.3310000000000001E-2</v>
      </c>
      <c r="K7375" s="42">
        <v>31.158710000000003</v>
      </c>
      <c r="L7375" s="43">
        <v>0.06</v>
      </c>
      <c r="M7375" s="42">
        <v>1.8695226</v>
      </c>
      <c r="N7375">
        <v>8</v>
      </c>
      <c r="O7375" s="43">
        <v>86.8</v>
      </c>
      <c r="P7375" s="42">
        <v>12</v>
      </c>
      <c r="Q7375" s="42">
        <v>3</v>
      </c>
      <c r="R7375" s="42">
        <v>10</v>
      </c>
    </row>
    <row r="7376" spans="1:18" x14ac:dyDescent="0.3">
      <c r="A7376" t="s">
        <v>3924</v>
      </c>
      <c r="B7376" s="17">
        <v>45210</v>
      </c>
      <c r="C7376" t="s">
        <v>543</v>
      </c>
      <c r="D7376" t="s">
        <v>3928</v>
      </c>
      <c r="E7376" t="s">
        <v>3929</v>
      </c>
      <c r="F7376" t="s">
        <v>3930</v>
      </c>
      <c r="G7376" t="s">
        <v>3877</v>
      </c>
      <c r="H7376" t="s">
        <v>3922</v>
      </c>
      <c r="I7376">
        <v>1636</v>
      </c>
      <c r="J7376" s="41">
        <v>1.1550000000000003E-2</v>
      </c>
      <c r="K7376" s="42">
        <v>18.895800000000005</v>
      </c>
      <c r="L7376" s="43">
        <v>1.1099999999999999</v>
      </c>
      <c r="M7376" s="42">
        <v>20.974338000000003</v>
      </c>
      <c r="N7376">
        <v>2</v>
      </c>
      <c r="O7376" s="43">
        <v>9</v>
      </c>
      <c r="P7376" s="42">
        <v>63.599999999999994</v>
      </c>
      <c r="Q7376" s="42">
        <v>1.5</v>
      </c>
      <c r="R7376" s="42">
        <v>11</v>
      </c>
    </row>
    <row r="7377" spans="1:18" x14ac:dyDescent="0.3">
      <c r="A7377" t="s">
        <v>3924</v>
      </c>
      <c r="B7377" s="17">
        <v>45211</v>
      </c>
      <c r="C7377" t="s">
        <v>543</v>
      </c>
      <c r="D7377" t="s">
        <v>3928</v>
      </c>
      <c r="E7377" t="s">
        <v>3929</v>
      </c>
      <c r="F7377" t="s">
        <v>3930</v>
      </c>
      <c r="G7377" t="s">
        <v>3877</v>
      </c>
      <c r="H7377" t="s">
        <v>3922</v>
      </c>
      <c r="I7377">
        <v>1753</v>
      </c>
      <c r="J7377" s="41">
        <v>1.6610000000000003E-2</v>
      </c>
      <c r="K7377" s="42">
        <v>29.117330000000006</v>
      </c>
      <c r="L7377" s="43">
        <v>0.33999999999999997</v>
      </c>
      <c r="M7377" s="42">
        <v>9.8998922000000018</v>
      </c>
      <c r="N7377">
        <v>7</v>
      </c>
      <c r="O7377" s="43">
        <v>51.099999999999994</v>
      </c>
      <c r="P7377" s="42">
        <v>39.6</v>
      </c>
      <c r="Q7377" s="42">
        <v>3</v>
      </c>
      <c r="R7377" s="42">
        <v>5</v>
      </c>
    </row>
    <row r="7378" spans="1:18" x14ac:dyDescent="0.3">
      <c r="A7378" t="s">
        <v>3924</v>
      </c>
      <c r="B7378" s="17">
        <v>45212</v>
      </c>
      <c r="C7378" t="s">
        <v>543</v>
      </c>
      <c r="D7378" t="s">
        <v>3928</v>
      </c>
      <c r="E7378" t="s">
        <v>3929</v>
      </c>
      <c r="F7378" t="s">
        <v>3930</v>
      </c>
      <c r="G7378" t="s">
        <v>3877</v>
      </c>
      <c r="H7378" t="s">
        <v>3922</v>
      </c>
      <c r="I7378">
        <v>2085</v>
      </c>
      <c r="J7378" s="41">
        <v>1.2760000000000004E-2</v>
      </c>
      <c r="K7378" s="42">
        <v>26.604600000000008</v>
      </c>
      <c r="L7378" s="43">
        <v>0.22000000000000003</v>
      </c>
      <c r="M7378" s="42">
        <v>5.8530120000000023</v>
      </c>
      <c r="N7378">
        <v>7</v>
      </c>
      <c r="O7378" s="43">
        <v>47</v>
      </c>
      <c r="P7378" s="42">
        <v>42</v>
      </c>
      <c r="Q7378" s="42">
        <v>21</v>
      </c>
      <c r="R7378" s="42">
        <v>3</v>
      </c>
    </row>
    <row r="7379" spans="1:18" x14ac:dyDescent="0.3">
      <c r="A7379" t="s">
        <v>3924</v>
      </c>
      <c r="B7379" s="17">
        <v>45213</v>
      </c>
      <c r="C7379" t="s">
        <v>543</v>
      </c>
      <c r="D7379" t="s">
        <v>3928</v>
      </c>
      <c r="E7379" t="s">
        <v>3929</v>
      </c>
      <c r="F7379" t="s">
        <v>3930</v>
      </c>
      <c r="G7379" t="s">
        <v>3877</v>
      </c>
      <c r="H7379" t="s">
        <v>3922</v>
      </c>
      <c r="I7379">
        <v>2756</v>
      </c>
      <c r="J7379" s="41">
        <v>1.5180000000000001E-2</v>
      </c>
      <c r="K7379" s="42">
        <v>41.836080000000003</v>
      </c>
      <c r="L7379" s="43">
        <v>0.16000000000000006</v>
      </c>
      <c r="M7379" s="42">
        <v>6.6937728000000032</v>
      </c>
      <c r="N7379">
        <v>8</v>
      </c>
      <c r="O7379" s="43">
        <v>128.79999999999998</v>
      </c>
      <c r="P7379" s="42">
        <v>45.6</v>
      </c>
      <c r="Q7379" s="42">
        <v>9</v>
      </c>
      <c r="R7379" s="42">
        <v>6</v>
      </c>
    </row>
    <row r="7380" spans="1:18" x14ac:dyDescent="0.3">
      <c r="A7380" t="s">
        <v>3924</v>
      </c>
      <c r="B7380" s="17">
        <v>45214</v>
      </c>
      <c r="C7380" t="s">
        <v>543</v>
      </c>
      <c r="D7380" t="s">
        <v>3928</v>
      </c>
      <c r="E7380" t="s">
        <v>3929</v>
      </c>
      <c r="F7380" t="s">
        <v>3930</v>
      </c>
      <c r="G7380" t="s">
        <v>3877</v>
      </c>
      <c r="H7380" t="s">
        <v>3922</v>
      </c>
      <c r="I7380">
        <v>2939</v>
      </c>
      <c r="J7380" s="41">
        <v>1.4410000000000004E-2</v>
      </c>
      <c r="K7380" s="42">
        <v>42.35099000000001</v>
      </c>
      <c r="L7380" s="43">
        <v>4.0000000000000036E-2</v>
      </c>
      <c r="M7380" s="42">
        <v>1.694039600000002</v>
      </c>
      <c r="N7380">
        <v>3</v>
      </c>
      <c r="O7380" s="43">
        <v>74.899999999999991</v>
      </c>
      <c r="P7380" s="42">
        <v>24</v>
      </c>
      <c r="Q7380" s="42">
        <v>1.5</v>
      </c>
      <c r="R7380" s="42">
        <v>4</v>
      </c>
    </row>
    <row r="7381" spans="1:18" x14ac:dyDescent="0.3">
      <c r="A7381" t="s">
        <v>3924</v>
      </c>
      <c r="B7381" s="17">
        <v>45215</v>
      </c>
      <c r="C7381" t="s">
        <v>543</v>
      </c>
      <c r="D7381" t="s">
        <v>3928</v>
      </c>
      <c r="E7381" t="s">
        <v>3929</v>
      </c>
      <c r="F7381" t="s">
        <v>3930</v>
      </c>
      <c r="G7381" t="s">
        <v>3877</v>
      </c>
      <c r="H7381" t="s">
        <v>3922</v>
      </c>
      <c r="I7381">
        <v>2520</v>
      </c>
      <c r="J7381" s="41">
        <v>1.5290000000000002E-2</v>
      </c>
      <c r="K7381" s="42">
        <v>38.530800000000006</v>
      </c>
      <c r="L7381" s="43">
        <v>0.51999999999999991</v>
      </c>
      <c r="M7381" s="42">
        <v>20.036016</v>
      </c>
      <c r="N7381">
        <v>7</v>
      </c>
      <c r="O7381" s="43">
        <v>155.39999999999998</v>
      </c>
      <c r="P7381" s="42">
        <v>12</v>
      </c>
      <c r="Q7381" s="42">
        <v>9</v>
      </c>
      <c r="R7381" s="42">
        <v>6</v>
      </c>
    </row>
    <row r="7382" spans="1:18" x14ac:dyDescent="0.3">
      <c r="A7382" t="s">
        <v>3924</v>
      </c>
      <c r="B7382" s="17">
        <v>45216</v>
      </c>
      <c r="C7382" t="s">
        <v>543</v>
      </c>
      <c r="D7382" t="s">
        <v>3928</v>
      </c>
      <c r="E7382" t="s">
        <v>3929</v>
      </c>
      <c r="F7382" t="s">
        <v>3930</v>
      </c>
      <c r="G7382" t="s">
        <v>3877</v>
      </c>
      <c r="H7382" t="s">
        <v>3922</v>
      </c>
      <c r="I7382">
        <v>1788</v>
      </c>
      <c r="J7382" s="41">
        <v>1.5290000000000002E-2</v>
      </c>
      <c r="K7382" s="42">
        <v>27.338520000000003</v>
      </c>
      <c r="L7382" s="43">
        <v>1.0099999999999998</v>
      </c>
      <c r="M7382" s="42">
        <v>27.611905199999995</v>
      </c>
      <c r="N7382">
        <v>7</v>
      </c>
      <c r="O7382" s="43">
        <v>143.5</v>
      </c>
      <c r="P7382" s="42">
        <v>84</v>
      </c>
      <c r="Q7382" s="42">
        <v>21</v>
      </c>
      <c r="R7382" s="42">
        <v>7</v>
      </c>
    </row>
    <row r="7383" spans="1:18" x14ac:dyDescent="0.3">
      <c r="A7383" t="s">
        <v>3924</v>
      </c>
      <c r="B7383" s="17">
        <v>45217</v>
      </c>
      <c r="C7383" t="s">
        <v>543</v>
      </c>
      <c r="D7383" t="s">
        <v>3928</v>
      </c>
      <c r="E7383" t="s">
        <v>3929</v>
      </c>
      <c r="F7383" t="s">
        <v>3930</v>
      </c>
      <c r="G7383" t="s">
        <v>3877</v>
      </c>
      <c r="H7383" t="s">
        <v>3922</v>
      </c>
      <c r="I7383">
        <v>2542</v>
      </c>
      <c r="J7383" s="41">
        <v>1.8150000000000003E-2</v>
      </c>
      <c r="K7383" s="42">
        <v>46.13730000000001</v>
      </c>
      <c r="L7383" s="43">
        <v>0.37999999999999973</v>
      </c>
      <c r="M7383" s="42">
        <v>17.532173999999991</v>
      </c>
      <c r="N7383">
        <v>10</v>
      </c>
      <c r="O7383" s="43">
        <v>314.29999999999995</v>
      </c>
      <c r="P7383" s="42">
        <v>46.8</v>
      </c>
      <c r="Q7383" s="42">
        <v>24</v>
      </c>
      <c r="R7383" s="42">
        <v>10</v>
      </c>
    </row>
    <row r="7384" spans="1:18" x14ac:dyDescent="0.3">
      <c r="A7384" t="s">
        <v>3924</v>
      </c>
      <c r="B7384" s="17">
        <v>45218</v>
      </c>
      <c r="C7384" t="s">
        <v>543</v>
      </c>
      <c r="D7384" t="s">
        <v>3928</v>
      </c>
      <c r="E7384" t="s">
        <v>3929</v>
      </c>
      <c r="F7384" t="s">
        <v>3930</v>
      </c>
      <c r="G7384" t="s">
        <v>3877</v>
      </c>
      <c r="H7384" t="s">
        <v>3922</v>
      </c>
      <c r="I7384">
        <v>2263</v>
      </c>
      <c r="J7384" s="41">
        <v>1.4190000000000003E-2</v>
      </c>
      <c r="K7384" s="42">
        <v>32.111970000000007</v>
      </c>
      <c r="L7384" s="43">
        <v>1.0999999999999996</v>
      </c>
      <c r="M7384" s="42">
        <v>35.323166999999998</v>
      </c>
      <c r="N7384">
        <v>5</v>
      </c>
      <c r="O7384" s="43">
        <v>170.1</v>
      </c>
      <c r="P7384" s="42">
        <v>64.8</v>
      </c>
      <c r="Q7384" s="42">
        <v>0</v>
      </c>
      <c r="R7384" s="42">
        <v>6</v>
      </c>
    </row>
    <row r="7385" spans="1:18" x14ac:dyDescent="0.3">
      <c r="A7385" t="s">
        <v>3924</v>
      </c>
      <c r="B7385" s="17">
        <v>45219</v>
      </c>
      <c r="C7385" t="s">
        <v>543</v>
      </c>
      <c r="D7385" t="s">
        <v>3928</v>
      </c>
      <c r="E7385" t="s">
        <v>3929</v>
      </c>
      <c r="F7385" t="s">
        <v>3930</v>
      </c>
      <c r="G7385" t="s">
        <v>3877</v>
      </c>
      <c r="H7385" t="s">
        <v>3922</v>
      </c>
      <c r="I7385">
        <v>2673</v>
      </c>
      <c r="J7385" s="41">
        <v>1.3090000000000006E-2</v>
      </c>
      <c r="K7385" s="42">
        <v>34.989570000000015</v>
      </c>
      <c r="L7385" s="43">
        <v>7.0000000000000062E-2</v>
      </c>
      <c r="M7385" s="42">
        <v>2.4492699000000031</v>
      </c>
      <c r="N7385">
        <v>9</v>
      </c>
      <c r="O7385" s="43">
        <v>268.79999999999995</v>
      </c>
      <c r="P7385" s="42">
        <v>38.4</v>
      </c>
      <c r="Q7385" s="42">
        <v>0</v>
      </c>
      <c r="R7385" s="42">
        <v>11</v>
      </c>
    </row>
    <row r="7386" spans="1:18" x14ac:dyDescent="0.3">
      <c r="A7386" t="s">
        <v>3924</v>
      </c>
      <c r="B7386" s="17">
        <v>45220</v>
      </c>
      <c r="C7386" t="s">
        <v>543</v>
      </c>
      <c r="D7386" t="s">
        <v>3928</v>
      </c>
      <c r="E7386" t="s">
        <v>3929</v>
      </c>
      <c r="F7386" t="s">
        <v>3930</v>
      </c>
      <c r="G7386" t="s">
        <v>3877</v>
      </c>
      <c r="H7386" t="s">
        <v>3922</v>
      </c>
      <c r="I7386">
        <v>2335</v>
      </c>
      <c r="J7386" s="41">
        <v>1.6060000000000005E-2</v>
      </c>
      <c r="K7386" s="42">
        <v>37.50010000000001</v>
      </c>
      <c r="L7386" s="43">
        <v>0.62999999999999967</v>
      </c>
      <c r="M7386" s="42">
        <v>23.625062999999994</v>
      </c>
      <c r="N7386">
        <v>8</v>
      </c>
      <c r="O7386" s="43">
        <v>117.6</v>
      </c>
      <c r="P7386" s="42">
        <v>45.6</v>
      </c>
      <c r="Q7386" s="42">
        <v>18</v>
      </c>
      <c r="R7386" s="42">
        <v>6</v>
      </c>
    </row>
    <row r="7387" spans="1:18" x14ac:dyDescent="0.3">
      <c r="A7387" t="s">
        <v>3924</v>
      </c>
      <c r="B7387" s="17">
        <v>45221</v>
      </c>
      <c r="C7387" t="s">
        <v>543</v>
      </c>
      <c r="D7387" t="s">
        <v>3928</v>
      </c>
      <c r="E7387" t="s">
        <v>3929</v>
      </c>
      <c r="F7387" t="s">
        <v>3930</v>
      </c>
      <c r="G7387" t="s">
        <v>3877</v>
      </c>
      <c r="H7387" t="s">
        <v>3922</v>
      </c>
      <c r="I7387">
        <v>1743</v>
      </c>
      <c r="J7387" s="41">
        <v>1.2540000000000001E-2</v>
      </c>
      <c r="K7387" s="42">
        <v>21.857220000000002</v>
      </c>
      <c r="L7387" s="43">
        <v>1.0799999999999996</v>
      </c>
      <c r="M7387" s="42">
        <v>23.605797599999995</v>
      </c>
      <c r="N7387">
        <v>7</v>
      </c>
      <c r="O7387" s="43">
        <v>316.39999999999998</v>
      </c>
      <c r="P7387" s="42">
        <v>39.6</v>
      </c>
      <c r="Q7387" s="42">
        <v>13.5</v>
      </c>
      <c r="R7387" s="42">
        <v>4</v>
      </c>
    </row>
    <row r="7388" spans="1:18" x14ac:dyDescent="0.3">
      <c r="A7388" t="s">
        <v>3924</v>
      </c>
      <c r="B7388" s="17">
        <v>45222</v>
      </c>
      <c r="C7388" t="s">
        <v>543</v>
      </c>
      <c r="D7388" t="s">
        <v>3928</v>
      </c>
      <c r="E7388" t="s">
        <v>3929</v>
      </c>
      <c r="F7388" t="s">
        <v>3930</v>
      </c>
      <c r="G7388" t="s">
        <v>3877</v>
      </c>
      <c r="H7388" t="s">
        <v>3922</v>
      </c>
      <c r="I7388">
        <v>2928</v>
      </c>
      <c r="J7388" s="41">
        <v>1.5070000000000002E-2</v>
      </c>
      <c r="K7388" s="42">
        <v>44.124960000000009</v>
      </c>
      <c r="L7388" s="43">
        <v>0.72999999999999987</v>
      </c>
      <c r="M7388" s="42">
        <v>32.2112208</v>
      </c>
      <c r="N7388">
        <v>10</v>
      </c>
      <c r="O7388" s="43">
        <v>62.999999999999993</v>
      </c>
      <c r="P7388" s="42">
        <v>30</v>
      </c>
      <c r="Q7388" s="42">
        <v>3</v>
      </c>
      <c r="R7388" s="42">
        <v>7</v>
      </c>
    </row>
    <row r="7389" spans="1:18" x14ac:dyDescent="0.3">
      <c r="A7389" t="s">
        <v>3924</v>
      </c>
      <c r="B7389" s="17">
        <v>45223</v>
      </c>
      <c r="C7389" t="s">
        <v>543</v>
      </c>
      <c r="D7389" t="s">
        <v>3928</v>
      </c>
      <c r="E7389" t="s">
        <v>3929</v>
      </c>
      <c r="F7389" t="s">
        <v>3930</v>
      </c>
      <c r="G7389" t="s">
        <v>3877</v>
      </c>
      <c r="H7389" t="s">
        <v>3922</v>
      </c>
      <c r="I7389">
        <v>2807</v>
      </c>
      <c r="J7389" s="41">
        <v>1.6060000000000005E-2</v>
      </c>
      <c r="K7389" s="42">
        <v>45.080420000000011</v>
      </c>
      <c r="L7389" s="43">
        <v>0.18000000000000005</v>
      </c>
      <c r="M7389" s="42">
        <v>8.114475600000004</v>
      </c>
      <c r="N7389">
        <v>10</v>
      </c>
      <c r="O7389" s="43">
        <v>410.2</v>
      </c>
      <c r="P7389" s="42">
        <v>34.799999999999997</v>
      </c>
      <c r="Q7389" s="42">
        <v>13.5</v>
      </c>
      <c r="R7389" s="42">
        <v>8</v>
      </c>
    </row>
    <row r="7390" spans="1:18" x14ac:dyDescent="0.3">
      <c r="A7390" t="s">
        <v>3924</v>
      </c>
      <c r="B7390" s="17">
        <v>45224</v>
      </c>
      <c r="C7390" t="s">
        <v>543</v>
      </c>
      <c r="D7390" t="s">
        <v>3928</v>
      </c>
      <c r="E7390" t="s">
        <v>3929</v>
      </c>
      <c r="F7390" t="s">
        <v>3930</v>
      </c>
      <c r="G7390" t="s">
        <v>3877</v>
      </c>
      <c r="H7390" t="s">
        <v>3922</v>
      </c>
      <c r="I7390">
        <v>2367</v>
      </c>
      <c r="J7390" s="41">
        <v>1.7270000000000001E-2</v>
      </c>
      <c r="K7390" s="42">
        <v>40.87809</v>
      </c>
      <c r="L7390" s="43">
        <v>0.31999999999999984</v>
      </c>
      <c r="M7390" s="42">
        <v>13.080988799999993</v>
      </c>
      <c r="N7390">
        <v>3</v>
      </c>
      <c r="O7390" s="43">
        <v>154.69999999999999</v>
      </c>
      <c r="P7390" s="42">
        <v>69.599999999999994</v>
      </c>
      <c r="Q7390" s="42">
        <v>6</v>
      </c>
      <c r="R7390" s="42">
        <v>7</v>
      </c>
    </row>
    <row r="7391" spans="1:18" x14ac:dyDescent="0.3">
      <c r="A7391" t="s">
        <v>3924</v>
      </c>
      <c r="B7391" s="17">
        <v>45225</v>
      </c>
      <c r="C7391" t="s">
        <v>543</v>
      </c>
      <c r="D7391" t="s">
        <v>3928</v>
      </c>
      <c r="E7391" t="s">
        <v>3929</v>
      </c>
      <c r="F7391" t="s">
        <v>3930</v>
      </c>
      <c r="G7391" t="s">
        <v>3877</v>
      </c>
      <c r="H7391" t="s">
        <v>3922</v>
      </c>
      <c r="I7391">
        <v>2637</v>
      </c>
      <c r="J7391" s="41">
        <v>1.4630000000000001E-2</v>
      </c>
      <c r="K7391" s="42">
        <v>38.57931</v>
      </c>
      <c r="L7391" s="43">
        <v>0.04</v>
      </c>
      <c r="M7391" s="42">
        <v>1.5431724</v>
      </c>
      <c r="N7391">
        <v>7</v>
      </c>
      <c r="O7391" s="43">
        <v>289.79999999999995</v>
      </c>
      <c r="P7391" s="42">
        <v>79.2</v>
      </c>
      <c r="Q7391" s="42">
        <v>1.5</v>
      </c>
      <c r="R7391" s="42">
        <v>10</v>
      </c>
    </row>
    <row r="7392" spans="1:18" x14ac:dyDescent="0.3">
      <c r="A7392" t="s">
        <v>3924</v>
      </c>
      <c r="B7392" s="17">
        <v>45226</v>
      </c>
      <c r="C7392" t="s">
        <v>543</v>
      </c>
      <c r="D7392" t="s">
        <v>3928</v>
      </c>
      <c r="E7392" t="s">
        <v>3929</v>
      </c>
      <c r="F7392" t="s">
        <v>3930</v>
      </c>
      <c r="G7392" t="s">
        <v>3877</v>
      </c>
      <c r="H7392" t="s">
        <v>3922</v>
      </c>
      <c r="I7392">
        <v>2969</v>
      </c>
      <c r="J7392" s="41">
        <v>1.804E-2</v>
      </c>
      <c r="K7392" s="42">
        <v>53.560760000000002</v>
      </c>
      <c r="L7392" s="43">
        <v>0.34999999999999981</v>
      </c>
      <c r="M7392" s="42">
        <v>18.746265999999991</v>
      </c>
      <c r="N7392">
        <v>4</v>
      </c>
      <c r="O7392" s="43">
        <v>226.1</v>
      </c>
      <c r="P7392" s="42">
        <v>96</v>
      </c>
      <c r="Q7392" s="42">
        <v>15</v>
      </c>
      <c r="R7392" s="42">
        <v>8</v>
      </c>
    </row>
    <row r="7393" spans="1:18" x14ac:dyDescent="0.3">
      <c r="A7393" t="s">
        <v>3924</v>
      </c>
      <c r="B7393" s="17">
        <v>45227</v>
      </c>
      <c r="C7393" t="s">
        <v>543</v>
      </c>
      <c r="D7393" t="s">
        <v>3928</v>
      </c>
      <c r="E7393" t="s">
        <v>3929</v>
      </c>
      <c r="F7393" t="s">
        <v>3930</v>
      </c>
      <c r="G7393" t="s">
        <v>3877</v>
      </c>
      <c r="H7393" t="s">
        <v>3922</v>
      </c>
      <c r="I7393">
        <v>1979</v>
      </c>
      <c r="J7393" s="41">
        <v>1.298E-2</v>
      </c>
      <c r="K7393" s="42">
        <v>25.687419999999999</v>
      </c>
      <c r="L7393" s="43">
        <v>4.9999999999999899E-2</v>
      </c>
      <c r="M7393" s="42">
        <v>1.2843709999999973</v>
      </c>
      <c r="N7393">
        <v>6</v>
      </c>
      <c r="O7393" s="43">
        <v>323.39999999999998</v>
      </c>
      <c r="P7393" s="42">
        <v>18</v>
      </c>
      <c r="Q7393" s="42">
        <v>10.5</v>
      </c>
      <c r="R7393" s="42">
        <v>6</v>
      </c>
    </row>
    <row r="7394" spans="1:18" x14ac:dyDescent="0.3">
      <c r="A7394" t="s">
        <v>3924</v>
      </c>
      <c r="B7394" s="17">
        <v>45228</v>
      </c>
      <c r="C7394" t="s">
        <v>543</v>
      </c>
      <c r="D7394" t="s">
        <v>3928</v>
      </c>
      <c r="E7394" t="s">
        <v>3929</v>
      </c>
      <c r="F7394" t="s">
        <v>3930</v>
      </c>
      <c r="G7394" t="s">
        <v>3877</v>
      </c>
      <c r="H7394" t="s">
        <v>3922</v>
      </c>
      <c r="I7394">
        <v>2231</v>
      </c>
      <c r="J7394" s="41">
        <v>1.4630000000000001E-2</v>
      </c>
      <c r="K7394" s="42">
        <v>32.639530000000001</v>
      </c>
      <c r="L7394" s="43">
        <v>1.0699999999999996</v>
      </c>
      <c r="M7394" s="42">
        <v>34.92429709999999</v>
      </c>
      <c r="N7394">
        <v>4</v>
      </c>
      <c r="O7394" s="43">
        <v>220.5</v>
      </c>
      <c r="P7394" s="42">
        <v>38.4</v>
      </c>
      <c r="Q7394" s="42">
        <v>7.5</v>
      </c>
      <c r="R7394" s="42">
        <v>10</v>
      </c>
    </row>
    <row r="7395" spans="1:18" x14ac:dyDescent="0.3">
      <c r="A7395" t="s">
        <v>3924</v>
      </c>
      <c r="B7395" s="17">
        <v>45229</v>
      </c>
      <c r="C7395" t="s">
        <v>543</v>
      </c>
      <c r="D7395" t="s">
        <v>3928</v>
      </c>
      <c r="E7395" t="s">
        <v>3929</v>
      </c>
      <c r="F7395" t="s">
        <v>3930</v>
      </c>
      <c r="G7395" t="s">
        <v>3877</v>
      </c>
      <c r="H7395" t="s">
        <v>3922</v>
      </c>
      <c r="I7395">
        <v>2779</v>
      </c>
      <c r="J7395" s="41">
        <v>1.4740000000000003E-2</v>
      </c>
      <c r="K7395" s="42">
        <v>40.962460000000007</v>
      </c>
      <c r="L7395" s="43">
        <v>0.72999999999999976</v>
      </c>
      <c r="M7395" s="42">
        <v>29.902595799999997</v>
      </c>
      <c r="N7395">
        <v>8</v>
      </c>
      <c r="O7395" s="43">
        <v>363.29999999999995</v>
      </c>
      <c r="P7395" s="42">
        <v>72</v>
      </c>
      <c r="Q7395" s="42">
        <v>22.5</v>
      </c>
      <c r="R7395" s="42">
        <v>11</v>
      </c>
    </row>
    <row r="7396" spans="1:18" x14ac:dyDescent="0.3">
      <c r="A7396" t="s">
        <v>3924</v>
      </c>
      <c r="B7396" s="17">
        <v>45230</v>
      </c>
      <c r="C7396" t="s">
        <v>543</v>
      </c>
      <c r="D7396" t="s">
        <v>3928</v>
      </c>
      <c r="E7396" t="s">
        <v>3929</v>
      </c>
      <c r="F7396" t="s">
        <v>3930</v>
      </c>
      <c r="G7396" t="s">
        <v>3877</v>
      </c>
      <c r="H7396" t="s">
        <v>3922</v>
      </c>
      <c r="I7396">
        <v>1780</v>
      </c>
      <c r="J7396" s="41">
        <v>1.2100000000000001E-2</v>
      </c>
      <c r="K7396" s="42">
        <v>21.538000000000004</v>
      </c>
      <c r="L7396" s="43">
        <v>0.20000000000000009</v>
      </c>
      <c r="M7396" s="42">
        <v>4.3076000000000025</v>
      </c>
      <c r="N7396">
        <v>11</v>
      </c>
      <c r="O7396" s="43">
        <v>263.2</v>
      </c>
      <c r="P7396" s="42">
        <v>78</v>
      </c>
      <c r="Q7396" s="42">
        <v>10.5</v>
      </c>
      <c r="R7396" s="42">
        <v>8</v>
      </c>
    </row>
    <row r="7397" spans="1:18" x14ac:dyDescent="0.3">
      <c r="A7397" t="s">
        <v>3924</v>
      </c>
      <c r="B7397" s="17">
        <v>45231</v>
      </c>
      <c r="C7397" t="s">
        <v>543</v>
      </c>
      <c r="D7397" t="s">
        <v>3928</v>
      </c>
      <c r="E7397" t="s">
        <v>3929</v>
      </c>
      <c r="F7397" t="s">
        <v>3930</v>
      </c>
      <c r="G7397" t="s">
        <v>3877</v>
      </c>
      <c r="H7397" t="s">
        <v>3922</v>
      </c>
      <c r="I7397">
        <v>2163</v>
      </c>
      <c r="J7397" s="41">
        <v>1.166E-2</v>
      </c>
      <c r="K7397" s="42">
        <v>25.220580000000002</v>
      </c>
      <c r="L7397" s="43">
        <v>0.28999999999999981</v>
      </c>
      <c r="M7397" s="42">
        <v>7.3139681999999961</v>
      </c>
      <c r="N7397">
        <v>5</v>
      </c>
      <c r="O7397" s="43">
        <v>222.6</v>
      </c>
      <c r="P7397" s="42">
        <v>37.199999999999996</v>
      </c>
      <c r="Q7397" s="42">
        <v>4.5</v>
      </c>
      <c r="R7397" s="42">
        <v>7</v>
      </c>
    </row>
    <row r="7398" spans="1:18" x14ac:dyDescent="0.3">
      <c r="A7398" t="s">
        <v>3924</v>
      </c>
      <c r="B7398" s="17">
        <v>45232</v>
      </c>
      <c r="C7398" t="s">
        <v>543</v>
      </c>
      <c r="D7398" t="s">
        <v>3928</v>
      </c>
      <c r="E7398" t="s">
        <v>3929</v>
      </c>
      <c r="F7398" t="s">
        <v>3930</v>
      </c>
      <c r="G7398" t="s">
        <v>3877</v>
      </c>
      <c r="H7398" t="s">
        <v>3922</v>
      </c>
      <c r="I7398">
        <v>2781</v>
      </c>
      <c r="J7398" s="41">
        <v>1.6610000000000003E-2</v>
      </c>
      <c r="K7398" s="42">
        <v>46.19241000000001</v>
      </c>
      <c r="L7398" s="43">
        <v>0.30999999999999983</v>
      </c>
      <c r="M7398" s="42">
        <v>14.319647099999996</v>
      </c>
      <c r="N7398">
        <v>9</v>
      </c>
      <c r="O7398" s="43">
        <v>230.99999999999997</v>
      </c>
      <c r="P7398" s="42">
        <v>64.8</v>
      </c>
      <c r="Q7398" s="42">
        <v>6</v>
      </c>
      <c r="R7398" s="42">
        <v>6</v>
      </c>
    </row>
    <row r="7399" spans="1:18" x14ac:dyDescent="0.3">
      <c r="A7399" t="s">
        <v>3924</v>
      </c>
      <c r="B7399" s="17">
        <v>45233</v>
      </c>
      <c r="C7399" t="s">
        <v>543</v>
      </c>
      <c r="D7399" t="s">
        <v>3928</v>
      </c>
      <c r="E7399" t="s">
        <v>3929</v>
      </c>
      <c r="F7399" t="s">
        <v>3930</v>
      </c>
      <c r="G7399" t="s">
        <v>3877</v>
      </c>
      <c r="H7399" t="s">
        <v>3922</v>
      </c>
      <c r="I7399">
        <v>2972</v>
      </c>
      <c r="J7399" s="41">
        <v>1.4850000000000002E-2</v>
      </c>
      <c r="K7399" s="42">
        <v>44.134200000000007</v>
      </c>
      <c r="L7399" s="43">
        <v>0.33999999999999991</v>
      </c>
      <c r="M7399" s="42">
        <v>15.005627999999998</v>
      </c>
      <c r="N7399">
        <v>5</v>
      </c>
      <c r="O7399" s="43">
        <v>213.5</v>
      </c>
      <c r="P7399" s="42">
        <v>14.399999999999999</v>
      </c>
      <c r="Q7399" s="42">
        <v>9</v>
      </c>
      <c r="R7399" s="42">
        <v>9</v>
      </c>
    </row>
    <row r="7400" spans="1:18" x14ac:dyDescent="0.3">
      <c r="A7400" t="s">
        <v>3924</v>
      </c>
      <c r="B7400" s="17">
        <v>45234</v>
      </c>
      <c r="C7400" t="s">
        <v>543</v>
      </c>
      <c r="D7400" t="s">
        <v>3928</v>
      </c>
      <c r="E7400" t="s">
        <v>3929</v>
      </c>
      <c r="F7400" t="s">
        <v>3930</v>
      </c>
      <c r="G7400" t="s">
        <v>3877</v>
      </c>
      <c r="H7400" t="s">
        <v>3922</v>
      </c>
      <c r="I7400">
        <v>2052</v>
      </c>
      <c r="J7400" s="41">
        <v>1.3530000000000002E-2</v>
      </c>
      <c r="K7400" s="42">
        <v>27.763560000000005</v>
      </c>
      <c r="L7400" s="43">
        <v>0.58999999999999986</v>
      </c>
      <c r="M7400" s="42">
        <v>16.380500399999999</v>
      </c>
      <c r="N7400">
        <v>10</v>
      </c>
      <c r="O7400" s="43">
        <v>148.39999999999998</v>
      </c>
      <c r="P7400" s="42">
        <v>43.199999999999996</v>
      </c>
      <c r="Q7400" s="42">
        <v>19.5</v>
      </c>
      <c r="R7400" s="42">
        <v>7</v>
      </c>
    </row>
    <row r="7401" spans="1:18" x14ac:dyDescent="0.3">
      <c r="A7401" t="s">
        <v>3924</v>
      </c>
      <c r="B7401" s="17">
        <v>45235</v>
      </c>
      <c r="C7401" t="s">
        <v>543</v>
      </c>
      <c r="D7401" t="s">
        <v>3928</v>
      </c>
      <c r="E7401" t="s">
        <v>3929</v>
      </c>
      <c r="F7401" t="s">
        <v>3930</v>
      </c>
      <c r="G7401" t="s">
        <v>3877</v>
      </c>
      <c r="H7401" t="s">
        <v>3922</v>
      </c>
      <c r="I7401">
        <v>1841</v>
      </c>
      <c r="J7401" s="41">
        <v>1.3420000000000001E-2</v>
      </c>
      <c r="K7401" s="42">
        <v>24.706220000000002</v>
      </c>
      <c r="L7401" s="43">
        <v>0.83999999999999964</v>
      </c>
      <c r="M7401" s="42">
        <v>20.753224799999991</v>
      </c>
      <c r="N7401">
        <v>7</v>
      </c>
      <c r="O7401" s="43">
        <v>71.399999999999991</v>
      </c>
      <c r="P7401" s="42">
        <v>24</v>
      </c>
      <c r="Q7401" s="42">
        <v>15</v>
      </c>
      <c r="R7401" s="42">
        <v>11</v>
      </c>
    </row>
    <row r="7402" spans="1:18" x14ac:dyDescent="0.3">
      <c r="A7402" t="s">
        <v>3924</v>
      </c>
      <c r="B7402" s="17">
        <v>45236</v>
      </c>
      <c r="C7402" t="s">
        <v>543</v>
      </c>
      <c r="D7402" t="s">
        <v>3928</v>
      </c>
      <c r="E7402" t="s">
        <v>3929</v>
      </c>
      <c r="F7402" t="s">
        <v>3930</v>
      </c>
      <c r="G7402" t="s">
        <v>3877</v>
      </c>
      <c r="H7402" t="s">
        <v>3922</v>
      </c>
      <c r="I7402">
        <v>2304</v>
      </c>
      <c r="J7402" s="41">
        <v>1.3750000000000002E-2</v>
      </c>
      <c r="K7402" s="42">
        <v>31.680000000000003</v>
      </c>
      <c r="L7402" s="43">
        <v>0.95999999999999985</v>
      </c>
      <c r="M7402" s="42">
        <v>30.412799999999997</v>
      </c>
      <c r="N7402">
        <v>5</v>
      </c>
      <c r="O7402" s="43">
        <v>358.4</v>
      </c>
      <c r="P7402" s="42">
        <v>79.2</v>
      </c>
      <c r="Q7402" s="42">
        <v>16.5</v>
      </c>
      <c r="R7402" s="42">
        <v>6</v>
      </c>
    </row>
    <row r="7403" spans="1:18" x14ac:dyDescent="0.3">
      <c r="A7403" t="s">
        <v>3924</v>
      </c>
      <c r="B7403" s="17">
        <v>45237</v>
      </c>
      <c r="C7403" t="s">
        <v>543</v>
      </c>
      <c r="D7403" t="s">
        <v>3928</v>
      </c>
      <c r="E7403" t="s">
        <v>3929</v>
      </c>
      <c r="F7403" t="s">
        <v>3930</v>
      </c>
      <c r="G7403" t="s">
        <v>3877</v>
      </c>
      <c r="H7403" t="s">
        <v>3922</v>
      </c>
      <c r="I7403">
        <v>2619</v>
      </c>
      <c r="J7403" s="41">
        <v>1.1770000000000003E-2</v>
      </c>
      <c r="K7403" s="42">
        <v>30.825630000000007</v>
      </c>
      <c r="L7403" s="43">
        <v>2.0000000000000018E-2</v>
      </c>
      <c r="M7403" s="42">
        <v>0.61651260000000074</v>
      </c>
      <c r="N7403">
        <v>9</v>
      </c>
      <c r="O7403" s="43">
        <v>207.2</v>
      </c>
      <c r="P7403" s="42">
        <v>32.4</v>
      </c>
      <c r="Q7403" s="42">
        <v>15</v>
      </c>
      <c r="R7403" s="42">
        <v>7</v>
      </c>
    </row>
    <row r="7404" spans="1:18" x14ac:dyDescent="0.3">
      <c r="A7404" t="s">
        <v>3924</v>
      </c>
      <c r="B7404" s="17">
        <v>45238</v>
      </c>
      <c r="C7404" t="s">
        <v>543</v>
      </c>
      <c r="D7404" t="s">
        <v>3928</v>
      </c>
      <c r="E7404" t="s">
        <v>3929</v>
      </c>
      <c r="F7404" t="s">
        <v>3930</v>
      </c>
      <c r="G7404" t="s">
        <v>3877</v>
      </c>
      <c r="H7404" t="s">
        <v>3922</v>
      </c>
      <c r="I7404">
        <v>2600</v>
      </c>
      <c r="J7404" s="41">
        <v>1.5070000000000004E-2</v>
      </c>
      <c r="K7404" s="42">
        <v>39.182000000000009</v>
      </c>
      <c r="L7404" s="43">
        <v>0.86999999999999977</v>
      </c>
      <c r="M7404" s="42">
        <v>34.088340000000002</v>
      </c>
      <c r="N7404">
        <v>7</v>
      </c>
      <c r="O7404" s="43">
        <v>125.99999999999999</v>
      </c>
      <c r="P7404" s="42">
        <v>60</v>
      </c>
      <c r="Q7404" s="42">
        <v>7.5</v>
      </c>
      <c r="R7404" s="42">
        <v>2</v>
      </c>
    </row>
    <row r="7405" spans="1:18" x14ac:dyDescent="0.3">
      <c r="A7405" t="s">
        <v>3924</v>
      </c>
      <c r="B7405" s="17">
        <v>45239</v>
      </c>
      <c r="C7405" t="s">
        <v>543</v>
      </c>
      <c r="D7405" t="s">
        <v>3928</v>
      </c>
      <c r="E7405" t="s">
        <v>3929</v>
      </c>
      <c r="F7405" t="s">
        <v>3930</v>
      </c>
      <c r="G7405" t="s">
        <v>3877</v>
      </c>
      <c r="H7405" t="s">
        <v>3922</v>
      </c>
      <c r="I7405">
        <v>2774</v>
      </c>
      <c r="J7405" s="41">
        <v>1.4300000000000002E-2</v>
      </c>
      <c r="K7405" s="42">
        <v>39.668200000000006</v>
      </c>
      <c r="L7405" s="43">
        <v>0.66999999999999982</v>
      </c>
      <c r="M7405" s="42">
        <v>26.577693999999997</v>
      </c>
      <c r="N7405">
        <v>10</v>
      </c>
      <c r="O7405" s="43">
        <v>127.39999999999999</v>
      </c>
      <c r="P7405" s="42">
        <v>79.2</v>
      </c>
      <c r="Q7405" s="42">
        <v>3</v>
      </c>
      <c r="R7405" s="42">
        <v>13</v>
      </c>
    </row>
    <row r="7406" spans="1:18" x14ac:dyDescent="0.3">
      <c r="A7406" t="s">
        <v>3924</v>
      </c>
      <c r="B7406" s="17">
        <v>45240</v>
      </c>
      <c r="C7406" t="s">
        <v>543</v>
      </c>
      <c r="D7406" t="s">
        <v>3928</v>
      </c>
      <c r="E7406" t="s">
        <v>3929</v>
      </c>
      <c r="F7406" t="s">
        <v>3930</v>
      </c>
      <c r="G7406" t="s">
        <v>3877</v>
      </c>
      <c r="H7406" t="s">
        <v>3922</v>
      </c>
      <c r="I7406">
        <v>1658</v>
      </c>
      <c r="J7406" s="41">
        <v>1.6720000000000002E-2</v>
      </c>
      <c r="K7406" s="42">
        <v>27.721760000000003</v>
      </c>
      <c r="L7406" s="43">
        <v>0.53999999999999981</v>
      </c>
      <c r="M7406" s="42">
        <v>14.969750399999997</v>
      </c>
      <c r="N7406">
        <v>5</v>
      </c>
      <c r="O7406" s="43">
        <v>95.199999999999989</v>
      </c>
      <c r="P7406" s="42">
        <v>51.6</v>
      </c>
      <c r="Q7406" s="42">
        <v>24</v>
      </c>
      <c r="R7406" s="42">
        <v>5</v>
      </c>
    </row>
    <row r="7407" spans="1:18" x14ac:dyDescent="0.3">
      <c r="A7407" t="s">
        <v>3924</v>
      </c>
      <c r="B7407" s="17">
        <v>45241</v>
      </c>
      <c r="C7407" t="s">
        <v>543</v>
      </c>
      <c r="D7407" t="s">
        <v>3928</v>
      </c>
      <c r="E7407" t="s">
        <v>3929</v>
      </c>
      <c r="F7407" t="s">
        <v>3930</v>
      </c>
      <c r="G7407" t="s">
        <v>3877</v>
      </c>
      <c r="H7407" t="s">
        <v>3922</v>
      </c>
      <c r="I7407">
        <v>3291</v>
      </c>
      <c r="J7407" s="41">
        <v>1.2650000000000003E-2</v>
      </c>
      <c r="K7407" s="42">
        <v>41.631150000000012</v>
      </c>
      <c r="L7407" s="43">
        <v>5.0000000000000017E-2</v>
      </c>
      <c r="M7407" s="42">
        <v>2.0815575000000015</v>
      </c>
      <c r="N7407">
        <v>8</v>
      </c>
      <c r="O7407" s="43">
        <v>156.1</v>
      </c>
      <c r="P7407" s="42">
        <v>30</v>
      </c>
      <c r="Q7407" s="42">
        <v>13.5</v>
      </c>
      <c r="R7407" s="42">
        <v>11</v>
      </c>
    </row>
    <row r="7408" spans="1:18" x14ac:dyDescent="0.3">
      <c r="A7408" t="s">
        <v>3924</v>
      </c>
      <c r="B7408" s="17">
        <v>45242</v>
      </c>
      <c r="C7408" t="s">
        <v>543</v>
      </c>
      <c r="D7408" t="s">
        <v>3928</v>
      </c>
      <c r="E7408" t="s">
        <v>3929</v>
      </c>
      <c r="F7408" t="s">
        <v>3930</v>
      </c>
      <c r="G7408" t="s">
        <v>3877</v>
      </c>
      <c r="H7408" t="s">
        <v>3922</v>
      </c>
      <c r="I7408">
        <v>1865</v>
      </c>
      <c r="J7408" s="41">
        <v>1.4190000000000001E-2</v>
      </c>
      <c r="K7408" s="42">
        <v>26.464350000000003</v>
      </c>
      <c r="L7408" s="43">
        <v>0</v>
      </c>
      <c r="M7408" s="42">
        <v>0</v>
      </c>
      <c r="N7408">
        <v>9</v>
      </c>
      <c r="O7408" s="43">
        <v>159.6</v>
      </c>
      <c r="P7408" s="42">
        <v>81.599999999999994</v>
      </c>
      <c r="Q7408" s="42">
        <v>12</v>
      </c>
      <c r="R7408" s="42">
        <v>6</v>
      </c>
    </row>
    <row r="7409" spans="1:18" x14ac:dyDescent="0.3">
      <c r="A7409" t="s">
        <v>3924</v>
      </c>
      <c r="B7409" s="17">
        <v>45243</v>
      </c>
      <c r="C7409" t="s">
        <v>543</v>
      </c>
      <c r="D7409" t="s">
        <v>3928</v>
      </c>
      <c r="E7409" t="s">
        <v>3929</v>
      </c>
      <c r="F7409" t="s">
        <v>3930</v>
      </c>
      <c r="G7409" t="s">
        <v>3877</v>
      </c>
      <c r="H7409" t="s">
        <v>3922</v>
      </c>
      <c r="I7409">
        <v>1865</v>
      </c>
      <c r="J7409" s="41">
        <v>1.3860000000000003E-2</v>
      </c>
      <c r="K7409" s="42">
        <v>25.848900000000004</v>
      </c>
      <c r="L7409" s="43">
        <v>0.09</v>
      </c>
      <c r="M7409" s="42">
        <v>2.3264010000000002</v>
      </c>
      <c r="N7409">
        <v>8</v>
      </c>
      <c r="O7409" s="43">
        <v>385.7</v>
      </c>
      <c r="P7409" s="42">
        <v>49.199999999999996</v>
      </c>
      <c r="Q7409" s="42">
        <v>9</v>
      </c>
      <c r="R7409" s="42">
        <v>2</v>
      </c>
    </row>
    <row r="7410" spans="1:18" x14ac:dyDescent="0.3">
      <c r="A7410" t="s">
        <v>3924</v>
      </c>
      <c r="B7410" s="17">
        <v>45244</v>
      </c>
      <c r="C7410" t="s">
        <v>543</v>
      </c>
      <c r="D7410" t="s">
        <v>3928</v>
      </c>
      <c r="E7410" t="s">
        <v>3929</v>
      </c>
      <c r="F7410" t="s">
        <v>3930</v>
      </c>
      <c r="G7410" t="s">
        <v>3877</v>
      </c>
      <c r="H7410" t="s">
        <v>3922</v>
      </c>
      <c r="I7410">
        <v>1972</v>
      </c>
      <c r="J7410" s="41">
        <v>1.4190000000000003E-2</v>
      </c>
      <c r="K7410" s="42">
        <v>27.982680000000006</v>
      </c>
      <c r="L7410" s="43">
        <v>0.70999999999999974</v>
      </c>
      <c r="M7410" s="42">
        <v>19.867702799999996</v>
      </c>
      <c r="N7410">
        <v>8</v>
      </c>
      <c r="O7410" s="43">
        <v>193.89999999999998</v>
      </c>
      <c r="P7410" s="42">
        <v>38.4</v>
      </c>
      <c r="Q7410" s="42">
        <v>18</v>
      </c>
      <c r="R7410" s="42">
        <v>10</v>
      </c>
    </row>
    <row r="7411" spans="1:18" x14ac:dyDescent="0.3">
      <c r="A7411" t="s">
        <v>3924</v>
      </c>
      <c r="B7411" s="17">
        <v>45245</v>
      </c>
      <c r="C7411" t="s">
        <v>543</v>
      </c>
      <c r="D7411" t="s">
        <v>3928</v>
      </c>
      <c r="E7411" t="s">
        <v>3929</v>
      </c>
      <c r="F7411" t="s">
        <v>3930</v>
      </c>
      <c r="G7411" t="s">
        <v>3877</v>
      </c>
      <c r="H7411" t="s">
        <v>3922</v>
      </c>
      <c r="I7411">
        <v>2024</v>
      </c>
      <c r="J7411" s="41">
        <v>1.6500000000000001E-2</v>
      </c>
      <c r="K7411" s="42">
        <v>33.396000000000001</v>
      </c>
      <c r="L7411" s="43">
        <v>0.66999999999999982</v>
      </c>
      <c r="M7411" s="42">
        <v>22.375319999999995</v>
      </c>
      <c r="N7411">
        <v>6</v>
      </c>
      <c r="O7411" s="43">
        <v>273.7</v>
      </c>
      <c r="P7411" s="42">
        <v>14.399999999999999</v>
      </c>
      <c r="Q7411" s="42">
        <v>15</v>
      </c>
      <c r="R7411" s="42">
        <v>9</v>
      </c>
    </row>
    <row r="7412" spans="1:18" x14ac:dyDescent="0.3">
      <c r="A7412" t="s">
        <v>3924</v>
      </c>
      <c r="B7412" s="17">
        <v>45246</v>
      </c>
      <c r="C7412" t="s">
        <v>543</v>
      </c>
      <c r="D7412" t="s">
        <v>3928</v>
      </c>
      <c r="E7412" t="s">
        <v>3929</v>
      </c>
      <c r="F7412" t="s">
        <v>3930</v>
      </c>
      <c r="G7412" t="s">
        <v>3877</v>
      </c>
      <c r="H7412" t="s">
        <v>3922</v>
      </c>
      <c r="I7412">
        <v>3010</v>
      </c>
      <c r="J7412" s="41">
        <v>1.4850000000000002E-2</v>
      </c>
      <c r="K7412" s="42">
        <v>44.698500000000003</v>
      </c>
      <c r="L7412" s="43">
        <v>0.12</v>
      </c>
      <c r="M7412" s="42">
        <v>5.3638200000000005</v>
      </c>
      <c r="N7412">
        <v>6</v>
      </c>
      <c r="O7412" s="43">
        <v>375.2</v>
      </c>
      <c r="P7412" s="42">
        <v>52.8</v>
      </c>
      <c r="Q7412" s="42">
        <v>13.5</v>
      </c>
      <c r="R7412" s="42">
        <v>4</v>
      </c>
    </row>
    <row r="7413" spans="1:18" x14ac:dyDescent="0.3">
      <c r="A7413" t="s">
        <v>3924</v>
      </c>
      <c r="B7413" s="17">
        <v>45247</v>
      </c>
      <c r="C7413" t="s">
        <v>543</v>
      </c>
      <c r="D7413" t="s">
        <v>3928</v>
      </c>
      <c r="E7413" t="s">
        <v>3929</v>
      </c>
      <c r="F7413" t="s">
        <v>3930</v>
      </c>
      <c r="G7413" t="s">
        <v>3877</v>
      </c>
      <c r="H7413" t="s">
        <v>3922</v>
      </c>
      <c r="I7413">
        <v>1969</v>
      </c>
      <c r="J7413" s="41">
        <v>1.7160000000000002E-2</v>
      </c>
      <c r="K7413" s="42">
        <v>33.788040000000002</v>
      </c>
      <c r="L7413" s="43">
        <v>9.0000000000000024E-2</v>
      </c>
      <c r="M7413" s="42">
        <v>3.0409236000000011</v>
      </c>
      <c r="N7413">
        <v>5</v>
      </c>
      <c r="O7413" s="43">
        <v>76.3</v>
      </c>
      <c r="P7413" s="42">
        <v>60</v>
      </c>
      <c r="Q7413" s="42">
        <v>19.5</v>
      </c>
      <c r="R7413" s="42">
        <v>10</v>
      </c>
    </row>
    <row r="7414" spans="1:18" x14ac:dyDescent="0.3">
      <c r="A7414" t="s">
        <v>3924</v>
      </c>
      <c r="B7414" s="17">
        <v>45248</v>
      </c>
      <c r="C7414" t="s">
        <v>543</v>
      </c>
      <c r="D7414" t="s">
        <v>3928</v>
      </c>
      <c r="E7414" t="s">
        <v>3929</v>
      </c>
      <c r="F7414" t="s">
        <v>3930</v>
      </c>
      <c r="G7414" t="s">
        <v>3877</v>
      </c>
      <c r="H7414" t="s">
        <v>3922</v>
      </c>
      <c r="I7414">
        <v>1840</v>
      </c>
      <c r="J7414" s="41">
        <v>1.2320000000000001E-2</v>
      </c>
      <c r="K7414" s="42">
        <v>22.668800000000001</v>
      </c>
      <c r="L7414" s="43">
        <v>0.13</v>
      </c>
      <c r="M7414" s="42">
        <v>2.9469440000000002</v>
      </c>
      <c r="N7414">
        <v>7</v>
      </c>
      <c r="O7414" s="43">
        <v>229.6</v>
      </c>
      <c r="P7414" s="42">
        <v>80.399999999999991</v>
      </c>
      <c r="Q7414" s="42">
        <v>13.5</v>
      </c>
      <c r="R7414" s="42">
        <v>3</v>
      </c>
    </row>
    <row r="7415" spans="1:18" x14ac:dyDescent="0.3">
      <c r="A7415" t="s">
        <v>3924</v>
      </c>
      <c r="B7415" s="17">
        <v>45249</v>
      </c>
      <c r="C7415" t="s">
        <v>543</v>
      </c>
      <c r="D7415" t="s">
        <v>3928</v>
      </c>
      <c r="E7415" t="s">
        <v>3929</v>
      </c>
      <c r="F7415" t="s">
        <v>3930</v>
      </c>
      <c r="G7415" t="s">
        <v>3877</v>
      </c>
      <c r="H7415" t="s">
        <v>3922</v>
      </c>
      <c r="I7415">
        <v>2261</v>
      </c>
      <c r="J7415" s="41">
        <v>1.3860000000000001E-2</v>
      </c>
      <c r="K7415" s="42">
        <v>31.33746</v>
      </c>
      <c r="L7415" s="43">
        <v>0.96999999999999975</v>
      </c>
      <c r="M7415" s="42">
        <v>30.397336199999991</v>
      </c>
      <c r="N7415">
        <v>8</v>
      </c>
      <c r="O7415" s="43">
        <v>219.1</v>
      </c>
      <c r="P7415" s="42">
        <v>54</v>
      </c>
      <c r="Q7415" s="42">
        <v>18</v>
      </c>
      <c r="R7415" s="42">
        <v>5</v>
      </c>
    </row>
    <row r="7416" spans="1:18" x14ac:dyDescent="0.3">
      <c r="A7416" t="s">
        <v>3924</v>
      </c>
      <c r="B7416" s="17">
        <v>45250</v>
      </c>
      <c r="C7416" t="s">
        <v>543</v>
      </c>
      <c r="D7416" t="s">
        <v>3928</v>
      </c>
      <c r="E7416" t="s">
        <v>3929</v>
      </c>
      <c r="F7416" t="s">
        <v>3930</v>
      </c>
      <c r="G7416" t="s">
        <v>3877</v>
      </c>
      <c r="H7416" t="s">
        <v>3922</v>
      </c>
      <c r="I7416">
        <v>2597</v>
      </c>
      <c r="J7416" s="41">
        <v>1.3310000000000004E-2</v>
      </c>
      <c r="K7416" s="42">
        <v>34.566070000000011</v>
      </c>
      <c r="L7416" s="43">
        <v>0.55999999999999983</v>
      </c>
      <c r="M7416" s="42">
        <v>19.356999200000001</v>
      </c>
      <c r="N7416">
        <v>7</v>
      </c>
      <c r="O7416" s="43">
        <v>326.2</v>
      </c>
      <c r="P7416" s="42">
        <v>28.799999999999997</v>
      </c>
      <c r="Q7416" s="42">
        <v>21</v>
      </c>
      <c r="R7416" s="42">
        <v>7</v>
      </c>
    </row>
    <row r="7417" spans="1:18" x14ac:dyDescent="0.3">
      <c r="A7417" t="s">
        <v>3924</v>
      </c>
      <c r="B7417" s="17">
        <v>45251</v>
      </c>
      <c r="C7417" t="s">
        <v>543</v>
      </c>
      <c r="D7417" t="s">
        <v>3928</v>
      </c>
      <c r="E7417" t="s">
        <v>3929</v>
      </c>
      <c r="F7417" t="s">
        <v>3930</v>
      </c>
      <c r="G7417" t="s">
        <v>3877</v>
      </c>
      <c r="H7417" t="s">
        <v>3922</v>
      </c>
      <c r="I7417">
        <v>2072</v>
      </c>
      <c r="J7417" s="41">
        <v>1.5510000000000003E-2</v>
      </c>
      <c r="K7417" s="42">
        <v>32.136720000000004</v>
      </c>
      <c r="L7417" s="43">
        <v>0.71999999999999964</v>
      </c>
      <c r="M7417" s="42">
        <v>23.138438399999991</v>
      </c>
      <c r="N7417">
        <v>9</v>
      </c>
      <c r="O7417" s="43">
        <v>191.1</v>
      </c>
      <c r="P7417" s="42">
        <v>19.2</v>
      </c>
      <c r="Q7417" s="42">
        <v>3</v>
      </c>
      <c r="R7417" s="42">
        <v>7</v>
      </c>
    </row>
    <row r="7418" spans="1:18" x14ac:dyDescent="0.3">
      <c r="A7418" t="s">
        <v>3924</v>
      </c>
      <c r="B7418" s="17">
        <v>45252</v>
      </c>
      <c r="C7418" t="s">
        <v>543</v>
      </c>
      <c r="D7418" t="s">
        <v>3928</v>
      </c>
      <c r="E7418" t="s">
        <v>3929</v>
      </c>
      <c r="F7418" t="s">
        <v>3930</v>
      </c>
      <c r="G7418" t="s">
        <v>3877</v>
      </c>
      <c r="H7418" t="s">
        <v>3922</v>
      </c>
      <c r="I7418">
        <v>1508</v>
      </c>
      <c r="J7418" s="41">
        <v>1.1440000000000001E-2</v>
      </c>
      <c r="K7418" s="42">
        <v>17.251519999999999</v>
      </c>
      <c r="L7418" s="43">
        <v>0.06</v>
      </c>
      <c r="M7418" s="42">
        <v>1.0350911999999999</v>
      </c>
      <c r="N7418">
        <v>8</v>
      </c>
      <c r="O7418" s="43">
        <v>186.89999999999998</v>
      </c>
      <c r="P7418" s="42">
        <v>27.599999999999998</v>
      </c>
      <c r="Q7418" s="42">
        <v>1.5</v>
      </c>
      <c r="R7418" s="42">
        <v>2</v>
      </c>
    </row>
    <row r="7419" spans="1:18" x14ac:dyDescent="0.3">
      <c r="A7419" t="s">
        <v>3924</v>
      </c>
      <c r="B7419" s="17">
        <v>45253</v>
      </c>
      <c r="C7419" t="s">
        <v>543</v>
      </c>
      <c r="D7419" t="s">
        <v>3928</v>
      </c>
      <c r="E7419" t="s">
        <v>3929</v>
      </c>
      <c r="F7419" t="s">
        <v>3930</v>
      </c>
      <c r="G7419" t="s">
        <v>3877</v>
      </c>
      <c r="H7419" t="s">
        <v>3922</v>
      </c>
      <c r="I7419">
        <v>2082</v>
      </c>
      <c r="J7419" s="41">
        <v>1.2100000000000001E-2</v>
      </c>
      <c r="K7419" s="42">
        <v>25.192200000000003</v>
      </c>
      <c r="L7419" s="43">
        <v>1.0499999999999998</v>
      </c>
      <c r="M7419" s="42">
        <v>26.451809999999998</v>
      </c>
      <c r="N7419">
        <v>6</v>
      </c>
      <c r="O7419" s="43">
        <v>224</v>
      </c>
      <c r="P7419" s="42">
        <v>93.6</v>
      </c>
      <c r="Q7419" s="42">
        <v>6</v>
      </c>
      <c r="R7419" s="42">
        <v>8</v>
      </c>
    </row>
    <row r="7420" spans="1:18" x14ac:dyDescent="0.3">
      <c r="A7420" t="s">
        <v>3924</v>
      </c>
      <c r="B7420" s="17">
        <v>45254</v>
      </c>
      <c r="C7420" t="s">
        <v>543</v>
      </c>
      <c r="D7420" t="s">
        <v>3928</v>
      </c>
      <c r="E7420" t="s">
        <v>3929</v>
      </c>
      <c r="F7420" t="s">
        <v>3930</v>
      </c>
      <c r="G7420" t="s">
        <v>3877</v>
      </c>
      <c r="H7420" t="s">
        <v>3922</v>
      </c>
      <c r="I7420">
        <v>2430</v>
      </c>
      <c r="J7420" s="41">
        <v>1.4190000000000003E-2</v>
      </c>
      <c r="K7420" s="42">
        <v>34.481700000000011</v>
      </c>
      <c r="L7420" s="43">
        <v>9.0000000000000052E-2</v>
      </c>
      <c r="M7420" s="42">
        <v>3.1033530000000029</v>
      </c>
      <c r="N7420">
        <v>8</v>
      </c>
      <c r="O7420" s="43">
        <v>180.6</v>
      </c>
      <c r="P7420" s="42">
        <v>26.4</v>
      </c>
      <c r="Q7420" s="42">
        <v>27</v>
      </c>
      <c r="R7420" s="42">
        <v>3</v>
      </c>
    </row>
    <row r="7421" spans="1:18" x14ac:dyDescent="0.3">
      <c r="A7421" t="s">
        <v>3924</v>
      </c>
      <c r="B7421" s="17">
        <v>45255</v>
      </c>
      <c r="C7421" t="s">
        <v>543</v>
      </c>
      <c r="D7421" t="s">
        <v>3928</v>
      </c>
      <c r="E7421" t="s">
        <v>3929</v>
      </c>
      <c r="F7421" t="s">
        <v>3930</v>
      </c>
      <c r="G7421" t="s">
        <v>3877</v>
      </c>
      <c r="H7421" t="s">
        <v>3922</v>
      </c>
      <c r="I7421">
        <v>2508</v>
      </c>
      <c r="J7421" s="41">
        <v>1.8589999999999999E-2</v>
      </c>
      <c r="K7421" s="42">
        <v>46.623719999999999</v>
      </c>
      <c r="L7421" s="43">
        <v>0.06</v>
      </c>
      <c r="M7421" s="42">
        <v>2.7974231999999999</v>
      </c>
      <c r="N7421">
        <v>5</v>
      </c>
      <c r="O7421" s="43">
        <v>100.1</v>
      </c>
      <c r="P7421" s="42">
        <v>43.199999999999996</v>
      </c>
      <c r="Q7421" s="42">
        <v>18</v>
      </c>
      <c r="R7421" s="42">
        <v>4</v>
      </c>
    </row>
    <row r="7422" spans="1:18" x14ac:dyDescent="0.3">
      <c r="A7422" t="s">
        <v>3924</v>
      </c>
      <c r="B7422" s="17">
        <v>45256</v>
      </c>
      <c r="C7422" t="s">
        <v>543</v>
      </c>
      <c r="D7422" t="s">
        <v>3928</v>
      </c>
      <c r="E7422" t="s">
        <v>3929</v>
      </c>
      <c r="F7422" t="s">
        <v>3930</v>
      </c>
      <c r="G7422" t="s">
        <v>3877</v>
      </c>
      <c r="H7422" t="s">
        <v>3922</v>
      </c>
      <c r="I7422">
        <v>1798</v>
      </c>
      <c r="J7422" s="41">
        <v>1.4190000000000001E-2</v>
      </c>
      <c r="K7422" s="42">
        <v>25.513620000000003</v>
      </c>
      <c r="L7422" s="43">
        <v>0.20999999999999994</v>
      </c>
      <c r="M7422" s="42">
        <v>5.3578601999999993</v>
      </c>
      <c r="N7422">
        <v>10</v>
      </c>
      <c r="O7422" s="43">
        <v>51.099999999999994</v>
      </c>
      <c r="P7422" s="42">
        <v>22.8</v>
      </c>
      <c r="Q7422" s="42">
        <v>10.5</v>
      </c>
      <c r="R7422" s="42">
        <v>10</v>
      </c>
    </row>
    <row r="7423" spans="1:18" x14ac:dyDescent="0.3">
      <c r="A7423" t="s">
        <v>3924</v>
      </c>
      <c r="B7423" s="17">
        <v>45257</v>
      </c>
      <c r="C7423" t="s">
        <v>543</v>
      </c>
      <c r="D7423" t="s">
        <v>3928</v>
      </c>
      <c r="E7423" t="s">
        <v>3929</v>
      </c>
      <c r="F7423" t="s">
        <v>3930</v>
      </c>
      <c r="G7423" t="s">
        <v>3877</v>
      </c>
      <c r="H7423" t="s">
        <v>3922</v>
      </c>
      <c r="I7423">
        <v>2717</v>
      </c>
      <c r="J7423" s="41">
        <v>1.6720000000000002E-2</v>
      </c>
      <c r="K7423" s="42">
        <v>45.42824000000001</v>
      </c>
      <c r="L7423" s="43">
        <v>0.77999999999999969</v>
      </c>
      <c r="M7423" s="42">
        <v>35.434027199999996</v>
      </c>
      <c r="N7423">
        <v>11</v>
      </c>
      <c r="O7423" s="43">
        <v>183.39999999999998</v>
      </c>
      <c r="P7423" s="42">
        <v>68.399999999999991</v>
      </c>
      <c r="Q7423" s="42">
        <v>16.5</v>
      </c>
      <c r="R7423" s="42">
        <v>9</v>
      </c>
    </row>
    <row r="7424" spans="1:18" x14ac:dyDescent="0.3">
      <c r="A7424" t="s">
        <v>3924</v>
      </c>
      <c r="B7424" s="17">
        <v>45258</v>
      </c>
      <c r="C7424" t="s">
        <v>543</v>
      </c>
      <c r="D7424" t="s">
        <v>3928</v>
      </c>
      <c r="E7424" t="s">
        <v>3929</v>
      </c>
      <c r="F7424" t="s">
        <v>3930</v>
      </c>
      <c r="G7424" t="s">
        <v>3877</v>
      </c>
      <c r="H7424" t="s">
        <v>3922</v>
      </c>
      <c r="I7424">
        <v>1833</v>
      </c>
      <c r="J7424" s="41">
        <v>1.5180000000000001E-2</v>
      </c>
      <c r="K7424" s="42">
        <v>27.824940000000002</v>
      </c>
      <c r="L7424" s="43">
        <v>0.99999999999999967</v>
      </c>
      <c r="M7424" s="42">
        <v>27.824939999999991</v>
      </c>
      <c r="N7424">
        <v>7</v>
      </c>
      <c r="O7424" s="43">
        <v>313.59999999999997</v>
      </c>
      <c r="P7424" s="42">
        <v>49.199999999999996</v>
      </c>
      <c r="Q7424" s="42">
        <v>1.5</v>
      </c>
      <c r="R7424" s="42">
        <v>1</v>
      </c>
    </row>
    <row r="7425" spans="1:18" x14ac:dyDescent="0.3">
      <c r="A7425" t="s">
        <v>3924</v>
      </c>
      <c r="B7425" s="17">
        <v>45259</v>
      </c>
      <c r="C7425" t="s">
        <v>543</v>
      </c>
      <c r="D7425" t="s">
        <v>3928</v>
      </c>
      <c r="E7425" t="s">
        <v>3929</v>
      </c>
      <c r="F7425" t="s">
        <v>3930</v>
      </c>
      <c r="G7425" t="s">
        <v>3877</v>
      </c>
      <c r="H7425" t="s">
        <v>3922</v>
      </c>
      <c r="I7425">
        <v>2180</v>
      </c>
      <c r="J7425" s="41">
        <v>1.1550000000000003E-2</v>
      </c>
      <c r="K7425" s="42">
        <v>25.179000000000006</v>
      </c>
      <c r="L7425" s="43">
        <v>0.70999999999999985</v>
      </c>
      <c r="M7425" s="42">
        <v>17.877089999999999</v>
      </c>
      <c r="N7425">
        <v>7</v>
      </c>
      <c r="O7425" s="43">
        <v>238.7</v>
      </c>
      <c r="P7425" s="42">
        <v>25.2</v>
      </c>
      <c r="Q7425" s="42">
        <v>7.5</v>
      </c>
      <c r="R7425" s="42">
        <v>2</v>
      </c>
    </row>
    <row r="7426" spans="1:18" x14ac:dyDescent="0.3">
      <c r="A7426" t="s">
        <v>3924</v>
      </c>
      <c r="B7426" s="17">
        <v>45260</v>
      </c>
      <c r="C7426" t="s">
        <v>543</v>
      </c>
      <c r="D7426" t="s">
        <v>3928</v>
      </c>
      <c r="E7426" t="s">
        <v>3929</v>
      </c>
      <c r="F7426" t="s">
        <v>3930</v>
      </c>
      <c r="G7426" t="s">
        <v>3877</v>
      </c>
      <c r="H7426" t="s">
        <v>3922</v>
      </c>
      <c r="I7426">
        <v>3010</v>
      </c>
      <c r="J7426" s="41">
        <v>1.2650000000000002E-2</v>
      </c>
      <c r="K7426" s="42">
        <v>38.076500000000003</v>
      </c>
      <c r="L7426" s="43">
        <v>0.7899999999999997</v>
      </c>
      <c r="M7426" s="42">
        <v>30.080434999999991</v>
      </c>
      <c r="N7426">
        <v>7</v>
      </c>
      <c r="O7426" s="43">
        <v>213.5</v>
      </c>
      <c r="P7426" s="42">
        <v>75.599999999999994</v>
      </c>
      <c r="Q7426" s="42">
        <v>12</v>
      </c>
      <c r="R7426" s="42">
        <v>8</v>
      </c>
    </row>
    <row r="7427" spans="1:18" x14ac:dyDescent="0.3">
      <c r="A7427" t="s">
        <v>3916</v>
      </c>
      <c r="B7427" s="17">
        <v>44986</v>
      </c>
      <c r="C7427" t="s">
        <v>3917</v>
      </c>
      <c r="D7427" t="s">
        <v>3918</v>
      </c>
      <c r="E7427" t="s">
        <v>3919</v>
      </c>
      <c r="F7427" t="s">
        <v>3930</v>
      </c>
      <c r="G7427" t="s">
        <v>3877</v>
      </c>
      <c r="H7427" t="s">
        <v>3876</v>
      </c>
      <c r="I7427">
        <v>767.40000000000009</v>
      </c>
      <c r="J7427" s="41">
        <v>1.155E-2</v>
      </c>
      <c r="K7427" s="42">
        <v>8.8634700000000013</v>
      </c>
      <c r="L7427" s="43">
        <v>1.91</v>
      </c>
      <c r="M7427" s="42">
        <v>16.929227700000002</v>
      </c>
      <c r="N7427">
        <v>7</v>
      </c>
      <c r="O7427" s="43">
        <v>190</v>
      </c>
      <c r="P7427" s="42">
        <v>61.199999999999996</v>
      </c>
      <c r="Q7427" s="42">
        <v>12</v>
      </c>
      <c r="R7427" s="42">
        <v>2</v>
      </c>
    </row>
    <row r="7428" spans="1:18" x14ac:dyDescent="0.3">
      <c r="A7428" t="s">
        <v>3916</v>
      </c>
      <c r="B7428" s="17">
        <v>44987</v>
      </c>
      <c r="C7428" t="s">
        <v>3917</v>
      </c>
      <c r="D7428" t="s">
        <v>3918</v>
      </c>
      <c r="E7428" t="s">
        <v>3919</v>
      </c>
      <c r="F7428" t="s">
        <v>3930</v>
      </c>
      <c r="G7428" t="s">
        <v>3877</v>
      </c>
      <c r="H7428" t="s">
        <v>3876</v>
      </c>
      <c r="I7428">
        <v>1012.4000000000001</v>
      </c>
      <c r="J7428" s="41">
        <v>8.2500000000000021E-3</v>
      </c>
      <c r="K7428" s="42">
        <v>8.3523000000000032</v>
      </c>
      <c r="L7428" s="43">
        <v>0.49000000000000005</v>
      </c>
      <c r="M7428" s="42">
        <v>4.092627000000002</v>
      </c>
      <c r="N7428">
        <v>7</v>
      </c>
      <c r="O7428" s="43">
        <v>399</v>
      </c>
      <c r="P7428" s="42">
        <v>58.8</v>
      </c>
      <c r="Q7428" s="42">
        <v>16.5</v>
      </c>
      <c r="R7428" s="42">
        <v>1</v>
      </c>
    </row>
    <row r="7429" spans="1:18" x14ac:dyDescent="0.3">
      <c r="A7429" t="s">
        <v>3916</v>
      </c>
      <c r="B7429" s="17">
        <v>44988</v>
      </c>
      <c r="C7429" t="s">
        <v>3917</v>
      </c>
      <c r="D7429" t="s">
        <v>3918</v>
      </c>
      <c r="E7429" t="s">
        <v>3919</v>
      </c>
      <c r="F7429" t="s">
        <v>3930</v>
      </c>
      <c r="G7429" t="s">
        <v>3877</v>
      </c>
      <c r="H7429" t="s">
        <v>3876</v>
      </c>
      <c r="I7429">
        <v>797.80000000000018</v>
      </c>
      <c r="J7429" s="41">
        <v>1.1990000000000001E-2</v>
      </c>
      <c r="K7429" s="42">
        <v>9.565622000000003</v>
      </c>
      <c r="L7429" s="43">
        <v>0.80999999999999994</v>
      </c>
      <c r="M7429" s="42">
        <v>7.7481538200000015</v>
      </c>
      <c r="N7429">
        <v>6</v>
      </c>
      <c r="O7429" s="43">
        <v>378</v>
      </c>
      <c r="P7429" s="42">
        <v>102</v>
      </c>
      <c r="Q7429" s="42">
        <v>18</v>
      </c>
      <c r="R7429" s="42">
        <v>4</v>
      </c>
    </row>
    <row r="7430" spans="1:18" x14ac:dyDescent="0.3">
      <c r="A7430" t="s">
        <v>3916</v>
      </c>
      <c r="B7430" s="17">
        <v>44989</v>
      </c>
      <c r="C7430" t="s">
        <v>3917</v>
      </c>
      <c r="D7430" t="s">
        <v>3918</v>
      </c>
      <c r="E7430" t="s">
        <v>3919</v>
      </c>
      <c r="F7430" t="s">
        <v>3930</v>
      </c>
      <c r="G7430" t="s">
        <v>3877</v>
      </c>
      <c r="H7430" t="s">
        <v>3876</v>
      </c>
      <c r="I7430">
        <v>1840.8000000000002</v>
      </c>
      <c r="J7430" s="41">
        <v>1.0670000000000001E-2</v>
      </c>
      <c r="K7430" s="42">
        <v>19.641336000000003</v>
      </c>
      <c r="L7430" s="43">
        <v>1.1499999999999999</v>
      </c>
      <c r="M7430" s="42">
        <v>22.587536400000001</v>
      </c>
      <c r="N7430">
        <v>2</v>
      </c>
      <c r="O7430" s="43">
        <v>124</v>
      </c>
      <c r="P7430" s="42">
        <v>72</v>
      </c>
      <c r="Q7430" s="42">
        <v>6</v>
      </c>
      <c r="R7430" s="42">
        <v>3</v>
      </c>
    </row>
    <row r="7431" spans="1:18" x14ac:dyDescent="0.3">
      <c r="A7431" t="s">
        <v>3916</v>
      </c>
      <c r="B7431" s="17">
        <v>44990</v>
      </c>
      <c r="C7431" t="s">
        <v>3917</v>
      </c>
      <c r="D7431" t="s">
        <v>3918</v>
      </c>
      <c r="E7431" t="s">
        <v>3919</v>
      </c>
      <c r="F7431" t="s">
        <v>3930</v>
      </c>
      <c r="G7431" t="s">
        <v>3877</v>
      </c>
      <c r="H7431" t="s">
        <v>3876</v>
      </c>
      <c r="I7431">
        <v>1432.4</v>
      </c>
      <c r="J7431" s="41">
        <v>1.1659999999999998E-2</v>
      </c>
      <c r="K7431" s="42">
        <v>16.701784</v>
      </c>
      <c r="L7431" s="43">
        <v>1.1599999999999999</v>
      </c>
      <c r="M7431" s="42">
        <v>19.37406944</v>
      </c>
      <c r="N7431">
        <v>3</v>
      </c>
      <c r="O7431" s="43">
        <v>237</v>
      </c>
      <c r="P7431" s="42">
        <v>68.399999999999991</v>
      </c>
      <c r="Q7431" s="42">
        <v>1.5</v>
      </c>
      <c r="R7431" s="42">
        <v>1</v>
      </c>
    </row>
    <row r="7432" spans="1:18" x14ac:dyDescent="0.3">
      <c r="A7432" t="s">
        <v>3916</v>
      </c>
      <c r="B7432" s="17">
        <v>44991</v>
      </c>
      <c r="C7432" t="s">
        <v>3917</v>
      </c>
      <c r="D7432" t="s">
        <v>3918</v>
      </c>
      <c r="E7432" t="s">
        <v>3919</v>
      </c>
      <c r="F7432" t="s">
        <v>3930</v>
      </c>
      <c r="G7432" t="s">
        <v>3877</v>
      </c>
      <c r="H7432" t="s">
        <v>3876</v>
      </c>
      <c r="I7432">
        <v>1651.8000000000002</v>
      </c>
      <c r="J7432" s="41">
        <v>6.2699999999999995E-3</v>
      </c>
      <c r="K7432" s="42">
        <v>10.356786</v>
      </c>
      <c r="L7432" s="43">
        <v>0.54</v>
      </c>
      <c r="M7432" s="42">
        <v>5.5926644400000001</v>
      </c>
      <c r="N7432">
        <v>8</v>
      </c>
      <c r="O7432" s="43">
        <v>576</v>
      </c>
      <c r="P7432" s="42">
        <v>50.4</v>
      </c>
      <c r="Q7432" s="42">
        <v>4.5</v>
      </c>
      <c r="R7432" s="42">
        <v>8</v>
      </c>
    </row>
    <row r="7433" spans="1:18" x14ac:dyDescent="0.3">
      <c r="A7433" t="s">
        <v>3916</v>
      </c>
      <c r="B7433" s="17">
        <v>44992</v>
      </c>
      <c r="C7433" t="s">
        <v>3917</v>
      </c>
      <c r="D7433" t="s">
        <v>3918</v>
      </c>
      <c r="E7433" t="s">
        <v>3919</v>
      </c>
      <c r="F7433" t="s">
        <v>3930</v>
      </c>
      <c r="G7433" t="s">
        <v>3877</v>
      </c>
      <c r="H7433" t="s">
        <v>3876</v>
      </c>
      <c r="I7433">
        <v>655.40000000000009</v>
      </c>
      <c r="J7433" s="41">
        <v>7.5900000000000013E-3</v>
      </c>
      <c r="K7433" s="42">
        <v>4.9744860000000015</v>
      </c>
      <c r="L7433" s="43">
        <v>2.0300000000000002</v>
      </c>
      <c r="M7433" s="42">
        <v>10.098206580000005</v>
      </c>
      <c r="N7433">
        <v>5</v>
      </c>
      <c r="O7433" s="43">
        <v>390</v>
      </c>
      <c r="P7433" s="42">
        <v>51.6</v>
      </c>
      <c r="Q7433" s="42">
        <v>7.5</v>
      </c>
      <c r="R7433" s="42">
        <v>5</v>
      </c>
    </row>
    <row r="7434" spans="1:18" x14ac:dyDescent="0.3">
      <c r="A7434" t="s">
        <v>3916</v>
      </c>
      <c r="B7434" s="17">
        <v>44993</v>
      </c>
      <c r="C7434" t="s">
        <v>3917</v>
      </c>
      <c r="D7434" t="s">
        <v>3918</v>
      </c>
      <c r="E7434" t="s">
        <v>3919</v>
      </c>
      <c r="F7434" t="s">
        <v>3930</v>
      </c>
      <c r="G7434" t="s">
        <v>3877</v>
      </c>
      <c r="H7434" t="s">
        <v>3876</v>
      </c>
      <c r="I7434">
        <v>910</v>
      </c>
      <c r="J7434" s="41">
        <v>1.188E-2</v>
      </c>
      <c r="K7434" s="42">
        <v>10.8108</v>
      </c>
      <c r="L7434" s="43">
        <v>0.90999999999999992</v>
      </c>
      <c r="M7434" s="42">
        <v>9.837828</v>
      </c>
      <c r="N7434">
        <v>3</v>
      </c>
      <c r="O7434" s="43">
        <v>129</v>
      </c>
      <c r="P7434" s="42">
        <v>61.199999999999996</v>
      </c>
      <c r="Q7434" s="42">
        <v>3</v>
      </c>
      <c r="R7434" s="42">
        <v>1</v>
      </c>
    </row>
    <row r="7435" spans="1:18" x14ac:dyDescent="0.3">
      <c r="A7435" t="s">
        <v>3916</v>
      </c>
      <c r="B7435" s="17">
        <v>44994</v>
      </c>
      <c r="C7435" t="s">
        <v>3917</v>
      </c>
      <c r="D7435" t="s">
        <v>3918</v>
      </c>
      <c r="E7435" t="s">
        <v>3919</v>
      </c>
      <c r="F7435" t="s">
        <v>3930</v>
      </c>
      <c r="G7435" t="s">
        <v>3877</v>
      </c>
      <c r="H7435" t="s">
        <v>3876</v>
      </c>
      <c r="I7435">
        <v>687</v>
      </c>
      <c r="J7435" s="41">
        <v>1.2430000000000002E-2</v>
      </c>
      <c r="K7435" s="42">
        <v>8.5394100000000019</v>
      </c>
      <c r="L7435" s="43">
        <v>1.55</v>
      </c>
      <c r="M7435" s="42">
        <v>13.236085500000003</v>
      </c>
      <c r="N7435">
        <v>7</v>
      </c>
      <c r="O7435" s="43">
        <v>315</v>
      </c>
      <c r="P7435" s="42">
        <v>103.2</v>
      </c>
      <c r="Q7435" s="42">
        <v>1.5</v>
      </c>
      <c r="R7435" s="42">
        <v>2</v>
      </c>
    </row>
    <row r="7436" spans="1:18" x14ac:dyDescent="0.3">
      <c r="A7436" t="s">
        <v>3916</v>
      </c>
      <c r="B7436" s="17">
        <v>44995</v>
      </c>
      <c r="C7436" t="s">
        <v>3917</v>
      </c>
      <c r="D7436" t="s">
        <v>3918</v>
      </c>
      <c r="E7436" t="s">
        <v>3919</v>
      </c>
      <c r="F7436" t="s">
        <v>3930</v>
      </c>
      <c r="G7436" t="s">
        <v>3877</v>
      </c>
      <c r="H7436" t="s">
        <v>3876</v>
      </c>
      <c r="I7436">
        <v>1444.2</v>
      </c>
      <c r="J7436" s="41">
        <v>9.4600000000000014E-3</v>
      </c>
      <c r="K7436" s="42">
        <v>13.662132000000003</v>
      </c>
      <c r="L7436" s="43">
        <v>0.78</v>
      </c>
      <c r="M7436" s="42">
        <v>10.656462960000002</v>
      </c>
      <c r="N7436">
        <v>1</v>
      </c>
      <c r="O7436" s="43">
        <v>53</v>
      </c>
      <c r="P7436" s="42">
        <v>80.399999999999991</v>
      </c>
      <c r="Q7436" s="42">
        <v>6</v>
      </c>
      <c r="R7436" s="42">
        <v>5</v>
      </c>
    </row>
    <row r="7437" spans="1:18" x14ac:dyDescent="0.3">
      <c r="A7437" t="s">
        <v>3916</v>
      </c>
      <c r="B7437" s="17">
        <v>44996</v>
      </c>
      <c r="C7437" t="s">
        <v>3917</v>
      </c>
      <c r="D7437" t="s">
        <v>3918</v>
      </c>
      <c r="E7437" t="s">
        <v>3919</v>
      </c>
      <c r="F7437" t="s">
        <v>3930</v>
      </c>
      <c r="G7437" t="s">
        <v>3877</v>
      </c>
      <c r="H7437" t="s">
        <v>3876</v>
      </c>
      <c r="I7437">
        <v>1174</v>
      </c>
      <c r="J7437" s="41">
        <v>1.0560000000000002E-2</v>
      </c>
      <c r="K7437" s="42">
        <v>12.397440000000001</v>
      </c>
      <c r="L7437" s="43">
        <v>0.54</v>
      </c>
      <c r="M7437" s="42">
        <v>6.6946176000000008</v>
      </c>
      <c r="N7437">
        <v>2</v>
      </c>
      <c r="O7437" s="43">
        <v>92</v>
      </c>
      <c r="P7437" s="42">
        <v>80.399999999999991</v>
      </c>
      <c r="Q7437" s="42">
        <v>1.5</v>
      </c>
      <c r="R7437" s="42">
        <v>2</v>
      </c>
    </row>
    <row r="7438" spans="1:18" x14ac:dyDescent="0.3">
      <c r="A7438" t="s">
        <v>3916</v>
      </c>
      <c r="B7438" s="17">
        <v>44997</v>
      </c>
      <c r="C7438" t="s">
        <v>3917</v>
      </c>
      <c r="D7438" t="s">
        <v>3918</v>
      </c>
      <c r="E7438" t="s">
        <v>3919</v>
      </c>
      <c r="F7438" t="s">
        <v>3930</v>
      </c>
      <c r="G7438" t="s">
        <v>3877</v>
      </c>
      <c r="H7438" t="s">
        <v>3876</v>
      </c>
      <c r="I7438">
        <v>1365.8000000000002</v>
      </c>
      <c r="J7438" s="41">
        <v>8.5800000000000008E-3</v>
      </c>
      <c r="K7438" s="42">
        <v>11.718564000000002</v>
      </c>
      <c r="L7438" s="43">
        <v>1.3299999999999998</v>
      </c>
      <c r="M7438" s="42">
        <v>15.585690120000001</v>
      </c>
      <c r="N7438">
        <v>4</v>
      </c>
      <c r="O7438" s="43">
        <v>180</v>
      </c>
      <c r="P7438" s="42">
        <v>48</v>
      </c>
      <c r="Q7438" s="42">
        <v>10.5</v>
      </c>
      <c r="R7438" s="42">
        <v>3</v>
      </c>
    </row>
    <row r="7439" spans="1:18" x14ac:dyDescent="0.3">
      <c r="A7439" t="s">
        <v>3916</v>
      </c>
      <c r="B7439" s="17">
        <v>44998</v>
      </c>
      <c r="C7439" t="s">
        <v>3917</v>
      </c>
      <c r="D7439" t="s">
        <v>3918</v>
      </c>
      <c r="E7439" t="s">
        <v>3919</v>
      </c>
      <c r="F7439" t="s">
        <v>3930</v>
      </c>
      <c r="G7439" t="s">
        <v>3877</v>
      </c>
      <c r="H7439" t="s">
        <v>3876</v>
      </c>
      <c r="I7439">
        <v>1151.6000000000001</v>
      </c>
      <c r="J7439" s="41">
        <v>1.3639999999999999E-2</v>
      </c>
      <c r="K7439" s="42">
        <v>15.707824</v>
      </c>
      <c r="L7439" s="43">
        <v>0.8</v>
      </c>
      <c r="M7439" s="42">
        <v>12.566259200000001</v>
      </c>
      <c r="N7439">
        <v>5</v>
      </c>
      <c r="O7439" s="43">
        <v>270</v>
      </c>
      <c r="P7439" s="42">
        <v>94.8</v>
      </c>
      <c r="Q7439" s="42">
        <v>4.5</v>
      </c>
      <c r="R7439" s="42">
        <v>3</v>
      </c>
    </row>
    <row r="7440" spans="1:18" x14ac:dyDescent="0.3">
      <c r="A7440" t="s">
        <v>3916</v>
      </c>
      <c r="B7440" s="17">
        <v>44999</v>
      </c>
      <c r="C7440" t="s">
        <v>3917</v>
      </c>
      <c r="D7440" t="s">
        <v>3918</v>
      </c>
      <c r="E7440" t="s">
        <v>3919</v>
      </c>
      <c r="F7440" t="s">
        <v>3930</v>
      </c>
      <c r="G7440" t="s">
        <v>3877</v>
      </c>
      <c r="H7440" t="s">
        <v>3876</v>
      </c>
      <c r="I7440">
        <v>1053.2</v>
      </c>
      <c r="J7440" s="41">
        <v>1.1330000000000002E-2</v>
      </c>
      <c r="K7440" s="42">
        <v>11.932756000000001</v>
      </c>
      <c r="L7440" s="43">
        <v>0.51</v>
      </c>
      <c r="M7440" s="42">
        <v>6.085705560000001</v>
      </c>
      <c r="N7440">
        <v>6</v>
      </c>
      <c r="O7440" s="43">
        <v>294</v>
      </c>
      <c r="P7440" s="42">
        <v>52.8</v>
      </c>
      <c r="Q7440" s="42">
        <v>7.5</v>
      </c>
      <c r="R7440" s="42">
        <v>8</v>
      </c>
    </row>
    <row r="7441" spans="1:18" x14ac:dyDescent="0.3">
      <c r="A7441" t="s">
        <v>3916</v>
      </c>
      <c r="B7441" s="17">
        <v>45000</v>
      </c>
      <c r="C7441" t="s">
        <v>3917</v>
      </c>
      <c r="D7441" t="s">
        <v>3918</v>
      </c>
      <c r="E7441" t="s">
        <v>3919</v>
      </c>
      <c r="F7441" t="s">
        <v>3930</v>
      </c>
      <c r="G7441" t="s">
        <v>3877</v>
      </c>
      <c r="H7441" t="s">
        <v>3876</v>
      </c>
      <c r="I7441">
        <v>1441.6</v>
      </c>
      <c r="J7441" s="41">
        <v>4.62E-3</v>
      </c>
      <c r="K7441" s="42">
        <v>6.6601919999999994</v>
      </c>
      <c r="L7441" s="43">
        <v>1.3599999999999999</v>
      </c>
      <c r="M7441" s="42">
        <v>9.0578611199999983</v>
      </c>
      <c r="N7441">
        <v>3</v>
      </c>
      <c r="O7441" s="43">
        <v>117</v>
      </c>
      <c r="P7441" s="42">
        <v>80.399999999999991</v>
      </c>
      <c r="Q7441" s="42">
        <v>16.5</v>
      </c>
      <c r="R7441" s="42">
        <v>9</v>
      </c>
    </row>
    <row r="7442" spans="1:18" x14ac:dyDescent="0.3">
      <c r="A7442" t="s">
        <v>3916</v>
      </c>
      <c r="B7442" s="17">
        <v>45001</v>
      </c>
      <c r="C7442" t="s">
        <v>3917</v>
      </c>
      <c r="D7442" t="s">
        <v>3918</v>
      </c>
      <c r="E7442" t="s">
        <v>3919</v>
      </c>
      <c r="F7442" t="s">
        <v>3930</v>
      </c>
      <c r="G7442" t="s">
        <v>3877</v>
      </c>
      <c r="H7442" t="s">
        <v>3876</v>
      </c>
      <c r="I7442">
        <v>804.80000000000018</v>
      </c>
      <c r="J7442" s="41">
        <v>8.0299999999999989E-3</v>
      </c>
      <c r="K7442" s="42">
        <v>6.4625440000000003</v>
      </c>
      <c r="L7442" s="43">
        <v>1.0999999999999999</v>
      </c>
      <c r="M7442" s="42">
        <v>7.1087983999999995</v>
      </c>
      <c r="N7442">
        <v>2</v>
      </c>
      <c r="O7442" s="43">
        <v>130</v>
      </c>
      <c r="P7442" s="42">
        <v>76.8</v>
      </c>
      <c r="Q7442" s="42">
        <v>1.5</v>
      </c>
      <c r="R7442" s="42">
        <v>2</v>
      </c>
    </row>
    <row r="7443" spans="1:18" x14ac:dyDescent="0.3">
      <c r="A7443" t="s">
        <v>3916</v>
      </c>
      <c r="B7443" s="17">
        <v>45002</v>
      </c>
      <c r="C7443" t="s">
        <v>3917</v>
      </c>
      <c r="D7443" t="s">
        <v>3918</v>
      </c>
      <c r="E7443" t="s">
        <v>3919</v>
      </c>
      <c r="F7443" t="s">
        <v>3930</v>
      </c>
      <c r="G7443" t="s">
        <v>3877</v>
      </c>
      <c r="H7443" t="s">
        <v>3876</v>
      </c>
      <c r="I7443">
        <v>590.60000000000014</v>
      </c>
      <c r="J7443" s="41">
        <v>9.5700000000000004E-3</v>
      </c>
      <c r="K7443" s="42">
        <v>5.6520420000000016</v>
      </c>
      <c r="L7443" s="43">
        <v>2.09</v>
      </c>
      <c r="M7443" s="42">
        <v>11.812767780000003</v>
      </c>
      <c r="N7443">
        <v>2</v>
      </c>
      <c r="O7443" s="43">
        <v>96</v>
      </c>
      <c r="P7443" s="42">
        <v>73.2</v>
      </c>
      <c r="Q7443" s="42">
        <v>3</v>
      </c>
      <c r="R7443" s="42">
        <v>5</v>
      </c>
    </row>
    <row r="7444" spans="1:18" x14ac:dyDescent="0.3">
      <c r="A7444" t="s">
        <v>3916</v>
      </c>
      <c r="B7444" s="17">
        <v>45003</v>
      </c>
      <c r="C7444" t="s">
        <v>3917</v>
      </c>
      <c r="D7444" t="s">
        <v>3918</v>
      </c>
      <c r="E7444" t="s">
        <v>3919</v>
      </c>
      <c r="F7444" t="s">
        <v>3930</v>
      </c>
      <c r="G7444" t="s">
        <v>3877</v>
      </c>
      <c r="H7444" t="s">
        <v>3876</v>
      </c>
      <c r="I7444">
        <v>1905.2000000000003</v>
      </c>
      <c r="J7444" s="41">
        <v>8.1399999999999997E-3</v>
      </c>
      <c r="K7444" s="42">
        <v>15.508328000000002</v>
      </c>
      <c r="L7444" s="43">
        <v>0.79</v>
      </c>
      <c r="M7444" s="42">
        <v>12.251579120000002</v>
      </c>
      <c r="N7444">
        <v>6</v>
      </c>
      <c r="O7444" s="43">
        <v>342</v>
      </c>
      <c r="P7444" s="42">
        <v>93.6</v>
      </c>
      <c r="Q7444" s="42">
        <v>0</v>
      </c>
      <c r="R7444" s="42">
        <v>0</v>
      </c>
    </row>
    <row r="7445" spans="1:18" x14ac:dyDescent="0.3">
      <c r="A7445" t="s">
        <v>3916</v>
      </c>
      <c r="B7445" s="17">
        <v>45004</v>
      </c>
      <c r="C7445" t="s">
        <v>3917</v>
      </c>
      <c r="D7445" t="s">
        <v>3918</v>
      </c>
      <c r="E7445" t="s">
        <v>3919</v>
      </c>
      <c r="F7445" t="s">
        <v>3930</v>
      </c>
      <c r="G7445" t="s">
        <v>3877</v>
      </c>
      <c r="H7445" t="s">
        <v>3876</v>
      </c>
      <c r="I7445">
        <v>891.2</v>
      </c>
      <c r="J7445" s="41">
        <v>1.0449999999999999E-2</v>
      </c>
      <c r="K7445" s="42">
        <v>9.3130399999999991</v>
      </c>
      <c r="L7445" s="43">
        <v>1.8199999999999998</v>
      </c>
      <c r="M7445" s="42">
        <v>16.949732799999996</v>
      </c>
      <c r="N7445">
        <v>1</v>
      </c>
      <c r="O7445" s="43">
        <v>43</v>
      </c>
      <c r="P7445" s="42">
        <v>45.6</v>
      </c>
      <c r="Q7445" s="42">
        <v>6</v>
      </c>
      <c r="R7445" s="42">
        <v>10</v>
      </c>
    </row>
    <row r="7446" spans="1:18" x14ac:dyDescent="0.3">
      <c r="A7446" t="s">
        <v>3916</v>
      </c>
      <c r="B7446" s="17">
        <v>45005</v>
      </c>
      <c r="C7446" t="s">
        <v>3917</v>
      </c>
      <c r="D7446" t="s">
        <v>3918</v>
      </c>
      <c r="E7446" t="s">
        <v>3919</v>
      </c>
      <c r="F7446" t="s">
        <v>3930</v>
      </c>
      <c r="G7446" t="s">
        <v>3877</v>
      </c>
      <c r="H7446" t="s">
        <v>3876</v>
      </c>
      <c r="I7446">
        <v>1121.8000000000002</v>
      </c>
      <c r="J7446" s="41">
        <v>6.6000000000000008E-3</v>
      </c>
      <c r="K7446" s="42">
        <v>7.4038800000000018</v>
      </c>
      <c r="L7446" s="43">
        <v>0.55999999999999994</v>
      </c>
      <c r="M7446" s="42">
        <v>4.1461728000000004</v>
      </c>
      <c r="N7446">
        <v>4</v>
      </c>
      <c r="O7446" s="43">
        <v>144</v>
      </c>
      <c r="P7446" s="42">
        <v>97.2</v>
      </c>
      <c r="Q7446" s="42">
        <v>12</v>
      </c>
      <c r="R7446" s="42">
        <v>5</v>
      </c>
    </row>
    <row r="7447" spans="1:18" x14ac:dyDescent="0.3">
      <c r="A7447" t="s">
        <v>3916</v>
      </c>
      <c r="B7447" s="17">
        <v>45006</v>
      </c>
      <c r="C7447" t="s">
        <v>3917</v>
      </c>
      <c r="D7447" t="s">
        <v>3918</v>
      </c>
      <c r="E7447" t="s">
        <v>3919</v>
      </c>
      <c r="F7447" t="s">
        <v>3930</v>
      </c>
      <c r="G7447" t="s">
        <v>3877</v>
      </c>
      <c r="H7447" t="s">
        <v>3876</v>
      </c>
      <c r="I7447">
        <v>1512</v>
      </c>
      <c r="J7447" s="41">
        <v>9.6800000000000011E-3</v>
      </c>
      <c r="K7447" s="42">
        <v>14.636160000000002</v>
      </c>
      <c r="L7447" s="43">
        <v>1.0599999999999998</v>
      </c>
      <c r="M7447" s="42">
        <v>15.5143296</v>
      </c>
      <c r="N7447">
        <v>2</v>
      </c>
      <c r="O7447" s="43">
        <v>138</v>
      </c>
      <c r="P7447" s="42">
        <v>42</v>
      </c>
      <c r="Q7447" s="42">
        <v>10.5</v>
      </c>
      <c r="R7447" s="42">
        <v>8</v>
      </c>
    </row>
    <row r="7448" spans="1:18" x14ac:dyDescent="0.3">
      <c r="A7448" t="s">
        <v>3916</v>
      </c>
      <c r="B7448" s="17">
        <v>45007</v>
      </c>
      <c r="C7448" t="s">
        <v>3917</v>
      </c>
      <c r="D7448" t="s">
        <v>3918</v>
      </c>
      <c r="E7448" t="s">
        <v>3919</v>
      </c>
      <c r="F7448" t="s">
        <v>3930</v>
      </c>
      <c r="G7448" t="s">
        <v>3877</v>
      </c>
      <c r="H7448" t="s">
        <v>3876</v>
      </c>
      <c r="I7448">
        <v>1371.8000000000002</v>
      </c>
      <c r="J7448" s="41">
        <v>9.2400000000000017E-3</v>
      </c>
      <c r="K7448" s="42">
        <v>12.675432000000004</v>
      </c>
      <c r="L7448" s="43">
        <v>1.0899999999999999</v>
      </c>
      <c r="M7448" s="42">
        <v>13.816220880000003</v>
      </c>
      <c r="N7448">
        <v>5</v>
      </c>
      <c r="O7448" s="43">
        <v>160</v>
      </c>
      <c r="P7448" s="42">
        <v>64.8</v>
      </c>
      <c r="Q7448" s="42">
        <v>13.5</v>
      </c>
      <c r="R7448" s="42">
        <v>1</v>
      </c>
    </row>
    <row r="7449" spans="1:18" x14ac:dyDescent="0.3">
      <c r="A7449" t="s">
        <v>3916</v>
      </c>
      <c r="B7449" s="17">
        <v>45008</v>
      </c>
      <c r="C7449" t="s">
        <v>3917</v>
      </c>
      <c r="D7449" t="s">
        <v>3918</v>
      </c>
      <c r="E7449" t="s">
        <v>3919</v>
      </c>
      <c r="F7449" t="s">
        <v>3930</v>
      </c>
      <c r="G7449" t="s">
        <v>3877</v>
      </c>
      <c r="H7449" t="s">
        <v>3876</v>
      </c>
      <c r="I7449">
        <v>1172.2</v>
      </c>
      <c r="J7449" s="41">
        <v>1.0559999999999998E-2</v>
      </c>
      <c r="K7449" s="42">
        <v>12.378431999999998</v>
      </c>
      <c r="L7449" s="43">
        <v>0.63</v>
      </c>
      <c r="M7449" s="42">
        <v>7.7984121599999989</v>
      </c>
      <c r="N7449">
        <v>2</v>
      </c>
      <c r="O7449" s="43">
        <v>64</v>
      </c>
      <c r="P7449" s="42">
        <v>106.8</v>
      </c>
      <c r="Q7449" s="42">
        <v>12</v>
      </c>
      <c r="R7449" s="42">
        <v>9</v>
      </c>
    </row>
    <row r="7450" spans="1:18" x14ac:dyDescent="0.3">
      <c r="A7450" t="s">
        <v>3916</v>
      </c>
      <c r="B7450" s="17">
        <v>45009</v>
      </c>
      <c r="C7450" t="s">
        <v>3917</v>
      </c>
      <c r="D7450" t="s">
        <v>3918</v>
      </c>
      <c r="E7450" t="s">
        <v>3919</v>
      </c>
      <c r="F7450" t="s">
        <v>3930</v>
      </c>
      <c r="G7450" t="s">
        <v>3877</v>
      </c>
      <c r="H7450" t="s">
        <v>3876</v>
      </c>
      <c r="I7450">
        <v>1412.8000000000002</v>
      </c>
      <c r="J7450" s="41">
        <v>5.5000000000000005E-3</v>
      </c>
      <c r="K7450" s="42">
        <v>7.7704000000000022</v>
      </c>
      <c r="L7450" s="43">
        <v>0.88</v>
      </c>
      <c r="M7450" s="42">
        <v>6.8379520000000023</v>
      </c>
      <c r="N7450">
        <v>7</v>
      </c>
      <c r="O7450" s="43">
        <v>287</v>
      </c>
      <c r="P7450" s="42">
        <v>62.4</v>
      </c>
      <c r="Q7450" s="42">
        <v>4.5</v>
      </c>
      <c r="R7450" s="42">
        <v>5</v>
      </c>
    </row>
    <row r="7451" spans="1:18" x14ac:dyDescent="0.3">
      <c r="A7451" t="s">
        <v>3916</v>
      </c>
      <c r="B7451" s="17">
        <v>45010</v>
      </c>
      <c r="C7451" t="s">
        <v>3917</v>
      </c>
      <c r="D7451" t="s">
        <v>3918</v>
      </c>
      <c r="E7451" t="s">
        <v>3919</v>
      </c>
      <c r="F7451" t="s">
        <v>3930</v>
      </c>
      <c r="G7451" t="s">
        <v>3877</v>
      </c>
      <c r="H7451" t="s">
        <v>3876</v>
      </c>
      <c r="I7451">
        <v>1451.8000000000002</v>
      </c>
      <c r="J7451" s="41">
        <v>8.5800000000000008E-3</v>
      </c>
      <c r="K7451" s="42">
        <v>12.456444000000003</v>
      </c>
      <c r="L7451" s="43">
        <v>1.52</v>
      </c>
      <c r="M7451" s="42">
        <v>18.933794880000004</v>
      </c>
      <c r="N7451">
        <v>6</v>
      </c>
      <c r="O7451" s="43">
        <v>240</v>
      </c>
      <c r="P7451" s="42">
        <v>56.4</v>
      </c>
      <c r="Q7451" s="42">
        <v>6</v>
      </c>
      <c r="R7451" s="42">
        <v>2</v>
      </c>
    </row>
    <row r="7452" spans="1:18" x14ac:dyDescent="0.3">
      <c r="A7452" t="s">
        <v>3916</v>
      </c>
      <c r="B7452" s="17">
        <v>45011</v>
      </c>
      <c r="C7452" t="s">
        <v>3917</v>
      </c>
      <c r="D7452" t="s">
        <v>3918</v>
      </c>
      <c r="E7452" t="s">
        <v>3919</v>
      </c>
      <c r="F7452" t="s">
        <v>3930</v>
      </c>
      <c r="G7452" t="s">
        <v>3877</v>
      </c>
      <c r="H7452" t="s">
        <v>3876</v>
      </c>
      <c r="I7452">
        <v>1133.8000000000002</v>
      </c>
      <c r="J7452" s="41">
        <v>1.0339999999999998E-2</v>
      </c>
      <c r="K7452" s="42">
        <v>11.723492</v>
      </c>
      <c r="L7452" s="43">
        <v>1.98</v>
      </c>
      <c r="M7452" s="42">
        <v>23.212514160000001</v>
      </c>
      <c r="N7452">
        <v>3</v>
      </c>
      <c r="O7452" s="43">
        <v>180</v>
      </c>
      <c r="P7452" s="42">
        <v>62.4</v>
      </c>
      <c r="Q7452" s="42">
        <v>1.5</v>
      </c>
      <c r="R7452" s="42">
        <v>8</v>
      </c>
    </row>
    <row r="7453" spans="1:18" x14ac:dyDescent="0.3">
      <c r="A7453" t="s">
        <v>3916</v>
      </c>
      <c r="B7453" s="17">
        <v>45012</v>
      </c>
      <c r="C7453" t="s">
        <v>3917</v>
      </c>
      <c r="D7453" t="s">
        <v>3918</v>
      </c>
      <c r="E7453" t="s">
        <v>3919</v>
      </c>
      <c r="F7453" t="s">
        <v>3930</v>
      </c>
      <c r="G7453" t="s">
        <v>3877</v>
      </c>
      <c r="H7453" t="s">
        <v>3876</v>
      </c>
      <c r="I7453">
        <v>1481.2000000000003</v>
      </c>
      <c r="J7453" s="41">
        <v>1.1110000000000002E-2</v>
      </c>
      <c r="K7453" s="42">
        <v>16.456132000000007</v>
      </c>
      <c r="L7453" s="43">
        <v>1.64</v>
      </c>
      <c r="M7453" s="42">
        <v>26.988056480000012</v>
      </c>
      <c r="N7453">
        <v>7</v>
      </c>
      <c r="O7453" s="43">
        <v>462</v>
      </c>
      <c r="P7453" s="42">
        <v>86.399999999999991</v>
      </c>
      <c r="Q7453" s="42">
        <v>18</v>
      </c>
      <c r="R7453" s="42">
        <v>4</v>
      </c>
    </row>
    <row r="7454" spans="1:18" x14ac:dyDescent="0.3">
      <c r="A7454" t="s">
        <v>3916</v>
      </c>
      <c r="B7454" s="17">
        <v>45013</v>
      </c>
      <c r="C7454" t="s">
        <v>3917</v>
      </c>
      <c r="D7454" t="s">
        <v>3918</v>
      </c>
      <c r="E7454" t="s">
        <v>3919</v>
      </c>
      <c r="F7454" t="s">
        <v>3930</v>
      </c>
      <c r="G7454" t="s">
        <v>3877</v>
      </c>
      <c r="H7454" t="s">
        <v>3876</v>
      </c>
      <c r="I7454">
        <v>1319</v>
      </c>
      <c r="J7454" s="41">
        <v>5.7200000000000003E-3</v>
      </c>
      <c r="K7454" s="42">
        <v>7.5446800000000005</v>
      </c>
      <c r="L7454" s="43">
        <v>1.5899999999999999</v>
      </c>
      <c r="M7454" s="42">
        <v>11.996041200000001</v>
      </c>
      <c r="N7454">
        <v>3</v>
      </c>
      <c r="O7454" s="43">
        <v>225</v>
      </c>
      <c r="P7454" s="42">
        <v>52.8</v>
      </c>
      <c r="Q7454" s="42">
        <v>3</v>
      </c>
      <c r="R7454" s="42">
        <v>1</v>
      </c>
    </row>
    <row r="7455" spans="1:18" x14ac:dyDescent="0.3">
      <c r="A7455" t="s">
        <v>3916</v>
      </c>
      <c r="B7455" s="17">
        <v>45014</v>
      </c>
      <c r="C7455" t="s">
        <v>3917</v>
      </c>
      <c r="D7455" t="s">
        <v>3918</v>
      </c>
      <c r="E7455" t="s">
        <v>3919</v>
      </c>
      <c r="F7455" t="s">
        <v>3930</v>
      </c>
      <c r="G7455" t="s">
        <v>3877</v>
      </c>
      <c r="H7455" t="s">
        <v>3876</v>
      </c>
      <c r="I7455">
        <v>1715.2000000000003</v>
      </c>
      <c r="J7455" s="41">
        <v>8.9099999999999995E-3</v>
      </c>
      <c r="K7455" s="42">
        <v>15.282432000000002</v>
      </c>
      <c r="L7455" s="43">
        <v>0.9</v>
      </c>
      <c r="M7455" s="42">
        <v>13.754188800000001</v>
      </c>
      <c r="N7455">
        <v>1</v>
      </c>
      <c r="O7455" s="43">
        <v>45</v>
      </c>
      <c r="P7455" s="42">
        <v>100.8</v>
      </c>
      <c r="Q7455" s="42">
        <v>10.5</v>
      </c>
      <c r="R7455" s="42">
        <v>1</v>
      </c>
    </row>
    <row r="7456" spans="1:18" x14ac:dyDescent="0.3">
      <c r="A7456" t="s">
        <v>3916</v>
      </c>
      <c r="B7456" s="17">
        <v>45015</v>
      </c>
      <c r="C7456" t="s">
        <v>3917</v>
      </c>
      <c r="D7456" t="s">
        <v>3918</v>
      </c>
      <c r="E7456" t="s">
        <v>3919</v>
      </c>
      <c r="F7456" t="s">
        <v>3930</v>
      </c>
      <c r="G7456" t="s">
        <v>3877</v>
      </c>
      <c r="H7456" t="s">
        <v>3876</v>
      </c>
      <c r="I7456">
        <v>677.60000000000014</v>
      </c>
      <c r="J7456" s="41">
        <v>1.1770000000000003E-2</v>
      </c>
      <c r="K7456" s="42">
        <v>7.9753520000000035</v>
      </c>
      <c r="L7456" s="43">
        <v>0.44</v>
      </c>
      <c r="M7456" s="42">
        <v>3.5091548800000014</v>
      </c>
      <c r="N7456">
        <v>5</v>
      </c>
      <c r="O7456" s="43">
        <v>225</v>
      </c>
      <c r="P7456" s="42">
        <v>72</v>
      </c>
      <c r="Q7456" s="42">
        <v>3</v>
      </c>
      <c r="R7456" s="42">
        <v>2</v>
      </c>
    </row>
    <row r="7457" spans="1:18" x14ac:dyDescent="0.3">
      <c r="A7457" t="s">
        <v>3916</v>
      </c>
      <c r="B7457" s="17">
        <v>45016</v>
      </c>
      <c r="C7457" t="s">
        <v>3917</v>
      </c>
      <c r="D7457" t="s">
        <v>3918</v>
      </c>
      <c r="E7457" t="s">
        <v>3919</v>
      </c>
      <c r="F7457" t="s">
        <v>3930</v>
      </c>
      <c r="G7457" t="s">
        <v>3877</v>
      </c>
      <c r="H7457" t="s">
        <v>3876</v>
      </c>
      <c r="I7457">
        <v>973.2</v>
      </c>
      <c r="J7457" s="41">
        <v>1.0339999999999998E-2</v>
      </c>
      <c r="K7457" s="42">
        <v>10.062887999999999</v>
      </c>
      <c r="L7457" s="43">
        <v>1.0699999999999998</v>
      </c>
      <c r="M7457" s="42">
        <v>10.767290159999998</v>
      </c>
      <c r="N7457">
        <v>3</v>
      </c>
      <c r="O7457" s="43">
        <v>240</v>
      </c>
      <c r="P7457" s="42">
        <v>82.8</v>
      </c>
      <c r="Q7457" s="42">
        <v>0</v>
      </c>
      <c r="R7457" s="42">
        <v>7</v>
      </c>
    </row>
    <row r="7458" spans="1:18" x14ac:dyDescent="0.3">
      <c r="A7458" t="s">
        <v>3916</v>
      </c>
      <c r="B7458" s="17">
        <v>45017</v>
      </c>
      <c r="C7458" t="s">
        <v>3917</v>
      </c>
      <c r="D7458" t="s">
        <v>3918</v>
      </c>
      <c r="E7458" t="s">
        <v>3919</v>
      </c>
      <c r="F7458" t="s">
        <v>3930</v>
      </c>
      <c r="G7458" t="s">
        <v>3877</v>
      </c>
      <c r="H7458" t="s">
        <v>3876</v>
      </c>
      <c r="I7458">
        <v>1251.8000000000002</v>
      </c>
      <c r="J7458" s="41">
        <v>8.9099999999999995E-3</v>
      </c>
      <c r="K7458" s="42">
        <v>11.153538000000001</v>
      </c>
      <c r="L7458" s="43">
        <v>1.22</v>
      </c>
      <c r="M7458" s="42">
        <v>13.60731636</v>
      </c>
      <c r="N7458">
        <v>3</v>
      </c>
      <c r="O7458" s="43">
        <v>237</v>
      </c>
      <c r="P7458" s="42">
        <v>64.8</v>
      </c>
      <c r="Q7458" s="42">
        <v>0</v>
      </c>
      <c r="R7458" s="42">
        <v>6</v>
      </c>
    </row>
    <row r="7459" spans="1:18" x14ac:dyDescent="0.3">
      <c r="A7459" t="s">
        <v>3916</v>
      </c>
      <c r="B7459" s="17">
        <v>45018</v>
      </c>
      <c r="C7459" t="s">
        <v>3917</v>
      </c>
      <c r="D7459" t="s">
        <v>3918</v>
      </c>
      <c r="E7459" t="s">
        <v>3919</v>
      </c>
      <c r="F7459" t="s">
        <v>3930</v>
      </c>
      <c r="G7459" t="s">
        <v>3877</v>
      </c>
      <c r="H7459" t="s">
        <v>3876</v>
      </c>
      <c r="I7459">
        <v>1250</v>
      </c>
      <c r="J7459" s="41">
        <v>1.1990000000000001E-2</v>
      </c>
      <c r="K7459" s="42">
        <v>14.987500000000001</v>
      </c>
      <c r="L7459" s="43">
        <v>1.5899999999999999</v>
      </c>
      <c r="M7459" s="42">
        <v>23.830124999999999</v>
      </c>
      <c r="N7459">
        <v>7</v>
      </c>
      <c r="O7459" s="43">
        <v>273</v>
      </c>
      <c r="P7459" s="42">
        <v>76.8</v>
      </c>
      <c r="Q7459" s="42">
        <v>4.5</v>
      </c>
      <c r="R7459" s="42">
        <v>7</v>
      </c>
    </row>
    <row r="7460" spans="1:18" x14ac:dyDescent="0.3">
      <c r="A7460" t="s">
        <v>3916</v>
      </c>
      <c r="B7460" s="17">
        <v>45019</v>
      </c>
      <c r="C7460" t="s">
        <v>3917</v>
      </c>
      <c r="D7460" t="s">
        <v>3918</v>
      </c>
      <c r="E7460" t="s">
        <v>3919</v>
      </c>
      <c r="F7460" t="s">
        <v>3930</v>
      </c>
      <c r="G7460" t="s">
        <v>3877</v>
      </c>
      <c r="H7460" t="s">
        <v>3876</v>
      </c>
      <c r="I7460">
        <v>780.40000000000009</v>
      </c>
      <c r="J7460" s="41">
        <v>7.2600000000000017E-3</v>
      </c>
      <c r="K7460" s="42">
        <v>5.6657040000000016</v>
      </c>
      <c r="L7460" s="43">
        <v>1.5699999999999998</v>
      </c>
      <c r="M7460" s="42">
        <v>8.8951552800000009</v>
      </c>
      <c r="N7460">
        <v>3</v>
      </c>
      <c r="O7460" s="43">
        <v>159</v>
      </c>
      <c r="P7460" s="42">
        <v>94.8</v>
      </c>
      <c r="Q7460" s="42">
        <v>3</v>
      </c>
      <c r="R7460" s="42">
        <v>2</v>
      </c>
    </row>
    <row r="7461" spans="1:18" x14ac:dyDescent="0.3">
      <c r="A7461" t="s">
        <v>3916</v>
      </c>
      <c r="B7461" s="17">
        <v>45020</v>
      </c>
      <c r="C7461" t="s">
        <v>3917</v>
      </c>
      <c r="D7461" t="s">
        <v>3918</v>
      </c>
      <c r="E7461" t="s">
        <v>3919</v>
      </c>
      <c r="F7461" t="s">
        <v>3930</v>
      </c>
      <c r="G7461" t="s">
        <v>3877</v>
      </c>
      <c r="H7461" t="s">
        <v>3876</v>
      </c>
      <c r="I7461">
        <v>1412.2</v>
      </c>
      <c r="J7461" s="41">
        <v>1.0780000000000001E-2</v>
      </c>
      <c r="K7461" s="42">
        <v>15.223516000000002</v>
      </c>
      <c r="L7461" s="43">
        <v>0.77</v>
      </c>
      <c r="M7461" s="42">
        <v>11.722107320000001</v>
      </c>
      <c r="N7461">
        <v>5</v>
      </c>
      <c r="O7461" s="43">
        <v>370</v>
      </c>
      <c r="P7461" s="42">
        <v>56.4</v>
      </c>
      <c r="Q7461" s="42">
        <v>10.5</v>
      </c>
      <c r="R7461" s="42">
        <v>2</v>
      </c>
    </row>
    <row r="7462" spans="1:18" x14ac:dyDescent="0.3">
      <c r="A7462" t="s">
        <v>3916</v>
      </c>
      <c r="B7462" s="17">
        <v>45021</v>
      </c>
      <c r="C7462" t="s">
        <v>3917</v>
      </c>
      <c r="D7462" t="s">
        <v>3918</v>
      </c>
      <c r="E7462" t="s">
        <v>3919</v>
      </c>
      <c r="F7462" t="s">
        <v>3930</v>
      </c>
      <c r="G7462" t="s">
        <v>3877</v>
      </c>
      <c r="H7462" t="s">
        <v>3876</v>
      </c>
      <c r="I7462">
        <v>956.40000000000009</v>
      </c>
      <c r="J7462" s="41">
        <v>1.0780000000000001E-2</v>
      </c>
      <c r="K7462" s="42">
        <v>10.309992000000003</v>
      </c>
      <c r="L7462" s="43">
        <v>1.54</v>
      </c>
      <c r="M7462" s="42">
        <v>15.877387680000005</v>
      </c>
      <c r="N7462">
        <v>7</v>
      </c>
      <c r="O7462" s="43">
        <v>231</v>
      </c>
      <c r="P7462" s="42">
        <v>57.599999999999994</v>
      </c>
      <c r="Q7462" s="42">
        <v>6</v>
      </c>
      <c r="R7462" s="42">
        <v>2</v>
      </c>
    </row>
    <row r="7463" spans="1:18" x14ac:dyDescent="0.3">
      <c r="A7463" t="s">
        <v>3916</v>
      </c>
      <c r="B7463" s="17">
        <v>45022</v>
      </c>
      <c r="C7463" t="s">
        <v>3917</v>
      </c>
      <c r="D7463" t="s">
        <v>3918</v>
      </c>
      <c r="E7463" t="s">
        <v>3919</v>
      </c>
      <c r="F7463" t="s">
        <v>3930</v>
      </c>
      <c r="G7463" t="s">
        <v>3877</v>
      </c>
      <c r="H7463" t="s">
        <v>3876</v>
      </c>
      <c r="I7463">
        <v>1492.2</v>
      </c>
      <c r="J7463" s="41">
        <v>8.4700000000000001E-3</v>
      </c>
      <c r="K7463" s="42">
        <v>12.638934000000001</v>
      </c>
      <c r="L7463" s="43">
        <v>0.98</v>
      </c>
      <c r="M7463" s="42">
        <v>12.38615532</v>
      </c>
      <c r="N7463">
        <v>8</v>
      </c>
      <c r="O7463" s="43">
        <v>344</v>
      </c>
      <c r="P7463" s="42">
        <v>92.399999999999991</v>
      </c>
      <c r="Q7463" s="42">
        <v>4.5</v>
      </c>
      <c r="R7463" s="42">
        <v>2</v>
      </c>
    </row>
    <row r="7464" spans="1:18" x14ac:dyDescent="0.3">
      <c r="A7464" t="s">
        <v>3916</v>
      </c>
      <c r="B7464" s="17">
        <v>45023</v>
      </c>
      <c r="C7464" t="s">
        <v>3917</v>
      </c>
      <c r="D7464" t="s">
        <v>3918</v>
      </c>
      <c r="E7464" t="s">
        <v>3919</v>
      </c>
      <c r="F7464" t="s">
        <v>3930</v>
      </c>
      <c r="G7464" t="s">
        <v>3877</v>
      </c>
      <c r="H7464" t="s">
        <v>3876</v>
      </c>
      <c r="I7464">
        <v>879.80000000000018</v>
      </c>
      <c r="J7464" s="41">
        <v>8.4700000000000001E-3</v>
      </c>
      <c r="K7464" s="42">
        <v>7.4519060000000019</v>
      </c>
      <c r="L7464" s="43">
        <v>1.17</v>
      </c>
      <c r="M7464" s="42">
        <v>8.7187300200000024</v>
      </c>
      <c r="N7464">
        <v>1</v>
      </c>
      <c r="O7464" s="43">
        <v>62</v>
      </c>
      <c r="P7464" s="42">
        <v>97.2</v>
      </c>
      <c r="Q7464" s="42">
        <v>9</v>
      </c>
      <c r="R7464" s="42">
        <v>2</v>
      </c>
    </row>
    <row r="7465" spans="1:18" x14ac:dyDescent="0.3">
      <c r="A7465" t="s">
        <v>3916</v>
      </c>
      <c r="B7465" s="17">
        <v>45024</v>
      </c>
      <c r="C7465" t="s">
        <v>3917</v>
      </c>
      <c r="D7465" t="s">
        <v>3918</v>
      </c>
      <c r="E7465" t="s">
        <v>3919</v>
      </c>
      <c r="F7465" t="s">
        <v>3930</v>
      </c>
      <c r="G7465" t="s">
        <v>3877</v>
      </c>
      <c r="H7465" t="s">
        <v>3876</v>
      </c>
      <c r="I7465">
        <v>2007</v>
      </c>
      <c r="J7465" s="41">
        <v>1.3200000000000002E-2</v>
      </c>
      <c r="K7465" s="42">
        <v>26.492400000000004</v>
      </c>
      <c r="L7465" s="43">
        <v>1.31</v>
      </c>
      <c r="M7465" s="42">
        <v>34.705044000000008</v>
      </c>
      <c r="N7465">
        <v>2</v>
      </c>
      <c r="O7465" s="43">
        <v>82</v>
      </c>
      <c r="P7465" s="42">
        <v>64.8</v>
      </c>
      <c r="Q7465" s="42">
        <v>9</v>
      </c>
      <c r="R7465" s="42">
        <v>1</v>
      </c>
    </row>
    <row r="7466" spans="1:18" x14ac:dyDescent="0.3">
      <c r="A7466" t="s">
        <v>3916</v>
      </c>
      <c r="B7466" s="17">
        <v>45025</v>
      </c>
      <c r="C7466" t="s">
        <v>3917</v>
      </c>
      <c r="D7466" t="s">
        <v>3918</v>
      </c>
      <c r="E7466" t="s">
        <v>3919</v>
      </c>
      <c r="F7466" t="s">
        <v>3930</v>
      </c>
      <c r="G7466" t="s">
        <v>3877</v>
      </c>
      <c r="H7466" t="s">
        <v>3876</v>
      </c>
      <c r="I7466">
        <v>1012</v>
      </c>
      <c r="J7466" s="41">
        <v>7.3699999999999998E-3</v>
      </c>
      <c r="K7466" s="42">
        <v>7.4584399999999995</v>
      </c>
      <c r="L7466" s="43">
        <v>1.51</v>
      </c>
      <c r="M7466" s="42">
        <v>11.2622444</v>
      </c>
      <c r="N7466">
        <v>5</v>
      </c>
      <c r="O7466" s="43">
        <v>190</v>
      </c>
      <c r="P7466" s="42">
        <v>70.8</v>
      </c>
      <c r="Q7466" s="42">
        <v>3</v>
      </c>
      <c r="R7466" s="42">
        <v>1</v>
      </c>
    </row>
    <row r="7467" spans="1:18" x14ac:dyDescent="0.3">
      <c r="A7467" t="s">
        <v>3916</v>
      </c>
      <c r="B7467" s="17">
        <v>45026</v>
      </c>
      <c r="C7467" t="s">
        <v>3917</v>
      </c>
      <c r="D7467" t="s">
        <v>3918</v>
      </c>
      <c r="E7467" t="s">
        <v>3919</v>
      </c>
      <c r="F7467" t="s">
        <v>3930</v>
      </c>
      <c r="G7467" t="s">
        <v>3877</v>
      </c>
      <c r="H7467" t="s">
        <v>3876</v>
      </c>
      <c r="I7467">
        <v>862.2</v>
      </c>
      <c r="J7467" s="41">
        <v>9.1299999999999992E-3</v>
      </c>
      <c r="K7467" s="42">
        <v>7.8718859999999999</v>
      </c>
      <c r="L7467" s="43">
        <v>1.76</v>
      </c>
      <c r="M7467" s="42">
        <v>13.854519359999999</v>
      </c>
      <c r="N7467">
        <v>1</v>
      </c>
      <c r="O7467" s="43">
        <v>52</v>
      </c>
      <c r="P7467" s="42">
        <v>67.2</v>
      </c>
      <c r="Q7467" s="42">
        <v>3</v>
      </c>
      <c r="R7467" s="42">
        <v>5</v>
      </c>
    </row>
    <row r="7468" spans="1:18" x14ac:dyDescent="0.3">
      <c r="A7468" t="s">
        <v>3916</v>
      </c>
      <c r="B7468" s="17">
        <v>45027</v>
      </c>
      <c r="C7468" t="s">
        <v>3917</v>
      </c>
      <c r="D7468" t="s">
        <v>3918</v>
      </c>
      <c r="E7468" t="s">
        <v>3919</v>
      </c>
      <c r="F7468" t="s">
        <v>3930</v>
      </c>
      <c r="G7468" t="s">
        <v>3877</v>
      </c>
      <c r="H7468" t="s">
        <v>3876</v>
      </c>
      <c r="I7468">
        <v>1453.8000000000002</v>
      </c>
      <c r="J7468" s="41">
        <v>9.4600000000000014E-3</v>
      </c>
      <c r="K7468" s="42">
        <v>13.752948000000004</v>
      </c>
      <c r="L7468" s="43">
        <v>1.7200000000000002</v>
      </c>
      <c r="M7468" s="42">
        <v>23.655070560000009</v>
      </c>
      <c r="N7468">
        <v>1</v>
      </c>
      <c r="O7468" s="43">
        <v>61</v>
      </c>
      <c r="P7468" s="42">
        <v>82.8</v>
      </c>
      <c r="Q7468" s="42">
        <v>9</v>
      </c>
      <c r="R7468" s="42">
        <v>2</v>
      </c>
    </row>
    <row r="7469" spans="1:18" x14ac:dyDescent="0.3">
      <c r="A7469" t="s">
        <v>3916</v>
      </c>
      <c r="B7469" s="17">
        <v>45028</v>
      </c>
      <c r="C7469" t="s">
        <v>3917</v>
      </c>
      <c r="D7469" t="s">
        <v>3918</v>
      </c>
      <c r="E7469" t="s">
        <v>3919</v>
      </c>
      <c r="F7469" t="s">
        <v>3930</v>
      </c>
      <c r="G7469" t="s">
        <v>3877</v>
      </c>
      <c r="H7469" t="s">
        <v>3876</v>
      </c>
      <c r="I7469">
        <v>1412</v>
      </c>
      <c r="J7469" s="41">
        <v>1.1440000000000001E-2</v>
      </c>
      <c r="K7469" s="42">
        <v>16.153280000000002</v>
      </c>
      <c r="L7469" s="43">
        <v>1.1199999999999999</v>
      </c>
      <c r="M7469" s="42">
        <v>18.0916736</v>
      </c>
      <c r="N7469">
        <v>6</v>
      </c>
      <c r="O7469" s="43">
        <v>408</v>
      </c>
      <c r="P7469" s="42">
        <v>88.8</v>
      </c>
      <c r="Q7469" s="42">
        <v>1.5</v>
      </c>
      <c r="R7469" s="42">
        <v>3</v>
      </c>
    </row>
    <row r="7470" spans="1:18" x14ac:dyDescent="0.3">
      <c r="A7470" t="s">
        <v>3916</v>
      </c>
      <c r="B7470" s="17">
        <v>45029</v>
      </c>
      <c r="C7470" t="s">
        <v>3917</v>
      </c>
      <c r="D7470" t="s">
        <v>3918</v>
      </c>
      <c r="E7470" t="s">
        <v>3919</v>
      </c>
      <c r="F7470" t="s">
        <v>3930</v>
      </c>
      <c r="G7470" t="s">
        <v>3877</v>
      </c>
      <c r="H7470" t="s">
        <v>3876</v>
      </c>
      <c r="I7470">
        <v>873.80000000000018</v>
      </c>
      <c r="J7470" s="41">
        <v>8.5800000000000008E-3</v>
      </c>
      <c r="K7470" s="42">
        <v>7.4972040000000026</v>
      </c>
      <c r="L7470" s="43">
        <v>1.3399999999999999</v>
      </c>
      <c r="M7470" s="42">
        <v>10.046253360000003</v>
      </c>
      <c r="N7470">
        <v>6</v>
      </c>
      <c r="O7470" s="43">
        <v>366</v>
      </c>
      <c r="P7470" s="42">
        <v>85.2</v>
      </c>
      <c r="Q7470" s="42">
        <v>3</v>
      </c>
      <c r="R7470" s="42">
        <v>7</v>
      </c>
    </row>
    <row r="7471" spans="1:18" x14ac:dyDescent="0.3">
      <c r="A7471" t="s">
        <v>3916</v>
      </c>
      <c r="B7471" s="17">
        <v>45030</v>
      </c>
      <c r="C7471" t="s">
        <v>3917</v>
      </c>
      <c r="D7471" t="s">
        <v>3918</v>
      </c>
      <c r="E7471" t="s">
        <v>3919</v>
      </c>
      <c r="F7471" t="s">
        <v>3930</v>
      </c>
      <c r="G7471" t="s">
        <v>3877</v>
      </c>
      <c r="H7471" t="s">
        <v>3876</v>
      </c>
      <c r="I7471">
        <v>1171.8000000000002</v>
      </c>
      <c r="J7471" s="41">
        <v>8.8000000000000005E-3</v>
      </c>
      <c r="K7471" s="42">
        <v>10.311840000000002</v>
      </c>
      <c r="L7471" s="43">
        <v>1.52</v>
      </c>
      <c r="M7471" s="42">
        <v>15.673996800000003</v>
      </c>
      <c r="N7471">
        <v>3</v>
      </c>
      <c r="O7471" s="43">
        <v>180</v>
      </c>
      <c r="P7471" s="42">
        <v>55.199999999999996</v>
      </c>
      <c r="Q7471" s="42">
        <v>3</v>
      </c>
      <c r="R7471" s="42">
        <v>6</v>
      </c>
    </row>
    <row r="7472" spans="1:18" x14ac:dyDescent="0.3">
      <c r="A7472" t="s">
        <v>3916</v>
      </c>
      <c r="B7472" s="17">
        <v>45031</v>
      </c>
      <c r="C7472" t="s">
        <v>3917</v>
      </c>
      <c r="D7472" t="s">
        <v>3918</v>
      </c>
      <c r="E7472" t="s">
        <v>3919</v>
      </c>
      <c r="F7472" t="s">
        <v>3930</v>
      </c>
      <c r="G7472" t="s">
        <v>3877</v>
      </c>
      <c r="H7472" t="s">
        <v>3876</v>
      </c>
      <c r="I7472">
        <v>1547.6000000000001</v>
      </c>
      <c r="J7472" s="41">
        <v>8.5800000000000008E-3</v>
      </c>
      <c r="K7472" s="42">
        <v>13.278408000000002</v>
      </c>
      <c r="L7472" s="43">
        <v>1.2999999999999998</v>
      </c>
      <c r="M7472" s="42">
        <v>17.261930400000001</v>
      </c>
      <c r="N7472">
        <v>6</v>
      </c>
      <c r="O7472" s="43">
        <v>204</v>
      </c>
      <c r="P7472" s="42">
        <v>92.399999999999991</v>
      </c>
      <c r="Q7472" s="42">
        <v>7.5</v>
      </c>
      <c r="R7472" s="42">
        <v>2</v>
      </c>
    </row>
    <row r="7473" spans="1:18" x14ac:dyDescent="0.3">
      <c r="A7473" t="s">
        <v>3916</v>
      </c>
      <c r="B7473" s="17">
        <v>45032</v>
      </c>
      <c r="C7473" t="s">
        <v>3917</v>
      </c>
      <c r="D7473" t="s">
        <v>3918</v>
      </c>
      <c r="E7473" t="s">
        <v>3919</v>
      </c>
      <c r="F7473" t="s">
        <v>3930</v>
      </c>
      <c r="G7473" t="s">
        <v>3877</v>
      </c>
      <c r="H7473" t="s">
        <v>3876</v>
      </c>
      <c r="I7473">
        <v>833</v>
      </c>
      <c r="J7473" s="41">
        <v>1.3090000000000003E-2</v>
      </c>
      <c r="K7473" s="42">
        <v>10.903970000000003</v>
      </c>
      <c r="L7473" s="43">
        <v>0.89</v>
      </c>
      <c r="M7473" s="42">
        <v>9.7045333000000031</v>
      </c>
      <c r="N7473">
        <v>5</v>
      </c>
      <c r="O7473" s="43">
        <v>235</v>
      </c>
      <c r="P7473" s="42">
        <v>87.6</v>
      </c>
      <c r="Q7473" s="42">
        <v>0</v>
      </c>
      <c r="R7473" s="42">
        <v>1</v>
      </c>
    </row>
    <row r="7474" spans="1:18" x14ac:dyDescent="0.3">
      <c r="A7474" t="s">
        <v>3916</v>
      </c>
      <c r="B7474" s="17">
        <v>45033</v>
      </c>
      <c r="C7474" t="s">
        <v>3917</v>
      </c>
      <c r="D7474" t="s">
        <v>3918</v>
      </c>
      <c r="E7474" t="s">
        <v>3919</v>
      </c>
      <c r="F7474" t="s">
        <v>3930</v>
      </c>
      <c r="G7474" t="s">
        <v>3877</v>
      </c>
      <c r="H7474" t="s">
        <v>3876</v>
      </c>
      <c r="I7474">
        <v>1129.2</v>
      </c>
      <c r="J7474" s="41">
        <v>1.089E-2</v>
      </c>
      <c r="K7474" s="42">
        <v>12.296988000000001</v>
      </c>
      <c r="L7474" s="43">
        <v>0.43000000000000005</v>
      </c>
      <c r="M7474" s="42">
        <v>5.2877048400000008</v>
      </c>
      <c r="N7474">
        <v>7</v>
      </c>
      <c r="O7474" s="43">
        <v>301</v>
      </c>
      <c r="P7474" s="42">
        <v>58.8</v>
      </c>
      <c r="Q7474" s="42">
        <v>3</v>
      </c>
      <c r="R7474" s="42">
        <v>2</v>
      </c>
    </row>
    <row r="7475" spans="1:18" x14ac:dyDescent="0.3">
      <c r="A7475" t="s">
        <v>3916</v>
      </c>
      <c r="B7475" s="17">
        <v>45034</v>
      </c>
      <c r="C7475" t="s">
        <v>3917</v>
      </c>
      <c r="D7475" t="s">
        <v>3918</v>
      </c>
      <c r="E7475" t="s">
        <v>3919</v>
      </c>
      <c r="F7475" t="s">
        <v>3930</v>
      </c>
      <c r="G7475" t="s">
        <v>3877</v>
      </c>
      <c r="H7475" t="s">
        <v>3876</v>
      </c>
      <c r="I7475">
        <v>1938.6</v>
      </c>
      <c r="J7475" s="41">
        <v>1.0010000000000002E-2</v>
      </c>
      <c r="K7475" s="42">
        <v>19.405386000000004</v>
      </c>
      <c r="L7475" s="43">
        <v>0.92</v>
      </c>
      <c r="M7475" s="42">
        <v>17.852955120000004</v>
      </c>
      <c r="N7475">
        <v>7</v>
      </c>
      <c r="O7475" s="43">
        <v>217</v>
      </c>
      <c r="P7475" s="42">
        <v>55.199999999999996</v>
      </c>
      <c r="Q7475" s="42">
        <v>16.5</v>
      </c>
      <c r="R7475" s="42">
        <v>2</v>
      </c>
    </row>
    <row r="7476" spans="1:18" x14ac:dyDescent="0.3">
      <c r="A7476" t="s">
        <v>3916</v>
      </c>
      <c r="B7476" s="17">
        <v>45035</v>
      </c>
      <c r="C7476" t="s">
        <v>3917</v>
      </c>
      <c r="D7476" t="s">
        <v>3918</v>
      </c>
      <c r="E7476" t="s">
        <v>3919</v>
      </c>
      <c r="F7476" t="s">
        <v>3930</v>
      </c>
      <c r="G7476" t="s">
        <v>3877</v>
      </c>
      <c r="H7476" t="s">
        <v>3876</v>
      </c>
      <c r="I7476">
        <v>1095.6000000000001</v>
      </c>
      <c r="J7476" s="41">
        <v>1.0339999999999998E-2</v>
      </c>
      <c r="K7476" s="42">
        <v>11.328504000000001</v>
      </c>
      <c r="L7476" s="43">
        <v>0.44000000000000006</v>
      </c>
      <c r="M7476" s="42">
        <v>4.9845417600000008</v>
      </c>
      <c r="N7476">
        <v>2</v>
      </c>
      <c r="O7476" s="43">
        <v>76</v>
      </c>
      <c r="P7476" s="42">
        <v>70.8</v>
      </c>
      <c r="Q7476" s="42">
        <v>1.5</v>
      </c>
      <c r="R7476" s="42">
        <v>2</v>
      </c>
    </row>
    <row r="7477" spans="1:18" x14ac:dyDescent="0.3">
      <c r="A7477" t="s">
        <v>3916</v>
      </c>
      <c r="B7477" s="17">
        <v>45036</v>
      </c>
      <c r="C7477" t="s">
        <v>3917</v>
      </c>
      <c r="D7477" t="s">
        <v>3918</v>
      </c>
      <c r="E7477" t="s">
        <v>3919</v>
      </c>
      <c r="F7477" t="s">
        <v>3930</v>
      </c>
      <c r="G7477" t="s">
        <v>3877</v>
      </c>
      <c r="H7477" t="s">
        <v>3876</v>
      </c>
      <c r="I7477">
        <v>1120.6000000000001</v>
      </c>
      <c r="J7477" s="41">
        <v>8.3600000000000011E-3</v>
      </c>
      <c r="K7477" s="42">
        <v>9.3682160000000021</v>
      </c>
      <c r="L7477" s="43">
        <v>1.72</v>
      </c>
      <c r="M7477" s="42">
        <v>16.113331520000003</v>
      </c>
      <c r="N7477">
        <v>2</v>
      </c>
      <c r="O7477" s="43">
        <v>144</v>
      </c>
      <c r="P7477" s="42">
        <v>91.2</v>
      </c>
      <c r="Q7477" s="42">
        <v>6</v>
      </c>
      <c r="R7477" s="42">
        <v>5</v>
      </c>
    </row>
    <row r="7478" spans="1:18" x14ac:dyDescent="0.3">
      <c r="A7478" t="s">
        <v>3916</v>
      </c>
      <c r="B7478" s="17">
        <v>45037</v>
      </c>
      <c r="C7478" t="s">
        <v>3917</v>
      </c>
      <c r="D7478" t="s">
        <v>3918</v>
      </c>
      <c r="E7478" t="s">
        <v>3919</v>
      </c>
      <c r="F7478" t="s">
        <v>3930</v>
      </c>
      <c r="G7478" t="s">
        <v>3877</v>
      </c>
      <c r="H7478" t="s">
        <v>3876</v>
      </c>
      <c r="I7478">
        <v>1328.6000000000001</v>
      </c>
      <c r="J7478" s="41">
        <v>5.0600000000000011E-3</v>
      </c>
      <c r="K7478" s="42">
        <v>6.7227160000000019</v>
      </c>
      <c r="L7478" s="43">
        <v>0.46000000000000008</v>
      </c>
      <c r="M7478" s="42">
        <v>3.0924493600000016</v>
      </c>
      <c r="N7478">
        <v>3</v>
      </c>
      <c r="O7478" s="43">
        <v>138</v>
      </c>
      <c r="P7478" s="42">
        <v>52.8</v>
      </c>
      <c r="Q7478" s="42">
        <v>9</v>
      </c>
      <c r="R7478" s="42">
        <v>4</v>
      </c>
    </row>
    <row r="7479" spans="1:18" x14ac:dyDescent="0.3">
      <c r="A7479" t="s">
        <v>3916</v>
      </c>
      <c r="B7479" s="17">
        <v>45038</v>
      </c>
      <c r="C7479" t="s">
        <v>3917</v>
      </c>
      <c r="D7479" t="s">
        <v>3918</v>
      </c>
      <c r="E7479" t="s">
        <v>3919</v>
      </c>
      <c r="F7479" t="s">
        <v>3930</v>
      </c>
      <c r="G7479" t="s">
        <v>3877</v>
      </c>
      <c r="H7479" t="s">
        <v>3876</v>
      </c>
      <c r="I7479">
        <v>844.2</v>
      </c>
      <c r="J7479" s="41">
        <v>7.3700000000000007E-3</v>
      </c>
      <c r="K7479" s="42">
        <v>6.2217540000000007</v>
      </c>
      <c r="L7479" s="43">
        <v>0.72</v>
      </c>
      <c r="M7479" s="42">
        <v>4.4796628800000002</v>
      </c>
      <c r="N7479">
        <v>8</v>
      </c>
      <c r="O7479" s="43">
        <v>600</v>
      </c>
      <c r="P7479" s="42">
        <v>86.399999999999991</v>
      </c>
      <c r="Q7479" s="42">
        <v>10.5</v>
      </c>
      <c r="R7479" s="42">
        <v>5</v>
      </c>
    </row>
    <row r="7480" spans="1:18" x14ac:dyDescent="0.3">
      <c r="A7480" t="s">
        <v>3916</v>
      </c>
      <c r="B7480" s="17">
        <v>45039</v>
      </c>
      <c r="C7480" t="s">
        <v>3917</v>
      </c>
      <c r="D7480" t="s">
        <v>3918</v>
      </c>
      <c r="E7480" t="s">
        <v>3919</v>
      </c>
      <c r="F7480" t="s">
        <v>3930</v>
      </c>
      <c r="G7480" t="s">
        <v>3877</v>
      </c>
      <c r="H7480" t="s">
        <v>3876</v>
      </c>
      <c r="I7480">
        <v>627.60000000000014</v>
      </c>
      <c r="J7480" s="41">
        <v>7.8100000000000001E-3</v>
      </c>
      <c r="K7480" s="42">
        <v>4.9015560000000011</v>
      </c>
      <c r="L7480" s="43">
        <v>2.06</v>
      </c>
      <c r="M7480" s="42">
        <v>10.097205360000002</v>
      </c>
      <c r="N7480">
        <v>7</v>
      </c>
      <c r="O7480" s="43">
        <v>427</v>
      </c>
      <c r="P7480" s="42">
        <v>69.599999999999994</v>
      </c>
      <c r="Q7480" s="42">
        <v>10.5</v>
      </c>
      <c r="R7480" s="42">
        <v>2</v>
      </c>
    </row>
    <row r="7481" spans="1:18" x14ac:dyDescent="0.3">
      <c r="A7481" t="s">
        <v>3916</v>
      </c>
      <c r="B7481" s="17">
        <v>45040</v>
      </c>
      <c r="C7481" t="s">
        <v>3917</v>
      </c>
      <c r="D7481" t="s">
        <v>3918</v>
      </c>
      <c r="E7481" t="s">
        <v>3919</v>
      </c>
      <c r="F7481" t="s">
        <v>3930</v>
      </c>
      <c r="G7481" t="s">
        <v>3877</v>
      </c>
      <c r="H7481" t="s">
        <v>3876</v>
      </c>
      <c r="I7481">
        <v>1300.4000000000001</v>
      </c>
      <c r="J7481" s="41">
        <v>9.6800000000000011E-3</v>
      </c>
      <c r="K7481" s="42">
        <v>12.587872000000003</v>
      </c>
      <c r="L7481" s="43">
        <v>1.66</v>
      </c>
      <c r="M7481" s="42">
        <v>20.895867520000003</v>
      </c>
      <c r="N7481">
        <v>6</v>
      </c>
      <c r="O7481" s="43">
        <v>192</v>
      </c>
      <c r="P7481" s="42">
        <v>90</v>
      </c>
      <c r="Q7481" s="42">
        <v>4.5</v>
      </c>
      <c r="R7481" s="42">
        <v>10</v>
      </c>
    </row>
    <row r="7482" spans="1:18" x14ac:dyDescent="0.3">
      <c r="A7482" t="s">
        <v>3916</v>
      </c>
      <c r="B7482" s="17">
        <v>45041</v>
      </c>
      <c r="C7482" t="s">
        <v>3917</v>
      </c>
      <c r="D7482" t="s">
        <v>3918</v>
      </c>
      <c r="E7482" t="s">
        <v>3919</v>
      </c>
      <c r="F7482" t="s">
        <v>3930</v>
      </c>
      <c r="G7482" t="s">
        <v>3877</v>
      </c>
      <c r="H7482" t="s">
        <v>3876</v>
      </c>
      <c r="I7482">
        <v>1515</v>
      </c>
      <c r="J7482" s="41">
        <v>6.4900000000000001E-3</v>
      </c>
      <c r="K7482" s="42">
        <v>9.8323499999999999</v>
      </c>
      <c r="L7482" s="43">
        <v>1.5699999999999998</v>
      </c>
      <c r="M7482" s="42">
        <v>15.436789499999998</v>
      </c>
      <c r="N7482">
        <v>8</v>
      </c>
      <c r="O7482" s="43">
        <v>448</v>
      </c>
      <c r="P7482" s="42">
        <v>75.599999999999994</v>
      </c>
      <c r="Q7482" s="42">
        <v>3</v>
      </c>
      <c r="R7482" s="42">
        <v>7</v>
      </c>
    </row>
    <row r="7483" spans="1:18" x14ac:dyDescent="0.3">
      <c r="A7483" t="s">
        <v>3916</v>
      </c>
      <c r="B7483" s="17">
        <v>45042</v>
      </c>
      <c r="C7483" t="s">
        <v>3917</v>
      </c>
      <c r="D7483" t="s">
        <v>3918</v>
      </c>
      <c r="E7483" t="s">
        <v>3919</v>
      </c>
      <c r="F7483" t="s">
        <v>3930</v>
      </c>
      <c r="G7483" t="s">
        <v>3877</v>
      </c>
      <c r="H7483" t="s">
        <v>3876</v>
      </c>
      <c r="I7483">
        <v>1528.4</v>
      </c>
      <c r="J7483" s="41">
        <v>8.0300000000000007E-3</v>
      </c>
      <c r="K7483" s="42">
        <v>12.273052000000002</v>
      </c>
      <c r="L7483" s="43">
        <v>1.48</v>
      </c>
      <c r="M7483" s="42">
        <v>18.164116960000001</v>
      </c>
      <c r="N7483">
        <v>7</v>
      </c>
      <c r="O7483" s="43">
        <v>420</v>
      </c>
      <c r="P7483" s="42">
        <v>92.399999999999991</v>
      </c>
      <c r="Q7483" s="42">
        <v>18</v>
      </c>
      <c r="R7483" s="42">
        <v>7</v>
      </c>
    </row>
    <row r="7484" spans="1:18" x14ac:dyDescent="0.3">
      <c r="A7484" t="s">
        <v>3916</v>
      </c>
      <c r="B7484" s="17">
        <v>45043</v>
      </c>
      <c r="C7484" t="s">
        <v>3917</v>
      </c>
      <c r="D7484" t="s">
        <v>3918</v>
      </c>
      <c r="E7484" t="s">
        <v>3919</v>
      </c>
      <c r="F7484" t="s">
        <v>3930</v>
      </c>
      <c r="G7484" t="s">
        <v>3877</v>
      </c>
      <c r="H7484" t="s">
        <v>3876</v>
      </c>
      <c r="I7484">
        <v>1572.8000000000002</v>
      </c>
      <c r="J7484" s="41">
        <v>8.8000000000000005E-3</v>
      </c>
      <c r="K7484" s="42">
        <v>13.840640000000002</v>
      </c>
      <c r="L7484" s="43">
        <v>1.93</v>
      </c>
      <c r="M7484" s="42">
        <v>26.712435200000005</v>
      </c>
      <c r="N7484">
        <v>1</v>
      </c>
      <c r="O7484" s="43">
        <v>36</v>
      </c>
      <c r="P7484" s="42">
        <v>52.8</v>
      </c>
      <c r="Q7484" s="42">
        <v>6</v>
      </c>
      <c r="R7484" s="42">
        <v>10</v>
      </c>
    </row>
    <row r="7485" spans="1:18" x14ac:dyDescent="0.3">
      <c r="A7485" t="s">
        <v>3916</v>
      </c>
      <c r="B7485" s="17">
        <v>45044</v>
      </c>
      <c r="C7485" t="s">
        <v>3917</v>
      </c>
      <c r="D7485" t="s">
        <v>3918</v>
      </c>
      <c r="E7485" t="s">
        <v>3919</v>
      </c>
      <c r="F7485" t="s">
        <v>3930</v>
      </c>
      <c r="G7485" t="s">
        <v>3877</v>
      </c>
      <c r="H7485" t="s">
        <v>3876</v>
      </c>
      <c r="I7485">
        <v>1389</v>
      </c>
      <c r="J7485" s="41">
        <v>6.7099999999999998E-3</v>
      </c>
      <c r="K7485" s="42">
        <v>9.3201900000000002</v>
      </c>
      <c r="L7485" s="43">
        <v>1.9100000000000001</v>
      </c>
      <c r="M7485" s="42">
        <v>17.8015629</v>
      </c>
      <c r="N7485">
        <v>4</v>
      </c>
      <c r="O7485" s="43">
        <v>120</v>
      </c>
      <c r="P7485" s="42">
        <v>76.8</v>
      </c>
      <c r="Q7485" s="42">
        <v>6</v>
      </c>
      <c r="R7485" s="42">
        <v>3</v>
      </c>
    </row>
    <row r="7486" spans="1:18" x14ac:dyDescent="0.3">
      <c r="A7486" t="s">
        <v>3916</v>
      </c>
      <c r="B7486" s="17">
        <v>45045</v>
      </c>
      <c r="C7486" t="s">
        <v>3917</v>
      </c>
      <c r="D7486" t="s">
        <v>3918</v>
      </c>
      <c r="E7486" t="s">
        <v>3919</v>
      </c>
      <c r="F7486" t="s">
        <v>3930</v>
      </c>
      <c r="G7486" t="s">
        <v>3877</v>
      </c>
      <c r="H7486" t="s">
        <v>3876</v>
      </c>
      <c r="I7486">
        <v>1515.8000000000002</v>
      </c>
      <c r="J7486" s="41">
        <v>9.5700000000000004E-3</v>
      </c>
      <c r="K7486" s="42">
        <v>14.506206000000002</v>
      </c>
      <c r="L7486" s="43">
        <v>0.61</v>
      </c>
      <c r="M7486" s="42">
        <v>8.8487856600000008</v>
      </c>
      <c r="N7486">
        <v>3</v>
      </c>
      <c r="O7486" s="43">
        <v>237</v>
      </c>
      <c r="P7486" s="42">
        <v>70.8</v>
      </c>
      <c r="Q7486" s="42">
        <v>1.5</v>
      </c>
      <c r="R7486" s="42">
        <v>7</v>
      </c>
    </row>
    <row r="7487" spans="1:18" x14ac:dyDescent="0.3">
      <c r="A7487" t="s">
        <v>3916</v>
      </c>
      <c r="B7487" s="17">
        <v>45046</v>
      </c>
      <c r="C7487" t="s">
        <v>3917</v>
      </c>
      <c r="D7487" t="s">
        <v>3918</v>
      </c>
      <c r="E7487" t="s">
        <v>3919</v>
      </c>
      <c r="F7487" t="s">
        <v>3930</v>
      </c>
      <c r="G7487" t="s">
        <v>3877</v>
      </c>
      <c r="H7487" t="s">
        <v>3876</v>
      </c>
      <c r="I7487">
        <v>1798.6</v>
      </c>
      <c r="J7487" s="41">
        <v>6.2699999999999995E-3</v>
      </c>
      <c r="K7487" s="42">
        <v>11.277221999999998</v>
      </c>
      <c r="L7487" s="43">
        <v>1.17</v>
      </c>
      <c r="M7487" s="42">
        <v>13.194349739999998</v>
      </c>
      <c r="N7487">
        <v>1</v>
      </c>
      <c r="O7487" s="43">
        <v>40</v>
      </c>
      <c r="P7487" s="42">
        <v>102</v>
      </c>
      <c r="Q7487" s="42">
        <v>7.5</v>
      </c>
      <c r="R7487" s="42">
        <v>2</v>
      </c>
    </row>
    <row r="7488" spans="1:18" x14ac:dyDescent="0.3">
      <c r="A7488" t="s">
        <v>3916</v>
      </c>
      <c r="B7488" s="17">
        <v>45047</v>
      </c>
      <c r="C7488" t="s">
        <v>3917</v>
      </c>
      <c r="D7488" t="s">
        <v>3918</v>
      </c>
      <c r="E7488" t="s">
        <v>3919</v>
      </c>
      <c r="F7488" t="s">
        <v>3930</v>
      </c>
      <c r="G7488" t="s">
        <v>3877</v>
      </c>
      <c r="H7488" t="s">
        <v>3876</v>
      </c>
      <c r="I7488">
        <v>1187</v>
      </c>
      <c r="J7488" s="41">
        <v>1.0999999999999999E-2</v>
      </c>
      <c r="K7488" s="42">
        <v>13.056999999999999</v>
      </c>
      <c r="L7488" s="43">
        <v>0.9900000000000001</v>
      </c>
      <c r="M7488" s="42">
        <v>12.92643</v>
      </c>
      <c r="N7488">
        <v>3</v>
      </c>
      <c r="O7488" s="43">
        <v>108</v>
      </c>
      <c r="P7488" s="42">
        <v>73.2</v>
      </c>
      <c r="Q7488" s="42">
        <v>9</v>
      </c>
      <c r="R7488" s="42">
        <v>2</v>
      </c>
    </row>
    <row r="7489" spans="1:18" x14ac:dyDescent="0.3">
      <c r="A7489" t="s">
        <v>3916</v>
      </c>
      <c r="B7489" s="17">
        <v>45048</v>
      </c>
      <c r="C7489" t="s">
        <v>3917</v>
      </c>
      <c r="D7489" t="s">
        <v>3918</v>
      </c>
      <c r="E7489" t="s">
        <v>3919</v>
      </c>
      <c r="F7489" t="s">
        <v>3930</v>
      </c>
      <c r="G7489" t="s">
        <v>3877</v>
      </c>
      <c r="H7489" t="s">
        <v>3876</v>
      </c>
      <c r="I7489">
        <v>1758.2000000000003</v>
      </c>
      <c r="J7489" s="41">
        <v>1.1330000000000003E-2</v>
      </c>
      <c r="K7489" s="42">
        <v>19.92040600000001</v>
      </c>
      <c r="L7489" s="43">
        <v>1.6400000000000001</v>
      </c>
      <c r="M7489" s="42">
        <v>32.669465840000022</v>
      </c>
      <c r="N7489">
        <v>6</v>
      </c>
      <c r="O7489" s="43">
        <v>438</v>
      </c>
      <c r="P7489" s="42">
        <v>81.599999999999994</v>
      </c>
      <c r="Q7489" s="42">
        <v>3</v>
      </c>
      <c r="R7489" s="42">
        <v>7</v>
      </c>
    </row>
    <row r="7490" spans="1:18" x14ac:dyDescent="0.3">
      <c r="A7490" t="s">
        <v>3916</v>
      </c>
      <c r="B7490" s="17">
        <v>45049</v>
      </c>
      <c r="C7490" t="s">
        <v>3917</v>
      </c>
      <c r="D7490" t="s">
        <v>3918</v>
      </c>
      <c r="E7490" t="s">
        <v>3919</v>
      </c>
      <c r="F7490" t="s">
        <v>3930</v>
      </c>
      <c r="G7490" t="s">
        <v>3877</v>
      </c>
      <c r="H7490" t="s">
        <v>3876</v>
      </c>
      <c r="I7490">
        <v>893</v>
      </c>
      <c r="J7490" s="41">
        <v>7.92E-3</v>
      </c>
      <c r="K7490" s="42">
        <v>7.0725600000000002</v>
      </c>
      <c r="L7490" s="43">
        <v>1.6</v>
      </c>
      <c r="M7490" s="42">
        <v>11.316096000000002</v>
      </c>
      <c r="N7490">
        <v>1</v>
      </c>
      <c r="O7490" s="43">
        <v>65</v>
      </c>
      <c r="P7490" s="42">
        <v>67.2</v>
      </c>
      <c r="Q7490" s="42">
        <v>9</v>
      </c>
      <c r="R7490" s="42">
        <v>1</v>
      </c>
    </row>
    <row r="7491" spans="1:18" x14ac:dyDescent="0.3">
      <c r="A7491" t="s">
        <v>3916</v>
      </c>
      <c r="B7491" s="17">
        <v>45050</v>
      </c>
      <c r="C7491" t="s">
        <v>3917</v>
      </c>
      <c r="D7491" t="s">
        <v>3918</v>
      </c>
      <c r="E7491" t="s">
        <v>3919</v>
      </c>
      <c r="F7491" t="s">
        <v>3930</v>
      </c>
      <c r="G7491" t="s">
        <v>3877</v>
      </c>
      <c r="H7491" t="s">
        <v>3876</v>
      </c>
      <c r="I7491">
        <v>1582</v>
      </c>
      <c r="J7491" s="41">
        <v>7.4800000000000014E-3</v>
      </c>
      <c r="K7491" s="42">
        <v>11.833360000000003</v>
      </c>
      <c r="L7491" s="43">
        <v>1.2899999999999998</v>
      </c>
      <c r="M7491" s="42">
        <v>15.265034400000001</v>
      </c>
      <c r="N7491">
        <v>7</v>
      </c>
      <c r="O7491" s="43">
        <v>364</v>
      </c>
      <c r="P7491" s="42">
        <v>54</v>
      </c>
      <c r="Q7491" s="42">
        <v>6</v>
      </c>
      <c r="R7491" s="42">
        <v>5</v>
      </c>
    </row>
    <row r="7492" spans="1:18" x14ac:dyDescent="0.3">
      <c r="A7492" t="s">
        <v>3916</v>
      </c>
      <c r="B7492" s="17">
        <v>45051</v>
      </c>
      <c r="C7492" t="s">
        <v>3917</v>
      </c>
      <c r="D7492" t="s">
        <v>3918</v>
      </c>
      <c r="E7492" t="s">
        <v>3919</v>
      </c>
      <c r="F7492" t="s">
        <v>3930</v>
      </c>
      <c r="G7492" t="s">
        <v>3877</v>
      </c>
      <c r="H7492" t="s">
        <v>3876</v>
      </c>
      <c r="I7492">
        <v>1740.8000000000002</v>
      </c>
      <c r="J7492" s="41">
        <v>1.1770000000000003E-2</v>
      </c>
      <c r="K7492" s="42">
        <v>20.489216000000006</v>
      </c>
      <c r="L7492" s="43">
        <v>1.3499999999999999</v>
      </c>
      <c r="M7492" s="42">
        <v>27.660441600000006</v>
      </c>
      <c r="N7492">
        <v>5</v>
      </c>
      <c r="O7492" s="43">
        <v>395</v>
      </c>
      <c r="P7492" s="42">
        <v>100.8</v>
      </c>
      <c r="Q7492" s="42">
        <v>6</v>
      </c>
      <c r="R7492" s="42">
        <v>4</v>
      </c>
    </row>
    <row r="7493" spans="1:18" x14ac:dyDescent="0.3">
      <c r="A7493" t="s">
        <v>3916</v>
      </c>
      <c r="B7493" s="17">
        <v>45052</v>
      </c>
      <c r="C7493" t="s">
        <v>3917</v>
      </c>
      <c r="D7493" t="s">
        <v>3918</v>
      </c>
      <c r="E7493" t="s">
        <v>3919</v>
      </c>
      <c r="F7493" t="s">
        <v>3930</v>
      </c>
      <c r="G7493" t="s">
        <v>3877</v>
      </c>
      <c r="H7493" t="s">
        <v>3876</v>
      </c>
      <c r="I7493">
        <v>1014.2</v>
      </c>
      <c r="J7493" s="41">
        <v>1.1000000000000001E-2</v>
      </c>
      <c r="K7493" s="42">
        <v>11.156200000000002</v>
      </c>
      <c r="L7493" s="43">
        <v>0.85</v>
      </c>
      <c r="M7493" s="42">
        <v>9.4827700000000021</v>
      </c>
      <c r="N7493">
        <v>4</v>
      </c>
      <c r="O7493" s="43">
        <v>256</v>
      </c>
      <c r="P7493" s="42">
        <v>99.6</v>
      </c>
      <c r="Q7493" s="42">
        <v>4.5</v>
      </c>
      <c r="R7493" s="42">
        <v>1</v>
      </c>
    </row>
    <row r="7494" spans="1:18" x14ac:dyDescent="0.3">
      <c r="A7494" t="s">
        <v>3916</v>
      </c>
      <c r="B7494" s="17">
        <v>45053</v>
      </c>
      <c r="C7494" t="s">
        <v>3917</v>
      </c>
      <c r="D7494" t="s">
        <v>3918</v>
      </c>
      <c r="E7494" t="s">
        <v>3919</v>
      </c>
      <c r="F7494" t="s">
        <v>3930</v>
      </c>
      <c r="G7494" t="s">
        <v>3877</v>
      </c>
      <c r="H7494" t="s">
        <v>3876</v>
      </c>
      <c r="I7494">
        <v>823</v>
      </c>
      <c r="J7494" s="41">
        <v>8.3600000000000011E-3</v>
      </c>
      <c r="K7494" s="42">
        <v>6.8802800000000008</v>
      </c>
      <c r="L7494" s="43">
        <v>1.5299999999999998</v>
      </c>
      <c r="M7494" s="42">
        <v>10.526828399999999</v>
      </c>
      <c r="N7494">
        <v>7</v>
      </c>
      <c r="O7494" s="43">
        <v>336</v>
      </c>
      <c r="P7494" s="42">
        <v>105.6</v>
      </c>
      <c r="Q7494" s="42">
        <v>9</v>
      </c>
      <c r="R7494" s="42">
        <v>0</v>
      </c>
    </row>
    <row r="7495" spans="1:18" x14ac:dyDescent="0.3">
      <c r="A7495" t="s">
        <v>3916</v>
      </c>
      <c r="B7495" s="17">
        <v>45054</v>
      </c>
      <c r="C7495" t="s">
        <v>3917</v>
      </c>
      <c r="D7495" t="s">
        <v>3918</v>
      </c>
      <c r="E7495" t="s">
        <v>3919</v>
      </c>
      <c r="F7495" t="s">
        <v>3930</v>
      </c>
      <c r="G7495" t="s">
        <v>3877</v>
      </c>
      <c r="H7495" t="s">
        <v>3876</v>
      </c>
      <c r="I7495">
        <v>1126.6000000000001</v>
      </c>
      <c r="J7495" s="41">
        <v>1.023E-2</v>
      </c>
      <c r="K7495" s="42">
        <v>11.525118000000001</v>
      </c>
      <c r="L7495" s="43">
        <v>0.86</v>
      </c>
      <c r="M7495" s="42">
        <v>9.9116014799999999</v>
      </c>
      <c r="N7495">
        <v>7</v>
      </c>
      <c r="O7495" s="43">
        <v>399</v>
      </c>
      <c r="P7495" s="42">
        <v>92.399999999999991</v>
      </c>
      <c r="Q7495" s="42">
        <v>6</v>
      </c>
      <c r="R7495" s="42">
        <v>2</v>
      </c>
    </row>
    <row r="7496" spans="1:18" x14ac:dyDescent="0.3">
      <c r="A7496" t="s">
        <v>3916</v>
      </c>
      <c r="B7496" s="17">
        <v>45055</v>
      </c>
      <c r="C7496" t="s">
        <v>3917</v>
      </c>
      <c r="D7496" t="s">
        <v>3918</v>
      </c>
      <c r="E7496" t="s">
        <v>3919</v>
      </c>
      <c r="F7496" t="s">
        <v>3930</v>
      </c>
      <c r="G7496" t="s">
        <v>3877</v>
      </c>
      <c r="H7496" t="s">
        <v>3876</v>
      </c>
      <c r="I7496">
        <v>1605</v>
      </c>
      <c r="J7496" s="41">
        <v>7.040000000000002E-3</v>
      </c>
      <c r="K7496" s="42">
        <v>11.299200000000003</v>
      </c>
      <c r="L7496" s="43">
        <v>1.48</v>
      </c>
      <c r="M7496" s="42">
        <v>16.722816000000005</v>
      </c>
      <c r="N7496">
        <v>4</v>
      </c>
      <c r="O7496" s="43">
        <v>196</v>
      </c>
      <c r="P7496" s="42">
        <v>61.199999999999996</v>
      </c>
      <c r="Q7496" s="42">
        <v>18</v>
      </c>
      <c r="R7496" s="42">
        <v>0</v>
      </c>
    </row>
    <row r="7497" spans="1:18" x14ac:dyDescent="0.3">
      <c r="A7497" t="s">
        <v>3916</v>
      </c>
      <c r="B7497" s="17">
        <v>45056</v>
      </c>
      <c r="C7497" t="s">
        <v>3917</v>
      </c>
      <c r="D7497" t="s">
        <v>3918</v>
      </c>
      <c r="E7497" t="s">
        <v>3919</v>
      </c>
      <c r="F7497" t="s">
        <v>3930</v>
      </c>
      <c r="G7497" t="s">
        <v>3877</v>
      </c>
      <c r="H7497" t="s">
        <v>3876</v>
      </c>
      <c r="I7497">
        <v>615.60000000000014</v>
      </c>
      <c r="J7497" s="41">
        <v>8.8000000000000005E-3</v>
      </c>
      <c r="K7497" s="42">
        <v>5.4172800000000016</v>
      </c>
      <c r="L7497" s="43">
        <v>1.92</v>
      </c>
      <c r="M7497" s="42">
        <v>10.401177600000002</v>
      </c>
      <c r="N7497">
        <v>2</v>
      </c>
      <c r="O7497" s="43">
        <v>94</v>
      </c>
      <c r="P7497" s="42">
        <v>88.8</v>
      </c>
      <c r="Q7497" s="42">
        <v>1.5</v>
      </c>
      <c r="R7497" s="42">
        <v>2</v>
      </c>
    </row>
    <row r="7498" spans="1:18" x14ac:dyDescent="0.3">
      <c r="A7498" t="s">
        <v>3916</v>
      </c>
      <c r="B7498" s="17">
        <v>45057</v>
      </c>
      <c r="C7498" t="s">
        <v>3917</v>
      </c>
      <c r="D7498" t="s">
        <v>3918</v>
      </c>
      <c r="E7498" t="s">
        <v>3919</v>
      </c>
      <c r="F7498" t="s">
        <v>3930</v>
      </c>
      <c r="G7498" t="s">
        <v>3877</v>
      </c>
      <c r="H7498" t="s">
        <v>3876</v>
      </c>
      <c r="I7498">
        <v>1539.2000000000003</v>
      </c>
      <c r="J7498" s="41">
        <v>7.810000000000001E-3</v>
      </c>
      <c r="K7498" s="42">
        <v>12.021152000000004</v>
      </c>
      <c r="L7498" s="43">
        <v>2.08</v>
      </c>
      <c r="M7498" s="42">
        <v>25.00399616000001</v>
      </c>
      <c r="N7498">
        <v>2</v>
      </c>
      <c r="O7498" s="43">
        <v>78</v>
      </c>
      <c r="P7498" s="42">
        <v>78</v>
      </c>
      <c r="Q7498" s="42">
        <v>3</v>
      </c>
      <c r="R7498" s="42">
        <v>8</v>
      </c>
    </row>
    <row r="7499" spans="1:18" x14ac:dyDescent="0.3">
      <c r="A7499" t="s">
        <v>3916</v>
      </c>
      <c r="B7499" s="17">
        <v>45058</v>
      </c>
      <c r="C7499" t="s">
        <v>3917</v>
      </c>
      <c r="D7499" t="s">
        <v>3918</v>
      </c>
      <c r="E7499" t="s">
        <v>3919</v>
      </c>
      <c r="F7499" t="s">
        <v>3930</v>
      </c>
      <c r="G7499" t="s">
        <v>3877</v>
      </c>
      <c r="H7499" t="s">
        <v>3876</v>
      </c>
      <c r="I7499">
        <v>945.40000000000009</v>
      </c>
      <c r="J7499" s="41">
        <v>1.0010000000000002E-2</v>
      </c>
      <c r="K7499" s="42">
        <v>9.4634540000000023</v>
      </c>
      <c r="L7499" s="43">
        <v>1.68</v>
      </c>
      <c r="M7499" s="42">
        <v>15.898602720000003</v>
      </c>
      <c r="N7499">
        <v>7</v>
      </c>
      <c r="O7499" s="43">
        <v>476</v>
      </c>
      <c r="P7499" s="42">
        <v>108</v>
      </c>
      <c r="Q7499" s="42">
        <v>3</v>
      </c>
      <c r="R7499" s="42">
        <v>7</v>
      </c>
    </row>
    <row r="7500" spans="1:18" x14ac:dyDescent="0.3">
      <c r="A7500" t="s">
        <v>3916</v>
      </c>
      <c r="B7500" s="17">
        <v>45059</v>
      </c>
      <c r="C7500" t="s">
        <v>3917</v>
      </c>
      <c r="D7500" t="s">
        <v>3918</v>
      </c>
      <c r="E7500" t="s">
        <v>3919</v>
      </c>
      <c r="F7500" t="s">
        <v>3930</v>
      </c>
      <c r="G7500" t="s">
        <v>3877</v>
      </c>
      <c r="H7500" t="s">
        <v>3876</v>
      </c>
      <c r="I7500">
        <v>1889.8000000000002</v>
      </c>
      <c r="J7500" s="41">
        <v>7.700000000000002E-3</v>
      </c>
      <c r="K7500" s="42">
        <v>14.551460000000006</v>
      </c>
      <c r="L7500" s="43">
        <v>1.02</v>
      </c>
      <c r="M7500" s="42">
        <v>14.842489200000006</v>
      </c>
      <c r="N7500">
        <v>7</v>
      </c>
      <c r="O7500" s="43">
        <v>336</v>
      </c>
      <c r="P7500" s="42">
        <v>72</v>
      </c>
      <c r="Q7500" s="42">
        <v>15</v>
      </c>
      <c r="R7500" s="42">
        <v>1</v>
      </c>
    </row>
    <row r="7501" spans="1:18" x14ac:dyDescent="0.3">
      <c r="A7501" t="s">
        <v>3916</v>
      </c>
      <c r="B7501" s="17">
        <v>45060</v>
      </c>
      <c r="C7501" t="s">
        <v>3917</v>
      </c>
      <c r="D7501" t="s">
        <v>3918</v>
      </c>
      <c r="E7501" t="s">
        <v>3919</v>
      </c>
      <c r="F7501" t="s">
        <v>3930</v>
      </c>
      <c r="G7501" t="s">
        <v>3877</v>
      </c>
      <c r="H7501" t="s">
        <v>3876</v>
      </c>
      <c r="I7501">
        <v>1593.8000000000002</v>
      </c>
      <c r="J7501" s="41">
        <v>1.21E-2</v>
      </c>
      <c r="K7501" s="42">
        <v>19.284980000000001</v>
      </c>
      <c r="L7501" s="43">
        <v>1.32</v>
      </c>
      <c r="M7501" s="42">
        <v>25.456173600000003</v>
      </c>
      <c r="N7501">
        <v>5</v>
      </c>
      <c r="O7501" s="43">
        <v>315</v>
      </c>
      <c r="P7501" s="42">
        <v>56.4</v>
      </c>
      <c r="Q7501" s="42">
        <v>3</v>
      </c>
      <c r="R7501" s="42">
        <v>3</v>
      </c>
    </row>
    <row r="7502" spans="1:18" x14ac:dyDescent="0.3">
      <c r="A7502" t="s">
        <v>3916</v>
      </c>
      <c r="B7502" s="17">
        <v>45061</v>
      </c>
      <c r="C7502" t="s">
        <v>3917</v>
      </c>
      <c r="D7502" t="s">
        <v>3918</v>
      </c>
      <c r="E7502" t="s">
        <v>3919</v>
      </c>
      <c r="F7502" t="s">
        <v>3930</v>
      </c>
      <c r="G7502" t="s">
        <v>3877</v>
      </c>
      <c r="H7502" t="s">
        <v>3876</v>
      </c>
      <c r="I7502">
        <v>953.60000000000014</v>
      </c>
      <c r="J7502" s="41">
        <v>9.0200000000000002E-3</v>
      </c>
      <c r="K7502" s="42">
        <v>8.6014720000000011</v>
      </c>
      <c r="L7502" s="43">
        <v>1.94</v>
      </c>
      <c r="M7502" s="42">
        <v>16.686855680000001</v>
      </c>
      <c r="N7502">
        <v>8</v>
      </c>
      <c r="O7502" s="43">
        <v>408</v>
      </c>
      <c r="P7502" s="42">
        <v>84</v>
      </c>
      <c r="Q7502" s="42">
        <v>7.5</v>
      </c>
      <c r="R7502" s="42">
        <v>7</v>
      </c>
    </row>
    <row r="7503" spans="1:18" x14ac:dyDescent="0.3">
      <c r="A7503" t="s">
        <v>3916</v>
      </c>
      <c r="B7503" s="17">
        <v>45062</v>
      </c>
      <c r="C7503" t="s">
        <v>3917</v>
      </c>
      <c r="D7503" t="s">
        <v>3918</v>
      </c>
      <c r="E7503" t="s">
        <v>3919</v>
      </c>
      <c r="F7503" t="s">
        <v>3930</v>
      </c>
      <c r="G7503" t="s">
        <v>3877</v>
      </c>
      <c r="H7503" t="s">
        <v>3876</v>
      </c>
      <c r="I7503">
        <v>736.60000000000014</v>
      </c>
      <c r="J7503" s="41">
        <v>1.0340000000000002E-2</v>
      </c>
      <c r="K7503" s="42">
        <v>7.6164440000000031</v>
      </c>
      <c r="L7503" s="43">
        <v>0.71</v>
      </c>
      <c r="M7503" s="42">
        <v>5.4076752400000023</v>
      </c>
      <c r="N7503">
        <v>5</v>
      </c>
      <c r="O7503" s="43">
        <v>230</v>
      </c>
      <c r="P7503" s="42">
        <v>66</v>
      </c>
      <c r="Q7503" s="42">
        <v>3</v>
      </c>
      <c r="R7503" s="42">
        <v>5</v>
      </c>
    </row>
    <row r="7504" spans="1:18" x14ac:dyDescent="0.3">
      <c r="A7504" t="s">
        <v>3916</v>
      </c>
      <c r="B7504" s="17">
        <v>45063</v>
      </c>
      <c r="C7504" t="s">
        <v>3917</v>
      </c>
      <c r="D7504" t="s">
        <v>3918</v>
      </c>
      <c r="E7504" t="s">
        <v>3919</v>
      </c>
      <c r="F7504" t="s">
        <v>3930</v>
      </c>
      <c r="G7504" t="s">
        <v>3877</v>
      </c>
      <c r="H7504" t="s">
        <v>3876</v>
      </c>
      <c r="I7504">
        <v>1097.2</v>
      </c>
      <c r="J7504" s="41">
        <v>7.2600000000000008E-3</v>
      </c>
      <c r="K7504" s="42">
        <v>7.9656720000000014</v>
      </c>
      <c r="L7504" s="43">
        <v>1.42</v>
      </c>
      <c r="M7504" s="42">
        <v>11.311254240000002</v>
      </c>
      <c r="N7504">
        <v>8</v>
      </c>
      <c r="O7504" s="43">
        <v>464</v>
      </c>
      <c r="P7504" s="42">
        <v>91.2</v>
      </c>
      <c r="Q7504" s="42">
        <v>1.5</v>
      </c>
      <c r="R7504" s="42">
        <v>4</v>
      </c>
    </row>
    <row r="7505" spans="1:18" x14ac:dyDescent="0.3">
      <c r="A7505" t="s">
        <v>3916</v>
      </c>
      <c r="B7505" s="17">
        <v>45064</v>
      </c>
      <c r="C7505" t="s">
        <v>3917</v>
      </c>
      <c r="D7505" t="s">
        <v>3918</v>
      </c>
      <c r="E7505" t="s">
        <v>3919</v>
      </c>
      <c r="F7505" t="s">
        <v>3930</v>
      </c>
      <c r="G7505" t="s">
        <v>3877</v>
      </c>
      <c r="H7505" t="s">
        <v>3876</v>
      </c>
      <c r="I7505">
        <v>1659.2</v>
      </c>
      <c r="J7505" s="41">
        <v>1.1110000000000002E-2</v>
      </c>
      <c r="K7505" s="42">
        <v>18.433712000000003</v>
      </c>
      <c r="L7505" s="43">
        <v>1.0999999999999999</v>
      </c>
      <c r="M7505" s="42">
        <v>20.2770832</v>
      </c>
      <c r="N7505">
        <v>3</v>
      </c>
      <c r="O7505" s="43">
        <v>216</v>
      </c>
      <c r="P7505" s="42">
        <v>49.199999999999996</v>
      </c>
      <c r="Q7505" s="42">
        <v>1.5</v>
      </c>
      <c r="R7505" s="42">
        <v>9</v>
      </c>
    </row>
    <row r="7506" spans="1:18" x14ac:dyDescent="0.3">
      <c r="A7506" t="s">
        <v>3916</v>
      </c>
      <c r="B7506" s="17">
        <v>45065</v>
      </c>
      <c r="C7506" t="s">
        <v>3917</v>
      </c>
      <c r="D7506" t="s">
        <v>3918</v>
      </c>
      <c r="E7506" t="s">
        <v>3919</v>
      </c>
      <c r="F7506" t="s">
        <v>3930</v>
      </c>
      <c r="G7506" t="s">
        <v>3877</v>
      </c>
      <c r="H7506" t="s">
        <v>3876</v>
      </c>
      <c r="I7506">
        <v>1515.2</v>
      </c>
      <c r="J7506" s="41">
        <v>9.3500000000000007E-3</v>
      </c>
      <c r="K7506" s="42">
        <v>14.167120000000001</v>
      </c>
      <c r="L7506" s="43">
        <v>0.77</v>
      </c>
      <c r="M7506" s="42">
        <v>10.9086824</v>
      </c>
      <c r="N7506">
        <v>6</v>
      </c>
      <c r="O7506" s="43">
        <v>246</v>
      </c>
      <c r="P7506" s="42">
        <v>102</v>
      </c>
      <c r="Q7506" s="42">
        <v>6</v>
      </c>
      <c r="R7506" s="42">
        <v>5</v>
      </c>
    </row>
    <row r="7507" spans="1:18" x14ac:dyDescent="0.3">
      <c r="A7507" t="s">
        <v>3916</v>
      </c>
      <c r="B7507" s="17">
        <v>45066</v>
      </c>
      <c r="C7507" t="s">
        <v>3917</v>
      </c>
      <c r="D7507" t="s">
        <v>3918</v>
      </c>
      <c r="E7507" t="s">
        <v>3919</v>
      </c>
      <c r="F7507" t="s">
        <v>3930</v>
      </c>
      <c r="G7507" t="s">
        <v>3877</v>
      </c>
      <c r="H7507" t="s">
        <v>3876</v>
      </c>
      <c r="I7507">
        <v>716.2</v>
      </c>
      <c r="J7507" s="41">
        <v>8.3600000000000011E-3</v>
      </c>
      <c r="K7507" s="42">
        <v>5.987432000000001</v>
      </c>
      <c r="L7507" s="43">
        <v>1.69</v>
      </c>
      <c r="M7507" s="42">
        <v>10.118760080000001</v>
      </c>
      <c r="N7507">
        <v>4</v>
      </c>
      <c r="O7507" s="43">
        <v>252</v>
      </c>
      <c r="P7507" s="42">
        <v>98.399999999999991</v>
      </c>
      <c r="Q7507" s="42">
        <v>3</v>
      </c>
      <c r="R7507" s="42">
        <v>5</v>
      </c>
    </row>
    <row r="7508" spans="1:18" x14ac:dyDescent="0.3">
      <c r="A7508" t="s">
        <v>3916</v>
      </c>
      <c r="B7508" s="17">
        <v>45067</v>
      </c>
      <c r="C7508" t="s">
        <v>3917</v>
      </c>
      <c r="D7508" t="s">
        <v>3918</v>
      </c>
      <c r="E7508" t="s">
        <v>3919</v>
      </c>
      <c r="F7508" t="s">
        <v>3930</v>
      </c>
      <c r="G7508" t="s">
        <v>3877</v>
      </c>
      <c r="H7508" t="s">
        <v>3876</v>
      </c>
      <c r="I7508">
        <v>1862</v>
      </c>
      <c r="J7508" s="41">
        <v>1.21E-2</v>
      </c>
      <c r="K7508" s="42">
        <v>22.530200000000001</v>
      </c>
      <c r="L7508" s="43">
        <v>1.68</v>
      </c>
      <c r="M7508" s="42">
        <v>37.850735999999998</v>
      </c>
      <c r="N7508">
        <v>8</v>
      </c>
      <c r="O7508" s="43">
        <v>528</v>
      </c>
      <c r="P7508" s="42">
        <v>85.2</v>
      </c>
      <c r="Q7508" s="42">
        <v>12</v>
      </c>
      <c r="R7508" s="42">
        <v>1</v>
      </c>
    </row>
    <row r="7509" spans="1:18" x14ac:dyDescent="0.3">
      <c r="A7509" t="s">
        <v>3916</v>
      </c>
      <c r="B7509" s="17">
        <v>45068</v>
      </c>
      <c r="C7509" t="s">
        <v>3917</v>
      </c>
      <c r="D7509" t="s">
        <v>3918</v>
      </c>
      <c r="E7509" t="s">
        <v>3919</v>
      </c>
      <c r="F7509" t="s">
        <v>3930</v>
      </c>
      <c r="G7509" t="s">
        <v>3877</v>
      </c>
      <c r="H7509" t="s">
        <v>3876</v>
      </c>
      <c r="I7509">
        <v>1553.8000000000002</v>
      </c>
      <c r="J7509" s="41">
        <v>7.810000000000001E-3</v>
      </c>
      <c r="K7509" s="42">
        <v>12.135178000000003</v>
      </c>
      <c r="L7509" s="43">
        <v>1.65</v>
      </c>
      <c r="M7509" s="42">
        <v>20.023043700000006</v>
      </c>
      <c r="N7509">
        <v>6</v>
      </c>
      <c r="O7509" s="43">
        <v>396</v>
      </c>
      <c r="P7509" s="42">
        <v>85.2</v>
      </c>
      <c r="Q7509" s="42">
        <v>4.5</v>
      </c>
      <c r="R7509" s="42">
        <v>2</v>
      </c>
    </row>
    <row r="7510" spans="1:18" x14ac:dyDescent="0.3">
      <c r="A7510" t="s">
        <v>3916</v>
      </c>
      <c r="B7510" s="17">
        <v>45069</v>
      </c>
      <c r="C7510" t="s">
        <v>3917</v>
      </c>
      <c r="D7510" t="s">
        <v>3918</v>
      </c>
      <c r="E7510" t="s">
        <v>3919</v>
      </c>
      <c r="F7510" t="s">
        <v>3930</v>
      </c>
      <c r="G7510" t="s">
        <v>3877</v>
      </c>
      <c r="H7510" t="s">
        <v>3876</v>
      </c>
      <c r="I7510">
        <v>1046.8000000000002</v>
      </c>
      <c r="J7510" s="41">
        <v>4.9500000000000013E-3</v>
      </c>
      <c r="K7510" s="42">
        <v>5.1816600000000026</v>
      </c>
      <c r="L7510" s="43">
        <v>0.71</v>
      </c>
      <c r="M7510" s="42">
        <v>3.6789786000000015</v>
      </c>
      <c r="N7510">
        <v>6</v>
      </c>
      <c r="O7510" s="43">
        <v>252</v>
      </c>
      <c r="P7510" s="42">
        <v>103.2</v>
      </c>
      <c r="Q7510" s="42">
        <v>10.5</v>
      </c>
      <c r="R7510" s="42">
        <v>3</v>
      </c>
    </row>
    <row r="7511" spans="1:18" x14ac:dyDescent="0.3">
      <c r="A7511" t="s">
        <v>3916</v>
      </c>
      <c r="B7511" s="17">
        <v>45070</v>
      </c>
      <c r="C7511" t="s">
        <v>3917</v>
      </c>
      <c r="D7511" t="s">
        <v>3918</v>
      </c>
      <c r="E7511" t="s">
        <v>3919</v>
      </c>
      <c r="F7511" t="s">
        <v>3930</v>
      </c>
      <c r="G7511" t="s">
        <v>3877</v>
      </c>
      <c r="H7511" t="s">
        <v>3876</v>
      </c>
      <c r="I7511">
        <v>1846.2000000000003</v>
      </c>
      <c r="J7511" s="41">
        <v>9.9000000000000025E-3</v>
      </c>
      <c r="K7511" s="42">
        <v>18.277380000000008</v>
      </c>
      <c r="L7511" s="43">
        <v>1.89</v>
      </c>
      <c r="M7511" s="42">
        <v>34.544248200000013</v>
      </c>
      <c r="N7511">
        <v>1</v>
      </c>
      <c r="O7511" s="43">
        <v>74</v>
      </c>
      <c r="P7511" s="42">
        <v>79.2</v>
      </c>
      <c r="Q7511" s="42">
        <v>3</v>
      </c>
      <c r="R7511" s="42">
        <v>0</v>
      </c>
    </row>
    <row r="7512" spans="1:18" x14ac:dyDescent="0.3">
      <c r="A7512" t="s">
        <v>3916</v>
      </c>
      <c r="B7512" s="17">
        <v>45071</v>
      </c>
      <c r="C7512" t="s">
        <v>3917</v>
      </c>
      <c r="D7512" t="s">
        <v>3918</v>
      </c>
      <c r="E7512" t="s">
        <v>3919</v>
      </c>
      <c r="F7512" t="s">
        <v>3930</v>
      </c>
      <c r="G7512" t="s">
        <v>3877</v>
      </c>
      <c r="H7512" t="s">
        <v>3876</v>
      </c>
      <c r="I7512">
        <v>1724.8000000000002</v>
      </c>
      <c r="J7512" s="41">
        <v>1.0560000000000002E-2</v>
      </c>
      <c r="K7512" s="42">
        <v>18.213888000000004</v>
      </c>
      <c r="L7512" s="43">
        <v>1</v>
      </c>
      <c r="M7512" s="42">
        <v>18.213888000000004</v>
      </c>
      <c r="N7512">
        <v>5</v>
      </c>
      <c r="O7512" s="43">
        <v>245</v>
      </c>
      <c r="P7512" s="42">
        <v>49.199999999999996</v>
      </c>
      <c r="Q7512" s="42">
        <v>4.5</v>
      </c>
      <c r="R7512" s="42">
        <v>4</v>
      </c>
    </row>
    <row r="7513" spans="1:18" x14ac:dyDescent="0.3">
      <c r="A7513" t="s">
        <v>3916</v>
      </c>
      <c r="B7513" s="17">
        <v>45072</v>
      </c>
      <c r="C7513" t="s">
        <v>3917</v>
      </c>
      <c r="D7513" t="s">
        <v>3918</v>
      </c>
      <c r="E7513" t="s">
        <v>3919</v>
      </c>
      <c r="F7513" t="s">
        <v>3930</v>
      </c>
      <c r="G7513" t="s">
        <v>3877</v>
      </c>
      <c r="H7513" t="s">
        <v>3876</v>
      </c>
      <c r="I7513">
        <v>1537.4</v>
      </c>
      <c r="J7513" s="41">
        <v>1.0010000000000002E-2</v>
      </c>
      <c r="K7513" s="42">
        <v>15.389374000000004</v>
      </c>
      <c r="L7513" s="43">
        <v>1.8299999999999998</v>
      </c>
      <c r="M7513" s="42">
        <v>28.162554420000003</v>
      </c>
      <c r="N7513">
        <v>8</v>
      </c>
      <c r="O7513" s="43">
        <v>488</v>
      </c>
      <c r="P7513" s="42">
        <v>99.6</v>
      </c>
      <c r="Q7513" s="42">
        <v>10.5</v>
      </c>
      <c r="R7513" s="42">
        <v>2</v>
      </c>
    </row>
    <row r="7514" spans="1:18" x14ac:dyDescent="0.3">
      <c r="A7514" t="s">
        <v>3916</v>
      </c>
      <c r="B7514" s="17">
        <v>45073</v>
      </c>
      <c r="C7514" t="s">
        <v>3917</v>
      </c>
      <c r="D7514" t="s">
        <v>3918</v>
      </c>
      <c r="E7514" t="s">
        <v>3919</v>
      </c>
      <c r="F7514" t="s">
        <v>3930</v>
      </c>
      <c r="G7514" t="s">
        <v>3877</v>
      </c>
      <c r="H7514" t="s">
        <v>3876</v>
      </c>
      <c r="I7514">
        <v>755.40000000000009</v>
      </c>
      <c r="J7514" s="41">
        <v>1.0560000000000002E-2</v>
      </c>
      <c r="K7514" s="42">
        <v>7.9770240000000019</v>
      </c>
      <c r="L7514" s="43">
        <v>1.81</v>
      </c>
      <c r="M7514" s="42">
        <v>14.438413440000003</v>
      </c>
      <c r="N7514">
        <v>4</v>
      </c>
      <c r="O7514" s="43">
        <v>204</v>
      </c>
      <c r="P7514" s="42">
        <v>81.599999999999994</v>
      </c>
      <c r="Q7514" s="42">
        <v>9</v>
      </c>
      <c r="R7514" s="42">
        <v>3</v>
      </c>
    </row>
    <row r="7515" spans="1:18" x14ac:dyDescent="0.3">
      <c r="A7515" t="s">
        <v>3916</v>
      </c>
      <c r="B7515" s="17">
        <v>45074</v>
      </c>
      <c r="C7515" t="s">
        <v>3917</v>
      </c>
      <c r="D7515" t="s">
        <v>3918</v>
      </c>
      <c r="E7515" t="s">
        <v>3919</v>
      </c>
      <c r="F7515" t="s">
        <v>3930</v>
      </c>
      <c r="G7515" t="s">
        <v>3877</v>
      </c>
      <c r="H7515" t="s">
        <v>3876</v>
      </c>
      <c r="I7515">
        <v>1253</v>
      </c>
      <c r="J7515" s="41">
        <v>6.6000000000000008E-3</v>
      </c>
      <c r="K7515" s="42">
        <v>8.2698000000000018</v>
      </c>
      <c r="L7515" s="43">
        <v>1.3699999999999999</v>
      </c>
      <c r="M7515" s="42">
        <v>11.329626000000001</v>
      </c>
      <c r="N7515">
        <v>7</v>
      </c>
      <c r="O7515" s="43">
        <v>539</v>
      </c>
      <c r="P7515" s="42">
        <v>60</v>
      </c>
      <c r="Q7515" s="42">
        <v>1.5</v>
      </c>
      <c r="R7515" s="42">
        <v>4</v>
      </c>
    </row>
    <row r="7516" spans="1:18" x14ac:dyDescent="0.3">
      <c r="A7516" t="s">
        <v>3916</v>
      </c>
      <c r="B7516" s="17">
        <v>45075</v>
      </c>
      <c r="C7516" t="s">
        <v>3917</v>
      </c>
      <c r="D7516" t="s">
        <v>3918</v>
      </c>
      <c r="E7516" t="s">
        <v>3919</v>
      </c>
      <c r="F7516" t="s">
        <v>3930</v>
      </c>
      <c r="G7516" t="s">
        <v>3877</v>
      </c>
      <c r="H7516" t="s">
        <v>3876</v>
      </c>
      <c r="I7516">
        <v>1716.4</v>
      </c>
      <c r="J7516" s="41">
        <v>1.0669999999999999E-2</v>
      </c>
      <c r="K7516" s="42">
        <v>18.313987999999998</v>
      </c>
      <c r="L7516" s="43">
        <v>1.7599999999999998</v>
      </c>
      <c r="M7516" s="42">
        <v>32.23261887999999</v>
      </c>
      <c r="N7516">
        <v>1</v>
      </c>
      <c r="O7516" s="43">
        <v>64</v>
      </c>
      <c r="P7516" s="42">
        <v>82.8</v>
      </c>
      <c r="Q7516" s="42">
        <v>0</v>
      </c>
      <c r="R7516" s="42">
        <v>2</v>
      </c>
    </row>
    <row r="7517" spans="1:18" x14ac:dyDescent="0.3">
      <c r="A7517" t="s">
        <v>3916</v>
      </c>
      <c r="B7517" s="17">
        <v>45076</v>
      </c>
      <c r="C7517" t="s">
        <v>3917</v>
      </c>
      <c r="D7517" t="s">
        <v>3918</v>
      </c>
      <c r="E7517" t="s">
        <v>3919</v>
      </c>
      <c r="F7517" t="s">
        <v>3930</v>
      </c>
      <c r="G7517" t="s">
        <v>3877</v>
      </c>
      <c r="H7517" t="s">
        <v>3876</v>
      </c>
      <c r="I7517">
        <v>1505.4</v>
      </c>
      <c r="J7517" s="41">
        <v>1.4189999999999999E-2</v>
      </c>
      <c r="K7517" s="42">
        <v>21.361626000000001</v>
      </c>
      <c r="L7517" s="43">
        <v>1.43</v>
      </c>
      <c r="M7517" s="42">
        <v>30.547125180000002</v>
      </c>
      <c r="N7517">
        <v>7</v>
      </c>
      <c r="O7517" s="43">
        <v>455</v>
      </c>
      <c r="P7517" s="42">
        <v>60</v>
      </c>
      <c r="Q7517" s="42">
        <v>9</v>
      </c>
      <c r="R7517" s="42">
        <v>2</v>
      </c>
    </row>
    <row r="7518" spans="1:18" x14ac:dyDescent="0.3">
      <c r="A7518" t="s">
        <v>3916</v>
      </c>
      <c r="B7518" s="17">
        <v>45077</v>
      </c>
      <c r="C7518" t="s">
        <v>3917</v>
      </c>
      <c r="D7518" t="s">
        <v>3918</v>
      </c>
      <c r="E7518" t="s">
        <v>3919</v>
      </c>
      <c r="F7518" t="s">
        <v>3930</v>
      </c>
      <c r="G7518" t="s">
        <v>3877</v>
      </c>
      <c r="H7518" t="s">
        <v>3876</v>
      </c>
      <c r="I7518">
        <v>1792.6000000000001</v>
      </c>
      <c r="J7518" s="41">
        <v>5.28E-3</v>
      </c>
      <c r="K7518" s="42">
        <v>9.4649280000000005</v>
      </c>
      <c r="L7518" s="43">
        <v>0.71000000000000008</v>
      </c>
      <c r="M7518" s="42">
        <v>6.720098880000001</v>
      </c>
      <c r="N7518">
        <v>4</v>
      </c>
      <c r="O7518" s="43">
        <v>212</v>
      </c>
      <c r="P7518" s="42">
        <v>70.8</v>
      </c>
      <c r="Q7518" s="42">
        <v>9</v>
      </c>
      <c r="R7518" s="42">
        <v>6</v>
      </c>
    </row>
    <row r="7519" spans="1:18" x14ac:dyDescent="0.3">
      <c r="A7519" t="s">
        <v>3923</v>
      </c>
      <c r="B7519" s="17">
        <v>45078</v>
      </c>
      <c r="C7519" t="s">
        <v>3917</v>
      </c>
      <c r="D7519" t="s">
        <v>3918</v>
      </c>
      <c r="E7519" t="s">
        <v>3919</v>
      </c>
      <c r="F7519" t="s">
        <v>3930</v>
      </c>
      <c r="G7519" t="s">
        <v>3877</v>
      </c>
      <c r="H7519" t="s">
        <v>3876</v>
      </c>
      <c r="I7519">
        <v>1276.3999999999999</v>
      </c>
      <c r="J7519" s="41">
        <v>7.2600000000000008E-3</v>
      </c>
      <c r="K7519" s="42">
        <v>9.2666640000000005</v>
      </c>
      <c r="L7519" s="43">
        <v>0.74</v>
      </c>
      <c r="M7519" s="42">
        <v>6.8573313599999999</v>
      </c>
      <c r="N7519">
        <v>2</v>
      </c>
      <c r="O7519" s="43">
        <v>181</v>
      </c>
      <c r="P7519" s="42">
        <v>81.599999999999994</v>
      </c>
      <c r="Q7519" s="42">
        <v>19.5</v>
      </c>
      <c r="R7519" s="42">
        <v>9</v>
      </c>
    </row>
    <row r="7520" spans="1:18" x14ac:dyDescent="0.3">
      <c r="A7520" t="s">
        <v>3923</v>
      </c>
      <c r="B7520" s="17">
        <v>45079</v>
      </c>
      <c r="C7520" t="s">
        <v>3917</v>
      </c>
      <c r="D7520" t="s">
        <v>3918</v>
      </c>
      <c r="E7520" t="s">
        <v>3919</v>
      </c>
      <c r="F7520" t="s">
        <v>3930</v>
      </c>
      <c r="G7520" t="s">
        <v>3877</v>
      </c>
      <c r="H7520" t="s">
        <v>3876</v>
      </c>
      <c r="I7520">
        <v>38.799999999999955</v>
      </c>
      <c r="J7520" s="41">
        <v>5.9400000000000008E-3</v>
      </c>
      <c r="K7520" s="42">
        <v>0.23047199999999976</v>
      </c>
      <c r="L7520" s="43">
        <v>1.9100000000000001</v>
      </c>
      <c r="M7520" s="42">
        <v>0.44020151999999957</v>
      </c>
      <c r="N7520">
        <v>6</v>
      </c>
      <c r="O7520" s="43">
        <v>168</v>
      </c>
      <c r="P7520" s="42">
        <v>94.8</v>
      </c>
      <c r="Q7520" s="42">
        <v>10.5</v>
      </c>
      <c r="R7520" s="42">
        <v>7</v>
      </c>
    </row>
    <row r="7521" spans="1:18" x14ac:dyDescent="0.3">
      <c r="A7521" t="s">
        <v>3923</v>
      </c>
      <c r="B7521" s="17">
        <v>45080</v>
      </c>
      <c r="C7521" t="s">
        <v>3917</v>
      </c>
      <c r="D7521" t="s">
        <v>3918</v>
      </c>
      <c r="E7521" t="s">
        <v>3919</v>
      </c>
      <c r="F7521" t="s">
        <v>3930</v>
      </c>
      <c r="G7521" t="s">
        <v>3877</v>
      </c>
      <c r="H7521" t="s">
        <v>3876</v>
      </c>
      <c r="I7521">
        <v>280.29999999999995</v>
      </c>
      <c r="J7521" s="41">
        <v>9.0200000000000002E-3</v>
      </c>
      <c r="K7521" s="42">
        <v>2.5283059999999997</v>
      </c>
      <c r="L7521" s="43">
        <v>2.29</v>
      </c>
      <c r="M7521" s="42">
        <v>5.7898207399999997</v>
      </c>
      <c r="N7521">
        <v>0</v>
      </c>
      <c r="O7521" s="43">
        <v>33</v>
      </c>
      <c r="P7521" s="42">
        <v>72</v>
      </c>
      <c r="Q7521" s="42">
        <v>15</v>
      </c>
      <c r="R7521" s="42">
        <v>11</v>
      </c>
    </row>
    <row r="7522" spans="1:18" x14ac:dyDescent="0.3">
      <c r="A7522" t="s">
        <v>3923</v>
      </c>
      <c r="B7522" s="17">
        <v>45081</v>
      </c>
      <c r="C7522" t="s">
        <v>3917</v>
      </c>
      <c r="D7522" t="s">
        <v>3918</v>
      </c>
      <c r="E7522" t="s">
        <v>3919</v>
      </c>
      <c r="F7522" t="s">
        <v>3930</v>
      </c>
      <c r="G7522" t="s">
        <v>3877</v>
      </c>
      <c r="H7522" t="s">
        <v>3876</v>
      </c>
      <c r="I7522">
        <v>736.69999999999982</v>
      </c>
      <c r="J7522" s="41">
        <v>8.0300000000000007E-3</v>
      </c>
      <c r="K7522" s="42">
        <v>5.9157009999999994</v>
      </c>
      <c r="L7522" s="43">
        <v>1.67</v>
      </c>
      <c r="M7522" s="42">
        <v>9.8792206699999987</v>
      </c>
      <c r="N7522">
        <v>5</v>
      </c>
      <c r="O7522" s="43">
        <v>251</v>
      </c>
      <c r="P7522" s="42">
        <v>110.39999999999999</v>
      </c>
      <c r="Q7522" s="42">
        <v>1.5</v>
      </c>
      <c r="R7522" s="42">
        <v>13</v>
      </c>
    </row>
    <row r="7523" spans="1:18" x14ac:dyDescent="0.3">
      <c r="A7523" t="s">
        <v>3923</v>
      </c>
      <c r="B7523" s="17">
        <v>45082</v>
      </c>
      <c r="C7523" t="s">
        <v>3917</v>
      </c>
      <c r="D7523" t="s">
        <v>3918</v>
      </c>
      <c r="E7523" t="s">
        <v>3919</v>
      </c>
      <c r="F7523" t="s">
        <v>3930</v>
      </c>
      <c r="G7523" t="s">
        <v>3877</v>
      </c>
      <c r="H7523" t="s">
        <v>3876</v>
      </c>
      <c r="I7523">
        <v>1093.3</v>
      </c>
      <c r="J7523" s="41">
        <v>8.5800000000000008E-3</v>
      </c>
      <c r="K7523" s="42">
        <v>9.3805139999999998</v>
      </c>
      <c r="L7523" s="43">
        <v>0.78999999999999992</v>
      </c>
      <c r="M7523" s="42">
        <v>7.4106060599999992</v>
      </c>
      <c r="N7523">
        <v>4</v>
      </c>
      <c r="O7523" s="43">
        <v>137</v>
      </c>
      <c r="P7523" s="42">
        <v>103.2</v>
      </c>
      <c r="Q7523" s="42">
        <v>0</v>
      </c>
      <c r="R7523" s="42">
        <v>3</v>
      </c>
    </row>
    <row r="7524" spans="1:18" x14ac:dyDescent="0.3">
      <c r="A7524" t="s">
        <v>3923</v>
      </c>
      <c r="B7524" s="17">
        <v>45083</v>
      </c>
      <c r="C7524" t="s">
        <v>3917</v>
      </c>
      <c r="D7524" t="s">
        <v>3918</v>
      </c>
      <c r="E7524" t="s">
        <v>3919</v>
      </c>
      <c r="F7524" t="s">
        <v>3930</v>
      </c>
      <c r="G7524" t="s">
        <v>3877</v>
      </c>
      <c r="H7524" t="s">
        <v>3876</v>
      </c>
      <c r="I7524">
        <v>903.5</v>
      </c>
      <c r="J7524" s="41">
        <v>6.2699999999999995E-3</v>
      </c>
      <c r="K7524" s="42">
        <v>5.6649449999999995</v>
      </c>
      <c r="L7524" s="43">
        <v>1.03</v>
      </c>
      <c r="M7524" s="42">
        <v>5.8348933499999998</v>
      </c>
      <c r="N7524">
        <v>2</v>
      </c>
      <c r="O7524" s="43">
        <v>104</v>
      </c>
      <c r="P7524" s="42">
        <v>124.8</v>
      </c>
      <c r="Q7524" s="42">
        <v>9</v>
      </c>
      <c r="R7524" s="42">
        <v>2</v>
      </c>
    </row>
    <row r="7525" spans="1:18" x14ac:dyDescent="0.3">
      <c r="A7525" t="s">
        <v>3923</v>
      </c>
      <c r="B7525" s="17">
        <v>45084</v>
      </c>
      <c r="C7525" t="s">
        <v>3917</v>
      </c>
      <c r="D7525" t="s">
        <v>3918</v>
      </c>
      <c r="E7525" t="s">
        <v>3919</v>
      </c>
      <c r="F7525" t="s">
        <v>3930</v>
      </c>
      <c r="G7525" t="s">
        <v>3877</v>
      </c>
      <c r="H7525" t="s">
        <v>3876</v>
      </c>
      <c r="I7525">
        <v>596.19999999999982</v>
      </c>
      <c r="J7525" s="41">
        <v>5.9400000000000008E-3</v>
      </c>
      <c r="K7525" s="42">
        <v>3.5414279999999994</v>
      </c>
      <c r="L7525" s="43">
        <v>0.67999999999999994</v>
      </c>
      <c r="M7525" s="42">
        <v>2.4081710399999992</v>
      </c>
      <c r="N7525">
        <v>1</v>
      </c>
      <c r="O7525" s="43">
        <v>40</v>
      </c>
      <c r="P7525" s="42">
        <v>115.19999999999999</v>
      </c>
      <c r="Q7525" s="42">
        <v>3</v>
      </c>
      <c r="R7525" s="42">
        <v>7</v>
      </c>
    </row>
    <row r="7526" spans="1:18" x14ac:dyDescent="0.3">
      <c r="A7526" t="s">
        <v>3923</v>
      </c>
      <c r="B7526" s="17">
        <v>45085</v>
      </c>
      <c r="C7526" t="s">
        <v>3917</v>
      </c>
      <c r="D7526" t="s">
        <v>3918</v>
      </c>
      <c r="E7526" t="s">
        <v>3919</v>
      </c>
      <c r="F7526" t="s">
        <v>3930</v>
      </c>
      <c r="G7526" t="s">
        <v>3877</v>
      </c>
      <c r="H7526" t="s">
        <v>3876</v>
      </c>
      <c r="I7526">
        <v>886.3</v>
      </c>
      <c r="J7526" s="41">
        <v>6.3800000000000003E-3</v>
      </c>
      <c r="K7526" s="42">
        <v>5.6545940000000003</v>
      </c>
      <c r="L7526" s="43">
        <v>1.6300000000000001</v>
      </c>
      <c r="M7526" s="42">
        <v>9.2169882200000011</v>
      </c>
      <c r="N7526">
        <v>2</v>
      </c>
      <c r="O7526" s="43">
        <v>145</v>
      </c>
      <c r="P7526" s="42">
        <v>111.6</v>
      </c>
      <c r="Q7526" s="42">
        <v>13.5</v>
      </c>
      <c r="R7526" s="42">
        <v>4</v>
      </c>
    </row>
    <row r="7527" spans="1:18" x14ac:dyDescent="0.3">
      <c r="A7527" t="s">
        <v>3923</v>
      </c>
      <c r="B7527" s="17">
        <v>45086</v>
      </c>
      <c r="C7527" t="s">
        <v>3917</v>
      </c>
      <c r="D7527" t="s">
        <v>3918</v>
      </c>
      <c r="E7527" t="s">
        <v>3919</v>
      </c>
      <c r="F7527" t="s">
        <v>3930</v>
      </c>
      <c r="G7527" t="s">
        <v>3877</v>
      </c>
      <c r="H7527" t="s">
        <v>3876</v>
      </c>
      <c r="I7527">
        <v>1008.3999999999999</v>
      </c>
      <c r="J7527" s="41">
        <v>8.8000000000000005E-3</v>
      </c>
      <c r="K7527" s="42">
        <v>8.87392</v>
      </c>
      <c r="L7527" s="43">
        <v>1.2200000000000002</v>
      </c>
      <c r="M7527" s="42">
        <v>10.826182400000002</v>
      </c>
      <c r="N7527">
        <v>6</v>
      </c>
      <c r="O7527" s="43">
        <v>465</v>
      </c>
      <c r="P7527" s="42">
        <v>97.2</v>
      </c>
      <c r="Q7527" s="42">
        <v>3</v>
      </c>
      <c r="R7527" s="42">
        <v>5</v>
      </c>
    </row>
    <row r="7528" spans="1:18" x14ac:dyDescent="0.3">
      <c r="A7528" t="s">
        <v>3923</v>
      </c>
      <c r="B7528" s="17">
        <v>45087</v>
      </c>
      <c r="C7528" t="s">
        <v>3917</v>
      </c>
      <c r="D7528" t="s">
        <v>3918</v>
      </c>
      <c r="E7528" t="s">
        <v>3919</v>
      </c>
      <c r="F7528" t="s">
        <v>3930</v>
      </c>
      <c r="G7528" t="s">
        <v>3877</v>
      </c>
      <c r="H7528" t="s">
        <v>3876</v>
      </c>
      <c r="I7528">
        <v>1421.3999999999999</v>
      </c>
      <c r="J7528" s="41">
        <v>5.9400000000000008E-3</v>
      </c>
      <c r="K7528" s="42">
        <v>8.4431159999999998</v>
      </c>
      <c r="L7528" s="43">
        <v>0.75</v>
      </c>
      <c r="M7528" s="42">
        <v>6.3323369999999999</v>
      </c>
      <c r="N7528">
        <v>3</v>
      </c>
      <c r="O7528" s="43">
        <v>251</v>
      </c>
      <c r="P7528" s="42">
        <v>64.8</v>
      </c>
      <c r="Q7528" s="42">
        <v>4.5</v>
      </c>
      <c r="R7528" s="42">
        <v>11</v>
      </c>
    </row>
    <row r="7529" spans="1:18" x14ac:dyDescent="0.3">
      <c r="A7529" t="s">
        <v>3923</v>
      </c>
      <c r="B7529" s="17">
        <v>45088</v>
      </c>
      <c r="C7529" t="s">
        <v>3917</v>
      </c>
      <c r="D7529" t="s">
        <v>3918</v>
      </c>
      <c r="E7529" t="s">
        <v>3919</v>
      </c>
      <c r="F7529" t="s">
        <v>3930</v>
      </c>
      <c r="G7529" t="s">
        <v>3877</v>
      </c>
      <c r="H7529" t="s">
        <v>3876</v>
      </c>
      <c r="I7529">
        <v>107</v>
      </c>
      <c r="J7529" s="41">
        <v>7.150000000000001E-3</v>
      </c>
      <c r="K7529" s="42">
        <v>0.76505000000000012</v>
      </c>
      <c r="L7529" s="43">
        <v>1.9200000000000002</v>
      </c>
      <c r="M7529" s="42">
        <v>1.4688960000000004</v>
      </c>
      <c r="N7529">
        <v>7</v>
      </c>
      <c r="O7529" s="43">
        <v>188</v>
      </c>
      <c r="P7529" s="42">
        <v>126</v>
      </c>
      <c r="Q7529" s="42">
        <v>13.5</v>
      </c>
      <c r="R7529" s="42">
        <v>7</v>
      </c>
    </row>
    <row r="7530" spans="1:18" x14ac:dyDescent="0.3">
      <c r="A7530" t="s">
        <v>3923</v>
      </c>
      <c r="B7530" s="17">
        <v>45089</v>
      </c>
      <c r="C7530" t="s">
        <v>3917</v>
      </c>
      <c r="D7530" t="s">
        <v>3918</v>
      </c>
      <c r="E7530" t="s">
        <v>3919</v>
      </c>
      <c r="F7530" t="s">
        <v>3930</v>
      </c>
      <c r="G7530" t="s">
        <v>3877</v>
      </c>
      <c r="H7530" t="s">
        <v>3876</v>
      </c>
      <c r="I7530">
        <v>863.19999999999982</v>
      </c>
      <c r="J7530" s="41">
        <v>7.0400000000000011E-3</v>
      </c>
      <c r="K7530" s="42">
        <v>6.0769279999999997</v>
      </c>
      <c r="L7530" s="43">
        <v>1.54</v>
      </c>
      <c r="M7530" s="42">
        <v>9.3584691200000005</v>
      </c>
      <c r="N7530">
        <v>7</v>
      </c>
      <c r="O7530" s="43">
        <v>244</v>
      </c>
      <c r="P7530" s="42">
        <v>126</v>
      </c>
      <c r="Q7530" s="42">
        <v>15</v>
      </c>
      <c r="R7530" s="42">
        <v>11</v>
      </c>
    </row>
    <row r="7531" spans="1:18" x14ac:dyDescent="0.3">
      <c r="A7531" t="s">
        <v>3923</v>
      </c>
      <c r="B7531" s="17">
        <v>45090</v>
      </c>
      <c r="C7531" t="s">
        <v>3917</v>
      </c>
      <c r="D7531" t="s">
        <v>3918</v>
      </c>
      <c r="E7531" t="s">
        <v>3919</v>
      </c>
      <c r="F7531" t="s">
        <v>3930</v>
      </c>
      <c r="G7531" t="s">
        <v>3877</v>
      </c>
      <c r="H7531" t="s">
        <v>3876</v>
      </c>
      <c r="I7531">
        <v>789.69999999999982</v>
      </c>
      <c r="J7531" s="41">
        <v>1.0780000000000001E-2</v>
      </c>
      <c r="K7531" s="42">
        <v>8.5129659999999987</v>
      </c>
      <c r="L7531" s="43">
        <v>1.3900000000000001</v>
      </c>
      <c r="M7531" s="42">
        <v>11.833022739999999</v>
      </c>
      <c r="N7531">
        <v>1</v>
      </c>
      <c r="O7531" s="43">
        <v>128</v>
      </c>
      <c r="P7531" s="42">
        <v>110.39999999999999</v>
      </c>
      <c r="Q7531" s="42">
        <v>6</v>
      </c>
      <c r="R7531" s="42">
        <v>5</v>
      </c>
    </row>
    <row r="7532" spans="1:18" x14ac:dyDescent="0.3">
      <c r="A7532" t="s">
        <v>3923</v>
      </c>
      <c r="B7532" s="17">
        <v>45091</v>
      </c>
      <c r="C7532" t="s">
        <v>3917</v>
      </c>
      <c r="D7532" t="s">
        <v>3918</v>
      </c>
      <c r="E7532" t="s">
        <v>3919</v>
      </c>
      <c r="F7532" t="s">
        <v>3930</v>
      </c>
      <c r="G7532" t="s">
        <v>3877</v>
      </c>
      <c r="H7532" t="s">
        <v>3876</v>
      </c>
      <c r="I7532">
        <v>533.89999999999986</v>
      </c>
      <c r="J7532" s="41">
        <v>5.8300000000000001E-3</v>
      </c>
      <c r="K7532" s="42">
        <v>3.1126369999999994</v>
      </c>
      <c r="L7532" s="43">
        <v>1.9900000000000002</v>
      </c>
      <c r="M7532" s="42">
        <v>6.1941476299999998</v>
      </c>
      <c r="N7532">
        <v>1</v>
      </c>
      <c r="O7532" s="43">
        <v>46</v>
      </c>
      <c r="P7532" s="42">
        <v>57.599999999999994</v>
      </c>
      <c r="Q7532" s="42">
        <v>19.5</v>
      </c>
      <c r="R7532" s="42">
        <v>4</v>
      </c>
    </row>
    <row r="7533" spans="1:18" x14ac:dyDescent="0.3">
      <c r="A7533" t="s">
        <v>3923</v>
      </c>
      <c r="B7533" s="17">
        <v>45092</v>
      </c>
      <c r="C7533" t="s">
        <v>3917</v>
      </c>
      <c r="D7533" t="s">
        <v>3918</v>
      </c>
      <c r="E7533" t="s">
        <v>3919</v>
      </c>
      <c r="F7533" t="s">
        <v>3930</v>
      </c>
      <c r="G7533" t="s">
        <v>3877</v>
      </c>
      <c r="H7533" t="s">
        <v>3876</v>
      </c>
      <c r="I7533">
        <v>679.5</v>
      </c>
      <c r="J7533" s="41">
        <v>9.130000000000001E-3</v>
      </c>
      <c r="K7533" s="42">
        <v>6.2038350000000007</v>
      </c>
      <c r="L7533" s="43">
        <v>0.75</v>
      </c>
      <c r="M7533" s="42">
        <v>4.6528762500000003</v>
      </c>
      <c r="N7533">
        <v>4</v>
      </c>
      <c r="O7533" s="43">
        <v>345</v>
      </c>
      <c r="P7533" s="42">
        <v>76.8</v>
      </c>
      <c r="Q7533" s="42">
        <v>0</v>
      </c>
      <c r="R7533" s="42">
        <v>2</v>
      </c>
    </row>
    <row r="7534" spans="1:18" x14ac:dyDescent="0.3">
      <c r="A7534" t="s">
        <v>3923</v>
      </c>
      <c r="B7534" s="17">
        <v>45093</v>
      </c>
      <c r="C7534" t="s">
        <v>3917</v>
      </c>
      <c r="D7534" t="s">
        <v>3918</v>
      </c>
      <c r="E7534" t="s">
        <v>3919</v>
      </c>
      <c r="F7534" t="s">
        <v>3930</v>
      </c>
      <c r="G7534" t="s">
        <v>3877</v>
      </c>
      <c r="H7534" t="s">
        <v>3876</v>
      </c>
      <c r="I7534">
        <v>260.09999999999991</v>
      </c>
      <c r="J7534" s="41">
        <v>9.3500000000000007E-3</v>
      </c>
      <c r="K7534" s="42">
        <v>2.4319349999999993</v>
      </c>
      <c r="L7534" s="43">
        <v>2.2999999999999998</v>
      </c>
      <c r="M7534" s="42">
        <v>5.5934504999999977</v>
      </c>
      <c r="N7534">
        <v>6</v>
      </c>
      <c r="O7534" s="43">
        <v>350</v>
      </c>
      <c r="P7534" s="42">
        <v>98.399999999999991</v>
      </c>
      <c r="Q7534" s="42">
        <v>1.5</v>
      </c>
      <c r="R7534" s="42">
        <v>10</v>
      </c>
    </row>
    <row r="7535" spans="1:18" x14ac:dyDescent="0.3">
      <c r="A7535" t="s">
        <v>3923</v>
      </c>
      <c r="B7535" s="17">
        <v>45094</v>
      </c>
      <c r="C7535" t="s">
        <v>3917</v>
      </c>
      <c r="D7535" t="s">
        <v>3918</v>
      </c>
      <c r="E7535" t="s">
        <v>3919</v>
      </c>
      <c r="F7535" t="s">
        <v>3930</v>
      </c>
      <c r="G7535" t="s">
        <v>3877</v>
      </c>
      <c r="H7535" t="s">
        <v>3876</v>
      </c>
      <c r="I7535">
        <v>809.3</v>
      </c>
      <c r="J7535" s="41">
        <v>8.5800000000000008E-3</v>
      </c>
      <c r="K7535" s="42">
        <v>6.9437940000000005</v>
      </c>
      <c r="L7535" s="43">
        <v>1.75</v>
      </c>
      <c r="M7535" s="42">
        <v>12.151639500000002</v>
      </c>
      <c r="N7535">
        <v>0</v>
      </c>
      <c r="O7535" s="43">
        <v>3</v>
      </c>
      <c r="P7535" s="42">
        <v>69.599999999999994</v>
      </c>
      <c r="Q7535" s="42">
        <v>1.5</v>
      </c>
      <c r="R7535" s="42">
        <v>11</v>
      </c>
    </row>
    <row r="7536" spans="1:18" x14ac:dyDescent="0.3">
      <c r="A7536" t="s">
        <v>3923</v>
      </c>
      <c r="B7536" s="17">
        <v>45095</v>
      </c>
      <c r="C7536" t="s">
        <v>3917</v>
      </c>
      <c r="D7536" t="s">
        <v>3918</v>
      </c>
      <c r="E7536" t="s">
        <v>3919</v>
      </c>
      <c r="F7536" t="s">
        <v>3930</v>
      </c>
      <c r="G7536" t="s">
        <v>3877</v>
      </c>
      <c r="H7536" t="s">
        <v>3876</v>
      </c>
      <c r="I7536">
        <v>518.29999999999995</v>
      </c>
      <c r="J7536" s="41">
        <v>6.8200000000000005E-3</v>
      </c>
      <c r="K7536" s="42">
        <v>3.5348060000000001</v>
      </c>
      <c r="L7536" s="43">
        <v>1.76</v>
      </c>
      <c r="M7536" s="42">
        <v>6.2212585599999999</v>
      </c>
      <c r="N7536">
        <v>0</v>
      </c>
      <c r="O7536" s="43">
        <v>16</v>
      </c>
      <c r="P7536" s="42">
        <v>117.6</v>
      </c>
      <c r="Q7536" s="42">
        <v>16.5</v>
      </c>
      <c r="R7536" s="42">
        <v>2</v>
      </c>
    </row>
    <row r="7537" spans="1:18" x14ac:dyDescent="0.3">
      <c r="A7537" t="s">
        <v>3923</v>
      </c>
      <c r="B7537" s="17">
        <v>45096</v>
      </c>
      <c r="C7537" t="s">
        <v>3917</v>
      </c>
      <c r="D7537" t="s">
        <v>3918</v>
      </c>
      <c r="E7537" t="s">
        <v>3919</v>
      </c>
      <c r="F7537" t="s">
        <v>3930</v>
      </c>
      <c r="G7537" t="s">
        <v>3877</v>
      </c>
      <c r="H7537" t="s">
        <v>3876</v>
      </c>
      <c r="I7537">
        <v>1194.1999999999998</v>
      </c>
      <c r="J7537" s="41">
        <v>6.9300000000000004E-3</v>
      </c>
      <c r="K7537" s="42">
        <v>8.2758059999999993</v>
      </c>
      <c r="L7537" s="43">
        <v>1.5</v>
      </c>
      <c r="M7537" s="42">
        <v>12.413708999999999</v>
      </c>
      <c r="N7537">
        <v>3</v>
      </c>
      <c r="O7537" s="43">
        <v>238</v>
      </c>
      <c r="P7537" s="42">
        <v>72</v>
      </c>
      <c r="Q7537" s="42">
        <v>9</v>
      </c>
      <c r="R7537" s="42">
        <v>7</v>
      </c>
    </row>
    <row r="7538" spans="1:18" x14ac:dyDescent="0.3">
      <c r="A7538" t="s">
        <v>3923</v>
      </c>
      <c r="B7538" s="17">
        <v>45097</v>
      </c>
      <c r="C7538" t="s">
        <v>3917</v>
      </c>
      <c r="D7538" t="s">
        <v>3918</v>
      </c>
      <c r="E7538" t="s">
        <v>3919</v>
      </c>
      <c r="F7538" t="s">
        <v>3930</v>
      </c>
      <c r="G7538" t="s">
        <v>3877</v>
      </c>
      <c r="H7538" t="s">
        <v>3876</v>
      </c>
      <c r="I7538">
        <v>34.900000000000098</v>
      </c>
      <c r="J7538" s="41">
        <v>6.4900000000000001E-3</v>
      </c>
      <c r="K7538" s="42">
        <v>0.22650100000000065</v>
      </c>
      <c r="L7538" s="43">
        <v>1.3</v>
      </c>
      <c r="M7538" s="42">
        <v>0.29445130000000086</v>
      </c>
      <c r="N7538">
        <v>4</v>
      </c>
      <c r="O7538" s="43">
        <v>311</v>
      </c>
      <c r="P7538" s="42">
        <v>70.8</v>
      </c>
      <c r="Q7538" s="42">
        <v>18</v>
      </c>
      <c r="R7538" s="42">
        <v>3</v>
      </c>
    </row>
    <row r="7539" spans="1:18" x14ac:dyDescent="0.3">
      <c r="A7539" t="s">
        <v>3923</v>
      </c>
      <c r="B7539" s="17">
        <v>45098</v>
      </c>
      <c r="C7539" t="s">
        <v>3917</v>
      </c>
      <c r="D7539" t="s">
        <v>3918</v>
      </c>
      <c r="E7539" t="s">
        <v>3919</v>
      </c>
      <c r="F7539" t="s">
        <v>3930</v>
      </c>
      <c r="G7539" t="s">
        <v>3877</v>
      </c>
      <c r="H7539" t="s">
        <v>3876</v>
      </c>
      <c r="I7539">
        <v>660.39999999999986</v>
      </c>
      <c r="J7539" s="41">
        <v>7.3700000000000007E-3</v>
      </c>
      <c r="K7539" s="42">
        <v>4.8671479999999994</v>
      </c>
      <c r="L7539" s="43">
        <v>1.45</v>
      </c>
      <c r="M7539" s="42">
        <v>7.0573645999999988</v>
      </c>
      <c r="N7539">
        <v>3</v>
      </c>
      <c r="O7539" s="43">
        <v>204</v>
      </c>
      <c r="P7539" s="42">
        <v>94.8</v>
      </c>
      <c r="Q7539" s="42">
        <v>3</v>
      </c>
      <c r="R7539" s="42">
        <v>4</v>
      </c>
    </row>
    <row r="7540" spans="1:18" x14ac:dyDescent="0.3">
      <c r="A7540" t="s">
        <v>3923</v>
      </c>
      <c r="B7540" s="17">
        <v>45099</v>
      </c>
      <c r="C7540" t="s">
        <v>3917</v>
      </c>
      <c r="D7540" t="s">
        <v>3918</v>
      </c>
      <c r="E7540" t="s">
        <v>3919</v>
      </c>
      <c r="F7540" t="s">
        <v>3930</v>
      </c>
      <c r="G7540" t="s">
        <v>3877</v>
      </c>
      <c r="H7540" t="s">
        <v>3876</v>
      </c>
      <c r="I7540">
        <v>266.79999999999995</v>
      </c>
      <c r="J7540" s="41">
        <v>9.4600000000000014E-3</v>
      </c>
      <c r="K7540" s="42">
        <v>2.5239279999999997</v>
      </c>
      <c r="L7540" s="43">
        <v>0.83</v>
      </c>
      <c r="M7540" s="42">
        <v>2.0948602399999996</v>
      </c>
      <c r="N7540">
        <v>6</v>
      </c>
      <c r="O7540" s="43">
        <v>441</v>
      </c>
      <c r="P7540" s="42">
        <v>112.8</v>
      </c>
      <c r="Q7540" s="42">
        <v>10.5</v>
      </c>
      <c r="R7540" s="42">
        <v>9</v>
      </c>
    </row>
    <row r="7541" spans="1:18" x14ac:dyDescent="0.3">
      <c r="A7541" t="s">
        <v>3923</v>
      </c>
      <c r="B7541" s="17">
        <v>45100</v>
      </c>
      <c r="C7541" t="s">
        <v>3917</v>
      </c>
      <c r="D7541" t="s">
        <v>3918</v>
      </c>
      <c r="E7541" t="s">
        <v>3919</v>
      </c>
      <c r="F7541" t="s">
        <v>3930</v>
      </c>
      <c r="G7541" t="s">
        <v>3877</v>
      </c>
      <c r="H7541" t="s">
        <v>3876</v>
      </c>
      <c r="I7541">
        <v>916.8</v>
      </c>
      <c r="J7541" s="41">
        <v>7.7000000000000002E-3</v>
      </c>
      <c r="K7541" s="42">
        <v>7.0593599999999999</v>
      </c>
      <c r="L7541" s="43">
        <v>2.02</v>
      </c>
      <c r="M7541" s="42">
        <v>14.259907200000001</v>
      </c>
      <c r="N7541">
        <v>1</v>
      </c>
      <c r="O7541" s="43">
        <v>107</v>
      </c>
      <c r="P7541" s="42">
        <v>93.6</v>
      </c>
      <c r="Q7541" s="42">
        <v>18</v>
      </c>
      <c r="R7541" s="42">
        <v>6</v>
      </c>
    </row>
    <row r="7542" spans="1:18" x14ac:dyDescent="0.3">
      <c r="A7542" t="s">
        <v>3923</v>
      </c>
      <c r="B7542" s="17">
        <v>45101</v>
      </c>
      <c r="C7542" t="s">
        <v>3917</v>
      </c>
      <c r="D7542" t="s">
        <v>3918</v>
      </c>
      <c r="E7542" t="s">
        <v>3919</v>
      </c>
      <c r="F7542" t="s">
        <v>3930</v>
      </c>
      <c r="G7542" t="s">
        <v>3877</v>
      </c>
      <c r="H7542" t="s">
        <v>3876</v>
      </c>
      <c r="I7542">
        <v>519</v>
      </c>
      <c r="J7542" s="41">
        <v>1.1000000000000001E-2</v>
      </c>
      <c r="K7542" s="42">
        <v>5.7090000000000005</v>
      </c>
      <c r="L7542" s="43">
        <v>1.9600000000000002</v>
      </c>
      <c r="M7542" s="42">
        <v>11.189640000000002</v>
      </c>
      <c r="N7542">
        <v>1</v>
      </c>
      <c r="O7542" s="43">
        <v>88</v>
      </c>
      <c r="P7542" s="42">
        <v>91.2</v>
      </c>
      <c r="Q7542" s="42">
        <v>13.5</v>
      </c>
      <c r="R7542" s="42">
        <v>1</v>
      </c>
    </row>
    <row r="7543" spans="1:18" x14ac:dyDescent="0.3">
      <c r="A7543" t="s">
        <v>3923</v>
      </c>
      <c r="B7543" s="17">
        <v>45102</v>
      </c>
      <c r="C7543" t="s">
        <v>3917</v>
      </c>
      <c r="D7543" t="s">
        <v>3918</v>
      </c>
      <c r="E7543" t="s">
        <v>3919</v>
      </c>
      <c r="F7543" t="s">
        <v>3930</v>
      </c>
      <c r="G7543" t="s">
        <v>3877</v>
      </c>
      <c r="H7543" t="s">
        <v>3876</v>
      </c>
      <c r="I7543">
        <v>764.59999999999991</v>
      </c>
      <c r="J7543" s="41">
        <v>1.0010000000000002E-2</v>
      </c>
      <c r="K7543" s="42">
        <v>7.6536460000000002</v>
      </c>
      <c r="L7543" s="43">
        <v>1.87</v>
      </c>
      <c r="M7543" s="42">
        <v>14.312318020000001</v>
      </c>
      <c r="N7543">
        <v>3</v>
      </c>
      <c r="O7543" s="43">
        <v>229</v>
      </c>
      <c r="P7543" s="42">
        <v>86.399999999999991</v>
      </c>
      <c r="Q7543" s="42">
        <v>13.5</v>
      </c>
      <c r="R7543" s="42">
        <v>9</v>
      </c>
    </row>
    <row r="7544" spans="1:18" x14ac:dyDescent="0.3">
      <c r="A7544" t="s">
        <v>3923</v>
      </c>
      <c r="B7544" s="17">
        <v>45103</v>
      </c>
      <c r="C7544" t="s">
        <v>3917</v>
      </c>
      <c r="D7544" t="s">
        <v>3918</v>
      </c>
      <c r="E7544" t="s">
        <v>3919</v>
      </c>
      <c r="F7544" t="s">
        <v>3930</v>
      </c>
      <c r="G7544" t="s">
        <v>3877</v>
      </c>
      <c r="H7544" t="s">
        <v>3876</v>
      </c>
      <c r="I7544">
        <v>111.09999999999991</v>
      </c>
      <c r="J7544" s="41">
        <v>7.7000000000000002E-3</v>
      </c>
      <c r="K7544" s="42">
        <v>0.85546999999999929</v>
      </c>
      <c r="L7544" s="43">
        <v>2.2800000000000002</v>
      </c>
      <c r="M7544" s="42">
        <v>1.9504715999999986</v>
      </c>
      <c r="N7544">
        <v>0</v>
      </c>
      <c r="O7544" s="43">
        <v>33</v>
      </c>
      <c r="P7544" s="42">
        <v>118.8</v>
      </c>
      <c r="Q7544" s="42">
        <v>16.5</v>
      </c>
      <c r="R7544" s="42">
        <v>1</v>
      </c>
    </row>
    <row r="7545" spans="1:18" x14ac:dyDescent="0.3">
      <c r="A7545" t="s">
        <v>3923</v>
      </c>
      <c r="B7545" s="17">
        <v>45104</v>
      </c>
      <c r="C7545" t="s">
        <v>3917</v>
      </c>
      <c r="D7545" t="s">
        <v>3918</v>
      </c>
      <c r="E7545" t="s">
        <v>3919</v>
      </c>
      <c r="F7545" t="s">
        <v>3930</v>
      </c>
      <c r="G7545" t="s">
        <v>3877</v>
      </c>
      <c r="H7545" t="s">
        <v>3876</v>
      </c>
      <c r="I7545">
        <v>654.59999999999991</v>
      </c>
      <c r="J7545" s="41">
        <v>8.2500000000000004E-3</v>
      </c>
      <c r="K7545" s="42">
        <v>5.4004499999999993</v>
      </c>
      <c r="L7545" s="43">
        <v>1.7</v>
      </c>
      <c r="M7545" s="42">
        <v>9.1807649999999992</v>
      </c>
      <c r="N7545">
        <v>1</v>
      </c>
      <c r="O7545" s="43">
        <v>105</v>
      </c>
      <c r="P7545" s="42">
        <v>111.6</v>
      </c>
      <c r="Q7545" s="42">
        <v>0</v>
      </c>
      <c r="R7545" s="42">
        <v>2</v>
      </c>
    </row>
    <row r="7546" spans="1:18" x14ac:dyDescent="0.3">
      <c r="A7546" t="s">
        <v>3923</v>
      </c>
      <c r="B7546" s="17">
        <v>45105</v>
      </c>
      <c r="C7546" t="s">
        <v>3917</v>
      </c>
      <c r="D7546" t="s">
        <v>3918</v>
      </c>
      <c r="E7546" t="s">
        <v>3919</v>
      </c>
      <c r="F7546" t="s">
        <v>3930</v>
      </c>
      <c r="G7546" t="s">
        <v>3877</v>
      </c>
      <c r="H7546" t="s">
        <v>3876</v>
      </c>
      <c r="I7546">
        <v>884.19999999999982</v>
      </c>
      <c r="J7546" s="41">
        <v>1.0339999999999998E-2</v>
      </c>
      <c r="K7546" s="42">
        <v>9.1426279999999966</v>
      </c>
      <c r="L7546" s="43">
        <v>0.83000000000000007</v>
      </c>
      <c r="M7546" s="42">
        <v>7.5883812399999977</v>
      </c>
      <c r="N7546">
        <v>0</v>
      </c>
      <c r="O7546" s="43">
        <v>9</v>
      </c>
      <c r="P7546" s="42">
        <v>103.2</v>
      </c>
      <c r="Q7546" s="42">
        <v>7.5</v>
      </c>
      <c r="R7546" s="42">
        <v>4</v>
      </c>
    </row>
    <row r="7547" spans="1:18" x14ac:dyDescent="0.3">
      <c r="A7547" t="s">
        <v>3923</v>
      </c>
      <c r="B7547" s="17">
        <v>45106</v>
      </c>
      <c r="C7547" t="s">
        <v>3917</v>
      </c>
      <c r="D7547" t="s">
        <v>3918</v>
      </c>
      <c r="E7547" t="s">
        <v>3919</v>
      </c>
      <c r="F7547" t="s">
        <v>3930</v>
      </c>
      <c r="G7547" t="s">
        <v>3877</v>
      </c>
      <c r="H7547" t="s">
        <v>3876</v>
      </c>
      <c r="I7547">
        <v>244.29999999999995</v>
      </c>
      <c r="J7547" s="41">
        <v>9.130000000000001E-3</v>
      </c>
      <c r="K7547" s="42">
        <v>2.2304589999999997</v>
      </c>
      <c r="L7547" s="43">
        <v>1.72</v>
      </c>
      <c r="M7547" s="42">
        <v>3.8363894799999994</v>
      </c>
      <c r="N7547">
        <v>1</v>
      </c>
      <c r="O7547" s="43">
        <v>112</v>
      </c>
      <c r="P7547" s="42">
        <v>76.8</v>
      </c>
      <c r="Q7547" s="42">
        <v>18</v>
      </c>
      <c r="R7547" s="42">
        <v>12</v>
      </c>
    </row>
    <row r="7548" spans="1:18" x14ac:dyDescent="0.3">
      <c r="A7548" t="s">
        <v>3923</v>
      </c>
      <c r="B7548" s="17">
        <v>45107</v>
      </c>
      <c r="C7548" t="s">
        <v>3917</v>
      </c>
      <c r="D7548" t="s">
        <v>3918</v>
      </c>
      <c r="E7548" t="s">
        <v>3919</v>
      </c>
      <c r="F7548" t="s">
        <v>3930</v>
      </c>
      <c r="G7548" t="s">
        <v>3877</v>
      </c>
      <c r="H7548" t="s">
        <v>3876</v>
      </c>
      <c r="I7548">
        <v>614.59999999999991</v>
      </c>
      <c r="J7548" s="41">
        <v>1.0010000000000002E-2</v>
      </c>
      <c r="K7548" s="42">
        <v>6.1521460000000001</v>
      </c>
      <c r="L7548" s="43">
        <v>2.1599999999999997</v>
      </c>
      <c r="M7548" s="42">
        <v>13.288635359999999</v>
      </c>
      <c r="N7548">
        <v>2</v>
      </c>
      <c r="O7548" s="43">
        <v>68</v>
      </c>
      <c r="P7548" s="42">
        <v>115.19999999999999</v>
      </c>
      <c r="Q7548" s="42">
        <v>3</v>
      </c>
      <c r="R7548" s="42">
        <v>6</v>
      </c>
    </row>
    <row r="7549" spans="1:18" x14ac:dyDescent="0.3">
      <c r="A7549" t="s">
        <v>3923</v>
      </c>
      <c r="B7549" s="17">
        <v>45108</v>
      </c>
      <c r="C7549" t="s">
        <v>3917</v>
      </c>
      <c r="D7549" t="s">
        <v>3918</v>
      </c>
      <c r="E7549" t="s">
        <v>3919</v>
      </c>
      <c r="F7549" t="s">
        <v>3930</v>
      </c>
      <c r="G7549" t="s">
        <v>3877</v>
      </c>
      <c r="H7549" t="s">
        <v>3876</v>
      </c>
      <c r="I7549">
        <v>544.89999999999986</v>
      </c>
      <c r="J7549" s="41">
        <v>9.0200000000000002E-3</v>
      </c>
      <c r="K7549" s="42">
        <v>4.9149979999999989</v>
      </c>
      <c r="L7549" s="43">
        <v>0.85000000000000009</v>
      </c>
      <c r="M7549" s="42">
        <v>4.1777482999999993</v>
      </c>
      <c r="N7549">
        <v>1</v>
      </c>
      <c r="O7549" s="43">
        <v>71</v>
      </c>
      <c r="P7549" s="42">
        <v>99.6</v>
      </c>
      <c r="Q7549" s="42">
        <v>12</v>
      </c>
      <c r="R7549" s="42">
        <v>14</v>
      </c>
    </row>
    <row r="7550" spans="1:18" x14ac:dyDescent="0.3">
      <c r="A7550" t="s">
        <v>3923</v>
      </c>
      <c r="B7550" s="17">
        <v>45109</v>
      </c>
      <c r="C7550" t="s">
        <v>3917</v>
      </c>
      <c r="D7550" t="s">
        <v>3918</v>
      </c>
      <c r="E7550" t="s">
        <v>3919</v>
      </c>
      <c r="F7550" t="s">
        <v>3930</v>
      </c>
      <c r="G7550" t="s">
        <v>3877</v>
      </c>
      <c r="H7550" t="s">
        <v>3876</v>
      </c>
      <c r="I7550">
        <v>884.39999999999986</v>
      </c>
      <c r="J7550" s="41">
        <v>7.3700000000000007E-3</v>
      </c>
      <c r="K7550" s="42">
        <v>6.5180279999999993</v>
      </c>
      <c r="L7550" s="43">
        <v>0.97</v>
      </c>
      <c r="M7550" s="42">
        <v>6.3224871599999988</v>
      </c>
      <c r="N7550">
        <v>2</v>
      </c>
      <c r="O7550" s="43">
        <v>123</v>
      </c>
      <c r="P7550" s="42">
        <v>66</v>
      </c>
      <c r="Q7550" s="42">
        <v>18</v>
      </c>
      <c r="R7550" s="42">
        <v>7</v>
      </c>
    </row>
    <row r="7551" spans="1:18" x14ac:dyDescent="0.3">
      <c r="A7551" t="s">
        <v>3923</v>
      </c>
      <c r="B7551" s="17">
        <v>45110</v>
      </c>
      <c r="C7551" t="s">
        <v>3917</v>
      </c>
      <c r="D7551" t="s">
        <v>3918</v>
      </c>
      <c r="E7551" t="s">
        <v>3919</v>
      </c>
      <c r="F7551" t="s">
        <v>3930</v>
      </c>
      <c r="G7551" t="s">
        <v>3877</v>
      </c>
      <c r="H7551" t="s">
        <v>3876</v>
      </c>
      <c r="I7551">
        <v>1120.6999999999998</v>
      </c>
      <c r="J7551" s="41">
        <v>9.2399999999999999E-3</v>
      </c>
      <c r="K7551" s="42">
        <v>10.355267999999999</v>
      </c>
      <c r="L7551" s="43">
        <v>1.4100000000000001</v>
      </c>
      <c r="M7551" s="42">
        <v>14.60092788</v>
      </c>
      <c r="N7551">
        <v>6</v>
      </c>
      <c r="O7551" s="43">
        <v>242</v>
      </c>
      <c r="P7551" s="42">
        <v>74.399999999999991</v>
      </c>
      <c r="Q7551" s="42">
        <v>4.5</v>
      </c>
      <c r="R7551" s="42">
        <v>5</v>
      </c>
    </row>
    <row r="7552" spans="1:18" x14ac:dyDescent="0.3">
      <c r="A7552" t="s">
        <v>3923</v>
      </c>
      <c r="B7552" s="17">
        <v>45111</v>
      </c>
      <c r="C7552" t="s">
        <v>3917</v>
      </c>
      <c r="D7552" t="s">
        <v>3918</v>
      </c>
      <c r="E7552" t="s">
        <v>3919</v>
      </c>
      <c r="F7552" t="s">
        <v>3930</v>
      </c>
      <c r="G7552" t="s">
        <v>3877</v>
      </c>
      <c r="H7552" t="s">
        <v>3876</v>
      </c>
      <c r="I7552">
        <v>1127.3999999999999</v>
      </c>
      <c r="J7552" s="41">
        <v>7.2600000000000008E-3</v>
      </c>
      <c r="K7552" s="42">
        <v>8.1849240000000005</v>
      </c>
      <c r="L7552" s="43">
        <v>0.83</v>
      </c>
      <c r="M7552" s="42">
        <v>6.7934869200000003</v>
      </c>
      <c r="N7552">
        <v>7</v>
      </c>
      <c r="O7552" s="43">
        <v>581</v>
      </c>
      <c r="P7552" s="42">
        <v>106.8</v>
      </c>
      <c r="Q7552" s="42">
        <v>21</v>
      </c>
      <c r="R7552" s="42">
        <v>6</v>
      </c>
    </row>
    <row r="7553" spans="1:18" x14ac:dyDescent="0.3">
      <c r="A7553" t="s">
        <v>3923</v>
      </c>
      <c r="B7553" s="17">
        <v>45112</v>
      </c>
      <c r="C7553" t="s">
        <v>3917</v>
      </c>
      <c r="D7553" t="s">
        <v>3918</v>
      </c>
      <c r="E7553" t="s">
        <v>3919</v>
      </c>
      <c r="F7553" t="s">
        <v>3930</v>
      </c>
      <c r="G7553" t="s">
        <v>3877</v>
      </c>
      <c r="H7553" t="s">
        <v>3876</v>
      </c>
      <c r="I7553">
        <v>626.69999999999982</v>
      </c>
      <c r="J7553" s="41">
        <v>7.5900000000000004E-3</v>
      </c>
      <c r="K7553" s="42">
        <v>4.7566529999999991</v>
      </c>
      <c r="L7553" s="43">
        <v>2.02</v>
      </c>
      <c r="M7553" s="42">
        <v>9.6084390599999985</v>
      </c>
      <c r="N7553">
        <v>7</v>
      </c>
      <c r="O7553" s="43">
        <v>472</v>
      </c>
      <c r="P7553" s="42">
        <v>127.19999999999999</v>
      </c>
      <c r="Q7553" s="42">
        <v>1.5</v>
      </c>
      <c r="R7553" s="42">
        <v>4</v>
      </c>
    </row>
    <row r="7554" spans="1:18" x14ac:dyDescent="0.3">
      <c r="A7554" t="s">
        <v>3923</v>
      </c>
      <c r="B7554" s="17">
        <v>45113</v>
      </c>
      <c r="C7554" t="s">
        <v>3917</v>
      </c>
      <c r="D7554" t="s">
        <v>3918</v>
      </c>
      <c r="E7554" t="s">
        <v>3919</v>
      </c>
      <c r="F7554" t="s">
        <v>3930</v>
      </c>
      <c r="G7554" t="s">
        <v>3877</v>
      </c>
      <c r="H7554" t="s">
        <v>3876</v>
      </c>
      <c r="I7554">
        <v>573.09999999999991</v>
      </c>
      <c r="J7554" s="41">
        <v>8.5800000000000008E-3</v>
      </c>
      <c r="K7554" s="42">
        <v>4.917198</v>
      </c>
      <c r="L7554" s="43">
        <v>1.33</v>
      </c>
      <c r="M7554" s="42">
        <v>6.5398733400000006</v>
      </c>
      <c r="N7554">
        <v>6</v>
      </c>
      <c r="O7554" s="43">
        <v>300</v>
      </c>
      <c r="P7554" s="42">
        <v>69.599999999999994</v>
      </c>
      <c r="Q7554" s="42">
        <v>4.5</v>
      </c>
      <c r="R7554" s="42">
        <v>0</v>
      </c>
    </row>
    <row r="7555" spans="1:18" x14ac:dyDescent="0.3">
      <c r="A7555" t="s">
        <v>3923</v>
      </c>
      <c r="B7555" s="17">
        <v>45114</v>
      </c>
      <c r="C7555" t="s">
        <v>3917</v>
      </c>
      <c r="D7555" t="s">
        <v>3918</v>
      </c>
      <c r="E7555" t="s">
        <v>3919</v>
      </c>
      <c r="F7555" t="s">
        <v>3930</v>
      </c>
      <c r="G7555" t="s">
        <v>3877</v>
      </c>
      <c r="H7555" t="s">
        <v>3876</v>
      </c>
      <c r="I7555">
        <v>1011.3999999999999</v>
      </c>
      <c r="J7555" s="41">
        <v>8.910000000000003E-3</v>
      </c>
      <c r="K7555" s="42">
        <v>9.0115740000000013</v>
      </c>
      <c r="L7555" s="43">
        <v>1.62</v>
      </c>
      <c r="M7555" s="42">
        <v>14.598749880000003</v>
      </c>
      <c r="N7555">
        <v>0</v>
      </c>
      <c r="O7555" s="43">
        <v>20</v>
      </c>
      <c r="P7555" s="42">
        <v>78</v>
      </c>
      <c r="Q7555" s="42">
        <v>3</v>
      </c>
      <c r="R7555" s="42">
        <v>9</v>
      </c>
    </row>
    <row r="7556" spans="1:18" x14ac:dyDescent="0.3">
      <c r="A7556" t="s">
        <v>3923</v>
      </c>
      <c r="B7556" s="17">
        <v>45115</v>
      </c>
      <c r="C7556" t="s">
        <v>3917</v>
      </c>
      <c r="D7556" t="s">
        <v>3918</v>
      </c>
      <c r="E7556" t="s">
        <v>3919</v>
      </c>
      <c r="F7556" t="s">
        <v>3930</v>
      </c>
      <c r="G7556" t="s">
        <v>3877</v>
      </c>
      <c r="H7556" t="s">
        <v>3876</v>
      </c>
      <c r="I7556">
        <v>388.39999999999986</v>
      </c>
      <c r="J7556" s="41">
        <v>8.910000000000003E-3</v>
      </c>
      <c r="K7556" s="42">
        <v>3.4606439999999998</v>
      </c>
      <c r="L7556" s="43">
        <v>1.1800000000000002</v>
      </c>
      <c r="M7556" s="42">
        <v>4.0835599200000008</v>
      </c>
      <c r="N7556">
        <v>5</v>
      </c>
      <c r="O7556" s="43">
        <v>297</v>
      </c>
      <c r="P7556" s="42">
        <v>109.2</v>
      </c>
      <c r="Q7556" s="42">
        <v>21</v>
      </c>
      <c r="R7556" s="42">
        <v>12</v>
      </c>
    </row>
    <row r="7557" spans="1:18" x14ac:dyDescent="0.3">
      <c r="A7557" t="s">
        <v>3923</v>
      </c>
      <c r="B7557" s="17">
        <v>45116</v>
      </c>
      <c r="C7557" t="s">
        <v>3917</v>
      </c>
      <c r="D7557" t="s">
        <v>3918</v>
      </c>
      <c r="E7557" t="s">
        <v>3919</v>
      </c>
      <c r="F7557" t="s">
        <v>3930</v>
      </c>
      <c r="G7557" t="s">
        <v>3877</v>
      </c>
      <c r="H7557" t="s">
        <v>3876</v>
      </c>
      <c r="I7557">
        <v>395.79999999999995</v>
      </c>
      <c r="J7557" s="41">
        <v>7.0400000000000011E-3</v>
      </c>
      <c r="K7557" s="42">
        <v>2.786432</v>
      </c>
      <c r="L7557" s="43">
        <v>0.80999999999999994</v>
      </c>
      <c r="M7557" s="42">
        <v>2.2570099199999998</v>
      </c>
      <c r="N7557">
        <v>0</v>
      </c>
      <c r="O7557" s="43">
        <v>4</v>
      </c>
      <c r="P7557" s="42">
        <v>72</v>
      </c>
      <c r="Q7557" s="42">
        <v>12</v>
      </c>
      <c r="R7557" s="42">
        <v>4</v>
      </c>
    </row>
    <row r="7558" spans="1:18" x14ac:dyDescent="0.3">
      <c r="A7558" t="s">
        <v>3923</v>
      </c>
      <c r="B7558" s="17">
        <v>45117</v>
      </c>
      <c r="C7558" t="s">
        <v>3917</v>
      </c>
      <c r="D7558" t="s">
        <v>3918</v>
      </c>
      <c r="E7558" t="s">
        <v>3919</v>
      </c>
      <c r="F7558" t="s">
        <v>3930</v>
      </c>
      <c r="G7558" t="s">
        <v>3877</v>
      </c>
      <c r="H7558" t="s">
        <v>3876</v>
      </c>
      <c r="I7558">
        <v>1108.6999999999998</v>
      </c>
      <c r="J7558" s="41">
        <v>7.150000000000001E-3</v>
      </c>
      <c r="K7558" s="42">
        <v>7.9272049999999998</v>
      </c>
      <c r="L7558" s="43">
        <v>1.01</v>
      </c>
      <c r="M7558" s="42">
        <v>8.0064770499999991</v>
      </c>
      <c r="N7558">
        <v>3</v>
      </c>
      <c r="O7558" s="43">
        <v>253</v>
      </c>
      <c r="P7558" s="42">
        <v>111.6</v>
      </c>
      <c r="Q7558" s="42">
        <v>6</v>
      </c>
      <c r="R7558" s="42">
        <v>10</v>
      </c>
    </row>
    <row r="7559" spans="1:18" x14ac:dyDescent="0.3">
      <c r="A7559" t="s">
        <v>3923</v>
      </c>
      <c r="B7559" s="17">
        <v>45118</v>
      </c>
      <c r="C7559" t="s">
        <v>3917</v>
      </c>
      <c r="D7559" t="s">
        <v>3918</v>
      </c>
      <c r="E7559" t="s">
        <v>3919</v>
      </c>
      <c r="F7559" t="s">
        <v>3930</v>
      </c>
      <c r="G7559" t="s">
        <v>3877</v>
      </c>
      <c r="H7559" t="s">
        <v>3876</v>
      </c>
      <c r="I7559">
        <v>615.39999999999986</v>
      </c>
      <c r="J7559" s="41">
        <v>8.8000000000000005E-3</v>
      </c>
      <c r="K7559" s="42">
        <v>5.415519999999999</v>
      </c>
      <c r="L7559" s="43">
        <v>1.7400000000000002</v>
      </c>
      <c r="M7559" s="42">
        <v>9.4230047999999993</v>
      </c>
      <c r="N7559">
        <v>7</v>
      </c>
      <c r="O7559" s="43">
        <v>326</v>
      </c>
      <c r="P7559" s="42">
        <v>64.8</v>
      </c>
      <c r="Q7559" s="42">
        <v>16.5</v>
      </c>
      <c r="R7559" s="42">
        <v>1</v>
      </c>
    </row>
    <row r="7560" spans="1:18" x14ac:dyDescent="0.3">
      <c r="A7560" t="s">
        <v>3923</v>
      </c>
      <c r="B7560" s="17">
        <v>45119</v>
      </c>
      <c r="C7560" t="s">
        <v>3917</v>
      </c>
      <c r="D7560" t="s">
        <v>3918</v>
      </c>
      <c r="E7560" t="s">
        <v>3919</v>
      </c>
      <c r="F7560" t="s">
        <v>3930</v>
      </c>
      <c r="G7560" t="s">
        <v>3877</v>
      </c>
      <c r="H7560" t="s">
        <v>3876</v>
      </c>
      <c r="I7560">
        <v>1202.8</v>
      </c>
      <c r="J7560" s="41">
        <v>8.2500000000000004E-3</v>
      </c>
      <c r="K7560" s="42">
        <v>9.9230999999999998</v>
      </c>
      <c r="L7560" s="43">
        <v>2.2399999999999998</v>
      </c>
      <c r="M7560" s="42">
        <v>22.227743999999998</v>
      </c>
      <c r="N7560">
        <v>5</v>
      </c>
      <c r="O7560" s="43">
        <v>143</v>
      </c>
      <c r="P7560" s="42">
        <v>50.4</v>
      </c>
      <c r="Q7560" s="42">
        <v>7.5</v>
      </c>
      <c r="R7560" s="42">
        <v>5</v>
      </c>
    </row>
    <row r="7561" spans="1:18" x14ac:dyDescent="0.3">
      <c r="A7561" t="s">
        <v>3923</v>
      </c>
      <c r="B7561" s="17">
        <v>45120</v>
      </c>
      <c r="C7561" t="s">
        <v>3917</v>
      </c>
      <c r="D7561" t="s">
        <v>3918</v>
      </c>
      <c r="E7561" t="s">
        <v>3919</v>
      </c>
      <c r="F7561" t="s">
        <v>3930</v>
      </c>
      <c r="G7561" t="s">
        <v>3877</v>
      </c>
      <c r="H7561" t="s">
        <v>3876</v>
      </c>
      <c r="I7561">
        <v>249</v>
      </c>
      <c r="J7561" s="41">
        <v>1.0230000000000001E-2</v>
      </c>
      <c r="K7561" s="42">
        <v>2.5472700000000001</v>
      </c>
      <c r="L7561" s="43">
        <v>1.8</v>
      </c>
      <c r="M7561" s="42">
        <v>4.5850860000000004</v>
      </c>
      <c r="N7561">
        <v>2</v>
      </c>
      <c r="O7561" s="43">
        <v>159</v>
      </c>
      <c r="P7561" s="42">
        <v>91.2</v>
      </c>
      <c r="Q7561" s="42">
        <v>6</v>
      </c>
      <c r="R7561" s="42">
        <v>8</v>
      </c>
    </row>
    <row r="7562" spans="1:18" x14ac:dyDescent="0.3">
      <c r="A7562" t="s">
        <v>3923</v>
      </c>
      <c r="B7562" s="17">
        <v>45121</v>
      </c>
      <c r="C7562" t="s">
        <v>3917</v>
      </c>
      <c r="D7562" t="s">
        <v>3918</v>
      </c>
      <c r="E7562" t="s">
        <v>3919</v>
      </c>
      <c r="F7562" t="s">
        <v>3930</v>
      </c>
      <c r="G7562" t="s">
        <v>3877</v>
      </c>
      <c r="H7562" t="s">
        <v>3876</v>
      </c>
      <c r="I7562">
        <v>270.19999999999982</v>
      </c>
      <c r="J7562" s="41">
        <v>9.6800000000000011E-3</v>
      </c>
      <c r="K7562" s="42">
        <v>2.6155359999999988</v>
      </c>
      <c r="L7562" s="43">
        <v>1.17</v>
      </c>
      <c r="M7562" s="42">
        <v>3.0601771199999983</v>
      </c>
      <c r="N7562">
        <v>5</v>
      </c>
      <c r="O7562" s="43">
        <v>170</v>
      </c>
      <c r="P7562" s="42">
        <v>70.8</v>
      </c>
      <c r="Q7562" s="42">
        <v>7.5</v>
      </c>
      <c r="R7562" s="42">
        <v>13</v>
      </c>
    </row>
    <row r="7563" spans="1:18" x14ac:dyDescent="0.3">
      <c r="A7563" t="s">
        <v>3923</v>
      </c>
      <c r="B7563" s="17">
        <v>45122</v>
      </c>
      <c r="C7563" t="s">
        <v>3917</v>
      </c>
      <c r="D7563" t="s">
        <v>3918</v>
      </c>
      <c r="E7563" t="s">
        <v>3919</v>
      </c>
      <c r="F7563" t="s">
        <v>3930</v>
      </c>
      <c r="G7563" t="s">
        <v>3877</v>
      </c>
      <c r="H7563" t="s">
        <v>3876</v>
      </c>
      <c r="I7563">
        <v>314.09999999999991</v>
      </c>
      <c r="J7563" s="41">
        <v>1.056E-2</v>
      </c>
      <c r="K7563" s="42">
        <v>3.316895999999999</v>
      </c>
      <c r="L7563" s="43">
        <v>1.27</v>
      </c>
      <c r="M7563" s="42">
        <v>4.2124579199999985</v>
      </c>
      <c r="N7563">
        <v>3</v>
      </c>
      <c r="O7563" s="43">
        <v>151</v>
      </c>
      <c r="P7563" s="42">
        <v>90</v>
      </c>
      <c r="Q7563" s="42">
        <v>1.5</v>
      </c>
      <c r="R7563" s="42">
        <v>6</v>
      </c>
    </row>
    <row r="7564" spans="1:18" x14ac:dyDescent="0.3">
      <c r="A7564" t="s">
        <v>3923</v>
      </c>
      <c r="B7564" s="17">
        <v>45123</v>
      </c>
      <c r="C7564" t="s">
        <v>3917</v>
      </c>
      <c r="D7564" t="s">
        <v>3918</v>
      </c>
      <c r="E7564" t="s">
        <v>3919</v>
      </c>
      <c r="F7564" t="s">
        <v>3930</v>
      </c>
      <c r="G7564" t="s">
        <v>3877</v>
      </c>
      <c r="H7564" t="s">
        <v>3876</v>
      </c>
      <c r="I7564">
        <v>598.79999999999995</v>
      </c>
      <c r="J7564" s="41">
        <v>1.056E-2</v>
      </c>
      <c r="K7564" s="42">
        <v>6.3233279999999992</v>
      </c>
      <c r="L7564" s="43">
        <v>0.95</v>
      </c>
      <c r="M7564" s="42">
        <v>6.007161599999999</v>
      </c>
      <c r="N7564">
        <v>7</v>
      </c>
      <c r="O7564" s="43">
        <v>422</v>
      </c>
      <c r="P7564" s="42">
        <v>110.39999999999999</v>
      </c>
      <c r="Q7564" s="42">
        <v>16.5</v>
      </c>
      <c r="R7564" s="42">
        <v>7</v>
      </c>
    </row>
    <row r="7565" spans="1:18" x14ac:dyDescent="0.3">
      <c r="A7565" t="s">
        <v>3923</v>
      </c>
      <c r="B7565" s="17">
        <v>45124</v>
      </c>
      <c r="C7565" t="s">
        <v>3917</v>
      </c>
      <c r="D7565" t="s">
        <v>3918</v>
      </c>
      <c r="E7565" t="s">
        <v>3919</v>
      </c>
      <c r="F7565" t="s">
        <v>3930</v>
      </c>
      <c r="G7565" t="s">
        <v>3877</v>
      </c>
      <c r="H7565" t="s">
        <v>3876</v>
      </c>
      <c r="I7565">
        <v>1261.8</v>
      </c>
      <c r="J7565" s="41">
        <v>7.8100000000000001E-3</v>
      </c>
      <c r="K7565" s="42">
        <v>9.8546580000000006</v>
      </c>
      <c r="L7565" s="43">
        <v>1.9000000000000001</v>
      </c>
      <c r="M7565" s="42">
        <v>18.723850200000001</v>
      </c>
      <c r="N7565">
        <v>3</v>
      </c>
      <c r="O7565" s="43">
        <v>110</v>
      </c>
      <c r="P7565" s="42">
        <v>105.6</v>
      </c>
      <c r="Q7565" s="42">
        <v>7.5</v>
      </c>
      <c r="R7565" s="42">
        <v>5</v>
      </c>
    </row>
    <row r="7566" spans="1:18" x14ac:dyDescent="0.3">
      <c r="A7566" t="s">
        <v>3923</v>
      </c>
      <c r="B7566" s="17">
        <v>45125</v>
      </c>
      <c r="C7566" t="s">
        <v>3917</v>
      </c>
      <c r="D7566" t="s">
        <v>3918</v>
      </c>
      <c r="E7566" t="s">
        <v>3919</v>
      </c>
      <c r="F7566" t="s">
        <v>3930</v>
      </c>
      <c r="G7566" t="s">
        <v>3877</v>
      </c>
      <c r="H7566" t="s">
        <v>3876</v>
      </c>
      <c r="I7566">
        <v>610.39999999999986</v>
      </c>
      <c r="J7566" s="41">
        <v>5.9400000000000008E-3</v>
      </c>
      <c r="K7566" s="42">
        <v>3.6257759999999997</v>
      </c>
      <c r="L7566" s="43">
        <v>1.44</v>
      </c>
      <c r="M7566" s="42">
        <v>5.2211174399999996</v>
      </c>
      <c r="N7566">
        <v>1</v>
      </c>
      <c r="O7566" s="43">
        <v>31</v>
      </c>
      <c r="P7566" s="42">
        <v>76.8</v>
      </c>
      <c r="Q7566" s="42">
        <v>21</v>
      </c>
      <c r="R7566" s="42">
        <v>3</v>
      </c>
    </row>
    <row r="7567" spans="1:18" x14ac:dyDescent="0.3">
      <c r="A7567" t="s">
        <v>3923</v>
      </c>
      <c r="B7567" s="17">
        <v>45126</v>
      </c>
      <c r="C7567" t="s">
        <v>3917</v>
      </c>
      <c r="D7567" t="s">
        <v>3918</v>
      </c>
      <c r="E7567" t="s">
        <v>3919</v>
      </c>
      <c r="F7567" t="s">
        <v>3930</v>
      </c>
      <c r="G7567" t="s">
        <v>3877</v>
      </c>
      <c r="H7567" t="s">
        <v>3876</v>
      </c>
      <c r="I7567">
        <v>679.09999999999991</v>
      </c>
      <c r="J7567" s="41">
        <v>5.5000000000000005E-3</v>
      </c>
      <c r="K7567" s="42">
        <v>3.7350499999999998</v>
      </c>
      <c r="L7567" s="43">
        <v>0.96</v>
      </c>
      <c r="M7567" s="42">
        <v>3.5856479999999995</v>
      </c>
      <c r="N7567">
        <v>1</v>
      </c>
      <c r="O7567" s="43">
        <v>8</v>
      </c>
      <c r="P7567" s="42">
        <v>67.2</v>
      </c>
      <c r="Q7567" s="42">
        <v>18</v>
      </c>
      <c r="R7567" s="42">
        <v>8</v>
      </c>
    </row>
    <row r="7568" spans="1:18" x14ac:dyDescent="0.3">
      <c r="A7568" t="s">
        <v>3923</v>
      </c>
      <c r="B7568" s="17">
        <v>45127</v>
      </c>
      <c r="C7568" t="s">
        <v>3917</v>
      </c>
      <c r="D7568" t="s">
        <v>3918</v>
      </c>
      <c r="E7568" t="s">
        <v>3919</v>
      </c>
      <c r="F7568" t="s">
        <v>3930</v>
      </c>
      <c r="G7568" t="s">
        <v>3877</v>
      </c>
      <c r="H7568" t="s">
        <v>3876</v>
      </c>
      <c r="I7568">
        <v>501.89999999999986</v>
      </c>
      <c r="J7568" s="41">
        <v>9.2399999999999999E-3</v>
      </c>
      <c r="K7568" s="42">
        <v>4.6375559999999991</v>
      </c>
      <c r="L7568" s="43">
        <v>1.86</v>
      </c>
      <c r="M7568" s="42">
        <v>8.6258541599999994</v>
      </c>
      <c r="N7568">
        <v>3</v>
      </c>
      <c r="O7568" s="43">
        <v>231</v>
      </c>
      <c r="P7568" s="42">
        <v>96</v>
      </c>
      <c r="Q7568" s="42">
        <v>19.5</v>
      </c>
      <c r="R7568" s="42">
        <v>12</v>
      </c>
    </row>
    <row r="7569" spans="1:18" x14ac:dyDescent="0.3">
      <c r="A7569" t="s">
        <v>3923</v>
      </c>
      <c r="B7569" s="17">
        <v>45128</v>
      </c>
      <c r="C7569" t="s">
        <v>3917</v>
      </c>
      <c r="D7569" t="s">
        <v>3918</v>
      </c>
      <c r="E7569" t="s">
        <v>3919</v>
      </c>
      <c r="F7569" t="s">
        <v>3930</v>
      </c>
      <c r="G7569" t="s">
        <v>3877</v>
      </c>
      <c r="H7569" t="s">
        <v>3876</v>
      </c>
      <c r="I7569">
        <v>24.5</v>
      </c>
      <c r="J7569" s="41">
        <v>7.2600000000000008E-3</v>
      </c>
      <c r="K7569" s="42">
        <v>0.17787000000000003</v>
      </c>
      <c r="L7569" s="43">
        <v>0.62</v>
      </c>
      <c r="M7569" s="42">
        <v>0.11027940000000001</v>
      </c>
      <c r="N7569">
        <v>2</v>
      </c>
      <c r="O7569" s="43">
        <v>100</v>
      </c>
      <c r="P7569" s="42">
        <v>74.399999999999991</v>
      </c>
      <c r="Q7569" s="42">
        <v>18</v>
      </c>
      <c r="R7569" s="42">
        <v>14</v>
      </c>
    </row>
    <row r="7570" spans="1:18" x14ac:dyDescent="0.3">
      <c r="A7570" t="s">
        <v>3923</v>
      </c>
      <c r="B7570" s="17">
        <v>45129</v>
      </c>
      <c r="C7570" t="s">
        <v>3917</v>
      </c>
      <c r="D7570" t="s">
        <v>3918</v>
      </c>
      <c r="E7570" t="s">
        <v>3919</v>
      </c>
      <c r="F7570" t="s">
        <v>3930</v>
      </c>
      <c r="G7570" t="s">
        <v>3877</v>
      </c>
      <c r="H7570" t="s">
        <v>3876</v>
      </c>
      <c r="I7570">
        <v>423.79999999999995</v>
      </c>
      <c r="J7570" s="41">
        <v>1.0670000000000001E-2</v>
      </c>
      <c r="K7570" s="42">
        <v>4.5219459999999998</v>
      </c>
      <c r="L7570" s="43">
        <v>2.21</v>
      </c>
      <c r="M7570" s="42">
        <v>9.9935006599999987</v>
      </c>
      <c r="N7570">
        <v>6</v>
      </c>
      <c r="O7570" s="43">
        <v>338</v>
      </c>
      <c r="P7570" s="42">
        <v>76.8</v>
      </c>
      <c r="Q7570" s="42">
        <v>10.5</v>
      </c>
      <c r="R7570" s="42">
        <v>5</v>
      </c>
    </row>
    <row r="7571" spans="1:18" x14ac:dyDescent="0.3">
      <c r="A7571" t="s">
        <v>3923</v>
      </c>
      <c r="B7571" s="17">
        <v>45130</v>
      </c>
      <c r="C7571" t="s">
        <v>3917</v>
      </c>
      <c r="D7571" t="s">
        <v>3918</v>
      </c>
      <c r="E7571" t="s">
        <v>3919</v>
      </c>
      <c r="F7571" t="s">
        <v>3930</v>
      </c>
      <c r="G7571" t="s">
        <v>3877</v>
      </c>
      <c r="H7571" t="s">
        <v>3876</v>
      </c>
      <c r="I7571">
        <v>1009.6999999999998</v>
      </c>
      <c r="J7571" s="41">
        <v>7.8100000000000001E-3</v>
      </c>
      <c r="K7571" s="42">
        <v>7.885756999999999</v>
      </c>
      <c r="L7571" s="43">
        <v>2.14</v>
      </c>
      <c r="M7571" s="42">
        <v>16.87551998</v>
      </c>
      <c r="N7571">
        <v>6</v>
      </c>
      <c r="O7571" s="43">
        <v>454</v>
      </c>
      <c r="P7571" s="42">
        <v>103.2</v>
      </c>
      <c r="Q7571" s="42">
        <v>4.5</v>
      </c>
      <c r="R7571" s="42">
        <v>0</v>
      </c>
    </row>
    <row r="7572" spans="1:18" x14ac:dyDescent="0.3">
      <c r="A7572" t="s">
        <v>3923</v>
      </c>
      <c r="B7572" s="17">
        <v>45131</v>
      </c>
      <c r="C7572" t="s">
        <v>3917</v>
      </c>
      <c r="D7572" t="s">
        <v>3918</v>
      </c>
      <c r="E7572" t="s">
        <v>3919</v>
      </c>
      <c r="F7572" t="s">
        <v>3930</v>
      </c>
      <c r="G7572" t="s">
        <v>3877</v>
      </c>
      <c r="H7572" t="s">
        <v>3876</v>
      </c>
      <c r="I7572">
        <v>608</v>
      </c>
      <c r="J7572" s="41">
        <v>1.0339999999999998E-2</v>
      </c>
      <c r="K7572" s="42">
        <v>6.286719999999999</v>
      </c>
      <c r="L7572" s="43">
        <v>1.01</v>
      </c>
      <c r="M7572" s="42">
        <v>6.3495871999999993</v>
      </c>
      <c r="N7572">
        <v>1</v>
      </c>
      <c r="O7572" s="43">
        <v>114</v>
      </c>
      <c r="P7572" s="42">
        <v>88.8</v>
      </c>
      <c r="Q7572" s="42">
        <v>12</v>
      </c>
      <c r="R7572" s="42">
        <v>4</v>
      </c>
    </row>
    <row r="7573" spans="1:18" x14ac:dyDescent="0.3">
      <c r="A7573" t="s">
        <v>3923</v>
      </c>
      <c r="B7573" s="17">
        <v>45132</v>
      </c>
      <c r="C7573" t="s">
        <v>3917</v>
      </c>
      <c r="D7573" t="s">
        <v>3918</v>
      </c>
      <c r="E7573" t="s">
        <v>3919</v>
      </c>
      <c r="F7573" t="s">
        <v>3930</v>
      </c>
      <c r="G7573" t="s">
        <v>3877</v>
      </c>
      <c r="H7573" t="s">
        <v>3876</v>
      </c>
      <c r="I7573">
        <v>659.69999999999982</v>
      </c>
      <c r="J7573" s="41">
        <v>8.1400000000000014E-3</v>
      </c>
      <c r="K7573" s="42">
        <v>5.3699579999999996</v>
      </c>
      <c r="L7573" s="43">
        <v>1.88</v>
      </c>
      <c r="M7573" s="42">
        <v>10.095521039999998</v>
      </c>
      <c r="N7573">
        <v>4</v>
      </c>
      <c r="O7573" s="43">
        <v>267</v>
      </c>
      <c r="P7573" s="42">
        <v>132</v>
      </c>
      <c r="Q7573" s="42">
        <v>24</v>
      </c>
      <c r="R7573" s="42">
        <v>5</v>
      </c>
    </row>
    <row r="7574" spans="1:18" x14ac:dyDescent="0.3">
      <c r="A7574" t="s">
        <v>3923</v>
      </c>
      <c r="B7574" s="17">
        <v>45133</v>
      </c>
      <c r="C7574" t="s">
        <v>3917</v>
      </c>
      <c r="D7574" t="s">
        <v>3918</v>
      </c>
      <c r="E7574" t="s">
        <v>3919</v>
      </c>
      <c r="F7574" t="s">
        <v>3930</v>
      </c>
      <c r="G7574" t="s">
        <v>3877</v>
      </c>
      <c r="H7574" t="s">
        <v>3876</v>
      </c>
      <c r="I7574">
        <v>823.69999999999982</v>
      </c>
      <c r="J7574" s="41">
        <v>5.5000000000000005E-3</v>
      </c>
      <c r="K7574" s="42">
        <v>4.5303499999999994</v>
      </c>
      <c r="L7574" s="43">
        <v>2.11</v>
      </c>
      <c r="M7574" s="42">
        <v>9.559038499999998</v>
      </c>
      <c r="N7574">
        <v>5</v>
      </c>
      <c r="O7574" s="43">
        <v>159</v>
      </c>
      <c r="P7574" s="42">
        <v>122.39999999999999</v>
      </c>
      <c r="Q7574" s="42">
        <v>7.5</v>
      </c>
      <c r="R7574" s="42">
        <v>3</v>
      </c>
    </row>
    <row r="7575" spans="1:18" x14ac:dyDescent="0.3">
      <c r="A7575" t="s">
        <v>3923</v>
      </c>
      <c r="B7575" s="17">
        <v>45134</v>
      </c>
      <c r="C7575" t="s">
        <v>3917</v>
      </c>
      <c r="D7575" t="s">
        <v>3918</v>
      </c>
      <c r="E7575" t="s">
        <v>3919</v>
      </c>
      <c r="F7575" t="s">
        <v>3930</v>
      </c>
      <c r="G7575" t="s">
        <v>3877</v>
      </c>
      <c r="H7575" t="s">
        <v>3876</v>
      </c>
      <c r="I7575">
        <v>902.59999999999991</v>
      </c>
      <c r="J7575" s="41">
        <v>9.2399999999999999E-3</v>
      </c>
      <c r="K7575" s="42">
        <v>8.3400239999999997</v>
      </c>
      <c r="L7575" s="43">
        <v>1.27</v>
      </c>
      <c r="M7575" s="42">
        <v>10.59183048</v>
      </c>
      <c r="N7575">
        <v>5</v>
      </c>
      <c r="O7575" s="43">
        <v>306</v>
      </c>
      <c r="P7575" s="42">
        <v>99.6</v>
      </c>
      <c r="Q7575" s="42">
        <v>9</v>
      </c>
      <c r="R7575" s="42">
        <v>9</v>
      </c>
    </row>
    <row r="7576" spans="1:18" x14ac:dyDescent="0.3">
      <c r="A7576" t="s">
        <v>3923</v>
      </c>
      <c r="B7576" s="17">
        <v>45135</v>
      </c>
      <c r="C7576" t="s">
        <v>3917</v>
      </c>
      <c r="D7576" t="s">
        <v>3918</v>
      </c>
      <c r="E7576" t="s">
        <v>3919</v>
      </c>
      <c r="F7576" t="s">
        <v>3930</v>
      </c>
      <c r="G7576" t="s">
        <v>3877</v>
      </c>
      <c r="H7576" t="s">
        <v>3876</v>
      </c>
      <c r="I7576">
        <v>905.3</v>
      </c>
      <c r="J7576" s="41">
        <v>7.7000000000000002E-3</v>
      </c>
      <c r="K7576" s="42">
        <v>6.9708100000000002</v>
      </c>
      <c r="L7576" s="43">
        <v>1.94</v>
      </c>
      <c r="M7576" s="42">
        <v>13.5233714</v>
      </c>
      <c r="N7576">
        <v>6</v>
      </c>
      <c r="O7576" s="43">
        <v>187</v>
      </c>
      <c r="P7576" s="42">
        <v>112.8</v>
      </c>
      <c r="Q7576" s="42">
        <v>6</v>
      </c>
      <c r="R7576" s="42">
        <v>1</v>
      </c>
    </row>
    <row r="7577" spans="1:18" x14ac:dyDescent="0.3">
      <c r="A7577" t="s">
        <v>3923</v>
      </c>
      <c r="B7577" s="17">
        <v>45136</v>
      </c>
      <c r="C7577" t="s">
        <v>3917</v>
      </c>
      <c r="D7577" t="s">
        <v>3918</v>
      </c>
      <c r="E7577" t="s">
        <v>3919</v>
      </c>
      <c r="F7577" t="s">
        <v>3930</v>
      </c>
      <c r="G7577" t="s">
        <v>3877</v>
      </c>
      <c r="H7577" t="s">
        <v>3876</v>
      </c>
      <c r="I7577">
        <v>674.89999999999986</v>
      </c>
      <c r="J7577" s="41">
        <v>6.2699999999999995E-3</v>
      </c>
      <c r="K7577" s="42">
        <v>4.231622999999999</v>
      </c>
      <c r="L7577" s="43">
        <v>1.63</v>
      </c>
      <c r="M7577" s="42">
        <v>6.8975454899999979</v>
      </c>
      <c r="N7577">
        <v>0</v>
      </c>
      <c r="O7577" s="43">
        <v>3</v>
      </c>
      <c r="P7577" s="42">
        <v>99.6</v>
      </c>
      <c r="Q7577" s="42">
        <v>10.5</v>
      </c>
      <c r="R7577" s="42">
        <v>12</v>
      </c>
    </row>
    <row r="7578" spans="1:18" x14ac:dyDescent="0.3">
      <c r="A7578" t="s">
        <v>3923</v>
      </c>
      <c r="B7578" s="17">
        <v>45137</v>
      </c>
      <c r="C7578" t="s">
        <v>3917</v>
      </c>
      <c r="D7578" t="s">
        <v>3918</v>
      </c>
      <c r="E7578" t="s">
        <v>3919</v>
      </c>
      <c r="F7578" t="s">
        <v>3930</v>
      </c>
      <c r="G7578" t="s">
        <v>3877</v>
      </c>
      <c r="H7578" t="s">
        <v>3876</v>
      </c>
      <c r="I7578">
        <v>1081.8</v>
      </c>
      <c r="J7578" s="41">
        <v>1.0780000000000001E-2</v>
      </c>
      <c r="K7578" s="42">
        <v>11.661804000000002</v>
      </c>
      <c r="L7578" s="43">
        <v>2.04</v>
      </c>
      <c r="M7578" s="42">
        <v>23.790080160000006</v>
      </c>
      <c r="N7578">
        <v>5</v>
      </c>
      <c r="O7578" s="43">
        <v>350</v>
      </c>
      <c r="P7578" s="42">
        <v>78</v>
      </c>
      <c r="Q7578" s="42">
        <v>22.5</v>
      </c>
      <c r="R7578" s="42">
        <v>3</v>
      </c>
    </row>
    <row r="7579" spans="1:18" x14ac:dyDescent="0.3">
      <c r="A7579" t="s">
        <v>3923</v>
      </c>
      <c r="B7579" s="17">
        <v>45138</v>
      </c>
      <c r="C7579" t="s">
        <v>3917</v>
      </c>
      <c r="D7579" t="s">
        <v>3918</v>
      </c>
      <c r="E7579" t="s">
        <v>3919</v>
      </c>
      <c r="F7579" t="s">
        <v>3930</v>
      </c>
      <c r="G7579" t="s">
        <v>3877</v>
      </c>
      <c r="H7579" t="s">
        <v>3876</v>
      </c>
      <c r="I7579">
        <v>1287.0999999999999</v>
      </c>
      <c r="J7579" s="41">
        <v>9.0200000000000002E-3</v>
      </c>
      <c r="K7579" s="42">
        <v>11.609641999999999</v>
      </c>
      <c r="L7579" s="43">
        <v>1.31</v>
      </c>
      <c r="M7579" s="42">
        <v>15.20863102</v>
      </c>
      <c r="N7579">
        <v>5</v>
      </c>
      <c r="O7579" s="43">
        <v>316</v>
      </c>
      <c r="P7579" s="42">
        <v>97.2</v>
      </c>
      <c r="Q7579" s="42">
        <v>6</v>
      </c>
      <c r="R7579" s="42">
        <v>6</v>
      </c>
    </row>
    <row r="7580" spans="1:18" x14ac:dyDescent="0.3">
      <c r="A7580" t="s">
        <v>3923</v>
      </c>
      <c r="B7580" s="17">
        <v>45139</v>
      </c>
      <c r="C7580" t="s">
        <v>3917</v>
      </c>
      <c r="D7580" t="s">
        <v>3918</v>
      </c>
      <c r="E7580" t="s">
        <v>3919</v>
      </c>
      <c r="F7580" t="s">
        <v>3930</v>
      </c>
      <c r="G7580" t="s">
        <v>3877</v>
      </c>
      <c r="H7580" t="s">
        <v>3876</v>
      </c>
      <c r="I7580">
        <v>302.69999999999982</v>
      </c>
      <c r="J7580" s="41">
        <v>1.0780000000000001E-2</v>
      </c>
      <c r="K7580" s="42">
        <v>3.2631059999999983</v>
      </c>
      <c r="L7580" s="43">
        <v>2.0699999999999998</v>
      </c>
      <c r="M7580" s="42">
        <v>6.7546294199999961</v>
      </c>
      <c r="N7580">
        <v>2</v>
      </c>
      <c r="O7580" s="43">
        <v>69</v>
      </c>
      <c r="P7580" s="42">
        <v>115.19999999999999</v>
      </c>
      <c r="Q7580" s="42">
        <v>1.5</v>
      </c>
      <c r="R7580" s="42">
        <v>3</v>
      </c>
    </row>
    <row r="7581" spans="1:18" x14ac:dyDescent="0.3">
      <c r="A7581" t="s">
        <v>3923</v>
      </c>
      <c r="B7581" s="17">
        <v>45140</v>
      </c>
      <c r="C7581" t="s">
        <v>3917</v>
      </c>
      <c r="D7581" t="s">
        <v>3918</v>
      </c>
      <c r="E7581" t="s">
        <v>3919</v>
      </c>
      <c r="F7581" t="s">
        <v>3930</v>
      </c>
      <c r="G7581" t="s">
        <v>3877</v>
      </c>
      <c r="H7581" t="s">
        <v>3876</v>
      </c>
      <c r="I7581">
        <v>957.39999999999986</v>
      </c>
      <c r="J7581" s="41">
        <v>1.0010000000000002E-2</v>
      </c>
      <c r="K7581" s="42">
        <v>9.5835740000000005</v>
      </c>
      <c r="L7581" s="43">
        <v>1.4400000000000002</v>
      </c>
      <c r="M7581" s="42">
        <v>13.800346560000003</v>
      </c>
      <c r="N7581">
        <v>4</v>
      </c>
      <c r="O7581" s="43">
        <v>146</v>
      </c>
      <c r="P7581" s="42">
        <v>122.39999999999999</v>
      </c>
      <c r="Q7581" s="42">
        <v>7.5</v>
      </c>
      <c r="R7581" s="42">
        <v>6</v>
      </c>
    </row>
    <row r="7582" spans="1:18" x14ac:dyDescent="0.3">
      <c r="A7582" t="s">
        <v>3923</v>
      </c>
      <c r="B7582" s="17">
        <v>45141</v>
      </c>
      <c r="C7582" t="s">
        <v>3917</v>
      </c>
      <c r="D7582" t="s">
        <v>3918</v>
      </c>
      <c r="E7582" t="s">
        <v>3919</v>
      </c>
      <c r="F7582" t="s">
        <v>3930</v>
      </c>
      <c r="G7582" t="s">
        <v>3877</v>
      </c>
      <c r="H7582" t="s">
        <v>3876</v>
      </c>
      <c r="I7582">
        <v>1312.4999999999998</v>
      </c>
      <c r="J7582" s="41">
        <v>8.6900000000000015E-3</v>
      </c>
      <c r="K7582" s="42">
        <v>11.405625000000001</v>
      </c>
      <c r="L7582" s="43">
        <v>1.7000000000000002</v>
      </c>
      <c r="M7582" s="42">
        <v>19.389562500000004</v>
      </c>
      <c r="N7582">
        <v>1</v>
      </c>
      <c r="O7582" s="43">
        <v>10</v>
      </c>
      <c r="P7582" s="42">
        <v>108</v>
      </c>
      <c r="Q7582" s="42">
        <v>12</v>
      </c>
      <c r="R7582" s="42">
        <v>8</v>
      </c>
    </row>
    <row r="7583" spans="1:18" x14ac:dyDescent="0.3">
      <c r="A7583" t="s">
        <v>3923</v>
      </c>
      <c r="B7583" s="17">
        <v>45142</v>
      </c>
      <c r="C7583" t="s">
        <v>3917</v>
      </c>
      <c r="D7583" t="s">
        <v>3918</v>
      </c>
      <c r="E7583" t="s">
        <v>3919</v>
      </c>
      <c r="F7583" t="s">
        <v>3930</v>
      </c>
      <c r="G7583" t="s">
        <v>3877</v>
      </c>
      <c r="H7583" t="s">
        <v>3876</v>
      </c>
      <c r="I7583">
        <v>725.8</v>
      </c>
      <c r="J7583" s="41">
        <v>1.0120000000000001E-2</v>
      </c>
      <c r="K7583" s="42">
        <v>7.3450959999999998</v>
      </c>
      <c r="L7583" s="43">
        <v>1.3</v>
      </c>
      <c r="M7583" s="42">
        <v>9.5486248000000007</v>
      </c>
      <c r="N7583">
        <v>3</v>
      </c>
      <c r="O7583" s="43">
        <v>79</v>
      </c>
      <c r="P7583" s="42">
        <v>78</v>
      </c>
      <c r="Q7583" s="42">
        <v>1.5</v>
      </c>
      <c r="R7583" s="42">
        <v>8</v>
      </c>
    </row>
    <row r="7584" spans="1:18" x14ac:dyDescent="0.3">
      <c r="A7584" t="s">
        <v>3923</v>
      </c>
      <c r="B7584" s="17">
        <v>45143</v>
      </c>
      <c r="C7584" t="s">
        <v>3917</v>
      </c>
      <c r="D7584" t="s">
        <v>3918</v>
      </c>
      <c r="E7584" t="s">
        <v>3919</v>
      </c>
      <c r="F7584" t="s">
        <v>3930</v>
      </c>
      <c r="G7584" t="s">
        <v>3877</v>
      </c>
      <c r="H7584" t="s">
        <v>3876</v>
      </c>
      <c r="I7584">
        <v>366.39999999999986</v>
      </c>
      <c r="J7584" s="41">
        <v>1.0450000000000001E-2</v>
      </c>
      <c r="K7584" s="42">
        <v>3.828879999999999</v>
      </c>
      <c r="L7584" s="43">
        <v>0.75</v>
      </c>
      <c r="M7584" s="42">
        <v>2.8716599999999994</v>
      </c>
      <c r="N7584">
        <v>7</v>
      </c>
      <c r="O7584" s="43">
        <v>483</v>
      </c>
      <c r="P7584" s="42">
        <v>76.8</v>
      </c>
      <c r="Q7584" s="42">
        <v>15</v>
      </c>
      <c r="R7584" s="42">
        <v>7</v>
      </c>
    </row>
    <row r="7585" spans="1:18" x14ac:dyDescent="0.3">
      <c r="A7585" t="s">
        <v>3923</v>
      </c>
      <c r="B7585" s="17">
        <v>45144</v>
      </c>
      <c r="C7585" t="s">
        <v>3917</v>
      </c>
      <c r="D7585" t="s">
        <v>3918</v>
      </c>
      <c r="E7585" t="s">
        <v>3919</v>
      </c>
      <c r="F7585" t="s">
        <v>3930</v>
      </c>
      <c r="G7585" t="s">
        <v>3877</v>
      </c>
      <c r="H7585" t="s">
        <v>3876</v>
      </c>
      <c r="I7585">
        <v>889.3</v>
      </c>
      <c r="J7585" s="41">
        <v>1.1000000000000001E-2</v>
      </c>
      <c r="K7585" s="42">
        <v>9.7823000000000011</v>
      </c>
      <c r="L7585" s="43">
        <v>0.71</v>
      </c>
      <c r="M7585" s="42">
        <v>6.9454330000000004</v>
      </c>
      <c r="N7585">
        <v>2</v>
      </c>
      <c r="O7585" s="43">
        <v>190</v>
      </c>
      <c r="P7585" s="42">
        <v>96</v>
      </c>
      <c r="Q7585" s="42">
        <v>13.5</v>
      </c>
      <c r="R7585" s="42">
        <v>6</v>
      </c>
    </row>
    <row r="7586" spans="1:18" x14ac:dyDescent="0.3">
      <c r="A7586" t="s">
        <v>3923</v>
      </c>
      <c r="B7586" s="17">
        <v>45145</v>
      </c>
      <c r="C7586" t="s">
        <v>3917</v>
      </c>
      <c r="D7586" t="s">
        <v>3918</v>
      </c>
      <c r="E7586" t="s">
        <v>3919</v>
      </c>
      <c r="F7586" t="s">
        <v>3930</v>
      </c>
      <c r="G7586" t="s">
        <v>3877</v>
      </c>
      <c r="H7586" t="s">
        <v>3876</v>
      </c>
      <c r="I7586">
        <v>355</v>
      </c>
      <c r="J7586" s="41">
        <v>1.0450000000000001E-2</v>
      </c>
      <c r="K7586" s="42">
        <v>3.7097500000000005</v>
      </c>
      <c r="L7586" s="43">
        <v>1.9300000000000002</v>
      </c>
      <c r="M7586" s="42">
        <v>7.1598175000000017</v>
      </c>
      <c r="N7586">
        <v>2</v>
      </c>
      <c r="O7586" s="43">
        <v>176</v>
      </c>
      <c r="P7586" s="42">
        <v>90</v>
      </c>
      <c r="Q7586" s="42">
        <v>1.5</v>
      </c>
      <c r="R7586" s="42">
        <v>4</v>
      </c>
    </row>
    <row r="7587" spans="1:18" x14ac:dyDescent="0.3">
      <c r="A7587" t="s">
        <v>3923</v>
      </c>
      <c r="B7587" s="17">
        <v>45146</v>
      </c>
      <c r="C7587" t="s">
        <v>3917</v>
      </c>
      <c r="D7587" t="s">
        <v>3918</v>
      </c>
      <c r="E7587" t="s">
        <v>3919</v>
      </c>
      <c r="F7587" t="s">
        <v>3930</v>
      </c>
      <c r="G7587" t="s">
        <v>3877</v>
      </c>
      <c r="H7587" t="s">
        <v>3876</v>
      </c>
      <c r="I7587">
        <v>509.79999999999995</v>
      </c>
      <c r="J7587" s="41">
        <v>1.0780000000000001E-2</v>
      </c>
      <c r="K7587" s="42">
        <v>5.4956440000000004</v>
      </c>
      <c r="L7587" s="43">
        <v>1.4000000000000001</v>
      </c>
      <c r="M7587" s="42">
        <v>7.6939016000000011</v>
      </c>
      <c r="N7587">
        <v>4</v>
      </c>
      <c r="O7587" s="43">
        <v>283</v>
      </c>
      <c r="P7587" s="42">
        <v>111.6</v>
      </c>
      <c r="Q7587" s="42">
        <v>7.5</v>
      </c>
      <c r="R7587" s="42">
        <v>6</v>
      </c>
    </row>
    <row r="7588" spans="1:18" x14ac:dyDescent="0.3">
      <c r="A7588" t="s">
        <v>3923</v>
      </c>
      <c r="B7588" s="17">
        <v>45147</v>
      </c>
      <c r="C7588" t="s">
        <v>3917</v>
      </c>
      <c r="D7588" t="s">
        <v>3918</v>
      </c>
      <c r="E7588" t="s">
        <v>3919</v>
      </c>
      <c r="F7588" t="s">
        <v>3930</v>
      </c>
      <c r="G7588" t="s">
        <v>3877</v>
      </c>
      <c r="H7588" t="s">
        <v>3876</v>
      </c>
      <c r="I7588">
        <v>557</v>
      </c>
      <c r="J7588" s="41">
        <v>9.2399999999999999E-3</v>
      </c>
      <c r="K7588" s="42">
        <v>5.1466799999999999</v>
      </c>
      <c r="L7588" s="43">
        <v>0.75</v>
      </c>
      <c r="M7588" s="42">
        <v>3.8600099999999999</v>
      </c>
      <c r="N7588">
        <v>1</v>
      </c>
      <c r="O7588" s="43">
        <v>69</v>
      </c>
      <c r="P7588" s="42">
        <v>61.199999999999996</v>
      </c>
      <c r="Q7588" s="42">
        <v>7.5</v>
      </c>
      <c r="R7588" s="42">
        <v>1</v>
      </c>
    </row>
    <row r="7589" spans="1:18" x14ac:dyDescent="0.3">
      <c r="A7589" t="s">
        <v>3923</v>
      </c>
      <c r="B7589" s="17">
        <v>45148</v>
      </c>
      <c r="C7589" t="s">
        <v>3917</v>
      </c>
      <c r="D7589" t="s">
        <v>3918</v>
      </c>
      <c r="E7589" t="s">
        <v>3919</v>
      </c>
      <c r="F7589" t="s">
        <v>3930</v>
      </c>
      <c r="G7589" t="s">
        <v>3877</v>
      </c>
      <c r="H7589" t="s">
        <v>3876</v>
      </c>
      <c r="I7589">
        <v>901.19999999999982</v>
      </c>
      <c r="J7589" s="41">
        <v>1.0010000000000002E-2</v>
      </c>
      <c r="K7589" s="42">
        <v>9.0210119999999989</v>
      </c>
      <c r="L7589" s="43">
        <v>2.06</v>
      </c>
      <c r="M7589" s="42">
        <v>18.583284719999998</v>
      </c>
      <c r="N7589">
        <v>6</v>
      </c>
      <c r="O7589" s="43">
        <v>486</v>
      </c>
      <c r="P7589" s="42">
        <v>69.599999999999994</v>
      </c>
      <c r="Q7589" s="42">
        <v>7.5</v>
      </c>
      <c r="R7589" s="42">
        <v>1</v>
      </c>
    </row>
    <row r="7590" spans="1:18" x14ac:dyDescent="0.3">
      <c r="A7590" t="s">
        <v>3923</v>
      </c>
      <c r="B7590" s="17">
        <v>45149</v>
      </c>
      <c r="C7590" t="s">
        <v>3917</v>
      </c>
      <c r="D7590" t="s">
        <v>3918</v>
      </c>
      <c r="E7590" t="s">
        <v>3919</v>
      </c>
      <c r="F7590" t="s">
        <v>3930</v>
      </c>
      <c r="G7590" t="s">
        <v>3877</v>
      </c>
      <c r="H7590" t="s">
        <v>3876</v>
      </c>
      <c r="I7590">
        <v>842.19999999999982</v>
      </c>
      <c r="J7590" s="41">
        <v>1.089E-2</v>
      </c>
      <c r="K7590" s="42">
        <v>9.1715579999999992</v>
      </c>
      <c r="L7590" s="43">
        <v>1.28</v>
      </c>
      <c r="M7590" s="42">
        <v>11.739594239999999</v>
      </c>
      <c r="N7590">
        <v>1</v>
      </c>
      <c r="O7590" s="43">
        <v>60</v>
      </c>
      <c r="P7590" s="42">
        <v>118.8</v>
      </c>
      <c r="Q7590" s="42">
        <v>10.5</v>
      </c>
      <c r="R7590" s="42">
        <v>1</v>
      </c>
    </row>
    <row r="7591" spans="1:18" x14ac:dyDescent="0.3">
      <c r="A7591" t="s">
        <v>3923</v>
      </c>
      <c r="B7591" s="17">
        <v>45150</v>
      </c>
      <c r="C7591" t="s">
        <v>3917</v>
      </c>
      <c r="D7591" t="s">
        <v>3918</v>
      </c>
      <c r="E7591" t="s">
        <v>3919</v>
      </c>
      <c r="F7591" t="s">
        <v>3930</v>
      </c>
      <c r="G7591" t="s">
        <v>3877</v>
      </c>
      <c r="H7591" t="s">
        <v>3876</v>
      </c>
      <c r="I7591">
        <v>977.09999999999991</v>
      </c>
      <c r="J7591" s="41">
        <v>6.0500000000000007E-3</v>
      </c>
      <c r="K7591" s="42">
        <v>5.9114550000000001</v>
      </c>
      <c r="L7591" s="43">
        <v>1.71</v>
      </c>
      <c r="M7591" s="42">
        <v>10.10858805</v>
      </c>
      <c r="N7591">
        <v>0</v>
      </c>
      <c r="O7591" s="43">
        <v>37</v>
      </c>
      <c r="P7591" s="42">
        <v>110.39999999999999</v>
      </c>
      <c r="Q7591" s="42">
        <v>7.5</v>
      </c>
      <c r="R7591" s="42">
        <v>11</v>
      </c>
    </row>
    <row r="7592" spans="1:18" x14ac:dyDescent="0.3">
      <c r="A7592" t="s">
        <v>3923</v>
      </c>
      <c r="B7592" s="17">
        <v>45151</v>
      </c>
      <c r="C7592" t="s">
        <v>3917</v>
      </c>
      <c r="D7592" t="s">
        <v>3918</v>
      </c>
      <c r="E7592" t="s">
        <v>3919</v>
      </c>
      <c r="F7592" t="s">
        <v>3930</v>
      </c>
      <c r="G7592" t="s">
        <v>3877</v>
      </c>
      <c r="H7592" t="s">
        <v>3876</v>
      </c>
      <c r="I7592">
        <v>553.19999999999982</v>
      </c>
      <c r="J7592" s="41">
        <v>6.7099999999999998E-3</v>
      </c>
      <c r="K7592" s="42">
        <v>3.7119719999999985</v>
      </c>
      <c r="L7592" s="43">
        <v>1.23</v>
      </c>
      <c r="M7592" s="42">
        <v>4.565725559999998</v>
      </c>
      <c r="N7592">
        <v>3</v>
      </c>
      <c r="O7592" s="43">
        <v>151</v>
      </c>
      <c r="P7592" s="42">
        <v>102</v>
      </c>
      <c r="Q7592" s="42">
        <v>7.5</v>
      </c>
      <c r="R7592" s="42">
        <v>1</v>
      </c>
    </row>
    <row r="7593" spans="1:18" x14ac:dyDescent="0.3">
      <c r="A7593" t="s">
        <v>3923</v>
      </c>
      <c r="B7593" s="17">
        <v>45152</v>
      </c>
      <c r="C7593" t="s">
        <v>3917</v>
      </c>
      <c r="D7593" t="s">
        <v>3918</v>
      </c>
      <c r="E7593" t="s">
        <v>3919</v>
      </c>
      <c r="F7593" t="s">
        <v>3930</v>
      </c>
      <c r="G7593" t="s">
        <v>3877</v>
      </c>
      <c r="H7593" t="s">
        <v>3876</v>
      </c>
      <c r="I7593">
        <v>370</v>
      </c>
      <c r="J7593" s="41">
        <v>9.3500000000000007E-3</v>
      </c>
      <c r="K7593" s="42">
        <v>3.4595000000000002</v>
      </c>
      <c r="L7593" s="43">
        <v>0.77</v>
      </c>
      <c r="M7593" s="42">
        <v>2.663815</v>
      </c>
      <c r="N7593">
        <v>5</v>
      </c>
      <c r="O7593" s="43">
        <v>407</v>
      </c>
      <c r="P7593" s="42">
        <v>74.399999999999991</v>
      </c>
      <c r="Q7593" s="42">
        <v>18</v>
      </c>
      <c r="R7593" s="42">
        <v>1</v>
      </c>
    </row>
    <row r="7594" spans="1:18" x14ac:dyDescent="0.3">
      <c r="A7594" t="s">
        <v>3923</v>
      </c>
      <c r="B7594" s="17">
        <v>45153</v>
      </c>
      <c r="C7594" t="s">
        <v>3917</v>
      </c>
      <c r="D7594" t="s">
        <v>3918</v>
      </c>
      <c r="E7594" t="s">
        <v>3919</v>
      </c>
      <c r="F7594" t="s">
        <v>3930</v>
      </c>
      <c r="G7594" t="s">
        <v>3877</v>
      </c>
      <c r="H7594" t="s">
        <v>3876</v>
      </c>
      <c r="I7594">
        <v>652.19999999999982</v>
      </c>
      <c r="J7594" s="41">
        <v>7.150000000000001E-3</v>
      </c>
      <c r="K7594" s="42">
        <v>4.6632299999999995</v>
      </c>
      <c r="L7594" s="43">
        <v>1.37</v>
      </c>
      <c r="M7594" s="42">
        <v>6.3886250999999996</v>
      </c>
      <c r="N7594">
        <v>2</v>
      </c>
      <c r="O7594" s="43">
        <v>98</v>
      </c>
      <c r="P7594" s="42">
        <v>76.8</v>
      </c>
      <c r="Q7594" s="42">
        <v>15</v>
      </c>
      <c r="R7594" s="42">
        <v>3</v>
      </c>
    </row>
    <row r="7595" spans="1:18" x14ac:dyDescent="0.3">
      <c r="A7595" t="s">
        <v>3923</v>
      </c>
      <c r="B7595" s="17">
        <v>45154</v>
      </c>
      <c r="C7595" t="s">
        <v>3917</v>
      </c>
      <c r="D7595" t="s">
        <v>3918</v>
      </c>
      <c r="E7595" t="s">
        <v>3919</v>
      </c>
      <c r="F7595" t="s">
        <v>3930</v>
      </c>
      <c r="G7595" t="s">
        <v>3877</v>
      </c>
      <c r="H7595" t="s">
        <v>3876</v>
      </c>
      <c r="I7595">
        <v>184.79999999999995</v>
      </c>
      <c r="J7595" s="41">
        <v>8.5800000000000008E-3</v>
      </c>
      <c r="K7595" s="42">
        <v>1.5855839999999997</v>
      </c>
      <c r="L7595" s="43">
        <v>0.94</v>
      </c>
      <c r="M7595" s="42">
        <v>1.4904489599999995</v>
      </c>
      <c r="N7595">
        <v>2</v>
      </c>
      <c r="O7595" s="43">
        <v>122</v>
      </c>
      <c r="P7595" s="42">
        <v>128.4</v>
      </c>
      <c r="Q7595" s="42">
        <v>3</v>
      </c>
      <c r="R7595" s="42">
        <v>8</v>
      </c>
    </row>
    <row r="7596" spans="1:18" x14ac:dyDescent="0.3">
      <c r="A7596" t="s">
        <v>3923</v>
      </c>
      <c r="B7596" s="17">
        <v>45155</v>
      </c>
      <c r="C7596" t="s">
        <v>3917</v>
      </c>
      <c r="D7596" t="s">
        <v>3918</v>
      </c>
      <c r="E7596" t="s">
        <v>3919</v>
      </c>
      <c r="F7596" t="s">
        <v>3930</v>
      </c>
      <c r="G7596" t="s">
        <v>3877</v>
      </c>
      <c r="H7596" t="s">
        <v>3876</v>
      </c>
      <c r="I7596">
        <v>1058.3999999999999</v>
      </c>
      <c r="J7596" s="41">
        <v>9.130000000000001E-3</v>
      </c>
      <c r="K7596" s="42">
        <v>9.6631920000000004</v>
      </c>
      <c r="L7596" s="43">
        <v>1.17</v>
      </c>
      <c r="M7596" s="42">
        <v>11.30593464</v>
      </c>
      <c r="N7596">
        <v>5</v>
      </c>
      <c r="O7596" s="43">
        <v>242</v>
      </c>
      <c r="P7596" s="42">
        <v>94.8</v>
      </c>
      <c r="Q7596" s="42">
        <v>4.5</v>
      </c>
      <c r="R7596" s="42">
        <v>5</v>
      </c>
    </row>
    <row r="7597" spans="1:18" x14ac:dyDescent="0.3">
      <c r="A7597" t="s">
        <v>3923</v>
      </c>
      <c r="B7597" s="17">
        <v>45156</v>
      </c>
      <c r="C7597" t="s">
        <v>3917</v>
      </c>
      <c r="D7597" t="s">
        <v>3918</v>
      </c>
      <c r="E7597" t="s">
        <v>3919</v>
      </c>
      <c r="F7597" t="s">
        <v>3930</v>
      </c>
      <c r="G7597" t="s">
        <v>3877</v>
      </c>
      <c r="H7597" t="s">
        <v>3876</v>
      </c>
      <c r="I7597">
        <v>573.89999999999986</v>
      </c>
      <c r="J7597" s="41">
        <v>9.7900000000000001E-3</v>
      </c>
      <c r="K7597" s="42">
        <v>5.6184809999999983</v>
      </c>
      <c r="L7597" s="43">
        <v>0.82</v>
      </c>
      <c r="M7597" s="42">
        <v>4.6071544199999988</v>
      </c>
      <c r="N7597">
        <v>6</v>
      </c>
      <c r="O7597" s="43">
        <v>497</v>
      </c>
      <c r="P7597" s="42">
        <v>98.399999999999991</v>
      </c>
      <c r="Q7597" s="42">
        <v>1.5</v>
      </c>
      <c r="R7597" s="42">
        <v>12</v>
      </c>
    </row>
    <row r="7598" spans="1:18" x14ac:dyDescent="0.3">
      <c r="A7598" t="s">
        <v>3923</v>
      </c>
      <c r="B7598" s="17">
        <v>45157</v>
      </c>
      <c r="C7598" t="s">
        <v>3917</v>
      </c>
      <c r="D7598" t="s">
        <v>3918</v>
      </c>
      <c r="E7598" t="s">
        <v>3919</v>
      </c>
      <c r="F7598" t="s">
        <v>3930</v>
      </c>
      <c r="G7598" t="s">
        <v>3877</v>
      </c>
      <c r="H7598" t="s">
        <v>3876</v>
      </c>
      <c r="I7598">
        <v>784.69999999999982</v>
      </c>
      <c r="J7598" s="41">
        <v>8.1400000000000014E-3</v>
      </c>
      <c r="K7598" s="42">
        <v>6.3874579999999996</v>
      </c>
      <c r="L7598" s="43">
        <v>1.96</v>
      </c>
      <c r="M7598" s="42">
        <v>12.519417679999998</v>
      </c>
      <c r="N7598">
        <v>3</v>
      </c>
      <c r="O7598" s="43">
        <v>110</v>
      </c>
      <c r="P7598" s="42">
        <v>68.399999999999991</v>
      </c>
      <c r="Q7598" s="42">
        <v>9</v>
      </c>
      <c r="R7598" s="42">
        <v>9</v>
      </c>
    </row>
    <row r="7599" spans="1:18" x14ac:dyDescent="0.3">
      <c r="A7599" t="s">
        <v>3923</v>
      </c>
      <c r="B7599" s="17">
        <v>45158</v>
      </c>
      <c r="C7599" t="s">
        <v>3917</v>
      </c>
      <c r="D7599" t="s">
        <v>3918</v>
      </c>
      <c r="E7599" t="s">
        <v>3919</v>
      </c>
      <c r="F7599" t="s">
        <v>3930</v>
      </c>
      <c r="G7599" t="s">
        <v>3877</v>
      </c>
      <c r="H7599" t="s">
        <v>3876</v>
      </c>
      <c r="I7599">
        <v>723.89999999999986</v>
      </c>
      <c r="J7599" s="41">
        <v>8.1400000000000014E-3</v>
      </c>
      <c r="K7599" s="42">
        <v>5.8925460000000003</v>
      </c>
      <c r="L7599" s="43">
        <v>0.7</v>
      </c>
      <c r="M7599" s="42">
        <v>4.1247822000000003</v>
      </c>
      <c r="N7599">
        <v>4</v>
      </c>
      <c r="O7599" s="43">
        <v>161</v>
      </c>
      <c r="P7599" s="42">
        <v>91.2</v>
      </c>
      <c r="Q7599" s="42">
        <v>0</v>
      </c>
      <c r="R7599" s="42">
        <v>4</v>
      </c>
    </row>
    <row r="7600" spans="1:18" x14ac:dyDescent="0.3">
      <c r="A7600" t="s">
        <v>3923</v>
      </c>
      <c r="B7600" s="17">
        <v>45159</v>
      </c>
      <c r="C7600" t="s">
        <v>3917</v>
      </c>
      <c r="D7600" t="s">
        <v>3918</v>
      </c>
      <c r="E7600" t="s">
        <v>3919</v>
      </c>
      <c r="F7600" t="s">
        <v>3930</v>
      </c>
      <c r="G7600" t="s">
        <v>3877</v>
      </c>
      <c r="H7600" t="s">
        <v>3876</v>
      </c>
      <c r="I7600">
        <v>491.69999999999982</v>
      </c>
      <c r="J7600" s="41">
        <v>6.4900000000000001E-3</v>
      </c>
      <c r="K7600" s="42">
        <v>3.1911329999999989</v>
      </c>
      <c r="L7600" s="43">
        <v>1.08</v>
      </c>
      <c r="M7600" s="42">
        <v>3.446423639999999</v>
      </c>
      <c r="N7600">
        <v>1</v>
      </c>
      <c r="O7600" s="43">
        <v>74</v>
      </c>
      <c r="P7600" s="42">
        <v>82.8</v>
      </c>
      <c r="Q7600" s="42">
        <v>3</v>
      </c>
      <c r="R7600" s="42">
        <v>8</v>
      </c>
    </row>
    <row r="7601" spans="1:18" x14ac:dyDescent="0.3">
      <c r="A7601" t="s">
        <v>3923</v>
      </c>
      <c r="B7601" s="17">
        <v>45160</v>
      </c>
      <c r="C7601" t="s">
        <v>3917</v>
      </c>
      <c r="D7601" t="s">
        <v>3918</v>
      </c>
      <c r="E7601" t="s">
        <v>3919</v>
      </c>
      <c r="F7601" t="s">
        <v>3930</v>
      </c>
      <c r="G7601" t="s">
        <v>3877</v>
      </c>
      <c r="H7601" t="s">
        <v>3876</v>
      </c>
      <c r="I7601">
        <v>411.19999999999982</v>
      </c>
      <c r="J7601" s="41">
        <v>6.4900000000000001E-3</v>
      </c>
      <c r="K7601" s="42">
        <v>2.6686879999999991</v>
      </c>
      <c r="L7601" s="43">
        <v>1.3800000000000001</v>
      </c>
      <c r="M7601" s="42">
        <v>3.6827894399999992</v>
      </c>
      <c r="N7601">
        <v>2</v>
      </c>
      <c r="O7601" s="43">
        <v>90</v>
      </c>
      <c r="P7601" s="42">
        <v>92.399999999999991</v>
      </c>
      <c r="Q7601" s="42">
        <v>4.5</v>
      </c>
      <c r="R7601" s="42">
        <v>8</v>
      </c>
    </row>
    <row r="7602" spans="1:18" x14ac:dyDescent="0.3">
      <c r="A7602" t="s">
        <v>3923</v>
      </c>
      <c r="B7602" s="17">
        <v>45161</v>
      </c>
      <c r="C7602" t="s">
        <v>3917</v>
      </c>
      <c r="D7602" t="s">
        <v>3918</v>
      </c>
      <c r="E7602" t="s">
        <v>3919</v>
      </c>
      <c r="F7602" t="s">
        <v>3930</v>
      </c>
      <c r="G7602" t="s">
        <v>3877</v>
      </c>
      <c r="H7602" t="s">
        <v>3876</v>
      </c>
      <c r="I7602">
        <v>840.19999999999982</v>
      </c>
      <c r="J7602" s="41">
        <v>7.150000000000001E-3</v>
      </c>
      <c r="K7602" s="42">
        <v>6.0074299999999994</v>
      </c>
      <c r="L7602" s="43">
        <v>1.47</v>
      </c>
      <c r="M7602" s="42">
        <v>8.8309220999999987</v>
      </c>
      <c r="N7602">
        <v>3</v>
      </c>
      <c r="O7602" s="43">
        <v>235</v>
      </c>
      <c r="P7602" s="42">
        <v>76.8</v>
      </c>
      <c r="Q7602" s="42">
        <v>9</v>
      </c>
      <c r="R7602" s="42">
        <v>2</v>
      </c>
    </row>
    <row r="7603" spans="1:18" x14ac:dyDescent="0.3">
      <c r="A7603" t="s">
        <v>3923</v>
      </c>
      <c r="B7603" s="17">
        <v>45162</v>
      </c>
      <c r="C7603" t="s">
        <v>3917</v>
      </c>
      <c r="D7603" t="s">
        <v>3918</v>
      </c>
      <c r="E7603" t="s">
        <v>3919</v>
      </c>
      <c r="F7603" t="s">
        <v>3930</v>
      </c>
      <c r="G7603" t="s">
        <v>3877</v>
      </c>
      <c r="H7603" t="s">
        <v>3876</v>
      </c>
      <c r="I7603">
        <v>1473.6999999999998</v>
      </c>
      <c r="J7603" s="41">
        <v>6.7099999999999998E-3</v>
      </c>
      <c r="K7603" s="42">
        <v>9.8885269999999981</v>
      </c>
      <c r="L7603" s="43">
        <v>1.1000000000000001</v>
      </c>
      <c r="M7603" s="42">
        <v>10.877379699999999</v>
      </c>
      <c r="N7603">
        <v>0</v>
      </c>
      <c r="O7603" s="43">
        <v>3</v>
      </c>
      <c r="P7603" s="42">
        <v>84</v>
      </c>
      <c r="Q7603" s="42">
        <v>15</v>
      </c>
      <c r="R7603" s="42">
        <v>6</v>
      </c>
    </row>
    <row r="7604" spans="1:18" x14ac:dyDescent="0.3">
      <c r="A7604" t="s">
        <v>3923</v>
      </c>
      <c r="B7604" s="17">
        <v>45163</v>
      </c>
      <c r="C7604" t="s">
        <v>3917</v>
      </c>
      <c r="D7604" t="s">
        <v>3918</v>
      </c>
      <c r="E7604" t="s">
        <v>3919</v>
      </c>
      <c r="F7604" t="s">
        <v>3930</v>
      </c>
      <c r="G7604" t="s">
        <v>3877</v>
      </c>
      <c r="H7604" t="s">
        <v>3876</v>
      </c>
      <c r="I7604">
        <v>799</v>
      </c>
      <c r="J7604" s="41">
        <v>6.2699999999999995E-3</v>
      </c>
      <c r="K7604" s="42">
        <v>5.0097299999999994</v>
      </c>
      <c r="L7604" s="43">
        <v>1.01</v>
      </c>
      <c r="M7604" s="42">
        <v>5.0598272999999994</v>
      </c>
      <c r="N7604">
        <v>3</v>
      </c>
      <c r="O7604" s="43">
        <v>300</v>
      </c>
      <c r="P7604" s="42">
        <v>70.8</v>
      </c>
      <c r="Q7604" s="42">
        <v>0</v>
      </c>
      <c r="R7604" s="42">
        <v>1</v>
      </c>
    </row>
    <row r="7605" spans="1:18" x14ac:dyDescent="0.3">
      <c r="A7605" t="s">
        <v>3923</v>
      </c>
      <c r="B7605" s="17">
        <v>45164</v>
      </c>
      <c r="C7605" t="s">
        <v>3917</v>
      </c>
      <c r="D7605" t="s">
        <v>3918</v>
      </c>
      <c r="E7605" t="s">
        <v>3919</v>
      </c>
      <c r="F7605" t="s">
        <v>3930</v>
      </c>
      <c r="G7605" t="s">
        <v>3877</v>
      </c>
      <c r="H7605" t="s">
        <v>3876</v>
      </c>
      <c r="I7605">
        <v>643.59999999999991</v>
      </c>
      <c r="J7605" s="41">
        <v>6.0500000000000007E-3</v>
      </c>
      <c r="K7605" s="42">
        <v>3.89378</v>
      </c>
      <c r="L7605" s="43">
        <v>1.1299999999999999</v>
      </c>
      <c r="M7605" s="42">
        <v>4.3999713999999992</v>
      </c>
      <c r="N7605">
        <v>2</v>
      </c>
      <c r="O7605" s="43">
        <v>144</v>
      </c>
      <c r="P7605" s="42">
        <v>81.599999999999994</v>
      </c>
      <c r="Q7605" s="42">
        <v>16.5</v>
      </c>
      <c r="R7605" s="42">
        <v>5</v>
      </c>
    </row>
    <row r="7606" spans="1:18" x14ac:dyDescent="0.3">
      <c r="A7606" t="s">
        <v>3923</v>
      </c>
      <c r="B7606" s="17">
        <v>45165</v>
      </c>
      <c r="C7606" t="s">
        <v>3917</v>
      </c>
      <c r="D7606" t="s">
        <v>3918</v>
      </c>
      <c r="E7606" t="s">
        <v>3919</v>
      </c>
      <c r="F7606" t="s">
        <v>3930</v>
      </c>
      <c r="G7606" t="s">
        <v>3877</v>
      </c>
      <c r="H7606" t="s">
        <v>3876</v>
      </c>
      <c r="I7606">
        <v>461</v>
      </c>
      <c r="J7606" s="41">
        <v>9.4600000000000014E-3</v>
      </c>
      <c r="K7606" s="42">
        <v>4.361060000000001</v>
      </c>
      <c r="L7606" s="43">
        <v>1.4500000000000002</v>
      </c>
      <c r="M7606" s="42">
        <v>6.3235370000000026</v>
      </c>
      <c r="N7606">
        <v>3</v>
      </c>
      <c r="O7606" s="43">
        <v>123</v>
      </c>
      <c r="P7606" s="42">
        <v>106.8</v>
      </c>
      <c r="Q7606" s="42">
        <v>1.5</v>
      </c>
      <c r="R7606" s="42">
        <v>1</v>
      </c>
    </row>
    <row r="7607" spans="1:18" x14ac:dyDescent="0.3">
      <c r="A7607" t="s">
        <v>3923</v>
      </c>
      <c r="B7607" s="17">
        <v>45166</v>
      </c>
      <c r="C7607" t="s">
        <v>3917</v>
      </c>
      <c r="D7607" t="s">
        <v>3918</v>
      </c>
      <c r="E7607" t="s">
        <v>3919</v>
      </c>
      <c r="F7607" t="s">
        <v>3930</v>
      </c>
      <c r="G7607" t="s">
        <v>3877</v>
      </c>
      <c r="H7607" t="s">
        <v>3876</v>
      </c>
      <c r="I7607">
        <v>822.49999999999977</v>
      </c>
      <c r="J7607" s="41">
        <v>9.2399999999999999E-3</v>
      </c>
      <c r="K7607" s="42">
        <v>7.5998999999999981</v>
      </c>
      <c r="L7607" s="43">
        <v>1.5999999999999999</v>
      </c>
      <c r="M7607" s="42">
        <v>12.159839999999996</v>
      </c>
      <c r="N7607">
        <v>2</v>
      </c>
      <c r="O7607" s="43">
        <v>195</v>
      </c>
      <c r="P7607" s="42">
        <v>68.399999999999991</v>
      </c>
      <c r="Q7607" s="42">
        <v>9</v>
      </c>
      <c r="R7607" s="42">
        <v>10</v>
      </c>
    </row>
    <row r="7608" spans="1:18" x14ac:dyDescent="0.3">
      <c r="A7608" t="s">
        <v>3923</v>
      </c>
      <c r="B7608" s="17">
        <v>45167</v>
      </c>
      <c r="C7608" t="s">
        <v>3917</v>
      </c>
      <c r="D7608" t="s">
        <v>3918</v>
      </c>
      <c r="E7608" t="s">
        <v>3919</v>
      </c>
      <c r="F7608" t="s">
        <v>3930</v>
      </c>
      <c r="G7608" t="s">
        <v>3877</v>
      </c>
      <c r="H7608" t="s">
        <v>3876</v>
      </c>
      <c r="I7608">
        <v>679</v>
      </c>
      <c r="J7608" s="41">
        <v>7.150000000000001E-3</v>
      </c>
      <c r="K7608" s="42">
        <v>4.8548500000000008</v>
      </c>
      <c r="L7608" s="43">
        <v>1.8900000000000001</v>
      </c>
      <c r="M7608" s="42">
        <v>9.1756665000000019</v>
      </c>
      <c r="N7608">
        <v>5</v>
      </c>
      <c r="O7608" s="43">
        <v>217</v>
      </c>
      <c r="P7608" s="42">
        <v>78</v>
      </c>
      <c r="Q7608" s="42">
        <v>15</v>
      </c>
      <c r="R7608" s="42">
        <v>4</v>
      </c>
    </row>
    <row r="7609" spans="1:18" x14ac:dyDescent="0.3">
      <c r="A7609" t="s">
        <v>3923</v>
      </c>
      <c r="B7609" s="17">
        <v>45168</v>
      </c>
      <c r="C7609" t="s">
        <v>3917</v>
      </c>
      <c r="D7609" t="s">
        <v>3918</v>
      </c>
      <c r="E7609" t="s">
        <v>3919</v>
      </c>
      <c r="F7609" t="s">
        <v>3930</v>
      </c>
      <c r="G7609" t="s">
        <v>3877</v>
      </c>
      <c r="H7609" t="s">
        <v>3876</v>
      </c>
      <c r="I7609">
        <v>1053.1999999999998</v>
      </c>
      <c r="J7609" s="41">
        <v>1.0120000000000001E-2</v>
      </c>
      <c r="K7609" s="42">
        <v>10.658383999999998</v>
      </c>
      <c r="L7609" s="43">
        <v>0.69</v>
      </c>
      <c r="M7609" s="42">
        <v>7.3542849599999984</v>
      </c>
      <c r="N7609">
        <v>2</v>
      </c>
      <c r="O7609" s="43">
        <v>99</v>
      </c>
      <c r="P7609" s="42">
        <v>84</v>
      </c>
      <c r="Q7609" s="42">
        <v>19.5</v>
      </c>
      <c r="R7609" s="42">
        <v>6</v>
      </c>
    </row>
    <row r="7610" spans="1:18" x14ac:dyDescent="0.3">
      <c r="A7610" t="s">
        <v>3923</v>
      </c>
      <c r="B7610" s="17">
        <v>45169</v>
      </c>
      <c r="C7610" t="s">
        <v>3917</v>
      </c>
      <c r="D7610" t="s">
        <v>3918</v>
      </c>
      <c r="E7610" t="s">
        <v>3919</v>
      </c>
      <c r="F7610" t="s">
        <v>3930</v>
      </c>
      <c r="G7610" t="s">
        <v>3877</v>
      </c>
      <c r="H7610" t="s">
        <v>3876</v>
      </c>
      <c r="I7610">
        <v>471.59999999999991</v>
      </c>
      <c r="J7610" s="41">
        <v>6.9300000000000004E-3</v>
      </c>
      <c r="K7610" s="42">
        <v>3.2681879999999994</v>
      </c>
      <c r="L7610" s="43">
        <v>1.81</v>
      </c>
      <c r="M7610" s="42">
        <v>5.9154202799999993</v>
      </c>
      <c r="N7610">
        <v>6</v>
      </c>
      <c r="O7610" s="43">
        <v>372</v>
      </c>
      <c r="P7610" s="42">
        <v>99.6</v>
      </c>
      <c r="Q7610" s="42">
        <v>7.5</v>
      </c>
      <c r="R7610" s="42">
        <v>7</v>
      </c>
    </row>
    <row r="7611" spans="1:18" x14ac:dyDescent="0.3">
      <c r="A7611" t="s">
        <v>3924</v>
      </c>
      <c r="B7611" s="17">
        <v>45170</v>
      </c>
      <c r="C7611" t="s">
        <v>3917</v>
      </c>
      <c r="D7611" t="s">
        <v>3918</v>
      </c>
      <c r="E7611" t="s">
        <v>3919</v>
      </c>
      <c r="F7611" t="s">
        <v>3930</v>
      </c>
      <c r="G7611" t="s">
        <v>3877</v>
      </c>
      <c r="H7611" t="s">
        <v>3876</v>
      </c>
      <c r="I7611">
        <v>2064</v>
      </c>
      <c r="J7611" s="41">
        <v>7.810000000000001E-3</v>
      </c>
      <c r="K7611" s="42">
        <v>16.119840000000003</v>
      </c>
      <c r="L7611" s="43">
        <v>1.19</v>
      </c>
      <c r="M7611" s="42">
        <v>19.182609600000003</v>
      </c>
      <c r="N7611">
        <v>5</v>
      </c>
      <c r="O7611" s="43">
        <v>315</v>
      </c>
      <c r="P7611" s="42">
        <v>106.8</v>
      </c>
      <c r="Q7611" s="42">
        <v>6</v>
      </c>
      <c r="R7611" s="42">
        <v>6</v>
      </c>
    </row>
    <row r="7612" spans="1:18" x14ac:dyDescent="0.3">
      <c r="A7612" t="s">
        <v>3924</v>
      </c>
      <c r="B7612" s="17">
        <v>45171</v>
      </c>
      <c r="C7612" t="s">
        <v>3917</v>
      </c>
      <c r="D7612" t="s">
        <v>3918</v>
      </c>
      <c r="E7612" t="s">
        <v>3919</v>
      </c>
      <c r="F7612" t="s">
        <v>3930</v>
      </c>
      <c r="G7612" t="s">
        <v>3877</v>
      </c>
      <c r="H7612" t="s">
        <v>3876</v>
      </c>
      <c r="I7612">
        <v>1600</v>
      </c>
      <c r="J7612" s="41">
        <v>9.9000000000000025E-3</v>
      </c>
      <c r="K7612" s="42">
        <v>15.840000000000003</v>
      </c>
      <c r="L7612" s="43">
        <v>2.0699999999999998</v>
      </c>
      <c r="M7612" s="42">
        <v>32.788800000000002</v>
      </c>
      <c r="N7612">
        <v>8</v>
      </c>
      <c r="O7612" s="43">
        <v>739</v>
      </c>
      <c r="P7612" s="42">
        <v>97.2</v>
      </c>
      <c r="Q7612" s="42">
        <v>3</v>
      </c>
      <c r="R7612" s="42">
        <v>13</v>
      </c>
    </row>
    <row r="7613" spans="1:18" x14ac:dyDescent="0.3">
      <c r="A7613" t="s">
        <v>3924</v>
      </c>
      <c r="B7613" s="17">
        <v>45172</v>
      </c>
      <c r="C7613" t="s">
        <v>3917</v>
      </c>
      <c r="D7613" t="s">
        <v>3918</v>
      </c>
      <c r="E7613" t="s">
        <v>3919</v>
      </c>
      <c r="F7613" t="s">
        <v>3930</v>
      </c>
      <c r="G7613" t="s">
        <v>3877</v>
      </c>
      <c r="H7613" t="s">
        <v>3876</v>
      </c>
      <c r="I7613">
        <v>2258</v>
      </c>
      <c r="J7613" s="41">
        <v>9.5700000000000004E-3</v>
      </c>
      <c r="K7613" s="42">
        <v>21.609059999999999</v>
      </c>
      <c r="L7613" s="43">
        <v>1.88</v>
      </c>
      <c r="M7613" s="42">
        <v>40.6250328</v>
      </c>
      <c r="N7613">
        <v>8</v>
      </c>
      <c r="O7613" s="43">
        <v>599</v>
      </c>
      <c r="P7613" s="42">
        <v>72</v>
      </c>
      <c r="Q7613" s="42">
        <v>1.5</v>
      </c>
      <c r="R7613" s="42">
        <v>8</v>
      </c>
    </row>
    <row r="7614" spans="1:18" x14ac:dyDescent="0.3">
      <c r="A7614" t="s">
        <v>3924</v>
      </c>
      <c r="B7614" s="17">
        <v>45173</v>
      </c>
      <c r="C7614" t="s">
        <v>3917</v>
      </c>
      <c r="D7614" t="s">
        <v>3918</v>
      </c>
      <c r="E7614" t="s">
        <v>3919</v>
      </c>
      <c r="F7614" t="s">
        <v>3930</v>
      </c>
      <c r="G7614" t="s">
        <v>3877</v>
      </c>
      <c r="H7614" t="s">
        <v>3876</v>
      </c>
      <c r="I7614">
        <v>2397</v>
      </c>
      <c r="J7614" s="41">
        <v>1.155E-2</v>
      </c>
      <c r="K7614" s="42">
        <v>27.68535</v>
      </c>
      <c r="L7614" s="43">
        <v>1.0900000000000001</v>
      </c>
      <c r="M7614" s="42">
        <v>30.177031500000002</v>
      </c>
      <c r="N7614">
        <v>4</v>
      </c>
      <c r="O7614" s="43">
        <v>227</v>
      </c>
      <c r="P7614" s="42">
        <v>94.8</v>
      </c>
      <c r="Q7614" s="42">
        <v>6</v>
      </c>
      <c r="R7614" s="42">
        <v>5</v>
      </c>
    </row>
    <row r="7615" spans="1:18" x14ac:dyDescent="0.3">
      <c r="A7615" t="s">
        <v>3924</v>
      </c>
      <c r="B7615" s="17">
        <v>45174</v>
      </c>
      <c r="C7615" t="s">
        <v>3917</v>
      </c>
      <c r="D7615" t="s">
        <v>3918</v>
      </c>
      <c r="E7615" t="s">
        <v>3919</v>
      </c>
      <c r="F7615" t="s">
        <v>3930</v>
      </c>
      <c r="G7615" t="s">
        <v>3877</v>
      </c>
      <c r="H7615" t="s">
        <v>3876</v>
      </c>
      <c r="I7615">
        <v>2628</v>
      </c>
      <c r="J7615" s="41">
        <v>1.3860000000000001E-2</v>
      </c>
      <c r="K7615" s="42">
        <v>36.424080000000004</v>
      </c>
      <c r="L7615" s="43">
        <v>1.47</v>
      </c>
      <c r="M7615" s="42">
        <v>53.543397600000006</v>
      </c>
      <c r="N7615">
        <v>2</v>
      </c>
      <c r="O7615" s="43">
        <v>61</v>
      </c>
      <c r="P7615" s="42">
        <v>105.6</v>
      </c>
      <c r="Q7615" s="42">
        <v>1.5</v>
      </c>
      <c r="R7615" s="42">
        <v>5</v>
      </c>
    </row>
    <row r="7616" spans="1:18" x14ac:dyDescent="0.3">
      <c r="A7616" t="s">
        <v>3924</v>
      </c>
      <c r="B7616" s="17">
        <v>45175</v>
      </c>
      <c r="C7616" t="s">
        <v>3917</v>
      </c>
      <c r="D7616" t="s">
        <v>3918</v>
      </c>
      <c r="E7616" t="s">
        <v>3919</v>
      </c>
      <c r="F7616" t="s">
        <v>3930</v>
      </c>
      <c r="G7616" t="s">
        <v>3877</v>
      </c>
      <c r="H7616" t="s">
        <v>3876</v>
      </c>
      <c r="I7616">
        <v>1862</v>
      </c>
      <c r="J7616" s="41">
        <v>1.089E-2</v>
      </c>
      <c r="K7616" s="42">
        <v>20.277180000000001</v>
      </c>
      <c r="L7616" s="43">
        <v>2.1</v>
      </c>
      <c r="M7616" s="42">
        <v>42.582078000000003</v>
      </c>
      <c r="N7616">
        <v>8</v>
      </c>
      <c r="O7616" s="43">
        <v>726</v>
      </c>
      <c r="P7616" s="42">
        <v>100.8</v>
      </c>
      <c r="Q7616" s="42">
        <v>22.5</v>
      </c>
      <c r="R7616" s="42">
        <v>2</v>
      </c>
    </row>
    <row r="7617" spans="1:18" x14ac:dyDescent="0.3">
      <c r="A7617" t="s">
        <v>3924</v>
      </c>
      <c r="B7617" s="17">
        <v>45176</v>
      </c>
      <c r="C7617" t="s">
        <v>3917</v>
      </c>
      <c r="D7617" t="s">
        <v>3918</v>
      </c>
      <c r="E7617" t="s">
        <v>3919</v>
      </c>
      <c r="F7617" t="s">
        <v>3930</v>
      </c>
      <c r="G7617" t="s">
        <v>3877</v>
      </c>
      <c r="H7617" t="s">
        <v>3876</v>
      </c>
      <c r="I7617">
        <v>2291</v>
      </c>
      <c r="J7617" s="41">
        <v>1.155E-2</v>
      </c>
      <c r="K7617" s="42">
        <v>26.46105</v>
      </c>
      <c r="L7617" s="43">
        <v>0.53</v>
      </c>
      <c r="M7617" s="42">
        <v>14.024356500000001</v>
      </c>
      <c r="N7617">
        <v>6</v>
      </c>
      <c r="O7617" s="43">
        <v>395</v>
      </c>
      <c r="P7617" s="42">
        <v>92.399999999999991</v>
      </c>
      <c r="Q7617" s="42">
        <v>9</v>
      </c>
      <c r="R7617" s="42">
        <v>10</v>
      </c>
    </row>
    <row r="7618" spans="1:18" x14ac:dyDescent="0.3">
      <c r="A7618" t="s">
        <v>3924</v>
      </c>
      <c r="B7618" s="17">
        <v>45177</v>
      </c>
      <c r="C7618" t="s">
        <v>3917</v>
      </c>
      <c r="D7618" t="s">
        <v>3918</v>
      </c>
      <c r="E7618" t="s">
        <v>3919</v>
      </c>
      <c r="F7618" t="s">
        <v>3930</v>
      </c>
      <c r="G7618" t="s">
        <v>3877</v>
      </c>
      <c r="H7618" t="s">
        <v>3876</v>
      </c>
      <c r="I7618">
        <v>2674</v>
      </c>
      <c r="J7618" s="41">
        <v>1.2540000000000001E-2</v>
      </c>
      <c r="K7618" s="42">
        <v>33.531960000000005</v>
      </c>
      <c r="L7618" s="43">
        <v>1.95</v>
      </c>
      <c r="M7618" s="42">
        <v>65.387322000000012</v>
      </c>
      <c r="N7618">
        <v>4</v>
      </c>
      <c r="O7618" s="43">
        <v>259</v>
      </c>
      <c r="P7618" s="42">
        <v>114</v>
      </c>
      <c r="Q7618" s="42">
        <v>10.5</v>
      </c>
      <c r="R7618" s="42">
        <v>11</v>
      </c>
    </row>
    <row r="7619" spans="1:18" x14ac:dyDescent="0.3">
      <c r="A7619" t="s">
        <v>3924</v>
      </c>
      <c r="B7619" s="17">
        <v>45178</v>
      </c>
      <c r="C7619" t="s">
        <v>3917</v>
      </c>
      <c r="D7619" t="s">
        <v>3918</v>
      </c>
      <c r="E7619" t="s">
        <v>3919</v>
      </c>
      <c r="F7619" t="s">
        <v>3930</v>
      </c>
      <c r="G7619" t="s">
        <v>3877</v>
      </c>
      <c r="H7619" t="s">
        <v>3876</v>
      </c>
      <c r="I7619">
        <v>2558</v>
      </c>
      <c r="J7619" s="41">
        <v>8.5800000000000008E-3</v>
      </c>
      <c r="K7619" s="42">
        <v>21.947640000000003</v>
      </c>
      <c r="L7619" s="43">
        <v>1.53</v>
      </c>
      <c r="M7619" s="42">
        <v>33.579889200000004</v>
      </c>
      <c r="N7619">
        <v>7</v>
      </c>
      <c r="O7619" s="43">
        <v>411</v>
      </c>
      <c r="P7619" s="42">
        <v>122.39999999999999</v>
      </c>
      <c r="Q7619" s="42">
        <v>15</v>
      </c>
      <c r="R7619" s="42">
        <v>3</v>
      </c>
    </row>
    <row r="7620" spans="1:18" x14ac:dyDescent="0.3">
      <c r="A7620" t="s">
        <v>3924</v>
      </c>
      <c r="B7620" s="17">
        <v>45179</v>
      </c>
      <c r="C7620" t="s">
        <v>3917</v>
      </c>
      <c r="D7620" t="s">
        <v>3918</v>
      </c>
      <c r="E7620" t="s">
        <v>3919</v>
      </c>
      <c r="F7620" t="s">
        <v>3930</v>
      </c>
      <c r="G7620" t="s">
        <v>3877</v>
      </c>
      <c r="H7620" t="s">
        <v>3876</v>
      </c>
      <c r="I7620">
        <v>1492</v>
      </c>
      <c r="J7620" s="41">
        <v>1.2869999999999999E-2</v>
      </c>
      <c r="K7620" s="42">
        <v>19.20204</v>
      </c>
      <c r="L7620" s="43">
        <v>1.9</v>
      </c>
      <c r="M7620" s="42">
        <v>36.483876000000002</v>
      </c>
      <c r="N7620">
        <v>5</v>
      </c>
      <c r="O7620" s="43">
        <v>456</v>
      </c>
      <c r="P7620" s="42">
        <v>120</v>
      </c>
      <c r="Q7620" s="42">
        <v>12</v>
      </c>
      <c r="R7620" s="42">
        <v>2</v>
      </c>
    </row>
    <row r="7621" spans="1:18" x14ac:dyDescent="0.3">
      <c r="A7621" t="s">
        <v>3924</v>
      </c>
      <c r="B7621" s="17">
        <v>45180</v>
      </c>
      <c r="C7621" t="s">
        <v>3917</v>
      </c>
      <c r="D7621" t="s">
        <v>3918</v>
      </c>
      <c r="E7621" t="s">
        <v>3919</v>
      </c>
      <c r="F7621" t="s">
        <v>3930</v>
      </c>
      <c r="G7621" t="s">
        <v>3877</v>
      </c>
      <c r="H7621" t="s">
        <v>3876</v>
      </c>
      <c r="I7621">
        <v>2543</v>
      </c>
      <c r="J7621" s="41">
        <v>1.21E-2</v>
      </c>
      <c r="K7621" s="42">
        <v>30.770299999999999</v>
      </c>
      <c r="L7621" s="43">
        <v>0.99</v>
      </c>
      <c r="M7621" s="42">
        <v>30.462596999999999</v>
      </c>
      <c r="N7621">
        <v>6</v>
      </c>
      <c r="O7621" s="43">
        <v>512</v>
      </c>
      <c r="P7621" s="42">
        <v>99.6</v>
      </c>
      <c r="Q7621" s="42">
        <v>3</v>
      </c>
      <c r="R7621" s="42">
        <v>7</v>
      </c>
    </row>
    <row r="7622" spans="1:18" x14ac:dyDescent="0.3">
      <c r="A7622" t="s">
        <v>3924</v>
      </c>
      <c r="B7622" s="17">
        <v>45181</v>
      </c>
      <c r="C7622" t="s">
        <v>3917</v>
      </c>
      <c r="D7622" t="s">
        <v>3918</v>
      </c>
      <c r="E7622" t="s">
        <v>3919</v>
      </c>
      <c r="F7622" t="s">
        <v>3930</v>
      </c>
      <c r="G7622" t="s">
        <v>3877</v>
      </c>
      <c r="H7622" t="s">
        <v>3876</v>
      </c>
      <c r="I7622">
        <v>1861</v>
      </c>
      <c r="J7622" s="41">
        <v>1.0780000000000001E-2</v>
      </c>
      <c r="K7622" s="42">
        <v>20.061580000000003</v>
      </c>
      <c r="L7622" s="43">
        <v>0.57999999999999996</v>
      </c>
      <c r="M7622" s="42">
        <v>11.635716400000002</v>
      </c>
      <c r="N7622">
        <v>3</v>
      </c>
      <c r="O7622" s="43">
        <v>286</v>
      </c>
      <c r="P7622" s="42">
        <v>126</v>
      </c>
      <c r="Q7622" s="42">
        <v>7.5</v>
      </c>
      <c r="R7622" s="42">
        <v>10</v>
      </c>
    </row>
    <row r="7623" spans="1:18" x14ac:dyDescent="0.3">
      <c r="A7623" t="s">
        <v>3924</v>
      </c>
      <c r="B7623" s="17">
        <v>45182</v>
      </c>
      <c r="C7623" t="s">
        <v>3917</v>
      </c>
      <c r="D7623" t="s">
        <v>3918</v>
      </c>
      <c r="E7623" t="s">
        <v>3919</v>
      </c>
      <c r="F7623" t="s">
        <v>3930</v>
      </c>
      <c r="G7623" t="s">
        <v>3877</v>
      </c>
      <c r="H7623" t="s">
        <v>3876</v>
      </c>
      <c r="I7623">
        <v>2133</v>
      </c>
      <c r="J7623" s="41">
        <v>8.0300000000000007E-3</v>
      </c>
      <c r="K7623" s="42">
        <v>17.12799</v>
      </c>
      <c r="L7623" s="43">
        <v>2.04</v>
      </c>
      <c r="M7623" s="42">
        <v>34.941099600000001</v>
      </c>
      <c r="N7623">
        <v>7</v>
      </c>
      <c r="O7623" s="43">
        <v>382</v>
      </c>
      <c r="P7623" s="42">
        <v>69.599999999999994</v>
      </c>
      <c r="Q7623" s="42">
        <v>4.5</v>
      </c>
      <c r="R7623" s="42">
        <v>8</v>
      </c>
    </row>
    <row r="7624" spans="1:18" x14ac:dyDescent="0.3">
      <c r="A7624" t="s">
        <v>3924</v>
      </c>
      <c r="B7624" s="17">
        <v>45183</v>
      </c>
      <c r="C7624" t="s">
        <v>3917</v>
      </c>
      <c r="D7624" t="s">
        <v>3918</v>
      </c>
      <c r="E7624" t="s">
        <v>3919</v>
      </c>
      <c r="F7624" t="s">
        <v>3930</v>
      </c>
      <c r="G7624" t="s">
        <v>3877</v>
      </c>
      <c r="H7624" t="s">
        <v>3876</v>
      </c>
      <c r="I7624">
        <v>1961</v>
      </c>
      <c r="J7624" s="41">
        <v>1.1440000000000001E-2</v>
      </c>
      <c r="K7624" s="42">
        <v>22.43384</v>
      </c>
      <c r="L7624" s="43">
        <v>1.94</v>
      </c>
      <c r="M7624" s="42">
        <v>43.521649599999996</v>
      </c>
      <c r="N7624">
        <v>4</v>
      </c>
      <c r="O7624" s="43">
        <v>295</v>
      </c>
      <c r="P7624" s="42">
        <v>91.2</v>
      </c>
      <c r="Q7624" s="42">
        <v>24</v>
      </c>
      <c r="R7624" s="42">
        <v>4</v>
      </c>
    </row>
    <row r="7625" spans="1:18" x14ac:dyDescent="0.3">
      <c r="A7625" t="s">
        <v>3924</v>
      </c>
      <c r="B7625" s="17">
        <v>45184</v>
      </c>
      <c r="C7625" t="s">
        <v>3917</v>
      </c>
      <c r="D7625" t="s">
        <v>3918</v>
      </c>
      <c r="E7625" t="s">
        <v>3919</v>
      </c>
      <c r="F7625" t="s">
        <v>3930</v>
      </c>
      <c r="G7625" t="s">
        <v>3877</v>
      </c>
      <c r="H7625" t="s">
        <v>3876</v>
      </c>
      <c r="I7625">
        <v>2789</v>
      </c>
      <c r="J7625" s="41">
        <v>9.7900000000000018E-3</v>
      </c>
      <c r="K7625" s="42">
        <v>27.304310000000005</v>
      </c>
      <c r="L7625" s="43">
        <v>1.93</v>
      </c>
      <c r="M7625" s="42">
        <v>52.697318300000006</v>
      </c>
      <c r="N7625">
        <v>8</v>
      </c>
      <c r="O7625" s="43">
        <v>610</v>
      </c>
      <c r="P7625" s="42">
        <v>123.6</v>
      </c>
      <c r="Q7625" s="42">
        <v>12</v>
      </c>
      <c r="R7625" s="42">
        <v>9</v>
      </c>
    </row>
    <row r="7626" spans="1:18" x14ac:dyDescent="0.3">
      <c r="A7626" t="s">
        <v>3924</v>
      </c>
      <c r="B7626" s="17">
        <v>45185</v>
      </c>
      <c r="C7626" t="s">
        <v>3917</v>
      </c>
      <c r="D7626" t="s">
        <v>3918</v>
      </c>
      <c r="E7626" t="s">
        <v>3919</v>
      </c>
      <c r="F7626" t="s">
        <v>3930</v>
      </c>
      <c r="G7626" t="s">
        <v>3877</v>
      </c>
      <c r="H7626" t="s">
        <v>3876</v>
      </c>
      <c r="I7626">
        <v>1772</v>
      </c>
      <c r="J7626" s="41">
        <v>7.9200000000000017E-3</v>
      </c>
      <c r="K7626" s="42">
        <v>14.034240000000002</v>
      </c>
      <c r="L7626" s="43">
        <v>0.55000000000000004</v>
      </c>
      <c r="M7626" s="42">
        <v>7.7188320000000017</v>
      </c>
      <c r="N7626">
        <v>7</v>
      </c>
      <c r="O7626" s="43">
        <v>416</v>
      </c>
      <c r="P7626" s="42">
        <v>78</v>
      </c>
      <c r="Q7626" s="42">
        <v>15</v>
      </c>
      <c r="R7626" s="42">
        <v>9</v>
      </c>
    </row>
    <row r="7627" spans="1:18" x14ac:dyDescent="0.3">
      <c r="A7627" t="s">
        <v>3924</v>
      </c>
      <c r="B7627" s="17">
        <v>45186</v>
      </c>
      <c r="C7627" t="s">
        <v>3917</v>
      </c>
      <c r="D7627" t="s">
        <v>3918</v>
      </c>
      <c r="E7627" t="s">
        <v>3919</v>
      </c>
      <c r="F7627" t="s">
        <v>3930</v>
      </c>
      <c r="G7627" t="s">
        <v>3877</v>
      </c>
      <c r="H7627" t="s">
        <v>3876</v>
      </c>
      <c r="I7627">
        <v>1808</v>
      </c>
      <c r="J7627" s="41">
        <v>9.9000000000000025E-3</v>
      </c>
      <c r="K7627" s="42">
        <v>17.899200000000004</v>
      </c>
      <c r="L7627" s="43">
        <v>0.85</v>
      </c>
      <c r="M7627" s="42">
        <v>15.214320000000003</v>
      </c>
      <c r="N7627">
        <v>6</v>
      </c>
      <c r="O7627" s="43">
        <v>194</v>
      </c>
      <c r="P7627" s="42">
        <v>60</v>
      </c>
      <c r="Q7627" s="42">
        <v>3</v>
      </c>
      <c r="R7627" s="42">
        <v>2</v>
      </c>
    </row>
    <row r="7628" spans="1:18" x14ac:dyDescent="0.3">
      <c r="A7628" t="s">
        <v>3924</v>
      </c>
      <c r="B7628" s="17">
        <v>45187</v>
      </c>
      <c r="C7628" t="s">
        <v>3917</v>
      </c>
      <c r="D7628" t="s">
        <v>3918</v>
      </c>
      <c r="E7628" t="s">
        <v>3919</v>
      </c>
      <c r="F7628" t="s">
        <v>3930</v>
      </c>
      <c r="G7628" t="s">
        <v>3877</v>
      </c>
      <c r="H7628" t="s">
        <v>3876</v>
      </c>
      <c r="I7628">
        <v>1717</v>
      </c>
      <c r="J7628" s="41">
        <v>1.1770000000000001E-2</v>
      </c>
      <c r="K7628" s="42">
        <v>20.209090000000003</v>
      </c>
      <c r="L7628" s="43">
        <v>1.41</v>
      </c>
      <c r="M7628" s="42">
        <v>28.494816900000004</v>
      </c>
      <c r="N7628">
        <v>3</v>
      </c>
      <c r="O7628" s="43">
        <v>171</v>
      </c>
      <c r="P7628" s="42">
        <v>117.6</v>
      </c>
      <c r="Q7628" s="42">
        <v>12</v>
      </c>
      <c r="R7628" s="42">
        <v>4</v>
      </c>
    </row>
    <row r="7629" spans="1:18" x14ac:dyDescent="0.3">
      <c r="A7629" t="s">
        <v>3924</v>
      </c>
      <c r="B7629" s="17">
        <v>45188</v>
      </c>
      <c r="C7629" t="s">
        <v>3917</v>
      </c>
      <c r="D7629" t="s">
        <v>3918</v>
      </c>
      <c r="E7629" t="s">
        <v>3919</v>
      </c>
      <c r="F7629" t="s">
        <v>3930</v>
      </c>
      <c r="G7629" t="s">
        <v>3877</v>
      </c>
      <c r="H7629" t="s">
        <v>3876</v>
      </c>
      <c r="I7629">
        <v>2149</v>
      </c>
      <c r="J7629" s="41">
        <v>1.0450000000000003E-2</v>
      </c>
      <c r="K7629" s="42">
        <v>22.457050000000006</v>
      </c>
      <c r="L7629" s="43">
        <v>1.36</v>
      </c>
      <c r="M7629" s="42">
        <v>30.541588000000012</v>
      </c>
      <c r="N7629">
        <v>9</v>
      </c>
      <c r="O7629" s="43">
        <v>337</v>
      </c>
      <c r="P7629" s="42">
        <v>76.8</v>
      </c>
      <c r="Q7629" s="42">
        <v>15</v>
      </c>
      <c r="R7629" s="42">
        <v>4</v>
      </c>
    </row>
    <row r="7630" spans="1:18" x14ac:dyDescent="0.3">
      <c r="A7630" t="s">
        <v>3924</v>
      </c>
      <c r="B7630" s="17">
        <v>45189</v>
      </c>
      <c r="C7630" t="s">
        <v>3917</v>
      </c>
      <c r="D7630" t="s">
        <v>3918</v>
      </c>
      <c r="E7630" t="s">
        <v>3919</v>
      </c>
      <c r="F7630" t="s">
        <v>3930</v>
      </c>
      <c r="G7630" t="s">
        <v>3877</v>
      </c>
      <c r="H7630" t="s">
        <v>3876</v>
      </c>
      <c r="I7630">
        <v>2413</v>
      </c>
      <c r="J7630" s="41">
        <v>7.92E-3</v>
      </c>
      <c r="K7630" s="42">
        <v>19.110959999999999</v>
      </c>
      <c r="L7630" s="43">
        <v>0.56999999999999995</v>
      </c>
      <c r="M7630" s="42">
        <v>10.893247199999998</v>
      </c>
      <c r="N7630">
        <v>6</v>
      </c>
      <c r="O7630" s="43">
        <v>257</v>
      </c>
      <c r="P7630" s="42">
        <v>133.19999999999999</v>
      </c>
      <c r="Q7630" s="42">
        <v>22.5</v>
      </c>
      <c r="R7630" s="42">
        <v>11</v>
      </c>
    </row>
    <row r="7631" spans="1:18" x14ac:dyDescent="0.3">
      <c r="A7631" t="s">
        <v>3924</v>
      </c>
      <c r="B7631" s="17">
        <v>45190</v>
      </c>
      <c r="C7631" t="s">
        <v>3917</v>
      </c>
      <c r="D7631" t="s">
        <v>3918</v>
      </c>
      <c r="E7631" t="s">
        <v>3919</v>
      </c>
      <c r="F7631" t="s">
        <v>3930</v>
      </c>
      <c r="G7631" t="s">
        <v>3877</v>
      </c>
      <c r="H7631" t="s">
        <v>3876</v>
      </c>
      <c r="I7631">
        <v>1370</v>
      </c>
      <c r="J7631" s="41">
        <v>1.0890000000000002E-2</v>
      </c>
      <c r="K7631" s="42">
        <v>14.919300000000003</v>
      </c>
      <c r="L7631" s="43">
        <v>1.77</v>
      </c>
      <c r="M7631" s="42">
        <v>26.407161000000006</v>
      </c>
      <c r="N7631">
        <v>4</v>
      </c>
      <c r="O7631" s="43">
        <v>225</v>
      </c>
      <c r="P7631" s="42">
        <v>87.6</v>
      </c>
      <c r="Q7631" s="42">
        <v>6</v>
      </c>
      <c r="R7631" s="42">
        <v>4</v>
      </c>
    </row>
    <row r="7632" spans="1:18" x14ac:dyDescent="0.3">
      <c r="A7632" t="s">
        <v>3924</v>
      </c>
      <c r="B7632" s="17">
        <v>45191</v>
      </c>
      <c r="C7632" t="s">
        <v>3917</v>
      </c>
      <c r="D7632" t="s">
        <v>3918</v>
      </c>
      <c r="E7632" t="s">
        <v>3919</v>
      </c>
      <c r="F7632" t="s">
        <v>3930</v>
      </c>
      <c r="G7632" t="s">
        <v>3877</v>
      </c>
      <c r="H7632" t="s">
        <v>3876</v>
      </c>
      <c r="I7632">
        <v>2686</v>
      </c>
      <c r="J7632" s="41">
        <v>1.1220000000000003E-2</v>
      </c>
      <c r="K7632" s="42">
        <v>30.136920000000007</v>
      </c>
      <c r="L7632" s="43">
        <v>1.72</v>
      </c>
      <c r="M7632" s="42">
        <v>51.83550240000001</v>
      </c>
      <c r="N7632">
        <v>7</v>
      </c>
      <c r="O7632" s="43">
        <v>452</v>
      </c>
      <c r="P7632" s="42">
        <v>72</v>
      </c>
      <c r="Q7632" s="42">
        <v>18</v>
      </c>
      <c r="R7632" s="42">
        <v>13</v>
      </c>
    </row>
    <row r="7633" spans="1:18" x14ac:dyDescent="0.3">
      <c r="A7633" t="s">
        <v>3924</v>
      </c>
      <c r="B7633" s="17">
        <v>45192</v>
      </c>
      <c r="C7633" t="s">
        <v>3917</v>
      </c>
      <c r="D7633" t="s">
        <v>3918</v>
      </c>
      <c r="E7633" t="s">
        <v>3919</v>
      </c>
      <c r="F7633" t="s">
        <v>3930</v>
      </c>
      <c r="G7633" t="s">
        <v>3877</v>
      </c>
      <c r="H7633" t="s">
        <v>3876</v>
      </c>
      <c r="I7633">
        <v>2311</v>
      </c>
      <c r="J7633" s="41">
        <v>1.1880000000000002E-2</v>
      </c>
      <c r="K7633" s="42">
        <v>27.454680000000003</v>
      </c>
      <c r="L7633" s="43">
        <v>0.65</v>
      </c>
      <c r="M7633" s="42">
        <v>17.845542000000002</v>
      </c>
      <c r="N7633">
        <v>8</v>
      </c>
      <c r="O7633" s="43">
        <v>593</v>
      </c>
      <c r="P7633" s="42">
        <v>75.599999999999994</v>
      </c>
      <c r="Q7633" s="42">
        <v>18</v>
      </c>
      <c r="R7633" s="42">
        <v>8</v>
      </c>
    </row>
    <row r="7634" spans="1:18" x14ac:dyDescent="0.3">
      <c r="A7634" t="s">
        <v>3924</v>
      </c>
      <c r="B7634" s="17">
        <v>45193</v>
      </c>
      <c r="C7634" t="s">
        <v>3917</v>
      </c>
      <c r="D7634" t="s">
        <v>3918</v>
      </c>
      <c r="E7634" t="s">
        <v>3919</v>
      </c>
      <c r="F7634" t="s">
        <v>3930</v>
      </c>
      <c r="G7634" t="s">
        <v>3877</v>
      </c>
      <c r="H7634" t="s">
        <v>3876</v>
      </c>
      <c r="I7634">
        <v>1834</v>
      </c>
      <c r="J7634" s="41">
        <v>8.6900000000000015E-3</v>
      </c>
      <c r="K7634" s="42">
        <v>15.937460000000003</v>
      </c>
      <c r="L7634" s="43">
        <v>1.3</v>
      </c>
      <c r="M7634" s="42">
        <v>20.718698000000003</v>
      </c>
      <c r="N7634">
        <v>5</v>
      </c>
      <c r="O7634" s="43">
        <v>262</v>
      </c>
      <c r="P7634" s="42">
        <v>116.39999999999999</v>
      </c>
      <c r="Q7634" s="42">
        <v>1.5</v>
      </c>
      <c r="R7634" s="42">
        <v>12</v>
      </c>
    </row>
    <row r="7635" spans="1:18" x14ac:dyDescent="0.3">
      <c r="A7635" t="s">
        <v>3924</v>
      </c>
      <c r="B7635" s="17">
        <v>45194</v>
      </c>
      <c r="C7635" t="s">
        <v>3917</v>
      </c>
      <c r="D7635" t="s">
        <v>3918</v>
      </c>
      <c r="E7635" t="s">
        <v>3919</v>
      </c>
      <c r="F7635" t="s">
        <v>3930</v>
      </c>
      <c r="G7635" t="s">
        <v>3877</v>
      </c>
      <c r="H7635" t="s">
        <v>3876</v>
      </c>
      <c r="I7635">
        <v>1452</v>
      </c>
      <c r="J7635" s="41">
        <v>7.150000000000001E-3</v>
      </c>
      <c r="K7635" s="42">
        <v>10.381800000000002</v>
      </c>
      <c r="L7635" s="43">
        <v>1.9</v>
      </c>
      <c r="M7635" s="42">
        <v>19.725420000000003</v>
      </c>
      <c r="N7635">
        <v>4</v>
      </c>
      <c r="O7635" s="43">
        <v>347</v>
      </c>
      <c r="P7635" s="42">
        <v>108</v>
      </c>
      <c r="Q7635" s="42">
        <v>12</v>
      </c>
      <c r="R7635" s="42">
        <v>4</v>
      </c>
    </row>
    <row r="7636" spans="1:18" x14ac:dyDescent="0.3">
      <c r="A7636" t="s">
        <v>3924</v>
      </c>
      <c r="B7636" s="17">
        <v>45195</v>
      </c>
      <c r="C7636" t="s">
        <v>3917</v>
      </c>
      <c r="D7636" t="s">
        <v>3918</v>
      </c>
      <c r="E7636" t="s">
        <v>3919</v>
      </c>
      <c r="F7636" t="s">
        <v>3930</v>
      </c>
      <c r="G7636" t="s">
        <v>3877</v>
      </c>
      <c r="H7636" t="s">
        <v>3876</v>
      </c>
      <c r="I7636">
        <v>2085</v>
      </c>
      <c r="J7636" s="41">
        <v>7.3700000000000015E-3</v>
      </c>
      <c r="K7636" s="42">
        <v>15.366450000000004</v>
      </c>
      <c r="L7636" s="43">
        <v>1.21</v>
      </c>
      <c r="M7636" s="42">
        <v>18.593404500000005</v>
      </c>
      <c r="N7636">
        <v>9</v>
      </c>
      <c r="O7636" s="43">
        <v>590</v>
      </c>
      <c r="P7636" s="42">
        <v>103.2</v>
      </c>
      <c r="Q7636" s="42">
        <v>12</v>
      </c>
      <c r="R7636" s="42">
        <v>4</v>
      </c>
    </row>
    <row r="7637" spans="1:18" x14ac:dyDescent="0.3">
      <c r="A7637" t="s">
        <v>3924</v>
      </c>
      <c r="B7637" s="17">
        <v>45196</v>
      </c>
      <c r="C7637" t="s">
        <v>3917</v>
      </c>
      <c r="D7637" t="s">
        <v>3918</v>
      </c>
      <c r="E7637" t="s">
        <v>3919</v>
      </c>
      <c r="F7637" t="s">
        <v>3930</v>
      </c>
      <c r="G7637" t="s">
        <v>3877</v>
      </c>
      <c r="H7637" t="s">
        <v>3876</v>
      </c>
      <c r="I7637">
        <v>1282</v>
      </c>
      <c r="J7637" s="41">
        <v>9.130000000000001E-3</v>
      </c>
      <c r="K7637" s="42">
        <v>11.704660000000001</v>
      </c>
      <c r="L7637" s="43">
        <v>0.76</v>
      </c>
      <c r="M7637" s="42">
        <v>8.8955415999999996</v>
      </c>
      <c r="N7637">
        <v>5</v>
      </c>
      <c r="O7637" s="43">
        <v>311</v>
      </c>
      <c r="P7637" s="42">
        <v>81.599999999999994</v>
      </c>
      <c r="Q7637" s="42">
        <v>12</v>
      </c>
      <c r="R7637" s="42">
        <v>6</v>
      </c>
    </row>
    <row r="7638" spans="1:18" x14ac:dyDescent="0.3">
      <c r="A7638" t="s">
        <v>3924</v>
      </c>
      <c r="B7638" s="17">
        <v>45197</v>
      </c>
      <c r="C7638" t="s">
        <v>3917</v>
      </c>
      <c r="D7638" t="s">
        <v>3918</v>
      </c>
      <c r="E7638" t="s">
        <v>3919</v>
      </c>
      <c r="F7638" t="s">
        <v>3930</v>
      </c>
      <c r="G7638" t="s">
        <v>3877</v>
      </c>
      <c r="H7638" t="s">
        <v>3876</v>
      </c>
      <c r="I7638">
        <v>2082</v>
      </c>
      <c r="J7638" s="41">
        <v>7.92E-3</v>
      </c>
      <c r="K7638" s="42">
        <v>16.489439999999998</v>
      </c>
      <c r="L7638" s="43">
        <v>0.94</v>
      </c>
      <c r="M7638" s="42">
        <v>15.500073599999997</v>
      </c>
      <c r="N7638">
        <v>6</v>
      </c>
      <c r="O7638" s="43">
        <v>458</v>
      </c>
      <c r="P7638" s="42">
        <v>108</v>
      </c>
      <c r="Q7638" s="42">
        <v>13.5</v>
      </c>
      <c r="R7638" s="42">
        <v>11</v>
      </c>
    </row>
    <row r="7639" spans="1:18" x14ac:dyDescent="0.3">
      <c r="A7639" t="s">
        <v>3924</v>
      </c>
      <c r="B7639" s="17">
        <v>45198</v>
      </c>
      <c r="C7639" t="s">
        <v>3917</v>
      </c>
      <c r="D7639" t="s">
        <v>3918</v>
      </c>
      <c r="E7639" t="s">
        <v>3919</v>
      </c>
      <c r="F7639" t="s">
        <v>3930</v>
      </c>
      <c r="G7639" t="s">
        <v>3877</v>
      </c>
      <c r="H7639" t="s">
        <v>3876</v>
      </c>
      <c r="I7639">
        <v>1569</v>
      </c>
      <c r="J7639" s="41">
        <v>1.0780000000000001E-2</v>
      </c>
      <c r="K7639" s="42">
        <v>16.913820000000001</v>
      </c>
      <c r="L7639" s="43">
        <v>0.78</v>
      </c>
      <c r="M7639" s="42">
        <v>13.192779600000001</v>
      </c>
      <c r="N7639">
        <v>3</v>
      </c>
      <c r="O7639" s="43">
        <v>295</v>
      </c>
      <c r="P7639" s="42">
        <v>100.8</v>
      </c>
      <c r="Q7639" s="42">
        <v>4.5</v>
      </c>
      <c r="R7639" s="42">
        <v>5</v>
      </c>
    </row>
    <row r="7640" spans="1:18" x14ac:dyDescent="0.3">
      <c r="A7640" t="s">
        <v>3924</v>
      </c>
      <c r="B7640" s="17">
        <v>45199</v>
      </c>
      <c r="C7640" t="s">
        <v>3917</v>
      </c>
      <c r="D7640" t="s">
        <v>3918</v>
      </c>
      <c r="E7640" t="s">
        <v>3919</v>
      </c>
      <c r="F7640" t="s">
        <v>3930</v>
      </c>
      <c r="G7640" t="s">
        <v>3877</v>
      </c>
      <c r="H7640" t="s">
        <v>3876</v>
      </c>
      <c r="I7640">
        <v>2779</v>
      </c>
      <c r="J7640" s="41">
        <v>1.1550000000000001E-2</v>
      </c>
      <c r="K7640" s="42">
        <v>32.097450000000002</v>
      </c>
      <c r="L7640" s="43">
        <v>1.35</v>
      </c>
      <c r="M7640" s="42">
        <v>43.331557500000002</v>
      </c>
      <c r="N7640">
        <v>7</v>
      </c>
      <c r="O7640" s="43">
        <v>380</v>
      </c>
      <c r="P7640" s="42">
        <v>116.39999999999999</v>
      </c>
      <c r="Q7640" s="42">
        <v>1.5</v>
      </c>
      <c r="R7640" s="42">
        <v>7</v>
      </c>
    </row>
    <row r="7641" spans="1:18" x14ac:dyDescent="0.3">
      <c r="A7641" t="s">
        <v>3924</v>
      </c>
      <c r="B7641" s="17">
        <v>45200</v>
      </c>
      <c r="C7641" t="s">
        <v>3917</v>
      </c>
      <c r="D7641" t="s">
        <v>3918</v>
      </c>
      <c r="E7641" t="s">
        <v>3919</v>
      </c>
      <c r="F7641" t="s">
        <v>3930</v>
      </c>
      <c r="G7641" t="s">
        <v>3877</v>
      </c>
      <c r="H7641" t="s">
        <v>3876</v>
      </c>
      <c r="I7641">
        <v>1870</v>
      </c>
      <c r="J7641" s="41">
        <v>1.023E-2</v>
      </c>
      <c r="K7641" s="42">
        <v>19.130099999999999</v>
      </c>
      <c r="L7641" s="43">
        <v>0.63</v>
      </c>
      <c r="M7641" s="42">
        <v>12.051962999999999</v>
      </c>
      <c r="N7641">
        <v>9</v>
      </c>
      <c r="O7641" s="43">
        <v>625</v>
      </c>
      <c r="P7641" s="42">
        <v>130.79999999999998</v>
      </c>
      <c r="Q7641" s="42">
        <v>13.5</v>
      </c>
      <c r="R7641" s="42">
        <v>2</v>
      </c>
    </row>
    <row r="7642" spans="1:18" x14ac:dyDescent="0.3">
      <c r="A7642" t="s">
        <v>3924</v>
      </c>
      <c r="B7642" s="17">
        <v>45201</v>
      </c>
      <c r="C7642" t="s">
        <v>3917</v>
      </c>
      <c r="D7642" t="s">
        <v>3918</v>
      </c>
      <c r="E7642" t="s">
        <v>3919</v>
      </c>
      <c r="F7642" t="s">
        <v>3930</v>
      </c>
      <c r="G7642" t="s">
        <v>3877</v>
      </c>
      <c r="H7642" t="s">
        <v>3876</v>
      </c>
      <c r="I7642">
        <v>1714</v>
      </c>
      <c r="J7642" s="41">
        <v>8.0300000000000007E-3</v>
      </c>
      <c r="K7642" s="42">
        <v>13.763420000000002</v>
      </c>
      <c r="L7642" s="43">
        <v>0.83</v>
      </c>
      <c r="M7642" s="42">
        <v>11.4236386</v>
      </c>
      <c r="N7642">
        <v>5</v>
      </c>
      <c r="O7642" s="43">
        <v>427</v>
      </c>
      <c r="P7642" s="42">
        <v>84</v>
      </c>
      <c r="Q7642" s="42">
        <v>12</v>
      </c>
      <c r="R7642" s="42">
        <v>7</v>
      </c>
    </row>
    <row r="7643" spans="1:18" x14ac:dyDescent="0.3">
      <c r="A7643" t="s">
        <v>3924</v>
      </c>
      <c r="B7643" s="17">
        <v>45202</v>
      </c>
      <c r="C7643" t="s">
        <v>3917</v>
      </c>
      <c r="D7643" t="s">
        <v>3918</v>
      </c>
      <c r="E7643" t="s">
        <v>3919</v>
      </c>
      <c r="F7643" t="s">
        <v>3930</v>
      </c>
      <c r="G7643" t="s">
        <v>3877</v>
      </c>
      <c r="H7643" t="s">
        <v>3876</v>
      </c>
      <c r="I7643">
        <v>1872</v>
      </c>
      <c r="J7643" s="41">
        <v>1.111E-2</v>
      </c>
      <c r="K7643" s="42">
        <v>20.797920000000001</v>
      </c>
      <c r="L7643" s="43">
        <v>0.59</v>
      </c>
      <c r="M7643" s="42">
        <v>12.2707728</v>
      </c>
      <c r="N7643">
        <v>5</v>
      </c>
      <c r="O7643" s="43">
        <v>281</v>
      </c>
      <c r="P7643" s="42">
        <v>121.19999999999999</v>
      </c>
      <c r="Q7643" s="42">
        <v>24</v>
      </c>
      <c r="R7643" s="42">
        <v>6</v>
      </c>
    </row>
    <row r="7644" spans="1:18" x14ac:dyDescent="0.3">
      <c r="A7644" t="s">
        <v>3924</v>
      </c>
      <c r="B7644" s="17">
        <v>45203</v>
      </c>
      <c r="C7644" t="s">
        <v>3917</v>
      </c>
      <c r="D7644" t="s">
        <v>3918</v>
      </c>
      <c r="E7644" t="s">
        <v>3919</v>
      </c>
      <c r="F7644" t="s">
        <v>3930</v>
      </c>
      <c r="G7644" t="s">
        <v>3877</v>
      </c>
      <c r="H7644" t="s">
        <v>3876</v>
      </c>
      <c r="I7644">
        <v>2322</v>
      </c>
      <c r="J7644" s="41">
        <v>9.2400000000000017E-3</v>
      </c>
      <c r="K7644" s="42">
        <v>21.455280000000005</v>
      </c>
      <c r="L7644" s="43">
        <v>1.01</v>
      </c>
      <c r="M7644" s="42">
        <v>21.669832800000005</v>
      </c>
      <c r="N7644">
        <v>6</v>
      </c>
      <c r="O7644" s="43">
        <v>430</v>
      </c>
      <c r="P7644" s="42">
        <v>112.8</v>
      </c>
      <c r="Q7644" s="42">
        <v>9</v>
      </c>
      <c r="R7644" s="42">
        <v>2</v>
      </c>
    </row>
    <row r="7645" spans="1:18" x14ac:dyDescent="0.3">
      <c r="A7645" t="s">
        <v>3924</v>
      </c>
      <c r="B7645" s="17">
        <v>45204</v>
      </c>
      <c r="C7645" t="s">
        <v>3917</v>
      </c>
      <c r="D7645" t="s">
        <v>3918</v>
      </c>
      <c r="E7645" t="s">
        <v>3919</v>
      </c>
      <c r="F7645" t="s">
        <v>3930</v>
      </c>
      <c r="G7645" t="s">
        <v>3877</v>
      </c>
      <c r="H7645" t="s">
        <v>3876</v>
      </c>
      <c r="I7645">
        <v>1570</v>
      </c>
      <c r="J7645" s="41">
        <v>1.2320000000000001E-2</v>
      </c>
      <c r="K7645" s="42">
        <v>19.342400000000001</v>
      </c>
      <c r="L7645" s="43">
        <v>0.55000000000000004</v>
      </c>
      <c r="M7645" s="42">
        <v>10.638320000000002</v>
      </c>
      <c r="N7645">
        <v>9</v>
      </c>
      <c r="O7645" s="43">
        <v>428</v>
      </c>
      <c r="P7645" s="42">
        <v>92.399999999999991</v>
      </c>
      <c r="Q7645" s="42">
        <v>25.5</v>
      </c>
      <c r="R7645" s="42">
        <v>1</v>
      </c>
    </row>
    <row r="7646" spans="1:18" x14ac:dyDescent="0.3">
      <c r="A7646" t="s">
        <v>3924</v>
      </c>
      <c r="B7646" s="17">
        <v>45205</v>
      </c>
      <c r="C7646" t="s">
        <v>3917</v>
      </c>
      <c r="D7646" t="s">
        <v>3918</v>
      </c>
      <c r="E7646" t="s">
        <v>3919</v>
      </c>
      <c r="F7646" t="s">
        <v>3930</v>
      </c>
      <c r="G7646" t="s">
        <v>3877</v>
      </c>
      <c r="H7646" t="s">
        <v>3876</v>
      </c>
      <c r="I7646">
        <v>2442</v>
      </c>
      <c r="J7646" s="41">
        <v>1.188E-2</v>
      </c>
      <c r="K7646" s="42">
        <v>29.010960000000001</v>
      </c>
      <c r="L7646" s="43">
        <v>1.32</v>
      </c>
      <c r="M7646" s="42">
        <v>38.2944672</v>
      </c>
      <c r="N7646">
        <v>9</v>
      </c>
      <c r="O7646" s="43">
        <v>315</v>
      </c>
      <c r="P7646" s="42">
        <v>114</v>
      </c>
      <c r="Q7646" s="42">
        <v>24</v>
      </c>
      <c r="R7646" s="42">
        <v>11</v>
      </c>
    </row>
    <row r="7647" spans="1:18" x14ac:dyDescent="0.3">
      <c r="A7647" t="s">
        <v>3924</v>
      </c>
      <c r="B7647" s="17">
        <v>45206</v>
      </c>
      <c r="C7647" t="s">
        <v>3917</v>
      </c>
      <c r="D7647" t="s">
        <v>3918</v>
      </c>
      <c r="E7647" t="s">
        <v>3919</v>
      </c>
      <c r="F7647" t="s">
        <v>3930</v>
      </c>
      <c r="G7647" t="s">
        <v>3877</v>
      </c>
      <c r="H7647" t="s">
        <v>3876</v>
      </c>
      <c r="I7647">
        <v>1291</v>
      </c>
      <c r="J7647" s="41">
        <v>1.2210000000000002E-2</v>
      </c>
      <c r="K7647" s="42">
        <v>15.763110000000003</v>
      </c>
      <c r="L7647" s="43">
        <v>1.48</v>
      </c>
      <c r="M7647" s="42">
        <v>23.329402800000004</v>
      </c>
      <c r="N7647">
        <v>3</v>
      </c>
      <c r="O7647" s="43">
        <v>238</v>
      </c>
      <c r="P7647" s="42">
        <v>63.599999999999994</v>
      </c>
      <c r="Q7647" s="42">
        <v>28.5</v>
      </c>
      <c r="R7647" s="42">
        <v>10</v>
      </c>
    </row>
    <row r="7648" spans="1:18" x14ac:dyDescent="0.3">
      <c r="A7648" t="s">
        <v>3924</v>
      </c>
      <c r="B7648" s="17">
        <v>45207</v>
      </c>
      <c r="C7648" t="s">
        <v>3917</v>
      </c>
      <c r="D7648" t="s">
        <v>3918</v>
      </c>
      <c r="E7648" t="s">
        <v>3919</v>
      </c>
      <c r="F7648" t="s">
        <v>3930</v>
      </c>
      <c r="G7648" t="s">
        <v>3877</v>
      </c>
      <c r="H7648" t="s">
        <v>3876</v>
      </c>
      <c r="I7648">
        <v>1714</v>
      </c>
      <c r="J7648" s="41">
        <v>1.3529999999999999E-2</v>
      </c>
      <c r="K7648" s="42">
        <v>23.190419999999996</v>
      </c>
      <c r="L7648" s="43">
        <v>1.48</v>
      </c>
      <c r="M7648" s="42">
        <v>34.321821599999993</v>
      </c>
      <c r="N7648">
        <v>8</v>
      </c>
      <c r="O7648" s="43">
        <v>524</v>
      </c>
      <c r="P7648" s="42">
        <v>91.2</v>
      </c>
      <c r="Q7648" s="42">
        <v>16.5</v>
      </c>
      <c r="R7648" s="42">
        <v>7</v>
      </c>
    </row>
    <row r="7649" spans="1:18" x14ac:dyDescent="0.3">
      <c r="A7649" t="s">
        <v>3924</v>
      </c>
      <c r="B7649" s="17">
        <v>45208</v>
      </c>
      <c r="C7649" t="s">
        <v>3917</v>
      </c>
      <c r="D7649" t="s">
        <v>3918</v>
      </c>
      <c r="E7649" t="s">
        <v>3919</v>
      </c>
      <c r="F7649" t="s">
        <v>3930</v>
      </c>
      <c r="G7649" t="s">
        <v>3877</v>
      </c>
      <c r="H7649" t="s">
        <v>3876</v>
      </c>
      <c r="I7649">
        <v>1739</v>
      </c>
      <c r="J7649" s="41">
        <v>1.0340000000000002E-2</v>
      </c>
      <c r="K7649" s="42">
        <v>17.981260000000002</v>
      </c>
      <c r="L7649" s="43">
        <v>0.98</v>
      </c>
      <c r="M7649" s="42">
        <v>17.621634800000002</v>
      </c>
      <c r="N7649">
        <v>9</v>
      </c>
      <c r="O7649" s="43">
        <v>488</v>
      </c>
      <c r="P7649" s="42">
        <v>116.39999999999999</v>
      </c>
      <c r="Q7649" s="42">
        <v>19.5</v>
      </c>
      <c r="R7649" s="42">
        <v>2</v>
      </c>
    </row>
    <row r="7650" spans="1:18" x14ac:dyDescent="0.3">
      <c r="A7650" t="s">
        <v>3924</v>
      </c>
      <c r="B7650" s="17">
        <v>45209</v>
      </c>
      <c r="C7650" t="s">
        <v>3917</v>
      </c>
      <c r="D7650" t="s">
        <v>3918</v>
      </c>
      <c r="E7650" t="s">
        <v>3919</v>
      </c>
      <c r="F7650" t="s">
        <v>3930</v>
      </c>
      <c r="G7650" t="s">
        <v>3877</v>
      </c>
      <c r="H7650" t="s">
        <v>3876</v>
      </c>
      <c r="I7650">
        <v>1534</v>
      </c>
      <c r="J7650" s="41">
        <v>7.810000000000001E-3</v>
      </c>
      <c r="K7650" s="42">
        <v>11.980540000000001</v>
      </c>
      <c r="L7650" s="43">
        <v>0.78</v>
      </c>
      <c r="M7650" s="42">
        <v>9.3448212000000019</v>
      </c>
      <c r="N7650">
        <v>7</v>
      </c>
      <c r="O7650" s="43">
        <v>385</v>
      </c>
      <c r="P7650" s="42">
        <v>114</v>
      </c>
      <c r="Q7650" s="42">
        <v>21</v>
      </c>
      <c r="R7650" s="42">
        <v>10</v>
      </c>
    </row>
    <row r="7651" spans="1:18" x14ac:dyDescent="0.3">
      <c r="A7651" t="s">
        <v>3924</v>
      </c>
      <c r="B7651" s="17">
        <v>45210</v>
      </c>
      <c r="C7651" t="s">
        <v>3917</v>
      </c>
      <c r="D7651" t="s">
        <v>3918</v>
      </c>
      <c r="E7651" t="s">
        <v>3919</v>
      </c>
      <c r="F7651" t="s">
        <v>3930</v>
      </c>
      <c r="G7651" t="s">
        <v>3877</v>
      </c>
      <c r="H7651" t="s">
        <v>3876</v>
      </c>
      <c r="I7651">
        <v>1570</v>
      </c>
      <c r="J7651" s="41">
        <v>8.4700000000000018E-3</v>
      </c>
      <c r="K7651" s="42">
        <v>13.297900000000002</v>
      </c>
      <c r="L7651" s="43">
        <v>0.52</v>
      </c>
      <c r="M7651" s="42">
        <v>6.9149080000000014</v>
      </c>
      <c r="N7651">
        <v>2</v>
      </c>
      <c r="O7651" s="43">
        <v>78</v>
      </c>
      <c r="P7651" s="42">
        <v>90</v>
      </c>
      <c r="Q7651" s="42">
        <v>12</v>
      </c>
      <c r="R7651" s="42">
        <v>3</v>
      </c>
    </row>
    <row r="7652" spans="1:18" x14ac:dyDescent="0.3">
      <c r="A7652" t="s">
        <v>3924</v>
      </c>
      <c r="B7652" s="17">
        <v>45211</v>
      </c>
      <c r="C7652" t="s">
        <v>3917</v>
      </c>
      <c r="D7652" t="s">
        <v>3918</v>
      </c>
      <c r="E7652" t="s">
        <v>3919</v>
      </c>
      <c r="F7652" t="s">
        <v>3930</v>
      </c>
      <c r="G7652" t="s">
        <v>3877</v>
      </c>
      <c r="H7652" t="s">
        <v>3876</v>
      </c>
      <c r="I7652">
        <v>1887</v>
      </c>
      <c r="J7652" s="41">
        <v>9.9000000000000025E-3</v>
      </c>
      <c r="K7652" s="42">
        <v>18.681300000000004</v>
      </c>
      <c r="L7652" s="43">
        <v>1.78</v>
      </c>
      <c r="M7652" s="42">
        <v>33.252714000000005</v>
      </c>
      <c r="N7652">
        <v>8</v>
      </c>
      <c r="O7652" s="43">
        <v>479</v>
      </c>
      <c r="P7652" s="42">
        <v>111.6</v>
      </c>
      <c r="Q7652" s="42">
        <v>31.5</v>
      </c>
      <c r="R7652" s="42">
        <v>4</v>
      </c>
    </row>
    <row r="7653" spans="1:18" x14ac:dyDescent="0.3">
      <c r="A7653" t="s">
        <v>3924</v>
      </c>
      <c r="B7653" s="17">
        <v>45212</v>
      </c>
      <c r="C7653" t="s">
        <v>3917</v>
      </c>
      <c r="D7653" t="s">
        <v>3918</v>
      </c>
      <c r="E7653" t="s">
        <v>3919</v>
      </c>
      <c r="F7653" t="s">
        <v>3930</v>
      </c>
      <c r="G7653" t="s">
        <v>3877</v>
      </c>
      <c r="H7653" t="s">
        <v>3876</v>
      </c>
      <c r="I7653">
        <v>2220</v>
      </c>
      <c r="J7653" s="41">
        <v>8.1400000000000014E-3</v>
      </c>
      <c r="K7653" s="42">
        <v>18.070800000000002</v>
      </c>
      <c r="L7653" s="43">
        <v>0.66</v>
      </c>
      <c r="M7653" s="42">
        <v>11.926728000000002</v>
      </c>
      <c r="N7653">
        <v>5</v>
      </c>
      <c r="O7653" s="43">
        <v>466</v>
      </c>
      <c r="P7653" s="42">
        <v>93.6</v>
      </c>
      <c r="Q7653" s="42">
        <v>3</v>
      </c>
      <c r="R7653" s="42">
        <v>11</v>
      </c>
    </row>
    <row r="7654" spans="1:18" x14ac:dyDescent="0.3">
      <c r="A7654" t="s">
        <v>3924</v>
      </c>
      <c r="B7654" s="17">
        <v>45213</v>
      </c>
      <c r="C7654" t="s">
        <v>3917</v>
      </c>
      <c r="D7654" t="s">
        <v>3918</v>
      </c>
      <c r="E7654" t="s">
        <v>3919</v>
      </c>
      <c r="F7654" t="s">
        <v>3930</v>
      </c>
      <c r="G7654" t="s">
        <v>3877</v>
      </c>
      <c r="H7654" t="s">
        <v>3876</v>
      </c>
      <c r="I7654">
        <v>1630</v>
      </c>
      <c r="J7654" s="41">
        <v>6.9300000000000004E-3</v>
      </c>
      <c r="K7654" s="42">
        <v>11.295900000000001</v>
      </c>
      <c r="L7654" s="43">
        <v>1.23</v>
      </c>
      <c r="M7654" s="42">
        <v>13.893957000000002</v>
      </c>
      <c r="N7654">
        <v>5</v>
      </c>
      <c r="O7654" s="43">
        <v>223</v>
      </c>
      <c r="P7654" s="42">
        <v>100.8</v>
      </c>
      <c r="Q7654" s="42">
        <v>10.5</v>
      </c>
      <c r="R7654" s="42">
        <v>9</v>
      </c>
    </row>
    <row r="7655" spans="1:18" x14ac:dyDescent="0.3">
      <c r="A7655" t="s">
        <v>3924</v>
      </c>
      <c r="B7655" s="17">
        <v>45214</v>
      </c>
      <c r="C7655" t="s">
        <v>3917</v>
      </c>
      <c r="D7655" t="s">
        <v>3918</v>
      </c>
      <c r="E7655" t="s">
        <v>3919</v>
      </c>
      <c r="F7655" t="s">
        <v>3930</v>
      </c>
      <c r="G7655" t="s">
        <v>3877</v>
      </c>
      <c r="H7655" t="s">
        <v>3876</v>
      </c>
      <c r="I7655">
        <v>2679</v>
      </c>
      <c r="J7655" s="41">
        <v>8.3600000000000011E-3</v>
      </c>
      <c r="K7655" s="42">
        <v>22.396440000000002</v>
      </c>
      <c r="L7655" s="43">
        <v>2</v>
      </c>
      <c r="M7655" s="42">
        <v>44.792880000000004</v>
      </c>
      <c r="N7655">
        <v>6</v>
      </c>
      <c r="O7655" s="43">
        <v>383</v>
      </c>
      <c r="P7655" s="42">
        <v>80.399999999999991</v>
      </c>
      <c r="Q7655" s="42">
        <v>27</v>
      </c>
      <c r="R7655" s="42">
        <v>7</v>
      </c>
    </row>
    <row r="7656" spans="1:18" x14ac:dyDescent="0.3">
      <c r="A7656" t="s">
        <v>3924</v>
      </c>
      <c r="B7656" s="17">
        <v>45215</v>
      </c>
      <c r="C7656" t="s">
        <v>3917</v>
      </c>
      <c r="D7656" t="s">
        <v>3918</v>
      </c>
      <c r="E7656" t="s">
        <v>3919</v>
      </c>
      <c r="F7656" t="s">
        <v>3930</v>
      </c>
      <c r="G7656" t="s">
        <v>3877</v>
      </c>
      <c r="H7656" t="s">
        <v>3876</v>
      </c>
      <c r="I7656">
        <v>2857</v>
      </c>
      <c r="J7656" s="41">
        <v>1.1769999999999999E-2</v>
      </c>
      <c r="K7656" s="42">
        <v>33.626889999999996</v>
      </c>
      <c r="L7656" s="43">
        <v>1.98</v>
      </c>
      <c r="M7656" s="42">
        <v>66.581242199999991</v>
      </c>
      <c r="N7656">
        <v>6</v>
      </c>
      <c r="O7656" s="43">
        <v>508</v>
      </c>
      <c r="P7656" s="42">
        <v>76.8</v>
      </c>
      <c r="Q7656" s="42">
        <v>19.5</v>
      </c>
      <c r="R7656" s="42">
        <v>12</v>
      </c>
    </row>
    <row r="7657" spans="1:18" x14ac:dyDescent="0.3">
      <c r="A7657" t="s">
        <v>3924</v>
      </c>
      <c r="B7657" s="17">
        <v>45216</v>
      </c>
      <c r="C7657" t="s">
        <v>3917</v>
      </c>
      <c r="D7657" t="s">
        <v>3918</v>
      </c>
      <c r="E7657" t="s">
        <v>3919</v>
      </c>
      <c r="F7657" t="s">
        <v>3930</v>
      </c>
      <c r="G7657" t="s">
        <v>3877</v>
      </c>
      <c r="H7657" t="s">
        <v>3876</v>
      </c>
      <c r="I7657">
        <v>2699</v>
      </c>
      <c r="J7657" s="41">
        <v>1.133E-2</v>
      </c>
      <c r="K7657" s="42">
        <v>30.57967</v>
      </c>
      <c r="L7657" s="43">
        <v>0.51</v>
      </c>
      <c r="M7657" s="42">
        <v>15.5956317</v>
      </c>
      <c r="N7657">
        <v>4</v>
      </c>
      <c r="O7657" s="43">
        <v>347</v>
      </c>
      <c r="P7657" s="42">
        <v>62.4</v>
      </c>
      <c r="Q7657" s="42">
        <v>22.5</v>
      </c>
      <c r="R7657" s="42">
        <v>5</v>
      </c>
    </row>
    <row r="7658" spans="1:18" x14ac:dyDescent="0.3">
      <c r="A7658" t="s">
        <v>3924</v>
      </c>
      <c r="B7658" s="17">
        <v>45217</v>
      </c>
      <c r="C7658" t="s">
        <v>3917</v>
      </c>
      <c r="D7658" t="s">
        <v>3918</v>
      </c>
      <c r="E7658" t="s">
        <v>3919</v>
      </c>
      <c r="F7658" t="s">
        <v>3930</v>
      </c>
      <c r="G7658" t="s">
        <v>3877</v>
      </c>
      <c r="H7658" t="s">
        <v>3876</v>
      </c>
      <c r="I7658">
        <v>1946</v>
      </c>
      <c r="J7658" s="41">
        <v>1.0890000000000002E-2</v>
      </c>
      <c r="K7658" s="42">
        <v>21.191940000000002</v>
      </c>
      <c r="L7658" s="43">
        <v>0.65</v>
      </c>
      <c r="M7658" s="42">
        <v>13.774761000000002</v>
      </c>
      <c r="N7658">
        <v>6</v>
      </c>
      <c r="O7658" s="43">
        <v>369</v>
      </c>
      <c r="P7658" s="42">
        <v>109.2</v>
      </c>
      <c r="Q7658" s="42">
        <v>7.5</v>
      </c>
      <c r="R7658" s="42">
        <v>4</v>
      </c>
    </row>
    <row r="7659" spans="1:18" x14ac:dyDescent="0.3">
      <c r="A7659" t="s">
        <v>3924</v>
      </c>
      <c r="B7659" s="17">
        <v>45218</v>
      </c>
      <c r="C7659" t="s">
        <v>3917</v>
      </c>
      <c r="D7659" t="s">
        <v>3918</v>
      </c>
      <c r="E7659" t="s">
        <v>3919</v>
      </c>
      <c r="F7659" t="s">
        <v>3930</v>
      </c>
      <c r="G7659" t="s">
        <v>3877</v>
      </c>
      <c r="H7659" t="s">
        <v>3876</v>
      </c>
      <c r="I7659">
        <v>2745</v>
      </c>
      <c r="J7659" s="41">
        <v>1.1220000000000003E-2</v>
      </c>
      <c r="K7659" s="42">
        <v>30.798900000000007</v>
      </c>
      <c r="L7659" s="43">
        <v>2.1</v>
      </c>
      <c r="M7659" s="42">
        <v>64.677690000000013</v>
      </c>
      <c r="N7659">
        <v>6</v>
      </c>
      <c r="O7659" s="43">
        <v>205</v>
      </c>
      <c r="P7659" s="42">
        <v>67.2</v>
      </c>
      <c r="Q7659" s="42">
        <v>19.5</v>
      </c>
      <c r="R7659" s="42">
        <v>4</v>
      </c>
    </row>
    <row r="7660" spans="1:18" x14ac:dyDescent="0.3">
      <c r="A7660" t="s">
        <v>3924</v>
      </c>
      <c r="B7660" s="17">
        <v>45219</v>
      </c>
      <c r="C7660" t="s">
        <v>3917</v>
      </c>
      <c r="D7660" t="s">
        <v>3918</v>
      </c>
      <c r="E7660" t="s">
        <v>3919</v>
      </c>
      <c r="F7660" t="s">
        <v>3930</v>
      </c>
      <c r="G7660" t="s">
        <v>3877</v>
      </c>
      <c r="H7660" t="s">
        <v>3876</v>
      </c>
      <c r="I7660">
        <v>2041</v>
      </c>
      <c r="J7660" s="41">
        <v>1.1659999999999998E-2</v>
      </c>
      <c r="K7660" s="42">
        <v>23.798059999999996</v>
      </c>
      <c r="L7660" s="43">
        <v>2.0099999999999998</v>
      </c>
      <c r="M7660" s="42">
        <v>47.834100599999985</v>
      </c>
      <c r="N7660">
        <v>8</v>
      </c>
      <c r="O7660" s="43">
        <v>655</v>
      </c>
      <c r="P7660" s="42">
        <v>111.6</v>
      </c>
      <c r="Q7660" s="42">
        <v>0</v>
      </c>
      <c r="R7660" s="42">
        <v>6</v>
      </c>
    </row>
    <row r="7661" spans="1:18" x14ac:dyDescent="0.3">
      <c r="A7661" t="s">
        <v>3924</v>
      </c>
      <c r="B7661" s="17">
        <v>45220</v>
      </c>
      <c r="C7661" t="s">
        <v>3917</v>
      </c>
      <c r="D7661" t="s">
        <v>3918</v>
      </c>
      <c r="E7661" t="s">
        <v>3919</v>
      </c>
      <c r="F7661" t="s">
        <v>3930</v>
      </c>
      <c r="G7661" t="s">
        <v>3877</v>
      </c>
      <c r="H7661" t="s">
        <v>3876</v>
      </c>
      <c r="I7661">
        <v>1570</v>
      </c>
      <c r="J7661" s="41">
        <v>9.9000000000000025E-3</v>
      </c>
      <c r="K7661" s="42">
        <v>15.543000000000005</v>
      </c>
      <c r="L7661" s="43">
        <v>1.33</v>
      </c>
      <c r="M7661" s="42">
        <v>20.672190000000008</v>
      </c>
      <c r="N7661">
        <v>4</v>
      </c>
      <c r="O7661" s="43">
        <v>245</v>
      </c>
      <c r="P7661" s="42">
        <v>122.39999999999999</v>
      </c>
      <c r="Q7661" s="42">
        <v>25.5</v>
      </c>
      <c r="R7661" s="42">
        <v>3</v>
      </c>
    </row>
    <row r="7662" spans="1:18" x14ac:dyDescent="0.3">
      <c r="A7662" t="s">
        <v>3924</v>
      </c>
      <c r="B7662" s="17">
        <v>45221</v>
      </c>
      <c r="C7662" t="s">
        <v>3917</v>
      </c>
      <c r="D7662" t="s">
        <v>3918</v>
      </c>
      <c r="E7662" t="s">
        <v>3919</v>
      </c>
      <c r="F7662" t="s">
        <v>3930</v>
      </c>
      <c r="G7662" t="s">
        <v>3877</v>
      </c>
      <c r="H7662" t="s">
        <v>3876</v>
      </c>
      <c r="I7662">
        <v>1845</v>
      </c>
      <c r="J7662" s="41">
        <v>1.1550000000000001E-2</v>
      </c>
      <c r="K7662" s="42">
        <v>21.309750000000001</v>
      </c>
      <c r="L7662" s="43">
        <v>1.91</v>
      </c>
      <c r="M7662" s="42">
        <v>40.701622499999999</v>
      </c>
      <c r="N7662">
        <v>6</v>
      </c>
      <c r="O7662" s="43">
        <v>298</v>
      </c>
      <c r="P7662" s="42">
        <v>106.8</v>
      </c>
      <c r="Q7662" s="42">
        <v>25.5</v>
      </c>
      <c r="R7662" s="42">
        <v>12</v>
      </c>
    </row>
    <row r="7663" spans="1:18" x14ac:dyDescent="0.3">
      <c r="A7663" t="s">
        <v>3924</v>
      </c>
      <c r="B7663" s="17">
        <v>45222</v>
      </c>
      <c r="C7663" t="s">
        <v>3917</v>
      </c>
      <c r="D7663" t="s">
        <v>3918</v>
      </c>
      <c r="E7663" t="s">
        <v>3919</v>
      </c>
      <c r="F7663" t="s">
        <v>3930</v>
      </c>
      <c r="G7663" t="s">
        <v>3877</v>
      </c>
      <c r="H7663" t="s">
        <v>3876</v>
      </c>
      <c r="I7663">
        <v>2090</v>
      </c>
      <c r="J7663" s="41">
        <v>1.3749999999999998E-2</v>
      </c>
      <c r="K7663" s="42">
        <v>28.737499999999997</v>
      </c>
      <c r="L7663" s="43">
        <v>1.18</v>
      </c>
      <c r="M7663" s="42">
        <v>33.910249999999998</v>
      </c>
      <c r="N7663">
        <v>8</v>
      </c>
      <c r="O7663" s="43">
        <v>524</v>
      </c>
      <c r="P7663" s="42">
        <v>110.39999999999999</v>
      </c>
      <c r="Q7663" s="42">
        <v>27</v>
      </c>
      <c r="R7663" s="42">
        <v>7</v>
      </c>
    </row>
    <row r="7664" spans="1:18" x14ac:dyDescent="0.3">
      <c r="A7664" t="s">
        <v>3924</v>
      </c>
      <c r="B7664" s="17">
        <v>45223</v>
      </c>
      <c r="C7664" t="s">
        <v>3917</v>
      </c>
      <c r="D7664" t="s">
        <v>3918</v>
      </c>
      <c r="E7664" t="s">
        <v>3919</v>
      </c>
      <c r="F7664" t="s">
        <v>3930</v>
      </c>
      <c r="G7664" t="s">
        <v>3877</v>
      </c>
      <c r="H7664" t="s">
        <v>3876</v>
      </c>
      <c r="I7664">
        <v>2445</v>
      </c>
      <c r="J7664" s="41">
        <v>1.32E-2</v>
      </c>
      <c r="K7664" s="42">
        <v>32.274000000000001</v>
      </c>
      <c r="L7664" s="43">
        <v>1.51</v>
      </c>
      <c r="M7664" s="42">
        <v>48.733740000000004</v>
      </c>
      <c r="N7664">
        <v>2</v>
      </c>
      <c r="O7664" s="43">
        <v>152</v>
      </c>
      <c r="P7664" s="42">
        <v>122.39999999999999</v>
      </c>
      <c r="Q7664" s="42">
        <v>6</v>
      </c>
      <c r="R7664" s="42">
        <v>8</v>
      </c>
    </row>
    <row r="7665" spans="1:18" x14ac:dyDescent="0.3">
      <c r="A7665" t="s">
        <v>3924</v>
      </c>
      <c r="B7665" s="17">
        <v>45224</v>
      </c>
      <c r="C7665" t="s">
        <v>3917</v>
      </c>
      <c r="D7665" t="s">
        <v>3918</v>
      </c>
      <c r="E7665" t="s">
        <v>3919</v>
      </c>
      <c r="F7665" t="s">
        <v>3930</v>
      </c>
      <c r="G7665" t="s">
        <v>3877</v>
      </c>
      <c r="H7665" t="s">
        <v>3876</v>
      </c>
      <c r="I7665">
        <v>2086</v>
      </c>
      <c r="J7665" s="41">
        <v>1.4410000000000001E-2</v>
      </c>
      <c r="K7665" s="42">
        <v>30.059260000000002</v>
      </c>
      <c r="L7665" s="43">
        <v>1.0900000000000001</v>
      </c>
      <c r="M7665" s="42">
        <v>32.764593400000003</v>
      </c>
      <c r="N7665">
        <v>3</v>
      </c>
      <c r="O7665" s="43">
        <v>215</v>
      </c>
      <c r="P7665" s="42">
        <v>104.39999999999999</v>
      </c>
      <c r="Q7665" s="42">
        <v>3</v>
      </c>
      <c r="R7665" s="42">
        <v>1</v>
      </c>
    </row>
    <row r="7666" spans="1:18" x14ac:dyDescent="0.3">
      <c r="A7666" t="s">
        <v>3924</v>
      </c>
      <c r="B7666" s="17">
        <v>45225</v>
      </c>
      <c r="C7666" t="s">
        <v>3917</v>
      </c>
      <c r="D7666" t="s">
        <v>3918</v>
      </c>
      <c r="E7666" t="s">
        <v>3919</v>
      </c>
      <c r="F7666" t="s">
        <v>3930</v>
      </c>
      <c r="G7666" t="s">
        <v>3877</v>
      </c>
      <c r="H7666" t="s">
        <v>3876</v>
      </c>
      <c r="I7666">
        <v>1894</v>
      </c>
      <c r="J7666" s="41">
        <v>8.1400000000000014E-3</v>
      </c>
      <c r="K7666" s="42">
        <v>15.417160000000003</v>
      </c>
      <c r="L7666" s="43">
        <v>1.05</v>
      </c>
      <c r="M7666" s="42">
        <v>16.188018000000003</v>
      </c>
      <c r="N7666">
        <v>8</v>
      </c>
      <c r="O7666" s="43">
        <v>445</v>
      </c>
      <c r="P7666" s="42">
        <v>122.39999999999999</v>
      </c>
      <c r="Q7666" s="42">
        <v>6</v>
      </c>
      <c r="R7666" s="42">
        <v>1</v>
      </c>
    </row>
    <row r="7667" spans="1:18" x14ac:dyDescent="0.3">
      <c r="A7667" t="s">
        <v>3924</v>
      </c>
      <c r="B7667" s="17">
        <v>45226</v>
      </c>
      <c r="C7667" t="s">
        <v>3917</v>
      </c>
      <c r="D7667" t="s">
        <v>3918</v>
      </c>
      <c r="E7667" t="s">
        <v>3919</v>
      </c>
      <c r="F7667" t="s">
        <v>3930</v>
      </c>
      <c r="G7667" t="s">
        <v>3877</v>
      </c>
      <c r="H7667" t="s">
        <v>3876</v>
      </c>
      <c r="I7667">
        <v>2270</v>
      </c>
      <c r="J7667" s="41">
        <v>9.6800000000000011E-3</v>
      </c>
      <c r="K7667" s="42">
        <v>21.973600000000001</v>
      </c>
      <c r="L7667" s="43">
        <v>0.81</v>
      </c>
      <c r="M7667" s="42">
        <v>17.798616000000003</v>
      </c>
      <c r="N7667">
        <v>6</v>
      </c>
      <c r="O7667" s="43">
        <v>318</v>
      </c>
      <c r="P7667" s="42">
        <v>94.8</v>
      </c>
      <c r="Q7667" s="42">
        <v>1.5</v>
      </c>
      <c r="R7667" s="42">
        <v>2</v>
      </c>
    </row>
    <row r="7668" spans="1:18" x14ac:dyDescent="0.3">
      <c r="A7668" t="s">
        <v>3924</v>
      </c>
      <c r="B7668" s="17">
        <v>45227</v>
      </c>
      <c r="C7668" t="s">
        <v>3917</v>
      </c>
      <c r="D7668" t="s">
        <v>3918</v>
      </c>
      <c r="E7668" t="s">
        <v>3919</v>
      </c>
      <c r="F7668" t="s">
        <v>3930</v>
      </c>
      <c r="G7668" t="s">
        <v>3877</v>
      </c>
      <c r="H7668" t="s">
        <v>3876</v>
      </c>
      <c r="I7668">
        <v>2535</v>
      </c>
      <c r="J7668" s="41">
        <v>8.5800000000000008E-3</v>
      </c>
      <c r="K7668" s="42">
        <v>21.750300000000003</v>
      </c>
      <c r="L7668" s="43">
        <v>0.8</v>
      </c>
      <c r="M7668" s="42">
        <v>17.400240000000004</v>
      </c>
      <c r="N7668">
        <v>7</v>
      </c>
      <c r="O7668" s="43">
        <v>559</v>
      </c>
      <c r="P7668" s="42">
        <v>114</v>
      </c>
      <c r="Q7668" s="42">
        <v>3</v>
      </c>
      <c r="R7668" s="42">
        <v>2</v>
      </c>
    </row>
    <row r="7669" spans="1:18" x14ac:dyDescent="0.3">
      <c r="A7669" t="s">
        <v>3924</v>
      </c>
      <c r="B7669" s="17">
        <v>45228</v>
      </c>
      <c r="C7669" t="s">
        <v>3917</v>
      </c>
      <c r="D7669" t="s">
        <v>3918</v>
      </c>
      <c r="E7669" t="s">
        <v>3919</v>
      </c>
      <c r="F7669" t="s">
        <v>3930</v>
      </c>
      <c r="G7669" t="s">
        <v>3877</v>
      </c>
      <c r="H7669" t="s">
        <v>3876</v>
      </c>
      <c r="I7669">
        <v>2383</v>
      </c>
      <c r="J7669" s="41">
        <v>1.111E-2</v>
      </c>
      <c r="K7669" s="42">
        <v>26.47513</v>
      </c>
      <c r="L7669" s="43">
        <v>1.88</v>
      </c>
      <c r="M7669" s="42">
        <v>49.773244399999996</v>
      </c>
      <c r="N7669">
        <v>8</v>
      </c>
      <c r="O7669" s="43">
        <v>449</v>
      </c>
      <c r="P7669" s="42">
        <v>115.19999999999999</v>
      </c>
      <c r="Q7669" s="42">
        <v>7.5</v>
      </c>
      <c r="R7669" s="42">
        <v>10</v>
      </c>
    </row>
    <row r="7670" spans="1:18" x14ac:dyDescent="0.3">
      <c r="A7670" t="s">
        <v>3924</v>
      </c>
      <c r="B7670" s="17">
        <v>45229</v>
      </c>
      <c r="C7670" t="s">
        <v>3917</v>
      </c>
      <c r="D7670" t="s">
        <v>3918</v>
      </c>
      <c r="E7670" t="s">
        <v>3919</v>
      </c>
      <c r="F7670" t="s">
        <v>3930</v>
      </c>
      <c r="G7670" t="s">
        <v>3877</v>
      </c>
      <c r="H7670" t="s">
        <v>3876</v>
      </c>
      <c r="I7670">
        <v>1876</v>
      </c>
      <c r="J7670" s="41">
        <v>1.3860000000000001E-2</v>
      </c>
      <c r="K7670" s="42">
        <v>26.001360000000002</v>
      </c>
      <c r="L7670" s="43">
        <v>0.81</v>
      </c>
      <c r="M7670" s="42">
        <v>21.061101600000004</v>
      </c>
      <c r="N7670">
        <v>3</v>
      </c>
      <c r="O7670" s="43">
        <v>167</v>
      </c>
      <c r="P7670" s="42">
        <v>117.6</v>
      </c>
      <c r="Q7670" s="42">
        <v>4.5</v>
      </c>
      <c r="R7670" s="42">
        <v>11</v>
      </c>
    </row>
    <row r="7671" spans="1:18" x14ac:dyDescent="0.3">
      <c r="A7671" t="s">
        <v>3924</v>
      </c>
      <c r="B7671" s="17">
        <v>45230</v>
      </c>
      <c r="C7671" t="s">
        <v>3917</v>
      </c>
      <c r="D7671" t="s">
        <v>3918</v>
      </c>
      <c r="E7671" t="s">
        <v>3919</v>
      </c>
      <c r="F7671" t="s">
        <v>3930</v>
      </c>
      <c r="G7671" t="s">
        <v>3877</v>
      </c>
      <c r="H7671" t="s">
        <v>3876</v>
      </c>
      <c r="I7671">
        <v>1986</v>
      </c>
      <c r="J7671" s="41">
        <v>1.1770000000000003E-2</v>
      </c>
      <c r="K7671" s="42">
        <v>23.375220000000006</v>
      </c>
      <c r="L7671" s="43">
        <v>2.19</v>
      </c>
      <c r="M7671" s="42">
        <v>51.191731800000014</v>
      </c>
      <c r="N7671">
        <v>9</v>
      </c>
      <c r="O7671" s="43">
        <v>305</v>
      </c>
      <c r="P7671" s="42">
        <v>66</v>
      </c>
      <c r="Q7671" s="42">
        <v>15</v>
      </c>
      <c r="R7671" s="42">
        <v>11</v>
      </c>
    </row>
    <row r="7672" spans="1:18" x14ac:dyDescent="0.3">
      <c r="A7672" t="s">
        <v>3924</v>
      </c>
      <c r="B7672" s="17">
        <v>45231</v>
      </c>
      <c r="C7672" t="s">
        <v>3917</v>
      </c>
      <c r="D7672" t="s">
        <v>3918</v>
      </c>
      <c r="E7672" t="s">
        <v>3919</v>
      </c>
      <c r="F7672" t="s">
        <v>3930</v>
      </c>
      <c r="G7672" t="s">
        <v>3877</v>
      </c>
      <c r="H7672" t="s">
        <v>3876</v>
      </c>
      <c r="I7672">
        <v>1740</v>
      </c>
      <c r="J7672" s="41">
        <v>1.0120000000000001E-2</v>
      </c>
      <c r="K7672" s="42">
        <v>17.608800000000002</v>
      </c>
      <c r="L7672" s="43">
        <v>2.09</v>
      </c>
      <c r="M7672" s="42">
        <v>36.802392000000005</v>
      </c>
      <c r="N7672">
        <v>2</v>
      </c>
      <c r="O7672" s="43">
        <v>205</v>
      </c>
      <c r="P7672" s="42">
        <v>72</v>
      </c>
      <c r="Q7672" s="42">
        <v>21</v>
      </c>
      <c r="R7672" s="42">
        <v>2</v>
      </c>
    </row>
    <row r="7673" spans="1:18" x14ac:dyDescent="0.3">
      <c r="A7673" t="s">
        <v>3924</v>
      </c>
      <c r="B7673" s="17">
        <v>45232</v>
      </c>
      <c r="C7673" t="s">
        <v>3917</v>
      </c>
      <c r="D7673" t="s">
        <v>3918</v>
      </c>
      <c r="E7673" t="s">
        <v>3919</v>
      </c>
      <c r="F7673" t="s">
        <v>3930</v>
      </c>
      <c r="G7673" t="s">
        <v>3877</v>
      </c>
      <c r="H7673" t="s">
        <v>3876</v>
      </c>
      <c r="I7673">
        <v>1794</v>
      </c>
      <c r="J7673" s="41">
        <v>1.4080000000000001E-2</v>
      </c>
      <c r="K7673" s="42">
        <v>25.259520000000002</v>
      </c>
      <c r="L7673" s="43">
        <v>0.71</v>
      </c>
      <c r="M7673" s="42">
        <v>17.9342592</v>
      </c>
      <c r="N7673">
        <v>2</v>
      </c>
      <c r="O7673" s="43">
        <v>112</v>
      </c>
      <c r="P7673" s="42">
        <v>120</v>
      </c>
      <c r="Q7673" s="42">
        <v>19.5</v>
      </c>
      <c r="R7673" s="42">
        <v>5</v>
      </c>
    </row>
    <row r="7674" spans="1:18" x14ac:dyDescent="0.3">
      <c r="A7674" t="s">
        <v>3924</v>
      </c>
      <c r="B7674" s="17">
        <v>45233</v>
      </c>
      <c r="C7674" t="s">
        <v>3917</v>
      </c>
      <c r="D7674" t="s">
        <v>3918</v>
      </c>
      <c r="E7674" t="s">
        <v>3919</v>
      </c>
      <c r="F7674" t="s">
        <v>3930</v>
      </c>
      <c r="G7674" t="s">
        <v>3877</v>
      </c>
      <c r="H7674" t="s">
        <v>3876</v>
      </c>
      <c r="I7674">
        <v>1795</v>
      </c>
      <c r="J7674" s="41">
        <v>9.020000000000002E-3</v>
      </c>
      <c r="K7674" s="42">
        <v>16.190900000000003</v>
      </c>
      <c r="L7674" s="43">
        <v>0.9</v>
      </c>
      <c r="M7674" s="42">
        <v>14.571810000000003</v>
      </c>
      <c r="N7674">
        <v>2</v>
      </c>
      <c r="O7674" s="43">
        <v>120</v>
      </c>
      <c r="P7674" s="42">
        <v>88.8</v>
      </c>
      <c r="Q7674" s="42">
        <v>13.5</v>
      </c>
      <c r="R7674" s="42">
        <v>12</v>
      </c>
    </row>
    <row r="7675" spans="1:18" x14ac:dyDescent="0.3">
      <c r="A7675" t="s">
        <v>3924</v>
      </c>
      <c r="B7675" s="17">
        <v>45234</v>
      </c>
      <c r="C7675" t="s">
        <v>3917</v>
      </c>
      <c r="D7675" t="s">
        <v>3918</v>
      </c>
      <c r="E7675" t="s">
        <v>3919</v>
      </c>
      <c r="F7675" t="s">
        <v>3930</v>
      </c>
      <c r="G7675" t="s">
        <v>3877</v>
      </c>
      <c r="H7675" t="s">
        <v>3876</v>
      </c>
      <c r="I7675">
        <v>2184</v>
      </c>
      <c r="J7675" s="41">
        <v>8.5800000000000008E-3</v>
      </c>
      <c r="K7675" s="42">
        <v>18.738720000000001</v>
      </c>
      <c r="L7675" s="43">
        <v>0.51</v>
      </c>
      <c r="M7675" s="42">
        <v>9.5567472000000002</v>
      </c>
      <c r="N7675">
        <v>9</v>
      </c>
      <c r="O7675" s="43">
        <v>813</v>
      </c>
      <c r="P7675" s="42">
        <v>100.8</v>
      </c>
      <c r="Q7675" s="42">
        <v>6</v>
      </c>
      <c r="R7675" s="42">
        <v>6</v>
      </c>
    </row>
    <row r="7676" spans="1:18" x14ac:dyDescent="0.3">
      <c r="A7676" t="s">
        <v>3924</v>
      </c>
      <c r="B7676" s="17">
        <v>45235</v>
      </c>
      <c r="C7676" t="s">
        <v>3917</v>
      </c>
      <c r="D7676" t="s">
        <v>3918</v>
      </c>
      <c r="E7676" t="s">
        <v>3919</v>
      </c>
      <c r="F7676" t="s">
        <v>3930</v>
      </c>
      <c r="G7676" t="s">
        <v>3877</v>
      </c>
      <c r="H7676" t="s">
        <v>3876</v>
      </c>
      <c r="I7676">
        <v>2581</v>
      </c>
      <c r="J7676" s="41">
        <v>1.0999999999999999E-2</v>
      </c>
      <c r="K7676" s="42">
        <v>28.390999999999998</v>
      </c>
      <c r="L7676" s="43">
        <v>1.45</v>
      </c>
      <c r="M7676" s="42">
        <v>41.166949999999993</v>
      </c>
      <c r="N7676">
        <v>8</v>
      </c>
      <c r="O7676" s="43">
        <v>382</v>
      </c>
      <c r="P7676" s="42">
        <v>86.399999999999991</v>
      </c>
      <c r="Q7676" s="42">
        <v>18</v>
      </c>
      <c r="R7676" s="42">
        <v>11</v>
      </c>
    </row>
    <row r="7677" spans="1:18" x14ac:dyDescent="0.3">
      <c r="A7677" t="s">
        <v>3924</v>
      </c>
      <c r="B7677" s="17">
        <v>45236</v>
      </c>
      <c r="C7677" t="s">
        <v>3917</v>
      </c>
      <c r="D7677" t="s">
        <v>3918</v>
      </c>
      <c r="E7677" t="s">
        <v>3919</v>
      </c>
      <c r="F7677" t="s">
        <v>3930</v>
      </c>
      <c r="G7677" t="s">
        <v>3877</v>
      </c>
      <c r="H7677" t="s">
        <v>3876</v>
      </c>
      <c r="I7677">
        <v>2202</v>
      </c>
      <c r="J7677" s="41">
        <v>1.2320000000000003E-2</v>
      </c>
      <c r="K7677" s="42">
        <v>27.128640000000008</v>
      </c>
      <c r="L7677" s="43">
        <v>1.89</v>
      </c>
      <c r="M7677" s="42">
        <v>51.273129600000011</v>
      </c>
      <c r="N7677">
        <v>8</v>
      </c>
      <c r="O7677" s="43">
        <v>549</v>
      </c>
      <c r="P7677" s="42">
        <v>112.8</v>
      </c>
      <c r="Q7677" s="42">
        <v>16.5</v>
      </c>
      <c r="R7677" s="42">
        <v>3</v>
      </c>
    </row>
    <row r="7678" spans="1:18" x14ac:dyDescent="0.3">
      <c r="A7678" t="s">
        <v>3924</v>
      </c>
      <c r="B7678" s="17">
        <v>45237</v>
      </c>
      <c r="C7678" t="s">
        <v>3917</v>
      </c>
      <c r="D7678" t="s">
        <v>3918</v>
      </c>
      <c r="E7678" t="s">
        <v>3919</v>
      </c>
      <c r="F7678" t="s">
        <v>3930</v>
      </c>
      <c r="G7678" t="s">
        <v>3877</v>
      </c>
      <c r="H7678" t="s">
        <v>3876</v>
      </c>
      <c r="I7678">
        <v>1662</v>
      </c>
      <c r="J7678" s="41">
        <v>9.3500000000000007E-3</v>
      </c>
      <c r="K7678" s="42">
        <v>15.539700000000002</v>
      </c>
      <c r="L7678" s="43">
        <v>0.85</v>
      </c>
      <c r="M7678" s="42">
        <v>13.208745</v>
      </c>
      <c r="N7678">
        <v>2</v>
      </c>
      <c r="O7678" s="43">
        <v>72</v>
      </c>
      <c r="P7678" s="42">
        <v>99.6</v>
      </c>
      <c r="Q7678" s="42">
        <v>18</v>
      </c>
      <c r="R7678" s="42">
        <v>11</v>
      </c>
    </row>
    <row r="7679" spans="1:18" x14ac:dyDescent="0.3">
      <c r="A7679" t="s">
        <v>3924</v>
      </c>
      <c r="B7679" s="17">
        <v>45238</v>
      </c>
      <c r="C7679" t="s">
        <v>3917</v>
      </c>
      <c r="D7679" t="s">
        <v>3918</v>
      </c>
      <c r="E7679" t="s">
        <v>3919</v>
      </c>
      <c r="F7679" t="s">
        <v>3930</v>
      </c>
      <c r="G7679" t="s">
        <v>3877</v>
      </c>
      <c r="H7679" t="s">
        <v>3876</v>
      </c>
      <c r="I7679">
        <v>1699</v>
      </c>
      <c r="J7679" s="41">
        <v>1.4410000000000001E-2</v>
      </c>
      <c r="K7679" s="42">
        <v>24.482590000000002</v>
      </c>
      <c r="L7679" s="43">
        <v>0.56999999999999995</v>
      </c>
      <c r="M7679" s="42">
        <v>13.9550763</v>
      </c>
      <c r="N7679">
        <v>8</v>
      </c>
      <c r="O7679" s="43">
        <v>434</v>
      </c>
      <c r="P7679" s="42">
        <v>106.8</v>
      </c>
      <c r="Q7679" s="42">
        <v>28.5</v>
      </c>
      <c r="R7679" s="42">
        <v>2</v>
      </c>
    </row>
    <row r="7680" spans="1:18" x14ac:dyDescent="0.3">
      <c r="A7680" t="s">
        <v>3924</v>
      </c>
      <c r="B7680" s="17">
        <v>45239</v>
      </c>
      <c r="C7680" t="s">
        <v>3917</v>
      </c>
      <c r="D7680" t="s">
        <v>3918</v>
      </c>
      <c r="E7680" t="s">
        <v>3919</v>
      </c>
      <c r="F7680" t="s">
        <v>3930</v>
      </c>
      <c r="G7680" t="s">
        <v>3877</v>
      </c>
      <c r="H7680" t="s">
        <v>3876</v>
      </c>
      <c r="I7680">
        <v>1277</v>
      </c>
      <c r="J7680" s="41">
        <v>8.9099999999999995E-3</v>
      </c>
      <c r="K7680" s="42">
        <v>11.378069999999999</v>
      </c>
      <c r="L7680" s="43">
        <v>0.89</v>
      </c>
      <c r="M7680" s="42">
        <v>10.126482299999999</v>
      </c>
      <c r="N7680">
        <v>6</v>
      </c>
      <c r="O7680" s="43">
        <v>189</v>
      </c>
      <c r="P7680" s="42">
        <v>100.8</v>
      </c>
      <c r="Q7680" s="42">
        <v>7.5</v>
      </c>
      <c r="R7680" s="42">
        <v>4</v>
      </c>
    </row>
    <row r="7681" spans="1:18" x14ac:dyDescent="0.3">
      <c r="A7681" t="s">
        <v>3924</v>
      </c>
      <c r="B7681" s="17">
        <v>45240</v>
      </c>
      <c r="C7681" t="s">
        <v>3917</v>
      </c>
      <c r="D7681" t="s">
        <v>3918</v>
      </c>
      <c r="E7681" t="s">
        <v>3919</v>
      </c>
      <c r="F7681" t="s">
        <v>3930</v>
      </c>
      <c r="G7681" t="s">
        <v>3877</v>
      </c>
      <c r="H7681" t="s">
        <v>3876</v>
      </c>
      <c r="I7681">
        <v>1622</v>
      </c>
      <c r="J7681" s="41">
        <v>1.1440000000000001E-2</v>
      </c>
      <c r="K7681" s="42">
        <v>18.555680000000002</v>
      </c>
      <c r="L7681" s="43">
        <v>2.0099999999999998</v>
      </c>
      <c r="M7681" s="42">
        <v>37.296916799999998</v>
      </c>
      <c r="N7681">
        <v>2</v>
      </c>
      <c r="O7681" s="43">
        <v>199</v>
      </c>
      <c r="P7681" s="42">
        <v>102</v>
      </c>
      <c r="Q7681" s="42">
        <v>13.5</v>
      </c>
      <c r="R7681" s="42">
        <v>0</v>
      </c>
    </row>
    <row r="7682" spans="1:18" x14ac:dyDescent="0.3">
      <c r="A7682" t="s">
        <v>3924</v>
      </c>
      <c r="B7682" s="17">
        <v>45241</v>
      </c>
      <c r="C7682" t="s">
        <v>3917</v>
      </c>
      <c r="D7682" t="s">
        <v>3918</v>
      </c>
      <c r="E7682" t="s">
        <v>3919</v>
      </c>
      <c r="F7682" t="s">
        <v>3930</v>
      </c>
      <c r="G7682" t="s">
        <v>3877</v>
      </c>
      <c r="H7682" t="s">
        <v>3876</v>
      </c>
      <c r="I7682">
        <v>1596</v>
      </c>
      <c r="J7682" s="41">
        <v>8.0300000000000007E-3</v>
      </c>
      <c r="K7682" s="42">
        <v>12.815880000000002</v>
      </c>
      <c r="L7682" s="43">
        <v>1.78</v>
      </c>
      <c r="M7682" s="42">
        <v>22.812266400000002</v>
      </c>
      <c r="N7682">
        <v>2</v>
      </c>
      <c r="O7682" s="43">
        <v>166</v>
      </c>
      <c r="P7682" s="42">
        <v>103.2</v>
      </c>
      <c r="Q7682" s="42">
        <v>7.5</v>
      </c>
      <c r="R7682" s="42">
        <v>12</v>
      </c>
    </row>
    <row r="7683" spans="1:18" x14ac:dyDescent="0.3">
      <c r="A7683" t="s">
        <v>3924</v>
      </c>
      <c r="B7683" s="17">
        <v>45242</v>
      </c>
      <c r="C7683" t="s">
        <v>3917</v>
      </c>
      <c r="D7683" t="s">
        <v>3918</v>
      </c>
      <c r="E7683" t="s">
        <v>3919</v>
      </c>
      <c r="F7683" t="s">
        <v>3930</v>
      </c>
      <c r="G7683" t="s">
        <v>3877</v>
      </c>
      <c r="H7683" t="s">
        <v>3876</v>
      </c>
      <c r="I7683">
        <v>2106</v>
      </c>
      <c r="J7683" s="41">
        <v>1.0010000000000002E-2</v>
      </c>
      <c r="K7683" s="42">
        <v>21.081060000000004</v>
      </c>
      <c r="L7683" s="43">
        <v>1.21</v>
      </c>
      <c r="M7683" s="42">
        <v>25.508082600000005</v>
      </c>
      <c r="N7683">
        <v>7</v>
      </c>
      <c r="O7683" s="43">
        <v>356</v>
      </c>
      <c r="P7683" s="42">
        <v>91.2</v>
      </c>
      <c r="Q7683" s="42">
        <v>16.5</v>
      </c>
      <c r="R7683" s="42">
        <v>9</v>
      </c>
    </row>
    <row r="7684" spans="1:18" x14ac:dyDescent="0.3">
      <c r="A7684" t="s">
        <v>3924</v>
      </c>
      <c r="B7684" s="17">
        <v>45243</v>
      </c>
      <c r="C7684" t="s">
        <v>3917</v>
      </c>
      <c r="D7684" t="s">
        <v>3918</v>
      </c>
      <c r="E7684" t="s">
        <v>3919</v>
      </c>
      <c r="F7684" t="s">
        <v>3930</v>
      </c>
      <c r="G7684" t="s">
        <v>3877</v>
      </c>
      <c r="H7684" t="s">
        <v>3876</v>
      </c>
      <c r="I7684">
        <v>2359</v>
      </c>
      <c r="J7684" s="41">
        <v>8.6900000000000015E-3</v>
      </c>
      <c r="K7684" s="42">
        <v>20.499710000000004</v>
      </c>
      <c r="L7684" s="43">
        <v>0.53</v>
      </c>
      <c r="M7684" s="42">
        <v>10.864846300000002</v>
      </c>
      <c r="N7684">
        <v>5</v>
      </c>
      <c r="O7684" s="43">
        <v>321</v>
      </c>
      <c r="P7684" s="42">
        <v>64.8</v>
      </c>
      <c r="Q7684" s="42">
        <v>21</v>
      </c>
      <c r="R7684" s="42">
        <v>5</v>
      </c>
    </row>
    <row r="7685" spans="1:18" x14ac:dyDescent="0.3">
      <c r="A7685" t="s">
        <v>3924</v>
      </c>
      <c r="B7685" s="17">
        <v>45244</v>
      </c>
      <c r="C7685" t="s">
        <v>3917</v>
      </c>
      <c r="D7685" t="s">
        <v>3918</v>
      </c>
      <c r="E7685" t="s">
        <v>3919</v>
      </c>
      <c r="F7685" t="s">
        <v>3930</v>
      </c>
      <c r="G7685" t="s">
        <v>3877</v>
      </c>
      <c r="H7685" t="s">
        <v>3876</v>
      </c>
      <c r="I7685">
        <v>2542</v>
      </c>
      <c r="J7685" s="41">
        <v>8.1400000000000014E-3</v>
      </c>
      <c r="K7685" s="42">
        <v>20.691880000000005</v>
      </c>
      <c r="L7685" s="43">
        <v>1.75</v>
      </c>
      <c r="M7685" s="42">
        <v>36.21079000000001</v>
      </c>
      <c r="N7685">
        <v>7</v>
      </c>
      <c r="O7685" s="43">
        <v>382</v>
      </c>
      <c r="P7685" s="42">
        <v>75.599999999999994</v>
      </c>
      <c r="Q7685" s="42">
        <v>12</v>
      </c>
      <c r="R7685" s="42">
        <v>5</v>
      </c>
    </row>
    <row r="7686" spans="1:18" x14ac:dyDescent="0.3">
      <c r="A7686" t="s">
        <v>3924</v>
      </c>
      <c r="B7686" s="17">
        <v>45245</v>
      </c>
      <c r="C7686" t="s">
        <v>3917</v>
      </c>
      <c r="D7686" t="s">
        <v>3918</v>
      </c>
      <c r="E7686" t="s">
        <v>3919</v>
      </c>
      <c r="F7686" t="s">
        <v>3930</v>
      </c>
      <c r="G7686" t="s">
        <v>3877</v>
      </c>
      <c r="H7686" t="s">
        <v>3876</v>
      </c>
      <c r="I7686">
        <v>2182</v>
      </c>
      <c r="J7686" s="41">
        <v>1.2760000000000001E-2</v>
      </c>
      <c r="K7686" s="42">
        <v>27.842320000000001</v>
      </c>
      <c r="L7686" s="43">
        <v>1.37</v>
      </c>
      <c r="M7686" s="42">
        <v>38.143978400000002</v>
      </c>
      <c r="N7686">
        <v>4</v>
      </c>
      <c r="O7686" s="43">
        <v>230</v>
      </c>
      <c r="P7686" s="42">
        <v>72</v>
      </c>
      <c r="Q7686" s="42">
        <v>7.5</v>
      </c>
      <c r="R7686" s="42">
        <v>11</v>
      </c>
    </row>
    <row r="7687" spans="1:18" x14ac:dyDescent="0.3">
      <c r="A7687" t="s">
        <v>3924</v>
      </c>
      <c r="B7687" s="17">
        <v>45246</v>
      </c>
      <c r="C7687" t="s">
        <v>3917</v>
      </c>
      <c r="D7687" t="s">
        <v>3918</v>
      </c>
      <c r="E7687" t="s">
        <v>3919</v>
      </c>
      <c r="F7687" t="s">
        <v>3930</v>
      </c>
      <c r="G7687" t="s">
        <v>3877</v>
      </c>
      <c r="H7687" t="s">
        <v>3876</v>
      </c>
      <c r="I7687">
        <v>2099</v>
      </c>
      <c r="J7687" s="41">
        <v>9.4600000000000014E-3</v>
      </c>
      <c r="K7687" s="42">
        <v>19.856540000000003</v>
      </c>
      <c r="L7687" s="43">
        <v>1.96</v>
      </c>
      <c r="M7687" s="42">
        <v>38.918818400000006</v>
      </c>
      <c r="N7687">
        <v>8</v>
      </c>
      <c r="O7687" s="43">
        <v>628</v>
      </c>
      <c r="P7687" s="42">
        <v>110.39999999999999</v>
      </c>
      <c r="Q7687" s="42">
        <v>4.5</v>
      </c>
      <c r="R7687" s="42">
        <v>10</v>
      </c>
    </row>
    <row r="7688" spans="1:18" x14ac:dyDescent="0.3">
      <c r="A7688" t="s">
        <v>3924</v>
      </c>
      <c r="B7688" s="17">
        <v>45247</v>
      </c>
      <c r="C7688" t="s">
        <v>3917</v>
      </c>
      <c r="D7688" t="s">
        <v>3918</v>
      </c>
      <c r="E7688" t="s">
        <v>3919</v>
      </c>
      <c r="F7688" t="s">
        <v>3930</v>
      </c>
      <c r="G7688" t="s">
        <v>3877</v>
      </c>
      <c r="H7688" t="s">
        <v>3876</v>
      </c>
      <c r="I7688">
        <v>2810</v>
      </c>
      <c r="J7688" s="41">
        <v>1.1770000000000003E-2</v>
      </c>
      <c r="K7688" s="42">
        <v>33.073700000000009</v>
      </c>
      <c r="L7688" s="43">
        <v>1.62</v>
      </c>
      <c r="M7688" s="42">
        <v>53.579394000000022</v>
      </c>
      <c r="N7688">
        <v>4</v>
      </c>
      <c r="O7688" s="43">
        <v>221</v>
      </c>
      <c r="P7688" s="42">
        <v>99.6</v>
      </c>
      <c r="Q7688" s="42">
        <v>22.5</v>
      </c>
      <c r="R7688" s="42">
        <v>7</v>
      </c>
    </row>
    <row r="7689" spans="1:18" x14ac:dyDescent="0.3">
      <c r="A7689" t="s">
        <v>3924</v>
      </c>
      <c r="B7689" s="17">
        <v>45248</v>
      </c>
      <c r="C7689" t="s">
        <v>3917</v>
      </c>
      <c r="D7689" t="s">
        <v>3918</v>
      </c>
      <c r="E7689" t="s">
        <v>3919</v>
      </c>
      <c r="F7689" t="s">
        <v>3930</v>
      </c>
      <c r="G7689" t="s">
        <v>3877</v>
      </c>
      <c r="H7689" t="s">
        <v>3876</v>
      </c>
      <c r="I7689">
        <v>2281</v>
      </c>
      <c r="J7689" s="41">
        <v>9.3500000000000007E-3</v>
      </c>
      <c r="K7689" s="42">
        <v>21.327350000000003</v>
      </c>
      <c r="L7689" s="43">
        <v>1.29</v>
      </c>
      <c r="M7689" s="42">
        <v>27.512281500000004</v>
      </c>
      <c r="N7689">
        <v>3</v>
      </c>
      <c r="O7689" s="43">
        <v>237</v>
      </c>
      <c r="P7689" s="42">
        <v>78</v>
      </c>
      <c r="Q7689" s="42">
        <v>6</v>
      </c>
      <c r="R7689" s="42">
        <v>10</v>
      </c>
    </row>
    <row r="7690" spans="1:18" x14ac:dyDescent="0.3">
      <c r="A7690" t="s">
        <v>3924</v>
      </c>
      <c r="B7690" s="17">
        <v>45249</v>
      </c>
      <c r="C7690" t="s">
        <v>3917</v>
      </c>
      <c r="D7690" t="s">
        <v>3918</v>
      </c>
      <c r="E7690" t="s">
        <v>3919</v>
      </c>
      <c r="F7690" t="s">
        <v>3930</v>
      </c>
      <c r="G7690" t="s">
        <v>3877</v>
      </c>
      <c r="H7690" t="s">
        <v>3876</v>
      </c>
      <c r="I7690">
        <v>2226</v>
      </c>
      <c r="J7690" s="41">
        <v>1.3090000000000001E-2</v>
      </c>
      <c r="K7690" s="42">
        <v>29.138340000000003</v>
      </c>
      <c r="L7690" s="43">
        <v>1.99</v>
      </c>
      <c r="M7690" s="42">
        <v>57.985296600000005</v>
      </c>
      <c r="N7690">
        <v>5</v>
      </c>
      <c r="O7690" s="43">
        <v>403</v>
      </c>
      <c r="P7690" s="42">
        <v>66</v>
      </c>
      <c r="Q7690" s="42">
        <v>16.5</v>
      </c>
      <c r="R7690" s="42">
        <v>8</v>
      </c>
    </row>
    <row r="7691" spans="1:18" x14ac:dyDescent="0.3">
      <c r="A7691" t="s">
        <v>3924</v>
      </c>
      <c r="B7691" s="17">
        <v>45250</v>
      </c>
      <c r="C7691" t="s">
        <v>3917</v>
      </c>
      <c r="D7691" t="s">
        <v>3918</v>
      </c>
      <c r="E7691" t="s">
        <v>3919</v>
      </c>
      <c r="F7691" t="s">
        <v>3930</v>
      </c>
      <c r="G7691" t="s">
        <v>3877</v>
      </c>
      <c r="H7691" t="s">
        <v>3876</v>
      </c>
      <c r="I7691">
        <v>2583</v>
      </c>
      <c r="J7691" s="41">
        <v>1.2540000000000001E-2</v>
      </c>
      <c r="K7691" s="42">
        <v>32.390820000000005</v>
      </c>
      <c r="L7691" s="43">
        <v>1.05</v>
      </c>
      <c r="M7691" s="42">
        <v>34.01036100000001</v>
      </c>
      <c r="N7691">
        <v>6</v>
      </c>
      <c r="O7691" s="43">
        <v>361</v>
      </c>
      <c r="P7691" s="42">
        <v>78</v>
      </c>
      <c r="Q7691" s="42">
        <v>10.5</v>
      </c>
      <c r="R7691" s="42">
        <v>6</v>
      </c>
    </row>
    <row r="7692" spans="1:18" x14ac:dyDescent="0.3">
      <c r="A7692" t="s">
        <v>3924</v>
      </c>
      <c r="B7692" s="17">
        <v>45251</v>
      </c>
      <c r="C7692" t="s">
        <v>3917</v>
      </c>
      <c r="D7692" t="s">
        <v>3918</v>
      </c>
      <c r="E7692" t="s">
        <v>3919</v>
      </c>
      <c r="F7692" t="s">
        <v>3930</v>
      </c>
      <c r="G7692" t="s">
        <v>3877</v>
      </c>
      <c r="H7692" t="s">
        <v>3876</v>
      </c>
      <c r="I7692">
        <v>1656</v>
      </c>
      <c r="J7692" s="41">
        <v>6.7100000000000007E-3</v>
      </c>
      <c r="K7692" s="42">
        <v>11.11176</v>
      </c>
      <c r="L7692" s="43">
        <v>2.0699999999999998</v>
      </c>
      <c r="M7692" s="42">
        <v>23.001343199999997</v>
      </c>
      <c r="N7692">
        <v>2</v>
      </c>
      <c r="O7692" s="43">
        <v>90</v>
      </c>
      <c r="P7692" s="42">
        <v>99.6</v>
      </c>
      <c r="Q7692" s="42">
        <v>18</v>
      </c>
      <c r="R7692" s="42">
        <v>6</v>
      </c>
    </row>
    <row r="7693" spans="1:18" x14ac:dyDescent="0.3">
      <c r="A7693" t="s">
        <v>3924</v>
      </c>
      <c r="B7693" s="17">
        <v>45252</v>
      </c>
      <c r="C7693" t="s">
        <v>3917</v>
      </c>
      <c r="D7693" t="s">
        <v>3918</v>
      </c>
      <c r="E7693" t="s">
        <v>3919</v>
      </c>
      <c r="F7693" t="s">
        <v>3930</v>
      </c>
      <c r="G7693" t="s">
        <v>3877</v>
      </c>
      <c r="H7693" t="s">
        <v>3876</v>
      </c>
      <c r="I7693">
        <v>1600</v>
      </c>
      <c r="J7693" s="41">
        <v>1.0339999999999998E-2</v>
      </c>
      <c r="K7693" s="42">
        <v>16.543999999999997</v>
      </c>
      <c r="L7693" s="43">
        <v>0.76</v>
      </c>
      <c r="M7693" s="42">
        <v>12.573439999999998</v>
      </c>
      <c r="N7693">
        <v>2</v>
      </c>
      <c r="O7693" s="43">
        <v>71</v>
      </c>
      <c r="P7693" s="42">
        <v>75.599999999999994</v>
      </c>
      <c r="Q7693" s="42">
        <v>21</v>
      </c>
      <c r="R7693" s="42">
        <v>10</v>
      </c>
    </row>
    <row r="7694" spans="1:18" x14ac:dyDescent="0.3">
      <c r="A7694" t="s">
        <v>3924</v>
      </c>
      <c r="B7694" s="17">
        <v>45253</v>
      </c>
      <c r="C7694" t="s">
        <v>3917</v>
      </c>
      <c r="D7694" t="s">
        <v>3918</v>
      </c>
      <c r="E7694" t="s">
        <v>3919</v>
      </c>
      <c r="F7694" t="s">
        <v>3930</v>
      </c>
      <c r="G7694" t="s">
        <v>3877</v>
      </c>
      <c r="H7694" t="s">
        <v>3876</v>
      </c>
      <c r="I7694">
        <v>2377</v>
      </c>
      <c r="J7694" s="41">
        <v>9.5700000000000004E-3</v>
      </c>
      <c r="K7694" s="42">
        <v>22.747890000000002</v>
      </c>
      <c r="L7694" s="43">
        <v>1.78</v>
      </c>
      <c r="M7694" s="42">
        <v>40.491244200000004</v>
      </c>
      <c r="N7694">
        <v>9</v>
      </c>
      <c r="O7694" s="43">
        <v>640</v>
      </c>
      <c r="P7694" s="42">
        <v>78</v>
      </c>
      <c r="Q7694" s="42">
        <v>13.5</v>
      </c>
      <c r="R7694" s="42">
        <v>5</v>
      </c>
    </row>
    <row r="7695" spans="1:18" x14ac:dyDescent="0.3">
      <c r="A7695" t="s">
        <v>3924</v>
      </c>
      <c r="B7695" s="17">
        <v>45254</v>
      </c>
      <c r="C7695" t="s">
        <v>3917</v>
      </c>
      <c r="D7695" t="s">
        <v>3918</v>
      </c>
      <c r="E7695" t="s">
        <v>3919</v>
      </c>
      <c r="F7695" t="s">
        <v>3930</v>
      </c>
      <c r="G7695" t="s">
        <v>3877</v>
      </c>
      <c r="H7695" t="s">
        <v>3876</v>
      </c>
      <c r="I7695">
        <v>1862</v>
      </c>
      <c r="J7695" s="41">
        <v>8.1400000000000014E-3</v>
      </c>
      <c r="K7695" s="42">
        <v>15.156680000000003</v>
      </c>
      <c r="L7695" s="43">
        <v>1.67</v>
      </c>
      <c r="M7695" s="42">
        <v>25.311655600000005</v>
      </c>
      <c r="N7695">
        <v>3</v>
      </c>
      <c r="O7695" s="43">
        <v>228</v>
      </c>
      <c r="P7695" s="42">
        <v>70.8</v>
      </c>
      <c r="Q7695" s="42">
        <v>12</v>
      </c>
      <c r="R7695" s="42">
        <v>8</v>
      </c>
    </row>
    <row r="7696" spans="1:18" x14ac:dyDescent="0.3">
      <c r="A7696" t="s">
        <v>3924</v>
      </c>
      <c r="B7696" s="17">
        <v>45255</v>
      </c>
      <c r="C7696" t="s">
        <v>3917</v>
      </c>
      <c r="D7696" t="s">
        <v>3918</v>
      </c>
      <c r="E7696" t="s">
        <v>3919</v>
      </c>
      <c r="F7696" t="s">
        <v>3930</v>
      </c>
      <c r="G7696" t="s">
        <v>3877</v>
      </c>
      <c r="H7696" t="s">
        <v>3876</v>
      </c>
      <c r="I7696">
        <v>1706</v>
      </c>
      <c r="J7696" s="41">
        <v>1.0670000000000001E-2</v>
      </c>
      <c r="K7696" s="42">
        <v>18.203020000000002</v>
      </c>
      <c r="L7696" s="43">
        <v>2.14</v>
      </c>
      <c r="M7696" s="42">
        <v>38.954462800000009</v>
      </c>
      <c r="N7696">
        <v>2</v>
      </c>
      <c r="O7696" s="43">
        <v>220</v>
      </c>
      <c r="P7696" s="42">
        <v>100.8</v>
      </c>
      <c r="Q7696" s="42">
        <v>15</v>
      </c>
      <c r="R7696" s="42">
        <v>12</v>
      </c>
    </row>
    <row r="7697" spans="1:18" x14ac:dyDescent="0.3">
      <c r="A7697" t="s">
        <v>3924</v>
      </c>
      <c r="B7697" s="17">
        <v>45256</v>
      </c>
      <c r="C7697" t="s">
        <v>3917</v>
      </c>
      <c r="D7697" t="s">
        <v>3918</v>
      </c>
      <c r="E7697" t="s">
        <v>3919</v>
      </c>
      <c r="F7697" t="s">
        <v>3930</v>
      </c>
      <c r="G7697" t="s">
        <v>3877</v>
      </c>
      <c r="H7697" t="s">
        <v>3876</v>
      </c>
      <c r="I7697">
        <v>2129</v>
      </c>
      <c r="J7697" s="41">
        <v>1.342E-2</v>
      </c>
      <c r="K7697" s="42">
        <v>28.571179999999998</v>
      </c>
      <c r="L7697" s="43">
        <v>1.04</v>
      </c>
      <c r="M7697" s="42">
        <v>29.7140272</v>
      </c>
      <c r="N7697">
        <v>9</v>
      </c>
      <c r="O7697" s="43">
        <v>487</v>
      </c>
      <c r="P7697" s="42">
        <v>118.8</v>
      </c>
      <c r="Q7697" s="42">
        <v>21</v>
      </c>
      <c r="R7697" s="42">
        <v>12</v>
      </c>
    </row>
    <row r="7698" spans="1:18" x14ac:dyDescent="0.3">
      <c r="A7698" t="s">
        <v>3924</v>
      </c>
      <c r="B7698" s="17">
        <v>45257</v>
      </c>
      <c r="C7698" t="s">
        <v>3917</v>
      </c>
      <c r="D7698" t="s">
        <v>3918</v>
      </c>
      <c r="E7698" t="s">
        <v>3919</v>
      </c>
      <c r="F7698" t="s">
        <v>3930</v>
      </c>
      <c r="G7698" t="s">
        <v>3877</v>
      </c>
      <c r="H7698" t="s">
        <v>3876</v>
      </c>
      <c r="I7698">
        <v>1321</v>
      </c>
      <c r="J7698" s="41">
        <v>1.4299999999999998E-2</v>
      </c>
      <c r="K7698" s="42">
        <v>18.890299999999996</v>
      </c>
      <c r="L7698" s="43">
        <v>1.02</v>
      </c>
      <c r="M7698" s="42">
        <v>19.268105999999996</v>
      </c>
      <c r="N7698">
        <v>6</v>
      </c>
      <c r="O7698" s="43">
        <v>383</v>
      </c>
      <c r="P7698" s="42">
        <v>90</v>
      </c>
      <c r="Q7698" s="42">
        <v>27</v>
      </c>
      <c r="R7698" s="42">
        <v>2</v>
      </c>
    </row>
    <row r="7699" spans="1:18" x14ac:dyDescent="0.3">
      <c r="A7699" t="s">
        <v>3924</v>
      </c>
      <c r="B7699" s="17">
        <v>45258</v>
      </c>
      <c r="C7699" t="s">
        <v>3917</v>
      </c>
      <c r="D7699" t="s">
        <v>3918</v>
      </c>
      <c r="E7699" t="s">
        <v>3919</v>
      </c>
      <c r="F7699" t="s">
        <v>3930</v>
      </c>
      <c r="G7699" t="s">
        <v>3877</v>
      </c>
      <c r="H7699" t="s">
        <v>3876</v>
      </c>
      <c r="I7699">
        <v>2254</v>
      </c>
      <c r="J7699" s="41">
        <v>1.2979999999999998E-2</v>
      </c>
      <c r="K7699" s="42">
        <v>29.256919999999997</v>
      </c>
      <c r="L7699" s="43">
        <v>1.29</v>
      </c>
      <c r="M7699" s="42">
        <v>37.741426799999999</v>
      </c>
      <c r="N7699">
        <v>8</v>
      </c>
      <c r="O7699" s="43">
        <v>618</v>
      </c>
      <c r="P7699" s="42">
        <v>81.599999999999994</v>
      </c>
      <c r="Q7699" s="42">
        <v>27</v>
      </c>
      <c r="R7699" s="42">
        <v>4</v>
      </c>
    </row>
    <row r="7700" spans="1:18" x14ac:dyDescent="0.3">
      <c r="A7700" t="s">
        <v>3924</v>
      </c>
      <c r="B7700" s="17">
        <v>45259</v>
      </c>
      <c r="C7700" t="s">
        <v>3917</v>
      </c>
      <c r="D7700" t="s">
        <v>3918</v>
      </c>
      <c r="E7700" t="s">
        <v>3919</v>
      </c>
      <c r="F7700" t="s">
        <v>3930</v>
      </c>
      <c r="G7700" t="s">
        <v>3877</v>
      </c>
      <c r="H7700" t="s">
        <v>3876</v>
      </c>
      <c r="I7700">
        <v>2704</v>
      </c>
      <c r="J7700" s="41">
        <v>1.2320000000000003E-2</v>
      </c>
      <c r="K7700" s="42">
        <v>33.313280000000006</v>
      </c>
      <c r="L7700" s="43">
        <v>1.81</v>
      </c>
      <c r="M7700" s="42">
        <v>60.297036800000015</v>
      </c>
      <c r="N7700">
        <v>7</v>
      </c>
      <c r="O7700" s="43">
        <v>579</v>
      </c>
      <c r="P7700" s="42">
        <v>123.6</v>
      </c>
      <c r="Q7700" s="42">
        <v>19.5</v>
      </c>
      <c r="R7700" s="42">
        <v>7</v>
      </c>
    </row>
    <row r="7701" spans="1:18" x14ac:dyDescent="0.3">
      <c r="A7701" t="s">
        <v>3924</v>
      </c>
      <c r="B7701" s="17">
        <v>45260</v>
      </c>
      <c r="C7701" t="s">
        <v>3917</v>
      </c>
      <c r="D7701" t="s">
        <v>3918</v>
      </c>
      <c r="E7701" t="s">
        <v>3919</v>
      </c>
      <c r="F7701" t="s">
        <v>3930</v>
      </c>
      <c r="G7701" t="s">
        <v>3877</v>
      </c>
      <c r="H7701" t="s">
        <v>3876</v>
      </c>
      <c r="I7701">
        <v>2135</v>
      </c>
      <c r="J7701" s="41">
        <v>8.3600000000000011E-3</v>
      </c>
      <c r="K7701" s="42">
        <v>17.848600000000001</v>
      </c>
      <c r="L7701" s="43">
        <v>2.19</v>
      </c>
      <c r="M7701" s="42">
        <v>39.088433999999999</v>
      </c>
      <c r="N7701">
        <v>6</v>
      </c>
      <c r="O7701" s="43">
        <v>274</v>
      </c>
      <c r="P7701" s="42">
        <v>70.8</v>
      </c>
      <c r="Q7701" s="42">
        <v>18</v>
      </c>
      <c r="R7701" s="42">
        <v>3</v>
      </c>
    </row>
    <row r="7702" spans="1:18" x14ac:dyDescent="0.3">
      <c r="A7702" t="s">
        <v>3916</v>
      </c>
      <c r="B7702" s="17">
        <v>44986</v>
      </c>
      <c r="C7702" t="s">
        <v>3925</v>
      </c>
      <c r="D7702" t="s">
        <v>3926</v>
      </c>
      <c r="E7702" t="s">
        <v>3927</v>
      </c>
      <c r="F7702" t="s">
        <v>3930</v>
      </c>
      <c r="G7702" t="s">
        <v>3877</v>
      </c>
      <c r="H7702" t="s">
        <v>3876</v>
      </c>
      <c r="I7702">
        <v>2321.8000000000002</v>
      </c>
      <c r="J7702" s="41">
        <v>9.130000000000001E-3</v>
      </c>
      <c r="K7702" s="42">
        <v>21.198034000000003</v>
      </c>
      <c r="L7702" s="43">
        <v>0.86</v>
      </c>
      <c r="M7702" s="42">
        <v>18.230309240000004</v>
      </c>
      <c r="N7702">
        <v>4</v>
      </c>
      <c r="O7702" s="43">
        <v>180</v>
      </c>
      <c r="P7702" s="42">
        <v>79.2</v>
      </c>
      <c r="Q7702" s="42">
        <v>24</v>
      </c>
      <c r="R7702" s="42">
        <v>2</v>
      </c>
    </row>
    <row r="7703" spans="1:18" x14ac:dyDescent="0.3">
      <c r="A7703" t="s">
        <v>3916</v>
      </c>
      <c r="B7703" s="17">
        <v>44987</v>
      </c>
      <c r="C7703" t="s">
        <v>3925</v>
      </c>
      <c r="D7703" t="s">
        <v>3926</v>
      </c>
      <c r="E7703" t="s">
        <v>3927</v>
      </c>
      <c r="F7703" t="s">
        <v>3930</v>
      </c>
      <c r="G7703" t="s">
        <v>3877</v>
      </c>
      <c r="H7703" t="s">
        <v>3876</v>
      </c>
      <c r="I7703">
        <v>1525.4</v>
      </c>
      <c r="J7703" s="41">
        <v>1.2430000000000002E-2</v>
      </c>
      <c r="K7703" s="42">
        <v>18.960722000000004</v>
      </c>
      <c r="L7703" s="43">
        <v>1.63</v>
      </c>
      <c r="M7703" s="42">
        <v>30.905976860000006</v>
      </c>
      <c r="N7703">
        <v>6</v>
      </c>
      <c r="O7703" s="43">
        <v>408</v>
      </c>
      <c r="P7703" s="42">
        <v>81.599999999999994</v>
      </c>
      <c r="Q7703" s="42">
        <v>10.5</v>
      </c>
      <c r="R7703" s="42">
        <v>3</v>
      </c>
    </row>
    <row r="7704" spans="1:18" x14ac:dyDescent="0.3">
      <c r="A7704" t="s">
        <v>3916</v>
      </c>
      <c r="B7704" s="17">
        <v>44988</v>
      </c>
      <c r="C7704" t="s">
        <v>3925</v>
      </c>
      <c r="D7704" t="s">
        <v>3926</v>
      </c>
      <c r="E7704" t="s">
        <v>3927</v>
      </c>
      <c r="F7704" t="s">
        <v>3930</v>
      </c>
      <c r="G7704" t="s">
        <v>3877</v>
      </c>
      <c r="H7704" t="s">
        <v>3876</v>
      </c>
      <c r="I7704">
        <v>1233.2</v>
      </c>
      <c r="J7704" s="41">
        <v>1.3090000000000003E-2</v>
      </c>
      <c r="K7704" s="42">
        <v>16.142588000000003</v>
      </c>
      <c r="L7704" s="43">
        <v>1.26</v>
      </c>
      <c r="M7704" s="42">
        <v>20.339660880000004</v>
      </c>
      <c r="N7704">
        <v>5</v>
      </c>
      <c r="O7704" s="43">
        <v>185</v>
      </c>
      <c r="P7704" s="42">
        <v>91.2</v>
      </c>
      <c r="Q7704" s="42">
        <v>24</v>
      </c>
      <c r="R7704" s="42">
        <v>6</v>
      </c>
    </row>
    <row r="7705" spans="1:18" x14ac:dyDescent="0.3">
      <c r="A7705" t="s">
        <v>3916</v>
      </c>
      <c r="B7705" s="17">
        <v>44989</v>
      </c>
      <c r="C7705" t="s">
        <v>3925</v>
      </c>
      <c r="D7705" t="s">
        <v>3926</v>
      </c>
      <c r="E7705" t="s">
        <v>3927</v>
      </c>
      <c r="F7705" t="s">
        <v>3930</v>
      </c>
      <c r="G7705" t="s">
        <v>3877</v>
      </c>
      <c r="H7705" t="s">
        <v>3876</v>
      </c>
      <c r="I7705">
        <v>1303</v>
      </c>
      <c r="J7705" s="41">
        <v>9.2400000000000017E-3</v>
      </c>
      <c r="K7705" s="42">
        <v>12.039720000000003</v>
      </c>
      <c r="L7705" s="43">
        <v>1.19</v>
      </c>
      <c r="M7705" s="42">
        <v>14.327266800000002</v>
      </c>
      <c r="N7705">
        <v>5</v>
      </c>
      <c r="O7705" s="43">
        <v>380</v>
      </c>
      <c r="P7705" s="42">
        <v>86.399999999999991</v>
      </c>
      <c r="Q7705" s="42">
        <v>19.5</v>
      </c>
      <c r="R7705" s="42">
        <v>7</v>
      </c>
    </row>
    <row r="7706" spans="1:18" x14ac:dyDescent="0.3">
      <c r="A7706" t="s">
        <v>3916</v>
      </c>
      <c r="B7706" s="17">
        <v>44990</v>
      </c>
      <c r="C7706" t="s">
        <v>3925</v>
      </c>
      <c r="D7706" t="s">
        <v>3926</v>
      </c>
      <c r="E7706" t="s">
        <v>3927</v>
      </c>
      <c r="F7706" t="s">
        <v>3930</v>
      </c>
      <c r="G7706" t="s">
        <v>3877</v>
      </c>
      <c r="H7706" t="s">
        <v>3876</v>
      </c>
      <c r="I7706">
        <v>2235.2000000000003</v>
      </c>
      <c r="J7706" s="41">
        <v>8.9099999999999995E-3</v>
      </c>
      <c r="K7706" s="42">
        <v>19.915632000000002</v>
      </c>
      <c r="L7706" s="43">
        <v>1.89</v>
      </c>
      <c r="M7706" s="42">
        <v>37.640544480000003</v>
      </c>
      <c r="N7706">
        <v>1</v>
      </c>
      <c r="O7706" s="43">
        <v>44</v>
      </c>
      <c r="P7706" s="42">
        <v>85.2</v>
      </c>
      <c r="Q7706" s="42">
        <v>31.5</v>
      </c>
      <c r="R7706" s="42">
        <v>12</v>
      </c>
    </row>
    <row r="7707" spans="1:18" x14ac:dyDescent="0.3">
      <c r="A7707" t="s">
        <v>3916</v>
      </c>
      <c r="B7707" s="17">
        <v>44991</v>
      </c>
      <c r="C7707" t="s">
        <v>3925</v>
      </c>
      <c r="D7707" t="s">
        <v>3926</v>
      </c>
      <c r="E7707" t="s">
        <v>3927</v>
      </c>
      <c r="F7707" t="s">
        <v>3930</v>
      </c>
      <c r="G7707" t="s">
        <v>3877</v>
      </c>
      <c r="H7707" t="s">
        <v>3876</v>
      </c>
      <c r="I7707">
        <v>1356.6000000000001</v>
      </c>
      <c r="J7707" s="41">
        <v>1.1880000000000002E-2</v>
      </c>
      <c r="K7707" s="42">
        <v>16.116408000000003</v>
      </c>
      <c r="L7707" s="43">
        <v>1.0699999999999998</v>
      </c>
      <c r="M7707" s="42">
        <v>17.244556559999999</v>
      </c>
      <c r="N7707">
        <v>7</v>
      </c>
      <c r="O7707" s="43">
        <v>469</v>
      </c>
      <c r="P7707" s="42">
        <v>74.399999999999991</v>
      </c>
      <c r="Q7707" s="42">
        <v>22.5</v>
      </c>
      <c r="R7707" s="42">
        <v>9</v>
      </c>
    </row>
    <row r="7708" spans="1:18" x14ac:dyDescent="0.3">
      <c r="A7708" t="s">
        <v>3916</v>
      </c>
      <c r="B7708" s="17">
        <v>44992</v>
      </c>
      <c r="C7708" t="s">
        <v>3925</v>
      </c>
      <c r="D7708" t="s">
        <v>3926</v>
      </c>
      <c r="E7708" t="s">
        <v>3927</v>
      </c>
      <c r="F7708" t="s">
        <v>3930</v>
      </c>
      <c r="G7708" t="s">
        <v>3877</v>
      </c>
      <c r="H7708" t="s">
        <v>3876</v>
      </c>
      <c r="I7708">
        <v>1195.8000000000002</v>
      </c>
      <c r="J7708" s="41">
        <v>1.2540000000000001E-2</v>
      </c>
      <c r="K7708" s="42">
        <v>14.995332000000003</v>
      </c>
      <c r="L7708" s="43">
        <v>0.82</v>
      </c>
      <c r="M7708" s="42">
        <v>12.296172240000002</v>
      </c>
      <c r="N7708">
        <v>6</v>
      </c>
      <c r="O7708" s="43">
        <v>276</v>
      </c>
      <c r="P7708" s="42">
        <v>99.6</v>
      </c>
      <c r="Q7708" s="42">
        <v>28.5</v>
      </c>
      <c r="R7708" s="42">
        <v>11</v>
      </c>
    </row>
    <row r="7709" spans="1:18" x14ac:dyDescent="0.3">
      <c r="A7709" t="s">
        <v>3916</v>
      </c>
      <c r="B7709" s="17">
        <v>44993</v>
      </c>
      <c r="C7709" t="s">
        <v>3925</v>
      </c>
      <c r="D7709" t="s">
        <v>3926</v>
      </c>
      <c r="E7709" t="s">
        <v>3927</v>
      </c>
      <c r="F7709" t="s">
        <v>3930</v>
      </c>
      <c r="G7709" t="s">
        <v>3877</v>
      </c>
      <c r="H7709" t="s">
        <v>3876</v>
      </c>
      <c r="I7709">
        <v>1559.6000000000001</v>
      </c>
      <c r="J7709" s="41">
        <v>8.9099999999999995E-3</v>
      </c>
      <c r="K7709" s="42">
        <v>13.896036</v>
      </c>
      <c r="L7709" s="43">
        <v>0.9900000000000001</v>
      </c>
      <c r="M7709" s="42">
        <v>13.757075640000002</v>
      </c>
      <c r="N7709">
        <v>6</v>
      </c>
      <c r="O7709" s="43">
        <v>318</v>
      </c>
      <c r="P7709" s="42">
        <v>124.8</v>
      </c>
      <c r="Q7709" s="42">
        <v>4.5</v>
      </c>
      <c r="R7709" s="42">
        <v>14</v>
      </c>
    </row>
    <row r="7710" spans="1:18" x14ac:dyDescent="0.3">
      <c r="A7710" t="s">
        <v>3916</v>
      </c>
      <c r="B7710" s="17">
        <v>44994</v>
      </c>
      <c r="C7710" t="s">
        <v>3925</v>
      </c>
      <c r="D7710" t="s">
        <v>3926</v>
      </c>
      <c r="E7710" t="s">
        <v>3927</v>
      </c>
      <c r="F7710" t="s">
        <v>3930</v>
      </c>
      <c r="G7710" t="s">
        <v>3877</v>
      </c>
      <c r="H7710" t="s">
        <v>3876</v>
      </c>
      <c r="I7710">
        <v>1547.2</v>
      </c>
      <c r="J7710" s="41">
        <v>1.3089999999999997E-2</v>
      </c>
      <c r="K7710" s="42">
        <v>20.252847999999997</v>
      </c>
      <c r="L7710" s="43">
        <v>0.36</v>
      </c>
      <c r="M7710" s="42">
        <v>7.2910252799999986</v>
      </c>
      <c r="N7710">
        <v>3</v>
      </c>
      <c r="O7710" s="43">
        <v>135</v>
      </c>
      <c r="P7710" s="42">
        <v>96</v>
      </c>
      <c r="Q7710" s="42">
        <v>7.5</v>
      </c>
      <c r="R7710" s="42">
        <v>4</v>
      </c>
    </row>
    <row r="7711" spans="1:18" x14ac:dyDescent="0.3">
      <c r="A7711" t="s">
        <v>3916</v>
      </c>
      <c r="B7711" s="17">
        <v>44995</v>
      </c>
      <c r="C7711" t="s">
        <v>3925</v>
      </c>
      <c r="D7711" t="s">
        <v>3926</v>
      </c>
      <c r="E7711" t="s">
        <v>3927</v>
      </c>
      <c r="F7711" t="s">
        <v>3930</v>
      </c>
      <c r="G7711" t="s">
        <v>3877</v>
      </c>
      <c r="H7711" t="s">
        <v>3876</v>
      </c>
      <c r="I7711">
        <v>2090.1999999999998</v>
      </c>
      <c r="J7711" s="41">
        <v>7.8100000000000001E-3</v>
      </c>
      <c r="K7711" s="42">
        <v>16.324462</v>
      </c>
      <c r="L7711" s="43">
        <v>0.46</v>
      </c>
      <c r="M7711" s="42">
        <v>7.5092525200000004</v>
      </c>
      <c r="N7711">
        <v>4</v>
      </c>
      <c r="O7711" s="43">
        <v>188</v>
      </c>
      <c r="P7711" s="42">
        <v>111.6</v>
      </c>
      <c r="Q7711" s="42">
        <v>25.5</v>
      </c>
      <c r="R7711" s="42">
        <v>5</v>
      </c>
    </row>
    <row r="7712" spans="1:18" x14ac:dyDescent="0.3">
      <c r="A7712" t="s">
        <v>3916</v>
      </c>
      <c r="B7712" s="17">
        <v>44996</v>
      </c>
      <c r="C7712" t="s">
        <v>3925</v>
      </c>
      <c r="D7712" t="s">
        <v>3926</v>
      </c>
      <c r="E7712" t="s">
        <v>3927</v>
      </c>
      <c r="F7712" t="s">
        <v>3930</v>
      </c>
      <c r="G7712" t="s">
        <v>3877</v>
      </c>
      <c r="H7712" t="s">
        <v>3876</v>
      </c>
      <c r="I7712">
        <v>1725</v>
      </c>
      <c r="J7712" s="41">
        <v>1.1880000000000002E-2</v>
      </c>
      <c r="K7712" s="42">
        <v>20.493000000000002</v>
      </c>
      <c r="L7712" s="43">
        <v>1.94</v>
      </c>
      <c r="M7712" s="42">
        <v>39.756420000000006</v>
      </c>
      <c r="N7712">
        <v>1</v>
      </c>
      <c r="O7712" s="43">
        <v>48</v>
      </c>
      <c r="P7712" s="42">
        <v>122.39999999999999</v>
      </c>
      <c r="Q7712" s="42">
        <v>16.5</v>
      </c>
      <c r="R7712" s="42">
        <v>2</v>
      </c>
    </row>
    <row r="7713" spans="1:18" x14ac:dyDescent="0.3">
      <c r="A7713" t="s">
        <v>3916</v>
      </c>
      <c r="B7713" s="17">
        <v>44997</v>
      </c>
      <c r="C7713" t="s">
        <v>3925</v>
      </c>
      <c r="D7713" t="s">
        <v>3926</v>
      </c>
      <c r="E7713" t="s">
        <v>3927</v>
      </c>
      <c r="F7713" t="s">
        <v>3930</v>
      </c>
      <c r="G7713" t="s">
        <v>3877</v>
      </c>
      <c r="H7713" t="s">
        <v>3876</v>
      </c>
      <c r="I7713">
        <v>1177</v>
      </c>
      <c r="J7713" s="41">
        <v>1.3310000000000004E-2</v>
      </c>
      <c r="K7713" s="42">
        <v>15.665870000000005</v>
      </c>
      <c r="L7713" s="43">
        <v>1.3099999999999998</v>
      </c>
      <c r="M7713" s="42">
        <v>20.522289700000005</v>
      </c>
      <c r="N7713">
        <v>7</v>
      </c>
      <c r="O7713" s="43">
        <v>217</v>
      </c>
      <c r="P7713" s="42">
        <v>123.6</v>
      </c>
      <c r="Q7713" s="42">
        <v>12</v>
      </c>
      <c r="R7713" s="42">
        <v>11</v>
      </c>
    </row>
    <row r="7714" spans="1:18" x14ac:dyDescent="0.3">
      <c r="A7714" t="s">
        <v>3916</v>
      </c>
      <c r="B7714" s="17">
        <v>44998</v>
      </c>
      <c r="C7714" t="s">
        <v>3925</v>
      </c>
      <c r="D7714" t="s">
        <v>3926</v>
      </c>
      <c r="E7714" t="s">
        <v>3927</v>
      </c>
      <c r="F7714" t="s">
        <v>3930</v>
      </c>
      <c r="G7714" t="s">
        <v>3877</v>
      </c>
      <c r="H7714" t="s">
        <v>3876</v>
      </c>
      <c r="I7714">
        <v>1186.2</v>
      </c>
      <c r="J7714" s="41">
        <v>9.2400000000000017E-3</v>
      </c>
      <c r="K7714" s="42">
        <v>10.960488000000002</v>
      </c>
      <c r="L7714" s="43">
        <v>1.0699999999999998</v>
      </c>
      <c r="M7714" s="42">
        <v>11.727722160000001</v>
      </c>
      <c r="N7714">
        <v>3</v>
      </c>
      <c r="O7714" s="43">
        <v>210</v>
      </c>
      <c r="P7714" s="42">
        <v>105.6</v>
      </c>
      <c r="Q7714" s="42">
        <v>24</v>
      </c>
      <c r="R7714" s="42">
        <v>6</v>
      </c>
    </row>
    <row r="7715" spans="1:18" x14ac:dyDescent="0.3">
      <c r="A7715" t="s">
        <v>3916</v>
      </c>
      <c r="B7715" s="17">
        <v>44999</v>
      </c>
      <c r="C7715" t="s">
        <v>3925</v>
      </c>
      <c r="D7715" t="s">
        <v>3926</v>
      </c>
      <c r="E7715" t="s">
        <v>3927</v>
      </c>
      <c r="F7715" t="s">
        <v>3930</v>
      </c>
      <c r="G7715" t="s">
        <v>3877</v>
      </c>
      <c r="H7715" t="s">
        <v>3876</v>
      </c>
      <c r="I7715">
        <v>2168</v>
      </c>
      <c r="J7715" s="41">
        <v>1.3530000000000004E-2</v>
      </c>
      <c r="K7715" s="42">
        <v>29.333040000000008</v>
      </c>
      <c r="L7715" s="43">
        <v>2.08</v>
      </c>
      <c r="M7715" s="42">
        <v>61.012723200000018</v>
      </c>
      <c r="N7715">
        <v>5</v>
      </c>
      <c r="O7715" s="43">
        <v>330</v>
      </c>
      <c r="P7715" s="42">
        <v>108</v>
      </c>
      <c r="Q7715" s="42">
        <v>12</v>
      </c>
      <c r="R7715" s="42">
        <v>9</v>
      </c>
    </row>
    <row r="7716" spans="1:18" x14ac:dyDescent="0.3">
      <c r="A7716" t="s">
        <v>3916</v>
      </c>
      <c r="B7716" s="17">
        <v>45000</v>
      </c>
      <c r="C7716" t="s">
        <v>3925</v>
      </c>
      <c r="D7716" t="s">
        <v>3926</v>
      </c>
      <c r="E7716" t="s">
        <v>3927</v>
      </c>
      <c r="F7716" t="s">
        <v>3930</v>
      </c>
      <c r="G7716" t="s">
        <v>3877</v>
      </c>
      <c r="H7716" t="s">
        <v>3876</v>
      </c>
      <c r="I7716">
        <v>1213.8000000000002</v>
      </c>
      <c r="J7716" s="41">
        <v>1.3530000000000002E-2</v>
      </c>
      <c r="K7716" s="42">
        <v>16.422714000000006</v>
      </c>
      <c r="L7716" s="43">
        <v>0.96</v>
      </c>
      <c r="M7716" s="42">
        <v>15.765805440000005</v>
      </c>
      <c r="N7716">
        <v>6</v>
      </c>
      <c r="O7716" s="43">
        <v>288</v>
      </c>
      <c r="P7716" s="42">
        <v>97.2</v>
      </c>
      <c r="Q7716" s="42">
        <v>22.5</v>
      </c>
      <c r="R7716" s="42">
        <v>9</v>
      </c>
    </row>
    <row r="7717" spans="1:18" x14ac:dyDescent="0.3">
      <c r="A7717" t="s">
        <v>3916</v>
      </c>
      <c r="B7717" s="17">
        <v>45001</v>
      </c>
      <c r="C7717" t="s">
        <v>3925</v>
      </c>
      <c r="D7717" t="s">
        <v>3926</v>
      </c>
      <c r="E7717" t="s">
        <v>3927</v>
      </c>
      <c r="F7717" t="s">
        <v>3930</v>
      </c>
      <c r="G7717" t="s">
        <v>3877</v>
      </c>
      <c r="H7717" t="s">
        <v>3876</v>
      </c>
      <c r="I7717">
        <v>2344.4</v>
      </c>
      <c r="J7717" s="41">
        <v>9.4600000000000014E-3</v>
      </c>
      <c r="K7717" s="42">
        <v>22.178024000000004</v>
      </c>
      <c r="L7717" s="43">
        <v>0.63</v>
      </c>
      <c r="M7717" s="42">
        <v>13.972155120000004</v>
      </c>
      <c r="N7717">
        <v>2</v>
      </c>
      <c r="O7717" s="43">
        <v>134</v>
      </c>
      <c r="P7717" s="42">
        <v>110.39999999999999</v>
      </c>
      <c r="Q7717" s="42">
        <v>16.5</v>
      </c>
      <c r="R7717" s="42">
        <v>7</v>
      </c>
    </row>
    <row r="7718" spans="1:18" x14ac:dyDescent="0.3">
      <c r="A7718" t="s">
        <v>3916</v>
      </c>
      <c r="B7718" s="17">
        <v>45002</v>
      </c>
      <c r="C7718" t="s">
        <v>3925</v>
      </c>
      <c r="D7718" t="s">
        <v>3926</v>
      </c>
      <c r="E7718" t="s">
        <v>3927</v>
      </c>
      <c r="F7718" t="s">
        <v>3930</v>
      </c>
      <c r="G7718" t="s">
        <v>3877</v>
      </c>
      <c r="H7718" t="s">
        <v>3876</v>
      </c>
      <c r="I7718">
        <v>2052</v>
      </c>
      <c r="J7718" s="41">
        <v>9.4600000000000014E-3</v>
      </c>
      <c r="K7718" s="42">
        <v>19.411920000000002</v>
      </c>
      <c r="L7718" s="43">
        <v>1.5399999999999998</v>
      </c>
      <c r="M7718" s="42">
        <v>29.894356800000001</v>
      </c>
      <c r="N7718">
        <v>4</v>
      </c>
      <c r="O7718" s="43">
        <v>160</v>
      </c>
      <c r="P7718" s="42">
        <v>126</v>
      </c>
      <c r="Q7718" s="42">
        <v>19.5</v>
      </c>
      <c r="R7718" s="42">
        <v>5</v>
      </c>
    </row>
    <row r="7719" spans="1:18" x14ac:dyDescent="0.3">
      <c r="A7719" t="s">
        <v>3916</v>
      </c>
      <c r="B7719" s="17">
        <v>45003</v>
      </c>
      <c r="C7719" t="s">
        <v>3925</v>
      </c>
      <c r="D7719" t="s">
        <v>3926</v>
      </c>
      <c r="E7719" t="s">
        <v>3927</v>
      </c>
      <c r="F7719" t="s">
        <v>3930</v>
      </c>
      <c r="G7719" t="s">
        <v>3877</v>
      </c>
      <c r="H7719" t="s">
        <v>3876</v>
      </c>
      <c r="I7719">
        <v>2160.4</v>
      </c>
      <c r="J7719" s="41">
        <v>1.243E-2</v>
      </c>
      <c r="K7719" s="42">
        <v>26.853772000000003</v>
      </c>
      <c r="L7719" s="43">
        <v>1.5399999999999998</v>
      </c>
      <c r="M7719" s="42">
        <v>41.35480888</v>
      </c>
      <c r="N7719">
        <v>3</v>
      </c>
      <c r="O7719" s="43">
        <v>120</v>
      </c>
      <c r="P7719" s="42">
        <v>78</v>
      </c>
      <c r="Q7719" s="42">
        <v>16.5</v>
      </c>
      <c r="R7719" s="42">
        <v>12</v>
      </c>
    </row>
    <row r="7720" spans="1:18" x14ac:dyDescent="0.3">
      <c r="A7720" t="s">
        <v>3916</v>
      </c>
      <c r="B7720" s="17">
        <v>45004</v>
      </c>
      <c r="C7720" t="s">
        <v>3925</v>
      </c>
      <c r="D7720" t="s">
        <v>3926</v>
      </c>
      <c r="E7720" t="s">
        <v>3927</v>
      </c>
      <c r="F7720" t="s">
        <v>3930</v>
      </c>
      <c r="G7720" t="s">
        <v>3877</v>
      </c>
      <c r="H7720" t="s">
        <v>3876</v>
      </c>
      <c r="I7720">
        <v>1836.8000000000002</v>
      </c>
      <c r="J7720" s="41">
        <v>1.3090000000000001E-2</v>
      </c>
      <c r="K7720" s="42">
        <v>24.043712000000003</v>
      </c>
      <c r="L7720" s="43">
        <v>1.3900000000000001</v>
      </c>
      <c r="M7720" s="42">
        <v>33.42075968000001</v>
      </c>
      <c r="N7720">
        <v>4</v>
      </c>
      <c r="O7720" s="43">
        <v>196</v>
      </c>
      <c r="P7720" s="42">
        <v>86.399999999999991</v>
      </c>
      <c r="Q7720" s="42">
        <v>16.5</v>
      </c>
      <c r="R7720" s="42">
        <v>5</v>
      </c>
    </row>
    <row r="7721" spans="1:18" x14ac:dyDescent="0.3">
      <c r="A7721" t="s">
        <v>3916</v>
      </c>
      <c r="B7721" s="17">
        <v>45005</v>
      </c>
      <c r="C7721" t="s">
        <v>3925</v>
      </c>
      <c r="D7721" t="s">
        <v>3926</v>
      </c>
      <c r="E7721" t="s">
        <v>3927</v>
      </c>
      <c r="F7721" t="s">
        <v>3930</v>
      </c>
      <c r="G7721" t="s">
        <v>3877</v>
      </c>
      <c r="H7721" t="s">
        <v>3876</v>
      </c>
      <c r="I7721">
        <v>1346</v>
      </c>
      <c r="J7721" s="41">
        <v>7.3700000000000007E-3</v>
      </c>
      <c r="K7721" s="42">
        <v>9.9200200000000009</v>
      </c>
      <c r="L7721" s="43">
        <v>0.55999999999999994</v>
      </c>
      <c r="M7721" s="42">
        <v>5.5552111999999996</v>
      </c>
      <c r="N7721">
        <v>6</v>
      </c>
      <c r="O7721" s="43">
        <v>306</v>
      </c>
      <c r="P7721" s="42">
        <v>76.8</v>
      </c>
      <c r="Q7721" s="42">
        <v>28.5</v>
      </c>
      <c r="R7721" s="42">
        <v>5</v>
      </c>
    </row>
    <row r="7722" spans="1:18" x14ac:dyDescent="0.3">
      <c r="A7722" t="s">
        <v>3916</v>
      </c>
      <c r="B7722" s="17">
        <v>45006</v>
      </c>
      <c r="C7722" t="s">
        <v>3925</v>
      </c>
      <c r="D7722" t="s">
        <v>3926</v>
      </c>
      <c r="E7722" t="s">
        <v>3927</v>
      </c>
      <c r="F7722" t="s">
        <v>3930</v>
      </c>
      <c r="G7722" t="s">
        <v>3877</v>
      </c>
      <c r="H7722" t="s">
        <v>3876</v>
      </c>
      <c r="I7722">
        <v>1961</v>
      </c>
      <c r="J7722" s="41">
        <v>1.1110000000000002E-2</v>
      </c>
      <c r="K7722" s="42">
        <v>21.786710000000003</v>
      </c>
      <c r="L7722" s="43">
        <v>0.47</v>
      </c>
      <c r="M7722" s="42">
        <v>10.239753700000001</v>
      </c>
      <c r="N7722">
        <v>1</v>
      </c>
      <c r="O7722" s="43">
        <v>67</v>
      </c>
      <c r="P7722" s="42">
        <v>80.399999999999991</v>
      </c>
      <c r="Q7722" s="42">
        <v>16.5</v>
      </c>
      <c r="R7722" s="42">
        <v>3</v>
      </c>
    </row>
    <row r="7723" spans="1:18" x14ac:dyDescent="0.3">
      <c r="A7723" t="s">
        <v>3916</v>
      </c>
      <c r="B7723" s="17">
        <v>45007</v>
      </c>
      <c r="C7723" t="s">
        <v>3925</v>
      </c>
      <c r="D7723" t="s">
        <v>3926</v>
      </c>
      <c r="E7723" t="s">
        <v>3927</v>
      </c>
      <c r="F7723" t="s">
        <v>3930</v>
      </c>
      <c r="G7723" t="s">
        <v>3877</v>
      </c>
      <c r="H7723" t="s">
        <v>3876</v>
      </c>
      <c r="I7723">
        <v>1567.2</v>
      </c>
      <c r="J7723" s="41">
        <v>1.221E-2</v>
      </c>
      <c r="K7723" s="42">
        <v>19.135512000000002</v>
      </c>
      <c r="L7723" s="43">
        <v>0.53</v>
      </c>
      <c r="M7723" s="42">
        <v>10.141821360000002</v>
      </c>
      <c r="N7723">
        <v>7</v>
      </c>
      <c r="O7723" s="43">
        <v>518</v>
      </c>
      <c r="P7723" s="42">
        <v>86.399999999999991</v>
      </c>
      <c r="Q7723" s="42">
        <v>7.5</v>
      </c>
      <c r="R7723" s="42">
        <v>12</v>
      </c>
    </row>
    <row r="7724" spans="1:18" x14ac:dyDescent="0.3">
      <c r="A7724" t="s">
        <v>3916</v>
      </c>
      <c r="B7724" s="17">
        <v>45008</v>
      </c>
      <c r="C7724" t="s">
        <v>3925</v>
      </c>
      <c r="D7724" t="s">
        <v>3926</v>
      </c>
      <c r="E7724" t="s">
        <v>3927</v>
      </c>
      <c r="F7724" t="s">
        <v>3930</v>
      </c>
      <c r="G7724" t="s">
        <v>3877</v>
      </c>
      <c r="H7724" t="s">
        <v>3876</v>
      </c>
      <c r="I7724">
        <v>1941.6000000000004</v>
      </c>
      <c r="J7724" s="41">
        <v>1.2870000000000003E-2</v>
      </c>
      <c r="K7724" s="42">
        <v>24.988392000000012</v>
      </c>
      <c r="L7724" s="43">
        <v>0.47</v>
      </c>
      <c r="M7724" s="42">
        <v>11.744544240000005</v>
      </c>
      <c r="N7724">
        <v>1</v>
      </c>
      <c r="O7724" s="43">
        <v>32</v>
      </c>
      <c r="P7724" s="42">
        <v>68.399999999999991</v>
      </c>
      <c r="Q7724" s="42">
        <v>28.5</v>
      </c>
      <c r="R7724" s="42">
        <v>5</v>
      </c>
    </row>
    <row r="7725" spans="1:18" x14ac:dyDescent="0.3">
      <c r="A7725" t="s">
        <v>3916</v>
      </c>
      <c r="B7725" s="17">
        <v>45009</v>
      </c>
      <c r="C7725" t="s">
        <v>3925</v>
      </c>
      <c r="D7725" t="s">
        <v>3926</v>
      </c>
      <c r="E7725" t="s">
        <v>3927</v>
      </c>
      <c r="F7725" t="s">
        <v>3930</v>
      </c>
      <c r="G7725" t="s">
        <v>3877</v>
      </c>
      <c r="H7725" t="s">
        <v>3876</v>
      </c>
      <c r="I7725">
        <v>2224.6000000000004</v>
      </c>
      <c r="J7725" s="41">
        <v>1.0340000000000004E-2</v>
      </c>
      <c r="K7725" s="42">
        <v>23.002364000000011</v>
      </c>
      <c r="L7725" s="43">
        <v>0.64</v>
      </c>
      <c r="M7725" s="42">
        <v>14.721512960000007</v>
      </c>
      <c r="N7725">
        <v>6</v>
      </c>
      <c r="O7725" s="43">
        <v>330</v>
      </c>
      <c r="P7725" s="42">
        <v>126</v>
      </c>
      <c r="Q7725" s="42">
        <v>12</v>
      </c>
      <c r="R7725" s="42">
        <v>14</v>
      </c>
    </row>
    <row r="7726" spans="1:18" x14ac:dyDescent="0.3">
      <c r="A7726" t="s">
        <v>3916</v>
      </c>
      <c r="B7726" s="17">
        <v>45010</v>
      </c>
      <c r="C7726" t="s">
        <v>3925</v>
      </c>
      <c r="D7726" t="s">
        <v>3926</v>
      </c>
      <c r="E7726" t="s">
        <v>3927</v>
      </c>
      <c r="F7726" t="s">
        <v>3930</v>
      </c>
      <c r="G7726" t="s">
        <v>3877</v>
      </c>
      <c r="H7726" t="s">
        <v>3876</v>
      </c>
      <c r="I7726">
        <v>2170.4</v>
      </c>
      <c r="J7726" s="41">
        <v>1.1330000000000002E-2</v>
      </c>
      <c r="K7726" s="42">
        <v>24.590632000000003</v>
      </c>
      <c r="L7726" s="43">
        <v>0.95</v>
      </c>
      <c r="M7726" s="42">
        <v>23.361100400000002</v>
      </c>
      <c r="N7726">
        <v>4</v>
      </c>
      <c r="O7726" s="43">
        <v>124</v>
      </c>
      <c r="P7726" s="42">
        <v>81.599999999999994</v>
      </c>
      <c r="Q7726" s="42">
        <v>12</v>
      </c>
      <c r="R7726" s="42">
        <v>1</v>
      </c>
    </row>
    <row r="7727" spans="1:18" x14ac:dyDescent="0.3">
      <c r="A7727" t="s">
        <v>3916</v>
      </c>
      <c r="B7727" s="17">
        <v>45011</v>
      </c>
      <c r="C7727" t="s">
        <v>3925</v>
      </c>
      <c r="D7727" t="s">
        <v>3926</v>
      </c>
      <c r="E7727" t="s">
        <v>3927</v>
      </c>
      <c r="F7727" t="s">
        <v>3930</v>
      </c>
      <c r="G7727" t="s">
        <v>3877</v>
      </c>
      <c r="H7727" t="s">
        <v>3876</v>
      </c>
      <c r="I7727">
        <v>2311.6</v>
      </c>
      <c r="J7727" s="41">
        <v>1.298E-2</v>
      </c>
      <c r="K7727" s="42">
        <v>30.004567999999999</v>
      </c>
      <c r="L7727" s="43">
        <v>0.72</v>
      </c>
      <c r="M7727" s="42">
        <v>21.603288959999997</v>
      </c>
      <c r="N7727">
        <v>1</v>
      </c>
      <c r="O7727" s="43">
        <v>75</v>
      </c>
      <c r="P7727" s="42">
        <v>70.8</v>
      </c>
      <c r="Q7727" s="42">
        <v>12</v>
      </c>
      <c r="R7727" s="42">
        <v>12</v>
      </c>
    </row>
    <row r="7728" spans="1:18" x14ac:dyDescent="0.3">
      <c r="A7728" t="s">
        <v>3916</v>
      </c>
      <c r="B7728" s="17">
        <v>45012</v>
      </c>
      <c r="C7728" t="s">
        <v>3925</v>
      </c>
      <c r="D7728" t="s">
        <v>3926</v>
      </c>
      <c r="E7728" t="s">
        <v>3927</v>
      </c>
      <c r="F7728" t="s">
        <v>3930</v>
      </c>
      <c r="G7728" t="s">
        <v>3877</v>
      </c>
      <c r="H7728" t="s">
        <v>3876</v>
      </c>
      <c r="I7728">
        <v>2045.8000000000002</v>
      </c>
      <c r="J7728" s="41">
        <v>9.2400000000000017E-3</v>
      </c>
      <c r="K7728" s="42">
        <v>18.903192000000004</v>
      </c>
      <c r="L7728" s="43">
        <v>1.33</v>
      </c>
      <c r="M7728" s="42">
        <v>25.141245360000006</v>
      </c>
      <c r="N7728">
        <v>7</v>
      </c>
      <c r="O7728" s="43">
        <v>553</v>
      </c>
      <c r="P7728" s="42">
        <v>103.2</v>
      </c>
      <c r="Q7728" s="42">
        <v>22.5</v>
      </c>
      <c r="R7728" s="42">
        <v>6</v>
      </c>
    </row>
    <row r="7729" spans="1:18" x14ac:dyDescent="0.3">
      <c r="A7729" t="s">
        <v>3916</v>
      </c>
      <c r="B7729" s="17">
        <v>45013</v>
      </c>
      <c r="C7729" t="s">
        <v>3925</v>
      </c>
      <c r="D7729" t="s">
        <v>3926</v>
      </c>
      <c r="E7729" t="s">
        <v>3927</v>
      </c>
      <c r="F7729" t="s">
        <v>3930</v>
      </c>
      <c r="G7729" t="s">
        <v>3877</v>
      </c>
      <c r="H7729" t="s">
        <v>3876</v>
      </c>
      <c r="I7729">
        <v>1578.4</v>
      </c>
      <c r="J7729" s="41">
        <v>1.0010000000000002E-2</v>
      </c>
      <c r="K7729" s="42">
        <v>15.799784000000002</v>
      </c>
      <c r="L7729" s="43">
        <v>1.3199999999999998</v>
      </c>
      <c r="M7729" s="42">
        <v>20.855714880000001</v>
      </c>
      <c r="N7729">
        <v>5</v>
      </c>
      <c r="O7729" s="43">
        <v>360</v>
      </c>
      <c r="P7729" s="42">
        <v>124.8</v>
      </c>
      <c r="Q7729" s="42">
        <v>12</v>
      </c>
      <c r="R7729" s="42">
        <v>3</v>
      </c>
    </row>
    <row r="7730" spans="1:18" x14ac:dyDescent="0.3">
      <c r="A7730" t="s">
        <v>3916</v>
      </c>
      <c r="B7730" s="17">
        <v>45014</v>
      </c>
      <c r="C7730" t="s">
        <v>3925</v>
      </c>
      <c r="D7730" t="s">
        <v>3926</v>
      </c>
      <c r="E7730" t="s">
        <v>3927</v>
      </c>
      <c r="F7730" t="s">
        <v>3930</v>
      </c>
      <c r="G7730" t="s">
        <v>3877</v>
      </c>
      <c r="H7730" t="s">
        <v>3876</v>
      </c>
      <c r="I7730">
        <v>1272.4000000000001</v>
      </c>
      <c r="J7730" s="41">
        <v>1.2320000000000001E-2</v>
      </c>
      <c r="K7730" s="42">
        <v>15.675968000000003</v>
      </c>
      <c r="L7730" s="43">
        <v>1.1199999999999999</v>
      </c>
      <c r="M7730" s="42">
        <v>17.557084160000002</v>
      </c>
      <c r="N7730">
        <v>2</v>
      </c>
      <c r="O7730" s="43">
        <v>122</v>
      </c>
      <c r="P7730" s="42">
        <v>117.6</v>
      </c>
      <c r="Q7730" s="42">
        <v>6</v>
      </c>
      <c r="R7730" s="42">
        <v>6</v>
      </c>
    </row>
    <row r="7731" spans="1:18" x14ac:dyDescent="0.3">
      <c r="A7731" t="s">
        <v>3916</v>
      </c>
      <c r="B7731" s="17">
        <v>45015</v>
      </c>
      <c r="C7731" t="s">
        <v>3925</v>
      </c>
      <c r="D7731" t="s">
        <v>3926</v>
      </c>
      <c r="E7731" t="s">
        <v>3927</v>
      </c>
      <c r="F7731" t="s">
        <v>3930</v>
      </c>
      <c r="G7731" t="s">
        <v>3877</v>
      </c>
      <c r="H7731" t="s">
        <v>3876</v>
      </c>
      <c r="I7731">
        <v>2108.8000000000002</v>
      </c>
      <c r="J7731" s="41">
        <v>1.5949999999999999E-2</v>
      </c>
      <c r="K7731" s="42">
        <v>33.635359999999999</v>
      </c>
      <c r="L7731" s="43">
        <v>1.75</v>
      </c>
      <c r="M7731" s="42">
        <v>58.861879999999999</v>
      </c>
      <c r="N7731">
        <v>5</v>
      </c>
      <c r="O7731" s="43">
        <v>195</v>
      </c>
      <c r="P7731" s="42">
        <v>110.39999999999999</v>
      </c>
      <c r="Q7731" s="42">
        <v>7.5</v>
      </c>
      <c r="R7731" s="42">
        <v>7</v>
      </c>
    </row>
    <row r="7732" spans="1:18" x14ac:dyDescent="0.3">
      <c r="A7732" t="s">
        <v>3916</v>
      </c>
      <c r="B7732" s="17">
        <v>45016</v>
      </c>
      <c r="C7732" t="s">
        <v>3925</v>
      </c>
      <c r="D7732" t="s">
        <v>3926</v>
      </c>
      <c r="E7732" t="s">
        <v>3927</v>
      </c>
      <c r="F7732" t="s">
        <v>3930</v>
      </c>
      <c r="G7732" t="s">
        <v>3877</v>
      </c>
      <c r="H7732" t="s">
        <v>3876</v>
      </c>
      <c r="I7732">
        <v>2170.8000000000002</v>
      </c>
      <c r="J7732" s="41">
        <v>1.6170000000000004E-2</v>
      </c>
      <c r="K7732" s="42">
        <v>35.101836000000013</v>
      </c>
      <c r="L7732" s="43">
        <v>0.60000000000000009</v>
      </c>
      <c r="M7732" s="42">
        <v>21.061101600000011</v>
      </c>
      <c r="N7732">
        <v>5</v>
      </c>
      <c r="O7732" s="43">
        <v>175</v>
      </c>
      <c r="P7732" s="42">
        <v>120</v>
      </c>
      <c r="Q7732" s="42">
        <v>22.5</v>
      </c>
      <c r="R7732" s="42">
        <v>11</v>
      </c>
    </row>
    <row r="7733" spans="1:18" x14ac:dyDescent="0.3">
      <c r="A7733" t="s">
        <v>3916</v>
      </c>
      <c r="B7733" s="17">
        <v>45017</v>
      </c>
      <c r="C7733" t="s">
        <v>3925</v>
      </c>
      <c r="D7733" t="s">
        <v>3926</v>
      </c>
      <c r="E7733" t="s">
        <v>3927</v>
      </c>
      <c r="F7733" t="s">
        <v>3930</v>
      </c>
      <c r="G7733" t="s">
        <v>3877</v>
      </c>
      <c r="H7733" t="s">
        <v>3876</v>
      </c>
      <c r="I7733">
        <v>2387</v>
      </c>
      <c r="J7733" s="41">
        <v>1.3200000000000003E-2</v>
      </c>
      <c r="K7733" s="42">
        <v>31.508400000000009</v>
      </c>
      <c r="L7733" s="43">
        <v>0.67999999999999994</v>
      </c>
      <c r="M7733" s="42">
        <v>21.425712000000004</v>
      </c>
      <c r="N7733">
        <v>1</v>
      </c>
      <c r="O7733" s="43">
        <v>80</v>
      </c>
      <c r="P7733" s="42">
        <v>93.6</v>
      </c>
      <c r="Q7733" s="42">
        <v>21</v>
      </c>
      <c r="R7733" s="42">
        <v>5</v>
      </c>
    </row>
    <row r="7734" spans="1:18" x14ac:dyDescent="0.3">
      <c r="A7734" t="s">
        <v>3916</v>
      </c>
      <c r="B7734" s="17">
        <v>45018</v>
      </c>
      <c r="C7734" t="s">
        <v>3925</v>
      </c>
      <c r="D7734" t="s">
        <v>3926</v>
      </c>
      <c r="E7734" t="s">
        <v>3927</v>
      </c>
      <c r="F7734" t="s">
        <v>3930</v>
      </c>
      <c r="G7734" t="s">
        <v>3877</v>
      </c>
      <c r="H7734" t="s">
        <v>3876</v>
      </c>
      <c r="I7734">
        <v>1710.4</v>
      </c>
      <c r="J7734" s="41">
        <v>9.5700000000000004E-3</v>
      </c>
      <c r="K7734" s="42">
        <v>16.368528000000001</v>
      </c>
      <c r="L7734" s="43">
        <v>1.38</v>
      </c>
      <c r="M7734" s="42">
        <v>22.588568639999998</v>
      </c>
      <c r="N7734">
        <v>6</v>
      </c>
      <c r="O7734" s="43">
        <v>288</v>
      </c>
      <c r="P7734" s="42">
        <v>106.8</v>
      </c>
      <c r="Q7734" s="42">
        <v>10.5</v>
      </c>
      <c r="R7734" s="42">
        <v>9</v>
      </c>
    </row>
    <row r="7735" spans="1:18" x14ac:dyDescent="0.3">
      <c r="A7735" t="s">
        <v>3916</v>
      </c>
      <c r="B7735" s="17">
        <v>45019</v>
      </c>
      <c r="C7735" t="s">
        <v>3925</v>
      </c>
      <c r="D7735" t="s">
        <v>3926</v>
      </c>
      <c r="E7735" t="s">
        <v>3927</v>
      </c>
      <c r="F7735" t="s">
        <v>3930</v>
      </c>
      <c r="G7735" t="s">
        <v>3877</v>
      </c>
      <c r="H7735" t="s">
        <v>3876</v>
      </c>
      <c r="I7735">
        <v>2516.4</v>
      </c>
      <c r="J7735" s="41">
        <v>1.089E-2</v>
      </c>
      <c r="K7735" s="42">
        <v>27.403596</v>
      </c>
      <c r="L7735" s="43">
        <v>2.0699999999999998</v>
      </c>
      <c r="M7735" s="42">
        <v>56.725443719999994</v>
      </c>
      <c r="N7735">
        <v>1</v>
      </c>
      <c r="O7735" s="43">
        <v>54</v>
      </c>
      <c r="P7735" s="42">
        <v>112.8</v>
      </c>
      <c r="Q7735" s="42">
        <v>22.5</v>
      </c>
      <c r="R7735" s="42">
        <v>8</v>
      </c>
    </row>
    <row r="7736" spans="1:18" x14ac:dyDescent="0.3">
      <c r="A7736" t="s">
        <v>3916</v>
      </c>
      <c r="B7736" s="17">
        <v>45020</v>
      </c>
      <c r="C7736" t="s">
        <v>3925</v>
      </c>
      <c r="D7736" t="s">
        <v>3926</v>
      </c>
      <c r="E7736" t="s">
        <v>3927</v>
      </c>
      <c r="F7736" t="s">
        <v>3930</v>
      </c>
      <c r="G7736" t="s">
        <v>3877</v>
      </c>
      <c r="H7736" t="s">
        <v>3876</v>
      </c>
      <c r="I7736">
        <v>1653</v>
      </c>
      <c r="J7736" s="41">
        <v>1.3419999999999998E-2</v>
      </c>
      <c r="K7736" s="42">
        <v>22.183259999999997</v>
      </c>
      <c r="L7736" s="43">
        <v>1.1400000000000001</v>
      </c>
      <c r="M7736" s="42">
        <v>25.288916399999998</v>
      </c>
      <c r="N7736">
        <v>7</v>
      </c>
      <c r="O7736" s="43">
        <v>371</v>
      </c>
      <c r="P7736" s="42">
        <v>98.399999999999991</v>
      </c>
      <c r="Q7736" s="42">
        <v>27</v>
      </c>
      <c r="R7736" s="42">
        <v>10</v>
      </c>
    </row>
    <row r="7737" spans="1:18" x14ac:dyDescent="0.3">
      <c r="A7737" t="s">
        <v>3916</v>
      </c>
      <c r="B7737" s="17">
        <v>45021</v>
      </c>
      <c r="C7737" t="s">
        <v>3925</v>
      </c>
      <c r="D7737" t="s">
        <v>3926</v>
      </c>
      <c r="E7737" t="s">
        <v>3927</v>
      </c>
      <c r="F7737" t="s">
        <v>3930</v>
      </c>
      <c r="G7737" t="s">
        <v>3877</v>
      </c>
      <c r="H7737" t="s">
        <v>3876</v>
      </c>
      <c r="I7737">
        <v>1493.2</v>
      </c>
      <c r="J7737" s="41">
        <v>1.3090000000000003E-2</v>
      </c>
      <c r="K7737" s="42">
        <v>19.545988000000005</v>
      </c>
      <c r="L7737" s="43">
        <v>1.9699999999999998</v>
      </c>
      <c r="M7737" s="42">
        <v>38.505596360000006</v>
      </c>
      <c r="N7737">
        <v>5</v>
      </c>
      <c r="O7737" s="43">
        <v>260</v>
      </c>
      <c r="P7737" s="42">
        <v>106.8</v>
      </c>
      <c r="Q7737" s="42">
        <v>31.5</v>
      </c>
      <c r="R7737" s="42">
        <v>4</v>
      </c>
    </row>
    <row r="7738" spans="1:18" x14ac:dyDescent="0.3">
      <c r="A7738" t="s">
        <v>3916</v>
      </c>
      <c r="B7738" s="17">
        <v>45022</v>
      </c>
      <c r="C7738" t="s">
        <v>3925</v>
      </c>
      <c r="D7738" t="s">
        <v>3926</v>
      </c>
      <c r="E7738" t="s">
        <v>3927</v>
      </c>
      <c r="F7738" t="s">
        <v>3930</v>
      </c>
      <c r="G7738" t="s">
        <v>3877</v>
      </c>
      <c r="H7738" t="s">
        <v>3876</v>
      </c>
      <c r="I7738">
        <v>2038.1999999999998</v>
      </c>
      <c r="J7738" s="41">
        <v>8.8000000000000005E-3</v>
      </c>
      <c r="K7738" s="42">
        <v>17.936160000000001</v>
      </c>
      <c r="L7738" s="43">
        <v>1.25</v>
      </c>
      <c r="M7738" s="42">
        <v>22.420200000000001</v>
      </c>
      <c r="N7738">
        <v>5</v>
      </c>
      <c r="O7738" s="43">
        <v>180</v>
      </c>
      <c r="P7738" s="42">
        <v>72</v>
      </c>
      <c r="Q7738" s="42">
        <v>33</v>
      </c>
      <c r="R7738" s="42">
        <v>10</v>
      </c>
    </row>
    <row r="7739" spans="1:18" x14ac:dyDescent="0.3">
      <c r="A7739" t="s">
        <v>3916</v>
      </c>
      <c r="B7739" s="17">
        <v>45023</v>
      </c>
      <c r="C7739" t="s">
        <v>3925</v>
      </c>
      <c r="D7739" t="s">
        <v>3926</v>
      </c>
      <c r="E7739" t="s">
        <v>3927</v>
      </c>
      <c r="F7739" t="s">
        <v>3930</v>
      </c>
      <c r="G7739" t="s">
        <v>3877</v>
      </c>
      <c r="H7739" t="s">
        <v>3876</v>
      </c>
      <c r="I7739">
        <v>2271.6</v>
      </c>
      <c r="J7739" s="41">
        <v>1.2650000000000002E-2</v>
      </c>
      <c r="K7739" s="42">
        <v>28.735740000000003</v>
      </c>
      <c r="L7739" s="43">
        <v>1.8499999999999999</v>
      </c>
      <c r="M7739" s="42">
        <v>53.161118999999999</v>
      </c>
      <c r="N7739">
        <v>7</v>
      </c>
      <c r="O7739" s="43">
        <v>350</v>
      </c>
      <c r="P7739" s="42">
        <v>105.6</v>
      </c>
      <c r="Q7739" s="42">
        <v>19.5</v>
      </c>
      <c r="R7739" s="42">
        <v>8</v>
      </c>
    </row>
    <row r="7740" spans="1:18" x14ac:dyDescent="0.3">
      <c r="A7740" t="s">
        <v>3916</v>
      </c>
      <c r="B7740" s="17">
        <v>45024</v>
      </c>
      <c r="C7740" t="s">
        <v>3925</v>
      </c>
      <c r="D7740" t="s">
        <v>3926</v>
      </c>
      <c r="E7740" t="s">
        <v>3927</v>
      </c>
      <c r="F7740" t="s">
        <v>3930</v>
      </c>
      <c r="G7740" t="s">
        <v>3877</v>
      </c>
      <c r="H7740" t="s">
        <v>3876</v>
      </c>
      <c r="I7740">
        <v>2343.2000000000003</v>
      </c>
      <c r="J7740" s="41">
        <v>1.4189999999999999E-2</v>
      </c>
      <c r="K7740" s="42">
        <v>33.250008000000001</v>
      </c>
      <c r="L7740" s="43">
        <v>1.4</v>
      </c>
      <c r="M7740" s="42">
        <v>46.5500112</v>
      </c>
      <c r="N7740">
        <v>2</v>
      </c>
      <c r="O7740" s="43">
        <v>124</v>
      </c>
      <c r="P7740" s="42">
        <v>103.2</v>
      </c>
      <c r="Q7740" s="42">
        <v>27</v>
      </c>
      <c r="R7740" s="42">
        <v>8</v>
      </c>
    </row>
    <row r="7741" spans="1:18" x14ac:dyDescent="0.3">
      <c r="A7741" t="s">
        <v>3916</v>
      </c>
      <c r="B7741" s="17">
        <v>45025</v>
      </c>
      <c r="C7741" t="s">
        <v>3925</v>
      </c>
      <c r="D7741" t="s">
        <v>3926</v>
      </c>
      <c r="E7741" t="s">
        <v>3927</v>
      </c>
      <c r="F7741" t="s">
        <v>3930</v>
      </c>
      <c r="G7741" t="s">
        <v>3877</v>
      </c>
      <c r="H7741" t="s">
        <v>3876</v>
      </c>
      <c r="I7741">
        <v>2237.2000000000003</v>
      </c>
      <c r="J7741" s="41">
        <v>8.3600000000000011E-3</v>
      </c>
      <c r="K7741" s="42">
        <v>18.702992000000005</v>
      </c>
      <c r="L7741" s="43">
        <v>1.0199999999999998</v>
      </c>
      <c r="M7741" s="42">
        <v>19.077051840000003</v>
      </c>
      <c r="N7741">
        <v>3</v>
      </c>
      <c r="O7741" s="43">
        <v>90</v>
      </c>
      <c r="P7741" s="42">
        <v>86.399999999999991</v>
      </c>
      <c r="Q7741" s="42">
        <v>13.5</v>
      </c>
      <c r="R7741" s="42">
        <v>6</v>
      </c>
    </row>
    <row r="7742" spans="1:18" x14ac:dyDescent="0.3">
      <c r="A7742" t="s">
        <v>3916</v>
      </c>
      <c r="B7742" s="17">
        <v>45026</v>
      </c>
      <c r="C7742" t="s">
        <v>3925</v>
      </c>
      <c r="D7742" t="s">
        <v>3926</v>
      </c>
      <c r="E7742" t="s">
        <v>3927</v>
      </c>
      <c r="F7742" t="s">
        <v>3930</v>
      </c>
      <c r="G7742" t="s">
        <v>3877</v>
      </c>
      <c r="H7742" t="s">
        <v>3876</v>
      </c>
      <c r="I7742">
        <v>1872.8000000000002</v>
      </c>
      <c r="J7742" s="41">
        <v>1.4630000000000001E-2</v>
      </c>
      <c r="K7742" s="42">
        <v>27.399064000000003</v>
      </c>
      <c r="L7742" s="43">
        <v>0.87</v>
      </c>
      <c r="M7742" s="42">
        <v>23.837185680000001</v>
      </c>
      <c r="N7742">
        <v>3</v>
      </c>
      <c r="O7742" s="43">
        <v>192</v>
      </c>
      <c r="P7742" s="42">
        <v>86.399999999999991</v>
      </c>
      <c r="Q7742" s="42">
        <v>24</v>
      </c>
      <c r="R7742" s="42">
        <v>7</v>
      </c>
    </row>
    <row r="7743" spans="1:18" x14ac:dyDescent="0.3">
      <c r="A7743" t="s">
        <v>3916</v>
      </c>
      <c r="B7743" s="17">
        <v>45027</v>
      </c>
      <c r="C7743" t="s">
        <v>3925</v>
      </c>
      <c r="D7743" t="s">
        <v>3926</v>
      </c>
      <c r="E7743" t="s">
        <v>3927</v>
      </c>
      <c r="F7743" t="s">
        <v>3930</v>
      </c>
      <c r="G7743" t="s">
        <v>3877</v>
      </c>
      <c r="H7743" t="s">
        <v>3876</v>
      </c>
      <c r="I7743">
        <v>2217.2000000000003</v>
      </c>
      <c r="J7743" s="41">
        <v>1.4740000000000001E-2</v>
      </c>
      <c r="K7743" s="42">
        <v>32.681528000000007</v>
      </c>
      <c r="L7743" s="43">
        <v>0.86</v>
      </c>
      <c r="M7743" s="42">
        <v>28.106114080000005</v>
      </c>
      <c r="N7743">
        <v>7</v>
      </c>
      <c r="O7743" s="43">
        <v>539</v>
      </c>
      <c r="P7743" s="42">
        <v>75.599999999999994</v>
      </c>
      <c r="Q7743" s="42">
        <v>10.5</v>
      </c>
      <c r="R7743" s="42">
        <v>13</v>
      </c>
    </row>
    <row r="7744" spans="1:18" x14ac:dyDescent="0.3">
      <c r="A7744" t="s">
        <v>3916</v>
      </c>
      <c r="B7744" s="17">
        <v>45028</v>
      </c>
      <c r="C7744" t="s">
        <v>3925</v>
      </c>
      <c r="D7744" t="s">
        <v>3926</v>
      </c>
      <c r="E7744" t="s">
        <v>3927</v>
      </c>
      <c r="F7744" t="s">
        <v>3930</v>
      </c>
      <c r="G7744" t="s">
        <v>3877</v>
      </c>
      <c r="H7744" t="s">
        <v>3876</v>
      </c>
      <c r="I7744">
        <v>2302</v>
      </c>
      <c r="J7744" s="41">
        <v>1.5949999999999999E-2</v>
      </c>
      <c r="K7744" s="42">
        <v>36.716899999999995</v>
      </c>
      <c r="L7744" s="43">
        <v>2.0500000000000003</v>
      </c>
      <c r="M7744" s="42">
        <v>75.269644999999997</v>
      </c>
      <c r="N7744">
        <v>6</v>
      </c>
      <c r="O7744" s="43">
        <v>402</v>
      </c>
      <c r="P7744" s="42">
        <v>110.39999999999999</v>
      </c>
      <c r="Q7744" s="42">
        <v>25.5</v>
      </c>
      <c r="R7744" s="42">
        <v>12</v>
      </c>
    </row>
    <row r="7745" spans="1:18" x14ac:dyDescent="0.3">
      <c r="A7745" t="s">
        <v>3916</v>
      </c>
      <c r="B7745" s="17">
        <v>45029</v>
      </c>
      <c r="C7745" t="s">
        <v>3925</v>
      </c>
      <c r="D7745" t="s">
        <v>3926</v>
      </c>
      <c r="E7745" t="s">
        <v>3927</v>
      </c>
      <c r="F7745" t="s">
        <v>3930</v>
      </c>
      <c r="G7745" t="s">
        <v>3877</v>
      </c>
      <c r="H7745" t="s">
        <v>3876</v>
      </c>
      <c r="I7745">
        <v>2096.6</v>
      </c>
      <c r="J7745" s="41">
        <v>1.1440000000000002E-2</v>
      </c>
      <c r="K7745" s="42">
        <v>23.985104000000003</v>
      </c>
      <c r="L7745" s="43">
        <v>0.6</v>
      </c>
      <c r="M7745" s="42">
        <v>14.391062400000001</v>
      </c>
      <c r="N7745">
        <v>5</v>
      </c>
      <c r="O7745" s="43">
        <v>260</v>
      </c>
      <c r="P7745" s="42">
        <v>74.399999999999991</v>
      </c>
      <c r="Q7745" s="42">
        <v>22.5</v>
      </c>
      <c r="R7745" s="42">
        <v>7</v>
      </c>
    </row>
    <row r="7746" spans="1:18" x14ac:dyDescent="0.3">
      <c r="A7746" t="s">
        <v>3916</v>
      </c>
      <c r="B7746" s="17">
        <v>45030</v>
      </c>
      <c r="C7746" t="s">
        <v>3925</v>
      </c>
      <c r="D7746" t="s">
        <v>3926</v>
      </c>
      <c r="E7746" t="s">
        <v>3927</v>
      </c>
      <c r="F7746" t="s">
        <v>3930</v>
      </c>
      <c r="G7746" t="s">
        <v>3877</v>
      </c>
      <c r="H7746" t="s">
        <v>3876</v>
      </c>
      <c r="I7746">
        <v>1654</v>
      </c>
      <c r="J7746" s="41">
        <v>1.0340000000000002E-2</v>
      </c>
      <c r="K7746" s="42">
        <v>17.102360000000004</v>
      </c>
      <c r="L7746" s="43">
        <v>1.7999999999999998</v>
      </c>
      <c r="M7746" s="42">
        <v>30.784248000000005</v>
      </c>
      <c r="N7746">
        <v>3</v>
      </c>
      <c r="O7746" s="43">
        <v>234</v>
      </c>
      <c r="P7746" s="42">
        <v>75.599999999999994</v>
      </c>
      <c r="Q7746" s="42">
        <v>31.5</v>
      </c>
      <c r="R7746" s="42">
        <v>7</v>
      </c>
    </row>
    <row r="7747" spans="1:18" x14ac:dyDescent="0.3">
      <c r="A7747" t="s">
        <v>3916</v>
      </c>
      <c r="B7747" s="17">
        <v>45031</v>
      </c>
      <c r="C7747" t="s">
        <v>3925</v>
      </c>
      <c r="D7747" t="s">
        <v>3926</v>
      </c>
      <c r="E7747" t="s">
        <v>3927</v>
      </c>
      <c r="F7747" t="s">
        <v>3930</v>
      </c>
      <c r="G7747" t="s">
        <v>3877</v>
      </c>
      <c r="H7747" t="s">
        <v>3876</v>
      </c>
      <c r="I7747">
        <v>1716.8000000000002</v>
      </c>
      <c r="J7747" s="41">
        <v>1.1220000000000003E-2</v>
      </c>
      <c r="K7747" s="42">
        <v>19.262496000000006</v>
      </c>
      <c r="L7747" s="43">
        <v>1.7000000000000002</v>
      </c>
      <c r="M7747" s="42">
        <v>32.746243200000016</v>
      </c>
      <c r="N7747">
        <v>1</v>
      </c>
      <c r="O7747" s="43">
        <v>36</v>
      </c>
      <c r="P7747" s="42">
        <v>94.8</v>
      </c>
      <c r="Q7747" s="42">
        <v>30</v>
      </c>
      <c r="R7747" s="42">
        <v>14</v>
      </c>
    </row>
    <row r="7748" spans="1:18" x14ac:dyDescent="0.3">
      <c r="A7748" t="s">
        <v>3916</v>
      </c>
      <c r="B7748" s="17">
        <v>45032</v>
      </c>
      <c r="C7748" t="s">
        <v>3925</v>
      </c>
      <c r="D7748" t="s">
        <v>3926</v>
      </c>
      <c r="E7748" t="s">
        <v>3927</v>
      </c>
      <c r="F7748" t="s">
        <v>3930</v>
      </c>
      <c r="G7748" t="s">
        <v>3877</v>
      </c>
      <c r="H7748" t="s">
        <v>3876</v>
      </c>
      <c r="I7748">
        <v>1422.8000000000002</v>
      </c>
      <c r="J7748" s="41">
        <v>1.0010000000000002E-2</v>
      </c>
      <c r="K7748" s="42">
        <v>14.242228000000004</v>
      </c>
      <c r="L7748" s="43">
        <v>1.3299999999999998</v>
      </c>
      <c r="M7748" s="42">
        <v>18.942163240000003</v>
      </c>
      <c r="N7748">
        <v>1</v>
      </c>
      <c r="O7748" s="43">
        <v>59</v>
      </c>
      <c r="P7748" s="42">
        <v>88.8</v>
      </c>
      <c r="Q7748" s="42">
        <v>9</v>
      </c>
      <c r="R7748" s="42">
        <v>11</v>
      </c>
    </row>
    <row r="7749" spans="1:18" x14ac:dyDescent="0.3">
      <c r="A7749" t="s">
        <v>3916</v>
      </c>
      <c r="B7749" s="17">
        <v>45033</v>
      </c>
      <c r="C7749" t="s">
        <v>3925</v>
      </c>
      <c r="D7749" t="s">
        <v>3926</v>
      </c>
      <c r="E7749" t="s">
        <v>3927</v>
      </c>
      <c r="F7749" t="s">
        <v>3930</v>
      </c>
      <c r="G7749" t="s">
        <v>3877</v>
      </c>
      <c r="H7749" t="s">
        <v>3876</v>
      </c>
      <c r="I7749">
        <v>2383</v>
      </c>
      <c r="J7749" s="41">
        <v>1.1660000000000004E-2</v>
      </c>
      <c r="K7749" s="42">
        <v>27.78578000000001</v>
      </c>
      <c r="L7749" s="43">
        <v>0.67999999999999994</v>
      </c>
      <c r="M7749" s="42">
        <v>18.894330400000005</v>
      </c>
      <c r="N7749">
        <v>1</v>
      </c>
      <c r="O7749" s="43">
        <v>36</v>
      </c>
      <c r="P7749" s="42">
        <v>94.8</v>
      </c>
      <c r="Q7749" s="42">
        <v>9</v>
      </c>
      <c r="R7749" s="42">
        <v>4</v>
      </c>
    </row>
    <row r="7750" spans="1:18" x14ac:dyDescent="0.3">
      <c r="A7750" t="s">
        <v>3916</v>
      </c>
      <c r="B7750" s="17">
        <v>45034</v>
      </c>
      <c r="C7750" t="s">
        <v>3925</v>
      </c>
      <c r="D7750" t="s">
        <v>3926</v>
      </c>
      <c r="E7750" t="s">
        <v>3927</v>
      </c>
      <c r="F7750" t="s">
        <v>3930</v>
      </c>
      <c r="G7750" t="s">
        <v>3877</v>
      </c>
      <c r="H7750" t="s">
        <v>3876</v>
      </c>
      <c r="I7750">
        <v>1359.2</v>
      </c>
      <c r="J7750" s="41">
        <v>8.1400000000000014E-3</v>
      </c>
      <c r="K7750" s="42">
        <v>11.063888000000002</v>
      </c>
      <c r="L7750" s="43">
        <v>1.1400000000000001</v>
      </c>
      <c r="M7750" s="42">
        <v>12.612832320000004</v>
      </c>
      <c r="N7750">
        <v>4</v>
      </c>
      <c r="O7750" s="43">
        <v>296</v>
      </c>
      <c r="P7750" s="42">
        <v>127.19999999999999</v>
      </c>
      <c r="Q7750" s="42">
        <v>19.5</v>
      </c>
      <c r="R7750" s="42">
        <v>7</v>
      </c>
    </row>
    <row r="7751" spans="1:18" x14ac:dyDescent="0.3">
      <c r="A7751" t="s">
        <v>3916</v>
      </c>
      <c r="B7751" s="17">
        <v>45035</v>
      </c>
      <c r="C7751" t="s">
        <v>3925</v>
      </c>
      <c r="D7751" t="s">
        <v>3926</v>
      </c>
      <c r="E7751" t="s">
        <v>3927</v>
      </c>
      <c r="F7751" t="s">
        <v>3930</v>
      </c>
      <c r="G7751" t="s">
        <v>3877</v>
      </c>
      <c r="H7751" t="s">
        <v>3876</v>
      </c>
      <c r="I7751">
        <v>2545.2000000000003</v>
      </c>
      <c r="J7751" s="41">
        <v>1.0340000000000004E-2</v>
      </c>
      <c r="K7751" s="42">
        <v>26.317368000000013</v>
      </c>
      <c r="L7751" s="43">
        <v>1.9</v>
      </c>
      <c r="M7751" s="42">
        <v>50.002999200000019</v>
      </c>
      <c r="N7751">
        <v>1</v>
      </c>
      <c r="O7751" s="43">
        <v>76</v>
      </c>
      <c r="P7751" s="42">
        <v>79.2</v>
      </c>
      <c r="Q7751" s="42">
        <v>27</v>
      </c>
      <c r="R7751" s="42">
        <v>5</v>
      </c>
    </row>
    <row r="7752" spans="1:18" x14ac:dyDescent="0.3">
      <c r="A7752" t="s">
        <v>3916</v>
      </c>
      <c r="B7752" s="17">
        <v>45036</v>
      </c>
      <c r="C7752" t="s">
        <v>3925</v>
      </c>
      <c r="D7752" t="s">
        <v>3926</v>
      </c>
      <c r="E7752" t="s">
        <v>3927</v>
      </c>
      <c r="F7752" t="s">
        <v>3930</v>
      </c>
      <c r="G7752" t="s">
        <v>3877</v>
      </c>
      <c r="H7752" t="s">
        <v>3876</v>
      </c>
      <c r="I7752">
        <v>1811</v>
      </c>
      <c r="J7752" s="41">
        <v>1.342E-2</v>
      </c>
      <c r="K7752" s="42">
        <v>24.303619999999999</v>
      </c>
      <c r="L7752" s="43">
        <v>1.5899999999999999</v>
      </c>
      <c r="M7752" s="42">
        <v>38.642755799999996</v>
      </c>
      <c r="N7752">
        <v>3</v>
      </c>
      <c r="O7752" s="43">
        <v>210</v>
      </c>
      <c r="P7752" s="42">
        <v>91.2</v>
      </c>
      <c r="Q7752" s="42">
        <v>13.5</v>
      </c>
      <c r="R7752" s="42">
        <v>4</v>
      </c>
    </row>
    <row r="7753" spans="1:18" x14ac:dyDescent="0.3">
      <c r="A7753" t="s">
        <v>3916</v>
      </c>
      <c r="B7753" s="17">
        <v>45037</v>
      </c>
      <c r="C7753" t="s">
        <v>3925</v>
      </c>
      <c r="D7753" t="s">
        <v>3926</v>
      </c>
      <c r="E7753" t="s">
        <v>3927</v>
      </c>
      <c r="F7753" t="s">
        <v>3930</v>
      </c>
      <c r="G7753" t="s">
        <v>3877</v>
      </c>
      <c r="H7753" t="s">
        <v>3876</v>
      </c>
      <c r="I7753">
        <v>2487</v>
      </c>
      <c r="J7753" s="41">
        <v>1.4299999999999998E-2</v>
      </c>
      <c r="K7753" s="42">
        <v>35.564099999999996</v>
      </c>
      <c r="L7753" s="43">
        <v>1.3499999999999999</v>
      </c>
      <c r="M7753" s="42">
        <v>48.011534999999988</v>
      </c>
      <c r="N7753">
        <v>2</v>
      </c>
      <c r="O7753" s="43">
        <v>160</v>
      </c>
      <c r="P7753" s="42">
        <v>102</v>
      </c>
      <c r="Q7753" s="42">
        <v>28.5</v>
      </c>
      <c r="R7753" s="42">
        <v>5</v>
      </c>
    </row>
    <row r="7754" spans="1:18" x14ac:dyDescent="0.3">
      <c r="A7754" t="s">
        <v>3916</v>
      </c>
      <c r="B7754" s="17">
        <v>45038</v>
      </c>
      <c r="C7754" t="s">
        <v>3925</v>
      </c>
      <c r="D7754" t="s">
        <v>3926</v>
      </c>
      <c r="E7754" t="s">
        <v>3927</v>
      </c>
      <c r="F7754" t="s">
        <v>3930</v>
      </c>
      <c r="G7754" t="s">
        <v>3877</v>
      </c>
      <c r="H7754" t="s">
        <v>3876</v>
      </c>
      <c r="I7754">
        <v>2025.2000000000003</v>
      </c>
      <c r="J7754" s="41">
        <v>1.0890000000000002E-2</v>
      </c>
      <c r="K7754" s="42">
        <v>22.054428000000009</v>
      </c>
      <c r="L7754" s="43">
        <v>0.68</v>
      </c>
      <c r="M7754" s="42">
        <v>14.997011040000007</v>
      </c>
      <c r="N7754">
        <v>1</v>
      </c>
      <c r="O7754" s="43">
        <v>57</v>
      </c>
      <c r="P7754" s="42">
        <v>111.6</v>
      </c>
      <c r="Q7754" s="42">
        <v>16.5</v>
      </c>
      <c r="R7754" s="42">
        <v>9</v>
      </c>
    </row>
    <row r="7755" spans="1:18" x14ac:dyDescent="0.3">
      <c r="A7755" t="s">
        <v>3916</v>
      </c>
      <c r="B7755" s="17">
        <v>45039</v>
      </c>
      <c r="C7755" t="s">
        <v>3925</v>
      </c>
      <c r="D7755" t="s">
        <v>3926</v>
      </c>
      <c r="E7755" t="s">
        <v>3927</v>
      </c>
      <c r="F7755" t="s">
        <v>3930</v>
      </c>
      <c r="G7755" t="s">
        <v>3877</v>
      </c>
      <c r="H7755" t="s">
        <v>3876</v>
      </c>
      <c r="I7755">
        <v>2248</v>
      </c>
      <c r="J7755" s="41">
        <v>6.8200000000000005E-3</v>
      </c>
      <c r="K7755" s="42">
        <v>15.331360000000002</v>
      </c>
      <c r="L7755" s="43">
        <v>0.67</v>
      </c>
      <c r="M7755" s="42">
        <v>10.272011200000001</v>
      </c>
      <c r="N7755">
        <v>5</v>
      </c>
      <c r="O7755" s="43">
        <v>260</v>
      </c>
      <c r="P7755" s="42">
        <v>104.39999999999999</v>
      </c>
      <c r="Q7755" s="42">
        <v>28.5</v>
      </c>
      <c r="R7755" s="42">
        <v>11</v>
      </c>
    </row>
    <row r="7756" spans="1:18" x14ac:dyDescent="0.3">
      <c r="A7756" t="s">
        <v>3916</v>
      </c>
      <c r="B7756" s="17">
        <v>45040</v>
      </c>
      <c r="C7756" t="s">
        <v>3925</v>
      </c>
      <c r="D7756" t="s">
        <v>3926</v>
      </c>
      <c r="E7756" t="s">
        <v>3927</v>
      </c>
      <c r="F7756" t="s">
        <v>3930</v>
      </c>
      <c r="G7756" t="s">
        <v>3877</v>
      </c>
      <c r="H7756" t="s">
        <v>3876</v>
      </c>
      <c r="I7756">
        <v>1424.2</v>
      </c>
      <c r="J7756" s="41">
        <v>1.111E-2</v>
      </c>
      <c r="K7756" s="42">
        <v>15.822862000000001</v>
      </c>
      <c r="L7756" s="43">
        <v>0.77</v>
      </c>
      <c r="M7756" s="42">
        <v>12.183603740000001</v>
      </c>
      <c r="N7756">
        <v>6</v>
      </c>
      <c r="O7756" s="43">
        <v>240</v>
      </c>
      <c r="P7756" s="42">
        <v>118.8</v>
      </c>
      <c r="Q7756" s="42">
        <v>18</v>
      </c>
      <c r="R7756" s="42">
        <v>13</v>
      </c>
    </row>
    <row r="7757" spans="1:18" x14ac:dyDescent="0.3">
      <c r="A7757" t="s">
        <v>3916</v>
      </c>
      <c r="B7757" s="17">
        <v>45041</v>
      </c>
      <c r="C7757" t="s">
        <v>3925</v>
      </c>
      <c r="D7757" t="s">
        <v>3926</v>
      </c>
      <c r="E7757" t="s">
        <v>3927</v>
      </c>
      <c r="F7757" t="s">
        <v>3930</v>
      </c>
      <c r="G7757" t="s">
        <v>3877</v>
      </c>
      <c r="H7757" t="s">
        <v>3876</v>
      </c>
      <c r="I7757">
        <v>2000.8000000000002</v>
      </c>
      <c r="J7757" s="41">
        <v>1.1990000000000001E-2</v>
      </c>
      <c r="K7757" s="42">
        <v>23.989592000000002</v>
      </c>
      <c r="L7757" s="43">
        <v>0.92</v>
      </c>
      <c r="M7757" s="42">
        <v>22.070424640000002</v>
      </c>
      <c r="N7757">
        <v>3</v>
      </c>
      <c r="O7757" s="43">
        <v>198</v>
      </c>
      <c r="P7757" s="42">
        <v>68.399999999999991</v>
      </c>
      <c r="Q7757" s="42">
        <v>18</v>
      </c>
      <c r="R7757" s="42">
        <v>12</v>
      </c>
    </row>
    <row r="7758" spans="1:18" x14ac:dyDescent="0.3">
      <c r="A7758" t="s">
        <v>3916</v>
      </c>
      <c r="B7758" s="17">
        <v>45042</v>
      </c>
      <c r="C7758" t="s">
        <v>3925</v>
      </c>
      <c r="D7758" t="s">
        <v>3926</v>
      </c>
      <c r="E7758" t="s">
        <v>3927</v>
      </c>
      <c r="F7758" t="s">
        <v>3930</v>
      </c>
      <c r="G7758" t="s">
        <v>3877</v>
      </c>
      <c r="H7758" t="s">
        <v>3876</v>
      </c>
      <c r="I7758">
        <v>1378.4</v>
      </c>
      <c r="J7758" s="41">
        <v>1.3859999999999999E-2</v>
      </c>
      <c r="K7758" s="42">
        <v>19.104624000000001</v>
      </c>
      <c r="L7758" s="43">
        <v>0.81</v>
      </c>
      <c r="M7758" s="42">
        <v>15.474745440000001</v>
      </c>
      <c r="N7758">
        <v>7</v>
      </c>
      <c r="O7758" s="43">
        <v>434</v>
      </c>
      <c r="P7758" s="42">
        <v>79.2</v>
      </c>
      <c r="Q7758" s="42">
        <v>15</v>
      </c>
      <c r="R7758" s="42">
        <v>11</v>
      </c>
    </row>
    <row r="7759" spans="1:18" x14ac:dyDescent="0.3">
      <c r="A7759" t="s">
        <v>3916</v>
      </c>
      <c r="B7759" s="17">
        <v>45043</v>
      </c>
      <c r="C7759" t="s">
        <v>3925</v>
      </c>
      <c r="D7759" t="s">
        <v>3926</v>
      </c>
      <c r="E7759" t="s">
        <v>3927</v>
      </c>
      <c r="F7759" t="s">
        <v>3930</v>
      </c>
      <c r="G7759" t="s">
        <v>3877</v>
      </c>
      <c r="H7759" t="s">
        <v>3876</v>
      </c>
      <c r="I7759">
        <v>1549</v>
      </c>
      <c r="J7759" s="41">
        <v>9.7900000000000018E-3</v>
      </c>
      <c r="K7759" s="42">
        <v>15.164710000000003</v>
      </c>
      <c r="L7759" s="43">
        <v>1.3</v>
      </c>
      <c r="M7759" s="42">
        <v>19.714123000000004</v>
      </c>
      <c r="N7759">
        <v>1</v>
      </c>
      <c r="O7759" s="43">
        <v>35</v>
      </c>
      <c r="P7759" s="42">
        <v>80.399999999999991</v>
      </c>
      <c r="Q7759" s="42">
        <v>7.5</v>
      </c>
      <c r="R7759" s="42">
        <v>4</v>
      </c>
    </row>
    <row r="7760" spans="1:18" x14ac:dyDescent="0.3">
      <c r="A7760" t="s">
        <v>3916</v>
      </c>
      <c r="B7760" s="17">
        <v>45044</v>
      </c>
      <c r="C7760" t="s">
        <v>3925</v>
      </c>
      <c r="D7760" t="s">
        <v>3926</v>
      </c>
      <c r="E7760" t="s">
        <v>3927</v>
      </c>
      <c r="F7760" t="s">
        <v>3930</v>
      </c>
      <c r="G7760" t="s">
        <v>3877</v>
      </c>
      <c r="H7760" t="s">
        <v>3876</v>
      </c>
      <c r="I7760">
        <v>1668.4</v>
      </c>
      <c r="J7760" s="41">
        <v>1.3420000000000001E-2</v>
      </c>
      <c r="K7760" s="42">
        <v>22.389928000000005</v>
      </c>
      <c r="L7760" s="43">
        <v>0.96</v>
      </c>
      <c r="M7760" s="42">
        <v>21.494330880000003</v>
      </c>
      <c r="N7760">
        <v>1</v>
      </c>
      <c r="O7760" s="43">
        <v>48</v>
      </c>
      <c r="P7760" s="42">
        <v>116.39999999999999</v>
      </c>
      <c r="Q7760" s="42">
        <v>25.5</v>
      </c>
      <c r="R7760" s="42">
        <v>9</v>
      </c>
    </row>
    <row r="7761" spans="1:18" x14ac:dyDescent="0.3">
      <c r="A7761" t="s">
        <v>3916</v>
      </c>
      <c r="B7761" s="17">
        <v>45045</v>
      </c>
      <c r="C7761" t="s">
        <v>3925</v>
      </c>
      <c r="D7761" t="s">
        <v>3926</v>
      </c>
      <c r="E7761" t="s">
        <v>3927</v>
      </c>
      <c r="F7761" t="s">
        <v>3930</v>
      </c>
      <c r="G7761" t="s">
        <v>3877</v>
      </c>
      <c r="H7761" t="s">
        <v>3876</v>
      </c>
      <c r="I7761">
        <v>2256.2000000000003</v>
      </c>
      <c r="J7761" s="41">
        <v>1.0450000000000003E-2</v>
      </c>
      <c r="K7761" s="42">
        <v>23.577290000000009</v>
      </c>
      <c r="L7761" s="43">
        <v>1.3399999999999999</v>
      </c>
      <c r="M7761" s="42">
        <v>31.593568600000008</v>
      </c>
      <c r="N7761">
        <v>6</v>
      </c>
      <c r="O7761" s="43">
        <v>264</v>
      </c>
      <c r="P7761" s="42">
        <v>100.8</v>
      </c>
      <c r="Q7761" s="42">
        <v>10.5</v>
      </c>
      <c r="R7761" s="42">
        <v>12</v>
      </c>
    </row>
    <row r="7762" spans="1:18" x14ac:dyDescent="0.3">
      <c r="A7762" t="s">
        <v>3916</v>
      </c>
      <c r="B7762" s="17">
        <v>45046</v>
      </c>
      <c r="C7762" t="s">
        <v>3925</v>
      </c>
      <c r="D7762" t="s">
        <v>3926</v>
      </c>
      <c r="E7762" t="s">
        <v>3927</v>
      </c>
      <c r="F7762" t="s">
        <v>3930</v>
      </c>
      <c r="G7762" t="s">
        <v>3877</v>
      </c>
      <c r="H7762" t="s">
        <v>3876</v>
      </c>
      <c r="I7762">
        <v>1275.4000000000001</v>
      </c>
      <c r="J7762" s="41">
        <v>1.3090000000000001E-2</v>
      </c>
      <c r="K7762" s="42">
        <v>16.694986000000004</v>
      </c>
      <c r="L7762" s="43">
        <v>0.59</v>
      </c>
      <c r="M7762" s="42">
        <v>9.8500417400000018</v>
      </c>
      <c r="N7762">
        <v>2</v>
      </c>
      <c r="O7762" s="43">
        <v>100</v>
      </c>
      <c r="P7762" s="42">
        <v>97.2</v>
      </c>
      <c r="Q7762" s="42">
        <v>21</v>
      </c>
      <c r="R7762" s="42">
        <v>4</v>
      </c>
    </row>
    <row r="7763" spans="1:18" x14ac:dyDescent="0.3">
      <c r="A7763" t="s">
        <v>3916</v>
      </c>
      <c r="B7763" s="17">
        <v>45047</v>
      </c>
      <c r="C7763" t="s">
        <v>3925</v>
      </c>
      <c r="D7763" t="s">
        <v>3926</v>
      </c>
      <c r="E7763" t="s">
        <v>3927</v>
      </c>
      <c r="F7763" t="s">
        <v>3930</v>
      </c>
      <c r="G7763" t="s">
        <v>3877</v>
      </c>
      <c r="H7763" t="s">
        <v>3876</v>
      </c>
      <c r="I7763">
        <v>1317.4</v>
      </c>
      <c r="J7763" s="41">
        <v>1.0780000000000001E-2</v>
      </c>
      <c r="K7763" s="42">
        <v>14.201572000000002</v>
      </c>
      <c r="L7763" s="43">
        <v>0.52</v>
      </c>
      <c r="M7763" s="42">
        <v>7.3848174400000017</v>
      </c>
      <c r="N7763">
        <v>7</v>
      </c>
      <c r="O7763" s="43">
        <v>532</v>
      </c>
      <c r="P7763" s="42">
        <v>108</v>
      </c>
      <c r="Q7763" s="42">
        <v>27</v>
      </c>
      <c r="R7763" s="42">
        <v>7</v>
      </c>
    </row>
    <row r="7764" spans="1:18" x14ac:dyDescent="0.3">
      <c r="A7764" t="s">
        <v>3916</v>
      </c>
      <c r="B7764" s="17">
        <v>45048</v>
      </c>
      <c r="C7764" t="s">
        <v>3925</v>
      </c>
      <c r="D7764" t="s">
        <v>3926</v>
      </c>
      <c r="E7764" t="s">
        <v>3927</v>
      </c>
      <c r="F7764" t="s">
        <v>3930</v>
      </c>
      <c r="G7764" t="s">
        <v>3877</v>
      </c>
      <c r="H7764" t="s">
        <v>3876</v>
      </c>
      <c r="I7764">
        <v>1909.6000000000004</v>
      </c>
      <c r="J7764" s="41">
        <v>1.0450000000000003E-2</v>
      </c>
      <c r="K7764" s="42">
        <v>19.955320000000007</v>
      </c>
      <c r="L7764" s="43">
        <v>1.8699999999999999</v>
      </c>
      <c r="M7764" s="42">
        <v>37.316448400000013</v>
      </c>
      <c r="N7764">
        <v>7</v>
      </c>
      <c r="O7764" s="43">
        <v>441</v>
      </c>
      <c r="P7764" s="42">
        <v>70.8</v>
      </c>
      <c r="Q7764" s="42">
        <v>22.5</v>
      </c>
      <c r="R7764" s="42">
        <v>10</v>
      </c>
    </row>
    <row r="7765" spans="1:18" x14ac:dyDescent="0.3">
      <c r="A7765" t="s">
        <v>3916</v>
      </c>
      <c r="B7765" s="17">
        <v>45049</v>
      </c>
      <c r="C7765" t="s">
        <v>3925</v>
      </c>
      <c r="D7765" t="s">
        <v>3926</v>
      </c>
      <c r="E7765" t="s">
        <v>3927</v>
      </c>
      <c r="F7765" t="s">
        <v>3930</v>
      </c>
      <c r="G7765" t="s">
        <v>3877</v>
      </c>
      <c r="H7765" t="s">
        <v>3876</v>
      </c>
      <c r="I7765">
        <v>1964.4</v>
      </c>
      <c r="J7765" s="41">
        <v>1.0010000000000002E-2</v>
      </c>
      <c r="K7765" s="42">
        <v>19.663644000000005</v>
      </c>
      <c r="L7765" s="43">
        <v>1.68</v>
      </c>
      <c r="M7765" s="42">
        <v>33.034921920000009</v>
      </c>
      <c r="N7765">
        <v>2</v>
      </c>
      <c r="O7765" s="43">
        <v>106</v>
      </c>
      <c r="P7765" s="42">
        <v>74.399999999999991</v>
      </c>
      <c r="Q7765" s="42">
        <v>27</v>
      </c>
      <c r="R7765" s="42">
        <v>11</v>
      </c>
    </row>
    <row r="7766" spans="1:18" x14ac:dyDescent="0.3">
      <c r="A7766" t="s">
        <v>3916</v>
      </c>
      <c r="B7766" s="17">
        <v>45050</v>
      </c>
      <c r="C7766" t="s">
        <v>3925</v>
      </c>
      <c r="D7766" t="s">
        <v>3926</v>
      </c>
      <c r="E7766" t="s">
        <v>3927</v>
      </c>
      <c r="F7766" t="s">
        <v>3930</v>
      </c>
      <c r="G7766" t="s">
        <v>3877</v>
      </c>
      <c r="H7766" t="s">
        <v>3876</v>
      </c>
      <c r="I7766">
        <v>1812.1999999999998</v>
      </c>
      <c r="J7766" s="41">
        <v>1.5180000000000001E-2</v>
      </c>
      <c r="K7766" s="42">
        <v>27.509195999999999</v>
      </c>
      <c r="L7766" s="43">
        <v>1.64</v>
      </c>
      <c r="M7766" s="42">
        <v>45.115081439999997</v>
      </c>
      <c r="N7766">
        <v>5</v>
      </c>
      <c r="O7766" s="43">
        <v>385</v>
      </c>
      <c r="P7766" s="42">
        <v>91.2</v>
      </c>
      <c r="Q7766" s="42">
        <v>13.5</v>
      </c>
      <c r="R7766" s="42">
        <v>4</v>
      </c>
    </row>
    <row r="7767" spans="1:18" x14ac:dyDescent="0.3">
      <c r="A7767" t="s">
        <v>3916</v>
      </c>
      <c r="B7767" s="17">
        <v>45051</v>
      </c>
      <c r="C7767" t="s">
        <v>3925</v>
      </c>
      <c r="D7767" t="s">
        <v>3926</v>
      </c>
      <c r="E7767" t="s">
        <v>3927</v>
      </c>
      <c r="F7767" t="s">
        <v>3930</v>
      </c>
      <c r="G7767" t="s">
        <v>3877</v>
      </c>
      <c r="H7767" t="s">
        <v>3876</v>
      </c>
      <c r="I7767">
        <v>2230</v>
      </c>
      <c r="J7767" s="41">
        <v>6.8200000000000005E-3</v>
      </c>
      <c r="K7767" s="42">
        <v>15.208600000000001</v>
      </c>
      <c r="L7767" s="43">
        <v>0.76</v>
      </c>
      <c r="M7767" s="42">
        <v>11.558536</v>
      </c>
      <c r="N7767">
        <v>6</v>
      </c>
      <c r="O7767" s="43">
        <v>348</v>
      </c>
      <c r="P7767" s="42">
        <v>109.2</v>
      </c>
      <c r="Q7767" s="42">
        <v>3</v>
      </c>
      <c r="R7767" s="42">
        <v>7</v>
      </c>
    </row>
    <row r="7768" spans="1:18" x14ac:dyDescent="0.3">
      <c r="A7768" t="s">
        <v>3916</v>
      </c>
      <c r="B7768" s="17">
        <v>45052</v>
      </c>
      <c r="C7768" t="s">
        <v>3925</v>
      </c>
      <c r="D7768" t="s">
        <v>3926</v>
      </c>
      <c r="E7768" t="s">
        <v>3927</v>
      </c>
      <c r="F7768" t="s">
        <v>3930</v>
      </c>
      <c r="G7768" t="s">
        <v>3877</v>
      </c>
      <c r="H7768" t="s">
        <v>3876</v>
      </c>
      <c r="I7768">
        <v>1671.6000000000001</v>
      </c>
      <c r="J7768" s="41">
        <v>1.023E-2</v>
      </c>
      <c r="K7768" s="42">
        <v>17.100467999999999</v>
      </c>
      <c r="L7768" s="43">
        <v>1.3900000000000001</v>
      </c>
      <c r="M7768" s="42">
        <v>23.769650520000003</v>
      </c>
      <c r="N7768">
        <v>2</v>
      </c>
      <c r="O7768" s="43">
        <v>68</v>
      </c>
      <c r="P7768" s="42">
        <v>129.6</v>
      </c>
      <c r="Q7768" s="42">
        <v>16.5</v>
      </c>
      <c r="R7768" s="42">
        <v>7</v>
      </c>
    </row>
    <row r="7769" spans="1:18" x14ac:dyDescent="0.3">
      <c r="A7769" t="s">
        <v>3916</v>
      </c>
      <c r="B7769" s="17">
        <v>45053</v>
      </c>
      <c r="C7769" t="s">
        <v>3925</v>
      </c>
      <c r="D7769" t="s">
        <v>3926</v>
      </c>
      <c r="E7769" t="s">
        <v>3927</v>
      </c>
      <c r="F7769" t="s">
        <v>3930</v>
      </c>
      <c r="G7769" t="s">
        <v>3877</v>
      </c>
      <c r="H7769" t="s">
        <v>3876</v>
      </c>
      <c r="I7769">
        <v>2504.4</v>
      </c>
      <c r="J7769" s="41">
        <v>1.4189999999999999E-2</v>
      </c>
      <c r="K7769" s="42">
        <v>35.537436</v>
      </c>
      <c r="L7769" s="43">
        <v>0.84</v>
      </c>
      <c r="M7769" s="42">
        <v>29.851446239999998</v>
      </c>
      <c r="N7769">
        <v>7</v>
      </c>
      <c r="O7769" s="43">
        <v>301</v>
      </c>
      <c r="P7769" s="42">
        <v>75.599999999999994</v>
      </c>
      <c r="Q7769" s="42">
        <v>27</v>
      </c>
      <c r="R7769" s="42">
        <v>4</v>
      </c>
    </row>
    <row r="7770" spans="1:18" x14ac:dyDescent="0.3">
      <c r="A7770" t="s">
        <v>3916</v>
      </c>
      <c r="B7770" s="17">
        <v>45054</v>
      </c>
      <c r="C7770" t="s">
        <v>3925</v>
      </c>
      <c r="D7770" t="s">
        <v>3926</v>
      </c>
      <c r="E7770" t="s">
        <v>3927</v>
      </c>
      <c r="F7770" t="s">
        <v>3930</v>
      </c>
      <c r="G7770" t="s">
        <v>3877</v>
      </c>
      <c r="H7770" t="s">
        <v>3876</v>
      </c>
      <c r="I7770">
        <v>2249.4</v>
      </c>
      <c r="J7770" s="41">
        <v>1.4300000000000002E-2</v>
      </c>
      <c r="K7770" s="42">
        <v>32.166420000000002</v>
      </c>
      <c r="L7770" s="43">
        <v>1.4700000000000002</v>
      </c>
      <c r="M7770" s="42">
        <v>47.284637400000008</v>
      </c>
      <c r="N7770">
        <v>3</v>
      </c>
      <c r="O7770" s="43">
        <v>159</v>
      </c>
      <c r="P7770" s="42">
        <v>109.2</v>
      </c>
      <c r="Q7770" s="42">
        <v>18</v>
      </c>
      <c r="R7770" s="42">
        <v>11</v>
      </c>
    </row>
    <row r="7771" spans="1:18" x14ac:dyDescent="0.3">
      <c r="A7771" t="s">
        <v>3916</v>
      </c>
      <c r="B7771" s="17">
        <v>45055</v>
      </c>
      <c r="C7771" t="s">
        <v>3925</v>
      </c>
      <c r="D7771" t="s">
        <v>3926</v>
      </c>
      <c r="E7771" t="s">
        <v>3927</v>
      </c>
      <c r="F7771" t="s">
        <v>3930</v>
      </c>
      <c r="G7771" t="s">
        <v>3877</v>
      </c>
      <c r="H7771" t="s">
        <v>3876</v>
      </c>
      <c r="I7771">
        <v>1511</v>
      </c>
      <c r="J7771" s="41">
        <v>8.3600000000000011E-3</v>
      </c>
      <c r="K7771" s="42">
        <v>12.631960000000001</v>
      </c>
      <c r="L7771" s="43">
        <v>1.02</v>
      </c>
      <c r="M7771" s="42">
        <v>12.884599200000002</v>
      </c>
      <c r="N7771">
        <v>1</v>
      </c>
      <c r="O7771" s="43">
        <v>58</v>
      </c>
      <c r="P7771" s="42">
        <v>81.599999999999994</v>
      </c>
      <c r="Q7771" s="42">
        <v>13.5</v>
      </c>
      <c r="R7771" s="42">
        <v>4</v>
      </c>
    </row>
    <row r="7772" spans="1:18" x14ac:dyDescent="0.3">
      <c r="A7772" t="s">
        <v>3916</v>
      </c>
      <c r="B7772" s="17">
        <v>45056</v>
      </c>
      <c r="C7772" t="s">
        <v>3925</v>
      </c>
      <c r="D7772" t="s">
        <v>3926</v>
      </c>
      <c r="E7772" t="s">
        <v>3927</v>
      </c>
      <c r="F7772" t="s">
        <v>3930</v>
      </c>
      <c r="G7772" t="s">
        <v>3877</v>
      </c>
      <c r="H7772" t="s">
        <v>3876</v>
      </c>
      <c r="I7772">
        <v>2249</v>
      </c>
      <c r="J7772" s="41">
        <v>1.3860000000000001E-2</v>
      </c>
      <c r="K7772" s="42">
        <v>31.171140000000001</v>
      </c>
      <c r="L7772" s="43">
        <v>1.9499999999999997</v>
      </c>
      <c r="M7772" s="42">
        <v>60.783722999999995</v>
      </c>
      <c r="N7772">
        <v>4</v>
      </c>
      <c r="O7772" s="43">
        <v>196</v>
      </c>
      <c r="P7772" s="42">
        <v>129.6</v>
      </c>
      <c r="Q7772" s="42">
        <v>19.5</v>
      </c>
      <c r="R7772" s="42">
        <v>11</v>
      </c>
    </row>
    <row r="7773" spans="1:18" x14ac:dyDescent="0.3">
      <c r="A7773" t="s">
        <v>3916</v>
      </c>
      <c r="B7773" s="17">
        <v>45057</v>
      </c>
      <c r="C7773" t="s">
        <v>3925</v>
      </c>
      <c r="D7773" t="s">
        <v>3926</v>
      </c>
      <c r="E7773" t="s">
        <v>3927</v>
      </c>
      <c r="F7773" t="s">
        <v>3930</v>
      </c>
      <c r="G7773" t="s">
        <v>3877</v>
      </c>
      <c r="H7773" t="s">
        <v>3876</v>
      </c>
      <c r="I7773">
        <v>2041.2000000000003</v>
      </c>
      <c r="J7773" s="41">
        <v>1.2650000000000002E-2</v>
      </c>
      <c r="K7773" s="42">
        <v>25.821180000000005</v>
      </c>
      <c r="L7773" s="43">
        <v>0.85000000000000009</v>
      </c>
      <c r="M7773" s="42">
        <v>21.948003000000007</v>
      </c>
      <c r="N7773">
        <v>5</v>
      </c>
      <c r="O7773" s="43">
        <v>175</v>
      </c>
      <c r="P7773" s="42">
        <v>114</v>
      </c>
      <c r="Q7773" s="42">
        <v>16.5</v>
      </c>
      <c r="R7773" s="42">
        <v>4</v>
      </c>
    </row>
    <row r="7774" spans="1:18" x14ac:dyDescent="0.3">
      <c r="A7774" t="s">
        <v>3916</v>
      </c>
      <c r="B7774" s="17">
        <v>45058</v>
      </c>
      <c r="C7774" t="s">
        <v>3925</v>
      </c>
      <c r="D7774" t="s">
        <v>3926</v>
      </c>
      <c r="E7774" t="s">
        <v>3927</v>
      </c>
      <c r="F7774" t="s">
        <v>3930</v>
      </c>
      <c r="G7774" t="s">
        <v>3877</v>
      </c>
      <c r="H7774" t="s">
        <v>3876</v>
      </c>
      <c r="I7774">
        <v>1679.6000000000001</v>
      </c>
      <c r="J7774" s="41">
        <v>1.4410000000000001E-2</v>
      </c>
      <c r="K7774" s="42">
        <v>24.203036000000004</v>
      </c>
      <c r="L7774" s="43">
        <v>1.73</v>
      </c>
      <c r="M7774" s="42">
        <v>41.871252280000007</v>
      </c>
      <c r="N7774">
        <v>7</v>
      </c>
      <c r="O7774" s="43">
        <v>273</v>
      </c>
      <c r="P7774" s="42">
        <v>74.399999999999991</v>
      </c>
      <c r="Q7774" s="42">
        <v>7.5</v>
      </c>
      <c r="R7774" s="42">
        <v>14</v>
      </c>
    </row>
    <row r="7775" spans="1:18" x14ac:dyDescent="0.3">
      <c r="A7775" t="s">
        <v>3916</v>
      </c>
      <c r="B7775" s="17">
        <v>45059</v>
      </c>
      <c r="C7775" t="s">
        <v>3925</v>
      </c>
      <c r="D7775" t="s">
        <v>3926</v>
      </c>
      <c r="E7775" t="s">
        <v>3927</v>
      </c>
      <c r="F7775" t="s">
        <v>3930</v>
      </c>
      <c r="G7775" t="s">
        <v>3877</v>
      </c>
      <c r="H7775" t="s">
        <v>3876</v>
      </c>
      <c r="I7775">
        <v>1833.4</v>
      </c>
      <c r="J7775" s="41">
        <v>1.2980000000000002E-2</v>
      </c>
      <c r="K7775" s="42">
        <v>23.797532000000004</v>
      </c>
      <c r="L7775" s="43">
        <v>1.3900000000000001</v>
      </c>
      <c r="M7775" s="42">
        <v>33.078569480000006</v>
      </c>
      <c r="N7775">
        <v>3</v>
      </c>
      <c r="O7775" s="43">
        <v>162</v>
      </c>
      <c r="P7775" s="42">
        <v>68.399999999999991</v>
      </c>
      <c r="Q7775" s="42">
        <v>30</v>
      </c>
      <c r="R7775" s="42">
        <v>6</v>
      </c>
    </row>
    <row r="7776" spans="1:18" x14ac:dyDescent="0.3">
      <c r="A7776" t="s">
        <v>3916</v>
      </c>
      <c r="B7776" s="17">
        <v>45060</v>
      </c>
      <c r="C7776" t="s">
        <v>3925</v>
      </c>
      <c r="D7776" t="s">
        <v>3926</v>
      </c>
      <c r="E7776" t="s">
        <v>3927</v>
      </c>
      <c r="F7776" t="s">
        <v>3930</v>
      </c>
      <c r="G7776" t="s">
        <v>3877</v>
      </c>
      <c r="H7776" t="s">
        <v>3876</v>
      </c>
      <c r="I7776">
        <v>1713</v>
      </c>
      <c r="J7776" s="41">
        <v>6.7099999999999998E-3</v>
      </c>
      <c r="K7776" s="42">
        <v>11.49423</v>
      </c>
      <c r="L7776" s="43">
        <v>0.91</v>
      </c>
      <c r="M7776" s="42">
        <v>10.4597493</v>
      </c>
      <c r="N7776">
        <v>1</v>
      </c>
      <c r="O7776" s="43">
        <v>64</v>
      </c>
      <c r="P7776" s="42">
        <v>90</v>
      </c>
      <c r="Q7776" s="42">
        <v>15</v>
      </c>
      <c r="R7776" s="42">
        <v>9</v>
      </c>
    </row>
    <row r="7777" spans="1:18" x14ac:dyDescent="0.3">
      <c r="A7777" t="s">
        <v>3916</v>
      </c>
      <c r="B7777" s="17">
        <v>45061</v>
      </c>
      <c r="C7777" t="s">
        <v>3925</v>
      </c>
      <c r="D7777" t="s">
        <v>3926</v>
      </c>
      <c r="E7777" t="s">
        <v>3927</v>
      </c>
      <c r="F7777" t="s">
        <v>3930</v>
      </c>
      <c r="G7777" t="s">
        <v>3877</v>
      </c>
      <c r="H7777" t="s">
        <v>3876</v>
      </c>
      <c r="I7777">
        <v>2251.8000000000002</v>
      </c>
      <c r="J7777" s="41">
        <v>1.0120000000000001E-2</v>
      </c>
      <c r="K7777" s="42">
        <v>22.788216000000002</v>
      </c>
      <c r="L7777" s="43">
        <v>0.97000000000000008</v>
      </c>
      <c r="M7777" s="42">
        <v>22.104569520000005</v>
      </c>
      <c r="N7777">
        <v>5</v>
      </c>
      <c r="O7777" s="43">
        <v>235</v>
      </c>
      <c r="P7777" s="42">
        <v>86.399999999999991</v>
      </c>
      <c r="Q7777" s="42">
        <v>19.5</v>
      </c>
      <c r="R7777" s="42">
        <v>6</v>
      </c>
    </row>
    <row r="7778" spans="1:18" x14ac:dyDescent="0.3">
      <c r="A7778" t="s">
        <v>3916</v>
      </c>
      <c r="B7778" s="17">
        <v>45062</v>
      </c>
      <c r="C7778" t="s">
        <v>3925</v>
      </c>
      <c r="D7778" t="s">
        <v>3926</v>
      </c>
      <c r="E7778" t="s">
        <v>3927</v>
      </c>
      <c r="F7778" t="s">
        <v>3930</v>
      </c>
      <c r="G7778" t="s">
        <v>3877</v>
      </c>
      <c r="H7778" t="s">
        <v>3876</v>
      </c>
      <c r="I7778">
        <v>2115.6</v>
      </c>
      <c r="J7778" s="41">
        <v>7.0400000000000011E-3</v>
      </c>
      <c r="K7778" s="42">
        <v>14.893824000000002</v>
      </c>
      <c r="L7778" s="43">
        <v>0.77</v>
      </c>
      <c r="M7778" s="42">
        <v>11.468244480000003</v>
      </c>
      <c r="N7778">
        <v>1</v>
      </c>
      <c r="O7778" s="43">
        <v>74</v>
      </c>
      <c r="P7778" s="42">
        <v>96</v>
      </c>
      <c r="Q7778" s="42">
        <v>25.5</v>
      </c>
      <c r="R7778" s="42">
        <v>12</v>
      </c>
    </row>
    <row r="7779" spans="1:18" x14ac:dyDescent="0.3">
      <c r="A7779" t="s">
        <v>3916</v>
      </c>
      <c r="B7779" s="17">
        <v>45063</v>
      </c>
      <c r="C7779" t="s">
        <v>3925</v>
      </c>
      <c r="D7779" t="s">
        <v>3926</v>
      </c>
      <c r="E7779" t="s">
        <v>3927</v>
      </c>
      <c r="F7779" t="s">
        <v>3930</v>
      </c>
      <c r="G7779" t="s">
        <v>3877</v>
      </c>
      <c r="H7779" t="s">
        <v>3876</v>
      </c>
      <c r="I7779">
        <v>1254.6000000000001</v>
      </c>
      <c r="J7779" s="41">
        <v>1.397E-2</v>
      </c>
      <c r="K7779" s="42">
        <v>17.526762000000002</v>
      </c>
      <c r="L7779" s="43">
        <v>1.66</v>
      </c>
      <c r="M7779" s="42">
        <v>29.094424920000002</v>
      </c>
      <c r="N7779">
        <v>5</v>
      </c>
      <c r="O7779" s="43">
        <v>285</v>
      </c>
      <c r="P7779" s="42">
        <v>105.6</v>
      </c>
      <c r="Q7779" s="42">
        <v>15</v>
      </c>
      <c r="R7779" s="42">
        <v>5</v>
      </c>
    </row>
    <row r="7780" spans="1:18" x14ac:dyDescent="0.3">
      <c r="A7780" t="s">
        <v>3916</v>
      </c>
      <c r="B7780" s="17">
        <v>45064</v>
      </c>
      <c r="C7780" t="s">
        <v>3925</v>
      </c>
      <c r="D7780" t="s">
        <v>3926</v>
      </c>
      <c r="E7780" t="s">
        <v>3927</v>
      </c>
      <c r="F7780" t="s">
        <v>3930</v>
      </c>
      <c r="G7780" t="s">
        <v>3877</v>
      </c>
      <c r="H7780" t="s">
        <v>3876</v>
      </c>
      <c r="I7780">
        <v>2528.4</v>
      </c>
      <c r="J7780" s="41">
        <v>1.4960000000000001E-2</v>
      </c>
      <c r="K7780" s="42">
        <v>37.824864000000005</v>
      </c>
      <c r="L7780" s="43">
        <v>0.84</v>
      </c>
      <c r="M7780" s="42">
        <v>31.772885760000005</v>
      </c>
      <c r="N7780">
        <v>1</v>
      </c>
      <c r="O7780" s="43">
        <v>51</v>
      </c>
      <c r="P7780" s="42">
        <v>81.599999999999994</v>
      </c>
      <c r="Q7780" s="42">
        <v>24</v>
      </c>
      <c r="R7780" s="42">
        <v>10</v>
      </c>
    </row>
    <row r="7781" spans="1:18" x14ac:dyDescent="0.3">
      <c r="A7781" t="s">
        <v>3916</v>
      </c>
      <c r="B7781" s="17">
        <v>45065</v>
      </c>
      <c r="C7781" t="s">
        <v>3925</v>
      </c>
      <c r="D7781" t="s">
        <v>3926</v>
      </c>
      <c r="E7781" t="s">
        <v>3927</v>
      </c>
      <c r="F7781" t="s">
        <v>3930</v>
      </c>
      <c r="G7781" t="s">
        <v>3877</v>
      </c>
      <c r="H7781" t="s">
        <v>3876</v>
      </c>
      <c r="I7781">
        <v>2161.8000000000002</v>
      </c>
      <c r="J7781" s="41">
        <v>1.1659999999999998E-2</v>
      </c>
      <c r="K7781" s="42">
        <v>25.206588</v>
      </c>
      <c r="L7781" s="43">
        <v>0.85</v>
      </c>
      <c r="M7781" s="42">
        <v>21.425599800000001</v>
      </c>
      <c r="N7781">
        <v>1</v>
      </c>
      <c r="O7781" s="43">
        <v>51</v>
      </c>
      <c r="P7781" s="42">
        <v>91.2</v>
      </c>
      <c r="Q7781" s="42">
        <v>30</v>
      </c>
      <c r="R7781" s="42">
        <v>9</v>
      </c>
    </row>
    <row r="7782" spans="1:18" x14ac:dyDescent="0.3">
      <c r="A7782" t="s">
        <v>3916</v>
      </c>
      <c r="B7782" s="17">
        <v>45066</v>
      </c>
      <c r="C7782" t="s">
        <v>3925</v>
      </c>
      <c r="D7782" t="s">
        <v>3926</v>
      </c>
      <c r="E7782" t="s">
        <v>3927</v>
      </c>
      <c r="F7782" t="s">
        <v>3930</v>
      </c>
      <c r="G7782" t="s">
        <v>3877</v>
      </c>
      <c r="H7782" t="s">
        <v>3876</v>
      </c>
      <c r="I7782">
        <v>1279.4000000000001</v>
      </c>
      <c r="J7782" s="41">
        <v>1.0560000000000002E-2</v>
      </c>
      <c r="K7782" s="42">
        <v>13.510464000000002</v>
      </c>
      <c r="L7782" s="43">
        <v>1.72</v>
      </c>
      <c r="M7782" s="42">
        <v>23.237998080000004</v>
      </c>
      <c r="N7782">
        <v>4</v>
      </c>
      <c r="O7782" s="43">
        <v>132</v>
      </c>
      <c r="P7782" s="42">
        <v>97.2</v>
      </c>
      <c r="Q7782" s="42">
        <v>22.5</v>
      </c>
      <c r="R7782" s="42">
        <v>6</v>
      </c>
    </row>
    <row r="7783" spans="1:18" x14ac:dyDescent="0.3">
      <c r="A7783" t="s">
        <v>3916</v>
      </c>
      <c r="B7783" s="17">
        <v>45067</v>
      </c>
      <c r="C7783" t="s">
        <v>3925</v>
      </c>
      <c r="D7783" t="s">
        <v>3926</v>
      </c>
      <c r="E7783" t="s">
        <v>3927</v>
      </c>
      <c r="F7783" t="s">
        <v>3930</v>
      </c>
      <c r="G7783" t="s">
        <v>3877</v>
      </c>
      <c r="H7783" t="s">
        <v>3876</v>
      </c>
      <c r="I7783">
        <v>1999.1999999999998</v>
      </c>
      <c r="J7783" s="41">
        <v>9.7900000000000001E-3</v>
      </c>
      <c r="K7783" s="42">
        <v>19.572167999999998</v>
      </c>
      <c r="L7783" s="43">
        <v>0.72</v>
      </c>
      <c r="M7783" s="42">
        <v>14.091960959999998</v>
      </c>
      <c r="N7783">
        <v>3</v>
      </c>
      <c r="O7783" s="43">
        <v>240</v>
      </c>
      <c r="P7783" s="42">
        <v>124.8</v>
      </c>
      <c r="Q7783" s="42">
        <v>13.5</v>
      </c>
      <c r="R7783" s="42">
        <v>12</v>
      </c>
    </row>
    <row r="7784" spans="1:18" x14ac:dyDescent="0.3">
      <c r="A7784" t="s">
        <v>3916</v>
      </c>
      <c r="B7784" s="17">
        <v>45068</v>
      </c>
      <c r="C7784" t="s">
        <v>3925</v>
      </c>
      <c r="D7784" t="s">
        <v>3926</v>
      </c>
      <c r="E7784" t="s">
        <v>3927</v>
      </c>
      <c r="F7784" t="s">
        <v>3930</v>
      </c>
      <c r="G7784" t="s">
        <v>3877</v>
      </c>
      <c r="H7784" t="s">
        <v>3876</v>
      </c>
      <c r="I7784">
        <v>1420</v>
      </c>
      <c r="J7784" s="41">
        <v>1.2650000000000002E-2</v>
      </c>
      <c r="K7784" s="42">
        <v>17.963000000000001</v>
      </c>
      <c r="L7784" s="43">
        <v>0.85</v>
      </c>
      <c r="M7784" s="42">
        <v>15.268550000000001</v>
      </c>
      <c r="N7784">
        <v>1</v>
      </c>
      <c r="O7784" s="43">
        <v>56</v>
      </c>
      <c r="P7784" s="42">
        <v>80.399999999999991</v>
      </c>
      <c r="Q7784" s="42">
        <v>6</v>
      </c>
      <c r="R7784" s="42">
        <v>4</v>
      </c>
    </row>
    <row r="7785" spans="1:18" x14ac:dyDescent="0.3">
      <c r="A7785" t="s">
        <v>3916</v>
      </c>
      <c r="B7785" s="17">
        <v>45069</v>
      </c>
      <c r="C7785" t="s">
        <v>3925</v>
      </c>
      <c r="D7785" t="s">
        <v>3926</v>
      </c>
      <c r="E7785" t="s">
        <v>3927</v>
      </c>
      <c r="F7785" t="s">
        <v>3930</v>
      </c>
      <c r="G7785" t="s">
        <v>3877</v>
      </c>
      <c r="H7785" t="s">
        <v>3876</v>
      </c>
      <c r="I7785">
        <v>2031.6</v>
      </c>
      <c r="J7785" s="41">
        <v>1.4080000000000001E-2</v>
      </c>
      <c r="K7785" s="42">
        <v>28.604928000000001</v>
      </c>
      <c r="L7785" s="43">
        <v>2.0300000000000002</v>
      </c>
      <c r="M7785" s="42">
        <v>58.06800384000001</v>
      </c>
      <c r="N7785">
        <v>4</v>
      </c>
      <c r="O7785" s="43">
        <v>160</v>
      </c>
      <c r="P7785" s="42">
        <v>99.6</v>
      </c>
      <c r="Q7785" s="42">
        <v>15</v>
      </c>
      <c r="R7785" s="42">
        <v>9</v>
      </c>
    </row>
    <row r="7786" spans="1:18" x14ac:dyDescent="0.3">
      <c r="A7786" t="s">
        <v>3916</v>
      </c>
      <c r="B7786" s="17">
        <v>45070</v>
      </c>
      <c r="C7786" t="s">
        <v>3925</v>
      </c>
      <c r="D7786" t="s">
        <v>3926</v>
      </c>
      <c r="E7786" t="s">
        <v>3927</v>
      </c>
      <c r="F7786" t="s">
        <v>3930</v>
      </c>
      <c r="G7786" t="s">
        <v>3877</v>
      </c>
      <c r="H7786" t="s">
        <v>3876</v>
      </c>
      <c r="I7786">
        <v>1554.4</v>
      </c>
      <c r="J7786" s="41">
        <v>1.5180000000000001E-2</v>
      </c>
      <c r="K7786" s="42">
        <v>23.595792000000003</v>
      </c>
      <c r="L7786" s="43">
        <v>1.5999999999999999</v>
      </c>
      <c r="M7786" s="42">
        <v>37.753267200000003</v>
      </c>
      <c r="N7786">
        <v>7</v>
      </c>
      <c r="O7786" s="43">
        <v>497</v>
      </c>
      <c r="P7786" s="42">
        <v>120</v>
      </c>
      <c r="Q7786" s="42">
        <v>18</v>
      </c>
      <c r="R7786" s="42">
        <v>7</v>
      </c>
    </row>
    <row r="7787" spans="1:18" x14ac:dyDescent="0.3">
      <c r="A7787" t="s">
        <v>3916</v>
      </c>
      <c r="B7787" s="17">
        <v>45071</v>
      </c>
      <c r="C7787" t="s">
        <v>3925</v>
      </c>
      <c r="D7787" t="s">
        <v>3926</v>
      </c>
      <c r="E7787" t="s">
        <v>3927</v>
      </c>
      <c r="F7787" t="s">
        <v>3930</v>
      </c>
      <c r="G7787" t="s">
        <v>3877</v>
      </c>
      <c r="H7787" t="s">
        <v>3876</v>
      </c>
      <c r="I7787">
        <v>2245.1999999999998</v>
      </c>
      <c r="J7787" s="41">
        <v>1.166E-2</v>
      </c>
      <c r="K7787" s="42">
        <v>26.179031999999999</v>
      </c>
      <c r="L7787" s="43">
        <v>1.5</v>
      </c>
      <c r="M7787" s="42">
        <v>39.268547999999996</v>
      </c>
      <c r="N7787">
        <v>2</v>
      </c>
      <c r="O7787" s="43">
        <v>60</v>
      </c>
      <c r="P7787" s="42">
        <v>97.2</v>
      </c>
      <c r="Q7787" s="42">
        <v>9</v>
      </c>
      <c r="R7787" s="42">
        <v>9</v>
      </c>
    </row>
    <row r="7788" spans="1:18" x14ac:dyDescent="0.3">
      <c r="A7788" t="s">
        <v>3916</v>
      </c>
      <c r="B7788" s="17">
        <v>45072</v>
      </c>
      <c r="C7788" t="s">
        <v>3925</v>
      </c>
      <c r="D7788" t="s">
        <v>3926</v>
      </c>
      <c r="E7788" t="s">
        <v>3927</v>
      </c>
      <c r="F7788" t="s">
        <v>3930</v>
      </c>
      <c r="G7788" t="s">
        <v>3877</v>
      </c>
      <c r="H7788" t="s">
        <v>3876</v>
      </c>
      <c r="I7788">
        <v>2348.4</v>
      </c>
      <c r="J7788" s="41">
        <v>9.2400000000000017E-3</v>
      </c>
      <c r="K7788" s="42">
        <v>21.699216000000003</v>
      </c>
      <c r="L7788" s="43">
        <v>0.63</v>
      </c>
      <c r="M7788" s="42">
        <v>13.670506080000003</v>
      </c>
      <c r="N7788">
        <v>6</v>
      </c>
      <c r="O7788" s="43">
        <v>444</v>
      </c>
      <c r="P7788" s="42">
        <v>98.399999999999991</v>
      </c>
      <c r="Q7788" s="42">
        <v>21</v>
      </c>
      <c r="R7788" s="42">
        <v>6</v>
      </c>
    </row>
    <row r="7789" spans="1:18" x14ac:dyDescent="0.3">
      <c r="A7789" t="s">
        <v>3916</v>
      </c>
      <c r="B7789" s="17">
        <v>45073</v>
      </c>
      <c r="C7789" t="s">
        <v>3925</v>
      </c>
      <c r="D7789" t="s">
        <v>3926</v>
      </c>
      <c r="E7789" t="s">
        <v>3927</v>
      </c>
      <c r="F7789" t="s">
        <v>3930</v>
      </c>
      <c r="G7789" t="s">
        <v>3877</v>
      </c>
      <c r="H7789" t="s">
        <v>3876</v>
      </c>
      <c r="I7789">
        <v>1899.8000000000002</v>
      </c>
      <c r="J7789" s="41">
        <v>1.5619999999999998E-2</v>
      </c>
      <c r="K7789" s="42">
        <v>29.674876000000001</v>
      </c>
      <c r="L7789" s="43">
        <v>1.8999999999999997</v>
      </c>
      <c r="M7789" s="42">
        <v>56.38226439999999</v>
      </c>
      <c r="N7789">
        <v>6</v>
      </c>
      <c r="O7789" s="43">
        <v>474</v>
      </c>
      <c r="P7789" s="42">
        <v>70.8</v>
      </c>
      <c r="Q7789" s="42">
        <v>15</v>
      </c>
      <c r="R7789" s="42">
        <v>10</v>
      </c>
    </row>
    <row r="7790" spans="1:18" x14ac:dyDescent="0.3">
      <c r="A7790" t="s">
        <v>3916</v>
      </c>
      <c r="B7790" s="17">
        <v>45074</v>
      </c>
      <c r="C7790" t="s">
        <v>3925</v>
      </c>
      <c r="D7790" t="s">
        <v>3926</v>
      </c>
      <c r="E7790" t="s">
        <v>3927</v>
      </c>
      <c r="F7790" t="s">
        <v>3930</v>
      </c>
      <c r="G7790" t="s">
        <v>3877</v>
      </c>
      <c r="H7790" t="s">
        <v>3876</v>
      </c>
      <c r="I7790">
        <v>1917</v>
      </c>
      <c r="J7790" s="41">
        <v>1.3310000000000001E-2</v>
      </c>
      <c r="K7790" s="42">
        <v>25.515270000000001</v>
      </c>
      <c r="L7790" s="43">
        <v>1.2999999999999998</v>
      </c>
      <c r="M7790" s="42">
        <v>33.169850999999994</v>
      </c>
      <c r="N7790">
        <v>1</v>
      </c>
      <c r="O7790" s="43">
        <v>31</v>
      </c>
      <c r="P7790" s="42">
        <v>127.19999999999999</v>
      </c>
      <c r="Q7790" s="42">
        <v>10.5</v>
      </c>
      <c r="R7790" s="42">
        <v>2</v>
      </c>
    </row>
    <row r="7791" spans="1:18" x14ac:dyDescent="0.3">
      <c r="A7791" t="s">
        <v>3916</v>
      </c>
      <c r="B7791" s="17">
        <v>45075</v>
      </c>
      <c r="C7791" t="s">
        <v>3925</v>
      </c>
      <c r="D7791" t="s">
        <v>3926</v>
      </c>
      <c r="E7791" t="s">
        <v>3927</v>
      </c>
      <c r="F7791" t="s">
        <v>3930</v>
      </c>
      <c r="G7791" t="s">
        <v>3877</v>
      </c>
      <c r="H7791" t="s">
        <v>3876</v>
      </c>
      <c r="I7791">
        <v>1343.8000000000002</v>
      </c>
      <c r="J7791" s="41">
        <v>1.023E-2</v>
      </c>
      <c r="K7791" s="42">
        <v>13.747074000000001</v>
      </c>
      <c r="L7791" s="43">
        <v>1.24</v>
      </c>
      <c r="M7791" s="42">
        <v>17.046371760000003</v>
      </c>
      <c r="N7791">
        <v>6</v>
      </c>
      <c r="O7791" s="43">
        <v>426</v>
      </c>
      <c r="P7791" s="42">
        <v>114</v>
      </c>
      <c r="Q7791" s="42">
        <v>25.5</v>
      </c>
      <c r="R7791" s="42">
        <v>8</v>
      </c>
    </row>
    <row r="7792" spans="1:18" x14ac:dyDescent="0.3">
      <c r="A7792" t="s">
        <v>3916</v>
      </c>
      <c r="B7792" s="17">
        <v>45076</v>
      </c>
      <c r="C7792" t="s">
        <v>3925</v>
      </c>
      <c r="D7792" t="s">
        <v>3926</v>
      </c>
      <c r="E7792" t="s">
        <v>3927</v>
      </c>
      <c r="F7792" t="s">
        <v>3930</v>
      </c>
      <c r="G7792" t="s">
        <v>3877</v>
      </c>
      <c r="H7792" t="s">
        <v>3876</v>
      </c>
      <c r="I7792">
        <v>2108</v>
      </c>
      <c r="J7792" s="41">
        <v>1.2759999999999999E-2</v>
      </c>
      <c r="K7792" s="42">
        <v>26.898079999999997</v>
      </c>
      <c r="L7792" s="43">
        <v>1.69</v>
      </c>
      <c r="M7792" s="42">
        <v>45.457755199999994</v>
      </c>
      <c r="N7792">
        <v>5</v>
      </c>
      <c r="O7792" s="43">
        <v>335</v>
      </c>
      <c r="P7792" s="42">
        <v>117.6</v>
      </c>
      <c r="Q7792" s="42">
        <v>15</v>
      </c>
      <c r="R7792" s="42">
        <v>4</v>
      </c>
    </row>
    <row r="7793" spans="1:18" x14ac:dyDescent="0.3">
      <c r="A7793" t="s">
        <v>3916</v>
      </c>
      <c r="B7793" s="17">
        <v>45077</v>
      </c>
      <c r="C7793" t="s">
        <v>3925</v>
      </c>
      <c r="D7793" t="s">
        <v>3926</v>
      </c>
      <c r="E7793" t="s">
        <v>3927</v>
      </c>
      <c r="F7793" t="s">
        <v>3930</v>
      </c>
      <c r="G7793" t="s">
        <v>3877</v>
      </c>
      <c r="H7793" t="s">
        <v>3876</v>
      </c>
      <c r="I7793">
        <v>1580.2</v>
      </c>
      <c r="J7793" s="41">
        <v>1.0450000000000003E-2</v>
      </c>
      <c r="K7793" s="42">
        <v>16.513090000000005</v>
      </c>
      <c r="L7793" s="43">
        <v>0.6</v>
      </c>
      <c r="M7793" s="42">
        <v>9.9078540000000022</v>
      </c>
      <c r="N7793">
        <v>4</v>
      </c>
      <c r="O7793" s="43">
        <v>216</v>
      </c>
      <c r="P7793" s="42">
        <v>73.2</v>
      </c>
      <c r="Q7793" s="42">
        <v>6</v>
      </c>
      <c r="R7793" s="42">
        <v>11</v>
      </c>
    </row>
    <row r="7794" spans="1:18" x14ac:dyDescent="0.3">
      <c r="A7794" t="s">
        <v>3923</v>
      </c>
      <c r="B7794" s="17">
        <v>45078</v>
      </c>
      <c r="C7794" t="s">
        <v>3925</v>
      </c>
      <c r="D7794" t="s">
        <v>3926</v>
      </c>
      <c r="E7794" t="s">
        <v>3927</v>
      </c>
      <c r="F7794" t="s">
        <v>3930</v>
      </c>
      <c r="G7794" t="s">
        <v>3877</v>
      </c>
      <c r="H7794" t="s">
        <v>3876</v>
      </c>
      <c r="I7794">
        <v>1465.3999999999999</v>
      </c>
      <c r="J7794" s="41">
        <v>1.298E-2</v>
      </c>
      <c r="K7794" s="42">
        <v>19.020892</v>
      </c>
      <c r="L7794" s="43">
        <v>1.86</v>
      </c>
      <c r="M7794" s="42">
        <v>35.378859120000001</v>
      </c>
      <c r="N7794">
        <v>0</v>
      </c>
      <c r="O7794" s="43">
        <v>18</v>
      </c>
      <c r="P7794" s="42">
        <v>99.6</v>
      </c>
      <c r="Q7794" s="42">
        <v>33</v>
      </c>
      <c r="R7794" s="42">
        <v>6</v>
      </c>
    </row>
    <row r="7795" spans="1:18" x14ac:dyDescent="0.3">
      <c r="A7795" t="s">
        <v>3923</v>
      </c>
      <c r="B7795" s="17">
        <v>45079</v>
      </c>
      <c r="C7795" t="s">
        <v>3925</v>
      </c>
      <c r="D7795" t="s">
        <v>3926</v>
      </c>
      <c r="E7795" t="s">
        <v>3927</v>
      </c>
      <c r="F7795" t="s">
        <v>3930</v>
      </c>
      <c r="G7795" t="s">
        <v>3877</v>
      </c>
      <c r="H7795" t="s">
        <v>3876</v>
      </c>
      <c r="I7795">
        <v>820.8</v>
      </c>
      <c r="J7795" s="41">
        <v>9.9000000000000025E-3</v>
      </c>
      <c r="K7795" s="42">
        <v>8.1259200000000025</v>
      </c>
      <c r="L7795" s="43">
        <v>1.8800000000000001</v>
      </c>
      <c r="M7795" s="42">
        <v>15.276729600000005</v>
      </c>
      <c r="N7795">
        <v>4</v>
      </c>
      <c r="O7795" s="43">
        <v>245</v>
      </c>
      <c r="P7795" s="42">
        <v>132</v>
      </c>
      <c r="Q7795" s="42">
        <v>33</v>
      </c>
      <c r="R7795" s="42">
        <v>6</v>
      </c>
    </row>
    <row r="7796" spans="1:18" x14ac:dyDescent="0.3">
      <c r="A7796" t="s">
        <v>3923</v>
      </c>
      <c r="B7796" s="17">
        <v>45080</v>
      </c>
      <c r="C7796" t="s">
        <v>3925</v>
      </c>
      <c r="D7796" t="s">
        <v>3926</v>
      </c>
      <c r="E7796" t="s">
        <v>3927</v>
      </c>
      <c r="F7796" t="s">
        <v>3930</v>
      </c>
      <c r="G7796" t="s">
        <v>3877</v>
      </c>
      <c r="H7796" t="s">
        <v>3876</v>
      </c>
      <c r="I7796">
        <v>1754.8</v>
      </c>
      <c r="J7796" s="41">
        <v>9.7900000000000001E-3</v>
      </c>
      <c r="K7796" s="42">
        <v>17.179492</v>
      </c>
      <c r="L7796" s="43">
        <v>2.0599999999999996</v>
      </c>
      <c r="M7796" s="42">
        <v>35.389753519999992</v>
      </c>
      <c r="N7796">
        <v>4</v>
      </c>
      <c r="O7796" s="43">
        <v>162</v>
      </c>
      <c r="P7796" s="42">
        <v>147.6</v>
      </c>
      <c r="Q7796" s="42">
        <v>22.5</v>
      </c>
      <c r="R7796" s="42">
        <v>10</v>
      </c>
    </row>
    <row r="7797" spans="1:18" x14ac:dyDescent="0.3">
      <c r="A7797" t="s">
        <v>3923</v>
      </c>
      <c r="B7797" s="17">
        <v>45081</v>
      </c>
      <c r="C7797" t="s">
        <v>3925</v>
      </c>
      <c r="D7797" t="s">
        <v>3926</v>
      </c>
      <c r="E7797" t="s">
        <v>3927</v>
      </c>
      <c r="F7797" t="s">
        <v>3930</v>
      </c>
      <c r="G7797" t="s">
        <v>3877</v>
      </c>
      <c r="H7797" t="s">
        <v>3876</v>
      </c>
      <c r="I7797">
        <v>917.39999999999986</v>
      </c>
      <c r="J7797" s="41">
        <v>7.92E-3</v>
      </c>
      <c r="K7797" s="42">
        <v>7.2658079999999989</v>
      </c>
      <c r="L7797" s="43">
        <v>2.25</v>
      </c>
      <c r="M7797" s="42">
        <v>16.348067999999998</v>
      </c>
      <c r="N7797">
        <v>1</v>
      </c>
      <c r="O7797" s="43">
        <v>75</v>
      </c>
      <c r="P7797" s="42">
        <v>111.6</v>
      </c>
      <c r="Q7797" s="42">
        <v>21</v>
      </c>
      <c r="R7797" s="42">
        <v>15</v>
      </c>
    </row>
    <row r="7798" spans="1:18" x14ac:dyDescent="0.3">
      <c r="A7798" t="s">
        <v>3923</v>
      </c>
      <c r="B7798" s="17">
        <v>45082</v>
      </c>
      <c r="C7798" t="s">
        <v>3925</v>
      </c>
      <c r="D7798" t="s">
        <v>3926</v>
      </c>
      <c r="E7798" t="s">
        <v>3927</v>
      </c>
      <c r="F7798" t="s">
        <v>3930</v>
      </c>
      <c r="G7798" t="s">
        <v>3877</v>
      </c>
      <c r="H7798" t="s">
        <v>3876</v>
      </c>
      <c r="I7798">
        <v>1406.6999999999998</v>
      </c>
      <c r="J7798" s="41">
        <v>9.5700000000000004E-3</v>
      </c>
      <c r="K7798" s="42">
        <v>13.462119</v>
      </c>
      <c r="L7798" s="43">
        <v>1.96</v>
      </c>
      <c r="M7798" s="42">
        <v>26.38575324</v>
      </c>
      <c r="N7798">
        <v>6</v>
      </c>
      <c r="O7798" s="43">
        <v>472</v>
      </c>
      <c r="P7798" s="42">
        <v>134.4</v>
      </c>
      <c r="Q7798" s="42">
        <v>25.5</v>
      </c>
      <c r="R7798" s="42">
        <v>16</v>
      </c>
    </row>
    <row r="7799" spans="1:18" x14ac:dyDescent="0.3">
      <c r="A7799" t="s">
        <v>3923</v>
      </c>
      <c r="B7799" s="17">
        <v>45083</v>
      </c>
      <c r="C7799" t="s">
        <v>3925</v>
      </c>
      <c r="D7799" t="s">
        <v>3926</v>
      </c>
      <c r="E7799" t="s">
        <v>3927</v>
      </c>
      <c r="F7799" t="s">
        <v>3930</v>
      </c>
      <c r="G7799" t="s">
        <v>3877</v>
      </c>
      <c r="H7799" t="s">
        <v>3876</v>
      </c>
      <c r="I7799">
        <v>1643.3</v>
      </c>
      <c r="J7799" s="41">
        <v>9.5700000000000004E-3</v>
      </c>
      <c r="K7799" s="42">
        <v>15.726381</v>
      </c>
      <c r="L7799" s="43">
        <v>1.38</v>
      </c>
      <c r="M7799" s="42">
        <v>21.702405779999999</v>
      </c>
      <c r="N7799">
        <v>4</v>
      </c>
      <c r="O7799" s="43">
        <v>150</v>
      </c>
      <c r="P7799" s="42">
        <v>102</v>
      </c>
      <c r="Q7799" s="42">
        <v>21</v>
      </c>
      <c r="R7799" s="42">
        <v>10</v>
      </c>
    </row>
    <row r="7800" spans="1:18" x14ac:dyDescent="0.3">
      <c r="A7800" t="s">
        <v>3923</v>
      </c>
      <c r="B7800" s="17">
        <v>45084</v>
      </c>
      <c r="C7800" t="s">
        <v>3925</v>
      </c>
      <c r="D7800" t="s">
        <v>3926</v>
      </c>
      <c r="E7800" t="s">
        <v>3927</v>
      </c>
      <c r="F7800" t="s">
        <v>3930</v>
      </c>
      <c r="G7800" t="s">
        <v>3877</v>
      </c>
      <c r="H7800" t="s">
        <v>3876</v>
      </c>
      <c r="I7800">
        <v>1446</v>
      </c>
      <c r="J7800" s="41">
        <v>1.155E-2</v>
      </c>
      <c r="K7800" s="42">
        <v>16.7013</v>
      </c>
      <c r="L7800" s="43">
        <v>1.9</v>
      </c>
      <c r="M7800" s="42">
        <v>31.732469999999999</v>
      </c>
      <c r="N7800">
        <v>3</v>
      </c>
      <c r="O7800" s="43">
        <v>87</v>
      </c>
      <c r="P7800" s="42">
        <v>104.39999999999999</v>
      </c>
      <c r="Q7800" s="42">
        <v>27</v>
      </c>
      <c r="R7800" s="42">
        <v>12</v>
      </c>
    </row>
    <row r="7801" spans="1:18" x14ac:dyDescent="0.3">
      <c r="A7801" t="s">
        <v>3923</v>
      </c>
      <c r="B7801" s="17">
        <v>45085</v>
      </c>
      <c r="C7801" t="s">
        <v>3925</v>
      </c>
      <c r="D7801" t="s">
        <v>3926</v>
      </c>
      <c r="E7801" t="s">
        <v>3927</v>
      </c>
      <c r="F7801" t="s">
        <v>3930</v>
      </c>
      <c r="G7801" t="s">
        <v>3877</v>
      </c>
      <c r="H7801" t="s">
        <v>3876</v>
      </c>
      <c r="I7801">
        <v>1294.3</v>
      </c>
      <c r="J7801" s="41">
        <v>1.2319999999999999E-2</v>
      </c>
      <c r="K7801" s="42">
        <v>15.945775999999999</v>
      </c>
      <c r="L7801" s="43">
        <v>1.08</v>
      </c>
      <c r="M7801" s="42">
        <v>17.221438079999999</v>
      </c>
      <c r="N7801">
        <v>5</v>
      </c>
      <c r="O7801" s="43">
        <v>404</v>
      </c>
      <c r="P7801" s="42">
        <v>106.8</v>
      </c>
      <c r="Q7801" s="42">
        <v>21</v>
      </c>
      <c r="R7801" s="42">
        <v>6</v>
      </c>
    </row>
    <row r="7802" spans="1:18" x14ac:dyDescent="0.3">
      <c r="A7802" t="s">
        <v>3923</v>
      </c>
      <c r="B7802" s="17">
        <v>45086</v>
      </c>
      <c r="C7802" t="s">
        <v>3925</v>
      </c>
      <c r="D7802" t="s">
        <v>3926</v>
      </c>
      <c r="E7802" t="s">
        <v>3927</v>
      </c>
      <c r="F7802" t="s">
        <v>3930</v>
      </c>
      <c r="G7802" t="s">
        <v>3877</v>
      </c>
      <c r="H7802" t="s">
        <v>3876</v>
      </c>
      <c r="I7802">
        <v>1918.3999999999999</v>
      </c>
      <c r="J7802" s="41">
        <v>1.2430000000000002E-2</v>
      </c>
      <c r="K7802" s="42">
        <v>23.845712000000002</v>
      </c>
      <c r="L7802" s="43">
        <v>1.2</v>
      </c>
      <c r="M7802" s="42">
        <v>28.614854400000002</v>
      </c>
      <c r="N7802">
        <v>4</v>
      </c>
      <c r="O7802" s="43">
        <v>364</v>
      </c>
      <c r="P7802" s="42">
        <v>104.39999999999999</v>
      </c>
      <c r="Q7802" s="42">
        <v>12</v>
      </c>
      <c r="R7802" s="42">
        <v>7</v>
      </c>
    </row>
    <row r="7803" spans="1:18" x14ac:dyDescent="0.3">
      <c r="A7803" t="s">
        <v>3923</v>
      </c>
      <c r="B7803" s="17">
        <v>45087</v>
      </c>
      <c r="C7803" t="s">
        <v>3925</v>
      </c>
      <c r="D7803" t="s">
        <v>3926</v>
      </c>
      <c r="E7803" t="s">
        <v>3927</v>
      </c>
      <c r="F7803" t="s">
        <v>3930</v>
      </c>
      <c r="G7803" t="s">
        <v>3877</v>
      </c>
      <c r="H7803" t="s">
        <v>3876</v>
      </c>
      <c r="I7803">
        <v>947</v>
      </c>
      <c r="J7803" s="41">
        <v>9.130000000000001E-3</v>
      </c>
      <c r="K7803" s="42">
        <v>8.6461100000000002</v>
      </c>
      <c r="L7803" s="43">
        <v>1.39</v>
      </c>
      <c r="M7803" s="42">
        <v>12.018092899999999</v>
      </c>
      <c r="N7803">
        <v>3</v>
      </c>
      <c r="O7803" s="43">
        <v>194</v>
      </c>
      <c r="P7803" s="42">
        <v>127.19999999999999</v>
      </c>
      <c r="Q7803" s="42">
        <v>28.5</v>
      </c>
      <c r="R7803" s="42">
        <v>10</v>
      </c>
    </row>
    <row r="7804" spans="1:18" x14ac:dyDescent="0.3">
      <c r="A7804" t="s">
        <v>3923</v>
      </c>
      <c r="B7804" s="17">
        <v>45088</v>
      </c>
      <c r="C7804" t="s">
        <v>3925</v>
      </c>
      <c r="D7804" t="s">
        <v>3926</v>
      </c>
      <c r="E7804" t="s">
        <v>3927</v>
      </c>
      <c r="F7804" t="s">
        <v>3930</v>
      </c>
      <c r="G7804" t="s">
        <v>3877</v>
      </c>
      <c r="H7804" t="s">
        <v>3876</v>
      </c>
      <c r="I7804">
        <v>1730.6999999999998</v>
      </c>
      <c r="J7804" s="41">
        <v>1.0120000000000001E-2</v>
      </c>
      <c r="K7804" s="42">
        <v>17.514683999999999</v>
      </c>
      <c r="L7804" s="43">
        <v>0.98</v>
      </c>
      <c r="M7804" s="42">
        <v>17.164390319999999</v>
      </c>
      <c r="N7804">
        <v>1</v>
      </c>
      <c r="O7804" s="43">
        <v>47</v>
      </c>
      <c r="P7804" s="42">
        <v>126</v>
      </c>
      <c r="Q7804" s="42">
        <v>27</v>
      </c>
      <c r="R7804" s="42">
        <v>13</v>
      </c>
    </row>
    <row r="7805" spans="1:18" x14ac:dyDescent="0.3">
      <c r="A7805" t="s">
        <v>3923</v>
      </c>
      <c r="B7805" s="17">
        <v>45089</v>
      </c>
      <c r="C7805" t="s">
        <v>3925</v>
      </c>
      <c r="D7805" t="s">
        <v>3926</v>
      </c>
      <c r="E7805" t="s">
        <v>3927</v>
      </c>
      <c r="F7805" t="s">
        <v>3930</v>
      </c>
      <c r="G7805" t="s">
        <v>3877</v>
      </c>
      <c r="H7805" t="s">
        <v>3876</v>
      </c>
      <c r="I7805">
        <v>1145</v>
      </c>
      <c r="J7805" s="41">
        <v>1.1220000000000003E-2</v>
      </c>
      <c r="K7805" s="42">
        <v>12.846900000000003</v>
      </c>
      <c r="L7805" s="43">
        <v>1.99</v>
      </c>
      <c r="M7805" s="42">
        <v>25.565331000000008</v>
      </c>
      <c r="N7805">
        <v>0</v>
      </c>
      <c r="O7805" s="43">
        <v>31</v>
      </c>
      <c r="P7805" s="42">
        <v>90</v>
      </c>
      <c r="Q7805" s="42">
        <v>25.5</v>
      </c>
      <c r="R7805" s="42">
        <v>12</v>
      </c>
    </row>
    <row r="7806" spans="1:18" x14ac:dyDescent="0.3">
      <c r="A7806" t="s">
        <v>3923</v>
      </c>
      <c r="B7806" s="17">
        <v>45090</v>
      </c>
      <c r="C7806" t="s">
        <v>3925</v>
      </c>
      <c r="D7806" t="s">
        <v>3926</v>
      </c>
      <c r="E7806" t="s">
        <v>3927</v>
      </c>
      <c r="F7806" t="s">
        <v>3930</v>
      </c>
      <c r="G7806" t="s">
        <v>3877</v>
      </c>
      <c r="H7806" t="s">
        <v>3876</v>
      </c>
      <c r="I7806">
        <v>1176.6999999999998</v>
      </c>
      <c r="J7806" s="41">
        <v>1.0340000000000002E-2</v>
      </c>
      <c r="K7806" s="42">
        <v>12.167078</v>
      </c>
      <c r="L7806" s="43">
        <v>1.69</v>
      </c>
      <c r="M7806" s="42">
        <v>20.56236182</v>
      </c>
      <c r="N7806">
        <v>4</v>
      </c>
      <c r="O7806" s="43">
        <v>159</v>
      </c>
      <c r="P7806" s="42">
        <v>140.4</v>
      </c>
      <c r="Q7806" s="42">
        <v>27</v>
      </c>
      <c r="R7806" s="42">
        <v>6</v>
      </c>
    </row>
    <row r="7807" spans="1:18" x14ac:dyDescent="0.3">
      <c r="A7807" t="s">
        <v>3923</v>
      </c>
      <c r="B7807" s="17">
        <v>45091</v>
      </c>
      <c r="C7807" t="s">
        <v>3925</v>
      </c>
      <c r="D7807" t="s">
        <v>3926</v>
      </c>
      <c r="E7807" t="s">
        <v>3927</v>
      </c>
      <c r="F7807" t="s">
        <v>3930</v>
      </c>
      <c r="G7807" t="s">
        <v>3877</v>
      </c>
      <c r="H7807" t="s">
        <v>3876</v>
      </c>
      <c r="I7807">
        <v>1585.1</v>
      </c>
      <c r="J7807" s="41">
        <v>9.9000000000000025E-3</v>
      </c>
      <c r="K7807" s="42">
        <v>15.692490000000003</v>
      </c>
      <c r="L7807" s="43">
        <v>1.2200000000000002</v>
      </c>
      <c r="M7807" s="42">
        <v>19.144837800000008</v>
      </c>
      <c r="N7807">
        <v>5</v>
      </c>
      <c r="O7807" s="43">
        <v>238</v>
      </c>
      <c r="P7807" s="42">
        <v>80.399999999999991</v>
      </c>
      <c r="Q7807" s="42">
        <v>9</v>
      </c>
      <c r="R7807" s="42">
        <v>5</v>
      </c>
    </row>
    <row r="7808" spans="1:18" x14ac:dyDescent="0.3">
      <c r="A7808" t="s">
        <v>3923</v>
      </c>
      <c r="B7808" s="17">
        <v>45092</v>
      </c>
      <c r="C7808" t="s">
        <v>3925</v>
      </c>
      <c r="D7808" t="s">
        <v>3926</v>
      </c>
      <c r="E7808" t="s">
        <v>3927</v>
      </c>
      <c r="F7808" t="s">
        <v>3930</v>
      </c>
      <c r="G7808" t="s">
        <v>3877</v>
      </c>
      <c r="H7808" t="s">
        <v>3876</v>
      </c>
      <c r="I7808">
        <v>1527.1999999999998</v>
      </c>
      <c r="J7808" s="41">
        <v>1.1659999999999998E-2</v>
      </c>
      <c r="K7808" s="42">
        <v>17.807151999999995</v>
      </c>
      <c r="L7808" s="43">
        <v>1.02</v>
      </c>
      <c r="M7808" s="42">
        <v>18.163295039999994</v>
      </c>
      <c r="N7808">
        <v>5</v>
      </c>
      <c r="O7808" s="43">
        <v>361</v>
      </c>
      <c r="P7808" s="42">
        <v>88.8</v>
      </c>
      <c r="Q7808" s="42">
        <v>13.5</v>
      </c>
      <c r="R7808" s="42">
        <v>11</v>
      </c>
    </row>
    <row r="7809" spans="1:18" x14ac:dyDescent="0.3">
      <c r="A7809" t="s">
        <v>3923</v>
      </c>
      <c r="B7809" s="17">
        <v>45093</v>
      </c>
      <c r="C7809" t="s">
        <v>3925</v>
      </c>
      <c r="D7809" t="s">
        <v>3926</v>
      </c>
      <c r="E7809" t="s">
        <v>3927</v>
      </c>
      <c r="F7809" t="s">
        <v>3930</v>
      </c>
      <c r="G7809" t="s">
        <v>3877</v>
      </c>
      <c r="H7809" t="s">
        <v>3876</v>
      </c>
      <c r="I7809">
        <v>1719.8999999999999</v>
      </c>
      <c r="J7809" s="41">
        <v>1.3200000000000002E-2</v>
      </c>
      <c r="K7809" s="42">
        <v>22.702680000000001</v>
      </c>
      <c r="L7809" s="43">
        <v>1.07</v>
      </c>
      <c r="M7809" s="42">
        <v>24.291867600000003</v>
      </c>
      <c r="N7809">
        <v>1</v>
      </c>
      <c r="O7809" s="43">
        <v>53</v>
      </c>
      <c r="P7809" s="42">
        <v>128.4</v>
      </c>
      <c r="Q7809" s="42">
        <v>16.5</v>
      </c>
      <c r="R7809" s="42">
        <v>12</v>
      </c>
    </row>
    <row r="7810" spans="1:18" x14ac:dyDescent="0.3">
      <c r="A7810" t="s">
        <v>3923</v>
      </c>
      <c r="B7810" s="17">
        <v>45094</v>
      </c>
      <c r="C7810" t="s">
        <v>3925</v>
      </c>
      <c r="D7810" t="s">
        <v>3926</v>
      </c>
      <c r="E7810" t="s">
        <v>3927</v>
      </c>
      <c r="F7810" t="s">
        <v>3930</v>
      </c>
      <c r="G7810" t="s">
        <v>3877</v>
      </c>
      <c r="H7810" t="s">
        <v>3876</v>
      </c>
      <c r="I7810">
        <v>1676.8</v>
      </c>
      <c r="J7810" s="41">
        <v>9.9000000000000025E-3</v>
      </c>
      <c r="K7810" s="42">
        <v>16.600320000000004</v>
      </c>
      <c r="L7810" s="43">
        <v>0.75</v>
      </c>
      <c r="M7810" s="42">
        <v>12.450240000000003</v>
      </c>
      <c r="N7810">
        <v>5</v>
      </c>
      <c r="O7810" s="43">
        <v>270</v>
      </c>
      <c r="P7810" s="42">
        <v>140.4</v>
      </c>
      <c r="Q7810" s="42">
        <v>18</v>
      </c>
      <c r="R7810" s="42">
        <v>9</v>
      </c>
    </row>
    <row r="7811" spans="1:18" x14ac:dyDescent="0.3">
      <c r="A7811" t="s">
        <v>3923</v>
      </c>
      <c r="B7811" s="17">
        <v>45095</v>
      </c>
      <c r="C7811" t="s">
        <v>3925</v>
      </c>
      <c r="D7811" t="s">
        <v>3926</v>
      </c>
      <c r="E7811" t="s">
        <v>3927</v>
      </c>
      <c r="F7811" t="s">
        <v>3930</v>
      </c>
      <c r="G7811" t="s">
        <v>3877</v>
      </c>
      <c r="H7811" t="s">
        <v>3876</v>
      </c>
      <c r="I7811">
        <v>1836.6</v>
      </c>
      <c r="J7811" s="41">
        <v>9.7900000000000001E-3</v>
      </c>
      <c r="K7811" s="42">
        <v>17.980314</v>
      </c>
      <c r="L7811" s="43">
        <v>1.08</v>
      </c>
      <c r="M7811" s="42">
        <v>19.418739120000001</v>
      </c>
      <c r="N7811">
        <v>0</v>
      </c>
      <c r="O7811" s="43">
        <v>37</v>
      </c>
      <c r="P7811" s="42">
        <v>103.2</v>
      </c>
      <c r="Q7811" s="42">
        <v>25.5</v>
      </c>
      <c r="R7811" s="42">
        <v>7</v>
      </c>
    </row>
    <row r="7812" spans="1:18" x14ac:dyDescent="0.3">
      <c r="A7812" t="s">
        <v>3923</v>
      </c>
      <c r="B7812" s="17">
        <v>45096</v>
      </c>
      <c r="C7812" t="s">
        <v>3925</v>
      </c>
      <c r="D7812" t="s">
        <v>3926</v>
      </c>
      <c r="E7812" t="s">
        <v>3927</v>
      </c>
      <c r="F7812" t="s">
        <v>3930</v>
      </c>
      <c r="G7812" t="s">
        <v>3877</v>
      </c>
      <c r="H7812" t="s">
        <v>3876</v>
      </c>
      <c r="I7812">
        <v>1587</v>
      </c>
      <c r="J7812" s="41">
        <v>8.9099999999999995E-3</v>
      </c>
      <c r="K7812" s="42">
        <v>14.140169999999999</v>
      </c>
      <c r="L7812" s="43">
        <v>0.9</v>
      </c>
      <c r="M7812" s="42">
        <v>12.726153</v>
      </c>
      <c r="N7812">
        <v>3</v>
      </c>
      <c r="O7812" s="43">
        <v>114</v>
      </c>
      <c r="P7812" s="42">
        <v>103.2</v>
      </c>
      <c r="Q7812" s="42">
        <v>16.5</v>
      </c>
      <c r="R7812" s="42">
        <v>14</v>
      </c>
    </row>
    <row r="7813" spans="1:18" x14ac:dyDescent="0.3">
      <c r="A7813" t="s">
        <v>3923</v>
      </c>
      <c r="B7813" s="17">
        <v>45097</v>
      </c>
      <c r="C7813" t="s">
        <v>3925</v>
      </c>
      <c r="D7813" t="s">
        <v>3926</v>
      </c>
      <c r="E7813" t="s">
        <v>3927</v>
      </c>
      <c r="F7813" t="s">
        <v>3930</v>
      </c>
      <c r="G7813" t="s">
        <v>3877</v>
      </c>
      <c r="H7813" t="s">
        <v>3876</v>
      </c>
      <c r="I7813">
        <v>1231.1999999999998</v>
      </c>
      <c r="J7813" s="41">
        <v>1.21E-2</v>
      </c>
      <c r="K7813" s="42">
        <v>14.897519999999997</v>
      </c>
      <c r="L7813" s="43">
        <v>1.55</v>
      </c>
      <c r="M7813" s="42">
        <v>23.091155999999994</v>
      </c>
      <c r="N7813">
        <v>2</v>
      </c>
      <c r="O7813" s="43">
        <v>97</v>
      </c>
      <c r="P7813" s="42">
        <v>94.8</v>
      </c>
      <c r="Q7813" s="42">
        <v>34.5</v>
      </c>
      <c r="R7813" s="42">
        <v>7</v>
      </c>
    </row>
    <row r="7814" spans="1:18" x14ac:dyDescent="0.3">
      <c r="A7814" t="s">
        <v>3923</v>
      </c>
      <c r="B7814" s="17">
        <v>45098</v>
      </c>
      <c r="C7814" t="s">
        <v>3925</v>
      </c>
      <c r="D7814" t="s">
        <v>3926</v>
      </c>
      <c r="E7814" t="s">
        <v>3927</v>
      </c>
      <c r="F7814" t="s">
        <v>3930</v>
      </c>
      <c r="G7814" t="s">
        <v>3877</v>
      </c>
      <c r="H7814" t="s">
        <v>3876</v>
      </c>
      <c r="I7814">
        <v>869.89999999999986</v>
      </c>
      <c r="J7814" s="41">
        <v>8.1400000000000014E-3</v>
      </c>
      <c r="K7814" s="42">
        <v>7.0809860000000002</v>
      </c>
      <c r="L7814" s="43">
        <v>1.1300000000000001</v>
      </c>
      <c r="M7814" s="42">
        <v>8.0015141800000009</v>
      </c>
      <c r="N7814">
        <v>2</v>
      </c>
      <c r="O7814" s="43">
        <v>109</v>
      </c>
      <c r="P7814" s="42">
        <v>108</v>
      </c>
      <c r="Q7814" s="42">
        <v>36</v>
      </c>
      <c r="R7814" s="42">
        <v>17</v>
      </c>
    </row>
    <row r="7815" spans="1:18" x14ac:dyDescent="0.3">
      <c r="A7815" t="s">
        <v>3923</v>
      </c>
      <c r="B7815" s="17">
        <v>45099</v>
      </c>
      <c r="C7815" t="s">
        <v>3925</v>
      </c>
      <c r="D7815" t="s">
        <v>3926</v>
      </c>
      <c r="E7815" t="s">
        <v>3927</v>
      </c>
      <c r="F7815" t="s">
        <v>3930</v>
      </c>
      <c r="G7815" t="s">
        <v>3877</v>
      </c>
      <c r="H7815" t="s">
        <v>3876</v>
      </c>
      <c r="I7815">
        <v>1570</v>
      </c>
      <c r="J7815" s="41">
        <v>8.0300000000000007E-3</v>
      </c>
      <c r="K7815" s="42">
        <v>12.607100000000001</v>
      </c>
      <c r="L7815" s="43">
        <v>1.83</v>
      </c>
      <c r="M7815" s="42">
        <v>23.070993000000001</v>
      </c>
      <c r="N7815">
        <v>4</v>
      </c>
      <c r="O7815" s="43">
        <v>349</v>
      </c>
      <c r="P7815" s="42">
        <v>98.399999999999991</v>
      </c>
      <c r="Q7815" s="42">
        <v>15</v>
      </c>
      <c r="R7815" s="42">
        <v>9</v>
      </c>
    </row>
    <row r="7816" spans="1:18" x14ac:dyDescent="0.3">
      <c r="A7816" t="s">
        <v>3923</v>
      </c>
      <c r="B7816" s="17">
        <v>45100</v>
      </c>
      <c r="C7816" t="s">
        <v>3925</v>
      </c>
      <c r="D7816" t="s">
        <v>3926</v>
      </c>
      <c r="E7816" t="s">
        <v>3927</v>
      </c>
      <c r="F7816" t="s">
        <v>3930</v>
      </c>
      <c r="G7816" t="s">
        <v>3877</v>
      </c>
      <c r="H7816" t="s">
        <v>3876</v>
      </c>
      <c r="I7816">
        <v>1098.3</v>
      </c>
      <c r="J7816" s="41">
        <v>8.5800000000000008E-3</v>
      </c>
      <c r="K7816" s="42">
        <v>9.4234140000000011</v>
      </c>
      <c r="L7816" s="43">
        <v>0.77</v>
      </c>
      <c r="M7816" s="42">
        <v>7.2560287800000012</v>
      </c>
      <c r="N7816">
        <v>4</v>
      </c>
      <c r="O7816" s="43">
        <v>200</v>
      </c>
      <c r="P7816" s="42">
        <v>96</v>
      </c>
      <c r="Q7816" s="42">
        <v>30</v>
      </c>
      <c r="R7816" s="42">
        <v>12</v>
      </c>
    </row>
    <row r="7817" spans="1:18" x14ac:dyDescent="0.3">
      <c r="A7817" t="s">
        <v>3923</v>
      </c>
      <c r="B7817" s="17">
        <v>45101</v>
      </c>
      <c r="C7817" t="s">
        <v>3925</v>
      </c>
      <c r="D7817" t="s">
        <v>3926</v>
      </c>
      <c r="E7817" t="s">
        <v>3927</v>
      </c>
      <c r="F7817" t="s">
        <v>3930</v>
      </c>
      <c r="G7817" t="s">
        <v>3877</v>
      </c>
      <c r="H7817" t="s">
        <v>3876</v>
      </c>
      <c r="I7817">
        <v>1789.1</v>
      </c>
      <c r="J7817" s="41">
        <v>8.6900000000000015E-3</v>
      </c>
      <c r="K7817" s="42">
        <v>15.547279000000001</v>
      </c>
      <c r="L7817" s="43">
        <v>0.88000000000000012</v>
      </c>
      <c r="M7817" s="42">
        <v>13.681605520000003</v>
      </c>
      <c r="N7817">
        <v>0</v>
      </c>
      <c r="O7817" s="43">
        <v>9</v>
      </c>
      <c r="P7817" s="42">
        <v>92.399999999999991</v>
      </c>
      <c r="Q7817" s="42">
        <v>22.5</v>
      </c>
      <c r="R7817" s="42">
        <v>5</v>
      </c>
    </row>
    <row r="7818" spans="1:18" x14ac:dyDescent="0.3">
      <c r="A7818" t="s">
        <v>3923</v>
      </c>
      <c r="B7818" s="17">
        <v>45102</v>
      </c>
      <c r="C7818" t="s">
        <v>3925</v>
      </c>
      <c r="D7818" t="s">
        <v>3926</v>
      </c>
      <c r="E7818" t="s">
        <v>3927</v>
      </c>
      <c r="F7818" t="s">
        <v>3930</v>
      </c>
      <c r="G7818" t="s">
        <v>3877</v>
      </c>
      <c r="H7818" t="s">
        <v>3876</v>
      </c>
      <c r="I7818">
        <v>1390.6999999999998</v>
      </c>
      <c r="J7818" s="41">
        <v>9.0200000000000002E-3</v>
      </c>
      <c r="K7818" s="42">
        <v>12.544113999999999</v>
      </c>
      <c r="L7818" s="43">
        <v>1.4800000000000002</v>
      </c>
      <c r="M7818" s="42">
        <v>18.565288720000002</v>
      </c>
      <c r="N7818">
        <v>1</v>
      </c>
      <c r="O7818" s="43">
        <v>84</v>
      </c>
      <c r="P7818" s="42">
        <v>91.2</v>
      </c>
      <c r="Q7818" s="42">
        <v>33</v>
      </c>
      <c r="R7818" s="42">
        <v>7</v>
      </c>
    </row>
    <row r="7819" spans="1:18" x14ac:dyDescent="0.3">
      <c r="A7819" t="s">
        <v>3923</v>
      </c>
      <c r="B7819" s="17">
        <v>45103</v>
      </c>
      <c r="C7819" t="s">
        <v>3925</v>
      </c>
      <c r="D7819" t="s">
        <v>3926</v>
      </c>
      <c r="E7819" t="s">
        <v>3927</v>
      </c>
      <c r="F7819" t="s">
        <v>3930</v>
      </c>
      <c r="G7819" t="s">
        <v>3877</v>
      </c>
      <c r="H7819" t="s">
        <v>3876</v>
      </c>
      <c r="I7819">
        <v>1842.1999999999998</v>
      </c>
      <c r="J7819" s="41">
        <v>8.0300000000000007E-3</v>
      </c>
      <c r="K7819" s="42">
        <v>14.792866</v>
      </c>
      <c r="L7819" s="43">
        <v>0.78</v>
      </c>
      <c r="M7819" s="42">
        <v>11.53843548</v>
      </c>
      <c r="N7819">
        <v>2</v>
      </c>
      <c r="O7819" s="43">
        <v>201</v>
      </c>
      <c r="P7819" s="42">
        <v>145.19999999999999</v>
      </c>
      <c r="Q7819" s="42">
        <v>16.5</v>
      </c>
      <c r="R7819" s="42">
        <v>9</v>
      </c>
    </row>
    <row r="7820" spans="1:18" x14ac:dyDescent="0.3">
      <c r="A7820" t="s">
        <v>3923</v>
      </c>
      <c r="B7820" s="17">
        <v>45104</v>
      </c>
      <c r="C7820" t="s">
        <v>3925</v>
      </c>
      <c r="D7820" t="s">
        <v>3926</v>
      </c>
      <c r="E7820" t="s">
        <v>3927</v>
      </c>
      <c r="F7820" t="s">
        <v>3930</v>
      </c>
      <c r="G7820" t="s">
        <v>3877</v>
      </c>
      <c r="H7820" t="s">
        <v>3876</v>
      </c>
      <c r="I7820">
        <v>1039.8</v>
      </c>
      <c r="J7820" s="41">
        <v>1.2319999999999999E-2</v>
      </c>
      <c r="K7820" s="42">
        <v>12.810336</v>
      </c>
      <c r="L7820" s="43">
        <v>1.1500000000000001</v>
      </c>
      <c r="M7820" s="42">
        <v>14.7318864</v>
      </c>
      <c r="N7820">
        <v>5</v>
      </c>
      <c r="O7820" s="43">
        <v>203</v>
      </c>
      <c r="P7820" s="42">
        <v>127.19999999999999</v>
      </c>
      <c r="Q7820" s="42">
        <v>18</v>
      </c>
      <c r="R7820" s="42">
        <v>9</v>
      </c>
    </row>
    <row r="7821" spans="1:18" x14ac:dyDescent="0.3">
      <c r="A7821" t="s">
        <v>3923</v>
      </c>
      <c r="B7821" s="17">
        <v>45105</v>
      </c>
      <c r="C7821" t="s">
        <v>3925</v>
      </c>
      <c r="D7821" t="s">
        <v>3926</v>
      </c>
      <c r="E7821" t="s">
        <v>3927</v>
      </c>
      <c r="F7821" t="s">
        <v>3930</v>
      </c>
      <c r="G7821" t="s">
        <v>3877</v>
      </c>
      <c r="H7821" t="s">
        <v>3876</v>
      </c>
      <c r="I7821">
        <v>1218.8999999999999</v>
      </c>
      <c r="J7821" s="41">
        <v>7.2600000000000017E-3</v>
      </c>
      <c r="K7821" s="42">
        <v>8.8492140000000017</v>
      </c>
      <c r="L7821" s="43">
        <v>1.52</v>
      </c>
      <c r="M7821" s="42">
        <v>13.450805280000003</v>
      </c>
      <c r="N7821">
        <v>5</v>
      </c>
      <c r="O7821" s="43">
        <v>401</v>
      </c>
      <c r="P7821" s="42">
        <v>145.19999999999999</v>
      </c>
      <c r="Q7821" s="42">
        <v>24</v>
      </c>
      <c r="R7821" s="42">
        <v>6</v>
      </c>
    </row>
    <row r="7822" spans="1:18" x14ac:dyDescent="0.3">
      <c r="A7822" t="s">
        <v>3923</v>
      </c>
      <c r="B7822" s="17">
        <v>45106</v>
      </c>
      <c r="C7822" t="s">
        <v>3925</v>
      </c>
      <c r="D7822" t="s">
        <v>3926</v>
      </c>
      <c r="E7822" t="s">
        <v>3927</v>
      </c>
      <c r="F7822" t="s">
        <v>3930</v>
      </c>
      <c r="G7822" t="s">
        <v>3877</v>
      </c>
      <c r="H7822" t="s">
        <v>3876</v>
      </c>
      <c r="I7822">
        <v>1837.1999999999998</v>
      </c>
      <c r="J7822" s="41">
        <v>1.3090000000000001E-2</v>
      </c>
      <c r="K7822" s="42">
        <v>24.048947999999999</v>
      </c>
      <c r="L7822" s="43">
        <v>1.2200000000000002</v>
      </c>
      <c r="M7822" s="42">
        <v>29.339716560000003</v>
      </c>
      <c r="N7822">
        <v>4</v>
      </c>
      <c r="O7822" s="43">
        <v>224</v>
      </c>
      <c r="P7822" s="42">
        <v>133.19999999999999</v>
      </c>
      <c r="Q7822" s="42">
        <v>27</v>
      </c>
      <c r="R7822" s="42">
        <v>15</v>
      </c>
    </row>
    <row r="7823" spans="1:18" x14ac:dyDescent="0.3">
      <c r="A7823" t="s">
        <v>3923</v>
      </c>
      <c r="B7823" s="17">
        <v>45107</v>
      </c>
      <c r="C7823" t="s">
        <v>3925</v>
      </c>
      <c r="D7823" t="s">
        <v>3926</v>
      </c>
      <c r="E7823" t="s">
        <v>3927</v>
      </c>
      <c r="F7823" t="s">
        <v>3930</v>
      </c>
      <c r="G7823" t="s">
        <v>3877</v>
      </c>
      <c r="H7823" t="s">
        <v>3876</v>
      </c>
      <c r="I7823">
        <v>1914.6</v>
      </c>
      <c r="J7823" s="41">
        <v>1.0010000000000002E-2</v>
      </c>
      <c r="K7823" s="42">
        <v>19.165146000000004</v>
      </c>
      <c r="L7823" s="43">
        <v>1.53</v>
      </c>
      <c r="M7823" s="42">
        <v>29.322673380000005</v>
      </c>
      <c r="N7823">
        <v>0</v>
      </c>
      <c r="O7823" s="43">
        <v>30</v>
      </c>
      <c r="P7823" s="42">
        <v>105.6</v>
      </c>
      <c r="Q7823" s="42">
        <v>24</v>
      </c>
      <c r="R7823" s="42">
        <v>3</v>
      </c>
    </row>
    <row r="7824" spans="1:18" x14ac:dyDescent="0.3">
      <c r="A7824" t="s">
        <v>3923</v>
      </c>
      <c r="B7824" s="17">
        <v>45108</v>
      </c>
      <c r="C7824" t="s">
        <v>3925</v>
      </c>
      <c r="D7824" t="s">
        <v>3926</v>
      </c>
      <c r="E7824" t="s">
        <v>3927</v>
      </c>
      <c r="F7824" t="s">
        <v>3930</v>
      </c>
      <c r="G7824" t="s">
        <v>3877</v>
      </c>
      <c r="H7824" t="s">
        <v>3876</v>
      </c>
      <c r="I7824">
        <v>856.09999999999991</v>
      </c>
      <c r="J7824" s="41">
        <v>8.8000000000000005E-3</v>
      </c>
      <c r="K7824" s="42">
        <v>7.5336799999999995</v>
      </c>
      <c r="L7824" s="43">
        <v>0.92</v>
      </c>
      <c r="M7824" s="42">
        <v>6.9309855999999996</v>
      </c>
      <c r="N7824">
        <v>0</v>
      </c>
      <c r="O7824" s="43">
        <v>12</v>
      </c>
      <c r="P7824" s="42">
        <v>148.79999999999998</v>
      </c>
      <c r="Q7824" s="42">
        <v>30</v>
      </c>
      <c r="R7824" s="42">
        <v>10</v>
      </c>
    </row>
    <row r="7825" spans="1:18" x14ac:dyDescent="0.3">
      <c r="A7825" t="s">
        <v>3923</v>
      </c>
      <c r="B7825" s="17">
        <v>45109</v>
      </c>
      <c r="C7825" t="s">
        <v>3925</v>
      </c>
      <c r="D7825" t="s">
        <v>3926</v>
      </c>
      <c r="E7825" t="s">
        <v>3927</v>
      </c>
      <c r="F7825" t="s">
        <v>3930</v>
      </c>
      <c r="G7825" t="s">
        <v>3877</v>
      </c>
      <c r="H7825" t="s">
        <v>3876</v>
      </c>
      <c r="I7825">
        <v>1782.3</v>
      </c>
      <c r="J7825" s="41">
        <v>1.1440000000000001E-2</v>
      </c>
      <c r="K7825" s="42">
        <v>20.389512</v>
      </c>
      <c r="L7825" s="43">
        <v>0.76</v>
      </c>
      <c r="M7825" s="42">
        <v>15.496029119999999</v>
      </c>
      <c r="N7825">
        <v>0</v>
      </c>
      <c r="O7825" s="43">
        <v>8</v>
      </c>
      <c r="P7825" s="42">
        <v>128.4</v>
      </c>
      <c r="Q7825" s="42">
        <v>28.5</v>
      </c>
      <c r="R7825" s="42">
        <v>7</v>
      </c>
    </row>
    <row r="7826" spans="1:18" x14ac:dyDescent="0.3">
      <c r="A7826" t="s">
        <v>3923</v>
      </c>
      <c r="B7826" s="17">
        <v>45110</v>
      </c>
      <c r="C7826" t="s">
        <v>3925</v>
      </c>
      <c r="D7826" t="s">
        <v>3926</v>
      </c>
      <c r="E7826" t="s">
        <v>3927</v>
      </c>
      <c r="F7826" t="s">
        <v>3930</v>
      </c>
      <c r="G7826" t="s">
        <v>3877</v>
      </c>
      <c r="H7826" t="s">
        <v>3876</v>
      </c>
      <c r="I7826">
        <v>1281.1999999999998</v>
      </c>
      <c r="J7826" s="41">
        <v>9.4600000000000014E-3</v>
      </c>
      <c r="K7826" s="42">
        <v>12.120152000000001</v>
      </c>
      <c r="L7826" s="43">
        <v>1.48</v>
      </c>
      <c r="M7826" s="42">
        <v>17.93782496</v>
      </c>
      <c r="N7826">
        <v>3</v>
      </c>
      <c r="O7826" s="43">
        <v>106</v>
      </c>
      <c r="P7826" s="42">
        <v>100.8</v>
      </c>
      <c r="Q7826" s="42">
        <v>40.5</v>
      </c>
      <c r="R7826" s="42">
        <v>10</v>
      </c>
    </row>
    <row r="7827" spans="1:18" x14ac:dyDescent="0.3">
      <c r="A7827" t="s">
        <v>3923</v>
      </c>
      <c r="B7827" s="17">
        <v>45111</v>
      </c>
      <c r="C7827" t="s">
        <v>3925</v>
      </c>
      <c r="D7827" t="s">
        <v>3926</v>
      </c>
      <c r="E7827" t="s">
        <v>3927</v>
      </c>
      <c r="F7827" t="s">
        <v>3930</v>
      </c>
      <c r="G7827" t="s">
        <v>3877</v>
      </c>
      <c r="H7827" t="s">
        <v>3876</v>
      </c>
      <c r="I7827">
        <v>1832.9999999999998</v>
      </c>
      <c r="J7827" s="41">
        <v>8.6900000000000015E-3</v>
      </c>
      <c r="K7827" s="42">
        <v>15.92877</v>
      </c>
      <c r="L7827" s="43">
        <v>0.82</v>
      </c>
      <c r="M7827" s="42">
        <v>13.061591399999999</v>
      </c>
      <c r="N7827">
        <v>3</v>
      </c>
      <c r="O7827" s="43">
        <v>190</v>
      </c>
      <c r="P7827" s="42">
        <v>90</v>
      </c>
      <c r="Q7827" s="42">
        <v>16.5</v>
      </c>
      <c r="R7827" s="42">
        <v>11</v>
      </c>
    </row>
    <row r="7828" spans="1:18" x14ac:dyDescent="0.3">
      <c r="A7828" t="s">
        <v>3923</v>
      </c>
      <c r="B7828" s="17">
        <v>45112</v>
      </c>
      <c r="C7828" t="s">
        <v>3925</v>
      </c>
      <c r="D7828" t="s">
        <v>3926</v>
      </c>
      <c r="E7828" t="s">
        <v>3927</v>
      </c>
      <c r="F7828" t="s">
        <v>3930</v>
      </c>
      <c r="G7828" t="s">
        <v>3877</v>
      </c>
      <c r="H7828" t="s">
        <v>3876</v>
      </c>
      <c r="I7828">
        <v>1431.1</v>
      </c>
      <c r="J7828" s="41">
        <v>1.0120000000000001E-2</v>
      </c>
      <c r="K7828" s="42">
        <v>14.482732</v>
      </c>
      <c r="L7828" s="43">
        <v>0.7</v>
      </c>
      <c r="M7828" s="42">
        <v>10.137912399999999</v>
      </c>
      <c r="N7828">
        <v>0</v>
      </c>
      <c r="O7828" s="43">
        <v>22</v>
      </c>
      <c r="P7828" s="42">
        <v>97.2</v>
      </c>
      <c r="Q7828" s="42">
        <v>27</v>
      </c>
      <c r="R7828" s="42">
        <v>13</v>
      </c>
    </row>
    <row r="7829" spans="1:18" x14ac:dyDescent="0.3">
      <c r="A7829" t="s">
        <v>3923</v>
      </c>
      <c r="B7829" s="17">
        <v>45113</v>
      </c>
      <c r="C7829" t="s">
        <v>3925</v>
      </c>
      <c r="D7829" t="s">
        <v>3926</v>
      </c>
      <c r="E7829" t="s">
        <v>3927</v>
      </c>
      <c r="F7829" t="s">
        <v>3930</v>
      </c>
      <c r="G7829" t="s">
        <v>3877</v>
      </c>
      <c r="H7829" t="s">
        <v>3876</v>
      </c>
      <c r="I7829">
        <v>1545.5</v>
      </c>
      <c r="J7829" s="41">
        <v>7.5900000000000004E-3</v>
      </c>
      <c r="K7829" s="42">
        <v>11.730345</v>
      </c>
      <c r="L7829" s="43">
        <v>2.16</v>
      </c>
      <c r="M7829" s="42">
        <v>25.337545200000001</v>
      </c>
      <c r="N7829">
        <v>5</v>
      </c>
      <c r="O7829" s="43">
        <v>420</v>
      </c>
      <c r="P7829" s="42">
        <v>129.6</v>
      </c>
      <c r="Q7829" s="42">
        <v>24</v>
      </c>
      <c r="R7829" s="42">
        <v>6</v>
      </c>
    </row>
    <row r="7830" spans="1:18" x14ac:dyDescent="0.3">
      <c r="A7830" t="s">
        <v>3923</v>
      </c>
      <c r="B7830" s="17">
        <v>45114</v>
      </c>
      <c r="C7830" t="s">
        <v>3925</v>
      </c>
      <c r="D7830" t="s">
        <v>3926</v>
      </c>
      <c r="E7830" t="s">
        <v>3927</v>
      </c>
      <c r="F7830" t="s">
        <v>3930</v>
      </c>
      <c r="G7830" t="s">
        <v>3877</v>
      </c>
      <c r="H7830" t="s">
        <v>3876</v>
      </c>
      <c r="I7830">
        <v>1404.8</v>
      </c>
      <c r="J7830" s="41">
        <v>1.3200000000000002E-2</v>
      </c>
      <c r="K7830" s="42">
        <v>18.543360000000003</v>
      </c>
      <c r="L7830" s="43">
        <v>0.97</v>
      </c>
      <c r="M7830" s="42">
        <v>17.987059200000004</v>
      </c>
      <c r="N7830">
        <v>4</v>
      </c>
      <c r="O7830" s="43">
        <v>290</v>
      </c>
      <c r="P7830" s="42">
        <v>120</v>
      </c>
      <c r="Q7830" s="42">
        <v>30</v>
      </c>
      <c r="R7830" s="42">
        <v>6</v>
      </c>
    </row>
    <row r="7831" spans="1:18" x14ac:dyDescent="0.3">
      <c r="A7831" t="s">
        <v>3923</v>
      </c>
      <c r="B7831" s="17">
        <v>45115</v>
      </c>
      <c r="C7831" t="s">
        <v>3925</v>
      </c>
      <c r="D7831" t="s">
        <v>3926</v>
      </c>
      <c r="E7831" t="s">
        <v>3927</v>
      </c>
      <c r="F7831" t="s">
        <v>3930</v>
      </c>
      <c r="G7831" t="s">
        <v>3877</v>
      </c>
      <c r="H7831" t="s">
        <v>3876</v>
      </c>
      <c r="I7831">
        <v>1054.3999999999999</v>
      </c>
      <c r="J7831" s="41">
        <v>9.0200000000000002E-3</v>
      </c>
      <c r="K7831" s="42">
        <v>9.5106879999999983</v>
      </c>
      <c r="L7831" s="43">
        <v>0.60000000000000009</v>
      </c>
      <c r="M7831" s="42">
        <v>5.7064127999999998</v>
      </c>
      <c r="N7831">
        <v>5</v>
      </c>
      <c r="O7831" s="43">
        <v>246</v>
      </c>
      <c r="P7831" s="42">
        <v>115.19999999999999</v>
      </c>
      <c r="Q7831" s="42">
        <v>33</v>
      </c>
      <c r="R7831" s="42">
        <v>2</v>
      </c>
    </row>
    <row r="7832" spans="1:18" x14ac:dyDescent="0.3">
      <c r="A7832" t="s">
        <v>3923</v>
      </c>
      <c r="B7832" s="17">
        <v>45116</v>
      </c>
      <c r="C7832" t="s">
        <v>3925</v>
      </c>
      <c r="D7832" t="s">
        <v>3926</v>
      </c>
      <c r="E7832" t="s">
        <v>3927</v>
      </c>
      <c r="F7832" t="s">
        <v>3930</v>
      </c>
      <c r="G7832" t="s">
        <v>3877</v>
      </c>
      <c r="H7832" t="s">
        <v>3876</v>
      </c>
      <c r="I7832">
        <v>1799.4999999999998</v>
      </c>
      <c r="J7832" s="41">
        <v>8.8000000000000005E-3</v>
      </c>
      <c r="K7832" s="42">
        <v>15.835599999999999</v>
      </c>
      <c r="L7832" s="43">
        <v>0.75</v>
      </c>
      <c r="M7832" s="42">
        <v>11.8767</v>
      </c>
      <c r="N7832">
        <v>1</v>
      </c>
      <c r="O7832" s="43">
        <v>107</v>
      </c>
      <c r="P7832" s="42">
        <v>85.2</v>
      </c>
      <c r="Q7832" s="42">
        <v>25.5</v>
      </c>
      <c r="R7832" s="42">
        <v>5</v>
      </c>
    </row>
    <row r="7833" spans="1:18" x14ac:dyDescent="0.3">
      <c r="A7833" t="s">
        <v>3923</v>
      </c>
      <c r="B7833" s="17">
        <v>45117</v>
      </c>
      <c r="C7833" t="s">
        <v>3925</v>
      </c>
      <c r="D7833" t="s">
        <v>3926</v>
      </c>
      <c r="E7833" t="s">
        <v>3927</v>
      </c>
      <c r="F7833" t="s">
        <v>3930</v>
      </c>
      <c r="G7833" t="s">
        <v>3877</v>
      </c>
      <c r="H7833" t="s">
        <v>3876</v>
      </c>
      <c r="I7833">
        <v>1490.1</v>
      </c>
      <c r="J7833" s="41">
        <v>1.1440000000000001E-2</v>
      </c>
      <c r="K7833" s="42">
        <v>17.046744</v>
      </c>
      <c r="L7833" s="43">
        <v>1.5699999999999998</v>
      </c>
      <c r="M7833" s="42">
        <v>26.763388079999999</v>
      </c>
      <c r="N7833">
        <v>4</v>
      </c>
      <c r="O7833" s="43">
        <v>126</v>
      </c>
      <c r="P7833" s="42">
        <v>128.4</v>
      </c>
      <c r="Q7833" s="42">
        <v>24</v>
      </c>
      <c r="R7833" s="42">
        <v>13</v>
      </c>
    </row>
    <row r="7834" spans="1:18" x14ac:dyDescent="0.3">
      <c r="A7834" t="s">
        <v>3923</v>
      </c>
      <c r="B7834" s="17">
        <v>45118</v>
      </c>
      <c r="C7834" t="s">
        <v>3925</v>
      </c>
      <c r="D7834" t="s">
        <v>3926</v>
      </c>
      <c r="E7834" t="s">
        <v>3927</v>
      </c>
      <c r="F7834" t="s">
        <v>3930</v>
      </c>
      <c r="G7834" t="s">
        <v>3877</v>
      </c>
      <c r="H7834" t="s">
        <v>3876</v>
      </c>
      <c r="I7834">
        <v>1690.8999999999999</v>
      </c>
      <c r="J7834" s="41">
        <v>9.7900000000000001E-3</v>
      </c>
      <c r="K7834" s="42">
        <v>16.553910999999999</v>
      </c>
      <c r="L7834" s="43">
        <v>1.75</v>
      </c>
      <c r="M7834" s="42">
        <v>28.969344249999999</v>
      </c>
      <c r="N7834">
        <v>5</v>
      </c>
      <c r="O7834" s="43">
        <v>285</v>
      </c>
      <c r="P7834" s="42">
        <v>82.8</v>
      </c>
      <c r="Q7834" s="42">
        <v>21</v>
      </c>
      <c r="R7834" s="42">
        <v>14</v>
      </c>
    </row>
    <row r="7835" spans="1:18" x14ac:dyDescent="0.3">
      <c r="A7835" t="s">
        <v>3923</v>
      </c>
      <c r="B7835" s="17">
        <v>45119</v>
      </c>
      <c r="C7835" t="s">
        <v>3925</v>
      </c>
      <c r="D7835" t="s">
        <v>3926</v>
      </c>
      <c r="E7835" t="s">
        <v>3927</v>
      </c>
      <c r="F7835" t="s">
        <v>3930</v>
      </c>
      <c r="G7835" t="s">
        <v>3877</v>
      </c>
      <c r="H7835" t="s">
        <v>3876</v>
      </c>
      <c r="I7835">
        <v>1684.6</v>
      </c>
      <c r="J7835" s="41">
        <v>7.810000000000001E-3</v>
      </c>
      <c r="K7835" s="42">
        <v>13.156726000000001</v>
      </c>
      <c r="L7835" s="43">
        <v>1.65</v>
      </c>
      <c r="M7835" s="42">
        <v>21.708597900000001</v>
      </c>
      <c r="N7835">
        <v>1</v>
      </c>
      <c r="O7835" s="43">
        <v>57</v>
      </c>
      <c r="P7835" s="42">
        <v>110.39999999999999</v>
      </c>
      <c r="Q7835" s="42">
        <v>18</v>
      </c>
      <c r="R7835" s="42">
        <v>14</v>
      </c>
    </row>
    <row r="7836" spans="1:18" x14ac:dyDescent="0.3">
      <c r="A7836" t="s">
        <v>3923</v>
      </c>
      <c r="B7836" s="17">
        <v>45120</v>
      </c>
      <c r="C7836" t="s">
        <v>3925</v>
      </c>
      <c r="D7836" t="s">
        <v>3926</v>
      </c>
      <c r="E7836" t="s">
        <v>3927</v>
      </c>
      <c r="F7836" t="s">
        <v>3930</v>
      </c>
      <c r="G7836" t="s">
        <v>3877</v>
      </c>
      <c r="H7836" t="s">
        <v>3876</v>
      </c>
      <c r="I7836">
        <v>1554.6</v>
      </c>
      <c r="J7836" s="41">
        <v>1.3860000000000001E-2</v>
      </c>
      <c r="K7836" s="42">
        <v>21.546755999999998</v>
      </c>
      <c r="L7836" s="43">
        <v>0.66</v>
      </c>
      <c r="M7836" s="42">
        <v>14.220858959999999</v>
      </c>
      <c r="N7836">
        <v>2</v>
      </c>
      <c r="O7836" s="43">
        <v>161</v>
      </c>
      <c r="P7836" s="42">
        <v>118.8</v>
      </c>
      <c r="Q7836" s="42">
        <v>37.5</v>
      </c>
      <c r="R7836" s="42">
        <v>5</v>
      </c>
    </row>
    <row r="7837" spans="1:18" x14ac:dyDescent="0.3">
      <c r="A7837" t="s">
        <v>3923</v>
      </c>
      <c r="B7837" s="17">
        <v>45121</v>
      </c>
      <c r="C7837" t="s">
        <v>3925</v>
      </c>
      <c r="D7837" t="s">
        <v>3926</v>
      </c>
      <c r="E7837" t="s">
        <v>3927</v>
      </c>
      <c r="F7837" t="s">
        <v>3930</v>
      </c>
      <c r="G7837" t="s">
        <v>3877</v>
      </c>
      <c r="H7837" t="s">
        <v>3876</v>
      </c>
      <c r="I7837">
        <v>1941.6999999999998</v>
      </c>
      <c r="J7837" s="41">
        <v>1.1990000000000001E-2</v>
      </c>
      <c r="K7837" s="42">
        <v>23.280982999999999</v>
      </c>
      <c r="L7837" s="43">
        <v>1.6300000000000001</v>
      </c>
      <c r="M7837" s="42">
        <v>37.948002289999998</v>
      </c>
      <c r="N7837">
        <v>1</v>
      </c>
      <c r="O7837" s="43">
        <v>57</v>
      </c>
      <c r="P7837" s="42">
        <v>87.6</v>
      </c>
      <c r="Q7837" s="42">
        <v>25.5</v>
      </c>
      <c r="R7837" s="42">
        <v>1</v>
      </c>
    </row>
    <row r="7838" spans="1:18" x14ac:dyDescent="0.3">
      <c r="A7838" t="s">
        <v>3923</v>
      </c>
      <c r="B7838" s="17">
        <v>45122</v>
      </c>
      <c r="C7838" t="s">
        <v>3925</v>
      </c>
      <c r="D7838" t="s">
        <v>3926</v>
      </c>
      <c r="E7838" t="s">
        <v>3927</v>
      </c>
      <c r="F7838" t="s">
        <v>3930</v>
      </c>
      <c r="G7838" t="s">
        <v>3877</v>
      </c>
      <c r="H7838" t="s">
        <v>3876</v>
      </c>
      <c r="I7838">
        <v>1086.5999999999999</v>
      </c>
      <c r="J7838" s="41">
        <v>7.5900000000000004E-3</v>
      </c>
      <c r="K7838" s="42">
        <v>8.2472940000000001</v>
      </c>
      <c r="L7838" s="43">
        <v>0.60000000000000009</v>
      </c>
      <c r="M7838" s="42">
        <v>4.9483764000000008</v>
      </c>
      <c r="N7838">
        <v>2</v>
      </c>
      <c r="O7838" s="43">
        <v>204</v>
      </c>
      <c r="P7838" s="42">
        <v>142.79999999999998</v>
      </c>
      <c r="Q7838" s="42">
        <v>10.5</v>
      </c>
      <c r="R7838" s="42">
        <v>12</v>
      </c>
    </row>
    <row r="7839" spans="1:18" x14ac:dyDescent="0.3">
      <c r="A7839" t="s">
        <v>3923</v>
      </c>
      <c r="B7839" s="17">
        <v>45123</v>
      </c>
      <c r="C7839" t="s">
        <v>3925</v>
      </c>
      <c r="D7839" t="s">
        <v>3926</v>
      </c>
      <c r="E7839" t="s">
        <v>3927</v>
      </c>
      <c r="F7839" t="s">
        <v>3930</v>
      </c>
      <c r="G7839" t="s">
        <v>3877</v>
      </c>
      <c r="H7839" t="s">
        <v>3876</v>
      </c>
      <c r="I7839">
        <v>1508.5</v>
      </c>
      <c r="J7839" s="41">
        <v>1.089E-2</v>
      </c>
      <c r="K7839" s="42">
        <v>16.427565000000001</v>
      </c>
      <c r="L7839" s="43">
        <v>1.8299999999999998</v>
      </c>
      <c r="M7839" s="42">
        <v>30.062443949999999</v>
      </c>
      <c r="N7839">
        <v>0</v>
      </c>
      <c r="O7839" s="43">
        <v>1</v>
      </c>
      <c r="P7839" s="42">
        <v>128.4</v>
      </c>
      <c r="Q7839" s="42">
        <v>28.5</v>
      </c>
      <c r="R7839" s="42">
        <v>14</v>
      </c>
    </row>
    <row r="7840" spans="1:18" x14ac:dyDescent="0.3">
      <c r="A7840" t="s">
        <v>3923</v>
      </c>
      <c r="B7840" s="17">
        <v>45124</v>
      </c>
      <c r="C7840" t="s">
        <v>3925</v>
      </c>
      <c r="D7840" t="s">
        <v>3926</v>
      </c>
      <c r="E7840" t="s">
        <v>3927</v>
      </c>
      <c r="F7840" t="s">
        <v>3930</v>
      </c>
      <c r="G7840" t="s">
        <v>3877</v>
      </c>
      <c r="H7840" t="s">
        <v>3876</v>
      </c>
      <c r="I7840">
        <v>1471.6999999999998</v>
      </c>
      <c r="J7840" s="41">
        <v>8.8000000000000005E-3</v>
      </c>
      <c r="K7840" s="42">
        <v>12.950959999999998</v>
      </c>
      <c r="L7840" s="43">
        <v>2.21</v>
      </c>
      <c r="M7840" s="42">
        <v>28.621621599999997</v>
      </c>
      <c r="N7840">
        <v>0</v>
      </c>
      <c r="O7840" s="43">
        <v>20</v>
      </c>
      <c r="P7840" s="42">
        <v>136.79999999999998</v>
      </c>
      <c r="Q7840" s="42">
        <v>16.5</v>
      </c>
      <c r="R7840" s="42">
        <v>8</v>
      </c>
    </row>
    <row r="7841" spans="1:18" x14ac:dyDescent="0.3">
      <c r="A7841" t="s">
        <v>3923</v>
      </c>
      <c r="B7841" s="17">
        <v>45125</v>
      </c>
      <c r="C7841" t="s">
        <v>3925</v>
      </c>
      <c r="D7841" t="s">
        <v>3926</v>
      </c>
      <c r="E7841" t="s">
        <v>3927</v>
      </c>
      <c r="F7841" t="s">
        <v>3930</v>
      </c>
      <c r="G7841" t="s">
        <v>3877</v>
      </c>
      <c r="H7841" t="s">
        <v>3876</v>
      </c>
      <c r="I7841">
        <v>1327.6</v>
      </c>
      <c r="J7841" s="41">
        <v>7.5900000000000004E-3</v>
      </c>
      <c r="K7841" s="42">
        <v>10.076484000000001</v>
      </c>
      <c r="L7841" s="43">
        <v>2.0499999999999998</v>
      </c>
      <c r="M7841" s="42">
        <v>20.656792199999998</v>
      </c>
      <c r="N7841">
        <v>6</v>
      </c>
      <c r="O7841" s="43">
        <v>199</v>
      </c>
      <c r="P7841" s="42">
        <v>139.19999999999999</v>
      </c>
      <c r="Q7841" s="42">
        <v>24</v>
      </c>
      <c r="R7841" s="42">
        <v>14</v>
      </c>
    </row>
    <row r="7842" spans="1:18" x14ac:dyDescent="0.3">
      <c r="A7842" t="s">
        <v>3923</v>
      </c>
      <c r="B7842" s="17">
        <v>45126</v>
      </c>
      <c r="C7842" t="s">
        <v>3925</v>
      </c>
      <c r="D7842" t="s">
        <v>3926</v>
      </c>
      <c r="E7842" t="s">
        <v>3927</v>
      </c>
      <c r="F7842" t="s">
        <v>3930</v>
      </c>
      <c r="G7842" t="s">
        <v>3877</v>
      </c>
      <c r="H7842" t="s">
        <v>3876</v>
      </c>
      <c r="I7842">
        <v>1717.6</v>
      </c>
      <c r="J7842" s="41">
        <v>1.1220000000000003E-2</v>
      </c>
      <c r="K7842" s="42">
        <v>19.271472000000003</v>
      </c>
      <c r="L7842" s="43">
        <v>1.51</v>
      </c>
      <c r="M7842" s="42">
        <v>29.099922720000006</v>
      </c>
      <c r="N7842">
        <v>4</v>
      </c>
      <c r="O7842" s="43">
        <v>159</v>
      </c>
      <c r="P7842" s="42">
        <v>94.8</v>
      </c>
      <c r="Q7842" s="42">
        <v>16.5</v>
      </c>
      <c r="R7842" s="42">
        <v>11</v>
      </c>
    </row>
    <row r="7843" spans="1:18" x14ac:dyDescent="0.3">
      <c r="A7843" t="s">
        <v>3923</v>
      </c>
      <c r="B7843" s="17">
        <v>45127</v>
      </c>
      <c r="C7843" t="s">
        <v>3925</v>
      </c>
      <c r="D7843" t="s">
        <v>3926</v>
      </c>
      <c r="E7843" t="s">
        <v>3927</v>
      </c>
      <c r="F7843" t="s">
        <v>3930</v>
      </c>
      <c r="G7843" t="s">
        <v>3877</v>
      </c>
      <c r="H7843" t="s">
        <v>3876</v>
      </c>
      <c r="I7843">
        <v>1210</v>
      </c>
      <c r="J7843" s="41">
        <v>7.0400000000000011E-3</v>
      </c>
      <c r="K7843" s="42">
        <v>8.5184000000000015</v>
      </c>
      <c r="L7843" s="43">
        <v>1.71</v>
      </c>
      <c r="M7843" s="42">
        <v>14.566464000000002</v>
      </c>
      <c r="N7843">
        <v>0</v>
      </c>
      <c r="O7843" s="43">
        <v>33</v>
      </c>
      <c r="P7843" s="42">
        <v>144</v>
      </c>
      <c r="Q7843" s="42">
        <v>31.5</v>
      </c>
      <c r="R7843" s="42">
        <v>3</v>
      </c>
    </row>
    <row r="7844" spans="1:18" x14ac:dyDescent="0.3">
      <c r="A7844" t="s">
        <v>3923</v>
      </c>
      <c r="B7844" s="17">
        <v>45128</v>
      </c>
      <c r="C7844" t="s">
        <v>3925</v>
      </c>
      <c r="D7844" t="s">
        <v>3926</v>
      </c>
      <c r="E7844" t="s">
        <v>3927</v>
      </c>
      <c r="F7844" t="s">
        <v>3930</v>
      </c>
      <c r="G7844" t="s">
        <v>3877</v>
      </c>
      <c r="H7844" t="s">
        <v>3876</v>
      </c>
      <c r="I7844">
        <v>852.39999999999986</v>
      </c>
      <c r="J7844" s="41">
        <v>1.4189999999999999E-2</v>
      </c>
      <c r="K7844" s="42">
        <v>12.095555999999998</v>
      </c>
      <c r="L7844" s="43">
        <v>0.84000000000000008</v>
      </c>
      <c r="M7844" s="42">
        <v>10.160267039999999</v>
      </c>
      <c r="N7844">
        <v>4</v>
      </c>
      <c r="O7844" s="43">
        <v>344</v>
      </c>
      <c r="P7844" s="42">
        <v>105.6</v>
      </c>
      <c r="Q7844" s="42">
        <v>22.5</v>
      </c>
      <c r="R7844" s="42">
        <v>11</v>
      </c>
    </row>
    <row r="7845" spans="1:18" x14ac:dyDescent="0.3">
      <c r="A7845" t="s">
        <v>3923</v>
      </c>
      <c r="B7845" s="17">
        <v>45129</v>
      </c>
      <c r="C7845" t="s">
        <v>3925</v>
      </c>
      <c r="D7845" t="s">
        <v>3926</v>
      </c>
      <c r="E7845" t="s">
        <v>3927</v>
      </c>
      <c r="F7845" t="s">
        <v>3930</v>
      </c>
      <c r="G7845" t="s">
        <v>3877</v>
      </c>
      <c r="H7845" t="s">
        <v>3876</v>
      </c>
      <c r="I7845">
        <v>1716.3</v>
      </c>
      <c r="J7845" s="41">
        <v>7.92E-3</v>
      </c>
      <c r="K7845" s="42">
        <v>13.593095999999999</v>
      </c>
      <c r="L7845" s="43">
        <v>1.9000000000000001</v>
      </c>
      <c r="M7845" s="42">
        <v>25.826882399999999</v>
      </c>
      <c r="N7845">
        <v>6</v>
      </c>
      <c r="O7845" s="43">
        <v>165</v>
      </c>
      <c r="P7845" s="42">
        <v>100.8</v>
      </c>
      <c r="Q7845" s="42">
        <v>24</v>
      </c>
      <c r="R7845" s="42">
        <v>9</v>
      </c>
    </row>
    <row r="7846" spans="1:18" x14ac:dyDescent="0.3">
      <c r="A7846" t="s">
        <v>3923</v>
      </c>
      <c r="B7846" s="17">
        <v>45130</v>
      </c>
      <c r="C7846" t="s">
        <v>3925</v>
      </c>
      <c r="D7846" t="s">
        <v>3926</v>
      </c>
      <c r="E7846" t="s">
        <v>3927</v>
      </c>
      <c r="F7846" t="s">
        <v>3930</v>
      </c>
      <c r="G7846" t="s">
        <v>3877</v>
      </c>
      <c r="H7846" t="s">
        <v>3876</v>
      </c>
      <c r="I7846">
        <v>1100.0999999999999</v>
      </c>
      <c r="J7846" s="41">
        <v>1.089E-2</v>
      </c>
      <c r="K7846" s="42">
        <v>11.980089</v>
      </c>
      <c r="L7846" s="43">
        <v>1.45</v>
      </c>
      <c r="M7846" s="42">
        <v>17.37112905</v>
      </c>
      <c r="N7846">
        <v>0</v>
      </c>
      <c r="O7846" s="43">
        <v>41</v>
      </c>
      <c r="P7846" s="42">
        <v>94.8</v>
      </c>
      <c r="Q7846" s="42">
        <v>12</v>
      </c>
      <c r="R7846" s="42">
        <v>10</v>
      </c>
    </row>
    <row r="7847" spans="1:18" x14ac:dyDescent="0.3">
      <c r="A7847" t="s">
        <v>3923</v>
      </c>
      <c r="B7847" s="17">
        <v>45131</v>
      </c>
      <c r="C7847" t="s">
        <v>3925</v>
      </c>
      <c r="D7847" t="s">
        <v>3926</v>
      </c>
      <c r="E7847" t="s">
        <v>3927</v>
      </c>
      <c r="F7847" t="s">
        <v>3930</v>
      </c>
      <c r="G7847" t="s">
        <v>3877</v>
      </c>
      <c r="H7847" t="s">
        <v>3876</v>
      </c>
      <c r="I7847">
        <v>1744.8</v>
      </c>
      <c r="J7847" s="41">
        <v>1.0450000000000003E-2</v>
      </c>
      <c r="K7847" s="42">
        <v>18.233160000000005</v>
      </c>
      <c r="L7847" s="43">
        <v>0.75</v>
      </c>
      <c r="M7847" s="42">
        <v>13.674870000000004</v>
      </c>
      <c r="N7847">
        <v>0</v>
      </c>
      <c r="O7847" s="43">
        <v>4</v>
      </c>
      <c r="P7847" s="42">
        <v>87.6</v>
      </c>
      <c r="Q7847" s="42">
        <v>22.5</v>
      </c>
      <c r="R7847" s="42">
        <v>6</v>
      </c>
    </row>
    <row r="7848" spans="1:18" x14ac:dyDescent="0.3">
      <c r="A7848" t="s">
        <v>3923</v>
      </c>
      <c r="B7848" s="17">
        <v>45132</v>
      </c>
      <c r="C7848" t="s">
        <v>3925</v>
      </c>
      <c r="D7848" t="s">
        <v>3926</v>
      </c>
      <c r="E7848" t="s">
        <v>3927</v>
      </c>
      <c r="F7848" t="s">
        <v>3930</v>
      </c>
      <c r="G7848" t="s">
        <v>3877</v>
      </c>
      <c r="H7848" t="s">
        <v>3876</v>
      </c>
      <c r="I7848">
        <v>1141.3</v>
      </c>
      <c r="J7848" s="41">
        <v>8.0300000000000007E-3</v>
      </c>
      <c r="K7848" s="42">
        <v>9.1646390000000011</v>
      </c>
      <c r="L7848" s="43">
        <v>1.22</v>
      </c>
      <c r="M7848" s="42">
        <v>11.180859580000002</v>
      </c>
      <c r="N7848">
        <v>0</v>
      </c>
      <c r="O7848" s="43">
        <v>33</v>
      </c>
      <c r="P7848" s="42">
        <v>105.6</v>
      </c>
      <c r="Q7848" s="42">
        <v>27</v>
      </c>
      <c r="R7848" s="42">
        <v>13</v>
      </c>
    </row>
    <row r="7849" spans="1:18" x14ac:dyDescent="0.3">
      <c r="A7849" t="s">
        <v>3923</v>
      </c>
      <c r="B7849" s="17">
        <v>45133</v>
      </c>
      <c r="C7849" t="s">
        <v>3925</v>
      </c>
      <c r="D7849" t="s">
        <v>3926</v>
      </c>
      <c r="E7849" t="s">
        <v>3927</v>
      </c>
      <c r="F7849" t="s">
        <v>3930</v>
      </c>
      <c r="G7849" t="s">
        <v>3877</v>
      </c>
      <c r="H7849" t="s">
        <v>3876</v>
      </c>
      <c r="I7849">
        <v>1216.8999999999999</v>
      </c>
      <c r="J7849" s="41">
        <v>1.1990000000000001E-2</v>
      </c>
      <c r="K7849" s="42">
        <v>14.590630999999998</v>
      </c>
      <c r="L7849" s="43">
        <v>2.0100000000000002</v>
      </c>
      <c r="M7849" s="42">
        <v>29.327168310000001</v>
      </c>
      <c r="N7849">
        <v>2</v>
      </c>
      <c r="O7849" s="43">
        <v>129</v>
      </c>
      <c r="P7849" s="42">
        <v>111.6</v>
      </c>
      <c r="Q7849" s="42">
        <v>22.5</v>
      </c>
      <c r="R7849" s="42">
        <v>9</v>
      </c>
    </row>
    <row r="7850" spans="1:18" x14ac:dyDescent="0.3">
      <c r="A7850" t="s">
        <v>3923</v>
      </c>
      <c r="B7850" s="17">
        <v>45134</v>
      </c>
      <c r="C7850" t="s">
        <v>3925</v>
      </c>
      <c r="D7850" t="s">
        <v>3926</v>
      </c>
      <c r="E7850" t="s">
        <v>3927</v>
      </c>
      <c r="F7850" t="s">
        <v>3930</v>
      </c>
      <c r="G7850" t="s">
        <v>3877</v>
      </c>
      <c r="H7850" t="s">
        <v>3876</v>
      </c>
      <c r="I7850">
        <v>1523.6</v>
      </c>
      <c r="J7850" s="41">
        <v>7.810000000000001E-3</v>
      </c>
      <c r="K7850" s="42">
        <v>11.899316000000001</v>
      </c>
      <c r="L7850" s="43">
        <v>1.86</v>
      </c>
      <c r="M7850" s="42">
        <v>22.132727760000002</v>
      </c>
      <c r="N7850">
        <v>0</v>
      </c>
      <c r="O7850" s="43">
        <v>28</v>
      </c>
      <c r="P7850" s="42">
        <v>122.39999999999999</v>
      </c>
      <c r="Q7850" s="42">
        <v>16.5</v>
      </c>
      <c r="R7850" s="42">
        <v>3</v>
      </c>
    </row>
    <row r="7851" spans="1:18" x14ac:dyDescent="0.3">
      <c r="A7851" t="s">
        <v>3923</v>
      </c>
      <c r="B7851" s="17">
        <v>45135</v>
      </c>
      <c r="C7851" t="s">
        <v>3925</v>
      </c>
      <c r="D7851" t="s">
        <v>3926</v>
      </c>
      <c r="E7851" t="s">
        <v>3927</v>
      </c>
      <c r="F7851" t="s">
        <v>3930</v>
      </c>
      <c r="G7851" t="s">
        <v>3877</v>
      </c>
      <c r="H7851" t="s">
        <v>3876</v>
      </c>
      <c r="I7851">
        <v>932.3</v>
      </c>
      <c r="J7851" s="41">
        <v>9.7900000000000001E-3</v>
      </c>
      <c r="K7851" s="42">
        <v>9.1272169999999999</v>
      </c>
      <c r="L7851" s="43">
        <v>1.06</v>
      </c>
      <c r="M7851" s="42">
        <v>9.6748500200000009</v>
      </c>
      <c r="N7851">
        <v>1</v>
      </c>
      <c r="O7851" s="43">
        <v>23</v>
      </c>
      <c r="P7851" s="42">
        <v>105.6</v>
      </c>
      <c r="Q7851" s="42">
        <v>31.5</v>
      </c>
      <c r="R7851" s="42">
        <v>6</v>
      </c>
    </row>
    <row r="7852" spans="1:18" x14ac:dyDescent="0.3">
      <c r="A7852" t="s">
        <v>3923</v>
      </c>
      <c r="B7852" s="17">
        <v>45136</v>
      </c>
      <c r="C7852" t="s">
        <v>3925</v>
      </c>
      <c r="D7852" t="s">
        <v>3926</v>
      </c>
      <c r="E7852" t="s">
        <v>3927</v>
      </c>
      <c r="F7852" t="s">
        <v>3930</v>
      </c>
      <c r="G7852" t="s">
        <v>3877</v>
      </c>
      <c r="H7852" t="s">
        <v>3876</v>
      </c>
      <c r="I7852">
        <v>1256.6999999999998</v>
      </c>
      <c r="J7852" s="41">
        <v>8.4700000000000001E-3</v>
      </c>
      <c r="K7852" s="42">
        <v>10.644248999999999</v>
      </c>
      <c r="L7852" s="43">
        <v>1.29</v>
      </c>
      <c r="M7852" s="42">
        <v>13.731081209999999</v>
      </c>
      <c r="N7852">
        <v>1</v>
      </c>
      <c r="O7852" s="43">
        <v>103</v>
      </c>
      <c r="P7852" s="42">
        <v>115.19999999999999</v>
      </c>
      <c r="Q7852" s="42">
        <v>19.5</v>
      </c>
      <c r="R7852" s="42">
        <v>8</v>
      </c>
    </row>
    <row r="7853" spans="1:18" x14ac:dyDescent="0.3">
      <c r="A7853" t="s">
        <v>3923</v>
      </c>
      <c r="B7853" s="17">
        <v>45137</v>
      </c>
      <c r="C7853" t="s">
        <v>3925</v>
      </c>
      <c r="D7853" t="s">
        <v>3926</v>
      </c>
      <c r="E7853" t="s">
        <v>3927</v>
      </c>
      <c r="F7853" t="s">
        <v>3930</v>
      </c>
      <c r="G7853" t="s">
        <v>3877</v>
      </c>
      <c r="H7853" t="s">
        <v>3876</v>
      </c>
      <c r="I7853">
        <v>1372.5</v>
      </c>
      <c r="J7853" s="41">
        <v>1.0450000000000001E-2</v>
      </c>
      <c r="K7853" s="42">
        <v>14.342625000000002</v>
      </c>
      <c r="L7853" s="43">
        <v>0.77</v>
      </c>
      <c r="M7853" s="42">
        <v>11.043821250000002</v>
      </c>
      <c r="N7853">
        <v>1</v>
      </c>
      <c r="O7853" s="43">
        <v>12</v>
      </c>
      <c r="P7853" s="42">
        <v>123.6</v>
      </c>
      <c r="Q7853" s="42">
        <v>16.5</v>
      </c>
      <c r="R7853" s="42">
        <v>8</v>
      </c>
    </row>
    <row r="7854" spans="1:18" x14ac:dyDescent="0.3">
      <c r="A7854" t="s">
        <v>3923</v>
      </c>
      <c r="B7854" s="17">
        <v>45138</v>
      </c>
      <c r="C7854" t="s">
        <v>3925</v>
      </c>
      <c r="D7854" t="s">
        <v>3926</v>
      </c>
      <c r="E7854" t="s">
        <v>3927</v>
      </c>
      <c r="F7854" t="s">
        <v>3930</v>
      </c>
      <c r="G7854" t="s">
        <v>3877</v>
      </c>
      <c r="H7854" t="s">
        <v>3876</v>
      </c>
      <c r="I7854">
        <v>1709.3999999999999</v>
      </c>
      <c r="J7854" s="41">
        <v>1.0339999999999998E-2</v>
      </c>
      <c r="K7854" s="42">
        <v>17.675195999999996</v>
      </c>
      <c r="L7854" s="43">
        <v>1.86</v>
      </c>
      <c r="M7854" s="42">
        <v>32.875864559999997</v>
      </c>
      <c r="N7854">
        <v>4</v>
      </c>
      <c r="O7854" s="43">
        <v>343</v>
      </c>
      <c r="P7854" s="42">
        <v>105.6</v>
      </c>
      <c r="Q7854" s="42">
        <v>27</v>
      </c>
      <c r="R7854" s="42">
        <v>11</v>
      </c>
    </row>
    <row r="7855" spans="1:18" x14ac:dyDescent="0.3">
      <c r="A7855" t="s">
        <v>3923</v>
      </c>
      <c r="B7855" s="17">
        <v>45139</v>
      </c>
      <c r="C7855" t="s">
        <v>3925</v>
      </c>
      <c r="D7855" t="s">
        <v>3926</v>
      </c>
      <c r="E7855" t="s">
        <v>3927</v>
      </c>
      <c r="F7855" t="s">
        <v>3930</v>
      </c>
      <c r="G7855" t="s">
        <v>3877</v>
      </c>
      <c r="H7855" t="s">
        <v>3876</v>
      </c>
      <c r="I7855">
        <v>1208.5999999999999</v>
      </c>
      <c r="J7855" s="41">
        <v>7.8100000000000001E-3</v>
      </c>
      <c r="K7855" s="42">
        <v>9.4391660000000002</v>
      </c>
      <c r="L7855" s="43">
        <v>1.9800000000000002</v>
      </c>
      <c r="M7855" s="42">
        <v>18.689548680000001</v>
      </c>
      <c r="N7855">
        <v>2</v>
      </c>
      <c r="O7855" s="43">
        <v>132</v>
      </c>
      <c r="P7855" s="42">
        <v>117.6</v>
      </c>
      <c r="Q7855" s="42">
        <v>18</v>
      </c>
      <c r="R7855" s="42">
        <v>11</v>
      </c>
    </row>
    <row r="7856" spans="1:18" x14ac:dyDescent="0.3">
      <c r="A7856" t="s">
        <v>3923</v>
      </c>
      <c r="B7856" s="17">
        <v>45140</v>
      </c>
      <c r="C7856" t="s">
        <v>3925</v>
      </c>
      <c r="D7856" t="s">
        <v>3926</v>
      </c>
      <c r="E7856" t="s">
        <v>3927</v>
      </c>
      <c r="F7856" t="s">
        <v>3930</v>
      </c>
      <c r="G7856" t="s">
        <v>3877</v>
      </c>
      <c r="H7856" t="s">
        <v>3876</v>
      </c>
      <c r="I7856">
        <v>1265</v>
      </c>
      <c r="J7856" s="41">
        <v>9.130000000000001E-3</v>
      </c>
      <c r="K7856" s="42">
        <v>11.549450000000002</v>
      </c>
      <c r="L7856" s="43">
        <v>1.1499999999999999</v>
      </c>
      <c r="M7856" s="42">
        <v>13.281867500000001</v>
      </c>
      <c r="N7856">
        <v>0</v>
      </c>
      <c r="O7856" s="43">
        <v>0</v>
      </c>
      <c r="P7856" s="42">
        <v>115.19999999999999</v>
      </c>
      <c r="Q7856" s="42">
        <v>34.5</v>
      </c>
      <c r="R7856" s="42">
        <v>14</v>
      </c>
    </row>
    <row r="7857" spans="1:18" x14ac:dyDescent="0.3">
      <c r="A7857" t="s">
        <v>3923</v>
      </c>
      <c r="B7857" s="17">
        <v>45141</v>
      </c>
      <c r="C7857" t="s">
        <v>3925</v>
      </c>
      <c r="D7857" t="s">
        <v>3926</v>
      </c>
      <c r="E7857" t="s">
        <v>3927</v>
      </c>
      <c r="F7857" t="s">
        <v>3930</v>
      </c>
      <c r="G7857" t="s">
        <v>3877</v>
      </c>
      <c r="H7857" t="s">
        <v>3876</v>
      </c>
      <c r="I7857">
        <v>1216.8</v>
      </c>
      <c r="J7857" s="41">
        <v>9.7900000000000001E-3</v>
      </c>
      <c r="K7857" s="42">
        <v>11.912471999999999</v>
      </c>
      <c r="L7857" s="43">
        <v>0.67999999999999994</v>
      </c>
      <c r="M7857" s="42">
        <v>8.1004809599999987</v>
      </c>
      <c r="N7857">
        <v>1</v>
      </c>
      <c r="O7857" s="43">
        <v>74</v>
      </c>
      <c r="P7857" s="42">
        <v>123.6</v>
      </c>
      <c r="Q7857" s="42">
        <v>16.5</v>
      </c>
      <c r="R7857" s="42">
        <v>13</v>
      </c>
    </row>
    <row r="7858" spans="1:18" x14ac:dyDescent="0.3">
      <c r="A7858" t="s">
        <v>3923</v>
      </c>
      <c r="B7858" s="17">
        <v>45142</v>
      </c>
      <c r="C7858" t="s">
        <v>3925</v>
      </c>
      <c r="D7858" t="s">
        <v>3926</v>
      </c>
      <c r="E7858" t="s">
        <v>3927</v>
      </c>
      <c r="F7858" t="s">
        <v>3930</v>
      </c>
      <c r="G7858" t="s">
        <v>3877</v>
      </c>
      <c r="H7858" t="s">
        <v>3876</v>
      </c>
      <c r="I7858">
        <v>1454.6999999999998</v>
      </c>
      <c r="J7858" s="41">
        <v>1.342E-2</v>
      </c>
      <c r="K7858" s="42">
        <v>19.522073999999996</v>
      </c>
      <c r="L7858" s="43">
        <v>0.77</v>
      </c>
      <c r="M7858" s="42">
        <v>15.031996979999997</v>
      </c>
      <c r="N7858">
        <v>2</v>
      </c>
      <c r="O7858" s="43">
        <v>153</v>
      </c>
      <c r="P7858" s="42">
        <v>123.6</v>
      </c>
      <c r="Q7858" s="42">
        <v>31.5</v>
      </c>
      <c r="R7858" s="42">
        <v>9</v>
      </c>
    </row>
    <row r="7859" spans="1:18" x14ac:dyDescent="0.3">
      <c r="A7859" t="s">
        <v>3923</v>
      </c>
      <c r="B7859" s="17">
        <v>45143</v>
      </c>
      <c r="C7859" t="s">
        <v>3925</v>
      </c>
      <c r="D7859" t="s">
        <v>3926</v>
      </c>
      <c r="E7859" t="s">
        <v>3927</v>
      </c>
      <c r="F7859" t="s">
        <v>3930</v>
      </c>
      <c r="G7859" t="s">
        <v>3877</v>
      </c>
      <c r="H7859" t="s">
        <v>3876</v>
      </c>
      <c r="I7859">
        <v>1482.6999999999998</v>
      </c>
      <c r="J7859" s="41">
        <v>9.9000000000000025E-3</v>
      </c>
      <c r="K7859" s="42">
        <v>14.678730000000002</v>
      </c>
      <c r="L7859" s="43">
        <v>0.86</v>
      </c>
      <c r="M7859" s="42">
        <v>12.623707800000002</v>
      </c>
      <c r="N7859">
        <v>0</v>
      </c>
      <c r="O7859" s="43">
        <v>2</v>
      </c>
      <c r="P7859" s="42">
        <v>118.8</v>
      </c>
      <c r="Q7859" s="42">
        <v>16.5</v>
      </c>
      <c r="R7859" s="42">
        <v>6</v>
      </c>
    </row>
    <row r="7860" spans="1:18" x14ac:dyDescent="0.3">
      <c r="A7860" t="s">
        <v>3923</v>
      </c>
      <c r="B7860" s="17">
        <v>45144</v>
      </c>
      <c r="C7860" t="s">
        <v>3925</v>
      </c>
      <c r="D7860" t="s">
        <v>3926</v>
      </c>
      <c r="E7860" t="s">
        <v>3927</v>
      </c>
      <c r="F7860" t="s">
        <v>3930</v>
      </c>
      <c r="G7860" t="s">
        <v>3877</v>
      </c>
      <c r="H7860" t="s">
        <v>3876</v>
      </c>
      <c r="I7860">
        <v>1122.8999999999999</v>
      </c>
      <c r="J7860" s="41">
        <v>1.1990000000000001E-2</v>
      </c>
      <c r="K7860" s="42">
        <v>13.463571</v>
      </c>
      <c r="L7860" s="43">
        <v>1</v>
      </c>
      <c r="M7860" s="42">
        <v>13.463571</v>
      </c>
      <c r="N7860">
        <v>4</v>
      </c>
      <c r="O7860" s="43">
        <v>125</v>
      </c>
      <c r="P7860" s="42">
        <v>115.19999999999999</v>
      </c>
      <c r="Q7860" s="42">
        <v>10.5</v>
      </c>
      <c r="R7860" s="42">
        <v>8</v>
      </c>
    </row>
    <row r="7861" spans="1:18" x14ac:dyDescent="0.3">
      <c r="A7861" t="s">
        <v>3923</v>
      </c>
      <c r="B7861" s="17">
        <v>45145</v>
      </c>
      <c r="C7861" t="s">
        <v>3925</v>
      </c>
      <c r="D7861" t="s">
        <v>3926</v>
      </c>
      <c r="E7861" t="s">
        <v>3927</v>
      </c>
      <c r="F7861" t="s">
        <v>3930</v>
      </c>
      <c r="G7861" t="s">
        <v>3877</v>
      </c>
      <c r="H7861" t="s">
        <v>3876</v>
      </c>
      <c r="I7861">
        <v>1701.1999999999998</v>
      </c>
      <c r="J7861" s="41">
        <v>9.5700000000000004E-3</v>
      </c>
      <c r="K7861" s="42">
        <v>16.280483999999998</v>
      </c>
      <c r="L7861" s="43">
        <v>1.4900000000000002</v>
      </c>
      <c r="M7861" s="42">
        <v>24.257921159999999</v>
      </c>
      <c r="N7861">
        <v>3</v>
      </c>
      <c r="O7861" s="43">
        <v>65</v>
      </c>
      <c r="P7861" s="42">
        <v>138</v>
      </c>
      <c r="Q7861" s="42">
        <v>30</v>
      </c>
      <c r="R7861" s="42">
        <v>17</v>
      </c>
    </row>
    <row r="7862" spans="1:18" x14ac:dyDescent="0.3">
      <c r="A7862" t="s">
        <v>3923</v>
      </c>
      <c r="B7862" s="17">
        <v>45146</v>
      </c>
      <c r="C7862" t="s">
        <v>3925</v>
      </c>
      <c r="D7862" t="s">
        <v>3926</v>
      </c>
      <c r="E7862" t="s">
        <v>3927</v>
      </c>
      <c r="F7862" t="s">
        <v>3930</v>
      </c>
      <c r="G7862" t="s">
        <v>3877</v>
      </c>
      <c r="H7862" t="s">
        <v>3876</v>
      </c>
      <c r="I7862">
        <v>1855.9999999999998</v>
      </c>
      <c r="J7862" s="41">
        <v>7.150000000000001E-3</v>
      </c>
      <c r="K7862" s="42">
        <v>13.2704</v>
      </c>
      <c r="L7862" s="43">
        <v>1.34</v>
      </c>
      <c r="M7862" s="42">
        <v>17.782336000000001</v>
      </c>
      <c r="N7862">
        <v>5</v>
      </c>
      <c r="O7862" s="43">
        <v>232</v>
      </c>
      <c r="P7862" s="42">
        <v>96</v>
      </c>
      <c r="Q7862" s="42">
        <v>25.5</v>
      </c>
      <c r="R7862" s="42">
        <v>12</v>
      </c>
    </row>
    <row r="7863" spans="1:18" x14ac:dyDescent="0.3">
      <c r="A7863" t="s">
        <v>3923</v>
      </c>
      <c r="B7863" s="17">
        <v>45147</v>
      </c>
      <c r="C7863" t="s">
        <v>3925</v>
      </c>
      <c r="D7863" t="s">
        <v>3926</v>
      </c>
      <c r="E7863" t="s">
        <v>3927</v>
      </c>
      <c r="F7863" t="s">
        <v>3930</v>
      </c>
      <c r="G7863" t="s">
        <v>3877</v>
      </c>
      <c r="H7863" t="s">
        <v>3876</v>
      </c>
      <c r="I7863">
        <v>886.59999999999991</v>
      </c>
      <c r="J7863" s="41">
        <v>9.3500000000000007E-3</v>
      </c>
      <c r="K7863" s="42">
        <v>8.2897099999999995</v>
      </c>
      <c r="L7863" s="43">
        <v>0.59</v>
      </c>
      <c r="M7863" s="42">
        <v>4.8909288999999996</v>
      </c>
      <c r="N7863">
        <v>4</v>
      </c>
      <c r="O7863" s="43">
        <v>256</v>
      </c>
      <c r="P7863" s="42">
        <v>87.6</v>
      </c>
      <c r="Q7863" s="42">
        <v>13.5</v>
      </c>
      <c r="R7863" s="42">
        <v>11</v>
      </c>
    </row>
    <row r="7864" spans="1:18" x14ac:dyDescent="0.3">
      <c r="A7864" t="s">
        <v>3923</v>
      </c>
      <c r="B7864" s="17">
        <v>45148</v>
      </c>
      <c r="C7864" t="s">
        <v>3925</v>
      </c>
      <c r="D7864" t="s">
        <v>3926</v>
      </c>
      <c r="E7864" t="s">
        <v>3927</v>
      </c>
      <c r="F7864" t="s">
        <v>3930</v>
      </c>
      <c r="G7864" t="s">
        <v>3877</v>
      </c>
      <c r="H7864" t="s">
        <v>3876</v>
      </c>
      <c r="I7864">
        <v>1628.8999999999999</v>
      </c>
      <c r="J7864" s="41">
        <v>8.9099999999999995E-3</v>
      </c>
      <c r="K7864" s="42">
        <v>14.513498999999998</v>
      </c>
      <c r="L7864" s="43">
        <v>1.64</v>
      </c>
      <c r="M7864" s="42">
        <v>23.802138359999994</v>
      </c>
      <c r="N7864">
        <v>3</v>
      </c>
      <c r="O7864" s="43">
        <v>264</v>
      </c>
      <c r="P7864" s="42">
        <v>117.6</v>
      </c>
      <c r="Q7864" s="42">
        <v>16.5</v>
      </c>
      <c r="R7864" s="42">
        <v>8</v>
      </c>
    </row>
    <row r="7865" spans="1:18" x14ac:dyDescent="0.3">
      <c r="A7865" t="s">
        <v>3923</v>
      </c>
      <c r="B7865" s="17">
        <v>45149</v>
      </c>
      <c r="C7865" t="s">
        <v>3925</v>
      </c>
      <c r="D7865" t="s">
        <v>3926</v>
      </c>
      <c r="E7865" t="s">
        <v>3927</v>
      </c>
      <c r="F7865" t="s">
        <v>3930</v>
      </c>
      <c r="G7865" t="s">
        <v>3877</v>
      </c>
      <c r="H7865" t="s">
        <v>3876</v>
      </c>
      <c r="I7865">
        <v>1755.9999999999998</v>
      </c>
      <c r="J7865" s="41">
        <v>1.1990000000000001E-2</v>
      </c>
      <c r="K7865" s="42">
        <v>21.05444</v>
      </c>
      <c r="L7865" s="43">
        <v>1.83</v>
      </c>
      <c r="M7865" s="42">
        <v>38.529625199999998</v>
      </c>
      <c r="N7865">
        <v>6</v>
      </c>
      <c r="O7865" s="43">
        <v>327</v>
      </c>
      <c r="P7865" s="42">
        <v>133.19999999999999</v>
      </c>
      <c r="Q7865" s="42">
        <v>21</v>
      </c>
      <c r="R7865" s="42">
        <v>11</v>
      </c>
    </row>
    <row r="7866" spans="1:18" x14ac:dyDescent="0.3">
      <c r="A7866" t="s">
        <v>3923</v>
      </c>
      <c r="B7866" s="17">
        <v>45150</v>
      </c>
      <c r="C7866" t="s">
        <v>3925</v>
      </c>
      <c r="D7866" t="s">
        <v>3926</v>
      </c>
      <c r="E7866" t="s">
        <v>3927</v>
      </c>
      <c r="F7866" t="s">
        <v>3930</v>
      </c>
      <c r="G7866" t="s">
        <v>3877</v>
      </c>
      <c r="H7866" t="s">
        <v>3876</v>
      </c>
      <c r="I7866">
        <v>1651.1</v>
      </c>
      <c r="J7866" s="41">
        <v>7.7000000000000011E-3</v>
      </c>
      <c r="K7866" s="42">
        <v>12.713470000000001</v>
      </c>
      <c r="L7866" s="43">
        <v>1.54</v>
      </c>
      <c r="M7866" s="42">
        <v>19.578743800000002</v>
      </c>
      <c r="N7866">
        <v>0</v>
      </c>
      <c r="O7866" s="43">
        <v>13</v>
      </c>
      <c r="P7866" s="42">
        <v>117.6</v>
      </c>
      <c r="Q7866" s="42">
        <v>24</v>
      </c>
      <c r="R7866" s="42">
        <v>8</v>
      </c>
    </row>
    <row r="7867" spans="1:18" x14ac:dyDescent="0.3">
      <c r="A7867" t="s">
        <v>3923</v>
      </c>
      <c r="B7867" s="17">
        <v>45151</v>
      </c>
      <c r="C7867" t="s">
        <v>3925</v>
      </c>
      <c r="D7867" t="s">
        <v>3926</v>
      </c>
      <c r="E7867" t="s">
        <v>3927</v>
      </c>
      <c r="F7867" t="s">
        <v>3930</v>
      </c>
      <c r="G7867" t="s">
        <v>3877</v>
      </c>
      <c r="H7867" t="s">
        <v>3876</v>
      </c>
      <c r="I7867">
        <v>1929.3</v>
      </c>
      <c r="J7867" s="41">
        <v>9.9000000000000025E-3</v>
      </c>
      <c r="K7867" s="42">
        <v>19.100070000000006</v>
      </c>
      <c r="L7867" s="43">
        <v>0.99</v>
      </c>
      <c r="M7867" s="42">
        <v>18.909069300000006</v>
      </c>
      <c r="N7867">
        <v>4</v>
      </c>
      <c r="O7867" s="43">
        <v>227</v>
      </c>
      <c r="P7867" s="42">
        <v>115.19999999999999</v>
      </c>
      <c r="Q7867" s="42">
        <v>18</v>
      </c>
      <c r="R7867" s="42">
        <v>12</v>
      </c>
    </row>
    <row r="7868" spans="1:18" x14ac:dyDescent="0.3">
      <c r="A7868" t="s">
        <v>3923</v>
      </c>
      <c r="B7868" s="17">
        <v>45152</v>
      </c>
      <c r="C7868" t="s">
        <v>3925</v>
      </c>
      <c r="D7868" t="s">
        <v>3926</v>
      </c>
      <c r="E7868" t="s">
        <v>3927</v>
      </c>
      <c r="F7868" t="s">
        <v>3930</v>
      </c>
      <c r="G7868" t="s">
        <v>3877</v>
      </c>
      <c r="H7868" t="s">
        <v>3876</v>
      </c>
      <c r="I7868">
        <v>1692</v>
      </c>
      <c r="J7868" s="41">
        <v>1.166E-2</v>
      </c>
      <c r="K7868" s="42">
        <v>19.728719999999999</v>
      </c>
      <c r="L7868" s="43">
        <v>2.1399999999999997</v>
      </c>
      <c r="M7868" s="42">
        <v>42.219460799999993</v>
      </c>
      <c r="N7868">
        <v>2</v>
      </c>
      <c r="O7868" s="43">
        <v>110</v>
      </c>
      <c r="P7868" s="42">
        <v>127.19999999999999</v>
      </c>
      <c r="Q7868" s="42">
        <v>21</v>
      </c>
      <c r="R7868" s="42">
        <v>15</v>
      </c>
    </row>
    <row r="7869" spans="1:18" x14ac:dyDescent="0.3">
      <c r="A7869" t="s">
        <v>3923</v>
      </c>
      <c r="B7869" s="17">
        <v>45153</v>
      </c>
      <c r="C7869" t="s">
        <v>3925</v>
      </c>
      <c r="D7869" t="s">
        <v>3926</v>
      </c>
      <c r="E7869" t="s">
        <v>3927</v>
      </c>
      <c r="F7869" t="s">
        <v>3930</v>
      </c>
      <c r="G7869" t="s">
        <v>3877</v>
      </c>
      <c r="H7869" t="s">
        <v>3876</v>
      </c>
      <c r="I7869">
        <v>1297.6999999999998</v>
      </c>
      <c r="J7869" s="41">
        <v>1.0010000000000002E-2</v>
      </c>
      <c r="K7869" s="42">
        <v>12.989977</v>
      </c>
      <c r="L7869" s="43">
        <v>0.74</v>
      </c>
      <c r="M7869" s="42">
        <v>9.6125829799999991</v>
      </c>
      <c r="N7869">
        <v>2</v>
      </c>
      <c r="O7869" s="43">
        <v>90</v>
      </c>
      <c r="P7869" s="42">
        <v>124.8</v>
      </c>
      <c r="Q7869" s="42">
        <v>25.5</v>
      </c>
      <c r="R7869" s="42">
        <v>13</v>
      </c>
    </row>
    <row r="7870" spans="1:18" x14ac:dyDescent="0.3">
      <c r="A7870" t="s">
        <v>3923</v>
      </c>
      <c r="B7870" s="17">
        <v>45154</v>
      </c>
      <c r="C7870" t="s">
        <v>3925</v>
      </c>
      <c r="D7870" t="s">
        <v>3926</v>
      </c>
      <c r="E7870" t="s">
        <v>3927</v>
      </c>
      <c r="F7870" t="s">
        <v>3930</v>
      </c>
      <c r="G7870" t="s">
        <v>3877</v>
      </c>
      <c r="H7870" t="s">
        <v>3876</v>
      </c>
      <c r="I7870">
        <v>1363.8999999999999</v>
      </c>
      <c r="J7870" s="41">
        <v>1.2210000000000004E-2</v>
      </c>
      <c r="K7870" s="42">
        <v>16.653219000000004</v>
      </c>
      <c r="L7870" s="43">
        <v>0.7</v>
      </c>
      <c r="M7870" s="42">
        <v>11.657253300000002</v>
      </c>
      <c r="N7870">
        <v>0</v>
      </c>
      <c r="O7870" s="43">
        <v>10</v>
      </c>
      <c r="P7870" s="42">
        <v>122.39999999999999</v>
      </c>
      <c r="Q7870" s="42">
        <v>16.5</v>
      </c>
      <c r="R7870" s="42">
        <v>9</v>
      </c>
    </row>
    <row r="7871" spans="1:18" x14ac:dyDescent="0.3">
      <c r="A7871" t="s">
        <v>3923</v>
      </c>
      <c r="B7871" s="17">
        <v>45155</v>
      </c>
      <c r="C7871" t="s">
        <v>3925</v>
      </c>
      <c r="D7871" t="s">
        <v>3926</v>
      </c>
      <c r="E7871" t="s">
        <v>3927</v>
      </c>
      <c r="F7871" t="s">
        <v>3930</v>
      </c>
      <c r="G7871" t="s">
        <v>3877</v>
      </c>
      <c r="H7871" t="s">
        <v>3876</v>
      </c>
      <c r="I7871">
        <v>858.19999999999982</v>
      </c>
      <c r="J7871" s="41">
        <v>1.3530000000000004E-2</v>
      </c>
      <c r="K7871" s="42">
        <v>11.611446000000001</v>
      </c>
      <c r="L7871" s="43">
        <v>0.95</v>
      </c>
      <c r="M7871" s="42">
        <v>11.030873700000001</v>
      </c>
      <c r="N7871">
        <v>5</v>
      </c>
      <c r="O7871" s="43">
        <v>381</v>
      </c>
      <c r="P7871" s="42">
        <v>124.8</v>
      </c>
      <c r="Q7871" s="42">
        <v>30</v>
      </c>
      <c r="R7871" s="42">
        <v>18</v>
      </c>
    </row>
    <row r="7872" spans="1:18" x14ac:dyDescent="0.3">
      <c r="A7872" t="s">
        <v>3923</v>
      </c>
      <c r="B7872" s="17">
        <v>45156</v>
      </c>
      <c r="C7872" t="s">
        <v>3925</v>
      </c>
      <c r="D7872" t="s">
        <v>3926</v>
      </c>
      <c r="E7872" t="s">
        <v>3927</v>
      </c>
      <c r="F7872" t="s">
        <v>3930</v>
      </c>
      <c r="G7872" t="s">
        <v>3877</v>
      </c>
      <c r="H7872" t="s">
        <v>3876</v>
      </c>
      <c r="I7872">
        <v>1277.8999999999999</v>
      </c>
      <c r="J7872" s="41">
        <v>1.2430000000000002E-2</v>
      </c>
      <c r="K7872" s="42">
        <v>15.884297</v>
      </c>
      <c r="L7872" s="43">
        <v>0.82000000000000006</v>
      </c>
      <c r="M7872" s="42">
        <v>13.025123540000001</v>
      </c>
      <c r="N7872">
        <v>1</v>
      </c>
      <c r="O7872" s="43">
        <v>103</v>
      </c>
      <c r="P7872" s="42">
        <v>126</v>
      </c>
      <c r="Q7872" s="42">
        <v>21</v>
      </c>
      <c r="R7872" s="42">
        <v>7</v>
      </c>
    </row>
    <row r="7873" spans="1:18" x14ac:dyDescent="0.3">
      <c r="A7873" t="s">
        <v>3923</v>
      </c>
      <c r="B7873" s="17">
        <v>45157</v>
      </c>
      <c r="C7873" t="s">
        <v>3925</v>
      </c>
      <c r="D7873" t="s">
        <v>3926</v>
      </c>
      <c r="E7873" t="s">
        <v>3927</v>
      </c>
      <c r="F7873" t="s">
        <v>3930</v>
      </c>
      <c r="G7873" t="s">
        <v>3877</v>
      </c>
      <c r="H7873" t="s">
        <v>3876</v>
      </c>
      <c r="I7873">
        <v>1590.5</v>
      </c>
      <c r="J7873" s="41">
        <v>7.7000000000000011E-3</v>
      </c>
      <c r="K7873" s="42">
        <v>12.246850000000002</v>
      </c>
      <c r="L7873" s="43">
        <v>1.62</v>
      </c>
      <c r="M7873" s="42">
        <v>19.839897000000004</v>
      </c>
      <c r="N7873">
        <v>3</v>
      </c>
      <c r="O7873" s="43">
        <v>229</v>
      </c>
      <c r="P7873" s="42">
        <v>138</v>
      </c>
      <c r="Q7873" s="42">
        <v>16.5</v>
      </c>
      <c r="R7873" s="42">
        <v>4</v>
      </c>
    </row>
    <row r="7874" spans="1:18" x14ac:dyDescent="0.3">
      <c r="A7874" t="s">
        <v>3923</v>
      </c>
      <c r="B7874" s="17">
        <v>45158</v>
      </c>
      <c r="C7874" t="s">
        <v>3925</v>
      </c>
      <c r="D7874" t="s">
        <v>3926</v>
      </c>
      <c r="E7874" t="s">
        <v>3927</v>
      </c>
      <c r="F7874" t="s">
        <v>3930</v>
      </c>
      <c r="G7874" t="s">
        <v>3877</v>
      </c>
      <c r="H7874" t="s">
        <v>3876</v>
      </c>
      <c r="I7874">
        <v>1124.8999999999999</v>
      </c>
      <c r="J7874" s="41">
        <v>1.2650000000000002E-2</v>
      </c>
      <c r="K7874" s="42">
        <v>14.229984999999999</v>
      </c>
      <c r="L7874" s="43">
        <v>0.91999999999999993</v>
      </c>
      <c r="M7874" s="42">
        <v>13.091586199999998</v>
      </c>
      <c r="N7874">
        <v>2</v>
      </c>
      <c r="O7874" s="43">
        <v>53</v>
      </c>
      <c r="P7874" s="42">
        <v>132</v>
      </c>
      <c r="Q7874" s="42">
        <v>19.5</v>
      </c>
      <c r="R7874" s="42">
        <v>12</v>
      </c>
    </row>
    <row r="7875" spans="1:18" x14ac:dyDescent="0.3">
      <c r="A7875" t="s">
        <v>3923</v>
      </c>
      <c r="B7875" s="17">
        <v>45159</v>
      </c>
      <c r="C7875" t="s">
        <v>3925</v>
      </c>
      <c r="D7875" t="s">
        <v>3926</v>
      </c>
      <c r="E7875" t="s">
        <v>3927</v>
      </c>
      <c r="F7875" t="s">
        <v>3930</v>
      </c>
      <c r="G7875" t="s">
        <v>3877</v>
      </c>
      <c r="H7875" t="s">
        <v>3876</v>
      </c>
      <c r="I7875">
        <v>1590.6999999999998</v>
      </c>
      <c r="J7875" s="41">
        <v>9.9000000000000025E-3</v>
      </c>
      <c r="K7875" s="42">
        <v>15.747930000000002</v>
      </c>
      <c r="L7875" s="43">
        <v>0.92</v>
      </c>
      <c r="M7875" s="42">
        <v>14.488095600000003</v>
      </c>
      <c r="N7875">
        <v>0</v>
      </c>
      <c r="O7875" s="43">
        <v>9</v>
      </c>
      <c r="P7875" s="42">
        <v>152.4</v>
      </c>
      <c r="Q7875" s="42">
        <v>16.5</v>
      </c>
      <c r="R7875" s="42">
        <v>6</v>
      </c>
    </row>
    <row r="7876" spans="1:18" x14ac:dyDescent="0.3">
      <c r="A7876" t="s">
        <v>3923</v>
      </c>
      <c r="B7876" s="17">
        <v>45160</v>
      </c>
      <c r="C7876" t="s">
        <v>3925</v>
      </c>
      <c r="D7876" t="s">
        <v>3926</v>
      </c>
      <c r="E7876" t="s">
        <v>3927</v>
      </c>
      <c r="F7876" t="s">
        <v>3930</v>
      </c>
      <c r="G7876" t="s">
        <v>3877</v>
      </c>
      <c r="H7876" t="s">
        <v>3876</v>
      </c>
      <c r="I7876">
        <v>1091.1999999999998</v>
      </c>
      <c r="J7876" s="41">
        <v>1.2760000000000001E-2</v>
      </c>
      <c r="K7876" s="42">
        <v>13.923711999999998</v>
      </c>
      <c r="L7876" s="43">
        <v>0.66999999999999993</v>
      </c>
      <c r="M7876" s="42">
        <v>9.3288870399999979</v>
      </c>
      <c r="N7876">
        <v>6</v>
      </c>
      <c r="O7876" s="43">
        <v>508</v>
      </c>
      <c r="P7876" s="42">
        <v>110.39999999999999</v>
      </c>
      <c r="Q7876" s="42">
        <v>22.5</v>
      </c>
      <c r="R7876" s="42">
        <v>8</v>
      </c>
    </row>
    <row r="7877" spans="1:18" x14ac:dyDescent="0.3">
      <c r="A7877" t="s">
        <v>3923</v>
      </c>
      <c r="B7877" s="17">
        <v>45161</v>
      </c>
      <c r="C7877" t="s">
        <v>3925</v>
      </c>
      <c r="D7877" t="s">
        <v>3926</v>
      </c>
      <c r="E7877" t="s">
        <v>3927</v>
      </c>
      <c r="F7877" t="s">
        <v>3930</v>
      </c>
      <c r="G7877" t="s">
        <v>3877</v>
      </c>
      <c r="H7877" t="s">
        <v>3876</v>
      </c>
      <c r="I7877">
        <v>1910.4999999999998</v>
      </c>
      <c r="J7877" s="41">
        <v>1.397E-2</v>
      </c>
      <c r="K7877" s="42">
        <v>26.689684999999997</v>
      </c>
      <c r="L7877" s="43">
        <v>1.67</v>
      </c>
      <c r="M7877" s="42">
        <v>44.571773949999994</v>
      </c>
      <c r="N7877">
        <v>4</v>
      </c>
      <c r="O7877" s="43">
        <v>268</v>
      </c>
      <c r="P7877" s="42">
        <v>93.6</v>
      </c>
      <c r="Q7877" s="42">
        <v>30</v>
      </c>
      <c r="R7877" s="42">
        <v>8</v>
      </c>
    </row>
    <row r="7878" spans="1:18" x14ac:dyDescent="0.3">
      <c r="A7878" t="s">
        <v>3923</v>
      </c>
      <c r="B7878" s="17">
        <v>45162</v>
      </c>
      <c r="C7878" t="s">
        <v>3925</v>
      </c>
      <c r="D7878" t="s">
        <v>3926</v>
      </c>
      <c r="E7878" t="s">
        <v>3927</v>
      </c>
      <c r="F7878" t="s">
        <v>3930</v>
      </c>
      <c r="G7878" t="s">
        <v>3877</v>
      </c>
      <c r="H7878" t="s">
        <v>3876</v>
      </c>
      <c r="I7878">
        <v>1124.3999999999999</v>
      </c>
      <c r="J7878" s="41">
        <v>1.0120000000000001E-2</v>
      </c>
      <c r="K7878" s="42">
        <v>11.378927999999998</v>
      </c>
      <c r="L7878" s="43">
        <v>2.06</v>
      </c>
      <c r="M7878" s="42">
        <v>23.440591679999997</v>
      </c>
      <c r="N7878">
        <v>0</v>
      </c>
      <c r="O7878" s="43">
        <v>22</v>
      </c>
      <c r="P7878" s="42">
        <v>118.8</v>
      </c>
      <c r="Q7878" s="42">
        <v>27</v>
      </c>
      <c r="R7878" s="42">
        <v>14</v>
      </c>
    </row>
    <row r="7879" spans="1:18" x14ac:dyDescent="0.3">
      <c r="A7879" t="s">
        <v>3923</v>
      </c>
      <c r="B7879" s="17">
        <v>45163</v>
      </c>
      <c r="C7879" t="s">
        <v>3925</v>
      </c>
      <c r="D7879" t="s">
        <v>3926</v>
      </c>
      <c r="E7879" t="s">
        <v>3927</v>
      </c>
      <c r="F7879" t="s">
        <v>3930</v>
      </c>
      <c r="G7879" t="s">
        <v>3877</v>
      </c>
      <c r="H7879" t="s">
        <v>3876</v>
      </c>
      <c r="I7879">
        <v>1717.6</v>
      </c>
      <c r="J7879" s="41">
        <v>1.1440000000000001E-2</v>
      </c>
      <c r="K7879" s="42">
        <v>19.649343999999999</v>
      </c>
      <c r="L7879" s="43">
        <v>1.4</v>
      </c>
      <c r="M7879" s="42">
        <v>27.509081599999998</v>
      </c>
      <c r="N7879">
        <v>4</v>
      </c>
      <c r="O7879" s="43">
        <v>137</v>
      </c>
      <c r="P7879" s="42">
        <v>138</v>
      </c>
      <c r="Q7879" s="42">
        <v>37.5</v>
      </c>
      <c r="R7879" s="42">
        <v>9</v>
      </c>
    </row>
    <row r="7880" spans="1:18" x14ac:dyDescent="0.3">
      <c r="A7880" t="s">
        <v>3923</v>
      </c>
      <c r="B7880" s="17">
        <v>45164</v>
      </c>
      <c r="C7880" t="s">
        <v>3925</v>
      </c>
      <c r="D7880" t="s">
        <v>3926</v>
      </c>
      <c r="E7880" t="s">
        <v>3927</v>
      </c>
      <c r="F7880" t="s">
        <v>3930</v>
      </c>
      <c r="G7880" t="s">
        <v>3877</v>
      </c>
      <c r="H7880" t="s">
        <v>3876</v>
      </c>
      <c r="I7880">
        <v>1733.3999999999999</v>
      </c>
      <c r="J7880" s="41">
        <v>8.3600000000000011E-3</v>
      </c>
      <c r="K7880" s="42">
        <v>14.491224000000001</v>
      </c>
      <c r="L7880" s="43">
        <v>1.85</v>
      </c>
      <c r="M7880" s="42">
        <v>26.808764400000001</v>
      </c>
      <c r="N7880">
        <v>6</v>
      </c>
      <c r="O7880" s="43">
        <v>300</v>
      </c>
      <c r="P7880" s="42">
        <v>126</v>
      </c>
      <c r="Q7880" s="42">
        <v>27</v>
      </c>
      <c r="R7880" s="42">
        <v>13</v>
      </c>
    </row>
    <row r="7881" spans="1:18" x14ac:dyDescent="0.3">
      <c r="A7881" t="s">
        <v>3923</v>
      </c>
      <c r="B7881" s="17">
        <v>45165</v>
      </c>
      <c r="C7881" t="s">
        <v>3925</v>
      </c>
      <c r="D7881" t="s">
        <v>3926</v>
      </c>
      <c r="E7881" t="s">
        <v>3927</v>
      </c>
      <c r="F7881" t="s">
        <v>3930</v>
      </c>
      <c r="G7881" t="s">
        <v>3877</v>
      </c>
      <c r="H7881" t="s">
        <v>3876</v>
      </c>
      <c r="I7881">
        <v>1406.3999999999999</v>
      </c>
      <c r="J7881" s="41">
        <v>1.2650000000000002E-2</v>
      </c>
      <c r="K7881" s="42">
        <v>17.790960000000002</v>
      </c>
      <c r="L7881" s="43">
        <v>1.1400000000000001</v>
      </c>
      <c r="M7881" s="42">
        <v>20.281694400000003</v>
      </c>
      <c r="N7881">
        <v>5</v>
      </c>
      <c r="O7881" s="43">
        <v>290</v>
      </c>
      <c r="P7881" s="42">
        <v>142.79999999999998</v>
      </c>
      <c r="Q7881" s="42">
        <v>27</v>
      </c>
      <c r="R7881" s="42">
        <v>11</v>
      </c>
    </row>
    <row r="7882" spans="1:18" x14ac:dyDescent="0.3">
      <c r="A7882" t="s">
        <v>3923</v>
      </c>
      <c r="B7882" s="17">
        <v>45166</v>
      </c>
      <c r="C7882" t="s">
        <v>3925</v>
      </c>
      <c r="D7882" t="s">
        <v>3926</v>
      </c>
      <c r="E7882" t="s">
        <v>3927</v>
      </c>
      <c r="F7882" t="s">
        <v>3930</v>
      </c>
      <c r="G7882" t="s">
        <v>3877</v>
      </c>
      <c r="H7882" t="s">
        <v>3876</v>
      </c>
      <c r="I7882">
        <v>1218.3</v>
      </c>
      <c r="J7882" s="41">
        <v>1.0450000000000003E-2</v>
      </c>
      <c r="K7882" s="42">
        <v>12.731235000000003</v>
      </c>
      <c r="L7882" s="43">
        <v>1.0999999999999999</v>
      </c>
      <c r="M7882" s="42">
        <v>14.004358500000002</v>
      </c>
      <c r="N7882">
        <v>5</v>
      </c>
      <c r="O7882" s="43">
        <v>340</v>
      </c>
      <c r="P7882" s="42">
        <v>120</v>
      </c>
      <c r="Q7882" s="42">
        <v>15</v>
      </c>
      <c r="R7882" s="42">
        <v>5</v>
      </c>
    </row>
    <row r="7883" spans="1:18" x14ac:dyDescent="0.3">
      <c r="A7883" t="s">
        <v>3923</v>
      </c>
      <c r="B7883" s="17">
        <v>45167</v>
      </c>
      <c r="C7883" t="s">
        <v>3925</v>
      </c>
      <c r="D7883" t="s">
        <v>3926</v>
      </c>
      <c r="E7883" t="s">
        <v>3927</v>
      </c>
      <c r="F7883" t="s">
        <v>3930</v>
      </c>
      <c r="G7883" t="s">
        <v>3877</v>
      </c>
      <c r="H7883" t="s">
        <v>3876</v>
      </c>
      <c r="I7883">
        <v>898.09999999999991</v>
      </c>
      <c r="J7883" s="41">
        <v>7.92E-3</v>
      </c>
      <c r="K7883" s="42">
        <v>7.1129519999999991</v>
      </c>
      <c r="L7883" s="43">
        <v>0.64999999999999991</v>
      </c>
      <c r="M7883" s="42">
        <v>4.6234187999999987</v>
      </c>
      <c r="N7883">
        <v>6</v>
      </c>
      <c r="O7883" s="43">
        <v>279</v>
      </c>
      <c r="P7883" s="42">
        <v>121.19999999999999</v>
      </c>
      <c r="Q7883" s="42">
        <v>22.5</v>
      </c>
      <c r="R7883" s="42">
        <v>9</v>
      </c>
    </row>
    <row r="7884" spans="1:18" x14ac:dyDescent="0.3">
      <c r="A7884" t="s">
        <v>3923</v>
      </c>
      <c r="B7884" s="17">
        <v>45168</v>
      </c>
      <c r="C7884" t="s">
        <v>3925</v>
      </c>
      <c r="D7884" t="s">
        <v>3926</v>
      </c>
      <c r="E7884" t="s">
        <v>3927</v>
      </c>
      <c r="F7884" t="s">
        <v>3930</v>
      </c>
      <c r="G7884" t="s">
        <v>3877</v>
      </c>
      <c r="H7884" t="s">
        <v>3876</v>
      </c>
      <c r="I7884">
        <v>1206.1999999999998</v>
      </c>
      <c r="J7884" s="41">
        <v>9.9000000000000025E-3</v>
      </c>
      <c r="K7884" s="42">
        <v>11.941380000000001</v>
      </c>
      <c r="L7884" s="43">
        <v>2.2199999999999998</v>
      </c>
      <c r="M7884" s="42">
        <v>26.509863599999999</v>
      </c>
      <c r="N7884">
        <v>3</v>
      </c>
      <c r="O7884" s="43">
        <v>151</v>
      </c>
      <c r="P7884" s="42">
        <v>88.8</v>
      </c>
      <c r="Q7884" s="42">
        <v>27</v>
      </c>
      <c r="R7884" s="42">
        <v>9</v>
      </c>
    </row>
    <row r="7885" spans="1:18" x14ac:dyDescent="0.3">
      <c r="A7885" t="s">
        <v>3923</v>
      </c>
      <c r="B7885" s="17">
        <v>45169</v>
      </c>
      <c r="C7885" t="s">
        <v>3925</v>
      </c>
      <c r="D7885" t="s">
        <v>3926</v>
      </c>
      <c r="E7885" t="s">
        <v>3927</v>
      </c>
      <c r="F7885" t="s">
        <v>3930</v>
      </c>
      <c r="G7885" t="s">
        <v>3877</v>
      </c>
      <c r="H7885" t="s">
        <v>3876</v>
      </c>
      <c r="I7885">
        <v>1256.8999999999999</v>
      </c>
      <c r="J7885" s="41">
        <v>1.2869999999999999E-2</v>
      </c>
      <c r="K7885" s="42">
        <v>16.176302999999997</v>
      </c>
      <c r="L7885" s="43">
        <v>1.27</v>
      </c>
      <c r="M7885" s="42">
        <v>20.543904809999997</v>
      </c>
      <c r="N7885">
        <v>4</v>
      </c>
      <c r="O7885" s="43">
        <v>112</v>
      </c>
      <c r="P7885" s="42">
        <v>82.8</v>
      </c>
      <c r="Q7885" s="42">
        <v>16.5</v>
      </c>
      <c r="R7885" s="42">
        <v>8</v>
      </c>
    </row>
    <row r="7886" spans="1:18" x14ac:dyDescent="0.3">
      <c r="A7886" t="s">
        <v>3924</v>
      </c>
      <c r="B7886" s="17">
        <v>45170</v>
      </c>
      <c r="C7886" t="s">
        <v>3925</v>
      </c>
      <c r="D7886" t="s">
        <v>3926</v>
      </c>
      <c r="E7886" t="s">
        <v>3927</v>
      </c>
      <c r="F7886" t="s">
        <v>3930</v>
      </c>
      <c r="G7886" t="s">
        <v>3877</v>
      </c>
      <c r="H7886" t="s">
        <v>3876</v>
      </c>
      <c r="I7886">
        <v>2421</v>
      </c>
      <c r="J7886" s="41">
        <v>1.0120000000000001E-2</v>
      </c>
      <c r="K7886" s="42">
        <v>24.500520000000002</v>
      </c>
      <c r="L7886" s="43">
        <v>1.6</v>
      </c>
      <c r="M7886" s="42">
        <v>39.200832000000005</v>
      </c>
      <c r="N7886">
        <v>2</v>
      </c>
      <c r="O7886" s="43">
        <v>166</v>
      </c>
      <c r="P7886" s="42">
        <v>105.6</v>
      </c>
      <c r="Q7886" s="42">
        <v>21</v>
      </c>
      <c r="R7886" s="42">
        <v>12</v>
      </c>
    </row>
    <row r="7887" spans="1:18" x14ac:dyDescent="0.3">
      <c r="A7887" t="s">
        <v>3924</v>
      </c>
      <c r="B7887" s="17">
        <v>45171</v>
      </c>
      <c r="C7887" t="s">
        <v>3925</v>
      </c>
      <c r="D7887" t="s">
        <v>3926</v>
      </c>
      <c r="E7887" t="s">
        <v>3927</v>
      </c>
      <c r="F7887" t="s">
        <v>3930</v>
      </c>
      <c r="G7887" t="s">
        <v>3877</v>
      </c>
      <c r="H7887" t="s">
        <v>3876</v>
      </c>
      <c r="I7887">
        <v>3024</v>
      </c>
      <c r="J7887" s="41">
        <v>1.6279999999999999E-2</v>
      </c>
      <c r="K7887" s="42">
        <v>49.230719999999998</v>
      </c>
      <c r="L7887" s="43">
        <v>0.54</v>
      </c>
      <c r="M7887" s="42">
        <v>26.584588800000002</v>
      </c>
      <c r="N7887">
        <v>4</v>
      </c>
      <c r="O7887" s="43">
        <v>225</v>
      </c>
      <c r="P7887" s="42">
        <v>104.39999999999999</v>
      </c>
      <c r="Q7887" s="42">
        <v>28.5</v>
      </c>
      <c r="R7887" s="42">
        <v>4</v>
      </c>
    </row>
    <row r="7888" spans="1:18" x14ac:dyDescent="0.3">
      <c r="A7888" t="s">
        <v>3924</v>
      </c>
      <c r="B7888" s="17">
        <v>45172</v>
      </c>
      <c r="C7888" t="s">
        <v>3925</v>
      </c>
      <c r="D7888" t="s">
        <v>3926</v>
      </c>
      <c r="E7888" t="s">
        <v>3927</v>
      </c>
      <c r="F7888" t="s">
        <v>3930</v>
      </c>
      <c r="G7888" t="s">
        <v>3877</v>
      </c>
      <c r="H7888" t="s">
        <v>3876</v>
      </c>
      <c r="I7888">
        <v>3086</v>
      </c>
      <c r="J7888" s="41">
        <v>1.4520000000000002E-2</v>
      </c>
      <c r="K7888" s="42">
        <v>44.808720000000008</v>
      </c>
      <c r="L7888" s="43">
        <v>1.24</v>
      </c>
      <c r="M7888" s="42">
        <v>55.56281280000001</v>
      </c>
      <c r="N7888">
        <v>2</v>
      </c>
      <c r="O7888" s="43">
        <v>213</v>
      </c>
      <c r="P7888" s="42">
        <v>129.6</v>
      </c>
      <c r="Q7888" s="42">
        <v>28.5</v>
      </c>
      <c r="R7888" s="42">
        <v>10</v>
      </c>
    </row>
    <row r="7889" spans="1:18" x14ac:dyDescent="0.3">
      <c r="A7889" t="s">
        <v>3924</v>
      </c>
      <c r="B7889" s="17">
        <v>45173</v>
      </c>
      <c r="C7889" t="s">
        <v>3925</v>
      </c>
      <c r="D7889" t="s">
        <v>3926</v>
      </c>
      <c r="E7889" t="s">
        <v>3927</v>
      </c>
      <c r="F7889" t="s">
        <v>3930</v>
      </c>
      <c r="G7889" t="s">
        <v>3877</v>
      </c>
      <c r="H7889" t="s">
        <v>3876</v>
      </c>
      <c r="I7889">
        <v>2164</v>
      </c>
      <c r="J7889" s="41">
        <v>1.1770000000000003E-2</v>
      </c>
      <c r="K7889" s="42">
        <v>25.470280000000006</v>
      </c>
      <c r="L7889" s="43">
        <v>1.28</v>
      </c>
      <c r="M7889" s="42">
        <v>32.601958400000008</v>
      </c>
      <c r="N7889">
        <v>4</v>
      </c>
      <c r="O7889" s="43">
        <v>270</v>
      </c>
      <c r="P7889" s="42">
        <v>110.39999999999999</v>
      </c>
      <c r="Q7889" s="42">
        <v>27</v>
      </c>
      <c r="R7889" s="42">
        <v>7</v>
      </c>
    </row>
    <row r="7890" spans="1:18" x14ac:dyDescent="0.3">
      <c r="A7890" t="s">
        <v>3924</v>
      </c>
      <c r="B7890" s="17">
        <v>45174</v>
      </c>
      <c r="C7890" t="s">
        <v>3925</v>
      </c>
      <c r="D7890" t="s">
        <v>3926</v>
      </c>
      <c r="E7890" t="s">
        <v>3927</v>
      </c>
      <c r="F7890" t="s">
        <v>3930</v>
      </c>
      <c r="G7890" t="s">
        <v>3877</v>
      </c>
      <c r="H7890" t="s">
        <v>3876</v>
      </c>
      <c r="I7890">
        <v>2364</v>
      </c>
      <c r="J7890" s="41">
        <v>1.5070000000000002E-2</v>
      </c>
      <c r="K7890" s="42">
        <v>35.625480000000003</v>
      </c>
      <c r="L7890" s="43">
        <v>0.7</v>
      </c>
      <c r="M7890" s="42">
        <v>24.937836000000001</v>
      </c>
      <c r="N7890">
        <v>7</v>
      </c>
      <c r="O7890" s="43">
        <v>522</v>
      </c>
      <c r="P7890" s="42">
        <v>134.4</v>
      </c>
      <c r="Q7890" s="42">
        <v>19.5</v>
      </c>
      <c r="R7890" s="42">
        <v>4</v>
      </c>
    </row>
    <row r="7891" spans="1:18" x14ac:dyDescent="0.3">
      <c r="A7891" t="s">
        <v>3924</v>
      </c>
      <c r="B7891" s="17">
        <v>45175</v>
      </c>
      <c r="C7891" t="s">
        <v>3925</v>
      </c>
      <c r="D7891" t="s">
        <v>3926</v>
      </c>
      <c r="E7891" t="s">
        <v>3927</v>
      </c>
      <c r="F7891" t="s">
        <v>3930</v>
      </c>
      <c r="G7891" t="s">
        <v>3877</v>
      </c>
      <c r="H7891" t="s">
        <v>3876</v>
      </c>
      <c r="I7891">
        <v>2525</v>
      </c>
      <c r="J7891" s="41">
        <v>1.474E-2</v>
      </c>
      <c r="K7891" s="42">
        <v>37.218499999999999</v>
      </c>
      <c r="L7891" s="43">
        <v>1.76</v>
      </c>
      <c r="M7891" s="42">
        <v>65.504559999999998</v>
      </c>
      <c r="N7891">
        <v>3</v>
      </c>
      <c r="O7891" s="43">
        <v>278</v>
      </c>
      <c r="P7891" s="42">
        <v>116.39999999999999</v>
      </c>
      <c r="Q7891" s="42">
        <v>24</v>
      </c>
      <c r="R7891" s="42">
        <v>18</v>
      </c>
    </row>
    <row r="7892" spans="1:18" x14ac:dyDescent="0.3">
      <c r="A7892" t="s">
        <v>3924</v>
      </c>
      <c r="B7892" s="17">
        <v>45176</v>
      </c>
      <c r="C7892" t="s">
        <v>3925</v>
      </c>
      <c r="D7892" t="s">
        <v>3926</v>
      </c>
      <c r="E7892" t="s">
        <v>3927</v>
      </c>
      <c r="F7892" t="s">
        <v>3930</v>
      </c>
      <c r="G7892" t="s">
        <v>3877</v>
      </c>
      <c r="H7892" t="s">
        <v>3876</v>
      </c>
      <c r="I7892">
        <v>2559</v>
      </c>
      <c r="J7892" s="41">
        <v>1.5510000000000001E-2</v>
      </c>
      <c r="K7892" s="42">
        <v>39.690090000000005</v>
      </c>
      <c r="L7892" s="43">
        <v>1.54</v>
      </c>
      <c r="M7892" s="42">
        <v>61.122738600000012</v>
      </c>
      <c r="N7892">
        <v>2</v>
      </c>
      <c r="O7892" s="43">
        <v>200</v>
      </c>
      <c r="P7892" s="42">
        <v>121.19999999999999</v>
      </c>
      <c r="Q7892" s="42">
        <v>31.5</v>
      </c>
      <c r="R7892" s="42">
        <v>5</v>
      </c>
    </row>
    <row r="7893" spans="1:18" x14ac:dyDescent="0.3">
      <c r="A7893" t="s">
        <v>3924</v>
      </c>
      <c r="B7893" s="17">
        <v>45177</v>
      </c>
      <c r="C7893" t="s">
        <v>3925</v>
      </c>
      <c r="D7893" t="s">
        <v>3926</v>
      </c>
      <c r="E7893" t="s">
        <v>3927</v>
      </c>
      <c r="F7893" t="s">
        <v>3930</v>
      </c>
      <c r="G7893" t="s">
        <v>3877</v>
      </c>
      <c r="H7893" t="s">
        <v>3876</v>
      </c>
      <c r="I7893">
        <v>2464</v>
      </c>
      <c r="J7893" s="41">
        <v>9.3500000000000007E-3</v>
      </c>
      <c r="K7893" s="42">
        <v>23.038400000000003</v>
      </c>
      <c r="L7893" s="43">
        <v>2.17</v>
      </c>
      <c r="M7893" s="42">
        <v>49.993328000000005</v>
      </c>
      <c r="N7893">
        <v>2</v>
      </c>
      <c r="O7893" s="43">
        <v>235</v>
      </c>
      <c r="P7893" s="42">
        <v>129.6</v>
      </c>
      <c r="Q7893" s="42">
        <v>24</v>
      </c>
      <c r="R7893" s="42">
        <v>6</v>
      </c>
    </row>
    <row r="7894" spans="1:18" x14ac:dyDescent="0.3">
      <c r="A7894" t="s">
        <v>3924</v>
      </c>
      <c r="B7894" s="17">
        <v>45178</v>
      </c>
      <c r="C7894" t="s">
        <v>3925</v>
      </c>
      <c r="D7894" t="s">
        <v>3926</v>
      </c>
      <c r="E7894" t="s">
        <v>3927</v>
      </c>
      <c r="F7894" t="s">
        <v>3930</v>
      </c>
      <c r="G7894" t="s">
        <v>3877</v>
      </c>
      <c r="H7894" t="s">
        <v>3876</v>
      </c>
      <c r="I7894">
        <v>1969</v>
      </c>
      <c r="J7894" s="41">
        <v>1.1770000000000001E-2</v>
      </c>
      <c r="K7894" s="42">
        <v>23.175130000000003</v>
      </c>
      <c r="L7894" s="43">
        <v>1.18</v>
      </c>
      <c r="M7894" s="42">
        <v>27.346653400000001</v>
      </c>
      <c r="N7894">
        <v>5</v>
      </c>
      <c r="O7894" s="43">
        <v>206</v>
      </c>
      <c r="P7894" s="42">
        <v>112.8</v>
      </c>
      <c r="Q7894" s="42">
        <v>24</v>
      </c>
      <c r="R7894" s="42">
        <v>9</v>
      </c>
    </row>
    <row r="7895" spans="1:18" x14ac:dyDescent="0.3">
      <c r="A7895" t="s">
        <v>3924</v>
      </c>
      <c r="B7895" s="17">
        <v>45179</v>
      </c>
      <c r="C7895" t="s">
        <v>3925</v>
      </c>
      <c r="D7895" t="s">
        <v>3926</v>
      </c>
      <c r="E7895" t="s">
        <v>3927</v>
      </c>
      <c r="F7895" t="s">
        <v>3930</v>
      </c>
      <c r="G7895" t="s">
        <v>3877</v>
      </c>
      <c r="H7895" t="s">
        <v>3876</v>
      </c>
      <c r="I7895">
        <v>1902</v>
      </c>
      <c r="J7895" s="41">
        <v>1.1990000000000002E-2</v>
      </c>
      <c r="K7895" s="42">
        <v>22.804980000000004</v>
      </c>
      <c r="L7895" s="43">
        <v>0.69</v>
      </c>
      <c r="M7895" s="42">
        <v>15.735436200000002</v>
      </c>
      <c r="N7895">
        <v>8</v>
      </c>
      <c r="O7895" s="43">
        <v>300</v>
      </c>
      <c r="P7895" s="42">
        <v>120</v>
      </c>
      <c r="Q7895" s="42">
        <v>25.5</v>
      </c>
      <c r="R7895" s="42">
        <v>5</v>
      </c>
    </row>
    <row r="7896" spans="1:18" x14ac:dyDescent="0.3">
      <c r="A7896" t="s">
        <v>3924</v>
      </c>
      <c r="B7896" s="17">
        <v>45180</v>
      </c>
      <c r="C7896" t="s">
        <v>3925</v>
      </c>
      <c r="D7896" t="s">
        <v>3926</v>
      </c>
      <c r="E7896" t="s">
        <v>3927</v>
      </c>
      <c r="F7896" t="s">
        <v>3930</v>
      </c>
      <c r="G7896" t="s">
        <v>3877</v>
      </c>
      <c r="H7896" t="s">
        <v>3876</v>
      </c>
      <c r="I7896">
        <v>2065</v>
      </c>
      <c r="J7896" s="41">
        <v>1.6390000000000002E-2</v>
      </c>
      <c r="K7896" s="42">
        <v>33.845350000000003</v>
      </c>
      <c r="L7896" s="43">
        <v>1.98</v>
      </c>
      <c r="M7896" s="42">
        <v>67.013793000000007</v>
      </c>
      <c r="N7896">
        <v>6</v>
      </c>
      <c r="O7896" s="43">
        <v>429</v>
      </c>
      <c r="P7896" s="42">
        <v>97.2</v>
      </c>
      <c r="Q7896" s="42">
        <v>21</v>
      </c>
      <c r="R7896" s="42">
        <v>3</v>
      </c>
    </row>
    <row r="7897" spans="1:18" x14ac:dyDescent="0.3">
      <c r="A7897" t="s">
        <v>3924</v>
      </c>
      <c r="B7897" s="17">
        <v>45181</v>
      </c>
      <c r="C7897" t="s">
        <v>3925</v>
      </c>
      <c r="D7897" t="s">
        <v>3926</v>
      </c>
      <c r="E7897" t="s">
        <v>3927</v>
      </c>
      <c r="F7897" t="s">
        <v>3930</v>
      </c>
      <c r="G7897" t="s">
        <v>3877</v>
      </c>
      <c r="H7897" t="s">
        <v>3876</v>
      </c>
      <c r="I7897">
        <v>2373</v>
      </c>
      <c r="J7897" s="41">
        <v>9.020000000000002E-3</v>
      </c>
      <c r="K7897" s="42">
        <v>21.404460000000004</v>
      </c>
      <c r="L7897" s="43">
        <v>0.8</v>
      </c>
      <c r="M7897" s="42">
        <v>17.123568000000002</v>
      </c>
      <c r="N7897">
        <v>2</v>
      </c>
      <c r="O7897" s="43">
        <v>177</v>
      </c>
      <c r="P7897" s="42">
        <v>91.2</v>
      </c>
      <c r="Q7897" s="42">
        <v>27</v>
      </c>
      <c r="R7897" s="42">
        <v>3</v>
      </c>
    </row>
    <row r="7898" spans="1:18" x14ac:dyDescent="0.3">
      <c r="A7898" t="s">
        <v>3924</v>
      </c>
      <c r="B7898" s="17">
        <v>45182</v>
      </c>
      <c r="C7898" t="s">
        <v>3925</v>
      </c>
      <c r="D7898" t="s">
        <v>3926</v>
      </c>
      <c r="E7898" t="s">
        <v>3927</v>
      </c>
      <c r="F7898" t="s">
        <v>3930</v>
      </c>
      <c r="G7898" t="s">
        <v>3877</v>
      </c>
      <c r="H7898" t="s">
        <v>3876</v>
      </c>
      <c r="I7898">
        <v>2922</v>
      </c>
      <c r="J7898" s="41">
        <v>1.5069999999999998E-2</v>
      </c>
      <c r="K7898" s="42">
        <v>44.034539999999993</v>
      </c>
      <c r="L7898" s="43">
        <v>1.1299999999999999</v>
      </c>
      <c r="M7898" s="42">
        <v>49.759030199999984</v>
      </c>
      <c r="N7898">
        <v>3</v>
      </c>
      <c r="O7898" s="43">
        <v>132</v>
      </c>
      <c r="P7898" s="42">
        <v>112.8</v>
      </c>
      <c r="Q7898" s="42">
        <v>31.5</v>
      </c>
      <c r="R7898" s="42">
        <v>11</v>
      </c>
    </row>
    <row r="7899" spans="1:18" x14ac:dyDescent="0.3">
      <c r="A7899" t="s">
        <v>3924</v>
      </c>
      <c r="B7899" s="17">
        <v>45183</v>
      </c>
      <c r="C7899" t="s">
        <v>3925</v>
      </c>
      <c r="D7899" t="s">
        <v>3926</v>
      </c>
      <c r="E7899" t="s">
        <v>3927</v>
      </c>
      <c r="F7899" t="s">
        <v>3930</v>
      </c>
      <c r="G7899" t="s">
        <v>3877</v>
      </c>
      <c r="H7899" t="s">
        <v>3876</v>
      </c>
      <c r="I7899">
        <v>2965</v>
      </c>
      <c r="J7899" s="41">
        <v>1.0450000000000003E-2</v>
      </c>
      <c r="K7899" s="42">
        <v>30.984250000000007</v>
      </c>
      <c r="L7899" s="43">
        <v>1.03</v>
      </c>
      <c r="M7899" s="42">
        <v>31.913777500000009</v>
      </c>
      <c r="N7899">
        <v>4</v>
      </c>
      <c r="O7899" s="43">
        <v>266</v>
      </c>
      <c r="P7899" s="42">
        <v>100.8</v>
      </c>
      <c r="Q7899" s="42">
        <v>30</v>
      </c>
      <c r="R7899" s="42">
        <v>7</v>
      </c>
    </row>
    <row r="7900" spans="1:18" x14ac:dyDescent="0.3">
      <c r="A7900" t="s">
        <v>3924</v>
      </c>
      <c r="B7900" s="17">
        <v>45184</v>
      </c>
      <c r="C7900" t="s">
        <v>3925</v>
      </c>
      <c r="D7900" t="s">
        <v>3926</v>
      </c>
      <c r="E7900" t="s">
        <v>3927</v>
      </c>
      <c r="F7900" t="s">
        <v>3930</v>
      </c>
      <c r="G7900" t="s">
        <v>3877</v>
      </c>
      <c r="H7900" t="s">
        <v>3876</v>
      </c>
      <c r="I7900">
        <v>2247</v>
      </c>
      <c r="J7900" s="41">
        <v>1.298E-2</v>
      </c>
      <c r="K7900" s="42">
        <v>29.166060000000002</v>
      </c>
      <c r="L7900" s="43">
        <v>2.11</v>
      </c>
      <c r="M7900" s="42">
        <v>61.540386599999998</v>
      </c>
      <c r="N7900">
        <v>5</v>
      </c>
      <c r="O7900" s="43">
        <v>310</v>
      </c>
      <c r="P7900" s="42">
        <v>99.6</v>
      </c>
      <c r="Q7900" s="42">
        <v>31.5</v>
      </c>
      <c r="R7900" s="42">
        <v>12</v>
      </c>
    </row>
    <row r="7901" spans="1:18" x14ac:dyDescent="0.3">
      <c r="A7901" t="s">
        <v>3924</v>
      </c>
      <c r="B7901" s="17">
        <v>45185</v>
      </c>
      <c r="C7901" t="s">
        <v>3925</v>
      </c>
      <c r="D7901" t="s">
        <v>3926</v>
      </c>
      <c r="E7901" t="s">
        <v>3927</v>
      </c>
      <c r="F7901" t="s">
        <v>3930</v>
      </c>
      <c r="G7901" t="s">
        <v>3877</v>
      </c>
      <c r="H7901" t="s">
        <v>3876</v>
      </c>
      <c r="I7901">
        <v>2928</v>
      </c>
      <c r="J7901" s="41">
        <v>1.2210000000000002E-2</v>
      </c>
      <c r="K7901" s="42">
        <v>35.750880000000009</v>
      </c>
      <c r="L7901" s="43">
        <v>1.45</v>
      </c>
      <c r="M7901" s="42">
        <v>51.83877600000001</v>
      </c>
      <c r="N7901">
        <v>4</v>
      </c>
      <c r="O7901" s="43">
        <v>236</v>
      </c>
      <c r="P7901" s="42">
        <v>115.19999999999999</v>
      </c>
      <c r="Q7901" s="42">
        <v>13.5</v>
      </c>
      <c r="R7901" s="42">
        <v>14</v>
      </c>
    </row>
    <row r="7902" spans="1:18" x14ac:dyDescent="0.3">
      <c r="A7902" t="s">
        <v>3924</v>
      </c>
      <c r="B7902" s="17">
        <v>45186</v>
      </c>
      <c r="C7902" t="s">
        <v>3925</v>
      </c>
      <c r="D7902" t="s">
        <v>3926</v>
      </c>
      <c r="E7902" t="s">
        <v>3927</v>
      </c>
      <c r="F7902" t="s">
        <v>3930</v>
      </c>
      <c r="G7902" t="s">
        <v>3877</v>
      </c>
      <c r="H7902" t="s">
        <v>3876</v>
      </c>
      <c r="I7902">
        <v>2223</v>
      </c>
      <c r="J7902" s="41">
        <v>1.6499999999999997E-2</v>
      </c>
      <c r="K7902" s="42">
        <v>36.679499999999997</v>
      </c>
      <c r="L7902" s="43">
        <v>1.1599999999999999</v>
      </c>
      <c r="M7902" s="42">
        <v>42.548219999999993</v>
      </c>
      <c r="N7902">
        <v>4</v>
      </c>
      <c r="O7902" s="43">
        <v>234</v>
      </c>
      <c r="P7902" s="42">
        <v>136.79999999999998</v>
      </c>
      <c r="Q7902" s="42">
        <v>18</v>
      </c>
      <c r="R7902" s="42">
        <v>12</v>
      </c>
    </row>
    <row r="7903" spans="1:18" x14ac:dyDescent="0.3">
      <c r="A7903" t="s">
        <v>3924</v>
      </c>
      <c r="B7903" s="17">
        <v>45187</v>
      </c>
      <c r="C7903" t="s">
        <v>3925</v>
      </c>
      <c r="D7903" t="s">
        <v>3926</v>
      </c>
      <c r="E7903" t="s">
        <v>3927</v>
      </c>
      <c r="F7903" t="s">
        <v>3930</v>
      </c>
      <c r="G7903" t="s">
        <v>3877</v>
      </c>
      <c r="H7903" t="s">
        <v>3876</v>
      </c>
      <c r="I7903">
        <v>2121</v>
      </c>
      <c r="J7903" s="41">
        <v>1.3200000000000002E-2</v>
      </c>
      <c r="K7903" s="42">
        <v>27.997200000000003</v>
      </c>
      <c r="L7903" s="43">
        <v>2.09</v>
      </c>
      <c r="M7903" s="42">
        <v>58.514147999999999</v>
      </c>
      <c r="N7903">
        <v>2</v>
      </c>
      <c r="O7903" s="43">
        <v>83</v>
      </c>
      <c r="P7903" s="42">
        <v>112.8</v>
      </c>
      <c r="Q7903" s="42">
        <v>28.5</v>
      </c>
      <c r="R7903" s="42">
        <v>9</v>
      </c>
    </row>
    <row r="7904" spans="1:18" x14ac:dyDescent="0.3">
      <c r="A7904" t="s">
        <v>3924</v>
      </c>
      <c r="B7904" s="17">
        <v>45188</v>
      </c>
      <c r="C7904" t="s">
        <v>3925</v>
      </c>
      <c r="D7904" t="s">
        <v>3926</v>
      </c>
      <c r="E7904" t="s">
        <v>3927</v>
      </c>
      <c r="F7904" t="s">
        <v>3930</v>
      </c>
      <c r="G7904" t="s">
        <v>3877</v>
      </c>
      <c r="H7904" t="s">
        <v>3876</v>
      </c>
      <c r="I7904">
        <v>1921</v>
      </c>
      <c r="J7904" s="41">
        <v>1.0340000000000004E-2</v>
      </c>
      <c r="K7904" s="42">
        <v>19.863140000000008</v>
      </c>
      <c r="L7904" s="43">
        <v>0.79</v>
      </c>
      <c r="M7904" s="42">
        <v>15.691880600000008</v>
      </c>
      <c r="N7904">
        <v>2</v>
      </c>
      <c r="O7904" s="43">
        <v>115</v>
      </c>
      <c r="P7904" s="42">
        <v>94.8</v>
      </c>
      <c r="Q7904" s="42">
        <v>19.5</v>
      </c>
      <c r="R7904" s="42">
        <v>11</v>
      </c>
    </row>
    <row r="7905" spans="1:18" x14ac:dyDescent="0.3">
      <c r="A7905" t="s">
        <v>3924</v>
      </c>
      <c r="B7905" s="17">
        <v>45189</v>
      </c>
      <c r="C7905" t="s">
        <v>3925</v>
      </c>
      <c r="D7905" t="s">
        <v>3926</v>
      </c>
      <c r="E7905" t="s">
        <v>3927</v>
      </c>
      <c r="F7905" t="s">
        <v>3930</v>
      </c>
      <c r="G7905" t="s">
        <v>3877</v>
      </c>
      <c r="H7905" t="s">
        <v>3876</v>
      </c>
      <c r="I7905">
        <v>2560</v>
      </c>
      <c r="J7905" s="41">
        <v>1.3200000000000002E-2</v>
      </c>
      <c r="K7905" s="42">
        <v>33.792000000000002</v>
      </c>
      <c r="L7905" s="43">
        <v>1.37</v>
      </c>
      <c r="M7905" s="42">
        <v>46.295040000000007</v>
      </c>
      <c r="N7905">
        <v>2</v>
      </c>
      <c r="O7905" s="43">
        <v>255</v>
      </c>
      <c r="P7905" s="42">
        <v>111.6</v>
      </c>
      <c r="Q7905" s="42">
        <v>40.5</v>
      </c>
      <c r="R7905" s="42">
        <v>9</v>
      </c>
    </row>
    <row r="7906" spans="1:18" x14ac:dyDescent="0.3">
      <c r="A7906" t="s">
        <v>3924</v>
      </c>
      <c r="B7906" s="17">
        <v>45190</v>
      </c>
      <c r="C7906" t="s">
        <v>3925</v>
      </c>
      <c r="D7906" t="s">
        <v>3926</v>
      </c>
      <c r="E7906" t="s">
        <v>3927</v>
      </c>
      <c r="F7906" t="s">
        <v>3930</v>
      </c>
      <c r="G7906" t="s">
        <v>3877</v>
      </c>
      <c r="H7906" t="s">
        <v>3876</v>
      </c>
      <c r="I7906">
        <v>2214</v>
      </c>
      <c r="J7906" s="41">
        <v>1.3090000000000003E-2</v>
      </c>
      <c r="K7906" s="42">
        <v>28.981260000000006</v>
      </c>
      <c r="L7906" s="43">
        <v>1.05</v>
      </c>
      <c r="M7906" s="42">
        <v>30.430323000000008</v>
      </c>
      <c r="N7906">
        <v>5</v>
      </c>
      <c r="O7906" s="43">
        <v>377</v>
      </c>
      <c r="P7906" s="42">
        <v>108</v>
      </c>
      <c r="Q7906" s="42">
        <v>34.5</v>
      </c>
      <c r="R7906" s="42">
        <v>13</v>
      </c>
    </row>
    <row r="7907" spans="1:18" x14ac:dyDescent="0.3">
      <c r="A7907" t="s">
        <v>3924</v>
      </c>
      <c r="B7907" s="17">
        <v>45191</v>
      </c>
      <c r="C7907" t="s">
        <v>3925</v>
      </c>
      <c r="D7907" t="s">
        <v>3926</v>
      </c>
      <c r="E7907" t="s">
        <v>3927</v>
      </c>
      <c r="F7907" t="s">
        <v>3930</v>
      </c>
      <c r="G7907" t="s">
        <v>3877</v>
      </c>
      <c r="H7907" t="s">
        <v>3876</v>
      </c>
      <c r="I7907">
        <v>2835</v>
      </c>
      <c r="J7907" s="41">
        <v>1.3860000000000001E-2</v>
      </c>
      <c r="K7907" s="42">
        <v>39.293100000000003</v>
      </c>
      <c r="L7907" s="43">
        <v>1.41</v>
      </c>
      <c r="M7907" s="42">
        <v>55.403271000000004</v>
      </c>
      <c r="N7907">
        <v>5</v>
      </c>
      <c r="O7907" s="43">
        <v>287</v>
      </c>
      <c r="P7907" s="42">
        <v>145.19999999999999</v>
      </c>
      <c r="Q7907" s="42">
        <v>33</v>
      </c>
      <c r="R7907" s="42">
        <v>13</v>
      </c>
    </row>
    <row r="7908" spans="1:18" x14ac:dyDescent="0.3">
      <c r="A7908" t="s">
        <v>3924</v>
      </c>
      <c r="B7908" s="17">
        <v>45192</v>
      </c>
      <c r="C7908" t="s">
        <v>3925</v>
      </c>
      <c r="D7908" t="s">
        <v>3926</v>
      </c>
      <c r="E7908" t="s">
        <v>3927</v>
      </c>
      <c r="F7908" t="s">
        <v>3930</v>
      </c>
      <c r="G7908" t="s">
        <v>3877</v>
      </c>
      <c r="H7908" t="s">
        <v>3876</v>
      </c>
      <c r="I7908">
        <v>1754</v>
      </c>
      <c r="J7908" s="41">
        <v>1.2650000000000002E-2</v>
      </c>
      <c r="K7908" s="42">
        <v>22.188100000000002</v>
      </c>
      <c r="L7908" s="43">
        <v>1.3</v>
      </c>
      <c r="M7908" s="42">
        <v>28.844530000000002</v>
      </c>
      <c r="N7908">
        <v>2</v>
      </c>
      <c r="O7908" s="43">
        <v>213</v>
      </c>
      <c r="P7908" s="42">
        <v>120</v>
      </c>
      <c r="Q7908" s="42">
        <v>24</v>
      </c>
      <c r="R7908" s="42">
        <v>7</v>
      </c>
    </row>
    <row r="7909" spans="1:18" x14ac:dyDescent="0.3">
      <c r="A7909" t="s">
        <v>3924</v>
      </c>
      <c r="B7909" s="17">
        <v>45193</v>
      </c>
      <c r="C7909" t="s">
        <v>3925</v>
      </c>
      <c r="D7909" t="s">
        <v>3926</v>
      </c>
      <c r="E7909" t="s">
        <v>3927</v>
      </c>
      <c r="F7909" t="s">
        <v>3930</v>
      </c>
      <c r="G7909" t="s">
        <v>3877</v>
      </c>
      <c r="H7909" t="s">
        <v>3876</v>
      </c>
      <c r="I7909">
        <v>1986</v>
      </c>
      <c r="J7909" s="41">
        <v>1.3200000000000002E-2</v>
      </c>
      <c r="K7909" s="42">
        <v>26.215200000000003</v>
      </c>
      <c r="L7909" s="43">
        <v>0.84</v>
      </c>
      <c r="M7909" s="42">
        <v>22.020768</v>
      </c>
      <c r="N7909">
        <v>5</v>
      </c>
      <c r="O7909" s="43">
        <v>319</v>
      </c>
      <c r="P7909" s="42">
        <v>86.399999999999991</v>
      </c>
      <c r="Q7909" s="42">
        <v>22.5</v>
      </c>
      <c r="R7909" s="42">
        <v>10</v>
      </c>
    </row>
    <row r="7910" spans="1:18" x14ac:dyDescent="0.3">
      <c r="A7910" t="s">
        <v>3924</v>
      </c>
      <c r="B7910" s="17">
        <v>45194</v>
      </c>
      <c r="C7910" t="s">
        <v>3925</v>
      </c>
      <c r="D7910" t="s">
        <v>3926</v>
      </c>
      <c r="E7910" t="s">
        <v>3927</v>
      </c>
      <c r="F7910" t="s">
        <v>3930</v>
      </c>
      <c r="G7910" t="s">
        <v>3877</v>
      </c>
      <c r="H7910" t="s">
        <v>3876</v>
      </c>
      <c r="I7910">
        <v>2690</v>
      </c>
      <c r="J7910" s="41">
        <v>9.9000000000000025E-3</v>
      </c>
      <c r="K7910" s="42">
        <v>26.631000000000007</v>
      </c>
      <c r="L7910" s="43">
        <v>1.68</v>
      </c>
      <c r="M7910" s="42">
        <v>44.740080000000013</v>
      </c>
      <c r="N7910">
        <v>7</v>
      </c>
      <c r="O7910" s="43">
        <v>432</v>
      </c>
      <c r="P7910" s="42">
        <v>118.8</v>
      </c>
      <c r="Q7910" s="42">
        <v>21</v>
      </c>
      <c r="R7910" s="42">
        <v>8</v>
      </c>
    </row>
    <row r="7911" spans="1:18" x14ac:dyDescent="0.3">
      <c r="A7911" t="s">
        <v>3924</v>
      </c>
      <c r="B7911" s="17">
        <v>45195</v>
      </c>
      <c r="C7911" t="s">
        <v>3925</v>
      </c>
      <c r="D7911" t="s">
        <v>3926</v>
      </c>
      <c r="E7911" t="s">
        <v>3927</v>
      </c>
      <c r="F7911" t="s">
        <v>3930</v>
      </c>
      <c r="G7911" t="s">
        <v>3877</v>
      </c>
      <c r="H7911" t="s">
        <v>3876</v>
      </c>
      <c r="I7911">
        <v>2043</v>
      </c>
      <c r="J7911" s="41">
        <v>1.2980000000000002E-2</v>
      </c>
      <c r="K7911" s="42">
        <v>26.518140000000002</v>
      </c>
      <c r="L7911" s="43">
        <v>1.05</v>
      </c>
      <c r="M7911" s="42">
        <v>27.844047000000003</v>
      </c>
      <c r="N7911">
        <v>7</v>
      </c>
      <c r="O7911" s="43">
        <v>544</v>
      </c>
      <c r="P7911" s="42">
        <v>112.8</v>
      </c>
      <c r="Q7911" s="42">
        <v>18</v>
      </c>
      <c r="R7911" s="42">
        <v>9</v>
      </c>
    </row>
    <row r="7912" spans="1:18" x14ac:dyDescent="0.3">
      <c r="A7912" t="s">
        <v>3924</v>
      </c>
      <c r="B7912" s="17">
        <v>45196</v>
      </c>
      <c r="C7912" t="s">
        <v>3925</v>
      </c>
      <c r="D7912" t="s">
        <v>3926</v>
      </c>
      <c r="E7912" t="s">
        <v>3927</v>
      </c>
      <c r="F7912" t="s">
        <v>3930</v>
      </c>
      <c r="G7912" t="s">
        <v>3877</v>
      </c>
      <c r="H7912" t="s">
        <v>3876</v>
      </c>
      <c r="I7912">
        <v>2360</v>
      </c>
      <c r="J7912" s="41">
        <v>1.2760000000000001E-2</v>
      </c>
      <c r="K7912" s="42">
        <v>30.113600000000002</v>
      </c>
      <c r="L7912" s="43">
        <v>2.12</v>
      </c>
      <c r="M7912" s="42">
        <v>63.840832000000006</v>
      </c>
      <c r="N7912">
        <v>2</v>
      </c>
      <c r="O7912" s="43">
        <v>231</v>
      </c>
      <c r="P7912" s="42">
        <v>126</v>
      </c>
      <c r="Q7912" s="42">
        <v>21</v>
      </c>
      <c r="R7912" s="42">
        <v>17</v>
      </c>
    </row>
    <row r="7913" spans="1:18" x14ac:dyDescent="0.3">
      <c r="A7913" t="s">
        <v>3924</v>
      </c>
      <c r="B7913" s="17">
        <v>45197</v>
      </c>
      <c r="C7913" t="s">
        <v>3925</v>
      </c>
      <c r="D7913" t="s">
        <v>3926</v>
      </c>
      <c r="E7913" t="s">
        <v>3927</v>
      </c>
      <c r="F7913" t="s">
        <v>3930</v>
      </c>
      <c r="G7913" t="s">
        <v>3877</v>
      </c>
      <c r="H7913" t="s">
        <v>3876</v>
      </c>
      <c r="I7913">
        <v>1912</v>
      </c>
      <c r="J7913" s="41">
        <v>1.0120000000000001E-2</v>
      </c>
      <c r="K7913" s="42">
        <v>19.349440000000001</v>
      </c>
      <c r="L7913" s="43">
        <v>0.5</v>
      </c>
      <c r="M7913" s="42">
        <v>9.6747200000000007</v>
      </c>
      <c r="N7913">
        <v>6</v>
      </c>
      <c r="O7913" s="43">
        <v>365</v>
      </c>
      <c r="P7913" s="42">
        <v>138</v>
      </c>
      <c r="Q7913" s="42">
        <v>33</v>
      </c>
      <c r="R7913" s="42">
        <v>11</v>
      </c>
    </row>
    <row r="7914" spans="1:18" x14ac:dyDescent="0.3">
      <c r="A7914" t="s">
        <v>3924</v>
      </c>
      <c r="B7914" s="17">
        <v>45198</v>
      </c>
      <c r="C7914" t="s">
        <v>3925</v>
      </c>
      <c r="D7914" t="s">
        <v>3926</v>
      </c>
      <c r="E7914" t="s">
        <v>3927</v>
      </c>
      <c r="F7914" t="s">
        <v>3930</v>
      </c>
      <c r="G7914" t="s">
        <v>3877</v>
      </c>
      <c r="H7914" t="s">
        <v>3876</v>
      </c>
      <c r="I7914">
        <v>2743</v>
      </c>
      <c r="J7914" s="41">
        <v>8.6900000000000015E-3</v>
      </c>
      <c r="K7914" s="42">
        <v>23.836670000000005</v>
      </c>
      <c r="L7914" s="43">
        <v>1.65</v>
      </c>
      <c r="M7914" s="42">
        <v>39.330505500000008</v>
      </c>
      <c r="N7914">
        <v>6</v>
      </c>
      <c r="O7914" s="43">
        <v>243</v>
      </c>
      <c r="P7914" s="42">
        <v>132</v>
      </c>
      <c r="Q7914" s="42">
        <v>22.5</v>
      </c>
      <c r="R7914" s="42">
        <v>7</v>
      </c>
    </row>
    <row r="7915" spans="1:18" x14ac:dyDescent="0.3">
      <c r="A7915" t="s">
        <v>3924</v>
      </c>
      <c r="B7915" s="17">
        <v>45199</v>
      </c>
      <c r="C7915" t="s">
        <v>3925</v>
      </c>
      <c r="D7915" t="s">
        <v>3926</v>
      </c>
      <c r="E7915" t="s">
        <v>3927</v>
      </c>
      <c r="F7915" t="s">
        <v>3930</v>
      </c>
      <c r="G7915" t="s">
        <v>3877</v>
      </c>
      <c r="H7915" t="s">
        <v>3876</v>
      </c>
      <c r="I7915">
        <v>1717</v>
      </c>
      <c r="J7915" s="41">
        <v>9.3500000000000007E-3</v>
      </c>
      <c r="K7915" s="42">
        <v>16.05395</v>
      </c>
      <c r="L7915" s="43">
        <v>1.36</v>
      </c>
      <c r="M7915" s="42">
        <v>21.833372000000001</v>
      </c>
      <c r="N7915">
        <v>5</v>
      </c>
      <c r="O7915" s="43">
        <v>352</v>
      </c>
      <c r="P7915" s="42">
        <v>105.6</v>
      </c>
      <c r="Q7915" s="42">
        <v>24</v>
      </c>
      <c r="R7915" s="42">
        <v>8</v>
      </c>
    </row>
    <row r="7916" spans="1:18" x14ac:dyDescent="0.3">
      <c r="A7916" t="s">
        <v>3924</v>
      </c>
      <c r="B7916" s="17">
        <v>45200</v>
      </c>
      <c r="C7916" t="s">
        <v>3925</v>
      </c>
      <c r="D7916" t="s">
        <v>3926</v>
      </c>
      <c r="E7916" t="s">
        <v>3927</v>
      </c>
      <c r="F7916" t="s">
        <v>3930</v>
      </c>
      <c r="G7916" t="s">
        <v>3877</v>
      </c>
      <c r="H7916" t="s">
        <v>3876</v>
      </c>
      <c r="I7916">
        <v>2762</v>
      </c>
      <c r="J7916" s="41">
        <v>1.529E-2</v>
      </c>
      <c r="K7916" s="42">
        <v>42.230980000000002</v>
      </c>
      <c r="L7916" s="43">
        <v>1.08</v>
      </c>
      <c r="M7916" s="42">
        <v>45.609458400000008</v>
      </c>
      <c r="N7916">
        <v>6</v>
      </c>
      <c r="O7916" s="43">
        <v>498</v>
      </c>
      <c r="P7916" s="42">
        <v>126</v>
      </c>
      <c r="Q7916" s="42">
        <v>30</v>
      </c>
      <c r="R7916" s="42">
        <v>7</v>
      </c>
    </row>
    <row r="7917" spans="1:18" x14ac:dyDescent="0.3">
      <c r="A7917" t="s">
        <v>3924</v>
      </c>
      <c r="B7917" s="17">
        <v>45201</v>
      </c>
      <c r="C7917" t="s">
        <v>3925</v>
      </c>
      <c r="D7917" t="s">
        <v>3926</v>
      </c>
      <c r="E7917" t="s">
        <v>3927</v>
      </c>
      <c r="F7917" t="s">
        <v>3930</v>
      </c>
      <c r="G7917" t="s">
        <v>3877</v>
      </c>
      <c r="H7917" t="s">
        <v>3876</v>
      </c>
      <c r="I7917">
        <v>3148</v>
      </c>
      <c r="J7917" s="41">
        <v>1.1000000000000003E-2</v>
      </c>
      <c r="K7917" s="42">
        <v>34.628000000000007</v>
      </c>
      <c r="L7917" s="43">
        <v>0.85</v>
      </c>
      <c r="M7917" s="42">
        <v>29.433800000000005</v>
      </c>
      <c r="N7917">
        <v>2</v>
      </c>
      <c r="O7917" s="43">
        <v>170</v>
      </c>
      <c r="P7917" s="42">
        <v>133.19999999999999</v>
      </c>
      <c r="Q7917" s="42">
        <v>31.5</v>
      </c>
      <c r="R7917" s="42">
        <v>11</v>
      </c>
    </row>
    <row r="7918" spans="1:18" x14ac:dyDescent="0.3">
      <c r="A7918" t="s">
        <v>3924</v>
      </c>
      <c r="B7918" s="17">
        <v>45202</v>
      </c>
      <c r="C7918" t="s">
        <v>3925</v>
      </c>
      <c r="D7918" t="s">
        <v>3926</v>
      </c>
      <c r="E7918" t="s">
        <v>3927</v>
      </c>
      <c r="F7918" t="s">
        <v>3930</v>
      </c>
      <c r="G7918" t="s">
        <v>3877</v>
      </c>
      <c r="H7918" t="s">
        <v>3876</v>
      </c>
      <c r="I7918">
        <v>2329</v>
      </c>
      <c r="J7918" s="41">
        <v>1.2100000000000001E-2</v>
      </c>
      <c r="K7918" s="42">
        <v>28.180900000000005</v>
      </c>
      <c r="L7918" s="43">
        <v>1.39</v>
      </c>
      <c r="M7918" s="42">
        <v>39.171451000000005</v>
      </c>
      <c r="N7918">
        <v>3</v>
      </c>
      <c r="O7918" s="43">
        <v>308</v>
      </c>
      <c r="P7918" s="42">
        <v>138</v>
      </c>
      <c r="Q7918" s="42">
        <v>30</v>
      </c>
      <c r="R7918" s="42">
        <v>8</v>
      </c>
    </row>
    <row r="7919" spans="1:18" x14ac:dyDescent="0.3">
      <c r="A7919" t="s">
        <v>3924</v>
      </c>
      <c r="B7919" s="17">
        <v>45203</v>
      </c>
      <c r="C7919" t="s">
        <v>3925</v>
      </c>
      <c r="D7919" t="s">
        <v>3926</v>
      </c>
      <c r="E7919" t="s">
        <v>3927</v>
      </c>
      <c r="F7919" t="s">
        <v>3930</v>
      </c>
      <c r="G7919" t="s">
        <v>3877</v>
      </c>
      <c r="H7919" t="s">
        <v>3876</v>
      </c>
      <c r="I7919">
        <v>1965</v>
      </c>
      <c r="J7919" s="41">
        <v>1.0010000000000002E-2</v>
      </c>
      <c r="K7919" s="42">
        <v>19.669650000000004</v>
      </c>
      <c r="L7919" s="43">
        <v>1.39</v>
      </c>
      <c r="M7919" s="42">
        <v>27.340813500000003</v>
      </c>
      <c r="N7919">
        <v>5</v>
      </c>
      <c r="O7919" s="43">
        <v>317</v>
      </c>
      <c r="P7919" s="42">
        <v>129.6</v>
      </c>
      <c r="Q7919" s="42">
        <v>19.5</v>
      </c>
      <c r="R7919" s="42">
        <v>5</v>
      </c>
    </row>
    <row r="7920" spans="1:18" x14ac:dyDescent="0.3">
      <c r="A7920" t="s">
        <v>3924</v>
      </c>
      <c r="B7920" s="17">
        <v>45204</v>
      </c>
      <c r="C7920" t="s">
        <v>3925</v>
      </c>
      <c r="D7920" t="s">
        <v>3926</v>
      </c>
      <c r="E7920" t="s">
        <v>3927</v>
      </c>
      <c r="F7920" t="s">
        <v>3930</v>
      </c>
      <c r="G7920" t="s">
        <v>3877</v>
      </c>
      <c r="H7920" t="s">
        <v>3876</v>
      </c>
      <c r="I7920">
        <v>2987</v>
      </c>
      <c r="J7920" s="41">
        <v>1.0670000000000001E-2</v>
      </c>
      <c r="K7920" s="42">
        <v>31.871290000000002</v>
      </c>
      <c r="L7920" s="43">
        <v>1.48</v>
      </c>
      <c r="M7920" s="42">
        <v>47.1695092</v>
      </c>
      <c r="N7920">
        <v>2</v>
      </c>
      <c r="O7920" s="43">
        <v>200</v>
      </c>
      <c r="P7920" s="42">
        <v>142.79999999999998</v>
      </c>
      <c r="Q7920" s="42">
        <v>24</v>
      </c>
      <c r="R7920" s="42">
        <v>11</v>
      </c>
    </row>
    <row r="7921" spans="1:18" x14ac:dyDescent="0.3">
      <c r="A7921" t="s">
        <v>3924</v>
      </c>
      <c r="B7921" s="17">
        <v>45205</v>
      </c>
      <c r="C7921" t="s">
        <v>3925</v>
      </c>
      <c r="D7921" t="s">
        <v>3926</v>
      </c>
      <c r="E7921" t="s">
        <v>3927</v>
      </c>
      <c r="F7921" t="s">
        <v>3930</v>
      </c>
      <c r="G7921" t="s">
        <v>3877</v>
      </c>
      <c r="H7921" t="s">
        <v>3876</v>
      </c>
      <c r="I7921">
        <v>2920</v>
      </c>
      <c r="J7921" s="41">
        <v>1.3640000000000003E-2</v>
      </c>
      <c r="K7921" s="42">
        <v>39.828800000000008</v>
      </c>
      <c r="L7921" s="43">
        <v>2.09</v>
      </c>
      <c r="M7921" s="42">
        <v>83.242192000000017</v>
      </c>
      <c r="N7921">
        <v>3</v>
      </c>
      <c r="O7921" s="43">
        <v>343</v>
      </c>
      <c r="P7921" s="42">
        <v>108</v>
      </c>
      <c r="Q7921" s="42">
        <v>31.5</v>
      </c>
      <c r="R7921" s="42">
        <v>12</v>
      </c>
    </row>
    <row r="7922" spans="1:18" x14ac:dyDescent="0.3">
      <c r="A7922" t="s">
        <v>3924</v>
      </c>
      <c r="B7922" s="17">
        <v>45206</v>
      </c>
      <c r="C7922" t="s">
        <v>3925</v>
      </c>
      <c r="D7922" t="s">
        <v>3926</v>
      </c>
      <c r="E7922" t="s">
        <v>3927</v>
      </c>
      <c r="F7922" t="s">
        <v>3930</v>
      </c>
      <c r="G7922" t="s">
        <v>3877</v>
      </c>
      <c r="H7922" t="s">
        <v>3876</v>
      </c>
      <c r="I7922">
        <v>3156</v>
      </c>
      <c r="J7922" s="41">
        <v>1.3529999999999999E-2</v>
      </c>
      <c r="K7922" s="42">
        <v>42.700679999999998</v>
      </c>
      <c r="L7922" s="43">
        <v>1.1100000000000001</v>
      </c>
      <c r="M7922" s="42">
        <v>47.397754800000001</v>
      </c>
      <c r="N7922">
        <v>6</v>
      </c>
      <c r="O7922" s="43">
        <v>519</v>
      </c>
      <c r="P7922" s="42">
        <v>91.2</v>
      </c>
      <c r="Q7922" s="42">
        <v>19.5</v>
      </c>
      <c r="R7922" s="42">
        <v>4</v>
      </c>
    </row>
    <row r="7923" spans="1:18" x14ac:dyDescent="0.3">
      <c r="A7923" t="s">
        <v>3924</v>
      </c>
      <c r="B7923" s="17">
        <v>45207</v>
      </c>
      <c r="C7923" t="s">
        <v>3925</v>
      </c>
      <c r="D7923" t="s">
        <v>3926</v>
      </c>
      <c r="E7923" t="s">
        <v>3927</v>
      </c>
      <c r="F7923" t="s">
        <v>3930</v>
      </c>
      <c r="G7923" t="s">
        <v>3877</v>
      </c>
      <c r="H7923" t="s">
        <v>3876</v>
      </c>
      <c r="I7923">
        <v>2665</v>
      </c>
      <c r="J7923" s="41">
        <v>1.6829999999999998E-2</v>
      </c>
      <c r="K7923" s="42">
        <v>44.851949999999995</v>
      </c>
      <c r="L7923" s="43">
        <v>1.01</v>
      </c>
      <c r="M7923" s="42">
        <v>45.300469499999998</v>
      </c>
      <c r="N7923">
        <v>2</v>
      </c>
      <c r="O7923" s="43">
        <v>195</v>
      </c>
      <c r="P7923" s="42">
        <v>90</v>
      </c>
      <c r="Q7923" s="42">
        <v>10.5</v>
      </c>
      <c r="R7923" s="42">
        <v>10</v>
      </c>
    </row>
    <row r="7924" spans="1:18" x14ac:dyDescent="0.3">
      <c r="A7924" t="s">
        <v>3924</v>
      </c>
      <c r="B7924" s="17">
        <v>45208</v>
      </c>
      <c r="C7924" t="s">
        <v>3925</v>
      </c>
      <c r="D7924" t="s">
        <v>3926</v>
      </c>
      <c r="E7924" t="s">
        <v>3927</v>
      </c>
      <c r="F7924" t="s">
        <v>3930</v>
      </c>
      <c r="G7924" t="s">
        <v>3877</v>
      </c>
      <c r="H7924" t="s">
        <v>3876</v>
      </c>
      <c r="I7924">
        <v>2344</v>
      </c>
      <c r="J7924" s="41">
        <v>1.1990000000000001E-2</v>
      </c>
      <c r="K7924" s="42">
        <v>28.104560000000003</v>
      </c>
      <c r="L7924" s="43">
        <v>1.41</v>
      </c>
      <c r="M7924" s="42">
        <v>39.627429599999999</v>
      </c>
      <c r="N7924">
        <v>4</v>
      </c>
      <c r="O7924" s="43">
        <v>265</v>
      </c>
      <c r="P7924" s="42">
        <v>124.8</v>
      </c>
      <c r="Q7924" s="42">
        <v>22.5</v>
      </c>
      <c r="R7924" s="42">
        <v>10</v>
      </c>
    </row>
    <row r="7925" spans="1:18" x14ac:dyDescent="0.3">
      <c r="A7925" t="s">
        <v>3924</v>
      </c>
      <c r="B7925" s="17">
        <v>45209</v>
      </c>
      <c r="C7925" t="s">
        <v>3925</v>
      </c>
      <c r="D7925" t="s">
        <v>3926</v>
      </c>
      <c r="E7925" t="s">
        <v>3927</v>
      </c>
      <c r="F7925" t="s">
        <v>3930</v>
      </c>
      <c r="G7925" t="s">
        <v>3877</v>
      </c>
      <c r="H7925" t="s">
        <v>3876</v>
      </c>
      <c r="I7925">
        <v>1765</v>
      </c>
      <c r="J7925" s="41">
        <v>1.4410000000000001E-2</v>
      </c>
      <c r="K7925" s="42">
        <v>25.43365</v>
      </c>
      <c r="L7925" s="43">
        <v>0.7</v>
      </c>
      <c r="M7925" s="42">
        <v>17.803554999999999</v>
      </c>
      <c r="N7925">
        <v>7</v>
      </c>
      <c r="O7925" s="43">
        <v>629</v>
      </c>
      <c r="P7925" s="42">
        <v>120</v>
      </c>
      <c r="Q7925" s="42">
        <v>36</v>
      </c>
      <c r="R7925" s="42">
        <v>10</v>
      </c>
    </row>
    <row r="7926" spans="1:18" x14ac:dyDescent="0.3">
      <c r="A7926" t="s">
        <v>3924</v>
      </c>
      <c r="B7926" s="17">
        <v>45210</v>
      </c>
      <c r="C7926" t="s">
        <v>3925</v>
      </c>
      <c r="D7926" t="s">
        <v>3926</v>
      </c>
      <c r="E7926" t="s">
        <v>3927</v>
      </c>
      <c r="F7926" t="s">
        <v>3930</v>
      </c>
      <c r="G7926" t="s">
        <v>3877</v>
      </c>
      <c r="H7926" t="s">
        <v>3876</v>
      </c>
      <c r="I7926">
        <v>2792</v>
      </c>
      <c r="J7926" s="41">
        <v>1.3530000000000002E-2</v>
      </c>
      <c r="K7926" s="42">
        <v>37.775760000000005</v>
      </c>
      <c r="L7926" s="43">
        <v>0.59</v>
      </c>
      <c r="M7926" s="42">
        <v>22.287698400000004</v>
      </c>
      <c r="N7926">
        <v>8</v>
      </c>
      <c r="O7926" s="43">
        <v>631</v>
      </c>
      <c r="P7926" s="42">
        <v>84</v>
      </c>
      <c r="Q7926" s="42">
        <v>33</v>
      </c>
      <c r="R7926" s="42">
        <v>8</v>
      </c>
    </row>
    <row r="7927" spans="1:18" x14ac:dyDescent="0.3">
      <c r="A7927" t="s">
        <v>3924</v>
      </c>
      <c r="B7927" s="17">
        <v>45211</v>
      </c>
      <c r="C7927" t="s">
        <v>3925</v>
      </c>
      <c r="D7927" t="s">
        <v>3926</v>
      </c>
      <c r="E7927" t="s">
        <v>3927</v>
      </c>
      <c r="F7927" t="s">
        <v>3930</v>
      </c>
      <c r="G7927" t="s">
        <v>3877</v>
      </c>
      <c r="H7927" t="s">
        <v>3876</v>
      </c>
      <c r="I7927">
        <v>2038</v>
      </c>
      <c r="J7927" s="41">
        <v>1.1990000000000001E-2</v>
      </c>
      <c r="K7927" s="42">
        <v>24.43562</v>
      </c>
      <c r="L7927" s="43">
        <v>1.75</v>
      </c>
      <c r="M7927" s="42">
        <v>42.762335</v>
      </c>
      <c r="N7927">
        <v>5</v>
      </c>
      <c r="O7927" s="43">
        <v>330</v>
      </c>
      <c r="P7927" s="42">
        <v>98.399999999999991</v>
      </c>
      <c r="Q7927" s="42">
        <v>22.5</v>
      </c>
      <c r="R7927" s="42">
        <v>15</v>
      </c>
    </row>
    <row r="7928" spans="1:18" x14ac:dyDescent="0.3">
      <c r="A7928" t="s">
        <v>3924</v>
      </c>
      <c r="B7928" s="17">
        <v>45212</v>
      </c>
      <c r="C7928" t="s">
        <v>3925</v>
      </c>
      <c r="D7928" t="s">
        <v>3926</v>
      </c>
      <c r="E7928" t="s">
        <v>3927</v>
      </c>
      <c r="F7928" t="s">
        <v>3930</v>
      </c>
      <c r="G7928" t="s">
        <v>3877</v>
      </c>
      <c r="H7928" t="s">
        <v>3876</v>
      </c>
      <c r="I7928">
        <v>2646</v>
      </c>
      <c r="J7928" s="41">
        <v>1.2980000000000002E-2</v>
      </c>
      <c r="K7928" s="42">
        <v>34.345080000000003</v>
      </c>
      <c r="L7928" s="43">
        <v>1.1299999999999999</v>
      </c>
      <c r="M7928" s="42">
        <v>38.809940400000002</v>
      </c>
      <c r="N7928">
        <v>8</v>
      </c>
      <c r="O7928" s="43">
        <v>713</v>
      </c>
      <c r="P7928" s="42">
        <v>138</v>
      </c>
      <c r="Q7928" s="42">
        <v>28.5</v>
      </c>
      <c r="R7928" s="42">
        <v>10</v>
      </c>
    </row>
    <row r="7929" spans="1:18" x14ac:dyDescent="0.3">
      <c r="A7929" t="s">
        <v>3924</v>
      </c>
      <c r="B7929" s="17">
        <v>45213</v>
      </c>
      <c r="C7929" t="s">
        <v>3925</v>
      </c>
      <c r="D7929" t="s">
        <v>3926</v>
      </c>
      <c r="E7929" t="s">
        <v>3927</v>
      </c>
      <c r="F7929" t="s">
        <v>3930</v>
      </c>
      <c r="G7929" t="s">
        <v>3877</v>
      </c>
      <c r="H7929" t="s">
        <v>3876</v>
      </c>
      <c r="I7929">
        <v>2693</v>
      </c>
      <c r="J7929" s="41">
        <v>1.1220000000000003E-2</v>
      </c>
      <c r="K7929" s="42">
        <v>30.215460000000007</v>
      </c>
      <c r="L7929" s="43">
        <v>2.09</v>
      </c>
      <c r="M7929" s="42">
        <v>63.150311400000014</v>
      </c>
      <c r="N7929">
        <v>3</v>
      </c>
      <c r="O7929" s="43">
        <v>282</v>
      </c>
      <c r="P7929" s="42">
        <v>138</v>
      </c>
      <c r="Q7929" s="42">
        <v>30</v>
      </c>
      <c r="R7929" s="42">
        <v>6</v>
      </c>
    </row>
    <row r="7930" spans="1:18" x14ac:dyDescent="0.3">
      <c r="A7930" t="s">
        <v>3924</v>
      </c>
      <c r="B7930" s="17">
        <v>45214</v>
      </c>
      <c r="C7930" t="s">
        <v>3925</v>
      </c>
      <c r="D7930" t="s">
        <v>3926</v>
      </c>
      <c r="E7930" t="s">
        <v>3927</v>
      </c>
      <c r="F7930" t="s">
        <v>3930</v>
      </c>
      <c r="G7930" t="s">
        <v>3877</v>
      </c>
      <c r="H7930" t="s">
        <v>3876</v>
      </c>
      <c r="I7930">
        <v>1706</v>
      </c>
      <c r="J7930" s="41">
        <v>1.4080000000000001E-2</v>
      </c>
      <c r="K7930" s="42">
        <v>24.020479999999999</v>
      </c>
      <c r="L7930" s="43">
        <v>0.6</v>
      </c>
      <c r="M7930" s="42">
        <v>14.412287999999998</v>
      </c>
      <c r="N7930">
        <v>8</v>
      </c>
      <c r="O7930" s="43">
        <v>612</v>
      </c>
      <c r="P7930" s="42">
        <v>112.8</v>
      </c>
      <c r="Q7930" s="42">
        <v>28.5</v>
      </c>
      <c r="R7930" s="42">
        <v>8</v>
      </c>
    </row>
    <row r="7931" spans="1:18" x14ac:dyDescent="0.3">
      <c r="A7931" t="s">
        <v>3924</v>
      </c>
      <c r="B7931" s="17">
        <v>45215</v>
      </c>
      <c r="C7931" t="s">
        <v>3925</v>
      </c>
      <c r="D7931" t="s">
        <v>3926</v>
      </c>
      <c r="E7931" t="s">
        <v>3927</v>
      </c>
      <c r="F7931" t="s">
        <v>3930</v>
      </c>
      <c r="G7931" t="s">
        <v>3877</v>
      </c>
      <c r="H7931" t="s">
        <v>3876</v>
      </c>
      <c r="I7931">
        <v>2876</v>
      </c>
      <c r="J7931" s="41">
        <v>1.4740000000000001E-2</v>
      </c>
      <c r="K7931" s="42">
        <v>42.392240000000001</v>
      </c>
      <c r="L7931" s="43">
        <v>1.23</v>
      </c>
      <c r="M7931" s="42">
        <v>52.142455200000001</v>
      </c>
      <c r="N7931">
        <v>4</v>
      </c>
      <c r="O7931" s="43">
        <v>185</v>
      </c>
      <c r="P7931" s="42">
        <v>128.4</v>
      </c>
      <c r="Q7931" s="42">
        <v>19.5</v>
      </c>
      <c r="R7931" s="42">
        <v>9</v>
      </c>
    </row>
    <row r="7932" spans="1:18" x14ac:dyDescent="0.3">
      <c r="A7932" t="s">
        <v>3924</v>
      </c>
      <c r="B7932" s="17">
        <v>45216</v>
      </c>
      <c r="C7932" t="s">
        <v>3925</v>
      </c>
      <c r="D7932" t="s">
        <v>3926</v>
      </c>
      <c r="E7932" t="s">
        <v>3927</v>
      </c>
      <c r="F7932" t="s">
        <v>3930</v>
      </c>
      <c r="G7932" t="s">
        <v>3877</v>
      </c>
      <c r="H7932" t="s">
        <v>3876</v>
      </c>
      <c r="I7932">
        <v>2509</v>
      </c>
      <c r="J7932" s="41">
        <v>1.0780000000000001E-2</v>
      </c>
      <c r="K7932" s="42">
        <v>27.047020000000003</v>
      </c>
      <c r="L7932" s="43">
        <v>0.62</v>
      </c>
      <c r="M7932" s="42">
        <v>16.769152400000003</v>
      </c>
      <c r="N7932">
        <v>2</v>
      </c>
      <c r="O7932" s="43">
        <v>255</v>
      </c>
      <c r="P7932" s="42">
        <v>90</v>
      </c>
      <c r="Q7932" s="42">
        <v>27</v>
      </c>
      <c r="R7932" s="42">
        <v>15</v>
      </c>
    </row>
    <row r="7933" spans="1:18" x14ac:dyDescent="0.3">
      <c r="A7933" t="s">
        <v>3924</v>
      </c>
      <c r="B7933" s="17">
        <v>45217</v>
      </c>
      <c r="C7933" t="s">
        <v>3925</v>
      </c>
      <c r="D7933" t="s">
        <v>3926</v>
      </c>
      <c r="E7933" t="s">
        <v>3927</v>
      </c>
      <c r="F7933" t="s">
        <v>3930</v>
      </c>
      <c r="G7933" t="s">
        <v>3877</v>
      </c>
      <c r="H7933" t="s">
        <v>3876</v>
      </c>
      <c r="I7933">
        <v>2680</v>
      </c>
      <c r="J7933" s="41">
        <v>1.3310000000000001E-2</v>
      </c>
      <c r="K7933" s="42">
        <v>35.6708</v>
      </c>
      <c r="L7933" s="43">
        <v>1.26</v>
      </c>
      <c r="M7933" s="42">
        <v>44.945208000000001</v>
      </c>
      <c r="N7933">
        <v>7</v>
      </c>
      <c r="O7933" s="43">
        <v>635</v>
      </c>
      <c r="P7933" s="42">
        <v>98.399999999999991</v>
      </c>
      <c r="Q7933" s="42">
        <v>10.5</v>
      </c>
      <c r="R7933" s="42">
        <v>14</v>
      </c>
    </row>
    <row r="7934" spans="1:18" x14ac:dyDescent="0.3">
      <c r="A7934" t="s">
        <v>3924</v>
      </c>
      <c r="B7934" s="17">
        <v>45218</v>
      </c>
      <c r="C7934" t="s">
        <v>3925</v>
      </c>
      <c r="D7934" t="s">
        <v>3926</v>
      </c>
      <c r="E7934" t="s">
        <v>3927</v>
      </c>
      <c r="F7934" t="s">
        <v>3930</v>
      </c>
      <c r="G7934" t="s">
        <v>3877</v>
      </c>
      <c r="H7934" t="s">
        <v>3876</v>
      </c>
      <c r="I7934">
        <v>2684</v>
      </c>
      <c r="J7934" s="41">
        <v>1.3200000000000002E-2</v>
      </c>
      <c r="K7934" s="42">
        <v>35.428800000000003</v>
      </c>
      <c r="L7934" s="43">
        <v>0.52</v>
      </c>
      <c r="M7934" s="42">
        <v>18.422976000000002</v>
      </c>
      <c r="N7934">
        <v>4</v>
      </c>
      <c r="O7934" s="43">
        <v>281</v>
      </c>
      <c r="P7934" s="42">
        <v>108</v>
      </c>
      <c r="Q7934" s="42">
        <v>10.5</v>
      </c>
      <c r="R7934" s="42">
        <v>13</v>
      </c>
    </row>
    <row r="7935" spans="1:18" x14ac:dyDescent="0.3">
      <c r="A7935" t="s">
        <v>3924</v>
      </c>
      <c r="B7935" s="17">
        <v>45219</v>
      </c>
      <c r="C7935" t="s">
        <v>3925</v>
      </c>
      <c r="D7935" t="s">
        <v>3926</v>
      </c>
      <c r="E7935" t="s">
        <v>3927</v>
      </c>
      <c r="F7935" t="s">
        <v>3930</v>
      </c>
      <c r="G7935" t="s">
        <v>3877</v>
      </c>
      <c r="H7935" t="s">
        <v>3876</v>
      </c>
      <c r="I7935">
        <v>1548</v>
      </c>
      <c r="J7935" s="41">
        <v>1.3640000000000001E-2</v>
      </c>
      <c r="K7935" s="42">
        <v>21.114720000000002</v>
      </c>
      <c r="L7935" s="43">
        <v>0.77</v>
      </c>
      <c r="M7935" s="42">
        <v>16.258334400000003</v>
      </c>
      <c r="N7935">
        <v>8</v>
      </c>
      <c r="O7935" s="43">
        <v>618</v>
      </c>
      <c r="P7935" s="42">
        <v>122.39999999999999</v>
      </c>
      <c r="Q7935" s="42">
        <v>13.5</v>
      </c>
      <c r="R7935" s="42">
        <v>17</v>
      </c>
    </row>
    <row r="7936" spans="1:18" x14ac:dyDescent="0.3">
      <c r="A7936" t="s">
        <v>3924</v>
      </c>
      <c r="B7936" s="17">
        <v>45220</v>
      </c>
      <c r="C7936" t="s">
        <v>3925</v>
      </c>
      <c r="D7936" t="s">
        <v>3926</v>
      </c>
      <c r="E7936" t="s">
        <v>3927</v>
      </c>
      <c r="F7936" t="s">
        <v>3930</v>
      </c>
      <c r="G7936" t="s">
        <v>3877</v>
      </c>
      <c r="H7936" t="s">
        <v>3876</v>
      </c>
      <c r="I7936">
        <v>1636</v>
      </c>
      <c r="J7936" s="41">
        <v>1.2320000000000003E-2</v>
      </c>
      <c r="K7936" s="42">
        <v>20.155520000000006</v>
      </c>
      <c r="L7936" s="43">
        <v>1.64</v>
      </c>
      <c r="M7936" s="42">
        <v>33.055052800000006</v>
      </c>
      <c r="N7936">
        <v>4</v>
      </c>
      <c r="O7936" s="43">
        <v>289</v>
      </c>
      <c r="P7936" s="42">
        <v>92.399999999999991</v>
      </c>
      <c r="Q7936" s="42">
        <v>34.5</v>
      </c>
      <c r="R7936" s="42">
        <v>10</v>
      </c>
    </row>
    <row r="7937" spans="1:18" x14ac:dyDescent="0.3">
      <c r="A7937" t="s">
        <v>3924</v>
      </c>
      <c r="B7937" s="17">
        <v>45221</v>
      </c>
      <c r="C7937" t="s">
        <v>3925</v>
      </c>
      <c r="D7937" t="s">
        <v>3926</v>
      </c>
      <c r="E7937" t="s">
        <v>3927</v>
      </c>
      <c r="F7937" t="s">
        <v>3930</v>
      </c>
      <c r="G7937" t="s">
        <v>3877</v>
      </c>
      <c r="H7937" t="s">
        <v>3876</v>
      </c>
      <c r="I7937">
        <v>3168</v>
      </c>
      <c r="J7937" s="41">
        <v>9.130000000000001E-3</v>
      </c>
      <c r="K7937" s="42">
        <v>28.923840000000002</v>
      </c>
      <c r="L7937" s="43">
        <v>0.74</v>
      </c>
      <c r="M7937" s="42">
        <v>21.4036416</v>
      </c>
      <c r="N7937">
        <v>2</v>
      </c>
      <c r="O7937" s="43">
        <v>140</v>
      </c>
      <c r="P7937" s="42">
        <v>103.2</v>
      </c>
      <c r="Q7937" s="42">
        <v>33</v>
      </c>
      <c r="R7937" s="42">
        <v>11</v>
      </c>
    </row>
    <row r="7938" spans="1:18" x14ac:dyDescent="0.3">
      <c r="A7938" t="s">
        <v>3924</v>
      </c>
      <c r="B7938" s="17">
        <v>45222</v>
      </c>
      <c r="C7938" t="s">
        <v>3925</v>
      </c>
      <c r="D7938" t="s">
        <v>3926</v>
      </c>
      <c r="E7938" t="s">
        <v>3927</v>
      </c>
      <c r="F7938" t="s">
        <v>3930</v>
      </c>
      <c r="G7938" t="s">
        <v>3877</v>
      </c>
      <c r="H7938" t="s">
        <v>3876</v>
      </c>
      <c r="I7938">
        <v>2609</v>
      </c>
      <c r="J7938" s="41">
        <v>1.5180000000000001E-2</v>
      </c>
      <c r="K7938" s="42">
        <v>39.604620000000004</v>
      </c>
      <c r="L7938" s="43">
        <v>0.79</v>
      </c>
      <c r="M7938" s="42">
        <v>31.287649800000004</v>
      </c>
      <c r="N7938">
        <v>6</v>
      </c>
      <c r="O7938" s="43">
        <v>476</v>
      </c>
      <c r="P7938" s="42">
        <v>92.399999999999991</v>
      </c>
      <c r="Q7938" s="42">
        <v>15</v>
      </c>
      <c r="R7938" s="42">
        <v>8</v>
      </c>
    </row>
    <row r="7939" spans="1:18" x14ac:dyDescent="0.3">
      <c r="A7939" t="s">
        <v>3924</v>
      </c>
      <c r="B7939" s="17">
        <v>45223</v>
      </c>
      <c r="C7939" t="s">
        <v>3925</v>
      </c>
      <c r="D7939" t="s">
        <v>3926</v>
      </c>
      <c r="E7939" t="s">
        <v>3927</v>
      </c>
      <c r="F7939" t="s">
        <v>3930</v>
      </c>
      <c r="G7939" t="s">
        <v>3877</v>
      </c>
      <c r="H7939" t="s">
        <v>3876</v>
      </c>
      <c r="I7939">
        <v>2497</v>
      </c>
      <c r="J7939" s="41">
        <v>1.155E-2</v>
      </c>
      <c r="K7939" s="42">
        <v>28.840349999999997</v>
      </c>
      <c r="L7939" s="43">
        <v>0.99</v>
      </c>
      <c r="M7939" s="42">
        <v>28.551946499999996</v>
      </c>
      <c r="N7939">
        <v>7</v>
      </c>
      <c r="O7939" s="43">
        <v>312</v>
      </c>
      <c r="P7939" s="42">
        <v>115.19999999999999</v>
      </c>
      <c r="Q7939" s="42">
        <v>33</v>
      </c>
      <c r="R7939" s="42">
        <v>6</v>
      </c>
    </row>
    <row r="7940" spans="1:18" x14ac:dyDescent="0.3">
      <c r="A7940" t="s">
        <v>3924</v>
      </c>
      <c r="B7940" s="17">
        <v>45224</v>
      </c>
      <c r="C7940" t="s">
        <v>3925</v>
      </c>
      <c r="D7940" t="s">
        <v>3926</v>
      </c>
      <c r="E7940" t="s">
        <v>3927</v>
      </c>
      <c r="F7940" t="s">
        <v>3930</v>
      </c>
      <c r="G7940" t="s">
        <v>3877</v>
      </c>
      <c r="H7940" t="s">
        <v>3876</v>
      </c>
      <c r="I7940">
        <v>2166</v>
      </c>
      <c r="J7940" s="41">
        <v>1.0560000000000002E-2</v>
      </c>
      <c r="K7940" s="42">
        <v>22.872960000000003</v>
      </c>
      <c r="L7940" s="43">
        <v>1.78</v>
      </c>
      <c r="M7940" s="42">
        <v>40.713868800000007</v>
      </c>
      <c r="N7940">
        <v>7</v>
      </c>
      <c r="O7940" s="43">
        <v>305</v>
      </c>
      <c r="P7940" s="42">
        <v>135.6</v>
      </c>
      <c r="Q7940" s="42">
        <v>13.5</v>
      </c>
      <c r="R7940" s="42">
        <v>10</v>
      </c>
    </row>
    <row r="7941" spans="1:18" x14ac:dyDescent="0.3">
      <c r="A7941" t="s">
        <v>3924</v>
      </c>
      <c r="B7941" s="17">
        <v>45225</v>
      </c>
      <c r="C7941" t="s">
        <v>3925</v>
      </c>
      <c r="D7941" t="s">
        <v>3926</v>
      </c>
      <c r="E7941" t="s">
        <v>3927</v>
      </c>
      <c r="F7941" t="s">
        <v>3930</v>
      </c>
      <c r="G7941" t="s">
        <v>3877</v>
      </c>
      <c r="H7941" t="s">
        <v>3876</v>
      </c>
      <c r="I7941">
        <v>1988</v>
      </c>
      <c r="J7941" s="41">
        <v>1.21E-2</v>
      </c>
      <c r="K7941" s="42">
        <v>24.0548</v>
      </c>
      <c r="L7941" s="43">
        <v>1.87</v>
      </c>
      <c r="M7941" s="42">
        <v>44.982476000000005</v>
      </c>
      <c r="N7941">
        <v>7</v>
      </c>
      <c r="O7941" s="43">
        <v>416</v>
      </c>
      <c r="P7941" s="42">
        <v>127.19999999999999</v>
      </c>
      <c r="Q7941" s="42">
        <v>15</v>
      </c>
      <c r="R7941" s="42">
        <v>6</v>
      </c>
    </row>
    <row r="7942" spans="1:18" x14ac:dyDescent="0.3">
      <c r="A7942" t="s">
        <v>3924</v>
      </c>
      <c r="B7942" s="17">
        <v>45226</v>
      </c>
      <c r="C7942" t="s">
        <v>3925</v>
      </c>
      <c r="D7942" t="s">
        <v>3926</v>
      </c>
      <c r="E7942" t="s">
        <v>3927</v>
      </c>
      <c r="F7942" t="s">
        <v>3930</v>
      </c>
      <c r="G7942" t="s">
        <v>3877</v>
      </c>
      <c r="H7942" t="s">
        <v>3876</v>
      </c>
      <c r="I7942">
        <v>3016</v>
      </c>
      <c r="J7942" s="41">
        <v>1.1330000000000002E-2</v>
      </c>
      <c r="K7942" s="42">
        <v>34.171280000000003</v>
      </c>
      <c r="L7942" s="43">
        <v>1.1399999999999999</v>
      </c>
      <c r="M7942" s="42">
        <v>38.9552592</v>
      </c>
      <c r="N7942">
        <v>3</v>
      </c>
      <c r="O7942" s="43">
        <v>283</v>
      </c>
      <c r="P7942" s="42">
        <v>99.6</v>
      </c>
      <c r="Q7942" s="42">
        <v>21</v>
      </c>
      <c r="R7942" s="42">
        <v>4</v>
      </c>
    </row>
    <row r="7943" spans="1:18" x14ac:dyDescent="0.3">
      <c r="A7943" t="s">
        <v>3924</v>
      </c>
      <c r="B7943" s="17">
        <v>45227</v>
      </c>
      <c r="C7943" t="s">
        <v>3925</v>
      </c>
      <c r="D7943" t="s">
        <v>3926</v>
      </c>
      <c r="E7943" t="s">
        <v>3927</v>
      </c>
      <c r="F7943" t="s">
        <v>3930</v>
      </c>
      <c r="G7943" t="s">
        <v>3877</v>
      </c>
      <c r="H7943" t="s">
        <v>3876</v>
      </c>
      <c r="I7943">
        <v>2886</v>
      </c>
      <c r="J7943" s="41">
        <v>1.21E-2</v>
      </c>
      <c r="K7943" s="42">
        <v>34.9206</v>
      </c>
      <c r="L7943" s="43">
        <v>0.9</v>
      </c>
      <c r="M7943" s="42">
        <v>31.428540000000002</v>
      </c>
      <c r="N7943">
        <v>2</v>
      </c>
      <c r="O7943" s="43">
        <v>235</v>
      </c>
      <c r="P7943" s="42">
        <v>90</v>
      </c>
      <c r="Q7943" s="42">
        <v>22.5</v>
      </c>
      <c r="R7943" s="42">
        <v>13</v>
      </c>
    </row>
    <row r="7944" spans="1:18" x14ac:dyDescent="0.3">
      <c r="A7944" t="s">
        <v>3924</v>
      </c>
      <c r="B7944" s="17">
        <v>45228</v>
      </c>
      <c r="C7944" t="s">
        <v>3925</v>
      </c>
      <c r="D7944" t="s">
        <v>3926</v>
      </c>
      <c r="E7944" t="s">
        <v>3927</v>
      </c>
      <c r="F7944" t="s">
        <v>3930</v>
      </c>
      <c r="G7944" t="s">
        <v>3877</v>
      </c>
      <c r="H7944" t="s">
        <v>3876</v>
      </c>
      <c r="I7944">
        <v>1815</v>
      </c>
      <c r="J7944" s="41">
        <v>1.2210000000000002E-2</v>
      </c>
      <c r="K7944" s="42">
        <v>22.161150000000003</v>
      </c>
      <c r="L7944" s="43">
        <v>1.02</v>
      </c>
      <c r="M7944" s="42">
        <v>22.604373000000002</v>
      </c>
      <c r="N7944">
        <v>3</v>
      </c>
      <c r="O7944" s="43">
        <v>119</v>
      </c>
      <c r="P7944" s="42">
        <v>118.8</v>
      </c>
      <c r="Q7944" s="42">
        <v>27</v>
      </c>
      <c r="R7944" s="42">
        <v>15</v>
      </c>
    </row>
    <row r="7945" spans="1:18" x14ac:dyDescent="0.3">
      <c r="A7945" t="s">
        <v>3924</v>
      </c>
      <c r="B7945" s="17">
        <v>45229</v>
      </c>
      <c r="C7945" t="s">
        <v>3925</v>
      </c>
      <c r="D7945" t="s">
        <v>3926</v>
      </c>
      <c r="E7945" t="s">
        <v>3927</v>
      </c>
      <c r="F7945" t="s">
        <v>3930</v>
      </c>
      <c r="G7945" t="s">
        <v>3877</v>
      </c>
      <c r="H7945" t="s">
        <v>3876</v>
      </c>
      <c r="I7945">
        <v>2417</v>
      </c>
      <c r="J7945" s="41">
        <v>1.6280000000000003E-2</v>
      </c>
      <c r="K7945" s="42">
        <v>39.348760000000006</v>
      </c>
      <c r="L7945" s="43">
        <v>1.27</v>
      </c>
      <c r="M7945" s="42">
        <v>49.972925200000006</v>
      </c>
      <c r="N7945">
        <v>2</v>
      </c>
      <c r="O7945" s="43">
        <v>109</v>
      </c>
      <c r="P7945" s="42">
        <v>140.4</v>
      </c>
      <c r="Q7945" s="42">
        <v>28.5</v>
      </c>
      <c r="R7945" s="42">
        <v>10</v>
      </c>
    </row>
    <row r="7946" spans="1:18" x14ac:dyDescent="0.3">
      <c r="A7946" t="s">
        <v>3924</v>
      </c>
      <c r="B7946" s="17">
        <v>45230</v>
      </c>
      <c r="C7946" t="s">
        <v>3925</v>
      </c>
      <c r="D7946" t="s">
        <v>3926</v>
      </c>
      <c r="E7946" t="s">
        <v>3927</v>
      </c>
      <c r="F7946" t="s">
        <v>3930</v>
      </c>
      <c r="G7946" t="s">
        <v>3877</v>
      </c>
      <c r="H7946" t="s">
        <v>3876</v>
      </c>
      <c r="I7946">
        <v>2183</v>
      </c>
      <c r="J7946" s="41">
        <v>1.3090000000000003E-2</v>
      </c>
      <c r="K7946" s="42">
        <v>28.575470000000006</v>
      </c>
      <c r="L7946" s="43">
        <v>1.91</v>
      </c>
      <c r="M7946" s="42">
        <v>54.579147700000007</v>
      </c>
      <c r="N7946">
        <v>6</v>
      </c>
      <c r="O7946" s="43">
        <v>443</v>
      </c>
      <c r="P7946" s="42">
        <v>98.399999999999991</v>
      </c>
      <c r="Q7946" s="42">
        <v>33</v>
      </c>
      <c r="R7946" s="42">
        <v>7</v>
      </c>
    </row>
    <row r="7947" spans="1:18" x14ac:dyDescent="0.3">
      <c r="A7947" t="s">
        <v>3924</v>
      </c>
      <c r="B7947" s="17">
        <v>45231</v>
      </c>
      <c r="C7947" t="s">
        <v>3925</v>
      </c>
      <c r="D7947" t="s">
        <v>3926</v>
      </c>
      <c r="E7947" t="s">
        <v>3927</v>
      </c>
      <c r="F7947" t="s">
        <v>3930</v>
      </c>
      <c r="G7947" t="s">
        <v>3877</v>
      </c>
      <c r="H7947" t="s">
        <v>3876</v>
      </c>
      <c r="I7947">
        <v>1570</v>
      </c>
      <c r="J7947" s="41">
        <v>8.4700000000000018E-3</v>
      </c>
      <c r="K7947" s="42">
        <v>13.297900000000002</v>
      </c>
      <c r="L7947" s="43">
        <v>1.7</v>
      </c>
      <c r="M7947" s="42">
        <v>22.606430000000003</v>
      </c>
      <c r="N7947">
        <v>8</v>
      </c>
      <c r="O7947" s="43">
        <v>325</v>
      </c>
      <c r="P7947" s="42">
        <v>86.399999999999991</v>
      </c>
      <c r="Q7947" s="42">
        <v>30</v>
      </c>
      <c r="R7947" s="42">
        <v>16</v>
      </c>
    </row>
    <row r="7948" spans="1:18" x14ac:dyDescent="0.3">
      <c r="A7948" t="s">
        <v>3924</v>
      </c>
      <c r="B7948" s="17">
        <v>45232</v>
      </c>
      <c r="C7948" t="s">
        <v>3925</v>
      </c>
      <c r="D7948" t="s">
        <v>3926</v>
      </c>
      <c r="E7948" t="s">
        <v>3927</v>
      </c>
      <c r="F7948" t="s">
        <v>3930</v>
      </c>
      <c r="G7948" t="s">
        <v>3877</v>
      </c>
      <c r="H7948" t="s">
        <v>3876</v>
      </c>
      <c r="I7948">
        <v>2850</v>
      </c>
      <c r="J7948" s="41">
        <v>1.2429999999999998E-2</v>
      </c>
      <c r="K7948" s="42">
        <v>35.425499999999992</v>
      </c>
      <c r="L7948" s="43">
        <v>0.64</v>
      </c>
      <c r="M7948" s="42">
        <v>22.672319999999996</v>
      </c>
      <c r="N7948">
        <v>2</v>
      </c>
      <c r="O7948" s="43">
        <v>73</v>
      </c>
      <c r="P7948" s="42">
        <v>94.8</v>
      </c>
      <c r="Q7948" s="42">
        <v>13.5</v>
      </c>
      <c r="R7948" s="42">
        <v>5</v>
      </c>
    </row>
    <row r="7949" spans="1:18" x14ac:dyDescent="0.3">
      <c r="A7949" t="s">
        <v>3924</v>
      </c>
      <c r="B7949" s="17">
        <v>45233</v>
      </c>
      <c r="C7949" t="s">
        <v>3925</v>
      </c>
      <c r="D7949" t="s">
        <v>3926</v>
      </c>
      <c r="E7949" t="s">
        <v>3927</v>
      </c>
      <c r="F7949" t="s">
        <v>3930</v>
      </c>
      <c r="G7949" t="s">
        <v>3877</v>
      </c>
      <c r="H7949" t="s">
        <v>3876</v>
      </c>
      <c r="I7949">
        <v>2547</v>
      </c>
      <c r="J7949" s="41">
        <v>1.1440000000000001E-2</v>
      </c>
      <c r="K7949" s="42">
        <v>29.13768</v>
      </c>
      <c r="L7949" s="43">
        <v>0.5</v>
      </c>
      <c r="M7949" s="42">
        <v>14.56884</v>
      </c>
      <c r="N7949">
        <v>6</v>
      </c>
      <c r="O7949" s="43">
        <v>394</v>
      </c>
      <c r="P7949" s="42">
        <v>111.6</v>
      </c>
      <c r="Q7949" s="42">
        <v>36</v>
      </c>
      <c r="R7949" s="42">
        <v>11</v>
      </c>
    </row>
    <row r="7950" spans="1:18" x14ac:dyDescent="0.3">
      <c r="A7950" t="s">
        <v>3924</v>
      </c>
      <c r="B7950" s="17">
        <v>45234</v>
      </c>
      <c r="C7950" t="s">
        <v>3925</v>
      </c>
      <c r="D7950" t="s">
        <v>3926</v>
      </c>
      <c r="E7950" t="s">
        <v>3927</v>
      </c>
      <c r="F7950" t="s">
        <v>3930</v>
      </c>
      <c r="G7950" t="s">
        <v>3877</v>
      </c>
      <c r="H7950" t="s">
        <v>3876</v>
      </c>
      <c r="I7950">
        <v>2809</v>
      </c>
      <c r="J7950" s="41">
        <v>1.0340000000000004E-2</v>
      </c>
      <c r="K7950" s="42">
        <v>29.04506000000001</v>
      </c>
      <c r="L7950" s="43">
        <v>1.53</v>
      </c>
      <c r="M7950" s="42">
        <v>44.438941800000016</v>
      </c>
      <c r="N7950">
        <v>4</v>
      </c>
      <c r="O7950" s="43">
        <v>282</v>
      </c>
      <c r="P7950" s="42">
        <v>110.39999999999999</v>
      </c>
      <c r="Q7950" s="42">
        <v>37.5</v>
      </c>
      <c r="R7950" s="42">
        <v>7</v>
      </c>
    </row>
    <row r="7951" spans="1:18" x14ac:dyDescent="0.3">
      <c r="A7951" t="s">
        <v>3924</v>
      </c>
      <c r="B7951" s="17">
        <v>45235</v>
      </c>
      <c r="C7951" t="s">
        <v>3925</v>
      </c>
      <c r="D7951" t="s">
        <v>3926</v>
      </c>
      <c r="E7951" t="s">
        <v>3927</v>
      </c>
      <c r="F7951" t="s">
        <v>3930</v>
      </c>
      <c r="G7951" t="s">
        <v>3877</v>
      </c>
      <c r="H7951" t="s">
        <v>3876</v>
      </c>
      <c r="I7951">
        <v>2471</v>
      </c>
      <c r="J7951" s="41">
        <v>1.0780000000000001E-2</v>
      </c>
      <c r="K7951" s="42">
        <v>26.637380000000004</v>
      </c>
      <c r="L7951" s="43">
        <v>1.31</v>
      </c>
      <c r="M7951" s="42">
        <v>34.894967800000003</v>
      </c>
      <c r="N7951">
        <v>2</v>
      </c>
      <c r="O7951" s="43">
        <v>231</v>
      </c>
      <c r="P7951" s="42">
        <v>106.8</v>
      </c>
      <c r="Q7951" s="42">
        <v>30</v>
      </c>
      <c r="R7951" s="42">
        <v>10</v>
      </c>
    </row>
    <row r="7952" spans="1:18" x14ac:dyDescent="0.3">
      <c r="A7952" t="s">
        <v>3924</v>
      </c>
      <c r="B7952" s="17">
        <v>45236</v>
      </c>
      <c r="C7952" t="s">
        <v>3925</v>
      </c>
      <c r="D7952" t="s">
        <v>3926</v>
      </c>
      <c r="E7952" t="s">
        <v>3927</v>
      </c>
      <c r="F7952" t="s">
        <v>3930</v>
      </c>
      <c r="G7952" t="s">
        <v>3877</v>
      </c>
      <c r="H7952" t="s">
        <v>3876</v>
      </c>
      <c r="I7952">
        <v>2785</v>
      </c>
      <c r="J7952" s="41">
        <v>1.3529999999999999E-2</v>
      </c>
      <c r="K7952" s="42">
        <v>37.681049999999999</v>
      </c>
      <c r="L7952" s="43">
        <v>1.63</v>
      </c>
      <c r="M7952" s="42">
        <v>61.420111499999997</v>
      </c>
      <c r="N7952">
        <v>3</v>
      </c>
      <c r="O7952" s="43">
        <v>174</v>
      </c>
      <c r="P7952" s="42">
        <v>92.399999999999991</v>
      </c>
      <c r="Q7952" s="42">
        <v>12</v>
      </c>
      <c r="R7952" s="42">
        <v>7</v>
      </c>
    </row>
    <row r="7953" spans="1:18" x14ac:dyDescent="0.3">
      <c r="A7953" t="s">
        <v>3924</v>
      </c>
      <c r="B7953" s="17">
        <v>45237</v>
      </c>
      <c r="C7953" t="s">
        <v>3925</v>
      </c>
      <c r="D7953" t="s">
        <v>3926</v>
      </c>
      <c r="E7953" t="s">
        <v>3927</v>
      </c>
      <c r="F7953" t="s">
        <v>3930</v>
      </c>
      <c r="G7953" t="s">
        <v>3877</v>
      </c>
      <c r="H7953" t="s">
        <v>3876</v>
      </c>
      <c r="I7953">
        <v>2577</v>
      </c>
      <c r="J7953" s="41">
        <v>1.1550000000000003E-2</v>
      </c>
      <c r="K7953" s="42">
        <v>29.764350000000007</v>
      </c>
      <c r="L7953" s="43">
        <v>2.2000000000000002</v>
      </c>
      <c r="M7953" s="42">
        <v>65.481570000000019</v>
      </c>
      <c r="N7953">
        <v>5</v>
      </c>
      <c r="O7953" s="43">
        <v>325</v>
      </c>
      <c r="P7953" s="42">
        <v>127.19999999999999</v>
      </c>
      <c r="Q7953" s="42">
        <v>12</v>
      </c>
      <c r="R7953" s="42">
        <v>10</v>
      </c>
    </row>
    <row r="7954" spans="1:18" x14ac:dyDescent="0.3">
      <c r="A7954" t="s">
        <v>3924</v>
      </c>
      <c r="B7954" s="17">
        <v>45238</v>
      </c>
      <c r="C7954" t="s">
        <v>3925</v>
      </c>
      <c r="D7954" t="s">
        <v>3926</v>
      </c>
      <c r="E7954" t="s">
        <v>3927</v>
      </c>
      <c r="F7954" t="s">
        <v>3930</v>
      </c>
      <c r="G7954" t="s">
        <v>3877</v>
      </c>
      <c r="H7954" t="s">
        <v>3876</v>
      </c>
      <c r="I7954">
        <v>2301</v>
      </c>
      <c r="J7954" s="41">
        <v>1.3200000000000002E-2</v>
      </c>
      <c r="K7954" s="42">
        <v>30.373200000000004</v>
      </c>
      <c r="L7954" s="43">
        <v>0.9</v>
      </c>
      <c r="M7954" s="42">
        <v>27.335880000000003</v>
      </c>
      <c r="N7954">
        <v>2</v>
      </c>
      <c r="O7954" s="43">
        <v>224</v>
      </c>
      <c r="P7954" s="42">
        <v>124.8</v>
      </c>
      <c r="Q7954" s="42">
        <v>15</v>
      </c>
      <c r="R7954" s="42">
        <v>13</v>
      </c>
    </row>
    <row r="7955" spans="1:18" x14ac:dyDescent="0.3">
      <c r="A7955" t="s">
        <v>3924</v>
      </c>
      <c r="B7955" s="17">
        <v>45239</v>
      </c>
      <c r="C7955" t="s">
        <v>3925</v>
      </c>
      <c r="D7955" t="s">
        <v>3926</v>
      </c>
      <c r="E7955" t="s">
        <v>3927</v>
      </c>
      <c r="F7955" t="s">
        <v>3930</v>
      </c>
      <c r="G7955" t="s">
        <v>3877</v>
      </c>
      <c r="H7955" t="s">
        <v>3876</v>
      </c>
      <c r="I7955">
        <v>3092</v>
      </c>
      <c r="J7955" s="41">
        <v>1.4960000000000003E-2</v>
      </c>
      <c r="K7955" s="42">
        <v>46.256320000000009</v>
      </c>
      <c r="L7955" s="43">
        <v>1.19</v>
      </c>
      <c r="M7955" s="42">
        <v>55.04502080000001</v>
      </c>
      <c r="N7955">
        <v>3</v>
      </c>
      <c r="O7955" s="43">
        <v>165</v>
      </c>
      <c r="P7955" s="42">
        <v>91.2</v>
      </c>
      <c r="Q7955" s="42">
        <v>12</v>
      </c>
      <c r="R7955" s="42">
        <v>5</v>
      </c>
    </row>
    <row r="7956" spans="1:18" x14ac:dyDescent="0.3">
      <c r="A7956" t="s">
        <v>3924</v>
      </c>
      <c r="B7956" s="17">
        <v>45240</v>
      </c>
      <c r="C7956" t="s">
        <v>3925</v>
      </c>
      <c r="D7956" t="s">
        <v>3926</v>
      </c>
      <c r="E7956" t="s">
        <v>3927</v>
      </c>
      <c r="F7956" t="s">
        <v>3930</v>
      </c>
      <c r="G7956" t="s">
        <v>3877</v>
      </c>
      <c r="H7956" t="s">
        <v>3876</v>
      </c>
      <c r="I7956">
        <v>2145</v>
      </c>
      <c r="J7956" s="41">
        <v>1.2320000000000003E-2</v>
      </c>
      <c r="K7956" s="42">
        <v>26.426400000000005</v>
      </c>
      <c r="L7956" s="43">
        <v>1.46</v>
      </c>
      <c r="M7956" s="42">
        <v>38.582544000000006</v>
      </c>
      <c r="N7956">
        <v>2</v>
      </c>
      <c r="O7956" s="43">
        <v>230</v>
      </c>
      <c r="P7956" s="42">
        <v>112.8</v>
      </c>
      <c r="Q7956" s="42">
        <v>13.5</v>
      </c>
      <c r="R7956" s="42">
        <v>5</v>
      </c>
    </row>
    <row r="7957" spans="1:18" x14ac:dyDescent="0.3">
      <c r="A7957" t="s">
        <v>3924</v>
      </c>
      <c r="B7957" s="17">
        <v>45241</v>
      </c>
      <c r="C7957" t="s">
        <v>3925</v>
      </c>
      <c r="D7957" t="s">
        <v>3926</v>
      </c>
      <c r="E7957" t="s">
        <v>3927</v>
      </c>
      <c r="F7957" t="s">
        <v>3930</v>
      </c>
      <c r="G7957" t="s">
        <v>3877</v>
      </c>
      <c r="H7957" t="s">
        <v>3876</v>
      </c>
      <c r="I7957">
        <v>2584</v>
      </c>
      <c r="J7957" s="41">
        <v>1.43E-2</v>
      </c>
      <c r="K7957" s="42">
        <v>36.9512</v>
      </c>
      <c r="L7957" s="43">
        <v>0.77</v>
      </c>
      <c r="M7957" s="42">
        <v>28.452424000000001</v>
      </c>
      <c r="N7957">
        <v>8</v>
      </c>
      <c r="O7957" s="43">
        <v>551</v>
      </c>
      <c r="P7957" s="42">
        <v>139.19999999999999</v>
      </c>
      <c r="Q7957" s="42">
        <v>16.5</v>
      </c>
      <c r="R7957" s="42">
        <v>14</v>
      </c>
    </row>
    <row r="7958" spans="1:18" x14ac:dyDescent="0.3">
      <c r="A7958" t="s">
        <v>3924</v>
      </c>
      <c r="B7958" s="17">
        <v>45242</v>
      </c>
      <c r="C7958" t="s">
        <v>3925</v>
      </c>
      <c r="D7958" t="s">
        <v>3926</v>
      </c>
      <c r="E7958" t="s">
        <v>3927</v>
      </c>
      <c r="F7958" t="s">
        <v>3930</v>
      </c>
      <c r="G7958" t="s">
        <v>3877</v>
      </c>
      <c r="H7958" t="s">
        <v>3876</v>
      </c>
      <c r="I7958">
        <v>2131</v>
      </c>
      <c r="J7958" s="41">
        <v>1.243E-2</v>
      </c>
      <c r="K7958" s="42">
        <v>26.488330000000001</v>
      </c>
      <c r="L7958" s="43">
        <v>0.88</v>
      </c>
      <c r="M7958" s="42">
        <v>23.309730400000003</v>
      </c>
      <c r="N7958">
        <v>4</v>
      </c>
      <c r="O7958" s="43">
        <v>339</v>
      </c>
      <c r="P7958" s="42">
        <v>102</v>
      </c>
      <c r="Q7958" s="42">
        <v>28.5</v>
      </c>
      <c r="R7958" s="42">
        <v>12</v>
      </c>
    </row>
    <row r="7959" spans="1:18" x14ac:dyDescent="0.3">
      <c r="A7959" t="s">
        <v>3924</v>
      </c>
      <c r="B7959" s="17">
        <v>45243</v>
      </c>
      <c r="C7959" t="s">
        <v>3925</v>
      </c>
      <c r="D7959" t="s">
        <v>3926</v>
      </c>
      <c r="E7959" t="s">
        <v>3927</v>
      </c>
      <c r="F7959" t="s">
        <v>3930</v>
      </c>
      <c r="G7959" t="s">
        <v>3877</v>
      </c>
      <c r="H7959" t="s">
        <v>3876</v>
      </c>
      <c r="I7959">
        <v>3007</v>
      </c>
      <c r="J7959" s="41">
        <v>1.221E-2</v>
      </c>
      <c r="K7959" s="42">
        <v>36.715470000000003</v>
      </c>
      <c r="L7959" s="43">
        <v>1.79</v>
      </c>
      <c r="M7959" s="42">
        <v>65.720691300000013</v>
      </c>
      <c r="N7959">
        <v>5</v>
      </c>
      <c r="O7959" s="43">
        <v>292</v>
      </c>
      <c r="P7959" s="42">
        <v>122.39999999999999</v>
      </c>
      <c r="Q7959" s="42">
        <v>19.5</v>
      </c>
      <c r="R7959" s="42">
        <v>13</v>
      </c>
    </row>
    <row r="7960" spans="1:18" x14ac:dyDescent="0.3">
      <c r="A7960" t="s">
        <v>3924</v>
      </c>
      <c r="B7960" s="17">
        <v>45244</v>
      </c>
      <c r="C7960" t="s">
        <v>3925</v>
      </c>
      <c r="D7960" t="s">
        <v>3926</v>
      </c>
      <c r="E7960" t="s">
        <v>3927</v>
      </c>
      <c r="F7960" t="s">
        <v>3930</v>
      </c>
      <c r="G7960" t="s">
        <v>3877</v>
      </c>
      <c r="H7960" t="s">
        <v>3876</v>
      </c>
      <c r="I7960">
        <v>2832</v>
      </c>
      <c r="J7960" s="41">
        <v>1.474E-2</v>
      </c>
      <c r="K7960" s="42">
        <v>41.743679999999998</v>
      </c>
      <c r="L7960" s="43">
        <v>0.89</v>
      </c>
      <c r="M7960" s="42">
        <v>37.151875199999999</v>
      </c>
      <c r="N7960">
        <v>2</v>
      </c>
      <c r="O7960" s="43">
        <v>170</v>
      </c>
      <c r="P7960" s="42">
        <v>92.399999999999991</v>
      </c>
      <c r="Q7960" s="42">
        <v>30</v>
      </c>
      <c r="R7960" s="42">
        <v>8</v>
      </c>
    </row>
    <row r="7961" spans="1:18" x14ac:dyDescent="0.3">
      <c r="A7961" t="s">
        <v>3924</v>
      </c>
      <c r="B7961" s="17">
        <v>45245</v>
      </c>
      <c r="C7961" t="s">
        <v>3925</v>
      </c>
      <c r="D7961" t="s">
        <v>3926</v>
      </c>
      <c r="E7961" t="s">
        <v>3927</v>
      </c>
      <c r="F7961" t="s">
        <v>3930</v>
      </c>
      <c r="G7961" t="s">
        <v>3877</v>
      </c>
      <c r="H7961" t="s">
        <v>3876</v>
      </c>
      <c r="I7961">
        <v>3181</v>
      </c>
      <c r="J7961" s="41">
        <v>1.1660000000000004E-2</v>
      </c>
      <c r="K7961" s="42">
        <v>37.090460000000014</v>
      </c>
      <c r="L7961" s="43">
        <v>0.52</v>
      </c>
      <c r="M7961" s="42">
        <v>19.287039200000009</v>
      </c>
      <c r="N7961">
        <v>2</v>
      </c>
      <c r="O7961" s="43">
        <v>204</v>
      </c>
      <c r="P7961" s="42">
        <v>109.2</v>
      </c>
      <c r="Q7961" s="42">
        <v>33</v>
      </c>
      <c r="R7961" s="42">
        <v>7</v>
      </c>
    </row>
    <row r="7962" spans="1:18" x14ac:dyDescent="0.3">
      <c r="A7962" t="s">
        <v>3924</v>
      </c>
      <c r="B7962" s="17">
        <v>45246</v>
      </c>
      <c r="C7962" t="s">
        <v>3925</v>
      </c>
      <c r="D7962" t="s">
        <v>3926</v>
      </c>
      <c r="E7962" t="s">
        <v>3927</v>
      </c>
      <c r="F7962" t="s">
        <v>3930</v>
      </c>
      <c r="G7962" t="s">
        <v>3877</v>
      </c>
      <c r="H7962" t="s">
        <v>3876</v>
      </c>
      <c r="I7962">
        <v>2750</v>
      </c>
      <c r="J7962" s="41">
        <v>1.584E-2</v>
      </c>
      <c r="K7962" s="42">
        <v>43.56</v>
      </c>
      <c r="L7962" s="43">
        <v>1.31</v>
      </c>
      <c r="M7962" s="42">
        <v>57.063600000000008</v>
      </c>
      <c r="N7962">
        <v>6</v>
      </c>
      <c r="O7962" s="43">
        <v>437</v>
      </c>
      <c r="P7962" s="42">
        <v>133.19999999999999</v>
      </c>
      <c r="Q7962" s="42">
        <v>33</v>
      </c>
      <c r="R7962" s="42">
        <v>8</v>
      </c>
    </row>
    <row r="7963" spans="1:18" x14ac:dyDescent="0.3">
      <c r="A7963" t="s">
        <v>3924</v>
      </c>
      <c r="B7963" s="17">
        <v>45247</v>
      </c>
      <c r="C7963" t="s">
        <v>3925</v>
      </c>
      <c r="D7963" t="s">
        <v>3926</v>
      </c>
      <c r="E7963" t="s">
        <v>3927</v>
      </c>
      <c r="F7963" t="s">
        <v>3930</v>
      </c>
      <c r="G7963" t="s">
        <v>3877</v>
      </c>
      <c r="H7963" t="s">
        <v>3876</v>
      </c>
      <c r="I7963">
        <v>3208</v>
      </c>
      <c r="J7963" s="41">
        <v>8.8000000000000005E-3</v>
      </c>
      <c r="K7963" s="42">
        <v>28.230400000000003</v>
      </c>
      <c r="L7963" s="43">
        <v>2.1</v>
      </c>
      <c r="M7963" s="42">
        <v>59.283840000000012</v>
      </c>
      <c r="N7963">
        <v>6</v>
      </c>
      <c r="O7963" s="43">
        <v>339</v>
      </c>
      <c r="P7963" s="42">
        <v>109.2</v>
      </c>
      <c r="Q7963" s="42">
        <v>30</v>
      </c>
      <c r="R7963" s="42">
        <v>9</v>
      </c>
    </row>
    <row r="7964" spans="1:18" x14ac:dyDescent="0.3">
      <c r="A7964" t="s">
        <v>3924</v>
      </c>
      <c r="B7964" s="17">
        <v>45248</v>
      </c>
      <c r="C7964" t="s">
        <v>3925</v>
      </c>
      <c r="D7964" t="s">
        <v>3926</v>
      </c>
      <c r="E7964" t="s">
        <v>3927</v>
      </c>
      <c r="F7964" t="s">
        <v>3930</v>
      </c>
      <c r="G7964" t="s">
        <v>3877</v>
      </c>
      <c r="H7964" t="s">
        <v>3876</v>
      </c>
      <c r="I7964">
        <v>2953</v>
      </c>
      <c r="J7964" s="41">
        <v>1.0560000000000002E-2</v>
      </c>
      <c r="K7964" s="42">
        <v>31.183680000000006</v>
      </c>
      <c r="L7964" s="43">
        <v>1.65</v>
      </c>
      <c r="M7964" s="42">
        <v>51.453072000000006</v>
      </c>
      <c r="N7964">
        <v>4</v>
      </c>
      <c r="O7964" s="43">
        <v>309</v>
      </c>
      <c r="P7964" s="42">
        <v>90</v>
      </c>
      <c r="Q7964" s="42">
        <v>10.5</v>
      </c>
      <c r="R7964" s="42">
        <v>4</v>
      </c>
    </row>
    <row r="7965" spans="1:18" x14ac:dyDescent="0.3">
      <c r="A7965" t="s">
        <v>3924</v>
      </c>
      <c r="B7965" s="17">
        <v>45249</v>
      </c>
      <c r="C7965" t="s">
        <v>3925</v>
      </c>
      <c r="D7965" t="s">
        <v>3926</v>
      </c>
      <c r="E7965" t="s">
        <v>3927</v>
      </c>
      <c r="F7965" t="s">
        <v>3930</v>
      </c>
      <c r="G7965" t="s">
        <v>3877</v>
      </c>
      <c r="H7965" t="s">
        <v>3876</v>
      </c>
      <c r="I7965">
        <v>2180</v>
      </c>
      <c r="J7965" s="41">
        <v>9.6799999999999994E-3</v>
      </c>
      <c r="K7965" s="42">
        <v>21.102399999999999</v>
      </c>
      <c r="L7965" s="43">
        <v>1.57</v>
      </c>
      <c r="M7965" s="42">
        <v>33.130768000000003</v>
      </c>
      <c r="N7965">
        <v>4</v>
      </c>
      <c r="O7965" s="43">
        <v>411</v>
      </c>
      <c r="P7965" s="42">
        <v>133.19999999999999</v>
      </c>
      <c r="Q7965" s="42">
        <v>31.5</v>
      </c>
      <c r="R7965" s="42">
        <v>11</v>
      </c>
    </row>
    <row r="7966" spans="1:18" x14ac:dyDescent="0.3">
      <c r="A7966" t="s">
        <v>3924</v>
      </c>
      <c r="B7966" s="17">
        <v>45250</v>
      </c>
      <c r="C7966" t="s">
        <v>3925</v>
      </c>
      <c r="D7966" t="s">
        <v>3926</v>
      </c>
      <c r="E7966" t="s">
        <v>3927</v>
      </c>
      <c r="F7966" t="s">
        <v>3930</v>
      </c>
      <c r="G7966" t="s">
        <v>3877</v>
      </c>
      <c r="H7966" t="s">
        <v>3876</v>
      </c>
      <c r="I7966">
        <v>1886</v>
      </c>
      <c r="J7966" s="41">
        <v>8.0300000000000007E-3</v>
      </c>
      <c r="K7966" s="42">
        <v>15.144580000000001</v>
      </c>
      <c r="L7966" s="43">
        <v>0.73</v>
      </c>
      <c r="M7966" s="42">
        <v>11.055543400000001</v>
      </c>
      <c r="N7966">
        <v>2</v>
      </c>
      <c r="O7966" s="43">
        <v>191</v>
      </c>
      <c r="P7966" s="42">
        <v>110.39999999999999</v>
      </c>
      <c r="Q7966" s="42">
        <v>37.5</v>
      </c>
      <c r="R7966" s="42">
        <v>16</v>
      </c>
    </row>
    <row r="7967" spans="1:18" x14ac:dyDescent="0.3">
      <c r="A7967" t="s">
        <v>3924</v>
      </c>
      <c r="B7967" s="17">
        <v>45251</v>
      </c>
      <c r="C7967" t="s">
        <v>3925</v>
      </c>
      <c r="D7967" t="s">
        <v>3926</v>
      </c>
      <c r="E7967" t="s">
        <v>3927</v>
      </c>
      <c r="F7967" t="s">
        <v>3930</v>
      </c>
      <c r="G7967" t="s">
        <v>3877</v>
      </c>
      <c r="H7967" t="s">
        <v>3876</v>
      </c>
      <c r="I7967">
        <v>2529</v>
      </c>
      <c r="J7967" s="41">
        <v>1.771E-2</v>
      </c>
      <c r="K7967" s="42">
        <v>44.788589999999999</v>
      </c>
      <c r="L7967" s="43">
        <v>1.36</v>
      </c>
      <c r="M7967" s="42">
        <v>60.912482400000002</v>
      </c>
      <c r="N7967">
        <v>3</v>
      </c>
      <c r="O7967" s="43">
        <v>217</v>
      </c>
      <c r="P7967" s="42">
        <v>139.19999999999999</v>
      </c>
      <c r="Q7967" s="42">
        <v>22.5</v>
      </c>
      <c r="R7967" s="42">
        <v>8</v>
      </c>
    </row>
    <row r="7968" spans="1:18" x14ac:dyDescent="0.3">
      <c r="A7968" t="s">
        <v>3924</v>
      </c>
      <c r="B7968" s="17">
        <v>45252</v>
      </c>
      <c r="C7968" t="s">
        <v>3925</v>
      </c>
      <c r="D7968" t="s">
        <v>3926</v>
      </c>
      <c r="E7968" t="s">
        <v>3927</v>
      </c>
      <c r="F7968" t="s">
        <v>3930</v>
      </c>
      <c r="G7968" t="s">
        <v>3877</v>
      </c>
      <c r="H7968" t="s">
        <v>3876</v>
      </c>
      <c r="I7968">
        <v>3249</v>
      </c>
      <c r="J7968" s="41">
        <v>7.9200000000000017E-3</v>
      </c>
      <c r="K7968" s="42">
        <v>25.732080000000007</v>
      </c>
      <c r="L7968" s="43">
        <v>0.97</v>
      </c>
      <c r="M7968" s="42">
        <v>24.960117600000007</v>
      </c>
      <c r="N7968">
        <v>6</v>
      </c>
      <c r="O7968" s="43">
        <v>315</v>
      </c>
      <c r="P7968" s="42">
        <v>129.6</v>
      </c>
      <c r="Q7968" s="42">
        <v>25.5</v>
      </c>
      <c r="R7968" s="42">
        <v>7</v>
      </c>
    </row>
    <row r="7969" spans="1:18" x14ac:dyDescent="0.3">
      <c r="A7969" t="s">
        <v>3924</v>
      </c>
      <c r="B7969" s="17">
        <v>45253</v>
      </c>
      <c r="C7969" t="s">
        <v>3925</v>
      </c>
      <c r="D7969" t="s">
        <v>3926</v>
      </c>
      <c r="E7969" t="s">
        <v>3927</v>
      </c>
      <c r="F7969" t="s">
        <v>3930</v>
      </c>
      <c r="G7969" t="s">
        <v>3877</v>
      </c>
      <c r="H7969" t="s">
        <v>3876</v>
      </c>
      <c r="I7969">
        <v>2378</v>
      </c>
      <c r="J7969" s="41">
        <v>9.3500000000000007E-3</v>
      </c>
      <c r="K7969" s="42">
        <v>22.234300000000001</v>
      </c>
      <c r="L7969" s="43">
        <v>1.27</v>
      </c>
      <c r="M7969" s="42">
        <v>28.237561000000003</v>
      </c>
      <c r="N7969">
        <v>7</v>
      </c>
      <c r="O7969" s="43">
        <v>321</v>
      </c>
      <c r="P7969" s="42">
        <v>114</v>
      </c>
      <c r="Q7969" s="42">
        <v>21</v>
      </c>
      <c r="R7969" s="42">
        <v>11</v>
      </c>
    </row>
    <row r="7970" spans="1:18" x14ac:dyDescent="0.3">
      <c r="A7970" t="s">
        <v>3924</v>
      </c>
      <c r="B7970" s="17">
        <v>45254</v>
      </c>
      <c r="C7970" t="s">
        <v>3925</v>
      </c>
      <c r="D7970" t="s">
        <v>3926</v>
      </c>
      <c r="E7970" t="s">
        <v>3927</v>
      </c>
      <c r="F7970" t="s">
        <v>3930</v>
      </c>
      <c r="G7970" t="s">
        <v>3877</v>
      </c>
      <c r="H7970" t="s">
        <v>3876</v>
      </c>
      <c r="I7970">
        <v>3131</v>
      </c>
      <c r="J7970" s="41">
        <v>1.0450000000000003E-2</v>
      </c>
      <c r="K7970" s="42">
        <v>32.718950000000007</v>
      </c>
      <c r="L7970" s="43">
        <v>1.24</v>
      </c>
      <c r="M7970" s="42">
        <v>40.571498000000005</v>
      </c>
      <c r="N7970">
        <v>5</v>
      </c>
      <c r="O7970" s="43">
        <v>297</v>
      </c>
      <c r="P7970" s="42">
        <v>112.8</v>
      </c>
      <c r="Q7970" s="42">
        <v>34.5</v>
      </c>
      <c r="R7970" s="42">
        <v>7</v>
      </c>
    </row>
    <row r="7971" spans="1:18" x14ac:dyDescent="0.3">
      <c r="A7971" t="s">
        <v>3924</v>
      </c>
      <c r="B7971" s="17">
        <v>45255</v>
      </c>
      <c r="C7971" t="s">
        <v>3925</v>
      </c>
      <c r="D7971" t="s">
        <v>3926</v>
      </c>
      <c r="E7971" t="s">
        <v>3927</v>
      </c>
      <c r="F7971" t="s">
        <v>3930</v>
      </c>
      <c r="G7971" t="s">
        <v>3877</v>
      </c>
      <c r="H7971" t="s">
        <v>3876</v>
      </c>
      <c r="I7971">
        <v>2043</v>
      </c>
      <c r="J7971" s="41">
        <v>9.5700000000000021E-3</v>
      </c>
      <c r="K7971" s="42">
        <v>19.551510000000004</v>
      </c>
      <c r="L7971" s="43">
        <v>1.72</v>
      </c>
      <c r="M7971" s="42">
        <v>33.628597200000009</v>
      </c>
      <c r="N7971">
        <v>4</v>
      </c>
      <c r="O7971" s="43">
        <v>273</v>
      </c>
      <c r="P7971" s="42">
        <v>120</v>
      </c>
      <c r="Q7971" s="42">
        <v>21</v>
      </c>
      <c r="R7971" s="42">
        <v>14</v>
      </c>
    </row>
    <row r="7972" spans="1:18" x14ac:dyDescent="0.3">
      <c r="A7972" t="s">
        <v>3924</v>
      </c>
      <c r="B7972" s="17">
        <v>45256</v>
      </c>
      <c r="C7972" t="s">
        <v>3925</v>
      </c>
      <c r="D7972" t="s">
        <v>3926</v>
      </c>
      <c r="E7972" t="s">
        <v>3927</v>
      </c>
      <c r="F7972" t="s">
        <v>3930</v>
      </c>
      <c r="G7972" t="s">
        <v>3877</v>
      </c>
      <c r="H7972" t="s">
        <v>3876</v>
      </c>
      <c r="I7972">
        <v>2773</v>
      </c>
      <c r="J7972" s="41">
        <v>1.4630000000000001E-2</v>
      </c>
      <c r="K7972" s="42">
        <v>40.568989999999999</v>
      </c>
      <c r="L7972" s="43">
        <v>1.46</v>
      </c>
      <c r="M7972" s="42">
        <v>59.230725399999997</v>
      </c>
      <c r="N7972">
        <v>5</v>
      </c>
      <c r="O7972" s="43">
        <v>305</v>
      </c>
      <c r="P7972" s="42">
        <v>92.399999999999991</v>
      </c>
      <c r="Q7972" s="42">
        <v>16.5</v>
      </c>
      <c r="R7972" s="42">
        <v>15</v>
      </c>
    </row>
    <row r="7973" spans="1:18" x14ac:dyDescent="0.3">
      <c r="A7973" t="s">
        <v>3924</v>
      </c>
      <c r="B7973" s="17">
        <v>45257</v>
      </c>
      <c r="C7973" t="s">
        <v>3925</v>
      </c>
      <c r="D7973" t="s">
        <v>3926</v>
      </c>
      <c r="E7973" t="s">
        <v>3927</v>
      </c>
      <c r="F7973" t="s">
        <v>3930</v>
      </c>
      <c r="G7973" t="s">
        <v>3877</v>
      </c>
      <c r="H7973" t="s">
        <v>3876</v>
      </c>
      <c r="I7973">
        <v>2511</v>
      </c>
      <c r="J7973" s="41">
        <v>1.1990000000000001E-2</v>
      </c>
      <c r="K7973" s="42">
        <v>30.10689</v>
      </c>
      <c r="L7973" s="43">
        <v>2.12</v>
      </c>
      <c r="M7973" s="42">
        <v>63.8266068</v>
      </c>
      <c r="N7973">
        <v>6</v>
      </c>
      <c r="O7973" s="43">
        <v>310</v>
      </c>
      <c r="P7973" s="42">
        <v>138</v>
      </c>
      <c r="Q7973" s="42">
        <v>34.5</v>
      </c>
      <c r="R7973" s="42">
        <v>7</v>
      </c>
    </row>
    <row r="7974" spans="1:18" x14ac:dyDescent="0.3">
      <c r="A7974" t="s">
        <v>3924</v>
      </c>
      <c r="B7974" s="17">
        <v>45258</v>
      </c>
      <c r="C7974" t="s">
        <v>3925</v>
      </c>
      <c r="D7974" t="s">
        <v>3926</v>
      </c>
      <c r="E7974" t="s">
        <v>3927</v>
      </c>
      <c r="F7974" t="s">
        <v>3930</v>
      </c>
      <c r="G7974" t="s">
        <v>3877</v>
      </c>
      <c r="H7974" t="s">
        <v>3876</v>
      </c>
      <c r="I7974">
        <v>2038</v>
      </c>
      <c r="J7974" s="41">
        <v>1.0010000000000002E-2</v>
      </c>
      <c r="K7974" s="42">
        <v>20.400380000000002</v>
      </c>
      <c r="L7974" s="43">
        <v>1.03</v>
      </c>
      <c r="M7974" s="42">
        <v>21.012391400000002</v>
      </c>
      <c r="N7974">
        <v>2</v>
      </c>
      <c r="O7974" s="43">
        <v>110</v>
      </c>
      <c r="P7974" s="42">
        <v>133.19999999999999</v>
      </c>
      <c r="Q7974" s="42">
        <v>16.5</v>
      </c>
      <c r="R7974" s="42">
        <v>5</v>
      </c>
    </row>
    <row r="7975" spans="1:18" x14ac:dyDescent="0.3">
      <c r="A7975" t="s">
        <v>3924</v>
      </c>
      <c r="B7975" s="17">
        <v>45259</v>
      </c>
      <c r="C7975" t="s">
        <v>3925</v>
      </c>
      <c r="D7975" t="s">
        <v>3926</v>
      </c>
      <c r="E7975" t="s">
        <v>3927</v>
      </c>
      <c r="F7975" t="s">
        <v>3930</v>
      </c>
      <c r="G7975" t="s">
        <v>3877</v>
      </c>
      <c r="H7975" t="s">
        <v>3876</v>
      </c>
      <c r="I7975">
        <v>1791</v>
      </c>
      <c r="J7975" s="41">
        <v>1.1770000000000003E-2</v>
      </c>
      <c r="K7975" s="42">
        <v>21.080070000000006</v>
      </c>
      <c r="L7975" s="43">
        <v>1.06</v>
      </c>
      <c r="M7975" s="42">
        <v>22.344874200000007</v>
      </c>
      <c r="N7975">
        <v>4</v>
      </c>
      <c r="O7975" s="43">
        <v>206</v>
      </c>
      <c r="P7975" s="42">
        <v>147.6</v>
      </c>
      <c r="Q7975" s="42">
        <v>18</v>
      </c>
      <c r="R7975" s="42">
        <v>3</v>
      </c>
    </row>
    <row r="7976" spans="1:18" x14ac:dyDescent="0.3">
      <c r="A7976" t="s">
        <v>3924</v>
      </c>
      <c r="B7976" s="17">
        <v>45260</v>
      </c>
      <c r="C7976" t="s">
        <v>3925</v>
      </c>
      <c r="D7976" t="s">
        <v>3926</v>
      </c>
      <c r="E7976" t="s">
        <v>3927</v>
      </c>
      <c r="F7976" t="s">
        <v>3930</v>
      </c>
      <c r="G7976" t="s">
        <v>3877</v>
      </c>
      <c r="H7976" t="s">
        <v>3876</v>
      </c>
      <c r="I7976">
        <v>3102</v>
      </c>
      <c r="J7976" s="41">
        <v>1.1440000000000001E-2</v>
      </c>
      <c r="K7976" s="42">
        <v>35.486879999999999</v>
      </c>
      <c r="L7976" s="43">
        <v>1.8</v>
      </c>
      <c r="M7976" s="42">
        <v>63.876384000000002</v>
      </c>
      <c r="N7976">
        <v>2</v>
      </c>
      <c r="O7976" s="43">
        <v>147</v>
      </c>
      <c r="P7976" s="42">
        <v>116.39999999999999</v>
      </c>
      <c r="Q7976" s="42">
        <v>19.5</v>
      </c>
      <c r="R7976" s="42">
        <v>8</v>
      </c>
    </row>
    <row r="7977" spans="1:18" x14ac:dyDescent="0.3">
      <c r="A7977" t="s">
        <v>3916</v>
      </c>
      <c r="B7977" s="17">
        <v>44986</v>
      </c>
      <c r="C7977" t="s">
        <v>543</v>
      </c>
      <c r="D7977" t="s">
        <v>3928</v>
      </c>
      <c r="E7977" t="s">
        <v>3929</v>
      </c>
      <c r="F7977" t="s">
        <v>3930</v>
      </c>
      <c r="G7977" t="s">
        <v>3877</v>
      </c>
      <c r="H7977" t="s">
        <v>3876</v>
      </c>
      <c r="I7977">
        <v>1962.8000000000002</v>
      </c>
      <c r="J7977" s="41">
        <v>1.0450000000000003E-2</v>
      </c>
      <c r="K7977" s="42">
        <v>20.511260000000007</v>
      </c>
      <c r="L7977" s="43">
        <v>1.2</v>
      </c>
      <c r="M7977" s="42">
        <v>24.613512000000007</v>
      </c>
      <c r="N7977">
        <v>6</v>
      </c>
      <c r="O7977" s="43">
        <v>324</v>
      </c>
      <c r="P7977" s="42">
        <v>96</v>
      </c>
      <c r="Q7977" s="42">
        <v>9</v>
      </c>
      <c r="R7977" s="42">
        <v>6</v>
      </c>
    </row>
    <row r="7978" spans="1:18" x14ac:dyDescent="0.3">
      <c r="A7978" t="s">
        <v>3916</v>
      </c>
      <c r="B7978" s="17">
        <v>44987</v>
      </c>
      <c r="C7978" t="s">
        <v>543</v>
      </c>
      <c r="D7978" t="s">
        <v>3928</v>
      </c>
      <c r="E7978" t="s">
        <v>3929</v>
      </c>
      <c r="F7978" t="s">
        <v>3930</v>
      </c>
      <c r="G7978" t="s">
        <v>3877</v>
      </c>
      <c r="H7978" t="s">
        <v>3876</v>
      </c>
      <c r="I7978">
        <v>1239.6000000000001</v>
      </c>
      <c r="J7978" s="41">
        <v>1.0010000000000002E-2</v>
      </c>
      <c r="K7978" s="42">
        <v>12.408396000000003</v>
      </c>
      <c r="L7978" s="43">
        <v>0.37</v>
      </c>
      <c r="M7978" s="42">
        <v>4.5911065200000012</v>
      </c>
      <c r="N7978">
        <v>5</v>
      </c>
      <c r="O7978" s="43">
        <v>370</v>
      </c>
      <c r="P7978" s="42">
        <v>73.2</v>
      </c>
      <c r="Q7978" s="42">
        <v>1.5</v>
      </c>
      <c r="R7978" s="42">
        <v>6</v>
      </c>
    </row>
    <row r="7979" spans="1:18" x14ac:dyDescent="0.3">
      <c r="A7979" t="s">
        <v>3916</v>
      </c>
      <c r="B7979" s="17">
        <v>44988</v>
      </c>
      <c r="C7979" t="s">
        <v>543</v>
      </c>
      <c r="D7979" t="s">
        <v>3928</v>
      </c>
      <c r="E7979" t="s">
        <v>3929</v>
      </c>
      <c r="F7979" t="s">
        <v>3930</v>
      </c>
      <c r="G7979" t="s">
        <v>3877</v>
      </c>
      <c r="H7979" t="s">
        <v>3876</v>
      </c>
      <c r="I7979">
        <v>1959.4</v>
      </c>
      <c r="J7979" s="41">
        <v>1.474E-2</v>
      </c>
      <c r="K7979" s="42">
        <v>28.881556</v>
      </c>
      <c r="L7979" s="43">
        <v>0.97000000000000008</v>
      </c>
      <c r="M7979" s="42">
        <v>28.015109320000001</v>
      </c>
      <c r="N7979">
        <v>5</v>
      </c>
      <c r="O7979" s="43">
        <v>155</v>
      </c>
      <c r="P7979" s="42">
        <v>120</v>
      </c>
      <c r="Q7979" s="42">
        <v>1.5</v>
      </c>
      <c r="R7979" s="42">
        <v>3</v>
      </c>
    </row>
    <row r="7980" spans="1:18" x14ac:dyDescent="0.3">
      <c r="A7980" t="s">
        <v>3916</v>
      </c>
      <c r="B7980" s="17">
        <v>44989</v>
      </c>
      <c r="C7980" t="s">
        <v>543</v>
      </c>
      <c r="D7980" t="s">
        <v>3928</v>
      </c>
      <c r="E7980" t="s">
        <v>3929</v>
      </c>
      <c r="F7980" t="s">
        <v>3930</v>
      </c>
      <c r="G7980" t="s">
        <v>3877</v>
      </c>
      <c r="H7980" t="s">
        <v>3876</v>
      </c>
      <c r="I7980">
        <v>1707</v>
      </c>
      <c r="J7980" s="41">
        <v>1.1660000000000004E-2</v>
      </c>
      <c r="K7980" s="42">
        <v>19.903620000000007</v>
      </c>
      <c r="L7980" s="43">
        <v>1.1200000000000001</v>
      </c>
      <c r="M7980" s="42">
        <v>22.292054400000008</v>
      </c>
      <c r="N7980">
        <v>1</v>
      </c>
      <c r="O7980" s="43">
        <v>42</v>
      </c>
      <c r="P7980" s="42">
        <v>120</v>
      </c>
      <c r="Q7980" s="42">
        <v>0</v>
      </c>
      <c r="R7980" s="42">
        <v>9</v>
      </c>
    </row>
    <row r="7981" spans="1:18" x14ac:dyDescent="0.3">
      <c r="A7981" t="s">
        <v>3916</v>
      </c>
      <c r="B7981" s="17">
        <v>44990</v>
      </c>
      <c r="C7981" t="s">
        <v>543</v>
      </c>
      <c r="D7981" t="s">
        <v>3928</v>
      </c>
      <c r="E7981" t="s">
        <v>3929</v>
      </c>
      <c r="F7981" t="s">
        <v>3930</v>
      </c>
      <c r="G7981" t="s">
        <v>3877</v>
      </c>
      <c r="H7981" t="s">
        <v>3876</v>
      </c>
      <c r="I7981">
        <v>940</v>
      </c>
      <c r="J7981" s="41">
        <v>1.5510000000000001E-2</v>
      </c>
      <c r="K7981" s="42">
        <v>14.579400000000001</v>
      </c>
      <c r="L7981" s="43">
        <v>0.59</v>
      </c>
      <c r="M7981" s="42">
        <v>8.6018460000000001</v>
      </c>
      <c r="N7981">
        <v>1</v>
      </c>
      <c r="O7981" s="43">
        <v>64</v>
      </c>
      <c r="P7981" s="42">
        <v>86.399999999999991</v>
      </c>
      <c r="Q7981" s="42">
        <v>9</v>
      </c>
      <c r="R7981" s="42">
        <v>9</v>
      </c>
    </row>
    <row r="7982" spans="1:18" x14ac:dyDescent="0.3">
      <c r="A7982" t="s">
        <v>3916</v>
      </c>
      <c r="B7982" s="17">
        <v>44991</v>
      </c>
      <c r="C7982" t="s">
        <v>543</v>
      </c>
      <c r="D7982" t="s">
        <v>3928</v>
      </c>
      <c r="E7982" t="s">
        <v>3929</v>
      </c>
      <c r="F7982" t="s">
        <v>3930</v>
      </c>
      <c r="G7982" t="s">
        <v>3877</v>
      </c>
      <c r="H7982" t="s">
        <v>3876</v>
      </c>
      <c r="I7982">
        <v>1449.2</v>
      </c>
      <c r="J7982" s="41">
        <v>1.0010000000000002E-2</v>
      </c>
      <c r="K7982" s="42">
        <v>14.506492000000003</v>
      </c>
      <c r="L7982" s="43">
        <v>0.55999999999999994</v>
      </c>
      <c r="M7982" s="42">
        <v>8.1236355200000006</v>
      </c>
      <c r="N7982">
        <v>1</v>
      </c>
      <c r="O7982" s="43">
        <v>68</v>
      </c>
      <c r="P7982" s="42">
        <v>112.8</v>
      </c>
      <c r="Q7982" s="42">
        <v>21</v>
      </c>
      <c r="R7982" s="42">
        <v>7</v>
      </c>
    </row>
    <row r="7983" spans="1:18" x14ac:dyDescent="0.3">
      <c r="A7983" t="s">
        <v>3916</v>
      </c>
      <c r="B7983" s="17">
        <v>44992</v>
      </c>
      <c r="C7983" t="s">
        <v>543</v>
      </c>
      <c r="D7983" t="s">
        <v>3928</v>
      </c>
      <c r="E7983" t="s">
        <v>3929</v>
      </c>
      <c r="F7983" t="s">
        <v>3930</v>
      </c>
      <c r="G7983" t="s">
        <v>3877</v>
      </c>
      <c r="H7983" t="s">
        <v>3876</v>
      </c>
      <c r="I7983">
        <v>1915.4</v>
      </c>
      <c r="J7983" s="41">
        <v>1.023E-2</v>
      </c>
      <c r="K7983" s="42">
        <v>19.594542000000001</v>
      </c>
      <c r="L7983" s="43">
        <v>0.79</v>
      </c>
      <c r="M7983" s="42">
        <v>15.479688180000002</v>
      </c>
      <c r="N7983">
        <v>2</v>
      </c>
      <c r="O7983" s="43">
        <v>80</v>
      </c>
      <c r="P7983" s="42">
        <v>104.39999999999999</v>
      </c>
      <c r="Q7983" s="42">
        <v>10.5</v>
      </c>
      <c r="R7983" s="42">
        <v>2</v>
      </c>
    </row>
    <row r="7984" spans="1:18" x14ac:dyDescent="0.3">
      <c r="A7984" t="s">
        <v>3916</v>
      </c>
      <c r="B7984" s="17">
        <v>44993</v>
      </c>
      <c r="C7984" t="s">
        <v>543</v>
      </c>
      <c r="D7984" t="s">
        <v>3928</v>
      </c>
      <c r="E7984" t="s">
        <v>3929</v>
      </c>
      <c r="F7984" t="s">
        <v>3930</v>
      </c>
      <c r="G7984" t="s">
        <v>3877</v>
      </c>
      <c r="H7984" t="s">
        <v>3876</v>
      </c>
      <c r="I7984">
        <v>1897.2000000000003</v>
      </c>
      <c r="J7984" s="41">
        <v>1.0450000000000003E-2</v>
      </c>
      <c r="K7984" s="42">
        <v>19.825740000000007</v>
      </c>
      <c r="L7984" s="43">
        <v>1.7</v>
      </c>
      <c r="M7984" s="42">
        <v>33.703758000000008</v>
      </c>
      <c r="N7984">
        <v>1</v>
      </c>
      <c r="O7984" s="43">
        <v>55</v>
      </c>
      <c r="P7984" s="42">
        <v>98.399999999999991</v>
      </c>
      <c r="Q7984" s="42">
        <v>15</v>
      </c>
      <c r="R7984" s="42">
        <v>3</v>
      </c>
    </row>
    <row r="7985" spans="1:18" x14ac:dyDescent="0.3">
      <c r="A7985" t="s">
        <v>3916</v>
      </c>
      <c r="B7985" s="17">
        <v>44994</v>
      </c>
      <c r="C7985" t="s">
        <v>543</v>
      </c>
      <c r="D7985" t="s">
        <v>3928</v>
      </c>
      <c r="E7985" t="s">
        <v>3929</v>
      </c>
      <c r="F7985" t="s">
        <v>3930</v>
      </c>
      <c r="G7985" t="s">
        <v>3877</v>
      </c>
      <c r="H7985" t="s">
        <v>3876</v>
      </c>
      <c r="I7985">
        <v>1207.4000000000001</v>
      </c>
      <c r="J7985" s="41">
        <v>1.0450000000000003E-2</v>
      </c>
      <c r="K7985" s="42">
        <v>12.617330000000004</v>
      </c>
      <c r="L7985" s="43">
        <v>1.71</v>
      </c>
      <c r="M7985" s="42">
        <v>21.575634300000008</v>
      </c>
      <c r="N7985">
        <v>3</v>
      </c>
      <c r="O7985" s="43">
        <v>108</v>
      </c>
      <c r="P7985" s="42">
        <v>76.8</v>
      </c>
      <c r="Q7985" s="42">
        <v>10.5</v>
      </c>
      <c r="R7985" s="42">
        <v>7</v>
      </c>
    </row>
    <row r="7986" spans="1:18" x14ac:dyDescent="0.3">
      <c r="A7986" t="s">
        <v>3916</v>
      </c>
      <c r="B7986" s="17">
        <v>44995</v>
      </c>
      <c r="C7986" t="s">
        <v>543</v>
      </c>
      <c r="D7986" t="s">
        <v>3928</v>
      </c>
      <c r="E7986" t="s">
        <v>3929</v>
      </c>
      <c r="F7986" t="s">
        <v>3930</v>
      </c>
      <c r="G7986" t="s">
        <v>3877</v>
      </c>
      <c r="H7986" t="s">
        <v>3876</v>
      </c>
      <c r="I7986">
        <v>1227</v>
      </c>
      <c r="J7986" s="41">
        <v>1.2869999999999999E-2</v>
      </c>
      <c r="K7986" s="42">
        <v>15.79149</v>
      </c>
      <c r="L7986" s="43">
        <v>1.89</v>
      </c>
      <c r="M7986" s="42">
        <v>29.845916099999997</v>
      </c>
      <c r="N7986">
        <v>4</v>
      </c>
      <c r="O7986" s="43">
        <v>224</v>
      </c>
      <c r="P7986" s="42">
        <v>67.2</v>
      </c>
      <c r="Q7986" s="42">
        <v>7.5</v>
      </c>
      <c r="R7986" s="42">
        <v>2</v>
      </c>
    </row>
    <row r="7987" spans="1:18" x14ac:dyDescent="0.3">
      <c r="A7987" t="s">
        <v>3916</v>
      </c>
      <c r="B7987" s="17">
        <v>44996</v>
      </c>
      <c r="C7987" t="s">
        <v>543</v>
      </c>
      <c r="D7987" t="s">
        <v>3928</v>
      </c>
      <c r="E7987" t="s">
        <v>3929</v>
      </c>
      <c r="F7987" t="s">
        <v>3930</v>
      </c>
      <c r="G7987" t="s">
        <v>3877</v>
      </c>
      <c r="H7987" t="s">
        <v>3876</v>
      </c>
      <c r="I7987">
        <v>1124.2</v>
      </c>
      <c r="J7987" s="41">
        <v>1.4520000000000002E-2</v>
      </c>
      <c r="K7987" s="42">
        <v>16.323384000000001</v>
      </c>
      <c r="L7987" s="43">
        <v>1.99</v>
      </c>
      <c r="M7987" s="42">
        <v>32.483534160000005</v>
      </c>
      <c r="N7987">
        <v>8</v>
      </c>
      <c r="O7987" s="43">
        <v>248</v>
      </c>
      <c r="P7987" s="42">
        <v>60</v>
      </c>
      <c r="Q7987" s="42">
        <v>19.5</v>
      </c>
      <c r="R7987" s="42">
        <v>1</v>
      </c>
    </row>
    <row r="7988" spans="1:18" x14ac:dyDescent="0.3">
      <c r="A7988" t="s">
        <v>3916</v>
      </c>
      <c r="B7988" s="17">
        <v>44997</v>
      </c>
      <c r="C7988" t="s">
        <v>543</v>
      </c>
      <c r="D7988" t="s">
        <v>3928</v>
      </c>
      <c r="E7988" t="s">
        <v>3929</v>
      </c>
      <c r="F7988" t="s">
        <v>3930</v>
      </c>
      <c r="G7988" t="s">
        <v>3877</v>
      </c>
      <c r="H7988" t="s">
        <v>3876</v>
      </c>
      <c r="I7988">
        <v>1559.4</v>
      </c>
      <c r="J7988" s="41">
        <v>1.1000000000000001E-2</v>
      </c>
      <c r="K7988" s="42">
        <v>17.153400000000001</v>
      </c>
      <c r="L7988" s="43">
        <v>0.73</v>
      </c>
      <c r="M7988" s="42">
        <v>12.521982000000001</v>
      </c>
      <c r="N7988">
        <v>7</v>
      </c>
      <c r="O7988" s="43">
        <v>539</v>
      </c>
      <c r="P7988" s="42">
        <v>64.8</v>
      </c>
      <c r="Q7988" s="42">
        <v>18</v>
      </c>
      <c r="R7988" s="42">
        <v>1</v>
      </c>
    </row>
    <row r="7989" spans="1:18" x14ac:dyDescent="0.3">
      <c r="A7989" t="s">
        <v>3916</v>
      </c>
      <c r="B7989" s="17">
        <v>44998</v>
      </c>
      <c r="C7989" t="s">
        <v>543</v>
      </c>
      <c r="D7989" t="s">
        <v>3928</v>
      </c>
      <c r="E7989" t="s">
        <v>3929</v>
      </c>
      <c r="F7989" t="s">
        <v>3930</v>
      </c>
      <c r="G7989" t="s">
        <v>3877</v>
      </c>
      <c r="H7989" t="s">
        <v>3876</v>
      </c>
      <c r="I7989">
        <v>2127.4</v>
      </c>
      <c r="J7989" s="41">
        <v>9.6799999999999994E-3</v>
      </c>
      <c r="K7989" s="42">
        <v>20.593232</v>
      </c>
      <c r="L7989" s="43">
        <v>1.24</v>
      </c>
      <c r="M7989" s="42">
        <v>25.535607680000002</v>
      </c>
      <c r="N7989">
        <v>7</v>
      </c>
      <c r="O7989" s="43">
        <v>497</v>
      </c>
      <c r="P7989" s="42">
        <v>91.2</v>
      </c>
      <c r="Q7989" s="42">
        <v>4.5</v>
      </c>
      <c r="R7989" s="42">
        <v>1</v>
      </c>
    </row>
    <row r="7990" spans="1:18" x14ac:dyDescent="0.3">
      <c r="A7990" t="s">
        <v>3916</v>
      </c>
      <c r="B7990" s="17">
        <v>44999</v>
      </c>
      <c r="C7990" t="s">
        <v>543</v>
      </c>
      <c r="D7990" t="s">
        <v>3928</v>
      </c>
      <c r="E7990" t="s">
        <v>3929</v>
      </c>
      <c r="F7990" t="s">
        <v>3930</v>
      </c>
      <c r="G7990" t="s">
        <v>3877</v>
      </c>
      <c r="H7990" t="s">
        <v>3876</v>
      </c>
      <c r="I7990">
        <v>1594.4</v>
      </c>
      <c r="J7990" s="41">
        <v>1.0670000000000001E-2</v>
      </c>
      <c r="K7990" s="42">
        <v>17.012248000000003</v>
      </c>
      <c r="L7990" s="43">
        <v>0.77</v>
      </c>
      <c r="M7990" s="42">
        <v>13.099430960000003</v>
      </c>
      <c r="N7990">
        <v>8</v>
      </c>
      <c r="O7990" s="43">
        <v>440</v>
      </c>
      <c r="P7990" s="42">
        <v>68.399999999999991</v>
      </c>
      <c r="Q7990" s="42">
        <v>6</v>
      </c>
      <c r="R7990" s="42">
        <v>6</v>
      </c>
    </row>
    <row r="7991" spans="1:18" x14ac:dyDescent="0.3">
      <c r="A7991" t="s">
        <v>3916</v>
      </c>
      <c r="B7991" s="17">
        <v>45000</v>
      </c>
      <c r="C7991" t="s">
        <v>543</v>
      </c>
      <c r="D7991" t="s">
        <v>3928</v>
      </c>
      <c r="E7991" t="s">
        <v>3929</v>
      </c>
      <c r="F7991" t="s">
        <v>3930</v>
      </c>
      <c r="G7991" t="s">
        <v>3877</v>
      </c>
      <c r="H7991" t="s">
        <v>3876</v>
      </c>
      <c r="I7991">
        <v>1722.4</v>
      </c>
      <c r="J7991" s="41">
        <v>1.155E-2</v>
      </c>
      <c r="K7991" s="42">
        <v>19.893720000000002</v>
      </c>
      <c r="L7991" s="43">
        <v>0.62</v>
      </c>
      <c r="M7991" s="42">
        <v>12.334106400000001</v>
      </c>
      <c r="N7991">
        <v>4</v>
      </c>
      <c r="O7991" s="43">
        <v>276</v>
      </c>
      <c r="P7991" s="42">
        <v>62.4</v>
      </c>
      <c r="Q7991" s="42">
        <v>21</v>
      </c>
      <c r="R7991" s="42">
        <v>10</v>
      </c>
    </row>
    <row r="7992" spans="1:18" x14ac:dyDescent="0.3">
      <c r="A7992" t="s">
        <v>3916</v>
      </c>
      <c r="B7992" s="17">
        <v>45001</v>
      </c>
      <c r="C7992" t="s">
        <v>543</v>
      </c>
      <c r="D7992" t="s">
        <v>3928</v>
      </c>
      <c r="E7992" t="s">
        <v>3929</v>
      </c>
      <c r="F7992" t="s">
        <v>3930</v>
      </c>
      <c r="G7992" t="s">
        <v>3877</v>
      </c>
      <c r="H7992" t="s">
        <v>3876</v>
      </c>
      <c r="I7992">
        <v>2270.4</v>
      </c>
      <c r="J7992" s="41">
        <v>7.2600000000000017E-3</v>
      </c>
      <c r="K7992" s="42">
        <v>16.483104000000004</v>
      </c>
      <c r="L7992" s="43">
        <v>1.0499999999999998</v>
      </c>
      <c r="M7992" s="42">
        <v>17.307259200000001</v>
      </c>
      <c r="N7992">
        <v>4</v>
      </c>
      <c r="O7992" s="43">
        <v>168</v>
      </c>
      <c r="P7992" s="42">
        <v>72</v>
      </c>
      <c r="Q7992" s="42">
        <v>13.5</v>
      </c>
      <c r="R7992" s="42">
        <v>1</v>
      </c>
    </row>
    <row r="7993" spans="1:18" x14ac:dyDescent="0.3">
      <c r="A7993" t="s">
        <v>3916</v>
      </c>
      <c r="B7993" s="17">
        <v>45002</v>
      </c>
      <c r="C7993" t="s">
        <v>543</v>
      </c>
      <c r="D7993" t="s">
        <v>3928</v>
      </c>
      <c r="E7993" t="s">
        <v>3929</v>
      </c>
      <c r="F7993" t="s">
        <v>3930</v>
      </c>
      <c r="G7993" t="s">
        <v>3877</v>
      </c>
      <c r="H7993" t="s">
        <v>3876</v>
      </c>
      <c r="I7993">
        <v>971</v>
      </c>
      <c r="J7993" s="41">
        <v>1.397E-2</v>
      </c>
      <c r="K7993" s="42">
        <v>13.564869999999999</v>
      </c>
      <c r="L7993" s="43">
        <v>1.7999999999999998</v>
      </c>
      <c r="M7993" s="42">
        <v>24.416765999999996</v>
      </c>
      <c r="N7993">
        <v>6</v>
      </c>
      <c r="O7993" s="43">
        <v>438</v>
      </c>
      <c r="P7993" s="42">
        <v>68.399999999999991</v>
      </c>
      <c r="Q7993" s="42">
        <v>16.5</v>
      </c>
      <c r="R7993" s="42">
        <v>8</v>
      </c>
    </row>
    <row r="7994" spans="1:18" x14ac:dyDescent="0.3">
      <c r="A7994" t="s">
        <v>3916</v>
      </c>
      <c r="B7994" s="17">
        <v>45003</v>
      </c>
      <c r="C7994" t="s">
        <v>543</v>
      </c>
      <c r="D7994" t="s">
        <v>3928</v>
      </c>
      <c r="E7994" t="s">
        <v>3929</v>
      </c>
      <c r="F7994" t="s">
        <v>3930</v>
      </c>
      <c r="G7994" t="s">
        <v>3877</v>
      </c>
      <c r="H7994" t="s">
        <v>3876</v>
      </c>
      <c r="I7994">
        <v>2086.8000000000002</v>
      </c>
      <c r="J7994" s="41">
        <v>1.3090000000000001E-2</v>
      </c>
      <c r="K7994" s="42">
        <v>27.316212000000004</v>
      </c>
      <c r="L7994" s="43">
        <v>2.0500000000000003</v>
      </c>
      <c r="M7994" s="42">
        <v>55.998234600000018</v>
      </c>
      <c r="N7994">
        <v>8</v>
      </c>
      <c r="O7994" s="43">
        <v>376</v>
      </c>
      <c r="P7994" s="42">
        <v>86.399999999999991</v>
      </c>
      <c r="Q7994" s="42">
        <v>18</v>
      </c>
      <c r="R7994" s="42">
        <v>8</v>
      </c>
    </row>
    <row r="7995" spans="1:18" x14ac:dyDescent="0.3">
      <c r="A7995" t="s">
        <v>3916</v>
      </c>
      <c r="B7995" s="17">
        <v>45004</v>
      </c>
      <c r="C7995" t="s">
        <v>543</v>
      </c>
      <c r="D7995" t="s">
        <v>3928</v>
      </c>
      <c r="E7995" t="s">
        <v>3929</v>
      </c>
      <c r="F7995" t="s">
        <v>3930</v>
      </c>
      <c r="G7995" t="s">
        <v>3877</v>
      </c>
      <c r="H7995" t="s">
        <v>3876</v>
      </c>
      <c r="I7995">
        <v>1788.2</v>
      </c>
      <c r="J7995" s="41">
        <v>1.1440000000000001E-2</v>
      </c>
      <c r="K7995" s="42">
        <v>20.457008000000002</v>
      </c>
      <c r="L7995" s="43">
        <v>0.45</v>
      </c>
      <c r="M7995" s="42">
        <v>9.2056536000000015</v>
      </c>
      <c r="N7995">
        <v>7</v>
      </c>
      <c r="O7995" s="43">
        <v>441</v>
      </c>
      <c r="P7995" s="42">
        <v>114</v>
      </c>
      <c r="Q7995" s="42">
        <v>4.5</v>
      </c>
      <c r="R7995" s="42">
        <v>5</v>
      </c>
    </row>
    <row r="7996" spans="1:18" x14ac:dyDescent="0.3">
      <c r="A7996" t="s">
        <v>3916</v>
      </c>
      <c r="B7996" s="17">
        <v>45005</v>
      </c>
      <c r="C7996" t="s">
        <v>543</v>
      </c>
      <c r="D7996" t="s">
        <v>3928</v>
      </c>
      <c r="E7996" t="s">
        <v>3929</v>
      </c>
      <c r="F7996" t="s">
        <v>3930</v>
      </c>
      <c r="G7996" t="s">
        <v>3877</v>
      </c>
      <c r="H7996" t="s">
        <v>3876</v>
      </c>
      <c r="I7996">
        <v>1153</v>
      </c>
      <c r="J7996" s="41">
        <v>9.130000000000001E-3</v>
      </c>
      <c r="K7996" s="42">
        <v>10.526890000000002</v>
      </c>
      <c r="L7996" s="43">
        <v>1.98</v>
      </c>
      <c r="M7996" s="42">
        <v>20.843242200000002</v>
      </c>
      <c r="N7996">
        <v>2</v>
      </c>
      <c r="O7996" s="43">
        <v>130</v>
      </c>
      <c r="P7996" s="42">
        <v>67.2</v>
      </c>
      <c r="Q7996" s="42">
        <v>16.5</v>
      </c>
      <c r="R7996" s="42">
        <v>10</v>
      </c>
    </row>
    <row r="7997" spans="1:18" x14ac:dyDescent="0.3">
      <c r="A7997" t="s">
        <v>3916</v>
      </c>
      <c r="B7997" s="17">
        <v>45006</v>
      </c>
      <c r="C7997" t="s">
        <v>543</v>
      </c>
      <c r="D7997" t="s">
        <v>3928</v>
      </c>
      <c r="E7997" t="s">
        <v>3929</v>
      </c>
      <c r="F7997" t="s">
        <v>3930</v>
      </c>
      <c r="G7997" t="s">
        <v>3877</v>
      </c>
      <c r="H7997" t="s">
        <v>3876</v>
      </c>
      <c r="I7997">
        <v>1474.6000000000001</v>
      </c>
      <c r="J7997" s="41">
        <v>1.0010000000000002E-2</v>
      </c>
      <c r="K7997" s="42">
        <v>14.760746000000003</v>
      </c>
      <c r="L7997" s="43">
        <v>1.6199999999999999</v>
      </c>
      <c r="M7997" s="42">
        <v>23.912408520000003</v>
      </c>
      <c r="N7997">
        <v>3</v>
      </c>
      <c r="O7997" s="43">
        <v>192</v>
      </c>
      <c r="P7997" s="42">
        <v>73.2</v>
      </c>
      <c r="Q7997" s="42">
        <v>12</v>
      </c>
      <c r="R7997" s="42">
        <v>1</v>
      </c>
    </row>
    <row r="7998" spans="1:18" x14ac:dyDescent="0.3">
      <c r="A7998" t="s">
        <v>3916</v>
      </c>
      <c r="B7998" s="17">
        <v>45007</v>
      </c>
      <c r="C7998" t="s">
        <v>543</v>
      </c>
      <c r="D7998" t="s">
        <v>3928</v>
      </c>
      <c r="E7998" t="s">
        <v>3929</v>
      </c>
      <c r="F7998" t="s">
        <v>3930</v>
      </c>
      <c r="G7998" t="s">
        <v>3877</v>
      </c>
      <c r="H7998" t="s">
        <v>3876</v>
      </c>
      <c r="I7998">
        <v>1080.8000000000002</v>
      </c>
      <c r="J7998" s="41">
        <v>8.2500000000000021E-3</v>
      </c>
      <c r="K7998" s="42">
        <v>8.9166000000000043</v>
      </c>
      <c r="L7998" s="43">
        <v>1.4200000000000002</v>
      </c>
      <c r="M7998" s="42">
        <v>12.661572000000007</v>
      </c>
      <c r="N7998">
        <v>4</v>
      </c>
      <c r="O7998" s="43">
        <v>132</v>
      </c>
      <c r="P7998" s="42">
        <v>78</v>
      </c>
      <c r="Q7998" s="42">
        <v>0</v>
      </c>
      <c r="R7998" s="42">
        <v>10</v>
      </c>
    </row>
    <row r="7999" spans="1:18" x14ac:dyDescent="0.3">
      <c r="A7999" t="s">
        <v>3916</v>
      </c>
      <c r="B7999" s="17">
        <v>45008</v>
      </c>
      <c r="C7999" t="s">
        <v>543</v>
      </c>
      <c r="D7999" t="s">
        <v>3928</v>
      </c>
      <c r="E7999" t="s">
        <v>3929</v>
      </c>
      <c r="F7999" t="s">
        <v>3930</v>
      </c>
      <c r="G7999" t="s">
        <v>3877</v>
      </c>
      <c r="H7999" t="s">
        <v>3876</v>
      </c>
      <c r="I7999">
        <v>1404.8000000000002</v>
      </c>
      <c r="J7999" s="41">
        <v>1.0999999999999999E-2</v>
      </c>
      <c r="K7999" s="42">
        <v>15.452800000000002</v>
      </c>
      <c r="L7999" s="43">
        <v>1.0699999999999998</v>
      </c>
      <c r="M7999" s="42">
        <v>16.534496000000001</v>
      </c>
      <c r="N7999">
        <v>7</v>
      </c>
      <c r="O7999" s="43">
        <v>287</v>
      </c>
      <c r="P7999" s="42">
        <v>67.2</v>
      </c>
      <c r="Q7999" s="42">
        <v>15</v>
      </c>
      <c r="R7999" s="42">
        <v>6</v>
      </c>
    </row>
    <row r="8000" spans="1:18" x14ac:dyDescent="0.3">
      <c r="A8000" t="s">
        <v>3916</v>
      </c>
      <c r="B8000" s="17">
        <v>45009</v>
      </c>
      <c r="C8000" t="s">
        <v>543</v>
      </c>
      <c r="D8000" t="s">
        <v>3928</v>
      </c>
      <c r="E8000" t="s">
        <v>3929</v>
      </c>
      <c r="F8000" t="s">
        <v>3930</v>
      </c>
      <c r="G8000" t="s">
        <v>3877</v>
      </c>
      <c r="H8000" t="s">
        <v>3876</v>
      </c>
      <c r="I8000">
        <v>1439.8000000000002</v>
      </c>
      <c r="J8000" s="41">
        <v>1.243E-2</v>
      </c>
      <c r="K8000" s="42">
        <v>17.896714000000003</v>
      </c>
      <c r="L8000" s="43">
        <v>1.9999999999999998</v>
      </c>
      <c r="M8000" s="42">
        <v>35.793427999999999</v>
      </c>
      <c r="N8000">
        <v>3</v>
      </c>
      <c r="O8000" s="43">
        <v>186</v>
      </c>
      <c r="P8000" s="42">
        <v>86.399999999999991</v>
      </c>
      <c r="Q8000" s="42">
        <v>22.5</v>
      </c>
      <c r="R8000" s="42">
        <v>7</v>
      </c>
    </row>
    <row r="8001" spans="1:18" x14ac:dyDescent="0.3">
      <c r="A8001" t="s">
        <v>3916</v>
      </c>
      <c r="B8001" s="17">
        <v>45010</v>
      </c>
      <c r="C8001" t="s">
        <v>543</v>
      </c>
      <c r="D8001" t="s">
        <v>3928</v>
      </c>
      <c r="E8001" t="s">
        <v>3929</v>
      </c>
      <c r="F8001" t="s">
        <v>3930</v>
      </c>
      <c r="G8001" t="s">
        <v>3877</v>
      </c>
      <c r="H8001" t="s">
        <v>3876</v>
      </c>
      <c r="I8001">
        <v>1079.8000000000002</v>
      </c>
      <c r="J8001" s="41">
        <v>1.2869999999999999E-2</v>
      </c>
      <c r="K8001" s="42">
        <v>13.897026000000002</v>
      </c>
      <c r="L8001" s="43">
        <v>1.9</v>
      </c>
      <c r="M8001" s="42">
        <v>26.404349400000005</v>
      </c>
      <c r="N8001">
        <v>4</v>
      </c>
      <c r="O8001" s="43">
        <v>144</v>
      </c>
      <c r="P8001" s="42">
        <v>109.2</v>
      </c>
      <c r="Q8001" s="42">
        <v>13.5</v>
      </c>
      <c r="R8001" s="42">
        <v>10</v>
      </c>
    </row>
    <row r="8002" spans="1:18" x14ac:dyDescent="0.3">
      <c r="A8002" t="s">
        <v>3916</v>
      </c>
      <c r="B8002" s="17">
        <v>45011</v>
      </c>
      <c r="C8002" t="s">
        <v>543</v>
      </c>
      <c r="D8002" t="s">
        <v>3928</v>
      </c>
      <c r="E8002" t="s">
        <v>3929</v>
      </c>
      <c r="F8002" t="s">
        <v>3930</v>
      </c>
      <c r="G8002" t="s">
        <v>3877</v>
      </c>
      <c r="H8002" t="s">
        <v>3876</v>
      </c>
      <c r="I8002">
        <v>1256.6000000000001</v>
      </c>
      <c r="J8002" s="41">
        <v>1.507E-2</v>
      </c>
      <c r="K8002" s="42">
        <v>18.936962000000001</v>
      </c>
      <c r="L8002" s="43">
        <v>1.8499999999999999</v>
      </c>
      <c r="M8002" s="42">
        <v>35.033379699999998</v>
      </c>
      <c r="N8002">
        <v>6</v>
      </c>
      <c r="O8002" s="43">
        <v>390</v>
      </c>
      <c r="P8002" s="42">
        <v>63.599999999999994</v>
      </c>
      <c r="Q8002" s="42">
        <v>18</v>
      </c>
      <c r="R8002" s="42">
        <v>6</v>
      </c>
    </row>
    <row r="8003" spans="1:18" x14ac:dyDescent="0.3">
      <c r="A8003" t="s">
        <v>3916</v>
      </c>
      <c r="B8003" s="17">
        <v>45012</v>
      </c>
      <c r="C8003" t="s">
        <v>543</v>
      </c>
      <c r="D8003" t="s">
        <v>3928</v>
      </c>
      <c r="E8003" t="s">
        <v>3929</v>
      </c>
      <c r="F8003" t="s">
        <v>3930</v>
      </c>
      <c r="G8003" t="s">
        <v>3877</v>
      </c>
      <c r="H8003" t="s">
        <v>3876</v>
      </c>
      <c r="I8003">
        <v>1604.4</v>
      </c>
      <c r="J8003" s="41">
        <v>1.3310000000000001E-2</v>
      </c>
      <c r="K8003" s="42">
        <v>21.354564000000003</v>
      </c>
      <c r="L8003" s="43">
        <v>0.79</v>
      </c>
      <c r="M8003" s="42">
        <v>16.870105560000002</v>
      </c>
      <c r="N8003">
        <v>3</v>
      </c>
      <c r="O8003" s="43">
        <v>177</v>
      </c>
      <c r="P8003" s="42">
        <v>63.599999999999994</v>
      </c>
      <c r="Q8003" s="42">
        <v>1.5</v>
      </c>
      <c r="R8003" s="42">
        <v>8</v>
      </c>
    </row>
    <row r="8004" spans="1:18" x14ac:dyDescent="0.3">
      <c r="A8004" t="s">
        <v>3916</v>
      </c>
      <c r="B8004" s="17">
        <v>45013</v>
      </c>
      <c r="C8004" t="s">
        <v>543</v>
      </c>
      <c r="D8004" t="s">
        <v>3928</v>
      </c>
      <c r="E8004" t="s">
        <v>3929</v>
      </c>
      <c r="F8004" t="s">
        <v>3930</v>
      </c>
      <c r="G8004" t="s">
        <v>3877</v>
      </c>
      <c r="H8004" t="s">
        <v>3876</v>
      </c>
      <c r="I8004">
        <v>1736.2</v>
      </c>
      <c r="J8004" s="41">
        <v>1.1770000000000001E-2</v>
      </c>
      <c r="K8004" s="42">
        <v>20.435074000000004</v>
      </c>
      <c r="L8004" s="43">
        <v>0.43000000000000005</v>
      </c>
      <c r="M8004" s="42">
        <v>8.7870818200000027</v>
      </c>
      <c r="N8004">
        <v>5</v>
      </c>
      <c r="O8004" s="43">
        <v>290</v>
      </c>
      <c r="P8004" s="42">
        <v>104.39999999999999</v>
      </c>
      <c r="Q8004" s="42">
        <v>22.5</v>
      </c>
      <c r="R8004" s="42">
        <v>3</v>
      </c>
    </row>
    <row r="8005" spans="1:18" x14ac:dyDescent="0.3">
      <c r="A8005" t="s">
        <v>3916</v>
      </c>
      <c r="B8005" s="17">
        <v>45014</v>
      </c>
      <c r="C8005" t="s">
        <v>543</v>
      </c>
      <c r="D8005" t="s">
        <v>3928</v>
      </c>
      <c r="E8005" t="s">
        <v>3929</v>
      </c>
      <c r="F8005" t="s">
        <v>3930</v>
      </c>
      <c r="G8005" t="s">
        <v>3877</v>
      </c>
      <c r="H8005" t="s">
        <v>3876</v>
      </c>
      <c r="I8005">
        <v>2074.4</v>
      </c>
      <c r="J8005" s="41">
        <v>1.1110000000000002E-2</v>
      </c>
      <c r="K8005" s="42">
        <v>23.046584000000006</v>
      </c>
      <c r="L8005" s="43">
        <v>1.2599999999999998</v>
      </c>
      <c r="M8005" s="42">
        <v>29.038695840000003</v>
      </c>
      <c r="N8005">
        <v>1</v>
      </c>
      <c r="O8005" s="43">
        <v>80</v>
      </c>
      <c r="P8005" s="42">
        <v>91.2</v>
      </c>
      <c r="Q8005" s="42">
        <v>22.5</v>
      </c>
      <c r="R8005" s="42">
        <v>9</v>
      </c>
    </row>
    <row r="8006" spans="1:18" x14ac:dyDescent="0.3">
      <c r="A8006" t="s">
        <v>3916</v>
      </c>
      <c r="B8006" s="17">
        <v>45015</v>
      </c>
      <c r="C8006" t="s">
        <v>543</v>
      </c>
      <c r="D8006" t="s">
        <v>3928</v>
      </c>
      <c r="E8006" t="s">
        <v>3929</v>
      </c>
      <c r="F8006" t="s">
        <v>3930</v>
      </c>
      <c r="G8006" t="s">
        <v>3877</v>
      </c>
      <c r="H8006" t="s">
        <v>3876</v>
      </c>
      <c r="I8006">
        <v>982.80000000000018</v>
      </c>
      <c r="J8006" s="41">
        <v>8.8000000000000005E-3</v>
      </c>
      <c r="K8006" s="42">
        <v>8.6486400000000021</v>
      </c>
      <c r="L8006" s="43">
        <v>0.97000000000000008</v>
      </c>
      <c r="M8006" s="42">
        <v>8.3891808000000037</v>
      </c>
      <c r="N8006">
        <v>4</v>
      </c>
      <c r="O8006" s="43">
        <v>160</v>
      </c>
      <c r="P8006" s="42">
        <v>100.8</v>
      </c>
      <c r="Q8006" s="42">
        <v>16.5</v>
      </c>
      <c r="R8006" s="42">
        <v>4</v>
      </c>
    </row>
    <row r="8007" spans="1:18" x14ac:dyDescent="0.3">
      <c r="A8007" t="s">
        <v>3916</v>
      </c>
      <c r="B8007" s="17">
        <v>45016</v>
      </c>
      <c r="C8007" t="s">
        <v>543</v>
      </c>
      <c r="D8007" t="s">
        <v>3928</v>
      </c>
      <c r="E8007" t="s">
        <v>3929</v>
      </c>
      <c r="F8007" t="s">
        <v>3930</v>
      </c>
      <c r="G8007" t="s">
        <v>3877</v>
      </c>
      <c r="H8007" t="s">
        <v>3876</v>
      </c>
      <c r="I8007">
        <v>1968.2000000000003</v>
      </c>
      <c r="J8007" s="41">
        <v>1.166E-2</v>
      </c>
      <c r="K8007" s="42">
        <v>22.949212000000003</v>
      </c>
      <c r="L8007" s="43">
        <v>1.78</v>
      </c>
      <c r="M8007" s="42">
        <v>40.849597360000004</v>
      </c>
      <c r="N8007">
        <v>2</v>
      </c>
      <c r="O8007" s="43">
        <v>108</v>
      </c>
      <c r="P8007" s="42">
        <v>88.8</v>
      </c>
      <c r="Q8007" s="42">
        <v>4.5</v>
      </c>
      <c r="R8007" s="42">
        <v>7</v>
      </c>
    </row>
    <row r="8008" spans="1:18" x14ac:dyDescent="0.3">
      <c r="A8008" t="s">
        <v>3916</v>
      </c>
      <c r="B8008" s="17">
        <v>45017</v>
      </c>
      <c r="C8008" t="s">
        <v>543</v>
      </c>
      <c r="D8008" t="s">
        <v>3928</v>
      </c>
      <c r="E8008" t="s">
        <v>3929</v>
      </c>
      <c r="F8008" t="s">
        <v>3930</v>
      </c>
      <c r="G8008" t="s">
        <v>3877</v>
      </c>
      <c r="H8008" t="s">
        <v>3876</v>
      </c>
      <c r="I8008">
        <v>1299.6000000000001</v>
      </c>
      <c r="J8008" s="41">
        <v>6.9300000000000004E-3</v>
      </c>
      <c r="K8008" s="42">
        <v>9.0062280000000019</v>
      </c>
      <c r="L8008" s="43">
        <v>1.8699999999999999</v>
      </c>
      <c r="M8008" s="42">
        <v>16.841646360000002</v>
      </c>
      <c r="N8008">
        <v>7</v>
      </c>
      <c r="O8008" s="43">
        <v>252</v>
      </c>
      <c r="P8008" s="42">
        <v>100.8</v>
      </c>
      <c r="Q8008" s="42">
        <v>6</v>
      </c>
      <c r="R8008" s="42">
        <v>6</v>
      </c>
    </row>
    <row r="8009" spans="1:18" x14ac:dyDescent="0.3">
      <c r="A8009" t="s">
        <v>3916</v>
      </c>
      <c r="B8009" s="17">
        <v>45018</v>
      </c>
      <c r="C8009" t="s">
        <v>543</v>
      </c>
      <c r="D8009" t="s">
        <v>3928</v>
      </c>
      <c r="E8009" t="s">
        <v>3929</v>
      </c>
      <c r="F8009" t="s">
        <v>3930</v>
      </c>
      <c r="G8009" t="s">
        <v>3877</v>
      </c>
      <c r="H8009" t="s">
        <v>3876</v>
      </c>
      <c r="I8009">
        <v>1372.4</v>
      </c>
      <c r="J8009" s="41">
        <v>8.3600000000000011E-3</v>
      </c>
      <c r="K8009" s="42">
        <v>11.473264000000002</v>
      </c>
      <c r="L8009" s="43">
        <v>1.27</v>
      </c>
      <c r="M8009" s="42">
        <v>14.571045280000003</v>
      </c>
      <c r="N8009">
        <v>6</v>
      </c>
      <c r="O8009" s="43">
        <v>360</v>
      </c>
      <c r="P8009" s="42">
        <v>60</v>
      </c>
      <c r="Q8009" s="42">
        <v>19.5</v>
      </c>
      <c r="R8009" s="42">
        <v>7</v>
      </c>
    </row>
    <row r="8010" spans="1:18" x14ac:dyDescent="0.3">
      <c r="A8010" t="s">
        <v>3916</v>
      </c>
      <c r="B8010" s="17">
        <v>45019</v>
      </c>
      <c r="C8010" t="s">
        <v>543</v>
      </c>
      <c r="D8010" t="s">
        <v>3928</v>
      </c>
      <c r="E8010" t="s">
        <v>3929</v>
      </c>
      <c r="F8010" t="s">
        <v>3930</v>
      </c>
      <c r="G8010" t="s">
        <v>3877</v>
      </c>
      <c r="H8010" t="s">
        <v>3876</v>
      </c>
      <c r="I8010">
        <v>1098</v>
      </c>
      <c r="J8010" s="41">
        <v>1.2649999999999998E-2</v>
      </c>
      <c r="K8010" s="42">
        <v>13.889699999999998</v>
      </c>
      <c r="L8010" s="43">
        <v>1.94</v>
      </c>
      <c r="M8010" s="42">
        <v>26.946017999999995</v>
      </c>
      <c r="N8010">
        <v>7</v>
      </c>
      <c r="O8010" s="43">
        <v>280</v>
      </c>
      <c r="P8010" s="42">
        <v>86.399999999999991</v>
      </c>
      <c r="Q8010" s="42">
        <v>9</v>
      </c>
      <c r="R8010" s="42">
        <v>8</v>
      </c>
    </row>
    <row r="8011" spans="1:18" x14ac:dyDescent="0.3">
      <c r="A8011" t="s">
        <v>3916</v>
      </c>
      <c r="B8011" s="17">
        <v>45020</v>
      </c>
      <c r="C8011" t="s">
        <v>543</v>
      </c>
      <c r="D8011" t="s">
        <v>3928</v>
      </c>
      <c r="E8011" t="s">
        <v>3929</v>
      </c>
      <c r="F8011" t="s">
        <v>3930</v>
      </c>
      <c r="G8011" t="s">
        <v>3877</v>
      </c>
      <c r="H8011" t="s">
        <v>3876</v>
      </c>
      <c r="I8011">
        <v>1973</v>
      </c>
      <c r="J8011" s="41">
        <v>6.0500000000000007E-3</v>
      </c>
      <c r="K8011" s="42">
        <v>11.936650000000002</v>
      </c>
      <c r="L8011" s="43">
        <v>0.8</v>
      </c>
      <c r="M8011" s="42">
        <v>9.5493200000000016</v>
      </c>
      <c r="N8011">
        <v>3</v>
      </c>
      <c r="O8011" s="43">
        <v>174</v>
      </c>
      <c r="P8011" s="42">
        <v>74.399999999999991</v>
      </c>
      <c r="Q8011" s="42">
        <v>0</v>
      </c>
      <c r="R8011" s="42">
        <v>0</v>
      </c>
    </row>
    <row r="8012" spans="1:18" x14ac:dyDescent="0.3">
      <c r="A8012" t="s">
        <v>3916</v>
      </c>
      <c r="B8012" s="17">
        <v>45021</v>
      </c>
      <c r="C8012" t="s">
        <v>543</v>
      </c>
      <c r="D8012" t="s">
        <v>3928</v>
      </c>
      <c r="E8012" t="s">
        <v>3929</v>
      </c>
      <c r="F8012" t="s">
        <v>3930</v>
      </c>
      <c r="G8012" t="s">
        <v>3877</v>
      </c>
      <c r="H8012" t="s">
        <v>3876</v>
      </c>
      <c r="I8012">
        <v>1136.4000000000001</v>
      </c>
      <c r="J8012" s="41">
        <v>1.4410000000000001E-2</v>
      </c>
      <c r="K8012" s="42">
        <v>16.375524000000002</v>
      </c>
      <c r="L8012" s="43">
        <v>1.53</v>
      </c>
      <c r="M8012" s="42">
        <v>25.054551720000003</v>
      </c>
      <c r="N8012">
        <v>1</v>
      </c>
      <c r="O8012" s="43">
        <v>66</v>
      </c>
      <c r="P8012" s="42">
        <v>105.6</v>
      </c>
      <c r="Q8012" s="42">
        <v>0</v>
      </c>
      <c r="R8012" s="42">
        <v>7</v>
      </c>
    </row>
    <row r="8013" spans="1:18" x14ac:dyDescent="0.3">
      <c r="A8013" t="s">
        <v>3916</v>
      </c>
      <c r="B8013" s="17">
        <v>45022</v>
      </c>
      <c r="C8013" t="s">
        <v>543</v>
      </c>
      <c r="D8013" t="s">
        <v>3928</v>
      </c>
      <c r="E8013" t="s">
        <v>3929</v>
      </c>
      <c r="F8013" t="s">
        <v>3930</v>
      </c>
      <c r="G8013" t="s">
        <v>3877</v>
      </c>
      <c r="H8013" t="s">
        <v>3876</v>
      </c>
      <c r="I8013">
        <v>1272.8000000000002</v>
      </c>
      <c r="J8013" s="41">
        <v>1.3090000000000001E-2</v>
      </c>
      <c r="K8013" s="42">
        <v>16.660952000000005</v>
      </c>
      <c r="L8013" s="43">
        <v>1.52</v>
      </c>
      <c r="M8013" s="42">
        <v>25.324647040000009</v>
      </c>
      <c r="N8013">
        <v>3</v>
      </c>
      <c r="O8013" s="43">
        <v>240</v>
      </c>
      <c r="P8013" s="42">
        <v>94.8</v>
      </c>
      <c r="Q8013" s="42">
        <v>10.5</v>
      </c>
      <c r="R8013" s="42">
        <v>0</v>
      </c>
    </row>
    <row r="8014" spans="1:18" x14ac:dyDescent="0.3">
      <c r="A8014" t="s">
        <v>3916</v>
      </c>
      <c r="B8014" s="17">
        <v>45023</v>
      </c>
      <c r="C8014" t="s">
        <v>543</v>
      </c>
      <c r="D8014" t="s">
        <v>3928</v>
      </c>
      <c r="E8014" t="s">
        <v>3929</v>
      </c>
      <c r="F8014" t="s">
        <v>3930</v>
      </c>
      <c r="G8014" t="s">
        <v>3877</v>
      </c>
      <c r="H8014" t="s">
        <v>3876</v>
      </c>
      <c r="I8014">
        <v>2076.8000000000002</v>
      </c>
      <c r="J8014" s="41">
        <v>1.2430000000000002E-2</v>
      </c>
      <c r="K8014" s="42">
        <v>25.814624000000006</v>
      </c>
      <c r="L8014" s="43">
        <v>1.78</v>
      </c>
      <c r="M8014" s="42">
        <v>45.950030720000008</v>
      </c>
      <c r="N8014">
        <v>1</v>
      </c>
      <c r="O8014" s="43">
        <v>54</v>
      </c>
      <c r="P8014" s="42">
        <v>120</v>
      </c>
      <c r="Q8014" s="42">
        <v>7.5</v>
      </c>
      <c r="R8014" s="42">
        <v>7</v>
      </c>
    </row>
    <row r="8015" spans="1:18" x14ac:dyDescent="0.3">
      <c r="A8015" t="s">
        <v>3916</v>
      </c>
      <c r="B8015" s="17">
        <v>45024</v>
      </c>
      <c r="C8015" t="s">
        <v>543</v>
      </c>
      <c r="D8015" t="s">
        <v>3928</v>
      </c>
      <c r="E8015" t="s">
        <v>3929</v>
      </c>
      <c r="F8015" t="s">
        <v>3930</v>
      </c>
      <c r="G8015" t="s">
        <v>3877</v>
      </c>
      <c r="H8015" t="s">
        <v>3876</v>
      </c>
      <c r="I8015">
        <v>2094.6</v>
      </c>
      <c r="J8015" s="41">
        <v>1.2650000000000003E-2</v>
      </c>
      <c r="K8015" s="42">
        <v>26.496690000000005</v>
      </c>
      <c r="L8015" s="43">
        <v>1.0499999999999998</v>
      </c>
      <c r="M8015" s="42">
        <v>27.821524499999999</v>
      </c>
      <c r="N8015">
        <v>7</v>
      </c>
      <c r="O8015" s="43">
        <v>336</v>
      </c>
      <c r="P8015" s="42">
        <v>68.399999999999991</v>
      </c>
      <c r="Q8015" s="42">
        <v>7.5</v>
      </c>
      <c r="R8015" s="42">
        <v>0</v>
      </c>
    </row>
    <row r="8016" spans="1:18" x14ac:dyDescent="0.3">
      <c r="A8016" t="s">
        <v>3916</v>
      </c>
      <c r="B8016" s="17">
        <v>45025</v>
      </c>
      <c r="C8016" t="s">
        <v>543</v>
      </c>
      <c r="D8016" t="s">
        <v>3928</v>
      </c>
      <c r="E8016" t="s">
        <v>3929</v>
      </c>
      <c r="F8016" t="s">
        <v>3930</v>
      </c>
      <c r="G8016" t="s">
        <v>3877</v>
      </c>
      <c r="H8016" t="s">
        <v>3876</v>
      </c>
      <c r="I8016">
        <v>2212.2000000000003</v>
      </c>
      <c r="J8016" s="41">
        <v>8.0300000000000007E-3</v>
      </c>
      <c r="K8016" s="42">
        <v>17.763966000000003</v>
      </c>
      <c r="L8016" s="43">
        <v>0.41000000000000003</v>
      </c>
      <c r="M8016" s="42">
        <v>7.2832260600000023</v>
      </c>
      <c r="N8016">
        <v>6</v>
      </c>
      <c r="O8016" s="43">
        <v>300</v>
      </c>
      <c r="P8016" s="42">
        <v>97.2</v>
      </c>
      <c r="Q8016" s="42">
        <v>7.5</v>
      </c>
      <c r="R8016" s="42">
        <v>9</v>
      </c>
    </row>
    <row r="8017" spans="1:18" x14ac:dyDescent="0.3">
      <c r="A8017" t="s">
        <v>3916</v>
      </c>
      <c r="B8017" s="17">
        <v>45026</v>
      </c>
      <c r="C8017" t="s">
        <v>543</v>
      </c>
      <c r="D8017" t="s">
        <v>3928</v>
      </c>
      <c r="E8017" t="s">
        <v>3929</v>
      </c>
      <c r="F8017" t="s">
        <v>3930</v>
      </c>
      <c r="G8017" t="s">
        <v>3877</v>
      </c>
      <c r="H8017" t="s">
        <v>3876</v>
      </c>
      <c r="I8017">
        <v>1467.4</v>
      </c>
      <c r="J8017" s="41">
        <v>1.1770000000000003E-2</v>
      </c>
      <c r="K8017" s="42">
        <v>17.271298000000005</v>
      </c>
      <c r="L8017" s="43">
        <v>2.0100000000000002</v>
      </c>
      <c r="M8017" s="42">
        <v>34.715308980000017</v>
      </c>
      <c r="N8017">
        <v>4</v>
      </c>
      <c r="O8017" s="43">
        <v>288</v>
      </c>
      <c r="P8017" s="42">
        <v>93.6</v>
      </c>
      <c r="Q8017" s="42">
        <v>6</v>
      </c>
      <c r="R8017" s="42">
        <v>2</v>
      </c>
    </row>
    <row r="8018" spans="1:18" x14ac:dyDescent="0.3">
      <c r="A8018" t="s">
        <v>3916</v>
      </c>
      <c r="B8018" s="17">
        <v>45027</v>
      </c>
      <c r="C8018" t="s">
        <v>543</v>
      </c>
      <c r="D8018" t="s">
        <v>3928</v>
      </c>
      <c r="E8018" t="s">
        <v>3929</v>
      </c>
      <c r="F8018" t="s">
        <v>3930</v>
      </c>
      <c r="G8018" t="s">
        <v>3877</v>
      </c>
      <c r="H8018" t="s">
        <v>3876</v>
      </c>
      <c r="I8018">
        <v>1736.2</v>
      </c>
      <c r="J8018" s="41">
        <v>9.3500000000000007E-3</v>
      </c>
      <c r="K8018" s="42">
        <v>16.233470000000001</v>
      </c>
      <c r="L8018" s="43">
        <v>0.80999999999999994</v>
      </c>
      <c r="M8018" s="42">
        <v>13.1491107</v>
      </c>
      <c r="N8018">
        <v>1</v>
      </c>
      <c r="O8018" s="43">
        <v>78</v>
      </c>
      <c r="P8018" s="42">
        <v>67.2</v>
      </c>
      <c r="Q8018" s="42">
        <v>22.5</v>
      </c>
      <c r="R8018" s="42">
        <v>1</v>
      </c>
    </row>
    <row r="8019" spans="1:18" x14ac:dyDescent="0.3">
      <c r="A8019" t="s">
        <v>3916</v>
      </c>
      <c r="B8019" s="17">
        <v>45028</v>
      </c>
      <c r="C8019" t="s">
        <v>543</v>
      </c>
      <c r="D8019" t="s">
        <v>3928</v>
      </c>
      <c r="E8019" t="s">
        <v>3929</v>
      </c>
      <c r="F8019" t="s">
        <v>3930</v>
      </c>
      <c r="G8019" t="s">
        <v>3877</v>
      </c>
      <c r="H8019" t="s">
        <v>3876</v>
      </c>
      <c r="I8019">
        <v>1455.4</v>
      </c>
      <c r="J8019" s="41">
        <v>9.5700000000000004E-3</v>
      </c>
      <c r="K8019" s="42">
        <v>13.928178000000001</v>
      </c>
      <c r="L8019" s="43">
        <v>1.3699999999999999</v>
      </c>
      <c r="M8019" s="42">
        <v>19.081603860000001</v>
      </c>
      <c r="N8019">
        <v>6</v>
      </c>
      <c r="O8019" s="43">
        <v>450</v>
      </c>
      <c r="P8019" s="42">
        <v>104.39999999999999</v>
      </c>
      <c r="Q8019" s="42">
        <v>7.5</v>
      </c>
      <c r="R8019" s="42">
        <v>3</v>
      </c>
    </row>
    <row r="8020" spans="1:18" x14ac:dyDescent="0.3">
      <c r="A8020" t="s">
        <v>3916</v>
      </c>
      <c r="B8020" s="17">
        <v>45029</v>
      </c>
      <c r="C8020" t="s">
        <v>543</v>
      </c>
      <c r="D8020" t="s">
        <v>3928</v>
      </c>
      <c r="E8020" t="s">
        <v>3929</v>
      </c>
      <c r="F8020" t="s">
        <v>3930</v>
      </c>
      <c r="G8020" t="s">
        <v>3877</v>
      </c>
      <c r="H8020" t="s">
        <v>3876</v>
      </c>
      <c r="I8020">
        <v>1521</v>
      </c>
      <c r="J8020" s="41">
        <v>1.2100000000000001E-2</v>
      </c>
      <c r="K8020" s="42">
        <v>18.404100000000003</v>
      </c>
      <c r="L8020" s="43">
        <v>1.95</v>
      </c>
      <c r="M8020" s="42">
        <v>35.887995000000004</v>
      </c>
      <c r="N8020">
        <v>4</v>
      </c>
      <c r="O8020" s="43">
        <v>296</v>
      </c>
      <c r="P8020" s="42">
        <v>109.2</v>
      </c>
      <c r="Q8020" s="42">
        <v>19.5</v>
      </c>
      <c r="R8020" s="42">
        <v>8</v>
      </c>
    </row>
    <row r="8021" spans="1:18" x14ac:dyDescent="0.3">
      <c r="A8021" t="s">
        <v>3916</v>
      </c>
      <c r="B8021" s="17">
        <v>45030</v>
      </c>
      <c r="C8021" t="s">
        <v>543</v>
      </c>
      <c r="D8021" t="s">
        <v>3928</v>
      </c>
      <c r="E8021" t="s">
        <v>3929</v>
      </c>
      <c r="F8021" t="s">
        <v>3930</v>
      </c>
      <c r="G8021" t="s">
        <v>3877</v>
      </c>
      <c r="H8021" t="s">
        <v>3876</v>
      </c>
      <c r="I8021">
        <v>1885.4</v>
      </c>
      <c r="J8021" s="41">
        <v>1.166E-2</v>
      </c>
      <c r="K8021" s="42">
        <v>21.983764000000001</v>
      </c>
      <c r="L8021" s="43">
        <v>0.98000000000000009</v>
      </c>
      <c r="M8021" s="42">
        <v>21.544088720000001</v>
      </c>
      <c r="N8021">
        <v>2</v>
      </c>
      <c r="O8021" s="43">
        <v>110</v>
      </c>
      <c r="P8021" s="42">
        <v>104.39999999999999</v>
      </c>
      <c r="Q8021" s="42">
        <v>1.5</v>
      </c>
      <c r="R8021" s="42">
        <v>8</v>
      </c>
    </row>
    <row r="8022" spans="1:18" x14ac:dyDescent="0.3">
      <c r="A8022" t="s">
        <v>3916</v>
      </c>
      <c r="B8022" s="17">
        <v>45031</v>
      </c>
      <c r="C8022" t="s">
        <v>543</v>
      </c>
      <c r="D8022" t="s">
        <v>3928</v>
      </c>
      <c r="E8022" t="s">
        <v>3929</v>
      </c>
      <c r="F8022" t="s">
        <v>3930</v>
      </c>
      <c r="G8022" t="s">
        <v>3877</v>
      </c>
      <c r="H8022" t="s">
        <v>3876</v>
      </c>
      <c r="I8022">
        <v>1744.4</v>
      </c>
      <c r="J8022" s="41">
        <v>9.130000000000001E-3</v>
      </c>
      <c r="K8022" s="42">
        <v>15.926372000000002</v>
      </c>
      <c r="L8022" s="43">
        <v>0.70000000000000007</v>
      </c>
      <c r="M8022" s="42">
        <v>11.148460400000003</v>
      </c>
      <c r="N8022">
        <v>1</v>
      </c>
      <c r="O8022" s="43">
        <v>56</v>
      </c>
      <c r="P8022" s="42">
        <v>104.39999999999999</v>
      </c>
      <c r="Q8022" s="42">
        <v>4.5</v>
      </c>
      <c r="R8022" s="42">
        <v>0</v>
      </c>
    </row>
    <row r="8023" spans="1:18" x14ac:dyDescent="0.3">
      <c r="A8023" t="s">
        <v>3916</v>
      </c>
      <c r="B8023" s="17">
        <v>45032</v>
      </c>
      <c r="C8023" t="s">
        <v>543</v>
      </c>
      <c r="D8023" t="s">
        <v>3928</v>
      </c>
      <c r="E8023" t="s">
        <v>3929</v>
      </c>
      <c r="F8023" t="s">
        <v>3930</v>
      </c>
      <c r="G8023" t="s">
        <v>3877</v>
      </c>
      <c r="H8023" t="s">
        <v>3876</v>
      </c>
      <c r="I8023">
        <v>1100.4000000000001</v>
      </c>
      <c r="J8023" s="41">
        <v>1.0340000000000002E-2</v>
      </c>
      <c r="K8023" s="42">
        <v>11.378136000000003</v>
      </c>
      <c r="L8023" s="43">
        <v>1.17</v>
      </c>
      <c r="M8023" s="42">
        <v>13.312419120000003</v>
      </c>
      <c r="N8023">
        <v>2</v>
      </c>
      <c r="O8023" s="43">
        <v>100</v>
      </c>
      <c r="P8023" s="42">
        <v>108</v>
      </c>
      <c r="Q8023" s="42">
        <v>13.5</v>
      </c>
      <c r="R8023" s="42">
        <v>6</v>
      </c>
    </row>
    <row r="8024" spans="1:18" x14ac:dyDescent="0.3">
      <c r="A8024" t="s">
        <v>3916</v>
      </c>
      <c r="B8024" s="17">
        <v>45033</v>
      </c>
      <c r="C8024" t="s">
        <v>543</v>
      </c>
      <c r="D8024" t="s">
        <v>3928</v>
      </c>
      <c r="E8024" t="s">
        <v>3929</v>
      </c>
      <c r="F8024" t="s">
        <v>3930</v>
      </c>
      <c r="G8024" t="s">
        <v>3877</v>
      </c>
      <c r="H8024" t="s">
        <v>3876</v>
      </c>
      <c r="I8024">
        <v>1949.2000000000003</v>
      </c>
      <c r="J8024" s="41">
        <v>1.5400000000000004E-2</v>
      </c>
      <c r="K8024" s="42">
        <v>30.017680000000013</v>
      </c>
      <c r="L8024" s="43">
        <v>0.76</v>
      </c>
      <c r="M8024" s="42">
        <v>22.813436800000009</v>
      </c>
      <c r="N8024">
        <v>1</v>
      </c>
      <c r="O8024" s="43">
        <v>31</v>
      </c>
      <c r="P8024" s="42">
        <v>80.399999999999991</v>
      </c>
      <c r="Q8024" s="42">
        <v>0</v>
      </c>
      <c r="R8024" s="42">
        <v>2</v>
      </c>
    </row>
    <row r="8025" spans="1:18" x14ac:dyDescent="0.3">
      <c r="A8025" t="s">
        <v>3916</v>
      </c>
      <c r="B8025" s="17">
        <v>45034</v>
      </c>
      <c r="C8025" t="s">
        <v>543</v>
      </c>
      <c r="D8025" t="s">
        <v>3928</v>
      </c>
      <c r="E8025" t="s">
        <v>3929</v>
      </c>
      <c r="F8025" t="s">
        <v>3930</v>
      </c>
      <c r="G8025" t="s">
        <v>3877</v>
      </c>
      <c r="H8025" t="s">
        <v>3876</v>
      </c>
      <c r="I8025">
        <v>1846.8000000000002</v>
      </c>
      <c r="J8025" s="41">
        <v>8.9099999999999995E-3</v>
      </c>
      <c r="K8025" s="42">
        <v>16.454988</v>
      </c>
      <c r="L8025" s="43">
        <v>1.01</v>
      </c>
      <c r="M8025" s="42">
        <v>16.619537879999999</v>
      </c>
      <c r="N8025">
        <v>5</v>
      </c>
      <c r="O8025" s="43">
        <v>200</v>
      </c>
      <c r="P8025" s="42">
        <v>81.599999999999994</v>
      </c>
      <c r="Q8025" s="42">
        <v>18</v>
      </c>
      <c r="R8025" s="42">
        <v>5</v>
      </c>
    </row>
    <row r="8026" spans="1:18" x14ac:dyDescent="0.3">
      <c r="A8026" t="s">
        <v>3916</v>
      </c>
      <c r="B8026" s="17">
        <v>45035</v>
      </c>
      <c r="C8026" t="s">
        <v>543</v>
      </c>
      <c r="D8026" t="s">
        <v>3928</v>
      </c>
      <c r="E8026" t="s">
        <v>3929</v>
      </c>
      <c r="F8026" t="s">
        <v>3930</v>
      </c>
      <c r="G8026" t="s">
        <v>3877</v>
      </c>
      <c r="H8026" t="s">
        <v>3876</v>
      </c>
      <c r="I8026">
        <v>1288.2</v>
      </c>
      <c r="J8026" s="41">
        <v>6.8200000000000005E-3</v>
      </c>
      <c r="K8026" s="42">
        <v>8.7855240000000006</v>
      </c>
      <c r="L8026" s="43">
        <v>0.91</v>
      </c>
      <c r="M8026" s="42">
        <v>7.9948268400000009</v>
      </c>
      <c r="N8026">
        <v>8</v>
      </c>
      <c r="O8026" s="43">
        <v>248</v>
      </c>
      <c r="P8026" s="42">
        <v>60</v>
      </c>
      <c r="Q8026" s="42">
        <v>9</v>
      </c>
      <c r="R8026" s="42">
        <v>9</v>
      </c>
    </row>
    <row r="8027" spans="1:18" x14ac:dyDescent="0.3">
      <c r="A8027" t="s">
        <v>3916</v>
      </c>
      <c r="B8027" s="17">
        <v>45036</v>
      </c>
      <c r="C8027" t="s">
        <v>543</v>
      </c>
      <c r="D8027" t="s">
        <v>3928</v>
      </c>
      <c r="E8027" t="s">
        <v>3929</v>
      </c>
      <c r="F8027" t="s">
        <v>3930</v>
      </c>
      <c r="G8027" t="s">
        <v>3877</v>
      </c>
      <c r="H8027" t="s">
        <v>3876</v>
      </c>
      <c r="I8027">
        <v>1850.2</v>
      </c>
      <c r="J8027" s="41">
        <v>1.4960000000000003E-2</v>
      </c>
      <c r="K8027" s="42">
        <v>27.678992000000004</v>
      </c>
      <c r="L8027" s="43">
        <v>1.49</v>
      </c>
      <c r="M8027" s="42">
        <v>41.241698080000006</v>
      </c>
      <c r="N8027">
        <v>4</v>
      </c>
      <c r="O8027" s="43">
        <v>296</v>
      </c>
      <c r="P8027" s="42">
        <v>112.8</v>
      </c>
      <c r="Q8027" s="42">
        <v>1.5</v>
      </c>
      <c r="R8027" s="42">
        <v>0</v>
      </c>
    </row>
    <row r="8028" spans="1:18" x14ac:dyDescent="0.3">
      <c r="A8028" t="s">
        <v>3916</v>
      </c>
      <c r="B8028" s="17">
        <v>45037</v>
      </c>
      <c r="C8028" t="s">
        <v>543</v>
      </c>
      <c r="D8028" t="s">
        <v>3928</v>
      </c>
      <c r="E8028" t="s">
        <v>3929</v>
      </c>
      <c r="F8028" t="s">
        <v>3930</v>
      </c>
      <c r="G8028" t="s">
        <v>3877</v>
      </c>
      <c r="H8028" t="s">
        <v>3876</v>
      </c>
      <c r="I8028">
        <v>1275.4000000000001</v>
      </c>
      <c r="J8028" s="41">
        <v>1.2100000000000001E-2</v>
      </c>
      <c r="K8028" s="42">
        <v>15.432340000000003</v>
      </c>
      <c r="L8028" s="43">
        <v>1.94</v>
      </c>
      <c r="M8028" s="42">
        <v>29.938739600000005</v>
      </c>
      <c r="N8028">
        <v>3</v>
      </c>
      <c r="O8028" s="43">
        <v>165</v>
      </c>
      <c r="P8028" s="42">
        <v>76.8</v>
      </c>
      <c r="Q8028" s="42">
        <v>22.5</v>
      </c>
      <c r="R8028" s="42">
        <v>0</v>
      </c>
    </row>
    <row r="8029" spans="1:18" x14ac:dyDescent="0.3">
      <c r="A8029" t="s">
        <v>3916</v>
      </c>
      <c r="B8029" s="17">
        <v>45038</v>
      </c>
      <c r="C8029" t="s">
        <v>543</v>
      </c>
      <c r="D8029" t="s">
        <v>3928</v>
      </c>
      <c r="E8029" t="s">
        <v>3929</v>
      </c>
      <c r="F8029" t="s">
        <v>3930</v>
      </c>
      <c r="G8029" t="s">
        <v>3877</v>
      </c>
      <c r="H8029" t="s">
        <v>3876</v>
      </c>
      <c r="I8029">
        <v>1988.2000000000003</v>
      </c>
      <c r="J8029" s="41">
        <v>1.023E-2</v>
      </c>
      <c r="K8029" s="42">
        <v>20.339286000000001</v>
      </c>
      <c r="L8029" s="43">
        <v>1.38</v>
      </c>
      <c r="M8029" s="42">
        <v>28.068214680000001</v>
      </c>
      <c r="N8029">
        <v>1</v>
      </c>
      <c r="O8029" s="43">
        <v>80</v>
      </c>
      <c r="P8029" s="42">
        <v>97.2</v>
      </c>
      <c r="Q8029" s="42">
        <v>9</v>
      </c>
      <c r="R8029" s="42">
        <v>10</v>
      </c>
    </row>
    <row r="8030" spans="1:18" x14ac:dyDescent="0.3">
      <c r="A8030" t="s">
        <v>3916</v>
      </c>
      <c r="B8030" s="17">
        <v>45039</v>
      </c>
      <c r="C8030" t="s">
        <v>543</v>
      </c>
      <c r="D8030" t="s">
        <v>3928</v>
      </c>
      <c r="E8030" t="s">
        <v>3929</v>
      </c>
      <c r="F8030" t="s">
        <v>3930</v>
      </c>
      <c r="G8030" t="s">
        <v>3877</v>
      </c>
      <c r="H8030" t="s">
        <v>3876</v>
      </c>
      <c r="I8030">
        <v>1036.4000000000001</v>
      </c>
      <c r="J8030" s="41">
        <v>1.243E-2</v>
      </c>
      <c r="K8030" s="42">
        <v>12.882452000000001</v>
      </c>
      <c r="L8030" s="43">
        <v>1.5699999999999998</v>
      </c>
      <c r="M8030" s="42">
        <v>20.225449640000001</v>
      </c>
      <c r="N8030">
        <v>6</v>
      </c>
      <c r="O8030" s="43">
        <v>276</v>
      </c>
      <c r="P8030" s="42">
        <v>68.399999999999991</v>
      </c>
      <c r="Q8030" s="42">
        <v>16.5</v>
      </c>
      <c r="R8030" s="42">
        <v>9</v>
      </c>
    </row>
    <row r="8031" spans="1:18" x14ac:dyDescent="0.3">
      <c r="A8031" t="s">
        <v>3916</v>
      </c>
      <c r="B8031" s="17">
        <v>45040</v>
      </c>
      <c r="C8031" t="s">
        <v>543</v>
      </c>
      <c r="D8031" t="s">
        <v>3928</v>
      </c>
      <c r="E8031" t="s">
        <v>3929</v>
      </c>
      <c r="F8031" t="s">
        <v>3930</v>
      </c>
      <c r="G8031" t="s">
        <v>3877</v>
      </c>
      <c r="H8031" t="s">
        <v>3876</v>
      </c>
      <c r="I8031">
        <v>1893</v>
      </c>
      <c r="J8031" s="41">
        <v>1.0450000000000003E-2</v>
      </c>
      <c r="K8031" s="42">
        <v>19.781850000000006</v>
      </c>
      <c r="L8031" s="43">
        <v>1.75</v>
      </c>
      <c r="M8031" s="42">
        <v>34.618237500000006</v>
      </c>
      <c r="N8031">
        <v>5</v>
      </c>
      <c r="O8031" s="43">
        <v>255</v>
      </c>
      <c r="P8031" s="42">
        <v>64.8</v>
      </c>
      <c r="Q8031" s="42">
        <v>15</v>
      </c>
      <c r="R8031" s="42">
        <v>2</v>
      </c>
    </row>
    <row r="8032" spans="1:18" x14ac:dyDescent="0.3">
      <c r="A8032" t="s">
        <v>3916</v>
      </c>
      <c r="B8032" s="17">
        <v>45041</v>
      </c>
      <c r="C8032" t="s">
        <v>543</v>
      </c>
      <c r="D8032" t="s">
        <v>3928</v>
      </c>
      <c r="E8032" t="s">
        <v>3929</v>
      </c>
      <c r="F8032" t="s">
        <v>3930</v>
      </c>
      <c r="G8032" t="s">
        <v>3877</v>
      </c>
      <c r="H8032" t="s">
        <v>3876</v>
      </c>
      <c r="I8032">
        <v>2156.8000000000002</v>
      </c>
      <c r="J8032" s="41">
        <v>1.133E-2</v>
      </c>
      <c r="K8032" s="42">
        <v>24.436544000000001</v>
      </c>
      <c r="L8032" s="43">
        <v>1.0799999999999998</v>
      </c>
      <c r="M8032" s="42">
        <v>26.391467519999999</v>
      </c>
      <c r="N8032">
        <v>8</v>
      </c>
      <c r="O8032" s="43">
        <v>544</v>
      </c>
      <c r="P8032" s="42">
        <v>109.2</v>
      </c>
      <c r="Q8032" s="42">
        <v>0</v>
      </c>
      <c r="R8032" s="42">
        <v>0</v>
      </c>
    </row>
    <row r="8033" spans="1:18" x14ac:dyDescent="0.3">
      <c r="A8033" t="s">
        <v>3916</v>
      </c>
      <c r="B8033" s="17">
        <v>45042</v>
      </c>
      <c r="C8033" t="s">
        <v>543</v>
      </c>
      <c r="D8033" t="s">
        <v>3928</v>
      </c>
      <c r="E8033" t="s">
        <v>3929</v>
      </c>
      <c r="F8033" t="s">
        <v>3930</v>
      </c>
      <c r="G8033" t="s">
        <v>3877</v>
      </c>
      <c r="H8033" t="s">
        <v>3876</v>
      </c>
      <c r="I8033">
        <v>1323.2</v>
      </c>
      <c r="J8033" s="41">
        <v>1.2320000000000003E-2</v>
      </c>
      <c r="K8033" s="42">
        <v>16.301824000000003</v>
      </c>
      <c r="L8033" s="43">
        <v>0.51</v>
      </c>
      <c r="M8033" s="42">
        <v>8.3139302400000012</v>
      </c>
      <c r="N8033">
        <v>4</v>
      </c>
      <c r="O8033" s="43">
        <v>136</v>
      </c>
      <c r="P8033" s="42">
        <v>74.399999999999991</v>
      </c>
      <c r="Q8033" s="42">
        <v>9</v>
      </c>
      <c r="R8033" s="42">
        <v>6</v>
      </c>
    </row>
    <row r="8034" spans="1:18" x14ac:dyDescent="0.3">
      <c r="A8034" t="s">
        <v>3916</v>
      </c>
      <c r="B8034" s="17">
        <v>45043</v>
      </c>
      <c r="C8034" t="s">
        <v>543</v>
      </c>
      <c r="D8034" t="s">
        <v>3928</v>
      </c>
      <c r="E8034" t="s">
        <v>3929</v>
      </c>
      <c r="F8034" t="s">
        <v>3930</v>
      </c>
      <c r="G8034" t="s">
        <v>3877</v>
      </c>
      <c r="H8034" t="s">
        <v>3876</v>
      </c>
      <c r="I8034">
        <v>2117.2000000000003</v>
      </c>
      <c r="J8034" s="41">
        <v>1.0670000000000001E-2</v>
      </c>
      <c r="K8034" s="42">
        <v>22.590524000000006</v>
      </c>
      <c r="L8034" s="43">
        <v>1.79</v>
      </c>
      <c r="M8034" s="42">
        <v>40.437037960000012</v>
      </c>
      <c r="N8034">
        <v>4</v>
      </c>
      <c r="O8034" s="43">
        <v>248</v>
      </c>
      <c r="P8034" s="42">
        <v>106.8</v>
      </c>
      <c r="Q8034" s="42">
        <v>0</v>
      </c>
      <c r="R8034" s="42">
        <v>9</v>
      </c>
    </row>
    <row r="8035" spans="1:18" x14ac:dyDescent="0.3">
      <c r="A8035" t="s">
        <v>3916</v>
      </c>
      <c r="B8035" s="17">
        <v>45044</v>
      </c>
      <c r="C8035" t="s">
        <v>543</v>
      </c>
      <c r="D8035" t="s">
        <v>3928</v>
      </c>
      <c r="E8035" t="s">
        <v>3929</v>
      </c>
      <c r="F8035" t="s">
        <v>3930</v>
      </c>
      <c r="G8035" t="s">
        <v>3877</v>
      </c>
      <c r="H8035" t="s">
        <v>3876</v>
      </c>
      <c r="I8035">
        <v>2049.4</v>
      </c>
      <c r="J8035" s="41">
        <v>1.2650000000000002E-2</v>
      </c>
      <c r="K8035" s="42">
        <v>25.924910000000004</v>
      </c>
      <c r="L8035" s="43">
        <v>1.9499999999999997</v>
      </c>
      <c r="M8035" s="42">
        <v>50.553574500000003</v>
      </c>
      <c r="N8035">
        <v>7</v>
      </c>
      <c r="O8035" s="43">
        <v>294</v>
      </c>
      <c r="P8035" s="42">
        <v>60</v>
      </c>
      <c r="Q8035" s="42">
        <v>18</v>
      </c>
      <c r="R8035" s="42">
        <v>2</v>
      </c>
    </row>
    <row r="8036" spans="1:18" x14ac:dyDescent="0.3">
      <c r="A8036" t="s">
        <v>3916</v>
      </c>
      <c r="B8036" s="17">
        <v>45045</v>
      </c>
      <c r="C8036" t="s">
        <v>543</v>
      </c>
      <c r="D8036" t="s">
        <v>3928</v>
      </c>
      <c r="E8036" t="s">
        <v>3929</v>
      </c>
      <c r="F8036" t="s">
        <v>3930</v>
      </c>
      <c r="G8036" t="s">
        <v>3877</v>
      </c>
      <c r="H8036" t="s">
        <v>3876</v>
      </c>
      <c r="I8036">
        <v>1134</v>
      </c>
      <c r="J8036" s="41">
        <v>1.155E-2</v>
      </c>
      <c r="K8036" s="42">
        <v>13.0977</v>
      </c>
      <c r="L8036" s="43">
        <v>1.8499999999999999</v>
      </c>
      <c r="M8036" s="42">
        <v>24.230744999999999</v>
      </c>
      <c r="N8036">
        <v>2</v>
      </c>
      <c r="O8036" s="43">
        <v>86</v>
      </c>
      <c r="P8036" s="42">
        <v>72</v>
      </c>
      <c r="Q8036" s="42">
        <v>3</v>
      </c>
      <c r="R8036" s="42">
        <v>9</v>
      </c>
    </row>
    <row r="8037" spans="1:18" x14ac:dyDescent="0.3">
      <c r="A8037" t="s">
        <v>3916</v>
      </c>
      <c r="B8037" s="17">
        <v>45046</v>
      </c>
      <c r="C8037" t="s">
        <v>543</v>
      </c>
      <c r="D8037" t="s">
        <v>3928</v>
      </c>
      <c r="E8037" t="s">
        <v>3929</v>
      </c>
      <c r="F8037" t="s">
        <v>3930</v>
      </c>
      <c r="G8037" t="s">
        <v>3877</v>
      </c>
      <c r="H8037" t="s">
        <v>3876</v>
      </c>
      <c r="I8037">
        <v>1578.2</v>
      </c>
      <c r="J8037" s="41">
        <v>1.1440000000000002E-2</v>
      </c>
      <c r="K8037" s="42">
        <v>18.054608000000005</v>
      </c>
      <c r="L8037" s="43">
        <v>0.48000000000000004</v>
      </c>
      <c r="M8037" s="42">
        <v>8.6662118400000026</v>
      </c>
      <c r="N8037">
        <v>8</v>
      </c>
      <c r="O8037" s="43">
        <v>312</v>
      </c>
      <c r="P8037" s="42">
        <v>78</v>
      </c>
      <c r="Q8037" s="42">
        <v>22.5</v>
      </c>
      <c r="R8037" s="42">
        <v>0</v>
      </c>
    </row>
    <row r="8038" spans="1:18" x14ac:dyDescent="0.3">
      <c r="A8038" t="s">
        <v>3916</v>
      </c>
      <c r="B8038" s="17">
        <v>45047</v>
      </c>
      <c r="C8038" t="s">
        <v>543</v>
      </c>
      <c r="D8038" t="s">
        <v>3928</v>
      </c>
      <c r="E8038" t="s">
        <v>3929</v>
      </c>
      <c r="F8038" t="s">
        <v>3930</v>
      </c>
      <c r="G8038" t="s">
        <v>3877</v>
      </c>
      <c r="H8038" t="s">
        <v>3876</v>
      </c>
      <c r="I8038">
        <v>1419.4</v>
      </c>
      <c r="J8038" s="41">
        <v>1.32E-2</v>
      </c>
      <c r="K8038" s="42">
        <v>18.736080000000001</v>
      </c>
      <c r="L8038" s="43">
        <v>1.76</v>
      </c>
      <c r="M8038" s="42">
        <v>32.975500799999999</v>
      </c>
      <c r="N8038">
        <v>3</v>
      </c>
      <c r="O8038" s="43">
        <v>138</v>
      </c>
      <c r="P8038" s="42">
        <v>80.399999999999991</v>
      </c>
      <c r="Q8038" s="42">
        <v>15</v>
      </c>
      <c r="R8038" s="42">
        <v>10</v>
      </c>
    </row>
    <row r="8039" spans="1:18" x14ac:dyDescent="0.3">
      <c r="A8039" t="s">
        <v>3916</v>
      </c>
      <c r="B8039" s="17">
        <v>45048</v>
      </c>
      <c r="C8039" t="s">
        <v>543</v>
      </c>
      <c r="D8039" t="s">
        <v>3928</v>
      </c>
      <c r="E8039" t="s">
        <v>3929</v>
      </c>
      <c r="F8039" t="s">
        <v>3930</v>
      </c>
      <c r="G8039" t="s">
        <v>3877</v>
      </c>
      <c r="H8039" t="s">
        <v>3876</v>
      </c>
      <c r="I8039">
        <v>1914.4</v>
      </c>
      <c r="J8039" s="41">
        <v>8.1400000000000014E-3</v>
      </c>
      <c r="K8039" s="42">
        <v>15.583216000000004</v>
      </c>
      <c r="L8039" s="43">
        <v>1.48</v>
      </c>
      <c r="M8039" s="42">
        <v>23.063159680000005</v>
      </c>
      <c r="N8039">
        <v>1</v>
      </c>
      <c r="O8039" s="43">
        <v>38</v>
      </c>
      <c r="P8039" s="42">
        <v>116.39999999999999</v>
      </c>
      <c r="Q8039" s="42">
        <v>0</v>
      </c>
      <c r="R8039" s="42">
        <v>10</v>
      </c>
    </row>
    <row r="8040" spans="1:18" x14ac:dyDescent="0.3">
      <c r="A8040" t="s">
        <v>3916</v>
      </c>
      <c r="B8040" s="17">
        <v>45049</v>
      </c>
      <c r="C8040" t="s">
        <v>543</v>
      </c>
      <c r="D8040" t="s">
        <v>3928</v>
      </c>
      <c r="E8040" t="s">
        <v>3929</v>
      </c>
      <c r="F8040" t="s">
        <v>3930</v>
      </c>
      <c r="G8040" t="s">
        <v>3877</v>
      </c>
      <c r="H8040" t="s">
        <v>3876</v>
      </c>
      <c r="I8040">
        <v>1423.8000000000002</v>
      </c>
      <c r="J8040" s="41">
        <v>1.1219999999999997E-2</v>
      </c>
      <c r="K8040" s="42">
        <v>15.975035999999998</v>
      </c>
      <c r="L8040" s="43">
        <v>0.65</v>
      </c>
      <c r="M8040" s="42">
        <v>10.383773399999999</v>
      </c>
      <c r="N8040">
        <v>3</v>
      </c>
      <c r="O8040" s="43">
        <v>144</v>
      </c>
      <c r="P8040" s="42">
        <v>75.599999999999994</v>
      </c>
      <c r="Q8040" s="42">
        <v>7.5</v>
      </c>
      <c r="R8040" s="42">
        <v>1</v>
      </c>
    </row>
    <row r="8041" spans="1:18" x14ac:dyDescent="0.3">
      <c r="A8041" t="s">
        <v>3916</v>
      </c>
      <c r="B8041" s="17">
        <v>45050</v>
      </c>
      <c r="C8041" t="s">
        <v>543</v>
      </c>
      <c r="D8041" t="s">
        <v>3928</v>
      </c>
      <c r="E8041" t="s">
        <v>3929</v>
      </c>
      <c r="F8041" t="s">
        <v>3930</v>
      </c>
      <c r="G8041" t="s">
        <v>3877</v>
      </c>
      <c r="H8041" t="s">
        <v>3876</v>
      </c>
      <c r="I8041">
        <v>1644.6000000000001</v>
      </c>
      <c r="J8041" s="41">
        <v>1.4960000000000001E-2</v>
      </c>
      <c r="K8041" s="42">
        <v>24.603216000000003</v>
      </c>
      <c r="L8041" s="43">
        <v>1.7599999999999998</v>
      </c>
      <c r="M8041" s="42">
        <v>43.301660159999997</v>
      </c>
      <c r="N8041">
        <v>1</v>
      </c>
      <c r="O8041" s="43">
        <v>43</v>
      </c>
      <c r="P8041" s="42">
        <v>98.399999999999991</v>
      </c>
      <c r="Q8041" s="42">
        <v>4.5</v>
      </c>
      <c r="R8041" s="42">
        <v>10</v>
      </c>
    </row>
    <row r="8042" spans="1:18" x14ac:dyDescent="0.3">
      <c r="A8042" t="s">
        <v>3916</v>
      </c>
      <c r="B8042" s="17">
        <v>45051</v>
      </c>
      <c r="C8042" t="s">
        <v>543</v>
      </c>
      <c r="D8042" t="s">
        <v>3928</v>
      </c>
      <c r="E8042" t="s">
        <v>3929</v>
      </c>
      <c r="F8042" t="s">
        <v>3930</v>
      </c>
      <c r="G8042" t="s">
        <v>3877</v>
      </c>
      <c r="H8042" t="s">
        <v>3876</v>
      </c>
      <c r="I8042">
        <v>1767.6000000000001</v>
      </c>
      <c r="J8042" s="41">
        <v>9.130000000000001E-3</v>
      </c>
      <c r="K8042" s="42">
        <v>16.138188000000003</v>
      </c>
      <c r="L8042" s="43">
        <v>1.65</v>
      </c>
      <c r="M8042" s="42">
        <v>26.628010200000002</v>
      </c>
      <c r="N8042">
        <v>2</v>
      </c>
      <c r="O8042" s="43">
        <v>118</v>
      </c>
      <c r="P8042" s="42">
        <v>80.399999999999991</v>
      </c>
      <c r="Q8042" s="42">
        <v>6</v>
      </c>
      <c r="R8042" s="42">
        <v>10</v>
      </c>
    </row>
    <row r="8043" spans="1:18" x14ac:dyDescent="0.3">
      <c r="A8043" t="s">
        <v>3916</v>
      </c>
      <c r="B8043" s="17">
        <v>45052</v>
      </c>
      <c r="C8043" t="s">
        <v>543</v>
      </c>
      <c r="D8043" t="s">
        <v>3928</v>
      </c>
      <c r="E8043" t="s">
        <v>3929</v>
      </c>
      <c r="F8043" t="s">
        <v>3930</v>
      </c>
      <c r="G8043" t="s">
        <v>3877</v>
      </c>
      <c r="H8043" t="s">
        <v>3876</v>
      </c>
      <c r="I8043">
        <v>2005</v>
      </c>
      <c r="J8043" s="41">
        <v>1.3419999999999998E-2</v>
      </c>
      <c r="K8043" s="42">
        <v>26.907099999999996</v>
      </c>
      <c r="L8043" s="43">
        <v>0.38</v>
      </c>
      <c r="M8043" s="42">
        <v>10.224697999999998</v>
      </c>
      <c r="N8043">
        <v>2</v>
      </c>
      <c r="O8043" s="43">
        <v>152</v>
      </c>
      <c r="P8043" s="42">
        <v>68.399999999999991</v>
      </c>
      <c r="Q8043" s="42">
        <v>1.5</v>
      </c>
      <c r="R8043" s="42">
        <v>7</v>
      </c>
    </row>
    <row r="8044" spans="1:18" x14ac:dyDescent="0.3">
      <c r="A8044" t="s">
        <v>3916</v>
      </c>
      <c r="B8044" s="17">
        <v>45053</v>
      </c>
      <c r="C8044" t="s">
        <v>543</v>
      </c>
      <c r="D8044" t="s">
        <v>3928</v>
      </c>
      <c r="E8044" t="s">
        <v>3929</v>
      </c>
      <c r="F8044" t="s">
        <v>3930</v>
      </c>
      <c r="G8044" t="s">
        <v>3877</v>
      </c>
      <c r="H8044" t="s">
        <v>3876</v>
      </c>
      <c r="I8044">
        <v>1692.6000000000001</v>
      </c>
      <c r="J8044" s="41">
        <v>6.7100000000000007E-3</v>
      </c>
      <c r="K8044" s="42">
        <v>11.357346000000001</v>
      </c>
      <c r="L8044" s="43">
        <v>1.48</v>
      </c>
      <c r="M8044" s="42">
        <v>16.80887208</v>
      </c>
      <c r="N8044">
        <v>6</v>
      </c>
      <c r="O8044" s="43">
        <v>438</v>
      </c>
      <c r="P8044" s="42">
        <v>82.8</v>
      </c>
      <c r="Q8044" s="42">
        <v>12</v>
      </c>
      <c r="R8044" s="42">
        <v>9</v>
      </c>
    </row>
    <row r="8045" spans="1:18" x14ac:dyDescent="0.3">
      <c r="A8045" t="s">
        <v>3916</v>
      </c>
      <c r="B8045" s="17">
        <v>45054</v>
      </c>
      <c r="C8045" t="s">
        <v>543</v>
      </c>
      <c r="D8045" t="s">
        <v>3928</v>
      </c>
      <c r="E8045" t="s">
        <v>3929</v>
      </c>
      <c r="F8045" t="s">
        <v>3930</v>
      </c>
      <c r="G8045" t="s">
        <v>3877</v>
      </c>
      <c r="H8045" t="s">
        <v>3876</v>
      </c>
      <c r="I8045">
        <v>1082.4000000000001</v>
      </c>
      <c r="J8045" s="41">
        <v>1.0670000000000001E-2</v>
      </c>
      <c r="K8045" s="42">
        <v>11.549208000000002</v>
      </c>
      <c r="L8045" s="43">
        <v>1.3099999999999998</v>
      </c>
      <c r="M8045" s="42">
        <v>15.129462480000001</v>
      </c>
      <c r="N8045">
        <v>8</v>
      </c>
      <c r="O8045" s="43">
        <v>608</v>
      </c>
      <c r="P8045" s="42">
        <v>97.2</v>
      </c>
      <c r="Q8045" s="42">
        <v>6</v>
      </c>
      <c r="R8045" s="42">
        <v>8</v>
      </c>
    </row>
    <row r="8046" spans="1:18" x14ac:dyDescent="0.3">
      <c r="A8046" t="s">
        <v>3916</v>
      </c>
      <c r="B8046" s="17">
        <v>45055</v>
      </c>
      <c r="C8046" t="s">
        <v>543</v>
      </c>
      <c r="D8046" t="s">
        <v>3928</v>
      </c>
      <c r="E8046" t="s">
        <v>3929</v>
      </c>
      <c r="F8046" t="s">
        <v>3930</v>
      </c>
      <c r="G8046" t="s">
        <v>3877</v>
      </c>
      <c r="H8046" t="s">
        <v>3876</v>
      </c>
      <c r="I8046">
        <v>1852</v>
      </c>
      <c r="J8046" s="41">
        <v>1.023E-2</v>
      </c>
      <c r="K8046" s="42">
        <v>18.945959999999999</v>
      </c>
      <c r="L8046" s="43">
        <v>1.26</v>
      </c>
      <c r="M8046" s="42">
        <v>23.871909599999999</v>
      </c>
      <c r="N8046">
        <v>7</v>
      </c>
      <c r="O8046" s="43">
        <v>420</v>
      </c>
      <c r="P8046" s="42">
        <v>103.2</v>
      </c>
      <c r="Q8046" s="42">
        <v>6</v>
      </c>
      <c r="R8046" s="42">
        <v>7</v>
      </c>
    </row>
    <row r="8047" spans="1:18" x14ac:dyDescent="0.3">
      <c r="A8047" t="s">
        <v>3916</v>
      </c>
      <c r="B8047" s="17">
        <v>45056</v>
      </c>
      <c r="C8047" t="s">
        <v>543</v>
      </c>
      <c r="D8047" t="s">
        <v>3928</v>
      </c>
      <c r="E8047" t="s">
        <v>3929</v>
      </c>
      <c r="F8047" t="s">
        <v>3930</v>
      </c>
      <c r="G8047" t="s">
        <v>3877</v>
      </c>
      <c r="H8047" t="s">
        <v>3876</v>
      </c>
      <c r="I8047">
        <v>1923.2000000000003</v>
      </c>
      <c r="J8047" s="41">
        <v>1.342E-2</v>
      </c>
      <c r="K8047" s="42">
        <v>25.809344000000003</v>
      </c>
      <c r="L8047" s="43">
        <v>1.3599999999999999</v>
      </c>
      <c r="M8047" s="42">
        <v>35.100707839999998</v>
      </c>
      <c r="N8047">
        <v>4</v>
      </c>
      <c r="O8047" s="43">
        <v>236</v>
      </c>
      <c r="P8047" s="42">
        <v>92.399999999999991</v>
      </c>
      <c r="Q8047" s="42">
        <v>21</v>
      </c>
      <c r="R8047" s="42">
        <v>2</v>
      </c>
    </row>
    <row r="8048" spans="1:18" x14ac:dyDescent="0.3">
      <c r="A8048" t="s">
        <v>3916</v>
      </c>
      <c r="B8048" s="17">
        <v>45057</v>
      </c>
      <c r="C8048" t="s">
        <v>543</v>
      </c>
      <c r="D8048" t="s">
        <v>3928</v>
      </c>
      <c r="E8048" t="s">
        <v>3929</v>
      </c>
      <c r="F8048" t="s">
        <v>3930</v>
      </c>
      <c r="G8048" t="s">
        <v>3877</v>
      </c>
      <c r="H8048" t="s">
        <v>3876</v>
      </c>
      <c r="I8048">
        <v>2116.4</v>
      </c>
      <c r="J8048" s="41">
        <v>1.166E-2</v>
      </c>
      <c r="K8048" s="42">
        <v>24.677224000000002</v>
      </c>
      <c r="L8048" s="43">
        <v>1.1200000000000001</v>
      </c>
      <c r="M8048" s="42">
        <v>27.638490880000006</v>
      </c>
      <c r="N8048">
        <v>6</v>
      </c>
      <c r="O8048" s="43">
        <v>294</v>
      </c>
      <c r="P8048" s="42">
        <v>112.8</v>
      </c>
      <c r="Q8048" s="42">
        <v>9</v>
      </c>
      <c r="R8048" s="42">
        <v>9</v>
      </c>
    </row>
    <row r="8049" spans="1:18" x14ac:dyDescent="0.3">
      <c r="A8049" t="s">
        <v>3916</v>
      </c>
      <c r="B8049" s="17">
        <v>45058</v>
      </c>
      <c r="C8049" t="s">
        <v>543</v>
      </c>
      <c r="D8049" t="s">
        <v>3928</v>
      </c>
      <c r="E8049" t="s">
        <v>3929</v>
      </c>
      <c r="F8049" t="s">
        <v>3930</v>
      </c>
      <c r="G8049" t="s">
        <v>3877</v>
      </c>
      <c r="H8049" t="s">
        <v>3876</v>
      </c>
      <c r="I8049">
        <v>1600.4</v>
      </c>
      <c r="J8049" s="41">
        <v>1.0670000000000001E-2</v>
      </c>
      <c r="K8049" s="42">
        <v>17.076268000000002</v>
      </c>
      <c r="L8049" s="43">
        <v>0.60000000000000009</v>
      </c>
      <c r="M8049" s="42">
        <v>10.245760800000003</v>
      </c>
      <c r="N8049">
        <v>5</v>
      </c>
      <c r="O8049" s="43">
        <v>240</v>
      </c>
      <c r="P8049" s="42">
        <v>61.199999999999996</v>
      </c>
      <c r="Q8049" s="42">
        <v>9</v>
      </c>
      <c r="R8049" s="42">
        <v>1</v>
      </c>
    </row>
    <row r="8050" spans="1:18" x14ac:dyDescent="0.3">
      <c r="A8050" t="s">
        <v>3916</v>
      </c>
      <c r="B8050" s="17">
        <v>45059</v>
      </c>
      <c r="C8050" t="s">
        <v>543</v>
      </c>
      <c r="D8050" t="s">
        <v>3928</v>
      </c>
      <c r="E8050" t="s">
        <v>3929</v>
      </c>
      <c r="F8050" t="s">
        <v>3930</v>
      </c>
      <c r="G8050" t="s">
        <v>3877</v>
      </c>
      <c r="H8050" t="s">
        <v>3876</v>
      </c>
      <c r="I8050">
        <v>1121.2</v>
      </c>
      <c r="J8050" s="41">
        <v>1.0340000000000004E-2</v>
      </c>
      <c r="K8050" s="42">
        <v>11.593208000000004</v>
      </c>
      <c r="L8050" s="43">
        <v>1.4</v>
      </c>
      <c r="M8050" s="42">
        <v>16.230491200000007</v>
      </c>
      <c r="N8050">
        <v>2</v>
      </c>
      <c r="O8050" s="43">
        <v>102</v>
      </c>
      <c r="P8050" s="42">
        <v>112.8</v>
      </c>
      <c r="Q8050" s="42">
        <v>13.5</v>
      </c>
      <c r="R8050" s="42">
        <v>8</v>
      </c>
    </row>
    <row r="8051" spans="1:18" x14ac:dyDescent="0.3">
      <c r="A8051" t="s">
        <v>3916</v>
      </c>
      <c r="B8051" s="17">
        <v>45060</v>
      </c>
      <c r="C8051" t="s">
        <v>543</v>
      </c>
      <c r="D8051" t="s">
        <v>3928</v>
      </c>
      <c r="E8051" t="s">
        <v>3929</v>
      </c>
      <c r="F8051" t="s">
        <v>3930</v>
      </c>
      <c r="G8051" t="s">
        <v>3877</v>
      </c>
      <c r="H8051" t="s">
        <v>3876</v>
      </c>
      <c r="I8051">
        <v>1517.4</v>
      </c>
      <c r="J8051" s="41">
        <v>7.8100000000000001E-3</v>
      </c>
      <c r="K8051" s="42">
        <v>11.850894</v>
      </c>
      <c r="L8051" s="43">
        <v>1.6900000000000002</v>
      </c>
      <c r="M8051" s="42">
        <v>20.028010860000002</v>
      </c>
      <c r="N8051">
        <v>6</v>
      </c>
      <c r="O8051" s="43">
        <v>462</v>
      </c>
      <c r="P8051" s="42">
        <v>117.6</v>
      </c>
      <c r="Q8051" s="42">
        <v>13.5</v>
      </c>
      <c r="R8051" s="42">
        <v>8</v>
      </c>
    </row>
    <row r="8052" spans="1:18" x14ac:dyDescent="0.3">
      <c r="A8052" t="s">
        <v>3916</v>
      </c>
      <c r="B8052" s="17">
        <v>45061</v>
      </c>
      <c r="C8052" t="s">
        <v>543</v>
      </c>
      <c r="D8052" t="s">
        <v>3928</v>
      </c>
      <c r="E8052" t="s">
        <v>3929</v>
      </c>
      <c r="F8052" t="s">
        <v>3930</v>
      </c>
      <c r="G8052" t="s">
        <v>3877</v>
      </c>
      <c r="H8052" t="s">
        <v>3876</v>
      </c>
      <c r="I8052">
        <v>1687.8000000000002</v>
      </c>
      <c r="J8052" s="41">
        <v>7.92E-3</v>
      </c>
      <c r="K8052" s="42">
        <v>13.367376000000002</v>
      </c>
      <c r="L8052" s="43">
        <v>0.92999999999999994</v>
      </c>
      <c r="M8052" s="42">
        <v>12.431659680000001</v>
      </c>
      <c r="N8052">
        <v>3</v>
      </c>
      <c r="O8052" s="43">
        <v>171</v>
      </c>
      <c r="P8052" s="42">
        <v>118.8</v>
      </c>
      <c r="Q8052" s="42">
        <v>15</v>
      </c>
      <c r="R8052" s="42">
        <v>10</v>
      </c>
    </row>
    <row r="8053" spans="1:18" x14ac:dyDescent="0.3">
      <c r="A8053" t="s">
        <v>3916</v>
      </c>
      <c r="B8053" s="17">
        <v>45062</v>
      </c>
      <c r="C8053" t="s">
        <v>543</v>
      </c>
      <c r="D8053" t="s">
        <v>3928</v>
      </c>
      <c r="E8053" t="s">
        <v>3929</v>
      </c>
      <c r="F8053" t="s">
        <v>3930</v>
      </c>
      <c r="G8053" t="s">
        <v>3877</v>
      </c>
      <c r="H8053" t="s">
        <v>3876</v>
      </c>
      <c r="I8053">
        <v>1831.2</v>
      </c>
      <c r="J8053" s="41">
        <v>1.0339999999999998E-2</v>
      </c>
      <c r="K8053" s="42">
        <v>18.934607999999997</v>
      </c>
      <c r="L8053" s="43">
        <v>0.59000000000000008</v>
      </c>
      <c r="M8053" s="42">
        <v>11.17141872</v>
      </c>
      <c r="N8053">
        <v>7</v>
      </c>
      <c r="O8053" s="43">
        <v>511</v>
      </c>
      <c r="P8053" s="42">
        <v>94.8</v>
      </c>
      <c r="Q8053" s="42">
        <v>7.5</v>
      </c>
      <c r="R8053" s="42">
        <v>6</v>
      </c>
    </row>
    <row r="8054" spans="1:18" x14ac:dyDescent="0.3">
      <c r="A8054" t="s">
        <v>3916</v>
      </c>
      <c r="B8054" s="17">
        <v>45063</v>
      </c>
      <c r="C8054" t="s">
        <v>543</v>
      </c>
      <c r="D8054" t="s">
        <v>3928</v>
      </c>
      <c r="E8054" t="s">
        <v>3929</v>
      </c>
      <c r="F8054" t="s">
        <v>3930</v>
      </c>
      <c r="G8054" t="s">
        <v>3877</v>
      </c>
      <c r="H8054" t="s">
        <v>3876</v>
      </c>
      <c r="I8054">
        <v>2139</v>
      </c>
      <c r="J8054" s="41">
        <v>1.4190000000000001E-2</v>
      </c>
      <c r="K8054" s="42">
        <v>30.352410000000003</v>
      </c>
      <c r="L8054" s="43">
        <v>1.2999999999999998</v>
      </c>
      <c r="M8054" s="42">
        <v>39.458132999999997</v>
      </c>
      <c r="N8054">
        <v>6</v>
      </c>
      <c r="O8054" s="43">
        <v>456</v>
      </c>
      <c r="P8054" s="42">
        <v>67.2</v>
      </c>
      <c r="Q8054" s="42">
        <v>9</v>
      </c>
      <c r="R8054" s="42">
        <v>2</v>
      </c>
    </row>
    <row r="8055" spans="1:18" x14ac:dyDescent="0.3">
      <c r="A8055" t="s">
        <v>3916</v>
      </c>
      <c r="B8055" s="17">
        <v>45064</v>
      </c>
      <c r="C8055" t="s">
        <v>543</v>
      </c>
      <c r="D8055" t="s">
        <v>3928</v>
      </c>
      <c r="E8055" t="s">
        <v>3929</v>
      </c>
      <c r="F8055" t="s">
        <v>3930</v>
      </c>
      <c r="G8055" t="s">
        <v>3877</v>
      </c>
      <c r="H8055" t="s">
        <v>3876</v>
      </c>
      <c r="I8055">
        <v>1263.6000000000001</v>
      </c>
      <c r="J8055" s="41">
        <v>1.2760000000000002E-2</v>
      </c>
      <c r="K8055" s="42">
        <v>16.123536000000005</v>
      </c>
      <c r="L8055" s="43">
        <v>1.2000000000000002</v>
      </c>
      <c r="M8055" s="42">
        <v>19.34824320000001</v>
      </c>
      <c r="N8055">
        <v>3</v>
      </c>
      <c r="O8055" s="43">
        <v>126</v>
      </c>
      <c r="P8055" s="42">
        <v>105.6</v>
      </c>
      <c r="Q8055" s="42">
        <v>16.5</v>
      </c>
      <c r="R8055" s="42">
        <v>9</v>
      </c>
    </row>
    <row r="8056" spans="1:18" x14ac:dyDescent="0.3">
      <c r="A8056" t="s">
        <v>3916</v>
      </c>
      <c r="B8056" s="17">
        <v>45065</v>
      </c>
      <c r="C8056" t="s">
        <v>543</v>
      </c>
      <c r="D8056" t="s">
        <v>3928</v>
      </c>
      <c r="E8056" t="s">
        <v>3929</v>
      </c>
      <c r="F8056" t="s">
        <v>3930</v>
      </c>
      <c r="G8056" t="s">
        <v>3877</v>
      </c>
      <c r="H8056" t="s">
        <v>3876</v>
      </c>
      <c r="I8056">
        <v>2079.4</v>
      </c>
      <c r="J8056" s="41">
        <v>1.4740000000000001E-2</v>
      </c>
      <c r="K8056" s="42">
        <v>30.650356000000006</v>
      </c>
      <c r="L8056" s="43">
        <v>1.71</v>
      </c>
      <c r="M8056" s="42">
        <v>52.41210876000001</v>
      </c>
      <c r="N8056">
        <v>7</v>
      </c>
      <c r="O8056" s="43">
        <v>553</v>
      </c>
      <c r="P8056" s="42">
        <v>96</v>
      </c>
      <c r="Q8056" s="42">
        <v>0</v>
      </c>
      <c r="R8056" s="42">
        <v>1</v>
      </c>
    </row>
    <row r="8057" spans="1:18" x14ac:dyDescent="0.3">
      <c r="A8057" t="s">
        <v>3916</v>
      </c>
      <c r="B8057" s="17">
        <v>45066</v>
      </c>
      <c r="C8057" t="s">
        <v>543</v>
      </c>
      <c r="D8057" t="s">
        <v>3928</v>
      </c>
      <c r="E8057" t="s">
        <v>3929</v>
      </c>
      <c r="F8057" t="s">
        <v>3930</v>
      </c>
      <c r="G8057" t="s">
        <v>3877</v>
      </c>
      <c r="H8057" t="s">
        <v>3876</v>
      </c>
      <c r="I8057">
        <v>1591.8000000000002</v>
      </c>
      <c r="J8057" s="41">
        <v>6.7100000000000007E-3</v>
      </c>
      <c r="K8057" s="42">
        <v>10.680978000000003</v>
      </c>
      <c r="L8057" s="43">
        <v>1.5799999999999998</v>
      </c>
      <c r="M8057" s="42">
        <v>16.875945240000004</v>
      </c>
      <c r="N8057">
        <v>4</v>
      </c>
      <c r="O8057" s="43">
        <v>268</v>
      </c>
      <c r="P8057" s="42">
        <v>118.8</v>
      </c>
      <c r="Q8057" s="42">
        <v>13.5</v>
      </c>
      <c r="R8057" s="42">
        <v>3</v>
      </c>
    </row>
    <row r="8058" spans="1:18" x14ac:dyDescent="0.3">
      <c r="A8058" t="s">
        <v>3916</v>
      </c>
      <c r="B8058" s="17">
        <v>45067</v>
      </c>
      <c r="C8058" t="s">
        <v>543</v>
      </c>
      <c r="D8058" t="s">
        <v>3928</v>
      </c>
      <c r="E8058" t="s">
        <v>3929</v>
      </c>
      <c r="F8058" t="s">
        <v>3930</v>
      </c>
      <c r="G8058" t="s">
        <v>3877</v>
      </c>
      <c r="H8058" t="s">
        <v>3876</v>
      </c>
      <c r="I8058">
        <v>1298.2</v>
      </c>
      <c r="J8058" s="41">
        <v>1.2979999999999998E-2</v>
      </c>
      <c r="K8058" s="42">
        <v>16.850635999999998</v>
      </c>
      <c r="L8058" s="43">
        <v>1.6</v>
      </c>
      <c r="M8058" s="42">
        <v>26.961017599999998</v>
      </c>
      <c r="N8058">
        <v>2</v>
      </c>
      <c r="O8058" s="43">
        <v>82</v>
      </c>
      <c r="P8058" s="42">
        <v>91.2</v>
      </c>
      <c r="Q8058" s="42">
        <v>21</v>
      </c>
      <c r="R8058" s="42">
        <v>3</v>
      </c>
    </row>
    <row r="8059" spans="1:18" x14ac:dyDescent="0.3">
      <c r="A8059" t="s">
        <v>3916</v>
      </c>
      <c r="B8059" s="17">
        <v>45068</v>
      </c>
      <c r="C8059" t="s">
        <v>543</v>
      </c>
      <c r="D8059" t="s">
        <v>3928</v>
      </c>
      <c r="E8059" t="s">
        <v>3929</v>
      </c>
      <c r="F8059" t="s">
        <v>3930</v>
      </c>
      <c r="G8059" t="s">
        <v>3877</v>
      </c>
      <c r="H8059" t="s">
        <v>3876</v>
      </c>
      <c r="I8059">
        <v>1396.4</v>
      </c>
      <c r="J8059" s="41">
        <v>1.375E-2</v>
      </c>
      <c r="K8059" s="42">
        <v>19.200500000000002</v>
      </c>
      <c r="L8059" s="43">
        <v>1.63</v>
      </c>
      <c r="M8059" s="42">
        <v>31.296815000000002</v>
      </c>
      <c r="N8059">
        <v>1</v>
      </c>
      <c r="O8059" s="43">
        <v>34</v>
      </c>
      <c r="P8059" s="42">
        <v>63.599999999999994</v>
      </c>
      <c r="Q8059" s="42">
        <v>15</v>
      </c>
      <c r="R8059" s="42">
        <v>5</v>
      </c>
    </row>
    <row r="8060" spans="1:18" x14ac:dyDescent="0.3">
      <c r="A8060" t="s">
        <v>3916</v>
      </c>
      <c r="B8060" s="17">
        <v>45069</v>
      </c>
      <c r="C8060" t="s">
        <v>543</v>
      </c>
      <c r="D8060" t="s">
        <v>3928</v>
      </c>
      <c r="E8060" t="s">
        <v>3929</v>
      </c>
      <c r="F8060" t="s">
        <v>3930</v>
      </c>
      <c r="G8060" t="s">
        <v>3877</v>
      </c>
      <c r="H8060" t="s">
        <v>3876</v>
      </c>
      <c r="I8060">
        <v>1598</v>
      </c>
      <c r="J8060" s="41">
        <v>1.0780000000000001E-2</v>
      </c>
      <c r="K8060" s="42">
        <v>17.226440000000004</v>
      </c>
      <c r="L8060" s="43">
        <v>1.83</v>
      </c>
      <c r="M8060" s="42">
        <v>31.524385200000008</v>
      </c>
      <c r="N8060">
        <v>5</v>
      </c>
      <c r="O8060" s="43">
        <v>275</v>
      </c>
      <c r="P8060" s="42">
        <v>120</v>
      </c>
      <c r="Q8060" s="42">
        <v>3</v>
      </c>
      <c r="R8060" s="42">
        <v>5</v>
      </c>
    </row>
    <row r="8061" spans="1:18" x14ac:dyDescent="0.3">
      <c r="A8061" t="s">
        <v>3916</v>
      </c>
      <c r="B8061" s="17">
        <v>45070</v>
      </c>
      <c r="C8061" t="s">
        <v>543</v>
      </c>
      <c r="D8061" t="s">
        <v>3928</v>
      </c>
      <c r="E8061" t="s">
        <v>3929</v>
      </c>
      <c r="F8061" t="s">
        <v>3930</v>
      </c>
      <c r="G8061" t="s">
        <v>3877</v>
      </c>
      <c r="H8061" t="s">
        <v>3876</v>
      </c>
      <c r="I8061">
        <v>1182.4000000000001</v>
      </c>
      <c r="J8061" s="41">
        <v>8.1400000000000014E-3</v>
      </c>
      <c r="K8061" s="42">
        <v>9.6247360000000022</v>
      </c>
      <c r="L8061" s="43">
        <v>0.81</v>
      </c>
      <c r="M8061" s="42">
        <v>7.7960361600000025</v>
      </c>
      <c r="N8061">
        <v>7</v>
      </c>
      <c r="O8061" s="43">
        <v>231</v>
      </c>
      <c r="P8061" s="42">
        <v>61.199999999999996</v>
      </c>
      <c r="Q8061" s="42">
        <v>22.5</v>
      </c>
      <c r="R8061" s="42">
        <v>9</v>
      </c>
    </row>
    <row r="8062" spans="1:18" x14ac:dyDescent="0.3">
      <c r="A8062" t="s">
        <v>3916</v>
      </c>
      <c r="B8062" s="17">
        <v>45071</v>
      </c>
      <c r="C8062" t="s">
        <v>543</v>
      </c>
      <c r="D8062" t="s">
        <v>3928</v>
      </c>
      <c r="E8062" t="s">
        <v>3929</v>
      </c>
      <c r="F8062" t="s">
        <v>3930</v>
      </c>
      <c r="G8062" t="s">
        <v>3877</v>
      </c>
      <c r="H8062" t="s">
        <v>3876</v>
      </c>
      <c r="I8062">
        <v>1223.2</v>
      </c>
      <c r="J8062" s="41">
        <v>5.6100000000000013E-3</v>
      </c>
      <c r="K8062" s="42">
        <v>6.8621520000000018</v>
      </c>
      <c r="L8062" s="43">
        <v>0.74</v>
      </c>
      <c r="M8062" s="42">
        <v>5.0779924800000016</v>
      </c>
      <c r="N8062">
        <v>3</v>
      </c>
      <c r="O8062" s="43">
        <v>204</v>
      </c>
      <c r="P8062" s="42">
        <v>62.4</v>
      </c>
      <c r="Q8062" s="42">
        <v>19.5</v>
      </c>
      <c r="R8062" s="42">
        <v>5</v>
      </c>
    </row>
    <row r="8063" spans="1:18" x14ac:dyDescent="0.3">
      <c r="A8063" t="s">
        <v>3916</v>
      </c>
      <c r="B8063" s="17">
        <v>45072</v>
      </c>
      <c r="C8063" t="s">
        <v>543</v>
      </c>
      <c r="D8063" t="s">
        <v>3928</v>
      </c>
      <c r="E8063" t="s">
        <v>3929</v>
      </c>
      <c r="F8063" t="s">
        <v>3930</v>
      </c>
      <c r="G8063" t="s">
        <v>3877</v>
      </c>
      <c r="H8063" t="s">
        <v>3876</v>
      </c>
      <c r="I8063">
        <v>1349.6000000000001</v>
      </c>
      <c r="J8063" s="41">
        <v>8.6900000000000015E-3</v>
      </c>
      <c r="K8063" s="42">
        <v>11.728024000000003</v>
      </c>
      <c r="L8063" s="43">
        <v>1.0699999999999998</v>
      </c>
      <c r="M8063" s="42">
        <v>12.548985680000001</v>
      </c>
      <c r="N8063">
        <v>5</v>
      </c>
      <c r="O8063" s="43">
        <v>245</v>
      </c>
      <c r="P8063" s="42">
        <v>112.8</v>
      </c>
      <c r="Q8063" s="42">
        <v>6</v>
      </c>
      <c r="R8063" s="42">
        <v>7</v>
      </c>
    </row>
    <row r="8064" spans="1:18" x14ac:dyDescent="0.3">
      <c r="A8064" t="s">
        <v>3916</v>
      </c>
      <c r="B8064" s="17">
        <v>45073</v>
      </c>
      <c r="C8064" t="s">
        <v>543</v>
      </c>
      <c r="D8064" t="s">
        <v>3928</v>
      </c>
      <c r="E8064" t="s">
        <v>3929</v>
      </c>
      <c r="F8064" t="s">
        <v>3930</v>
      </c>
      <c r="G8064" t="s">
        <v>3877</v>
      </c>
      <c r="H8064" t="s">
        <v>3876</v>
      </c>
      <c r="I8064">
        <v>1205.6000000000001</v>
      </c>
      <c r="J8064" s="41">
        <v>9.0200000000000002E-3</v>
      </c>
      <c r="K8064" s="42">
        <v>10.874512000000001</v>
      </c>
      <c r="L8064" s="43">
        <v>1.08</v>
      </c>
      <c r="M8064" s="42">
        <v>11.744472960000001</v>
      </c>
      <c r="N8064">
        <v>6</v>
      </c>
      <c r="O8064" s="43">
        <v>264</v>
      </c>
      <c r="P8064" s="42">
        <v>86.399999999999991</v>
      </c>
      <c r="Q8064" s="42">
        <v>0</v>
      </c>
      <c r="R8064" s="42">
        <v>3</v>
      </c>
    </row>
    <row r="8065" spans="1:18" x14ac:dyDescent="0.3">
      <c r="A8065" t="s">
        <v>3916</v>
      </c>
      <c r="B8065" s="17">
        <v>45074</v>
      </c>
      <c r="C8065" t="s">
        <v>543</v>
      </c>
      <c r="D8065" t="s">
        <v>3928</v>
      </c>
      <c r="E8065" t="s">
        <v>3929</v>
      </c>
      <c r="F8065" t="s">
        <v>3930</v>
      </c>
      <c r="G8065" t="s">
        <v>3877</v>
      </c>
      <c r="H8065" t="s">
        <v>3876</v>
      </c>
      <c r="I8065">
        <v>1442.8000000000002</v>
      </c>
      <c r="J8065" s="41">
        <v>7.92E-3</v>
      </c>
      <c r="K8065" s="42">
        <v>11.426976000000002</v>
      </c>
      <c r="L8065" s="43">
        <v>0.91</v>
      </c>
      <c r="M8065" s="42">
        <v>10.398548160000002</v>
      </c>
      <c r="N8065">
        <v>5</v>
      </c>
      <c r="O8065" s="43">
        <v>210</v>
      </c>
      <c r="P8065" s="42">
        <v>80.399999999999991</v>
      </c>
      <c r="Q8065" s="42">
        <v>10.5</v>
      </c>
      <c r="R8065" s="42">
        <v>1</v>
      </c>
    </row>
    <row r="8066" spans="1:18" x14ac:dyDescent="0.3">
      <c r="A8066" t="s">
        <v>3916</v>
      </c>
      <c r="B8066" s="17">
        <v>45075</v>
      </c>
      <c r="C8066" t="s">
        <v>543</v>
      </c>
      <c r="D8066" t="s">
        <v>3928</v>
      </c>
      <c r="E8066" t="s">
        <v>3929</v>
      </c>
      <c r="F8066" t="s">
        <v>3930</v>
      </c>
      <c r="G8066" t="s">
        <v>3877</v>
      </c>
      <c r="H8066" t="s">
        <v>3876</v>
      </c>
      <c r="I8066">
        <v>1863.8000000000002</v>
      </c>
      <c r="J8066" s="41">
        <v>1.0560000000000002E-2</v>
      </c>
      <c r="K8066" s="42">
        <v>19.681728000000007</v>
      </c>
      <c r="L8066" s="43">
        <v>0.55999999999999994</v>
      </c>
      <c r="M8066" s="42">
        <v>11.021767680000004</v>
      </c>
      <c r="N8066">
        <v>7</v>
      </c>
      <c r="O8066" s="43">
        <v>546</v>
      </c>
      <c r="P8066" s="42">
        <v>66</v>
      </c>
      <c r="Q8066" s="42">
        <v>10.5</v>
      </c>
      <c r="R8066" s="42">
        <v>0</v>
      </c>
    </row>
    <row r="8067" spans="1:18" x14ac:dyDescent="0.3">
      <c r="A8067" t="s">
        <v>3916</v>
      </c>
      <c r="B8067" s="17">
        <v>45076</v>
      </c>
      <c r="C8067" t="s">
        <v>543</v>
      </c>
      <c r="D8067" t="s">
        <v>3928</v>
      </c>
      <c r="E8067" t="s">
        <v>3929</v>
      </c>
      <c r="F8067" t="s">
        <v>3930</v>
      </c>
      <c r="G8067" t="s">
        <v>3877</v>
      </c>
      <c r="H8067" t="s">
        <v>3876</v>
      </c>
      <c r="I8067">
        <v>1995</v>
      </c>
      <c r="J8067" s="41">
        <v>8.8000000000000005E-3</v>
      </c>
      <c r="K8067" s="42">
        <v>17.556000000000001</v>
      </c>
      <c r="L8067" s="43">
        <v>0.38</v>
      </c>
      <c r="M8067" s="42">
        <v>6.6712800000000003</v>
      </c>
      <c r="N8067">
        <v>1</v>
      </c>
      <c r="O8067" s="43">
        <v>34</v>
      </c>
      <c r="P8067" s="42">
        <v>114</v>
      </c>
      <c r="Q8067" s="42">
        <v>18</v>
      </c>
      <c r="R8067" s="42">
        <v>0</v>
      </c>
    </row>
    <row r="8068" spans="1:18" x14ac:dyDescent="0.3">
      <c r="A8068" t="s">
        <v>3916</v>
      </c>
      <c r="B8068" s="17">
        <v>45077</v>
      </c>
      <c r="C8068" t="s">
        <v>543</v>
      </c>
      <c r="D8068" t="s">
        <v>3928</v>
      </c>
      <c r="E8068" t="s">
        <v>3929</v>
      </c>
      <c r="F8068" t="s">
        <v>3930</v>
      </c>
      <c r="G8068" t="s">
        <v>3877</v>
      </c>
      <c r="H8068" t="s">
        <v>3876</v>
      </c>
      <c r="I8068">
        <v>2148.4</v>
      </c>
      <c r="J8068" s="41">
        <v>9.6799999999999994E-3</v>
      </c>
      <c r="K8068" s="42">
        <v>20.796512</v>
      </c>
      <c r="L8068" s="43">
        <v>0.98000000000000009</v>
      </c>
      <c r="M8068" s="42">
        <v>20.380581760000002</v>
      </c>
      <c r="N8068">
        <v>8</v>
      </c>
      <c r="O8068" s="43">
        <v>336</v>
      </c>
      <c r="P8068" s="42">
        <v>111.6</v>
      </c>
      <c r="Q8068" s="42">
        <v>21</v>
      </c>
      <c r="R8068" s="42">
        <v>2</v>
      </c>
    </row>
    <row r="8069" spans="1:18" x14ac:dyDescent="0.3">
      <c r="A8069" t="s">
        <v>3923</v>
      </c>
      <c r="B8069" s="17">
        <v>45078</v>
      </c>
      <c r="C8069" t="s">
        <v>543</v>
      </c>
      <c r="D8069" t="s">
        <v>3928</v>
      </c>
      <c r="E8069" t="s">
        <v>3929</v>
      </c>
      <c r="F8069" t="s">
        <v>3930</v>
      </c>
      <c r="G8069" t="s">
        <v>3877</v>
      </c>
      <c r="H8069" t="s">
        <v>3876</v>
      </c>
      <c r="I8069">
        <v>1676.6999999999998</v>
      </c>
      <c r="J8069" s="41">
        <v>8.9099999999999995E-3</v>
      </c>
      <c r="K8069" s="42">
        <v>14.939396999999998</v>
      </c>
      <c r="L8069" s="43">
        <v>1.75</v>
      </c>
      <c r="M8069" s="42">
        <v>26.143944749999996</v>
      </c>
      <c r="N8069">
        <v>0</v>
      </c>
      <c r="O8069" s="43">
        <v>3</v>
      </c>
      <c r="P8069" s="42">
        <v>84</v>
      </c>
      <c r="Q8069" s="42">
        <v>6</v>
      </c>
      <c r="R8069" s="42">
        <v>8</v>
      </c>
    </row>
    <row r="8070" spans="1:18" x14ac:dyDescent="0.3">
      <c r="A8070" t="s">
        <v>3923</v>
      </c>
      <c r="B8070" s="17">
        <v>45079</v>
      </c>
      <c r="C8070" t="s">
        <v>543</v>
      </c>
      <c r="D8070" t="s">
        <v>3928</v>
      </c>
      <c r="E8070" t="s">
        <v>3929</v>
      </c>
      <c r="F8070" t="s">
        <v>3930</v>
      </c>
      <c r="G8070" t="s">
        <v>3877</v>
      </c>
      <c r="H8070" t="s">
        <v>3876</v>
      </c>
      <c r="I8070">
        <v>946.3</v>
      </c>
      <c r="J8070" s="41">
        <v>7.2600000000000017E-3</v>
      </c>
      <c r="K8070" s="42">
        <v>6.8701380000000016</v>
      </c>
      <c r="L8070" s="43">
        <v>1.7799999999999998</v>
      </c>
      <c r="M8070" s="42">
        <v>12.228845640000001</v>
      </c>
      <c r="N8070">
        <v>5</v>
      </c>
      <c r="O8070" s="43">
        <v>170</v>
      </c>
      <c r="P8070" s="42">
        <v>76.8</v>
      </c>
      <c r="Q8070" s="42">
        <v>19.5</v>
      </c>
      <c r="R8070" s="42">
        <v>2</v>
      </c>
    </row>
    <row r="8071" spans="1:18" x14ac:dyDescent="0.3">
      <c r="A8071" t="s">
        <v>3923</v>
      </c>
      <c r="B8071" s="17">
        <v>45080</v>
      </c>
      <c r="C8071" t="s">
        <v>543</v>
      </c>
      <c r="D8071" t="s">
        <v>3928</v>
      </c>
      <c r="E8071" t="s">
        <v>3929</v>
      </c>
      <c r="F8071" t="s">
        <v>3930</v>
      </c>
      <c r="G8071" t="s">
        <v>3877</v>
      </c>
      <c r="H8071" t="s">
        <v>3876</v>
      </c>
      <c r="I8071">
        <v>1288.3</v>
      </c>
      <c r="J8071" s="41">
        <v>9.130000000000001E-3</v>
      </c>
      <c r="K8071" s="42">
        <v>11.762179000000001</v>
      </c>
      <c r="L8071" s="43">
        <v>1.59</v>
      </c>
      <c r="M8071" s="42">
        <v>18.701864610000005</v>
      </c>
      <c r="N8071">
        <v>0</v>
      </c>
      <c r="O8071" s="43">
        <v>16</v>
      </c>
      <c r="P8071" s="42">
        <v>109.2</v>
      </c>
      <c r="Q8071" s="42">
        <v>21</v>
      </c>
      <c r="R8071" s="42">
        <v>6</v>
      </c>
    </row>
    <row r="8072" spans="1:18" x14ac:dyDescent="0.3">
      <c r="A8072" t="s">
        <v>3923</v>
      </c>
      <c r="B8072" s="17">
        <v>45081</v>
      </c>
      <c r="C8072" t="s">
        <v>543</v>
      </c>
      <c r="D8072" t="s">
        <v>3928</v>
      </c>
      <c r="E8072" t="s">
        <v>3929</v>
      </c>
      <c r="F8072" t="s">
        <v>3930</v>
      </c>
      <c r="G8072" t="s">
        <v>3877</v>
      </c>
      <c r="H8072" t="s">
        <v>3876</v>
      </c>
      <c r="I8072">
        <v>1075.8</v>
      </c>
      <c r="J8072" s="41">
        <v>1.0010000000000002E-2</v>
      </c>
      <c r="K8072" s="42">
        <v>10.768758000000002</v>
      </c>
      <c r="L8072" s="43">
        <v>1.2100000000000002</v>
      </c>
      <c r="M8072" s="42">
        <v>13.030197180000004</v>
      </c>
      <c r="N8072">
        <v>5</v>
      </c>
      <c r="O8072" s="43">
        <v>177</v>
      </c>
      <c r="P8072" s="42">
        <v>94.8</v>
      </c>
      <c r="Q8072" s="42">
        <v>21</v>
      </c>
      <c r="R8072" s="42">
        <v>14</v>
      </c>
    </row>
    <row r="8073" spans="1:18" x14ac:dyDescent="0.3">
      <c r="A8073" t="s">
        <v>3923</v>
      </c>
      <c r="B8073" s="17">
        <v>45082</v>
      </c>
      <c r="C8073" t="s">
        <v>543</v>
      </c>
      <c r="D8073" t="s">
        <v>3928</v>
      </c>
      <c r="E8073" t="s">
        <v>3929</v>
      </c>
      <c r="F8073" t="s">
        <v>3930</v>
      </c>
      <c r="G8073" t="s">
        <v>3877</v>
      </c>
      <c r="H8073" t="s">
        <v>3876</v>
      </c>
      <c r="I8073">
        <v>1562.6</v>
      </c>
      <c r="J8073" s="41">
        <v>9.130000000000001E-3</v>
      </c>
      <c r="K8073" s="42">
        <v>14.266538000000001</v>
      </c>
      <c r="L8073" s="43">
        <v>1.9200000000000002</v>
      </c>
      <c r="M8073" s="42">
        <v>27.391752960000002</v>
      </c>
      <c r="N8073">
        <v>6</v>
      </c>
      <c r="O8073" s="43">
        <v>426</v>
      </c>
      <c r="P8073" s="42">
        <v>123.6</v>
      </c>
      <c r="Q8073" s="42">
        <v>6</v>
      </c>
      <c r="R8073" s="42">
        <v>7</v>
      </c>
    </row>
    <row r="8074" spans="1:18" x14ac:dyDescent="0.3">
      <c r="A8074" t="s">
        <v>3923</v>
      </c>
      <c r="B8074" s="17">
        <v>45083</v>
      </c>
      <c r="C8074" t="s">
        <v>543</v>
      </c>
      <c r="D8074" t="s">
        <v>3928</v>
      </c>
      <c r="E8074" t="s">
        <v>3929</v>
      </c>
      <c r="F8074" t="s">
        <v>3930</v>
      </c>
      <c r="G8074" t="s">
        <v>3877</v>
      </c>
      <c r="H8074" t="s">
        <v>3876</v>
      </c>
      <c r="I8074">
        <v>832</v>
      </c>
      <c r="J8074" s="41">
        <v>8.5800000000000008E-3</v>
      </c>
      <c r="K8074" s="42">
        <v>7.1385600000000009</v>
      </c>
      <c r="L8074" s="43">
        <v>0.73</v>
      </c>
      <c r="M8074" s="42">
        <v>5.2111488000000001</v>
      </c>
      <c r="N8074">
        <v>4</v>
      </c>
      <c r="O8074" s="43">
        <v>297</v>
      </c>
      <c r="P8074" s="42">
        <v>98.399999999999991</v>
      </c>
      <c r="Q8074" s="42">
        <v>22.5</v>
      </c>
      <c r="R8074" s="42">
        <v>6</v>
      </c>
    </row>
    <row r="8075" spans="1:18" x14ac:dyDescent="0.3">
      <c r="A8075" t="s">
        <v>3923</v>
      </c>
      <c r="B8075" s="17">
        <v>45084</v>
      </c>
      <c r="C8075" t="s">
        <v>543</v>
      </c>
      <c r="D8075" t="s">
        <v>3928</v>
      </c>
      <c r="E8075" t="s">
        <v>3929</v>
      </c>
      <c r="F8075" t="s">
        <v>3930</v>
      </c>
      <c r="G8075" t="s">
        <v>3877</v>
      </c>
      <c r="H8075" t="s">
        <v>3876</v>
      </c>
      <c r="I8075">
        <v>1904.6999999999998</v>
      </c>
      <c r="J8075" s="41">
        <v>1.3090000000000001E-2</v>
      </c>
      <c r="K8075" s="42">
        <v>24.932523</v>
      </c>
      <c r="L8075" s="43">
        <v>0.62</v>
      </c>
      <c r="M8075" s="42">
        <v>15.45816426</v>
      </c>
      <c r="N8075">
        <v>4</v>
      </c>
      <c r="O8075" s="43">
        <v>167</v>
      </c>
      <c r="P8075" s="42">
        <v>93.6</v>
      </c>
      <c r="Q8075" s="42">
        <v>6</v>
      </c>
      <c r="R8075" s="42">
        <v>10</v>
      </c>
    </row>
    <row r="8076" spans="1:18" x14ac:dyDescent="0.3">
      <c r="A8076" t="s">
        <v>3923</v>
      </c>
      <c r="B8076" s="17">
        <v>45085</v>
      </c>
      <c r="C8076" t="s">
        <v>543</v>
      </c>
      <c r="D8076" t="s">
        <v>3928</v>
      </c>
      <c r="E8076" t="s">
        <v>3929</v>
      </c>
      <c r="F8076" t="s">
        <v>3930</v>
      </c>
      <c r="G8076" t="s">
        <v>3877</v>
      </c>
      <c r="H8076" t="s">
        <v>3876</v>
      </c>
      <c r="I8076">
        <v>1260.3999999999999</v>
      </c>
      <c r="J8076" s="41">
        <v>1.1110000000000002E-2</v>
      </c>
      <c r="K8076" s="42">
        <v>14.003044000000001</v>
      </c>
      <c r="L8076" s="43">
        <v>1.8399999999999999</v>
      </c>
      <c r="M8076" s="42">
        <v>25.76560096</v>
      </c>
      <c r="N8076">
        <v>5</v>
      </c>
      <c r="O8076" s="43">
        <v>124</v>
      </c>
      <c r="P8076" s="42">
        <v>128.4</v>
      </c>
      <c r="Q8076" s="42">
        <v>15</v>
      </c>
      <c r="R8076" s="42">
        <v>9</v>
      </c>
    </row>
    <row r="8077" spans="1:18" x14ac:dyDescent="0.3">
      <c r="A8077" t="s">
        <v>3923</v>
      </c>
      <c r="B8077" s="17">
        <v>45086</v>
      </c>
      <c r="C8077" t="s">
        <v>543</v>
      </c>
      <c r="D8077" t="s">
        <v>3928</v>
      </c>
      <c r="E8077" t="s">
        <v>3929</v>
      </c>
      <c r="F8077" t="s">
        <v>3930</v>
      </c>
      <c r="G8077" t="s">
        <v>3877</v>
      </c>
      <c r="H8077" t="s">
        <v>3876</v>
      </c>
      <c r="I8077">
        <v>1811.1</v>
      </c>
      <c r="J8077" s="41">
        <v>8.0300000000000007E-3</v>
      </c>
      <c r="K8077" s="42">
        <v>14.543133000000001</v>
      </c>
      <c r="L8077" s="43">
        <v>1.33</v>
      </c>
      <c r="M8077" s="42">
        <v>19.342366890000001</v>
      </c>
      <c r="N8077">
        <v>6</v>
      </c>
      <c r="O8077" s="43">
        <v>245</v>
      </c>
      <c r="P8077" s="42">
        <v>114</v>
      </c>
      <c r="Q8077" s="42">
        <v>12</v>
      </c>
      <c r="R8077" s="42">
        <v>5</v>
      </c>
    </row>
    <row r="8078" spans="1:18" x14ac:dyDescent="0.3">
      <c r="A8078" t="s">
        <v>3923</v>
      </c>
      <c r="B8078" s="17">
        <v>45087</v>
      </c>
      <c r="C8078" t="s">
        <v>543</v>
      </c>
      <c r="D8078" t="s">
        <v>3928</v>
      </c>
      <c r="E8078" t="s">
        <v>3929</v>
      </c>
      <c r="F8078" t="s">
        <v>3930</v>
      </c>
      <c r="G8078" t="s">
        <v>3877</v>
      </c>
      <c r="H8078" t="s">
        <v>3876</v>
      </c>
      <c r="I8078">
        <v>1895.8</v>
      </c>
      <c r="J8078" s="41">
        <v>9.2400000000000017E-3</v>
      </c>
      <c r="K8078" s="42">
        <v>17.517192000000001</v>
      </c>
      <c r="L8078" s="43">
        <v>0.85</v>
      </c>
      <c r="M8078" s="42">
        <v>14.889613200000001</v>
      </c>
      <c r="N8078">
        <v>0</v>
      </c>
      <c r="O8078" s="43">
        <v>18</v>
      </c>
      <c r="P8078" s="42">
        <v>134.4</v>
      </c>
      <c r="Q8078" s="42">
        <v>16.5</v>
      </c>
      <c r="R8078" s="42">
        <v>7</v>
      </c>
    </row>
    <row r="8079" spans="1:18" x14ac:dyDescent="0.3">
      <c r="A8079" t="s">
        <v>3923</v>
      </c>
      <c r="B8079" s="17">
        <v>45088</v>
      </c>
      <c r="C8079" t="s">
        <v>543</v>
      </c>
      <c r="D8079" t="s">
        <v>3928</v>
      </c>
      <c r="E8079" t="s">
        <v>3929</v>
      </c>
      <c r="F8079" t="s">
        <v>3930</v>
      </c>
      <c r="G8079" t="s">
        <v>3877</v>
      </c>
      <c r="H8079" t="s">
        <v>3876</v>
      </c>
      <c r="I8079">
        <v>1229.8999999999999</v>
      </c>
      <c r="J8079" s="41">
        <v>9.5700000000000004E-3</v>
      </c>
      <c r="K8079" s="42">
        <v>11.770142999999999</v>
      </c>
      <c r="L8079" s="43">
        <v>0.72</v>
      </c>
      <c r="M8079" s="42">
        <v>8.4745029599999988</v>
      </c>
      <c r="N8079">
        <v>5</v>
      </c>
      <c r="O8079" s="43">
        <v>121</v>
      </c>
      <c r="P8079" s="42">
        <v>114</v>
      </c>
      <c r="Q8079" s="42">
        <v>15</v>
      </c>
      <c r="R8079" s="42">
        <v>10</v>
      </c>
    </row>
    <row r="8080" spans="1:18" x14ac:dyDescent="0.3">
      <c r="A8080" t="s">
        <v>3923</v>
      </c>
      <c r="B8080" s="17">
        <v>45089</v>
      </c>
      <c r="C8080" t="s">
        <v>543</v>
      </c>
      <c r="D8080" t="s">
        <v>3928</v>
      </c>
      <c r="E8080" t="s">
        <v>3929</v>
      </c>
      <c r="F8080" t="s">
        <v>3930</v>
      </c>
      <c r="G8080" t="s">
        <v>3877</v>
      </c>
      <c r="H8080" t="s">
        <v>3876</v>
      </c>
      <c r="I8080">
        <v>1687.8999999999999</v>
      </c>
      <c r="J8080" s="41">
        <v>7.150000000000001E-3</v>
      </c>
      <c r="K8080" s="42">
        <v>12.068485000000001</v>
      </c>
      <c r="L8080" s="43">
        <v>2.09</v>
      </c>
      <c r="M8080" s="42">
        <v>25.223133650000001</v>
      </c>
      <c r="N8080">
        <v>0</v>
      </c>
      <c r="O8080" s="43">
        <v>3</v>
      </c>
      <c r="P8080" s="42">
        <v>79.2</v>
      </c>
      <c r="Q8080" s="42">
        <v>12</v>
      </c>
      <c r="R8080" s="42">
        <v>8</v>
      </c>
    </row>
    <row r="8081" spans="1:18" x14ac:dyDescent="0.3">
      <c r="A8081" t="s">
        <v>3923</v>
      </c>
      <c r="B8081" s="17">
        <v>45090</v>
      </c>
      <c r="C8081" t="s">
        <v>543</v>
      </c>
      <c r="D8081" t="s">
        <v>3928</v>
      </c>
      <c r="E8081" t="s">
        <v>3929</v>
      </c>
      <c r="F8081" t="s">
        <v>3930</v>
      </c>
      <c r="G8081" t="s">
        <v>3877</v>
      </c>
      <c r="H8081" t="s">
        <v>3876</v>
      </c>
      <c r="I8081">
        <v>861</v>
      </c>
      <c r="J8081" s="41">
        <v>7.5900000000000004E-3</v>
      </c>
      <c r="K8081" s="42">
        <v>6.5349900000000005</v>
      </c>
      <c r="L8081" s="43">
        <v>1.85</v>
      </c>
      <c r="M8081" s="42">
        <v>12.089731500000001</v>
      </c>
      <c r="N8081">
        <v>4</v>
      </c>
      <c r="O8081" s="43">
        <v>321</v>
      </c>
      <c r="P8081" s="42">
        <v>123.6</v>
      </c>
      <c r="Q8081" s="42">
        <v>13.5</v>
      </c>
      <c r="R8081" s="42">
        <v>11</v>
      </c>
    </row>
    <row r="8082" spans="1:18" x14ac:dyDescent="0.3">
      <c r="A8082" t="s">
        <v>3923</v>
      </c>
      <c r="B8082" s="17">
        <v>45091</v>
      </c>
      <c r="C8082" t="s">
        <v>543</v>
      </c>
      <c r="D8082" t="s">
        <v>3928</v>
      </c>
      <c r="E8082" t="s">
        <v>3929</v>
      </c>
      <c r="F8082" t="s">
        <v>3930</v>
      </c>
      <c r="G8082" t="s">
        <v>3877</v>
      </c>
      <c r="H8082" t="s">
        <v>3876</v>
      </c>
      <c r="I8082">
        <v>1638.3999999999999</v>
      </c>
      <c r="J8082" s="41">
        <v>9.0200000000000002E-3</v>
      </c>
      <c r="K8082" s="42">
        <v>14.778367999999999</v>
      </c>
      <c r="L8082" s="43">
        <v>2.15</v>
      </c>
      <c r="M8082" s="42">
        <v>31.773491199999995</v>
      </c>
      <c r="N8082">
        <v>1</v>
      </c>
      <c r="O8082" s="43">
        <v>19</v>
      </c>
      <c r="P8082" s="42">
        <v>126</v>
      </c>
      <c r="Q8082" s="42">
        <v>25.5</v>
      </c>
      <c r="R8082" s="42">
        <v>3</v>
      </c>
    </row>
    <row r="8083" spans="1:18" x14ac:dyDescent="0.3">
      <c r="A8083" t="s">
        <v>3923</v>
      </c>
      <c r="B8083" s="17">
        <v>45092</v>
      </c>
      <c r="C8083" t="s">
        <v>543</v>
      </c>
      <c r="D8083" t="s">
        <v>3928</v>
      </c>
      <c r="E8083" t="s">
        <v>3929</v>
      </c>
      <c r="F8083" t="s">
        <v>3930</v>
      </c>
      <c r="G8083" t="s">
        <v>3877</v>
      </c>
      <c r="H8083" t="s">
        <v>3876</v>
      </c>
      <c r="I8083">
        <v>1235.3</v>
      </c>
      <c r="J8083" s="41">
        <v>9.3500000000000007E-3</v>
      </c>
      <c r="K8083" s="42">
        <v>11.550055</v>
      </c>
      <c r="L8083" s="43">
        <v>2.06</v>
      </c>
      <c r="M8083" s="42">
        <v>23.793113300000002</v>
      </c>
      <c r="N8083">
        <v>2</v>
      </c>
      <c r="O8083" s="43">
        <v>152</v>
      </c>
      <c r="P8083" s="42">
        <v>97.2</v>
      </c>
      <c r="Q8083" s="42">
        <v>13.5</v>
      </c>
      <c r="R8083" s="42">
        <v>4</v>
      </c>
    </row>
    <row r="8084" spans="1:18" x14ac:dyDescent="0.3">
      <c r="A8084" t="s">
        <v>3923</v>
      </c>
      <c r="B8084" s="17">
        <v>45093</v>
      </c>
      <c r="C8084" t="s">
        <v>543</v>
      </c>
      <c r="D8084" t="s">
        <v>3928</v>
      </c>
      <c r="E8084" t="s">
        <v>3929</v>
      </c>
      <c r="F8084" t="s">
        <v>3930</v>
      </c>
      <c r="G8084" t="s">
        <v>3877</v>
      </c>
      <c r="H8084" t="s">
        <v>3876</v>
      </c>
      <c r="I8084">
        <v>1969.7999999999997</v>
      </c>
      <c r="J8084" s="41">
        <v>1.0120000000000001E-2</v>
      </c>
      <c r="K8084" s="42">
        <v>19.934375999999997</v>
      </c>
      <c r="L8084" s="43">
        <v>1.6099999999999999</v>
      </c>
      <c r="M8084" s="42">
        <v>32.094345359999991</v>
      </c>
      <c r="N8084">
        <v>5</v>
      </c>
      <c r="O8084" s="43">
        <v>183</v>
      </c>
      <c r="P8084" s="42">
        <v>123.6</v>
      </c>
      <c r="Q8084" s="42">
        <v>7.5</v>
      </c>
      <c r="R8084" s="42">
        <v>6</v>
      </c>
    </row>
    <row r="8085" spans="1:18" x14ac:dyDescent="0.3">
      <c r="A8085" t="s">
        <v>3923</v>
      </c>
      <c r="B8085" s="17">
        <v>45094</v>
      </c>
      <c r="C8085" t="s">
        <v>543</v>
      </c>
      <c r="D8085" t="s">
        <v>3928</v>
      </c>
      <c r="E8085" t="s">
        <v>3929</v>
      </c>
      <c r="F8085" t="s">
        <v>3930</v>
      </c>
      <c r="G8085" t="s">
        <v>3877</v>
      </c>
      <c r="H8085" t="s">
        <v>3876</v>
      </c>
      <c r="I8085">
        <v>1531.1</v>
      </c>
      <c r="J8085" s="41">
        <v>7.7000000000000011E-3</v>
      </c>
      <c r="K8085" s="42">
        <v>11.789470000000001</v>
      </c>
      <c r="L8085" s="43">
        <v>1.05</v>
      </c>
      <c r="M8085" s="42">
        <v>12.378943500000002</v>
      </c>
      <c r="N8085">
        <v>4</v>
      </c>
      <c r="O8085" s="43">
        <v>86</v>
      </c>
      <c r="P8085" s="42">
        <v>108</v>
      </c>
      <c r="Q8085" s="42">
        <v>21</v>
      </c>
      <c r="R8085" s="42">
        <v>12</v>
      </c>
    </row>
    <row r="8086" spans="1:18" x14ac:dyDescent="0.3">
      <c r="A8086" t="s">
        <v>3923</v>
      </c>
      <c r="B8086" s="17">
        <v>45095</v>
      </c>
      <c r="C8086" t="s">
        <v>543</v>
      </c>
      <c r="D8086" t="s">
        <v>3928</v>
      </c>
      <c r="E8086" t="s">
        <v>3929</v>
      </c>
      <c r="F8086" t="s">
        <v>3930</v>
      </c>
      <c r="G8086" t="s">
        <v>3877</v>
      </c>
      <c r="H8086" t="s">
        <v>3876</v>
      </c>
      <c r="I8086">
        <v>1242.1999999999998</v>
      </c>
      <c r="J8086" s="41">
        <v>1.0780000000000001E-2</v>
      </c>
      <c r="K8086" s="42">
        <v>13.390915999999999</v>
      </c>
      <c r="L8086" s="43">
        <v>1.3800000000000001</v>
      </c>
      <c r="M8086" s="42">
        <v>18.47946408</v>
      </c>
      <c r="N8086">
        <v>6</v>
      </c>
      <c r="O8086" s="43">
        <v>166</v>
      </c>
      <c r="P8086" s="42">
        <v>79.2</v>
      </c>
      <c r="Q8086" s="42">
        <v>9</v>
      </c>
      <c r="R8086" s="42">
        <v>3</v>
      </c>
    </row>
    <row r="8087" spans="1:18" x14ac:dyDescent="0.3">
      <c r="A8087" t="s">
        <v>3923</v>
      </c>
      <c r="B8087" s="17">
        <v>45096</v>
      </c>
      <c r="C8087" t="s">
        <v>543</v>
      </c>
      <c r="D8087" t="s">
        <v>3928</v>
      </c>
      <c r="E8087" t="s">
        <v>3929</v>
      </c>
      <c r="F8087" t="s">
        <v>3930</v>
      </c>
      <c r="G8087" t="s">
        <v>3877</v>
      </c>
      <c r="H8087" t="s">
        <v>3876</v>
      </c>
      <c r="I8087">
        <v>1582.3</v>
      </c>
      <c r="J8087" s="41">
        <v>6.7100000000000007E-3</v>
      </c>
      <c r="K8087" s="42">
        <v>10.617233000000001</v>
      </c>
      <c r="L8087" s="43">
        <v>1.2100000000000002</v>
      </c>
      <c r="M8087" s="42">
        <v>12.846851930000003</v>
      </c>
      <c r="N8087">
        <v>2</v>
      </c>
      <c r="O8087" s="43">
        <v>128</v>
      </c>
      <c r="P8087" s="42">
        <v>127.19999999999999</v>
      </c>
      <c r="Q8087" s="42">
        <v>9</v>
      </c>
      <c r="R8087" s="42">
        <v>10</v>
      </c>
    </row>
    <row r="8088" spans="1:18" x14ac:dyDescent="0.3">
      <c r="A8088" t="s">
        <v>3923</v>
      </c>
      <c r="B8088" s="17">
        <v>45097</v>
      </c>
      <c r="C8088" t="s">
        <v>543</v>
      </c>
      <c r="D8088" t="s">
        <v>3928</v>
      </c>
      <c r="E8088" t="s">
        <v>3929</v>
      </c>
      <c r="F8088" t="s">
        <v>3930</v>
      </c>
      <c r="G8088" t="s">
        <v>3877</v>
      </c>
      <c r="H8088" t="s">
        <v>3876</v>
      </c>
      <c r="I8088">
        <v>981.3</v>
      </c>
      <c r="J8088" s="41">
        <v>6.9300000000000004E-3</v>
      </c>
      <c r="K8088" s="42">
        <v>6.8004090000000001</v>
      </c>
      <c r="L8088" s="43">
        <v>0.92</v>
      </c>
      <c r="M8088" s="42">
        <v>6.2563762800000005</v>
      </c>
      <c r="N8088">
        <v>4</v>
      </c>
      <c r="O8088" s="43">
        <v>295</v>
      </c>
      <c r="P8088" s="42">
        <v>84</v>
      </c>
      <c r="Q8088" s="42">
        <v>18</v>
      </c>
      <c r="R8088" s="42">
        <v>11</v>
      </c>
    </row>
    <row r="8089" spans="1:18" x14ac:dyDescent="0.3">
      <c r="A8089" t="s">
        <v>3923</v>
      </c>
      <c r="B8089" s="17">
        <v>45098</v>
      </c>
      <c r="C8089" t="s">
        <v>543</v>
      </c>
      <c r="D8089" t="s">
        <v>3928</v>
      </c>
      <c r="E8089" t="s">
        <v>3929</v>
      </c>
      <c r="F8089" t="s">
        <v>3930</v>
      </c>
      <c r="G8089" t="s">
        <v>3877</v>
      </c>
      <c r="H8089" t="s">
        <v>3876</v>
      </c>
      <c r="I8089">
        <v>1489.8</v>
      </c>
      <c r="J8089" s="41">
        <v>1.1659999999999998E-2</v>
      </c>
      <c r="K8089" s="42">
        <v>17.371067999999998</v>
      </c>
      <c r="L8089" s="43">
        <v>1.2</v>
      </c>
      <c r="M8089" s="42">
        <v>20.845281599999996</v>
      </c>
      <c r="N8089">
        <v>7</v>
      </c>
      <c r="O8089" s="43">
        <v>605</v>
      </c>
      <c r="P8089" s="42">
        <v>93.6</v>
      </c>
      <c r="Q8089" s="42">
        <v>22.5</v>
      </c>
      <c r="R8089" s="42">
        <v>10</v>
      </c>
    </row>
    <row r="8090" spans="1:18" x14ac:dyDescent="0.3">
      <c r="A8090" t="s">
        <v>3923</v>
      </c>
      <c r="B8090" s="17">
        <v>45099</v>
      </c>
      <c r="C8090" t="s">
        <v>543</v>
      </c>
      <c r="D8090" t="s">
        <v>3928</v>
      </c>
      <c r="E8090" t="s">
        <v>3929</v>
      </c>
      <c r="F8090" t="s">
        <v>3930</v>
      </c>
      <c r="G8090" t="s">
        <v>3877</v>
      </c>
      <c r="H8090" t="s">
        <v>3876</v>
      </c>
      <c r="I8090">
        <v>1456.1</v>
      </c>
      <c r="J8090" s="41">
        <v>1.1550000000000001E-2</v>
      </c>
      <c r="K8090" s="42">
        <v>16.817955000000001</v>
      </c>
      <c r="L8090" s="43">
        <v>0.91999999999999993</v>
      </c>
      <c r="M8090" s="42">
        <v>15.472518600000001</v>
      </c>
      <c r="N8090">
        <v>2</v>
      </c>
      <c r="O8090" s="43">
        <v>88</v>
      </c>
      <c r="P8090" s="42">
        <v>94.8</v>
      </c>
      <c r="Q8090" s="42">
        <v>30</v>
      </c>
      <c r="R8090" s="42">
        <v>3</v>
      </c>
    </row>
    <row r="8091" spans="1:18" x14ac:dyDescent="0.3">
      <c r="A8091" t="s">
        <v>3923</v>
      </c>
      <c r="B8091" s="17">
        <v>45100</v>
      </c>
      <c r="C8091" t="s">
        <v>543</v>
      </c>
      <c r="D8091" t="s">
        <v>3928</v>
      </c>
      <c r="E8091" t="s">
        <v>3929</v>
      </c>
      <c r="F8091" t="s">
        <v>3930</v>
      </c>
      <c r="G8091" t="s">
        <v>3877</v>
      </c>
      <c r="H8091" t="s">
        <v>3876</v>
      </c>
      <c r="I8091">
        <v>1291.3</v>
      </c>
      <c r="J8091" s="41">
        <v>1.1000000000000003E-2</v>
      </c>
      <c r="K8091" s="42">
        <v>14.204300000000003</v>
      </c>
      <c r="L8091" s="43">
        <v>1.06</v>
      </c>
      <c r="M8091" s="42">
        <v>15.056558000000004</v>
      </c>
      <c r="N8091">
        <v>2</v>
      </c>
      <c r="O8091" s="43">
        <v>165</v>
      </c>
      <c r="P8091" s="42">
        <v>102</v>
      </c>
      <c r="Q8091" s="42">
        <v>22.5</v>
      </c>
      <c r="R8091" s="42">
        <v>12</v>
      </c>
    </row>
    <row r="8092" spans="1:18" x14ac:dyDescent="0.3">
      <c r="A8092" t="s">
        <v>3923</v>
      </c>
      <c r="B8092" s="17">
        <v>45101</v>
      </c>
      <c r="C8092" t="s">
        <v>543</v>
      </c>
      <c r="D8092" t="s">
        <v>3928</v>
      </c>
      <c r="E8092" t="s">
        <v>3929</v>
      </c>
      <c r="F8092" t="s">
        <v>3930</v>
      </c>
      <c r="G8092" t="s">
        <v>3877</v>
      </c>
      <c r="H8092" t="s">
        <v>3876</v>
      </c>
      <c r="I8092">
        <v>1457</v>
      </c>
      <c r="J8092" s="41">
        <v>9.2400000000000017E-3</v>
      </c>
      <c r="K8092" s="42">
        <v>13.462680000000002</v>
      </c>
      <c r="L8092" s="43">
        <v>1.53</v>
      </c>
      <c r="M8092" s="42">
        <v>20.597900400000004</v>
      </c>
      <c r="N8092">
        <v>5</v>
      </c>
      <c r="O8092" s="43">
        <v>319</v>
      </c>
      <c r="P8092" s="42">
        <v>139.19999999999999</v>
      </c>
      <c r="Q8092" s="42">
        <v>12</v>
      </c>
      <c r="R8092" s="42">
        <v>12</v>
      </c>
    </row>
    <row r="8093" spans="1:18" x14ac:dyDescent="0.3">
      <c r="A8093" t="s">
        <v>3923</v>
      </c>
      <c r="B8093" s="17">
        <v>45102</v>
      </c>
      <c r="C8093" t="s">
        <v>543</v>
      </c>
      <c r="D8093" t="s">
        <v>3928</v>
      </c>
      <c r="E8093" t="s">
        <v>3929</v>
      </c>
      <c r="F8093" t="s">
        <v>3930</v>
      </c>
      <c r="G8093" t="s">
        <v>3877</v>
      </c>
      <c r="H8093" t="s">
        <v>3876</v>
      </c>
      <c r="I8093">
        <v>1269.8</v>
      </c>
      <c r="J8093" s="41">
        <v>9.130000000000001E-3</v>
      </c>
      <c r="K8093" s="42">
        <v>11.593274000000001</v>
      </c>
      <c r="L8093" s="43">
        <v>1.1500000000000001</v>
      </c>
      <c r="M8093" s="42">
        <v>13.332265100000003</v>
      </c>
      <c r="N8093">
        <v>6</v>
      </c>
      <c r="O8093" s="43">
        <v>343</v>
      </c>
      <c r="P8093" s="42">
        <v>73.2</v>
      </c>
      <c r="Q8093" s="42">
        <v>19.5</v>
      </c>
      <c r="R8093" s="42">
        <v>1</v>
      </c>
    </row>
    <row r="8094" spans="1:18" x14ac:dyDescent="0.3">
      <c r="A8094" t="s">
        <v>3923</v>
      </c>
      <c r="B8094" s="17">
        <v>45103</v>
      </c>
      <c r="C8094" t="s">
        <v>543</v>
      </c>
      <c r="D8094" t="s">
        <v>3928</v>
      </c>
      <c r="E8094" t="s">
        <v>3929</v>
      </c>
      <c r="F8094" t="s">
        <v>3930</v>
      </c>
      <c r="G8094" t="s">
        <v>3877</v>
      </c>
      <c r="H8094" t="s">
        <v>3876</v>
      </c>
      <c r="I8094">
        <v>1365.6</v>
      </c>
      <c r="J8094" s="41">
        <v>6.9300000000000004E-3</v>
      </c>
      <c r="K8094" s="42">
        <v>9.4636080000000007</v>
      </c>
      <c r="L8094" s="43">
        <v>1.63</v>
      </c>
      <c r="M8094" s="42">
        <v>15.425681040000001</v>
      </c>
      <c r="N8094">
        <v>6</v>
      </c>
      <c r="O8094" s="43">
        <v>534</v>
      </c>
      <c r="P8094" s="42">
        <v>136.79999999999998</v>
      </c>
      <c r="Q8094" s="42">
        <v>24</v>
      </c>
      <c r="R8094" s="42">
        <v>5</v>
      </c>
    </row>
    <row r="8095" spans="1:18" x14ac:dyDescent="0.3">
      <c r="A8095" t="s">
        <v>3923</v>
      </c>
      <c r="B8095" s="17">
        <v>45104</v>
      </c>
      <c r="C8095" t="s">
        <v>543</v>
      </c>
      <c r="D8095" t="s">
        <v>3928</v>
      </c>
      <c r="E8095" t="s">
        <v>3929</v>
      </c>
      <c r="F8095" t="s">
        <v>3930</v>
      </c>
      <c r="G8095" t="s">
        <v>3877</v>
      </c>
      <c r="H8095" t="s">
        <v>3876</v>
      </c>
      <c r="I8095">
        <v>1661.1999999999998</v>
      </c>
      <c r="J8095" s="41">
        <v>7.4800000000000005E-3</v>
      </c>
      <c r="K8095" s="42">
        <v>12.425775999999999</v>
      </c>
      <c r="L8095" s="43">
        <v>1.06</v>
      </c>
      <c r="M8095" s="42">
        <v>13.17132256</v>
      </c>
      <c r="N8095">
        <v>2</v>
      </c>
      <c r="O8095" s="43">
        <v>111</v>
      </c>
      <c r="P8095" s="42">
        <v>109.2</v>
      </c>
      <c r="Q8095" s="42">
        <v>18</v>
      </c>
      <c r="R8095" s="42">
        <v>13</v>
      </c>
    </row>
    <row r="8096" spans="1:18" x14ac:dyDescent="0.3">
      <c r="A8096" t="s">
        <v>3923</v>
      </c>
      <c r="B8096" s="17">
        <v>45105</v>
      </c>
      <c r="C8096" t="s">
        <v>543</v>
      </c>
      <c r="D8096" t="s">
        <v>3928</v>
      </c>
      <c r="E8096" t="s">
        <v>3929</v>
      </c>
      <c r="F8096" t="s">
        <v>3930</v>
      </c>
      <c r="G8096" t="s">
        <v>3877</v>
      </c>
      <c r="H8096" t="s">
        <v>3876</v>
      </c>
      <c r="I8096">
        <v>1107.3999999999999</v>
      </c>
      <c r="J8096" s="41">
        <v>1.1880000000000002E-2</v>
      </c>
      <c r="K8096" s="42">
        <v>13.155912000000001</v>
      </c>
      <c r="L8096" s="43">
        <v>0.74</v>
      </c>
      <c r="M8096" s="42">
        <v>9.7353748800000002</v>
      </c>
      <c r="N8096">
        <v>1</v>
      </c>
      <c r="O8096" s="43">
        <v>115</v>
      </c>
      <c r="P8096" s="42">
        <v>130.79999999999998</v>
      </c>
      <c r="Q8096" s="42">
        <v>21</v>
      </c>
      <c r="R8096" s="42">
        <v>5</v>
      </c>
    </row>
    <row r="8097" spans="1:18" x14ac:dyDescent="0.3">
      <c r="A8097" t="s">
        <v>3923</v>
      </c>
      <c r="B8097" s="17">
        <v>45106</v>
      </c>
      <c r="C8097" t="s">
        <v>543</v>
      </c>
      <c r="D8097" t="s">
        <v>3928</v>
      </c>
      <c r="E8097" t="s">
        <v>3929</v>
      </c>
      <c r="F8097" t="s">
        <v>3930</v>
      </c>
      <c r="G8097" t="s">
        <v>3877</v>
      </c>
      <c r="H8097" t="s">
        <v>3876</v>
      </c>
      <c r="I8097">
        <v>1812.3999999999999</v>
      </c>
      <c r="J8097" s="41">
        <v>9.3500000000000007E-3</v>
      </c>
      <c r="K8097" s="42">
        <v>16.94594</v>
      </c>
      <c r="L8097" s="43">
        <v>1.6900000000000002</v>
      </c>
      <c r="M8097" s="42">
        <v>28.638638600000004</v>
      </c>
      <c r="N8097">
        <v>3</v>
      </c>
      <c r="O8097" s="43">
        <v>92</v>
      </c>
      <c r="P8097" s="42">
        <v>99.6</v>
      </c>
      <c r="Q8097" s="42">
        <v>21</v>
      </c>
      <c r="R8097" s="42">
        <v>8</v>
      </c>
    </row>
    <row r="8098" spans="1:18" x14ac:dyDescent="0.3">
      <c r="A8098" t="s">
        <v>3923</v>
      </c>
      <c r="B8098" s="17">
        <v>45107</v>
      </c>
      <c r="C8098" t="s">
        <v>543</v>
      </c>
      <c r="D8098" t="s">
        <v>3928</v>
      </c>
      <c r="E8098" t="s">
        <v>3929</v>
      </c>
      <c r="F8098" t="s">
        <v>3930</v>
      </c>
      <c r="G8098" t="s">
        <v>3877</v>
      </c>
      <c r="H8098" t="s">
        <v>3876</v>
      </c>
      <c r="I8098">
        <v>1060.5</v>
      </c>
      <c r="J8098" s="41">
        <v>1.0780000000000001E-2</v>
      </c>
      <c r="K8098" s="42">
        <v>11.432190000000002</v>
      </c>
      <c r="L8098" s="43">
        <v>1.81</v>
      </c>
      <c r="M8098" s="42">
        <v>20.692263900000004</v>
      </c>
      <c r="N8098">
        <v>0</v>
      </c>
      <c r="O8098" s="43">
        <v>36</v>
      </c>
      <c r="P8098" s="42">
        <v>116.39999999999999</v>
      </c>
      <c r="Q8098" s="42">
        <v>15</v>
      </c>
      <c r="R8098" s="42">
        <v>2</v>
      </c>
    </row>
    <row r="8099" spans="1:18" x14ac:dyDescent="0.3">
      <c r="A8099" t="s">
        <v>3923</v>
      </c>
      <c r="B8099" s="17">
        <v>45108</v>
      </c>
      <c r="C8099" t="s">
        <v>543</v>
      </c>
      <c r="D8099" t="s">
        <v>3928</v>
      </c>
      <c r="E8099" t="s">
        <v>3929</v>
      </c>
      <c r="F8099" t="s">
        <v>3930</v>
      </c>
      <c r="G8099" t="s">
        <v>3877</v>
      </c>
      <c r="H8099" t="s">
        <v>3876</v>
      </c>
      <c r="I8099">
        <v>1637.6999999999998</v>
      </c>
      <c r="J8099" s="41">
        <v>7.810000000000001E-3</v>
      </c>
      <c r="K8099" s="42">
        <v>12.790437000000001</v>
      </c>
      <c r="L8099" s="43">
        <v>1.84</v>
      </c>
      <c r="M8099" s="42">
        <v>23.534404080000002</v>
      </c>
      <c r="N8099">
        <v>3</v>
      </c>
      <c r="O8099" s="43">
        <v>171</v>
      </c>
      <c r="P8099" s="42">
        <v>94.8</v>
      </c>
      <c r="Q8099" s="42">
        <v>27</v>
      </c>
      <c r="R8099" s="42">
        <v>1</v>
      </c>
    </row>
    <row r="8100" spans="1:18" x14ac:dyDescent="0.3">
      <c r="A8100" t="s">
        <v>3923</v>
      </c>
      <c r="B8100" s="17">
        <v>45109</v>
      </c>
      <c r="C8100" t="s">
        <v>543</v>
      </c>
      <c r="D8100" t="s">
        <v>3928</v>
      </c>
      <c r="E8100" t="s">
        <v>3929</v>
      </c>
      <c r="F8100" t="s">
        <v>3930</v>
      </c>
      <c r="G8100" t="s">
        <v>3877</v>
      </c>
      <c r="H8100" t="s">
        <v>3876</v>
      </c>
      <c r="I8100">
        <v>1300.0999999999999</v>
      </c>
      <c r="J8100" s="41">
        <v>1.1990000000000001E-2</v>
      </c>
      <c r="K8100" s="42">
        <v>15.588198999999999</v>
      </c>
      <c r="L8100" s="43">
        <v>0.85</v>
      </c>
      <c r="M8100" s="42">
        <v>13.24996915</v>
      </c>
      <c r="N8100">
        <v>7</v>
      </c>
      <c r="O8100" s="43">
        <v>559</v>
      </c>
      <c r="P8100" s="42">
        <v>116.39999999999999</v>
      </c>
      <c r="Q8100" s="42">
        <v>30</v>
      </c>
      <c r="R8100" s="42">
        <v>6</v>
      </c>
    </row>
    <row r="8101" spans="1:18" x14ac:dyDescent="0.3">
      <c r="A8101" t="s">
        <v>3923</v>
      </c>
      <c r="B8101" s="17">
        <v>45110</v>
      </c>
      <c r="C8101" t="s">
        <v>543</v>
      </c>
      <c r="D8101" t="s">
        <v>3928</v>
      </c>
      <c r="E8101" t="s">
        <v>3929</v>
      </c>
      <c r="F8101" t="s">
        <v>3930</v>
      </c>
      <c r="G8101" t="s">
        <v>3877</v>
      </c>
      <c r="H8101" t="s">
        <v>3876</v>
      </c>
      <c r="I8101">
        <v>1398.3</v>
      </c>
      <c r="J8101" s="41">
        <v>8.0300000000000007E-3</v>
      </c>
      <c r="K8101" s="42">
        <v>11.228349000000001</v>
      </c>
      <c r="L8101" s="43">
        <v>0.67</v>
      </c>
      <c r="M8101" s="42">
        <v>7.5229938300000017</v>
      </c>
      <c r="N8101">
        <v>2</v>
      </c>
      <c r="O8101" s="43">
        <v>60</v>
      </c>
      <c r="P8101" s="42">
        <v>96</v>
      </c>
      <c r="Q8101" s="42">
        <v>19.5</v>
      </c>
      <c r="R8101" s="42">
        <v>5</v>
      </c>
    </row>
    <row r="8102" spans="1:18" x14ac:dyDescent="0.3">
      <c r="A8102" t="s">
        <v>3923</v>
      </c>
      <c r="B8102" s="17">
        <v>45111</v>
      </c>
      <c r="C8102" t="s">
        <v>543</v>
      </c>
      <c r="D8102" t="s">
        <v>3928</v>
      </c>
      <c r="E8102" t="s">
        <v>3929</v>
      </c>
      <c r="F8102" t="s">
        <v>3930</v>
      </c>
      <c r="G8102" t="s">
        <v>3877</v>
      </c>
      <c r="H8102" t="s">
        <v>3876</v>
      </c>
      <c r="I8102">
        <v>1658.8</v>
      </c>
      <c r="J8102" s="41">
        <v>1.3090000000000001E-2</v>
      </c>
      <c r="K8102" s="42">
        <v>21.713692000000002</v>
      </c>
      <c r="L8102" s="43">
        <v>1.51</v>
      </c>
      <c r="M8102" s="42">
        <v>32.787674920000001</v>
      </c>
      <c r="N8102">
        <v>4</v>
      </c>
      <c r="O8102" s="43">
        <v>219</v>
      </c>
      <c r="P8102" s="42">
        <v>123.6</v>
      </c>
      <c r="Q8102" s="42">
        <v>25.5</v>
      </c>
      <c r="R8102" s="42">
        <v>9</v>
      </c>
    </row>
    <row r="8103" spans="1:18" x14ac:dyDescent="0.3">
      <c r="A8103" t="s">
        <v>3923</v>
      </c>
      <c r="B8103" s="17">
        <v>45112</v>
      </c>
      <c r="C8103" t="s">
        <v>543</v>
      </c>
      <c r="D8103" t="s">
        <v>3928</v>
      </c>
      <c r="E8103" t="s">
        <v>3929</v>
      </c>
      <c r="F8103" t="s">
        <v>3930</v>
      </c>
      <c r="G8103" t="s">
        <v>3877</v>
      </c>
      <c r="H8103" t="s">
        <v>3876</v>
      </c>
      <c r="I8103">
        <v>1334.3</v>
      </c>
      <c r="J8103" s="41">
        <v>1.1330000000000002E-2</v>
      </c>
      <c r="K8103" s="42">
        <v>15.117619000000001</v>
      </c>
      <c r="L8103" s="43">
        <v>1.57</v>
      </c>
      <c r="M8103" s="42">
        <v>23.734661830000004</v>
      </c>
      <c r="N8103">
        <v>5</v>
      </c>
      <c r="O8103" s="43">
        <v>181</v>
      </c>
      <c r="P8103" s="42">
        <v>116.39999999999999</v>
      </c>
      <c r="Q8103" s="42">
        <v>28.5</v>
      </c>
      <c r="R8103" s="42">
        <v>11</v>
      </c>
    </row>
    <row r="8104" spans="1:18" x14ac:dyDescent="0.3">
      <c r="A8104" t="s">
        <v>3923</v>
      </c>
      <c r="B8104" s="17">
        <v>45113</v>
      </c>
      <c r="C8104" t="s">
        <v>543</v>
      </c>
      <c r="D8104" t="s">
        <v>3928</v>
      </c>
      <c r="E8104" t="s">
        <v>3929</v>
      </c>
      <c r="F8104" t="s">
        <v>3930</v>
      </c>
      <c r="G8104" t="s">
        <v>3877</v>
      </c>
      <c r="H8104" t="s">
        <v>3876</v>
      </c>
      <c r="I8104">
        <v>1845.1</v>
      </c>
      <c r="J8104" s="41">
        <v>1.3090000000000001E-2</v>
      </c>
      <c r="K8104" s="42">
        <v>24.152359000000001</v>
      </c>
      <c r="L8104" s="43">
        <v>2.25</v>
      </c>
      <c r="M8104" s="42">
        <v>54.342807749999999</v>
      </c>
      <c r="N8104">
        <v>7</v>
      </c>
      <c r="O8104" s="43">
        <v>425</v>
      </c>
      <c r="P8104" s="42">
        <v>116.39999999999999</v>
      </c>
      <c r="Q8104" s="42">
        <v>9</v>
      </c>
      <c r="R8104" s="42">
        <v>8</v>
      </c>
    </row>
    <row r="8105" spans="1:18" x14ac:dyDescent="0.3">
      <c r="A8105" t="s">
        <v>3923</v>
      </c>
      <c r="B8105" s="17">
        <v>45114</v>
      </c>
      <c r="C8105" t="s">
        <v>543</v>
      </c>
      <c r="D8105" t="s">
        <v>3928</v>
      </c>
      <c r="E8105" t="s">
        <v>3929</v>
      </c>
      <c r="F8105" t="s">
        <v>3930</v>
      </c>
      <c r="G8105" t="s">
        <v>3877</v>
      </c>
      <c r="H8105" t="s">
        <v>3876</v>
      </c>
      <c r="I8105">
        <v>1133.5999999999999</v>
      </c>
      <c r="J8105" s="41">
        <v>7.150000000000001E-3</v>
      </c>
      <c r="K8105" s="42">
        <v>8.1052400000000002</v>
      </c>
      <c r="L8105" s="43">
        <v>2.33</v>
      </c>
      <c r="M8105" s="42">
        <v>18.885209200000002</v>
      </c>
      <c r="N8105">
        <v>6</v>
      </c>
      <c r="O8105" s="43">
        <v>338</v>
      </c>
      <c r="P8105" s="42">
        <v>111.6</v>
      </c>
      <c r="Q8105" s="42">
        <v>21</v>
      </c>
      <c r="R8105" s="42">
        <v>6</v>
      </c>
    </row>
    <row r="8106" spans="1:18" x14ac:dyDescent="0.3">
      <c r="A8106" t="s">
        <v>3923</v>
      </c>
      <c r="B8106" s="17">
        <v>45115</v>
      </c>
      <c r="C8106" t="s">
        <v>543</v>
      </c>
      <c r="D8106" t="s">
        <v>3928</v>
      </c>
      <c r="E8106" t="s">
        <v>3929</v>
      </c>
      <c r="F8106" t="s">
        <v>3930</v>
      </c>
      <c r="G8106" t="s">
        <v>3877</v>
      </c>
      <c r="H8106" t="s">
        <v>3876</v>
      </c>
      <c r="I8106">
        <v>1139</v>
      </c>
      <c r="J8106" s="41">
        <v>1.0670000000000001E-2</v>
      </c>
      <c r="K8106" s="42">
        <v>12.153130000000001</v>
      </c>
      <c r="L8106" s="43">
        <v>0.57000000000000006</v>
      </c>
      <c r="M8106" s="42">
        <v>6.9272841000000014</v>
      </c>
      <c r="N8106">
        <v>2</v>
      </c>
      <c r="O8106" s="43">
        <v>150</v>
      </c>
      <c r="P8106" s="42">
        <v>128.4</v>
      </c>
      <c r="Q8106" s="42">
        <v>27</v>
      </c>
      <c r="R8106" s="42">
        <v>8</v>
      </c>
    </row>
    <row r="8107" spans="1:18" x14ac:dyDescent="0.3">
      <c r="A8107" t="s">
        <v>3923</v>
      </c>
      <c r="B8107" s="17">
        <v>45116</v>
      </c>
      <c r="C8107" t="s">
        <v>543</v>
      </c>
      <c r="D8107" t="s">
        <v>3928</v>
      </c>
      <c r="E8107" t="s">
        <v>3929</v>
      </c>
      <c r="F8107" t="s">
        <v>3930</v>
      </c>
      <c r="G8107" t="s">
        <v>3877</v>
      </c>
      <c r="H8107" t="s">
        <v>3876</v>
      </c>
      <c r="I8107">
        <v>1872.6</v>
      </c>
      <c r="J8107" s="41">
        <v>8.1400000000000014E-3</v>
      </c>
      <c r="K8107" s="42">
        <v>15.242964000000002</v>
      </c>
      <c r="L8107" s="43">
        <v>1.25</v>
      </c>
      <c r="M8107" s="42">
        <v>19.053705000000004</v>
      </c>
      <c r="N8107">
        <v>7</v>
      </c>
      <c r="O8107" s="43">
        <v>314</v>
      </c>
      <c r="P8107" s="42">
        <v>88.8</v>
      </c>
      <c r="Q8107" s="42">
        <v>25.5</v>
      </c>
      <c r="R8107" s="42">
        <v>7</v>
      </c>
    </row>
    <row r="8108" spans="1:18" x14ac:dyDescent="0.3">
      <c r="A8108" t="s">
        <v>3923</v>
      </c>
      <c r="B8108" s="17">
        <v>45117</v>
      </c>
      <c r="C8108" t="s">
        <v>543</v>
      </c>
      <c r="D8108" t="s">
        <v>3928</v>
      </c>
      <c r="E8108" t="s">
        <v>3929</v>
      </c>
      <c r="F8108" t="s">
        <v>3930</v>
      </c>
      <c r="G8108" t="s">
        <v>3877</v>
      </c>
      <c r="H8108" t="s">
        <v>3876</v>
      </c>
      <c r="I8108">
        <v>1560.8999999999999</v>
      </c>
      <c r="J8108" s="41">
        <v>1.1219999999999999E-2</v>
      </c>
      <c r="K8108" s="42">
        <v>17.513297999999995</v>
      </c>
      <c r="L8108" s="43">
        <v>1.6</v>
      </c>
      <c r="M8108" s="42">
        <v>28.021276799999995</v>
      </c>
      <c r="N8108">
        <v>2</v>
      </c>
      <c r="O8108" s="43">
        <v>126</v>
      </c>
      <c r="P8108" s="42">
        <v>76.8</v>
      </c>
      <c r="Q8108" s="42">
        <v>25.5</v>
      </c>
      <c r="R8108" s="42">
        <v>2</v>
      </c>
    </row>
    <row r="8109" spans="1:18" x14ac:dyDescent="0.3">
      <c r="A8109" t="s">
        <v>3923</v>
      </c>
      <c r="B8109" s="17">
        <v>45118</v>
      </c>
      <c r="C8109" t="s">
        <v>543</v>
      </c>
      <c r="D8109" t="s">
        <v>3928</v>
      </c>
      <c r="E8109" t="s">
        <v>3929</v>
      </c>
      <c r="F8109" t="s">
        <v>3930</v>
      </c>
      <c r="G8109" t="s">
        <v>3877</v>
      </c>
      <c r="H8109" t="s">
        <v>3876</v>
      </c>
      <c r="I8109">
        <v>966.59999999999991</v>
      </c>
      <c r="J8109" s="41">
        <v>8.3600000000000011E-3</v>
      </c>
      <c r="K8109" s="42">
        <v>8.0807760000000002</v>
      </c>
      <c r="L8109" s="43">
        <v>2.33</v>
      </c>
      <c r="M8109" s="42">
        <v>18.82820808</v>
      </c>
      <c r="N8109">
        <v>7</v>
      </c>
      <c r="O8109" s="43">
        <v>370</v>
      </c>
      <c r="P8109" s="42">
        <v>124.8</v>
      </c>
      <c r="Q8109" s="42">
        <v>18</v>
      </c>
      <c r="R8109" s="42">
        <v>15</v>
      </c>
    </row>
    <row r="8110" spans="1:18" x14ac:dyDescent="0.3">
      <c r="A8110" t="s">
        <v>3923</v>
      </c>
      <c r="B8110" s="17">
        <v>45119</v>
      </c>
      <c r="C8110" t="s">
        <v>543</v>
      </c>
      <c r="D8110" t="s">
        <v>3928</v>
      </c>
      <c r="E8110" t="s">
        <v>3929</v>
      </c>
      <c r="F8110" t="s">
        <v>3930</v>
      </c>
      <c r="G8110" t="s">
        <v>3877</v>
      </c>
      <c r="H8110" t="s">
        <v>3876</v>
      </c>
      <c r="I8110">
        <v>851.39999999999986</v>
      </c>
      <c r="J8110" s="41">
        <v>9.9000000000000025E-3</v>
      </c>
      <c r="K8110" s="42">
        <v>8.4288600000000002</v>
      </c>
      <c r="L8110" s="43">
        <v>0.74</v>
      </c>
      <c r="M8110" s="42">
        <v>6.2373564000000004</v>
      </c>
      <c r="N8110">
        <v>7</v>
      </c>
      <c r="O8110" s="43">
        <v>515</v>
      </c>
      <c r="P8110" s="42">
        <v>109.2</v>
      </c>
      <c r="Q8110" s="42">
        <v>7.5</v>
      </c>
      <c r="R8110" s="42">
        <v>5</v>
      </c>
    </row>
    <row r="8111" spans="1:18" x14ac:dyDescent="0.3">
      <c r="A8111" t="s">
        <v>3923</v>
      </c>
      <c r="B8111" s="17">
        <v>45120</v>
      </c>
      <c r="C8111" t="s">
        <v>543</v>
      </c>
      <c r="D8111" t="s">
        <v>3928</v>
      </c>
      <c r="E8111" t="s">
        <v>3929</v>
      </c>
      <c r="F8111" t="s">
        <v>3930</v>
      </c>
      <c r="G8111" t="s">
        <v>3877</v>
      </c>
      <c r="H8111" t="s">
        <v>3876</v>
      </c>
      <c r="I8111">
        <v>1709.6</v>
      </c>
      <c r="J8111" s="41">
        <v>7.7000000000000011E-3</v>
      </c>
      <c r="K8111" s="42">
        <v>13.163920000000001</v>
      </c>
      <c r="L8111" s="43">
        <v>1.31</v>
      </c>
      <c r="M8111" s="42">
        <v>17.244735200000001</v>
      </c>
      <c r="N8111">
        <v>2</v>
      </c>
      <c r="O8111" s="43">
        <v>148</v>
      </c>
      <c r="P8111" s="42">
        <v>123.6</v>
      </c>
      <c r="Q8111" s="42">
        <v>19.5</v>
      </c>
      <c r="R8111" s="42">
        <v>1</v>
      </c>
    </row>
    <row r="8112" spans="1:18" x14ac:dyDescent="0.3">
      <c r="A8112" t="s">
        <v>3923</v>
      </c>
      <c r="B8112" s="17">
        <v>45121</v>
      </c>
      <c r="C8112" t="s">
        <v>543</v>
      </c>
      <c r="D8112" t="s">
        <v>3928</v>
      </c>
      <c r="E8112" t="s">
        <v>3929</v>
      </c>
      <c r="F8112" t="s">
        <v>3930</v>
      </c>
      <c r="G8112" t="s">
        <v>3877</v>
      </c>
      <c r="H8112" t="s">
        <v>3876</v>
      </c>
      <c r="I8112">
        <v>1560.8999999999999</v>
      </c>
      <c r="J8112" s="41">
        <v>1.1219999999999999E-2</v>
      </c>
      <c r="K8112" s="42">
        <v>17.513297999999995</v>
      </c>
      <c r="L8112" s="43">
        <v>0.64999999999999991</v>
      </c>
      <c r="M8112" s="42">
        <v>11.383643699999995</v>
      </c>
      <c r="N8112">
        <v>5</v>
      </c>
      <c r="O8112" s="43">
        <v>146</v>
      </c>
      <c r="P8112" s="42">
        <v>115.19999999999999</v>
      </c>
      <c r="Q8112" s="42">
        <v>27</v>
      </c>
      <c r="R8112" s="42">
        <v>3</v>
      </c>
    </row>
    <row r="8113" spans="1:18" x14ac:dyDescent="0.3">
      <c r="A8113" t="s">
        <v>3923</v>
      </c>
      <c r="B8113" s="17">
        <v>45122</v>
      </c>
      <c r="C8113" t="s">
        <v>543</v>
      </c>
      <c r="D8113" t="s">
        <v>3928</v>
      </c>
      <c r="E8113" t="s">
        <v>3929</v>
      </c>
      <c r="F8113" t="s">
        <v>3930</v>
      </c>
      <c r="G8113" t="s">
        <v>3877</v>
      </c>
      <c r="H8113" t="s">
        <v>3876</v>
      </c>
      <c r="I8113">
        <v>1909.9</v>
      </c>
      <c r="J8113" s="41">
        <v>1.3090000000000001E-2</v>
      </c>
      <c r="K8113" s="42">
        <v>25.000591000000004</v>
      </c>
      <c r="L8113" s="43">
        <v>2.2199999999999998</v>
      </c>
      <c r="M8113" s="42">
        <v>55.50131202</v>
      </c>
      <c r="N8113">
        <v>6</v>
      </c>
      <c r="O8113" s="43">
        <v>345</v>
      </c>
      <c r="P8113" s="42">
        <v>116.39999999999999</v>
      </c>
      <c r="Q8113" s="42">
        <v>12</v>
      </c>
      <c r="R8113" s="42">
        <v>9</v>
      </c>
    </row>
    <row r="8114" spans="1:18" x14ac:dyDescent="0.3">
      <c r="A8114" t="s">
        <v>3923</v>
      </c>
      <c r="B8114" s="17">
        <v>45123</v>
      </c>
      <c r="C8114" t="s">
        <v>543</v>
      </c>
      <c r="D8114" t="s">
        <v>3928</v>
      </c>
      <c r="E8114" t="s">
        <v>3929</v>
      </c>
      <c r="F8114" t="s">
        <v>3930</v>
      </c>
      <c r="G8114" t="s">
        <v>3877</v>
      </c>
      <c r="H8114" t="s">
        <v>3876</v>
      </c>
      <c r="I8114">
        <v>1535.6</v>
      </c>
      <c r="J8114" s="41">
        <v>6.7100000000000007E-3</v>
      </c>
      <c r="K8114" s="42">
        <v>10.303876000000001</v>
      </c>
      <c r="L8114" s="43">
        <v>1.4100000000000001</v>
      </c>
      <c r="M8114" s="42">
        <v>14.528465160000003</v>
      </c>
      <c r="N8114">
        <v>4</v>
      </c>
      <c r="O8114" s="43">
        <v>320</v>
      </c>
      <c r="P8114" s="42">
        <v>134.4</v>
      </c>
      <c r="Q8114" s="42">
        <v>16.5</v>
      </c>
      <c r="R8114" s="42">
        <v>7</v>
      </c>
    </row>
    <row r="8115" spans="1:18" x14ac:dyDescent="0.3">
      <c r="A8115" t="s">
        <v>3923</v>
      </c>
      <c r="B8115" s="17">
        <v>45124</v>
      </c>
      <c r="C8115" t="s">
        <v>543</v>
      </c>
      <c r="D8115" t="s">
        <v>3928</v>
      </c>
      <c r="E8115" t="s">
        <v>3929</v>
      </c>
      <c r="F8115" t="s">
        <v>3930</v>
      </c>
      <c r="G8115" t="s">
        <v>3877</v>
      </c>
      <c r="H8115" t="s">
        <v>3876</v>
      </c>
      <c r="I8115">
        <v>1185.3</v>
      </c>
      <c r="J8115" s="41">
        <v>9.9000000000000008E-3</v>
      </c>
      <c r="K8115" s="42">
        <v>11.73447</v>
      </c>
      <c r="L8115" s="43">
        <v>2.0299999999999998</v>
      </c>
      <c r="M8115" s="42">
        <v>23.820974099999997</v>
      </c>
      <c r="N8115">
        <v>0</v>
      </c>
      <c r="O8115" s="43">
        <v>27</v>
      </c>
      <c r="P8115" s="42">
        <v>80.399999999999991</v>
      </c>
      <c r="Q8115" s="42">
        <v>27</v>
      </c>
      <c r="R8115" s="42">
        <v>5</v>
      </c>
    </row>
    <row r="8116" spans="1:18" x14ac:dyDescent="0.3">
      <c r="A8116" t="s">
        <v>3923</v>
      </c>
      <c r="B8116" s="17">
        <v>45125</v>
      </c>
      <c r="C8116" t="s">
        <v>543</v>
      </c>
      <c r="D8116" t="s">
        <v>3928</v>
      </c>
      <c r="E8116" t="s">
        <v>3929</v>
      </c>
      <c r="F8116" t="s">
        <v>3930</v>
      </c>
      <c r="G8116" t="s">
        <v>3877</v>
      </c>
      <c r="H8116" t="s">
        <v>3876</v>
      </c>
      <c r="I8116">
        <v>1603.4999999999998</v>
      </c>
      <c r="J8116" s="41">
        <v>1.1110000000000002E-2</v>
      </c>
      <c r="K8116" s="42">
        <v>17.814885</v>
      </c>
      <c r="L8116" s="43">
        <v>2.19</v>
      </c>
      <c r="M8116" s="42">
        <v>39.014598149999998</v>
      </c>
      <c r="N8116">
        <v>6</v>
      </c>
      <c r="O8116" s="43">
        <v>448</v>
      </c>
      <c r="P8116" s="42">
        <v>122.39999999999999</v>
      </c>
      <c r="Q8116" s="42">
        <v>13.5</v>
      </c>
      <c r="R8116" s="42">
        <v>0</v>
      </c>
    </row>
    <row r="8117" spans="1:18" x14ac:dyDescent="0.3">
      <c r="A8117" t="s">
        <v>3923</v>
      </c>
      <c r="B8117" s="17">
        <v>45126</v>
      </c>
      <c r="C8117" t="s">
        <v>543</v>
      </c>
      <c r="D8117" t="s">
        <v>3928</v>
      </c>
      <c r="E8117" t="s">
        <v>3929</v>
      </c>
      <c r="F8117" t="s">
        <v>3930</v>
      </c>
      <c r="G8117" t="s">
        <v>3877</v>
      </c>
      <c r="H8117" t="s">
        <v>3876</v>
      </c>
      <c r="I8117">
        <v>1420.3999999999999</v>
      </c>
      <c r="J8117" s="41">
        <v>1.1000000000000001E-2</v>
      </c>
      <c r="K8117" s="42">
        <v>15.6244</v>
      </c>
      <c r="L8117" s="43">
        <v>1.98</v>
      </c>
      <c r="M8117" s="42">
        <v>30.936311999999997</v>
      </c>
      <c r="N8117">
        <v>7</v>
      </c>
      <c r="O8117" s="43">
        <v>402</v>
      </c>
      <c r="P8117" s="42">
        <v>118.8</v>
      </c>
      <c r="Q8117" s="42">
        <v>28.5</v>
      </c>
      <c r="R8117" s="42">
        <v>8</v>
      </c>
    </row>
    <row r="8118" spans="1:18" x14ac:dyDescent="0.3">
      <c r="A8118" t="s">
        <v>3923</v>
      </c>
      <c r="B8118" s="17">
        <v>45127</v>
      </c>
      <c r="C8118" t="s">
        <v>543</v>
      </c>
      <c r="D8118" t="s">
        <v>3928</v>
      </c>
      <c r="E8118" t="s">
        <v>3929</v>
      </c>
      <c r="F8118" t="s">
        <v>3930</v>
      </c>
      <c r="G8118" t="s">
        <v>3877</v>
      </c>
      <c r="H8118" t="s">
        <v>3876</v>
      </c>
      <c r="I8118">
        <v>913.69999999999982</v>
      </c>
      <c r="J8118" s="41">
        <v>1.2210000000000002E-2</v>
      </c>
      <c r="K8118" s="42">
        <v>11.156276999999999</v>
      </c>
      <c r="L8118" s="43">
        <v>2.1</v>
      </c>
      <c r="M8118" s="42">
        <v>23.4281817</v>
      </c>
      <c r="N8118">
        <v>4</v>
      </c>
      <c r="O8118" s="43">
        <v>346</v>
      </c>
      <c r="P8118" s="42">
        <v>97.2</v>
      </c>
      <c r="Q8118" s="42">
        <v>21</v>
      </c>
      <c r="R8118" s="42">
        <v>8</v>
      </c>
    </row>
    <row r="8119" spans="1:18" x14ac:dyDescent="0.3">
      <c r="A8119" t="s">
        <v>3923</v>
      </c>
      <c r="B8119" s="17">
        <v>45128</v>
      </c>
      <c r="C8119" t="s">
        <v>543</v>
      </c>
      <c r="D8119" t="s">
        <v>3928</v>
      </c>
      <c r="E8119" t="s">
        <v>3929</v>
      </c>
      <c r="F8119" t="s">
        <v>3930</v>
      </c>
      <c r="G8119" t="s">
        <v>3877</v>
      </c>
      <c r="H8119" t="s">
        <v>3876</v>
      </c>
      <c r="I8119">
        <v>1051.5999999999999</v>
      </c>
      <c r="J8119" s="41">
        <v>9.130000000000001E-3</v>
      </c>
      <c r="K8119" s="42">
        <v>9.601108</v>
      </c>
      <c r="L8119" s="43">
        <v>2.25</v>
      </c>
      <c r="M8119" s="42">
        <v>21.602492999999999</v>
      </c>
      <c r="N8119">
        <v>3</v>
      </c>
      <c r="O8119" s="43">
        <v>57</v>
      </c>
      <c r="P8119" s="42">
        <v>103.2</v>
      </c>
      <c r="Q8119" s="42">
        <v>4.5</v>
      </c>
      <c r="R8119" s="42">
        <v>9</v>
      </c>
    </row>
    <row r="8120" spans="1:18" x14ac:dyDescent="0.3">
      <c r="A8120" t="s">
        <v>3923</v>
      </c>
      <c r="B8120" s="17">
        <v>45129</v>
      </c>
      <c r="C8120" t="s">
        <v>543</v>
      </c>
      <c r="D8120" t="s">
        <v>3928</v>
      </c>
      <c r="E8120" t="s">
        <v>3929</v>
      </c>
      <c r="F8120" t="s">
        <v>3930</v>
      </c>
      <c r="G8120" t="s">
        <v>3877</v>
      </c>
      <c r="H8120" t="s">
        <v>3876</v>
      </c>
      <c r="I8120">
        <v>867</v>
      </c>
      <c r="J8120" s="41">
        <v>7.5900000000000004E-3</v>
      </c>
      <c r="K8120" s="42">
        <v>6.5805300000000004</v>
      </c>
      <c r="L8120" s="43">
        <v>1.26</v>
      </c>
      <c r="M8120" s="42">
        <v>8.2914678000000013</v>
      </c>
      <c r="N8120">
        <v>2</v>
      </c>
      <c r="O8120" s="43">
        <v>129</v>
      </c>
      <c r="P8120" s="42">
        <v>88.8</v>
      </c>
      <c r="Q8120" s="42">
        <v>18</v>
      </c>
      <c r="R8120" s="42">
        <v>4</v>
      </c>
    </row>
    <row r="8121" spans="1:18" x14ac:dyDescent="0.3">
      <c r="A8121" t="s">
        <v>3923</v>
      </c>
      <c r="B8121" s="17">
        <v>45130</v>
      </c>
      <c r="C8121" t="s">
        <v>543</v>
      </c>
      <c r="D8121" t="s">
        <v>3928</v>
      </c>
      <c r="E8121" t="s">
        <v>3929</v>
      </c>
      <c r="F8121" t="s">
        <v>3930</v>
      </c>
      <c r="G8121" t="s">
        <v>3877</v>
      </c>
      <c r="H8121" t="s">
        <v>3876</v>
      </c>
      <c r="I8121">
        <v>1664.8</v>
      </c>
      <c r="J8121" s="41">
        <v>1.1219999999999999E-2</v>
      </c>
      <c r="K8121" s="42">
        <v>18.679055999999999</v>
      </c>
      <c r="L8121" s="43">
        <v>2.04</v>
      </c>
      <c r="M8121" s="42">
        <v>38.10527424</v>
      </c>
      <c r="N8121">
        <v>2</v>
      </c>
      <c r="O8121" s="43">
        <v>87</v>
      </c>
      <c r="P8121" s="42">
        <v>79.2</v>
      </c>
      <c r="Q8121" s="42">
        <v>21</v>
      </c>
      <c r="R8121" s="42">
        <v>4</v>
      </c>
    </row>
    <row r="8122" spans="1:18" x14ac:dyDescent="0.3">
      <c r="A8122" t="s">
        <v>3923</v>
      </c>
      <c r="B8122" s="17">
        <v>45131</v>
      </c>
      <c r="C8122" t="s">
        <v>543</v>
      </c>
      <c r="D8122" t="s">
        <v>3928</v>
      </c>
      <c r="E8122" t="s">
        <v>3929</v>
      </c>
      <c r="F8122" t="s">
        <v>3930</v>
      </c>
      <c r="G8122" t="s">
        <v>3877</v>
      </c>
      <c r="H8122" t="s">
        <v>3876</v>
      </c>
      <c r="I8122">
        <v>1614.6</v>
      </c>
      <c r="J8122" s="41">
        <v>8.6900000000000015E-3</v>
      </c>
      <c r="K8122" s="42">
        <v>14.030874000000003</v>
      </c>
      <c r="L8122" s="43">
        <v>1.1099999999999999</v>
      </c>
      <c r="M8122" s="42">
        <v>15.574270140000001</v>
      </c>
      <c r="N8122">
        <v>6</v>
      </c>
      <c r="O8122" s="43">
        <v>254</v>
      </c>
      <c r="P8122" s="42">
        <v>78</v>
      </c>
      <c r="Q8122" s="42">
        <v>28.5</v>
      </c>
      <c r="R8122" s="42">
        <v>9</v>
      </c>
    </row>
    <row r="8123" spans="1:18" x14ac:dyDescent="0.3">
      <c r="A8123" t="s">
        <v>3923</v>
      </c>
      <c r="B8123" s="17">
        <v>45132</v>
      </c>
      <c r="C8123" t="s">
        <v>543</v>
      </c>
      <c r="D8123" t="s">
        <v>3928</v>
      </c>
      <c r="E8123" t="s">
        <v>3929</v>
      </c>
      <c r="F8123" t="s">
        <v>3930</v>
      </c>
      <c r="G8123" t="s">
        <v>3877</v>
      </c>
      <c r="H8123" t="s">
        <v>3876</v>
      </c>
      <c r="I8123">
        <v>1044.8999999999999</v>
      </c>
      <c r="J8123" s="41">
        <v>1.1550000000000001E-2</v>
      </c>
      <c r="K8123" s="42">
        <v>12.068595</v>
      </c>
      <c r="L8123" s="43">
        <v>1.25</v>
      </c>
      <c r="M8123" s="42">
        <v>15.085743750000001</v>
      </c>
      <c r="N8123">
        <v>2</v>
      </c>
      <c r="O8123" s="43">
        <v>104</v>
      </c>
      <c r="P8123" s="42">
        <v>80.399999999999991</v>
      </c>
      <c r="Q8123" s="42">
        <v>12</v>
      </c>
      <c r="R8123" s="42">
        <v>4</v>
      </c>
    </row>
    <row r="8124" spans="1:18" x14ac:dyDescent="0.3">
      <c r="A8124" t="s">
        <v>3923</v>
      </c>
      <c r="B8124" s="17">
        <v>45133</v>
      </c>
      <c r="C8124" t="s">
        <v>543</v>
      </c>
      <c r="D8124" t="s">
        <v>3928</v>
      </c>
      <c r="E8124" t="s">
        <v>3929</v>
      </c>
      <c r="F8124" t="s">
        <v>3930</v>
      </c>
      <c r="G8124" t="s">
        <v>3877</v>
      </c>
      <c r="H8124" t="s">
        <v>3876</v>
      </c>
      <c r="I8124">
        <v>1785.9999999999998</v>
      </c>
      <c r="J8124" s="41">
        <v>9.9000000000000025E-3</v>
      </c>
      <c r="K8124" s="42">
        <v>17.681400000000004</v>
      </c>
      <c r="L8124" s="43">
        <v>0.80999999999999994</v>
      </c>
      <c r="M8124" s="42">
        <v>14.321934000000002</v>
      </c>
      <c r="N8124">
        <v>7</v>
      </c>
      <c r="O8124" s="43">
        <v>408</v>
      </c>
      <c r="P8124" s="42">
        <v>116.39999999999999</v>
      </c>
      <c r="Q8124" s="42">
        <v>27</v>
      </c>
      <c r="R8124" s="42">
        <v>8</v>
      </c>
    </row>
    <row r="8125" spans="1:18" x14ac:dyDescent="0.3">
      <c r="A8125" t="s">
        <v>3923</v>
      </c>
      <c r="B8125" s="17">
        <v>45134</v>
      </c>
      <c r="C8125" t="s">
        <v>543</v>
      </c>
      <c r="D8125" t="s">
        <v>3928</v>
      </c>
      <c r="E8125" t="s">
        <v>3929</v>
      </c>
      <c r="F8125" t="s">
        <v>3930</v>
      </c>
      <c r="G8125" t="s">
        <v>3877</v>
      </c>
      <c r="H8125" t="s">
        <v>3876</v>
      </c>
      <c r="I8125">
        <v>927.39999999999986</v>
      </c>
      <c r="J8125" s="41">
        <v>9.3500000000000007E-3</v>
      </c>
      <c r="K8125" s="42">
        <v>8.6711899999999993</v>
      </c>
      <c r="L8125" s="43">
        <v>1.33</v>
      </c>
      <c r="M8125" s="42">
        <v>11.532682700000001</v>
      </c>
      <c r="N8125">
        <v>2</v>
      </c>
      <c r="O8125" s="43">
        <v>38</v>
      </c>
      <c r="P8125" s="42">
        <v>99.6</v>
      </c>
      <c r="Q8125" s="42">
        <v>24</v>
      </c>
      <c r="R8125" s="42">
        <v>10</v>
      </c>
    </row>
    <row r="8126" spans="1:18" x14ac:dyDescent="0.3">
      <c r="A8126" t="s">
        <v>3923</v>
      </c>
      <c r="B8126" s="17">
        <v>45135</v>
      </c>
      <c r="C8126" t="s">
        <v>543</v>
      </c>
      <c r="D8126" t="s">
        <v>3928</v>
      </c>
      <c r="E8126" t="s">
        <v>3929</v>
      </c>
      <c r="F8126" t="s">
        <v>3930</v>
      </c>
      <c r="G8126" t="s">
        <v>3877</v>
      </c>
      <c r="H8126" t="s">
        <v>3876</v>
      </c>
      <c r="I8126">
        <v>1379.6</v>
      </c>
      <c r="J8126" s="41">
        <v>6.8200000000000005E-3</v>
      </c>
      <c r="K8126" s="42">
        <v>9.4088720000000006</v>
      </c>
      <c r="L8126" s="43">
        <v>1.4500000000000002</v>
      </c>
      <c r="M8126" s="42">
        <v>13.642864400000002</v>
      </c>
      <c r="N8126">
        <v>5</v>
      </c>
      <c r="O8126" s="43">
        <v>146</v>
      </c>
      <c r="P8126" s="42">
        <v>118.8</v>
      </c>
      <c r="Q8126" s="42">
        <v>27</v>
      </c>
      <c r="R8126" s="42">
        <v>11</v>
      </c>
    </row>
    <row r="8127" spans="1:18" x14ac:dyDescent="0.3">
      <c r="A8127" t="s">
        <v>3923</v>
      </c>
      <c r="B8127" s="17">
        <v>45136</v>
      </c>
      <c r="C8127" t="s">
        <v>543</v>
      </c>
      <c r="D8127" t="s">
        <v>3928</v>
      </c>
      <c r="E8127" t="s">
        <v>3929</v>
      </c>
      <c r="F8127" t="s">
        <v>3930</v>
      </c>
      <c r="G8127" t="s">
        <v>3877</v>
      </c>
      <c r="H8127" t="s">
        <v>3876</v>
      </c>
      <c r="I8127">
        <v>1438.5</v>
      </c>
      <c r="J8127" s="41">
        <v>1.0120000000000001E-2</v>
      </c>
      <c r="K8127" s="42">
        <v>14.55762</v>
      </c>
      <c r="L8127" s="43">
        <v>0.82000000000000006</v>
      </c>
      <c r="M8127" s="42">
        <v>11.937248400000001</v>
      </c>
      <c r="N8127">
        <v>6</v>
      </c>
      <c r="O8127" s="43">
        <v>309</v>
      </c>
      <c r="P8127" s="42">
        <v>118.8</v>
      </c>
      <c r="Q8127" s="42">
        <v>9</v>
      </c>
      <c r="R8127" s="42">
        <v>5</v>
      </c>
    </row>
    <row r="8128" spans="1:18" x14ac:dyDescent="0.3">
      <c r="A8128" t="s">
        <v>3923</v>
      </c>
      <c r="B8128" s="17">
        <v>45137</v>
      </c>
      <c r="C8128" t="s">
        <v>543</v>
      </c>
      <c r="D8128" t="s">
        <v>3928</v>
      </c>
      <c r="E8128" t="s">
        <v>3929</v>
      </c>
      <c r="F8128" t="s">
        <v>3930</v>
      </c>
      <c r="G8128" t="s">
        <v>3877</v>
      </c>
      <c r="H8128" t="s">
        <v>3876</v>
      </c>
      <c r="I8128">
        <v>1208.3</v>
      </c>
      <c r="J8128" s="41">
        <v>1.1330000000000002E-2</v>
      </c>
      <c r="K8128" s="42">
        <v>13.690039000000001</v>
      </c>
      <c r="L8128" s="43">
        <v>1.84</v>
      </c>
      <c r="M8128" s="42">
        <v>25.189671760000003</v>
      </c>
      <c r="N8128">
        <v>2</v>
      </c>
      <c r="O8128" s="43">
        <v>90</v>
      </c>
      <c r="P8128" s="42">
        <v>87.6</v>
      </c>
      <c r="Q8128" s="42">
        <v>10.5</v>
      </c>
      <c r="R8128" s="42">
        <v>8</v>
      </c>
    </row>
    <row r="8129" spans="1:18" x14ac:dyDescent="0.3">
      <c r="A8129" t="s">
        <v>3923</v>
      </c>
      <c r="B8129" s="17">
        <v>45138</v>
      </c>
      <c r="C8129" t="s">
        <v>543</v>
      </c>
      <c r="D8129" t="s">
        <v>3928</v>
      </c>
      <c r="E8129" t="s">
        <v>3929</v>
      </c>
      <c r="F8129" t="s">
        <v>3930</v>
      </c>
      <c r="G8129" t="s">
        <v>3877</v>
      </c>
      <c r="H8129" t="s">
        <v>3876</v>
      </c>
      <c r="I8129">
        <v>1354.6999999999998</v>
      </c>
      <c r="J8129" s="41">
        <v>9.9000000000000008E-3</v>
      </c>
      <c r="K8129" s="42">
        <v>13.411529999999999</v>
      </c>
      <c r="L8129" s="43">
        <v>1.51</v>
      </c>
      <c r="M8129" s="42">
        <v>20.2514103</v>
      </c>
      <c r="N8129">
        <v>5</v>
      </c>
      <c r="O8129" s="43">
        <v>248</v>
      </c>
      <c r="P8129" s="42">
        <v>104.39999999999999</v>
      </c>
      <c r="Q8129" s="42">
        <v>9</v>
      </c>
      <c r="R8129" s="42">
        <v>3</v>
      </c>
    </row>
    <row r="8130" spans="1:18" x14ac:dyDescent="0.3">
      <c r="A8130" t="s">
        <v>3923</v>
      </c>
      <c r="B8130" s="17">
        <v>45139</v>
      </c>
      <c r="C8130" t="s">
        <v>543</v>
      </c>
      <c r="D8130" t="s">
        <v>3928</v>
      </c>
      <c r="E8130" t="s">
        <v>3929</v>
      </c>
      <c r="F8130" t="s">
        <v>3930</v>
      </c>
      <c r="G8130" t="s">
        <v>3877</v>
      </c>
      <c r="H8130" t="s">
        <v>3876</v>
      </c>
      <c r="I8130">
        <v>1081.3</v>
      </c>
      <c r="J8130" s="41">
        <v>1.2760000000000001E-2</v>
      </c>
      <c r="K8130" s="42">
        <v>13.797388</v>
      </c>
      <c r="L8130" s="43">
        <v>2.27</v>
      </c>
      <c r="M8130" s="42">
        <v>31.32007076</v>
      </c>
      <c r="N8130">
        <v>2</v>
      </c>
      <c r="O8130" s="43">
        <v>157</v>
      </c>
      <c r="P8130" s="42">
        <v>136.79999999999998</v>
      </c>
      <c r="Q8130" s="42">
        <v>19.5</v>
      </c>
      <c r="R8130" s="42">
        <v>8</v>
      </c>
    </row>
    <row r="8131" spans="1:18" x14ac:dyDescent="0.3">
      <c r="A8131" t="s">
        <v>3923</v>
      </c>
      <c r="B8131" s="17">
        <v>45140</v>
      </c>
      <c r="C8131" t="s">
        <v>543</v>
      </c>
      <c r="D8131" t="s">
        <v>3928</v>
      </c>
      <c r="E8131" t="s">
        <v>3929</v>
      </c>
      <c r="F8131" t="s">
        <v>3930</v>
      </c>
      <c r="G8131" t="s">
        <v>3877</v>
      </c>
      <c r="H8131" t="s">
        <v>3876</v>
      </c>
      <c r="I8131">
        <v>1142.8</v>
      </c>
      <c r="J8131" s="41">
        <v>6.8200000000000005E-3</v>
      </c>
      <c r="K8131" s="42">
        <v>7.7938960000000002</v>
      </c>
      <c r="L8131" s="43">
        <v>1.73</v>
      </c>
      <c r="M8131" s="42">
        <v>13.483440079999999</v>
      </c>
      <c r="N8131">
        <v>5</v>
      </c>
      <c r="O8131" s="43">
        <v>249</v>
      </c>
      <c r="P8131" s="42">
        <v>139.19999999999999</v>
      </c>
      <c r="Q8131" s="42">
        <v>9</v>
      </c>
      <c r="R8131" s="42">
        <v>8</v>
      </c>
    </row>
    <row r="8132" spans="1:18" x14ac:dyDescent="0.3">
      <c r="A8132" t="s">
        <v>3923</v>
      </c>
      <c r="B8132" s="17">
        <v>45141</v>
      </c>
      <c r="C8132" t="s">
        <v>543</v>
      </c>
      <c r="D8132" t="s">
        <v>3928</v>
      </c>
      <c r="E8132" t="s">
        <v>3929</v>
      </c>
      <c r="F8132" t="s">
        <v>3930</v>
      </c>
      <c r="G8132" t="s">
        <v>3877</v>
      </c>
      <c r="H8132" t="s">
        <v>3876</v>
      </c>
      <c r="I8132">
        <v>1699.8</v>
      </c>
      <c r="J8132" s="41">
        <v>8.1400000000000014E-3</v>
      </c>
      <c r="K8132" s="42">
        <v>13.836372000000003</v>
      </c>
      <c r="L8132" s="43">
        <v>1.99</v>
      </c>
      <c r="M8132" s="42">
        <v>27.534380280000004</v>
      </c>
      <c r="N8132">
        <v>0</v>
      </c>
      <c r="O8132" s="43">
        <v>7</v>
      </c>
      <c r="P8132" s="42">
        <v>127.19999999999999</v>
      </c>
      <c r="Q8132" s="42">
        <v>16.5</v>
      </c>
      <c r="R8132" s="42">
        <v>11</v>
      </c>
    </row>
    <row r="8133" spans="1:18" x14ac:dyDescent="0.3">
      <c r="A8133" t="s">
        <v>3923</v>
      </c>
      <c r="B8133" s="17">
        <v>45142</v>
      </c>
      <c r="C8133" t="s">
        <v>543</v>
      </c>
      <c r="D8133" t="s">
        <v>3928</v>
      </c>
      <c r="E8133" t="s">
        <v>3929</v>
      </c>
      <c r="F8133" t="s">
        <v>3930</v>
      </c>
      <c r="G8133" t="s">
        <v>3877</v>
      </c>
      <c r="H8133" t="s">
        <v>3876</v>
      </c>
      <c r="I8133">
        <v>1828.3</v>
      </c>
      <c r="J8133" s="41">
        <v>9.7900000000000018E-3</v>
      </c>
      <c r="K8133" s="42">
        <v>17.899057000000003</v>
      </c>
      <c r="L8133" s="43">
        <v>0.97</v>
      </c>
      <c r="M8133" s="42">
        <v>17.362085290000003</v>
      </c>
      <c r="N8133">
        <v>0</v>
      </c>
      <c r="O8133" s="43">
        <v>5</v>
      </c>
      <c r="P8133" s="42">
        <v>120</v>
      </c>
      <c r="Q8133" s="42">
        <v>25.5</v>
      </c>
      <c r="R8133" s="42">
        <v>11</v>
      </c>
    </row>
    <row r="8134" spans="1:18" x14ac:dyDescent="0.3">
      <c r="A8134" t="s">
        <v>3923</v>
      </c>
      <c r="B8134" s="17">
        <v>45143</v>
      </c>
      <c r="C8134" t="s">
        <v>543</v>
      </c>
      <c r="D8134" t="s">
        <v>3928</v>
      </c>
      <c r="E8134" t="s">
        <v>3929</v>
      </c>
      <c r="F8134" t="s">
        <v>3930</v>
      </c>
      <c r="G8134" t="s">
        <v>3877</v>
      </c>
      <c r="H8134" t="s">
        <v>3876</v>
      </c>
      <c r="I8134">
        <v>1099</v>
      </c>
      <c r="J8134" s="41">
        <v>9.6800000000000011E-3</v>
      </c>
      <c r="K8134" s="42">
        <v>10.638320000000002</v>
      </c>
      <c r="L8134" s="43">
        <v>1.7799999999999998</v>
      </c>
      <c r="M8134" s="42">
        <v>18.936209600000002</v>
      </c>
      <c r="N8134">
        <v>5</v>
      </c>
      <c r="O8134" s="43">
        <v>372</v>
      </c>
      <c r="P8134" s="42">
        <v>111.6</v>
      </c>
      <c r="Q8134" s="42">
        <v>24</v>
      </c>
      <c r="R8134" s="42">
        <v>11</v>
      </c>
    </row>
    <row r="8135" spans="1:18" x14ac:dyDescent="0.3">
      <c r="A8135" t="s">
        <v>3923</v>
      </c>
      <c r="B8135" s="17">
        <v>45144</v>
      </c>
      <c r="C8135" t="s">
        <v>543</v>
      </c>
      <c r="D8135" t="s">
        <v>3928</v>
      </c>
      <c r="E8135" t="s">
        <v>3929</v>
      </c>
      <c r="F8135" t="s">
        <v>3930</v>
      </c>
      <c r="G8135" t="s">
        <v>3877</v>
      </c>
      <c r="H8135" t="s">
        <v>3876</v>
      </c>
      <c r="I8135">
        <v>1421.6999999999998</v>
      </c>
      <c r="J8135" s="41">
        <v>1.023E-2</v>
      </c>
      <c r="K8135" s="42">
        <v>14.543990999999997</v>
      </c>
      <c r="L8135" s="43">
        <v>2.1</v>
      </c>
      <c r="M8135" s="42">
        <v>30.542381099999993</v>
      </c>
      <c r="N8135">
        <v>2</v>
      </c>
      <c r="O8135" s="43">
        <v>81</v>
      </c>
      <c r="P8135" s="42">
        <v>114</v>
      </c>
      <c r="Q8135" s="42">
        <v>24</v>
      </c>
      <c r="R8135" s="42">
        <v>12</v>
      </c>
    </row>
    <row r="8136" spans="1:18" x14ac:dyDescent="0.3">
      <c r="A8136" t="s">
        <v>3923</v>
      </c>
      <c r="B8136" s="17">
        <v>45145</v>
      </c>
      <c r="C8136" t="s">
        <v>543</v>
      </c>
      <c r="D8136" t="s">
        <v>3928</v>
      </c>
      <c r="E8136" t="s">
        <v>3929</v>
      </c>
      <c r="F8136" t="s">
        <v>3930</v>
      </c>
      <c r="G8136" t="s">
        <v>3877</v>
      </c>
      <c r="H8136" t="s">
        <v>3876</v>
      </c>
      <c r="I8136">
        <v>1412.6</v>
      </c>
      <c r="J8136" s="41">
        <v>1.21E-2</v>
      </c>
      <c r="K8136" s="42">
        <v>17.092459999999999</v>
      </c>
      <c r="L8136" s="43">
        <v>1.8900000000000001</v>
      </c>
      <c r="M8136" s="42">
        <v>32.304749399999999</v>
      </c>
      <c r="N8136">
        <v>1</v>
      </c>
      <c r="O8136" s="43">
        <v>57</v>
      </c>
      <c r="P8136" s="42">
        <v>67.2</v>
      </c>
      <c r="Q8136" s="42">
        <v>21</v>
      </c>
      <c r="R8136" s="42">
        <v>14</v>
      </c>
    </row>
    <row r="8137" spans="1:18" x14ac:dyDescent="0.3">
      <c r="A8137" t="s">
        <v>3923</v>
      </c>
      <c r="B8137" s="17">
        <v>45146</v>
      </c>
      <c r="C8137" t="s">
        <v>543</v>
      </c>
      <c r="D8137" t="s">
        <v>3928</v>
      </c>
      <c r="E8137" t="s">
        <v>3929</v>
      </c>
      <c r="F8137" t="s">
        <v>3930</v>
      </c>
      <c r="G8137" t="s">
        <v>3877</v>
      </c>
      <c r="H8137" t="s">
        <v>3876</v>
      </c>
      <c r="I8137">
        <v>1678.6</v>
      </c>
      <c r="J8137" s="41">
        <v>1.1110000000000002E-2</v>
      </c>
      <c r="K8137" s="42">
        <v>18.649246000000002</v>
      </c>
      <c r="L8137" s="43">
        <v>1.5299999999999998</v>
      </c>
      <c r="M8137" s="42">
        <v>28.533346379999998</v>
      </c>
      <c r="N8137">
        <v>4</v>
      </c>
      <c r="O8137" s="43">
        <v>136</v>
      </c>
      <c r="P8137" s="42">
        <v>129.6</v>
      </c>
      <c r="Q8137" s="42">
        <v>12</v>
      </c>
      <c r="R8137" s="42">
        <v>3</v>
      </c>
    </row>
    <row r="8138" spans="1:18" x14ac:dyDescent="0.3">
      <c r="A8138" t="s">
        <v>3923</v>
      </c>
      <c r="B8138" s="17">
        <v>45147</v>
      </c>
      <c r="C8138" t="s">
        <v>543</v>
      </c>
      <c r="D8138" t="s">
        <v>3928</v>
      </c>
      <c r="E8138" t="s">
        <v>3929</v>
      </c>
      <c r="F8138" t="s">
        <v>3930</v>
      </c>
      <c r="G8138" t="s">
        <v>3877</v>
      </c>
      <c r="H8138" t="s">
        <v>3876</v>
      </c>
      <c r="I8138">
        <v>1265.5</v>
      </c>
      <c r="J8138" s="41">
        <v>1.0120000000000001E-2</v>
      </c>
      <c r="K8138" s="42">
        <v>12.80686</v>
      </c>
      <c r="L8138" s="43">
        <v>2.09</v>
      </c>
      <c r="M8138" s="42">
        <v>26.766337399999998</v>
      </c>
      <c r="N8138">
        <v>7</v>
      </c>
      <c r="O8138" s="43">
        <v>222</v>
      </c>
      <c r="P8138" s="42">
        <v>126</v>
      </c>
      <c r="Q8138" s="42">
        <v>19.5</v>
      </c>
      <c r="R8138" s="42">
        <v>12</v>
      </c>
    </row>
    <row r="8139" spans="1:18" x14ac:dyDescent="0.3">
      <c r="A8139" t="s">
        <v>3923</v>
      </c>
      <c r="B8139" s="17">
        <v>45148</v>
      </c>
      <c r="C8139" t="s">
        <v>543</v>
      </c>
      <c r="D8139" t="s">
        <v>3928</v>
      </c>
      <c r="E8139" t="s">
        <v>3929</v>
      </c>
      <c r="F8139" t="s">
        <v>3930</v>
      </c>
      <c r="G8139" t="s">
        <v>3877</v>
      </c>
      <c r="H8139" t="s">
        <v>3876</v>
      </c>
      <c r="I8139">
        <v>1467.1999999999998</v>
      </c>
      <c r="J8139" s="41">
        <v>8.2500000000000021E-3</v>
      </c>
      <c r="K8139" s="42">
        <v>12.104400000000002</v>
      </c>
      <c r="L8139" s="43">
        <v>1.1400000000000001</v>
      </c>
      <c r="M8139" s="42">
        <v>13.799016000000004</v>
      </c>
      <c r="N8139">
        <v>1</v>
      </c>
      <c r="O8139" s="43">
        <v>35</v>
      </c>
      <c r="P8139" s="42">
        <v>90</v>
      </c>
      <c r="Q8139" s="42">
        <v>24</v>
      </c>
      <c r="R8139" s="42">
        <v>7</v>
      </c>
    </row>
    <row r="8140" spans="1:18" x14ac:dyDescent="0.3">
      <c r="A8140" t="s">
        <v>3923</v>
      </c>
      <c r="B8140" s="17">
        <v>45149</v>
      </c>
      <c r="C8140" t="s">
        <v>543</v>
      </c>
      <c r="D8140" t="s">
        <v>3928</v>
      </c>
      <c r="E8140" t="s">
        <v>3929</v>
      </c>
      <c r="F8140" t="s">
        <v>3930</v>
      </c>
      <c r="G8140" t="s">
        <v>3877</v>
      </c>
      <c r="H8140" t="s">
        <v>3876</v>
      </c>
      <c r="I8140">
        <v>1754.6</v>
      </c>
      <c r="J8140" s="41">
        <v>8.5800000000000008E-3</v>
      </c>
      <c r="K8140" s="42">
        <v>15.054468</v>
      </c>
      <c r="L8140" s="43">
        <v>1.52</v>
      </c>
      <c r="M8140" s="42">
        <v>22.882791359999999</v>
      </c>
      <c r="N8140">
        <v>7</v>
      </c>
      <c r="O8140" s="43">
        <v>554</v>
      </c>
      <c r="P8140" s="42">
        <v>104.39999999999999</v>
      </c>
      <c r="Q8140" s="42">
        <v>13.5</v>
      </c>
      <c r="R8140" s="42">
        <v>0</v>
      </c>
    </row>
    <row r="8141" spans="1:18" x14ac:dyDescent="0.3">
      <c r="A8141" t="s">
        <v>3923</v>
      </c>
      <c r="B8141" s="17">
        <v>45150</v>
      </c>
      <c r="C8141" t="s">
        <v>543</v>
      </c>
      <c r="D8141" t="s">
        <v>3928</v>
      </c>
      <c r="E8141" t="s">
        <v>3929</v>
      </c>
      <c r="F8141" t="s">
        <v>3930</v>
      </c>
      <c r="G8141" t="s">
        <v>3877</v>
      </c>
      <c r="H8141" t="s">
        <v>3876</v>
      </c>
      <c r="I8141">
        <v>814.39999999999986</v>
      </c>
      <c r="J8141" s="41">
        <v>7.92E-3</v>
      </c>
      <c r="K8141" s="42">
        <v>6.4500479999999989</v>
      </c>
      <c r="L8141" s="43">
        <v>2.3200000000000003</v>
      </c>
      <c r="M8141" s="42">
        <v>14.964111359999999</v>
      </c>
      <c r="N8141">
        <v>0</v>
      </c>
      <c r="O8141" s="43">
        <v>6</v>
      </c>
      <c r="P8141" s="42">
        <v>124.8</v>
      </c>
      <c r="Q8141" s="42">
        <v>7.5</v>
      </c>
      <c r="R8141" s="42">
        <v>7</v>
      </c>
    </row>
    <row r="8142" spans="1:18" x14ac:dyDescent="0.3">
      <c r="A8142" t="s">
        <v>3923</v>
      </c>
      <c r="B8142" s="17">
        <v>45151</v>
      </c>
      <c r="C8142" t="s">
        <v>543</v>
      </c>
      <c r="D8142" t="s">
        <v>3928</v>
      </c>
      <c r="E8142" t="s">
        <v>3929</v>
      </c>
      <c r="F8142" t="s">
        <v>3930</v>
      </c>
      <c r="G8142" t="s">
        <v>3877</v>
      </c>
      <c r="H8142" t="s">
        <v>3876</v>
      </c>
      <c r="I8142">
        <v>1932.8</v>
      </c>
      <c r="J8142" s="41">
        <v>7.810000000000001E-3</v>
      </c>
      <c r="K8142" s="42">
        <v>15.095168000000001</v>
      </c>
      <c r="L8142" s="43">
        <v>1.94</v>
      </c>
      <c r="M8142" s="42">
        <v>29.28462592</v>
      </c>
      <c r="N8142">
        <v>5</v>
      </c>
      <c r="O8142" s="43">
        <v>189</v>
      </c>
      <c r="P8142" s="42">
        <v>79.2</v>
      </c>
      <c r="Q8142" s="42">
        <v>6</v>
      </c>
      <c r="R8142" s="42">
        <v>5</v>
      </c>
    </row>
    <row r="8143" spans="1:18" x14ac:dyDescent="0.3">
      <c r="A8143" t="s">
        <v>3923</v>
      </c>
      <c r="B8143" s="17">
        <v>45152</v>
      </c>
      <c r="C8143" t="s">
        <v>543</v>
      </c>
      <c r="D8143" t="s">
        <v>3928</v>
      </c>
      <c r="E8143" t="s">
        <v>3929</v>
      </c>
      <c r="F8143" t="s">
        <v>3930</v>
      </c>
      <c r="G8143" t="s">
        <v>3877</v>
      </c>
      <c r="H8143" t="s">
        <v>3876</v>
      </c>
      <c r="I8143">
        <v>885.8</v>
      </c>
      <c r="J8143" s="41">
        <v>8.5800000000000008E-3</v>
      </c>
      <c r="K8143" s="42">
        <v>7.6001640000000004</v>
      </c>
      <c r="L8143" s="43">
        <v>0.75</v>
      </c>
      <c r="M8143" s="42">
        <v>5.7001230000000005</v>
      </c>
      <c r="N8143">
        <v>3</v>
      </c>
      <c r="O8143" s="43">
        <v>155</v>
      </c>
      <c r="P8143" s="42">
        <v>93.6</v>
      </c>
      <c r="Q8143" s="42">
        <v>30</v>
      </c>
      <c r="R8143" s="42">
        <v>10</v>
      </c>
    </row>
    <row r="8144" spans="1:18" x14ac:dyDescent="0.3">
      <c r="A8144" t="s">
        <v>3923</v>
      </c>
      <c r="B8144" s="17">
        <v>45153</v>
      </c>
      <c r="C8144" t="s">
        <v>543</v>
      </c>
      <c r="D8144" t="s">
        <v>3928</v>
      </c>
      <c r="E8144" t="s">
        <v>3929</v>
      </c>
      <c r="F8144" t="s">
        <v>3930</v>
      </c>
      <c r="G8144" t="s">
        <v>3877</v>
      </c>
      <c r="H8144" t="s">
        <v>3876</v>
      </c>
      <c r="I8144">
        <v>1647.6</v>
      </c>
      <c r="J8144" s="41">
        <v>1.166E-2</v>
      </c>
      <c r="K8144" s="42">
        <v>19.211016000000001</v>
      </c>
      <c r="L8144" s="43">
        <v>0.95</v>
      </c>
      <c r="M8144" s="42">
        <v>18.250465200000001</v>
      </c>
      <c r="N8144">
        <v>2</v>
      </c>
      <c r="O8144" s="43">
        <v>144</v>
      </c>
      <c r="P8144" s="42">
        <v>100.8</v>
      </c>
      <c r="Q8144" s="42">
        <v>15</v>
      </c>
      <c r="R8144" s="42">
        <v>7</v>
      </c>
    </row>
    <row r="8145" spans="1:18" x14ac:dyDescent="0.3">
      <c r="A8145" t="s">
        <v>3923</v>
      </c>
      <c r="B8145" s="17">
        <v>45154</v>
      </c>
      <c r="C8145" t="s">
        <v>543</v>
      </c>
      <c r="D8145" t="s">
        <v>3928</v>
      </c>
      <c r="E8145" t="s">
        <v>3929</v>
      </c>
      <c r="F8145" t="s">
        <v>3930</v>
      </c>
      <c r="G8145" t="s">
        <v>3877</v>
      </c>
      <c r="H8145" t="s">
        <v>3876</v>
      </c>
      <c r="I8145">
        <v>1149.3999999999999</v>
      </c>
      <c r="J8145" s="41">
        <v>7.5900000000000004E-3</v>
      </c>
      <c r="K8145" s="42">
        <v>8.7239459999999998</v>
      </c>
      <c r="L8145" s="43">
        <v>0.71</v>
      </c>
      <c r="M8145" s="42">
        <v>6.1940016599999996</v>
      </c>
      <c r="N8145">
        <v>2</v>
      </c>
      <c r="O8145" s="43">
        <v>74</v>
      </c>
      <c r="P8145" s="42">
        <v>134.4</v>
      </c>
      <c r="Q8145" s="42">
        <v>24</v>
      </c>
      <c r="R8145" s="42">
        <v>4</v>
      </c>
    </row>
    <row r="8146" spans="1:18" x14ac:dyDescent="0.3">
      <c r="A8146" t="s">
        <v>3923</v>
      </c>
      <c r="B8146" s="17">
        <v>45155</v>
      </c>
      <c r="C8146" t="s">
        <v>543</v>
      </c>
      <c r="D8146" t="s">
        <v>3928</v>
      </c>
      <c r="E8146" t="s">
        <v>3929</v>
      </c>
      <c r="F8146" t="s">
        <v>3930</v>
      </c>
      <c r="G8146" t="s">
        <v>3877</v>
      </c>
      <c r="H8146" t="s">
        <v>3876</v>
      </c>
      <c r="I8146">
        <v>858.09999999999991</v>
      </c>
      <c r="J8146" s="41">
        <v>1.3200000000000002E-2</v>
      </c>
      <c r="K8146" s="42">
        <v>11.326919999999999</v>
      </c>
      <c r="L8146" s="43">
        <v>1.3099999999999998</v>
      </c>
      <c r="M8146" s="42">
        <v>14.838265199999997</v>
      </c>
      <c r="N8146">
        <v>3</v>
      </c>
      <c r="O8146" s="43">
        <v>134</v>
      </c>
      <c r="P8146" s="42">
        <v>105.6</v>
      </c>
      <c r="Q8146" s="42">
        <v>21</v>
      </c>
      <c r="R8146" s="42">
        <v>5</v>
      </c>
    </row>
    <row r="8147" spans="1:18" x14ac:dyDescent="0.3">
      <c r="A8147" t="s">
        <v>3923</v>
      </c>
      <c r="B8147" s="17">
        <v>45156</v>
      </c>
      <c r="C8147" t="s">
        <v>543</v>
      </c>
      <c r="D8147" t="s">
        <v>3928</v>
      </c>
      <c r="E8147" t="s">
        <v>3929</v>
      </c>
      <c r="F8147" t="s">
        <v>3930</v>
      </c>
      <c r="G8147" t="s">
        <v>3877</v>
      </c>
      <c r="H8147" t="s">
        <v>3876</v>
      </c>
      <c r="I8147">
        <v>882.39999999999986</v>
      </c>
      <c r="J8147" s="41">
        <v>1.0120000000000001E-2</v>
      </c>
      <c r="K8147" s="42">
        <v>8.9298879999999983</v>
      </c>
      <c r="L8147" s="43">
        <v>0.57000000000000006</v>
      </c>
      <c r="M8147" s="42">
        <v>5.0900361599999995</v>
      </c>
      <c r="N8147">
        <v>2</v>
      </c>
      <c r="O8147" s="43">
        <v>177</v>
      </c>
      <c r="P8147" s="42">
        <v>106.8</v>
      </c>
      <c r="Q8147" s="42">
        <v>16.5</v>
      </c>
      <c r="R8147" s="42">
        <v>13</v>
      </c>
    </row>
    <row r="8148" spans="1:18" x14ac:dyDescent="0.3">
      <c r="A8148" t="s">
        <v>3923</v>
      </c>
      <c r="B8148" s="17">
        <v>45157</v>
      </c>
      <c r="C8148" t="s">
        <v>543</v>
      </c>
      <c r="D8148" t="s">
        <v>3928</v>
      </c>
      <c r="E8148" t="s">
        <v>3929</v>
      </c>
      <c r="F8148" t="s">
        <v>3930</v>
      </c>
      <c r="G8148" t="s">
        <v>3877</v>
      </c>
      <c r="H8148" t="s">
        <v>3876</v>
      </c>
      <c r="I8148">
        <v>1297</v>
      </c>
      <c r="J8148" s="41">
        <v>9.2400000000000017E-3</v>
      </c>
      <c r="K8148" s="42">
        <v>11.984280000000002</v>
      </c>
      <c r="L8148" s="43">
        <v>1.37</v>
      </c>
      <c r="M8148" s="42">
        <v>16.418463600000003</v>
      </c>
      <c r="N8148">
        <v>6</v>
      </c>
      <c r="O8148" s="43">
        <v>240</v>
      </c>
      <c r="P8148" s="42">
        <v>112.8</v>
      </c>
      <c r="Q8148" s="42">
        <v>16.5</v>
      </c>
      <c r="R8148" s="42">
        <v>7</v>
      </c>
    </row>
    <row r="8149" spans="1:18" x14ac:dyDescent="0.3">
      <c r="A8149" t="s">
        <v>3923</v>
      </c>
      <c r="B8149" s="17">
        <v>45158</v>
      </c>
      <c r="C8149" t="s">
        <v>543</v>
      </c>
      <c r="D8149" t="s">
        <v>3928</v>
      </c>
      <c r="E8149" t="s">
        <v>3929</v>
      </c>
      <c r="F8149" t="s">
        <v>3930</v>
      </c>
      <c r="G8149" t="s">
        <v>3877</v>
      </c>
      <c r="H8149" t="s">
        <v>3876</v>
      </c>
      <c r="I8149">
        <v>812.5</v>
      </c>
      <c r="J8149" s="41">
        <v>9.7900000000000018E-3</v>
      </c>
      <c r="K8149" s="42">
        <v>7.9543750000000015</v>
      </c>
      <c r="L8149" s="43">
        <v>1.4200000000000002</v>
      </c>
      <c r="M8149" s="42">
        <v>11.295212500000003</v>
      </c>
      <c r="N8149">
        <v>5</v>
      </c>
      <c r="O8149" s="43">
        <v>247</v>
      </c>
      <c r="P8149" s="42">
        <v>104.39999999999999</v>
      </c>
      <c r="Q8149" s="42">
        <v>24</v>
      </c>
      <c r="R8149" s="42">
        <v>10</v>
      </c>
    </row>
    <row r="8150" spans="1:18" x14ac:dyDescent="0.3">
      <c r="A8150" t="s">
        <v>3923</v>
      </c>
      <c r="B8150" s="17">
        <v>45159</v>
      </c>
      <c r="C8150" t="s">
        <v>543</v>
      </c>
      <c r="D8150" t="s">
        <v>3928</v>
      </c>
      <c r="E8150" t="s">
        <v>3929</v>
      </c>
      <c r="F8150" t="s">
        <v>3930</v>
      </c>
      <c r="G8150" t="s">
        <v>3877</v>
      </c>
      <c r="H8150" t="s">
        <v>3876</v>
      </c>
      <c r="I8150">
        <v>1632.3</v>
      </c>
      <c r="J8150" s="41">
        <v>7.92E-3</v>
      </c>
      <c r="K8150" s="42">
        <v>12.927816</v>
      </c>
      <c r="L8150" s="43">
        <v>1.4</v>
      </c>
      <c r="M8150" s="42">
        <v>18.098942399999999</v>
      </c>
      <c r="N8150">
        <v>2</v>
      </c>
      <c r="O8150" s="43">
        <v>59</v>
      </c>
      <c r="P8150" s="42">
        <v>114</v>
      </c>
      <c r="Q8150" s="42">
        <v>4.5</v>
      </c>
      <c r="R8150" s="42">
        <v>6</v>
      </c>
    </row>
    <row r="8151" spans="1:18" x14ac:dyDescent="0.3">
      <c r="A8151" t="s">
        <v>3923</v>
      </c>
      <c r="B8151" s="17">
        <v>45160</v>
      </c>
      <c r="C8151" t="s">
        <v>543</v>
      </c>
      <c r="D8151" t="s">
        <v>3928</v>
      </c>
      <c r="E8151" t="s">
        <v>3929</v>
      </c>
      <c r="F8151" t="s">
        <v>3930</v>
      </c>
      <c r="G8151" t="s">
        <v>3877</v>
      </c>
      <c r="H8151" t="s">
        <v>3876</v>
      </c>
      <c r="I8151">
        <v>971.19999999999982</v>
      </c>
      <c r="J8151" s="41">
        <v>9.9000000000000025E-3</v>
      </c>
      <c r="K8151" s="42">
        <v>9.6148800000000012</v>
      </c>
      <c r="L8151" s="43">
        <v>1.67</v>
      </c>
      <c r="M8151" s="42">
        <v>16.0568496</v>
      </c>
      <c r="N8151">
        <v>1</v>
      </c>
      <c r="O8151" s="43">
        <v>8</v>
      </c>
      <c r="P8151" s="42">
        <v>105.6</v>
      </c>
      <c r="Q8151" s="42">
        <v>16.5</v>
      </c>
      <c r="R8151" s="42">
        <v>8</v>
      </c>
    </row>
    <row r="8152" spans="1:18" x14ac:dyDescent="0.3">
      <c r="A8152" t="s">
        <v>3923</v>
      </c>
      <c r="B8152" s="17">
        <v>45161</v>
      </c>
      <c r="C8152" t="s">
        <v>543</v>
      </c>
      <c r="D8152" t="s">
        <v>3928</v>
      </c>
      <c r="E8152" t="s">
        <v>3929</v>
      </c>
      <c r="F8152" t="s">
        <v>3930</v>
      </c>
      <c r="G8152" t="s">
        <v>3877</v>
      </c>
      <c r="H8152" t="s">
        <v>3876</v>
      </c>
      <c r="I8152">
        <v>1060.3</v>
      </c>
      <c r="J8152" s="41">
        <v>8.4700000000000001E-3</v>
      </c>
      <c r="K8152" s="42">
        <v>8.9807410000000001</v>
      </c>
      <c r="L8152" s="43">
        <v>1.1099999999999999</v>
      </c>
      <c r="M8152" s="42">
        <v>9.9686225099999994</v>
      </c>
      <c r="N8152">
        <v>3</v>
      </c>
      <c r="O8152" s="43">
        <v>251</v>
      </c>
      <c r="P8152" s="42">
        <v>96</v>
      </c>
      <c r="Q8152" s="42">
        <v>7.5</v>
      </c>
      <c r="R8152" s="42">
        <v>11</v>
      </c>
    </row>
    <row r="8153" spans="1:18" x14ac:dyDescent="0.3">
      <c r="A8153" t="s">
        <v>3923</v>
      </c>
      <c r="B8153" s="17">
        <v>45162</v>
      </c>
      <c r="C8153" t="s">
        <v>543</v>
      </c>
      <c r="D8153" t="s">
        <v>3928</v>
      </c>
      <c r="E8153" t="s">
        <v>3929</v>
      </c>
      <c r="F8153" t="s">
        <v>3930</v>
      </c>
      <c r="G8153" t="s">
        <v>3877</v>
      </c>
      <c r="H8153" t="s">
        <v>3876</v>
      </c>
      <c r="I8153">
        <v>1048.0999999999999</v>
      </c>
      <c r="J8153" s="41">
        <v>1.2650000000000002E-2</v>
      </c>
      <c r="K8153" s="42">
        <v>13.258465000000001</v>
      </c>
      <c r="L8153" s="43">
        <v>1.5099999999999998</v>
      </c>
      <c r="M8153" s="42">
        <v>20.02028215</v>
      </c>
      <c r="N8153">
        <v>6</v>
      </c>
      <c r="O8153" s="43">
        <v>465</v>
      </c>
      <c r="P8153" s="42">
        <v>78</v>
      </c>
      <c r="Q8153" s="42">
        <v>13.5</v>
      </c>
      <c r="R8153" s="42">
        <v>13</v>
      </c>
    </row>
    <row r="8154" spans="1:18" x14ac:dyDescent="0.3">
      <c r="A8154" t="s">
        <v>3923</v>
      </c>
      <c r="B8154" s="17">
        <v>45163</v>
      </c>
      <c r="C8154" t="s">
        <v>543</v>
      </c>
      <c r="D8154" t="s">
        <v>3928</v>
      </c>
      <c r="E8154" t="s">
        <v>3929</v>
      </c>
      <c r="F8154" t="s">
        <v>3930</v>
      </c>
      <c r="G8154" t="s">
        <v>3877</v>
      </c>
      <c r="H8154" t="s">
        <v>3876</v>
      </c>
      <c r="I8154">
        <v>1854.1</v>
      </c>
      <c r="J8154" s="41">
        <v>1.1440000000000001E-2</v>
      </c>
      <c r="K8154" s="42">
        <v>21.210903999999999</v>
      </c>
      <c r="L8154" s="43">
        <v>1.5299999999999998</v>
      </c>
      <c r="M8154" s="42">
        <v>32.452683119999996</v>
      </c>
      <c r="N8154">
        <v>5</v>
      </c>
      <c r="O8154" s="43">
        <v>338</v>
      </c>
      <c r="P8154" s="42">
        <v>90</v>
      </c>
      <c r="Q8154" s="42">
        <v>12</v>
      </c>
      <c r="R8154" s="42">
        <v>2</v>
      </c>
    </row>
    <row r="8155" spans="1:18" x14ac:dyDescent="0.3">
      <c r="A8155" t="s">
        <v>3923</v>
      </c>
      <c r="B8155" s="17">
        <v>45164</v>
      </c>
      <c r="C8155" t="s">
        <v>543</v>
      </c>
      <c r="D8155" t="s">
        <v>3928</v>
      </c>
      <c r="E8155" t="s">
        <v>3929</v>
      </c>
      <c r="F8155" t="s">
        <v>3930</v>
      </c>
      <c r="G8155" t="s">
        <v>3877</v>
      </c>
      <c r="H8155" t="s">
        <v>3876</v>
      </c>
      <c r="I8155">
        <v>922.3</v>
      </c>
      <c r="J8155" s="41">
        <v>8.4700000000000001E-3</v>
      </c>
      <c r="K8155" s="42">
        <v>7.8118809999999996</v>
      </c>
      <c r="L8155" s="43">
        <v>1.46</v>
      </c>
      <c r="M8155" s="42">
        <v>11.40534626</v>
      </c>
      <c r="N8155">
        <v>4</v>
      </c>
      <c r="O8155" s="43">
        <v>148</v>
      </c>
      <c r="P8155" s="42">
        <v>99.6</v>
      </c>
      <c r="Q8155" s="42">
        <v>4.5</v>
      </c>
      <c r="R8155" s="42">
        <v>10</v>
      </c>
    </row>
    <row r="8156" spans="1:18" x14ac:dyDescent="0.3">
      <c r="A8156" t="s">
        <v>3923</v>
      </c>
      <c r="B8156" s="17">
        <v>45165</v>
      </c>
      <c r="C8156" t="s">
        <v>543</v>
      </c>
      <c r="D8156" t="s">
        <v>3928</v>
      </c>
      <c r="E8156" t="s">
        <v>3929</v>
      </c>
      <c r="F8156" t="s">
        <v>3930</v>
      </c>
      <c r="G8156" t="s">
        <v>3877</v>
      </c>
      <c r="H8156" t="s">
        <v>3876</v>
      </c>
      <c r="I8156">
        <v>1783.9999999999998</v>
      </c>
      <c r="J8156" s="41">
        <v>1.0120000000000001E-2</v>
      </c>
      <c r="K8156" s="42">
        <v>18.054079999999999</v>
      </c>
      <c r="L8156" s="43">
        <v>0.83000000000000007</v>
      </c>
      <c r="M8156" s="42">
        <v>14.984886400000001</v>
      </c>
      <c r="N8156">
        <v>6</v>
      </c>
      <c r="O8156" s="43">
        <v>304</v>
      </c>
      <c r="P8156" s="42">
        <v>139.19999999999999</v>
      </c>
      <c r="Q8156" s="42">
        <v>30</v>
      </c>
      <c r="R8156" s="42">
        <v>1</v>
      </c>
    </row>
    <row r="8157" spans="1:18" x14ac:dyDescent="0.3">
      <c r="A8157" t="s">
        <v>3923</v>
      </c>
      <c r="B8157" s="17">
        <v>45166</v>
      </c>
      <c r="C8157" t="s">
        <v>543</v>
      </c>
      <c r="D8157" t="s">
        <v>3928</v>
      </c>
      <c r="E8157" t="s">
        <v>3929</v>
      </c>
      <c r="F8157" t="s">
        <v>3930</v>
      </c>
      <c r="G8157" t="s">
        <v>3877</v>
      </c>
      <c r="H8157" t="s">
        <v>3876</v>
      </c>
      <c r="I8157">
        <v>1269.3999999999999</v>
      </c>
      <c r="J8157" s="41">
        <v>1.0780000000000001E-2</v>
      </c>
      <c r="K8157" s="42">
        <v>13.684132</v>
      </c>
      <c r="L8157" s="43">
        <v>1.4300000000000002</v>
      </c>
      <c r="M8157" s="42">
        <v>19.568308760000001</v>
      </c>
      <c r="N8157">
        <v>7</v>
      </c>
      <c r="O8157" s="43">
        <v>357</v>
      </c>
      <c r="P8157" s="42">
        <v>92.399999999999991</v>
      </c>
      <c r="Q8157" s="42">
        <v>9</v>
      </c>
      <c r="R8157" s="42">
        <v>12</v>
      </c>
    </row>
    <row r="8158" spans="1:18" x14ac:dyDescent="0.3">
      <c r="A8158" t="s">
        <v>3923</v>
      </c>
      <c r="B8158" s="17">
        <v>45167</v>
      </c>
      <c r="C8158" t="s">
        <v>543</v>
      </c>
      <c r="D8158" t="s">
        <v>3928</v>
      </c>
      <c r="E8158" t="s">
        <v>3929</v>
      </c>
      <c r="F8158" t="s">
        <v>3930</v>
      </c>
      <c r="G8158" t="s">
        <v>3877</v>
      </c>
      <c r="H8158" t="s">
        <v>3876</v>
      </c>
      <c r="I8158">
        <v>1615.3</v>
      </c>
      <c r="J8158" s="41">
        <v>9.6800000000000011E-3</v>
      </c>
      <c r="K8158" s="42">
        <v>15.636104000000001</v>
      </c>
      <c r="L8158" s="43">
        <v>0.99</v>
      </c>
      <c r="M8158" s="42">
        <v>15.479742960000001</v>
      </c>
      <c r="N8158">
        <v>2</v>
      </c>
      <c r="O8158" s="43">
        <v>100</v>
      </c>
      <c r="P8158" s="42">
        <v>94.8</v>
      </c>
      <c r="Q8158" s="42">
        <v>9</v>
      </c>
      <c r="R8158" s="42">
        <v>8</v>
      </c>
    </row>
    <row r="8159" spans="1:18" x14ac:dyDescent="0.3">
      <c r="A8159" t="s">
        <v>3923</v>
      </c>
      <c r="B8159" s="17">
        <v>45168</v>
      </c>
      <c r="C8159" t="s">
        <v>543</v>
      </c>
      <c r="D8159" t="s">
        <v>3928</v>
      </c>
      <c r="E8159" t="s">
        <v>3929</v>
      </c>
      <c r="F8159" t="s">
        <v>3930</v>
      </c>
      <c r="G8159" t="s">
        <v>3877</v>
      </c>
      <c r="H8159" t="s">
        <v>3876</v>
      </c>
      <c r="I8159">
        <v>1628.3999999999999</v>
      </c>
      <c r="J8159" s="41">
        <v>1.1659999999999998E-2</v>
      </c>
      <c r="K8159" s="42">
        <v>18.987143999999997</v>
      </c>
      <c r="L8159" s="43">
        <v>1.54</v>
      </c>
      <c r="M8159" s="42">
        <v>29.240201759999998</v>
      </c>
      <c r="N8159">
        <v>6</v>
      </c>
      <c r="O8159" s="43">
        <v>218</v>
      </c>
      <c r="P8159" s="42">
        <v>91.2</v>
      </c>
      <c r="Q8159" s="42">
        <v>25.5</v>
      </c>
      <c r="R8159" s="42">
        <v>4</v>
      </c>
    </row>
    <row r="8160" spans="1:18" x14ac:dyDescent="0.3">
      <c r="A8160" t="s">
        <v>3923</v>
      </c>
      <c r="B8160" s="17">
        <v>45169</v>
      </c>
      <c r="C8160" t="s">
        <v>543</v>
      </c>
      <c r="D8160" t="s">
        <v>3928</v>
      </c>
      <c r="E8160" t="s">
        <v>3929</v>
      </c>
      <c r="F8160" t="s">
        <v>3930</v>
      </c>
      <c r="G8160" t="s">
        <v>3877</v>
      </c>
      <c r="H8160" t="s">
        <v>3876</v>
      </c>
      <c r="I8160">
        <v>1236.6999999999998</v>
      </c>
      <c r="J8160" s="41">
        <v>1.0780000000000001E-2</v>
      </c>
      <c r="K8160" s="42">
        <v>13.331626</v>
      </c>
      <c r="L8160" s="43">
        <v>0.66</v>
      </c>
      <c r="M8160" s="42">
        <v>8.7988731600000012</v>
      </c>
      <c r="N8160">
        <v>0</v>
      </c>
      <c r="O8160" s="43">
        <v>11</v>
      </c>
      <c r="P8160" s="42">
        <v>104.39999999999999</v>
      </c>
      <c r="Q8160" s="42">
        <v>10.5</v>
      </c>
      <c r="R8160" s="42">
        <v>13</v>
      </c>
    </row>
    <row r="8161" spans="1:18" x14ac:dyDescent="0.3">
      <c r="A8161" t="s">
        <v>3924</v>
      </c>
      <c r="B8161" s="17">
        <v>45170</v>
      </c>
      <c r="C8161" t="s">
        <v>543</v>
      </c>
      <c r="D8161" t="s">
        <v>3928</v>
      </c>
      <c r="E8161" t="s">
        <v>3929</v>
      </c>
      <c r="F8161" t="s">
        <v>3930</v>
      </c>
      <c r="G8161" t="s">
        <v>3877</v>
      </c>
      <c r="H8161" t="s">
        <v>3876</v>
      </c>
      <c r="I8161">
        <v>2241</v>
      </c>
      <c r="J8161" s="41">
        <v>1.507E-2</v>
      </c>
      <c r="K8161" s="42">
        <v>33.77187</v>
      </c>
      <c r="L8161" s="43">
        <v>2.2000000000000002</v>
      </c>
      <c r="M8161" s="42">
        <v>74.298114000000012</v>
      </c>
      <c r="N8161">
        <v>2</v>
      </c>
      <c r="O8161" s="43">
        <v>169</v>
      </c>
      <c r="P8161" s="42">
        <v>138</v>
      </c>
      <c r="Q8161" s="42">
        <v>33</v>
      </c>
      <c r="R8161" s="42">
        <v>6</v>
      </c>
    </row>
    <row r="8162" spans="1:18" x14ac:dyDescent="0.3">
      <c r="A8162" t="s">
        <v>3924</v>
      </c>
      <c r="B8162" s="17">
        <v>45171</v>
      </c>
      <c r="C8162" t="s">
        <v>543</v>
      </c>
      <c r="D8162" t="s">
        <v>3928</v>
      </c>
      <c r="E8162" t="s">
        <v>3929</v>
      </c>
      <c r="F8162" t="s">
        <v>3930</v>
      </c>
      <c r="G8162" t="s">
        <v>3877</v>
      </c>
      <c r="H8162" t="s">
        <v>3876</v>
      </c>
      <c r="I8162">
        <v>1550</v>
      </c>
      <c r="J8162" s="41">
        <v>1.1990000000000002E-2</v>
      </c>
      <c r="K8162" s="42">
        <v>18.584500000000002</v>
      </c>
      <c r="L8162" s="43">
        <v>1.65</v>
      </c>
      <c r="M8162" s="42">
        <v>30.664425000000001</v>
      </c>
      <c r="N8162">
        <v>9</v>
      </c>
      <c r="O8162" s="43">
        <v>766</v>
      </c>
      <c r="P8162" s="42">
        <v>97.2</v>
      </c>
      <c r="Q8162" s="42">
        <v>19.5</v>
      </c>
      <c r="R8162" s="42">
        <v>9</v>
      </c>
    </row>
    <row r="8163" spans="1:18" x14ac:dyDescent="0.3">
      <c r="A8163" t="s">
        <v>3924</v>
      </c>
      <c r="B8163" s="17">
        <v>45172</v>
      </c>
      <c r="C8163" t="s">
        <v>543</v>
      </c>
      <c r="D8163" t="s">
        <v>3928</v>
      </c>
      <c r="E8163" t="s">
        <v>3929</v>
      </c>
      <c r="F8163" t="s">
        <v>3930</v>
      </c>
      <c r="G8163" t="s">
        <v>3877</v>
      </c>
      <c r="H8163" t="s">
        <v>3876</v>
      </c>
      <c r="I8163">
        <v>2054</v>
      </c>
      <c r="J8163" s="41">
        <v>1.1770000000000003E-2</v>
      </c>
      <c r="K8163" s="42">
        <v>24.175580000000007</v>
      </c>
      <c r="L8163" s="43">
        <v>0.72</v>
      </c>
      <c r="M8163" s="42">
        <v>17.406417600000005</v>
      </c>
      <c r="N8163">
        <v>6</v>
      </c>
      <c r="O8163" s="43">
        <v>354</v>
      </c>
      <c r="P8163" s="42">
        <v>75.599999999999994</v>
      </c>
      <c r="Q8163" s="42">
        <v>6</v>
      </c>
      <c r="R8163" s="42">
        <v>9</v>
      </c>
    </row>
    <row r="8164" spans="1:18" x14ac:dyDescent="0.3">
      <c r="A8164" t="s">
        <v>3924</v>
      </c>
      <c r="B8164" s="17">
        <v>45173</v>
      </c>
      <c r="C8164" t="s">
        <v>543</v>
      </c>
      <c r="D8164" t="s">
        <v>3928</v>
      </c>
      <c r="E8164" t="s">
        <v>3929</v>
      </c>
      <c r="F8164" t="s">
        <v>3930</v>
      </c>
      <c r="G8164" t="s">
        <v>3877</v>
      </c>
      <c r="H8164" t="s">
        <v>3876</v>
      </c>
      <c r="I8164">
        <v>2524</v>
      </c>
      <c r="J8164" s="41">
        <v>1.3640000000000003E-2</v>
      </c>
      <c r="K8164" s="42">
        <v>34.427360000000007</v>
      </c>
      <c r="L8164" s="43">
        <v>1.53</v>
      </c>
      <c r="M8164" s="42">
        <v>52.673860800000014</v>
      </c>
      <c r="N8164">
        <v>7</v>
      </c>
      <c r="O8164" s="43">
        <v>319</v>
      </c>
      <c r="P8164" s="42">
        <v>90</v>
      </c>
      <c r="Q8164" s="42">
        <v>13.5</v>
      </c>
      <c r="R8164" s="42">
        <v>3</v>
      </c>
    </row>
    <row r="8165" spans="1:18" x14ac:dyDescent="0.3">
      <c r="A8165" t="s">
        <v>3924</v>
      </c>
      <c r="B8165" s="17">
        <v>45174</v>
      </c>
      <c r="C8165" t="s">
        <v>543</v>
      </c>
      <c r="D8165" t="s">
        <v>3928</v>
      </c>
      <c r="E8165" t="s">
        <v>3929</v>
      </c>
      <c r="F8165" t="s">
        <v>3930</v>
      </c>
      <c r="G8165" t="s">
        <v>3877</v>
      </c>
      <c r="H8165" t="s">
        <v>3876</v>
      </c>
      <c r="I8165">
        <v>1426</v>
      </c>
      <c r="J8165" s="41">
        <v>8.8000000000000005E-3</v>
      </c>
      <c r="K8165" s="42">
        <v>12.5488</v>
      </c>
      <c r="L8165" s="43">
        <v>1.41</v>
      </c>
      <c r="M8165" s="42">
        <v>17.693808000000001</v>
      </c>
      <c r="N8165">
        <v>9</v>
      </c>
      <c r="O8165" s="43">
        <v>462</v>
      </c>
      <c r="P8165" s="42">
        <v>130.79999999999998</v>
      </c>
      <c r="Q8165" s="42">
        <v>15</v>
      </c>
      <c r="R8165" s="42">
        <v>6</v>
      </c>
    </row>
    <row r="8166" spans="1:18" x14ac:dyDescent="0.3">
      <c r="A8166" t="s">
        <v>3924</v>
      </c>
      <c r="B8166" s="17">
        <v>45175</v>
      </c>
      <c r="C8166" t="s">
        <v>543</v>
      </c>
      <c r="D8166" t="s">
        <v>3928</v>
      </c>
      <c r="E8166" t="s">
        <v>3929</v>
      </c>
      <c r="F8166" t="s">
        <v>3930</v>
      </c>
      <c r="G8166" t="s">
        <v>3877</v>
      </c>
      <c r="H8166" t="s">
        <v>3876</v>
      </c>
      <c r="I8166">
        <v>1562</v>
      </c>
      <c r="J8166" s="41">
        <v>9.4600000000000014E-3</v>
      </c>
      <c r="K8166" s="42">
        <v>14.776520000000001</v>
      </c>
      <c r="L8166" s="43">
        <v>1.34</v>
      </c>
      <c r="M8166" s="42">
        <v>19.800536800000003</v>
      </c>
      <c r="N8166">
        <v>6</v>
      </c>
      <c r="O8166" s="43">
        <v>431</v>
      </c>
      <c r="P8166" s="42">
        <v>81.599999999999994</v>
      </c>
      <c r="Q8166" s="42">
        <v>24</v>
      </c>
      <c r="R8166" s="42">
        <v>9</v>
      </c>
    </row>
    <row r="8167" spans="1:18" x14ac:dyDescent="0.3">
      <c r="A8167" t="s">
        <v>3924</v>
      </c>
      <c r="B8167" s="17">
        <v>45176</v>
      </c>
      <c r="C8167" t="s">
        <v>543</v>
      </c>
      <c r="D8167" t="s">
        <v>3928</v>
      </c>
      <c r="E8167" t="s">
        <v>3929</v>
      </c>
      <c r="F8167" t="s">
        <v>3930</v>
      </c>
      <c r="G8167" t="s">
        <v>3877</v>
      </c>
      <c r="H8167" t="s">
        <v>3876</v>
      </c>
      <c r="I8167">
        <v>2761</v>
      </c>
      <c r="J8167" s="41">
        <v>1.2100000000000001E-2</v>
      </c>
      <c r="K8167" s="42">
        <v>33.408100000000005</v>
      </c>
      <c r="L8167" s="43">
        <v>1.75</v>
      </c>
      <c r="M8167" s="42">
        <v>58.464175000000012</v>
      </c>
      <c r="N8167">
        <v>3</v>
      </c>
      <c r="O8167" s="43">
        <v>122</v>
      </c>
      <c r="P8167" s="42">
        <v>99.6</v>
      </c>
      <c r="Q8167" s="42">
        <v>22.5</v>
      </c>
      <c r="R8167" s="42">
        <v>2</v>
      </c>
    </row>
    <row r="8168" spans="1:18" x14ac:dyDescent="0.3">
      <c r="A8168" t="s">
        <v>3924</v>
      </c>
      <c r="B8168" s="17">
        <v>45177</v>
      </c>
      <c r="C8168" t="s">
        <v>543</v>
      </c>
      <c r="D8168" t="s">
        <v>3928</v>
      </c>
      <c r="E8168" t="s">
        <v>3929</v>
      </c>
      <c r="F8168" t="s">
        <v>3930</v>
      </c>
      <c r="G8168" t="s">
        <v>3877</v>
      </c>
      <c r="H8168" t="s">
        <v>3876</v>
      </c>
      <c r="I8168">
        <v>1853</v>
      </c>
      <c r="J8168" s="41">
        <v>1.298E-2</v>
      </c>
      <c r="K8168" s="42">
        <v>24.051940000000002</v>
      </c>
      <c r="L8168" s="43">
        <v>1.89</v>
      </c>
      <c r="M8168" s="42">
        <v>45.458166599999998</v>
      </c>
      <c r="N8168">
        <v>3</v>
      </c>
      <c r="O8168" s="43">
        <v>215</v>
      </c>
      <c r="P8168" s="42">
        <v>87.6</v>
      </c>
      <c r="Q8168" s="42">
        <v>10.5</v>
      </c>
      <c r="R8168" s="42">
        <v>7</v>
      </c>
    </row>
    <row r="8169" spans="1:18" x14ac:dyDescent="0.3">
      <c r="A8169" t="s">
        <v>3924</v>
      </c>
      <c r="B8169" s="17">
        <v>45178</v>
      </c>
      <c r="C8169" t="s">
        <v>543</v>
      </c>
      <c r="D8169" t="s">
        <v>3928</v>
      </c>
      <c r="E8169" t="s">
        <v>3929</v>
      </c>
      <c r="F8169" t="s">
        <v>3930</v>
      </c>
      <c r="G8169" t="s">
        <v>3877</v>
      </c>
      <c r="H8169" t="s">
        <v>3876</v>
      </c>
      <c r="I8169">
        <v>2386</v>
      </c>
      <c r="J8169" s="41">
        <v>1.4410000000000001E-2</v>
      </c>
      <c r="K8169" s="42">
        <v>34.382260000000002</v>
      </c>
      <c r="L8169" s="43">
        <v>0.56000000000000005</v>
      </c>
      <c r="M8169" s="42">
        <v>19.254065600000004</v>
      </c>
      <c r="N8169">
        <v>9</v>
      </c>
      <c r="O8169" s="43">
        <v>626</v>
      </c>
      <c r="P8169" s="42">
        <v>92.399999999999991</v>
      </c>
      <c r="Q8169" s="42">
        <v>15</v>
      </c>
      <c r="R8169" s="42">
        <v>10</v>
      </c>
    </row>
    <row r="8170" spans="1:18" x14ac:dyDescent="0.3">
      <c r="A8170" t="s">
        <v>3924</v>
      </c>
      <c r="B8170" s="17">
        <v>45179</v>
      </c>
      <c r="C8170" t="s">
        <v>543</v>
      </c>
      <c r="D8170" t="s">
        <v>3928</v>
      </c>
      <c r="E8170" t="s">
        <v>3929</v>
      </c>
      <c r="F8170" t="s">
        <v>3930</v>
      </c>
      <c r="G8170" t="s">
        <v>3877</v>
      </c>
      <c r="H8170" t="s">
        <v>3876</v>
      </c>
      <c r="I8170">
        <v>2321</v>
      </c>
      <c r="J8170" s="41">
        <v>1.2979999999999998E-2</v>
      </c>
      <c r="K8170" s="42">
        <v>30.126579999999997</v>
      </c>
      <c r="L8170" s="43">
        <v>0.88</v>
      </c>
      <c r="M8170" s="42">
        <v>26.511390399999996</v>
      </c>
      <c r="N8170">
        <v>3</v>
      </c>
      <c r="O8170" s="43">
        <v>279</v>
      </c>
      <c r="P8170" s="42">
        <v>104.39999999999999</v>
      </c>
      <c r="Q8170" s="42">
        <v>13.5</v>
      </c>
      <c r="R8170" s="42">
        <v>12</v>
      </c>
    </row>
    <row r="8171" spans="1:18" x14ac:dyDescent="0.3">
      <c r="A8171" t="s">
        <v>3924</v>
      </c>
      <c r="B8171" s="17">
        <v>45180</v>
      </c>
      <c r="C8171" t="s">
        <v>543</v>
      </c>
      <c r="D8171" t="s">
        <v>3928</v>
      </c>
      <c r="E8171" t="s">
        <v>3929</v>
      </c>
      <c r="F8171" t="s">
        <v>3930</v>
      </c>
      <c r="G8171" t="s">
        <v>3877</v>
      </c>
      <c r="H8171" t="s">
        <v>3876</v>
      </c>
      <c r="I8171">
        <v>2068</v>
      </c>
      <c r="J8171" s="41">
        <v>1.3750000000000002E-2</v>
      </c>
      <c r="K8171" s="42">
        <v>28.435000000000002</v>
      </c>
      <c r="L8171" s="43">
        <v>1.17</v>
      </c>
      <c r="M8171" s="42">
        <v>33.268950000000004</v>
      </c>
      <c r="N8171">
        <v>7</v>
      </c>
      <c r="O8171" s="43">
        <v>233</v>
      </c>
      <c r="P8171" s="42">
        <v>109.2</v>
      </c>
      <c r="Q8171" s="42">
        <v>28.5</v>
      </c>
      <c r="R8171" s="42">
        <v>14</v>
      </c>
    </row>
    <row r="8172" spans="1:18" x14ac:dyDescent="0.3">
      <c r="A8172" t="s">
        <v>3924</v>
      </c>
      <c r="B8172" s="17">
        <v>45181</v>
      </c>
      <c r="C8172" t="s">
        <v>543</v>
      </c>
      <c r="D8172" t="s">
        <v>3928</v>
      </c>
      <c r="E8172" t="s">
        <v>3929</v>
      </c>
      <c r="F8172" t="s">
        <v>3930</v>
      </c>
      <c r="G8172" t="s">
        <v>3877</v>
      </c>
      <c r="H8172" t="s">
        <v>3876</v>
      </c>
      <c r="I8172">
        <v>2046</v>
      </c>
      <c r="J8172" s="41">
        <v>1.2650000000000003E-2</v>
      </c>
      <c r="K8172" s="42">
        <v>25.881900000000005</v>
      </c>
      <c r="L8172" s="43">
        <v>1.92</v>
      </c>
      <c r="M8172" s="42">
        <v>49.693248000000011</v>
      </c>
      <c r="N8172">
        <v>5</v>
      </c>
      <c r="O8172" s="43">
        <v>272</v>
      </c>
      <c r="P8172" s="42">
        <v>123.6</v>
      </c>
      <c r="Q8172" s="42">
        <v>10.5</v>
      </c>
      <c r="R8172" s="42">
        <v>13</v>
      </c>
    </row>
    <row r="8173" spans="1:18" x14ac:dyDescent="0.3">
      <c r="A8173" t="s">
        <v>3924</v>
      </c>
      <c r="B8173" s="17">
        <v>45182</v>
      </c>
      <c r="C8173" t="s">
        <v>543</v>
      </c>
      <c r="D8173" t="s">
        <v>3928</v>
      </c>
      <c r="E8173" t="s">
        <v>3929</v>
      </c>
      <c r="F8173" t="s">
        <v>3930</v>
      </c>
      <c r="G8173" t="s">
        <v>3877</v>
      </c>
      <c r="H8173" t="s">
        <v>3876</v>
      </c>
      <c r="I8173">
        <v>2442</v>
      </c>
      <c r="J8173" s="41">
        <v>1.2540000000000001E-2</v>
      </c>
      <c r="K8173" s="42">
        <v>30.622680000000003</v>
      </c>
      <c r="L8173" s="43">
        <v>2.09</v>
      </c>
      <c r="M8173" s="42">
        <v>64.001401200000004</v>
      </c>
      <c r="N8173">
        <v>2</v>
      </c>
      <c r="O8173" s="43">
        <v>169</v>
      </c>
      <c r="P8173" s="42">
        <v>91.2</v>
      </c>
      <c r="Q8173" s="42">
        <v>24</v>
      </c>
      <c r="R8173" s="42">
        <v>3</v>
      </c>
    </row>
    <row r="8174" spans="1:18" x14ac:dyDescent="0.3">
      <c r="A8174" t="s">
        <v>3924</v>
      </c>
      <c r="B8174" s="17">
        <v>45183</v>
      </c>
      <c r="C8174" t="s">
        <v>543</v>
      </c>
      <c r="D8174" t="s">
        <v>3928</v>
      </c>
      <c r="E8174" t="s">
        <v>3929</v>
      </c>
      <c r="F8174" t="s">
        <v>3930</v>
      </c>
      <c r="G8174" t="s">
        <v>3877</v>
      </c>
      <c r="H8174" t="s">
        <v>3876</v>
      </c>
      <c r="I8174">
        <v>1902</v>
      </c>
      <c r="J8174" s="41">
        <v>1.0560000000000002E-2</v>
      </c>
      <c r="K8174" s="42">
        <v>20.085120000000003</v>
      </c>
      <c r="L8174" s="43">
        <v>0.56999999999999995</v>
      </c>
      <c r="M8174" s="42">
        <v>11.448518400000001</v>
      </c>
      <c r="N8174">
        <v>9</v>
      </c>
      <c r="O8174" s="43">
        <v>603</v>
      </c>
      <c r="P8174" s="42">
        <v>87.6</v>
      </c>
      <c r="Q8174" s="42">
        <v>13.5</v>
      </c>
      <c r="R8174" s="42">
        <v>3</v>
      </c>
    </row>
    <row r="8175" spans="1:18" x14ac:dyDescent="0.3">
      <c r="A8175" t="s">
        <v>3924</v>
      </c>
      <c r="B8175" s="17">
        <v>45184</v>
      </c>
      <c r="C8175" t="s">
        <v>543</v>
      </c>
      <c r="D8175" t="s">
        <v>3928</v>
      </c>
      <c r="E8175" t="s">
        <v>3929</v>
      </c>
      <c r="F8175" t="s">
        <v>3930</v>
      </c>
      <c r="G8175" t="s">
        <v>3877</v>
      </c>
      <c r="H8175" t="s">
        <v>3876</v>
      </c>
      <c r="I8175">
        <v>2079</v>
      </c>
      <c r="J8175" s="41">
        <v>1.4849999999999999E-2</v>
      </c>
      <c r="K8175" s="42">
        <v>30.873149999999995</v>
      </c>
      <c r="L8175" s="43">
        <v>1.21</v>
      </c>
      <c r="M8175" s="42">
        <v>37.356511499999996</v>
      </c>
      <c r="N8175">
        <v>6</v>
      </c>
      <c r="O8175" s="43">
        <v>401</v>
      </c>
      <c r="P8175" s="42">
        <v>120</v>
      </c>
      <c r="Q8175" s="42">
        <v>28.5</v>
      </c>
      <c r="R8175" s="42">
        <v>7</v>
      </c>
    </row>
    <row r="8176" spans="1:18" x14ac:dyDescent="0.3">
      <c r="A8176" t="s">
        <v>3924</v>
      </c>
      <c r="B8176" s="17">
        <v>45185</v>
      </c>
      <c r="C8176" t="s">
        <v>543</v>
      </c>
      <c r="D8176" t="s">
        <v>3928</v>
      </c>
      <c r="E8176" t="s">
        <v>3929</v>
      </c>
      <c r="F8176" t="s">
        <v>3930</v>
      </c>
      <c r="G8176" t="s">
        <v>3877</v>
      </c>
      <c r="H8176" t="s">
        <v>3876</v>
      </c>
      <c r="I8176">
        <v>2513</v>
      </c>
      <c r="J8176" s="41">
        <v>1.4410000000000001E-2</v>
      </c>
      <c r="K8176" s="42">
        <v>36.212330000000001</v>
      </c>
      <c r="L8176" s="43">
        <v>1</v>
      </c>
      <c r="M8176" s="42">
        <v>36.212330000000001</v>
      </c>
      <c r="N8176">
        <v>5</v>
      </c>
      <c r="O8176" s="43">
        <v>178</v>
      </c>
      <c r="P8176" s="42">
        <v>105.6</v>
      </c>
      <c r="Q8176" s="42">
        <v>28.5</v>
      </c>
      <c r="R8176" s="42">
        <v>3</v>
      </c>
    </row>
    <row r="8177" spans="1:18" x14ac:dyDescent="0.3">
      <c r="A8177" t="s">
        <v>3924</v>
      </c>
      <c r="B8177" s="17">
        <v>45186</v>
      </c>
      <c r="C8177" t="s">
        <v>543</v>
      </c>
      <c r="D8177" t="s">
        <v>3928</v>
      </c>
      <c r="E8177" t="s">
        <v>3929</v>
      </c>
      <c r="F8177" t="s">
        <v>3930</v>
      </c>
      <c r="G8177" t="s">
        <v>3877</v>
      </c>
      <c r="H8177" t="s">
        <v>3876</v>
      </c>
      <c r="I8177">
        <v>1545</v>
      </c>
      <c r="J8177" s="41">
        <v>9.5700000000000021E-3</v>
      </c>
      <c r="K8177" s="42">
        <v>14.785650000000004</v>
      </c>
      <c r="L8177" s="43">
        <v>1.9</v>
      </c>
      <c r="M8177" s="42">
        <v>28.092735000000005</v>
      </c>
      <c r="N8177">
        <v>6</v>
      </c>
      <c r="O8177" s="43">
        <v>527</v>
      </c>
      <c r="P8177" s="42">
        <v>114</v>
      </c>
      <c r="Q8177" s="42">
        <v>16.5</v>
      </c>
      <c r="R8177" s="42">
        <v>6</v>
      </c>
    </row>
    <row r="8178" spans="1:18" x14ac:dyDescent="0.3">
      <c r="A8178" t="s">
        <v>3924</v>
      </c>
      <c r="B8178" s="17">
        <v>45187</v>
      </c>
      <c r="C8178" t="s">
        <v>543</v>
      </c>
      <c r="D8178" t="s">
        <v>3928</v>
      </c>
      <c r="E8178" t="s">
        <v>3929</v>
      </c>
      <c r="F8178" t="s">
        <v>3930</v>
      </c>
      <c r="G8178" t="s">
        <v>3877</v>
      </c>
      <c r="H8178" t="s">
        <v>3876</v>
      </c>
      <c r="I8178">
        <v>1984</v>
      </c>
      <c r="J8178" s="41">
        <v>9.9000000000000025E-3</v>
      </c>
      <c r="K8178" s="42">
        <v>19.641600000000004</v>
      </c>
      <c r="L8178" s="43">
        <v>0.62</v>
      </c>
      <c r="M8178" s="42">
        <v>12.177792000000002</v>
      </c>
      <c r="N8178">
        <v>3</v>
      </c>
      <c r="O8178" s="43">
        <v>132</v>
      </c>
      <c r="P8178" s="42">
        <v>90</v>
      </c>
      <c r="Q8178" s="42">
        <v>19.5</v>
      </c>
      <c r="R8178" s="42">
        <v>4</v>
      </c>
    </row>
    <row r="8179" spans="1:18" x14ac:dyDescent="0.3">
      <c r="A8179" t="s">
        <v>3924</v>
      </c>
      <c r="B8179" s="17">
        <v>45188</v>
      </c>
      <c r="C8179" t="s">
        <v>543</v>
      </c>
      <c r="D8179" t="s">
        <v>3928</v>
      </c>
      <c r="E8179" t="s">
        <v>3929</v>
      </c>
      <c r="F8179" t="s">
        <v>3930</v>
      </c>
      <c r="G8179" t="s">
        <v>3877</v>
      </c>
      <c r="H8179" t="s">
        <v>3876</v>
      </c>
      <c r="I8179">
        <v>2649</v>
      </c>
      <c r="J8179" s="41">
        <v>9.3500000000000007E-3</v>
      </c>
      <c r="K8179" s="42">
        <v>24.768150000000002</v>
      </c>
      <c r="L8179" s="43">
        <v>1.7</v>
      </c>
      <c r="M8179" s="42">
        <v>42.105855000000005</v>
      </c>
      <c r="N8179">
        <v>2</v>
      </c>
      <c r="O8179" s="43">
        <v>87</v>
      </c>
      <c r="P8179" s="42">
        <v>85.2</v>
      </c>
      <c r="Q8179" s="42">
        <v>12</v>
      </c>
      <c r="R8179" s="42">
        <v>6</v>
      </c>
    </row>
    <row r="8180" spans="1:18" x14ac:dyDescent="0.3">
      <c r="A8180" t="s">
        <v>3924</v>
      </c>
      <c r="B8180" s="17">
        <v>45189</v>
      </c>
      <c r="C8180" t="s">
        <v>543</v>
      </c>
      <c r="D8180" t="s">
        <v>3928</v>
      </c>
      <c r="E8180" t="s">
        <v>3929</v>
      </c>
      <c r="F8180" t="s">
        <v>3930</v>
      </c>
      <c r="G8180" t="s">
        <v>3877</v>
      </c>
      <c r="H8180" t="s">
        <v>3876</v>
      </c>
      <c r="I8180">
        <v>2378</v>
      </c>
      <c r="J8180" s="41">
        <v>1.2540000000000001E-2</v>
      </c>
      <c r="K8180" s="42">
        <v>29.820120000000003</v>
      </c>
      <c r="L8180" s="43">
        <v>1.46</v>
      </c>
      <c r="M8180" s="42">
        <v>43.5373752</v>
      </c>
      <c r="N8180">
        <v>6</v>
      </c>
      <c r="O8180" s="43">
        <v>278</v>
      </c>
      <c r="P8180" s="42">
        <v>100.8</v>
      </c>
      <c r="Q8180" s="42">
        <v>6</v>
      </c>
      <c r="R8180" s="42">
        <v>11</v>
      </c>
    </row>
    <row r="8181" spans="1:18" x14ac:dyDescent="0.3">
      <c r="A8181" t="s">
        <v>3924</v>
      </c>
      <c r="B8181" s="17">
        <v>45190</v>
      </c>
      <c r="C8181" t="s">
        <v>543</v>
      </c>
      <c r="D8181" t="s">
        <v>3928</v>
      </c>
      <c r="E8181" t="s">
        <v>3929</v>
      </c>
      <c r="F8181" t="s">
        <v>3930</v>
      </c>
      <c r="G8181" t="s">
        <v>3877</v>
      </c>
      <c r="H8181" t="s">
        <v>3876</v>
      </c>
      <c r="I8181">
        <v>1716</v>
      </c>
      <c r="J8181" s="41">
        <v>7.810000000000001E-3</v>
      </c>
      <c r="K8181" s="42">
        <v>13.401960000000003</v>
      </c>
      <c r="L8181" s="43">
        <v>1.86</v>
      </c>
      <c r="M8181" s="42">
        <v>24.927645600000005</v>
      </c>
      <c r="N8181">
        <v>7</v>
      </c>
      <c r="O8181" s="43">
        <v>416</v>
      </c>
      <c r="P8181" s="42">
        <v>121.19999999999999</v>
      </c>
      <c r="Q8181" s="42">
        <v>19.5</v>
      </c>
      <c r="R8181" s="42">
        <v>1</v>
      </c>
    </row>
    <row r="8182" spans="1:18" x14ac:dyDescent="0.3">
      <c r="A8182" t="s">
        <v>3924</v>
      </c>
      <c r="B8182" s="17">
        <v>45191</v>
      </c>
      <c r="C8182" t="s">
        <v>543</v>
      </c>
      <c r="D8182" t="s">
        <v>3928</v>
      </c>
      <c r="E8182" t="s">
        <v>3929</v>
      </c>
      <c r="F8182" t="s">
        <v>3930</v>
      </c>
      <c r="G8182" t="s">
        <v>3877</v>
      </c>
      <c r="H8182" t="s">
        <v>3876</v>
      </c>
      <c r="I8182">
        <v>2763</v>
      </c>
      <c r="J8182" s="41">
        <v>1.375E-2</v>
      </c>
      <c r="K8182" s="42">
        <v>37.991250000000001</v>
      </c>
      <c r="L8182" s="43">
        <v>2.12</v>
      </c>
      <c r="M8182" s="42">
        <v>80.541450000000012</v>
      </c>
      <c r="N8182">
        <v>3</v>
      </c>
      <c r="O8182" s="43">
        <v>243</v>
      </c>
      <c r="P8182" s="42">
        <v>115.19999999999999</v>
      </c>
      <c r="Q8182" s="42">
        <v>13.5</v>
      </c>
      <c r="R8182" s="42">
        <v>9</v>
      </c>
    </row>
    <row r="8183" spans="1:18" x14ac:dyDescent="0.3">
      <c r="A8183" t="s">
        <v>3924</v>
      </c>
      <c r="B8183" s="17">
        <v>45192</v>
      </c>
      <c r="C8183" t="s">
        <v>543</v>
      </c>
      <c r="D8183" t="s">
        <v>3928</v>
      </c>
      <c r="E8183" t="s">
        <v>3929</v>
      </c>
      <c r="F8183" t="s">
        <v>3930</v>
      </c>
      <c r="G8183" t="s">
        <v>3877</v>
      </c>
      <c r="H8183" t="s">
        <v>3876</v>
      </c>
      <c r="I8183">
        <v>1687</v>
      </c>
      <c r="J8183" s="41">
        <v>9.7900000000000001E-3</v>
      </c>
      <c r="K8183" s="42">
        <v>16.515730000000001</v>
      </c>
      <c r="L8183" s="43">
        <v>1.7</v>
      </c>
      <c r="M8183" s="42">
        <v>28.076741000000002</v>
      </c>
      <c r="N8183">
        <v>3</v>
      </c>
      <c r="O8183" s="43">
        <v>145</v>
      </c>
      <c r="P8183" s="42">
        <v>116.39999999999999</v>
      </c>
      <c r="Q8183" s="42">
        <v>24</v>
      </c>
      <c r="R8183" s="42">
        <v>7</v>
      </c>
    </row>
    <row r="8184" spans="1:18" x14ac:dyDescent="0.3">
      <c r="A8184" t="s">
        <v>3924</v>
      </c>
      <c r="B8184" s="17">
        <v>45193</v>
      </c>
      <c r="C8184" t="s">
        <v>543</v>
      </c>
      <c r="D8184" t="s">
        <v>3928</v>
      </c>
      <c r="E8184" t="s">
        <v>3929</v>
      </c>
      <c r="F8184" t="s">
        <v>3930</v>
      </c>
      <c r="G8184" t="s">
        <v>3877</v>
      </c>
      <c r="H8184" t="s">
        <v>3876</v>
      </c>
      <c r="I8184">
        <v>1500</v>
      </c>
      <c r="J8184" s="41">
        <v>1.1000000000000001E-2</v>
      </c>
      <c r="K8184" s="42">
        <v>16.5</v>
      </c>
      <c r="L8184" s="43">
        <v>1.77</v>
      </c>
      <c r="M8184" s="42">
        <v>29.205000000000002</v>
      </c>
      <c r="N8184">
        <v>7</v>
      </c>
      <c r="O8184" s="43">
        <v>228</v>
      </c>
      <c r="P8184" s="42">
        <v>112.8</v>
      </c>
      <c r="Q8184" s="42">
        <v>19.5</v>
      </c>
      <c r="R8184" s="42">
        <v>5</v>
      </c>
    </row>
    <row r="8185" spans="1:18" x14ac:dyDescent="0.3">
      <c r="A8185" t="s">
        <v>3924</v>
      </c>
      <c r="B8185" s="17">
        <v>45194</v>
      </c>
      <c r="C8185" t="s">
        <v>543</v>
      </c>
      <c r="D8185" t="s">
        <v>3928</v>
      </c>
      <c r="E8185" t="s">
        <v>3929</v>
      </c>
      <c r="F8185" t="s">
        <v>3930</v>
      </c>
      <c r="G8185" t="s">
        <v>3877</v>
      </c>
      <c r="H8185" t="s">
        <v>3876</v>
      </c>
      <c r="I8185">
        <v>1527</v>
      </c>
      <c r="J8185" s="41">
        <v>1.529E-2</v>
      </c>
      <c r="K8185" s="42">
        <v>23.347829999999998</v>
      </c>
      <c r="L8185" s="43">
        <v>2</v>
      </c>
      <c r="M8185" s="42">
        <v>46.695659999999997</v>
      </c>
      <c r="N8185">
        <v>6</v>
      </c>
      <c r="O8185" s="43">
        <v>542</v>
      </c>
      <c r="P8185" s="42">
        <v>105.6</v>
      </c>
      <c r="Q8185" s="42">
        <v>7.5</v>
      </c>
      <c r="R8185" s="42">
        <v>13</v>
      </c>
    </row>
    <row r="8186" spans="1:18" x14ac:dyDescent="0.3">
      <c r="A8186" t="s">
        <v>3924</v>
      </c>
      <c r="B8186" s="17">
        <v>45195</v>
      </c>
      <c r="C8186" t="s">
        <v>543</v>
      </c>
      <c r="D8186" t="s">
        <v>3928</v>
      </c>
      <c r="E8186" t="s">
        <v>3929</v>
      </c>
      <c r="F8186" t="s">
        <v>3930</v>
      </c>
      <c r="G8186" t="s">
        <v>3877</v>
      </c>
      <c r="H8186" t="s">
        <v>3876</v>
      </c>
      <c r="I8186">
        <v>2688</v>
      </c>
      <c r="J8186" s="41">
        <v>1.3969999999999998E-2</v>
      </c>
      <c r="K8186" s="42">
        <v>37.551359999999995</v>
      </c>
      <c r="L8186" s="43">
        <v>1.83</v>
      </c>
      <c r="M8186" s="42">
        <v>68.718988799999991</v>
      </c>
      <c r="N8186">
        <v>6</v>
      </c>
      <c r="O8186" s="43">
        <v>391</v>
      </c>
      <c r="P8186" s="42">
        <v>108</v>
      </c>
      <c r="Q8186" s="42">
        <v>30</v>
      </c>
      <c r="R8186" s="42">
        <v>1</v>
      </c>
    </row>
    <row r="8187" spans="1:18" x14ac:dyDescent="0.3">
      <c r="A8187" t="s">
        <v>3924</v>
      </c>
      <c r="B8187" s="17">
        <v>45196</v>
      </c>
      <c r="C8187" t="s">
        <v>543</v>
      </c>
      <c r="D8187" t="s">
        <v>3928</v>
      </c>
      <c r="E8187" t="s">
        <v>3929</v>
      </c>
      <c r="F8187" t="s">
        <v>3930</v>
      </c>
      <c r="G8187" t="s">
        <v>3877</v>
      </c>
      <c r="H8187" t="s">
        <v>3876</v>
      </c>
      <c r="I8187">
        <v>2024</v>
      </c>
      <c r="J8187" s="41">
        <v>1.4409999999999999E-2</v>
      </c>
      <c r="K8187" s="42">
        <v>29.165839999999999</v>
      </c>
      <c r="L8187" s="43">
        <v>1.41</v>
      </c>
      <c r="M8187" s="42">
        <v>41.1238344</v>
      </c>
      <c r="N8187">
        <v>4</v>
      </c>
      <c r="O8187" s="43">
        <v>380</v>
      </c>
      <c r="P8187" s="42">
        <v>98.399999999999991</v>
      </c>
      <c r="Q8187" s="42">
        <v>22.5</v>
      </c>
      <c r="R8187" s="42">
        <v>7</v>
      </c>
    </row>
    <row r="8188" spans="1:18" x14ac:dyDescent="0.3">
      <c r="A8188" t="s">
        <v>3924</v>
      </c>
      <c r="B8188" s="17">
        <v>45197</v>
      </c>
      <c r="C8188" t="s">
        <v>543</v>
      </c>
      <c r="D8188" t="s">
        <v>3928</v>
      </c>
      <c r="E8188" t="s">
        <v>3929</v>
      </c>
      <c r="F8188" t="s">
        <v>3930</v>
      </c>
      <c r="G8188" t="s">
        <v>3877</v>
      </c>
      <c r="H8188" t="s">
        <v>3876</v>
      </c>
      <c r="I8188">
        <v>2359</v>
      </c>
      <c r="J8188" s="41">
        <v>1.1990000000000002E-2</v>
      </c>
      <c r="K8188" s="42">
        <v>28.284410000000005</v>
      </c>
      <c r="L8188" s="43">
        <v>1.62</v>
      </c>
      <c r="M8188" s="42">
        <v>45.820744200000007</v>
      </c>
      <c r="N8188">
        <v>6</v>
      </c>
      <c r="O8188" s="43">
        <v>278</v>
      </c>
      <c r="P8188" s="42">
        <v>118.8</v>
      </c>
      <c r="Q8188" s="42">
        <v>16.5</v>
      </c>
      <c r="R8188" s="42">
        <v>7</v>
      </c>
    </row>
    <row r="8189" spans="1:18" x14ac:dyDescent="0.3">
      <c r="A8189" t="s">
        <v>3924</v>
      </c>
      <c r="B8189" s="17">
        <v>45198</v>
      </c>
      <c r="C8189" t="s">
        <v>543</v>
      </c>
      <c r="D8189" t="s">
        <v>3928</v>
      </c>
      <c r="E8189" t="s">
        <v>3929</v>
      </c>
      <c r="F8189" t="s">
        <v>3930</v>
      </c>
      <c r="G8189" t="s">
        <v>3877</v>
      </c>
      <c r="H8189" t="s">
        <v>3876</v>
      </c>
      <c r="I8189">
        <v>1972</v>
      </c>
      <c r="J8189" s="41">
        <v>1.2760000000000001E-2</v>
      </c>
      <c r="K8189" s="42">
        <v>25.16272</v>
      </c>
      <c r="L8189" s="43">
        <v>0.61</v>
      </c>
      <c r="M8189" s="42">
        <v>15.349259200000001</v>
      </c>
      <c r="N8189">
        <v>8</v>
      </c>
      <c r="O8189" s="43">
        <v>625</v>
      </c>
      <c r="P8189" s="42">
        <v>91.2</v>
      </c>
      <c r="Q8189" s="42">
        <v>22.5</v>
      </c>
      <c r="R8189" s="42">
        <v>12</v>
      </c>
    </row>
    <row r="8190" spans="1:18" x14ac:dyDescent="0.3">
      <c r="A8190" t="s">
        <v>3924</v>
      </c>
      <c r="B8190" s="17">
        <v>45199</v>
      </c>
      <c r="C8190" t="s">
        <v>543</v>
      </c>
      <c r="D8190" t="s">
        <v>3928</v>
      </c>
      <c r="E8190" t="s">
        <v>3929</v>
      </c>
      <c r="F8190" t="s">
        <v>3930</v>
      </c>
      <c r="G8190" t="s">
        <v>3877</v>
      </c>
      <c r="H8190" t="s">
        <v>3876</v>
      </c>
      <c r="I8190">
        <v>1442</v>
      </c>
      <c r="J8190" s="41">
        <v>1.0120000000000001E-2</v>
      </c>
      <c r="K8190" s="42">
        <v>14.59304</v>
      </c>
      <c r="L8190" s="43">
        <v>0.95</v>
      </c>
      <c r="M8190" s="42">
        <v>13.863387999999999</v>
      </c>
      <c r="N8190">
        <v>3</v>
      </c>
      <c r="O8190" s="43">
        <v>182</v>
      </c>
      <c r="P8190" s="42">
        <v>97.2</v>
      </c>
      <c r="Q8190" s="42">
        <v>28.5</v>
      </c>
      <c r="R8190" s="42">
        <v>6</v>
      </c>
    </row>
    <row r="8191" spans="1:18" x14ac:dyDescent="0.3">
      <c r="A8191" t="s">
        <v>3924</v>
      </c>
      <c r="B8191" s="17">
        <v>45200</v>
      </c>
      <c r="C8191" t="s">
        <v>543</v>
      </c>
      <c r="D8191" t="s">
        <v>3928</v>
      </c>
      <c r="E8191" t="s">
        <v>3929</v>
      </c>
      <c r="F8191" t="s">
        <v>3930</v>
      </c>
      <c r="G8191" t="s">
        <v>3877</v>
      </c>
      <c r="H8191" t="s">
        <v>3876</v>
      </c>
      <c r="I8191">
        <v>2096</v>
      </c>
      <c r="J8191" s="41">
        <v>1.1990000000000001E-2</v>
      </c>
      <c r="K8191" s="42">
        <v>25.131040000000002</v>
      </c>
      <c r="L8191" s="43">
        <v>1.06</v>
      </c>
      <c r="M8191" s="42">
        <v>26.638902400000003</v>
      </c>
      <c r="N8191">
        <v>7</v>
      </c>
      <c r="O8191" s="43">
        <v>409</v>
      </c>
      <c r="P8191" s="42">
        <v>72</v>
      </c>
      <c r="Q8191" s="42">
        <v>10.5</v>
      </c>
      <c r="R8191" s="42">
        <v>7</v>
      </c>
    </row>
    <row r="8192" spans="1:18" x14ac:dyDescent="0.3">
      <c r="A8192" t="s">
        <v>3924</v>
      </c>
      <c r="B8192" s="17">
        <v>45201</v>
      </c>
      <c r="C8192" t="s">
        <v>543</v>
      </c>
      <c r="D8192" t="s">
        <v>3928</v>
      </c>
      <c r="E8192" t="s">
        <v>3929</v>
      </c>
      <c r="F8192" t="s">
        <v>3930</v>
      </c>
      <c r="G8192" t="s">
        <v>3877</v>
      </c>
      <c r="H8192" t="s">
        <v>3876</v>
      </c>
      <c r="I8192">
        <v>2268</v>
      </c>
      <c r="J8192" s="41">
        <v>1.397E-2</v>
      </c>
      <c r="K8192" s="42">
        <v>31.683959999999999</v>
      </c>
      <c r="L8192" s="43">
        <v>2.06</v>
      </c>
      <c r="M8192" s="42">
        <v>65.268957599999993</v>
      </c>
      <c r="N8192">
        <v>9</v>
      </c>
      <c r="O8192" s="43">
        <v>508</v>
      </c>
      <c r="P8192" s="42">
        <v>78</v>
      </c>
      <c r="Q8192" s="42">
        <v>27</v>
      </c>
      <c r="R8192" s="42">
        <v>5</v>
      </c>
    </row>
    <row r="8193" spans="1:18" x14ac:dyDescent="0.3">
      <c r="A8193" t="s">
        <v>3924</v>
      </c>
      <c r="B8193" s="17">
        <v>45202</v>
      </c>
      <c r="C8193" t="s">
        <v>543</v>
      </c>
      <c r="D8193" t="s">
        <v>3928</v>
      </c>
      <c r="E8193" t="s">
        <v>3929</v>
      </c>
      <c r="F8193" t="s">
        <v>3930</v>
      </c>
      <c r="G8193" t="s">
        <v>3877</v>
      </c>
      <c r="H8193" t="s">
        <v>3876</v>
      </c>
      <c r="I8193">
        <v>1292</v>
      </c>
      <c r="J8193" s="41">
        <v>1.54E-2</v>
      </c>
      <c r="K8193" s="42">
        <v>19.896799999999999</v>
      </c>
      <c r="L8193" s="43">
        <v>1.54</v>
      </c>
      <c r="M8193" s="42">
        <v>30.641071999999998</v>
      </c>
      <c r="N8193">
        <v>9</v>
      </c>
      <c r="O8193" s="43">
        <v>335</v>
      </c>
      <c r="P8193" s="42">
        <v>118.8</v>
      </c>
      <c r="Q8193" s="42">
        <v>34.5</v>
      </c>
      <c r="R8193" s="42">
        <v>7</v>
      </c>
    </row>
    <row r="8194" spans="1:18" x14ac:dyDescent="0.3">
      <c r="A8194" t="s">
        <v>3924</v>
      </c>
      <c r="B8194" s="17">
        <v>45203</v>
      </c>
      <c r="C8194" t="s">
        <v>543</v>
      </c>
      <c r="D8194" t="s">
        <v>3928</v>
      </c>
      <c r="E8194" t="s">
        <v>3929</v>
      </c>
      <c r="F8194" t="s">
        <v>3930</v>
      </c>
      <c r="G8194" t="s">
        <v>3877</v>
      </c>
      <c r="H8194" t="s">
        <v>3876</v>
      </c>
      <c r="I8194">
        <v>1782</v>
      </c>
      <c r="J8194" s="41">
        <v>1.4300000000000002E-2</v>
      </c>
      <c r="K8194" s="42">
        <v>25.482600000000005</v>
      </c>
      <c r="L8194" s="43">
        <v>1.1100000000000001</v>
      </c>
      <c r="M8194" s="42">
        <v>28.285686000000009</v>
      </c>
      <c r="N8194">
        <v>8</v>
      </c>
      <c r="O8194" s="43">
        <v>720</v>
      </c>
      <c r="P8194" s="42">
        <v>121.19999999999999</v>
      </c>
      <c r="Q8194" s="42">
        <v>12</v>
      </c>
      <c r="R8194" s="42">
        <v>7</v>
      </c>
    </row>
    <row r="8195" spans="1:18" x14ac:dyDescent="0.3">
      <c r="A8195" t="s">
        <v>3924</v>
      </c>
      <c r="B8195" s="17">
        <v>45204</v>
      </c>
      <c r="C8195" t="s">
        <v>543</v>
      </c>
      <c r="D8195" t="s">
        <v>3928</v>
      </c>
      <c r="E8195" t="s">
        <v>3929</v>
      </c>
      <c r="F8195" t="s">
        <v>3930</v>
      </c>
      <c r="G8195" t="s">
        <v>3877</v>
      </c>
      <c r="H8195" t="s">
        <v>3876</v>
      </c>
      <c r="I8195">
        <v>2787</v>
      </c>
      <c r="J8195" s="41">
        <v>1.4849999999999999E-2</v>
      </c>
      <c r="K8195" s="42">
        <v>41.386949999999999</v>
      </c>
      <c r="L8195" s="43">
        <v>1.97</v>
      </c>
      <c r="M8195" s="42">
        <v>81.532291499999999</v>
      </c>
      <c r="N8195">
        <v>4</v>
      </c>
      <c r="O8195" s="43">
        <v>267</v>
      </c>
      <c r="P8195" s="42">
        <v>102</v>
      </c>
      <c r="Q8195" s="42">
        <v>30</v>
      </c>
      <c r="R8195" s="42">
        <v>11</v>
      </c>
    </row>
    <row r="8196" spans="1:18" x14ac:dyDescent="0.3">
      <c r="A8196" t="s">
        <v>3924</v>
      </c>
      <c r="B8196" s="17">
        <v>45205</v>
      </c>
      <c r="C8196" t="s">
        <v>543</v>
      </c>
      <c r="D8196" t="s">
        <v>3928</v>
      </c>
      <c r="E8196" t="s">
        <v>3929</v>
      </c>
      <c r="F8196" t="s">
        <v>3930</v>
      </c>
      <c r="G8196" t="s">
        <v>3877</v>
      </c>
      <c r="H8196" t="s">
        <v>3876</v>
      </c>
      <c r="I8196">
        <v>2841</v>
      </c>
      <c r="J8196" s="41">
        <v>1.2540000000000001E-2</v>
      </c>
      <c r="K8196" s="42">
        <v>35.626139999999999</v>
      </c>
      <c r="L8196" s="43">
        <v>0.87</v>
      </c>
      <c r="M8196" s="42">
        <v>30.9947418</v>
      </c>
      <c r="N8196">
        <v>4</v>
      </c>
      <c r="O8196" s="43">
        <v>122</v>
      </c>
      <c r="P8196" s="42">
        <v>97.2</v>
      </c>
      <c r="Q8196" s="42">
        <v>21</v>
      </c>
      <c r="R8196" s="42">
        <v>6</v>
      </c>
    </row>
    <row r="8197" spans="1:18" x14ac:dyDescent="0.3">
      <c r="A8197" t="s">
        <v>3924</v>
      </c>
      <c r="B8197" s="17">
        <v>45206</v>
      </c>
      <c r="C8197" t="s">
        <v>543</v>
      </c>
      <c r="D8197" t="s">
        <v>3928</v>
      </c>
      <c r="E8197" t="s">
        <v>3929</v>
      </c>
      <c r="F8197" t="s">
        <v>3930</v>
      </c>
      <c r="G8197" t="s">
        <v>3877</v>
      </c>
      <c r="H8197" t="s">
        <v>3876</v>
      </c>
      <c r="I8197">
        <v>1536</v>
      </c>
      <c r="J8197" s="41">
        <v>1.023E-2</v>
      </c>
      <c r="K8197" s="42">
        <v>15.713279999999999</v>
      </c>
      <c r="L8197" s="43">
        <v>1.39</v>
      </c>
      <c r="M8197" s="42">
        <v>21.841459199999999</v>
      </c>
      <c r="N8197">
        <v>3</v>
      </c>
      <c r="O8197" s="43">
        <v>172</v>
      </c>
      <c r="P8197" s="42">
        <v>123.6</v>
      </c>
      <c r="Q8197" s="42">
        <v>9</v>
      </c>
      <c r="R8197" s="42">
        <v>7</v>
      </c>
    </row>
    <row r="8198" spans="1:18" x14ac:dyDescent="0.3">
      <c r="A8198" t="s">
        <v>3924</v>
      </c>
      <c r="B8198" s="17">
        <v>45207</v>
      </c>
      <c r="C8198" t="s">
        <v>543</v>
      </c>
      <c r="D8198" t="s">
        <v>3928</v>
      </c>
      <c r="E8198" t="s">
        <v>3929</v>
      </c>
      <c r="F8198" t="s">
        <v>3930</v>
      </c>
      <c r="G8198" t="s">
        <v>3877</v>
      </c>
      <c r="H8198" t="s">
        <v>3876</v>
      </c>
      <c r="I8198">
        <v>2722</v>
      </c>
      <c r="J8198" s="41">
        <v>1.3200000000000002E-2</v>
      </c>
      <c r="K8198" s="42">
        <v>35.930400000000006</v>
      </c>
      <c r="L8198" s="43">
        <v>1.9</v>
      </c>
      <c r="M8198" s="42">
        <v>68.26776000000001</v>
      </c>
      <c r="N8198">
        <v>2</v>
      </c>
      <c r="O8198" s="43">
        <v>82</v>
      </c>
      <c r="P8198" s="42">
        <v>138</v>
      </c>
      <c r="Q8198" s="42">
        <v>21</v>
      </c>
      <c r="R8198" s="42">
        <v>9</v>
      </c>
    </row>
    <row r="8199" spans="1:18" x14ac:dyDescent="0.3">
      <c r="A8199" t="s">
        <v>3924</v>
      </c>
      <c r="B8199" s="17">
        <v>45208</v>
      </c>
      <c r="C8199" t="s">
        <v>543</v>
      </c>
      <c r="D8199" t="s">
        <v>3928</v>
      </c>
      <c r="E8199" t="s">
        <v>3929</v>
      </c>
      <c r="F8199" t="s">
        <v>3930</v>
      </c>
      <c r="G8199" t="s">
        <v>3877</v>
      </c>
      <c r="H8199" t="s">
        <v>3876</v>
      </c>
      <c r="I8199">
        <v>2011</v>
      </c>
      <c r="J8199" s="41">
        <v>1.4740000000000003E-2</v>
      </c>
      <c r="K8199" s="42">
        <v>29.642140000000005</v>
      </c>
      <c r="L8199" s="43">
        <v>0.55000000000000004</v>
      </c>
      <c r="M8199" s="42">
        <v>16.303177000000005</v>
      </c>
      <c r="N8199">
        <v>9</v>
      </c>
      <c r="O8199" s="43">
        <v>556</v>
      </c>
      <c r="P8199" s="42">
        <v>92.399999999999991</v>
      </c>
      <c r="Q8199" s="42">
        <v>22.5</v>
      </c>
      <c r="R8199" s="42">
        <v>4</v>
      </c>
    </row>
    <row r="8200" spans="1:18" x14ac:dyDescent="0.3">
      <c r="A8200" t="s">
        <v>3924</v>
      </c>
      <c r="B8200" s="17">
        <v>45209</v>
      </c>
      <c r="C8200" t="s">
        <v>543</v>
      </c>
      <c r="D8200" t="s">
        <v>3928</v>
      </c>
      <c r="E8200" t="s">
        <v>3929</v>
      </c>
      <c r="F8200" t="s">
        <v>3930</v>
      </c>
      <c r="G8200" t="s">
        <v>3877</v>
      </c>
      <c r="H8200" t="s">
        <v>3876</v>
      </c>
      <c r="I8200">
        <v>1358</v>
      </c>
      <c r="J8200" s="41">
        <v>1.3640000000000001E-2</v>
      </c>
      <c r="K8200" s="42">
        <v>18.523120000000002</v>
      </c>
      <c r="L8200" s="43">
        <v>0.95</v>
      </c>
      <c r="M8200" s="42">
        <v>17.596964</v>
      </c>
      <c r="N8200">
        <v>2</v>
      </c>
      <c r="O8200" s="43">
        <v>93</v>
      </c>
      <c r="P8200" s="42">
        <v>110.39999999999999</v>
      </c>
      <c r="Q8200" s="42">
        <v>22.5</v>
      </c>
      <c r="R8200" s="42">
        <v>10</v>
      </c>
    </row>
    <row r="8201" spans="1:18" x14ac:dyDescent="0.3">
      <c r="A8201" t="s">
        <v>3924</v>
      </c>
      <c r="B8201" s="17">
        <v>45210</v>
      </c>
      <c r="C8201" t="s">
        <v>543</v>
      </c>
      <c r="D8201" t="s">
        <v>3928</v>
      </c>
      <c r="E8201" t="s">
        <v>3929</v>
      </c>
      <c r="F8201" t="s">
        <v>3930</v>
      </c>
      <c r="G8201" t="s">
        <v>3877</v>
      </c>
      <c r="H8201" t="s">
        <v>3876</v>
      </c>
      <c r="I8201">
        <v>2690</v>
      </c>
      <c r="J8201" s="41">
        <v>1.0450000000000003E-2</v>
      </c>
      <c r="K8201" s="42">
        <v>28.110500000000009</v>
      </c>
      <c r="L8201" s="43">
        <v>1.86</v>
      </c>
      <c r="M8201" s="42">
        <v>52.285530000000023</v>
      </c>
      <c r="N8201">
        <v>4</v>
      </c>
      <c r="O8201" s="43">
        <v>181</v>
      </c>
      <c r="P8201" s="42">
        <v>100.8</v>
      </c>
      <c r="Q8201" s="42">
        <v>16.5</v>
      </c>
      <c r="R8201" s="42">
        <v>4</v>
      </c>
    </row>
    <row r="8202" spans="1:18" x14ac:dyDescent="0.3">
      <c r="A8202" t="s">
        <v>3924</v>
      </c>
      <c r="B8202" s="17">
        <v>45211</v>
      </c>
      <c r="C8202" t="s">
        <v>543</v>
      </c>
      <c r="D8202" t="s">
        <v>3928</v>
      </c>
      <c r="E8202" t="s">
        <v>3929</v>
      </c>
      <c r="F8202" t="s">
        <v>3930</v>
      </c>
      <c r="G8202" t="s">
        <v>3877</v>
      </c>
      <c r="H8202" t="s">
        <v>3876</v>
      </c>
      <c r="I8202">
        <v>1421</v>
      </c>
      <c r="J8202" s="41">
        <v>1.3860000000000001E-2</v>
      </c>
      <c r="K8202" s="42">
        <v>19.695060000000002</v>
      </c>
      <c r="L8202" s="43">
        <v>1.18</v>
      </c>
      <c r="M8202" s="42">
        <v>23.240170800000001</v>
      </c>
      <c r="N8202">
        <v>9</v>
      </c>
      <c r="O8202" s="43">
        <v>550</v>
      </c>
      <c r="P8202" s="42">
        <v>105.6</v>
      </c>
      <c r="Q8202" s="42">
        <v>10.5</v>
      </c>
      <c r="R8202" s="42">
        <v>13</v>
      </c>
    </row>
    <row r="8203" spans="1:18" x14ac:dyDescent="0.3">
      <c r="A8203" t="s">
        <v>3924</v>
      </c>
      <c r="B8203" s="17">
        <v>45212</v>
      </c>
      <c r="C8203" t="s">
        <v>543</v>
      </c>
      <c r="D8203" t="s">
        <v>3928</v>
      </c>
      <c r="E8203" t="s">
        <v>3929</v>
      </c>
      <c r="F8203" t="s">
        <v>3930</v>
      </c>
      <c r="G8203" t="s">
        <v>3877</v>
      </c>
      <c r="H8203" t="s">
        <v>3876</v>
      </c>
      <c r="I8203">
        <v>1570</v>
      </c>
      <c r="J8203" s="41">
        <v>1.5949999999999999E-2</v>
      </c>
      <c r="K8203" s="42">
        <v>25.041499999999999</v>
      </c>
      <c r="L8203" s="43">
        <v>1.69</v>
      </c>
      <c r="M8203" s="42">
        <v>42.320135000000001</v>
      </c>
      <c r="N8203">
        <v>6</v>
      </c>
      <c r="O8203" s="43">
        <v>313</v>
      </c>
      <c r="P8203" s="42">
        <v>118.8</v>
      </c>
      <c r="Q8203" s="42">
        <v>13.5</v>
      </c>
      <c r="R8203" s="42">
        <v>10</v>
      </c>
    </row>
    <row r="8204" spans="1:18" x14ac:dyDescent="0.3">
      <c r="A8204" t="s">
        <v>3924</v>
      </c>
      <c r="B8204" s="17">
        <v>45213</v>
      </c>
      <c r="C8204" t="s">
        <v>543</v>
      </c>
      <c r="D8204" t="s">
        <v>3928</v>
      </c>
      <c r="E8204" t="s">
        <v>3929</v>
      </c>
      <c r="F8204" t="s">
        <v>3930</v>
      </c>
      <c r="G8204" t="s">
        <v>3877</v>
      </c>
      <c r="H8204" t="s">
        <v>3876</v>
      </c>
      <c r="I8204">
        <v>1857</v>
      </c>
      <c r="J8204" s="41">
        <v>1.1770000000000003E-2</v>
      </c>
      <c r="K8204" s="42">
        <v>21.856890000000003</v>
      </c>
      <c r="L8204" s="43">
        <v>1.57</v>
      </c>
      <c r="M8204" s="42">
        <v>34.315317300000004</v>
      </c>
      <c r="N8204">
        <v>8</v>
      </c>
      <c r="O8204" s="43">
        <v>239</v>
      </c>
      <c r="P8204" s="42">
        <v>73.2</v>
      </c>
      <c r="Q8204" s="42">
        <v>34.5</v>
      </c>
      <c r="R8204" s="42">
        <v>4</v>
      </c>
    </row>
    <row r="8205" spans="1:18" x14ac:dyDescent="0.3">
      <c r="A8205" t="s">
        <v>3924</v>
      </c>
      <c r="B8205" s="17">
        <v>45214</v>
      </c>
      <c r="C8205" t="s">
        <v>543</v>
      </c>
      <c r="D8205" t="s">
        <v>3928</v>
      </c>
      <c r="E8205" t="s">
        <v>3929</v>
      </c>
      <c r="F8205" t="s">
        <v>3930</v>
      </c>
      <c r="G8205" t="s">
        <v>3877</v>
      </c>
      <c r="H8205" t="s">
        <v>3876</v>
      </c>
      <c r="I8205">
        <v>2474</v>
      </c>
      <c r="J8205" s="41">
        <v>9.4600000000000014E-3</v>
      </c>
      <c r="K8205" s="42">
        <v>23.404040000000002</v>
      </c>
      <c r="L8205" s="43">
        <v>1.1299999999999999</v>
      </c>
      <c r="M8205" s="42">
        <v>26.446565199999998</v>
      </c>
      <c r="N8205">
        <v>9</v>
      </c>
      <c r="O8205" s="43">
        <v>554</v>
      </c>
      <c r="P8205" s="42">
        <v>133.19999999999999</v>
      </c>
      <c r="Q8205" s="42">
        <v>16.5</v>
      </c>
      <c r="R8205" s="42">
        <v>12</v>
      </c>
    </row>
    <row r="8206" spans="1:18" x14ac:dyDescent="0.3">
      <c r="A8206" t="s">
        <v>3924</v>
      </c>
      <c r="B8206" s="17">
        <v>45215</v>
      </c>
      <c r="C8206" t="s">
        <v>543</v>
      </c>
      <c r="D8206" t="s">
        <v>3928</v>
      </c>
      <c r="E8206" t="s">
        <v>3929</v>
      </c>
      <c r="F8206" t="s">
        <v>3930</v>
      </c>
      <c r="G8206" t="s">
        <v>3877</v>
      </c>
      <c r="H8206" t="s">
        <v>3876</v>
      </c>
      <c r="I8206">
        <v>2537</v>
      </c>
      <c r="J8206" s="41">
        <v>1.4410000000000001E-2</v>
      </c>
      <c r="K8206" s="42">
        <v>36.558170000000004</v>
      </c>
      <c r="L8206" s="43">
        <v>1.05</v>
      </c>
      <c r="M8206" s="42">
        <v>38.386078500000004</v>
      </c>
      <c r="N8206">
        <v>2</v>
      </c>
      <c r="O8206" s="43">
        <v>243</v>
      </c>
      <c r="P8206" s="42">
        <v>91.2</v>
      </c>
      <c r="Q8206" s="42">
        <v>16.5</v>
      </c>
      <c r="R8206" s="42">
        <v>2</v>
      </c>
    </row>
    <row r="8207" spans="1:18" x14ac:dyDescent="0.3">
      <c r="A8207" t="s">
        <v>3924</v>
      </c>
      <c r="B8207" s="17">
        <v>45216</v>
      </c>
      <c r="C8207" t="s">
        <v>543</v>
      </c>
      <c r="D8207" t="s">
        <v>3928</v>
      </c>
      <c r="E8207" t="s">
        <v>3929</v>
      </c>
      <c r="F8207" t="s">
        <v>3930</v>
      </c>
      <c r="G8207" t="s">
        <v>3877</v>
      </c>
      <c r="H8207" t="s">
        <v>3876</v>
      </c>
      <c r="I8207">
        <v>2211</v>
      </c>
      <c r="J8207" s="41">
        <v>1.0670000000000001E-2</v>
      </c>
      <c r="K8207" s="42">
        <v>23.591370000000001</v>
      </c>
      <c r="L8207" s="43">
        <v>1.52</v>
      </c>
      <c r="M8207" s="42">
        <v>35.858882399999999</v>
      </c>
      <c r="N8207">
        <v>3</v>
      </c>
      <c r="O8207" s="43">
        <v>278</v>
      </c>
      <c r="P8207" s="42">
        <v>133.19999999999999</v>
      </c>
      <c r="Q8207" s="42">
        <v>22.5</v>
      </c>
      <c r="R8207" s="42">
        <v>13</v>
      </c>
    </row>
    <row r="8208" spans="1:18" x14ac:dyDescent="0.3">
      <c r="A8208" t="s">
        <v>3924</v>
      </c>
      <c r="B8208" s="17">
        <v>45217</v>
      </c>
      <c r="C8208" t="s">
        <v>543</v>
      </c>
      <c r="D8208" t="s">
        <v>3928</v>
      </c>
      <c r="E8208" t="s">
        <v>3929</v>
      </c>
      <c r="F8208" t="s">
        <v>3930</v>
      </c>
      <c r="G8208" t="s">
        <v>3877</v>
      </c>
      <c r="H8208" t="s">
        <v>3876</v>
      </c>
      <c r="I8208">
        <v>1490</v>
      </c>
      <c r="J8208" s="41">
        <v>1.4410000000000001E-2</v>
      </c>
      <c r="K8208" s="42">
        <v>21.4709</v>
      </c>
      <c r="L8208" s="43">
        <v>1</v>
      </c>
      <c r="M8208" s="42">
        <v>21.4709</v>
      </c>
      <c r="N8208">
        <v>9</v>
      </c>
      <c r="O8208" s="43">
        <v>478</v>
      </c>
      <c r="P8208" s="42">
        <v>78</v>
      </c>
      <c r="Q8208" s="42">
        <v>18</v>
      </c>
      <c r="R8208" s="42">
        <v>8</v>
      </c>
    </row>
    <row r="8209" spans="1:18" x14ac:dyDescent="0.3">
      <c r="A8209" t="s">
        <v>3924</v>
      </c>
      <c r="B8209" s="17">
        <v>45218</v>
      </c>
      <c r="C8209" t="s">
        <v>543</v>
      </c>
      <c r="D8209" t="s">
        <v>3928</v>
      </c>
      <c r="E8209" t="s">
        <v>3929</v>
      </c>
      <c r="F8209" t="s">
        <v>3930</v>
      </c>
      <c r="G8209" t="s">
        <v>3877</v>
      </c>
      <c r="H8209" t="s">
        <v>3876</v>
      </c>
      <c r="I8209">
        <v>1914</v>
      </c>
      <c r="J8209" s="41">
        <v>1.4410000000000001E-2</v>
      </c>
      <c r="K8209" s="42">
        <v>27.580740000000002</v>
      </c>
      <c r="L8209" s="43">
        <v>1.89</v>
      </c>
      <c r="M8209" s="42">
        <v>52.127598599999999</v>
      </c>
      <c r="N8209">
        <v>9</v>
      </c>
      <c r="O8209" s="43">
        <v>606</v>
      </c>
      <c r="P8209" s="42">
        <v>128.4</v>
      </c>
      <c r="Q8209" s="42">
        <v>36</v>
      </c>
      <c r="R8209" s="42">
        <v>6</v>
      </c>
    </row>
    <row r="8210" spans="1:18" x14ac:dyDescent="0.3">
      <c r="A8210" t="s">
        <v>3924</v>
      </c>
      <c r="B8210" s="17">
        <v>45219</v>
      </c>
      <c r="C8210" t="s">
        <v>543</v>
      </c>
      <c r="D8210" t="s">
        <v>3928</v>
      </c>
      <c r="E8210" t="s">
        <v>3929</v>
      </c>
      <c r="F8210" t="s">
        <v>3930</v>
      </c>
      <c r="G8210" t="s">
        <v>3877</v>
      </c>
      <c r="H8210" t="s">
        <v>3876</v>
      </c>
      <c r="I8210">
        <v>2361</v>
      </c>
      <c r="J8210" s="41">
        <v>1.2430000000000002E-2</v>
      </c>
      <c r="K8210" s="42">
        <v>29.347230000000003</v>
      </c>
      <c r="L8210" s="43">
        <v>0.77</v>
      </c>
      <c r="M8210" s="42">
        <v>22.597367100000003</v>
      </c>
      <c r="N8210">
        <v>4</v>
      </c>
      <c r="O8210" s="43">
        <v>222</v>
      </c>
      <c r="P8210" s="42">
        <v>74.399999999999991</v>
      </c>
      <c r="Q8210" s="42">
        <v>15</v>
      </c>
      <c r="R8210" s="42">
        <v>9</v>
      </c>
    </row>
    <row r="8211" spans="1:18" x14ac:dyDescent="0.3">
      <c r="A8211" t="s">
        <v>3924</v>
      </c>
      <c r="B8211" s="17">
        <v>45220</v>
      </c>
      <c r="C8211" t="s">
        <v>543</v>
      </c>
      <c r="D8211" t="s">
        <v>3928</v>
      </c>
      <c r="E8211" t="s">
        <v>3929</v>
      </c>
      <c r="F8211" t="s">
        <v>3930</v>
      </c>
      <c r="G8211" t="s">
        <v>3877</v>
      </c>
      <c r="H8211" t="s">
        <v>3876</v>
      </c>
      <c r="I8211">
        <v>2614</v>
      </c>
      <c r="J8211" s="41">
        <v>7.9200000000000017E-3</v>
      </c>
      <c r="K8211" s="42">
        <v>20.702880000000004</v>
      </c>
      <c r="L8211" s="43">
        <v>0.53</v>
      </c>
      <c r="M8211" s="42">
        <v>10.972526400000003</v>
      </c>
      <c r="N8211">
        <v>7</v>
      </c>
      <c r="O8211" s="43">
        <v>457</v>
      </c>
      <c r="P8211" s="42">
        <v>133.19999999999999</v>
      </c>
      <c r="Q8211" s="42">
        <v>16.5</v>
      </c>
      <c r="R8211" s="42">
        <v>1</v>
      </c>
    </row>
    <row r="8212" spans="1:18" x14ac:dyDescent="0.3">
      <c r="A8212" t="s">
        <v>3924</v>
      </c>
      <c r="B8212" s="17">
        <v>45221</v>
      </c>
      <c r="C8212" t="s">
        <v>543</v>
      </c>
      <c r="D8212" t="s">
        <v>3928</v>
      </c>
      <c r="E8212" t="s">
        <v>3929</v>
      </c>
      <c r="F8212" t="s">
        <v>3930</v>
      </c>
      <c r="G8212" t="s">
        <v>3877</v>
      </c>
      <c r="H8212" t="s">
        <v>3876</v>
      </c>
      <c r="I8212">
        <v>2163</v>
      </c>
      <c r="J8212" s="41">
        <v>8.9099999999999995E-3</v>
      </c>
      <c r="K8212" s="42">
        <v>19.27233</v>
      </c>
      <c r="L8212" s="43">
        <v>1.54</v>
      </c>
      <c r="M8212" s="42">
        <v>29.679388200000002</v>
      </c>
      <c r="N8212">
        <v>8</v>
      </c>
      <c r="O8212" s="43">
        <v>369</v>
      </c>
      <c r="P8212" s="42">
        <v>133.19999999999999</v>
      </c>
      <c r="Q8212" s="42">
        <v>12</v>
      </c>
      <c r="R8212" s="42">
        <v>8</v>
      </c>
    </row>
    <row r="8213" spans="1:18" x14ac:dyDescent="0.3">
      <c r="A8213" t="s">
        <v>3924</v>
      </c>
      <c r="B8213" s="17">
        <v>45222</v>
      </c>
      <c r="C8213" t="s">
        <v>543</v>
      </c>
      <c r="D8213" t="s">
        <v>3928</v>
      </c>
      <c r="E8213" t="s">
        <v>3929</v>
      </c>
      <c r="F8213" t="s">
        <v>3930</v>
      </c>
      <c r="G8213" t="s">
        <v>3877</v>
      </c>
      <c r="H8213" t="s">
        <v>3876</v>
      </c>
      <c r="I8213">
        <v>2582</v>
      </c>
      <c r="J8213" s="41">
        <v>1.298E-2</v>
      </c>
      <c r="K8213" s="42">
        <v>33.514360000000003</v>
      </c>
      <c r="L8213" s="43">
        <v>0.66</v>
      </c>
      <c r="M8213" s="42">
        <v>22.119477600000003</v>
      </c>
      <c r="N8213">
        <v>6</v>
      </c>
      <c r="O8213" s="43">
        <v>331</v>
      </c>
      <c r="P8213" s="42">
        <v>103.2</v>
      </c>
      <c r="Q8213" s="42">
        <v>16.5</v>
      </c>
      <c r="R8213" s="42">
        <v>5</v>
      </c>
    </row>
    <row r="8214" spans="1:18" x14ac:dyDescent="0.3">
      <c r="A8214" t="s">
        <v>3924</v>
      </c>
      <c r="B8214" s="17">
        <v>45223</v>
      </c>
      <c r="C8214" t="s">
        <v>543</v>
      </c>
      <c r="D8214" t="s">
        <v>3928</v>
      </c>
      <c r="E8214" t="s">
        <v>3929</v>
      </c>
      <c r="F8214" t="s">
        <v>3930</v>
      </c>
      <c r="G8214" t="s">
        <v>3877</v>
      </c>
      <c r="H8214" t="s">
        <v>3876</v>
      </c>
      <c r="I8214">
        <v>2776</v>
      </c>
      <c r="J8214" s="41">
        <v>8.9099999999999995E-3</v>
      </c>
      <c r="K8214" s="42">
        <v>24.734159999999999</v>
      </c>
      <c r="L8214" s="43">
        <v>1.52</v>
      </c>
      <c r="M8214" s="42">
        <v>37.595923200000001</v>
      </c>
      <c r="N8214">
        <v>5</v>
      </c>
      <c r="O8214" s="43">
        <v>321</v>
      </c>
      <c r="P8214" s="42">
        <v>75.599999999999994</v>
      </c>
      <c r="Q8214" s="42">
        <v>25.5</v>
      </c>
      <c r="R8214" s="42">
        <v>12</v>
      </c>
    </row>
    <row r="8215" spans="1:18" x14ac:dyDescent="0.3">
      <c r="A8215" t="s">
        <v>3924</v>
      </c>
      <c r="B8215" s="17">
        <v>45224</v>
      </c>
      <c r="C8215" t="s">
        <v>543</v>
      </c>
      <c r="D8215" t="s">
        <v>3928</v>
      </c>
      <c r="E8215" t="s">
        <v>3929</v>
      </c>
      <c r="F8215" t="s">
        <v>3930</v>
      </c>
      <c r="G8215" t="s">
        <v>3877</v>
      </c>
      <c r="H8215" t="s">
        <v>3876</v>
      </c>
      <c r="I8215">
        <v>1970</v>
      </c>
      <c r="J8215" s="41">
        <v>1.2650000000000002E-2</v>
      </c>
      <c r="K8215" s="42">
        <v>24.920500000000004</v>
      </c>
      <c r="L8215" s="43">
        <v>1.8</v>
      </c>
      <c r="M8215" s="42">
        <v>44.85690000000001</v>
      </c>
      <c r="N8215">
        <v>4</v>
      </c>
      <c r="O8215" s="43">
        <v>364</v>
      </c>
      <c r="P8215" s="42">
        <v>128.4</v>
      </c>
      <c r="Q8215" s="42">
        <v>9</v>
      </c>
      <c r="R8215" s="42">
        <v>5</v>
      </c>
    </row>
    <row r="8216" spans="1:18" x14ac:dyDescent="0.3">
      <c r="A8216" t="s">
        <v>3924</v>
      </c>
      <c r="B8216" s="17">
        <v>45225</v>
      </c>
      <c r="C8216" t="s">
        <v>543</v>
      </c>
      <c r="D8216" t="s">
        <v>3928</v>
      </c>
      <c r="E8216" t="s">
        <v>3929</v>
      </c>
      <c r="F8216" t="s">
        <v>3930</v>
      </c>
      <c r="G8216" t="s">
        <v>3877</v>
      </c>
      <c r="H8216" t="s">
        <v>3876</v>
      </c>
      <c r="I8216">
        <v>1996</v>
      </c>
      <c r="J8216" s="41">
        <v>1.3529999999999999E-2</v>
      </c>
      <c r="K8216" s="42">
        <v>27.005879999999998</v>
      </c>
      <c r="L8216" s="43">
        <v>2.04</v>
      </c>
      <c r="M8216" s="42">
        <v>55.091995199999999</v>
      </c>
      <c r="N8216">
        <v>2</v>
      </c>
      <c r="O8216" s="43">
        <v>148</v>
      </c>
      <c r="P8216" s="42">
        <v>96</v>
      </c>
      <c r="Q8216" s="42">
        <v>13.5</v>
      </c>
      <c r="R8216" s="42">
        <v>2</v>
      </c>
    </row>
    <row r="8217" spans="1:18" x14ac:dyDescent="0.3">
      <c r="A8217" t="s">
        <v>3924</v>
      </c>
      <c r="B8217" s="17">
        <v>45226</v>
      </c>
      <c r="C8217" t="s">
        <v>543</v>
      </c>
      <c r="D8217" t="s">
        <v>3928</v>
      </c>
      <c r="E8217" t="s">
        <v>3929</v>
      </c>
      <c r="F8217" t="s">
        <v>3930</v>
      </c>
      <c r="G8217" t="s">
        <v>3877</v>
      </c>
      <c r="H8217" t="s">
        <v>3876</v>
      </c>
      <c r="I8217">
        <v>2012</v>
      </c>
      <c r="J8217" s="41">
        <v>1.1550000000000001E-2</v>
      </c>
      <c r="K8217" s="42">
        <v>23.238600000000002</v>
      </c>
      <c r="L8217" s="43">
        <v>0.91</v>
      </c>
      <c r="M8217" s="42">
        <v>21.147126000000004</v>
      </c>
      <c r="N8217">
        <v>2</v>
      </c>
      <c r="O8217" s="43">
        <v>105</v>
      </c>
      <c r="P8217" s="42">
        <v>87.6</v>
      </c>
      <c r="Q8217" s="42">
        <v>19.5</v>
      </c>
      <c r="R8217" s="42">
        <v>10</v>
      </c>
    </row>
    <row r="8218" spans="1:18" x14ac:dyDescent="0.3">
      <c r="A8218" t="s">
        <v>3924</v>
      </c>
      <c r="B8218" s="17">
        <v>45227</v>
      </c>
      <c r="C8218" t="s">
        <v>543</v>
      </c>
      <c r="D8218" t="s">
        <v>3928</v>
      </c>
      <c r="E8218" t="s">
        <v>3929</v>
      </c>
      <c r="F8218" t="s">
        <v>3930</v>
      </c>
      <c r="G8218" t="s">
        <v>3877</v>
      </c>
      <c r="H8218" t="s">
        <v>3876</v>
      </c>
      <c r="I8218">
        <v>2442</v>
      </c>
      <c r="J8218" s="41">
        <v>1.54E-2</v>
      </c>
      <c r="K8218" s="42">
        <v>37.6068</v>
      </c>
      <c r="L8218" s="43">
        <v>0.72</v>
      </c>
      <c r="M8218" s="42">
        <v>27.076895999999998</v>
      </c>
      <c r="N8218">
        <v>9</v>
      </c>
      <c r="O8218" s="43">
        <v>304</v>
      </c>
      <c r="P8218" s="42">
        <v>139.19999999999999</v>
      </c>
      <c r="Q8218" s="42">
        <v>18</v>
      </c>
      <c r="R8218" s="42">
        <v>9</v>
      </c>
    </row>
    <row r="8219" spans="1:18" x14ac:dyDescent="0.3">
      <c r="A8219" t="s">
        <v>3924</v>
      </c>
      <c r="B8219" s="17">
        <v>45228</v>
      </c>
      <c r="C8219" t="s">
        <v>543</v>
      </c>
      <c r="D8219" t="s">
        <v>3928</v>
      </c>
      <c r="E8219" t="s">
        <v>3929</v>
      </c>
      <c r="F8219" t="s">
        <v>3930</v>
      </c>
      <c r="G8219" t="s">
        <v>3877</v>
      </c>
      <c r="H8219" t="s">
        <v>3876</v>
      </c>
      <c r="I8219">
        <v>2171</v>
      </c>
      <c r="J8219" s="41">
        <v>1.1330000000000002E-2</v>
      </c>
      <c r="K8219" s="42">
        <v>24.597430000000003</v>
      </c>
      <c r="L8219" s="43">
        <v>0.88</v>
      </c>
      <c r="M8219" s="42">
        <v>21.645738400000003</v>
      </c>
      <c r="N8219">
        <v>4</v>
      </c>
      <c r="O8219" s="43">
        <v>358</v>
      </c>
      <c r="P8219" s="42">
        <v>121.19999999999999</v>
      </c>
      <c r="Q8219" s="42">
        <v>13.5</v>
      </c>
      <c r="R8219" s="42">
        <v>11</v>
      </c>
    </row>
    <row r="8220" spans="1:18" x14ac:dyDescent="0.3">
      <c r="A8220" t="s">
        <v>3924</v>
      </c>
      <c r="B8220" s="17">
        <v>45229</v>
      </c>
      <c r="C8220" t="s">
        <v>543</v>
      </c>
      <c r="D8220" t="s">
        <v>3928</v>
      </c>
      <c r="E8220" t="s">
        <v>3929</v>
      </c>
      <c r="F8220" t="s">
        <v>3930</v>
      </c>
      <c r="G8220" t="s">
        <v>3877</v>
      </c>
      <c r="H8220" t="s">
        <v>3876</v>
      </c>
      <c r="I8220">
        <v>1687</v>
      </c>
      <c r="J8220" s="41">
        <v>8.8000000000000005E-3</v>
      </c>
      <c r="K8220" s="42">
        <v>14.845600000000001</v>
      </c>
      <c r="L8220" s="43">
        <v>0.94</v>
      </c>
      <c r="M8220" s="42">
        <v>13.954864000000001</v>
      </c>
      <c r="N8220">
        <v>3</v>
      </c>
      <c r="O8220" s="43">
        <v>198</v>
      </c>
      <c r="P8220" s="42">
        <v>85.2</v>
      </c>
      <c r="Q8220" s="42">
        <v>13.5</v>
      </c>
      <c r="R8220" s="42">
        <v>13</v>
      </c>
    </row>
    <row r="8221" spans="1:18" x14ac:dyDescent="0.3">
      <c r="A8221" t="s">
        <v>3924</v>
      </c>
      <c r="B8221" s="17">
        <v>45230</v>
      </c>
      <c r="C8221" t="s">
        <v>543</v>
      </c>
      <c r="D8221" t="s">
        <v>3928</v>
      </c>
      <c r="E8221" t="s">
        <v>3929</v>
      </c>
      <c r="F8221" t="s">
        <v>3930</v>
      </c>
      <c r="G8221" t="s">
        <v>3877</v>
      </c>
      <c r="H8221" t="s">
        <v>3876</v>
      </c>
      <c r="I8221">
        <v>1662</v>
      </c>
      <c r="J8221" s="41">
        <v>1.5510000000000003E-2</v>
      </c>
      <c r="K8221" s="42">
        <v>25.777620000000006</v>
      </c>
      <c r="L8221" s="43">
        <v>0.95</v>
      </c>
      <c r="M8221" s="42">
        <v>24.488739000000006</v>
      </c>
      <c r="N8221">
        <v>7</v>
      </c>
      <c r="O8221" s="43">
        <v>456</v>
      </c>
      <c r="P8221" s="42">
        <v>106.8</v>
      </c>
      <c r="Q8221" s="42">
        <v>22.5</v>
      </c>
      <c r="R8221" s="42">
        <v>5</v>
      </c>
    </row>
    <row r="8222" spans="1:18" x14ac:dyDescent="0.3">
      <c r="A8222" t="s">
        <v>3924</v>
      </c>
      <c r="B8222" s="17">
        <v>45231</v>
      </c>
      <c r="C8222" t="s">
        <v>543</v>
      </c>
      <c r="D8222" t="s">
        <v>3928</v>
      </c>
      <c r="E8222" t="s">
        <v>3929</v>
      </c>
      <c r="F8222" t="s">
        <v>3930</v>
      </c>
      <c r="G8222" t="s">
        <v>3877</v>
      </c>
      <c r="H8222" t="s">
        <v>3876</v>
      </c>
      <c r="I8222">
        <v>2518</v>
      </c>
      <c r="J8222" s="41">
        <v>8.9099999999999995E-3</v>
      </c>
      <c r="K8222" s="42">
        <v>22.435379999999999</v>
      </c>
      <c r="L8222" s="43">
        <v>0.64</v>
      </c>
      <c r="M8222" s="42">
        <v>14.358643199999999</v>
      </c>
      <c r="N8222">
        <v>4</v>
      </c>
      <c r="O8222" s="43">
        <v>260</v>
      </c>
      <c r="P8222" s="42">
        <v>82.8</v>
      </c>
      <c r="Q8222" s="42">
        <v>4.5</v>
      </c>
      <c r="R8222" s="42">
        <v>6</v>
      </c>
    </row>
    <row r="8223" spans="1:18" x14ac:dyDescent="0.3">
      <c r="A8223" t="s">
        <v>3924</v>
      </c>
      <c r="B8223" s="17">
        <v>45232</v>
      </c>
      <c r="C8223" t="s">
        <v>543</v>
      </c>
      <c r="D8223" t="s">
        <v>3928</v>
      </c>
      <c r="E8223" t="s">
        <v>3929</v>
      </c>
      <c r="F8223" t="s">
        <v>3930</v>
      </c>
      <c r="G8223" t="s">
        <v>3877</v>
      </c>
      <c r="H8223" t="s">
        <v>3876</v>
      </c>
      <c r="I8223">
        <v>2600</v>
      </c>
      <c r="J8223" s="41">
        <v>1.5290000000000002E-2</v>
      </c>
      <c r="K8223" s="42">
        <v>39.754000000000005</v>
      </c>
      <c r="L8223" s="43">
        <v>1.0900000000000001</v>
      </c>
      <c r="M8223" s="42">
        <v>43.331860000000006</v>
      </c>
      <c r="N8223">
        <v>3</v>
      </c>
      <c r="O8223" s="43">
        <v>256</v>
      </c>
      <c r="P8223" s="42">
        <v>130.79999999999998</v>
      </c>
      <c r="Q8223" s="42">
        <v>15</v>
      </c>
      <c r="R8223" s="42">
        <v>2</v>
      </c>
    </row>
    <row r="8224" spans="1:18" x14ac:dyDescent="0.3">
      <c r="A8224" t="s">
        <v>3924</v>
      </c>
      <c r="B8224" s="17">
        <v>45233</v>
      </c>
      <c r="C8224" t="s">
        <v>543</v>
      </c>
      <c r="D8224" t="s">
        <v>3928</v>
      </c>
      <c r="E8224" t="s">
        <v>3929</v>
      </c>
      <c r="F8224" t="s">
        <v>3930</v>
      </c>
      <c r="G8224" t="s">
        <v>3877</v>
      </c>
      <c r="H8224" t="s">
        <v>3876</v>
      </c>
      <c r="I8224">
        <v>1371</v>
      </c>
      <c r="J8224" s="41">
        <v>1.298E-2</v>
      </c>
      <c r="K8224" s="42">
        <v>17.795580000000001</v>
      </c>
      <c r="L8224" s="43">
        <v>1.66</v>
      </c>
      <c r="M8224" s="42">
        <v>29.5406628</v>
      </c>
      <c r="N8224">
        <v>2</v>
      </c>
      <c r="O8224" s="43">
        <v>251</v>
      </c>
      <c r="P8224" s="42">
        <v>118.8</v>
      </c>
      <c r="Q8224" s="42">
        <v>24</v>
      </c>
      <c r="R8224" s="42">
        <v>3</v>
      </c>
    </row>
    <row r="8225" spans="1:18" x14ac:dyDescent="0.3">
      <c r="A8225" t="s">
        <v>3924</v>
      </c>
      <c r="B8225" s="17">
        <v>45234</v>
      </c>
      <c r="C8225" t="s">
        <v>543</v>
      </c>
      <c r="D8225" t="s">
        <v>3928</v>
      </c>
      <c r="E8225" t="s">
        <v>3929</v>
      </c>
      <c r="F8225" t="s">
        <v>3930</v>
      </c>
      <c r="G8225" t="s">
        <v>3877</v>
      </c>
      <c r="H8225" t="s">
        <v>3876</v>
      </c>
      <c r="I8225">
        <v>2386</v>
      </c>
      <c r="J8225" s="41">
        <v>1.43E-2</v>
      </c>
      <c r="K8225" s="42">
        <v>34.119799999999998</v>
      </c>
      <c r="L8225" s="43">
        <v>1.42</v>
      </c>
      <c r="M8225" s="42">
        <v>48.450115999999994</v>
      </c>
      <c r="N8225">
        <v>2</v>
      </c>
      <c r="O8225" s="43">
        <v>263</v>
      </c>
      <c r="P8225" s="42">
        <v>130.79999999999998</v>
      </c>
      <c r="Q8225" s="42">
        <v>21</v>
      </c>
      <c r="R8225" s="42">
        <v>12</v>
      </c>
    </row>
    <row r="8226" spans="1:18" x14ac:dyDescent="0.3">
      <c r="A8226" t="s">
        <v>3924</v>
      </c>
      <c r="B8226" s="17">
        <v>45235</v>
      </c>
      <c r="C8226" t="s">
        <v>543</v>
      </c>
      <c r="D8226" t="s">
        <v>3928</v>
      </c>
      <c r="E8226" t="s">
        <v>3929</v>
      </c>
      <c r="F8226" t="s">
        <v>3930</v>
      </c>
      <c r="G8226" t="s">
        <v>3877</v>
      </c>
      <c r="H8226" t="s">
        <v>3876</v>
      </c>
      <c r="I8226">
        <v>1979</v>
      </c>
      <c r="J8226" s="41">
        <v>1.21E-2</v>
      </c>
      <c r="K8226" s="42">
        <v>23.945899999999998</v>
      </c>
      <c r="L8226" s="43">
        <v>0.81</v>
      </c>
      <c r="M8226" s="42">
        <v>19.396179</v>
      </c>
      <c r="N8226">
        <v>9</v>
      </c>
      <c r="O8226" s="43">
        <v>690</v>
      </c>
      <c r="P8226" s="42">
        <v>97.2</v>
      </c>
      <c r="Q8226" s="42">
        <v>16.5</v>
      </c>
      <c r="R8226" s="42">
        <v>10</v>
      </c>
    </row>
    <row r="8227" spans="1:18" x14ac:dyDescent="0.3">
      <c r="A8227" t="s">
        <v>3924</v>
      </c>
      <c r="B8227" s="17">
        <v>45236</v>
      </c>
      <c r="C8227" t="s">
        <v>543</v>
      </c>
      <c r="D8227" t="s">
        <v>3928</v>
      </c>
      <c r="E8227" t="s">
        <v>3929</v>
      </c>
      <c r="F8227" t="s">
        <v>3930</v>
      </c>
      <c r="G8227" t="s">
        <v>3877</v>
      </c>
      <c r="H8227" t="s">
        <v>3876</v>
      </c>
      <c r="I8227">
        <v>2283</v>
      </c>
      <c r="J8227" s="41">
        <v>1.2430000000000002E-2</v>
      </c>
      <c r="K8227" s="42">
        <v>28.377690000000005</v>
      </c>
      <c r="L8227" s="43">
        <v>1.87</v>
      </c>
      <c r="M8227" s="42">
        <v>53.06628030000001</v>
      </c>
      <c r="N8227">
        <v>3</v>
      </c>
      <c r="O8227" s="43">
        <v>104</v>
      </c>
      <c r="P8227" s="42">
        <v>94.8</v>
      </c>
      <c r="Q8227" s="42">
        <v>16.5</v>
      </c>
      <c r="R8227" s="42">
        <v>7</v>
      </c>
    </row>
    <row r="8228" spans="1:18" x14ac:dyDescent="0.3">
      <c r="A8228" t="s">
        <v>3924</v>
      </c>
      <c r="B8228" s="17">
        <v>45237</v>
      </c>
      <c r="C8228" t="s">
        <v>543</v>
      </c>
      <c r="D8228" t="s">
        <v>3928</v>
      </c>
      <c r="E8228" t="s">
        <v>3929</v>
      </c>
      <c r="F8228" t="s">
        <v>3930</v>
      </c>
      <c r="G8228" t="s">
        <v>3877</v>
      </c>
      <c r="H8228" t="s">
        <v>3876</v>
      </c>
      <c r="I8228">
        <v>2292</v>
      </c>
      <c r="J8228" s="41">
        <v>1.2320000000000003E-2</v>
      </c>
      <c r="K8228" s="42">
        <v>28.237440000000007</v>
      </c>
      <c r="L8228" s="43">
        <v>2.16</v>
      </c>
      <c r="M8228" s="42">
        <v>60.992870400000015</v>
      </c>
      <c r="N8228">
        <v>4</v>
      </c>
      <c r="O8228" s="43">
        <v>284</v>
      </c>
      <c r="P8228" s="42">
        <v>126</v>
      </c>
      <c r="Q8228" s="42">
        <v>9</v>
      </c>
      <c r="R8228" s="42">
        <v>10</v>
      </c>
    </row>
    <row r="8229" spans="1:18" x14ac:dyDescent="0.3">
      <c r="A8229" t="s">
        <v>3924</v>
      </c>
      <c r="B8229" s="17">
        <v>45238</v>
      </c>
      <c r="C8229" t="s">
        <v>543</v>
      </c>
      <c r="D8229" t="s">
        <v>3928</v>
      </c>
      <c r="E8229" t="s">
        <v>3929</v>
      </c>
      <c r="F8229" t="s">
        <v>3930</v>
      </c>
      <c r="G8229" t="s">
        <v>3877</v>
      </c>
      <c r="H8229" t="s">
        <v>3876</v>
      </c>
      <c r="I8229">
        <v>2218</v>
      </c>
      <c r="J8229" s="41">
        <v>1.1330000000000002E-2</v>
      </c>
      <c r="K8229" s="42">
        <v>25.129940000000005</v>
      </c>
      <c r="L8229" s="43">
        <v>2.08</v>
      </c>
      <c r="M8229" s="42">
        <v>52.270275200000015</v>
      </c>
      <c r="N8229">
        <v>2</v>
      </c>
      <c r="O8229" s="43">
        <v>112</v>
      </c>
      <c r="P8229" s="42">
        <v>80.399999999999991</v>
      </c>
      <c r="Q8229" s="42">
        <v>22.5</v>
      </c>
      <c r="R8229" s="42">
        <v>4</v>
      </c>
    </row>
    <row r="8230" spans="1:18" x14ac:dyDescent="0.3">
      <c r="A8230" t="s">
        <v>3924</v>
      </c>
      <c r="B8230" s="17">
        <v>45239</v>
      </c>
      <c r="C8230" t="s">
        <v>543</v>
      </c>
      <c r="D8230" t="s">
        <v>3928</v>
      </c>
      <c r="E8230" t="s">
        <v>3929</v>
      </c>
      <c r="F8230" t="s">
        <v>3930</v>
      </c>
      <c r="G8230" t="s">
        <v>3877</v>
      </c>
      <c r="H8230" t="s">
        <v>3876</v>
      </c>
      <c r="I8230">
        <v>1429</v>
      </c>
      <c r="J8230" s="41">
        <v>1.507E-2</v>
      </c>
      <c r="K8230" s="42">
        <v>21.535029999999999</v>
      </c>
      <c r="L8230" s="43">
        <v>0.65</v>
      </c>
      <c r="M8230" s="42">
        <v>13.9977695</v>
      </c>
      <c r="N8230">
        <v>2</v>
      </c>
      <c r="O8230" s="43">
        <v>204</v>
      </c>
      <c r="P8230" s="42">
        <v>100.8</v>
      </c>
      <c r="Q8230" s="42">
        <v>3</v>
      </c>
      <c r="R8230" s="42">
        <v>10</v>
      </c>
    </row>
    <row r="8231" spans="1:18" x14ac:dyDescent="0.3">
      <c r="A8231" t="s">
        <v>3924</v>
      </c>
      <c r="B8231" s="17">
        <v>45240</v>
      </c>
      <c r="C8231" t="s">
        <v>543</v>
      </c>
      <c r="D8231" t="s">
        <v>3928</v>
      </c>
      <c r="E8231" t="s">
        <v>3929</v>
      </c>
      <c r="F8231" t="s">
        <v>3930</v>
      </c>
      <c r="G8231" t="s">
        <v>3877</v>
      </c>
      <c r="H8231" t="s">
        <v>3876</v>
      </c>
      <c r="I8231">
        <v>1851</v>
      </c>
      <c r="J8231" s="41">
        <v>1.3860000000000001E-2</v>
      </c>
      <c r="K8231" s="42">
        <v>25.654860000000003</v>
      </c>
      <c r="L8231" s="43">
        <v>2.13</v>
      </c>
      <c r="M8231" s="42">
        <v>54.644851800000005</v>
      </c>
      <c r="N8231">
        <v>5</v>
      </c>
      <c r="O8231" s="43">
        <v>434</v>
      </c>
      <c r="P8231" s="42">
        <v>74.399999999999991</v>
      </c>
      <c r="Q8231" s="42">
        <v>21</v>
      </c>
      <c r="R8231" s="42">
        <v>3</v>
      </c>
    </row>
    <row r="8232" spans="1:18" x14ac:dyDescent="0.3">
      <c r="A8232" t="s">
        <v>3924</v>
      </c>
      <c r="B8232" s="17">
        <v>45241</v>
      </c>
      <c r="C8232" t="s">
        <v>543</v>
      </c>
      <c r="D8232" t="s">
        <v>3928</v>
      </c>
      <c r="E8232" t="s">
        <v>3929</v>
      </c>
      <c r="F8232" t="s">
        <v>3930</v>
      </c>
      <c r="G8232" t="s">
        <v>3877</v>
      </c>
      <c r="H8232" t="s">
        <v>3876</v>
      </c>
      <c r="I8232">
        <v>1740</v>
      </c>
      <c r="J8232" s="41">
        <v>1.1990000000000001E-2</v>
      </c>
      <c r="K8232" s="42">
        <v>20.8626</v>
      </c>
      <c r="L8232" s="43">
        <v>1.4</v>
      </c>
      <c r="M8232" s="42">
        <v>29.207639999999998</v>
      </c>
      <c r="N8232">
        <v>6</v>
      </c>
      <c r="O8232" s="43">
        <v>302</v>
      </c>
      <c r="P8232" s="42">
        <v>103.2</v>
      </c>
      <c r="Q8232" s="42">
        <v>27</v>
      </c>
      <c r="R8232" s="42">
        <v>10</v>
      </c>
    </row>
    <row r="8233" spans="1:18" x14ac:dyDescent="0.3">
      <c r="A8233" t="s">
        <v>3924</v>
      </c>
      <c r="B8233" s="17">
        <v>45242</v>
      </c>
      <c r="C8233" t="s">
        <v>543</v>
      </c>
      <c r="D8233" t="s">
        <v>3928</v>
      </c>
      <c r="E8233" t="s">
        <v>3929</v>
      </c>
      <c r="F8233" t="s">
        <v>3930</v>
      </c>
      <c r="G8233" t="s">
        <v>3877</v>
      </c>
      <c r="H8233" t="s">
        <v>3876</v>
      </c>
      <c r="I8233">
        <v>2603</v>
      </c>
      <c r="J8233" s="41">
        <v>1.0890000000000004E-2</v>
      </c>
      <c r="K8233" s="42">
        <v>28.34667000000001</v>
      </c>
      <c r="L8233" s="43">
        <v>2.04</v>
      </c>
      <c r="M8233" s="42">
        <v>57.82720680000002</v>
      </c>
      <c r="N8233">
        <v>6</v>
      </c>
      <c r="O8233" s="43">
        <v>200</v>
      </c>
      <c r="P8233" s="42">
        <v>134.4</v>
      </c>
      <c r="Q8233" s="42">
        <v>22.5</v>
      </c>
      <c r="R8233" s="42">
        <v>4</v>
      </c>
    </row>
    <row r="8234" spans="1:18" x14ac:dyDescent="0.3">
      <c r="A8234" t="s">
        <v>3924</v>
      </c>
      <c r="B8234" s="17">
        <v>45243</v>
      </c>
      <c r="C8234" t="s">
        <v>543</v>
      </c>
      <c r="D8234" t="s">
        <v>3928</v>
      </c>
      <c r="E8234" t="s">
        <v>3929</v>
      </c>
      <c r="F8234" t="s">
        <v>3930</v>
      </c>
      <c r="G8234" t="s">
        <v>3877</v>
      </c>
      <c r="H8234" t="s">
        <v>3876</v>
      </c>
      <c r="I8234">
        <v>2456</v>
      </c>
      <c r="J8234" s="41">
        <v>1.485E-2</v>
      </c>
      <c r="K8234" s="42">
        <v>36.471600000000002</v>
      </c>
      <c r="L8234" s="43">
        <v>0.87</v>
      </c>
      <c r="M8234" s="42">
        <v>31.730292000000002</v>
      </c>
      <c r="N8234">
        <v>2</v>
      </c>
      <c r="O8234" s="43">
        <v>183</v>
      </c>
      <c r="P8234" s="42">
        <v>128.4</v>
      </c>
      <c r="Q8234" s="42">
        <v>24</v>
      </c>
      <c r="R8234" s="42">
        <v>4</v>
      </c>
    </row>
    <row r="8235" spans="1:18" x14ac:dyDescent="0.3">
      <c r="A8235" t="s">
        <v>3924</v>
      </c>
      <c r="B8235" s="17">
        <v>45244</v>
      </c>
      <c r="C8235" t="s">
        <v>543</v>
      </c>
      <c r="D8235" t="s">
        <v>3928</v>
      </c>
      <c r="E8235" t="s">
        <v>3929</v>
      </c>
      <c r="F8235" t="s">
        <v>3930</v>
      </c>
      <c r="G8235" t="s">
        <v>3877</v>
      </c>
      <c r="H8235" t="s">
        <v>3876</v>
      </c>
      <c r="I8235">
        <v>1939</v>
      </c>
      <c r="J8235" s="41">
        <v>9.4600000000000014E-3</v>
      </c>
      <c r="K8235" s="42">
        <v>18.342940000000002</v>
      </c>
      <c r="L8235" s="43">
        <v>1.1599999999999999</v>
      </c>
      <c r="M8235" s="42">
        <v>21.2778104</v>
      </c>
      <c r="N8235">
        <v>4</v>
      </c>
      <c r="O8235" s="43">
        <v>278</v>
      </c>
      <c r="P8235" s="42">
        <v>129.6</v>
      </c>
      <c r="Q8235" s="42">
        <v>13.5</v>
      </c>
      <c r="R8235" s="42">
        <v>2</v>
      </c>
    </row>
    <row r="8236" spans="1:18" x14ac:dyDescent="0.3">
      <c r="A8236" t="s">
        <v>3924</v>
      </c>
      <c r="B8236" s="17">
        <v>45245</v>
      </c>
      <c r="C8236" t="s">
        <v>543</v>
      </c>
      <c r="D8236" t="s">
        <v>3928</v>
      </c>
      <c r="E8236" t="s">
        <v>3929</v>
      </c>
      <c r="F8236" t="s">
        <v>3930</v>
      </c>
      <c r="G8236" t="s">
        <v>3877</v>
      </c>
      <c r="H8236" t="s">
        <v>3876</v>
      </c>
      <c r="I8236">
        <v>2358</v>
      </c>
      <c r="J8236" s="41">
        <v>1.1000000000000001E-2</v>
      </c>
      <c r="K8236" s="42">
        <v>25.938000000000002</v>
      </c>
      <c r="L8236" s="43">
        <v>2</v>
      </c>
      <c r="M8236" s="42">
        <v>51.876000000000005</v>
      </c>
      <c r="N8236">
        <v>4</v>
      </c>
      <c r="O8236" s="43">
        <v>330</v>
      </c>
      <c r="P8236" s="42">
        <v>130.79999999999998</v>
      </c>
      <c r="Q8236" s="42">
        <v>34.5</v>
      </c>
      <c r="R8236" s="42">
        <v>3</v>
      </c>
    </row>
    <row r="8237" spans="1:18" x14ac:dyDescent="0.3">
      <c r="A8237" t="s">
        <v>3924</v>
      </c>
      <c r="B8237" s="17">
        <v>45246</v>
      </c>
      <c r="C8237" t="s">
        <v>543</v>
      </c>
      <c r="D8237" t="s">
        <v>3928</v>
      </c>
      <c r="E8237" t="s">
        <v>3929</v>
      </c>
      <c r="F8237" t="s">
        <v>3930</v>
      </c>
      <c r="G8237" t="s">
        <v>3877</v>
      </c>
      <c r="H8237" t="s">
        <v>3876</v>
      </c>
      <c r="I8237">
        <v>2562</v>
      </c>
      <c r="J8237" s="41">
        <v>1.54E-2</v>
      </c>
      <c r="K8237" s="42">
        <v>39.454799999999999</v>
      </c>
      <c r="L8237" s="43">
        <v>0.71</v>
      </c>
      <c r="M8237" s="42">
        <v>28.012907999999999</v>
      </c>
      <c r="N8237">
        <v>9</v>
      </c>
      <c r="O8237" s="43">
        <v>809</v>
      </c>
      <c r="P8237" s="42">
        <v>129.6</v>
      </c>
      <c r="Q8237" s="42">
        <v>9</v>
      </c>
      <c r="R8237" s="42">
        <v>6</v>
      </c>
    </row>
    <row r="8238" spans="1:18" x14ac:dyDescent="0.3">
      <c r="A8238" t="s">
        <v>3924</v>
      </c>
      <c r="B8238" s="17">
        <v>45247</v>
      </c>
      <c r="C8238" t="s">
        <v>543</v>
      </c>
      <c r="D8238" t="s">
        <v>3928</v>
      </c>
      <c r="E8238" t="s">
        <v>3929</v>
      </c>
      <c r="F8238" t="s">
        <v>3930</v>
      </c>
      <c r="G8238" t="s">
        <v>3877</v>
      </c>
      <c r="H8238" t="s">
        <v>3876</v>
      </c>
      <c r="I8238">
        <v>1775</v>
      </c>
      <c r="J8238" s="41">
        <v>1.2650000000000002E-2</v>
      </c>
      <c r="K8238" s="42">
        <v>22.453750000000003</v>
      </c>
      <c r="L8238" s="43">
        <v>1.6</v>
      </c>
      <c r="M8238" s="42">
        <v>35.926000000000009</v>
      </c>
      <c r="N8238">
        <v>9</v>
      </c>
      <c r="O8238" s="43">
        <v>748</v>
      </c>
      <c r="P8238" s="42">
        <v>122.39999999999999</v>
      </c>
      <c r="Q8238" s="42">
        <v>12</v>
      </c>
      <c r="R8238" s="42">
        <v>6</v>
      </c>
    </row>
    <row r="8239" spans="1:18" x14ac:dyDescent="0.3">
      <c r="A8239" t="s">
        <v>3924</v>
      </c>
      <c r="B8239" s="17">
        <v>45248</v>
      </c>
      <c r="C8239" t="s">
        <v>543</v>
      </c>
      <c r="D8239" t="s">
        <v>3928</v>
      </c>
      <c r="E8239" t="s">
        <v>3929</v>
      </c>
      <c r="F8239" t="s">
        <v>3930</v>
      </c>
      <c r="G8239" t="s">
        <v>3877</v>
      </c>
      <c r="H8239" t="s">
        <v>3876</v>
      </c>
      <c r="I8239">
        <v>2461</v>
      </c>
      <c r="J8239" s="41">
        <v>9.7900000000000018E-3</v>
      </c>
      <c r="K8239" s="42">
        <v>24.093190000000003</v>
      </c>
      <c r="L8239" s="43">
        <v>1.6</v>
      </c>
      <c r="M8239" s="42">
        <v>38.549104000000007</v>
      </c>
      <c r="N8239">
        <v>9</v>
      </c>
      <c r="O8239" s="43">
        <v>476</v>
      </c>
      <c r="P8239" s="42">
        <v>140.4</v>
      </c>
      <c r="Q8239" s="42">
        <v>22.5</v>
      </c>
      <c r="R8239" s="42">
        <v>13</v>
      </c>
    </row>
    <row r="8240" spans="1:18" x14ac:dyDescent="0.3">
      <c r="A8240" t="s">
        <v>3924</v>
      </c>
      <c r="B8240" s="17">
        <v>45249</v>
      </c>
      <c r="C8240" t="s">
        <v>543</v>
      </c>
      <c r="D8240" t="s">
        <v>3928</v>
      </c>
      <c r="E8240" t="s">
        <v>3929</v>
      </c>
      <c r="F8240" t="s">
        <v>3930</v>
      </c>
      <c r="G8240" t="s">
        <v>3877</v>
      </c>
      <c r="H8240" t="s">
        <v>3876</v>
      </c>
      <c r="I8240">
        <v>2358</v>
      </c>
      <c r="J8240" s="41">
        <v>1.3420000000000003E-2</v>
      </c>
      <c r="K8240" s="42">
        <v>31.644360000000006</v>
      </c>
      <c r="L8240" s="43">
        <v>1.37</v>
      </c>
      <c r="M8240" s="42">
        <v>43.352773200000009</v>
      </c>
      <c r="N8240">
        <v>5</v>
      </c>
      <c r="O8240" s="43">
        <v>327</v>
      </c>
      <c r="P8240" s="42">
        <v>132</v>
      </c>
      <c r="Q8240" s="42">
        <v>18</v>
      </c>
      <c r="R8240" s="42">
        <v>7</v>
      </c>
    </row>
    <row r="8241" spans="1:18" x14ac:dyDescent="0.3">
      <c r="A8241" t="s">
        <v>3924</v>
      </c>
      <c r="B8241" s="17">
        <v>45250</v>
      </c>
      <c r="C8241" t="s">
        <v>543</v>
      </c>
      <c r="D8241" t="s">
        <v>3928</v>
      </c>
      <c r="E8241" t="s">
        <v>3929</v>
      </c>
      <c r="F8241" t="s">
        <v>3930</v>
      </c>
      <c r="G8241" t="s">
        <v>3877</v>
      </c>
      <c r="H8241" t="s">
        <v>3876</v>
      </c>
      <c r="I8241">
        <v>2007</v>
      </c>
      <c r="J8241" s="41">
        <v>1.1110000000000002E-2</v>
      </c>
      <c r="K8241" s="42">
        <v>22.297770000000003</v>
      </c>
      <c r="L8241" s="43">
        <v>1.08</v>
      </c>
      <c r="M8241" s="42">
        <v>24.081591600000007</v>
      </c>
      <c r="N8241">
        <v>8</v>
      </c>
      <c r="O8241" s="43">
        <v>669</v>
      </c>
      <c r="P8241" s="42">
        <v>88.8</v>
      </c>
      <c r="Q8241" s="42">
        <v>4.5</v>
      </c>
      <c r="R8241" s="42">
        <v>8</v>
      </c>
    </row>
    <row r="8242" spans="1:18" x14ac:dyDescent="0.3">
      <c r="A8242" t="s">
        <v>3924</v>
      </c>
      <c r="B8242" s="17">
        <v>45251</v>
      </c>
      <c r="C8242" t="s">
        <v>543</v>
      </c>
      <c r="D8242" t="s">
        <v>3928</v>
      </c>
      <c r="E8242" t="s">
        <v>3929</v>
      </c>
      <c r="F8242" t="s">
        <v>3930</v>
      </c>
      <c r="G8242" t="s">
        <v>3877</v>
      </c>
      <c r="H8242" t="s">
        <v>3876</v>
      </c>
      <c r="I8242">
        <v>1929</v>
      </c>
      <c r="J8242" s="41">
        <v>1.2320000000000001E-2</v>
      </c>
      <c r="K8242" s="42">
        <v>23.765280000000001</v>
      </c>
      <c r="L8242" s="43">
        <v>2.02</v>
      </c>
      <c r="M8242" s="42">
        <v>48.0058656</v>
      </c>
      <c r="N8242">
        <v>3</v>
      </c>
      <c r="O8242" s="43">
        <v>245</v>
      </c>
      <c r="P8242" s="42">
        <v>84</v>
      </c>
      <c r="Q8242" s="42">
        <v>19.5</v>
      </c>
      <c r="R8242" s="42">
        <v>5</v>
      </c>
    </row>
    <row r="8243" spans="1:18" x14ac:dyDescent="0.3">
      <c r="A8243" t="s">
        <v>3924</v>
      </c>
      <c r="B8243" s="17">
        <v>45252</v>
      </c>
      <c r="C8243" t="s">
        <v>543</v>
      </c>
      <c r="D8243" t="s">
        <v>3928</v>
      </c>
      <c r="E8243" t="s">
        <v>3929</v>
      </c>
      <c r="F8243" t="s">
        <v>3930</v>
      </c>
      <c r="G8243" t="s">
        <v>3877</v>
      </c>
      <c r="H8243" t="s">
        <v>3876</v>
      </c>
      <c r="I8243">
        <v>2025</v>
      </c>
      <c r="J8243" s="41">
        <v>1.3860000000000001E-2</v>
      </c>
      <c r="K8243" s="42">
        <v>28.066500000000001</v>
      </c>
      <c r="L8243" s="43">
        <v>2.0099999999999998</v>
      </c>
      <c r="M8243" s="42">
        <v>56.413664999999995</v>
      </c>
      <c r="N8243">
        <v>4</v>
      </c>
      <c r="O8243" s="43">
        <v>362</v>
      </c>
      <c r="P8243" s="42">
        <v>118.8</v>
      </c>
      <c r="Q8243" s="42">
        <v>21</v>
      </c>
      <c r="R8243" s="42">
        <v>8</v>
      </c>
    </row>
    <row r="8244" spans="1:18" x14ac:dyDescent="0.3">
      <c r="A8244" t="s">
        <v>3924</v>
      </c>
      <c r="B8244" s="17">
        <v>45253</v>
      </c>
      <c r="C8244" t="s">
        <v>543</v>
      </c>
      <c r="D8244" t="s">
        <v>3928</v>
      </c>
      <c r="E8244" t="s">
        <v>3929</v>
      </c>
      <c r="F8244" t="s">
        <v>3930</v>
      </c>
      <c r="G8244" t="s">
        <v>3877</v>
      </c>
      <c r="H8244" t="s">
        <v>3876</v>
      </c>
      <c r="I8244">
        <v>1771</v>
      </c>
      <c r="J8244" s="41">
        <v>1.1330000000000002E-2</v>
      </c>
      <c r="K8244" s="42">
        <v>20.065430000000003</v>
      </c>
      <c r="L8244" s="43">
        <v>1.49</v>
      </c>
      <c r="M8244" s="42">
        <v>29.897490700000002</v>
      </c>
      <c r="N8244">
        <v>3</v>
      </c>
      <c r="O8244" s="43">
        <v>176</v>
      </c>
      <c r="P8244" s="42">
        <v>98.399999999999991</v>
      </c>
      <c r="Q8244" s="42">
        <v>7.5</v>
      </c>
      <c r="R8244" s="42">
        <v>9</v>
      </c>
    </row>
    <row r="8245" spans="1:18" x14ac:dyDescent="0.3">
      <c r="A8245" t="s">
        <v>3924</v>
      </c>
      <c r="B8245" s="17">
        <v>45254</v>
      </c>
      <c r="C8245" t="s">
        <v>543</v>
      </c>
      <c r="D8245" t="s">
        <v>3928</v>
      </c>
      <c r="E8245" t="s">
        <v>3929</v>
      </c>
      <c r="F8245" t="s">
        <v>3930</v>
      </c>
      <c r="G8245" t="s">
        <v>3877</v>
      </c>
      <c r="H8245" t="s">
        <v>3876</v>
      </c>
      <c r="I8245">
        <v>2117</v>
      </c>
      <c r="J8245" s="41">
        <v>1.2760000000000002E-2</v>
      </c>
      <c r="K8245" s="42">
        <v>27.012920000000005</v>
      </c>
      <c r="L8245" s="43">
        <v>1.74</v>
      </c>
      <c r="M8245" s="42">
        <v>47.002480800000008</v>
      </c>
      <c r="N8245">
        <v>3</v>
      </c>
      <c r="O8245" s="43">
        <v>296</v>
      </c>
      <c r="P8245" s="42">
        <v>76.8</v>
      </c>
      <c r="Q8245" s="42">
        <v>25.5</v>
      </c>
      <c r="R8245" s="42">
        <v>12</v>
      </c>
    </row>
    <row r="8246" spans="1:18" x14ac:dyDescent="0.3">
      <c r="A8246" t="s">
        <v>3924</v>
      </c>
      <c r="B8246" s="17">
        <v>45255</v>
      </c>
      <c r="C8246" t="s">
        <v>543</v>
      </c>
      <c r="D8246" t="s">
        <v>3928</v>
      </c>
      <c r="E8246" t="s">
        <v>3929</v>
      </c>
      <c r="F8246" t="s">
        <v>3930</v>
      </c>
      <c r="G8246" t="s">
        <v>3877</v>
      </c>
      <c r="H8246" t="s">
        <v>3876</v>
      </c>
      <c r="I8246">
        <v>2513</v>
      </c>
      <c r="J8246" s="41">
        <v>1.3420000000000001E-2</v>
      </c>
      <c r="K8246" s="42">
        <v>33.724460000000001</v>
      </c>
      <c r="L8246" s="43">
        <v>1.48</v>
      </c>
      <c r="M8246" s="42">
        <v>49.912200800000001</v>
      </c>
      <c r="N8246">
        <v>7</v>
      </c>
      <c r="O8246" s="43">
        <v>359</v>
      </c>
      <c r="P8246" s="42">
        <v>139.19999999999999</v>
      </c>
      <c r="Q8246" s="42">
        <v>21</v>
      </c>
      <c r="R8246" s="42">
        <v>1</v>
      </c>
    </row>
    <row r="8247" spans="1:18" x14ac:dyDescent="0.3">
      <c r="A8247" t="s">
        <v>3924</v>
      </c>
      <c r="B8247" s="17">
        <v>45256</v>
      </c>
      <c r="C8247" t="s">
        <v>543</v>
      </c>
      <c r="D8247" t="s">
        <v>3928</v>
      </c>
      <c r="E8247" t="s">
        <v>3929</v>
      </c>
      <c r="F8247" t="s">
        <v>3930</v>
      </c>
      <c r="G8247" t="s">
        <v>3877</v>
      </c>
      <c r="H8247" t="s">
        <v>3876</v>
      </c>
      <c r="I8247">
        <v>1745</v>
      </c>
      <c r="J8247" s="41">
        <v>9.9000000000000025E-3</v>
      </c>
      <c r="K8247" s="42">
        <v>17.275500000000005</v>
      </c>
      <c r="L8247" s="43">
        <v>0.73</v>
      </c>
      <c r="M8247" s="42">
        <v>12.611115000000003</v>
      </c>
      <c r="N8247">
        <v>2</v>
      </c>
      <c r="O8247" s="43">
        <v>245</v>
      </c>
      <c r="P8247" s="42">
        <v>124.8</v>
      </c>
      <c r="Q8247" s="42">
        <v>19.5</v>
      </c>
      <c r="R8247" s="42">
        <v>3</v>
      </c>
    </row>
    <row r="8248" spans="1:18" x14ac:dyDescent="0.3">
      <c r="A8248" t="s">
        <v>3924</v>
      </c>
      <c r="B8248" s="17">
        <v>45257</v>
      </c>
      <c r="C8248" t="s">
        <v>543</v>
      </c>
      <c r="D8248" t="s">
        <v>3928</v>
      </c>
      <c r="E8248" t="s">
        <v>3929</v>
      </c>
      <c r="F8248" t="s">
        <v>3930</v>
      </c>
      <c r="G8248" t="s">
        <v>3877</v>
      </c>
      <c r="H8248" t="s">
        <v>3876</v>
      </c>
      <c r="I8248">
        <v>2706</v>
      </c>
      <c r="J8248" s="41">
        <v>9.6799999999999994E-3</v>
      </c>
      <c r="K8248" s="42">
        <v>26.19408</v>
      </c>
      <c r="L8248" s="43">
        <v>1.79</v>
      </c>
      <c r="M8248" s="42">
        <v>46.887403200000001</v>
      </c>
      <c r="N8248">
        <v>5</v>
      </c>
      <c r="O8248" s="43">
        <v>343</v>
      </c>
      <c r="P8248" s="42">
        <v>97.2</v>
      </c>
      <c r="Q8248" s="42">
        <v>9</v>
      </c>
      <c r="R8248" s="42">
        <v>11</v>
      </c>
    </row>
    <row r="8249" spans="1:18" x14ac:dyDescent="0.3">
      <c r="A8249" t="s">
        <v>3924</v>
      </c>
      <c r="B8249" s="17">
        <v>45258</v>
      </c>
      <c r="C8249" t="s">
        <v>543</v>
      </c>
      <c r="D8249" t="s">
        <v>3928</v>
      </c>
      <c r="E8249" t="s">
        <v>3929</v>
      </c>
      <c r="F8249" t="s">
        <v>3930</v>
      </c>
      <c r="G8249" t="s">
        <v>3877</v>
      </c>
      <c r="H8249" t="s">
        <v>3876</v>
      </c>
      <c r="I8249">
        <v>1573</v>
      </c>
      <c r="J8249" s="41">
        <v>1.1990000000000002E-2</v>
      </c>
      <c r="K8249" s="42">
        <v>18.860270000000003</v>
      </c>
      <c r="L8249" s="43">
        <v>2.06</v>
      </c>
      <c r="M8249" s="42">
        <v>38.85215620000001</v>
      </c>
      <c r="N8249">
        <v>8</v>
      </c>
      <c r="O8249" s="43">
        <v>567</v>
      </c>
      <c r="P8249" s="42">
        <v>128.4</v>
      </c>
      <c r="Q8249" s="42">
        <v>25.5</v>
      </c>
      <c r="R8249" s="42">
        <v>12</v>
      </c>
    </row>
    <row r="8250" spans="1:18" x14ac:dyDescent="0.3">
      <c r="A8250" t="s">
        <v>3924</v>
      </c>
      <c r="B8250" s="17">
        <v>45259</v>
      </c>
      <c r="C8250" t="s">
        <v>543</v>
      </c>
      <c r="D8250" t="s">
        <v>3928</v>
      </c>
      <c r="E8250" t="s">
        <v>3929</v>
      </c>
      <c r="F8250" t="s">
        <v>3930</v>
      </c>
      <c r="G8250" t="s">
        <v>3877</v>
      </c>
      <c r="H8250" t="s">
        <v>3876</v>
      </c>
      <c r="I8250">
        <v>1529</v>
      </c>
      <c r="J8250" s="41">
        <v>1.1110000000000002E-2</v>
      </c>
      <c r="K8250" s="42">
        <v>16.987190000000002</v>
      </c>
      <c r="L8250" s="43">
        <v>1.65</v>
      </c>
      <c r="M8250" s="42">
        <v>28.0288635</v>
      </c>
      <c r="N8250">
        <v>3</v>
      </c>
      <c r="O8250" s="43">
        <v>156</v>
      </c>
      <c r="P8250" s="42">
        <v>76.8</v>
      </c>
      <c r="Q8250" s="42">
        <v>21</v>
      </c>
      <c r="R8250" s="42">
        <v>5</v>
      </c>
    </row>
    <row r="8251" spans="1:18" x14ac:dyDescent="0.3">
      <c r="A8251" t="s">
        <v>3924</v>
      </c>
      <c r="B8251" s="17">
        <v>45260</v>
      </c>
      <c r="C8251" t="s">
        <v>543</v>
      </c>
      <c r="D8251" t="s">
        <v>3928</v>
      </c>
      <c r="E8251" t="s">
        <v>3929</v>
      </c>
      <c r="F8251" t="s">
        <v>3930</v>
      </c>
      <c r="G8251" t="s">
        <v>3877</v>
      </c>
      <c r="H8251" t="s">
        <v>3876</v>
      </c>
      <c r="I8251">
        <v>1875</v>
      </c>
      <c r="J8251" s="41">
        <v>1.4960000000000001E-2</v>
      </c>
      <c r="K8251" s="42">
        <v>28.05</v>
      </c>
      <c r="L8251" s="43">
        <v>0.6</v>
      </c>
      <c r="M8251" s="42">
        <v>16.829999999999998</v>
      </c>
      <c r="N8251">
        <v>5</v>
      </c>
      <c r="O8251" s="43">
        <v>281</v>
      </c>
      <c r="P8251" s="42">
        <v>120</v>
      </c>
      <c r="Q8251" s="42">
        <v>30</v>
      </c>
      <c r="R8251" s="42">
        <v>4</v>
      </c>
    </row>
    <row r="8252" spans="1:18" x14ac:dyDescent="0.3">
      <c r="A8252" t="s">
        <v>3916</v>
      </c>
      <c r="B8252" s="17">
        <v>44986</v>
      </c>
      <c r="C8252" t="s">
        <v>3917</v>
      </c>
      <c r="D8252" t="s">
        <v>3918</v>
      </c>
      <c r="E8252" t="s">
        <v>3919</v>
      </c>
      <c r="F8252" t="s">
        <v>3931</v>
      </c>
      <c r="G8252" t="s">
        <v>3877</v>
      </c>
      <c r="H8252" t="s">
        <v>3922</v>
      </c>
      <c r="I8252">
        <v>1486</v>
      </c>
      <c r="J8252" s="41">
        <v>5.4000000000000003E-3</v>
      </c>
      <c r="K8252" s="42">
        <v>8.0244</v>
      </c>
      <c r="L8252" s="43">
        <v>0.57999999999999974</v>
      </c>
      <c r="M8252" s="42">
        <v>4.6541519999999981</v>
      </c>
      <c r="N8252">
        <v>0</v>
      </c>
      <c r="O8252" s="43">
        <v>0</v>
      </c>
      <c r="P8252" s="42">
        <v>22.8</v>
      </c>
      <c r="Q8252" s="42">
        <v>10.5</v>
      </c>
      <c r="R8252" s="42">
        <v>1</v>
      </c>
    </row>
    <row r="8253" spans="1:18" x14ac:dyDescent="0.3">
      <c r="A8253" t="s">
        <v>3916</v>
      </c>
      <c r="B8253" s="17">
        <v>44987</v>
      </c>
      <c r="C8253" t="s">
        <v>3917</v>
      </c>
      <c r="D8253" t="s">
        <v>3918</v>
      </c>
      <c r="E8253" t="s">
        <v>3919</v>
      </c>
      <c r="F8253" t="s">
        <v>3931</v>
      </c>
      <c r="G8253" t="s">
        <v>3877</v>
      </c>
      <c r="H8253" t="s">
        <v>3922</v>
      </c>
      <c r="I8253">
        <v>1123</v>
      </c>
      <c r="J8253" s="41">
        <v>8.2999999999999984E-3</v>
      </c>
      <c r="K8253" s="42">
        <v>9.3208999999999982</v>
      </c>
      <c r="L8253" s="43">
        <v>0.4599999999999998</v>
      </c>
      <c r="M8253" s="42">
        <v>4.2876139999999969</v>
      </c>
      <c r="N8253">
        <v>3</v>
      </c>
      <c r="O8253" s="43">
        <v>105</v>
      </c>
      <c r="P8253" s="42">
        <v>19.2</v>
      </c>
      <c r="Q8253" s="42">
        <v>7.5</v>
      </c>
      <c r="R8253" s="42">
        <v>1</v>
      </c>
    </row>
    <row r="8254" spans="1:18" x14ac:dyDescent="0.3">
      <c r="A8254" t="s">
        <v>3916</v>
      </c>
      <c r="B8254" s="17">
        <v>44988</v>
      </c>
      <c r="C8254" t="s">
        <v>3917</v>
      </c>
      <c r="D8254" t="s">
        <v>3918</v>
      </c>
      <c r="E8254" t="s">
        <v>3919</v>
      </c>
      <c r="F8254" t="s">
        <v>3931</v>
      </c>
      <c r="G8254" t="s">
        <v>3877</v>
      </c>
      <c r="H8254" t="s">
        <v>3922</v>
      </c>
      <c r="I8254">
        <v>1862.8000000000002</v>
      </c>
      <c r="J8254" s="41">
        <v>8.8000000000000023E-3</v>
      </c>
      <c r="K8254" s="42">
        <v>16.392640000000007</v>
      </c>
      <c r="L8254" s="43">
        <v>0.47999999999999976</v>
      </c>
      <c r="M8254" s="42">
        <v>7.8684671999999996</v>
      </c>
      <c r="N8254">
        <v>0</v>
      </c>
      <c r="O8254" s="43">
        <v>0</v>
      </c>
      <c r="P8254" s="42">
        <v>27.599999999999998</v>
      </c>
      <c r="Q8254" s="42">
        <v>6</v>
      </c>
      <c r="R8254" s="42">
        <v>4</v>
      </c>
    </row>
    <row r="8255" spans="1:18" x14ac:dyDescent="0.3">
      <c r="A8255" t="s">
        <v>3916</v>
      </c>
      <c r="B8255" s="17">
        <v>44989</v>
      </c>
      <c r="C8255" t="s">
        <v>3917</v>
      </c>
      <c r="D8255" t="s">
        <v>3918</v>
      </c>
      <c r="E8255" t="s">
        <v>3919</v>
      </c>
      <c r="F8255" t="s">
        <v>3931</v>
      </c>
      <c r="G8255" t="s">
        <v>3877</v>
      </c>
      <c r="H8255" t="s">
        <v>3922</v>
      </c>
      <c r="I8255">
        <v>1133.4000000000001</v>
      </c>
      <c r="J8255" s="41">
        <v>8.6E-3</v>
      </c>
      <c r="K8255" s="42">
        <v>9.7472400000000015</v>
      </c>
      <c r="L8255" s="43">
        <v>0.9099999999999997</v>
      </c>
      <c r="M8255" s="42">
        <v>8.8699883999999987</v>
      </c>
      <c r="N8255">
        <v>2</v>
      </c>
      <c r="O8255" s="43">
        <v>154</v>
      </c>
      <c r="P8255" s="42">
        <v>24</v>
      </c>
      <c r="Q8255" s="42">
        <v>9</v>
      </c>
      <c r="R8255" s="42">
        <v>1</v>
      </c>
    </row>
    <row r="8256" spans="1:18" x14ac:dyDescent="0.3">
      <c r="A8256" t="s">
        <v>3916</v>
      </c>
      <c r="B8256" s="17">
        <v>44990</v>
      </c>
      <c r="C8256" t="s">
        <v>3917</v>
      </c>
      <c r="D8256" t="s">
        <v>3918</v>
      </c>
      <c r="E8256" t="s">
        <v>3919</v>
      </c>
      <c r="F8256" t="s">
        <v>3931</v>
      </c>
      <c r="G8256" t="s">
        <v>3877</v>
      </c>
      <c r="H8256" t="s">
        <v>3922</v>
      </c>
      <c r="I8256">
        <v>800.40000000000009</v>
      </c>
      <c r="J8256" s="41">
        <v>8.0000000000000019E-3</v>
      </c>
      <c r="K8256" s="42">
        <v>6.4032000000000027</v>
      </c>
      <c r="L8256" s="43">
        <v>1.1599999999999997</v>
      </c>
      <c r="M8256" s="42">
        <v>7.4277120000000014</v>
      </c>
      <c r="N8256">
        <v>1</v>
      </c>
      <c r="O8256" s="43">
        <v>46</v>
      </c>
      <c r="P8256" s="42">
        <v>18</v>
      </c>
      <c r="Q8256" s="42">
        <v>1.5</v>
      </c>
      <c r="R8256" s="42">
        <v>4</v>
      </c>
    </row>
    <row r="8257" spans="1:18" x14ac:dyDescent="0.3">
      <c r="A8257" t="s">
        <v>3916</v>
      </c>
      <c r="B8257" s="17">
        <v>44991</v>
      </c>
      <c r="C8257" t="s">
        <v>3917</v>
      </c>
      <c r="D8257" t="s">
        <v>3918</v>
      </c>
      <c r="E8257" t="s">
        <v>3919</v>
      </c>
      <c r="F8257" t="s">
        <v>3931</v>
      </c>
      <c r="G8257" t="s">
        <v>3877</v>
      </c>
      <c r="H8257" t="s">
        <v>3922</v>
      </c>
      <c r="I8257">
        <v>1938</v>
      </c>
      <c r="J8257" s="41">
        <v>9.2999999999999992E-3</v>
      </c>
      <c r="K8257" s="42">
        <v>18.023399999999999</v>
      </c>
      <c r="L8257" s="43">
        <v>0.54999999999999982</v>
      </c>
      <c r="M8257" s="42">
        <v>9.9128699999999963</v>
      </c>
      <c r="N8257">
        <v>2</v>
      </c>
      <c r="O8257" s="43">
        <v>130</v>
      </c>
      <c r="P8257" s="42">
        <v>61.199999999999996</v>
      </c>
      <c r="Q8257" s="42">
        <v>1.5</v>
      </c>
      <c r="R8257" s="42">
        <v>4</v>
      </c>
    </row>
    <row r="8258" spans="1:18" x14ac:dyDescent="0.3">
      <c r="A8258" t="s">
        <v>3916</v>
      </c>
      <c r="B8258" s="17">
        <v>44992</v>
      </c>
      <c r="C8258" t="s">
        <v>3917</v>
      </c>
      <c r="D8258" t="s">
        <v>3918</v>
      </c>
      <c r="E8258" t="s">
        <v>3919</v>
      </c>
      <c r="F8258" t="s">
        <v>3931</v>
      </c>
      <c r="G8258" t="s">
        <v>3877</v>
      </c>
      <c r="H8258" t="s">
        <v>3922</v>
      </c>
      <c r="I8258">
        <v>1659.2000000000003</v>
      </c>
      <c r="J8258" s="41">
        <v>9.300000000000001E-3</v>
      </c>
      <c r="K8258" s="42">
        <v>15.430560000000003</v>
      </c>
      <c r="L8258" s="43">
        <v>0.79999999999999971</v>
      </c>
      <c r="M8258" s="42">
        <v>12.344447999999998</v>
      </c>
      <c r="N8258">
        <v>1</v>
      </c>
      <c r="O8258" s="43">
        <v>60</v>
      </c>
      <c r="P8258" s="42">
        <v>40.799999999999997</v>
      </c>
      <c r="Q8258" s="42">
        <v>10.5</v>
      </c>
      <c r="R8258" s="42">
        <v>0</v>
      </c>
    </row>
    <row r="8259" spans="1:18" x14ac:dyDescent="0.3">
      <c r="A8259" t="s">
        <v>3916</v>
      </c>
      <c r="B8259" s="17">
        <v>44993</v>
      </c>
      <c r="C8259" t="s">
        <v>3917</v>
      </c>
      <c r="D8259" t="s">
        <v>3918</v>
      </c>
      <c r="E8259" t="s">
        <v>3919</v>
      </c>
      <c r="F8259" t="s">
        <v>3931</v>
      </c>
      <c r="G8259" t="s">
        <v>3877</v>
      </c>
      <c r="H8259" t="s">
        <v>3922</v>
      </c>
      <c r="I8259">
        <v>2131.6</v>
      </c>
      <c r="J8259" s="41">
        <v>7.3999999999999977E-3</v>
      </c>
      <c r="K8259" s="42">
        <v>15.773839999999995</v>
      </c>
      <c r="L8259" s="43">
        <v>0.44999999999999973</v>
      </c>
      <c r="M8259" s="42">
        <v>7.0982279999999935</v>
      </c>
      <c r="N8259">
        <v>3</v>
      </c>
      <c r="O8259" s="43">
        <v>144</v>
      </c>
      <c r="P8259" s="42">
        <v>38.4</v>
      </c>
      <c r="Q8259" s="42">
        <v>4.5</v>
      </c>
      <c r="R8259" s="42">
        <v>2</v>
      </c>
    </row>
    <row r="8260" spans="1:18" x14ac:dyDescent="0.3">
      <c r="A8260" t="s">
        <v>3916</v>
      </c>
      <c r="B8260" s="17">
        <v>44994</v>
      </c>
      <c r="C8260" t="s">
        <v>3917</v>
      </c>
      <c r="D8260" t="s">
        <v>3918</v>
      </c>
      <c r="E8260" t="s">
        <v>3919</v>
      </c>
      <c r="F8260" t="s">
        <v>3931</v>
      </c>
      <c r="G8260" t="s">
        <v>3877</v>
      </c>
      <c r="H8260" t="s">
        <v>3922</v>
      </c>
      <c r="I8260">
        <v>1300.8000000000002</v>
      </c>
      <c r="J8260" s="41">
        <v>5.0000000000000001E-3</v>
      </c>
      <c r="K8260" s="42">
        <v>6.5040000000000013</v>
      </c>
      <c r="L8260" s="43">
        <v>0.24999999999999994</v>
      </c>
      <c r="M8260" s="42">
        <v>1.6259999999999999</v>
      </c>
      <c r="N8260">
        <v>1</v>
      </c>
      <c r="O8260" s="43">
        <v>77</v>
      </c>
      <c r="P8260" s="42">
        <v>51.6</v>
      </c>
      <c r="Q8260" s="42">
        <v>1.5</v>
      </c>
      <c r="R8260" s="42">
        <v>2</v>
      </c>
    </row>
    <row r="8261" spans="1:18" x14ac:dyDescent="0.3">
      <c r="A8261" t="s">
        <v>3916</v>
      </c>
      <c r="B8261" s="17">
        <v>44995</v>
      </c>
      <c r="C8261" t="s">
        <v>3917</v>
      </c>
      <c r="D8261" t="s">
        <v>3918</v>
      </c>
      <c r="E8261" t="s">
        <v>3919</v>
      </c>
      <c r="F8261" t="s">
        <v>3931</v>
      </c>
      <c r="G8261" t="s">
        <v>3877</v>
      </c>
      <c r="H8261" t="s">
        <v>3922</v>
      </c>
      <c r="I8261">
        <v>906.60000000000014</v>
      </c>
      <c r="J8261" s="41">
        <v>3.0000000000000001E-3</v>
      </c>
      <c r="K8261" s="42">
        <v>2.7198000000000007</v>
      </c>
      <c r="L8261" s="43">
        <v>0.4599999999999998</v>
      </c>
      <c r="M8261" s="42">
        <v>1.2511079999999997</v>
      </c>
      <c r="N8261">
        <v>1</v>
      </c>
      <c r="O8261" s="43">
        <v>46</v>
      </c>
      <c r="P8261" s="42">
        <v>54</v>
      </c>
      <c r="Q8261" s="42">
        <v>7.5</v>
      </c>
      <c r="R8261" s="42">
        <v>1</v>
      </c>
    </row>
    <row r="8262" spans="1:18" x14ac:dyDescent="0.3">
      <c r="A8262" t="s">
        <v>3916</v>
      </c>
      <c r="B8262" s="17">
        <v>44996</v>
      </c>
      <c r="C8262" t="s">
        <v>3917</v>
      </c>
      <c r="D8262" t="s">
        <v>3918</v>
      </c>
      <c r="E8262" t="s">
        <v>3919</v>
      </c>
      <c r="F8262" t="s">
        <v>3931</v>
      </c>
      <c r="G8262" t="s">
        <v>3877</v>
      </c>
      <c r="H8262" t="s">
        <v>3922</v>
      </c>
      <c r="I8262">
        <v>2051.6</v>
      </c>
      <c r="J8262" s="41">
        <v>9.5999999999999974E-3</v>
      </c>
      <c r="K8262" s="42">
        <v>19.695359999999994</v>
      </c>
      <c r="L8262" s="43">
        <v>0.72999999999999987</v>
      </c>
      <c r="M8262" s="42">
        <v>14.377612799999993</v>
      </c>
      <c r="N8262">
        <v>0</v>
      </c>
      <c r="O8262" s="43">
        <v>0</v>
      </c>
      <c r="P8262" s="42">
        <v>55.199999999999996</v>
      </c>
      <c r="Q8262" s="42">
        <v>6</v>
      </c>
      <c r="R8262" s="42">
        <v>6</v>
      </c>
    </row>
    <row r="8263" spans="1:18" x14ac:dyDescent="0.3">
      <c r="A8263" t="s">
        <v>3916</v>
      </c>
      <c r="B8263" s="17">
        <v>44997</v>
      </c>
      <c r="C8263" t="s">
        <v>3917</v>
      </c>
      <c r="D8263" t="s">
        <v>3918</v>
      </c>
      <c r="E8263" t="s">
        <v>3919</v>
      </c>
      <c r="F8263" t="s">
        <v>3931</v>
      </c>
      <c r="G8263" t="s">
        <v>3877</v>
      </c>
      <c r="H8263" t="s">
        <v>3922</v>
      </c>
      <c r="I8263">
        <v>1592.2000000000003</v>
      </c>
      <c r="J8263" s="41">
        <v>1.03E-2</v>
      </c>
      <c r="K8263" s="42">
        <v>16.399660000000004</v>
      </c>
      <c r="L8263" s="43">
        <v>5.0000000000000072E-2</v>
      </c>
      <c r="M8263" s="42">
        <v>0.81998300000000135</v>
      </c>
      <c r="N8263">
        <v>1</v>
      </c>
      <c r="O8263" s="43">
        <v>57</v>
      </c>
      <c r="P8263" s="42">
        <v>32.4</v>
      </c>
      <c r="Q8263" s="42">
        <v>12</v>
      </c>
      <c r="R8263" s="42">
        <v>5</v>
      </c>
    </row>
    <row r="8264" spans="1:18" x14ac:dyDescent="0.3">
      <c r="A8264" t="s">
        <v>3916</v>
      </c>
      <c r="B8264" s="17">
        <v>44998</v>
      </c>
      <c r="C8264" t="s">
        <v>3917</v>
      </c>
      <c r="D8264" t="s">
        <v>3918</v>
      </c>
      <c r="E8264" t="s">
        <v>3919</v>
      </c>
      <c r="F8264" t="s">
        <v>3931</v>
      </c>
      <c r="G8264" t="s">
        <v>3877</v>
      </c>
      <c r="H8264" t="s">
        <v>3922</v>
      </c>
      <c r="I8264">
        <v>1449.4</v>
      </c>
      <c r="J8264" s="41">
        <v>8.6999999999999994E-3</v>
      </c>
      <c r="K8264" s="42">
        <v>12.609780000000001</v>
      </c>
      <c r="L8264" s="43">
        <v>1.0199999999999998</v>
      </c>
      <c r="M8264" s="42">
        <v>12.861975599999997</v>
      </c>
      <c r="N8264">
        <v>2</v>
      </c>
      <c r="O8264" s="43">
        <v>134</v>
      </c>
      <c r="P8264" s="42">
        <v>39.6</v>
      </c>
      <c r="Q8264" s="42">
        <v>15</v>
      </c>
      <c r="R8264" s="42">
        <v>2</v>
      </c>
    </row>
    <row r="8265" spans="1:18" x14ac:dyDescent="0.3">
      <c r="A8265" t="s">
        <v>3916</v>
      </c>
      <c r="B8265" s="17">
        <v>44999</v>
      </c>
      <c r="C8265" t="s">
        <v>3917</v>
      </c>
      <c r="D8265" t="s">
        <v>3918</v>
      </c>
      <c r="E8265" t="s">
        <v>3919</v>
      </c>
      <c r="F8265" t="s">
        <v>3931</v>
      </c>
      <c r="G8265" t="s">
        <v>3877</v>
      </c>
      <c r="H8265" t="s">
        <v>3922</v>
      </c>
      <c r="I8265">
        <v>886.80000000000018</v>
      </c>
      <c r="J8265" s="41">
        <v>1.0500000000000002E-2</v>
      </c>
      <c r="K8265" s="42">
        <v>9.3114000000000043</v>
      </c>
      <c r="L8265" s="43">
        <v>1.0999999999999996</v>
      </c>
      <c r="M8265" s="42">
        <v>10.242540000000002</v>
      </c>
      <c r="N8265">
        <v>1</v>
      </c>
      <c r="O8265" s="43">
        <v>35</v>
      </c>
      <c r="P8265" s="42">
        <v>50.4</v>
      </c>
      <c r="Q8265" s="42">
        <v>10.5</v>
      </c>
      <c r="R8265" s="42">
        <v>5</v>
      </c>
    </row>
    <row r="8266" spans="1:18" x14ac:dyDescent="0.3">
      <c r="A8266" t="s">
        <v>3916</v>
      </c>
      <c r="B8266" s="17">
        <v>45000</v>
      </c>
      <c r="C8266" t="s">
        <v>3917</v>
      </c>
      <c r="D8266" t="s">
        <v>3918</v>
      </c>
      <c r="E8266" t="s">
        <v>3919</v>
      </c>
      <c r="F8266" t="s">
        <v>3931</v>
      </c>
      <c r="G8266" t="s">
        <v>3877</v>
      </c>
      <c r="H8266" t="s">
        <v>3922</v>
      </c>
      <c r="I8266">
        <v>1086.2</v>
      </c>
      <c r="J8266" s="41">
        <v>5.8000000000000005E-3</v>
      </c>
      <c r="K8266" s="42">
        <v>6.2999600000000004</v>
      </c>
      <c r="L8266" s="43">
        <v>0.48999999999999977</v>
      </c>
      <c r="M8266" s="42">
        <v>3.086980399999999</v>
      </c>
      <c r="N8266">
        <v>2</v>
      </c>
      <c r="O8266" s="43">
        <v>142</v>
      </c>
      <c r="P8266" s="42">
        <v>14.399999999999999</v>
      </c>
      <c r="Q8266" s="42">
        <v>9</v>
      </c>
      <c r="R8266" s="42">
        <v>0</v>
      </c>
    </row>
    <row r="8267" spans="1:18" x14ac:dyDescent="0.3">
      <c r="A8267" t="s">
        <v>3916</v>
      </c>
      <c r="B8267" s="17">
        <v>45001</v>
      </c>
      <c r="C8267" t="s">
        <v>3917</v>
      </c>
      <c r="D8267" t="s">
        <v>3918</v>
      </c>
      <c r="E8267" t="s">
        <v>3919</v>
      </c>
      <c r="F8267" t="s">
        <v>3931</v>
      </c>
      <c r="G8267" t="s">
        <v>3877</v>
      </c>
      <c r="H8267" t="s">
        <v>3922</v>
      </c>
      <c r="I8267">
        <v>902.2</v>
      </c>
      <c r="J8267" s="41">
        <v>3.3999999999999994E-3</v>
      </c>
      <c r="K8267" s="42">
        <v>3.0674799999999998</v>
      </c>
      <c r="L8267" s="43">
        <v>0.29999999999999993</v>
      </c>
      <c r="M8267" s="42">
        <v>0.92024399999999973</v>
      </c>
      <c r="N8267">
        <v>3</v>
      </c>
      <c r="O8267" s="43">
        <v>132</v>
      </c>
      <c r="P8267" s="42">
        <v>33.6</v>
      </c>
      <c r="Q8267" s="42">
        <v>12</v>
      </c>
      <c r="R8267" s="42">
        <v>0</v>
      </c>
    </row>
    <row r="8268" spans="1:18" x14ac:dyDescent="0.3">
      <c r="A8268" t="s">
        <v>3916</v>
      </c>
      <c r="B8268" s="17">
        <v>45002</v>
      </c>
      <c r="C8268" t="s">
        <v>3917</v>
      </c>
      <c r="D8268" t="s">
        <v>3918</v>
      </c>
      <c r="E8268" t="s">
        <v>3919</v>
      </c>
      <c r="F8268" t="s">
        <v>3931</v>
      </c>
      <c r="G8268" t="s">
        <v>3877</v>
      </c>
      <c r="H8268" t="s">
        <v>3922</v>
      </c>
      <c r="I8268">
        <v>944.40000000000009</v>
      </c>
      <c r="J8268" s="41">
        <v>3.3E-3</v>
      </c>
      <c r="K8268" s="42">
        <v>3.1165200000000004</v>
      </c>
      <c r="L8268" s="43">
        <v>0.50999999999999979</v>
      </c>
      <c r="M8268" s="42">
        <v>1.5894251999999995</v>
      </c>
      <c r="N8268">
        <v>4</v>
      </c>
      <c r="O8268" s="43">
        <v>136</v>
      </c>
      <c r="P8268" s="42">
        <v>9.6</v>
      </c>
      <c r="Q8268" s="42">
        <v>13.5</v>
      </c>
      <c r="R8268" s="42">
        <v>4</v>
      </c>
    </row>
    <row r="8269" spans="1:18" x14ac:dyDescent="0.3">
      <c r="A8269" t="s">
        <v>3916</v>
      </c>
      <c r="B8269" s="17">
        <v>45003</v>
      </c>
      <c r="C8269" t="s">
        <v>3917</v>
      </c>
      <c r="D8269" t="s">
        <v>3918</v>
      </c>
      <c r="E8269" t="s">
        <v>3919</v>
      </c>
      <c r="F8269" t="s">
        <v>3931</v>
      </c>
      <c r="G8269" t="s">
        <v>3877</v>
      </c>
      <c r="H8269" t="s">
        <v>3922</v>
      </c>
      <c r="I8269">
        <v>981.40000000000009</v>
      </c>
      <c r="J8269" s="41">
        <v>8.4000000000000012E-3</v>
      </c>
      <c r="K8269" s="42">
        <v>8.2437600000000018</v>
      </c>
      <c r="L8269" s="43">
        <v>0.14000000000000007</v>
      </c>
      <c r="M8269" s="42">
        <v>1.1541264000000009</v>
      </c>
      <c r="N8269">
        <v>2</v>
      </c>
      <c r="O8269" s="43">
        <v>88</v>
      </c>
      <c r="P8269" s="42">
        <v>32.4</v>
      </c>
      <c r="Q8269" s="42">
        <v>0</v>
      </c>
      <c r="R8269" s="42">
        <v>4</v>
      </c>
    </row>
    <row r="8270" spans="1:18" x14ac:dyDescent="0.3">
      <c r="A8270" t="s">
        <v>3916</v>
      </c>
      <c r="B8270" s="17">
        <v>45004</v>
      </c>
      <c r="C8270" t="s">
        <v>3917</v>
      </c>
      <c r="D8270" t="s">
        <v>3918</v>
      </c>
      <c r="E8270" t="s">
        <v>3919</v>
      </c>
      <c r="F8270" t="s">
        <v>3931</v>
      </c>
      <c r="G8270" t="s">
        <v>3877</v>
      </c>
      <c r="H8270" t="s">
        <v>3922</v>
      </c>
      <c r="I8270">
        <v>1207.4000000000001</v>
      </c>
      <c r="J8270" s="41">
        <v>7.700000000000002E-3</v>
      </c>
      <c r="K8270" s="42">
        <v>9.2969800000000031</v>
      </c>
      <c r="L8270" s="43">
        <v>0.11</v>
      </c>
      <c r="M8270" s="42">
        <v>1.0226678000000005</v>
      </c>
      <c r="N8270">
        <v>3</v>
      </c>
      <c r="O8270" s="43">
        <v>120</v>
      </c>
      <c r="P8270" s="42">
        <v>25.2</v>
      </c>
      <c r="Q8270" s="42">
        <v>1.5</v>
      </c>
      <c r="R8270" s="42">
        <v>2</v>
      </c>
    </row>
    <row r="8271" spans="1:18" x14ac:dyDescent="0.3">
      <c r="A8271" t="s">
        <v>3916</v>
      </c>
      <c r="B8271" s="17">
        <v>45005</v>
      </c>
      <c r="C8271" t="s">
        <v>3917</v>
      </c>
      <c r="D8271" t="s">
        <v>3918</v>
      </c>
      <c r="E8271" t="s">
        <v>3919</v>
      </c>
      <c r="F8271" t="s">
        <v>3931</v>
      </c>
      <c r="G8271" t="s">
        <v>3877</v>
      </c>
      <c r="H8271" t="s">
        <v>3922</v>
      </c>
      <c r="I8271">
        <v>1776</v>
      </c>
      <c r="J8271" s="41">
        <v>7.000000000000001E-3</v>
      </c>
      <c r="K8271" s="42">
        <v>12.432000000000002</v>
      </c>
      <c r="L8271" s="43">
        <v>0.49999999999999978</v>
      </c>
      <c r="M8271" s="42">
        <v>6.2159999999999984</v>
      </c>
      <c r="N8271">
        <v>3</v>
      </c>
      <c r="O8271" s="43">
        <v>138</v>
      </c>
      <c r="P8271" s="42">
        <v>25.2</v>
      </c>
      <c r="Q8271" s="42">
        <v>6</v>
      </c>
      <c r="R8271" s="42">
        <v>2</v>
      </c>
    </row>
    <row r="8272" spans="1:18" x14ac:dyDescent="0.3">
      <c r="A8272" t="s">
        <v>3916</v>
      </c>
      <c r="B8272" s="17">
        <v>45006</v>
      </c>
      <c r="C8272" t="s">
        <v>3917</v>
      </c>
      <c r="D8272" t="s">
        <v>3918</v>
      </c>
      <c r="E8272" t="s">
        <v>3919</v>
      </c>
      <c r="F8272" t="s">
        <v>3931</v>
      </c>
      <c r="G8272" t="s">
        <v>3877</v>
      </c>
      <c r="H8272" t="s">
        <v>3922</v>
      </c>
      <c r="I8272">
        <v>1648.8000000000002</v>
      </c>
      <c r="J8272" s="41">
        <v>6.6000000000000008E-3</v>
      </c>
      <c r="K8272" s="42">
        <v>10.882080000000002</v>
      </c>
      <c r="L8272" s="43">
        <v>0.29999999999999993</v>
      </c>
      <c r="M8272" s="42">
        <v>3.264624</v>
      </c>
      <c r="N8272">
        <v>5</v>
      </c>
      <c r="O8272" s="43">
        <v>320</v>
      </c>
      <c r="P8272" s="42">
        <v>55.199999999999996</v>
      </c>
      <c r="Q8272" s="42">
        <v>10.5</v>
      </c>
      <c r="R8272" s="42">
        <v>2</v>
      </c>
    </row>
    <row r="8273" spans="1:18" x14ac:dyDescent="0.3">
      <c r="A8273" t="s">
        <v>3916</v>
      </c>
      <c r="B8273" s="17">
        <v>45007</v>
      </c>
      <c r="C8273" t="s">
        <v>3917</v>
      </c>
      <c r="D8273" t="s">
        <v>3918</v>
      </c>
      <c r="E8273" t="s">
        <v>3919</v>
      </c>
      <c r="F8273" t="s">
        <v>3931</v>
      </c>
      <c r="G8273" t="s">
        <v>3877</v>
      </c>
      <c r="H8273" t="s">
        <v>3922</v>
      </c>
      <c r="I8273">
        <v>1563.4</v>
      </c>
      <c r="J8273" s="41">
        <v>7.6999999999999994E-3</v>
      </c>
      <c r="K8273" s="42">
        <v>12.038180000000001</v>
      </c>
      <c r="L8273" s="43">
        <v>0.29999999999999993</v>
      </c>
      <c r="M8273" s="42">
        <v>3.6114539999999993</v>
      </c>
      <c r="N8273">
        <v>0</v>
      </c>
      <c r="O8273" s="43">
        <v>0</v>
      </c>
      <c r="P8273" s="42">
        <v>34.799999999999997</v>
      </c>
      <c r="Q8273" s="42">
        <v>1.5</v>
      </c>
      <c r="R8273" s="42">
        <v>4</v>
      </c>
    </row>
    <row r="8274" spans="1:18" x14ac:dyDescent="0.3">
      <c r="A8274" t="s">
        <v>3916</v>
      </c>
      <c r="B8274" s="17">
        <v>45008</v>
      </c>
      <c r="C8274" t="s">
        <v>3917</v>
      </c>
      <c r="D8274" t="s">
        <v>3918</v>
      </c>
      <c r="E8274" t="s">
        <v>3919</v>
      </c>
      <c r="F8274" t="s">
        <v>3931</v>
      </c>
      <c r="G8274" t="s">
        <v>3877</v>
      </c>
      <c r="H8274" t="s">
        <v>3922</v>
      </c>
      <c r="I8274">
        <v>1763.8000000000002</v>
      </c>
      <c r="J8274" s="41">
        <v>8.199999999999999E-3</v>
      </c>
      <c r="K8274" s="42">
        <v>14.46316</v>
      </c>
      <c r="L8274" s="43">
        <v>0.12</v>
      </c>
      <c r="M8274" s="42">
        <v>1.7355791999999999</v>
      </c>
      <c r="N8274">
        <v>0</v>
      </c>
      <c r="O8274" s="43">
        <v>0</v>
      </c>
      <c r="P8274" s="42">
        <v>42</v>
      </c>
      <c r="Q8274" s="42">
        <v>1.5</v>
      </c>
      <c r="R8274" s="42">
        <v>4</v>
      </c>
    </row>
    <row r="8275" spans="1:18" x14ac:dyDescent="0.3">
      <c r="A8275" t="s">
        <v>3916</v>
      </c>
      <c r="B8275" s="17">
        <v>45009</v>
      </c>
      <c r="C8275" t="s">
        <v>3917</v>
      </c>
      <c r="D8275" t="s">
        <v>3918</v>
      </c>
      <c r="E8275" t="s">
        <v>3919</v>
      </c>
      <c r="F8275" t="s">
        <v>3931</v>
      </c>
      <c r="G8275" t="s">
        <v>3877</v>
      </c>
      <c r="H8275" t="s">
        <v>3922</v>
      </c>
      <c r="I8275">
        <v>1898.2000000000003</v>
      </c>
      <c r="J8275" s="41">
        <v>4.1000000000000003E-3</v>
      </c>
      <c r="K8275" s="42">
        <v>7.7826200000000014</v>
      </c>
      <c r="L8275" s="43">
        <v>0.30999999999999994</v>
      </c>
      <c r="M8275" s="42">
        <v>2.4126121999999999</v>
      </c>
      <c r="N8275">
        <v>3</v>
      </c>
      <c r="O8275" s="43">
        <v>180</v>
      </c>
      <c r="P8275" s="42">
        <v>55.199999999999996</v>
      </c>
      <c r="Q8275" s="42">
        <v>4.5</v>
      </c>
      <c r="R8275" s="42">
        <v>2</v>
      </c>
    </row>
    <row r="8276" spans="1:18" x14ac:dyDescent="0.3">
      <c r="A8276" t="s">
        <v>3916</v>
      </c>
      <c r="B8276" s="17">
        <v>45010</v>
      </c>
      <c r="C8276" t="s">
        <v>3917</v>
      </c>
      <c r="D8276" t="s">
        <v>3918</v>
      </c>
      <c r="E8276" t="s">
        <v>3919</v>
      </c>
      <c r="F8276" t="s">
        <v>3931</v>
      </c>
      <c r="G8276" t="s">
        <v>3877</v>
      </c>
      <c r="H8276" t="s">
        <v>3922</v>
      </c>
      <c r="I8276">
        <v>1658.8000000000002</v>
      </c>
      <c r="J8276" s="41">
        <v>7.000000000000001E-3</v>
      </c>
      <c r="K8276" s="42">
        <v>11.611600000000003</v>
      </c>
      <c r="L8276" s="43">
        <v>1.1199999999999997</v>
      </c>
      <c r="M8276" s="42">
        <v>13.004992</v>
      </c>
      <c r="N8276">
        <v>4</v>
      </c>
      <c r="O8276" s="43">
        <v>180</v>
      </c>
      <c r="P8276" s="42">
        <v>34.799999999999997</v>
      </c>
      <c r="Q8276" s="42">
        <v>4.5</v>
      </c>
      <c r="R8276" s="42">
        <v>3</v>
      </c>
    </row>
    <row r="8277" spans="1:18" x14ac:dyDescent="0.3">
      <c r="A8277" t="s">
        <v>3916</v>
      </c>
      <c r="B8277" s="17">
        <v>45011</v>
      </c>
      <c r="C8277" t="s">
        <v>3917</v>
      </c>
      <c r="D8277" t="s">
        <v>3918</v>
      </c>
      <c r="E8277" t="s">
        <v>3919</v>
      </c>
      <c r="F8277" t="s">
        <v>3931</v>
      </c>
      <c r="G8277" t="s">
        <v>3877</v>
      </c>
      <c r="H8277" t="s">
        <v>3922</v>
      </c>
      <c r="I8277">
        <v>1453.6000000000001</v>
      </c>
      <c r="J8277" s="41">
        <v>8.5000000000000006E-3</v>
      </c>
      <c r="K8277" s="42">
        <v>12.355600000000003</v>
      </c>
      <c r="L8277" s="43">
        <v>0.68999999999999984</v>
      </c>
      <c r="M8277" s="42">
        <v>8.5253639999999997</v>
      </c>
      <c r="N8277">
        <v>3</v>
      </c>
      <c r="O8277" s="43">
        <v>96</v>
      </c>
      <c r="P8277" s="42">
        <v>44.4</v>
      </c>
      <c r="Q8277" s="42">
        <v>13.5</v>
      </c>
      <c r="R8277" s="42">
        <v>1</v>
      </c>
    </row>
    <row r="8278" spans="1:18" x14ac:dyDescent="0.3">
      <c r="A8278" t="s">
        <v>3916</v>
      </c>
      <c r="B8278" s="17">
        <v>45012</v>
      </c>
      <c r="C8278" t="s">
        <v>3917</v>
      </c>
      <c r="D8278" t="s">
        <v>3918</v>
      </c>
      <c r="E8278" t="s">
        <v>3919</v>
      </c>
      <c r="F8278" t="s">
        <v>3931</v>
      </c>
      <c r="G8278" t="s">
        <v>3877</v>
      </c>
      <c r="H8278" t="s">
        <v>3922</v>
      </c>
      <c r="I8278">
        <v>1669.1999999999998</v>
      </c>
      <c r="J8278" s="41">
        <v>9.8999999999999991E-3</v>
      </c>
      <c r="K8278" s="42">
        <v>16.525079999999996</v>
      </c>
      <c r="L8278" s="43">
        <v>0.96999999999999986</v>
      </c>
      <c r="M8278" s="42">
        <v>16.029327599999995</v>
      </c>
      <c r="N8278">
        <v>4</v>
      </c>
      <c r="O8278" s="43">
        <v>256</v>
      </c>
      <c r="P8278" s="42">
        <v>13.2</v>
      </c>
      <c r="Q8278" s="42">
        <v>6</v>
      </c>
      <c r="R8278" s="42">
        <v>1</v>
      </c>
    </row>
    <row r="8279" spans="1:18" x14ac:dyDescent="0.3">
      <c r="A8279" t="s">
        <v>3916</v>
      </c>
      <c r="B8279" s="17">
        <v>45013</v>
      </c>
      <c r="C8279" t="s">
        <v>3917</v>
      </c>
      <c r="D8279" t="s">
        <v>3918</v>
      </c>
      <c r="E8279" t="s">
        <v>3919</v>
      </c>
      <c r="F8279" t="s">
        <v>3931</v>
      </c>
      <c r="G8279" t="s">
        <v>3877</v>
      </c>
      <c r="H8279" t="s">
        <v>3922</v>
      </c>
      <c r="I8279">
        <v>1300.6000000000001</v>
      </c>
      <c r="J8279" s="41">
        <v>5.6000000000000008E-3</v>
      </c>
      <c r="K8279" s="42">
        <v>7.2833600000000018</v>
      </c>
      <c r="L8279" s="43">
        <v>0.63999999999999979</v>
      </c>
      <c r="M8279" s="42">
        <v>4.6613503999999999</v>
      </c>
      <c r="N8279">
        <v>1</v>
      </c>
      <c r="O8279" s="43">
        <v>44</v>
      </c>
      <c r="P8279" s="42">
        <v>48</v>
      </c>
      <c r="Q8279" s="42">
        <v>3</v>
      </c>
      <c r="R8279" s="42">
        <v>0</v>
      </c>
    </row>
    <row r="8280" spans="1:18" x14ac:dyDescent="0.3">
      <c r="A8280" t="s">
        <v>3916</v>
      </c>
      <c r="B8280" s="17">
        <v>45014</v>
      </c>
      <c r="C8280" t="s">
        <v>3917</v>
      </c>
      <c r="D8280" t="s">
        <v>3918</v>
      </c>
      <c r="E8280" t="s">
        <v>3919</v>
      </c>
      <c r="F8280" t="s">
        <v>3931</v>
      </c>
      <c r="G8280" t="s">
        <v>3877</v>
      </c>
      <c r="H8280" t="s">
        <v>3922</v>
      </c>
      <c r="I8280">
        <v>1654.4</v>
      </c>
      <c r="J8280" s="41">
        <v>7.2999999999999992E-3</v>
      </c>
      <c r="K8280" s="42">
        <v>12.077119999999999</v>
      </c>
      <c r="L8280" s="43">
        <v>0.55999999999999983</v>
      </c>
      <c r="M8280" s="42">
        <v>6.7631871999999973</v>
      </c>
      <c r="N8280">
        <v>3</v>
      </c>
      <c r="O8280" s="43">
        <v>240</v>
      </c>
      <c r="P8280" s="42">
        <v>19.2</v>
      </c>
      <c r="Q8280" s="42">
        <v>4.5</v>
      </c>
      <c r="R8280" s="42">
        <v>4</v>
      </c>
    </row>
    <row r="8281" spans="1:18" x14ac:dyDescent="0.3">
      <c r="A8281" t="s">
        <v>3916</v>
      </c>
      <c r="B8281" s="17">
        <v>45015</v>
      </c>
      <c r="C8281" t="s">
        <v>3917</v>
      </c>
      <c r="D8281" t="s">
        <v>3918</v>
      </c>
      <c r="E8281" t="s">
        <v>3919</v>
      </c>
      <c r="F8281" t="s">
        <v>3931</v>
      </c>
      <c r="G8281" t="s">
        <v>3877</v>
      </c>
      <c r="H8281" t="s">
        <v>3922</v>
      </c>
      <c r="I8281">
        <v>1157.6000000000001</v>
      </c>
      <c r="J8281" s="41">
        <v>9.0000000000000011E-3</v>
      </c>
      <c r="K8281" s="42">
        <v>10.418400000000002</v>
      </c>
      <c r="L8281" s="43">
        <v>0.6499999999999998</v>
      </c>
      <c r="M8281" s="42">
        <v>6.7719599999999991</v>
      </c>
      <c r="N8281">
        <v>0</v>
      </c>
      <c r="O8281" s="43">
        <v>0</v>
      </c>
      <c r="P8281" s="42">
        <v>30</v>
      </c>
      <c r="Q8281" s="42">
        <v>4.5</v>
      </c>
      <c r="R8281" s="42">
        <v>3</v>
      </c>
    </row>
    <row r="8282" spans="1:18" x14ac:dyDescent="0.3">
      <c r="A8282" t="s">
        <v>3916</v>
      </c>
      <c r="B8282" s="17">
        <v>45016</v>
      </c>
      <c r="C8282" t="s">
        <v>3917</v>
      </c>
      <c r="D8282" t="s">
        <v>3918</v>
      </c>
      <c r="E8282" t="s">
        <v>3919</v>
      </c>
      <c r="F8282" t="s">
        <v>3931</v>
      </c>
      <c r="G8282" t="s">
        <v>3877</v>
      </c>
      <c r="H8282" t="s">
        <v>3922</v>
      </c>
      <c r="I8282">
        <v>1856.4</v>
      </c>
      <c r="J8282" s="41">
        <v>9.7000000000000003E-3</v>
      </c>
      <c r="K8282" s="42">
        <v>18.007080000000002</v>
      </c>
      <c r="L8282" s="43">
        <v>0.42999999999999983</v>
      </c>
      <c r="M8282" s="42">
        <v>7.7430443999999978</v>
      </c>
      <c r="N8282">
        <v>4</v>
      </c>
      <c r="O8282" s="43">
        <v>196</v>
      </c>
      <c r="P8282" s="42">
        <v>21.599999999999998</v>
      </c>
      <c r="Q8282" s="42">
        <v>10.5</v>
      </c>
      <c r="R8282" s="42">
        <v>0</v>
      </c>
    </row>
    <row r="8283" spans="1:18" x14ac:dyDescent="0.3">
      <c r="A8283" t="s">
        <v>3916</v>
      </c>
      <c r="B8283" s="17">
        <v>45017</v>
      </c>
      <c r="C8283" t="s">
        <v>3917</v>
      </c>
      <c r="D8283" t="s">
        <v>3918</v>
      </c>
      <c r="E8283" t="s">
        <v>3919</v>
      </c>
      <c r="F8283" t="s">
        <v>3931</v>
      </c>
      <c r="G8283" t="s">
        <v>3877</v>
      </c>
      <c r="H8283" t="s">
        <v>3922</v>
      </c>
      <c r="I8283">
        <v>1812</v>
      </c>
      <c r="J8283" s="41">
        <v>6.6999999999999994E-3</v>
      </c>
      <c r="K8283" s="42">
        <v>12.1404</v>
      </c>
      <c r="L8283" s="43">
        <v>0.11</v>
      </c>
      <c r="M8283" s="42">
        <v>1.3354440000000001</v>
      </c>
      <c r="N8283">
        <v>2</v>
      </c>
      <c r="O8283" s="43">
        <v>102</v>
      </c>
      <c r="P8283" s="42">
        <v>62.4</v>
      </c>
      <c r="Q8283" s="42">
        <v>4.5</v>
      </c>
      <c r="R8283" s="42">
        <v>0</v>
      </c>
    </row>
    <row r="8284" spans="1:18" x14ac:dyDescent="0.3">
      <c r="A8284" t="s">
        <v>3916</v>
      </c>
      <c r="B8284" s="17">
        <v>45018</v>
      </c>
      <c r="C8284" t="s">
        <v>3917</v>
      </c>
      <c r="D8284" t="s">
        <v>3918</v>
      </c>
      <c r="E8284" t="s">
        <v>3919</v>
      </c>
      <c r="F8284" t="s">
        <v>3931</v>
      </c>
      <c r="G8284" t="s">
        <v>3877</v>
      </c>
      <c r="H8284" t="s">
        <v>3922</v>
      </c>
      <c r="I8284">
        <v>1292.6000000000001</v>
      </c>
      <c r="J8284" s="41">
        <v>2.4000000000000002E-3</v>
      </c>
      <c r="K8284" s="42">
        <v>3.1022400000000006</v>
      </c>
      <c r="L8284" s="43">
        <v>0.23999999999999996</v>
      </c>
      <c r="M8284" s="42">
        <v>0.74453760000000002</v>
      </c>
      <c r="N8284">
        <v>1</v>
      </c>
      <c r="O8284" s="43">
        <v>75</v>
      </c>
      <c r="P8284" s="42">
        <v>28.799999999999997</v>
      </c>
      <c r="Q8284" s="42">
        <v>7.5</v>
      </c>
      <c r="R8284" s="42">
        <v>4</v>
      </c>
    </row>
    <row r="8285" spans="1:18" x14ac:dyDescent="0.3">
      <c r="A8285" t="s">
        <v>3916</v>
      </c>
      <c r="B8285" s="17">
        <v>45019</v>
      </c>
      <c r="C8285" t="s">
        <v>3917</v>
      </c>
      <c r="D8285" t="s">
        <v>3918</v>
      </c>
      <c r="E8285" t="s">
        <v>3919</v>
      </c>
      <c r="F8285" t="s">
        <v>3931</v>
      </c>
      <c r="G8285" t="s">
        <v>3877</v>
      </c>
      <c r="H8285" t="s">
        <v>3922</v>
      </c>
      <c r="I8285">
        <v>2264.8000000000002</v>
      </c>
      <c r="J8285" s="41">
        <v>3.1999999999999989E-3</v>
      </c>
      <c r="K8285" s="42">
        <v>7.2473599999999978</v>
      </c>
      <c r="L8285" s="43">
        <v>7.0000000000000062E-2</v>
      </c>
      <c r="M8285" s="42">
        <v>0.5073152000000003</v>
      </c>
      <c r="N8285">
        <v>2</v>
      </c>
      <c r="O8285" s="43">
        <v>64</v>
      </c>
      <c r="P8285" s="42">
        <v>19.2</v>
      </c>
      <c r="Q8285" s="42">
        <v>12</v>
      </c>
      <c r="R8285" s="42">
        <v>4</v>
      </c>
    </row>
    <row r="8286" spans="1:18" x14ac:dyDescent="0.3">
      <c r="A8286" t="s">
        <v>3916</v>
      </c>
      <c r="B8286" s="17">
        <v>45020</v>
      </c>
      <c r="C8286" t="s">
        <v>3917</v>
      </c>
      <c r="D8286" t="s">
        <v>3918</v>
      </c>
      <c r="E8286" t="s">
        <v>3919</v>
      </c>
      <c r="F8286" t="s">
        <v>3931</v>
      </c>
      <c r="G8286" t="s">
        <v>3877</v>
      </c>
      <c r="H8286" t="s">
        <v>3922</v>
      </c>
      <c r="I8286">
        <v>915.40000000000009</v>
      </c>
      <c r="J8286" s="41">
        <v>9.7999999999999997E-3</v>
      </c>
      <c r="K8286" s="42">
        <v>8.9709200000000013</v>
      </c>
      <c r="L8286" s="43">
        <v>1.0799999999999996</v>
      </c>
      <c r="M8286" s="42">
        <v>9.6885935999999973</v>
      </c>
      <c r="N8286">
        <v>2</v>
      </c>
      <c r="O8286" s="43">
        <v>132</v>
      </c>
      <c r="P8286" s="42">
        <v>14.399999999999999</v>
      </c>
      <c r="Q8286" s="42">
        <v>1.5</v>
      </c>
      <c r="R8286" s="42">
        <v>3</v>
      </c>
    </row>
    <row r="8287" spans="1:18" x14ac:dyDescent="0.3">
      <c r="A8287" t="s">
        <v>3916</v>
      </c>
      <c r="B8287" s="17">
        <v>45021</v>
      </c>
      <c r="C8287" t="s">
        <v>3917</v>
      </c>
      <c r="D8287" t="s">
        <v>3918</v>
      </c>
      <c r="E8287" t="s">
        <v>3919</v>
      </c>
      <c r="F8287" t="s">
        <v>3931</v>
      </c>
      <c r="G8287" t="s">
        <v>3877</v>
      </c>
      <c r="H8287" t="s">
        <v>3922</v>
      </c>
      <c r="I8287">
        <v>1467.4</v>
      </c>
      <c r="J8287" s="41">
        <v>7.8000000000000014E-3</v>
      </c>
      <c r="K8287" s="42">
        <v>11.445720000000003</v>
      </c>
      <c r="L8287" s="43">
        <v>8.0000000000000057E-2</v>
      </c>
      <c r="M8287" s="42">
        <v>0.91565760000000096</v>
      </c>
      <c r="N8287">
        <v>2</v>
      </c>
      <c r="O8287" s="43">
        <v>78</v>
      </c>
      <c r="P8287" s="42">
        <v>56.4</v>
      </c>
      <c r="Q8287" s="42">
        <v>7.5</v>
      </c>
      <c r="R8287" s="42">
        <v>0</v>
      </c>
    </row>
    <row r="8288" spans="1:18" x14ac:dyDescent="0.3">
      <c r="A8288" t="s">
        <v>3916</v>
      </c>
      <c r="B8288" s="17">
        <v>45022</v>
      </c>
      <c r="C8288" t="s">
        <v>3917</v>
      </c>
      <c r="D8288" t="s">
        <v>3918</v>
      </c>
      <c r="E8288" t="s">
        <v>3919</v>
      </c>
      <c r="F8288" t="s">
        <v>3931</v>
      </c>
      <c r="G8288" t="s">
        <v>3877</v>
      </c>
      <c r="H8288" t="s">
        <v>3922</v>
      </c>
      <c r="I8288">
        <v>1271.8000000000002</v>
      </c>
      <c r="J8288" s="41">
        <v>6.6999999999999976E-3</v>
      </c>
      <c r="K8288" s="42">
        <v>8.5210599999999985</v>
      </c>
      <c r="L8288" s="43">
        <v>5.0000000000000044E-2</v>
      </c>
      <c r="M8288" s="42">
        <v>0.42605300000000029</v>
      </c>
      <c r="N8288">
        <v>0</v>
      </c>
      <c r="O8288" s="43">
        <v>0</v>
      </c>
      <c r="P8288" s="42">
        <v>39.6</v>
      </c>
      <c r="Q8288" s="42">
        <v>4.5</v>
      </c>
      <c r="R8288" s="42">
        <v>2</v>
      </c>
    </row>
    <row r="8289" spans="1:18" x14ac:dyDescent="0.3">
      <c r="A8289" t="s">
        <v>3916</v>
      </c>
      <c r="B8289" s="17">
        <v>45023</v>
      </c>
      <c r="C8289" t="s">
        <v>3917</v>
      </c>
      <c r="D8289" t="s">
        <v>3918</v>
      </c>
      <c r="E8289" t="s">
        <v>3919</v>
      </c>
      <c r="F8289" t="s">
        <v>3931</v>
      </c>
      <c r="G8289" t="s">
        <v>3877</v>
      </c>
      <c r="H8289" t="s">
        <v>3922</v>
      </c>
      <c r="I8289">
        <v>1881.4</v>
      </c>
      <c r="J8289" s="41">
        <v>8.3000000000000018E-3</v>
      </c>
      <c r="K8289" s="42">
        <v>15.615620000000003</v>
      </c>
      <c r="L8289" s="43">
        <v>0.72999999999999987</v>
      </c>
      <c r="M8289" s="42">
        <v>11.3994026</v>
      </c>
      <c r="N8289">
        <v>5</v>
      </c>
      <c r="O8289" s="43">
        <v>175</v>
      </c>
      <c r="P8289" s="42">
        <v>21.599999999999998</v>
      </c>
      <c r="Q8289" s="42">
        <v>7.5</v>
      </c>
      <c r="R8289" s="42">
        <v>2</v>
      </c>
    </row>
    <row r="8290" spans="1:18" x14ac:dyDescent="0.3">
      <c r="A8290" t="s">
        <v>3916</v>
      </c>
      <c r="B8290" s="17">
        <v>45024</v>
      </c>
      <c r="C8290" t="s">
        <v>3917</v>
      </c>
      <c r="D8290" t="s">
        <v>3918</v>
      </c>
      <c r="E8290" t="s">
        <v>3919</v>
      </c>
      <c r="F8290" t="s">
        <v>3931</v>
      </c>
      <c r="G8290" t="s">
        <v>3877</v>
      </c>
      <c r="H8290" t="s">
        <v>3922</v>
      </c>
      <c r="I8290">
        <v>904</v>
      </c>
      <c r="J8290" s="41">
        <v>6.9000000000000008E-3</v>
      </c>
      <c r="K8290" s="42">
        <v>6.2376000000000005</v>
      </c>
      <c r="L8290" s="43">
        <v>1.0499999999999998</v>
      </c>
      <c r="M8290" s="42">
        <v>6.5494799999999991</v>
      </c>
      <c r="N8290">
        <v>3</v>
      </c>
      <c r="O8290" s="43">
        <v>138</v>
      </c>
      <c r="P8290" s="42">
        <v>45.6</v>
      </c>
      <c r="Q8290" s="42">
        <v>7.5</v>
      </c>
      <c r="R8290" s="42">
        <v>5</v>
      </c>
    </row>
    <row r="8291" spans="1:18" x14ac:dyDescent="0.3">
      <c r="A8291" t="s">
        <v>3916</v>
      </c>
      <c r="B8291" s="17">
        <v>45025</v>
      </c>
      <c r="C8291" t="s">
        <v>3917</v>
      </c>
      <c r="D8291" t="s">
        <v>3918</v>
      </c>
      <c r="E8291" t="s">
        <v>3919</v>
      </c>
      <c r="F8291" t="s">
        <v>3931</v>
      </c>
      <c r="G8291" t="s">
        <v>3877</v>
      </c>
      <c r="H8291" t="s">
        <v>3922</v>
      </c>
      <c r="I8291">
        <v>1728</v>
      </c>
      <c r="J8291" s="41">
        <v>5.0999999999999995E-3</v>
      </c>
      <c r="K8291" s="42">
        <v>8.8127999999999993</v>
      </c>
      <c r="L8291" s="43">
        <v>1.0999999999999996</v>
      </c>
      <c r="M8291" s="42">
        <v>9.694079999999996</v>
      </c>
      <c r="N8291">
        <v>0</v>
      </c>
      <c r="O8291" s="43">
        <v>0</v>
      </c>
      <c r="P8291" s="42">
        <v>36</v>
      </c>
      <c r="Q8291" s="42">
        <v>9</v>
      </c>
      <c r="R8291" s="42">
        <v>4</v>
      </c>
    </row>
    <row r="8292" spans="1:18" x14ac:dyDescent="0.3">
      <c r="A8292" t="s">
        <v>3916</v>
      </c>
      <c r="B8292" s="17">
        <v>45026</v>
      </c>
      <c r="C8292" t="s">
        <v>3917</v>
      </c>
      <c r="D8292" t="s">
        <v>3918</v>
      </c>
      <c r="E8292" t="s">
        <v>3919</v>
      </c>
      <c r="F8292" t="s">
        <v>3931</v>
      </c>
      <c r="G8292" t="s">
        <v>3877</v>
      </c>
      <c r="H8292" t="s">
        <v>3922</v>
      </c>
      <c r="I8292">
        <v>864.80000000000018</v>
      </c>
      <c r="J8292" s="41">
        <v>5.8000000000000013E-3</v>
      </c>
      <c r="K8292" s="42">
        <v>5.0158400000000025</v>
      </c>
      <c r="L8292" s="43">
        <v>0.48999999999999982</v>
      </c>
      <c r="M8292" s="42">
        <v>2.4577616000000004</v>
      </c>
      <c r="N8292">
        <v>5</v>
      </c>
      <c r="O8292" s="43">
        <v>385</v>
      </c>
      <c r="P8292" s="42">
        <v>4.8</v>
      </c>
      <c r="Q8292" s="42">
        <v>9</v>
      </c>
      <c r="R8292" s="42">
        <v>2</v>
      </c>
    </row>
    <row r="8293" spans="1:18" x14ac:dyDescent="0.3">
      <c r="A8293" t="s">
        <v>3916</v>
      </c>
      <c r="B8293" s="17">
        <v>45027</v>
      </c>
      <c r="C8293" t="s">
        <v>3917</v>
      </c>
      <c r="D8293" t="s">
        <v>3918</v>
      </c>
      <c r="E8293" t="s">
        <v>3919</v>
      </c>
      <c r="F8293" t="s">
        <v>3931</v>
      </c>
      <c r="G8293" t="s">
        <v>3877</v>
      </c>
      <c r="H8293" t="s">
        <v>3922</v>
      </c>
      <c r="I8293">
        <v>952.60000000000014</v>
      </c>
      <c r="J8293" s="41">
        <v>7.3999999999999995E-3</v>
      </c>
      <c r="K8293" s="42">
        <v>7.0492400000000002</v>
      </c>
      <c r="L8293" s="43">
        <v>0.12000000000000002</v>
      </c>
      <c r="M8293" s="42">
        <v>0.84590880000000024</v>
      </c>
      <c r="N8293">
        <v>5</v>
      </c>
      <c r="O8293" s="43">
        <v>255</v>
      </c>
      <c r="P8293" s="42">
        <v>49.199999999999996</v>
      </c>
      <c r="Q8293" s="42">
        <v>7.5</v>
      </c>
      <c r="R8293" s="42">
        <v>2</v>
      </c>
    </row>
    <row r="8294" spans="1:18" x14ac:dyDescent="0.3">
      <c r="A8294" t="s">
        <v>3916</v>
      </c>
      <c r="B8294" s="17">
        <v>45028</v>
      </c>
      <c r="C8294" t="s">
        <v>3917</v>
      </c>
      <c r="D8294" t="s">
        <v>3918</v>
      </c>
      <c r="E8294" t="s">
        <v>3919</v>
      </c>
      <c r="F8294" t="s">
        <v>3931</v>
      </c>
      <c r="G8294" t="s">
        <v>3877</v>
      </c>
      <c r="H8294" t="s">
        <v>3922</v>
      </c>
      <c r="I8294">
        <v>1129.6000000000001</v>
      </c>
      <c r="J8294" s="41">
        <v>8.1000000000000013E-3</v>
      </c>
      <c r="K8294" s="42">
        <v>9.1497600000000023</v>
      </c>
      <c r="L8294" s="43">
        <v>1.1699999999999997</v>
      </c>
      <c r="M8294" s="42">
        <v>10.7052192</v>
      </c>
      <c r="N8294">
        <v>5</v>
      </c>
      <c r="O8294" s="43">
        <v>260</v>
      </c>
      <c r="P8294" s="42">
        <v>10.799999999999999</v>
      </c>
      <c r="Q8294" s="42">
        <v>1.5</v>
      </c>
      <c r="R8294" s="42">
        <v>5</v>
      </c>
    </row>
    <row r="8295" spans="1:18" x14ac:dyDescent="0.3">
      <c r="A8295" t="s">
        <v>3916</v>
      </c>
      <c r="B8295" s="17">
        <v>45029</v>
      </c>
      <c r="C8295" t="s">
        <v>3917</v>
      </c>
      <c r="D8295" t="s">
        <v>3918</v>
      </c>
      <c r="E8295" t="s">
        <v>3919</v>
      </c>
      <c r="F8295" t="s">
        <v>3931</v>
      </c>
      <c r="G8295" t="s">
        <v>3877</v>
      </c>
      <c r="H8295" t="s">
        <v>3922</v>
      </c>
      <c r="I8295">
        <v>922.60000000000014</v>
      </c>
      <c r="J8295" s="41">
        <v>9.6000000000000009E-3</v>
      </c>
      <c r="K8295" s="42">
        <v>8.8569600000000026</v>
      </c>
      <c r="L8295" s="43">
        <v>0.16000000000000009</v>
      </c>
      <c r="M8295" s="42">
        <v>1.4171136000000011</v>
      </c>
      <c r="N8295">
        <v>2</v>
      </c>
      <c r="O8295" s="43">
        <v>66</v>
      </c>
      <c r="P8295" s="42">
        <v>42</v>
      </c>
      <c r="Q8295" s="42">
        <v>7.5</v>
      </c>
      <c r="R8295" s="42">
        <v>5</v>
      </c>
    </row>
    <row r="8296" spans="1:18" x14ac:dyDescent="0.3">
      <c r="A8296" t="s">
        <v>3916</v>
      </c>
      <c r="B8296" s="17">
        <v>45030</v>
      </c>
      <c r="C8296" t="s">
        <v>3917</v>
      </c>
      <c r="D8296" t="s">
        <v>3918</v>
      </c>
      <c r="E8296" t="s">
        <v>3919</v>
      </c>
      <c r="F8296" t="s">
        <v>3931</v>
      </c>
      <c r="G8296" t="s">
        <v>3877</v>
      </c>
      <c r="H8296" t="s">
        <v>3922</v>
      </c>
      <c r="I8296">
        <v>1319.8000000000002</v>
      </c>
      <c r="J8296" s="41">
        <v>5.0999999999999995E-3</v>
      </c>
      <c r="K8296" s="42">
        <v>6.7309800000000006</v>
      </c>
      <c r="L8296" s="43">
        <v>0.61999999999999977</v>
      </c>
      <c r="M8296" s="42">
        <v>4.1732075999999987</v>
      </c>
      <c r="N8296">
        <v>4</v>
      </c>
      <c r="O8296" s="43">
        <v>312</v>
      </c>
      <c r="P8296" s="42">
        <v>42</v>
      </c>
      <c r="Q8296" s="42">
        <v>6</v>
      </c>
      <c r="R8296" s="42">
        <v>2</v>
      </c>
    </row>
    <row r="8297" spans="1:18" x14ac:dyDescent="0.3">
      <c r="A8297" t="s">
        <v>3916</v>
      </c>
      <c r="B8297" s="17">
        <v>45031</v>
      </c>
      <c r="C8297" t="s">
        <v>3917</v>
      </c>
      <c r="D8297" t="s">
        <v>3918</v>
      </c>
      <c r="E8297" t="s">
        <v>3919</v>
      </c>
      <c r="F8297" t="s">
        <v>3931</v>
      </c>
      <c r="G8297" t="s">
        <v>3877</v>
      </c>
      <c r="H8297" t="s">
        <v>3922</v>
      </c>
      <c r="I8297">
        <v>1036</v>
      </c>
      <c r="J8297" s="41">
        <v>5.2999999999999983E-3</v>
      </c>
      <c r="K8297" s="42">
        <v>5.4907999999999983</v>
      </c>
      <c r="L8297" s="43">
        <v>0.55999999999999972</v>
      </c>
      <c r="M8297" s="42">
        <v>3.0748479999999976</v>
      </c>
      <c r="N8297">
        <v>3</v>
      </c>
      <c r="O8297" s="43">
        <v>138</v>
      </c>
      <c r="P8297" s="42">
        <v>52.8</v>
      </c>
      <c r="Q8297" s="42">
        <v>6</v>
      </c>
      <c r="R8297" s="42">
        <v>1</v>
      </c>
    </row>
    <row r="8298" spans="1:18" x14ac:dyDescent="0.3">
      <c r="A8298" t="s">
        <v>3916</v>
      </c>
      <c r="B8298" s="17">
        <v>45032</v>
      </c>
      <c r="C8298" t="s">
        <v>3917</v>
      </c>
      <c r="D8298" t="s">
        <v>3918</v>
      </c>
      <c r="E8298" t="s">
        <v>3919</v>
      </c>
      <c r="F8298" t="s">
        <v>3931</v>
      </c>
      <c r="G8298" t="s">
        <v>3877</v>
      </c>
      <c r="H8298" t="s">
        <v>3922</v>
      </c>
      <c r="I8298">
        <v>768.2</v>
      </c>
      <c r="J8298" s="41">
        <v>8.6E-3</v>
      </c>
      <c r="K8298" s="42">
        <v>6.6065200000000006</v>
      </c>
      <c r="L8298" s="43">
        <v>1.1199999999999997</v>
      </c>
      <c r="M8298" s="42">
        <v>7.3993023999999981</v>
      </c>
      <c r="N8298">
        <v>1</v>
      </c>
      <c r="O8298" s="43">
        <v>74</v>
      </c>
      <c r="P8298" s="42">
        <v>55.199999999999996</v>
      </c>
      <c r="Q8298" s="42">
        <v>15</v>
      </c>
      <c r="R8298" s="42">
        <v>2</v>
      </c>
    </row>
    <row r="8299" spans="1:18" x14ac:dyDescent="0.3">
      <c r="A8299" t="s">
        <v>3916</v>
      </c>
      <c r="B8299" s="17">
        <v>45033</v>
      </c>
      <c r="C8299" t="s">
        <v>3917</v>
      </c>
      <c r="D8299" t="s">
        <v>3918</v>
      </c>
      <c r="E8299" t="s">
        <v>3919</v>
      </c>
      <c r="F8299" t="s">
        <v>3931</v>
      </c>
      <c r="G8299" t="s">
        <v>3877</v>
      </c>
      <c r="H8299" t="s">
        <v>3922</v>
      </c>
      <c r="I8299">
        <v>1064.8000000000002</v>
      </c>
      <c r="J8299" s="41">
        <v>5.1000000000000004E-3</v>
      </c>
      <c r="K8299" s="42">
        <v>5.4304800000000011</v>
      </c>
      <c r="L8299" s="43">
        <v>0.67999999999999983</v>
      </c>
      <c r="M8299" s="42">
        <v>3.6927263999999997</v>
      </c>
      <c r="N8299">
        <v>2</v>
      </c>
      <c r="O8299" s="43">
        <v>116</v>
      </c>
      <c r="P8299" s="42">
        <v>57.599999999999994</v>
      </c>
      <c r="Q8299" s="42">
        <v>13.5</v>
      </c>
      <c r="R8299" s="42">
        <v>2</v>
      </c>
    </row>
    <row r="8300" spans="1:18" x14ac:dyDescent="0.3">
      <c r="A8300" t="s">
        <v>3916</v>
      </c>
      <c r="B8300" s="17">
        <v>45034</v>
      </c>
      <c r="C8300" t="s">
        <v>3917</v>
      </c>
      <c r="D8300" t="s">
        <v>3918</v>
      </c>
      <c r="E8300" t="s">
        <v>3919</v>
      </c>
      <c r="F8300" t="s">
        <v>3931</v>
      </c>
      <c r="G8300" t="s">
        <v>3877</v>
      </c>
      <c r="H8300" t="s">
        <v>3922</v>
      </c>
      <c r="I8300">
        <v>1285.4000000000001</v>
      </c>
      <c r="J8300" s="41">
        <v>8.199999999999999E-3</v>
      </c>
      <c r="K8300" s="42">
        <v>10.540279999999999</v>
      </c>
      <c r="L8300" s="43">
        <v>0.66999999999999982</v>
      </c>
      <c r="M8300" s="42">
        <v>7.0619875999999975</v>
      </c>
      <c r="N8300">
        <v>3</v>
      </c>
      <c r="O8300" s="43">
        <v>210</v>
      </c>
      <c r="P8300" s="42">
        <v>49.199999999999996</v>
      </c>
      <c r="Q8300" s="42">
        <v>10.5</v>
      </c>
      <c r="R8300" s="42">
        <v>3</v>
      </c>
    </row>
    <row r="8301" spans="1:18" x14ac:dyDescent="0.3">
      <c r="A8301" t="s">
        <v>3916</v>
      </c>
      <c r="B8301" s="17">
        <v>45035</v>
      </c>
      <c r="C8301" t="s">
        <v>3917</v>
      </c>
      <c r="D8301" t="s">
        <v>3918</v>
      </c>
      <c r="E8301" t="s">
        <v>3919</v>
      </c>
      <c r="F8301" t="s">
        <v>3931</v>
      </c>
      <c r="G8301" t="s">
        <v>3877</v>
      </c>
      <c r="H8301" t="s">
        <v>3922</v>
      </c>
      <c r="I8301">
        <v>922</v>
      </c>
      <c r="J8301" s="41">
        <v>1.03E-2</v>
      </c>
      <c r="K8301" s="42">
        <v>9.4966000000000008</v>
      </c>
      <c r="L8301" s="43">
        <v>0.96999999999999986</v>
      </c>
      <c r="M8301" s="42">
        <v>9.2117019999999989</v>
      </c>
      <c r="N8301">
        <v>1</v>
      </c>
      <c r="O8301" s="43">
        <v>80</v>
      </c>
      <c r="P8301" s="42">
        <v>12</v>
      </c>
      <c r="Q8301" s="42">
        <v>3</v>
      </c>
      <c r="R8301" s="42">
        <v>2</v>
      </c>
    </row>
    <row r="8302" spans="1:18" x14ac:dyDescent="0.3">
      <c r="A8302" t="s">
        <v>3916</v>
      </c>
      <c r="B8302" s="17">
        <v>45036</v>
      </c>
      <c r="C8302" t="s">
        <v>3917</v>
      </c>
      <c r="D8302" t="s">
        <v>3918</v>
      </c>
      <c r="E8302" t="s">
        <v>3919</v>
      </c>
      <c r="F8302" t="s">
        <v>3931</v>
      </c>
      <c r="G8302" t="s">
        <v>3877</v>
      </c>
      <c r="H8302" t="s">
        <v>3922</v>
      </c>
      <c r="I8302">
        <v>2054.4</v>
      </c>
      <c r="J8302" s="41">
        <v>7.2000000000000015E-3</v>
      </c>
      <c r="K8302" s="42">
        <v>14.791680000000003</v>
      </c>
      <c r="L8302" s="43">
        <v>0.97999999999999987</v>
      </c>
      <c r="M8302" s="42">
        <v>14.495846400000001</v>
      </c>
      <c r="N8302">
        <v>0</v>
      </c>
      <c r="O8302" s="43">
        <v>0</v>
      </c>
      <c r="P8302" s="42">
        <v>31.2</v>
      </c>
      <c r="Q8302" s="42">
        <v>7.5</v>
      </c>
      <c r="R8302" s="42">
        <v>5</v>
      </c>
    </row>
    <row r="8303" spans="1:18" x14ac:dyDescent="0.3">
      <c r="A8303" t="s">
        <v>3916</v>
      </c>
      <c r="B8303" s="17">
        <v>45037</v>
      </c>
      <c r="C8303" t="s">
        <v>3917</v>
      </c>
      <c r="D8303" t="s">
        <v>3918</v>
      </c>
      <c r="E8303" t="s">
        <v>3919</v>
      </c>
      <c r="F8303" t="s">
        <v>3931</v>
      </c>
      <c r="G8303" t="s">
        <v>3877</v>
      </c>
      <c r="H8303" t="s">
        <v>3922</v>
      </c>
      <c r="I8303">
        <v>1405</v>
      </c>
      <c r="J8303" s="41">
        <v>7.0000000000000027E-3</v>
      </c>
      <c r="K8303" s="42">
        <v>9.8350000000000044</v>
      </c>
      <c r="L8303" s="43">
        <v>0.04</v>
      </c>
      <c r="M8303" s="42">
        <v>0.39340000000000019</v>
      </c>
      <c r="N8303">
        <v>2</v>
      </c>
      <c r="O8303" s="43">
        <v>160</v>
      </c>
      <c r="P8303" s="42">
        <v>40.799999999999997</v>
      </c>
      <c r="Q8303" s="42">
        <v>3</v>
      </c>
      <c r="R8303" s="42">
        <v>4</v>
      </c>
    </row>
    <row r="8304" spans="1:18" x14ac:dyDescent="0.3">
      <c r="A8304" t="s">
        <v>3916</v>
      </c>
      <c r="B8304" s="17">
        <v>45038</v>
      </c>
      <c r="C8304" t="s">
        <v>3917</v>
      </c>
      <c r="D8304" t="s">
        <v>3918</v>
      </c>
      <c r="E8304" t="s">
        <v>3919</v>
      </c>
      <c r="F8304" t="s">
        <v>3931</v>
      </c>
      <c r="G8304" t="s">
        <v>3877</v>
      </c>
      <c r="H8304" t="s">
        <v>3922</v>
      </c>
      <c r="I8304">
        <v>1707.8000000000002</v>
      </c>
      <c r="J8304" s="41">
        <v>6.1999999999999998E-3</v>
      </c>
      <c r="K8304" s="42">
        <v>10.588360000000002</v>
      </c>
      <c r="L8304" s="43">
        <v>0.48999999999999982</v>
      </c>
      <c r="M8304" s="42">
        <v>5.1882963999999987</v>
      </c>
      <c r="N8304">
        <v>0</v>
      </c>
      <c r="O8304" s="43">
        <v>0</v>
      </c>
      <c r="P8304" s="42">
        <v>31.2</v>
      </c>
      <c r="Q8304" s="42">
        <v>4.5</v>
      </c>
      <c r="R8304" s="42">
        <v>1</v>
      </c>
    </row>
    <row r="8305" spans="1:18" x14ac:dyDescent="0.3">
      <c r="A8305" t="s">
        <v>3916</v>
      </c>
      <c r="B8305" s="17">
        <v>45039</v>
      </c>
      <c r="C8305" t="s">
        <v>3917</v>
      </c>
      <c r="D8305" t="s">
        <v>3918</v>
      </c>
      <c r="E8305" t="s">
        <v>3919</v>
      </c>
      <c r="F8305" t="s">
        <v>3931</v>
      </c>
      <c r="G8305" t="s">
        <v>3877</v>
      </c>
      <c r="H8305" t="s">
        <v>3922</v>
      </c>
      <c r="I8305">
        <v>1877</v>
      </c>
      <c r="J8305" s="41">
        <v>4.0000000000000001E-3</v>
      </c>
      <c r="K8305" s="42">
        <v>7.508</v>
      </c>
      <c r="L8305" s="43">
        <v>8.0000000000000071E-2</v>
      </c>
      <c r="M8305" s="42">
        <v>0.60064000000000051</v>
      </c>
      <c r="N8305">
        <v>5</v>
      </c>
      <c r="O8305" s="43">
        <v>345</v>
      </c>
      <c r="P8305" s="42">
        <v>15.6</v>
      </c>
      <c r="Q8305" s="42">
        <v>1.5</v>
      </c>
      <c r="R8305" s="42">
        <v>0</v>
      </c>
    </row>
    <row r="8306" spans="1:18" x14ac:dyDescent="0.3">
      <c r="A8306" t="s">
        <v>3916</v>
      </c>
      <c r="B8306" s="17">
        <v>45040</v>
      </c>
      <c r="C8306" t="s">
        <v>3917</v>
      </c>
      <c r="D8306" t="s">
        <v>3918</v>
      </c>
      <c r="E8306" t="s">
        <v>3919</v>
      </c>
      <c r="F8306" t="s">
        <v>3931</v>
      </c>
      <c r="G8306" t="s">
        <v>3877</v>
      </c>
      <c r="H8306" t="s">
        <v>3922</v>
      </c>
      <c r="I8306">
        <v>1731.2000000000003</v>
      </c>
      <c r="J8306" s="41">
        <v>6.3000000000000009E-3</v>
      </c>
      <c r="K8306" s="42">
        <v>10.906560000000002</v>
      </c>
      <c r="L8306" s="43">
        <v>0.85999999999999976</v>
      </c>
      <c r="M8306" s="42">
        <v>9.3796415999999994</v>
      </c>
      <c r="N8306">
        <v>5</v>
      </c>
      <c r="O8306" s="43">
        <v>170</v>
      </c>
      <c r="P8306" s="42">
        <v>4.8</v>
      </c>
      <c r="Q8306" s="42">
        <v>7.5</v>
      </c>
      <c r="R8306" s="42">
        <v>2</v>
      </c>
    </row>
    <row r="8307" spans="1:18" x14ac:dyDescent="0.3">
      <c r="A8307" t="s">
        <v>3916</v>
      </c>
      <c r="B8307" s="17">
        <v>45041</v>
      </c>
      <c r="C8307" t="s">
        <v>3917</v>
      </c>
      <c r="D8307" t="s">
        <v>3918</v>
      </c>
      <c r="E8307" t="s">
        <v>3919</v>
      </c>
      <c r="F8307" t="s">
        <v>3931</v>
      </c>
      <c r="G8307" t="s">
        <v>3877</v>
      </c>
      <c r="H8307" t="s">
        <v>3922</v>
      </c>
      <c r="I8307">
        <v>1683.1999999999998</v>
      </c>
      <c r="J8307" s="41">
        <v>1.01E-2</v>
      </c>
      <c r="K8307" s="42">
        <v>17.000319999999999</v>
      </c>
      <c r="L8307" s="43">
        <v>0.57999999999999974</v>
      </c>
      <c r="M8307" s="42">
        <v>9.8601855999999941</v>
      </c>
      <c r="N8307">
        <v>4</v>
      </c>
      <c r="O8307" s="43">
        <v>156</v>
      </c>
      <c r="P8307" s="42">
        <v>13.2</v>
      </c>
      <c r="Q8307" s="42">
        <v>1.5</v>
      </c>
      <c r="R8307" s="42">
        <v>1</v>
      </c>
    </row>
    <row r="8308" spans="1:18" x14ac:dyDescent="0.3">
      <c r="A8308" t="s">
        <v>3916</v>
      </c>
      <c r="B8308" s="17">
        <v>45042</v>
      </c>
      <c r="C8308" t="s">
        <v>3917</v>
      </c>
      <c r="D8308" t="s">
        <v>3918</v>
      </c>
      <c r="E8308" t="s">
        <v>3919</v>
      </c>
      <c r="F8308" t="s">
        <v>3931</v>
      </c>
      <c r="G8308" t="s">
        <v>3877</v>
      </c>
      <c r="H8308" t="s">
        <v>3922</v>
      </c>
      <c r="I8308">
        <v>1339.4</v>
      </c>
      <c r="J8308" s="41">
        <v>7.2000000000000007E-3</v>
      </c>
      <c r="K8308" s="42">
        <v>9.6436800000000016</v>
      </c>
      <c r="L8308" s="43">
        <v>1.1099999999999999</v>
      </c>
      <c r="M8308" s="42">
        <v>10.704484800000001</v>
      </c>
      <c r="N8308">
        <v>3</v>
      </c>
      <c r="O8308" s="43">
        <v>108</v>
      </c>
      <c r="P8308" s="42">
        <v>44.4</v>
      </c>
      <c r="Q8308" s="42">
        <v>6</v>
      </c>
      <c r="R8308" s="42">
        <v>0</v>
      </c>
    </row>
    <row r="8309" spans="1:18" x14ac:dyDescent="0.3">
      <c r="A8309" t="s">
        <v>3916</v>
      </c>
      <c r="B8309" s="17">
        <v>45043</v>
      </c>
      <c r="C8309" t="s">
        <v>3917</v>
      </c>
      <c r="D8309" t="s">
        <v>3918</v>
      </c>
      <c r="E8309" t="s">
        <v>3919</v>
      </c>
      <c r="F8309" t="s">
        <v>3931</v>
      </c>
      <c r="G8309" t="s">
        <v>3877</v>
      </c>
      <c r="H8309" t="s">
        <v>3922</v>
      </c>
      <c r="I8309">
        <v>1360.6000000000001</v>
      </c>
      <c r="J8309" s="41">
        <v>9.6000000000000009E-3</v>
      </c>
      <c r="K8309" s="42">
        <v>13.061760000000003</v>
      </c>
      <c r="L8309" s="43">
        <v>1.0799999999999996</v>
      </c>
      <c r="M8309" s="42">
        <v>14.106700799999999</v>
      </c>
      <c r="N8309">
        <v>4</v>
      </c>
      <c r="O8309" s="43">
        <v>196</v>
      </c>
      <c r="P8309" s="42">
        <v>27.599999999999998</v>
      </c>
      <c r="Q8309" s="42">
        <v>13.5</v>
      </c>
      <c r="R8309" s="42">
        <v>1</v>
      </c>
    </row>
    <row r="8310" spans="1:18" x14ac:dyDescent="0.3">
      <c r="A8310" t="s">
        <v>3916</v>
      </c>
      <c r="B8310" s="17">
        <v>45044</v>
      </c>
      <c r="C8310" t="s">
        <v>3917</v>
      </c>
      <c r="D8310" t="s">
        <v>3918</v>
      </c>
      <c r="E8310" t="s">
        <v>3919</v>
      </c>
      <c r="F8310" t="s">
        <v>3931</v>
      </c>
      <c r="G8310" t="s">
        <v>3877</v>
      </c>
      <c r="H8310" t="s">
        <v>3922</v>
      </c>
      <c r="I8310">
        <v>1318.8000000000002</v>
      </c>
      <c r="J8310" s="41">
        <v>7.6000000000000017E-3</v>
      </c>
      <c r="K8310" s="42">
        <v>10.022880000000004</v>
      </c>
      <c r="L8310" s="43">
        <v>0.46999999999999975</v>
      </c>
      <c r="M8310" s="42">
        <v>4.7107535999999994</v>
      </c>
      <c r="N8310">
        <v>4</v>
      </c>
      <c r="O8310" s="43">
        <v>292</v>
      </c>
      <c r="P8310" s="42">
        <v>26.4</v>
      </c>
      <c r="Q8310" s="42">
        <v>10.5</v>
      </c>
      <c r="R8310" s="42">
        <v>4</v>
      </c>
    </row>
    <row r="8311" spans="1:18" x14ac:dyDescent="0.3">
      <c r="A8311" t="s">
        <v>3916</v>
      </c>
      <c r="B8311" s="17">
        <v>45045</v>
      </c>
      <c r="C8311" t="s">
        <v>3917</v>
      </c>
      <c r="D8311" t="s">
        <v>3918</v>
      </c>
      <c r="E8311" t="s">
        <v>3919</v>
      </c>
      <c r="F8311" t="s">
        <v>3931</v>
      </c>
      <c r="G8311" t="s">
        <v>3877</v>
      </c>
      <c r="H8311" t="s">
        <v>3922</v>
      </c>
      <c r="I8311">
        <v>1285.6000000000001</v>
      </c>
      <c r="J8311" s="41">
        <v>9.8999999999999991E-3</v>
      </c>
      <c r="K8311" s="42">
        <v>12.72744</v>
      </c>
      <c r="L8311" s="43">
        <v>0.43999999999999978</v>
      </c>
      <c r="M8311" s="42">
        <v>5.6000735999999973</v>
      </c>
      <c r="N8311">
        <v>3</v>
      </c>
      <c r="O8311" s="43">
        <v>144</v>
      </c>
      <c r="P8311" s="42">
        <v>20.399999999999999</v>
      </c>
      <c r="Q8311" s="42">
        <v>15</v>
      </c>
      <c r="R8311" s="42">
        <v>4</v>
      </c>
    </row>
    <row r="8312" spans="1:18" x14ac:dyDescent="0.3">
      <c r="A8312" t="s">
        <v>3916</v>
      </c>
      <c r="B8312" s="17">
        <v>45046</v>
      </c>
      <c r="C8312" t="s">
        <v>3917</v>
      </c>
      <c r="D8312" t="s">
        <v>3918</v>
      </c>
      <c r="E8312" t="s">
        <v>3919</v>
      </c>
      <c r="F8312" t="s">
        <v>3931</v>
      </c>
      <c r="G8312" t="s">
        <v>3877</v>
      </c>
      <c r="H8312" t="s">
        <v>3922</v>
      </c>
      <c r="I8312">
        <v>895.40000000000009</v>
      </c>
      <c r="J8312" s="41">
        <v>1.0100000000000001E-2</v>
      </c>
      <c r="K8312" s="42">
        <v>9.0435400000000019</v>
      </c>
      <c r="L8312" s="43">
        <v>0.44999999999999973</v>
      </c>
      <c r="M8312" s="42">
        <v>4.0695929999999985</v>
      </c>
      <c r="N8312">
        <v>2</v>
      </c>
      <c r="O8312" s="43">
        <v>68</v>
      </c>
      <c r="P8312" s="42">
        <v>19.2</v>
      </c>
      <c r="Q8312" s="42">
        <v>6</v>
      </c>
      <c r="R8312" s="42">
        <v>0</v>
      </c>
    </row>
    <row r="8313" spans="1:18" x14ac:dyDescent="0.3">
      <c r="A8313" t="s">
        <v>3916</v>
      </c>
      <c r="B8313" s="17">
        <v>45047</v>
      </c>
      <c r="C8313" t="s">
        <v>3917</v>
      </c>
      <c r="D8313" t="s">
        <v>3918</v>
      </c>
      <c r="E8313" t="s">
        <v>3919</v>
      </c>
      <c r="F8313" t="s">
        <v>3931</v>
      </c>
      <c r="G8313" t="s">
        <v>3877</v>
      </c>
      <c r="H8313" t="s">
        <v>3922</v>
      </c>
      <c r="I8313">
        <v>1796.2000000000003</v>
      </c>
      <c r="J8313" s="41">
        <v>7.2999999999999992E-3</v>
      </c>
      <c r="K8313" s="42">
        <v>13.112260000000001</v>
      </c>
      <c r="L8313" s="43">
        <v>0.15000000000000005</v>
      </c>
      <c r="M8313" s="42">
        <v>1.9668390000000009</v>
      </c>
      <c r="N8313">
        <v>4</v>
      </c>
      <c r="O8313" s="43">
        <v>164</v>
      </c>
      <c r="P8313" s="42">
        <v>38.4</v>
      </c>
      <c r="Q8313" s="42">
        <v>12</v>
      </c>
      <c r="R8313" s="42">
        <v>0</v>
      </c>
    </row>
    <row r="8314" spans="1:18" x14ac:dyDescent="0.3">
      <c r="A8314" t="s">
        <v>3916</v>
      </c>
      <c r="B8314" s="17">
        <v>45048</v>
      </c>
      <c r="C8314" t="s">
        <v>3917</v>
      </c>
      <c r="D8314" t="s">
        <v>3918</v>
      </c>
      <c r="E8314" t="s">
        <v>3919</v>
      </c>
      <c r="F8314" t="s">
        <v>3931</v>
      </c>
      <c r="G8314" t="s">
        <v>3877</v>
      </c>
      <c r="H8314" t="s">
        <v>3922</v>
      </c>
      <c r="I8314">
        <v>1849.8000000000002</v>
      </c>
      <c r="J8314" s="41">
        <v>4.7000000000000002E-3</v>
      </c>
      <c r="K8314" s="42">
        <v>8.6940600000000003</v>
      </c>
      <c r="L8314" s="43">
        <v>0.36999999999999977</v>
      </c>
      <c r="M8314" s="42">
        <v>3.2168021999999983</v>
      </c>
      <c r="N8314">
        <v>0</v>
      </c>
      <c r="O8314" s="43">
        <v>0</v>
      </c>
      <c r="P8314" s="42">
        <v>55.199999999999996</v>
      </c>
      <c r="Q8314" s="42">
        <v>1.5</v>
      </c>
      <c r="R8314" s="42">
        <v>3</v>
      </c>
    </row>
    <row r="8315" spans="1:18" x14ac:dyDescent="0.3">
      <c r="A8315" t="s">
        <v>3916</v>
      </c>
      <c r="B8315" s="17">
        <v>45049</v>
      </c>
      <c r="C8315" t="s">
        <v>3917</v>
      </c>
      <c r="D8315" t="s">
        <v>3918</v>
      </c>
      <c r="E8315" t="s">
        <v>3919</v>
      </c>
      <c r="F8315" t="s">
        <v>3931</v>
      </c>
      <c r="G8315" t="s">
        <v>3877</v>
      </c>
      <c r="H8315" t="s">
        <v>3922</v>
      </c>
      <c r="I8315">
        <v>1711.8000000000002</v>
      </c>
      <c r="J8315" s="41">
        <v>6.3999999999999986E-3</v>
      </c>
      <c r="K8315" s="42">
        <v>10.955519999999998</v>
      </c>
      <c r="L8315" s="43">
        <v>5.0000000000000017E-2</v>
      </c>
      <c r="M8315" s="42">
        <v>0.54777600000000004</v>
      </c>
      <c r="N8315">
        <v>0</v>
      </c>
      <c r="O8315" s="43">
        <v>0</v>
      </c>
      <c r="P8315" s="42">
        <v>27.599999999999998</v>
      </c>
      <c r="Q8315" s="42">
        <v>6</v>
      </c>
      <c r="R8315" s="42">
        <v>0</v>
      </c>
    </row>
    <row r="8316" spans="1:18" x14ac:dyDescent="0.3">
      <c r="A8316" t="s">
        <v>3916</v>
      </c>
      <c r="B8316" s="17">
        <v>45050</v>
      </c>
      <c r="C8316" t="s">
        <v>3917</v>
      </c>
      <c r="D8316" t="s">
        <v>3918</v>
      </c>
      <c r="E8316" t="s">
        <v>3919</v>
      </c>
      <c r="F8316" t="s">
        <v>3931</v>
      </c>
      <c r="G8316" t="s">
        <v>3877</v>
      </c>
      <c r="H8316" t="s">
        <v>3922</v>
      </c>
      <c r="I8316">
        <v>2190.6</v>
      </c>
      <c r="J8316" s="41">
        <v>1.0199999999999999E-2</v>
      </c>
      <c r="K8316" s="42">
        <v>22.344119999999997</v>
      </c>
      <c r="L8316" s="43">
        <v>0.47999999999999976</v>
      </c>
      <c r="M8316" s="42">
        <v>10.725177599999993</v>
      </c>
      <c r="N8316">
        <v>1</v>
      </c>
      <c r="O8316" s="43">
        <v>80</v>
      </c>
      <c r="P8316" s="42">
        <v>46.8</v>
      </c>
      <c r="Q8316" s="42">
        <v>3</v>
      </c>
      <c r="R8316" s="42">
        <v>3</v>
      </c>
    </row>
    <row r="8317" spans="1:18" x14ac:dyDescent="0.3">
      <c r="A8317" t="s">
        <v>3916</v>
      </c>
      <c r="B8317" s="17">
        <v>45051</v>
      </c>
      <c r="C8317" t="s">
        <v>3917</v>
      </c>
      <c r="D8317" t="s">
        <v>3918</v>
      </c>
      <c r="E8317" t="s">
        <v>3919</v>
      </c>
      <c r="F8317" t="s">
        <v>3931</v>
      </c>
      <c r="G8317" t="s">
        <v>3877</v>
      </c>
      <c r="H8317" t="s">
        <v>3922</v>
      </c>
      <c r="I8317">
        <v>1885.2000000000003</v>
      </c>
      <c r="J8317" s="41">
        <v>4.6000000000000008E-3</v>
      </c>
      <c r="K8317" s="42">
        <v>8.6719200000000036</v>
      </c>
      <c r="L8317" s="43">
        <v>0.54999999999999982</v>
      </c>
      <c r="M8317" s="42">
        <v>4.7695560000000006</v>
      </c>
      <c r="N8317">
        <v>1</v>
      </c>
      <c r="O8317" s="43">
        <v>33</v>
      </c>
      <c r="P8317" s="42">
        <v>72</v>
      </c>
      <c r="Q8317" s="42">
        <v>6</v>
      </c>
      <c r="R8317" s="42">
        <v>0</v>
      </c>
    </row>
    <row r="8318" spans="1:18" x14ac:dyDescent="0.3">
      <c r="A8318" t="s">
        <v>3916</v>
      </c>
      <c r="B8318" s="17">
        <v>45052</v>
      </c>
      <c r="C8318" t="s">
        <v>3917</v>
      </c>
      <c r="D8318" t="s">
        <v>3918</v>
      </c>
      <c r="E8318" t="s">
        <v>3919</v>
      </c>
      <c r="F8318" t="s">
        <v>3931</v>
      </c>
      <c r="G8318" t="s">
        <v>3877</v>
      </c>
      <c r="H8318" t="s">
        <v>3922</v>
      </c>
      <c r="I8318">
        <v>1349.2</v>
      </c>
      <c r="J8318" s="41">
        <v>3.7999999999999987E-3</v>
      </c>
      <c r="K8318" s="42">
        <v>5.1269599999999986</v>
      </c>
      <c r="L8318" s="43">
        <v>0.45999999999999974</v>
      </c>
      <c r="M8318" s="42">
        <v>2.3584015999999979</v>
      </c>
      <c r="N8318">
        <v>0</v>
      </c>
      <c r="O8318" s="43">
        <v>0</v>
      </c>
      <c r="P8318" s="42">
        <v>14.399999999999999</v>
      </c>
      <c r="Q8318" s="42">
        <v>9</v>
      </c>
      <c r="R8318" s="42">
        <v>1</v>
      </c>
    </row>
    <row r="8319" spans="1:18" x14ac:dyDescent="0.3">
      <c r="A8319" t="s">
        <v>3916</v>
      </c>
      <c r="B8319" s="17">
        <v>45053</v>
      </c>
      <c r="C8319" t="s">
        <v>3917</v>
      </c>
      <c r="D8319" t="s">
        <v>3918</v>
      </c>
      <c r="E8319" t="s">
        <v>3919</v>
      </c>
      <c r="F8319" t="s">
        <v>3931</v>
      </c>
      <c r="G8319" t="s">
        <v>3877</v>
      </c>
      <c r="H8319" t="s">
        <v>3922</v>
      </c>
      <c r="I8319">
        <v>2001</v>
      </c>
      <c r="J8319" s="41">
        <v>9.2999999999999992E-3</v>
      </c>
      <c r="K8319" s="42">
        <v>18.609299999999998</v>
      </c>
      <c r="L8319" s="43">
        <v>0.91999999999999982</v>
      </c>
      <c r="M8319" s="42">
        <v>17.120555999999993</v>
      </c>
      <c r="N8319">
        <v>4</v>
      </c>
      <c r="O8319" s="43">
        <v>224</v>
      </c>
      <c r="P8319" s="42">
        <v>60</v>
      </c>
      <c r="Q8319" s="42">
        <v>3</v>
      </c>
      <c r="R8319" s="42">
        <v>2</v>
      </c>
    </row>
    <row r="8320" spans="1:18" x14ac:dyDescent="0.3">
      <c r="A8320" t="s">
        <v>3916</v>
      </c>
      <c r="B8320" s="17">
        <v>45054</v>
      </c>
      <c r="C8320" t="s">
        <v>3917</v>
      </c>
      <c r="D8320" t="s">
        <v>3918</v>
      </c>
      <c r="E8320" t="s">
        <v>3919</v>
      </c>
      <c r="F8320" t="s">
        <v>3931</v>
      </c>
      <c r="G8320" t="s">
        <v>3877</v>
      </c>
      <c r="H8320" t="s">
        <v>3922</v>
      </c>
      <c r="I8320">
        <v>1530.6000000000001</v>
      </c>
      <c r="J8320" s="41">
        <v>6.3E-3</v>
      </c>
      <c r="K8320" s="42">
        <v>9.6427800000000001</v>
      </c>
      <c r="L8320" s="43">
        <v>0.91999999999999982</v>
      </c>
      <c r="M8320" s="42">
        <v>8.8713575999999978</v>
      </c>
      <c r="N8320">
        <v>5</v>
      </c>
      <c r="O8320" s="43">
        <v>310</v>
      </c>
      <c r="P8320" s="42">
        <v>14.399999999999999</v>
      </c>
      <c r="Q8320" s="42">
        <v>4.5</v>
      </c>
      <c r="R8320" s="42">
        <v>4</v>
      </c>
    </row>
    <row r="8321" spans="1:18" x14ac:dyDescent="0.3">
      <c r="A8321" t="s">
        <v>3916</v>
      </c>
      <c r="B8321" s="17">
        <v>45055</v>
      </c>
      <c r="C8321" t="s">
        <v>3917</v>
      </c>
      <c r="D8321" t="s">
        <v>3918</v>
      </c>
      <c r="E8321" t="s">
        <v>3919</v>
      </c>
      <c r="F8321" t="s">
        <v>3931</v>
      </c>
      <c r="G8321" t="s">
        <v>3877</v>
      </c>
      <c r="H8321" t="s">
        <v>3922</v>
      </c>
      <c r="I8321">
        <v>1950.4</v>
      </c>
      <c r="J8321" s="41">
        <v>7.7999999999999996E-3</v>
      </c>
      <c r="K8321" s="42">
        <v>15.21312</v>
      </c>
      <c r="L8321" s="43">
        <v>0.21000000000000005</v>
      </c>
      <c r="M8321" s="42">
        <v>3.1947552000000008</v>
      </c>
      <c r="N8321">
        <v>0</v>
      </c>
      <c r="O8321" s="43">
        <v>0</v>
      </c>
      <c r="P8321" s="42">
        <v>33.6</v>
      </c>
      <c r="Q8321" s="42">
        <v>7.5</v>
      </c>
      <c r="R8321" s="42">
        <v>0</v>
      </c>
    </row>
    <row r="8322" spans="1:18" x14ac:dyDescent="0.3">
      <c r="A8322" t="s">
        <v>3916</v>
      </c>
      <c r="B8322" s="17">
        <v>45056</v>
      </c>
      <c r="C8322" t="s">
        <v>3917</v>
      </c>
      <c r="D8322" t="s">
        <v>3918</v>
      </c>
      <c r="E8322" t="s">
        <v>3919</v>
      </c>
      <c r="F8322" t="s">
        <v>3931</v>
      </c>
      <c r="G8322" t="s">
        <v>3877</v>
      </c>
      <c r="H8322" t="s">
        <v>3922</v>
      </c>
      <c r="I8322">
        <v>1517.2</v>
      </c>
      <c r="J8322" s="41">
        <v>3.9000000000000016E-3</v>
      </c>
      <c r="K8322" s="42">
        <v>5.9170800000000021</v>
      </c>
      <c r="L8322" s="43">
        <v>0.20999999999999996</v>
      </c>
      <c r="M8322" s="42">
        <v>1.2425868000000002</v>
      </c>
      <c r="N8322">
        <v>5</v>
      </c>
      <c r="O8322" s="43">
        <v>215</v>
      </c>
      <c r="P8322" s="42">
        <v>25.2</v>
      </c>
      <c r="Q8322" s="42">
        <v>4.5</v>
      </c>
      <c r="R8322" s="42">
        <v>3</v>
      </c>
    </row>
    <row r="8323" spans="1:18" x14ac:dyDescent="0.3">
      <c r="A8323" t="s">
        <v>3916</v>
      </c>
      <c r="B8323" s="17">
        <v>45057</v>
      </c>
      <c r="C8323" t="s">
        <v>3917</v>
      </c>
      <c r="D8323" t="s">
        <v>3918</v>
      </c>
      <c r="E8323" t="s">
        <v>3919</v>
      </c>
      <c r="F8323" t="s">
        <v>3931</v>
      </c>
      <c r="G8323" t="s">
        <v>3877</v>
      </c>
      <c r="H8323" t="s">
        <v>3922</v>
      </c>
      <c r="I8323">
        <v>1136.4000000000001</v>
      </c>
      <c r="J8323" s="41">
        <v>4.0000000000000027E-3</v>
      </c>
      <c r="K8323" s="42">
        <v>4.5456000000000039</v>
      </c>
      <c r="L8323" s="43">
        <v>0.22999999999999995</v>
      </c>
      <c r="M8323" s="42">
        <v>1.0454880000000006</v>
      </c>
      <c r="N8323">
        <v>3</v>
      </c>
      <c r="O8323" s="43">
        <v>237</v>
      </c>
      <c r="P8323" s="42">
        <v>55.199999999999996</v>
      </c>
      <c r="Q8323" s="42">
        <v>9</v>
      </c>
      <c r="R8323" s="42">
        <v>1</v>
      </c>
    </row>
    <row r="8324" spans="1:18" x14ac:dyDescent="0.3">
      <c r="A8324" t="s">
        <v>3916</v>
      </c>
      <c r="B8324" s="17">
        <v>45058</v>
      </c>
      <c r="C8324" t="s">
        <v>3917</v>
      </c>
      <c r="D8324" t="s">
        <v>3918</v>
      </c>
      <c r="E8324" t="s">
        <v>3919</v>
      </c>
      <c r="F8324" t="s">
        <v>3931</v>
      </c>
      <c r="G8324" t="s">
        <v>3877</v>
      </c>
      <c r="H8324" t="s">
        <v>3922</v>
      </c>
      <c r="I8324">
        <v>872.80000000000018</v>
      </c>
      <c r="J8324" s="41">
        <v>1.0500000000000001E-2</v>
      </c>
      <c r="K8324" s="42">
        <v>9.1644000000000023</v>
      </c>
      <c r="L8324" s="43">
        <v>8.0000000000000029E-2</v>
      </c>
      <c r="M8324" s="42">
        <v>0.73315200000000047</v>
      </c>
      <c r="N8324">
        <v>0</v>
      </c>
      <c r="O8324" s="43">
        <v>0</v>
      </c>
      <c r="P8324" s="42">
        <v>15.6</v>
      </c>
      <c r="Q8324" s="42">
        <v>6</v>
      </c>
      <c r="R8324" s="42">
        <v>4</v>
      </c>
    </row>
    <row r="8325" spans="1:18" x14ac:dyDescent="0.3">
      <c r="A8325" t="s">
        <v>3916</v>
      </c>
      <c r="B8325" s="17">
        <v>45059</v>
      </c>
      <c r="C8325" t="s">
        <v>3917</v>
      </c>
      <c r="D8325" t="s">
        <v>3918</v>
      </c>
      <c r="E8325" t="s">
        <v>3919</v>
      </c>
      <c r="F8325" t="s">
        <v>3931</v>
      </c>
      <c r="G8325" t="s">
        <v>3877</v>
      </c>
      <c r="H8325" t="s">
        <v>3922</v>
      </c>
      <c r="I8325">
        <v>1708.2</v>
      </c>
      <c r="J8325" s="41">
        <v>1.03E-2</v>
      </c>
      <c r="K8325" s="42">
        <v>17.594460000000002</v>
      </c>
      <c r="L8325" s="43">
        <v>0.22999999999999998</v>
      </c>
      <c r="M8325" s="42">
        <v>4.0467257999999999</v>
      </c>
      <c r="N8325">
        <v>4</v>
      </c>
      <c r="O8325" s="43">
        <v>288</v>
      </c>
      <c r="P8325" s="42">
        <v>62.4</v>
      </c>
      <c r="Q8325" s="42">
        <v>3</v>
      </c>
      <c r="R8325" s="42">
        <v>4</v>
      </c>
    </row>
    <row r="8326" spans="1:18" x14ac:dyDescent="0.3">
      <c r="A8326" t="s">
        <v>3916</v>
      </c>
      <c r="B8326" s="17">
        <v>45060</v>
      </c>
      <c r="C8326" t="s">
        <v>3917</v>
      </c>
      <c r="D8326" t="s">
        <v>3918</v>
      </c>
      <c r="E8326" t="s">
        <v>3919</v>
      </c>
      <c r="F8326" t="s">
        <v>3931</v>
      </c>
      <c r="G8326" t="s">
        <v>3877</v>
      </c>
      <c r="H8326" t="s">
        <v>3922</v>
      </c>
      <c r="I8326">
        <v>1490.8000000000002</v>
      </c>
      <c r="J8326" s="41">
        <v>7.5999999999999983E-3</v>
      </c>
      <c r="K8326" s="42">
        <v>11.330079999999999</v>
      </c>
      <c r="L8326" s="43">
        <v>4.0000000000000063E-2</v>
      </c>
      <c r="M8326" s="42">
        <v>0.45320320000000069</v>
      </c>
      <c r="N8326">
        <v>4</v>
      </c>
      <c r="O8326" s="43">
        <v>260</v>
      </c>
      <c r="P8326" s="42">
        <v>31.2</v>
      </c>
      <c r="Q8326" s="42">
        <v>3</v>
      </c>
      <c r="R8326" s="42">
        <v>3</v>
      </c>
    </row>
    <row r="8327" spans="1:18" x14ac:dyDescent="0.3">
      <c r="A8327" t="s">
        <v>3916</v>
      </c>
      <c r="B8327" s="17">
        <v>45061</v>
      </c>
      <c r="C8327" t="s">
        <v>3917</v>
      </c>
      <c r="D8327" t="s">
        <v>3918</v>
      </c>
      <c r="E8327" t="s">
        <v>3919</v>
      </c>
      <c r="F8327" t="s">
        <v>3931</v>
      </c>
      <c r="G8327" t="s">
        <v>3877</v>
      </c>
      <c r="H8327" t="s">
        <v>3922</v>
      </c>
      <c r="I8327">
        <v>1458</v>
      </c>
      <c r="J8327" s="41">
        <v>7.1000000000000013E-3</v>
      </c>
      <c r="K8327" s="42">
        <v>10.351800000000003</v>
      </c>
      <c r="L8327" s="43">
        <v>0.16000000000000003</v>
      </c>
      <c r="M8327" s="42">
        <v>1.6562880000000006</v>
      </c>
      <c r="N8327">
        <v>3</v>
      </c>
      <c r="O8327" s="43">
        <v>195</v>
      </c>
      <c r="P8327" s="42">
        <v>12</v>
      </c>
      <c r="Q8327" s="42">
        <v>10.5</v>
      </c>
      <c r="R8327" s="42">
        <v>3</v>
      </c>
    </row>
    <row r="8328" spans="1:18" x14ac:dyDescent="0.3">
      <c r="A8328" t="s">
        <v>3916</v>
      </c>
      <c r="B8328" s="17">
        <v>45062</v>
      </c>
      <c r="C8328" t="s">
        <v>3917</v>
      </c>
      <c r="D8328" t="s">
        <v>3918</v>
      </c>
      <c r="E8328" t="s">
        <v>3919</v>
      </c>
      <c r="F8328" t="s">
        <v>3931</v>
      </c>
      <c r="G8328" t="s">
        <v>3877</v>
      </c>
      <c r="H8328" t="s">
        <v>3922</v>
      </c>
      <c r="I8328">
        <v>1675</v>
      </c>
      <c r="J8328" s="41">
        <v>8.9999999999999993E-3</v>
      </c>
      <c r="K8328" s="42">
        <v>15.074999999999999</v>
      </c>
      <c r="L8328" s="43">
        <v>0.32999999999999996</v>
      </c>
      <c r="M8328" s="42">
        <v>4.9747499999999993</v>
      </c>
      <c r="N8328">
        <v>5</v>
      </c>
      <c r="O8328" s="43">
        <v>340</v>
      </c>
      <c r="P8328" s="42">
        <v>43.199999999999996</v>
      </c>
      <c r="Q8328" s="42">
        <v>12</v>
      </c>
      <c r="R8328" s="42">
        <v>6</v>
      </c>
    </row>
    <row r="8329" spans="1:18" x14ac:dyDescent="0.3">
      <c r="A8329" t="s">
        <v>3916</v>
      </c>
      <c r="B8329" s="17">
        <v>45063</v>
      </c>
      <c r="C8329" t="s">
        <v>3917</v>
      </c>
      <c r="D8329" t="s">
        <v>3918</v>
      </c>
      <c r="E8329" t="s">
        <v>3919</v>
      </c>
      <c r="F8329" t="s">
        <v>3931</v>
      </c>
      <c r="G8329" t="s">
        <v>3877</v>
      </c>
      <c r="H8329" t="s">
        <v>3922</v>
      </c>
      <c r="I8329">
        <v>1131.6000000000001</v>
      </c>
      <c r="J8329" s="41">
        <v>7.1999999999999989E-3</v>
      </c>
      <c r="K8329" s="42">
        <v>8.1475200000000001</v>
      </c>
      <c r="L8329" s="43">
        <v>1.1099999999999999</v>
      </c>
      <c r="M8329" s="42">
        <v>9.0437471999999985</v>
      </c>
      <c r="N8329">
        <v>3</v>
      </c>
      <c r="O8329" s="43">
        <v>114</v>
      </c>
      <c r="P8329" s="42">
        <v>18</v>
      </c>
      <c r="Q8329" s="42">
        <v>6</v>
      </c>
      <c r="R8329" s="42">
        <v>1</v>
      </c>
    </row>
    <row r="8330" spans="1:18" x14ac:dyDescent="0.3">
      <c r="A8330" t="s">
        <v>3916</v>
      </c>
      <c r="B8330" s="17">
        <v>45064</v>
      </c>
      <c r="C8330" t="s">
        <v>3917</v>
      </c>
      <c r="D8330" t="s">
        <v>3918</v>
      </c>
      <c r="E8330" t="s">
        <v>3919</v>
      </c>
      <c r="F8330" t="s">
        <v>3931</v>
      </c>
      <c r="G8330" t="s">
        <v>3877</v>
      </c>
      <c r="H8330" t="s">
        <v>3922</v>
      </c>
      <c r="I8330">
        <v>1275.2</v>
      </c>
      <c r="J8330" s="41">
        <v>8.199999999999999E-3</v>
      </c>
      <c r="K8330" s="42">
        <v>10.456639999999998</v>
      </c>
      <c r="L8330" s="43">
        <v>0.64999999999999969</v>
      </c>
      <c r="M8330" s="42">
        <v>6.7968159999999953</v>
      </c>
      <c r="N8330">
        <v>0</v>
      </c>
      <c r="O8330" s="43">
        <v>0</v>
      </c>
      <c r="P8330" s="42">
        <v>48</v>
      </c>
      <c r="Q8330" s="42">
        <v>9</v>
      </c>
      <c r="R8330" s="42">
        <v>5</v>
      </c>
    </row>
    <row r="8331" spans="1:18" x14ac:dyDescent="0.3">
      <c r="A8331" t="s">
        <v>3916</v>
      </c>
      <c r="B8331" s="17">
        <v>45065</v>
      </c>
      <c r="C8331" t="s">
        <v>3917</v>
      </c>
      <c r="D8331" t="s">
        <v>3918</v>
      </c>
      <c r="E8331" t="s">
        <v>3919</v>
      </c>
      <c r="F8331" t="s">
        <v>3931</v>
      </c>
      <c r="G8331" t="s">
        <v>3877</v>
      </c>
      <c r="H8331" t="s">
        <v>3922</v>
      </c>
      <c r="I8331">
        <v>1889.6000000000004</v>
      </c>
      <c r="J8331" s="41">
        <v>8.3000000000000001E-3</v>
      </c>
      <c r="K8331" s="42">
        <v>15.683680000000003</v>
      </c>
      <c r="L8331" s="43">
        <v>0.54999999999999982</v>
      </c>
      <c r="M8331" s="42">
        <v>8.6260239999999992</v>
      </c>
      <c r="N8331">
        <v>4</v>
      </c>
      <c r="O8331" s="43">
        <v>200</v>
      </c>
      <c r="P8331" s="42">
        <v>30</v>
      </c>
      <c r="Q8331" s="42">
        <v>3</v>
      </c>
      <c r="R8331" s="42">
        <v>1</v>
      </c>
    </row>
    <row r="8332" spans="1:18" x14ac:dyDescent="0.3">
      <c r="A8332" t="s">
        <v>3916</v>
      </c>
      <c r="B8332" s="17">
        <v>45066</v>
      </c>
      <c r="C8332" t="s">
        <v>3917</v>
      </c>
      <c r="D8332" t="s">
        <v>3918</v>
      </c>
      <c r="E8332" t="s">
        <v>3919</v>
      </c>
      <c r="F8332" t="s">
        <v>3931</v>
      </c>
      <c r="G8332" t="s">
        <v>3877</v>
      </c>
      <c r="H8332" t="s">
        <v>3922</v>
      </c>
      <c r="I8332">
        <v>1110.2</v>
      </c>
      <c r="J8332" s="41">
        <v>6.6999999999999985E-3</v>
      </c>
      <c r="K8332" s="42">
        <v>7.4383399999999984</v>
      </c>
      <c r="L8332" s="43">
        <v>0.46999999999999981</v>
      </c>
      <c r="M8332" s="42">
        <v>3.4960197999999978</v>
      </c>
      <c r="N8332">
        <v>4</v>
      </c>
      <c r="O8332" s="43">
        <v>160</v>
      </c>
      <c r="P8332" s="42">
        <v>14.399999999999999</v>
      </c>
      <c r="Q8332" s="42">
        <v>7.5</v>
      </c>
      <c r="R8332" s="42">
        <v>2</v>
      </c>
    </row>
    <row r="8333" spans="1:18" x14ac:dyDescent="0.3">
      <c r="A8333" t="s">
        <v>3916</v>
      </c>
      <c r="B8333" s="17">
        <v>45067</v>
      </c>
      <c r="C8333" t="s">
        <v>3917</v>
      </c>
      <c r="D8333" t="s">
        <v>3918</v>
      </c>
      <c r="E8333" t="s">
        <v>3919</v>
      </c>
      <c r="F8333" t="s">
        <v>3931</v>
      </c>
      <c r="G8333" t="s">
        <v>3877</v>
      </c>
      <c r="H8333" t="s">
        <v>3922</v>
      </c>
      <c r="I8333">
        <v>1428.8000000000002</v>
      </c>
      <c r="J8333" s="41">
        <v>9.0000000000000011E-3</v>
      </c>
      <c r="K8333" s="42">
        <v>12.859200000000003</v>
      </c>
      <c r="L8333" s="43">
        <v>0.81999999999999973</v>
      </c>
      <c r="M8333" s="42">
        <v>10.544543999999998</v>
      </c>
      <c r="N8333">
        <v>4</v>
      </c>
      <c r="O8333" s="43">
        <v>132</v>
      </c>
      <c r="P8333" s="42">
        <v>20.399999999999999</v>
      </c>
      <c r="Q8333" s="42">
        <v>6</v>
      </c>
      <c r="R8333" s="42">
        <v>1</v>
      </c>
    </row>
    <row r="8334" spans="1:18" x14ac:dyDescent="0.3">
      <c r="A8334" t="s">
        <v>3916</v>
      </c>
      <c r="B8334" s="17">
        <v>45068</v>
      </c>
      <c r="C8334" t="s">
        <v>3917</v>
      </c>
      <c r="D8334" t="s">
        <v>3918</v>
      </c>
      <c r="E8334" t="s">
        <v>3919</v>
      </c>
      <c r="F8334" t="s">
        <v>3931</v>
      </c>
      <c r="G8334" t="s">
        <v>3877</v>
      </c>
      <c r="H8334" t="s">
        <v>3922</v>
      </c>
      <c r="I8334">
        <v>1059.4000000000001</v>
      </c>
      <c r="J8334" s="41">
        <v>9.2000000000000016E-3</v>
      </c>
      <c r="K8334" s="42">
        <v>9.7464800000000018</v>
      </c>
      <c r="L8334" s="43">
        <v>0.37999999999999984</v>
      </c>
      <c r="M8334" s="42">
        <v>3.7036623999999989</v>
      </c>
      <c r="N8334">
        <v>1</v>
      </c>
      <c r="O8334" s="43">
        <v>60</v>
      </c>
      <c r="P8334" s="42">
        <v>28.799999999999997</v>
      </c>
      <c r="Q8334" s="42">
        <v>0</v>
      </c>
      <c r="R8334" s="42">
        <v>6</v>
      </c>
    </row>
    <row r="8335" spans="1:18" x14ac:dyDescent="0.3">
      <c r="A8335" t="s">
        <v>3916</v>
      </c>
      <c r="B8335" s="17">
        <v>45069</v>
      </c>
      <c r="C8335" t="s">
        <v>3917</v>
      </c>
      <c r="D8335" t="s">
        <v>3918</v>
      </c>
      <c r="E8335" t="s">
        <v>3919</v>
      </c>
      <c r="F8335" t="s">
        <v>3931</v>
      </c>
      <c r="G8335" t="s">
        <v>3877</v>
      </c>
      <c r="H8335" t="s">
        <v>3922</v>
      </c>
      <c r="I8335">
        <v>2120.8000000000002</v>
      </c>
      <c r="J8335" s="41">
        <v>9.1000000000000004E-3</v>
      </c>
      <c r="K8335" s="42">
        <v>19.299280000000003</v>
      </c>
      <c r="L8335" s="43">
        <v>0.44999999999999979</v>
      </c>
      <c r="M8335" s="42">
        <v>8.6846759999999978</v>
      </c>
      <c r="N8335">
        <v>0</v>
      </c>
      <c r="O8335" s="43">
        <v>0</v>
      </c>
      <c r="P8335" s="42">
        <v>28.799999999999997</v>
      </c>
      <c r="Q8335" s="42">
        <v>13.5</v>
      </c>
      <c r="R8335" s="42">
        <v>1</v>
      </c>
    </row>
    <row r="8336" spans="1:18" x14ac:dyDescent="0.3">
      <c r="A8336" t="s">
        <v>3916</v>
      </c>
      <c r="B8336" s="17">
        <v>45070</v>
      </c>
      <c r="C8336" t="s">
        <v>3917</v>
      </c>
      <c r="D8336" t="s">
        <v>3918</v>
      </c>
      <c r="E8336" t="s">
        <v>3919</v>
      </c>
      <c r="F8336" t="s">
        <v>3931</v>
      </c>
      <c r="G8336" t="s">
        <v>3877</v>
      </c>
      <c r="H8336" t="s">
        <v>3922</v>
      </c>
      <c r="I8336">
        <v>1245</v>
      </c>
      <c r="J8336" s="41">
        <v>8.9000000000000017E-3</v>
      </c>
      <c r="K8336" s="42">
        <v>11.080500000000002</v>
      </c>
      <c r="L8336" s="43">
        <v>1.1899999999999997</v>
      </c>
      <c r="M8336" s="42">
        <v>13.185795000000001</v>
      </c>
      <c r="N8336">
        <v>5</v>
      </c>
      <c r="O8336" s="43">
        <v>215</v>
      </c>
      <c r="P8336" s="42">
        <v>61.199999999999996</v>
      </c>
      <c r="Q8336" s="42">
        <v>10.5</v>
      </c>
      <c r="R8336" s="42">
        <v>1</v>
      </c>
    </row>
    <row r="8337" spans="1:18" x14ac:dyDescent="0.3">
      <c r="A8337" t="s">
        <v>3916</v>
      </c>
      <c r="B8337" s="17">
        <v>45071</v>
      </c>
      <c r="C8337" t="s">
        <v>3917</v>
      </c>
      <c r="D8337" t="s">
        <v>3918</v>
      </c>
      <c r="E8337" t="s">
        <v>3919</v>
      </c>
      <c r="F8337" t="s">
        <v>3931</v>
      </c>
      <c r="G8337" t="s">
        <v>3877</v>
      </c>
      <c r="H8337" t="s">
        <v>3922</v>
      </c>
      <c r="I8337">
        <v>2027.8000000000002</v>
      </c>
      <c r="J8337" s="41">
        <v>1.2999999999999998E-2</v>
      </c>
      <c r="K8337" s="42">
        <v>26.361399999999996</v>
      </c>
      <c r="L8337" s="43">
        <v>0.03</v>
      </c>
      <c r="M8337" s="42">
        <v>0.79084199999999982</v>
      </c>
      <c r="N8337">
        <v>3</v>
      </c>
      <c r="O8337" s="43">
        <v>123</v>
      </c>
      <c r="P8337" s="42">
        <v>20.399999999999999</v>
      </c>
      <c r="Q8337" s="42">
        <v>3</v>
      </c>
      <c r="R8337" s="42">
        <v>3</v>
      </c>
    </row>
    <row r="8338" spans="1:18" x14ac:dyDescent="0.3">
      <c r="A8338" t="s">
        <v>3916</v>
      </c>
      <c r="B8338" s="17">
        <v>45072</v>
      </c>
      <c r="C8338" t="s">
        <v>3917</v>
      </c>
      <c r="D8338" t="s">
        <v>3918</v>
      </c>
      <c r="E8338" t="s">
        <v>3919</v>
      </c>
      <c r="F8338" t="s">
        <v>3931</v>
      </c>
      <c r="G8338" t="s">
        <v>3877</v>
      </c>
      <c r="H8338" t="s">
        <v>3922</v>
      </c>
      <c r="I8338">
        <v>1549.2</v>
      </c>
      <c r="J8338" s="41">
        <v>5.8000000000000005E-3</v>
      </c>
      <c r="K8338" s="42">
        <v>8.9853600000000018</v>
      </c>
      <c r="L8338" s="43">
        <v>0.70999999999999985</v>
      </c>
      <c r="M8338" s="42">
        <v>6.3796055999999997</v>
      </c>
      <c r="N8338">
        <v>5</v>
      </c>
      <c r="O8338" s="43">
        <v>365</v>
      </c>
      <c r="P8338" s="42">
        <v>42</v>
      </c>
      <c r="Q8338" s="42">
        <v>6</v>
      </c>
      <c r="R8338" s="42">
        <v>1</v>
      </c>
    </row>
    <row r="8339" spans="1:18" x14ac:dyDescent="0.3">
      <c r="A8339" t="s">
        <v>3916</v>
      </c>
      <c r="B8339" s="17">
        <v>45073</v>
      </c>
      <c r="C8339" t="s">
        <v>3917</v>
      </c>
      <c r="D8339" t="s">
        <v>3918</v>
      </c>
      <c r="E8339" t="s">
        <v>3919</v>
      </c>
      <c r="F8339" t="s">
        <v>3931</v>
      </c>
      <c r="G8339" t="s">
        <v>3877</v>
      </c>
      <c r="H8339" t="s">
        <v>3922</v>
      </c>
      <c r="I8339">
        <v>1824.6000000000001</v>
      </c>
      <c r="J8339" s="41">
        <v>7.4999999999999997E-3</v>
      </c>
      <c r="K8339" s="42">
        <v>13.6845</v>
      </c>
      <c r="L8339" s="43">
        <v>0.62999999999999978</v>
      </c>
      <c r="M8339" s="42">
        <v>8.6212349999999969</v>
      </c>
      <c r="N8339">
        <v>3</v>
      </c>
      <c r="O8339" s="43">
        <v>189</v>
      </c>
      <c r="P8339" s="42">
        <v>58.8</v>
      </c>
      <c r="Q8339" s="42">
        <v>9</v>
      </c>
      <c r="R8339" s="42">
        <v>4</v>
      </c>
    </row>
    <row r="8340" spans="1:18" x14ac:dyDescent="0.3">
      <c r="A8340" t="s">
        <v>3916</v>
      </c>
      <c r="B8340" s="17">
        <v>45074</v>
      </c>
      <c r="C8340" t="s">
        <v>3917</v>
      </c>
      <c r="D8340" t="s">
        <v>3918</v>
      </c>
      <c r="E8340" t="s">
        <v>3919</v>
      </c>
      <c r="F8340" t="s">
        <v>3931</v>
      </c>
      <c r="G8340" t="s">
        <v>3877</v>
      </c>
      <c r="H8340" t="s">
        <v>3922</v>
      </c>
      <c r="I8340">
        <v>865.2</v>
      </c>
      <c r="J8340" s="41">
        <v>1.0000000000000002E-2</v>
      </c>
      <c r="K8340" s="42">
        <v>8.6520000000000028</v>
      </c>
      <c r="L8340" s="43">
        <v>0.60999999999999988</v>
      </c>
      <c r="M8340" s="42">
        <v>5.2777200000000004</v>
      </c>
      <c r="N8340">
        <v>5</v>
      </c>
      <c r="O8340" s="43">
        <v>375</v>
      </c>
      <c r="P8340" s="42">
        <v>52.8</v>
      </c>
      <c r="Q8340" s="42">
        <v>3</v>
      </c>
      <c r="R8340" s="42">
        <v>3</v>
      </c>
    </row>
    <row r="8341" spans="1:18" x14ac:dyDescent="0.3">
      <c r="A8341" t="s">
        <v>3916</v>
      </c>
      <c r="B8341" s="17">
        <v>45075</v>
      </c>
      <c r="C8341" t="s">
        <v>3917</v>
      </c>
      <c r="D8341" t="s">
        <v>3918</v>
      </c>
      <c r="E8341" t="s">
        <v>3919</v>
      </c>
      <c r="F8341" t="s">
        <v>3931</v>
      </c>
      <c r="G8341" t="s">
        <v>3877</v>
      </c>
      <c r="H8341" t="s">
        <v>3922</v>
      </c>
      <c r="I8341">
        <v>1575</v>
      </c>
      <c r="J8341" s="41">
        <v>5.5000000000000014E-3</v>
      </c>
      <c r="K8341" s="42">
        <v>8.6625000000000014</v>
      </c>
      <c r="L8341" s="43">
        <v>0.87999999999999978</v>
      </c>
      <c r="M8341" s="42">
        <v>7.6229999999999993</v>
      </c>
      <c r="N8341">
        <v>5</v>
      </c>
      <c r="O8341" s="43">
        <v>260</v>
      </c>
      <c r="P8341" s="42">
        <v>19.2</v>
      </c>
      <c r="Q8341" s="42">
        <v>6</v>
      </c>
      <c r="R8341" s="42">
        <v>1</v>
      </c>
    </row>
    <row r="8342" spans="1:18" x14ac:dyDescent="0.3">
      <c r="A8342" t="s">
        <v>3916</v>
      </c>
      <c r="B8342" s="17">
        <v>45076</v>
      </c>
      <c r="C8342" t="s">
        <v>3917</v>
      </c>
      <c r="D8342" t="s">
        <v>3918</v>
      </c>
      <c r="E8342" t="s">
        <v>3919</v>
      </c>
      <c r="F8342" t="s">
        <v>3931</v>
      </c>
      <c r="G8342" t="s">
        <v>3877</v>
      </c>
      <c r="H8342" t="s">
        <v>3922</v>
      </c>
      <c r="I8342">
        <v>1944.8000000000002</v>
      </c>
      <c r="J8342" s="41">
        <v>6.0999999999999995E-3</v>
      </c>
      <c r="K8342" s="42">
        <v>11.86328</v>
      </c>
      <c r="L8342" s="43">
        <v>0.4599999999999998</v>
      </c>
      <c r="M8342" s="42">
        <v>5.4571087999999977</v>
      </c>
      <c r="N8342">
        <v>4</v>
      </c>
      <c r="O8342" s="43">
        <v>212</v>
      </c>
      <c r="P8342" s="42">
        <v>39.6</v>
      </c>
      <c r="Q8342" s="42">
        <v>0</v>
      </c>
      <c r="R8342" s="42">
        <v>2</v>
      </c>
    </row>
    <row r="8343" spans="1:18" x14ac:dyDescent="0.3">
      <c r="A8343" t="s">
        <v>3916</v>
      </c>
      <c r="B8343" s="17">
        <v>45077</v>
      </c>
      <c r="C8343" t="s">
        <v>3917</v>
      </c>
      <c r="D8343" t="s">
        <v>3918</v>
      </c>
      <c r="E8343" t="s">
        <v>3919</v>
      </c>
      <c r="F8343" t="s">
        <v>3931</v>
      </c>
      <c r="G8343" t="s">
        <v>3877</v>
      </c>
      <c r="H8343" t="s">
        <v>3922</v>
      </c>
      <c r="I8343">
        <v>1300.4000000000001</v>
      </c>
      <c r="J8343" s="41">
        <v>8.8000000000000023E-3</v>
      </c>
      <c r="K8343" s="42">
        <v>11.443520000000003</v>
      </c>
      <c r="L8343" s="43">
        <v>0.85999999999999976</v>
      </c>
      <c r="M8343" s="42">
        <v>9.8414272</v>
      </c>
      <c r="N8343">
        <v>0</v>
      </c>
      <c r="O8343" s="43">
        <v>0</v>
      </c>
      <c r="P8343" s="42">
        <v>66</v>
      </c>
      <c r="Q8343" s="42">
        <v>16.5</v>
      </c>
      <c r="R8343" s="42">
        <v>0</v>
      </c>
    </row>
    <row r="8344" spans="1:18" x14ac:dyDescent="0.3">
      <c r="A8344" t="s">
        <v>3923</v>
      </c>
      <c r="B8344" s="17">
        <v>45078</v>
      </c>
      <c r="C8344" t="s">
        <v>3917</v>
      </c>
      <c r="D8344" t="s">
        <v>3918</v>
      </c>
      <c r="E8344" t="s">
        <v>3919</v>
      </c>
      <c r="F8344" t="s">
        <v>3931</v>
      </c>
      <c r="G8344" t="s">
        <v>3877</v>
      </c>
      <c r="H8344" t="s">
        <v>3922</v>
      </c>
      <c r="I8344">
        <v>835.5</v>
      </c>
      <c r="J8344" s="41">
        <v>4.0999999999999995E-3</v>
      </c>
      <c r="K8344" s="42">
        <v>3.4255499999999994</v>
      </c>
      <c r="L8344" s="43">
        <v>0.22000000000000008</v>
      </c>
      <c r="M8344" s="42">
        <v>0.75362100000000021</v>
      </c>
      <c r="N8344">
        <v>3</v>
      </c>
      <c r="O8344" s="43">
        <v>94</v>
      </c>
      <c r="P8344" s="42">
        <v>31.2</v>
      </c>
      <c r="Q8344" s="42">
        <v>6</v>
      </c>
      <c r="R8344" s="42">
        <v>1</v>
      </c>
    </row>
    <row r="8345" spans="1:18" x14ac:dyDescent="0.3">
      <c r="A8345" t="s">
        <v>3923</v>
      </c>
      <c r="B8345" s="17">
        <v>45079</v>
      </c>
      <c r="C8345" t="s">
        <v>3917</v>
      </c>
      <c r="D8345" t="s">
        <v>3918</v>
      </c>
      <c r="E8345" t="s">
        <v>3919</v>
      </c>
      <c r="F8345" t="s">
        <v>3931</v>
      </c>
      <c r="G8345" t="s">
        <v>3877</v>
      </c>
      <c r="H8345" t="s">
        <v>3922</v>
      </c>
      <c r="I8345">
        <v>411</v>
      </c>
      <c r="J8345" s="41">
        <v>7.9000000000000008E-3</v>
      </c>
      <c r="K8345" s="42">
        <v>3.2469000000000001</v>
      </c>
      <c r="L8345" s="43">
        <v>0.42999999999999994</v>
      </c>
      <c r="M8345" s="42">
        <v>1.3961669999999999</v>
      </c>
      <c r="N8345">
        <v>0</v>
      </c>
      <c r="O8345" s="43">
        <v>36</v>
      </c>
      <c r="P8345" s="42">
        <v>58.8</v>
      </c>
      <c r="Q8345" s="42">
        <v>7.5</v>
      </c>
      <c r="R8345" s="42">
        <v>3</v>
      </c>
    </row>
    <row r="8346" spans="1:18" x14ac:dyDescent="0.3">
      <c r="A8346" t="s">
        <v>3923</v>
      </c>
      <c r="B8346" s="17">
        <v>45080</v>
      </c>
      <c r="C8346" t="s">
        <v>3917</v>
      </c>
      <c r="D8346" t="s">
        <v>3918</v>
      </c>
      <c r="E8346" t="s">
        <v>3919</v>
      </c>
      <c r="F8346" t="s">
        <v>3931</v>
      </c>
      <c r="G8346" t="s">
        <v>3877</v>
      </c>
      <c r="H8346" t="s">
        <v>3922</v>
      </c>
      <c r="I8346">
        <v>754.89999999999986</v>
      </c>
      <c r="J8346" s="41">
        <v>9.6000000000000009E-3</v>
      </c>
      <c r="K8346" s="42">
        <v>7.2470399999999993</v>
      </c>
      <c r="L8346" s="43">
        <v>0.19000000000000003</v>
      </c>
      <c r="M8346" s="42">
        <v>1.3769376</v>
      </c>
      <c r="N8346">
        <v>0</v>
      </c>
      <c r="O8346" s="43">
        <v>65</v>
      </c>
      <c r="P8346" s="42">
        <v>58.8</v>
      </c>
      <c r="Q8346" s="42">
        <v>9</v>
      </c>
      <c r="R8346" s="42">
        <v>1</v>
      </c>
    </row>
    <row r="8347" spans="1:18" x14ac:dyDescent="0.3">
      <c r="A8347" t="s">
        <v>3923</v>
      </c>
      <c r="B8347" s="17">
        <v>45081</v>
      </c>
      <c r="C8347" t="s">
        <v>3917</v>
      </c>
      <c r="D8347" t="s">
        <v>3918</v>
      </c>
      <c r="E8347" t="s">
        <v>3919</v>
      </c>
      <c r="F8347" t="s">
        <v>3931</v>
      </c>
      <c r="G8347" t="s">
        <v>3877</v>
      </c>
      <c r="H8347" t="s">
        <v>3922</v>
      </c>
      <c r="I8347">
        <v>438.59999999999991</v>
      </c>
      <c r="J8347" s="41">
        <v>1.0800000000000001E-2</v>
      </c>
      <c r="K8347" s="42">
        <v>4.7368799999999993</v>
      </c>
      <c r="L8347" s="43">
        <v>0.92999999999999994</v>
      </c>
      <c r="M8347" s="42">
        <v>4.4052983999999995</v>
      </c>
      <c r="N8347">
        <v>4</v>
      </c>
      <c r="O8347" s="43">
        <v>186</v>
      </c>
      <c r="P8347" s="42">
        <v>58.8</v>
      </c>
      <c r="Q8347" s="42">
        <v>9</v>
      </c>
      <c r="R8347" s="42">
        <v>1</v>
      </c>
    </row>
    <row r="8348" spans="1:18" x14ac:dyDescent="0.3">
      <c r="A8348" t="s">
        <v>3923</v>
      </c>
      <c r="B8348" s="17">
        <v>45082</v>
      </c>
      <c r="C8348" t="s">
        <v>3917</v>
      </c>
      <c r="D8348" t="s">
        <v>3918</v>
      </c>
      <c r="E8348" t="s">
        <v>3919</v>
      </c>
      <c r="F8348" t="s">
        <v>3931</v>
      </c>
      <c r="G8348" t="s">
        <v>3877</v>
      </c>
      <c r="H8348" t="s">
        <v>3922</v>
      </c>
      <c r="I8348">
        <v>1302.8999999999999</v>
      </c>
      <c r="J8348" s="41">
        <v>8.2000000000000007E-3</v>
      </c>
      <c r="K8348" s="42">
        <v>10.68378</v>
      </c>
      <c r="L8348" s="43">
        <v>0.71999999999999975</v>
      </c>
      <c r="M8348" s="42">
        <v>7.6923215999999979</v>
      </c>
      <c r="N8348">
        <v>1</v>
      </c>
      <c r="O8348" s="43">
        <v>40</v>
      </c>
      <c r="P8348" s="42">
        <v>57.599999999999994</v>
      </c>
      <c r="Q8348" s="42">
        <v>6</v>
      </c>
      <c r="R8348" s="42">
        <v>6</v>
      </c>
    </row>
    <row r="8349" spans="1:18" x14ac:dyDescent="0.3">
      <c r="A8349" t="s">
        <v>3923</v>
      </c>
      <c r="B8349" s="17">
        <v>45083</v>
      </c>
      <c r="C8349" t="s">
        <v>3917</v>
      </c>
      <c r="D8349" t="s">
        <v>3918</v>
      </c>
      <c r="E8349" t="s">
        <v>3919</v>
      </c>
      <c r="F8349" t="s">
        <v>3931</v>
      </c>
      <c r="G8349" t="s">
        <v>3877</v>
      </c>
      <c r="H8349" t="s">
        <v>3922</v>
      </c>
      <c r="I8349">
        <v>1218.1999999999998</v>
      </c>
      <c r="J8349" s="41">
        <v>6.0000000000000001E-3</v>
      </c>
      <c r="K8349" s="42">
        <v>7.3091999999999988</v>
      </c>
      <c r="L8349" s="43">
        <v>0.75999999999999979</v>
      </c>
      <c r="M8349" s="42">
        <v>5.5549919999999977</v>
      </c>
      <c r="N8349">
        <v>0</v>
      </c>
      <c r="O8349" s="43">
        <v>33</v>
      </c>
      <c r="P8349" s="42">
        <v>24</v>
      </c>
      <c r="Q8349" s="42">
        <v>4.5</v>
      </c>
      <c r="R8349" s="42">
        <v>0</v>
      </c>
    </row>
    <row r="8350" spans="1:18" x14ac:dyDescent="0.3">
      <c r="A8350" t="s">
        <v>3923</v>
      </c>
      <c r="B8350" s="17">
        <v>45084</v>
      </c>
      <c r="C8350" t="s">
        <v>3917</v>
      </c>
      <c r="D8350" t="s">
        <v>3918</v>
      </c>
      <c r="E8350" t="s">
        <v>3919</v>
      </c>
      <c r="F8350" t="s">
        <v>3931</v>
      </c>
      <c r="G8350" t="s">
        <v>3877</v>
      </c>
      <c r="H8350" t="s">
        <v>3922</v>
      </c>
      <c r="I8350">
        <v>958.99999999999977</v>
      </c>
      <c r="J8350" s="41">
        <v>4.1000000000000003E-3</v>
      </c>
      <c r="K8350" s="42">
        <v>3.9318999999999993</v>
      </c>
      <c r="L8350" s="43">
        <v>0.44000000000000006</v>
      </c>
      <c r="M8350" s="42">
        <v>1.7300359999999999</v>
      </c>
      <c r="N8350">
        <v>4</v>
      </c>
      <c r="O8350" s="43">
        <v>149</v>
      </c>
      <c r="P8350" s="42">
        <v>39.6</v>
      </c>
      <c r="Q8350" s="42">
        <v>6</v>
      </c>
      <c r="R8350" s="42">
        <v>3</v>
      </c>
    </row>
    <row r="8351" spans="1:18" x14ac:dyDescent="0.3">
      <c r="A8351" t="s">
        <v>3923</v>
      </c>
      <c r="B8351" s="17">
        <v>45085</v>
      </c>
      <c r="C8351" t="s">
        <v>3917</v>
      </c>
      <c r="D8351" t="s">
        <v>3918</v>
      </c>
      <c r="E8351" t="s">
        <v>3919</v>
      </c>
      <c r="F8351" t="s">
        <v>3931</v>
      </c>
      <c r="G8351" t="s">
        <v>3877</v>
      </c>
      <c r="H8351" t="s">
        <v>3922</v>
      </c>
      <c r="I8351">
        <v>1393.1999999999998</v>
      </c>
      <c r="J8351" s="41">
        <v>7.4999999999999997E-3</v>
      </c>
      <c r="K8351" s="42">
        <v>10.448999999999998</v>
      </c>
      <c r="L8351" s="43">
        <v>0.62999999999999978</v>
      </c>
      <c r="M8351" s="42">
        <v>6.5828699999999962</v>
      </c>
      <c r="N8351">
        <v>4</v>
      </c>
      <c r="O8351" s="43">
        <v>261</v>
      </c>
      <c r="P8351" s="42">
        <v>28.799999999999997</v>
      </c>
      <c r="Q8351" s="42">
        <v>1.5</v>
      </c>
      <c r="R8351" s="42">
        <v>0</v>
      </c>
    </row>
    <row r="8352" spans="1:18" x14ac:dyDescent="0.3">
      <c r="A8352" t="s">
        <v>3923</v>
      </c>
      <c r="B8352" s="17">
        <v>45086</v>
      </c>
      <c r="C8352" t="s">
        <v>3917</v>
      </c>
      <c r="D8352" t="s">
        <v>3918</v>
      </c>
      <c r="E8352" t="s">
        <v>3919</v>
      </c>
      <c r="F8352" t="s">
        <v>3931</v>
      </c>
      <c r="G8352" t="s">
        <v>3877</v>
      </c>
      <c r="H8352" t="s">
        <v>3922</v>
      </c>
      <c r="I8352">
        <v>1170.3</v>
      </c>
      <c r="J8352" s="41">
        <v>3.1000000000000003E-3</v>
      </c>
      <c r="K8352" s="42">
        <v>3.6279300000000001</v>
      </c>
      <c r="L8352" s="43">
        <v>1.0899999999999999</v>
      </c>
      <c r="M8352" s="42">
        <v>3.9544436999999997</v>
      </c>
      <c r="N8352">
        <v>4</v>
      </c>
      <c r="O8352" s="43">
        <v>233</v>
      </c>
      <c r="P8352" s="42">
        <v>76.8</v>
      </c>
      <c r="Q8352" s="42">
        <v>4.5</v>
      </c>
      <c r="R8352" s="42">
        <v>1</v>
      </c>
    </row>
    <row r="8353" spans="1:18" x14ac:dyDescent="0.3">
      <c r="A8353" t="s">
        <v>3923</v>
      </c>
      <c r="B8353" s="17">
        <v>45087</v>
      </c>
      <c r="C8353" t="s">
        <v>3917</v>
      </c>
      <c r="D8353" t="s">
        <v>3918</v>
      </c>
      <c r="E8353" t="s">
        <v>3919</v>
      </c>
      <c r="F8353" t="s">
        <v>3931</v>
      </c>
      <c r="G8353" t="s">
        <v>3877</v>
      </c>
      <c r="H8353" t="s">
        <v>3922</v>
      </c>
      <c r="I8353">
        <v>410.5</v>
      </c>
      <c r="J8353" s="41">
        <v>7.5000000000000023E-3</v>
      </c>
      <c r="K8353" s="42">
        <v>3.0787500000000008</v>
      </c>
      <c r="L8353" s="43">
        <v>0.45999999999999996</v>
      </c>
      <c r="M8353" s="42">
        <v>1.4162250000000003</v>
      </c>
      <c r="N8353">
        <v>4</v>
      </c>
      <c r="O8353" s="43">
        <v>153</v>
      </c>
      <c r="P8353" s="42">
        <v>68.399999999999991</v>
      </c>
      <c r="Q8353" s="42">
        <v>4.5</v>
      </c>
      <c r="R8353" s="42">
        <v>2</v>
      </c>
    </row>
    <row r="8354" spans="1:18" x14ac:dyDescent="0.3">
      <c r="A8354" t="s">
        <v>3923</v>
      </c>
      <c r="B8354" s="17">
        <v>45088</v>
      </c>
      <c r="C8354" t="s">
        <v>3917</v>
      </c>
      <c r="D8354" t="s">
        <v>3918</v>
      </c>
      <c r="E8354" t="s">
        <v>3919</v>
      </c>
      <c r="F8354" t="s">
        <v>3931</v>
      </c>
      <c r="G8354" t="s">
        <v>3877</v>
      </c>
      <c r="H8354" t="s">
        <v>3922</v>
      </c>
      <c r="I8354">
        <v>465.79999999999995</v>
      </c>
      <c r="J8354" s="41">
        <v>5.6999999999999993E-3</v>
      </c>
      <c r="K8354" s="42">
        <v>2.6550599999999993</v>
      </c>
      <c r="L8354" s="43">
        <v>0.28000000000000003</v>
      </c>
      <c r="M8354" s="42">
        <v>0.74341679999999988</v>
      </c>
      <c r="N8354">
        <v>0</v>
      </c>
      <c r="O8354" s="43">
        <v>10</v>
      </c>
      <c r="P8354" s="42">
        <v>67.2</v>
      </c>
      <c r="Q8354" s="42">
        <v>4.5</v>
      </c>
      <c r="R8354" s="42">
        <v>9</v>
      </c>
    </row>
    <row r="8355" spans="1:18" x14ac:dyDescent="0.3">
      <c r="A8355" t="s">
        <v>3923</v>
      </c>
      <c r="B8355" s="17">
        <v>45089</v>
      </c>
      <c r="C8355" t="s">
        <v>3917</v>
      </c>
      <c r="D8355" t="s">
        <v>3918</v>
      </c>
      <c r="E8355" t="s">
        <v>3919</v>
      </c>
      <c r="F8355" t="s">
        <v>3931</v>
      </c>
      <c r="G8355" t="s">
        <v>3877</v>
      </c>
      <c r="H8355" t="s">
        <v>3922</v>
      </c>
      <c r="I8355">
        <v>790.69999999999982</v>
      </c>
      <c r="J8355" s="41">
        <v>6.3999999999999994E-3</v>
      </c>
      <c r="K8355" s="42">
        <v>5.0604799999999983</v>
      </c>
      <c r="L8355" s="43">
        <v>1.17</v>
      </c>
      <c r="M8355" s="42">
        <v>5.9207615999999978</v>
      </c>
      <c r="N8355">
        <v>0</v>
      </c>
      <c r="O8355" s="43">
        <v>41</v>
      </c>
      <c r="P8355" s="42">
        <v>50.4</v>
      </c>
      <c r="Q8355" s="42">
        <v>7.5</v>
      </c>
      <c r="R8355" s="42">
        <v>2</v>
      </c>
    </row>
    <row r="8356" spans="1:18" x14ac:dyDescent="0.3">
      <c r="A8356" t="s">
        <v>3923</v>
      </c>
      <c r="B8356" s="17">
        <v>45090</v>
      </c>
      <c r="C8356" t="s">
        <v>3917</v>
      </c>
      <c r="D8356" t="s">
        <v>3918</v>
      </c>
      <c r="E8356" t="s">
        <v>3919</v>
      </c>
      <c r="F8356" t="s">
        <v>3931</v>
      </c>
      <c r="G8356" t="s">
        <v>3877</v>
      </c>
      <c r="H8356" t="s">
        <v>3922</v>
      </c>
      <c r="I8356">
        <v>945</v>
      </c>
      <c r="J8356" s="41">
        <v>8.7000000000000011E-3</v>
      </c>
      <c r="K8356" s="42">
        <v>8.2215000000000007</v>
      </c>
      <c r="L8356" s="43">
        <v>0.78999999999999981</v>
      </c>
      <c r="M8356" s="42">
        <v>6.4949849999999989</v>
      </c>
      <c r="N8356">
        <v>0</v>
      </c>
      <c r="O8356" s="43">
        <v>2</v>
      </c>
      <c r="P8356" s="42">
        <v>64.8</v>
      </c>
      <c r="Q8356" s="42">
        <v>0</v>
      </c>
      <c r="R8356" s="42">
        <v>2</v>
      </c>
    </row>
    <row r="8357" spans="1:18" x14ac:dyDescent="0.3">
      <c r="A8357" t="s">
        <v>3923</v>
      </c>
      <c r="B8357" s="17">
        <v>45091</v>
      </c>
      <c r="C8357" t="s">
        <v>3917</v>
      </c>
      <c r="D8357" t="s">
        <v>3918</v>
      </c>
      <c r="E8357" t="s">
        <v>3919</v>
      </c>
      <c r="F8357" t="s">
        <v>3931</v>
      </c>
      <c r="G8357" t="s">
        <v>3877</v>
      </c>
      <c r="H8357" t="s">
        <v>3922</v>
      </c>
      <c r="I8357">
        <v>728.5</v>
      </c>
      <c r="J8357" s="41">
        <v>8.6E-3</v>
      </c>
      <c r="K8357" s="42">
        <v>6.2651000000000003</v>
      </c>
      <c r="L8357" s="43">
        <v>0.86999999999999977</v>
      </c>
      <c r="M8357" s="42">
        <v>5.4506369999999986</v>
      </c>
      <c r="N8357">
        <v>1</v>
      </c>
      <c r="O8357" s="43">
        <v>120</v>
      </c>
      <c r="P8357" s="42">
        <v>58.8</v>
      </c>
      <c r="Q8357" s="42">
        <v>4.5</v>
      </c>
      <c r="R8357" s="42">
        <v>9</v>
      </c>
    </row>
    <row r="8358" spans="1:18" x14ac:dyDescent="0.3">
      <c r="A8358" t="s">
        <v>3923</v>
      </c>
      <c r="B8358" s="17">
        <v>45092</v>
      </c>
      <c r="C8358" t="s">
        <v>3917</v>
      </c>
      <c r="D8358" t="s">
        <v>3918</v>
      </c>
      <c r="E8358" t="s">
        <v>3919</v>
      </c>
      <c r="F8358" t="s">
        <v>3931</v>
      </c>
      <c r="G8358" t="s">
        <v>3877</v>
      </c>
      <c r="H8358" t="s">
        <v>3922</v>
      </c>
      <c r="I8358">
        <v>520.39999999999986</v>
      </c>
      <c r="J8358" s="41">
        <v>4.1000000000000003E-3</v>
      </c>
      <c r="K8358" s="42">
        <v>2.1336399999999998</v>
      </c>
      <c r="L8358" s="43">
        <v>1.0199999999999998</v>
      </c>
      <c r="M8358" s="42">
        <v>2.1763127999999994</v>
      </c>
      <c r="N8358">
        <v>3</v>
      </c>
      <c r="O8358" s="43">
        <v>128</v>
      </c>
      <c r="P8358" s="42">
        <v>31.2</v>
      </c>
      <c r="Q8358" s="42">
        <v>7.5</v>
      </c>
      <c r="R8358" s="42">
        <v>0</v>
      </c>
    </row>
    <row r="8359" spans="1:18" x14ac:dyDescent="0.3">
      <c r="A8359" t="s">
        <v>3923</v>
      </c>
      <c r="B8359" s="17">
        <v>45093</v>
      </c>
      <c r="C8359" t="s">
        <v>3917</v>
      </c>
      <c r="D8359" t="s">
        <v>3918</v>
      </c>
      <c r="E8359" t="s">
        <v>3919</v>
      </c>
      <c r="F8359" t="s">
        <v>3931</v>
      </c>
      <c r="G8359" t="s">
        <v>3877</v>
      </c>
      <c r="H8359" t="s">
        <v>3922</v>
      </c>
      <c r="I8359">
        <v>1105.8</v>
      </c>
      <c r="J8359" s="41">
        <v>5.5000000000000005E-3</v>
      </c>
      <c r="K8359" s="42">
        <v>6.0819000000000001</v>
      </c>
      <c r="L8359" s="43">
        <v>0.13</v>
      </c>
      <c r="M8359" s="42">
        <v>0.79064699999999999</v>
      </c>
      <c r="N8359">
        <v>4</v>
      </c>
      <c r="O8359" s="43">
        <v>275</v>
      </c>
      <c r="P8359" s="42">
        <v>32.4</v>
      </c>
      <c r="Q8359" s="42">
        <v>9</v>
      </c>
      <c r="R8359" s="42">
        <v>0</v>
      </c>
    </row>
    <row r="8360" spans="1:18" x14ac:dyDescent="0.3">
      <c r="A8360" t="s">
        <v>3923</v>
      </c>
      <c r="B8360" s="17">
        <v>45094</v>
      </c>
      <c r="C8360" t="s">
        <v>3917</v>
      </c>
      <c r="D8360" t="s">
        <v>3918</v>
      </c>
      <c r="E8360" t="s">
        <v>3919</v>
      </c>
      <c r="F8360" t="s">
        <v>3931</v>
      </c>
      <c r="G8360" t="s">
        <v>3877</v>
      </c>
      <c r="H8360" t="s">
        <v>3922</v>
      </c>
      <c r="I8360">
        <v>486.69999999999982</v>
      </c>
      <c r="J8360" s="41">
        <v>4.4000000000000003E-3</v>
      </c>
      <c r="K8360" s="42">
        <v>2.1414799999999992</v>
      </c>
      <c r="L8360" s="43">
        <v>0.40000000000000008</v>
      </c>
      <c r="M8360" s="42">
        <v>0.8565919999999998</v>
      </c>
      <c r="N8360">
        <v>0</v>
      </c>
      <c r="O8360" s="43">
        <v>28</v>
      </c>
      <c r="P8360" s="42">
        <v>37.199999999999996</v>
      </c>
      <c r="Q8360" s="42">
        <v>3</v>
      </c>
      <c r="R8360" s="42">
        <v>0</v>
      </c>
    </row>
    <row r="8361" spans="1:18" x14ac:dyDescent="0.3">
      <c r="A8361" t="s">
        <v>3923</v>
      </c>
      <c r="B8361" s="17">
        <v>45095</v>
      </c>
      <c r="C8361" t="s">
        <v>3917</v>
      </c>
      <c r="D8361" t="s">
        <v>3918</v>
      </c>
      <c r="E8361" t="s">
        <v>3919</v>
      </c>
      <c r="F8361" t="s">
        <v>3931</v>
      </c>
      <c r="G8361" t="s">
        <v>3877</v>
      </c>
      <c r="H8361" t="s">
        <v>3922</v>
      </c>
      <c r="I8361">
        <v>42.799999999999955</v>
      </c>
      <c r="J8361" s="41">
        <v>6.000000000000001E-3</v>
      </c>
      <c r="K8361" s="42">
        <v>0.25679999999999975</v>
      </c>
      <c r="L8361" s="43">
        <v>1.0899999999999996</v>
      </c>
      <c r="M8361" s="42">
        <v>0.27991199999999966</v>
      </c>
      <c r="N8361">
        <v>0</v>
      </c>
      <c r="O8361" s="43">
        <v>15</v>
      </c>
      <c r="P8361" s="42">
        <v>79.2</v>
      </c>
      <c r="Q8361" s="42">
        <v>10.5</v>
      </c>
      <c r="R8361" s="42">
        <v>0</v>
      </c>
    </row>
    <row r="8362" spans="1:18" x14ac:dyDescent="0.3">
      <c r="A8362" t="s">
        <v>3923</v>
      </c>
      <c r="B8362" s="17">
        <v>45096</v>
      </c>
      <c r="C8362" t="s">
        <v>3917</v>
      </c>
      <c r="D8362" t="s">
        <v>3918</v>
      </c>
      <c r="E8362" t="s">
        <v>3919</v>
      </c>
      <c r="F8362" t="s">
        <v>3931</v>
      </c>
      <c r="G8362" t="s">
        <v>3877</v>
      </c>
      <c r="H8362" t="s">
        <v>3922</v>
      </c>
      <c r="I8362">
        <v>1197.8999999999999</v>
      </c>
      <c r="J8362" s="41">
        <v>6.6E-3</v>
      </c>
      <c r="K8362" s="42">
        <v>7.9061399999999988</v>
      </c>
      <c r="L8362" s="43">
        <v>1.3399999999999999</v>
      </c>
      <c r="M8362" s="42">
        <v>10.594227599999998</v>
      </c>
      <c r="N8362">
        <v>4</v>
      </c>
      <c r="O8362" s="43">
        <v>189</v>
      </c>
      <c r="P8362" s="42">
        <v>40.799999999999997</v>
      </c>
      <c r="Q8362" s="42">
        <v>13.5</v>
      </c>
      <c r="R8362" s="42">
        <v>9</v>
      </c>
    </row>
    <row r="8363" spans="1:18" x14ac:dyDescent="0.3">
      <c r="A8363" t="s">
        <v>3923</v>
      </c>
      <c r="B8363" s="17">
        <v>45097</v>
      </c>
      <c r="C8363" t="s">
        <v>3917</v>
      </c>
      <c r="D8363" t="s">
        <v>3918</v>
      </c>
      <c r="E8363" t="s">
        <v>3919</v>
      </c>
      <c r="F8363" t="s">
        <v>3931</v>
      </c>
      <c r="G8363" t="s">
        <v>3877</v>
      </c>
      <c r="H8363" t="s">
        <v>3922</v>
      </c>
      <c r="I8363">
        <v>1279.3999999999999</v>
      </c>
      <c r="J8363" s="41">
        <v>5.1999999999999998E-3</v>
      </c>
      <c r="K8363" s="42">
        <v>6.6528799999999988</v>
      </c>
      <c r="L8363" s="43">
        <v>1.19</v>
      </c>
      <c r="M8363" s="42">
        <v>7.9169271999999982</v>
      </c>
      <c r="N8363">
        <v>0</v>
      </c>
      <c r="O8363" s="43">
        <v>55</v>
      </c>
      <c r="P8363" s="42">
        <v>80.399999999999991</v>
      </c>
      <c r="Q8363" s="42">
        <v>7.5</v>
      </c>
      <c r="R8363" s="42">
        <v>1</v>
      </c>
    </row>
    <row r="8364" spans="1:18" x14ac:dyDescent="0.3">
      <c r="A8364" t="s">
        <v>3923</v>
      </c>
      <c r="B8364" s="17">
        <v>45098</v>
      </c>
      <c r="C8364" t="s">
        <v>3917</v>
      </c>
      <c r="D8364" t="s">
        <v>3918</v>
      </c>
      <c r="E8364" t="s">
        <v>3919</v>
      </c>
      <c r="F8364" t="s">
        <v>3931</v>
      </c>
      <c r="G8364" t="s">
        <v>3877</v>
      </c>
      <c r="H8364" t="s">
        <v>3922</v>
      </c>
      <c r="I8364">
        <v>459</v>
      </c>
      <c r="J8364" s="41">
        <v>5.6999999999999993E-3</v>
      </c>
      <c r="K8364" s="42">
        <v>2.6162999999999998</v>
      </c>
      <c r="L8364" s="43">
        <v>1.1599999999999997</v>
      </c>
      <c r="M8364" s="42">
        <v>3.0349079999999988</v>
      </c>
      <c r="N8364">
        <v>4</v>
      </c>
      <c r="O8364" s="43">
        <v>306</v>
      </c>
      <c r="P8364" s="42">
        <v>61.199999999999996</v>
      </c>
      <c r="Q8364" s="42">
        <v>12</v>
      </c>
      <c r="R8364" s="42">
        <v>1</v>
      </c>
    </row>
    <row r="8365" spans="1:18" x14ac:dyDescent="0.3">
      <c r="A8365" t="s">
        <v>3923</v>
      </c>
      <c r="B8365" s="17">
        <v>45099</v>
      </c>
      <c r="C8365" t="s">
        <v>3917</v>
      </c>
      <c r="D8365" t="s">
        <v>3918</v>
      </c>
      <c r="E8365" t="s">
        <v>3919</v>
      </c>
      <c r="F8365" t="s">
        <v>3931</v>
      </c>
      <c r="G8365" t="s">
        <v>3877</v>
      </c>
      <c r="H8365" t="s">
        <v>3922</v>
      </c>
      <c r="I8365">
        <v>811.89999999999986</v>
      </c>
      <c r="J8365" s="41">
        <v>3.4000000000000002E-3</v>
      </c>
      <c r="K8365" s="42">
        <v>2.7604599999999997</v>
      </c>
      <c r="L8365" s="43">
        <v>0.37000000000000005</v>
      </c>
      <c r="M8365" s="42">
        <v>1.0213702</v>
      </c>
      <c r="N8365">
        <v>2</v>
      </c>
      <c r="O8365" s="43">
        <v>157</v>
      </c>
      <c r="P8365" s="42">
        <v>42</v>
      </c>
      <c r="Q8365" s="42">
        <v>9</v>
      </c>
      <c r="R8365" s="42">
        <v>2</v>
      </c>
    </row>
    <row r="8366" spans="1:18" x14ac:dyDescent="0.3">
      <c r="A8366" t="s">
        <v>3923</v>
      </c>
      <c r="B8366" s="17">
        <v>45100</v>
      </c>
      <c r="C8366" t="s">
        <v>3917</v>
      </c>
      <c r="D8366" t="s">
        <v>3918</v>
      </c>
      <c r="E8366" t="s">
        <v>3919</v>
      </c>
      <c r="F8366" t="s">
        <v>3931</v>
      </c>
      <c r="G8366" t="s">
        <v>3877</v>
      </c>
      <c r="H8366" t="s">
        <v>3922</v>
      </c>
      <c r="I8366">
        <v>251</v>
      </c>
      <c r="J8366" s="41">
        <v>5.1000000000000004E-3</v>
      </c>
      <c r="K8366" s="42">
        <v>1.2801</v>
      </c>
      <c r="L8366" s="43">
        <v>0.3600000000000001</v>
      </c>
      <c r="M8366" s="42">
        <v>0.46083600000000013</v>
      </c>
      <c r="N8366">
        <v>4</v>
      </c>
      <c r="O8366" s="43">
        <v>218</v>
      </c>
      <c r="P8366" s="42">
        <v>40.799999999999997</v>
      </c>
      <c r="Q8366" s="42">
        <v>0</v>
      </c>
      <c r="R8366" s="42">
        <v>4</v>
      </c>
    </row>
    <row r="8367" spans="1:18" x14ac:dyDescent="0.3">
      <c r="A8367" t="s">
        <v>3923</v>
      </c>
      <c r="B8367" s="17">
        <v>45101</v>
      </c>
      <c r="C8367" t="s">
        <v>3917</v>
      </c>
      <c r="D8367" t="s">
        <v>3918</v>
      </c>
      <c r="E8367" t="s">
        <v>3919</v>
      </c>
      <c r="F8367" t="s">
        <v>3931</v>
      </c>
      <c r="G8367" t="s">
        <v>3877</v>
      </c>
      <c r="H8367" t="s">
        <v>3922</v>
      </c>
      <c r="I8367">
        <v>923.59999999999991</v>
      </c>
      <c r="J8367" s="41">
        <v>1.0599999999999998E-2</v>
      </c>
      <c r="K8367" s="42">
        <v>9.7901599999999966</v>
      </c>
      <c r="L8367" s="43">
        <v>0.22000000000000003</v>
      </c>
      <c r="M8367" s="42">
        <v>2.1538351999999996</v>
      </c>
      <c r="N8367">
        <v>0</v>
      </c>
      <c r="O8367" s="43">
        <v>32</v>
      </c>
      <c r="P8367" s="42">
        <v>87.6</v>
      </c>
      <c r="Q8367" s="42">
        <v>7.5</v>
      </c>
      <c r="R8367" s="42">
        <v>5</v>
      </c>
    </row>
    <row r="8368" spans="1:18" x14ac:dyDescent="0.3">
      <c r="A8368" t="s">
        <v>3923</v>
      </c>
      <c r="B8368" s="17">
        <v>45102</v>
      </c>
      <c r="C8368" t="s">
        <v>3917</v>
      </c>
      <c r="D8368" t="s">
        <v>3918</v>
      </c>
      <c r="E8368" t="s">
        <v>3919</v>
      </c>
      <c r="F8368" t="s">
        <v>3931</v>
      </c>
      <c r="G8368" t="s">
        <v>3877</v>
      </c>
      <c r="H8368" t="s">
        <v>3922</v>
      </c>
      <c r="I8368">
        <v>510.5</v>
      </c>
      <c r="J8368" s="41">
        <v>6.4000000000000012E-3</v>
      </c>
      <c r="K8368" s="42">
        <v>3.2672000000000008</v>
      </c>
      <c r="L8368" s="43">
        <v>0.75999999999999979</v>
      </c>
      <c r="M8368" s="42">
        <v>2.4830719999999999</v>
      </c>
      <c r="N8368">
        <v>4</v>
      </c>
      <c r="O8368" s="43">
        <v>130</v>
      </c>
      <c r="P8368" s="42">
        <v>37.199999999999996</v>
      </c>
      <c r="Q8368" s="42">
        <v>7.5</v>
      </c>
      <c r="R8368" s="42">
        <v>4</v>
      </c>
    </row>
    <row r="8369" spans="1:18" x14ac:dyDescent="0.3">
      <c r="A8369" t="s">
        <v>3923</v>
      </c>
      <c r="B8369" s="17">
        <v>45103</v>
      </c>
      <c r="C8369" t="s">
        <v>3917</v>
      </c>
      <c r="D8369" t="s">
        <v>3918</v>
      </c>
      <c r="E8369" t="s">
        <v>3919</v>
      </c>
      <c r="F8369" t="s">
        <v>3931</v>
      </c>
      <c r="G8369" t="s">
        <v>3877</v>
      </c>
      <c r="H8369" t="s">
        <v>3922</v>
      </c>
      <c r="I8369">
        <v>438.29999999999995</v>
      </c>
      <c r="J8369" s="41">
        <v>3.0999999999999995E-3</v>
      </c>
      <c r="K8369" s="42">
        <v>1.3587299999999995</v>
      </c>
      <c r="L8369" s="43">
        <v>0.71999999999999975</v>
      </c>
      <c r="M8369" s="42">
        <v>0.97828559999999931</v>
      </c>
      <c r="N8369">
        <v>4</v>
      </c>
      <c r="O8369" s="43">
        <v>340</v>
      </c>
      <c r="P8369" s="42">
        <v>54</v>
      </c>
      <c r="Q8369" s="42">
        <v>1.5</v>
      </c>
      <c r="R8369" s="42">
        <v>5</v>
      </c>
    </row>
    <row r="8370" spans="1:18" x14ac:dyDescent="0.3">
      <c r="A8370" t="s">
        <v>3923</v>
      </c>
      <c r="B8370" s="17">
        <v>45104</v>
      </c>
      <c r="C8370" t="s">
        <v>3917</v>
      </c>
      <c r="D8370" t="s">
        <v>3918</v>
      </c>
      <c r="E8370" t="s">
        <v>3919</v>
      </c>
      <c r="F8370" t="s">
        <v>3931</v>
      </c>
      <c r="G8370" t="s">
        <v>3877</v>
      </c>
      <c r="H8370" t="s">
        <v>3922</v>
      </c>
      <c r="I8370">
        <v>759.89999999999986</v>
      </c>
      <c r="J8370" s="41">
        <v>2.4000000000000002E-3</v>
      </c>
      <c r="K8370" s="42">
        <v>1.8237599999999998</v>
      </c>
      <c r="L8370" s="43">
        <v>0.32000000000000006</v>
      </c>
      <c r="M8370" s="42">
        <v>0.5836032000000001</v>
      </c>
      <c r="N8370">
        <v>2</v>
      </c>
      <c r="O8370" s="43">
        <v>166</v>
      </c>
      <c r="P8370" s="42">
        <v>33.6</v>
      </c>
      <c r="Q8370" s="42">
        <v>12</v>
      </c>
      <c r="R8370" s="42">
        <v>6</v>
      </c>
    </row>
    <row r="8371" spans="1:18" x14ac:dyDescent="0.3">
      <c r="A8371" t="s">
        <v>3923</v>
      </c>
      <c r="B8371" s="17">
        <v>45105</v>
      </c>
      <c r="C8371" t="s">
        <v>3917</v>
      </c>
      <c r="D8371" t="s">
        <v>3918</v>
      </c>
      <c r="E8371" t="s">
        <v>3919</v>
      </c>
      <c r="F8371" t="s">
        <v>3931</v>
      </c>
      <c r="G8371" t="s">
        <v>3877</v>
      </c>
      <c r="H8371" t="s">
        <v>3922</v>
      </c>
      <c r="I8371">
        <v>1122.3</v>
      </c>
      <c r="J8371" s="41">
        <v>8.0000000000000002E-3</v>
      </c>
      <c r="K8371" s="42">
        <v>8.9784000000000006</v>
      </c>
      <c r="L8371" s="43">
        <v>1.3399999999999999</v>
      </c>
      <c r="M8371" s="42">
        <v>12.031056</v>
      </c>
      <c r="N8371">
        <v>1</v>
      </c>
      <c r="O8371" s="43">
        <v>106</v>
      </c>
      <c r="P8371" s="42">
        <v>51.6</v>
      </c>
      <c r="Q8371" s="42">
        <v>9</v>
      </c>
      <c r="R8371" s="42">
        <v>2</v>
      </c>
    </row>
    <row r="8372" spans="1:18" x14ac:dyDescent="0.3">
      <c r="A8372" t="s">
        <v>3923</v>
      </c>
      <c r="B8372" s="17">
        <v>45106</v>
      </c>
      <c r="C8372" t="s">
        <v>3917</v>
      </c>
      <c r="D8372" t="s">
        <v>3918</v>
      </c>
      <c r="E8372" t="s">
        <v>3919</v>
      </c>
      <c r="F8372" t="s">
        <v>3931</v>
      </c>
      <c r="G8372" t="s">
        <v>3877</v>
      </c>
      <c r="H8372" t="s">
        <v>3922</v>
      </c>
      <c r="I8372">
        <v>736.8</v>
      </c>
      <c r="J8372" s="41">
        <v>5.0999999999999995E-3</v>
      </c>
      <c r="K8372" s="42">
        <v>3.7576799999999992</v>
      </c>
      <c r="L8372" s="43">
        <v>9.0000000000000052E-2</v>
      </c>
      <c r="M8372" s="42">
        <v>0.33819120000000014</v>
      </c>
      <c r="N8372">
        <v>3</v>
      </c>
      <c r="O8372" s="43">
        <v>148</v>
      </c>
      <c r="P8372" s="42">
        <v>75.599999999999994</v>
      </c>
      <c r="Q8372" s="42">
        <v>21</v>
      </c>
      <c r="R8372" s="42">
        <v>2</v>
      </c>
    </row>
    <row r="8373" spans="1:18" x14ac:dyDescent="0.3">
      <c r="A8373" t="s">
        <v>3923</v>
      </c>
      <c r="B8373" s="17">
        <v>45107</v>
      </c>
      <c r="C8373" t="s">
        <v>3917</v>
      </c>
      <c r="D8373" t="s">
        <v>3918</v>
      </c>
      <c r="E8373" t="s">
        <v>3919</v>
      </c>
      <c r="F8373" t="s">
        <v>3931</v>
      </c>
      <c r="G8373" t="s">
        <v>3877</v>
      </c>
      <c r="H8373" t="s">
        <v>3922</v>
      </c>
      <c r="I8373">
        <v>1003.3999999999999</v>
      </c>
      <c r="J8373" s="41">
        <v>8.6E-3</v>
      </c>
      <c r="K8373" s="42">
        <v>8.6292399999999994</v>
      </c>
      <c r="L8373" s="43">
        <v>0.33000000000000007</v>
      </c>
      <c r="M8373" s="42">
        <v>2.8476492000000002</v>
      </c>
      <c r="N8373">
        <v>1</v>
      </c>
      <c r="O8373" s="43">
        <v>58</v>
      </c>
      <c r="P8373" s="42">
        <v>9.6</v>
      </c>
      <c r="Q8373" s="42">
        <v>1.5</v>
      </c>
      <c r="R8373" s="42">
        <v>1</v>
      </c>
    </row>
    <row r="8374" spans="1:18" x14ac:dyDescent="0.3">
      <c r="A8374" t="s">
        <v>3923</v>
      </c>
      <c r="B8374" s="17">
        <v>45108</v>
      </c>
      <c r="C8374" t="s">
        <v>3917</v>
      </c>
      <c r="D8374" t="s">
        <v>3918</v>
      </c>
      <c r="E8374" t="s">
        <v>3919</v>
      </c>
      <c r="F8374" t="s">
        <v>3931</v>
      </c>
      <c r="G8374" t="s">
        <v>3877</v>
      </c>
      <c r="H8374" t="s">
        <v>3922</v>
      </c>
      <c r="I8374">
        <v>796.3</v>
      </c>
      <c r="J8374" s="41">
        <v>9.0000000000000028E-3</v>
      </c>
      <c r="K8374" s="42">
        <v>7.1667000000000014</v>
      </c>
      <c r="L8374" s="43">
        <v>0.67999999999999972</v>
      </c>
      <c r="M8374" s="42">
        <v>4.8733559999999994</v>
      </c>
      <c r="N8374">
        <v>4</v>
      </c>
      <c r="O8374" s="43">
        <v>132</v>
      </c>
      <c r="P8374" s="42">
        <v>67.2</v>
      </c>
      <c r="Q8374" s="42">
        <v>0</v>
      </c>
      <c r="R8374" s="42">
        <v>2</v>
      </c>
    </row>
    <row r="8375" spans="1:18" x14ac:dyDescent="0.3">
      <c r="A8375" t="s">
        <v>3923</v>
      </c>
      <c r="B8375" s="17">
        <v>45109</v>
      </c>
      <c r="C8375" t="s">
        <v>3917</v>
      </c>
      <c r="D8375" t="s">
        <v>3918</v>
      </c>
      <c r="E8375" t="s">
        <v>3919</v>
      </c>
      <c r="F8375" t="s">
        <v>3931</v>
      </c>
      <c r="G8375" t="s">
        <v>3877</v>
      </c>
      <c r="H8375" t="s">
        <v>3922</v>
      </c>
      <c r="I8375">
        <v>631.59999999999991</v>
      </c>
      <c r="J8375" s="41">
        <v>9.2000000000000016E-3</v>
      </c>
      <c r="K8375" s="42">
        <v>5.8107199999999999</v>
      </c>
      <c r="L8375" s="43">
        <v>0.12000000000000005</v>
      </c>
      <c r="M8375" s="42">
        <v>0.69728640000000031</v>
      </c>
      <c r="N8375">
        <v>3</v>
      </c>
      <c r="O8375" s="43">
        <v>218</v>
      </c>
      <c r="P8375" s="42">
        <v>54</v>
      </c>
      <c r="Q8375" s="42">
        <v>3</v>
      </c>
      <c r="R8375" s="42">
        <v>0</v>
      </c>
    </row>
    <row r="8376" spans="1:18" x14ac:dyDescent="0.3">
      <c r="A8376" t="s">
        <v>3923</v>
      </c>
      <c r="B8376" s="17">
        <v>45110</v>
      </c>
      <c r="C8376" t="s">
        <v>3917</v>
      </c>
      <c r="D8376" t="s">
        <v>3918</v>
      </c>
      <c r="E8376" t="s">
        <v>3919</v>
      </c>
      <c r="F8376" t="s">
        <v>3931</v>
      </c>
      <c r="G8376" t="s">
        <v>3877</v>
      </c>
      <c r="H8376" t="s">
        <v>3922</v>
      </c>
      <c r="I8376">
        <v>843.89999999999986</v>
      </c>
      <c r="J8376" s="41">
        <v>1.0700000000000001E-2</v>
      </c>
      <c r="K8376" s="42">
        <v>9.0297299999999989</v>
      </c>
      <c r="L8376" s="43">
        <v>0.40000000000000008</v>
      </c>
      <c r="M8376" s="42">
        <v>3.6118920000000001</v>
      </c>
      <c r="N8376">
        <v>3</v>
      </c>
      <c r="O8376" s="43">
        <v>73</v>
      </c>
      <c r="P8376" s="42">
        <v>67.2</v>
      </c>
      <c r="Q8376" s="42">
        <v>19.5</v>
      </c>
      <c r="R8376" s="42">
        <v>6</v>
      </c>
    </row>
    <row r="8377" spans="1:18" x14ac:dyDescent="0.3">
      <c r="A8377" t="s">
        <v>3923</v>
      </c>
      <c r="B8377" s="17">
        <v>45111</v>
      </c>
      <c r="C8377" t="s">
        <v>3917</v>
      </c>
      <c r="D8377" t="s">
        <v>3918</v>
      </c>
      <c r="E8377" t="s">
        <v>3919</v>
      </c>
      <c r="F8377" t="s">
        <v>3931</v>
      </c>
      <c r="G8377" t="s">
        <v>3877</v>
      </c>
      <c r="H8377" t="s">
        <v>3922</v>
      </c>
      <c r="I8377">
        <v>758.39999999999986</v>
      </c>
      <c r="J8377" s="41">
        <v>6.0000000000000019E-3</v>
      </c>
      <c r="K8377" s="42">
        <v>4.5504000000000007</v>
      </c>
      <c r="L8377" s="43">
        <v>1.3299999999999998</v>
      </c>
      <c r="M8377" s="42">
        <v>6.0520320000000005</v>
      </c>
      <c r="N8377">
        <v>3</v>
      </c>
      <c r="O8377" s="43">
        <v>187</v>
      </c>
      <c r="P8377" s="42">
        <v>55.199999999999996</v>
      </c>
      <c r="Q8377" s="42">
        <v>0</v>
      </c>
      <c r="R8377" s="42">
        <v>0</v>
      </c>
    </row>
    <row r="8378" spans="1:18" x14ac:dyDescent="0.3">
      <c r="A8378" t="s">
        <v>3923</v>
      </c>
      <c r="B8378" s="17">
        <v>45112</v>
      </c>
      <c r="C8378" t="s">
        <v>3917</v>
      </c>
      <c r="D8378" t="s">
        <v>3918</v>
      </c>
      <c r="E8378" t="s">
        <v>3919</v>
      </c>
      <c r="F8378" t="s">
        <v>3931</v>
      </c>
      <c r="G8378" t="s">
        <v>3877</v>
      </c>
      <c r="H8378" t="s">
        <v>3922</v>
      </c>
      <c r="I8378">
        <v>963.3</v>
      </c>
      <c r="J8378" s="41">
        <v>7.1999999999999989E-3</v>
      </c>
      <c r="K8378" s="42">
        <v>6.9357599999999984</v>
      </c>
      <c r="L8378" s="43">
        <v>0.80999999999999983</v>
      </c>
      <c r="M8378" s="42">
        <v>5.6179655999999971</v>
      </c>
      <c r="N8378">
        <v>3</v>
      </c>
      <c r="O8378" s="43">
        <v>159</v>
      </c>
      <c r="P8378" s="42">
        <v>76.8</v>
      </c>
      <c r="Q8378" s="42">
        <v>19.5</v>
      </c>
      <c r="R8378" s="42">
        <v>2</v>
      </c>
    </row>
    <row r="8379" spans="1:18" x14ac:dyDescent="0.3">
      <c r="A8379" t="s">
        <v>3923</v>
      </c>
      <c r="B8379" s="17">
        <v>45113</v>
      </c>
      <c r="C8379" t="s">
        <v>3917</v>
      </c>
      <c r="D8379" t="s">
        <v>3918</v>
      </c>
      <c r="E8379" t="s">
        <v>3919</v>
      </c>
      <c r="F8379" t="s">
        <v>3931</v>
      </c>
      <c r="G8379" t="s">
        <v>3877</v>
      </c>
      <c r="H8379" t="s">
        <v>3922</v>
      </c>
      <c r="I8379">
        <v>830.09999999999991</v>
      </c>
      <c r="J8379" s="41">
        <v>0.01</v>
      </c>
      <c r="K8379" s="42">
        <v>8.3009999999999984</v>
      </c>
      <c r="L8379" s="43">
        <v>0.44999999999999996</v>
      </c>
      <c r="M8379" s="42">
        <v>3.7354499999999988</v>
      </c>
      <c r="N8379">
        <v>2</v>
      </c>
      <c r="O8379" s="43">
        <v>136</v>
      </c>
      <c r="P8379" s="42">
        <v>54</v>
      </c>
      <c r="Q8379" s="42">
        <v>0</v>
      </c>
      <c r="R8379" s="42">
        <v>2</v>
      </c>
    </row>
    <row r="8380" spans="1:18" x14ac:dyDescent="0.3">
      <c r="A8380" t="s">
        <v>3923</v>
      </c>
      <c r="B8380" s="17">
        <v>45114</v>
      </c>
      <c r="C8380" t="s">
        <v>3917</v>
      </c>
      <c r="D8380" t="s">
        <v>3918</v>
      </c>
      <c r="E8380" t="s">
        <v>3919</v>
      </c>
      <c r="F8380" t="s">
        <v>3931</v>
      </c>
      <c r="G8380" t="s">
        <v>3877</v>
      </c>
      <c r="H8380" t="s">
        <v>3922</v>
      </c>
      <c r="I8380">
        <v>488.89999999999986</v>
      </c>
      <c r="J8380" s="41">
        <v>6.6999999999999994E-3</v>
      </c>
      <c r="K8380" s="42">
        <v>3.2756299999999987</v>
      </c>
      <c r="L8380" s="43">
        <v>0.37000000000000005</v>
      </c>
      <c r="M8380" s="42">
        <v>1.2119830999999996</v>
      </c>
      <c r="N8380">
        <v>2</v>
      </c>
      <c r="O8380" s="43">
        <v>80</v>
      </c>
      <c r="P8380" s="42">
        <v>74.399999999999991</v>
      </c>
      <c r="Q8380" s="42">
        <v>15</v>
      </c>
      <c r="R8380" s="42">
        <v>4</v>
      </c>
    </row>
    <row r="8381" spans="1:18" x14ac:dyDescent="0.3">
      <c r="A8381" t="s">
        <v>3923</v>
      </c>
      <c r="B8381" s="17">
        <v>45115</v>
      </c>
      <c r="C8381" t="s">
        <v>3917</v>
      </c>
      <c r="D8381" t="s">
        <v>3918</v>
      </c>
      <c r="E8381" t="s">
        <v>3919</v>
      </c>
      <c r="F8381" t="s">
        <v>3931</v>
      </c>
      <c r="G8381" t="s">
        <v>3877</v>
      </c>
      <c r="H8381" t="s">
        <v>3922</v>
      </c>
      <c r="I8381">
        <v>827.5</v>
      </c>
      <c r="J8381" s="41">
        <v>7.9000000000000008E-3</v>
      </c>
      <c r="K8381" s="42">
        <v>6.5372500000000002</v>
      </c>
      <c r="L8381" s="43">
        <v>0.39000000000000007</v>
      </c>
      <c r="M8381" s="42">
        <v>2.5495275000000004</v>
      </c>
      <c r="N8381">
        <v>0</v>
      </c>
      <c r="O8381" s="43">
        <v>53</v>
      </c>
      <c r="P8381" s="42">
        <v>36</v>
      </c>
      <c r="Q8381" s="42">
        <v>3</v>
      </c>
      <c r="R8381" s="42">
        <v>0</v>
      </c>
    </row>
    <row r="8382" spans="1:18" x14ac:dyDescent="0.3">
      <c r="A8382" t="s">
        <v>3923</v>
      </c>
      <c r="B8382" s="17">
        <v>45116</v>
      </c>
      <c r="C8382" t="s">
        <v>3917</v>
      </c>
      <c r="D8382" t="s">
        <v>3918</v>
      </c>
      <c r="E8382" t="s">
        <v>3919</v>
      </c>
      <c r="F8382" t="s">
        <v>3931</v>
      </c>
      <c r="G8382" t="s">
        <v>3877</v>
      </c>
      <c r="H8382" t="s">
        <v>3922</v>
      </c>
      <c r="I8382">
        <v>1207.3</v>
      </c>
      <c r="J8382" s="41">
        <v>4.5000000000000014E-3</v>
      </c>
      <c r="K8382" s="42">
        <v>5.4328500000000011</v>
      </c>
      <c r="L8382" s="43">
        <v>0.98999999999999966</v>
      </c>
      <c r="M8382" s="42">
        <v>5.3785214999999988</v>
      </c>
      <c r="N8382">
        <v>3</v>
      </c>
      <c r="O8382" s="43">
        <v>232</v>
      </c>
      <c r="P8382" s="42">
        <v>21.599999999999998</v>
      </c>
      <c r="Q8382" s="42">
        <v>16.5</v>
      </c>
      <c r="R8382" s="42">
        <v>0</v>
      </c>
    </row>
    <row r="8383" spans="1:18" x14ac:dyDescent="0.3">
      <c r="A8383" t="s">
        <v>3923</v>
      </c>
      <c r="B8383" s="17">
        <v>45117</v>
      </c>
      <c r="C8383" t="s">
        <v>3917</v>
      </c>
      <c r="D8383" t="s">
        <v>3918</v>
      </c>
      <c r="E8383" t="s">
        <v>3919</v>
      </c>
      <c r="F8383" t="s">
        <v>3931</v>
      </c>
      <c r="G8383" t="s">
        <v>3877</v>
      </c>
      <c r="H8383" t="s">
        <v>3922</v>
      </c>
      <c r="I8383">
        <v>727.5</v>
      </c>
      <c r="J8383" s="41">
        <v>6.8999999999999999E-3</v>
      </c>
      <c r="K8383" s="42">
        <v>5.0197500000000002</v>
      </c>
      <c r="L8383" s="43">
        <v>0.20000000000000004</v>
      </c>
      <c r="M8383" s="42">
        <v>1.0039500000000001</v>
      </c>
      <c r="N8383">
        <v>4</v>
      </c>
      <c r="O8383" s="43">
        <v>294</v>
      </c>
      <c r="P8383" s="42">
        <v>55.199999999999996</v>
      </c>
      <c r="Q8383" s="42">
        <v>6</v>
      </c>
      <c r="R8383" s="42">
        <v>7</v>
      </c>
    </row>
    <row r="8384" spans="1:18" x14ac:dyDescent="0.3">
      <c r="A8384" t="s">
        <v>3923</v>
      </c>
      <c r="B8384" s="17">
        <v>45118</v>
      </c>
      <c r="C8384" t="s">
        <v>3917</v>
      </c>
      <c r="D8384" t="s">
        <v>3918</v>
      </c>
      <c r="E8384" t="s">
        <v>3919</v>
      </c>
      <c r="F8384" t="s">
        <v>3931</v>
      </c>
      <c r="G8384" t="s">
        <v>3877</v>
      </c>
      <c r="H8384" t="s">
        <v>3922</v>
      </c>
      <c r="I8384">
        <v>1599.4</v>
      </c>
      <c r="J8384" s="41">
        <v>5.7000000000000011E-3</v>
      </c>
      <c r="K8384" s="42">
        <v>9.1165800000000026</v>
      </c>
      <c r="L8384" s="43">
        <v>1.2199999999999998</v>
      </c>
      <c r="M8384" s="42">
        <v>11.1222276</v>
      </c>
      <c r="N8384">
        <v>0</v>
      </c>
      <c r="O8384" s="43">
        <v>49</v>
      </c>
      <c r="P8384" s="42">
        <v>55.199999999999996</v>
      </c>
      <c r="Q8384" s="42">
        <v>3</v>
      </c>
      <c r="R8384" s="42">
        <v>1</v>
      </c>
    </row>
    <row r="8385" spans="1:18" x14ac:dyDescent="0.3">
      <c r="A8385" t="s">
        <v>3923</v>
      </c>
      <c r="B8385" s="17">
        <v>45119</v>
      </c>
      <c r="C8385" t="s">
        <v>3917</v>
      </c>
      <c r="D8385" t="s">
        <v>3918</v>
      </c>
      <c r="E8385" t="s">
        <v>3919</v>
      </c>
      <c r="F8385" t="s">
        <v>3931</v>
      </c>
      <c r="G8385" t="s">
        <v>3877</v>
      </c>
      <c r="H8385" t="s">
        <v>3922</v>
      </c>
      <c r="I8385">
        <v>172.5</v>
      </c>
      <c r="J8385" s="41">
        <v>3.0999999999999995E-3</v>
      </c>
      <c r="K8385" s="42">
        <v>0.53474999999999995</v>
      </c>
      <c r="L8385" s="43">
        <v>0.48</v>
      </c>
      <c r="M8385" s="42">
        <v>0.25667999999999996</v>
      </c>
      <c r="N8385">
        <v>3</v>
      </c>
      <c r="O8385" s="43">
        <v>204</v>
      </c>
      <c r="P8385" s="42">
        <v>24</v>
      </c>
      <c r="Q8385" s="42">
        <v>9</v>
      </c>
      <c r="R8385" s="42">
        <v>6</v>
      </c>
    </row>
    <row r="8386" spans="1:18" x14ac:dyDescent="0.3">
      <c r="A8386" t="s">
        <v>3923</v>
      </c>
      <c r="B8386" s="17">
        <v>45120</v>
      </c>
      <c r="C8386" t="s">
        <v>3917</v>
      </c>
      <c r="D8386" t="s">
        <v>3918</v>
      </c>
      <c r="E8386" t="s">
        <v>3919</v>
      </c>
      <c r="F8386" t="s">
        <v>3931</v>
      </c>
      <c r="G8386" t="s">
        <v>3877</v>
      </c>
      <c r="H8386" t="s">
        <v>3922</v>
      </c>
      <c r="I8386">
        <v>1417.8</v>
      </c>
      <c r="J8386" s="41">
        <v>9.0000000000000028E-3</v>
      </c>
      <c r="K8386" s="42">
        <v>12.760200000000003</v>
      </c>
      <c r="L8386" s="43">
        <v>0.54999999999999993</v>
      </c>
      <c r="M8386" s="42">
        <v>7.018110000000001</v>
      </c>
      <c r="N8386">
        <v>4</v>
      </c>
      <c r="O8386" s="43">
        <v>299</v>
      </c>
      <c r="P8386" s="42">
        <v>37.199999999999996</v>
      </c>
      <c r="Q8386" s="42">
        <v>12</v>
      </c>
      <c r="R8386" s="42">
        <v>6</v>
      </c>
    </row>
    <row r="8387" spans="1:18" x14ac:dyDescent="0.3">
      <c r="A8387" t="s">
        <v>3923</v>
      </c>
      <c r="B8387" s="17">
        <v>45121</v>
      </c>
      <c r="C8387" t="s">
        <v>3917</v>
      </c>
      <c r="D8387" t="s">
        <v>3918</v>
      </c>
      <c r="E8387" t="s">
        <v>3919</v>
      </c>
      <c r="F8387" t="s">
        <v>3931</v>
      </c>
      <c r="G8387" t="s">
        <v>3877</v>
      </c>
      <c r="H8387" t="s">
        <v>3922</v>
      </c>
      <c r="I8387">
        <v>199.89999999999986</v>
      </c>
      <c r="J8387" s="41">
        <v>3.6999999999999993E-3</v>
      </c>
      <c r="K8387" s="42">
        <v>0.73962999999999934</v>
      </c>
      <c r="L8387" s="43">
        <v>0.39</v>
      </c>
      <c r="M8387" s="42">
        <v>0.28845569999999976</v>
      </c>
      <c r="N8387">
        <v>3</v>
      </c>
      <c r="O8387" s="43">
        <v>182</v>
      </c>
      <c r="P8387" s="42">
        <v>75.599999999999994</v>
      </c>
      <c r="Q8387" s="42">
        <v>21</v>
      </c>
      <c r="R8387" s="42">
        <v>1</v>
      </c>
    </row>
    <row r="8388" spans="1:18" x14ac:dyDescent="0.3">
      <c r="A8388" t="s">
        <v>3923</v>
      </c>
      <c r="B8388" s="17">
        <v>45122</v>
      </c>
      <c r="C8388" t="s">
        <v>3917</v>
      </c>
      <c r="D8388" t="s">
        <v>3918</v>
      </c>
      <c r="E8388" t="s">
        <v>3919</v>
      </c>
      <c r="F8388" t="s">
        <v>3931</v>
      </c>
      <c r="G8388" t="s">
        <v>3877</v>
      </c>
      <c r="H8388" t="s">
        <v>3922</v>
      </c>
      <c r="I8388">
        <v>1461.3999999999999</v>
      </c>
      <c r="J8388" s="41">
        <v>2.3E-3</v>
      </c>
      <c r="K8388" s="42">
        <v>3.3612199999999994</v>
      </c>
      <c r="L8388" s="43">
        <v>0.47</v>
      </c>
      <c r="M8388" s="42">
        <v>1.5797733999999997</v>
      </c>
      <c r="N8388">
        <v>0</v>
      </c>
      <c r="O8388" s="43">
        <v>9</v>
      </c>
      <c r="P8388" s="42">
        <v>44.4</v>
      </c>
      <c r="Q8388" s="42">
        <v>6</v>
      </c>
      <c r="R8388" s="42">
        <v>5</v>
      </c>
    </row>
    <row r="8389" spans="1:18" x14ac:dyDescent="0.3">
      <c r="A8389" t="s">
        <v>3923</v>
      </c>
      <c r="B8389" s="17">
        <v>45123</v>
      </c>
      <c r="C8389" t="s">
        <v>3917</v>
      </c>
      <c r="D8389" t="s">
        <v>3918</v>
      </c>
      <c r="E8389" t="s">
        <v>3919</v>
      </c>
      <c r="F8389" t="s">
        <v>3931</v>
      </c>
      <c r="G8389" t="s">
        <v>3877</v>
      </c>
      <c r="H8389" t="s">
        <v>3922</v>
      </c>
      <c r="I8389">
        <v>894</v>
      </c>
      <c r="J8389" s="41">
        <v>9.5999999999999992E-3</v>
      </c>
      <c r="K8389" s="42">
        <v>8.5823999999999998</v>
      </c>
      <c r="L8389" s="43">
        <v>0.44000000000000006</v>
      </c>
      <c r="M8389" s="42">
        <v>3.7762560000000005</v>
      </c>
      <c r="N8389">
        <v>4</v>
      </c>
      <c r="O8389" s="43">
        <v>126</v>
      </c>
      <c r="P8389" s="42">
        <v>40.799999999999997</v>
      </c>
      <c r="Q8389" s="42">
        <v>4.5</v>
      </c>
      <c r="R8389" s="42">
        <v>2</v>
      </c>
    </row>
    <row r="8390" spans="1:18" x14ac:dyDescent="0.3">
      <c r="A8390" t="s">
        <v>3923</v>
      </c>
      <c r="B8390" s="17">
        <v>45124</v>
      </c>
      <c r="C8390" t="s">
        <v>3917</v>
      </c>
      <c r="D8390" t="s">
        <v>3918</v>
      </c>
      <c r="E8390" t="s">
        <v>3919</v>
      </c>
      <c r="F8390" t="s">
        <v>3931</v>
      </c>
      <c r="G8390" t="s">
        <v>3877</v>
      </c>
      <c r="H8390" t="s">
        <v>3922</v>
      </c>
      <c r="I8390">
        <v>865.39999999999986</v>
      </c>
      <c r="J8390" s="41">
        <v>7.1999999999999998E-3</v>
      </c>
      <c r="K8390" s="42">
        <v>6.2308799999999991</v>
      </c>
      <c r="L8390" s="43">
        <v>0.54999999999999982</v>
      </c>
      <c r="M8390" s="42">
        <v>3.4269839999999983</v>
      </c>
      <c r="N8390">
        <v>3</v>
      </c>
      <c r="O8390" s="43">
        <v>277</v>
      </c>
      <c r="P8390" s="42">
        <v>38.4</v>
      </c>
      <c r="Q8390" s="42">
        <v>12</v>
      </c>
      <c r="R8390" s="42">
        <v>2</v>
      </c>
    </row>
    <row r="8391" spans="1:18" x14ac:dyDescent="0.3">
      <c r="A8391" t="s">
        <v>3923</v>
      </c>
      <c r="B8391" s="17">
        <v>45125</v>
      </c>
      <c r="C8391" t="s">
        <v>3917</v>
      </c>
      <c r="D8391" t="s">
        <v>3918</v>
      </c>
      <c r="E8391" t="s">
        <v>3919</v>
      </c>
      <c r="F8391" t="s">
        <v>3931</v>
      </c>
      <c r="G8391" t="s">
        <v>3877</v>
      </c>
      <c r="H8391" t="s">
        <v>3922</v>
      </c>
      <c r="I8391">
        <v>317.39999999999986</v>
      </c>
      <c r="J8391" s="41">
        <v>7.4000000000000003E-3</v>
      </c>
      <c r="K8391" s="42">
        <v>2.3487599999999991</v>
      </c>
      <c r="L8391" s="43">
        <v>0.90999999999999981</v>
      </c>
      <c r="M8391" s="42">
        <v>2.1373715999999989</v>
      </c>
      <c r="N8391">
        <v>0</v>
      </c>
      <c r="O8391" s="43">
        <v>13</v>
      </c>
      <c r="P8391" s="42">
        <v>70.8</v>
      </c>
      <c r="Q8391" s="42">
        <v>7.5</v>
      </c>
      <c r="R8391" s="42">
        <v>1</v>
      </c>
    </row>
    <row r="8392" spans="1:18" x14ac:dyDescent="0.3">
      <c r="A8392" t="s">
        <v>3923</v>
      </c>
      <c r="B8392" s="17">
        <v>45126</v>
      </c>
      <c r="C8392" t="s">
        <v>3917</v>
      </c>
      <c r="D8392" t="s">
        <v>3918</v>
      </c>
      <c r="E8392" t="s">
        <v>3919</v>
      </c>
      <c r="F8392" t="s">
        <v>3931</v>
      </c>
      <c r="G8392" t="s">
        <v>3877</v>
      </c>
      <c r="H8392" t="s">
        <v>3922</v>
      </c>
      <c r="I8392">
        <v>1125.5999999999999</v>
      </c>
      <c r="J8392" s="41">
        <v>6.0000000000000019E-3</v>
      </c>
      <c r="K8392" s="42">
        <v>6.7536000000000014</v>
      </c>
      <c r="L8392" s="43">
        <v>1.21</v>
      </c>
      <c r="M8392" s="42">
        <v>8.1718560000000018</v>
      </c>
      <c r="N8392">
        <v>1</v>
      </c>
      <c r="O8392" s="43">
        <v>94</v>
      </c>
      <c r="P8392" s="42">
        <v>82.8</v>
      </c>
      <c r="Q8392" s="42">
        <v>1.5</v>
      </c>
      <c r="R8392" s="42">
        <v>2</v>
      </c>
    </row>
    <row r="8393" spans="1:18" x14ac:dyDescent="0.3">
      <c r="A8393" t="s">
        <v>3923</v>
      </c>
      <c r="B8393" s="17">
        <v>45127</v>
      </c>
      <c r="C8393" t="s">
        <v>3917</v>
      </c>
      <c r="D8393" t="s">
        <v>3918</v>
      </c>
      <c r="E8393" t="s">
        <v>3919</v>
      </c>
      <c r="F8393" t="s">
        <v>3931</v>
      </c>
      <c r="G8393" t="s">
        <v>3877</v>
      </c>
      <c r="H8393" t="s">
        <v>3922</v>
      </c>
      <c r="I8393">
        <v>941.8</v>
      </c>
      <c r="J8393" s="41">
        <v>1.0499999999999999E-2</v>
      </c>
      <c r="K8393" s="42">
        <v>9.8888999999999978</v>
      </c>
      <c r="L8393" s="43">
        <v>1.0599999999999998</v>
      </c>
      <c r="M8393" s="42">
        <v>10.482233999999996</v>
      </c>
      <c r="N8393">
        <v>0</v>
      </c>
      <c r="O8393" s="43">
        <v>66</v>
      </c>
      <c r="P8393" s="42">
        <v>46.8</v>
      </c>
      <c r="Q8393" s="42">
        <v>3</v>
      </c>
      <c r="R8393" s="42">
        <v>1</v>
      </c>
    </row>
    <row r="8394" spans="1:18" x14ac:dyDescent="0.3">
      <c r="A8394" t="s">
        <v>3923</v>
      </c>
      <c r="B8394" s="17">
        <v>45128</v>
      </c>
      <c r="C8394" t="s">
        <v>3917</v>
      </c>
      <c r="D8394" t="s">
        <v>3918</v>
      </c>
      <c r="E8394" t="s">
        <v>3919</v>
      </c>
      <c r="F8394" t="s">
        <v>3931</v>
      </c>
      <c r="G8394" t="s">
        <v>3877</v>
      </c>
      <c r="H8394" t="s">
        <v>3922</v>
      </c>
      <c r="I8394">
        <v>841.69999999999982</v>
      </c>
      <c r="J8394" s="41">
        <v>4.6999999999999993E-3</v>
      </c>
      <c r="K8394" s="42">
        <v>3.9559899999999986</v>
      </c>
      <c r="L8394" s="43">
        <v>0.56999999999999984</v>
      </c>
      <c r="M8394" s="42">
        <v>2.2549142999999985</v>
      </c>
      <c r="N8394">
        <v>0</v>
      </c>
      <c r="O8394" s="43">
        <v>16</v>
      </c>
      <c r="P8394" s="42">
        <v>45.6</v>
      </c>
      <c r="Q8394" s="42">
        <v>7.5</v>
      </c>
      <c r="R8394" s="42">
        <v>1</v>
      </c>
    </row>
    <row r="8395" spans="1:18" x14ac:dyDescent="0.3">
      <c r="A8395" t="s">
        <v>3923</v>
      </c>
      <c r="B8395" s="17">
        <v>45129</v>
      </c>
      <c r="C8395" t="s">
        <v>3917</v>
      </c>
      <c r="D8395" t="s">
        <v>3918</v>
      </c>
      <c r="E8395" t="s">
        <v>3919</v>
      </c>
      <c r="F8395" t="s">
        <v>3931</v>
      </c>
      <c r="G8395" t="s">
        <v>3877</v>
      </c>
      <c r="H8395" t="s">
        <v>3922</v>
      </c>
      <c r="I8395">
        <v>958.3</v>
      </c>
      <c r="J8395" s="41">
        <v>7.0999999999999995E-3</v>
      </c>
      <c r="K8395" s="42">
        <v>6.8039299999999994</v>
      </c>
      <c r="L8395" s="43">
        <v>0.19</v>
      </c>
      <c r="M8395" s="42">
        <v>1.2927466999999999</v>
      </c>
      <c r="N8395">
        <v>4</v>
      </c>
      <c r="O8395" s="43">
        <v>283</v>
      </c>
      <c r="P8395" s="42">
        <v>50.4</v>
      </c>
      <c r="Q8395" s="42">
        <v>12</v>
      </c>
      <c r="R8395" s="42">
        <v>2</v>
      </c>
    </row>
    <row r="8396" spans="1:18" x14ac:dyDescent="0.3">
      <c r="A8396" t="s">
        <v>3923</v>
      </c>
      <c r="B8396" s="17">
        <v>45130</v>
      </c>
      <c r="C8396" t="s">
        <v>3917</v>
      </c>
      <c r="D8396" t="s">
        <v>3918</v>
      </c>
      <c r="E8396" t="s">
        <v>3919</v>
      </c>
      <c r="F8396" t="s">
        <v>3931</v>
      </c>
      <c r="G8396" t="s">
        <v>3877</v>
      </c>
      <c r="H8396" t="s">
        <v>3922</v>
      </c>
      <c r="I8396">
        <v>921.39999999999986</v>
      </c>
      <c r="J8396" s="41">
        <v>1.0499999999999999E-2</v>
      </c>
      <c r="K8396" s="42">
        <v>9.6746999999999979</v>
      </c>
      <c r="L8396" s="43">
        <v>0.59999999999999987</v>
      </c>
      <c r="M8396" s="42">
        <v>5.8048199999999976</v>
      </c>
      <c r="N8396">
        <v>4</v>
      </c>
      <c r="O8396" s="43">
        <v>199</v>
      </c>
      <c r="P8396" s="42">
        <v>36</v>
      </c>
      <c r="Q8396" s="42">
        <v>9</v>
      </c>
      <c r="R8396" s="42">
        <v>3</v>
      </c>
    </row>
    <row r="8397" spans="1:18" x14ac:dyDescent="0.3">
      <c r="A8397" t="s">
        <v>3923</v>
      </c>
      <c r="B8397" s="17">
        <v>45131</v>
      </c>
      <c r="C8397" t="s">
        <v>3917</v>
      </c>
      <c r="D8397" t="s">
        <v>3918</v>
      </c>
      <c r="E8397" t="s">
        <v>3919</v>
      </c>
      <c r="F8397" t="s">
        <v>3931</v>
      </c>
      <c r="G8397" t="s">
        <v>3877</v>
      </c>
      <c r="H8397" t="s">
        <v>3922</v>
      </c>
      <c r="I8397">
        <v>533.69999999999982</v>
      </c>
      <c r="J8397" s="41">
        <v>5.6000000000000008E-3</v>
      </c>
      <c r="K8397" s="42">
        <v>2.9887199999999994</v>
      </c>
      <c r="L8397" s="43">
        <v>0.97999999999999987</v>
      </c>
      <c r="M8397" s="42">
        <v>2.9289455999999991</v>
      </c>
      <c r="N8397">
        <v>0</v>
      </c>
      <c r="O8397" s="43">
        <v>20</v>
      </c>
      <c r="P8397" s="42">
        <v>73.2</v>
      </c>
      <c r="Q8397" s="42">
        <v>4.5</v>
      </c>
      <c r="R8397" s="42">
        <v>0</v>
      </c>
    </row>
    <row r="8398" spans="1:18" x14ac:dyDescent="0.3">
      <c r="A8398" t="s">
        <v>3923</v>
      </c>
      <c r="B8398" s="17">
        <v>45132</v>
      </c>
      <c r="C8398" t="s">
        <v>3917</v>
      </c>
      <c r="D8398" t="s">
        <v>3918</v>
      </c>
      <c r="E8398" t="s">
        <v>3919</v>
      </c>
      <c r="F8398" t="s">
        <v>3931</v>
      </c>
      <c r="G8398" t="s">
        <v>3877</v>
      </c>
      <c r="H8398" t="s">
        <v>3922</v>
      </c>
      <c r="I8398">
        <v>644.69999999999982</v>
      </c>
      <c r="J8398" s="41">
        <v>6.7999999999999996E-3</v>
      </c>
      <c r="K8398" s="42">
        <v>4.3839599999999983</v>
      </c>
      <c r="L8398" s="43">
        <v>0.79999999999999971</v>
      </c>
      <c r="M8398" s="42">
        <v>3.5071679999999974</v>
      </c>
      <c r="N8398">
        <v>2</v>
      </c>
      <c r="O8398" s="43">
        <v>128</v>
      </c>
      <c r="P8398" s="42">
        <v>55.199999999999996</v>
      </c>
      <c r="Q8398" s="42">
        <v>9</v>
      </c>
      <c r="R8398" s="42">
        <v>0</v>
      </c>
    </row>
    <row r="8399" spans="1:18" x14ac:dyDescent="0.3">
      <c r="A8399" t="s">
        <v>3923</v>
      </c>
      <c r="B8399" s="17">
        <v>45133</v>
      </c>
      <c r="C8399" t="s">
        <v>3917</v>
      </c>
      <c r="D8399" t="s">
        <v>3918</v>
      </c>
      <c r="E8399" t="s">
        <v>3919</v>
      </c>
      <c r="F8399" t="s">
        <v>3931</v>
      </c>
      <c r="G8399" t="s">
        <v>3877</v>
      </c>
      <c r="H8399" t="s">
        <v>3922</v>
      </c>
      <c r="I8399">
        <v>647.59999999999991</v>
      </c>
      <c r="J8399" s="41">
        <v>5.1000000000000004E-3</v>
      </c>
      <c r="K8399" s="42">
        <v>3.3027599999999997</v>
      </c>
      <c r="L8399" s="43">
        <v>0.55999999999999994</v>
      </c>
      <c r="M8399" s="42">
        <v>1.8495455999999997</v>
      </c>
      <c r="N8399">
        <v>4</v>
      </c>
      <c r="O8399" s="43">
        <v>163</v>
      </c>
      <c r="P8399" s="42">
        <v>58.8</v>
      </c>
      <c r="Q8399" s="42">
        <v>6</v>
      </c>
      <c r="R8399" s="42">
        <v>2</v>
      </c>
    </row>
    <row r="8400" spans="1:18" x14ac:dyDescent="0.3">
      <c r="A8400" t="s">
        <v>3923</v>
      </c>
      <c r="B8400" s="17">
        <v>45134</v>
      </c>
      <c r="C8400" t="s">
        <v>3917</v>
      </c>
      <c r="D8400" t="s">
        <v>3918</v>
      </c>
      <c r="E8400" t="s">
        <v>3919</v>
      </c>
      <c r="F8400" t="s">
        <v>3931</v>
      </c>
      <c r="G8400" t="s">
        <v>3877</v>
      </c>
      <c r="H8400" t="s">
        <v>3922</v>
      </c>
      <c r="I8400">
        <v>883.39999999999986</v>
      </c>
      <c r="J8400" s="41">
        <v>8.199999999999999E-3</v>
      </c>
      <c r="K8400" s="42">
        <v>7.2438799999999981</v>
      </c>
      <c r="L8400" s="43">
        <v>0.37000000000000011</v>
      </c>
      <c r="M8400" s="42">
        <v>2.6802356000000001</v>
      </c>
      <c r="N8400">
        <v>0</v>
      </c>
      <c r="O8400" s="43">
        <v>8</v>
      </c>
      <c r="P8400" s="42">
        <v>55.199999999999996</v>
      </c>
      <c r="Q8400" s="42">
        <v>3</v>
      </c>
      <c r="R8400" s="42">
        <v>1</v>
      </c>
    </row>
    <row r="8401" spans="1:18" x14ac:dyDescent="0.3">
      <c r="A8401" t="s">
        <v>3923</v>
      </c>
      <c r="B8401" s="17">
        <v>45135</v>
      </c>
      <c r="C8401" t="s">
        <v>3917</v>
      </c>
      <c r="D8401" t="s">
        <v>3918</v>
      </c>
      <c r="E8401" t="s">
        <v>3919</v>
      </c>
      <c r="F8401" t="s">
        <v>3931</v>
      </c>
      <c r="G8401" t="s">
        <v>3877</v>
      </c>
      <c r="H8401" t="s">
        <v>3922</v>
      </c>
      <c r="I8401">
        <v>1252.5999999999999</v>
      </c>
      <c r="J8401" s="41">
        <v>7.1000000000000004E-3</v>
      </c>
      <c r="K8401" s="42">
        <v>8.8934599999999993</v>
      </c>
      <c r="L8401" s="43">
        <v>1.0899999999999999</v>
      </c>
      <c r="M8401" s="42">
        <v>9.6938713999999973</v>
      </c>
      <c r="N8401">
        <v>3</v>
      </c>
      <c r="O8401" s="43">
        <v>215</v>
      </c>
      <c r="P8401" s="42">
        <v>38.4</v>
      </c>
      <c r="Q8401" s="42">
        <v>9</v>
      </c>
      <c r="R8401" s="42">
        <v>4</v>
      </c>
    </row>
    <row r="8402" spans="1:18" x14ac:dyDescent="0.3">
      <c r="A8402" t="s">
        <v>3923</v>
      </c>
      <c r="B8402" s="17">
        <v>45136</v>
      </c>
      <c r="C8402" t="s">
        <v>3917</v>
      </c>
      <c r="D8402" t="s">
        <v>3918</v>
      </c>
      <c r="E8402" t="s">
        <v>3919</v>
      </c>
      <c r="F8402" t="s">
        <v>3931</v>
      </c>
      <c r="G8402" t="s">
        <v>3877</v>
      </c>
      <c r="H8402" t="s">
        <v>3922</v>
      </c>
      <c r="I8402">
        <v>1311</v>
      </c>
      <c r="J8402" s="41">
        <v>9.1000000000000022E-3</v>
      </c>
      <c r="K8402" s="42">
        <v>11.930100000000003</v>
      </c>
      <c r="L8402" s="43">
        <v>1.2999999999999998</v>
      </c>
      <c r="M8402" s="42">
        <v>15.509130000000003</v>
      </c>
      <c r="N8402">
        <v>2</v>
      </c>
      <c r="O8402" s="43">
        <v>151</v>
      </c>
      <c r="P8402" s="42">
        <v>31.2</v>
      </c>
      <c r="Q8402" s="42">
        <v>3</v>
      </c>
      <c r="R8402" s="42">
        <v>1</v>
      </c>
    </row>
    <row r="8403" spans="1:18" x14ac:dyDescent="0.3">
      <c r="A8403" t="s">
        <v>3923</v>
      </c>
      <c r="B8403" s="17">
        <v>45137</v>
      </c>
      <c r="C8403" t="s">
        <v>3917</v>
      </c>
      <c r="D8403" t="s">
        <v>3918</v>
      </c>
      <c r="E8403" t="s">
        <v>3919</v>
      </c>
      <c r="F8403" t="s">
        <v>3931</v>
      </c>
      <c r="G8403" t="s">
        <v>3877</v>
      </c>
      <c r="H8403" t="s">
        <v>3922</v>
      </c>
      <c r="I8403">
        <v>226.09999999999991</v>
      </c>
      <c r="J8403" s="41">
        <v>1.0499999999999999E-2</v>
      </c>
      <c r="K8403" s="42">
        <v>2.3740499999999987</v>
      </c>
      <c r="L8403" s="43">
        <v>0.18000000000000005</v>
      </c>
      <c r="M8403" s="42">
        <v>0.42732899999999985</v>
      </c>
      <c r="N8403">
        <v>4</v>
      </c>
      <c r="O8403" s="43">
        <v>212</v>
      </c>
      <c r="P8403" s="42">
        <v>80.399999999999991</v>
      </c>
      <c r="Q8403" s="42">
        <v>1.5</v>
      </c>
      <c r="R8403" s="42">
        <v>2</v>
      </c>
    </row>
    <row r="8404" spans="1:18" x14ac:dyDescent="0.3">
      <c r="A8404" t="s">
        <v>3923</v>
      </c>
      <c r="B8404" s="17">
        <v>45138</v>
      </c>
      <c r="C8404" t="s">
        <v>3917</v>
      </c>
      <c r="D8404" t="s">
        <v>3918</v>
      </c>
      <c r="E8404" t="s">
        <v>3919</v>
      </c>
      <c r="F8404" t="s">
        <v>3931</v>
      </c>
      <c r="G8404" t="s">
        <v>3877</v>
      </c>
      <c r="H8404" t="s">
        <v>3922</v>
      </c>
      <c r="I8404">
        <v>951.99999999999977</v>
      </c>
      <c r="J8404" s="41">
        <v>9.700000000000002E-3</v>
      </c>
      <c r="K8404" s="42">
        <v>9.2343999999999991</v>
      </c>
      <c r="L8404" s="43">
        <v>0.43999999999999995</v>
      </c>
      <c r="M8404" s="42">
        <v>4.0631359999999992</v>
      </c>
      <c r="N8404">
        <v>2</v>
      </c>
      <c r="O8404" s="43">
        <v>89</v>
      </c>
      <c r="P8404" s="42">
        <v>38.4</v>
      </c>
      <c r="Q8404" s="42">
        <v>4.5</v>
      </c>
      <c r="R8404" s="42">
        <v>1</v>
      </c>
    </row>
    <row r="8405" spans="1:18" x14ac:dyDescent="0.3">
      <c r="A8405" t="s">
        <v>3923</v>
      </c>
      <c r="B8405" s="17">
        <v>45139</v>
      </c>
      <c r="C8405" t="s">
        <v>3917</v>
      </c>
      <c r="D8405" t="s">
        <v>3918</v>
      </c>
      <c r="E8405" t="s">
        <v>3919</v>
      </c>
      <c r="F8405" t="s">
        <v>3931</v>
      </c>
      <c r="G8405" t="s">
        <v>3877</v>
      </c>
      <c r="H8405" t="s">
        <v>3922</v>
      </c>
      <c r="I8405">
        <v>922.09999999999991</v>
      </c>
      <c r="J8405" s="41">
        <v>7.8000000000000005E-3</v>
      </c>
      <c r="K8405" s="42">
        <v>7.19238</v>
      </c>
      <c r="L8405" s="43">
        <v>0.6499999999999998</v>
      </c>
      <c r="M8405" s="42">
        <v>4.6750469999999984</v>
      </c>
      <c r="N8405">
        <v>4</v>
      </c>
      <c r="O8405" s="43">
        <v>162</v>
      </c>
      <c r="P8405" s="42">
        <v>60</v>
      </c>
      <c r="Q8405" s="42">
        <v>7.5</v>
      </c>
      <c r="R8405" s="42">
        <v>3</v>
      </c>
    </row>
    <row r="8406" spans="1:18" x14ac:dyDescent="0.3">
      <c r="A8406" t="s">
        <v>3923</v>
      </c>
      <c r="B8406" s="17">
        <v>45140</v>
      </c>
      <c r="C8406" t="s">
        <v>3917</v>
      </c>
      <c r="D8406" t="s">
        <v>3918</v>
      </c>
      <c r="E8406" t="s">
        <v>3919</v>
      </c>
      <c r="F8406" t="s">
        <v>3931</v>
      </c>
      <c r="G8406" t="s">
        <v>3877</v>
      </c>
      <c r="H8406" t="s">
        <v>3922</v>
      </c>
      <c r="I8406">
        <v>741.69999999999982</v>
      </c>
      <c r="J8406" s="41">
        <v>2.7999999999999995E-3</v>
      </c>
      <c r="K8406" s="42">
        <v>2.0767599999999993</v>
      </c>
      <c r="L8406" s="43">
        <v>0.91999999999999982</v>
      </c>
      <c r="M8406" s="42">
        <v>1.9106191999999989</v>
      </c>
      <c r="N8406">
        <v>0</v>
      </c>
      <c r="O8406" s="43">
        <v>13</v>
      </c>
      <c r="P8406" s="42">
        <v>62.4</v>
      </c>
      <c r="Q8406" s="42">
        <v>3</v>
      </c>
      <c r="R8406" s="42">
        <v>4</v>
      </c>
    </row>
    <row r="8407" spans="1:18" x14ac:dyDescent="0.3">
      <c r="A8407" t="s">
        <v>3923</v>
      </c>
      <c r="B8407" s="17">
        <v>45141</v>
      </c>
      <c r="C8407" t="s">
        <v>3917</v>
      </c>
      <c r="D8407" t="s">
        <v>3918</v>
      </c>
      <c r="E8407" t="s">
        <v>3919</v>
      </c>
      <c r="F8407" t="s">
        <v>3931</v>
      </c>
      <c r="G8407" t="s">
        <v>3877</v>
      </c>
      <c r="H8407" t="s">
        <v>3922</v>
      </c>
      <c r="I8407">
        <v>18.400000000000102</v>
      </c>
      <c r="J8407" s="41">
        <v>5.3999999999999994E-3</v>
      </c>
      <c r="K8407" s="42">
        <v>9.9360000000000531E-2</v>
      </c>
      <c r="L8407" s="43">
        <v>0.31000000000000005</v>
      </c>
      <c r="M8407" s="42">
        <v>3.0801600000000168E-2</v>
      </c>
      <c r="N8407">
        <v>4</v>
      </c>
      <c r="O8407" s="43">
        <v>282</v>
      </c>
      <c r="P8407" s="42">
        <v>22.8</v>
      </c>
      <c r="Q8407" s="42">
        <v>4.5</v>
      </c>
      <c r="R8407" s="42">
        <v>3</v>
      </c>
    </row>
    <row r="8408" spans="1:18" x14ac:dyDescent="0.3">
      <c r="A8408" t="s">
        <v>3923</v>
      </c>
      <c r="B8408" s="17">
        <v>45142</v>
      </c>
      <c r="C8408" t="s">
        <v>3917</v>
      </c>
      <c r="D8408" t="s">
        <v>3918</v>
      </c>
      <c r="E8408" t="s">
        <v>3919</v>
      </c>
      <c r="F8408" t="s">
        <v>3931</v>
      </c>
      <c r="G8408" t="s">
        <v>3877</v>
      </c>
      <c r="H8408" t="s">
        <v>3922</v>
      </c>
      <c r="I8408">
        <v>425.79999999999995</v>
      </c>
      <c r="J8408" s="41">
        <v>3.1000000000000003E-3</v>
      </c>
      <c r="K8408" s="42">
        <v>1.3199799999999999</v>
      </c>
      <c r="L8408" s="43">
        <v>0.97999999999999987</v>
      </c>
      <c r="M8408" s="42">
        <v>1.2935803999999997</v>
      </c>
      <c r="N8408">
        <v>2</v>
      </c>
      <c r="O8408" s="43">
        <v>165</v>
      </c>
      <c r="P8408" s="42">
        <v>33.6</v>
      </c>
      <c r="Q8408" s="42">
        <v>3</v>
      </c>
      <c r="R8408" s="42">
        <v>6</v>
      </c>
    </row>
    <row r="8409" spans="1:18" x14ac:dyDescent="0.3">
      <c r="A8409" t="s">
        <v>3923</v>
      </c>
      <c r="B8409" s="17">
        <v>45143</v>
      </c>
      <c r="C8409" t="s">
        <v>3917</v>
      </c>
      <c r="D8409" t="s">
        <v>3918</v>
      </c>
      <c r="E8409" t="s">
        <v>3919</v>
      </c>
      <c r="F8409" t="s">
        <v>3931</v>
      </c>
      <c r="G8409" t="s">
        <v>3877</v>
      </c>
      <c r="H8409" t="s">
        <v>3922</v>
      </c>
      <c r="I8409">
        <v>1259.5999999999999</v>
      </c>
      <c r="J8409" s="41">
        <v>2.3E-3</v>
      </c>
      <c r="K8409" s="42">
        <v>2.8970799999999999</v>
      </c>
      <c r="L8409" s="43">
        <v>1.3099999999999996</v>
      </c>
      <c r="M8409" s="42">
        <v>3.7951747999999985</v>
      </c>
      <c r="N8409">
        <v>0</v>
      </c>
      <c r="O8409" s="43">
        <v>56</v>
      </c>
      <c r="P8409" s="42">
        <v>69.599999999999994</v>
      </c>
      <c r="Q8409" s="42">
        <v>3</v>
      </c>
      <c r="R8409" s="42">
        <v>1</v>
      </c>
    </row>
    <row r="8410" spans="1:18" x14ac:dyDescent="0.3">
      <c r="A8410" t="s">
        <v>3923</v>
      </c>
      <c r="B8410" s="17">
        <v>45144</v>
      </c>
      <c r="C8410" t="s">
        <v>3917</v>
      </c>
      <c r="D8410" t="s">
        <v>3918</v>
      </c>
      <c r="E8410" t="s">
        <v>3919</v>
      </c>
      <c r="F8410" t="s">
        <v>3931</v>
      </c>
      <c r="G8410" t="s">
        <v>3877</v>
      </c>
      <c r="H8410" t="s">
        <v>3922</v>
      </c>
      <c r="I8410">
        <v>162.29999999999995</v>
      </c>
      <c r="J8410" s="41">
        <v>6.9000000000000008E-3</v>
      </c>
      <c r="K8410" s="42">
        <v>1.1198699999999997</v>
      </c>
      <c r="L8410" s="43">
        <v>1.0199999999999998</v>
      </c>
      <c r="M8410" s="42">
        <v>1.1422673999999995</v>
      </c>
      <c r="N8410">
        <v>2</v>
      </c>
      <c r="O8410" s="43">
        <v>144</v>
      </c>
      <c r="P8410" s="42">
        <v>33.6</v>
      </c>
      <c r="Q8410" s="42">
        <v>12</v>
      </c>
      <c r="R8410" s="42">
        <v>1</v>
      </c>
    </row>
    <row r="8411" spans="1:18" x14ac:dyDescent="0.3">
      <c r="A8411" t="s">
        <v>3923</v>
      </c>
      <c r="B8411" s="17">
        <v>45145</v>
      </c>
      <c r="C8411" t="s">
        <v>3917</v>
      </c>
      <c r="D8411" t="s">
        <v>3918</v>
      </c>
      <c r="E8411" t="s">
        <v>3919</v>
      </c>
      <c r="F8411" t="s">
        <v>3931</v>
      </c>
      <c r="G8411" t="s">
        <v>3877</v>
      </c>
      <c r="H8411" t="s">
        <v>3922</v>
      </c>
      <c r="I8411">
        <v>1140.0999999999999</v>
      </c>
      <c r="J8411" s="41">
        <v>6.4000000000000003E-3</v>
      </c>
      <c r="K8411" s="42">
        <v>7.29664</v>
      </c>
      <c r="L8411" s="43">
        <v>0.20000000000000007</v>
      </c>
      <c r="M8411" s="42">
        <v>1.4593280000000004</v>
      </c>
      <c r="N8411">
        <v>0</v>
      </c>
      <c r="O8411" s="43">
        <v>26</v>
      </c>
      <c r="P8411" s="42">
        <v>28.799999999999997</v>
      </c>
      <c r="Q8411" s="42">
        <v>10.5</v>
      </c>
      <c r="R8411" s="42">
        <v>5</v>
      </c>
    </row>
    <row r="8412" spans="1:18" x14ac:dyDescent="0.3">
      <c r="A8412" t="s">
        <v>3923</v>
      </c>
      <c r="B8412" s="17">
        <v>45146</v>
      </c>
      <c r="C8412" t="s">
        <v>3917</v>
      </c>
      <c r="D8412" t="s">
        <v>3918</v>
      </c>
      <c r="E8412" t="s">
        <v>3919</v>
      </c>
      <c r="F8412" t="s">
        <v>3931</v>
      </c>
      <c r="G8412" t="s">
        <v>3877</v>
      </c>
      <c r="H8412" t="s">
        <v>3922</v>
      </c>
      <c r="I8412">
        <v>878.69999999999982</v>
      </c>
      <c r="J8412" s="41">
        <v>2.9000000000000007E-3</v>
      </c>
      <c r="K8412" s="42">
        <v>2.5482300000000002</v>
      </c>
      <c r="L8412" s="43">
        <v>0.13000000000000003</v>
      </c>
      <c r="M8412" s="42">
        <v>0.33126990000000012</v>
      </c>
      <c r="N8412">
        <v>0</v>
      </c>
      <c r="O8412" s="43">
        <v>54</v>
      </c>
      <c r="P8412" s="42">
        <v>14.399999999999999</v>
      </c>
      <c r="Q8412" s="42">
        <v>1.5</v>
      </c>
      <c r="R8412" s="42">
        <v>6</v>
      </c>
    </row>
    <row r="8413" spans="1:18" x14ac:dyDescent="0.3">
      <c r="A8413" t="s">
        <v>3923</v>
      </c>
      <c r="B8413" s="17">
        <v>45147</v>
      </c>
      <c r="C8413" t="s">
        <v>3917</v>
      </c>
      <c r="D8413" t="s">
        <v>3918</v>
      </c>
      <c r="E8413" t="s">
        <v>3919</v>
      </c>
      <c r="F8413" t="s">
        <v>3931</v>
      </c>
      <c r="G8413" t="s">
        <v>3877</v>
      </c>
      <c r="H8413" t="s">
        <v>3922</v>
      </c>
      <c r="I8413">
        <v>815.39999999999986</v>
      </c>
      <c r="J8413" s="41">
        <v>8.2000000000000024E-3</v>
      </c>
      <c r="K8413" s="42">
        <v>6.6862800000000009</v>
      </c>
      <c r="L8413" s="43">
        <v>0.33000000000000007</v>
      </c>
      <c r="M8413" s="42">
        <v>2.2064724000000009</v>
      </c>
      <c r="N8413">
        <v>3</v>
      </c>
      <c r="O8413" s="43">
        <v>123</v>
      </c>
      <c r="P8413" s="42">
        <v>51.6</v>
      </c>
      <c r="Q8413" s="42">
        <v>3</v>
      </c>
      <c r="R8413" s="42">
        <v>1</v>
      </c>
    </row>
    <row r="8414" spans="1:18" x14ac:dyDescent="0.3">
      <c r="A8414" t="s">
        <v>3923</v>
      </c>
      <c r="B8414" s="17">
        <v>45148</v>
      </c>
      <c r="C8414" t="s">
        <v>3917</v>
      </c>
      <c r="D8414" t="s">
        <v>3918</v>
      </c>
      <c r="E8414" t="s">
        <v>3919</v>
      </c>
      <c r="F8414" t="s">
        <v>3931</v>
      </c>
      <c r="G8414" t="s">
        <v>3877</v>
      </c>
      <c r="H8414" t="s">
        <v>3922</v>
      </c>
      <c r="I8414">
        <v>1074.3999999999999</v>
      </c>
      <c r="J8414" s="41">
        <v>3.5000000000000005E-3</v>
      </c>
      <c r="K8414" s="42">
        <v>3.7604000000000002</v>
      </c>
      <c r="L8414" s="43">
        <v>0.3600000000000001</v>
      </c>
      <c r="M8414" s="42">
        <v>1.3537440000000005</v>
      </c>
      <c r="N8414">
        <v>2</v>
      </c>
      <c r="O8414" s="43">
        <v>198</v>
      </c>
      <c r="P8414" s="42">
        <v>66</v>
      </c>
      <c r="Q8414" s="42">
        <v>12</v>
      </c>
      <c r="R8414" s="42">
        <v>7</v>
      </c>
    </row>
    <row r="8415" spans="1:18" x14ac:dyDescent="0.3">
      <c r="A8415" t="s">
        <v>3923</v>
      </c>
      <c r="B8415" s="17">
        <v>45149</v>
      </c>
      <c r="C8415" t="s">
        <v>3917</v>
      </c>
      <c r="D8415" t="s">
        <v>3918</v>
      </c>
      <c r="E8415" t="s">
        <v>3919</v>
      </c>
      <c r="F8415" t="s">
        <v>3931</v>
      </c>
      <c r="G8415" t="s">
        <v>3877</v>
      </c>
      <c r="H8415" t="s">
        <v>3922</v>
      </c>
      <c r="I8415">
        <v>997.09999999999991</v>
      </c>
      <c r="J8415" s="41">
        <v>3.9000000000000007E-3</v>
      </c>
      <c r="K8415" s="42">
        <v>3.8886900000000004</v>
      </c>
      <c r="L8415" s="43">
        <v>0.54999999999999993</v>
      </c>
      <c r="M8415" s="42">
        <v>2.1387795000000001</v>
      </c>
      <c r="N8415">
        <v>2</v>
      </c>
      <c r="O8415" s="43">
        <v>47</v>
      </c>
      <c r="P8415" s="42">
        <v>72</v>
      </c>
      <c r="Q8415" s="42">
        <v>6</v>
      </c>
      <c r="R8415" s="42">
        <v>5</v>
      </c>
    </row>
    <row r="8416" spans="1:18" x14ac:dyDescent="0.3">
      <c r="A8416" t="s">
        <v>3923</v>
      </c>
      <c r="B8416" s="17">
        <v>45150</v>
      </c>
      <c r="C8416" t="s">
        <v>3917</v>
      </c>
      <c r="D8416" t="s">
        <v>3918</v>
      </c>
      <c r="E8416" t="s">
        <v>3919</v>
      </c>
      <c r="F8416" t="s">
        <v>3931</v>
      </c>
      <c r="G8416" t="s">
        <v>3877</v>
      </c>
      <c r="H8416" t="s">
        <v>3922</v>
      </c>
      <c r="I8416">
        <v>1141.3</v>
      </c>
      <c r="J8416" s="41">
        <v>4.1000000000000003E-3</v>
      </c>
      <c r="K8416" s="42">
        <v>4.6793300000000002</v>
      </c>
      <c r="L8416" s="43">
        <v>0.16000000000000003</v>
      </c>
      <c r="M8416" s="42">
        <v>0.74869280000000016</v>
      </c>
      <c r="N8416">
        <v>4</v>
      </c>
      <c r="O8416" s="43">
        <v>327</v>
      </c>
      <c r="P8416" s="42">
        <v>31.2</v>
      </c>
      <c r="Q8416" s="42">
        <v>0</v>
      </c>
      <c r="R8416" s="42">
        <v>12</v>
      </c>
    </row>
    <row r="8417" spans="1:18" x14ac:dyDescent="0.3">
      <c r="A8417" t="s">
        <v>3923</v>
      </c>
      <c r="B8417" s="17">
        <v>45151</v>
      </c>
      <c r="C8417" t="s">
        <v>3917</v>
      </c>
      <c r="D8417" t="s">
        <v>3918</v>
      </c>
      <c r="E8417" t="s">
        <v>3919</v>
      </c>
      <c r="F8417" t="s">
        <v>3931</v>
      </c>
      <c r="G8417" t="s">
        <v>3877</v>
      </c>
      <c r="H8417" t="s">
        <v>3922</v>
      </c>
      <c r="I8417">
        <v>680.09999999999991</v>
      </c>
      <c r="J8417" s="41">
        <v>6.3E-3</v>
      </c>
      <c r="K8417" s="42">
        <v>4.2846299999999991</v>
      </c>
      <c r="L8417" s="43">
        <v>0.68999999999999972</v>
      </c>
      <c r="M8417" s="42">
        <v>2.9563946999999984</v>
      </c>
      <c r="N8417">
        <v>2</v>
      </c>
      <c r="O8417" s="43">
        <v>69</v>
      </c>
      <c r="P8417" s="42">
        <v>30</v>
      </c>
      <c r="Q8417" s="42">
        <v>4.5</v>
      </c>
      <c r="R8417" s="42">
        <v>4</v>
      </c>
    </row>
    <row r="8418" spans="1:18" x14ac:dyDescent="0.3">
      <c r="A8418" t="s">
        <v>3923</v>
      </c>
      <c r="B8418" s="17">
        <v>45152</v>
      </c>
      <c r="C8418" t="s">
        <v>3917</v>
      </c>
      <c r="D8418" t="s">
        <v>3918</v>
      </c>
      <c r="E8418" t="s">
        <v>3919</v>
      </c>
      <c r="F8418" t="s">
        <v>3931</v>
      </c>
      <c r="G8418" t="s">
        <v>3877</v>
      </c>
      <c r="H8418" t="s">
        <v>3922</v>
      </c>
      <c r="I8418">
        <v>1036.5999999999999</v>
      </c>
      <c r="J8418" s="41">
        <v>8.3999999999999995E-3</v>
      </c>
      <c r="K8418" s="42">
        <v>8.7074399999999983</v>
      </c>
      <c r="L8418" s="43">
        <v>0.5099999999999999</v>
      </c>
      <c r="M8418" s="42">
        <v>4.4407943999999979</v>
      </c>
      <c r="N8418">
        <v>2</v>
      </c>
      <c r="O8418" s="43">
        <v>107</v>
      </c>
      <c r="P8418" s="42">
        <v>38.4</v>
      </c>
      <c r="Q8418" s="42">
        <v>1.5</v>
      </c>
      <c r="R8418" s="42">
        <v>0</v>
      </c>
    </row>
    <row r="8419" spans="1:18" x14ac:dyDescent="0.3">
      <c r="A8419" t="s">
        <v>3923</v>
      </c>
      <c r="B8419" s="17">
        <v>45153</v>
      </c>
      <c r="C8419" t="s">
        <v>3917</v>
      </c>
      <c r="D8419" t="s">
        <v>3918</v>
      </c>
      <c r="E8419" t="s">
        <v>3919</v>
      </c>
      <c r="F8419" t="s">
        <v>3931</v>
      </c>
      <c r="G8419" t="s">
        <v>3877</v>
      </c>
      <c r="H8419" t="s">
        <v>3922</v>
      </c>
      <c r="I8419">
        <v>891.39999999999986</v>
      </c>
      <c r="J8419" s="41">
        <v>8.3000000000000001E-3</v>
      </c>
      <c r="K8419" s="42">
        <v>7.3986199999999993</v>
      </c>
      <c r="L8419" s="43">
        <v>0.33000000000000007</v>
      </c>
      <c r="M8419" s="42">
        <v>2.4415446000000003</v>
      </c>
      <c r="N8419">
        <v>4</v>
      </c>
      <c r="O8419" s="43">
        <v>307</v>
      </c>
      <c r="P8419" s="42">
        <v>34.799999999999997</v>
      </c>
      <c r="Q8419" s="42">
        <v>19.5</v>
      </c>
      <c r="R8419" s="42">
        <v>4</v>
      </c>
    </row>
    <row r="8420" spans="1:18" x14ac:dyDescent="0.3">
      <c r="A8420" t="s">
        <v>3923</v>
      </c>
      <c r="B8420" s="17">
        <v>45154</v>
      </c>
      <c r="C8420" t="s">
        <v>3917</v>
      </c>
      <c r="D8420" t="s">
        <v>3918</v>
      </c>
      <c r="E8420" t="s">
        <v>3919</v>
      </c>
      <c r="F8420" t="s">
        <v>3931</v>
      </c>
      <c r="G8420" t="s">
        <v>3877</v>
      </c>
      <c r="H8420" t="s">
        <v>3922</v>
      </c>
      <c r="I8420">
        <v>869.89999999999986</v>
      </c>
      <c r="J8420" s="41">
        <v>3.3E-3</v>
      </c>
      <c r="K8420" s="42">
        <v>2.8706699999999996</v>
      </c>
      <c r="L8420" s="43">
        <v>1.3599999999999999</v>
      </c>
      <c r="M8420" s="42">
        <v>3.9041111999999991</v>
      </c>
      <c r="N8420">
        <v>4</v>
      </c>
      <c r="O8420" s="43">
        <v>162</v>
      </c>
      <c r="P8420" s="42">
        <v>42</v>
      </c>
      <c r="Q8420" s="42">
        <v>7.5</v>
      </c>
      <c r="R8420" s="42">
        <v>1</v>
      </c>
    </row>
    <row r="8421" spans="1:18" x14ac:dyDescent="0.3">
      <c r="A8421" t="s">
        <v>3923</v>
      </c>
      <c r="B8421" s="17">
        <v>45155</v>
      </c>
      <c r="C8421" t="s">
        <v>3917</v>
      </c>
      <c r="D8421" t="s">
        <v>3918</v>
      </c>
      <c r="E8421" t="s">
        <v>3919</v>
      </c>
      <c r="F8421" t="s">
        <v>3931</v>
      </c>
      <c r="G8421" t="s">
        <v>3877</v>
      </c>
      <c r="H8421" t="s">
        <v>3922</v>
      </c>
      <c r="I8421">
        <v>1093.3999999999999</v>
      </c>
      <c r="J8421" s="41">
        <v>5.5000000000000023E-3</v>
      </c>
      <c r="K8421" s="42">
        <v>6.0137000000000018</v>
      </c>
      <c r="L8421" s="43">
        <v>0.70999999999999974</v>
      </c>
      <c r="M8421" s="42">
        <v>4.2697269999999996</v>
      </c>
      <c r="N8421">
        <v>0</v>
      </c>
      <c r="O8421" s="43">
        <v>4</v>
      </c>
      <c r="P8421" s="42">
        <v>30</v>
      </c>
      <c r="Q8421" s="42">
        <v>15</v>
      </c>
      <c r="R8421" s="42">
        <v>6</v>
      </c>
    </row>
    <row r="8422" spans="1:18" x14ac:dyDescent="0.3">
      <c r="A8422" t="s">
        <v>3923</v>
      </c>
      <c r="B8422" s="17">
        <v>45156</v>
      </c>
      <c r="C8422" t="s">
        <v>3917</v>
      </c>
      <c r="D8422" t="s">
        <v>3918</v>
      </c>
      <c r="E8422" t="s">
        <v>3919</v>
      </c>
      <c r="F8422" t="s">
        <v>3931</v>
      </c>
      <c r="G8422" t="s">
        <v>3877</v>
      </c>
      <c r="H8422" t="s">
        <v>3922</v>
      </c>
      <c r="I8422">
        <v>487.19999999999982</v>
      </c>
      <c r="J8422" s="41">
        <v>6.3999999999999994E-3</v>
      </c>
      <c r="K8422" s="42">
        <v>3.1180799999999986</v>
      </c>
      <c r="L8422" s="43">
        <v>0.24000000000000005</v>
      </c>
      <c r="M8422" s="42">
        <v>0.74833919999999987</v>
      </c>
      <c r="N8422">
        <v>4</v>
      </c>
      <c r="O8422" s="43">
        <v>199</v>
      </c>
      <c r="P8422" s="42">
        <v>25.2</v>
      </c>
      <c r="Q8422" s="42">
        <v>3</v>
      </c>
      <c r="R8422" s="42">
        <v>2</v>
      </c>
    </row>
    <row r="8423" spans="1:18" x14ac:dyDescent="0.3">
      <c r="A8423" t="s">
        <v>3923</v>
      </c>
      <c r="B8423" s="17">
        <v>45157</v>
      </c>
      <c r="C8423" t="s">
        <v>3917</v>
      </c>
      <c r="D8423" t="s">
        <v>3918</v>
      </c>
      <c r="E8423" t="s">
        <v>3919</v>
      </c>
      <c r="F8423" t="s">
        <v>3931</v>
      </c>
      <c r="G8423" t="s">
        <v>3877</v>
      </c>
      <c r="H8423" t="s">
        <v>3922</v>
      </c>
      <c r="I8423">
        <v>1641</v>
      </c>
      <c r="J8423" s="41">
        <v>6.4000000000000003E-3</v>
      </c>
      <c r="K8423" s="42">
        <v>10.5024</v>
      </c>
      <c r="L8423" s="43">
        <v>0.23000000000000004</v>
      </c>
      <c r="M8423" s="42">
        <v>2.4155520000000004</v>
      </c>
      <c r="N8423">
        <v>0</v>
      </c>
      <c r="O8423" s="43">
        <v>55</v>
      </c>
      <c r="P8423" s="42">
        <v>51.6</v>
      </c>
      <c r="Q8423" s="42">
        <v>6</v>
      </c>
      <c r="R8423" s="42">
        <v>8</v>
      </c>
    </row>
    <row r="8424" spans="1:18" x14ac:dyDescent="0.3">
      <c r="A8424" t="s">
        <v>3923</v>
      </c>
      <c r="B8424" s="17">
        <v>45158</v>
      </c>
      <c r="C8424" t="s">
        <v>3917</v>
      </c>
      <c r="D8424" t="s">
        <v>3918</v>
      </c>
      <c r="E8424" t="s">
        <v>3919</v>
      </c>
      <c r="F8424" t="s">
        <v>3931</v>
      </c>
      <c r="G8424" t="s">
        <v>3877</v>
      </c>
      <c r="H8424" t="s">
        <v>3922</v>
      </c>
      <c r="I8424">
        <v>1499.6</v>
      </c>
      <c r="J8424" s="41">
        <v>5.1000000000000012E-3</v>
      </c>
      <c r="K8424" s="42">
        <v>7.6479600000000012</v>
      </c>
      <c r="L8424" s="43">
        <v>1.0699999999999998</v>
      </c>
      <c r="M8424" s="42">
        <v>8.1833171999999994</v>
      </c>
      <c r="N8424">
        <v>1</v>
      </c>
      <c r="O8424" s="43">
        <v>88</v>
      </c>
      <c r="P8424" s="42">
        <v>52.8</v>
      </c>
      <c r="Q8424" s="42">
        <v>0</v>
      </c>
      <c r="R8424" s="42">
        <v>5</v>
      </c>
    </row>
    <row r="8425" spans="1:18" x14ac:dyDescent="0.3">
      <c r="A8425" t="s">
        <v>3923</v>
      </c>
      <c r="B8425" s="17">
        <v>45159</v>
      </c>
      <c r="C8425" t="s">
        <v>3917</v>
      </c>
      <c r="D8425" t="s">
        <v>3918</v>
      </c>
      <c r="E8425" t="s">
        <v>3919</v>
      </c>
      <c r="F8425" t="s">
        <v>3931</v>
      </c>
      <c r="G8425" t="s">
        <v>3877</v>
      </c>
      <c r="H8425" t="s">
        <v>3922</v>
      </c>
      <c r="I8425">
        <v>373.59999999999991</v>
      </c>
      <c r="J8425" s="41">
        <v>8.2000000000000007E-3</v>
      </c>
      <c r="K8425" s="42">
        <v>3.0635199999999996</v>
      </c>
      <c r="L8425" s="43">
        <v>0.51999999999999991</v>
      </c>
      <c r="M8425" s="42">
        <v>1.5930303999999995</v>
      </c>
      <c r="N8425">
        <v>0</v>
      </c>
      <c r="O8425" s="43">
        <v>39</v>
      </c>
      <c r="P8425" s="42">
        <v>66</v>
      </c>
      <c r="Q8425" s="42">
        <v>1.5</v>
      </c>
      <c r="R8425" s="42">
        <v>3</v>
      </c>
    </row>
    <row r="8426" spans="1:18" x14ac:dyDescent="0.3">
      <c r="A8426" t="s">
        <v>3923</v>
      </c>
      <c r="B8426" s="17">
        <v>45160</v>
      </c>
      <c r="C8426" t="s">
        <v>3917</v>
      </c>
      <c r="D8426" t="s">
        <v>3918</v>
      </c>
      <c r="E8426" t="s">
        <v>3919</v>
      </c>
      <c r="F8426" t="s">
        <v>3931</v>
      </c>
      <c r="G8426" t="s">
        <v>3877</v>
      </c>
      <c r="H8426" t="s">
        <v>3922</v>
      </c>
      <c r="I8426">
        <v>1003.5</v>
      </c>
      <c r="J8426" s="41">
        <v>8.0999999999999996E-3</v>
      </c>
      <c r="K8426" s="42">
        <v>8.1283499999999993</v>
      </c>
      <c r="L8426" s="43">
        <v>1.0999999999999999</v>
      </c>
      <c r="M8426" s="42">
        <v>8.9411849999999973</v>
      </c>
      <c r="N8426">
        <v>4</v>
      </c>
      <c r="O8426" s="43">
        <v>141</v>
      </c>
      <c r="P8426" s="42">
        <v>43.199999999999996</v>
      </c>
      <c r="Q8426" s="42">
        <v>19.5</v>
      </c>
      <c r="R8426" s="42">
        <v>2</v>
      </c>
    </row>
    <row r="8427" spans="1:18" x14ac:dyDescent="0.3">
      <c r="A8427" t="s">
        <v>3923</v>
      </c>
      <c r="B8427" s="17">
        <v>45161</v>
      </c>
      <c r="C8427" t="s">
        <v>3917</v>
      </c>
      <c r="D8427" t="s">
        <v>3918</v>
      </c>
      <c r="E8427" t="s">
        <v>3919</v>
      </c>
      <c r="F8427" t="s">
        <v>3931</v>
      </c>
      <c r="G8427" t="s">
        <v>3877</v>
      </c>
      <c r="H8427" t="s">
        <v>3922</v>
      </c>
      <c r="I8427">
        <v>1204.4999999999998</v>
      </c>
      <c r="J8427" s="41">
        <v>6.5000000000000006E-3</v>
      </c>
      <c r="K8427" s="42">
        <v>7.8292499999999992</v>
      </c>
      <c r="L8427" s="43">
        <v>1.0099999999999998</v>
      </c>
      <c r="M8427" s="42">
        <v>7.9075424999999973</v>
      </c>
      <c r="N8427">
        <v>1</v>
      </c>
      <c r="O8427" s="43">
        <v>28</v>
      </c>
      <c r="P8427" s="42">
        <v>26.4</v>
      </c>
      <c r="Q8427" s="42">
        <v>7.5</v>
      </c>
      <c r="R8427" s="42">
        <v>1</v>
      </c>
    </row>
    <row r="8428" spans="1:18" x14ac:dyDescent="0.3">
      <c r="A8428" t="s">
        <v>3923</v>
      </c>
      <c r="B8428" s="17">
        <v>45162</v>
      </c>
      <c r="C8428" t="s">
        <v>3917</v>
      </c>
      <c r="D8428" t="s">
        <v>3918</v>
      </c>
      <c r="E8428" t="s">
        <v>3919</v>
      </c>
      <c r="F8428" t="s">
        <v>3931</v>
      </c>
      <c r="G8428" t="s">
        <v>3877</v>
      </c>
      <c r="H8428" t="s">
        <v>3922</v>
      </c>
      <c r="I8428">
        <v>1406.1999999999998</v>
      </c>
      <c r="J8428" s="41">
        <v>4.6000000000000008E-3</v>
      </c>
      <c r="K8428" s="42">
        <v>6.4685200000000007</v>
      </c>
      <c r="L8428" s="43">
        <v>1.2799999999999998</v>
      </c>
      <c r="M8428" s="42">
        <v>8.2797055999999998</v>
      </c>
      <c r="N8428">
        <v>3</v>
      </c>
      <c r="O8428" s="43">
        <v>171</v>
      </c>
      <c r="P8428" s="42">
        <v>55.199999999999996</v>
      </c>
      <c r="Q8428" s="42">
        <v>9</v>
      </c>
      <c r="R8428" s="42">
        <v>3</v>
      </c>
    </row>
    <row r="8429" spans="1:18" x14ac:dyDescent="0.3">
      <c r="A8429" t="s">
        <v>3923</v>
      </c>
      <c r="B8429" s="17">
        <v>45163</v>
      </c>
      <c r="C8429" t="s">
        <v>3917</v>
      </c>
      <c r="D8429" t="s">
        <v>3918</v>
      </c>
      <c r="E8429" t="s">
        <v>3919</v>
      </c>
      <c r="F8429" t="s">
        <v>3931</v>
      </c>
      <c r="G8429" t="s">
        <v>3877</v>
      </c>
      <c r="H8429" t="s">
        <v>3922</v>
      </c>
      <c r="I8429">
        <v>446.79999999999995</v>
      </c>
      <c r="J8429" s="41">
        <v>6.6E-3</v>
      </c>
      <c r="K8429" s="42">
        <v>2.9488799999999995</v>
      </c>
      <c r="L8429" s="43">
        <v>0.26000000000000006</v>
      </c>
      <c r="M8429" s="42">
        <v>0.76670880000000008</v>
      </c>
      <c r="N8429">
        <v>1</v>
      </c>
      <c r="O8429" s="43">
        <v>95</v>
      </c>
      <c r="P8429" s="42">
        <v>86.399999999999991</v>
      </c>
      <c r="Q8429" s="42">
        <v>1.5</v>
      </c>
      <c r="R8429" s="42">
        <v>0</v>
      </c>
    </row>
    <row r="8430" spans="1:18" x14ac:dyDescent="0.3">
      <c r="A8430" t="s">
        <v>3923</v>
      </c>
      <c r="B8430" s="17">
        <v>45164</v>
      </c>
      <c r="C8430" t="s">
        <v>3917</v>
      </c>
      <c r="D8430" t="s">
        <v>3918</v>
      </c>
      <c r="E8430" t="s">
        <v>3919</v>
      </c>
      <c r="F8430" t="s">
        <v>3931</v>
      </c>
      <c r="G8430" t="s">
        <v>3877</v>
      </c>
      <c r="H8430" t="s">
        <v>3922</v>
      </c>
      <c r="I8430">
        <v>1062.7999999999997</v>
      </c>
      <c r="J8430" s="41">
        <v>7.7000000000000002E-3</v>
      </c>
      <c r="K8430" s="42">
        <v>8.1835599999999982</v>
      </c>
      <c r="L8430" s="43">
        <v>1.38</v>
      </c>
      <c r="M8430" s="42">
        <v>11.293312799999997</v>
      </c>
      <c r="N8430">
        <v>3</v>
      </c>
      <c r="O8430" s="43">
        <v>175</v>
      </c>
      <c r="P8430" s="42">
        <v>44.4</v>
      </c>
      <c r="Q8430" s="42">
        <v>12</v>
      </c>
      <c r="R8430" s="42">
        <v>2</v>
      </c>
    </row>
    <row r="8431" spans="1:18" x14ac:dyDescent="0.3">
      <c r="A8431" t="s">
        <v>3923</v>
      </c>
      <c r="B8431" s="17">
        <v>45165</v>
      </c>
      <c r="C8431" t="s">
        <v>3917</v>
      </c>
      <c r="D8431" t="s">
        <v>3918</v>
      </c>
      <c r="E8431" t="s">
        <v>3919</v>
      </c>
      <c r="F8431" t="s">
        <v>3931</v>
      </c>
      <c r="G8431" t="s">
        <v>3877</v>
      </c>
      <c r="H8431" t="s">
        <v>3922</v>
      </c>
      <c r="I8431">
        <v>1196.5999999999999</v>
      </c>
      <c r="J8431" s="41">
        <v>5.9000000000000007E-3</v>
      </c>
      <c r="K8431" s="42">
        <v>7.0599400000000001</v>
      </c>
      <c r="L8431" s="43">
        <v>0.54999999999999993</v>
      </c>
      <c r="M8431" s="42">
        <v>3.8829669999999994</v>
      </c>
      <c r="N8431">
        <v>3</v>
      </c>
      <c r="O8431" s="43">
        <v>140</v>
      </c>
      <c r="P8431" s="42">
        <v>58.8</v>
      </c>
      <c r="Q8431" s="42">
        <v>3</v>
      </c>
      <c r="R8431" s="42">
        <v>1</v>
      </c>
    </row>
    <row r="8432" spans="1:18" x14ac:dyDescent="0.3">
      <c r="A8432" t="s">
        <v>3923</v>
      </c>
      <c r="B8432" s="17">
        <v>45166</v>
      </c>
      <c r="C8432" t="s">
        <v>3917</v>
      </c>
      <c r="D8432" t="s">
        <v>3918</v>
      </c>
      <c r="E8432" t="s">
        <v>3919</v>
      </c>
      <c r="F8432" t="s">
        <v>3931</v>
      </c>
      <c r="G8432" t="s">
        <v>3877</v>
      </c>
      <c r="H8432" t="s">
        <v>3922</v>
      </c>
      <c r="I8432">
        <v>1055.3999999999999</v>
      </c>
      <c r="J8432" s="41">
        <v>7.9000000000000008E-3</v>
      </c>
      <c r="K8432" s="42">
        <v>8.3376599999999996</v>
      </c>
      <c r="L8432" s="43">
        <v>0.66999999999999971</v>
      </c>
      <c r="M8432" s="42">
        <v>5.5862321999999969</v>
      </c>
      <c r="N8432">
        <v>0</v>
      </c>
      <c r="O8432" s="43">
        <v>18</v>
      </c>
      <c r="P8432" s="42">
        <v>66</v>
      </c>
      <c r="Q8432" s="42">
        <v>4.5</v>
      </c>
      <c r="R8432" s="42">
        <v>2</v>
      </c>
    </row>
    <row r="8433" spans="1:18" x14ac:dyDescent="0.3">
      <c r="A8433" t="s">
        <v>3923</v>
      </c>
      <c r="B8433" s="17">
        <v>45167</v>
      </c>
      <c r="C8433" t="s">
        <v>3917</v>
      </c>
      <c r="D8433" t="s">
        <v>3918</v>
      </c>
      <c r="E8433" t="s">
        <v>3919</v>
      </c>
      <c r="F8433" t="s">
        <v>3931</v>
      </c>
      <c r="G8433" t="s">
        <v>3877</v>
      </c>
      <c r="H8433" t="s">
        <v>3922</v>
      </c>
      <c r="I8433">
        <v>869.3</v>
      </c>
      <c r="J8433" s="41">
        <v>8.6000000000000017E-3</v>
      </c>
      <c r="K8433" s="42">
        <v>7.4759800000000007</v>
      </c>
      <c r="L8433" s="43">
        <v>0.37999999999999995</v>
      </c>
      <c r="M8433" s="42">
        <v>2.8408723999999999</v>
      </c>
      <c r="N8433">
        <v>2</v>
      </c>
      <c r="O8433" s="43">
        <v>182</v>
      </c>
      <c r="P8433" s="42">
        <v>37.199999999999996</v>
      </c>
      <c r="Q8433" s="42">
        <v>6</v>
      </c>
      <c r="R8433" s="42">
        <v>4</v>
      </c>
    </row>
    <row r="8434" spans="1:18" x14ac:dyDescent="0.3">
      <c r="A8434" t="s">
        <v>3923</v>
      </c>
      <c r="B8434" s="17">
        <v>45168</v>
      </c>
      <c r="C8434" t="s">
        <v>3917</v>
      </c>
      <c r="D8434" t="s">
        <v>3918</v>
      </c>
      <c r="E8434" t="s">
        <v>3919</v>
      </c>
      <c r="F8434" t="s">
        <v>3931</v>
      </c>
      <c r="G8434" t="s">
        <v>3877</v>
      </c>
      <c r="H8434" t="s">
        <v>3922</v>
      </c>
      <c r="I8434">
        <v>896.8</v>
      </c>
      <c r="J8434" s="41">
        <v>7.2000000000000007E-3</v>
      </c>
      <c r="K8434" s="42">
        <v>6.4569600000000005</v>
      </c>
      <c r="L8434" s="43">
        <v>0.27000000000000007</v>
      </c>
      <c r="M8434" s="42">
        <v>1.7433792000000006</v>
      </c>
      <c r="N8434">
        <v>4</v>
      </c>
      <c r="O8434" s="43">
        <v>261</v>
      </c>
      <c r="P8434" s="42">
        <v>39.6</v>
      </c>
      <c r="Q8434" s="42">
        <v>1.5</v>
      </c>
      <c r="R8434" s="42">
        <v>7</v>
      </c>
    </row>
    <row r="8435" spans="1:18" x14ac:dyDescent="0.3">
      <c r="A8435" t="s">
        <v>3923</v>
      </c>
      <c r="B8435" s="17">
        <v>45169</v>
      </c>
      <c r="C8435" t="s">
        <v>3917</v>
      </c>
      <c r="D8435" t="s">
        <v>3918</v>
      </c>
      <c r="E8435" t="s">
        <v>3919</v>
      </c>
      <c r="F8435" t="s">
        <v>3931</v>
      </c>
      <c r="G8435" t="s">
        <v>3877</v>
      </c>
      <c r="H8435" t="s">
        <v>3922</v>
      </c>
      <c r="I8435">
        <v>398.19999999999982</v>
      </c>
      <c r="J8435" s="41">
        <v>1.0599999999999998E-2</v>
      </c>
      <c r="K8435" s="42">
        <v>4.2209199999999978</v>
      </c>
      <c r="L8435" s="43">
        <v>0.39000000000000007</v>
      </c>
      <c r="M8435" s="42">
        <v>1.6461587999999994</v>
      </c>
      <c r="N8435">
        <v>0</v>
      </c>
      <c r="O8435" s="43">
        <v>11</v>
      </c>
      <c r="P8435" s="42">
        <v>73.2</v>
      </c>
      <c r="Q8435" s="42">
        <v>1.5</v>
      </c>
      <c r="R8435" s="42">
        <v>1</v>
      </c>
    </row>
    <row r="8436" spans="1:18" x14ac:dyDescent="0.3">
      <c r="A8436" t="s">
        <v>3924</v>
      </c>
      <c r="B8436" s="17">
        <v>45170</v>
      </c>
      <c r="C8436" t="s">
        <v>3917</v>
      </c>
      <c r="D8436" t="s">
        <v>3918</v>
      </c>
      <c r="E8436" t="s">
        <v>3919</v>
      </c>
      <c r="F8436" t="s">
        <v>3931</v>
      </c>
      <c r="G8436" t="s">
        <v>3877</v>
      </c>
      <c r="H8436" t="s">
        <v>3922</v>
      </c>
      <c r="I8436">
        <v>2360</v>
      </c>
      <c r="J8436" s="41">
        <v>7.9000000000000008E-3</v>
      </c>
      <c r="K8436" s="42">
        <v>18.644000000000002</v>
      </c>
      <c r="L8436" s="43">
        <v>1.0999999999999999</v>
      </c>
      <c r="M8436" s="42">
        <v>20.508399999999998</v>
      </c>
      <c r="N8436">
        <v>4</v>
      </c>
      <c r="O8436" s="43">
        <v>333</v>
      </c>
      <c r="P8436" s="42">
        <v>57.599999999999994</v>
      </c>
      <c r="Q8436" s="42">
        <v>10.5</v>
      </c>
      <c r="R8436" s="42">
        <v>4</v>
      </c>
    </row>
    <row r="8437" spans="1:18" x14ac:dyDescent="0.3">
      <c r="A8437" t="s">
        <v>3924</v>
      </c>
      <c r="B8437" s="17">
        <v>45171</v>
      </c>
      <c r="C8437" t="s">
        <v>3917</v>
      </c>
      <c r="D8437" t="s">
        <v>3918</v>
      </c>
      <c r="E8437" t="s">
        <v>3919</v>
      </c>
      <c r="F8437" t="s">
        <v>3931</v>
      </c>
      <c r="G8437" t="s">
        <v>3877</v>
      </c>
      <c r="H8437" t="s">
        <v>3922</v>
      </c>
      <c r="I8437">
        <v>1364</v>
      </c>
      <c r="J8437" s="41">
        <v>7.1999999999999981E-3</v>
      </c>
      <c r="K8437" s="42">
        <v>9.8207999999999966</v>
      </c>
      <c r="L8437" s="43">
        <v>0.37999999999999995</v>
      </c>
      <c r="M8437" s="42">
        <v>3.7319039999999983</v>
      </c>
      <c r="N8437">
        <v>3</v>
      </c>
      <c r="O8437" s="43">
        <v>167</v>
      </c>
      <c r="P8437" s="42">
        <v>68.399999999999991</v>
      </c>
      <c r="Q8437" s="42">
        <v>0</v>
      </c>
      <c r="R8437" s="42">
        <v>3</v>
      </c>
    </row>
    <row r="8438" spans="1:18" x14ac:dyDescent="0.3">
      <c r="A8438" t="s">
        <v>3924</v>
      </c>
      <c r="B8438" s="17">
        <v>45172</v>
      </c>
      <c r="C8438" t="s">
        <v>3917</v>
      </c>
      <c r="D8438" t="s">
        <v>3918</v>
      </c>
      <c r="E8438" t="s">
        <v>3919</v>
      </c>
      <c r="F8438" t="s">
        <v>3931</v>
      </c>
      <c r="G8438" t="s">
        <v>3877</v>
      </c>
      <c r="H8438" t="s">
        <v>3922</v>
      </c>
      <c r="I8438">
        <v>2005</v>
      </c>
      <c r="J8438" s="41">
        <v>1.06E-2</v>
      </c>
      <c r="K8438" s="42">
        <v>21.253</v>
      </c>
      <c r="L8438" s="43">
        <v>0.73999999999999977</v>
      </c>
      <c r="M8438" s="42">
        <v>15.727219999999996</v>
      </c>
      <c r="N8438">
        <v>6</v>
      </c>
      <c r="O8438" s="43">
        <v>443</v>
      </c>
      <c r="P8438" s="42">
        <v>12</v>
      </c>
      <c r="Q8438" s="42">
        <v>12</v>
      </c>
      <c r="R8438" s="42">
        <v>0</v>
      </c>
    </row>
    <row r="8439" spans="1:18" x14ac:dyDescent="0.3">
      <c r="A8439" t="s">
        <v>3924</v>
      </c>
      <c r="B8439" s="17">
        <v>45173</v>
      </c>
      <c r="C8439" t="s">
        <v>3917</v>
      </c>
      <c r="D8439" t="s">
        <v>3918</v>
      </c>
      <c r="E8439" t="s">
        <v>3919</v>
      </c>
      <c r="F8439" t="s">
        <v>3931</v>
      </c>
      <c r="G8439" t="s">
        <v>3877</v>
      </c>
      <c r="H8439" t="s">
        <v>3922</v>
      </c>
      <c r="I8439">
        <v>2236</v>
      </c>
      <c r="J8439" s="41">
        <v>8.3000000000000018E-3</v>
      </c>
      <c r="K8439" s="42">
        <v>18.558800000000005</v>
      </c>
      <c r="L8439" s="43">
        <v>6.0000000000000026E-2</v>
      </c>
      <c r="M8439" s="42">
        <v>1.1135280000000007</v>
      </c>
      <c r="N8439">
        <v>3</v>
      </c>
      <c r="O8439" s="43">
        <v>220</v>
      </c>
      <c r="P8439" s="42">
        <v>74.399999999999991</v>
      </c>
      <c r="Q8439" s="42">
        <v>6</v>
      </c>
      <c r="R8439" s="42">
        <v>4</v>
      </c>
    </row>
    <row r="8440" spans="1:18" x14ac:dyDescent="0.3">
      <c r="A8440" t="s">
        <v>3924</v>
      </c>
      <c r="B8440" s="17">
        <v>45174</v>
      </c>
      <c r="C8440" t="s">
        <v>3917</v>
      </c>
      <c r="D8440" t="s">
        <v>3918</v>
      </c>
      <c r="E8440" t="s">
        <v>3919</v>
      </c>
      <c r="F8440" t="s">
        <v>3931</v>
      </c>
      <c r="G8440" t="s">
        <v>3877</v>
      </c>
      <c r="H8440" t="s">
        <v>3922</v>
      </c>
      <c r="I8440">
        <v>1846</v>
      </c>
      <c r="J8440" s="41">
        <v>9.9000000000000025E-3</v>
      </c>
      <c r="K8440" s="42">
        <v>18.275400000000005</v>
      </c>
      <c r="L8440" s="43">
        <v>1.2099999999999997</v>
      </c>
      <c r="M8440" s="42">
        <v>22.113234000000002</v>
      </c>
      <c r="N8440">
        <v>1</v>
      </c>
      <c r="O8440" s="43">
        <v>47</v>
      </c>
      <c r="P8440" s="42">
        <v>48</v>
      </c>
      <c r="Q8440" s="42">
        <v>15</v>
      </c>
      <c r="R8440" s="42">
        <v>2</v>
      </c>
    </row>
    <row r="8441" spans="1:18" x14ac:dyDescent="0.3">
      <c r="A8441" t="s">
        <v>3924</v>
      </c>
      <c r="B8441" s="17">
        <v>45175</v>
      </c>
      <c r="C8441" t="s">
        <v>3917</v>
      </c>
      <c r="D8441" t="s">
        <v>3918</v>
      </c>
      <c r="E8441" t="s">
        <v>3919</v>
      </c>
      <c r="F8441" t="s">
        <v>3931</v>
      </c>
      <c r="G8441" t="s">
        <v>3877</v>
      </c>
      <c r="H8441" t="s">
        <v>3922</v>
      </c>
      <c r="I8441">
        <v>2837</v>
      </c>
      <c r="J8441" s="41">
        <v>8.4999999999999971E-3</v>
      </c>
      <c r="K8441" s="42">
        <v>24.114499999999992</v>
      </c>
      <c r="L8441" s="43">
        <v>0.53999999999999981</v>
      </c>
      <c r="M8441" s="42">
        <v>13.021829999999991</v>
      </c>
      <c r="N8441">
        <v>5</v>
      </c>
      <c r="O8441" s="43">
        <v>261</v>
      </c>
      <c r="P8441" s="42">
        <v>51.6</v>
      </c>
      <c r="Q8441" s="42">
        <v>13.5</v>
      </c>
      <c r="R8441" s="42">
        <v>0</v>
      </c>
    </row>
    <row r="8442" spans="1:18" x14ac:dyDescent="0.3">
      <c r="A8442" t="s">
        <v>3924</v>
      </c>
      <c r="B8442" s="17">
        <v>45176</v>
      </c>
      <c r="C8442" t="s">
        <v>3917</v>
      </c>
      <c r="D8442" t="s">
        <v>3918</v>
      </c>
      <c r="E8442" t="s">
        <v>3919</v>
      </c>
      <c r="F8442" t="s">
        <v>3931</v>
      </c>
      <c r="G8442" t="s">
        <v>3877</v>
      </c>
      <c r="H8442" t="s">
        <v>3922</v>
      </c>
      <c r="I8442">
        <v>2839</v>
      </c>
      <c r="J8442" s="41">
        <v>6.8000000000000014E-3</v>
      </c>
      <c r="K8442" s="42">
        <v>19.305200000000003</v>
      </c>
      <c r="L8442" s="43">
        <v>0.17000000000000004</v>
      </c>
      <c r="M8442" s="42">
        <v>3.2818840000000011</v>
      </c>
      <c r="N8442">
        <v>5</v>
      </c>
      <c r="O8442" s="43">
        <v>359</v>
      </c>
      <c r="P8442" s="42">
        <v>43.199999999999996</v>
      </c>
      <c r="Q8442" s="42">
        <v>7.5</v>
      </c>
      <c r="R8442" s="42">
        <v>4</v>
      </c>
    </row>
    <row r="8443" spans="1:18" x14ac:dyDescent="0.3">
      <c r="A8443" t="s">
        <v>3924</v>
      </c>
      <c r="B8443" s="17">
        <v>45177</v>
      </c>
      <c r="C8443" t="s">
        <v>3917</v>
      </c>
      <c r="D8443" t="s">
        <v>3918</v>
      </c>
      <c r="E8443" t="s">
        <v>3919</v>
      </c>
      <c r="F8443" t="s">
        <v>3931</v>
      </c>
      <c r="G8443" t="s">
        <v>3877</v>
      </c>
      <c r="H8443" t="s">
        <v>3922</v>
      </c>
      <c r="I8443">
        <v>1380</v>
      </c>
      <c r="J8443" s="41">
        <v>5.3999999999999994E-3</v>
      </c>
      <c r="K8443" s="42">
        <v>7.4519999999999991</v>
      </c>
      <c r="L8443" s="43">
        <v>0.87999999999999967</v>
      </c>
      <c r="M8443" s="42">
        <v>6.5577599999999965</v>
      </c>
      <c r="N8443">
        <v>1</v>
      </c>
      <c r="O8443" s="43">
        <v>171</v>
      </c>
      <c r="P8443" s="42">
        <v>21.599999999999998</v>
      </c>
      <c r="Q8443" s="42">
        <v>4.5</v>
      </c>
      <c r="R8443" s="42">
        <v>1</v>
      </c>
    </row>
    <row r="8444" spans="1:18" x14ac:dyDescent="0.3">
      <c r="A8444" t="s">
        <v>3924</v>
      </c>
      <c r="B8444" s="17">
        <v>45178</v>
      </c>
      <c r="C8444" t="s">
        <v>3917</v>
      </c>
      <c r="D8444" t="s">
        <v>3918</v>
      </c>
      <c r="E8444" t="s">
        <v>3919</v>
      </c>
      <c r="F8444" t="s">
        <v>3931</v>
      </c>
      <c r="G8444" t="s">
        <v>3877</v>
      </c>
      <c r="H8444" t="s">
        <v>3922</v>
      </c>
      <c r="I8444">
        <v>3074</v>
      </c>
      <c r="J8444" s="41">
        <v>7.8000000000000014E-3</v>
      </c>
      <c r="K8444" s="42">
        <v>23.977200000000003</v>
      </c>
      <c r="L8444" s="43">
        <v>1.0899999999999999</v>
      </c>
      <c r="M8444" s="42">
        <v>26.135148000000001</v>
      </c>
      <c r="N8444">
        <v>2</v>
      </c>
      <c r="O8444" s="43">
        <v>82</v>
      </c>
      <c r="P8444" s="42">
        <v>56.4</v>
      </c>
      <c r="Q8444" s="42">
        <v>3</v>
      </c>
      <c r="R8444" s="42">
        <v>2</v>
      </c>
    </row>
    <row r="8445" spans="1:18" x14ac:dyDescent="0.3">
      <c r="A8445" t="s">
        <v>3924</v>
      </c>
      <c r="B8445" s="17">
        <v>45179</v>
      </c>
      <c r="C8445" t="s">
        <v>3917</v>
      </c>
      <c r="D8445" t="s">
        <v>3918</v>
      </c>
      <c r="E8445" t="s">
        <v>3919</v>
      </c>
      <c r="F8445" t="s">
        <v>3931</v>
      </c>
      <c r="G8445" t="s">
        <v>3877</v>
      </c>
      <c r="H8445" t="s">
        <v>3922</v>
      </c>
      <c r="I8445">
        <v>1480</v>
      </c>
      <c r="J8445" s="41">
        <v>6.3000000000000009E-3</v>
      </c>
      <c r="K8445" s="42">
        <v>9.3240000000000016</v>
      </c>
      <c r="L8445" s="43">
        <v>0.16000000000000003</v>
      </c>
      <c r="M8445" s="42">
        <v>1.4918400000000005</v>
      </c>
      <c r="N8445">
        <v>2</v>
      </c>
      <c r="O8445" s="43">
        <v>83</v>
      </c>
      <c r="P8445" s="42">
        <v>48</v>
      </c>
      <c r="Q8445" s="42">
        <v>3</v>
      </c>
      <c r="R8445" s="42">
        <v>5</v>
      </c>
    </row>
    <row r="8446" spans="1:18" x14ac:dyDescent="0.3">
      <c r="A8446" t="s">
        <v>3924</v>
      </c>
      <c r="B8446" s="17">
        <v>45180</v>
      </c>
      <c r="C8446" t="s">
        <v>3917</v>
      </c>
      <c r="D8446" t="s">
        <v>3918</v>
      </c>
      <c r="E8446" t="s">
        <v>3919</v>
      </c>
      <c r="F8446" t="s">
        <v>3931</v>
      </c>
      <c r="G8446" t="s">
        <v>3877</v>
      </c>
      <c r="H8446" t="s">
        <v>3922</v>
      </c>
      <c r="I8446">
        <v>2316</v>
      </c>
      <c r="J8446" s="41">
        <v>7.8000000000000005E-3</v>
      </c>
      <c r="K8446" s="42">
        <v>18.064800000000002</v>
      </c>
      <c r="L8446" s="43">
        <v>0.31999999999999995</v>
      </c>
      <c r="M8446" s="42">
        <v>5.7807360000000001</v>
      </c>
      <c r="N8446">
        <v>5</v>
      </c>
      <c r="O8446" s="43">
        <v>370</v>
      </c>
      <c r="P8446" s="42">
        <v>69.599999999999994</v>
      </c>
      <c r="Q8446" s="42">
        <v>12</v>
      </c>
      <c r="R8446" s="42">
        <v>2</v>
      </c>
    </row>
    <row r="8447" spans="1:18" x14ac:dyDescent="0.3">
      <c r="A8447" t="s">
        <v>3924</v>
      </c>
      <c r="B8447" s="17">
        <v>45181</v>
      </c>
      <c r="C8447" t="s">
        <v>3917</v>
      </c>
      <c r="D8447" t="s">
        <v>3918</v>
      </c>
      <c r="E8447" t="s">
        <v>3919</v>
      </c>
      <c r="F8447" t="s">
        <v>3931</v>
      </c>
      <c r="G8447" t="s">
        <v>3877</v>
      </c>
      <c r="H8447" t="s">
        <v>3922</v>
      </c>
      <c r="I8447">
        <v>2524</v>
      </c>
      <c r="J8447" s="41">
        <v>1.1599999999999999E-2</v>
      </c>
      <c r="K8447" s="42">
        <v>29.278399999999998</v>
      </c>
      <c r="L8447" s="43">
        <v>0.81999999999999984</v>
      </c>
      <c r="M8447" s="42">
        <v>24.008287999999993</v>
      </c>
      <c r="N8447">
        <v>1</v>
      </c>
      <c r="O8447" s="43">
        <v>60</v>
      </c>
      <c r="P8447" s="42">
        <v>67.2</v>
      </c>
      <c r="Q8447" s="42">
        <v>7.5</v>
      </c>
      <c r="R8447" s="42">
        <v>7</v>
      </c>
    </row>
    <row r="8448" spans="1:18" x14ac:dyDescent="0.3">
      <c r="A8448" t="s">
        <v>3924</v>
      </c>
      <c r="B8448" s="17">
        <v>45182</v>
      </c>
      <c r="C8448" t="s">
        <v>3917</v>
      </c>
      <c r="D8448" t="s">
        <v>3918</v>
      </c>
      <c r="E8448" t="s">
        <v>3919</v>
      </c>
      <c r="F8448" t="s">
        <v>3931</v>
      </c>
      <c r="G8448" t="s">
        <v>3877</v>
      </c>
      <c r="H8448" t="s">
        <v>3922</v>
      </c>
      <c r="I8448">
        <v>2106</v>
      </c>
      <c r="J8448" s="41">
        <v>7.4999999999999997E-3</v>
      </c>
      <c r="K8448" s="42">
        <v>15.795</v>
      </c>
      <c r="L8448" s="43">
        <v>0.23000000000000004</v>
      </c>
      <c r="M8448" s="42">
        <v>3.6328500000000008</v>
      </c>
      <c r="N8448">
        <v>2</v>
      </c>
      <c r="O8448" s="43">
        <v>170</v>
      </c>
      <c r="P8448" s="42">
        <v>24</v>
      </c>
      <c r="Q8448" s="42">
        <v>13.5</v>
      </c>
      <c r="R8448" s="42">
        <v>3</v>
      </c>
    </row>
    <row r="8449" spans="1:18" x14ac:dyDescent="0.3">
      <c r="A8449" t="s">
        <v>3924</v>
      </c>
      <c r="B8449" s="17">
        <v>45183</v>
      </c>
      <c r="C8449" t="s">
        <v>3917</v>
      </c>
      <c r="D8449" t="s">
        <v>3918</v>
      </c>
      <c r="E8449" t="s">
        <v>3919</v>
      </c>
      <c r="F8449" t="s">
        <v>3931</v>
      </c>
      <c r="G8449" t="s">
        <v>3877</v>
      </c>
      <c r="H8449" t="s">
        <v>3922</v>
      </c>
      <c r="I8449">
        <v>2559</v>
      </c>
      <c r="J8449" s="41">
        <v>1.06E-2</v>
      </c>
      <c r="K8449" s="42">
        <v>27.125399999999999</v>
      </c>
      <c r="L8449" s="43">
        <v>0.63999999999999979</v>
      </c>
      <c r="M8449" s="42">
        <v>17.360255999999993</v>
      </c>
      <c r="N8449">
        <v>5</v>
      </c>
      <c r="O8449" s="43">
        <v>292</v>
      </c>
      <c r="P8449" s="42">
        <v>20.399999999999999</v>
      </c>
      <c r="Q8449" s="42">
        <v>16.5</v>
      </c>
      <c r="R8449" s="42">
        <v>2</v>
      </c>
    </row>
    <row r="8450" spans="1:18" x14ac:dyDescent="0.3">
      <c r="A8450" t="s">
        <v>3924</v>
      </c>
      <c r="B8450" s="17">
        <v>45184</v>
      </c>
      <c r="C8450" t="s">
        <v>3917</v>
      </c>
      <c r="D8450" t="s">
        <v>3918</v>
      </c>
      <c r="E8450" t="s">
        <v>3919</v>
      </c>
      <c r="F8450" t="s">
        <v>3931</v>
      </c>
      <c r="G8450" t="s">
        <v>3877</v>
      </c>
      <c r="H8450" t="s">
        <v>3922</v>
      </c>
      <c r="I8450">
        <v>2663</v>
      </c>
      <c r="J8450" s="41">
        <v>6.6000000000000026E-3</v>
      </c>
      <c r="K8450" s="42">
        <v>17.575800000000008</v>
      </c>
      <c r="L8450" s="43">
        <v>0.57999999999999974</v>
      </c>
      <c r="M8450" s="42">
        <v>10.193963999999999</v>
      </c>
      <c r="N8450">
        <v>1</v>
      </c>
      <c r="O8450" s="43">
        <v>45</v>
      </c>
      <c r="P8450" s="42">
        <v>38.4</v>
      </c>
      <c r="Q8450" s="42">
        <v>19.5</v>
      </c>
      <c r="R8450" s="42">
        <v>4</v>
      </c>
    </row>
    <row r="8451" spans="1:18" x14ac:dyDescent="0.3">
      <c r="A8451" t="s">
        <v>3924</v>
      </c>
      <c r="B8451" s="17">
        <v>45185</v>
      </c>
      <c r="C8451" t="s">
        <v>3917</v>
      </c>
      <c r="D8451" t="s">
        <v>3918</v>
      </c>
      <c r="E8451" t="s">
        <v>3919</v>
      </c>
      <c r="F8451" t="s">
        <v>3931</v>
      </c>
      <c r="G8451" t="s">
        <v>3877</v>
      </c>
      <c r="H8451" t="s">
        <v>3922</v>
      </c>
      <c r="I8451">
        <v>2840</v>
      </c>
      <c r="J8451" s="41">
        <v>7.2000000000000007E-3</v>
      </c>
      <c r="K8451" s="42">
        <v>20.448</v>
      </c>
      <c r="L8451" s="43">
        <v>0.35</v>
      </c>
      <c r="M8451" s="42">
        <v>7.1567999999999996</v>
      </c>
      <c r="N8451">
        <v>1</v>
      </c>
      <c r="O8451" s="43">
        <v>30</v>
      </c>
      <c r="P8451" s="42">
        <v>68.399999999999991</v>
      </c>
      <c r="Q8451" s="42">
        <v>3</v>
      </c>
      <c r="R8451" s="42">
        <v>1</v>
      </c>
    </row>
    <row r="8452" spans="1:18" x14ac:dyDescent="0.3">
      <c r="A8452" t="s">
        <v>3924</v>
      </c>
      <c r="B8452" s="17">
        <v>45186</v>
      </c>
      <c r="C8452" t="s">
        <v>3917</v>
      </c>
      <c r="D8452" t="s">
        <v>3918</v>
      </c>
      <c r="E8452" t="s">
        <v>3919</v>
      </c>
      <c r="F8452" t="s">
        <v>3931</v>
      </c>
      <c r="G8452" t="s">
        <v>3877</v>
      </c>
      <c r="H8452" t="s">
        <v>3922</v>
      </c>
      <c r="I8452">
        <v>1677</v>
      </c>
      <c r="J8452" s="41">
        <v>5.9999999999999993E-3</v>
      </c>
      <c r="K8452" s="42">
        <v>10.061999999999999</v>
      </c>
      <c r="L8452" s="43">
        <v>0.85999999999999988</v>
      </c>
      <c r="M8452" s="42">
        <v>8.653319999999999</v>
      </c>
      <c r="N8452">
        <v>1</v>
      </c>
      <c r="O8452" s="43">
        <v>59</v>
      </c>
      <c r="P8452" s="42">
        <v>78</v>
      </c>
      <c r="Q8452" s="42">
        <v>13.5</v>
      </c>
      <c r="R8452" s="42">
        <v>2</v>
      </c>
    </row>
    <row r="8453" spans="1:18" x14ac:dyDescent="0.3">
      <c r="A8453" t="s">
        <v>3924</v>
      </c>
      <c r="B8453" s="17">
        <v>45187</v>
      </c>
      <c r="C8453" t="s">
        <v>3917</v>
      </c>
      <c r="D8453" t="s">
        <v>3918</v>
      </c>
      <c r="E8453" t="s">
        <v>3919</v>
      </c>
      <c r="F8453" t="s">
        <v>3931</v>
      </c>
      <c r="G8453" t="s">
        <v>3877</v>
      </c>
      <c r="H8453" t="s">
        <v>3922</v>
      </c>
      <c r="I8453">
        <v>1646</v>
      </c>
      <c r="J8453" s="41">
        <v>6.7000000000000011E-3</v>
      </c>
      <c r="K8453" s="42">
        <v>11.028200000000002</v>
      </c>
      <c r="L8453" s="43">
        <v>6.0000000000000026E-2</v>
      </c>
      <c r="M8453" s="42">
        <v>0.66169200000000039</v>
      </c>
      <c r="N8453">
        <v>2</v>
      </c>
      <c r="O8453" s="43">
        <v>88</v>
      </c>
      <c r="P8453" s="42">
        <v>33.6</v>
      </c>
      <c r="Q8453" s="42">
        <v>10.5</v>
      </c>
      <c r="R8453" s="42">
        <v>6</v>
      </c>
    </row>
    <row r="8454" spans="1:18" x14ac:dyDescent="0.3">
      <c r="A8454" t="s">
        <v>3924</v>
      </c>
      <c r="B8454" s="17">
        <v>45188</v>
      </c>
      <c r="C8454" t="s">
        <v>3917</v>
      </c>
      <c r="D8454" t="s">
        <v>3918</v>
      </c>
      <c r="E8454" t="s">
        <v>3919</v>
      </c>
      <c r="F8454" t="s">
        <v>3931</v>
      </c>
      <c r="G8454" t="s">
        <v>3877</v>
      </c>
      <c r="H8454" t="s">
        <v>3922</v>
      </c>
      <c r="I8454">
        <v>1356</v>
      </c>
      <c r="J8454" s="41">
        <v>1.0200000000000001E-2</v>
      </c>
      <c r="K8454" s="42">
        <v>13.831200000000001</v>
      </c>
      <c r="L8454" s="43">
        <v>0.12000000000000004</v>
      </c>
      <c r="M8454" s="42">
        <v>1.6597440000000006</v>
      </c>
      <c r="N8454">
        <v>4</v>
      </c>
      <c r="O8454" s="43">
        <v>427</v>
      </c>
      <c r="P8454" s="42">
        <v>37.199999999999996</v>
      </c>
      <c r="Q8454" s="42">
        <v>7.5</v>
      </c>
      <c r="R8454" s="42">
        <v>3</v>
      </c>
    </row>
    <row r="8455" spans="1:18" x14ac:dyDescent="0.3">
      <c r="A8455" t="s">
        <v>3924</v>
      </c>
      <c r="B8455" s="17">
        <v>45189</v>
      </c>
      <c r="C8455" t="s">
        <v>3917</v>
      </c>
      <c r="D8455" t="s">
        <v>3918</v>
      </c>
      <c r="E8455" t="s">
        <v>3919</v>
      </c>
      <c r="F8455" t="s">
        <v>3931</v>
      </c>
      <c r="G8455" t="s">
        <v>3877</v>
      </c>
      <c r="H8455" t="s">
        <v>3922</v>
      </c>
      <c r="I8455">
        <v>2612</v>
      </c>
      <c r="J8455" s="41">
        <v>1.0999999999999999E-2</v>
      </c>
      <c r="K8455" s="42">
        <v>28.731999999999999</v>
      </c>
      <c r="L8455" s="43">
        <v>0.69999999999999973</v>
      </c>
      <c r="M8455" s="42">
        <v>20.11239999999999</v>
      </c>
      <c r="N8455">
        <v>3</v>
      </c>
      <c r="O8455" s="43">
        <v>125</v>
      </c>
      <c r="P8455" s="42">
        <v>28.799999999999997</v>
      </c>
      <c r="Q8455" s="42">
        <v>18</v>
      </c>
      <c r="R8455" s="42">
        <v>1</v>
      </c>
    </row>
    <row r="8456" spans="1:18" x14ac:dyDescent="0.3">
      <c r="A8456" t="s">
        <v>3924</v>
      </c>
      <c r="B8456" s="17">
        <v>45190</v>
      </c>
      <c r="C8456" t="s">
        <v>3917</v>
      </c>
      <c r="D8456" t="s">
        <v>3918</v>
      </c>
      <c r="E8456" t="s">
        <v>3919</v>
      </c>
      <c r="F8456" t="s">
        <v>3931</v>
      </c>
      <c r="G8456" t="s">
        <v>3877</v>
      </c>
      <c r="H8456" t="s">
        <v>3922</v>
      </c>
      <c r="I8456">
        <v>2388</v>
      </c>
      <c r="J8456" s="41">
        <v>6.5000000000000023E-3</v>
      </c>
      <c r="K8456" s="42">
        <v>15.522000000000006</v>
      </c>
      <c r="L8456" s="43">
        <v>0.43999999999999984</v>
      </c>
      <c r="M8456" s="42">
        <v>6.8296799999999998</v>
      </c>
      <c r="N8456">
        <v>2</v>
      </c>
      <c r="O8456" s="43">
        <v>152</v>
      </c>
      <c r="P8456" s="42">
        <v>40.799999999999997</v>
      </c>
      <c r="Q8456" s="42">
        <v>6</v>
      </c>
      <c r="R8456" s="42">
        <v>1</v>
      </c>
    </row>
    <row r="8457" spans="1:18" x14ac:dyDescent="0.3">
      <c r="A8457" t="s">
        <v>3924</v>
      </c>
      <c r="B8457" s="17">
        <v>45191</v>
      </c>
      <c r="C8457" t="s">
        <v>3917</v>
      </c>
      <c r="D8457" t="s">
        <v>3918</v>
      </c>
      <c r="E8457" t="s">
        <v>3919</v>
      </c>
      <c r="F8457" t="s">
        <v>3931</v>
      </c>
      <c r="G8457" t="s">
        <v>3877</v>
      </c>
      <c r="H8457" t="s">
        <v>3922</v>
      </c>
      <c r="I8457">
        <v>1932</v>
      </c>
      <c r="J8457" s="41">
        <v>1.2800000000000001E-2</v>
      </c>
      <c r="K8457" s="42">
        <v>24.729600000000001</v>
      </c>
      <c r="L8457" s="43">
        <v>0.56999999999999973</v>
      </c>
      <c r="M8457" s="42">
        <v>14.095871999999995</v>
      </c>
      <c r="N8457">
        <v>2</v>
      </c>
      <c r="O8457" s="43">
        <v>68</v>
      </c>
      <c r="P8457" s="42">
        <v>28.799999999999997</v>
      </c>
      <c r="Q8457" s="42">
        <v>12</v>
      </c>
      <c r="R8457" s="42">
        <v>4</v>
      </c>
    </row>
    <row r="8458" spans="1:18" x14ac:dyDescent="0.3">
      <c r="A8458" t="s">
        <v>3924</v>
      </c>
      <c r="B8458" s="17">
        <v>45192</v>
      </c>
      <c r="C8458" t="s">
        <v>3917</v>
      </c>
      <c r="D8458" t="s">
        <v>3918</v>
      </c>
      <c r="E8458" t="s">
        <v>3919</v>
      </c>
      <c r="F8458" t="s">
        <v>3931</v>
      </c>
      <c r="G8458" t="s">
        <v>3877</v>
      </c>
      <c r="H8458" t="s">
        <v>3922</v>
      </c>
      <c r="I8458">
        <v>2796</v>
      </c>
      <c r="J8458" s="41">
        <v>8.4000000000000012E-3</v>
      </c>
      <c r="K8458" s="42">
        <v>23.486400000000003</v>
      </c>
      <c r="L8458" s="43">
        <v>1.2099999999999997</v>
      </c>
      <c r="M8458" s="42">
        <v>28.418543999999997</v>
      </c>
      <c r="N8458">
        <v>6</v>
      </c>
      <c r="O8458" s="43">
        <v>529</v>
      </c>
      <c r="P8458" s="42">
        <v>70.8</v>
      </c>
      <c r="Q8458" s="42">
        <v>15</v>
      </c>
      <c r="R8458" s="42">
        <v>3</v>
      </c>
    </row>
    <row r="8459" spans="1:18" x14ac:dyDescent="0.3">
      <c r="A8459" t="s">
        <v>3924</v>
      </c>
      <c r="B8459" s="17">
        <v>45193</v>
      </c>
      <c r="C8459" t="s">
        <v>3917</v>
      </c>
      <c r="D8459" t="s">
        <v>3918</v>
      </c>
      <c r="E8459" t="s">
        <v>3919</v>
      </c>
      <c r="F8459" t="s">
        <v>3931</v>
      </c>
      <c r="G8459" t="s">
        <v>3877</v>
      </c>
      <c r="H8459" t="s">
        <v>3922</v>
      </c>
      <c r="I8459">
        <v>1543</v>
      </c>
      <c r="J8459" s="41">
        <v>1.0799999999999999E-2</v>
      </c>
      <c r="K8459" s="42">
        <v>16.664399999999997</v>
      </c>
      <c r="L8459" s="43">
        <v>0.55999999999999983</v>
      </c>
      <c r="M8459" s="42">
        <v>9.3320639999999955</v>
      </c>
      <c r="N8459">
        <v>3</v>
      </c>
      <c r="O8459" s="43">
        <v>262</v>
      </c>
      <c r="P8459" s="42">
        <v>45.6</v>
      </c>
      <c r="Q8459" s="42">
        <v>4.5</v>
      </c>
      <c r="R8459" s="42">
        <v>3</v>
      </c>
    </row>
    <row r="8460" spans="1:18" x14ac:dyDescent="0.3">
      <c r="A8460" t="s">
        <v>3924</v>
      </c>
      <c r="B8460" s="17">
        <v>45194</v>
      </c>
      <c r="C8460" t="s">
        <v>3917</v>
      </c>
      <c r="D8460" t="s">
        <v>3918</v>
      </c>
      <c r="E8460" t="s">
        <v>3919</v>
      </c>
      <c r="F8460" t="s">
        <v>3931</v>
      </c>
      <c r="G8460" t="s">
        <v>3877</v>
      </c>
      <c r="H8460" t="s">
        <v>3922</v>
      </c>
      <c r="I8460">
        <v>1836</v>
      </c>
      <c r="J8460" s="41">
        <v>6.5000000000000006E-3</v>
      </c>
      <c r="K8460" s="42">
        <v>11.934000000000001</v>
      </c>
      <c r="L8460" s="43">
        <v>0.87999999999999967</v>
      </c>
      <c r="M8460" s="42">
        <v>10.501919999999997</v>
      </c>
      <c r="N8460">
        <v>3</v>
      </c>
      <c r="O8460" s="43">
        <v>272</v>
      </c>
      <c r="P8460" s="42">
        <v>30</v>
      </c>
      <c r="Q8460" s="42">
        <v>1.5</v>
      </c>
      <c r="R8460" s="42">
        <v>0</v>
      </c>
    </row>
    <row r="8461" spans="1:18" x14ac:dyDescent="0.3">
      <c r="A8461" t="s">
        <v>3924</v>
      </c>
      <c r="B8461" s="17">
        <v>45195</v>
      </c>
      <c r="C8461" t="s">
        <v>3917</v>
      </c>
      <c r="D8461" t="s">
        <v>3918</v>
      </c>
      <c r="E8461" t="s">
        <v>3919</v>
      </c>
      <c r="F8461" t="s">
        <v>3931</v>
      </c>
      <c r="G8461" t="s">
        <v>3877</v>
      </c>
      <c r="H8461" t="s">
        <v>3922</v>
      </c>
      <c r="I8461">
        <v>2566</v>
      </c>
      <c r="J8461" s="41">
        <v>5.3999999999999994E-3</v>
      </c>
      <c r="K8461" s="42">
        <v>13.856399999999999</v>
      </c>
      <c r="L8461" s="43">
        <v>0.62999999999999978</v>
      </c>
      <c r="M8461" s="42">
        <v>8.7295319999999972</v>
      </c>
      <c r="N8461">
        <v>5</v>
      </c>
      <c r="O8461" s="43">
        <v>363</v>
      </c>
      <c r="P8461" s="42">
        <v>75.599999999999994</v>
      </c>
      <c r="Q8461" s="42">
        <v>0</v>
      </c>
      <c r="R8461" s="42">
        <v>6</v>
      </c>
    </row>
    <row r="8462" spans="1:18" x14ac:dyDescent="0.3">
      <c r="A8462" t="s">
        <v>3924</v>
      </c>
      <c r="B8462" s="17">
        <v>45196</v>
      </c>
      <c r="C8462" t="s">
        <v>3917</v>
      </c>
      <c r="D8462" t="s">
        <v>3918</v>
      </c>
      <c r="E8462" t="s">
        <v>3919</v>
      </c>
      <c r="F8462" t="s">
        <v>3931</v>
      </c>
      <c r="G8462" t="s">
        <v>3877</v>
      </c>
      <c r="H8462" t="s">
        <v>3922</v>
      </c>
      <c r="I8462">
        <v>1916</v>
      </c>
      <c r="J8462" s="41">
        <v>7.2000000000000024E-3</v>
      </c>
      <c r="K8462" s="42">
        <v>13.795200000000005</v>
      </c>
      <c r="L8462" s="43">
        <v>0.50999999999999979</v>
      </c>
      <c r="M8462" s="42">
        <v>7.0355519999999991</v>
      </c>
      <c r="N8462">
        <v>2</v>
      </c>
      <c r="O8462" s="43">
        <v>193</v>
      </c>
      <c r="P8462" s="42">
        <v>16.8</v>
      </c>
      <c r="Q8462" s="42">
        <v>19.5</v>
      </c>
      <c r="R8462" s="42">
        <v>1</v>
      </c>
    </row>
    <row r="8463" spans="1:18" x14ac:dyDescent="0.3">
      <c r="A8463" t="s">
        <v>3924</v>
      </c>
      <c r="B8463" s="17">
        <v>45197</v>
      </c>
      <c r="C8463" t="s">
        <v>3917</v>
      </c>
      <c r="D8463" t="s">
        <v>3918</v>
      </c>
      <c r="E8463" t="s">
        <v>3919</v>
      </c>
      <c r="F8463" t="s">
        <v>3931</v>
      </c>
      <c r="G8463" t="s">
        <v>3877</v>
      </c>
      <c r="H8463" t="s">
        <v>3922</v>
      </c>
      <c r="I8463">
        <v>1571</v>
      </c>
      <c r="J8463" s="41">
        <v>7.7000000000000011E-3</v>
      </c>
      <c r="K8463" s="42">
        <v>12.096700000000002</v>
      </c>
      <c r="L8463" s="43">
        <v>0.41999999999999993</v>
      </c>
      <c r="M8463" s="42">
        <v>5.0806139999999997</v>
      </c>
      <c r="N8463">
        <v>4</v>
      </c>
      <c r="O8463" s="43">
        <v>310</v>
      </c>
      <c r="P8463" s="42">
        <v>85.2</v>
      </c>
      <c r="Q8463" s="42">
        <v>16.5</v>
      </c>
      <c r="R8463" s="42">
        <v>1</v>
      </c>
    </row>
    <row r="8464" spans="1:18" x14ac:dyDescent="0.3">
      <c r="A8464" t="s">
        <v>3924</v>
      </c>
      <c r="B8464" s="17">
        <v>45198</v>
      </c>
      <c r="C8464" t="s">
        <v>3917</v>
      </c>
      <c r="D8464" t="s">
        <v>3918</v>
      </c>
      <c r="E8464" t="s">
        <v>3919</v>
      </c>
      <c r="F8464" t="s">
        <v>3931</v>
      </c>
      <c r="G8464" t="s">
        <v>3877</v>
      </c>
      <c r="H8464" t="s">
        <v>3922</v>
      </c>
      <c r="I8464">
        <v>2082</v>
      </c>
      <c r="J8464" s="41">
        <v>1.0400000000000003E-2</v>
      </c>
      <c r="K8464" s="42">
        <v>21.652800000000006</v>
      </c>
      <c r="L8464" s="43">
        <v>0.94999999999999973</v>
      </c>
      <c r="M8464" s="42">
        <v>20.570160000000001</v>
      </c>
      <c r="N8464">
        <v>3</v>
      </c>
      <c r="O8464" s="43">
        <v>234</v>
      </c>
      <c r="P8464" s="42">
        <v>61.199999999999996</v>
      </c>
      <c r="Q8464" s="42">
        <v>1.5</v>
      </c>
      <c r="R8464" s="42">
        <v>3</v>
      </c>
    </row>
    <row r="8465" spans="1:18" x14ac:dyDescent="0.3">
      <c r="A8465" t="s">
        <v>3924</v>
      </c>
      <c r="B8465" s="17">
        <v>45199</v>
      </c>
      <c r="C8465" t="s">
        <v>3917</v>
      </c>
      <c r="D8465" t="s">
        <v>3918</v>
      </c>
      <c r="E8465" t="s">
        <v>3919</v>
      </c>
      <c r="F8465" t="s">
        <v>3931</v>
      </c>
      <c r="G8465" t="s">
        <v>3877</v>
      </c>
      <c r="H8465" t="s">
        <v>3922</v>
      </c>
      <c r="I8465">
        <v>2193</v>
      </c>
      <c r="J8465" s="41">
        <v>8.8000000000000023E-3</v>
      </c>
      <c r="K8465" s="42">
        <v>19.298400000000004</v>
      </c>
      <c r="L8465" s="43">
        <v>1.0499999999999998</v>
      </c>
      <c r="M8465" s="42">
        <v>20.26332</v>
      </c>
      <c r="N8465">
        <v>5</v>
      </c>
      <c r="O8465" s="43">
        <v>221</v>
      </c>
      <c r="P8465" s="42">
        <v>66</v>
      </c>
      <c r="Q8465" s="42">
        <v>3</v>
      </c>
      <c r="R8465" s="42">
        <v>3</v>
      </c>
    </row>
    <row r="8466" spans="1:18" x14ac:dyDescent="0.3">
      <c r="A8466" t="s">
        <v>3924</v>
      </c>
      <c r="B8466" s="17">
        <v>45200</v>
      </c>
      <c r="C8466" t="s">
        <v>3917</v>
      </c>
      <c r="D8466" t="s">
        <v>3918</v>
      </c>
      <c r="E8466" t="s">
        <v>3919</v>
      </c>
      <c r="F8466" t="s">
        <v>3931</v>
      </c>
      <c r="G8466" t="s">
        <v>3877</v>
      </c>
      <c r="H8466" t="s">
        <v>3922</v>
      </c>
      <c r="I8466">
        <v>1788</v>
      </c>
      <c r="J8466" s="41">
        <v>5.8000000000000005E-3</v>
      </c>
      <c r="K8466" s="42">
        <v>10.3704</v>
      </c>
      <c r="L8466" s="43">
        <v>7.0000000000000034E-2</v>
      </c>
      <c r="M8466" s="42">
        <v>0.72592800000000035</v>
      </c>
      <c r="N8466">
        <v>4</v>
      </c>
      <c r="O8466" s="43">
        <v>257</v>
      </c>
      <c r="P8466" s="42">
        <v>60</v>
      </c>
      <c r="Q8466" s="42">
        <v>9</v>
      </c>
      <c r="R8466" s="42">
        <v>2</v>
      </c>
    </row>
    <row r="8467" spans="1:18" x14ac:dyDescent="0.3">
      <c r="A8467" t="s">
        <v>3924</v>
      </c>
      <c r="B8467" s="17">
        <v>45201</v>
      </c>
      <c r="C8467" t="s">
        <v>3917</v>
      </c>
      <c r="D8467" t="s">
        <v>3918</v>
      </c>
      <c r="E8467" t="s">
        <v>3919</v>
      </c>
      <c r="F8467" t="s">
        <v>3931</v>
      </c>
      <c r="G8467" t="s">
        <v>3877</v>
      </c>
      <c r="H8467" t="s">
        <v>3922</v>
      </c>
      <c r="I8467">
        <v>2854</v>
      </c>
      <c r="J8467" s="41">
        <v>1.03E-2</v>
      </c>
      <c r="K8467" s="42">
        <v>29.3962</v>
      </c>
      <c r="L8467" s="43">
        <v>0.84999999999999987</v>
      </c>
      <c r="M8467" s="42">
        <v>24.986769999999996</v>
      </c>
      <c r="N8467">
        <v>1</v>
      </c>
      <c r="O8467" s="43">
        <v>127</v>
      </c>
      <c r="P8467" s="42">
        <v>81.599999999999994</v>
      </c>
      <c r="Q8467" s="42">
        <v>9</v>
      </c>
      <c r="R8467" s="42">
        <v>4</v>
      </c>
    </row>
    <row r="8468" spans="1:18" x14ac:dyDescent="0.3">
      <c r="A8468" t="s">
        <v>3924</v>
      </c>
      <c r="B8468" s="17">
        <v>45202</v>
      </c>
      <c r="C8468" t="s">
        <v>3917</v>
      </c>
      <c r="D8468" t="s">
        <v>3918</v>
      </c>
      <c r="E8468" t="s">
        <v>3919</v>
      </c>
      <c r="F8468" t="s">
        <v>3931</v>
      </c>
      <c r="G8468" t="s">
        <v>3877</v>
      </c>
      <c r="H8468" t="s">
        <v>3922</v>
      </c>
      <c r="I8468">
        <v>1609</v>
      </c>
      <c r="J8468" s="41">
        <v>1.23E-2</v>
      </c>
      <c r="K8468" s="42">
        <v>19.790700000000001</v>
      </c>
      <c r="L8468" s="43">
        <v>0.49999999999999983</v>
      </c>
      <c r="M8468" s="42">
        <v>9.895349999999997</v>
      </c>
      <c r="N8468">
        <v>3</v>
      </c>
      <c r="O8468" s="43">
        <v>201</v>
      </c>
      <c r="P8468" s="42">
        <v>42</v>
      </c>
      <c r="Q8468" s="42">
        <v>12</v>
      </c>
      <c r="R8468" s="42">
        <v>1</v>
      </c>
    </row>
    <row r="8469" spans="1:18" x14ac:dyDescent="0.3">
      <c r="A8469" t="s">
        <v>3924</v>
      </c>
      <c r="B8469" s="17">
        <v>45203</v>
      </c>
      <c r="C8469" t="s">
        <v>3917</v>
      </c>
      <c r="D8469" t="s">
        <v>3918</v>
      </c>
      <c r="E8469" t="s">
        <v>3919</v>
      </c>
      <c r="F8469" t="s">
        <v>3931</v>
      </c>
      <c r="G8469" t="s">
        <v>3877</v>
      </c>
      <c r="H8469" t="s">
        <v>3922</v>
      </c>
      <c r="I8469">
        <v>2062</v>
      </c>
      <c r="J8469" s="41">
        <v>7.6E-3</v>
      </c>
      <c r="K8469" s="42">
        <v>15.671200000000001</v>
      </c>
      <c r="L8469" s="43">
        <v>0.60999999999999976</v>
      </c>
      <c r="M8469" s="42">
        <v>9.5594319999999975</v>
      </c>
      <c r="N8469">
        <v>2</v>
      </c>
      <c r="O8469" s="43">
        <v>235</v>
      </c>
      <c r="P8469" s="42">
        <v>33.6</v>
      </c>
      <c r="Q8469" s="42">
        <v>0</v>
      </c>
      <c r="R8469" s="42">
        <v>1</v>
      </c>
    </row>
    <row r="8470" spans="1:18" x14ac:dyDescent="0.3">
      <c r="A8470" t="s">
        <v>3924</v>
      </c>
      <c r="B8470" s="17">
        <v>45204</v>
      </c>
      <c r="C8470" t="s">
        <v>3917</v>
      </c>
      <c r="D8470" t="s">
        <v>3918</v>
      </c>
      <c r="E8470" t="s">
        <v>3919</v>
      </c>
      <c r="F8470" t="s">
        <v>3931</v>
      </c>
      <c r="G8470" t="s">
        <v>3877</v>
      </c>
      <c r="H8470" t="s">
        <v>3922</v>
      </c>
      <c r="I8470">
        <v>2601</v>
      </c>
      <c r="J8470" s="41">
        <v>7.0000000000000019E-3</v>
      </c>
      <c r="K8470" s="42">
        <v>18.207000000000004</v>
      </c>
      <c r="L8470" s="43">
        <v>0.99999999999999978</v>
      </c>
      <c r="M8470" s="42">
        <v>18.207000000000001</v>
      </c>
      <c r="N8470">
        <v>3</v>
      </c>
      <c r="O8470" s="43">
        <v>333</v>
      </c>
      <c r="P8470" s="42">
        <v>45.6</v>
      </c>
      <c r="Q8470" s="42">
        <v>6</v>
      </c>
      <c r="R8470" s="42">
        <v>4</v>
      </c>
    </row>
    <row r="8471" spans="1:18" x14ac:dyDescent="0.3">
      <c r="A8471" t="s">
        <v>3924</v>
      </c>
      <c r="B8471" s="17">
        <v>45205</v>
      </c>
      <c r="C8471" t="s">
        <v>3917</v>
      </c>
      <c r="D8471" t="s">
        <v>3918</v>
      </c>
      <c r="E8471" t="s">
        <v>3919</v>
      </c>
      <c r="F8471" t="s">
        <v>3931</v>
      </c>
      <c r="G8471" t="s">
        <v>3877</v>
      </c>
      <c r="H8471" t="s">
        <v>3922</v>
      </c>
      <c r="I8471">
        <v>2229</v>
      </c>
      <c r="J8471" s="41">
        <v>1.1699999999999999E-2</v>
      </c>
      <c r="K8471" s="42">
        <v>26.079299999999996</v>
      </c>
      <c r="L8471" s="43">
        <v>0.35999999999999993</v>
      </c>
      <c r="M8471" s="42">
        <v>9.3885479999999966</v>
      </c>
      <c r="N8471">
        <v>4</v>
      </c>
      <c r="O8471" s="43">
        <v>302</v>
      </c>
      <c r="P8471" s="42">
        <v>61.199999999999996</v>
      </c>
      <c r="Q8471" s="42">
        <v>10.5</v>
      </c>
      <c r="R8471" s="42">
        <v>0</v>
      </c>
    </row>
    <row r="8472" spans="1:18" x14ac:dyDescent="0.3">
      <c r="A8472" t="s">
        <v>3924</v>
      </c>
      <c r="B8472" s="17">
        <v>45206</v>
      </c>
      <c r="C8472" t="s">
        <v>3917</v>
      </c>
      <c r="D8472" t="s">
        <v>3918</v>
      </c>
      <c r="E8472" t="s">
        <v>3919</v>
      </c>
      <c r="F8472" t="s">
        <v>3931</v>
      </c>
      <c r="G8472" t="s">
        <v>3877</v>
      </c>
      <c r="H8472" t="s">
        <v>3922</v>
      </c>
      <c r="I8472">
        <v>2874</v>
      </c>
      <c r="J8472" s="41">
        <v>8.6E-3</v>
      </c>
      <c r="K8472" s="42">
        <v>24.7164</v>
      </c>
      <c r="L8472" s="43">
        <v>0.84999999999999987</v>
      </c>
      <c r="M8472" s="42">
        <v>21.008939999999996</v>
      </c>
      <c r="N8472">
        <v>4</v>
      </c>
      <c r="O8472" s="43">
        <v>225</v>
      </c>
      <c r="P8472" s="42">
        <v>49.199999999999996</v>
      </c>
      <c r="Q8472" s="42">
        <v>3</v>
      </c>
      <c r="R8472" s="42">
        <v>1</v>
      </c>
    </row>
    <row r="8473" spans="1:18" x14ac:dyDescent="0.3">
      <c r="A8473" t="s">
        <v>3924</v>
      </c>
      <c r="B8473" s="17">
        <v>45207</v>
      </c>
      <c r="C8473" t="s">
        <v>3917</v>
      </c>
      <c r="D8473" t="s">
        <v>3918</v>
      </c>
      <c r="E8473" t="s">
        <v>3919</v>
      </c>
      <c r="F8473" t="s">
        <v>3931</v>
      </c>
      <c r="G8473" t="s">
        <v>3877</v>
      </c>
      <c r="H8473" t="s">
        <v>3922</v>
      </c>
      <c r="I8473">
        <v>2397</v>
      </c>
      <c r="J8473" s="41">
        <v>7.8000000000000014E-3</v>
      </c>
      <c r="K8473" s="42">
        <v>18.696600000000004</v>
      </c>
      <c r="L8473" s="43">
        <v>0.82999999999999985</v>
      </c>
      <c r="M8473" s="42">
        <v>15.518178000000001</v>
      </c>
      <c r="N8473">
        <v>6</v>
      </c>
      <c r="O8473" s="43">
        <v>221</v>
      </c>
      <c r="P8473" s="42">
        <v>60</v>
      </c>
      <c r="Q8473" s="42">
        <v>4.5</v>
      </c>
      <c r="R8473" s="42">
        <v>7</v>
      </c>
    </row>
    <row r="8474" spans="1:18" x14ac:dyDescent="0.3">
      <c r="A8474" t="s">
        <v>3924</v>
      </c>
      <c r="B8474" s="17">
        <v>45208</v>
      </c>
      <c r="C8474" t="s">
        <v>3917</v>
      </c>
      <c r="D8474" t="s">
        <v>3918</v>
      </c>
      <c r="E8474" t="s">
        <v>3919</v>
      </c>
      <c r="F8474" t="s">
        <v>3931</v>
      </c>
      <c r="G8474" t="s">
        <v>3877</v>
      </c>
      <c r="H8474" t="s">
        <v>3922</v>
      </c>
      <c r="I8474">
        <v>2056</v>
      </c>
      <c r="J8474" s="41">
        <v>6.4000000000000003E-3</v>
      </c>
      <c r="K8474" s="42">
        <v>13.1584</v>
      </c>
      <c r="L8474" s="43">
        <v>4.0000000000000008E-2</v>
      </c>
      <c r="M8474" s="42">
        <v>0.52633600000000014</v>
      </c>
      <c r="N8474">
        <v>4</v>
      </c>
      <c r="O8474" s="43">
        <v>249</v>
      </c>
      <c r="P8474" s="42">
        <v>78</v>
      </c>
      <c r="Q8474" s="42">
        <v>10.5</v>
      </c>
      <c r="R8474" s="42">
        <v>7</v>
      </c>
    </row>
    <row r="8475" spans="1:18" x14ac:dyDescent="0.3">
      <c r="A8475" t="s">
        <v>3924</v>
      </c>
      <c r="B8475" s="17">
        <v>45209</v>
      </c>
      <c r="C8475" t="s">
        <v>3917</v>
      </c>
      <c r="D8475" t="s">
        <v>3918</v>
      </c>
      <c r="E8475" t="s">
        <v>3919</v>
      </c>
      <c r="F8475" t="s">
        <v>3931</v>
      </c>
      <c r="G8475" t="s">
        <v>3877</v>
      </c>
      <c r="H8475" t="s">
        <v>3922</v>
      </c>
      <c r="I8475">
        <v>1241</v>
      </c>
      <c r="J8475" s="41">
        <v>1.0799999999999999E-2</v>
      </c>
      <c r="K8475" s="42">
        <v>13.402799999999999</v>
      </c>
      <c r="L8475" s="43">
        <v>0.35</v>
      </c>
      <c r="M8475" s="42">
        <v>4.6909799999999997</v>
      </c>
      <c r="N8475">
        <v>3</v>
      </c>
      <c r="O8475" s="43">
        <v>300</v>
      </c>
      <c r="P8475" s="42">
        <v>37.199999999999996</v>
      </c>
      <c r="Q8475" s="42">
        <v>12</v>
      </c>
      <c r="R8475" s="42">
        <v>1</v>
      </c>
    </row>
    <row r="8476" spans="1:18" x14ac:dyDescent="0.3">
      <c r="A8476" t="s">
        <v>3924</v>
      </c>
      <c r="B8476" s="17">
        <v>45210</v>
      </c>
      <c r="C8476" t="s">
        <v>3917</v>
      </c>
      <c r="D8476" t="s">
        <v>3918</v>
      </c>
      <c r="E8476" t="s">
        <v>3919</v>
      </c>
      <c r="F8476" t="s">
        <v>3931</v>
      </c>
      <c r="G8476" t="s">
        <v>3877</v>
      </c>
      <c r="H8476" t="s">
        <v>3922</v>
      </c>
      <c r="I8476">
        <v>1723</v>
      </c>
      <c r="J8476" s="41">
        <v>8.6999999999999994E-3</v>
      </c>
      <c r="K8476" s="42">
        <v>14.990099999999998</v>
      </c>
      <c r="L8476" s="43">
        <v>0.12000000000000004</v>
      </c>
      <c r="M8476" s="42">
        <v>1.7988120000000003</v>
      </c>
      <c r="N8476">
        <v>5</v>
      </c>
      <c r="O8476" s="43">
        <v>299</v>
      </c>
      <c r="P8476" s="42">
        <v>87.6</v>
      </c>
      <c r="Q8476" s="42">
        <v>9</v>
      </c>
      <c r="R8476" s="42">
        <v>1</v>
      </c>
    </row>
    <row r="8477" spans="1:18" x14ac:dyDescent="0.3">
      <c r="A8477" t="s">
        <v>3924</v>
      </c>
      <c r="B8477" s="17">
        <v>45211</v>
      </c>
      <c r="C8477" t="s">
        <v>3917</v>
      </c>
      <c r="D8477" t="s">
        <v>3918</v>
      </c>
      <c r="E8477" t="s">
        <v>3919</v>
      </c>
      <c r="F8477" t="s">
        <v>3931</v>
      </c>
      <c r="G8477" t="s">
        <v>3877</v>
      </c>
      <c r="H8477" t="s">
        <v>3922</v>
      </c>
      <c r="I8477">
        <v>2000</v>
      </c>
      <c r="J8477" s="41">
        <v>1.2E-2</v>
      </c>
      <c r="K8477" s="42">
        <v>24</v>
      </c>
      <c r="L8477" s="43">
        <v>1.0399999999999998</v>
      </c>
      <c r="M8477" s="42">
        <v>24.959999999999994</v>
      </c>
      <c r="N8477">
        <v>1</v>
      </c>
      <c r="O8477" s="43">
        <v>142</v>
      </c>
      <c r="P8477" s="42">
        <v>62.4</v>
      </c>
      <c r="Q8477" s="42">
        <v>12</v>
      </c>
      <c r="R8477" s="42">
        <v>1</v>
      </c>
    </row>
    <row r="8478" spans="1:18" x14ac:dyDescent="0.3">
      <c r="A8478" t="s">
        <v>3924</v>
      </c>
      <c r="B8478" s="17">
        <v>45212</v>
      </c>
      <c r="C8478" t="s">
        <v>3917</v>
      </c>
      <c r="D8478" t="s">
        <v>3918</v>
      </c>
      <c r="E8478" t="s">
        <v>3919</v>
      </c>
      <c r="F8478" t="s">
        <v>3931</v>
      </c>
      <c r="G8478" t="s">
        <v>3877</v>
      </c>
      <c r="H8478" t="s">
        <v>3922</v>
      </c>
      <c r="I8478">
        <v>2339</v>
      </c>
      <c r="J8478" s="41">
        <v>6.7000000000000011E-3</v>
      </c>
      <c r="K8478" s="42">
        <v>15.671300000000002</v>
      </c>
      <c r="L8478" s="43">
        <v>0.54999999999999982</v>
      </c>
      <c r="M8478" s="42">
        <v>8.6192149999999987</v>
      </c>
      <c r="N8478">
        <v>2</v>
      </c>
      <c r="O8478" s="43">
        <v>92</v>
      </c>
      <c r="P8478" s="42">
        <v>69.599999999999994</v>
      </c>
      <c r="Q8478" s="42">
        <v>1.5</v>
      </c>
      <c r="R8478" s="42">
        <v>6</v>
      </c>
    </row>
    <row r="8479" spans="1:18" x14ac:dyDescent="0.3">
      <c r="A8479" t="s">
        <v>3924</v>
      </c>
      <c r="B8479" s="17">
        <v>45213</v>
      </c>
      <c r="C8479" t="s">
        <v>3917</v>
      </c>
      <c r="D8479" t="s">
        <v>3918</v>
      </c>
      <c r="E8479" t="s">
        <v>3919</v>
      </c>
      <c r="F8479" t="s">
        <v>3931</v>
      </c>
      <c r="G8479" t="s">
        <v>3877</v>
      </c>
      <c r="H8479" t="s">
        <v>3922</v>
      </c>
      <c r="I8479">
        <v>1985</v>
      </c>
      <c r="J8479" s="41">
        <v>8.0999999999999996E-3</v>
      </c>
      <c r="K8479" s="42">
        <v>16.078499999999998</v>
      </c>
      <c r="L8479" s="43">
        <v>0.38999999999999996</v>
      </c>
      <c r="M8479" s="42">
        <v>6.2706149999999985</v>
      </c>
      <c r="N8479">
        <v>2</v>
      </c>
      <c r="O8479" s="43">
        <v>225</v>
      </c>
      <c r="P8479" s="42">
        <v>84</v>
      </c>
      <c r="Q8479" s="42">
        <v>10.5</v>
      </c>
      <c r="R8479" s="42">
        <v>2</v>
      </c>
    </row>
    <row r="8480" spans="1:18" x14ac:dyDescent="0.3">
      <c r="A8480" t="s">
        <v>3924</v>
      </c>
      <c r="B8480" s="17">
        <v>45214</v>
      </c>
      <c r="C8480" t="s">
        <v>3917</v>
      </c>
      <c r="D8480" t="s">
        <v>3918</v>
      </c>
      <c r="E8480" t="s">
        <v>3919</v>
      </c>
      <c r="F8480" t="s">
        <v>3931</v>
      </c>
      <c r="G8480" t="s">
        <v>3877</v>
      </c>
      <c r="H8480" t="s">
        <v>3922</v>
      </c>
      <c r="I8480">
        <v>2818</v>
      </c>
      <c r="J8480" s="41">
        <v>9.1000000000000004E-3</v>
      </c>
      <c r="K8480" s="42">
        <v>25.643800000000002</v>
      </c>
      <c r="L8480" s="43">
        <v>0.7799999999999998</v>
      </c>
      <c r="M8480" s="42">
        <v>20.002163999999997</v>
      </c>
      <c r="N8480">
        <v>1</v>
      </c>
      <c r="O8480" s="43">
        <v>57</v>
      </c>
      <c r="P8480" s="42">
        <v>74.399999999999991</v>
      </c>
      <c r="Q8480" s="42">
        <v>13.5</v>
      </c>
      <c r="R8480" s="42">
        <v>3</v>
      </c>
    </row>
    <row r="8481" spans="1:18" x14ac:dyDescent="0.3">
      <c r="A8481" t="s">
        <v>3924</v>
      </c>
      <c r="B8481" s="17">
        <v>45215</v>
      </c>
      <c r="C8481" t="s">
        <v>3917</v>
      </c>
      <c r="D8481" t="s">
        <v>3918</v>
      </c>
      <c r="E8481" t="s">
        <v>3919</v>
      </c>
      <c r="F8481" t="s">
        <v>3931</v>
      </c>
      <c r="G8481" t="s">
        <v>3877</v>
      </c>
      <c r="H8481" t="s">
        <v>3922</v>
      </c>
      <c r="I8481">
        <v>2613</v>
      </c>
      <c r="J8481" s="41">
        <v>8.0999999999999996E-3</v>
      </c>
      <c r="K8481" s="42">
        <v>21.165299999999998</v>
      </c>
      <c r="L8481" s="43">
        <v>1.1799999999999997</v>
      </c>
      <c r="M8481" s="42">
        <v>24.975053999999993</v>
      </c>
      <c r="N8481">
        <v>2</v>
      </c>
      <c r="O8481" s="43">
        <v>237</v>
      </c>
      <c r="P8481" s="42">
        <v>81.599999999999994</v>
      </c>
      <c r="Q8481" s="42">
        <v>1.5</v>
      </c>
      <c r="R8481" s="42">
        <v>4</v>
      </c>
    </row>
    <row r="8482" spans="1:18" x14ac:dyDescent="0.3">
      <c r="A8482" t="s">
        <v>3924</v>
      </c>
      <c r="B8482" s="17">
        <v>45216</v>
      </c>
      <c r="C8482" t="s">
        <v>3917</v>
      </c>
      <c r="D8482" t="s">
        <v>3918</v>
      </c>
      <c r="E8482" t="s">
        <v>3919</v>
      </c>
      <c r="F8482" t="s">
        <v>3931</v>
      </c>
      <c r="G8482" t="s">
        <v>3877</v>
      </c>
      <c r="H8482" t="s">
        <v>3922</v>
      </c>
      <c r="I8482">
        <v>1982</v>
      </c>
      <c r="J8482" s="41">
        <v>6.4999999999999997E-3</v>
      </c>
      <c r="K8482" s="42">
        <v>12.882999999999999</v>
      </c>
      <c r="L8482" s="43">
        <v>0.80999999999999983</v>
      </c>
      <c r="M8482" s="42">
        <v>10.435229999999997</v>
      </c>
      <c r="N8482">
        <v>6</v>
      </c>
      <c r="O8482" s="43">
        <v>314</v>
      </c>
      <c r="P8482" s="42">
        <v>64.8</v>
      </c>
      <c r="Q8482" s="42">
        <v>6</v>
      </c>
      <c r="R8482" s="42">
        <v>4</v>
      </c>
    </row>
    <row r="8483" spans="1:18" x14ac:dyDescent="0.3">
      <c r="A8483" t="s">
        <v>3924</v>
      </c>
      <c r="B8483" s="17">
        <v>45217</v>
      </c>
      <c r="C8483" t="s">
        <v>3917</v>
      </c>
      <c r="D8483" t="s">
        <v>3918</v>
      </c>
      <c r="E8483" t="s">
        <v>3919</v>
      </c>
      <c r="F8483" t="s">
        <v>3931</v>
      </c>
      <c r="G8483" t="s">
        <v>3877</v>
      </c>
      <c r="H8483" t="s">
        <v>3922</v>
      </c>
      <c r="I8483">
        <v>1775</v>
      </c>
      <c r="J8483" s="41">
        <v>7.2999999999999983E-3</v>
      </c>
      <c r="K8483" s="42">
        <v>12.957499999999998</v>
      </c>
      <c r="L8483" s="43">
        <v>0.78999999999999981</v>
      </c>
      <c r="M8483" s="42">
        <v>10.236424999999995</v>
      </c>
      <c r="N8483">
        <v>5</v>
      </c>
      <c r="O8483" s="43">
        <v>153</v>
      </c>
      <c r="P8483" s="42">
        <v>63.599999999999994</v>
      </c>
      <c r="Q8483" s="42">
        <v>18</v>
      </c>
      <c r="R8483" s="42">
        <v>7</v>
      </c>
    </row>
    <row r="8484" spans="1:18" x14ac:dyDescent="0.3">
      <c r="A8484" t="s">
        <v>3924</v>
      </c>
      <c r="B8484" s="17">
        <v>45218</v>
      </c>
      <c r="C8484" t="s">
        <v>3917</v>
      </c>
      <c r="D8484" t="s">
        <v>3918</v>
      </c>
      <c r="E8484" t="s">
        <v>3919</v>
      </c>
      <c r="F8484" t="s">
        <v>3931</v>
      </c>
      <c r="G8484" t="s">
        <v>3877</v>
      </c>
      <c r="H8484" t="s">
        <v>3922</v>
      </c>
      <c r="I8484">
        <v>2694</v>
      </c>
      <c r="J8484" s="41">
        <v>1.04E-2</v>
      </c>
      <c r="K8484" s="42">
        <v>28.017599999999998</v>
      </c>
      <c r="L8484" s="43">
        <v>0.96999999999999975</v>
      </c>
      <c r="M8484" s="42">
        <v>27.177071999999992</v>
      </c>
      <c r="N8484">
        <v>5</v>
      </c>
      <c r="O8484" s="43">
        <v>416</v>
      </c>
      <c r="P8484" s="42">
        <v>52.8</v>
      </c>
      <c r="Q8484" s="42">
        <v>1.5</v>
      </c>
      <c r="R8484" s="42">
        <v>0</v>
      </c>
    </row>
    <row r="8485" spans="1:18" x14ac:dyDescent="0.3">
      <c r="A8485" t="s">
        <v>3924</v>
      </c>
      <c r="B8485" s="17">
        <v>45219</v>
      </c>
      <c r="C8485" t="s">
        <v>3917</v>
      </c>
      <c r="D8485" t="s">
        <v>3918</v>
      </c>
      <c r="E8485" t="s">
        <v>3919</v>
      </c>
      <c r="F8485" t="s">
        <v>3931</v>
      </c>
      <c r="G8485" t="s">
        <v>3877</v>
      </c>
      <c r="H8485" t="s">
        <v>3922</v>
      </c>
      <c r="I8485">
        <v>1391</v>
      </c>
      <c r="J8485" s="41">
        <v>7.100000000000003E-3</v>
      </c>
      <c r="K8485" s="42">
        <v>9.8761000000000045</v>
      </c>
      <c r="L8485" s="43">
        <v>1.1899999999999997</v>
      </c>
      <c r="M8485" s="42">
        <v>11.752559000000003</v>
      </c>
      <c r="N8485">
        <v>3</v>
      </c>
      <c r="O8485" s="43">
        <v>274</v>
      </c>
      <c r="P8485" s="42">
        <v>63.599999999999994</v>
      </c>
      <c r="Q8485" s="42">
        <v>4.5</v>
      </c>
      <c r="R8485" s="42">
        <v>0</v>
      </c>
    </row>
    <row r="8486" spans="1:18" x14ac:dyDescent="0.3">
      <c r="A8486" t="s">
        <v>3924</v>
      </c>
      <c r="B8486" s="17">
        <v>45220</v>
      </c>
      <c r="C8486" t="s">
        <v>3917</v>
      </c>
      <c r="D8486" t="s">
        <v>3918</v>
      </c>
      <c r="E8486" t="s">
        <v>3919</v>
      </c>
      <c r="F8486" t="s">
        <v>3931</v>
      </c>
      <c r="G8486" t="s">
        <v>3877</v>
      </c>
      <c r="H8486" t="s">
        <v>3922</v>
      </c>
      <c r="I8486">
        <v>2348</v>
      </c>
      <c r="J8486" s="41">
        <v>1.04E-2</v>
      </c>
      <c r="K8486" s="42">
        <v>24.4192</v>
      </c>
      <c r="L8486" s="43">
        <v>0.60999999999999976</v>
      </c>
      <c r="M8486" s="42">
        <v>14.895711999999994</v>
      </c>
      <c r="N8486">
        <v>1</v>
      </c>
      <c r="O8486" s="43">
        <v>153</v>
      </c>
      <c r="P8486" s="42">
        <v>70.8</v>
      </c>
      <c r="Q8486" s="42">
        <v>3</v>
      </c>
      <c r="R8486" s="42">
        <v>4</v>
      </c>
    </row>
    <row r="8487" spans="1:18" x14ac:dyDescent="0.3">
      <c r="A8487" t="s">
        <v>3924</v>
      </c>
      <c r="B8487" s="17">
        <v>45221</v>
      </c>
      <c r="C8487" t="s">
        <v>3917</v>
      </c>
      <c r="D8487" t="s">
        <v>3918</v>
      </c>
      <c r="E8487" t="s">
        <v>3919</v>
      </c>
      <c r="F8487" t="s">
        <v>3931</v>
      </c>
      <c r="G8487" t="s">
        <v>3877</v>
      </c>
      <c r="H8487" t="s">
        <v>3922</v>
      </c>
      <c r="I8487">
        <v>2360</v>
      </c>
      <c r="J8487" s="41">
        <v>9.3999999999999986E-3</v>
      </c>
      <c r="K8487" s="42">
        <v>22.183999999999997</v>
      </c>
      <c r="L8487" s="43">
        <v>0.33999999999999997</v>
      </c>
      <c r="M8487" s="42">
        <v>7.5425599999999982</v>
      </c>
      <c r="N8487">
        <v>6</v>
      </c>
      <c r="O8487" s="43">
        <v>309</v>
      </c>
      <c r="P8487" s="42">
        <v>54</v>
      </c>
      <c r="Q8487" s="42">
        <v>3</v>
      </c>
      <c r="R8487" s="42">
        <v>0</v>
      </c>
    </row>
    <row r="8488" spans="1:18" x14ac:dyDescent="0.3">
      <c r="A8488" t="s">
        <v>3924</v>
      </c>
      <c r="B8488" s="17">
        <v>45222</v>
      </c>
      <c r="C8488" t="s">
        <v>3917</v>
      </c>
      <c r="D8488" t="s">
        <v>3918</v>
      </c>
      <c r="E8488" t="s">
        <v>3919</v>
      </c>
      <c r="F8488" t="s">
        <v>3931</v>
      </c>
      <c r="G8488" t="s">
        <v>3877</v>
      </c>
      <c r="H8488" t="s">
        <v>3922</v>
      </c>
      <c r="I8488">
        <v>2732</v>
      </c>
      <c r="J8488" s="41">
        <v>7.8000000000000014E-3</v>
      </c>
      <c r="K8488" s="42">
        <v>21.309600000000003</v>
      </c>
      <c r="L8488" s="43">
        <v>0.47999999999999982</v>
      </c>
      <c r="M8488" s="42">
        <v>10.228607999999998</v>
      </c>
      <c r="N8488">
        <v>5</v>
      </c>
      <c r="O8488" s="43">
        <v>381</v>
      </c>
      <c r="P8488" s="42">
        <v>62.4</v>
      </c>
      <c r="Q8488" s="42">
        <v>13.5</v>
      </c>
      <c r="R8488" s="42">
        <v>5</v>
      </c>
    </row>
    <row r="8489" spans="1:18" x14ac:dyDescent="0.3">
      <c r="A8489" t="s">
        <v>3924</v>
      </c>
      <c r="B8489" s="17">
        <v>45223</v>
      </c>
      <c r="C8489" t="s">
        <v>3917</v>
      </c>
      <c r="D8489" t="s">
        <v>3918</v>
      </c>
      <c r="E8489" t="s">
        <v>3919</v>
      </c>
      <c r="F8489" t="s">
        <v>3931</v>
      </c>
      <c r="G8489" t="s">
        <v>3877</v>
      </c>
      <c r="H8489" t="s">
        <v>3922</v>
      </c>
      <c r="I8489">
        <v>1912</v>
      </c>
      <c r="J8489" s="41">
        <v>6.8000000000000005E-3</v>
      </c>
      <c r="K8489" s="42">
        <v>13.001600000000002</v>
      </c>
      <c r="L8489" s="43">
        <v>1.1199999999999999</v>
      </c>
      <c r="M8489" s="42">
        <v>14.561792000000001</v>
      </c>
      <c r="N8489">
        <v>4</v>
      </c>
      <c r="O8489" s="43">
        <v>275</v>
      </c>
      <c r="P8489" s="42">
        <v>21.599999999999998</v>
      </c>
      <c r="Q8489" s="42">
        <v>9</v>
      </c>
      <c r="R8489" s="42">
        <v>4</v>
      </c>
    </row>
    <row r="8490" spans="1:18" x14ac:dyDescent="0.3">
      <c r="A8490" t="s">
        <v>3924</v>
      </c>
      <c r="B8490" s="17">
        <v>45224</v>
      </c>
      <c r="C8490" t="s">
        <v>3917</v>
      </c>
      <c r="D8490" t="s">
        <v>3918</v>
      </c>
      <c r="E8490" t="s">
        <v>3919</v>
      </c>
      <c r="F8490" t="s">
        <v>3931</v>
      </c>
      <c r="G8490" t="s">
        <v>3877</v>
      </c>
      <c r="H8490" t="s">
        <v>3922</v>
      </c>
      <c r="I8490">
        <v>2457</v>
      </c>
      <c r="J8490" s="41">
        <v>7.8000000000000022E-3</v>
      </c>
      <c r="K8490" s="42">
        <v>19.164600000000007</v>
      </c>
      <c r="L8490" s="43">
        <v>6.0000000000000026E-2</v>
      </c>
      <c r="M8490" s="42">
        <v>1.149876000000001</v>
      </c>
      <c r="N8490">
        <v>4</v>
      </c>
      <c r="O8490" s="43">
        <v>273</v>
      </c>
      <c r="P8490" s="42">
        <v>63.599999999999994</v>
      </c>
      <c r="Q8490" s="42">
        <v>3</v>
      </c>
      <c r="R8490" s="42">
        <v>5</v>
      </c>
    </row>
    <row r="8491" spans="1:18" x14ac:dyDescent="0.3">
      <c r="A8491" t="s">
        <v>3924</v>
      </c>
      <c r="B8491" s="17">
        <v>45225</v>
      </c>
      <c r="C8491" t="s">
        <v>3917</v>
      </c>
      <c r="D8491" t="s">
        <v>3918</v>
      </c>
      <c r="E8491" t="s">
        <v>3919</v>
      </c>
      <c r="F8491" t="s">
        <v>3931</v>
      </c>
      <c r="G8491" t="s">
        <v>3877</v>
      </c>
      <c r="H8491" t="s">
        <v>3922</v>
      </c>
      <c r="I8491">
        <v>1654</v>
      </c>
      <c r="J8491" s="41">
        <v>1.09E-2</v>
      </c>
      <c r="K8491" s="42">
        <v>18.028600000000001</v>
      </c>
      <c r="L8491" s="43">
        <v>1.0999999999999999</v>
      </c>
      <c r="M8491" s="42">
        <v>19.83146</v>
      </c>
      <c r="N8491">
        <v>1</v>
      </c>
      <c r="O8491" s="43">
        <v>47</v>
      </c>
      <c r="P8491" s="42">
        <v>32.4</v>
      </c>
      <c r="Q8491" s="42">
        <v>16.5</v>
      </c>
      <c r="R8491" s="42">
        <v>3</v>
      </c>
    </row>
    <row r="8492" spans="1:18" x14ac:dyDescent="0.3">
      <c r="A8492" t="s">
        <v>3924</v>
      </c>
      <c r="B8492" s="17">
        <v>45226</v>
      </c>
      <c r="C8492" t="s">
        <v>3917</v>
      </c>
      <c r="D8492" t="s">
        <v>3918</v>
      </c>
      <c r="E8492" t="s">
        <v>3919</v>
      </c>
      <c r="F8492" t="s">
        <v>3931</v>
      </c>
      <c r="G8492" t="s">
        <v>3877</v>
      </c>
      <c r="H8492" t="s">
        <v>3922</v>
      </c>
      <c r="I8492">
        <v>2035</v>
      </c>
      <c r="J8492" s="41">
        <v>8.9999999999999993E-3</v>
      </c>
      <c r="K8492" s="42">
        <v>18.314999999999998</v>
      </c>
      <c r="L8492" s="43">
        <v>0.16000000000000003</v>
      </c>
      <c r="M8492" s="42">
        <v>2.9304000000000001</v>
      </c>
      <c r="N8492">
        <v>5</v>
      </c>
      <c r="O8492" s="43">
        <v>441</v>
      </c>
      <c r="P8492" s="42">
        <v>50.4</v>
      </c>
      <c r="Q8492" s="42">
        <v>21</v>
      </c>
      <c r="R8492" s="42">
        <v>9</v>
      </c>
    </row>
    <row r="8493" spans="1:18" x14ac:dyDescent="0.3">
      <c r="A8493" t="s">
        <v>3924</v>
      </c>
      <c r="B8493" s="17">
        <v>45227</v>
      </c>
      <c r="C8493" t="s">
        <v>3917</v>
      </c>
      <c r="D8493" t="s">
        <v>3918</v>
      </c>
      <c r="E8493" t="s">
        <v>3919</v>
      </c>
      <c r="F8493" t="s">
        <v>3931</v>
      </c>
      <c r="G8493" t="s">
        <v>3877</v>
      </c>
      <c r="H8493" t="s">
        <v>3922</v>
      </c>
      <c r="I8493">
        <v>2678</v>
      </c>
      <c r="J8493" s="41">
        <v>1.0499999999999999E-2</v>
      </c>
      <c r="K8493" s="42">
        <v>28.118999999999996</v>
      </c>
      <c r="L8493" s="43">
        <v>1.1799999999999997</v>
      </c>
      <c r="M8493" s="42">
        <v>33.180419999999991</v>
      </c>
      <c r="N8493">
        <v>2</v>
      </c>
      <c r="O8493" s="43">
        <v>198</v>
      </c>
      <c r="P8493" s="42">
        <v>62.4</v>
      </c>
      <c r="Q8493" s="42">
        <v>7.5</v>
      </c>
      <c r="R8493" s="42">
        <v>1</v>
      </c>
    </row>
    <row r="8494" spans="1:18" x14ac:dyDescent="0.3">
      <c r="A8494" t="s">
        <v>3924</v>
      </c>
      <c r="B8494" s="17">
        <v>45228</v>
      </c>
      <c r="C8494" t="s">
        <v>3917</v>
      </c>
      <c r="D8494" t="s">
        <v>3918</v>
      </c>
      <c r="E8494" t="s">
        <v>3919</v>
      </c>
      <c r="F8494" t="s">
        <v>3931</v>
      </c>
      <c r="G8494" t="s">
        <v>3877</v>
      </c>
      <c r="H8494" t="s">
        <v>3922</v>
      </c>
      <c r="I8494">
        <v>1503</v>
      </c>
      <c r="J8494" s="41">
        <v>1.0999999999999999E-2</v>
      </c>
      <c r="K8494" s="42">
        <v>16.532999999999998</v>
      </c>
      <c r="L8494" s="43">
        <v>1.0399999999999998</v>
      </c>
      <c r="M8494" s="42">
        <v>17.194319999999994</v>
      </c>
      <c r="N8494">
        <v>2</v>
      </c>
      <c r="O8494" s="43">
        <v>91</v>
      </c>
      <c r="P8494" s="42">
        <v>78</v>
      </c>
      <c r="Q8494" s="42">
        <v>4.5</v>
      </c>
      <c r="R8494" s="42">
        <v>2</v>
      </c>
    </row>
    <row r="8495" spans="1:18" x14ac:dyDescent="0.3">
      <c r="A8495" t="s">
        <v>3924</v>
      </c>
      <c r="B8495" s="17">
        <v>45229</v>
      </c>
      <c r="C8495" t="s">
        <v>3917</v>
      </c>
      <c r="D8495" t="s">
        <v>3918</v>
      </c>
      <c r="E8495" t="s">
        <v>3919</v>
      </c>
      <c r="F8495" t="s">
        <v>3931</v>
      </c>
      <c r="G8495" t="s">
        <v>3877</v>
      </c>
      <c r="H8495" t="s">
        <v>3922</v>
      </c>
      <c r="I8495">
        <v>2583</v>
      </c>
      <c r="J8495" s="41">
        <v>9.2999999999999992E-3</v>
      </c>
      <c r="K8495" s="42">
        <v>24.021899999999999</v>
      </c>
      <c r="L8495" s="43">
        <v>0.88999999999999968</v>
      </c>
      <c r="M8495" s="42">
        <v>21.379490999999991</v>
      </c>
      <c r="N8495">
        <v>2</v>
      </c>
      <c r="O8495" s="43">
        <v>111</v>
      </c>
      <c r="P8495" s="42">
        <v>52.8</v>
      </c>
      <c r="Q8495" s="42">
        <v>7.5</v>
      </c>
      <c r="R8495" s="42">
        <v>3</v>
      </c>
    </row>
    <row r="8496" spans="1:18" x14ac:dyDescent="0.3">
      <c r="A8496" t="s">
        <v>3924</v>
      </c>
      <c r="B8496" s="17">
        <v>45230</v>
      </c>
      <c r="C8496" t="s">
        <v>3917</v>
      </c>
      <c r="D8496" t="s">
        <v>3918</v>
      </c>
      <c r="E8496" t="s">
        <v>3919</v>
      </c>
      <c r="F8496" t="s">
        <v>3931</v>
      </c>
      <c r="G8496" t="s">
        <v>3877</v>
      </c>
      <c r="H8496" t="s">
        <v>3922</v>
      </c>
      <c r="I8496">
        <v>2701</v>
      </c>
      <c r="J8496" s="41">
        <v>7.7000000000000002E-3</v>
      </c>
      <c r="K8496" s="42">
        <v>20.797699999999999</v>
      </c>
      <c r="L8496" s="43">
        <v>0.62999999999999978</v>
      </c>
      <c r="M8496" s="42">
        <v>13.102550999999995</v>
      </c>
      <c r="N8496">
        <v>3</v>
      </c>
      <c r="O8496" s="43">
        <v>132</v>
      </c>
      <c r="P8496" s="42">
        <v>50.4</v>
      </c>
      <c r="Q8496" s="42">
        <v>3</v>
      </c>
      <c r="R8496" s="42">
        <v>2</v>
      </c>
    </row>
    <row r="8497" spans="1:18" x14ac:dyDescent="0.3">
      <c r="A8497" t="s">
        <v>3924</v>
      </c>
      <c r="B8497" s="17">
        <v>45231</v>
      </c>
      <c r="C8497" t="s">
        <v>3917</v>
      </c>
      <c r="D8497" t="s">
        <v>3918</v>
      </c>
      <c r="E8497" t="s">
        <v>3919</v>
      </c>
      <c r="F8497" t="s">
        <v>3931</v>
      </c>
      <c r="G8497" t="s">
        <v>3877</v>
      </c>
      <c r="H8497" t="s">
        <v>3922</v>
      </c>
      <c r="I8497">
        <v>1967</v>
      </c>
      <c r="J8497" s="41">
        <v>6.2000000000000006E-3</v>
      </c>
      <c r="K8497" s="42">
        <v>12.195400000000001</v>
      </c>
      <c r="L8497" s="43">
        <v>0.47999999999999982</v>
      </c>
      <c r="M8497" s="42">
        <v>5.8537919999999986</v>
      </c>
      <c r="N8497">
        <v>1</v>
      </c>
      <c r="O8497" s="43">
        <v>153</v>
      </c>
      <c r="P8497" s="42">
        <v>78</v>
      </c>
      <c r="Q8497" s="42">
        <v>6</v>
      </c>
      <c r="R8497" s="42">
        <v>0</v>
      </c>
    </row>
    <row r="8498" spans="1:18" x14ac:dyDescent="0.3">
      <c r="A8498" t="s">
        <v>3924</v>
      </c>
      <c r="B8498" s="17">
        <v>45232</v>
      </c>
      <c r="C8498" t="s">
        <v>3917</v>
      </c>
      <c r="D8498" t="s">
        <v>3918</v>
      </c>
      <c r="E8498" t="s">
        <v>3919</v>
      </c>
      <c r="F8498" t="s">
        <v>3931</v>
      </c>
      <c r="G8498" t="s">
        <v>3877</v>
      </c>
      <c r="H8498" t="s">
        <v>3922</v>
      </c>
      <c r="I8498">
        <v>2177</v>
      </c>
      <c r="J8498" s="41">
        <v>9.2999999999999992E-3</v>
      </c>
      <c r="K8498" s="42">
        <v>20.246099999999998</v>
      </c>
      <c r="L8498" s="43">
        <v>0.91999999999999971</v>
      </c>
      <c r="M8498" s="42">
        <v>18.626411999999991</v>
      </c>
      <c r="N8498">
        <v>4</v>
      </c>
      <c r="O8498" s="43">
        <v>301</v>
      </c>
      <c r="P8498" s="42">
        <v>51.6</v>
      </c>
      <c r="Q8498" s="42">
        <v>0</v>
      </c>
      <c r="R8498" s="42">
        <v>4</v>
      </c>
    </row>
    <row r="8499" spans="1:18" x14ac:dyDescent="0.3">
      <c r="A8499" t="s">
        <v>3924</v>
      </c>
      <c r="B8499" s="17">
        <v>45233</v>
      </c>
      <c r="C8499" t="s">
        <v>3917</v>
      </c>
      <c r="D8499" t="s">
        <v>3918</v>
      </c>
      <c r="E8499" t="s">
        <v>3919</v>
      </c>
      <c r="F8499" t="s">
        <v>3931</v>
      </c>
      <c r="G8499" t="s">
        <v>3877</v>
      </c>
      <c r="H8499" t="s">
        <v>3922</v>
      </c>
      <c r="I8499">
        <v>2068</v>
      </c>
      <c r="J8499" s="41">
        <v>9.5000000000000015E-3</v>
      </c>
      <c r="K8499" s="42">
        <v>19.646000000000004</v>
      </c>
      <c r="L8499" s="43">
        <v>1.2399999999999998</v>
      </c>
      <c r="M8499" s="42">
        <v>24.361039999999999</v>
      </c>
      <c r="N8499">
        <v>2</v>
      </c>
      <c r="O8499" s="43">
        <v>137</v>
      </c>
      <c r="P8499" s="42">
        <v>40.799999999999997</v>
      </c>
      <c r="Q8499" s="42">
        <v>1.5</v>
      </c>
      <c r="R8499" s="42">
        <v>4</v>
      </c>
    </row>
    <row r="8500" spans="1:18" x14ac:dyDescent="0.3">
      <c r="A8500" t="s">
        <v>3924</v>
      </c>
      <c r="B8500" s="17">
        <v>45234</v>
      </c>
      <c r="C8500" t="s">
        <v>3917</v>
      </c>
      <c r="D8500" t="s">
        <v>3918</v>
      </c>
      <c r="E8500" t="s">
        <v>3919</v>
      </c>
      <c r="F8500" t="s">
        <v>3931</v>
      </c>
      <c r="G8500" t="s">
        <v>3877</v>
      </c>
      <c r="H8500" t="s">
        <v>3922</v>
      </c>
      <c r="I8500">
        <v>2712</v>
      </c>
      <c r="J8500" s="41">
        <v>8.5000000000000006E-3</v>
      </c>
      <c r="K8500" s="42">
        <v>23.052000000000003</v>
      </c>
      <c r="L8500" s="43">
        <v>0.70999999999999974</v>
      </c>
      <c r="M8500" s="42">
        <v>16.366919999999997</v>
      </c>
      <c r="N8500">
        <v>3</v>
      </c>
      <c r="O8500" s="43">
        <v>144</v>
      </c>
      <c r="P8500" s="42">
        <v>44.4</v>
      </c>
      <c r="Q8500" s="42">
        <v>19.5</v>
      </c>
      <c r="R8500" s="42">
        <v>2</v>
      </c>
    </row>
    <row r="8501" spans="1:18" x14ac:dyDescent="0.3">
      <c r="A8501" t="s">
        <v>3924</v>
      </c>
      <c r="B8501" s="17">
        <v>45235</v>
      </c>
      <c r="C8501" t="s">
        <v>3917</v>
      </c>
      <c r="D8501" t="s">
        <v>3918</v>
      </c>
      <c r="E8501" t="s">
        <v>3919</v>
      </c>
      <c r="F8501" t="s">
        <v>3931</v>
      </c>
      <c r="G8501" t="s">
        <v>3877</v>
      </c>
      <c r="H8501" t="s">
        <v>3922</v>
      </c>
      <c r="I8501">
        <v>2063</v>
      </c>
      <c r="J8501" s="41">
        <v>1.0200000000000002E-2</v>
      </c>
      <c r="K8501" s="42">
        <v>21.042600000000004</v>
      </c>
      <c r="L8501" s="43">
        <v>0.69999999999999973</v>
      </c>
      <c r="M8501" s="42">
        <v>14.729819999999997</v>
      </c>
      <c r="N8501">
        <v>5</v>
      </c>
      <c r="O8501" s="43">
        <v>287</v>
      </c>
      <c r="P8501" s="42">
        <v>30</v>
      </c>
      <c r="Q8501" s="42">
        <v>4.5</v>
      </c>
      <c r="R8501" s="42">
        <v>0</v>
      </c>
    </row>
    <row r="8502" spans="1:18" x14ac:dyDescent="0.3">
      <c r="A8502" t="s">
        <v>3924</v>
      </c>
      <c r="B8502" s="17">
        <v>45236</v>
      </c>
      <c r="C8502" t="s">
        <v>3917</v>
      </c>
      <c r="D8502" t="s">
        <v>3918</v>
      </c>
      <c r="E8502" t="s">
        <v>3919</v>
      </c>
      <c r="F8502" t="s">
        <v>3931</v>
      </c>
      <c r="G8502" t="s">
        <v>3877</v>
      </c>
      <c r="H8502" t="s">
        <v>3922</v>
      </c>
      <c r="I8502">
        <v>2404</v>
      </c>
      <c r="J8502" s="41">
        <v>7.9000000000000008E-3</v>
      </c>
      <c r="K8502" s="42">
        <v>18.991600000000002</v>
      </c>
      <c r="L8502" s="43">
        <v>0.98999999999999977</v>
      </c>
      <c r="M8502" s="42">
        <v>18.801683999999998</v>
      </c>
      <c r="N8502">
        <v>3</v>
      </c>
      <c r="O8502" s="43">
        <v>249</v>
      </c>
      <c r="P8502" s="42">
        <v>40.799999999999997</v>
      </c>
      <c r="Q8502" s="42">
        <v>7.5</v>
      </c>
      <c r="R8502" s="42">
        <v>0</v>
      </c>
    </row>
    <row r="8503" spans="1:18" x14ac:dyDescent="0.3">
      <c r="A8503" t="s">
        <v>3924</v>
      </c>
      <c r="B8503" s="17">
        <v>45237</v>
      </c>
      <c r="C8503" t="s">
        <v>3917</v>
      </c>
      <c r="D8503" t="s">
        <v>3918</v>
      </c>
      <c r="E8503" t="s">
        <v>3919</v>
      </c>
      <c r="F8503" t="s">
        <v>3931</v>
      </c>
      <c r="G8503" t="s">
        <v>3877</v>
      </c>
      <c r="H8503" t="s">
        <v>3922</v>
      </c>
      <c r="I8503">
        <v>1977</v>
      </c>
      <c r="J8503" s="41">
        <v>7.0999999999999995E-3</v>
      </c>
      <c r="K8503" s="42">
        <v>14.0367</v>
      </c>
      <c r="L8503" s="43">
        <v>1.1899999999999997</v>
      </c>
      <c r="M8503" s="42">
        <v>16.703672999999995</v>
      </c>
      <c r="N8503">
        <v>4</v>
      </c>
      <c r="O8503" s="43">
        <v>275</v>
      </c>
      <c r="P8503" s="42">
        <v>68.399999999999991</v>
      </c>
      <c r="Q8503" s="42">
        <v>7.5</v>
      </c>
      <c r="R8503" s="42">
        <v>4</v>
      </c>
    </row>
    <row r="8504" spans="1:18" x14ac:dyDescent="0.3">
      <c r="A8504" t="s">
        <v>3924</v>
      </c>
      <c r="B8504" s="17">
        <v>45238</v>
      </c>
      <c r="C8504" t="s">
        <v>3917</v>
      </c>
      <c r="D8504" t="s">
        <v>3918</v>
      </c>
      <c r="E8504" t="s">
        <v>3919</v>
      </c>
      <c r="F8504" t="s">
        <v>3931</v>
      </c>
      <c r="G8504" t="s">
        <v>3877</v>
      </c>
      <c r="H8504" t="s">
        <v>3922</v>
      </c>
      <c r="I8504">
        <v>2203</v>
      </c>
      <c r="J8504" s="41">
        <v>1.0699999999999999E-2</v>
      </c>
      <c r="K8504" s="42">
        <v>23.572099999999999</v>
      </c>
      <c r="L8504" s="43">
        <v>0.66999999999999982</v>
      </c>
      <c r="M8504" s="42">
        <v>15.793306999999995</v>
      </c>
      <c r="N8504">
        <v>1</v>
      </c>
      <c r="O8504" s="43">
        <v>200</v>
      </c>
      <c r="P8504" s="42">
        <v>78</v>
      </c>
      <c r="Q8504" s="42">
        <v>22.5</v>
      </c>
      <c r="R8504" s="42">
        <v>6</v>
      </c>
    </row>
    <row r="8505" spans="1:18" x14ac:dyDescent="0.3">
      <c r="A8505" t="s">
        <v>3924</v>
      </c>
      <c r="B8505" s="17">
        <v>45239</v>
      </c>
      <c r="C8505" t="s">
        <v>3917</v>
      </c>
      <c r="D8505" t="s">
        <v>3918</v>
      </c>
      <c r="E8505" t="s">
        <v>3919</v>
      </c>
      <c r="F8505" t="s">
        <v>3931</v>
      </c>
      <c r="G8505" t="s">
        <v>3877</v>
      </c>
      <c r="H8505" t="s">
        <v>3922</v>
      </c>
      <c r="I8505">
        <v>2025</v>
      </c>
      <c r="J8505" s="41">
        <v>3.5000000000000005E-3</v>
      </c>
      <c r="K8505" s="42">
        <v>7.0875000000000012</v>
      </c>
      <c r="L8505" s="43">
        <v>8.0000000000000057E-2</v>
      </c>
      <c r="M8505" s="42">
        <v>0.5670000000000005</v>
      </c>
      <c r="N8505">
        <v>2</v>
      </c>
      <c r="O8505" s="43">
        <v>136</v>
      </c>
      <c r="P8505" s="42">
        <v>49.199999999999996</v>
      </c>
      <c r="Q8505" s="42">
        <v>1.5</v>
      </c>
      <c r="R8505" s="42">
        <v>2</v>
      </c>
    </row>
    <row r="8506" spans="1:18" x14ac:dyDescent="0.3">
      <c r="A8506" t="s">
        <v>3924</v>
      </c>
      <c r="B8506" s="17">
        <v>45240</v>
      </c>
      <c r="C8506" t="s">
        <v>3917</v>
      </c>
      <c r="D8506" t="s">
        <v>3918</v>
      </c>
      <c r="E8506" t="s">
        <v>3919</v>
      </c>
      <c r="F8506" t="s">
        <v>3931</v>
      </c>
      <c r="G8506" t="s">
        <v>3877</v>
      </c>
      <c r="H8506" t="s">
        <v>3922</v>
      </c>
      <c r="I8506">
        <v>2683</v>
      </c>
      <c r="J8506" s="41">
        <v>6.6000000000000026E-3</v>
      </c>
      <c r="K8506" s="42">
        <v>17.707800000000006</v>
      </c>
      <c r="L8506" s="43">
        <v>1.0699999999999998</v>
      </c>
      <c r="M8506" s="42">
        <v>18.947346000000003</v>
      </c>
      <c r="N8506">
        <v>5</v>
      </c>
      <c r="O8506" s="43">
        <v>431</v>
      </c>
      <c r="P8506" s="42">
        <v>67.2</v>
      </c>
      <c r="Q8506" s="42">
        <v>12</v>
      </c>
      <c r="R8506" s="42">
        <v>7</v>
      </c>
    </row>
    <row r="8507" spans="1:18" x14ac:dyDescent="0.3">
      <c r="A8507" t="s">
        <v>3924</v>
      </c>
      <c r="B8507" s="17">
        <v>45241</v>
      </c>
      <c r="C8507" t="s">
        <v>3917</v>
      </c>
      <c r="D8507" t="s">
        <v>3918</v>
      </c>
      <c r="E8507" t="s">
        <v>3919</v>
      </c>
      <c r="F8507" t="s">
        <v>3931</v>
      </c>
      <c r="G8507" t="s">
        <v>3877</v>
      </c>
      <c r="H8507" t="s">
        <v>3922</v>
      </c>
      <c r="I8507">
        <v>2246</v>
      </c>
      <c r="J8507" s="41">
        <v>9.7999999999999997E-3</v>
      </c>
      <c r="K8507" s="42">
        <v>22.0108</v>
      </c>
      <c r="L8507" s="43">
        <v>1.0799999999999998</v>
      </c>
      <c r="M8507" s="42">
        <v>23.771663999999998</v>
      </c>
      <c r="N8507">
        <v>5</v>
      </c>
      <c r="O8507" s="43">
        <v>343</v>
      </c>
      <c r="P8507" s="42">
        <v>34.799999999999997</v>
      </c>
      <c r="Q8507" s="42">
        <v>16.5</v>
      </c>
      <c r="R8507" s="42">
        <v>4</v>
      </c>
    </row>
    <row r="8508" spans="1:18" x14ac:dyDescent="0.3">
      <c r="A8508" t="s">
        <v>3924</v>
      </c>
      <c r="B8508" s="17">
        <v>45242</v>
      </c>
      <c r="C8508" t="s">
        <v>3917</v>
      </c>
      <c r="D8508" t="s">
        <v>3918</v>
      </c>
      <c r="E8508" t="s">
        <v>3919</v>
      </c>
      <c r="F8508" t="s">
        <v>3931</v>
      </c>
      <c r="G8508" t="s">
        <v>3877</v>
      </c>
      <c r="H8508" t="s">
        <v>3922</v>
      </c>
      <c r="I8508">
        <v>2063</v>
      </c>
      <c r="J8508" s="41">
        <v>1.01E-2</v>
      </c>
      <c r="K8508" s="42">
        <v>20.836299999999998</v>
      </c>
      <c r="L8508" s="43">
        <v>1.0000000000000023E-2</v>
      </c>
      <c r="M8508" s="42">
        <v>0.20836300000000046</v>
      </c>
      <c r="N8508">
        <v>1</v>
      </c>
      <c r="O8508" s="43">
        <v>77</v>
      </c>
      <c r="P8508" s="42">
        <v>38.4</v>
      </c>
      <c r="Q8508" s="42">
        <v>12</v>
      </c>
      <c r="R8508" s="42">
        <v>4</v>
      </c>
    </row>
    <row r="8509" spans="1:18" x14ac:dyDescent="0.3">
      <c r="A8509" t="s">
        <v>3924</v>
      </c>
      <c r="B8509" s="17">
        <v>45243</v>
      </c>
      <c r="C8509" t="s">
        <v>3917</v>
      </c>
      <c r="D8509" t="s">
        <v>3918</v>
      </c>
      <c r="E8509" t="s">
        <v>3919</v>
      </c>
      <c r="F8509" t="s">
        <v>3931</v>
      </c>
      <c r="G8509" t="s">
        <v>3877</v>
      </c>
      <c r="H8509" t="s">
        <v>3922</v>
      </c>
      <c r="I8509">
        <v>2693</v>
      </c>
      <c r="J8509" s="41">
        <v>9.7999999999999997E-3</v>
      </c>
      <c r="K8509" s="42">
        <v>26.391400000000001</v>
      </c>
      <c r="L8509" s="43">
        <v>0.49999999999999983</v>
      </c>
      <c r="M8509" s="42">
        <v>13.195699999999997</v>
      </c>
      <c r="N8509">
        <v>1</v>
      </c>
      <c r="O8509" s="43">
        <v>165</v>
      </c>
      <c r="P8509" s="42">
        <v>19.2</v>
      </c>
      <c r="Q8509" s="42">
        <v>6</v>
      </c>
      <c r="R8509" s="42">
        <v>8</v>
      </c>
    </row>
    <row r="8510" spans="1:18" x14ac:dyDescent="0.3">
      <c r="A8510" t="s">
        <v>3924</v>
      </c>
      <c r="B8510" s="17">
        <v>45244</v>
      </c>
      <c r="C8510" t="s">
        <v>3917</v>
      </c>
      <c r="D8510" t="s">
        <v>3918</v>
      </c>
      <c r="E8510" t="s">
        <v>3919</v>
      </c>
      <c r="F8510" t="s">
        <v>3931</v>
      </c>
      <c r="G8510" t="s">
        <v>3877</v>
      </c>
      <c r="H8510" t="s">
        <v>3922</v>
      </c>
      <c r="I8510">
        <v>1825</v>
      </c>
      <c r="J8510" s="41">
        <v>9.5000000000000015E-3</v>
      </c>
      <c r="K8510" s="42">
        <v>17.337500000000002</v>
      </c>
      <c r="L8510" s="43">
        <v>0.72999999999999976</v>
      </c>
      <c r="M8510" s="42">
        <v>12.656374999999997</v>
      </c>
      <c r="N8510">
        <v>4</v>
      </c>
      <c r="O8510" s="43">
        <v>306</v>
      </c>
      <c r="P8510" s="42">
        <v>48</v>
      </c>
      <c r="Q8510" s="42">
        <v>18</v>
      </c>
      <c r="R8510" s="42">
        <v>4</v>
      </c>
    </row>
    <row r="8511" spans="1:18" x14ac:dyDescent="0.3">
      <c r="A8511" t="s">
        <v>3924</v>
      </c>
      <c r="B8511" s="17">
        <v>45245</v>
      </c>
      <c r="C8511" t="s">
        <v>3917</v>
      </c>
      <c r="D8511" t="s">
        <v>3918</v>
      </c>
      <c r="E8511" t="s">
        <v>3919</v>
      </c>
      <c r="F8511" t="s">
        <v>3931</v>
      </c>
      <c r="G8511" t="s">
        <v>3877</v>
      </c>
      <c r="H8511" t="s">
        <v>3922</v>
      </c>
      <c r="I8511">
        <v>2371</v>
      </c>
      <c r="J8511" s="41">
        <v>5.1999999999999989E-3</v>
      </c>
      <c r="K8511" s="42">
        <v>12.329199999999997</v>
      </c>
      <c r="L8511" s="43">
        <v>1.2199999999999998</v>
      </c>
      <c r="M8511" s="42">
        <v>15.041623999999993</v>
      </c>
      <c r="N8511">
        <v>4</v>
      </c>
      <c r="O8511" s="43">
        <v>311</v>
      </c>
      <c r="P8511" s="42">
        <v>70.8</v>
      </c>
      <c r="Q8511" s="42">
        <v>13.5</v>
      </c>
      <c r="R8511" s="42">
        <v>2</v>
      </c>
    </row>
    <row r="8512" spans="1:18" x14ac:dyDescent="0.3">
      <c r="A8512" t="s">
        <v>3924</v>
      </c>
      <c r="B8512" s="17">
        <v>45246</v>
      </c>
      <c r="C8512" t="s">
        <v>3917</v>
      </c>
      <c r="D8512" t="s">
        <v>3918</v>
      </c>
      <c r="E8512" t="s">
        <v>3919</v>
      </c>
      <c r="F8512" t="s">
        <v>3931</v>
      </c>
      <c r="G8512" t="s">
        <v>3877</v>
      </c>
      <c r="H8512" t="s">
        <v>3922</v>
      </c>
      <c r="I8512">
        <v>2625</v>
      </c>
      <c r="J8512" s="41">
        <v>7.3999999999999995E-3</v>
      </c>
      <c r="K8512" s="42">
        <v>19.424999999999997</v>
      </c>
      <c r="L8512" s="43">
        <v>0.5299999999999998</v>
      </c>
      <c r="M8512" s="42">
        <v>10.295249999999994</v>
      </c>
      <c r="N8512">
        <v>5</v>
      </c>
      <c r="O8512" s="43">
        <v>263</v>
      </c>
      <c r="P8512" s="42">
        <v>69.599999999999994</v>
      </c>
      <c r="Q8512" s="42">
        <v>10.5</v>
      </c>
      <c r="R8512" s="42">
        <v>2</v>
      </c>
    </row>
    <row r="8513" spans="1:18" x14ac:dyDescent="0.3">
      <c r="A8513" t="s">
        <v>3924</v>
      </c>
      <c r="B8513" s="17">
        <v>45247</v>
      </c>
      <c r="C8513" t="s">
        <v>3917</v>
      </c>
      <c r="D8513" t="s">
        <v>3918</v>
      </c>
      <c r="E8513" t="s">
        <v>3919</v>
      </c>
      <c r="F8513" t="s">
        <v>3931</v>
      </c>
      <c r="G8513" t="s">
        <v>3877</v>
      </c>
      <c r="H8513" t="s">
        <v>3922</v>
      </c>
      <c r="I8513">
        <v>2620</v>
      </c>
      <c r="J8513" s="41">
        <v>6.5000000000000006E-3</v>
      </c>
      <c r="K8513" s="42">
        <v>17.03</v>
      </c>
      <c r="L8513" s="43">
        <v>1.1199999999999999</v>
      </c>
      <c r="M8513" s="42">
        <v>19.073599999999999</v>
      </c>
      <c r="N8513">
        <v>5</v>
      </c>
      <c r="O8513" s="43">
        <v>316</v>
      </c>
      <c r="P8513" s="42">
        <v>39.6</v>
      </c>
      <c r="Q8513" s="42">
        <v>9</v>
      </c>
      <c r="R8513" s="42">
        <v>1</v>
      </c>
    </row>
    <row r="8514" spans="1:18" x14ac:dyDescent="0.3">
      <c r="A8514" t="s">
        <v>3924</v>
      </c>
      <c r="B8514" s="17">
        <v>45248</v>
      </c>
      <c r="C8514" t="s">
        <v>3917</v>
      </c>
      <c r="D8514" t="s">
        <v>3918</v>
      </c>
      <c r="E8514" t="s">
        <v>3919</v>
      </c>
      <c r="F8514" t="s">
        <v>3931</v>
      </c>
      <c r="G8514" t="s">
        <v>3877</v>
      </c>
      <c r="H8514" t="s">
        <v>3922</v>
      </c>
      <c r="I8514">
        <v>2064</v>
      </c>
      <c r="J8514" s="41">
        <v>5.3E-3</v>
      </c>
      <c r="K8514" s="42">
        <v>10.9392</v>
      </c>
      <c r="L8514" s="43">
        <v>0.67999999999999983</v>
      </c>
      <c r="M8514" s="42">
        <v>7.4386559999999982</v>
      </c>
      <c r="N8514">
        <v>4</v>
      </c>
      <c r="O8514" s="43">
        <v>282</v>
      </c>
      <c r="P8514" s="42">
        <v>32.4</v>
      </c>
      <c r="Q8514" s="42">
        <v>15</v>
      </c>
      <c r="R8514" s="42">
        <v>2</v>
      </c>
    </row>
    <row r="8515" spans="1:18" x14ac:dyDescent="0.3">
      <c r="A8515" t="s">
        <v>3924</v>
      </c>
      <c r="B8515" s="17">
        <v>45249</v>
      </c>
      <c r="C8515" t="s">
        <v>3917</v>
      </c>
      <c r="D8515" t="s">
        <v>3918</v>
      </c>
      <c r="E8515" t="s">
        <v>3919</v>
      </c>
      <c r="F8515" t="s">
        <v>3931</v>
      </c>
      <c r="G8515" t="s">
        <v>3877</v>
      </c>
      <c r="H8515" t="s">
        <v>3922</v>
      </c>
      <c r="I8515">
        <v>1621</v>
      </c>
      <c r="J8515" s="41">
        <v>9.5999999999999992E-3</v>
      </c>
      <c r="K8515" s="42">
        <v>15.561599999999999</v>
      </c>
      <c r="L8515" s="43">
        <v>0.92999999999999972</v>
      </c>
      <c r="M8515" s="42">
        <v>14.472287999999994</v>
      </c>
      <c r="N8515">
        <v>3</v>
      </c>
      <c r="O8515" s="43">
        <v>291</v>
      </c>
      <c r="P8515" s="42">
        <v>36</v>
      </c>
      <c r="Q8515" s="42">
        <v>4.5</v>
      </c>
      <c r="R8515" s="42">
        <v>9</v>
      </c>
    </row>
    <row r="8516" spans="1:18" x14ac:dyDescent="0.3">
      <c r="A8516" t="s">
        <v>3924</v>
      </c>
      <c r="B8516" s="17">
        <v>45250</v>
      </c>
      <c r="C8516" t="s">
        <v>3917</v>
      </c>
      <c r="D8516" t="s">
        <v>3918</v>
      </c>
      <c r="E8516" t="s">
        <v>3919</v>
      </c>
      <c r="F8516" t="s">
        <v>3931</v>
      </c>
      <c r="G8516" t="s">
        <v>3877</v>
      </c>
      <c r="H8516" t="s">
        <v>3922</v>
      </c>
      <c r="I8516">
        <v>2495</v>
      </c>
      <c r="J8516" s="41">
        <v>6.7999999999999996E-3</v>
      </c>
      <c r="K8516" s="42">
        <v>16.965999999999998</v>
      </c>
      <c r="L8516" s="43">
        <v>0.82999999999999985</v>
      </c>
      <c r="M8516" s="42">
        <v>14.081779999999995</v>
      </c>
      <c r="N8516">
        <v>1</v>
      </c>
      <c r="O8516" s="43">
        <v>195</v>
      </c>
      <c r="P8516" s="42">
        <v>37.199999999999996</v>
      </c>
      <c r="Q8516" s="42">
        <v>9</v>
      </c>
      <c r="R8516" s="42">
        <v>0</v>
      </c>
    </row>
    <row r="8517" spans="1:18" x14ac:dyDescent="0.3">
      <c r="A8517" t="s">
        <v>3924</v>
      </c>
      <c r="B8517" s="17">
        <v>45251</v>
      </c>
      <c r="C8517" t="s">
        <v>3917</v>
      </c>
      <c r="D8517" t="s">
        <v>3918</v>
      </c>
      <c r="E8517" t="s">
        <v>3919</v>
      </c>
      <c r="F8517" t="s">
        <v>3931</v>
      </c>
      <c r="G8517" t="s">
        <v>3877</v>
      </c>
      <c r="H8517" t="s">
        <v>3922</v>
      </c>
      <c r="I8517">
        <v>1679</v>
      </c>
      <c r="J8517" s="41">
        <v>7.0000000000000001E-3</v>
      </c>
      <c r="K8517" s="42">
        <v>11.753</v>
      </c>
      <c r="L8517" s="43">
        <v>0.30000000000000004</v>
      </c>
      <c r="M8517" s="42">
        <v>3.5259000000000005</v>
      </c>
      <c r="N8517">
        <v>6</v>
      </c>
      <c r="O8517" s="43">
        <v>284</v>
      </c>
      <c r="P8517" s="42">
        <v>56.4</v>
      </c>
      <c r="Q8517" s="42">
        <v>9</v>
      </c>
      <c r="R8517" s="42">
        <v>9</v>
      </c>
    </row>
    <row r="8518" spans="1:18" x14ac:dyDescent="0.3">
      <c r="A8518" t="s">
        <v>3924</v>
      </c>
      <c r="B8518" s="17">
        <v>45252</v>
      </c>
      <c r="C8518" t="s">
        <v>3917</v>
      </c>
      <c r="D8518" t="s">
        <v>3918</v>
      </c>
      <c r="E8518" t="s">
        <v>3919</v>
      </c>
      <c r="F8518" t="s">
        <v>3931</v>
      </c>
      <c r="G8518" t="s">
        <v>3877</v>
      </c>
      <c r="H8518" t="s">
        <v>3922</v>
      </c>
      <c r="I8518">
        <v>2439</v>
      </c>
      <c r="J8518" s="41">
        <v>8.6E-3</v>
      </c>
      <c r="K8518" s="42">
        <v>20.9754</v>
      </c>
      <c r="L8518" s="43">
        <v>1.0699999999999998</v>
      </c>
      <c r="M8518" s="42">
        <v>22.443677999999998</v>
      </c>
      <c r="N8518">
        <v>5</v>
      </c>
      <c r="O8518" s="43">
        <v>197</v>
      </c>
      <c r="P8518" s="42">
        <v>40.799999999999997</v>
      </c>
      <c r="Q8518" s="42">
        <v>10.5</v>
      </c>
      <c r="R8518" s="42">
        <v>1</v>
      </c>
    </row>
    <row r="8519" spans="1:18" x14ac:dyDescent="0.3">
      <c r="A8519" t="s">
        <v>3924</v>
      </c>
      <c r="B8519" s="17">
        <v>45253</v>
      </c>
      <c r="C8519" t="s">
        <v>3917</v>
      </c>
      <c r="D8519" t="s">
        <v>3918</v>
      </c>
      <c r="E8519" t="s">
        <v>3919</v>
      </c>
      <c r="F8519" t="s">
        <v>3931</v>
      </c>
      <c r="G8519" t="s">
        <v>3877</v>
      </c>
      <c r="H8519" t="s">
        <v>3922</v>
      </c>
      <c r="I8519">
        <v>2489</v>
      </c>
      <c r="J8519" s="41">
        <v>7.3000000000000001E-3</v>
      </c>
      <c r="K8519" s="42">
        <v>18.169699999999999</v>
      </c>
      <c r="L8519" s="43">
        <v>0.62999999999999978</v>
      </c>
      <c r="M8519" s="42">
        <v>11.446910999999995</v>
      </c>
      <c r="N8519">
        <v>6</v>
      </c>
      <c r="O8519" s="43">
        <v>375</v>
      </c>
      <c r="P8519" s="42">
        <v>56.4</v>
      </c>
      <c r="Q8519" s="42">
        <v>1.5</v>
      </c>
      <c r="R8519" s="42">
        <v>0</v>
      </c>
    </row>
    <row r="8520" spans="1:18" x14ac:dyDescent="0.3">
      <c r="A8520" t="s">
        <v>3924</v>
      </c>
      <c r="B8520" s="17">
        <v>45254</v>
      </c>
      <c r="C8520" t="s">
        <v>3917</v>
      </c>
      <c r="D8520" t="s">
        <v>3918</v>
      </c>
      <c r="E8520" t="s">
        <v>3919</v>
      </c>
      <c r="F8520" t="s">
        <v>3931</v>
      </c>
      <c r="G8520" t="s">
        <v>3877</v>
      </c>
      <c r="H8520" t="s">
        <v>3922</v>
      </c>
      <c r="I8520">
        <v>2372</v>
      </c>
      <c r="J8520" s="41">
        <v>8.0999999999999996E-3</v>
      </c>
      <c r="K8520" s="42">
        <v>19.213200000000001</v>
      </c>
      <c r="L8520" s="43">
        <v>1.2399999999999998</v>
      </c>
      <c r="M8520" s="42">
        <v>23.824367999999996</v>
      </c>
      <c r="N8520">
        <v>4</v>
      </c>
      <c r="O8520" s="43">
        <v>294</v>
      </c>
      <c r="P8520" s="42">
        <v>84</v>
      </c>
      <c r="Q8520" s="42">
        <v>0</v>
      </c>
      <c r="R8520" s="42">
        <v>1</v>
      </c>
    </row>
    <row r="8521" spans="1:18" x14ac:dyDescent="0.3">
      <c r="A8521" t="s">
        <v>3924</v>
      </c>
      <c r="B8521" s="17">
        <v>45255</v>
      </c>
      <c r="C8521" t="s">
        <v>3917</v>
      </c>
      <c r="D8521" t="s">
        <v>3918</v>
      </c>
      <c r="E8521" t="s">
        <v>3919</v>
      </c>
      <c r="F8521" t="s">
        <v>3931</v>
      </c>
      <c r="G8521" t="s">
        <v>3877</v>
      </c>
      <c r="H8521" t="s">
        <v>3922</v>
      </c>
      <c r="I8521">
        <v>1630</v>
      </c>
      <c r="J8521" s="41">
        <v>1.3100000000000001E-2</v>
      </c>
      <c r="K8521" s="42">
        <v>21.353000000000002</v>
      </c>
      <c r="L8521" s="43">
        <v>7.0000000000000034E-2</v>
      </c>
      <c r="M8521" s="42">
        <v>1.4947100000000009</v>
      </c>
      <c r="N8521">
        <v>5</v>
      </c>
      <c r="O8521" s="43">
        <v>317</v>
      </c>
      <c r="P8521" s="42">
        <v>46.8</v>
      </c>
      <c r="Q8521" s="42">
        <v>12</v>
      </c>
      <c r="R8521" s="42">
        <v>6</v>
      </c>
    </row>
    <row r="8522" spans="1:18" x14ac:dyDescent="0.3">
      <c r="A8522" t="s">
        <v>3924</v>
      </c>
      <c r="B8522" s="17">
        <v>45256</v>
      </c>
      <c r="C8522" t="s">
        <v>3917</v>
      </c>
      <c r="D8522" t="s">
        <v>3918</v>
      </c>
      <c r="E8522" t="s">
        <v>3919</v>
      </c>
      <c r="F8522" t="s">
        <v>3931</v>
      </c>
      <c r="G8522" t="s">
        <v>3877</v>
      </c>
      <c r="H8522" t="s">
        <v>3922</v>
      </c>
      <c r="I8522">
        <v>1595</v>
      </c>
      <c r="J8522" s="41">
        <v>6.6999999999999994E-3</v>
      </c>
      <c r="K8522" s="42">
        <v>10.686499999999999</v>
      </c>
      <c r="L8522" s="43">
        <v>0.66999999999999982</v>
      </c>
      <c r="M8522" s="42">
        <v>7.1599549999999974</v>
      </c>
      <c r="N8522">
        <v>1</v>
      </c>
      <c r="O8522" s="43">
        <v>189</v>
      </c>
      <c r="P8522" s="42">
        <v>31.2</v>
      </c>
      <c r="Q8522" s="42">
        <v>1.5</v>
      </c>
      <c r="R8522" s="42">
        <v>5</v>
      </c>
    </row>
    <row r="8523" spans="1:18" x14ac:dyDescent="0.3">
      <c r="A8523" t="s">
        <v>3924</v>
      </c>
      <c r="B8523" s="17">
        <v>45257</v>
      </c>
      <c r="C8523" t="s">
        <v>3917</v>
      </c>
      <c r="D8523" t="s">
        <v>3918</v>
      </c>
      <c r="E8523" t="s">
        <v>3919</v>
      </c>
      <c r="F8523" t="s">
        <v>3931</v>
      </c>
      <c r="G8523" t="s">
        <v>3877</v>
      </c>
      <c r="H8523" t="s">
        <v>3922</v>
      </c>
      <c r="I8523">
        <v>1742</v>
      </c>
      <c r="J8523" s="41">
        <v>6.3999999999999994E-3</v>
      </c>
      <c r="K8523" s="42">
        <v>11.1488</v>
      </c>
      <c r="L8523" s="43">
        <v>0.25000000000000006</v>
      </c>
      <c r="M8523" s="42">
        <v>2.7872000000000003</v>
      </c>
      <c r="N8523">
        <v>6</v>
      </c>
      <c r="O8523" s="43">
        <v>353</v>
      </c>
      <c r="P8523" s="42">
        <v>58.8</v>
      </c>
      <c r="Q8523" s="42">
        <v>21</v>
      </c>
      <c r="R8523" s="42">
        <v>2</v>
      </c>
    </row>
    <row r="8524" spans="1:18" x14ac:dyDescent="0.3">
      <c r="A8524" t="s">
        <v>3924</v>
      </c>
      <c r="B8524" s="17">
        <v>45258</v>
      </c>
      <c r="C8524" t="s">
        <v>3917</v>
      </c>
      <c r="D8524" t="s">
        <v>3918</v>
      </c>
      <c r="E8524" t="s">
        <v>3919</v>
      </c>
      <c r="F8524" t="s">
        <v>3931</v>
      </c>
      <c r="G8524" t="s">
        <v>3877</v>
      </c>
      <c r="H8524" t="s">
        <v>3922</v>
      </c>
      <c r="I8524">
        <v>2404</v>
      </c>
      <c r="J8524" s="41">
        <v>1.15E-2</v>
      </c>
      <c r="K8524" s="42">
        <v>27.646000000000001</v>
      </c>
      <c r="L8524" s="43">
        <v>3.0000000000000054E-2</v>
      </c>
      <c r="M8524" s="42">
        <v>0.82938000000000156</v>
      </c>
      <c r="N8524">
        <v>6</v>
      </c>
      <c r="O8524" s="43">
        <v>369</v>
      </c>
      <c r="P8524" s="42">
        <v>50.4</v>
      </c>
      <c r="Q8524" s="42">
        <v>6</v>
      </c>
      <c r="R8524" s="42">
        <v>2</v>
      </c>
    </row>
    <row r="8525" spans="1:18" x14ac:dyDescent="0.3">
      <c r="A8525" t="s">
        <v>3924</v>
      </c>
      <c r="B8525" s="17">
        <v>45259</v>
      </c>
      <c r="C8525" t="s">
        <v>3917</v>
      </c>
      <c r="D8525" t="s">
        <v>3918</v>
      </c>
      <c r="E8525" t="s">
        <v>3919</v>
      </c>
      <c r="F8525" t="s">
        <v>3931</v>
      </c>
      <c r="G8525" t="s">
        <v>3877</v>
      </c>
      <c r="H8525" t="s">
        <v>3922</v>
      </c>
      <c r="I8525">
        <v>2029</v>
      </c>
      <c r="J8525" s="41">
        <v>4.7999999999999987E-3</v>
      </c>
      <c r="K8525" s="42">
        <v>9.7391999999999967</v>
      </c>
      <c r="L8525" s="43">
        <v>5.0000000000000017E-2</v>
      </c>
      <c r="M8525" s="42">
        <v>0.48696</v>
      </c>
      <c r="N8525">
        <v>5</v>
      </c>
      <c r="O8525" s="43">
        <v>301</v>
      </c>
      <c r="P8525" s="42">
        <v>73.2</v>
      </c>
      <c r="Q8525" s="42">
        <v>0</v>
      </c>
      <c r="R8525" s="42">
        <v>9</v>
      </c>
    </row>
    <row r="8526" spans="1:18" x14ac:dyDescent="0.3">
      <c r="A8526" t="s">
        <v>3924</v>
      </c>
      <c r="B8526" s="17">
        <v>45260</v>
      </c>
      <c r="C8526" t="s">
        <v>3917</v>
      </c>
      <c r="D8526" t="s">
        <v>3918</v>
      </c>
      <c r="E8526" t="s">
        <v>3919</v>
      </c>
      <c r="F8526" t="s">
        <v>3931</v>
      </c>
      <c r="G8526" t="s">
        <v>3877</v>
      </c>
      <c r="H8526" t="s">
        <v>3922</v>
      </c>
      <c r="I8526">
        <v>2480</v>
      </c>
      <c r="J8526" s="41">
        <v>5.7999999999999996E-3</v>
      </c>
      <c r="K8526" s="42">
        <v>14.383999999999999</v>
      </c>
      <c r="L8526" s="43">
        <v>0.70999999999999974</v>
      </c>
      <c r="M8526" s="42">
        <v>10.212639999999995</v>
      </c>
      <c r="N8526">
        <v>4</v>
      </c>
      <c r="O8526" s="43">
        <v>322</v>
      </c>
      <c r="P8526" s="42">
        <v>73.2</v>
      </c>
      <c r="Q8526" s="42">
        <v>15</v>
      </c>
      <c r="R8526" s="42">
        <v>4</v>
      </c>
    </row>
    <row r="8527" spans="1:18" x14ac:dyDescent="0.3">
      <c r="A8527" t="s">
        <v>3916</v>
      </c>
      <c r="B8527" s="17">
        <v>44986</v>
      </c>
      <c r="C8527" t="s">
        <v>3925</v>
      </c>
      <c r="D8527" t="s">
        <v>3926</v>
      </c>
      <c r="E8527" t="s">
        <v>3927</v>
      </c>
      <c r="F8527" t="s">
        <v>3931</v>
      </c>
      <c r="G8527" t="s">
        <v>3877</v>
      </c>
      <c r="H8527" t="s">
        <v>3922</v>
      </c>
      <c r="I8527">
        <v>2317.4</v>
      </c>
      <c r="J8527" s="41">
        <v>1.37E-2</v>
      </c>
      <c r="K8527" s="42">
        <v>31.748380000000001</v>
      </c>
      <c r="L8527" s="43">
        <v>4.9999999999999899E-2</v>
      </c>
      <c r="M8527" s="42">
        <v>1.5874189999999968</v>
      </c>
      <c r="N8527">
        <v>1</v>
      </c>
      <c r="O8527" s="43">
        <v>39</v>
      </c>
      <c r="P8527" s="42">
        <v>30</v>
      </c>
      <c r="Q8527" s="42">
        <v>10.5</v>
      </c>
      <c r="R8527" s="42">
        <v>8</v>
      </c>
    </row>
    <row r="8528" spans="1:18" x14ac:dyDescent="0.3">
      <c r="A8528" t="s">
        <v>3916</v>
      </c>
      <c r="B8528" s="17">
        <v>44987</v>
      </c>
      <c r="C8528" t="s">
        <v>3925</v>
      </c>
      <c r="D8528" t="s">
        <v>3926</v>
      </c>
      <c r="E8528" t="s">
        <v>3927</v>
      </c>
      <c r="F8528" t="s">
        <v>3931</v>
      </c>
      <c r="G8528" t="s">
        <v>3877</v>
      </c>
      <c r="H8528" t="s">
        <v>3922</v>
      </c>
      <c r="I8528">
        <v>1702.4</v>
      </c>
      <c r="J8528" s="41">
        <v>8.7999999999999988E-3</v>
      </c>
      <c r="K8528" s="42">
        <v>14.981119999999999</v>
      </c>
      <c r="L8528" s="43">
        <v>0.44999999999999973</v>
      </c>
      <c r="M8528" s="42">
        <v>6.7415039999999955</v>
      </c>
      <c r="N8528">
        <v>2</v>
      </c>
      <c r="O8528" s="43">
        <v>140</v>
      </c>
      <c r="P8528" s="42">
        <v>63.599999999999994</v>
      </c>
      <c r="Q8528" s="42">
        <v>24</v>
      </c>
      <c r="R8528" s="42">
        <v>2</v>
      </c>
    </row>
    <row r="8529" spans="1:18" x14ac:dyDescent="0.3">
      <c r="A8529" t="s">
        <v>3916</v>
      </c>
      <c r="B8529" s="17">
        <v>44988</v>
      </c>
      <c r="C8529" t="s">
        <v>3925</v>
      </c>
      <c r="D8529" t="s">
        <v>3926</v>
      </c>
      <c r="E8529" t="s">
        <v>3927</v>
      </c>
      <c r="F8529" t="s">
        <v>3931</v>
      </c>
      <c r="G8529" t="s">
        <v>3877</v>
      </c>
      <c r="H8529" t="s">
        <v>3922</v>
      </c>
      <c r="I8529">
        <v>2021.1999999999998</v>
      </c>
      <c r="J8529" s="41">
        <v>9.7000000000000003E-3</v>
      </c>
      <c r="K8529" s="42">
        <v>19.605639999999998</v>
      </c>
      <c r="L8529" s="43">
        <v>0.80999999999999972</v>
      </c>
      <c r="M8529" s="42">
        <v>15.880568399999992</v>
      </c>
      <c r="N8529">
        <v>4</v>
      </c>
      <c r="O8529" s="43">
        <v>248</v>
      </c>
      <c r="P8529" s="42">
        <v>48</v>
      </c>
      <c r="Q8529" s="42">
        <v>12</v>
      </c>
      <c r="R8529" s="42">
        <v>2</v>
      </c>
    </row>
    <row r="8530" spans="1:18" x14ac:dyDescent="0.3">
      <c r="A8530" t="s">
        <v>3916</v>
      </c>
      <c r="B8530" s="17">
        <v>44989</v>
      </c>
      <c r="C8530" t="s">
        <v>3925</v>
      </c>
      <c r="D8530" t="s">
        <v>3926</v>
      </c>
      <c r="E8530" t="s">
        <v>3927</v>
      </c>
      <c r="F8530" t="s">
        <v>3931</v>
      </c>
      <c r="G8530" t="s">
        <v>3877</v>
      </c>
      <c r="H8530" t="s">
        <v>3922</v>
      </c>
      <c r="I8530">
        <v>1923</v>
      </c>
      <c r="J8530" s="41">
        <v>1.09E-2</v>
      </c>
      <c r="K8530" s="42">
        <v>20.960699999999999</v>
      </c>
      <c r="L8530" s="43">
        <v>0.59999999999999987</v>
      </c>
      <c r="M8530" s="42">
        <v>12.576419999999997</v>
      </c>
      <c r="N8530">
        <v>4</v>
      </c>
      <c r="O8530" s="43">
        <v>256</v>
      </c>
      <c r="P8530" s="42">
        <v>33.6</v>
      </c>
      <c r="Q8530" s="42">
        <v>12</v>
      </c>
      <c r="R8530" s="42">
        <v>8</v>
      </c>
    </row>
    <row r="8531" spans="1:18" x14ac:dyDescent="0.3">
      <c r="A8531" t="s">
        <v>3916</v>
      </c>
      <c r="B8531" s="17">
        <v>44990</v>
      </c>
      <c r="C8531" t="s">
        <v>3925</v>
      </c>
      <c r="D8531" t="s">
        <v>3926</v>
      </c>
      <c r="E8531" t="s">
        <v>3927</v>
      </c>
      <c r="F8531" t="s">
        <v>3931</v>
      </c>
      <c r="G8531" t="s">
        <v>3877</v>
      </c>
      <c r="H8531" t="s">
        <v>3922</v>
      </c>
      <c r="I8531">
        <v>1272.4000000000001</v>
      </c>
      <c r="J8531" s="41">
        <v>1.0600000000000002E-2</v>
      </c>
      <c r="K8531" s="42">
        <v>13.487440000000003</v>
      </c>
      <c r="L8531" s="43">
        <v>0.69999999999999984</v>
      </c>
      <c r="M8531" s="42">
        <v>9.4412079999999996</v>
      </c>
      <c r="N8531">
        <v>3</v>
      </c>
      <c r="O8531" s="43">
        <v>186</v>
      </c>
      <c r="P8531" s="42">
        <v>73.2</v>
      </c>
      <c r="Q8531" s="42">
        <v>10.5</v>
      </c>
      <c r="R8531" s="42">
        <v>1</v>
      </c>
    </row>
    <row r="8532" spans="1:18" x14ac:dyDescent="0.3">
      <c r="A8532" t="s">
        <v>3916</v>
      </c>
      <c r="B8532" s="17">
        <v>44991</v>
      </c>
      <c r="C8532" t="s">
        <v>3925</v>
      </c>
      <c r="D8532" t="s">
        <v>3926</v>
      </c>
      <c r="E8532" t="s">
        <v>3927</v>
      </c>
      <c r="F8532" t="s">
        <v>3931</v>
      </c>
      <c r="G8532" t="s">
        <v>3877</v>
      </c>
      <c r="H8532" t="s">
        <v>3922</v>
      </c>
      <c r="I8532">
        <v>2327.8000000000002</v>
      </c>
      <c r="J8532" s="41">
        <v>9.4999999999999998E-3</v>
      </c>
      <c r="K8532" s="42">
        <v>22.114100000000001</v>
      </c>
      <c r="L8532" s="43">
        <v>0.42999999999999983</v>
      </c>
      <c r="M8532" s="42">
        <v>9.5090629999999958</v>
      </c>
      <c r="N8532">
        <v>0</v>
      </c>
      <c r="O8532" s="43">
        <v>0</v>
      </c>
      <c r="P8532" s="42">
        <v>60</v>
      </c>
      <c r="Q8532" s="42">
        <v>18</v>
      </c>
      <c r="R8532" s="42">
        <v>0</v>
      </c>
    </row>
    <row r="8533" spans="1:18" x14ac:dyDescent="0.3">
      <c r="A8533" t="s">
        <v>3916</v>
      </c>
      <c r="B8533" s="17">
        <v>44992</v>
      </c>
      <c r="C8533" t="s">
        <v>3925</v>
      </c>
      <c r="D8533" t="s">
        <v>3926</v>
      </c>
      <c r="E8533" t="s">
        <v>3927</v>
      </c>
      <c r="F8533" t="s">
        <v>3931</v>
      </c>
      <c r="G8533" t="s">
        <v>3877</v>
      </c>
      <c r="H8533" t="s">
        <v>3922</v>
      </c>
      <c r="I8533">
        <v>2243.2000000000003</v>
      </c>
      <c r="J8533" s="41">
        <v>7.5000000000000006E-3</v>
      </c>
      <c r="K8533" s="42">
        <v>16.824000000000002</v>
      </c>
      <c r="L8533" s="43">
        <v>0.60999999999999976</v>
      </c>
      <c r="M8533" s="42">
        <v>10.262639999999998</v>
      </c>
      <c r="N8533">
        <v>4</v>
      </c>
      <c r="O8533" s="43">
        <v>276</v>
      </c>
      <c r="P8533" s="42">
        <v>27.599999999999998</v>
      </c>
      <c r="Q8533" s="42">
        <v>3</v>
      </c>
      <c r="R8533" s="42">
        <v>5</v>
      </c>
    </row>
    <row r="8534" spans="1:18" x14ac:dyDescent="0.3">
      <c r="A8534" t="s">
        <v>3916</v>
      </c>
      <c r="B8534" s="17">
        <v>44993</v>
      </c>
      <c r="C8534" t="s">
        <v>3925</v>
      </c>
      <c r="D8534" t="s">
        <v>3926</v>
      </c>
      <c r="E8534" t="s">
        <v>3927</v>
      </c>
      <c r="F8534" t="s">
        <v>3931</v>
      </c>
      <c r="G8534" t="s">
        <v>3877</v>
      </c>
      <c r="H8534" t="s">
        <v>3922</v>
      </c>
      <c r="I8534">
        <v>2141</v>
      </c>
      <c r="J8534" s="41">
        <v>8.6E-3</v>
      </c>
      <c r="K8534" s="42">
        <v>18.412600000000001</v>
      </c>
      <c r="L8534" s="43">
        <v>0.1</v>
      </c>
      <c r="M8534" s="42">
        <v>1.8412600000000001</v>
      </c>
      <c r="N8534">
        <v>1</v>
      </c>
      <c r="O8534" s="43">
        <v>44</v>
      </c>
      <c r="P8534" s="42">
        <v>51.6</v>
      </c>
      <c r="Q8534" s="42">
        <v>3</v>
      </c>
      <c r="R8534" s="42">
        <v>8</v>
      </c>
    </row>
    <row r="8535" spans="1:18" x14ac:dyDescent="0.3">
      <c r="A8535" t="s">
        <v>3916</v>
      </c>
      <c r="B8535" s="17">
        <v>44994</v>
      </c>
      <c r="C8535" t="s">
        <v>3925</v>
      </c>
      <c r="D8535" t="s">
        <v>3926</v>
      </c>
      <c r="E8535" t="s">
        <v>3927</v>
      </c>
      <c r="F8535" t="s">
        <v>3931</v>
      </c>
      <c r="G8535" t="s">
        <v>3877</v>
      </c>
      <c r="H8535" t="s">
        <v>3922</v>
      </c>
      <c r="I8535">
        <v>1580.2</v>
      </c>
      <c r="J8535" s="41">
        <v>7.0999999999999995E-3</v>
      </c>
      <c r="K8535" s="42">
        <v>11.21942</v>
      </c>
      <c r="L8535" s="43">
        <v>0.5299999999999998</v>
      </c>
      <c r="M8535" s="42">
        <v>5.9462925999999978</v>
      </c>
      <c r="N8535">
        <v>3</v>
      </c>
      <c r="O8535" s="43">
        <v>96</v>
      </c>
      <c r="P8535" s="42">
        <v>51.6</v>
      </c>
      <c r="Q8535" s="42">
        <v>18</v>
      </c>
      <c r="R8535" s="42">
        <v>0</v>
      </c>
    </row>
    <row r="8536" spans="1:18" x14ac:dyDescent="0.3">
      <c r="A8536" t="s">
        <v>3916</v>
      </c>
      <c r="B8536" s="17">
        <v>44995</v>
      </c>
      <c r="C8536" t="s">
        <v>3925</v>
      </c>
      <c r="D8536" t="s">
        <v>3926</v>
      </c>
      <c r="E8536" t="s">
        <v>3927</v>
      </c>
      <c r="F8536" t="s">
        <v>3931</v>
      </c>
      <c r="G8536" t="s">
        <v>3877</v>
      </c>
      <c r="H8536" t="s">
        <v>3922</v>
      </c>
      <c r="I8536">
        <v>1968.4</v>
      </c>
      <c r="J8536" s="41">
        <v>1.0700000000000001E-2</v>
      </c>
      <c r="K8536" s="42">
        <v>21.061880000000002</v>
      </c>
      <c r="L8536" s="43">
        <v>0</v>
      </c>
      <c r="M8536" s="42">
        <v>0</v>
      </c>
      <c r="N8536">
        <v>2</v>
      </c>
      <c r="O8536" s="43">
        <v>96</v>
      </c>
      <c r="P8536" s="42">
        <v>52.8</v>
      </c>
      <c r="Q8536" s="42">
        <v>13.5</v>
      </c>
      <c r="R8536" s="42">
        <v>6</v>
      </c>
    </row>
    <row r="8537" spans="1:18" x14ac:dyDescent="0.3">
      <c r="A8537" t="s">
        <v>3916</v>
      </c>
      <c r="B8537" s="17">
        <v>44996</v>
      </c>
      <c r="C8537" t="s">
        <v>3925</v>
      </c>
      <c r="D8537" t="s">
        <v>3926</v>
      </c>
      <c r="E8537" t="s">
        <v>3927</v>
      </c>
      <c r="F8537" t="s">
        <v>3931</v>
      </c>
      <c r="G8537" t="s">
        <v>3877</v>
      </c>
      <c r="H8537" t="s">
        <v>3922</v>
      </c>
      <c r="I8537">
        <v>1905</v>
      </c>
      <c r="J8537" s="41">
        <v>9.5000000000000015E-3</v>
      </c>
      <c r="K8537" s="42">
        <v>18.097500000000004</v>
      </c>
      <c r="L8537" s="43">
        <v>0.10000000000000003</v>
      </c>
      <c r="M8537" s="42">
        <v>1.8097500000000011</v>
      </c>
      <c r="N8537">
        <v>4</v>
      </c>
      <c r="O8537" s="43">
        <v>156</v>
      </c>
      <c r="P8537" s="42">
        <v>81.599999999999994</v>
      </c>
      <c r="Q8537" s="42">
        <v>4.5</v>
      </c>
      <c r="R8537" s="42">
        <v>3</v>
      </c>
    </row>
    <row r="8538" spans="1:18" x14ac:dyDescent="0.3">
      <c r="A8538" t="s">
        <v>3916</v>
      </c>
      <c r="B8538" s="17">
        <v>44997</v>
      </c>
      <c r="C8538" t="s">
        <v>3925</v>
      </c>
      <c r="D8538" t="s">
        <v>3926</v>
      </c>
      <c r="E8538" t="s">
        <v>3927</v>
      </c>
      <c r="F8538" t="s">
        <v>3931</v>
      </c>
      <c r="G8538" t="s">
        <v>3877</v>
      </c>
      <c r="H8538" t="s">
        <v>3922</v>
      </c>
      <c r="I8538">
        <v>1577.1999999999998</v>
      </c>
      <c r="J8538" s="41">
        <v>7.7000000000000011E-3</v>
      </c>
      <c r="K8538" s="42">
        <v>12.144440000000001</v>
      </c>
      <c r="L8538" s="43">
        <v>0.01</v>
      </c>
      <c r="M8538" s="42">
        <v>0.12144440000000002</v>
      </c>
      <c r="N8538">
        <v>1</v>
      </c>
      <c r="O8538" s="43">
        <v>79</v>
      </c>
      <c r="P8538" s="42">
        <v>33.6</v>
      </c>
      <c r="Q8538" s="42">
        <v>12</v>
      </c>
      <c r="R8538" s="42">
        <v>2</v>
      </c>
    </row>
    <row r="8539" spans="1:18" x14ac:dyDescent="0.3">
      <c r="A8539" t="s">
        <v>3916</v>
      </c>
      <c r="B8539" s="17">
        <v>44998</v>
      </c>
      <c r="C8539" t="s">
        <v>3925</v>
      </c>
      <c r="D8539" t="s">
        <v>3926</v>
      </c>
      <c r="E8539" t="s">
        <v>3927</v>
      </c>
      <c r="F8539" t="s">
        <v>3931</v>
      </c>
      <c r="G8539" t="s">
        <v>3877</v>
      </c>
      <c r="H8539" t="s">
        <v>3922</v>
      </c>
      <c r="I8539">
        <v>1568.6000000000001</v>
      </c>
      <c r="J8539" s="41">
        <v>1.3399999999999999E-2</v>
      </c>
      <c r="K8539" s="42">
        <v>21.01924</v>
      </c>
      <c r="L8539" s="43">
        <v>0.40999999999999981</v>
      </c>
      <c r="M8539" s="42">
        <v>8.6178883999999965</v>
      </c>
      <c r="N8539">
        <v>0</v>
      </c>
      <c r="O8539" s="43">
        <v>0</v>
      </c>
      <c r="P8539" s="42">
        <v>31.2</v>
      </c>
      <c r="Q8539" s="42">
        <v>12</v>
      </c>
      <c r="R8539" s="42">
        <v>4</v>
      </c>
    </row>
    <row r="8540" spans="1:18" x14ac:dyDescent="0.3">
      <c r="A8540" t="s">
        <v>3916</v>
      </c>
      <c r="B8540" s="17">
        <v>44999</v>
      </c>
      <c r="C8540" t="s">
        <v>3925</v>
      </c>
      <c r="D8540" t="s">
        <v>3926</v>
      </c>
      <c r="E8540" t="s">
        <v>3927</v>
      </c>
      <c r="F8540" t="s">
        <v>3931</v>
      </c>
      <c r="G8540" t="s">
        <v>3877</v>
      </c>
      <c r="H8540" t="s">
        <v>3922</v>
      </c>
      <c r="I8540">
        <v>2633.8</v>
      </c>
      <c r="J8540" s="41">
        <v>6.8999999999999999E-3</v>
      </c>
      <c r="K8540" s="42">
        <v>18.173220000000001</v>
      </c>
      <c r="L8540" s="43">
        <v>0.84999999999999976</v>
      </c>
      <c r="M8540" s="42">
        <v>15.447236999999996</v>
      </c>
      <c r="N8540">
        <v>1</v>
      </c>
      <c r="O8540" s="43">
        <v>71</v>
      </c>
      <c r="P8540" s="42">
        <v>81.599999999999994</v>
      </c>
      <c r="Q8540" s="42">
        <v>4.5</v>
      </c>
      <c r="R8540" s="42">
        <v>4</v>
      </c>
    </row>
    <row r="8541" spans="1:18" x14ac:dyDescent="0.3">
      <c r="A8541" t="s">
        <v>3916</v>
      </c>
      <c r="B8541" s="17">
        <v>45000</v>
      </c>
      <c r="C8541" t="s">
        <v>3925</v>
      </c>
      <c r="D8541" t="s">
        <v>3926</v>
      </c>
      <c r="E8541" t="s">
        <v>3927</v>
      </c>
      <c r="F8541" t="s">
        <v>3931</v>
      </c>
      <c r="G8541" t="s">
        <v>3877</v>
      </c>
      <c r="H8541" t="s">
        <v>3922</v>
      </c>
      <c r="I8541">
        <v>1789.6000000000001</v>
      </c>
      <c r="J8541" s="41">
        <v>6.7999999999999996E-3</v>
      </c>
      <c r="K8541" s="42">
        <v>12.169280000000001</v>
      </c>
      <c r="L8541" s="43">
        <v>0.23999999999999994</v>
      </c>
      <c r="M8541" s="42">
        <v>2.9206271999999993</v>
      </c>
      <c r="N8541">
        <v>3</v>
      </c>
      <c r="O8541" s="43">
        <v>168</v>
      </c>
      <c r="P8541" s="42">
        <v>72</v>
      </c>
      <c r="Q8541" s="42">
        <v>16.5</v>
      </c>
      <c r="R8541" s="42">
        <v>8</v>
      </c>
    </row>
    <row r="8542" spans="1:18" x14ac:dyDescent="0.3">
      <c r="A8542" t="s">
        <v>3916</v>
      </c>
      <c r="B8542" s="17">
        <v>45001</v>
      </c>
      <c r="C8542" t="s">
        <v>3925</v>
      </c>
      <c r="D8542" t="s">
        <v>3926</v>
      </c>
      <c r="E8542" t="s">
        <v>3927</v>
      </c>
      <c r="F8542" t="s">
        <v>3931</v>
      </c>
      <c r="G8542" t="s">
        <v>3877</v>
      </c>
      <c r="H8542" t="s">
        <v>3922</v>
      </c>
      <c r="I8542">
        <v>2395.2000000000003</v>
      </c>
      <c r="J8542" s="41">
        <v>1.37E-2</v>
      </c>
      <c r="K8542" s="42">
        <v>32.814240000000005</v>
      </c>
      <c r="L8542" s="43">
        <v>0.69999999999999984</v>
      </c>
      <c r="M8542" s="42">
        <v>22.969967999999998</v>
      </c>
      <c r="N8542">
        <v>3</v>
      </c>
      <c r="O8542" s="43">
        <v>231</v>
      </c>
      <c r="P8542" s="42">
        <v>51.6</v>
      </c>
      <c r="Q8542" s="42">
        <v>21</v>
      </c>
      <c r="R8542" s="42">
        <v>0</v>
      </c>
    </row>
    <row r="8543" spans="1:18" x14ac:dyDescent="0.3">
      <c r="A8543" t="s">
        <v>3916</v>
      </c>
      <c r="B8543" s="17">
        <v>45002</v>
      </c>
      <c r="C8543" t="s">
        <v>3925</v>
      </c>
      <c r="D8543" t="s">
        <v>3926</v>
      </c>
      <c r="E8543" t="s">
        <v>3927</v>
      </c>
      <c r="F8543" t="s">
        <v>3931</v>
      </c>
      <c r="G8543" t="s">
        <v>3877</v>
      </c>
      <c r="H8543" t="s">
        <v>3922</v>
      </c>
      <c r="I8543">
        <v>2395.2000000000003</v>
      </c>
      <c r="J8543" s="41">
        <v>6.9000000000000008E-3</v>
      </c>
      <c r="K8543" s="42">
        <v>16.526880000000002</v>
      </c>
      <c r="L8543" s="43">
        <v>0.40999999999999981</v>
      </c>
      <c r="M8543" s="42">
        <v>6.7760207999999977</v>
      </c>
      <c r="N8543">
        <v>0</v>
      </c>
      <c r="O8543" s="43">
        <v>0</v>
      </c>
      <c r="P8543" s="42">
        <v>67.2</v>
      </c>
      <c r="Q8543" s="42">
        <v>22.5</v>
      </c>
      <c r="R8543" s="42">
        <v>0</v>
      </c>
    </row>
    <row r="8544" spans="1:18" x14ac:dyDescent="0.3">
      <c r="A8544" t="s">
        <v>3916</v>
      </c>
      <c r="B8544" s="17">
        <v>45003</v>
      </c>
      <c r="C8544" t="s">
        <v>3925</v>
      </c>
      <c r="D8544" t="s">
        <v>3926</v>
      </c>
      <c r="E8544" t="s">
        <v>3927</v>
      </c>
      <c r="F8544" t="s">
        <v>3931</v>
      </c>
      <c r="G8544" t="s">
        <v>3877</v>
      </c>
      <c r="H8544" t="s">
        <v>3922</v>
      </c>
      <c r="I8544">
        <v>2350.6</v>
      </c>
      <c r="J8544" s="41">
        <v>1.0999999999999999E-2</v>
      </c>
      <c r="K8544" s="42">
        <v>25.856599999999997</v>
      </c>
      <c r="L8544" s="43">
        <v>0.55999999999999983</v>
      </c>
      <c r="M8544" s="42">
        <v>14.479695999999993</v>
      </c>
      <c r="N8544">
        <v>0</v>
      </c>
      <c r="O8544" s="43">
        <v>0</v>
      </c>
      <c r="P8544" s="42">
        <v>84</v>
      </c>
      <c r="Q8544" s="42">
        <v>21</v>
      </c>
      <c r="R8544" s="42">
        <v>3</v>
      </c>
    </row>
    <row r="8545" spans="1:18" x14ac:dyDescent="0.3">
      <c r="A8545" t="s">
        <v>3916</v>
      </c>
      <c r="B8545" s="17">
        <v>45004</v>
      </c>
      <c r="C8545" t="s">
        <v>3925</v>
      </c>
      <c r="D8545" t="s">
        <v>3926</v>
      </c>
      <c r="E8545" t="s">
        <v>3927</v>
      </c>
      <c r="F8545" t="s">
        <v>3931</v>
      </c>
      <c r="G8545" t="s">
        <v>3877</v>
      </c>
      <c r="H8545" t="s">
        <v>3922</v>
      </c>
      <c r="I8545">
        <v>1901</v>
      </c>
      <c r="J8545" s="41">
        <v>1.0000000000000004E-2</v>
      </c>
      <c r="K8545" s="42">
        <v>19.010000000000009</v>
      </c>
      <c r="L8545" s="43">
        <v>0.42999999999999972</v>
      </c>
      <c r="M8545" s="42">
        <v>8.1742999999999988</v>
      </c>
      <c r="N8545">
        <v>2</v>
      </c>
      <c r="O8545" s="43">
        <v>128</v>
      </c>
      <c r="P8545" s="42">
        <v>46.8</v>
      </c>
      <c r="Q8545" s="42">
        <v>13.5</v>
      </c>
      <c r="R8545" s="42">
        <v>7</v>
      </c>
    </row>
    <row r="8546" spans="1:18" x14ac:dyDescent="0.3">
      <c r="A8546" t="s">
        <v>3916</v>
      </c>
      <c r="B8546" s="17">
        <v>45005</v>
      </c>
      <c r="C8546" t="s">
        <v>3925</v>
      </c>
      <c r="D8546" t="s">
        <v>3926</v>
      </c>
      <c r="E8546" t="s">
        <v>3927</v>
      </c>
      <c r="F8546" t="s">
        <v>3931</v>
      </c>
      <c r="G8546" t="s">
        <v>3877</v>
      </c>
      <c r="H8546" t="s">
        <v>3922</v>
      </c>
      <c r="I8546">
        <v>1529.4</v>
      </c>
      <c r="J8546" s="41">
        <v>7.1000000000000021E-3</v>
      </c>
      <c r="K8546" s="42">
        <v>10.858740000000004</v>
      </c>
      <c r="L8546" s="43">
        <v>0.11000000000000004</v>
      </c>
      <c r="M8546" s="42">
        <v>1.1944614000000009</v>
      </c>
      <c r="N8546">
        <v>4</v>
      </c>
      <c r="O8546" s="43">
        <v>208</v>
      </c>
      <c r="P8546" s="42">
        <v>36</v>
      </c>
      <c r="Q8546" s="42">
        <v>21</v>
      </c>
      <c r="R8546" s="42">
        <v>5</v>
      </c>
    </row>
    <row r="8547" spans="1:18" x14ac:dyDescent="0.3">
      <c r="A8547" t="s">
        <v>3916</v>
      </c>
      <c r="B8547" s="17">
        <v>45006</v>
      </c>
      <c r="C8547" t="s">
        <v>3925</v>
      </c>
      <c r="D8547" t="s">
        <v>3926</v>
      </c>
      <c r="E8547" t="s">
        <v>3927</v>
      </c>
      <c r="F8547" t="s">
        <v>3931</v>
      </c>
      <c r="G8547" t="s">
        <v>3877</v>
      </c>
      <c r="H8547" t="s">
        <v>3922</v>
      </c>
      <c r="I8547">
        <v>2040.6000000000004</v>
      </c>
      <c r="J8547" s="41">
        <v>8.9000000000000017E-3</v>
      </c>
      <c r="K8547" s="42">
        <v>18.161340000000006</v>
      </c>
      <c r="L8547" s="43">
        <v>0.43999999999999984</v>
      </c>
      <c r="M8547" s="42">
        <v>7.9909895999999998</v>
      </c>
      <c r="N8547">
        <v>0</v>
      </c>
      <c r="O8547" s="43">
        <v>0</v>
      </c>
      <c r="P8547" s="42">
        <v>58.8</v>
      </c>
      <c r="Q8547" s="42">
        <v>13.5</v>
      </c>
      <c r="R8547" s="42">
        <v>1</v>
      </c>
    </row>
    <row r="8548" spans="1:18" x14ac:dyDescent="0.3">
      <c r="A8548" t="s">
        <v>3916</v>
      </c>
      <c r="B8548" s="17">
        <v>45007</v>
      </c>
      <c r="C8548" t="s">
        <v>3925</v>
      </c>
      <c r="D8548" t="s">
        <v>3926</v>
      </c>
      <c r="E8548" t="s">
        <v>3927</v>
      </c>
      <c r="F8548" t="s">
        <v>3931</v>
      </c>
      <c r="G8548" t="s">
        <v>3877</v>
      </c>
      <c r="H8548" t="s">
        <v>3922</v>
      </c>
      <c r="I8548">
        <v>2825.4</v>
      </c>
      <c r="J8548" s="41">
        <v>1.0900000000000003E-2</v>
      </c>
      <c r="K8548" s="42">
        <v>30.796860000000009</v>
      </c>
      <c r="L8548" s="43">
        <v>0.5299999999999998</v>
      </c>
      <c r="M8548" s="42">
        <v>16.322335799999998</v>
      </c>
      <c r="N8548">
        <v>3</v>
      </c>
      <c r="O8548" s="43">
        <v>183</v>
      </c>
      <c r="P8548" s="42">
        <v>39.6</v>
      </c>
      <c r="Q8548" s="42">
        <v>13.5</v>
      </c>
      <c r="R8548" s="42">
        <v>7</v>
      </c>
    </row>
    <row r="8549" spans="1:18" x14ac:dyDescent="0.3">
      <c r="A8549" t="s">
        <v>3916</v>
      </c>
      <c r="B8549" s="17">
        <v>45008</v>
      </c>
      <c r="C8549" t="s">
        <v>3925</v>
      </c>
      <c r="D8549" t="s">
        <v>3926</v>
      </c>
      <c r="E8549" t="s">
        <v>3927</v>
      </c>
      <c r="F8549" t="s">
        <v>3931</v>
      </c>
      <c r="G8549" t="s">
        <v>3877</v>
      </c>
      <c r="H8549" t="s">
        <v>3922</v>
      </c>
      <c r="I8549">
        <v>1897.1999999999998</v>
      </c>
      <c r="J8549" s="41">
        <v>1.0600000000000002E-2</v>
      </c>
      <c r="K8549" s="42">
        <v>20.110320000000002</v>
      </c>
      <c r="L8549" s="43">
        <v>0.29999999999999993</v>
      </c>
      <c r="M8549" s="42">
        <v>6.0330959999999987</v>
      </c>
      <c r="N8549">
        <v>4</v>
      </c>
      <c r="O8549" s="43">
        <v>148</v>
      </c>
      <c r="P8549" s="42">
        <v>72</v>
      </c>
      <c r="Q8549" s="42">
        <v>7.5</v>
      </c>
      <c r="R8549" s="42">
        <v>4</v>
      </c>
    </row>
    <row r="8550" spans="1:18" x14ac:dyDescent="0.3">
      <c r="A8550" t="s">
        <v>3916</v>
      </c>
      <c r="B8550" s="17">
        <v>45009</v>
      </c>
      <c r="C8550" t="s">
        <v>3925</v>
      </c>
      <c r="D8550" t="s">
        <v>3926</v>
      </c>
      <c r="E8550" t="s">
        <v>3927</v>
      </c>
      <c r="F8550" t="s">
        <v>3931</v>
      </c>
      <c r="G8550" t="s">
        <v>3877</v>
      </c>
      <c r="H8550" t="s">
        <v>3922</v>
      </c>
      <c r="I8550">
        <v>1591</v>
      </c>
      <c r="J8550" s="41">
        <v>8.7999999999999988E-3</v>
      </c>
      <c r="K8550" s="42">
        <v>14.000799999999998</v>
      </c>
      <c r="L8550" s="43">
        <v>0.95999999999999985</v>
      </c>
      <c r="M8550" s="42">
        <v>13.440767999999997</v>
      </c>
      <c r="N8550">
        <v>0</v>
      </c>
      <c r="O8550" s="43">
        <v>0</v>
      </c>
      <c r="P8550" s="42">
        <v>30</v>
      </c>
      <c r="Q8550" s="42">
        <v>7.5</v>
      </c>
      <c r="R8550" s="42">
        <v>6</v>
      </c>
    </row>
    <row r="8551" spans="1:18" x14ac:dyDescent="0.3">
      <c r="A8551" t="s">
        <v>3916</v>
      </c>
      <c r="B8551" s="17">
        <v>45010</v>
      </c>
      <c r="C8551" t="s">
        <v>3925</v>
      </c>
      <c r="D8551" t="s">
        <v>3926</v>
      </c>
      <c r="E8551" t="s">
        <v>3927</v>
      </c>
      <c r="F8551" t="s">
        <v>3931</v>
      </c>
      <c r="G8551" t="s">
        <v>3877</v>
      </c>
      <c r="H8551" t="s">
        <v>3922</v>
      </c>
      <c r="I8551">
        <v>2540.4</v>
      </c>
      <c r="J8551" s="41">
        <v>1.3900000000000001E-2</v>
      </c>
      <c r="K8551" s="42">
        <v>35.31156</v>
      </c>
      <c r="L8551" s="43">
        <v>0.66999999999999982</v>
      </c>
      <c r="M8551" s="42">
        <v>23.658745199999995</v>
      </c>
      <c r="N8551">
        <v>3</v>
      </c>
      <c r="O8551" s="43">
        <v>144</v>
      </c>
      <c r="P8551" s="42">
        <v>27.599999999999998</v>
      </c>
      <c r="Q8551" s="42">
        <v>15</v>
      </c>
      <c r="R8551" s="42">
        <v>5</v>
      </c>
    </row>
    <row r="8552" spans="1:18" x14ac:dyDescent="0.3">
      <c r="A8552" t="s">
        <v>3916</v>
      </c>
      <c r="B8552" s="17">
        <v>45011</v>
      </c>
      <c r="C8552" t="s">
        <v>3925</v>
      </c>
      <c r="D8552" t="s">
        <v>3926</v>
      </c>
      <c r="E8552" t="s">
        <v>3927</v>
      </c>
      <c r="F8552" t="s">
        <v>3931</v>
      </c>
      <c r="G8552" t="s">
        <v>3877</v>
      </c>
      <c r="H8552" t="s">
        <v>3922</v>
      </c>
      <c r="I8552">
        <v>1856.1999999999998</v>
      </c>
      <c r="J8552" s="41">
        <v>5.7000000000000011E-3</v>
      </c>
      <c r="K8552" s="42">
        <v>10.580340000000001</v>
      </c>
      <c r="L8552" s="43">
        <v>0.81999999999999973</v>
      </c>
      <c r="M8552" s="42">
        <v>8.6758787999999978</v>
      </c>
      <c r="N8552">
        <v>2</v>
      </c>
      <c r="O8552" s="43">
        <v>156</v>
      </c>
      <c r="P8552" s="42">
        <v>84</v>
      </c>
      <c r="Q8552" s="42">
        <v>18</v>
      </c>
      <c r="R8552" s="42">
        <v>1</v>
      </c>
    </row>
    <row r="8553" spans="1:18" x14ac:dyDescent="0.3">
      <c r="A8553" t="s">
        <v>3916</v>
      </c>
      <c r="B8553" s="17">
        <v>45012</v>
      </c>
      <c r="C8553" t="s">
        <v>3925</v>
      </c>
      <c r="D8553" t="s">
        <v>3926</v>
      </c>
      <c r="E8553" t="s">
        <v>3927</v>
      </c>
      <c r="F8553" t="s">
        <v>3931</v>
      </c>
      <c r="G8553" t="s">
        <v>3877</v>
      </c>
      <c r="H8553" t="s">
        <v>3922</v>
      </c>
      <c r="I8553">
        <v>1760.8000000000002</v>
      </c>
      <c r="J8553" s="41">
        <v>1.0800000000000001E-2</v>
      </c>
      <c r="K8553" s="42">
        <v>19.016640000000002</v>
      </c>
      <c r="L8553" s="43">
        <v>0.6499999999999998</v>
      </c>
      <c r="M8553" s="42">
        <v>12.360815999999998</v>
      </c>
      <c r="N8553">
        <v>0</v>
      </c>
      <c r="O8553" s="43">
        <v>0</v>
      </c>
      <c r="P8553" s="42">
        <v>32.4</v>
      </c>
      <c r="Q8553" s="42">
        <v>18</v>
      </c>
      <c r="R8553" s="42">
        <v>3</v>
      </c>
    </row>
    <row r="8554" spans="1:18" x14ac:dyDescent="0.3">
      <c r="A8554" t="s">
        <v>3916</v>
      </c>
      <c r="B8554" s="17">
        <v>45013</v>
      </c>
      <c r="C8554" t="s">
        <v>3925</v>
      </c>
      <c r="D8554" t="s">
        <v>3926</v>
      </c>
      <c r="E8554" t="s">
        <v>3927</v>
      </c>
      <c r="F8554" t="s">
        <v>3931</v>
      </c>
      <c r="G8554" t="s">
        <v>3877</v>
      </c>
      <c r="H8554" t="s">
        <v>3922</v>
      </c>
      <c r="I8554">
        <v>1531.2</v>
      </c>
      <c r="J8554" s="41">
        <v>1.2599999999999998E-2</v>
      </c>
      <c r="K8554" s="42">
        <v>19.293119999999998</v>
      </c>
      <c r="L8554" s="43">
        <v>0.4599999999999998</v>
      </c>
      <c r="M8554" s="42">
        <v>8.8748351999999961</v>
      </c>
      <c r="N8554">
        <v>0</v>
      </c>
      <c r="O8554" s="43">
        <v>0</v>
      </c>
      <c r="P8554" s="42">
        <v>70.8</v>
      </c>
      <c r="Q8554" s="42">
        <v>9</v>
      </c>
      <c r="R8554" s="42">
        <v>6</v>
      </c>
    </row>
    <row r="8555" spans="1:18" x14ac:dyDescent="0.3">
      <c r="A8555" t="s">
        <v>3916</v>
      </c>
      <c r="B8555" s="17">
        <v>45014</v>
      </c>
      <c r="C8555" t="s">
        <v>3925</v>
      </c>
      <c r="D8555" t="s">
        <v>3926</v>
      </c>
      <c r="E8555" t="s">
        <v>3927</v>
      </c>
      <c r="F8555" t="s">
        <v>3931</v>
      </c>
      <c r="G8555" t="s">
        <v>3877</v>
      </c>
      <c r="H8555" t="s">
        <v>3922</v>
      </c>
      <c r="I8555">
        <v>2533.4</v>
      </c>
      <c r="J8555" s="41">
        <v>1.0500000000000001E-2</v>
      </c>
      <c r="K8555" s="42">
        <v>26.600700000000003</v>
      </c>
      <c r="L8555" s="43">
        <v>0.37999999999999984</v>
      </c>
      <c r="M8555" s="42">
        <v>10.108265999999997</v>
      </c>
      <c r="N8555">
        <v>2</v>
      </c>
      <c r="O8555" s="43">
        <v>98</v>
      </c>
      <c r="P8555" s="42">
        <v>81.599999999999994</v>
      </c>
      <c r="Q8555" s="42">
        <v>7.5</v>
      </c>
      <c r="R8555" s="42">
        <v>4</v>
      </c>
    </row>
    <row r="8556" spans="1:18" x14ac:dyDescent="0.3">
      <c r="A8556" t="s">
        <v>3916</v>
      </c>
      <c r="B8556" s="17">
        <v>45015</v>
      </c>
      <c r="C8556" t="s">
        <v>3925</v>
      </c>
      <c r="D8556" t="s">
        <v>3926</v>
      </c>
      <c r="E8556" t="s">
        <v>3927</v>
      </c>
      <c r="F8556" t="s">
        <v>3931</v>
      </c>
      <c r="G8556" t="s">
        <v>3877</v>
      </c>
      <c r="H8556" t="s">
        <v>3922</v>
      </c>
      <c r="I8556">
        <v>1761.4</v>
      </c>
      <c r="J8556" s="41">
        <v>7.7000000000000002E-3</v>
      </c>
      <c r="K8556" s="42">
        <v>13.562780000000002</v>
      </c>
      <c r="L8556" s="43">
        <v>1.1099999999999997</v>
      </c>
      <c r="M8556" s="42">
        <v>15.054685799999998</v>
      </c>
      <c r="N8556">
        <v>3</v>
      </c>
      <c r="O8556" s="43">
        <v>147</v>
      </c>
      <c r="P8556" s="42">
        <v>26.4</v>
      </c>
      <c r="Q8556" s="42">
        <v>4.5</v>
      </c>
      <c r="R8556" s="42">
        <v>3</v>
      </c>
    </row>
    <row r="8557" spans="1:18" x14ac:dyDescent="0.3">
      <c r="A8557" t="s">
        <v>3916</v>
      </c>
      <c r="B8557" s="17">
        <v>45016</v>
      </c>
      <c r="C8557" t="s">
        <v>3925</v>
      </c>
      <c r="D8557" t="s">
        <v>3926</v>
      </c>
      <c r="E8557" t="s">
        <v>3927</v>
      </c>
      <c r="F8557" t="s">
        <v>3931</v>
      </c>
      <c r="G8557" t="s">
        <v>3877</v>
      </c>
      <c r="H8557" t="s">
        <v>3922</v>
      </c>
      <c r="I8557">
        <v>1537</v>
      </c>
      <c r="J8557" s="41">
        <v>9.0000000000000011E-3</v>
      </c>
      <c r="K8557" s="42">
        <v>13.833000000000002</v>
      </c>
      <c r="L8557" s="43">
        <v>2.0000000000000059E-2</v>
      </c>
      <c r="M8557" s="42">
        <v>0.27666000000000085</v>
      </c>
      <c r="N8557">
        <v>0</v>
      </c>
      <c r="O8557" s="43">
        <v>0</v>
      </c>
      <c r="P8557" s="42">
        <v>75.599999999999994</v>
      </c>
      <c r="Q8557" s="42">
        <v>18</v>
      </c>
      <c r="R8557" s="42">
        <v>2</v>
      </c>
    </row>
    <row r="8558" spans="1:18" x14ac:dyDescent="0.3">
      <c r="A8558" t="s">
        <v>3916</v>
      </c>
      <c r="B8558" s="17">
        <v>45017</v>
      </c>
      <c r="C8558" t="s">
        <v>3925</v>
      </c>
      <c r="D8558" t="s">
        <v>3926</v>
      </c>
      <c r="E8558" t="s">
        <v>3927</v>
      </c>
      <c r="F8558" t="s">
        <v>3931</v>
      </c>
      <c r="G8558" t="s">
        <v>3877</v>
      </c>
      <c r="H8558" t="s">
        <v>3922</v>
      </c>
      <c r="I8558">
        <v>2563.4</v>
      </c>
      <c r="J8558" s="41">
        <v>5.6999999999999976E-3</v>
      </c>
      <c r="K8558" s="42">
        <v>14.611379999999995</v>
      </c>
      <c r="L8558" s="43">
        <v>0.79999999999999971</v>
      </c>
      <c r="M8558" s="42">
        <v>11.689103999999992</v>
      </c>
      <c r="N8558">
        <v>4</v>
      </c>
      <c r="O8558" s="43">
        <v>264</v>
      </c>
      <c r="P8558" s="42">
        <v>78</v>
      </c>
      <c r="Q8558" s="42">
        <v>28.5</v>
      </c>
      <c r="R8558" s="42">
        <v>4</v>
      </c>
    </row>
    <row r="8559" spans="1:18" x14ac:dyDescent="0.3">
      <c r="A8559" t="s">
        <v>3916</v>
      </c>
      <c r="B8559" s="17">
        <v>45018</v>
      </c>
      <c r="C8559" t="s">
        <v>3925</v>
      </c>
      <c r="D8559" t="s">
        <v>3926</v>
      </c>
      <c r="E8559" t="s">
        <v>3927</v>
      </c>
      <c r="F8559" t="s">
        <v>3931</v>
      </c>
      <c r="G8559" t="s">
        <v>3877</v>
      </c>
      <c r="H8559" t="s">
        <v>3922</v>
      </c>
      <c r="I8559">
        <v>1721.6000000000004</v>
      </c>
      <c r="J8559" s="41">
        <v>8.5000000000000006E-3</v>
      </c>
      <c r="K8559" s="42">
        <v>14.633600000000005</v>
      </c>
      <c r="L8559" s="43">
        <v>0.26000000000000006</v>
      </c>
      <c r="M8559" s="42">
        <v>3.8047360000000023</v>
      </c>
      <c r="N8559">
        <v>1</v>
      </c>
      <c r="O8559" s="43">
        <v>77</v>
      </c>
      <c r="P8559" s="42">
        <v>34.799999999999997</v>
      </c>
      <c r="Q8559" s="42">
        <v>15</v>
      </c>
      <c r="R8559" s="42">
        <v>2</v>
      </c>
    </row>
    <row r="8560" spans="1:18" x14ac:dyDescent="0.3">
      <c r="A8560" t="s">
        <v>3916</v>
      </c>
      <c r="B8560" s="17">
        <v>45019</v>
      </c>
      <c r="C8560" t="s">
        <v>3925</v>
      </c>
      <c r="D8560" t="s">
        <v>3926</v>
      </c>
      <c r="E8560" t="s">
        <v>3927</v>
      </c>
      <c r="F8560" t="s">
        <v>3931</v>
      </c>
      <c r="G8560" t="s">
        <v>3877</v>
      </c>
      <c r="H8560" t="s">
        <v>3922</v>
      </c>
      <c r="I8560">
        <v>1513.8000000000002</v>
      </c>
      <c r="J8560" s="41">
        <v>9.5000000000000015E-3</v>
      </c>
      <c r="K8560" s="42">
        <v>14.381100000000004</v>
      </c>
      <c r="L8560" s="43">
        <v>0.83999999999999975</v>
      </c>
      <c r="M8560" s="42">
        <v>12.080124</v>
      </c>
      <c r="N8560">
        <v>0</v>
      </c>
      <c r="O8560" s="43">
        <v>0</v>
      </c>
      <c r="P8560" s="42">
        <v>31.2</v>
      </c>
      <c r="Q8560" s="42">
        <v>7.5</v>
      </c>
      <c r="R8560" s="42">
        <v>2</v>
      </c>
    </row>
    <row r="8561" spans="1:18" x14ac:dyDescent="0.3">
      <c r="A8561" t="s">
        <v>3916</v>
      </c>
      <c r="B8561" s="17">
        <v>45020</v>
      </c>
      <c r="C8561" t="s">
        <v>3925</v>
      </c>
      <c r="D8561" t="s">
        <v>3926</v>
      </c>
      <c r="E8561" t="s">
        <v>3927</v>
      </c>
      <c r="F8561" t="s">
        <v>3931</v>
      </c>
      <c r="G8561" t="s">
        <v>3877</v>
      </c>
      <c r="H8561" t="s">
        <v>3922</v>
      </c>
      <c r="I8561">
        <v>2041</v>
      </c>
      <c r="J8561" s="41">
        <v>1.0000000000000002E-2</v>
      </c>
      <c r="K8561" s="42">
        <v>20.410000000000004</v>
      </c>
      <c r="L8561" s="43">
        <v>0.1</v>
      </c>
      <c r="M8561" s="42">
        <v>2.0410000000000004</v>
      </c>
      <c r="N8561">
        <v>3</v>
      </c>
      <c r="O8561" s="43">
        <v>186</v>
      </c>
      <c r="P8561" s="42">
        <v>33.6</v>
      </c>
      <c r="Q8561" s="42">
        <v>21</v>
      </c>
      <c r="R8561" s="42">
        <v>9</v>
      </c>
    </row>
    <row r="8562" spans="1:18" x14ac:dyDescent="0.3">
      <c r="A8562" t="s">
        <v>3916</v>
      </c>
      <c r="B8562" s="17">
        <v>45021</v>
      </c>
      <c r="C8562" t="s">
        <v>3925</v>
      </c>
      <c r="D8562" t="s">
        <v>3926</v>
      </c>
      <c r="E8562" t="s">
        <v>3927</v>
      </c>
      <c r="F8562" t="s">
        <v>3931</v>
      </c>
      <c r="G8562" t="s">
        <v>3877</v>
      </c>
      <c r="H8562" t="s">
        <v>3922</v>
      </c>
      <c r="I8562">
        <v>1803.6000000000004</v>
      </c>
      <c r="J8562" s="41">
        <v>1.0100000000000003E-2</v>
      </c>
      <c r="K8562" s="42">
        <v>18.216360000000009</v>
      </c>
      <c r="L8562" s="43">
        <v>0.41999999999999982</v>
      </c>
      <c r="M8562" s="42">
        <v>7.6508712000000001</v>
      </c>
      <c r="N8562">
        <v>0</v>
      </c>
      <c r="O8562" s="43">
        <v>0</v>
      </c>
      <c r="P8562" s="42">
        <v>87.6</v>
      </c>
      <c r="Q8562" s="42">
        <v>21</v>
      </c>
      <c r="R8562" s="42">
        <v>9</v>
      </c>
    </row>
    <row r="8563" spans="1:18" x14ac:dyDescent="0.3">
      <c r="A8563" t="s">
        <v>3916</v>
      </c>
      <c r="B8563" s="17">
        <v>45022</v>
      </c>
      <c r="C8563" t="s">
        <v>3925</v>
      </c>
      <c r="D8563" t="s">
        <v>3926</v>
      </c>
      <c r="E8563" t="s">
        <v>3927</v>
      </c>
      <c r="F8563" t="s">
        <v>3931</v>
      </c>
      <c r="G8563" t="s">
        <v>3877</v>
      </c>
      <c r="H8563" t="s">
        <v>3922</v>
      </c>
      <c r="I8563">
        <v>2015.4</v>
      </c>
      <c r="J8563" s="41">
        <v>1.0400000000000001E-2</v>
      </c>
      <c r="K8563" s="42">
        <v>20.960160000000002</v>
      </c>
      <c r="L8563" s="43">
        <v>0.81999999999999973</v>
      </c>
      <c r="M8563" s="42">
        <v>17.187331199999996</v>
      </c>
      <c r="N8563">
        <v>2</v>
      </c>
      <c r="O8563" s="43">
        <v>104</v>
      </c>
      <c r="P8563" s="42">
        <v>62.4</v>
      </c>
      <c r="Q8563" s="42">
        <v>27</v>
      </c>
      <c r="R8563" s="42">
        <v>3</v>
      </c>
    </row>
    <row r="8564" spans="1:18" x14ac:dyDescent="0.3">
      <c r="A8564" t="s">
        <v>3916</v>
      </c>
      <c r="B8564" s="17">
        <v>45023</v>
      </c>
      <c r="C8564" t="s">
        <v>3925</v>
      </c>
      <c r="D8564" t="s">
        <v>3926</v>
      </c>
      <c r="E8564" t="s">
        <v>3927</v>
      </c>
      <c r="F8564" t="s">
        <v>3931</v>
      </c>
      <c r="G8564" t="s">
        <v>3877</v>
      </c>
      <c r="H8564" t="s">
        <v>3922</v>
      </c>
      <c r="I8564">
        <v>1339.2</v>
      </c>
      <c r="J8564" s="41">
        <v>6.7999999999999988E-3</v>
      </c>
      <c r="K8564" s="42">
        <v>9.1065599999999982</v>
      </c>
      <c r="L8564" s="43">
        <v>5.0000000000000044E-2</v>
      </c>
      <c r="M8564" s="42">
        <v>0.45532800000000029</v>
      </c>
      <c r="N8564">
        <v>3</v>
      </c>
      <c r="O8564" s="43">
        <v>198</v>
      </c>
      <c r="P8564" s="42">
        <v>61.199999999999996</v>
      </c>
      <c r="Q8564" s="42">
        <v>9</v>
      </c>
      <c r="R8564" s="42">
        <v>5</v>
      </c>
    </row>
    <row r="8565" spans="1:18" x14ac:dyDescent="0.3">
      <c r="A8565" t="s">
        <v>3916</v>
      </c>
      <c r="B8565" s="17">
        <v>45024</v>
      </c>
      <c r="C8565" t="s">
        <v>3925</v>
      </c>
      <c r="D8565" t="s">
        <v>3926</v>
      </c>
      <c r="E8565" t="s">
        <v>3927</v>
      </c>
      <c r="F8565" t="s">
        <v>3931</v>
      </c>
      <c r="G8565" t="s">
        <v>3877</v>
      </c>
      <c r="H8565" t="s">
        <v>3922</v>
      </c>
      <c r="I8565">
        <v>1853.4</v>
      </c>
      <c r="J8565" s="41">
        <v>6.199999999999998E-3</v>
      </c>
      <c r="K8565" s="42">
        <v>11.491079999999997</v>
      </c>
      <c r="L8565" s="43">
        <v>0.21999999999999995</v>
      </c>
      <c r="M8565" s="42">
        <v>2.5280375999999984</v>
      </c>
      <c r="N8565">
        <v>2</v>
      </c>
      <c r="O8565" s="43">
        <v>94</v>
      </c>
      <c r="P8565" s="42">
        <v>79.2</v>
      </c>
      <c r="Q8565" s="42">
        <v>15</v>
      </c>
      <c r="R8565" s="42">
        <v>0</v>
      </c>
    </row>
    <row r="8566" spans="1:18" x14ac:dyDescent="0.3">
      <c r="A8566" t="s">
        <v>3916</v>
      </c>
      <c r="B8566" s="17">
        <v>45025</v>
      </c>
      <c r="C8566" t="s">
        <v>3925</v>
      </c>
      <c r="D8566" t="s">
        <v>3926</v>
      </c>
      <c r="E8566" t="s">
        <v>3927</v>
      </c>
      <c r="F8566" t="s">
        <v>3931</v>
      </c>
      <c r="G8566" t="s">
        <v>3877</v>
      </c>
      <c r="H8566" t="s">
        <v>3922</v>
      </c>
      <c r="I8566">
        <v>1767</v>
      </c>
      <c r="J8566" s="41">
        <v>1.0599999999999998E-2</v>
      </c>
      <c r="K8566" s="42">
        <v>18.730199999999996</v>
      </c>
      <c r="L8566" s="43">
        <v>0.69999999999999973</v>
      </c>
      <c r="M8566" s="42">
        <v>13.111139999999992</v>
      </c>
      <c r="N8566">
        <v>1</v>
      </c>
      <c r="O8566" s="43">
        <v>74</v>
      </c>
      <c r="P8566" s="42">
        <v>52.8</v>
      </c>
      <c r="Q8566" s="42">
        <v>15</v>
      </c>
      <c r="R8566" s="42">
        <v>2</v>
      </c>
    </row>
    <row r="8567" spans="1:18" x14ac:dyDescent="0.3">
      <c r="A8567" t="s">
        <v>3916</v>
      </c>
      <c r="B8567" s="17">
        <v>45026</v>
      </c>
      <c r="C8567" t="s">
        <v>3925</v>
      </c>
      <c r="D8567" t="s">
        <v>3926</v>
      </c>
      <c r="E8567" t="s">
        <v>3927</v>
      </c>
      <c r="F8567" t="s">
        <v>3931</v>
      </c>
      <c r="G8567" t="s">
        <v>3877</v>
      </c>
      <c r="H8567" t="s">
        <v>3922</v>
      </c>
      <c r="I8567">
        <v>1560.2</v>
      </c>
      <c r="J8567" s="41">
        <v>1.38E-2</v>
      </c>
      <c r="K8567" s="42">
        <v>21.530760000000001</v>
      </c>
      <c r="L8567" s="43">
        <v>0.02</v>
      </c>
      <c r="M8567" s="42">
        <v>0.43061520000000003</v>
      </c>
      <c r="N8567">
        <v>3</v>
      </c>
      <c r="O8567" s="43">
        <v>96</v>
      </c>
      <c r="P8567" s="42">
        <v>70.8</v>
      </c>
      <c r="Q8567" s="42">
        <v>10.5</v>
      </c>
      <c r="R8567" s="42">
        <v>3</v>
      </c>
    </row>
    <row r="8568" spans="1:18" x14ac:dyDescent="0.3">
      <c r="A8568" t="s">
        <v>3916</v>
      </c>
      <c r="B8568" s="17">
        <v>45027</v>
      </c>
      <c r="C8568" t="s">
        <v>3925</v>
      </c>
      <c r="D8568" t="s">
        <v>3926</v>
      </c>
      <c r="E8568" t="s">
        <v>3927</v>
      </c>
      <c r="F8568" t="s">
        <v>3931</v>
      </c>
      <c r="G8568" t="s">
        <v>3877</v>
      </c>
      <c r="H8568" t="s">
        <v>3922</v>
      </c>
      <c r="I8568">
        <v>1677.2</v>
      </c>
      <c r="J8568" s="41">
        <v>9.7999999999999997E-3</v>
      </c>
      <c r="K8568" s="42">
        <v>16.43656</v>
      </c>
      <c r="L8568" s="43">
        <v>0.96999999999999975</v>
      </c>
      <c r="M8568" s="42">
        <v>15.943463199999997</v>
      </c>
      <c r="N8568">
        <v>0</v>
      </c>
      <c r="O8568" s="43">
        <v>0</v>
      </c>
      <c r="P8568" s="42">
        <v>49.199999999999996</v>
      </c>
      <c r="Q8568" s="42">
        <v>22.5</v>
      </c>
      <c r="R8568" s="42">
        <v>5</v>
      </c>
    </row>
    <row r="8569" spans="1:18" x14ac:dyDescent="0.3">
      <c r="A8569" t="s">
        <v>3916</v>
      </c>
      <c r="B8569" s="17">
        <v>45028</v>
      </c>
      <c r="C8569" t="s">
        <v>3925</v>
      </c>
      <c r="D8569" t="s">
        <v>3926</v>
      </c>
      <c r="E8569" t="s">
        <v>3927</v>
      </c>
      <c r="F8569" t="s">
        <v>3931</v>
      </c>
      <c r="G8569" t="s">
        <v>3877</v>
      </c>
      <c r="H8569" t="s">
        <v>3922</v>
      </c>
      <c r="I8569">
        <v>1966.6000000000004</v>
      </c>
      <c r="J8569" s="41">
        <v>1.0100000000000001E-2</v>
      </c>
      <c r="K8569" s="42">
        <v>19.862660000000005</v>
      </c>
      <c r="L8569" s="43">
        <v>0.21000000000000008</v>
      </c>
      <c r="M8569" s="42">
        <v>4.1711586000000027</v>
      </c>
      <c r="N8569">
        <v>0</v>
      </c>
      <c r="O8569" s="43">
        <v>0</v>
      </c>
      <c r="P8569" s="42">
        <v>43.199999999999996</v>
      </c>
      <c r="Q8569" s="42">
        <v>6</v>
      </c>
      <c r="R8569" s="42">
        <v>4</v>
      </c>
    </row>
    <row r="8570" spans="1:18" x14ac:dyDescent="0.3">
      <c r="A8570" t="s">
        <v>3916</v>
      </c>
      <c r="B8570" s="17">
        <v>45029</v>
      </c>
      <c r="C8570" t="s">
        <v>3925</v>
      </c>
      <c r="D8570" t="s">
        <v>3926</v>
      </c>
      <c r="E8570" t="s">
        <v>3927</v>
      </c>
      <c r="F8570" t="s">
        <v>3931</v>
      </c>
      <c r="G8570" t="s">
        <v>3877</v>
      </c>
      <c r="H8570" t="s">
        <v>3922</v>
      </c>
      <c r="I8570">
        <v>2302.4</v>
      </c>
      <c r="J8570" s="41">
        <v>1.2700000000000001E-2</v>
      </c>
      <c r="K8570" s="42">
        <v>29.240480000000005</v>
      </c>
      <c r="L8570" s="43">
        <v>0.85999999999999965</v>
      </c>
      <c r="M8570" s="42">
        <v>25.146812799999996</v>
      </c>
      <c r="N8570">
        <v>1</v>
      </c>
      <c r="O8570" s="43">
        <v>47</v>
      </c>
      <c r="P8570" s="42">
        <v>39.6</v>
      </c>
      <c r="Q8570" s="42">
        <v>3</v>
      </c>
      <c r="R8570" s="42">
        <v>8</v>
      </c>
    </row>
    <row r="8571" spans="1:18" x14ac:dyDescent="0.3">
      <c r="A8571" t="s">
        <v>3916</v>
      </c>
      <c r="B8571" s="17">
        <v>45030</v>
      </c>
      <c r="C8571" t="s">
        <v>3925</v>
      </c>
      <c r="D8571" t="s">
        <v>3926</v>
      </c>
      <c r="E8571" t="s">
        <v>3927</v>
      </c>
      <c r="F8571" t="s">
        <v>3931</v>
      </c>
      <c r="G8571" t="s">
        <v>3877</v>
      </c>
      <c r="H8571" t="s">
        <v>3922</v>
      </c>
      <c r="I8571">
        <v>1847.8000000000002</v>
      </c>
      <c r="J8571" s="41">
        <v>7.5000000000000015E-3</v>
      </c>
      <c r="K8571" s="42">
        <v>13.858500000000005</v>
      </c>
      <c r="L8571" s="43">
        <v>0.20999999999999996</v>
      </c>
      <c r="M8571" s="42">
        <v>2.9102850000000005</v>
      </c>
      <c r="N8571">
        <v>0</v>
      </c>
      <c r="O8571" s="43">
        <v>0</v>
      </c>
      <c r="P8571" s="42">
        <v>42</v>
      </c>
      <c r="Q8571" s="42">
        <v>7.5</v>
      </c>
      <c r="R8571" s="42">
        <v>2</v>
      </c>
    </row>
    <row r="8572" spans="1:18" x14ac:dyDescent="0.3">
      <c r="A8572" t="s">
        <v>3916</v>
      </c>
      <c r="B8572" s="17">
        <v>45031</v>
      </c>
      <c r="C8572" t="s">
        <v>3925</v>
      </c>
      <c r="D8572" t="s">
        <v>3926</v>
      </c>
      <c r="E8572" t="s">
        <v>3927</v>
      </c>
      <c r="F8572" t="s">
        <v>3931</v>
      </c>
      <c r="G8572" t="s">
        <v>3877</v>
      </c>
      <c r="H8572" t="s">
        <v>3922</v>
      </c>
      <c r="I8572">
        <v>1802.6000000000004</v>
      </c>
      <c r="J8572" s="41">
        <v>1.1200000000000002E-2</v>
      </c>
      <c r="K8572" s="42">
        <v>20.189120000000006</v>
      </c>
      <c r="L8572" s="43">
        <v>1.0999999999999999</v>
      </c>
      <c r="M8572" s="42">
        <v>22.208032000000003</v>
      </c>
      <c r="N8572">
        <v>1</v>
      </c>
      <c r="O8572" s="43">
        <v>52</v>
      </c>
      <c r="P8572" s="42">
        <v>39.6</v>
      </c>
      <c r="Q8572" s="42">
        <v>22.5</v>
      </c>
      <c r="R8572" s="42">
        <v>2</v>
      </c>
    </row>
    <row r="8573" spans="1:18" x14ac:dyDescent="0.3">
      <c r="A8573" t="s">
        <v>3916</v>
      </c>
      <c r="B8573" s="17">
        <v>45032</v>
      </c>
      <c r="C8573" t="s">
        <v>3925</v>
      </c>
      <c r="D8573" t="s">
        <v>3926</v>
      </c>
      <c r="E8573" t="s">
        <v>3927</v>
      </c>
      <c r="F8573" t="s">
        <v>3931</v>
      </c>
      <c r="G8573" t="s">
        <v>3877</v>
      </c>
      <c r="H8573" t="s">
        <v>3922</v>
      </c>
      <c r="I8573">
        <v>2258</v>
      </c>
      <c r="J8573" s="41">
        <v>9.0000000000000045E-3</v>
      </c>
      <c r="K8573" s="42">
        <v>20.32200000000001</v>
      </c>
      <c r="L8573" s="43">
        <v>0.97999999999999976</v>
      </c>
      <c r="M8573" s="42">
        <v>19.915560000000006</v>
      </c>
      <c r="N8573">
        <v>4</v>
      </c>
      <c r="O8573" s="43">
        <v>320</v>
      </c>
      <c r="P8573" s="42">
        <v>84</v>
      </c>
      <c r="Q8573" s="42">
        <v>15</v>
      </c>
      <c r="R8573" s="42">
        <v>2</v>
      </c>
    </row>
    <row r="8574" spans="1:18" x14ac:dyDescent="0.3">
      <c r="A8574" t="s">
        <v>3916</v>
      </c>
      <c r="B8574" s="17">
        <v>45033</v>
      </c>
      <c r="C8574" t="s">
        <v>3925</v>
      </c>
      <c r="D8574" t="s">
        <v>3926</v>
      </c>
      <c r="E8574" t="s">
        <v>3927</v>
      </c>
      <c r="F8574" t="s">
        <v>3931</v>
      </c>
      <c r="G8574" t="s">
        <v>3877</v>
      </c>
      <c r="H8574" t="s">
        <v>3922</v>
      </c>
      <c r="I8574">
        <v>2555.6</v>
      </c>
      <c r="J8574" s="41">
        <v>9.1999999999999981E-3</v>
      </c>
      <c r="K8574" s="42">
        <v>23.511519999999994</v>
      </c>
      <c r="L8574" s="43">
        <v>1.0699999999999996</v>
      </c>
      <c r="M8574" s="42">
        <v>25.157326399999985</v>
      </c>
      <c r="N8574">
        <v>2</v>
      </c>
      <c r="O8574" s="43">
        <v>84</v>
      </c>
      <c r="P8574" s="42">
        <v>51.6</v>
      </c>
      <c r="Q8574" s="42">
        <v>19.5</v>
      </c>
      <c r="R8574" s="42">
        <v>5</v>
      </c>
    </row>
    <row r="8575" spans="1:18" x14ac:dyDescent="0.3">
      <c r="A8575" t="s">
        <v>3916</v>
      </c>
      <c r="B8575" s="17">
        <v>45034</v>
      </c>
      <c r="C8575" t="s">
        <v>3925</v>
      </c>
      <c r="D8575" t="s">
        <v>3926</v>
      </c>
      <c r="E8575" t="s">
        <v>3927</v>
      </c>
      <c r="F8575" t="s">
        <v>3931</v>
      </c>
      <c r="G8575" t="s">
        <v>3877</v>
      </c>
      <c r="H8575" t="s">
        <v>3922</v>
      </c>
      <c r="I8575">
        <v>2273.8000000000002</v>
      </c>
      <c r="J8575" s="41">
        <v>1.26E-2</v>
      </c>
      <c r="K8575" s="42">
        <v>28.649880000000003</v>
      </c>
      <c r="L8575" s="43">
        <v>1.0299999999999998</v>
      </c>
      <c r="M8575" s="42">
        <v>29.509376399999997</v>
      </c>
      <c r="N8575">
        <v>0</v>
      </c>
      <c r="O8575" s="43">
        <v>0</v>
      </c>
      <c r="P8575" s="42">
        <v>25.2</v>
      </c>
      <c r="Q8575" s="42">
        <v>10.5</v>
      </c>
      <c r="R8575" s="42">
        <v>0</v>
      </c>
    </row>
    <row r="8576" spans="1:18" x14ac:dyDescent="0.3">
      <c r="A8576" t="s">
        <v>3916</v>
      </c>
      <c r="B8576" s="17">
        <v>45035</v>
      </c>
      <c r="C8576" t="s">
        <v>3925</v>
      </c>
      <c r="D8576" t="s">
        <v>3926</v>
      </c>
      <c r="E8576" t="s">
        <v>3927</v>
      </c>
      <c r="F8576" t="s">
        <v>3931</v>
      </c>
      <c r="G8576" t="s">
        <v>3877</v>
      </c>
      <c r="H8576" t="s">
        <v>3922</v>
      </c>
      <c r="I8576">
        <v>1951.6000000000004</v>
      </c>
      <c r="J8576" s="41">
        <v>7.5000000000000006E-3</v>
      </c>
      <c r="K8576" s="42">
        <v>14.637000000000004</v>
      </c>
      <c r="L8576" s="43">
        <v>5.9999999999999901E-2</v>
      </c>
      <c r="M8576" s="42">
        <v>0.87821999999999878</v>
      </c>
      <c r="N8576">
        <v>2</v>
      </c>
      <c r="O8576" s="43">
        <v>74</v>
      </c>
      <c r="P8576" s="42">
        <v>51.6</v>
      </c>
      <c r="Q8576" s="42">
        <v>10.5</v>
      </c>
      <c r="R8576" s="42">
        <v>2</v>
      </c>
    </row>
    <row r="8577" spans="1:18" x14ac:dyDescent="0.3">
      <c r="A8577" t="s">
        <v>3916</v>
      </c>
      <c r="B8577" s="17">
        <v>45036</v>
      </c>
      <c r="C8577" t="s">
        <v>3925</v>
      </c>
      <c r="D8577" t="s">
        <v>3926</v>
      </c>
      <c r="E8577" t="s">
        <v>3927</v>
      </c>
      <c r="F8577" t="s">
        <v>3931</v>
      </c>
      <c r="G8577" t="s">
        <v>3877</v>
      </c>
      <c r="H8577" t="s">
        <v>3922</v>
      </c>
      <c r="I8577">
        <v>1797</v>
      </c>
      <c r="J8577" s="41">
        <v>7.3000000000000001E-3</v>
      </c>
      <c r="K8577" s="42">
        <v>13.1181</v>
      </c>
      <c r="L8577" s="43">
        <v>0.27999999999999992</v>
      </c>
      <c r="M8577" s="42">
        <v>3.6730679999999989</v>
      </c>
      <c r="N8577">
        <v>1</v>
      </c>
      <c r="O8577" s="43">
        <v>30</v>
      </c>
      <c r="P8577" s="42">
        <v>42</v>
      </c>
      <c r="Q8577" s="42">
        <v>10.5</v>
      </c>
      <c r="R8577" s="42">
        <v>4</v>
      </c>
    </row>
    <row r="8578" spans="1:18" x14ac:dyDescent="0.3">
      <c r="A8578" t="s">
        <v>3916</v>
      </c>
      <c r="B8578" s="17">
        <v>45037</v>
      </c>
      <c r="C8578" t="s">
        <v>3925</v>
      </c>
      <c r="D8578" t="s">
        <v>3926</v>
      </c>
      <c r="E8578" t="s">
        <v>3927</v>
      </c>
      <c r="F8578" t="s">
        <v>3931</v>
      </c>
      <c r="G8578" t="s">
        <v>3877</v>
      </c>
      <c r="H8578" t="s">
        <v>3922</v>
      </c>
      <c r="I8578">
        <v>2403</v>
      </c>
      <c r="J8578" s="41">
        <v>9.3999999999999986E-3</v>
      </c>
      <c r="K8578" s="42">
        <v>22.588199999999997</v>
      </c>
      <c r="L8578" s="43">
        <v>0.65999999999999981</v>
      </c>
      <c r="M8578" s="42">
        <v>14.908211999999994</v>
      </c>
      <c r="N8578">
        <v>2</v>
      </c>
      <c r="O8578" s="43">
        <v>156</v>
      </c>
      <c r="P8578" s="42">
        <v>78</v>
      </c>
      <c r="Q8578" s="42">
        <v>12</v>
      </c>
      <c r="R8578" s="42">
        <v>6</v>
      </c>
    </row>
    <row r="8579" spans="1:18" x14ac:dyDescent="0.3">
      <c r="A8579" t="s">
        <v>3916</v>
      </c>
      <c r="B8579" s="17">
        <v>45038</v>
      </c>
      <c r="C8579" t="s">
        <v>3925</v>
      </c>
      <c r="D8579" t="s">
        <v>3926</v>
      </c>
      <c r="E8579" t="s">
        <v>3927</v>
      </c>
      <c r="F8579" t="s">
        <v>3931</v>
      </c>
      <c r="G8579" t="s">
        <v>3877</v>
      </c>
      <c r="H8579" t="s">
        <v>3922</v>
      </c>
      <c r="I8579">
        <v>2053</v>
      </c>
      <c r="J8579" s="41">
        <v>3.2999999999999982E-3</v>
      </c>
      <c r="K8579" s="42">
        <v>6.7748999999999961</v>
      </c>
      <c r="L8579" s="43">
        <v>0</v>
      </c>
      <c r="M8579" s="42">
        <v>0</v>
      </c>
      <c r="N8579">
        <v>0</v>
      </c>
      <c r="O8579" s="43">
        <v>0</v>
      </c>
      <c r="P8579" s="42">
        <v>66</v>
      </c>
      <c r="Q8579" s="42">
        <v>16.5</v>
      </c>
      <c r="R8579" s="42">
        <v>1</v>
      </c>
    </row>
    <row r="8580" spans="1:18" x14ac:dyDescent="0.3">
      <c r="A8580" t="s">
        <v>3916</v>
      </c>
      <c r="B8580" s="17">
        <v>45039</v>
      </c>
      <c r="C8580" t="s">
        <v>3925</v>
      </c>
      <c r="D8580" t="s">
        <v>3926</v>
      </c>
      <c r="E8580" t="s">
        <v>3927</v>
      </c>
      <c r="F8580" t="s">
        <v>3931</v>
      </c>
      <c r="G8580" t="s">
        <v>3877</v>
      </c>
      <c r="H8580" t="s">
        <v>3922</v>
      </c>
      <c r="I8580">
        <v>1415.4</v>
      </c>
      <c r="J8580" s="41">
        <v>9.1000000000000004E-3</v>
      </c>
      <c r="K8580" s="42">
        <v>12.880140000000001</v>
      </c>
      <c r="L8580" s="43">
        <v>0.79999999999999971</v>
      </c>
      <c r="M8580" s="42">
        <v>10.304111999999996</v>
      </c>
      <c r="N8580">
        <v>0</v>
      </c>
      <c r="O8580" s="43">
        <v>0</v>
      </c>
      <c r="P8580" s="42">
        <v>62.4</v>
      </c>
      <c r="Q8580" s="42">
        <v>10.5</v>
      </c>
      <c r="R8580" s="42">
        <v>6</v>
      </c>
    </row>
    <row r="8581" spans="1:18" x14ac:dyDescent="0.3">
      <c r="A8581" t="s">
        <v>3916</v>
      </c>
      <c r="B8581" s="17">
        <v>45040</v>
      </c>
      <c r="C8581" t="s">
        <v>3925</v>
      </c>
      <c r="D8581" t="s">
        <v>3926</v>
      </c>
      <c r="E8581" t="s">
        <v>3927</v>
      </c>
      <c r="F8581" t="s">
        <v>3931</v>
      </c>
      <c r="G8581" t="s">
        <v>3877</v>
      </c>
      <c r="H8581" t="s">
        <v>3922</v>
      </c>
      <c r="I8581">
        <v>1534.8000000000002</v>
      </c>
      <c r="J8581" s="41">
        <v>9.9000000000000025E-3</v>
      </c>
      <c r="K8581" s="42">
        <v>15.194520000000006</v>
      </c>
      <c r="L8581" s="43">
        <v>0.68999999999999984</v>
      </c>
      <c r="M8581" s="42">
        <v>10.484218800000003</v>
      </c>
      <c r="N8581">
        <v>3</v>
      </c>
      <c r="O8581" s="43">
        <v>99</v>
      </c>
      <c r="P8581" s="42">
        <v>67.2</v>
      </c>
      <c r="Q8581" s="42">
        <v>3</v>
      </c>
      <c r="R8581" s="42">
        <v>5</v>
      </c>
    </row>
    <row r="8582" spans="1:18" x14ac:dyDescent="0.3">
      <c r="A8582" t="s">
        <v>3916</v>
      </c>
      <c r="B8582" s="17">
        <v>45041</v>
      </c>
      <c r="C8582" t="s">
        <v>3925</v>
      </c>
      <c r="D8582" t="s">
        <v>3926</v>
      </c>
      <c r="E8582" t="s">
        <v>3927</v>
      </c>
      <c r="F8582" t="s">
        <v>3931</v>
      </c>
      <c r="G8582" t="s">
        <v>3877</v>
      </c>
      <c r="H8582" t="s">
        <v>3922</v>
      </c>
      <c r="I8582">
        <v>2061.8000000000002</v>
      </c>
      <c r="J8582" s="41">
        <v>7.2999999999999983E-3</v>
      </c>
      <c r="K8582" s="42">
        <v>15.051139999999998</v>
      </c>
      <c r="L8582" s="43">
        <v>0.79999999999999971</v>
      </c>
      <c r="M8582" s="42">
        <v>12.040911999999995</v>
      </c>
      <c r="N8582">
        <v>4</v>
      </c>
      <c r="O8582" s="43">
        <v>224</v>
      </c>
      <c r="P8582" s="42">
        <v>67.2</v>
      </c>
      <c r="Q8582" s="42">
        <v>24</v>
      </c>
      <c r="R8582" s="42">
        <v>7</v>
      </c>
    </row>
    <row r="8583" spans="1:18" x14ac:dyDescent="0.3">
      <c r="A8583" t="s">
        <v>3916</v>
      </c>
      <c r="B8583" s="17">
        <v>45042</v>
      </c>
      <c r="C8583" t="s">
        <v>3925</v>
      </c>
      <c r="D8583" t="s">
        <v>3926</v>
      </c>
      <c r="E8583" t="s">
        <v>3927</v>
      </c>
      <c r="F8583" t="s">
        <v>3931</v>
      </c>
      <c r="G8583" t="s">
        <v>3877</v>
      </c>
      <c r="H8583" t="s">
        <v>3922</v>
      </c>
      <c r="I8583">
        <v>1909.4</v>
      </c>
      <c r="J8583" s="41">
        <v>6.9000000000000016E-3</v>
      </c>
      <c r="K8583" s="42">
        <v>13.174860000000004</v>
      </c>
      <c r="L8583" s="43">
        <v>0.28999999999999998</v>
      </c>
      <c r="M8583" s="42">
        <v>3.820709400000001</v>
      </c>
      <c r="N8583">
        <v>2</v>
      </c>
      <c r="O8583" s="43">
        <v>146</v>
      </c>
      <c r="P8583" s="42">
        <v>32.4</v>
      </c>
      <c r="Q8583" s="42">
        <v>9</v>
      </c>
      <c r="R8583" s="42">
        <v>1</v>
      </c>
    </row>
    <row r="8584" spans="1:18" x14ac:dyDescent="0.3">
      <c r="A8584" t="s">
        <v>3916</v>
      </c>
      <c r="B8584" s="17">
        <v>45043</v>
      </c>
      <c r="C8584" t="s">
        <v>3925</v>
      </c>
      <c r="D8584" t="s">
        <v>3926</v>
      </c>
      <c r="E8584" t="s">
        <v>3927</v>
      </c>
      <c r="F8584" t="s">
        <v>3931</v>
      </c>
      <c r="G8584" t="s">
        <v>3877</v>
      </c>
      <c r="H8584" t="s">
        <v>3922</v>
      </c>
      <c r="I8584">
        <v>1721.4</v>
      </c>
      <c r="J8584" s="41">
        <v>1.0899999999999998E-2</v>
      </c>
      <c r="K8584" s="42">
        <v>18.763259999999999</v>
      </c>
      <c r="L8584" s="43">
        <v>0.90999999999999981</v>
      </c>
      <c r="M8584" s="42">
        <v>17.074566599999997</v>
      </c>
      <c r="N8584">
        <v>0</v>
      </c>
      <c r="O8584" s="43">
        <v>0</v>
      </c>
      <c r="P8584" s="42">
        <v>79.2</v>
      </c>
      <c r="Q8584" s="42">
        <v>13.5</v>
      </c>
      <c r="R8584" s="42">
        <v>2</v>
      </c>
    </row>
    <row r="8585" spans="1:18" x14ac:dyDescent="0.3">
      <c r="A8585" t="s">
        <v>3916</v>
      </c>
      <c r="B8585" s="17">
        <v>45044</v>
      </c>
      <c r="C8585" t="s">
        <v>3925</v>
      </c>
      <c r="D8585" t="s">
        <v>3926</v>
      </c>
      <c r="E8585" t="s">
        <v>3927</v>
      </c>
      <c r="F8585" t="s">
        <v>3931</v>
      </c>
      <c r="G8585" t="s">
        <v>3877</v>
      </c>
      <c r="H8585" t="s">
        <v>3922</v>
      </c>
      <c r="I8585">
        <v>2491.6</v>
      </c>
      <c r="J8585" s="41">
        <v>1.14E-2</v>
      </c>
      <c r="K8585" s="42">
        <v>28.404240000000001</v>
      </c>
      <c r="L8585" s="43">
        <v>0.36999999999999983</v>
      </c>
      <c r="M8585" s="42">
        <v>10.509568799999995</v>
      </c>
      <c r="N8585">
        <v>1</v>
      </c>
      <c r="O8585" s="43">
        <v>74</v>
      </c>
      <c r="P8585" s="42">
        <v>75.599999999999994</v>
      </c>
      <c r="Q8585" s="42">
        <v>6</v>
      </c>
      <c r="R8585" s="42">
        <v>2</v>
      </c>
    </row>
    <row r="8586" spans="1:18" x14ac:dyDescent="0.3">
      <c r="A8586" t="s">
        <v>3916</v>
      </c>
      <c r="B8586" s="17">
        <v>45045</v>
      </c>
      <c r="C8586" t="s">
        <v>3925</v>
      </c>
      <c r="D8586" t="s">
        <v>3926</v>
      </c>
      <c r="E8586" t="s">
        <v>3927</v>
      </c>
      <c r="F8586" t="s">
        <v>3931</v>
      </c>
      <c r="G8586" t="s">
        <v>3877</v>
      </c>
      <c r="H8586" t="s">
        <v>3922</v>
      </c>
      <c r="I8586">
        <v>1743.4</v>
      </c>
      <c r="J8586" s="41">
        <v>5.7999999999999996E-3</v>
      </c>
      <c r="K8586" s="42">
        <v>10.11172</v>
      </c>
      <c r="L8586" s="43">
        <v>0.05</v>
      </c>
      <c r="M8586" s="42">
        <v>0.50558599999999998</v>
      </c>
      <c r="N8586">
        <v>0</v>
      </c>
      <c r="O8586" s="43">
        <v>0</v>
      </c>
      <c r="P8586" s="42">
        <v>56.4</v>
      </c>
      <c r="Q8586" s="42">
        <v>16.5</v>
      </c>
      <c r="R8586" s="42">
        <v>1</v>
      </c>
    </row>
    <row r="8587" spans="1:18" x14ac:dyDescent="0.3">
      <c r="A8587" t="s">
        <v>3916</v>
      </c>
      <c r="B8587" s="17">
        <v>45046</v>
      </c>
      <c r="C8587" t="s">
        <v>3925</v>
      </c>
      <c r="D8587" t="s">
        <v>3926</v>
      </c>
      <c r="E8587" t="s">
        <v>3927</v>
      </c>
      <c r="F8587" t="s">
        <v>3931</v>
      </c>
      <c r="G8587" t="s">
        <v>3877</v>
      </c>
      <c r="H8587" t="s">
        <v>3922</v>
      </c>
      <c r="I8587">
        <v>1468.6000000000001</v>
      </c>
      <c r="J8587" s="41">
        <v>6.3999999999999994E-3</v>
      </c>
      <c r="K8587" s="42">
        <v>9.3990399999999994</v>
      </c>
      <c r="L8587" s="43">
        <v>0.04</v>
      </c>
      <c r="M8587" s="42">
        <v>0.37596160000000001</v>
      </c>
      <c r="N8587">
        <v>2</v>
      </c>
      <c r="O8587" s="43">
        <v>160</v>
      </c>
      <c r="P8587" s="42">
        <v>34.799999999999997</v>
      </c>
      <c r="Q8587" s="42">
        <v>16.5</v>
      </c>
      <c r="R8587" s="42">
        <v>3</v>
      </c>
    </row>
    <row r="8588" spans="1:18" x14ac:dyDescent="0.3">
      <c r="A8588" t="s">
        <v>3916</v>
      </c>
      <c r="B8588" s="17">
        <v>45047</v>
      </c>
      <c r="C8588" t="s">
        <v>3925</v>
      </c>
      <c r="D8588" t="s">
        <v>3926</v>
      </c>
      <c r="E8588" t="s">
        <v>3927</v>
      </c>
      <c r="F8588" t="s">
        <v>3931</v>
      </c>
      <c r="G8588" t="s">
        <v>3877</v>
      </c>
      <c r="H8588" t="s">
        <v>3922</v>
      </c>
      <c r="I8588">
        <v>1666.6000000000004</v>
      </c>
      <c r="J8588" s="41">
        <v>5.6999999999999993E-3</v>
      </c>
      <c r="K8588" s="42">
        <v>9.4996200000000002</v>
      </c>
      <c r="L8588" s="43">
        <v>0.13000000000000006</v>
      </c>
      <c r="M8588" s="42">
        <v>1.2349506000000006</v>
      </c>
      <c r="N8588">
        <v>0</v>
      </c>
      <c r="O8588" s="43">
        <v>0</v>
      </c>
      <c r="P8588" s="42">
        <v>60</v>
      </c>
      <c r="Q8588" s="42">
        <v>4.5</v>
      </c>
      <c r="R8588" s="42">
        <v>6</v>
      </c>
    </row>
    <row r="8589" spans="1:18" x14ac:dyDescent="0.3">
      <c r="A8589" t="s">
        <v>3916</v>
      </c>
      <c r="B8589" s="17">
        <v>45048</v>
      </c>
      <c r="C8589" t="s">
        <v>3925</v>
      </c>
      <c r="D8589" t="s">
        <v>3926</v>
      </c>
      <c r="E8589" t="s">
        <v>3927</v>
      </c>
      <c r="F8589" t="s">
        <v>3931</v>
      </c>
      <c r="G8589" t="s">
        <v>3877</v>
      </c>
      <c r="H8589" t="s">
        <v>3922</v>
      </c>
      <c r="I8589">
        <v>1765.4</v>
      </c>
      <c r="J8589" s="41">
        <v>4.7000000000000002E-3</v>
      </c>
      <c r="K8589" s="42">
        <v>8.2973800000000004</v>
      </c>
      <c r="L8589" s="43">
        <v>0.65999999999999981</v>
      </c>
      <c r="M8589" s="42">
        <v>5.4762707999999991</v>
      </c>
      <c r="N8589">
        <v>2</v>
      </c>
      <c r="O8589" s="43">
        <v>108</v>
      </c>
      <c r="P8589" s="42">
        <v>34.799999999999997</v>
      </c>
      <c r="Q8589" s="42">
        <v>16.5</v>
      </c>
      <c r="R8589" s="42">
        <v>1</v>
      </c>
    </row>
    <row r="8590" spans="1:18" x14ac:dyDescent="0.3">
      <c r="A8590" t="s">
        <v>3916</v>
      </c>
      <c r="B8590" s="17">
        <v>45049</v>
      </c>
      <c r="C8590" t="s">
        <v>3925</v>
      </c>
      <c r="D8590" t="s">
        <v>3926</v>
      </c>
      <c r="E8590" t="s">
        <v>3927</v>
      </c>
      <c r="F8590" t="s">
        <v>3931</v>
      </c>
      <c r="G8590" t="s">
        <v>3877</v>
      </c>
      <c r="H8590" t="s">
        <v>3922</v>
      </c>
      <c r="I8590">
        <v>1255.2</v>
      </c>
      <c r="J8590" s="41">
        <v>1.03E-2</v>
      </c>
      <c r="K8590" s="42">
        <v>12.928560000000001</v>
      </c>
      <c r="L8590" s="43">
        <v>0.77999999999999969</v>
      </c>
      <c r="M8590" s="42">
        <v>10.084276799999996</v>
      </c>
      <c r="N8590">
        <v>2</v>
      </c>
      <c r="O8590" s="43">
        <v>148</v>
      </c>
      <c r="P8590" s="42">
        <v>78</v>
      </c>
      <c r="Q8590" s="42">
        <v>12</v>
      </c>
      <c r="R8590" s="42">
        <v>1</v>
      </c>
    </row>
    <row r="8591" spans="1:18" x14ac:dyDescent="0.3">
      <c r="A8591" t="s">
        <v>3916</v>
      </c>
      <c r="B8591" s="17">
        <v>45050</v>
      </c>
      <c r="C8591" t="s">
        <v>3925</v>
      </c>
      <c r="D8591" t="s">
        <v>3926</v>
      </c>
      <c r="E8591" t="s">
        <v>3927</v>
      </c>
      <c r="F8591" t="s">
        <v>3931</v>
      </c>
      <c r="G8591" t="s">
        <v>3877</v>
      </c>
      <c r="H8591" t="s">
        <v>3922</v>
      </c>
      <c r="I8591">
        <v>1832.8000000000002</v>
      </c>
      <c r="J8591" s="41">
        <v>1.15E-2</v>
      </c>
      <c r="K8591" s="42">
        <v>21.077200000000001</v>
      </c>
      <c r="L8591" s="43">
        <v>0.64999999999999969</v>
      </c>
      <c r="M8591" s="42">
        <v>13.700179999999994</v>
      </c>
      <c r="N8591">
        <v>3</v>
      </c>
      <c r="O8591" s="43">
        <v>225</v>
      </c>
      <c r="P8591" s="42">
        <v>45.6</v>
      </c>
      <c r="Q8591" s="42">
        <v>19.5</v>
      </c>
      <c r="R8591" s="42">
        <v>3</v>
      </c>
    </row>
    <row r="8592" spans="1:18" x14ac:dyDescent="0.3">
      <c r="A8592" t="s">
        <v>3916</v>
      </c>
      <c r="B8592" s="17">
        <v>45051</v>
      </c>
      <c r="C8592" t="s">
        <v>3925</v>
      </c>
      <c r="D8592" t="s">
        <v>3926</v>
      </c>
      <c r="E8592" t="s">
        <v>3927</v>
      </c>
      <c r="F8592" t="s">
        <v>3931</v>
      </c>
      <c r="G8592" t="s">
        <v>3877</v>
      </c>
      <c r="H8592" t="s">
        <v>3922</v>
      </c>
      <c r="I8592">
        <v>1719.4</v>
      </c>
      <c r="J8592" s="41">
        <v>8.100000000000003E-3</v>
      </c>
      <c r="K8592" s="42">
        <v>13.927140000000007</v>
      </c>
      <c r="L8592" s="43">
        <v>0.98999999999999988</v>
      </c>
      <c r="M8592" s="42">
        <v>13.787868600000005</v>
      </c>
      <c r="N8592">
        <v>0</v>
      </c>
      <c r="O8592" s="43">
        <v>0</v>
      </c>
      <c r="P8592" s="42">
        <v>38.4</v>
      </c>
      <c r="Q8592" s="42">
        <v>16.5</v>
      </c>
      <c r="R8592" s="42">
        <v>4</v>
      </c>
    </row>
    <row r="8593" spans="1:18" x14ac:dyDescent="0.3">
      <c r="A8593" t="s">
        <v>3916</v>
      </c>
      <c r="B8593" s="17">
        <v>45052</v>
      </c>
      <c r="C8593" t="s">
        <v>3925</v>
      </c>
      <c r="D8593" t="s">
        <v>3926</v>
      </c>
      <c r="E8593" t="s">
        <v>3927</v>
      </c>
      <c r="F8593" t="s">
        <v>3931</v>
      </c>
      <c r="G8593" t="s">
        <v>3877</v>
      </c>
      <c r="H8593" t="s">
        <v>3922</v>
      </c>
      <c r="I8593">
        <v>1892.4</v>
      </c>
      <c r="J8593" s="41">
        <v>1.0599999999999998E-2</v>
      </c>
      <c r="K8593" s="42">
        <v>20.059439999999999</v>
      </c>
      <c r="L8593" s="43">
        <v>0.15000000000000005</v>
      </c>
      <c r="M8593" s="42">
        <v>3.0089160000000006</v>
      </c>
      <c r="N8593">
        <v>2</v>
      </c>
      <c r="O8593" s="43">
        <v>64</v>
      </c>
      <c r="P8593" s="42">
        <v>86.399999999999991</v>
      </c>
      <c r="Q8593" s="42">
        <v>19.5</v>
      </c>
      <c r="R8593" s="42">
        <v>10</v>
      </c>
    </row>
    <row r="8594" spans="1:18" x14ac:dyDescent="0.3">
      <c r="A8594" t="s">
        <v>3916</v>
      </c>
      <c r="B8594" s="17">
        <v>45053</v>
      </c>
      <c r="C8594" t="s">
        <v>3925</v>
      </c>
      <c r="D8594" t="s">
        <v>3926</v>
      </c>
      <c r="E8594" t="s">
        <v>3927</v>
      </c>
      <c r="F8594" t="s">
        <v>3931</v>
      </c>
      <c r="G8594" t="s">
        <v>3877</v>
      </c>
      <c r="H8594" t="s">
        <v>3922</v>
      </c>
      <c r="I8594">
        <v>1807</v>
      </c>
      <c r="J8594" s="41">
        <v>7.4000000000000021E-3</v>
      </c>
      <c r="K8594" s="42">
        <v>13.371800000000004</v>
      </c>
      <c r="L8594" s="43">
        <v>0.12000000000000008</v>
      </c>
      <c r="M8594" s="42">
        <v>1.6046160000000016</v>
      </c>
      <c r="N8594">
        <v>2</v>
      </c>
      <c r="O8594" s="43">
        <v>70</v>
      </c>
      <c r="P8594" s="42">
        <v>52.8</v>
      </c>
      <c r="Q8594" s="42">
        <v>15</v>
      </c>
      <c r="R8594" s="42">
        <v>9</v>
      </c>
    </row>
    <row r="8595" spans="1:18" x14ac:dyDescent="0.3">
      <c r="A8595" t="s">
        <v>3916</v>
      </c>
      <c r="B8595" s="17">
        <v>45054</v>
      </c>
      <c r="C8595" t="s">
        <v>3925</v>
      </c>
      <c r="D8595" t="s">
        <v>3926</v>
      </c>
      <c r="E8595" t="s">
        <v>3927</v>
      </c>
      <c r="F8595" t="s">
        <v>3931</v>
      </c>
      <c r="G8595" t="s">
        <v>3877</v>
      </c>
      <c r="H8595" t="s">
        <v>3922</v>
      </c>
      <c r="I8595">
        <v>2352.6</v>
      </c>
      <c r="J8595" s="41">
        <v>9.7999999999999997E-3</v>
      </c>
      <c r="K8595" s="42">
        <v>23.055479999999999</v>
      </c>
      <c r="L8595" s="43">
        <v>0.25999999999999995</v>
      </c>
      <c r="M8595" s="42">
        <v>5.9944247999999991</v>
      </c>
      <c r="N8595">
        <v>2</v>
      </c>
      <c r="O8595" s="43">
        <v>74</v>
      </c>
      <c r="P8595" s="42">
        <v>55.199999999999996</v>
      </c>
      <c r="Q8595" s="42">
        <v>12</v>
      </c>
      <c r="R8595" s="42">
        <v>7</v>
      </c>
    </row>
    <row r="8596" spans="1:18" x14ac:dyDescent="0.3">
      <c r="A8596" t="s">
        <v>3916</v>
      </c>
      <c r="B8596" s="17">
        <v>45055</v>
      </c>
      <c r="C8596" t="s">
        <v>3925</v>
      </c>
      <c r="D8596" t="s">
        <v>3926</v>
      </c>
      <c r="E8596" t="s">
        <v>3927</v>
      </c>
      <c r="F8596" t="s">
        <v>3931</v>
      </c>
      <c r="G8596" t="s">
        <v>3877</v>
      </c>
      <c r="H8596" t="s">
        <v>3922</v>
      </c>
      <c r="I8596">
        <v>1530.2</v>
      </c>
      <c r="J8596" s="41">
        <v>6.400000000000002E-3</v>
      </c>
      <c r="K8596" s="42">
        <v>9.7932800000000029</v>
      </c>
      <c r="L8596" s="43">
        <v>0.66999999999999982</v>
      </c>
      <c r="M8596" s="42">
        <v>6.5614976</v>
      </c>
      <c r="N8596">
        <v>0</v>
      </c>
      <c r="O8596" s="43">
        <v>0</v>
      </c>
      <c r="P8596" s="42">
        <v>73.2</v>
      </c>
      <c r="Q8596" s="42">
        <v>3</v>
      </c>
      <c r="R8596" s="42">
        <v>3</v>
      </c>
    </row>
    <row r="8597" spans="1:18" x14ac:dyDescent="0.3">
      <c r="A8597" t="s">
        <v>3916</v>
      </c>
      <c r="B8597" s="17">
        <v>45056</v>
      </c>
      <c r="C8597" t="s">
        <v>3925</v>
      </c>
      <c r="D8597" t="s">
        <v>3926</v>
      </c>
      <c r="E8597" t="s">
        <v>3927</v>
      </c>
      <c r="F8597" t="s">
        <v>3931</v>
      </c>
      <c r="G8597" t="s">
        <v>3877</v>
      </c>
      <c r="H8597" t="s">
        <v>3922</v>
      </c>
      <c r="I8597">
        <v>1430.2</v>
      </c>
      <c r="J8597" s="41">
        <v>8.100000000000003E-3</v>
      </c>
      <c r="K8597" s="42">
        <v>11.584620000000005</v>
      </c>
      <c r="L8597" s="43">
        <v>0.76999999999999968</v>
      </c>
      <c r="M8597" s="42">
        <v>8.920157399999999</v>
      </c>
      <c r="N8597">
        <v>4</v>
      </c>
      <c r="O8597" s="43">
        <v>240</v>
      </c>
      <c r="P8597" s="42">
        <v>61.199999999999996</v>
      </c>
      <c r="Q8597" s="42">
        <v>6</v>
      </c>
      <c r="R8597" s="42">
        <v>2</v>
      </c>
    </row>
    <row r="8598" spans="1:18" x14ac:dyDescent="0.3">
      <c r="A8598" t="s">
        <v>3916</v>
      </c>
      <c r="B8598" s="17">
        <v>45057</v>
      </c>
      <c r="C8598" t="s">
        <v>3925</v>
      </c>
      <c r="D8598" t="s">
        <v>3926</v>
      </c>
      <c r="E8598" t="s">
        <v>3927</v>
      </c>
      <c r="F8598" t="s">
        <v>3931</v>
      </c>
      <c r="G8598" t="s">
        <v>3877</v>
      </c>
      <c r="H8598" t="s">
        <v>3922</v>
      </c>
      <c r="I8598">
        <v>1517.2</v>
      </c>
      <c r="J8598" s="41">
        <v>6.9000000000000008E-3</v>
      </c>
      <c r="K8598" s="42">
        <v>10.468680000000001</v>
      </c>
      <c r="L8598" s="43">
        <v>0.41999999999999982</v>
      </c>
      <c r="M8598" s="42">
        <v>4.396845599999998</v>
      </c>
      <c r="N8598">
        <v>2</v>
      </c>
      <c r="O8598" s="43">
        <v>126</v>
      </c>
      <c r="P8598" s="42">
        <v>40.799999999999997</v>
      </c>
      <c r="Q8598" s="42">
        <v>18</v>
      </c>
      <c r="R8598" s="42">
        <v>6</v>
      </c>
    </row>
    <row r="8599" spans="1:18" x14ac:dyDescent="0.3">
      <c r="A8599" t="s">
        <v>3916</v>
      </c>
      <c r="B8599" s="17">
        <v>45058</v>
      </c>
      <c r="C8599" t="s">
        <v>3925</v>
      </c>
      <c r="D8599" t="s">
        <v>3926</v>
      </c>
      <c r="E8599" t="s">
        <v>3927</v>
      </c>
      <c r="F8599" t="s">
        <v>3931</v>
      </c>
      <c r="G8599" t="s">
        <v>3877</v>
      </c>
      <c r="H8599" t="s">
        <v>3922</v>
      </c>
      <c r="I8599">
        <v>1603.4</v>
      </c>
      <c r="J8599" s="41">
        <v>1.0000000000000002E-2</v>
      </c>
      <c r="K8599" s="42">
        <v>16.034000000000002</v>
      </c>
      <c r="L8599" s="43">
        <v>1.0299999999999998</v>
      </c>
      <c r="M8599" s="42">
        <v>16.51502</v>
      </c>
      <c r="N8599">
        <v>4</v>
      </c>
      <c r="O8599" s="43">
        <v>196</v>
      </c>
      <c r="P8599" s="42">
        <v>30</v>
      </c>
      <c r="Q8599" s="42">
        <v>1.5</v>
      </c>
      <c r="R8599" s="42">
        <v>6</v>
      </c>
    </row>
    <row r="8600" spans="1:18" x14ac:dyDescent="0.3">
      <c r="A8600" t="s">
        <v>3916</v>
      </c>
      <c r="B8600" s="17">
        <v>45059</v>
      </c>
      <c r="C8600" t="s">
        <v>3925</v>
      </c>
      <c r="D8600" t="s">
        <v>3926</v>
      </c>
      <c r="E8600" t="s">
        <v>3927</v>
      </c>
      <c r="F8600" t="s">
        <v>3931</v>
      </c>
      <c r="G8600" t="s">
        <v>3877</v>
      </c>
      <c r="H8600" t="s">
        <v>3922</v>
      </c>
      <c r="I8600">
        <v>1699.1999999999998</v>
      </c>
      <c r="J8600" s="41">
        <v>1.5800000000000002E-2</v>
      </c>
      <c r="K8600" s="42">
        <v>26.847359999999998</v>
      </c>
      <c r="L8600" s="43">
        <v>5.9999999999999901E-2</v>
      </c>
      <c r="M8600" s="42">
        <v>1.6108415999999972</v>
      </c>
      <c r="N8600">
        <v>2</v>
      </c>
      <c r="O8600" s="43">
        <v>120</v>
      </c>
      <c r="P8600" s="42">
        <v>46.8</v>
      </c>
      <c r="Q8600" s="42">
        <v>1.5</v>
      </c>
      <c r="R8600" s="42">
        <v>5</v>
      </c>
    </row>
    <row r="8601" spans="1:18" x14ac:dyDescent="0.3">
      <c r="A8601" t="s">
        <v>3916</v>
      </c>
      <c r="B8601" s="17">
        <v>45060</v>
      </c>
      <c r="C8601" t="s">
        <v>3925</v>
      </c>
      <c r="D8601" t="s">
        <v>3926</v>
      </c>
      <c r="E8601" t="s">
        <v>3927</v>
      </c>
      <c r="F8601" t="s">
        <v>3931</v>
      </c>
      <c r="G8601" t="s">
        <v>3877</v>
      </c>
      <c r="H8601" t="s">
        <v>3922</v>
      </c>
      <c r="I8601">
        <v>2210.4</v>
      </c>
      <c r="J8601" s="41">
        <v>7.9000000000000008E-3</v>
      </c>
      <c r="K8601" s="42">
        <v>17.462160000000001</v>
      </c>
      <c r="L8601" s="43">
        <v>0.5199999999999998</v>
      </c>
      <c r="M8601" s="42">
        <v>9.0803231999999969</v>
      </c>
      <c r="N8601">
        <v>3</v>
      </c>
      <c r="O8601" s="43">
        <v>111</v>
      </c>
      <c r="P8601" s="42">
        <v>62.4</v>
      </c>
      <c r="Q8601" s="42">
        <v>24</v>
      </c>
      <c r="R8601" s="42">
        <v>5</v>
      </c>
    </row>
    <row r="8602" spans="1:18" x14ac:dyDescent="0.3">
      <c r="A8602" t="s">
        <v>3916</v>
      </c>
      <c r="B8602" s="17">
        <v>45061</v>
      </c>
      <c r="C8602" t="s">
        <v>3925</v>
      </c>
      <c r="D8602" t="s">
        <v>3926</v>
      </c>
      <c r="E8602" t="s">
        <v>3927</v>
      </c>
      <c r="F8602" t="s">
        <v>3931</v>
      </c>
      <c r="G8602" t="s">
        <v>3877</v>
      </c>
      <c r="H8602" t="s">
        <v>3922</v>
      </c>
      <c r="I8602">
        <v>2044.6000000000004</v>
      </c>
      <c r="J8602" s="41">
        <v>1.1299999999999999E-2</v>
      </c>
      <c r="K8602" s="42">
        <v>23.103980000000004</v>
      </c>
      <c r="L8602" s="43">
        <v>0.13000000000000006</v>
      </c>
      <c r="M8602" s="42">
        <v>3.003517400000002</v>
      </c>
      <c r="N8602">
        <v>4</v>
      </c>
      <c r="O8602" s="43">
        <v>272</v>
      </c>
      <c r="P8602" s="42">
        <v>68.399999999999991</v>
      </c>
      <c r="Q8602" s="42">
        <v>19.5</v>
      </c>
      <c r="R8602" s="42">
        <v>1</v>
      </c>
    </row>
    <row r="8603" spans="1:18" x14ac:dyDescent="0.3">
      <c r="A8603" t="s">
        <v>3916</v>
      </c>
      <c r="B8603" s="17">
        <v>45062</v>
      </c>
      <c r="C8603" t="s">
        <v>3925</v>
      </c>
      <c r="D8603" t="s">
        <v>3926</v>
      </c>
      <c r="E8603" t="s">
        <v>3927</v>
      </c>
      <c r="F8603" t="s">
        <v>3931</v>
      </c>
      <c r="G8603" t="s">
        <v>3877</v>
      </c>
      <c r="H8603" t="s">
        <v>3922</v>
      </c>
      <c r="I8603">
        <v>1776.1999999999998</v>
      </c>
      <c r="J8603" s="41">
        <v>6.6000000000000026E-3</v>
      </c>
      <c r="K8603" s="42">
        <v>11.722920000000004</v>
      </c>
      <c r="L8603" s="43">
        <v>0.43999999999999984</v>
      </c>
      <c r="M8603" s="42">
        <v>5.1580848000000001</v>
      </c>
      <c r="N8603">
        <v>0</v>
      </c>
      <c r="O8603" s="43">
        <v>0</v>
      </c>
      <c r="P8603" s="42">
        <v>67.2</v>
      </c>
      <c r="Q8603" s="42">
        <v>31.5</v>
      </c>
      <c r="R8603" s="42">
        <v>6</v>
      </c>
    </row>
    <row r="8604" spans="1:18" x14ac:dyDescent="0.3">
      <c r="A8604" t="s">
        <v>3916</v>
      </c>
      <c r="B8604" s="17">
        <v>45063</v>
      </c>
      <c r="C8604" t="s">
        <v>3925</v>
      </c>
      <c r="D8604" t="s">
        <v>3926</v>
      </c>
      <c r="E8604" t="s">
        <v>3927</v>
      </c>
      <c r="F8604" t="s">
        <v>3931</v>
      </c>
      <c r="G8604" t="s">
        <v>3877</v>
      </c>
      <c r="H8604" t="s">
        <v>3922</v>
      </c>
      <c r="I8604">
        <v>2061.8000000000002</v>
      </c>
      <c r="J8604" s="41">
        <v>4.6000000000000008E-3</v>
      </c>
      <c r="K8604" s="42">
        <v>9.4842800000000018</v>
      </c>
      <c r="L8604" s="43">
        <v>0.71999999999999986</v>
      </c>
      <c r="M8604" s="42">
        <v>6.8286816000000004</v>
      </c>
      <c r="N8604">
        <v>1</v>
      </c>
      <c r="O8604" s="43">
        <v>51</v>
      </c>
      <c r="P8604" s="42">
        <v>75.599999999999994</v>
      </c>
      <c r="Q8604" s="42">
        <v>6</v>
      </c>
      <c r="R8604" s="42">
        <v>1</v>
      </c>
    </row>
    <row r="8605" spans="1:18" x14ac:dyDescent="0.3">
      <c r="A8605" t="s">
        <v>3916</v>
      </c>
      <c r="B8605" s="17">
        <v>45064</v>
      </c>
      <c r="C8605" t="s">
        <v>3925</v>
      </c>
      <c r="D8605" t="s">
        <v>3926</v>
      </c>
      <c r="E8605" t="s">
        <v>3927</v>
      </c>
      <c r="F8605" t="s">
        <v>3931</v>
      </c>
      <c r="G8605" t="s">
        <v>3877</v>
      </c>
      <c r="H8605" t="s">
        <v>3922</v>
      </c>
      <c r="I8605">
        <v>2199</v>
      </c>
      <c r="J8605" s="41">
        <v>7.3000000000000009E-3</v>
      </c>
      <c r="K8605" s="42">
        <v>16.052700000000002</v>
      </c>
      <c r="L8605" s="43">
        <v>0.37999999999999984</v>
      </c>
      <c r="M8605" s="42">
        <v>6.1000259999999979</v>
      </c>
      <c r="N8605">
        <v>2</v>
      </c>
      <c r="O8605" s="43">
        <v>134</v>
      </c>
      <c r="P8605" s="42">
        <v>43.199999999999996</v>
      </c>
      <c r="Q8605" s="42">
        <v>27</v>
      </c>
      <c r="R8605" s="42">
        <v>2</v>
      </c>
    </row>
    <row r="8606" spans="1:18" x14ac:dyDescent="0.3">
      <c r="A8606" t="s">
        <v>3916</v>
      </c>
      <c r="B8606" s="17">
        <v>45065</v>
      </c>
      <c r="C8606" t="s">
        <v>3925</v>
      </c>
      <c r="D8606" t="s">
        <v>3926</v>
      </c>
      <c r="E8606" t="s">
        <v>3927</v>
      </c>
      <c r="F8606" t="s">
        <v>3931</v>
      </c>
      <c r="G8606" t="s">
        <v>3877</v>
      </c>
      <c r="H8606" t="s">
        <v>3922</v>
      </c>
      <c r="I8606">
        <v>1712</v>
      </c>
      <c r="J8606" s="41">
        <v>7.5000000000000023E-3</v>
      </c>
      <c r="K8606" s="42">
        <v>12.840000000000003</v>
      </c>
      <c r="L8606" s="43">
        <v>0.31999999999999995</v>
      </c>
      <c r="M8606" s="42">
        <v>4.1088000000000005</v>
      </c>
      <c r="N8606">
        <v>4</v>
      </c>
      <c r="O8606" s="43">
        <v>264</v>
      </c>
      <c r="P8606" s="42">
        <v>81.599999999999994</v>
      </c>
      <c r="Q8606" s="42">
        <v>15</v>
      </c>
      <c r="R8606" s="42">
        <v>7</v>
      </c>
    </row>
    <row r="8607" spans="1:18" x14ac:dyDescent="0.3">
      <c r="A8607" t="s">
        <v>3916</v>
      </c>
      <c r="B8607" s="17">
        <v>45066</v>
      </c>
      <c r="C8607" t="s">
        <v>3925</v>
      </c>
      <c r="D8607" t="s">
        <v>3926</v>
      </c>
      <c r="E8607" t="s">
        <v>3927</v>
      </c>
      <c r="F8607" t="s">
        <v>3931</v>
      </c>
      <c r="G8607" t="s">
        <v>3877</v>
      </c>
      <c r="H8607" t="s">
        <v>3922</v>
      </c>
      <c r="I8607">
        <v>2394</v>
      </c>
      <c r="J8607" s="41">
        <v>8.6E-3</v>
      </c>
      <c r="K8607" s="42">
        <v>20.5884</v>
      </c>
      <c r="L8607" s="43">
        <v>0.6499999999999998</v>
      </c>
      <c r="M8607" s="42">
        <v>13.382459999999996</v>
      </c>
      <c r="N8607">
        <v>4</v>
      </c>
      <c r="O8607" s="43">
        <v>240</v>
      </c>
      <c r="P8607" s="42">
        <v>42</v>
      </c>
      <c r="Q8607" s="42">
        <v>6</v>
      </c>
      <c r="R8607" s="42">
        <v>4</v>
      </c>
    </row>
    <row r="8608" spans="1:18" x14ac:dyDescent="0.3">
      <c r="A8608" t="s">
        <v>3916</v>
      </c>
      <c r="B8608" s="17">
        <v>45067</v>
      </c>
      <c r="C8608" t="s">
        <v>3925</v>
      </c>
      <c r="D8608" t="s">
        <v>3926</v>
      </c>
      <c r="E8608" t="s">
        <v>3927</v>
      </c>
      <c r="F8608" t="s">
        <v>3931</v>
      </c>
      <c r="G8608" t="s">
        <v>3877</v>
      </c>
      <c r="H8608" t="s">
        <v>3922</v>
      </c>
      <c r="I8608">
        <v>2140.8000000000002</v>
      </c>
      <c r="J8608" s="41">
        <v>6.5999999999999991E-3</v>
      </c>
      <c r="K8608" s="42">
        <v>14.12928</v>
      </c>
      <c r="L8608" s="43">
        <v>0.1</v>
      </c>
      <c r="M8608" s="42">
        <v>1.412928</v>
      </c>
      <c r="N8608">
        <v>1</v>
      </c>
      <c r="O8608" s="43">
        <v>63</v>
      </c>
      <c r="P8608" s="42">
        <v>72</v>
      </c>
      <c r="Q8608" s="42">
        <v>1.5</v>
      </c>
      <c r="R8608" s="42">
        <v>1</v>
      </c>
    </row>
    <row r="8609" spans="1:18" x14ac:dyDescent="0.3">
      <c r="A8609" t="s">
        <v>3916</v>
      </c>
      <c r="B8609" s="17">
        <v>45068</v>
      </c>
      <c r="C8609" t="s">
        <v>3925</v>
      </c>
      <c r="D8609" t="s">
        <v>3926</v>
      </c>
      <c r="E8609" t="s">
        <v>3927</v>
      </c>
      <c r="F8609" t="s">
        <v>3931</v>
      </c>
      <c r="G8609" t="s">
        <v>3877</v>
      </c>
      <c r="H8609" t="s">
        <v>3922</v>
      </c>
      <c r="I8609">
        <v>2302</v>
      </c>
      <c r="J8609" s="41">
        <v>1.26E-2</v>
      </c>
      <c r="K8609" s="42">
        <v>29.005199999999999</v>
      </c>
      <c r="L8609" s="43">
        <v>9.9999999999999395E-3</v>
      </c>
      <c r="M8609" s="42">
        <v>0.29005199999999826</v>
      </c>
      <c r="N8609">
        <v>0</v>
      </c>
      <c r="O8609" s="43">
        <v>0</v>
      </c>
      <c r="P8609" s="42">
        <v>64.8</v>
      </c>
      <c r="Q8609" s="42">
        <v>4.5</v>
      </c>
      <c r="R8609" s="42">
        <v>3</v>
      </c>
    </row>
    <row r="8610" spans="1:18" x14ac:dyDescent="0.3">
      <c r="A8610" t="s">
        <v>3916</v>
      </c>
      <c r="B8610" s="17">
        <v>45069</v>
      </c>
      <c r="C8610" t="s">
        <v>3925</v>
      </c>
      <c r="D8610" t="s">
        <v>3926</v>
      </c>
      <c r="E8610" t="s">
        <v>3927</v>
      </c>
      <c r="F8610" t="s">
        <v>3931</v>
      </c>
      <c r="G8610" t="s">
        <v>3877</v>
      </c>
      <c r="H8610" t="s">
        <v>3922</v>
      </c>
      <c r="I8610">
        <v>1870.1999999999998</v>
      </c>
      <c r="J8610" s="41">
        <v>9.5000000000000015E-3</v>
      </c>
      <c r="K8610" s="42">
        <v>17.7669</v>
      </c>
      <c r="L8610" s="43">
        <v>0.83999999999999975</v>
      </c>
      <c r="M8610" s="42">
        <v>14.924195999999995</v>
      </c>
      <c r="N8610">
        <v>0</v>
      </c>
      <c r="O8610" s="43">
        <v>0</v>
      </c>
      <c r="P8610" s="42">
        <v>84</v>
      </c>
      <c r="Q8610" s="42">
        <v>1.5</v>
      </c>
      <c r="R8610" s="42">
        <v>1</v>
      </c>
    </row>
    <row r="8611" spans="1:18" x14ac:dyDescent="0.3">
      <c r="A8611" t="s">
        <v>3916</v>
      </c>
      <c r="B8611" s="17">
        <v>45070</v>
      </c>
      <c r="C8611" t="s">
        <v>3925</v>
      </c>
      <c r="D8611" t="s">
        <v>3926</v>
      </c>
      <c r="E8611" t="s">
        <v>3927</v>
      </c>
      <c r="F8611" t="s">
        <v>3931</v>
      </c>
      <c r="G8611" t="s">
        <v>3877</v>
      </c>
      <c r="H8611" t="s">
        <v>3922</v>
      </c>
      <c r="I8611">
        <v>1616.2</v>
      </c>
      <c r="J8611" s="41">
        <v>6.7000000000000011E-3</v>
      </c>
      <c r="K8611" s="42">
        <v>10.828540000000002</v>
      </c>
      <c r="L8611" s="43">
        <v>1.1599999999999997</v>
      </c>
      <c r="M8611" s="42">
        <v>12.5611064</v>
      </c>
      <c r="N8611">
        <v>0</v>
      </c>
      <c r="O8611" s="43">
        <v>0</v>
      </c>
      <c r="P8611" s="42">
        <v>58.8</v>
      </c>
      <c r="Q8611" s="42">
        <v>15</v>
      </c>
      <c r="R8611" s="42">
        <v>8</v>
      </c>
    </row>
    <row r="8612" spans="1:18" x14ac:dyDescent="0.3">
      <c r="A8612" t="s">
        <v>3916</v>
      </c>
      <c r="B8612" s="17">
        <v>45071</v>
      </c>
      <c r="C8612" t="s">
        <v>3925</v>
      </c>
      <c r="D8612" t="s">
        <v>3926</v>
      </c>
      <c r="E8612" t="s">
        <v>3927</v>
      </c>
      <c r="F8612" t="s">
        <v>3931</v>
      </c>
      <c r="G8612" t="s">
        <v>3877</v>
      </c>
      <c r="H8612" t="s">
        <v>3922</v>
      </c>
      <c r="I8612">
        <v>2155.6</v>
      </c>
      <c r="J8612" s="41">
        <v>8.7999999999999988E-3</v>
      </c>
      <c r="K8612" s="42">
        <v>18.969279999999998</v>
      </c>
      <c r="L8612" s="43">
        <v>8.0000000000000057E-2</v>
      </c>
      <c r="M8612" s="42">
        <v>1.5175424000000008</v>
      </c>
      <c r="N8612">
        <v>1</v>
      </c>
      <c r="O8612" s="43">
        <v>72</v>
      </c>
      <c r="P8612" s="42">
        <v>25.2</v>
      </c>
      <c r="Q8612" s="42">
        <v>6</v>
      </c>
      <c r="R8612" s="42">
        <v>7</v>
      </c>
    </row>
    <row r="8613" spans="1:18" x14ac:dyDescent="0.3">
      <c r="A8613" t="s">
        <v>3916</v>
      </c>
      <c r="B8613" s="17">
        <v>45072</v>
      </c>
      <c r="C8613" t="s">
        <v>3925</v>
      </c>
      <c r="D8613" t="s">
        <v>3926</v>
      </c>
      <c r="E8613" t="s">
        <v>3927</v>
      </c>
      <c r="F8613" t="s">
        <v>3931</v>
      </c>
      <c r="G8613" t="s">
        <v>3877</v>
      </c>
      <c r="H8613" t="s">
        <v>3922</v>
      </c>
      <c r="I8613">
        <v>2243</v>
      </c>
      <c r="J8613" s="41">
        <v>1.2900000000000002E-2</v>
      </c>
      <c r="K8613" s="42">
        <v>28.934700000000003</v>
      </c>
      <c r="L8613" s="43">
        <v>0.86999999999999977</v>
      </c>
      <c r="M8613" s="42">
        <v>25.173188999999997</v>
      </c>
      <c r="N8613">
        <v>0</v>
      </c>
      <c r="O8613" s="43">
        <v>0</v>
      </c>
      <c r="P8613" s="42">
        <v>80.399999999999991</v>
      </c>
      <c r="Q8613" s="42">
        <v>15</v>
      </c>
      <c r="R8613" s="42">
        <v>4</v>
      </c>
    </row>
    <row r="8614" spans="1:18" x14ac:dyDescent="0.3">
      <c r="A8614" t="s">
        <v>3916</v>
      </c>
      <c r="B8614" s="17">
        <v>45073</v>
      </c>
      <c r="C8614" t="s">
        <v>3925</v>
      </c>
      <c r="D8614" t="s">
        <v>3926</v>
      </c>
      <c r="E8614" t="s">
        <v>3927</v>
      </c>
      <c r="F8614" t="s">
        <v>3931</v>
      </c>
      <c r="G8614" t="s">
        <v>3877</v>
      </c>
      <c r="H8614" t="s">
        <v>3922</v>
      </c>
      <c r="I8614">
        <v>1920.6000000000004</v>
      </c>
      <c r="J8614" s="41">
        <v>9.5000000000000015E-3</v>
      </c>
      <c r="K8614" s="42">
        <v>18.245700000000006</v>
      </c>
      <c r="L8614" s="43">
        <v>0.80999999999999972</v>
      </c>
      <c r="M8614" s="42">
        <v>14.779017</v>
      </c>
      <c r="N8614">
        <v>3</v>
      </c>
      <c r="O8614" s="43">
        <v>186</v>
      </c>
      <c r="P8614" s="42">
        <v>52.8</v>
      </c>
      <c r="Q8614" s="42">
        <v>19.5</v>
      </c>
      <c r="R8614" s="42">
        <v>7</v>
      </c>
    </row>
    <row r="8615" spans="1:18" x14ac:dyDescent="0.3">
      <c r="A8615" t="s">
        <v>3916</v>
      </c>
      <c r="B8615" s="17">
        <v>45074</v>
      </c>
      <c r="C8615" t="s">
        <v>3925</v>
      </c>
      <c r="D8615" t="s">
        <v>3926</v>
      </c>
      <c r="E8615" t="s">
        <v>3927</v>
      </c>
      <c r="F8615" t="s">
        <v>3931</v>
      </c>
      <c r="G8615" t="s">
        <v>3877</v>
      </c>
      <c r="H8615" t="s">
        <v>3922</v>
      </c>
      <c r="I8615">
        <v>1386.8000000000002</v>
      </c>
      <c r="J8615" s="41">
        <v>1.1500000000000003E-2</v>
      </c>
      <c r="K8615" s="42">
        <v>15.948200000000007</v>
      </c>
      <c r="L8615" s="43">
        <v>0.3999999999999998</v>
      </c>
      <c r="M8615" s="42">
        <v>6.3792799999999996</v>
      </c>
      <c r="N8615">
        <v>0</v>
      </c>
      <c r="O8615" s="43">
        <v>0</v>
      </c>
      <c r="P8615" s="42">
        <v>64.8</v>
      </c>
      <c r="Q8615" s="42">
        <v>15</v>
      </c>
      <c r="R8615" s="42">
        <v>0</v>
      </c>
    </row>
    <row r="8616" spans="1:18" x14ac:dyDescent="0.3">
      <c r="A8616" t="s">
        <v>3916</v>
      </c>
      <c r="B8616" s="17">
        <v>45075</v>
      </c>
      <c r="C8616" t="s">
        <v>3925</v>
      </c>
      <c r="D8616" t="s">
        <v>3926</v>
      </c>
      <c r="E8616" t="s">
        <v>3927</v>
      </c>
      <c r="F8616" t="s">
        <v>3931</v>
      </c>
      <c r="G8616" t="s">
        <v>3877</v>
      </c>
      <c r="H8616" t="s">
        <v>3922</v>
      </c>
      <c r="I8616">
        <v>2162.6</v>
      </c>
      <c r="J8616" s="41">
        <v>5.3E-3</v>
      </c>
      <c r="K8616" s="42">
        <v>11.461779999999999</v>
      </c>
      <c r="L8616" s="43">
        <v>0.69999999999999984</v>
      </c>
      <c r="M8616" s="42">
        <v>8.0232459999999968</v>
      </c>
      <c r="N8616">
        <v>0</v>
      </c>
      <c r="O8616" s="43">
        <v>0</v>
      </c>
      <c r="P8616" s="42">
        <v>81.599999999999994</v>
      </c>
      <c r="Q8616" s="42">
        <v>3</v>
      </c>
      <c r="R8616" s="42">
        <v>8</v>
      </c>
    </row>
    <row r="8617" spans="1:18" x14ac:dyDescent="0.3">
      <c r="A8617" t="s">
        <v>3916</v>
      </c>
      <c r="B8617" s="17">
        <v>45076</v>
      </c>
      <c r="C8617" t="s">
        <v>3925</v>
      </c>
      <c r="D8617" t="s">
        <v>3926</v>
      </c>
      <c r="E8617" t="s">
        <v>3927</v>
      </c>
      <c r="F8617" t="s">
        <v>3931</v>
      </c>
      <c r="G8617" t="s">
        <v>3877</v>
      </c>
      <c r="H8617" t="s">
        <v>3922</v>
      </c>
      <c r="I8617">
        <v>1923.8000000000002</v>
      </c>
      <c r="J8617" s="41">
        <v>8.4000000000000012E-3</v>
      </c>
      <c r="K8617" s="42">
        <v>16.159920000000003</v>
      </c>
      <c r="L8617" s="43">
        <v>1.0599999999999996</v>
      </c>
      <c r="M8617" s="42">
        <v>17.129515199999997</v>
      </c>
      <c r="N8617">
        <v>0</v>
      </c>
      <c r="O8617" s="43">
        <v>0</v>
      </c>
      <c r="P8617" s="42">
        <v>61.199999999999996</v>
      </c>
      <c r="Q8617" s="42">
        <v>10.5</v>
      </c>
      <c r="R8617" s="42">
        <v>4</v>
      </c>
    </row>
    <row r="8618" spans="1:18" x14ac:dyDescent="0.3">
      <c r="A8618" t="s">
        <v>3916</v>
      </c>
      <c r="B8618" s="17">
        <v>45077</v>
      </c>
      <c r="C8618" t="s">
        <v>3925</v>
      </c>
      <c r="D8618" t="s">
        <v>3926</v>
      </c>
      <c r="E8618" t="s">
        <v>3927</v>
      </c>
      <c r="F8618" t="s">
        <v>3931</v>
      </c>
      <c r="G8618" t="s">
        <v>3877</v>
      </c>
      <c r="H8618" t="s">
        <v>3922</v>
      </c>
      <c r="I8618">
        <v>1498.8000000000002</v>
      </c>
      <c r="J8618" s="41">
        <v>1.15E-2</v>
      </c>
      <c r="K8618" s="42">
        <v>17.2362</v>
      </c>
      <c r="L8618" s="43">
        <v>0.27999999999999997</v>
      </c>
      <c r="M8618" s="42">
        <v>4.826136</v>
      </c>
      <c r="N8618">
        <v>3</v>
      </c>
      <c r="O8618" s="43">
        <v>222</v>
      </c>
      <c r="P8618" s="42">
        <v>69.599999999999994</v>
      </c>
      <c r="Q8618" s="42">
        <v>18</v>
      </c>
      <c r="R8618" s="42">
        <v>8</v>
      </c>
    </row>
    <row r="8619" spans="1:18" x14ac:dyDescent="0.3">
      <c r="A8619" t="s">
        <v>3923</v>
      </c>
      <c r="B8619" s="17">
        <v>45078</v>
      </c>
      <c r="C8619" t="s">
        <v>3925</v>
      </c>
      <c r="D8619" t="s">
        <v>3926</v>
      </c>
      <c r="E8619" t="s">
        <v>3927</v>
      </c>
      <c r="F8619" t="s">
        <v>3931</v>
      </c>
      <c r="G8619" t="s">
        <v>3877</v>
      </c>
      <c r="H8619" t="s">
        <v>3922</v>
      </c>
      <c r="I8619">
        <v>1164.8999999999999</v>
      </c>
      <c r="J8619" s="41">
        <v>6.7000000000000002E-3</v>
      </c>
      <c r="K8619" s="42">
        <v>7.804829999999999</v>
      </c>
      <c r="L8619" s="43">
        <v>0.72999999999999976</v>
      </c>
      <c r="M8619" s="42">
        <v>5.6975258999999978</v>
      </c>
      <c r="N8619">
        <v>3</v>
      </c>
      <c r="O8619" s="43">
        <v>146</v>
      </c>
      <c r="P8619" s="42">
        <v>73.2</v>
      </c>
      <c r="Q8619" s="42">
        <v>18</v>
      </c>
      <c r="R8619" s="42">
        <v>8</v>
      </c>
    </row>
    <row r="8620" spans="1:18" x14ac:dyDescent="0.3">
      <c r="A8620" t="s">
        <v>3923</v>
      </c>
      <c r="B8620" s="17">
        <v>45079</v>
      </c>
      <c r="C8620" t="s">
        <v>3925</v>
      </c>
      <c r="D8620" t="s">
        <v>3926</v>
      </c>
      <c r="E8620" t="s">
        <v>3927</v>
      </c>
      <c r="F8620" t="s">
        <v>3931</v>
      </c>
      <c r="G8620" t="s">
        <v>3877</v>
      </c>
      <c r="H8620" t="s">
        <v>3922</v>
      </c>
      <c r="I8620">
        <v>1447</v>
      </c>
      <c r="J8620" s="41">
        <v>5.0000000000000018E-3</v>
      </c>
      <c r="K8620" s="42">
        <v>7.235000000000003</v>
      </c>
      <c r="L8620" s="43">
        <v>0.87999999999999978</v>
      </c>
      <c r="M8620" s="42">
        <v>6.3668000000000013</v>
      </c>
      <c r="N8620">
        <v>0</v>
      </c>
      <c r="O8620" s="43">
        <v>52</v>
      </c>
      <c r="P8620" s="42">
        <v>42</v>
      </c>
      <c r="Q8620" s="42">
        <v>31.5</v>
      </c>
      <c r="R8620" s="42">
        <v>7</v>
      </c>
    </row>
    <row r="8621" spans="1:18" x14ac:dyDescent="0.3">
      <c r="A8621" t="s">
        <v>3923</v>
      </c>
      <c r="B8621" s="17">
        <v>45080</v>
      </c>
      <c r="C8621" t="s">
        <v>3925</v>
      </c>
      <c r="D8621" t="s">
        <v>3926</v>
      </c>
      <c r="E8621" t="s">
        <v>3927</v>
      </c>
      <c r="F8621" t="s">
        <v>3931</v>
      </c>
      <c r="G8621" t="s">
        <v>3877</v>
      </c>
      <c r="H8621" t="s">
        <v>3922</v>
      </c>
      <c r="I8621">
        <v>1654.1999999999998</v>
      </c>
      <c r="J8621" s="41">
        <v>7.6999999999999994E-3</v>
      </c>
      <c r="K8621" s="42">
        <v>12.737339999999998</v>
      </c>
      <c r="L8621" s="43">
        <v>0.37000000000000005</v>
      </c>
      <c r="M8621" s="42">
        <v>4.7128157999999996</v>
      </c>
      <c r="N8621">
        <v>0</v>
      </c>
      <c r="O8621" s="43">
        <v>66</v>
      </c>
      <c r="P8621" s="42">
        <v>99.6</v>
      </c>
      <c r="Q8621" s="42">
        <v>16.5</v>
      </c>
      <c r="R8621" s="42">
        <v>6</v>
      </c>
    </row>
    <row r="8622" spans="1:18" x14ac:dyDescent="0.3">
      <c r="A8622" t="s">
        <v>3923</v>
      </c>
      <c r="B8622" s="17">
        <v>45081</v>
      </c>
      <c r="C8622" t="s">
        <v>3925</v>
      </c>
      <c r="D8622" t="s">
        <v>3926</v>
      </c>
      <c r="E8622" t="s">
        <v>3927</v>
      </c>
      <c r="F8622" t="s">
        <v>3931</v>
      </c>
      <c r="G8622" t="s">
        <v>3877</v>
      </c>
      <c r="H8622" t="s">
        <v>3922</v>
      </c>
      <c r="I8622">
        <v>1923</v>
      </c>
      <c r="J8622" s="41">
        <v>9.5000000000000015E-3</v>
      </c>
      <c r="K8622" s="42">
        <v>18.268500000000003</v>
      </c>
      <c r="L8622" s="43">
        <v>0.98999999999999977</v>
      </c>
      <c r="M8622" s="42">
        <v>18.085815</v>
      </c>
      <c r="N8622">
        <v>0</v>
      </c>
      <c r="O8622" s="43">
        <v>43</v>
      </c>
      <c r="P8622" s="42">
        <v>72</v>
      </c>
      <c r="Q8622" s="42">
        <v>12</v>
      </c>
      <c r="R8622" s="42">
        <v>4</v>
      </c>
    </row>
    <row r="8623" spans="1:18" x14ac:dyDescent="0.3">
      <c r="A8623" t="s">
        <v>3923</v>
      </c>
      <c r="B8623" s="17">
        <v>45082</v>
      </c>
      <c r="C8623" t="s">
        <v>3925</v>
      </c>
      <c r="D8623" t="s">
        <v>3926</v>
      </c>
      <c r="E8623" t="s">
        <v>3927</v>
      </c>
      <c r="F8623" t="s">
        <v>3931</v>
      </c>
      <c r="G8623" t="s">
        <v>3877</v>
      </c>
      <c r="H8623" t="s">
        <v>3922</v>
      </c>
      <c r="I8623">
        <v>1279</v>
      </c>
      <c r="J8623" s="41">
        <v>6.7000000000000002E-3</v>
      </c>
      <c r="K8623" s="42">
        <v>8.5693000000000001</v>
      </c>
      <c r="L8623" s="43">
        <v>0.18000000000000005</v>
      </c>
      <c r="M8623" s="42">
        <v>1.5424740000000003</v>
      </c>
      <c r="N8623">
        <v>3</v>
      </c>
      <c r="O8623" s="43">
        <v>202</v>
      </c>
      <c r="P8623" s="42">
        <v>36</v>
      </c>
      <c r="Q8623" s="42">
        <v>13.5</v>
      </c>
      <c r="R8623" s="42">
        <v>7</v>
      </c>
    </row>
    <row r="8624" spans="1:18" x14ac:dyDescent="0.3">
      <c r="A8624" t="s">
        <v>3923</v>
      </c>
      <c r="B8624" s="17">
        <v>45083</v>
      </c>
      <c r="C8624" t="s">
        <v>3925</v>
      </c>
      <c r="D8624" t="s">
        <v>3926</v>
      </c>
      <c r="E8624" t="s">
        <v>3927</v>
      </c>
      <c r="F8624" t="s">
        <v>3931</v>
      </c>
      <c r="G8624" t="s">
        <v>3877</v>
      </c>
      <c r="H8624" t="s">
        <v>3922</v>
      </c>
      <c r="I8624">
        <v>1095.8999999999999</v>
      </c>
      <c r="J8624" s="41">
        <v>7.5000000000000015E-3</v>
      </c>
      <c r="K8624" s="42">
        <v>8.2192500000000006</v>
      </c>
      <c r="L8624" s="43">
        <v>0.37000000000000011</v>
      </c>
      <c r="M8624" s="42">
        <v>3.0411225000000011</v>
      </c>
      <c r="N8624">
        <v>2</v>
      </c>
      <c r="O8624" s="43">
        <v>53</v>
      </c>
      <c r="P8624" s="42">
        <v>49.199999999999996</v>
      </c>
      <c r="Q8624" s="42">
        <v>12</v>
      </c>
      <c r="R8624" s="42">
        <v>12</v>
      </c>
    </row>
    <row r="8625" spans="1:18" x14ac:dyDescent="0.3">
      <c r="A8625" t="s">
        <v>3923</v>
      </c>
      <c r="B8625" s="17">
        <v>45084</v>
      </c>
      <c r="C8625" t="s">
        <v>3925</v>
      </c>
      <c r="D8625" t="s">
        <v>3926</v>
      </c>
      <c r="E8625" t="s">
        <v>3927</v>
      </c>
      <c r="F8625" t="s">
        <v>3931</v>
      </c>
      <c r="G8625" t="s">
        <v>3877</v>
      </c>
      <c r="H8625" t="s">
        <v>3922</v>
      </c>
      <c r="I8625">
        <v>1552</v>
      </c>
      <c r="J8625" s="41">
        <v>5.7000000000000002E-3</v>
      </c>
      <c r="K8625" s="42">
        <v>8.8464000000000009</v>
      </c>
      <c r="L8625" s="43">
        <v>1.2899999999999998</v>
      </c>
      <c r="M8625" s="42">
        <v>11.411856</v>
      </c>
      <c r="N8625">
        <v>0</v>
      </c>
      <c r="O8625" s="43">
        <v>35</v>
      </c>
      <c r="P8625" s="42">
        <v>36</v>
      </c>
      <c r="Q8625" s="42">
        <v>22.5</v>
      </c>
      <c r="R8625" s="42">
        <v>2</v>
      </c>
    </row>
    <row r="8626" spans="1:18" x14ac:dyDescent="0.3">
      <c r="A8626" t="s">
        <v>3923</v>
      </c>
      <c r="B8626" s="17">
        <v>45085</v>
      </c>
      <c r="C8626" t="s">
        <v>3925</v>
      </c>
      <c r="D8626" t="s">
        <v>3926</v>
      </c>
      <c r="E8626" t="s">
        <v>3927</v>
      </c>
      <c r="F8626" t="s">
        <v>3931</v>
      </c>
      <c r="G8626" t="s">
        <v>3877</v>
      </c>
      <c r="H8626" t="s">
        <v>3922</v>
      </c>
      <c r="I8626">
        <v>1366.8999999999999</v>
      </c>
      <c r="J8626" s="41">
        <v>8.0999999999999996E-3</v>
      </c>
      <c r="K8626" s="42">
        <v>11.071889999999998</v>
      </c>
      <c r="L8626" s="43">
        <v>0.30000000000000004</v>
      </c>
      <c r="M8626" s="42">
        <v>3.3215669999999999</v>
      </c>
      <c r="N8626">
        <v>3</v>
      </c>
      <c r="O8626" s="43">
        <v>203</v>
      </c>
      <c r="P8626" s="42">
        <v>49.199999999999996</v>
      </c>
      <c r="Q8626" s="42">
        <v>7.5</v>
      </c>
      <c r="R8626" s="42">
        <v>1</v>
      </c>
    </row>
    <row r="8627" spans="1:18" x14ac:dyDescent="0.3">
      <c r="A8627" t="s">
        <v>3923</v>
      </c>
      <c r="B8627" s="17">
        <v>45086</v>
      </c>
      <c r="C8627" t="s">
        <v>3925</v>
      </c>
      <c r="D8627" t="s">
        <v>3926</v>
      </c>
      <c r="E8627" t="s">
        <v>3927</v>
      </c>
      <c r="F8627" t="s">
        <v>3931</v>
      </c>
      <c r="G8627" t="s">
        <v>3877</v>
      </c>
      <c r="H8627" t="s">
        <v>3922</v>
      </c>
      <c r="I8627">
        <v>1984.6</v>
      </c>
      <c r="J8627" s="41">
        <v>1.0000000000000002E-2</v>
      </c>
      <c r="K8627" s="42">
        <v>19.846000000000004</v>
      </c>
      <c r="L8627" s="43">
        <v>0.43</v>
      </c>
      <c r="M8627" s="42">
        <v>8.5337800000000019</v>
      </c>
      <c r="N8627">
        <v>1</v>
      </c>
      <c r="O8627" s="43">
        <v>59</v>
      </c>
      <c r="P8627" s="42">
        <v>46.8</v>
      </c>
      <c r="Q8627" s="42">
        <v>12</v>
      </c>
      <c r="R8627" s="42">
        <v>5</v>
      </c>
    </row>
    <row r="8628" spans="1:18" x14ac:dyDescent="0.3">
      <c r="A8628" t="s">
        <v>3923</v>
      </c>
      <c r="B8628" s="17">
        <v>45087</v>
      </c>
      <c r="C8628" t="s">
        <v>3925</v>
      </c>
      <c r="D8628" t="s">
        <v>3926</v>
      </c>
      <c r="E8628" t="s">
        <v>3927</v>
      </c>
      <c r="F8628" t="s">
        <v>3931</v>
      </c>
      <c r="G8628" t="s">
        <v>3877</v>
      </c>
      <c r="H8628" t="s">
        <v>3922</v>
      </c>
      <c r="I8628">
        <v>1369.6999999999998</v>
      </c>
      <c r="J8628" s="41">
        <v>3.6999999999999993E-3</v>
      </c>
      <c r="K8628" s="42">
        <v>5.0678899999999985</v>
      </c>
      <c r="L8628" s="43">
        <v>0.62999999999999989</v>
      </c>
      <c r="M8628" s="42">
        <v>3.1927706999999983</v>
      </c>
      <c r="N8628">
        <v>2</v>
      </c>
      <c r="O8628" s="43">
        <v>115</v>
      </c>
      <c r="P8628" s="42">
        <v>62.4</v>
      </c>
      <c r="Q8628" s="42">
        <v>16.5</v>
      </c>
      <c r="R8628" s="42">
        <v>8</v>
      </c>
    </row>
    <row r="8629" spans="1:18" x14ac:dyDescent="0.3">
      <c r="A8629" t="s">
        <v>3923</v>
      </c>
      <c r="B8629" s="17">
        <v>45088</v>
      </c>
      <c r="C8629" t="s">
        <v>3925</v>
      </c>
      <c r="D8629" t="s">
        <v>3926</v>
      </c>
      <c r="E8629" t="s">
        <v>3927</v>
      </c>
      <c r="F8629" t="s">
        <v>3931</v>
      </c>
      <c r="G8629" t="s">
        <v>3877</v>
      </c>
      <c r="H8629" t="s">
        <v>3922</v>
      </c>
      <c r="I8629">
        <v>1887.5</v>
      </c>
      <c r="J8629" s="41">
        <v>6.3E-3</v>
      </c>
      <c r="K8629" s="42">
        <v>11.891249999999999</v>
      </c>
      <c r="L8629" s="43">
        <v>1.1599999999999997</v>
      </c>
      <c r="M8629" s="42">
        <v>13.793849999999996</v>
      </c>
      <c r="N8629">
        <v>0</v>
      </c>
      <c r="O8629" s="43">
        <v>11</v>
      </c>
      <c r="P8629" s="42">
        <v>105.6</v>
      </c>
      <c r="Q8629" s="42">
        <v>22.5</v>
      </c>
      <c r="R8629" s="42">
        <v>1</v>
      </c>
    </row>
    <row r="8630" spans="1:18" x14ac:dyDescent="0.3">
      <c r="A8630" t="s">
        <v>3923</v>
      </c>
      <c r="B8630" s="17">
        <v>45089</v>
      </c>
      <c r="C8630" t="s">
        <v>3925</v>
      </c>
      <c r="D8630" t="s">
        <v>3926</v>
      </c>
      <c r="E8630" t="s">
        <v>3927</v>
      </c>
      <c r="F8630" t="s">
        <v>3931</v>
      </c>
      <c r="G8630" t="s">
        <v>3877</v>
      </c>
      <c r="H8630" t="s">
        <v>3922</v>
      </c>
      <c r="I8630">
        <v>1487.1999999999998</v>
      </c>
      <c r="J8630" s="41">
        <v>9.7000000000000003E-3</v>
      </c>
      <c r="K8630" s="42">
        <v>14.425839999999999</v>
      </c>
      <c r="L8630" s="43">
        <v>1.2999999999999998</v>
      </c>
      <c r="M8630" s="42">
        <v>18.753591999999998</v>
      </c>
      <c r="N8630">
        <v>0</v>
      </c>
      <c r="O8630" s="43">
        <v>57</v>
      </c>
      <c r="P8630" s="42">
        <v>91.2</v>
      </c>
      <c r="Q8630" s="42">
        <v>7.5</v>
      </c>
      <c r="R8630" s="42">
        <v>4</v>
      </c>
    </row>
    <row r="8631" spans="1:18" x14ac:dyDescent="0.3">
      <c r="A8631" t="s">
        <v>3923</v>
      </c>
      <c r="B8631" s="17">
        <v>45090</v>
      </c>
      <c r="C8631" t="s">
        <v>3925</v>
      </c>
      <c r="D8631" t="s">
        <v>3926</v>
      </c>
      <c r="E8631" t="s">
        <v>3927</v>
      </c>
      <c r="F8631" t="s">
        <v>3931</v>
      </c>
      <c r="G8631" t="s">
        <v>3877</v>
      </c>
      <c r="H8631" t="s">
        <v>3922</v>
      </c>
      <c r="I8631">
        <v>1439.1999999999998</v>
      </c>
      <c r="J8631" s="41">
        <v>7.7999999999999988E-3</v>
      </c>
      <c r="K8631" s="42">
        <v>11.225759999999998</v>
      </c>
      <c r="L8631" s="43">
        <v>0.53</v>
      </c>
      <c r="M8631" s="42">
        <v>5.9496527999999991</v>
      </c>
      <c r="N8631">
        <v>0</v>
      </c>
      <c r="O8631" s="43">
        <v>21</v>
      </c>
      <c r="P8631" s="42">
        <v>57.599999999999994</v>
      </c>
      <c r="Q8631" s="42">
        <v>12</v>
      </c>
      <c r="R8631" s="42">
        <v>10</v>
      </c>
    </row>
    <row r="8632" spans="1:18" x14ac:dyDescent="0.3">
      <c r="A8632" t="s">
        <v>3923</v>
      </c>
      <c r="B8632" s="17">
        <v>45091</v>
      </c>
      <c r="C8632" t="s">
        <v>3925</v>
      </c>
      <c r="D8632" t="s">
        <v>3926</v>
      </c>
      <c r="E8632" t="s">
        <v>3927</v>
      </c>
      <c r="F8632" t="s">
        <v>3931</v>
      </c>
      <c r="G8632" t="s">
        <v>3877</v>
      </c>
      <c r="H8632" t="s">
        <v>3922</v>
      </c>
      <c r="I8632">
        <v>696.2</v>
      </c>
      <c r="J8632" s="41">
        <v>5.3999999999999994E-3</v>
      </c>
      <c r="K8632" s="42">
        <v>3.7594799999999999</v>
      </c>
      <c r="L8632" s="43">
        <v>1.0199999999999998</v>
      </c>
      <c r="M8632" s="42">
        <v>3.8346695999999993</v>
      </c>
      <c r="N8632">
        <v>2</v>
      </c>
      <c r="O8632" s="43">
        <v>64</v>
      </c>
      <c r="P8632" s="42">
        <v>49.199999999999996</v>
      </c>
      <c r="Q8632" s="42">
        <v>13.5</v>
      </c>
      <c r="R8632" s="42">
        <v>11</v>
      </c>
    </row>
    <row r="8633" spans="1:18" x14ac:dyDescent="0.3">
      <c r="A8633" t="s">
        <v>3923</v>
      </c>
      <c r="B8633" s="17">
        <v>45092</v>
      </c>
      <c r="C8633" t="s">
        <v>3925</v>
      </c>
      <c r="D8633" t="s">
        <v>3926</v>
      </c>
      <c r="E8633" t="s">
        <v>3927</v>
      </c>
      <c r="F8633" t="s">
        <v>3931</v>
      </c>
      <c r="G8633" t="s">
        <v>3877</v>
      </c>
      <c r="H8633" t="s">
        <v>3922</v>
      </c>
      <c r="I8633">
        <v>1991.6</v>
      </c>
      <c r="J8633" s="41">
        <v>8.0999999999999996E-3</v>
      </c>
      <c r="K8633" s="42">
        <v>16.131959999999999</v>
      </c>
      <c r="L8633" s="43">
        <v>0.26000000000000006</v>
      </c>
      <c r="M8633" s="42">
        <v>4.1943096000000013</v>
      </c>
      <c r="N8633">
        <v>3</v>
      </c>
      <c r="O8633" s="43">
        <v>159</v>
      </c>
      <c r="P8633" s="42">
        <v>91.2</v>
      </c>
      <c r="Q8633" s="42">
        <v>25.5</v>
      </c>
      <c r="R8633" s="42">
        <v>11</v>
      </c>
    </row>
    <row r="8634" spans="1:18" x14ac:dyDescent="0.3">
      <c r="A8634" t="s">
        <v>3923</v>
      </c>
      <c r="B8634" s="17">
        <v>45093</v>
      </c>
      <c r="C8634" t="s">
        <v>3925</v>
      </c>
      <c r="D8634" t="s">
        <v>3926</v>
      </c>
      <c r="E8634" t="s">
        <v>3927</v>
      </c>
      <c r="F8634" t="s">
        <v>3931</v>
      </c>
      <c r="G8634" t="s">
        <v>3877</v>
      </c>
      <c r="H8634" t="s">
        <v>3922</v>
      </c>
      <c r="I8634">
        <v>1376.6999999999998</v>
      </c>
      <c r="J8634" s="41">
        <v>7.0000000000000019E-3</v>
      </c>
      <c r="K8634" s="42">
        <v>9.6369000000000007</v>
      </c>
      <c r="L8634" s="43">
        <v>0.23000000000000007</v>
      </c>
      <c r="M8634" s="42">
        <v>2.2164870000000008</v>
      </c>
      <c r="N8634">
        <v>3</v>
      </c>
      <c r="O8634" s="43">
        <v>167</v>
      </c>
      <c r="P8634" s="42">
        <v>84</v>
      </c>
      <c r="Q8634" s="42">
        <v>21</v>
      </c>
      <c r="R8634" s="42">
        <v>4</v>
      </c>
    </row>
    <row r="8635" spans="1:18" x14ac:dyDescent="0.3">
      <c r="A8635" t="s">
        <v>3923</v>
      </c>
      <c r="B8635" s="17">
        <v>45094</v>
      </c>
      <c r="C8635" t="s">
        <v>3925</v>
      </c>
      <c r="D8635" t="s">
        <v>3926</v>
      </c>
      <c r="E8635" t="s">
        <v>3927</v>
      </c>
      <c r="F8635" t="s">
        <v>3931</v>
      </c>
      <c r="G8635" t="s">
        <v>3877</v>
      </c>
      <c r="H8635" t="s">
        <v>3922</v>
      </c>
      <c r="I8635">
        <v>1328.8</v>
      </c>
      <c r="J8635" s="41">
        <v>7.6999999999999994E-3</v>
      </c>
      <c r="K8635" s="42">
        <v>10.23176</v>
      </c>
      <c r="L8635" s="43">
        <v>0.7799999999999998</v>
      </c>
      <c r="M8635" s="42">
        <v>7.9807727999999978</v>
      </c>
      <c r="N8635">
        <v>3</v>
      </c>
      <c r="O8635" s="43">
        <v>272</v>
      </c>
      <c r="P8635" s="42">
        <v>86.399999999999991</v>
      </c>
      <c r="Q8635" s="42">
        <v>21</v>
      </c>
      <c r="R8635" s="42">
        <v>0</v>
      </c>
    </row>
    <row r="8636" spans="1:18" x14ac:dyDescent="0.3">
      <c r="A8636" t="s">
        <v>3923</v>
      </c>
      <c r="B8636" s="17">
        <v>45095</v>
      </c>
      <c r="C8636" t="s">
        <v>3925</v>
      </c>
      <c r="D8636" t="s">
        <v>3926</v>
      </c>
      <c r="E8636" t="s">
        <v>3927</v>
      </c>
      <c r="F8636" t="s">
        <v>3931</v>
      </c>
      <c r="G8636" t="s">
        <v>3877</v>
      </c>
      <c r="H8636" t="s">
        <v>3922</v>
      </c>
      <c r="I8636">
        <v>1943.6</v>
      </c>
      <c r="J8636" s="41">
        <v>7.7999999999999996E-3</v>
      </c>
      <c r="K8636" s="42">
        <v>15.160079999999999</v>
      </c>
      <c r="L8636" s="43">
        <v>0.61999999999999988</v>
      </c>
      <c r="M8636" s="42">
        <v>9.3992495999999974</v>
      </c>
      <c r="N8636">
        <v>1</v>
      </c>
      <c r="O8636" s="43">
        <v>16</v>
      </c>
      <c r="P8636" s="42">
        <v>74.399999999999991</v>
      </c>
      <c r="Q8636" s="42">
        <v>25.5</v>
      </c>
      <c r="R8636" s="42">
        <v>7</v>
      </c>
    </row>
    <row r="8637" spans="1:18" x14ac:dyDescent="0.3">
      <c r="A8637" t="s">
        <v>3923</v>
      </c>
      <c r="B8637" s="17">
        <v>45096</v>
      </c>
      <c r="C8637" t="s">
        <v>3925</v>
      </c>
      <c r="D8637" t="s">
        <v>3926</v>
      </c>
      <c r="E8637" t="s">
        <v>3927</v>
      </c>
      <c r="F8637" t="s">
        <v>3931</v>
      </c>
      <c r="G8637" t="s">
        <v>3877</v>
      </c>
      <c r="H8637" t="s">
        <v>3922</v>
      </c>
      <c r="I8637">
        <v>1233.3999999999999</v>
      </c>
      <c r="J8637" s="41">
        <v>9.9000000000000025E-3</v>
      </c>
      <c r="K8637" s="42">
        <v>12.210660000000003</v>
      </c>
      <c r="L8637" s="43">
        <v>1.0899999999999999</v>
      </c>
      <c r="M8637" s="42">
        <v>13.309619400000001</v>
      </c>
      <c r="N8637">
        <v>1</v>
      </c>
      <c r="O8637" s="43">
        <v>50</v>
      </c>
      <c r="P8637" s="42">
        <v>98.399999999999991</v>
      </c>
      <c r="Q8637" s="42">
        <v>18</v>
      </c>
      <c r="R8637" s="42">
        <v>0</v>
      </c>
    </row>
    <row r="8638" spans="1:18" x14ac:dyDescent="0.3">
      <c r="A8638" t="s">
        <v>3923</v>
      </c>
      <c r="B8638" s="17">
        <v>45097</v>
      </c>
      <c r="C8638" t="s">
        <v>3925</v>
      </c>
      <c r="D8638" t="s">
        <v>3926</v>
      </c>
      <c r="E8638" t="s">
        <v>3927</v>
      </c>
      <c r="F8638" t="s">
        <v>3931</v>
      </c>
      <c r="G8638" t="s">
        <v>3877</v>
      </c>
      <c r="H8638" t="s">
        <v>3922</v>
      </c>
      <c r="I8638">
        <v>1233.6999999999998</v>
      </c>
      <c r="J8638" s="41">
        <v>7.7999999999999996E-3</v>
      </c>
      <c r="K8638" s="42">
        <v>9.6228599999999975</v>
      </c>
      <c r="L8638" s="43">
        <v>0.7699999999999998</v>
      </c>
      <c r="M8638" s="42">
        <v>7.4096021999999957</v>
      </c>
      <c r="N8638">
        <v>2</v>
      </c>
      <c r="O8638" s="43">
        <v>117</v>
      </c>
      <c r="P8638" s="42">
        <v>68.399999999999991</v>
      </c>
      <c r="Q8638" s="42">
        <v>16.5</v>
      </c>
      <c r="R8638" s="42">
        <v>6</v>
      </c>
    </row>
    <row r="8639" spans="1:18" x14ac:dyDescent="0.3">
      <c r="A8639" t="s">
        <v>3923</v>
      </c>
      <c r="B8639" s="17">
        <v>45098</v>
      </c>
      <c r="C8639" t="s">
        <v>3925</v>
      </c>
      <c r="D8639" t="s">
        <v>3926</v>
      </c>
      <c r="E8639" t="s">
        <v>3927</v>
      </c>
      <c r="F8639" t="s">
        <v>3931</v>
      </c>
      <c r="G8639" t="s">
        <v>3877</v>
      </c>
      <c r="H8639" t="s">
        <v>3922</v>
      </c>
      <c r="I8639">
        <v>1498.8</v>
      </c>
      <c r="J8639" s="41">
        <v>4.9000000000000024E-3</v>
      </c>
      <c r="K8639" s="42">
        <v>7.3441200000000038</v>
      </c>
      <c r="L8639" s="43">
        <v>0.30000000000000004</v>
      </c>
      <c r="M8639" s="42">
        <v>2.2032360000000013</v>
      </c>
      <c r="N8639">
        <v>3</v>
      </c>
      <c r="O8639" s="43">
        <v>243</v>
      </c>
      <c r="P8639" s="42">
        <v>63.599999999999994</v>
      </c>
      <c r="Q8639" s="42">
        <v>7.5</v>
      </c>
      <c r="R8639" s="42">
        <v>1</v>
      </c>
    </row>
    <row r="8640" spans="1:18" x14ac:dyDescent="0.3">
      <c r="A8640" t="s">
        <v>3923</v>
      </c>
      <c r="B8640" s="17">
        <v>45099</v>
      </c>
      <c r="C8640" t="s">
        <v>3925</v>
      </c>
      <c r="D8640" t="s">
        <v>3926</v>
      </c>
      <c r="E8640" t="s">
        <v>3927</v>
      </c>
      <c r="F8640" t="s">
        <v>3931</v>
      </c>
      <c r="G8640" t="s">
        <v>3877</v>
      </c>
      <c r="H8640" t="s">
        <v>3922</v>
      </c>
      <c r="I8640">
        <v>1324.6999999999998</v>
      </c>
      <c r="J8640" s="41">
        <v>6.4000000000000003E-3</v>
      </c>
      <c r="K8640" s="42">
        <v>8.4780799999999985</v>
      </c>
      <c r="L8640" s="43">
        <v>1.21</v>
      </c>
      <c r="M8640" s="42">
        <v>10.258476799999999</v>
      </c>
      <c r="N8640">
        <v>0</v>
      </c>
      <c r="O8640" s="43">
        <v>62</v>
      </c>
      <c r="P8640" s="42">
        <v>46.8</v>
      </c>
      <c r="Q8640" s="42">
        <v>21</v>
      </c>
      <c r="R8640" s="42">
        <v>8</v>
      </c>
    </row>
    <row r="8641" spans="1:18" x14ac:dyDescent="0.3">
      <c r="A8641" t="s">
        <v>3923</v>
      </c>
      <c r="B8641" s="17">
        <v>45100</v>
      </c>
      <c r="C8641" t="s">
        <v>3925</v>
      </c>
      <c r="D8641" t="s">
        <v>3926</v>
      </c>
      <c r="E8641" t="s">
        <v>3927</v>
      </c>
      <c r="F8641" t="s">
        <v>3931</v>
      </c>
      <c r="G8641" t="s">
        <v>3877</v>
      </c>
      <c r="H8641" t="s">
        <v>3922</v>
      </c>
      <c r="I8641">
        <v>2061.5</v>
      </c>
      <c r="J8641" s="41">
        <v>8.5000000000000006E-3</v>
      </c>
      <c r="K8641" s="42">
        <v>17.522750000000002</v>
      </c>
      <c r="L8641" s="43">
        <v>0.27</v>
      </c>
      <c r="M8641" s="42">
        <v>4.7311425000000007</v>
      </c>
      <c r="N8641">
        <v>0</v>
      </c>
      <c r="O8641" s="43">
        <v>14</v>
      </c>
      <c r="P8641" s="42">
        <v>67.2</v>
      </c>
      <c r="Q8641" s="42">
        <v>4.5</v>
      </c>
      <c r="R8641" s="42">
        <v>5</v>
      </c>
    </row>
    <row r="8642" spans="1:18" x14ac:dyDescent="0.3">
      <c r="A8642" t="s">
        <v>3923</v>
      </c>
      <c r="B8642" s="17">
        <v>45101</v>
      </c>
      <c r="C8642" t="s">
        <v>3925</v>
      </c>
      <c r="D8642" t="s">
        <v>3926</v>
      </c>
      <c r="E8642" t="s">
        <v>3927</v>
      </c>
      <c r="F8642" t="s">
        <v>3931</v>
      </c>
      <c r="G8642" t="s">
        <v>3877</v>
      </c>
      <c r="H8642" t="s">
        <v>3922</v>
      </c>
      <c r="I8642">
        <v>1865.8000000000002</v>
      </c>
      <c r="J8642" s="41">
        <v>8.2000000000000024E-3</v>
      </c>
      <c r="K8642" s="42">
        <v>15.299560000000007</v>
      </c>
      <c r="L8642" s="43">
        <v>9.0000000000000052E-2</v>
      </c>
      <c r="M8642" s="42">
        <v>1.3769604000000013</v>
      </c>
      <c r="N8642">
        <v>1</v>
      </c>
      <c r="O8642" s="43">
        <v>84</v>
      </c>
      <c r="P8642" s="42">
        <v>81.599999999999994</v>
      </c>
      <c r="Q8642" s="42">
        <v>10.5</v>
      </c>
      <c r="R8642" s="42">
        <v>3</v>
      </c>
    </row>
    <row r="8643" spans="1:18" x14ac:dyDescent="0.3">
      <c r="A8643" t="s">
        <v>3923</v>
      </c>
      <c r="B8643" s="17">
        <v>45102</v>
      </c>
      <c r="C8643" t="s">
        <v>3925</v>
      </c>
      <c r="D8643" t="s">
        <v>3926</v>
      </c>
      <c r="E8643" t="s">
        <v>3927</v>
      </c>
      <c r="F8643" t="s">
        <v>3931</v>
      </c>
      <c r="G8643" t="s">
        <v>3877</v>
      </c>
      <c r="H8643" t="s">
        <v>3922</v>
      </c>
      <c r="I8643">
        <v>1916.3999999999996</v>
      </c>
      <c r="J8643" s="41">
        <v>7.2000000000000007E-3</v>
      </c>
      <c r="K8643" s="42">
        <v>13.798079999999999</v>
      </c>
      <c r="L8643" s="43">
        <v>0.73999999999999977</v>
      </c>
      <c r="M8643" s="42">
        <v>10.210579199999996</v>
      </c>
      <c r="N8643">
        <v>0</v>
      </c>
      <c r="O8643" s="43">
        <v>33</v>
      </c>
      <c r="P8643" s="42">
        <v>72</v>
      </c>
      <c r="Q8643" s="42">
        <v>19.5</v>
      </c>
      <c r="R8643" s="42">
        <v>5</v>
      </c>
    </row>
    <row r="8644" spans="1:18" x14ac:dyDescent="0.3">
      <c r="A8644" t="s">
        <v>3923</v>
      </c>
      <c r="B8644" s="17">
        <v>45103</v>
      </c>
      <c r="C8644" t="s">
        <v>3925</v>
      </c>
      <c r="D8644" t="s">
        <v>3926</v>
      </c>
      <c r="E8644" t="s">
        <v>3927</v>
      </c>
      <c r="F8644" t="s">
        <v>3931</v>
      </c>
      <c r="G8644" t="s">
        <v>3877</v>
      </c>
      <c r="H8644" t="s">
        <v>3922</v>
      </c>
      <c r="I8644">
        <v>1276.0999999999999</v>
      </c>
      <c r="J8644" s="41">
        <v>7.4000000000000021E-3</v>
      </c>
      <c r="K8644" s="42">
        <v>9.4431400000000014</v>
      </c>
      <c r="L8644" s="43">
        <v>0.86999999999999977</v>
      </c>
      <c r="M8644" s="42">
        <v>8.2155317999999991</v>
      </c>
      <c r="N8644">
        <v>0</v>
      </c>
      <c r="O8644" s="43">
        <v>57</v>
      </c>
      <c r="P8644" s="42">
        <v>88.8</v>
      </c>
      <c r="Q8644" s="42">
        <v>21</v>
      </c>
      <c r="R8644" s="42">
        <v>7</v>
      </c>
    </row>
    <row r="8645" spans="1:18" x14ac:dyDescent="0.3">
      <c r="A8645" t="s">
        <v>3923</v>
      </c>
      <c r="B8645" s="17">
        <v>45104</v>
      </c>
      <c r="C8645" t="s">
        <v>3925</v>
      </c>
      <c r="D8645" t="s">
        <v>3926</v>
      </c>
      <c r="E8645" t="s">
        <v>3927</v>
      </c>
      <c r="F8645" t="s">
        <v>3931</v>
      </c>
      <c r="G8645" t="s">
        <v>3877</v>
      </c>
      <c r="H8645" t="s">
        <v>3922</v>
      </c>
      <c r="I8645">
        <v>1300.6999999999998</v>
      </c>
      <c r="J8645" s="41">
        <v>8.1000000000000013E-3</v>
      </c>
      <c r="K8645" s="42">
        <v>10.53567</v>
      </c>
      <c r="L8645" s="43">
        <v>0.53999999999999981</v>
      </c>
      <c r="M8645" s="42">
        <v>5.6892617999999979</v>
      </c>
      <c r="N8645">
        <v>0</v>
      </c>
      <c r="O8645" s="43">
        <v>19</v>
      </c>
      <c r="P8645" s="42">
        <v>58.8</v>
      </c>
      <c r="Q8645" s="42">
        <v>22.5</v>
      </c>
      <c r="R8645" s="42">
        <v>6</v>
      </c>
    </row>
    <row r="8646" spans="1:18" x14ac:dyDescent="0.3">
      <c r="A8646" t="s">
        <v>3923</v>
      </c>
      <c r="B8646" s="17">
        <v>45105</v>
      </c>
      <c r="C8646" t="s">
        <v>3925</v>
      </c>
      <c r="D8646" t="s">
        <v>3926</v>
      </c>
      <c r="E8646" t="s">
        <v>3927</v>
      </c>
      <c r="F8646" t="s">
        <v>3931</v>
      </c>
      <c r="G8646" t="s">
        <v>3877</v>
      </c>
      <c r="H8646" t="s">
        <v>3922</v>
      </c>
      <c r="I8646">
        <v>1059</v>
      </c>
      <c r="J8646" s="41">
        <v>3.3E-3</v>
      </c>
      <c r="K8646" s="42">
        <v>3.4946999999999999</v>
      </c>
      <c r="L8646" s="43">
        <v>0.60999999999999976</v>
      </c>
      <c r="M8646" s="42">
        <v>2.1317669999999991</v>
      </c>
      <c r="N8646">
        <v>1</v>
      </c>
      <c r="O8646" s="43">
        <v>64</v>
      </c>
      <c r="P8646" s="42">
        <v>43.199999999999996</v>
      </c>
      <c r="Q8646" s="42">
        <v>24</v>
      </c>
      <c r="R8646" s="42">
        <v>3</v>
      </c>
    </row>
    <row r="8647" spans="1:18" x14ac:dyDescent="0.3">
      <c r="A8647" t="s">
        <v>3923</v>
      </c>
      <c r="B8647" s="17">
        <v>45106</v>
      </c>
      <c r="C8647" t="s">
        <v>3925</v>
      </c>
      <c r="D8647" t="s">
        <v>3926</v>
      </c>
      <c r="E8647" t="s">
        <v>3927</v>
      </c>
      <c r="F8647" t="s">
        <v>3931</v>
      </c>
      <c r="G8647" t="s">
        <v>3877</v>
      </c>
      <c r="H8647" t="s">
        <v>3922</v>
      </c>
      <c r="I8647">
        <v>1602.8</v>
      </c>
      <c r="J8647" s="41">
        <v>1.2000000000000002E-2</v>
      </c>
      <c r="K8647" s="42">
        <v>19.233600000000003</v>
      </c>
      <c r="L8647" s="43">
        <v>0.48</v>
      </c>
      <c r="M8647" s="42">
        <v>9.2321280000000012</v>
      </c>
      <c r="N8647">
        <v>3</v>
      </c>
      <c r="O8647" s="43">
        <v>251</v>
      </c>
      <c r="P8647" s="42">
        <v>63.599999999999994</v>
      </c>
      <c r="Q8647" s="42">
        <v>31.5</v>
      </c>
      <c r="R8647" s="42">
        <v>4</v>
      </c>
    </row>
    <row r="8648" spans="1:18" x14ac:dyDescent="0.3">
      <c r="A8648" t="s">
        <v>3923</v>
      </c>
      <c r="B8648" s="17">
        <v>45107</v>
      </c>
      <c r="C8648" t="s">
        <v>3925</v>
      </c>
      <c r="D8648" t="s">
        <v>3926</v>
      </c>
      <c r="E8648" t="s">
        <v>3927</v>
      </c>
      <c r="F8648" t="s">
        <v>3931</v>
      </c>
      <c r="G8648" t="s">
        <v>3877</v>
      </c>
      <c r="H8648" t="s">
        <v>3922</v>
      </c>
      <c r="I8648">
        <v>1995.6999999999998</v>
      </c>
      <c r="J8648" s="41">
        <v>1.2200000000000001E-2</v>
      </c>
      <c r="K8648" s="42">
        <v>24.347539999999999</v>
      </c>
      <c r="L8648" s="43">
        <v>0.80999999999999983</v>
      </c>
      <c r="M8648" s="42">
        <v>19.721507399999993</v>
      </c>
      <c r="N8648">
        <v>1</v>
      </c>
      <c r="O8648" s="43">
        <v>61</v>
      </c>
      <c r="P8648" s="42">
        <v>73.2</v>
      </c>
      <c r="Q8648" s="42">
        <v>13.5</v>
      </c>
      <c r="R8648" s="42">
        <v>4</v>
      </c>
    </row>
    <row r="8649" spans="1:18" x14ac:dyDescent="0.3">
      <c r="A8649" t="s">
        <v>3923</v>
      </c>
      <c r="B8649" s="17">
        <v>45108</v>
      </c>
      <c r="C8649" t="s">
        <v>3925</v>
      </c>
      <c r="D8649" t="s">
        <v>3926</v>
      </c>
      <c r="E8649" t="s">
        <v>3927</v>
      </c>
      <c r="F8649" t="s">
        <v>3931</v>
      </c>
      <c r="G8649" t="s">
        <v>3877</v>
      </c>
      <c r="H8649" t="s">
        <v>3922</v>
      </c>
      <c r="I8649">
        <v>1741.1</v>
      </c>
      <c r="J8649" s="41">
        <v>1.0200000000000001E-2</v>
      </c>
      <c r="K8649" s="42">
        <v>17.759219999999999</v>
      </c>
      <c r="L8649" s="43">
        <v>8.0000000000000057E-2</v>
      </c>
      <c r="M8649" s="42">
        <v>1.4207376000000009</v>
      </c>
      <c r="N8649">
        <v>0</v>
      </c>
      <c r="O8649" s="43">
        <v>55</v>
      </c>
      <c r="P8649" s="42">
        <v>64.8</v>
      </c>
      <c r="Q8649" s="42">
        <v>30</v>
      </c>
      <c r="R8649" s="42">
        <v>9</v>
      </c>
    </row>
    <row r="8650" spans="1:18" x14ac:dyDescent="0.3">
      <c r="A8650" t="s">
        <v>3923</v>
      </c>
      <c r="B8650" s="17">
        <v>45109</v>
      </c>
      <c r="C8650" t="s">
        <v>3925</v>
      </c>
      <c r="D8650" t="s">
        <v>3926</v>
      </c>
      <c r="E8650" t="s">
        <v>3927</v>
      </c>
      <c r="F8650" t="s">
        <v>3931</v>
      </c>
      <c r="G8650" t="s">
        <v>3877</v>
      </c>
      <c r="H8650" t="s">
        <v>3922</v>
      </c>
      <c r="I8650">
        <v>1450.5</v>
      </c>
      <c r="J8650" s="41">
        <v>9.2999999999999992E-3</v>
      </c>
      <c r="K8650" s="42">
        <v>13.489649999999999</v>
      </c>
      <c r="L8650" s="43">
        <v>1.2799999999999998</v>
      </c>
      <c r="M8650" s="42">
        <v>17.266751999999997</v>
      </c>
      <c r="N8650">
        <v>0</v>
      </c>
      <c r="O8650" s="43">
        <v>22</v>
      </c>
      <c r="P8650" s="42">
        <v>105.6</v>
      </c>
      <c r="Q8650" s="42">
        <v>16.5</v>
      </c>
      <c r="R8650" s="42">
        <v>8</v>
      </c>
    </row>
    <row r="8651" spans="1:18" x14ac:dyDescent="0.3">
      <c r="A8651" t="s">
        <v>3923</v>
      </c>
      <c r="B8651" s="17">
        <v>45110</v>
      </c>
      <c r="C8651" t="s">
        <v>3925</v>
      </c>
      <c r="D8651" t="s">
        <v>3926</v>
      </c>
      <c r="E8651" t="s">
        <v>3927</v>
      </c>
      <c r="F8651" t="s">
        <v>3931</v>
      </c>
      <c r="G8651" t="s">
        <v>3877</v>
      </c>
      <c r="H8651" t="s">
        <v>3922</v>
      </c>
      <c r="I8651">
        <v>1498</v>
      </c>
      <c r="J8651" s="41">
        <v>3.9000000000000016E-3</v>
      </c>
      <c r="K8651" s="42">
        <v>5.8422000000000027</v>
      </c>
      <c r="L8651" s="43">
        <v>0.36000000000000004</v>
      </c>
      <c r="M8651" s="42">
        <v>2.1031920000000013</v>
      </c>
      <c r="N8651">
        <v>0</v>
      </c>
      <c r="O8651" s="43">
        <v>10</v>
      </c>
      <c r="P8651" s="42">
        <v>87.6</v>
      </c>
      <c r="Q8651" s="42">
        <v>21</v>
      </c>
      <c r="R8651" s="42">
        <v>8</v>
      </c>
    </row>
    <row r="8652" spans="1:18" x14ac:dyDescent="0.3">
      <c r="A8652" t="s">
        <v>3923</v>
      </c>
      <c r="B8652" s="17">
        <v>45111</v>
      </c>
      <c r="C8652" t="s">
        <v>3925</v>
      </c>
      <c r="D8652" t="s">
        <v>3926</v>
      </c>
      <c r="E8652" t="s">
        <v>3927</v>
      </c>
      <c r="F8652" t="s">
        <v>3931</v>
      </c>
      <c r="G8652" t="s">
        <v>3877</v>
      </c>
      <c r="H8652" t="s">
        <v>3922</v>
      </c>
      <c r="I8652">
        <v>1797.5</v>
      </c>
      <c r="J8652" s="41">
        <v>1.03E-2</v>
      </c>
      <c r="K8652" s="42">
        <v>18.514250000000001</v>
      </c>
      <c r="L8652" s="43">
        <v>0.44999999999999996</v>
      </c>
      <c r="M8652" s="42">
        <v>8.331412499999999</v>
      </c>
      <c r="N8652">
        <v>3</v>
      </c>
      <c r="O8652" s="43">
        <v>98</v>
      </c>
      <c r="P8652" s="42">
        <v>105.6</v>
      </c>
      <c r="Q8652" s="42">
        <v>25.5</v>
      </c>
      <c r="R8652" s="42">
        <v>7</v>
      </c>
    </row>
    <row r="8653" spans="1:18" x14ac:dyDescent="0.3">
      <c r="A8653" t="s">
        <v>3923</v>
      </c>
      <c r="B8653" s="17">
        <v>45112</v>
      </c>
      <c r="C8653" t="s">
        <v>3925</v>
      </c>
      <c r="D8653" t="s">
        <v>3926</v>
      </c>
      <c r="E8653" t="s">
        <v>3927</v>
      </c>
      <c r="F8653" t="s">
        <v>3931</v>
      </c>
      <c r="G8653" t="s">
        <v>3877</v>
      </c>
      <c r="H8653" t="s">
        <v>3922</v>
      </c>
      <c r="I8653">
        <v>1767.8999999999996</v>
      </c>
      <c r="J8653" s="41">
        <v>1.2E-2</v>
      </c>
      <c r="K8653" s="42">
        <v>21.214799999999997</v>
      </c>
      <c r="L8653" s="43">
        <v>0.55999999999999983</v>
      </c>
      <c r="M8653" s="42">
        <v>11.880287999999995</v>
      </c>
      <c r="N8653">
        <v>3</v>
      </c>
      <c r="O8653" s="43">
        <v>103</v>
      </c>
      <c r="P8653" s="42">
        <v>64.8</v>
      </c>
      <c r="Q8653" s="42">
        <v>19.5</v>
      </c>
      <c r="R8653" s="42">
        <v>5</v>
      </c>
    </row>
    <row r="8654" spans="1:18" x14ac:dyDescent="0.3">
      <c r="A8654" t="s">
        <v>3923</v>
      </c>
      <c r="B8654" s="17">
        <v>45113</v>
      </c>
      <c r="C8654" t="s">
        <v>3925</v>
      </c>
      <c r="D8654" t="s">
        <v>3926</v>
      </c>
      <c r="E8654" t="s">
        <v>3927</v>
      </c>
      <c r="F8654" t="s">
        <v>3931</v>
      </c>
      <c r="G8654" t="s">
        <v>3877</v>
      </c>
      <c r="H8654" t="s">
        <v>3922</v>
      </c>
      <c r="I8654">
        <v>1678.3000000000002</v>
      </c>
      <c r="J8654" s="41">
        <v>4.5000000000000005E-3</v>
      </c>
      <c r="K8654" s="42">
        <v>7.5523500000000015</v>
      </c>
      <c r="L8654" s="43">
        <v>0.14000000000000001</v>
      </c>
      <c r="M8654" s="42">
        <v>1.0573290000000004</v>
      </c>
      <c r="N8654">
        <v>2</v>
      </c>
      <c r="O8654" s="43">
        <v>122</v>
      </c>
      <c r="P8654" s="42">
        <v>85.2</v>
      </c>
      <c r="Q8654" s="42">
        <v>24</v>
      </c>
      <c r="R8654" s="42">
        <v>2</v>
      </c>
    </row>
    <row r="8655" spans="1:18" x14ac:dyDescent="0.3">
      <c r="A8655" t="s">
        <v>3923</v>
      </c>
      <c r="B8655" s="17">
        <v>45114</v>
      </c>
      <c r="C8655" t="s">
        <v>3925</v>
      </c>
      <c r="D8655" t="s">
        <v>3926</v>
      </c>
      <c r="E8655" t="s">
        <v>3927</v>
      </c>
      <c r="F8655" t="s">
        <v>3931</v>
      </c>
      <c r="G8655" t="s">
        <v>3877</v>
      </c>
      <c r="H8655" t="s">
        <v>3922</v>
      </c>
      <c r="I8655">
        <v>1056.8</v>
      </c>
      <c r="J8655" s="41">
        <v>5.7000000000000002E-3</v>
      </c>
      <c r="K8655" s="42">
        <v>6.0237600000000002</v>
      </c>
      <c r="L8655" s="43">
        <v>0.14000000000000001</v>
      </c>
      <c r="M8655" s="42">
        <v>0.84332640000000014</v>
      </c>
      <c r="N8655">
        <v>1</v>
      </c>
      <c r="O8655" s="43">
        <v>46</v>
      </c>
      <c r="P8655" s="42">
        <v>64.8</v>
      </c>
      <c r="Q8655" s="42">
        <v>22.5</v>
      </c>
      <c r="R8655" s="42">
        <v>1</v>
      </c>
    </row>
    <row r="8656" spans="1:18" x14ac:dyDescent="0.3">
      <c r="A8656" t="s">
        <v>3923</v>
      </c>
      <c r="B8656" s="17">
        <v>45115</v>
      </c>
      <c r="C8656" t="s">
        <v>3925</v>
      </c>
      <c r="D8656" t="s">
        <v>3926</v>
      </c>
      <c r="E8656" t="s">
        <v>3927</v>
      </c>
      <c r="F8656" t="s">
        <v>3931</v>
      </c>
      <c r="G8656" t="s">
        <v>3877</v>
      </c>
      <c r="H8656" t="s">
        <v>3922</v>
      </c>
      <c r="I8656">
        <v>854.8</v>
      </c>
      <c r="J8656" s="41">
        <v>7.6000000000000017E-3</v>
      </c>
      <c r="K8656" s="42">
        <v>6.4964800000000009</v>
      </c>
      <c r="L8656" s="43">
        <v>0.88999999999999979</v>
      </c>
      <c r="M8656" s="42">
        <v>5.7818671999999998</v>
      </c>
      <c r="N8656">
        <v>0</v>
      </c>
      <c r="O8656" s="43">
        <v>59</v>
      </c>
      <c r="P8656" s="42">
        <v>79.2</v>
      </c>
      <c r="Q8656" s="42">
        <v>10.5</v>
      </c>
      <c r="R8656" s="42">
        <v>1</v>
      </c>
    </row>
    <row r="8657" spans="1:18" x14ac:dyDescent="0.3">
      <c r="A8657" t="s">
        <v>3923</v>
      </c>
      <c r="B8657" s="17">
        <v>45116</v>
      </c>
      <c r="C8657" t="s">
        <v>3925</v>
      </c>
      <c r="D8657" t="s">
        <v>3926</v>
      </c>
      <c r="E8657" t="s">
        <v>3927</v>
      </c>
      <c r="F8657" t="s">
        <v>3931</v>
      </c>
      <c r="G8657" t="s">
        <v>3877</v>
      </c>
      <c r="H8657" t="s">
        <v>3922</v>
      </c>
      <c r="I8657">
        <v>1935.3999999999996</v>
      </c>
      <c r="J8657" s="41">
        <v>8.5000000000000023E-3</v>
      </c>
      <c r="K8657" s="42">
        <v>16.450900000000001</v>
      </c>
      <c r="L8657" s="43">
        <v>1.2799999999999998</v>
      </c>
      <c r="M8657" s="42">
        <v>21.057151999999999</v>
      </c>
      <c r="N8657">
        <v>0</v>
      </c>
      <c r="O8657" s="43">
        <v>48</v>
      </c>
      <c r="P8657" s="42">
        <v>72</v>
      </c>
      <c r="Q8657" s="42">
        <v>19.5</v>
      </c>
      <c r="R8657" s="42">
        <v>5</v>
      </c>
    </row>
    <row r="8658" spans="1:18" x14ac:dyDescent="0.3">
      <c r="A8658" t="s">
        <v>3923</v>
      </c>
      <c r="B8658" s="17">
        <v>45117</v>
      </c>
      <c r="C8658" t="s">
        <v>3925</v>
      </c>
      <c r="D8658" t="s">
        <v>3926</v>
      </c>
      <c r="E8658" t="s">
        <v>3927</v>
      </c>
      <c r="F8658" t="s">
        <v>3931</v>
      </c>
      <c r="G8658" t="s">
        <v>3877</v>
      </c>
      <c r="H8658" t="s">
        <v>3922</v>
      </c>
      <c r="I8658">
        <v>786.09999999999991</v>
      </c>
      <c r="J8658" s="41">
        <v>1.0500000000000002E-2</v>
      </c>
      <c r="K8658" s="42">
        <v>8.2540500000000012</v>
      </c>
      <c r="L8658" s="43">
        <v>0.18000000000000005</v>
      </c>
      <c r="M8658" s="42">
        <v>1.4857290000000005</v>
      </c>
      <c r="N8658">
        <v>0</v>
      </c>
      <c r="O8658" s="43">
        <v>69</v>
      </c>
      <c r="P8658" s="42">
        <v>84</v>
      </c>
      <c r="Q8658" s="42">
        <v>25.5</v>
      </c>
      <c r="R8658" s="42">
        <v>11</v>
      </c>
    </row>
    <row r="8659" spans="1:18" x14ac:dyDescent="0.3">
      <c r="A8659" t="s">
        <v>3923</v>
      </c>
      <c r="B8659" s="17">
        <v>45118</v>
      </c>
      <c r="C8659" t="s">
        <v>3925</v>
      </c>
      <c r="D8659" t="s">
        <v>3926</v>
      </c>
      <c r="E8659" t="s">
        <v>3927</v>
      </c>
      <c r="F8659" t="s">
        <v>3931</v>
      </c>
      <c r="G8659" t="s">
        <v>3877</v>
      </c>
      <c r="H8659" t="s">
        <v>3922</v>
      </c>
      <c r="I8659">
        <v>1193.8</v>
      </c>
      <c r="J8659" s="41">
        <v>6.0999999999999995E-3</v>
      </c>
      <c r="K8659" s="42">
        <v>7.2821799999999994</v>
      </c>
      <c r="L8659" s="43">
        <v>0.30000000000000004</v>
      </c>
      <c r="M8659" s="42">
        <v>2.1846540000000001</v>
      </c>
      <c r="N8659">
        <v>2</v>
      </c>
      <c r="O8659" s="43">
        <v>185</v>
      </c>
      <c r="P8659" s="42">
        <v>88.8</v>
      </c>
      <c r="Q8659" s="42">
        <v>13.5</v>
      </c>
      <c r="R8659" s="42">
        <v>5</v>
      </c>
    </row>
    <row r="8660" spans="1:18" x14ac:dyDescent="0.3">
      <c r="A8660" t="s">
        <v>3923</v>
      </c>
      <c r="B8660" s="17">
        <v>45119</v>
      </c>
      <c r="C8660" t="s">
        <v>3925</v>
      </c>
      <c r="D8660" t="s">
        <v>3926</v>
      </c>
      <c r="E8660" t="s">
        <v>3927</v>
      </c>
      <c r="F8660" t="s">
        <v>3931</v>
      </c>
      <c r="G8660" t="s">
        <v>3877</v>
      </c>
      <c r="H8660" t="s">
        <v>3922</v>
      </c>
      <c r="I8660">
        <v>2113.6</v>
      </c>
      <c r="J8660" s="41">
        <v>1.03E-2</v>
      </c>
      <c r="K8660" s="42">
        <v>21.77008</v>
      </c>
      <c r="L8660" s="43">
        <v>0.68999999999999984</v>
      </c>
      <c r="M8660" s="42">
        <v>15.021355199999997</v>
      </c>
      <c r="N8660">
        <v>1</v>
      </c>
      <c r="O8660" s="43">
        <v>28</v>
      </c>
      <c r="P8660" s="42">
        <v>82.8</v>
      </c>
      <c r="Q8660" s="42">
        <v>10.5</v>
      </c>
      <c r="R8660" s="42">
        <v>6</v>
      </c>
    </row>
    <row r="8661" spans="1:18" x14ac:dyDescent="0.3">
      <c r="A8661" t="s">
        <v>3923</v>
      </c>
      <c r="B8661" s="17">
        <v>45120</v>
      </c>
      <c r="C8661" t="s">
        <v>3925</v>
      </c>
      <c r="D8661" t="s">
        <v>3926</v>
      </c>
      <c r="E8661" t="s">
        <v>3927</v>
      </c>
      <c r="F8661" t="s">
        <v>3931</v>
      </c>
      <c r="G8661" t="s">
        <v>3877</v>
      </c>
      <c r="H8661" t="s">
        <v>3922</v>
      </c>
      <c r="I8661">
        <v>1549.1</v>
      </c>
      <c r="J8661" s="41">
        <v>6.400000000000002E-3</v>
      </c>
      <c r="K8661" s="42">
        <v>9.9142400000000031</v>
      </c>
      <c r="L8661" s="43">
        <v>0.24000000000000005</v>
      </c>
      <c r="M8661" s="42">
        <v>2.3794176000000014</v>
      </c>
      <c r="N8661">
        <v>3</v>
      </c>
      <c r="O8661" s="43">
        <v>127</v>
      </c>
      <c r="P8661" s="42">
        <v>60</v>
      </c>
      <c r="Q8661" s="42">
        <v>25.5</v>
      </c>
      <c r="R8661" s="42">
        <v>11</v>
      </c>
    </row>
    <row r="8662" spans="1:18" x14ac:dyDescent="0.3">
      <c r="A8662" t="s">
        <v>3923</v>
      </c>
      <c r="B8662" s="17">
        <v>45121</v>
      </c>
      <c r="C8662" t="s">
        <v>3925</v>
      </c>
      <c r="D8662" t="s">
        <v>3926</v>
      </c>
      <c r="E8662" t="s">
        <v>3927</v>
      </c>
      <c r="F8662" t="s">
        <v>3931</v>
      </c>
      <c r="G8662" t="s">
        <v>3877</v>
      </c>
      <c r="H8662" t="s">
        <v>3922</v>
      </c>
      <c r="I8662">
        <v>1077.5</v>
      </c>
      <c r="J8662" s="41">
        <v>8.3000000000000018E-3</v>
      </c>
      <c r="K8662" s="42">
        <v>8.9432500000000026</v>
      </c>
      <c r="L8662" s="43">
        <v>0.30000000000000004</v>
      </c>
      <c r="M8662" s="42">
        <v>2.6829750000000012</v>
      </c>
      <c r="N8662">
        <v>1</v>
      </c>
      <c r="O8662" s="43">
        <v>33</v>
      </c>
      <c r="P8662" s="42">
        <v>100.8</v>
      </c>
      <c r="Q8662" s="42">
        <v>7.5</v>
      </c>
      <c r="R8662" s="42">
        <v>2</v>
      </c>
    </row>
    <row r="8663" spans="1:18" x14ac:dyDescent="0.3">
      <c r="A8663" t="s">
        <v>3923</v>
      </c>
      <c r="B8663" s="17">
        <v>45122</v>
      </c>
      <c r="C8663" t="s">
        <v>3925</v>
      </c>
      <c r="D8663" t="s">
        <v>3926</v>
      </c>
      <c r="E8663" t="s">
        <v>3927</v>
      </c>
      <c r="F8663" t="s">
        <v>3931</v>
      </c>
      <c r="G8663" t="s">
        <v>3877</v>
      </c>
      <c r="H8663" t="s">
        <v>3922</v>
      </c>
      <c r="I8663">
        <v>1214.3</v>
      </c>
      <c r="J8663" s="41">
        <v>9.0999999999999987E-3</v>
      </c>
      <c r="K8663" s="42">
        <v>11.050129999999998</v>
      </c>
      <c r="L8663" s="43">
        <v>0.45999999999999996</v>
      </c>
      <c r="M8663" s="42">
        <v>5.0830597999999982</v>
      </c>
      <c r="N8663">
        <v>2</v>
      </c>
      <c r="O8663" s="43">
        <v>163</v>
      </c>
      <c r="P8663" s="42">
        <v>75.599999999999994</v>
      </c>
      <c r="Q8663" s="42">
        <v>6</v>
      </c>
      <c r="R8663" s="42">
        <v>6</v>
      </c>
    </row>
    <row r="8664" spans="1:18" x14ac:dyDescent="0.3">
      <c r="A8664" t="s">
        <v>3923</v>
      </c>
      <c r="B8664" s="17">
        <v>45123</v>
      </c>
      <c r="C8664" t="s">
        <v>3925</v>
      </c>
      <c r="D8664" t="s">
        <v>3926</v>
      </c>
      <c r="E8664" t="s">
        <v>3927</v>
      </c>
      <c r="F8664" t="s">
        <v>3931</v>
      </c>
      <c r="G8664" t="s">
        <v>3877</v>
      </c>
      <c r="H8664" t="s">
        <v>3922</v>
      </c>
      <c r="I8664">
        <v>1310.3999999999999</v>
      </c>
      <c r="J8664" s="41">
        <v>7.6E-3</v>
      </c>
      <c r="K8664" s="42">
        <v>9.9590399999999981</v>
      </c>
      <c r="L8664" s="43">
        <v>0.41</v>
      </c>
      <c r="M8664" s="42">
        <v>4.083206399999999</v>
      </c>
      <c r="N8664">
        <v>3</v>
      </c>
      <c r="O8664" s="43">
        <v>241</v>
      </c>
      <c r="P8664" s="42">
        <v>90</v>
      </c>
      <c r="Q8664" s="42">
        <v>21</v>
      </c>
      <c r="R8664" s="42">
        <v>11</v>
      </c>
    </row>
    <row r="8665" spans="1:18" x14ac:dyDescent="0.3">
      <c r="A8665" t="s">
        <v>3923</v>
      </c>
      <c r="B8665" s="17">
        <v>45124</v>
      </c>
      <c r="C8665" t="s">
        <v>3925</v>
      </c>
      <c r="D8665" t="s">
        <v>3926</v>
      </c>
      <c r="E8665" t="s">
        <v>3927</v>
      </c>
      <c r="F8665" t="s">
        <v>3931</v>
      </c>
      <c r="G8665" t="s">
        <v>3877</v>
      </c>
      <c r="H8665" t="s">
        <v>3922</v>
      </c>
      <c r="I8665">
        <v>1974.1999999999998</v>
      </c>
      <c r="J8665" s="41">
        <v>9.1000000000000022E-3</v>
      </c>
      <c r="K8665" s="42">
        <v>17.965220000000002</v>
      </c>
      <c r="L8665" s="43">
        <v>0.11000000000000006</v>
      </c>
      <c r="M8665" s="42">
        <v>1.9761742000000013</v>
      </c>
      <c r="N8665">
        <v>0</v>
      </c>
      <c r="O8665" s="43">
        <v>46</v>
      </c>
      <c r="P8665" s="42">
        <v>104.39999999999999</v>
      </c>
      <c r="Q8665" s="42">
        <v>13.5</v>
      </c>
      <c r="R8665" s="42">
        <v>7</v>
      </c>
    </row>
    <row r="8666" spans="1:18" x14ac:dyDescent="0.3">
      <c r="A8666" t="s">
        <v>3923</v>
      </c>
      <c r="B8666" s="17">
        <v>45125</v>
      </c>
      <c r="C8666" t="s">
        <v>3925</v>
      </c>
      <c r="D8666" t="s">
        <v>3926</v>
      </c>
      <c r="E8666" t="s">
        <v>3927</v>
      </c>
      <c r="F8666" t="s">
        <v>3931</v>
      </c>
      <c r="G8666" t="s">
        <v>3877</v>
      </c>
      <c r="H8666" t="s">
        <v>3922</v>
      </c>
      <c r="I8666">
        <v>856.8</v>
      </c>
      <c r="J8666" s="41">
        <v>1.0699999999999999E-2</v>
      </c>
      <c r="K8666" s="42">
        <v>9.1677599999999995</v>
      </c>
      <c r="L8666" s="43">
        <v>0.93999999999999984</v>
      </c>
      <c r="M8666" s="42">
        <v>8.6176943999999978</v>
      </c>
      <c r="N8666">
        <v>0</v>
      </c>
      <c r="O8666" s="43">
        <v>51</v>
      </c>
      <c r="P8666" s="42">
        <v>48</v>
      </c>
      <c r="Q8666" s="42">
        <v>12</v>
      </c>
      <c r="R8666" s="42">
        <v>8</v>
      </c>
    </row>
    <row r="8667" spans="1:18" x14ac:dyDescent="0.3">
      <c r="A8667" t="s">
        <v>3923</v>
      </c>
      <c r="B8667" s="17">
        <v>45126</v>
      </c>
      <c r="C8667" t="s">
        <v>3925</v>
      </c>
      <c r="D8667" t="s">
        <v>3926</v>
      </c>
      <c r="E8667" t="s">
        <v>3927</v>
      </c>
      <c r="F8667" t="s">
        <v>3931</v>
      </c>
      <c r="G8667" t="s">
        <v>3877</v>
      </c>
      <c r="H8667" t="s">
        <v>3922</v>
      </c>
      <c r="I8667">
        <v>1627.1</v>
      </c>
      <c r="J8667" s="41">
        <v>1.2499999999999999E-2</v>
      </c>
      <c r="K8667" s="42">
        <v>20.338749999999997</v>
      </c>
      <c r="L8667" s="43">
        <v>0.12000000000000002</v>
      </c>
      <c r="M8667" s="42">
        <v>2.4406500000000002</v>
      </c>
      <c r="N8667">
        <v>0</v>
      </c>
      <c r="O8667" s="43">
        <v>70</v>
      </c>
      <c r="P8667" s="42">
        <v>102</v>
      </c>
      <c r="Q8667" s="42">
        <v>15</v>
      </c>
      <c r="R8667" s="42">
        <v>8</v>
      </c>
    </row>
    <row r="8668" spans="1:18" x14ac:dyDescent="0.3">
      <c r="A8668" t="s">
        <v>3923</v>
      </c>
      <c r="B8668" s="17">
        <v>45127</v>
      </c>
      <c r="C8668" t="s">
        <v>3925</v>
      </c>
      <c r="D8668" t="s">
        <v>3926</v>
      </c>
      <c r="E8668" t="s">
        <v>3927</v>
      </c>
      <c r="F8668" t="s">
        <v>3931</v>
      </c>
      <c r="G8668" t="s">
        <v>3877</v>
      </c>
      <c r="H8668" t="s">
        <v>3922</v>
      </c>
      <c r="I8668">
        <v>1433.1</v>
      </c>
      <c r="J8668" s="41">
        <v>7.100000000000003E-3</v>
      </c>
      <c r="K8668" s="42">
        <v>10.175010000000004</v>
      </c>
      <c r="L8668" s="43">
        <v>1.0699999999999998</v>
      </c>
      <c r="M8668" s="42">
        <v>10.887260700000002</v>
      </c>
      <c r="N8668">
        <v>0</v>
      </c>
      <c r="O8668" s="43">
        <v>56</v>
      </c>
      <c r="P8668" s="42">
        <v>84</v>
      </c>
      <c r="Q8668" s="42">
        <v>13.5</v>
      </c>
      <c r="R8668" s="42">
        <v>9</v>
      </c>
    </row>
    <row r="8669" spans="1:18" x14ac:dyDescent="0.3">
      <c r="A8669" t="s">
        <v>3923</v>
      </c>
      <c r="B8669" s="17">
        <v>45128</v>
      </c>
      <c r="C8669" t="s">
        <v>3925</v>
      </c>
      <c r="D8669" t="s">
        <v>3926</v>
      </c>
      <c r="E8669" t="s">
        <v>3927</v>
      </c>
      <c r="F8669" t="s">
        <v>3931</v>
      </c>
      <c r="G8669" t="s">
        <v>3877</v>
      </c>
      <c r="H8669" t="s">
        <v>3922</v>
      </c>
      <c r="I8669">
        <v>1191.8</v>
      </c>
      <c r="J8669" s="41">
        <v>7.000000000000001E-3</v>
      </c>
      <c r="K8669" s="42">
        <v>8.3426000000000009</v>
      </c>
      <c r="L8669" s="43">
        <v>0.68999999999999984</v>
      </c>
      <c r="M8669" s="42">
        <v>5.7563939999999993</v>
      </c>
      <c r="N8669">
        <v>0</v>
      </c>
      <c r="O8669" s="43">
        <v>29</v>
      </c>
      <c r="P8669" s="42">
        <v>88.8</v>
      </c>
      <c r="Q8669" s="42">
        <v>10.5</v>
      </c>
      <c r="R8669" s="42">
        <v>9</v>
      </c>
    </row>
    <row r="8670" spans="1:18" x14ac:dyDescent="0.3">
      <c r="A8670" t="s">
        <v>3923</v>
      </c>
      <c r="B8670" s="17">
        <v>45129</v>
      </c>
      <c r="C8670" t="s">
        <v>3925</v>
      </c>
      <c r="D8670" t="s">
        <v>3926</v>
      </c>
      <c r="E8670" t="s">
        <v>3927</v>
      </c>
      <c r="F8670" t="s">
        <v>3931</v>
      </c>
      <c r="G8670" t="s">
        <v>3877</v>
      </c>
      <c r="H8670" t="s">
        <v>3922</v>
      </c>
      <c r="I8670">
        <v>1668.3000000000002</v>
      </c>
      <c r="J8670" s="41">
        <v>1.0100000000000001E-2</v>
      </c>
      <c r="K8670" s="42">
        <v>16.849830000000004</v>
      </c>
      <c r="L8670" s="43">
        <v>0.98999999999999988</v>
      </c>
      <c r="M8670" s="42">
        <v>16.681331700000001</v>
      </c>
      <c r="N8670">
        <v>0</v>
      </c>
      <c r="O8670" s="43">
        <v>56</v>
      </c>
      <c r="P8670" s="42">
        <v>67.2</v>
      </c>
      <c r="Q8670" s="42">
        <v>30</v>
      </c>
      <c r="R8670" s="42">
        <v>1</v>
      </c>
    </row>
    <row r="8671" spans="1:18" x14ac:dyDescent="0.3">
      <c r="A8671" t="s">
        <v>3923</v>
      </c>
      <c r="B8671" s="17">
        <v>45130</v>
      </c>
      <c r="C8671" t="s">
        <v>3925</v>
      </c>
      <c r="D8671" t="s">
        <v>3926</v>
      </c>
      <c r="E8671" t="s">
        <v>3927</v>
      </c>
      <c r="F8671" t="s">
        <v>3931</v>
      </c>
      <c r="G8671" t="s">
        <v>3877</v>
      </c>
      <c r="H8671" t="s">
        <v>3922</v>
      </c>
      <c r="I8671">
        <v>1581.8</v>
      </c>
      <c r="J8671" s="41">
        <v>8.3000000000000018E-3</v>
      </c>
      <c r="K8671" s="42">
        <v>13.128940000000002</v>
      </c>
      <c r="L8671" s="43">
        <v>1.3199999999999996</v>
      </c>
      <c r="M8671" s="42">
        <v>17.330200799999997</v>
      </c>
      <c r="N8671">
        <v>1</v>
      </c>
      <c r="O8671" s="43">
        <v>120</v>
      </c>
      <c r="P8671" s="42">
        <v>42</v>
      </c>
      <c r="Q8671" s="42">
        <v>10.5</v>
      </c>
      <c r="R8671" s="42">
        <v>11</v>
      </c>
    </row>
    <row r="8672" spans="1:18" x14ac:dyDescent="0.3">
      <c r="A8672" t="s">
        <v>3923</v>
      </c>
      <c r="B8672" s="17">
        <v>45131</v>
      </c>
      <c r="C8672" t="s">
        <v>3925</v>
      </c>
      <c r="D8672" t="s">
        <v>3926</v>
      </c>
      <c r="E8672" t="s">
        <v>3927</v>
      </c>
      <c r="F8672" t="s">
        <v>3931</v>
      </c>
      <c r="G8672" t="s">
        <v>3877</v>
      </c>
      <c r="H8672" t="s">
        <v>3922</v>
      </c>
      <c r="I8672">
        <v>918.5</v>
      </c>
      <c r="J8672" s="41">
        <v>1.15E-2</v>
      </c>
      <c r="K8672" s="42">
        <v>10.562749999999999</v>
      </c>
      <c r="L8672" s="43">
        <v>0.99999999999999989</v>
      </c>
      <c r="M8672" s="42">
        <v>10.562749999999998</v>
      </c>
      <c r="N8672">
        <v>0</v>
      </c>
      <c r="O8672" s="43">
        <v>43</v>
      </c>
      <c r="P8672" s="42">
        <v>54</v>
      </c>
      <c r="Q8672" s="42">
        <v>16.5</v>
      </c>
      <c r="R8672" s="42">
        <v>5</v>
      </c>
    </row>
    <row r="8673" spans="1:18" x14ac:dyDescent="0.3">
      <c r="A8673" t="s">
        <v>3923</v>
      </c>
      <c r="B8673" s="17">
        <v>45132</v>
      </c>
      <c r="C8673" t="s">
        <v>3925</v>
      </c>
      <c r="D8673" t="s">
        <v>3926</v>
      </c>
      <c r="E8673" t="s">
        <v>3927</v>
      </c>
      <c r="F8673" t="s">
        <v>3931</v>
      </c>
      <c r="G8673" t="s">
        <v>3877</v>
      </c>
      <c r="H8673" t="s">
        <v>3922</v>
      </c>
      <c r="I8673">
        <v>1163.5999999999999</v>
      </c>
      <c r="J8673" s="41">
        <v>1.0500000000000002E-2</v>
      </c>
      <c r="K8673" s="42">
        <v>12.217800000000002</v>
      </c>
      <c r="L8673" s="43">
        <v>0.4300000000000001</v>
      </c>
      <c r="M8673" s="42">
        <v>5.2536540000000018</v>
      </c>
      <c r="N8673">
        <v>0</v>
      </c>
      <c r="O8673" s="43">
        <v>6</v>
      </c>
      <c r="P8673" s="42">
        <v>68.399999999999991</v>
      </c>
      <c r="Q8673" s="42">
        <v>22.5</v>
      </c>
      <c r="R8673" s="42">
        <v>5</v>
      </c>
    </row>
    <row r="8674" spans="1:18" x14ac:dyDescent="0.3">
      <c r="A8674" t="s">
        <v>3923</v>
      </c>
      <c r="B8674" s="17">
        <v>45133</v>
      </c>
      <c r="C8674" t="s">
        <v>3925</v>
      </c>
      <c r="D8674" t="s">
        <v>3926</v>
      </c>
      <c r="E8674" t="s">
        <v>3927</v>
      </c>
      <c r="F8674" t="s">
        <v>3931</v>
      </c>
      <c r="G8674" t="s">
        <v>3877</v>
      </c>
      <c r="H8674" t="s">
        <v>3922</v>
      </c>
      <c r="I8674">
        <v>1225.5999999999999</v>
      </c>
      <c r="J8674" s="41">
        <v>9.700000000000002E-3</v>
      </c>
      <c r="K8674" s="42">
        <v>11.888320000000002</v>
      </c>
      <c r="L8674" s="43">
        <v>0.27000000000000007</v>
      </c>
      <c r="M8674" s="42">
        <v>3.2098464000000013</v>
      </c>
      <c r="N8674">
        <v>2</v>
      </c>
      <c r="O8674" s="43">
        <v>136</v>
      </c>
      <c r="P8674" s="42">
        <v>34.799999999999997</v>
      </c>
      <c r="Q8674" s="42">
        <v>9</v>
      </c>
      <c r="R8674" s="42">
        <v>6</v>
      </c>
    </row>
    <row r="8675" spans="1:18" x14ac:dyDescent="0.3">
      <c r="A8675" t="s">
        <v>3923</v>
      </c>
      <c r="B8675" s="17">
        <v>45134</v>
      </c>
      <c r="C8675" t="s">
        <v>3925</v>
      </c>
      <c r="D8675" t="s">
        <v>3926</v>
      </c>
      <c r="E8675" t="s">
        <v>3927</v>
      </c>
      <c r="F8675" t="s">
        <v>3931</v>
      </c>
      <c r="G8675" t="s">
        <v>3877</v>
      </c>
      <c r="H8675" t="s">
        <v>3922</v>
      </c>
      <c r="I8675">
        <v>1292.5</v>
      </c>
      <c r="J8675" s="41">
        <v>1.1500000000000003E-2</v>
      </c>
      <c r="K8675" s="42">
        <v>14.863750000000005</v>
      </c>
      <c r="L8675" s="43">
        <v>0.32000000000000006</v>
      </c>
      <c r="M8675" s="42">
        <v>4.7564000000000028</v>
      </c>
      <c r="N8675">
        <v>0</v>
      </c>
      <c r="O8675" s="43">
        <v>15</v>
      </c>
      <c r="P8675" s="42">
        <v>34.799999999999997</v>
      </c>
      <c r="Q8675" s="42">
        <v>15</v>
      </c>
      <c r="R8675" s="42">
        <v>3</v>
      </c>
    </row>
    <row r="8676" spans="1:18" x14ac:dyDescent="0.3">
      <c r="A8676" t="s">
        <v>3923</v>
      </c>
      <c r="B8676" s="17">
        <v>45135</v>
      </c>
      <c r="C8676" t="s">
        <v>3925</v>
      </c>
      <c r="D8676" t="s">
        <v>3926</v>
      </c>
      <c r="E8676" t="s">
        <v>3927</v>
      </c>
      <c r="F8676" t="s">
        <v>3931</v>
      </c>
      <c r="G8676" t="s">
        <v>3877</v>
      </c>
      <c r="H8676" t="s">
        <v>3922</v>
      </c>
      <c r="I8676">
        <v>1738.9999999999998</v>
      </c>
      <c r="J8676" s="41">
        <v>1.1399999999999999E-2</v>
      </c>
      <c r="K8676" s="42">
        <v>19.824599999999997</v>
      </c>
      <c r="L8676" s="43">
        <v>0.11000000000000003</v>
      </c>
      <c r="M8676" s="42">
        <v>2.1807060000000003</v>
      </c>
      <c r="N8676">
        <v>1</v>
      </c>
      <c r="O8676" s="43">
        <v>45</v>
      </c>
      <c r="P8676" s="42">
        <v>60</v>
      </c>
      <c r="Q8676" s="42">
        <v>24</v>
      </c>
      <c r="R8676" s="42">
        <v>9</v>
      </c>
    </row>
    <row r="8677" spans="1:18" x14ac:dyDescent="0.3">
      <c r="A8677" t="s">
        <v>3923</v>
      </c>
      <c r="B8677" s="17">
        <v>45136</v>
      </c>
      <c r="C8677" t="s">
        <v>3925</v>
      </c>
      <c r="D8677" t="s">
        <v>3926</v>
      </c>
      <c r="E8677" t="s">
        <v>3927</v>
      </c>
      <c r="F8677" t="s">
        <v>3931</v>
      </c>
      <c r="G8677" t="s">
        <v>3877</v>
      </c>
      <c r="H8677" t="s">
        <v>3922</v>
      </c>
      <c r="I8677">
        <v>2024.3000000000002</v>
      </c>
      <c r="J8677" s="41">
        <v>7.4000000000000029E-3</v>
      </c>
      <c r="K8677" s="42">
        <v>14.979820000000007</v>
      </c>
      <c r="L8677" s="43">
        <v>6.0000000000000026E-2</v>
      </c>
      <c r="M8677" s="42">
        <v>0.89878920000000084</v>
      </c>
      <c r="N8677">
        <v>1</v>
      </c>
      <c r="O8677" s="43">
        <v>62</v>
      </c>
      <c r="P8677" s="42">
        <v>81.599999999999994</v>
      </c>
      <c r="Q8677" s="42">
        <v>19.5</v>
      </c>
      <c r="R8677" s="42">
        <v>8</v>
      </c>
    </row>
    <row r="8678" spans="1:18" x14ac:dyDescent="0.3">
      <c r="A8678" t="s">
        <v>3923</v>
      </c>
      <c r="B8678" s="17">
        <v>45137</v>
      </c>
      <c r="C8678" t="s">
        <v>3925</v>
      </c>
      <c r="D8678" t="s">
        <v>3926</v>
      </c>
      <c r="E8678" t="s">
        <v>3927</v>
      </c>
      <c r="F8678" t="s">
        <v>3931</v>
      </c>
      <c r="G8678" t="s">
        <v>3877</v>
      </c>
      <c r="H8678" t="s">
        <v>3922</v>
      </c>
      <c r="I8678">
        <v>1401.1</v>
      </c>
      <c r="J8678" s="41">
        <v>9.0000000000000011E-3</v>
      </c>
      <c r="K8678" s="42">
        <v>12.609900000000001</v>
      </c>
      <c r="L8678" s="43">
        <v>0.49999999999999994</v>
      </c>
      <c r="M8678" s="42">
        <v>6.3049499999999998</v>
      </c>
      <c r="N8678">
        <v>0</v>
      </c>
      <c r="O8678" s="43">
        <v>38</v>
      </c>
      <c r="P8678" s="42">
        <v>91.2</v>
      </c>
      <c r="Q8678" s="42">
        <v>22.5</v>
      </c>
      <c r="R8678" s="42">
        <v>4</v>
      </c>
    </row>
    <row r="8679" spans="1:18" x14ac:dyDescent="0.3">
      <c r="A8679" t="s">
        <v>3923</v>
      </c>
      <c r="B8679" s="17">
        <v>45138</v>
      </c>
      <c r="C8679" t="s">
        <v>3925</v>
      </c>
      <c r="D8679" t="s">
        <v>3926</v>
      </c>
      <c r="E8679" t="s">
        <v>3927</v>
      </c>
      <c r="F8679" t="s">
        <v>3931</v>
      </c>
      <c r="G8679" t="s">
        <v>3877</v>
      </c>
      <c r="H8679" t="s">
        <v>3922</v>
      </c>
      <c r="I8679">
        <v>1732.3999999999996</v>
      </c>
      <c r="J8679" s="41">
        <v>1.0200000000000001E-2</v>
      </c>
      <c r="K8679" s="42">
        <v>17.670479999999998</v>
      </c>
      <c r="L8679" s="43">
        <v>1.2599999999999998</v>
      </c>
      <c r="M8679" s="42">
        <v>22.264804799999993</v>
      </c>
      <c r="N8679">
        <v>2</v>
      </c>
      <c r="O8679" s="43">
        <v>144</v>
      </c>
      <c r="P8679" s="42">
        <v>73.2</v>
      </c>
      <c r="Q8679" s="42">
        <v>15</v>
      </c>
      <c r="R8679" s="42">
        <v>2</v>
      </c>
    </row>
    <row r="8680" spans="1:18" x14ac:dyDescent="0.3">
      <c r="A8680" t="s">
        <v>3923</v>
      </c>
      <c r="B8680" s="17">
        <v>45139</v>
      </c>
      <c r="C8680" t="s">
        <v>3925</v>
      </c>
      <c r="D8680" t="s">
        <v>3926</v>
      </c>
      <c r="E8680" t="s">
        <v>3927</v>
      </c>
      <c r="F8680" t="s">
        <v>3931</v>
      </c>
      <c r="G8680" t="s">
        <v>3877</v>
      </c>
      <c r="H8680" t="s">
        <v>3922</v>
      </c>
      <c r="I8680">
        <v>1056.3</v>
      </c>
      <c r="J8680" s="41">
        <v>1.0500000000000001E-2</v>
      </c>
      <c r="K8680" s="42">
        <v>11.091150000000001</v>
      </c>
      <c r="L8680" s="43">
        <v>1.0499999999999998</v>
      </c>
      <c r="M8680" s="42">
        <v>11.645707499999999</v>
      </c>
      <c r="N8680">
        <v>2</v>
      </c>
      <c r="O8680" s="43">
        <v>111</v>
      </c>
      <c r="P8680" s="42">
        <v>51.6</v>
      </c>
      <c r="Q8680" s="42">
        <v>22.5</v>
      </c>
      <c r="R8680" s="42">
        <v>4</v>
      </c>
    </row>
    <row r="8681" spans="1:18" x14ac:dyDescent="0.3">
      <c r="A8681" t="s">
        <v>3923</v>
      </c>
      <c r="B8681" s="17">
        <v>45140</v>
      </c>
      <c r="C8681" t="s">
        <v>3925</v>
      </c>
      <c r="D8681" t="s">
        <v>3926</v>
      </c>
      <c r="E8681" t="s">
        <v>3927</v>
      </c>
      <c r="F8681" t="s">
        <v>3931</v>
      </c>
      <c r="G8681" t="s">
        <v>3877</v>
      </c>
      <c r="H8681" t="s">
        <v>3922</v>
      </c>
      <c r="I8681">
        <v>1981.5</v>
      </c>
      <c r="J8681" s="41">
        <v>1.09E-2</v>
      </c>
      <c r="K8681" s="42">
        <v>21.59835</v>
      </c>
      <c r="L8681" s="43">
        <v>1.1999999999999997</v>
      </c>
      <c r="M8681" s="42">
        <v>25.918019999999995</v>
      </c>
      <c r="N8681">
        <v>0</v>
      </c>
      <c r="O8681" s="43">
        <v>30</v>
      </c>
      <c r="P8681" s="42">
        <v>64.8</v>
      </c>
      <c r="Q8681" s="42">
        <v>16.5</v>
      </c>
      <c r="R8681" s="42">
        <v>1</v>
      </c>
    </row>
    <row r="8682" spans="1:18" x14ac:dyDescent="0.3">
      <c r="A8682" t="s">
        <v>3923</v>
      </c>
      <c r="B8682" s="17">
        <v>45141</v>
      </c>
      <c r="C8682" t="s">
        <v>3925</v>
      </c>
      <c r="D8682" t="s">
        <v>3926</v>
      </c>
      <c r="E8682" t="s">
        <v>3927</v>
      </c>
      <c r="F8682" t="s">
        <v>3931</v>
      </c>
      <c r="G8682" t="s">
        <v>3877</v>
      </c>
      <c r="H8682" t="s">
        <v>3922</v>
      </c>
      <c r="I8682">
        <v>1057</v>
      </c>
      <c r="J8682" s="41">
        <v>5.2999999999999992E-3</v>
      </c>
      <c r="K8682" s="42">
        <v>5.6020999999999992</v>
      </c>
      <c r="L8682" s="43">
        <v>1.0499999999999998</v>
      </c>
      <c r="M8682" s="42">
        <v>5.8822049999999981</v>
      </c>
      <c r="N8682">
        <v>0</v>
      </c>
      <c r="O8682" s="43">
        <v>60</v>
      </c>
      <c r="P8682" s="42">
        <v>62.4</v>
      </c>
      <c r="Q8682" s="42">
        <v>18</v>
      </c>
      <c r="R8682" s="42">
        <v>11</v>
      </c>
    </row>
    <row r="8683" spans="1:18" x14ac:dyDescent="0.3">
      <c r="A8683" t="s">
        <v>3923</v>
      </c>
      <c r="B8683" s="17">
        <v>45142</v>
      </c>
      <c r="C8683" t="s">
        <v>3925</v>
      </c>
      <c r="D8683" t="s">
        <v>3926</v>
      </c>
      <c r="E8683" t="s">
        <v>3927</v>
      </c>
      <c r="F8683" t="s">
        <v>3931</v>
      </c>
      <c r="G8683" t="s">
        <v>3877</v>
      </c>
      <c r="H8683" t="s">
        <v>3922</v>
      </c>
      <c r="I8683">
        <v>1703.6999999999998</v>
      </c>
      <c r="J8683" s="41">
        <v>9.1000000000000022E-3</v>
      </c>
      <c r="K8683" s="42">
        <v>15.503670000000001</v>
      </c>
      <c r="L8683" s="43">
        <v>1.3499999999999999</v>
      </c>
      <c r="M8683" s="42">
        <v>20.929954500000001</v>
      </c>
      <c r="N8683">
        <v>1</v>
      </c>
      <c r="O8683" s="43">
        <v>26</v>
      </c>
      <c r="P8683" s="42">
        <v>96</v>
      </c>
      <c r="Q8683" s="42">
        <v>28.5</v>
      </c>
      <c r="R8683" s="42">
        <v>7</v>
      </c>
    </row>
    <row r="8684" spans="1:18" x14ac:dyDescent="0.3">
      <c r="A8684" t="s">
        <v>3923</v>
      </c>
      <c r="B8684" s="17">
        <v>45143</v>
      </c>
      <c r="C8684" t="s">
        <v>3925</v>
      </c>
      <c r="D8684" t="s">
        <v>3926</v>
      </c>
      <c r="E8684" t="s">
        <v>3927</v>
      </c>
      <c r="F8684" t="s">
        <v>3931</v>
      </c>
      <c r="G8684" t="s">
        <v>3877</v>
      </c>
      <c r="H8684" t="s">
        <v>3922</v>
      </c>
      <c r="I8684">
        <v>1822.5</v>
      </c>
      <c r="J8684" s="41">
        <v>5.7000000000000002E-3</v>
      </c>
      <c r="K8684" s="42">
        <v>10.388250000000001</v>
      </c>
      <c r="L8684" s="43">
        <v>0.23000000000000004</v>
      </c>
      <c r="M8684" s="42">
        <v>2.3892975000000005</v>
      </c>
      <c r="N8684">
        <v>0</v>
      </c>
      <c r="O8684" s="43">
        <v>65</v>
      </c>
      <c r="P8684" s="42">
        <v>46.8</v>
      </c>
      <c r="Q8684" s="42">
        <v>16.5</v>
      </c>
      <c r="R8684" s="42">
        <v>8</v>
      </c>
    </row>
    <row r="8685" spans="1:18" x14ac:dyDescent="0.3">
      <c r="A8685" t="s">
        <v>3923</v>
      </c>
      <c r="B8685" s="17">
        <v>45144</v>
      </c>
      <c r="C8685" t="s">
        <v>3925</v>
      </c>
      <c r="D8685" t="s">
        <v>3926</v>
      </c>
      <c r="E8685" t="s">
        <v>3927</v>
      </c>
      <c r="F8685" t="s">
        <v>3931</v>
      </c>
      <c r="G8685" t="s">
        <v>3877</v>
      </c>
      <c r="H8685" t="s">
        <v>3922</v>
      </c>
      <c r="I8685">
        <v>1429</v>
      </c>
      <c r="J8685" s="41">
        <v>1.2500000000000001E-2</v>
      </c>
      <c r="K8685" s="42">
        <v>17.862500000000001</v>
      </c>
      <c r="L8685" s="43">
        <v>0.92999999999999983</v>
      </c>
      <c r="M8685" s="42">
        <v>16.612124999999999</v>
      </c>
      <c r="N8685">
        <v>2</v>
      </c>
      <c r="O8685" s="43">
        <v>42</v>
      </c>
      <c r="P8685" s="42">
        <v>64.8</v>
      </c>
      <c r="Q8685" s="42">
        <v>9</v>
      </c>
      <c r="R8685" s="42">
        <v>6</v>
      </c>
    </row>
    <row r="8686" spans="1:18" x14ac:dyDescent="0.3">
      <c r="A8686" t="s">
        <v>3923</v>
      </c>
      <c r="B8686" s="17">
        <v>45145</v>
      </c>
      <c r="C8686" t="s">
        <v>3925</v>
      </c>
      <c r="D8686" t="s">
        <v>3926</v>
      </c>
      <c r="E8686" t="s">
        <v>3927</v>
      </c>
      <c r="F8686" t="s">
        <v>3931</v>
      </c>
      <c r="G8686" t="s">
        <v>3877</v>
      </c>
      <c r="H8686" t="s">
        <v>3922</v>
      </c>
      <c r="I8686">
        <v>1295.3999999999999</v>
      </c>
      <c r="J8686" s="41">
        <v>9.3999999999999986E-3</v>
      </c>
      <c r="K8686" s="42">
        <v>12.176759999999996</v>
      </c>
      <c r="L8686" s="43">
        <v>0.75999999999999979</v>
      </c>
      <c r="M8686" s="42">
        <v>9.2543375999999942</v>
      </c>
      <c r="N8686">
        <v>0</v>
      </c>
      <c r="O8686" s="43">
        <v>64</v>
      </c>
      <c r="P8686" s="42">
        <v>69.599999999999994</v>
      </c>
      <c r="Q8686" s="42">
        <v>21</v>
      </c>
      <c r="R8686" s="42">
        <v>10</v>
      </c>
    </row>
    <row r="8687" spans="1:18" x14ac:dyDescent="0.3">
      <c r="A8687" t="s">
        <v>3923</v>
      </c>
      <c r="B8687" s="17">
        <v>45146</v>
      </c>
      <c r="C8687" t="s">
        <v>3925</v>
      </c>
      <c r="D8687" t="s">
        <v>3926</v>
      </c>
      <c r="E8687" t="s">
        <v>3927</v>
      </c>
      <c r="F8687" t="s">
        <v>3931</v>
      </c>
      <c r="G8687" t="s">
        <v>3877</v>
      </c>
      <c r="H8687" t="s">
        <v>3922</v>
      </c>
      <c r="I8687">
        <v>1877.4</v>
      </c>
      <c r="J8687" s="41">
        <v>1.0799999999999999E-2</v>
      </c>
      <c r="K8687" s="42">
        <v>20.275919999999999</v>
      </c>
      <c r="L8687" s="43">
        <v>0.22000000000000003</v>
      </c>
      <c r="M8687" s="42">
        <v>4.4607024000000006</v>
      </c>
      <c r="N8687">
        <v>2</v>
      </c>
      <c r="O8687" s="43">
        <v>76</v>
      </c>
      <c r="P8687" s="42">
        <v>75.599999999999994</v>
      </c>
      <c r="Q8687" s="42">
        <v>19.5</v>
      </c>
      <c r="R8687" s="42">
        <v>4</v>
      </c>
    </row>
    <row r="8688" spans="1:18" x14ac:dyDescent="0.3">
      <c r="A8688" t="s">
        <v>3923</v>
      </c>
      <c r="B8688" s="17">
        <v>45147</v>
      </c>
      <c r="C8688" t="s">
        <v>3925</v>
      </c>
      <c r="D8688" t="s">
        <v>3926</v>
      </c>
      <c r="E8688" t="s">
        <v>3927</v>
      </c>
      <c r="F8688" t="s">
        <v>3931</v>
      </c>
      <c r="G8688" t="s">
        <v>3877</v>
      </c>
      <c r="H8688" t="s">
        <v>3922</v>
      </c>
      <c r="I8688">
        <v>1232.6999999999998</v>
      </c>
      <c r="J8688" s="41">
        <v>6.6999999999999994E-3</v>
      </c>
      <c r="K8688" s="42">
        <v>8.2590899999999987</v>
      </c>
      <c r="L8688" s="43">
        <v>1.0099999999999998</v>
      </c>
      <c r="M8688" s="42">
        <v>8.3416808999999965</v>
      </c>
      <c r="N8688">
        <v>0</v>
      </c>
      <c r="O8688" s="43">
        <v>23</v>
      </c>
      <c r="P8688" s="42">
        <v>69.599999999999994</v>
      </c>
      <c r="Q8688" s="42">
        <v>27</v>
      </c>
      <c r="R8688" s="42">
        <v>13</v>
      </c>
    </row>
    <row r="8689" spans="1:18" x14ac:dyDescent="0.3">
      <c r="A8689" t="s">
        <v>3923</v>
      </c>
      <c r="B8689" s="17">
        <v>45148</v>
      </c>
      <c r="C8689" t="s">
        <v>3925</v>
      </c>
      <c r="D8689" t="s">
        <v>3926</v>
      </c>
      <c r="E8689" t="s">
        <v>3927</v>
      </c>
      <c r="F8689" t="s">
        <v>3931</v>
      </c>
      <c r="G8689" t="s">
        <v>3877</v>
      </c>
      <c r="H8689" t="s">
        <v>3922</v>
      </c>
      <c r="I8689">
        <v>1244.0999999999999</v>
      </c>
      <c r="J8689" s="41">
        <v>7.6000000000000017E-3</v>
      </c>
      <c r="K8689" s="42">
        <v>9.4551600000000011</v>
      </c>
      <c r="L8689" s="43">
        <v>0.94999999999999973</v>
      </c>
      <c r="M8689" s="42">
        <v>8.9824019999999987</v>
      </c>
      <c r="N8689">
        <v>0</v>
      </c>
      <c r="O8689" s="43">
        <v>44</v>
      </c>
      <c r="P8689" s="42">
        <v>96</v>
      </c>
      <c r="Q8689" s="42">
        <v>12</v>
      </c>
      <c r="R8689" s="42">
        <v>9</v>
      </c>
    </row>
    <row r="8690" spans="1:18" x14ac:dyDescent="0.3">
      <c r="A8690" t="s">
        <v>3923</v>
      </c>
      <c r="B8690" s="17">
        <v>45149</v>
      </c>
      <c r="C8690" t="s">
        <v>3925</v>
      </c>
      <c r="D8690" t="s">
        <v>3926</v>
      </c>
      <c r="E8690" t="s">
        <v>3927</v>
      </c>
      <c r="F8690" t="s">
        <v>3931</v>
      </c>
      <c r="G8690" t="s">
        <v>3877</v>
      </c>
      <c r="H8690" t="s">
        <v>3922</v>
      </c>
      <c r="I8690">
        <v>1932.8999999999996</v>
      </c>
      <c r="J8690" s="41">
        <v>8.3999999999999977E-3</v>
      </c>
      <c r="K8690" s="42">
        <v>16.236359999999994</v>
      </c>
      <c r="L8690" s="43">
        <v>1.0299999999999998</v>
      </c>
      <c r="M8690" s="42">
        <v>16.723450799999991</v>
      </c>
      <c r="N8690">
        <v>1</v>
      </c>
      <c r="O8690" s="43">
        <v>51</v>
      </c>
      <c r="P8690" s="42">
        <v>64.8</v>
      </c>
      <c r="Q8690" s="42">
        <v>16.5</v>
      </c>
      <c r="R8690" s="42">
        <v>4</v>
      </c>
    </row>
    <row r="8691" spans="1:18" x14ac:dyDescent="0.3">
      <c r="A8691" t="s">
        <v>3923</v>
      </c>
      <c r="B8691" s="17">
        <v>45150</v>
      </c>
      <c r="C8691" t="s">
        <v>3925</v>
      </c>
      <c r="D8691" t="s">
        <v>3926</v>
      </c>
      <c r="E8691" t="s">
        <v>3927</v>
      </c>
      <c r="F8691" t="s">
        <v>3931</v>
      </c>
      <c r="G8691" t="s">
        <v>3877</v>
      </c>
      <c r="H8691" t="s">
        <v>3922</v>
      </c>
      <c r="I8691">
        <v>1550.3999999999999</v>
      </c>
      <c r="J8691" s="41">
        <v>9.7000000000000003E-3</v>
      </c>
      <c r="K8691" s="42">
        <v>15.038879999999999</v>
      </c>
      <c r="L8691" s="43">
        <v>1.3199999999999998</v>
      </c>
      <c r="M8691" s="42">
        <v>19.851321599999995</v>
      </c>
      <c r="N8691">
        <v>0</v>
      </c>
      <c r="O8691" s="43">
        <v>46</v>
      </c>
      <c r="P8691" s="42">
        <v>87.6</v>
      </c>
      <c r="Q8691" s="42">
        <v>28.5</v>
      </c>
      <c r="R8691" s="42">
        <v>2</v>
      </c>
    </row>
    <row r="8692" spans="1:18" x14ac:dyDescent="0.3">
      <c r="A8692" t="s">
        <v>3923</v>
      </c>
      <c r="B8692" s="17">
        <v>45151</v>
      </c>
      <c r="C8692" t="s">
        <v>3925</v>
      </c>
      <c r="D8692" t="s">
        <v>3926</v>
      </c>
      <c r="E8692" t="s">
        <v>3927</v>
      </c>
      <c r="F8692" t="s">
        <v>3931</v>
      </c>
      <c r="G8692" t="s">
        <v>3877</v>
      </c>
      <c r="H8692" t="s">
        <v>3922</v>
      </c>
      <c r="I8692">
        <v>1604.5</v>
      </c>
      <c r="J8692" s="41">
        <v>9.0000000000000011E-3</v>
      </c>
      <c r="K8692" s="42">
        <v>14.440500000000002</v>
      </c>
      <c r="L8692" s="43">
        <v>1.1499999999999999</v>
      </c>
      <c r="M8692" s="42">
        <v>16.606574999999999</v>
      </c>
      <c r="N8692">
        <v>0</v>
      </c>
      <c r="O8692" s="43">
        <v>60</v>
      </c>
      <c r="P8692" s="42">
        <v>61.199999999999996</v>
      </c>
      <c r="Q8692" s="42">
        <v>12</v>
      </c>
      <c r="R8692" s="42">
        <v>11</v>
      </c>
    </row>
    <row r="8693" spans="1:18" x14ac:dyDescent="0.3">
      <c r="A8693" t="s">
        <v>3923</v>
      </c>
      <c r="B8693" s="17">
        <v>45152</v>
      </c>
      <c r="C8693" t="s">
        <v>3925</v>
      </c>
      <c r="D8693" t="s">
        <v>3926</v>
      </c>
      <c r="E8693" t="s">
        <v>3927</v>
      </c>
      <c r="F8693" t="s">
        <v>3931</v>
      </c>
      <c r="G8693" t="s">
        <v>3877</v>
      </c>
      <c r="H8693" t="s">
        <v>3922</v>
      </c>
      <c r="I8693">
        <v>2015.1</v>
      </c>
      <c r="J8693" s="41">
        <v>0.01</v>
      </c>
      <c r="K8693" s="42">
        <v>20.151</v>
      </c>
      <c r="L8693" s="43">
        <v>1.2</v>
      </c>
      <c r="M8693" s="42">
        <v>24.1812</v>
      </c>
      <c r="N8693">
        <v>2</v>
      </c>
      <c r="O8693" s="43">
        <v>76</v>
      </c>
      <c r="P8693" s="42">
        <v>75.599999999999994</v>
      </c>
      <c r="Q8693" s="42">
        <v>7.5</v>
      </c>
      <c r="R8693" s="42">
        <v>9</v>
      </c>
    </row>
    <row r="8694" spans="1:18" x14ac:dyDescent="0.3">
      <c r="A8694" t="s">
        <v>3923</v>
      </c>
      <c r="B8694" s="17">
        <v>45153</v>
      </c>
      <c r="C8694" t="s">
        <v>3925</v>
      </c>
      <c r="D8694" t="s">
        <v>3926</v>
      </c>
      <c r="E8694" t="s">
        <v>3927</v>
      </c>
      <c r="F8694" t="s">
        <v>3931</v>
      </c>
      <c r="G8694" t="s">
        <v>3877</v>
      </c>
      <c r="H8694" t="s">
        <v>3922</v>
      </c>
      <c r="I8694">
        <v>1808.9999999999998</v>
      </c>
      <c r="J8694" s="41">
        <v>9.0000000000000011E-3</v>
      </c>
      <c r="K8694" s="42">
        <v>16.280999999999999</v>
      </c>
      <c r="L8694" s="43">
        <v>0.12000000000000002</v>
      </c>
      <c r="M8694" s="42">
        <v>1.9537200000000003</v>
      </c>
      <c r="N8694">
        <v>0</v>
      </c>
      <c r="O8694" s="43">
        <v>58</v>
      </c>
      <c r="P8694" s="42">
        <v>63.599999999999994</v>
      </c>
      <c r="Q8694" s="42">
        <v>21</v>
      </c>
      <c r="R8694" s="42">
        <v>3</v>
      </c>
    </row>
    <row r="8695" spans="1:18" x14ac:dyDescent="0.3">
      <c r="A8695" t="s">
        <v>3923</v>
      </c>
      <c r="B8695" s="17">
        <v>45154</v>
      </c>
      <c r="C8695" t="s">
        <v>3925</v>
      </c>
      <c r="D8695" t="s">
        <v>3926</v>
      </c>
      <c r="E8695" t="s">
        <v>3927</v>
      </c>
      <c r="F8695" t="s">
        <v>3931</v>
      </c>
      <c r="G8695" t="s">
        <v>3877</v>
      </c>
      <c r="H8695" t="s">
        <v>3922</v>
      </c>
      <c r="I8695">
        <v>1108.8</v>
      </c>
      <c r="J8695" s="41">
        <v>5.5000000000000005E-3</v>
      </c>
      <c r="K8695" s="42">
        <v>6.0984000000000007</v>
      </c>
      <c r="L8695" s="43">
        <v>0.95999999999999974</v>
      </c>
      <c r="M8695" s="42">
        <v>5.8544639999999992</v>
      </c>
      <c r="N8695">
        <v>1</v>
      </c>
      <c r="O8695" s="43">
        <v>98</v>
      </c>
      <c r="P8695" s="42">
        <v>66</v>
      </c>
      <c r="Q8695" s="42">
        <v>21</v>
      </c>
      <c r="R8695" s="42">
        <v>7</v>
      </c>
    </row>
    <row r="8696" spans="1:18" x14ac:dyDescent="0.3">
      <c r="A8696" t="s">
        <v>3923</v>
      </c>
      <c r="B8696" s="17">
        <v>45155</v>
      </c>
      <c r="C8696" t="s">
        <v>3925</v>
      </c>
      <c r="D8696" t="s">
        <v>3926</v>
      </c>
      <c r="E8696" t="s">
        <v>3927</v>
      </c>
      <c r="F8696" t="s">
        <v>3931</v>
      </c>
      <c r="G8696" t="s">
        <v>3877</v>
      </c>
      <c r="H8696" t="s">
        <v>3922</v>
      </c>
      <c r="I8696">
        <v>1491.8999999999999</v>
      </c>
      <c r="J8696" s="41">
        <v>5.4000000000000029E-3</v>
      </c>
      <c r="K8696" s="42">
        <v>8.0562600000000035</v>
      </c>
      <c r="L8696" s="43">
        <v>1.0399999999999998</v>
      </c>
      <c r="M8696" s="42">
        <v>8.3785104000000015</v>
      </c>
      <c r="N8696">
        <v>3</v>
      </c>
      <c r="O8696" s="43">
        <v>142</v>
      </c>
      <c r="P8696" s="42">
        <v>69.599999999999994</v>
      </c>
      <c r="Q8696" s="42">
        <v>28.5</v>
      </c>
      <c r="R8696" s="42">
        <v>12</v>
      </c>
    </row>
    <row r="8697" spans="1:18" x14ac:dyDescent="0.3">
      <c r="A8697" t="s">
        <v>3923</v>
      </c>
      <c r="B8697" s="17">
        <v>45156</v>
      </c>
      <c r="C8697" t="s">
        <v>3925</v>
      </c>
      <c r="D8697" t="s">
        <v>3926</v>
      </c>
      <c r="E8697" t="s">
        <v>3927</v>
      </c>
      <c r="F8697" t="s">
        <v>3931</v>
      </c>
      <c r="G8697" t="s">
        <v>3877</v>
      </c>
      <c r="H8697" t="s">
        <v>3922</v>
      </c>
      <c r="I8697">
        <v>1778.5</v>
      </c>
      <c r="J8697" s="41">
        <v>4.7999999999999996E-3</v>
      </c>
      <c r="K8697" s="42">
        <v>8.5367999999999995</v>
      </c>
      <c r="L8697" s="43">
        <v>0.40999999999999992</v>
      </c>
      <c r="M8697" s="42">
        <v>3.500087999999999</v>
      </c>
      <c r="N8697">
        <v>0</v>
      </c>
      <c r="O8697" s="43">
        <v>17</v>
      </c>
      <c r="P8697" s="42">
        <v>93.6</v>
      </c>
      <c r="Q8697" s="42">
        <v>22.5</v>
      </c>
      <c r="R8697" s="42">
        <v>6</v>
      </c>
    </row>
    <row r="8698" spans="1:18" x14ac:dyDescent="0.3">
      <c r="A8698" t="s">
        <v>3923</v>
      </c>
      <c r="B8698" s="17">
        <v>45157</v>
      </c>
      <c r="C8698" t="s">
        <v>3925</v>
      </c>
      <c r="D8698" t="s">
        <v>3926</v>
      </c>
      <c r="E8698" t="s">
        <v>3927</v>
      </c>
      <c r="F8698" t="s">
        <v>3931</v>
      </c>
      <c r="G8698" t="s">
        <v>3877</v>
      </c>
      <c r="H8698" t="s">
        <v>3922</v>
      </c>
      <c r="I8698">
        <v>1674.6</v>
      </c>
      <c r="J8698" s="41">
        <v>8.3999999999999977E-3</v>
      </c>
      <c r="K8698" s="42">
        <v>14.066639999999996</v>
      </c>
      <c r="L8698" s="43">
        <v>0.5099999999999999</v>
      </c>
      <c r="M8698" s="42">
        <v>7.1739863999999969</v>
      </c>
      <c r="N8698">
        <v>0</v>
      </c>
      <c r="O8698" s="43">
        <v>34</v>
      </c>
      <c r="P8698" s="42">
        <v>48</v>
      </c>
      <c r="Q8698" s="42">
        <v>27</v>
      </c>
      <c r="R8698" s="42">
        <v>1</v>
      </c>
    </row>
    <row r="8699" spans="1:18" x14ac:dyDescent="0.3">
      <c r="A8699" t="s">
        <v>3923</v>
      </c>
      <c r="B8699" s="17">
        <v>45158</v>
      </c>
      <c r="C8699" t="s">
        <v>3925</v>
      </c>
      <c r="D8699" t="s">
        <v>3926</v>
      </c>
      <c r="E8699" t="s">
        <v>3927</v>
      </c>
      <c r="F8699" t="s">
        <v>3931</v>
      </c>
      <c r="G8699" t="s">
        <v>3877</v>
      </c>
      <c r="H8699" t="s">
        <v>3922</v>
      </c>
      <c r="I8699">
        <v>1767.3999999999996</v>
      </c>
      <c r="J8699" s="41">
        <v>1.0799999999999999E-2</v>
      </c>
      <c r="K8699" s="42">
        <v>19.087919999999993</v>
      </c>
      <c r="L8699" s="43">
        <v>1.3199999999999998</v>
      </c>
      <c r="M8699" s="42">
        <v>25.196054399999987</v>
      </c>
      <c r="N8699">
        <v>2</v>
      </c>
      <c r="O8699" s="43">
        <v>115</v>
      </c>
      <c r="P8699" s="42">
        <v>103.2</v>
      </c>
      <c r="Q8699" s="42">
        <v>10.5</v>
      </c>
      <c r="R8699" s="42">
        <v>8</v>
      </c>
    </row>
    <row r="8700" spans="1:18" x14ac:dyDescent="0.3">
      <c r="A8700" t="s">
        <v>3923</v>
      </c>
      <c r="B8700" s="17">
        <v>45159</v>
      </c>
      <c r="C8700" t="s">
        <v>3925</v>
      </c>
      <c r="D8700" t="s">
        <v>3926</v>
      </c>
      <c r="E8700" t="s">
        <v>3927</v>
      </c>
      <c r="F8700" t="s">
        <v>3931</v>
      </c>
      <c r="G8700" t="s">
        <v>3877</v>
      </c>
      <c r="H8700" t="s">
        <v>3922</v>
      </c>
      <c r="I8700">
        <v>1464.8</v>
      </c>
      <c r="J8700" s="41">
        <v>8.2000000000000024E-3</v>
      </c>
      <c r="K8700" s="42">
        <v>12.011360000000003</v>
      </c>
      <c r="L8700" s="43">
        <v>0.58999999999999986</v>
      </c>
      <c r="M8700" s="42">
        <v>7.0867024000000001</v>
      </c>
      <c r="N8700">
        <v>2</v>
      </c>
      <c r="O8700" s="43">
        <v>76</v>
      </c>
      <c r="P8700" s="42">
        <v>51.6</v>
      </c>
      <c r="Q8700" s="42">
        <v>16.5</v>
      </c>
      <c r="R8700" s="42">
        <v>7</v>
      </c>
    </row>
    <row r="8701" spans="1:18" x14ac:dyDescent="0.3">
      <c r="A8701" t="s">
        <v>3923</v>
      </c>
      <c r="B8701" s="17">
        <v>45160</v>
      </c>
      <c r="C8701" t="s">
        <v>3925</v>
      </c>
      <c r="D8701" t="s">
        <v>3926</v>
      </c>
      <c r="E8701" t="s">
        <v>3927</v>
      </c>
      <c r="F8701" t="s">
        <v>3931</v>
      </c>
      <c r="G8701" t="s">
        <v>3877</v>
      </c>
      <c r="H8701" t="s">
        <v>3922</v>
      </c>
      <c r="I8701">
        <v>1735.8</v>
      </c>
      <c r="J8701" s="41">
        <v>8.6999999999999994E-3</v>
      </c>
      <c r="K8701" s="42">
        <v>15.101459999999999</v>
      </c>
      <c r="L8701" s="43">
        <v>1.1599999999999997</v>
      </c>
      <c r="M8701" s="42">
        <v>17.517693599999994</v>
      </c>
      <c r="N8701">
        <v>3</v>
      </c>
      <c r="O8701" s="43">
        <v>286</v>
      </c>
      <c r="P8701" s="42">
        <v>49.199999999999996</v>
      </c>
      <c r="Q8701" s="42">
        <v>16.5</v>
      </c>
      <c r="R8701" s="42">
        <v>6</v>
      </c>
    </row>
    <row r="8702" spans="1:18" x14ac:dyDescent="0.3">
      <c r="A8702" t="s">
        <v>3923</v>
      </c>
      <c r="B8702" s="17">
        <v>45161</v>
      </c>
      <c r="C8702" t="s">
        <v>3925</v>
      </c>
      <c r="D8702" t="s">
        <v>3926</v>
      </c>
      <c r="E8702" t="s">
        <v>3927</v>
      </c>
      <c r="F8702" t="s">
        <v>3931</v>
      </c>
      <c r="G8702" t="s">
        <v>3877</v>
      </c>
      <c r="H8702" t="s">
        <v>3922</v>
      </c>
      <c r="I8702">
        <v>1444.8</v>
      </c>
      <c r="J8702" s="41">
        <v>1.2000000000000002E-2</v>
      </c>
      <c r="K8702" s="42">
        <v>17.337600000000002</v>
      </c>
      <c r="L8702" s="43">
        <v>0.24000000000000005</v>
      </c>
      <c r="M8702" s="42">
        <v>4.1610240000000012</v>
      </c>
      <c r="N8702">
        <v>0</v>
      </c>
      <c r="O8702" s="43">
        <v>29</v>
      </c>
      <c r="P8702" s="42">
        <v>33.6</v>
      </c>
      <c r="Q8702" s="42">
        <v>9</v>
      </c>
      <c r="R8702" s="42">
        <v>4</v>
      </c>
    </row>
    <row r="8703" spans="1:18" x14ac:dyDescent="0.3">
      <c r="A8703" t="s">
        <v>3923</v>
      </c>
      <c r="B8703" s="17">
        <v>45162</v>
      </c>
      <c r="C8703" t="s">
        <v>3925</v>
      </c>
      <c r="D8703" t="s">
        <v>3926</v>
      </c>
      <c r="E8703" t="s">
        <v>3927</v>
      </c>
      <c r="F8703" t="s">
        <v>3931</v>
      </c>
      <c r="G8703" t="s">
        <v>3877</v>
      </c>
      <c r="H8703" t="s">
        <v>3922</v>
      </c>
      <c r="I8703">
        <v>892.89999999999986</v>
      </c>
      <c r="J8703" s="41">
        <v>9.1999999999999998E-3</v>
      </c>
      <c r="K8703" s="42">
        <v>8.2146799999999978</v>
      </c>
      <c r="L8703" s="43">
        <v>1.3599999999999999</v>
      </c>
      <c r="M8703" s="42">
        <v>11.171964799999996</v>
      </c>
      <c r="N8703">
        <v>0</v>
      </c>
      <c r="O8703" s="43">
        <v>3</v>
      </c>
      <c r="P8703" s="42">
        <v>52.8</v>
      </c>
      <c r="Q8703" s="42">
        <v>22.5</v>
      </c>
      <c r="R8703" s="42">
        <v>10</v>
      </c>
    </row>
    <row r="8704" spans="1:18" x14ac:dyDescent="0.3">
      <c r="A8704" t="s">
        <v>3923</v>
      </c>
      <c r="B8704" s="17">
        <v>45163</v>
      </c>
      <c r="C8704" t="s">
        <v>3925</v>
      </c>
      <c r="D8704" t="s">
        <v>3926</v>
      </c>
      <c r="E8704" t="s">
        <v>3927</v>
      </c>
      <c r="F8704" t="s">
        <v>3931</v>
      </c>
      <c r="G8704" t="s">
        <v>3877</v>
      </c>
      <c r="H8704" t="s">
        <v>3922</v>
      </c>
      <c r="I8704">
        <v>1149</v>
      </c>
      <c r="J8704" s="41">
        <v>7.3000000000000001E-3</v>
      </c>
      <c r="K8704" s="42">
        <v>8.3877000000000006</v>
      </c>
      <c r="L8704" s="43">
        <v>0.14000000000000007</v>
      </c>
      <c r="M8704" s="42">
        <v>1.1742780000000006</v>
      </c>
      <c r="N8704">
        <v>0</v>
      </c>
      <c r="O8704" s="43">
        <v>28</v>
      </c>
      <c r="P8704" s="42">
        <v>54</v>
      </c>
      <c r="Q8704" s="42">
        <v>10.5</v>
      </c>
      <c r="R8704" s="42">
        <v>1</v>
      </c>
    </row>
    <row r="8705" spans="1:18" x14ac:dyDescent="0.3">
      <c r="A8705" t="s">
        <v>3923</v>
      </c>
      <c r="B8705" s="17">
        <v>45164</v>
      </c>
      <c r="C8705" t="s">
        <v>3925</v>
      </c>
      <c r="D8705" t="s">
        <v>3926</v>
      </c>
      <c r="E8705" t="s">
        <v>3927</v>
      </c>
      <c r="F8705" t="s">
        <v>3931</v>
      </c>
      <c r="G8705" t="s">
        <v>3877</v>
      </c>
      <c r="H8705" t="s">
        <v>3922</v>
      </c>
      <c r="I8705">
        <v>1292.5</v>
      </c>
      <c r="J8705" s="41">
        <v>8.6E-3</v>
      </c>
      <c r="K8705" s="42">
        <v>11.115500000000001</v>
      </c>
      <c r="L8705" s="43">
        <v>1.1099999999999999</v>
      </c>
      <c r="M8705" s="42">
        <v>12.338205</v>
      </c>
      <c r="N8705">
        <v>0</v>
      </c>
      <c r="O8705" s="43">
        <v>49</v>
      </c>
      <c r="P8705" s="42">
        <v>102</v>
      </c>
      <c r="Q8705" s="42">
        <v>13.5</v>
      </c>
      <c r="R8705" s="42">
        <v>4</v>
      </c>
    </row>
    <row r="8706" spans="1:18" x14ac:dyDescent="0.3">
      <c r="A8706" t="s">
        <v>3923</v>
      </c>
      <c r="B8706" s="17">
        <v>45165</v>
      </c>
      <c r="C8706" t="s">
        <v>3925</v>
      </c>
      <c r="D8706" t="s">
        <v>3926</v>
      </c>
      <c r="E8706" t="s">
        <v>3927</v>
      </c>
      <c r="F8706" t="s">
        <v>3931</v>
      </c>
      <c r="G8706" t="s">
        <v>3877</v>
      </c>
      <c r="H8706" t="s">
        <v>3922</v>
      </c>
      <c r="I8706">
        <v>1308.3</v>
      </c>
      <c r="J8706" s="41">
        <v>5.4000000000000029E-3</v>
      </c>
      <c r="K8706" s="42">
        <v>7.0648200000000037</v>
      </c>
      <c r="L8706" s="43">
        <v>1.0399999999999996</v>
      </c>
      <c r="M8706" s="42">
        <v>7.3474128000000007</v>
      </c>
      <c r="N8706">
        <v>1</v>
      </c>
      <c r="O8706" s="43">
        <v>60</v>
      </c>
      <c r="P8706" s="42">
        <v>82.8</v>
      </c>
      <c r="Q8706" s="42">
        <v>15</v>
      </c>
      <c r="R8706" s="42">
        <v>3</v>
      </c>
    </row>
    <row r="8707" spans="1:18" x14ac:dyDescent="0.3">
      <c r="A8707" t="s">
        <v>3923</v>
      </c>
      <c r="B8707" s="17">
        <v>45166</v>
      </c>
      <c r="C8707" t="s">
        <v>3925</v>
      </c>
      <c r="D8707" t="s">
        <v>3926</v>
      </c>
      <c r="E8707" t="s">
        <v>3927</v>
      </c>
      <c r="F8707" t="s">
        <v>3931</v>
      </c>
      <c r="G8707" t="s">
        <v>3877</v>
      </c>
      <c r="H8707" t="s">
        <v>3922</v>
      </c>
      <c r="I8707">
        <v>1564.8</v>
      </c>
      <c r="J8707" s="41">
        <v>9.1999999999999998E-3</v>
      </c>
      <c r="K8707" s="42">
        <v>14.39616</v>
      </c>
      <c r="L8707" s="43">
        <v>0.11000000000000001</v>
      </c>
      <c r="M8707" s="42">
        <v>1.5835776000000001</v>
      </c>
      <c r="N8707">
        <v>0</v>
      </c>
      <c r="O8707" s="43">
        <v>11</v>
      </c>
      <c r="P8707" s="42">
        <v>62.4</v>
      </c>
      <c r="Q8707" s="42">
        <v>16.5</v>
      </c>
      <c r="R8707" s="42">
        <v>6</v>
      </c>
    </row>
    <row r="8708" spans="1:18" x14ac:dyDescent="0.3">
      <c r="A8708" t="s">
        <v>3923</v>
      </c>
      <c r="B8708" s="17">
        <v>45167</v>
      </c>
      <c r="C8708" t="s">
        <v>3925</v>
      </c>
      <c r="D8708" t="s">
        <v>3926</v>
      </c>
      <c r="E8708" t="s">
        <v>3927</v>
      </c>
      <c r="F8708" t="s">
        <v>3931</v>
      </c>
      <c r="G8708" t="s">
        <v>3877</v>
      </c>
      <c r="H8708" t="s">
        <v>3922</v>
      </c>
      <c r="I8708">
        <v>1141.3</v>
      </c>
      <c r="J8708" s="41">
        <v>8.2999999999999984E-3</v>
      </c>
      <c r="K8708" s="42">
        <v>9.472789999999998</v>
      </c>
      <c r="L8708" s="43">
        <v>0.94999999999999984</v>
      </c>
      <c r="M8708" s="42">
        <v>8.9991504999999972</v>
      </c>
      <c r="N8708">
        <v>3</v>
      </c>
      <c r="O8708" s="43">
        <v>90</v>
      </c>
      <c r="P8708" s="42">
        <v>72</v>
      </c>
      <c r="Q8708" s="42">
        <v>12</v>
      </c>
      <c r="R8708" s="42">
        <v>7</v>
      </c>
    </row>
    <row r="8709" spans="1:18" x14ac:dyDescent="0.3">
      <c r="A8709" t="s">
        <v>3923</v>
      </c>
      <c r="B8709" s="17">
        <v>45168</v>
      </c>
      <c r="C8709" t="s">
        <v>3925</v>
      </c>
      <c r="D8709" t="s">
        <v>3926</v>
      </c>
      <c r="E8709" t="s">
        <v>3927</v>
      </c>
      <c r="F8709" t="s">
        <v>3931</v>
      </c>
      <c r="G8709" t="s">
        <v>3877</v>
      </c>
      <c r="H8709" t="s">
        <v>3922</v>
      </c>
      <c r="I8709">
        <v>840.2</v>
      </c>
      <c r="J8709" s="41">
        <v>6.8000000000000005E-3</v>
      </c>
      <c r="K8709" s="42">
        <v>5.7133600000000007</v>
      </c>
      <c r="L8709" s="43">
        <v>0.91999999999999982</v>
      </c>
      <c r="M8709" s="42">
        <v>5.2562911999999997</v>
      </c>
      <c r="N8709">
        <v>0</v>
      </c>
      <c r="O8709" s="43">
        <v>70</v>
      </c>
      <c r="P8709" s="42">
        <v>72</v>
      </c>
      <c r="Q8709" s="42">
        <v>7.5</v>
      </c>
      <c r="R8709" s="42">
        <v>5</v>
      </c>
    </row>
    <row r="8710" spans="1:18" x14ac:dyDescent="0.3">
      <c r="A8710" t="s">
        <v>3923</v>
      </c>
      <c r="B8710" s="17">
        <v>45169</v>
      </c>
      <c r="C8710" t="s">
        <v>3925</v>
      </c>
      <c r="D8710" t="s">
        <v>3926</v>
      </c>
      <c r="E8710" t="s">
        <v>3927</v>
      </c>
      <c r="F8710" t="s">
        <v>3931</v>
      </c>
      <c r="G8710" t="s">
        <v>3877</v>
      </c>
      <c r="H8710" t="s">
        <v>3922</v>
      </c>
      <c r="I8710">
        <v>1238.3</v>
      </c>
      <c r="J8710" s="41">
        <v>1.0400000000000003E-2</v>
      </c>
      <c r="K8710" s="42">
        <v>12.878320000000004</v>
      </c>
      <c r="L8710" s="43">
        <v>1.2499999999999998</v>
      </c>
      <c r="M8710" s="42">
        <v>16.097900000000003</v>
      </c>
      <c r="N8710">
        <v>1</v>
      </c>
      <c r="O8710" s="43">
        <v>102</v>
      </c>
      <c r="P8710" s="42">
        <v>84</v>
      </c>
      <c r="Q8710" s="42">
        <v>9</v>
      </c>
      <c r="R8710" s="42">
        <v>7</v>
      </c>
    </row>
    <row r="8711" spans="1:18" x14ac:dyDescent="0.3">
      <c r="A8711" t="s">
        <v>3924</v>
      </c>
      <c r="B8711" s="17">
        <v>45170</v>
      </c>
      <c r="C8711" t="s">
        <v>3925</v>
      </c>
      <c r="D8711" t="s">
        <v>3926</v>
      </c>
      <c r="E8711" t="s">
        <v>3927</v>
      </c>
      <c r="F8711" t="s">
        <v>3931</v>
      </c>
      <c r="G8711" t="s">
        <v>3877</v>
      </c>
      <c r="H8711" t="s">
        <v>3922</v>
      </c>
      <c r="I8711">
        <v>2934</v>
      </c>
      <c r="J8711" s="41">
        <v>1.2199999999999999E-2</v>
      </c>
      <c r="K8711" s="42">
        <v>35.794799999999995</v>
      </c>
      <c r="L8711" s="43">
        <v>0.32999999999999996</v>
      </c>
      <c r="M8711" s="42">
        <v>11.812283999999996</v>
      </c>
      <c r="N8711">
        <v>1</v>
      </c>
      <c r="O8711" s="43">
        <v>135</v>
      </c>
      <c r="P8711" s="42">
        <v>51.6</v>
      </c>
      <c r="Q8711" s="42">
        <v>25.5</v>
      </c>
      <c r="R8711" s="42">
        <v>1</v>
      </c>
    </row>
    <row r="8712" spans="1:18" x14ac:dyDescent="0.3">
      <c r="A8712" t="s">
        <v>3924</v>
      </c>
      <c r="B8712" s="17">
        <v>45171</v>
      </c>
      <c r="C8712" t="s">
        <v>3925</v>
      </c>
      <c r="D8712" t="s">
        <v>3926</v>
      </c>
      <c r="E8712" t="s">
        <v>3927</v>
      </c>
      <c r="F8712" t="s">
        <v>3931</v>
      </c>
      <c r="G8712" t="s">
        <v>3877</v>
      </c>
      <c r="H8712" t="s">
        <v>3922</v>
      </c>
      <c r="I8712">
        <v>2955</v>
      </c>
      <c r="J8712" s="41">
        <v>1.21E-2</v>
      </c>
      <c r="K8712" s="42">
        <v>35.755499999999998</v>
      </c>
      <c r="L8712" s="43">
        <v>0.46999999999999981</v>
      </c>
      <c r="M8712" s="42">
        <v>16.805084999999991</v>
      </c>
      <c r="N8712">
        <v>4</v>
      </c>
      <c r="O8712" s="43">
        <v>205</v>
      </c>
      <c r="P8712" s="42">
        <v>61.199999999999996</v>
      </c>
      <c r="Q8712" s="42">
        <v>22.5</v>
      </c>
      <c r="R8712" s="42">
        <v>10</v>
      </c>
    </row>
    <row r="8713" spans="1:18" x14ac:dyDescent="0.3">
      <c r="A8713" t="s">
        <v>3924</v>
      </c>
      <c r="B8713" s="17">
        <v>45172</v>
      </c>
      <c r="C8713" t="s">
        <v>3925</v>
      </c>
      <c r="D8713" t="s">
        <v>3926</v>
      </c>
      <c r="E8713" t="s">
        <v>3927</v>
      </c>
      <c r="F8713" t="s">
        <v>3931</v>
      </c>
      <c r="G8713" t="s">
        <v>3877</v>
      </c>
      <c r="H8713" t="s">
        <v>3922</v>
      </c>
      <c r="I8713">
        <v>3008</v>
      </c>
      <c r="J8713" s="41">
        <v>1.1100000000000002E-2</v>
      </c>
      <c r="K8713" s="42">
        <v>33.388800000000003</v>
      </c>
      <c r="L8713" s="43">
        <v>1.0499999999999998</v>
      </c>
      <c r="M8713" s="42">
        <v>35.058239999999998</v>
      </c>
      <c r="N8713">
        <v>3</v>
      </c>
      <c r="O8713" s="43">
        <v>214</v>
      </c>
      <c r="P8713" s="42">
        <v>84</v>
      </c>
      <c r="Q8713" s="42">
        <v>9</v>
      </c>
      <c r="R8713" s="42">
        <v>2</v>
      </c>
    </row>
    <row r="8714" spans="1:18" x14ac:dyDescent="0.3">
      <c r="A8714" t="s">
        <v>3924</v>
      </c>
      <c r="B8714" s="17">
        <v>45173</v>
      </c>
      <c r="C8714" t="s">
        <v>3925</v>
      </c>
      <c r="D8714" t="s">
        <v>3926</v>
      </c>
      <c r="E8714" t="s">
        <v>3927</v>
      </c>
      <c r="F8714" t="s">
        <v>3931</v>
      </c>
      <c r="G8714" t="s">
        <v>3877</v>
      </c>
      <c r="H8714" t="s">
        <v>3922</v>
      </c>
      <c r="I8714">
        <v>2571</v>
      </c>
      <c r="J8714" s="41">
        <v>1.34E-2</v>
      </c>
      <c r="K8714" s="42">
        <v>34.4514</v>
      </c>
      <c r="L8714" s="43">
        <v>1.0499999999999998</v>
      </c>
      <c r="M8714" s="42">
        <v>36.17396999999999</v>
      </c>
      <c r="N8714">
        <v>1</v>
      </c>
      <c r="O8714" s="43">
        <v>54</v>
      </c>
      <c r="P8714" s="42">
        <v>67.2</v>
      </c>
      <c r="Q8714" s="42">
        <v>40.5</v>
      </c>
      <c r="R8714" s="42">
        <v>5</v>
      </c>
    </row>
    <row r="8715" spans="1:18" x14ac:dyDescent="0.3">
      <c r="A8715" t="s">
        <v>3924</v>
      </c>
      <c r="B8715" s="17">
        <v>45174</v>
      </c>
      <c r="C8715" t="s">
        <v>3925</v>
      </c>
      <c r="D8715" t="s">
        <v>3926</v>
      </c>
      <c r="E8715" t="s">
        <v>3927</v>
      </c>
      <c r="F8715" t="s">
        <v>3931</v>
      </c>
      <c r="G8715" t="s">
        <v>3877</v>
      </c>
      <c r="H8715" t="s">
        <v>3922</v>
      </c>
      <c r="I8715">
        <v>3089</v>
      </c>
      <c r="J8715" s="41">
        <v>1.0100000000000001E-2</v>
      </c>
      <c r="K8715" s="42">
        <v>31.198900000000005</v>
      </c>
      <c r="L8715" s="43">
        <v>0.5299999999999998</v>
      </c>
      <c r="M8715" s="42">
        <v>16.535416999999995</v>
      </c>
      <c r="N8715">
        <v>1</v>
      </c>
      <c r="O8715" s="43">
        <v>103</v>
      </c>
      <c r="P8715" s="42">
        <v>103.2</v>
      </c>
      <c r="Q8715" s="42">
        <v>15</v>
      </c>
      <c r="R8715" s="42">
        <v>12</v>
      </c>
    </row>
    <row r="8716" spans="1:18" x14ac:dyDescent="0.3">
      <c r="A8716" t="s">
        <v>3924</v>
      </c>
      <c r="B8716" s="17">
        <v>45175</v>
      </c>
      <c r="C8716" t="s">
        <v>3925</v>
      </c>
      <c r="D8716" t="s">
        <v>3926</v>
      </c>
      <c r="E8716" t="s">
        <v>3927</v>
      </c>
      <c r="F8716" t="s">
        <v>3931</v>
      </c>
      <c r="G8716" t="s">
        <v>3877</v>
      </c>
      <c r="H8716" t="s">
        <v>3922</v>
      </c>
      <c r="I8716">
        <v>2336</v>
      </c>
      <c r="J8716" s="41">
        <v>6.000000000000001E-3</v>
      </c>
      <c r="K8716" s="42">
        <v>14.016000000000002</v>
      </c>
      <c r="L8716" s="43">
        <v>0.48999999999999982</v>
      </c>
      <c r="M8716" s="42">
        <v>6.8678399999999984</v>
      </c>
      <c r="N8716">
        <v>3</v>
      </c>
      <c r="O8716" s="43">
        <v>250</v>
      </c>
      <c r="P8716" s="42">
        <v>55.199999999999996</v>
      </c>
      <c r="Q8716" s="42">
        <v>22.5</v>
      </c>
      <c r="R8716" s="42">
        <v>7</v>
      </c>
    </row>
    <row r="8717" spans="1:18" x14ac:dyDescent="0.3">
      <c r="A8717" t="s">
        <v>3924</v>
      </c>
      <c r="B8717" s="17">
        <v>45176</v>
      </c>
      <c r="C8717" t="s">
        <v>3925</v>
      </c>
      <c r="D8717" t="s">
        <v>3926</v>
      </c>
      <c r="E8717" t="s">
        <v>3927</v>
      </c>
      <c r="F8717" t="s">
        <v>3931</v>
      </c>
      <c r="G8717" t="s">
        <v>3877</v>
      </c>
      <c r="H8717" t="s">
        <v>3922</v>
      </c>
      <c r="I8717">
        <v>2678</v>
      </c>
      <c r="J8717" s="41">
        <v>9.2999999999999992E-3</v>
      </c>
      <c r="K8717" s="42">
        <v>24.905399999999997</v>
      </c>
      <c r="L8717" s="43">
        <v>7.0000000000000034E-2</v>
      </c>
      <c r="M8717" s="42">
        <v>1.7433780000000005</v>
      </c>
      <c r="N8717">
        <v>4</v>
      </c>
      <c r="O8717" s="43">
        <v>213</v>
      </c>
      <c r="P8717" s="42">
        <v>58.8</v>
      </c>
      <c r="Q8717" s="42">
        <v>19.5</v>
      </c>
      <c r="R8717" s="42">
        <v>5</v>
      </c>
    </row>
    <row r="8718" spans="1:18" x14ac:dyDescent="0.3">
      <c r="A8718" t="s">
        <v>3924</v>
      </c>
      <c r="B8718" s="17">
        <v>45177</v>
      </c>
      <c r="C8718" t="s">
        <v>3925</v>
      </c>
      <c r="D8718" t="s">
        <v>3926</v>
      </c>
      <c r="E8718" t="s">
        <v>3927</v>
      </c>
      <c r="F8718" t="s">
        <v>3931</v>
      </c>
      <c r="G8718" t="s">
        <v>3877</v>
      </c>
      <c r="H8718" t="s">
        <v>3922</v>
      </c>
      <c r="I8718">
        <v>3140</v>
      </c>
      <c r="J8718" s="41">
        <v>8.5000000000000006E-3</v>
      </c>
      <c r="K8718" s="42">
        <v>26.69</v>
      </c>
      <c r="L8718" s="43">
        <v>0.3</v>
      </c>
      <c r="M8718" s="42">
        <v>8.0069999999999997</v>
      </c>
      <c r="N8718">
        <v>4</v>
      </c>
      <c r="O8718" s="43">
        <v>139</v>
      </c>
      <c r="P8718" s="42">
        <v>97.2</v>
      </c>
      <c r="Q8718" s="42">
        <v>15</v>
      </c>
      <c r="R8718" s="42">
        <v>2</v>
      </c>
    </row>
    <row r="8719" spans="1:18" x14ac:dyDescent="0.3">
      <c r="A8719" t="s">
        <v>3924</v>
      </c>
      <c r="B8719" s="17">
        <v>45178</v>
      </c>
      <c r="C8719" t="s">
        <v>3925</v>
      </c>
      <c r="D8719" t="s">
        <v>3926</v>
      </c>
      <c r="E8719" t="s">
        <v>3927</v>
      </c>
      <c r="F8719" t="s">
        <v>3931</v>
      </c>
      <c r="G8719" t="s">
        <v>3877</v>
      </c>
      <c r="H8719" t="s">
        <v>3922</v>
      </c>
      <c r="I8719">
        <v>3124</v>
      </c>
      <c r="J8719" s="41">
        <v>1.0900000000000003E-2</v>
      </c>
      <c r="K8719" s="42">
        <v>34.051600000000008</v>
      </c>
      <c r="L8719" s="43">
        <v>0.55999999999999983</v>
      </c>
      <c r="M8719" s="42">
        <v>19.068895999999999</v>
      </c>
      <c r="N8719">
        <v>3</v>
      </c>
      <c r="O8719" s="43">
        <v>274</v>
      </c>
      <c r="P8719" s="42">
        <v>43.199999999999996</v>
      </c>
      <c r="Q8719" s="42">
        <v>25.5</v>
      </c>
      <c r="R8719" s="42">
        <v>4</v>
      </c>
    </row>
    <row r="8720" spans="1:18" x14ac:dyDescent="0.3">
      <c r="A8720" t="s">
        <v>3924</v>
      </c>
      <c r="B8720" s="17">
        <v>45179</v>
      </c>
      <c r="C8720" t="s">
        <v>3925</v>
      </c>
      <c r="D8720" t="s">
        <v>3926</v>
      </c>
      <c r="E8720" t="s">
        <v>3927</v>
      </c>
      <c r="F8720" t="s">
        <v>3931</v>
      </c>
      <c r="G8720" t="s">
        <v>3877</v>
      </c>
      <c r="H8720" t="s">
        <v>3922</v>
      </c>
      <c r="I8720">
        <v>2464</v>
      </c>
      <c r="J8720" s="41">
        <v>6.4000000000000012E-3</v>
      </c>
      <c r="K8720" s="42">
        <v>15.769600000000002</v>
      </c>
      <c r="L8720" s="43">
        <v>0.70999999999999974</v>
      </c>
      <c r="M8720" s="42">
        <v>11.196415999999997</v>
      </c>
      <c r="N8720">
        <v>4</v>
      </c>
      <c r="O8720" s="43">
        <v>234</v>
      </c>
      <c r="P8720" s="42">
        <v>99.6</v>
      </c>
      <c r="Q8720" s="42">
        <v>40.5</v>
      </c>
      <c r="R8720" s="42">
        <v>6</v>
      </c>
    </row>
    <row r="8721" spans="1:18" x14ac:dyDescent="0.3">
      <c r="A8721" t="s">
        <v>3924</v>
      </c>
      <c r="B8721" s="17">
        <v>45180</v>
      </c>
      <c r="C8721" t="s">
        <v>3925</v>
      </c>
      <c r="D8721" t="s">
        <v>3926</v>
      </c>
      <c r="E8721" t="s">
        <v>3927</v>
      </c>
      <c r="F8721" t="s">
        <v>3931</v>
      </c>
      <c r="G8721" t="s">
        <v>3877</v>
      </c>
      <c r="H8721" t="s">
        <v>3922</v>
      </c>
      <c r="I8721">
        <v>2710</v>
      </c>
      <c r="J8721" s="41">
        <v>1.0700000000000001E-2</v>
      </c>
      <c r="K8721" s="42">
        <v>28.997000000000003</v>
      </c>
      <c r="L8721" s="43">
        <v>0.29000000000000009</v>
      </c>
      <c r="M8721" s="42">
        <v>8.4091300000000029</v>
      </c>
      <c r="N8721">
        <v>2</v>
      </c>
      <c r="O8721" s="43">
        <v>219</v>
      </c>
      <c r="P8721" s="42">
        <v>44.4</v>
      </c>
      <c r="Q8721" s="42">
        <v>33</v>
      </c>
      <c r="R8721" s="42">
        <v>13</v>
      </c>
    </row>
    <row r="8722" spans="1:18" x14ac:dyDescent="0.3">
      <c r="A8722" t="s">
        <v>3924</v>
      </c>
      <c r="B8722" s="17">
        <v>45181</v>
      </c>
      <c r="C8722" t="s">
        <v>3925</v>
      </c>
      <c r="D8722" t="s">
        <v>3926</v>
      </c>
      <c r="E8722" t="s">
        <v>3927</v>
      </c>
      <c r="F8722" t="s">
        <v>3931</v>
      </c>
      <c r="G8722" t="s">
        <v>3877</v>
      </c>
      <c r="H8722" t="s">
        <v>3922</v>
      </c>
      <c r="I8722">
        <v>1766</v>
      </c>
      <c r="J8722" s="41">
        <v>1.2700000000000003E-2</v>
      </c>
      <c r="K8722" s="42">
        <v>22.428200000000004</v>
      </c>
      <c r="L8722" s="43">
        <v>0.12000000000000004</v>
      </c>
      <c r="M8722" s="42">
        <v>2.6913840000000011</v>
      </c>
      <c r="N8722">
        <v>5</v>
      </c>
      <c r="O8722" s="43">
        <v>364</v>
      </c>
      <c r="P8722" s="42">
        <v>86.399999999999991</v>
      </c>
      <c r="Q8722" s="42">
        <v>7.5</v>
      </c>
      <c r="R8722" s="42">
        <v>11</v>
      </c>
    </row>
    <row r="8723" spans="1:18" x14ac:dyDescent="0.3">
      <c r="A8723" t="s">
        <v>3924</v>
      </c>
      <c r="B8723" s="17">
        <v>45182</v>
      </c>
      <c r="C8723" t="s">
        <v>3925</v>
      </c>
      <c r="D8723" t="s">
        <v>3926</v>
      </c>
      <c r="E8723" t="s">
        <v>3927</v>
      </c>
      <c r="F8723" t="s">
        <v>3931</v>
      </c>
      <c r="G8723" t="s">
        <v>3877</v>
      </c>
      <c r="H8723" t="s">
        <v>3922</v>
      </c>
      <c r="I8723">
        <v>1849</v>
      </c>
      <c r="J8723" s="41">
        <v>1.3100000000000001E-2</v>
      </c>
      <c r="K8723" s="42">
        <v>24.221900000000002</v>
      </c>
      <c r="L8723" s="43">
        <v>0.78999999999999981</v>
      </c>
      <c r="M8723" s="42">
        <v>19.135300999999998</v>
      </c>
      <c r="N8723">
        <v>1</v>
      </c>
      <c r="O8723" s="43">
        <v>105</v>
      </c>
      <c r="P8723" s="42">
        <v>58.8</v>
      </c>
      <c r="Q8723" s="42">
        <v>10.5</v>
      </c>
      <c r="R8723" s="42">
        <v>6</v>
      </c>
    </row>
    <row r="8724" spans="1:18" x14ac:dyDescent="0.3">
      <c r="A8724" t="s">
        <v>3924</v>
      </c>
      <c r="B8724" s="17">
        <v>45183</v>
      </c>
      <c r="C8724" t="s">
        <v>3925</v>
      </c>
      <c r="D8724" t="s">
        <v>3926</v>
      </c>
      <c r="E8724" t="s">
        <v>3927</v>
      </c>
      <c r="F8724" t="s">
        <v>3931</v>
      </c>
      <c r="G8724" t="s">
        <v>3877</v>
      </c>
      <c r="H8724" t="s">
        <v>3922</v>
      </c>
      <c r="I8724">
        <v>3359</v>
      </c>
      <c r="J8724" s="41">
        <v>9.1999999999999998E-3</v>
      </c>
      <c r="K8724" s="42">
        <v>30.902799999999999</v>
      </c>
      <c r="L8724" s="43">
        <v>1.0799999999999998</v>
      </c>
      <c r="M8724" s="42">
        <v>33.375023999999996</v>
      </c>
      <c r="N8724">
        <v>2</v>
      </c>
      <c r="O8724" s="43">
        <v>151</v>
      </c>
      <c r="P8724" s="42">
        <v>106.8</v>
      </c>
      <c r="Q8724" s="42">
        <v>25.5</v>
      </c>
      <c r="R8724" s="42">
        <v>5</v>
      </c>
    </row>
    <row r="8725" spans="1:18" x14ac:dyDescent="0.3">
      <c r="A8725" t="s">
        <v>3924</v>
      </c>
      <c r="B8725" s="17">
        <v>45184</v>
      </c>
      <c r="C8725" t="s">
        <v>3925</v>
      </c>
      <c r="D8725" t="s">
        <v>3926</v>
      </c>
      <c r="E8725" t="s">
        <v>3927</v>
      </c>
      <c r="F8725" t="s">
        <v>3931</v>
      </c>
      <c r="G8725" t="s">
        <v>3877</v>
      </c>
      <c r="H8725" t="s">
        <v>3922</v>
      </c>
      <c r="I8725">
        <v>2941</v>
      </c>
      <c r="J8725" s="41">
        <v>8.3999999999999977E-3</v>
      </c>
      <c r="K8725" s="42">
        <v>24.704399999999993</v>
      </c>
      <c r="L8725" s="43">
        <v>5.0000000000000017E-2</v>
      </c>
      <c r="M8725" s="42">
        <v>1.23522</v>
      </c>
      <c r="N8725">
        <v>3</v>
      </c>
      <c r="O8725" s="43">
        <v>344</v>
      </c>
      <c r="P8725" s="42">
        <v>52.8</v>
      </c>
      <c r="Q8725" s="42">
        <v>3</v>
      </c>
      <c r="R8725" s="42">
        <v>2</v>
      </c>
    </row>
    <row r="8726" spans="1:18" x14ac:dyDescent="0.3">
      <c r="A8726" t="s">
        <v>3924</v>
      </c>
      <c r="B8726" s="17">
        <v>45185</v>
      </c>
      <c r="C8726" t="s">
        <v>3925</v>
      </c>
      <c r="D8726" t="s">
        <v>3926</v>
      </c>
      <c r="E8726" t="s">
        <v>3927</v>
      </c>
      <c r="F8726" t="s">
        <v>3931</v>
      </c>
      <c r="G8726" t="s">
        <v>3877</v>
      </c>
      <c r="H8726" t="s">
        <v>3922</v>
      </c>
      <c r="I8726">
        <v>2165</v>
      </c>
      <c r="J8726" s="41">
        <v>1.1000000000000001E-2</v>
      </c>
      <c r="K8726" s="42">
        <v>23.815000000000001</v>
      </c>
      <c r="L8726" s="43">
        <v>7.0000000000000034E-2</v>
      </c>
      <c r="M8726" s="42">
        <v>1.6670500000000008</v>
      </c>
      <c r="N8726">
        <v>4</v>
      </c>
      <c r="O8726" s="43">
        <v>213</v>
      </c>
      <c r="P8726" s="42">
        <v>98.399999999999991</v>
      </c>
      <c r="Q8726" s="42">
        <v>18</v>
      </c>
      <c r="R8726" s="42">
        <v>7</v>
      </c>
    </row>
    <row r="8727" spans="1:18" x14ac:dyDescent="0.3">
      <c r="A8727" t="s">
        <v>3924</v>
      </c>
      <c r="B8727" s="17">
        <v>45186</v>
      </c>
      <c r="C8727" t="s">
        <v>3925</v>
      </c>
      <c r="D8727" t="s">
        <v>3926</v>
      </c>
      <c r="E8727" t="s">
        <v>3927</v>
      </c>
      <c r="F8727" t="s">
        <v>3931</v>
      </c>
      <c r="G8727" t="s">
        <v>3877</v>
      </c>
      <c r="H8727" t="s">
        <v>3922</v>
      </c>
      <c r="I8727">
        <v>2716</v>
      </c>
      <c r="J8727" s="41">
        <v>1.4199999999999999E-2</v>
      </c>
      <c r="K8727" s="42">
        <v>38.5672</v>
      </c>
      <c r="L8727" s="43">
        <v>0.42999999999999994</v>
      </c>
      <c r="M8727" s="42">
        <v>16.583895999999996</v>
      </c>
      <c r="N8727">
        <v>4</v>
      </c>
      <c r="O8727" s="43">
        <v>229</v>
      </c>
      <c r="P8727" s="42">
        <v>73.2</v>
      </c>
      <c r="Q8727" s="42">
        <v>28.5</v>
      </c>
      <c r="R8727" s="42">
        <v>10</v>
      </c>
    </row>
    <row r="8728" spans="1:18" x14ac:dyDescent="0.3">
      <c r="A8728" t="s">
        <v>3924</v>
      </c>
      <c r="B8728" s="17">
        <v>45187</v>
      </c>
      <c r="C8728" t="s">
        <v>3925</v>
      </c>
      <c r="D8728" t="s">
        <v>3926</v>
      </c>
      <c r="E8728" t="s">
        <v>3927</v>
      </c>
      <c r="F8728" t="s">
        <v>3931</v>
      </c>
      <c r="G8728" t="s">
        <v>3877</v>
      </c>
      <c r="H8728" t="s">
        <v>3922</v>
      </c>
      <c r="I8728">
        <v>2030</v>
      </c>
      <c r="J8728" s="41">
        <v>1.44E-2</v>
      </c>
      <c r="K8728" s="42">
        <v>29.231999999999999</v>
      </c>
      <c r="L8728" s="43">
        <v>0.13000000000000006</v>
      </c>
      <c r="M8728" s="42">
        <v>3.8001600000000018</v>
      </c>
      <c r="N8728">
        <v>4</v>
      </c>
      <c r="O8728" s="43">
        <v>303</v>
      </c>
      <c r="P8728" s="42">
        <v>52.8</v>
      </c>
      <c r="Q8728" s="42">
        <v>22.5</v>
      </c>
      <c r="R8728" s="42">
        <v>8</v>
      </c>
    </row>
    <row r="8729" spans="1:18" x14ac:dyDescent="0.3">
      <c r="A8729" t="s">
        <v>3924</v>
      </c>
      <c r="B8729" s="17">
        <v>45188</v>
      </c>
      <c r="C8729" t="s">
        <v>3925</v>
      </c>
      <c r="D8729" t="s">
        <v>3926</v>
      </c>
      <c r="E8729" t="s">
        <v>3927</v>
      </c>
      <c r="F8729" t="s">
        <v>3931</v>
      </c>
      <c r="G8729" t="s">
        <v>3877</v>
      </c>
      <c r="H8729" t="s">
        <v>3922</v>
      </c>
      <c r="I8729">
        <v>2875</v>
      </c>
      <c r="J8729" s="41">
        <v>9.7999999999999997E-3</v>
      </c>
      <c r="K8729" s="42">
        <v>28.175000000000001</v>
      </c>
      <c r="L8729" s="43">
        <v>0.35</v>
      </c>
      <c r="M8729" s="42">
        <v>9.8612500000000001</v>
      </c>
      <c r="N8729">
        <v>1</v>
      </c>
      <c r="O8729" s="43">
        <v>95</v>
      </c>
      <c r="P8729" s="42">
        <v>62.4</v>
      </c>
      <c r="Q8729" s="42">
        <v>40.5</v>
      </c>
      <c r="R8729" s="42">
        <v>10</v>
      </c>
    </row>
    <row r="8730" spans="1:18" x14ac:dyDescent="0.3">
      <c r="A8730" t="s">
        <v>3924</v>
      </c>
      <c r="B8730" s="17">
        <v>45189</v>
      </c>
      <c r="C8730" t="s">
        <v>3925</v>
      </c>
      <c r="D8730" t="s">
        <v>3926</v>
      </c>
      <c r="E8730" t="s">
        <v>3927</v>
      </c>
      <c r="F8730" t="s">
        <v>3931</v>
      </c>
      <c r="G8730" t="s">
        <v>3877</v>
      </c>
      <c r="H8730" t="s">
        <v>3922</v>
      </c>
      <c r="I8730">
        <v>3083</v>
      </c>
      <c r="J8730" s="41">
        <v>9.7000000000000003E-3</v>
      </c>
      <c r="K8730" s="42">
        <v>29.905100000000001</v>
      </c>
      <c r="L8730" s="43">
        <v>1.2199999999999998</v>
      </c>
      <c r="M8730" s="42">
        <v>36.484221999999995</v>
      </c>
      <c r="N8730">
        <v>4</v>
      </c>
      <c r="O8730" s="43">
        <v>205</v>
      </c>
      <c r="P8730" s="42">
        <v>99.6</v>
      </c>
      <c r="Q8730" s="42">
        <v>16.5</v>
      </c>
      <c r="R8730" s="42">
        <v>5</v>
      </c>
    </row>
    <row r="8731" spans="1:18" x14ac:dyDescent="0.3">
      <c r="A8731" t="s">
        <v>3924</v>
      </c>
      <c r="B8731" s="17">
        <v>45190</v>
      </c>
      <c r="C8731" t="s">
        <v>3925</v>
      </c>
      <c r="D8731" t="s">
        <v>3926</v>
      </c>
      <c r="E8731" t="s">
        <v>3927</v>
      </c>
      <c r="F8731" t="s">
        <v>3931</v>
      </c>
      <c r="G8731" t="s">
        <v>3877</v>
      </c>
      <c r="H8731" t="s">
        <v>3922</v>
      </c>
      <c r="I8731">
        <v>2549</v>
      </c>
      <c r="J8731" s="41">
        <v>6.3000000000000009E-3</v>
      </c>
      <c r="K8731" s="42">
        <v>16.058700000000002</v>
      </c>
      <c r="L8731" s="43">
        <v>0.42999999999999994</v>
      </c>
      <c r="M8731" s="42">
        <v>6.9052410000000002</v>
      </c>
      <c r="N8731">
        <v>2</v>
      </c>
      <c r="O8731" s="43">
        <v>193</v>
      </c>
      <c r="P8731" s="42">
        <v>98.399999999999991</v>
      </c>
      <c r="Q8731" s="42">
        <v>22.5</v>
      </c>
      <c r="R8731" s="42">
        <v>7</v>
      </c>
    </row>
    <row r="8732" spans="1:18" x14ac:dyDescent="0.3">
      <c r="A8732" t="s">
        <v>3924</v>
      </c>
      <c r="B8732" s="17">
        <v>45191</v>
      </c>
      <c r="C8732" t="s">
        <v>3925</v>
      </c>
      <c r="D8732" t="s">
        <v>3926</v>
      </c>
      <c r="E8732" t="s">
        <v>3927</v>
      </c>
      <c r="F8732" t="s">
        <v>3931</v>
      </c>
      <c r="G8732" t="s">
        <v>3877</v>
      </c>
      <c r="H8732" t="s">
        <v>3922</v>
      </c>
      <c r="I8732">
        <v>2614</v>
      </c>
      <c r="J8732" s="41">
        <v>8.3000000000000001E-3</v>
      </c>
      <c r="K8732" s="42">
        <v>21.696200000000001</v>
      </c>
      <c r="L8732" s="43">
        <v>0.66999999999999982</v>
      </c>
      <c r="M8732" s="42">
        <v>14.536453999999997</v>
      </c>
      <c r="N8732">
        <v>1</v>
      </c>
      <c r="O8732" s="43">
        <v>191</v>
      </c>
      <c r="P8732" s="42">
        <v>74.399999999999991</v>
      </c>
      <c r="Q8732" s="42">
        <v>15</v>
      </c>
      <c r="R8732" s="42">
        <v>12</v>
      </c>
    </row>
    <row r="8733" spans="1:18" x14ac:dyDescent="0.3">
      <c r="A8733" t="s">
        <v>3924</v>
      </c>
      <c r="B8733" s="17">
        <v>45192</v>
      </c>
      <c r="C8733" t="s">
        <v>3925</v>
      </c>
      <c r="D8733" t="s">
        <v>3926</v>
      </c>
      <c r="E8733" t="s">
        <v>3927</v>
      </c>
      <c r="F8733" t="s">
        <v>3931</v>
      </c>
      <c r="G8733" t="s">
        <v>3877</v>
      </c>
      <c r="H8733" t="s">
        <v>3922</v>
      </c>
      <c r="I8733">
        <v>2880</v>
      </c>
      <c r="J8733" s="41">
        <v>1.2299999999999998E-2</v>
      </c>
      <c r="K8733" s="42">
        <v>35.423999999999992</v>
      </c>
      <c r="L8733" s="43">
        <v>0.87999999999999967</v>
      </c>
      <c r="M8733" s="42">
        <v>31.173119999999983</v>
      </c>
      <c r="N8733">
        <v>1</v>
      </c>
      <c r="O8733" s="43">
        <v>44</v>
      </c>
      <c r="P8733" s="42">
        <v>69.599999999999994</v>
      </c>
      <c r="Q8733" s="42">
        <v>15</v>
      </c>
      <c r="R8733" s="42">
        <v>6</v>
      </c>
    </row>
    <row r="8734" spans="1:18" x14ac:dyDescent="0.3">
      <c r="A8734" t="s">
        <v>3924</v>
      </c>
      <c r="B8734" s="17">
        <v>45193</v>
      </c>
      <c r="C8734" t="s">
        <v>3925</v>
      </c>
      <c r="D8734" t="s">
        <v>3926</v>
      </c>
      <c r="E8734" t="s">
        <v>3927</v>
      </c>
      <c r="F8734" t="s">
        <v>3931</v>
      </c>
      <c r="G8734" t="s">
        <v>3877</v>
      </c>
      <c r="H8734" t="s">
        <v>3922</v>
      </c>
      <c r="I8734">
        <v>2089</v>
      </c>
      <c r="J8734" s="41">
        <v>8.6999999999999994E-3</v>
      </c>
      <c r="K8734" s="42">
        <v>18.174299999999999</v>
      </c>
      <c r="L8734" s="43">
        <v>0.9099999999999997</v>
      </c>
      <c r="M8734" s="42">
        <v>16.538612999999994</v>
      </c>
      <c r="N8734">
        <v>1</v>
      </c>
      <c r="O8734" s="43">
        <v>124</v>
      </c>
      <c r="P8734" s="42">
        <v>92.399999999999991</v>
      </c>
      <c r="Q8734" s="42">
        <v>30</v>
      </c>
      <c r="R8734" s="42">
        <v>6</v>
      </c>
    </row>
    <row r="8735" spans="1:18" x14ac:dyDescent="0.3">
      <c r="A8735" t="s">
        <v>3924</v>
      </c>
      <c r="B8735" s="17">
        <v>45194</v>
      </c>
      <c r="C8735" t="s">
        <v>3925</v>
      </c>
      <c r="D8735" t="s">
        <v>3926</v>
      </c>
      <c r="E8735" t="s">
        <v>3927</v>
      </c>
      <c r="F8735" t="s">
        <v>3931</v>
      </c>
      <c r="G8735" t="s">
        <v>3877</v>
      </c>
      <c r="H8735" t="s">
        <v>3922</v>
      </c>
      <c r="I8735">
        <v>2079</v>
      </c>
      <c r="J8735" s="41">
        <v>8.2999999999999984E-3</v>
      </c>
      <c r="K8735" s="42">
        <v>17.255699999999997</v>
      </c>
      <c r="L8735" s="43">
        <v>0.31000000000000005</v>
      </c>
      <c r="M8735" s="42">
        <v>5.3492670000000002</v>
      </c>
      <c r="N8735">
        <v>1</v>
      </c>
      <c r="O8735" s="43">
        <v>121</v>
      </c>
      <c r="P8735" s="42">
        <v>81.599999999999994</v>
      </c>
      <c r="Q8735" s="42">
        <v>37.5</v>
      </c>
      <c r="R8735" s="42">
        <v>2</v>
      </c>
    </row>
    <row r="8736" spans="1:18" x14ac:dyDescent="0.3">
      <c r="A8736" t="s">
        <v>3924</v>
      </c>
      <c r="B8736" s="17">
        <v>45195</v>
      </c>
      <c r="C8736" t="s">
        <v>3925</v>
      </c>
      <c r="D8736" t="s">
        <v>3926</v>
      </c>
      <c r="E8736" t="s">
        <v>3927</v>
      </c>
      <c r="F8736" t="s">
        <v>3931</v>
      </c>
      <c r="G8736" t="s">
        <v>3877</v>
      </c>
      <c r="H8736" t="s">
        <v>3922</v>
      </c>
      <c r="I8736">
        <v>3480</v>
      </c>
      <c r="J8736" s="41">
        <v>1.3300000000000001E-2</v>
      </c>
      <c r="K8736" s="42">
        <v>46.284000000000006</v>
      </c>
      <c r="L8736" s="43">
        <v>0.40999999999999992</v>
      </c>
      <c r="M8736" s="42">
        <v>18.97644</v>
      </c>
      <c r="N8736">
        <v>1</v>
      </c>
      <c r="O8736" s="43">
        <v>62</v>
      </c>
      <c r="P8736" s="42">
        <v>100.8</v>
      </c>
      <c r="Q8736" s="42">
        <v>15</v>
      </c>
      <c r="R8736" s="42">
        <v>6</v>
      </c>
    </row>
    <row r="8737" spans="1:18" x14ac:dyDescent="0.3">
      <c r="A8737" t="s">
        <v>3924</v>
      </c>
      <c r="B8737" s="17">
        <v>45196</v>
      </c>
      <c r="C8737" t="s">
        <v>3925</v>
      </c>
      <c r="D8737" t="s">
        <v>3926</v>
      </c>
      <c r="E8737" t="s">
        <v>3927</v>
      </c>
      <c r="F8737" t="s">
        <v>3931</v>
      </c>
      <c r="G8737" t="s">
        <v>3877</v>
      </c>
      <c r="H8737" t="s">
        <v>3922</v>
      </c>
      <c r="I8737">
        <v>1838</v>
      </c>
      <c r="J8737" s="41">
        <v>1.01E-2</v>
      </c>
      <c r="K8737" s="42">
        <v>18.563800000000001</v>
      </c>
      <c r="L8737" s="43">
        <v>1.0599999999999998</v>
      </c>
      <c r="M8737" s="42">
        <v>19.677627999999999</v>
      </c>
      <c r="N8737">
        <v>4</v>
      </c>
      <c r="O8737" s="43">
        <v>249</v>
      </c>
      <c r="P8737" s="42">
        <v>94.8</v>
      </c>
      <c r="Q8737" s="42">
        <v>9</v>
      </c>
      <c r="R8737" s="42">
        <v>9</v>
      </c>
    </row>
    <row r="8738" spans="1:18" x14ac:dyDescent="0.3">
      <c r="A8738" t="s">
        <v>3924</v>
      </c>
      <c r="B8738" s="17">
        <v>45197</v>
      </c>
      <c r="C8738" t="s">
        <v>3925</v>
      </c>
      <c r="D8738" t="s">
        <v>3926</v>
      </c>
      <c r="E8738" t="s">
        <v>3927</v>
      </c>
      <c r="F8738" t="s">
        <v>3931</v>
      </c>
      <c r="G8738" t="s">
        <v>3877</v>
      </c>
      <c r="H8738" t="s">
        <v>3922</v>
      </c>
      <c r="I8738">
        <v>2038</v>
      </c>
      <c r="J8738" s="41">
        <v>8.8000000000000023E-3</v>
      </c>
      <c r="K8738" s="42">
        <v>17.934400000000004</v>
      </c>
      <c r="L8738" s="43">
        <v>0.5199999999999998</v>
      </c>
      <c r="M8738" s="42">
        <v>9.3258879999999991</v>
      </c>
      <c r="N8738">
        <v>2</v>
      </c>
      <c r="O8738" s="43">
        <v>165</v>
      </c>
      <c r="P8738" s="42">
        <v>87.6</v>
      </c>
      <c r="Q8738" s="42">
        <v>27</v>
      </c>
      <c r="R8738" s="42">
        <v>1</v>
      </c>
    </row>
    <row r="8739" spans="1:18" x14ac:dyDescent="0.3">
      <c r="A8739" t="s">
        <v>3924</v>
      </c>
      <c r="B8739" s="17">
        <v>45198</v>
      </c>
      <c r="C8739" t="s">
        <v>3925</v>
      </c>
      <c r="D8739" t="s">
        <v>3926</v>
      </c>
      <c r="E8739" t="s">
        <v>3927</v>
      </c>
      <c r="F8739" t="s">
        <v>3931</v>
      </c>
      <c r="G8739" t="s">
        <v>3877</v>
      </c>
      <c r="H8739" t="s">
        <v>3922</v>
      </c>
      <c r="I8739">
        <v>2212</v>
      </c>
      <c r="J8739" s="41">
        <v>7.9000000000000008E-3</v>
      </c>
      <c r="K8739" s="42">
        <v>17.474800000000002</v>
      </c>
      <c r="L8739" s="43">
        <v>0.89999999999999969</v>
      </c>
      <c r="M8739" s="42">
        <v>15.727319999999997</v>
      </c>
      <c r="N8739">
        <v>1</v>
      </c>
      <c r="O8739" s="43">
        <v>123</v>
      </c>
      <c r="P8739" s="42">
        <v>69.599999999999994</v>
      </c>
      <c r="Q8739" s="42">
        <v>28.5</v>
      </c>
      <c r="R8739" s="42">
        <v>9</v>
      </c>
    </row>
    <row r="8740" spans="1:18" x14ac:dyDescent="0.3">
      <c r="A8740" t="s">
        <v>3924</v>
      </c>
      <c r="B8740" s="17">
        <v>45199</v>
      </c>
      <c r="C8740" t="s">
        <v>3925</v>
      </c>
      <c r="D8740" t="s">
        <v>3926</v>
      </c>
      <c r="E8740" t="s">
        <v>3927</v>
      </c>
      <c r="F8740" t="s">
        <v>3931</v>
      </c>
      <c r="G8740" t="s">
        <v>3877</v>
      </c>
      <c r="H8740" t="s">
        <v>3922</v>
      </c>
      <c r="I8740">
        <v>2553</v>
      </c>
      <c r="J8740" s="41">
        <v>1.0800000000000001E-2</v>
      </c>
      <c r="K8740" s="42">
        <v>27.572400000000002</v>
      </c>
      <c r="L8740" s="43">
        <v>0.57999999999999974</v>
      </c>
      <c r="M8740" s="42">
        <v>15.991991999999994</v>
      </c>
      <c r="N8740">
        <v>2</v>
      </c>
      <c r="O8740" s="43">
        <v>111</v>
      </c>
      <c r="P8740" s="42">
        <v>82.8</v>
      </c>
      <c r="Q8740" s="42">
        <v>25.5</v>
      </c>
      <c r="R8740" s="42">
        <v>4</v>
      </c>
    </row>
    <row r="8741" spans="1:18" x14ac:dyDescent="0.3">
      <c r="A8741" t="s">
        <v>3924</v>
      </c>
      <c r="B8741" s="17">
        <v>45200</v>
      </c>
      <c r="C8741" t="s">
        <v>3925</v>
      </c>
      <c r="D8741" t="s">
        <v>3926</v>
      </c>
      <c r="E8741" t="s">
        <v>3927</v>
      </c>
      <c r="F8741" t="s">
        <v>3931</v>
      </c>
      <c r="G8741" t="s">
        <v>3877</v>
      </c>
      <c r="H8741" t="s">
        <v>3922</v>
      </c>
      <c r="I8741">
        <v>2190</v>
      </c>
      <c r="J8741" s="41">
        <v>1.23E-2</v>
      </c>
      <c r="K8741" s="42">
        <v>26.937000000000001</v>
      </c>
      <c r="L8741" s="43">
        <v>0.86999999999999988</v>
      </c>
      <c r="M8741" s="42">
        <v>23.435189999999999</v>
      </c>
      <c r="N8741">
        <v>1</v>
      </c>
      <c r="O8741" s="43">
        <v>116</v>
      </c>
      <c r="P8741" s="42">
        <v>86.399999999999991</v>
      </c>
      <c r="Q8741" s="42">
        <v>27</v>
      </c>
      <c r="R8741" s="42">
        <v>1</v>
      </c>
    </row>
    <row r="8742" spans="1:18" x14ac:dyDescent="0.3">
      <c r="A8742" t="s">
        <v>3924</v>
      </c>
      <c r="B8742" s="17">
        <v>45201</v>
      </c>
      <c r="C8742" t="s">
        <v>3925</v>
      </c>
      <c r="D8742" t="s">
        <v>3926</v>
      </c>
      <c r="E8742" t="s">
        <v>3927</v>
      </c>
      <c r="F8742" t="s">
        <v>3931</v>
      </c>
      <c r="G8742" t="s">
        <v>3877</v>
      </c>
      <c r="H8742" t="s">
        <v>3922</v>
      </c>
      <c r="I8742">
        <v>2250</v>
      </c>
      <c r="J8742" s="41">
        <v>1.61E-2</v>
      </c>
      <c r="K8742" s="42">
        <v>36.225000000000001</v>
      </c>
      <c r="L8742" s="43">
        <v>9.0000000000000066E-2</v>
      </c>
      <c r="M8742" s="42">
        <v>3.2602500000000023</v>
      </c>
      <c r="N8742">
        <v>1</v>
      </c>
      <c r="O8742" s="43">
        <v>94</v>
      </c>
      <c r="P8742" s="42">
        <v>55.199999999999996</v>
      </c>
      <c r="Q8742" s="42">
        <v>19.5</v>
      </c>
      <c r="R8742" s="42">
        <v>6</v>
      </c>
    </row>
    <row r="8743" spans="1:18" x14ac:dyDescent="0.3">
      <c r="A8743" t="s">
        <v>3924</v>
      </c>
      <c r="B8743" s="17">
        <v>45202</v>
      </c>
      <c r="C8743" t="s">
        <v>3925</v>
      </c>
      <c r="D8743" t="s">
        <v>3926</v>
      </c>
      <c r="E8743" t="s">
        <v>3927</v>
      </c>
      <c r="F8743" t="s">
        <v>3931</v>
      </c>
      <c r="G8743" t="s">
        <v>3877</v>
      </c>
      <c r="H8743" t="s">
        <v>3922</v>
      </c>
      <c r="I8743">
        <v>3448</v>
      </c>
      <c r="J8743" s="41">
        <v>1.3499999999999998E-2</v>
      </c>
      <c r="K8743" s="42">
        <v>46.547999999999995</v>
      </c>
      <c r="L8743" s="43">
        <v>0.17000000000000004</v>
      </c>
      <c r="M8743" s="42">
        <v>7.9131600000000013</v>
      </c>
      <c r="N8743">
        <v>3</v>
      </c>
      <c r="O8743" s="43">
        <v>315</v>
      </c>
      <c r="P8743" s="42">
        <v>56.4</v>
      </c>
      <c r="Q8743" s="42">
        <v>12</v>
      </c>
      <c r="R8743" s="42">
        <v>4</v>
      </c>
    </row>
    <row r="8744" spans="1:18" x14ac:dyDescent="0.3">
      <c r="A8744" t="s">
        <v>3924</v>
      </c>
      <c r="B8744" s="17">
        <v>45203</v>
      </c>
      <c r="C8744" t="s">
        <v>3925</v>
      </c>
      <c r="D8744" t="s">
        <v>3926</v>
      </c>
      <c r="E8744" t="s">
        <v>3927</v>
      </c>
      <c r="F8744" t="s">
        <v>3931</v>
      </c>
      <c r="G8744" t="s">
        <v>3877</v>
      </c>
      <c r="H8744" t="s">
        <v>3922</v>
      </c>
      <c r="I8744">
        <v>2702</v>
      </c>
      <c r="J8744" s="41">
        <v>1.4700000000000001E-2</v>
      </c>
      <c r="K8744" s="42">
        <v>39.7194</v>
      </c>
      <c r="L8744" s="43">
        <v>0.18000000000000005</v>
      </c>
      <c r="M8744" s="42">
        <v>7.1494920000000022</v>
      </c>
      <c r="N8744">
        <v>4</v>
      </c>
      <c r="O8744" s="43">
        <v>310</v>
      </c>
      <c r="P8744" s="42">
        <v>70.8</v>
      </c>
      <c r="Q8744" s="42">
        <v>21</v>
      </c>
      <c r="R8744" s="42">
        <v>4</v>
      </c>
    </row>
    <row r="8745" spans="1:18" x14ac:dyDescent="0.3">
      <c r="A8745" t="s">
        <v>3924</v>
      </c>
      <c r="B8745" s="17">
        <v>45204</v>
      </c>
      <c r="C8745" t="s">
        <v>3925</v>
      </c>
      <c r="D8745" t="s">
        <v>3926</v>
      </c>
      <c r="E8745" t="s">
        <v>3927</v>
      </c>
      <c r="F8745" t="s">
        <v>3931</v>
      </c>
      <c r="G8745" t="s">
        <v>3877</v>
      </c>
      <c r="H8745" t="s">
        <v>3922</v>
      </c>
      <c r="I8745">
        <v>2307</v>
      </c>
      <c r="J8745" s="41">
        <v>7.5000000000000023E-3</v>
      </c>
      <c r="K8745" s="42">
        <v>17.302500000000006</v>
      </c>
      <c r="L8745" s="43">
        <v>0.69999999999999973</v>
      </c>
      <c r="M8745" s="42">
        <v>12.111749999999999</v>
      </c>
      <c r="N8745">
        <v>1</v>
      </c>
      <c r="O8745" s="43">
        <v>135</v>
      </c>
      <c r="P8745" s="42">
        <v>81.599999999999994</v>
      </c>
      <c r="Q8745" s="42">
        <v>31.5</v>
      </c>
      <c r="R8745" s="42">
        <v>5</v>
      </c>
    </row>
    <row r="8746" spans="1:18" x14ac:dyDescent="0.3">
      <c r="A8746" t="s">
        <v>3924</v>
      </c>
      <c r="B8746" s="17">
        <v>45205</v>
      </c>
      <c r="C8746" t="s">
        <v>3925</v>
      </c>
      <c r="D8746" t="s">
        <v>3926</v>
      </c>
      <c r="E8746" t="s">
        <v>3927</v>
      </c>
      <c r="F8746" t="s">
        <v>3931</v>
      </c>
      <c r="G8746" t="s">
        <v>3877</v>
      </c>
      <c r="H8746" t="s">
        <v>3922</v>
      </c>
      <c r="I8746">
        <v>2883</v>
      </c>
      <c r="J8746" s="41">
        <v>1.1700000000000002E-2</v>
      </c>
      <c r="K8746" s="42">
        <v>33.731100000000005</v>
      </c>
      <c r="L8746" s="43">
        <v>0.31999999999999995</v>
      </c>
      <c r="M8746" s="42">
        <v>10.793951999999999</v>
      </c>
      <c r="N8746">
        <v>3</v>
      </c>
      <c r="O8746" s="43">
        <v>117</v>
      </c>
      <c r="P8746" s="42">
        <v>69.599999999999994</v>
      </c>
      <c r="Q8746" s="42">
        <v>15</v>
      </c>
      <c r="R8746" s="42">
        <v>4</v>
      </c>
    </row>
    <row r="8747" spans="1:18" x14ac:dyDescent="0.3">
      <c r="A8747" t="s">
        <v>3924</v>
      </c>
      <c r="B8747" s="17">
        <v>45206</v>
      </c>
      <c r="C8747" t="s">
        <v>3925</v>
      </c>
      <c r="D8747" t="s">
        <v>3926</v>
      </c>
      <c r="E8747" t="s">
        <v>3927</v>
      </c>
      <c r="F8747" t="s">
        <v>3931</v>
      </c>
      <c r="G8747" t="s">
        <v>3877</v>
      </c>
      <c r="H8747" t="s">
        <v>3922</v>
      </c>
      <c r="I8747">
        <v>1652</v>
      </c>
      <c r="J8747" s="41">
        <v>8.0000000000000002E-3</v>
      </c>
      <c r="K8747" s="42">
        <v>13.216000000000001</v>
      </c>
      <c r="L8747" s="43">
        <v>0.50999999999999979</v>
      </c>
      <c r="M8747" s="42">
        <v>6.7401599999999977</v>
      </c>
      <c r="N8747">
        <v>3</v>
      </c>
      <c r="O8747" s="43">
        <v>160</v>
      </c>
      <c r="P8747" s="42">
        <v>69.599999999999994</v>
      </c>
      <c r="Q8747" s="42">
        <v>12</v>
      </c>
      <c r="R8747" s="42">
        <v>4</v>
      </c>
    </row>
    <row r="8748" spans="1:18" x14ac:dyDescent="0.3">
      <c r="A8748" t="s">
        <v>3924</v>
      </c>
      <c r="B8748" s="17">
        <v>45207</v>
      </c>
      <c r="C8748" t="s">
        <v>3925</v>
      </c>
      <c r="D8748" t="s">
        <v>3926</v>
      </c>
      <c r="E8748" t="s">
        <v>3927</v>
      </c>
      <c r="F8748" t="s">
        <v>3931</v>
      </c>
      <c r="G8748" t="s">
        <v>3877</v>
      </c>
      <c r="H8748" t="s">
        <v>3922</v>
      </c>
      <c r="I8748">
        <v>2521</v>
      </c>
      <c r="J8748" s="41">
        <v>9.3999999999999986E-3</v>
      </c>
      <c r="K8748" s="42">
        <v>23.697399999999998</v>
      </c>
      <c r="L8748" s="43">
        <v>0.3</v>
      </c>
      <c r="M8748" s="42">
        <v>7.1092199999999997</v>
      </c>
      <c r="N8748">
        <v>4</v>
      </c>
      <c r="O8748" s="43">
        <v>232</v>
      </c>
      <c r="P8748" s="42">
        <v>60</v>
      </c>
      <c r="Q8748" s="42">
        <v>36</v>
      </c>
      <c r="R8748" s="42">
        <v>10</v>
      </c>
    </row>
    <row r="8749" spans="1:18" x14ac:dyDescent="0.3">
      <c r="A8749" t="s">
        <v>3924</v>
      </c>
      <c r="B8749" s="17">
        <v>45208</v>
      </c>
      <c r="C8749" t="s">
        <v>3925</v>
      </c>
      <c r="D8749" t="s">
        <v>3926</v>
      </c>
      <c r="E8749" t="s">
        <v>3927</v>
      </c>
      <c r="F8749" t="s">
        <v>3931</v>
      </c>
      <c r="G8749" t="s">
        <v>3877</v>
      </c>
      <c r="H8749" t="s">
        <v>3922</v>
      </c>
      <c r="I8749">
        <v>2332</v>
      </c>
      <c r="J8749" s="41">
        <v>6.0999999999999995E-3</v>
      </c>
      <c r="K8749" s="42">
        <v>14.225199999999999</v>
      </c>
      <c r="L8749" s="43">
        <v>0.65999999999999981</v>
      </c>
      <c r="M8749" s="42">
        <v>9.3886319999999959</v>
      </c>
      <c r="N8749">
        <v>2</v>
      </c>
      <c r="O8749" s="43">
        <v>151</v>
      </c>
      <c r="P8749" s="42">
        <v>75.599999999999994</v>
      </c>
      <c r="Q8749" s="42">
        <v>24</v>
      </c>
      <c r="R8749" s="42">
        <v>6</v>
      </c>
    </row>
    <row r="8750" spans="1:18" x14ac:dyDescent="0.3">
      <c r="A8750" t="s">
        <v>3924</v>
      </c>
      <c r="B8750" s="17">
        <v>45209</v>
      </c>
      <c r="C8750" t="s">
        <v>3925</v>
      </c>
      <c r="D8750" t="s">
        <v>3926</v>
      </c>
      <c r="E8750" t="s">
        <v>3927</v>
      </c>
      <c r="F8750" t="s">
        <v>3931</v>
      </c>
      <c r="G8750" t="s">
        <v>3877</v>
      </c>
      <c r="H8750" t="s">
        <v>3922</v>
      </c>
      <c r="I8750">
        <v>2564</v>
      </c>
      <c r="J8750" s="41">
        <v>1.0200000000000001E-2</v>
      </c>
      <c r="K8750" s="42">
        <v>26.152800000000003</v>
      </c>
      <c r="L8750" s="43">
        <v>0.65999999999999981</v>
      </c>
      <c r="M8750" s="42">
        <v>17.260847999999996</v>
      </c>
      <c r="N8750">
        <v>1</v>
      </c>
      <c r="O8750" s="43">
        <v>86</v>
      </c>
      <c r="P8750" s="42">
        <v>52.8</v>
      </c>
      <c r="Q8750" s="42">
        <v>19.5</v>
      </c>
      <c r="R8750" s="42">
        <v>5</v>
      </c>
    </row>
    <row r="8751" spans="1:18" x14ac:dyDescent="0.3">
      <c r="A8751" t="s">
        <v>3924</v>
      </c>
      <c r="B8751" s="17">
        <v>45210</v>
      </c>
      <c r="C8751" t="s">
        <v>3925</v>
      </c>
      <c r="D8751" t="s">
        <v>3926</v>
      </c>
      <c r="E8751" t="s">
        <v>3927</v>
      </c>
      <c r="F8751" t="s">
        <v>3931</v>
      </c>
      <c r="G8751" t="s">
        <v>3877</v>
      </c>
      <c r="H8751" t="s">
        <v>3922</v>
      </c>
      <c r="I8751">
        <v>2993</v>
      </c>
      <c r="J8751" s="41">
        <v>9.7000000000000003E-3</v>
      </c>
      <c r="K8751" s="42">
        <v>29.0321</v>
      </c>
      <c r="L8751" s="43">
        <v>0.13000000000000006</v>
      </c>
      <c r="M8751" s="42">
        <v>3.7741730000000016</v>
      </c>
      <c r="N8751">
        <v>1</v>
      </c>
      <c r="O8751" s="43">
        <v>146</v>
      </c>
      <c r="P8751" s="42">
        <v>50.4</v>
      </c>
      <c r="Q8751" s="42">
        <v>16.5</v>
      </c>
      <c r="R8751" s="42">
        <v>6</v>
      </c>
    </row>
    <row r="8752" spans="1:18" x14ac:dyDescent="0.3">
      <c r="A8752" t="s">
        <v>3924</v>
      </c>
      <c r="B8752" s="17">
        <v>45211</v>
      </c>
      <c r="C8752" t="s">
        <v>3925</v>
      </c>
      <c r="D8752" t="s">
        <v>3926</v>
      </c>
      <c r="E8752" t="s">
        <v>3927</v>
      </c>
      <c r="F8752" t="s">
        <v>3931</v>
      </c>
      <c r="G8752" t="s">
        <v>3877</v>
      </c>
      <c r="H8752" t="s">
        <v>3922</v>
      </c>
      <c r="I8752">
        <v>2485</v>
      </c>
      <c r="J8752" s="41">
        <v>1.4099999999999998E-2</v>
      </c>
      <c r="K8752" s="42">
        <v>35.038499999999992</v>
      </c>
      <c r="L8752" s="43">
        <v>1.0299999999999998</v>
      </c>
      <c r="M8752" s="42">
        <v>36.089654999999986</v>
      </c>
      <c r="N8752">
        <v>1</v>
      </c>
      <c r="O8752" s="43">
        <v>98</v>
      </c>
      <c r="P8752" s="42">
        <v>66</v>
      </c>
      <c r="Q8752" s="42">
        <v>30</v>
      </c>
      <c r="R8752" s="42">
        <v>0</v>
      </c>
    </row>
    <row r="8753" spans="1:18" x14ac:dyDescent="0.3">
      <c r="A8753" t="s">
        <v>3924</v>
      </c>
      <c r="B8753" s="17">
        <v>45212</v>
      </c>
      <c r="C8753" t="s">
        <v>3925</v>
      </c>
      <c r="D8753" t="s">
        <v>3926</v>
      </c>
      <c r="E8753" t="s">
        <v>3927</v>
      </c>
      <c r="F8753" t="s">
        <v>3931</v>
      </c>
      <c r="G8753" t="s">
        <v>3877</v>
      </c>
      <c r="H8753" t="s">
        <v>3922</v>
      </c>
      <c r="I8753">
        <v>3288</v>
      </c>
      <c r="J8753" s="41">
        <v>1.3100000000000001E-2</v>
      </c>
      <c r="K8753" s="42">
        <v>43.072800000000001</v>
      </c>
      <c r="L8753" s="43">
        <v>0.20000000000000007</v>
      </c>
      <c r="M8753" s="42">
        <v>8.6145600000000027</v>
      </c>
      <c r="N8753">
        <v>4</v>
      </c>
      <c r="O8753" s="43">
        <v>295</v>
      </c>
      <c r="P8753" s="42">
        <v>79.2</v>
      </c>
      <c r="Q8753" s="42">
        <v>12</v>
      </c>
      <c r="R8753" s="42">
        <v>9</v>
      </c>
    </row>
    <row r="8754" spans="1:18" x14ac:dyDescent="0.3">
      <c r="A8754" t="s">
        <v>3924</v>
      </c>
      <c r="B8754" s="17">
        <v>45213</v>
      </c>
      <c r="C8754" t="s">
        <v>3925</v>
      </c>
      <c r="D8754" t="s">
        <v>3926</v>
      </c>
      <c r="E8754" t="s">
        <v>3927</v>
      </c>
      <c r="F8754" t="s">
        <v>3931</v>
      </c>
      <c r="G8754" t="s">
        <v>3877</v>
      </c>
      <c r="H8754" t="s">
        <v>3922</v>
      </c>
      <c r="I8754">
        <v>2563</v>
      </c>
      <c r="J8754" s="41">
        <v>1.0700000000000001E-2</v>
      </c>
      <c r="K8754" s="42">
        <v>27.424100000000003</v>
      </c>
      <c r="L8754" s="43">
        <v>0.82999999999999985</v>
      </c>
      <c r="M8754" s="42">
        <v>22.762002999999996</v>
      </c>
      <c r="N8754">
        <v>1</v>
      </c>
      <c r="O8754" s="43">
        <v>106</v>
      </c>
      <c r="P8754" s="42">
        <v>64.8</v>
      </c>
      <c r="Q8754" s="42">
        <v>25.5</v>
      </c>
      <c r="R8754" s="42">
        <v>1</v>
      </c>
    </row>
    <row r="8755" spans="1:18" x14ac:dyDescent="0.3">
      <c r="A8755" t="s">
        <v>3924</v>
      </c>
      <c r="B8755" s="17">
        <v>45214</v>
      </c>
      <c r="C8755" t="s">
        <v>3925</v>
      </c>
      <c r="D8755" t="s">
        <v>3926</v>
      </c>
      <c r="E8755" t="s">
        <v>3927</v>
      </c>
      <c r="F8755" t="s">
        <v>3931</v>
      </c>
      <c r="G8755" t="s">
        <v>3877</v>
      </c>
      <c r="H8755" t="s">
        <v>3922</v>
      </c>
      <c r="I8755">
        <v>2440</v>
      </c>
      <c r="J8755" s="41">
        <v>1.4E-2</v>
      </c>
      <c r="K8755" s="42">
        <v>34.160000000000004</v>
      </c>
      <c r="L8755" s="43">
        <v>0.83999999999999986</v>
      </c>
      <c r="M8755" s="42">
        <v>28.694399999999998</v>
      </c>
      <c r="N8755">
        <v>4</v>
      </c>
      <c r="O8755" s="43">
        <v>337</v>
      </c>
      <c r="P8755" s="42">
        <v>75.599999999999994</v>
      </c>
      <c r="Q8755" s="42">
        <v>19.5</v>
      </c>
      <c r="R8755" s="42">
        <v>3</v>
      </c>
    </row>
    <row r="8756" spans="1:18" x14ac:dyDescent="0.3">
      <c r="A8756" t="s">
        <v>3924</v>
      </c>
      <c r="B8756" s="17">
        <v>45215</v>
      </c>
      <c r="C8756" t="s">
        <v>3925</v>
      </c>
      <c r="D8756" t="s">
        <v>3926</v>
      </c>
      <c r="E8756" t="s">
        <v>3927</v>
      </c>
      <c r="F8756" t="s">
        <v>3931</v>
      </c>
      <c r="G8756" t="s">
        <v>3877</v>
      </c>
      <c r="H8756" t="s">
        <v>3922</v>
      </c>
      <c r="I8756">
        <v>2788</v>
      </c>
      <c r="J8756" s="41">
        <v>9.5999999999999992E-3</v>
      </c>
      <c r="K8756" s="42">
        <v>26.764799999999997</v>
      </c>
      <c r="L8756" s="43">
        <v>0.48999999999999982</v>
      </c>
      <c r="M8756" s="42">
        <v>13.114751999999994</v>
      </c>
      <c r="N8756">
        <v>3</v>
      </c>
      <c r="O8756" s="43">
        <v>237</v>
      </c>
      <c r="P8756" s="42">
        <v>57.599999999999994</v>
      </c>
      <c r="Q8756" s="42">
        <v>31.5</v>
      </c>
      <c r="R8756" s="42">
        <v>9</v>
      </c>
    </row>
    <row r="8757" spans="1:18" x14ac:dyDescent="0.3">
      <c r="A8757" t="s">
        <v>3924</v>
      </c>
      <c r="B8757" s="17">
        <v>45216</v>
      </c>
      <c r="C8757" t="s">
        <v>3925</v>
      </c>
      <c r="D8757" t="s">
        <v>3926</v>
      </c>
      <c r="E8757" t="s">
        <v>3927</v>
      </c>
      <c r="F8757" t="s">
        <v>3931</v>
      </c>
      <c r="G8757" t="s">
        <v>3877</v>
      </c>
      <c r="H8757" t="s">
        <v>3922</v>
      </c>
      <c r="I8757">
        <v>2161</v>
      </c>
      <c r="J8757" s="41">
        <v>1.14E-2</v>
      </c>
      <c r="K8757" s="42">
        <v>24.635400000000001</v>
      </c>
      <c r="L8757" s="43">
        <v>0.42999999999999994</v>
      </c>
      <c r="M8757" s="42">
        <v>10.593221999999999</v>
      </c>
      <c r="N8757">
        <v>1</v>
      </c>
      <c r="O8757" s="43">
        <v>136</v>
      </c>
      <c r="P8757" s="42">
        <v>52.8</v>
      </c>
      <c r="Q8757" s="42">
        <v>22.5</v>
      </c>
      <c r="R8757" s="42">
        <v>12</v>
      </c>
    </row>
    <row r="8758" spans="1:18" x14ac:dyDescent="0.3">
      <c r="A8758" t="s">
        <v>3924</v>
      </c>
      <c r="B8758" s="17">
        <v>45217</v>
      </c>
      <c r="C8758" t="s">
        <v>3925</v>
      </c>
      <c r="D8758" t="s">
        <v>3926</v>
      </c>
      <c r="E8758" t="s">
        <v>3927</v>
      </c>
      <c r="F8758" t="s">
        <v>3931</v>
      </c>
      <c r="G8758" t="s">
        <v>3877</v>
      </c>
      <c r="H8758" t="s">
        <v>3922</v>
      </c>
      <c r="I8758">
        <v>2568</v>
      </c>
      <c r="J8758" s="41">
        <v>1.3000000000000001E-2</v>
      </c>
      <c r="K8758" s="42">
        <v>33.384</v>
      </c>
      <c r="L8758" s="43">
        <v>7.0000000000000034E-2</v>
      </c>
      <c r="M8758" s="42">
        <v>2.3368800000000012</v>
      </c>
      <c r="N8758">
        <v>3</v>
      </c>
      <c r="O8758" s="43">
        <v>218</v>
      </c>
      <c r="P8758" s="42">
        <v>74.399999999999991</v>
      </c>
      <c r="Q8758" s="42">
        <v>15</v>
      </c>
      <c r="R8758" s="42">
        <v>10</v>
      </c>
    </row>
    <row r="8759" spans="1:18" x14ac:dyDescent="0.3">
      <c r="A8759" t="s">
        <v>3924</v>
      </c>
      <c r="B8759" s="17">
        <v>45218</v>
      </c>
      <c r="C8759" t="s">
        <v>3925</v>
      </c>
      <c r="D8759" t="s">
        <v>3926</v>
      </c>
      <c r="E8759" t="s">
        <v>3927</v>
      </c>
      <c r="F8759" t="s">
        <v>3931</v>
      </c>
      <c r="G8759" t="s">
        <v>3877</v>
      </c>
      <c r="H8759" t="s">
        <v>3922</v>
      </c>
      <c r="I8759">
        <v>2740</v>
      </c>
      <c r="J8759" s="41">
        <v>6.5000000000000032E-3</v>
      </c>
      <c r="K8759" s="42">
        <v>17.810000000000009</v>
      </c>
      <c r="L8759" s="43">
        <v>0.49999999999999983</v>
      </c>
      <c r="M8759" s="42">
        <v>8.9050000000000011</v>
      </c>
      <c r="N8759">
        <v>2</v>
      </c>
      <c r="O8759" s="43">
        <v>254</v>
      </c>
      <c r="P8759" s="42">
        <v>51.6</v>
      </c>
      <c r="Q8759" s="42">
        <v>15</v>
      </c>
      <c r="R8759" s="42">
        <v>6</v>
      </c>
    </row>
    <row r="8760" spans="1:18" x14ac:dyDescent="0.3">
      <c r="A8760" t="s">
        <v>3924</v>
      </c>
      <c r="B8760" s="17">
        <v>45219</v>
      </c>
      <c r="C8760" t="s">
        <v>3925</v>
      </c>
      <c r="D8760" t="s">
        <v>3926</v>
      </c>
      <c r="E8760" t="s">
        <v>3927</v>
      </c>
      <c r="F8760" t="s">
        <v>3931</v>
      </c>
      <c r="G8760" t="s">
        <v>3877</v>
      </c>
      <c r="H8760" t="s">
        <v>3922</v>
      </c>
      <c r="I8760">
        <v>2967</v>
      </c>
      <c r="J8760" s="41">
        <v>1.2999999999999999E-2</v>
      </c>
      <c r="K8760" s="42">
        <v>38.570999999999998</v>
      </c>
      <c r="L8760" s="43">
        <v>0.62999999999999978</v>
      </c>
      <c r="M8760" s="42">
        <v>24.29972999999999</v>
      </c>
      <c r="N8760">
        <v>4</v>
      </c>
      <c r="O8760" s="43">
        <v>247</v>
      </c>
      <c r="P8760" s="42">
        <v>62.4</v>
      </c>
      <c r="Q8760" s="42">
        <v>21</v>
      </c>
      <c r="R8760" s="42">
        <v>12</v>
      </c>
    </row>
    <row r="8761" spans="1:18" x14ac:dyDescent="0.3">
      <c r="A8761" t="s">
        <v>3924</v>
      </c>
      <c r="B8761" s="17">
        <v>45220</v>
      </c>
      <c r="C8761" t="s">
        <v>3925</v>
      </c>
      <c r="D8761" t="s">
        <v>3926</v>
      </c>
      <c r="E8761" t="s">
        <v>3927</v>
      </c>
      <c r="F8761" t="s">
        <v>3931</v>
      </c>
      <c r="G8761" t="s">
        <v>3877</v>
      </c>
      <c r="H8761" t="s">
        <v>3922</v>
      </c>
      <c r="I8761">
        <v>2814</v>
      </c>
      <c r="J8761" s="41">
        <v>1.3499999999999998E-2</v>
      </c>
      <c r="K8761" s="42">
        <v>37.988999999999997</v>
      </c>
      <c r="L8761" s="43">
        <v>0.25000000000000006</v>
      </c>
      <c r="M8761" s="42">
        <v>9.4972500000000011</v>
      </c>
      <c r="N8761">
        <v>1</v>
      </c>
      <c r="O8761" s="43">
        <v>140</v>
      </c>
      <c r="P8761" s="42">
        <v>103.2</v>
      </c>
      <c r="Q8761" s="42">
        <v>18</v>
      </c>
      <c r="R8761" s="42">
        <v>6</v>
      </c>
    </row>
    <row r="8762" spans="1:18" x14ac:dyDescent="0.3">
      <c r="A8762" t="s">
        <v>3924</v>
      </c>
      <c r="B8762" s="17">
        <v>45221</v>
      </c>
      <c r="C8762" t="s">
        <v>3925</v>
      </c>
      <c r="D8762" t="s">
        <v>3926</v>
      </c>
      <c r="E8762" t="s">
        <v>3927</v>
      </c>
      <c r="F8762" t="s">
        <v>3931</v>
      </c>
      <c r="G8762" t="s">
        <v>3877</v>
      </c>
      <c r="H8762" t="s">
        <v>3922</v>
      </c>
      <c r="I8762">
        <v>1986</v>
      </c>
      <c r="J8762" s="41">
        <v>7.0000000000000001E-3</v>
      </c>
      <c r="K8762" s="42">
        <v>13.902000000000001</v>
      </c>
      <c r="L8762" s="43">
        <v>0.86999999999999988</v>
      </c>
      <c r="M8762" s="42">
        <v>12.09474</v>
      </c>
      <c r="N8762">
        <v>4</v>
      </c>
      <c r="O8762" s="43">
        <v>336</v>
      </c>
      <c r="P8762" s="42">
        <v>81.599999999999994</v>
      </c>
      <c r="Q8762" s="42">
        <v>16.5</v>
      </c>
      <c r="R8762" s="42">
        <v>4</v>
      </c>
    </row>
    <row r="8763" spans="1:18" x14ac:dyDescent="0.3">
      <c r="A8763" t="s">
        <v>3924</v>
      </c>
      <c r="B8763" s="17">
        <v>45222</v>
      </c>
      <c r="C8763" t="s">
        <v>3925</v>
      </c>
      <c r="D8763" t="s">
        <v>3926</v>
      </c>
      <c r="E8763" t="s">
        <v>3927</v>
      </c>
      <c r="F8763" t="s">
        <v>3931</v>
      </c>
      <c r="G8763" t="s">
        <v>3877</v>
      </c>
      <c r="H8763" t="s">
        <v>3922</v>
      </c>
      <c r="I8763">
        <v>2429</v>
      </c>
      <c r="J8763" s="41">
        <v>7.6000000000000035E-3</v>
      </c>
      <c r="K8763" s="42">
        <v>18.460400000000007</v>
      </c>
      <c r="L8763" s="43">
        <v>1.1099999999999999</v>
      </c>
      <c r="M8763" s="42">
        <v>20.491044000000006</v>
      </c>
      <c r="N8763">
        <v>3</v>
      </c>
      <c r="O8763" s="43">
        <v>246</v>
      </c>
      <c r="P8763" s="42">
        <v>81.599999999999994</v>
      </c>
      <c r="Q8763" s="42">
        <v>33</v>
      </c>
      <c r="R8763" s="42">
        <v>8</v>
      </c>
    </row>
    <row r="8764" spans="1:18" x14ac:dyDescent="0.3">
      <c r="A8764" t="s">
        <v>3924</v>
      </c>
      <c r="B8764" s="17">
        <v>45223</v>
      </c>
      <c r="C8764" t="s">
        <v>3925</v>
      </c>
      <c r="D8764" t="s">
        <v>3926</v>
      </c>
      <c r="E8764" t="s">
        <v>3927</v>
      </c>
      <c r="F8764" t="s">
        <v>3931</v>
      </c>
      <c r="G8764" t="s">
        <v>3877</v>
      </c>
      <c r="H8764" t="s">
        <v>3922</v>
      </c>
      <c r="I8764">
        <v>1938</v>
      </c>
      <c r="J8764" s="41">
        <v>6.2999999999999992E-3</v>
      </c>
      <c r="K8764" s="42">
        <v>12.209399999999999</v>
      </c>
      <c r="L8764" s="43">
        <v>0.83999999999999986</v>
      </c>
      <c r="M8764" s="42">
        <v>10.255895999999996</v>
      </c>
      <c r="N8764">
        <v>5</v>
      </c>
      <c r="O8764" s="43">
        <v>362</v>
      </c>
      <c r="P8764" s="42">
        <v>80.399999999999991</v>
      </c>
      <c r="Q8764" s="42">
        <v>28.5</v>
      </c>
      <c r="R8764" s="42">
        <v>7</v>
      </c>
    </row>
    <row r="8765" spans="1:18" x14ac:dyDescent="0.3">
      <c r="A8765" t="s">
        <v>3924</v>
      </c>
      <c r="B8765" s="17">
        <v>45224</v>
      </c>
      <c r="C8765" t="s">
        <v>3925</v>
      </c>
      <c r="D8765" t="s">
        <v>3926</v>
      </c>
      <c r="E8765" t="s">
        <v>3927</v>
      </c>
      <c r="F8765" t="s">
        <v>3931</v>
      </c>
      <c r="G8765" t="s">
        <v>3877</v>
      </c>
      <c r="H8765" t="s">
        <v>3922</v>
      </c>
      <c r="I8765">
        <v>3152</v>
      </c>
      <c r="J8765" s="41">
        <v>9.1000000000000004E-3</v>
      </c>
      <c r="K8765" s="42">
        <v>28.683200000000003</v>
      </c>
      <c r="L8765" s="43">
        <v>1.0000000000000023E-2</v>
      </c>
      <c r="M8765" s="42">
        <v>0.2868320000000007</v>
      </c>
      <c r="N8765">
        <v>4</v>
      </c>
      <c r="O8765" s="43">
        <v>288</v>
      </c>
      <c r="P8765" s="42">
        <v>62.4</v>
      </c>
      <c r="Q8765" s="42">
        <v>27</v>
      </c>
      <c r="R8765" s="42">
        <v>5</v>
      </c>
    </row>
    <row r="8766" spans="1:18" x14ac:dyDescent="0.3">
      <c r="A8766" t="s">
        <v>3924</v>
      </c>
      <c r="B8766" s="17">
        <v>45225</v>
      </c>
      <c r="C8766" t="s">
        <v>3925</v>
      </c>
      <c r="D8766" t="s">
        <v>3926</v>
      </c>
      <c r="E8766" t="s">
        <v>3927</v>
      </c>
      <c r="F8766" t="s">
        <v>3931</v>
      </c>
      <c r="G8766" t="s">
        <v>3877</v>
      </c>
      <c r="H8766" t="s">
        <v>3922</v>
      </c>
      <c r="I8766">
        <v>2068</v>
      </c>
      <c r="J8766" s="41">
        <v>1.3400000000000002E-2</v>
      </c>
      <c r="K8766" s="42">
        <v>27.711200000000005</v>
      </c>
      <c r="L8766" s="43">
        <v>0.11000000000000003</v>
      </c>
      <c r="M8766" s="42">
        <v>3.0482320000000014</v>
      </c>
      <c r="N8766">
        <v>1</v>
      </c>
      <c r="O8766" s="43">
        <v>70</v>
      </c>
      <c r="P8766" s="42">
        <v>38.4</v>
      </c>
      <c r="Q8766" s="42">
        <v>28.5</v>
      </c>
      <c r="R8766" s="42">
        <v>11</v>
      </c>
    </row>
    <row r="8767" spans="1:18" x14ac:dyDescent="0.3">
      <c r="A8767" t="s">
        <v>3924</v>
      </c>
      <c r="B8767" s="17">
        <v>45226</v>
      </c>
      <c r="C8767" t="s">
        <v>3925</v>
      </c>
      <c r="D8767" t="s">
        <v>3926</v>
      </c>
      <c r="E8767" t="s">
        <v>3927</v>
      </c>
      <c r="F8767" t="s">
        <v>3931</v>
      </c>
      <c r="G8767" t="s">
        <v>3877</v>
      </c>
      <c r="H8767" t="s">
        <v>3922</v>
      </c>
      <c r="I8767">
        <v>2219</v>
      </c>
      <c r="J8767" s="41">
        <v>1.1100000000000002E-2</v>
      </c>
      <c r="K8767" s="42">
        <v>24.630900000000004</v>
      </c>
      <c r="L8767" s="43">
        <v>0.43999999999999984</v>
      </c>
      <c r="M8767" s="42">
        <v>10.837595999999998</v>
      </c>
      <c r="N8767">
        <v>1</v>
      </c>
      <c r="O8767" s="43">
        <v>168</v>
      </c>
      <c r="P8767" s="42">
        <v>86.399999999999991</v>
      </c>
      <c r="Q8767" s="42">
        <v>15</v>
      </c>
      <c r="R8767" s="42">
        <v>1</v>
      </c>
    </row>
    <row r="8768" spans="1:18" x14ac:dyDescent="0.3">
      <c r="A8768" t="s">
        <v>3924</v>
      </c>
      <c r="B8768" s="17">
        <v>45227</v>
      </c>
      <c r="C8768" t="s">
        <v>3925</v>
      </c>
      <c r="D8768" t="s">
        <v>3926</v>
      </c>
      <c r="E8768" t="s">
        <v>3927</v>
      </c>
      <c r="F8768" t="s">
        <v>3931</v>
      </c>
      <c r="G8768" t="s">
        <v>3877</v>
      </c>
      <c r="H8768" t="s">
        <v>3922</v>
      </c>
      <c r="I8768">
        <v>2435</v>
      </c>
      <c r="J8768" s="41">
        <v>7.7000000000000011E-3</v>
      </c>
      <c r="K8768" s="42">
        <v>18.749500000000001</v>
      </c>
      <c r="L8768" s="43">
        <v>1.1199999999999999</v>
      </c>
      <c r="M8768" s="42">
        <v>20.99944</v>
      </c>
      <c r="N8768">
        <v>1</v>
      </c>
      <c r="O8768" s="43">
        <v>124</v>
      </c>
      <c r="P8768" s="42">
        <v>94.8</v>
      </c>
      <c r="Q8768" s="42">
        <v>27</v>
      </c>
      <c r="R8768" s="42">
        <v>8</v>
      </c>
    </row>
    <row r="8769" spans="1:18" x14ac:dyDescent="0.3">
      <c r="A8769" t="s">
        <v>3924</v>
      </c>
      <c r="B8769" s="17">
        <v>45228</v>
      </c>
      <c r="C8769" t="s">
        <v>3925</v>
      </c>
      <c r="D8769" t="s">
        <v>3926</v>
      </c>
      <c r="E8769" t="s">
        <v>3927</v>
      </c>
      <c r="F8769" t="s">
        <v>3931</v>
      </c>
      <c r="G8769" t="s">
        <v>3877</v>
      </c>
      <c r="H8769" t="s">
        <v>3922</v>
      </c>
      <c r="I8769">
        <v>2538</v>
      </c>
      <c r="J8769" s="41">
        <v>6.0999999999999995E-3</v>
      </c>
      <c r="K8769" s="42">
        <v>15.481799999999998</v>
      </c>
      <c r="L8769" s="43">
        <v>9.0000000000000066E-2</v>
      </c>
      <c r="M8769" s="42">
        <v>1.3933620000000009</v>
      </c>
      <c r="N8769">
        <v>4</v>
      </c>
      <c r="O8769" s="43">
        <v>182</v>
      </c>
      <c r="P8769" s="42">
        <v>64.8</v>
      </c>
      <c r="Q8769" s="42">
        <v>27</v>
      </c>
      <c r="R8769" s="42">
        <v>10</v>
      </c>
    </row>
    <row r="8770" spans="1:18" x14ac:dyDescent="0.3">
      <c r="A8770" t="s">
        <v>3924</v>
      </c>
      <c r="B8770" s="17">
        <v>45229</v>
      </c>
      <c r="C8770" t="s">
        <v>3925</v>
      </c>
      <c r="D8770" t="s">
        <v>3926</v>
      </c>
      <c r="E8770" t="s">
        <v>3927</v>
      </c>
      <c r="F8770" t="s">
        <v>3931</v>
      </c>
      <c r="G8770" t="s">
        <v>3877</v>
      </c>
      <c r="H8770" t="s">
        <v>3922</v>
      </c>
      <c r="I8770">
        <v>3106</v>
      </c>
      <c r="J8770" s="41">
        <v>1.1800000000000001E-2</v>
      </c>
      <c r="K8770" s="42">
        <v>36.650800000000004</v>
      </c>
      <c r="L8770" s="43">
        <v>1.0799999999999998</v>
      </c>
      <c r="M8770" s="42">
        <v>39.582864000000001</v>
      </c>
      <c r="N8770">
        <v>4</v>
      </c>
      <c r="O8770" s="43">
        <v>173</v>
      </c>
      <c r="P8770" s="42">
        <v>52.8</v>
      </c>
      <c r="Q8770" s="42">
        <v>15</v>
      </c>
      <c r="R8770" s="42">
        <v>3</v>
      </c>
    </row>
    <row r="8771" spans="1:18" x14ac:dyDescent="0.3">
      <c r="A8771" t="s">
        <v>3924</v>
      </c>
      <c r="B8771" s="17">
        <v>45230</v>
      </c>
      <c r="C8771" t="s">
        <v>3925</v>
      </c>
      <c r="D8771" t="s">
        <v>3926</v>
      </c>
      <c r="E8771" t="s">
        <v>3927</v>
      </c>
      <c r="F8771" t="s">
        <v>3931</v>
      </c>
      <c r="G8771" t="s">
        <v>3877</v>
      </c>
      <c r="H8771" t="s">
        <v>3922</v>
      </c>
      <c r="I8771">
        <v>2404</v>
      </c>
      <c r="J8771" s="41">
        <v>8.6999999999999994E-3</v>
      </c>
      <c r="K8771" s="42">
        <v>20.9148</v>
      </c>
      <c r="L8771" s="43">
        <v>5.0000000000000017E-2</v>
      </c>
      <c r="M8771" s="42">
        <v>1.0457400000000003</v>
      </c>
      <c r="N8771">
        <v>1</v>
      </c>
      <c r="O8771" s="43">
        <v>178</v>
      </c>
      <c r="P8771" s="42">
        <v>92.399999999999991</v>
      </c>
      <c r="Q8771" s="42">
        <v>28.5</v>
      </c>
      <c r="R8771" s="42">
        <v>0</v>
      </c>
    </row>
    <row r="8772" spans="1:18" x14ac:dyDescent="0.3">
      <c r="A8772" t="s">
        <v>3924</v>
      </c>
      <c r="B8772" s="17">
        <v>45231</v>
      </c>
      <c r="C8772" t="s">
        <v>3925</v>
      </c>
      <c r="D8772" t="s">
        <v>3926</v>
      </c>
      <c r="E8772" t="s">
        <v>3927</v>
      </c>
      <c r="F8772" t="s">
        <v>3931</v>
      </c>
      <c r="G8772" t="s">
        <v>3877</v>
      </c>
      <c r="H8772" t="s">
        <v>3922</v>
      </c>
      <c r="I8772">
        <v>2817</v>
      </c>
      <c r="J8772" s="41">
        <v>1.5899999999999997E-2</v>
      </c>
      <c r="K8772" s="42">
        <v>44.790299999999995</v>
      </c>
      <c r="L8772" s="43">
        <v>1.2099999999999997</v>
      </c>
      <c r="M8772" s="42">
        <v>54.196262999999981</v>
      </c>
      <c r="N8772">
        <v>4</v>
      </c>
      <c r="O8772" s="43">
        <v>357</v>
      </c>
      <c r="P8772" s="42">
        <v>102</v>
      </c>
      <c r="Q8772" s="42">
        <v>27</v>
      </c>
      <c r="R8772" s="42">
        <v>8</v>
      </c>
    </row>
    <row r="8773" spans="1:18" x14ac:dyDescent="0.3">
      <c r="A8773" t="s">
        <v>3924</v>
      </c>
      <c r="B8773" s="17">
        <v>45232</v>
      </c>
      <c r="C8773" t="s">
        <v>3925</v>
      </c>
      <c r="D8773" t="s">
        <v>3926</v>
      </c>
      <c r="E8773" t="s">
        <v>3927</v>
      </c>
      <c r="F8773" t="s">
        <v>3931</v>
      </c>
      <c r="G8773" t="s">
        <v>3877</v>
      </c>
      <c r="H8773" t="s">
        <v>3922</v>
      </c>
      <c r="I8773">
        <v>3039</v>
      </c>
      <c r="J8773" s="41">
        <v>1.2200000000000003E-2</v>
      </c>
      <c r="K8773" s="42">
        <v>37.075800000000008</v>
      </c>
      <c r="L8773" s="43">
        <v>0.44999999999999984</v>
      </c>
      <c r="M8773" s="42">
        <v>16.684109999999997</v>
      </c>
      <c r="N8773">
        <v>4</v>
      </c>
      <c r="O8773" s="43">
        <v>182</v>
      </c>
      <c r="P8773" s="42">
        <v>68.399999999999991</v>
      </c>
      <c r="Q8773" s="42">
        <v>33</v>
      </c>
      <c r="R8773" s="42">
        <v>0</v>
      </c>
    </row>
    <row r="8774" spans="1:18" x14ac:dyDescent="0.3">
      <c r="A8774" t="s">
        <v>3924</v>
      </c>
      <c r="B8774" s="17">
        <v>45233</v>
      </c>
      <c r="C8774" t="s">
        <v>3925</v>
      </c>
      <c r="D8774" t="s">
        <v>3926</v>
      </c>
      <c r="E8774" t="s">
        <v>3927</v>
      </c>
      <c r="F8774" t="s">
        <v>3931</v>
      </c>
      <c r="G8774" t="s">
        <v>3877</v>
      </c>
      <c r="H8774" t="s">
        <v>3922</v>
      </c>
      <c r="I8774">
        <v>2636</v>
      </c>
      <c r="J8774" s="41">
        <v>1.3800000000000002E-2</v>
      </c>
      <c r="K8774" s="42">
        <v>36.376800000000003</v>
      </c>
      <c r="L8774" s="43">
        <v>1.0999999999999999</v>
      </c>
      <c r="M8774" s="42">
        <v>40.014479999999999</v>
      </c>
      <c r="N8774">
        <v>5</v>
      </c>
      <c r="O8774" s="43">
        <v>294</v>
      </c>
      <c r="P8774" s="42">
        <v>54</v>
      </c>
      <c r="Q8774" s="42">
        <v>16.5</v>
      </c>
      <c r="R8774" s="42">
        <v>1</v>
      </c>
    </row>
    <row r="8775" spans="1:18" x14ac:dyDescent="0.3">
      <c r="A8775" t="s">
        <v>3924</v>
      </c>
      <c r="B8775" s="17">
        <v>45234</v>
      </c>
      <c r="C8775" t="s">
        <v>3925</v>
      </c>
      <c r="D8775" t="s">
        <v>3926</v>
      </c>
      <c r="E8775" t="s">
        <v>3927</v>
      </c>
      <c r="F8775" t="s">
        <v>3931</v>
      </c>
      <c r="G8775" t="s">
        <v>3877</v>
      </c>
      <c r="H8775" t="s">
        <v>3922</v>
      </c>
      <c r="I8775">
        <v>3050</v>
      </c>
      <c r="J8775" s="41">
        <v>1.03E-2</v>
      </c>
      <c r="K8775" s="42">
        <v>31.414999999999999</v>
      </c>
      <c r="L8775" s="43">
        <v>0.91999999999999971</v>
      </c>
      <c r="M8775" s="42">
        <v>28.901799999999991</v>
      </c>
      <c r="N8775">
        <v>2</v>
      </c>
      <c r="O8775" s="43">
        <v>204</v>
      </c>
      <c r="P8775" s="42">
        <v>75.599999999999994</v>
      </c>
      <c r="Q8775" s="42">
        <v>31.5</v>
      </c>
      <c r="R8775" s="42">
        <v>9</v>
      </c>
    </row>
    <row r="8776" spans="1:18" x14ac:dyDescent="0.3">
      <c r="A8776" t="s">
        <v>3924</v>
      </c>
      <c r="B8776" s="17">
        <v>45235</v>
      </c>
      <c r="C8776" t="s">
        <v>3925</v>
      </c>
      <c r="D8776" t="s">
        <v>3926</v>
      </c>
      <c r="E8776" t="s">
        <v>3927</v>
      </c>
      <c r="F8776" t="s">
        <v>3931</v>
      </c>
      <c r="G8776" t="s">
        <v>3877</v>
      </c>
      <c r="H8776" t="s">
        <v>3922</v>
      </c>
      <c r="I8776">
        <v>1846</v>
      </c>
      <c r="J8776" s="41">
        <v>1.2599999999999997E-2</v>
      </c>
      <c r="K8776" s="42">
        <v>23.259599999999995</v>
      </c>
      <c r="L8776" s="43">
        <v>1.1199999999999999</v>
      </c>
      <c r="M8776" s="42">
        <v>26.050751999999992</v>
      </c>
      <c r="N8776">
        <v>3</v>
      </c>
      <c r="O8776" s="43">
        <v>241</v>
      </c>
      <c r="P8776" s="42">
        <v>78</v>
      </c>
      <c r="Q8776" s="42">
        <v>27</v>
      </c>
      <c r="R8776" s="42">
        <v>12</v>
      </c>
    </row>
    <row r="8777" spans="1:18" x14ac:dyDescent="0.3">
      <c r="A8777" t="s">
        <v>3924</v>
      </c>
      <c r="B8777" s="17">
        <v>45236</v>
      </c>
      <c r="C8777" t="s">
        <v>3925</v>
      </c>
      <c r="D8777" t="s">
        <v>3926</v>
      </c>
      <c r="E8777" t="s">
        <v>3927</v>
      </c>
      <c r="F8777" t="s">
        <v>3931</v>
      </c>
      <c r="G8777" t="s">
        <v>3877</v>
      </c>
      <c r="H8777" t="s">
        <v>3922</v>
      </c>
      <c r="I8777">
        <v>2296</v>
      </c>
      <c r="J8777" s="41">
        <v>9.8000000000000014E-3</v>
      </c>
      <c r="K8777" s="42">
        <v>22.500800000000002</v>
      </c>
      <c r="L8777" s="43">
        <v>0.27000000000000007</v>
      </c>
      <c r="M8777" s="42">
        <v>6.0752160000000019</v>
      </c>
      <c r="N8777">
        <v>2</v>
      </c>
      <c r="O8777" s="43">
        <v>137</v>
      </c>
      <c r="P8777" s="42">
        <v>93.6</v>
      </c>
      <c r="Q8777" s="42">
        <v>22.5</v>
      </c>
      <c r="R8777" s="42">
        <v>9</v>
      </c>
    </row>
    <row r="8778" spans="1:18" x14ac:dyDescent="0.3">
      <c r="A8778" t="s">
        <v>3924</v>
      </c>
      <c r="B8778" s="17">
        <v>45237</v>
      </c>
      <c r="C8778" t="s">
        <v>3925</v>
      </c>
      <c r="D8778" t="s">
        <v>3926</v>
      </c>
      <c r="E8778" t="s">
        <v>3927</v>
      </c>
      <c r="F8778" t="s">
        <v>3931</v>
      </c>
      <c r="G8778" t="s">
        <v>3877</v>
      </c>
      <c r="H8778" t="s">
        <v>3922</v>
      </c>
      <c r="I8778">
        <v>2705</v>
      </c>
      <c r="J8778" s="41">
        <v>1.5999999999999997E-2</v>
      </c>
      <c r="K8778" s="42">
        <v>43.279999999999994</v>
      </c>
      <c r="L8778" s="43">
        <v>0.6499999999999998</v>
      </c>
      <c r="M8778" s="42">
        <v>28.131999999999987</v>
      </c>
      <c r="N8778">
        <v>1</v>
      </c>
      <c r="O8778" s="43">
        <v>162</v>
      </c>
      <c r="P8778" s="42">
        <v>84</v>
      </c>
      <c r="Q8778" s="42">
        <v>30</v>
      </c>
      <c r="R8778" s="42">
        <v>9</v>
      </c>
    </row>
    <row r="8779" spans="1:18" x14ac:dyDescent="0.3">
      <c r="A8779" t="s">
        <v>3924</v>
      </c>
      <c r="B8779" s="17">
        <v>45238</v>
      </c>
      <c r="C8779" t="s">
        <v>3925</v>
      </c>
      <c r="D8779" t="s">
        <v>3926</v>
      </c>
      <c r="E8779" t="s">
        <v>3927</v>
      </c>
      <c r="F8779" t="s">
        <v>3931</v>
      </c>
      <c r="G8779" t="s">
        <v>3877</v>
      </c>
      <c r="H8779" t="s">
        <v>3922</v>
      </c>
      <c r="I8779">
        <v>2348</v>
      </c>
      <c r="J8779" s="41">
        <v>1.38E-2</v>
      </c>
      <c r="K8779" s="42">
        <v>32.4024</v>
      </c>
      <c r="L8779" s="43">
        <v>1.1499999999999997</v>
      </c>
      <c r="M8779" s="42">
        <v>37.262759999999993</v>
      </c>
      <c r="N8779">
        <v>5</v>
      </c>
      <c r="O8779" s="43">
        <v>308</v>
      </c>
      <c r="P8779" s="42">
        <v>48</v>
      </c>
      <c r="Q8779" s="42">
        <v>39</v>
      </c>
      <c r="R8779" s="42">
        <v>8</v>
      </c>
    </row>
    <row r="8780" spans="1:18" x14ac:dyDescent="0.3">
      <c r="A8780" t="s">
        <v>3924</v>
      </c>
      <c r="B8780" s="17">
        <v>45239</v>
      </c>
      <c r="C8780" t="s">
        <v>3925</v>
      </c>
      <c r="D8780" t="s">
        <v>3926</v>
      </c>
      <c r="E8780" t="s">
        <v>3927</v>
      </c>
      <c r="F8780" t="s">
        <v>3931</v>
      </c>
      <c r="G8780" t="s">
        <v>3877</v>
      </c>
      <c r="H8780" t="s">
        <v>3922</v>
      </c>
      <c r="I8780">
        <v>1945</v>
      </c>
      <c r="J8780" s="41">
        <v>1.0200000000000004E-2</v>
      </c>
      <c r="K8780" s="42">
        <v>19.839000000000009</v>
      </c>
      <c r="L8780" s="43">
        <v>0.29000000000000009</v>
      </c>
      <c r="M8780" s="42">
        <v>5.7533100000000044</v>
      </c>
      <c r="N8780">
        <v>1</v>
      </c>
      <c r="O8780" s="43">
        <v>135</v>
      </c>
      <c r="P8780" s="42">
        <v>56.4</v>
      </c>
      <c r="Q8780" s="42">
        <v>9</v>
      </c>
      <c r="R8780" s="42">
        <v>6</v>
      </c>
    </row>
    <row r="8781" spans="1:18" x14ac:dyDescent="0.3">
      <c r="A8781" t="s">
        <v>3924</v>
      </c>
      <c r="B8781" s="17">
        <v>45240</v>
      </c>
      <c r="C8781" t="s">
        <v>3925</v>
      </c>
      <c r="D8781" t="s">
        <v>3926</v>
      </c>
      <c r="E8781" t="s">
        <v>3927</v>
      </c>
      <c r="F8781" t="s">
        <v>3931</v>
      </c>
      <c r="G8781" t="s">
        <v>3877</v>
      </c>
      <c r="H8781" t="s">
        <v>3922</v>
      </c>
      <c r="I8781">
        <v>3028</v>
      </c>
      <c r="J8781" s="41">
        <v>1.0300000000000002E-2</v>
      </c>
      <c r="K8781" s="42">
        <v>31.188400000000005</v>
      </c>
      <c r="L8781" s="43">
        <v>0.61999999999999977</v>
      </c>
      <c r="M8781" s="42">
        <v>19.336807999999998</v>
      </c>
      <c r="N8781">
        <v>4</v>
      </c>
      <c r="O8781" s="43">
        <v>325</v>
      </c>
      <c r="P8781" s="42">
        <v>93.6</v>
      </c>
      <c r="Q8781" s="42">
        <v>31.5</v>
      </c>
      <c r="R8781" s="42">
        <v>9</v>
      </c>
    </row>
    <row r="8782" spans="1:18" x14ac:dyDescent="0.3">
      <c r="A8782" t="s">
        <v>3924</v>
      </c>
      <c r="B8782" s="17">
        <v>45241</v>
      </c>
      <c r="C8782" t="s">
        <v>3925</v>
      </c>
      <c r="D8782" t="s">
        <v>3926</v>
      </c>
      <c r="E8782" t="s">
        <v>3927</v>
      </c>
      <c r="F8782" t="s">
        <v>3931</v>
      </c>
      <c r="G8782" t="s">
        <v>3877</v>
      </c>
      <c r="H8782" t="s">
        <v>3922</v>
      </c>
      <c r="I8782">
        <v>2306</v>
      </c>
      <c r="J8782" s="41">
        <v>9.6000000000000026E-3</v>
      </c>
      <c r="K8782" s="42">
        <v>22.137600000000006</v>
      </c>
      <c r="L8782" s="43">
        <v>0.28000000000000008</v>
      </c>
      <c r="M8782" s="42">
        <v>6.1985280000000031</v>
      </c>
      <c r="N8782">
        <v>1</v>
      </c>
      <c r="O8782" s="43">
        <v>158</v>
      </c>
      <c r="P8782" s="42">
        <v>79.2</v>
      </c>
      <c r="Q8782" s="42">
        <v>13.5</v>
      </c>
      <c r="R8782" s="42">
        <v>0</v>
      </c>
    </row>
    <row r="8783" spans="1:18" x14ac:dyDescent="0.3">
      <c r="A8783" t="s">
        <v>3924</v>
      </c>
      <c r="B8783" s="17">
        <v>45242</v>
      </c>
      <c r="C8783" t="s">
        <v>3925</v>
      </c>
      <c r="D8783" t="s">
        <v>3926</v>
      </c>
      <c r="E8783" t="s">
        <v>3927</v>
      </c>
      <c r="F8783" t="s">
        <v>3931</v>
      </c>
      <c r="G8783" t="s">
        <v>3877</v>
      </c>
      <c r="H8783" t="s">
        <v>3922</v>
      </c>
      <c r="I8783">
        <v>2446</v>
      </c>
      <c r="J8783" s="41">
        <v>1.0100000000000001E-2</v>
      </c>
      <c r="K8783" s="42">
        <v>24.704600000000003</v>
      </c>
      <c r="L8783" s="43">
        <v>0.61999999999999977</v>
      </c>
      <c r="M8783" s="42">
        <v>15.316851999999995</v>
      </c>
      <c r="N8783">
        <v>3</v>
      </c>
      <c r="O8783" s="43">
        <v>189</v>
      </c>
      <c r="P8783" s="42">
        <v>86.399999999999991</v>
      </c>
      <c r="Q8783" s="42">
        <v>13.5</v>
      </c>
      <c r="R8783" s="42">
        <v>11</v>
      </c>
    </row>
    <row r="8784" spans="1:18" x14ac:dyDescent="0.3">
      <c r="A8784" t="s">
        <v>3924</v>
      </c>
      <c r="B8784" s="17">
        <v>45243</v>
      </c>
      <c r="C8784" t="s">
        <v>3925</v>
      </c>
      <c r="D8784" t="s">
        <v>3926</v>
      </c>
      <c r="E8784" t="s">
        <v>3927</v>
      </c>
      <c r="F8784" t="s">
        <v>3931</v>
      </c>
      <c r="G8784" t="s">
        <v>3877</v>
      </c>
      <c r="H8784" t="s">
        <v>3922</v>
      </c>
      <c r="I8784">
        <v>2160</v>
      </c>
      <c r="J8784" s="41">
        <v>1.2900000000000002E-2</v>
      </c>
      <c r="K8784" s="42">
        <v>27.864000000000004</v>
      </c>
      <c r="L8784" s="43">
        <v>0.47999999999999982</v>
      </c>
      <c r="M8784" s="42">
        <v>13.374719999999996</v>
      </c>
      <c r="N8784">
        <v>3</v>
      </c>
      <c r="O8784" s="43">
        <v>230</v>
      </c>
      <c r="P8784" s="42">
        <v>63.599999999999994</v>
      </c>
      <c r="Q8784" s="42">
        <v>39</v>
      </c>
      <c r="R8784" s="42">
        <v>12</v>
      </c>
    </row>
    <row r="8785" spans="1:18" x14ac:dyDescent="0.3">
      <c r="A8785" t="s">
        <v>3924</v>
      </c>
      <c r="B8785" s="17">
        <v>45244</v>
      </c>
      <c r="C8785" t="s">
        <v>3925</v>
      </c>
      <c r="D8785" t="s">
        <v>3926</v>
      </c>
      <c r="E8785" t="s">
        <v>3927</v>
      </c>
      <c r="F8785" t="s">
        <v>3931</v>
      </c>
      <c r="G8785" t="s">
        <v>3877</v>
      </c>
      <c r="H8785" t="s">
        <v>3922</v>
      </c>
      <c r="I8785">
        <v>1949</v>
      </c>
      <c r="J8785" s="41">
        <v>7.1999999999999989E-3</v>
      </c>
      <c r="K8785" s="42">
        <v>14.032799999999998</v>
      </c>
      <c r="L8785" s="43">
        <v>0.46999999999999981</v>
      </c>
      <c r="M8785" s="42">
        <v>6.5954159999999966</v>
      </c>
      <c r="N8785">
        <v>3</v>
      </c>
      <c r="O8785" s="43">
        <v>143</v>
      </c>
      <c r="P8785" s="42">
        <v>67.2</v>
      </c>
      <c r="Q8785" s="42">
        <v>22.5</v>
      </c>
      <c r="R8785" s="42">
        <v>8</v>
      </c>
    </row>
    <row r="8786" spans="1:18" x14ac:dyDescent="0.3">
      <c r="A8786" t="s">
        <v>3924</v>
      </c>
      <c r="B8786" s="17">
        <v>45245</v>
      </c>
      <c r="C8786" t="s">
        <v>3925</v>
      </c>
      <c r="D8786" t="s">
        <v>3926</v>
      </c>
      <c r="E8786" t="s">
        <v>3927</v>
      </c>
      <c r="F8786" t="s">
        <v>3931</v>
      </c>
      <c r="G8786" t="s">
        <v>3877</v>
      </c>
      <c r="H8786" t="s">
        <v>3922</v>
      </c>
      <c r="I8786">
        <v>2017</v>
      </c>
      <c r="J8786" s="41">
        <v>1.4000000000000002E-2</v>
      </c>
      <c r="K8786" s="42">
        <v>28.238000000000003</v>
      </c>
      <c r="L8786" s="43">
        <v>0.49999999999999983</v>
      </c>
      <c r="M8786" s="42">
        <v>14.118999999999996</v>
      </c>
      <c r="N8786">
        <v>2</v>
      </c>
      <c r="O8786" s="43">
        <v>63</v>
      </c>
      <c r="P8786" s="42">
        <v>92.399999999999991</v>
      </c>
      <c r="Q8786" s="42">
        <v>33</v>
      </c>
      <c r="R8786" s="42">
        <v>6</v>
      </c>
    </row>
    <row r="8787" spans="1:18" x14ac:dyDescent="0.3">
      <c r="A8787" t="s">
        <v>3924</v>
      </c>
      <c r="B8787" s="17">
        <v>45246</v>
      </c>
      <c r="C8787" t="s">
        <v>3925</v>
      </c>
      <c r="D8787" t="s">
        <v>3926</v>
      </c>
      <c r="E8787" t="s">
        <v>3927</v>
      </c>
      <c r="F8787" t="s">
        <v>3931</v>
      </c>
      <c r="G8787" t="s">
        <v>3877</v>
      </c>
      <c r="H8787" t="s">
        <v>3922</v>
      </c>
      <c r="I8787">
        <v>2933</v>
      </c>
      <c r="J8787" s="41">
        <v>1.0700000000000001E-2</v>
      </c>
      <c r="K8787" s="42">
        <v>31.383100000000002</v>
      </c>
      <c r="L8787" s="43">
        <v>0.41999999999999993</v>
      </c>
      <c r="M8787" s="42">
        <v>13.180902</v>
      </c>
      <c r="N8787">
        <v>4</v>
      </c>
      <c r="O8787" s="43">
        <v>156</v>
      </c>
      <c r="P8787" s="42">
        <v>62.4</v>
      </c>
      <c r="Q8787" s="42">
        <v>28.5</v>
      </c>
      <c r="R8787" s="42">
        <v>6</v>
      </c>
    </row>
    <row r="8788" spans="1:18" x14ac:dyDescent="0.3">
      <c r="A8788" t="s">
        <v>3924</v>
      </c>
      <c r="B8788" s="17">
        <v>45247</v>
      </c>
      <c r="C8788" t="s">
        <v>3925</v>
      </c>
      <c r="D8788" t="s">
        <v>3926</v>
      </c>
      <c r="E8788" t="s">
        <v>3927</v>
      </c>
      <c r="F8788" t="s">
        <v>3931</v>
      </c>
      <c r="G8788" t="s">
        <v>3877</v>
      </c>
      <c r="H8788" t="s">
        <v>3922</v>
      </c>
      <c r="I8788">
        <v>3063</v>
      </c>
      <c r="J8788" s="41">
        <v>1.2299999999999998E-2</v>
      </c>
      <c r="K8788" s="42">
        <v>37.674899999999994</v>
      </c>
      <c r="L8788" s="43">
        <v>0.30000000000000004</v>
      </c>
      <c r="M8788" s="42">
        <v>11.30247</v>
      </c>
      <c r="N8788">
        <v>2</v>
      </c>
      <c r="O8788" s="43">
        <v>106</v>
      </c>
      <c r="P8788" s="42">
        <v>67.2</v>
      </c>
      <c r="Q8788" s="42">
        <v>9</v>
      </c>
      <c r="R8788" s="42">
        <v>11</v>
      </c>
    </row>
    <row r="8789" spans="1:18" x14ac:dyDescent="0.3">
      <c r="A8789" t="s">
        <v>3924</v>
      </c>
      <c r="B8789" s="17">
        <v>45248</v>
      </c>
      <c r="C8789" t="s">
        <v>3925</v>
      </c>
      <c r="D8789" t="s">
        <v>3926</v>
      </c>
      <c r="E8789" t="s">
        <v>3927</v>
      </c>
      <c r="F8789" t="s">
        <v>3931</v>
      </c>
      <c r="G8789" t="s">
        <v>3877</v>
      </c>
      <c r="H8789" t="s">
        <v>3922</v>
      </c>
      <c r="I8789">
        <v>2554</v>
      </c>
      <c r="J8789" s="41">
        <v>1.4399999999999998E-2</v>
      </c>
      <c r="K8789" s="42">
        <v>36.777599999999993</v>
      </c>
      <c r="L8789" s="43">
        <v>0.88999999999999968</v>
      </c>
      <c r="M8789" s="42">
        <v>32.73206399999998</v>
      </c>
      <c r="N8789">
        <v>4</v>
      </c>
      <c r="O8789" s="43">
        <v>277</v>
      </c>
      <c r="P8789" s="42">
        <v>66</v>
      </c>
      <c r="Q8789" s="42">
        <v>30</v>
      </c>
      <c r="R8789" s="42">
        <v>8</v>
      </c>
    </row>
    <row r="8790" spans="1:18" x14ac:dyDescent="0.3">
      <c r="A8790" t="s">
        <v>3924</v>
      </c>
      <c r="B8790" s="17">
        <v>45249</v>
      </c>
      <c r="C8790" t="s">
        <v>3925</v>
      </c>
      <c r="D8790" t="s">
        <v>3926</v>
      </c>
      <c r="E8790" t="s">
        <v>3927</v>
      </c>
      <c r="F8790" t="s">
        <v>3931</v>
      </c>
      <c r="G8790" t="s">
        <v>3877</v>
      </c>
      <c r="H8790" t="s">
        <v>3922</v>
      </c>
      <c r="I8790">
        <v>3027</v>
      </c>
      <c r="J8790" s="41">
        <v>8.3000000000000001E-3</v>
      </c>
      <c r="K8790" s="42">
        <v>25.124099999999999</v>
      </c>
      <c r="L8790" s="43">
        <v>9.0000000000000066E-2</v>
      </c>
      <c r="M8790" s="42">
        <v>2.2611690000000015</v>
      </c>
      <c r="N8790">
        <v>1</v>
      </c>
      <c r="O8790" s="43">
        <v>128</v>
      </c>
      <c r="P8790" s="42">
        <v>78</v>
      </c>
      <c r="Q8790" s="42">
        <v>31.5</v>
      </c>
      <c r="R8790" s="42">
        <v>6</v>
      </c>
    </row>
    <row r="8791" spans="1:18" x14ac:dyDescent="0.3">
      <c r="A8791" t="s">
        <v>3924</v>
      </c>
      <c r="B8791" s="17">
        <v>45250</v>
      </c>
      <c r="C8791" t="s">
        <v>3925</v>
      </c>
      <c r="D8791" t="s">
        <v>3926</v>
      </c>
      <c r="E8791" t="s">
        <v>3927</v>
      </c>
      <c r="F8791" t="s">
        <v>3931</v>
      </c>
      <c r="G8791" t="s">
        <v>3877</v>
      </c>
      <c r="H8791" t="s">
        <v>3922</v>
      </c>
      <c r="I8791">
        <v>2186</v>
      </c>
      <c r="J8791" s="41">
        <v>1.1200000000000002E-2</v>
      </c>
      <c r="K8791" s="42">
        <v>24.483200000000004</v>
      </c>
      <c r="L8791" s="43">
        <v>0.65999999999999981</v>
      </c>
      <c r="M8791" s="42">
        <v>16.158911999999997</v>
      </c>
      <c r="N8791">
        <v>1</v>
      </c>
      <c r="O8791" s="43">
        <v>93</v>
      </c>
      <c r="P8791" s="42">
        <v>66</v>
      </c>
      <c r="Q8791" s="42">
        <v>24</v>
      </c>
      <c r="R8791" s="42">
        <v>7</v>
      </c>
    </row>
    <row r="8792" spans="1:18" x14ac:dyDescent="0.3">
      <c r="A8792" t="s">
        <v>3924</v>
      </c>
      <c r="B8792" s="17">
        <v>45251</v>
      </c>
      <c r="C8792" t="s">
        <v>3925</v>
      </c>
      <c r="D8792" t="s">
        <v>3926</v>
      </c>
      <c r="E8792" t="s">
        <v>3927</v>
      </c>
      <c r="F8792" t="s">
        <v>3931</v>
      </c>
      <c r="G8792" t="s">
        <v>3877</v>
      </c>
      <c r="H8792" t="s">
        <v>3922</v>
      </c>
      <c r="I8792">
        <v>2401</v>
      </c>
      <c r="J8792" s="41">
        <v>1.0500000000000002E-2</v>
      </c>
      <c r="K8792" s="42">
        <v>25.210500000000007</v>
      </c>
      <c r="L8792" s="43">
        <v>0.86999999999999988</v>
      </c>
      <c r="M8792" s="42">
        <v>21.933135000000004</v>
      </c>
      <c r="N8792">
        <v>5</v>
      </c>
      <c r="O8792" s="43">
        <v>366</v>
      </c>
      <c r="P8792" s="42">
        <v>99.6</v>
      </c>
      <c r="Q8792" s="42">
        <v>16.5</v>
      </c>
      <c r="R8792" s="42">
        <v>4</v>
      </c>
    </row>
    <row r="8793" spans="1:18" x14ac:dyDescent="0.3">
      <c r="A8793" t="s">
        <v>3924</v>
      </c>
      <c r="B8793" s="17">
        <v>45252</v>
      </c>
      <c r="C8793" t="s">
        <v>3925</v>
      </c>
      <c r="D8793" t="s">
        <v>3926</v>
      </c>
      <c r="E8793" t="s">
        <v>3927</v>
      </c>
      <c r="F8793" t="s">
        <v>3931</v>
      </c>
      <c r="G8793" t="s">
        <v>3877</v>
      </c>
      <c r="H8793" t="s">
        <v>3922</v>
      </c>
      <c r="I8793">
        <v>2246</v>
      </c>
      <c r="J8793" s="41">
        <v>1.1100000000000002E-2</v>
      </c>
      <c r="K8793" s="42">
        <v>24.930600000000005</v>
      </c>
      <c r="L8793" s="43">
        <v>0.20000000000000007</v>
      </c>
      <c r="M8793" s="42">
        <v>4.9861200000000023</v>
      </c>
      <c r="N8793">
        <v>1</v>
      </c>
      <c r="O8793" s="43">
        <v>83</v>
      </c>
      <c r="P8793" s="42">
        <v>55.199999999999996</v>
      </c>
      <c r="Q8793" s="42">
        <v>34.5</v>
      </c>
      <c r="R8793" s="42">
        <v>7</v>
      </c>
    </row>
    <row r="8794" spans="1:18" x14ac:dyDescent="0.3">
      <c r="A8794" t="s">
        <v>3924</v>
      </c>
      <c r="B8794" s="17">
        <v>45253</v>
      </c>
      <c r="C8794" t="s">
        <v>3925</v>
      </c>
      <c r="D8794" t="s">
        <v>3926</v>
      </c>
      <c r="E8794" t="s">
        <v>3927</v>
      </c>
      <c r="F8794" t="s">
        <v>3931</v>
      </c>
      <c r="G8794" t="s">
        <v>3877</v>
      </c>
      <c r="H8794" t="s">
        <v>3922</v>
      </c>
      <c r="I8794">
        <v>3457</v>
      </c>
      <c r="J8794" s="41">
        <v>1.3800000000000003E-2</v>
      </c>
      <c r="K8794" s="42">
        <v>47.706600000000009</v>
      </c>
      <c r="L8794" s="43">
        <v>1.2499999999999998</v>
      </c>
      <c r="M8794" s="42">
        <v>59.633250000000004</v>
      </c>
      <c r="N8794">
        <v>2</v>
      </c>
      <c r="O8794" s="43">
        <v>97</v>
      </c>
      <c r="P8794" s="42">
        <v>91.2</v>
      </c>
      <c r="Q8794" s="42">
        <v>27</v>
      </c>
      <c r="R8794" s="42">
        <v>7</v>
      </c>
    </row>
    <row r="8795" spans="1:18" x14ac:dyDescent="0.3">
      <c r="A8795" t="s">
        <v>3924</v>
      </c>
      <c r="B8795" s="17">
        <v>45254</v>
      </c>
      <c r="C8795" t="s">
        <v>3925</v>
      </c>
      <c r="D8795" t="s">
        <v>3926</v>
      </c>
      <c r="E8795" t="s">
        <v>3927</v>
      </c>
      <c r="F8795" t="s">
        <v>3931</v>
      </c>
      <c r="G8795" t="s">
        <v>3877</v>
      </c>
      <c r="H8795" t="s">
        <v>3922</v>
      </c>
      <c r="I8795">
        <v>2700</v>
      </c>
      <c r="J8795" s="41">
        <v>7.6E-3</v>
      </c>
      <c r="K8795" s="42">
        <v>20.52</v>
      </c>
      <c r="L8795" s="43">
        <v>0.4599999999999998</v>
      </c>
      <c r="M8795" s="42">
        <v>9.439199999999996</v>
      </c>
      <c r="N8795">
        <v>4</v>
      </c>
      <c r="O8795" s="43">
        <v>220</v>
      </c>
      <c r="P8795" s="42">
        <v>52.8</v>
      </c>
      <c r="Q8795" s="42">
        <v>31.5</v>
      </c>
      <c r="R8795" s="42">
        <v>12</v>
      </c>
    </row>
    <row r="8796" spans="1:18" x14ac:dyDescent="0.3">
      <c r="A8796" t="s">
        <v>3924</v>
      </c>
      <c r="B8796" s="17">
        <v>45255</v>
      </c>
      <c r="C8796" t="s">
        <v>3925</v>
      </c>
      <c r="D8796" t="s">
        <v>3926</v>
      </c>
      <c r="E8796" t="s">
        <v>3927</v>
      </c>
      <c r="F8796" t="s">
        <v>3931</v>
      </c>
      <c r="G8796" t="s">
        <v>3877</v>
      </c>
      <c r="H8796" t="s">
        <v>3922</v>
      </c>
      <c r="I8796">
        <v>2836</v>
      </c>
      <c r="J8796" s="41">
        <v>1.04E-2</v>
      </c>
      <c r="K8796" s="42">
        <v>29.494399999999999</v>
      </c>
      <c r="L8796" s="43">
        <v>0.38999999999999996</v>
      </c>
      <c r="M8796" s="42">
        <v>11.502815999999997</v>
      </c>
      <c r="N8796">
        <v>4</v>
      </c>
      <c r="O8796" s="43">
        <v>397</v>
      </c>
      <c r="P8796" s="42">
        <v>72</v>
      </c>
      <c r="Q8796" s="42">
        <v>24</v>
      </c>
      <c r="R8796" s="42">
        <v>8</v>
      </c>
    </row>
    <row r="8797" spans="1:18" x14ac:dyDescent="0.3">
      <c r="A8797" t="s">
        <v>3924</v>
      </c>
      <c r="B8797" s="17">
        <v>45256</v>
      </c>
      <c r="C8797" t="s">
        <v>3925</v>
      </c>
      <c r="D8797" t="s">
        <v>3926</v>
      </c>
      <c r="E8797" t="s">
        <v>3927</v>
      </c>
      <c r="F8797" t="s">
        <v>3931</v>
      </c>
      <c r="G8797" t="s">
        <v>3877</v>
      </c>
      <c r="H8797" t="s">
        <v>3922</v>
      </c>
      <c r="I8797">
        <v>2428</v>
      </c>
      <c r="J8797" s="41">
        <v>1.2299999999999998E-2</v>
      </c>
      <c r="K8797" s="42">
        <v>29.864399999999996</v>
      </c>
      <c r="L8797" s="43">
        <v>1.1299999999999997</v>
      </c>
      <c r="M8797" s="42">
        <v>33.746771999999986</v>
      </c>
      <c r="N8797">
        <v>1</v>
      </c>
      <c r="O8797" s="43">
        <v>127</v>
      </c>
      <c r="P8797" s="42">
        <v>64.8</v>
      </c>
      <c r="Q8797" s="42">
        <v>34.5</v>
      </c>
      <c r="R8797" s="42">
        <v>5</v>
      </c>
    </row>
    <row r="8798" spans="1:18" x14ac:dyDescent="0.3">
      <c r="A8798" t="s">
        <v>3924</v>
      </c>
      <c r="B8798" s="17">
        <v>45257</v>
      </c>
      <c r="C8798" t="s">
        <v>3925</v>
      </c>
      <c r="D8798" t="s">
        <v>3926</v>
      </c>
      <c r="E8798" t="s">
        <v>3927</v>
      </c>
      <c r="F8798" t="s">
        <v>3931</v>
      </c>
      <c r="G8798" t="s">
        <v>3877</v>
      </c>
      <c r="H8798" t="s">
        <v>3922</v>
      </c>
      <c r="I8798">
        <v>2749</v>
      </c>
      <c r="J8798" s="41">
        <v>1.2100000000000003E-2</v>
      </c>
      <c r="K8798" s="42">
        <v>33.262900000000009</v>
      </c>
      <c r="L8798" s="43">
        <v>5.0000000000000017E-2</v>
      </c>
      <c r="M8798" s="42">
        <v>1.663145000000001</v>
      </c>
      <c r="N8798">
        <v>3</v>
      </c>
      <c r="O8798" s="43">
        <v>141</v>
      </c>
      <c r="P8798" s="42">
        <v>73.2</v>
      </c>
      <c r="Q8798" s="42">
        <v>24</v>
      </c>
      <c r="R8798" s="42">
        <v>4</v>
      </c>
    </row>
    <row r="8799" spans="1:18" x14ac:dyDescent="0.3">
      <c r="A8799" t="s">
        <v>3924</v>
      </c>
      <c r="B8799" s="17">
        <v>45258</v>
      </c>
      <c r="C8799" t="s">
        <v>3925</v>
      </c>
      <c r="D8799" t="s">
        <v>3926</v>
      </c>
      <c r="E8799" t="s">
        <v>3927</v>
      </c>
      <c r="F8799" t="s">
        <v>3931</v>
      </c>
      <c r="G8799" t="s">
        <v>3877</v>
      </c>
      <c r="H8799" t="s">
        <v>3922</v>
      </c>
      <c r="I8799">
        <v>1958</v>
      </c>
      <c r="J8799" s="41">
        <v>1.2E-2</v>
      </c>
      <c r="K8799" s="42">
        <v>23.496000000000002</v>
      </c>
      <c r="L8799" s="43">
        <v>0.98999999999999977</v>
      </c>
      <c r="M8799" s="42">
        <v>23.261039999999998</v>
      </c>
      <c r="N8799">
        <v>4</v>
      </c>
      <c r="O8799" s="43">
        <v>243</v>
      </c>
      <c r="P8799" s="42">
        <v>94.8</v>
      </c>
      <c r="Q8799" s="42">
        <v>10.5</v>
      </c>
      <c r="R8799" s="42">
        <v>6</v>
      </c>
    </row>
    <row r="8800" spans="1:18" x14ac:dyDescent="0.3">
      <c r="A8800" t="s">
        <v>3924</v>
      </c>
      <c r="B8800" s="17">
        <v>45259</v>
      </c>
      <c r="C8800" t="s">
        <v>3925</v>
      </c>
      <c r="D8800" t="s">
        <v>3926</v>
      </c>
      <c r="E8800" t="s">
        <v>3927</v>
      </c>
      <c r="F8800" t="s">
        <v>3931</v>
      </c>
      <c r="G8800" t="s">
        <v>3877</v>
      </c>
      <c r="H8800" t="s">
        <v>3922</v>
      </c>
      <c r="I8800">
        <v>3190</v>
      </c>
      <c r="J8800" s="41">
        <v>1.1799999999999998E-2</v>
      </c>
      <c r="K8800" s="42">
        <v>37.641999999999996</v>
      </c>
      <c r="L8800" s="43">
        <v>0.63999999999999979</v>
      </c>
      <c r="M8800" s="42">
        <v>24.090879999999988</v>
      </c>
      <c r="N8800">
        <v>2</v>
      </c>
      <c r="O8800" s="43">
        <v>99</v>
      </c>
      <c r="P8800" s="42">
        <v>72</v>
      </c>
      <c r="Q8800" s="42">
        <v>16.5</v>
      </c>
      <c r="R8800" s="42">
        <v>8</v>
      </c>
    </row>
    <row r="8801" spans="1:18" x14ac:dyDescent="0.3">
      <c r="A8801" t="s">
        <v>3924</v>
      </c>
      <c r="B8801" s="17">
        <v>45260</v>
      </c>
      <c r="C8801" t="s">
        <v>3925</v>
      </c>
      <c r="D8801" t="s">
        <v>3926</v>
      </c>
      <c r="E8801" t="s">
        <v>3927</v>
      </c>
      <c r="F8801" t="s">
        <v>3931</v>
      </c>
      <c r="G8801" t="s">
        <v>3877</v>
      </c>
      <c r="H8801" t="s">
        <v>3922</v>
      </c>
      <c r="I8801">
        <v>2567</v>
      </c>
      <c r="J8801" s="41">
        <v>8.3000000000000018E-3</v>
      </c>
      <c r="K8801" s="42">
        <v>21.306100000000004</v>
      </c>
      <c r="L8801" s="43">
        <v>0.95999999999999974</v>
      </c>
      <c r="M8801" s="42">
        <v>20.453855999999998</v>
      </c>
      <c r="N8801">
        <v>3</v>
      </c>
      <c r="O8801" s="43">
        <v>156</v>
      </c>
      <c r="P8801" s="42">
        <v>40.799999999999997</v>
      </c>
      <c r="Q8801" s="42">
        <v>13.5</v>
      </c>
      <c r="R8801" s="42">
        <v>5</v>
      </c>
    </row>
    <row r="8802" spans="1:18" x14ac:dyDescent="0.3">
      <c r="A8802" t="s">
        <v>3916</v>
      </c>
      <c r="B8802" s="17">
        <v>44986</v>
      </c>
      <c r="C8802" t="s">
        <v>543</v>
      </c>
      <c r="D8802" t="s">
        <v>3928</v>
      </c>
      <c r="E8802" t="s">
        <v>3929</v>
      </c>
      <c r="F8802" t="s">
        <v>3931</v>
      </c>
      <c r="G8802" t="s">
        <v>3877</v>
      </c>
      <c r="H8802" t="s">
        <v>3922</v>
      </c>
      <c r="I8802">
        <v>1951.2000000000003</v>
      </c>
      <c r="J8802" s="41">
        <v>1.1699999999999999E-2</v>
      </c>
      <c r="K8802" s="42">
        <v>22.829039999999999</v>
      </c>
      <c r="L8802" s="43">
        <v>4.0000000000000036E-2</v>
      </c>
      <c r="M8802" s="42">
        <v>0.91316160000000079</v>
      </c>
      <c r="N8802">
        <v>2</v>
      </c>
      <c r="O8802" s="43">
        <v>62</v>
      </c>
      <c r="P8802" s="42">
        <v>19.2</v>
      </c>
      <c r="Q8802" s="42">
        <v>3</v>
      </c>
      <c r="R8802" s="42">
        <v>4</v>
      </c>
    </row>
    <row r="8803" spans="1:18" x14ac:dyDescent="0.3">
      <c r="A8803" t="s">
        <v>3916</v>
      </c>
      <c r="B8803" s="17">
        <v>44987</v>
      </c>
      <c r="C8803" t="s">
        <v>543</v>
      </c>
      <c r="D8803" t="s">
        <v>3928</v>
      </c>
      <c r="E8803" t="s">
        <v>3929</v>
      </c>
      <c r="F8803" t="s">
        <v>3931</v>
      </c>
      <c r="G8803" t="s">
        <v>3877</v>
      </c>
      <c r="H8803" t="s">
        <v>3922</v>
      </c>
      <c r="I8803">
        <v>1714.1999999999998</v>
      </c>
      <c r="J8803" s="41">
        <v>1.0000000000000004E-2</v>
      </c>
      <c r="K8803" s="42">
        <v>17.142000000000003</v>
      </c>
      <c r="L8803" s="43">
        <v>7.0000000000000076E-2</v>
      </c>
      <c r="M8803" s="42">
        <v>1.1999400000000016</v>
      </c>
      <c r="N8803">
        <v>4</v>
      </c>
      <c r="O8803" s="43">
        <v>132</v>
      </c>
      <c r="P8803" s="42">
        <v>42</v>
      </c>
      <c r="Q8803" s="42">
        <v>7.5</v>
      </c>
      <c r="R8803" s="42">
        <v>2</v>
      </c>
    </row>
    <row r="8804" spans="1:18" x14ac:dyDescent="0.3">
      <c r="A8804" t="s">
        <v>3916</v>
      </c>
      <c r="B8804" s="17">
        <v>44988</v>
      </c>
      <c r="C8804" t="s">
        <v>543</v>
      </c>
      <c r="D8804" t="s">
        <v>3928</v>
      </c>
      <c r="E8804" t="s">
        <v>3929</v>
      </c>
      <c r="F8804" t="s">
        <v>3931</v>
      </c>
      <c r="G8804" t="s">
        <v>3877</v>
      </c>
      <c r="H8804" t="s">
        <v>3922</v>
      </c>
      <c r="I8804">
        <v>1720.4</v>
      </c>
      <c r="J8804" s="41">
        <v>7.4000000000000012E-3</v>
      </c>
      <c r="K8804" s="42">
        <v>12.730960000000003</v>
      </c>
      <c r="L8804" s="43">
        <v>0.60999999999999988</v>
      </c>
      <c r="M8804" s="42">
        <v>7.7658856000000007</v>
      </c>
      <c r="N8804">
        <v>4</v>
      </c>
      <c r="O8804" s="43">
        <v>304</v>
      </c>
      <c r="P8804" s="42">
        <v>37.199999999999996</v>
      </c>
      <c r="Q8804" s="42">
        <v>1.5</v>
      </c>
      <c r="R8804" s="42">
        <v>4</v>
      </c>
    </row>
    <row r="8805" spans="1:18" x14ac:dyDescent="0.3">
      <c r="A8805" t="s">
        <v>3916</v>
      </c>
      <c r="B8805" s="17">
        <v>44989</v>
      </c>
      <c r="C8805" t="s">
        <v>543</v>
      </c>
      <c r="D8805" t="s">
        <v>3928</v>
      </c>
      <c r="E8805" t="s">
        <v>3929</v>
      </c>
      <c r="F8805" t="s">
        <v>3931</v>
      </c>
      <c r="G8805" t="s">
        <v>3877</v>
      </c>
      <c r="H8805" t="s">
        <v>3922</v>
      </c>
      <c r="I8805">
        <v>1244.8000000000002</v>
      </c>
      <c r="J8805" s="41">
        <v>1.0400000000000001E-2</v>
      </c>
      <c r="K8805" s="42">
        <v>12.945920000000003</v>
      </c>
      <c r="L8805" s="43">
        <v>0.22999999999999995</v>
      </c>
      <c r="M8805" s="42">
        <v>2.9775616</v>
      </c>
      <c r="N8805">
        <v>4</v>
      </c>
      <c r="O8805" s="43">
        <v>248</v>
      </c>
      <c r="P8805" s="42">
        <v>78</v>
      </c>
      <c r="Q8805" s="42">
        <v>3</v>
      </c>
      <c r="R8805" s="42">
        <v>4</v>
      </c>
    </row>
    <row r="8806" spans="1:18" x14ac:dyDescent="0.3">
      <c r="A8806" t="s">
        <v>3916</v>
      </c>
      <c r="B8806" s="17">
        <v>44990</v>
      </c>
      <c r="C8806" t="s">
        <v>543</v>
      </c>
      <c r="D8806" t="s">
        <v>3928</v>
      </c>
      <c r="E8806" t="s">
        <v>3929</v>
      </c>
      <c r="F8806" t="s">
        <v>3931</v>
      </c>
      <c r="G8806" t="s">
        <v>3877</v>
      </c>
      <c r="H8806" t="s">
        <v>3922</v>
      </c>
      <c r="I8806">
        <v>1460</v>
      </c>
      <c r="J8806" s="41">
        <v>9.6000000000000009E-3</v>
      </c>
      <c r="K8806" s="42">
        <v>14.016000000000002</v>
      </c>
      <c r="L8806" s="43">
        <v>0.27999999999999997</v>
      </c>
      <c r="M8806" s="42">
        <v>3.92448</v>
      </c>
      <c r="N8806">
        <v>4</v>
      </c>
      <c r="O8806" s="43">
        <v>280</v>
      </c>
      <c r="P8806" s="42">
        <v>62.4</v>
      </c>
      <c r="Q8806" s="42">
        <v>1.5</v>
      </c>
      <c r="R8806" s="42">
        <v>1</v>
      </c>
    </row>
    <row r="8807" spans="1:18" x14ac:dyDescent="0.3">
      <c r="A8807" t="s">
        <v>3916</v>
      </c>
      <c r="B8807" s="17">
        <v>44991</v>
      </c>
      <c r="C8807" t="s">
        <v>543</v>
      </c>
      <c r="D8807" t="s">
        <v>3928</v>
      </c>
      <c r="E8807" t="s">
        <v>3929</v>
      </c>
      <c r="F8807" t="s">
        <v>3931</v>
      </c>
      <c r="G8807" t="s">
        <v>3877</v>
      </c>
      <c r="H8807" t="s">
        <v>3922</v>
      </c>
      <c r="I8807">
        <v>1239.2</v>
      </c>
      <c r="J8807" s="41">
        <v>1.09E-2</v>
      </c>
      <c r="K8807" s="42">
        <v>13.50728</v>
      </c>
      <c r="L8807" s="43">
        <v>0.48999999999999977</v>
      </c>
      <c r="M8807" s="42">
        <v>6.6185671999999967</v>
      </c>
      <c r="N8807">
        <v>2</v>
      </c>
      <c r="O8807" s="43">
        <v>158</v>
      </c>
      <c r="P8807" s="42">
        <v>37.199999999999996</v>
      </c>
      <c r="Q8807" s="42">
        <v>10.5</v>
      </c>
      <c r="R8807" s="42">
        <v>3</v>
      </c>
    </row>
    <row r="8808" spans="1:18" x14ac:dyDescent="0.3">
      <c r="A8808" t="s">
        <v>3916</v>
      </c>
      <c r="B8808" s="17">
        <v>44992</v>
      </c>
      <c r="C8808" t="s">
        <v>543</v>
      </c>
      <c r="D8808" t="s">
        <v>3928</v>
      </c>
      <c r="E8808" t="s">
        <v>3929</v>
      </c>
      <c r="F8808" t="s">
        <v>3931</v>
      </c>
      <c r="G8808" t="s">
        <v>3877</v>
      </c>
      <c r="H8808" t="s">
        <v>3922</v>
      </c>
      <c r="I8808">
        <v>1896.8000000000002</v>
      </c>
      <c r="J8808" s="41">
        <v>8.3000000000000018E-3</v>
      </c>
      <c r="K8808" s="42">
        <v>15.743440000000005</v>
      </c>
      <c r="L8808" s="43">
        <v>0.03</v>
      </c>
      <c r="M8808" s="42">
        <v>0.47230320000000015</v>
      </c>
      <c r="N8808">
        <v>1</v>
      </c>
      <c r="O8808" s="43">
        <v>74</v>
      </c>
      <c r="P8808" s="42">
        <v>69.599999999999994</v>
      </c>
      <c r="Q8808" s="42">
        <v>6</v>
      </c>
      <c r="R8808" s="42">
        <v>3</v>
      </c>
    </row>
    <row r="8809" spans="1:18" x14ac:dyDescent="0.3">
      <c r="A8809" t="s">
        <v>3916</v>
      </c>
      <c r="B8809" s="17">
        <v>44993</v>
      </c>
      <c r="C8809" t="s">
        <v>543</v>
      </c>
      <c r="D8809" t="s">
        <v>3928</v>
      </c>
      <c r="E8809" t="s">
        <v>3929</v>
      </c>
      <c r="F8809" t="s">
        <v>3931</v>
      </c>
      <c r="G8809" t="s">
        <v>3877</v>
      </c>
      <c r="H8809" t="s">
        <v>3922</v>
      </c>
      <c r="I8809">
        <v>991.80000000000018</v>
      </c>
      <c r="J8809" s="41">
        <v>6.9000000000000016E-3</v>
      </c>
      <c r="K8809" s="42">
        <v>6.8434200000000027</v>
      </c>
      <c r="L8809" s="43">
        <v>0.18000000000000005</v>
      </c>
      <c r="M8809" s="42">
        <v>1.2318156000000009</v>
      </c>
      <c r="N8809">
        <v>2</v>
      </c>
      <c r="O8809" s="43">
        <v>100</v>
      </c>
      <c r="P8809" s="42">
        <v>32.4</v>
      </c>
      <c r="Q8809" s="42">
        <v>0</v>
      </c>
      <c r="R8809" s="42">
        <v>3</v>
      </c>
    </row>
    <row r="8810" spans="1:18" x14ac:dyDescent="0.3">
      <c r="A8810" t="s">
        <v>3916</v>
      </c>
      <c r="B8810" s="17">
        <v>44994</v>
      </c>
      <c r="C8810" t="s">
        <v>543</v>
      </c>
      <c r="D8810" t="s">
        <v>3928</v>
      </c>
      <c r="E8810" t="s">
        <v>3929</v>
      </c>
      <c r="F8810" t="s">
        <v>3931</v>
      </c>
      <c r="G8810" t="s">
        <v>3877</v>
      </c>
      <c r="H8810" t="s">
        <v>3922</v>
      </c>
      <c r="I8810">
        <v>2043.8000000000002</v>
      </c>
      <c r="J8810" s="41">
        <v>6.199999999999998E-3</v>
      </c>
      <c r="K8810" s="42">
        <v>12.671559999999998</v>
      </c>
      <c r="L8810" s="43">
        <v>0.63999999999999979</v>
      </c>
      <c r="M8810" s="42">
        <v>8.1097983999999954</v>
      </c>
      <c r="N8810">
        <v>1</v>
      </c>
      <c r="O8810" s="43">
        <v>64</v>
      </c>
      <c r="P8810" s="42">
        <v>22.8</v>
      </c>
      <c r="Q8810" s="42">
        <v>6</v>
      </c>
      <c r="R8810" s="42">
        <v>2</v>
      </c>
    </row>
    <row r="8811" spans="1:18" x14ac:dyDescent="0.3">
      <c r="A8811" t="s">
        <v>3916</v>
      </c>
      <c r="B8811" s="17">
        <v>44995</v>
      </c>
      <c r="C8811" t="s">
        <v>543</v>
      </c>
      <c r="D8811" t="s">
        <v>3928</v>
      </c>
      <c r="E8811" t="s">
        <v>3929</v>
      </c>
      <c r="F8811" t="s">
        <v>3931</v>
      </c>
      <c r="G8811" t="s">
        <v>3877</v>
      </c>
      <c r="H8811" t="s">
        <v>3922</v>
      </c>
      <c r="I8811">
        <v>2028</v>
      </c>
      <c r="J8811" s="41">
        <v>1.2499999999999999E-2</v>
      </c>
      <c r="K8811" s="42">
        <v>25.349999999999998</v>
      </c>
      <c r="L8811" s="43">
        <v>0.67999999999999983</v>
      </c>
      <c r="M8811" s="42">
        <v>17.237999999999992</v>
      </c>
      <c r="N8811">
        <v>2</v>
      </c>
      <c r="O8811" s="43">
        <v>102</v>
      </c>
      <c r="P8811" s="42">
        <v>67.2</v>
      </c>
      <c r="Q8811" s="42">
        <v>6</v>
      </c>
      <c r="R8811" s="42">
        <v>5</v>
      </c>
    </row>
    <row r="8812" spans="1:18" x14ac:dyDescent="0.3">
      <c r="A8812" t="s">
        <v>3916</v>
      </c>
      <c r="B8812" s="17">
        <v>44996</v>
      </c>
      <c r="C8812" t="s">
        <v>543</v>
      </c>
      <c r="D8812" t="s">
        <v>3928</v>
      </c>
      <c r="E8812" t="s">
        <v>3929</v>
      </c>
      <c r="F8812" t="s">
        <v>3931</v>
      </c>
      <c r="G8812" t="s">
        <v>3877</v>
      </c>
      <c r="H8812" t="s">
        <v>3922</v>
      </c>
      <c r="I8812">
        <v>1205.2</v>
      </c>
      <c r="J8812" s="41">
        <v>1.1200000000000002E-2</v>
      </c>
      <c r="K8812" s="42">
        <v>13.498240000000003</v>
      </c>
      <c r="L8812" s="43">
        <v>0.54999999999999982</v>
      </c>
      <c r="M8812" s="42">
        <v>7.4240319999999995</v>
      </c>
      <c r="N8812">
        <v>3</v>
      </c>
      <c r="O8812" s="43">
        <v>135</v>
      </c>
      <c r="P8812" s="42">
        <v>74.399999999999991</v>
      </c>
      <c r="Q8812" s="42">
        <v>15</v>
      </c>
      <c r="R8812" s="42">
        <v>2</v>
      </c>
    </row>
    <row r="8813" spans="1:18" x14ac:dyDescent="0.3">
      <c r="A8813" t="s">
        <v>3916</v>
      </c>
      <c r="B8813" s="17">
        <v>44997</v>
      </c>
      <c r="C8813" t="s">
        <v>543</v>
      </c>
      <c r="D8813" t="s">
        <v>3928</v>
      </c>
      <c r="E8813" t="s">
        <v>3929</v>
      </c>
      <c r="F8813" t="s">
        <v>3931</v>
      </c>
      <c r="G8813" t="s">
        <v>3877</v>
      </c>
      <c r="H8813" t="s">
        <v>3922</v>
      </c>
      <c r="I8813">
        <v>1671.4</v>
      </c>
      <c r="J8813" s="41">
        <v>1.03E-2</v>
      </c>
      <c r="K8813" s="42">
        <v>17.215420000000002</v>
      </c>
      <c r="L8813" s="43">
        <v>0.43999999999999984</v>
      </c>
      <c r="M8813" s="42">
        <v>7.574784799999998</v>
      </c>
      <c r="N8813">
        <v>3</v>
      </c>
      <c r="O8813" s="43">
        <v>168</v>
      </c>
      <c r="P8813" s="42">
        <v>13.2</v>
      </c>
      <c r="Q8813" s="42">
        <v>12</v>
      </c>
      <c r="R8813" s="42">
        <v>3</v>
      </c>
    </row>
    <row r="8814" spans="1:18" x14ac:dyDescent="0.3">
      <c r="A8814" t="s">
        <v>3916</v>
      </c>
      <c r="B8814" s="17">
        <v>44998</v>
      </c>
      <c r="C8814" t="s">
        <v>543</v>
      </c>
      <c r="D8814" t="s">
        <v>3928</v>
      </c>
      <c r="E8814" t="s">
        <v>3929</v>
      </c>
      <c r="F8814" t="s">
        <v>3931</v>
      </c>
      <c r="G8814" t="s">
        <v>3877</v>
      </c>
      <c r="H8814" t="s">
        <v>3922</v>
      </c>
      <c r="I8814">
        <v>1508.2</v>
      </c>
      <c r="J8814" s="41">
        <v>1.3600000000000001E-2</v>
      </c>
      <c r="K8814" s="42">
        <v>20.511520000000001</v>
      </c>
      <c r="L8814" s="43">
        <v>0.72999999999999976</v>
      </c>
      <c r="M8814" s="42">
        <v>14.973409599999997</v>
      </c>
      <c r="N8814">
        <v>4</v>
      </c>
      <c r="O8814" s="43">
        <v>124</v>
      </c>
      <c r="P8814" s="42">
        <v>56.4</v>
      </c>
      <c r="Q8814" s="42">
        <v>9</v>
      </c>
      <c r="R8814" s="42">
        <v>5</v>
      </c>
    </row>
    <row r="8815" spans="1:18" x14ac:dyDescent="0.3">
      <c r="A8815" t="s">
        <v>3916</v>
      </c>
      <c r="B8815" s="17">
        <v>44999</v>
      </c>
      <c r="C8815" t="s">
        <v>543</v>
      </c>
      <c r="D8815" t="s">
        <v>3928</v>
      </c>
      <c r="E8815" t="s">
        <v>3929</v>
      </c>
      <c r="F8815" t="s">
        <v>3931</v>
      </c>
      <c r="G8815" t="s">
        <v>3877</v>
      </c>
      <c r="H8815" t="s">
        <v>3922</v>
      </c>
      <c r="I8815">
        <v>1466</v>
      </c>
      <c r="J8815" s="41">
        <v>1.4100000000000001E-2</v>
      </c>
      <c r="K8815" s="42">
        <v>20.6706</v>
      </c>
      <c r="L8815" s="43">
        <v>0.72999999999999987</v>
      </c>
      <c r="M8815" s="42">
        <v>15.089537999999997</v>
      </c>
      <c r="N8815">
        <v>0</v>
      </c>
      <c r="O8815" s="43">
        <v>0</v>
      </c>
      <c r="P8815" s="42">
        <v>22.8</v>
      </c>
      <c r="Q8815" s="42">
        <v>7.5</v>
      </c>
      <c r="R8815" s="42">
        <v>2</v>
      </c>
    </row>
    <row r="8816" spans="1:18" x14ac:dyDescent="0.3">
      <c r="A8816" t="s">
        <v>3916</v>
      </c>
      <c r="B8816" s="17">
        <v>45000</v>
      </c>
      <c r="C8816" t="s">
        <v>543</v>
      </c>
      <c r="D8816" t="s">
        <v>3928</v>
      </c>
      <c r="E8816" t="s">
        <v>3929</v>
      </c>
      <c r="F8816" t="s">
        <v>3931</v>
      </c>
      <c r="G8816" t="s">
        <v>3877</v>
      </c>
      <c r="H8816" t="s">
        <v>3922</v>
      </c>
      <c r="I8816">
        <v>1823.4</v>
      </c>
      <c r="J8816" s="41">
        <v>6.8000000000000014E-3</v>
      </c>
      <c r="K8816" s="42">
        <v>12.399120000000003</v>
      </c>
      <c r="L8816" s="43">
        <v>0.28999999999999992</v>
      </c>
      <c r="M8816" s="42">
        <v>3.5957447999999999</v>
      </c>
      <c r="N8816">
        <v>0</v>
      </c>
      <c r="O8816" s="43">
        <v>0</v>
      </c>
      <c r="P8816" s="42">
        <v>22.8</v>
      </c>
      <c r="Q8816" s="42">
        <v>4.5</v>
      </c>
      <c r="R8816" s="42">
        <v>4</v>
      </c>
    </row>
    <row r="8817" spans="1:18" x14ac:dyDescent="0.3">
      <c r="A8817" t="s">
        <v>3916</v>
      </c>
      <c r="B8817" s="17">
        <v>45001</v>
      </c>
      <c r="C8817" t="s">
        <v>543</v>
      </c>
      <c r="D8817" t="s">
        <v>3928</v>
      </c>
      <c r="E8817" t="s">
        <v>3929</v>
      </c>
      <c r="F8817" t="s">
        <v>3931</v>
      </c>
      <c r="G8817" t="s">
        <v>3877</v>
      </c>
      <c r="H8817" t="s">
        <v>3922</v>
      </c>
      <c r="I8817">
        <v>2329.2000000000003</v>
      </c>
      <c r="J8817" s="41">
        <v>8.3000000000000018E-3</v>
      </c>
      <c r="K8817" s="42">
        <v>19.332360000000005</v>
      </c>
      <c r="L8817" s="43">
        <v>0.08</v>
      </c>
      <c r="M8817" s="42">
        <v>1.5465888000000003</v>
      </c>
      <c r="N8817">
        <v>4</v>
      </c>
      <c r="O8817" s="43">
        <v>308</v>
      </c>
      <c r="P8817" s="42">
        <v>73.2</v>
      </c>
      <c r="Q8817" s="42">
        <v>3</v>
      </c>
      <c r="R8817" s="42">
        <v>6</v>
      </c>
    </row>
    <row r="8818" spans="1:18" x14ac:dyDescent="0.3">
      <c r="A8818" t="s">
        <v>3916</v>
      </c>
      <c r="B8818" s="17">
        <v>45002</v>
      </c>
      <c r="C8818" t="s">
        <v>543</v>
      </c>
      <c r="D8818" t="s">
        <v>3928</v>
      </c>
      <c r="E8818" t="s">
        <v>3929</v>
      </c>
      <c r="F8818" t="s">
        <v>3931</v>
      </c>
      <c r="G8818" t="s">
        <v>3877</v>
      </c>
      <c r="H8818" t="s">
        <v>3922</v>
      </c>
      <c r="I8818">
        <v>1534.4</v>
      </c>
      <c r="J8818" s="41">
        <v>9.7000000000000038E-3</v>
      </c>
      <c r="K8818" s="42">
        <v>14.883680000000007</v>
      </c>
      <c r="L8818" s="43">
        <v>0.30999999999999994</v>
      </c>
      <c r="M8818" s="42">
        <v>4.6139408000000017</v>
      </c>
      <c r="N8818">
        <v>0</v>
      </c>
      <c r="O8818" s="43">
        <v>0</v>
      </c>
      <c r="P8818" s="42">
        <v>56.4</v>
      </c>
      <c r="Q8818" s="42">
        <v>9</v>
      </c>
      <c r="R8818" s="42">
        <v>3</v>
      </c>
    </row>
    <row r="8819" spans="1:18" x14ac:dyDescent="0.3">
      <c r="A8819" t="s">
        <v>3916</v>
      </c>
      <c r="B8819" s="17">
        <v>45003</v>
      </c>
      <c r="C8819" t="s">
        <v>543</v>
      </c>
      <c r="D8819" t="s">
        <v>3928</v>
      </c>
      <c r="E8819" t="s">
        <v>3929</v>
      </c>
      <c r="F8819" t="s">
        <v>3931</v>
      </c>
      <c r="G8819" t="s">
        <v>3877</v>
      </c>
      <c r="H8819" t="s">
        <v>3922</v>
      </c>
      <c r="I8819">
        <v>1473.2</v>
      </c>
      <c r="J8819" s="41">
        <v>9.2999999999999992E-3</v>
      </c>
      <c r="K8819" s="42">
        <v>13.700759999999999</v>
      </c>
      <c r="L8819" s="43">
        <v>0.22999999999999995</v>
      </c>
      <c r="M8819" s="42">
        <v>3.1511747999999993</v>
      </c>
      <c r="N8819">
        <v>0</v>
      </c>
      <c r="O8819" s="43">
        <v>0</v>
      </c>
      <c r="P8819" s="42">
        <v>51.6</v>
      </c>
      <c r="Q8819" s="42">
        <v>12</v>
      </c>
      <c r="R8819" s="42">
        <v>1</v>
      </c>
    </row>
    <row r="8820" spans="1:18" x14ac:dyDescent="0.3">
      <c r="A8820" t="s">
        <v>3916</v>
      </c>
      <c r="B8820" s="17">
        <v>45004</v>
      </c>
      <c r="C8820" t="s">
        <v>543</v>
      </c>
      <c r="D8820" t="s">
        <v>3928</v>
      </c>
      <c r="E8820" t="s">
        <v>3929</v>
      </c>
      <c r="F8820" t="s">
        <v>3931</v>
      </c>
      <c r="G8820" t="s">
        <v>3877</v>
      </c>
      <c r="H8820" t="s">
        <v>3922</v>
      </c>
      <c r="I8820">
        <v>1722.2</v>
      </c>
      <c r="J8820" s="41">
        <v>7.1999999999999972E-3</v>
      </c>
      <c r="K8820" s="42">
        <v>12.399839999999996</v>
      </c>
      <c r="L8820" s="43">
        <v>0.55999999999999983</v>
      </c>
      <c r="M8820" s="42">
        <v>6.9439103999999956</v>
      </c>
      <c r="N8820">
        <v>4</v>
      </c>
      <c r="O8820" s="43">
        <v>268</v>
      </c>
      <c r="P8820" s="42">
        <v>32.4</v>
      </c>
      <c r="Q8820" s="42">
        <v>16.5</v>
      </c>
      <c r="R8820" s="42">
        <v>1</v>
      </c>
    </row>
    <row r="8821" spans="1:18" x14ac:dyDescent="0.3">
      <c r="A8821" t="s">
        <v>3916</v>
      </c>
      <c r="B8821" s="17">
        <v>45005</v>
      </c>
      <c r="C8821" t="s">
        <v>543</v>
      </c>
      <c r="D8821" t="s">
        <v>3928</v>
      </c>
      <c r="E8821" t="s">
        <v>3929</v>
      </c>
      <c r="F8821" t="s">
        <v>3931</v>
      </c>
      <c r="G8821" t="s">
        <v>3877</v>
      </c>
      <c r="H8821" t="s">
        <v>3922</v>
      </c>
      <c r="I8821">
        <v>1804.4</v>
      </c>
      <c r="J8821" s="41">
        <v>6.1000000000000004E-3</v>
      </c>
      <c r="K8821" s="42">
        <v>11.00684</v>
      </c>
      <c r="L8821" s="43">
        <v>0.74999999999999989</v>
      </c>
      <c r="M8821" s="42">
        <v>8.2551299999999994</v>
      </c>
      <c r="N8821">
        <v>0</v>
      </c>
      <c r="O8821" s="43">
        <v>0</v>
      </c>
      <c r="P8821" s="42">
        <v>72</v>
      </c>
      <c r="Q8821" s="42">
        <v>10.5</v>
      </c>
      <c r="R8821" s="42">
        <v>5</v>
      </c>
    </row>
    <row r="8822" spans="1:18" x14ac:dyDescent="0.3">
      <c r="A8822" t="s">
        <v>3916</v>
      </c>
      <c r="B8822" s="17">
        <v>45006</v>
      </c>
      <c r="C8822" t="s">
        <v>543</v>
      </c>
      <c r="D8822" t="s">
        <v>3928</v>
      </c>
      <c r="E8822" t="s">
        <v>3929</v>
      </c>
      <c r="F8822" t="s">
        <v>3931</v>
      </c>
      <c r="G8822" t="s">
        <v>3877</v>
      </c>
      <c r="H8822" t="s">
        <v>3922</v>
      </c>
      <c r="I8822">
        <v>1714.8000000000002</v>
      </c>
      <c r="J8822" s="41">
        <v>1.04E-2</v>
      </c>
      <c r="K8822" s="42">
        <v>17.833920000000003</v>
      </c>
      <c r="L8822" s="43">
        <v>0.99999999999999989</v>
      </c>
      <c r="M8822" s="42">
        <v>17.833919999999999</v>
      </c>
      <c r="N8822">
        <v>3</v>
      </c>
      <c r="O8822" s="43">
        <v>96</v>
      </c>
      <c r="P8822" s="42">
        <v>42</v>
      </c>
      <c r="Q8822" s="42">
        <v>6</v>
      </c>
      <c r="R8822" s="42">
        <v>0</v>
      </c>
    </row>
    <row r="8823" spans="1:18" x14ac:dyDescent="0.3">
      <c r="A8823" t="s">
        <v>3916</v>
      </c>
      <c r="B8823" s="17">
        <v>45007</v>
      </c>
      <c r="C8823" t="s">
        <v>543</v>
      </c>
      <c r="D8823" t="s">
        <v>3928</v>
      </c>
      <c r="E8823" t="s">
        <v>3929</v>
      </c>
      <c r="F8823" t="s">
        <v>3931</v>
      </c>
      <c r="G8823" t="s">
        <v>3877</v>
      </c>
      <c r="H8823" t="s">
        <v>3922</v>
      </c>
      <c r="I8823">
        <v>2092.2000000000003</v>
      </c>
      <c r="J8823" s="41">
        <v>8.2000000000000007E-3</v>
      </c>
      <c r="K8823" s="42">
        <v>17.156040000000004</v>
      </c>
      <c r="L8823" s="43">
        <v>0.5299999999999998</v>
      </c>
      <c r="M8823" s="42">
        <v>9.0927011999999987</v>
      </c>
      <c r="N8823">
        <v>5</v>
      </c>
      <c r="O8823" s="43">
        <v>275</v>
      </c>
      <c r="P8823" s="42">
        <v>22.8</v>
      </c>
      <c r="Q8823" s="42">
        <v>1.5</v>
      </c>
      <c r="R8823" s="42">
        <v>1</v>
      </c>
    </row>
    <row r="8824" spans="1:18" x14ac:dyDescent="0.3">
      <c r="A8824" t="s">
        <v>3916</v>
      </c>
      <c r="B8824" s="17">
        <v>45008</v>
      </c>
      <c r="C8824" t="s">
        <v>543</v>
      </c>
      <c r="D8824" t="s">
        <v>3928</v>
      </c>
      <c r="E8824" t="s">
        <v>3929</v>
      </c>
      <c r="F8824" t="s">
        <v>3931</v>
      </c>
      <c r="G8824" t="s">
        <v>3877</v>
      </c>
      <c r="H8824" t="s">
        <v>3922</v>
      </c>
      <c r="I8824">
        <v>2327.6</v>
      </c>
      <c r="J8824" s="41">
        <v>8.0000000000000019E-3</v>
      </c>
      <c r="K8824" s="42">
        <v>18.620800000000003</v>
      </c>
      <c r="L8824" s="43">
        <v>0.67999999999999983</v>
      </c>
      <c r="M8824" s="42">
        <v>12.662143999999998</v>
      </c>
      <c r="N8824">
        <v>2</v>
      </c>
      <c r="O8824" s="43">
        <v>144</v>
      </c>
      <c r="P8824" s="42">
        <v>73.2</v>
      </c>
      <c r="Q8824" s="42">
        <v>15</v>
      </c>
      <c r="R8824" s="42">
        <v>3</v>
      </c>
    </row>
    <row r="8825" spans="1:18" x14ac:dyDescent="0.3">
      <c r="A8825" t="s">
        <v>3916</v>
      </c>
      <c r="B8825" s="17">
        <v>45009</v>
      </c>
      <c r="C8825" t="s">
        <v>543</v>
      </c>
      <c r="D8825" t="s">
        <v>3928</v>
      </c>
      <c r="E8825" t="s">
        <v>3929</v>
      </c>
      <c r="F8825" t="s">
        <v>3931</v>
      </c>
      <c r="G8825" t="s">
        <v>3877</v>
      </c>
      <c r="H8825" t="s">
        <v>3922</v>
      </c>
      <c r="I8825">
        <v>1259</v>
      </c>
      <c r="J8825" s="41">
        <v>6.6000000000000017E-3</v>
      </c>
      <c r="K8825" s="42">
        <v>8.3094000000000019</v>
      </c>
      <c r="L8825" s="43">
        <v>0.10000000000000003</v>
      </c>
      <c r="M8825" s="42">
        <v>0.83094000000000046</v>
      </c>
      <c r="N8825">
        <v>3</v>
      </c>
      <c r="O8825" s="43">
        <v>117</v>
      </c>
      <c r="P8825" s="42">
        <v>50.4</v>
      </c>
      <c r="Q8825" s="42">
        <v>9</v>
      </c>
      <c r="R8825" s="42">
        <v>7</v>
      </c>
    </row>
    <row r="8826" spans="1:18" x14ac:dyDescent="0.3">
      <c r="A8826" t="s">
        <v>3916</v>
      </c>
      <c r="B8826" s="17">
        <v>45010</v>
      </c>
      <c r="C8826" t="s">
        <v>543</v>
      </c>
      <c r="D8826" t="s">
        <v>3928</v>
      </c>
      <c r="E8826" t="s">
        <v>3929</v>
      </c>
      <c r="F8826" t="s">
        <v>3931</v>
      </c>
      <c r="G8826" t="s">
        <v>3877</v>
      </c>
      <c r="H8826" t="s">
        <v>3922</v>
      </c>
      <c r="I8826">
        <v>1692.6000000000001</v>
      </c>
      <c r="J8826" s="41">
        <v>7.000000000000001E-3</v>
      </c>
      <c r="K8826" s="42">
        <v>11.848200000000002</v>
      </c>
      <c r="L8826" s="43">
        <v>1.1399999999999997</v>
      </c>
      <c r="M8826" s="42">
        <v>13.506947999999998</v>
      </c>
      <c r="N8826">
        <v>5</v>
      </c>
      <c r="O8826" s="43">
        <v>155</v>
      </c>
      <c r="P8826" s="42">
        <v>40.799999999999997</v>
      </c>
      <c r="Q8826" s="42">
        <v>4.5</v>
      </c>
      <c r="R8826" s="42">
        <v>4</v>
      </c>
    </row>
    <row r="8827" spans="1:18" x14ac:dyDescent="0.3">
      <c r="A8827" t="s">
        <v>3916</v>
      </c>
      <c r="B8827" s="17">
        <v>45011</v>
      </c>
      <c r="C8827" t="s">
        <v>543</v>
      </c>
      <c r="D8827" t="s">
        <v>3928</v>
      </c>
      <c r="E8827" t="s">
        <v>3929</v>
      </c>
      <c r="F8827" t="s">
        <v>3931</v>
      </c>
      <c r="G8827" t="s">
        <v>3877</v>
      </c>
      <c r="H8827" t="s">
        <v>3922</v>
      </c>
      <c r="I8827">
        <v>1846.2000000000003</v>
      </c>
      <c r="J8827" s="41">
        <v>7.6000000000000017E-3</v>
      </c>
      <c r="K8827" s="42">
        <v>14.031120000000005</v>
      </c>
      <c r="L8827" s="43">
        <v>1.0099999999999998</v>
      </c>
      <c r="M8827" s="42">
        <v>14.171431200000002</v>
      </c>
      <c r="N8827">
        <v>2</v>
      </c>
      <c r="O8827" s="43">
        <v>92</v>
      </c>
      <c r="P8827" s="42">
        <v>69.599999999999994</v>
      </c>
      <c r="Q8827" s="42">
        <v>16.5</v>
      </c>
      <c r="R8827" s="42">
        <v>2</v>
      </c>
    </row>
    <row r="8828" spans="1:18" x14ac:dyDescent="0.3">
      <c r="A8828" t="s">
        <v>3916</v>
      </c>
      <c r="B8828" s="17">
        <v>45012</v>
      </c>
      <c r="C8828" t="s">
        <v>543</v>
      </c>
      <c r="D8828" t="s">
        <v>3928</v>
      </c>
      <c r="E8828" t="s">
        <v>3929</v>
      </c>
      <c r="F8828" t="s">
        <v>3931</v>
      </c>
      <c r="G8828" t="s">
        <v>3877</v>
      </c>
      <c r="H8828" t="s">
        <v>3922</v>
      </c>
      <c r="I8828">
        <v>1386.2</v>
      </c>
      <c r="J8828" s="41">
        <v>8.6999999999999994E-3</v>
      </c>
      <c r="K8828" s="42">
        <v>12.059939999999999</v>
      </c>
      <c r="L8828" s="43">
        <v>0.63999999999999979</v>
      </c>
      <c r="M8828" s="42">
        <v>7.718361599999997</v>
      </c>
      <c r="N8828">
        <v>1</v>
      </c>
      <c r="O8828" s="43">
        <v>54</v>
      </c>
      <c r="P8828" s="42">
        <v>19.2</v>
      </c>
      <c r="Q8828" s="42">
        <v>4.5</v>
      </c>
      <c r="R8828" s="42">
        <v>2</v>
      </c>
    </row>
    <row r="8829" spans="1:18" x14ac:dyDescent="0.3">
      <c r="A8829" t="s">
        <v>3916</v>
      </c>
      <c r="B8829" s="17">
        <v>45013</v>
      </c>
      <c r="C8829" t="s">
        <v>543</v>
      </c>
      <c r="D8829" t="s">
        <v>3928</v>
      </c>
      <c r="E8829" t="s">
        <v>3929</v>
      </c>
      <c r="F8829" t="s">
        <v>3931</v>
      </c>
      <c r="G8829" t="s">
        <v>3877</v>
      </c>
      <c r="H8829" t="s">
        <v>3922</v>
      </c>
      <c r="I8829">
        <v>1189.2</v>
      </c>
      <c r="J8829" s="41">
        <v>8.7999999999999988E-3</v>
      </c>
      <c r="K8829" s="42">
        <v>10.46496</v>
      </c>
      <c r="L8829" s="43">
        <v>0.92999999999999983</v>
      </c>
      <c r="M8829" s="42">
        <v>9.732412799999997</v>
      </c>
      <c r="N8829">
        <v>3</v>
      </c>
      <c r="O8829" s="43">
        <v>225</v>
      </c>
      <c r="P8829" s="42">
        <v>57.599999999999994</v>
      </c>
      <c r="Q8829" s="42">
        <v>10.5</v>
      </c>
      <c r="R8829" s="42">
        <v>2</v>
      </c>
    </row>
    <row r="8830" spans="1:18" x14ac:dyDescent="0.3">
      <c r="A8830" t="s">
        <v>3916</v>
      </c>
      <c r="B8830" s="17">
        <v>45014</v>
      </c>
      <c r="C8830" t="s">
        <v>543</v>
      </c>
      <c r="D8830" t="s">
        <v>3928</v>
      </c>
      <c r="E8830" t="s">
        <v>3929</v>
      </c>
      <c r="F8830" t="s">
        <v>3931</v>
      </c>
      <c r="G8830" t="s">
        <v>3877</v>
      </c>
      <c r="H8830" t="s">
        <v>3922</v>
      </c>
      <c r="I8830">
        <v>1984.4</v>
      </c>
      <c r="J8830" s="41">
        <v>7.2000000000000024E-3</v>
      </c>
      <c r="K8830" s="42">
        <v>14.287680000000005</v>
      </c>
      <c r="L8830" s="43">
        <v>0.12000000000000004</v>
      </c>
      <c r="M8830" s="42">
        <v>1.7145216000000012</v>
      </c>
      <c r="N8830">
        <v>1</v>
      </c>
      <c r="O8830" s="43">
        <v>63</v>
      </c>
      <c r="P8830" s="42">
        <v>18</v>
      </c>
      <c r="Q8830" s="42">
        <v>13.5</v>
      </c>
      <c r="R8830" s="42">
        <v>2</v>
      </c>
    </row>
    <row r="8831" spans="1:18" x14ac:dyDescent="0.3">
      <c r="A8831" t="s">
        <v>3916</v>
      </c>
      <c r="B8831" s="17">
        <v>45015</v>
      </c>
      <c r="C8831" t="s">
        <v>543</v>
      </c>
      <c r="D8831" t="s">
        <v>3928</v>
      </c>
      <c r="E8831" t="s">
        <v>3929</v>
      </c>
      <c r="F8831" t="s">
        <v>3931</v>
      </c>
      <c r="G8831" t="s">
        <v>3877</v>
      </c>
      <c r="H8831" t="s">
        <v>3922</v>
      </c>
      <c r="I8831">
        <v>1340.8000000000002</v>
      </c>
      <c r="J8831" s="41">
        <v>1.1700000000000004E-2</v>
      </c>
      <c r="K8831" s="42">
        <v>15.687360000000007</v>
      </c>
      <c r="L8831" s="43">
        <v>0.48999999999999977</v>
      </c>
      <c r="M8831" s="42">
        <v>7.6868064</v>
      </c>
      <c r="N8831">
        <v>2</v>
      </c>
      <c r="O8831" s="43">
        <v>104</v>
      </c>
      <c r="P8831" s="42">
        <v>43.199999999999996</v>
      </c>
      <c r="Q8831" s="42">
        <v>16.5</v>
      </c>
      <c r="R8831" s="42">
        <v>2</v>
      </c>
    </row>
    <row r="8832" spans="1:18" x14ac:dyDescent="0.3">
      <c r="A8832" t="s">
        <v>3916</v>
      </c>
      <c r="B8832" s="17">
        <v>45016</v>
      </c>
      <c r="C8832" t="s">
        <v>543</v>
      </c>
      <c r="D8832" t="s">
        <v>3928</v>
      </c>
      <c r="E8832" t="s">
        <v>3929</v>
      </c>
      <c r="F8832" t="s">
        <v>3931</v>
      </c>
      <c r="G8832" t="s">
        <v>3877</v>
      </c>
      <c r="H8832" t="s">
        <v>3922</v>
      </c>
      <c r="I8832">
        <v>2006.8000000000002</v>
      </c>
      <c r="J8832" s="41">
        <v>6.7999999999999988E-3</v>
      </c>
      <c r="K8832" s="42">
        <v>13.646239999999999</v>
      </c>
      <c r="L8832" s="43">
        <v>0.67999999999999983</v>
      </c>
      <c r="M8832" s="42">
        <v>9.2794431999999976</v>
      </c>
      <c r="N8832">
        <v>1</v>
      </c>
      <c r="O8832" s="43">
        <v>46</v>
      </c>
      <c r="P8832" s="42">
        <v>64.8</v>
      </c>
      <c r="Q8832" s="42">
        <v>3</v>
      </c>
      <c r="R8832" s="42">
        <v>2</v>
      </c>
    </row>
    <row r="8833" spans="1:18" x14ac:dyDescent="0.3">
      <c r="A8833" t="s">
        <v>3916</v>
      </c>
      <c r="B8833" s="17">
        <v>45017</v>
      </c>
      <c r="C8833" t="s">
        <v>543</v>
      </c>
      <c r="D8833" t="s">
        <v>3928</v>
      </c>
      <c r="E8833" t="s">
        <v>3929</v>
      </c>
      <c r="F8833" t="s">
        <v>3931</v>
      </c>
      <c r="G8833" t="s">
        <v>3877</v>
      </c>
      <c r="H8833" t="s">
        <v>3922</v>
      </c>
      <c r="I8833">
        <v>1960.6</v>
      </c>
      <c r="J8833" s="41">
        <v>7.4000000000000012E-3</v>
      </c>
      <c r="K8833" s="42">
        <v>14.508440000000002</v>
      </c>
      <c r="L8833" s="43">
        <v>0.66999999999999982</v>
      </c>
      <c r="M8833" s="42">
        <v>9.7206547999999984</v>
      </c>
      <c r="N8833">
        <v>0</v>
      </c>
      <c r="O8833" s="43">
        <v>0</v>
      </c>
      <c r="P8833" s="42">
        <v>55.199999999999996</v>
      </c>
      <c r="Q8833" s="42">
        <v>1.5</v>
      </c>
      <c r="R8833" s="42">
        <v>3</v>
      </c>
    </row>
    <row r="8834" spans="1:18" x14ac:dyDescent="0.3">
      <c r="A8834" t="s">
        <v>3916</v>
      </c>
      <c r="B8834" s="17">
        <v>45018</v>
      </c>
      <c r="C8834" t="s">
        <v>543</v>
      </c>
      <c r="D8834" t="s">
        <v>3928</v>
      </c>
      <c r="E8834" t="s">
        <v>3929</v>
      </c>
      <c r="F8834" t="s">
        <v>3931</v>
      </c>
      <c r="G8834" t="s">
        <v>3877</v>
      </c>
      <c r="H8834" t="s">
        <v>3922</v>
      </c>
      <c r="I8834">
        <v>2002.2000000000003</v>
      </c>
      <c r="J8834" s="41">
        <v>1.1900000000000001E-2</v>
      </c>
      <c r="K8834" s="42">
        <v>23.826180000000004</v>
      </c>
      <c r="L8834" s="43">
        <v>0.82999999999999963</v>
      </c>
      <c r="M8834" s="42">
        <v>19.775729399999996</v>
      </c>
      <c r="N8834">
        <v>2</v>
      </c>
      <c r="O8834" s="43">
        <v>132</v>
      </c>
      <c r="P8834" s="42">
        <v>62.4</v>
      </c>
      <c r="Q8834" s="42">
        <v>6</v>
      </c>
      <c r="R8834" s="42">
        <v>2</v>
      </c>
    </row>
    <row r="8835" spans="1:18" x14ac:dyDescent="0.3">
      <c r="A8835" t="s">
        <v>3916</v>
      </c>
      <c r="B8835" s="17">
        <v>45019</v>
      </c>
      <c r="C8835" t="s">
        <v>543</v>
      </c>
      <c r="D8835" t="s">
        <v>3928</v>
      </c>
      <c r="E8835" t="s">
        <v>3929</v>
      </c>
      <c r="F8835" t="s">
        <v>3931</v>
      </c>
      <c r="G8835" t="s">
        <v>3877</v>
      </c>
      <c r="H8835" t="s">
        <v>3922</v>
      </c>
      <c r="I8835">
        <v>2464.2000000000003</v>
      </c>
      <c r="J8835" s="41">
        <v>7.9000000000000008E-3</v>
      </c>
      <c r="K8835" s="42">
        <v>19.467180000000003</v>
      </c>
      <c r="L8835" s="43">
        <v>0.76999999999999968</v>
      </c>
      <c r="M8835" s="42">
        <v>14.989728599999996</v>
      </c>
      <c r="N8835">
        <v>5</v>
      </c>
      <c r="O8835" s="43">
        <v>350</v>
      </c>
      <c r="P8835" s="42">
        <v>66</v>
      </c>
      <c r="Q8835" s="42">
        <v>7.5</v>
      </c>
      <c r="R8835" s="42">
        <v>2</v>
      </c>
    </row>
    <row r="8836" spans="1:18" x14ac:dyDescent="0.3">
      <c r="A8836" t="s">
        <v>3916</v>
      </c>
      <c r="B8836" s="17">
        <v>45020</v>
      </c>
      <c r="C8836" t="s">
        <v>543</v>
      </c>
      <c r="D8836" t="s">
        <v>3928</v>
      </c>
      <c r="E8836" t="s">
        <v>3929</v>
      </c>
      <c r="F8836" t="s">
        <v>3931</v>
      </c>
      <c r="G8836" t="s">
        <v>3877</v>
      </c>
      <c r="H8836" t="s">
        <v>3922</v>
      </c>
      <c r="I8836">
        <v>2002.6</v>
      </c>
      <c r="J8836" s="41">
        <v>1.0199999999999999E-2</v>
      </c>
      <c r="K8836" s="42">
        <v>20.426519999999996</v>
      </c>
      <c r="L8836" s="43">
        <v>0.98999999999999988</v>
      </c>
      <c r="M8836" s="42">
        <v>20.222254799999995</v>
      </c>
      <c r="N8836">
        <v>0</v>
      </c>
      <c r="O8836" s="43">
        <v>0</v>
      </c>
      <c r="P8836" s="42">
        <v>67.2</v>
      </c>
      <c r="Q8836" s="42">
        <v>19.5</v>
      </c>
      <c r="R8836" s="42">
        <v>4</v>
      </c>
    </row>
    <row r="8837" spans="1:18" x14ac:dyDescent="0.3">
      <c r="A8837" t="s">
        <v>3916</v>
      </c>
      <c r="B8837" s="17">
        <v>45021</v>
      </c>
      <c r="C8837" t="s">
        <v>543</v>
      </c>
      <c r="D8837" t="s">
        <v>3928</v>
      </c>
      <c r="E8837" t="s">
        <v>3929</v>
      </c>
      <c r="F8837" t="s">
        <v>3931</v>
      </c>
      <c r="G8837" t="s">
        <v>3877</v>
      </c>
      <c r="H8837" t="s">
        <v>3922</v>
      </c>
      <c r="I8837">
        <v>2235</v>
      </c>
      <c r="J8837" s="41">
        <v>0.01</v>
      </c>
      <c r="K8837" s="42">
        <v>22.35</v>
      </c>
      <c r="L8837" s="43">
        <v>0.17000000000000004</v>
      </c>
      <c r="M8837" s="42">
        <v>3.799500000000001</v>
      </c>
      <c r="N8837">
        <v>5</v>
      </c>
      <c r="O8837" s="43">
        <v>260</v>
      </c>
      <c r="P8837" s="42">
        <v>13.2</v>
      </c>
      <c r="Q8837" s="42">
        <v>13.5</v>
      </c>
      <c r="R8837" s="42">
        <v>5</v>
      </c>
    </row>
    <row r="8838" spans="1:18" x14ac:dyDescent="0.3">
      <c r="A8838" t="s">
        <v>3916</v>
      </c>
      <c r="B8838" s="17">
        <v>45022</v>
      </c>
      <c r="C8838" t="s">
        <v>543</v>
      </c>
      <c r="D8838" t="s">
        <v>3928</v>
      </c>
      <c r="E8838" t="s">
        <v>3929</v>
      </c>
      <c r="F8838" t="s">
        <v>3931</v>
      </c>
      <c r="G8838" t="s">
        <v>3877</v>
      </c>
      <c r="H8838" t="s">
        <v>3922</v>
      </c>
      <c r="I8838">
        <v>1801.2000000000003</v>
      </c>
      <c r="J8838" s="41">
        <v>8.8999999999999982E-3</v>
      </c>
      <c r="K8838" s="42">
        <v>16.03068</v>
      </c>
      <c r="L8838" s="43">
        <v>0.30999999999999994</v>
      </c>
      <c r="M8838" s="42">
        <v>4.9695107999999992</v>
      </c>
      <c r="N8838">
        <v>1</v>
      </c>
      <c r="O8838" s="43">
        <v>72</v>
      </c>
      <c r="P8838" s="42">
        <v>21.599999999999998</v>
      </c>
      <c r="Q8838" s="42">
        <v>1.5</v>
      </c>
      <c r="R8838" s="42">
        <v>3</v>
      </c>
    </row>
    <row r="8839" spans="1:18" x14ac:dyDescent="0.3">
      <c r="A8839" t="s">
        <v>3916</v>
      </c>
      <c r="B8839" s="17">
        <v>45023</v>
      </c>
      <c r="C8839" t="s">
        <v>543</v>
      </c>
      <c r="D8839" t="s">
        <v>3928</v>
      </c>
      <c r="E8839" t="s">
        <v>3929</v>
      </c>
      <c r="F8839" t="s">
        <v>3931</v>
      </c>
      <c r="G8839" t="s">
        <v>3877</v>
      </c>
      <c r="H8839" t="s">
        <v>3922</v>
      </c>
      <c r="I8839">
        <v>1537.8000000000002</v>
      </c>
      <c r="J8839" s="41">
        <v>1.0100000000000005E-2</v>
      </c>
      <c r="K8839" s="42">
        <v>15.531780000000008</v>
      </c>
      <c r="L8839" s="43">
        <v>0.5399999999999997</v>
      </c>
      <c r="M8839" s="42">
        <v>8.3871611999999995</v>
      </c>
      <c r="N8839">
        <v>4</v>
      </c>
      <c r="O8839" s="43">
        <v>312</v>
      </c>
      <c r="P8839" s="42">
        <v>52.8</v>
      </c>
      <c r="Q8839" s="42">
        <v>16.5</v>
      </c>
      <c r="R8839" s="42">
        <v>7</v>
      </c>
    </row>
    <row r="8840" spans="1:18" x14ac:dyDescent="0.3">
      <c r="A8840" t="s">
        <v>3916</v>
      </c>
      <c r="B8840" s="17">
        <v>45024</v>
      </c>
      <c r="C8840" t="s">
        <v>543</v>
      </c>
      <c r="D8840" t="s">
        <v>3928</v>
      </c>
      <c r="E8840" t="s">
        <v>3929</v>
      </c>
      <c r="F8840" t="s">
        <v>3931</v>
      </c>
      <c r="G8840" t="s">
        <v>3877</v>
      </c>
      <c r="H8840" t="s">
        <v>3922</v>
      </c>
      <c r="I8840">
        <v>1363.6000000000001</v>
      </c>
      <c r="J8840" s="41">
        <v>9.8999999999999991E-3</v>
      </c>
      <c r="K8840" s="42">
        <v>13.499639999999999</v>
      </c>
      <c r="L8840" s="43">
        <v>0.90999999999999981</v>
      </c>
      <c r="M8840" s="42">
        <v>12.284672399999996</v>
      </c>
      <c r="N8840">
        <v>1</v>
      </c>
      <c r="O8840" s="43">
        <v>49</v>
      </c>
      <c r="P8840" s="42">
        <v>43.199999999999996</v>
      </c>
      <c r="Q8840" s="42">
        <v>16.5</v>
      </c>
      <c r="R8840" s="42">
        <v>1</v>
      </c>
    </row>
    <row r="8841" spans="1:18" x14ac:dyDescent="0.3">
      <c r="A8841" t="s">
        <v>3916</v>
      </c>
      <c r="B8841" s="17">
        <v>45025</v>
      </c>
      <c r="C8841" t="s">
        <v>543</v>
      </c>
      <c r="D8841" t="s">
        <v>3928</v>
      </c>
      <c r="E8841" t="s">
        <v>3929</v>
      </c>
      <c r="F8841" t="s">
        <v>3931</v>
      </c>
      <c r="G8841" t="s">
        <v>3877</v>
      </c>
      <c r="H8841" t="s">
        <v>3922</v>
      </c>
      <c r="I8841">
        <v>1595.6000000000001</v>
      </c>
      <c r="J8841" s="41">
        <v>1.0000000000000002E-2</v>
      </c>
      <c r="K8841" s="42">
        <v>15.956000000000005</v>
      </c>
      <c r="L8841" s="43">
        <v>0.79999999999999971</v>
      </c>
      <c r="M8841" s="42">
        <v>12.764799999999999</v>
      </c>
      <c r="N8841">
        <v>0</v>
      </c>
      <c r="O8841" s="43">
        <v>0</v>
      </c>
      <c r="P8841" s="42">
        <v>75.599999999999994</v>
      </c>
      <c r="Q8841" s="42">
        <v>7.5</v>
      </c>
      <c r="R8841" s="42">
        <v>2</v>
      </c>
    </row>
    <row r="8842" spans="1:18" x14ac:dyDescent="0.3">
      <c r="A8842" t="s">
        <v>3916</v>
      </c>
      <c r="B8842" s="17">
        <v>45026</v>
      </c>
      <c r="C8842" t="s">
        <v>543</v>
      </c>
      <c r="D8842" t="s">
        <v>3928</v>
      </c>
      <c r="E8842" t="s">
        <v>3929</v>
      </c>
      <c r="F8842" t="s">
        <v>3931</v>
      </c>
      <c r="G8842" t="s">
        <v>3877</v>
      </c>
      <c r="H8842" t="s">
        <v>3922</v>
      </c>
      <c r="I8842">
        <v>1884.4</v>
      </c>
      <c r="J8842" s="41">
        <v>1.1900000000000001E-2</v>
      </c>
      <c r="K8842" s="42">
        <v>22.424360000000004</v>
      </c>
      <c r="L8842" s="43">
        <v>0.73999999999999966</v>
      </c>
      <c r="M8842" s="42">
        <v>16.594026399999994</v>
      </c>
      <c r="N8842">
        <v>1</v>
      </c>
      <c r="O8842" s="43">
        <v>37</v>
      </c>
      <c r="P8842" s="42">
        <v>64.8</v>
      </c>
      <c r="Q8842" s="42">
        <v>6</v>
      </c>
      <c r="R8842" s="42">
        <v>3</v>
      </c>
    </row>
    <row r="8843" spans="1:18" x14ac:dyDescent="0.3">
      <c r="A8843" t="s">
        <v>3916</v>
      </c>
      <c r="B8843" s="17">
        <v>45027</v>
      </c>
      <c r="C8843" t="s">
        <v>543</v>
      </c>
      <c r="D8843" t="s">
        <v>3928</v>
      </c>
      <c r="E8843" t="s">
        <v>3929</v>
      </c>
      <c r="F8843" t="s">
        <v>3931</v>
      </c>
      <c r="G8843" t="s">
        <v>3877</v>
      </c>
      <c r="H8843" t="s">
        <v>3922</v>
      </c>
      <c r="I8843">
        <v>2118.8000000000002</v>
      </c>
      <c r="J8843" s="41">
        <v>7.5000000000000023E-3</v>
      </c>
      <c r="K8843" s="42">
        <v>15.891000000000007</v>
      </c>
      <c r="L8843" s="43">
        <v>1.0299999999999998</v>
      </c>
      <c r="M8843" s="42">
        <v>16.367730000000005</v>
      </c>
      <c r="N8843">
        <v>3</v>
      </c>
      <c r="O8843" s="43">
        <v>213</v>
      </c>
      <c r="P8843" s="42">
        <v>25.2</v>
      </c>
      <c r="Q8843" s="42">
        <v>1.5</v>
      </c>
      <c r="R8843" s="42">
        <v>2</v>
      </c>
    </row>
    <row r="8844" spans="1:18" x14ac:dyDescent="0.3">
      <c r="A8844" t="s">
        <v>3916</v>
      </c>
      <c r="B8844" s="17">
        <v>45028</v>
      </c>
      <c r="C8844" t="s">
        <v>543</v>
      </c>
      <c r="D8844" t="s">
        <v>3928</v>
      </c>
      <c r="E8844" t="s">
        <v>3929</v>
      </c>
      <c r="F8844" t="s">
        <v>3931</v>
      </c>
      <c r="G8844" t="s">
        <v>3877</v>
      </c>
      <c r="H8844" t="s">
        <v>3922</v>
      </c>
      <c r="I8844">
        <v>2222.4</v>
      </c>
      <c r="J8844" s="41">
        <v>1.1000000000000001E-2</v>
      </c>
      <c r="K8844" s="42">
        <v>24.446400000000004</v>
      </c>
      <c r="L8844" s="43">
        <v>9.9999999999999794E-3</v>
      </c>
      <c r="M8844" s="42">
        <v>0.24446399999999954</v>
      </c>
      <c r="N8844">
        <v>5</v>
      </c>
      <c r="O8844" s="43">
        <v>340</v>
      </c>
      <c r="P8844" s="42">
        <v>20.399999999999999</v>
      </c>
      <c r="Q8844" s="42">
        <v>4.5</v>
      </c>
      <c r="R8844" s="42">
        <v>4</v>
      </c>
    </row>
    <row r="8845" spans="1:18" x14ac:dyDescent="0.3">
      <c r="A8845" t="s">
        <v>3916</v>
      </c>
      <c r="B8845" s="17">
        <v>45029</v>
      </c>
      <c r="C8845" t="s">
        <v>543</v>
      </c>
      <c r="D8845" t="s">
        <v>3928</v>
      </c>
      <c r="E8845" t="s">
        <v>3929</v>
      </c>
      <c r="F8845" t="s">
        <v>3931</v>
      </c>
      <c r="G8845" t="s">
        <v>3877</v>
      </c>
      <c r="H8845" t="s">
        <v>3922</v>
      </c>
      <c r="I8845">
        <v>2032.6</v>
      </c>
      <c r="J8845" s="41">
        <v>1.3399999999999999E-2</v>
      </c>
      <c r="K8845" s="42">
        <v>27.236839999999997</v>
      </c>
      <c r="L8845" s="43">
        <v>0.81999999999999973</v>
      </c>
      <c r="M8845" s="42">
        <v>22.334208799999992</v>
      </c>
      <c r="N8845">
        <v>3</v>
      </c>
      <c r="O8845" s="43">
        <v>114</v>
      </c>
      <c r="P8845" s="42">
        <v>26.4</v>
      </c>
      <c r="Q8845" s="42">
        <v>7.5</v>
      </c>
      <c r="R8845" s="42">
        <v>3</v>
      </c>
    </row>
    <row r="8846" spans="1:18" x14ac:dyDescent="0.3">
      <c r="A8846" t="s">
        <v>3916</v>
      </c>
      <c r="B8846" s="17">
        <v>45030</v>
      </c>
      <c r="C8846" t="s">
        <v>543</v>
      </c>
      <c r="D8846" t="s">
        <v>3928</v>
      </c>
      <c r="E8846" t="s">
        <v>3929</v>
      </c>
      <c r="F8846" t="s">
        <v>3931</v>
      </c>
      <c r="G8846" t="s">
        <v>3877</v>
      </c>
      <c r="H8846" t="s">
        <v>3922</v>
      </c>
      <c r="I8846">
        <v>2282.6</v>
      </c>
      <c r="J8846" s="41">
        <v>1.0800000000000001E-2</v>
      </c>
      <c r="K8846" s="42">
        <v>24.652080000000002</v>
      </c>
      <c r="L8846" s="43">
        <v>0.11</v>
      </c>
      <c r="M8846" s="42">
        <v>2.7117288000000004</v>
      </c>
      <c r="N8846">
        <v>3</v>
      </c>
      <c r="O8846" s="43">
        <v>132</v>
      </c>
      <c r="P8846" s="42">
        <v>27.599999999999998</v>
      </c>
      <c r="Q8846" s="42">
        <v>9</v>
      </c>
      <c r="R8846" s="42">
        <v>1</v>
      </c>
    </row>
    <row r="8847" spans="1:18" x14ac:dyDescent="0.3">
      <c r="A8847" t="s">
        <v>3916</v>
      </c>
      <c r="B8847" s="17">
        <v>45031</v>
      </c>
      <c r="C8847" t="s">
        <v>543</v>
      </c>
      <c r="D8847" t="s">
        <v>3928</v>
      </c>
      <c r="E8847" t="s">
        <v>3929</v>
      </c>
      <c r="F8847" t="s">
        <v>3931</v>
      </c>
      <c r="G8847" t="s">
        <v>3877</v>
      </c>
      <c r="H8847" t="s">
        <v>3922</v>
      </c>
      <c r="I8847">
        <v>2434.4</v>
      </c>
      <c r="J8847" s="41">
        <v>1.1200000000000002E-2</v>
      </c>
      <c r="K8847" s="42">
        <v>27.265280000000004</v>
      </c>
      <c r="L8847" s="43">
        <v>0.79999999999999982</v>
      </c>
      <c r="M8847" s="42">
        <v>21.812223999999997</v>
      </c>
      <c r="N8847">
        <v>3</v>
      </c>
      <c r="O8847" s="43">
        <v>165</v>
      </c>
      <c r="P8847" s="42">
        <v>72</v>
      </c>
      <c r="Q8847" s="42">
        <v>16.5</v>
      </c>
      <c r="R8847" s="42">
        <v>0</v>
      </c>
    </row>
    <row r="8848" spans="1:18" x14ac:dyDescent="0.3">
      <c r="A8848" t="s">
        <v>3916</v>
      </c>
      <c r="B8848" s="17">
        <v>45032</v>
      </c>
      <c r="C8848" t="s">
        <v>543</v>
      </c>
      <c r="D8848" t="s">
        <v>3928</v>
      </c>
      <c r="E8848" t="s">
        <v>3929</v>
      </c>
      <c r="F8848" t="s">
        <v>3931</v>
      </c>
      <c r="G8848" t="s">
        <v>3877</v>
      </c>
      <c r="H8848" t="s">
        <v>3922</v>
      </c>
      <c r="I8848">
        <v>1781.2</v>
      </c>
      <c r="J8848" s="41">
        <v>8.199999999999999E-3</v>
      </c>
      <c r="K8848" s="42">
        <v>14.605839999999999</v>
      </c>
      <c r="L8848" s="43">
        <v>0.85999999999999965</v>
      </c>
      <c r="M8848" s="42">
        <v>12.561022399999993</v>
      </c>
      <c r="N8848">
        <v>5</v>
      </c>
      <c r="O8848" s="43">
        <v>400</v>
      </c>
      <c r="P8848" s="42">
        <v>52.8</v>
      </c>
      <c r="Q8848" s="42">
        <v>6</v>
      </c>
      <c r="R8848" s="42">
        <v>1</v>
      </c>
    </row>
    <row r="8849" spans="1:18" x14ac:dyDescent="0.3">
      <c r="A8849" t="s">
        <v>3916</v>
      </c>
      <c r="B8849" s="17">
        <v>45033</v>
      </c>
      <c r="C8849" t="s">
        <v>543</v>
      </c>
      <c r="D8849" t="s">
        <v>3928</v>
      </c>
      <c r="E8849" t="s">
        <v>3929</v>
      </c>
      <c r="F8849" t="s">
        <v>3931</v>
      </c>
      <c r="G8849" t="s">
        <v>3877</v>
      </c>
      <c r="H8849" t="s">
        <v>3922</v>
      </c>
      <c r="I8849">
        <v>1042.6000000000001</v>
      </c>
      <c r="J8849" s="41">
        <v>8.3000000000000001E-3</v>
      </c>
      <c r="K8849" s="42">
        <v>8.6535800000000016</v>
      </c>
      <c r="L8849" s="43">
        <v>1.1799999999999997</v>
      </c>
      <c r="M8849" s="42">
        <v>10.211224399999999</v>
      </c>
      <c r="N8849">
        <v>4</v>
      </c>
      <c r="O8849" s="43">
        <v>232</v>
      </c>
      <c r="P8849" s="42">
        <v>46.8</v>
      </c>
      <c r="Q8849" s="42">
        <v>6</v>
      </c>
      <c r="R8849" s="42">
        <v>1</v>
      </c>
    </row>
    <row r="8850" spans="1:18" x14ac:dyDescent="0.3">
      <c r="A8850" t="s">
        <v>3916</v>
      </c>
      <c r="B8850" s="17">
        <v>45034</v>
      </c>
      <c r="C8850" t="s">
        <v>543</v>
      </c>
      <c r="D8850" t="s">
        <v>3928</v>
      </c>
      <c r="E8850" t="s">
        <v>3929</v>
      </c>
      <c r="F8850" t="s">
        <v>3931</v>
      </c>
      <c r="G8850" t="s">
        <v>3877</v>
      </c>
      <c r="H8850" t="s">
        <v>3922</v>
      </c>
      <c r="I8850">
        <v>1476.2</v>
      </c>
      <c r="J8850" s="41">
        <v>8.3000000000000018E-3</v>
      </c>
      <c r="K8850" s="42">
        <v>12.252460000000003</v>
      </c>
      <c r="L8850" s="43">
        <v>0.80999999999999972</v>
      </c>
      <c r="M8850" s="42">
        <v>9.9244925999999989</v>
      </c>
      <c r="N8850">
        <v>4</v>
      </c>
      <c r="O8850" s="43">
        <v>172</v>
      </c>
      <c r="P8850" s="42">
        <v>54</v>
      </c>
      <c r="Q8850" s="42">
        <v>3</v>
      </c>
      <c r="R8850" s="42">
        <v>3</v>
      </c>
    </row>
    <row r="8851" spans="1:18" x14ac:dyDescent="0.3">
      <c r="A8851" t="s">
        <v>3916</v>
      </c>
      <c r="B8851" s="17">
        <v>45035</v>
      </c>
      <c r="C8851" t="s">
        <v>543</v>
      </c>
      <c r="D8851" t="s">
        <v>3928</v>
      </c>
      <c r="E8851" t="s">
        <v>3929</v>
      </c>
      <c r="F8851" t="s">
        <v>3931</v>
      </c>
      <c r="G8851" t="s">
        <v>3877</v>
      </c>
      <c r="H8851" t="s">
        <v>3922</v>
      </c>
      <c r="I8851">
        <v>1236</v>
      </c>
      <c r="J8851" s="41">
        <v>8.7999999999999988E-3</v>
      </c>
      <c r="K8851" s="42">
        <v>10.876799999999999</v>
      </c>
      <c r="L8851" s="43">
        <v>0.98999999999999966</v>
      </c>
      <c r="M8851" s="42">
        <v>10.768031999999996</v>
      </c>
      <c r="N8851">
        <v>4</v>
      </c>
      <c r="O8851" s="43">
        <v>316</v>
      </c>
      <c r="P8851" s="42">
        <v>34.799999999999997</v>
      </c>
      <c r="Q8851" s="42">
        <v>3</v>
      </c>
      <c r="R8851" s="42">
        <v>4</v>
      </c>
    </row>
    <row r="8852" spans="1:18" x14ac:dyDescent="0.3">
      <c r="A8852" t="s">
        <v>3916</v>
      </c>
      <c r="B8852" s="17">
        <v>45036</v>
      </c>
      <c r="C8852" t="s">
        <v>543</v>
      </c>
      <c r="D8852" t="s">
        <v>3928</v>
      </c>
      <c r="E8852" t="s">
        <v>3929</v>
      </c>
      <c r="F8852" t="s">
        <v>3931</v>
      </c>
      <c r="G8852" t="s">
        <v>3877</v>
      </c>
      <c r="H8852" t="s">
        <v>3922</v>
      </c>
      <c r="I8852">
        <v>1355.2</v>
      </c>
      <c r="J8852" s="41">
        <v>1.0200000000000001E-2</v>
      </c>
      <c r="K8852" s="42">
        <v>13.823040000000001</v>
      </c>
      <c r="L8852" s="43">
        <v>0.08</v>
      </c>
      <c r="M8852" s="42">
        <v>1.1058432</v>
      </c>
      <c r="N8852">
        <v>4</v>
      </c>
      <c r="O8852" s="43">
        <v>312</v>
      </c>
      <c r="P8852" s="42">
        <v>15.6</v>
      </c>
      <c r="Q8852" s="42">
        <v>21</v>
      </c>
      <c r="R8852" s="42">
        <v>1</v>
      </c>
    </row>
    <row r="8853" spans="1:18" x14ac:dyDescent="0.3">
      <c r="A8853" t="s">
        <v>3916</v>
      </c>
      <c r="B8853" s="17">
        <v>45037</v>
      </c>
      <c r="C8853" t="s">
        <v>543</v>
      </c>
      <c r="D8853" t="s">
        <v>3928</v>
      </c>
      <c r="E8853" t="s">
        <v>3929</v>
      </c>
      <c r="F8853" t="s">
        <v>3931</v>
      </c>
      <c r="G8853" t="s">
        <v>3877</v>
      </c>
      <c r="H8853" t="s">
        <v>3922</v>
      </c>
      <c r="I8853">
        <v>1524</v>
      </c>
      <c r="J8853" s="41">
        <v>7.9000000000000008E-3</v>
      </c>
      <c r="K8853" s="42">
        <v>12.039600000000002</v>
      </c>
      <c r="L8853" s="43">
        <v>9.9999999999999395E-3</v>
      </c>
      <c r="M8853" s="42">
        <v>0.1203959999999993</v>
      </c>
      <c r="N8853">
        <v>4</v>
      </c>
      <c r="O8853" s="43">
        <v>236</v>
      </c>
      <c r="P8853" s="42">
        <v>62.4</v>
      </c>
      <c r="Q8853" s="42">
        <v>19.5</v>
      </c>
      <c r="R8853" s="42">
        <v>2</v>
      </c>
    </row>
    <row r="8854" spans="1:18" x14ac:dyDescent="0.3">
      <c r="A8854" t="s">
        <v>3916</v>
      </c>
      <c r="B8854" s="17">
        <v>45038</v>
      </c>
      <c r="C8854" t="s">
        <v>543</v>
      </c>
      <c r="D8854" t="s">
        <v>3928</v>
      </c>
      <c r="E8854" t="s">
        <v>3929</v>
      </c>
      <c r="F8854" t="s">
        <v>3931</v>
      </c>
      <c r="G8854" t="s">
        <v>3877</v>
      </c>
      <c r="H8854" t="s">
        <v>3922</v>
      </c>
      <c r="I8854">
        <v>1039.2</v>
      </c>
      <c r="J8854" s="41">
        <v>9.7999999999999997E-3</v>
      </c>
      <c r="K8854" s="42">
        <v>10.18416</v>
      </c>
      <c r="L8854" s="43">
        <v>0.33999999999999997</v>
      </c>
      <c r="M8854" s="42">
        <v>3.4626143999999996</v>
      </c>
      <c r="N8854">
        <v>4</v>
      </c>
      <c r="O8854" s="43">
        <v>220</v>
      </c>
      <c r="P8854" s="42">
        <v>62.4</v>
      </c>
      <c r="Q8854" s="42">
        <v>6</v>
      </c>
      <c r="R8854" s="42">
        <v>1</v>
      </c>
    </row>
    <row r="8855" spans="1:18" x14ac:dyDescent="0.3">
      <c r="A8855" t="s">
        <v>3916</v>
      </c>
      <c r="B8855" s="17">
        <v>45039</v>
      </c>
      <c r="C8855" t="s">
        <v>543</v>
      </c>
      <c r="D8855" t="s">
        <v>3928</v>
      </c>
      <c r="E8855" t="s">
        <v>3929</v>
      </c>
      <c r="F8855" t="s">
        <v>3931</v>
      </c>
      <c r="G8855" t="s">
        <v>3877</v>
      </c>
      <c r="H8855" t="s">
        <v>3922</v>
      </c>
      <c r="I8855">
        <v>1593</v>
      </c>
      <c r="J8855" s="41">
        <v>7.6000000000000026E-3</v>
      </c>
      <c r="K8855" s="42">
        <v>12.106800000000003</v>
      </c>
      <c r="L8855" s="43">
        <v>0.67999999999999983</v>
      </c>
      <c r="M8855" s="42">
        <v>8.2326239999999995</v>
      </c>
      <c r="N8855">
        <v>4</v>
      </c>
      <c r="O8855" s="43">
        <v>152</v>
      </c>
      <c r="P8855" s="42">
        <v>37.199999999999996</v>
      </c>
      <c r="Q8855" s="42">
        <v>12</v>
      </c>
      <c r="R8855" s="42">
        <v>3</v>
      </c>
    </row>
    <row r="8856" spans="1:18" x14ac:dyDescent="0.3">
      <c r="A8856" t="s">
        <v>3916</v>
      </c>
      <c r="B8856" s="17">
        <v>45040</v>
      </c>
      <c r="C8856" t="s">
        <v>543</v>
      </c>
      <c r="D8856" t="s">
        <v>3928</v>
      </c>
      <c r="E8856" t="s">
        <v>3929</v>
      </c>
      <c r="F8856" t="s">
        <v>3931</v>
      </c>
      <c r="G8856" t="s">
        <v>3877</v>
      </c>
      <c r="H8856" t="s">
        <v>3922</v>
      </c>
      <c r="I8856">
        <v>1245.6000000000001</v>
      </c>
      <c r="J8856" s="41">
        <v>9.9999999999999985E-3</v>
      </c>
      <c r="K8856" s="42">
        <v>12.456</v>
      </c>
      <c r="L8856" s="43">
        <v>0.30999999999999983</v>
      </c>
      <c r="M8856" s="42">
        <v>3.8613599999999977</v>
      </c>
      <c r="N8856">
        <v>4</v>
      </c>
      <c r="O8856" s="43">
        <v>224</v>
      </c>
      <c r="P8856" s="42">
        <v>21.599999999999998</v>
      </c>
      <c r="Q8856" s="42">
        <v>4.5</v>
      </c>
      <c r="R8856" s="42">
        <v>2</v>
      </c>
    </row>
    <row r="8857" spans="1:18" x14ac:dyDescent="0.3">
      <c r="A8857" t="s">
        <v>3916</v>
      </c>
      <c r="B8857" s="17">
        <v>45041</v>
      </c>
      <c r="C8857" t="s">
        <v>543</v>
      </c>
      <c r="D8857" t="s">
        <v>3928</v>
      </c>
      <c r="E8857" t="s">
        <v>3929</v>
      </c>
      <c r="F8857" t="s">
        <v>3931</v>
      </c>
      <c r="G8857" t="s">
        <v>3877</v>
      </c>
      <c r="H8857" t="s">
        <v>3922</v>
      </c>
      <c r="I8857">
        <v>1423.2</v>
      </c>
      <c r="J8857" s="41">
        <v>9.7000000000000003E-3</v>
      </c>
      <c r="K8857" s="42">
        <v>13.80504</v>
      </c>
      <c r="L8857" s="43">
        <v>1.0999999999999996</v>
      </c>
      <c r="M8857" s="42">
        <v>15.185543999999995</v>
      </c>
      <c r="N8857">
        <v>3</v>
      </c>
      <c r="O8857" s="43">
        <v>165</v>
      </c>
      <c r="P8857" s="42">
        <v>52.8</v>
      </c>
      <c r="Q8857" s="42">
        <v>12</v>
      </c>
      <c r="R8857" s="42">
        <v>4</v>
      </c>
    </row>
    <row r="8858" spans="1:18" x14ac:dyDescent="0.3">
      <c r="A8858" t="s">
        <v>3916</v>
      </c>
      <c r="B8858" s="17">
        <v>45042</v>
      </c>
      <c r="C8858" t="s">
        <v>543</v>
      </c>
      <c r="D8858" t="s">
        <v>3928</v>
      </c>
      <c r="E8858" t="s">
        <v>3929</v>
      </c>
      <c r="F8858" t="s">
        <v>3931</v>
      </c>
      <c r="G8858" t="s">
        <v>3877</v>
      </c>
      <c r="H8858" t="s">
        <v>3922</v>
      </c>
      <c r="I8858">
        <v>1793</v>
      </c>
      <c r="J8858" s="41">
        <v>1.0200000000000001E-2</v>
      </c>
      <c r="K8858" s="42">
        <v>18.288600000000002</v>
      </c>
      <c r="L8858" s="43">
        <v>0.28999999999999992</v>
      </c>
      <c r="M8858" s="42">
        <v>5.3036939999999992</v>
      </c>
      <c r="N8858">
        <v>1</v>
      </c>
      <c r="O8858" s="43">
        <v>73</v>
      </c>
      <c r="P8858" s="42">
        <v>38.4</v>
      </c>
      <c r="Q8858" s="42">
        <v>1.5</v>
      </c>
      <c r="R8858" s="42">
        <v>2</v>
      </c>
    </row>
    <row r="8859" spans="1:18" x14ac:dyDescent="0.3">
      <c r="A8859" t="s">
        <v>3916</v>
      </c>
      <c r="B8859" s="17">
        <v>45043</v>
      </c>
      <c r="C8859" t="s">
        <v>543</v>
      </c>
      <c r="D8859" t="s">
        <v>3928</v>
      </c>
      <c r="E8859" t="s">
        <v>3929</v>
      </c>
      <c r="F8859" t="s">
        <v>3931</v>
      </c>
      <c r="G8859" t="s">
        <v>3877</v>
      </c>
      <c r="H8859" t="s">
        <v>3922</v>
      </c>
      <c r="I8859">
        <v>2283.6</v>
      </c>
      <c r="J8859" s="41">
        <v>1.0599999999999998E-2</v>
      </c>
      <c r="K8859" s="42">
        <v>24.206159999999993</v>
      </c>
      <c r="L8859" s="43">
        <v>1.0599999999999998</v>
      </c>
      <c r="M8859" s="42">
        <v>25.658529599999991</v>
      </c>
      <c r="N8859">
        <v>4</v>
      </c>
      <c r="O8859" s="43">
        <v>148</v>
      </c>
      <c r="P8859" s="42">
        <v>36</v>
      </c>
      <c r="Q8859" s="42">
        <v>13.5</v>
      </c>
      <c r="R8859" s="42">
        <v>2</v>
      </c>
    </row>
    <row r="8860" spans="1:18" x14ac:dyDescent="0.3">
      <c r="A8860" t="s">
        <v>3916</v>
      </c>
      <c r="B8860" s="17">
        <v>45044</v>
      </c>
      <c r="C8860" t="s">
        <v>543</v>
      </c>
      <c r="D8860" t="s">
        <v>3928</v>
      </c>
      <c r="E8860" t="s">
        <v>3929</v>
      </c>
      <c r="F8860" t="s">
        <v>3931</v>
      </c>
      <c r="G8860" t="s">
        <v>3877</v>
      </c>
      <c r="H8860" t="s">
        <v>3922</v>
      </c>
      <c r="I8860">
        <v>1772.4</v>
      </c>
      <c r="J8860" s="41">
        <v>1.0600000000000002E-2</v>
      </c>
      <c r="K8860" s="42">
        <v>18.787440000000004</v>
      </c>
      <c r="L8860" s="43">
        <v>0.79999999999999982</v>
      </c>
      <c r="M8860" s="42">
        <v>15.029952</v>
      </c>
      <c r="N8860">
        <v>4</v>
      </c>
      <c r="O8860" s="43">
        <v>216</v>
      </c>
      <c r="P8860" s="42">
        <v>36</v>
      </c>
      <c r="Q8860" s="42">
        <v>13.5</v>
      </c>
      <c r="R8860" s="42">
        <v>1</v>
      </c>
    </row>
    <row r="8861" spans="1:18" x14ac:dyDescent="0.3">
      <c r="A8861" t="s">
        <v>3916</v>
      </c>
      <c r="B8861" s="17">
        <v>45045</v>
      </c>
      <c r="C8861" t="s">
        <v>543</v>
      </c>
      <c r="D8861" t="s">
        <v>3928</v>
      </c>
      <c r="E8861" t="s">
        <v>3929</v>
      </c>
      <c r="F8861" t="s">
        <v>3931</v>
      </c>
      <c r="G8861" t="s">
        <v>3877</v>
      </c>
      <c r="H8861" t="s">
        <v>3922</v>
      </c>
      <c r="I8861">
        <v>1827.4</v>
      </c>
      <c r="J8861" s="41">
        <v>8.199999999999999E-3</v>
      </c>
      <c r="K8861" s="42">
        <v>14.984679999999999</v>
      </c>
      <c r="L8861" s="43">
        <v>0.14000000000000007</v>
      </c>
      <c r="M8861" s="42">
        <v>2.097855200000001</v>
      </c>
      <c r="N8861">
        <v>3</v>
      </c>
      <c r="O8861" s="43">
        <v>189</v>
      </c>
      <c r="P8861" s="42">
        <v>26.4</v>
      </c>
      <c r="Q8861" s="42">
        <v>1.5</v>
      </c>
      <c r="R8861" s="42">
        <v>3</v>
      </c>
    </row>
    <row r="8862" spans="1:18" x14ac:dyDescent="0.3">
      <c r="A8862" t="s">
        <v>3916</v>
      </c>
      <c r="B8862" s="17">
        <v>45046</v>
      </c>
      <c r="C8862" t="s">
        <v>543</v>
      </c>
      <c r="D8862" t="s">
        <v>3928</v>
      </c>
      <c r="E8862" t="s">
        <v>3929</v>
      </c>
      <c r="F8862" t="s">
        <v>3931</v>
      </c>
      <c r="G8862" t="s">
        <v>3877</v>
      </c>
      <c r="H8862" t="s">
        <v>3922</v>
      </c>
      <c r="I8862">
        <v>1755.4</v>
      </c>
      <c r="J8862" s="41">
        <v>4.6000000000000008E-3</v>
      </c>
      <c r="K8862" s="42">
        <v>8.0748400000000018</v>
      </c>
      <c r="L8862" s="43">
        <v>0.05</v>
      </c>
      <c r="M8862" s="42">
        <v>0.4037420000000001</v>
      </c>
      <c r="N8862">
        <v>1</v>
      </c>
      <c r="O8862" s="43">
        <v>49</v>
      </c>
      <c r="P8862" s="42">
        <v>58.8</v>
      </c>
      <c r="Q8862" s="42">
        <v>18</v>
      </c>
      <c r="R8862" s="42">
        <v>5</v>
      </c>
    </row>
    <row r="8863" spans="1:18" x14ac:dyDescent="0.3">
      <c r="A8863" t="s">
        <v>3916</v>
      </c>
      <c r="B8863" s="17">
        <v>45047</v>
      </c>
      <c r="C8863" t="s">
        <v>543</v>
      </c>
      <c r="D8863" t="s">
        <v>3928</v>
      </c>
      <c r="E8863" t="s">
        <v>3929</v>
      </c>
      <c r="F8863" t="s">
        <v>3931</v>
      </c>
      <c r="G8863" t="s">
        <v>3877</v>
      </c>
      <c r="H8863" t="s">
        <v>3922</v>
      </c>
      <c r="I8863">
        <v>1720.2</v>
      </c>
      <c r="J8863" s="41">
        <v>8.8000000000000023E-3</v>
      </c>
      <c r="K8863" s="42">
        <v>15.137760000000004</v>
      </c>
      <c r="L8863" s="43">
        <v>0.46999999999999986</v>
      </c>
      <c r="M8863" s="42">
        <v>7.1147472</v>
      </c>
      <c r="N8863">
        <v>0</v>
      </c>
      <c r="O8863" s="43">
        <v>0</v>
      </c>
      <c r="P8863" s="42">
        <v>62.4</v>
      </c>
      <c r="Q8863" s="42">
        <v>16.5</v>
      </c>
      <c r="R8863" s="42">
        <v>1</v>
      </c>
    </row>
    <row r="8864" spans="1:18" x14ac:dyDescent="0.3">
      <c r="A8864" t="s">
        <v>3916</v>
      </c>
      <c r="B8864" s="17">
        <v>45048</v>
      </c>
      <c r="C8864" t="s">
        <v>543</v>
      </c>
      <c r="D8864" t="s">
        <v>3928</v>
      </c>
      <c r="E8864" t="s">
        <v>3929</v>
      </c>
      <c r="F8864" t="s">
        <v>3931</v>
      </c>
      <c r="G8864" t="s">
        <v>3877</v>
      </c>
      <c r="H8864" t="s">
        <v>3922</v>
      </c>
      <c r="I8864">
        <v>1444</v>
      </c>
      <c r="J8864" s="41">
        <v>5.9000000000000016E-3</v>
      </c>
      <c r="K8864" s="42">
        <v>8.5196000000000023</v>
      </c>
      <c r="L8864" s="43">
        <v>0.85999999999999976</v>
      </c>
      <c r="M8864" s="42">
        <v>7.3268560000000003</v>
      </c>
      <c r="N8864">
        <v>4</v>
      </c>
      <c r="O8864" s="43">
        <v>208</v>
      </c>
      <c r="P8864" s="42">
        <v>63.599999999999994</v>
      </c>
      <c r="Q8864" s="42">
        <v>4.5</v>
      </c>
      <c r="R8864" s="42">
        <v>0</v>
      </c>
    </row>
    <row r="8865" spans="1:18" x14ac:dyDescent="0.3">
      <c r="A8865" t="s">
        <v>3916</v>
      </c>
      <c r="B8865" s="17">
        <v>45049</v>
      </c>
      <c r="C8865" t="s">
        <v>543</v>
      </c>
      <c r="D8865" t="s">
        <v>3928</v>
      </c>
      <c r="E8865" t="s">
        <v>3929</v>
      </c>
      <c r="F8865" t="s">
        <v>3931</v>
      </c>
      <c r="G8865" t="s">
        <v>3877</v>
      </c>
      <c r="H8865" t="s">
        <v>3922</v>
      </c>
      <c r="I8865">
        <v>1884.6000000000004</v>
      </c>
      <c r="J8865" s="41">
        <v>8.400000000000003E-3</v>
      </c>
      <c r="K8865" s="42">
        <v>15.830640000000008</v>
      </c>
      <c r="L8865" s="43">
        <v>0.04</v>
      </c>
      <c r="M8865" s="42">
        <v>0.63322560000000028</v>
      </c>
      <c r="N8865">
        <v>1</v>
      </c>
      <c r="O8865" s="43">
        <v>39</v>
      </c>
      <c r="P8865" s="42">
        <v>70.8</v>
      </c>
      <c r="Q8865" s="42">
        <v>7.5</v>
      </c>
      <c r="R8865" s="42">
        <v>4</v>
      </c>
    </row>
    <row r="8866" spans="1:18" x14ac:dyDescent="0.3">
      <c r="A8866" t="s">
        <v>3916</v>
      </c>
      <c r="B8866" s="17">
        <v>45050</v>
      </c>
      <c r="C8866" t="s">
        <v>543</v>
      </c>
      <c r="D8866" t="s">
        <v>3928</v>
      </c>
      <c r="E8866" t="s">
        <v>3929</v>
      </c>
      <c r="F8866" t="s">
        <v>3931</v>
      </c>
      <c r="G8866" t="s">
        <v>3877</v>
      </c>
      <c r="H8866" t="s">
        <v>3922</v>
      </c>
      <c r="I8866">
        <v>1457.8000000000002</v>
      </c>
      <c r="J8866" s="41">
        <v>5.1999999999999989E-3</v>
      </c>
      <c r="K8866" s="42">
        <v>7.5805599999999993</v>
      </c>
      <c r="L8866" s="43">
        <v>1.1799999999999997</v>
      </c>
      <c r="M8866" s="42">
        <v>8.9450607999999967</v>
      </c>
      <c r="N8866">
        <v>0</v>
      </c>
      <c r="O8866" s="43">
        <v>0</v>
      </c>
      <c r="P8866" s="42">
        <v>63.599999999999994</v>
      </c>
      <c r="Q8866" s="42">
        <v>1.5</v>
      </c>
      <c r="R8866" s="42">
        <v>3</v>
      </c>
    </row>
    <row r="8867" spans="1:18" x14ac:dyDescent="0.3">
      <c r="A8867" t="s">
        <v>3916</v>
      </c>
      <c r="B8867" s="17">
        <v>45051</v>
      </c>
      <c r="C8867" t="s">
        <v>543</v>
      </c>
      <c r="D8867" t="s">
        <v>3928</v>
      </c>
      <c r="E8867" t="s">
        <v>3929</v>
      </c>
      <c r="F8867" t="s">
        <v>3931</v>
      </c>
      <c r="G8867" t="s">
        <v>3877</v>
      </c>
      <c r="H8867" t="s">
        <v>3922</v>
      </c>
      <c r="I8867">
        <v>1337.2</v>
      </c>
      <c r="J8867" s="41">
        <v>6.6000000000000026E-3</v>
      </c>
      <c r="K8867" s="42">
        <v>8.8255200000000045</v>
      </c>
      <c r="L8867" s="43">
        <v>0.02</v>
      </c>
      <c r="M8867" s="42">
        <v>0.17651040000000009</v>
      </c>
      <c r="N8867">
        <v>0</v>
      </c>
      <c r="O8867" s="43">
        <v>0</v>
      </c>
      <c r="P8867" s="42">
        <v>63.599999999999994</v>
      </c>
      <c r="Q8867" s="42">
        <v>16.5</v>
      </c>
      <c r="R8867" s="42">
        <v>0</v>
      </c>
    </row>
    <row r="8868" spans="1:18" x14ac:dyDescent="0.3">
      <c r="A8868" t="s">
        <v>3916</v>
      </c>
      <c r="B8868" s="17">
        <v>45052</v>
      </c>
      <c r="C8868" t="s">
        <v>543</v>
      </c>
      <c r="D8868" t="s">
        <v>3928</v>
      </c>
      <c r="E8868" t="s">
        <v>3929</v>
      </c>
      <c r="F8868" t="s">
        <v>3931</v>
      </c>
      <c r="G8868" t="s">
        <v>3877</v>
      </c>
      <c r="H8868" t="s">
        <v>3922</v>
      </c>
      <c r="I8868">
        <v>2329.6</v>
      </c>
      <c r="J8868" s="41">
        <v>7.5000000000000006E-3</v>
      </c>
      <c r="K8868" s="42">
        <v>17.472000000000001</v>
      </c>
      <c r="L8868" s="43">
        <v>0.70999999999999985</v>
      </c>
      <c r="M8868" s="42">
        <v>12.405119999999998</v>
      </c>
      <c r="N8868">
        <v>1</v>
      </c>
      <c r="O8868" s="43">
        <v>51</v>
      </c>
      <c r="P8868" s="42">
        <v>43.199999999999996</v>
      </c>
      <c r="Q8868" s="42">
        <v>16.5</v>
      </c>
      <c r="R8868" s="42">
        <v>1</v>
      </c>
    </row>
    <row r="8869" spans="1:18" x14ac:dyDescent="0.3">
      <c r="A8869" t="s">
        <v>3916</v>
      </c>
      <c r="B8869" s="17">
        <v>45053</v>
      </c>
      <c r="C8869" t="s">
        <v>543</v>
      </c>
      <c r="D8869" t="s">
        <v>3928</v>
      </c>
      <c r="E8869" t="s">
        <v>3929</v>
      </c>
      <c r="F8869" t="s">
        <v>3931</v>
      </c>
      <c r="G8869" t="s">
        <v>3877</v>
      </c>
      <c r="H8869" t="s">
        <v>3922</v>
      </c>
      <c r="I8869">
        <v>1648.2</v>
      </c>
      <c r="J8869" s="41">
        <v>9.2999999999999992E-3</v>
      </c>
      <c r="K8869" s="42">
        <v>15.328259999999998</v>
      </c>
      <c r="L8869" s="43">
        <v>1.1799999999999997</v>
      </c>
      <c r="M8869" s="42">
        <v>18.087346799999995</v>
      </c>
      <c r="N8869">
        <v>5</v>
      </c>
      <c r="O8869" s="43">
        <v>200</v>
      </c>
      <c r="P8869" s="42">
        <v>60</v>
      </c>
      <c r="Q8869" s="42">
        <v>3</v>
      </c>
      <c r="R8869" s="42">
        <v>1</v>
      </c>
    </row>
    <row r="8870" spans="1:18" x14ac:dyDescent="0.3">
      <c r="A8870" t="s">
        <v>3916</v>
      </c>
      <c r="B8870" s="17">
        <v>45054</v>
      </c>
      <c r="C8870" t="s">
        <v>543</v>
      </c>
      <c r="D8870" t="s">
        <v>3928</v>
      </c>
      <c r="E8870" t="s">
        <v>3929</v>
      </c>
      <c r="F8870" t="s">
        <v>3931</v>
      </c>
      <c r="G8870" t="s">
        <v>3877</v>
      </c>
      <c r="H8870" t="s">
        <v>3922</v>
      </c>
      <c r="I8870">
        <v>1449</v>
      </c>
      <c r="J8870" s="41">
        <v>1.1400000000000002E-2</v>
      </c>
      <c r="K8870" s="42">
        <v>16.518600000000003</v>
      </c>
      <c r="L8870" s="43">
        <v>0</v>
      </c>
      <c r="M8870" s="42">
        <v>0</v>
      </c>
      <c r="N8870">
        <v>4</v>
      </c>
      <c r="O8870" s="43">
        <v>272</v>
      </c>
      <c r="P8870" s="42">
        <v>73.2</v>
      </c>
      <c r="Q8870" s="42">
        <v>0</v>
      </c>
      <c r="R8870" s="42">
        <v>4</v>
      </c>
    </row>
    <row r="8871" spans="1:18" x14ac:dyDescent="0.3">
      <c r="A8871" t="s">
        <v>3916</v>
      </c>
      <c r="B8871" s="17">
        <v>45055</v>
      </c>
      <c r="C8871" t="s">
        <v>543</v>
      </c>
      <c r="D8871" t="s">
        <v>3928</v>
      </c>
      <c r="E8871" t="s">
        <v>3929</v>
      </c>
      <c r="F8871" t="s">
        <v>3931</v>
      </c>
      <c r="G8871" t="s">
        <v>3877</v>
      </c>
      <c r="H8871" t="s">
        <v>3922</v>
      </c>
      <c r="I8871">
        <v>1469.6000000000001</v>
      </c>
      <c r="J8871" s="41">
        <v>1.2299999999999998E-2</v>
      </c>
      <c r="K8871" s="42">
        <v>18.076080000000001</v>
      </c>
      <c r="L8871" s="43">
        <v>0.83999999999999975</v>
      </c>
      <c r="M8871" s="42">
        <v>15.183907199999997</v>
      </c>
      <c r="N8871">
        <v>3</v>
      </c>
      <c r="O8871" s="43">
        <v>207</v>
      </c>
      <c r="P8871" s="42">
        <v>19.2</v>
      </c>
      <c r="Q8871" s="42">
        <v>1.5</v>
      </c>
      <c r="R8871" s="42">
        <v>5</v>
      </c>
    </row>
    <row r="8872" spans="1:18" x14ac:dyDescent="0.3">
      <c r="A8872" t="s">
        <v>3916</v>
      </c>
      <c r="B8872" s="17">
        <v>45056</v>
      </c>
      <c r="C8872" t="s">
        <v>543</v>
      </c>
      <c r="D8872" t="s">
        <v>3928</v>
      </c>
      <c r="E8872" t="s">
        <v>3929</v>
      </c>
      <c r="F8872" t="s">
        <v>3931</v>
      </c>
      <c r="G8872" t="s">
        <v>3877</v>
      </c>
      <c r="H8872" t="s">
        <v>3922</v>
      </c>
      <c r="I8872">
        <v>1210.2</v>
      </c>
      <c r="J8872" s="41">
        <v>1.03E-2</v>
      </c>
      <c r="K8872" s="42">
        <v>12.465060000000001</v>
      </c>
      <c r="L8872" s="43">
        <v>0.34999999999999981</v>
      </c>
      <c r="M8872" s="42">
        <v>4.3627709999999977</v>
      </c>
      <c r="N8872">
        <v>4</v>
      </c>
      <c r="O8872" s="43">
        <v>244</v>
      </c>
      <c r="P8872" s="42">
        <v>32.4</v>
      </c>
      <c r="Q8872" s="42">
        <v>0</v>
      </c>
      <c r="R8872" s="42">
        <v>3</v>
      </c>
    </row>
    <row r="8873" spans="1:18" x14ac:dyDescent="0.3">
      <c r="A8873" t="s">
        <v>3916</v>
      </c>
      <c r="B8873" s="17">
        <v>45057</v>
      </c>
      <c r="C8873" t="s">
        <v>543</v>
      </c>
      <c r="D8873" t="s">
        <v>3928</v>
      </c>
      <c r="E8873" t="s">
        <v>3929</v>
      </c>
      <c r="F8873" t="s">
        <v>3931</v>
      </c>
      <c r="G8873" t="s">
        <v>3877</v>
      </c>
      <c r="H8873" t="s">
        <v>3922</v>
      </c>
      <c r="I8873">
        <v>1250.4000000000001</v>
      </c>
      <c r="J8873" s="41">
        <v>1.1900000000000001E-2</v>
      </c>
      <c r="K8873" s="42">
        <v>14.879760000000003</v>
      </c>
      <c r="L8873" s="43">
        <v>0.66999999999999982</v>
      </c>
      <c r="M8873" s="42">
        <v>9.9694391999999983</v>
      </c>
      <c r="N8873">
        <v>0</v>
      </c>
      <c r="O8873" s="43">
        <v>0</v>
      </c>
      <c r="P8873" s="42">
        <v>80.399999999999991</v>
      </c>
      <c r="Q8873" s="42">
        <v>9</v>
      </c>
      <c r="R8873" s="42">
        <v>3</v>
      </c>
    </row>
    <row r="8874" spans="1:18" x14ac:dyDescent="0.3">
      <c r="A8874" t="s">
        <v>3916</v>
      </c>
      <c r="B8874" s="17">
        <v>45058</v>
      </c>
      <c r="C8874" t="s">
        <v>543</v>
      </c>
      <c r="D8874" t="s">
        <v>3928</v>
      </c>
      <c r="E8874" t="s">
        <v>3929</v>
      </c>
      <c r="F8874" t="s">
        <v>3931</v>
      </c>
      <c r="G8874" t="s">
        <v>3877</v>
      </c>
      <c r="H8874" t="s">
        <v>3922</v>
      </c>
      <c r="I8874">
        <v>1411.4</v>
      </c>
      <c r="J8874" s="41">
        <v>9.5999999999999974E-3</v>
      </c>
      <c r="K8874" s="42">
        <v>13.549439999999997</v>
      </c>
      <c r="L8874" s="43">
        <v>0.74999999999999989</v>
      </c>
      <c r="M8874" s="42">
        <v>10.162079999999996</v>
      </c>
      <c r="N8874">
        <v>1</v>
      </c>
      <c r="O8874" s="43">
        <v>68</v>
      </c>
      <c r="P8874" s="42">
        <v>25.2</v>
      </c>
      <c r="Q8874" s="42">
        <v>6</v>
      </c>
      <c r="R8874" s="42">
        <v>2</v>
      </c>
    </row>
    <row r="8875" spans="1:18" x14ac:dyDescent="0.3">
      <c r="A8875" t="s">
        <v>3916</v>
      </c>
      <c r="B8875" s="17">
        <v>45059</v>
      </c>
      <c r="C8875" t="s">
        <v>543</v>
      </c>
      <c r="D8875" t="s">
        <v>3928</v>
      </c>
      <c r="E8875" t="s">
        <v>3929</v>
      </c>
      <c r="F8875" t="s">
        <v>3931</v>
      </c>
      <c r="G8875" t="s">
        <v>3877</v>
      </c>
      <c r="H8875" t="s">
        <v>3922</v>
      </c>
      <c r="I8875">
        <v>1887.4</v>
      </c>
      <c r="J8875" s="41">
        <v>8.9000000000000017E-3</v>
      </c>
      <c r="K8875" s="42">
        <v>16.797860000000004</v>
      </c>
      <c r="L8875" s="43">
        <v>0.72999999999999987</v>
      </c>
      <c r="M8875" s="42">
        <v>12.262437800000001</v>
      </c>
      <c r="N8875">
        <v>5</v>
      </c>
      <c r="O8875" s="43">
        <v>295</v>
      </c>
      <c r="P8875" s="42">
        <v>51.6</v>
      </c>
      <c r="Q8875" s="42">
        <v>6</v>
      </c>
      <c r="R8875" s="42">
        <v>3</v>
      </c>
    </row>
    <row r="8876" spans="1:18" x14ac:dyDescent="0.3">
      <c r="A8876" t="s">
        <v>3916</v>
      </c>
      <c r="B8876" s="17">
        <v>45060</v>
      </c>
      <c r="C8876" t="s">
        <v>543</v>
      </c>
      <c r="D8876" t="s">
        <v>3928</v>
      </c>
      <c r="E8876" t="s">
        <v>3929</v>
      </c>
      <c r="F8876" t="s">
        <v>3931</v>
      </c>
      <c r="G8876" t="s">
        <v>3877</v>
      </c>
      <c r="H8876" t="s">
        <v>3922</v>
      </c>
      <c r="I8876">
        <v>1090.8000000000002</v>
      </c>
      <c r="J8876" s="41">
        <v>6.1000000000000004E-3</v>
      </c>
      <c r="K8876" s="42">
        <v>6.6538800000000018</v>
      </c>
      <c r="L8876" s="43">
        <v>0.27999999999999992</v>
      </c>
      <c r="M8876" s="42">
        <v>1.8630864</v>
      </c>
      <c r="N8876">
        <v>3</v>
      </c>
      <c r="O8876" s="43">
        <v>102</v>
      </c>
      <c r="P8876" s="42">
        <v>16.8</v>
      </c>
      <c r="Q8876" s="42">
        <v>0</v>
      </c>
      <c r="R8876" s="42">
        <v>1</v>
      </c>
    </row>
    <row r="8877" spans="1:18" x14ac:dyDescent="0.3">
      <c r="A8877" t="s">
        <v>3916</v>
      </c>
      <c r="B8877" s="17">
        <v>45061</v>
      </c>
      <c r="C8877" t="s">
        <v>543</v>
      </c>
      <c r="D8877" t="s">
        <v>3928</v>
      </c>
      <c r="E8877" t="s">
        <v>3929</v>
      </c>
      <c r="F8877" t="s">
        <v>3931</v>
      </c>
      <c r="G8877" t="s">
        <v>3877</v>
      </c>
      <c r="H8877" t="s">
        <v>3922</v>
      </c>
      <c r="I8877">
        <v>2272.2000000000003</v>
      </c>
      <c r="J8877" s="41">
        <v>7.7000000000000028E-3</v>
      </c>
      <c r="K8877" s="42">
        <v>17.495940000000008</v>
      </c>
      <c r="L8877" s="43">
        <v>0.42999999999999977</v>
      </c>
      <c r="M8877" s="42">
        <v>7.5232541999999993</v>
      </c>
      <c r="N8877">
        <v>1</v>
      </c>
      <c r="O8877" s="43">
        <v>32</v>
      </c>
      <c r="P8877" s="42">
        <v>69.599999999999994</v>
      </c>
      <c r="Q8877" s="42">
        <v>4.5</v>
      </c>
      <c r="R8877" s="42">
        <v>4</v>
      </c>
    </row>
    <row r="8878" spans="1:18" x14ac:dyDescent="0.3">
      <c r="A8878" t="s">
        <v>3916</v>
      </c>
      <c r="B8878" s="17">
        <v>45062</v>
      </c>
      <c r="C8878" t="s">
        <v>543</v>
      </c>
      <c r="D8878" t="s">
        <v>3928</v>
      </c>
      <c r="E8878" t="s">
        <v>3929</v>
      </c>
      <c r="F8878" t="s">
        <v>3931</v>
      </c>
      <c r="G8878" t="s">
        <v>3877</v>
      </c>
      <c r="H8878" t="s">
        <v>3922</v>
      </c>
      <c r="I8878">
        <v>2333.4</v>
      </c>
      <c r="J8878" s="41">
        <v>1.2E-2</v>
      </c>
      <c r="K8878" s="42">
        <v>28.000800000000002</v>
      </c>
      <c r="L8878" s="43">
        <v>0.12000000000000005</v>
      </c>
      <c r="M8878" s="42">
        <v>3.3600960000000017</v>
      </c>
      <c r="N8878">
        <v>1</v>
      </c>
      <c r="O8878" s="43">
        <v>61</v>
      </c>
      <c r="P8878" s="42">
        <v>70.8</v>
      </c>
      <c r="Q8878" s="42">
        <v>0</v>
      </c>
      <c r="R8878" s="42">
        <v>0</v>
      </c>
    </row>
    <row r="8879" spans="1:18" x14ac:dyDescent="0.3">
      <c r="A8879" t="s">
        <v>3916</v>
      </c>
      <c r="B8879" s="17">
        <v>45063</v>
      </c>
      <c r="C8879" t="s">
        <v>543</v>
      </c>
      <c r="D8879" t="s">
        <v>3928</v>
      </c>
      <c r="E8879" t="s">
        <v>3929</v>
      </c>
      <c r="F8879" t="s">
        <v>3931</v>
      </c>
      <c r="G8879" t="s">
        <v>3877</v>
      </c>
      <c r="H8879" t="s">
        <v>3922</v>
      </c>
      <c r="I8879">
        <v>1435.2</v>
      </c>
      <c r="J8879" s="41">
        <v>7.9000000000000008E-3</v>
      </c>
      <c r="K8879" s="42">
        <v>11.338080000000001</v>
      </c>
      <c r="L8879" s="43">
        <v>1.0899999999999996</v>
      </c>
      <c r="M8879" s="42">
        <v>12.358507199999998</v>
      </c>
      <c r="N8879">
        <v>3</v>
      </c>
      <c r="O8879" s="43">
        <v>117</v>
      </c>
      <c r="P8879" s="42">
        <v>49.199999999999996</v>
      </c>
      <c r="Q8879" s="42">
        <v>15</v>
      </c>
      <c r="R8879" s="42">
        <v>2</v>
      </c>
    </row>
    <row r="8880" spans="1:18" x14ac:dyDescent="0.3">
      <c r="A8880" t="s">
        <v>3916</v>
      </c>
      <c r="B8880" s="17">
        <v>45064</v>
      </c>
      <c r="C8880" t="s">
        <v>543</v>
      </c>
      <c r="D8880" t="s">
        <v>3928</v>
      </c>
      <c r="E8880" t="s">
        <v>3929</v>
      </c>
      <c r="F8880" t="s">
        <v>3931</v>
      </c>
      <c r="G8880" t="s">
        <v>3877</v>
      </c>
      <c r="H8880" t="s">
        <v>3922</v>
      </c>
      <c r="I8880">
        <v>1947.4</v>
      </c>
      <c r="J8880" s="41">
        <v>1.0000000000000002E-2</v>
      </c>
      <c r="K8880" s="42">
        <v>19.474000000000004</v>
      </c>
      <c r="L8880" s="43">
        <v>0.49999999999999983</v>
      </c>
      <c r="M8880" s="42">
        <v>9.7369999999999983</v>
      </c>
      <c r="N8880">
        <v>4</v>
      </c>
      <c r="O8880" s="43">
        <v>228</v>
      </c>
      <c r="P8880" s="42">
        <v>21.599999999999998</v>
      </c>
      <c r="Q8880" s="42">
        <v>3</v>
      </c>
      <c r="R8880" s="42">
        <v>1</v>
      </c>
    </row>
    <row r="8881" spans="1:18" x14ac:dyDescent="0.3">
      <c r="A8881" t="s">
        <v>3916</v>
      </c>
      <c r="B8881" s="17">
        <v>45065</v>
      </c>
      <c r="C8881" t="s">
        <v>543</v>
      </c>
      <c r="D8881" t="s">
        <v>3928</v>
      </c>
      <c r="E8881" t="s">
        <v>3929</v>
      </c>
      <c r="F8881" t="s">
        <v>3931</v>
      </c>
      <c r="G8881" t="s">
        <v>3877</v>
      </c>
      <c r="H8881" t="s">
        <v>3922</v>
      </c>
      <c r="I8881">
        <v>2060.6000000000004</v>
      </c>
      <c r="J8881" s="41">
        <v>5.6000000000000017E-3</v>
      </c>
      <c r="K8881" s="42">
        <v>11.539360000000006</v>
      </c>
      <c r="L8881" s="43">
        <v>4.0000000000000022E-2</v>
      </c>
      <c r="M8881" s="42">
        <v>0.4615744000000005</v>
      </c>
      <c r="N8881">
        <v>5</v>
      </c>
      <c r="O8881" s="43">
        <v>165</v>
      </c>
      <c r="P8881" s="42">
        <v>66</v>
      </c>
      <c r="Q8881" s="42">
        <v>10.5</v>
      </c>
      <c r="R8881" s="42">
        <v>2</v>
      </c>
    </row>
    <row r="8882" spans="1:18" x14ac:dyDescent="0.3">
      <c r="A8882" t="s">
        <v>3916</v>
      </c>
      <c r="B8882" s="17">
        <v>45066</v>
      </c>
      <c r="C8882" t="s">
        <v>543</v>
      </c>
      <c r="D8882" t="s">
        <v>3928</v>
      </c>
      <c r="E8882" t="s">
        <v>3929</v>
      </c>
      <c r="F8882" t="s">
        <v>3931</v>
      </c>
      <c r="G8882" t="s">
        <v>3877</v>
      </c>
      <c r="H8882" t="s">
        <v>3922</v>
      </c>
      <c r="I8882">
        <v>2196</v>
      </c>
      <c r="J8882" s="41">
        <v>7.1000000000000013E-3</v>
      </c>
      <c r="K8882" s="42">
        <v>15.591600000000003</v>
      </c>
      <c r="L8882" s="43">
        <v>0.79999999999999971</v>
      </c>
      <c r="M8882" s="42">
        <v>12.473279999999997</v>
      </c>
      <c r="N8882">
        <v>2</v>
      </c>
      <c r="O8882" s="43">
        <v>110</v>
      </c>
      <c r="P8882" s="42">
        <v>25.2</v>
      </c>
      <c r="Q8882" s="42">
        <v>0</v>
      </c>
      <c r="R8882" s="42">
        <v>3</v>
      </c>
    </row>
    <row r="8883" spans="1:18" x14ac:dyDescent="0.3">
      <c r="A8883" t="s">
        <v>3916</v>
      </c>
      <c r="B8883" s="17">
        <v>45067</v>
      </c>
      <c r="C8883" t="s">
        <v>543</v>
      </c>
      <c r="D8883" t="s">
        <v>3928</v>
      </c>
      <c r="E8883" t="s">
        <v>3929</v>
      </c>
      <c r="F8883" t="s">
        <v>3931</v>
      </c>
      <c r="G8883" t="s">
        <v>3877</v>
      </c>
      <c r="H8883" t="s">
        <v>3922</v>
      </c>
      <c r="I8883">
        <v>1014</v>
      </c>
      <c r="J8883" s="41">
        <v>6.4000000000000003E-3</v>
      </c>
      <c r="K8883" s="42">
        <v>6.4896000000000003</v>
      </c>
      <c r="L8883" s="43">
        <v>0.98999999999999988</v>
      </c>
      <c r="M8883" s="42">
        <v>6.4247039999999993</v>
      </c>
      <c r="N8883">
        <v>0</v>
      </c>
      <c r="O8883" s="43">
        <v>0</v>
      </c>
      <c r="P8883" s="42">
        <v>20.399999999999999</v>
      </c>
      <c r="Q8883" s="42">
        <v>10.5</v>
      </c>
      <c r="R8883" s="42">
        <v>1</v>
      </c>
    </row>
    <row r="8884" spans="1:18" x14ac:dyDescent="0.3">
      <c r="A8884" t="s">
        <v>3916</v>
      </c>
      <c r="B8884" s="17">
        <v>45068</v>
      </c>
      <c r="C8884" t="s">
        <v>543</v>
      </c>
      <c r="D8884" t="s">
        <v>3928</v>
      </c>
      <c r="E8884" t="s">
        <v>3929</v>
      </c>
      <c r="F8884" t="s">
        <v>3931</v>
      </c>
      <c r="G8884" t="s">
        <v>3877</v>
      </c>
      <c r="H8884" t="s">
        <v>3922</v>
      </c>
      <c r="I8884">
        <v>2119.4</v>
      </c>
      <c r="J8884" s="41">
        <v>8.0000000000000019E-3</v>
      </c>
      <c r="K8884" s="42">
        <v>16.955200000000005</v>
      </c>
      <c r="L8884" s="43">
        <v>0.57999999999999985</v>
      </c>
      <c r="M8884" s="42">
        <v>9.8340160000000001</v>
      </c>
      <c r="N8884">
        <v>5</v>
      </c>
      <c r="O8884" s="43">
        <v>340</v>
      </c>
      <c r="P8884" s="42">
        <v>82.8</v>
      </c>
      <c r="Q8884" s="42">
        <v>3</v>
      </c>
      <c r="R8884" s="42">
        <v>3</v>
      </c>
    </row>
    <row r="8885" spans="1:18" x14ac:dyDescent="0.3">
      <c r="A8885" t="s">
        <v>3916</v>
      </c>
      <c r="B8885" s="17">
        <v>45069</v>
      </c>
      <c r="C8885" t="s">
        <v>543</v>
      </c>
      <c r="D8885" t="s">
        <v>3928</v>
      </c>
      <c r="E8885" t="s">
        <v>3929</v>
      </c>
      <c r="F8885" t="s">
        <v>3931</v>
      </c>
      <c r="G8885" t="s">
        <v>3877</v>
      </c>
      <c r="H8885" t="s">
        <v>3922</v>
      </c>
      <c r="I8885">
        <v>1348.2</v>
      </c>
      <c r="J8885" s="41">
        <v>7.4000000000000012E-3</v>
      </c>
      <c r="K8885" s="42">
        <v>9.9766800000000018</v>
      </c>
      <c r="L8885" s="43">
        <v>0.30999999999999994</v>
      </c>
      <c r="M8885" s="42">
        <v>3.0927707999999998</v>
      </c>
      <c r="N8885">
        <v>1</v>
      </c>
      <c r="O8885" s="43">
        <v>66</v>
      </c>
      <c r="P8885" s="42">
        <v>45.6</v>
      </c>
      <c r="Q8885" s="42">
        <v>4.5</v>
      </c>
      <c r="R8885" s="42">
        <v>7</v>
      </c>
    </row>
    <row r="8886" spans="1:18" x14ac:dyDescent="0.3">
      <c r="A8886" t="s">
        <v>3916</v>
      </c>
      <c r="B8886" s="17">
        <v>45070</v>
      </c>
      <c r="C8886" t="s">
        <v>543</v>
      </c>
      <c r="D8886" t="s">
        <v>3928</v>
      </c>
      <c r="E8886" t="s">
        <v>3929</v>
      </c>
      <c r="F8886" t="s">
        <v>3931</v>
      </c>
      <c r="G8886" t="s">
        <v>3877</v>
      </c>
      <c r="H8886" t="s">
        <v>3922</v>
      </c>
      <c r="I8886">
        <v>1876.6</v>
      </c>
      <c r="J8886" s="41">
        <v>1.3399999999999999E-2</v>
      </c>
      <c r="K8886" s="42">
        <v>25.146439999999995</v>
      </c>
      <c r="L8886" s="43">
        <v>0.17999999999999997</v>
      </c>
      <c r="M8886" s="42">
        <v>4.5263591999999981</v>
      </c>
      <c r="N8886">
        <v>5</v>
      </c>
      <c r="O8886" s="43">
        <v>320</v>
      </c>
      <c r="P8886" s="42">
        <v>19.2</v>
      </c>
      <c r="Q8886" s="42">
        <v>10.5</v>
      </c>
      <c r="R8886" s="42">
        <v>0</v>
      </c>
    </row>
    <row r="8887" spans="1:18" x14ac:dyDescent="0.3">
      <c r="A8887" t="s">
        <v>3916</v>
      </c>
      <c r="B8887" s="17">
        <v>45071</v>
      </c>
      <c r="C8887" t="s">
        <v>543</v>
      </c>
      <c r="D8887" t="s">
        <v>3928</v>
      </c>
      <c r="E8887" t="s">
        <v>3929</v>
      </c>
      <c r="F8887" t="s">
        <v>3931</v>
      </c>
      <c r="G8887" t="s">
        <v>3877</v>
      </c>
      <c r="H8887" t="s">
        <v>3922</v>
      </c>
      <c r="I8887">
        <v>984.40000000000009</v>
      </c>
      <c r="J8887" s="41">
        <v>9.0000000000000011E-3</v>
      </c>
      <c r="K8887" s="42">
        <v>8.8596000000000021</v>
      </c>
      <c r="L8887" s="43">
        <v>0.06</v>
      </c>
      <c r="M8887" s="42">
        <v>0.53157600000000016</v>
      </c>
      <c r="N8887">
        <v>4</v>
      </c>
      <c r="O8887" s="43">
        <v>264</v>
      </c>
      <c r="P8887" s="42">
        <v>22.8</v>
      </c>
      <c r="Q8887" s="42">
        <v>13.5</v>
      </c>
      <c r="R8887" s="42">
        <v>3</v>
      </c>
    </row>
    <row r="8888" spans="1:18" x14ac:dyDescent="0.3">
      <c r="A8888" t="s">
        <v>3916</v>
      </c>
      <c r="B8888" s="17">
        <v>45072</v>
      </c>
      <c r="C8888" t="s">
        <v>543</v>
      </c>
      <c r="D8888" t="s">
        <v>3928</v>
      </c>
      <c r="E8888" t="s">
        <v>3929</v>
      </c>
      <c r="F8888" t="s">
        <v>3931</v>
      </c>
      <c r="G8888" t="s">
        <v>3877</v>
      </c>
      <c r="H8888" t="s">
        <v>3922</v>
      </c>
      <c r="I8888">
        <v>1853.8000000000002</v>
      </c>
      <c r="J8888" s="41">
        <v>6.7999999999999996E-3</v>
      </c>
      <c r="K8888" s="42">
        <v>12.605840000000001</v>
      </c>
      <c r="L8888" s="43">
        <v>0.09</v>
      </c>
      <c r="M8888" s="42">
        <v>1.1345255999999999</v>
      </c>
      <c r="N8888">
        <v>2</v>
      </c>
      <c r="O8888" s="43">
        <v>158</v>
      </c>
      <c r="P8888" s="42">
        <v>27.599999999999998</v>
      </c>
      <c r="Q8888" s="42">
        <v>0</v>
      </c>
      <c r="R8888" s="42">
        <v>3</v>
      </c>
    </row>
    <row r="8889" spans="1:18" x14ac:dyDescent="0.3">
      <c r="A8889" t="s">
        <v>3916</v>
      </c>
      <c r="B8889" s="17">
        <v>45073</v>
      </c>
      <c r="C8889" t="s">
        <v>543</v>
      </c>
      <c r="D8889" t="s">
        <v>3928</v>
      </c>
      <c r="E8889" t="s">
        <v>3929</v>
      </c>
      <c r="F8889" t="s">
        <v>3931</v>
      </c>
      <c r="G8889" t="s">
        <v>3877</v>
      </c>
      <c r="H8889" t="s">
        <v>3922</v>
      </c>
      <c r="I8889">
        <v>2186.8000000000002</v>
      </c>
      <c r="J8889" s="41">
        <v>1.3000000000000001E-2</v>
      </c>
      <c r="K8889" s="42">
        <v>28.428400000000003</v>
      </c>
      <c r="L8889" s="43">
        <v>0.21999999999999992</v>
      </c>
      <c r="M8889" s="42">
        <v>6.2542479999999987</v>
      </c>
      <c r="N8889">
        <v>2</v>
      </c>
      <c r="O8889" s="43">
        <v>126</v>
      </c>
      <c r="P8889" s="42">
        <v>52.8</v>
      </c>
      <c r="Q8889" s="42">
        <v>4.5</v>
      </c>
      <c r="R8889" s="42">
        <v>1</v>
      </c>
    </row>
    <row r="8890" spans="1:18" x14ac:dyDescent="0.3">
      <c r="A8890" t="s">
        <v>3916</v>
      </c>
      <c r="B8890" s="17">
        <v>45074</v>
      </c>
      <c r="C8890" t="s">
        <v>543</v>
      </c>
      <c r="D8890" t="s">
        <v>3928</v>
      </c>
      <c r="E8890" t="s">
        <v>3929</v>
      </c>
      <c r="F8890" t="s">
        <v>3931</v>
      </c>
      <c r="G8890" t="s">
        <v>3877</v>
      </c>
      <c r="H8890" t="s">
        <v>3922</v>
      </c>
      <c r="I8890">
        <v>1179.8</v>
      </c>
      <c r="J8890" s="41">
        <v>1.15E-2</v>
      </c>
      <c r="K8890" s="42">
        <v>13.567699999999999</v>
      </c>
      <c r="L8890" s="43">
        <v>0.9099999999999997</v>
      </c>
      <c r="M8890" s="42">
        <v>12.346606999999995</v>
      </c>
      <c r="N8890">
        <v>1</v>
      </c>
      <c r="O8890" s="43">
        <v>46</v>
      </c>
      <c r="P8890" s="42">
        <v>27.599999999999998</v>
      </c>
      <c r="Q8890" s="42">
        <v>12</v>
      </c>
      <c r="R8890" s="42">
        <v>1</v>
      </c>
    </row>
    <row r="8891" spans="1:18" x14ac:dyDescent="0.3">
      <c r="A8891" t="s">
        <v>3916</v>
      </c>
      <c r="B8891" s="17">
        <v>45075</v>
      </c>
      <c r="C8891" t="s">
        <v>543</v>
      </c>
      <c r="D8891" t="s">
        <v>3928</v>
      </c>
      <c r="E8891" t="s">
        <v>3929</v>
      </c>
      <c r="F8891" t="s">
        <v>3931</v>
      </c>
      <c r="G8891" t="s">
        <v>3877</v>
      </c>
      <c r="H8891" t="s">
        <v>3922</v>
      </c>
      <c r="I8891">
        <v>2377.8000000000002</v>
      </c>
      <c r="J8891" s="41">
        <v>1.0600000000000002E-2</v>
      </c>
      <c r="K8891" s="42">
        <v>25.204680000000007</v>
      </c>
      <c r="L8891" s="43">
        <v>0.5299999999999998</v>
      </c>
      <c r="M8891" s="42">
        <v>13.358480399999999</v>
      </c>
      <c r="N8891">
        <v>2</v>
      </c>
      <c r="O8891" s="43">
        <v>76</v>
      </c>
      <c r="P8891" s="42">
        <v>70.8</v>
      </c>
      <c r="Q8891" s="42">
        <v>4.5</v>
      </c>
      <c r="R8891" s="42">
        <v>1</v>
      </c>
    </row>
    <row r="8892" spans="1:18" x14ac:dyDescent="0.3">
      <c r="A8892" t="s">
        <v>3916</v>
      </c>
      <c r="B8892" s="17">
        <v>45076</v>
      </c>
      <c r="C8892" t="s">
        <v>543</v>
      </c>
      <c r="D8892" t="s">
        <v>3928</v>
      </c>
      <c r="E8892" t="s">
        <v>3929</v>
      </c>
      <c r="F8892" t="s">
        <v>3931</v>
      </c>
      <c r="G8892" t="s">
        <v>3877</v>
      </c>
      <c r="H8892" t="s">
        <v>3922</v>
      </c>
      <c r="I8892">
        <v>2168</v>
      </c>
      <c r="J8892" s="41">
        <v>1.04E-2</v>
      </c>
      <c r="K8892" s="42">
        <v>22.5472</v>
      </c>
      <c r="L8892" s="43">
        <v>0.75999999999999979</v>
      </c>
      <c r="M8892" s="42">
        <v>17.135871999999996</v>
      </c>
      <c r="N8892">
        <v>3</v>
      </c>
      <c r="O8892" s="43">
        <v>222</v>
      </c>
      <c r="P8892" s="42">
        <v>38.4</v>
      </c>
      <c r="Q8892" s="42">
        <v>7.5</v>
      </c>
      <c r="R8892" s="42">
        <v>2</v>
      </c>
    </row>
    <row r="8893" spans="1:18" x14ac:dyDescent="0.3">
      <c r="A8893" t="s">
        <v>3916</v>
      </c>
      <c r="B8893" s="17">
        <v>45077</v>
      </c>
      <c r="C8893" t="s">
        <v>543</v>
      </c>
      <c r="D8893" t="s">
        <v>3928</v>
      </c>
      <c r="E8893" t="s">
        <v>3929</v>
      </c>
      <c r="F8893" t="s">
        <v>3931</v>
      </c>
      <c r="G8893" t="s">
        <v>3877</v>
      </c>
      <c r="H8893" t="s">
        <v>3922</v>
      </c>
      <c r="I8893">
        <v>2271.6</v>
      </c>
      <c r="J8893" s="41">
        <v>1.1000000000000001E-2</v>
      </c>
      <c r="K8893" s="42">
        <v>24.9876</v>
      </c>
      <c r="L8893" s="43">
        <v>0.03</v>
      </c>
      <c r="M8893" s="42">
        <v>0.74962799999999996</v>
      </c>
      <c r="N8893">
        <v>2</v>
      </c>
      <c r="O8893" s="43">
        <v>126</v>
      </c>
      <c r="P8893" s="42">
        <v>60</v>
      </c>
      <c r="Q8893" s="42">
        <v>4.5</v>
      </c>
      <c r="R8893" s="42">
        <v>4</v>
      </c>
    </row>
    <row r="8894" spans="1:18" x14ac:dyDescent="0.3">
      <c r="A8894" t="s">
        <v>3923</v>
      </c>
      <c r="B8894" s="17">
        <v>45078</v>
      </c>
      <c r="C8894" t="s">
        <v>543</v>
      </c>
      <c r="D8894" t="s">
        <v>3928</v>
      </c>
      <c r="E8894" t="s">
        <v>3929</v>
      </c>
      <c r="F8894" t="s">
        <v>3931</v>
      </c>
      <c r="G8894" t="s">
        <v>3877</v>
      </c>
      <c r="H8894" t="s">
        <v>3922</v>
      </c>
      <c r="I8894">
        <v>1400.1</v>
      </c>
      <c r="J8894" s="41">
        <v>6.8000000000000005E-3</v>
      </c>
      <c r="K8894" s="42">
        <v>9.5206800000000005</v>
      </c>
      <c r="L8894" s="43">
        <v>9.0000000000000011E-2</v>
      </c>
      <c r="M8894" s="42">
        <v>0.8568612000000001</v>
      </c>
      <c r="N8894">
        <v>1</v>
      </c>
      <c r="O8894" s="43">
        <v>45</v>
      </c>
      <c r="P8894" s="42">
        <v>79.2</v>
      </c>
      <c r="Q8894" s="42">
        <v>24</v>
      </c>
      <c r="R8894" s="42">
        <v>0</v>
      </c>
    </row>
    <row r="8895" spans="1:18" x14ac:dyDescent="0.3">
      <c r="A8895" t="s">
        <v>3923</v>
      </c>
      <c r="B8895" s="17">
        <v>45079</v>
      </c>
      <c r="C8895" t="s">
        <v>543</v>
      </c>
      <c r="D8895" t="s">
        <v>3928</v>
      </c>
      <c r="E8895" t="s">
        <v>3929</v>
      </c>
      <c r="F8895" t="s">
        <v>3931</v>
      </c>
      <c r="G8895" t="s">
        <v>3877</v>
      </c>
      <c r="H8895" t="s">
        <v>3922</v>
      </c>
      <c r="I8895">
        <v>852.89999999999986</v>
      </c>
      <c r="J8895" s="41">
        <v>8.7999999999999988E-3</v>
      </c>
      <c r="K8895" s="42">
        <v>7.505519999999998</v>
      </c>
      <c r="L8895" s="43">
        <v>1.0099999999999998</v>
      </c>
      <c r="M8895" s="42">
        <v>7.5805751999999966</v>
      </c>
      <c r="N8895">
        <v>0</v>
      </c>
      <c r="O8895" s="43">
        <v>9</v>
      </c>
      <c r="P8895" s="42">
        <v>88.8</v>
      </c>
      <c r="Q8895" s="42">
        <v>16.5</v>
      </c>
      <c r="R8895" s="42">
        <v>9</v>
      </c>
    </row>
    <row r="8896" spans="1:18" x14ac:dyDescent="0.3">
      <c r="A8896" t="s">
        <v>3923</v>
      </c>
      <c r="B8896" s="17">
        <v>45080</v>
      </c>
      <c r="C8896" t="s">
        <v>543</v>
      </c>
      <c r="D8896" t="s">
        <v>3928</v>
      </c>
      <c r="E8896" t="s">
        <v>3929</v>
      </c>
      <c r="F8896" t="s">
        <v>3931</v>
      </c>
      <c r="G8896" t="s">
        <v>3877</v>
      </c>
      <c r="H8896" t="s">
        <v>3922</v>
      </c>
      <c r="I8896">
        <v>1342.1</v>
      </c>
      <c r="J8896" s="41">
        <v>8.6E-3</v>
      </c>
      <c r="K8896" s="42">
        <v>11.542059999999999</v>
      </c>
      <c r="L8896" s="43">
        <v>0.4200000000000001</v>
      </c>
      <c r="M8896" s="42">
        <v>4.8476652000000007</v>
      </c>
      <c r="N8896">
        <v>2</v>
      </c>
      <c r="O8896" s="43">
        <v>52</v>
      </c>
      <c r="P8896" s="42">
        <v>82.8</v>
      </c>
      <c r="Q8896" s="42">
        <v>4.5</v>
      </c>
      <c r="R8896" s="42">
        <v>10</v>
      </c>
    </row>
    <row r="8897" spans="1:18" x14ac:dyDescent="0.3">
      <c r="A8897" t="s">
        <v>3923</v>
      </c>
      <c r="B8897" s="17">
        <v>45081</v>
      </c>
      <c r="C8897" t="s">
        <v>543</v>
      </c>
      <c r="D8897" t="s">
        <v>3928</v>
      </c>
      <c r="E8897" t="s">
        <v>3929</v>
      </c>
      <c r="F8897" t="s">
        <v>3931</v>
      </c>
      <c r="G8897" t="s">
        <v>3877</v>
      </c>
      <c r="H8897" t="s">
        <v>3922</v>
      </c>
      <c r="I8897">
        <v>1206.0999999999999</v>
      </c>
      <c r="J8897" s="41">
        <v>8.0000000000000002E-3</v>
      </c>
      <c r="K8897" s="42">
        <v>9.6487999999999996</v>
      </c>
      <c r="L8897" s="43">
        <v>0.80999999999999972</v>
      </c>
      <c r="M8897" s="42">
        <v>7.8155279999999969</v>
      </c>
      <c r="N8897">
        <v>4</v>
      </c>
      <c r="O8897" s="43">
        <v>231</v>
      </c>
      <c r="P8897" s="42">
        <v>43.199999999999996</v>
      </c>
      <c r="Q8897" s="42">
        <v>18</v>
      </c>
      <c r="R8897" s="42">
        <v>2</v>
      </c>
    </row>
    <row r="8898" spans="1:18" x14ac:dyDescent="0.3">
      <c r="A8898" t="s">
        <v>3923</v>
      </c>
      <c r="B8898" s="17">
        <v>45082</v>
      </c>
      <c r="C8898" t="s">
        <v>543</v>
      </c>
      <c r="D8898" t="s">
        <v>3928</v>
      </c>
      <c r="E8898" t="s">
        <v>3929</v>
      </c>
      <c r="F8898" t="s">
        <v>3931</v>
      </c>
      <c r="G8898" t="s">
        <v>3877</v>
      </c>
      <c r="H8898" t="s">
        <v>3922</v>
      </c>
      <c r="I8898">
        <v>1896.6999999999998</v>
      </c>
      <c r="J8898" s="41">
        <v>7.5000000000000023E-3</v>
      </c>
      <c r="K8898" s="42">
        <v>14.225250000000003</v>
      </c>
      <c r="L8898" s="43">
        <v>0.43000000000000005</v>
      </c>
      <c r="M8898" s="42">
        <v>6.1168575000000018</v>
      </c>
      <c r="N8898">
        <v>0</v>
      </c>
      <c r="O8898" s="43">
        <v>22</v>
      </c>
      <c r="P8898" s="42">
        <v>52.8</v>
      </c>
      <c r="Q8898" s="42">
        <v>3</v>
      </c>
      <c r="R8898" s="42">
        <v>10</v>
      </c>
    </row>
    <row r="8899" spans="1:18" x14ac:dyDescent="0.3">
      <c r="A8899" t="s">
        <v>3923</v>
      </c>
      <c r="B8899" s="17">
        <v>45083</v>
      </c>
      <c r="C8899" t="s">
        <v>543</v>
      </c>
      <c r="D8899" t="s">
        <v>3928</v>
      </c>
      <c r="E8899" t="s">
        <v>3929</v>
      </c>
      <c r="F8899" t="s">
        <v>3931</v>
      </c>
      <c r="G8899" t="s">
        <v>3877</v>
      </c>
      <c r="H8899" t="s">
        <v>3922</v>
      </c>
      <c r="I8899">
        <v>1161.8999999999999</v>
      </c>
      <c r="J8899" s="41">
        <v>6.0999999999999995E-3</v>
      </c>
      <c r="K8899" s="42">
        <v>7.0875899999999987</v>
      </c>
      <c r="L8899" s="43">
        <v>0.72999999999999976</v>
      </c>
      <c r="M8899" s="42">
        <v>5.1739406999999975</v>
      </c>
      <c r="N8899">
        <v>0</v>
      </c>
      <c r="O8899" s="43">
        <v>46</v>
      </c>
      <c r="P8899" s="42">
        <v>34.799999999999997</v>
      </c>
      <c r="Q8899" s="42">
        <v>13.5</v>
      </c>
      <c r="R8899" s="42">
        <v>11</v>
      </c>
    </row>
    <row r="8900" spans="1:18" x14ac:dyDescent="0.3">
      <c r="A8900" t="s">
        <v>3923</v>
      </c>
      <c r="B8900" s="17">
        <v>45084</v>
      </c>
      <c r="C8900" t="s">
        <v>543</v>
      </c>
      <c r="D8900" t="s">
        <v>3928</v>
      </c>
      <c r="E8900" t="s">
        <v>3929</v>
      </c>
      <c r="F8900" t="s">
        <v>3931</v>
      </c>
      <c r="G8900" t="s">
        <v>3877</v>
      </c>
      <c r="H8900" t="s">
        <v>3922</v>
      </c>
      <c r="I8900">
        <v>1552.6999999999998</v>
      </c>
      <c r="J8900" s="41">
        <v>7.5000000000000015E-3</v>
      </c>
      <c r="K8900" s="42">
        <v>11.645250000000001</v>
      </c>
      <c r="L8900" s="43">
        <v>0.85999999999999976</v>
      </c>
      <c r="M8900" s="42">
        <v>10.014914999999998</v>
      </c>
      <c r="N8900">
        <v>0</v>
      </c>
      <c r="O8900" s="43">
        <v>58</v>
      </c>
      <c r="P8900" s="42">
        <v>49.199999999999996</v>
      </c>
      <c r="Q8900" s="42">
        <v>4.5</v>
      </c>
      <c r="R8900" s="42">
        <v>11</v>
      </c>
    </row>
    <row r="8901" spans="1:18" x14ac:dyDescent="0.3">
      <c r="A8901" t="s">
        <v>3923</v>
      </c>
      <c r="B8901" s="17">
        <v>45085</v>
      </c>
      <c r="C8901" t="s">
        <v>543</v>
      </c>
      <c r="D8901" t="s">
        <v>3928</v>
      </c>
      <c r="E8901" t="s">
        <v>3929</v>
      </c>
      <c r="F8901" t="s">
        <v>3931</v>
      </c>
      <c r="G8901" t="s">
        <v>3877</v>
      </c>
      <c r="H8901" t="s">
        <v>3922</v>
      </c>
      <c r="I8901">
        <v>940.8</v>
      </c>
      <c r="J8901" s="41">
        <v>7.2000000000000024E-3</v>
      </c>
      <c r="K8901" s="42">
        <v>6.773760000000002</v>
      </c>
      <c r="L8901" s="43">
        <v>1.1699999999999997</v>
      </c>
      <c r="M8901" s="42">
        <v>7.9252992000000004</v>
      </c>
      <c r="N8901">
        <v>4</v>
      </c>
      <c r="O8901" s="43">
        <v>140</v>
      </c>
      <c r="P8901" s="42">
        <v>32.4</v>
      </c>
      <c r="Q8901" s="42">
        <v>9</v>
      </c>
      <c r="R8901" s="42">
        <v>3</v>
      </c>
    </row>
    <row r="8902" spans="1:18" x14ac:dyDescent="0.3">
      <c r="A8902" t="s">
        <v>3923</v>
      </c>
      <c r="B8902" s="17">
        <v>45086</v>
      </c>
      <c r="C8902" t="s">
        <v>543</v>
      </c>
      <c r="D8902" t="s">
        <v>3928</v>
      </c>
      <c r="E8902" t="s">
        <v>3929</v>
      </c>
      <c r="F8902" t="s">
        <v>3931</v>
      </c>
      <c r="G8902" t="s">
        <v>3877</v>
      </c>
      <c r="H8902" t="s">
        <v>3922</v>
      </c>
      <c r="I8902">
        <v>820</v>
      </c>
      <c r="J8902" s="41">
        <v>9.6000000000000026E-3</v>
      </c>
      <c r="K8902" s="42">
        <v>7.8720000000000026</v>
      </c>
      <c r="L8902" s="43">
        <v>0.24000000000000007</v>
      </c>
      <c r="M8902" s="42">
        <v>1.8892800000000012</v>
      </c>
      <c r="N8902">
        <v>4</v>
      </c>
      <c r="O8902" s="43">
        <v>343</v>
      </c>
      <c r="P8902" s="42">
        <v>67.2</v>
      </c>
      <c r="Q8902" s="42">
        <v>15</v>
      </c>
      <c r="R8902" s="42">
        <v>2</v>
      </c>
    </row>
    <row r="8903" spans="1:18" x14ac:dyDescent="0.3">
      <c r="A8903" t="s">
        <v>3923</v>
      </c>
      <c r="B8903" s="17">
        <v>45087</v>
      </c>
      <c r="C8903" t="s">
        <v>543</v>
      </c>
      <c r="D8903" t="s">
        <v>3928</v>
      </c>
      <c r="E8903" t="s">
        <v>3929</v>
      </c>
      <c r="F8903" t="s">
        <v>3931</v>
      </c>
      <c r="G8903" t="s">
        <v>3877</v>
      </c>
      <c r="H8903" t="s">
        <v>3922</v>
      </c>
      <c r="I8903">
        <v>1955.5</v>
      </c>
      <c r="J8903" s="41">
        <v>5.2000000000000006E-3</v>
      </c>
      <c r="K8903" s="42">
        <v>10.168600000000001</v>
      </c>
      <c r="L8903" s="43">
        <v>0.90999999999999981</v>
      </c>
      <c r="M8903" s="42">
        <v>9.2534259999999993</v>
      </c>
      <c r="N8903">
        <v>4</v>
      </c>
      <c r="O8903" s="43">
        <v>141</v>
      </c>
      <c r="P8903" s="42">
        <v>81.599999999999994</v>
      </c>
      <c r="Q8903" s="42">
        <v>13.5</v>
      </c>
      <c r="R8903" s="42">
        <v>3</v>
      </c>
    </row>
    <row r="8904" spans="1:18" x14ac:dyDescent="0.3">
      <c r="A8904" t="s">
        <v>3923</v>
      </c>
      <c r="B8904" s="17">
        <v>45088</v>
      </c>
      <c r="C8904" t="s">
        <v>543</v>
      </c>
      <c r="D8904" t="s">
        <v>3928</v>
      </c>
      <c r="E8904" t="s">
        <v>3929</v>
      </c>
      <c r="F8904" t="s">
        <v>3931</v>
      </c>
      <c r="G8904" t="s">
        <v>3877</v>
      </c>
      <c r="H8904" t="s">
        <v>3922</v>
      </c>
      <c r="I8904">
        <v>1596.8</v>
      </c>
      <c r="J8904" s="41">
        <v>4.3E-3</v>
      </c>
      <c r="K8904" s="42">
        <v>6.8662399999999995</v>
      </c>
      <c r="L8904" s="43">
        <v>0.32000000000000006</v>
      </c>
      <c r="M8904" s="42">
        <v>2.1971968000000004</v>
      </c>
      <c r="N8904">
        <v>3</v>
      </c>
      <c r="O8904" s="43">
        <v>212</v>
      </c>
      <c r="P8904" s="42">
        <v>86.399999999999991</v>
      </c>
      <c r="Q8904" s="42">
        <v>15</v>
      </c>
      <c r="R8904" s="42">
        <v>5</v>
      </c>
    </row>
    <row r="8905" spans="1:18" x14ac:dyDescent="0.3">
      <c r="A8905" t="s">
        <v>3923</v>
      </c>
      <c r="B8905" s="17">
        <v>45089</v>
      </c>
      <c r="C8905" t="s">
        <v>543</v>
      </c>
      <c r="D8905" t="s">
        <v>3928</v>
      </c>
      <c r="E8905" t="s">
        <v>3929</v>
      </c>
      <c r="F8905" t="s">
        <v>3931</v>
      </c>
      <c r="G8905" t="s">
        <v>3877</v>
      </c>
      <c r="H8905" t="s">
        <v>3922</v>
      </c>
      <c r="I8905">
        <v>1375.8999999999999</v>
      </c>
      <c r="J8905" s="41">
        <v>7.3000000000000001E-3</v>
      </c>
      <c r="K8905" s="42">
        <v>10.04407</v>
      </c>
      <c r="L8905" s="43">
        <v>0.71999999999999975</v>
      </c>
      <c r="M8905" s="42">
        <v>7.2317303999999973</v>
      </c>
      <c r="N8905">
        <v>0</v>
      </c>
      <c r="O8905" s="43">
        <v>32</v>
      </c>
      <c r="P8905" s="42">
        <v>32.4</v>
      </c>
      <c r="Q8905" s="42">
        <v>24</v>
      </c>
      <c r="R8905" s="42">
        <v>4</v>
      </c>
    </row>
    <row r="8906" spans="1:18" x14ac:dyDescent="0.3">
      <c r="A8906" t="s">
        <v>3923</v>
      </c>
      <c r="B8906" s="17">
        <v>45090</v>
      </c>
      <c r="C8906" t="s">
        <v>543</v>
      </c>
      <c r="D8906" t="s">
        <v>3928</v>
      </c>
      <c r="E8906" t="s">
        <v>3929</v>
      </c>
      <c r="F8906" t="s">
        <v>3931</v>
      </c>
      <c r="G8906" t="s">
        <v>3877</v>
      </c>
      <c r="H8906" t="s">
        <v>3922</v>
      </c>
      <c r="I8906">
        <v>1700.3</v>
      </c>
      <c r="J8906" s="41">
        <v>6.9000000000000008E-3</v>
      </c>
      <c r="K8906" s="42">
        <v>11.73207</v>
      </c>
      <c r="L8906" s="43">
        <v>0.37000000000000011</v>
      </c>
      <c r="M8906" s="42">
        <v>4.3408659000000016</v>
      </c>
      <c r="N8906">
        <v>1</v>
      </c>
      <c r="O8906" s="43">
        <v>78</v>
      </c>
      <c r="P8906" s="42">
        <v>28.799999999999997</v>
      </c>
      <c r="Q8906" s="42">
        <v>22.5</v>
      </c>
      <c r="R8906" s="42">
        <v>1</v>
      </c>
    </row>
    <row r="8907" spans="1:18" x14ac:dyDescent="0.3">
      <c r="A8907" t="s">
        <v>3923</v>
      </c>
      <c r="B8907" s="17">
        <v>45091</v>
      </c>
      <c r="C8907" t="s">
        <v>543</v>
      </c>
      <c r="D8907" t="s">
        <v>3928</v>
      </c>
      <c r="E8907" t="s">
        <v>3929</v>
      </c>
      <c r="F8907" t="s">
        <v>3931</v>
      </c>
      <c r="G8907" t="s">
        <v>3877</v>
      </c>
      <c r="H8907" t="s">
        <v>3922</v>
      </c>
      <c r="I8907">
        <v>1390.1999999999998</v>
      </c>
      <c r="J8907" s="41">
        <v>9.7000000000000003E-3</v>
      </c>
      <c r="K8907" s="42">
        <v>13.484939999999998</v>
      </c>
      <c r="L8907" s="43">
        <v>0.47</v>
      </c>
      <c r="M8907" s="42">
        <v>6.3379217999999984</v>
      </c>
      <c r="N8907">
        <v>1</v>
      </c>
      <c r="O8907" s="43">
        <v>108</v>
      </c>
      <c r="P8907" s="42">
        <v>82.8</v>
      </c>
      <c r="Q8907" s="42">
        <v>12</v>
      </c>
      <c r="R8907" s="42">
        <v>8</v>
      </c>
    </row>
    <row r="8908" spans="1:18" x14ac:dyDescent="0.3">
      <c r="A8908" t="s">
        <v>3923</v>
      </c>
      <c r="B8908" s="17">
        <v>45092</v>
      </c>
      <c r="C8908" t="s">
        <v>543</v>
      </c>
      <c r="D8908" t="s">
        <v>3928</v>
      </c>
      <c r="E8908" t="s">
        <v>3929</v>
      </c>
      <c r="F8908" t="s">
        <v>3931</v>
      </c>
      <c r="G8908" t="s">
        <v>3877</v>
      </c>
      <c r="H8908" t="s">
        <v>3922</v>
      </c>
      <c r="I8908">
        <v>1530.8</v>
      </c>
      <c r="J8908" s="41">
        <v>1.2E-2</v>
      </c>
      <c r="K8908" s="42">
        <v>18.369599999999998</v>
      </c>
      <c r="L8908" s="43">
        <v>0.61999999999999988</v>
      </c>
      <c r="M8908" s="42">
        <v>11.389151999999997</v>
      </c>
      <c r="N8908">
        <v>2</v>
      </c>
      <c r="O8908" s="43">
        <v>144</v>
      </c>
      <c r="P8908" s="42">
        <v>54</v>
      </c>
      <c r="Q8908" s="42">
        <v>13.5</v>
      </c>
      <c r="R8908" s="42">
        <v>6</v>
      </c>
    </row>
    <row r="8909" spans="1:18" x14ac:dyDescent="0.3">
      <c r="A8909" t="s">
        <v>3923</v>
      </c>
      <c r="B8909" s="17">
        <v>45093</v>
      </c>
      <c r="C8909" t="s">
        <v>543</v>
      </c>
      <c r="D8909" t="s">
        <v>3928</v>
      </c>
      <c r="E8909" t="s">
        <v>3929</v>
      </c>
      <c r="F8909" t="s">
        <v>3931</v>
      </c>
      <c r="G8909" t="s">
        <v>3877</v>
      </c>
      <c r="H8909" t="s">
        <v>3922</v>
      </c>
      <c r="I8909">
        <v>1570.6</v>
      </c>
      <c r="J8909" s="41">
        <v>1.0800000000000001E-2</v>
      </c>
      <c r="K8909" s="42">
        <v>16.962479999999999</v>
      </c>
      <c r="L8909" s="43">
        <v>0.58999999999999986</v>
      </c>
      <c r="M8909" s="42">
        <v>10.007863199999997</v>
      </c>
      <c r="N8909">
        <v>0</v>
      </c>
      <c r="O8909" s="43">
        <v>38</v>
      </c>
      <c r="P8909" s="42">
        <v>44.4</v>
      </c>
      <c r="Q8909" s="42">
        <v>4.5</v>
      </c>
      <c r="R8909" s="42">
        <v>1</v>
      </c>
    </row>
    <row r="8910" spans="1:18" x14ac:dyDescent="0.3">
      <c r="A8910" t="s">
        <v>3923</v>
      </c>
      <c r="B8910" s="17">
        <v>45094</v>
      </c>
      <c r="C8910" t="s">
        <v>543</v>
      </c>
      <c r="D8910" t="s">
        <v>3928</v>
      </c>
      <c r="E8910" t="s">
        <v>3929</v>
      </c>
      <c r="F8910" t="s">
        <v>3931</v>
      </c>
      <c r="G8910" t="s">
        <v>3877</v>
      </c>
      <c r="H8910" t="s">
        <v>3922</v>
      </c>
      <c r="I8910">
        <v>1787.1999999999998</v>
      </c>
      <c r="J8910" s="41">
        <v>5.8000000000000005E-3</v>
      </c>
      <c r="K8910" s="42">
        <v>10.36576</v>
      </c>
      <c r="L8910" s="43">
        <v>0.8999999999999998</v>
      </c>
      <c r="M8910" s="42">
        <v>9.3291839999999979</v>
      </c>
      <c r="N8910">
        <v>1</v>
      </c>
      <c r="O8910" s="43">
        <v>22</v>
      </c>
      <c r="P8910" s="42">
        <v>70.8</v>
      </c>
      <c r="Q8910" s="42">
        <v>4.5</v>
      </c>
      <c r="R8910" s="42">
        <v>7</v>
      </c>
    </row>
    <row r="8911" spans="1:18" x14ac:dyDescent="0.3">
      <c r="A8911" t="s">
        <v>3923</v>
      </c>
      <c r="B8911" s="17">
        <v>45095</v>
      </c>
      <c r="C8911" t="s">
        <v>543</v>
      </c>
      <c r="D8911" t="s">
        <v>3928</v>
      </c>
      <c r="E8911" t="s">
        <v>3929</v>
      </c>
      <c r="F8911" t="s">
        <v>3931</v>
      </c>
      <c r="G8911" t="s">
        <v>3877</v>
      </c>
      <c r="H8911" t="s">
        <v>3922</v>
      </c>
      <c r="I8911">
        <v>1223.5</v>
      </c>
      <c r="J8911" s="41">
        <v>9.3000000000000027E-3</v>
      </c>
      <c r="K8911" s="42">
        <v>11.378550000000004</v>
      </c>
      <c r="L8911" s="43">
        <v>0.57999999999999996</v>
      </c>
      <c r="M8911" s="42">
        <v>6.599559000000002</v>
      </c>
      <c r="N8911">
        <v>3</v>
      </c>
      <c r="O8911" s="43">
        <v>257</v>
      </c>
      <c r="P8911" s="42">
        <v>37.199999999999996</v>
      </c>
      <c r="Q8911" s="42">
        <v>15</v>
      </c>
      <c r="R8911" s="42">
        <v>3</v>
      </c>
    </row>
    <row r="8912" spans="1:18" x14ac:dyDescent="0.3">
      <c r="A8912" t="s">
        <v>3923</v>
      </c>
      <c r="B8912" s="17">
        <v>45096</v>
      </c>
      <c r="C8912" t="s">
        <v>543</v>
      </c>
      <c r="D8912" t="s">
        <v>3928</v>
      </c>
      <c r="E8912" t="s">
        <v>3929</v>
      </c>
      <c r="F8912" t="s">
        <v>3931</v>
      </c>
      <c r="G8912" t="s">
        <v>3877</v>
      </c>
      <c r="H8912" t="s">
        <v>3922</v>
      </c>
      <c r="I8912">
        <v>1126.8</v>
      </c>
      <c r="J8912" s="41">
        <v>8.9000000000000017E-3</v>
      </c>
      <c r="K8912" s="42">
        <v>10.028520000000002</v>
      </c>
      <c r="L8912" s="43">
        <v>0.37999999999999995</v>
      </c>
      <c r="M8912" s="42">
        <v>3.8108376000000002</v>
      </c>
      <c r="N8912">
        <v>2</v>
      </c>
      <c r="O8912" s="43">
        <v>176</v>
      </c>
      <c r="P8912" s="42">
        <v>87.6</v>
      </c>
      <c r="Q8912" s="42">
        <v>6</v>
      </c>
      <c r="R8912" s="42">
        <v>1</v>
      </c>
    </row>
    <row r="8913" spans="1:18" x14ac:dyDescent="0.3">
      <c r="A8913" t="s">
        <v>3923</v>
      </c>
      <c r="B8913" s="17">
        <v>45097</v>
      </c>
      <c r="C8913" t="s">
        <v>543</v>
      </c>
      <c r="D8913" t="s">
        <v>3928</v>
      </c>
      <c r="E8913" t="s">
        <v>3929</v>
      </c>
      <c r="F8913" t="s">
        <v>3931</v>
      </c>
      <c r="G8913" t="s">
        <v>3877</v>
      </c>
      <c r="H8913" t="s">
        <v>3922</v>
      </c>
      <c r="I8913">
        <v>1887.3000000000002</v>
      </c>
      <c r="J8913" s="41">
        <v>1.15E-2</v>
      </c>
      <c r="K8913" s="42">
        <v>21.703950000000003</v>
      </c>
      <c r="L8913" s="43">
        <v>0.49999999999999983</v>
      </c>
      <c r="M8913" s="42">
        <v>10.851974999999998</v>
      </c>
      <c r="N8913">
        <v>0</v>
      </c>
      <c r="O8913" s="43">
        <v>3</v>
      </c>
      <c r="P8913" s="42">
        <v>64.8</v>
      </c>
      <c r="Q8913" s="42">
        <v>9</v>
      </c>
      <c r="R8913" s="42">
        <v>3</v>
      </c>
    </row>
    <row r="8914" spans="1:18" x14ac:dyDescent="0.3">
      <c r="A8914" t="s">
        <v>3923</v>
      </c>
      <c r="B8914" s="17">
        <v>45098</v>
      </c>
      <c r="C8914" t="s">
        <v>543</v>
      </c>
      <c r="D8914" t="s">
        <v>3928</v>
      </c>
      <c r="E8914" t="s">
        <v>3929</v>
      </c>
      <c r="F8914" t="s">
        <v>3931</v>
      </c>
      <c r="G8914" t="s">
        <v>3877</v>
      </c>
      <c r="H8914" t="s">
        <v>3922</v>
      </c>
      <c r="I8914">
        <v>1548.1999999999998</v>
      </c>
      <c r="J8914" s="41">
        <v>3.6999999999999993E-3</v>
      </c>
      <c r="K8914" s="42">
        <v>5.7283399999999984</v>
      </c>
      <c r="L8914" s="43">
        <v>1.1099999999999999</v>
      </c>
      <c r="M8914" s="42">
        <v>6.3584573999999972</v>
      </c>
      <c r="N8914">
        <v>4</v>
      </c>
      <c r="O8914" s="43">
        <v>134</v>
      </c>
      <c r="P8914" s="42">
        <v>80.399999999999991</v>
      </c>
      <c r="Q8914" s="42">
        <v>19.5</v>
      </c>
      <c r="R8914" s="42">
        <v>6</v>
      </c>
    </row>
    <row r="8915" spans="1:18" x14ac:dyDescent="0.3">
      <c r="A8915" t="s">
        <v>3923</v>
      </c>
      <c r="B8915" s="17">
        <v>45099</v>
      </c>
      <c r="C8915" t="s">
        <v>543</v>
      </c>
      <c r="D8915" t="s">
        <v>3928</v>
      </c>
      <c r="E8915" t="s">
        <v>3929</v>
      </c>
      <c r="F8915" t="s">
        <v>3931</v>
      </c>
      <c r="G8915" t="s">
        <v>3877</v>
      </c>
      <c r="H8915" t="s">
        <v>3922</v>
      </c>
      <c r="I8915">
        <v>1200.3</v>
      </c>
      <c r="J8915" s="41">
        <v>5.9000000000000025E-3</v>
      </c>
      <c r="K8915" s="42">
        <v>7.0817700000000023</v>
      </c>
      <c r="L8915" s="43">
        <v>0.57999999999999985</v>
      </c>
      <c r="M8915" s="42">
        <v>4.1074266000000001</v>
      </c>
      <c r="N8915">
        <v>3</v>
      </c>
      <c r="O8915" s="43">
        <v>217</v>
      </c>
      <c r="P8915" s="42">
        <v>99.6</v>
      </c>
      <c r="Q8915" s="42">
        <v>6</v>
      </c>
      <c r="R8915" s="42">
        <v>1</v>
      </c>
    </row>
    <row r="8916" spans="1:18" x14ac:dyDescent="0.3">
      <c r="A8916" t="s">
        <v>3923</v>
      </c>
      <c r="B8916" s="17">
        <v>45100</v>
      </c>
      <c r="C8916" t="s">
        <v>543</v>
      </c>
      <c r="D8916" t="s">
        <v>3928</v>
      </c>
      <c r="E8916" t="s">
        <v>3929</v>
      </c>
      <c r="F8916" t="s">
        <v>3931</v>
      </c>
      <c r="G8916" t="s">
        <v>3877</v>
      </c>
      <c r="H8916" t="s">
        <v>3922</v>
      </c>
      <c r="I8916">
        <v>1358.8999999999999</v>
      </c>
      <c r="J8916" s="41">
        <v>8.9000000000000034E-3</v>
      </c>
      <c r="K8916" s="42">
        <v>12.094210000000004</v>
      </c>
      <c r="L8916" s="43">
        <v>0.14000000000000001</v>
      </c>
      <c r="M8916" s="42">
        <v>1.6931894000000007</v>
      </c>
      <c r="N8916">
        <v>3</v>
      </c>
      <c r="O8916" s="43">
        <v>148</v>
      </c>
      <c r="P8916" s="42">
        <v>49.199999999999996</v>
      </c>
      <c r="Q8916" s="42">
        <v>21</v>
      </c>
      <c r="R8916" s="42">
        <v>3</v>
      </c>
    </row>
    <row r="8917" spans="1:18" x14ac:dyDescent="0.3">
      <c r="A8917" t="s">
        <v>3923</v>
      </c>
      <c r="B8917" s="17">
        <v>45101</v>
      </c>
      <c r="C8917" t="s">
        <v>543</v>
      </c>
      <c r="D8917" t="s">
        <v>3928</v>
      </c>
      <c r="E8917" t="s">
        <v>3929</v>
      </c>
      <c r="F8917" t="s">
        <v>3931</v>
      </c>
      <c r="G8917" t="s">
        <v>3877</v>
      </c>
      <c r="H8917" t="s">
        <v>3922</v>
      </c>
      <c r="I8917">
        <v>1690.8999999999996</v>
      </c>
      <c r="J8917" s="41">
        <v>7.6000000000000017E-3</v>
      </c>
      <c r="K8917" s="42">
        <v>12.85084</v>
      </c>
      <c r="L8917" s="43">
        <v>1.2399999999999998</v>
      </c>
      <c r="M8917" s="42">
        <v>15.935041599999996</v>
      </c>
      <c r="N8917">
        <v>0</v>
      </c>
      <c r="O8917" s="43">
        <v>67</v>
      </c>
      <c r="P8917" s="42">
        <v>54</v>
      </c>
      <c r="Q8917" s="42">
        <v>6</v>
      </c>
      <c r="R8917" s="42">
        <v>10</v>
      </c>
    </row>
    <row r="8918" spans="1:18" x14ac:dyDescent="0.3">
      <c r="A8918" t="s">
        <v>3923</v>
      </c>
      <c r="B8918" s="17">
        <v>45102</v>
      </c>
      <c r="C8918" t="s">
        <v>543</v>
      </c>
      <c r="D8918" t="s">
        <v>3928</v>
      </c>
      <c r="E8918" t="s">
        <v>3929</v>
      </c>
      <c r="F8918" t="s">
        <v>3931</v>
      </c>
      <c r="G8918" t="s">
        <v>3877</v>
      </c>
      <c r="H8918" t="s">
        <v>3922</v>
      </c>
      <c r="I8918">
        <v>1570.3</v>
      </c>
      <c r="J8918" s="41">
        <v>7.9000000000000042E-3</v>
      </c>
      <c r="K8918" s="42">
        <v>12.405370000000007</v>
      </c>
      <c r="L8918" s="43">
        <v>0.39000000000000007</v>
      </c>
      <c r="M8918" s="42">
        <v>4.8380943000000034</v>
      </c>
      <c r="N8918">
        <v>4</v>
      </c>
      <c r="O8918" s="43">
        <v>325</v>
      </c>
      <c r="P8918" s="42">
        <v>63.599999999999994</v>
      </c>
      <c r="Q8918" s="42">
        <v>9</v>
      </c>
      <c r="R8918" s="42">
        <v>1</v>
      </c>
    </row>
    <row r="8919" spans="1:18" x14ac:dyDescent="0.3">
      <c r="A8919" t="s">
        <v>3923</v>
      </c>
      <c r="B8919" s="17">
        <v>45103</v>
      </c>
      <c r="C8919" t="s">
        <v>543</v>
      </c>
      <c r="D8919" t="s">
        <v>3928</v>
      </c>
      <c r="E8919" t="s">
        <v>3929</v>
      </c>
      <c r="F8919" t="s">
        <v>3931</v>
      </c>
      <c r="G8919" t="s">
        <v>3877</v>
      </c>
      <c r="H8919" t="s">
        <v>3922</v>
      </c>
      <c r="I8919">
        <v>1963.3999999999996</v>
      </c>
      <c r="J8919" s="41">
        <v>5.4000000000000029E-3</v>
      </c>
      <c r="K8919" s="42">
        <v>10.602360000000004</v>
      </c>
      <c r="L8919" s="43">
        <v>0.98999999999999966</v>
      </c>
      <c r="M8919" s="42">
        <v>10.496336400000001</v>
      </c>
      <c r="N8919">
        <v>4</v>
      </c>
      <c r="O8919" s="43">
        <v>211</v>
      </c>
      <c r="P8919" s="42">
        <v>45.6</v>
      </c>
      <c r="Q8919" s="42">
        <v>16.5</v>
      </c>
      <c r="R8919" s="42">
        <v>2</v>
      </c>
    </row>
    <row r="8920" spans="1:18" x14ac:dyDescent="0.3">
      <c r="A8920" t="s">
        <v>3923</v>
      </c>
      <c r="B8920" s="17">
        <v>45104</v>
      </c>
      <c r="C8920" t="s">
        <v>543</v>
      </c>
      <c r="D8920" t="s">
        <v>3928</v>
      </c>
      <c r="E8920" t="s">
        <v>3929</v>
      </c>
      <c r="F8920" t="s">
        <v>3931</v>
      </c>
      <c r="G8920" t="s">
        <v>3877</v>
      </c>
      <c r="H8920" t="s">
        <v>3922</v>
      </c>
      <c r="I8920">
        <v>1814.8999999999999</v>
      </c>
      <c r="J8920" s="41">
        <v>3.0000000000000001E-3</v>
      </c>
      <c r="K8920" s="42">
        <v>5.4447000000000001</v>
      </c>
      <c r="L8920" s="43">
        <v>1.1199999999999997</v>
      </c>
      <c r="M8920" s="42">
        <v>6.0980639999999982</v>
      </c>
      <c r="N8920">
        <v>0</v>
      </c>
      <c r="O8920" s="43">
        <v>26</v>
      </c>
      <c r="P8920" s="42">
        <v>60</v>
      </c>
      <c r="Q8920" s="42">
        <v>19.5</v>
      </c>
      <c r="R8920" s="42">
        <v>4</v>
      </c>
    </row>
    <row r="8921" spans="1:18" x14ac:dyDescent="0.3">
      <c r="A8921" t="s">
        <v>3923</v>
      </c>
      <c r="B8921" s="17">
        <v>45105</v>
      </c>
      <c r="C8921" t="s">
        <v>543</v>
      </c>
      <c r="D8921" t="s">
        <v>3928</v>
      </c>
      <c r="E8921" t="s">
        <v>3929</v>
      </c>
      <c r="F8921" t="s">
        <v>3931</v>
      </c>
      <c r="G8921" t="s">
        <v>3877</v>
      </c>
      <c r="H8921" t="s">
        <v>3922</v>
      </c>
      <c r="I8921">
        <v>1212.6999999999998</v>
      </c>
      <c r="J8921" s="41">
        <v>1.1000000000000003E-2</v>
      </c>
      <c r="K8921" s="42">
        <v>13.339700000000001</v>
      </c>
      <c r="L8921" s="43">
        <v>0.20000000000000007</v>
      </c>
      <c r="M8921" s="42">
        <v>2.6679400000000011</v>
      </c>
      <c r="N8921">
        <v>2</v>
      </c>
      <c r="O8921" s="43">
        <v>165</v>
      </c>
      <c r="P8921" s="42">
        <v>61.199999999999996</v>
      </c>
      <c r="Q8921" s="42">
        <v>25.5</v>
      </c>
      <c r="R8921" s="42">
        <v>3</v>
      </c>
    </row>
    <row r="8922" spans="1:18" x14ac:dyDescent="0.3">
      <c r="A8922" t="s">
        <v>3923</v>
      </c>
      <c r="B8922" s="17">
        <v>45106</v>
      </c>
      <c r="C8922" t="s">
        <v>543</v>
      </c>
      <c r="D8922" t="s">
        <v>3928</v>
      </c>
      <c r="E8922" t="s">
        <v>3929</v>
      </c>
      <c r="F8922" t="s">
        <v>3931</v>
      </c>
      <c r="G8922" t="s">
        <v>3877</v>
      </c>
      <c r="H8922" t="s">
        <v>3922</v>
      </c>
      <c r="I8922">
        <v>1563.8999999999999</v>
      </c>
      <c r="J8922" s="41">
        <v>8.9000000000000017E-3</v>
      </c>
      <c r="K8922" s="42">
        <v>13.918710000000001</v>
      </c>
      <c r="L8922" s="43">
        <v>0.73999999999999977</v>
      </c>
      <c r="M8922" s="42">
        <v>10.299845399999997</v>
      </c>
      <c r="N8922">
        <v>0</v>
      </c>
      <c r="O8922" s="43">
        <v>11</v>
      </c>
      <c r="P8922" s="42">
        <v>64.8</v>
      </c>
      <c r="Q8922" s="42">
        <v>25.5</v>
      </c>
      <c r="R8922" s="42">
        <v>3</v>
      </c>
    </row>
    <row r="8923" spans="1:18" x14ac:dyDescent="0.3">
      <c r="A8923" t="s">
        <v>3923</v>
      </c>
      <c r="B8923" s="17">
        <v>45107</v>
      </c>
      <c r="C8923" t="s">
        <v>543</v>
      </c>
      <c r="D8923" t="s">
        <v>3928</v>
      </c>
      <c r="E8923" t="s">
        <v>3929</v>
      </c>
      <c r="F8923" t="s">
        <v>3931</v>
      </c>
      <c r="G8923" t="s">
        <v>3877</v>
      </c>
      <c r="H8923" t="s">
        <v>3922</v>
      </c>
      <c r="I8923">
        <v>1438.6</v>
      </c>
      <c r="J8923" s="41">
        <v>1.0400000000000001E-2</v>
      </c>
      <c r="K8923" s="42">
        <v>14.961440000000001</v>
      </c>
      <c r="L8923" s="43">
        <v>0.23000000000000004</v>
      </c>
      <c r="M8923" s="42">
        <v>3.4411312000000009</v>
      </c>
      <c r="N8923">
        <v>0</v>
      </c>
      <c r="O8923" s="43">
        <v>58</v>
      </c>
      <c r="P8923" s="42">
        <v>50.4</v>
      </c>
      <c r="Q8923" s="42">
        <v>4.5</v>
      </c>
      <c r="R8923" s="42">
        <v>7</v>
      </c>
    </row>
    <row r="8924" spans="1:18" x14ac:dyDescent="0.3">
      <c r="A8924" t="s">
        <v>3923</v>
      </c>
      <c r="B8924" s="17">
        <v>45108</v>
      </c>
      <c r="C8924" t="s">
        <v>543</v>
      </c>
      <c r="D8924" t="s">
        <v>3928</v>
      </c>
      <c r="E8924" t="s">
        <v>3929</v>
      </c>
      <c r="F8924" t="s">
        <v>3931</v>
      </c>
      <c r="G8924" t="s">
        <v>3877</v>
      </c>
      <c r="H8924" t="s">
        <v>3922</v>
      </c>
      <c r="I8924">
        <v>1438.6999999999998</v>
      </c>
      <c r="J8924" s="41">
        <v>9.3999999999999986E-3</v>
      </c>
      <c r="K8924" s="42">
        <v>13.523779999999997</v>
      </c>
      <c r="L8924" s="43">
        <v>0.75999999999999979</v>
      </c>
      <c r="M8924" s="42">
        <v>10.278072799999995</v>
      </c>
      <c r="N8924">
        <v>2</v>
      </c>
      <c r="O8924" s="43">
        <v>102</v>
      </c>
      <c r="P8924" s="42">
        <v>33.6</v>
      </c>
      <c r="Q8924" s="42">
        <v>10.5</v>
      </c>
      <c r="R8924" s="42">
        <v>1</v>
      </c>
    </row>
    <row r="8925" spans="1:18" x14ac:dyDescent="0.3">
      <c r="A8925" t="s">
        <v>3923</v>
      </c>
      <c r="B8925" s="17">
        <v>45109</v>
      </c>
      <c r="C8925" t="s">
        <v>543</v>
      </c>
      <c r="D8925" t="s">
        <v>3928</v>
      </c>
      <c r="E8925" t="s">
        <v>3929</v>
      </c>
      <c r="F8925" t="s">
        <v>3931</v>
      </c>
      <c r="G8925" t="s">
        <v>3877</v>
      </c>
      <c r="H8925" t="s">
        <v>3922</v>
      </c>
      <c r="I8925">
        <v>893.3</v>
      </c>
      <c r="J8925" s="41">
        <v>9.8999999999999991E-3</v>
      </c>
      <c r="K8925" s="42">
        <v>8.8436699999999995</v>
      </c>
      <c r="L8925" s="43">
        <v>0.95999999999999985</v>
      </c>
      <c r="M8925" s="42">
        <v>8.489923199999998</v>
      </c>
      <c r="N8925">
        <v>2</v>
      </c>
      <c r="O8925" s="43">
        <v>63</v>
      </c>
      <c r="P8925" s="42">
        <v>66</v>
      </c>
      <c r="Q8925" s="42">
        <v>4.5</v>
      </c>
      <c r="R8925" s="42">
        <v>8</v>
      </c>
    </row>
    <row r="8926" spans="1:18" x14ac:dyDescent="0.3">
      <c r="A8926" t="s">
        <v>3923</v>
      </c>
      <c r="B8926" s="17">
        <v>45110</v>
      </c>
      <c r="C8926" t="s">
        <v>543</v>
      </c>
      <c r="D8926" t="s">
        <v>3928</v>
      </c>
      <c r="E8926" t="s">
        <v>3929</v>
      </c>
      <c r="F8926" t="s">
        <v>3931</v>
      </c>
      <c r="G8926" t="s">
        <v>3877</v>
      </c>
      <c r="H8926" t="s">
        <v>3922</v>
      </c>
      <c r="I8926">
        <v>879.39999999999986</v>
      </c>
      <c r="J8926" s="41">
        <v>9.7000000000000003E-3</v>
      </c>
      <c r="K8926" s="42">
        <v>8.5301799999999997</v>
      </c>
      <c r="L8926" s="43">
        <v>1.0099999999999998</v>
      </c>
      <c r="M8926" s="42">
        <v>8.6154817999999977</v>
      </c>
      <c r="N8926">
        <v>0</v>
      </c>
      <c r="O8926" s="43">
        <v>56</v>
      </c>
      <c r="P8926" s="42">
        <v>52.8</v>
      </c>
      <c r="Q8926" s="42">
        <v>16.5</v>
      </c>
      <c r="R8926" s="42">
        <v>10</v>
      </c>
    </row>
    <row r="8927" spans="1:18" x14ac:dyDescent="0.3">
      <c r="A8927" t="s">
        <v>3923</v>
      </c>
      <c r="B8927" s="17">
        <v>45111</v>
      </c>
      <c r="C8927" t="s">
        <v>543</v>
      </c>
      <c r="D8927" t="s">
        <v>3928</v>
      </c>
      <c r="E8927" t="s">
        <v>3929</v>
      </c>
      <c r="F8927" t="s">
        <v>3931</v>
      </c>
      <c r="G8927" t="s">
        <v>3877</v>
      </c>
      <c r="H8927" t="s">
        <v>3922</v>
      </c>
      <c r="I8927">
        <v>1685.1999999999998</v>
      </c>
      <c r="J8927" s="41">
        <v>4.3E-3</v>
      </c>
      <c r="K8927" s="42">
        <v>7.2463599999999992</v>
      </c>
      <c r="L8927" s="43">
        <v>0.91999999999999982</v>
      </c>
      <c r="M8927" s="42">
        <v>6.6666511999999978</v>
      </c>
      <c r="N8927">
        <v>1</v>
      </c>
      <c r="O8927" s="43">
        <v>84</v>
      </c>
      <c r="P8927" s="42">
        <v>85.2</v>
      </c>
      <c r="Q8927" s="42">
        <v>10.5</v>
      </c>
      <c r="R8927" s="42">
        <v>0</v>
      </c>
    </row>
    <row r="8928" spans="1:18" x14ac:dyDescent="0.3">
      <c r="A8928" t="s">
        <v>3923</v>
      </c>
      <c r="B8928" s="17">
        <v>45112</v>
      </c>
      <c r="C8928" t="s">
        <v>543</v>
      </c>
      <c r="D8928" t="s">
        <v>3928</v>
      </c>
      <c r="E8928" t="s">
        <v>3929</v>
      </c>
      <c r="F8928" t="s">
        <v>3931</v>
      </c>
      <c r="G8928" t="s">
        <v>3877</v>
      </c>
      <c r="H8928" t="s">
        <v>3922</v>
      </c>
      <c r="I8928">
        <v>825.89999999999986</v>
      </c>
      <c r="J8928" s="41">
        <v>1.1100000000000002E-2</v>
      </c>
      <c r="K8928" s="42">
        <v>9.1674900000000008</v>
      </c>
      <c r="L8928" s="43">
        <v>1.2</v>
      </c>
      <c r="M8928" s="42">
        <v>11.000988000000001</v>
      </c>
      <c r="N8928">
        <v>2</v>
      </c>
      <c r="O8928" s="43">
        <v>70</v>
      </c>
      <c r="P8928" s="42">
        <v>68.399999999999991</v>
      </c>
      <c r="Q8928" s="42">
        <v>27</v>
      </c>
      <c r="R8928" s="42">
        <v>6</v>
      </c>
    </row>
    <row r="8929" spans="1:18" x14ac:dyDescent="0.3">
      <c r="A8929" t="s">
        <v>3923</v>
      </c>
      <c r="B8929" s="17">
        <v>45113</v>
      </c>
      <c r="C8929" t="s">
        <v>543</v>
      </c>
      <c r="D8929" t="s">
        <v>3928</v>
      </c>
      <c r="E8929" t="s">
        <v>3929</v>
      </c>
      <c r="F8929" t="s">
        <v>3931</v>
      </c>
      <c r="G8929" t="s">
        <v>3877</v>
      </c>
      <c r="H8929" t="s">
        <v>3922</v>
      </c>
      <c r="I8929">
        <v>2080.6999999999998</v>
      </c>
      <c r="J8929" s="41">
        <v>5.8000000000000005E-3</v>
      </c>
      <c r="K8929" s="42">
        <v>12.068059999999999</v>
      </c>
      <c r="L8929" s="43">
        <v>1.3599999999999997</v>
      </c>
      <c r="M8929" s="42">
        <v>16.412561599999993</v>
      </c>
      <c r="N8929">
        <v>2</v>
      </c>
      <c r="O8929" s="43">
        <v>80</v>
      </c>
      <c r="P8929" s="42">
        <v>55.199999999999996</v>
      </c>
      <c r="Q8929" s="42">
        <v>4.5</v>
      </c>
      <c r="R8929" s="42">
        <v>5</v>
      </c>
    </row>
    <row r="8930" spans="1:18" x14ac:dyDescent="0.3">
      <c r="A8930" t="s">
        <v>3923</v>
      </c>
      <c r="B8930" s="17">
        <v>45114</v>
      </c>
      <c r="C8930" t="s">
        <v>543</v>
      </c>
      <c r="D8930" t="s">
        <v>3928</v>
      </c>
      <c r="E8930" t="s">
        <v>3929</v>
      </c>
      <c r="F8930" t="s">
        <v>3931</v>
      </c>
      <c r="G8930" t="s">
        <v>3877</v>
      </c>
      <c r="H8930" t="s">
        <v>3922</v>
      </c>
      <c r="I8930">
        <v>1752.9999999999998</v>
      </c>
      <c r="J8930" s="41">
        <v>1.09E-2</v>
      </c>
      <c r="K8930" s="42">
        <v>19.107699999999998</v>
      </c>
      <c r="L8930" s="43">
        <v>0.20000000000000007</v>
      </c>
      <c r="M8930" s="42">
        <v>3.8215400000000006</v>
      </c>
      <c r="N8930">
        <v>0</v>
      </c>
      <c r="O8930" s="43">
        <v>36</v>
      </c>
      <c r="P8930" s="42">
        <v>51.6</v>
      </c>
      <c r="Q8930" s="42">
        <v>0</v>
      </c>
      <c r="R8930" s="42">
        <v>3</v>
      </c>
    </row>
    <row r="8931" spans="1:18" x14ac:dyDescent="0.3">
      <c r="A8931" t="s">
        <v>3923</v>
      </c>
      <c r="B8931" s="17">
        <v>45115</v>
      </c>
      <c r="C8931" t="s">
        <v>543</v>
      </c>
      <c r="D8931" t="s">
        <v>3928</v>
      </c>
      <c r="E8931" t="s">
        <v>3929</v>
      </c>
      <c r="F8931" t="s">
        <v>3931</v>
      </c>
      <c r="G8931" t="s">
        <v>3877</v>
      </c>
      <c r="H8931" t="s">
        <v>3922</v>
      </c>
      <c r="I8931">
        <v>1466.1999999999998</v>
      </c>
      <c r="J8931" s="41">
        <v>1.06E-2</v>
      </c>
      <c r="K8931" s="42">
        <v>15.541719999999998</v>
      </c>
      <c r="L8931" s="43">
        <v>0.74999999999999978</v>
      </c>
      <c r="M8931" s="42">
        <v>11.656289999999995</v>
      </c>
      <c r="N8931">
        <v>0</v>
      </c>
      <c r="O8931" s="43">
        <v>18</v>
      </c>
      <c r="P8931" s="42">
        <v>49.199999999999996</v>
      </c>
      <c r="Q8931" s="42">
        <v>15</v>
      </c>
      <c r="R8931" s="42">
        <v>4</v>
      </c>
    </row>
    <row r="8932" spans="1:18" x14ac:dyDescent="0.3">
      <c r="A8932" t="s">
        <v>3923</v>
      </c>
      <c r="B8932" s="17">
        <v>45116</v>
      </c>
      <c r="C8932" t="s">
        <v>543</v>
      </c>
      <c r="D8932" t="s">
        <v>3928</v>
      </c>
      <c r="E8932" t="s">
        <v>3929</v>
      </c>
      <c r="F8932" t="s">
        <v>3931</v>
      </c>
      <c r="G8932" t="s">
        <v>3877</v>
      </c>
      <c r="H8932" t="s">
        <v>3922</v>
      </c>
      <c r="I8932">
        <v>1137.5</v>
      </c>
      <c r="J8932" s="41">
        <v>6.4000000000000003E-3</v>
      </c>
      <c r="K8932" s="42">
        <v>7.28</v>
      </c>
      <c r="L8932" s="43">
        <v>1.3499999999999996</v>
      </c>
      <c r="M8932" s="42">
        <v>9.8279999999999976</v>
      </c>
      <c r="N8932">
        <v>4</v>
      </c>
      <c r="O8932" s="43">
        <v>328</v>
      </c>
      <c r="P8932" s="42">
        <v>86.399999999999991</v>
      </c>
      <c r="Q8932" s="42">
        <v>18</v>
      </c>
      <c r="R8932" s="42">
        <v>2</v>
      </c>
    </row>
    <row r="8933" spans="1:18" x14ac:dyDescent="0.3">
      <c r="A8933" t="s">
        <v>3923</v>
      </c>
      <c r="B8933" s="17">
        <v>45117</v>
      </c>
      <c r="C8933" t="s">
        <v>543</v>
      </c>
      <c r="D8933" t="s">
        <v>3928</v>
      </c>
      <c r="E8933" t="s">
        <v>3929</v>
      </c>
      <c r="F8933" t="s">
        <v>3931</v>
      </c>
      <c r="G8933" t="s">
        <v>3877</v>
      </c>
      <c r="H8933" t="s">
        <v>3922</v>
      </c>
      <c r="I8933">
        <v>1301.5</v>
      </c>
      <c r="J8933" s="41">
        <v>1.09E-2</v>
      </c>
      <c r="K8933" s="42">
        <v>14.186349999999999</v>
      </c>
      <c r="L8933" s="43">
        <v>0.62999999999999978</v>
      </c>
      <c r="M8933" s="42">
        <v>8.9374004999999972</v>
      </c>
      <c r="N8933">
        <v>4</v>
      </c>
      <c r="O8933" s="43">
        <v>203</v>
      </c>
      <c r="P8933" s="42">
        <v>82.8</v>
      </c>
      <c r="Q8933" s="42">
        <v>19.5</v>
      </c>
      <c r="R8933" s="42">
        <v>0</v>
      </c>
    </row>
    <row r="8934" spans="1:18" x14ac:dyDescent="0.3">
      <c r="A8934" t="s">
        <v>3923</v>
      </c>
      <c r="B8934" s="17">
        <v>45118</v>
      </c>
      <c r="C8934" t="s">
        <v>543</v>
      </c>
      <c r="D8934" t="s">
        <v>3928</v>
      </c>
      <c r="E8934" t="s">
        <v>3929</v>
      </c>
      <c r="F8934" t="s">
        <v>3931</v>
      </c>
      <c r="G8934" t="s">
        <v>3877</v>
      </c>
      <c r="H8934" t="s">
        <v>3922</v>
      </c>
      <c r="I8934">
        <v>1461.6</v>
      </c>
      <c r="J8934" s="41">
        <v>6.7000000000000011E-3</v>
      </c>
      <c r="K8934" s="42">
        <v>9.792720000000001</v>
      </c>
      <c r="L8934" s="43">
        <v>0.26000000000000006</v>
      </c>
      <c r="M8934" s="42">
        <v>2.5461072000000007</v>
      </c>
      <c r="N8934">
        <v>1</v>
      </c>
      <c r="O8934" s="43">
        <v>92</v>
      </c>
      <c r="P8934" s="42">
        <v>96</v>
      </c>
      <c r="Q8934" s="42">
        <v>15</v>
      </c>
      <c r="R8934" s="42">
        <v>4</v>
      </c>
    </row>
    <row r="8935" spans="1:18" x14ac:dyDescent="0.3">
      <c r="A8935" t="s">
        <v>3923</v>
      </c>
      <c r="B8935" s="17">
        <v>45119</v>
      </c>
      <c r="C8935" t="s">
        <v>543</v>
      </c>
      <c r="D8935" t="s">
        <v>3928</v>
      </c>
      <c r="E8935" t="s">
        <v>3929</v>
      </c>
      <c r="F8935" t="s">
        <v>3931</v>
      </c>
      <c r="G8935" t="s">
        <v>3877</v>
      </c>
      <c r="H8935" t="s">
        <v>3922</v>
      </c>
      <c r="I8935">
        <v>1275</v>
      </c>
      <c r="J8935" s="41">
        <v>1.1599999999999999E-2</v>
      </c>
      <c r="K8935" s="42">
        <v>14.79</v>
      </c>
      <c r="L8935" s="43">
        <v>0.92999999999999983</v>
      </c>
      <c r="M8935" s="42">
        <v>13.754699999999996</v>
      </c>
      <c r="N8935">
        <v>4</v>
      </c>
      <c r="O8935" s="43">
        <v>345</v>
      </c>
      <c r="P8935" s="42">
        <v>40.799999999999997</v>
      </c>
      <c r="Q8935" s="42">
        <v>22.5</v>
      </c>
      <c r="R8935" s="42">
        <v>6</v>
      </c>
    </row>
    <row r="8936" spans="1:18" x14ac:dyDescent="0.3">
      <c r="A8936" t="s">
        <v>3923</v>
      </c>
      <c r="B8936" s="17">
        <v>45120</v>
      </c>
      <c r="C8936" t="s">
        <v>543</v>
      </c>
      <c r="D8936" t="s">
        <v>3928</v>
      </c>
      <c r="E8936" t="s">
        <v>3929</v>
      </c>
      <c r="F8936" t="s">
        <v>3931</v>
      </c>
      <c r="G8936" t="s">
        <v>3877</v>
      </c>
      <c r="H8936" t="s">
        <v>3922</v>
      </c>
      <c r="I8936">
        <v>2049.1</v>
      </c>
      <c r="J8936" s="41">
        <v>8.4000000000000012E-3</v>
      </c>
      <c r="K8936" s="42">
        <v>17.212440000000001</v>
      </c>
      <c r="L8936" s="43">
        <v>0.26</v>
      </c>
      <c r="M8936" s="42">
        <v>4.4752344000000006</v>
      </c>
      <c r="N8936">
        <v>3</v>
      </c>
      <c r="O8936" s="43">
        <v>99</v>
      </c>
      <c r="P8936" s="42">
        <v>43.199999999999996</v>
      </c>
      <c r="Q8936" s="42">
        <v>1.5</v>
      </c>
      <c r="R8936" s="42">
        <v>1</v>
      </c>
    </row>
    <row r="8937" spans="1:18" x14ac:dyDescent="0.3">
      <c r="A8937" t="s">
        <v>3923</v>
      </c>
      <c r="B8937" s="17">
        <v>45121</v>
      </c>
      <c r="C8937" t="s">
        <v>543</v>
      </c>
      <c r="D8937" t="s">
        <v>3928</v>
      </c>
      <c r="E8937" t="s">
        <v>3929</v>
      </c>
      <c r="F8937" t="s">
        <v>3931</v>
      </c>
      <c r="G8937" t="s">
        <v>3877</v>
      </c>
      <c r="H8937" t="s">
        <v>3922</v>
      </c>
      <c r="I8937">
        <v>2144.3000000000002</v>
      </c>
      <c r="J8937" s="41">
        <v>1.1800000000000001E-2</v>
      </c>
      <c r="K8937" s="42">
        <v>25.302740000000004</v>
      </c>
      <c r="L8937" s="43">
        <v>0.6399999999999999</v>
      </c>
      <c r="M8937" s="42">
        <v>16.193753600000001</v>
      </c>
      <c r="N8937">
        <v>4</v>
      </c>
      <c r="O8937" s="43">
        <v>145</v>
      </c>
      <c r="P8937" s="42">
        <v>88.8</v>
      </c>
      <c r="Q8937" s="42">
        <v>4.5</v>
      </c>
      <c r="R8937" s="42">
        <v>6</v>
      </c>
    </row>
    <row r="8938" spans="1:18" x14ac:dyDescent="0.3">
      <c r="A8938" t="s">
        <v>3923</v>
      </c>
      <c r="B8938" s="17">
        <v>45122</v>
      </c>
      <c r="C8938" t="s">
        <v>543</v>
      </c>
      <c r="D8938" t="s">
        <v>3928</v>
      </c>
      <c r="E8938" t="s">
        <v>3929</v>
      </c>
      <c r="F8938" t="s">
        <v>3931</v>
      </c>
      <c r="G8938" t="s">
        <v>3877</v>
      </c>
      <c r="H8938" t="s">
        <v>3922</v>
      </c>
      <c r="I8938">
        <v>980.8</v>
      </c>
      <c r="J8938" s="41">
        <v>8.6999999999999994E-3</v>
      </c>
      <c r="K8938" s="42">
        <v>8.5329599999999992</v>
      </c>
      <c r="L8938" s="43">
        <v>1.1499999999999997</v>
      </c>
      <c r="M8938" s="42">
        <v>9.8129039999999961</v>
      </c>
      <c r="N8938">
        <v>2</v>
      </c>
      <c r="O8938" s="43">
        <v>89</v>
      </c>
      <c r="P8938" s="42">
        <v>63.599999999999994</v>
      </c>
      <c r="Q8938" s="42">
        <v>21</v>
      </c>
      <c r="R8938" s="42">
        <v>3</v>
      </c>
    </row>
    <row r="8939" spans="1:18" x14ac:dyDescent="0.3">
      <c r="A8939" t="s">
        <v>3923</v>
      </c>
      <c r="B8939" s="17">
        <v>45123</v>
      </c>
      <c r="C8939" t="s">
        <v>543</v>
      </c>
      <c r="D8939" t="s">
        <v>3928</v>
      </c>
      <c r="E8939" t="s">
        <v>3929</v>
      </c>
      <c r="F8939" t="s">
        <v>3931</v>
      </c>
      <c r="G8939" t="s">
        <v>3877</v>
      </c>
      <c r="H8939" t="s">
        <v>3922</v>
      </c>
      <c r="I8939">
        <v>1736.3000000000002</v>
      </c>
      <c r="J8939" s="41">
        <v>9.9000000000000025E-3</v>
      </c>
      <c r="K8939" s="42">
        <v>17.189370000000007</v>
      </c>
      <c r="L8939" s="43">
        <v>0.69999999999999973</v>
      </c>
      <c r="M8939" s="42">
        <v>12.032559000000001</v>
      </c>
      <c r="N8939">
        <v>3</v>
      </c>
      <c r="O8939" s="43">
        <v>256</v>
      </c>
      <c r="P8939" s="42">
        <v>81.599999999999994</v>
      </c>
      <c r="Q8939" s="42">
        <v>16.5</v>
      </c>
      <c r="R8939" s="42">
        <v>4</v>
      </c>
    </row>
    <row r="8940" spans="1:18" x14ac:dyDescent="0.3">
      <c r="A8940" t="s">
        <v>3923</v>
      </c>
      <c r="B8940" s="17">
        <v>45124</v>
      </c>
      <c r="C8940" t="s">
        <v>543</v>
      </c>
      <c r="D8940" t="s">
        <v>3928</v>
      </c>
      <c r="E8940" t="s">
        <v>3929</v>
      </c>
      <c r="F8940" t="s">
        <v>3931</v>
      </c>
      <c r="G8940" t="s">
        <v>3877</v>
      </c>
      <c r="H8940" t="s">
        <v>3922</v>
      </c>
      <c r="I8940">
        <v>2236.1</v>
      </c>
      <c r="J8940" s="41">
        <v>1.2800000000000002E-2</v>
      </c>
      <c r="K8940" s="42">
        <v>28.622080000000004</v>
      </c>
      <c r="L8940" s="43">
        <v>0.19000000000000006</v>
      </c>
      <c r="M8940" s="42">
        <v>5.4381952000000027</v>
      </c>
      <c r="N8940">
        <v>2</v>
      </c>
      <c r="O8940" s="43">
        <v>161</v>
      </c>
      <c r="P8940" s="42">
        <v>78</v>
      </c>
      <c r="Q8940" s="42">
        <v>18</v>
      </c>
      <c r="R8940" s="42">
        <v>1</v>
      </c>
    </row>
    <row r="8941" spans="1:18" x14ac:dyDescent="0.3">
      <c r="A8941" t="s">
        <v>3923</v>
      </c>
      <c r="B8941" s="17">
        <v>45125</v>
      </c>
      <c r="C8941" t="s">
        <v>543</v>
      </c>
      <c r="D8941" t="s">
        <v>3928</v>
      </c>
      <c r="E8941" t="s">
        <v>3929</v>
      </c>
      <c r="F8941" t="s">
        <v>3931</v>
      </c>
      <c r="G8941" t="s">
        <v>3877</v>
      </c>
      <c r="H8941" t="s">
        <v>3922</v>
      </c>
      <c r="I8941">
        <v>1737.4</v>
      </c>
      <c r="J8941" s="41">
        <v>7.5000000000000023E-3</v>
      </c>
      <c r="K8941" s="42">
        <v>13.030500000000005</v>
      </c>
      <c r="L8941" s="43">
        <v>0.16000000000000003</v>
      </c>
      <c r="M8941" s="42">
        <v>2.0848800000000014</v>
      </c>
      <c r="N8941">
        <v>0</v>
      </c>
      <c r="O8941" s="43">
        <v>53</v>
      </c>
      <c r="P8941" s="42">
        <v>68.399999999999991</v>
      </c>
      <c r="Q8941" s="42">
        <v>1.5</v>
      </c>
      <c r="R8941" s="42">
        <v>7</v>
      </c>
    </row>
    <row r="8942" spans="1:18" x14ac:dyDescent="0.3">
      <c r="A8942" t="s">
        <v>3923</v>
      </c>
      <c r="B8942" s="17">
        <v>45126</v>
      </c>
      <c r="C8942" t="s">
        <v>543</v>
      </c>
      <c r="D8942" t="s">
        <v>3928</v>
      </c>
      <c r="E8942" t="s">
        <v>3929</v>
      </c>
      <c r="F8942" t="s">
        <v>3931</v>
      </c>
      <c r="G8942" t="s">
        <v>3877</v>
      </c>
      <c r="H8942" t="s">
        <v>3922</v>
      </c>
      <c r="I8942">
        <v>1523.6</v>
      </c>
      <c r="J8942" s="41">
        <v>6.700000000000002E-3</v>
      </c>
      <c r="K8942" s="42">
        <v>10.208120000000003</v>
      </c>
      <c r="L8942" s="43">
        <v>0.80999999999999983</v>
      </c>
      <c r="M8942" s="42">
        <v>8.2685772000000011</v>
      </c>
      <c r="N8942">
        <v>0</v>
      </c>
      <c r="O8942" s="43">
        <v>27</v>
      </c>
      <c r="P8942" s="42">
        <v>66</v>
      </c>
      <c r="Q8942" s="42">
        <v>10.5</v>
      </c>
      <c r="R8942" s="42">
        <v>3</v>
      </c>
    </row>
    <row r="8943" spans="1:18" x14ac:dyDescent="0.3">
      <c r="A8943" t="s">
        <v>3923</v>
      </c>
      <c r="B8943" s="17">
        <v>45127</v>
      </c>
      <c r="C8943" t="s">
        <v>543</v>
      </c>
      <c r="D8943" t="s">
        <v>3928</v>
      </c>
      <c r="E8943" t="s">
        <v>3929</v>
      </c>
      <c r="F8943" t="s">
        <v>3931</v>
      </c>
      <c r="G8943" t="s">
        <v>3877</v>
      </c>
      <c r="H8943" t="s">
        <v>3922</v>
      </c>
      <c r="I8943">
        <v>1762.6999999999998</v>
      </c>
      <c r="J8943" s="41">
        <v>7.5000000000000015E-3</v>
      </c>
      <c r="K8943" s="42">
        <v>13.220250000000002</v>
      </c>
      <c r="L8943" s="43">
        <v>0.60999999999999976</v>
      </c>
      <c r="M8943" s="42">
        <v>8.0643524999999983</v>
      </c>
      <c r="N8943">
        <v>3</v>
      </c>
      <c r="O8943" s="43">
        <v>135</v>
      </c>
      <c r="P8943" s="42">
        <v>45.6</v>
      </c>
      <c r="Q8943" s="42">
        <v>9</v>
      </c>
      <c r="R8943" s="42">
        <v>8</v>
      </c>
    </row>
    <row r="8944" spans="1:18" x14ac:dyDescent="0.3">
      <c r="A8944" t="s">
        <v>3923</v>
      </c>
      <c r="B8944" s="17">
        <v>45128</v>
      </c>
      <c r="C8944" t="s">
        <v>543</v>
      </c>
      <c r="D8944" t="s">
        <v>3928</v>
      </c>
      <c r="E8944" t="s">
        <v>3929</v>
      </c>
      <c r="F8944" t="s">
        <v>3931</v>
      </c>
      <c r="G8944" t="s">
        <v>3877</v>
      </c>
      <c r="H8944" t="s">
        <v>3922</v>
      </c>
      <c r="I8944">
        <v>1506.3</v>
      </c>
      <c r="J8944" s="41">
        <v>1.0200000000000001E-2</v>
      </c>
      <c r="K8944" s="42">
        <v>15.36426</v>
      </c>
      <c r="L8944" s="43">
        <v>0.85999999999999976</v>
      </c>
      <c r="M8944" s="42">
        <v>13.213263599999996</v>
      </c>
      <c r="N8944">
        <v>3</v>
      </c>
      <c r="O8944" s="43">
        <v>219</v>
      </c>
      <c r="P8944" s="42">
        <v>56.4</v>
      </c>
      <c r="Q8944" s="42">
        <v>21</v>
      </c>
      <c r="R8944" s="42">
        <v>4</v>
      </c>
    </row>
    <row r="8945" spans="1:18" x14ac:dyDescent="0.3">
      <c r="A8945" t="s">
        <v>3923</v>
      </c>
      <c r="B8945" s="17">
        <v>45129</v>
      </c>
      <c r="C8945" t="s">
        <v>543</v>
      </c>
      <c r="D8945" t="s">
        <v>3928</v>
      </c>
      <c r="E8945" t="s">
        <v>3929</v>
      </c>
      <c r="F8945" t="s">
        <v>3931</v>
      </c>
      <c r="G8945" t="s">
        <v>3877</v>
      </c>
      <c r="H8945" t="s">
        <v>3922</v>
      </c>
      <c r="I8945">
        <v>1219.8</v>
      </c>
      <c r="J8945" s="41">
        <v>4.5999999999999999E-3</v>
      </c>
      <c r="K8945" s="42">
        <v>5.6110799999999994</v>
      </c>
      <c r="L8945" s="43">
        <v>1.19</v>
      </c>
      <c r="M8945" s="42">
        <v>6.6771851999999994</v>
      </c>
      <c r="N8945">
        <v>0</v>
      </c>
      <c r="O8945" s="43">
        <v>40</v>
      </c>
      <c r="P8945" s="42">
        <v>42</v>
      </c>
      <c r="Q8945" s="42">
        <v>24</v>
      </c>
      <c r="R8945" s="42">
        <v>3</v>
      </c>
    </row>
    <row r="8946" spans="1:18" x14ac:dyDescent="0.3">
      <c r="A8946" t="s">
        <v>3923</v>
      </c>
      <c r="B8946" s="17">
        <v>45130</v>
      </c>
      <c r="C8946" t="s">
        <v>543</v>
      </c>
      <c r="D8946" t="s">
        <v>3928</v>
      </c>
      <c r="E8946" t="s">
        <v>3929</v>
      </c>
      <c r="F8946" t="s">
        <v>3931</v>
      </c>
      <c r="G8946" t="s">
        <v>3877</v>
      </c>
      <c r="H8946" t="s">
        <v>3922</v>
      </c>
      <c r="I8946">
        <v>1917.4</v>
      </c>
      <c r="J8946" s="41">
        <v>1.1300000000000001E-2</v>
      </c>
      <c r="K8946" s="42">
        <v>21.666620000000002</v>
      </c>
      <c r="L8946" s="43">
        <v>0.66999999999999982</v>
      </c>
      <c r="M8946" s="42">
        <v>14.516635399999997</v>
      </c>
      <c r="N8946">
        <v>1</v>
      </c>
      <c r="O8946" s="43">
        <v>82</v>
      </c>
      <c r="P8946" s="42">
        <v>40.799999999999997</v>
      </c>
      <c r="Q8946" s="42">
        <v>27</v>
      </c>
      <c r="R8946" s="42">
        <v>2</v>
      </c>
    </row>
    <row r="8947" spans="1:18" x14ac:dyDescent="0.3">
      <c r="A8947" t="s">
        <v>3923</v>
      </c>
      <c r="B8947" s="17">
        <v>45131</v>
      </c>
      <c r="C8947" t="s">
        <v>543</v>
      </c>
      <c r="D8947" t="s">
        <v>3928</v>
      </c>
      <c r="E8947" t="s">
        <v>3929</v>
      </c>
      <c r="F8947" t="s">
        <v>3931</v>
      </c>
      <c r="G8947" t="s">
        <v>3877</v>
      </c>
      <c r="H8947" t="s">
        <v>3922</v>
      </c>
      <c r="I8947">
        <v>1249.3</v>
      </c>
      <c r="J8947" s="41">
        <v>1.0000000000000002E-2</v>
      </c>
      <c r="K8947" s="42">
        <v>12.493000000000002</v>
      </c>
      <c r="L8947" s="43">
        <v>0.69999999999999973</v>
      </c>
      <c r="M8947" s="42">
        <v>8.745099999999999</v>
      </c>
      <c r="N8947">
        <v>2</v>
      </c>
      <c r="O8947" s="43">
        <v>139</v>
      </c>
      <c r="P8947" s="42">
        <v>64.8</v>
      </c>
      <c r="Q8947" s="42">
        <v>13.5</v>
      </c>
      <c r="R8947" s="42">
        <v>2</v>
      </c>
    </row>
    <row r="8948" spans="1:18" x14ac:dyDescent="0.3">
      <c r="A8948" t="s">
        <v>3923</v>
      </c>
      <c r="B8948" s="17">
        <v>45132</v>
      </c>
      <c r="C8948" t="s">
        <v>543</v>
      </c>
      <c r="D8948" t="s">
        <v>3928</v>
      </c>
      <c r="E8948" t="s">
        <v>3929</v>
      </c>
      <c r="F8948" t="s">
        <v>3931</v>
      </c>
      <c r="G8948" t="s">
        <v>3877</v>
      </c>
      <c r="H8948" t="s">
        <v>3922</v>
      </c>
      <c r="I8948">
        <v>901.69999999999982</v>
      </c>
      <c r="J8948" s="41">
        <v>7.0999999999999995E-3</v>
      </c>
      <c r="K8948" s="42">
        <v>6.4020699999999984</v>
      </c>
      <c r="L8948" s="43">
        <v>1.2</v>
      </c>
      <c r="M8948" s="42">
        <v>7.6824839999999979</v>
      </c>
      <c r="N8948">
        <v>0</v>
      </c>
      <c r="O8948" s="43">
        <v>52</v>
      </c>
      <c r="P8948" s="42">
        <v>32.4</v>
      </c>
      <c r="Q8948" s="42">
        <v>24</v>
      </c>
      <c r="R8948" s="42">
        <v>7</v>
      </c>
    </row>
    <row r="8949" spans="1:18" x14ac:dyDescent="0.3">
      <c r="A8949" t="s">
        <v>3923</v>
      </c>
      <c r="B8949" s="17">
        <v>45133</v>
      </c>
      <c r="C8949" t="s">
        <v>543</v>
      </c>
      <c r="D8949" t="s">
        <v>3928</v>
      </c>
      <c r="E8949" t="s">
        <v>3929</v>
      </c>
      <c r="F8949" t="s">
        <v>3931</v>
      </c>
      <c r="G8949" t="s">
        <v>3877</v>
      </c>
      <c r="H8949" t="s">
        <v>3922</v>
      </c>
      <c r="I8949">
        <v>1323</v>
      </c>
      <c r="J8949" s="41">
        <v>5.5000000000000014E-3</v>
      </c>
      <c r="K8949" s="42">
        <v>7.2765000000000022</v>
      </c>
      <c r="L8949" s="43">
        <v>1.1499999999999999</v>
      </c>
      <c r="M8949" s="42">
        <v>8.3679750000000013</v>
      </c>
      <c r="N8949">
        <v>2</v>
      </c>
      <c r="O8949" s="43">
        <v>141</v>
      </c>
      <c r="P8949" s="42">
        <v>80.399999999999991</v>
      </c>
      <c r="Q8949" s="42">
        <v>10.5</v>
      </c>
      <c r="R8949" s="42">
        <v>7</v>
      </c>
    </row>
    <row r="8950" spans="1:18" x14ac:dyDescent="0.3">
      <c r="A8950" t="s">
        <v>3923</v>
      </c>
      <c r="B8950" s="17">
        <v>45134</v>
      </c>
      <c r="C8950" t="s">
        <v>543</v>
      </c>
      <c r="D8950" t="s">
        <v>3928</v>
      </c>
      <c r="E8950" t="s">
        <v>3929</v>
      </c>
      <c r="F8950" t="s">
        <v>3931</v>
      </c>
      <c r="G8950" t="s">
        <v>3877</v>
      </c>
      <c r="H8950" t="s">
        <v>3922</v>
      </c>
      <c r="I8950">
        <v>1322.3999999999999</v>
      </c>
      <c r="J8950" s="41">
        <v>1.0900000000000003E-2</v>
      </c>
      <c r="K8950" s="42">
        <v>14.414160000000003</v>
      </c>
      <c r="L8950" s="43">
        <v>0.63999999999999979</v>
      </c>
      <c r="M8950" s="42">
        <v>9.2250623999999988</v>
      </c>
      <c r="N8950">
        <v>0</v>
      </c>
      <c r="O8950" s="43">
        <v>12</v>
      </c>
      <c r="P8950" s="42">
        <v>80.399999999999991</v>
      </c>
      <c r="Q8950" s="42">
        <v>18</v>
      </c>
      <c r="R8950" s="42">
        <v>6</v>
      </c>
    </row>
    <row r="8951" spans="1:18" x14ac:dyDescent="0.3">
      <c r="A8951" t="s">
        <v>3923</v>
      </c>
      <c r="B8951" s="17">
        <v>45135</v>
      </c>
      <c r="C8951" t="s">
        <v>543</v>
      </c>
      <c r="D8951" t="s">
        <v>3928</v>
      </c>
      <c r="E8951" t="s">
        <v>3929</v>
      </c>
      <c r="F8951" t="s">
        <v>3931</v>
      </c>
      <c r="G8951" t="s">
        <v>3877</v>
      </c>
      <c r="H8951" t="s">
        <v>3922</v>
      </c>
      <c r="I8951">
        <v>1043</v>
      </c>
      <c r="J8951" s="41">
        <v>7.1999999999999989E-3</v>
      </c>
      <c r="K8951" s="42">
        <v>7.5095999999999989</v>
      </c>
      <c r="L8951" s="43">
        <v>0.62999999999999989</v>
      </c>
      <c r="M8951" s="42">
        <v>4.7310479999999986</v>
      </c>
      <c r="N8951">
        <v>4</v>
      </c>
      <c r="O8951" s="43">
        <v>257</v>
      </c>
      <c r="P8951" s="42">
        <v>34.799999999999997</v>
      </c>
      <c r="Q8951" s="42">
        <v>22.5</v>
      </c>
      <c r="R8951" s="42">
        <v>8</v>
      </c>
    </row>
    <row r="8952" spans="1:18" x14ac:dyDescent="0.3">
      <c r="A8952" t="s">
        <v>3923</v>
      </c>
      <c r="B8952" s="17">
        <v>45136</v>
      </c>
      <c r="C8952" t="s">
        <v>543</v>
      </c>
      <c r="D8952" t="s">
        <v>3928</v>
      </c>
      <c r="E8952" t="s">
        <v>3929</v>
      </c>
      <c r="F8952" t="s">
        <v>3931</v>
      </c>
      <c r="G8952" t="s">
        <v>3877</v>
      </c>
      <c r="H8952" t="s">
        <v>3922</v>
      </c>
      <c r="I8952">
        <v>1805.8000000000002</v>
      </c>
      <c r="J8952" s="41">
        <v>8.0999999999999996E-3</v>
      </c>
      <c r="K8952" s="42">
        <v>14.626980000000001</v>
      </c>
      <c r="L8952" s="43">
        <v>0.5199999999999998</v>
      </c>
      <c r="M8952" s="42">
        <v>7.6060295999999976</v>
      </c>
      <c r="N8952">
        <v>0</v>
      </c>
      <c r="O8952" s="43">
        <v>63</v>
      </c>
      <c r="P8952" s="42">
        <v>54</v>
      </c>
      <c r="Q8952" s="42">
        <v>18</v>
      </c>
      <c r="R8952" s="42">
        <v>4</v>
      </c>
    </row>
    <row r="8953" spans="1:18" x14ac:dyDescent="0.3">
      <c r="A8953" t="s">
        <v>3923</v>
      </c>
      <c r="B8953" s="17">
        <v>45137</v>
      </c>
      <c r="C8953" t="s">
        <v>543</v>
      </c>
      <c r="D8953" t="s">
        <v>3928</v>
      </c>
      <c r="E8953" t="s">
        <v>3929</v>
      </c>
      <c r="F8953" t="s">
        <v>3931</v>
      </c>
      <c r="G8953" t="s">
        <v>3877</v>
      </c>
      <c r="H8953" t="s">
        <v>3922</v>
      </c>
      <c r="I8953">
        <v>1877.1999999999998</v>
      </c>
      <c r="J8953" s="41">
        <v>5.2000000000000006E-3</v>
      </c>
      <c r="K8953" s="42">
        <v>9.7614400000000003</v>
      </c>
      <c r="L8953" s="43">
        <v>0.56999999999999984</v>
      </c>
      <c r="M8953" s="42">
        <v>5.5640207999999989</v>
      </c>
      <c r="N8953">
        <v>3</v>
      </c>
      <c r="O8953" s="43">
        <v>274</v>
      </c>
      <c r="P8953" s="42">
        <v>49.199999999999996</v>
      </c>
      <c r="Q8953" s="42">
        <v>15</v>
      </c>
      <c r="R8953" s="42">
        <v>8</v>
      </c>
    </row>
    <row r="8954" spans="1:18" x14ac:dyDescent="0.3">
      <c r="A8954" t="s">
        <v>3923</v>
      </c>
      <c r="B8954" s="17">
        <v>45138</v>
      </c>
      <c r="C8954" t="s">
        <v>543</v>
      </c>
      <c r="D8954" t="s">
        <v>3928</v>
      </c>
      <c r="E8954" t="s">
        <v>3929</v>
      </c>
      <c r="F8954" t="s">
        <v>3931</v>
      </c>
      <c r="G8954" t="s">
        <v>3877</v>
      </c>
      <c r="H8954" t="s">
        <v>3922</v>
      </c>
      <c r="I8954">
        <v>1325.1</v>
      </c>
      <c r="J8954" s="41">
        <v>1.0100000000000001E-2</v>
      </c>
      <c r="K8954" s="42">
        <v>13.383510000000001</v>
      </c>
      <c r="L8954" s="43">
        <v>0.57999999999999985</v>
      </c>
      <c r="M8954" s="42">
        <v>7.7624357999999987</v>
      </c>
      <c r="N8954">
        <v>2</v>
      </c>
      <c r="O8954" s="43">
        <v>51</v>
      </c>
      <c r="P8954" s="42">
        <v>69.599999999999994</v>
      </c>
      <c r="Q8954" s="42">
        <v>3</v>
      </c>
      <c r="R8954" s="42">
        <v>1</v>
      </c>
    </row>
    <row r="8955" spans="1:18" x14ac:dyDescent="0.3">
      <c r="A8955" t="s">
        <v>3923</v>
      </c>
      <c r="B8955" s="17">
        <v>45139</v>
      </c>
      <c r="C8955" t="s">
        <v>543</v>
      </c>
      <c r="D8955" t="s">
        <v>3928</v>
      </c>
      <c r="E8955" t="s">
        <v>3929</v>
      </c>
      <c r="F8955" t="s">
        <v>3931</v>
      </c>
      <c r="G8955" t="s">
        <v>3877</v>
      </c>
      <c r="H8955" t="s">
        <v>3922</v>
      </c>
      <c r="I8955">
        <v>1221.8</v>
      </c>
      <c r="J8955" s="41">
        <v>8.8000000000000005E-3</v>
      </c>
      <c r="K8955" s="42">
        <v>10.75184</v>
      </c>
      <c r="L8955" s="43">
        <v>0.45999999999999996</v>
      </c>
      <c r="M8955" s="42">
        <v>4.9458463999999998</v>
      </c>
      <c r="N8955">
        <v>0</v>
      </c>
      <c r="O8955" s="43">
        <v>34</v>
      </c>
      <c r="P8955" s="42">
        <v>45.6</v>
      </c>
      <c r="Q8955" s="42">
        <v>22.5</v>
      </c>
      <c r="R8955" s="42">
        <v>3</v>
      </c>
    </row>
    <row r="8956" spans="1:18" x14ac:dyDescent="0.3">
      <c r="A8956" t="s">
        <v>3923</v>
      </c>
      <c r="B8956" s="17">
        <v>45140</v>
      </c>
      <c r="C8956" t="s">
        <v>543</v>
      </c>
      <c r="D8956" t="s">
        <v>3928</v>
      </c>
      <c r="E8956" t="s">
        <v>3929</v>
      </c>
      <c r="F8956" t="s">
        <v>3931</v>
      </c>
      <c r="G8956" t="s">
        <v>3877</v>
      </c>
      <c r="H8956" t="s">
        <v>3922</v>
      </c>
      <c r="I8956">
        <v>1090.6999999999998</v>
      </c>
      <c r="J8956" s="41">
        <v>6.4000000000000003E-3</v>
      </c>
      <c r="K8956" s="42">
        <v>6.9804799999999991</v>
      </c>
      <c r="L8956" s="43">
        <v>1.2499999999999996</v>
      </c>
      <c r="M8956" s="42">
        <v>8.7255999999999965</v>
      </c>
      <c r="N8956">
        <v>3</v>
      </c>
      <c r="O8956" s="43">
        <v>142</v>
      </c>
      <c r="P8956" s="42">
        <v>94.8</v>
      </c>
      <c r="Q8956" s="42">
        <v>24</v>
      </c>
      <c r="R8956" s="42">
        <v>1</v>
      </c>
    </row>
    <row r="8957" spans="1:18" x14ac:dyDescent="0.3">
      <c r="A8957" t="s">
        <v>3923</v>
      </c>
      <c r="B8957" s="17">
        <v>45141</v>
      </c>
      <c r="C8957" t="s">
        <v>543</v>
      </c>
      <c r="D8957" t="s">
        <v>3928</v>
      </c>
      <c r="E8957" t="s">
        <v>3929</v>
      </c>
      <c r="F8957" t="s">
        <v>3931</v>
      </c>
      <c r="G8957" t="s">
        <v>3877</v>
      </c>
      <c r="H8957" t="s">
        <v>3922</v>
      </c>
      <c r="I8957">
        <v>1093.5</v>
      </c>
      <c r="J8957" s="41">
        <v>4.7999999999999996E-3</v>
      </c>
      <c r="K8957" s="42">
        <v>5.2487999999999992</v>
      </c>
      <c r="L8957" s="43">
        <v>1.2899999999999996</v>
      </c>
      <c r="M8957" s="42">
        <v>6.7709519999999968</v>
      </c>
      <c r="N8957">
        <v>2</v>
      </c>
      <c r="O8957" s="43">
        <v>170</v>
      </c>
      <c r="P8957" s="42">
        <v>51.6</v>
      </c>
      <c r="Q8957" s="42">
        <v>3</v>
      </c>
      <c r="R8957" s="42">
        <v>7</v>
      </c>
    </row>
    <row r="8958" spans="1:18" x14ac:dyDescent="0.3">
      <c r="A8958" t="s">
        <v>3923</v>
      </c>
      <c r="B8958" s="17">
        <v>45142</v>
      </c>
      <c r="C8958" t="s">
        <v>543</v>
      </c>
      <c r="D8958" t="s">
        <v>3928</v>
      </c>
      <c r="E8958" t="s">
        <v>3929</v>
      </c>
      <c r="F8958" t="s">
        <v>3931</v>
      </c>
      <c r="G8958" t="s">
        <v>3877</v>
      </c>
      <c r="H8958" t="s">
        <v>3922</v>
      </c>
      <c r="I8958">
        <v>1202.5999999999999</v>
      </c>
      <c r="J8958" s="41">
        <v>1.03E-2</v>
      </c>
      <c r="K8958" s="42">
        <v>12.38678</v>
      </c>
      <c r="L8958" s="43">
        <v>0.39000000000000007</v>
      </c>
      <c r="M8958" s="42">
        <v>4.8308442000000005</v>
      </c>
      <c r="N8958">
        <v>3</v>
      </c>
      <c r="O8958" s="43">
        <v>224</v>
      </c>
      <c r="P8958" s="42">
        <v>43.199999999999996</v>
      </c>
      <c r="Q8958" s="42">
        <v>1.5</v>
      </c>
      <c r="R8958" s="42">
        <v>8</v>
      </c>
    </row>
    <row r="8959" spans="1:18" x14ac:dyDescent="0.3">
      <c r="A8959" t="s">
        <v>3923</v>
      </c>
      <c r="B8959" s="17">
        <v>45143</v>
      </c>
      <c r="C8959" t="s">
        <v>543</v>
      </c>
      <c r="D8959" t="s">
        <v>3928</v>
      </c>
      <c r="E8959" t="s">
        <v>3929</v>
      </c>
      <c r="F8959" t="s">
        <v>3931</v>
      </c>
      <c r="G8959" t="s">
        <v>3877</v>
      </c>
      <c r="H8959" t="s">
        <v>3922</v>
      </c>
      <c r="I8959">
        <v>1114.1999999999998</v>
      </c>
      <c r="J8959" s="41">
        <v>1.2800000000000002E-2</v>
      </c>
      <c r="K8959" s="42">
        <v>14.261760000000001</v>
      </c>
      <c r="L8959" s="43">
        <v>0.7699999999999998</v>
      </c>
      <c r="M8959" s="42">
        <v>10.981555199999997</v>
      </c>
      <c r="N8959">
        <v>1</v>
      </c>
      <c r="O8959" s="43">
        <v>84</v>
      </c>
      <c r="P8959" s="42">
        <v>51.6</v>
      </c>
      <c r="Q8959" s="42">
        <v>3</v>
      </c>
      <c r="R8959" s="42">
        <v>1</v>
      </c>
    </row>
    <row r="8960" spans="1:18" x14ac:dyDescent="0.3">
      <c r="A8960" t="s">
        <v>3923</v>
      </c>
      <c r="B8960" s="17">
        <v>45144</v>
      </c>
      <c r="C8960" t="s">
        <v>543</v>
      </c>
      <c r="D8960" t="s">
        <v>3928</v>
      </c>
      <c r="E8960" t="s">
        <v>3929</v>
      </c>
      <c r="F8960" t="s">
        <v>3931</v>
      </c>
      <c r="G8960" t="s">
        <v>3877</v>
      </c>
      <c r="H8960" t="s">
        <v>3922</v>
      </c>
      <c r="I8960">
        <v>1920.5</v>
      </c>
      <c r="J8960" s="41">
        <v>9.4999999999999998E-3</v>
      </c>
      <c r="K8960" s="42">
        <v>18.24475</v>
      </c>
      <c r="L8960" s="43">
        <v>0.14000000000000001</v>
      </c>
      <c r="M8960" s="42">
        <v>2.554265</v>
      </c>
      <c r="N8960">
        <v>0</v>
      </c>
      <c r="O8960" s="43">
        <v>65</v>
      </c>
      <c r="P8960" s="42">
        <v>91.2</v>
      </c>
      <c r="Q8960" s="42">
        <v>22.5</v>
      </c>
      <c r="R8960" s="42">
        <v>10</v>
      </c>
    </row>
    <row r="8961" spans="1:18" x14ac:dyDescent="0.3">
      <c r="A8961" t="s">
        <v>3923</v>
      </c>
      <c r="B8961" s="17">
        <v>45145</v>
      </c>
      <c r="C8961" t="s">
        <v>543</v>
      </c>
      <c r="D8961" t="s">
        <v>3928</v>
      </c>
      <c r="E8961" t="s">
        <v>3929</v>
      </c>
      <c r="F8961" t="s">
        <v>3931</v>
      </c>
      <c r="G8961" t="s">
        <v>3877</v>
      </c>
      <c r="H8961" t="s">
        <v>3922</v>
      </c>
      <c r="I8961">
        <v>1978.3000000000002</v>
      </c>
      <c r="J8961" s="41">
        <v>8.9000000000000017E-3</v>
      </c>
      <c r="K8961" s="42">
        <v>17.606870000000004</v>
      </c>
      <c r="L8961" s="43">
        <v>1.0799999999999998</v>
      </c>
      <c r="M8961" s="42">
        <v>19.015419600000001</v>
      </c>
      <c r="N8961">
        <v>0</v>
      </c>
      <c r="O8961" s="43">
        <v>38</v>
      </c>
      <c r="P8961" s="42">
        <v>57.599999999999994</v>
      </c>
      <c r="Q8961" s="42">
        <v>7.5</v>
      </c>
      <c r="R8961" s="42">
        <v>2</v>
      </c>
    </row>
    <row r="8962" spans="1:18" x14ac:dyDescent="0.3">
      <c r="A8962" t="s">
        <v>3923</v>
      </c>
      <c r="B8962" s="17">
        <v>45146</v>
      </c>
      <c r="C8962" t="s">
        <v>543</v>
      </c>
      <c r="D8962" t="s">
        <v>3928</v>
      </c>
      <c r="E8962" t="s">
        <v>3929</v>
      </c>
      <c r="F8962" t="s">
        <v>3931</v>
      </c>
      <c r="G8962" t="s">
        <v>3877</v>
      </c>
      <c r="H8962" t="s">
        <v>3922</v>
      </c>
      <c r="I8962">
        <v>1627.3999999999999</v>
      </c>
      <c r="J8962" s="41">
        <v>5.6000000000000008E-3</v>
      </c>
      <c r="K8962" s="42">
        <v>9.1134400000000007</v>
      </c>
      <c r="L8962" s="43">
        <v>0.26000000000000006</v>
      </c>
      <c r="M8962" s="42">
        <v>2.3694944000000007</v>
      </c>
      <c r="N8962">
        <v>1</v>
      </c>
      <c r="O8962" s="43">
        <v>82</v>
      </c>
      <c r="P8962" s="42">
        <v>76.8</v>
      </c>
      <c r="Q8962" s="42">
        <v>12</v>
      </c>
      <c r="R8962" s="42">
        <v>2</v>
      </c>
    </row>
    <row r="8963" spans="1:18" x14ac:dyDescent="0.3">
      <c r="A8963" t="s">
        <v>3923</v>
      </c>
      <c r="B8963" s="17">
        <v>45147</v>
      </c>
      <c r="C8963" t="s">
        <v>543</v>
      </c>
      <c r="D8963" t="s">
        <v>3928</v>
      </c>
      <c r="E8963" t="s">
        <v>3929</v>
      </c>
      <c r="F8963" t="s">
        <v>3931</v>
      </c>
      <c r="G8963" t="s">
        <v>3877</v>
      </c>
      <c r="H8963" t="s">
        <v>3922</v>
      </c>
      <c r="I8963">
        <v>1400.6</v>
      </c>
      <c r="J8963" s="41">
        <v>4.7999999999999987E-3</v>
      </c>
      <c r="K8963" s="42">
        <v>6.7228799999999982</v>
      </c>
      <c r="L8963" s="43">
        <v>0.64999999999999969</v>
      </c>
      <c r="M8963" s="42">
        <v>4.3698719999999964</v>
      </c>
      <c r="N8963">
        <v>0</v>
      </c>
      <c r="O8963" s="43">
        <v>32</v>
      </c>
      <c r="P8963" s="42">
        <v>34.799999999999997</v>
      </c>
      <c r="Q8963" s="42">
        <v>3</v>
      </c>
      <c r="R8963" s="42">
        <v>10</v>
      </c>
    </row>
    <row r="8964" spans="1:18" x14ac:dyDescent="0.3">
      <c r="A8964" t="s">
        <v>3923</v>
      </c>
      <c r="B8964" s="17">
        <v>45148</v>
      </c>
      <c r="C8964" t="s">
        <v>543</v>
      </c>
      <c r="D8964" t="s">
        <v>3928</v>
      </c>
      <c r="E8964" t="s">
        <v>3929</v>
      </c>
      <c r="F8964" t="s">
        <v>3931</v>
      </c>
      <c r="G8964" t="s">
        <v>3877</v>
      </c>
      <c r="H8964" t="s">
        <v>3922</v>
      </c>
      <c r="I8964">
        <v>1100.3</v>
      </c>
      <c r="J8964" s="41">
        <v>9.4999999999999998E-3</v>
      </c>
      <c r="K8964" s="42">
        <v>10.45285</v>
      </c>
      <c r="L8964" s="43">
        <v>8.0000000000000016E-2</v>
      </c>
      <c r="M8964" s="42">
        <v>0.83622800000000019</v>
      </c>
      <c r="N8964">
        <v>2</v>
      </c>
      <c r="O8964" s="43">
        <v>97</v>
      </c>
      <c r="P8964" s="42">
        <v>86.399999999999991</v>
      </c>
      <c r="Q8964" s="42">
        <v>21</v>
      </c>
      <c r="R8964" s="42">
        <v>4</v>
      </c>
    </row>
    <row r="8965" spans="1:18" x14ac:dyDescent="0.3">
      <c r="A8965" t="s">
        <v>3923</v>
      </c>
      <c r="B8965" s="17">
        <v>45149</v>
      </c>
      <c r="C8965" t="s">
        <v>543</v>
      </c>
      <c r="D8965" t="s">
        <v>3928</v>
      </c>
      <c r="E8965" t="s">
        <v>3929</v>
      </c>
      <c r="F8965" t="s">
        <v>3931</v>
      </c>
      <c r="G8965" t="s">
        <v>3877</v>
      </c>
      <c r="H8965" t="s">
        <v>3922</v>
      </c>
      <c r="I8965">
        <v>1440.3</v>
      </c>
      <c r="J8965" s="41">
        <v>9.300000000000001E-3</v>
      </c>
      <c r="K8965" s="42">
        <v>13.39479</v>
      </c>
      <c r="L8965" s="43">
        <v>1.0399999999999998</v>
      </c>
      <c r="M8965" s="42">
        <v>13.930581599999998</v>
      </c>
      <c r="N8965">
        <v>2</v>
      </c>
      <c r="O8965" s="43">
        <v>69</v>
      </c>
      <c r="P8965" s="42">
        <v>68.399999999999991</v>
      </c>
      <c r="Q8965" s="42">
        <v>3</v>
      </c>
      <c r="R8965" s="42">
        <v>4</v>
      </c>
    </row>
    <row r="8966" spans="1:18" x14ac:dyDescent="0.3">
      <c r="A8966" t="s">
        <v>3923</v>
      </c>
      <c r="B8966" s="17">
        <v>45150</v>
      </c>
      <c r="C8966" t="s">
        <v>543</v>
      </c>
      <c r="D8966" t="s">
        <v>3928</v>
      </c>
      <c r="E8966" t="s">
        <v>3929</v>
      </c>
      <c r="F8966" t="s">
        <v>3931</v>
      </c>
      <c r="G8966" t="s">
        <v>3877</v>
      </c>
      <c r="H8966" t="s">
        <v>3922</v>
      </c>
      <c r="I8966">
        <v>704.5</v>
      </c>
      <c r="J8966" s="41">
        <v>9.0000000000000011E-3</v>
      </c>
      <c r="K8966" s="42">
        <v>6.3405000000000005</v>
      </c>
      <c r="L8966" s="43">
        <v>0.90999999999999981</v>
      </c>
      <c r="M8966" s="42">
        <v>5.7698549999999988</v>
      </c>
      <c r="N8966">
        <v>3</v>
      </c>
      <c r="O8966" s="43">
        <v>190</v>
      </c>
      <c r="P8966" s="42">
        <v>54</v>
      </c>
      <c r="Q8966" s="42">
        <v>12</v>
      </c>
      <c r="R8966" s="42">
        <v>1</v>
      </c>
    </row>
    <row r="8967" spans="1:18" x14ac:dyDescent="0.3">
      <c r="A8967" t="s">
        <v>3923</v>
      </c>
      <c r="B8967" s="17">
        <v>45151</v>
      </c>
      <c r="C8967" t="s">
        <v>543</v>
      </c>
      <c r="D8967" t="s">
        <v>3928</v>
      </c>
      <c r="E8967" t="s">
        <v>3929</v>
      </c>
      <c r="F8967" t="s">
        <v>3931</v>
      </c>
      <c r="G8967" t="s">
        <v>3877</v>
      </c>
      <c r="H8967" t="s">
        <v>3922</v>
      </c>
      <c r="I8967">
        <v>1779.8999999999996</v>
      </c>
      <c r="J8967" s="41">
        <v>8.1000000000000013E-3</v>
      </c>
      <c r="K8967" s="42">
        <v>14.41719</v>
      </c>
      <c r="L8967" s="43">
        <v>0.73999999999999977</v>
      </c>
      <c r="M8967" s="42">
        <v>10.668720599999997</v>
      </c>
      <c r="N8967">
        <v>0</v>
      </c>
      <c r="O8967" s="43">
        <v>54</v>
      </c>
      <c r="P8967" s="42">
        <v>70.8</v>
      </c>
      <c r="Q8967" s="42">
        <v>15</v>
      </c>
      <c r="R8967" s="42">
        <v>6</v>
      </c>
    </row>
    <row r="8968" spans="1:18" x14ac:dyDescent="0.3">
      <c r="A8968" t="s">
        <v>3923</v>
      </c>
      <c r="B8968" s="17">
        <v>45152</v>
      </c>
      <c r="C8968" t="s">
        <v>543</v>
      </c>
      <c r="D8968" t="s">
        <v>3928</v>
      </c>
      <c r="E8968" t="s">
        <v>3929</v>
      </c>
      <c r="F8968" t="s">
        <v>3931</v>
      </c>
      <c r="G8968" t="s">
        <v>3877</v>
      </c>
      <c r="H8968" t="s">
        <v>3922</v>
      </c>
      <c r="I8968">
        <v>1943.8000000000002</v>
      </c>
      <c r="J8968" s="41">
        <v>4.5000000000000005E-3</v>
      </c>
      <c r="K8968" s="42">
        <v>8.7471000000000014</v>
      </c>
      <c r="L8968" s="43">
        <v>1.0799999999999996</v>
      </c>
      <c r="M8968" s="42">
        <v>9.4468679999999985</v>
      </c>
      <c r="N8968">
        <v>4</v>
      </c>
      <c r="O8968" s="43">
        <v>300</v>
      </c>
      <c r="P8968" s="42">
        <v>73.2</v>
      </c>
      <c r="Q8968" s="42">
        <v>1.5</v>
      </c>
      <c r="R8968" s="42">
        <v>5</v>
      </c>
    </row>
    <row r="8969" spans="1:18" x14ac:dyDescent="0.3">
      <c r="A8969" t="s">
        <v>3923</v>
      </c>
      <c r="B8969" s="17">
        <v>45153</v>
      </c>
      <c r="C8969" t="s">
        <v>543</v>
      </c>
      <c r="D8969" t="s">
        <v>3928</v>
      </c>
      <c r="E8969" t="s">
        <v>3929</v>
      </c>
      <c r="F8969" t="s">
        <v>3931</v>
      </c>
      <c r="G8969" t="s">
        <v>3877</v>
      </c>
      <c r="H8969" t="s">
        <v>3922</v>
      </c>
      <c r="I8969">
        <v>1818.1999999999998</v>
      </c>
      <c r="J8969" s="41">
        <v>4.6000000000000008E-3</v>
      </c>
      <c r="K8969" s="42">
        <v>8.3637200000000007</v>
      </c>
      <c r="L8969" s="43">
        <v>0.38000000000000006</v>
      </c>
      <c r="M8969" s="42">
        <v>3.1782136000000007</v>
      </c>
      <c r="N8969">
        <v>4</v>
      </c>
      <c r="O8969" s="43">
        <v>198</v>
      </c>
      <c r="P8969" s="42">
        <v>67.2</v>
      </c>
      <c r="Q8969" s="42">
        <v>18</v>
      </c>
      <c r="R8969" s="42">
        <v>3</v>
      </c>
    </row>
    <row r="8970" spans="1:18" x14ac:dyDescent="0.3">
      <c r="A8970" t="s">
        <v>3923</v>
      </c>
      <c r="B8970" s="17">
        <v>45154</v>
      </c>
      <c r="C8970" t="s">
        <v>543</v>
      </c>
      <c r="D8970" t="s">
        <v>3928</v>
      </c>
      <c r="E8970" t="s">
        <v>3929</v>
      </c>
      <c r="F8970" t="s">
        <v>3931</v>
      </c>
      <c r="G8970" t="s">
        <v>3877</v>
      </c>
      <c r="H8970" t="s">
        <v>3922</v>
      </c>
      <c r="I8970">
        <v>1817.1999999999998</v>
      </c>
      <c r="J8970" s="41">
        <v>1.06E-2</v>
      </c>
      <c r="K8970" s="42">
        <v>19.262319999999999</v>
      </c>
      <c r="L8970" s="43">
        <v>0.47</v>
      </c>
      <c r="M8970" s="42">
        <v>9.0532903999999998</v>
      </c>
      <c r="N8970">
        <v>1</v>
      </c>
      <c r="O8970" s="43">
        <v>132</v>
      </c>
      <c r="P8970" s="42">
        <v>102</v>
      </c>
      <c r="Q8970" s="42">
        <v>22.5</v>
      </c>
      <c r="R8970" s="42">
        <v>4</v>
      </c>
    </row>
    <row r="8971" spans="1:18" x14ac:dyDescent="0.3">
      <c r="A8971" t="s">
        <v>3923</v>
      </c>
      <c r="B8971" s="17">
        <v>45155</v>
      </c>
      <c r="C8971" t="s">
        <v>543</v>
      </c>
      <c r="D8971" t="s">
        <v>3928</v>
      </c>
      <c r="E8971" t="s">
        <v>3929</v>
      </c>
      <c r="F8971" t="s">
        <v>3931</v>
      </c>
      <c r="G8971" t="s">
        <v>3877</v>
      </c>
      <c r="H8971" t="s">
        <v>3922</v>
      </c>
      <c r="I8971">
        <v>1771.6</v>
      </c>
      <c r="J8971" s="41">
        <v>6.9000000000000034E-3</v>
      </c>
      <c r="K8971" s="42">
        <v>12.224040000000006</v>
      </c>
      <c r="L8971" s="43">
        <v>1.2999999999999998</v>
      </c>
      <c r="M8971" s="42">
        <v>15.891252000000005</v>
      </c>
      <c r="N8971">
        <v>0</v>
      </c>
      <c r="O8971" s="43">
        <v>30</v>
      </c>
      <c r="P8971" s="42">
        <v>79.2</v>
      </c>
      <c r="Q8971" s="42">
        <v>3</v>
      </c>
      <c r="R8971" s="42">
        <v>6</v>
      </c>
    </row>
    <row r="8972" spans="1:18" x14ac:dyDescent="0.3">
      <c r="A8972" t="s">
        <v>3923</v>
      </c>
      <c r="B8972" s="17">
        <v>45156</v>
      </c>
      <c r="C8972" t="s">
        <v>543</v>
      </c>
      <c r="D8972" t="s">
        <v>3928</v>
      </c>
      <c r="E8972" t="s">
        <v>3929</v>
      </c>
      <c r="F8972" t="s">
        <v>3931</v>
      </c>
      <c r="G8972" t="s">
        <v>3877</v>
      </c>
      <c r="H8972" t="s">
        <v>3922</v>
      </c>
      <c r="I8972">
        <v>1304.5</v>
      </c>
      <c r="J8972" s="41">
        <v>6.3E-3</v>
      </c>
      <c r="K8972" s="42">
        <v>8.2183500000000009</v>
      </c>
      <c r="L8972" s="43">
        <v>1.17</v>
      </c>
      <c r="M8972" s="42">
        <v>9.6154694999999997</v>
      </c>
      <c r="N8972">
        <v>3</v>
      </c>
      <c r="O8972" s="43">
        <v>194</v>
      </c>
      <c r="P8972" s="42">
        <v>75.599999999999994</v>
      </c>
      <c r="Q8972" s="42">
        <v>24</v>
      </c>
      <c r="R8972" s="42">
        <v>2</v>
      </c>
    </row>
    <row r="8973" spans="1:18" x14ac:dyDescent="0.3">
      <c r="A8973" t="s">
        <v>3923</v>
      </c>
      <c r="B8973" s="17">
        <v>45157</v>
      </c>
      <c r="C8973" t="s">
        <v>543</v>
      </c>
      <c r="D8973" t="s">
        <v>3928</v>
      </c>
      <c r="E8973" t="s">
        <v>3929</v>
      </c>
      <c r="F8973" t="s">
        <v>3931</v>
      </c>
      <c r="G8973" t="s">
        <v>3877</v>
      </c>
      <c r="H8973" t="s">
        <v>3922</v>
      </c>
      <c r="I8973">
        <v>1728.5</v>
      </c>
      <c r="J8973" s="41">
        <v>5.7000000000000011E-3</v>
      </c>
      <c r="K8973" s="42">
        <v>9.852450000000001</v>
      </c>
      <c r="L8973" s="43">
        <v>1.0799999999999996</v>
      </c>
      <c r="M8973" s="42">
        <v>10.640645999999997</v>
      </c>
      <c r="N8973">
        <v>0</v>
      </c>
      <c r="O8973" s="43">
        <v>31</v>
      </c>
      <c r="P8973" s="42">
        <v>60</v>
      </c>
      <c r="Q8973" s="42">
        <v>13.5</v>
      </c>
      <c r="R8973" s="42">
        <v>7</v>
      </c>
    </row>
    <row r="8974" spans="1:18" x14ac:dyDescent="0.3">
      <c r="A8974" t="s">
        <v>3923</v>
      </c>
      <c r="B8974" s="17">
        <v>45158</v>
      </c>
      <c r="C8974" t="s">
        <v>543</v>
      </c>
      <c r="D8974" t="s">
        <v>3928</v>
      </c>
      <c r="E8974" t="s">
        <v>3929</v>
      </c>
      <c r="F8974" t="s">
        <v>3931</v>
      </c>
      <c r="G8974" t="s">
        <v>3877</v>
      </c>
      <c r="H8974" t="s">
        <v>3922</v>
      </c>
      <c r="I8974">
        <v>1264.5999999999999</v>
      </c>
      <c r="J8974" s="41">
        <v>1.1100000000000002E-2</v>
      </c>
      <c r="K8974" s="42">
        <v>14.037060000000002</v>
      </c>
      <c r="L8974" s="43">
        <v>0.53999999999999992</v>
      </c>
      <c r="M8974" s="42">
        <v>7.5800124000000002</v>
      </c>
      <c r="N8974">
        <v>2</v>
      </c>
      <c r="O8974" s="43">
        <v>76</v>
      </c>
      <c r="P8974" s="42">
        <v>75.599999999999994</v>
      </c>
      <c r="Q8974" s="42">
        <v>10.5</v>
      </c>
      <c r="R8974" s="42">
        <v>6</v>
      </c>
    </row>
    <row r="8975" spans="1:18" x14ac:dyDescent="0.3">
      <c r="A8975" t="s">
        <v>3923</v>
      </c>
      <c r="B8975" s="17">
        <v>45159</v>
      </c>
      <c r="C8975" t="s">
        <v>543</v>
      </c>
      <c r="D8975" t="s">
        <v>3928</v>
      </c>
      <c r="E8975" t="s">
        <v>3929</v>
      </c>
      <c r="F8975" t="s">
        <v>3931</v>
      </c>
      <c r="G8975" t="s">
        <v>3877</v>
      </c>
      <c r="H8975" t="s">
        <v>3922</v>
      </c>
      <c r="I8975">
        <v>1959.5</v>
      </c>
      <c r="J8975" s="41">
        <v>7.6000000000000026E-3</v>
      </c>
      <c r="K8975" s="42">
        <v>14.892200000000004</v>
      </c>
      <c r="L8975" s="43">
        <v>1.19</v>
      </c>
      <c r="M8975" s="42">
        <v>17.721718000000003</v>
      </c>
      <c r="N8975">
        <v>0</v>
      </c>
      <c r="O8975" s="43">
        <v>58</v>
      </c>
      <c r="P8975" s="42">
        <v>81.599999999999994</v>
      </c>
      <c r="Q8975" s="42">
        <v>10.5</v>
      </c>
      <c r="R8975" s="42">
        <v>6</v>
      </c>
    </row>
    <row r="8976" spans="1:18" x14ac:dyDescent="0.3">
      <c r="A8976" t="s">
        <v>3923</v>
      </c>
      <c r="B8976" s="17">
        <v>45160</v>
      </c>
      <c r="C8976" t="s">
        <v>543</v>
      </c>
      <c r="D8976" t="s">
        <v>3928</v>
      </c>
      <c r="E8976" t="s">
        <v>3929</v>
      </c>
      <c r="F8976" t="s">
        <v>3931</v>
      </c>
      <c r="G8976" t="s">
        <v>3877</v>
      </c>
      <c r="H8976" t="s">
        <v>3922</v>
      </c>
      <c r="I8976">
        <v>1850.1</v>
      </c>
      <c r="J8976" s="41">
        <v>1.1300000000000001E-2</v>
      </c>
      <c r="K8976" s="42">
        <v>20.906130000000001</v>
      </c>
      <c r="L8976" s="43">
        <v>0.49999999999999994</v>
      </c>
      <c r="M8976" s="42">
        <v>10.453064999999999</v>
      </c>
      <c r="N8976">
        <v>0</v>
      </c>
      <c r="O8976" s="43">
        <v>0</v>
      </c>
      <c r="P8976" s="42">
        <v>60</v>
      </c>
      <c r="Q8976" s="42">
        <v>1.5</v>
      </c>
      <c r="R8976" s="42">
        <v>1</v>
      </c>
    </row>
    <row r="8977" spans="1:18" x14ac:dyDescent="0.3">
      <c r="A8977" t="s">
        <v>3923</v>
      </c>
      <c r="B8977" s="17">
        <v>45161</v>
      </c>
      <c r="C8977" t="s">
        <v>543</v>
      </c>
      <c r="D8977" t="s">
        <v>3928</v>
      </c>
      <c r="E8977" t="s">
        <v>3929</v>
      </c>
      <c r="F8977" t="s">
        <v>3931</v>
      </c>
      <c r="G8977" t="s">
        <v>3877</v>
      </c>
      <c r="H8977" t="s">
        <v>3922</v>
      </c>
      <c r="I8977">
        <v>951.39999999999986</v>
      </c>
      <c r="J8977" s="41">
        <v>8.6999999999999994E-3</v>
      </c>
      <c r="K8977" s="42">
        <v>8.2771799999999978</v>
      </c>
      <c r="L8977" s="43">
        <v>1.18</v>
      </c>
      <c r="M8977" s="42">
        <v>9.7670723999999964</v>
      </c>
      <c r="N8977">
        <v>0</v>
      </c>
      <c r="O8977" s="43">
        <v>21</v>
      </c>
      <c r="P8977" s="42">
        <v>91.2</v>
      </c>
      <c r="Q8977" s="42">
        <v>18</v>
      </c>
      <c r="R8977" s="42">
        <v>1</v>
      </c>
    </row>
    <row r="8978" spans="1:18" x14ac:dyDescent="0.3">
      <c r="A8978" t="s">
        <v>3923</v>
      </c>
      <c r="B8978" s="17">
        <v>45162</v>
      </c>
      <c r="C8978" t="s">
        <v>543</v>
      </c>
      <c r="D8978" t="s">
        <v>3928</v>
      </c>
      <c r="E8978" t="s">
        <v>3929</v>
      </c>
      <c r="F8978" t="s">
        <v>3931</v>
      </c>
      <c r="G8978" t="s">
        <v>3877</v>
      </c>
      <c r="H8978" t="s">
        <v>3922</v>
      </c>
      <c r="I8978">
        <v>1712.6999999999998</v>
      </c>
      <c r="J8978" s="41">
        <v>7.4000000000000012E-3</v>
      </c>
      <c r="K8978" s="42">
        <v>12.67398</v>
      </c>
      <c r="L8978" s="43">
        <v>0.60999999999999988</v>
      </c>
      <c r="M8978" s="42">
        <v>7.7311277999999986</v>
      </c>
      <c r="N8978">
        <v>2</v>
      </c>
      <c r="O8978" s="43">
        <v>49</v>
      </c>
      <c r="P8978" s="42">
        <v>28.799999999999997</v>
      </c>
      <c r="Q8978" s="42">
        <v>13.5</v>
      </c>
      <c r="R8978" s="42">
        <v>3</v>
      </c>
    </row>
    <row r="8979" spans="1:18" x14ac:dyDescent="0.3">
      <c r="A8979" t="s">
        <v>3923</v>
      </c>
      <c r="B8979" s="17">
        <v>45163</v>
      </c>
      <c r="C8979" t="s">
        <v>543</v>
      </c>
      <c r="D8979" t="s">
        <v>3928</v>
      </c>
      <c r="E8979" t="s">
        <v>3929</v>
      </c>
      <c r="F8979" t="s">
        <v>3931</v>
      </c>
      <c r="G8979" t="s">
        <v>3877</v>
      </c>
      <c r="H8979" t="s">
        <v>3922</v>
      </c>
      <c r="I8979">
        <v>1424.4999999999998</v>
      </c>
      <c r="J8979" s="41">
        <v>4.7000000000000002E-3</v>
      </c>
      <c r="K8979" s="42">
        <v>6.695149999999999</v>
      </c>
      <c r="L8979" s="43">
        <v>0.67999999999999983</v>
      </c>
      <c r="M8979" s="42">
        <v>4.5527019999999983</v>
      </c>
      <c r="N8979">
        <v>0</v>
      </c>
      <c r="O8979" s="43">
        <v>14</v>
      </c>
      <c r="P8979" s="42">
        <v>36</v>
      </c>
      <c r="Q8979" s="42">
        <v>4.5</v>
      </c>
      <c r="R8979" s="42">
        <v>7</v>
      </c>
    </row>
    <row r="8980" spans="1:18" x14ac:dyDescent="0.3">
      <c r="A8980" t="s">
        <v>3923</v>
      </c>
      <c r="B8980" s="17">
        <v>45164</v>
      </c>
      <c r="C8980" t="s">
        <v>543</v>
      </c>
      <c r="D8980" t="s">
        <v>3928</v>
      </c>
      <c r="E8980" t="s">
        <v>3929</v>
      </c>
      <c r="F8980" t="s">
        <v>3931</v>
      </c>
      <c r="G8980" t="s">
        <v>3877</v>
      </c>
      <c r="H8980" t="s">
        <v>3922</v>
      </c>
      <c r="I8980">
        <v>784.59999999999991</v>
      </c>
      <c r="J8980" s="41">
        <v>1.1900000000000001E-2</v>
      </c>
      <c r="K8980" s="42">
        <v>9.3367399999999989</v>
      </c>
      <c r="L8980" s="43">
        <v>1.0099999999999998</v>
      </c>
      <c r="M8980" s="42">
        <v>9.4301073999999971</v>
      </c>
      <c r="N8980">
        <v>0</v>
      </c>
      <c r="O8980" s="43">
        <v>13</v>
      </c>
      <c r="P8980" s="42">
        <v>62.4</v>
      </c>
      <c r="Q8980" s="42">
        <v>7.5</v>
      </c>
      <c r="R8980" s="42">
        <v>4</v>
      </c>
    </row>
    <row r="8981" spans="1:18" x14ac:dyDescent="0.3">
      <c r="A8981" t="s">
        <v>3923</v>
      </c>
      <c r="B8981" s="17">
        <v>45165</v>
      </c>
      <c r="C8981" t="s">
        <v>543</v>
      </c>
      <c r="D8981" t="s">
        <v>3928</v>
      </c>
      <c r="E8981" t="s">
        <v>3929</v>
      </c>
      <c r="F8981" t="s">
        <v>3931</v>
      </c>
      <c r="G8981" t="s">
        <v>3877</v>
      </c>
      <c r="H8981" t="s">
        <v>3922</v>
      </c>
      <c r="I8981">
        <v>1705.1</v>
      </c>
      <c r="J8981" s="41">
        <v>8.5000000000000006E-3</v>
      </c>
      <c r="K8981" s="42">
        <v>14.49335</v>
      </c>
      <c r="L8981" s="43">
        <v>0.32000000000000006</v>
      </c>
      <c r="M8981" s="42">
        <v>4.6378720000000007</v>
      </c>
      <c r="N8981">
        <v>2</v>
      </c>
      <c r="O8981" s="43">
        <v>209</v>
      </c>
      <c r="P8981" s="42">
        <v>85.2</v>
      </c>
      <c r="Q8981" s="42">
        <v>16.5</v>
      </c>
      <c r="R8981" s="42">
        <v>4</v>
      </c>
    </row>
    <row r="8982" spans="1:18" x14ac:dyDescent="0.3">
      <c r="A8982" t="s">
        <v>3923</v>
      </c>
      <c r="B8982" s="17">
        <v>45166</v>
      </c>
      <c r="C8982" t="s">
        <v>543</v>
      </c>
      <c r="D8982" t="s">
        <v>3928</v>
      </c>
      <c r="E8982" t="s">
        <v>3929</v>
      </c>
      <c r="F8982" t="s">
        <v>3931</v>
      </c>
      <c r="G8982" t="s">
        <v>3877</v>
      </c>
      <c r="H8982" t="s">
        <v>3922</v>
      </c>
      <c r="I8982">
        <v>1159.0999999999999</v>
      </c>
      <c r="J8982" s="41">
        <v>1.1000000000000003E-2</v>
      </c>
      <c r="K8982" s="42">
        <v>12.750100000000002</v>
      </c>
      <c r="L8982" s="43">
        <v>0.59999999999999987</v>
      </c>
      <c r="M8982" s="42">
        <v>7.650059999999999</v>
      </c>
      <c r="N8982">
        <v>1</v>
      </c>
      <c r="O8982" s="43">
        <v>110</v>
      </c>
      <c r="P8982" s="42">
        <v>75.599999999999994</v>
      </c>
      <c r="Q8982" s="42">
        <v>7.5</v>
      </c>
      <c r="R8982" s="42">
        <v>7</v>
      </c>
    </row>
    <row r="8983" spans="1:18" x14ac:dyDescent="0.3">
      <c r="A8983" t="s">
        <v>3923</v>
      </c>
      <c r="B8983" s="17">
        <v>45167</v>
      </c>
      <c r="C8983" t="s">
        <v>543</v>
      </c>
      <c r="D8983" t="s">
        <v>3928</v>
      </c>
      <c r="E8983" t="s">
        <v>3929</v>
      </c>
      <c r="F8983" t="s">
        <v>3931</v>
      </c>
      <c r="G8983" t="s">
        <v>3877</v>
      </c>
      <c r="H8983" t="s">
        <v>3922</v>
      </c>
      <c r="I8983">
        <v>1315.8</v>
      </c>
      <c r="J8983" s="41">
        <v>9.0000000000000028E-3</v>
      </c>
      <c r="K8983" s="42">
        <v>11.842200000000004</v>
      </c>
      <c r="L8983" s="43">
        <v>0.49999999999999994</v>
      </c>
      <c r="M8983" s="42">
        <v>5.9211000000000009</v>
      </c>
      <c r="N8983">
        <v>2</v>
      </c>
      <c r="O8983" s="43">
        <v>170</v>
      </c>
      <c r="P8983" s="42">
        <v>88.8</v>
      </c>
      <c r="Q8983" s="42">
        <v>15</v>
      </c>
      <c r="R8983" s="42">
        <v>7</v>
      </c>
    </row>
    <row r="8984" spans="1:18" x14ac:dyDescent="0.3">
      <c r="A8984" t="s">
        <v>3923</v>
      </c>
      <c r="B8984" s="17">
        <v>45168</v>
      </c>
      <c r="C8984" t="s">
        <v>543</v>
      </c>
      <c r="D8984" t="s">
        <v>3928</v>
      </c>
      <c r="E8984" t="s">
        <v>3929</v>
      </c>
      <c r="F8984" t="s">
        <v>3931</v>
      </c>
      <c r="G8984" t="s">
        <v>3877</v>
      </c>
      <c r="H8984" t="s">
        <v>3922</v>
      </c>
      <c r="I8984">
        <v>1490.3999999999999</v>
      </c>
      <c r="J8984" s="41">
        <v>7.6000000000000009E-3</v>
      </c>
      <c r="K8984" s="42">
        <v>11.32704</v>
      </c>
      <c r="L8984" s="43">
        <v>0.78999999999999981</v>
      </c>
      <c r="M8984" s="42">
        <v>8.9483615999999984</v>
      </c>
      <c r="N8984">
        <v>0</v>
      </c>
      <c r="O8984" s="43">
        <v>1</v>
      </c>
      <c r="P8984" s="42">
        <v>93.6</v>
      </c>
      <c r="Q8984" s="42">
        <v>13.5</v>
      </c>
      <c r="R8984" s="42">
        <v>9</v>
      </c>
    </row>
    <row r="8985" spans="1:18" x14ac:dyDescent="0.3">
      <c r="A8985" t="s">
        <v>3923</v>
      </c>
      <c r="B8985" s="17">
        <v>45169</v>
      </c>
      <c r="C8985" t="s">
        <v>543</v>
      </c>
      <c r="D8985" t="s">
        <v>3928</v>
      </c>
      <c r="E8985" t="s">
        <v>3929</v>
      </c>
      <c r="F8985" t="s">
        <v>3931</v>
      </c>
      <c r="G8985" t="s">
        <v>3877</v>
      </c>
      <c r="H8985" t="s">
        <v>3922</v>
      </c>
      <c r="I8985">
        <v>1576.5</v>
      </c>
      <c r="J8985" s="41">
        <v>4.7000000000000002E-3</v>
      </c>
      <c r="K8985" s="42">
        <v>7.4095500000000003</v>
      </c>
      <c r="L8985" s="43">
        <v>0.48999999999999994</v>
      </c>
      <c r="M8985" s="42">
        <v>3.6306794999999998</v>
      </c>
      <c r="N8985">
        <v>2</v>
      </c>
      <c r="O8985" s="43">
        <v>155</v>
      </c>
      <c r="P8985" s="42">
        <v>49.199999999999996</v>
      </c>
      <c r="Q8985" s="42">
        <v>3</v>
      </c>
      <c r="R8985" s="42">
        <v>2</v>
      </c>
    </row>
    <row r="8986" spans="1:18" x14ac:dyDescent="0.3">
      <c r="A8986" t="s">
        <v>3924</v>
      </c>
      <c r="B8986" s="17">
        <v>45170</v>
      </c>
      <c r="C8986" t="s">
        <v>543</v>
      </c>
      <c r="D8986" t="s">
        <v>3928</v>
      </c>
      <c r="E8986" t="s">
        <v>3929</v>
      </c>
      <c r="F8986" t="s">
        <v>3931</v>
      </c>
      <c r="G8986" t="s">
        <v>3877</v>
      </c>
      <c r="H8986" t="s">
        <v>3922</v>
      </c>
      <c r="I8986">
        <v>2199</v>
      </c>
      <c r="J8986" s="41">
        <v>9.0000000000000011E-3</v>
      </c>
      <c r="K8986" s="42">
        <v>19.791000000000004</v>
      </c>
      <c r="L8986" s="43">
        <v>0.24000000000000005</v>
      </c>
      <c r="M8986" s="42">
        <v>4.7498400000000016</v>
      </c>
      <c r="N8986">
        <v>1</v>
      </c>
      <c r="O8986" s="43">
        <v>167</v>
      </c>
      <c r="P8986" s="42">
        <v>68.399999999999991</v>
      </c>
      <c r="Q8986" s="42">
        <v>6</v>
      </c>
      <c r="R8986" s="42">
        <v>7</v>
      </c>
    </row>
    <row r="8987" spans="1:18" x14ac:dyDescent="0.3">
      <c r="A8987" t="s">
        <v>3924</v>
      </c>
      <c r="B8987" s="17">
        <v>45171</v>
      </c>
      <c r="C8987" t="s">
        <v>543</v>
      </c>
      <c r="D8987" t="s">
        <v>3928</v>
      </c>
      <c r="E8987" t="s">
        <v>3929</v>
      </c>
      <c r="F8987" t="s">
        <v>3931</v>
      </c>
      <c r="G8987" t="s">
        <v>3877</v>
      </c>
      <c r="H8987" t="s">
        <v>3922</v>
      </c>
      <c r="I8987">
        <v>2255</v>
      </c>
      <c r="J8987" s="41">
        <v>1.2E-2</v>
      </c>
      <c r="K8987" s="42">
        <v>27.060000000000002</v>
      </c>
      <c r="L8987" s="43">
        <v>0.89999999999999969</v>
      </c>
      <c r="M8987" s="42">
        <v>24.353999999999992</v>
      </c>
      <c r="N8987">
        <v>2</v>
      </c>
      <c r="O8987" s="43">
        <v>81</v>
      </c>
      <c r="P8987" s="42">
        <v>94.8</v>
      </c>
      <c r="Q8987" s="42">
        <v>21</v>
      </c>
      <c r="R8987" s="42">
        <v>2</v>
      </c>
    </row>
    <row r="8988" spans="1:18" x14ac:dyDescent="0.3">
      <c r="A8988" t="s">
        <v>3924</v>
      </c>
      <c r="B8988" s="17">
        <v>45172</v>
      </c>
      <c r="C8988" t="s">
        <v>543</v>
      </c>
      <c r="D8988" t="s">
        <v>3928</v>
      </c>
      <c r="E8988" t="s">
        <v>3929</v>
      </c>
      <c r="F8988" t="s">
        <v>3931</v>
      </c>
      <c r="G8988" t="s">
        <v>3877</v>
      </c>
      <c r="H8988" t="s">
        <v>3922</v>
      </c>
      <c r="I8988">
        <v>2179</v>
      </c>
      <c r="J8988" s="41">
        <v>7.3000000000000001E-3</v>
      </c>
      <c r="K8988" s="42">
        <v>15.906700000000001</v>
      </c>
      <c r="L8988" s="43">
        <v>0.42999999999999994</v>
      </c>
      <c r="M8988" s="42">
        <v>6.8398809999999992</v>
      </c>
      <c r="N8988">
        <v>3</v>
      </c>
      <c r="O8988" s="43">
        <v>205</v>
      </c>
      <c r="P8988" s="42">
        <v>84</v>
      </c>
      <c r="Q8988" s="42">
        <v>10.5</v>
      </c>
      <c r="R8988" s="42">
        <v>4</v>
      </c>
    </row>
    <row r="8989" spans="1:18" x14ac:dyDescent="0.3">
      <c r="A8989" t="s">
        <v>3924</v>
      </c>
      <c r="B8989" s="17">
        <v>45173</v>
      </c>
      <c r="C8989" t="s">
        <v>543</v>
      </c>
      <c r="D8989" t="s">
        <v>3928</v>
      </c>
      <c r="E8989" t="s">
        <v>3929</v>
      </c>
      <c r="F8989" t="s">
        <v>3931</v>
      </c>
      <c r="G8989" t="s">
        <v>3877</v>
      </c>
      <c r="H8989" t="s">
        <v>3922</v>
      </c>
      <c r="I8989">
        <v>2010</v>
      </c>
      <c r="J8989" s="41">
        <v>1.1000000000000001E-2</v>
      </c>
      <c r="K8989" s="42">
        <v>22.110000000000003</v>
      </c>
      <c r="L8989" s="43">
        <v>0.97999999999999976</v>
      </c>
      <c r="M8989" s="42">
        <v>21.667799999999996</v>
      </c>
      <c r="N8989">
        <v>5</v>
      </c>
      <c r="O8989" s="43">
        <v>328</v>
      </c>
      <c r="P8989" s="42">
        <v>60</v>
      </c>
      <c r="Q8989" s="42">
        <v>30</v>
      </c>
      <c r="R8989" s="42">
        <v>2</v>
      </c>
    </row>
    <row r="8990" spans="1:18" x14ac:dyDescent="0.3">
      <c r="A8990" t="s">
        <v>3924</v>
      </c>
      <c r="B8990" s="17">
        <v>45174</v>
      </c>
      <c r="C8990" t="s">
        <v>543</v>
      </c>
      <c r="D8990" t="s">
        <v>3928</v>
      </c>
      <c r="E8990" t="s">
        <v>3929</v>
      </c>
      <c r="F8990" t="s">
        <v>3931</v>
      </c>
      <c r="G8990" t="s">
        <v>3877</v>
      </c>
      <c r="H8990" t="s">
        <v>3922</v>
      </c>
      <c r="I8990">
        <v>2238</v>
      </c>
      <c r="J8990" s="41">
        <v>1.1699999999999999E-2</v>
      </c>
      <c r="K8990" s="42">
        <v>26.184599999999996</v>
      </c>
      <c r="L8990" s="43">
        <v>0.5299999999999998</v>
      </c>
      <c r="M8990" s="42">
        <v>13.877837999999993</v>
      </c>
      <c r="N8990">
        <v>6</v>
      </c>
      <c r="O8990" s="43">
        <v>417</v>
      </c>
      <c r="P8990" s="42">
        <v>103.2</v>
      </c>
      <c r="Q8990" s="42">
        <v>15</v>
      </c>
      <c r="R8990" s="42">
        <v>1</v>
      </c>
    </row>
    <row r="8991" spans="1:18" x14ac:dyDescent="0.3">
      <c r="A8991" t="s">
        <v>3924</v>
      </c>
      <c r="B8991" s="17">
        <v>45175</v>
      </c>
      <c r="C8991" t="s">
        <v>543</v>
      </c>
      <c r="D8991" t="s">
        <v>3928</v>
      </c>
      <c r="E8991" t="s">
        <v>3929</v>
      </c>
      <c r="F8991" t="s">
        <v>3931</v>
      </c>
      <c r="G8991" t="s">
        <v>3877</v>
      </c>
      <c r="H8991" t="s">
        <v>3922</v>
      </c>
      <c r="I8991">
        <v>1749</v>
      </c>
      <c r="J8991" s="41">
        <v>1.09E-2</v>
      </c>
      <c r="K8991" s="42">
        <v>19.0641</v>
      </c>
      <c r="L8991" s="43">
        <v>0.88999999999999968</v>
      </c>
      <c r="M8991" s="42">
        <v>16.967048999999992</v>
      </c>
      <c r="N8991">
        <v>3</v>
      </c>
      <c r="O8991" s="43">
        <v>276</v>
      </c>
      <c r="P8991" s="42">
        <v>91.2</v>
      </c>
      <c r="Q8991" s="42">
        <v>7.5</v>
      </c>
      <c r="R8991" s="42">
        <v>0</v>
      </c>
    </row>
    <row r="8992" spans="1:18" x14ac:dyDescent="0.3">
      <c r="A8992" t="s">
        <v>3924</v>
      </c>
      <c r="B8992" s="17">
        <v>45176</v>
      </c>
      <c r="C8992" t="s">
        <v>543</v>
      </c>
      <c r="D8992" t="s">
        <v>3928</v>
      </c>
      <c r="E8992" t="s">
        <v>3929</v>
      </c>
      <c r="F8992" t="s">
        <v>3931</v>
      </c>
      <c r="G8992" t="s">
        <v>3877</v>
      </c>
      <c r="H8992" t="s">
        <v>3922</v>
      </c>
      <c r="I8992">
        <v>2313</v>
      </c>
      <c r="J8992" s="41">
        <v>1.0200000000000001E-2</v>
      </c>
      <c r="K8992" s="42">
        <v>23.592600000000001</v>
      </c>
      <c r="L8992" s="43">
        <v>0.73999999999999977</v>
      </c>
      <c r="M8992" s="42">
        <v>17.458523999999993</v>
      </c>
      <c r="N8992">
        <v>5</v>
      </c>
      <c r="O8992" s="43">
        <v>167</v>
      </c>
      <c r="P8992" s="42">
        <v>50.4</v>
      </c>
      <c r="Q8992" s="42">
        <v>24</v>
      </c>
      <c r="R8992" s="42">
        <v>0</v>
      </c>
    </row>
    <row r="8993" spans="1:18" x14ac:dyDescent="0.3">
      <c r="A8993" t="s">
        <v>3924</v>
      </c>
      <c r="B8993" s="17">
        <v>45177</v>
      </c>
      <c r="C8993" t="s">
        <v>543</v>
      </c>
      <c r="D8993" t="s">
        <v>3928</v>
      </c>
      <c r="E8993" t="s">
        <v>3929</v>
      </c>
      <c r="F8993" t="s">
        <v>3931</v>
      </c>
      <c r="G8993" t="s">
        <v>3877</v>
      </c>
      <c r="H8993" t="s">
        <v>3922</v>
      </c>
      <c r="I8993">
        <v>1777</v>
      </c>
      <c r="J8993" s="41">
        <v>1.2300000000000002E-2</v>
      </c>
      <c r="K8993" s="42">
        <v>21.857100000000003</v>
      </c>
      <c r="L8993" s="43">
        <v>0.19000000000000006</v>
      </c>
      <c r="M8993" s="42">
        <v>4.1528490000000016</v>
      </c>
      <c r="N8993">
        <v>3</v>
      </c>
      <c r="O8993" s="43">
        <v>316</v>
      </c>
      <c r="P8993" s="42">
        <v>67.2</v>
      </c>
      <c r="Q8993" s="42">
        <v>12</v>
      </c>
      <c r="R8993" s="42">
        <v>10</v>
      </c>
    </row>
    <row r="8994" spans="1:18" x14ac:dyDescent="0.3">
      <c r="A8994" t="s">
        <v>3924</v>
      </c>
      <c r="B8994" s="17">
        <v>45178</v>
      </c>
      <c r="C8994" t="s">
        <v>543</v>
      </c>
      <c r="D8994" t="s">
        <v>3928</v>
      </c>
      <c r="E8994" t="s">
        <v>3929</v>
      </c>
      <c r="F8994" t="s">
        <v>3931</v>
      </c>
      <c r="G8994" t="s">
        <v>3877</v>
      </c>
      <c r="H8994" t="s">
        <v>3922</v>
      </c>
      <c r="I8994">
        <v>2461</v>
      </c>
      <c r="J8994" s="41">
        <v>9.499999999999998E-3</v>
      </c>
      <c r="K8994" s="42">
        <v>23.379499999999997</v>
      </c>
      <c r="L8994" s="43">
        <v>8.0000000000000057E-2</v>
      </c>
      <c r="M8994" s="42">
        <v>1.8703600000000011</v>
      </c>
      <c r="N8994">
        <v>4</v>
      </c>
      <c r="O8994" s="43">
        <v>332</v>
      </c>
      <c r="P8994" s="42">
        <v>39.6</v>
      </c>
      <c r="Q8994" s="42">
        <v>21</v>
      </c>
      <c r="R8994" s="42">
        <v>10</v>
      </c>
    </row>
    <row r="8995" spans="1:18" x14ac:dyDescent="0.3">
      <c r="A8995" t="s">
        <v>3924</v>
      </c>
      <c r="B8995" s="17">
        <v>45179</v>
      </c>
      <c r="C8995" t="s">
        <v>543</v>
      </c>
      <c r="D8995" t="s">
        <v>3928</v>
      </c>
      <c r="E8995" t="s">
        <v>3929</v>
      </c>
      <c r="F8995" t="s">
        <v>3931</v>
      </c>
      <c r="G8995" t="s">
        <v>3877</v>
      </c>
      <c r="H8995" t="s">
        <v>3922</v>
      </c>
      <c r="I8995">
        <v>1415</v>
      </c>
      <c r="J8995" s="41">
        <v>1.0100000000000001E-2</v>
      </c>
      <c r="K8995" s="42">
        <v>14.291500000000003</v>
      </c>
      <c r="L8995" s="43">
        <v>1.0799999999999998</v>
      </c>
      <c r="M8995" s="42">
        <v>15.43482</v>
      </c>
      <c r="N8995">
        <v>6</v>
      </c>
      <c r="O8995" s="43">
        <v>560</v>
      </c>
      <c r="P8995" s="42">
        <v>38.4</v>
      </c>
      <c r="Q8995" s="42">
        <v>7.5</v>
      </c>
      <c r="R8995" s="42">
        <v>1</v>
      </c>
    </row>
    <row r="8996" spans="1:18" x14ac:dyDescent="0.3">
      <c r="A8996" t="s">
        <v>3924</v>
      </c>
      <c r="B8996" s="17">
        <v>45180</v>
      </c>
      <c r="C8996" t="s">
        <v>543</v>
      </c>
      <c r="D8996" t="s">
        <v>3928</v>
      </c>
      <c r="E8996" t="s">
        <v>3929</v>
      </c>
      <c r="F8996" t="s">
        <v>3931</v>
      </c>
      <c r="G8996" t="s">
        <v>3877</v>
      </c>
      <c r="H8996" t="s">
        <v>3922</v>
      </c>
      <c r="I8996">
        <v>2419</v>
      </c>
      <c r="J8996" s="41">
        <v>1.1100000000000002E-2</v>
      </c>
      <c r="K8996" s="42">
        <v>26.850900000000006</v>
      </c>
      <c r="L8996" s="43">
        <v>0.36999999999999994</v>
      </c>
      <c r="M8996" s="42">
        <v>9.9348330000000011</v>
      </c>
      <c r="N8996">
        <v>6</v>
      </c>
      <c r="O8996" s="43">
        <v>204</v>
      </c>
      <c r="P8996" s="42">
        <v>72</v>
      </c>
      <c r="Q8996" s="42">
        <v>28.5</v>
      </c>
      <c r="R8996" s="42">
        <v>0</v>
      </c>
    </row>
    <row r="8997" spans="1:18" x14ac:dyDescent="0.3">
      <c r="A8997" t="s">
        <v>3924</v>
      </c>
      <c r="B8997" s="17">
        <v>45181</v>
      </c>
      <c r="C8997" t="s">
        <v>543</v>
      </c>
      <c r="D8997" t="s">
        <v>3928</v>
      </c>
      <c r="E8997" t="s">
        <v>3929</v>
      </c>
      <c r="F8997" t="s">
        <v>3931</v>
      </c>
      <c r="G8997" t="s">
        <v>3877</v>
      </c>
      <c r="H8997" t="s">
        <v>3922</v>
      </c>
      <c r="I8997">
        <v>2193</v>
      </c>
      <c r="J8997" s="41">
        <v>1.4200000000000001E-2</v>
      </c>
      <c r="K8997" s="42">
        <v>31.140600000000003</v>
      </c>
      <c r="L8997" s="43">
        <v>0.58999999999999975</v>
      </c>
      <c r="M8997" s="42">
        <v>18.372953999999993</v>
      </c>
      <c r="N8997">
        <v>1</v>
      </c>
      <c r="O8997" s="43">
        <v>195</v>
      </c>
      <c r="P8997" s="42">
        <v>36</v>
      </c>
      <c r="Q8997" s="42">
        <v>22.5</v>
      </c>
      <c r="R8997" s="42">
        <v>3</v>
      </c>
    </row>
    <row r="8998" spans="1:18" x14ac:dyDescent="0.3">
      <c r="A8998" t="s">
        <v>3924</v>
      </c>
      <c r="B8998" s="17">
        <v>45182</v>
      </c>
      <c r="C8998" t="s">
        <v>543</v>
      </c>
      <c r="D8998" t="s">
        <v>3928</v>
      </c>
      <c r="E8998" t="s">
        <v>3929</v>
      </c>
      <c r="F8998" t="s">
        <v>3931</v>
      </c>
      <c r="G8998" t="s">
        <v>3877</v>
      </c>
      <c r="H8998" t="s">
        <v>3922</v>
      </c>
      <c r="I8998">
        <v>2549</v>
      </c>
      <c r="J8998" s="41">
        <v>1.3500000000000002E-2</v>
      </c>
      <c r="K8998" s="42">
        <v>34.411500000000004</v>
      </c>
      <c r="L8998" s="43">
        <v>0.49999999999999983</v>
      </c>
      <c r="M8998" s="42">
        <v>17.205749999999995</v>
      </c>
      <c r="N8998">
        <v>3</v>
      </c>
      <c r="O8998" s="43">
        <v>240</v>
      </c>
      <c r="P8998" s="42">
        <v>33.6</v>
      </c>
      <c r="Q8998" s="42">
        <v>25.5</v>
      </c>
      <c r="R8998" s="42">
        <v>9</v>
      </c>
    </row>
    <row r="8999" spans="1:18" x14ac:dyDescent="0.3">
      <c r="A8999" t="s">
        <v>3924</v>
      </c>
      <c r="B8999" s="17">
        <v>45183</v>
      </c>
      <c r="C8999" t="s">
        <v>543</v>
      </c>
      <c r="D8999" t="s">
        <v>3928</v>
      </c>
      <c r="E8999" t="s">
        <v>3929</v>
      </c>
      <c r="F8999" t="s">
        <v>3931</v>
      </c>
      <c r="G8999" t="s">
        <v>3877</v>
      </c>
      <c r="H8999" t="s">
        <v>3922</v>
      </c>
      <c r="I8999">
        <v>2842</v>
      </c>
      <c r="J8999" s="41">
        <v>1.0700000000000001E-2</v>
      </c>
      <c r="K8999" s="42">
        <v>30.409400000000005</v>
      </c>
      <c r="L8999" s="43">
        <v>0.42999999999999994</v>
      </c>
      <c r="M8999" s="42">
        <v>13.076042000000001</v>
      </c>
      <c r="N8999">
        <v>2</v>
      </c>
      <c r="O8999" s="43">
        <v>265</v>
      </c>
      <c r="P8999" s="42">
        <v>80.399999999999991</v>
      </c>
      <c r="Q8999" s="42">
        <v>4.5</v>
      </c>
      <c r="R8999" s="42">
        <v>1</v>
      </c>
    </row>
    <row r="9000" spans="1:18" x14ac:dyDescent="0.3">
      <c r="A9000" t="s">
        <v>3924</v>
      </c>
      <c r="B9000" s="17">
        <v>45184</v>
      </c>
      <c r="C9000" t="s">
        <v>543</v>
      </c>
      <c r="D9000" t="s">
        <v>3928</v>
      </c>
      <c r="E9000" t="s">
        <v>3929</v>
      </c>
      <c r="F9000" t="s">
        <v>3931</v>
      </c>
      <c r="G9000" t="s">
        <v>3877</v>
      </c>
      <c r="H9000" t="s">
        <v>3922</v>
      </c>
      <c r="I9000">
        <v>2399</v>
      </c>
      <c r="J9000" s="41">
        <v>7.8000000000000014E-3</v>
      </c>
      <c r="K9000" s="42">
        <v>18.712200000000003</v>
      </c>
      <c r="L9000" s="43">
        <v>0.7799999999999998</v>
      </c>
      <c r="M9000" s="42">
        <v>14.595515999999998</v>
      </c>
      <c r="N9000">
        <v>6</v>
      </c>
      <c r="O9000" s="43">
        <v>225</v>
      </c>
      <c r="P9000" s="42">
        <v>54</v>
      </c>
      <c r="Q9000" s="42">
        <v>24</v>
      </c>
      <c r="R9000" s="42">
        <v>3</v>
      </c>
    </row>
    <row r="9001" spans="1:18" x14ac:dyDescent="0.3">
      <c r="A9001" t="s">
        <v>3924</v>
      </c>
      <c r="B9001" s="17">
        <v>45185</v>
      </c>
      <c r="C9001" t="s">
        <v>543</v>
      </c>
      <c r="D9001" t="s">
        <v>3928</v>
      </c>
      <c r="E9001" t="s">
        <v>3929</v>
      </c>
      <c r="F9001" t="s">
        <v>3931</v>
      </c>
      <c r="G9001" t="s">
        <v>3877</v>
      </c>
      <c r="H9001" t="s">
        <v>3922</v>
      </c>
      <c r="I9001">
        <v>1901</v>
      </c>
      <c r="J9001" s="41">
        <v>9.1000000000000022E-3</v>
      </c>
      <c r="K9001" s="42">
        <v>17.299100000000003</v>
      </c>
      <c r="L9001" s="43">
        <v>3.0000000000000054E-2</v>
      </c>
      <c r="M9001" s="42">
        <v>0.51897300000000102</v>
      </c>
      <c r="N9001">
        <v>2</v>
      </c>
      <c r="O9001" s="43">
        <v>55</v>
      </c>
      <c r="P9001" s="42">
        <v>66</v>
      </c>
      <c r="Q9001" s="42">
        <v>13.5</v>
      </c>
      <c r="R9001" s="42">
        <v>7</v>
      </c>
    </row>
    <row r="9002" spans="1:18" x14ac:dyDescent="0.3">
      <c r="A9002" t="s">
        <v>3924</v>
      </c>
      <c r="B9002" s="17">
        <v>45186</v>
      </c>
      <c r="C9002" t="s">
        <v>543</v>
      </c>
      <c r="D9002" t="s">
        <v>3928</v>
      </c>
      <c r="E9002" t="s">
        <v>3929</v>
      </c>
      <c r="F9002" t="s">
        <v>3931</v>
      </c>
      <c r="G9002" t="s">
        <v>3877</v>
      </c>
      <c r="H9002" t="s">
        <v>3922</v>
      </c>
      <c r="I9002">
        <v>1924</v>
      </c>
      <c r="J9002" s="41">
        <v>7.1000000000000004E-3</v>
      </c>
      <c r="K9002" s="42">
        <v>13.660400000000001</v>
      </c>
      <c r="L9002" s="43">
        <v>1.2299999999999998</v>
      </c>
      <c r="M9002" s="42">
        <v>16.802291999999998</v>
      </c>
      <c r="N9002">
        <v>2</v>
      </c>
      <c r="O9002" s="43">
        <v>211</v>
      </c>
      <c r="P9002" s="42">
        <v>79.2</v>
      </c>
      <c r="Q9002" s="42">
        <v>7.5</v>
      </c>
      <c r="R9002" s="42">
        <v>1</v>
      </c>
    </row>
    <row r="9003" spans="1:18" x14ac:dyDescent="0.3">
      <c r="A9003" t="s">
        <v>3924</v>
      </c>
      <c r="B9003" s="17">
        <v>45187</v>
      </c>
      <c r="C9003" t="s">
        <v>543</v>
      </c>
      <c r="D9003" t="s">
        <v>3928</v>
      </c>
      <c r="E9003" t="s">
        <v>3929</v>
      </c>
      <c r="F9003" t="s">
        <v>3931</v>
      </c>
      <c r="G9003" t="s">
        <v>3877</v>
      </c>
      <c r="H9003" t="s">
        <v>3922</v>
      </c>
      <c r="I9003">
        <v>1676</v>
      </c>
      <c r="J9003" s="41">
        <v>1.0699999999999999E-2</v>
      </c>
      <c r="K9003" s="42">
        <v>17.933199999999999</v>
      </c>
      <c r="L9003" s="43">
        <v>0.58999999999999975</v>
      </c>
      <c r="M9003" s="42">
        <v>10.580587999999995</v>
      </c>
      <c r="N9003">
        <v>3</v>
      </c>
      <c r="O9003" s="43">
        <v>215</v>
      </c>
      <c r="P9003" s="42">
        <v>91.2</v>
      </c>
      <c r="Q9003" s="42">
        <v>13.5</v>
      </c>
      <c r="R9003" s="42">
        <v>4</v>
      </c>
    </row>
    <row r="9004" spans="1:18" x14ac:dyDescent="0.3">
      <c r="A9004" t="s">
        <v>3924</v>
      </c>
      <c r="B9004" s="17">
        <v>45188</v>
      </c>
      <c r="C9004" t="s">
        <v>543</v>
      </c>
      <c r="D9004" t="s">
        <v>3928</v>
      </c>
      <c r="E9004" t="s">
        <v>3929</v>
      </c>
      <c r="F9004" t="s">
        <v>3931</v>
      </c>
      <c r="G9004" t="s">
        <v>3877</v>
      </c>
      <c r="H9004" t="s">
        <v>3922</v>
      </c>
      <c r="I9004">
        <v>2222</v>
      </c>
      <c r="J9004" s="41">
        <v>9.4000000000000004E-3</v>
      </c>
      <c r="K9004" s="42">
        <v>20.886800000000001</v>
      </c>
      <c r="L9004" s="43">
        <v>6.0000000000000026E-2</v>
      </c>
      <c r="M9004" s="42">
        <v>1.2532080000000005</v>
      </c>
      <c r="N9004">
        <v>4</v>
      </c>
      <c r="O9004" s="43">
        <v>382</v>
      </c>
      <c r="P9004" s="42">
        <v>72</v>
      </c>
      <c r="Q9004" s="42">
        <v>16.5</v>
      </c>
      <c r="R9004" s="42">
        <v>6</v>
      </c>
    </row>
    <row r="9005" spans="1:18" x14ac:dyDescent="0.3">
      <c r="A9005" t="s">
        <v>3924</v>
      </c>
      <c r="B9005" s="17">
        <v>45189</v>
      </c>
      <c r="C9005" t="s">
        <v>543</v>
      </c>
      <c r="D9005" t="s">
        <v>3928</v>
      </c>
      <c r="E9005" t="s">
        <v>3929</v>
      </c>
      <c r="F9005" t="s">
        <v>3931</v>
      </c>
      <c r="G9005" t="s">
        <v>3877</v>
      </c>
      <c r="H9005" t="s">
        <v>3922</v>
      </c>
      <c r="I9005">
        <v>2143</v>
      </c>
      <c r="J9005" s="41">
        <v>7.6000000000000026E-3</v>
      </c>
      <c r="K9005" s="42">
        <v>16.286800000000007</v>
      </c>
      <c r="L9005" s="43">
        <v>0.74999999999999978</v>
      </c>
      <c r="M9005" s="42">
        <v>12.215100000000001</v>
      </c>
      <c r="N9005">
        <v>3</v>
      </c>
      <c r="O9005" s="43">
        <v>353</v>
      </c>
      <c r="P9005" s="42">
        <v>58.8</v>
      </c>
      <c r="Q9005" s="42">
        <v>13.5</v>
      </c>
      <c r="R9005" s="42">
        <v>6</v>
      </c>
    </row>
    <row r="9006" spans="1:18" x14ac:dyDescent="0.3">
      <c r="A9006" t="s">
        <v>3924</v>
      </c>
      <c r="B9006" s="17">
        <v>45190</v>
      </c>
      <c r="C9006" t="s">
        <v>543</v>
      </c>
      <c r="D9006" t="s">
        <v>3928</v>
      </c>
      <c r="E9006" t="s">
        <v>3929</v>
      </c>
      <c r="F9006" t="s">
        <v>3931</v>
      </c>
      <c r="G9006" t="s">
        <v>3877</v>
      </c>
      <c r="H9006" t="s">
        <v>3922</v>
      </c>
      <c r="I9006">
        <v>2691</v>
      </c>
      <c r="J9006" s="41">
        <v>1.0500000000000002E-2</v>
      </c>
      <c r="K9006" s="42">
        <v>28.255500000000005</v>
      </c>
      <c r="L9006" s="43">
        <v>0.23000000000000004</v>
      </c>
      <c r="M9006" s="42">
        <v>6.4987650000000023</v>
      </c>
      <c r="N9006">
        <v>3</v>
      </c>
      <c r="O9006" s="43">
        <v>322</v>
      </c>
      <c r="P9006" s="42">
        <v>43.199999999999996</v>
      </c>
      <c r="Q9006" s="42">
        <v>9</v>
      </c>
      <c r="R9006" s="42">
        <v>4</v>
      </c>
    </row>
    <row r="9007" spans="1:18" x14ac:dyDescent="0.3">
      <c r="A9007" t="s">
        <v>3924</v>
      </c>
      <c r="B9007" s="17">
        <v>45191</v>
      </c>
      <c r="C9007" t="s">
        <v>543</v>
      </c>
      <c r="D9007" t="s">
        <v>3928</v>
      </c>
      <c r="E9007" t="s">
        <v>3929</v>
      </c>
      <c r="F9007" t="s">
        <v>3931</v>
      </c>
      <c r="G9007" t="s">
        <v>3877</v>
      </c>
      <c r="H9007" t="s">
        <v>3922</v>
      </c>
      <c r="I9007">
        <v>1657</v>
      </c>
      <c r="J9007" s="41">
        <v>8.9000000000000017E-3</v>
      </c>
      <c r="K9007" s="42">
        <v>14.747300000000003</v>
      </c>
      <c r="L9007" s="43">
        <v>0.95999999999999974</v>
      </c>
      <c r="M9007" s="42">
        <v>14.157407999999998</v>
      </c>
      <c r="N9007">
        <v>3</v>
      </c>
      <c r="O9007" s="43">
        <v>318</v>
      </c>
      <c r="P9007" s="42">
        <v>81.599999999999994</v>
      </c>
      <c r="Q9007" s="42">
        <v>28.5</v>
      </c>
      <c r="R9007" s="42">
        <v>2</v>
      </c>
    </row>
    <row r="9008" spans="1:18" x14ac:dyDescent="0.3">
      <c r="A9008" t="s">
        <v>3924</v>
      </c>
      <c r="B9008" s="17">
        <v>45192</v>
      </c>
      <c r="C9008" t="s">
        <v>543</v>
      </c>
      <c r="D9008" t="s">
        <v>3928</v>
      </c>
      <c r="E9008" t="s">
        <v>3929</v>
      </c>
      <c r="F9008" t="s">
        <v>3931</v>
      </c>
      <c r="G9008" t="s">
        <v>3877</v>
      </c>
      <c r="H9008" t="s">
        <v>3922</v>
      </c>
      <c r="I9008">
        <v>1727</v>
      </c>
      <c r="J9008" s="41">
        <v>6.6000000000000017E-3</v>
      </c>
      <c r="K9008" s="42">
        <v>11.398200000000003</v>
      </c>
      <c r="L9008" s="43">
        <v>1.1999999999999997</v>
      </c>
      <c r="M9008" s="42">
        <v>13.67784</v>
      </c>
      <c r="N9008">
        <v>5</v>
      </c>
      <c r="O9008" s="43">
        <v>383</v>
      </c>
      <c r="P9008" s="42">
        <v>57.599999999999994</v>
      </c>
      <c r="Q9008" s="42">
        <v>18</v>
      </c>
      <c r="R9008" s="42">
        <v>0</v>
      </c>
    </row>
    <row r="9009" spans="1:18" x14ac:dyDescent="0.3">
      <c r="A9009" t="s">
        <v>3924</v>
      </c>
      <c r="B9009" s="17">
        <v>45193</v>
      </c>
      <c r="C9009" t="s">
        <v>543</v>
      </c>
      <c r="D9009" t="s">
        <v>3928</v>
      </c>
      <c r="E9009" t="s">
        <v>3929</v>
      </c>
      <c r="F9009" t="s">
        <v>3931</v>
      </c>
      <c r="G9009" t="s">
        <v>3877</v>
      </c>
      <c r="H9009" t="s">
        <v>3922</v>
      </c>
      <c r="I9009">
        <v>1856</v>
      </c>
      <c r="J9009" s="41">
        <v>1.1600000000000003E-2</v>
      </c>
      <c r="K9009" s="42">
        <v>21.529600000000006</v>
      </c>
      <c r="L9009" s="43">
        <v>1.0299999999999998</v>
      </c>
      <c r="M9009" s="42">
        <v>22.175488000000001</v>
      </c>
      <c r="N9009">
        <v>6</v>
      </c>
      <c r="O9009" s="43">
        <v>524</v>
      </c>
      <c r="P9009" s="42">
        <v>73.2</v>
      </c>
      <c r="Q9009" s="42">
        <v>3</v>
      </c>
      <c r="R9009" s="42">
        <v>2</v>
      </c>
    </row>
    <row r="9010" spans="1:18" x14ac:dyDescent="0.3">
      <c r="A9010" t="s">
        <v>3924</v>
      </c>
      <c r="B9010" s="17">
        <v>45194</v>
      </c>
      <c r="C9010" t="s">
        <v>543</v>
      </c>
      <c r="D9010" t="s">
        <v>3928</v>
      </c>
      <c r="E9010" t="s">
        <v>3929</v>
      </c>
      <c r="F9010" t="s">
        <v>3931</v>
      </c>
      <c r="G9010" t="s">
        <v>3877</v>
      </c>
      <c r="H9010" t="s">
        <v>3922</v>
      </c>
      <c r="I9010">
        <v>1777</v>
      </c>
      <c r="J9010" s="41">
        <v>1.2800000000000002E-2</v>
      </c>
      <c r="K9010" s="42">
        <v>22.745600000000003</v>
      </c>
      <c r="L9010" s="43">
        <v>0.36999999999999994</v>
      </c>
      <c r="M9010" s="42">
        <v>8.4158720000000002</v>
      </c>
      <c r="N9010">
        <v>6</v>
      </c>
      <c r="O9010" s="43">
        <v>341</v>
      </c>
      <c r="P9010" s="42">
        <v>48</v>
      </c>
      <c r="Q9010" s="42">
        <v>27</v>
      </c>
      <c r="R9010" s="42">
        <v>2</v>
      </c>
    </row>
    <row r="9011" spans="1:18" x14ac:dyDescent="0.3">
      <c r="A9011" t="s">
        <v>3924</v>
      </c>
      <c r="B9011" s="17">
        <v>45195</v>
      </c>
      <c r="C9011" t="s">
        <v>543</v>
      </c>
      <c r="D9011" t="s">
        <v>3928</v>
      </c>
      <c r="E9011" t="s">
        <v>3929</v>
      </c>
      <c r="F9011" t="s">
        <v>3931</v>
      </c>
      <c r="G9011" t="s">
        <v>3877</v>
      </c>
      <c r="H9011" t="s">
        <v>3922</v>
      </c>
      <c r="I9011">
        <v>2455</v>
      </c>
      <c r="J9011" s="41">
        <v>8.2000000000000024E-3</v>
      </c>
      <c r="K9011" s="42">
        <v>20.131000000000007</v>
      </c>
      <c r="L9011" s="43">
        <v>0.21000000000000008</v>
      </c>
      <c r="M9011" s="42">
        <v>4.2275100000000032</v>
      </c>
      <c r="N9011">
        <v>6</v>
      </c>
      <c r="O9011" s="43">
        <v>307</v>
      </c>
      <c r="P9011" s="42">
        <v>51.6</v>
      </c>
      <c r="Q9011" s="42">
        <v>12</v>
      </c>
      <c r="R9011" s="42">
        <v>7</v>
      </c>
    </row>
    <row r="9012" spans="1:18" x14ac:dyDescent="0.3">
      <c r="A9012" t="s">
        <v>3924</v>
      </c>
      <c r="B9012" s="17">
        <v>45196</v>
      </c>
      <c r="C9012" t="s">
        <v>543</v>
      </c>
      <c r="D9012" t="s">
        <v>3928</v>
      </c>
      <c r="E9012" t="s">
        <v>3929</v>
      </c>
      <c r="F9012" t="s">
        <v>3931</v>
      </c>
      <c r="G9012" t="s">
        <v>3877</v>
      </c>
      <c r="H9012" t="s">
        <v>3922</v>
      </c>
      <c r="I9012">
        <v>1540</v>
      </c>
      <c r="J9012" s="41">
        <v>1.3100000000000001E-2</v>
      </c>
      <c r="K9012" s="42">
        <v>20.173999999999999</v>
      </c>
      <c r="L9012" s="43">
        <v>0.85999999999999988</v>
      </c>
      <c r="M9012" s="42">
        <v>17.349639999999997</v>
      </c>
      <c r="N9012">
        <v>4</v>
      </c>
      <c r="O9012" s="43">
        <v>249</v>
      </c>
      <c r="P9012" s="42">
        <v>54</v>
      </c>
      <c r="Q9012" s="42">
        <v>24</v>
      </c>
      <c r="R9012" s="42">
        <v>1</v>
      </c>
    </row>
    <row r="9013" spans="1:18" x14ac:dyDescent="0.3">
      <c r="A9013" t="s">
        <v>3924</v>
      </c>
      <c r="B9013" s="17">
        <v>45197</v>
      </c>
      <c r="C9013" t="s">
        <v>543</v>
      </c>
      <c r="D9013" t="s">
        <v>3928</v>
      </c>
      <c r="E9013" t="s">
        <v>3929</v>
      </c>
      <c r="F9013" t="s">
        <v>3931</v>
      </c>
      <c r="G9013" t="s">
        <v>3877</v>
      </c>
      <c r="H9013" t="s">
        <v>3922</v>
      </c>
      <c r="I9013">
        <v>1635</v>
      </c>
      <c r="J9013" s="41">
        <v>1.0800000000000001E-2</v>
      </c>
      <c r="K9013" s="42">
        <v>17.658000000000001</v>
      </c>
      <c r="L9013" s="43">
        <v>0.42999999999999994</v>
      </c>
      <c r="M9013" s="42">
        <v>7.5929399999999996</v>
      </c>
      <c r="N9013">
        <v>4</v>
      </c>
      <c r="O9013" s="43">
        <v>206</v>
      </c>
      <c r="P9013" s="42">
        <v>69.599999999999994</v>
      </c>
      <c r="Q9013" s="42">
        <v>19.5</v>
      </c>
      <c r="R9013" s="42">
        <v>1</v>
      </c>
    </row>
    <row r="9014" spans="1:18" x14ac:dyDescent="0.3">
      <c r="A9014" t="s">
        <v>3924</v>
      </c>
      <c r="B9014" s="17">
        <v>45198</v>
      </c>
      <c r="C9014" t="s">
        <v>543</v>
      </c>
      <c r="D9014" t="s">
        <v>3928</v>
      </c>
      <c r="E9014" t="s">
        <v>3929</v>
      </c>
      <c r="F9014" t="s">
        <v>3931</v>
      </c>
      <c r="G9014" t="s">
        <v>3877</v>
      </c>
      <c r="H9014" t="s">
        <v>3922</v>
      </c>
      <c r="I9014">
        <v>3119</v>
      </c>
      <c r="J9014" s="41">
        <v>1.09E-2</v>
      </c>
      <c r="K9014" s="42">
        <v>33.997100000000003</v>
      </c>
      <c r="L9014" s="43">
        <v>8.0000000000000057E-2</v>
      </c>
      <c r="M9014" s="42">
        <v>2.7197680000000024</v>
      </c>
      <c r="N9014">
        <v>3</v>
      </c>
      <c r="O9014" s="43">
        <v>330</v>
      </c>
      <c r="P9014" s="42">
        <v>85.2</v>
      </c>
      <c r="Q9014" s="42">
        <v>6</v>
      </c>
      <c r="R9014" s="42">
        <v>8</v>
      </c>
    </row>
    <row r="9015" spans="1:18" x14ac:dyDescent="0.3">
      <c r="A9015" t="s">
        <v>3924</v>
      </c>
      <c r="B9015" s="17">
        <v>45199</v>
      </c>
      <c r="C9015" t="s">
        <v>543</v>
      </c>
      <c r="D9015" t="s">
        <v>3928</v>
      </c>
      <c r="E9015" t="s">
        <v>3929</v>
      </c>
      <c r="F9015" t="s">
        <v>3931</v>
      </c>
      <c r="G9015" t="s">
        <v>3877</v>
      </c>
      <c r="H9015" t="s">
        <v>3922</v>
      </c>
      <c r="I9015">
        <v>1552</v>
      </c>
      <c r="J9015" s="41">
        <v>9.1000000000000004E-3</v>
      </c>
      <c r="K9015" s="42">
        <v>14.123200000000001</v>
      </c>
      <c r="L9015" s="43">
        <v>1.2099999999999997</v>
      </c>
      <c r="M9015" s="42">
        <v>17.089071999999998</v>
      </c>
      <c r="N9015">
        <v>3</v>
      </c>
      <c r="O9015" s="43">
        <v>296</v>
      </c>
      <c r="P9015" s="42">
        <v>39.6</v>
      </c>
      <c r="Q9015" s="42">
        <v>16.5</v>
      </c>
      <c r="R9015" s="42">
        <v>1</v>
      </c>
    </row>
    <row r="9016" spans="1:18" x14ac:dyDescent="0.3">
      <c r="A9016" t="s">
        <v>3924</v>
      </c>
      <c r="B9016" s="17">
        <v>45200</v>
      </c>
      <c r="C9016" t="s">
        <v>543</v>
      </c>
      <c r="D9016" t="s">
        <v>3928</v>
      </c>
      <c r="E9016" t="s">
        <v>3929</v>
      </c>
      <c r="F9016" t="s">
        <v>3931</v>
      </c>
      <c r="G9016" t="s">
        <v>3877</v>
      </c>
      <c r="H9016" t="s">
        <v>3922</v>
      </c>
      <c r="I9016">
        <v>1750</v>
      </c>
      <c r="J9016" s="41">
        <v>5.2000000000000006E-3</v>
      </c>
      <c r="K9016" s="42">
        <v>9.1000000000000014</v>
      </c>
      <c r="L9016" s="43">
        <v>0.44999999999999984</v>
      </c>
      <c r="M9016" s="42">
        <v>4.0949999999999989</v>
      </c>
      <c r="N9016">
        <v>4</v>
      </c>
      <c r="O9016" s="43">
        <v>272</v>
      </c>
      <c r="P9016" s="42">
        <v>55.199999999999996</v>
      </c>
      <c r="Q9016" s="42">
        <v>24</v>
      </c>
      <c r="R9016" s="42">
        <v>8</v>
      </c>
    </row>
    <row r="9017" spans="1:18" x14ac:dyDescent="0.3">
      <c r="A9017" t="s">
        <v>3924</v>
      </c>
      <c r="B9017" s="17">
        <v>45201</v>
      </c>
      <c r="C9017" t="s">
        <v>543</v>
      </c>
      <c r="D9017" t="s">
        <v>3928</v>
      </c>
      <c r="E9017" t="s">
        <v>3929</v>
      </c>
      <c r="F9017" t="s">
        <v>3931</v>
      </c>
      <c r="G9017" t="s">
        <v>3877</v>
      </c>
      <c r="H9017" t="s">
        <v>3922</v>
      </c>
      <c r="I9017">
        <v>2047</v>
      </c>
      <c r="J9017" s="41">
        <v>1.3299999999999999E-2</v>
      </c>
      <c r="K9017" s="42">
        <v>27.225099999999998</v>
      </c>
      <c r="L9017" s="43">
        <v>0.86999999999999988</v>
      </c>
      <c r="M9017" s="42">
        <v>23.685836999999996</v>
      </c>
      <c r="N9017">
        <v>6</v>
      </c>
      <c r="O9017" s="43">
        <v>367</v>
      </c>
      <c r="P9017" s="42">
        <v>38.4</v>
      </c>
      <c r="Q9017" s="42">
        <v>6</v>
      </c>
      <c r="R9017" s="42">
        <v>8</v>
      </c>
    </row>
    <row r="9018" spans="1:18" x14ac:dyDescent="0.3">
      <c r="A9018" t="s">
        <v>3924</v>
      </c>
      <c r="B9018" s="17">
        <v>45202</v>
      </c>
      <c r="C9018" t="s">
        <v>543</v>
      </c>
      <c r="D9018" t="s">
        <v>3928</v>
      </c>
      <c r="E9018" t="s">
        <v>3929</v>
      </c>
      <c r="F9018" t="s">
        <v>3931</v>
      </c>
      <c r="G9018" t="s">
        <v>3877</v>
      </c>
      <c r="H9018" t="s">
        <v>3922</v>
      </c>
      <c r="I9018">
        <v>2631</v>
      </c>
      <c r="J9018" s="41">
        <v>5.6000000000000008E-3</v>
      </c>
      <c r="K9018" s="42">
        <v>14.733600000000003</v>
      </c>
      <c r="L9018" s="43">
        <v>0.26000000000000006</v>
      </c>
      <c r="M9018" s="42">
        <v>3.8307360000000017</v>
      </c>
      <c r="N9018">
        <v>4</v>
      </c>
      <c r="O9018" s="43">
        <v>319</v>
      </c>
      <c r="P9018" s="42">
        <v>79.2</v>
      </c>
      <c r="Q9018" s="42">
        <v>1.5</v>
      </c>
      <c r="R9018" s="42">
        <v>2</v>
      </c>
    </row>
    <row r="9019" spans="1:18" x14ac:dyDescent="0.3">
      <c r="A9019" t="s">
        <v>3924</v>
      </c>
      <c r="B9019" s="17">
        <v>45203</v>
      </c>
      <c r="C9019" t="s">
        <v>543</v>
      </c>
      <c r="D9019" t="s">
        <v>3928</v>
      </c>
      <c r="E9019" t="s">
        <v>3929</v>
      </c>
      <c r="F9019" t="s">
        <v>3931</v>
      </c>
      <c r="G9019" t="s">
        <v>3877</v>
      </c>
      <c r="H9019" t="s">
        <v>3922</v>
      </c>
      <c r="I9019">
        <v>2467</v>
      </c>
      <c r="J9019" s="41">
        <v>1.2500000000000001E-2</v>
      </c>
      <c r="K9019" s="42">
        <v>30.837500000000002</v>
      </c>
      <c r="L9019" s="43">
        <v>0.55999999999999983</v>
      </c>
      <c r="M9019" s="42">
        <v>17.268999999999995</v>
      </c>
      <c r="N9019">
        <v>3</v>
      </c>
      <c r="O9019" s="43">
        <v>162</v>
      </c>
      <c r="P9019" s="42">
        <v>58.8</v>
      </c>
      <c r="Q9019" s="42">
        <v>19.5</v>
      </c>
      <c r="R9019" s="42">
        <v>8</v>
      </c>
    </row>
    <row r="9020" spans="1:18" x14ac:dyDescent="0.3">
      <c r="A9020" t="s">
        <v>3924</v>
      </c>
      <c r="B9020" s="17">
        <v>45204</v>
      </c>
      <c r="C9020" t="s">
        <v>543</v>
      </c>
      <c r="D9020" t="s">
        <v>3928</v>
      </c>
      <c r="E9020" t="s">
        <v>3929</v>
      </c>
      <c r="F9020" t="s">
        <v>3931</v>
      </c>
      <c r="G9020" t="s">
        <v>3877</v>
      </c>
      <c r="H9020" t="s">
        <v>3922</v>
      </c>
      <c r="I9020">
        <v>2507</v>
      </c>
      <c r="J9020" s="41">
        <v>8.2000000000000007E-3</v>
      </c>
      <c r="K9020" s="42">
        <v>20.557400000000001</v>
      </c>
      <c r="L9020" s="43">
        <v>8.0000000000000057E-2</v>
      </c>
      <c r="M9020" s="42">
        <v>1.6445920000000012</v>
      </c>
      <c r="N9020">
        <v>5</v>
      </c>
      <c r="O9020" s="43">
        <v>236</v>
      </c>
      <c r="P9020" s="42">
        <v>85.2</v>
      </c>
      <c r="Q9020" s="42">
        <v>9</v>
      </c>
      <c r="R9020" s="42">
        <v>1</v>
      </c>
    </row>
    <row r="9021" spans="1:18" x14ac:dyDescent="0.3">
      <c r="A9021" t="s">
        <v>3924</v>
      </c>
      <c r="B9021" s="17">
        <v>45205</v>
      </c>
      <c r="C9021" t="s">
        <v>543</v>
      </c>
      <c r="D9021" t="s">
        <v>3928</v>
      </c>
      <c r="E9021" t="s">
        <v>3929</v>
      </c>
      <c r="F9021" t="s">
        <v>3931</v>
      </c>
      <c r="G9021" t="s">
        <v>3877</v>
      </c>
      <c r="H9021" t="s">
        <v>3922</v>
      </c>
      <c r="I9021">
        <v>1481</v>
      </c>
      <c r="J9021" s="41">
        <v>8.3000000000000018E-3</v>
      </c>
      <c r="K9021" s="42">
        <v>12.292300000000003</v>
      </c>
      <c r="L9021" s="43">
        <v>0.99999999999999978</v>
      </c>
      <c r="M9021" s="42">
        <v>12.292299999999999</v>
      </c>
      <c r="N9021">
        <v>1</v>
      </c>
      <c r="O9021" s="43">
        <v>81</v>
      </c>
      <c r="P9021" s="42">
        <v>73.2</v>
      </c>
      <c r="Q9021" s="42">
        <v>25.5</v>
      </c>
      <c r="R9021" s="42">
        <v>6</v>
      </c>
    </row>
    <row r="9022" spans="1:18" x14ac:dyDescent="0.3">
      <c r="A9022" t="s">
        <v>3924</v>
      </c>
      <c r="B9022" s="17">
        <v>45206</v>
      </c>
      <c r="C9022" t="s">
        <v>543</v>
      </c>
      <c r="D9022" t="s">
        <v>3928</v>
      </c>
      <c r="E9022" t="s">
        <v>3929</v>
      </c>
      <c r="F9022" t="s">
        <v>3931</v>
      </c>
      <c r="G9022" t="s">
        <v>3877</v>
      </c>
      <c r="H9022" t="s">
        <v>3922</v>
      </c>
      <c r="I9022">
        <v>1488</v>
      </c>
      <c r="J9022" s="41">
        <v>1.0500000000000002E-2</v>
      </c>
      <c r="K9022" s="42">
        <v>15.624000000000004</v>
      </c>
      <c r="L9022" s="43">
        <v>6.0000000000000026E-2</v>
      </c>
      <c r="M9022" s="42">
        <v>0.93744000000000061</v>
      </c>
      <c r="N9022">
        <v>2</v>
      </c>
      <c r="O9022" s="43">
        <v>207</v>
      </c>
      <c r="P9022" s="42">
        <v>90</v>
      </c>
      <c r="Q9022" s="42">
        <v>6</v>
      </c>
      <c r="R9022" s="42">
        <v>9</v>
      </c>
    </row>
    <row r="9023" spans="1:18" x14ac:dyDescent="0.3">
      <c r="A9023" t="s">
        <v>3924</v>
      </c>
      <c r="B9023" s="17">
        <v>45207</v>
      </c>
      <c r="C9023" t="s">
        <v>543</v>
      </c>
      <c r="D9023" t="s">
        <v>3928</v>
      </c>
      <c r="E9023" t="s">
        <v>3929</v>
      </c>
      <c r="F9023" t="s">
        <v>3931</v>
      </c>
      <c r="G9023" t="s">
        <v>3877</v>
      </c>
      <c r="H9023" t="s">
        <v>3922</v>
      </c>
      <c r="I9023">
        <v>2258</v>
      </c>
      <c r="J9023" s="41">
        <v>9.1000000000000004E-3</v>
      </c>
      <c r="K9023" s="42">
        <v>20.547800000000002</v>
      </c>
      <c r="L9023" s="43">
        <v>0.38999999999999996</v>
      </c>
      <c r="M9023" s="42">
        <v>8.0136420000000008</v>
      </c>
      <c r="N9023">
        <v>5</v>
      </c>
      <c r="O9023" s="43">
        <v>217</v>
      </c>
      <c r="P9023" s="42">
        <v>91.2</v>
      </c>
      <c r="Q9023" s="42">
        <v>13.5</v>
      </c>
      <c r="R9023" s="42">
        <v>3</v>
      </c>
    </row>
    <row r="9024" spans="1:18" x14ac:dyDescent="0.3">
      <c r="A9024" t="s">
        <v>3924</v>
      </c>
      <c r="B9024" s="17">
        <v>45208</v>
      </c>
      <c r="C9024" t="s">
        <v>543</v>
      </c>
      <c r="D9024" t="s">
        <v>3928</v>
      </c>
      <c r="E9024" t="s">
        <v>3929</v>
      </c>
      <c r="F9024" t="s">
        <v>3931</v>
      </c>
      <c r="G9024" t="s">
        <v>3877</v>
      </c>
      <c r="H9024" t="s">
        <v>3922</v>
      </c>
      <c r="I9024">
        <v>1915</v>
      </c>
      <c r="J9024" s="41">
        <v>9.5000000000000015E-3</v>
      </c>
      <c r="K9024" s="42">
        <v>18.192500000000003</v>
      </c>
      <c r="L9024" s="43">
        <v>0.69999999999999973</v>
      </c>
      <c r="M9024" s="42">
        <v>12.734749999999996</v>
      </c>
      <c r="N9024">
        <v>2</v>
      </c>
      <c r="O9024" s="43">
        <v>89</v>
      </c>
      <c r="P9024" s="42">
        <v>73.2</v>
      </c>
      <c r="Q9024" s="42">
        <v>4.5</v>
      </c>
      <c r="R9024" s="42">
        <v>2</v>
      </c>
    </row>
    <row r="9025" spans="1:18" x14ac:dyDescent="0.3">
      <c r="A9025" t="s">
        <v>3924</v>
      </c>
      <c r="B9025" s="17">
        <v>45209</v>
      </c>
      <c r="C9025" t="s">
        <v>543</v>
      </c>
      <c r="D9025" t="s">
        <v>3928</v>
      </c>
      <c r="E9025" t="s">
        <v>3929</v>
      </c>
      <c r="F9025" t="s">
        <v>3931</v>
      </c>
      <c r="G9025" t="s">
        <v>3877</v>
      </c>
      <c r="H9025" t="s">
        <v>3922</v>
      </c>
      <c r="I9025">
        <v>2220</v>
      </c>
      <c r="J9025" s="41">
        <v>1.3800000000000002E-2</v>
      </c>
      <c r="K9025" s="42">
        <v>30.636000000000003</v>
      </c>
      <c r="L9025" s="43">
        <v>0.35999999999999993</v>
      </c>
      <c r="M9025" s="42">
        <v>11.02896</v>
      </c>
      <c r="N9025">
        <v>3</v>
      </c>
      <c r="O9025" s="43">
        <v>162</v>
      </c>
      <c r="P9025" s="42">
        <v>79.2</v>
      </c>
      <c r="Q9025" s="42">
        <v>13.5</v>
      </c>
      <c r="R9025" s="42">
        <v>7</v>
      </c>
    </row>
    <row r="9026" spans="1:18" x14ac:dyDescent="0.3">
      <c r="A9026" t="s">
        <v>3924</v>
      </c>
      <c r="B9026" s="17">
        <v>45210</v>
      </c>
      <c r="C9026" t="s">
        <v>543</v>
      </c>
      <c r="D9026" t="s">
        <v>3928</v>
      </c>
      <c r="E9026" t="s">
        <v>3929</v>
      </c>
      <c r="F9026" t="s">
        <v>3931</v>
      </c>
      <c r="G9026" t="s">
        <v>3877</v>
      </c>
      <c r="H9026" t="s">
        <v>3922</v>
      </c>
      <c r="I9026">
        <v>2509</v>
      </c>
      <c r="J9026" s="41">
        <v>9.7000000000000003E-3</v>
      </c>
      <c r="K9026" s="42">
        <v>24.337299999999999</v>
      </c>
      <c r="L9026" s="43">
        <v>9.0000000000000066E-2</v>
      </c>
      <c r="M9026" s="42">
        <v>2.1903570000000014</v>
      </c>
      <c r="N9026">
        <v>2</v>
      </c>
      <c r="O9026" s="43">
        <v>174</v>
      </c>
      <c r="P9026" s="42">
        <v>80.399999999999991</v>
      </c>
      <c r="Q9026" s="42">
        <v>16.5</v>
      </c>
      <c r="R9026" s="42">
        <v>6</v>
      </c>
    </row>
    <row r="9027" spans="1:18" x14ac:dyDescent="0.3">
      <c r="A9027" t="s">
        <v>3924</v>
      </c>
      <c r="B9027" s="17">
        <v>45211</v>
      </c>
      <c r="C9027" t="s">
        <v>543</v>
      </c>
      <c r="D9027" t="s">
        <v>3928</v>
      </c>
      <c r="E9027" t="s">
        <v>3929</v>
      </c>
      <c r="F9027" t="s">
        <v>3931</v>
      </c>
      <c r="G9027" t="s">
        <v>3877</v>
      </c>
      <c r="H9027" t="s">
        <v>3922</v>
      </c>
      <c r="I9027">
        <v>1906</v>
      </c>
      <c r="J9027" s="41">
        <v>8.7999999999999988E-3</v>
      </c>
      <c r="K9027" s="42">
        <v>16.772799999999997</v>
      </c>
      <c r="L9027" s="43">
        <v>0.53999999999999981</v>
      </c>
      <c r="M9027" s="42">
        <v>9.0573119999999943</v>
      </c>
      <c r="N9027">
        <v>6</v>
      </c>
      <c r="O9027" s="43">
        <v>228</v>
      </c>
      <c r="P9027" s="42">
        <v>87.6</v>
      </c>
      <c r="Q9027" s="42">
        <v>16.5</v>
      </c>
      <c r="R9027" s="42">
        <v>7</v>
      </c>
    </row>
    <row r="9028" spans="1:18" x14ac:dyDescent="0.3">
      <c r="A9028" t="s">
        <v>3924</v>
      </c>
      <c r="B9028" s="17">
        <v>45212</v>
      </c>
      <c r="C9028" t="s">
        <v>543</v>
      </c>
      <c r="D9028" t="s">
        <v>3928</v>
      </c>
      <c r="E9028" t="s">
        <v>3929</v>
      </c>
      <c r="F9028" t="s">
        <v>3931</v>
      </c>
      <c r="G9028" t="s">
        <v>3877</v>
      </c>
      <c r="H9028" t="s">
        <v>3922</v>
      </c>
      <c r="I9028">
        <v>2282</v>
      </c>
      <c r="J9028" s="41">
        <v>8.2000000000000007E-3</v>
      </c>
      <c r="K9028" s="42">
        <v>18.712400000000002</v>
      </c>
      <c r="L9028" s="43">
        <v>0.68999999999999972</v>
      </c>
      <c r="M9028" s="42">
        <v>12.911555999999996</v>
      </c>
      <c r="N9028">
        <v>5</v>
      </c>
      <c r="O9028" s="43">
        <v>264</v>
      </c>
      <c r="P9028" s="42">
        <v>88.8</v>
      </c>
      <c r="Q9028" s="42">
        <v>28.5</v>
      </c>
      <c r="R9028" s="42">
        <v>4</v>
      </c>
    </row>
    <row r="9029" spans="1:18" x14ac:dyDescent="0.3">
      <c r="A9029" t="s">
        <v>3924</v>
      </c>
      <c r="B9029" s="17">
        <v>45213</v>
      </c>
      <c r="C9029" t="s">
        <v>543</v>
      </c>
      <c r="D9029" t="s">
        <v>3928</v>
      </c>
      <c r="E9029" t="s">
        <v>3929</v>
      </c>
      <c r="F9029" t="s">
        <v>3931</v>
      </c>
      <c r="G9029" t="s">
        <v>3877</v>
      </c>
      <c r="H9029" t="s">
        <v>3922</v>
      </c>
      <c r="I9029">
        <v>2016</v>
      </c>
      <c r="J9029" s="41">
        <v>1.2799999999999999E-2</v>
      </c>
      <c r="K9029" s="42">
        <v>25.804799999999997</v>
      </c>
      <c r="L9029" s="43">
        <v>9.0000000000000066E-2</v>
      </c>
      <c r="M9029" s="42">
        <v>2.3224320000000014</v>
      </c>
      <c r="N9029">
        <v>4</v>
      </c>
      <c r="O9029" s="43">
        <v>215</v>
      </c>
      <c r="P9029" s="42">
        <v>82.8</v>
      </c>
      <c r="Q9029" s="42">
        <v>21</v>
      </c>
      <c r="R9029" s="42">
        <v>5</v>
      </c>
    </row>
    <row r="9030" spans="1:18" x14ac:dyDescent="0.3">
      <c r="A9030" t="s">
        <v>3924</v>
      </c>
      <c r="B9030" s="17">
        <v>45214</v>
      </c>
      <c r="C9030" t="s">
        <v>543</v>
      </c>
      <c r="D9030" t="s">
        <v>3928</v>
      </c>
      <c r="E9030" t="s">
        <v>3929</v>
      </c>
      <c r="F9030" t="s">
        <v>3931</v>
      </c>
      <c r="G9030" t="s">
        <v>3877</v>
      </c>
      <c r="H9030" t="s">
        <v>3922</v>
      </c>
      <c r="I9030">
        <v>2337</v>
      </c>
      <c r="J9030" s="41">
        <v>7.6000000000000026E-3</v>
      </c>
      <c r="K9030" s="42">
        <v>17.761200000000006</v>
      </c>
      <c r="L9030" s="43">
        <v>9.0000000000000066E-2</v>
      </c>
      <c r="M9030" s="42">
        <v>1.5985080000000016</v>
      </c>
      <c r="N9030">
        <v>5</v>
      </c>
      <c r="O9030" s="43">
        <v>332</v>
      </c>
      <c r="P9030" s="42">
        <v>42</v>
      </c>
      <c r="Q9030" s="42">
        <v>9</v>
      </c>
      <c r="R9030" s="42">
        <v>2</v>
      </c>
    </row>
    <row r="9031" spans="1:18" x14ac:dyDescent="0.3">
      <c r="A9031" t="s">
        <v>3924</v>
      </c>
      <c r="B9031" s="17">
        <v>45215</v>
      </c>
      <c r="C9031" t="s">
        <v>543</v>
      </c>
      <c r="D9031" t="s">
        <v>3928</v>
      </c>
      <c r="E9031" t="s">
        <v>3929</v>
      </c>
      <c r="F9031" t="s">
        <v>3931</v>
      </c>
      <c r="G9031" t="s">
        <v>3877</v>
      </c>
      <c r="H9031" t="s">
        <v>3922</v>
      </c>
      <c r="I9031">
        <v>1746</v>
      </c>
      <c r="J9031" s="41">
        <v>1.3299999999999999E-2</v>
      </c>
      <c r="K9031" s="42">
        <v>23.221799999999998</v>
      </c>
      <c r="L9031" s="43">
        <v>0.31999999999999995</v>
      </c>
      <c r="M9031" s="42">
        <v>7.4309759999999985</v>
      </c>
      <c r="N9031">
        <v>1</v>
      </c>
      <c r="O9031" s="43">
        <v>105</v>
      </c>
      <c r="P9031" s="42">
        <v>67.2</v>
      </c>
      <c r="Q9031" s="42">
        <v>25.5</v>
      </c>
      <c r="R9031" s="42">
        <v>1</v>
      </c>
    </row>
    <row r="9032" spans="1:18" x14ac:dyDescent="0.3">
      <c r="A9032" t="s">
        <v>3924</v>
      </c>
      <c r="B9032" s="17">
        <v>45216</v>
      </c>
      <c r="C9032" t="s">
        <v>543</v>
      </c>
      <c r="D9032" t="s">
        <v>3928</v>
      </c>
      <c r="E9032" t="s">
        <v>3929</v>
      </c>
      <c r="F9032" t="s">
        <v>3931</v>
      </c>
      <c r="G9032" t="s">
        <v>3877</v>
      </c>
      <c r="H9032" t="s">
        <v>3922</v>
      </c>
      <c r="I9032">
        <v>2357</v>
      </c>
      <c r="J9032" s="41">
        <v>1.2800000000000002E-2</v>
      </c>
      <c r="K9032" s="42">
        <v>30.169600000000006</v>
      </c>
      <c r="L9032" s="43">
        <v>0.41999999999999993</v>
      </c>
      <c r="M9032" s="42">
        <v>12.671232</v>
      </c>
      <c r="N9032">
        <v>1</v>
      </c>
      <c r="O9032" s="43">
        <v>133</v>
      </c>
      <c r="P9032" s="42">
        <v>68.399999999999991</v>
      </c>
      <c r="Q9032" s="42">
        <v>3</v>
      </c>
      <c r="R9032" s="42">
        <v>7</v>
      </c>
    </row>
    <row r="9033" spans="1:18" x14ac:dyDescent="0.3">
      <c r="A9033" t="s">
        <v>3924</v>
      </c>
      <c r="B9033" s="17">
        <v>45217</v>
      </c>
      <c r="C9033" t="s">
        <v>543</v>
      </c>
      <c r="D9033" t="s">
        <v>3928</v>
      </c>
      <c r="E9033" t="s">
        <v>3929</v>
      </c>
      <c r="F9033" t="s">
        <v>3931</v>
      </c>
      <c r="G9033" t="s">
        <v>3877</v>
      </c>
      <c r="H9033" t="s">
        <v>3922</v>
      </c>
      <c r="I9033">
        <v>2102</v>
      </c>
      <c r="J9033" s="41">
        <v>9.4000000000000004E-3</v>
      </c>
      <c r="K9033" s="42">
        <v>19.758800000000001</v>
      </c>
      <c r="L9033" s="43">
        <v>0.39999999999999997</v>
      </c>
      <c r="M9033" s="42">
        <v>7.9035199999999994</v>
      </c>
      <c r="N9033">
        <v>2</v>
      </c>
      <c r="O9033" s="43">
        <v>111</v>
      </c>
      <c r="P9033" s="42">
        <v>63.599999999999994</v>
      </c>
      <c r="Q9033" s="42">
        <v>9</v>
      </c>
      <c r="R9033" s="42">
        <v>0</v>
      </c>
    </row>
    <row r="9034" spans="1:18" x14ac:dyDescent="0.3">
      <c r="A9034" t="s">
        <v>3924</v>
      </c>
      <c r="B9034" s="17">
        <v>45218</v>
      </c>
      <c r="C9034" t="s">
        <v>543</v>
      </c>
      <c r="D9034" t="s">
        <v>3928</v>
      </c>
      <c r="E9034" t="s">
        <v>3929</v>
      </c>
      <c r="F9034" t="s">
        <v>3931</v>
      </c>
      <c r="G9034" t="s">
        <v>3877</v>
      </c>
      <c r="H9034" t="s">
        <v>3922</v>
      </c>
      <c r="I9034">
        <v>2388</v>
      </c>
      <c r="J9034" s="41">
        <v>1.26E-2</v>
      </c>
      <c r="K9034" s="42">
        <v>30.088799999999999</v>
      </c>
      <c r="L9034" s="43">
        <v>0.28000000000000008</v>
      </c>
      <c r="M9034" s="42">
        <v>8.424864000000003</v>
      </c>
      <c r="N9034">
        <v>4</v>
      </c>
      <c r="O9034" s="43">
        <v>367</v>
      </c>
      <c r="P9034" s="42">
        <v>98.399999999999991</v>
      </c>
      <c r="Q9034" s="42">
        <v>27</v>
      </c>
      <c r="R9034" s="42">
        <v>5</v>
      </c>
    </row>
    <row r="9035" spans="1:18" x14ac:dyDescent="0.3">
      <c r="A9035" t="s">
        <v>3924</v>
      </c>
      <c r="B9035" s="17">
        <v>45219</v>
      </c>
      <c r="C9035" t="s">
        <v>543</v>
      </c>
      <c r="D9035" t="s">
        <v>3928</v>
      </c>
      <c r="E9035" t="s">
        <v>3929</v>
      </c>
      <c r="F9035" t="s">
        <v>3931</v>
      </c>
      <c r="G9035" t="s">
        <v>3877</v>
      </c>
      <c r="H9035" t="s">
        <v>3922</v>
      </c>
      <c r="I9035">
        <v>2353</v>
      </c>
      <c r="J9035" s="41">
        <v>8.7999999999999988E-3</v>
      </c>
      <c r="K9035" s="42">
        <v>20.706399999999999</v>
      </c>
      <c r="L9035" s="43">
        <v>0.82999999999999985</v>
      </c>
      <c r="M9035" s="42">
        <v>17.186311999999997</v>
      </c>
      <c r="N9035">
        <v>5</v>
      </c>
      <c r="O9035" s="43">
        <v>390</v>
      </c>
      <c r="P9035" s="42">
        <v>62.4</v>
      </c>
      <c r="Q9035" s="42">
        <v>4.5</v>
      </c>
      <c r="R9035" s="42">
        <v>8</v>
      </c>
    </row>
    <row r="9036" spans="1:18" x14ac:dyDescent="0.3">
      <c r="A9036" t="s">
        <v>3924</v>
      </c>
      <c r="B9036" s="17">
        <v>45220</v>
      </c>
      <c r="C9036" t="s">
        <v>543</v>
      </c>
      <c r="D9036" t="s">
        <v>3928</v>
      </c>
      <c r="E9036" t="s">
        <v>3929</v>
      </c>
      <c r="F9036" t="s">
        <v>3931</v>
      </c>
      <c r="G9036" t="s">
        <v>3877</v>
      </c>
      <c r="H9036" t="s">
        <v>3922</v>
      </c>
      <c r="I9036">
        <v>2548</v>
      </c>
      <c r="J9036" s="41">
        <v>1.2399999999999998E-2</v>
      </c>
      <c r="K9036" s="42">
        <v>31.595199999999995</v>
      </c>
      <c r="L9036" s="43">
        <v>0.37999999999999995</v>
      </c>
      <c r="M9036" s="42">
        <v>12.006175999999996</v>
      </c>
      <c r="N9036">
        <v>2</v>
      </c>
      <c r="O9036" s="43">
        <v>193</v>
      </c>
      <c r="P9036" s="42">
        <v>61.199999999999996</v>
      </c>
      <c r="Q9036" s="42">
        <v>6</v>
      </c>
      <c r="R9036" s="42">
        <v>3</v>
      </c>
    </row>
    <row r="9037" spans="1:18" x14ac:dyDescent="0.3">
      <c r="A9037" t="s">
        <v>3924</v>
      </c>
      <c r="B9037" s="17">
        <v>45221</v>
      </c>
      <c r="C9037" t="s">
        <v>543</v>
      </c>
      <c r="D9037" t="s">
        <v>3928</v>
      </c>
      <c r="E9037" t="s">
        <v>3929</v>
      </c>
      <c r="F9037" t="s">
        <v>3931</v>
      </c>
      <c r="G9037" t="s">
        <v>3877</v>
      </c>
      <c r="H9037" t="s">
        <v>3922</v>
      </c>
      <c r="I9037">
        <v>2764</v>
      </c>
      <c r="J9037" s="41">
        <v>7.5000000000000006E-3</v>
      </c>
      <c r="K9037" s="42">
        <v>20.73</v>
      </c>
      <c r="L9037" s="43">
        <v>0.71999999999999975</v>
      </c>
      <c r="M9037" s="42">
        <v>14.925599999999996</v>
      </c>
      <c r="N9037">
        <v>4</v>
      </c>
      <c r="O9037" s="43">
        <v>341</v>
      </c>
      <c r="P9037" s="42">
        <v>60</v>
      </c>
      <c r="Q9037" s="42">
        <v>10.5</v>
      </c>
      <c r="R9037" s="42">
        <v>3</v>
      </c>
    </row>
    <row r="9038" spans="1:18" x14ac:dyDescent="0.3">
      <c r="A9038" t="s">
        <v>3924</v>
      </c>
      <c r="B9038" s="17">
        <v>45222</v>
      </c>
      <c r="C9038" t="s">
        <v>543</v>
      </c>
      <c r="D9038" t="s">
        <v>3928</v>
      </c>
      <c r="E9038" t="s">
        <v>3929</v>
      </c>
      <c r="F9038" t="s">
        <v>3931</v>
      </c>
      <c r="G9038" t="s">
        <v>3877</v>
      </c>
      <c r="H9038" t="s">
        <v>3922</v>
      </c>
      <c r="I9038">
        <v>2727</v>
      </c>
      <c r="J9038" s="41">
        <v>1.0900000000000003E-2</v>
      </c>
      <c r="K9038" s="42">
        <v>29.72430000000001</v>
      </c>
      <c r="L9038" s="43">
        <v>0.17000000000000004</v>
      </c>
      <c r="M9038" s="42">
        <v>5.0531310000000031</v>
      </c>
      <c r="N9038">
        <v>5</v>
      </c>
      <c r="O9038" s="43">
        <v>374</v>
      </c>
      <c r="P9038" s="42">
        <v>64.8</v>
      </c>
      <c r="Q9038" s="42">
        <v>16.5</v>
      </c>
      <c r="R9038" s="42">
        <v>0</v>
      </c>
    </row>
    <row r="9039" spans="1:18" x14ac:dyDescent="0.3">
      <c r="A9039" t="s">
        <v>3924</v>
      </c>
      <c r="B9039" s="17">
        <v>45223</v>
      </c>
      <c r="C9039" t="s">
        <v>543</v>
      </c>
      <c r="D9039" t="s">
        <v>3928</v>
      </c>
      <c r="E9039" t="s">
        <v>3929</v>
      </c>
      <c r="F9039" t="s">
        <v>3931</v>
      </c>
      <c r="G9039" t="s">
        <v>3877</v>
      </c>
      <c r="H9039" t="s">
        <v>3922</v>
      </c>
      <c r="I9039">
        <v>1489</v>
      </c>
      <c r="J9039" s="41">
        <v>1.0100000000000001E-2</v>
      </c>
      <c r="K9039" s="42">
        <v>15.038900000000002</v>
      </c>
      <c r="L9039" s="43">
        <v>0.78999999999999981</v>
      </c>
      <c r="M9039" s="42">
        <v>11.880730999999999</v>
      </c>
      <c r="N9039">
        <v>5</v>
      </c>
      <c r="O9039" s="43">
        <v>299</v>
      </c>
      <c r="P9039" s="42">
        <v>50.4</v>
      </c>
      <c r="Q9039" s="42">
        <v>16.5</v>
      </c>
      <c r="R9039" s="42">
        <v>7</v>
      </c>
    </row>
    <row r="9040" spans="1:18" x14ac:dyDescent="0.3">
      <c r="A9040" t="s">
        <v>3924</v>
      </c>
      <c r="B9040" s="17">
        <v>45224</v>
      </c>
      <c r="C9040" t="s">
        <v>543</v>
      </c>
      <c r="D9040" t="s">
        <v>3928</v>
      </c>
      <c r="E9040" t="s">
        <v>3929</v>
      </c>
      <c r="F9040" t="s">
        <v>3931</v>
      </c>
      <c r="G9040" t="s">
        <v>3877</v>
      </c>
      <c r="H9040" t="s">
        <v>3922</v>
      </c>
      <c r="I9040">
        <v>1856</v>
      </c>
      <c r="J9040" s="41">
        <v>1.0600000000000002E-2</v>
      </c>
      <c r="K9040" s="42">
        <v>19.673600000000004</v>
      </c>
      <c r="L9040" s="43">
        <v>0.91999999999999971</v>
      </c>
      <c r="M9040" s="42">
        <v>18.099711999999997</v>
      </c>
      <c r="N9040">
        <v>3</v>
      </c>
      <c r="O9040" s="43">
        <v>226</v>
      </c>
      <c r="P9040" s="42">
        <v>46.8</v>
      </c>
      <c r="Q9040" s="42">
        <v>15</v>
      </c>
      <c r="R9040" s="42">
        <v>6</v>
      </c>
    </row>
    <row r="9041" spans="1:18" x14ac:dyDescent="0.3">
      <c r="A9041" t="s">
        <v>3924</v>
      </c>
      <c r="B9041" s="17">
        <v>45225</v>
      </c>
      <c r="C9041" t="s">
        <v>543</v>
      </c>
      <c r="D9041" t="s">
        <v>3928</v>
      </c>
      <c r="E9041" t="s">
        <v>3929</v>
      </c>
      <c r="F9041" t="s">
        <v>3931</v>
      </c>
      <c r="G9041" t="s">
        <v>3877</v>
      </c>
      <c r="H9041" t="s">
        <v>3922</v>
      </c>
      <c r="I9041">
        <v>1482</v>
      </c>
      <c r="J9041" s="41">
        <v>8.3000000000000001E-3</v>
      </c>
      <c r="K9041" s="42">
        <v>12.300599999999999</v>
      </c>
      <c r="L9041" s="43">
        <v>0.26000000000000006</v>
      </c>
      <c r="M9041" s="42">
        <v>3.1981560000000004</v>
      </c>
      <c r="N9041">
        <v>2</v>
      </c>
      <c r="O9041" s="43">
        <v>192</v>
      </c>
      <c r="P9041" s="42">
        <v>67.2</v>
      </c>
      <c r="Q9041" s="42">
        <v>19.5</v>
      </c>
      <c r="R9041" s="42">
        <v>6</v>
      </c>
    </row>
    <row r="9042" spans="1:18" x14ac:dyDescent="0.3">
      <c r="A9042" t="s">
        <v>3924</v>
      </c>
      <c r="B9042" s="17">
        <v>45226</v>
      </c>
      <c r="C9042" t="s">
        <v>543</v>
      </c>
      <c r="D9042" t="s">
        <v>3928</v>
      </c>
      <c r="E9042" t="s">
        <v>3929</v>
      </c>
      <c r="F9042" t="s">
        <v>3931</v>
      </c>
      <c r="G9042" t="s">
        <v>3877</v>
      </c>
      <c r="H9042" t="s">
        <v>3922</v>
      </c>
      <c r="I9042">
        <v>2501</v>
      </c>
      <c r="J9042" s="41">
        <v>1.4800000000000002E-2</v>
      </c>
      <c r="K9042" s="42">
        <v>37.014800000000008</v>
      </c>
      <c r="L9042" s="43">
        <v>0.31999999999999995</v>
      </c>
      <c r="M9042" s="42">
        <v>11.844736000000001</v>
      </c>
      <c r="N9042">
        <v>6</v>
      </c>
      <c r="O9042" s="43">
        <v>472</v>
      </c>
      <c r="P9042" s="42">
        <v>75.599999999999994</v>
      </c>
      <c r="Q9042" s="42">
        <v>10.5</v>
      </c>
      <c r="R9042" s="42">
        <v>2</v>
      </c>
    </row>
    <row r="9043" spans="1:18" x14ac:dyDescent="0.3">
      <c r="A9043" t="s">
        <v>3924</v>
      </c>
      <c r="B9043" s="17">
        <v>45227</v>
      </c>
      <c r="C9043" t="s">
        <v>543</v>
      </c>
      <c r="D9043" t="s">
        <v>3928</v>
      </c>
      <c r="E9043" t="s">
        <v>3929</v>
      </c>
      <c r="F9043" t="s">
        <v>3931</v>
      </c>
      <c r="G9043" t="s">
        <v>3877</v>
      </c>
      <c r="H9043" t="s">
        <v>3922</v>
      </c>
      <c r="I9043">
        <v>2311</v>
      </c>
      <c r="J9043" s="41">
        <v>1.2199999999999999E-2</v>
      </c>
      <c r="K9043" s="42">
        <v>28.194199999999999</v>
      </c>
      <c r="L9043" s="43">
        <v>0.74999999999999978</v>
      </c>
      <c r="M9043" s="42">
        <v>21.145649999999993</v>
      </c>
      <c r="N9043">
        <v>2</v>
      </c>
      <c r="O9043" s="43">
        <v>69</v>
      </c>
      <c r="P9043" s="42">
        <v>84</v>
      </c>
      <c r="Q9043" s="42">
        <v>18</v>
      </c>
      <c r="R9043" s="42">
        <v>6</v>
      </c>
    </row>
    <row r="9044" spans="1:18" x14ac:dyDescent="0.3">
      <c r="A9044" t="s">
        <v>3924</v>
      </c>
      <c r="B9044" s="17">
        <v>45228</v>
      </c>
      <c r="C9044" t="s">
        <v>543</v>
      </c>
      <c r="D9044" t="s">
        <v>3928</v>
      </c>
      <c r="E9044" t="s">
        <v>3929</v>
      </c>
      <c r="F9044" t="s">
        <v>3931</v>
      </c>
      <c r="G9044" t="s">
        <v>3877</v>
      </c>
      <c r="H9044" t="s">
        <v>3922</v>
      </c>
      <c r="I9044">
        <v>1833</v>
      </c>
      <c r="J9044" s="41">
        <v>1.4099999999999998E-2</v>
      </c>
      <c r="K9044" s="42">
        <v>25.845299999999995</v>
      </c>
      <c r="L9044" s="43">
        <v>0.26000000000000006</v>
      </c>
      <c r="M9044" s="42">
        <v>6.7197780000000007</v>
      </c>
      <c r="N9044">
        <v>2</v>
      </c>
      <c r="O9044" s="43">
        <v>222</v>
      </c>
      <c r="P9044" s="42">
        <v>72</v>
      </c>
      <c r="Q9044" s="42">
        <v>19.5</v>
      </c>
      <c r="R9044" s="42">
        <v>2</v>
      </c>
    </row>
    <row r="9045" spans="1:18" x14ac:dyDescent="0.3">
      <c r="A9045" t="s">
        <v>3924</v>
      </c>
      <c r="B9045" s="17">
        <v>45229</v>
      </c>
      <c r="C9045" t="s">
        <v>543</v>
      </c>
      <c r="D9045" t="s">
        <v>3928</v>
      </c>
      <c r="E9045" t="s">
        <v>3929</v>
      </c>
      <c r="F9045" t="s">
        <v>3931</v>
      </c>
      <c r="G9045" t="s">
        <v>3877</v>
      </c>
      <c r="H9045" t="s">
        <v>3922</v>
      </c>
      <c r="I9045">
        <v>2300</v>
      </c>
      <c r="J9045" s="41">
        <v>1.3099999999999997E-2</v>
      </c>
      <c r="K9045" s="42">
        <v>30.129999999999992</v>
      </c>
      <c r="L9045" s="43">
        <v>0.7799999999999998</v>
      </c>
      <c r="M9045" s="42">
        <v>23.501399999999986</v>
      </c>
      <c r="N9045">
        <v>1</v>
      </c>
      <c r="O9045" s="43">
        <v>145</v>
      </c>
      <c r="P9045" s="42">
        <v>55.199999999999996</v>
      </c>
      <c r="Q9045" s="42">
        <v>7.5</v>
      </c>
      <c r="R9045" s="42">
        <v>2</v>
      </c>
    </row>
    <row r="9046" spans="1:18" x14ac:dyDescent="0.3">
      <c r="A9046" t="s">
        <v>3924</v>
      </c>
      <c r="B9046" s="17">
        <v>45230</v>
      </c>
      <c r="C9046" t="s">
        <v>543</v>
      </c>
      <c r="D9046" t="s">
        <v>3928</v>
      </c>
      <c r="E9046" t="s">
        <v>3929</v>
      </c>
      <c r="F9046" t="s">
        <v>3931</v>
      </c>
      <c r="G9046" t="s">
        <v>3877</v>
      </c>
      <c r="H9046" t="s">
        <v>3922</v>
      </c>
      <c r="I9046">
        <v>1544</v>
      </c>
      <c r="J9046" s="41">
        <v>5.7999999999999987E-3</v>
      </c>
      <c r="K9046" s="42">
        <v>8.9551999999999978</v>
      </c>
      <c r="L9046" s="43">
        <v>9.0000000000000066E-2</v>
      </c>
      <c r="M9046" s="42">
        <v>0.80596800000000035</v>
      </c>
      <c r="N9046">
        <v>2</v>
      </c>
      <c r="O9046" s="43">
        <v>203</v>
      </c>
      <c r="P9046" s="42">
        <v>61.199999999999996</v>
      </c>
      <c r="Q9046" s="42">
        <v>12</v>
      </c>
      <c r="R9046" s="42">
        <v>6</v>
      </c>
    </row>
    <row r="9047" spans="1:18" x14ac:dyDescent="0.3">
      <c r="A9047" t="s">
        <v>3924</v>
      </c>
      <c r="B9047" s="17">
        <v>45231</v>
      </c>
      <c r="C9047" t="s">
        <v>543</v>
      </c>
      <c r="D9047" t="s">
        <v>3928</v>
      </c>
      <c r="E9047" t="s">
        <v>3929</v>
      </c>
      <c r="F9047" t="s">
        <v>3931</v>
      </c>
      <c r="G9047" t="s">
        <v>3877</v>
      </c>
      <c r="H9047" t="s">
        <v>3922</v>
      </c>
      <c r="I9047">
        <v>2206</v>
      </c>
      <c r="J9047" s="41">
        <v>1.1300000000000001E-2</v>
      </c>
      <c r="K9047" s="42">
        <v>24.927800000000001</v>
      </c>
      <c r="L9047" s="43">
        <v>0.65999999999999981</v>
      </c>
      <c r="M9047" s="42">
        <v>16.452347999999997</v>
      </c>
      <c r="N9047">
        <v>1</v>
      </c>
      <c r="O9047" s="43">
        <v>92</v>
      </c>
      <c r="P9047" s="42">
        <v>50.4</v>
      </c>
      <c r="Q9047" s="42">
        <v>27</v>
      </c>
      <c r="R9047" s="42">
        <v>1</v>
      </c>
    </row>
    <row r="9048" spans="1:18" x14ac:dyDescent="0.3">
      <c r="A9048" t="s">
        <v>3924</v>
      </c>
      <c r="B9048" s="17">
        <v>45232</v>
      </c>
      <c r="C9048" t="s">
        <v>543</v>
      </c>
      <c r="D9048" t="s">
        <v>3928</v>
      </c>
      <c r="E9048" t="s">
        <v>3929</v>
      </c>
      <c r="F9048" t="s">
        <v>3931</v>
      </c>
      <c r="G9048" t="s">
        <v>3877</v>
      </c>
      <c r="H9048" t="s">
        <v>3922</v>
      </c>
      <c r="I9048">
        <v>2749</v>
      </c>
      <c r="J9048" s="41">
        <v>1.3299999999999999E-2</v>
      </c>
      <c r="K9048" s="42">
        <v>36.561699999999995</v>
      </c>
      <c r="L9048" s="43">
        <v>1.0699999999999998</v>
      </c>
      <c r="M9048" s="42">
        <v>39.12101899999999</v>
      </c>
      <c r="N9048">
        <v>6</v>
      </c>
      <c r="O9048" s="43">
        <v>310</v>
      </c>
      <c r="P9048" s="42">
        <v>79.2</v>
      </c>
      <c r="Q9048" s="42">
        <v>3</v>
      </c>
      <c r="R9048" s="42">
        <v>4</v>
      </c>
    </row>
    <row r="9049" spans="1:18" x14ac:dyDescent="0.3">
      <c r="A9049" t="s">
        <v>3924</v>
      </c>
      <c r="B9049" s="17">
        <v>45233</v>
      </c>
      <c r="C9049" t="s">
        <v>543</v>
      </c>
      <c r="D9049" t="s">
        <v>3928</v>
      </c>
      <c r="E9049" t="s">
        <v>3929</v>
      </c>
      <c r="F9049" t="s">
        <v>3931</v>
      </c>
      <c r="G9049" t="s">
        <v>3877</v>
      </c>
      <c r="H9049" t="s">
        <v>3922</v>
      </c>
      <c r="I9049">
        <v>3011</v>
      </c>
      <c r="J9049" s="41">
        <v>7.3000000000000001E-3</v>
      </c>
      <c r="K9049" s="42">
        <v>21.9803</v>
      </c>
      <c r="L9049" s="43">
        <v>1.0199999999999998</v>
      </c>
      <c r="M9049" s="42">
        <v>22.419905999999994</v>
      </c>
      <c r="N9049">
        <v>6</v>
      </c>
      <c r="O9049" s="43">
        <v>424</v>
      </c>
      <c r="P9049" s="42">
        <v>67.2</v>
      </c>
      <c r="Q9049" s="42">
        <v>13.5</v>
      </c>
      <c r="R9049" s="42">
        <v>5</v>
      </c>
    </row>
    <row r="9050" spans="1:18" x14ac:dyDescent="0.3">
      <c r="A9050" t="s">
        <v>3924</v>
      </c>
      <c r="B9050" s="17">
        <v>45234</v>
      </c>
      <c r="C9050" t="s">
        <v>543</v>
      </c>
      <c r="D9050" t="s">
        <v>3928</v>
      </c>
      <c r="E9050" t="s">
        <v>3929</v>
      </c>
      <c r="F9050" t="s">
        <v>3931</v>
      </c>
      <c r="G9050" t="s">
        <v>3877</v>
      </c>
      <c r="H9050" t="s">
        <v>3922</v>
      </c>
      <c r="I9050">
        <v>2363</v>
      </c>
      <c r="J9050" s="41">
        <v>8.5000000000000006E-3</v>
      </c>
      <c r="K9050" s="42">
        <v>20.0855</v>
      </c>
      <c r="L9050" s="43">
        <v>1.1799999999999997</v>
      </c>
      <c r="M9050" s="42">
        <v>23.700889999999994</v>
      </c>
      <c r="N9050">
        <v>6</v>
      </c>
      <c r="O9050" s="43">
        <v>481</v>
      </c>
      <c r="P9050" s="42">
        <v>49.199999999999996</v>
      </c>
      <c r="Q9050" s="42">
        <v>25.5</v>
      </c>
      <c r="R9050" s="42">
        <v>3</v>
      </c>
    </row>
    <row r="9051" spans="1:18" x14ac:dyDescent="0.3">
      <c r="A9051" t="s">
        <v>3924</v>
      </c>
      <c r="B9051" s="17">
        <v>45235</v>
      </c>
      <c r="C9051" t="s">
        <v>543</v>
      </c>
      <c r="D9051" t="s">
        <v>3928</v>
      </c>
      <c r="E9051" t="s">
        <v>3929</v>
      </c>
      <c r="F9051" t="s">
        <v>3931</v>
      </c>
      <c r="G9051" t="s">
        <v>3877</v>
      </c>
      <c r="H9051" t="s">
        <v>3922</v>
      </c>
      <c r="I9051">
        <v>1775</v>
      </c>
      <c r="J9051" s="41">
        <v>7.3000000000000001E-3</v>
      </c>
      <c r="K9051" s="42">
        <v>12.9575</v>
      </c>
      <c r="L9051" s="43">
        <v>0.4599999999999998</v>
      </c>
      <c r="M9051" s="42">
        <v>5.9604499999999971</v>
      </c>
      <c r="N9051">
        <v>2</v>
      </c>
      <c r="O9051" s="43">
        <v>79</v>
      </c>
      <c r="P9051" s="42">
        <v>91.2</v>
      </c>
      <c r="Q9051" s="42">
        <v>9</v>
      </c>
      <c r="R9051" s="42">
        <v>4</v>
      </c>
    </row>
    <row r="9052" spans="1:18" x14ac:dyDescent="0.3">
      <c r="A9052" t="s">
        <v>3924</v>
      </c>
      <c r="B9052" s="17">
        <v>45236</v>
      </c>
      <c r="C9052" t="s">
        <v>543</v>
      </c>
      <c r="D9052" t="s">
        <v>3928</v>
      </c>
      <c r="E9052" t="s">
        <v>3929</v>
      </c>
      <c r="F9052" t="s">
        <v>3931</v>
      </c>
      <c r="G9052" t="s">
        <v>3877</v>
      </c>
      <c r="H9052" t="s">
        <v>3922</v>
      </c>
      <c r="I9052">
        <v>2769</v>
      </c>
      <c r="J9052" s="41">
        <v>8.3000000000000001E-3</v>
      </c>
      <c r="K9052" s="42">
        <v>22.982700000000001</v>
      </c>
      <c r="L9052" s="43">
        <v>0.80999999999999983</v>
      </c>
      <c r="M9052" s="42">
        <v>18.615986999999997</v>
      </c>
      <c r="N9052">
        <v>3</v>
      </c>
      <c r="O9052" s="43">
        <v>189</v>
      </c>
      <c r="P9052" s="42">
        <v>40.799999999999997</v>
      </c>
      <c r="Q9052" s="42">
        <v>21</v>
      </c>
      <c r="R9052" s="42">
        <v>5</v>
      </c>
    </row>
    <row r="9053" spans="1:18" x14ac:dyDescent="0.3">
      <c r="A9053" t="s">
        <v>3924</v>
      </c>
      <c r="B9053" s="17">
        <v>45237</v>
      </c>
      <c r="C9053" t="s">
        <v>543</v>
      </c>
      <c r="D9053" t="s">
        <v>3928</v>
      </c>
      <c r="E9053" t="s">
        <v>3929</v>
      </c>
      <c r="F9053" t="s">
        <v>3931</v>
      </c>
      <c r="G9053" t="s">
        <v>3877</v>
      </c>
      <c r="H9053" t="s">
        <v>3922</v>
      </c>
      <c r="I9053">
        <v>2166</v>
      </c>
      <c r="J9053" s="41">
        <v>6.400000000000002E-3</v>
      </c>
      <c r="K9053" s="42">
        <v>13.862400000000004</v>
      </c>
      <c r="L9053" s="43">
        <v>0.80999999999999983</v>
      </c>
      <c r="M9053" s="42">
        <v>11.228544000000001</v>
      </c>
      <c r="N9053">
        <v>5</v>
      </c>
      <c r="O9053" s="43">
        <v>264</v>
      </c>
      <c r="P9053" s="42">
        <v>58.8</v>
      </c>
      <c r="Q9053" s="42">
        <v>4.5</v>
      </c>
      <c r="R9053" s="42">
        <v>5</v>
      </c>
    </row>
    <row r="9054" spans="1:18" x14ac:dyDescent="0.3">
      <c r="A9054" t="s">
        <v>3924</v>
      </c>
      <c r="B9054" s="17">
        <v>45238</v>
      </c>
      <c r="C9054" t="s">
        <v>543</v>
      </c>
      <c r="D9054" t="s">
        <v>3928</v>
      </c>
      <c r="E9054" t="s">
        <v>3929</v>
      </c>
      <c r="F9054" t="s">
        <v>3931</v>
      </c>
      <c r="G9054" t="s">
        <v>3877</v>
      </c>
      <c r="H9054" t="s">
        <v>3922</v>
      </c>
      <c r="I9054">
        <v>1949</v>
      </c>
      <c r="J9054" s="41">
        <v>1.2800000000000002E-2</v>
      </c>
      <c r="K9054" s="42">
        <v>24.947200000000006</v>
      </c>
      <c r="L9054" s="43">
        <v>0.87999999999999967</v>
      </c>
      <c r="M9054" s="42">
        <v>21.953535999999996</v>
      </c>
      <c r="N9054">
        <v>5</v>
      </c>
      <c r="O9054" s="43">
        <v>219</v>
      </c>
      <c r="P9054" s="42">
        <v>45.6</v>
      </c>
      <c r="Q9054" s="42">
        <v>15</v>
      </c>
      <c r="R9054" s="42">
        <v>1</v>
      </c>
    </row>
    <row r="9055" spans="1:18" x14ac:dyDescent="0.3">
      <c r="A9055" t="s">
        <v>3924</v>
      </c>
      <c r="B9055" s="17">
        <v>45239</v>
      </c>
      <c r="C9055" t="s">
        <v>543</v>
      </c>
      <c r="D9055" t="s">
        <v>3928</v>
      </c>
      <c r="E9055" t="s">
        <v>3929</v>
      </c>
      <c r="F9055" t="s">
        <v>3931</v>
      </c>
      <c r="G9055" t="s">
        <v>3877</v>
      </c>
      <c r="H9055" t="s">
        <v>3922</v>
      </c>
      <c r="I9055">
        <v>2710</v>
      </c>
      <c r="J9055" s="41">
        <v>6.6000000000000008E-3</v>
      </c>
      <c r="K9055" s="42">
        <v>17.886000000000003</v>
      </c>
      <c r="L9055" s="43">
        <v>0.32999999999999996</v>
      </c>
      <c r="M9055" s="42">
        <v>5.90238</v>
      </c>
      <c r="N9055">
        <v>1</v>
      </c>
      <c r="O9055" s="43">
        <v>98</v>
      </c>
      <c r="P9055" s="42">
        <v>78</v>
      </c>
      <c r="Q9055" s="42">
        <v>28.5</v>
      </c>
      <c r="R9055" s="42">
        <v>5</v>
      </c>
    </row>
    <row r="9056" spans="1:18" x14ac:dyDescent="0.3">
      <c r="A9056" t="s">
        <v>3924</v>
      </c>
      <c r="B9056" s="17">
        <v>45240</v>
      </c>
      <c r="C9056" t="s">
        <v>543</v>
      </c>
      <c r="D9056" t="s">
        <v>3928</v>
      </c>
      <c r="E9056" t="s">
        <v>3929</v>
      </c>
      <c r="F9056" t="s">
        <v>3931</v>
      </c>
      <c r="G9056" t="s">
        <v>3877</v>
      </c>
      <c r="H9056" t="s">
        <v>3922</v>
      </c>
      <c r="I9056">
        <v>2446</v>
      </c>
      <c r="J9056" s="41">
        <v>9.6000000000000009E-3</v>
      </c>
      <c r="K9056" s="42">
        <v>23.481600000000004</v>
      </c>
      <c r="L9056" s="43">
        <v>0.30000000000000004</v>
      </c>
      <c r="M9056" s="42">
        <v>7.0444800000000019</v>
      </c>
      <c r="N9056">
        <v>2</v>
      </c>
      <c r="O9056" s="43">
        <v>114</v>
      </c>
      <c r="P9056" s="42">
        <v>84</v>
      </c>
      <c r="Q9056" s="42">
        <v>15</v>
      </c>
      <c r="R9056" s="42">
        <v>2</v>
      </c>
    </row>
    <row r="9057" spans="1:18" x14ac:dyDescent="0.3">
      <c r="A9057" t="s">
        <v>3924</v>
      </c>
      <c r="B9057" s="17">
        <v>45241</v>
      </c>
      <c r="C9057" t="s">
        <v>543</v>
      </c>
      <c r="D9057" t="s">
        <v>3928</v>
      </c>
      <c r="E9057" t="s">
        <v>3929</v>
      </c>
      <c r="F9057" t="s">
        <v>3931</v>
      </c>
      <c r="G9057" t="s">
        <v>3877</v>
      </c>
      <c r="H9057" t="s">
        <v>3922</v>
      </c>
      <c r="I9057">
        <v>1630</v>
      </c>
      <c r="J9057" s="41">
        <v>8.7000000000000029E-3</v>
      </c>
      <c r="K9057" s="42">
        <v>14.181000000000004</v>
      </c>
      <c r="L9057" s="43">
        <v>0.14000000000000007</v>
      </c>
      <c r="M9057" s="42">
        <v>1.9853400000000017</v>
      </c>
      <c r="N9057">
        <v>2</v>
      </c>
      <c r="O9057" s="43">
        <v>123</v>
      </c>
      <c r="P9057" s="42">
        <v>46.8</v>
      </c>
      <c r="Q9057" s="42">
        <v>3</v>
      </c>
      <c r="R9057" s="42">
        <v>2</v>
      </c>
    </row>
    <row r="9058" spans="1:18" x14ac:dyDescent="0.3">
      <c r="A9058" t="s">
        <v>3924</v>
      </c>
      <c r="B9058" s="17">
        <v>45242</v>
      </c>
      <c r="C9058" t="s">
        <v>543</v>
      </c>
      <c r="D9058" t="s">
        <v>3928</v>
      </c>
      <c r="E9058" t="s">
        <v>3929</v>
      </c>
      <c r="F9058" t="s">
        <v>3931</v>
      </c>
      <c r="G9058" t="s">
        <v>3877</v>
      </c>
      <c r="H9058" t="s">
        <v>3922</v>
      </c>
      <c r="I9058">
        <v>1526</v>
      </c>
      <c r="J9058" s="41">
        <v>1.0800000000000001E-2</v>
      </c>
      <c r="K9058" s="42">
        <v>16.480800000000002</v>
      </c>
      <c r="L9058" s="43">
        <v>1.1899999999999997</v>
      </c>
      <c r="M9058" s="42">
        <v>19.612151999999998</v>
      </c>
      <c r="N9058">
        <v>4</v>
      </c>
      <c r="O9058" s="43">
        <v>247</v>
      </c>
      <c r="P9058" s="42">
        <v>62.4</v>
      </c>
      <c r="Q9058" s="42">
        <v>9</v>
      </c>
      <c r="R9058" s="42">
        <v>3</v>
      </c>
    </row>
    <row r="9059" spans="1:18" x14ac:dyDescent="0.3">
      <c r="A9059" t="s">
        <v>3924</v>
      </c>
      <c r="B9059" s="17">
        <v>45243</v>
      </c>
      <c r="C9059" t="s">
        <v>543</v>
      </c>
      <c r="D9059" t="s">
        <v>3928</v>
      </c>
      <c r="E9059" t="s">
        <v>3929</v>
      </c>
      <c r="F9059" t="s">
        <v>3931</v>
      </c>
      <c r="G9059" t="s">
        <v>3877</v>
      </c>
      <c r="H9059" t="s">
        <v>3922</v>
      </c>
      <c r="I9059">
        <v>2122</v>
      </c>
      <c r="J9059" s="41">
        <v>1.1599999999999999E-2</v>
      </c>
      <c r="K9059" s="42">
        <v>24.615199999999998</v>
      </c>
      <c r="L9059" s="43">
        <v>1.0299999999999998</v>
      </c>
      <c r="M9059" s="42">
        <v>25.353655999999994</v>
      </c>
      <c r="N9059">
        <v>1</v>
      </c>
      <c r="O9059" s="43">
        <v>50</v>
      </c>
      <c r="P9059" s="42">
        <v>57.599999999999994</v>
      </c>
      <c r="Q9059" s="42">
        <v>6</v>
      </c>
      <c r="R9059" s="42">
        <v>0</v>
      </c>
    </row>
    <row r="9060" spans="1:18" x14ac:dyDescent="0.3">
      <c r="A9060" t="s">
        <v>3924</v>
      </c>
      <c r="B9060" s="17">
        <v>45244</v>
      </c>
      <c r="C9060" t="s">
        <v>543</v>
      </c>
      <c r="D9060" t="s">
        <v>3928</v>
      </c>
      <c r="E9060" t="s">
        <v>3929</v>
      </c>
      <c r="F9060" t="s">
        <v>3931</v>
      </c>
      <c r="G9060" t="s">
        <v>3877</v>
      </c>
      <c r="H9060" t="s">
        <v>3922</v>
      </c>
      <c r="I9060">
        <v>1444</v>
      </c>
      <c r="J9060" s="41">
        <v>8.2999999999999984E-3</v>
      </c>
      <c r="K9060" s="42">
        <v>11.985199999999997</v>
      </c>
      <c r="L9060" s="43">
        <v>1.2399999999999998</v>
      </c>
      <c r="M9060" s="42">
        <v>14.861647999999994</v>
      </c>
      <c r="N9060">
        <v>1</v>
      </c>
      <c r="O9060" s="43">
        <v>159</v>
      </c>
      <c r="P9060" s="42">
        <v>57.599999999999994</v>
      </c>
      <c r="Q9060" s="42">
        <v>7.5</v>
      </c>
      <c r="R9060" s="42">
        <v>3</v>
      </c>
    </row>
    <row r="9061" spans="1:18" x14ac:dyDescent="0.3">
      <c r="A9061" t="s">
        <v>3924</v>
      </c>
      <c r="B9061" s="17">
        <v>45245</v>
      </c>
      <c r="C9061" t="s">
        <v>543</v>
      </c>
      <c r="D9061" t="s">
        <v>3928</v>
      </c>
      <c r="E9061" t="s">
        <v>3929</v>
      </c>
      <c r="F9061" t="s">
        <v>3931</v>
      </c>
      <c r="G9061" t="s">
        <v>3877</v>
      </c>
      <c r="H9061" t="s">
        <v>3922</v>
      </c>
      <c r="I9061">
        <v>1643</v>
      </c>
      <c r="J9061" s="41">
        <v>1.4999999999999999E-2</v>
      </c>
      <c r="K9061" s="42">
        <v>24.645</v>
      </c>
      <c r="L9061" s="43">
        <v>0.55999999999999983</v>
      </c>
      <c r="M9061" s="42">
        <v>13.801199999999996</v>
      </c>
      <c r="N9061">
        <v>5</v>
      </c>
      <c r="O9061" s="43">
        <v>377</v>
      </c>
      <c r="P9061" s="42">
        <v>70.8</v>
      </c>
      <c r="Q9061" s="42">
        <v>10.5</v>
      </c>
      <c r="R9061" s="42">
        <v>1</v>
      </c>
    </row>
    <row r="9062" spans="1:18" x14ac:dyDescent="0.3">
      <c r="A9062" t="s">
        <v>3924</v>
      </c>
      <c r="B9062" s="17">
        <v>45246</v>
      </c>
      <c r="C9062" t="s">
        <v>543</v>
      </c>
      <c r="D9062" t="s">
        <v>3928</v>
      </c>
      <c r="E9062" t="s">
        <v>3929</v>
      </c>
      <c r="F9062" t="s">
        <v>3931</v>
      </c>
      <c r="G9062" t="s">
        <v>3877</v>
      </c>
      <c r="H9062" t="s">
        <v>3922</v>
      </c>
      <c r="I9062">
        <v>2401</v>
      </c>
      <c r="J9062" s="41">
        <v>9.2999999999999992E-3</v>
      </c>
      <c r="K9062" s="42">
        <v>22.3293</v>
      </c>
      <c r="L9062" s="43">
        <v>0.28000000000000008</v>
      </c>
      <c r="M9062" s="42">
        <v>6.2522040000000016</v>
      </c>
      <c r="N9062">
        <v>4</v>
      </c>
      <c r="O9062" s="43">
        <v>353</v>
      </c>
      <c r="P9062" s="42">
        <v>60</v>
      </c>
      <c r="Q9062" s="42">
        <v>16.5</v>
      </c>
      <c r="R9062" s="42">
        <v>3</v>
      </c>
    </row>
    <row r="9063" spans="1:18" x14ac:dyDescent="0.3">
      <c r="A9063" t="s">
        <v>3924</v>
      </c>
      <c r="B9063" s="17">
        <v>45247</v>
      </c>
      <c r="C9063" t="s">
        <v>543</v>
      </c>
      <c r="D9063" t="s">
        <v>3928</v>
      </c>
      <c r="E9063" t="s">
        <v>3929</v>
      </c>
      <c r="F9063" t="s">
        <v>3931</v>
      </c>
      <c r="G9063" t="s">
        <v>3877</v>
      </c>
      <c r="H9063" t="s">
        <v>3922</v>
      </c>
      <c r="I9063">
        <v>2423</v>
      </c>
      <c r="J9063" s="41">
        <v>9.1999999999999998E-3</v>
      </c>
      <c r="K9063" s="42">
        <v>22.291599999999999</v>
      </c>
      <c r="L9063" s="43">
        <v>0.40999999999999992</v>
      </c>
      <c r="M9063" s="42">
        <v>9.1395559999999971</v>
      </c>
      <c r="N9063">
        <v>2</v>
      </c>
      <c r="O9063" s="43">
        <v>183</v>
      </c>
      <c r="P9063" s="42">
        <v>52.8</v>
      </c>
      <c r="Q9063" s="42">
        <v>18</v>
      </c>
      <c r="R9063" s="42">
        <v>7</v>
      </c>
    </row>
    <row r="9064" spans="1:18" x14ac:dyDescent="0.3">
      <c r="A9064" t="s">
        <v>3924</v>
      </c>
      <c r="B9064" s="17">
        <v>45248</v>
      </c>
      <c r="C9064" t="s">
        <v>543</v>
      </c>
      <c r="D9064" t="s">
        <v>3928</v>
      </c>
      <c r="E9064" t="s">
        <v>3929</v>
      </c>
      <c r="F9064" t="s">
        <v>3931</v>
      </c>
      <c r="G9064" t="s">
        <v>3877</v>
      </c>
      <c r="H9064" t="s">
        <v>3922</v>
      </c>
      <c r="I9064">
        <v>2340</v>
      </c>
      <c r="J9064" s="41">
        <v>8.9000000000000017E-3</v>
      </c>
      <c r="K9064" s="42">
        <v>20.826000000000004</v>
      </c>
      <c r="L9064" s="43">
        <v>1.2199999999999998</v>
      </c>
      <c r="M9064" s="42">
        <v>25.407720000000001</v>
      </c>
      <c r="N9064">
        <v>1</v>
      </c>
      <c r="O9064" s="43">
        <v>34</v>
      </c>
      <c r="P9064" s="42">
        <v>99.6</v>
      </c>
      <c r="Q9064" s="42">
        <v>10.5</v>
      </c>
      <c r="R9064" s="42">
        <v>2</v>
      </c>
    </row>
    <row r="9065" spans="1:18" x14ac:dyDescent="0.3">
      <c r="A9065" t="s">
        <v>3924</v>
      </c>
      <c r="B9065" s="17">
        <v>45249</v>
      </c>
      <c r="C9065" t="s">
        <v>543</v>
      </c>
      <c r="D9065" t="s">
        <v>3928</v>
      </c>
      <c r="E9065" t="s">
        <v>3929</v>
      </c>
      <c r="F9065" t="s">
        <v>3931</v>
      </c>
      <c r="G9065" t="s">
        <v>3877</v>
      </c>
      <c r="H9065" t="s">
        <v>3922</v>
      </c>
      <c r="I9065">
        <v>1974</v>
      </c>
      <c r="J9065" s="41">
        <v>9.1999999999999998E-3</v>
      </c>
      <c r="K9065" s="42">
        <v>18.160799999999998</v>
      </c>
      <c r="L9065" s="43">
        <v>0.6499999999999998</v>
      </c>
      <c r="M9065" s="42">
        <v>11.804519999999995</v>
      </c>
      <c r="N9065">
        <v>6</v>
      </c>
      <c r="O9065" s="43">
        <v>410</v>
      </c>
      <c r="P9065" s="42">
        <v>72</v>
      </c>
      <c r="Q9065" s="42">
        <v>3</v>
      </c>
      <c r="R9065" s="42">
        <v>2</v>
      </c>
    </row>
    <row r="9066" spans="1:18" x14ac:dyDescent="0.3">
      <c r="A9066" t="s">
        <v>3924</v>
      </c>
      <c r="B9066" s="17">
        <v>45250</v>
      </c>
      <c r="C9066" t="s">
        <v>543</v>
      </c>
      <c r="D9066" t="s">
        <v>3928</v>
      </c>
      <c r="E9066" t="s">
        <v>3929</v>
      </c>
      <c r="F9066" t="s">
        <v>3931</v>
      </c>
      <c r="G9066" t="s">
        <v>3877</v>
      </c>
      <c r="H9066" t="s">
        <v>3922</v>
      </c>
      <c r="I9066">
        <v>2792</v>
      </c>
      <c r="J9066" s="41">
        <v>9.2999999999999992E-3</v>
      </c>
      <c r="K9066" s="42">
        <v>25.965599999999998</v>
      </c>
      <c r="L9066" s="43">
        <v>0.47999999999999982</v>
      </c>
      <c r="M9066" s="42">
        <v>12.463487999999995</v>
      </c>
      <c r="N9066">
        <v>6</v>
      </c>
      <c r="O9066" s="43">
        <v>350</v>
      </c>
      <c r="P9066" s="42">
        <v>48</v>
      </c>
      <c r="Q9066" s="42">
        <v>25.5</v>
      </c>
      <c r="R9066" s="42">
        <v>8</v>
      </c>
    </row>
    <row r="9067" spans="1:18" x14ac:dyDescent="0.3">
      <c r="A9067" t="s">
        <v>3924</v>
      </c>
      <c r="B9067" s="17">
        <v>45251</v>
      </c>
      <c r="C9067" t="s">
        <v>543</v>
      </c>
      <c r="D9067" t="s">
        <v>3928</v>
      </c>
      <c r="E9067" t="s">
        <v>3929</v>
      </c>
      <c r="F9067" t="s">
        <v>3931</v>
      </c>
      <c r="G9067" t="s">
        <v>3877</v>
      </c>
      <c r="H9067" t="s">
        <v>3922</v>
      </c>
      <c r="I9067">
        <v>1404</v>
      </c>
      <c r="J9067" s="41">
        <v>9.2999999999999992E-3</v>
      </c>
      <c r="K9067" s="42">
        <v>13.057199999999998</v>
      </c>
      <c r="L9067" s="43">
        <v>0.18000000000000005</v>
      </c>
      <c r="M9067" s="42">
        <v>2.3502960000000002</v>
      </c>
      <c r="N9067">
        <v>5</v>
      </c>
      <c r="O9067" s="43">
        <v>292</v>
      </c>
      <c r="P9067" s="42">
        <v>61.199999999999996</v>
      </c>
      <c r="Q9067" s="42">
        <v>19.5</v>
      </c>
      <c r="R9067" s="42">
        <v>3</v>
      </c>
    </row>
    <row r="9068" spans="1:18" x14ac:dyDescent="0.3">
      <c r="A9068" t="s">
        <v>3924</v>
      </c>
      <c r="B9068" s="17">
        <v>45252</v>
      </c>
      <c r="C9068" t="s">
        <v>543</v>
      </c>
      <c r="D9068" t="s">
        <v>3928</v>
      </c>
      <c r="E9068" t="s">
        <v>3929</v>
      </c>
      <c r="F9068" t="s">
        <v>3931</v>
      </c>
      <c r="G9068" t="s">
        <v>3877</v>
      </c>
      <c r="H9068" t="s">
        <v>3922</v>
      </c>
      <c r="I9068">
        <v>2136</v>
      </c>
      <c r="J9068" s="41">
        <v>8.6E-3</v>
      </c>
      <c r="K9068" s="42">
        <v>18.369599999999998</v>
      </c>
      <c r="L9068" s="43">
        <v>0.67999999999999983</v>
      </c>
      <c r="M9068" s="42">
        <v>12.491327999999996</v>
      </c>
      <c r="N9068">
        <v>2</v>
      </c>
      <c r="O9068" s="43">
        <v>148</v>
      </c>
      <c r="P9068" s="42">
        <v>58.8</v>
      </c>
      <c r="Q9068" s="42">
        <v>12</v>
      </c>
      <c r="R9068" s="42">
        <v>0</v>
      </c>
    </row>
    <row r="9069" spans="1:18" x14ac:dyDescent="0.3">
      <c r="A9069" t="s">
        <v>3924</v>
      </c>
      <c r="B9069" s="17">
        <v>45253</v>
      </c>
      <c r="C9069" t="s">
        <v>543</v>
      </c>
      <c r="D9069" t="s">
        <v>3928</v>
      </c>
      <c r="E9069" t="s">
        <v>3929</v>
      </c>
      <c r="F9069" t="s">
        <v>3931</v>
      </c>
      <c r="G9069" t="s">
        <v>3877</v>
      </c>
      <c r="H9069" t="s">
        <v>3922</v>
      </c>
      <c r="I9069">
        <v>1717</v>
      </c>
      <c r="J9069" s="41">
        <v>9.1000000000000004E-3</v>
      </c>
      <c r="K9069" s="42">
        <v>15.624700000000001</v>
      </c>
      <c r="L9069" s="43">
        <v>1.1099999999999999</v>
      </c>
      <c r="M9069" s="42">
        <v>17.343416999999999</v>
      </c>
      <c r="N9069">
        <v>1</v>
      </c>
      <c r="O9069" s="43">
        <v>127</v>
      </c>
      <c r="P9069" s="42">
        <v>62.4</v>
      </c>
      <c r="Q9069" s="42">
        <v>12</v>
      </c>
      <c r="R9069" s="42">
        <v>1</v>
      </c>
    </row>
    <row r="9070" spans="1:18" x14ac:dyDescent="0.3">
      <c r="A9070" t="s">
        <v>3924</v>
      </c>
      <c r="B9070" s="17">
        <v>45254</v>
      </c>
      <c r="C9070" t="s">
        <v>543</v>
      </c>
      <c r="D9070" t="s">
        <v>3928</v>
      </c>
      <c r="E9070" t="s">
        <v>3929</v>
      </c>
      <c r="F9070" t="s">
        <v>3931</v>
      </c>
      <c r="G9070" t="s">
        <v>3877</v>
      </c>
      <c r="H9070" t="s">
        <v>3922</v>
      </c>
      <c r="I9070">
        <v>2476</v>
      </c>
      <c r="J9070" s="41">
        <v>7.5000000000000006E-3</v>
      </c>
      <c r="K9070" s="42">
        <v>18.57</v>
      </c>
      <c r="L9070" s="43">
        <v>7.0000000000000034E-2</v>
      </c>
      <c r="M9070" s="42">
        <v>1.2999000000000007</v>
      </c>
      <c r="N9070">
        <v>5</v>
      </c>
      <c r="O9070" s="43">
        <v>457</v>
      </c>
      <c r="P9070" s="42">
        <v>68.399999999999991</v>
      </c>
      <c r="Q9070" s="42">
        <v>27</v>
      </c>
      <c r="R9070" s="42">
        <v>1</v>
      </c>
    </row>
    <row r="9071" spans="1:18" x14ac:dyDescent="0.3">
      <c r="A9071" t="s">
        <v>3924</v>
      </c>
      <c r="B9071" s="17">
        <v>45255</v>
      </c>
      <c r="C9071" t="s">
        <v>543</v>
      </c>
      <c r="D9071" t="s">
        <v>3928</v>
      </c>
      <c r="E9071" t="s">
        <v>3929</v>
      </c>
      <c r="F9071" t="s">
        <v>3931</v>
      </c>
      <c r="G9071" t="s">
        <v>3877</v>
      </c>
      <c r="H9071" t="s">
        <v>3922</v>
      </c>
      <c r="I9071">
        <v>1891</v>
      </c>
      <c r="J9071" s="41">
        <v>7.9000000000000025E-3</v>
      </c>
      <c r="K9071" s="42">
        <v>14.938900000000006</v>
      </c>
      <c r="L9071" s="43">
        <v>0.71999999999999975</v>
      </c>
      <c r="M9071" s="42">
        <v>10.756008</v>
      </c>
      <c r="N9071">
        <v>4</v>
      </c>
      <c r="O9071" s="43">
        <v>215</v>
      </c>
      <c r="P9071" s="42">
        <v>84</v>
      </c>
      <c r="Q9071" s="42">
        <v>13.5</v>
      </c>
      <c r="R9071" s="42">
        <v>4</v>
      </c>
    </row>
    <row r="9072" spans="1:18" x14ac:dyDescent="0.3">
      <c r="A9072" t="s">
        <v>3924</v>
      </c>
      <c r="B9072" s="17">
        <v>45256</v>
      </c>
      <c r="C9072" t="s">
        <v>543</v>
      </c>
      <c r="D9072" t="s">
        <v>3928</v>
      </c>
      <c r="E9072" t="s">
        <v>3929</v>
      </c>
      <c r="F9072" t="s">
        <v>3931</v>
      </c>
      <c r="G9072" t="s">
        <v>3877</v>
      </c>
      <c r="H9072" t="s">
        <v>3922</v>
      </c>
      <c r="I9072">
        <v>1973</v>
      </c>
      <c r="J9072" s="41">
        <v>1.0999999999999999E-2</v>
      </c>
      <c r="K9072" s="42">
        <v>21.702999999999999</v>
      </c>
      <c r="L9072" s="43">
        <v>0.44999999999999984</v>
      </c>
      <c r="M9072" s="42">
        <v>9.7663499999999956</v>
      </c>
      <c r="N9072">
        <v>4</v>
      </c>
      <c r="O9072" s="43">
        <v>393</v>
      </c>
      <c r="P9072" s="42">
        <v>79.2</v>
      </c>
      <c r="Q9072" s="42">
        <v>24</v>
      </c>
      <c r="R9072" s="42">
        <v>5</v>
      </c>
    </row>
    <row r="9073" spans="1:18" x14ac:dyDescent="0.3">
      <c r="A9073" t="s">
        <v>3924</v>
      </c>
      <c r="B9073" s="17">
        <v>45257</v>
      </c>
      <c r="C9073" t="s">
        <v>543</v>
      </c>
      <c r="D9073" t="s">
        <v>3928</v>
      </c>
      <c r="E9073" t="s">
        <v>3929</v>
      </c>
      <c r="F9073" t="s">
        <v>3931</v>
      </c>
      <c r="G9073" t="s">
        <v>3877</v>
      </c>
      <c r="H9073" t="s">
        <v>3922</v>
      </c>
      <c r="I9073">
        <v>2567</v>
      </c>
      <c r="J9073" s="41">
        <v>7.9000000000000008E-3</v>
      </c>
      <c r="K9073" s="42">
        <v>20.279300000000003</v>
      </c>
      <c r="L9073" s="43">
        <v>8.0000000000000057E-2</v>
      </c>
      <c r="M9073" s="42">
        <v>1.6223440000000013</v>
      </c>
      <c r="N9073">
        <v>6</v>
      </c>
      <c r="O9073" s="43">
        <v>324</v>
      </c>
      <c r="P9073" s="42">
        <v>55.199999999999996</v>
      </c>
      <c r="Q9073" s="42">
        <v>12</v>
      </c>
      <c r="R9073" s="42">
        <v>4</v>
      </c>
    </row>
    <row r="9074" spans="1:18" x14ac:dyDescent="0.3">
      <c r="A9074" t="s">
        <v>3924</v>
      </c>
      <c r="B9074" s="17">
        <v>45258</v>
      </c>
      <c r="C9074" t="s">
        <v>543</v>
      </c>
      <c r="D9074" t="s">
        <v>3928</v>
      </c>
      <c r="E9074" t="s">
        <v>3929</v>
      </c>
      <c r="F9074" t="s">
        <v>3931</v>
      </c>
      <c r="G9074" t="s">
        <v>3877</v>
      </c>
      <c r="H9074" t="s">
        <v>3922</v>
      </c>
      <c r="I9074">
        <v>2061</v>
      </c>
      <c r="J9074" s="41">
        <v>9.300000000000001E-3</v>
      </c>
      <c r="K9074" s="42">
        <v>19.167300000000001</v>
      </c>
      <c r="L9074" s="43">
        <v>1.1599999999999997</v>
      </c>
      <c r="M9074" s="42">
        <v>22.234067999999994</v>
      </c>
      <c r="N9074">
        <v>5</v>
      </c>
      <c r="O9074" s="43">
        <v>285</v>
      </c>
      <c r="P9074" s="42">
        <v>102</v>
      </c>
      <c r="Q9074" s="42">
        <v>13.5</v>
      </c>
      <c r="R9074" s="42">
        <v>2</v>
      </c>
    </row>
    <row r="9075" spans="1:18" x14ac:dyDescent="0.3">
      <c r="A9075" t="s">
        <v>3924</v>
      </c>
      <c r="B9075" s="17">
        <v>45259</v>
      </c>
      <c r="C9075" t="s">
        <v>543</v>
      </c>
      <c r="D9075" t="s">
        <v>3928</v>
      </c>
      <c r="E9075" t="s">
        <v>3929</v>
      </c>
      <c r="F9075" t="s">
        <v>3931</v>
      </c>
      <c r="G9075" t="s">
        <v>3877</v>
      </c>
      <c r="H9075" t="s">
        <v>3922</v>
      </c>
      <c r="I9075">
        <v>1273</v>
      </c>
      <c r="J9075" s="41">
        <v>8.100000000000003E-3</v>
      </c>
      <c r="K9075" s="42">
        <v>10.311300000000005</v>
      </c>
      <c r="L9075" s="43">
        <v>0.70999999999999974</v>
      </c>
      <c r="M9075" s="42">
        <v>7.3210230000000003</v>
      </c>
      <c r="N9075">
        <v>6</v>
      </c>
      <c r="O9075" s="43">
        <v>373</v>
      </c>
      <c r="P9075" s="42">
        <v>69.599999999999994</v>
      </c>
      <c r="Q9075" s="42">
        <v>21</v>
      </c>
      <c r="R9075" s="42">
        <v>1</v>
      </c>
    </row>
    <row r="9076" spans="1:18" x14ac:dyDescent="0.3">
      <c r="A9076" t="s">
        <v>3924</v>
      </c>
      <c r="B9076" s="17">
        <v>45260</v>
      </c>
      <c r="C9076" t="s">
        <v>543</v>
      </c>
      <c r="D9076" t="s">
        <v>3928</v>
      </c>
      <c r="E9076" t="s">
        <v>3929</v>
      </c>
      <c r="F9076" t="s">
        <v>3931</v>
      </c>
      <c r="G9076" t="s">
        <v>3877</v>
      </c>
      <c r="H9076" t="s">
        <v>3922</v>
      </c>
      <c r="I9076">
        <v>2721</v>
      </c>
      <c r="J9076" s="41">
        <v>1.0000000000000002E-2</v>
      </c>
      <c r="K9076" s="42">
        <v>27.210000000000004</v>
      </c>
      <c r="L9076" s="43">
        <v>0.29000000000000009</v>
      </c>
      <c r="M9076" s="42">
        <v>7.8909000000000038</v>
      </c>
      <c r="N9076">
        <v>3</v>
      </c>
      <c r="O9076" s="43">
        <v>213</v>
      </c>
      <c r="P9076" s="42">
        <v>33.6</v>
      </c>
      <c r="Q9076" s="42">
        <v>19.5</v>
      </c>
      <c r="R9076" s="42">
        <v>2</v>
      </c>
    </row>
    <row r="9077" spans="1:18" x14ac:dyDescent="0.3">
      <c r="A9077" t="s">
        <v>3916</v>
      </c>
      <c r="B9077" s="17">
        <v>44986</v>
      </c>
      <c r="C9077" t="s">
        <v>3917</v>
      </c>
      <c r="D9077" t="s">
        <v>3918</v>
      </c>
      <c r="E9077" t="s">
        <v>3919</v>
      </c>
      <c r="F9077" t="s">
        <v>3931</v>
      </c>
      <c r="G9077" t="s">
        <v>3877</v>
      </c>
      <c r="H9077" t="s">
        <v>3876</v>
      </c>
      <c r="I9077">
        <v>660</v>
      </c>
      <c r="J9077" s="41">
        <v>6.6E-3</v>
      </c>
      <c r="K9077" s="42">
        <v>4.3559999999999999</v>
      </c>
      <c r="L9077" s="43">
        <v>0.58999999999999975</v>
      </c>
      <c r="M9077" s="42">
        <v>2.5700399999999988</v>
      </c>
      <c r="N9077">
        <v>1</v>
      </c>
      <c r="O9077" s="43">
        <v>72</v>
      </c>
      <c r="P9077" s="42">
        <v>20.399999999999999</v>
      </c>
      <c r="Q9077" s="42">
        <v>13.5</v>
      </c>
      <c r="R9077" s="42">
        <v>1</v>
      </c>
    </row>
    <row r="9078" spans="1:18" x14ac:dyDescent="0.3">
      <c r="A9078" t="s">
        <v>3916</v>
      </c>
      <c r="B9078" s="17">
        <v>44987</v>
      </c>
      <c r="C9078" t="s">
        <v>3917</v>
      </c>
      <c r="D9078" t="s">
        <v>3918</v>
      </c>
      <c r="E9078" t="s">
        <v>3919</v>
      </c>
      <c r="F9078" t="s">
        <v>3931</v>
      </c>
      <c r="G9078" t="s">
        <v>3877</v>
      </c>
      <c r="H9078" t="s">
        <v>3876</v>
      </c>
      <c r="I9078">
        <v>1454.8000000000002</v>
      </c>
      <c r="J9078" s="41">
        <v>5.8000000000000005E-3</v>
      </c>
      <c r="K9078" s="42">
        <v>8.4378400000000013</v>
      </c>
      <c r="L9078" s="43">
        <v>0.5199999999999998</v>
      </c>
      <c r="M9078" s="42">
        <v>4.3876767999999986</v>
      </c>
      <c r="N9078">
        <v>4</v>
      </c>
      <c r="O9078" s="43">
        <v>220</v>
      </c>
      <c r="P9078" s="42">
        <v>33.6</v>
      </c>
      <c r="Q9078" s="42">
        <v>1.5</v>
      </c>
      <c r="R9078" s="42">
        <v>4</v>
      </c>
    </row>
    <row r="9079" spans="1:18" x14ac:dyDescent="0.3">
      <c r="A9079" t="s">
        <v>3916</v>
      </c>
      <c r="B9079" s="17">
        <v>44988</v>
      </c>
      <c r="C9079" t="s">
        <v>3917</v>
      </c>
      <c r="D9079" t="s">
        <v>3918</v>
      </c>
      <c r="E9079" t="s">
        <v>3919</v>
      </c>
      <c r="F9079" t="s">
        <v>3931</v>
      </c>
      <c r="G9079" t="s">
        <v>3877</v>
      </c>
      <c r="H9079" t="s">
        <v>3876</v>
      </c>
      <c r="I9079">
        <v>893.2</v>
      </c>
      <c r="J9079" s="41">
        <v>2.1000000000000003E-3</v>
      </c>
      <c r="K9079" s="42">
        <v>1.8757200000000003</v>
      </c>
      <c r="L9079" s="43">
        <v>0.79999999999999971</v>
      </c>
      <c r="M9079" s="42">
        <v>1.5005759999999997</v>
      </c>
      <c r="N9079">
        <v>5</v>
      </c>
      <c r="O9079" s="43">
        <v>325</v>
      </c>
      <c r="P9079" s="42">
        <v>62.4</v>
      </c>
      <c r="Q9079" s="42">
        <v>7.5</v>
      </c>
      <c r="R9079" s="42">
        <v>7</v>
      </c>
    </row>
    <row r="9080" spans="1:18" x14ac:dyDescent="0.3">
      <c r="A9080" t="s">
        <v>3916</v>
      </c>
      <c r="B9080" s="17">
        <v>44989</v>
      </c>
      <c r="C9080" t="s">
        <v>3917</v>
      </c>
      <c r="D9080" t="s">
        <v>3918</v>
      </c>
      <c r="E9080" t="s">
        <v>3919</v>
      </c>
      <c r="F9080" t="s">
        <v>3931</v>
      </c>
      <c r="G9080" t="s">
        <v>3877</v>
      </c>
      <c r="H9080" t="s">
        <v>3876</v>
      </c>
      <c r="I9080">
        <v>1017.6000000000001</v>
      </c>
      <c r="J9080" s="41">
        <v>4.7000000000000002E-3</v>
      </c>
      <c r="K9080" s="42">
        <v>4.7827200000000012</v>
      </c>
      <c r="L9080" s="43">
        <v>1.0000000000000023E-2</v>
      </c>
      <c r="M9080" s="42">
        <v>4.7827200000000118E-2</v>
      </c>
      <c r="N9080">
        <v>6</v>
      </c>
      <c r="O9080" s="43">
        <v>276</v>
      </c>
      <c r="P9080" s="42">
        <v>44.4</v>
      </c>
      <c r="Q9080" s="42">
        <v>7.5</v>
      </c>
      <c r="R9080" s="42">
        <v>2</v>
      </c>
    </row>
    <row r="9081" spans="1:18" x14ac:dyDescent="0.3">
      <c r="A9081" t="s">
        <v>3916</v>
      </c>
      <c r="B9081" s="17">
        <v>44990</v>
      </c>
      <c r="C9081" t="s">
        <v>3917</v>
      </c>
      <c r="D9081" t="s">
        <v>3918</v>
      </c>
      <c r="E9081" t="s">
        <v>3919</v>
      </c>
      <c r="F9081" t="s">
        <v>3931</v>
      </c>
      <c r="G9081" t="s">
        <v>3877</v>
      </c>
      <c r="H9081" t="s">
        <v>3876</v>
      </c>
      <c r="I9081">
        <v>1281.6000000000001</v>
      </c>
      <c r="J9081" s="41">
        <v>5.6999999999999993E-3</v>
      </c>
      <c r="K9081" s="42">
        <v>7.3051199999999996</v>
      </c>
      <c r="L9081" s="43">
        <v>0.05</v>
      </c>
      <c r="M9081" s="42">
        <v>0.36525600000000003</v>
      </c>
      <c r="N9081">
        <v>4</v>
      </c>
      <c r="O9081" s="43">
        <v>308</v>
      </c>
      <c r="P9081" s="42">
        <v>66</v>
      </c>
      <c r="Q9081" s="42">
        <v>1.5</v>
      </c>
      <c r="R9081" s="42">
        <v>2</v>
      </c>
    </row>
    <row r="9082" spans="1:18" x14ac:dyDescent="0.3">
      <c r="A9082" t="s">
        <v>3916</v>
      </c>
      <c r="B9082" s="17">
        <v>44991</v>
      </c>
      <c r="C9082" t="s">
        <v>3917</v>
      </c>
      <c r="D9082" t="s">
        <v>3918</v>
      </c>
      <c r="E9082" t="s">
        <v>3919</v>
      </c>
      <c r="F9082" t="s">
        <v>3931</v>
      </c>
      <c r="G9082" t="s">
        <v>3877</v>
      </c>
      <c r="H9082" t="s">
        <v>3876</v>
      </c>
      <c r="I9082">
        <v>1568</v>
      </c>
      <c r="J9082" s="41">
        <v>9.1999999999999998E-3</v>
      </c>
      <c r="K9082" s="42">
        <v>14.425599999999999</v>
      </c>
      <c r="L9082" s="43">
        <v>1.0299999999999998</v>
      </c>
      <c r="M9082" s="42">
        <v>14.858367999999997</v>
      </c>
      <c r="N9082">
        <v>2</v>
      </c>
      <c r="O9082" s="43">
        <v>82</v>
      </c>
      <c r="P9082" s="42">
        <v>66</v>
      </c>
      <c r="Q9082" s="42">
        <v>9</v>
      </c>
      <c r="R9082" s="42">
        <v>1</v>
      </c>
    </row>
    <row r="9083" spans="1:18" x14ac:dyDescent="0.3">
      <c r="A9083" t="s">
        <v>3916</v>
      </c>
      <c r="B9083" s="17">
        <v>44992</v>
      </c>
      <c r="C9083" t="s">
        <v>3917</v>
      </c>
      <c r="D9083" t="s">
        <v>3918</v>
      </c>
      <c r="E9083" t="s">
        <v>3919</v>
      </c>
      <c r="F9083" t="s">
        <v>3931</v>
      </c>
      <c r="G9083" t="s">
        <v>3877</v>
      </c>
      <c r="H9083" t="s">
        <v>3876</v>
      </c>
      <c r="I9083">
        <v>1185.8000000000002</v>
      </c>
      <c r="J9083" s="41">
        <v>4.4000000000000003E-3</v>
      </c>
      <c r="K9083" s="42">
        <v>5.2175200000000013</v>
      </c>
      <c r="L9083" s="43">
        <v>0.80999999999999972</v>
      </c>
      <c r="M9083" s="42">
        <v>4.2261911999999997</v>
      </c>
      <c r="N9083">
        <v>5</v>
      </c>
      <c r="O9083" s="43">
        <v>310</v>
      </c>
      <c r="P9083" s="42">
        <v>40.799999999999997</v>
      </c>
      <c r="Q9083" s="42">
        <v>6</v>
      </c>
      <c r="R9083" s="42">
        <v>2</v>
      </c>
    </row>
    <row r="9084" spans="1:18" x14ac:dyDescent="0.3">
      <c r="A9084" t="s">
        <v>3916</v>
      </c>
      <c r="B9084" s="17">
        <v>44993</v>
      </c>
      <c r="C9084" t="s">
        <v>3917</v>
      </c>
      <c r="D9084" t="s">
        <v>3918</v>
      </c>
      <c r="E9084" t="s">
        <v>3919</v>
      </c>
      <c r="F9084" t="s">
        <v>3931</v>
      </c>
      <c r="G9084" t="s">
        <v>3877</v>
      </c>
      <c r="H9084" t="s">
        <v>3876</v>
      </c>
      <c r="I9084">
        <v>1106.8000000000002</v>
      </c>
      <c r="J9084" s="41">
        <v>2.0999999999999994E-3</v>
      </c>
      <c r="K9084" s="42">
        <v>2.3242799999999999</v>
      </c>
      <c r="L9084" s="43">
        <v>8.0000000000000043E-2</v>
      </c>
      <c r="M9084" s="42">
        <v>0.18594240000000009</v>
      </c>
      <c r="N9084">
        <v>1</v>
      </c>
      <c r="O9084" s="43">
        <v>42</v>
      </c>
      <c r="P9084" s="42">
        <v>42</v>
      </c>
      <c r="Q9084" s="42">
        <v>13.5</v>
      </c>
      <c r="R9084" s="42">
        <v>3</v>
      </c>
    </row>
    <row r="9085" spans="1:18" x14ac:dyDescent="0.3">
      <c r="A9085" t="s">
        <v>3916</v>
      </c>
      <c r="B9085" s="17">
        <v>44994</v>
      </c>
      <c r="C9085" t="s">
        <v>3917</v>
      </c>
      <c r="D9085" t="s">
        <v>3918</v>
      </c>
      <c r="E9085" t="s">
        <v>3919</v>
      </c>
      <c r="F9085" t="s">
        <v>3931</v>
      </c>
      <c r="G9085" t="s">
        <v>3877</v>
      </c>
      <c r="H9085" t="s">
        <v>3876</v>
      </c>
      <c r="I9085">
        <v>1062</v>
      </c>
      <c r="J9085" s="41">
        <v>7.1999999999999998E-3</v>
      </c>
      <c r="K9085" s="42">
        <v>7.6463999999999999</v>
      </c>
      <c r="L9085" s="43">
        <v>6.0000000000000081E-2</v>
      </c>
      <c r="M9085" s="42">
        <v>0.45878400000000064</v>
      </c>
      <c r="N9085">
        <v>2</v>
      </c>
      <c r="O9085" s="43">
        <v>134</v>
      </c>
      <c r="P9085" s="42">
        <v>2.4</v>
      </c>
      <c r="Q9085" s="42">
        <v>3</v>
      </c>
      <c r="R9085" s="42">
        <v>1</v>
      </c>
    </row>
    <row r="9086" spans="1:18" x14ac:dyDescent="0.3">
      <c r="A9086" t="s">
        <v>3916</v>
      </c>
      <c r="B9086" s="17">
        <v>44995</v>
      </c>
      <c r="C9086" t="s">
        <v>3917</v>
      </c>
      <c r="D9086" t="s">
        <v>3918</v>
      </c>
      <c r="E9086" t="s">
        <v>3919</v>
      </c>
      <c r="F9086" t="s">
        <v>3931</v>
      </c>
      <c r="G9086" t="s">
        <v>3877</v>
      </c>
      <c r="H9086" t="s">
        <v>3876</v>
      </c>
      <c r="I9086">
        <v>1464.4</v>
      </c>
      <c r="J9086" s="41">
        <v>5.5000000000000005E-3</v>
      </c>
      <c r="K9086" s="42">
        <v>8.0542000000000016</v>
      </c>
      <c r="L9086" s="43">
        <v>0.8999999999999998</v>
      </c>
      <c r="M9086" s="42">
        <v>7.24878</v>
      </c>
      <c r="N9086">
        <v>1</v>
      </c>
      <c r="O9086" s="43">
        <v>59</v>
      </c>
      <c r="P9086" s="42">
        <v>55.199999999999996</v>
      </c>
      <c r="Q9086" s="42">
        <v>1.5</v>
      </c>
      <c r="R9086" s="42">
        <v>1</v>
      </c>
    </row>
    <row r="9087" spans="1:18" x14ac:dyDescent="0.3">
      <c r="A9087" t="s">
        <v>3916</v>
      </c>
      <c r="B9087" s="17">
        <v>44996</v>
      </c>
      <c r="C9087" t="s">
        <v>3917</v>
      </c>
      <c r="D9087" t="s">
        <v>3918</v>
      </c>
      <c r="E9087" t="s">
        <v>3919</v>
      </c>
      <c r="F9087" t="s">
        <v>3931</v>
      </c>
      <c r="G9087" t="s">
        <v>3877</v>
      </c>
      <c r="H9087" t="s">
        <v>3876</v>
      </c>
      <c r="I9087">
        <v>1476</v>
      </c>
      <c r="J9087" s="41">
        <v>5.8999999999999999E-3</v>
      </c>
      <c r="K9087" s="42">
        <v>8.7083999999999993</v>
      </c>
      <c r="L9087" s="43">
        <v>1.1499999999999997</v>
      </c>
      <c r="M9087" s="42">
        <v>10.014659999999996</v>
      </c>
      <c r="N9087">
        <v>2</v>
      </c>
      <c r="O9087" s="43">
        <v>104</v>
      </c>
      <c r="P9087" s="42">
        <v>32.4</v>
      </c>
      <c r="Q9087" s="42">
        <v>4.5</v>
      </c>
      <c r="R9087" s="42">
        <v>1</v>
      </c>
    </row>
    <row r="9088" spans="1:18" x14ac:dyDescent="0.3">
      <c r="A9088" t="s">
        <v>3916</v>
      </c>
      <c r="B9088" s="17">
        <v>44997</v>
      </c>
      <c r="C9088" t="s">
        <v>3917</v>
      </c>
      <c r="D9088" t="s">
        <v>3918</v>
      </c>
      <c r="E9088" t="s">
        <v>3919</v>
      </c>
      <c r="F9088" t="s">
        <v>3931</v>
      </c>
      <c r="G9088" t="s">
        <v>3877</v>
      </c>
      <c r="H9088" t="s">
        <v>3876</v>
      </c>
      <c r="I9088">
        <v>1500.4</v>
      </c>
      <c r="J9088" s="41">
        <v>5.1000000000000004E-3</v>
      </c>
      <c r="K9088" s="42">
        <v>7.6520400000000013</v>
      </c>
      <c r="L9088" s="43">
        <v>0.09</v>
      </c>
      <c r="M9088" s="42">
        <v>0.68868360000000006</v>
      </c>
      <c r="N9088">
        <v>2</v>
      </c>
      <c r="O9088" s="43">
        <v>96</v>
      </c>
      <c r="P9088" s="42">
        <v>48</v>
      </c>
      <c r="Q9088" s="42">
        <v>15</v>
      </c>
      <c r="R9088" s="42">
        <v>2</v>
      </c>
    </row>
    <row r="9089" spans="1:18" x14ac:dyDescent="0.3">
      <c r="A9089" t="s">
        <v>3916</v>
      </c>
      <c r="B9089" s="17">
        <v>44998</v>
      </c>
      <c r="C9089" t="s">
        <v>3917</v>
      </c>
      <c r="D9089" t="s">
        <v>3918</v>
      </c>
      <c r="E9089" t="s">
        <v>3919</v>
      </c>
      <c r="F9089" t="s">
        <v>3931</v>
      </c>
      <c r="G9089" t="s">
        <v>3877</v>
      </c>
      <c r="H9089" t="s">
        <v>3876</v>
      </c>
      <c r="I9089">
        <v>1372</v>
      </c>
      <c r="J9089" s="41">
        <v>2.0999999999999994E-3</v>
      </c>
      <c r="K9089" s="42">
        <v>2.8811999999999993</v>
      </c>
      <c r="L9089" s="43">
        <v>0.37999999999999984</v>
      </c>
      <c r="M9089" s="42">
        <v>1.0948559999999992</v>
      </c>
      <c r="N9089">
        <v>2</v>
      </c>
      <c r="O9089" s="43">
        <v>92</v>
      </c>
      <c r="P9089" s="42">
        <v>9.6</v>
      </c>
      <c r="Q9089" s="42">
        <v>10.5</v>
      </c>
      <c r="R9089" s="42">
        <v>5</v>
      </c>
    </row>
    <row r="9090" spans="1:18" x14ac:dyDescent="0.3">
      <c r="A9090" t="s">
        <v>3916</v>
      </c>
      <c r="B9090" s="17">
        <v>44999</v>
      </c>
      <c r="C9090" t="s">
        <v>3917</v>
      </c>
      <c r="D9090" t="s">
        <v>3918</v>
      </c>
      <c r="E9090" t="s">
        <v>3919</v>
      </c>
      <c r="F9090" t="s">
        <v>3931</v>
      </c>
      <c r="G9090" t="s">
        <v>3877</v>
      </c>
      <c r="H9090" t="s">
        <v>3876</v>
      </c>
      <c r="I9090">
        <v>1006.6000000000001</v>
      </c>
      <c r="J9090" s="41">
        <v>9.1000000000000004E-3</v>
      </c>
      <c r="K9090" s="42">
        <v>9.1600600000000014</v>
      </c>
      <c r="L9090" s="43">
        <v>0.81999999999999962</v>
      </c>
      <c r="M9090" s="42">
        <v>7.5112491999999973</v>
      </c>
      <c r="N9090">
        <v>3</v>
      </c>
      <c r="O9090" s="43">
        <v>183</v>
      </c>
      <c r="P9090" s="42">
        <v>64.8</v>
      </c>
      <c r="Q9090" s="42">
        <v>12</v>
      </c>
      <c r="R9090" s="42">
        <v>5</v>
      </c>
    </row>
    <row r="9091" spans="1:18" x14ac:dyDescent="0.3">
      <c r="A9091" t="s">
        <v>3916</v>
      </c>
      <c r="B9091" s="17">
        <v>45000</v>
      </c>
      <c r="C9091" t="s">
        <v>3917</v>
      </c>
      <c r="D9091" t="s">
        <v>3918</v>
      </c>
      <c r="E9091" t="s">
        <v>3919</v>
      </c>
      <c r="F9091" t="s">
        <v>3931</v>
      </c>
      <c r="G9091" t="s">
        <v>3877</v>
      </c>
      <c r="H9091" t="s">
        <v>3876</v>
      </c>
      <c r="I9091">
        <v>843.80000000000018</v>
      </c>
      <c r="J9091" s="41">
        <v>4.7999999999999987E-3</v>
      </c>
      <c r="K9091" s="42">
        <v>4.0502399999999996</v>
      </c>
      <c r="L9091" s="43">
        <v>2.9999999999999898E-2</v>
      </c>
      <c r="M9091" s="42">
        <v>0.12150719999999958</v>
      </c>
      <c r="N9091">
        <v>1</v>
      </c>
      <c r="O9091" s="43">
        <v>71</v>
      </c>
      <c r="P9091" s="42">
        <v>52.8</v>
      </c>
      <c r="Q9091" s="42">
        <v>4.5</v>
      </c>
      <c r="R9091" s="42">
        <v>6</v>
      </c>
    </row>
    <row r="9092" spans="1:18" x14ac:dyDescent="0.3">
      <c r="A9092" t="s">
        <v>3916</v>
      </c>
      <c r="B9092" s="17">
        <v>45001</v>
      </c>
      <c r="C9092" t="s">
        <v>3917</v>
      </c>
      <c r="D9092" t="s">
        <v>3918</v>
      </c>
      <c r="E9092" t="s">
        <v>3919</v>
      </c>
      <c r="F9092" t="s">
        <v>3931</v>
      </c>
      <c r="G9092" t="s">
        <v>3877</v>
      </c>
      <c r="H9092" t="s">
        <v>3876</v>
      </c>
      <c r="I9092">
        <v>1003.6000000000001</v>
      </c>
      <c r="J9092" s="41">
        <v>3.1999999999999989E-3</v>
      </c>
      <c r="K9092" s="42">
        <v>3.2115199999999993</v>
      </c>
      <c r="L9092" s="43">
        <v>0.17000000000000007</v>
      </c>
      <c r="M9092" s="42">
        <v>0.54595840000000007</v>
      </c>
      <c r="N9092">
        <v>3</v>
      </c>
      <c r="O9092" s="43">
        <v>162</v>
      </c>
      <c r="P9092" s="42">
        <v>33.6</v>
      </c>
      <c r="Q9092" s="42">
        <v>6</v>
      </c>
      <c r="R9092" s="42">
        <v>2</v>
      </c>
    </row>
    <row r="9093" spans="1:18" x14ac:dyDescent="0.3">
      <c r="A9093" t="s">
        <v>3916</v>
      </c>
      <c r="B9093" s="17">
        <v>45002</v>
      </c>
      <c r="C9093" t="s">
        <v>3917</v>
      </c>
      <c r="D9093" t="s">
        <v>3918</v>
      </c>
      <c r="E9093" t="s">
        <v>3919</v>
      </c>
      <c r="F9093" t="s">
        <v>3931</v>
      </c>
      <c r="G9093" t="s">
        <v>3877</v>
      </c>
      <c r="H9093" t="s">
        <v>3876</v>
      </c>
      <c r="I9093">
        <v>711.40000000000009</v>
      </c>
      <c r="J9093" s="41">
        <v>9.5000000000000015E-3</v>
      </c>
      <c r="K9093" s="42">
        <v>6.758300000000002</v>
      </c>
      <c r="L9093" s="43">
        <v>0.22000000000000008</v>
      </c>
      <c r="M9093" s="42">
        <v>1.4868260000000011</v>
      </c>
      <c r="N9093">
        <v>1</v>
      </c>
      <c r="O9093" s="43">
        <v>30</v>
      </c>
      <c r="P9093" s="42">
        <v>26.4</v>
      </c>
      <c r="Q9093" s="42">
        <v>6</v>
      </c>
      <c r="R9093" s="42">
        <v>5</v>
      </c>
    </row>
    <row r="9094" spans="1:18" x14ac:dyDescent="0.3">
      <c r="A9094" t="s">
        <v>3916</v>
      </c>
      <c r="B9094" s="17">
        <v>45003</v>
      </c>
      <c r="C9094" t="s">
        <v>3917</v>
      </c>
      <c r="D9094" t="s">
        <v>3918</v>
      </c>
      <c r="E9094" t="s">
        <v>3919</v>
      </c>
      <c r="F9094" t="s">
        <v>3931</v>
      </c>
      <c r="G9094" t="s">
        <v>3877</v>
      </c>
      <c r="H9094" t="s">
        <v>3876</v>
      </c>
      <c r="I9094">
        <v>1773.6</v>
      </c>
      <c r="J9094" s="41">
        <v>8.7999999999999988E-3</v>
      </c>
      <c r="K9094" s="42">
        <v>15.607679999999997</v>
      </c>
      <c r="L9094" s="43">
        <v>0.50999999999999979</v>
      </c>
      <c r="M9094" s="42">
        <v>7.9599167999999949</v>
      </c>
      <c r="N9094">
        <v>4</v>
      </c>
      <c r="O9094" s="43">
        <v>232</v>
      </c>
      <c r="P9094" s="42">
        <v>18</v>
      </c>
      <c r="Q9094" s="42">
        <v>3</v>
      </c>
      <c r="R9094" s="42">
        <v>0</v>
      </c>
    </row>
    <row r="9095" spans="1:18" x14ac:dyDescent="0.3">
      <c r="A9095" t="s">
        <v>3916</v>
      </c>
      <c r="B9095" s="17">
        <v>45004</v>
      </c>
      <c r="C9095" t="s">
        <v>3917</v>
      </c>
      <c r="D9095" t="s">
        <v>3918</v>
      </c>
      <c r="E9095" t="s">
        <v>3919</v>
      </c>
      <c r="F9095" t="s">
        <v>3931</v>
      </c>
      <c r="G9095" t="s">
        <v>3877</v>
      </c>
      <c r="H9095" t="s">
        <v>3876</v>
      </c>
      <c r="I9095">
        <v>1566.6000000000001</v>
      </c>
      <c r="J9095" s="41">
        <v>3.0000000000000001E-3</v>
      </c>
      <c r="K9095" s="42">
        <v>4.6998000000000006</v>
      </c>
      <c r="L9095" s="43">
        <v>3.0000000000000054E-2</v>
      </c>
      <c r="M9095" s="42">
        <v>0.14099400000000029</v>
      </c>
      <c r="N9095">
        <v>3</v>
      </c>
      <c r="O9095" s="43">
        <v>120</v>
      </c>
      <c r="P9095" s="42">
        <v>24</v>
      </c>
      <c r="Q9095" s="42">
        <v>0</v>
      </c>
      <c r="R9095" s="42">
        <v>3</v>
      </c>
    </row>
    <row r="9096" spans="1:18" x14ac:dyDescent="0.3">
      <c r="A9096" t="s">
        <v>3916</v>
      </c>
      <c r="B9096" s="17">
        <v>45005</v>
      </c>
      <c r="C9096" t="s">
        <v>3917</v>
      </c>
      <c r="D9096" t="s">
        <v>3918</v>
      </c>
      <c r="E9096" t="s">
        <v>3919</v>
      </c>
      <c r="F9096" t="s">
        <v>3931</v>
      </c>
      <c r="G9096" t="s">
        <v>3877</v>
      </c>
      <c r="H9096" t="s">
        <v>3876</v>
      </c>
      <c r="I9096">
        <v>1021.4000000000001</v>
      </c>
      <c r="J9096" s="41">
        <v>8.4999999999999971E-3</v>
      </c>
      <c r="K9096" s="42">
        <v>8.6818999999999971</v>
      </c>
      <c r="L9096" s="43">
        <v>0.31999999999999995</v>
      </c>
      <c r="M9096" s="42">
        <v>2.7782079999999985</v>
      </c>
      <c r="N9096">
        <v>4</v>
      </c>
      <c r="O9096" s="43">
        <v>156</v>
      </c>
      <c r="P9096" s="42">
        <v>70.8</v>
      </c>
      <c r="Q9096" s="42">
        <v>3</v>
      </c>
      <c r="R9096" s="42">
        <v>5</v>
      </c>
    </row>
    <row r="9097" spans="1:18" x14ac:dyDescent="0.3">
      <c r="A9097" t="s">
        <v>3916</v>
      </c>
      <c r="B9097" s="17">
        <v>45006</v>
      </c>
      <c r="C9097" t="s">
        <v>3917</v>
      </c>
      <c r="D9097" t="s">
        <v>3918</v>
      </c>
      <c r="E9097" t="s">
        <v>3919</v>
      </c>
      <c r="F9097" t="s">
        <v>3931</v>
      </c>
      <c r="G9097" t="s">
        <v>3877</v>
      </c>
      <c r="H9097" t="s">
        <v>3876</v>
      </c>
      <c r="I9097">
        <v>566.80000000000018</v>
      </c>
      <c r="J9097" s="41">
        <v>6.899999999999999E-3</v>
      </c>
      <c r="K9097" s="42">
        <v>3.9109200000000008</v>
      </c>
      <c r="L9097" s="43">
        <v>0.75999999999999979</v>
      </c>
      <c r="M9097" s="42">
        <v>2.9722991999999997</v>
      </c>
      <c r="N9097">
        <v>1</v>
      </c>
      <c r="O9097" s="43">
        <v>43</v>
      </c>
      <c r="P9097" s="42">
        <v>45.6</v>
      </c>
      <c r="Q9097" s="42">
        <v>10.5</v>
      </c>
      <c r="R9097" s="42">
        <v>3</v>
      </c>
    </row>
    <row r="9098" spans="1:18" x14ac:dyDescent="0.3">
      <c r="A9098" t="s">
        <v>3916</v>
      </c>
      <c r="B9098" s="17">
        <v>45007</v>
      </c>
      <c r="C9098" t="s">
        <v>3917</v>
      </c>
      <c r="D9098" t="s">
        <v>3918</v>
      </c>
      <c r="E9098" t="s">
        <v>3919</v>
      </c>
      <c r="F9098" t="s">
        <v>3931</v>
      </c>
      <c r="G9098" t="s">
        <v>3877</v>
      </c>
      <c r="H9098" t="s">
        <v>3876</v>
      </c>
      <c r="I9098">
        <v>1113.4000000000001</v>
      </c>
      <c r="J9098" s="41">
        <v>5.1000000000000012E-3</v>
      </c>
      <c r="K9098" s="42">
        <v>5.6783400000000022</v>
      </c>
      <c r="L9098" s="43">
        <v>0.74999999999999989</v>
      </c>
      <c r="M9098" s="42">
        <v>4.2587550000000007</v>
      </c>
      <c r="N9098">
        <v>1</v>
      </c>
      <c r="O9098" s="43">
        <v>63</v>
      </c>
      <c r="P9098" s="42">
        <v>28.799999999999997</v>
      </c>
      <c r="Q9098" s="42">
        <v>3</v>
      </c>
      <c r="R9098" s="42">
        <v>1</v>
      </c>
    </row>
    <row r="9099" spans="1:18" x14ac:dyDescent="0.3">
      <c r="A9099" t="s">
        <v>3916</v>
      </c>
      <c r="B9099" s="17">
        <v>45008</v>
      </c>
      <c r="C9099" t="s">
        <v>3917</v>
      </c>
      <c r="D9099" t="s">
        <v>3918</v>
      </c>
      <c r="E9099" t="s">
        <v>3919</v>
      </c>
      <c r="F9099" t="s">
        <v>3931</v>
      </c>
      <c r="G9099" t="s">
        <v>3877</v>
      </c>
      <c r="H9099" t="s">
        <v>3876</v>
      </c>
      <c r="I9099">
        <v>1737.2000000000003</v>
      </c>
      <c r="J9099" s="41">
        <v>6.4000000000000003E-3</v>
      </c>
      <c r="K9099" s="42">
        <v>11.118080000000003</v>
      </c>
      <c r="L9099" s="43">
        <v>5.9999999999999901E-2</v>
      </c>
      <c r="M9099" s="42">
        <v>0.66708479999999903</v>
      </c>
      <c r="N9099">
        <v>4</v>
      </c>
      <c r="O9099" s="43">
        <v>240</v>
      </c>
      <c r="P9099" s="42">
        <v>6</v>
      </c>
      <c r="Q9099" s="42">
        <v>1.5</v>
      </c>
      <c r="R9099" s="42">
        <v>1</v>
      </c>
    </row>
    <row r="9100" spans="1:18" x14ac:dyDescent="0.3">
      <c r="A9100" t="s">
        <v>3916</v>
      </c>
      <c r="B9100" s="17">
        <v>45009</v>
      </c>
      <c r="C9100" t="s">
        <v>3917</v>
      </c>
      <c r="D9100" t="s">
        <v>3918</v>
      </c>
      <c r="E9100" t="s">
        <v>3919</v>
      </c>
      <c r="F9100" t="s">
        <v>3931</v>
      </c>
      <c r="G9100" t="s">
        <v>3877</v>
      </c>
      <c r="H9100" t="s">
        <v>3876</v>
      </c>
      <c r="I9100">
        <v>887.40000000000009</v>
      </c>
      <c r="J9100" s="41">
        <v>6.3E-3</v>
      </c>
      <c r="K9100" s="42">
        <v>5.5906200000000004</v>
      </c>
      <c r="L9100" s="43">
        <v>0.93999999999999972</v>
      </c>
      <c r="M9100" s="42">
        <v>5.2551827999999992</v>
      </c>
      <c r="N9100">
        <v>6</v>
      </c>
      <c r="O9100" s="43">
        <v>372</v>
      </c>
      <c r="P9100" s="42">
        <v>64.8</v>
      </c>
      <c r="Q9100" s="42">
        <v>4.5</v>
      </c>
      <c r="R9100" s="42">
        <v>5</v>
      </c>
    </row>
    <row r="9101" spans="1:18" x14ac:dyDescent="0.3">
      <c r="A9101" t="s">
        <v>3916</v>
      </c>
      <c r="B9101" s="17">
        <v>45010</v>
      </c>
      <c r="C9101" t="s">
        <v>3917</v>
      </c>
      <c r="D9101" t="s">
        <v>3918</v>
      </c>
      <c r="E9101" t="s">
        <v>3919</v>
      </c>
      <c r="F9101" t="s">
        <v>3931</v>
      </c>
      <c r="G9101" t="s">
        <v>3877</v>
      </c>
      <c r="H9101" t="s">
        <v>3876</v>
      </c>
      <c r="I9101">
        <v>1044.2</v>
      </c>
      <c r="J9101" s="41">
        <v>3.4000000000000002E-3</v>
      </c>
      <c r="K9101" s="42">
        <v>3.5502800000000003</v>
      </c>
      <c r="L9101" s="43">
        <v>0.10000000000000006</v>
      </c>
      <c r="M9101" s="42">
        <v>0.35502800000000023</v>
      </c>
      <c r="N9101">
        <v>6</v>
      </c>
      <c r="O9101" s="43">
        <v>276</v>
      </c>
      <c r="P9101" s="42">
        <v>32.4</v>
      </c>
      <c r="Q9101" s="42">
        <v>4.5</v>
      </c>
      <c r="R9101" s="42">
        <v>5</v>
      </c>
    </row>
    <row r="9102" spans="1:18" x14ac:dyDescent="0.3">
      <c r="A9102" t="s">
        <v>3916</v>
      </c>
      <c r="B9102" s="17">
        <v>45011</v>
      </c>
      <c r="C9102" t="s">
        <v>3917</v>
      </c>
      <c r="D9102" t="s">
        <v>3918</v>
      </c>
      <c r="E9102" t="s">
        <v>3919</v>
      </c>
      <c r="F9102" t="s">
        <v>3931</v>
      </c>
      <c r="G9102" t="s">
        <v>3877</v>
      </c>
      <c r="H9102" t="s">
        <v>3876</v>
      </c>
      <c r="I9102">
        <v>1504</v>
      </c>
      <c r="J9102" s="41">
        <v>4.0000000000000001E-3</v>
      </c>
      <c r="K9102" s="42">
        <v>6.016</v>
      </c>
      <c r="L9102" s="43">
        <v>0.33999999999999986</v>
      </c>
      <c r="M9102" s="42">
        <v>2.0454399999999993</v>
      </c>
      <c r="N9102">
        <v>4</v>
      </c>
      <c r="O9102" s="43">
        <v>168</v>
      </c>
      <c r="P9102" s="42">
        <v>34.799999999999997</v>
      </c>
      <c r="Q9102" s="42">
        <v>3</v>
      </c>
      <c r="R9102" s="42">
        <v>0</v>
      </c>
    </row>
    <row r="9103" spans="1:18" x14ac:dyDescent="0.3">
      <c r="A9103" t="s">
        <v>3916</v>
      </c>
      <c r="B9103" s="17">
        <v>45012</v>
      </c>
      <c r="C9103" t="s">
        <v>3917</v>
      </c>
      <c r="D9103" t="s">
        <v>3918</v>
      </c>
      <c r="E9103" t="s">
        <v>3919</v>
      </c>
      <c r="F9103" t="s">
        <v>3931</v>
      </c>
      <c r="G9103" t="s">
        <v>3877</v>
      </c>
      <c r="H9103" t="s">
        <v>3876</v>
      </c>
      <c r="I9103">
        <v>1798.6</v>
      </c>
      <c r="J9103" s="41">
        <v>3.1000000000000003E-3</v>
      </c>
      <c r="K9103" s="42">
        <v>5.5756600000000001</v>
      </c>
      <c r="L9103" s="43">
        <v>9.0000000000000052E-2</v>
      </c>
      <c r="M9103" s="42">
        <v>0.50180940000000029</v>
      </c>
      <c r="N9103">
        <v>4</v>
      </c>
      <c r="O9103" s="43">
        <v>308</v>
      </c>
      <c r="P9103" s="42">
        <v>56.4</v>
      </c>
      <c r="Q9103" s="42">
        <v>15</v>
      </c>
      <c r="R9103" s="42">
        <v>1</v>
      </c>
    </row>
    <row r="9104" spans="1:18" x14ac:dyDescent="0.3">
      <c r="A9104" t="s">
        <v>3916</v>
      </c>
      <c r="B9104" s="17">
        <v>45013</v>
      </c>
      <c r="C9104" t="s">
        <v>3917</v>
      </c>
      <c r="D9104" t="s">
        <v>3918</v>
      </c>
      <c r="E9104" t="s">
        <v>3919</v>
      </c>
      <c r="F9104" t="s">
        <v>3931</v>
      </c>
      <c r="G9104" t="s">
        <v>3877</v>
      </c>
      <c r="H9104" t="s">
        <v>3876</v>
      </c>
      <c r="I9104">
        <v>1431.4</v>
      </c>
      <c r="J9104" s="41">
        <v>7.3000000000000009E-3</v>
      </c>
      <c r="K9104" s="42">
        <v>10.449220000000002</v>
      </c>
      <c r="L9104" s="43">
        <v>0.98999999999999977</v>
      </c>
      <c r="M9104" s="42">
        <v>10.344727799999999</v>
      </c>
      <c r="N9104">
        <v>2</v>
      </c>
      <c r="O9104" s="43">
        <v>150</v>
      </c>
      <c r="P9104" s="42">
        <v>36</v>
      </c>
      <c r="Q9104" s="42">
        <v>6</v>
      </c>
      <c r="R9104" s="42">
        <v>4</v>
      </c>
    </row>
    <row r="9105" spans="1:18" x14ac:dyDescent="0.3">
      <c r="A9105" t="s">
        <v>3916</v>
      </c>
      <c r="B9105" s="17">
        <v>45014</v>
      </c>
      <c r="C9105" t="s">
        <v>3917</v>
      </c>
      <c r="D9105" t="s">
        <v>3918</v>
      </c>
      <c r="E9105" t="s">
        <v>3919</v>
      </c>
      <c r="F9105" t="s">
        <v>3931</v>
      </c>
      <c r="G9105" t="s">
        <v>3877</v>
      </c>
      <c r="H9105" t="s">
        <v>3876</v>
      </c>
      <c r="I9105">
        <v>1426.2</v>
      </c>
      <c r="J9105" s="41">
        <v>4.7999999999999996E-3</v>
      </c>
      <c r="K9105" s="42">
        <v>6.8457599999999994</v>
      </c>
      <c r="L9105" s="43">
        <v>0.31999999999999984</v>
      </c>
      <c r="M9105" s="42">
        <v>2.1906431999999989</v>
      </c>
      <c r="N9105">
        <v>2</v>
      </c>
      <c r="O9105" s="43">
        <v>148</v>
      </c>
      <c r="P9105" s="42">
        <v>21.599999999999998</v>
      </c>
      <c r="Q9105" s="42">
        <v>3</v>
      </c>
      <c r="R9105" s="42">
        <v>2</v>
      </c>
    </row>
    <row r="9106" spans="1:18" x14ac:dyDescent="0.3">
      <c r="A9106" t="s">
        <v>3916</v>
      </c>
      <c r="B9106" s="17">
        <v>45015</v>
      </c>
      <c r="C9106" t="s">
        <v>3917</v>
      </c>
      <c r="D9106" t="s">
        <v>3918</v>
      </c>
      <c r="E9106" t="s">
        <v>3919</v>
      </c>
      <c r="F9106" t="s">
        <v>3931</v>
      </c>
      <c r="G9106" t="s">
        <v>3877</v>
      </c>
      <c r="H9106" t="s">
        <v>3876</v>
      </c>
      <c r="I9106">
        <v>966.60000000000014</v>
      </c>
      <c r="J9106" s="41">
        <v>6.7000000000000011E-3</v>
      </c>
      <c r="K9106" s="42">
        <v>6.4762200000000023</v>
      </c>
      <c r="L9106" s="43">
        <v>8.0000000000000016E-2</v>
      </c>
      <c r="M9106" s="42">
        <v>0.51809760000000027</v>
      </c>
      <c r="N9106">
        <v>3</v>
      </c>
      <c r="O9106" s="43">
        <v>222</v>
      </c>
      <c r="P9106" s="42">
        <v>42</v>
      </c>
      <c r="Q9106" s="42">
        <v>1.5</v>
      </c>
      <c r="R9106" s="42">
        <v>2</v>
      </c>
    </row>
    <row r="9107" spans="1:18" x14ac:dyDescent="0.3">
      <c r="A9107" t="s">
        <v>3916</v>
      </c>
      <c r="B9107" s="17">
        <v>45016</v>
      </c>
      <c r="C9107" t="s">
        <v>3917</v>
      </c>
      <c r="D9107" t="s">
        <v>3918</v>
      </c>
      <c r="E9107" t="s">
        <v>3919</v>
      </c>
      <c r="F9107" t="s">
        <v>3931</v>
      </c>
      <c r="G9107" t="s">
        <v>3877</v>
      </c>
      <c r="H9107" t="s">
        <v>3876</v>
      </c>
      <c r="I9107">
        <v>1166.8000000000002</v>
      </c>
      <c r="J9107" s="41">
        <v>1.6000000000000007E-3</v>
      </c>
      <c r="K9107" s="42">
        <v>1.8668800000000012</v>
      </c>
      <c r="L9107" s="43">
        <v>7.0000000000000007E-2</v>
      </c>
      <c r="M9107" s="42">
        <v>0.13068160000000009</v>
      </c>
      <c r="N9107">
        <v>3</v>
      </c>
      <c r="O9107" s="43">
        <v>138</v>
      </c>
      <c r="P9107" s="42">
        <v>28.799999999999997</v>
      </c>
      <c r="Q9107" s="42">
        <v>1.5</v>
      </c>
      <c r="R9107" s="42">
        <v>0</v>
      </c>
    </row>
    <row r="9108" spans="1:18" x14ac:dyDescent="0.3">
      <c r="A9108" t="s">
        <v>3916</v>
      </c>
      <c r="B9108" s="17">
        <v>45017</v>
      </c>
      <c r="C9108" t="s">
        <v>3917</v>
      </c>
      <c r="D9108" t="s">
        <v>3918</v>
      </c>
      <c r="E9108" t="s">
        <v>3919</v>
      </c>
      <c r="F9108" t="s">
        <v>3931</v>
      </c>
      <c r="G9108" t="s">
        <v>3877</v>
      </c>
      <c r="H9108" t="s">
        <v>3876</v>
      </c>
      <c r="I9108">
        <v>869.60000000000014</v>
      </c>
      <c r="J9108" s="41">
        <v>8.0000000000000002E-3</v>
      </c>
      <c r="K9108" s="42">
        <v>6.9568000000000012</v>
      </c>
      <c r="L9108" s="43">
        <v>0.11</v>
      </c>
      <c r="M9108" s="42">
        <v>0.76524800000000015</v>
      </c>
      <c r="N9108">
        <v>2</v>
      </c>
      <c r="O9108" s="43">
        <v>114</v>
      </c>
      <c r="P9108" s="42">
        <v>38.4</v>
      </c>
      <c r="Q9108" s="42">
        <v>10.5</v>
      </c>
      <c r="R9108" s="42">
        <v>4</v>
      </c>
    </row>
    <row r="9109" spans="1:18" x14ac:dyDescent="0.3">
      <c r="A9109" t="s">
        <v>3916</v>
      </c>
      <c r="B9109" s="17">
        <v>45018</v>
      </c>
      <c r="C9109" t="s">
        <v>3917</v>
      </c>
      <c r="D9109" t="s">
        <v>3918</v>
      </c>
      <c r="E9109" t="s">
        <v>3919</v>
      </c>
      <c r="F9109" t="s">
        <v>3931</v>
      </c>
      <c r="G9109" t="s">
        <v>3877</v>
      </c>
      <c r="H9109" t="s">
        <v>3876</v>
      </c>
      <c r="I9109">
        <v>1080</v>
      </c>
      <c r="J9109" s="41">
        <v>4.0000000000000018E-4</v>
      </c>
      <c r="K9109" s="42">
        <v>0.43200000000000022</v>
      </c>
      <c r="L9109" s="43">
        <v>0.2599999999999999</v>
      </c>
      <c r="M9109" s="42">
        <v>0.11232000000000002</v>
      </c>
      <c r="N9109">
        <v>6</v>
      </c>
      <c r="O9109" s="43">
        <v>402</v>
      </c>
      <c r="P9109" s="42">
        <v>54</v>
      </c>
      <c r="Q9109" s="42">
        <v>15</v>
      </c>
      <c r="R9109" s="42">
        <v>3</v>
      </c>
    </row>
    <row r="9110" spans="1:18" x14ac:dyDescent="0.3">
      <c r="A9110" t="s">
        <v>3916</v>
      </c>
      <c r="B9110" s="17">
        <v>45019</v>
      </c>
      <c r="C9110" t="s">
        <v>3917</v>
      </c>
      <c r="D9110" t="s">
        <v>3918</v>
      </c>
      <c r="E9110" t="s">
        <v>3919</v>
      </c>
      <c r="F9110" t="s">
        <v>3931</v>
      </c>
      <c r="G9110" t="s">
        <v>3877</v>
      </c>
      <c r="H9110" t="s">
        <v>3876</v>
      </c>
      <c r="I9110">
        <v>1259.6000000000001</v>
      </c>
      <c r="J9110" s="41">
        <v>5.1999999999999989E-3</v>
      </c>
      <c r="K9110" s="42">
        <v>6.5499199999999993</v>
      </c>
      <c r="L9110" s="43">
        <v>0.59999999999999976</v>
      </c>
      <c r="M9110" s="42">
        <v>3.9299519999999979</v>
      </c>
      <c r="N9110">
        <v>5</v>
      </c>
      <c r="O9110" s="43">
        <v>225</v>
      </c>
      <c r="P9110" s="42">
        <v>40.799999999999997</v>
      </c>
      <c r="Q9110" s="42">
        <v>1.5</v>
      </c>
      <c r="R9110" s="42">
        <v>3</v>
      </c>
    </row>
    <row r="9111" spans="1:18" x14ac:dyDescent="0.3">
      <c r="A9111" t="s">
        <v>3916</v>
      </c>
      <c r="B9111" s="17">
        <v>45020</v>
      </c>
      <c r="C9111" t="s">
        <v>3917</v>
      </c>
      <c r="D9111" t="s">
        <v>3918</v>
      </c>
      <c r="E9111" t="s">
        <v>3919</v>
      </c>
      <c r="F9111" t="s">
        <v>3931</v>
      </c>
      <c r="G9111" t="s">
        <v>3877</v>
      </c>
      <c r="H9111" t="s">
        <v>3876</v>
      </c>
      <c r="I9111">
        <v>1447.4</v>
      </c>
      <c r="J9111" s="41">
        <v>8.0000000000000002E-3</v>
      </c>
      <c r="K9111" s="42">
        <v>11.5792</v>
      </c>
      <c r="L9111" s="43">
        <v>0.58999999999999986</v>
      </c>
      <c r="M9111" s="42">
        <v>6.8317279999999982</v>
      </c>
      <c r="N9111">
        <v>4</v>
      </c>
      <c r="O9111" s="43">
        <v>268</v>
      </c>
      <c r="P9111" s="42">
        <v>42</v>
      </c>
      <c r="Q9111" s="42">
        <v>1.5</v>
      </c>
      <c r="R9111" s="42">
        <v>3</v>
      </c>
    </row>
    <row r="9112" spans="1:18" x14ac:dyDescent="0.3">
      <c r="A9112" t="s">
        <v>3916</v>
      </c>
      <c r="B9112" s="17">
        <v>45021</v>
      </c>
      <c r="C9112" t="s">
        <v>3917</v>
      </c>
      <c r="D9112" t="s">
        <v>3918</v>
      </c>
      <c r="E9112" t="s">
        <v>3919</v>
      </c>
      <c r="F9112" t="s">
        <v>3931</v>
      </c>
      <c r="G9112" t="s">
        <v>3877</v>
      </c>
      <c r="H9112" t="s">
        <v>3876</v>
      </c>
      <c r="I9112">
        <v>1077.8000000000002</v>
      </c>
      <c r="J9112" s="41">
        <v>3.3E-3</v>
      </c>
      <c r="K9112" s="42">
        <v>3.5567400000000005</v>
      </c>
      <c r="L9112" s="43">
        <v>0.44999999999999979</v>
      </c>
      <c r="M9112" s="42">
        <v>1.6005329999999995</v>
      </c>
      <c r="N9112">
        <v>3</v>
      </c>
      <c r="O9112" s="43">
        <v>222</v>
      </c>
      <c r="P9112" s="42">
        <v>9.6</v>
      </c>
      <c r="Q9112" s="42">
        <v>4.5</v>
      </c>
      <c r="R9112" s="42">
        <v>1</v>
      </c>
    </row>
    <row r="9113" spans="1:18" x14ac:dyDescent="0.3">
      <c r="A9113" t="s">
        <v>3916</v>
      </c>
      <c r="B9113" s="17">
        <v>45022</v>
      </c>
      <c r="C9113" t="s">
        <v>3917</v>
      </c>
      <c r="D9113" t="s">
        <v>3918</v>
      </c>
      <c r="E9113" t="s">
        <v>3919</v>
      </c>
      <c r="F9113" t="s">
        <v>3931</v>
      </c>
      <c r="G9113" t="s">
        <v>3877</v>
      </c>
      <c r="H9113" t="s">
        <v>3876</v>
      </c>
      <c r="I9113">
        <v>795.2</v>
      </c>
      <c r="J9113" s="41">
        <v>4.5000000000000005E-3</v>
      </c>
      <c r="K9113" s="42">
        <v>3.5784000000000007</v>
      </c>
      <c r="L9113" s="43">
        <v>0.93999999999999984</v>
      </c>
      <c r="M9113" s="42">
        <v>3.363696</v>
      </c>
      <c r="N9113">
        <v>3</v>
      </c>
      <c r="O9113" s="43">
        <v>198</v>
      </c>
      <c r="P9113" s="42">
        <v>42</v>
      </c>
      <c r="Q9113" s="42">
        <v>10.5</v>
      </c>
      <c r="R9113" s="42">
        <v>2</v>
      </c>
    </row>
    <row r="9114" spans="1:18" x14ac:dyDescent="0.3">
      <c r="A9114" t="s">
        <v>3916</v>
      </c>
      <c r="B9114" s="17">
        <v>45023</v>
      </c>
      <c r="C9114" t="s">
        <v>3917</v>
      </c>
      <c r="D9114" t="s">
        <v>3918</v>
      </c>
      <c r="E9114" t="s">
        <v>3919</v>
      </c>
      <c r="F9114" t="s">
        <v>3931</v>
      </c>
      <c r="G9114" t="s">
        <v>3877</v>
      </c>
      <c r="H9114" t="s">
        <v>3876</v>
      </c>
      <c r="I9114">
        <v>626.20000000000005</v>
      </c>
      <c r="J9114" s="41">
        <v>7.899999999999999E-3</v>
      </c>
      <c r="K9114" s="42">
        <v>4.9469799999999999</v>
      </c>
      <c r="L9114" s="43">
        <v>9.0000000000000066E-2</v>
      </c>
      <c r="M9114" s="42">
        <v>0.4452282000000003</v>
      </c>
      <c r="N9114">
        <v>2</v>
      </c>
      <c r="O9114" s="43">
        <v>80</v>
      </c>
      <c r="P9114" s="42">
        <v>37.199999999999996</v>
      </c>
      <c r="Q9114" s="42">
        <v>7.5</v>
      </c>
      <c r="R9114" s="42">
        <v>2</v>
      </c>
    </row>
    <row r="9115" spans="1:18" x14ac:dyDescent="0.3">
      <c r="A9115" t="s">
        <v>3916</v>
      </c>
      <c r="B9115" s="17">
        <v>45024</v>
      </c>
      <c r="C9115" t="s">
        <v>3917</v>
      </c>
      <c r="D9115" t="s">
        <v>3918</v>
      </c>
      <c r="E9115" t="s">
        <v>3919</v>
      </c>
      <c r="F9115" t="s">
        <v>3931</v>
      </c>
      <c r="G9115" t="s">
        <v>3877</v>
      </c>
      <c r="H9115" t="s">
        <v>3876</v>
      </c>
      <c r="I9115">
        <v>1281.6000000000001</v>
      </c>
      <c r="J9115" s="41">
        <v>5.8000000000000005E-3</v>
      </c>
      <c r="K9115" s="42">
        <v>7.4332800000000017</v>
      </c>
      <c r="L9115" s="43">
        <v>0.61999999999999977</v>
      </c>
      <c r="M9115" s="42">
        <v>4.6086335999999992</v>
      </c>
      <c r="N9115">
        <v>5</v>
      </c>
      <c r="O9115" s="43">
        <v>385</v>
      </c>
      <c r="P9115" s="42">
        <v>22.8</v>
      </c>
      <c r="Q9115" s="42">
        <v>6</v>
      </c>
      <c r="R9115" s="42">
        <v>0</v>
      </c>
    </row>
    <row r="9116" spans="1:18" x14ac:dyDescent="0.3">
      <c r="A9116" t="s">
        <v>3916</v>
      </c>
      <c r="B9116" s="17">
        <v>45025</v>
      </c>
      <c r="C9116" t="s">
        <v>3917</v>
      </c>
      <c r="D9116" t="s">
        <v>3918</v>
      </c>
      <c r="E9116" t="s">
        <v>3919</v>
      </c>
      <c r="F9116" t="s">
        <v>3931</v>
      </c>
      <c r="G9116" t="s">
        <v>3877</v>
      </c>
      <c r="H9116" t="s">
        <v>3876</v>
      </c>
      <c r="I9116">
        <v>1547.4</v>
      </c>
      <c r="J9116" s="41">
        <v>3.5999999999999999E-3</v>
      </c>
      <c r="K9116" s="42">
        <v>5.57064</v>
      </c>
      <c r="L9116" s="43">
        <v>0.19999999999999996</v>
      </c>
      <c r="M9116" s="42">
        <v>1.1141279999999998</v>
      </c>
      <c r="N9116">
        <v>1</v>
      </c>
      <c r="O9116" s="43">
        <v>70</v>
      </c>
      <c r="P9116" s="42">
        <v>39.6</v>
      </c>
      <c r="Q9116" s="42">
        <v>4.5</v>
      </c>
      <c r="R9116" s="42">
        <v>0</v>
      </c>
    </row>
    <row r="9117" spans="1:18" x14ac:dyDescent="0.3">
      <c r="A9117" t="s">
        <v>3916</v>
      </c>
      <c r="B9117" s="17">
        <v>45026</v>
      </c>
      <c r="C9117" t="s">
        <v>3917</v>
      </c>
      <c r="D9117" t="s">
        <v>3918</v>
      </c>
      <c r="E9117" t="s">
        <v>3919</v>
      </c>
      <c r="F9117" t="s">
        <v>3931</v>
      </c>
      <c r="G9117" t="s">
        <v>3877</v>
      </c>
      <c r="H9117" t="s">
        <v>3876</v>
      </c>
      <c r="I9117">
        <v>1455.6</v>
      </c>
      <c r="J9117" s="41">
        <v>4.9999999999999984E-3</v>
      </c>
      <c r="K9117" s="42">
        <v>7.2779999999999969</v>
      </c>
      <c r="L9117" s="43">
        <v>0.43999999999999984</v>
      </c>
      <c r="M9117" s="42">
        <v>3.2023199999999976</v>
      </c>
      <c r="N9117">
        <v>5</v>
      </c>
      <c r="O9117" s="43">
        <v>390</v>
      </c>
      <c r="P9117" s="42">
        <v>58.8</v>
      </c>
      <c r="Q9117" s="42">
        <v>6</v>
      </c>
      <c r="R9117" s="42">
        <v>1</v>
      </c>
    </row>
    <row r="9118" spans="1:18" x14ac:dyDescent="0.3">
      <c r="A9118" t="s">
        <v>3916</v>
      </c>
      <c r="B9118" s="17">
        <v>45027</v>
      </c>
      <c r="C9118" t="s">
        <v>3917</v>
      </c>
      <c r="D9118" t="s">
        <v>3918</v>
      </c>
      <c r="E9118" t="s">
        <v>3919</v>
      </c>
      <c r="F9118" t="s">
        <v>3931</v>
      </c>
      <c r="G9118" t="s">
        <v>3877</v>
      </c>
      <c r="H9118" t="s">
        <v>3876</v>
      </c>
      <c r="I9118">
        <v>600.40000000000009</v>
      </c>
      <c r="J9118" s="41">
        <v>6.8000000000000005E-3</v>
      </c>
      <c r="K9118" s="42">
        <v>4.082720000000001</v>
      </c>
      <c r="L9118" s="43">
        <v>0.15000000000000008</v>
      </c>
      <c r="M9118" s="42">
        <v>0.61240800000000051</v>
      </c>
      <c r="N9118">
        <v>2</v>
      </c>
      <c r="O9118" s="43">
        <v>78</v>
      </c>
      <c r="P9118" s="42">
        <v>34.799999999999997</v>
      </c>
      <c r="Q9118" s="42">
        <v>6</v>
      </c>
      <c r="R9118" s="42">
        <v>0</v>
      </c>
    </row>
    <row r="9119" spans="1:18" x14ac:dyDescent="0.3">
      <c r="A9119" t="s">
        <v>3916</v>
      </c>
      <c r="B9119" s="17">
        <v>45028</v>
      </c>
      <c r="C9119" t="s">
        <v>3917</v>
      </c>
      <c r="D9119" t="s">
        <v>3918</v>
      </c>
      <c r="E9119" t="s">
        <v>3919</v>
      </c>
      <c r="F9119" t="s">
        <v>3931</v>
      </c>
      <c r="G9119" t="s">
        <v>3877</v>
      </c>
      <c r="H9119" t="s">
        <v>3876</v>
      </c>
      <c r="I9119">
        <v>1908.8000000000002</v>
      </c>
      <c r="J9119" s="41">
        <v>5.1999999999999998E-3</v>
      </c>
      <c r="K9119" s="42">
        <v>9.9257600000000004</v>
      </c>
      <c r="L9119" s="43">
        <v>0.08</v>
      </c>
      <c r="M9119" s="42">
        <v>0.79406080000000001</v>
      </c>
      <c r="N9119">
        <v>6</v>
      </c>
      <c r="O9119" s="43">
        <v>336</v>
      </c>
      <c r="P9119" s="42">
        <v>46.8</v>
      </c>
      <c r="Q9119" s="42">
        <v>10.5</v>
      </c>
      <c r="R9119" s="42">
        <v>5</v>
      </c>
    </row>
    <row r="9120" spans="1:18" x14ac:dyDescent="0.3">
      <c r="A9120" t="s">
        <v>3916</v>
      </c>
      <c r="B9120" s="17">
        <v>45029</v>
      </c>
      <c r="C9120" t="s">
        <v>3917</v>
      </c>
      <c r="D9120" t="s">
        <v>3918</v>
      </c>
      <c r="E9120" t="s">
        <v>3919</v>
      </c>
      <c r="F9120" t="s">
        <v>3931</v>
      </c>
      <c r="G9120" t="s">
        <v>3877</v>
      </c>
      <c r="H9120" t="s">
        <v>3876</v>
      </c>
      <c r="I9120">
        <v>1313.6000000000001</v>
      </c>
      <c r="J9120" s="41">
        <v>3.0000000000000001E-3</v>
      </c>
      <c r="K9120" s="42">
        <v>3.9408000000000003</v>
      </c>
      <c r="L9120" s="43">
        <v>0.32999999999999985</v>
      </c>
      <c r="M9120" s="42">
        <v>1.3004639999999994</v>
      </c>
      <c r="N9120">
        <v>5</v>
      </c>
      <c r="O9120" s="43">
        <v>245</v>
      </c>
      <c r="P9120" s="42">
        <v>22.8</v>
      </c>
      <c r="Q9120" s="42">
        <v>6</v>
      </c>
      <c r="R9120" s="42">
        <v>3</v>
      </c>
    </row>
    <row r="9121" spans="1:18" x14ac:dyDescent="0.3">
      <c r="A9121" t="s">
        <v>3916</v>
      </c>
      <c r="B9121" s="17">
        <v>45030</v>
      </c>
      <c r="C9121" t="s">
        <v>3917</v>
      </c>
      <c r="D9121" t="s">
        <v>3918</v>
      </c>
      <c r="E9121" t="s">
        <v>3919</v>
      </c>
      <c r="F9121" t="s">
        <v>3931</v>
      </c>
      <c r="G9121" t="s">
        <v>3877</v>
      </c>
      <c r="H9121" t="s">
        <v>3876</v>
      </c>
      <c r="I9121">
        <v>1669.8000000000002</v>
      </c>
      <c r="J9121" s="41">
        <v>9.3999999999999986E-3</v>
      </c>
      <c r="K9121" s="42">
        <v>15.696119999999999</v>
      </c>
      <c r="L9121" s="43">
        <v>1.0499999999999996</v>
      </c>
      <c r="M9121" s="42">
        <v>16.480925999999993</v>
      </c>
      <c r="N9121">
        <v>1</v>
      </c>
      <c r="O9121" s="43">
        <v>75</v>
      </c>
      <c r="P9121" s="42">
        <v>46.8</v>
      </c>
      <c r="Q9121" s="42">
        <v>3</v>
      </c>
      <c r="R9121" s="42">
        <v>2</v>
      </c>
    </row>
    <row r="9122" spans="1:18" x14ac:dyDescent="0.3">
      <c r="A9122" t="s">
        <v>3916</v>
      </c>
      <c r="B9122" s="17">
        <v>45031</v>
      </c>
      <c r="C9122" t="s">
        <v>3917</v>
      </c>
      <c r="D9122" t="s">
        <v>3918</v>
      </c>
      <c r="E9122" t="s">
        <v>3919</v>
      </c>
      <c r="F9122" t="s">
        <v>3931</v>
      </c>
      <c r="G9122" t="s">
        <v>3877</v>
      </c>
      <c r="H9122" t="s">
        <v>3876</v>
      </c>
      <c r="I9122">
        <v>1417.6</v>
      </c>
      <c r="J9122" s="41">
        <v>5.1000000000000012E-3</v>
      </c>
      <c r="K9122" s="42">
        <v>7.2297600000000015</v>
      </c>
      <c r="L9122" s="43">
        <v>0.84999999999999976</v>
      </c>
      <c r="M9122" s="42">
        <v>6.1452959999999992</v>
      </c>
      <c r="N9122">
        <v>6</v>
      </c>
      <c r="O9122" s="43">
        <v>282</v>
      </c>
      <c r="P9122" s="42">
        <v>31.2</v>
      </c>
      <c r="Q9122" s="42">
        <v>4.5</v>
      </c>
      <c r="R9122" s="42">
        <v>2</v>
      </c>
    </row>
    <row r="9123" spans="1:18" x14ac:dyDescent="0.3">
      <c r="A9123" t="s">
        <v>3916</v>
      </c>
      <c r="B9123" s="17">
        <v>45032</v>
      </c>
      <c r="C9123" t="s">
        <v>3917</v>
      </c>
      <c r="D9123" t="s">
        <v>3918</v>
      </c>
      <c r="E9123" t="s">
        <v>3919</v>
      </c>
      <c r="F9123" t="s">
        <v>3931</v>
      </c>
      <c r="G9123" t="s">
        <v>3877</v>
      </c>
      <c r="H9123" t="s">
        <v>3876</v>
      </c>
      <c r="I9123">
        <v>978.40000000000009</v>
      </c>
      <c r="J9123" s="41">
        <v>7.3000000000000001E-3</v>
      </c>
      <c r="K9123" s="42">
        <v>7.1423200000000007</v>
      </c>
      <c r="L9123" s="43">
        <v>0.6499999999999998</v>
      </c>
      <c r="M9123" s="42">
        <v>4.6425079999999994</v>
      </c>
      <c r="N9123">
        <v>1</v>
      </c>
      <c r="O9123" s="43">
        <v>47</v>
      </c>
      <c r="P9123" s="42">
        <v>64.8</v>
      </c>
      <c r="Q9123" s="42">
        <v>7.5</v>
      </c>
      <c r="R9123" s="42">
        <v>0</v>
      </c>
    </row>
    <row r="9124" spans="1:18" x14ac:dyDescent="0.3">
      <c r="A9124" t="s">
        <v>3916</v>
      </c>
      <c r="B9124" s="17">
        <v>45033</v>
      </c>
      <c r="C9124" t="s">
        <v>3917</v>
      </c>
      <c r="D9124" t="s">
        <v>3918</v>
      </c>
      <c r="E9124" t="s">
        <v>3919</v>
      </c>
      <c r="F9124" t="s">
        <v>3931</v>
      </c>
      <c r="G9124" t="s">
        <v>3877</v>
      </c>
      <c r="H9124" t="s">
        <v>3876</v>
      </c>
      <c r="I9124">
        <v>964.40000000000009</v>
      </c>
      <c r="J9124" s="41">
        <v>1.0899999999999996E-2</v>
      </c>
      <c r="K9124" s="42">
        <v>10.511959999999998</v>
      </c>
      <c r="L9124" s="43">
        <v>0.82999999999999963</v>
      </c>
      <c r="M9124" s="42">
        <v>8.7249267999999951</v>
      </c>
      <c r="N9124">
        <v>2</v>
      </c>
      <c r="O9124" s="43">
        <v>136</v>
      </c>
      <c r="P9124" s="42">
        <v>30</v>
      </c>
      <c r="Q9124" s="42">
        <v>1.5</v>
      </c>
      <c r="R9124" s="42">
        <v>2</v>
      </c>
    </row>
    <row r="9125" spans="1:18" x14ac:dyDescent="0.3">
      <c r="A9125" t="s">
        <v>3916</v>
      </c>
      <c r="B9125" s="17">
        <v>45034</v>
      </c>
      <c r="C9125" t="s">
        <v>3917</v>
      </c>
      <c r="D9125" t="s">
        <v>3918</v>
      </c>
      <c r="E9125" t="s">
        <v>3919</v>
      </c>
      <c r="F9125" t="s">
        <v>3931</v>
      </c>
      <c r="G9125" t="s">
        <v>3877</v>
      </c>
      <c r="H9125" t="s">
        <v>3876</v>
      </c>
      <c r="I9125">
        <v>1373.8000000000002</v>
      </c>
      <c r="J9125" s="41">
        <v>2.9999999999999983E-3</v>
      </c>
      <c r="K9125" s="42">
        <v>4.1213999999999986</v>
      </c>
      <c r="L9125" s="43">
        <v>0.18000000000000005</v>
      </c>
      <c r="M9125" s="42">
        <v>0.74185199999999996</v>
      </c>
      <c r="N9125">
        <v>4</v>
      </c>
      <c r="O9125" s="43">
        <v>192</v>
      </c>
      <c r="P9125" s="42">
        <v>48</v>
      </c>
      <c r="Q9125" s="42">
        <v>9</v>
      </c>
      <c r="R9125" s="42">
        <v>1</v>
      </c>
    </row>
    <row r="9126" spans="1:18" x14ac:dyDescent="0.3">
      <c r="A9126" t="s">
        <v>3916</v>
      </c>
      <c r="B9126" s="17">
        <v>45035</v>
      </c>
      <c r="C9126" t="s">
        <v>3917</v>
      </c>
      <c r="D9126" t="s">
        <v>3918</v>
      </c>
      <c r="E9126" t="s">
        <v>3919</v>
      </c>
      <c r="F9126" t="s">
        <v>3931</v>
      </c>
      <c r="G9126" t="s">
        <v>3877</v>
      </c>
      <c r="H9126" t="s">
        <v>3876</v>
      </c>
      <c r="I9126">
        <v>712.60000000000014</v>
      </c>
      <c r="J9126" s="41">
        <v>4.2999999999999991E-3</v>
      </c>
      <c r="K9126" s="42">
        <v>3.0641799999999999</v>
      </c>
      <c r="L9126" s="43">
        <v>1.1199999999999997</v>
      </c>
      <c r="M9126" s="42">
        <v>3.4318815999999988</v>
      </c>
      <c r="N9126">
        <v>2</v>
      </c>
      <c r="O9126" s="43">
        <v>134</v>
      </c>
      <c r="P9126" s="42">
        <v>63.599999999999994</v>
      </c>
      <c r="Q9126" s="42">
        <v>1.5</v>
      </c>
      <c r="R9126" s="42">
        <v>1</v>
      </c>
    </row>
    <row r="9127" spans="1:18" x14ac:dyDescent="0.3">
      <c r="A9127" t="s">
        <v>3916</v>
      </c>
      <c r="B9127" s="17">
        <v>45036</v>
      </c>
      <c r="C9127" t="s">
        <v>3917</v>
      </c>
      <c r="D9127" t="s">
        <v>3918</v>
      </c>
      <c r="E9127" t="s">
        <v>3919</v>
      </c>
      <c r="F9127" t="s">
        <v>3931</v>
      </c>
      <c r="G9127" t="s">
        <v>3877</v>
      </c>
      <c r="H9127" t="s">
        <v>3876</v>
      </c>
      <c r="I9127">
        <v>1570.4</v>
      </c>
      <c r="J9127" s="41">
        <v>5.0999999999999995E-3</v>
      </c>
      <c r="K9127" s="42">
        <v>8.0090399999999988</v>
      </c>
      <c r="L9127" s="43">
        <v>0.49999999999999972</v>
      </c>
      <c r="M9127" s="42">
        <v>4.0045199999999967</v>
      </c>
      <c r="N9127">
        <v>2</v>
      </c>
      <c r="O9127" s="43">
        <v>140</v>
      </c>
      <c r="P9127" s="42">
        <v>6</v>
      </c>
      <c r="Q9127" s="42">
        <v>7.5</v>
      </c>
      <c r="R9127" s="42">
        <v>2</v>
      </c>
    </row>
    <row r="9128" spans="1:18" x14ac:dyDescent="0.3">
      <c r="A9128" t="s">
        <v>3916</v>
      </c>
      <c r="B9128" s="17">
        <v>45037</v>
      </c>
      <c r="C9128" t="s">
        <v>3917</v>
      </c>
      <c r="D9128" t="s">
        <v>3918</v>
      </c>
      <c r="E9128" t="s">
        <v>3919</v>
      </c>
      <c r="F9128" t="s">
        <v>3931</v>
      </c>
      <c r="G9128" t="s">
        <v>3877</v>
      </c>
      <c r="H9128" t="s">
        <v>3876</v>
      </c>
      <c r="I9128">
        <v>1106.8000000000002</v>
      </c>
      <c r="J9128" s="41">
        <v>2.5000000000000005E-3</v>
      </c>
      <c r="K9128" s="42">
        <v>2.7670000000000008</v>
      </c>
      <c r="L9128" s="43">
        <v>1.0799999999999996</v>
      </c>
      <c r="M9128" s="42">
        <v>2.9883599999999997</v>
      </c>
      <c r="N9128">
        <v>5</v>
      </c>
      <c r="O9128" s="43">
        <v>325</v>
      </c>
      <c r="P9128" s="42">
        <v>68.399999999999991</v>
      </c>
      <c r="Q9128" s="42">
        <v>10.5</v>
      </c>
      <c r="R9128" s="42">
        <v>2</v>
      </c>
    </row>
    <row r="9129" spans="1:18" x14ac:dyDescent="0.3">
      <c r="A9129" t="s">
        <v>3916</v>
      </c>
      <c r="B9129" s="17">
        <v>45038</v>
      </c>
      <c r="C9129" t="s">
        <v>3917</v>
      </c>
      <c r="D9129" t="s">
        <v>3918</v>
      </c>
      <c r="E9129" t="s">
        <v>3919</v>
      </c>
      <c r="F9129" t="s">
        <v>3931</v>
      </c>
      <c r="G9129" t="s">
        <v>3877</v>
      </c>
      <c r="H9129" t="s">
        <v>3876</v>
      </c>
      <c r="I9129">
        <v>1052.2</v>
      </c>
      <c r="J9129" s="41">
        <v>8.3999999999999977E-3</v>
      </c>
      <c r="K9129" s="42">
        <v>8.8384799999999988</v>
      </c>
      <c r="L9129" s="43">
        <v>0.42999999999999983</v>
      </c>
      <c r="M9129" s="42">
        <v>3.8005463999999978</v>
      </c>
      <c r="N9129">
        <v>6</v>
      </c>
      <c r="O9129" s="43">
        <v>474</v>
      </c>
      <c r="P9129" s="42">
        <v>37.199999999999996</v>
      </c>
      <c r="Q9129" s="42">
        <v>4.5</v>
      </c>
      <c r="R9129" s="42">
        <v>6</v>
      </c>
    </row>
    <row r="9130" spans="1:18" x14ac:dyDescent="0.3">
      <c r="A9130" t="s">
        <v>3916</v>
      </c>
      <c r="B9130" s="17">
        <v>45039</v>
      </c>
      <c r="C9130" t="s">
        <v>3917</v>
      </c>
      <c r="D9130" t="s">
        <v>3918</v>
      </c>
      <c r="E9130" t="s">
        <v>3919</v>
      </c>
      <c r="F9130" t="s">
        <v>3931</v>
      </c>
      <c r="G9130" t="s">
        <v>3877</v>
      </c>
      <c r="H9130" t="s">
        <v>3876</v>
      </c>
      <c r="I9130">
        <v>1455.2000000000003</v>
      </c>
      <c r="J9130" s="41">
        <v>4.8999999999999981E-3</v>
      </c>
      <c r="K9130" s="42">
        <v>7.1304799999999986</v>
      </c>
      <c r="L9130" s="43">
        <v>0.33999999999999986</v>
      </c>
      <c r="M9130" s="42">
        <v>2.4243631999999984</v>
      </c>
      <c r="N9130">
        <v>2</v>
      </c>
      <c r="O9130" s="43">
        <v>82</v>
      </c>
      <c r="P9130" s="42">
        <v>18</v>
      </c>
      <c r="Q9130" s="42">
        <v>10.5</v>
      </c>
      <c r="R9130" s="42">
        <v>1</v>
      </c>
    </row>
    <row r="9131" spans="1:18" x14ac:dyDescent="0.3">
      <c r="A9131" t="s">
        <v>3916</v>
      </c>
      <c r="B9131" s="17">
        <v>45040</v>
      </c>
      <c r="C9131" t="s">
        <v>3917</v>
      </c>
      <c r="D9131" t="s">
        <v>3918</v>
      </c>
      <c r="E9131" t="s">
        <v>3919</v>
      </c>
      <c r="F9131" t="s">
        <v>3931</v>
      </c>
      <c r="G9131" t="s">
        <v>3877</v>
      </c>
      <c r="H9131" t="s">
        <v>3876</v>
      </c>
      <c r="I9131">
        <v>835.2</v>
      </c>
      <c r="J9131" s="41">
        <v>9.8999999999999991E-3</v>
      </c>
      <c r="K9131" s="42">
        <v>8.2684800000000003</v>
      </c>
      <c r="L9131" s="43">
        <v>0.7899999999999997</v>
      </c>
      <c r="M9131" s="42">
        <v>6.5320991999999976</v>
      </c>
      <c r="N9131">
        <v>6</v>
      </c>
      <c r="O9131" s="43">
        <v>402</v>
      </c>
      <c r="P9131" s="42">
        <v>7.1999999999999993</v>
      </c>
      <c r="Q9131" s="42">
        <v>4.5</v>
      </c>
      <c r="R9131" s="42">
        <v>1</v>
      </c>
    </row>
    <row r="9132" spans="1:18" x14ac:dyDescent="0.3">
      <c r="A9132" t="s">
        <v>3916</v>
      </c>
      <c r="B9132" s="17">
        <v>45041</v>
      </c>
      <c r="C9132" t="s">
        <v>3917</v>
      </c>
      <c r="D9132" t="s">
        <v>3918</v>
      </c>
      <c r="E9132" t="s">
        <v>3919</v>
      </c>
      <c r="F9132" t="s">
        <v>3931</v>
      </c>
      <c r="G9132" t="s">
        <v>3877</v>
      </c>
      <c r="H9132" t="s">
        <v>3876</v>
      </c>
      <c r="I9132">
        <v>1866.4</v>
      </c>
      <c r="J9132" s="41">
        <v>7.9999999999999984E-3</v>
      </c>
      <c r="K9132" s="42">
        <v>14.931199999999997</v>
      </c>
      <c r="L9132" s="43">
        <v>1.1399999999999997</v>
      </c>
      <c r="M9132" s="42">
        <v>17.021567999999991</v>
      </c>
      <c r="N9132">
        <v>3</v>
      </c>
      <c r="O9132" s="43">
        <v>147</v>
      </c>
      <c r="P9132" s="42">
        <v>22.8</v>
      </c>
      <c r="Q9132" s="42">
        <v>3</v>
      </c>
      <c r="R9132" s="42">
        <v>0</v>
      </c>
    </row>
    <row r="9133" spans="1:18" x14ac:dyDescent="0.3">
      <c r="A9133" t="s">
        <v>3916</v>
      </c>
      <c r="B9133" s="17">
        <v>45042</v>
      </c>
      <c r="C9133" t="s">
        <v>3917</v>
      </c>
      <c r="D9133" t="s">
        <v>3918</v>
      </c>
      <c r="E9133" t="s">
        <v>3919</v>
      </c>
      <c r="F9133" t="s">
        <v>3931</v>
      </c>
      <c r="G9133" t="s">
        <v>3877</v>
      </c>
      <c r="H9133" t="s">
        <v>3876</v>
      </c>
      <c r="I9133">
        <v>1413.8000000000002</v>
      </c>
      <c r="J9133" s="41">
        <v>2.7999999999999987E-3</v>
      </c>
      <c r="K9133" s="42">
        <v>3.9586399999999986</v>
      </c>
      <c r="L9133" s="43">
        <v>0.1</v>
      </c>
      <c r="M9133" s="42">
        <v>0.39586399999999988</v>
      </c>
      <c r="N9133">
        <v>2</v>
      </c>
      <c r="O9133" s="43">
        <v>78</v>
      </c>
      <c r="P9133" s="42">
        <v>62.4</v>
      </c>
      <c r="Q9133" s="42">
        <v>0</v>
      </c>
      <c r="R9133" s="42">
        <v>1</v>
      </c>
    </row>
    <row r="9134" spans="1:18" x14ac:dyDescent="0.3">
      <c r="A9134" t="s">
        <v>3916</v>
      </c>
      <c r="B9134" s="17">
        <v>45043</v>
      </c>
      <c r="C9134" t="s">
        <v>3917</v>
      </c>
      <c r="D9134" t="s">
        <v>3918</v>
      </c>
      <c r="E9134" t="s">
        <v>3919</v>
      </c>
      <c r="F9134" t="s">
        <v>3931</v>
      </c>
      <c r="G9134" t="s">
        <v>3877</v>
      </c>
      <c r="H9134" t="s">
        <v>3876</v>
      </c>
      <c r="I9134">
        <v>790.60000000000014</v>
      </c>
      <c r="J9134" s="41">
        <v>7.3999999999999995E-3</v>
      </c>
      <c r="K9134" s="42">
        <v>5.8504400000000008</v>
      </c>
      <c r="L9134" s="43">
        <v>0.55999999999999983</v>
      </c>
      <c r="M9134" s="42">
        <v>3.2762463999999993</v>
      </c>
      <c r="N9134">
        <v>2</v>
      </c>
      <c r="O9134" s="43">
        <v>92</v>
      </c>
      <c r="P9134" s="42">
        <v>0</v>
      </c>
      <c r="Q9134" s="42">
        <v>3</v>
      </c>
      <c r="R9134" s="42">
        <v>1</v>
      </c>
    </row>
    <row r="9135" spans="1:18" x14ac:dyDescent="0.3">
      <c r="A9135" t="s">
        <v>3916</v>
      </c>
      <c r="B9135" s="17">
        <v>45044</v>
      </c>
      <c r="C9135" t="s">
        <v>3917</v>
      </c>
      <c r="D9135" t="s">
        <v>3918</v>
      </c>
      <c r="E9135" t="s">
        <v>3919</v>
      </c>
      <c r="F9135" t="s">
        <v>3931</v>
      </c>
      <c r="G9135" t="s">
        <v>3877</v>
      </c>
      <c r="H9135" t="s">
        <v>3876</v>
      </c>
      <c r="I9135">
        <v>762</v>
      </c>
      <c r="J9135" s="41">
        <v>4.5000000000000014E-3</v>
      </c>
      <c r="K9135" s="42">
        <v>3.4290000000000012</v>
      </c>
      <c r="L9135" s="43">
        <v>0.58999999999999975</v>
      </c>
      <c r="M9135" s="42">
        <v>2.02311</v>
      </c>
      <c r="N9135">
        <v>1</v>
      </c>
      <c r="O9135" s="43">
        <v>44</v>
      </c>
      <c r="P9135" s="42">
        <v>1.2</v>
      </c>
      <c r="Q9135" s="42">
        <v>4.5</v>
      </c>
      <c r="R9135" s="42">
        <v>2</v>
      </c>
    </row>
    <row r="9136" spans="1:18" x14ac:dyDescent="0.3">
      <c r="A9136" t="s">
        <v>3916</v>
      </c>
      <c r="B9136" s="17">
        <v>45045</v>
      </c>
      <c r="C9136" t="s">
        <v>3917</v>
      </c>
      <c r="D9136" t="s">
        <v>3918</v>
      </c>
      <c r="E9136" t="s">
        <v>3919</v>
      </c>
      <c r="F9136" t="s">
        <v>3931</v>
      </c>
      <c r="G9136" t="s">
        <v>3877</v>
      </c>
      <c r="H9136" t="s">
        <v>3876</v>
      </c>
      <c r="I9136">
        <v>1168.4000000000001</v>
      </c>
      <c r="J9136" s="41">
        <v>6.3000000000000009E-3</v>
      </c>
      <c r="K9136" s="42">
        <v>7.3609200000000019</v>
      </c>
      <c r="L9136" s="43">
        <v>9.9999999999999794E-3</v>
      </c>
      <c r="M9136" s="42">
        <v>7.3609199999999861E-2</v>
      </c>
      <c r="N9136">
        <v>4</v>
      </c>
      <c r="O9136" s="43">
        <v>132</v>
      </c>
      <c r="P9136" s="42">
        <v>54</v>
      </c>
      <c r="Q9136" s="42">
        <v>1.5</v>
      </c>
      <c r="R9136" s="42">
        <v>3</v>
      </c>
    </row>
    <row r="9137" spans="1:18" x14ac:dyDescent="0.3">
      <c r="A9137" t="s">
        <v>3916</v>
      </c>
      <c r="B9137" s="17">
        <v>45046</v>
      </c>
      <c r="C9137" t="s">
        <v>3917</v>
      </c>
      <c r="D9137" t="s">
        <v>3918</v>
      </c>
      <c r="E9137" t="s">
        <v>3919</v>
      </c>
      <c r="F9137" t="s">
        <v>3931</v>
      </c>
      <c r="G9137" t="s">
        <v>3877</v>
      </c>
      <c r="H9137" t="s">
        <v>3876</v>
      </c>
      <c r="I9137">
        <v>768.2</v>
      </c>
      <c r="J9137" s="41">
        <v>5.6999999999999993E-3</v>
      </c>
      <c r="K9137" s="42">
        <v>4.3787399999999996</v>
      </c>
      <c r="L9137" s="43">
        <v>0.93999999999999984</v>
      </c>
      <c r="M9137" s="42">
        <v>4.116015599999999</v>
      </c>
      <c r="N9137">
        <v>2</v>
      </c>
      <c r="O9137" s="43">
        <v>96</v>
      </c>
      <c r="P9137" s="42">
        <v>57.599999999999994</v>
      </c>
      <c r="Q9137" s="42">
        <v>10.5</v>
      </c>
      <c r="R9137" s="42">
        <v>4</v>
      </c>
    </row>
    <row r="9138" spans="1:18" x14ac:dyDescent="0.3">
      <c r="A9138" t="s">
        <v>3916</v>
      </c>
      <c r="B9138" s="17">
        <v>45047</v>
      </c>
      <c r="C9138" t="s">
        <v>3917</v>
      </c>
      <c r="D9138" t="s">
        <v>3918</v>
      </c>
      <c r="E9138" t="s">
        <v>3919</v>
      </c>
      <c r="F9138" t="s">
        <v>3931</v>
      </c>
      <c r="G9138" t="s">
        <v>3877</v>
      </c>
      <c r="H9138" t="s">
        <v>3876</v>
      </c>
      <c r="I9138">
        <v>1583.6</v>
      </c>
      <c r="J9138" s="41">
        <v>2.5000000000000005E-3</v>
      </c>
      <c r="K9138" s="42">
        <v>3.9590000000000005</v>
      </c>
      <c r="L9138" s="43">
        <v>0.56999999999999973</v>
      </c>
      <c r="M9138" s="42">
        <v>2.256629999999999</v>
      </c>
      <c r="N9138">
        <v>6</v>
      </c>
      <c r="O9138" s="43">
        <v>240</v>
      </c>
      <c r="P9138" s="42">
        <v>43.199999999999996</v>
      </c>
      <c r="Q9138" s="42">
        <v>4.5</v>
      </c>
      <c r="R9138" s="42">
        <v>1</v>
      </c>
    </row>
    <row r="9139" spans="1:18" x14ac:dyDescent="0.3">
      <c r="A9139" t="s">
        <v>3916</v>
      </c>
      <c r="B9139" s="17">
        <v>45048</v>
      </c>
      <c r="C9139" t="s">
        <v>3917</v>
      </c>
      <c r="D9139" t="s">
        <v>3918</v>
      </c>
      <c r="E9139" t="s">
        <v>3919</v>
      </c>
      <c r="F9139" t="s">
        <v>3931</v>
      </c>
      <c r="G9139" t="s">
        <v>3877</v>
      </c>
      <c r="H9139" t="s">
        <v>3876</v>
      </c>
      <c r="I9139">
        <v>1349.4</v>
      </c>
      <c r="J9139" s="41">
        <v>4.4000000000000003E-3</v>
      </c>
      <c r="K9139" s="42">
        <v>5.9373600000000009</v>
      </c>
      <c r="L9139" s="43">
        <v>0.67999999999999983</v>
      </c>
      <c r="M9139" s="42">
        <v>4.0374047999999991</v>
      </c>
      <c r="N9139">
        <v>3</v>
      </c>
      <c r="O9139" s="43">
        <v>210</v>
      </c>
      <c r="P9139" s="42">
        <v>27.599999999999998</v>
      </c>
      <c r="Q9139" s="42">
        <v>6</v>
      </c>
      <c r="R9139" s="42">
        <v>0</v>
      </c>
    </row>
    <row r="9140" spans="1:18" x14ac:dyDescent="0.3">
      <c r="A9140" t="s">
        <v>3916</v>
      </c>
      <c r="B9140" s="17">
        <v>45049</v>
      </c>
      <c r="C9140" t="s">
        <v>3917</v>
      </c>
      <c r="D9140" t="s">
        <v>3918</v>
      </c>
      <c r="E9140" t="s">
        <v>3919</v>
      </c>
      <c r="F9140" t="s">
        <v>3931</v>
      </c>
      <c r="G9140" t="s">
        <v>3877</v>
      </c>
      <c r="H9140" t="s">
        <v>3876</v>
      </c>
      <c r="I9140">
        <v>323</v>
      </c>
      <c r="J9140" s="41">
        <v>9.9999999999999395E-5</v>
      </c>
      <c r="K9140" s="42">
        <v>3.2299999999999801E-2</v>
      </c>
      <c r="L9140" s="43">
        <v>0.7599999999999999</v>
      </c>
      <c r="M9140" s="42">
        <v>2.4547999999999844E-2</v>
      </c>
      <c r="N9140">
        <v>2</v>
      </c>
      <c r="O9140" s="43">
        <v>116</v>
      </c>
      <c r="P9140" s="42">
        <v>33.6</v>
      </c>
      <c r="Q9140" s="42">
        <v>4.5</v>
      </c>
      <c r="R9140" s="42">
        <v>1</v>
      </c>
    </row>
    <row r="9141" spans="1:18" x14ac:dyDescent="0.3">
      <c r="A9141" t="s">
        <v>3916</v>
      </c>
      <c r="B9141" s="17">
        <v>45050</v>
      </c>
      <c r="C9141" t="s">
        <v>3917</v>
      </c>
      <c r="D9141" t="s">
        <v>3918</v>
      </c>
      <c r="E9141" t="s">
        <v>3919</v>
      </c>
      <c r="F9141" t="s">
        <v>3931</v>
      </c>
      <c r="G9141" t="s">
        <v>3877</v>
      </c>
      <c r="H9141" t="s">
        <v>3876</v>
      </c>
      <c r="I9141">
        <v>1349</v>
      </c>
      <c r="J9141" s="41">
        <v>6.3E-3</v>
      </c>
      <c r="K9141" s="42">
        <v>8.4986999999999995</v>
      </c>
      <c r="L9141" s="43">
        <v>0.49999999999999978</v>
      </c>
      <c r="M9141" s="42">
        <v>4.249349999999998</v>
      </c>
      <c r="N9141">
        <v>1</v>
      </c>
      <c r="O9141" s="43">
        <v>74</v>
      </c>
      <c r="P9141" s="42">
        <v>67.2</v>
      </c>
      <c r="Q9141" s="42">
        <v>3</v>
      </c>
      <c r="R9141" s="42">
        <v>5</v>
      </c>
    </row>
    <row r="9142" spans="1:18" x14ac:dyDescent="0.3">
      <c r="A9142" t="s">
        <v>3916</v>
      </c>
      <c r="B9142" s="17">
        <v>45051</v>
      </c>
      <c r="C9142" t="s">
        <v>3917</v>
      </c>
      <c r="D9142" t="s">
        <v>3918</v>
      </c>
      <c r="E9142" t="s">
        <v>3919</v>
      </c>
      <c r="F9142" t="s">
        <v>3931</v>
      </c>
      <c r="G9142" t="s">
        <v>3877</v>
      </c>
      <c r="H9142" t="s">
        <v>3876</v>
      </c>
      <c r="I9142">
        <v>849.80000000000018</v>
      </c>
      <c r="J9142" s="41">
        <v>2E-3</v>
      </c>
      <c r="K9142" s="42">
        <v>1.6996000000000004</v>
      </c>
      <c r="L9142" s="43">
        <v>0.26999999999999996</v>
      </c>
      <c r="M9142" s="42">
        <v>0.45889200000000008</v>
      </c>
      <c r="N9142">
        <v>1</v>
      </c>
      <c r="O9142" s="43">
        <v>77</v>
      </c>
      <c r="P9142" s="42">
        <v>40.799999999999997</v>
      </c>
      <c r="Q9142" s="42">
        <v>6</v>
      </c>
      <c r="R9142" s="42">
        <v>3</v>
      </c>
    </row>
    <row r="9143" spans="1:18" x14ac:dyDescent="0.3">
      <c r="A9143" t="s">
        <v>3916</v>
      </c>
      <c r="B9143" s="17">
        <v>45052</v>
      </c>
      <c r="C9143" t="s">
        <v>3917</v>
      </c>
      <c r="D9143" t="s">
        <v>3918</v>
      </c>
      <c r="E9143" t="s">
        <v>3919</v>
      </c>
      <c r="F9143" t="s">
        <v>3931</v>
      </c>
      <c r="G9143" t="s">
        <v>3877</v>
      </c>
      <c r="H9143" t="s">
        <v>3876</v>
      </c>
      <c r="I9143">
        <v>1447</v>
      </c>
      <c r="J9143" s="41">
        <v>4.1999999999999989E-3</v>
      </c>
      <c r="K9143" s="42">
        <v>6.0773999999999981</v>
      </c>
      <c r="L9143" s="43">
        <v>0.26999999999999996</v>
      </c>
      <c r="M9143" s="42">
        <v>1.6408979999999993</v>
      </c>
      <c r="N9143">
        <v>2</v>
      </c>
      <c r="O9143" s="43">
        <v>110</v>
      </c>
      <c r="P9143" s="42">
        <v>49.199999999999996</v>
      </c>
      <c r="Q9143" s="42">
        <v>3</v>
      </c>
      <c r="R9143" s="42">
        <v>3</v>
      </c>
    </row>
    <row r="9144" spans="1:18" x14ac:dyDescent="0.3">
      <c r="A9144" t="s">
        <v>3916</v>
      </c>
      <c r="B9144" s="17">
        <v>45053</v>
      </c>
      <c r="C9144" t="s">
        <v>3917</v>
      </c>
      <c r="D9144" t="s">
        <v>3918</v>
      </c>
      <c r="E9144" t="s">
        <v>3919</v>
      </c>
      <c r="F9144" t="s">
        <v>3931</v>
      </c>
      <c r="G9144" t="s">
        <v>3877</v>
      </c>
      <c r="H9144" t="s">
        <v>3876</v>
      </c>
      <c r="I9144">
        <v>1676.4</v>
      </c>
      <c r="J9144" s="41">
        <v>7.5000000000000006E-3</v>
      </c>
      <c r="K9144" s="42">
        <v>12.573000000000002</v>
      </c>
      <c r="L9144" s="43">
        <v>0.74999999999999978</v>
      </c>
      <c r="M9144" s="42">
        <v>9.4297499999999985</v>
      </c>
      <c r="N9144">
        <v>1</v>
      </c>
      <c r="O9144" s="43">
        <v>45</v>
      </c>
      <c r="P9144" s="42">
        <v>36</v>
      </c>
      <c r="Q9144" s="42">
        <v>7.5</v>
      </c>
      <c r="R9144" s="42">
        <v>1</v>
      </c>
    </row>
    <row r="9145" spans="1:18" x14ac:dyDescent="0.3">
      <c r="A9145" t="s">
        <v>3916</v>
      </c>
      <c r="B9145" s="17">
        <v>45054</v>
      </c>
      <c r="C9145" t="s">
        <v>3917</v>
      </c>
      <c r="D9145" t="s">
        <v>3918</v>
      </c>
      <c r="E9145" t="s">
        <v>3919</v>
      </c>
      <c r="F9145" t="s">
        <v>3931</v>
      </c>
      <c r="G9145" t="s">
        <v>3877</v>
      </c>
      <c r="H9145" t="s">
        <v>3876</v>
      </c>
      <c r="I9145">
        <v>1407.8000000000002</v>
      </c>
      <c r="J9145" s="41">
        <v>6.8000000000000005E-3</v>
      </c>
      <c r="K9145" s="42">
        <v>9.5730400000000024</v>
      </c>
      <c r="L9145" s="43">
        <v>0.3999999999999998</v>
      </c>
      <c r="M9145" s="42">
        <v>3.8292159999999988</v>
      </c>
      <c r="N9145">
        <v>5</v>
      </c>
      <c r="O9145" s="43">
        <v>240</v>
      </c>
      <c r="P9145" s="42">
        <v>27.599999999999998</v>
      </c>
      <c r="Q9145" s="42">
        <v>9</v>
      </c>
      <c r="R9145" s="42">
        <v>1</v>
      </c>
    </row>
    <row r="9146" spans="1:18" x14ac:dyDescent="0.3">
      <c r="A9146" t="s">
        <v>3916</v>
      </c>
      <c r="B9146" s="17">
        <v>45055</v>
      </c>
      <c r="C9146" t="s">
        <v>3917</v>
      </c>
      <c r="D9146" t="s">
        <v>3918</v>
      </c>
      <c r="E9146" t="s">
        <v>3919</v>
      </c>
      <c r="F9146" t="s">
        <v>3931</v>
      </c>
      <c r="G9146" t="s">
        <v>3877</v>
      </c>
      <c r="H9146" t="s">
        <v>3876</v>
      </c>
      <c r="I9146">
        <v>1121.4000000000001</v>
      </c>
      <c r="J9146" s="41">
        <v>5.1000000000000012E-3</v>
      </c>
      <c r="K9146" s="42">
        <v>5.7191400000000021</v>
      </c>
      <c r="L9146" s="43">
        <v>0.75999999999999979</v>
      </c>
      <c r="M9146" s="42">
        <v>4.3465464000000003</v>
      </c>
      <c r="N9146">
        <v>1</v>
      </c>
      <c r="O9146" s="43">
        <v>36</v>
      </c>
      <c r="P9146" s="42">
        <v>31.2</v>
      </c>
      <c r="Q9146" s="42">
        <v>4.5</v>
      </c>
      <c r="R9146" s="42">
        <v>2</v>
      </c>
    </row>
    <row r="9147" spans="1:18" x14ac:dyDescent="0.3">
      <c r="A9147" t="s">
        <v>3916</v>
      </c>
      <c r="B9147" s="17">
        <v>45056</v>
      </c>
      <c r="C9147" t="s">
        <v>3917</v>
      </c>
      <c r="D9147" t="s">
        <v>3918</v>
      </c>
      <c r="E9147" t="s">
        <v>3919</v>
      </c>
      <c r="F9147" t="s">
        <v>3931</v>
      </c>
      <c r="G9147" t="s">
        <v>3877</v>
      </c>
      <c r="H9147" t="s">
        <v>3876</v>
      </c>
      <c r="I9147">
        <v>693.2</v>
      </c>
      <c r="J9147" s="41">
        <v>6.000000000000001E-3</v>
      </c>
      <c r="K9147" s="42">
        <v>4.1592000000000011</v>
      </c>
      <c r="L9147" s="43">
        <v>0.61999999999999988</v>
      </c>
      <c r="M9147" s="42">
        <v>2.5787040000000001</v>
      </c>
      <c r="N9147">
        <v>2</v>
      </c>
      <c r="O9147" s="43">
        <v>142</v>
      </c>
      <c r="P9147" s="42">
        <v>21.599999999999998</v>
      </c>
      <c r="Q9147" s="42">
        <v>10.5</v>
      </c>
      <c r="R9147" s="42">
        <v>2</v>
      </c>
    </row>
    <row r="9148" spans="1:18" x14ac:dyDescent="0.3">
      <c r="A9148" t="s">
        <v>3916</v>
      </c>
      <c r="B9148" s="17">
        <v>45057</v>
      </c>
      <c r="C9148" t="s">
        <v>3917</v>
      </c>
      <c r="D9148" t="s">
        <v>3918</v>
      </c>
      <c r="E9148" t="s">
        <v>3919</v>
      </c>
      <c r="F9148" t="s">
        <v>3931</v>
      </c>
      <c r="G9148" t="s">
        <v>3877</v>
      </c>
      <c r="H9148" t="s">
        <v>3876</v>
      </c>
      <c r="I9148">
        <v>904.40000000000009</v>
      </c>
      <c r="J9148" s="41">
        <v>8.0999999999999996E-3</v>
      </c>
      <c r="K9148" s="42">
        <v>7.3256399999999999</v>
      </c>
      <c r="L9148" s="43">
        <v>0.32999999999999985</v>
      </c>
      <c r="M9148" s="42">
        <v>2.4174611999999991</v>
      </c>
      <c r="N9148">
        <v>6</v>
      </c>
      <c r="O9148" s="43">
        <v>252</v>
      </c>
      <c r="P9148" s="42">
        <v>56.4</v>
      </c>
      <c r="Q9148" s="42">
        <v>3</v>
      </c>
      <c r="R9148" s="42">
        <v>3</v>
      </c>
    </row>
    <row r="9149" spans="1:18" x14ac:dyDescent="0.3">
      <c r="A9149" t="s">
        <v>3916</v>
      </c>
      <c r="B9149" s="17">
        <v>45058</v>
      </c>
      <c r="C9149" t="s">
        <v>3917</v>
      </c>
      <c r="D9149" t="s">
        <v>3918</v>
      </c>
      <c r="E9149" t="s">
        <v>3919</v>
      </c>
      <c r="F9149" t="s">
        <v>3931</v>
      </c>
      <c r="G9149" t="s">
        <v>3877</v>
      </c>
      <c r="H9149" t="s">
        <v>3876</v>
      </c>
      <c r="I9149">
        <v>1097.4000000000001</v>
      </c>
      <c r="J9149" s="41">
        <v>3.4000000000000011E-3</v>
      </c>
      <c r="K9149" s="42">
        <v>3.7311600000000014</v>
      </c>
      <c r="L9149" s="43">
        <v>0.97999999999999987</v>
      </c>
      <c r="M9149" s="42">
        <v>3.6565368000000009</v>
      </c>
      <c r="N9149">
        <v>2</v>
      </c>
      <c r="O9149" s="43">
        <v>126</v>
      </c>
      <c r="P9149" s="42">
        <v>24</v>
      </c>
      <c r="Q9149" s="42">
        <v>10.5</v>
      </c>
      <c r="R9149" s="42">
        <v>2</v>
      </c>
    </row>
    <row r="9150" spans="1:18" x14ac:dyDescent="0.3">
      <c r="A9150" t="s">
        <v>3916</v>
      </c>
      <c r="B9150" s="17">
        <v>45059</v>
      </c>
      <c r="C9150" t="s">
        <v>3917</v>
      </c>
      <c r="D9150" t="s">
        <v>3918</v>
      </c>
      <c r="E9150" t="s">
        <v>3919</v>
      </c>
      <c r="F9150" t="s">
        <v>3931</v>
      </c>
      <c r="G9150" t="s">
        <v>3877</v>
      </c>
      <c r="H9150" t="s">
        <v>3876</v>
      </c>
      <c r="I9150">
        <v>1699.6</v>
      </c>
      <c r="J9150" s="41">
        <v>6.6E-3</v>
      </c>
      <c r="K9150" s="42">
        <v>11.217359999999999</v>
      </c>
      <c r="L9150" s="43">
        <v>0.12000000000000008</v>
      </c>
      <c r="M9150" s="42">
        <v>1.3460832000000007</v>
      </c>
      <c r="N9150">
        <v>5</v>
      </c>
      <c r="O9150" s="43">
        <v>170</v>
      </c>
      <c r="P9150" s="42">
        <v>2.4</v>
      </c>
      <c r="Q9150" s="42">
        <v>3</v>
      </c>
      <c r="R9150" s="42">
        <v>0</v>
      </c>
    </row>
    <row r="9151" spans="1:18" x14ac:dyDescent="0.3">
      <c r="A9151" t="s">
        <v>3916</v>
      </c>
      <c r="B9151" s="17">
        <v>45060</v>
      </c>
      <c r="C9151" t="s">
        <v>3917</v>
      </c>
      <c r="D9151" t="s">
        <v>3918</v>
      </c>
      <c r="E9151" t="s">
        <v>3919</v>
      </c>
      <c r="F9151" t="s">
        <v>3931</v>
      </c>
      <c r="G9151" t="s">
        <v>3877</v>
      </c>
      <c r="H9151" t="s">
        <v>3876</v>
      </c>
      <c r="I9151">
        <v>1667</v>
      </c>
      <c r="J9151" s="41">
        <v>1.1599999999999999E-2</v>
      </c>
      <c r="K9151" s="42">
        <v>19.337199999999999</v>
      </c>
      <c r="L9151" s="43">
        <v>0.56999999999999984</v>
      </c>
      <c r="M9151" s="42">
        <v>11.022203999999997</v>
      </c>
      <c r="N9151">
        <v>5</v>
      </c>
      <c r="O9151" s="43">
        <v>225</v>
      </c>
      <c r="P9151" s="42">
        <v>33.6</v>
      </c>
      <c r="Q9151" s="42">
        <v>6</v>
      </c>
      <c r="R9151" s="42">
        <v>1</v>
      </c>
    </row>
    <row r="9152" spans="1:18" x14ac:dyDescent="0.3">
      <c r="A9152" t="s">
        <v>3916</v>
      </c>
      <c r="B9152" s="17">
        <v>45061</v>
      </c>
      <c r="C9152" t="s">
        <v>3917</v>
      </c>
      <c r="D9152" t="s">
        <v>3918</v>
      </c>
      <c r="E9152" t="s">
        <v>3919</v>
      </c>
      <c r="F9152" t="s">
        <v>3931</v>
      </c>
      <c r="G9152" t="s">
        <v>3877</v>
      </c>
      <c r="H9152" t="s">
        <v>3876</v>
      </c>
      <c r="I9152">
        <v>1549.4</v>
      </c>
      <c r="J9152" s="41">
        <v>6.499999999999998E-3</v>
      </c>
      <c r="K9152" s="42">
        <v>10.071099999999998</v>
      </c>
      <c r="L9152" s="43">
        <v>0.3399999999999998</v>
      </c>
      <c r="M9152" s="42">
        <v>3.4241739999999972</v>
      </c>
      <c r="N9152">
        <v>4</v>
      </c>
      <c r="O9152" s="43">
        <v>168</v>
      </c>
      <c r="P9152" s="42">
        <v>14.399999999999999</v>
      </c>
      <c r="Q9152" s="42">
        <v>3</v>
      </c>
      <c r="R9152" s="42">
        <v>2</v>
      </c>
    </row>
    <row r="9153" spans="1:18" x14ac:dyDescent="0.3">
      <c r="A9153" t="s">
        <v>3916</v>
      </c>
      <c r="B9153" s="17">
        <v>45062</v>
      </c>
      <c r="C9153" t="s">
        <v>3917</v>
      </c>
      <c r="D9153" t="s">
        <v>3918</v>
      </c>
      <c r="E9153" t="s">
        <v>3919</v>
      </c>
      <c r="F9153" t="s">
        <v>3931</v>
      </c>
      <c r="G9153" t="s">
        <v>3877</v>
      </c>
      <c r="H9153" t="s">
        <v>3876</v>
      </c>
      <c r="I9153">
        <v>1365.8000000000002</v>
      </c>
      <c r="J9153" s="41">
        <v>5.6999999999999993E-3</v>
      </c>
      <c r="K9153" s="42">
        <v>7.7850600000000005</v>
      </c>
      <c r="L9153" s="43">
        <v>0.37999999999999978</v>
      </c>
      <c r="M9153" s="42">
        <v>2.9583227999999986</v>
      </c>
      <c r="N9153">
        <v>1</v>
      </c>
      <c r="O9153" s="43">
        <v>59</v>
      </c>
      <c r="P9153" s="42">
        <v>50.4</v>
      </c>
      <c r="Q9153" s="42">
        <v>3</v>
      </c>
      <c r="R9153" s="42">
        <v>2</v>
      </c>
    </row>
    <row r="9154" spans="1:18" x14ac:dyDescent="0.3">
      <c r="A9154" t="s">
        <v>3916</v>
      </c>
      <c r="B9154" s="17">
        <v>45063</v>
      </c>
      <c r="C9154" t="s">
        <v>3917</v>
      </c>
      <c r="D9154" t="s">
        <v>3918</v>
      </c>
      <c r="E9154" t="s">
        <v>3919</v>
      </c>
      <c r="F9154" t="s">
        <v>3931</v>
      </c>
      <c r="G9154" t="s">
        <v>3877</v>
      </c>
      <c r="H9154" t="s">
        <v>3876</v>
      </c>
      <c r="I9154">
        <v>1561.4</v>
      </c>
      <c r="J9154" s="41">
        <v>6.8000000000000005E-3</v>
      </c>
      <c r="K9154" s="42">
        <v>10.617520000000001</v>
      </c>
      <c r="L9154" s="43">
        <v>1.1699999999999997</v>
      </c>
      <c r="M9154" s="42">
        <v>12.422498399999998</v>
      </c>
      <c r="N9154">
        <v>6</v>
      </c>
      <c r="O9154" s="43">
        <v>306</v>
      </c>
      <c r="P9154" s="42">
        <v>30</v>
      </c>
      <c r="Q9154" s="42">
        <v>15</v>
      </c>
      <c r="R9154" s="42">
        <v>5</v>
      </c>
    </row>
    <row r="9155" spans="1:18" x14ac:dyDescent="0.3">
      <c r="A9155" t="s">
        <v>3916</v>
      </c>
      <c r="B9155" s="17">
        <v>45064</v>
      </c>
      <c r="C9155" t="s">
        <v>3917</v>
      </c>
      <c r="D9155" t="s">
        <v>3918</v>
      </c>
      <c r="E9155" t="s">
        <v>3919</v>
      </c>
      <c r="F9155" t="s">
        <v>3931</v>
      </c>
      <c r="G9155" t="s">
        <v>3877</v>
      </c>
      <c r="H9155" t="s">
        <v>3876</v>
      </c>
      <c r="I9155">
        <v>914.80000000000018</v>
      </c>
      <c r="J9155" s="41">
        <v>9.3000000000000027E-3</v>
      </c>
      <c r="K9155" s="42">
        <v>8.5076400000000039</v>
      </c>
      <c r="L9155" s="43">
        <v>0.08</v>
      </c>
      <c r="M9155" s="42">
        <v>0.6806112000000003</v>
      </c>
      <c r="N9155">
        <v>6</v>
      </c>
      <c r="O9155" s="43">
        <v>318</v>
      </c>
      <c r="P9155" s="42">
        <v>39.6</v>
      </c>
      <c r="Q9155" s="42">
        <v>1.5</v>
      </c>
      <c r="R9155" s="42">
        <v>2</v>
      </c>
    </row>
    <row r="9156" spans="1:18" x14ac:dyDescent="0.3">
      <c r="A9156" t="s">
        <v>3916</v>
      </c>
      <c r="B9156" s="17">
        <v>45065</v>
      </c>
      <c r="C9156" t="s">
        <v>3917</v>
      </c>
      <c r="D9156" t="s">
        <v>3918</v>
      </c>
      <c r="E9156" t="s">
        <v>3919</v>
      </c>
      <c r="F9156" t="s">
        <v>3931</v>
      </c>
      <c r="G9156" t="s">
        <v>3877</v>
      </c>
      <c r="H9156" t="s">
        <v>3876</v>
      </c>
      <c r="I9156">
        <v>1260.4000000000001</v>
      </c>
      <c r="J9156" s="41">
        <v>4.4000000000000003E-3</v>
      </c>
      <c r="K9156" s="42">
        <v>5.5457600000000005</v>
      </c>
      <c r="L9156" s="43">
        <v>0.72999999999999965</v>
      </c>
      <c r="M9156" s="42">
        <v>4.0484047999999984</v>
      </c>
      <c r="N9156">
        <v>6</v>
      </c>
      <c r="O9156" s="43">
        <v>462</v>
      </c>
      <c r="P9156" s="42">
        <v>45.6</v>
      </c>
      <c r="Q9156" s="42">
        <v>9</v>
      </c>
      <c r="R9156" s="42">
        <v>2</v>
      </c>
    </row>
    <row r="9157" spans="1:18" x14ac:dyDescent="0.3">
      <c r="A9157" t="s">
        <v>3916</v>
      </c>
      <c r="B9157" s="17">
        <v>45066</v>
      </c>
      <c r="C9157" t="s">
        <v>3917</v>
      </c>
      <c r="D9157" t="s">
        <v>3918</v>
      </c>
      <c r="E9157" t="s">
        <v>3919</v>
      </c>
      <c r="F9157" t="s">
        <v>3931</v>
      </c>
      <c r="G9157" t="s">
        <v>3877</v>
      </c>
      <c r="H9157" t="s">
        <v>3876</v>
      </c>
      <c r="I9157">
        <v>828.40000000000009</v>
      </c>
      <c r="J9157" s="41">
        <v>8.8999999999999982E-3</v>
      </c>
      <c r="K9157" s="42">
        <v>7.3727599999999995</v>
      </c>
      <c r="L9157" s="43">
        <v>0.3999999999999998</v>
      </c>
      <c r="M9157" s="42">
        <v>2.9491039999999984</v>
      </c>
      <c r="N9157">
        <v>4</v>
      </c>
      <c r="O9157" s="43">
        <v>128</v>
      </c>
      <c r="P9157" s="42">
        <v>6</v>
      </c>
      <c r="Q9157" s="42">
        <v>4.5</v>
      </c>
      <c r="R9157" s="42">
        <v>4</v>
      </c>
    </row>
    <row r="9158" spans="1:18" x14ac:dyDescent="0.3">
      <c r="A9158" t="s">
        <v>3916</v>
      </c>
      <c r="B9158" s="17">
        <v>45067</v>
      </c>
      <c r="C9158" t="s">
        <v>3917</v>
      </c>
      <c r="D9158" t="s">
        <v>3918</v>
      </c>
      <c r="E9158" t="s">
        <v>3919</v>
      </c>
      <c r="F9158" t="s">
        <v>3931</v>
      </c>
      <c r="G9158" t="s">
        <v>3877</v>
      </c>
      <c r="H9158" t="s">
        <v>3876</v>
      </c>
      <c r="I9158">
        <v>1529.6</v>
      </c>
      <c r="J9158" s="41">
        <v>3.3E-3</v>
      </c>
      <c r="K9158" s="42">
        <v>5.0476799999999997</v>
      </c>
      <c r="L9158" s="43">
        <v>0.29999999999999982</v>
      </c>
      <c r="M9158" s="42">
        <v>1.514303999999999</v>
      </c>
      <c r="N9158">
        <v>4</v>
      </c>
      <c r="O9158" s="43">
        <v>276</v>
      </c>
      <c r="P9158" s="42">
        <v>8.4</v>
      </c>
      <c r="Q9158" s="42">
        <v>13.5</v>
      </c>
      <c r="R9158" s="42">
        <v>3</v>
      </c>
    </row>
    <row r="9159" spans="1:18" x14ac:dyDescent="0.3">
      <c r="A9159" t="s">
        <v>3916</v>
      </c>
      <c r="B9159" s="17">
        <v>45068</v>
      </c>
      <c r="C9159" t="s">
        <v>3917</v>
      </c>
      <c r="D9159" t="s">
        <v>3918</v>
      </c>
      <c r="E9159" t="s">
        <v>3919</v>
      </c>
      <c r="F9159" t="s">
        <v>3931</v>
      </c>
      <c r="G9159" t="s">
        <v>3877</v>
      </c>
      <c r="H9159" t="s">
        <v>3876</v>
      </c>
      <c r="I9159">
        <v>1286.8000000000002</v>
      </c>
      <c r="J9159" s="41">
        <v>6.0999999999999995E-3</v>
      </c>
      <c r="K9159" s="42">
        <v>7.8494800000000007</v>
      </c>
      <c r="L9159" s="43">
        <v>0.33999999999999997</v>
      </c>
      <c r="M9159" s="42">
        <v>2.6688231999999998</v>
      </c>
      <c r="N9159">
        <v>4</v>
      </c>
      <c r="O9159" s="43">
        <v>168</v>
      </c>
      <c r="P9159" s="42">
        <v>36</v>
      </c>
      <c r="Q9159" s="42">
        <v>7.5</v>
      </c>
      <c r="R9159" s="42">
        <v>1</v>
      </c>
    </row>
    <row r="9160" spans="1:18" x14ac:dyDescent="0.3">
      <c r="A9160" t="s">
        <v>3916</v>
      </c>
      <c r="B9160" s="17">
        <v>45069</v>
      </c>
      <c r="C9160" t="s">
        <v>3917</v>
      </c>
      <c r="D9160" t="s">
        <v>3918</v>
      </c>
      <c r="E9160" t="s">
        <v>3919</v>
      </c>
      <c r="F9160" t="s">
        <v>3931</v>
      </c>
      <c r="G9160" t="s">
        <v>3877</v>
      </c>
      <c r="H9160" t="s">
        <v>3876</v>
      </c>
      <c r="I9160">
        <v>1465</v>
      </c>
      <c r="J9160" s="41">
        <v>5.7999999999999996E-3</v>
      </c>
      <c r="K9160" s="42">
        <v>8.4969999999999999</v>
      </c>
      <c r="L9160" s="43">
        <v>6.0000000000000081E-2</v>
      </c>
      <c r="M9160" s="42">
        <v>0.50982000000000072</v>
      </c>
      <c r="N9160">
        <v>5</v>
      </c>
      <c r="O9160" s="43">
        <v>165</v>
      </c>
      <c r="P9160" s="42">
        <v>72</v>
      </c>
      <c r="Q9160" s="42">
        <v>12</v>
      </c>
      <c r="R9160" s="42">
        <v>1</v>
      </c>
    </row>
    <row r="9161" spans="1:18" x14ac:dyDescent="0.3">
      <c r="A9161" t="s">
        <v>3916</v>
      </c>
      <c r="B9161" s="17">
        <v>45070</v>
      </c>
      <c r="C9161" t="s">
        <v>3917</v>
      </c>
      <c r="D9161" t="s">
        <v>3918</v>
      </c>
      <c r="E9161" t="s">
        <v>3919</v>
      </c>
      <c r="F9161" t="s">
        <v>3931</v>
      </c>
      <c r="G9161" t="s">
        <v>3877</v>
      </c>
      <c r="H9161" t="s">
        <v>3876</v>
      </c>
      <c r="I9161">
        <v>824.60000000000014</v>
      </c>
      <c r="J9161" s="41">
        <v>1E-3</v>
      </c>
      <c r="K9161" s="42">
        <v>0.82460000000000011</v>
      </c>
      <c r="L9161" s="43">
        <v>0.75999999999999968</v>
      </c>
      <c r="M9161" s="42">
        <v>0.62669599999999981</v>
      </c>
      <c r="N9161">
        <v>6</v>
      </c>
      <c r="O9161" s="43">
        <v>444</v>
      </c>
      <c r="P9161" s="42">
        <v>38.4</v>
      </c>
      <c r="Q9161" s="42">
        <v>3</v>
      </c>
      <c r="R9161" s="42">
        <v>4</v>
      </c>
    </row>
    <row r="9162" spans="1:18" x14ac:dyDescent="0.3">
      <c r="A9162" t="s">
        <v>3916</v>
      </c>
      <c r="B9162" s="17">
        <v>45071</v>
      </c>
      <c r="C9162" t="s">
        <v>3917</v>
      </c>
      <c r="D9162" t="s">
        <v>3918</v>
      </c>
      <c r="E9162" t="s">
        <v>3919</v>
      </c>
      <c r="F9162" t="s">
        <v>3931</v>
      </c>
      <c r="G9162" t="s">
        <v>3877</v>
      </c>
      <c r="H9162" t="s">
        <v>3876</v>
      </c>
      <c r="I9162">
        <v>1592.8000000000002</v>
      </c>
      <c r="J9162" s="41">
        <v>2.8000000000000004E-3</v>
      </c>
      <c r="K9162" s="42">
        <v>4.4598400000000016</v>
      </c>
      <c r="L9162" s="43">
        <v>1.0000000000000064E-2</v>
      </c>
      <c r="M9162" s="42">
        <v>4.4598400000000302E-2</v>
      </c>
      <c r="N9162">
        <v>3</v>
      </c>
      <c r="O9162" s="43">
        <v>129</v>
      </c>
      <c r="P9162" s="42">
        <v>27.599999999999998</v>
      </c>
      <c r="Q9162" s="42">
        <v>0</v>
      </c>
      <c r="R9162" s="42">
        <v>0</v>
      </c>
    </row>
    <row r="9163" spans="1:18" x14ac:dyDescent="0.3">
      <c r="A9163" t="s">
        <v>3916</v>
      </c>
      <c r="B9163" s="17">
        <v>45072</v>
      </c>
      <c r="C9163" t="s">
        <v>3917</v>
      </c>
      <c r="D9163" t="s">
        <v>3918</v>
      </c>
      <c r="E9163" t="s">
        <v>3919</v>
      </c>
      <c r="F9163" t="s">
        <v>3931</v>
      </c>
      <c r="G9163" t="s">
        <v>3877</v>
      </c>
      <c r="H9163" t="s">
        <v>3876</v>
      </c>
      <c r="I9163">
        <v>755.80000000000018</v>
      </c>
      <c r="J9163" s="41">
        <v>8.0999999999999996E-3</v>
      </c>
      <c r="K9163" s="42">
        <v>6.1219800000000015</v>
      </c>
      <c r="L9163" s="43">
        <v>0.29999999999999982</v>
      </c>
      <c r="M9163" s="42">
        <v>1.8365939999999994</v>
      </c>
      <c r="N9163">
        <v>2</v>
      </c>
      <c r="O9163" s="43">
        <v>66</v>
      </c>
      <c r="P9163" s="42">
        <v>57.599999999999994</v>
      </c>
      <c r="Q9163" s="42">
        <v>7.5</v>
      </c>
      <c r="R9163" s="42">
        <v>7</v>
      </c>
    </row>
    <row r="9164" spans="1:18" x14ac:dyDescent="0.3">
      <c r="A9164" t="s">
        <v>3916</v>
      </c>
      <c r="B9164" s="17">
        <v>45073</v>
      </c>
      <c r="C9164" t="s">
        <v>3917</v>
      </c>
      <c r="D9164" t="s">
        <v>3918</v>
      </c>
      <c r="E9164" t="s">
        <v>3919</v>
      </c>
      <c r="F9164" t="s">
        <v>3931</v>
      </c>
      <c r="G9164" t="s">
        <v>3877</v>
      </c>
      <c r="H9164" t="s">
        <v>3876</v>
      </c>
      <c r="I9164">
        <v>1327.4</v>
      </c>
      <c r="J9164" s="41">
        <v>4.9999999999999984E-3</v>
      </c>
      <c r="K9164" s="42">
        <v>6.6369999999999987</v>
      </c>
      <c r="L9164" s="43">
        <v>1.0499999999999998</v>
      </c>
      <c r="M9164" s="42">
        <v>6.9688499999999971</v>
      </c>
      <c r="N9164">
        <v>6</v>
      </c>
      <c r="O9164" s="43">
        <v>216</v>
      </c>
      <c r="P9164" s="42">
        <v>15.6</v>
      </c>
      <c r="Q9164" s="42">
        <v>4.5</v>
      </c>
      <c r="R9164" s="42">
        <v>4</v>
      </c>
    </row>
    <row r="9165" spans="1:18" x14ac:dyDescent="0.3">
      <c r="A9165" t="s">
        <v>3916</v>
      </c>
      <c r="B9165" s="17">
        <v>45074</v>
      </c>
      <c r="C9165" t="s">
        <v>3917</v>
      </c>
      <c r="D9165" t="s">
        <v>3918</v>
      </c>
      <c r="E9165" t="s">
        <v>3919</v>
      </c>
      <c r="F9165" t="s">
        <v>3931</v>
      </c>
      <c r="G9165" t="s">
        <v>3877</v>
      </c>
      <c r="H9165" t="s">
        <v>3876</v>
      </c>
      <c r="I9165">
        <v>1163.2</v>
      </c>
      <c r="J9165" s="41">
        <v>6.8000000000000005E-3</v>
      </c>
      <c r="K9165" s="42">
        <v>7.9097600000000012</v>
      </c>
      <c r="L9165" s="43">
        <v>0.30999999999999994</v>
      </c>
      <c r="M9165" s="42">
        <v>2.4520255999999998</v>
      </c>
      <c r="N9165">
        <v>2</v>
      </c>
      <c r="O9165" s="43">
        <v>62</v>
      </c>
      <c r="P9165" s="42">
        <v>12</v>
      </c>
      <c r="Q9165" s="42">
        <v>3</v>
      </c>
      <c r="R9165" s="42">
        <v>4</v>
      </c>
    </row>
    <row r="9166" spans="1:18" x14ac:dyDescent="0.3">
      <c r="A9166" t="s">
        <v>3916</v>
      </c>
      <c r="B9166" s="17">
        <v>45075</v>
      </c>
      <c r="C9166" t="s">
        <v>3917</v>
      </c>
      <c r="D9166" t="s">
        <v>3918</v>
      </c>
      <c r="E9166" t="s">
        <v>3919</v>
      </c>
      <c r="F9166" t="s">
        <v>3931</v>
      </c>
      <c r="G9166" t="s">
        <v>3877</v>
      </c>
      <c r="H9166" t="s">
        <v>3876</v>
      </c>
      <c r="I9166">
        <v>1727</v>
      </c>
      <c r="J9166" s="41">
        <v>3.1000000000000003E-3</v>
      </c>
      <c r="K9166" s="42">
        <v>5.3537000000000008</v>
      </c>
      <c r="L9166" s="43">
        <v>0.84999999999999976</v>
      </c>
      <c r="M9166" s="42">
        <v>4.5506449999999994</v>
      </c>
      <c r="N9166">
        <v>2</v>
      </c>
      <c r="O9166" s="43">
        <v>88</v>
      </c>
      <c r="P9166" s="42">
        <v>45.6</v>
      </c>
      <c r="Q9166" s="42">
        <v>7.5</v>
      </c>
      <c r="R9166" s="42">
        <v>2</v>
      </c>
    </row>
    <row r="9167" spans="1:18" x14ac:dyDescent="0.3">
      <c r="A9167" t="s">
        <v>3916</v>
      </c>
      <c r="B9167" s="17">
        <v>45076</v>
      </c>
      <c r="C9167" t="s">
        <v>3917</v>
      </c>
      <c r="D9167" t="s">
        <v>3918</v>
      </c>
      <c r="E9167" t="s">
        <v>3919</v>
      </c>
      <c r="F9167" t="s">
        <v>3931</v>
      </c>
      <c r="G9167" t="s">
        <v>3877</v>
      </c>
      <c r="H9167" t="s">
        <v>3876</v>
      </c>
      <c r="I9167">
        <v>921.80000000000018</v>
      </c>
      <c r="J9167" s="41">
        <v>3.899999999999999E-3</v>
      </c>
      <c r="K9167" s="42">
        <v>3.5950199999999999</v>
      </c>
      <c r="L9167" s="43">
        <v>1.0199999999999998</v>
      </c>
      <c r="M9167" s="42">
        <v>3.6669203999999991</v>
      </c>
      <c r="N9167">
        <v>2</v>
      </c>
      <c r="O9167" s="43">
        <v>76</v>
      </c>
      <c r="P9167" s="42">
        <v>37.199999999999996</v>
      </c>
      <c r="Q9167" s="42">
        <v>1.5</v>
      </c>
      <c r="R9167" s="42">
        <v>2</v>
      </c>
    </row>
    <row r="9168" spans="1:18" x14ac:dyDescent="0.3">
      <c r="A9168" t="s">
        <v>3916</v>
      </c>
      <c r="B9168" s="17">
        <v>45077</v>
      </c>
      <c r="C9168" t="s">
        <v>3917</v>
      </c>
      <c r="D9168" t="s">
        <v>3918</v>
      </c>
      <c r="E9168" t="s">
        <v>3919</v>
      </c>
      <c r="F9168" t="s">
        <v>3931</v>
      </c>
      <c r="G9168" t="s">
        <v>3877</v>
      </c>
      <c r="H9168" t="s">
        <v>3876</v>
      </c>
      <c r="I9168">
        <v>1428</v>
      </c>
      <c r="J9168" s="41">
        <v>6.4000000000000012E-3</v>
      </c>
      <c r="K9168" s="42">
        <v>9.1392000000000024</v>
      </c>
      <c r="L9168" s="43">
        <v>0.82999999999999974</v>
      </c>
      <c r="M9168" s="42">
        <v>7.5855359999999994</v>
      </c>
      <c r="N9168">
        <v>3</v>
      </c>
      <c r="O9168" s="43">
        <v>180</v>
      </c>
      <c r="P9168" s="42">
        <v>15.6</v>
      </c>
      <c r="Q9168" s="42">
        <v>1.5</v>
      </c>
      <c r="R9168" s="42">
        <v>4</v>
      </c>
    </row>
    <row r="9169" spans="1:18" x14ac:dyDescent="0.3">
      <c r="A9169" t="s">
        <v>3923</v>
      </c>
      <c r="B9169" s="17">
        <v>45078</v>
      </c>
      <c r="C9169" t="s">
        <v>3917</v>
      </c>
      <c r="D9169" t="s">
        <v>3918</v>
      </c>
      <c r="E9169" t="s">
        <v>3919</v>
      </c>
      <c r="F9169" t="s">
        <v>3931</v>
      </c>
      <c r="G9169" t="s">
        <v>3877</v>
      </c>
      <c r="H9169" t="s">
        <v>3876</v>
      </c>
      <c r="I9169">
        <v>704.59999999999991</v>
      </c>
      <c r="J9169" s="41">
        <v>2E-3</v>
      </c>
      <c r="K9169" s="42">
        <v>1.4091999999999998</v>
      </c>
      <c r="L9169" s="43">
        <v>0.67999999999999972</v>
      </c>
      <c r="M9169" s="42">
        <v>0.95825599999999944</v>
      </c>
      <c r="N9169">
        <v>3</v>
      </c>
      <c r="O9169" s="43">
        <v>130</v>
      </c>
      <c r="P9169" s="42">
        <v>49.199999999999996</v>
      </c>
      <c r="Q9169" s="42">
        <v>9</v>
      </c>
      <c r="R9169" s="42">
        <v>3</v>
      </c>
    </row>
    <row r="9170" spans="1:18" x14ac:dyDescent="0.3">
      <c r="A9170" t="s">
        <v>3923</v>
      </c>
      <c r="B9170" s="17">
        <v>45079</v>
      </c>
      <c r="C9170" t="s">
        <v>3917</v>
      </c>
      <c r="D9170" t="s">
        <v>3918</v>
      </c>
      <c r="E9170" t="s">
        <v>3919</v>
      </c>
      <c r="F9170" t="s">
        <v>3931</v>
      </c>
      <c r="G9170" t="s">
        <v>3877</v>
      </c>
      <c r="H9170" t="s">
        <v>3876</v>
      </c>
      <c r="I9170">
        <v>36.700000000000003</v>
      </c>
      <c r="J9170" s="41">
        <v>3.8999999999999998E-3</v>
      </c>
      <c r="K9170" s="42">
        <v>0.14313000000000001</v>
      </c>
      <c r="L9170" s="43">
        <v>1.0999999999999999</v>
      </c>
      <c r="M9170" s="42">
        <v>0.157443</v>
      </c>
      <c r="N9170">
        <v>4</v>
      </c>
      <c r="O9170" s="43">
        <v>186</v>
      </c>
      <c r="P9170" s="42">
        <v>36</v>
      </c>
      <c r="Q9170" s="42">
        <v>22.5</v>
      </c>
      <c r="R9170" s="42">
        <v>3</v>
      </c>
    </row>
    <row r="9171" spans="1:18" x14ac:dyDescent="0.3">
      <c r="A9171" t="s">
        <v>3923</v>
      </c>
      <c r="B9171" s="17">
        <v>45080</v>
      </c>
      <c r="C9171" t="s">
        <v>3917</v>
      </c>
      <c r="D9171" t="s">
        <v>3918</v>
      </c>
      <c r="E9171" t="s">
        <v>3919</v>
      </c>
      <c r="F9171" t="s">
        <v>3931</v>
      </c>
      <c r="G9171" t="s">
        <v>3877</v>
      </c>
      <c r="H9171" t="s">
        <v>3876</v>
      </c>
      <c r="I9171">
        <v>745.09999999999991</v>
      </c>
      <c r="J9171" s="41">
        <v>6.4999999999999997E-3</v>
      </c>
      <c r="K9171" s="42">
        <v>4.8431499999999996</v>
      </c>
      <c r="L9171" s="43">
        <v>0.83999999999999975</v>
      </c>
      <c r="M9171" s="42">
        <v>4.0682459999999985</v>
      </c>
      <c r="N9171">
        <v>3</v>
      </c>
      <c r="O9171" s="43">
        <v>263</v>
      </c>
      <c r="P9171" s="42">
        <v>22.8</v>
      </c>
      <c r="Q9171" s="42">
        <v>3</v>
      </c>
      <c r="R9171" s="42">
        <v>5</v>
      </c>
    </row>
    <row r="9172" spans="1:18" x14ac:dyDescent="0.3">
      <c r="A9172" t="s">
        <v>3923</v>
      </c>
      <c r="B9172" s="17">
        <v>45081</v>
      </c>
      <c r="C9172" t="s">
        <v>3917</v>
      </c>
      <c r="D9172" t="s">
        <v>3918</v>
      </c>
      <c r="E9172" t="s">
        <v>3919</v>
      </c>
      <c r="F9172" t="s">
        <v>3931</v>
      </c>
      <c r="G9172" t="s">
        <v>3877</v>
      </c>
      <c r="H9172" t="s">
        <v>3876</v>
      </c>
      <c r="I9172">
        <v>393.5</v>
      </c>
      <c r="J9172" s="41">
        <v>2E-3</v>
      </c>
      <c r="K9172" s="42">
        <v>0.78700000000000003</v>
      </c>
      <c r="L9172" s="43">
        <v>0.61999999999999988</v>
      </c>
      <c r="M9172" s="42">
        <v>0.48793999999999993</v>
      </c>
      <c r="N9172">
        <v>3</v>
      </c>
      <c r="O9172" s="43">
        <v>274</v>
      </c>
      <c r="P9172" s="42">
        <v>40.799999999999997</v>
      </c>
      <c r="Q9172" s="42">
        <v>6</v>
      </c>
      <c r="R9172" s="42">
        <v>3</v>
      </c>
    </row>
    <row r="9173" spans="1:18" x14ac:dyDescent="0.3">
      <c r="A9173" t="s">
        <v>3923</v>
      </c>
      <c r="B9173" s="17">
        <v>45082</v>
      </c>
      <c r="C9173" t="s">
        <v>3917</v>
      </c>
      <c r="D9173" t="s">
        <v>3918</v>
      </c>
      <c r="E9173" t="s">
        <v>3919</v>
      </c>
      <c r="F9173" t="s">
        <v>3931</v>
      </c>
      <c r="G9173" t="s">
        <v>3877</v>
      </c>
      <c r="H9173" t="s">
        <v>3876</v>
      </c>
      <c r="I9173">
        <v>635.19999999999982</v>
      </c>
      <c r="J9173" s="41">
        <v>1.2999999999999999E-3</v>
      </c>
      <c r="K9173" s="42">
        <v>0.82575999999999972</v>
      </c>
      <c r="L9173" s="43">
        <v>0.19000000000000006</v>
      </c>
      <c r="M9173" s="42">
        <v>0.15689439999999999</v>
      </c>
      <c r="N9173">
        <v>0</v>
      </c>
      <c r="O9173" s="43">
        <v>32</v>
      </c>
      <c r="P9173" s="42">
        <v>42</v>
      </c>
      <c r="Q9173" s="42">
        <v>9</v>
      </c>
      <c r="R9173" s="42">
        <v>6</v>
      </c>
    </row>
    <row r="9174" spans="1:18" x14ac:dyDescent="0.3">
      <c r="A9174" t="s">
        <v>3923</v>
      </c>
      <c r="B9174" s="17">
        <v>45083</v>
      </c>
      <c r="C9174" t="s">
        <v>3917</v>
      </c>
      <c r="D9174" t="s">
        <v>3918</v>
      </c>
      <c r="E9174" t="s">
        <v>3919</v>
      </c>
      <c r="F9174" t="s">
        <v>3931</v>
      </c>
      <c r="G9174" t="s">
        <v>3877</v>
      </c>
      <c r="H9174" t="s">
        <v>3876</v>
      </c>
      <c r="I9174">
        <v>541.59999999999991</v>
      </c>
      <c r="J9174" s="41">
        <v>2.6999999999999993E-3</v>
      </c>
      <c r="K9174" s="42">
        <v>1.4623199999999994</v>
      </c>
      <c r="L9174" s="43">
        <v>0.51</v>
      </c>
      <c r="M9174" s="42">
        <v>0.74578319999999976</v>
      </c>
      <c r="N9174">
        <v>4</v>
      </c>
      <c r="O9174" s="43">
        <v>115</v>
      </c>
      <c r="P9174" s="42">
        <v>55.199999999999996</v>
      </c>
      <c r="Q9174" s="42">
        <v>1.5</v>
      </c>
      <c r="R9174" s="42">
        <v>6</v>
      </c>
    </row>
    <row r="9175" spans="1:18" x14ac:dyDescent="0.3">
      <c r="A9175" t="s">
        <v>3923</v>
      </c>
      <c r="B9175" s="17">
        <v>45084</v>
      </c>
      <c r="C9175" t="s">
        <v>3917</v>
      </c>
      <c r="D9175" t="s">
        <v>3918</v>
      </c>
      <c r="E9175" t="s">
        <v>3919</v>
      </c>
      <c r="F9175" t="s">
        <v>3931</v>
      </c>
      <c r="G9175" t="s">
        <v>3877</v>
      </c>
      <c r="H9175" t="s">
        <v>3876</v>
      </c>
      <c r="I9175">
        <v>762.3</v>
      </c>
      <c r="J9175" s="41">
        <v>5.1999999999999989E-3</v>
      </c>
      <c r="K9175" s="42">
        <v>3.9639599999999988</v>
      </c>
      <c r="L9175" s="43">
        <v>0.34000000000000008</v>
      </c>
      <c r="M9175" s="42">
        <v>1.3477463999999999</v>
      </c>
      <c r="N9175">
        <v>5</v>
      </c>
      <c r="O9175" s="43">
        <v>415</v>
      </c>
      <c r="P9175" s="42">
        <v>31.2</v>
      </c>
      <c r="Q9175" s="42">
        <v>9</v>
      </c>
      <c r="R9175" s="42">
        <v>6</v>
      </c>
    </row>
    <row r="9176" spans="1:18" x14ac:dyDescent="0.3">
      <c r="A9176" t="s">
        <v>3923</v>
      </c>
      <c r="B9176" s="17">
        <v>45085</v>
      </c>
      <c r="C9176" t="s">
        <v>3917</v>
      </c>
      <c r="D9176" t="s">
        <v>3918</v>
      </c>
      <c r="E9176" t="s">
        <v>3919</v>
      </c>
      <c r="F9176" t="s">
        <v>3931</v>
      </c>
      <c r="G9176" t="s">
        <v>3877</v>
      </c>
      <c r="H9176" t="s">
        <v>3876</v>
      </c>
      <c r="I9176">
        <v>659.39999999999986</v>
      </c>
      <c r="J9176" s="41">
        <v>1.2999999999999999E-3</v>
      </c>
      <c r="K9176" s="42">
        <v>0.85721999999999976</v>
      </c>
      <c r="L9176" s="43">
        <v>0.37000000000000005</v>
      </c>
      <c r="M9176" s="42">
        <v>0.31717139999999994</v>
      </c>
      <c r="N9176">
        <v>3</v>
      </c>
      <c r="O9176" s="43">
        <v>97</v>
      </c>
      <c r="P9176" s="42">
        <v>66</v>
      </c>
      <c r="Q9176" s="42">
        <v>3</v>
      </c>
      <c r="R9176" s="42">
        <v>1</v>
      </c>
    </row>
    <row r="9177" spans="1:18" x14ac:dyDescent="0.3">
      <c r="A9177" t="s">
        <v>3923</v>
      </c>
      <c r="B9177" s="17">
        <v>45086</v>
      </c>
      <c r="C9177" t="s">
        <v>3917</v>
      </c>
      <c r="D9177" t="s">
        <v>3918</v>
      </c>
      <c r="E9177" t="s">
        <v>3919</v>
      </c>
      <c r="F9177" t="s">
        <v>3931</v>
      </c>
      <c r="G9177" t="s">
        <v>3877</v>
      </c>
      <c r="H9177" t="s">
        <v>3876</v>
      </c>
      <c r="I9177">
        <v>537.09999999999991</v>
      </c>
      <c r="J9177" s="41">
        <v>3.1000000000000012E-3</v>
      </c>
      <c r="K9177" s="42">
        <v>1.6650100000000003</v>
      </c>
      <c r="L9177" s="43">
        <v>0.98999999999999988</v>
      </c>
      <c r="M9177" s="42">
        <v>1.6483599000000002</v>
      </c>
      <c r="N9177">
        <v>5</v>
      </c>
      <c r="O9177" s="43">
        <v>179</v>
      </c>
      <c r="P9177" s="42">
        <v>31.2</v>
      </c>
      <c r="Q9177" s="42">
        <v>7.5</v>
      </c>
      <c r="R9177" s="42">
        <v>2</v>
      </c>
    </row>
    <row r="9178" spans="1:18" x14ac:dyDescent="0.3">
      <c r="A9178" t="s">
        <v>3923</v>
      </c>
      <c r="B9178" s="17">
        <v>45087</v>
      </c>
      <c r="C9178" t="s">
        <v>3917</v>
      </c>
      <c r="D9178" t="s">
        <v>3918</v>
      </c>
      <c r="E9178" t="s">
        <v>3919</v>
      </c>
      <c r="F9178" t="s">
        <v>3931</v>
      </c>
      <c r="G9178" t="s">
        <v>3877</v>
      </c>
      <c r="H9178" t="s">
        <v>3876</v>
      </c>
      <c r="I9178">
        <v>641</v>
      </c>
      <c r="J9178" s="41">
        <v>1.1999999999999997E-3</v>
      </c>
      <c r="K9178" s="42">
        <v>0.76919999999999977</v>
      </c>
      <c r="L9178" s="43">
        <v>0.86999999999999988</v>
      </c>
      <c r="M9178" s="42">
        <v>0.66920399999999969</v>
      </c>
      <c r="N9178">
        <v>3</v>
      </c>
      <c r="O9178" s="43">
        <v>224</v>
      </c>
      <c r="P9178" s="42">
        <v>30</v>
      </c>
      <c r="Q9178" s="42">
        <v>4.5</v>
      </c>
      <c r="R9178" s="42">
        <v>4</v>
      </c>
    </row>
    <row r="9179" spans="1:18" x14ac:dyDescent="0.3">
      <c r="A9179" t="s">
        <v>3923</v>
      </c>
      <c r="B9179" s="17">
        <v>45088</v>
      </c>
      <c r="C9179" t="s">
        <v>3917</v>
      </c>
      <c r="D9179" t="s">
        <v>3918</v>
      </c>
      <c r="E9179" t="s">
        <v>3919</v>
      </c>
      <c r="F9179" t="s">
        <v>3931</v>
      </c>
      <c r="G9179" t="s">
        <v>3877</v>
      </c>
      <c r="H9179" t="s">
        <v>3876</v>
      </c>
      <c r="I9179">
        <v>569.79999999999995</v>
      </c>
      <c r="J9179" s="41">
        <v>7.899999999999999E-3</v>
      </c>
      <c r="K9179" s="42">
        <v>4.5014199999999995</v>
      </c>
      <c r="L9179" s="43">
        <v>0.42999999999999994</v>
      </c>
      <c r="M9179" s="42">
        <v>1.9356105999999995</v>
      </c>
      <c r="N9179">
        <v>2</v>
      </c>
      <c r="O9179" s="43">
        <v>93</v>
      </c>
      <c r="P9179" s="42">
        <v>40.799999999999997</v>
      </c>
      <c r="Q9179" s="42">
        <v>3</v>
      </c>
      <c r="R9179" s="42">
        <v>7</v>
      </c>
    </row>
    <row r="9180" spans="1:18" x14ac:dyDescent="0.3">
      <c r="A9180" t="s">
        <v>3923</v>
      </c>
      <c r="B9180" s="17">
        <v>45089</v>
      </c>
      <c r="C9180" t="s">
        <v>3917</v>
      </c>
      <c r="D9180" t="s">
        <v>3918</v>
      </c>
      <c r="E9180" t="s">
        <v>3919</v>
      </c>
      <c r="F9180" t="s">
        <v>3931</v>
      </c>
      <c r="G9180" t="s">
        <v>3877</v>
      </c>
      <c r="H9180" t="s">
        <v>3876</v>
      </c>
      <c r="I9180">
        <v>716.99999999999977</v>
      </c>
      <c r="J9180" s="41">
        <v>3.8000000000000004E-3</v>
      </c>
      <c r="K9180" s="42">
        <v>2.7245999999999992</v>
      </c>
      <c r="L9180" s="43">
        <v>0.24000000000000005</v>
      </c>
      <c r="M9180" s="42">
        <v>0.65390399999999993</v>
      </c>
      <c r="N9180">
        <v>1</v>
      </c>
      <c r="O9180" s="43">
        <v>35</v>
      </c>
      <c r="P9180" s="42">
        <v>49.199999999999996</v>
      </c>
      <c r="Q9180" s="42">
        <v>3</v>
      </c>
      <c r="R9180" s="42">
        <v>8</v>
      </c>
    </row>
    <row r="9181" spans="1:18" x14ac:dyDescent="0.3">
      <c r="A9181" t="s">
        <v>3923</v>
      </c>
      <c r="B9181" s="17">
        <v>45090</v>
      </c>
      <c r="C9181" t="s">
        <v>3917</v>
      </c>
      <c r="D9181" t="s">
        <v>3918</v>
      </c>
      <c r="E9181" t="s">
        <v>3919</v>
      </c>
      <c r="F9181" t="s">
        <v>3931</v>
      </c>
      <c r="G9181" t="s">
        <v>3877</v>
      </c>
      <c r="H9181" t="s">
        <v>3876</v>
      </c>
      <c r="I9181">
        <v>147.69999999999982</v>
      </c>
      <c r="J9181" s="41">
        <v>4.3999999999999994E-3</v>
      </c>
      <c r="K9181" s="42">
        <v>0.64987999999999913</v>
      </c>
      <c r="L9181" s="43">
        <v>0.45999999999999996</v>
      </c>
      <c r="M9181" s="42">
        <v>0.29894479999999957</v>
      </c>
      <c r="N9181">
        <v>0</v>
      </c>
      <c r="O9181" s="43">
        <v>20</v>
      </c>
      <c r="P9181" s="42">
        <v>44.4</v>
      </c>
      <c r="Q9181" s="42">
        <v>7.5</v>
      </c>
      <c r="R9181" s="42">
        <v>5</v>
      </c>
    </row>
    <row r="9182" spans="1:18" x14ac:dyDescent="0.3">
      <c r="A9182" t="s">
        <v>3923</v>
      </c>
      <c r="B9182" s="17">
        <v>45091</v>
      </c>
      <c r="C9182" t="s">
        <v>3917</v>
      </c>
      <c r="D9182" t="s">
        <v>3918</v>
      </c>
      <c r="E9182" t="s">
        <v>3919</v>
      </c>
      <c r="F9182" t="s">
        <v>3931</v>
      </c>
      <c r="G9182" t="s">
        <v>3877</v>
      </c>
      <c r="H9182" t="s">
        <v>3876</v>
      </c>
      <c r="I9182">
        <v>82.399999999999864</v>
      </c>
      <c r="J9182" s="41">
        <v>1.1999999999999997E-3</v>
      </c>
      <c r="K9182" s="42">
        <v>9.8879999999999815E-2</v>
      </c>
      <c r="L9182" s="43">
        <v>1.3999999999999997</v>
      </c>
      <c r="M9182" s="42">
        <v>0.13843199999999972</v>
      </c>
      <c r="N9182">
        <v>4</v>
      </c>
      <c r="O9182" s="43">
        <v>331</v>
      </c>
      <c r="P9182" s="42">
        <v>30</v>
      </c>
      <c r="Q9182" s="42">
        <v>12</v>
      </c>
      <c r="R9182" s="42">
        <v>0</v>
      </c>
    </row>
    <row r="9183" spans="1:18" x14ac:dyDescent="0.3">
      <c r="A9183" t="s">
        <v>3923</v>
      </c>
      <c r="B9183" s="17">
        <v>45092</v>
      </c>
      <c r="C9183" t="s">
        <v>3917</v>
      </c>
      <c r="D9183" t="s">
        <v>3918</v>
      </c>
      <c r="E9183" t="s">
        <v>3919</v>
      </c>
      <c r="F9183" t="s">
        <v>3931</v>
      </c>
      <c r="G9183" t="s">
        <v>3877</v>
      </c>
      <c r="H9183" t="s">
        <v>3876</v>
      </c>
      <c r="I9183">
        <v>1038.6999999999998</v>
      </c>
      <c r="J9183" s="41">
        <v>2.3E-3</v>
      </c>
      <c r="K9183" s="42">
        <v>2.3890099999999994</v>
      </c>
      <c r="L9183" s="43">
        <v>0.47</v>
      </c>
      <c r="M9183" s="42">
        <v>1.1228346999999996</v>
      </c>
      <c r="N9183">
        <v>1</v>
      </c>
      <c r="O9183" s="43">
        <v>50</v>
      </c>
      <c r="P9183" s="42">
        <v>49.199999999999996</v>
      </c>
      <c r="Q9183" s="42">
        <v>10.5</v>
      </c>
      <c r="R9183" s="42">
        <v>5</v>
      </c>
    </row>
    <row r="9184" spans="1:18" x14ac:dyDescent="0.3">
      <c r="A9184" t="s">
        <v>3923</v>
      </c>
      <c r="B9184" s="17">
        <v>45093</v>
      </c>
      <c r="C9184" t="s">
        <v>3917</v>
      </c>
      <c r="D9184" t="s">
        <v>3918</v>
      </c>
      <c r="E9184" t="s">
        <v>3919</v>
      </c>
      <c r="F9184" t="s">
        <v>3931</v>
      </c>
      <c r="G9184" t="s">
        <v>3877</v>
      </c>
      <c r="H9184" t="s">
        <v>3876</v>
      </c>
      <c r="I9184">
        <v>526.59999999999991</v>
      </c>
      <c r="J9184" s="41">
        <v>4.0000000000000001E-3</v>
      </c>
      <c r="K9184" s="42">
        <v>2.1063999999999998</v>
      </c>
      <c r="L9184" s="43">
        <v>0.66999999999999982</v>
      </c>
      <c r="M9184" s="42">
        <v>1.4112879999999994</v>
      </c>
      <c r="N9184">
        <v>3</v>
      </c>
      <c r="O9184" s="43">
        <v>169</v>
      </c>
      <c r="P9184" s="42">
        <v>73.2</v>
      </c>
      <c r="Q9184" s="42">
        <v>12</v>
      </c>
      <c r="R9184" s="42">
        <v>5</v>
      </c>
    </row>
    <row r="9185" spans="1:18" x14ac:dyDescent="0.3">
      <c r="A9185" t="s">
        <v>3923</v>
      </c>
      <c r="B9185" s="17">
        <v>45094</v>
      </c>
      <c r="C9185" t="s">
        <v>3917</v>
      </c>
      <c r="D9185" t="s">
        <v>3918</v>
      </c>
      <c r="E9185" t="s">
        <v>3919</v>
      </c>
      <c r="F9185" t="s">
        <v>3931</v>
      </c>
      <c r="G9185" t="s">
        <v>3877</v>
      </c>
      <c r="H9185" t="s">
        <v>3876</v>
      </c>
      <c r="I9185">
        <v>978.69999999999982</v>
      </c>
      <c r="J9185" s="41">
        <v>8.3000000000000018E-3</v>
      </c>
      <c r="K9185" s="42">
        <v>8.1232100000000003</v>
      </c>
      <c r="L9185" s="43">
        <v>1.1299999999999999</v>
      </c>
      <c r="M9185" s="42">
        <v>9.1792272999999991</v>
      </c>
      <c r="N9185">
        <v>4</v>
      </c>
      <c r="O9185" s="43">
        <v>203</v>
      </c>
      <c r="P9185" s="42">
        <v>78</v>
      </c>
      <c r="Q9185" s="42">
        <v>10.5</v>
      </c>
      <c r="R9185" s="42">
        <v>4</v>
      </c>
    </row>
    <row r="9186" spans="1:18" x14ac:dyDescent="0.3">
      <c r="A9186" t="s">
        <v>3923</v>
      </c>
      <c r="B9186" s="17">
        <v>45095</v>
      </c>
      <c r="C9186" t="s">
        <v>3917</v>
      </c>
      <c r="D9186" t="s">
        <v>3918</v>
      </c>
      <c r="E9186" t="s">
        <v>3919</v>
      </c>
      <c r="F9186" t="s">
        <v>3931</v>
      </c>
      <c r="G9186" t="s">
        <v>3877</v>
      </c>
      <c r="H9186" t="s">
        <v>3876</v>
      </c>
      <c r="I9186">
        <v>709.3</v>
      </c>
      <c r="J9186" s="41">
        <v>3.5000000000000005E-3</v>
      </c>
      <c r="K9186" s="42">
        <v>2.4825500000000003</v>
      </c>
      <c r="L9186" s="43">
        <v>0.62999999999999989</v>
      </c>
      <c r="M9186" s="42">
        <v>1.5640064999999999</v>
      </c>
      <c r="N9186">
        <v>4</v>
      </c>
      <c r="O9186" s="43">
        <v>275</v>
      </c>
      <c r="P9186" s="42">
        <v>62.4</v>
      </c>
      <c r="Q9186" s="42">
        <v>18</v>
      </c>
      <c r="R9186" s="42">
        <v>3</v>
      </c>
    </row>
    <row r="9187" spans="1:18" x14ac:dyDescent="0.3">
      <c r="A9187" t="s">
        <v>3923</v>
      </c>
      <c r="B9187" s="17">
        <v>45096</v>
      </c>
      <c r="C9187" t="s">
        <v>3917</v>
      </c>
      <c r="D9187" t="s">
        <v>3918</v>
      </c>
      <c r="E9187" t="s">
        <v>3919</v>
      </c>
      <c r="F9187" t="s">
        <v>3931</v>
      </c>
      <c r="G9187" t="s">
        <v>3877</v>
      </c>
      <c r="H9187" t="s">
        <v>3876</v>
      </c>
      <c r="I9187">
        <v>495.09999999999991</v>
      </c>
      <c r="J9187" s="41">
        <v>7.5000000000000006E-3</v>
      </c>
      <c r="K9187" s="42">
        <v>3.7132499999999995</v>
      </c>
      <c r="L9187" s="43">
        <v>0.48999999999999994</v>
      </c>
      <c r="M9187" s="42">
        <v>1.8194924999999995</v>
      </c>
      <c r="N9187">
        <v>4</v>
      </c>
      <c r="O9187" s="43">
        <v>171</v>
      </c>
      <c r="P9187" s="42">
        <v>28.799999999999997</v>
      </c>
      <c r="Q9187" s="42">
        <v>21</v>
      </c>
      <c r="R9187" s="42">
        <v>0</v>
      </c>
    </row>
    <row r="9188" spans="1:18" x14ac:dyDescent="0.3">
      <c r="A9188" t="s">
        <v>3923</v>
      </c>
      <c r="B9188" s="17">
        <v>45097</v>
      </c>
      <c r="C9188" t="s">
        <v>3917</v>
      </c>
      <c r="D9188" t="s">
        <v>3918</v>
      </c>
      <c r="E9188" t="s">
        <v>3919</v>
      </c>
      <c r="F9188" t="s">
        <v>3931</v>
      </c>
      <c r="G9188" t="s">
        <v>3877</v>
      </c>
      <c r="H9188" t="s">
        <v>3876</v>
      </c>
      <c r="I9188">
        <v>955.3</v>
      </c>
      <c r="J9188" s="41">
        <v>7.000000000000001E-3</v>
      </c>
      <c r="K9188" s="42">
        <v>6.6871000000000009</v>
      </c>
      <c r="L9188" s="43">
        <v>0.61999999999999977</v>
      </c>
      <c r="M9188" s="42">
        <v>4.1460019999999993</v>
      </c>
      <c r="N9188">
        <v>4</v>
      </c>
      <c r="O9188" s="43">
        <v>134</v>
      </c>
      <c r="P9188" s="42">
        <v>26.4</v>
      </c>
      <c r="Q9188" s="42">
        <v>6</v>
      </c>
      <c r="R9188" s="42">
        <v>1</v>
      </c>
    </row>
    <row r="9189" spans="1:18" x14ac:dyDescent="0.3">
      <c r="A9189" t="s">
        <v>3923</v>
      </c>
      <c r="B9189" s="17">
        <v>45098</v>
      </c>
      <c r="C9189" t="s">
        <v>3917</v>
      </c>
      <c r="D9189" t="s">
        <v>3918</v>
      </c>
      <c r="E9189" t="s">
        <v>3919</v>
      </c>
      <c r="F9189" t="s">
        <v>3931</v>
      </c>
      <c r="G9189" t="s">
        <v>3877</v>
      </c>
      <c r="H9189" t="s">
        <v>3876</v>
      </c>
      <c r="I9189">
        <v>410</v>
      </c>
      <c r="J9189" s="41">
        <v>3.6000000000000008E-3</v>
      </c>
      <c r="K9189" s="42">
        <v>1.4760000000000004</v>
      </c>
      <c r="L9189" s="43">
        <v>0.29000000000000004</v>
      </c>
      <c r="M9189" s="42">
        <v>0.4280400000000002</v>
      </c>
      <c r="N9189">
        <v>1</v>
      </c>
      <c r="O9189" s="43">
        <v>109</v>
      </c>
      <c r="P9189" s="42">
        <v>28.799999999999997</v>
      </c>
      <c r="Q9189" s="42">
        <v>1.5</v>
      </c>
      <c r="R9189" s="42">
        <v>3</v>
      </c>
    </row>
    <row r="9190" spans="1:18" x14ac:dyDescent="0.3">
      <c r="A9190" t="s">
        <v>3923</v>
      </c>
      <c r="B9190" s="17">
        <v>45099</v>
      </c>
      <c r="C9190" t="s">
        <v>3917</v>
      </c>
      <c r="D9190" t="s">
        <v>3918</v>
      </c>
      <c r="E9190" t="s">
        <v>3919</v>
      </c>
      <c r="F9190" t="s">
        <v>3931</v>
      </c>
      <c r="G9190" t="s">
        <v>3877</v>
      </c>
      <c r="H9190" t="s">
        <v>3876</v>
      </c>
      <c r="I9190">
        <v>529.09999999999991</v>
      </c>
      <c r="J9190" s="41">
        <v>7.1000000000000013E-3</v>
      </c>
      <c r="K9190" s="42">
        <v>3.7566100000000002</v>
      </c>
      <c r="L9190" s="43">
        <v>0.78999999999999981</v>
      </c>
      <c r="M9190" s="42">
        <v>2.9677218999999995</v>
      </c>
      <c r="N9190">
        <v>4</v>
      </c>
      <c r="O9190" s="43">
        <v>294</v>
      </c>
      <c r="P9190" s="42">
        <v>33.6</v>
      </c>
      <c r="Q9190" s="42">
        <v>9</v>
      </c>
      <c r="R9190" s="42">
        <v>6</v>
      </c>
    </row>
    <row r="9191" spans="1:18" x14ac:dyDescent="0.3">
      <c r="A9191" t="s">
        <v>3923</v>
      </c>
      <c r="B9191" s="17">
        <v>45100</v>
      </c>
      <c r="C9191" t="s">
        <v>3917</v>
      </c>
      <c r="D9191" t="s">
        <v>3918</v>
      </c>
      <c r="E9191" t="s">
        <v>3919</v>
      </c>
      <c r="F9191" t="s">
        <v>3931</v>
      </c>
      <c r="G9191" t="s">
        <v>3877</v>
      </c>
      <c r="H9191" t="s">
        <v>3876</v>
      </c>
      <c r="I9191">
        <v>83.399999999999864</v>
      </c>
      <c r="J9191" s="41">
        <v>4.5999999999999999E-3</v>
      </c>
      <c r="K9191" s="42">
        <v>0.38363999999999937</v>
      </c>
      <c r="L9191" s="43">
        <v>0.86999999999999977</v>
      </c>
      <c r="M9191" s="42">
        <v>0.33376679999999936</v>
      </c>
      <c r="N9191">
        <v>2</v>
      </c>
      <c r="O9191" s="43">
        <v>29</v>
      </c>
      <c r="P9191" s="42">
        <v>14.399999999999999</v>
      </c>
      <c r="Q9191" s="42">
        <v>4.5</v>
      </c>
      <c r="R9191" s="42">
        <v>6</v>
      </c>
    </row>
    <row r="9192" spans="1:18" x14ac:dyDescent="0.3">
      <c r="A9192" t="s">
        <v>3923</v>
      </c>
      <c r="B9192" s="17">
        <v>45101</v>
      </c>
      <c r="C9192" t="s">
        <v>3917</v>
      </c>
      <c r="D9192" t="s">
        <v>3918</v>
      </c>
      <c r="E9192" t="s">
        <v>3919</v>
      </c>
      <c r="F9192" t="s">
        <v>3931</v>
      </c>
      <c r="G9192" t="s">
        <v>3877</v>
      </c>
      <c r="H9192" t="s">
        <v>3876</v>
      </c>
      <c r="I9192">
        <v>181.19999999999982</v>
      </c>
      <c r="J9192" s="41">
        <v>4.3000000000000009E-3</v>
      </c>
      <c r="K9192" s="42">
        <v>0.77915999999999941</v>
      </c>
      <c r="L9192" s="43">
        <v>0.74999999999999978</v>
      </c>
      <c r="M9192" s="42">
        <v>0.58436999999999939</v>
      </c>
      <c r="N9192">
        <v>4</v>
      </c>
      <c r="O9192" s="43">
        <v>210</v>
      </c>
      <c r="P9192" s="42">
        <v>55.199999999999996</v>
      </c>
      <c r="Q9192" s="42">
        <v>3</v>
      </c>
      <c r="R9192" s="42">
        <v>1</v>
      </c>
    </row>
    <row r="9193" spans="1:18" x14ac:dyDescent="0.3">
      <c r="A9193" t="s">
        <v>3923</v>
      </c>
      <c r="B9193" s="17">
        <v>45102</v>
      </c>
      <c r="C9193" t="s">
        <v>3917</v>
      </c>
      <c r="D9193" t="s">
        <v>3918</v>
      </c>
      <c r="E9193" t="s">
        <v>3919</v>
      </c>
      <c r="F9193" t="s">
        <v>3931</v>
      </c>
      <c r="G9193" t="s">
        <v>3877</v>
      </c>
      <c r="H9193" t="s">
        <v>3876</v>
      </c>
      <c r="I9193">
        <v>908.90000000000009</v>
      </c>
      <c r="J9193" s="41">
        <v>5.8000000000000005E-3</v>
      </c>
      <c r="K9193" s="42">
        <v>5.2716200000000013</v>
      </c>
      <c r="L9193" s="43">
        <v>1.3399999999999999</v>
      </c>
      <c r="M9193" s="42">
        <v>7.0639708000000008</v>
      </c>
      <c r="N9193">
        <v>4</v>
      </c>
      <c r="O9193" s="43">
        <v>167</v>
      </c>
      <c r="P9193" s="42">
        <v>70.8</v>
      </c>
      <c r="Q9193" s="42">
        <v>3</v>
      </c>
      <c r="R9193" s="42">
        <v>1</v>
      </c>
    </row>
    <row r="9194" spans="1:18" x14ac:dyDescent="0.3">
      <c r="A9194" t="s">
        <v>3923</v>
      </c>
      <c r="B9194" s="17">
        <v>45103</v>
      </c>
      <c r="C9194" t="s">
        <v>3917</v>
      </c>
      <c r="D9194" t="s">
        <v>3918</v>
      </c>
      <c r="E9194" t="s">
        <v>3919</v>
      </c>
      <c r="F9194" t="s">
        <v>3931</v>
      </c>
      <c r="G9194" t="s">
        <v>3877</v>
      </c>
      <c r="H9194" t="s">
        <v>3876</v>
      </c>
      <c r="I9194">
        <v>624.09999999999991</v>
      </c>
      <c r="J9194" s="41">
        <v>5.7999999999999996E-3</v>
      </c>
      <c r="K9194" s="42">
        <v>3.6197799999999991</v>
      </c>
      <c r="L9194" s="43">
        <v>1.0799999999999998</v>
      </c>
      <c r="M9194" s="42">
        <v>3.9093623999999987</v>
      </c>
      <c r="N9194">
        <v>0</v>
      </c>
      <c r="O9194" s="43">
        <v>38</v>
      </c>
      <c r="P9194" s="42">
        <v>52.8</v>
      </c>
      <c r="Q9194" s="42">
        <v>6</v>
      </c>
      <c r="R9194" s="42">
        <v>3</v>
      </c>
    </row>
    <row r="9195" spans="1:18" x14ac:dyDescent="0.3">
      <c r="A9195" t="s">
        <v>3923</v>
      </c>
      <c r="B9195" s="17">
        <v>45104</v>
      </c>
      <c r="C9195" t="s">
        <v>3917</v>
      </c>
      <c r="D9195" t="s">
        <v>3918</v>
      </c>
      <c r="E9195" t="s">
        <v>3919</v>
      </c>
      <c r="F9195" t="s">
        <v>3931</v>
      </c>
      <c r="G9195" t="s">
        <v>3877</v>
      </c>
      <c r="H9195" t="s">
        <v>3876</v>
      </c>
      <c r="I9195">
        <v>345.09999999999991</v>
      </c>
      <c r="J9195" s="41">
        <v>7.3999999999999995E-3</v>
      </c>
      <c r="K9195" s="42">
        <v>2.553739999999999</v>
      </c>
      <c r="L9195" s="43">
        <v>1.0199999999999996</v>
      </c>
      <c r="M9195" s="42">
        <v>2.604814799999998</v>
      </c>
      <c r="N9195">
        <v>5</v>
      </c>
      <c r="O9195" s="43">
        <v>305</v>
      </c>
      <c r="P9195" s="42">
        <v>22.8</v>
      </c>
      <c r="Q9195" s="42">
        <v>1.5</v>
      </c>
      <c r="R9195" s="42">
        <v>3</v>
      </c>
    </row>
    <row r="9196" spans="1:18" x14ac:dyDescent="0.3">
      <c r="A9196" t="s">
        <v>3923</v>
      </c>
      <c r="B9196" s="17">
        <v>45105</v>
      </c>
      <c r="C9196" t="s">
        <v>3917</v>
      </c>
      <c r="D9196" t="s">
        <v>3918</v>
      </c>
      <c r="E9196" t="s">
        <v>3919</v>
      </c>
      <c r="F9196" t="s">
        <v>3931</v>
      </c>
      <c r="G9196" t="s">
        <v>3877</v>
      </c>
      <c r="H9196" t="s">
        <v>3876</v>
      </c>
      <c r="I9196">
        <v>765.8</v>
      </c>
      <c r="J9196" s="41">
        <v>5.000000000000001E-3</v>
      </c>
      <c r="K9196" s="42">
        <v>3.8290000000000006</v>
      </c>
      <c r="L9196" s="43">
        <v>0.65999999999999981</v>
      </c>
      <c r="M9196" s="42">
        <v>2.5271399999999997</v>
      </c>
      <c r="N9196">
        <v>4</v>
      </c>
      <c r="O9196" s="43">
        <v>174</v>
      </c>
      <c r="P9196" s="42">
        <v>44.4</v>
      </c>
      <c r="Q9196" s="42">
        <v>1.5</v>
      </c>
      <c r="R9196" s="42">
        <v>2</v>
      </c>
    </row>
    <row r="9197" spans="1:18" x14ac:dyDescent="0.3">
      <c r="A9197" t="s">
        <v>3923</v>
      </c>
      <c r="B9197" s="17">
        <v>45106</v>
      </c>
      <c r="C9197" t="s">
        <v>3917</v>
      </c>
      <c r="D9197" t="s">
        <v>3918</v>
      </c>
      <c r="E9197" t="s">
        <v>3919</v>
      </c>
      <c r="F9197" t="s">
        <v>3931</v>
      </c>
      <c r="G9197" t="s">
        <v>3877</v>
      </c>
      <c r="H9197" t="s">
        <v>3876</v>
      </c>
      <c r="I9197">
        <v>289.19999999999982</v>
      </c>
      <c r="J9197" s="41">
        <v>6.9000000000000008E-3</v>
      </c>
      <c r="K9197" s="42">
        <v>1.995479999999999</v>
      </c>
      <c r="L9197" s="43">
        <v>0.99999999999999967</v>
      </c>
      <c r="M9197" s="42">
        <v>1.9954799999999984</v>
      </c>
      <c r="N9197">
        <v>1</v>
      </c>
      <c r="O9197" s="43">
        <v>32</v>
      </c>
      <c r="P9197" s="42">
        <v>61.199999999999996</v>
      </c>
      <c r="Q9197" s="42">
        <v>13.5</v>
      </c>
      <c r="R9197" s="42">
        <v>3</v>
      </c>
    </row>
    <row r="9198" spans="1:18" x14ac:dyDescent="0.3">
      <c r="A9198" t="s">
        <v>3923</v>
      </c>
      <c r="B9198" s="17">
        <v>45107</v>
      </c>
      <c r="C9198" t="s">
        <v>3917</v>
      </c>
      <c r="D9198" t="s">
        <v>3918</v>
      </c>
      <c r="E9198" t="s">
        <v>3919</v>
      </c>
      <c r="F9198" t="s">
        <v>3931</v>
      </c>
      <c r="G9198" t="s">
        <v>3877</v>
      </c>
      <c r="H9198" t="s">
        <v>3876</v>
      </c>
      <c r="I9198">
        <v>181.5</v>
      </c>
      <c r="J9198" s="41">
        <v>6.1000000000000004E-3</v>
      </c>
      <c r="K9198" s="42">
        <v>1.1071500000000001</v>
      </c>
      <c r="L9198" s="43">
        <v>0.40000000000000008</v>
      </c>
      <c r="M9198" s="42">
        <v>0.44286000000000014</v>
      </c>
      <c r="N9198">
        <v>0</v>
      </c>
      <c r="O9198" s="43">
        <v>18</v>
      </c>
      <c r="P9198" s="42">
        <v>32.4</v>
      </c>
      <c r="Q9198" s="42">
        <v>0</v>
      </c>
      <c r="R9198" s="42">
        <v>0</v>
      </c>
    </row>
    <row r="9199" spans="1:18" x14ac:dyDescent="0.3">
      <c r="A9199" t="s">
        <v>3923</v>
      </c>
      <c r="B9199" s="17">
        <v>45108</v>
      </c>
      <c r="C9199" t="s">
        <v>3917</v>
      </c>
      <c r="D9199" t="s">
        <v>3918</v>
      </c>
      <c r="E9199" t="s">
        <v>3919</v>
      </c>
      <c r="F9199" t="s">
        <v>3931</v>
      </c>
      <c r="G9199" t="s">
        <v>3877</v>
      </c>
      <c r="H9199" t="s">
        <v>3876</v>
      </c>
      <c r="I9199">
        <v>758.8</v>
      </c>
      <c r="J9199" s="41">
        <v>5.1000000000000004E-3</v>
      </c>
      <c r="K9199" s="42">
        <v>3.8698800000000002</v>
      </c>
      <c r="L9199" s="43">
        <v>1.1299999999999999</v>
      </c>
      <c r="M9199" s="42">
        <v>4.3729643999999999</v>
      </c>
      <c r="N9199">
        <v>5</v>
      </c>
      <c r="O9199" s="43">
        <v>284</v>
      </c>
      <c r="P9199" s="42">
        <v>79.2</v>
      </c>
      <c r="Q9199" s="42">
        <v>9</v>
      </c>
      <c r="R9199" s="42">
        <v>5</v>
      </c>
    </row>
    <row r="9200" spans="1:18" x14ac:dyDescent="0.3">
      <c r="A9200" t="s">
        <v>3923</v>
      </c>
      <c r="B9200" s="17">
        <v>45109</v>
      </c>
      <c r="C9200" t="s">
        <v>3917</v>
      </c>
      <c r="D9200" t="s">
        <v>3918</v>
      </c>
      <c r="E9200" t="s">
        <v>3919</v>
      </c>
      <c r="F9200" t="s">
        <v>3931</v>
      </c>
      <c r="G9200" t="s">
        <v>3877</v>
      </c>
      <c r="H9200" t="s">
        <v>3876</v>
      </c>
      <c r="I9200">
        <v>824.19999999999982</v>
      </c>
      <c r="J9200" s="41">
        <v>4.1999999999999997E-3</v>
      </c>
      <c r="K9200" s="42">
        <v>3.4616399999999992</v>
      </c>
      <c r="L9200" s="43">
        <v>0.74999999999999978</v>
      </c>
      <c r="M9200" s="42">
        <v>2.5962299999999985</v>
      </c>
      <c r="N9200">
        <v>0</v>
      </c>
      <c r="O9200" s="43">
        <v>29</v>
      </c>
      <c r="P9200" s="42">
        <v>10.799999999999999</v>
      </c>
      <c r="Q9200" s="42">
        <v>4.5</v>
      </c>
      <c r="R9200" s="42">
        <v>2</v>
      </c>
    </row>
    <row r="9201" spans="1:18" x14ac:dyDescent="0.3">
      <c r="A9201" t="s">
        <v>3923</v>
      </c>
      <c r="B9201" s="17">
        <v>45110</v>
      </c>
      <c r="C9201" t="s">
        <v>3917</v>
      </c>
      <c r="D9201" t="s">
        <v>3918</v>
      </c>
      <c r="E9201" t="s">
        <v>3919</v>
      </c>
      <c r="F9201" t="s">
        <v>3931</v>
      </c>
      <c r="G9201" t="s">
        <v>3877</v>
      </c>
      <c r="H9201" t="s">
        <v>3876</v>
      </c>
      <c r="I9201">
        <v>808.19999999999982</v>
      </c>
      <c r="J9201" s="41">
        <v>4.9999999999999992E-3</v>
      </c>
      <c r="K9201" s="42">
        <v>4.0409999999999986</v>
      </c>
      <c r="L9201" s="43">
        <v>0.7699999999999998</v>
      </c>
      <c r="M9201" s="42">
        <v>3.1115699999999982</v>
      </c>
      <c r="N9201">
        <v>3</v>
      </c>
      <c r="O9201" s="43">
        <v>125</v>
      </c>
      <c r="P9201" s="42">
        <v>43.199999999999996</v>
      </c>
      <c r="Q9201" s="42">
        <v>1.5</v>
      </c>
      <c r="R9201" s="42">
        <v>4</v>
      </c>
    </row>
    <row r="9202" spans="1:18" x14ac:dyDescent="0.3">
      <c r="A9202" t="s">
        <v>3923</v>
      </c>
      <c r="B9202" s="17">
        <v>45111</v>
      </c>
      <c r="C9202" t="s">
        <v>3917</v>
      </c>
      <c r="D9202" t="s">
        <v>3918</v>
      </c>
      <c r="E9202" t="s">
        <v>3919</v>
      </c>
      <c r="F9202" t="s">
        <v>3931</v>
      </c>
      <c r="G9202" t="s">
        <v>3877</v>
      </c>
      <c r="H9202" t="s">
        <v>3876</v>
      </c>
      <c r="I9202">
        <v>15.299999999999955</v>
      </c>
      <c r="J9202" s="41">
        <v>9.0000000000000011E-3</v>
      </c>
      <c r="K9202" s="42">
        <v>0.1376999999999996</v>
      </c>
      <c r="L9202" s="43">
        <v>0.44999999999999996</v>
      </c>
      <c r="M9202" s="42">
        <v>6.1964999999999812E-2</v>
      </c>
      <c r="N9202">
        <v>5</v>
      </c>
      <c r="O9202" s="43">
        <v>342</v>
      </c>
      <c r="P9202" s="42">
        <v>73.2</v>
      </c>
      <c r="Q9202" s="42">
        <v>9</v>
      </c>
      <c r="R9202" s="42">
        <v>2</v>
      </c>
    </row>
    <row r="9203" spans="1:18" x14ac:dyDescent="0.3">
      <c r="A9203" t="s">
        <v>3923</v>
      </c>
      <c r="B9203" s="17">
        <v>45112</v>
      </c>
      <c r="C9203" t="s">
        <v>3917</v>
      </c>
      <c r="D9203" t="s">
        <v>3918</v>
      </c>
      <c r="E9203" t="s">
        <v>3919</v>
      </c>
      <c r="F9203" t="s">
        <v>3931</v>
      </c>
      <c r="G9203" t="s">
        <v>3877</v>
      </c>
      <c r="H9203" t="s">
        <v>3876</v>
      </c>
      <c r="I9203">
        <v>158</v>
      </c>
      <c r="J9203" s="41">
        <v>7.1999999999999989E-3</v>
      </c>
      <c r="K9203" s="42">
        <v>1.1375999999999997</v>
      </c>
      <c r="L9203" s="43">
        <v>0.75999999999999979</v>
      </c>
      <c r="M9203" s="42">
        <v>0.86457599999999957</v>
      </c>
      <c r="N9203">
        <v>0</v>
      </c>
      <c r="O9203" s="43">
        <v>8</v>
      </c>
      <c r="P9203" s="42">
        <v>67.2</v>
      </c>
      <c r="Q9203" s="42">
        <v>15</v>
      </c>
      <c r="R9203" s="42">
        <v>2</v>
      </c>
    </row>
    <row r="9204" spans="1:18" x14ac:dyDescent="0.3">
      <c r="A9204" t="s">
        <v>3923</v>
      </c>
      <c r="B9204" s="17">
        <v>45113</v>
      </c>
      <c r="C9204" t="s">
        <v>3917</v>
      </c>
      <c r="D9204" t="s">
        <v>3918</v>
      </c>
      <c r="E9204" t="s">
        <v>3919</v>
      </c>
      <c r="F9204" t="s">
        <v>3931</v>
      </c>
      <c r="G9204" t="s">
        <v>3877</v>
      </c>
      <c r="H9204" t="s">
        <v>3876</v>
      </c>
      <c r="I9204">
        <v>832.09999999999991</v>
      </c>
      <c r="J9204" s="41">
        <v>4.1999999999999997E-3</v>
      </c>
      <c r="K9204" s="42">
        <v>3.4948199999999994</v>
      </c>
      <c r="L9204" s="43">
        <v>0.90999999999999981</v>
      </c>
      <c r="M9204" s="42">
        <v>3.180286199999999</v>
      </c>
      <c r="N9204">
        <v>0</v>
      </c>
      <c r="O9204" s="43">
        <v>27</v>
      </c>
      <c r="P9204" s="42">
        <v>42</v>
      </c>
      <c r="Q9204" s="42">
        <v>9</v>
      </c>
      <c r="R9204" s="42">
        <v>2</v>
      </c>
    </row>
    <row r="9205" spans="1:18" x14ac:dyDescent="0.3">
      <c r="A9205" t="s">
        <v>3923</v>
      </c>
      <c r="B9205" s="17">
        <v>45114</v>
      </c>
      <c r="C9205" t="s">
        <v>3917</v>
      </c>
      <c r="D9205" t="s">
        <v>3918</v>
      </c>
      <c r="E9205" t="s">
        <v>3919</v>
      </c>
      <c r="F9205" t="s">
        <v>3931</v>
      </c>
      <c r="G9205" t="s">
        <v>3877</v>
      </c>
      <c r="H9205" t="s">
        <v>3876</v>
      </c>
      <c r="I9205">
        <v>556.89999999999986</v>
      </c>
      <c r="J9205" s="41">
        <v>1.4000000000000002E-3</v>
      </c>
      <c r="K9205" s="42">
        <v>0.77965999999999991</v>
      </c>
      <c r="L9205" s="43">
        <v>0.92999999999999972</v>
      </c>
      <c r="M9205" s="42">
        <v>0.72508379999999972</v>
      </c>
      <c r="N9205">
        <v>0</v>
      </c>
      <c r="O9205" s="43">
        <v>1</v>
      </c>
      <c r="P9205" s="42">
        <v>70.8</v>
      </c>
      <c r="Q9205" s="42">
        <v>12</v>
      </c>
      <c r="R9205" s="42">
        <v>6</v>
      </c>
    </row>
    <row r="9206" spans="1:18" x14ac:dyDescent="0.3">
      <c r="A9206" t="s">
        <v>3923</v>
      </c>
      <c r="B9206" s="17">
        <v>45115</v>
      </c>
      <c r="C9206" t="s">
        <v>3917</v>
      </c>
      <c r="D9206" t="s">
        <v>3918</v>
      </c>
      <c r="E9206" t="s">
        <v>3919</v>
      </c>
      <c r="F9206" t="s">
        <v>3931</v>
      </c>
      <c r="G9206" t="s">
        <v>3877</v>
      </c>
      <c r="H9206" t="s">
        <v>3876</v>
      </c>
      <c r="I9206">
        <v>479.29999999999995</v>
      </c>
      <c r="J9206" s="41">
        <v>0</v>
      </c>
      <c r="K9206" s="42">
        <v>0</v>
      </c>
      <c r="L9206" s="43">
        <v>0.30000000000000004</v>
      </c>
      <c r="M9206" s="42">
        <v>0</v>
      </c>
      <c r="N9206">
        <v>0</v>
      </c>
      <c r="O9206" s="43">
        <v>13</v>
      </c>
      <c r="P9206" s="42">
        <v>64.8</v>
      </c>
      <c r="Q9206" s="42">
        <v>10.5</v>
      </c>
      <c r="R9206" s="42">
        <v>3</v>
      </c>
    </row>
    <row r="9207" spans="1:18" x14ac:dyDescent="0.3">
      <c r="A9207" t="s">
        <v>3923</v>
      </c>
      <c r="B9207" s="17">
        <v>45116</v>
      </c>
      <c r="C9207" t="s">
        <v>3917</v>
      </c>
      <c r="D9207" t="s">
        <v>3918</v>
      </c>
      <c r="E9207" t="s">
        <v>3919</v>
      </c>
      <c r="F9207" t="s">
        <v>3931</v>
      </c>
      <c r="G9207" t="s">
        <v>3877</v>
      </c>
      <c r="H9207" t="s">
        <v>3876</v>
      </c>
      <c r="I9207">
        <v>335.5</v>
      </c>
      <c r="J9207" s="41">
        <v>6.8000000000000005E-3</v>
      </c>
      <c r="K9207" s="42">
        <v>2.2814000000000001</v>
      </c>
      <c r="L9207" s="43">
        <v>0.71999999999999975</v>
      </c>
      <c r="M9207" s="42">
        <v>1.6426079999999994</v>
      </c>
      <c r="N9207">
        <v>2</v>
      </c>
      <c r="O9207" s="43">
        <v>62</v>
      </c>
      <c r="P9207" s="42">
        <v>37.199999999999996</v>
      </c>
      <c r="Q9207" s="42">
        <v>7.5</v>
      </c>
      <c r="R9207" s="42">
        <v>1</v>
      </c>
    </row>
    <row r="9208" spans="1:18" x14ac:dyDescent="0.3">
      <c r="A9208" t="s">
        <v>3923</v>
      </c>
      <c r="B9208" s="17">
        <v>45117</v>
      </c>
      <c r="C9208" t="s">
        <v>3917</v>
      </c>
      <c r="D9208" t="s">
        <v>3918</v>
      </c>
      <c r="E9208" t="s">
        <v>3919</v>
      </c>
      <c r="F9208" t="s">
        <v>3931</v>
      </c>
      <c r="G9208" t="s">
        <v>3877</v>
      </c>
      <c r="H9208" t="s">
        <v>3876</v>
      </c>
      <c r="I9208">
        <v>36.800000000000203</v>
      </c>
      <c r="J9208" s="41">
        <v>6.7000000000000002E-3</v>
      </c>
      <c r="K9208" s="42">
        <v>0.24656000000000136</v>
      </c>
      <c r="L9208" s="43">
        <v>0.92999999999999983</v>
      </c>
      <c r="M9208" s="42">
        <v>0.22930080000000122</v>
      </c>
      <c r="N9208">
        <v>4</v>
      </c>
      <c r="O9208" s="43">
        <v>291</v>
      </c>
      <c r="P9208" s="42">
        <v>70.8</v>
      </c>
      <c r="Q9208" s="42">
        <v>10.5</v>
      </c>
      <c r="R9208" s="42">
        <v>0</v>
      </c>
    </row>
    <row r="9209" spans="1:18" x14ac:dyDescent="0.3">
      <c r="A9209" t="s">
        <v>3923</v>
      </c>
      <c r="B9209" s="17">
        <v>45118</v>
      </c>
      <c r="C9209" t="s">
        <v>3917</v>
      </c>
      <c r="D9209" t="s">
        <v>3918</v>
      </c>
      <c r="E9209" t="s">
        <v>3919</v>
      </c>
      <c r="F9209" t="s">
        <v>3931</v>
      </c>
      <c r="G9209" t="s">
        <v>3877</v>
      </c>
      <c r="H9209" t="s">
        <v>3876</v>
      </c>
      <c r="I9209">
        <v>1185.3</v>
      </c>
      <c r="J9209" s="41">
        <v>5.0000000000000044E-4</v>
      </c>
      <c r="K9209" s="42">
        <v>0.59265000000000045</v>
      </c>
      <c r="L9209" s="43">
        <v>0.7699999999999998</v>
      </c>
      <c r="M9209" s="42">
        <v>0.4563405000000002</v>
      </c>
      <c r="N9209">
        <v>5</v>
      </c>
      <c r="O9209" s="43">
        <v>378</v>
      </c>
      <c r="P9209" s="42">
        <v>36</v>
      </c>
      <c r="Q9209" s="42">
        <v>6</v>
      </c>
      <c r="R9209" s="42">
        <v>8</v>
      </c>
    </row>
    <row r="9210" spans="1:18" x14ac:dyDescent="0.3">
      <c r="A9210" t="s">
        <v>3923</v>
      </c>
      <c r="B9210" s="17">
        <v>45119</v>
      </c>
      <c r="C9210" t="s">
        <v>3917</v>
      </c>
      <c r="D9210" t="s">
        <v>3918</v>
      </c>
      <c r="E9210" t="s">
        <v>3919</v>
      </c>
      <c r="F9210" t="s">
        <v>3931</v>
      </c>
      <c r="G9210" t="s">
        <v>3877</v>
      </c>
      <c r="H9210" t="s">
        <v>3876</v>
      </c>
      <c r="I9210">
        <v>477.59999999999991</v>
      </c>
      <c r="J9210" s="41">
        <v>4.3E-3</v>
      </c>
      <c r="K9210" s="42">
        <v>2.0536799999999995</v>
      </c>
      <c r="L9210" s="43">
        <v>0.91999999999999982</v>
      </c>
      <c r="M9210" s="42">
        <v>1.8893855999999991</v>
      </c>
      <c r="N9210">
        <v>2</v>
      </c>
      <c r="O9210" s="43">
        <v>99</v>
      </c>
      <c r="P9210" s="42">
        <v>66</v>
      </c>
      <c r="Q9210" s="42">
        <v>12</v>
      </c>
      <c r="R9210" s="42">
        <v>6</v>
      </c>
    </row>
    <row r="9211" spans="1:18" x14ac:dyDescent="0.3">
      <c r="A9211" t="s">
        <v>3923</v>
      </c>
      <c r="B9211" s="17">
        <v>45120</v>
      </c>
      <c r="C9211" t="s">
        <v>3917</v>
      </c>
      <c r="D9211" t="s">
        <v>3918</v>
      </c>
      <c r="E9211" t="s">
        <v>3919</v>
      </c>
      <c r="F9211" t="s">
        <v>3931</v>
      </c>
      <c r="G9211" t="s">
        <v>3877</v>
      </c>
      <c r="H9211" t="s">
        <v>3876</v>
      </c>
      <c r="I9211">
        <v>119</v>
      </c>
      <c r="J9211" s="41">
        <v>4.7000000000000002E-3</v>
      </c>
      <c r="K9211" s="42">
        <v>0.55930000000000002</v>
      </c>
      <c r="L9211" s="43">
        <v>0.38999999999999996</v>
      </c>
      <c r="M9211" s="42">
        <v>0.21812699999999999</v>
      </c>
      <c r="N9211">
        <v>1</v>
      </c>
      <c r="O9211" s="43">
        <v>61</v>
      </c>
      <c r="P9211" s="42">
        <v>62.4</v>
      </c>
      <c r="Q9211" s="42">
        <v>3</v>
      </c>
      <c r="R9211" s="42">
        <v>6</v>
      </c>
    </row>
    <row r="9212" spans="1:18" x14ac:dyDescent="0.3">
      <c r="A9212" t="s">
        <v>3923</v>
      </c>
      <c r="B9212" s="17">
        <v>45121</v>
      </c>
      <c r="C9212" t="s">
        <v>3917</v>
      </c>
      <c r="D9212" t="s">
        <v>3918</v>
      </c>
      <c r="E9212" t="s">
        <v>3919</v>
      </c>
      <c r="F9212" t="s">
        <v>3931</v>
      </c>
      <c r="G9212" t="s">
        <v>3877</v>
      </c>
      <c r="H9212" t="s">
        <v>3876</v>
      </c>
      <c r="I9212">
        <v>641.59999999999991</v>
      </c>
      <c r="J9212" s="41">
        <v>7.5000000000000006E-3</v>
      </c>
      <c r="K9212" s="42">
        <v>4.8119999999999994</v>
      </c>
      <c r="L9212" s="43">
        <v>1.18</v>
      </c>
      <c r="M9212" s="42">
        <v>5.6781599999999992</v>
      </c>
      <c r="N9212">
        <v>5</v>
      </c>
      <c r="O9212" s="43">
        <v>181</v>
      </c>
      <c r="P9212" s="42">
        <v>46.8</v>
      </c>
      <c r="Q9212" s="42">
        <v>7.5</v>
      </c>
      <c r="R9212" s="42">
        <v>6</v>
      </c>
    </row>
    <row r="9213" spans="1:18" x14ac:dyDescent="0.3">
      <c r="A9213" t="s">
        <v>3923</v>
      </c>
      <c r="B9213" s="17">
        <v>45122</v>
      </c>
      <c r="C9213" t="s">
        <v>3917</v>
      </c>
      <c r="D9213" t="s">
        <v>3918</v>
      </c>
      <c r="E9213" t="s">
        <v>3919</v>
      </c>
      <c r="F9213" t="s">
        <v>3931</v>
      </c>
      <c r="G9213" t="s">
        <v>3877</v>
      </c>
      <c r="H9213" t="s">
        <v>3876</v>
      </c>
      <c r="I9213">
        <v>338.79999999999995</v>
      </c>
      <c r="J9213" s="41">
        <v>4.3E-3</v>
      </c>
      <c r="K9213" s="42">
        <v>1.4568399999999999</v>
      </c>
      <c r="L9213" s="43">
        <v>1.1599999999999999</v>
      </c>
      <c r="M9213" s="42">
        <v>1.6899343999999998</v>
      </c>
      <c r="N9213">
        <v>5</v>
      </c>
      <c r="O9213" s="43">
        <v>398</v>
      </c>
      <c r="P9213" s="42">
        <v>82.8</v>
      </c>
      <c r="Q9213" s="42">
        <v>6</v>
      </c>
      <c r="R9213" s="42">
        <v>1</v>
      </c>
    </row>
    <row r="9214" spans="1:18" x14ac:dyDescent="0.3">
      <c r="A9214" t="s">
        <v>3923</v>
      </c>
      <c r="B9214" s="17">
        <v>45123</v>
      </c>
      <c r="C9214" t="s">
        <v>3917</v>
      </c>
      <c r="D9214" t="s">
        <v>3918</v>
      </c>
      <c r="E9214" t="s">
        <v>3919</v>
      </c>
      <c r="F9214" t="s">
        <v>3931</v>
      </c>
      <c r="G9214" t="s">
        <v>3877</v>
      </c>
      <c r="H9214" t="s">
        <v>3876</v>
      </c>
      <c r="I9214">
        <v>549.09999999999991</v>
      </c>
      <c r="J9214" s="41">
        <v>5.5999999999999999E-3</v>
      </c>
      <c r="K9214" s="42">
        <v>3.0749599999999995</v>
      </c>
      <c r="L9214" s="43">
        <v>0.6599999999999997</v>
      </c>
      <c r="M9214" s="42">
        <v>2.0294735999999989</v>
      </c>
      <c r="N9214">
        <v>5</v>
      </c>
      <c r="O9214" s="43">
        <v>321</v>
      </c>
      <c r="P9214" s="42">
        <v>45.6</v>
      </c>
      <c r="Q9214" s="42">
        <v>4.5</v>
      </c>
      <c r="R9214" s="42">
        <v>4</v>
      </c>
    </row>
    <row r="9215" spans="1:18" x14ac:dyDescent="0.3">
      <c r="A9215" t="s">
        <v>3923</v>
      </c>
      <c r="B9215" s="17">
        <v>45124</v>
      </c>
      <c r="C9215" t="s">
        <v>3917</v>
      </c>
      <c r="D9215" t="s">
        <v>3918</v>
      </c>
      <c r="E9215" t="s">
        <v>3919</v>
      </c>
      <c r="F9215" t="s">
        <v>3931</v>
      </c>
      <c r="G9215" t="s">
        <v>3877</v>
      </c>
      <c r="H9215" t="s">
        <v>3876</v>
      </c>
      <c r="I9215">
        <v>615.19999999999982</v>
      </c>
      <c r="J9215" s="41">
        <v>7.000000000000001E-3</v>
      </c>
      <c r="K9215" s="42">
        <v>4.3063999999999991</v>
      </c>
      <c r="L9215" s="43">
        <v>1.2699999999999998</v>
      </c>
      <c r="M9215" s="42">
        <v>5.4691279999999978</v>
      </c>
      <c r="N9215">
        <v>5</v>
      </c>
      <c r="O9215" s="43">
        <v>206</v>
      </c>
      <c r="P9215" s="42">
        <v>54</v>
      </c>
      <c r="Q9215" s="42">
        <v>0</v>
      </c>
      <c r="R9215" s="42">
        <v>5</v>
      </c>
    </row>
    <row r="9216" spans="1:18" x14ac:dyDescent="0.3">
      <c r="A9216" t="s">
        <v>3923</v>
      </c>
      <c r="B9216" s="17">
        <v>45125</v>
      </c>
      <c r="C9216" t="s">
        <v>3917</v>
      </c>
      <c r="D9216" t="s">
        <v>3918</v>
      </c>
      <c r="E9216" t="s">
        <v>3919</v>
      </c>
      <c r="F9216" t="s">
        <v>3931</v>
      </c>
      <c r="G9216" t="s">
        <v>3877</v>
      </c>
      <c r="H9216" t="s">
        <v>3876</v>
      </c>
      <c r="I9216">
        <v>974.69999999999982</v>
      </c>
      <c r="J9216" s="41">
        <v>8.0999999999999996E-3</v>
      </c>
      <c r="K9216" s="42">
        <v>7.8950699999999978</v>
      </c>
      <c r="L9216" s="43">
        <v>0.92999999999999983</v>
      </c>
      <c r="M9216" s="42">
        <v>7.3424150999999966</v>
      </c>
      <c r="N9216">
        <v>3</v>
      </c>
      <c r="O9216" s="43">
        <v>128</v>
      </c>
      <c r="P9216" s="42">
        <v>37.199999999999996</v>
      </c>
      <c r="Q9216" s="42">
        <v>7.5</v>
      </c>
      <c r="R9216" s="42">
        <v>3</v>
      </c>
    </row>
    <row r="9217" spans="1:18" x14ac:dyDescent="0.3">
      <c r="A9217" t="s">
        <v>3923</v>
      </c>
      <c r="B9217" s="17">
        <v>45126</v>
      </c>
      <c r="C9217" t="s">
        <v>3917</v>
      </c>
      <c r="D9217" t="s">
        <v>3918</v>
      </c>
      <c r="E9217" t="s">
        <v>3919</v>
      </c>
      <c r="F9217" t="s">
        <v>3931</v>
      </c>
      <c r="G9217" t="s">
        <v>3877</v>
      </c>
      <c r="H9217" t="s">
        <v>3876</v>
      </c>
      <c r="I9217">
        <v>690.59999999999991</v>
      </c>
      <c r="J9217" s="41">
        <v>4.6999999999999993E-3</v>
      </c>
      <c r="K9217" s="42">
        <v>3.2458199999999993</v>
      </c>
      <c r="L9217" s="43">
        <v>0.54999999999999982</v>
      </c>
      <c r="M9217" s="42">
        <v>1.7852009999999989</v>
      </c>
      <c r="N9217">
        <v>3</v>
      </c>
      <c r="O9217" s="43">
        <v>211</v>
      </c>
      <c r="P9217" s="42">
        <v>12</v>
      </c>
      <c r="Q9217" s="42">
        <v>3</v>
      </c>
      <c r="R9217" s="42">
        <v>7</v>
      </c>
    </row>
    <row r="9218" spans="1:18" x14ac:dyDescent="0.3">
      <c r="A9218" t="s">
        <v>3923</v>
      </c>
      <c r="B9218" s="17">
        <v>45127</v>
      </c>
      <c r="C9218" t="s">
        <v>3917</v>
      </c>
      <c r="D9218" t="s">
        <v>3918</v>
      </c>
      <c r="E9218" t="s">
        <v>3919</v>
      </c>
      <c r="F9218" t="s">
        <v>3931</v>
      </c>
      <c r="G9218" t="s">
        <v>3877</v>
      </c>
      <c r="H9218" t="s">
        <v>3876</v>
      </c>
      <c r="I9218">
        <v>1208.0999999999999</v>
      </c>
      <c r="J9218" s="41">
        <v>7.1999999999999998E-3</v>
      </c>
      <c r="K9218" s="42">
        <v>8.6983199999999989</v>
      </c>
      <c r="L9218" s="43">
        <v>0.98999999999999977</v>
      </c>
      <c r="M9218" s="42">
        <v>8.6113367999999966</v>
      </c>
      <c r="N9218">
        <v>4</v>
      </c>
      <c r="O9218" s="43">
        <v>327</v>
      </c>
      <c r="P9218" s="42">
        <v>96</v>
      </c>
      <c r="Q9218" s="42">
        <v>9</v>
      </c>
      <c r="R9218" s="42">
        <v>3</v>
      </c>
    </row>
    <row r="9219" spans="1:18" x14ac:dyDescent="0.3">
      <c r="A9219" t="s">
        <v>3923</v>
      </c>
      <c r="B9219" s="17">
        <v>45128</v>
      </c>
      <c r="C9219" t="s">
        <v>3917</v>
      </c>
      <c r="D9219" t="s">
        <v>3918</v>
      </c>
      <c r="E9219" t="s">
        <v>3919</v>
      </c>
      <c r="F9219" t="s">
        <v>3931</v>
      </c>
      <c r="G9219" t="s">
        <v>3877</v>
      </c>
      <c r="H9219" t="s">
        <v>3876</v>
      </c>
      <c r="I9219">
        <v>350.09999999999991</v>
      </c>
      <c r="J9219" s="41">
        <v>3.4999999999999996E-3</v>
      </c>
      <c r="K9219" s="42">
        <v>1.2253499999999995</v>
      </c>
      <c r="L9219" s="43">
        <v>0.68999999999999972</v>
      </c>
      <c r="M9219" s="42">
        <v>0.84549149999999929</v>
      </c>
      <c r="N9219">
        <v>1</v>
      </c>
      <c r="O9219" s="43">
        <v>63</v>
      </c>
      <c r="P9219" s="42">
        <v>60</v>
      </c>
      <c r="Q9219" s="42">
        <v>7.5</v>
      </c>
      <c r="R9219" s="42">
        <v>7</v>
      </c>
    </row>
    <row r="9220" spans="1:18" x14ac:dyDescent="0.3">
      <c r="A9220" t="s">
        <v>3923</v>
      </c>
      <c r="B9220" s="17">
        <v>45129</v>
      </c>
      <c r="C9220" t="s">
        <v>3917</v>
      </c>
      <c r="D9220" t="s">
        <v>3918</v>
      </c>
      <c r="E9220" t="s">
        <v>3919</v>
      </c>
      <c r="F9220" t="s">
        <v>3931</v>
      </c>
      <c r="G9220" t="s">
        <v>3877</v>
      </c>
      <c r="H9220" t="s">
        <v>3876</v>
      </c>
      <c r="I9220">
        <v>1142.6999999999998</v>
      </c>
      <c r="J9220" s="41">
        <v>4.7000000000000002E-3</v>
      </c>
      <c r="K9220" s="42">
        <v>5.3706899999999997</v>
      </c>
      <c r="L9220" s="43">
        <v>0.7699999999999998</v>
      </c>
      <c r="M9220" s="42">
        <v>4.1354312999999987</v>
      </c>
      <c r="N9220">
        <v>1</v>
      </c>
      <c r="O9220" s="43">
        <v>28</v>
      </c>
      <c r="P9220" s="42">
        <v>31.2</v>
      </c>
      <c r="Q9220" s="42">
        <v>6</v>
      </c>
      <c r="R9220" s="42">
        <v>1</v>
      </c>
    </row>
    <row r="9221" spans="1:18" x14ac:dyDescent="0.3">
      <c r="A9221" t="s">
        <v>3923</v>
      </c>
      <c r="B9221" s="17">
        <v>45130</v>
      </c>
      <c r="C9221" t="s">
        <v>3917</v>
      </c>
      <c r="D9221" t="s">
        <v>3918</v>
      </c>
      <c r="E9221" t="s">
        <v>3919</v>
      </c>
      <c r="F9221" t="s">
        <v>3931</v>
      </c>
      <c r="G9221" t="s">
        <v>3877</v>
      </c>
      <c r="H9221" t="s">
        <v>3876</v>
      </c>
      <c r="I9221">
        <v>716.19999999999982</v>
      </c>
      <c r="J9221" s="41">
        <v>2.9000000000000007E-3</v>
      </c>
      <c r="K9221" s="42">
        <v>2.0769799999999998</v>
      </c>
      <c r="L9221" s="43">
        <v>0.54999999999999982</v>
      </c>
      <c r="M9221" s="42">
        <v>1.1423389999999995</v>
      </c>
      <c r="N9221">
        <v>5</v>
      </c>
      <c r="O9221" s="43">
        <v>202</v>
      </c>
      <c r="P9221" s="42">
        <v>66</v>
      </c>
      <c r="Q9221" s="42">
        <v>3</v>
      </c>
      <c r="R9221" s="42">
        <v>8</v>
      </c>
    </row>
    <row r="9222" spans="1:18" x14ac:dyDescent="0.3">
      <c r="A9222" t="s">
        <v>3923</v>
      </c>
      <c r="B9222" s="17">
        <v>45131</v>
      </c>
      <c r="C9222" t="s">
        <v>3917</v>
      </c>
      <c r="D9222" t="s">
        <v>3918</v>
      </c>
      <c r="E9222" t="s">
        <v>3919</v>
      </c>
      <c r="F9222" t="s">
        <v>3931</v>
      </c>
      <c r="G9222" t="s">
        <v>3877</v>
      </c>
      <c r="H9222" t="s">
        <v>3876</v>
      </c>
      <c r="I9222">
        <v>781.19999999999982</v>
      </c>
      <c r="J9222" s="41">
        <v>4.8000000000000004E-3</v>
      </c>
      <c r="K9222" s="42">
        <v>3.7497599999999993</v>
      </c>
      <c r="L9222" s="43">
        <v>0.24000000000000005</v>
      </c>
      <c r="M9222" s="42">
        <v>0.89994240000000003</v>
      </c>
      <c r="N9222">
        <v>2</v>
      </c>
      <c r="O9222" s="43">
        <v>89</v>
      </c>
      <c r="P9222" s="42">
        <v>46.8</v>
      </c>
      <c r="Q9222" s="42">
        <v>3</v>
      </c>
      <c r="R9222" s="42">
        <v>6</v>
      </c>
    </row>
    <row r="9223" spans="1:18" x14ac:dyDescent="0.3">
      <c r="A9223" t="s">
        <v>3923</v>
      </c>
      <c r="B9223" s="17">
        <v>45132</v>
      </c>
      <c r="C9223" t="s">
        <v>3917</v>
      </c>
      <c r="D9223" t="s">
        <v>3918</v>
      </c>
      <c r="E9223" t="s">
        <v>3919</v>
      </c>
      <c r="F9223" t="s">
        <v>3931</v>
      </c>
      <c r="G9223" t="s">
        <v>3877</v>
      </c>
      <c r="H9223" t="s">
        <v>3876</v>
      </c>
      <c r="I9223">
        <v>899</v>
      </c>
      <c r="J9223" s="41">
        <v>6.899999999999999E-3</v>
      </c>
      <c r="K9223" s="42">
        <v>6.2030999999999992</v>
      </c>
      <c r="L9223" s="43">
        <v>1.0999999999999996</v>
      </c>
      <c r="M9223" s="42">
        <v>6.8234099999999973</v>
      </c>
      <c r="N9223">
        <v>2</v>
      </c>
      <c r="O9223" s="43">
        <v>58</v>
      </c>
      <c r="P9223" s="42">
        <v>54</v>
      </c>
      <c r="Q9223" s="42">
        <v>12</v>
      </c>
      <c r="R9223" s="42">
        <v>4</v>
      </c>
    </row>
    <row r="9224" spans="1:18" x14ac:dyDescent="0.3">
      <c r="A9224" t="s">
        <v>3923</v>
      </c>
      <c r="B9224" s="17">
        <v>45133</v>
      </c>
      <c r="C9224" t="s">
        <v>3917</v>
      </c>
      <c r="D9224" t="s">
        <v>3918</v>
      </c>
      <c r="E9224" t="s">
        <v>3919</v>
      </c>
      <c r="F9224" t="s">
        <v>3931</v>
      </c>
      <c r="G9224" t="s">
        <v>3877</v>
      </c>
      <c r="H9224" t="s">
        <v>3876</v>
      </c>
      <c r="I9224">
        <v>333.89999999999986</v>
      </c>
      <c r="J9224" s="41">
        <v>4.4000000000000003E-3</v>
      </c>
      <c r="K9224" s="42">
        <v>1.4691599999999996</v>
      </c>
      <c r="L9224" s="43">
        <v>0.28000000000000003</v>
      </c>
      <c r="M9224" s="42">
        <v>0.41136479999999992</v>
      </c>
      <c r="N9224">
        <v>2</v>
      </c>
      <c r="O9224" s="43">
        <v>208</v>
      </c>
      <c r="P9224" s="42">
        <v>46.8</v>
      </c>
      <c r="Q9224" s="42">
        <v>4.5</v>
      </c>
      <c r="R9224" s="42">
        <v>7</v>
      </c>
    </row>
    <row r="9225" spans="1:18" x14ac:dyDescent="0.3">
      <c r="A9225" t="s">
        <v>3923</v>
      </c>
      <c r="B9225" s="17">
        <v>45134</v>
      </c>
      <c r="C9225" t="s">
        <v>3917</v>
      </c>
      <c r="D9225" t="s">
        <v>3918</v>
      </c>
      <c r="E9225" t="s">
        <v>3919</v>
      </c>
      <c r="F9225" t="s">
        <v>3931</v>
      </c>
      <c r="G9225" t="s">
        <v>3877</v>
      </c>
      <c r="H9225" t="s">
        <v>3876</v>
      </c>
      <c r="I9225">
        <v>120.29999999999995</v>
      </c>
      <c r="J9225" s="41">
        <v>2.5999999999999999E-3</v>
      </c>
      <c r="K9225" s="42">
        <v>0.31277999999999989</v>
      </c>
      <c r="L9225" s="43">
        <v>1.0899999999999999</v>
      </c>
      <c r="M9225" s="42">
        <v>0.34093019999999985</v>
      </c>
      <c r="N9225">
        <v>1</v>
      </c>
      <c r="O9225" s="43">
        <v>81</v>
      </c>
      <c r="P9225" s="42">
        <v>64.8</v>
      </c>
      <c r="Q9225" s="42">
        <v>4.5</v>
      </c>
      <c r="R9225" s="42">
        <v>1</v>
      </c>
    </row>
    <row r="9226" spans="1:18" x14ac:dyDescent="0.3">
      <c r="A9226" t="s">
        <v>3923</v>
      </c>
      <c r="B9226" s="17">
        <v>45135</v>
      </c>
      <c r="C9226" t="s">
        <v>3917</v>
      </c>
      <c r="D9226" t="s">
        <v>3918</v>
      </c>
      <c r="E9226" t="s">
        <v>3919</v>
      </c>
      <c r="F9226" t="s">
        <v>3931</v>
      </c>
      <c r="G9226" t="s">
        <v>3877</v>
      </c>
      <c r="H9226" t="s">
        <v>3876</v>
      </c>
      <c r="I9226">
        <v>861.39999999999986</v>
      </c>
      <c r="J9226" s="41">
        <v>4.6999999999999993E-3</v>
      </c>
      <c r="K9226" s="42">
        <v>4.0485799999999985</v>
      </c>
      <c r="L9226" s="43">
        <v>1.0499999999999998</v>
      </c>
      <c r="M9226" s="42">
        <v>4.251008999999998</v>
      </c>
      <c r="N9226">
        <v>5</v>
      </c>
      <c r="O9226" s="43">
        <v>430</v>
      </c>
      <c r="P9226" s="42">
        <v>37.199999999999996</v>
      </c>
      <c r="Q9226" s="42">
        <v>7.5</v>
      </c>
      <c r="R9226" s="42">
        <v>1</v>
      </c>
    </row>
    <row r="9227" spans="1:18" x14ac:dyDescent="0.3">
      <c r="A9227" t="s">
        <v>3923</v>
      </c>
      <c r="B9227" s="17">
        <v>45136</v>
      </c>
      <c r="C9227" t="s">
        <v>3917</v>
      </c>
      <c r="D9227" t="s">
        <v>3918</v>
      </c>
      <c r="E9227" t="s">
        <v>3919</v>
      </c>
      <c r="F9227" t="s">
        <v>3931</v>
      </c>
      <c r="G9227" t="s">
        <v>3877</v>
      </c>
      <c r="H9227" t="s">
        <v>3876</v>
      </c>
      <c r="I9227">
        <v>431.19999999999982</v>
      </c>
      <c r="J9227" s="41">
        <v>6.1000000000000013E-3</v>
      </c>
      <c r="K9227" s="42">
        <v>2.6303199999999993</v>
      </c>
      <c r="L9227" s="43">
        <v>1.21</v>
      </c>
      <c r="M9227" s="42">
        <v>3.1826871999999993</v>
      </c>
      <c r="N9227">
        <v>1</v>
      </c>
      <c r="O9227" s="43">
        <v>97</v>
      </c>
      <c r="P9227" s="42">
        <v>34.799999999999997</v>
      </c>
      <c r="Q9227" s="42">
        <v>0</v>
      </c>
      <c r="R9227" s="42">
        <v>0</v>
      </c>
    </row>
    <row r="9228" spans="1:18" x14ac:dyDescent="0.3">
      <c r="A9228" t="s">
        <v>3923</v>
      </c>
      <c r="B9228" s="17">
        <v>45137</v>
      </c>
      <c r="C9228" t="s">
        <v>3917</v>
      </c>
      <c r="D9228" t="s">
        <v>3918</v>
      </c>
      <c r="E9228" t="s">
        <v>3919</v>
      </c>
      <c r="F9228" t="s">
        <v>3931</v>
      </c>
      <c r="G9228" t="s">
        <v>3877</v>
      </c>
      <c r="H9228" t="s">
        <v>3876</v>
      </c>
      <c r="I9228">
        <v>766.69999999999982</v>
      </c>
      <c r="J9228" s="41">
        <v>3.1999999999999997E-3</v>
      </c>
      <c r="K9228" s="42">
        <v>2.4534399999999992</v>
      </c>
      <c r="L9228" s="43">
        <v>0.19000000000000006</v>
      </c>
      <c r="M9228" s="42">
        <v>0.4661536</v>
      </c>
      <c r="N9228">
        <v>1</v>
      </c>
      <c r="O9228" s="43">
        <v>51</v>
      </c>
      <c r="P9228" s="42">
        <v>38.4</v>
      </c>
      <c r="Q9228" s="42">
        <v>21</v>
      </c>
      <c r="R9228" s="42">
        <v>7</v>
      </c>
    </row>
    <row r="9229" spans="1:18" x14ac:dyDescent="0.3">
      <c r="A9229" t="s">
        <v>3923</v>
      </c>
      <c r="B9229" s="17">
        <v>45138</v>
      </c>
      <c r="C9229" t="s">
        <v>3917</v>
      </c>
      <c r="D9229" t="s">
        <v>3918</v>
      </c>
      <c r="E9229" t="s">
        <v>3919</v>
      </c>
      <c r="F9229" t="s">
        <v>3931</v>
      </c>
      <c r="G9229" t="s">
        <v>3877</v>
      </c>
      <c r="H9229" t="s">
        <v>3876</v>
      </c>
      <c r="I9229">
        <v>175.79999999999995</v>
      </c>
      <c r="J9229" s="41">
        <v>6.3E-3</v>
      </c>
      <c r="K9229" s="42">
        <v>1.1075399999999997</v>
      </c>
      <c r="L9229" s="43">
        <v>1.0399999999999998</v>
      </c>
      <c r="M9229" s="42">
        <v>1.1518415999999996</v>
      </c>
      <c r="N9229">
        <v>5</v>
      </c>
      <c r="O9229" s="43">
        <v>162</v>
      </c>
      <c r="P9229" s="42">
        <v>50.4</v>
      </c>
      <c r="Q9229" s="42">
        <v>3</v>
      </c>
      <c r="R9229" s="42">
        <v>4</v>
      </c>
    </row>
    <row r="9230" spans="1:18" x14ac:dyDescent="0.3">
      <c r="A9230" t="s">
        <v>3923</v>
      </c>
      <c r="B9230" s="17">
        <v>45139</v>
      </c>
      <c r="C9230" t="s">
        <v>3917</v>
      </c>
      <c r="D9230" t="s">
        <v>3918</v>
      </c>
      <c r="E9230" t="s">
        <v>3919</v>
      </c>
      <c r="F9230" t="s">
        <v>3931</v>
      </c>
      <c r="G9230" t="s">
        <v>3877</v>
      </c>
      <c r="H9230" t="s">
        <v>3876</v>
      </c>
      <c r="I9230">
        <v>542</v>
      </c>
      <c r="J9230" s="41">
        <v>6.6E-3</v>
      </c>
      <c r="K9230" s="42">
        <v>3.5771999999999999</v>
      </c>
      <c r="L9230" s="43">
        <v>1.3699999999999997</v>
      </c>
      <c r="M9230" s="42">
        <v>4.9007639999999988</v>
      </c>
      <c r="N9230">
        <v>4</v>
      </c>
      <c r="O9230" s="43">
        <v>140</v>
      </c>
      <c r="P9230" s="42">
        <v>64.8</v>
      </c>
      <c r="Q9230" s="42">
        <v>10.5</v>
      </c>
      <c r="R9230" s="42">
        <v>3</v>
      </c>
    </row>
    <row r="9231" spans="1:18" x14ac:dyDescent="0.3">
      <c r="A9231" t="s">
        <v>3923</v>
      </c>
      <c r="B9231" s="17">
        <v>45140</v>
      </c>
      <c r="C9231" t="s">
        <v>3917</v>
      </c>
      <c r="D9231" t="s">
        <v>3918</v>
      </c>
      <c r="E9231" t="s">
        <v>3919</v>
      </c>
      <c r="F9231" t="s">
        <v>3931</v>
      </c>
      <c r="G9231" t="s">
        <v>3877</v>
      </c>
      <c r="H9231" t="s">
        <v>3876</v>
      </c>
      <c r="I9231">
        <v>1208.8999999999999</v>
      </c>
      <c r="J9231" s="41">
        <v>3.9999999999999992E-3</v>
      </c>
      <c r="K9231" s="42">
        <v>4.8355999999999986</v>
      </c>
      <c r="L9231" s="43">
        <v>0.14000000000000001</v>
      </c>
      <c r="M9231" s="42">
        <v>0.67698399999999992</v>
      </c>
      <c r="N9231">
        <v>2</v>
      </c>
      <c r="O9231" s="43">
        <v>93</v>
      </c>
      <c r="P9231" s="42">
        <v>52.8</v>
      </c>
      <c r="Q9231" s="42">
        <v>10.5</v>
      </c>
      <c r="R9231" s="42">
        <v>4</v>
      </c>
    </row>
    <row r="9232" spans="1:18" x14ac:dyDescent="0.3">
      <c r="A9232" t="s">
        <v>3923</v>
      </c>
      <c r="B9232" s="17">
        <v>45141</v>
      </c>
      <c r="C9232" t="s">
        <v>3917</v>
      </c>
      <c r="D9232" t="s">
        <v>3918</v>
      </c>
      <c r="E9232" t="s">
        <v>3919</v>
      </c>
      <c r="F9232" t="s">
        <v>3931</v>
      </c>
      <c r="G9232" t="s">
        <v>3877</v>
      </c>
      <c r="H9232" t="s">
        <v>3876</v>
      </c>
      <c r="I9232">
        <v>303.79999999999995</v>
      </c>
      <c r="J9232" s="41">
        <v>5.1999999999999998E-3</v>
      </c>
      <c r="K9232" s="42">
        <v>1.5797599999999996</v>
      </c>
      <c r="L9232" s="43">
        <v>0.43000000000000005</v>
      </c>
      <c r="M9232" s="42">
        <v>0.67929679999999992</v>
      </c>
      <c r="N9232">
        <v>5</v>
      </c>
      <c r="O9232" s="43">
        <v>387</v>
      </c>
      <c r="P9232" s="42">
        <v>55.199999999999996</v>
      </c>
      <c r="Q9232" s="42">
        <v>6</v>
      </c>
      <c r="R9232" s="42">
        <v>8</v>
      </c>
    </row>
    <row r="9233" spans="1:18" x14ac:dyDescent="0.3">
      <c r="A9233" t="s">
        <v>3923</v>
      </c>
      <c r="B9233" s="17">
        <v>45142</v>
      </c>
      <c r="C9233" t="s">
        <v>3917</v>
      </c>
      <c r="D9233" t="s">
        <v>3918</v>
      </c>
      <c r="E9233" t="s">
        <v>3919</v>
      </c>
      <c r="F9233" t="s">
        <v>3931</v>
      </c>
      <c r="G9233" t="s">
        <v>3877</v>
      </c>
      <c r="H9233" t="s">
        <v>3876</v>
      </c>
      <c r="I9233">
        <v>1019.3</v>
      </c>
      <c r="J9233" s="41">
        <v>4.7999999999999996E-3</v>
      </c>
      <c r="K9233" s="42">
        <v>4.8926399999999992</v>
      </c>
      <c r="L9233" s="43">
        <v>1.0999999999999996</v>
      </c>
      <c r="M9233" s="42">
        <v>5.3819039999999978</v>
      </c>
      <c r="N9233">
        <v>1</v>
      </c>
      <c r="O9233" s="43">
        <v>13</v>
      </c>
      <c r="P9233" s="42">
        <v>49.199999999999996</v>
      </c>
      <c r="Q9233" s="42">
        <v>10.5</v>
      </c>
      <c r="R9233" s="42">
        <v>3</v>
      </c>
    </row>
    <row r="9234" spans="1:18" x14ac:dyDescent="0.3">
      <c r="A9234" t="s">
        <v>3923</v>
      </c>
      <c r="B9234" s="17">
        <v>45143</v>
      </c>
      <c r="C9234" t="s">
        <v>3917</v>
      </c>
      <c r="D9234" t="s">
        <v>3918</v>
      </c>
      <c r="E9234" t="s">
        <v>3919</v>
      </c>
      <c r="F9234" t="s">
        <v>3931</v>
      </c>
      <c r="G9234" t="s">
        <v>3877</v>
      </c>
      <c r="H9234" t="s">
        <v>3876</v>
      </c>
      <c r="I9234">
        <v>780.3</v>
      </c>
      <c r="J9234" s="41">
        <v>6.7000000000000002E-3</v>
      </c>
      <c r="K9234" s="42">
        <v>5.2280100000000003</v>
      </c>
      <c r="L9234" s="43">
        <v>0.52999999999999992</v>
      </c>
      <c r="M9234" s="42">
        <v>2.7708452999999995</v>
      </c>
      <c r="N9234">
        <v>4</v>
      </c>
      <c r="O9234" s="43">
        <v>234</v>
      </c>
      <c r="P9234" s="42">
        <v>39.6</v>
      </c>
      <c r="Q9234" s="42">
        <v>3</v>
      </c>
      <c r="R9234" s="42">
        <v>7</v>
      </c>
    </row>
    <row r="9235" spans="1:18" x14ac:dyDescent="0.3">
      <c r="A9235" t="s">
        <v>3923</v>
      </c>
      <c r="B9235" s="17">
        <v>45144</v>
      </c>
      <c r="C9235" t="s">
        <v>3917</v>
      </c>
      <c r="D9235" t="s">
        <v>3918</v>
      </c>
      <c r="E9235" t="s">
        <v>3919</v>
      </c>
      <c r="F9235" t="s">
        <v>3931</v>
      </c>
      <c r="G9235" t="s">
        <v>3877</v>
      </c>
      <c r="H9235" t="s">
        <v>3876</v>
      </c>
      <c r="I9235">
        <v>549.69999999999982</v>
      </c>
      <c r="J9235" s="41">
        <v>5.3E-3</v>
      </c>
      <c r="K9235" s="42">
        <v>2.9134099999999989</v>
      </c>
      <c r="L9235" s="43">
        <v>0.84999999999999976</v>
      </c>
      <c r="M9235" s="42">
        <v>2.4763984999999984</v>
      </c>
      <c r="N9235">
        <v>4</v>
      </c>
      <c r="O9235" s="43">
        <v>244</v>
      </c>
      <c r="P9235" s="42">
        <v>14.399999999999999</v>
      </c>
      <c r="Q9235" s="42">
        <v>16.5</v>
      </c>
      <c r="R9235" s="42">
        <v>2</v>
      </c>
    </row>
    <row r="9236" spans="1:18" x14ac:dyDescent="0.3">
      <c r="A9236" t="s">
        <v>3923</v>
      </c>
      <c r="B9236" s="17">
        <v>45145</v>
      </c>
      <c r="C9236" t="s">
        <v>3917</v>
      </c>
      <c r="D9236" t="s">
        <v>3918</v>
      </c>
      <c r="E9236" t="s">
        <v>3919</v>
      </c>
      <c r="F9236" t="s">
        <v>3931</v>
      </c>
      <c r="G9236" t="s">
        <v>3877</v>
      </c>
      <c r="H9236" t="s">
        <v>3876</v>
      </c>
      <c r="I9236">
        <v>772.59999999999991</v>
      </c>
      <c r="J9236" s="41">
        <v>3.8000000000000004E-3</v>
      </c>
      <c r="K9236" s="42">
        <v>2.93588</v>
      </c>
      <c r="L9236" s="43">
        <v>0.93999999999999984</v>
      </c>
      <c r="M9236" s="42">
        <v>2.7597271999999995</v>
      </c>
      <c r="N9236">
        <v>3</v>
      </c>
      <c r="O9236" s="43">
        <v>222</v>
      </c>
      <c r="P9236" s="42">
        <v>70.8</v>
      </c>
      <c r="Q9236" s="42">
        <v>3</v>
      </c>
      <c r="R9236" s="42">
        <v>4</v>
      </c>
    </row>
    <row r="9237" spans="1:18" x14ac:dyDescent="0.3">
      <c r="A9237" t="s">
        <v>3923</v>
      </c>
      <c r="B9237" s="17">
        <v>45146</v>
      </c>
      <c r="C9237" t="s">
        <v>3917</v>
      </c>
      <c r="D9237" t="s">
        <v>3918</v>
      </c>
      <c r="E9237" t="s">
        <v>3919</v>
      </c>
      <c r="F9237" t="s">
        <v>3931</v>
      </c>
      <c r="G9237" t="s">
        <v>3877</v>
      </c>
      <c r="H9237" t="s">
        <v>3876</v>
      </c>
      <c r="I9237">
        <v>111</v>
      </c>
      <c r="J9237" s="41">
        <v>4.5999999999999999E-3</v>
      </c>
      <c r="K9237" s="42">
        <v>0.51059999999999994</v>
      </c>
      <c r="L9237" s="43">
        <v>1.0699999999999998</v>
      </c>
      <c r="M9237" s="42">
        <v>0.54634199999999988</v>
      </c>
      <c r="N9237">
        <v>2</v>
      </c>
      <c r="O9237" s="43">
        <v>86</v>
      </c>
      <c r="P9237" s="42">
        <v>39.6</v>
      </c>
      <c r="Q9237" s="42">
        <v>10.5</v>
      </c>
      <c r="R9237" s="42">
        <v>8</v>
      </c>
    </row>
    <row r="9238" spans="1:18" x14ac:dyDescent="0.3">
      <c r="A9238" t="s">
        <v>3923</v>
      </c>
      <c r="B9238" s="17">
        <v>45147</v>
      </c>
      <c r="C9238" t="s">
        <v>3917</v>
      </c>
      <c r="D9238" t="s">
        <v>3918</v>
      </c>
      <c r="E9238" t="s">
        <v>3919</v>
      </c>
      <c r="F9238" t="s">
        <v>3931</v>
      </c>
      <c r="G9238" t="s">
        <v>3877</v>
      </c>
      <c r="H9238" t="s">
        <v>3876</v>
      </c>
      <c r="I9238">
        <v>954.89999999999986</v>
      </c>
      <c r="J9238" s="41">
        <v>8.8999999999999982E-3</v>
      </c>
      <c r="K9238" s="42">
        <v>8.4986099999999976</v>
      </c>
      <c r="L9238" s="43">
        <v>0.51</v>
      </c>
      <c r="M9238" s="42">
        <v>4.3342910999999988</v>
      </c>
      <c r="N9238">
        <v>5</v>
      </c>
      <c r="O9238" s="43">
        <v>173</v>
      </c>
      <c r="P9238" s="42">
        <v>82.8</v>
      </c>
      <c r="Q9238" s="42">
        <v>3</v>
      </c>
      <c r="R9238" s="42">
        <v>5</v>
      </c>
    </row>
    <row r="9239" spans="1:18" x14ac:dyDescent="0.3">
      <c r="A9239" t="s">
        <v>3923</v>
      </c>
      <c r="B9239" s="17">
        <v>45148</v>
      </c>
      <c r="C9239" t="s">
        <v>3917</v>
      </c>
      <c r="D9239" t="s">
        <v>3918</v>
      </c>
      <c r="E9239" t="s">
        <v>3919</v>
      </c>
      <c r="F9239" t="s">
        <v>3931</v>
      </c>
      <c r="G9239" t="s">
        <v>3877</v>
      </c>
      <c r="H9239" t="s">
        <v>3876</v>
      </c>
      <c r="I9239">
        <v>829.69999999999982</v>
      </c>
      <c r="J9239" s="41">
        <v>4.7000000000000002E-3</v>
      </c>
      <c r="K9239" s="42">
        <v>3.8995899999999994</v>
      </c>
      <c r="L9239" s="43">
        <v>0.15000000000000002</v>
      </c>
      <c r="M9239" s="42">
        <v>0.58493850000000003</v>
      </c>
      <c r="N9239">
        <v>5</v>
      </c>
      <c r="O9239" s="43">
        <v>385</v>
      </c>
      <c r="P9239" s="42">
        <v>76.8</v>
      </c>
      <c r="Q9239" s="42">
        <v>4.5</v>
      </c>
      <c r="R9239" s="42">
        <v>6</v>
      </c>
    </row>
    <row r="9240" spans="1:18" x14ac:dyDescent="0.3">
      <c r="A9240" t="s">
        <v>3923</v>
      </c>
      <c r="B9240" s="17">
        <v>45149</v>
      </c>
      <c r="C9240" t="s">
        <v>3917</v>
      </c>
      <c r="D9240" t="s">
        <v>3918</v>
      </c>
      <c r="E9240" t="s">
        <v>3919</v>
      </c>
      <c r="F9240" t="s">
        <v>3931</v>
      </c>
      <c r="G9240" t="s">
        <v>3877</v>
      </c>
      <c r="H9240" t="s">
        <v>3876</v>
      </c>
      <c r="I9240">
        <v>369.2</v>
      </c>
      <c r="J9240" s="41">
        <v>1.2999999999999999E-3</v>
      </c>
      <c r="K9240" s="42">
        <v>0.47995999999999994</v>
      </c>
      <c r="L9240" s="43">
        <v>0.60999999999999988</v>
      </c>
      <c r="M9240" s="42">
        <v>0.29277559999999991</v>
      </c>
      <c r="N9240">
        <v>1</v>
      </c>
      <c r="O9240" s="43">
        <v>97</v>
      </c>
      <c r="P9240" s="42">
        <v>73.2</v>
      </c>
      <c r="Q9240" s="42">
        <v>6</v>
      </c>
      <c r="R9240" s="42">
        <v>1</v>
      </c>
    </row>
    <row r="9241" spans="1:18" x14ac:dyDescent="0.3">
      <c r="A9241" t="s">
        <v>3923</v>
      </c>
      <c r="B9241" s="17">
        <v>45150</v>
      </c>
      <c r="C9241" t="s">
        <v>3917</v>
      </c>
      <c r="D9241" t="s">
        <v>3918</v>
      </c>
      <c r="E9241" t="s">
        <v>3919</v>
      </c>
      <c r="F9241" t="s">
        <v>3931</v>
      </c>
      <c r="G9241" t="s">
        <v>3877</v>
      </c>
      <c r="H9241" t="s">
        <v>3876</v>
      </c>
      <c r="I9241">
        <v>825.49999999999977</v>
      </c>
      <c r="J9241" s="41">
        <v>4.3000000000000009E-3</v>
      </c>
      <c r="K9241" s="42">
        <v>3.5496499999999997</v>
      </c>
      <c r="L9241" s="43">
        <v>1.3699999999999997</v>
      </c>
      <c r="M9241" s="42">
        <v>4.8630204999999984</v>
      </c>
      <c r="N9241">
        <v>5</v>
      </c>
      <c r="O9241" s="43">
        <v>339</v>
      </c>
      <c r="P9241" s="42">
        <v>55.199999999999996</v>
      </c>
      <c r="Q9241" s="42">
        <v>3</v>
      </c>
      <c r="R9241" s="42">
        <v>5</v>
      </c>
    </row>
    <row r="9242" spans="1:18" x14ac:dyDescent="0.3">
      <c r="A9242" t="s">
        <v>3923</v>
      </c>
      <c r="B9242" s="17">
        <v>45151</v>
      </c>
      <c r="C9242" t="s">
        <v>3917</v>
      </c>
      <c r="D9242" t="s">
        <v>3918</v>
      </c>
      <c r="E9242" t="s">
        <v>3919</v>
      </c>
      <c r="F9242" t="s">
        <v>3931</v>
      </c>
      <c r="G9242" t="s">
        <v>3877</v>
      </c>
      <c r="H9242" t="s">
        <v>3876</v>
      </c>
      <c r="I9242">
        <v>149.19999999999982</v>
      </c>
      <c r="J9242" s="41">
        <v>5.8999999999999999E-3</v>
      </c>
      <c r="K9242" s="42">
        <v>0.88027999999999895</v>
      </c>
      <c r="L9242" s="43">
        <v>0.7799999999999998</v>
      </c>
      <c r="M9242" s="42">
        <v>0.68661839999999896</v>
      </c>
      <c r="N9242">
        <v>4</v>
      </c>
      <c r="O9242" s="43">
        <v>163</v>
      </c>
      <c r="P9242" s="42">
        <v>39.6</v>
      </c>
      <c r="Q9242" s="42">
        <v>9</v>
      </c>
      <c r="R9242" s="42">
        <v>8</v>
      </c>
    </row>
    <row r="9243" spans="1:18" x14ac:dyDescent="0.3">
      <c r="A9243" t="s">
        <v>3923</v>
      </c>
      <c r="B9243" s="17">
        <v>45152</v>
      </c>
      <c r="C9243" t="s">
        <v>3917</v>
      </c>
      <c r="D9243" t="s">
        <v>3918</v>
      </c>
      <c r="E9243" t="s">
        <v>3919</v>
      </c>
      <c r="F9243" t="s">
        <v>3931</v>
      </c>
      <c r="G9243" t="s">
        <v>3877</v>
      </c>
      <c r="H9243" t="s">
        <v>3876</v>
      </c>
      <c r="I9243">
        <v>562.59999999999991</v>
      </c>
      <c r="J9243" s="41">
        <v>4.1999999999999997E-3</v>
      </c>
      <c r="K9243" s="42">
        <v>2.3629199999999995</v>
      </c>
      <c r="L9243" s="43">
        <v>0.57999999999999985</v>
      </c>
      <c r="M9243" s="42">
        <v>1.3704935999999994</v>
      </c>
      <c r="N9243">
        <v>3</v>
      </c>
      <c r="O9243" s="43">
        <v>106</v>
      </c>
      <c r="P9243" s="42">
        <v>37.199999999999996</v>
      </c>
      <c r="Q9243" s="42">
        <v>9</v>
      </c>
      <c r="R9243" s="42">
        <v>3</v>
      </c>
    </row>
    <row r="9244" spans="1:18" x14ac:dyDescent="0.3">
      <c r="A9244" t="s">
        <v>3923</v>
      </c>
      <c r="B9244" s="17">
        <v>45153</v>
      </c>
      <c r="C9244" t="s">
        <v>3917</v>
      </c>
      <c r="D9244" t="s">
        <v>3918</v>
      </c>
      <c r="E9244" t="s">
        <v>3919</v>
      </c>
      <c r="F9244" t="s">
        <v>3931</v>
      </c>
      <c r="G9244" t="s">
        <v>3877</v>
      </c>
      <c r="H9244" t="s">
        <v>3876</v>
      </c>
      <c r="I9244">
        <v>1171</v>
      </c>
      <c r="J9244" s="41">
        <v>4.3E-3</v>
      </c>
      <c r="K9244" s="42">
        <v>5.0353000000000003</v>
      </c>
      <c r="L9244" s="43">
        <v>7.0000000000000021E-2</v>
      </c>
      <c r="M9244" s="42">
        <v>0.35247100000000015</v>
      </c>
      <c r="N9244">
        <v>1</v>
      </c>
      <c r="O9244" s="43">
        <v>18</v>
      </c>
      <c r="P9244" s="42">
        <v>21.599999999999998</v>
      </c>
      <c r="Q9244" s="42">
        <v>10.5</v>
      </c>
      <c r="R9244" s="42">
        <v>10</v>
      </c>
    </row>
    <row r="9245" spans="1:18" x14ac:dyDescent="0.3">
      <c r="A9245" t="s">
        <v>3923</v>
      </c>
      <c r="B9245" s="17">
        <v>45154</v>
      </c>
      <c r="C9245" t="s">
        <v>3917</v>
      </c>
      <c r="D9245" t="s">
        <v>3918</v>
      </c>
      <c r="E9245" t="s">
        <v>3919</v>
      </c>
      <c r="F9245" t="s">
        <v>3931</v>
      </c>
      <c r="G9245" t="s">
        <v>3877</v>
      </c>
      <c r="H9245" t="s">
        <v>3876</v>
      </c>
      <c r="I9245">
        <v>1071.0999999999999</v>
      </c>
      <c r="J9245" s="41">
        <v>4.8000000000000004E-3</v>
      </c>
      <c r="K9245" s="42">
        <v>5.1412800000000001</v>
      </c>
      <c r="L9245" s="43">
        <v>1.19</v>
      </c>
      <c r="M9245" s="42">
        <v>6.1181231999999994</v>
      </c>
      <c r="N9245">
        <v>3</v>
      </c>
      <c r="O9245" s="43">
        <v>120</v>
      </c>
      <c r="P9245" s="42">
        <v>54</v>
      </c>
      <c r="Q9245" s="42">
        <v>10.5</v>
      </c>
      <c r="R9245" s="42">
        <v>5</v>
      </c>
    </row>
    <row r="9246" spans="1:18" x14ac:dyDescent="0.3">
      <c r="A9246" t="s">
        <v>3923</v>
      </c>
      <c r="B9246" s="17">
        <v>45155</v>
      </c>
      <c r="C9246" t="s">
        <v>3917</v>
      </c>
      <c r="D9246" t="s">
        <v>3918</v>
      </c>
      <c r="E9246" t="s">
        <v>3919</v>
      </c>
      <c r="F9246" t="s">
        <v>3931</v>
      </c>
      <c r="G9246" t="s">
        <v>3877</v>
      </c>
      <c r="H9246" t="s">
        <v>3876</v>
      </c>
      <c r="I9246">
        <v>547.79999999999995</v>
      </c>
      <c r="J9246" s="41">
        <v>4.0999999999999995E-3</v>
      </c>
      <c r="K9246" s="42">
        <v>2.2459799999999994</v>
      </c>
      <c r="L9246" s="43">
        <v>1.0099999999999998</v>
      </c>
      <c r="M9246" s="42">
        <v>2.268439799999999</v>
      </c>
      <c r="N9246">
        <v>1</v>
      </c>
      <c r="O9246" s="43">
        <v>53</v>
      </c>
      <c r="P9246" s="42">
        <v>80.399999999999991</v>
      </c>
      <c r="Q9246" s="42">
        <v>12</v>
      </c>
      <c r="R9246" s="42">
        <v>1</v>
      </c>
    </row>
    <row r="9247" spans="1:18" x14ac:dyDescent="0.3">
      <c r="A9247" t="s">
        <v>3923</v>
      </c>
      <c r="B9247" s="17">
        <v>45156</v>
      </c>
      <c r="C9247" t="s">
        <v>3917</v>
      </c>
      <c r="D9247" t="s">
        <v>3918</v>
      </c>
      <c r="E9247" t="s">
        <v>3919</v>
      </c>
      <c r="F9247" t="s">
        <v>3931</v>
      </c>
      <c r="G9247" t="s">
        <v>3877</v>
      </c>
      <c r="H9247" t="s">
        <v>3876</v>
      </c>
      <c r="I9247">
        <v>306.89999999999986</v>
      </c>
      <c r="J9247" s="41">
        <v>6.5999999999999991E-3</v>
      </c>
      <c r="K9247" s="42">
        <v>2.025539999999999</v>
      </c>
      <c r="L9247" s="43">
        <v>0.80999999999999972</v>
      </c>
      <c r="M9247" s="42">
        <v>1.6406873999999987</v>
      </c>
      <c r="N9247">
        <v>2</v>
      </c>
      <c r="O9247" s="43">
        <v>70</v>
      </c>
      <c r="P9247" s="42">
        <v>32.4</v>
      </c>
      <c r="Q9247" s="42">
        <v>3</v>
      </c>
      <c r="R9247" s="42">
        <v>2</v>
      </c>
    </row>
    <row r="9248" spans="1:18" x14ac:dyDescent="0.3">
      <c r="A9248" t="s">
        <v>3923</v>
      </c>
      <c r="B9248" s="17">
        <v>45157</v>
      </c>
      <c r="C9248" t="s">
        <v>3917</v>
      </c>
      <c r="D9248" t="s">
        <v>3918</v>
      </c>
      <c r="E9248" t="s">
        <v>3919</v>
      </c>
      <c r="F9248" t="s">
        <v>3931</v>
      </c>
      <c r="G9248" t="s">
        <v>3877</v>
      </c>
      <c r="H9248" t="s">
        <v>3876</v>
      </c>
      <c r="I9248">
        <v>430</v>
      </c>
      <c r="J9248" s="41">
        <v>1E-3</v>
      </c>
      <c r="K9248" s="42">
        <v>0.43</v>
      </c>
      <c r="L9248" s="43">
        <v>0.12000000000000002</v>
      </c>
      <c r="M9248" s="42">
        <v>5.1600000000000007E-2</v>
      </c>
      <c r="N9248">
        <v>0</v>
      </c>
      <c r="O9248" s="43">
        <v>2</v>
      </c>
      <c r="P9248" s="42">
        <v>32.4</v>
      </c>
      <c r="Q9248" s="42">
        <v>0</v>
      </c>
      <c r="R9248" s="42">
        <v>4</v>
      </c>
    </row>
    <row r="9249" spans="1:18" x14ac:dyDescent="0.3">
      <c r="A9249" t="s">
        <v>3923</v>
      </c>
      <c r="B9249" s="17">
        <v>45158</v>
      </c>
      <c r="C9249" t="s">
        <v>3917</v>
      </c>
      <c r="D9249" t="s">
        <v>3918</v>
      </c>
      <c r="E9249" t="s">
        <v>3919</v>
      </c>
      <c r="F9249" t="s">
        <v>3931</v>
      </c>
      <c r="G9249" t="s">
        <v>3877</v>
      </c>
      <c r="H9249" t="s">
        <v>3876</v>
      </c>
      <c r="I9249">
        <v>762.59999999999991</v>
      </c>
      <c r="J9249" s="41">
        <v>6.1999999999999989E-3</v>
      </c>
      <c r="K9249" s="42">
        <v>4.7281199999999988</v>
      </c>
      <c r="L9249" s="43">
        <v>0.6499999999999998</v>
      </c>
      <c r="M9249" s="42">
        <v>3.0732779999999984</v>
      </c>
      <c r="N9249">
        <v>0</v>
      </c>
      <c r="O9249" s="43">
        <v>48</v>
      </c>
      <c r="P9249" s="42">
        <v>55.199999999999996</v>
      </c>
      <c r="Q9249" s="42">
        <v>12</v>
      </c>
      <c r="R9249" s="42">
        <v>10</v>
      </c>
    </row>
    <row r="9250" spans="1:18" x14ac:dyDescent="0.3">
      <c r="A9250" t="s">
        <v>3923</v>
      </c>
      <c r="B9250" s="17">
        <v>45159</v>
      </c>
      <c r="C9250" t="s">
        <v>3917</v>
      </c>
      <c r="D9250" t="s">
        <v>3918</v>
      </c>
      <c r="E9250" t="s">
        <v>3919</v>
      </c>
      <c r="F9250" t="s">
        <v>3931</v>
      </c>
      <c r="G9250" t="s">
        <v>3877</v>
      </c>
      <c r="H9250" t="s">
        <v>3876</v>
      </c>
      <c r="I9250">
        <v>844.69999999999982</v>
      </c>
      <c r="J9250" s="41">
        <v>3.0999999999999995E-3</v>
      </c>
      <c r="K9250" s="42">
        <v>2.6185699999999992</v>
      </c>
      <c r="L9250" s="43">
        <v>1.2699999999999998</v>
      </c>
      <c r="M9250" s="42">
        <v>3.3255838999999985</v>
      </c>
      <c r="N9250">
        <v>3</v>
      </c>
      <c r="O9250" s="43">
        <v>166</v>
      </c>
      <c r="P9250" s="42">
        <v>63.599999999999994</v>
      </c>
      <c r="Q9250" s="42">
        <v>6</v>
      </c>
      <c r="R9250" s="42">
        <v>2</v>
      </c>
    </row>
    <row r="9251" spans="1:18" x14ac:dyDescent="0.3">
      <c r="A9251" t="s">
        <v>3923</v>
      </c>
      <c r="B9251" s="17">
        <v>45160</v>
      </c>
      <c r="C9251" t="s">
        <v>3917</v>
      </c>
      <c r="D9251" t="s">
        <v>3918</v>
      </c>
      <c r="E9251" t="s">
        <v>3919</v>
      </c>
      <c r="F9251" t="s">
        <v>3931</v>
      </c>
      <c r="G9251" t="s">
        <v>3877</v>
      </c>
      <c r="H9251" t="s">
        <v>3876</v>
      </c>
      <c r="I9251">
        <v>578.69999999999982</v>
      </c>
      <c r="J9251" s="41">
        <v>1E-3</v>
      </c>
      <c r="K9251" s="42">
        <v>0.57869999999999988</v>
      </c>
      <c r="L9251" s="43">
        <v>0.31000000000000005</v>
      </c>
      <c r="M9251" s="42">
        <v>0.179397</v>
      </c>
      <c r="N9251">
        <v>0</v>
      </c>
      <c r="O9251" s="43">
        <v>38</v>
      </c>
      <c r="P9251" s="42">
        <v>52.8</v>
      </c>
      <c r="Q9251" s="42">
        <v>18</v>
      </c>
      <c r="R9251" s="42">
        <v>4</v>
      </c>
    </row>
    <row r="9252" spans="1:18" x14ac:dyDescent="0.3">
      <c r="A9252" t="s">
        <v>3923</v>
      </c>
      <c r="B9252" s="17">
        <v>45161</v>
      </c>
      <c r="C9252" t="s">
        <v>3917</v>
      </c>
      <c r="D9252" t="s">
        <v>3918</v>
      </c>
      <c r="E9252" t="s">
        <v>3919</v>
      </c>
      <c r="F9252" t="s">
        <v>3931</v>
      </c>
      <c r="G9252" t="s">
        <v>3877</v>
      </c>
      <c r="H9252" t="s">
        <v>3876</v>
      </c>
      <c r="I9252">
        <v>27.100000000000101</v>
      </c>
      <c r="J9252" s="41">
        <v>7.8000000000000005E-3</v>
      </c>
      <c r="K9252" s="42">
        <v>0.21138000000000079</v>
      </c>
      <c r="L9252" s="43">
        <v>0.68999999999999972</v>
      </c>
      <c r="M9252" s="42">
        <v>0.14585220000000049</v>
      </c>
      <c r="N9252">
        <v>3</v>
      </c>
      <c r="O9252" s="43">
        <v>254</v>
      </c>
      <c r="P9252" s="42">
        <v>51.6</v>
      </c>
      <c r="Q9252" s="42">
        <v>13.5</v>
      </c>
      <c r="R9252" s="42">
        <v>0</v>
      </c>
    </row>
    <row r="9253" spans="1:18" x14ac:dyDescent="0.3">
      <c r="A9253" t="s">
        <v>3923</v>
      </c>
      <c r="B9253" s="17">
        <v>45162</v>
      </c>
      <c r="C9253" t="s">
        <v>3917</v>
      </c>
      <c r="D9253" t="s">
        <v>3918</v>
      </c>
      <c r="E9253" t="s">
        <v>3919</v>
      </c>
      <c r="F9253" t="s">
        <v>3931</v>
      </c>
      <c r="G9253" t="s">
        <v>3877</v>
      </c>
      <c r="H9253" t="s">
        <v>3876</v>
      </c>
      <c r="I9253">
        <v>350.19999999999982</v>
      </c>
      <c r="J9253" s="41">
        <v>6.1999999999999998E-3</v>
      </c>
      <c r="K9253" s="42">
        <v>2.1712399999999987</v>
      </c>
      <c r="L9253" s="43">
        <v>0.8999999999999998</v>
      </c>
      <c r="M9253" s="42">
        <v>1.9541159999999984</v>
      </c>
      <c r="N9253">
        <v>2</v>
      </c>
      <c r="O9253" s="43">
        <v>159</v>
      </c>
      <c r="P9253" s="42">
        <v>15.6</v>
      </c>
      <c r="Q9253" s="42">
        <v>7.5</v>
      </c>
      <c r="R9253" s="42">
        <v>10</v>
      </c>
    </row>
    <row r="9254" spans="1:18" x14ac:dyDescent="0.3">
      <c r="A9254" t="s">
        <v>3923</v>
      </c>
      <c r="B9254" s="17">
        <v>45163</v>
      </c>
      <c r="C9254" t="s">
        <v>3917</v>
      </c>
      <c r="D9254" t="s">
        <v>3918</v>
      </c>
      <c r="E9254" t="s">
        <v>3919</v>
      </c>
      <c r="F9254" t="s">
        <v>3931</v>
      </c>
      <c r="G9254" t="s">
        <v>3877</v>
      </c>
      <c r="H9254" t="s">
        <v>3876</v>
      </c>
      <c r="I9254">
        <v>108.69999999999982</v>
      </c>
      <c r="J9254" s="41">
        <v>3.6999999999999993E-3</v>
      </c>
      <c r="K9254" s="42">
        <v>0.40218999999999927</v>
      </c>
      <c r="L9254" s="43">
        <v>0.73999999999999977</v>
      </c>
      <c r="M9254" s="42">
        <v>0.29762059999999935</v>
      </c>
      <c r="N9254">
        <v>0</v>
      </c>
      <c r="O9254" s="43">
        <v>38</v>
      </c>
      <c r="P9254" s="42">
        <v>14.399999999999999</v>
      </c>
      <c r="Q9254" s="42">
        <v>12</v>
      </c>
      <c r="R9254" s="42">
        <v>1</v>
      </c>
    </row>
    <row r="9255" spans="1:18" x14ac:dyDescent="0.3">
      <c r="A9255" t="s">
        <v>3923</v>
      </c>
      <c r="B9255" s="17">
        <v>45164</v>
      </c>
      <c r="C9255" t="s">
        <v>3917</v>
      </c>
      <c r="D9255" t="s">
        <v>3918</v>
      </c>
      <c r="E9255" t="s">
        <v>3919</v>
      </c>
      <c r="F9255" t="s">
        <v>3931</v>
      </c>
      <c r="G9255" t="s">
        <v>3877</v>
      </c>
      <c r="H9255" t="s">
        <v>3876</v>
      </c>
      <c r="I9255">
        <v>324</v>
      </c>
      <c r="J9255" s="41">
        <v>4.1999999999999997E-3</v>
      </c>
      <c r="K9255" s="42">
        <v>1.3608</v>
      </c>
      <c r="L9255" s="43">
        <v>0.42999999999999994</v>
      </c>
      <c r="M9255" s="42">
        <v>0.58514399999999989</v>
      </c>
      <c r="N9255">
        <v>0</v>
      </c>
      <c r="O9255" s="43">
        <v>32</v>
      </c>
      <c r="P9255" s="42">
        <v>38.4</v>
      </c>
      <c r="Q9255" s="42">
        <v>9</v>
      </c>
      <c r="R9255" s="42">
        <v>7</v>
      </c>
    </row>
    <row r="9256" spans="1:18" x14ac:dyDescent="0.3">
      <c r="A9256" t="s">
        <v>3923</v>
      </c>
      <c r="B9256" s="17">
        <v>45165</v>
      </c>
      <c r="C9256" t="s">
        <v>3917</v>
      </c>
      <c r="D9256" t="s">
        <v>3918</v>
      </c>
      <c r="E9256" t="s">
        <v>3919</v>
      </c>
      <c r="F9256" t="s">
        <v>3931</v>
      </c>
      <c r="G9256" t="s">
        <v>3877</v>
      </c>
      <c r="H9256" t="s">
        <v>3876</v>
      </c>
      <c r="I9256">
        <v>1006.4999999999998</v>
      </c>
      <c r="J9256" s="41">
        <v>6.0000000000000001E-3</v>
      </c>
      <c r="K9256" s="42">
        <v>6.0389999999999988</v>
      </c>
      <c r="L9256" s="43">
        <v>0.23000000000000009</v>
      </c>
      <c r="M9256" s="42">
        <v>1.3889700000000003</v>
      </c>
      <c r="N9256">
        <v>4</v>
      </c>
      <c r="O9256" s="43">
        <v>178</v>
      </c>
      <c r="P9256" s="42">
        <v>70.8</v>
      </c>
      <c r="Q9256" s="42">
        <v>7.5</v>
      </c>
      <c r="R9256" s="42">
        <v>5</v>
      </c>
    </row>
    <row r="9257" spans="1:18" x14ac:dyDescent="0.3">
      <c r="A9257" t="s">
        <v>3923</v>
      </c>
      <c r="B9257" s="17">
        <v>45166</v>
      </c>
      <c r="C9257" t="s">
        <v>3917</v>
      </c>
      <c r="D9257" t="s">
        <v>3918</v>
      </c>
      <c r="E9257" t="s">
        <v>3919</v>
      </c>
      <c r="F9257" t="s">
        <v>3931</v>
      </c>
      <c r="G9257" t="s">
        <v>3877</v>
      </c>
      <c r="H9257" t="s">
        <v>3876</v>
      </c>
      <c r="I9257">
        <v>85.099999999999909</v>
      </c>
      <c r="J9257" s="41">
        <v>4.4000000000000003E-3</v>
      </c>
      <c r="K9257" s="42">
        <v>0.37443999999999961</v>
      </c>
      <c r="L9257" s="43">
        <v>1.0199999999999998</v>
      </c>
      <c r="M9257" s="42">
        <v>0.38192879999999951</v>
      </c>
      <c r="N9257">
        <v>0</v>
      </c>
      <c r="O9257" s="43">
        <v>31</v>
      </c>
      <c r="P9257" s="42">
        <v>70.8</v>
      </c>
      <c r="Q9257" s="42">
        <v>7.5</v>
      </c>
      <c r="R9257" s="42">
        <v>3</v>
      </c>
    </row>
    <row r="9258" spans="1:18" x14ac:dyDescent="0.3">
      <c r="A9258" t="s">
        <v>3923</v>
      </c>
      <c r="B9258" s="17">
        <v>45167</v>
      </c>
      <c r="C9258" t="s">
        <v>3917</v>
      </c>
      <c r="D9258" t="s">
        <v>3918</v>
      </c>
      <c r="E9258" t="s">
        <v>3919</v>
      </c>
      <c r="F9258" t="s">
        <v>3931</v>
      </c>
      <c r="G9258" t="s">
        <v>3877</v>
      </c>
      <c r="H9258" t="s">
        <v>3876</v>
      </c>
      <c r="I9258">
        <v>847.89999999999986</v>
      </c>
      <c r="J9258" s="41">
        <v>3.3E-3</v>
      </c>
      <c r="K9258" s="42">
        <v>2.7980699999999996</v>
      </c>
      <c r="L9258" s="43">
        <v>0.8999999999999998</v>
      </c>
      <c r="M9258" s="42">
        <v>2.5182629999999993</v>
      </c>
      <c r="N9258">
        <v>0</v>
      </c>
      <c r="O9258" s="43">
        <v>1</v>
      </c>
      <c r="P9258" s="42">
        <v>56.4</v>
      </c>
      <c r="Q9258" s="42">
        <v>12</v>
      </c>
      <c r="R9258" s="42">
        <v>2</v>
      </c>
    </row>
    <row r="9259" spans="1:18" x14ac:dyDescent="0.3">
      <c r="A9259" t="s">
        <v>3923</v>
      </c>
      <c r="B9259" s="17">
        <v>45168</v>
      </c>
      <c r="C9259" t="s">
        <v>3917</v>
      </c>
      <c r="D9259" t="s">
        <v>3918</v>
      </c>
      <c r="E9259" t="s">
        <v>3919</v>
      </c>
      <c r="F9259" t="s">
        <v>3931</v>
      </c>
      <c r="G9259" t="s">
        <v>3877</v>
      </c>
      <c r="H9259" t="s">
        <v>3876</v>
      </c>
      <c r="I9259">
        <v>621.89999999999986</v>
      </c>
      <c r="J9259" s="41">
        <v>2.9999999999999992E-4</v>
      </c>
      <c r="K9259" s="42">
        <v>0.1865699999999999</v>
      </c>
      <c r="L9259" s="43">
        <v>0.61999999999999977</v>
      </c>
      <c r="M9259" s="42">
        <v>0.1156733999999999</v>
      </c>
      <c r="N9259">
        <v>2</v>
      </c>
      <c r="O9259" s="43">
        <v>113</v>
      </c>
      <c r="P9259" s="42">
        <v>84</v>
      </c>
      <c r="Q9259" s="42">
        <v>13.5</v>
      </c>
      <c r="R9259" s="42">
        <v>1</v>
      </c>
    </row>
    <row r="9260" spans="1:18" x14ac:dyDescent="0.3">
      <c r="A9260" t="s">
        <v>3923</v>
      </c>
      <c r="B9260" s="17">
        <v>45169</v>
      </c>
      <c r="C9260" t="s">
        <v>3917</v>
      </c>
      <c r="D9260" t="s">
        <v>3918</v>
      </c>
      <c r="E9260" t="s">
        <v>3919</v>
      </c>
      <c r="F9260" t="s">
        <v>3931</v>
      </c>
      <c r="G9260" t="s">
        <v>3877</v>
      </c>
      <c r="H9260" t="s">
        <v>3876</v>
      </c>
      <c r="I9260">
        <v>1106.4999999999998</v>
      </c>
      <c r="J9260" s="41">
        <v>6.5999999999999991E-3</v>
      </c>
      <c r="K9260" s="42">
        <v>7.3028999999999975</v>
      </c>
      <c r="L9260" s="43">
        <v>1.2499999999999998</v>
      </c>
      <c r="M9260" s="42">
        <v>9.128624999999996</v>
      </c>
      <c r="N9260">
        <v>1</v>
      </c>
      <c r="O9260" s="43">
        <v>71</v>
      </c>
      <c r="P9260" s="42">
        <v>61.199999999999996</v>
      </c>
      <c r="Q9260" s="42">
        <v>10.5</v>
      </c>
      <c r="R9260" s="42">
        <v>6</v>
      </c>
    </row>
    <row r="9261" spans="1:18" x14ac:dyDescent="0.3">
      <c r="A9261" t="s">
        <v>3924</v>
      </c>
      <c r="B9261" s="17">
        <v>45170</v>
      </c>
      <c r="C9261" t="s">
        <v>3917</v>
      </c>
      <c r="D9261" t="s">
        <v>3918</v>
      </c>
      <c r="E9261" t="s">
        <v>3919</v>
      </c>
      <c r="F9261" t="s">
        <v>3931</v>
      </c>
      <c r="G9261" t="s">
        <v>3877</v>
      </c>
      <c r="H9261" t="s">
        <v>3876</v>
      </c>
      <c r="I9261">
        <v>2391</v>
      </c>
      <c r="J9261" s="41">
        <v>8.5000000000000006E-3</v>
      </c>
      <c r="K9261" s="42">
        <v>20.323500000000003</v>
      </c>
      <c r="L9261" s="43">
        <v>0.21000000000000008</v>
      </c>
      <c r="M9261" s="42">
        <v>4.2679350000000023</v>
      </c>
      <c r="N9261">
        <v>2</v>
      </c>
      <c r="O9261" s="43">
        <v>250</v>
      </c>
      <c r="P9261" s="42">
        <v>70.8</v>
      </c>
      <c r="Q9261" s="42">
        <v>9</v>
      </c>
      <c r="R9261" s="42">
        <v>5</v>
      </c>
    </row>
    <row r="9262" spans="1:18" x14ac:dyDescent="0.3">
      <c r="A9262" t="s">
        <v>3924</v>
      </c>
      <c r="B9262" s="17">
        <v>45171</v>
      </c>
      <c r="C9262" t="s">
        <v>3917</v>
      </c>
      <c r="D9262" t="s">
        <v>3918</v>
      </c>
      <c r="E9262" t="s">
        <v>3919</v>
      </c>
      <c r="F9262" t="s">
        <v>3931</v>
      </c>
      <c r="G9262" t="s">
        <v>3877</v>
      </c>
      <c r="H9262" t="s">
        <v>3876</v>
      </c>
      <c r="I9262">
        <v>2404</v>
      </c>
      <c r="J9262" s="41">
        <v>8.4999999999999971E-3</v>
      </c>
      <c r="K9262" s="42">
        <v>20.433999999999994</v>
      </c>
      <c r="L9262" s="43">
        <v>0.68999999999999972</v>
      </c>
      <c r="M9262" s="42">
        <v>14.09945999999999</v>
      </c>
      <c r="N9262">
        <v>3</v>
      </c>
      <c r="O9262" s="43">
        <v>137</v>
      </c>
      <c r="P9262" s="42">
        <v>52.8</v>
      </c>
      <c r="Q9262" s="42">
        <v>22.5</v>
      </c>
      <c r="R9262" s="42">
        <v>2</v>
      </c>
    </row>
    <row r="9263" spans="1:18" x14ac:dyDescent="0.3">
      <c r="A9263" t="s">
        <v>3924</v>
      </c>
      <c r="B9263" s="17">
        <v>45172</v>
      </c>
      <c r="C9263" t="s">
        <v>3917</v>
      </c>
      <c r="D9263" t="s">
        <v>3918</v>
      </c>
      <c r="E9263" t="s">
        <v>3919</v>
      </c>
      <c r="F9263" t="s">
        <v>3931</v>
      </c>
      <c r="G9263" t="s">
        <v>3877</v>
      </c>
      <c r="H9263" t="s">
        <v>3876</v>
      </c>
      <c r="I9263">
        <v>2254</v>
      </c>
      <c r="J9263" s="41">
        <v>8.9999999999999976E-3</v>
      </c>
      <c r="K9263" s="42">
        <v>20.285999999999994</v>
      </c>
      <c r="L9263" s="43">
        <v>1.0499999999999998</v>
      </c>
      <c r="M9263" s="42">
        <v>21.300299999999989</v>
      </c>
      <c r="N9263">
        <v>3</v>
      </c>
      <c r="O9263" s="43">
        <v>269</v>
      </c>
      <c r="P9263" s="42">
        <v>36</v>
      </c>
      <c r="Q9263" s="42">
        <v>19.5</v>
      </c>
      <c r="R9263" s="42">
        <v>2</v>
      </c>
    </row>
    <row r="9264" spans="1:18" x14ac:dyDescent="0.3">
      <c r="A9264" t="s">
        <v>3924</v>
      </c>
      <c r="B9264" s="17">
        <v>45173</v>
      </c>
      <c r="C9264" t="s">
        <v>3917</v>
      </c>
      <c r="D9264" t="s">
        <v>3918</v>
      </c>
      <c r="E9264" t="s">
        <v>3919</v>
      </c>
      <c r="F9264" t="s">
        <v>3931</v>
      </c>
      <c r="G9264" t="s">
        <v>3877</v>
      </c>
      <c r="H9264" t="s">
        <v>3876</v>
      </c>
      <c r="I9264">
        <v>1592</v>
      </c>
      <c r="J9264" s="41">
        <v>9.9999999999999985E-3</v>
      </c>
      <c r="K9264" s="42">
        <v>15.919999999999998</v>
      </c>
      <c r="L9264" s="43">
        <v>0.78999999999999981</v>
      </c>
      <c r="M9264" s="42">
        <v>12.576799999999995</v>
      </c>
      <c r="N9264">
        <v>2</v>
      </c>
      <c r="O9264" s="43">
        <v>150</v>
      </c>
      <c r="P9264" s="42">
        <v>52.8</v>
      </c>
      <c r="Q9264" s="42">
        <v>15</v>
      </c>
      <c r="R9264" s="42">
        <v>5</v>
      </c>
    </row>
    <row r="9265" spans="1:18" x14ac:dyDescent="0.3">
      <c r="A9265" t="s">
        <v>3924</v>
      </c>
      <c r="B9265" s="17">
        <v>45174</v>
      </c>
      <c r="C9265" t="s">
        <v>3917</v>
      </c>
      <c r="D9265" t="s">
        <v>3918</v>
      </c>
      <c r="E9265" t="s">
        <v>3919</v>
      </c>
      <c r="F9265" t="s">
        <v>3931</v>
      </c>
      <c r="G9265" t="s">
        <v>3877</v>
      </c>
      <c r="H9265" t="s">
        <v>3876</v>
      </c>
      <c r="I9265">
        <v>1179</v>
      </c>
      <c r="J9265" s="41">
        <v>8.7999999999999988E-3</v>
      </c>
      <c r="K9265" s="42">
        <v>10.375199999999998</v>
      </c>
      <c r="L9265" s="43">
        <v>1.0299999999999998</v>
      </c>
      <c r="M9265" s="42">
        <v>10.686455999999996</v>
      </c>
      <c r="N9265">
        <v>7</v>
      </c>
      <c r="O9265" s="43">
        <v>525</v>
      </c>
      <c r="P9265" s="42">
        <v>69.599999999999994</v>
      </c>
      <c r="Q9265" s="42">
        <v>7.5</v>
      </c>
      <c r="R9265" s="42">
        <v>4</v>
      </c>
    </row>
    <row r="9266" spans="1:18" x14ac:dyDescent="0.3">
      <c r="A9266" t="s">
        <v>3924</v>
      </c>
      <c r="B9266" s="17">
        <v>45175</v>
      </c>
      <c r="C9266" t="s">
        <v>3917</v>
      </c>
      <c r="D9266" t="s">
        <v>3918</v>
      </c>
      <c r="E9266" t="s">
        <v>3919</v>
      </c>
      <c r="F9266" t="s">
        <v>3931</v>
      </c>
      <c r="G9266" t="s">
        <v>3877</v>
      </c>
      <c r="H9266" t="s">
        <v>3876</v>
      </c>
      <c r="I9266">
        <v>2278</v>
      </c>
      <c r="J9266" s="41">
        <v>7.7000000000000011E-3</v>
      </c>
      <c r="K9266" s="42">
        <v>17.540600000000001</v>
      </c>
      <c r="L9266" s="43">
        <v>0.85999999999999988</v>
      </c>
      <c r="M9266" s="42">
        <v>15.084916</v>
      </c>
      <c r="N9266">
        <v>7</v>
      </c>
      <c r="O9266" s="43">
        <v>395</v>
      </c>
      <c r="P9266" s="42">
        <v>20.399999999999999</v>
      </c>
      <c r="Q9266" s="42">
        <v>0</v>
      </c>
      <c r="R9266" s="42">
        <v>8</v>
      </c>
    </row>
    <row r="9267" spans="1:18" x14ac:dyDescent="0.3">
      <c r="A9267" t="s">
        <v>3924</v>
      </c>
      <c r="B9267" s="17">
        <v>45176</v>
      </c>
      <c r="C9267" t="s">
        <v>3917</v>
      </c>
      <c r="D9267" t="s">
        <v>3918</v>
      </c>
      <c r="E9267" t="s">
        <v>3919</v>
      </c>
      <c r="F9267" t="s">
        <v>3931</v>
      </c>
      <c r="G9267" t="s">
        <v>3877</v>
      </c>
      <c r="H9267" t="s">
        <v>3876</v>
      </c>
      <c r="I9267">
        <v>1304</v>
      </c>
      <c r="J9267" s="41">
        <v>3.5000000000000005E-3</v>
      </c>
      <c r="K9267" s="42">
        <v>4.5640000000000009</v>
      </c>
      <c r="L9267" s="43">
        <v>0.88999999999999968</v>
      </c>
      <c r="M9267" s="42">
        <v>4.0619599999999991</v>
      </c>
      <c r="N9267">
        <v>6</v>
      </c>
      <c r="O9267" s="43">
        <v>472</v>
      </c>
      <c r="P9267" s="42">
        <v>81.599999999999994</v>
      </c>
      <c r="Q9267" s="42">
        <v>7.5</v>
      </c>
      <c r="R9267" s="42">
        <v>1</v>
      </c>
    </row>
    <row r="9268" spans="1:18" x14ac:dyDescent="0.3">
      <c r="A9268" t="s">
        <v>3924</v>
      </c>
      <c r="B9268" s="17">
        <v>45177</v>
      </c>
      <c r="C9268" t="s">
        <v>3917</v>
      </c>
      <c r="D9268" t="s">
        <v>3918</v>
      </c>
      <c r="E9268" t="s">
        <v>3919</v>
      </c>
      <c r="F9268" t="s">
        <v>3931</v>
      </c>
      <c r="G9268" t="s">
        <v>3877</v>
      </c>
      <c r="H9268" t="s">
        <v>3876</v>
      </c>
      <c r="I9268">
        <v>2122</v>
      </c>
      <c r="J9268" s="41">
        <v>2.6000000000000007E-3</v>
      </c>
      <c r="K9268" s="42">
        <v>5.5172000000000017</v>
      </c>
      <c r="L9268" s="43">
        <v>1.1099999999999999</v>
      </c>
      <c r="M9268" s="42">
        <v>6.124092000000001</v>
      </c>
      <c r="N9268">
        <v>5</v>
      </c>
      <c r="O9268" s="43">
        <v>364</v>
      </c>
      <c r="P9268" s="42">
        <v>51.6</v>
      </c>
      <c r="Q9268" s="42">
        <v>4.5</v>
      </c>
      <c r="R9268" s="42">
        <v>7</v>
      </c>
    </row>
    <row r="9269" spans="1:18" x14ac:dyDescent="0.3">
      <c r="A9269" t="s">
        <v>3924</v>
      </c>
      <c r="B9269" s="17">
        <v>45178</v>
      </c>
      <c r="C9269" t="s">
        <v>3917</v>
      </c>
      <c r="D9269" t="s">
        <v>3918</v>
      </c>
      <c r="E9269" t="s">
        <v>3919</v>
      </c>
      <c r="F9269" t="s">
        <v>3931</v>
      </c>
      <c r="G9269" t="s">
        <v>3877</v>
      </c>
      <c r="H9269" t="s">
        <v>3876</v>
      </c>
      <c r="I9269">
        <v>2081</v>
      </c>
      <c r="J9269" s="41">
        <v>8.0000000000000002E-3</v>
      </c>
      <c r="K9269" s="42">
        <v>16.648</v>
      </c>
      <c r="L9269" s="43">
        <v>0.89999999999999969</v>
      </c>
      <c r="M9269" s="42">
        <v>14.983199999999995</v>
      </c>
      <c r="N9269">
        <v>7</v>
      </c>
      <c r="O9269" s="43">
        <v>259</v>
      </c>
      <c r="P9269" s="42">
        <v>46.8</v>
      </c>
      <c r="Q9269" s="42">
        <v>7.5</v>
      </c>
      <c r="R9269" s="42">
        <v>1</v>
      </c>
    </row>
    <row r="9270" spans="1:18" x14ac:dyDescent="0.3">
      <c r="A9270" t="s">
        <v>3924</v>
      </c>
      <c r="B9270" s="17">
        <v>45179</v>
      </c>
      <c r="C9270" t="s">
        <v>3917</v>
      </c>
      <c r="D9270" t="s">
        <v>3918</v>
      </c>
      <c r="E9270" t="s">
        <v>3919</v>
      </c>
      <c r="F9270" t="s">
        <v>3931</v>
      </c>
      <c r="G9270" t="s">
        <v>3877</v>
      </c>
      <c r="H9270" t="s">
        <v>3876</v>
      </c>
      <c r="I9270">
        <v>2114</v>
      </c>
      <c r="J9270" s="41">
        <v>7.3000000000000001E-3</v>
      </c>
      <c r="K9270" s="42">
        <v>15.4322</v>
      </c>
      <c r="L9270" s="43">
        <v>0.61999999999999977</v>
      </c>
      <c r="M9270" s="42">
        <v>9.5679639999999964</v>
      </c>
      <c r="N9270">
        <v>7</v>
      </c>
      <c r="O9270" s="43">
        <v>272</v>
      </c>
      <c r="P9270" s="42">
        <v>67.2</v>
      </c>
      <c r="Q9270" s="42">
        <v>10.5</v>
      </c>
      <c r="R9270" s="42">
        <v>4</v>
      </c>
    </row>
    <row r="9271" spans="1:18" x14ac:dyDescent="0.3">
      <c r="A9271" t="s">
        <v>3924</v>
      </c>
      <c r="B9271" s="17">
        <v>45180</v>
      </c>
      <c r="C9271" t="s">
        <v>3917</v>
      </c>
      <c r="D9271" t="s">
        <v>3918</v>
      </c>
      <c r="E9271" t="s">
        <v>3919</v>
      </c>
      <c r="F9271" t="s">
        <v>3931</v>
      </c>
      <c r="G9271" t="s">
        <v>3877</v>
      </c>
      <c r="H9271" t="s">
        <v>3876</v>
      </c>
      <c r="I9271">
        <v>2387</v>
      </c>
      <c r="J9271" s="41">
        <v>8.0999999999999996E-3</v>
      </c>
      <c r="K9271" s="42">
        <v>19.334699999999998</v>
      </c>
      <c r="L9271" s="43">
        <v>0.87999999999999967</v>
      </c>
      <c r="M9271" s="42">
        <v>17.014535999999993</v>
      </c>
      <c r="N9271">
        <v>5</v>
      </c>
      <c r="O9271" s="43">
        <v>414</v>
      </c>
      <c r="P9271" s="42">
        <v>81.599999999999994</v>
      </c>
      <c r="Q9271" s="42">
        <v>10.5</v>
      </c>
      <c r="R9271" s="42">
        <v>1</v>
      </c>
    </row>
    <row r="9272" spans="1:18" x14ac:dyDescent="0.3">
      <c r="A9272" t="s">
        <v>3924</v>
      </c>
      <c r="B9272" s="17">
        <v>45181</v>
      </c>
      <c r="C9272" t="s">
        <v>3917</v>
      </c>
      <c r="D9272" t="s">
        <v>3918</v>
      </c>
      <c r="E9272" t="s">
        <v>3919</v>
      </c>
      <c r="F9272" t="s">
        <v>3931</v>
      </c>
      <c r="G9272" t="s">
        <v>3877</v>
      </c>
      <c r="H9272" t="s">
        <v>3876</v>
      </c>
      <c r="I9272">
        <v>1603</v>
      </c>
      <c r="J9272" s="41">
        <v>6.1999999999999998E-3</v>
      </c>
      <c r="K9272" s="42">
        <v>9.9385999999999992</v>
      </c>
      <c r="L9272" s="43">
        <v>1.0099999999999998</v>
      </c>
      <c r="M9272" s="42">
        <v>10.037985999999997</v>
      </c>
      <c r="N9272">
        <v>4</v>
      </c>
      <c r="O9272" s="43">
        <v>400</v>
      </c>
      <c r="P9272" s="42">
        <v>56.4</v>
      </c>
      <c r="Q9272" s="42">
        <v>25.5</v>
      </c>
      <c r="R9272" s="42">
        <v>0</v>
      </c>
    </row>
    <row r="9273" spans="1:18" x14ac:dyDescent="0.3">
      <c r="A9273" t="s">
        <v>3924</v>
      </c>
      <c r="B9273" s="17">
        <v>45182</v>
      </c>
      <c r="C9273" t="s">
        <v>3917</v>
      </c>
      <c r="D9273" t="s">
        <v>3918</v>
      </c>
      <c r="E9273" t="s">
        <v>3919</v>
      </c>
      <c r="F9273" t="s">
        <v>3931</v>
      </c>
      <c r="G9273" t="s">
        <v>3877</v>
      </c>
      <c r="H9273" t="s">
        <v>3876</v>
      </c>
      <c r="I9273">
        <v>1538</v>
      </c>
      <c r="J9273" s="41">
        <v>6.7000000000000011E-3</v>
      </c>
      <c r="K9273" s="42">
        <v>10.304600000000002</v>
      </c>
      <c r="L9273" s="43">
        <v>0.48999999999999982</v>
      </c>
      <c r="M9273" s="42">
        <v>5.0492539999999995</v>
      </c>
      <c r="N9273">
        <v>3</v>
      </c>
      <c r="O9273" s="43">
        <v>293</v>
      </c>
      <c r="P9273" s="42">
        <v>64.8</v>
      </c>
      <c r="Q9273" s="42">
        <v>12</v>
      </c>
      <c r="R9273" s="42">
        <v>7</v>
      </c>
    </row>
    <row r="9274" spans="1:18" x14ac:dyDescent="0.3">
      <c r="A9274" t="s">
        <v>3924</v>
      </c>
      <c r="B9274" s="17">
        <v>45183</v>
      </c>
      <c r="C9274" t="s">
        <v>3917</v>
      </c>
      <c r="D9274" t="s">
        <v>3918</v>
      </c>
      <c r="E9274" t="s">
        <v>3919</v>
      </c>
      <c r="F9274" t="s">
        <v>3931</v>
      </c>
      <c r="G9274" t="s">
        <v>3877</v>
      </c>
      <c r="H9274" t="s">
        <v>3876</v>
      </c>
      <c r="I9274">
        <v>2427</v>
      </c>
      <c r="J9274" s="41">
        <v>8.8000000000000005E-3</v>
      </c>
      <c r="K9274" s="42">
        <v>21.357600000000001</v>
      </c>
      <c r="L9274" s="43">
        <v>0.19000000000000006</v>
      </c>
      <c r="M9274" s="42">
        <v>4.0579440000000018</v>
      </c>
      <c r="N9274">
        <v>5</v>
      </c>
      <c r="O9274" s="43">
        <v>446</v>
      </c>
      <c r="P9274" s="42">
        <v>69.599999999999994</v>
      </c>
      <c r="Q9274" s="42">
        <v>1.5</v>
      </c>
      <c r="R9274" s="42">
        <v>8</v>
      </c>
    </row>
    <row r="9275" spans="1:18" x14ac:dyDescent="0.3">
      <c r="A9275" t="s">
        <v>3924</v>
      </c>
      <c r="B9275" s="17">
        <v>45184</v>
      </c>
      <c r="C9275" t="s">
        <v>3917</v>
      </c>
      <c r="D9275" t="s">
        <v>3918</v>
      </c>
      <c r="E9275" t="s">
        <v>3919</v>
      </c>
      <c r="F9275" t="s">
        <v>3931</v>
      </c>
      <c r="G9275" t="s">
        <v>3877</v>
      </c>
      <c r="H9275" t="s">
        <v>3876</v>
      </c>
      <c r="I9275">
        <v>1136</v>
      </c>
      <c r="J9275" s="41">
        <v>7.0000000000000001E-3</v>
      </c>
      <c r="K9275" s="42">
        <v>7.952</v>
      </c>
      <c r="L9275" s="43">
        <v>0.56999999999999973</v>
      </c>
      <c r="M9275" s="42">
        <v>4.532639999999998</v>
      </c>
      <c r="N9275">
        <v>2</v>
      </c>
      <c r="O9275" s="43">
        <v>131</v>
      </c>
      <c r="P9275" s="42">
        <v>69.599999999999994</v>
      </c>
      <c r="Q9275" s="42">
        <v>16.5</v>
      </c>
      <c r="R9275" s="42">
        <v>1</v>
      </c>
    </row>
    <row r="9276" spans="1:18" x14ac:dyDescent="0.3">
      <c r="A9276" t="s">
        <v>3924</v>
      </c>
      <c r="B9276" s="17">
        <v>45185</v>
      </c>
      <c r="C9276" t="s">
        <v>3917</v>
      </c>
      <c r="D9276" t="s">
        <v>3918</v>
      </c>
      <c r="E9276" t="s">
        <v>3919</v>
      </c>
      <c r="F9276" t="s">
        <v>3931</v>
      </c>
      <c r="G9276" t="s">
        <v>3877</v>
      </c>
      <c r="H9276" t="s">
        <v>3876</v>
      </c>
      <c r="I9276">
        <v>1980</v>
      </c>
      <c r="J9276" s="41">
        <v>8.9999999999999993E-3</v>
      </c>
      <c r="K9276" s="42">
        <v>17.82</v>
      </c>
      <c r="L9276" s="43">
        <v>0.9099999999999997</v>
      </c>
      <c r="M9276" s="42">
        <v>16.216199999999994</v>
      </c>
      <c r="N9276">
        <v>7</v>
      </c>
      <c r="O9276" s="43">
        <v>530</v>
      </c>
      <c r="P9276" s="42">
        <v>39.6</v>
      </c>
      <c r="Q9276" s="42">
        <v>4.5</v>
      </c>
      <c r="R9276" s="42">
        <v>1</v>
      </c>
    </row>
    <row r="9277" spans="1:18" x14ac:dyDescent="0.3">
      <c r="A9277" t="s">
        <v>3924</v>
      </c>
      <c r="B9277" s="17">
        <v>45186</v>
      </c>
      <c r="C9277" t="s">
        <v>3917</v>
      </c>
      <c r="D9277" t="s">
        <v>3918</v>
      </c>
      <c r="E9277" t="s">
        <v>3919</v>
      </c>
      <c r="F9277" t="s">
        <v>3931</v>
      </c>
      <c r="G9277" t="s">
        <v>3877</v>
      </c>
      <c r="H9277" t="s">
        <v>3876</v>
      </c>
      <c r="I9277">
        <v>1164</v>
      </c>
      <c r="J9277" s="41">
        <v>1.04E-2</v>
      </c>
      <c r="K9277" s="42">
        <v>12.105599999999999</v>
      </c>
      <c r="L9277" s="43">
        <v>0.17000000000000004</v>
      </c>
      <c r="M9277" s="42">
        <v>2.0579520000000002</v>
      </c>
      <c r="N9277">
        <v>4</v>
      </c>
      <c r="O9277" s="43">
        <v>370</v>
      </c>
      <c r="P9277" s="42">
        <v>62.4</v>
      </c>
      <c r="Q9277" s="42">
        <v>7.5</v>
      </c>
      <c r="R9277" s="42">
        <v>4</v>
      </c>
    </row>
    <row r="9278" spans="1:18" x14ac:dyDescent="0.3">
      <c r="A9278" t="s">
        <v>3924</v>
      </c>
      <c r="B9278" s="17">
        <v>45187</v>
      </c>
      <c r="C9278" t="s">
        <v>3917</v>
      </c>
      <c r="D9278" t="s">
        <v>3918</v>
      </c>
      <c r="E9278" t="s">
        <v>3919</v>
      </c>
      <c r="F9278" t="s">
        <v>3931</v>
      </c>
      <c r="G9278" t="s">
        <v>3877</v>
      </c>
      <c r="H9278" t="s">
        <v>3876</v>
      </c>
      <c r="I9278">
        <v>2051</v>
      </c>
      <c r="J9278" s="41">
        <v>5.0000000000000001E-3</v>
      </c>
      <c r="K9278" s="42">
        <v>10.255000000000001</v>
      </c>
      <c r="L9278" s="43">
        <v>0.5199999999999998</v>
      </c>
      <c r="M9278" s="42">
        <v>5.3325999999999985</v>
      </c>
      <c r="N9278">
        <v>6</v>
      </c>
      <c r="O9278" s="43">
        <v>406</v>
      </c>
      <c r="P9278" s="42">
        <v>57.599999999999994</v>
      </c>
      <c r="Q9278" s="42">
        <v>0</v>
      </c>
      <c r="R9278" s="42">
        <v>0</v>
      </c>
    </row>
    <row r="9279" spans="1:18" x14ac:dyDescent="0.3">
      <c r="A9279" t="s">
        <v>3924</v>
      </c>
      <c r="B9279" s="17">
        <v>45188</v>
      </c>
      <c r="C9279" t="s">
        <v>3917</v>
      </c>
      <c r="D9279" t="s">
        <v>3918</v>
      </c>
      <c r="E9279" t="s">
        <v>3919</v>
      </c>
      <c r="F9279" t="s">
        <v>3931</v>
      </c>
      <c r="G9279" t="s">
        <v>3877</v>
      </c>
      <c r="H9279" t="s">
        <v>3876</v>
      </c>
      <c r="I9279">
        <v>2008</v>
      </c>
      <c r="J9279" s="41">
        <v>6.6E-3</v>
      </c>
      <c r="K9279" s="42">
        <v>13.252800000000001</v>
      </c>
      <c r="L9279" s="43">
        <v>1.2499999999999998</v>
      </c>
      <c r="M9279" s="42">
        <v>16.565999999999999</v>
      </c>
      <c r="N9279">
        <v>4</v>
      </c>
      <c r="O9279" s="43">
        <v>219</v>
      </c>
      <c r="P9279" s="42">
        <v>45.6</v>
      </c>
      <c r="Q9279" s="42">
        <v>10.5</v>
      </c>
      <c r="R9279" s="42">
        <v>2</v>
      </c>
    </row>
    <row r="9280" spans="1:18" x14ac:dyDescent="0.3">
      <c r="A9280" t="s">
        <v>3924</v>
      </c>
      <c r="B9280" s="17">
        <v>45189</v>
      </c>
      <c r="C9280" t="s">
        <v>3917</v>
      </c>
      <c r="D9280" t="s">
        <v>3918</v>
      </c>
      <c r="E9280" t="s">
        <v>3919</v>
      </c>
      <c r="F9280" t="s">
        <v>3931</v>
      </c>
      <c r="G9280" t="s">
        <v>3877</v>
      </c>
      <c r="H9280" t="s">
        <v>3876</v>
      </c>
      <c r="I9280">
        <v>1237</v>
      </c>
      <c r="J9280" s="41">
        <v>6.4999999999999997E-3</v>
      </c>
      <c r="K9280" s="42">
        <v>8.0404999999999998</v>
      </c>
      <c r="L9280" s="43">
        <v>0.38999999999999996</v>
      </c>
      <c r="M9280" s="42">
        <v>3.1357949999999994</v>
      </c>
      <c r="N9280">
        <v>3</v>
      </c>
      <c r="O9280" s="43">
        <v>239</v>
      </c>
      <c r="P9280" s="42">
        <v>51.6</v>
      </c>
      <c r="Q9280" s="42">
        <v>10.5</v>
      </c>
      <c r="R9280" s="42">
        <v>1</v>
      </c>
    </row>
    <row r="9281" spans="1:18" x14ac:dyDescent="0.3">
      <c r="A9281" t="s">
        <v>3924</v>
      </c>
      <c r="B9281" s="17">
        <v>45190</v>
      </c>
      <c r="C9281" t="s">
        <v>3917</v>
      </c>
      <c r="D9281" t="s">
        <v>3918</v>
      </c>
      <c r="E9281" t="s">
        <v>3919</v>
      </c>
      <c r="F9281" t="s">
        <v>3931</v>
      </c>
      <c r="G9281" t="s">
        <v>3877</v>
      </c>
      <c r="H9281" t="s">
        <v>3876</v>
      </c>
      <c r="I9281">
        <v>2141</v>
      </c>
      <c r="J9281" s="41">
        <v>7.6E-3</v>
      </c>
      <c r="K9281" s="42">
        <v>16.271599999999999</v>
      </c>
      <c r="L9281" s="43">
        <v>0.81999999999999984</v>
      </c>
      <c r="M9281" s="42">
        <v>13.342711999999997</v>
      </c>
      <c r="N9281">
        <v>7</v>
      </c>
      <c r="O9281" s="43">
        <v>478</v>
      </c>
      <c r="P9281" s="42">
        <v>19.2</v>
      </c>
      <c r="Q9281" s="42">
        <v>3</v>
      </c>
      <c r="R9281" s="42">
        <v>10</v>
      </c>
    </row>
    <row r="9282" spans="1:18" x14ac:dyDescent="0.3">
      <c r="A9282" t="s">
        <v>3924</v>
      </c>
      <c r="B9282" s="17">
        <v>45191</v>
      </c>
      <c r="C9282" t="s">
        <v>3917</v>
      </c>
      <c r="D9282" t="s">
        <v>3918</v>
      </c>
      <c r="E9282" t="s">
        <v>3919</v>
      </c>
      <c r="F9282" t="s">
        <v>3931</v>
      </c>
      <c r="G9282" t="s">
        <v>3877</v>
      </c>
      <c r="H9282" t="s">
        <v>3876</v>
      </c>
      <c r="I9282">
        <v>1163</v>
      </c>
      <c r="J9282" s="41">
        <v>4.4000000000000011E-3</v>
      </c>
      <c r="K9282" s="42">
        <v>5.1172000000000013</v>
      </c>
      <c r="L9282" s="43">
        <v>0.75999999999999979</v>
      </c>
      <c r="M9282" s="42">
        <v>3.8890720000000001</v>
      </c>
      <c r="N9282">
        <v>2</v>
      </c>
      <c r="O9282" s="43">
        <v>251</v>
      </c>
      <c r="P9282" s="42">
        <v>66</v>
      </c>
      <c r="Q9282" s="42">
        <v>4.5</v>
      </c>
      <c r="R9282" s="42">
        <v>2</v>
      </c>
    </row>
    <row r="9283" spans="1:18" x14ac:dyDescent="0.3">
      <c r="A9283" t="s">
        <v>3924</v>
      </c>
      <c r="B9283" s="17">
        <v>45192</v>
      </c>
      <c r="C9283" t="s">
        <v>3917</v>
      </c>
      <c r="D9283" t="s">
        <v>3918</v>
      </c>
      <c r="E9283" t="s">
        <v>3919</v>
      </c>
      <c r="F9283" t="s">
        <v>3931</v>
      </c>
      <c r="G9283" t="s">
        <v>3877</v>
      </c>
      <c r="H9283" t="s">
        <v>3876</v>
      </c>
      <c r="I9283">
        <v>1698</v>
      </c>
      <c r="J9283" s="41">
        <v>4.3E-3</v>
      </c>
      <c r="K9283" s="42">
        <v>7.3014000000000001</v>
      </c>
      <c r="L9283" s="43">
        <v>0.53999999999999981</v>
      </c>
      <c r="M9283" s="42">
        <v>3.9427559999999988</v>
      </c>
      <c r="N9283">
        <v>6</v>
      </c>
      <c r="O9283" s="43">
        <v>337</v>
      </c>
      <c r="P9283" s="42">
        <v>33.6</v>
      </c>
      <c r="Q9283" s="42">
        <v>3</v>
      </c>
      <c r="R9283" s="42">
        <v>6</v>
      </c>
    </row>
    <row r="9284" spans="1:18" x14ac:dyDescent="0.3">
      <c r="A9284" t="s">
        <v>3924</v>
      </c>
      <c r="B9284" s="17">
        <v>45193</v>
      </c>
      <c r="C9284" t="s">
        <v>3917</v>
      </c>
      <c r="D9284" t="s">
        <v>3918</v>
      </c>
      <c r="E9284" t="s">
        <v>3919</v>
      </c>
      <c r="F9284" t="s">
        <v>3931</v>
      </c>
      <c r="G9284" t="s">
        <v>3877</v>
      </c>
      <c r="H9284" t="s">
        <v>3876</v>
      </c>
      <c r="I9284">
        <v>2014</v>
      </c>
      <c r="J9284" s="41">
        <v>8.5000000000000006E-3</v>
      </c>
      <c r="K9284" s="42">
        <v>17.119</v>
      </c>
      <c r="L9284" s="43">
        <v>0.97999999999999976</v>
      </c>
      <c r="M9284" s="42">
        <v>16.776619999999994</v>
      </c>
      <c r="N9284">
        <v>7</v>
      </c>
      <c r="O9284" s="43">
        <v>371</v>
      </c>
      <c r="P9284" s="42">
        <v>50.4</v>
      </c>
      <c r="Q9284" s="42">
        <v>1.5</v>
      </c>
      <c r="R9284" s="42">
        <v>2</v>
      </c>
    </row>
    <row r="9285" spans="1:18" x14ac:dyDescent="0.3">
      <c r="A9285" t="s">
        <v>3924</v>
      </c>
      <c r="B9285" s="17">
        <v>45194</v>
      </c>
      <c r="C9285" t="s">
        <v>3917</v>
      </c>
      <c r="D9285" t="s">
        <v>3918</v>
      </c>
      <c r="E9285" t="s">
        <v>3919</v>
      </c>
      <c r="F9285" t="s">
        <v>3931</v>
      </c>
      <c r="G9285" t="s">
        <v>3877</v>
      </c>
      <c r="H9285" t="s">
        <v>3876</v>
      </c>
      <c r="I9285">
        <v>1113</v>
      </c>
      <c r="J9285" s="41">
        <v>1.14E-2</v>
      </c>
      <c r="K9285" s="42">
        <v>12.6882</v>
      </c>
      <c r="L9285" s="43">
        <v>0.89999999999999969</v>
      </c>
      <c r="M9285" s="42">
        <v>11.419379999999997</v>
      </c>
      <c r="N9285">
        <v>5</v>
      </c>
      <c r="O9285" s="43">
        <v>385</v>
      </c>
      <c r="P9285" s="42">
        <v>49.199999999999996</v>
      </c>
      <c r="Q9285" s="42">
        <v>12</v>
      </c>
      <c r="R9285" s="42">
        <v>4</v>
      </c>
    </row>
    <row r="9286" spans="1:18" x14ac:dyDescent="0.3">
      <c r="A9286" t="s">
        <v>3924</v>
      </c>
      <c r="B9286" s="17">
        <v>45195</v>
      </c>
      <c r="C9286" t="s">
        <v>3917</v>
      </c>
      <c r="D9286" t="s">
        <v>3918</v>
      </c>
      <c r="E9286" t="s">
        <v>3919</v>
      </c>
      <c r="F9286" t="s">
        <v>3931</v>
      </c>
      <c r="G9286" t="s">
        <v>3877</v>
      </c>
      <c r="H9286" t="s">
        <v>3876</v>
      </c>
      <c r="I9286">
        <v>2525</v>
      </c>
      <c r="J9286" s="41">
        <v>4.1999999999999997E-3</v>
      </c>
      <c r="K9286" s="42">
        <v>10.604999999999999</v>
      </c>
      <c r="L9286" s="43">
        <v>0.58999999999999975</v>
      </c>
      <c r="M9286" s="42">
        <v>6.2569499999999962</v>
      </c>
      <c r="N9286">
        <v>5</v>
      </c>
      <c r="O9286" s="43">
        <v>463</v>
      </c>
      <c r="P9286" s="42">
        <v>55.199999999999996</v>
      </c>
      <c r="Q9286" s="42">
        <v>3</v>
      </c>
      <c r="R9286" s="42">
        <v>3</v>
      </c>
    </row>
    <row r="9287" spans="1:18" x14ac:dyDescent="0.3">
      <c r="A9287" t="s">
        <v>3924</v>
      </c>
      <c r="B9287" s="17">
        <v>45196</v>
      </c>
      <c r="C9287" t="s">
        <v>3917</v>
      </c>
      <c r="D9287" t="s">
        <v>3918</v>
      </c>
      <c r="E9287" t="s">
        <v>3919</v>
      </c>
      <c r="F9287" t="s">
        <v>3931</v>
      </c>
      <c r="G9287" t="s">
        <v>3877</v>
      </c>
      <c r="H9287" t="s">
        <v>3876</v>
      </c>
      <c r="I9287">
        <v>2144</v>
      </c>
      <c r="J9287" s="41">
        <v>7.0000000000000001E-3</v>
      </c>
      <c r="K9287" s="42">
        <v>15.008000000000001</v>
      </c>
      <c r="L9287" s="43">
        <v>0.31000000000000005</v>
      </c>
      <c r="M9287" s="42">
        <v>4.6524800000000015</v>
      </c>
      <c r="N9287">
        <v>4</v>
      </c>
      <c r="O9287" s="43">
        <v>173</v>
      </c>
      <c r="P9287" s="42">
        <v>32.4</v>
      </c>
      <c r="Q9287" s="42">
        <v>1.5</v>
      </c>
      <c r="R9287" s="42">
        <v>5</v>
      </c>
    </row>
    <row r="9288" spans="1:18" x14ac:dyDescent="0.3">
      <c r="A9288" t="s">
        <v>3924</v>
      </c>
      <c r="B9288" s="17">
        <v>45197</v>
      </c>
      <c r="C9288" t="s">
        <v>3917</v>
      </c>
      <c r="D9288" t="s">
        <v>3918</v>
      </c>
      <c r="E9288" t="s">
        <v>3919</v>
      </c>
      <c r="F9288" t="s">
        <v>3931</v>
      </c>
      <c r="G9288" t="s">
        <v>3877</v>
      </c>
      <c r="H9288" t="s">
        <v>3876</v>
      </c>
      <c r="I9288">
        <v>1553</v>
      </c>
      <c r="J9288" s="41">
        <v>4.5999999999999999E-3</v>
      </c>
      <c r="K9288" s="42">
        <v>7.1437999999999997</v>
      </c>
      <c r="L9288" s="43">
        <v>0.5199999999999998</v>
      </c>
      <c r="M9288" s="42">
        <v>3.7147759999999983</v>
      </c>
      <c r="N9288">
        <v>5</v>
      </c>
      <c r="O9288" s="43">
        <v>456</v>
      </c>
      <c r="P9288" s="42">
        <v>58.8</v>
      </c>
      <c r="Q9288" s="42">
        <v>21</v>
      </c>
      <c r="R9288" s="42">
        <v>3</v>
      </c>
    </row>
    <row r="9289" spans="1:18" x14ac:dyDescent="0.3">
      <c r="A9289" t="s">
        <v>3924</v>
      </c>
      <c r="B9289" s="17">
        <v>45198</v>
      </c>
      <c r="C9289" t="s">
        <v>3917</v>
      </c>
      <c r="D9289" t="s">
        <v>3918</v>
      </c>
      <c r="E9289" t="s">
        <v>3919</v>
      </c>
      <c r="F9289" t="s">
        <v>3931</v>
      </c>
      <c r="G9289" t="s">
        <v>3877</v>
      </c>
      <c r="H9289" t="s">
        <v>3876</v>
      </c>
      <c r="I9289">
        <v>1988</v>
      </c>
      <c r="J9289" s="41">
        <v>7.4000000000000012E-3</v>
      </c>
      <c r="K9289" s="42">
        <v>14.711200000000002</v>
      </c>
      <c r="L9289" s="43">
        <v>0.26000000000000006</v>
      </c>
      <c r="M9289" s="42">
        <v>3.8249120000000012</v>
      </c>
      <c r="N9289">
        <v>4</v>
      </c>
      <c r="O9289" s="43">
        <v>344</v>
      </c>
      <c r="P9289" s="42">
        <v>26.4</v>
      </c>
      <c r="Q9289" s="42">
        <v>7.5</v>
      </c>
      <c r="R9289" s="42">
        <v>5</v>
      </c>
    </row>
    <row r="9290" spans="1:18" x14ac:dyDescent="0.3">
      <c r="A9290" t="s">
        <v>3924</v>
      </c>
      <c r="B9290" s="17">
        <v>45199</v>
      </c>
      <c r="C9290" t="s">
        <v>3917</v>
      </c>
      <c r="D9290" t="s">
        <v>3918</v>
      </c>
      <c r="E9290" t="s">
        <v>3919</v>
      </c>
      <c r="F9290" t="s">
        <v>3931</v>
      </c>
      <c r="G9290" t="s">
        <v>3877</v>
      </c>
      <c r="H9290" t="s">
        <v>3876</v>
      </c>
      <c r="I9290">
        <v>2351</v>
      </c>
      <c r="J9290" s="41">
        <v>4.0999999999999995E-3</v>
      </c>
      <c r="K9290" s="42">
        <v>9.6390999999999991</v>
      </c>
      <c r="L9290" s="43">
        <v>0.7699999999999998</v>
      </c>
      <c r="M9290" s="42">
        <v>7.4221069999999978</v>
      </c>
      <c r="N9290">
        <v>4</v>
      </c>
      <c r="O9290" s="43">
        <v>167</v>
      </c>
      <c r="P9290" s="42">
        <v>42</v>
      </c>
      <c r="Q9290" s="42">
        <v>10.5</v>
      </c>
      <c r="R9290" s="42">
        <v>3</v>
      </c>
    </row>
    <row r="9291" spans="1:18" x14ac:dyDescent="0.3">
      <c r="A9291" t="s">
        <v>3924</v>
      </c>
      <c r="B9291" s="17">
        <v>45200</v>
      </c>
      <c r="C9291" t="s">
        <v>3917</v>
      </c>
      <c r="D9291" t="s">
        <v>3918</v>
      </c>
      <c r="E9291" t="s">
        <v>3919</v>
      </c>
      <c r="F9291" t="s">
        <v>3931</v>
      </c>
      <c r="G9291" t="s">
        <v>3877</v>
      </c>
      <c r="H9291" t="s">
        <v>3876</v>
      </c>
      <c r="I9291">
        <v>2426</v>
      </c>
      <c r="J9291" s="41">
        <v>4.2999999999999991E-3</v>
      </c>
      <c r="K9291" s="42">
        <v>10.431799999999997</v>
      </c>
      <c r="L9291" s="43">
        <v>0.55999999999999983</v>
      </c>
      <c r="M9291" s="42">
        <v>5.8418079999999968</v>
      </c>
      <c r="N9291">
        <v>7</v>
      </c>
      <c r="O9291" s="43">
        <v>454</v>
      </c>
      <c r="P9291" s="42">
        <v>67.2</v>
      </c>
      <c r="Q9291" s="42">
        <v>7.5</v>
      </c>
      <c r="R9291" s="42">
        <v>3</v>
      </c>
    </row>
    <row r="9292" spans="1:18" x14ac:dyDescent="0.3">
      <c r="A9292" t="s">
        <v>3924</v>
      </c>
      <c r="B9292" s="17">
        <v>45201</v>
      </c>
      <c r="C9292" t="s">
        <v>3917</v>
      </c>
      <c r="D9292" t="s">
        <v>3918</v>
      </c>
      <c r="E9292" t="s">
        <v>3919</v>
      </c>
      <c r="F9292" t="s">
        <v>3931</v>
      </c>
      <c r="G9292" t="s">
        <v>3877</v>
      </c>
      <c r="H9292" t="s">
        <v>3876</v>
      </c>
      <c r="I9292">
        <v>1401</v>
      </c>
      <c r="J9292" s="41">
        <v>4.5999999999999999E-3</v>
      </c>
      <c r="K9292" s="42">
        <v>6.4446000000000003</v>
      </c>
      <c r="L9292" s="43">
        <v>3.0000000000000054E-2</v>
      </c>
      <c r="M9292" s="42">
        <v>0.19333800000000037</v>
      </c>
      <c r="N9292">
        <v>5</v>
      </c>
      <c r="O9292" s="43">
        <v>296</v>
      </c>
      <c r="P9292" s="42">
        <v>39.6</v>
      </c>
      <c r="Q9292" s="42">
        <v>7.5</v>
      </c>
      <c r="R9292" s="42">
        <v>5</v>
      </c>
    </row>
    <row r="9293" spans="1:18" x14ac:dyDescent="0.3">
      <c r="A9293" t="s">
        <v>3924</v>
      </c>
      <c r="B9293" s="17">
        <v>45202</v>
      </c>
      <c r="C9293" t="s">
        <v>3917</v>
      </c>
      <c r="D9293" t="s">
        <v>3918</v>
      </c>
      <c r="E9293" t="s">
        <v>3919</v>
      </c>
      <c r="F9293" t="s">
        <v>3931</v>
      </c>
      <c r="G9293" t="s">
        <v>3877</v>
      </c>
      <c r="H9293" t="s">
        <v>3876</v>
      </c>
      <c r="I9293">
        <v>2132</v>
      </c>
      <c r="J9293" s="41">
        <v>5.5999999999999999E-3</v>
      </c>
      <c r="K9293" s="42">
        <v>11.9392</v>
      </c>
      <c r="L9293" s="43">
        <v>3.0000000000000054E-2</v>
      </c>
      <c r="M9293" s="42">
        <v>0.35817600000000066</v>
      </c>
      <c r="N9293">
        <v>2</v>
      </c>
      <c r="O9293" s="43">
        <v>166</v>
      </c>
      <c r="P9293" s="42">
        <v>21.599999999999998</v>
      </c>
      <c r="Q9293" s="42">
        <v>15</v>
      </c>
      <c r="R9293" s="42">
        <v>1</v>
      </c>
    </row>
    <row r="9294" spans="1:18" x14ac:dyDescent="0.3">
      <c r="A9294" t="s">
        <v>3924</v>
      </c>
      <c r="B9294" s="17">
        <v>45203</v>
      </c>
      <c r="C9294" t="s">
        <v>3917</v>
      </c>
      <c r="D9294" t="s">
        <v>3918</v>
      </c>
      <c r="E9294" t="s">
        <v>3919</v>
      </c>
      <c r="F9294" t="s">
        <v>3931</v>
      </c>
      <c r="G9294" t="s">
        <v>3877</v>
      </c>
      <c r="H9294" t="s">
        <v>3876</v>
      </c>
      <c r="I9294">
        <v>1154</v>
      </c>
      <c r="J9294" s="41">
        <v>2.4000000000000002E-3</v>
      </c>
      <c r="K9294" s="42">
        <v>2.7696000000000001</v>
      </c>
      <c r="L9294" s="43">
        <v>0.31000000000000005</v>
      </c>
      <c r="M9294" s="42">
        <v>0.85857600000000012</v>
      </c>
      <c r="N9294">
        <v>3</v>
      </c>
      <c r="O9294" s="43">
        <v>180</v>
      </c>
      <c r="P9294" s="42">
        <v>62.4</v>
      </c>
      <c r="Q9294" s="42">
        <v>1.5</v>
      </c>
      <c r="R9294" s="42">
        <v>5</v>
      </c>
    </row>
    <row r="9295" spans="1:18" x14ac:dyDescent="0.3">
      <c r="A9295" t="s">
        <v>3924</v>
      </c>
      <c r="B9295" s="17">
        <v>45204</v>
      </c>
      <c r="C9295" t="s">
        <v>3917</v>
      </c>
      <c r="D9295" t="s">
        <v>3918</v>
      </c>
      <c r="E9295" t="s">
        <v>3919</v>
      </c>
      <c r="F9295" t="s">
        <v>3931</v>
      </c>
      <c r="G9295" t="s">
        <v>3877</v>
      </c>
      <c r="H9295" t="s">
        <v>3876</v>
      </c>
      <c r="I9295">
        <v>2296</v>
      </c>
      <c r="J9295" s="41">
        <v>6.2999999999999974E-3</v>
      </c>
      <c r="K9295" s="42">
        <v>14.464799999999995</v>
      </c>
      <c r="L9295" s="43">
        <v>0.18000000000000005</v>
      </c>
      <c r="M9295" s="42">
        <v>2.6036639999999998</v>
      </c>
      <c r="N9295">
        <v>4</v>
      </c>
      <c r="O9295" s="43">
        <v>321</v>
      </c>
      <c r="P9295" s="42">
        <v>76.8</v>
      </c>
      <c r="Q9295" s="42">
        <v>6</v>
      </c>
      <c r="R9295" s="42">
        <v>5</v>
      </c>
    </row>
    <row r="9296" spans="1:18" x14ac:dyDescent="0.3">
      <c r="A9296" t="s">
        <v>3924</v>
      </c>
      <c r="B9296" s="17">
        <v>45205</v>
      </c>
      <c r="C9296" t="s">
        <v>3917</v>
      </c>
      <c r="D9296" t="s">
        <v>3918</v>
      </c>
      <c r="E9296" t="s">
        <v>3919</v>
      </c>
      <c r="F9296" t="s">
        <v>3931</v>
      </c>
      <c r="G9296" t="s">
        <v>3877</v>
      </c>
      <c r="H9296" t="s">
        <v>3876</v>
      </c>
      <c r="I9296">
        <v>1915</v>
      </c>
      <c r="J9296" s="41">
        <v>9.3999999999999986E-3</v>
      </c>
      <c r="K9296" s="42">
        <v>18.000999999999998</v>
      </c>
      <c r="L9296" s="43">
        <v>1.0000000000000023E-2</v>
      </c>
      <c r="M9296" s="42">
        <v>0.18001000000000039</v>
      </c>
      <c r="N9296">
        <v>5</v>
      </c>
      <c r="O9296" s="43">
        <v>176</v>
      </c>
      <c r="P9296" s="42">
        <v>60</v>
      </c>
      <c r="Q9296" s="42">
        <v>10.5</v>
      </c>
      <c r="R9296" s="42">
        <v>3</v>
      </c>
    </row>
    <row r="9297" spans="1:18" x14ac:dyDescent="0.3">
      <c r="A9297" t="s">
        <v>3924</v>
      </c>
      <c r="B9297" s="17">
        <v>45206</v>
      </c>
      <c r="C9297" t="s">
        <v>3917</v>
      </c>
      <c r="D9297" t="s">
        <v>3918</v>
      </c>
      <c r="E9297" t="s">
        <v>3919</v>
      </c>
      <c r="F9297" t="s">
        <v>3931</v>
      </c>
      <c r="G9297" t="s">
        <v>3877</v>
      </c>
      <c r="H9297" t="s">
        <v>3876</v>
      </c>
      <c r="I9297">
        <v>1308</v>
      </c>
      <c r="J9297" s="41">
        <v>7.899999999999999E-3</v>
      </c>
      <c r="K9297" s="42">
        <v>10.333199999999998</v>
      </c>
      <c r="L9297" s="43">
        <v>0.55999999999999983</v>
      </c>
      <c r="M9297" s="42">
        <v>5.7865919999999971</v>
      </c>
      <c r="N9297">
        <v>6</v>
      </c>
      <c r="O9297" s="43">
        <v>437</v>
      </c>
      <c r="P9297" s="42">
        <v>46.8</v>
      </c>
      <c r="Q9297" s="42">
        <v>7.5</v>
      </c>
      <c r="R9297" s="42">
        <v>5</v>
      </c>
    </row>
    <row r="9298" spans="1:18" x14ac:dyDescent="0.3">
      <c r="A9298" t="s">
        <v>3924</v>
      </c>
      <c r="B9298" s="17">
        <v>45207</v>
      </c>
      <c r="C9298" t="s">
        <v>3917</v>
      </c>
      <c r="D9298" t="s">
        <v>3918</v>
      </c>
      <c r="E9298" t="s">
        <v>3919</v>
      </c>
      <c r="F9298" t="s">
        <v>3931</v>
      </c>
      <c r="G9298" t="s">
        <v>3877</v>
      </c>
      <c r="H9298" t="s">
        <v>3876</v>
      </c>
      <c r="I9298">
        <v>1806</v>
      </c>
      <c r="J9298" s="41">
        <v>9.4000000000000004E-3</v>
      </c>
      <c r="K9298" s="42">
        <v>16.976400000000002</v>
      </c>
      <c r="L9298" s="43">
        <v>0.84999999999999987</v>
      </c>
      <c r="M9298" s="42">
        <v>14.429939999999998</v>
      </c>
      <c r="N9298">
        <v>6</v>
      </c>
      <c r="O9298" s="43">
        <v>352</v>
      </c>
      <c r="P9298" s="42">
        <v>58.8</v>
      </c>
      <c r="Q9298" s="42">
        <v>1.5</v>
      </c>
      <c r="R9298" s="42">
        <v>4</v>
      </c>
    </row>
    <row r="9299" spans="1:18" x14ac:dyDescent="0.3">
      <c r="A9299" t="s">
        <v>3924</v>
      </c>
      <c r="B9299" s="17">
        <v>45208</v>
      </c>
      <c r="C9299" t="s">
        <v>3917</v>
      </c>
      <c r="D9299" t="s">
        <v>3918</v>
      </c>
      <c r="E9299" t="s">
        <v>3919</v>
      </c>
      <c r="F9299" t="s">
        <v>3931</v>
      </c>
      <c r="G9299" t="s">
        <v>3877</v>
      </c>
      <c r="H9299" t="s">
        <v>3876</v>
      </c>
      <c r="I9299">
        <v>1804</v>
      </c>
      <c r="J9299" s="41">
        <v>6.1999999999999989E-3</v>
      </c>
      <c r="K9299" s="42">
        <v>11.184799999999997</v>
      </c>
      <c r="L9299" s="43">
        <v>5.0000000000000017E-2</v>
      </c>
      <c r="M9299" s="42">
        <v>0.55924000000000007</v>
      </c>
      <c r="N9299">
        <v>5</v>
      </c>
      <c r="O9299" s="43">
        <v>396</v>
      </c>
      <c r="P9299" s="42">
        <v>48</v>
      </c>
      <c r="Q9299" s="42">
        <v>12</v>
      </c>
      <c r="R9299" s="42">
        <v>1</v>
      </c>
    </row>
    <row r="9300" spans="1:18" x14ac:dyDescent="0.3">
      <c r="A9300" t="s">
        <v>3924</v>
      </c>
      <c r="B9300" s="17">
        <v>45209</v>
      </c>
      <c r="C9300" t="s">
        <v>3917</v>
      </c>
      <c r="D9300" t="s">
        <v>3918</v>
      </c>
      <c r="E9300" t="s">
        <v>3919</v>
      </c>
      <c r="F9300" t="s">
        <v>3931</v>
      </c>
      <c r="G9300" t="s">
        <v>3877</v>
      </c>
      <c r="H9300" t="s">
        <v>3876</v>
      </c>
      <c r="I9300">
        <v>2303</v>
      </c>
      <c r="J9300" s="41">
        <v>4.8000000000000004E-3</v>
      </c>
      <c r="K9300" s="42">
        <v>11.054400000000001</v>
      </c>
      <c r="L9300" s="43">
        <v>0.40999999999999992</v>
      </c>
      <c r="M9300" s="42">
        <v>4.5323039999999999</v>
      </c>
      <c r="N9300">
        <v>7</v>
      </c>
      <c r="O9300" s="43">
        <v>368</v>
      </c>
      <c r="P9300" s="42">
        <v>20.399999999999999</v>
      </c>
      <c r="Q9300" s="42">
        <v>10.5</v>
      </c>
      <c r="R9300" s="42">
        <v>9</v>
      </c>
    </row>
    <row r="9301" spans="1:18" x14ac:dyDescent="0.3">
      <c r="A9301" t="s">
        <v>3924</v>
      </c>
      <c r="B9301" s="17">
        <v>45210</v>
      </c>
      <c r="C9301" t="s">
        <v>3917</v>
      </c>
      <c r="D9301" t="s">
        <v>3918</v>
      </c>
      <c r="E9301" t="s">
        <v>3919</v>
      </c>
      <c r="F9301" t="s">
        <v>3931</v>
      </c>
      <c r="G9301" t="s">
        <v>3877</v>
      </c>
      <c r="H9301" t="s">
        <v>3876</v>
      </c>
      <c r="I9301">
        <v>2121</v>
      </c>
      <c r="J9301" s="41">
        <v>7.899999999999999E-3</v>
      </c>
      <c r="K9301" s="42">
        <v>16.755899999999997</v>
      </c>
      <c r="L9301" s="43">
        <v>1.1599999999999997</v>
      </c>
      <c r="M9301" s="42">
        <v>19.43684399999999</v>
      </c>
      <c r="N9301">
        <v>5</v>
      </c>
      <c r="O9301" s="43">
        <v>353</v>
      </c>
      <c r="P9301" s="42">
        <v>64.8</v>
      </c>
      <c r="Q9301" s="42">
        <v>10.5</v>
      </c>
      <c r="R9301" s="42">
        <v>3</v>
      </c>
    </row>
    <row r="9302" spans="1:18" x14ac:dyDescent="0.3">
      <c r="A9302" t="s">
        <v>3924</v>
      </c>
      <c r="B9302" s="17">
        <v>45211</v>
      </c>
      <c r="C9302" t="s">
        <v>3917</v>
      </c>
      <c r="D9302" t="s">
        <v>3918</v>
      </c>
      <c r="E9302" t="s">
        <v>3919</v>
      </c>
      <c r="F9302" t="s">
        <v>3931</v>
      </c>
      <c r="G9302" t="s">
        <v>3877</v>
      </c>
      <c r="H9302" t="s">
        <v>3876</v>
      </c>
      <c r="I9302">
        <v>2375</v>
      </c>
      <c r="J9302" s="41">
        <v>5.1000000000000004E-3</v>
      </c>
      <c r="K9302" s="42">
        <v>12.112500000000001</v>
      </c>
      <c r="L9302" s="43">
        <v>1.2099999999999997</v>
      </c>
      <c r="M9302" s="42">
        <v>14.656124999999998</v>
      </c>
      <c r="N9302">
        <v>6</v>
      </c>
      <c r="O9302" s="43">
        <v>350</v>
      </c>
      <c r="P9302" s="42">
        <v>28.799999999999997</v>
      </c>
      <c r="Q9302" s="42">
        <v>9</v>
      </c>
      <c r="R9302" s="42">
        <v>0</v>
      </c>
    </row>
    <row r="9303" spans="1:18" x14ac:dyDescent="0.3">
      <c r="A9303" t="s">
        <v>3924</v>
      </c>
      <c r="B9303" s="17">
        <v>45212</v>
      </c>
      <c r="C9303" t="s">
        <v>3917</v>
      </c>
      <c r="D9303" t="s">
        <v>3918</v>
      </c>
      <c r="E9303" t="s">
        <v>3919</v>
      </c>
      <c r="F9303" t="s">
        <v>3931</v>
      </c>
      <c r="G9303" t="s">
        <v>3877</v>
      </c>
      <c r="H9303" t="s">
        <v>3876</v>
      </c>
      <c r="I9303">
        <v>1819</v>
      </c>
      <c r="J9303" s="41">
        <v>6.0000000000000001E-3</v>
      </c>
      <c r="K9303" s="42">
        <v>10.914</v>
      </c>
      <c r="L9303" s="43">
        <v>0.70999999999999974</v>
      </c>
      <c r="M9303" s="42">
        <v>7.7489399999999966</v>
      </c>
      <c r="N9303">
        <v>3</v>
      </c>
      <c r="O9303" s="43">
        <v>172</v>
      </c>
      <c r="P9303" s="42">
        <v>21.599999999999998</v>
      </c>
      <c r="Q9303" s="42">
        <v>4.5</v>
      </c>
      <c r="R9303" s="42">
        <v>6</v>
      </c>
    </row>
    <row r="9304" spans="1:18" x14ac:dyDescent="0.3">
      <c r="A9304" t="s">
        <v>3924</v>
      </c>
      <c r="B9304" s="17">
        <v>45213</v>
      </c>
      <c r="C9304" t="s">
        <v>3917</v>
      </c>
      <c r="D9304" t="s">
        <v>3918</v>
      </c>
      <c r="E9304" t="s">
        <v>3919</v>
      </c>
      <c r="F9304" t="s">
        <v>3931</v>
      </c>
      <c r="G9304" t="s">
        <v>3877</v>
      </c>
      <c r="H9304" t="s">
        <v>3876</v>
      </c>
      <c r="I9304">
        <v>1458</v>
      </c>
      <c r="J9304" s="41">
        <v>5.7000000000000011E-3</v>
      </c>
      <c r="K9304" s="42">
        <v>8.3106000000000009</v>
      </c>
      <c r="L9304" s="43">
        <v>1.1299999999999997</v>
      </c>
      <c r="M9304" s="42">
        <v>9.3909779999999987</v>
      </c>
      <c r="N9304">
        <v>2</v>
      </c>
      <c r="O9304" s="43">
        <v>81</v>
      </c>
      <c r="P9304" s="42">
        <v>28.799999999999997</v>
      </c>
      <c r="Q9304" s="42">
        <v>1.5</v>
      </c>
      <c r="R9304" s="42">
        <v>1</v>
      </c>
    </row>
    <row r="9305" spans="1:18" x14ac:dyDescent="0.3">
      <c r="A9305" t="s">
        <v>3924</v>
      </c>
      <c r="B9305" s="17">
        <v>45214</v>
      </c>
      <c r="C9305" t="s">
        <v>3917</v>
      </c>
      <c r="D9305" t="s">
        <v>3918</v>
      </c>
      <c r="E9305" t="s">
        <v>3919</v>
      </c>
      <c r="F9305" t="s">
        <v>3931</v>
      </c>
      <c r="G9305" t="s">
        <v>3877</v>
      </c>
      <c r="H9305" t="s">
        <v>3876</v>
      </c>
      <c r="I9305">
        <v>2486</v>
      </c>
      <c r="J9305" s="41">
        <v>4.6999999999999993E-3</v>
      </c>
      <c r="K9305" s="42">
        <v>11.684199999999999</v>
      </c>
      <c r="L9305" s="43">
        <v>0.19000000000000006</v>
      </c>
      <c r="M9305" s="42">
        <v>2.2199980000000004</v>
      </c>
      <c r="N9305">
        <v>2</v>
      </c>
      <c r="O9305" s="43">
        <v>202</v>
      </c>
      <c r="P9305" s="42">
        <v>16.8</v>
      </c>
      <c r="Q9305" s="42">
        <v>7.5</v>
      </c>
      <c r="R9305" s="42">
        <v>2</v>
      </c>
    </row>
    <row r="9306" spans="1:18" x14ac:dyDescent="0.3">
      <c r="A9306" t="s">
        <v>3924</v>
      </c>
      <c r="B9306" s="17">
        <v>45215</v>
      </c>
      <c r="C9306" t="s">
        <v>3917</v>
      </c>
      <c r="D9306" t="s">
        <v>3918</v>
      </c>
      <c r="E9306" t="s">
        <v>3919</v>
      </c>
      <c r="F9306" t="s">
        <v>3931</v>
      </c>
      <c r="G9306" t="s">
        <v>3877</v>
      </c>
      <c r="H9306" t="s">
        <v>3876</v>
      </c>
      <c r="I9306">
        <v>1203</v>
      </c>
      <c r="J9306" s="41">
        <v>1.0099999999999998E-2</v>
      </c>
      <c r="K9306" s="42">
        <v>12.150299999999998</v>
      </c>
      <c r="L9306" s="43">
        <v>1.0199999999999998</v>
      </c>
      <c r="M9306" s="42">
        <v>12.393305999999995</v>
      </c>
      <c r="N9306">
        <v>7</v>
      </c>
      <c r="O9306" s="43">
        <v>569</v>
      </c>
      <c r="P9306" s="42">
        <v>31.2</v>
      </c>
      <c r="Q9306" s="42">
        <v>4.5</v>
      </c>
      <c r="R9306" s="42">
        <v>4</v>
      </c>
    </row>
    <row r="9307" spans="1:18" x14ac:dyDescent="0.3">
      <c r="A9307" t="s">
        <v>3924</v>
      </c>
      <c r="B9307" s="17">
        <v>45216</v>
      </c>
      <c r="C9307" t="s">
        <v>3917</v>
      </c>
      <c r="D9307" t="s">
        <v>3918</v>
      </c>
      <c r="E9307" t="s">
        <v>3919</v>
      </c>
      <c r="F9307" t="s">
        <v>3931</v>
      </c>
      <c r="G9307" t="s">
        <v>3877</v>
      </c>
      <c r="H9307" t="s">
        <v>3876</v>
      </c>
      <c r="I9307">
        <v>2702</v>
      </c>
      <c r="J9307" s="41">
        <v>5.3E-3</v>
      </c>
      <c r="K9307" s="42">
        <v>14.320600000000001</v>
      </c>
      <c r="L9307" s="43">
        <v>0.17000000000000004</v>
      </c>
      <c r="M9307" s="42">
        <v>2.4345020000000006</v>
      </c>
      <c r="N9307">
        <v>5</v>
      </c>
      <c r="O9307" s="43">
        <v>360</v>
      </c>
      <c r="P9307" s="42">
        <v>78</v>
      </c>
      <c r="Q9307" s="42">
        <v>16.5</v>
      </c>
      <c r="R9307" s="42">
        <v>6</v>
      </c>
    </row>
    <row r="9308" spans="1:18" x14ac:dyDescent="0.3">
      <c r="A9308" t="s">
        <v>3924</v>
      </c>
      <c r="B9308" s="17">
        <v>45217</v>
      </c>
      <c r="C9308" t="s">
        <v>3917</v>
      </c>
      <c r="D9308" t="s">
        <v>3918</v>
      </c>
      <c r="E9308" t="s">
        <v>3919</v>
      </c>
      <c r="F9308" t="s">
        <v>3931</v>
      </c>
      <c r="G9308" t="s">
        <v>3877</v>
      </c>
      <c r="H9308" t="s">
        <v>3876</v>
      </c>
      <c r="I9308">
        <v>2076</v>
      </c>
      <c r="J9308" s="41">
        <v>8.4000000000000012E-3</v>
      </c>
      <c r="K9308" s="42">
        <v>17.438400000000001</v>
      </c>
      <c r="L9308" s="43">
        <v>1.0299999999999998</v>
      </c>
      <c r="M9308" s="42">
        <v>17.961551999999998</v>
      </c>
      <c r="N9308">
        <v>3</v>
      </c>
      <c r="O9308" s="43">
        <v>192</v>
      </c>
      <c r="P9308" s="42">
        <v>88.8</v>
      </c>
      <c r="Q9308" s="42">
        <v>3</v>
      </c>
      <c r="R9308" s="42">
        <v>2</v>
      </c>
    </row>
    <row r="9309" spans="1:18" x14ac:dyDescent="0.3">
      <c r="A9309" t="s">
        <v>3924</v>
      </c>
      <c r="B9309" s="17">
        <v>45218</v>
      </c>
      <c r="C9309" t="s">
        <v>3917</v>
      </c>
      <c r="D9309" t="s">
        <v>3918</v>
      </c>
      <c r="E9309" t="s">
        <v>3919</v>
      </c>
      <c r="F9309" t="s">
        <v>3931</v>
      </c>
      <c r="G9309" t="s">
        <v>3877</v>
      </c>
      <c r="H9309" t="s">
        <v>3876</v>
      </c>
      <c r="I9309">
        <v>2397</v>
      </c>
      <c r="J9309" s="41">
        <v>4.3999999999999985E-3</v>
      </c>
      <c r="K9309" s="42">
        <v>10.546799999999996</v>
      </c>
      <c r="L9309" s="43">
        <v>0.75999999999999979</v>
      </c>
      <c r="M9309" s="42">
        <v>8.0155679999999947</v>
      </c>
      <c r="N9309">
        <v>3</v>
      </c>
      <c r="O9309" s="43">
        <v>137</v>
      </c>
      <c r="P9309" s="42">
        <v>31.2</v>
      </c>
      <c r="Q9309" s="42">
        <v>3</v>
      </c>
      <c r="R9309" s="42">
        <v>5</v>
      </c>
    </row>
    <row r="9310" spans="1:18" x14ac:dyDescent="0.3">
      <c r="A9310" t="s">
        <v>3924</v>
      </c>
      <c r="B9310" s="17">
        <v>45219</v>
      </c>
      <c r="C9310" t="s">
        <v>3917</v>
      </c>
      <c r="D9310" t="s">
        <v>3918</v>
      </c>
      <c r="E9310" t="s">
        <v>3919</v>
      </c>
      <c r="F9310" t="s">
        <v>3931</v>
      </c>
      <c r="G9310" t="s">
        <v>3877</v>
      </c>
      <c r="H9310" t="s">
        <v>3876</v>
      </c>
      <c r="I9310">
        <v>1484</v>
      </c>
      <c r="J9310" s="41">
        <v>8.6999999999999994E-3</v>
      </c>
      <c r="K9310" s="42">
        <v>12.910799999999998</v>
      </c>
      <c r="L9310" s="43">
        <v>0.5199999999999998</v>
      </c>
      <c r="M9310" s="42">
        <v>6.7136159999999965</v>
      </c>
      <c r="N9310">
        <v>2</v>
      </c>
      <c r="O9310" s="43">
        <v>71</v>
      </c>
      <c r="P9310" s="42">
        <v>49.199999999999996</v>
      </c>
      <c r="Q9310" s="42">
        <v>12</v>
      </c>
      <c r="R9310" s="42">
        <v>1</v>
      </c>
    </row>
    <row r="9311" spans="1:18" x14ac:dyDescent="0.3">
      <c r="A9311" t="s">
        <v>3924</v>
      </c>
      <c r="B9311" s="17">
        <v>45220</v>
      </c>
      <c r="C9311" t="s">
        <v>3917</v>
      </c>
      <c r="D9311" t="s">
        <v>3918</v>
      </c>
      <c r="E9311" t="s">
        <v>3919</v>
      </c>
      <c r="F9311" t="s">
        <v>3931</v>
      </c>
      <c r="G9311" t="s">
        <v>3877</v>
      </c>
      <c r="H9311" t="s">
        <v>3876</v>
      </c>
      <c r="I9311">
        <v>2272</v>
      </c>
      <c r="J9311" s="41">
        <v>8.4000000000000012E-3</v>
      </c>
      <c r="K9311" s="42">
        <v>19.084800000000001</v>
      </c>
      <c r="L9311" s="43">
        <v>0.63999999999999979</v>
      </c>
      <c r="M9311" s="42">
        <v>12.214271999999998</v>
      </c>
      <c r="N9311">
        <v>6</v>
      </c>
      <c r="O9311" s="43">
        <v>332</v>
      </c>
      <c r="P9311" s="42">
        <v>38.4</v>
      </c>
      <c r="Q9311" s="42">
        <v>4.5</v>
      </c>
      <c r="R9311" s="42">
        <v>5</v>
      </c>
    </row>
    <row r="9312" spans="1:18" x14ac:dyDescent="0.3">
      <c r="A9312" t="s">
        <v>3924</v>
      </c>
      <c r="B9312" s="17">
        <v>45221</v>
      </c>
      <c r="C9312" t="s">
        <v>3917</v>
      </c>
      <c r="D9312" t="s">
        <v>3918</v>
      </c>
      <c r="E9312" t="s">
        <v>3919</v>
      </c>
      <c r="F9312" t="s">
        <v>3931</v>
      </c>
      <c r="G9312" t="s">
        <v>3877</v>
      </c>
      <c r="H9312" t="s">
        <v>3876</v>
      </c>
      <c r="I9312">
        <v>1334</v>
      </c>
      <c r="J9312" s="41">
        <v>2.9000000000000007E-3</v>
      </c>
      <c r="K9312" s="42">
        <v>3.8686000000000007</v>
      </c>
      <c r="L9312" s="43">
        <v>0.5199999999999998</v>
      </c>
      <c r="M9312" s="42">
        <v>2.0116719999999995</v>
      </c>
      <c r="N9312">
        <v>2</v>
      </c>
      <c r="O9312" s="43">
        <v>124</v>
      </c>
      <c r="P9312" s="42">
        <v>61.199999999999996</v>
      </c>
      <c r="Q9312" s="42">
        <v>7.5</v>
      </c>
      <c r="R9312" s="42">
        <v>2</v>
      </c>
    </row>
    <row r="9313" spans="1:18" x14ac:dyDescent="0.3">
      <c r="A9313" t="s">
        <v>3924</v>
      </c>
      <c r="B9313" s="17">
        <v>45222</v>
      </c>
      <c r="C9313" t="s">
        <v>3917</v>
      </c>
      <c r="D9313" t="s">
        <v>3918</v>
      </c>
      <c r="E9313" t="s">
        <v>3919</v>
      </c>
      <c r="F9313" t="s">
        <v>3931</v>
      </c>
      <c r="G9313" t="s">
        <v>3877</v>
      </c>
      <c r="H9313" t="s">
        <v>3876</v>
      </c>
      <c r="I9313">
        <v>1746</v>
      </c>
      <c r="J9313" s="41">
        <v>6.2000000000000006E-3</v>
      </c>
      <c r="K9313" s="42">
        <v>10.825200000000001</v>
      </c>
      <c r="L9313" s="43">
        <v>0.71999999999999975</v>
      </c>
      <c r="M9313" s="42">
        <v>7.7941439999999975</v>
      </c>
      <c r="N9313">
        <v>6</v>
      </c>
      <c r="O9313" s="43">
        <v>336</v>
      </c>
      <c r="P9313" s="42">
        <v>55.199999999999996</v>
      </c>
      <c r="Q9313" s="42">
        <v>13.5</v>
      </c>
      <c r="R9313" s="42">
        <v>1</v>
      </c>
    </row>
    <row r="9314" spans="1:18" x14ac:dyDescent="0.3">
      <c r="A9314" t="s">
        <v>3924</v>
      </c>
      <c r="B9314" s="17">
        <v>45223</v>
      </c>
      <c r="C9314" t="s">
        <v>3917</v>
      </c>
      <c r="D9314" t="s">
        <v>3918</v>
      </c>
      <c r="E9314" t="s">
        <v>3919</v>
      </c>
      <c r="F9314" t="s">
        <v>3931</v>
      </c>
      <c r="G9314" t="s">
        <v>3877</v>
      </c>
      <c r="H9314" t="s">
        <v>3876</v>
      </c>
      <c r="I9314">
        <v>1518</v>
      </c>
      <c r="J9314" s="41">
        <v>2.3E-3</v>
      </c>
      <c r="K9314" s="42">
        <v>3.4914000000000001</v>
      </c>
      <c r="L9314" s="43">
        <v>0.82999999999999985</v>
      </c>
      <c r="M9314" s="42">
        <v>2.8978619999999995</v>
      </c>
      <c r="N9314">
        <v>2</v>
      </c>
      <c r="O9314" s="43">
        <v>88</v>
      </c>
      <c r="P9314" s="42">
        <v>67.2</v>
      </c>
      <c r="Q9314" s="42">
        <v>10.5</v>
      </c>
      <c r="R9314" s="42">
        <v>7</v>
      </c>
    </row>
    <row r="9315" spans="1:18" x14ac:dyDescent="0.3">
      <c r="A9315" t="s">
        <v>3924</v>
      </c>
      <c r="B9315" s="17">
        <v>45224</v>
      </c>
      <c r="C9315" t="s">
        <v>3917</v>
      </c>
      <c r="D9315" t="s">
        <v>3918</v>
      </c>
      <c r="E9315" t="s">
        <v>3919</v>
      </c>
      <c r="F9315" t="s">
        <v>3931</v>
      </c>
      <c r="G9315" t="s">
        <v>3877</v>
      </c>
      <c r="H9315" t="s">
        <v>3876</v>
      </c>
      <c r="I9315">
        <v>1822</v>
      </c>
      <c r="J9315" s="41">
        <v>7.2999999999999992E-3</v>
      </c>
      <c r="K9315" s="42">
        <v>13.300599999999999</v>
      </c>
      <c r="L9315" s="43">
        <v>0.5199999999999998</v>
      </c>
      <c r="M9315" s="42">
        <v>6.9163119999999969</v>
      </c>
      <c r="N9315">
        <v>4</v>
      </c>
      <c r="O9315" s="43">
        <v>149</v>
      </c>
      <c r="P9315" s="42">
        <v>75.599999999999994</v>
      </c>
      <c r="Q9315" s="42">
        <v>10.5</v>
      </c>
      <c r="R9315" s="42">
        <v>0</v>
      </c>
    </row>
    <row r="9316" spans="1:18" x14ac:dyDescent="0.3">
      <c r="A9316" t="s">
        <v>3924</v>
      </c>
      <c r="B9316" s="17">
        <v>45225</v>
      </c>
      <c r="C9316" t="s">
        <v>3917</v>
      </c>
      <c r="D9316" t="s">
        <v>3918</v>
      </c>
      <c r="E9316" t="s">
        <v>3919</v>
      </c>
      <c r="F9316" t="s">
        <v>3931</v>
      </c>
      <c r="G9316" t="s">
        <v>3877</v>
      </c>
      <c r="H9316" t="s">
        <v>3876</v>
      </c>
      <c r="I9316">
        <v>1886</v>
      </c>
      <c r="J9316" s="41">
        <v>6.7999999999999979E-3</v>
      </c>
      <c r="K9316" s="42">
        <v>12.824799999999996</v>
      </c>
      <c r="L9316" s="43">
        <v>0.4599999999999998</v>
      </c>
      <c r="M9316" s="42">
        <v>5.8994079999999958</v>
      </c>
      <c r="N9316">
        <v>2</v>
      </c>
      <c r="O9316" s="43">
        <v>201</v>
      </c>
      <c r="P9316" s="42">
        <v>32.4</v>
      </c>
      <c r="Q9316" s="42">
        <v>22.5</v>
      </c>
      <c r="R9316" s="42">
        <v>6</v>
      </c>
    </row>
    <row r="9317" spans="1:18" x14ac:dyDescent="0.3">
      <c r="A9317" t="s">
        <v>3924</v>
      </c>
      <c r="B9317" s="17">
        <v>45226</v>
      </c>
      <c r="C9317" t="s">
        <v>3917</v>
      </c>
      <c r="D9317" t="s">
        <v>3918</v>
      </c>
      <c r="E9317" t="s">
        <v>3919</v>
      </c>
      <c r="F9317" t="s">
        <v>3931</v>
      </c>
      <c r="G9317" t="s">
        <v>3877</v>
      </c>
      <c r="H9317" t="s">
        <v>3876</v>
      </c>
      <c r="I9317">
        <v>1682</v>
      </c>
      <c r="J9317" s="41">
        <v>1.01E-2</v>
      </c>
      <c r="K9317" s="42">
        <v>16.988199999999999</v>
      </c>
      <c r="L9317" s="43">
        <v>0.35999999999999993</v>
      </c>
      <c r="M9317" s="42">
        <v>6.1157519999999987</v>
      </c>
      <c r="N9317">
        <v>3</v>
      </c>
      <c r="O9317" s="43">
        <v>232</v>
      </c>
      <c r="P9317" s="42">
        <v>42</v>
      </c>
      <c r="Q9317" s="42">
        <v>6</v>
      </c>
      <c r="R9317" s="42">
        <v>1</v>
      </c>
    </row>
    <row r="9318" spans="1:18" x14ac:dyDescent="0.3">
      <c r="A9318" t="s">
        <v>3924</v>
      </c>
      <c r="B9318" s="17">
        <v>45227</v>
      </c>
      <c r="C9318" t="s">
        <v>3917</v>
      </c>
      <c r="D9318" t="s">
        <v>3918</v>
      </c>
      <c r="E9318" t="s">
        <v>3919</v>
      </c>
      <c r="F9318" t="s">
        <v>3931</v>
      </c>
      <c r="G9318" t="s">
        <v>3877</v>
      </c>
      <c r="H9318" t="s">
        <v>3876</v>
      </c>
      <c r="I9318">
        <v>1802</v>
      </c>
      <c r="J9318" s="41">
        <v>8.6E-3</v>
      </c>
      <c r="K9318" s="42">
        <v>15.497199999999999</v>
      </c>
      <c r="L9318" s="43">
        <v>0.32999999999999996</v>
      </c>
      <c r="M9318" s="42">
        <v>5.114075999999999</v>
      </c>
      <c r="N9318">
        <v>6</v>
      </c>
      <c r="O9318" s="43">
        <v>208</v>
      </c>
      <c r="P9318" s="42">
        <v>25.2</v>
      </c>
      <c r="Q9318" s="42">
        <v>1.5</v>
      </c>
      <c r="R9318" s="42">
        <v>0</v>
      </c>
    </row>
    <row r="9319" spans="1:18" x14ac:dyDescent="0.3">
      <c r="A9319" t="s">
        <v>3924</v>
      </c>
      <c r="B9319" s="17">
        <v>45228</v>
      </c>
      <c r="C9319" t="s">
        <v>3917</v>
      </c>
      <c r="D9319" t="s">
        <v>3918</v>
      </c>
      <c r="E9319" t="s">
        <v>3919</v>
      </c>
      <c r="F9319" t="s">
        <v>3931</v>
      </c>
      <c r="G9319" t="s">
        <v>3877</v>
      </c>
      <c r="H9319" t="s">
        <v>3876</v>
      </c>
      <c r="I9319">
        <v>1951</v>
      </c>
      <c r="J9319" s="41">
        <v>8.199999999999999E-3</v>
      </c>
      <c r="K9319" s="42">
        <v>15.998199999999997</v>
      </c>
      <c r="L9319" s="43">
        <v>0.3</v>
      </c>
      <c r="M9319" s="42">
        <v>4.7994599999999989</v>
      </c>
      <c r="N9319">
        <v>5</v>
      </c>
      <c r="O9319" s="43">
        <v>329</v>
      </c>
      <c r="P9319" s="42">
        <v>61.199999999999996</v>
      </c>
      <c r="Q9319" s="42">
        <v>0</v>
      </c>
      <c r="R9319" s="42">
        <v>2</v>
      </c>
    </row>
    <row r="9320" spans="1:18" x14ac:dyDescent="0.3">
      <c r="A9320" t="s">
        <v>3924</v>
      </c>
      <c r="B9320" s="17">
        <v>45229</v>
      </c>
      <c r="C9320" t="s">
        <v>3917</v>
      </c>
      <c r="D9320" t="s">
        <v>3918</v>
      </c>
      <c r="E9320" t="s">
        <v>3919</v>
      </c>
      <c r="F9320" t="s">
        <v>3931</v>
      </c>
      <c r="G9320" t="s">
        <v>3877</v>
      </c>
      <c r="H9320" t="s">
        <v>3876</v>
      </c>
      <c r="I9320">
        <v>1628</v>
      </c>
      <c r="J9320" s="41">
        <v>4.5999999999999999E-3</v>
      </c>
      <c r="K9320" s="42">
        <v>7.4887999999999995</v>
      </c>
      <c r="L9320" s="43">
        <v>0.92999999999999972</v>
      </c>
      <c r="M9320" s="42">
        <v>6.9645839999999977</v>
      </c>
      <c r="N9320">
        <v>3</v>
      </c>
      <c r="O9320" s="43">
        <v>206</v>
      </c>
      <c r="P9320" s="42">
        <v>79.2</v>
      </c>
      <c r="Q9320" s="42">
        <v>1.5</v>
      </c>
      <c r="R9320" s="42">
        <v>2</v>
      </c>
    </row>
    <row r="9321" spans="1:18" x14ac:dyDescent="0.3">
      <c r="A9321" t="s">
        <v>3924</v>
      </c>
      <c r="B9321" s="17">
        <v>45230</v>
      </c>
      <c r="C9321" t="s">
        <v>3917</v>
      </c>
      <c r="D9321" t="s">
        <v>3918</v>
      </c>
      <c r="E9321" t="s">
        <v>3919</v>
      </c>
      <c r="F9321" t="s">
        <v>3931</v>
      </c>
      <c r="G9321" t="s">
        <v>3877</v>
      </c>
      <c r="H9321" t="s">
        <v>3876</v>
      </c>
      <c r="I9321">
        <v>2126</v>
      </c>
      <c r="J9321" s="41">
        <v>1.0200000000000001E-2</v>
      </c>
      <c r="K9321" s="42">
        <v>21.685200000000002</v>
      </c>
      <c r="L9321" s="43">
        <v>0.94999999999999973</v>
      </c>
      <c r="M9321" s="42">
        <v>20.600939999999994</v>
      </c>
      <c r="N9321">
        <v>5</v>
      </c>
      <c r="O9321" s="43">
        <v>203</v>
      </c>
      <c r="P9321" s="42">
        <v>60</v>
      </c>
      <c r="Q9321" s="42">
        <v>19.5</v>
      </c>
      <c r="R9321" s="42">
        <v>7</v>
      </c>
    </row>
    <row r="9322" spans="1:18" x14ac:dyDescent="0.3">
      <c r="A9322" t="s">
        <v>3924</v>
      </c>
      <c r="B9322" s="17">
        <v>45231</v>
      </c>
      <c r="C9322" t="s">
        <v>3917</v>
      </c>
      <c r="D9322" t="s">
        <v>3918</v>
      </c>
      <c r="E9322" t="s">
        <v>3919</v>
      </c>
      <c r="F9322" t="s">
        <v>3931</v>
      </c>
      <c r="G9322" t="s">
        <v>3877</v>
      </c>
      <c r="H9322" t="s">
        <v>3876</v>
      </c>
      <c r="I9322">
        <v>1778</v>
      </c>
      <c r="J9322" s="41">
        <v>1.0799999999999999E-2</v>
      </c>
      <c r="K9322" s="42">
        <v>19.202399999999997</v>
      </c>
      <c r="L9322" s="43">
        <v>1.2199999999999998</v>
      </c>
      <c r="M9322" s="42">
        <v>23.426927999999993</v>
      </c>
      <c r="N9322">
        <v>7</v>
      </c>
      <c r="O9322" s="43">
        <v>304</v>
      </c>
      <c r="P9322" s="42">
        <v>81.599999999999994</v>
      </c>
      <c r="Q9322" s="42">
        <v>9</v>
      </c>
      <c r="R9322" s="42">
        <v>4</v>
      </c>
    </row>
    <row r="9323" spans="1:18" x14ac:dyDescent="0.3">
      <c r="A9323" t="s">
        <v>3924</v>
      </c>
      <c r="B9323" s="17">
        <v>45232</v>
      </c>
      <c r="C9323" t="s">
        <v>3917</v>
      </c>
      <c r="D9323" t="s">
        <v>3918</v>
      </c>
      <c r="E9323" t="s">
        <v>3919</v>
      </c>
      <c r="F9323" t="s">
        <v>3931</v>
      </c>
      <c r="G9323" t="s">
        <v>3877</v>
      </c>
      <c r="H9323" t="s">
        <v>3876</v>
      </c>
      <c r="I9323">
        <v>1638</v>
      </c>
      <c r="J9323" s="41">
        <v>4.8000000000000004E-3</v>
      </c>
      <c r="K9323" s="42">
        <v>7.8624000000000009</v>
      </c>
      <c r="L9323" s="43">
        <v>0.27000000000000007</v>
      </c>
      <c r="M9323" s="42">
        <v>2.1228480000000007</v>
      </c>
      <c r="N9323">
        <v>7</v>
      </c>
      <c r="O9323" s="43">
        <v>266</v>
      </c>
      <c r="P9323" s="42">
        <v>38.4</v>
      </c>
      <c r="Q9323" s="42">
        <v>3</v>
      </c>
      <c r="R9323" s="42">
        <v>3</v>
      </c>
    </row>
    <row r="9324" spans="1:18" x14ac:dyDescent="0.3">
      <c r="A9324" t="s">
        <v>3924</v>
      </c>
      <c r="B9324" s="17">
        <v>45233</v>
      </c>
      <c r="C9324" t="s">
        <v>3917</v>
      </c>
      <c r="D9324" t="s">
        <v>3918</v>
      </c>
      <c r="E9324" t="s">
        <v>3919</v>
      </c>
      <c r="F9324" t="s">
        <v>3931</v>
      </c>
      <c r="G9324" t="s">
        <v>3877</v>
      </c>
      <c r="H9324" t="s">
        <v>3876</v>
      </c>
      <c r="I9324">
        <v>1388</v>
      </c>
      <c r="J9324" s="41">
        <v>5.3999999999999994E-3</v>
      </c>
      <c r="K9324" s="42">
        <v>7.4951999999999988</v>
      </c>
      <c r="L9324" s="43">
        <v>0.80999999999999983</v>
      </c>
      <c r="M9324" s="42">
        <v>6.0711119999999976</v>
      </c>
      <c r="N9324">
        <v>5</v>
      </c>
      <c r="O9324" s="43">
        <v>354</v>
      </c>
      <c r="P9324" s="42">
        <v>56.4</v>
      </c>
      <c r="Q9324" s="42">
        <v>12</v>
      </c>
      <c r="R9324" s="42">
        <v>5</v>
      </c>
    </row>
    <row r="9325" spans="1:18" x14ac:dyDescent="0.3">
      <c r="A9325" t="s">
        <v>3924</v>
      </c>
      <c r="B9325" s="17">
        <v>45234</v>
      </c>
      <c r="C9325" t="s">
        <v>3917</v>
      </c>
      <c r="D9325" t="s">
        <v>3918</v>
      </c>
      <c r="E9325" t="s">
        <v>3919</v>
      </c>
      <c r="F9325" t="s">
        <v>3931</v>
      </c>
      <c r="G9325" t="s">
        <v>3877</v>
      </c>
      <c r="H9325" t="s">
        <v>3876</v>
      </c>
      <c r="I9325">
        <v>1181</v>
      </c>
      <c r="J9325" s="41">
        <v>7.0999999999999995E-3</v>
      </c>
      <c r="K9325" s="42">
        <v>8.3850999999999996</v>
      </c>
      <c r="L9325" s="43">
        <v>0.20000000000000007</v>
      </c>
      <c r="M9325" s="42">
        <v>1.6770200000000004</v>
      </c>
      <c r="N9325">
        <v>3</v>
      </c>
      <c r="O9325" s="43">
        <v>227</v>
      </c>
      <c r="P9325" s="42">
        <v>66</v>
      </c>
      <c r="Q9325" s="42">
        <v>13.5</v>
      </c>
      <c r="R9325" s="42">
        <v>7</v>
      </c>
    </row>
    <row r="9326" spans="1:18" x14ac:dyDescent="0.3">
      <c r="A9326" t="s">
        <v>3924</v>
      </c>
      <c r="B9326" s="17">
        <v>45235</v>
      </c>
      <c r="C9326" t="s">
        <v>3917</v>
      </c>
      <c r="D9326" t="s">
        <v>3918</v>
      </c>
      <c r="E9326" t="s">
        <v>3919</v>
      </c>
      <c r="F9326" t="s">
        <v>3931</v>
      </c>
      <c r="G9326" t="s">
        <v>3877</v>
      </c>
      <c r="H9326" t="s">
        <v>3876</v>
      </c>
      <c r="I9326">
        <v>2359</v>
      </c>
      <c r="J9326" s="41">
        <v>6.0999999999999987E-3</v>
      </c>
      <c r="K9326" s="42">
        <v>14.389899999999997</v>
      </c>
      <c r="L9326" s="43">
        <v>1.2399999999999998</v>
      </c>
      <c r="M9326" s="42">
        <v>17.843475999999992</v>
      </c>
      <c r="N9326">
        <v>2</v>
      </c>
      <c r="O9326" s="43">
        <v>248</v>
      </c>
      <c r="P9326" s="42">
        <v>26.4</v>
      </c>
      <c r="Q9326" s="42">
        <v>6</v>
      </c>
      <c r="R9326" s="42">
        <v>5</v>
      </c>
    </row>
    <row r="9327" spans="1:18" x14ac:dyDescent="0.3">
      <c r="A9327" t="s">
        <v>3924</v>
      </c>
      <c r="B9327" s="17">
        <v>45236</v>
      </c>
      <c r="C9327" t="s">
        <v>3917</v>
      </c>
      <c r="D9327" t="s">
        <v>3918</v>
      </c>
      <c r="E9327" t="s">
        <v>3919</v>
      </c>
      <c r="F9327" t="s">
        <v>3931</v>
      </c>
      <c r="G9327" t="s">
        <v>3877</v>
      </c>
      <c r="H9327" t="s">
        <v>3876</v>
      </c>
      <c r="I9327">
        <v>1995</v>
      </c>
      <c r="J9327" s="41">
        <v>7.499999999999998E-3</v>
      </c>
      <c r="K9327" s="42">
        <v>14.962499999999997</v>
      </c>
      <c r="L9327" s="43">
        <v>0.82999999999999985</v>
      </c>
      <c r="M9327" s="42">
        <v>12.418874999999995</v>
      </c>
      <c r="N9327">
        <v>4</v>
      </c>
      <c r="O9327" s="43">
        <v>276</v>
      </c>
      <c r="P9327" s="42">
        <v>40.799999999999997</v>
      </c>
      <c r="Q9327" s="42">
        <v>22.5</v>
      </c>
      <c r="R9327" s="42">
        <v>5</v>
      </c>
    </row>
    <row r="9328" spans="1:18" x14ac:dyDescent="0.3">
      <c r="A9328" t="s">
        <v>3924</v>
      </c>
      <c r="B9328" s="17">
        <v>45237</v>
      </c>
      <c r="C9328" t="s">
        <v>3917</v>
      </c>
      <c r="D9328" t="s">
        <v>3918</v>
      </c>
      <c r="E9328" t="s">
        <v>3919</v>
      </c>
      <c r="F9328" t="s">
        <v>3931</v>
      </c>
      <c r="G9328" t="s">
        <v>3877</v>
      </c>
      <c r="H9328" t="s">
        <v>3876</v>
      </c>
      <c r="I9328">
        <v>1726</v>
      </c>
      <c r="J9328" s="41">
        <v>9.6999999999999968E-3</v>
      </c>
      <c r="K9328" s="42">
        <v>16.742199999999993</v>
      </c>
      <c r="L9328" s="43">
        <v>0.42999999999999994</v>
      </c>
      <c r="M9328" s="42">
        <v>7.1991459999999963</v>
      </c>
      <c r="N9328">
        <v>6</v>
      </c>
      <c r="O9328" s="43">
        <v>337</v>
      </c>
      <c r="P9328" s="42">
        <v>50.4</v>
      </c>
      <c r="Q9328" s="42">
        <v>4.5</v>
      </c>
      <c r="R9328" s="42">
        <v>6</v>
      </c>
    </row>
    <row r="9329" spans="1:18" x14ac:dyDescent="0.3">
      <c r="A9329" t="s">
        <v>3924</v>
      </c>
      <c r="B9329" s="17">
        <v>45238</v>
      </c>
      <c r="C9329" t="s">
        <v>3917</v>
      </c>
      <c r="D9329" t="s">
        <v>3918</v>
      </c>
      <c r="E9329" t="s">
        <v>3919</v>
      </c>
      <c r="F9329" t="s">
        <v>3931</v>
      </c>
      <c r="G9329" t="s">
        <v>3877</v>
      </c>
      <c r="H9329" t="s">
        <v>3876</v>
      </c>
      <c r="I9329">
        <v>1648</v>
      </c>
      <c r="J9329" s="41">
        <v>4.1000000000000003E-3</v>
      </c>
      <c r="K9329" s="42">
        <v>6.7568000000000001</v>
      </c>
      <c r="L9329" s="43">
        <v>0.42999999999999994</v>
      </c>
      <c r="M9329" s="42">
        <v>2.9054239999999996</v>
      </c>
      <c r="N9329">
        <v>2</v>
      </c>
      <c r="O9329" s="43">
        <v>157</v>
      </c>
      <c r="P9329" s="42">
        <v>27.599999999999998</v>
      </c>
      <c r="Q9329" s="42">
        <v>22.5</v>
      </c>
      <c r="R9329" s="42">
        <v>1</v>
      </c>
    </row>
    <row r="9330" spans="1:18" x14ac:dyDescent="0.3">
      <c r="A9330" t="s">
        <v>3924</v>
      </c>
      <c r="B9330" s="17">
        <v>45239</v>
      </c>
      <c r="C9330" t="s">
        <v>3917</v>
      </c>
      <c r="D9330" t="s">
        <v>3918</v>
      </c>
      <c r="E9330" t="s">
        <v>3919</v>
      </c>
      <c r="F9330" t="s">
        <v>3931</v>
      </c>
      <c r="G9330" t="s">
        <v>3877</v>
      </c>
      <c r="H9330" t="s">
        <v>3876</v>
      </c>
      <c r="I9330">
        <v>1264</v>
      </c>
      <c r="J9330" s="41">
        <v>1.09E-2</v>
      </c>
      <c r="K9330" s="42">
        <v>13.7776</v>
      </c>
      <c r="L9330" s="43">
        <v>1.0299999999999998</v>
      </c>
      <c r="M9330" s="42">
        <v>14.190927999999998</v>
      </c>
      <c r="N9330">
        <v>7</v>
      </c>
      <c r="O9330" s="43">
        <v>394</v>
      </c>
      <c r="P9330" s="42">
        <v>72</v>
      </c>
      <c r="Q9330" s="42">
        <v>7.5</v>
      </c>
      <c r="R9330" s="42">
        <v>2</v>
      </c>
    </row>
    <row r="9331" spans="1:18" x14ac:dyDescent="0.3">
      <c r="A9331" t="s">
        <v>3924</v>
      </c>
      <c r="B9331" s="17">
        <v>45240</v>
      </c>
      <c r="C9331" t="s">
        <v>3917</v>
      </c>
      <c r="D9331" t="s">
        <v>3918</v>
      </c>
      <c r="E9331" t="s">
        <v>3919</v>
      </c>
      <c r="F9331" t="s">
        <v>3931</v>
      </c>
      <c r="G9331" t="s">
        <v>3877</v>
      </c>
      <c r="H9331" t="s">
        <v>3876</v>
      </c>
      <c r="I9331">
        <v>2402</v>
      </c>
      <c r="J9331" s="41">
        <v>7.7999999999999988E-3</v>
      </c>
      <c r="K9331" s="42">
        <v>18.735599999999998</v>
      </c>
      <c r="L9331" s="43">
        <v>0.38999999999999996</v>
      </c>
      <c r="M9331" s="42">
        <v>7.3068839999999984</v>
      </c>
      <c r="N9331">
        <v>2</v>
      </c>
      <c r="O9331" s="43">
        <v>71</v>
      </c>
      <c r="P9331" s="42">
        <v>7.1999999999999993</v>
      </c>
      <c r="Q9331" s="42">
        <v>3</v>
      </c>
      <c r="R9331" s="42">
        <v>4</v>
      </c>
    </row>
    <row r="9332" spans="1:18" x14ac:dyDescent="0.3">
      <c r="A9332" t="s">
        <v>3924</v>
      </c>
      <c r="B9332" s="17">
        <v>45241</v>
      </c>
      <c r="C9332" t="s">
        <v>3917</v>
      </c>
      <c r="D9332" t="s">
        <v>3918</v>
      </c>
      <c r="E9332" t="s">
        <v>3919</v>
      </c>
      <c r="F9332" t="s">
        <v>3931</v>
      </c>
      <c r="G9332" t="s">
        <v>3877</v>
      </c>
      <c r="H9332" t="s">
        <v>3876</v>
      </c>
      <c r="I9332">
        <v>2207</v>
      </c>
      <c r="J9332" s="41">
        <v>8.0000000000000002E-3</v>
      </c>
      <c r="K9332" s="42">
        <v>17.655999999999999</v>
      </c>
      <c r="L9332" s="43">
        <v>0.53999999999999981</v>
      </c>
      <c r="M9332" s="42">
        <v>9.5342399999999969</v>
      </c>
      <c r="N9332">
        <v>4</v>
      </c>
      <c r="O9332" s="43">
        <v>209</v>
      </c>
      <c r="P9332" s="42">
        <v>24</v>
      </c>
      <c r="Q9332" s="42">
        <v>15</v>
      </c>
      <c r="R9332" s="42">
        <v>2</v>
      </c>
    </row>
    <row r="9333" spans="1:18" x14ac:dyDescent="0.3">
      <c r="A9333" t="s">
        <v>3924</v>
      </c>
      <c r="B9333" s="17">
        <v>45242</v>
      </c>
      <c r="C9333" t="s">
        <v>3917</v>
      </c>
      <c r="D9333" t="s">
        <v>3918</v>
      </c>
      <c r="E9333" t="s">
        <v>3919</v>
      </c>
      <c r="F9333" t="s">
        <v>3931</v>
      </c>
      <c r="G9333" t="s">
        <v>3877</v>
      </c>
      <c r="H9333" t="s">
        <v>3876</v>
      </c>
      <c r="I9333">
        <v>2026</v>
      </c>
      <c r="J9333" s="41">
        <v>5.4000000000000003E-3</v>
      </c>
      <c r="K9333" s="42">
        <v>10.9404</v>
      </c>
      <c r="L9333" s="43">
        <v>0.38999999999999996</v>
      </c>
      <c r="M9333" s="42">
        <v>4.266756</v>
      </c>
      <c r="N9333">
        <v>5</v>
      </c>
      <c r="O9333" s="43">
        <v>465</v>
      </c>
      <c r="P9333" s="42">
        <v>72</v>
      </c>
      <c r="Q9333" s="42">
        <v>4.5</v>
      </c>
      <c r="R9333" s="42">
        <v>4</v>
      </c>
    </row>
    <row r="9334" spans="1:18" x14ac:dyDescent="0.3">
      <c r="A9334" t="s">
        <v>3924</v>
      </c>
      <c r="B9334" s="17">
        <v>45243</v>
      </c>
      <c r="C9334" t="s">
        <v>3917</v>
      </c>
      <c r="D9334" t="s">
        <v>3918</v>
      </c>
      <c r="E9334" t="s">
        <v>3919</v>
      </c>
      <c r="F9334" t="s">
        <v>3931</v>
      </c>
      <c r="G9334" t="s">
        <v>3877</v>
      </c>
      <c r="H9334" t="s">
        <v>3876</v>
      </c>
      <c r="I9334">
        <v>1275</v>
      </c>
      <c r="J9334" s="41">
        <v>1.0200000000000001E-2</v>
      </c>
      <c r="K9334" s="42">
        <v>13.005000000000001</v>
      </c>
      <c r="L9334" s="43">
        <v>1.1899999999999997</v>
      </c>
      <c r="M9334" s="42">
        <v>15.475949999999997</v>
      </c>
      <c r="N9334">
        <v>6</v>
      </c>
      <c r="O9334" s="43">
        <v>266</v>
      </c>
      <c r="P9334" s="42">
        <v>24</v>
      </c>
      <c r="Q9334" s="42">
        <v>6</v>
      </c>
      <c r="R9334" s="42">
        <v>6</v>
      </c>
    </row>
    <row r="9335" spans="1:18" x14ac:dyDescent="0.3">
      <c r="A9335" t="s">
        <v>3924</v>
      </c>
      <c r="B9335" s="17">
        <v>45244</v>
      </c>
      <c r="C9335" t="s">
        <v>3917</v>
      </c>
      <c r="D9335" t="s">
        <v>3918</v>
      </c>
      <c r="E9335" t="s">
        <v>3919</v>
      </c>
      <c r="F9335" t="s">
        <v>3931</v>
      </c>
      <c r="G9335" t="s">
        <v>3877</v>
      </c>
      <c r="H9335" t="s">
        <v>3876</v>
      </c>
      <c r="I9335">
        <v>2661</v>
      </c>
      <c r="J9335" s="41">
        <v>6.3999999999999986E-3</v>
      </c>
      <c r="K9335" s="42">
        <v>17.030399999999997</v>
      </c>
      <c r="L9335" s="43">
        <v>0.98999999999999977</v>
      </c>
      <c r="M9335" s="42">
        <v>16.860095999999992</v>
      </c>
      <c r="N9335">
        <v>6</v>
      </c>
      <c r="O9335" s="43">
        <v>308</v>
      </c>
      <c r="P9335" s="42">
        <v>43.199999999999996</v>
      </c>
      <c r="Q9335" s="42">
        <v>24</v>
      </c>
      <c r="R9335" s="42">
        <v>6</v>
      </c>
    </row>
    <row r="9336" spans="1:18" x14ac:dyDescent="0.3">
      <c r="A9336" t="s">
        <v>3924</v>
      </c>
      <c r="B9336" s="17">
        <v>45245</v>
      </c>
      <c r="C9336" t="s">
        <v>3917</v>
      </c>
      <c r="D9336" t="s">
        <v>3918</v>
      </c>
      <c r="E9336" t="s">
        <v>3919</v>
      </c>
      <c r="F9336" t="s">
        <v>3931</v>
      </c>
      <c r="G9336" t="s">
        <v>3877</v>
      </c>
      <c r="H9336" t="s">
        <v>3876</v>
      </c>
      <c r="I9336">
        <v>2148</v>
      </c>
      <c r="J9336" s="41">
        <v>6.000000000000001E-3</v>
      </c>
      <c r="K9336" s="42">
        <v>12.888000000000002</v>
      </c>
      <c r="L9336" s="43">
        <v>0.58999999999999975</v>
      </c>
      <c r="M9336" s="42">
        <v>7.6039199999999978</v>
      </c>
      <c r="N9336">
        <v>7</v>
      </c>
      <c r="O9336" s="43">
        <v>386</v>
      </c>
      <c r="P9336" s="42">
        <v>63.599999999999994</v>
      </c>
      <c r="Q9336" s="42">
        <v>4.5</v>
      </c>
      <c r="R9336" s="42">
        <v>8</v>
      </c>
    </row>
    <row r="9337" spans="1:18" x14ac:dyDescent="0.3">
      <c r="A9337" t="s">
        <v>3924</v>
      </c>
      <c r="B9337" s="17">
        <v>45246</v>
      </c>
      <c r="C9337" t="s">
        <v>3917</v>
      </c>
      <c r="D9337" t="s">
        <v>3918</v>
      </c>
      <c r="E9337" t="s">
        <v>3919</v>
      </c>
      <c r="F9337" t="s">
        <v>3931</v>
      </c>
      <c r="G9337" t="s">
        <v>3877</v>
      </c>
      <c r="H9337" t="s">
        <v>3876</v>
      </c>
      <c r="I9337">
        <v>1778</v>
      </c>
      <c r="J9337" s="41">
        <v>6.000000000000001E-3</v>
      </c>
      <c r="K9337" s="42">
        <v>10.668000000000001</v>
      </c>
      <c r="L9337" s="43">
        <v>0.83999999999999986</v>
      </c>
      <c r="M9337" s="42">
        <v>8.9611199999999993</v>
      </c>
      <c r="N9337">
        <v>6</v>
      </c>
      <c r="O9337" s="43">
        <v>291</v>
      </c>
      <c r="P9337" s="42">
        <v>75.599999999999994</v>
      </c>
      <c r="Q9337" s="42">
        <v>4.5</v>
      </c>
      <c r="R9337" s="42">
        <v>3</v>
      </c>
    </row>
    <row r="9338" spans="1:18" x14ac:dyDescent="0.3">
      <c r="A9338" t="s">
        <v>3924</v>
      </c>
      <c r="B9338" s="17">
        <v>45247</v>
      </c>
      <c r="C9338" t="s">
        <v>3917</v>
      </c>
      <c r="D9338" t="s">
        <v>3918</v>
      </c>
      <c r="E9338" t="s">
        <v>3919</v>
      </c>
      <c r="F9338" t="s">
        <v>3931</v>
      </c>
      <c r="G9338" t="s">
        <v>3877</v>
      </c>
      <c r="H9338" t="s">
        <v>3876</v>
      </c>
      <c r="I9338">
        <v>1979</v>
      </c>
      <c r="J9338" s="41">
        <v>3.3E-3</v>
      </c>
      <c r="K9338" s="42">
        <v>6.5307000000000004</v>
      </c>
      <c r="L9338" s="43">
        <v>0.46999999999999981</v>
      </c>
      <c r="M9338" s="42">
        <v>3.0694289999999991</v>
      </c>
      <c r="N9338">
        <v>4</v>
      </c>
      <c r="O9338" s="43">
        <v>118</v>
      </c>
      <c r="P9338" s="42">
        <v>43.199999999999996</v>
      </c>
      <c r="Q9338" s="42">
        <v>7.5</v>
      </c>
      <c r="R9338" s="42">
        <v>2</v>
      </c>
    </row>
    <row r="9339" spans="1:18" x14ac:dyDescent="0.3">
      <c r="A9339" t="s">
        <v>3924</v>
      </c>
      <c r="B9339" s="17">
        <v>45248</v>
      </c>
      <c r="C9339" t="s">
        <v>3917</v>
      </c>
      <c r="D9339" t="s">
        <v>3918</v>
      </c>
      <c r="E9339" t="s">
        <v>3919</v>
      </c>
      <c r="F9339" t="s">
        <v>3931</v>
      </c>
      <c r="G9339" t="s">
        <v>3877</v>
      </c>
      <c r="H9339" t="s">
        <v>3876</v>
      </c>
      <c r="I9339">
        <v>2497</v>
      </c>
      <c r="J9339" s="41">
        <v>2.1000000000000003E-3</v>
      </c>
      <c r="K9339" s="42">
        <v>5.2437000000000005</v>
      </c>
      <c r="L9339" s="43">
        <v>0.69999999999999973</v>
      </c>
      <c r="M9339" s="42">
        <v>3.6705899999999989</v>
      </c>
      <c r="N9339">
        <v>6</v>
      </c>
      <c r="O9339" s="43">
        <v>350</v>
      </c>
      <c r="P9339" s="42">
        <v>30</v>
      </c>
      <c r="Q9339" s="42">
        <v>24</v>
      </c>
      <c r="R9339" s="42">
        <v>6</v>
      </c>
    </row>
    <row r="9340" spans="1:18" x14ac:dyDescent="0.3">
      <c r="A9340" t="s">
        <v>3924</v>
      </c>
      <c r="B9340" s="17">
        <v>45249</v>
      </c>
      <c r="C9340" t="s">
        <v>3917</v>
      </c>
      <c r="D9340" t="s">
        <v>3918</v>
      </c>
      <c r="E9340" t="s">
        <v>3919</v>
      </c>
      <c r="F9340" t="s">
        <v>3931</v>
      </c>
      <c r="G9340" t="s">
        <v>3877</v>
      </c>
      <c r="H9340" t="s">
        <v>3876</v>
      </c>
      <c r="I9340">
        <v>2607</v>
      </c>
      <c r="J9340" s="41">
        <v>7.4999999999999989E-3</v>
      </c>
      <c r="K9340" s="42">
        <v>19.552499999999998</v>
      </c>
      <c r="L9340" s="43">
        <v>0.7799999999999998</v>
      </c>
      <c r="M9340" s="42">
        <v>15.250949999999994</v>
      </c>
      <c r="N9340">
        <v>3</v>
      </c>
      <c r="O9340" s="43">
        <v>141</v>
      </c>
      <c r="P9340" s="42">
        <v>73.2</v>
      </c>
      <c r="Q9340" s="42">
        <v>6</v>
      </c>
      <c r="R9340" s="42">
        <v>10</v>
      </c>
    </row>
    <row r="9341" spans="1:18" x14ac:dyDescent="0.3">
      <c r="A9341" t="s">
        <v>3924</v>
      </c>
      <c r="B9341" s="17">
        <v>45250</v>
      </c>
      <c r="C9341" t="s">
        <v>3917</v>
      </c>
      <c r="D9341" t="s">
        <v>3918</v>
      </c>
      <c r="E9341" t="s">
        <v>3919</v>
      </c>
      <c r="F9341" t="s">
        <v>3931</v>
      </c>
      <c r="G9341" t="s">
        <v>3877</v>
      </c>
      <c r="H9341" t="s">
        <v>3876</v>
      </c>
      <c r="I9341">
        <v>1364</v>
      </c>
      <c r="J9341" s="41">
        <v>9.1000000000000004E-3</v>
      </c>
      <c r="K9341" s="42">
        <v>12.4124</v>
      </c>
      <c r="L9341" s="43">
        <v>1.0399999999999998</v>
      </c>
      <c r="M9341" s="42">
        <v>12.908895999999997</v>
      </c>
      <c r="N9341">
        <v>3</v>
      </c>
      <c r="O9341" s="43">
        <v>243</v>
      </c>
      <c r="P9341" s="42">
        <v>94.8</v>
      </c>
      <c r="Q9341" s="42">
        <v>16.5</v>
      </c>
      <c r="R9341" s="42">
        <v>7</v>
      </c>
    </row>
    <row r="9342" spans="1:18" x14ac:dyDescent="0.3">
      <c r="A9342" t="s">
        <v>3924</v>
      </c>
      <c r="B9342" s="17">
        <v>45251</v>
      </c>
      <c r="C9342" t="s">
        <v>3917</v>
      </c>
      <c r="D9342" t="s">
        <v>3918</v>
      </c>
      <c r="E9342" t="s">
        <v>3919</v>
      </c>
      <c r="F9342" t="s">
        <v>3931</v>
      </c>
      <c r="G9342" t="s">
        <v>3877</v>
      </c>
      <c r="H9342" t="s">
        <v>3876</v>
      </c>
      <c r="I9342">
        <v>1378</v>
      </c>
      <c r="J9342" s="41">
        <v>3.1000000000000003E-3</v>
      </c>
      <c r="K9342" s="42">
        <v>4.2718000000000007</v>
      </c>
      <c r="L9342" s="43">
        <v>0.79999999999999982</v>
      </c>
      <c r="M9342" s="42">
        <v>3.4174399999999996</v>
      </c>
      <c r="N9342">
        <v>5</v>
      </c>
      <c r="O9342" s="43">
        <v>461</v>
      </c>
      <c r="P9342" s="42">
        <v>46.8</v>
      </c>
      <c r="Q9342" s="42">
        <v>1.5</v>
      </c>
      <c r="R9342" s="42">
        <v>1</v>
      </c>
    </row>
    <row r="9343" spans="1:18" x14ac:dyDescent="0.3">
      <c r="A9343" t="s">
        <v>3924</v>
      </c>
      <c r="B9343" s="17">
        <v>45252</v>
      </c>
      <c r="C9343" t="s">
        <v>3917</v>
      </c>
      <c r="D9343" t="s">
        <v>3918</v>
      </c>
      <c r="E9343" t="s">
        <v>3919</v>
      </c>
      <c r="F9343" t="s">
        <v>3931</v>
      </c>
      <c r="G9343" t="s">
        <v>3877</v>
      </c>
      <c r="H9343" t="s">
        <v>3876</v>
      </c>
      <c r="I9343">
        <v>1948</v>
      </c>
      <c r="J9343" s="41">
        <v>6.1999999999999998E-3</v>
      </c>
      <c r="K9343" s="42">
        <v>12.0776</v>
      </c>
      <c r="L9343" s="43">
        <v>0.99999999999999978</v>
      </c>
      <c r="M9343" s="42">
        <v>12.077599999999997</v>
      </c>
      <c r="N9343">
        <v>7</v>
      </c>
      <c r="O9343" s="43">
        <v>344</v>
      </c>
      <c r="P9343" s="42">
        <v>72</v>
      </c>
      <c r="Q9343" s="42">
        <v>7.5</v>
      </c>
      <c r="R9343" s="42">
        <v>1</v>
      </c>
    </row>
    <row r="9344" spans="1:18" x14ac:dyDescent="0.3">
      <c r="A9344" t="s">
        <v>3924</v>
      </c>
      <c r="B9344" s="17">
        <v>45253</v>
      </c>
      <c r="C9344" t="s">
        <v>3917</v>
      </c>
      <c r="D9344" t="s">
        <v>3918</v>
      </c>
      <c r="E9344" t="s">
        <v>3919</v>
      </c>
      <c r="F9344" t="s">
        <v>3931</v>
      </c>
      <c r="G9344" t="s">
        <v>3877</v>
      </c>
      <c r="H9344" t="s">
        <v>3876</v>
      </c>
      <c r="I9344">
        <v>1561</v>
      </c>
      <c r="J9344" s="41">
        <v>8.0999999999999996E-3</v>
      </c>
      <c r="K9344" s="42">
        <v>12.6441</v>
      </c>
      <c r="L9344" s="43">
        <v>0.24000000000000005</v>
      </c>
      <c r="M9344" s="42">
        <v>3.0345840000000006</v>
      </c>
      <c r="N9344">
        <v>5</v>
      </c>
      <c r="O9344" s="43">
        <v>392</v>
      </c>
      <c r="P9344" s="42">
        <v>73.2</v>
      </c>
      <c r="Q9344" s="42">
        <v>19.5</v>
      </c>
      <c r="R9344" s="42">
        <v>6</v>
      </c>
    </row>
    <row r="9345" spans="1:18" x14ac:dyDescent="0.3">
      <c r="A9345" t="s">
        <v>3924</v>
      </c>
      <c r="B9345" s="17">
        <v>45254</v>
      </c>
      <c r="C9345" t="s">
        <v>3917</v>
      </c>
      <c r="D9345" t="s">
        <v>3918</v>
      </c>
      <c r="E9345" t="s">
        <v>3919</v>
      </c>
      <c r="F9345" t="s">
        <v>3931</v>
      </c>
      <c r="G9345" t="s">
        <v>3877</v>
      </c>
      <c r="H9345" t="s">
        <v>3876</v>
      </c>
      <c r="I9345">
        <v>1512</v>
      </c>
      <c r="J9345" s="41">
        <v>8.7999999999999988E-3</v>
      </c>
      <c r="K9345" s="42">
        <v>13.305599999999998</v>
      </c>
      <c r="L9345" s="43">
        <v>0.82999999999999985</v>
      </c>
      <c r="M9345" s="42">
        <v>11.043647999999997</v>
      </c>
      <c r="N9345">
        <v>4</v>
      </c>
      <c r="O9345" s="43">
        <v>336</v>
      </c>
      <c r="P9345" s="42">
        <v>46.8</v>
      </c>
      <c r="Q9345" s="42">
        <v>19.5</v>
      </c>
      <c r="R9345" s="42">
        <v>1</v>
      </c>
    </row>
    <row r="9346" spans="1:18" x14ac:dyDescent="0.3">
      <c r="A9346" t="s">
        <v>3924</v>
      </c>
      <c r="B9346" s="17">
        <v>45255</v>
      </c>
      <c r="C9346" t="s">
        <v>3917</v>
      </c>
      <c r="D9346" t="s">
        <v>3918</v>
      </c>
      <c r="E9346" t="s">
        <v>3919</v>
      </c>
      <c r="F9346" t="s">
        <v>3931</v>
      </c>
      <c r="G9346" t="s">
        <v>3877</v>
      </c>
      <c r="H9346" t="s">
        <v>3876</v>
      </c>
      <c r="I9346">
        <v>1410</v>
      </c>
      <c r="J9346" s="41">
        <v>5.3E-3</v>
      </c>
      <c r="K9346" s="42">
        <v>7.4729999999999999</v>
      </c>
      <c r="L9346" s="43">
        <v>0.91999999999999971</v>
      </c>
      <c r="M9346" s="42">
        <v>6.8751599999999975</v>
      </c>
      <c r="N9346">
        <v>3</v>
      </c>
      <c r="O9346" s="43">
        <v>322</v>
      </c>
      <c r="P9346" s="42">
        <v>63.599999999999994</v>
      </c>
      <c r="Q9346" s="42">
        <v>19.5</v>
      </c>
      <c r="R9346" s="42">
        <v>6</v>
      </c>
    </row>
    <row r="9347" spans="1:18" x14ac:dyDescent="0.3">
      <c r="A9347" t="s">
        <v>3924</v>
      </c>
      <c r="B9347" s="17">
        <v>45256</v>
      </c>
      <c r="C9347" t="s">
        <v>3917</v>
      </c>
      <c r="D9347" t="s">
        <v>3918</v>
      </c>
      <c r="E9347" t="s">
        <v>3919</v>
      </c>
      <c r="F9347" t="s">
        <v>3931</v>
      </c>
      <c r="G9347" t="s">
        <v>3877</v>
      </c>
      <c r="H9347" t="s">
        <v>3876</v>
      </c>
      <c r="I9347">
        <v>1527</v>
      </c>
      <c r="J9347" s="41">
        <v>6.4000000000000003E-3</v>
      </c>
      <c r="K9347" s="42">
        <v>9.7728000000000002</v>
      </c>
      <c r="L9347" s="43">
        <v>1.2499999999999998</v>
      </c>
      <c r="M9347" s="42">
        <v>12.215999999999998</v>
      </c>
      <c r="N9347">
        <v>3</v>
      </c>
      <c r="O9347" s="43">
        <v>247</v>
      </c>
      <c r="P9347" s="42">
        <v>51.6</v>
      </c>
      <c r="Q9347" s="42">
        <v>13.5</v>
      </c>
      <c r="R9347" s="42">
        <v>2</v>
      </c>
    </row>
    <row r="9348" spans="1:18" x14ac:dyDescent="0.3">
      <c r="A9348" t="s">
        <v>3924</v>
      </c>
      <c r="B9348" s="17">
        <v>45257</v>
      </c>
      <c r="C9348" t="s">
        <v>3917</v>
      </c>
      <c r="D9348" t="s">
        <v>3918</v>
      </c>
      <c r="E9348" t="s">
        <v>3919</v>
      </c>
      <c r="F9348" t="s">
        <v>3931</v>
      </c>
      <c r="G9348" t="s">
        <v>3877</v>
      </c>
      <c r="H9348" t="s">
        <v>3876</v>
      </c>
      <c r="I9348">
        <v>2240</v>
      </c>
      <c r="J9348" s="41">
        <v>5.6999999999999976E-3</v>
      </c>
      <c r="K9348" s="42">
        <v>12.767999999999995</v>
      </c>
      <c r="L9348" s="43">
        <v>0.17000000000000004</v>
      </c>
      <c r="M9348" s="42">
        <v>2.1705599999999996</v>
      </c>
      <c r="N9348">
        <v>3</v>
      </c>
      <c r="O9348" s="43">
        <v>204</v>
      </c>
      <c r="P9348" s="42">
        <v>80.399999999999991</v>
      </c>
      <c r="Q9348" s="42">
        <v>4.5</v>
      </c>
      <c r="R9348" s="42">
        <v>3</v>
      </c>
    </row>
    <row r="9349" spans="1:18" x14ac:dyDescent="0.3">
      <c r="A9349" t="s">
        <v>3924</v>
      </c>
      <c r="B9349" s="17">
        <v>45258</v>
      </c>
      <c r="C9349" t="s">
        <v>3917</v>
      </c>
      <c r="D9349" t="s">
        <v>3918</v>
      </c>
      <c r="E9349" t="s">
        <v>3919</v>
      </c>
      <c r="F9349" t="s">
        <v>3931</v>
      </c>
      <c r="G9349" t="s">
        <v>3877</v>
      </c>
      <c r="H9349" t="s">
        <v>3876</v>
      </c>
      <c r="I9349">
        <v>2164</v>
      </c>
      <c r="J9349" s="41">
        <v>1.03E-2</v>
      </c>
      <c r="K9349" s="42">
        <v>22.289200000000001</v>
      </c>
      <c r="L9349" s="43">
        <v>0.59999999999999976</v>
      </c>
      <c r="M9349" s="42">
        <v>13.373519999999996</v>
      </c>
      <c r="N9349">
        <v>5</v>
      </c>
      <c r="O9349" s="43">
        <v>340</v>
      </c>
      <c r="P9349" s="42">
        <v>19.2</v>
      </c>
      <c r="Q9349" s="42">
        <v>12</v>
      </c>
      <c r="R9349" s="42">
        <v>4</v>
      </c>
    </row>
    <row r="9350" spans="1:18" x14ac:dyDescent="0.3">
      <c r="A9350" t="s">
        <v>3924</v>
      </c>
      <c r="B9350" s="17">
        <v>45259</v>
      </c>
      <c r="C9350" t="s">
        <v>3917</v>
      </c>
      <c r="D9350" t="s">
        <v>3918</v>
      </c>
      <c r="E9350" t="s">
        <v>3919</v>
      </c>
      <c r="F9350" t="s">
        <v>3931</v>
      </c>
      <c r="G9350" t="s">
        <v>3877</v>
      </c>
      <c r="H9350" t="s">
        <v>3876</v>
      </c>
      <c r="I9350">
        <v>2328</v>
      </c>
      <c r="J9350" s="41">
        <v>5.5000000000000005E-3</v>
      </c>
      <c r="K9350" s="42">
        <v>12.804000000000002</v>
      </c>
      <c r="L9350" s="43">
        <v>0.84999999999999987</v>
      </c>
      <c r="M9350" s="42">
        <v>10.8834</v>
      </c>
      <c r="N9350">
        <v>4</v>
      </c>
      <c r="O9350" s="43">
        <v>192</v>
      </c>
      <c r="P9350" s="42">
        <v>75.599999999999994</v>
      </c>
      <c r="Q9350" s="42">
        <v>1.5</v>
      </c>
      <c r="R9350" s="42">
        <v>2</v>
      </c>
    </row>
    <row r="9351" spans="1:18" x14ac:dyDescent="0.3">
      <c r="A9351" t="s">
        <v>3924</v>
      </c>
      <c r="B9351" s="17">
        <v>45260</v>
      </c>
      <c r="C9351" t="s">
        <v>3917</v>
      </c>
      <c r="D9351" t="s">
        <v>3918</v>
      </c>
      <c r="E9351" t="s">
        <v>3919</v>
      </c>
      <c r="F9351" t="s">
        <v>3931</v>
      </c>
      <c r="G9351" t="s">
        <v>3877</v>
      </c>
      <c r="H9351" t="s">
        <v>3876</v>
      </c>
      <c r="I9351">
        <v>2148</v>
      </c>
      <c r="J9351" s="41">
        <v>6.5999999999999991E-3</v>
      </c>
      <c r="K9351" s="42">
        <v>14.176799999999998</v>
      </c>
      <c r="L9351" s="43">
        <v>1.2099999999999997</v>
      </c>
      <c r="M9351" s="42">
        <v>17.153927999999993</v>
      </c>
      <c r="N9351">
        <v>3</v>
      </c>
      <c r="O9351" s="43">
        <v>113</v>
      </c>
      <c r="P9351" s="42">
        <v>51.6</v>
      </c>
      <c r="Q9351" s="42">
        <v>1.5</v>
      </c>
      <c r="R9351" s="42">
        <v>2</v>
      </c>
    </row>
    <row r="9352" spans="1:18" x14ac:dyDescent="0.3">
      <c r="A9352" t="s">
        <v>3916</v>
      </c>
      <c r="B9352" s="17">
        <v>44986</v>
      </c>
      <c r="C9352" t="s">
        <v>3925</v>
      </c>
      <c r="D9352" t="s">
        <v>3926</v>
      </c>
      <c r="E9352" t="s">
        <v>3927</v>
      </c>
      <c r="F9352" t="s">
        <v>3931</v>
      </c>
      <c r="G9352" t="s">
        <v>3877</v>
      </c>
      <c r="H9352" t="s">
        <v>3876</v>
      </c>
      <c r="I9352">
        <v>1120</v>
      </c>
      <c r="J9352" s="41">
        <v>5.0000000000000001E-3</v>
      </c>
      <c r="K9352" s="42">
        <v>5.6000000000000005</v>
      </c>
      <c r="L9352" s="43">
        <v>1.0299999999999996</v>
      </c>
      <c r="M9352" s="42">
        <v>5.767999999999998</v>
      </c>
      <c r="N9352">
        <v>5</v>
      </c>
      <c r="O9352" s="43">
        <v>265</v>
      </c>
      <c r="P9352" s="42">
        <v>70.8</v>
      </c>
      <c r="Q9352" s="42">
        <v>22.5</v>
      </c>
      <c r="R9352" s="42">
        <v>1</v>
      </c>
    </row>
    <row r="9353" spans="1:18" x14ac:dyDescent="0.3">
      <c r="A9353" t="s">
        <v>3916</v>
      </c>
      <c r="B9353" s="17">
        <v>44987</v>
      </c>
      <c r="C9353" t="s">
        <v>3925</v>
      </c>
      <c r="D9353" t="s">
        <v>3926</v>
      </c>
      <c r="E9353" t="s">
        <v>3927</v>
      </c>
      <c r="F9353" t="s">
        <v>3931</v>
      </c>
      <c r="G9353" t="s">
        <v>3877</v>
      </c>
      <c r="H9353" t="s">
        <v>3876</v>
      </c>
      <c r="I9353">
        <v>1077.4000000000001</v>
      </c>
      <c r="J9353" s="41">
        <v>8.3999999999999995E-3</v>
      </c>
      <c r="K9353" s="42">
        <v>9.05016</v>
      </c>
      <c r="L9353" s="43">
        <v>0.46999999999999975</v>
      </c>
      <c r="M9353" s="42">
        <v>4.2535751999999976</v>
      </c>
      <c r="N9353">
        <v>4</v>
      </c>
      <c r="O9353" s="43">
        <v>208</v>
      </c>
      <c r="P9353" s="42">
        <v>64.8</v>
      </c>
      <c r="Q9353" s="42">
        <v>10.5</v>
      </c>
      <c r="R9353" s="42">
        <v>5</v>
      </c>
    </row>
    <row r="9354" spans="1:18" x14ac:dyDescent="0.3">
      <c r="A9354" t="s">
        <v>3916</v>
      </c>
      <c r="B9354" s="17">
        <v>44988</v>
      </c>
      <c r="C9354" t="s">
        <v>3925</v>
      </c>
      <c r="D9354" t="s">
        <v>3926</v>
      </c>
      <c r="E9354" t="s">
        <v>3927</v>
      </c>
      <c r="F9354" t="s">
        <v>3931</v>
      </c>
      <c r="G9354" t="s">
        <v>3877</v>
      </c>
      <c r="H9354" t="s">
        <v>3876</v>
      </c>
      <c r="I9354">
        <v>1809.4</v>
      </c>
      <c r="J9354" s="41">
        <v>9.3999999999999986E-3</v>
      </c>
      <c r="K9354" s="42">
        <v>17.00836</v>
      </c>
      <c r="L9354" s="43">
        <v>0.49999999999999972</v>
      </c>
      <c r="M9354" s="42">
        <v>8.5041799999999945</v>
      </c>
      <c r="N9354">
        <v>5</v>
      </c>
      <c r="O9354" s="43">
        <v>275</v>
      </c>
      <c r="P9354" s="42">
        <v>51.6</v>
      </c>
      <c r="Q9354" s="42">
        <v>21</v>
      </c>
      <c r="R9354" s="42">
        <v>5</v>
      </c>
    </row>
    <row r="9355" spans="1:18" x14ac:dyDescent="0.3">
      <c r="A9355" t="s">
        <v>3916</v>
      </c>
      <c r="B9355" s="17">
        <v>44989</v>
      </c>
      <c r="C9355" t="s">
        <v>3925</v>
      </c>
      <c r="D9355" t="s">
        <v>3926</v>
      </c>
      <c r="E9355" t="s">
        <v>3927</v>
      </c>
      <c r="F9355" t="s">
        <v>3931</v>
      </c>
      <c r="G9355" t="s">
        <v>3877</v>
      </c>
      <c r="H9355" t="s">
        <v>3876</v>
      </c>
      <c r="I9355">
        <v>1396</v>
      </c>
      <c r="J9355" s="41">
        <v>1.09E-2</v>
      </c>
      <c r="K9355" s="42">
        <v>15.2164</v>
      </c>
      <c r="L9355" s="43">
        <v>0.37999999999999978</v>
      </c>
      <c r="M9355" s="42">
        <v>5.7822319999999969</v>
      </c>
      <c r="N9355">
        <v>1</v>
      </c>
      <c r="O9355" s="43">
        <v>32</v>
      </c>
      <c r="P9355" s="42">
        <v>63.599999999999994</v>
      </c>
      <c r="Q9355" s="42">
        <v>7.5</v>
      </c>
      <c r="R9355" s="42">
        <v>1</v>
      </c>
    </row>
    <row r="9356" spans="1:18" x14ac:dyDescent="0.3">
      <c r="A9356" t="s">
        <v>3916</v>
      </c>
      <c r="B9356" s="17">
        <v>44990</v>
      </c>
      <c r="C9356" t="s">
        <v>3925</v>
      </c>
      <c r="D9356" t="s">
        <v>3926</v>
      </c>
      <c r="E9356" t="s">
        <v>3927</v>
      </c>
      <c r="F9356" t="s">
        <v>3931</v>
      </c>
      <c r="G9356" t="s">
        <v>3877</v>
      </c>
      <c r="H9356" t="s">
        <v>3876</v>
      </c>
      <c r="I9356">
        <v>1478.8000000000002</v>
      </c>
      <c r="J9356" s="41">
        <v>4.7999999999999996E-3</v>
      </c>
      <c r="K9356" s="42">
        <v>7.0982400000000005</v>
      </c>
      <c r="L9356" s="43">
        <v>0.47999999999999976</v>
      </c>
      <c r="M9356" s="42">
        <v>3.4071551999999987</v>
      </c>
      <c r="N9356">
        <v>5</v>
      </c>
      <c r="O9356" s="43">
        <v>380</v>
      </c>
      <c r="P9356" s="42">
        <v>56.4</v>
      </c>
      <c r="Q9356" s="42">
        <v>13.5</v>
      </c>
      <c r="R9356" s="42">
        <v>1</v>
      </c>
    </row>
    <row r="9357" spans="1:18" x14ac:dyDescent="0.3">
      <c r="A9357" t="s">
        <v>3916</v>
      </c>
      <c r="B9357" s="17">
        <v>44991</v>
      </c>
      <c r="C9357" t="s">
        <v>3925</v>
      </c>
      <c r="D9357" t="s">
        <v>3926</v>
      </c>
      <c r="E9357" t="s">
        <v>3927</v>
      </c>
      <c r="F9357" t="s">
        <v>3931</v>
      </c>
      <c r="G9357" t="s">
        <v>3877</v>
      </c>
      <c r="H9357" t="s">
        <v>3876</v>
      </c>
      <c r="I9357">
        <v>1279.2</v>
      </c>
      <c r="J9357" s="41">
        <v>9.8999999999999991E-3</v>
      </c>
      <c r="K9357" s="42">
        <v>12.664079999999998</v>
      </c>
      <c r="L9357" s="43">
        <v>4.0000000000000063E-2</v>
      </c>
      <c r="M9357" s="42">
        <v>0.50656320000000077</v>
      </c>
      <c r="N9357">
        <v>1</v>
      </c>
      <c r="O9357" s="43">
        <v>58</v>
      </c>
      <c r="P9357" s="42">
        <v>31.2</v>
      </c>
      <c r="Q9357" s="42">
        <v>9</v>
      </c>
      <c r="R9357" s="42">
        <v>4</v>
      </c>
    </row>
    <row r="9358" spans="1:18" x14ac:dyDescent="0.3">
      <c r="A9358" t="s">
        <v>3916</v>
      </c>
      <c r="B9358" s="17">
        <v>44992</v>
      </c>
      <c r="C9358" t="s">
        <v>3925</v>
      </c>
      <c r="D9358" t="s">
        <v>3926</v>
      </c>
      <c r="E9358" t="s">
        <v>3927</v>
      </c>
      <c r="F9358" t="s">
        <v>3931</v>
      </c>
      <c r="G9358" t="s">
        <v>3877</v>
      </c>
      <c r="H9358" t="s">
        <v>3876</v>
      </c>
      <c r="I9358">
        <v>2259.4</v>
      </c>
      <c r="J9358" s="41">
        <v>1.1200000000000002E-2</v>
      </c>
      <c r="K9358" s="42">
        <v>25.305280000000003</v>
      </c>
      <c r="L9358" s="43">
        <v>0.53999999999999981</v>
      </c>
      <c r="M9358" s="42">
        <v>13.664851199999998</v>
      </c>
      <c r="N9358">
        <v>5</v>
      </c>
      <c r="O9358" s="43">
        <v>225</v>
      </c>
      <c r="P9358" s="42">
        <v>34.799999999999997</v>
      </c>
      <c r="Q9358" s="42">
        <v>24</v>
      </c>
      <c r="R9358" s="42">
        <v>6</v>
      </c>
    </row>
    <row r="9359" spans="1:18" x14ac:dyDescent="0.3">
      <c r="A9359" t="s">
        <v>3916</v>
      </c>
      <c r="B9359" s="17">
        <v>44993</v>
      </c>
      <c r="C9359" t="s">
        <v>3925</v>
      </c>
      <c r="D9359" t="s">
        <v>3926</v>
      </c>
      <c r="E9359" t="s">
        <v>3927</v>
      </c>
      <c r="F9359" t="s">
        <v>3931</v>
      </c>
      <c r="G9359" t="s">
        <v>3877</v>
      </c>
      <c r="H9359" t="s">
        <v>3876</v>
      </c>
      <c r="I9359">
        <v>2066.6</v>
      </c>
      <c r="J9359" s="41">
        <v>7.3000000000000001E-3</v>
      </c>
      <c r="K9359" s="42">
        <v>15.086179999999999</v>
      </c>
      <c r="L9359" s="43">
        <v>0.25999999999999995</v>
      </c>
      <c r="M9359" s="42">
        <v>3.9224067999999992</v>
      </c>
      <c r="N9359">
        <v>1</v>
      </c>
      <c r="O9359" s="43">
        <v>55</v>
      </c>
      <c r="P9359" s="42">
        <v>76.8</v>
      </c>
      <c r="Q9359" s="42">
        <v>15</v>
      </c>
      <c r="R9359" s="42">
        <v>7</v>
      </c>
    </row>
    <row r="9360" spans="1:18" x14ac:dyDescent="0.3">
      <c r="A9360" t="s">
        <v>3916</v>
      </c>
      <c r="B9360" s="17">
        <v>44994</v>
      </c>
      <c r="C9360" t="s">
        <v>3925</v>
      </c>
      <c r="D9360" t="s">
        <v>3926</v>
      </c>
      <c r="E9360" t="s">
        <v>3927</v>
      </c>
      <c r="F9360" t="s">
        <v>3931</v>
      </c>
      <c r="G9360" t="s">
        <v>3877</v>
      </c>
      <c r="H9360" t="s">
        <v>3876</v>
      </c>
      <c r="I9360">
        <v>1686.4</v>
      </c>
      <c r="J9360" s="41">
        <v>5.0999999999999995E-3</v>
      </c>
      <c r="K9360" s="42">
        <v>8.6006400000000003</v>
      </c>
      <c r="L9360" s="43">
        <v>1.0399999999999996</v>
      </c>
      <c r="M9360" s="42">
        <v>8.9446655999999969</v>
      </c>
      <c r="N9360">
        <v>1</v>
      </c>
      <c r="O9360" s="43">
        <v>68</v>
      </c>
      <c r="P9360" s="42">
        <v>56.4</v>
      </c>
      <c r="Q9360" s="42">
        <v>21</v>
      </c>
      <c r="R9360" s="42">
        <v>1</v>
      </c>
    </row>
    <row r="9361" spans="1:18" x14ac:dyDescent="0.3">
      <c r="A9361" t="s">
        <v>3916</v>
      </c>
      <c r="B9361" s="17">
        <v>44995</v>
      </c>
      <c r="C9361" t="s">
        <v>3925</v>
      </c>
      <c r="D9361" t="s">
        <v>3926</v>
      </c>
      <c r="E9361" t="s">
        <v>3927</v>
      </c>
      <c r="F9361" t="s">
        <v>3931</v>
      </c>
      <c r="G9361" t="s">
        <v>3877</v>
      </c>
      <c r="H9361" t="s">
        <v>3876</v>
      </c>
      <c r="I9361">
        <v>2273.6</v>
      </c>
      <c r="J9361" s="41">
        <v>6.8000000000000014E-3</v>
      </c>
      <c r="K9361" s="42">
        <v>15.460480000000002</v>
      </c>
      <c r="L9361" s="43">
        <v>0.08</v>
      </c>
      <c r="M9361" s="42">
        <v>1.2368384000000001</v>
      </c>
      <c r="N9361">
        <v>1</v>
      </c>
      <c r="O9361" s="43">
        <v>41</v>
      </c>
      <c r="P9361" s="42">
        <v>50.4</v>
      </c>
      <c r="Q9361" s="42">
        <v>1.5</v>
      </c>
      <c r="R9361" s="42">
        <v>3</v>
      </c>
    </row>
    <row r="9362" spans="1:18" x14ac:dyDescent="0.3">
      <c r="A9362" t="s">
        <v>3916</v>
      </c>
      <c r="B9362" s="17">
        <v>44996</v>
      </c>
      <c r="C9362" t="s">
        <v>3925</v>
      </c>
      <c r="D9362" t="s">
        <v>3926</v>
      </c>
      <c r="E9362" t="s">
        <v>3927</v>
      </c>
      <c r="F9362" t="s">
        <v>3931</v>
      </c>
      <c r="G9362" t="s">
        <v>3877</v>
      </c>
      <c r="H9362" t="s">
        <v>3876</v>
      </c>
      <c r="I9362">
        <v>1651</v>
      </c>
      <c r="J9362" s="41">
        <v>1.1699999999999999E-2</v>
      </c>
      <c r="K9362" s="42">
        <v>19.316699999999997</v>
      </c>
      <c r="L9362" s="43">
        <v>0.94999999999999984</v>
      </c>
      <c r="M9362" s="42">
        <v>18.350864999999995</v>
      </c>
      <c r="N9362">
        <v>5</v>
      </c>
      <c r="O9362" s="43">
        <v>400</v>
      </c>
      <c r="P9362" s="42">
        <v>39.6</v>
      </c>
      <c r="Q9362" s="42">
        <v>6</v>
      </c>
      <c r="R9362" s="42">
        <v>4</v>
      </c>
    </row>
    <row r="9363" spans="1:18" x14ac:dyDescent="0.3">
      <c r="A9363" t="s">
        <v>3916</v>
      </c>
      <c r="B9363" s="17">
        <v>44997</v>
      </c>
      <c r="C9363" t="s">
        <v>3925</v>
      </c>
      <c r="D9363" t="s">
        <v>3926</v>
      </c>
      <c r="E9363" t="s">
        <v>3927</v>
      </c>
      <c r="F9363" t="s">
        <v>3931</v>
      </c>
      <c r="G9363" t="s">
        <v>3877</v>
      </c>
      <c r="H9363" t="s">
        <v>3876</v>
      </c>
      <c r="I9363">
        <v>1924.1999999999998</v>
      </c>
      <c r="J9363" s="41">
        <v>7.5000000000000015E-3</v>
      </c>
      <c r="K9363" s="42">
        <v>14.431500000000002</v>
      </c>
      <c r="L9363" s="43">
        <v>0</v>
      </c>
      <c r="M9363" s="42">
        <v>0</v>
      </c>
      <c r="N9363">
        <v>4</v>
      </c>
      <c r="O9363" s="43">
        <v>196</v>
      </c>
      <c r="P9363" s="42">
        <v>42</v>
      </c>
      <c r="Q9363" s="42">
        <v>9</v>
      </c>
      <c r="R9363" s="42">
        <v>3</v>
      </c>
    </row>
    <row r="9364" spans="1:18" x14ac:dyDescent="0.3">
      <c r="A9364" t="s">
        <v>3916</v>
      </c>
      <c r="B9364" s="17">
        <v>44998</v>
      </c>
      <c r="C9364" t="s">
        <v>3925</v>
      </c>
      <c r="D9364" t="s">
        <v>3926</v>
      </c>
      <c r="E9364" t="s">
        <v>3927</v>
      </c>
      <c r="F9364" t="s">
        <v>3931</v>
      </c>
      <c r="G9364" t="s">
        <v>3877</v>
      </c>
      <c r="H9364" t="s">
        <v>3876</v>
      </c>
      <c r="I9364">
        <v>2158.8000000000002</v>
      </c>
      <c r="J9364" s="41">
        <v>5.0000000000000001E-3</v>
      </c>
      <c r="K9364" s="42">
        <v>10.794</v>
      </c>
      <c r="L9364" s="43">
        <v>0.70999999999999985</v>
      </c>
      <c r="M9364" s="42">
        <v>7.6637399999999989</v>
      </c>
      <c r="N9364">
        <v>1</v>
      </c>
      <c r="O9364" s="43">
        <v>60</v>
      </c>
      <c r="P9364" s="42">
        <v>62.4</v>
      </c>
      <c r="Q9364" s="42">
        <v>6</v>
      </c>
      <c r="R9364" s="42">
        <v>2</v>
      </c>
    </row>
    <row r="9365" spans="1:18" x14ac:dyDescent="0.3">
      <c r="A9365" t="s">
        <v>3916</v>
      </c>
      <c r="B9365" s="17">
        <v>44999</v>
      </c>
      <c r="C9365" t="s">
        <v>3925</v>
      </c>
      <c r="D9365" t="s">
        <v>3926</v>
      </c>
      <c r="E9365" t="s">
        <v>3927</v>
      </c>
      <c r="F9365" t="s">
        <v>3931</v>
      </c>
      <c r="G9365" t="s">
        <v>3877</v>
      </c>
      <c r="H9365" t="s">
        <v>3876</v>
      </c>
      <c r="I9365">
        <v>1343</v>
      </c>
      <c r="J9365" s="41">
        <v>8.8999999999999982E-3</v>
      </c>
      <c r="K9365" s="42">
        <v>11.952699999999998</v>
      </c>
      <c r="L9365" s="43">
        <v>0.67999999999999983</v>
      </c>
      <c r="M9365" s="42">
        <v>8.1278359999999967</v>
      </c>
      <c r="N9365">
        <v>3</v>
      </c>
      <c r="O9365" s="43">
        <v>207</v>
      </c>
      <c r="P9365" s="42">
        <v>92.399999999999991</v>
      </c>
      <c r="Q9365" s="42">
        <v>12</v>
      </c>
      <c r="R9365" s="42">
        <v>8</v>
      </c>
    </row>
    <row r="9366" spans="1:18" x14ac:dyDescent="0.3">
      <c r="A9366" t="s">
        <v>3916</v>
      </c>
      <c r="B9366" s="17">
        <v>45000</v>
      </c>
      <c r="C9366" t="s">
        <v>3925</v>
      </c>
      <c r="D9366" t="s">
        <v>3926</v>
      </c>
      <c r="E9366" t="s">
        <v>3927</v>
      </c>
      <c r="F9366" t="s">
        <v>3931</v>
      </c>
      <c r="G9366" t="s">
        <v>3877</v>
      </c>
      <c r="H9366" t="s">
        <v>3876</v>
      </c>
      <c r="I9366">
        <v>1459.4</v>
      </c>
      <c r="J9366" s="41">
        <v>5.1000000000000004E-3</v>
      </c>
      <c r="K9366" s="42">
        <v>7.442940000000001</v>
      </c>
      <c r="L9366" s="43">
        <v>1.1399999999999997</v>
      </c>
      <c r="M9366" s="42">
        <v>8.4849515999999987</v>
      </c>
      <c r="N9366">
        <v>4</v>
      </c>
      <c r="O9366" s="43">
        <v>132</v>
      </c>
      <c r="P9366" s="42">
        <v>36</v>
      </c>
      <c r="Q9366" s="42">
        <v>0</v>
      </c>
      <c r="R9366" s="42">
        <v>10</v>
      </c>
    </row>
    <row r="9367" spans="1:18" x14ac:dyDescent="0.3">
      <c r="A9367" t="s">
        <v>3916</v>
      </c>
      <c r="B9367" s="17">
        <v>45001</v>
      </c>
      <c r="C9367" t="s">
        <v>3925</v>
      </c>
      <c r="D9367" t="s">
        <v>3926</v>
      </c>
      <c r="E9367" t="s">
        <v>3927</v>
      </c>
      <c r="F9367" t="s">
        <v>3931</v>
      </c>
      <c r="G9367" t="s">
        <v>3877</v>
      </c>
      <c r="H9367" t="s">
        <v>3876</v>
      </c>
      <c r="I9367">
        <v>1553.4</v>
      </c>
      <c r="J9367" s="41">
        <v>5.000000000000001E-3</v>
      </c>
      <c r="K9367" s="42">
        <v>7.7670000000000021</v>
      </c>
      <c r="L9367" s="43">
        <v>0.54999999999999982</v>
      </c>
      <c r="M9367" s="42">
        <v>4.2718499999999997</v>
      </c>
      <c r="N9367">
        <v>5</v>
      </c>
      <c r="O9367" s="43">
        <v>360</v>
      </c>
      <c r="P9367" s="42">
        <v>27.599999999999998</v>
      </c>
      <c r="Q9367" s="42">
        <v>9</v>
      </c>
      <c r="R9367" s="42">
        <v>0</v>
      </c>
    </row>
    <row r="9368" spans="1:18" x14ac:dyDescent="0.3">
      <c r="A9368" t="s">
        <v>3916</v>
      </c>
      <c r="B9368" s="17">
        <v>45002</v>
      </c>
      <c r="C9368" t="s">
        <v>3925</v>
      </c>
      <c r="D9368" t="s">
        <v>3926</v>
      </c>
      <c r="E9368" t="s">
        <v>3927</v>
      </c>
      <c r="F9368" t="s">
        <v>3931</v>
      </c>
      <c r="G9368" t="s">
        <v>3877</v>
      </c>
      <c r="H9368" t="s">
        <v>3876</v>
      </c>
      <c r="I9368">
        <v>2264</v>
      </c>
      <c r="J9368" s="41">
        <v>6.9000000000000016E-3</v>
      </c>
      <c r="K9368" s="42">
        <v>15.621600000000004</v>
      </c>
      <c r="L9368" s="43">
        <v>1.0899999999999996</v>
      </c>
      <c r="M9368" s="42">
        <v>17.027543999999999</v>
      </c>
      <c r="N9368">
        <v>1</v>
      </c>
      <c r="O9368" s="43">
        <v>60</v>
      </c>
      <c r="P9368" s="42">
        <v>73.2</v>
      </c>
      <c r="Q9368" s="42">
        <v>16.5</v>
      </c>
      <c r="R9368" s="42">
        <v>2</v>
      </c>
    </row>
    <row r="9369" spans="1:18" x14ac:dyDescent="0.3">
      <c r="A9369" t="s">
        <v>3916</v>
      </c>
      <c r="B9369" s="17">
        <v>45003</v>
      </c>
      <c r="C9369" t="s">
        <v>3925</v>
      </c>
      <c r="D9369" t="s">
        <v>3926</v>
      </c>
      <c r="E9369" t="s">
        <v>3927</v>
      </c>
      <c r="F9369" t="s">
        <v>3931</v>
      </c>
      <c r="G9369" t="s">
        <v>3877</v>
      </c>
      <c r="H9369" t="s">
        <v>3876</v>
      </c>
      <c r="I9369">
        <v>2538.2000000000003</v>
      </c>
      <c r="J9369" s="41">
        <v>5.1999999999999989E-3</v>
      </c>
      <c r="K9369" s="42">
        <v>13.198639999999999</v>
      </c>
      <c r="L9369" s="43">
        <v>0.5299999999999998</v>
      </c>
      <c r="M9369" s="42">
        <v>6.995279199999997</v>
      </c>
      <c r="N9369">
        <v>3</v>
      </c>
      <c r="O9369" s="43">
        <v>162</v>
      </c>
      <c r="P9369" s="42">
        <v>62.4</v>
      </c>
      <c r="Q9369" s="42">
        <v>7.5</v>
      </c>
      <c r="R9369" s="42">
        <v>1</v>
      </c>
    </row>
    <row r="9370" spans="1:18" x14ac:dyDescent="0.3">
      <c r="A9370" t="s">
        <v>3916</v>
      </c>
      <c r="B9370" s="17">
        <v>45004</v>
      </c>
      <c r="C9370" t="s">
        <v>3925</v>
      </c>
      <c r="D9370" t="s">
        <v>3926</v>
      </c>
      <c r="E9370" t="s">
        <v>3927</v>
      </c>
      <c r="F9370" t="s">
        <v>3931</v>
      </c>
      <c r="G9370" t="s">
        <v>3877</v>
      </c>
      <c r="H9370" t="s">
        <v>3876</v>
      </c>
      <c r="I9370">
        <v>2066.2000000000003</v>
      </c>
      <c r="J9370" s="41">
        <v>8.8000000000000005E-3</v>
      </c>
      <c r="K9370" s="42">
        <v>18.182560000000002</v>
      </c>
      <c r="L9370" s="43">
        <v>0.94999999999999984</v>
      </c>
      <c r="M9370" s="42">
        <v>17.273432</v>
      </c>
      <c r="N9370">
        <v>4</v>
      </c>
      <c r="O9370" s="43">
        <v>140</v>
      </c>
      <c r="P9370" s="42">
        <v>81.599999999999994</v>
      </c>
      <c r="Q9370" s="42">
        <v>7.5</v>
      </c>
      <c r="R9370" s="42">
        <v>4</v>
      </c>
    </row>
    <row r="9371" spans="1:18" x14ac:dyDescent="0.3">
      <c r="A9371" t="s">
        <v>3916</v>
      </c>
      <c r="B9371" s="17">
        <v>45005</v>
      </c>
      <c r="C9371" t="s">
        <v>3925</v>
      </c>
      <c r="D9371" t="s">
        <v>3926</v>
      </c>
      <c r="E9371" t="s">
        <v>3927</v>
      </c>
      <c r="F9371" t="s">
        <v>3931</v>
      </c>
      <c r="G9371" t="s">
        <v>3877</v>
      </c>
      <c r="H9371" t="s">
        <v>3876</v>
      </c>
      <c r="I9371">
        <v>1738.8000000000002</v>
      </c>
      <c r="J9371" s="41">
        <v>8.6999999999999994E-3</v>
      </c>
      <c r="K9371" s="42">
        <v>15.127560000000001</v>
      </c>
      <c r="L9371" s="43">
        <v>0.58999999999999975</v>
      </c>
      <c r="M9371" s="42">
        <v>8.9252603999999973</v>
      </c>
      <c r="N9371">
        <v>2</v>
      </c>
      <c r="O9371" s="43">
        <v>154</v>
      </c>
      <c r="P9371" s="42">
        <v>58.8</v>
      </c>
      <c r="Q9371" s="42">
        <v>12</v>
      </c>
      <c r="R9371" s="42">
        <v>1</v>
      </c>
    </row>
    <row r="9372" spans="1:18" x14ac:dyDescent="0.3">
      <c r="A9372" t="s">
        <v>3916</v>
      </c>
      <c r="B9372" s="17">
        <v>45006</v>
      </c>
      <c r="C9372" t="s">
        <v>3925</v>
      </c>
      <c r="D9372" t="s">
        <v>3926</v>
      </c>
      <c r="E9372" t="s">
        <v>3927</v>
      </c>
      <c r="F9372" t="s">
        <v>3931</v>
      </c>
      <c r="G9372" t="s">
        <v>3877</v>
      </c>
      <c r="H9372" t="s">
        <v>3876</v>
      </c>
      <c r="I9372">
        <v>1383.6000000000001</v>
      </c>
      <c r="J9372" s="41">
        <v>1.15E-2</v>
      </c>
      <c r="K9372" s="42">
        <v>15.9114</v>
      </c>
      <c r="L9372" s="43">
        <v>0.94999999999999984</v>
      </c>
      <c r="M9372" s="42">
        <v>15.115829999999997</v>
      </c>
      <c r="N9372">
        <v>4</v>
      </c>
      <c r="O9372" s="43">
        <v>204</v>
      </c>
      <c r="P9372" s="42">
        <v>58.8</v>
      </c>
      <c r="Q9372" s="42">
        <v>1.5</v>
      </c>
      <c r="R9372" s="42">
        <v>6</v>
      </c>
    </row>
    <row r="9373" spans="1:18" x14ac:dyDescent="0.3">
      <c r="A9373" t="s">
        <v>3916</v>
      </c>
      <c r="B9373" s="17">
        <v>45007</v>
      </c>
      <c r="C9373" t="s">
        <v>3925</v>
      </c>
      <c r="D9373" t="s">
        <v>3926</v>
      </c>
      <c r="E9373" t="s">
        <v>3927</v>
      </c>
      <c r="F9373" t="s">
        <v>3931</v>
      </c>
      <c r="G9373" t="s">
        <v>3877</v>
      </c>
      <c r="H9373" t="s">
        <v>3876</v>
      </c>
      <c r="I9373">
        <v>1921.6</v>
      </c>
      <c r="J9373" s="41">
        <v>5.1999999999999989E-3</v>
      </c>
      <c r="K9373" s="42">
        <v>9.9923199999999976</v>
      </c>
      <c r="L9373" s="43">
        <v>0.55999999999999983</v>
      </c>
      <c r="M9373" s="42">
        <v>5.5956991999999968</v>
      </c>
      <c r="N9373">
        <v>2</v>
      </c>
      <c r="O9373" s="43">
        <v>158</v>
      </c>
      <c r="P9373" s="42">
        <v>86.399999999999991</v>
      </c>
      <c r="Q9373" s="42">
        <v>12</v>
      </c>
      <c r="R9373" s="42">
        <v>1</v>
      </c>
    </row>
    <row r="9374" spans="1:18" x14ac:dyDescent="0.3">
      <c r="A9374" t="s">
        <v>3916</v>
      </c>
      <c r="B9374" s="17">
        <v>45008</v>
      </c>
      <c r="C9374" t="s">
        <v>3925</v>
      </c>
      <c r="D9374" t="s">
        <v>3926</v>
      </c>
      <c r="E9374" t="s">
        <v>3927</v>
      </c>
      <c r="F9374" t="s">
        <v>3931</v>
      </c>
      <c r="G9374" t="s">
        <v>3877</v>
      </c>
      <c r="H9374" t="s">
        <v>3876</v>
      </c>
      <c r="I9374">
        <v>1492</v>
      </c>
      <c r="J9374" s="41">
        <v>7.6000000000000009E-3</v>
      </c>
      <c r="K9374" s="42">
        <v>11.339200000000002</v>
      </c>
      <c r="L9374" s="43">
        <v>0.37999999999999984</v>
      </c>
      <c r="M9374" s="42">
        <v>4.3088959999999989</v>
      </c>
      <c r="N9374">
        <v>5</v>
      </c>
      <c r="O9374" s="43">
        <v>325</v>
      </c>
      <c r="P9374" s="42">
        <v>39.6</v>
      </c>
      <c r="Q9374" s="42">
        <v>25.5</v>
      </c>
      <c r="R9374" s="42">
        <v>3</v>
      </c>
    </row>
    <row r="9375" spans="1:18" x14ac:dyDescent="0.3">
      <c r="A9375" t="s">
        <v>3916</v>
      </c>
      <c r="B9375" s="17">
        <v>45009</v>
      </c>
      <c r="C9375" t="s">
        <v>3925</v>
      </c>
      <c r="D9375" t="s">
        <v>3926</v>
      </c>
      <c r="E9375" t="s">
        <v>3927</v>
      </c>
      <c r="F9375" t="s">
        <v>3931</v>
      </c>
      <c r="G9375" t="s">
        <v>3877</v>
      </c>
      <c r="H9375" t="s">
        <v>3876</v>
      </c>
      <c r="I9375">
        <v>1142.4000000000001</v>
      </c>
      <c r="J9375" s="41">
        <v>7.7000000000000002E-3</v>
      </c>
      <c r="K9375" s="42">
        <v>8.7964800000000007</v>
      </c>
      <c r="L9375" s="43">
        <v>0.59999999999999976</v>
      </c>
      <c r="M9375" s="42">
        <v>5.2778879999999981</v>
      </c>
      <c r="N9375">
        <v>3</v>
      </c>
      <c r="O9375" s="43">
        <v>192</v>
      </c>
      <c r="P9375" s="42">
        <v>42</v>
      </c>
      <c r="Q9375" s="42">
        <v>30</v>
      </c>
      <c r="R9375" s="42">
        <v>3</v>
      </c>
    </row>
    <row r="9376" spans="1:18" x14ac:dyDescent="0.3">
      <c r="A9376" t="s">
        <v>3916</v>
      </c>
      <c r="B9376" s="17">
        <v>45010</v>
      </c>
      <c r="C9376" t="s">
        <v>3925</v>
      </c>
      <c r="D9376" t="s">
        <v>3926</v>
      </c>
      <c r="E9376" t="s">
        <v>3927</v>
      </c>
      <c r="F9376" t="s">
        <v>3931</v>
      </c>
      <c r="G9376" t="s">
        <v>3877</v>
      </c>
      <c r="H9376" t="s">
        <v>3876</v>
      </c>
      <c r="I9376">
        <v>1367</v>
      </c>
      <c r="J9376" s="41">
        <v>8.3999999999999995E-3</v>
      </c>
      <c r="K9376" s="42">
        <v>11.482799999999999</v>
      </c>
      <c r="L9376" s="43">
        <v>0.11</v>
      </c>
      <c r="M9376" s="42">
        <v>1.2631079999999999</v>
      </c>
      <c r="N9376">
        <v>1</v>
      </c>
      <c r="O9376" s="43">
        <v>54</v>
      </c>
      <c r="P9376" s="42">
        <v>48</v>
      </c>
      <c r="Q9376" s="42">
        <v>16.5</v>
      </c>
      <c r="R9376" s="42">
        <v>4</v>
      </c>
    </row>
    <row r="9377" spans="1:18" x14ac:dyDescent="0.3">
      <c r="A9377" t="s">
        <v>3916</v>
      </c>
      <c r="B9377" s="17">
        <v>45011</v>
      </c>
      <c r="C9377" t="s">
        <v>3925</v>
      </c>
      <c r="D9377" t="s">
        <v>3926</v>
      </c>
      <c r="E9377" t="s">
        <v>3927</v>
      </c>
      <c r="F9377" t="s">
        <v>3931</v>
      </c>
      <c r="G9377" t="s">
        <v>3877</v>
      </c>
      <c r="H9377" t="s">
        <v>3876</v>
      </c>
      <c r="I9377">
        <v>1191.4000000000001</v>
      </c>
      <c r="J9377" s="41">
        <v>5.0000000000000001E-3</v>
      </c>
      <c r="K9377" s="42">
        <v>5.9570000000000007</v>
      </c>
      <c r="L9377" s="43">
        <v>0.31999999999999995</v>
      </c>
      <c r="M9377" s="42">
        <v>1.9062399999999999</v>
      </c>
      <c r="N9377">
        <v>2</v>
      </c>
      <c r="O9377" s="43">
        <v>92</v>
      </c>
      <c r="P9377" s="42">
        <v>40.799999999999997</v>
      </c>
      <c r="Q9377" s="42">
        <v>4.5</v>
      </c>
      <c r="R9377" s="42">
        <v>1</v>
      </c>
    </row>
    <row r="9378" spans="1:18" x14ac:dyDescent="0.3">
      <c r="A9378" t="s">
        <v>3916</v>
      </c>
      <c r="B9378" s="17">
        <v>45012</v>
      </c>
      <c r="C9378" t="s">
        <v>3925</v>
      </c>
      <c r="D9378" t="s">
        <v>3926</v>
      </c>
      <c r="E9378" t="s">
        <v>3927</v>
      </c>
      <c r="F9378" t="s">
        <v>3931</v>
      </c>
      <c r="G9378" t="s">
        <v>3877</v>
      </c>
      <c r="H9378" t="s">
        <v>3876</v>
      </c>
      <c r="I9378">
        <v>1329.4</v>
      </c>
      <c r="J9378" s="41">
        <v>9.1000000000000004E-3</v>
      </c>
      <c r="K9378" s="42">
        <v>12.097540000000002</v>
      </c>
      <c r="L9378" s="43">
        <v>0.11</v>
      </c>
      <c r="M9378" s="42">
        <v>1.3307294000000003</v>
      </c>
      <c r="N9378">
        <v>1</v>
      </c>
      <c r="O9378" s="43">
        <v>51</v>
      </c>
      <c r="P9378" s="42">
        <v>55.199999999999996</v>
      </c>
      <c r="Q9378" s="42">
        <v>16.5</v>
      </c>
      <c r="R9378" s="42">
        <v>2</v>
      </c>
    </row>
    <row r="9379" spans="1:18" x14ac:dyDescent="0.3">
      <c r="A9379" t="s">
        <v>3916</v>
      </c>
      <c r="B9379" s="17">
        <v>45013</v>
      </c>
      <c r="C9379" t="s">
        <v>3925</v>
      </c>
      <c r="D9379" t="s">
        <v>3926</v>
      </c>
      <c r="E9379" t="s">
        <v>3927</v>
      </c>
      <c r="F9379" t="s">
        <v>3931</v>
      </c>
      <c r="G9379" t="s">
        <v>3877</v>
      </c>
      <c r="H9379" t="s">
        <v>3876</v>
      </c>
      <c r="I9379">
        <v>2082.8000000000002</v>
      </c>
      <c r="J9379" s="41">
        <v>7.9000000000000008E-3</v>
      </c>
      <c r="K9379" s="42">
        <v>16.454120000000003</v>
      </c>
      <c r="L9379" s="43">
        <v>0.1800000000000001</v>
      </c>
      <c r="M9379" s="42">
        <v>2.9617416000000021</v>
      </c>
      <c r="N9379">
        <v>2</v>
      </c>
      <c r="O9379" s="43">
        <v>84</v>
      </c>
      <c r="P9379" s="42">
        <v>32.4</v>
      </c>
      <c r="Q9379" s="42">
        <v>18</v>
      </c>
      <c r="R9379" s="42">
        <v>3</v>
      </c>
    </row>
    <row r="9380" spans="1:18" x14ac:dyDescent="0.3">
      <c r="A9380" t="s">
        <v>3916</v>
      </c>
      <c r="B9380" s="17">
        <v>45014</v>
      </c>
      <c r="C9380" t="s">
        <v>3925</v>
      </c>
      <c r="D9380" t="s">
        <v>3926</v>
      </c>
      <c r="E9380" t="s">
        <v>3927</v>
      </c>
      <c r="F9380" t="s">
        <v>3931</v>
      </c>
      <c r="G9380" t="s">
        <v>3877</v>
      </c>
      <c r="H9380" t="s">
        <v>3876</v>
      </c>
      <c r="I9380">
        <v>1984.8000000000002</v>
      </c>
      <c r="J9380" s="41">
        <v>1.1000000000000003E-3</v>
      </c>
      <c r="K9380" s="42">
        <v>2.1832800000000008</v>
      </c>
      <c r="L9380" s="43">
        <v>0.50999999999999979</v>
      </c>
      <c r="M9380" s="42">
        <v>1.1134728</v>
      </c>
      <c r="N9380">
        <v>1</v>
      </c>
      <c r="O9380" s="43">
        <v>75</v>
      </c>
      <c r="P9380" s="42">
        <v>37.199999999999996</v>
      </c>
      <c r="Q9380" s="42">
        <v>10.5</v>
      </c>
      <c r="R9380" s="42">
        <v>9</v>
      </c>
    </row>
    <row r="9381" spans="1:18" x14ac:dyDescent="0.3">
      <c r="A9381" t="s">
        <v>3916</v>
      </c>
      <c r="B9381" s="17">
        <v>45015</v>
      </c>
      <c r="C9381" t="s">
        <v>3925</v>
      </c>
      <c r="D9381" t="s">
        <v>3926</v>
      </c>
      <c r="E9381" t="s">
        <v>3927</v>
      </c>
      <c r="F9381" t="s">
        <v>3931</v>
      </c>
      <c r="G9381" t="s">
        <v>3877</v>
      </c>
      <c r="H9381" t="s">
        <v>3876</v>
      </c>
      <c r="I9381">
        <v>1747</v>
      </c>
      <c r="J9381" s="41">
        <v>7.1000000000000004E-3</v>
      </c>
      <c r="K9381" s="42">
        <v>12.403700000000001</v>
      </c>
      <c r="L9381" s="43">
        <v>1.0000000000000037E-2</v>
      </c>
      <c r="M9381" s="42">
        <v>0.12403700000000047</v>
      </c>
      <c r="N9381">
        <v>4</v>
      </c>
      <c r="O9381" s="43">
        <v>256</v>
      </c>
      <c r="P9381" s="42">
        <v>73.2</v>
      </c>
      <c r="Q9381" s="42">
        <v>16.5</v>
      </c>
      <c r="R9381" s="42">
        <v>5</v>
      </c>
    </row>
    <row r="9382" spans="1:18" x14ac:dyDescent="0.3">
      <c r="A9382" t="s">
        <v>3916</v>
      </c>
      <c r="B9382" s="17">
        <v>45016</v>
      </c>
      <c r="C9382" t="s">
        <v>3925</v>
      </c>
      <c r="D9382" t="s">
        <v>3926</v>
      </c>
      <c r="E9382" t="s">
        <v>3927</v>
      </c>
      <c r="F9382" t="s">
        <v>3931</v>
      </c>
      <c r="G9382" t="s">
        <v>3877</v>
      </c>
      <c r="H9382" t="s">
        <v>3876</v>
      </c>
      <c r="I9382">
        <v>1133.8000000000002</v>
      </c>
      <c r="J9382" s="41">
        <v>7.5000000000000006E-3</v>
      </c>
      <c r="K9382" s="42">
        <v>8.5035000000000025</v>
      </c>
      <c r="L9382" s="43">
        <v>9.0000000000000024E-2</v>
      </c>
      <c r="M9382" s="42">
        <v>0.76531500000000041</v>
      </c>
      <c r="N9382">
        <v>3</v>
      </c>
      <c r="O9382" s="43">
        <v>231</v>
      </c>
      <c r="P9382" s="42">
        <v>64.8</v>
      </c>
      <c r="Q9382" s="42">
        <v>12</v>
      </c>
      <c r="R9382" s="42">
        <v>4</v>
      </c>
    </row>
    <row r="9383" spans="1:18" x14ac:dyDescent="0.3">
      <c r="A9383" t="s">
        <v>3916</v>
      </c>
      <c r="B9383" s="17">
        <v>45017</v>
      </c>
      <c r="C9383" t="s">
        <v>3925</v>
      </c>
      <c r="D9383" t="s">
        <v>3926</v>
      </c>
      <c r="E9383" t="s">
        <v>3927</v>
      </c>
      <c r="F9383" t="s">
        <v>3931</v>
      </c>
      <c r="G9383" t="s">
        <v>3877</v>
      </c>
      <c r="H9383" t="s">
        <v>3876</v>
      </c>
      <c r="I9383">
        <v>2319.2000000000003</v>
      </c>
      <c r="J9383" s="41">
        <v>6.000000000000001E-3</v>
      </c>
      <c r="K9383" s="42">
        <v>13.915200000000004</v>
      </c>
      <c r="L9383" s="43">
        <v>0.72999999999999987</v>
      </c>
      <c r="M9383" s="42">
        <v>10.158096</v>
      </c>
      <c r="N9383">
        <v>3</v>
      </c>
      <c r="O9383" s="43">
        <v>171</v>
      </c>
      <c r="P9383" s="42">
        <v>64.8</v>
      </c>
      <c r="Q9383" s="42">
        <v>13.5</v>
      </c>
      <c r="R9383" s="42">
        <v>4</v>
      </c>
    </row>
    <row r="9384" spans="1:18" x14ac:dyDescent="0.3">
      <c r="A9384" t="s">
        <v>3916</v>
      </c>
      <c r="B9384" s="17">
        <v>45018</v>
      </c>
      <c r="C9384" t="s">
        <v>3925</v>
      </c>
      <c r="D9384" t="s">
        <v>3926</v>
      </c>
      <c r="E9384" t="s">
        <v>3927</v>
      </c>
      <c r="F9384" t="s">
        <v>3931</v>
      </c>
      <c r="G9384" t="s">
        <v>3877</v>
      </c>
      <c r="H9384" t="s">
        <v>3876</v>
      </c>
      <c r="I9384">
        <v>1410.6000000000001</v>
      </c>
      <c r="J9384" s="41">
        <v>9.2999999999999992E-3</v>
      </c>
      <c r="K9384" s="42">
        <v>13.11858</v>
      </c>
      <c r="L9384" s="43">
        <v>0.83999999999999975</v>
      </c>
      <c r="M9384" s="42">
        <v>11.019607199999996</v>
      </c>
      <c r="N9384">
        <v>5</v>
      </c>
      <c r="O9384" s="43">
        <v>260</v>
      </c>
      <c r="P9384" s="42">
        <v>76.8</v>
      </c>
      <c r="Q9384" s="42">
        <v>9</v>
      </c>
      <c r="R9384" s="42">
        <v>7</v>
      </c>
    </row>
    <row r="9385" spans="1:18" x14ac:dyDescent="0.3">
      <c r="A9385" t="s">
        <v>3916</v>
      </c>
      <c r="B9385" s="17">
        <v>45019</v>
      </c>
      <c r="C9385" t="s">
        <v>3925</v>
      </c>
      <c r="D9385" t="s">
        <v>3926</v>
      </c>
      <c r="E9385" t="s">
        <v>3927</v>
      </c>
      <c r="F9385" t="s">
        <v>3931</v>
      </c>
      <c r="G9385" t="s">
        <v>3877</v>
      </c>
      <c r="H9385" t="s">
        <v>3876</v>
      </c>
      <c r="I9385">
        <v>1771.6000000000004</v>
      </c>
      <c r="J9385" s="41">
        <v>2.4000000000000002E-3</v>
      </c>
      <c r="K9385" s="42">
        <v>4.2518400000000014</v>
      </c>
      <c r="L9385" s="43">
        <v>0.68999999999999972</v>
      </c>
      <c r="M9385" s="42">
        <v>2.9337695999999998</v>
      </c>
      <c r="N9385">
        <v>2</v>
      </c>
      <c r="O9385" s="43">
        <v>74</v>
      </c>
      <c r="P9385" s="42">
        <v>73.2</v>
      </c>
      <c r="Q9385" s="42">
        <v>13.5</v>
      </c>
      <c r="R9385" s="42">
        <v>6</v>
      </c>
    </row>
    <row r="9386" spans="1:18" x14ac:dyDescent="0.3">
      <c r="A9386" t="s">
        <v>3916</v>
      </c>
      <c r="B9386" s="17">
        <v>45020</v>
      </c>
      <c r="C9386" t="s">
        <v>3925</v>
      </c>
      <c r="D9386" t="s">
        <v>3926</v>
      </c>
      <c r="E9386" t="s">
        <v>3927</v>
      </c>
      <c r="F9386" t="s">
        <v>3931</v>
      </c>
      <c r="G9386" t="s">
        <v>3877</v>
      </c>
      <c r="H9386" t="s">
        <v>3876</v>
      </c>
      <c r="I9386">
        <v>2333.2000000000003</v>
      </c>
      <c r="J9386" s="41">
        <v>6.1999999999999998E-3</v>
      </c>
      <c r="K9386" s="42">
        <v>14.465840000000002</v>
      </c>
      <c r="L9386" s="43">
        <v>0.7799999999999998</v>
      </c>
      <c r="M9386" s="42">
        <v>11.283355199999999</v>
      </c>
      <c r="N9386">
        <v>2</v>
      </c>
      <c r="O9386" s="43">
        <v>114</v>
      </c>
      <c r="P9386" s="42">
        <v>24</v>
      </c>
      <c r="Q9386" s="42">
        <v>18</v>
      </c>
      <c r="R9386" s="42">
        <v>5</v>
      </c>
    </row>
    <row r="9387" spans="1:18" x14ac:dyDescent="0.3">
      <c r="A9387" t="s">
        <v>3916</v>
      </c>
      <c r="B9387" s="17">
        <v>45021</v>
      </c>
      <c r="C9387" t="s">
        <v>3925</v>
      </c>
      <c r="D9387" t="s">
        <v>3926</v>
      </c>
      <c r="E9387" t="s">
        <v>3927</v>
      </c>
      <c r="F9387" t="s">
        <v>3931</v>
      </c>
      <c r="G9387" t="s">
        <v>3877</v>
      </c>
      <c r="H9387" t="s">
        <v>3876</v>
      </c>
      <c r="I9387">
        <v>1069.6000000000001</v>
      </c>
      <c r="J9387" s="41">
        <v>8.8999999999999982E-3</v>
      </c>
      <c r="K9387" s="42">
        <v>9.5194399999999995</v>
      </c>
      <c r="L9387" s="43">
        <v>0.27999999999999992</v>
      </c>
      <c r="M9387" s="42">
        <v>2.665443199999999</v>
      </c>
      <c r="N9387">
        <v>1</v>
      </c>
      <c r="O9387" s="43">
        <v>69</v>
      </c>
      <c r="P9387" s="42">
        <v>38.4</v>
      </c>
      <c r="Q9387" s="42">
        <v>9</v>
      </c>
      <c r="R9387" s="42">
        <v>8</v>
      </c>
    </row>
    <row r="9388" spans="1:18" x14ac:dyDescent="0.3">
      <c r="A9388" t="s">
        <v>3916</v>
      </c>
      <c r="B9388" s="17">
        <v>45022</v>
      </c>
      <c r="C9388" t="s">
        <v>3925</v>
      </c>
      <c r="D9388" t="s">
        <v>3926</v>
      </c>
      <c r="E9388" t="s">
        <v>3927</v>
      </c>
      <c r="F9388" t="s">
        <v>3931</v>
      </c>
      <c r="G9388" t="s">
        <v>3877</v>
      </c>
      <c r="H9388" t="s">
        <v>3876</v>
      </c>
      <c r="I9388">
        <v>2140.8000000000002</v>
      </c>
      <c r="J9388" s="41">
        <v>6.0000000000000001E-3</v>
      </c>
      <c r="K9388" s="42">
        <v>12.844800000000001</v>
      </c>
      <c r="L9388" s="43">
        <v>0.74999999999999978</v>
      </c>
      <c r="M9388" s="42">
        <v>9.6335999999999977</v>
      </c>
      <c r="N9388">
        <v>4</v>
      </c>
      <c r="O9388" s="43">
        <v>172</v>
      </c>
      <c r="P9388" s="42">
        <v>87.6</v>
      </c>
      <c r="Q9388" s="42">
        <v>12</v>
      </c>
      <c r="R9388" s="42">
        <v>10</v>
      </c>
    </row>
    <row r="9389" spans="1:18" x14ac:dyDescent="0.3">
      <c r="A9389" t="s">
        <v>3916</v>
      </c>
      <c r="B9389" s="17">
        <v>45023</v>
      </c>
      <c r="C9389" t="s">
        <v>3925</v>
      </c>
      <c r="D9389" t="s">
        <v>3926</v>
      </c>
      <c r="E9389" t="s">
        <v>3927</v>
      </c>
      <c r="F9389" t="s">
        <v>3931</v>
      </c>
      <c r="G9389" t="s">
        <v>3877</v>
      </c>
      <c r="H9389" t="s">
        <v>3876</v>
      </c>
      <c r="I9389">
        <v>1337.2</v>
      </c>
      <c r="J9389" s="41">
        <v>8.8999999999999999E-3</v>
      </c>
      <c r="K9389" s="42">
        <v>11.90108</v>
      </c>
      <c r="L9389" s="43">
        <v>0.4599999999999998</v>
      </c>
      <c r="M9389" s="42">
        <v>5.4744967999999981</v>
      </c>
      <c r="N9389">
        <v>1</v>
      </c>
      <c r="O9389" s="43">
        <v>49</v>
      </c>
      <c r="P9389" s="42">
        <v>79.2</v>
      </c>
      <c r="Q9389" s="42">
        <v>22.5</v>
      </c>
      <c r="R9389" s="42">
        <v>4</v>
      </c>
    </row>
    <row r="9390" spans="1:18" x14ac:dyDescent="0.3">
      <c r="A9390" t="s">
        <v>3916</v>
      </c>
      <c r="B9390" s="17">
        <v>45024</v>
      </c>
      <c r="C9390" t="s">
        <v>3925</v>
      </c>
      <c r="D9390" t="s">
        <v>3926</v>
      </c>
      <c r="E9390" t="s">
        <v>3927</v>
      </c>
      <c r="F9390" t="s">
        <v>3931</v>
      </c>
      <c r="G9390" t="s">
        <v>3877</v>
      </c>
      <c r="H9390" t="s">
        <v>3876</v>
      </c>
      <c r="I9390">
        <v>2000</v>
      </c>
      <c r="J9390" s="41">
        <v>7.3000000000000001E-3</v>
      </c>
      <c r="K9390" s="42">
        <v>14.6</v>
      </c>
      <c r="L9390" s="43">
        <v>0.12000000000000008</v>
      </c>
      <c r="M9390" s="42">
        <v>1.7520000000000011</v>
      </c>
      <c r="N9390">
        <v>3</v>
      </c>
      <c r="O9390" s="43">
        <v>216</v>
      </c>
      <c r="P9390" s="42">
        <v>51.6</v>
      </c>
      <c r="Q9390" s="42">
        <v>22.5</v>
      </c>
      <c r="R9390" s="42">
        <v>5</v>
      </c>
    </row>
    <row r="9391" spans="1:18" x14ac:dyDescent="0.3">
      <c r="A9391" t="s">
        <v>3916</v>
      </c>
      <c r="B9391" s="17">
        <v>45025</v>
      </c>
      <c r="C9391" t="s">
        <v>3925</v>
      </c>
      <c r="D9391" t="s">
        <v>3926</v>
      </c>
      <c r="E9391" t="s">
        <v>3927</v>
      </c>
      <c r="F9391" t="s">
        <v>3931</v>
      </c>
      <c r="G9391" t="s">
        <v>3877</v>
      </c>
      <c r="H9391" t="s">
        <v>3876</v>
      </c>
      <c r="I9391">
        <v>1643.4</v>
      </c>
      <c r="J9391" s="41">
        <v>8.0000000000000019E-3</v>
      </c>
      <c r="K9391" s="42">
        <v>13.147200000000003</v>
      </c>
      <c r="L9391" s="43">
        <v>0.2400000000000001</v>
      </c>
      <c r="M9391" s="42">
        <v>3.1553280000000021</v>
      </c>
      <c r="N9391">
        <v>5</v>
      </c>
      <c r="O9391" s="43">
        <v>190</v>
      </c>
      <c r="P9391" s="42">
        <v>86.399999999999991</v>
      </c>
      <c r="Q9391" s="42">
        <v>21</v>
      </c>
      <c r="R9391" s="42">
        <v>10</v>
      </c>
    </row>
    <row r="9392" spans="1:18" x14ac:dyDescent="0.3">
      <c r="A9392" t="s">
        <v>3916</v>
      </c>
      <c r="B9392" s="17">
        <v>45026</v>
      </c>
      <c r="C9392" t="s">
        <v>3925</v>
      </c>
      <c r="D9392" t="s">
        <v>3926</v>
      </c>
      <c r="E9392" t="s">
        <v>3927</v>
      </c>
      <c r="F9392" t="s">
        <v>3931</v>
      </c>
      <c r="G9392" t="s">
        <v>3877</v>
      </c>
      <c r="H9392" t="s">
        <v>3876</v>
      </c>
      <c r="I9392">
        <v>1245.8000000000002</v>
      </c>
      <c r="J9392" s="41">
        <v>5.0999999999999995E-3</v>
      </c>
      <c r="K9392" s="42">
        <v>6.35358</v>
      </c>
      <c r="L9392" s="43">
        <v>0.89999999999999969</v>
      </c>
      <c r="M9392" s="42">
        <v>5.7182219999999981</v>
      </c>
      <c r="N9392">
        <v>5</v>
      </c>
      <c r="O9392" s="43">
        <v>270</v>
      </c>
      <c r="P9392" s="42">
        <v>60</v>
      </c>
      <c r="Q9392" s="42">
        <v>21</v>
      </c>
      <c r="R9392" s="42">
        <v>5</v>
      </c>
    </row>
    <row r="9393" spans="1:18" x14ac:dyDescent="0.3">
      <c r="A9393" t="s">
        <v>3916</v>
      </c>
      <c r="B9393" s="17">
        <v>45027</v>
      </c>
      <c r="C9393" t="s">
        <v>3925</v>
      </c>
      <c r="D9393" t="s">
        <v>3926</v>
      </c>
      <c r="E9393" t="s">
        <v>3927</v>
      </c>
      <c r="F9393" t="s">
        <v>3931</v>
      </c>
      <c r="G9393" t="s">
        <v>3877</v>
      </c>
      <c r="H9393" t="s">
        <v>3876</v>
      </c>
      <c r="I9393">
        <v>2313.6</v>
      </c>
      <c r="J9393" s="41">
        <v>8.3000000000000018E-3</v>
      </c>
      <c r="K9393" s="42">
        <v>19.202880000000004</v>
      </c>
      <c r="L9393" s="43">
        <v>0.83999999999999975</v>
      </c>
      <c r="M9393" s="42">
        <v>16.130419199999999</v>
      </c>
      <c r="N9393">
        <v>1</v>
      </c>
      <c r="O9393" s="43">
        <v>52</v>
      </c>
      <c r="P9393" s="42">
        <v>76.8</v>
      </c>
      <c r="Q9393" s="42">
        <v>12</v>
      </c>
      <c r="R9393" s="42">
        <v>2</v>
      </c>
    </row>
    <row r="9394" spans="1:18" x14ac:dyDescent="0.3">
      <c r="A9394" t="s">
        <v>3916</v>
      </c>
      <c r="B9394" s="17">
        <v>45028</v>
      </c>
      <c r="C9394" t="s">
        <v>3925</v>
      </c>
      <c r="D9394" t="s">
        <v>3926</v>
      </c>
      <c r="E9394" t="s">
        <v>3927</v>
      </c>
      <c r="F9394" t="s">
        <v>3931</v>
      </c>
      <c r="G9394" t="s">
        <v>3877</v>
      </c>
      <c r="H9394" t="s">
        <v>3876</v>
      </c>
      <c r="I9394">
        <v>1864</v>
      </c>
      <c r="J9394" s="41">
        <v>6.400000000000002E-3</v>
      </c>
      <c r="K9394" s="42">
        <v>11.929600000000004</v>
      </c>
      <c r="L9394" s="43">
        <v>0.3</v>
      </c>
      <c r="M9394" s="42">
        <v>3.5788800000000012</v>
      </c>
      <c r="N9394">
        <v>3</v>
      </c>
      <c r="O9394" s="43">
        <v>216</v>
      </c>
      <c r="P9394" s="42">
        <v>44.4</v>
      </c>
      <c r="Q9394" s="42">
        <v>19.5</v>
      </c>
      <c r="R9394" s="42">
        <v>4</v>
      </c>
    </row>
    <row r="9395" spans="1:18" x14ac:dyDescent="0.3">
      <c r="A9395" t="s">
        <v>3916</v>
      </c>
      <c r="B9395" s="17">
        <v>45029</v>
      </c>
      <c r="C9395" t="s">
        <v>3925</v>
      </c>
      <c r="D9395" t="s">
        <v>3926</v>
      </c>
      <c r="E9395" t="s">
        <v>3927</v>
      </c>
      <c r="F9395" t="s">
        <v>3931</v>
      </c>
      <c r="G9395" t="s">
        <v>3877</v>
      </c>
      <c r="H9395" t="s">
        <v>3876</v>
      </c>
      <c r="I9395">
        <v>1480.6000000000001</v>
      </c>
      <c r="J9395" s="41">
        <v>6.0999999999999995E-3</v>
      </c>
      <c r="K9395" s="42">
        <v>9.0316600000000005</v>
      </c>
      <c r="L9395" s="43">
        <v>0.41999999999999982</v>
      </c>
      <c r="M9395" s="42">
        <v>3.7932971999999987</v>
      </c>
      <c r="N9395">
        <v>5</v>
      </c>
      <c r="O9395" s="43">
        <v>320</v>
      </c>
      <c r="P9395" s="42">
        <v>51.6</v>
      </c>
      <c r="Q9395" s="42">
        <v>13.5</v>
      </c>
      <c r="R9395" s="42">
        <v>5</v>
      </c>
    </row>
    <row r="9396" spans="1:18" x14ac:dyDescent="0.3">
      <c r="A9396" t="s">
        <v>3916</v>
      </c>
      <c r="B9396" s="17">
        <v>45030</v>
      </c>
      <c r="C9396" t="s">
        <v>3925</v>
      </c>
      <c r="D9396" t="s">
        <v>3926</v>
      </c>
      <c r="E9396" t="s">
        <v>3927</v>
      </c>
      <c r="F9396" t="s">
        <v>3931</v>
      </c>
      <c r="G9396" t="s">
        <v>3877</v>
      </c>
      <c r="H9396" t="s">
        <v>3876</v>
      </c>
      <c r="I9396">
        <v>1064.8000000000002</v>
      </c>
      <c r="J9396" s="41">
        <v>4.6000000000000008E-3</v>
      </c>
      <c r="K9396" s="42">
        <v>4.898080000000002</v>
      </c>
      <c r="L9396" s="43">
        <v>0.97999999999999976</v>
      </c>
      <c r="M9396" s="42">
        <v>4.8001184000000006</v>
      </c>
      <c r="N9396">
        <v>4</v>
      </c>
      <c r="O9396" s="43">
        <v>168</v>
      </c>
      <c r="P9396" s="42">
        <v>30</v>
      </c>
      <c r="Q9396" s="42">
        <v>12</v>
      </c>
      <c r="R9396" s="42">
        <v>3</v>
      </c>
    </row>
    <row r="9397" spans="1:18" x14ac:dyDescent="0.3">
      <c r="A9397" t="s">
        <v>3916</v>
      </c>
      <c r="B9397" s="17">
        <v>45031</v>
      </c>
      <c r="C9397" t="s">
        <v>3925</v>
      </c>
      <c r="D9397" t="s">
        <v>3926</v>
      </c>
      <c r="E9397" t="s">
        <v>3927</v>
      </c>
      <c r="F9397" t="s">
        <v>3931</v>
      </c>
      <c r="G9397" t="s">
        <v>3877</v>
      </c>
      <c r="H9397" t="s">
        <v>3876</v>
      </c>
      <c r="I9397">
        <v>1511</v>
      </c>
      <c r="J9397" s="41">
        <v>7.3999999999999977E-3</v>
      </c>
      <c r="K9397" s="42">
        <v>11.181399999999996</v>
      </c>
      <c r="L9397" s="43">
        <v>0.20000000000000007</v>
      </c>
      <c r="M9397" s="42">
        <v>2.2362799999999998</v>
      </c>
      <c r="N9397">
        <v>5</v>
      </c>
      <c r="O9397" s="43">
        <v>290</v>
      </c>
      <c r="P9397" s="42">
        <v>42</v>
      </c>
      <c r="Q9397" s="42">
        <v>27</v>
      </c>
      <c r="R9397" s="42">
        <v>5</v>
      </c>
    </row>
    <row r="9398" spans="1:18" x14ac:dyDescent="0.3">
      <c r="A9398" t="s">
        <v>3916</v>
      </c>
      <c r="B9398" s="17">
        <v>45032</v>
      </c>
      <c r="C9398" t="s">
        <v>3925</v>
      </c>
      <c r="D9398" t="s">
        <v>3926</v>
      </c>
      <c r="E9398" t="s">
        <v>3927</v>
      </c>
      <c r="F9398" t="s">
        <v>3931</v>
      </c>
      <c r="G9398" t="s">
        <v>3877</v>
      </c>
      <c r="H9398" t="s">
        <v>3876</v>
      </c>
      <c r="I9398">
        <v>1527.6000000000001</v>
      </c>
      <c r="J9398" s="41">
        <v>6.6999999999999976E-3</v>
      </c>
      <c r="K9398" s="42">
        <v>10.234919999999997</v>
      </c>
      <c r="L9398" s="43">
        <v>0.83999999999999975</v>
      </c>
      <c r="M9398" s="42">
        <v>8.5973327999999949</v>
      </c>
      <c r="N9398">
        <v>4</v>
      </c>
      <c r="O9398" s="43">
        <v>132</v>
      </c>
      <c r="P9398" s="42">
        <v>75.599999999999994</v>
      </c>
      <c r="Q9398" s="42">
        <v>12</v>
      </c>
      <c r="R9398" s="42">
        <v>5</v>
      </c>
    </row>
    <row r="9399" spans="1:18" x14ac:dyDescent="0.3">
      <c r="A9399" t="s">
        <v>3916</v>
      </c>
      <c r="B9399" s="17">
        <v>45033</v>
      </c>
      <c r="C9399" t="s">
        <v>3925</v>
      </c>
      <c r="D9399" t="s">
        <v>3926</v>
      </c>
      <c r="E9399" t="s">
        <v>3927</v>
      </c>
      <c r="F9399" t="s">
        <v>3931</v>
      </c>
      <c r="G9399" t="s">
        <v>3877</v>
      </c>
      <c r="H9399" t="s">
        <v>3876</v>
      </c>
      <c r="I9399">
        <v>1210.2</v>
      </c>
      <c r="J9399" s="41">
        <v>7.2999999999999992E-3</v>
      </c>
      <c r="K9399" s="42">
        <v>8.83446</v>
      </c>
      <c r="L9399" s="43">
        <v>0.70999999999999985</v>
      </c>
      <c r="M9399" s="42">
        <v>6.2724665999999987</v>
      </c>
      <c r="N9399">
        <v>4</v>
      </c>
      <c r="O9399" s="43">
        <v>204</v>
      </c>
      <c r="P9399" s="42">
        <v>73.2</v>
      </c>
      <c r="Q9399" s="42">
        <v>16.5</v>
      </c>
      <c r="R9399" s="42">
        <v>6</v>
      </c>
    </row>
    <row r="9400" spans="1:18" x14ac:dyDescent="0.3">
      <c r="A9400" t="s">
        <v>3916</v>
      </c>
      <c r="B9400" s="17">
        <v>45034</v>
      </c>
      <c r="C9400" t="s">
        <v>3925</v>
      </c>
      <c r="D9400" t="s">
        <v>3926</v>
      </c>
      <c r="E9400" t="s">
        <v>3927</v>
      </c>
      <c r="F9400" t="s">
        <v>3931</v>
      </c>
      <c r="G9400" t="s">
        <v>3877</v>
      </c>
      <c r="H9400" t="s">
        <v>3876</v>
      </c>
      <c r="I9400">
        <v>1179.2</v>
      </c>
      <c r="J9400" s="41">
        <v>6.9000000000000008E-3</v>
      </c>
      <c r="K9400" s="42">
        <v>8.1364800000000006</v>
      </c>
      <c r="L9400" s="43">
        <v>0.84999999999999976</v>
      </c>
      <c r="M9400" s="42">
        <v>6.9160079999999988</v>
      </c>
      <c r="N9400">
        <v>5</v>
      </c>
      <c r="O9400" s="43">
        <v>230</v>
      </c>
      <c r="P9400" s="42">
        <v>80.399999999999991</v>
      </c>
      <c r="Q9400" s="42">
        <v>21</v>
      </c>
      <c r="R9400" s="42">
        <v>2</v>
      </c>
    </row>
    <row r="9401" spans="1:18" x14ac:dyDescent="0.3">
      <c r="A9401" t="s">
        <v>3916</v>
      </c>
      <c r="B9401" s="17">
        <v>45035</v>
      </c>
      <c r="C9401" t="s">
        <v>3925</v>
      </c>
      <c r="D9401" t="s">
        <v>3926</v>
      </c>
      <c r="E9401" t="s">
        <v>3927</v>
      </c>
      <c r="F9401" t="s">
        <v>3931</v>
      </c>
      <c r="G9401" t="s">
        <v>3877</v>
      </c>
      <c r="H9401" t="s">
        <v>3876</v>
      </c>
      <c r="I9401">
        <v>2438.8000000000002</v>
      </c>
      <c r="J9401" s="41">
        <v>1.1199999999999998E-2</v>
      </c>
      <c r="K9401" s="42">
        <v>27.314559999999997</v>
      </c>
      <c r="L9401" s="43">
        <v>8.0000000000000029E-2</v>
      </c>
      <c r="M9401" s="42">
        <v>2.1851648000000004</v>
      </c>
      <c r="N9401">
        <v>2</v>
      </c>
      <c r="O9401" s="43">
        <v>106</v>
      </c>
      <c r="P9401" s="42">
        <v>61.199999999999996</v>
      </c>
      <c r="Q9401" s="42">
        <v>6</v>
      </c>
      <c r="R9401" s="42">
        <v>8</v>
      </c>
    </row>
    <row r="9402" spans="1:18" x14ac:dyDescent="0.3">
      <c r="A9402" t="s">
        <v>3916</v>
      </c>
      <c r="B9402" s="17">
        <v>45036</v>
      </c>
      <c r="C9402" t="s">
        <v>3925</v>
      </c>
      <c r="D9402" t="s">
        <v>3926</v>
      </c>
      <c r="E9402" t="s">
        <v>3927</v>
      </c>
      <c r="F9402" t="s">
        <v>3931</v>
      </c>
      <c r="G9402" t="s">
        <v>3877</v>
      </c>
      <c r="H9402" t="s">
        <v>3876</v>
      </c>
      <c r="I9402">
        <v>2255.6</v>
      </c>
      <c r="J9402" s="41">
        <v>1.0800000000000001E-2</v>
      </c>
      <c r="K9402" s="42">
        <v>24.360479999999999</v>
      </c>
      <c r="L9402" s="43">
        <v>0.16000000000000006</v>
      </c>
      <c r="M9402" s="42">
        <v>3.8976768000000015</v>
      </c>
      <c r="N9402">
        <v>2</v>
      </c>
      <c r="O9402" s="43">
        <v>118</v>
      </c>
      <c r="P9402" s="42">
        <v>74.399999999999991</v>
      </c>
      <c r="Q9402" s="42">
        <v>9</v>
      </c>
      <c r="R9402" s="42">
        <v>3</v>
      </c>
    </row>
    <row r="9403" spans="1:18" x14ac:dyDescent="0.3">
      <c r="A9403" t="s">
        <v>3916</v>
      </c>
      <c r="B9403" s="17">
        <v>45037</v>
      </c>
      <c r="C9403" t="s">
        <v>3925</v>
      </c>
      <c r="D9403" t="s">
        <v>3926</v>
      </c>
      <c r="E9403" t="s">
        <v>3927</v>
      </c>
      <c r="F9403" t="s">
        <v>3931</v>
      </c>
      <c r="G9403" t="s">
        <v>3877</v>
      </c>
      <c r="H9403" t="s">
        <v>3876</v>
      </c>
      <c r="I9403">
        <v>1555.2</v>
      </c>
      <c r="J9403" s="41">
        <v>6.700000000000002E-3</v>
      </c>
      <c r="K9403" s="42">
        <v>10.419840000000004</v>
      </c>
      <c r="L9403" s="43">
        <v>0.13</v>
      </c>
      <c r="M9403" s="42">
        <v>1.3545792000000005</v>
      </c>
      <c r="N9403">
        <v>1</v>
      </c>
      <c r="O9403" s="43">
        <v>38</v>
      </c>
      <c r="P9403" s="42">
        <v>55.199999999999996</v>
      </c>
      <c r="Q9403" s="42">
        <v>19.5</v>
      </c>
      <c r="R9403" s="42">
        <v>3</v>
      </c>
    </row>
    <row r="9404" spans="1:18" x14ac:dyDescent="0.3">
      <c r="A9404" t="s">
        <v>3916</v>
      </c>
      <c r="B9404" s="17">
        <v>45038</v>
      </c>
      <c r="C9404" t="s">
        <v>3925</v>
      </c>
      <c r="D9404" t="s">
        <v>3926</v>
      </c>
      <c r="E9404" t="s">
        <v>3927</v>
      </c>
      <c r="F9404" t="s">
        <v>3931</v>
      </c>
      <c r="G9404" t="s">
        <v>3877</v>
      </c>
      <c r="H9404" t="s">
        <v>3876</v>
      </c>
      <c r="I9404">
        <v>1673.6000000000001</v>
      </c>
      <c r="J9404" s="41">
        <v>1.0499999999999999E-2</v>
      </c>
      <c r="K9404" s="42">
        <v>17.572800000000001</v>
      </c>
      <c r="L9404" s="43">
        <v>0.31999999999999995</v>
      </c>
      <c r="M9404" s="42">
        <v>5.6232959999999999</v>
      </c>
      <c r="N9404">
        <v>2</v>
      </c>
      <c r="O9404" s="43">
        <v>72</v>
      </c>
      <c r="P9404" s="42">
        <v>86.399999999999991</v>
      </c>
      <c r="Q9404" s="42">
        <v>16.5</v>
      </c>
      <c r="R9404" s="42">
        <v>2</v>
      </c>
    </row>
    <row r="9405" spans="1:18" x14ac:dyDescent="0.3">
      <c r="A9405" t="s">
        <v>3916</v>
      </c>
      <c r="B9405" s="17">
        <v>45039</v>
      </c>
      <c r="C9405" t="s">
        <v>3925</v>
      </c>
      <c r="D9405" t="s">
        <v>3926</v>
      </c>
      <c r="E9405" t="s">
        <v>3927</v>
      </c>
      <c r="F9405" t="s">
        <v>3931</v>
      </c>
      <c r="G9405" t="s">
        <v>3877</v>
      </c>
      <c r="H9405" t="s">
        <v>3876</v>
      </c>
      <c r="I9405">
        <v>2223</v>
      </c>
      <c r="J9405" s="41">
        <v>1.0100000000000003E-2</v>
      </c>
      <c r="K9405" s="42">
        <v>22.452300000000008</v>
      </c>
      <c r="L9405" s="43">
        <v>0.15000000000000008</v>
      </c>
      <c r="M9405" s="42">
        <v>3.3678450000000031</v>
      </c>
      <c r="N9405">
        <v>4</v>
      </c>
      <c r="O9405" s="43">
        <v>164</v>
      </c>
      <c r="P9405" s="42">
        <v>86.399999999999991</v>
      </c>
      <c r="Q9405" s="42">
        <v>0</v>
      </c>
      <c r="R9405" s="42">
        <v>7</v>
      </c>
    </row>
    <row r="9406" spans="1:18" x14ac:dyDescent="0.3">
      <c r="A9406" t="s">
        <v>3916</v>
      </c>
      <c r="B9406" s="17">
        <v>45040</v>
      </c>
      <c r="C9406" t="s">
        <v>3925</v>
      </c>
      <c r="D9406" t="s">
        <v>3926</v>
      </c>
      <c r="E9406" t="s">
        <v>3927</v>
      </c>
      <c r="F9406" t="s">
        <v>3931</v>
      </c>
      <c r="G9406" t="s">
        <v>3877</v>
      </c>
      <c r="H9406" t="s">
        <v>3876</v>
      </c>
      <c r="I9406">
        <v>1684</v>
      </c>
      <c r="J9406" s="41">
        <v>4.8999999999999998E-3</v>
      </c>
      <c r="K9406" s="42">
        <v>8.2515999999999998</v>
      </c>
      <c r="L9406" s="43">
        <v>1.1699999999999997</v>
      </c>
      <c r="M9406" s="42">
        <v>9.6543719999999968</v>
      </c>
      <c r="N9406">
        <v>2</v>
      </c>
      <c r="O9406" s="43">
        <v>62</v>
      </c>
      <c r="P9406" s="42">
        <v>46.8</v>
      </c>
      <c r="Q9406" s="42">
        <v>0</v>
      </c>
      <c r="R9406" s="42">
        <v>6</v>
      </c>
    </row>
    <row r="9407" spans="1:18" x14ac:dyDescent="0.3">
      <c r="A9407" t="s">
        <v>3916</v>
      </c>
      <c r="B9407" s="17">
        <v>45041</v>
      </c>
      <c r="C9407" t="s">
        <v>3925</v>
      </c>
      <c r="D9407" t="s">
        <v>3926</v>
      </c>
      <c r="E9407" t="s">
        <v>3927</v>
      </c>
      <c r="F9407" t="s">
        <v>3931</v>
      </c>
      <c r="G9407" t="s">
        <v>3877</v>
      </c>
      <c r="H9407" t="s">
        <v>3876</v>
      </c>
      <c r="I9407">
        <v>1405.8000000000002</v>
      </c>
      <c r="J9407" s="41">
        <v>7.6999999999999985E-3</v>
      </c>
      <c r="K9407" s="42">
        <v>10.82466</v>
      </c>
      <c r="L9407" s="43">
        <v>0.42999999999999983</v>
      </c>
      <c r="M9407" s="42">
        <v>4.6546037999999976</v>
      </c>
      <c r="N9407">
        <v>2</v>
      </c>
      <c r="O9407" s="43">
        <v>148</v>
      </c>
      <c r="P9407" s="42">
        <v>63.599999999999994</v>
      </c>
      <c r="Q9407" s="42">
        <v>12</v>
      </c>
      <c r="R9407" s="42">
        <v>1</v>
      </c>
    </row>
    <row r="9408" spans="1:18" x14ac:dyDescent="0.3">
      <c r="A9408" t="s">
        <v>3916</v>
      </c>
      <c r="B9408" s="17">
        <v>45042</v>
      </c>
      <c r="C9408" t="s">
        <v>3925</v>
      </c>
      <c r="D9408" t="s">
        <v>3926</v>
      </c>
      <c r="E9408" t="s">
        <v>3927</v>
      </c>
      <c r="F9408" t="s">
        <v>3931</v>
      </c>
      <c r="G9408" t="s">
        <v>3877</v>
      </c>
      <c r="H9408" t="s">
        <v>3876</v>
      </c>
      <c r="I9408">
        <v>1606.8000000000002</v>
      </c>
      <c r="J9408" s="41">
        <v>6.4000000000000012E-3</v>
      </c>
      <c r="K9408" s="42">
        <v>10.283520000000003</v>
      </c>
      <c r="L9408" s="43">
        <v>0.54999999999999982</v>
      </c>
      <c r="M9408" s="42">
        <v>5.6559359999999996</v>
      </c>
      <c r="N9408">
        <v>5</v>
      </c>
      <c r="O9408" s="43">
        <v>295</v>
      </c>
      <c r="P9408" s="42">
        <v>42</v>
      </c>
      <c r="Q9408" s="42">
        <v>21</v>
      </c>
      <c r="R9408" s="42">
        <v>3</v>
      </c>
    </row>
    <row r="9409" spans="1:18" x14ac:dyDescent="0.3">
      <c r="A9409" t="s">
        <v>3916</v>
      </c>
      <c r="B9409" s="17">
        <v>45043</v>
      </c>
      <c r="C9409" t="s">
        <v>3925</v>
      </c>
      <c r="D9409" t="s">
        <v>3926</v>
      </c>
      <c r="E9409" t="s">
        <v>3927</v>
      </c>
      <c r="F9409" t="s">
        <v>3931</v>
      </c>
      <c r="G9409" t="s">
        <v>3877</v>
      </c>
      <c r="H9409" t="s">
        <v>3876</v>
      </c>
      <c r="I9409">
        <v>2155.6</v>
      </c>
      <c r="J9409" s="41">
        <v>5.9999999999999984E-3</v>
      </c>
      <c r="K9409" s="42">
        <v>12.933599999999997</v>
      </c>
      <c r="L9409" s="43">
        <v>0.40999999999999981</v>
      </c>
      <c r="M9409" s="42">
        <v>5.3027759999999962</v>
      </c>
      <c r="N9409">
        <v>1</v>
      </c>
      <c r="O9409" s="43">
        <v>62</v>
      </c>
      <c r="P9409" s="42">
        <v>34.799999999999997</v>
      </c>
      <c r="Q9409" s="42">
        <v>18</v>
      </c>
      <c r="R9409" s="42">
        <v>1</v>
      </c>
    </row>
    <row r="9410" spans="1:18" x14ac:dyDescent="0.3">
      <c r="A9410" t="s">
        <v>3916</v>
      </c>
      <c r="B9410" s="17">
        <v>45044</v>
      </c>
      <c r="C9410" t="s">
        <v>3925</v>
      </c>
      <c r="D9410" t="s">
        <v>3926</v>
      </c>
      <c r="E9410" t="s">
        <v>3927</v>
      </c>
      <c r="F9410" t="s">
        <v>3931</v>
      </c>
      <c r="G9410" t="s">
        <v>3877</v>
      </c>
      <c r="H9410" t="s">
        <v>3876</v>
      </c>
      <c r="I9410">
        <v>1253</v>
      </c>
      <c r="J9410" s="41">
        <v>1.1899999999999999E-2</v>
      </c>
      <c r="K9410" s="42">
        <v>14.910699999999999</v>
      </c>
      <c r="L9410" s="43">
        <v>0.91999999999999982</v>
      </c>
      <c r="M9410" s="42">
        <v>13.717843999999996</v>
      </c>
      <c r="N9410">
        <v>2</v>
      </c>
      <c r="O9410" s="43">
        <v>104</v>
      </c>
      <c r="P9410" s="42">
        <v>32.4</v>
      </c>
      <c r="Q9410" s="42">
        <v>10.5</v>
      </c>
      <c r="R9410" s="42">
        <v>7</v>
      </c>
    </row>
    <row r="9411" spans="1:18" x14ac:dyDescent="0.3">
      <c r="A9411" t="s">
        <v>3916</v>
      </c>
      <c r="B9411" s="17">
        <v>45045</v>
      </c>
      <c r="C9411" t="s">
        <v>3925</v>
      </c>
      <c r="D9411" t="s">
        <v>3926</v>
      </c>
      <c r="E9411" t="s">
        <v>3927</v>
      </c>
      <c r="F9411" t="s">
        <v>3931</v>
      </c>
      <c r="G9411" t="s">
        <v>3877</v>
      </c>
      <c r="H9411" t="s">
        <v>3876</v>
      </c>
      <c r="I9411">
        <v>1596.8000000000002</v>
      </c>
      <c r="J9411" s="41">
        <v>9.3999999999999986E-3</v>
      </c>
      <c r="K9411" s="42">
        <v>15.009919999999999</v>
      </c>
      <c r="L9411" s="43">
        <v>1.1399999999999997</v>
      </c>
      <c r="M9411" s="42">
        <v>17.111308799999993</v>
      </c>
      <c r="N9411">
        <v>5</v>
      </c>
      <c r="O9411" s="43">
        <v>170</v>
      </c>
      <c r="P9411" s="42">
        <v>45.6</v>
      </c>
      <c r="Q9411" s="42">
        <v>18</v>
      </c>
      <c r="R9411" s="42">
        <v>4</v>
      </c>
    </row>
    <row r="9412" spans="1:18" x14ac:dyDescent="0.3">
      <c r="A9412" t="s">
        <v>3916</v>
      </c>
      <c r="B9412" s="17">
        <v>45046</v>
      </c>
      <c r="C9412" t="s">
        <v>3925</v>
      </c>
      <c r="D9412" t="s">
        <v>3926</v>
      </c>
      <c r="E9412" t="s">
        <v>3927</v>
      </c>
      <c r="F9412" t="s">
        <v>3931</v>
      </c>
      <c r="G9412" t="s">
        <v>3877</v>
      </c>
      <c r="H9412" t="s">
        <v>3876</v>
      </c>
      <c r="I9412">
        <v>2306.2000000000003</v>
      </c>
      <c r="J9412" s="41">
        <v>5.7999999999999996E-3</v>
      </c>
      <c r="K9412" s="42">
        <v>13.375960000000001</v>
      </c>
      <c r="L9412" s="43">
        <v>0.33999999999999986</v>
      </c>
      <c r="M9412" s="42">
        <v>4.5478263999999982</v>
      </c>
      <c r="N9412">
        <v>1</v>
      </c>
      <c r="O9412" s="43">
        <v>50</v>
      </c>
      <c r="P9412" s="42">
        <v>57.599999999999994</v>
      </c>
      <c r="Q9412" s="42">
        <v>19.5</v>
      </c>
      <c r="R9412" s="42">
        <v>5</v>
      </c>
    </row>
    <row r="9413" spans="1:18" x14ac:dyDescent="0.3">
      <c r="A9413" t="s">
        <v>3916</v>
      </c>
      <c r="B9413" s="17">
        <v>45047</v>
      </c>
      <c r="C9413" t="s">
        <v>3925</v>
      </c>
      <c r="D9413" t="s">
        <v>3926</v>
      </c>
      <c r="E9413" t="s">
        <v>3927</v>
      </c>
      <c r="F9413" t="s">
        <v>3931</v>
      </c>
      <c r="G9413" t="s">
        <v>3877</v>
      </c>
      <c r="H9413" t="s">
        <v>3876</v>
      </c>
      <c r="I9413">
        <v>1774.8000000000002</v>
      </c>
      <c r="J9413" s="41">
        <v>4.1999999999999989E-3</v>
      </c>
      <c r="K9413" s="42">
        <v>7.454159999999999</v>
      </c>
      <c r="L9413" s="43">
        <v>0.95999999999999974</v>
      </c>
      <c r="M9413" s="42">
        <v>7.1559935999999968</v>
      </c>
      <c r="N9413">
        <v>1</v>
      </c>
      <c r="O9413" s="43">
        <v>34</v>
      </c>
      <c r="P9413" s="42">
        <v>67.2</v>
      </c>
      <c r="Q9413" s="42">
        <v>15</v>
      </c>
      <c r="R9413" s="42">
        <v>2</v>
      </c>
    </row>
    <row r="9414" spans="1:18" x14ac:dyDescent="0.3">
      <c r="A9414" t="s">
        <v>3916</v>
      </c>
      <c r="B9414" s="17">
        <v>45048</v>
      </c>
      <c r="C9414" t="s">
        <v>3925</v>
      </c>
      <c r="D9414" t="s">
        <v>3926</v>
      </c>
      <c r="E9414" t="s">
        <v>3927</v>
      </c>
      <c r="F9414" t="s">
        <v>3931</v>
      </c>
      <c r="G9414" t="s">
        <v>3877</v>
      </c>
      <c r="H9414" t="s">
        <v>3876</v>
      </c>
      <c r="I9414">
        <v>1582.8000000000002</v>
      </c>
      <c r="J9414" s="41">
        <v>8.3999999999999977E-3</v>
      </c>
      <c r="K9414" s="42">
        <v>13.295519999999998</v>
      </c>
      <c r="L9414" s="43">
        <v>4.0000000000000063E-2</v>
      </c>
      <c r="M9414" s="42">
        <v>0.53182080000000076</v>
      </c>
      <c r="N9414">
        <v>1</v>
      </c>
      <c r="O9414" s="43">
        <v>59</v>
      </c>
      <c r="P9414" s="42">
        <v>75.599999999999994</v>
      </c>
      <c r="Q9414" s="42">
        <v>18</v>
      </c>
      <c r="R9414" s="42">
        <v>2</v>
      </c>
    </row>
    <row r="9415" spans="1:18" x14ac:dyDescent="0.3">
      <c r="A9415" t="s">
        <v>3916</v>
      </c>
      <c r="B9415" s="17">
        <v>45049</v>
      </c>
      <c r="C9415" t="s">
        <v>3925</v>
      </c>
      <c r="D9415" t="s">
        <v>3926</v>
      </c>
      <c r="E9415" t="s">
        <v>3927</v>
      </c>
      <c r="F9415" t="s">
        <v>3931</v>
      </c>
      <c r="G9415" t="s">
        <v>3877</v>
      </c>
      <c r="H9415" t="s">
        <v>3876</v>
      </c>
      <c r="I9415">
        <v>1659</v>
      </c>
      <c r="J9415" s="41">
        <v>7.1999999999999989E-3</v>
      </c>
      <c r="K9415" s="42">
        <v>11.944799999999999</v>
      </c>
      <c r="L9415" s="43">
        <v>1.0399999999999998</v>
      </c>
      <c r="M9415" s="42">
        <v>12.422591999999996</v>
      </c>
      <c r="N9415">
        <v>4</v>
      </c>
      <c r="O9415" s="43">
        <v>160</v>
      </c>
      <c r="P9415" s="42">
        <v>82.8</v>
      </c>
      <c r="Q9415" s="42">
        <v>27</v>
      </c>
      <c r="R9415" s="42">
        <v>3</v>
      </c>
    </row>
    <row r="9416" spans="1:18" x14ac:dyDescent="0.3">
      <c r="A9416" t="s">
        <v>3916</v>
      </c>
      <c r="B9416" s="17">
        <v>45050</v>
      </c>
      <c r="C9416" t="s">
        <v>3925</v>
      </c>
      <c r="D9416" t="s">
        <v>3926</v>
      </c>
      <c r="E9416" t="s">
        <v>3927</v>
      </c>
      <c r="F9416" t="s">
        <v>3931</v>
      </c>
      <c r="G9416" t="s">
        <v>3877</v>
      </c>
      <c r="H9416" t="s">
        <v>3876</v>
      </c>
      <c r="I9416">
        <v>2378.4</v>
      </c>
      <c r="J9416" s="41">
        <v>8.199999999999999E-3</v>
      </c>
      <c r="K9416" s="42">
        <v>19.502879999999998</v>
      </c>
      <c r="L9416" s="43">
        <v>0.95999999999999974</v>
      </c>
      <c r="M9416" s="42">
        <v>18.722764799999993</v>
      </c>
      <c r="N9416">
        <v>1</v>
      </c>
      <c r="O9416" s="43">
        <v>42</v>
      </c>
      <c r="P9416" s="42">
        <v>43.199999999999996</v>
      </c>
      <c r="Q9416" s="42">
        <v>6</v>
      </c>
      <c r="R9416" s="42">
        <v>6</v>
      </c>
    </row>
    <row r="9417" spans="1:18" x14ac:dyDescent="0.3">
      <c r="A9417" t="s">
        <v>3916</v>
      </c>
      <c r="B9417" s="17">
        <v>45051</v>
      </c>
      <c r="C9417" t="s">
        <v>3925</v>
      </c>
      <c r="D9417" t="s">
        <v>3926</v>
      </c>
      <c r="E9417" t="s">
        <v>3927</v>
      </c>
      <c r="F9417" t="s">
        <v>3931</v>
      </c>
      <c r="G9417" t="s">
        <v>3877</v>
      </c>
      <c r="H9417" t="s">
        <v>3876</v>
      </c>
      <c r="I9417">
        <v>1481.2</v>
      </c>
      <c r="J9417" s="41">
        <v>5.2999999999999992E-3</v>
      </c>
      <c r="K9417" s="42">
        <v>7.8503599999999993</v>
      </c>
      <c r="L9417" s="43">
        <v>1.0199999999999998</v>
      </c>
      <c r="M9417" s="42">
        <v>8.0073671999999974</v>
      </c>
      <c r="N9417">
        <v>1</v>
      </c>
      <c r="O9417" s="43">
        <v>36</v>
      </c>
      <c r="P9417" s="42">
        <v>70.8</v>
      </c>
      <c r="Q9417" s="42">
        <v>4.5</v>
      </c>
      <c r="R9417" s="42">
        <v>3</v>
      </c>
    </row>
    <row r="9418" spans="1:18" x14ac:dyDescent="0.3">
      <c r="A9418" t="s">
        <v>3916</v>
      </c>
      <c r="B9418" s="17">
        <v>45052</v>
      </c>
      <c r="C9418" t="s">
        <v>3925</v>
      </c>
      <c r="D9418" t="s">
        <v>3926</v>
      </c>
      <c r="E9418" t="s">
        <v>3927</v>
      </c>
      <c r="F9418" t="s">
        <v>3931</v>
      </c>
      <c r="G9418" t="s">
        <v>3877</v>
      </c>
      <c r="H9418" t="s">
        <v>3876</v>
      </c>
      <c r="I9418">
        <v>1418.8000000000002</v>
      </c>
      <c r="J9418" s="41">
        <v>7.4999999999999989E-3</v>
      </c>
      <c r="K9418" s="42">
        <v>10.641</v>
      </c>
      <c r="L9418" s="43">
        <v>0.61999999999999977</v>
      </c>
      <c r="M9418" s="42">
        <v>6.5974199999999978</v>
      </c>
      <c r="N9418">
        <v>4</v>
      </c>
      <c r="O9418" s="43">
        <v>176</v>
      </c>
      <c r="P9418" s="42">
        <v>82.8</v>
      </c>
      <c r="Q9418" s="42">
        <v>22.5</v>
      </c>
      <c r="R9418" s="42">
        <v>4</v>
      </c>
    </row>
    <row r="9419" spans="1:18" x14ac:dyDescent="0.3">
      <c r="A9419" t="s">
        <v>3916</v>
      </c>
      <c r="B9419" s="17">
        <v>45053</v>
      </c>
      <c r="C9419" t="s">
        <v>3925</v>
      </c>
      <c r="D9419" t="s">
        <v>3926</v>
      </c>
      <c r="E9419" t="s">
        <v>3927</v>
      </c>
      <c r="F9419" t="s">
        <v>3931</v>
      </c>
      <c r="G9419" t="s">
        <v>3877</v>
      </c>
      <c r="H9419" t="s">
        <v>3876</v>
      </c>
      <c r="I9419">
        <v>1950.2000000000003</v>
      </c>
      <c r="J9419" s="41">
        <v>1.1900000000000001E-2</v>
      </c>
      <c r="K9419" s="42">
        <v>23.207380000000004</v>
      </c>
      <c r="L9419" s="43">
        <v>0.32999999999999985</v>
      </c>
      <c r="M9419" s="42">
        <v>7.6584353999999975</v>
      </c>
      <c r="N9419">
        <v>5</v>
      </c>
      <c r="O9419" s="43">
        <v>195</v>
      </c>
      <c r="P9419" s="42">
        <v>60</v>
      </c>
      <c r="Q9419" s="42">
        <v>18</v>
      </c>
      <c r="R9419" s="42">
        <v>5</v>
      </c>
    </row>
    <row r="9420" spans="1:18" x14ac:dyDescent="0.3">
      <c r="A9420" t="s">
        <v>3916</v>
      </c>
      <c r="B9420" s="17">
        <v>45054</v>
      </c>
      <c r="C9420" t="s">
        <v>3925</v>
      </c>
      <c r="D9420" t="s">
        <v>3926</v>
      </c>
      <c r="E9420" t="s">
        <v>3927</v>
      </c>
      <c r="F9420" t="s">
        <v>3931</v>
      </c>
      <c r="G9420" t="s">
        <v>3877</v>
      </c>
      <c r="H9420" t="s">
        <v>3876</v>
      </c>
      <c r="I9420">
        <v>2256.2000000000003</v>
      </c>
      <c r="J9420" s="41">
        <v>7.000000000000001E-3</v>
      </c>
      <c r="K9420" s="42">
        <v>15.793400000000004</v>
      </c>
      <c r="L9420" s="43">
        <v>0.93999999999999984</v>
      </c>
      <c r="M9420" s="42">
        <v>14.845796</v>
      </c>
      <c r="N9420">
        <v>1</v>
      </c>
      <c r="O9420" s="43">
        <v>30</v>
      </c>
      <c r="P9420" s="42">
        <v>56.4</v>
      </c>
      <c r="Q9420" s="42">
        <v>22.5</v>
      </c>
      <c r="R9420" s="42">
        <v>7</v>
      </c>
    </row>
    <row r="9421" spans="1:18" x14ac:dyDescent="0.3">
      <c r="A9421" t="s">
        <v>3916</v>
      </c>
      <c r="B9421" s="17">
        <v>45055</v>
      </c>
      <c r="C9421" t="s">
        <v>3925</v>
      </c>
      <c r="D9421" t="s">
        <v>3926</v>
      </c>
      <c r="E9421" t="s">
        <v>3927</v>
      </c>
      <c r="F9421" t="s">
        <v>3931</v>
      </c>
      <c r="G9421" t="s">
        <v>3877</v>
      </c>
      <c r="H9421" t="s">
        <v>3876</v>
      </c>
      <c r="I9421">
        <v>1987.4</v>
      </c>
      <c r="J9421" s="41">
        <v>8.8999999999999982E-3</v>
      </c>
      <c r="K9421" s="42">
        <v>17.687859999999997</v>
      </c>
      <c r="L9421" s="43">
        <v>0.94999999999999984</v>
      </c>
      <c r="M9421" s="42">
        <v>16.803466999999994</v>
      </c>
      <c r="N9421">
        <v>1</v>
      </c>
      <c r="O9421" s="43">
        <v>77</v>
      </c>
      <c r="P9421" s="42">
        <v>72</v>
      </c>
      <c r="Q9421" s="42">
        <v>10.5</v>
      </c>
      <c r="R9421" s="42">
        <v>1</v>
      </c>
    </row>
    <row r="9422" spans="1:18" x14ac:dyDescent="0.3">
      <c r="A9422" t="s">
        <v>3916</v>
      </c>
      <c r="B9422" s="17">
        <v>45056</v>
      </c>
      <c r="C9422" t="s">
        <v>3925</v>
      </c>
      <c r="D9422" t="s">
        <v>3926</v>
      </c>
      <c r="E9422" t="s">
        <v>3927</v>
      </c>
      <c r="F9422" t="s">
        <v>3931</v>
      </c>
      <c r="G9422" t="s">
        <v>3877</v>
      </c>
      <c r="H9422" t="s">
        <v>3876</v>
      </c>
      <c r="I9422">
        <v>1278.4000000000001</v>
      </c>
      <c r="J9422" s="41">
        <v>5.9000000000000007E-3</v>
      </c>
      <c r="K9422" s="42">
        <v>7.5425600000000017</v>
      </c>
      <c r="L9422" s="43">
        <v>0.1</v>
      </c>
      <c r="M9422" s="42">
        <v>0.75425600000000026</v>
      </c>
      <c r="N9422">
        <v>1</v>
      </c>
      <c r="O9422" s="43">
        <v>36</v>
      </c>
      <c r="P9422" s="42">
        <v>72</v>
      </c>
      <c r="Q9422" s="42">
        <v>15</v>
      </c>
      <c r="R9422" s="42">
        <v>2</v>
      </c>
    </row>
    <row r="9423" spans="1:18" x14ac:dyDescent="0.3">
      <c r="A9423" t="s">
        <v>3916</v>
      </c>
      <c r="B9423" s="17">
        <v>45057</v>
      </c>
      <c r="C9423" t="s">
        <v>3925</v>
      </c>
      <c r="D9423" t="s">
        <v>3926</v>
      </c>
      <c r="E9423" t="s">
        <v>3927</v>
      </c>
      <c r="F9423" t="s">
        <v>3931</v>
      </c>
      <c r="G9423" t="s">
        <v>3877</v>
      </c>
      <c r="H9423" t="s">
        <v>3876</v>
      </c>
      <c r="I9423">
        <v>2229.2000000000003</v>
      </c>
      <c r="J9423" s="41">
        <v>7.7000000000000011E-3</v>
      </c>
      <c r="K9423" s="42">
        <v>17.164840000000005</v>
      </c>
      <c r="L9423" s="43">
        <v>9.9999999999999395E-3</v>
      </c>
      <c r="M9423" s="42">
        <v>0.17164839999999901</v>
      </c>
      <c r="N9423">
        <v>3</v>
      </c>
      <c r="O9423" s="43">
        <v>204</v>
      </c>
      <c r="P9423" s="42">
        <v>63.599999999999994</v>
      </c>
      <c r="Q9423" s="42">
        <v>25.5</v>
      </c>
      <c r="R9423" s="42">
        <v>2</v>
      </c>
    </row>
    <row r="9424" spans="1:18" x14ac:dyDescent="0.3">
      <c r="A9424" t="s">
        <v>3916</v>
      </c>
      <c r="B9424" s="17">
        <v>45058</v>
      </c>
      <c r="C9424" t="s">
        <v>3925</v>
      </c>
      <c r="D9424" t="s">
        <v>3926</v>
      </c>
      <c r="E9424" t="s">
        <v>3927</v>
      </c>
      <c r="F9424" t="s">
        <v>3931</v>
      </c>
      <c r="G9424" t="s">
        <v>3877</v>
      </c>
      <c r="H9424" t="s">
        <v>3876</v>
      </c>
      <c r="I9424">
        <v>1737.4</v>
      </c>
      <c r="J9424" s="41">
        <v>8.4000000000000012E-3</v>
      </c>
      <c r="K9424" s="42">
        <v>14.594160000000002</v>
      </c>
      <c r="L9424" s="43">
        <v>1.0999999999999999</v>
      </c>
      <c r="M9424" s="42">
        <v>16.053576</v>
      </c>
      <c r="N9424">
        <v>1</v>
      </c>
      <c r="O9424" s="43">
        <v>59</v>
      </c>
      <c r="P9424" s="42">
        <v>48</v>
      </c>
      <c r="Q9424" s="42">
        <v>3</v>
      </c>
      <c r="R9424" s="42">
        <v>2</v>
      </c>
    </row>
    <row r="9425" spans="1:18" x14ac:dyDescent="0.3">
      <c r="A9425" t="s">
        <v>3916</v>
      </c>
      <c r="B9425" s="17">
        <v>45059</v>
      </c>
      <c r="C9425" t="s">
        <v>3925</v>
      </c>
      <c r="D9425" t="s">
        <v>3926</v>
      </c>
      <c r="E9425" t="s">
        <v>3927</v>
      </c>
      <c r="F9425" t="s">
        <v>3931</v>
      </c>
      <c r="G9425" t="s">
        <v>3877</v>
      </c>
      <c r="H9425" t="s">
        <v>3876</v>
      </c>
      <c r="I9425">
        <v>1836</v>
      </c>
      <c r="J9425" s="41">
        <v>5.1999999999999998E-3</v>
      </c>
      <c r="K9425" s="42">
        <v>9.5472000000000001</v>
      </c>
      <c r="L9425" s="43">
        <v>2.0000000000000046E-2</v>
      </c>
      <c r="M9425" s="42">
        <v>0.19094400000000045</v>
      </c>
      <c r="N9425">
        <v>3</v>
      </c>
      <c r="O9425" s="43">
        <v>195</v>
      </c>
      <c r="P9425" s="42">
        <v>70.8</v>
      </c>
      <c r="Q9425" s="42">
        <v>21</v>
      </c>
      <c r="R9425" s="42">
        <v>4</v>
      </c>
    </row>
    <row r="9426" spans="1:18" x14ac:dyDescent="0.3">
      <c r="A9426" t="s">
        <v>3916</v>
      </c>
      <c r="B9426" s="17">
        <v>45060</v>
      </c>
      <c r="C9426" t="s">
        <v>3925</v>
      </c>
      <c r="D9426" t="s">
        <v>3926</v>
      </c>
      <c r="E9426" t="s">
        <v>3927</v>
      </c>
      <c r="F9426" t="s">
        <v>3931</v>
      </c>
      <c r="G9426" t="s">
        <v>3877</v>
      </c>
      <c r="H9426" t="s">
        <v>3876</v>
      </c>
      <c r="I9426">
        <v>1210.8000000000002</v>
      </c>
      <c r="J9426" s="41">
        <v>6.3999999999999994E-3</v>
      </c>
      <c r="K9426" s="42">
        <v>7.7491200000000005</v>
      </c>
      <c r="L9426" s="43">
        <v>0.16000000000000003</v>
      </c>
      <c r="M9426" s="42">
        <v>1.2398592000000004</v>
      </c>
      <c r="N9426">
        <v>1</v>
      </c>
      <c r="O9426" s="43">
        <v>39</v>
      </c>
      <c r="P9426" s="42">
        <v>34.799999999999997</v>
      </c>
      <c r="Q9426" s="42">
        <v>3</v>
      </c>
      <c r="R9426" s="42">
        <v>5</v>
      </c>
    </row>
    <row r="9427" spans="1:18" x14ac:dyDescent="0.3">
      <c r="A9427" t="s">
        <v>3916</v>
      </c>
      <c r="B9427" s="17">
        <v>45061</v>
      </c>
      <c r="C9427" t="s">
        <v>3925</v>
      </c>
      <c r="D9427" t="s">
        <v>3926</v>
      </c>
      <c r="E9427" t="s">
        <v>3927</v>
      </c>
      <c r="F9427" t="s">
        <v>3931</v>
      </c>
      <c r="G9427" t="s">
        <v>3877</v>
      </c>
      <c r="H9427" t="s">
        <v>3876</v>
      </c>
      <c r="I9427">
        <v>1181.8000000000002</v>
      </c>
      <c r="J9427" s="41">
        <v>2.6000000000000007E-3</v>
      </c>
      <c r="K9427" s="42">
        <v>3.0726800000000014</v>
      </c>
      <c r="L9427" s="43">
        <v>9.9999999999999794E-3</v>
      </c>
      <c r="M9427" s="42">
        <v>3.072679999999995E-2</v>
      </c>
      <c r="N9427">
        <v>4</v>
      </c>
      <c r="O9427" s="43">
        <v>300</v>
      </c>
      <c r="P9427" s="42">
        <v>40.799999999999997</v>
      </c>
      <c r="Q9427" s="42">
        <v>19.5</v>
      </c>
      <c r="R9427" s="42">
        <v>5</v>
      </c>
    </row>
    <row r="9428" spans="1:18" x14ac:dyDescent="0.3">
      <c r="A9428" t="s">
        <v>3916</v>
      </c>
      <c r="B9428" s="17">
        <v>45062</v>
      </c>
      <c r="C9428" t="s">
        <v>3925</v>
      </c>
      <c r="D9428" t="s">
        <v>3926</v>
      </c>
      <c r="E9428" t="s">
        <v>3927</v>
      </c>
      <c r="F9428" t="s">
        <v>3931</v>
      </c>
      <c r="G9428" t="s">
        <v>3877</v>
      </c>
      <c r="H9428" t="s">
        <v>3876</v>
      </c>
      <c r="I9428">
        <v>1882.8000000000002</v>
      </c>
      <c r="J9428" s="41">
        <v>6.000000000000001E-3</v>
      </c>
      <c r="K9428" s="42">
        <v>11.296800000000003</v>
      </c>
      <c r="L9428" s="43">
        <v>1.0099999999999998</v>
      </c>
      <c r="M9428" s="42">
        <v>11.409768</v>
      </c>
      <c r="N9428">
        <v>2</v>
      </c>
      <c r="O9428" s="43">
        <v>150</v>
      </c>
      <c r="P9428" s="42">
        <v>36</v>
      </c>
      <c r="Q9428" s="42">
        <v>22.5</v>
      </c>
      <c r="R9428" s="42">
        <v>2</v>
      </c>
    </row>
    <row r="9429" spans="1:18" x14ac:dyDescent="0.3">
      <c r="A9429" t="s">
        <v>3916</v>
      </c>
      <c r="B9429" s="17">
        <v>45063</v>
      </c>
      <c r="C9429" t="s">
        <v>3925</v>
      </c>
      <c r="D9429" t="s">
        <v>3926</v>
      </c>
      <c r="E9429" t="s">
        <v>3927</v>
      </c>
      <c r="F9429" t="s">
        <v>3931</v>
      </c>
      <c r="G9429" t="s">
        <v>3877</v>
      </c>
      <c r="H9429" t="s">
        <v>3876</v>
      </c>
      <c r="I9429">
        <v>1377.2</v>
      </c>
      <c r="J9429" s="41">
        <v>6.8999999999999981E-3</v>
      </c>
      <c r="K9429" s="42">
        <v>9.502679999999998</v>
      </c>
      <c r="L9429" s="43">
        <v>0.18000000000000008</v>
      </c>
      <c r="M9429" s="42">
        <v>1.7104824000000003</v>
      </c>
      <c r="N9429">
        <v>1</v>
      </c>
      <c r="O9429" s="43">
        <v>41</v>
      </c>
      <c r="P9429" s="42">
        <v>46.8</v>
      </c>
      <c r="Q9429" s="42">
        <v>13.5</v>
      </c>
      <c r="R9429" s="42">
        <v>4</v>
      </c>
    </row>
    <row r="9430" spans="1:18" x14ac:dyDescent="0.3">
      <c r="A9430" t="s">
        <v>3916</v>
      </c>
      <c r="B9430" s="17">
        <v>45064</v>
      </c>
      <c r="C9430" t="s">
        <v>3925</v>
      </c>
      <c r="D9430" t="s">
        <v>3926</v>
      </c>
      <c r="E9430" t="s">
        <v>3927</v>
      </c>
      <c r="F9430" t="s">
        <v>3931</v>
      </c>
      <c r="G9430" t="s">
        <v>3877</v>
      </c>
      <c r="H9430" t="s">
        <v>3876</v>
      </c>
      <c r="I9430">
        <v>1358</v>
      </c>
      <c r="J9430" s="41">
        <v>3.4000000000000011E-3</v>
      </c>
      <c r="K9430" s="42">
        <v>4.6172000000000013</v>
      </c>
      <c r="L9430" s="43">
        <v>0.41999999999999982</v>
      </c>
      <c r="M9430" s="42">
        <v>1.9392239999999996</v>
      </c>
      <c r="N9430">
        <v>2</v>
      </c>
      <c r="O9430" s="43">
        <v>80</v>
      </c>
      <c r="P9430" s="42">
        <v>27.599999999999998</v>
      </c>
      <c r="Q9430" s="42">
        <v>4.5</v>
      </c>
      <c r="R9430" s="42">
        <v>1</v>
      </c>
    </row>
    <row r="9431" spans="1:18" x14ac:dyDescent="0.3">
      <c r="A9431" t="s">
        <v>3916</v>
      </c>
      <c r="B9431" s="17">
        <v>45065</v>
      </c>
      <c r="C9431" t="s">
        <v>3925</v>
      </c>
      <c r="D9431" t="s">
        <v>3926</v>
      </c>
      <c r="E9431" t="s">
        <v>3927</v>
      </c>
      <c r="F9431" t="s">
        <v>3931</v>
      </c>
      <c r="G9431" t="s">
        <v>3877</v>
      </c>
      <c r="H9431" t="s">
        <v>3876</v>
      </c>
      <c r="I9431">
        <v>2152.6</v>
      </c>
      <c r="J9431" s="41">
        <v>6.1000000000000004E-3</v>
      </c>
      <c r="K9431" s="42">
        <v>13.13086</v>
      </c>
      <c r="L9431" s="43">
        <v>1.0099999999999998</v>
      </c>
      <c r="M9431" s="42">
        <v>13.262168599999997</v>
      </c>
      <c r="N9431">
        <v>1</v>
      </c>
      <c r="O9431" s="43">
        <v>61</v>
      </c>
      <c r="P9431" s="42">
        <v>82.8</v>
      </c>
      <c r="Q9431" s="42">
        <v>19.5</v>
      </c>
      <c r="R9431" s="42">
        <v>4</v>
      </c>
    </row>
    <row r="9432" spans="1:18" x14ac:dyDescent="0.3">
      <c r="A9432" t="s">
        <v>3916</v>
      </c>
      <c r="B9432" s="17">
        <v>45066</v>
      </c>
      <c r="C9432" t="s">
        <v>3925</v>
      </c>
      <c r="D9432" t="s">
        <v>3926</v>
      </c>
      <c r="E9432" t="s">
        <v>3927</v>
      </c>
      <c r="F9432" t="s">
        <v>3931</v>
      </c>
      <c r="G9432" t="s">
        <v>3877</v>
      </c>
      <c r="H9432" t="s">
        <v>3876</v>
      </c>
      <c r="I9432">
        <v>2221.4</v>
      </c>
      <c r="J9432" s="41">
        <v>9.4000000000000004E-3</v>
      </c>
      <c r="K9432" s="42">
        <v>20.881160000000001</v>
      </c>
      <c r="L9432" s="43">
        <v>0.73999999999999988</v>
      </c>
      <c r="M9432" s="42">
        <v>15.452058399999999</v>
      </c>
      <c r="N9432">
        <v>4</v>
      </c>
      <c r="O9432" s="43">
        <v>276</v>
      </c>
      <c r="P9432" s="42">
        <v>50.4</v>
      </c>
      <c r="Q9432" s="42">
        <v>3</v>
      </c>
      <c r="R9432" s="42">
        <v>1</v>
      </c>
    </row>
    <row r="9433" spans="1:18" x14ac:dyDescent="0.3">
      <c r="A9433" t="s">
        <v>3916</v>
      </c>
      <c r="B9433" s="17">
        <v>45067</v>
      </c>
      <c r="C9433" t="s">
        <v>3925</v>
      </c>
      <c r="D9433" t="s">
        <v>3926</v>
      </c>
      <c r="E9433" t="s">
        <v>3927</v>
      </c>
      <c r="F9433" t="s">
        <v>3931</v>
      </c>
      <c r="G9433" t="s">
        <v>3877</v>
      </c>
      <c r="H9433" t="s">
        <v>3876</v>
      </c>
      <c r="I9433">
        <v>1317.6000000000001</v>
      </c>
      <c r="J9433" s="41">
        <v>1.1399999999999997E-2</v>
      </c>
      <c r="K9433" s="42">
        <v>15.020639999999997</v>
      </c>
      <c r="L9433" s="43">
        <v>0.98999999999999988</v>
      </c>
      <c r="M9433" s="42">
        <v>14.870433599999995</v>
      </c>
      <c r="N9433">
        <v>1</v>
      </c>
      <c r="O9433" s="43">
        <v>64</v>
      </c>
      <c r="P9433" s="42">
        <v>80.399999999999991</v>
      </c>
      <c r="Q9433" s="42">
        <v>18</v>
      </c>
      <c r="R9433" s="42">
        <v>0</v>
      </c>
    </row>
    <row r="9434" spans="1:18" x14ac:dyDescent="0.3">
      <c r="A9434" t="s">
        <v>3916</v>
      </c>
      <c r="B9434" s="17">
        <v>45068</v>
      </c>
      <c r="C9434" t="s">
        <v>3925</v>
      </c>
      <c r="D9434" t="s">
        <v>3926</v>
      </c>
      <c r="E9434" t="s">
        <v>3927</v>
      </c>
      <c r="F9434" t="s">
        <v>3931</v>
      </c>
      <c r="G9434" t="s">
        <v>3877</v>
      </c>
      <c r="H9434" t="s">
        <v>3876</v>
      </c>
      <c r="I9434">
        <v>2390.2000000000003</v>
      </c>
      <c r="J9434" s="41">
        <v>6.1000000000000004E-3</v>
      </c>
      <c r="K9434" s="42">
        <v>14.580220000000002</v>
      </c>
      <c r="L9434" s="43">
        <v>0.7899999999999997</v>
      </c>
      <c r="M9434" s="42">
        <v>11.518373799999997</v>
      </c>
      <c r="N9434">
        <v>5</v>
      </c>
      <c r="O9434" s="43">
        <v>380</v>
      </c>
      <c r="P9434" s="42">
        <v>62.4</v>
      </c>
      <c r="Q9434" s="42">
        <v>16.5</v>
      </c>
      <c r="R9434" s="42">
        <v>10</v>
      </c>
    </row>
    <row r="9435" spans="1:18" x14ac:dyDescent="0.3">
      <c r="A9435" t="s">
        <v>3916</v>
      </c>
      <c r="B9435" s="17">
        <v>45069</v>
      </c>
      <c r="C9435" t="s">
        <v>3925</v>
      </c>
      <c r="D9435" t="s">
        <v>3926</v>
      </c>
      <c r="E9435" t="s">
        <v>3927</v>
      </c>
      <c r="F9435" t="s">
        <v>3931</v>
      </c>
      <c r="G9435" t="s">
        <v>3877</v>
      </c>
      <c r="H9435" t="s">
        <v>3876</v>
      </c>
      <c r="I9435">
        <v>1651.4</v>
      </c>
      <c r="J9435" s="41">
        <v>3.3E-3</v>
      </c>
      <c r="K9435" s="42">
        <v>5.4496200000000004</v>
      </c>
      <c r="L9435" s="43">
        <v>0.78999999999999981</v>
      </c>
      <c r="M9435" s="42">
        <v>4.3051997999999996</v>
      </c>
      <c r="N9435">
        <v>4</v>
      </c>
      <c r="O9435" s="43">
        <v>320</v>
      </c>
      <c r="P9435" s="42">
        <v>80.399999999999991</v>
      </c>
      <c r="Q9435" s="42">
        <v>7.5</v>
      </c>
      <c r="R9435" s="42">
        <v>0</v>
      </c>
    </row>
    <row r="9436" spans="1:18" x14ac:dyDescent="0.3">
      <c r="A9436" t="s">
        <v>3916</v>
      </c>
      <c r="B9436" s="17">
        <v>45070</v>
      </c>
      <c r="C9436" t="s">
        <v>3925</v>
      </c>
      <c r="D9436" t="s">
        <v>3926</v>
      </c>
      <c r="E9436" t="s">
        <v>3927</v>
      </c>
      <c r="F9436" t="s">
        <v>3931</v>
      </c>
      <c r="G9436" t="s">
        <v>3877</v>
      </c>
      <c r="H9436" t="s">
        <v>3876</v>
      </c>
      <c r="I9436">
        <v>1830.4</v>
      </c>
      <c r="J9436" s="41">
        <v>5.6999999999999993E-3</v>
      </c>
      <c r="K9436" s="42">
        <v>10.43328</v>
      </c>
      <c r="L9436" s="43">
        <v>0.7599999999999999</v>
      </c>
      <c r="M9436" s="42">
        <v>7.9292927999999989</v>
      </c>
      <c r="N9436">
        <v>2</v>
      </c>
      <c r="O9436" s="43">
        <v>98</v>
      </c>
      <c r="P9436" s="42">
        <v>37.199999999999996</v>
      </c>
      <c r="Q9436" s="42">
        <v>19.5</v>
      </c>
      <c r="R9436" s="42">
        <v>9</v>
      </c>
    </row>
    <row r="9437" spans="1:18" x14ac:dyDescent="0.3">
      <c r="A9437" t="s">
        <v>3916</v>
      </c>
      <c r="B9437" s="17">
        <v>45071</v>
      </c>
      <c r="C9437" t="s">
        <v>3925</v>
      </c>
      <c r="D9437" t="s">
        <v>3926</v>
      </c>
      <c r="E9437" t="s">
        <v>3927</v>
      </c>
      <c r="F9437" t="s">
        <v>3931</v>
      </c>
      <c r="G9437" t="s">
        <v>3877</v>
      </c>
      <c r="H9437" t="s">
        <v>3876</v>
      </c>
      <c r="I9437">
        <v>1731.6</v>
      </c>
      <c r="J9437" s="41">
        <v>9.7999999999999997E-3</v>
      </c>
      <c r="K9437" s="42">
        <v>16.96968</v>
      </c>
      <c r="L9437" s="43">
        <v>0.10000000000000007</v>
      </c>
      <c r="M9437" s="42">
        <v>1.6969680000000014</v>
      </c>
      <c r="N9437">
        <v>3</v>
      </c>
      <c r="O9437" s="43">
        <v>93</v>
      </c>
      <c r="P9437" s="42">
        <v>57.599999999999994</v>
      </c>
      <c r="Q9437" s="42">
        <v>9</v>
      </c>
      <c r="R9437" s="42">
        <v>4</v>
      </c>
    </row>
    <row r="9438" spans="1:18" x14ac:dyDescent="0.3">
      <c r="A9438" t="s">
        <v>3916</v>
      </c>
      <c r="B9438" s="17">
        <v>45072</v>
      </c>
      <c r="C9438" t="s">
        <v>3925</v>
      </c>
      <c r="D9438" t="s">
        <v>3926</v>
      </c>
      <c r="E9438" t="s">
        <v>3927</v>
      </c>
      <c r="F9438" t="s">
        <v>3931</v>
      </c>
      <c r="G9438" t="s">
        <v>3877</v>
      </c>
      <c r="H9438" t="s">
        <v>3876</v>
      </c>
      <c r="I9438">
        <v>1895.8000000000002</v>
      </c>
      <c r="J9438" s="41">
        <v>7.7000000000000002E-3</v>
      </c>
      <c r="K9438" s="42">
        <v>14.597660000000001</v>
      </c>
      <c r="L9438" s="43">
        <v>0.5299999999999998</v>
      </c>
      <c r="M9438" s="42">
        <v>7.736759799999998</v>
      </c>
      <c r="N9438">
        <v>3</v>
      </c>
      <c r="O9438" s="43">
        <v>153</v>
      </c>
      <c r="P9438" s="42">
        <v>54</v>
      </c>
      <c r="Q9438" s="42">
        <v>16.5</v>
      </c>
      <c r="R9438" s="42">
        <v>11</v>
      </c>
    </row>
    <row r="9439" spans="1:18" x14ac:dyDescent="0.3">
      <c r="A9439" t="s">
        <v>3916</v>
      </c>
      <c r="B9439" s="17">
        <v>45073</v>
      </c>
      <c r="C9439" t="s">
        <v>3925</v>
      </c>
      <c r="D9439" t="s">
        <v>3926</v>
      </c>
      <c r="E9439" t="s">
        <v>3927</v>
      </c>
      <c r="F9439" t="s">
        <v>3931</v>
      </c>
      <c r="G9439" t="s">
        <v>3877</v>
      </c>
      <c r="H9439" t="s">
        <v>3876</v>
      </c>
      <c r="I9439">
        <v>1816</v>
      </c>
      <c r="J9439" s="41">
        <v>6.8000000000000005E-3</v>
      </c>
      <c r="K9439" s="42">
        <v>12.348800000000001</v>
      </c>
      <c r="L9439" s="43">
        <v>0.54999999999999982</v>
      </c>
      <c r="M9439" s="42">
        <v>6.7918399999999979</v>
      </c>
      <c r="N9439">
        <v>1</v>
      </c>
      <c r="O9439" s="43">
        <v>46</v>
      </c>
      <c r="P9439" s="42">
        <v>27.599999999999998</v>
      </c>
      <c r="Q9439" s="42">
        <v>21</v>
      </c>
      <c r="R9439" s="42">
        <v>2</v>
      </c>
    </row>
    <row r="9440" spans="1:18" x14ac:dyDescent="0.3">
      <c r="A9440" t="s">
        <v>3916</v>
      </c>
      <c r="B9440" s="17">
        <v>45074</v>
      </c>
      <c r="C9440" t="s">
        <v>3925</v>
      </c>
      <c r="D9440" t="s">
        <v>3926</v>
      </c>
      <c r="E9440" t="s">
        <v>3927</v>
      </c>
      <c r="F9440" t="s">
        <v>3931</v>
      </c>
      <c r="G9440" t="s">
        <v>3877</v>
      </c>
      <c r="H9440" t="s">
        <v>3876</v>
      </c>
      <c r="I9440">
        <v>2330.4</v>
      </c>
      <c r="J9440" s="41">
        <v>4.7000000000000002E-3</v>
      </c>
      <c r="K9440" s="42">
        <v>10.95288</v>
      </c>
      <c r="L9440" s="43">
        <v>0.53999999999999981</v>
      </c>
      <c r="M9440" s="42">
        <v>5.9145551999999979</v>
      </c>
      <c r="N9440">
        <v>2</v>
      </c>
      <c r="O9440" s="43">
        <v>64</v>
      </c>
      <c r="P9440" s="42">
        <v>45.6</v>
      </c>
      <c r="Q9440" s="42">
        <v>10.5</v>
      </c>
      <c r="R9440" s="42">
        <v>5</v>
      </c>
    </row>
    <row r="9441" spans="1:18" x14ac:dyDescent="0.3">
      <c r="A9441" t="s">
        <v>3916</v>
      </c>
      <c r="B9441" s="17">
        <v>45075</v>
      </c>
      <c r="C9441" t="s">
        <v>3925</v>
      </c>
      <c r="D9441" t="s">
        <v>3926</v>
      </c>
      <c r="E9441" t="s">
        <v>3927</v>
      </c>
      <c r="F9441" t="s">
        <v>3931</v>
      </c>
      <c r="G9441" t="s">
        <v>3877</v>
      </c>
      <c r="H9441" t="s">
        <v>3876</v>
      </c>
      <c r="I9441">
        <v>1137</v>
      </c>
      <c r="J9441" s="41">
        <v>4.1000000000000003E-3</v>
      </c>
      <c r="K9441" s="42">
        <v>4.6617000000000006</v>
      </c>
      <c r="L9441" s="43">
        <v>0.37999999999999978</v>
      </c>
      <c r="M9441" s="42">
        <v>1.7714459999999992</v>
      </c>
      <c r="N9441">
        <v>1</v>
      </c>
      <c r="O9441" s="43">
        <v>45</v>
      </c>
      <c r="P9441" s="42">
        <v>61.199999999999996</v>
      </c>
      <c r="Q9441" s="42">
        <v>9</v>
      </c>
      <c r="R9441" s="42">
        <v>5</v>
      </c>
    </row>
    <row r="9442" spans="1:18" x14ac:dyDescent="0.3">
      <c r="A9442" t="s">
        <v>3916</v>
      </c>
      <c r="B9442" s="17">
        <v>45076</v>
      </c>
      <c r="C9442" t="s">
        <v>3925</v>
      </c>
      <c r="D9442" t="s">
        <v>3926</v>
      </c>
      <c r="E9442" t="s">
        <v>3927</v>
      </c>
      <c r="F9442" t="s">
        <v>3931</v>
      </c>
      <c r="G9442" t="s">
        <v>3877</v>
      </c>
      <c r="H9442" t="s">
        <v>3876</v>
      </c>
      <c r="I9442">
        <v>1815.4</v>
      </c>
      <c r="J9442" s="41">
        <v>6.2999999999999992E-3</v>
      </c>
      <c r="K9442" s="42">
        <v>11.437019999999999</v>
      </c>
      <c r="L9442" s="43">
        <v>0.11000000000000004</v>
      </c>
      <c r="M9442" s="42">
        <v>1.2580722000000004</v>
      </c>
      <c r="N9442">
        <v>4</v>
      </c>
      <c r="O9442" s="43">
        <v>260</v>
      </c>
      <c r="P9442" s="42">
        <v>68.399999999999991</v>
      </c>
      <c r="Q9442" s="42">
        <v>21</v>
      </c>
      <c r="R9442" s="42">
        <v>1</v>
      </c>
    </row>
    <row r="9443" spans="1:18" x14ac:dyDescent="0.3">
      <c r="A9443" t="s">
        <v>3916</v>
      </c>
      <c r="B9443" s="17">
        <v>45077</v>
      </c>
      <c r="C9443" t="s">
        <v>3925</v>
      </c>
      <c r="D9443" t="s">
        <v>3926</v>
      </c>
      <c r="E9443" t="s">
        <v>3927</v>
      </c>
      <c r="F9443" t="s">
        <v>3931</v>
      </c>
      <c r="G9443" t="s">
        <v>3877</v>
      </c>
      <c r="H9443" t="s">
        <v>3876</v>
      </c>
      <c r="I9443">
        <v>1851.8000000000002</v>
      </c>
      <c r="J9443" s="41">
        <v>5.3E-3</v>
      </c>
      <c r="K9443" s="42">
        <v>9.8145400000000009</v>
      </c>
      <c r="L9443" s="43">
        <v>0.66999999999999982</v>
      </c>
      <c r="M9443" s="42">
        <v>6.5757417999999985</v>
      </c>
      <c r="N9443">
        <v>1</v>
      </c>
      <c r="O9443" s="43">
        <v>32</v>
      </c>
      <c r="P9443" s="42">
        <v>44.4</v>
      </c>
      <c r="Q9443" s="42">
        <v>15</v>
      </c>
      <c r="R9443" s="42">
        <v>10</v>
      </c>
    </row>
    <row r="9444" spans="1:18" x14ac:dyDescent="0.3">
      <c r="A9444" t="s">
        <v>3923</v>
      </c>
      <c r="B9444" s="17">
        <v>45078</v>
      </c>
      <c r="C9444" t="s">
        <v>3925</v>
      </c>
      <c r="D9444" t="s">
        <v>3926</v>
      </c>
      <c r="E9444" t="s">
        <v>3927</v>
      </c>
      <c r="F9444" t="s">
        <v>3931</v>
      </c>
      <c r="G9444" t="s">
        <v>3877</v>
      </c>
      <c r="H9444" t="s">
        <v>3876</v>
      </c>
      <c r="I9444">
        <v>868.19999999999982</v>
      </c>
      <c r="J9444" s="41">
        <v>6.8999999999999999E-3</v>
      </c>
      <c r="K9444" s="42">
        <v>5.9905799999999987</v>
      </c>
      <c r="L9444" s="43">
        <v>0.20000000000000007</v>
      </c>
      <c r="M9444" s="42">
        <v>1.1981160000000002</v>
      </c>
      <c r="N9444">
        <v>4</v>
      </c>
      <c r="O9444" s="43">
        <v>307</v>
      </c>
      <c r="P9444" s="42">
        <v>37.199999999999996</v>
      </c>
      <c r="Q9444" s="42">
        <v>21</v>
      </c>
      <c r="R9444" s="42">
        <v>2</v>
      </c>
    </row>
    <row r="9445" spans="1:18" x14ac:dyDescent="0.3">
      <c r="A9445" t="s">
        <v>3923</v>
      </c>
      <c r="B9445" s="17">
        <v>45079</v>
      </c>
      <c r="C9445" t="s">
        <v>3925</v>
      </c>
      <c r="D9445" t="s">
        <v>3926</v>
      </c>
      <c r="E9445" t="s">
        <v>3927</v>
      </c>
      <c r="F9445" t="s">
        <v>3931</v>
      </c>
      <c r="G9445" t="s">
        <v>3877</v>
      </c>
      <c r="H9445" t="s">
        <v>3876</v>
      </c>
      <c r="I9445">
        <v>956.59999999999991</v>
      </c>
      <c r="J9445" s="41">
        <v>4.000000000000001E-3</v>
      </c>
      <c r="K9445" s="42">
        <v>3.8264000000000005</v>
      </c>
      <c r="L9445" s="43">
        <v>0.60999999999999976</v>
      </c>
      <c r="M9445" s="42">
        <v>2.3341039999999995</v>
      </c>
      <c r="N9445">
        <v>1</v>
      </c>
      <c r="O9445" s="43">
        <v>2</v>
      </c>
      <c r="P9445" s="42">
        <v>76.8</v>
      </c>
      <c r="Q9445" s="42">
        <v>33</v>
      </c>
      <c r="R9445" s="42">
        <v>1</v>
      </c>
    </row>
    <row r="9446" spans="1:18" x14ac:dyDescent="0.3">
      <c r="A9446" t="s">
        <v>3923</v>
      </c>
      <c r="B9446" s="17">
        <v>45080</v>
      </c>
      <c r="C9446" t="s">
        <v>3925</v>
      </c>
      <c r="D9446" t="s">
        <v>3926</v>
      </c>
      <c r="E9446" t="s">
        <v>3927</v>
      </c>
      <c r="F9446" t="s">
        <v>3931</v>
      </c>
      <c r="G9446" t="s">
        <v>3877</v>
      </c>
      <c r="H9446" t="s">
        <v>3876</v>
      </c>
      <c r="I9446">
        <v>946.09999999999991</v>
      </c>
      <c r="J9446" s="41">
        <v>7.7999999999999996E-3</v>
      </c>
      <c r="K9446" s="42">
        <v>7.3795799999999989</v>
      </c>
      <c r="L9446" s="43">
        <v>0.92999999999999994</v>
      </c>
      <c r="M9446" s="42">
        <v>6.8630093999999984</v>
      </c>
      <c r="N9446">
        <v>3</v>
      </c>
      <c r="O9446" s="43">
        <v>102</v>
      </c>
      <c r="P9446" s="42">
        <v>106.8</v>
      </c>
      <c r="Q9446" s="42">
        <v>13.5</v>
      </c>
      <c r="R9446" s="42">
        <v>9</v>
      </c>
    </row>
    <row r="9447" spans="1:18" x14ac:dyDescent="0.3">
      <c r="A9447" t="s">
        <v>3923</v>
      </c>
      <c r="B9447" s="17">
        <v>45081</v>
      </c>
      <c r="C9447" t="s">
        <v>3925</v>
      </c>
      <c r="D9447" t="s">
        <v>3926</v>
      </c>
      <c r="E9447" t="s">
        <v>3927</v>
      </c>
      <c r="F9447" t="s">
        <v>3931</v>
      </c>
      <c r="G9447" t="s">
        <v>3877</v>
      </c>
      <c r="H9447" t="s">
        <v>3876</v>
      </c>
      <c r="I9447">
        <v>1705</v>
      </c>
      <c r="J9447" s="41">
        <v>9.1999999999999998E-3</v>
      </c>
      <c r="K9447" s="42">
        <v>15.686</v>
      </c>
      <c r="L9447" s="43">
        <v>0.82999999999999985</v>
      </c>
      <c r="M9447" s="42">
        <v>13.019379999999998</v>
      </c>
      <c r="N9447">
        <v>4</v>
      </c>
      <c r="O9447" s="43">
        <v>212</v>
      </c>
      <c r="P9447" s="42">
        <v>55.199999999999996</v>
      </c>
      <c r="Q9447" s="42">
        <v>4.5</v>
      </c>
      <c r="R9447" s="42">
        <v>5</v>
      </c>
    </row>
    <row r="9448" spans="1:18" x14ac:dyDescent="0.3">
      <c r="A9448" t="s">
        <v>3923</v>
      </c>
      <c r="B9448" s="17">
        <v>45082</v>
      </c>
      <c r="C9448" t="s">
        <v>3925</v>
      </c>
      <c r="D9448" t="s">
        <v>3926</v>
      </c>
      <c r="E9448" t="s">
        <v>3927</v>
      </c>
      <c r="F9448" t="s">
        <v>3931</v>
      </c>
      <c r="G9448" t="s">
        <v>3877</v>
      </c>
      <c r="H9448" t="s">
        <v>3876</v>
      </c>
      <c r="I9448">
        <v>1140.0999999999999</v>
      </c>
      <c r="J9448" s="41">
        <v>7.8000000000000005E-3</v>
      </c>
      <c r="K9448" s="42">
        <v>8.8927800000000001</v>
      </c>
      <c r="L9448" s="43">
        <v>1.0899999999999999</v>
      </c>
      <c r="M9448" s="42">
        <v>9.6931301999999988</v>
      </c>
      <c r="N9448">
        <v>1</v>
      </c>
      <c r="O9448" s="43">
        <v>22</v>
      </c>
      <c r="P9448" s="42">
        <v>105.6</v>
      </c>
      <c r="Q9448" s="42">
        <v>13.5</v>
      </c>
      <c r="R9448" s="42">
        <v>11</v>
      </c>
    </row>
    <row r="9449" spans="1:18" x14ac:dyDescent="0.3">
      <c r="A9449" t="s">
        <v>3923</v>
      </c>
      <c r="B9449" s="17">
        <v>45083</v>
      </c>
      <c r="C9449" t="s">
        <v>3925</v>
      </c>
      <c r="D9449" t="s">
        <v>3926</v>
      </c>
      <c r="E9449" t="s">
        <v>3927</v>
      </c>
      <c r="F9449" t="s">
        <v>3931</v>
      </c>
      <c r="G9449" t="s">
        <v>3877</v>
      </c>
      <c r="H9449" t="s">
        <v>3876</v>
      </c>
      <c r="I9449">
        <v>1561.3</v>
      </c>
      <c r="J9449" s="41">
        <v>2.6999999999999993E-3</v>
      </c>
      <c r="K9449" s="42">
        <v>4.2155099999999983</v>
      </c>
      <c r="L9449" s="43">
        <v>0.75999999999999979</v>
      </c>
      <c r="M9449" s="42">
        <v>3.2037875999999978</v>
      </c>
      <c r="N9449">
        <v>0</v>
      </c>
      <c r="O9449" s="43">
        <v>51</v>
      </c>
      <c r="P9449" s="42">
        <v>106.8</v>
      </c>
      <c r="Q9449" s="42">
        <v>6</v>
      </c>
      <c r="R9449" s="42">
        <v>4</v>
      </c>
    </row>
    <row r="9450" spans="1:18" x14ac:dyDescent="0.3">
      <c r="A9450" t="s">
        <v>3923</v>
      </c>
      <c r="B9450" s="17">
        <v>45084</v>
      </c>
      <c r="C9450" t="s">
        <v>3925</v>
      </c>
      <c r="D9450" t="s">
        <v>3926</v>
      </c>
      <c r="E9450" t="s">
        <v>3927</v>
      </c>
      <c r="F9450" t="s">
        <v>3931</v>
      </c>
      <c r="G9450" t="s">
        <v>3877</v>
      </c>
      <c r="H9450" t="s">
        <v>3876</v>
      </c>
      <c r="I9450">
        <v>978.59999999999991</v>
      </c>
      <c r="J9450" s="41">
        <v>4.9000000000000007E-3</v>
      </c>
      <c r="K9450" s="42">
        <v>4.79514</v>
      </c>
      <c r="L9450" s="43">
        <v>1.2299999999999998</v>
      </c>
      <c r="M9450" s="42">
        <v>5.8980221999999989</v>
      </c>
      <c r="N9450">
        <v>3</v>
      </c>
      <c r="O9450" s="43">
        <v>143</v>
      </c>
      <c r="P9450" s="42">
        <v>75.599999999999994</v>
      </c>
      <c r="Q9450" s="42">
        <v>18</v>
      </c>
      <c r="R9450" s="42">
        <v>13</v>
      </c>
    </row>
    <row r="9451" spans="1:18" x14ac:dyDescent="0.3">
      <c r="A9451" t="s">
        <v>3923</v>
      </c>
      <c r="B9451" s="17">
        <v>45085</v>
      </c>
      <c r="C9451" t="s">
        <v>3925</v>
      </c>
      <c r="D9451" t="s">
        <v>3926</v>
      </c>
      <c r="E9451" t="s">
        <v>3927</v>
      </c>
      <c r="F9451" t="s">
        <v>3931</v>
      </c>
      <c r="G9451" t="s">
        <v>3877</v>
      </c>
      <c r="H9451" t="s">
        <v>3876</v>
      </c>
      <c r="I9451">
        <v>1336</v>
      </c>
      <c r="J9451" s="41">
        <v>4.4000000000000011E-3</v>
      </c>
      <c r="K9451" s="42">
        <v>5.8784000000000018</v>
      </c>
      <c r="L9451" s="43">
        <v>0.8899999999999999</v>
      </c>
      <c r="M9451" s="42">
        <v>5.2317760000000009</v>
      </c>
      <c r="N9451">
        <v>2</v>
      </c>
      <c r="O9451" s="43">
        <v>150</v>
      </c>
      <c r="P9451" s="42">
        <v>88.8</v>
      </c>
      <c r="Q9451" s="42">
        <v>9</v>
      </c>
      <c r="R9451" s="42">
        <v>4</v>
      </c>
    </row>
    <row r="9452" spans="1:18" x14ac:dyDescent="0.3">
      <c r="A9452" t="s">
        <v>3923</v>
      </c>
      <c r="B9452" s="17">
        <v>45086</v>
      </c>
      <c r="C9452" t="s">
        <v>3925</v>
      </c>
      <c r="D9452" t="s">
        <v>3926</v>
      </c>
      <c r="E9452" t="s">
        <v>3927</v>
      </c>
      <c r="F9452" t="s">
        <v>3931</v>
      </c>
      <c r="G9452" t="s">
        <v>3877</v>
      </c>
      <c r="H9452" t="s">
        <v>3876</v>
      </c>
      <c r="I9452">
        <v>1129.3</v>
      </c>
      <c r="J9452" s="41">
        <v>4.1000000000000003E-3</v>
      </c>
      <c r="K9452" s="42">
        <v>4.6301300000000003</v>
      </c>
      <c r="L9452" s="43">
        <v>1.17</v>
      </c>
      <c r="M9452" s="42">
        <v>5.4172520999999998</v>
      </c>
      <c r="N9452">
        <v>2</v>
      </c>
      <c r="O9452" s="43">
        <v>206</v>
      </c>
      <c r="P9452" s="42">
        <v>88.8</v>
      </c>
      <c r="Q9452" s="42">
        <v>19.5</v>
      </c>
      <c r="R9452" s="42">
        <v>7</v>
      </c>
    </row>
    <row r="9453" spans="1:18" x14ac:dyDescent="0.3">
      <c r="A9453" t="s">
        <v>3923</v>
      </c>
      <c r="B9453" s="17">
        <v>45087</v>
      </c>
      <c r="C9453" t="s">
        <v>3925</v>
      </c>
      <c r="D9453" t="s">
        <v>3926</v>
      </c>
      <c r="E9453" t="s">
        <v>3927</v>
      </c>
      <c r="F9453" t="s">
        <v>3931</v>
      </c>
      <c r="G9453" t="s">
        <v>3877</v>
      </c>
      <c r="H9453" t="s">
        <v>3876</v>
      </c>
      <c r="I9453">
        <v>1464.3</v>
      </c>
      <c r="J9453" s="41">
        <v>8.3999999999999977E-3</v>
      </c>
      <c r="K9453" s="42">
        <v>12.300119999999996</v>
      </c>
      <c r="L9453" s="43">
        <v>0.37000000000000011</v>
      </c>
      <c r="M9453" s="42">
        <v>4.5510444000000003</v>
      </c>
      <c r="N9453">
        <v>0</v>
      </c>
      <c r="O9453" s="43">
        <v>8</v>
      </c>
      <c r="P9453" s="42">
        <v>75.599999999999994</v>
      </c>
      <c r="Q9453" s="42">
        <v>22.5</v>
      </c>
      <c r="R9453" s="42">
        <v>1</v>
      </c>
    </row>
    <row r="9454" spans="1:18" x14ac:dyDescent="0.3">
      <c r="A9454" t="s">
        <v>3923</v>
      </c>
      <c r="B9454" s="17">
        <v>45088</v>
      </c>
      <c r="C9454" t="s">
        <v>3925</v>
      </c>
      <c r="D9454" t="s">
        <v>3926</v>
      </c>
      <c r="E9454" t="s">
        <v>3927</v>
      </c>
      <c r="F9454" t="s">
        <v>3931</v>
      </c>
      <c r="G9454" t="s">
        <v>3877</v>
      </c>
      <c r="H9454" t="s">
        <v>3876</v>
      </c>
      <c r="I9454">
        <v>1747.8999999999999</v>
      </c>
      <c r="J9454" s="41">
        <v>7.899999999999999E-3</v>
      </c>
      <c r="K9454" s="42">
        <v>13.808409999999997</v>
      </c>
      <c r="L9454" s="43">
        <v>1.3699999999999997</v>
      </c>
      <c r="M9454" s="42">
        <v>18.917521699999991</v>
      </c>
      <c r="N9454">
        <v>0</v>
      </c>
      <c r="O9454" s="43">
        <v>21</v>
      </c>
      <c r="P9454" s="42">
        <v>62.4</v>
      </c>
      <c r="Q9454" s="42">
        <v>27</v>
      </c>
      <c r="R9454" s="42">
        <v>6</v>
      </c>
    </row>
    <row r="9455" spans="1:18" x14ac:dyDescent="0.3">
      <c r="A9455" t="s">
        <v>3923</v>
      </c>
      <c r="B9455" s="17">
        <v>45089</v>
      </c>
      <c r="C9455" t="s">
        <v>3925</v>
      </c>
      <c r="D9455" t="s">
        <v>3926</v>
      </c>
      <c r="E9455" t="s">
        <v>3927</v>
      </c>
      <c r="F9455" t="s">
        <v>3931</v>
      </c>
      <c r="G9455" t="s">
        <v>3877</v>
      </c>
      <c r="H9455" t="s">
        <v>3876</v>
      </c>
      <c r="I9455">
        <v>802.09999999999991</v>
      </c>
      <c r="J9455" s="41">
        <v>3.8999999999999998E-3</v>
      </c>
      <c r="K9455" s="42">
        <v>3.1281899999999996</v>
      </c>
      <c r="L9455" s="43">
        <v>1.1299999999999999</v>
      </c>
      <c r="M9455" s="42">
        <v>3.534854699999999</v>
      </c>
      <c r="N9455">
        <v>0</v>
      </c>
      <c r="O9455" s="43">
        <v>22</v>
      </c>
      <c r="P9455" s="42">
        <v>45.6</v>
      </c>
      <c r="Q9455" s="42">
        <v>12</v>
      </c>
      <c r="R9455" s="42">
        <v>7</v>
      </c>
    </row>
    <row r="9456" spans="1:18" x14ac:dyDescent="0.3">
      <c r="A9456" t="s">
        <v>3923</v>
      </c>
      <c r="B9456" s="17">
        <v>45090</v>
      </c>
      <c r="C9456" t="s">
        <v>3925</v>
      </c>
      <c r="D9456" t="s">
        <v>3926</v>
      </c>
      <c r="E9456" t="s">
        <v>3927</v>
      </c>
      <c r="F9456" t="s">
        <v>3931</v>
      </c>
      <c r="G9456" t="s">
        <v>3877</v>
      </c>
      <c r="H9456" t="s">
        <v>3876</v>
      </c>
      <c r="I9456">
        <v>1187.3</v>
      </c>
      <c r="J9456" s="41">
        <v>7.3999999999999995E-3</v>
      </c>
      <c r="K9456" s="42">
        <v>8.7860199999999988</v>
      </c>
      <c r="L9456" s="43">
        <v>1.3699999999999997</v>
      </c>
      <c r="M9456" s="42">
        <v>12.036847399999996</v>
      </c>
      <c r="N9456">
        <v>0</v>
      </c>
      <c r="O9456" s="43">
        <v>1</v>
      </c>
      <c r="P9456" s="42">
        <v>52.8</v>
      </c>
      <c r="Q9456" s="42">
        <v>24</v>
      </c>
      <c r="R9456" s="42">
        <v>7</v>
      </c>
    </row>
    <row r="9457" spans="1:18" x14ac:dyDescent="0.3">
      <c r="A9457" t="s">
        <v>3923</v>
      </c>
      <c r="B9457" s="17">
        <v>45091</v>
      </c>
      <c r="C9457" t="s">
        <v>3925</v>
      </c>
      <c r="D9457" t="s">
        <v>3926</v>
      </c>
      <c r="E9457" t="s">
        <v>3927</v>
      </c>
      <c r="F9457" t="s">
        <v>3931</v>
      </c>
      <c r="G9457" t="s">
        <v>3877</v>
      </c>
      <c r="H9457" t="s">
        <v>3876</v>
      </c>
      <c r="I9457">
        <v>1371.3999999999999</v>
      </c>
      <c r="J9457" s="41">
        <v>5.3E-3</v>
      </c>
      <c r="K9457" s="42">
        <v>7.268419999999999</v>
      </c>
      <c r="L9457" s="43">
        <v>0.44000000000000006</v>
      </c>
      <c r="M9457" s="42">
        <v>3.1981047999999999</v>
      </c>
      <c r="N9457">
        <v>4</v>
      </c>
      <c r="O9457" s="43">
        <v>356</v>
      </c>
      <c r="P9457" s="42">
        <v>54</v>
      </c>
      <c r="Q9457" s="42">
        <v>9</v>
      </c>
      <c r="R9457" s="42">
        <v>1</v>
      </c>
    </row>
    <row r="9458" spans="1:18" x14ac:dyDescent="0.3">
      <c r="A9458" t="s">
        <v>3923</v>
      </c>
      <c r="B9458" s="17">
        <v>45092</v>
      </c>
      <c r="C9458" t="s">
        <v>3925</v>
      </c>
      <c r="D9458" t="s">
        <v>3926</v>
      </c>
      <c r="E9458" t="s">
        <v>3927</v>
      </c>
      <c r="F9458" t="s">
        <v>3931</v>
      </c>
      <c r="G9458" t="s">
        <v>3877</v>
      </c>
      <c r="H9458" t="s">
        <v>3876</v>
      </c>
      <c r="I9458">
        <v>1296.8999999999999</v>
      </c>
      <c r="J9458" s="41">
        <v>7.4999999999999997E-3</v>
      </c>
      <c r="K9458" s="42">
        <v>9.7267499999999991</v>
      </c>
      <c r="L9458" s="43">
        <v>1.1499999999999999</v>
      </c>
      <c r="M9458" s="42">
        <v>11.185762499999997</v>
      </c>
      <c r="N9458">
        <v>3</v>
      </c>
      <c r="O9458" s="43">
        <v>245</v>
      </c>
      <c r="P9458" s="42">
        <v>85.2</v>
      </c>
      <c r="Q9458" s="42">
        <v>12</v>
      </c>
      <c r="R9458" s="42">
        <v>8</v>
      </c>
    </row>
    <row r="9459" spans="1:18" x14ac:dyDescent="0.3">
      <c r="A9459" t="s">
        <v>3923</v>
      </c>
      <c r="B9459" s="17">
        <v>45093</v>
      </c>
      <c r="C9459" t="s">
        <v>3925</v>
      </c>
      <c r="D9459" t="s">
        <v>3926</v>
      </c>
      <c r="E9459" t="s">
        <v>3927</v>
      </c>
      <c r="F9459" t="s">
        <v>3931</v>
      </c>
      <c r="G9459" t="s">
        <v>3877</v>
      </c>
      <c r="H9459" t="s">
        <v>3876</v>
      </c>
      <c r="I9459">
        <v>833.09999999999991</v>
      </c>
      <c r="J9459" s="41">
        <v>8.100000000000003E-3</v>
      </c>
      <c r="K9459" s="42">
        <v>6.7481100000000014</v>
      </c>
      <c r="L9459" s="43">
        <v>0.26000000000000006</v>
      </c>
      <c r="M9459" s="42">
        <v>1.7545086000000008</v>
      </c>
      <c r="N9459">
        <v>1</v>
      </c>
      <c r="O9459" s="43">
        <v>21</v>
      </c>
      <c r="P9459" s="42">
        <v>69.599999999999994</v>
      </c>
      <c r="Q9459" s="42">
        <v>21</v>
      </c>
      <c r="R9459" s="42">
        <v>5</v>
      </c>
    </row>
    <row r="9460" spans="1:18" x14ac:dyDescent="0.3">
      <c r="A9460" t="s">
        <v>3923</v>
      </c>
      <c r="B9460" s="17">
        <v>45094</v>
      </c>
      <c r="C9460" t="s">
        <v>3925</v>
      </c>
      <c r="D9460" t="s">
        <v>3926</v>
      </c>
      <c r="E9460" t="s">
        <v>3927</v>
      </c>
      <c r="F9460" t="s">
        <v>3931</v>
      </c>
      <c r="G9460" t="s">
        <v>3877</v>
      </c>
      <c r="H9460" t="s">
        <v>3876</v>
      </c>
      <c r="I9460">
        <v>1111.8999999999999</v>
      </c>
      <c r="J9460" s="41">
        <v>3.5000000000000005E-3</v>
      </c>
      <c r="K9460" s="42">
        <v>3.8916500000000003</v>
      </c>
      <c r="L9460" s="43">
        <v>0.99999999999999967</v>
      </c>
      <c r="M9460" s="42">
        <v>3.8916499999999989</v>
      </c>
      <c r="N9460">
        <v>0</v>
      </c>
      <c r="O9460" s="43">
        <v>6</v>
      </c>
      <c r="P9460" s="42">
        <v>51.6</v>
      </c>
      <c r="Q9460" s="42">
        <v>25.5</v>
      </c>
      <c r="R9460" s="42">
        <v>4</v>
      </c>
    </row>
    <row r="9461" spans="1:18" x14ac:dyDescent="0.3">
      <c r="A9461" t="s">
        <v>3923</v>
      </c>
      <c r="B9461" s="17">
        <v>45095</v>
      </c>
      <c r="C9461" t="s">
        <v>3925</v>
      </c>
      <c r="D9461" t="s">
        <v>3926</v>
      </c>
      <c r="E9461" t="s">
        <v>3927</v>
      </c>
      <c r="F9461" t="s">
        <v>3931</v>
      </c>
      <c r="G9461" t="s">
        <v>3877</v>
      </c>
      <c r="H9461" t="s">
        <v>3876</v>
      </c>
      <c r="I9461">
        <v>959.19999999999982</v>
      </c>
      <c r="J9461" s="41">
        <v>3.0000000000000001E-3</v>
      </c>
      <c r="K9461" s="42">
        <v>2.8775999999999997</v>
      </c>
      <c r="L9461" s="43">
        <v>1.2599999999999998</v>
      </c>
      <c r="M9461" s="42">
        <v>3.6257759999999992</v>
      </c>
      <c r="N9461">
        <v>0</v>
      </c>
      <c r="O9461" s="43">
        <v>16</v>
      </c>
      <c r="P9461" s="42">
        <v>87.6</v>
      </c>
      <c r="Q9461" s="42">
        <v>34.5</v>
      </c>
      <c r="R9461" s="42">
        <v>9</v>
      </c>
    </row>
    <row r="9462" spans="1:18" x14ac:dyDescent="0.3">
      <c r="A9462" t="s">
        <v>3923</v>
      </c>
      <c r="B9462" s="17">
        <v>45096</v>
      </c>
      <c r="C9462" t="s">
        <v>3925</v>
      </c>
      <c r="D9462" t="s">
        <v>3926</v>
      </c>
      <c r="E9462" t="s">
        <v>3927</v>
      </c>
      <c r="F9462" t="s">
        <v>3931</v>
      </c>
      <c r="G9462" t="s">
        <v>3877</v>
      </c>
      <c r="H9462" t="s">
        <v>3876</v>
      </c>
      <c r="I9462">
        <v>1736.1999999999998</v>
      </c>
      <c r="J9462" s="41">
        <v>7.1000000000000004E-3</v>
      </c>
      <c r="K9462" s="42">
        <v>12.327019999999999</v>
      </c>
      <c r="L9462" s="43">
        <v>0.43999999999999995</v>
      </c>
      <c r="M9462" s="42">
        <v>5.4238887999999994</v>
      </c>
      <c r="N9462">
        <v>4</v>
      </c>
      <c r="O9462" s="43">
        <v>132</v>
      </c>
      <c r="P9462" s="42">
        <v>57.599999999999994</v>
      </c>
      <c r="Q9462" s="42">
        <v>27</v>
      </c>
      <c r="R9462" s="42">
        <v>6</v>
      </c>
    </row>
    <row r="9463" spans="1:18" x14ac:dyDescent="0.3">
      <c r="A9463" t="s">
        <v>3923</v>
      </c>
      <c r="B9463" s="17">
        <v>45097</v>
      </c>
      <c r="C9463" t="s">
        <v>3925</v>
      </c>
      <c r="D9463" t="s">
        <v>3926</v>
      </c>
      <c r="E9463" t="s">
        <v>3927</v>
      </c>
      <c r="F9463" t="s">
        <v>3931</v>
      </c>
      <c r="G9463" t="s">
        <v>3877</v>
      </c>
      <c r="H9463" t="s">
        <v>3876</v>
      </c>
      <c r="I9463">
        <v>1209.3999999999999</v>
      </c>
      <c r="J9463" s="41">
        <v>8.8000000000000005E-3</v>
      </c>
      <c r="K9463" s="42">
        <v>10.642719999999999</v>
      </c>
      <c r="L9463" s="43">
        <v>1.19</v>
      </c>
      <c r="M9463" s="42">
        <v>12.664836799999998</v>
      </c>
      <c r="N9463">
        <v>3</v>
      </c>
      <c r="O9463" s="43">
        <v>112</v>
      </c>
      <c r="P9463" s="42">
        <v>80.399999999999991</v>
      </c>
      <c r="Q9463" s="42">
        <v>18</v>
      </c>
      <c r="R9463" s="42">
        <v>9</v>
      </c>
    </row>
    <row r="9464" spans="1:18" x14ac:dyDescent="0.3">
      <c r="A9464" t="s">
        <v>3923</v>
      </c>
      <c r="B9464" s="17">
        <v>45098</v>
      </c>
      <c r="C9464" t="s">
        <v>3925</v>
      </c>
      <c r="D9464" t="s">
        <v>3926</v>
      </c>
      <c r="E9464" t="s">
        <v>3927</v>
      </c>
      <c r="F9464" t="s">
        <v>3931</v>
      </c>
      <c r="G9464" t="s">
        <v>3877</v>
      </c>
      <c r="H9464" t="s">
        <v>3876</v>
      </c>
      <c r="I9464">
        <v>1040.8999999999999</v>
      </c>
      <c r="J9464" s="41">
        <v>9.1000000000000004E-3</v>
      </c>
      <c r="K9464" s="42">
        <v>9.4721899999999994</v>
      </c>
      <c r="L9464" s="43">
        <v>0.60999999999999988</v>
      </c>
      <c r="M9464" s="42">
        <v>5.7780358999999981</v>
      </c>
      <c r="N9464">
        <v>0</v>
      </c>
      <c r="O9464" s="43">
        <v>11</v>
      </c>
      <c r="P9464" s="42">
        <v>85.2</v>
      </c>
      <c r="Q9464" s="42">
        <v>24</v>
      </c>
      <c r="R9464" s="42">
        <v>2</v>
      </c>
    </row>
    <row r="9465" spans="1:18" x14ac:dyDescent="0.3">
      <c r="A9465" t="s">
        <v>3923</v>
      </c>
      <c r="B9465" s="17">
        <v>45099</v>
      </c>
      <c r="C9465" t="s">
        <v>3925</v>
      </c>
      <c r="D9465" t="s">
        <v>3926</v>
      </c>
      <c r="E9465" t="s">
        <v>3927</v>
      </c>
      <c r="F9465" t="s">
        <v>3931</v>
      </c>
      <c r="G9465" t="s">
        <v>3877</v>
      </c>
      <c r="H9465" t="s">
        <v>3876</v>
      </c>
      <c r="I9465">
        <v>760.59999999999991</v>
      </c>
      <c r="J9465" s="41">
        <v>8.0999999999999996E-3</v>
      </c>
      <c r="K9465" s="42">
        <v>6.1608599999999987</v>
      </c>
      <c r="L9465" s="43">
        <v>0.97999999999999976</v>
      </c>
      <c r="M9465" s="42">
        <v>6.0376427999999969</v>
      </c>
      <c r="N9465">
        <v>0</v>
      </c>
      <c r="O9465" s="43">
        <v>15</v>
      </c>
      <c r="P9465" s="42">
        <v>90</v>
      </c>
      <c r="Q9465" s="42">
        <v>13.5</v>
      </c>
      <c r="R9465" s="42">
        <v>9</v>
      </c>
    </row>
    <row r="9466" spans="1:18" x14ac:dyDescent="0.3">
      <c r="A9466" t="s">
        <v>3923</v>
      </c>
      <c r="B9466" s="17">
        <v>45100</v>
      </c>
      <c r="C9466" t="s">
        <v>3925</v>
      </c>
      <c r="D9466" t="s">
        <v>3926</v>
      </c>
      <c r="E9466" t="s">
        <v>3927</v>
      </c>
      <c r="F9466" t="s">
        <v>3931</v>
      </c>
      <c r="G9466" t="s">
        <v>3877</v>
      </c>
      <c r="H9466" t="s">
        <v>3876</v>
      </c>
      <c r="I9466">
        <v>1597</v>
      </c>
      <c r="J9466" s="41">
        <v>5.1999999999999989E-3</v>
      </c>
      <c r="K9466" s="42">
        <v>8.3043999999999976</v>
      </c>
      <c r="L9466" s="43">
        <v>0.22000000000000003</v>
      </c>
      <c r="M9466" s="42">
        <v>1.8269679999999997</v>
      </c>
      <c r="N9466">
        <v>3</v>
      </c>
      <c r="O9466" s="43">
        <v>180</v>
      </c>
      <c r="P9466" s="42">
        <v>67.2</v>
      </c>
      <c r="Q9466" s="42">
        <v>16.5</v>
      </c>
      <c r="R9466" s="42">
        <v>7</v>
      </c>
    </row>
    <row r="9467" spans="1:18" x14ac:dyDescent="0.3">
      <c r="A9467" t="s">
        <v>3923</v>
      </c>
      <c r="B9467" s="17">
        <v>45101</v>
      </c>
      <c r="C9467" t="s">
        <v>3925</v>
      </c>
      <c r="D9467" t="s">
        <v>3926</v>
      </c>
      <c r="E9467" t="s">
        <v>3927</v>
      </c>
      <c r="F9467" t="s">
        <v>3931</v>
      </c>
      <c r="G9467" t="s">
        <v>3877</v>
      </c>
      <c r="H9467" t="s">
        <v>3876</v>
      </c>
      <c r="I9467">
        <v>1594.1</v>
      </c>
      <c r="J9467" s="41">
        <v>6.9000000000000016E-3</v>
      </c>
      <c r="K9467" s="42">
        <v>10.999290000000002</v>
      </c>
      <c r="L9467" s="43">
        <v>0.62999999999999989</v>
      </c>
      <c r="M9467" s="42">
        <v>6.9295527000000003</v>
      </c>
      <c r="N9467">
        <v>0</v>
      </c>
      <c r="O9467" s="43">
        <v>14</v>
      </c>
      <c r="P9467" s="42">
        <v>90</v>
      </c>
      <c r="Q9467" s="42">
        <v>19.5</v>
      </c>
      <c r="R9467" s="42">
        <v>10</v>
      </c>
    </row>
    <row r="9468" spans="1:18" x14ac:dyDescent="0.3">
      <c r="A9468" t="s">
        <v>3923</v>
      </c>
      <c r="B9468" s="17">
        <v>45102</v>
      </c>
      <c r="C9468" t="s">
        <v>3925</v>
      </c>
      <c r="D9468" t="s">
        <v>3926</v>
      </c>
      <c r="E9468" t="s">
        <v>3927</v>
      </c>
      <c r="F9468" t="s">
        <v>3931</v>
      </c>
      <c r="G9468" t="s">
        <v>3877</v>
      </c>
      <c r="H9468" t="s">
        <v>3876</v>
      </c>
      <c r="I9468">
        <v>1397.3</v>
      </c>
      <c r="J9468" s="41">
        <v>7.3999999999999986E-3</v>
      </c>
      <c r="K9468" s="42">
        <v>10.340019999999997</v>
      </c>
      <c r="L9468" s="43">
        <v>0.82999999999999974</v>
      </c>
      <c r="M9468" s="42">
        <v>8.5822165999999953</v>
      </c>
      <c r="N9468">
        <v>2</v>
      </c>
      <c r="O9468" s="43">
        <v>129</v>
      </c>
      <c r="P9468" s="42">
        <v>78</v>
      </c>
      <c r="Q9468" s="42">
        <v>21</v>
      </c>
      <c r="R9468" s="42">
        <v>7</v>
      </c>
    </row>
    <row r="9469" spans="1:18" x14ac:dyDescent="0.3">
      <c r="A9469" t="s">
        <v>3923</v>
      </c>
      <c r="B9469" s="17">
        <v>45103</v>
      </c>
      <c r="C9469" t="s">
        <v>3925</v>
      </c>
      <c r="D9469" t="s">
        <v>3926</v>
      </c>
      <c r="E9469" t="s">
        <v>3927</v>
      </c>
      <c r="F9469" t="s">
        <v>3931</v>
      </c>
      <c r="G9469" t="s">
        <v>3877</v>
      </c>
      <c r="H9469" t="s">
        <v>3876</v>
      </c>
      <c r="I9469">
        <v>1224.5</v>
      </c>
      <c r="J9469" s="41">
        <v>7.5999999999999991E-3</v>
      </c>
      <c r="K9469" s="42">
        <v>9.3061999999999987</v>
      </c>
      <c r="L9469" s="43">
        <v>0.86999999999999977</v>
      </c>
      <c r="M9469" s="42">
        <v>8.0963939999999965</v>
      </c>
      <c r="N9469">
        <v>0</v>
      </c>
      <c r="O9469" s="43">
        <v>7</v>
      </c>
      <c r="P9469" s="42">
        <v>87.6</v>
      </c>
      <c r="Q9469" s="42">
        <v>7.5</v>
      </c>
      <c r="R9469" s="42">
        <v>2</v>
      </c>
    </row>
    <row r="9470" spans="1:18" x14ac:dyDescent="0.3">
      <c r="A9470" t="s">
        <v>3923</v>
      </c>
      <c r="B9470" s="17">
        <v>45104</v>
      </c>
      <c r="C9470" t="s">
        <v>3925</v>
      </c>
      <c r="D9470" t="s">
        <v>3926</v>
      </c>
      <c r="E9470" t="s">
        <v>3927</v>
      </c>
      <c r="F9470" t="s">
        <v>3931</v>
      </c>
      <c r="G9470" t="s">
        <v>3877</v>
      </c>
      <c r="H9470" t="s">
        <v>3876</v>
      </c>
      <c r="I9470">
        <v>933.5</v>
      </c>
      <c r="J9470" s="41">
        <v>8.0999999999999996E-3</v>
      </c>
      <c r="K9470" s="42">
        <v>7.56135</v>
      </c>
      <c r="L9470" s="43">
        <v>0.49999999999999983</v>
      </c>
      <c r="M9470" s="42">
        <v>3.7806749999999987</v>
      </c>
      <c r="N9470">
        <v>0</v>
      </c>
      <c r="O9470" s="43">
        <v>16</v>
      </c>
      <c r="P9470" s="42">
        <v>99.6</v>
      </c>
      <c r="Q9470" s="42">
        <v>22.5</v>
      </c>
      <c r="R9470" s="42">
        <v>12</v>
      </c>
    </row>
    <row r="9471" spans="1:18" x14ac:dyDescent="0.3">
      <c r="A9471" t="s">
        <v>3923</v>
      </c>
      <c r="B9471" s="17">
        <v>45105</v>
      </c>
      <c r="C9471" t="s">
        <v>3925</v>
      </c>
      <c r="D9471" t="s">
        <v>3926</v>
      </c>
      <c r="E9471" t="s">
        <v>3927</v>
      </c>
      <c r="F9471" t="s">
        <v>3931</v>
      </c>
      <c r="G9471" t="s">
        <v>3877</v>
      </c>
      <c r="H9471" t="s">
        <v>3876</v>
      </c>
      <c r="I9471">
        <v>674.89999999999986</v>
      </c>
      <c r="J9471" s="41">
        <v>2.1999999999999997E-3</v>
      </c>
      <c r="K9471" s="42">
        <v>1.4847799999999995</v>
      </c>
      <c r="L9471" s="43">
        <v>0.99999999999999967</v>
      </c>
      <c r="M9471" s="42">
        <v>1.4847799999999991</v>
      </c>
      <c r="N9471">
        <v>0</v>
      </c>
      <c r="O9471" s="43">
        <v>16</v>
      </c>
      <c r="P9471" s="42">
        <v>94.8</v>
      </c>
      <c r="Q9471" s="42">
        <v>28.5</v>
      </c>
      <c r="R9471" s="42">
        <v>9</v>
      </c>
    </row>
    <row r="9472" spans="1:18" x14ac:dyDescent="0.3">
      <c r="A9472" t="s">
        <v>3923</v>
      </c>
      <c r="B9472" s="17">
        <v>45106</v>
      </c>
      <c r="C9472" t="s">
        <v>3925</v>
      </c>
      <c r="D9472" t="s">
        <v>3926</v>
      </c>
      <c r="E9472" t="s">
        <v>3927</v>
      </c>
      <c r="F9472" t="s">
        <v>3931</v>
      </c>
      <c r="G9472" t="s">
        <v>3877</v>
      </c>
      <c r="H9472" t="s">
        <v>3876</v>
      </c>
      <c r="I9472">
        <v>825.5</v>
      </c>
      <c r="J9472" s="41">
        <v>9.5999999999999992E-3</v>
      </c>
      <c r="K9472" s="42">
        <v>7.9247999999999994</v>
      </c>
      <c r="L9472" s="43">
        <v>0.7699999999999998</v>
      </c>
      <c r="M9472" s="42">
        <v>6.1020959999999977</v>
      </c>
      <c r="N9472">
        <v>0</v>
      </c>
      <c r="O9472" s="43">
        <v>30</v>
      </c>
      <c r="P9472" s="42">
        <v>108</v>
      </c>
      <c r="Q9472" s="42">
        <v>21</v>
      </c>
      <c r="R9472" s="42">
        <v>9</v>
      </c>
    </row>
    <row r="9473" spans="1:18" x14ac:dyDescent="0.3">
      <c r="A9473" t="s">
        <v>3923</v>
      </c>
      <c r="B9473" s="17">
        <v>45107</v>
      </c>
      <c r="C9473" t="s">
        <v>3925</v>
      </c>
      <c r="D9473" t="s">
        <v>3926</v>
      </c>
      <c r="E9473" t="s">
        <v>3927</v>
      </c>
      <c r="F9473" t="s">
        <v>3931</v>
      </c>
      <c r="G9473" t="s">
        <v>3877</v>
      </c>
      <c r="H9473" t="s">
        <v>3876</v>
      </c>
      <c r="I9473">
        <v>1750.3999999999999</v>
      </c>
      <c r="J9473" s="41">
        <v>4.1999999999999997E-3</v>
      </c>
      <c r="K9473" s="42">
        <v>7.3516799999999991</v>
      </c>
      <c r="L9473" s="43">
        <v>0.56999999999999984</v>
      </c>
      <c r="M9473" s="42">
        <v>4.1904575999999985</v>
      </c>
      <c r="N9473">
        <v>2</v>
      </c>
      <c r="O9473" s="43">
        <v>138</v>
      </c>
      <c r="P9473" s="42">
        <v>49.199999999999996</v>
      </c>
      <c r="Q9473" s="42">
        <v>15</v>
      </c>
      <c r="R9473" s="42">
        <v>5</v>
      </c>
    </row>
    <row r="9474" spans="1:18" x14ac:dyDescent="0.3">
      <c r="A9474" t="s">
        <v>3923</v>
      </c>
      <c r="B9474" s="17">
        <v>45108</v>
      </c>
      <c r="C9474" t="s">
        <v>3925</v>
      </c>
      <c r="D9474" t="s">
        <v>3926</v>
      </c>
      <c r="E9474" t="s">
        <v>3927</v>
      </c>
      <c r="F9474" t="s">
        <v>3931</v>
      </c>
      <c r="G9474" t="s">
        <v>3877</v>
      </c>
      <c r="H9474" t="s">
        <v>3876</v>
      </c>
      <c r="I9474">
        <v>770.09999999999991</v>
      </c>
      <c r="J9474" s="41">
        <v>8.7999999999999988E-3</v>
      </c>
      <c r="K9474" s="42">
        <v>6.7768799999999985</v>
      </c>
      <c r="L9474" s="43">
        <v>0.41000000000000009</v>
      </c>
      <c r="M9474" s="42">
        <v>2.7785207999999999</v>
      </c>
      <c r="N9474">
        <v>2</v>
      </c>
      <c r="O9474" s="43">
        <v>37</v>
      </c>
      <c r="P9474" s="42">
        <v>52.8</v>
      </c>
      <c r="Q9474" s="42">
        <v>6</v>
      </c>
      <c r="R9474" s="42">
        <v>9</v>
      </c>
    </row>
    <row r="9475" spans="1:18" x14ac:dyDescent="0.3">
      <c r="A9475" t="s">
        <v>3923</v>
      </c>
      <c r="B9475" s="17">
        <v>45109</v>
      </c>
      <c r="C9475" t="s">
        <v>3925</v>
      </c>
      <c r="D9475" t="s">
        <v>3926</v>
      </c>
      <c r="E9475" t="s">
        <v>3927</v>
      </c>
      <c r="F9475" t="s">
        <v>3931</v>
      </c>
      <c r="G9475" t="s">
        <v>3877</v>
      </c>
      <c r="H9475" t="s">
        <v>3876</v>
      </c>
      <c r="I9475">
        <v>1755.4999999999998</v>
      </c>
      <c r="J9475" s="41">
        <v>5.9000000000000007E-3</v>
      </c>
      <c r="K9475" s="42">
        <v>10.35745</v>
      </c>
      <c r="L9475" s="43">
        <v>0.41</v>
      </c>
      <c r="M9475" s="42">
        <v>4.2465544999999993</v>
      </c>
      <c r="N9475">
        <v>0</v>
      </c>
      <c r="O9475" s="43">
        <v>23</v>
      </c>
      <c r="P9475" s="42">
        <v>57.599999999999994</v>
      </c>
      <c r="Q9475" s="42">
        <v>10.5</v>
      </c>
      <c r="R9475" s="42">
        <v>0</v>
      </c>
    </row>
    <row r="9476" spans="1:18" x14ac:dyDescent="0.3">
      <c r="A9476" t="s">
        <v>3923</v>
      </c>
      <c r="B9476" s="17">
        <v>45110</v>
      </c>
      <c r="C9476" t="s">
        <v>3925</v>
      </c>
      <c r="D9476" t="s">
        <v>3926</v>
      </c>
      <c r="E9476" t="s">
        <v>3927</v>
      </c>
      <c r="F9476" t="s">
        <v>3931</v>
      </c>
      <c r="G9476" t="s">
        <v>3877</v>
      </c>
      <c r="H9476" t="s">
        <v>3876</v>
      </c>
      <c r="I9476">
        <v>1097.3999999999999</v>
      </c>
      <c r="J9476" s="41">
        <v>7.9000000000000008E-3</v>
      </c>
      <c r="K9476" s="42">
        <v>8.6694599999999991</v>
      </c>
      <c r="L9476" s="43">
        <v>0.3600000000000001</v>
      </c>
      <c r="M9476" s="42">
        <v>3.1210056000000006</v>
      </c>
      <c r="N9476">
        <v>2</v>
      </c>
      <c r="O9476" s="43">
        <v>158</v>
      </c>
      <c r="P9476" s="42">
        <v>81.599999999999994</v>
      </c>
      <c r="Q9476" s="42">
        <v>28.5</v>
      </c>
      <c r="R9476" s="42">
        <v>2</v>
      </c>
    </row>
    <row r="9477" spans="1:18" x14ac:dyDescent="0.3">
      <c r="A9477" t="s">
        <v>3923</v>
      </c>
      <c r="B9477" s="17">
        <v>45111</v>
      </c>
      <c r="C9477" t="s">
        <v>3925</v>
      </c>
      <c r="D9477" t="s">
        <v>3926</v>
      </c>
      <c r="E9477" t="s">
        <v>3927</v>
      </c>
      <c r="F9477" t="s">
        <v>3931</v>
      </c>
      <c r="G9477" t="s">
        <v>3877</v>
      </c>
      <c r="H9477" t="s">
        <v>3876</v>
      </c>
      <c r="I9477">
        <v>974.8</v>
      </c>
      <c r="J9477" s="41">
        <v>3.9000000000000007E-3</v>
      </c>
      <c r="K9477" s="42">
        <v>3.8017200000000004</v>
      </c>
      <c r="L9477" s="43">
        <v>0.24000000000000005</v>
      </c>
      <c r="M9477" s="42">
        <v>0.91241280000000025</v>
      </c>
      <c r="N9477">
        <v>0</v>
      </c>
      <c r="O9477" s="43">
        <v>20</v>
      </c>
      <c r="P9477" s="42">
        <v>67.2</v>
      </c>
      <c r="Q9477" s="42">
        <v>12</v>
      </c>
      <c r="R9477" s="42">
        <v>2</v>
      </c>
    </row>
    <row r="9478" spans="1:18" x14ac:dyDescent="0.3">
      <c r="A9478" t="s">
        <v>3923</v>
      </c>
      <c r="B9478" s="17">
        <v>45112</v>
      </c>
      <c r="C9478" t="s">
        <v>3925</v>
      </c>
      <c r="D9478" t="s">
        <v>3926</v>
      </c>
      <c r="E9478" t="s">
        <v>3927</v>
      </c>
      <c r="F9478" t="s">
        <v>3931</v>
      </c>
      <c r="G9478" t="s">
        <v>3877</v>
      </c>
      <c r="H9478" t="s">
        <v>3876</v>
      </c>
      <c r="I9478">
        <v>1181.5999999999999</v>
      </c>
      <c r="J9478" s="41">
        <v>6.4999999999999988E-3</v>
      </c>
      <c r="K9478" s="42">
        <v>7.6803999999999979</v>
      </c>
      <c r="L9478" s="43">
        <v>0.1</v>
      </c>
      <c r="M9478" s="42">
        <v>0.76803999999999983</v>
      </c>
      <c r="N9478">
        <v>2</v>
      </c>
      <c r="O9478" s="43">
        <v>139</v>
      </c>
      <c r="P9478" s="42">
        <v>90</v>
      </c>
      <c r="Q9478" s="42">
        <v>22.5</v>
      </c>
      <c r="R9478" s="42">
        <v>11</v>
      </c>
    </row>
    <row r="9479" spans="1:18" x14ac:dyDescent="0.3">
      <c r="A9479" t="s">
        <v>3923</v>
      </c>
      <c r="B9479" s="17">
        <v>45113</v>
      </c>
      <c r="C9479" t="s">
        <v>3925</v>
      </c>
      <c r="D9479" t="s">
        <v>3926</v>
      </c>
      <c r="E9479" t="s">
        <v>3927</v>
      </c>
      <c r="F9479" t="s">
        <v>3931</v>
      </c>
      <c r="G9479" t="s">
        <v>3877</v>
      </c>
      <c r="H9479" t="s">
        <v>3876</v>
      </c>
      <c r="I9479">
        <v>815.8</v>
      </c>
      <c r="J9479" s="41">
        <v>8.8000000000000023E-3</v>
      </c>
      <c r="K9479" s="42">
        <v>7.1790400000000014</v>
      </c>
      <c r="L9479" s="43">
        <v>0.42999999999999994</v>
      </c>
      <c r="M9479" s="42">
        <v>3.0869872000000003</v>
      </c>
      <c r="N9479">
        <v>0</v>
      </c>
      <c r="O9479" s="43">
        <v>47</v>
      </c>
      <c r="P9479" s="42">
        <v>82.8</v>
      </c>
      <c r="Q9479" s="42">
        <v>21</v>
      </c>
      <c r="R9479" s="42">
        <v>12</v>
      </c>
    </row>
    <row r="9480" spans="1:18" x14ac:dyDescent="0.3">
      <c r="A9480" t="s">
        <v>3923</v>
      </c>
      <c r="B9480" s="17">
        <v>45114</v>
      </c>
      <c r="C9480" t="s">
        <v>3925</v>
      </c>
      <c r="D9480" t="s">
        <v>3926</v>
      </c>
      <c r="E9480" t="s">
        <v>3927</v>
      </c>
      <c r="F9480" t="s">
        <v>3931</v>
      </c>
      <c r="G9480" t="s">
        <v>3877</v>
      </c>
      <c r="H9480" t="s">
        <v>3876</v>
      </c>
      <c r="I9480">
        <v>1608.1999999999998</v>
      </c>
      <c r="J9480" s="41">
        <v>7.1999999999999981E-3</v>
      </c>
      <c r="K9480" s="42">
        <v>11.579039999999996</v>
      </c>
      <c r="L9480" s="43">
        <v>0.65999999999999981</v>
      </c>
      <c r="M9480" s="42">
        <v>7.6421663999999945</v>
      </c>
      <c r="N9480">
        <v>0</v>
      </c>
      <c r="O9480" s="43">
        <v>32</v>
      </c>
      <c r="P9480" s="42">
        <v>72</v>
      </c>
      <c r="Q9480" s="42">
        <v>30</v>
      </c>
      <c r="R9480" s="42">
        <v>7</v>
      </c>
    </row>
    <row r="9481" spans="1:18" x14ac:dyDescent="0.3">
      <c r="A9481" t="s">
        <v>3923</v>
      </c>
      <c r="B9481" s="17">
        <v>45115</v>
      </c>
      <c r="C9481" t="s">
        <v>3925</v>
      </c>
      <c r="D9481" t="s">
        <v>3926</v>
      </c>
      <c r="E9481" t="s">
        <v>3927</v>
      </c>
      <c r="F9481" t="s">
        <v>3931</v>
      </c>
      <c r="G9481" t="s">
        <v>3877</v>
      </c>
      <c r="H9481" t="s">
        <v>3876</v>
      </c>
      <c r="I9481">
        <v>842.3</v>
      </c>
      <c r="J9481" s="41">
        <v>7.5000000000000015E-3</v>
      </c>
      <c r="K9481" s="42">
        <v>6.3172500000000005</v>
      </c>
      <c r="L9481" s="43">
        <v>0.27000000000000007</v>
      </c>
      <c r="M9481" s="42">
        <v>1.7056575000000005</v>
      </c>
      <c r="N9481">
        <v>2</v>
      </c>
      <c r="O9481" s="43">
        <v>85</v>
      </c>
      <c r="P9481" s="42">
        <v>79.2</v>
      </c>
      <c r="Q9481" s="42">
        <v>25.5</v>
      </c>
      <c r="R9481" s="42">
        <v>4</v>
      </c>
    </row>
    <row r="9482" spans="1:18" x14ac:dyDescent="0.3">
      <c r="A9482" t="s">
        <v>3923</v>
      </c>
      <c r="B9482" s="17">
        <v>45116</v>
      </c>
      <c r="C9482" t="s">
        <v>3925</v>
      </c>
      <c r="D9482" t="s">
        <v>3926</v>
      </c>
      <c r="E9482" t="s">
        <v>3927</v>
      </c>
      <c r="F9482" t="s">
        <v>3931</v>
      </c>
      <c r="G9482" t="s">
        <v>3877</v>
      </c>
      <c r="H9482" t="s">
        <v>3876</v>
      </c>
      <c r="I9482">
        <v>1450</v>
      </c>
      <c r="J9482" s="41">
        <v>4.7999999999999987E-3</v>
      </c>
      <c r="K9482" s="42">
        <v>6.9599999999999982</v>
      </c>
      <c r="L9482" s="43">
        <v>0.6499999999999998</v>
      </c>
      <c r="M9482" s="42">
        <v>4.5239999999999974</v>
      </c>
      <c r="N9482">
        <v>0</v>
      </c>
      <c r="O9482" s="43">
        <v>28</v>
      </c>
      <c r="P9482" s="42">
        <v>78</v>
      </c>
      <c r="Q9482" s="42">
        <v>10.5</v>
      </c>
      <c r="R9482" s="42">
        <v>5</v>
      </c>
    </row>
    <row r="9483" spans="1:18" x14ac:dyDescent="0.3">
      <c r="A9483" t="s">
        <v>3923</v>
      </c>
      <c r="B9483" s="17">
        <v>45117</v>
      </c>
      <c r="C9483" t="s">
        <v>3925</v>
      </c>
      <c r="D9483" t="s">
        <v>3926</v>
      </c>
      <c r="E9483" t="s">
        <v>3927</v>
      </c>
      <c r="F9483" t="s">
        <v>3931</v>
      </c>
      <c r="G9483" t="s">
        <v>3877</v>
      </c>
      <c r="H9483" t="s">
        <v>3876</v>
      </c>
      <c r="I9483">
        <v>1386.8999999999999</v>
      </c>
      <c r="J9483" s="41">
        <v>3.1999999999999997E-3</v>
      </c>
      <c r="K9483" s="42">
        <v>4.4380799999999994</v>
      </c>
      <c r="L9483" s="43">
        <v>0.44000000000000006</v>
      </c>
      <c r="M9483" s="42">
        <v>1.9527551999999999</v>
      </c>
      <c r="N9483">
        <v>0</v>
      </c>
      <c r="O9483" s="43">
        <v>12</v>
      </c>
      <c r="P9483" s="42">
        <v>69.599999999999994</v>
      </c>
      <c r="Q9483" s="42">
        <v>25.5</v>
      </c>
      <c r="R9483" s="42">
        <v>12</v>
      </c>
    </row>
    <row r="9484" spans="1:18" x14ac:dyDescent="0.3">
      <c r="A9484" t="s">
        <v>3923</v>
      </c>
      <c r="B9484" s="17">
        <v>45118</v>
      </c>
      <c r="C9484" t="s">
        <v>3925</v>
      </c>
      <c r="D9484" t="s">
        <v>3926</v>
      </c>
      <c r="E9484" t="s">
        <v>3927</v>
      </c>
      <c r="F9484" t="s">
        <v>3931</v>
      </c>
      <c r="G9484" t="s">
        <v>3877</v>
      </c>
      <c r="H9484" t="s">
        <v>3876</v>
      </c>
      <c r="I9484">
        <v>1871.1</v>
      </c>
      <c r="J9484" s="41">
        <v>8.9999999999999976E-3</v>
      </c>
      <c r="K9484" s="42">
        <v>16.839899999999993</v>
      </c>
      <c r="L9484" s="43">
        <v>0.8999999999999998</v>
      </c>
      <c r="M9484" s="42">
        <v>15.15590999999999</v>
      </c>
      <c r="N9484">
        <v>0</v>
      </c>
      <c r="O9484" s="43">
        <v>10</v>
      </c>
      <c r="P9484" s="42">
        <v>102</v>
      </c>
      <c r="Q9484" s="42">
        <v>18</v>
      </c>
      <c r="R9484" s="42">
        <v>12</v>
      </c>
    </row>
    <row r="9485" spans="1:18" x14ac:dyDescent="0.3">
      <c r="A9485" t="s">
        <v>3923</v>
      </c>
      <c r="B9485" s="17">
        <v>45119</v>
      </c>
      <c r="C9485" t="s">
        <v>3925</v>
      </c>
      <c r="D9485" t="s">
        <v>3926</v>
      </c>
      <c r="E9485" t="s">
        <v>3927</v>
      </c>
      <c r="F9485" t="s">
        <v>3931</v>
      </c>
      <c r="G9485" t="s">
        <v>3877</v>
      </c>
      <c r="H9485" t="s">
        <v>3876</v>
      </c>
      <c r="I9485">
        <v>1061.8</v>
      </c>
      <c r="J9485" s="41">
        <v>9.7999999999999997E-3</v>
      </c>
      <c r="K9485" s="42">
        <v>10.40564</v>
      </c>
      <c r="L9485" s="43">
        <v>1.1399999999999999</v>
      </c>
      <c r="M9485" s="42">
        <v>11.862429599999999</v>
      </c>
      <c r="N9485">
        <v>3</v>
      </c>
      <c r="O9485" s="43">
        <v>264</v>
      </c>
      <c r="P9485" s="42">
        <v>97.2</v>
      </c>
      <c r="Q9485" s="42">
        <v>18</v>
      </c>
      <c r="R9485" s="42">
        <v>6</v>
      </c>
    </row>
    <row r="9486" spans="1:18" x14ac:dyDescent="0.3">
      <c r="A9486" t="s">
        <v>3923</v>
      </c>
      <c r="B9486" s="17">
        <v>45120</v>
      </c>
      <c r="C9486" t="s">
        <v>3925</v>
      </c>
      <c r="D9486" t="s">
        <v>3926</v>
      </c>
      <c r="E9486" t="s">
        <v>3927</v>
      </c>
      <c r="F9486" t="s">
        <v>3931</v>
      </c>
      <c r="G9486" t="s">
        <v>3877</v>
      </c>
      <c r="H9486" t="s">
        <v>3876</v>
      </c>
      <c r="I9486">
        <v>1142.5</v>
      </c>
      <c r="J9486" s="41">
        <v>4.1999999999999997E-3</v>
      </c>
      <c r="K9486" s="42">
        <v>4.7984999999999998</v>
      </c>
      <c r="L9486" s="43">
        <v>7.0000000000000034E-2</v>
      </c>
      <c r="M9486" s="42">
        <v>0.33589500000000017</v>
      </c>
      <c r="N9486">
        <v>3</v>
      </c>
      <c r="O9486" s="43">
        <v>178</v>
      </c>
      <c r="P9486" s="42">
        <v>44.4</v>
      </c>
      <c r="Q9486" s="42">
        <v>21</v>
      </c>
      <c r="R9486" s="42">
        <v>10</v>
      </c>
    </row>
    <row r="9487" spans="1:18" x14ac:dyDescent="0.3">
      <c r="A9487" t="s">
        <v>3923</v>
      </c>
      <c r="B9487" s="17">
        <v>45121</v>
      </c>
      <c r="C9487" t="s">
        <v>3925</v>
      </c>
      <c r="D9487" t="s">
        <v>3926</v>
      </c>
      <c r="E9487" t="s">
        <v>3927</v>
      </c>
      <c r="F9487" t="s">
        <v>3931</v>
      </c>
      <c r="G9487" t="s">
        <v>3877</v>
      </c>
      <c r="H9487" t="s">
        <v>3876</v>
      </c>
      <c r="I9487">
        <v>999.89999999999986</v>
      </c>
      <c r="J9487" s="41">
        <v>1.0100000000000001E-2</v>
      </c>
      <c r="K9487" s="42">
        <v>10.098990000000001</v>
      </c>
      <c r="L9487" s="43">
        <v>0.84999999999999987</v>
      </c>
      <c r="M9487" s="42">
        <v>8.5841414999999994</v>
      </c>
      <c r="N9487">
        <v>0</v>
      </c>
      <c r="O9487" s="43">
        <v>42</v>
      </c>
      <c r="P9487" s="42">
        <v>85.2</v>
      </c>
      <c r="Q9487" s="42">
        <v>22.5</v>
      </c>
      <c r="R9487" s="42">
        <v>7</v>
      </c>
    </row>
    <row r="9488" spans="1:18" x14ac:dyDescent="0.3">
      <c r="A9488" t="s">
        <v>3923</v>
      </c>
      <c r="B9488" s="17">
        <v>45122</v>
      </c>
      <c r="C9488" t="s">
        <v>3925</v>
      </c>
      <c r="D9488" t="s">
        <v>3926</v>
      </c>
      <c r="E9488" t="s">
        <v>3927</v>
      </c>
      <c r="F9488" t="s">
        <v>3931</v>
      </c>
      <c r="G9488" t="s">
        <v>3877</v>
      </c>
      <c r="H9488" t="s">
        <v>3876</v>
      </c>
      <c r="I9488">
        <v>1236.3</v>
      </c>
      <c r="J9488" s="41">
        <v>1.0699999999999998E-2</v>
      </c>
      <c r="K9488" s="42">
        <v>13.228409999999997</v>
      </c>
      <c r="L9488" s="43">
        <v>0.92999999999999994</v>
      </c>
      <c r="M9488" s="42">
        <v>12.302421299999995</v>
      </c>
      <c r="N9488">
        <v>3</v>
      </c>
      <c r="O9488" s="43">
        <v>143</v>
      </c>
      <c r="P9488" s="42">
        <v>50.4</v>
      </c>
      <c r="Q9488" s="42">
        <v>31.5</v>
      </c>
      <c r="R9488" s="42">
        <v>6</v>
      </c>
    </row>
    <row r="9489" spans="1:18" x14ac:dyDescent="0.3">
      <c r="A9489" t="s">
        <v>3923</v>
      </c>
      <c r="B9489" s="17">
        <v>45123</v>
      </c>
      <c r="C9489" t="s">
        <v>3925</v>
      </c>
      <c r="D9489" t="s">
        <v>3926</v>
      </c>
      <c r="E9489" t="s">
        <v>3927</v>
      </c>
      <c r="F9489" t="s">
        <v>3931</v>
      </c>
      <c r="G9489" t="s">
        <v>3877</v>
      </c>
      <c r="H9489" t="s">
        <v>3876</v>
      </c>
      <c r="I9489">
        <v>1912.7999999999997</v>
      </c>
      <c r="J9489" s="41">
        <v>4.1999999999999989E-3</v>
      </c>
      <c r="K9489" s="42">
        <v>8.0337599999999973</v>
      </c>
      <c r="L9489" s="43">
        <v>0.31000000000000005</v>
      </c>
      <c r="M9489" s="42">
        <v>2.4904655999999994</v>
      </c>
      <c r="N9489">
        <v>4</v>
      </c>
      <c r="O9489" s="43">
        <v>251</v>
      </c>
      <c r="P9489" s="42">
        <v>87.6</v>
      </c>
      <c r="Q9489" s="42">
        <v>18</v>
      </c>
      <c r="R9489" s="42">
        <v>9</v>
      </c>
    </row>
    <row r="9490" spans="1:18" x14ac:dyDescent="0.3">
      <c r="A9490" t="s">
        <v>3923</v>
      </c>
      <c r="B9490" s="17">
        <v>45124</v>
      </c>
      <c r="C9490" t="s">
        <v>3925</v>
      </c>
      <c r="D9490" t="s">
        <v>3926</v>
      </c>
      <c r="E9490" t="s">
        <v>3927</v>
      </c>
      <c r="F9490" t="s">
        <v>3931</v>
      </c>
      <c r="G9490" t="s">
        <v>3877</v>
      </c>
      <c r="H9490" t="s">
        <v>3876</v>
      </c>
      <c r="I9490">
        <v>1448.3999999999999</v>
      </c>
      <c r="J9490" s="41">
        <v>7.0000000000000001E-3</v>
      </c>
      <c r="K9490" s="42">
        <v>10.1388</v>
      </c>
      <c r="L9490" s="43">
        <v>0.44000000000000006</v>
      </c>
      <c r="M9490" s="42">
        <v>4.4610720000000006</v>
      </c>
      <c r="N9490">
        <v>4</v>
      </c>
      <c r="O9490" s="43">
        <v>350</v>
      </c>
      <c r="P9490" s="42">
        <v>70.8</v>
      </c>
      <c r="Q9490" s="42">
        <v>27</v>
      </c>
      <c r="R9490" s="42">
        <v>3</v>
      </c>
    </row>
    <row r="9491" spans="1:18" x14ac:dyDescent="0.3">
      <c r="A9491" t="s">
        <v>3923</v>
      </c>
      <c r="B9491" s="17">
        <v>45125</v>
      </c>
      <c r="C9491" t="s">
        <v>3925</v>
      </c>
      <c r="D9491" t="s">
        <v>3926</v>
      </c>
      <c r="E9491" t="s">
        <v>3927</v>
      </c>
      <c r="F9491" t="s">
        <v>3931</v>
      </c>
      <c r="G9491" t="s">
        <v>3877</v>
      </c>
      <c r="H9491" t="s">
        <v>3876</v>
      </c>
      <c r="I9491">
        <v>1164.8</v>
      </c>
      <c r="J9491" s="41">
        <v>9.3999999999999986E-3</v>
      </c>
      <c r="K9491" s="42">
        <v>10.949119999999999</v>
      </c>
      <c r="L9491" s="43">
        <v>0.83999999999999975</v>
      </c>
      <c r="M9491" s="42">
        <v>9.1972607999999969</v>
      </c>
      <c r="N9491">
        <v>3</v>
      </c>
      <c r="O9491" s="43">
        <v>101</v>
      </c>
      <c r="P9491" s="42">
        <v>85.2</v>
      </c>
      <c r="Q9491" s="42">
        <v>22.5</v>
      </c>
      <c r="R9491" s="42">
        <v>5</v>
      </c>
    </row>
    <row r="9492" spans="1:18" x14ac:dyDescent="0.3">
      <c r="A9492" t="s">
        <v>3923</v>
      </c>
      <c r="B9492" s="17">
        <v>45126</v>
      </c>
      <c r="C9492" t="s">
        <v>3925</v>
      </c>
      <c r="D9492" t="s">
        <v>3926</v>
      </c>
      <c r="E9492" t="s">
        <v>3927</v>
      </c>
      <c r="F9492" t="s">
        <v>3931</v>
      </c>
      <c r="G9492" t="s">
        <v>3877</v>
      </c>
      <c r="H9492" t="s">
        <v>3876</v>
      </c>
      <c r="I9492">
        <v>1581.3999999999999</v>
      </c>
      <c r="J9492" s="41">
        <v>8.3000000000000018E-3</v>
      </c>
      <c r="K9492" s="42">
        <v>13.125620000000001</v>
      </c>
      <c r="L9492" s="43">
        <v>0.7699999999999998</v>
      </c>
      <c r="M9492" s="42">
        <v>10.106727399999999</v>
      </c>
      <c r="N9492">
        <v>3</v>
      </c>
      <c r="O9492" s="43">
        <v>130</v>
      </c>
      <c r="P9492" s="42">
        <v>74.399999999999991</v>
      </c>
      <c r="Q9492" s="42">
        <v>22.5</v>
      </c>
      <c r="R9492" s="42">
        <v>8</v>
      </c>
    </row>
    <row r="9493" spans="1:18" x14ac:dyDescent="0.3">
      <c r="A9493" t="s">
        <v>3923</v>
      </c>
      <c r="B9493" s="17">
        <v>45127</v>
      </c>
      <c r="C9493" t="s">
        <v>3925</v>
      </c>
      <c r="D9493" t="s">
        <v>3926</v>
      </c>
      <c r="E9493" t="s">
        <v>3927</v>
      </c>
      <c r="F9493" t="s">
        <v>3931</v>
      </c>
      <c r="G9493" t="s">
        <v>3877</v>
      </c>
      <c r="H9493" t="s">
        <v>3876</v>
      </c>
      <c r="I9493">
        <v>1412.8</v>
      </c>
      <c r="J9493" s="41">
        <v>8.2999999999999984E-3</v>
      </c>
      <c r="K9493" s="42">
        <v>11.726239999999997</v>
      </c>
      <c r="L9493" s="43">
        <v>0.60999999999999988</v>
      </c>
      <c r="M9493" s="42">
        <v>7.1530063999999971</v>
      </c>
      <c r="N9493">
        <v>4</v>
      </c>
      <c r="O9493" s="43">
        <v>107</v>
      </c>
      <c r="P9493" s="42">
        <v>99.6</v>
      </c>
      <c r="Q9493" s="42">
        <v>13.5</v>
      </c>
      <c r="R9493" s="42">
        <v>4</v>
      </c>
    </row>
    <row r="9494" spans="1:18" x14ac:dyDescent="0.3">
      <c r="A9494" t="s">
        <v>3923</v>
      </c>
      <c r="B9494" s="17">
        <v>45128</v>
      </c>
      <c r="C9494" t="s">
        <v>3925</v>
      </c>
      <c r="D9494" t="s">
        <v>3926</v>
      </c>
      <c r="E9494" t="s">
        <v>3927</v>
      </c>
      <c r="F9494" t="s">
        <v>3931</v>
      </c>
      <c r="G9494" t="s">
        <v>3877</v>
      </c>
      <c r="H9494" t="s">
        <v>3876</v>
      </c>
      <c r="I9494">
        <v>1676.8</v>
      </c>
      <c r="J9494" s="41">
        <v>8.0999999999999996E-3</v>
      </c>
      <c r="K9494" s="42">
        <v>13.582079999999999</v>
      </c>
      <c r="L9494" s="43">
        <v>0.49</v>
      </c>
      <c r="M9494" s="42">
        <v>6.6552191999999994</v>
      </c>
      <c r="N9494">
        <v>2</v>
      </c>
      <c r="O9494" s="43">
        <v>106</v>
      </c>
      <c r="P9494" s="42">
        <v>57.599999999999994</v>
      </c>
      <c r="Q9494" s="42">
        <v>22.5</v>
      </c>
      <c r="R9494" s="42">
        <v>10</v>
      </c>
    </row>
    <row r="9495" spans="1:18" x14ac:dyDescent="0.3">
      <c r="A9495" t="s">
        <v>3923</v>
      </c>
      <c r="B9495" s="17">
        <v>45129</v>
      </c>
      <c r="C9495" t="s">
        <v>3925</v>
      </c>
      <c r="D9495" t="s">
        <v>3926</v>
      </c>
      <c r="E9495" t="s">
        <v>3927</v>
      </c>
      <c r="F9495" t="s">
        <v>3931</v>
      </c>
      <c r="G9495" t="s">
        <v>3877</v>
      </c>
      <c r="H9495" t="s">
        <v>3876</v>
      </c>
      <c r="I9495">
        <v>834.89999999999986</v>
      </c>
      <c r="J9495" s="41">
        <v>2.5000000000000005E-3</v>
      </c>
      <c r="K9495" s="42">
        <v>2.08725</v>
      </c>
      <c r="L9495" s="43">
        <v>0.8999999999999998</v>
      </c>
      <c r="M9495" s="42">
        <v>1.8785249999999996</v>
      </c>
      <c r="N9495">
        <v>2</v>
      </c>
      <c r="O9495" s="43">
        <v>148</v>
      </c>
      <c r="P9495" s="42">
        <v>56.4</v>
      </c>
      <c r="Q9495" s="42">
        <v>9</v>
      </c>
      <c r="R9495" s="42">
        <v>4</v>
      </c>
    </row>
    <row r="9496" spans="1:18" x14ac:dyDescent="0.3">
      <c r="A9496" t="s">
        <v>3923</v>
      </c>
      <c r="B9496" s="17">
        <v>45130</v>
      </c>
      <c r="C9496" t="s">
        <v>3925</v>
      </c>
      <c r="D9496" t="s">
        <v>3926</v>
      </c>
      <c r="E9496" t="s">
        <v>3927</v>
      </c>
      <c r="F9496" t="s">
        <v>3931</v>
      </c>
      <c r="G9496" t="s">
        <v>3877</v>
      </c>
      <c r="H9496" t="s">
        <v>3876</v>
      </c>
      <c r="I9496">
        <v>1652.1999999999998</v>
      </c>
      <c r="J9496" s="41">
        <v>1.0500000000000001E-2</v>
      </c>
      <c r="K9496" s="42">
        <v>17.348099999999999</v>
      </c>
      <c r="L9496" s="43">
        <v>0.38000000000000006</v>
      </c>
      <c r="M9496" s="42">
        <v>6.5922780000000003</v>
      </c>
      <c r="N9496">
        <v>4</v>
      </c>
      <c r="O9496" s="43">
        <v>302</v>
      </c>
      <c r="P9496" s="42">
        <v>51.6</v>
      </c>
      <c r="Q9496" s="42">
        <v>28.5</v>
      </c>
      <c r="R9496" s="42">
        <v>10</v>
      </c>
    </row>
    <row r="9497" spans="1:18" x14ac:dyDescent="0.3">
      <c r="A9497" t="s">
        <v>3923</v>
      </c>
      <c r="B9497" s="17">
        <v>45131</v>
      </c>
      <c r="C9497" t="s">
        <v>3925</v>
      </c>
      <c r="D9497" t="s">
        <v>3926</v>
      </c>
      <c r="E9497" t="s">
        <v>3927</v>
      </c>
      <c r="F9497" t="s">
        <v>3931</v>
      </c>
      <c r="G9497" t="s">
        <v>3877</v>
      </c>
      <c r="H9497" t="s">
        <v>3876</v>
      </c>
      <c r="I9497">
        <v>795.59999999999991</v>
      </c>
      <c r="J9497" s="41">
        <v>5.1999999999999989E-3</v>
      </c>
      <c r="K9497" s="42">
        <v>4.1371199999999986</v>
      </c>
      <c r="L9497" s="43">
        <v>1.1999999999999997</v>
      </c>
      <c r="M9497" s="42">
        <v>4.9645439999999974</v>
      </c>
      <c r="N9497">
        <v>0</v>
      </c>
      <c r="O9497" s="43">
        <v>4</v>
      </c>
      <c r="P9497" s="42">
        <v>46.8</v>
      </c>
      <c r="Q9497" s="42">
        <v>21</v>
      </c>
      <c r="R9497" s="42">
        <v>2</v>
      </c>
    </row>
    <row r="9498" spans="1:18" x14ac:dyDescent="0.3">
      <c r="A9498" t="s">
        <v>3923</v>
      </c>
      <c r="B9498" s="17">
        <v>45132</v>
      </c>
      <c r="C9498" t="s">
        <v>3925</v>
      </c>
      <c r="D9498" t="s">
        <v>3926</v>
      </c>
      <c r="E9498" t="s">
        <v>3927</v>
      </c>
      <c r="F9498" t="s">
        <v>3931</v>
      </c>
      <c r="G9498" t="s">
        <v>3877</v>
      </c>
      <c r="H9498" t="s">
        <v>3876</v>
      </c>
      <c r="I9498">
        <v>1729.6999999999998</v>
      </c>
      <c r="J9498" s="41">
        <v>1.1899999999999997E-2</v>
      </c>
      <c r="K9498" s="42">
        <v>20.583429999999993</v>
      </c>
      <c r="L9498" s="43">
        <v>1.3699999999999997</v>
      </c>
      <c r="M9498" s="42">
        <v>28.199299099999983</v>
      </c>
      <c r="N9498">
        <v>0</v>
      </c>
      <c r="O9498" s="43">
        <v>47</v>
      </c>
      <c r="P9498" s="42">
        <v>75.599999999999994</v>
      </c>
      <c r="Q9498" s="42">
        <v>15</v>
      </c>
      <c r="R9498" s="42">
        <v>5</v>
      </c>
    </row>
    <row r="9499" spans="1:18" x14ac:dyDescent="0.3">
      <c r="A9499" t="s">
        <v>3923</v>
      </c>
      <c r="B9499" s="17">
        <v>45133</v>
      </c>
      <c r="C9499" t="s">
        <v>3925</v>
      </c>
      <c r="D9499" t="s">
        <v>3926</v>
      </c>
      <c r="E9499" t="s">
        <v>3927</v>
      </c>
      <c r="F9499" t="s">
        <v>3931</v>
      </c>
      <c r="G9499" t="s">
        <v>3877</v>
      </c>
      <c r="H9499" t="s">
        <v>3876</v>
      </c>
      <c r="I9499">
        <v>1816.9999999999998</v>
      </c>
      <c r="J9499" s="41">
        <v>7.1000000000000004E-3</v>
      </c>
      <c r="K9499" s="42">
        <v>12.900699999999999</v>
      </c>
      <c r="L9499" s="43">
        <v>0.57999999999999985</v>
      </c>
      <c r="M9499" s="42">
        <v>7.4824059999999974</v>
      </c>
      <c r="N9499">
        <v>2</v>
      </c>
      <c r="O9499" s="43">
        <v>177</v>
      </c>
      <c r="P9499" s="42">
        <v>63.599999999999994</v>
      </c>
      <c r="Q9499" s="42">
        <v>30</v>
      </c>
      <c r="R9499" s="42">
        <v>1</v>
      </c>
    </row>
    <row r="9500" spans="1:18" x14ac:dyDescent="0.3">
      <c r="A9500" t="s">
        <v>3923</v>
      </c>
      <c r="B9500" s="17">
        <v>45134</v>
      </c>
      <c r="C9500" t="s">
        <v>3925</v>
      </c>
      <c r="D9500" t="s">
        <v>3926</v>
      </c>
      <c r="E9500" t="s">
        <v>3927</v>
      </c>
      <c r="F9500" t="s">
        <v>3931</v>
      </c>
      <c r="G9500" t="s">
        <v>3877</v>
      </c>
      <c r="H9500" t="s">
        <v>3876</v>
      </c>
      <c r="I9500">
        <v>1121.5999999999999</v>
      </c>
      <c r="J9500" s="41">
        <v>8.5000000000000006E-3</v>
      </c>
      <c r="K9500" s="42">
        <v>9.5335999999999999</v>
      </c>
      <c r="L9500" s="43">
        <v>1.0999999999999999</v>
      </c>
      <c r="M9500" s="42">
        <v>10.486959999999998</v>
      </c>
      <c r="N9500">
        <v>1</v>
      </c>
      <c r="O9500" s="43">
        <v>41</v>
      </c>
      <c r="P9500" s="42">
        <v>81.599999999999994</v>
      </c>
      <c r="Q9500" s="42">
        <v>15</v>
      </c>
      <c r="R9500" s="42">
        <v>0</v>
      </c>
    </row>
    <row r="9501" spans="1:18" x14ac:dyDescent="0.3">
      <c r="A9501" t="s">
        <v>3923</v>
      </c>
      <c r="B9501" s="17">
        <v>45135</v>
      </c>
      <c r="C9501" t="s">
        <v>3925</v>
      </c>
      <c r="D9501" t="s">
        <v>3926</v>
      </c>
      <c r="E9501" t="s">
        <v>3927</v>
      </c>
      <c r="F9501" t="s">
        <v>3931</v>
      </c>
      <c r="G9501" t="s">
        <v>3877</v>
      </c>
      <c r="H9501" t="s">
        <v>3876</v>
      </c>
      <c r="I9501">
        <v>926.09999999999991</v>
      </c>
      <c r="J9501" s="41">
        <v>8.199999999999999E-3</v>
      </c>
      <c r="K9501" s="42">
        <v>7.5940199999999987</v>
      </c>
      <c r="L9501" s="43">
        <v>0.66999999999999971</v>
      </c>
      <c r="M9501" s="42">
        <v>5.0879933999999967</v>
      </c>
      <c r="N9501">
        <v>0</v>
      </c>
      <c r="O9501" s="43">
        <v>5</v>
      </c>
      <c r="P9501" s="42">
        <v>62.4</v>
      </c>
      <c r="Q9501" s="42">
        <v>30</v>
      </c>
      <c r="R9501" s="42">
        <v>12</v>
      </c>
    </row>
    <row r="9502" spans="1:18" x14ac:dyDescent="0.3">
      <c r="A9502" t="s">
        <v>3923</v>
      </c>
      <c r="B9502" s="17">
        <v>45136</v>
      </c>
      <c r="C9502" t="s">
        <v>3925</v>
      </c>
      <c r="D9502" t="s">
        <v>3926</v>
      </c>
      <c r="E9502" t="s">
        <v>3927</v>
      </c>
      <c r="F9502" t="s">
        <v>3931</v>
      </c>
      <c r="G9502" t="s">
        <v>3877</v>
      </c>
      <c r="H9502" t="s">
        <v>3876</v>
      </c>
      <c r="I9502">
        <v>1180.0999999999999</v>
      </c>
      <c r="J9502" s="41">
        <v>5.2999999999999992E-3</v>
      </c>
      <c r="K9502" s="42">
        <v>6.2545299999999981</v>
      </c>
      <c r="L9502" s="43">
        <v>0.43999999999999995</v>
      </c>
      <c r="M9502" s="42">
        <v>2.7519931999999989</v>
      </c>
      <c r="N9502">
        <v>4</v>
      </c>
      <c r="O9502" s="43">
        <v>322</v>
      </c>
      <c r="P9502" s="42">
        <v>62.4</v>
      </c>
      <c r="Q9502" s="42">
        <v>25.5</v>
      </c>
      <c r="R9502" s="42">
        <v>2</v>
      </c>
    </row>
    <row r="9503" spans="1:18" x14ac:dyDescent="0.3">
      <c r="A9503" t="s">
        <v>3923</v>
      </c>
      <c r="B9503" s="17">
        <v>45137</v>
      </c>
      <c r="C9503" t="s">
        <v>3925</v>
      </c>
      <c r="D9503" t="s">
        <v>3926</v>
      </c>
      <c r="E9503" t="s">
        <v>3927</v>
      </c>
      <c r="F9503" t="s">
        <v>3931</v>
      </c>
      <c r="G9503" t="s">
        <v>3877</v>
      </c>
      <c r="H9503" t="s">
        <v>3876</v>
      </c>
      <c r="I9503">
        <v>1064.8</v>
      </c>
      <c r="J9503" s="41">
        <v>8.8999999999999999E-3</v>
      </c>
      <c r="K9503" s="42">
        <v>9.4767200000000003</v>
      </c>
      <c r="L9503" s="43">
        <v>1.0699999999999998</v>
      </c>
      <c r="M9503" s="42">
        <v>10.140090399999998</v>
      </c>
      <c r="N9503">
        <v>0</v>
      </c>
      <c r="O9503" s="43">
        <v>16</v>
      </c>
      <c r="P9503" s="42">
        <v>88.8</v>
      </c>
      <c r="Q9503" s="42">
        <v>15</v>
      </c>
      <c r="R9503" s="42">
        <v>12</v>
      </c>
    </row>
    <row r="9504" spans="1:18" x14ac:dyDescent="0.3">
      <c r="A9504" t="s">
        <v>3923</v>
      </c>
      <c r="B9504" s="17">
        <v>45138</v>
      </c>
      <c r="C9504" t="s">
        <v>3925</v>
      </c>
      <c r="D9504" t="s">
        <v>3926</v>
      </c>
      <c r="E9504" t="s">
        <v>3927</v>
      </c>
      <c r="F9504" t="s">
        <v>3931</v>
      </c>
      <c r="G9504" t="s">
        <v>3877</v>
      </c>
      <c r="H9504" t="s">
        <v>3876</v>
      </c>
      <c r="I9504">
        <v>1354.6</v>
      </c>
      <c r="J9504" s="41">
        <v>2.1999999999999997E-3</v>
      </c>
      <c r="K9504" s="42">
        <v>2.9801199999999994</v>
      </c>
      <c r="L9504" s="43">
        <v>0.36000000000000004</v>
      </c>
      <c r="M9504" s="42">
        <v>1.0728431999999999</v>
      </c>
      <c r="N9504">
        <v>2</v>
      </c>
      <c r="O9504" s="43">
        <v>172</v>
      </c>
      <c r="P9504" s="42">
        <v>50.4</v>
      </c>
      <c r="Q9504" s="42">
        <v>18</v>
      </c>
      <c r="R9504" s="42">
        <v>10</v>
      </c>
    </row>
    <row r="9505" spans="1:18" x14ac:dyDescent="0.3">
      <c r="A9505" t="s">
        <v>3923</v>
      </c>
      <c r="B9505" s="17">
        <v>45139</v>
      </c>
      <c r="C9505" t="s">
        <v>3925</v>
      </c>
      <c r="D9505" t="s">
        <v>3926</v>
      </c>
      <c r="E9505" t="s">
        <v>3927</v>
      </c>
      <c r="F9505" t="s">
        <v>3931</v>
      </c>
      <c r="G9505" t="s">
        <v>3877</v>
      </c>
      <c r="H9505" t="s">
        <v>3876</v>
      </c>
      <c r="I9505">
        <v>938.09999999999991</v>
      </c>
      <c r="J9505" s="41">
        <v>5.7999999999999996E-3</v>
      </c>
      <c r="K9505" s="42">
        <v>5.4409799999999988</v>
      </c>
      <c r="L9505" s="43">
        <v>1.23</v>
      </c>
      <c r="M9505" s="42">
        <v>6.6924053999999984</v>
      </c>
      <c r="N9505">
        <v>3</v>
      </c>
      <c r="O9505" s="43">
        <v>276</v>
      </c>
      <c r="P9505" s="42">
        <v>55.199999999999996</v>
      </c>
      <c r="Q9505" s="42">
        <v>21</v>
      </c>
      <c r="R9505" s="42">
        <v>6</v>
      </c>
    </row>
    <row r="9506" spans="1:18" x14ac:dyDescent="0.3">
      <c r="A9506" t="s">
        <v>3923</v>
      </c>
      <c r="B9506" s="17">
        <v>45140</v>
      </c>
      <c r="C9506" t="s">
        <v>3925</v>
      </c>
      <c r="D9506" t="s">
        <v>3926</v>
      </c>
      <c r="E9506" t="s">
        <v>3927</v>
      </c>
      <c r="F9506" t="s">
        <v>3931</v>
      </c>
      <c r="G9506" t="s">
        <v>3877</v>
      </c>
      <c r="H9506" t="s">
        <v>3876</v>
      </c>
      <c r="I9506">
        <v>1602.3</v>
      </c>
      <c r="J9506" s="41">
        <v>7.3999999999999995E-3</v>
      </c>
      <c r="K9506" s="42">
        <v>11.857019999999999</v>
      </c>
      <c r="L9506" s="43">
        <v>1.25</v>
      </c>
      <c r="M9506" s="42">
        <v>14.821274999999998</v>
      </c>
      <c r="N9506">
        <v>1</v>
      </c>
      <c r="O9506" s="43">
        <v>124</v>
      </c>
      <c r="P9506" s="42">
        <v>80.399999999999991</v>
      </c>
      <c r="Q9506" s="42">
        <v>28.5</v>
      </c>
      <c r="R9506" s="42">
        <v>6</v>
      </c>
    </row>
    <row r="9507" spans="1:18" x14ac:dyDescent="0.3">
      <c r="A9507" t="s">
        <v>3923</v>
      </c>
      <c r="B9507" s="17">
        <v>45141</v>
      </c>
      <c r="C9507" t="s">
        <v>3925</v>
      </c>
      <c r="D9507" t="s">
        <v>3926</v>
      </c>
      <c r="E9507" t="s">
        <v>3927</v>
      </c>
      <c r="F9507" t="s">
        <v>3931</v>
      </c>
      <c r="G9507" t="s">
        <v>3877</v>
      </c>
      <c r="H9507" t="s">
        <v>3876</v>
      </c>
      <c r="I9507">
        <v>1661.6</v>
      </c>
      <c r="J9507" s="41">
        <v>5.1999999999999998E-3</v>
      </c>
      <c r="K9507" s="42">
        <v>8.6403199999999991</v>
      </c>
      <c r="L9507" s="43">
        <v>1.0499999999999998</v>
      </c>
      <c r="M9507" s="42">
        <v>9.0723359999999982</v>
      </c>
      <c r="N9507">
        <v>3</v>
      </c>
      <c r="O9507" s="43">
        <v>84</v>
      </c>
      <c r="P9507" s="42">
        <v>78</v>
      </c>
      <c r="Q9507" s="42">
        <v>18</v>
      </c>
      <c r="R9507" s="42">
        <v>2</v>
      </c>
    </row>
    <row r="9508" spans="1:18" x14ac:dyDescent="0.3">
      <c r="A9508" t="s">
        <v>3923</v>
      </c>
      <c r="B9508" s="17">
        <v>45142</v>
      </c>
      <c r="C9508" t="s">
        <v>3925</v>
      </c>
      <c r="D9508" t="s">
        <v>3926</v>
      </c>
      <c r="E9508" t="s">
        <v>3927</v>
      </c>
      <c r="F9508" t="s">
        <v>3931</v>
      </c>
      <c r="G9508" t="s">
        <v>3877</v>
      </c>
      <c r="H9508" t="s">
        <v>3876</v>
      </c>
      <c r="I9508">
        <v>1672.6999999999998</v>
      </c>
      <c r="J9508" s="41">
        <v>9.8999999999999991E-3</v>
      </c>
      <c r="K9508" s="42">
        <v>16.559729999999998</v>
      </c>
      <c r="L9508" s="43">
        <v>0.66999999999999982</v>
      </c>
      <c r="M9508" s="42">
        <v>11.095019099999996</v>
      </c>
      <c r="N9508">
        <v>3</v>
      </c>
      <c r="O9508" s="43">
        <v>222</v>
      </c>
      <c r="P9508" s="42">
        <v>82.8</v>
      </c>
      <c r="Q9508" s="42">
        <v>24</v>
      </c>
      <c r="R9508" s="42">
        <v>7</v>
      </c>
    </row>
    <row r="9509" spans="1:18" x14ac:dyDescent="0.3">
      <c r="A9509" t="s">
        <v>3923</v>
      </c>
      <c r="B9509" s="17">
        <v>45143</v>
      </c>
      <c r="C9509" t="s">
        <v>3925</v>
      </c>
      <c r="D9509" t="s">
        <v>3926</v>
      </c>
      <c r="E9509" t="s">
        <v>3927</v>
      </c>
      <c r="F9509" t="s">
        <v>3931</v>
      </c>
      <c r="G9509" t="s">
        <v>3877</v>
      </c>
      <c r="H9509" t="s">
        <v>3876</v>
      </c>
      <c r="I9509">
        <v>1726.8999999999999</v>
      </c>
      <c r="J9509" s="41">
        <v>5.6999999999999993E-3</v>
      </c>
      <c r="K9509" s="42">
        <v>9.8433299999999981</v>
      </c>
      <c r="L9509" s="43">
        <v>0.24000000000000005</v>
      </c>
      <c r="M9509" s="42">
        <v>2.3623992</v>
      </c>
      <c r="N9509">
        <v>3</v>
      </c>
      <c r="O9509" s="43">
        <v>173</v>
      </c>
      <c r="P9509" s="42">
        <v>96</v>
      </c>
      <c r="Q9509" s="42">
        <v>16.5</v>
      </c>
      <c r="R9509" s="42">
        <v>12</v>
      </c>
    </row>
    <row r="9510" spans="1:18" x14ac:dyDescent="0.3">
      <c r="A9510" t="s">
        <v>3923</v>
      </c>
      <c r="B9510" s="17">
        <v>45144</v>
      </c>
      <c r="C9510" t="s">
        <v>3925</v>
      </c>
      <c r="D9510" t="s">
        <v>3926</v>
      </c>
      <c r="E9510" t="s">
        <v>3927</v>
      </c>
      <c r="F9510" t="s">
        <v>3931</v>
      </c>
      <c r="G9510" t="s">
        <v>3877</v>
      </c>
      <c r="H9510" t="s">
        <v>3876</v>
      </c>
      <c r="I9510">
        <v>811.69999999999982</v>
      </c>
      <c r="J9510" s="41">
        <v>4.1999999999999997E-3</v>
      </c>
      <c r="K9510" s="42">
        <v>3.4091399999999989</v>
      </c>
      <c r="L9510" s="43">
        <v>0.45999999999999996</v>
      </c>
      <c r="M9510" s="42">
        <v>1.5682043999999995</v>
      </c>
      <c r="N9510">
        <v>0</v>
      </c>
      <c r="O9510" s="43">
        <v>8</v>
      </c>
      <c r="P9510" s="42">
        <v>58.8</v>
      </c>
      <c r="Q9510" s="42">
        <v>13.5</v>
      </c>
      <c r="R9510" s="42">
        <v>1</v>
      </c>
    </row>
    <row r="9511" spans="1:18" x14ac:dyDescent="0.3">
      <c r="A9511" t="s">
        <v>3923</v>
      </c>
      <c r="B9511" s="17">
        <v>45145</v>
      </c>
      <c r="C9511" t="s">
        <v>3925</v>
      </c>
      <c r="D9511" t="s">
        <v>3926</v>
      </c>
      <c r="E9511" t="s">
        <v>3927</v>
      </c>
      <c r="F9511" t="s">
        <v>3931</v>
      </c>
      <c r="G9511" t="s">
        <v>3877</v>
      </c>
      <c r="H9511" t="s">
        <v>3876</v>
      </c>
      <c r="I9511">
        <v>1578.1</v>
      </c>
      <c r="J9511" s="41">
        <v>6.4000000000000003E-3</v>
      </c>
      <c r="K9511" s="42">
        <v>10.09984</v>
      </c>
      <c r="L9511" s="43">
        <v>1.1999999999999997</v>
      </c>
      <c r="M9511" s="42">
        <v>12.119807999999997</v>
      </c>
      <c r="N9511">
        <v>0</v>
      </c>
      <c r="O9511" s="43">
        <v>41</v>
      </c>
      <c r="P9511" s="42">
        <v>82.8</v>
      </c>
      <c r="Q9511" s="42">
        <v>16.5</v>
      </c>
      <c r="R9511" s="42">
        <v>9</v>
      </c>
    </row>
    <row r="9512" spans="1:18" x14ac:dyDescent="0.3">
      <c r="A9512" t="s">
        <v>3923</v>
      </c>
      <c r="B9512" s="17">
        <v>45146</v>
      </c>
      <c r="C9512" t="s">
        <v>3925</v>
      </c>
      <c r="D9512" t="s">
        <v>3926</v>
      </c>
      <c r="E9512" t="s">
        <v>3927</v>
      </c>
      <c r="F9512" t="s">
        <v>3931</v>
      </c>
      <c r="G9512" t="s">
        <v>3877</v>
      </c>
      <c r="H9512" t="s">
        <v>3876</v>
      </c>
      <c r="I9512">
        <v>1354.1999999999998</v>
      </c>
      <c r="J9512" s="41">
        <v>1.0000000000000002E-2</v>
      </c>
      <c r="K9512" s="42">
        <v>13.542000000000002</v>
      </c>
      <c r="L9512" s="43">
        <v>0.53999999999999981</v>
      </c>
      <c r="M9512" s="42">
        <v>7.3126799999999985</v>
      </c>
      <c r="N9512">
        <v>2</v>
      </c>
      <c r="O9512" s="43">
        <v>92</v>
      </c>
      <c r="P9512" s="42">
        <v>96</v>
      </c>
      <c r="Q9512" s="42">
        <v>25.5</v>
      </c>
      <c r="R9512" s="42">
        <v>5</v>
      </c>
    </row>
    <row r="9513" spans="1:18" x14ac:dyDescent="0.3">
      <c r="A9513" t="s">
        <v>3923</v>
      </c>
      <c r="B9513" s="17">
        <v>45147</v>
      </c>
      <c r="C9513" t="s">
        <v>3925</v>
      </c>
      <c r="D9513" t="s">
        <v>3926</v>
      </c>
      <c r="E9513" t="s">
        <v>3927</v>
      </c>
      <c r="F9513" t="s">
        <v>3931</v>
      </c>
      <c r="G9513" t="s">
        <v>3877</v>
      </c>
      <c r="H9513" t="s">
        <v>3876</v>
      </c>
      <c r="I9513">
        <v>1077.5</v>
      </c>
      <c r="J9513" s="41">
        <v>1.15E-2</v>
      </c>
      <c r="K9513" s="42">
        <v>12.391249999999999</v>
      </c>
      <c r="L9513" s="43">
        <v>0.84999999999999987</v>
      </c>
      <c r="M9513" s="42">
        <v>10.532562499999997</v>
      </c>
      <c r="N9513">
        <v>0</v>
      </c>
      <c r="O9513" s="43">
        <v>10</v>
      </c>
      <c r="P9513" s="42">
        <v>45.6</v>
      </c>
      <c r="Q9513" s="42">
        <v>24</v>
      </c>
      <c r="R9513" s="42">
        <v>3</v>
      </c>
    </row>
    <row r="9514" spans="1:18" x14ac:dyDescent="0.3">
      <c r="A9514" t="s">
        <v>3923</v>
      </c>
      <c r="B9514" s="17">
        <v>45148</v>
      </c>
      <c r="C9514" t="s">
        <v>3925</v>
      </c>
      <c r="D9514" t="s">
        <v>3926</v>
      </c>
      <c r="E9514" t="s">
        <v>3927</v>
      </c>
      <c r="F9514" t="s">
        <v>3931</v>
      </c>
      <c r="G9514" t="s">
        <v>3877</v>
      </c>
      <c r="H9514" t="s">
        <v>3876</v>
      </c>
      <c r="I9514">
        <v>1204.0999999999999</v>
      </c>
      <c r="J9514" s="41">
        <v>7.899999999999999E-3</v>
      </c>
      <c r="K9514" s="42">
        <v>9.5123899999999981</v>
      </c>
      <c r="L9514" s="43">
        <v>0.34000000000000008</v>
      </c>
      <c r="M9514" s="42">
        <v>3.2342126000000002</v>
      </c>
      <c r="N9514">
        <v>1</v>
      </c>
      <c r="O9514" s="43">
        <v>65</v>
      </c>
      <c r="P9514" s="42">
        <v>45.6</v>
      </c>
      <c r="Q9514" s="42">
        <v>24</v>
      </c>
      <c r="R9514" s="42">
        <v>2</v>
      </c>
    </row>
    <row r="9515" spans="1:18" x14ac:dyDescent="0.3">
      <c r="A9515" t="s">
        <v>3923</v>
      </c>
      <c r="B9515" s="17">
        <v>45149</v>
      </c>
      <c r="C9515" t="s">
        <v>3925</v>
      </c>
      <c r="D9515" t="s">
        <v>3926</v>
      </c>
      <c r="E9515" t="s">
        <v>3927</v>
      </c>
      <c r="F9515" t="s">
        <v>3931</v>
      </c>
      <c r="G9515" t="s">
        <v>3877</v>
      </c>
      <c r="H9515" t="s">
        <v>3876</v>
      </c>
      <c r="I9515">
        <v>1348.6</v>
      </c>
      <c r="J9515" s="41">
        <v>1.2999999999999999E-3</v>
      </c>
      <c r="K9515" s="42">
        <v>1.7531799999999997</v>
      </c>
      <c r="L9515" s="43">
        <v>1.2899999999999998</v>
      </c>
      <c r="M9515" s="42">
        <v>2.2616021999999991</v>
      </c>
      <c r="N9515">
        <v>0</v>
      </c>
      <c r="O9515" s="43">
        <v>3</v>
      </c>
      <c r="P9515" s="42">
        <v>68.399999999999991</v>
      </c>
      <c r="Q9515" s="42">
        <v>27</v>
      </c>
      <c r="R9515" s="42">
        <v>10</v>
      </c>
    </row>
    <row r="9516" spans="1:18" x14ac:dyDescent="0.3">
      <c r="A9516" t="s">
        <v>3923</v>
      </c>
      <c r="B9516" s="17">
        <v>45150</v>
      </c>
      <c r="C9516" t="s">
        <v>3925</v>
      </c>
      <c r="D9516" t="s">
        <v>3926</v>
      </c>
      <c r="E9516" t="s">
        <v>3927</v>
      </c>
      <c r="F9516" t="s">
        <v>3931</v>
      </c>
      <c r="G9516" t="s">
        <v>3877</v>
      </c>
      <c r="H9516" t="s">
        <v>3876</v>
      </c>
      <c r="I9516">
        <v>1664.6</v>
      </c>
      <c r="J9516" s="41">
        <v>6.3999999999999986E-3</v>
      </c>
      <c r="K9516" s="42">
        <v>10.653439999999996</v>
      </c>
      <c r="L9516" s="43">
        <v>0.16000000000000009</v>
      </c>
      <c r="M9516" s="42">
        <v>1.7045504000000002</v>
      </c>
      <c r="N9516">
        <v>0</v>
      </c>
      <c r="O9516" s="43">
        <v>41</v>
      </c>
      <c r="P9516" s="42">
        <v>54</v>
      </c>
      <c r="Q9516" s="42">
        <v>27</v>
      </c>
      <c r="R9516" s="42">
        <v>6</v>
      </c>
    </row>
    <row r="9517" spans="1:18" x14ac:dyDescent="0.3">
      <c r="A9517" t="s">
        <v>3923</v>
      </c>
      <c r="B9517" s="17">
        <v>45151</v>
      </c>
      <c r="C9517" t="s">
        <v>3925</v>
      </c>
      <c r="D9517" t="s">
        <v>3926</v>
      </c>
      <c r="E9517" t="s">
        <v>3927</v>
      </c>
      <c r="F9517" t="s">
        <v>3931</v>
      </c>
      <c r="G9517" t="s">
        <v>3877</v>
      </c>
      <c r="H9517" t="s">
        <v>3876</v>
      </c>
      <c r="I9517">
        <v>966.3</v>
      </c>
      <c r="J9517" s="41">
        <v>4.8000000000000004E-3</v>
      </c>
      <c r="K9517" s="42">
        <v>4.6382400000000006</v>
      </c>
      <c r="L9517" s="43">
        <v>0.96999999999999986</v>
      </c>
      <c r="M9517" s="42">
        <v>4.4990927999999997</v>
      </c>
      <c r="N9517">
        <v>1</v>
      </c>
      <c r="O9517" s="43">
        <v>45</v>
      </c>
      <c r="P9517" s="42">
        <v>40.799999999999997</v>
      </c>
      <c r="Q9517" s="42">
        <v>12</v>
      </c>
      <c r="R9517" s="42">
        <v>8</v>
      </c>
    </row>
    <row r="9518" spans="1:18" x14ac:dyDescent="0.3">
      <c r="A9518" t="s">
        <v>3923</v>
      </c>
      <c r="B9518" s="17">
        <v>45152</v>
      </c>
      <c r="C9518" t="s">
        <v>3925</v>
      </c>
      <c r="D9518" t="s">
        <v>3926</v>
      </c>
      <c r="E9518" t="s">
        <v>3927</v>
      </c>
      <c r="F9518" t="s">
        <v>3931</v>
      </c>
      <c r="G9518" t="s">
        <v>3877</v>
      </c>
      <c r="H9518" t="s">
        <v>3876</v>
      </c>
      <c r="I9518">
        <v>1411.1</v>
      </c>
      <c r="J9518" s="41">
        <v>5.6000000000000008E-3</v>
      </c>
      <c r="K9518" s="42">
        <v>7.9021600000000003</v>
      </c>
      <c r="L9518" s="43">
        <v>0.15000000000000002</v>
      </c>
      <c r="M9518" s="42">
        <v>1.1853240000000003</v>
      </c>
      <c r="N9518">
        <v>1</v>
      </c>
      <c r="O9518" s="43">
        <v>21</v>
      </c>
      <c r="P9518" s="42">
        <v>51.6</v>
      </c>
      <c r="Q9518" s="42">
        <v>9</v>
      </c>
      <c r="R9518" s="42">
        <v>2</v>
      </c>
    </row>
    <row r="9519" spans="1:18" x14ac:dyDescent="0.3">
      <c r="A9519" t="s">
        <v>3923</v>
      </c>
      <c r="B9519" s="17">
        <v>45153</v>
      </c>
      <c r="C9519" t="s">
        <v>3925</v>
      </c>
      <c r="D9519" t="s">
        <v>3926</v>
      </c>
      <c r="E9519" t="s">
        <v>3927</v>
      </c>
      <c r="F9519" t="s">
        <v>3931</v>
      </c>
      <c r="G9519" t="s">
        <v>3877</v>
      </c>
      <c r="H9519" t="s">
        <v>3876</v>
      </c>
      <c r="I9519">
        <v>1393.6999999999998</v>
      </c>
      <c r="J9519" s="41">
        <v>5.3999999999999994E-3</v>
      </c>
      <c r="K9519" s="42">
        <v>7.5259799999999979</v>
      </c>
      <c r="L9519" s="43">
        <v>0.7799999999999998</v>
      </c>
      <c r="M9519" s="42">
        <v>5.8702643999999973</v>
      </c>
      <c r="N9519">
        <v>4</v>
      </c>
      <c r="O9519" s="43">
        <v>276</v>
      </c>
      <c r="P9519" s="42">
        <v>80.399999999999991</v>
      </c>
      <c r="Q9519" s="42">
        <v>16.5</v>
      </c>
      <c r="R9519" s="42">
        <v>1</v>
      </c>
    </row>
    <row r="9520" spans="1:18" x14ac:dyDescent="0.3">
      <c r="A9520" t="s">
        <v>3923</v>
      </c>
      <c r="B9520" s="17">
        <v>45154</v>
      </c>
      <c r="C9520" t="s">
        <v>3925</v>
      </c>
      <c r="D9520" t="s">
        <v>3926</v>
      </c>
      <c r="E9520" t="s">
        <v>3927</v>
      </c>
      <c r="F9520" t="s">
        <v>3931</v>
      </c>
      <c r="G9520" t="s">
        <v>3877</v>
      </c>
      <c r="H9520" t="s">
        <v>3876</v>
      </c>
      <c r="I9520">
        <v>981</v>
      </c>
      <c r="J9520" s="41">
        <v>7.3999999999999995E-3</v>
      </c>
      <c r="K9520" s="42">
        <v>7.2593999999999994</v>
      </c>
      <c r="L9520" s="43">
        <v>0.34000000000000008</v>
      </c>
      <c r="M9520" s="42">
        <v>2.4681960000000003</v>
      </c>
      <c r="N9520">
        <v>3</v>
      </c>
      <c r="O9520" s="43">
        <v>142</v>
      </c>
      <c r="P9520" s="42">
        <v>76.8</v>
      </c>
      <c r="Q9520" s="42">
        <v>10.5</v>
      </c>
      <c r="R9520" s="42">
        <v>8</v>
      </c>
    </row>
    <row r="9521" spans="1:18" x14ac:dyDescent="0.3">
      <c r="A9521" t="s">
        <v>3923</v>
      </c>
      <c r="B9521" s="17">
        <v>45155</v>
      </c>
      <c r="C9521" t="s">
        <v>3925</v>
      </c>
      <c r="D9521" t="s">
        <v>3926</v>
      </c>
      <c r="E9521" t="s">
        <v>3927</v>
      </c>
      <c r="F9521" t="s">
        <v>3931</v>
      </c>
      <c r="G9521" t="s">
        <v>3877</v>
      </c>
      <c r="H9521" t="s">
        <v>3876</v>
      </c>
      <c r="I9521">
        <v>1503.1999999999998</v>
      </c>
      <c r="J9521" s="41">
        <v>6.9000000000000008E-3</v>
      </c>
      <c r="K9521" s="42">
        <v>10.37208</v>
      </c>
      <c r="L9521" s="43">
        <v>0.78999999999999981</v>
      </c>
      <c r="M9521" s="42">
        <v>8.1939431999999979</v>
      </c>
      <c r="N9521">
        <v>0</v>
      </c>
      <c r="O9521" s="43">
        <v>18</v>
      </c>
      <c r="P9521" s="42">
        <v>49.199999999999996</v>
      </c>
      <c r="Q9521" s="42">
        <v>27</v>
      </c>
      <c r="R9521" s="42">
        <v>4</v>
      </c>
    </row>
    <row r="9522" spans="1:18" x14ac:dyDescent="0.3">
      <c r="A9522" t="s">
        <v>3923</v>
      </c>
      <c r="B9522" s="17">
        <v>45156</v>
      </c>
      <c r="C9522" t="s">
        <v>3925</v>
      </c>
      <c r="D9522" t="s">
        <v>3926</v>
      </c>
      <c r="E9522" t="s">
        <v>3927</v>
      </c>
      <c r="F9522" t="s">
        <v>3931</v>
      </c>
      <c r="G9522" t="s">
        <v>3877</v>
      </c>
      <c r="H9522" t="s">
        <v>3876</v>
      </c>
      <c r="I9522">
        <v>797.5</v>
      </c>
      <c r="J9522" s="41">
        <v>9.6000000000000009E-3</v>
      </c>
      <c r="K9522" s="42">
        <v>7.6560000000000006</v>
      </c>
      <c r="L9522" s="43">
        <v>0.83999999999999975</v>
      </c>
      <c r="M9522" s="42">
        <v>6.4310399999999985</v>
      </c>
      <c r="N9522">
        <v>3</v>
      </c>
      <c r="O9522" s="43">
        <v>124</v>
      </c>
      <c r="P9522" s="42">
        <v>58.8</v>
      </c>
      <c r="Q9522" s="42">
        <v>18</v>
      </c>
      <c r="R9522" s="42">
        <v>7</v>
      </c>
    </row>
    <row r="9523" spans="1:18" x14ac:dyDescent="0.3">
      <c r="A9523" t="s">
        <v>3923</v>
      </c>
      <c r="B9523" s="17">
        <v>45157</v>
      </c>
      <c r="C9523" t="s">
        <v>3925</v>
      </c>
      <c r="D9523" t="s">
        <v>3926</v>
      </c>
      <c r="E9523" t="s">
        <v>3927</v>
      </c>
      <c r="F9523" t="s">
        <v>3931</v>
      </c>
      <c r="G9523" t="s">
        <v>3877</v>
      </c>
      <c r="H9523" t="s">
        <v>3876</v>
      </c>
      <c r="I9523">
        <v>872.3</v>
      </c>
      <c r="J9523" s="41">
        <v>7.3000000000000001E-3</v>
      </c>
      <c r="K9523" s="42">
        <v>6.3677899999999994</v>
      </c>
      <c r="L9523" s="43">
        <v>1.1199999999999997</v>
      </c>
      <c r="M9523" s="42">
        <v>7.1319247999999975</v>
      </c>
      <c r="N9523">
        <v>2</v>
      </c>
      <c r="O9523" s="43">
        <v>124</v>
      </c>
      <c r="P9523" s="42">
        <v>104.39999999999999</v>
      </c>
      <c r="Q9523" s="42">
        <v>24</v>
      </c>
      <c r="R9523" s="42">
        <v>7</v>
      </c>
    </row>
    <row r="9524" spans="1:18" x14ac:dyDescent="0.3">
      <c r="A9524" t="s">
        <v>3923</v>
      </c>
      <c r="B9524" s="17">
        <v>45158</v>
      </c>
      <c r="C9524" t="s">
        <v>3925</v>
      </c>
      <c r="D9524" t="s">
        <v>3926</v>
      </c>
      <c r="E9524" t="s">
        <v>3927</v>
      </c>
      <c r="F9524" t="s">
        <v>3931</v>
      </c>
      <c r="G9524" t="s">
        <v>3877</v>
      </c>
      <c r="H9524" t="s">
        <v>3876</v>
      </c>
      <c r="I9524">
        <v>1041</v>
      </c>
      <c r="J9524" s="41">
        <v>1.0100000000000001E-2</v>
      </c>
      <c r="K9524" s="42">
        <v>10.514100000000001</v>
      </c>
      <c r="L9524" s="43">
        <v>1.0999999999999999</v>
      </c>
      <c r="M9524" s="42">
        <v>11.56551</v>
      </c>
      <c r="N9524">
        <v>3</v>
      </c>
      <c r="O9524" s="43">
        <v>233</v>
      </c>
      <c r="P9524" s="42">
        <v>98.399999999999991</v>
      </c>
      <c r="Q9524" s="42">
        <v>28.5</v>
      </c>
      <c r="R9524" s="42">
        <v>11</v>
      </c>
    </row>
    <row r="9525" spans="1:18" x14ac:dyDescent="0.3">
      <c r="A9525" t="s">
        <v>3923</v>
      </c>
      <c r="B9525" s="17">
        <v>45159</v>
      </c>
      <c r="C9525" t="s">
        <v>3925</v>
      </c>
      <c r="D9525" t="s">
        <v>3926</v>
      </c>
      <c r="E9525" t="s">
        <v>3927</v>
      </c>
      <c r="F9525" t="s">
        <v>3931</v>
      </c>
      <c r="G9525" t="s">
        <v>3877</v>
      </c>
      <c r="H9525" t="s">
        <v>3876</v>
      </c>
      <c r="I9525">
        <v>923.5</v>
      </c>
      <c r="J9525" s="41">
        <v>9.3999999999999986E-3</v>
      </c>
      <c r="K9525" s="42">
        <v>8.6808999999999994</v>
      </c>
      <c r="L9525" s="43">
        <v>0.60999999999999988</v>
      </c>
      <c r="M9525" s="42">
        <v>5.295348999999999</v>
      </c>
      <c r="N9525">
        <v>0</v>
      </c>
      <c r="O9525" s="43">
        <v>27</v>
      </c>
      <c r="P9525" s="42">
        <v>63.599999999999994</v>
      </c>
      <c r="Q9525" s="42">
        <v>9</v>
      </c>
      <c r="R9525" s="42">
        <v>7</v>
      </c>
    </row>
    <row r="9526" spans="1:18" x14ac:dyDescent="0.3">
      <c r="A9526" t="s">
        <v>3923</v>
      </c>
      <c r="B9526" s="17">
        <v>45160</v>
      </c>
      <c r="C9526" t="s">
        <v>3925</v>
      </c>
      <c r="D9526" t="s">
        <v>3926</v>
      </c>
      <c r="E9526" t="s">
        <v>3927</v>
      </c>
      <c r="F9526" t="s">
        <v>3931</v>
      </c>
      <c r="G9526" t="s">
        <v>3877</v>
      </c>
      <c r="H9526" t="s">
        <v>3876</v>
      </c>
      <c r="I9526">
        <v>1413.6999999999998</v>
      </c>
      <c r="J9526" s="41">
        <v>0.01</v>
      </c>
      <c r="K9526" s="42">
        <v>14.136999999999999</v>
      </c>
      <c r="L9526" s="43">
        <v>0.47</v>
      </c>
      <c r="M9526" s="42">
        <v>6.6443899999999987</v>
      </c>
      <c r="N9526">
        <v>1</v>
      </c>
      <c r="O9526" s="43">
        <v>46</v>
      </c>
      <c r="P9526" s="42">
        <v>62.4</v>
      </c>
      <c r="Q9526" s="42">
        <v>16.5</v>
      </c>
      <c r="R9526" s="42">
        <v>12</v>
      </c>
    </row>
    <row r="9527" spans="1:18" x14ac:dyDescent="0.3">
      <c r="A9527" t="s">
        <v>3923</v>
      </c>
      <c r="B9527" s="17">
        <v>45161</v>
      </c>
      <c r="C9527" t="s">
        <v>3925</v>
      </c>
      <c r="D9527" t="s">
        <v>3926</v>
      </c>
      <c r="E9527" t="s">
        <v>3927</v>
      </c>
      <c r="F9527" t="s">
        <v>3931</v>
      </c>
      <c r="G9527" t="s">
        <v>3877</v>
      </c>
      <c r="H9527" t="s">
        <v>3876</v>
      </c>
      <c r="I9527">
        <v>783.39999999999986</v>
      </c>
      <c r="J9527" s="41">
        <v>8.6999999999999994E-3</v>
      </c>
      <c r="K9527" s="42">
        <v>6.815579999999998</v>
      </c>
      <c r="L9527" s="43">
        <v>0.3600000000000001</v>
      </c>
      <c r="M9527" s="42">
        <v>2.4536088</v>
      </c>
      <c r="N9527">
        <v>3</v>
      </c>
      <c r="O9527" s="43">
        <v>229</v>
      </c>
      <c r="P9527" s="42">
        <v>55.199999999999996</v>
      </c>
      <c r="Q9527" s="42">
        <v>24</v>
      </c>
      <c r="R9527" s="42">
        <v>10</v>
      </c>
    </row>
    <row r="9528" spans="1:18" x14ac:dyDescent="0.3">
      <c r="A9528" t="s">
        <v>3923</v>
      </c>
      <c r="B9528" s="17">
        <v>45162</v>
      </c>
      <c r="C9528" t="s">
        <v>3925</v>
      </c>
      <c r="D9528" t="s">
        <v>3926</v>
      </c>
      <c r="E9528" t="s">
        <v>3927</v>
      </c>
      <c r="F9528" t="s">
        <v>3931</v>
      </c>
      <c r="G9528" t="s">
        <v>3877</v>
      </c>
      <c r="H9528" t="s">
        <v>3876</v>
      </c>
      <c r="I9528">
        <v>1122.8999999999999</v>
      </c>
      <c r="J9528" s="41">
        <v>3.5000000000000005E-3</v>
      </c>
      <c r="K9528" s="42">
        <v>3.9301500000000003</v>
      </c>
      <c r="L9528" s="43">
        <v>0.54999999999999993</v>
      </c>
      <c r="M9528" s="42">
        <v>2.1615824999999997</v>
      </c>
      <c r="N9528">
        <v>3</v>
      </c>
      <c r="O9528" s="43">
        <v>126</v>
      </c>
      <c r="P9528" s="42">
        <v>56.4</v>
      </c>
      <c r="Q9528" s="42">
        <v>15</v>
      </c>
      <c r="R9528" s="42">
        <v>10</v>
      </c>
    </row>
    <row r="9529" spans="1:18" x14ac:dyDescent="0.3">
      <c r="A9529" t="s">
        <v>3923</v>
      </c>
      <c r="B9529" s="17">
        <v>45163</v>
      </c>
      <c r="C9529" t="s">
        <v>3925</v>
      </c>
      <c r="D9529" t="s">
        <v>3926</v>
      </c>
      <c r="E9529" t="s">
        <v>3927</v>
      </c>
      <c r="F9529" t="s">
        <v>3931</v>
      </c>
      <c r="G9529" t="s">
        <v>3877</v>
      </c>
      <c r="H9529" t="s">
        <v>3876</v>
      </c>
      <c r="I9529">
        <v>1025.3</v>
      </c>
      <c r="J9529" s="41">
        <v>2.8999999999999998E-3</v>
      </c>
      <c r="K9529" s="42">
        <v>2.9733699999999996</v>
      </c>
      <c r="L9529" s="43">
        <v>0.84999999999999987</v>
      </c>
      <c r="M9529" s="42">
        <v>2.5273644999999991</v>
      </c>
      <c r="N9529">
        <v>2</v>
      </c>
      <c r="O9529" s="43">
        <v>132</v>
      </c>
      <c r="P9529" s="42">
        <v>81.599999999999994</v>
      </c>
      <c r="Q9529" s="42">
        <v>25.5</v>
      </c>
      <c r="R9529" s="42">
        <v>6</v>
      </c>
    </row>
    <row r="9530" spans="1:18" x14ac:dyDescent="0.3">
      <c r="A9530" t="s">
        <v>3923</v>
      </c>
      <c r="B9530" s="17">
        <v>45164</v>
      </c>
      <c r="C9530" t="s">
        <v>3925</v>
      </c>
      <c r="D9530" t="s">
        <v>3926</v>
      </c>
      <c r="E9530" t="s">
        <v>3927</v>
      </c>
      <c r="F9530" t="s">
        <v>3931</v>
      </c>
      <c r="G9530" t="s">
        <v>3877</v>
      </c>
      <c r="H9530" t="s">
        <v>3876</v>
      </c>
      <c r="I9530">
        <v>1173.8999999999999</v>
      </c>
      <c r="J9530" s="41">
        <v>3.3E-3</v>
      </c>
      <c r="K9530" s="42">
        <v>3.8738699999999997</v>
      </c>
      <c r="L9530" s="43">
        <v>0.29000000000000004</v>
      </c>
      <c r="M9530" s="42">
        <v>1.1234223000000001</v>
      </c>
      <c r="N9530">
        <v>4</v>
      </c>
      <c r="O9530" s="43">
        <v>197</v>
      </c>
      <c r="P9530" s="42">
        <v>96</v>
      </c>
      <c r="Q9530" s="42">
        <v>18</v>
      </c>
      <c r="R9530" s="42">
        <v>4</v>
      </c>
    </row>
    <row r="9531" spans="1:18" x14ac:dyDescent="0.3">
      <c r="A9531" t="s">
        <v>3923</v>
      </c>
      <c r="B9531" s="17">
        <v>45165</v>
      </c>
      <c r="C9531" t="s">
        <v>3925</v>
      </c>
      <c r="D9531" t="s">
        <v>3926</v>
      </c>
      <c r="E9531" t="s">
        <v>3927</v>
      </c>
      <c r="F9531" t="s">
        <v>3931</v>
      </c>
      <c r="G9531" t="s">
        <v>3877</v>
      </c>
      <c r="H9531" t="s">
        <v>3876</v>
      </c>
      <c r="I9531">
        <v>697.09999999999991</v>
      </c>
      <c r="J9531" s="41">
        <v>5.0000000000000018E-3</v>
      </c>
      <c r="K9531" s="42">
        <v>3.4855000000000009</v>
      </c>
      <c r="L9531" s="43">
        <v>0.93999999999999984</v>
      </c>
      <c r="M9531" s="42">
        <v>3.2763700000000004</v>
      </c>
      <c r="N9531">
        <v>2</v>
      </c>
      <c r="O9531" s="43">
        <v>177</v>
      </c>
      <c r="P9531" s="42">
        <v>52.8</v>
      </c>
      <c r="Q9531" s="42">
        <v>28.5</v>
      </c>
      <c r="R9531" s="42">
        <v>6</v>
      </c>
    </row>
    <row r="9532" spans="1:18" x14ac:dyDescent="0.3">
      <c r="A9532" t="s">
        <v>3923</v>
      </c>
      <c r="B9532" s="17">
        <v>45166</v>
      </c>
      <c r="C9532" t="s">
        <v>3925</v>
      </c>
      <c r="D9532" t="s">
        <v>3926</v>
      </c>
      <c r="E9532" t="s">
        <v>3927</v>
      </c>
      <c r="F9532" t="s">
        <v>3931</v>
      </c>
      <c r="G9532" t="s">
        <v>3877</v>
      </c>
      <c r="H9532" t="s">
        <v>3876</v>
      </c>
      <c r="I9532">
        <v>1159.8</v>
      </c>
      <c r="J9532" s="41">
        <v>7.3999999999999995E-3</v>
      </c>
      <c r="K9532" s="42">
        <v>8.5825199999999988</v>
      </c>
      <c r="L9532" s="43">
        <v>0.74999999999999978</v>
      </c>
      <c r="M9532" s="42">
        <v>6.4368899999999973</v>
      </c>
      <c r="N9532">
        <v>2</v>
      </c>
      <c r="O9532" s="43">
        <v>91</v>
      </c>
      <c r="P9532" s="42">
        <v>49.199999999999996</v>
      </c>
      <c r="Q9532" s="42">
        <v>28.5</v>
      </c>
      <c r="R9532" s="42">
        <v>11</v>
      </c>
    </row>
    <row r="9533" spans="1:18" x14ac:dyDescent="0.3">
      <c r="A9533" t="s">
        <v>3923</v>
      </c>
      <c r="B9533" s="17">
        <v>45167</v>
      </c>
      <c r="C9533" t="s">
        <v>3925</v>
      </c>
      <c r="D9533" t="s">
        <v>3926</v>
      </c>
      <c r="E9533" t="s">
        <v>3927</v>
      </c>
      <c r="F9533" t="s">
        <v>3931</v>
      </c>
      <c r="G9533" t="s">
        <v>3877</v>
      </c>
      <c r="H9533" t="s">
        <v>3876</v>
      </c>
      <c r="I9533">
        <v>1588.3999999999999</v>
      </c>
      <c r="J9533" s="41">
        <v>5.9000000000000007E-3</v>
      </c>
      <c r="K9533" s="42">
        <v>9.3715600000000006</v>
      </c>
      <c r="L9533" s="43">
        <v>0.68999999999999984</v>
      </c>
      <c r="M9533" s="42">
        <v>6.4663763999999988</v>
      </c>
      <c r="N9533">
        <v>0</v>
      </c>
      <c r="O9533" s="43">
        <v>27</v>
      </c>
      <c r="P9533" s="42">
        <v>106.8</v>
      </c>
      <c r="Q9533" s="42">
        <v>36</v>
      </c>
      <c r="R9533" s="42">
        <v>2</v>
      </c>
    </row>
    <row r="9534" spans="1:18" x14ac:dyDescent="0.3">
      <c r="A9534" t="s">
        <v>3923</v>
      </c>
      <c r="B9534" s="17">
        <v>45168</v>
      </c>
      <c r="C9534" t="s">
        <v>3925</v>
      </c>
      <c r="D9534" t="s">
        <v>3926</v>
      </c>
      <c r="E9534" t="s">
        <v>3927</v>
      </c>
      <c r="F9534" t="s">
        <v>3931</v>
      </c>
      <c r="G9534" t="s">
        <v>3877</v>
      </c>
      <c r="H9534" t="s">
        <v>3876</v>
      </c>
      <c r="I9534">
        <v>1483</v>
      </c>
      <c r="J9534" s="41">
        <v>4.8000000000000004E-3</v>
      </c>
      <c r="K9534" s="42">
        <v>7.1184000000000003</v>
      </c>
      <c r="L9534" s="43">
        <v>1.2399999999999998</v>
      </c>
      <c r="M9534" s="42">
        <v>8.8268159999999991</v>
      </c>
      <c r="N9534">
        <v>0</v>
      </c>
      <c r="O9534" s="43">
        <v>21</v>
      </c>
      <c r="P9534" s="42">
        <v>110.39999999999999</v>
      </c>
      <c r="Q9534" s="42">
        <v>27</v>
      </c>
      <c r="R9534" s="42">
        <v>9</v>
      </c>
    </row>
    <row r="9535" spans="1:18" x14ac:dyDescent="0.3">
      <c r="A9535" t="s">
        <v>3923</v>
      </c>
      <c r="B9535" s="17">
        <v>45169</v>
      </c>
      <c r="C9535" t="s">
        <v>3925</v>
      </c>
      <c r="D9535" t="s">
        <v>3926</v>
      </c>
      <c r="E9535" t="s">
        <v>3927</v>
      </c>
      <c r="F9535" t="s">
        <v>3931</v>
      </c>
      <c r="G9535" t="s">
        <v>3877</v>
      </c>
      <c r="H9535" t="s">
        <v>3876</v>
      </c>
      <c r="I9535">
        <v>976.69999999999982</v>
      </c>
      <c r="J9535" s="41">
        <v>1.4000000000000002E-3</v>
      </c>
      <c r="K9535" s="42">
        <v>1.36738</v>
      </c>
      <c r="L9535" s="43">
        <v>0.65999999999999981</v>
      </c>
      <c r="M9535" s="42">
        <v>0.9024707999999998</v>
      </c>
      <c r="N9535">
        <v>2</v>
      </c>
      <c r="O9535" s="43">
        <v>121</v>
      </c>
      <c r="P9535" s="42">
        <v>115.19999999999999</v>
      </c>
      <c r="Q9535" s="42">
        <v>33</v>
      </c>
      <c r="R9535" s="42">
        <v>8</v>
      </c>
    </row>
    <row r="9536" spans="1:18" x14ac:dyDescent="0.3">
      <c r="A9536" t="s">
        <v>3924</v>
      </c>
      <c r="B9536" s="17">
        <v>45170</v>
      </c>
      <c r="C9536" t="s">
        <v>3925</v>
      </c>
      <c r="D9536" t="s">
        <v>3926</v>
      </c>
      <c r="E9536" t="s">
        <v>3927</v>
      </c>
      <c r="F9536" t="s">
        <v>3931</v>
      </c>
      <c r="G9536" t="s">
        <v>3877</v>
      </c>
      <c r="H9536" t="s">
        <v>3876</v>
      </c>
      <c r="I9536">
        <v>1596</v>
      </c>
      <c r="J9536" s="41">
        <v>5.3E-3</v>
      </c>
      <c r="K9536" s="42">
        <v>8.4588000000000001</v>
      </c>
      <c r="L9536" s="43">
        <v>0.56999999999999973</v>
      </c>
      <c r="M9536" s="42">
        <v>4.8215159999999981</v>
      </c>
      <c r="N9536">
        <v>4</v>
      </c>
      <c r="O9536" s="43">
        <v>275</v>
      </c>
      <c r="P9536" s="42">
        <v>56.4</v>
      </c>
      <c r="Q9536" s="42">
        <v>42</v>
      </c>
      <c r="R9536" s="42">
        <v>8</v>
      </c>
    </row>
    <row r="9537" spans="1:18" x14ac:dyDescent="0.3">
      <c r="A9537" t="s">
        <v>3924</v>
      </c>
      <c r="B9537" s="17">
        <v>45171</v>
      </c>
      <c r="C9537" t="s">
        <v>3925</v>
      </c>
      <c r="D9537" t="s">
        <v>3926</v>
      </c>
      <c r="E9537" t="s">
        <v>3927</v>
      </c>
      <c r="F9537" t="s">
        <v>3931</v>
      </c>
      <c r="G9537" t="s">
        <v>3877</v>
      </c>
      <c r="H9537" t="s">
        <v>3876</v>
      </c>
      <c r="I9537">
        <v>1706</v>
      </c>
      <c r="J9537" s="41">
        <v>9.6000000000000009E-3</v>
      </c>
      <c r="K9537" s="42">
        <v>16.377600000000001</v>
      </c>
      <c r="L9537" s="43">
        <v>0.62999999999999978</v>
      </c>
      <c r="M9537" s="42">
        <v>10.317887999999996</v>
      </c>
      <c r="N9537">
        <v>2</v>
      </c>
      <c r="O9537" s="43">
        <v>74</v>
      </c>
      <c r="P9537" s="42">
        <v>63.599999999999994</v>
      </c>
      <c r="Q9537" s="42">
        <v>22.5</v>
      </c>
      <c r="R9537" s="42">
        <v>3</v>
      </c>
    </row>
    <row r="9538" spans="1:18" x14ac:dyDescent="0.3">
      <c r="A9538" t="s">
        <v>3924</v>
      </c>
      <c r="B9538" s="17">
        <v>45172</v>
      </c>
      <c r="C9538" t="s">
        <v>3925</v>
      </c>
      <c r="D9538" t="s">
        <v>3926</v>
      </c>
      <c r="E9538" t="s">
        <v>3927</v>
      </c>
      <c r="F9538" t="s">
        <v>3931</v>
      </c>
      <c r="G9538" t="s">
        <v>3877</v>
      </c>
      <c r="H9538" t="s">
        <v>3876</v>
      </c>
      <c r="I9538">
        <v>1882</v>
      </c>
      <c r="J9538" s="41">
        <v>7.2000000000000015E-3</v>
      </c>
      <c r="K9538" s="42">
        <v>13.550400000000003</v>
      </c>
      <c r="L9538" s="43">
        <v>1.1199999999999999</v>
      </c>
      <c r="M9538" s="42">
        <v>15.176448000000002</v>
      </c>
      <c r="N9538">
        <v>4</v>
      </c>
      <c r="O9538" s="43">
        <v>202</v>
      </c>
      <c r="P9538" s="42">
        <v>93.6</v>
      </c>
      <c r="Q9538" s="42">
        <v>9</v>
      </c>
      <c r="R9538" s="42">
        <v>5</v>
      </c>
    </row>
    <row r="9539" spans="1:18" x14ac:dyDescent="0.3">
      <c r="A9539" t="s">
        <v>3924</v>
      </c>
      <c r="B9539" s="17">
        <v>45173</v>
      </c>
      <c r="C9539" t="s">
        <v>3925</v>
      </c>
      <c r="D9539" t="s">
        <v>3926</v>
      </c>
      <c r="E9539" t="s">
        <v>3927</v>
      </c>
      <c r="F9539" t="s">
        <v>3931</v>
      </c>
      <c r="G9539" t="s">
        <v>3877</v>
      </c>
      <c r="H9539" t="s">
        <v>3876</v>
      </c>
      <c r="I9539">
        <v>2099</v>
      </c>
      <c r="J9539" s="41">
        <v>8.8000000000000023E-3</v>
      </c>
      <c r="K9539" s="42">
        <v>18.471200000000003</v>
      </c>
      <c r="L9539" s="43">
        <v>1.1299999999999997</v>
      </c>
      <c r="M9539" s="42">
        <v>20.872455999999996</v>
      </c>
      <c r="N9539">
        <v>5</v>
      </c>
      <c r="O9539" s="43">
        <v>497</v>
      </c>
      <c r="P9539" s="42">
        <v>42</v>
      </c>
      <c r="Q9539" s="42">
        <v>33</v>
      </c>
      <c r="R9539" s="42">
        <v>3</v>
      </c>
    </row>
    <row r="9540" spans="1:18" x14ac:dyDescent="0.3">
      <c r="A9540" t="s">
        <v>3924</v>
      </c>
      <c r="B9540" s="17">
        <v>45174</v>
      </c>
      <c r="C9540" t="s">
        <v>3925</v>
      </c>
      <c r="D9540" t="s">
        <v>3926</v>
      </c>
      <c r="E9540" t="s">
        <v>3927</v>
      </c>
      <c r="F9540" t="s">
        <v>3931</v>
      </c>
      <c r="G9540" t="s">
        <v>3877</v>
      </c>
      <c r="H9540" t="s">
        <v>3876</v>
      </c>
      <c r="I9540">
        <v>2898</v>
      </c>
      <c r="J9540" s="41">
        <v>6.1999999999999998E-3</v>
      </c>
      <c r="K9540" s="42">
        <v>17.967600000000001</v>
      </c>
      <c r="L9540" s="43">
        <v>0.12000000000000004</v>
      </c>
      <c r="M9540" s="42">
        <v>2.1561120000000007</v>
      </c>
      <c r="N9540">
        <v>6</v>
      </c>
      <c r="O9540" s="43">
        <v>437</v>
      </c>
      <c r="P9540" s="42">
        <v>91.2</v>
      </c>
      <c r="Q9540" s="42">
        <v>12</v>
      </c>
      <c r="R9540" s="42">
        <v>12</v>
      </c>
    </row>
    <row r="9541" spans="1:18" x14ac:dyDescent="0.3">
      <c r="A9541" t="s">
        <v>3924</v>
      </c>
      <c r="B9541" s="17">
        <v>45175</v>
      </c>
      <c r="C9541" t="s">
        <v>3925</v>
      </c>
      <c r="D9541" t="s">
        <v>3926</v>
      </c>
      <c r="E9541" t="s">
        <v>3927</v>
      </c>
      <c r="F9541" t="s">
        <v>3931</v>
      </c>
      <c r="G9541" t="s">
        <v>3877</v>
      </c>
      <c r="H9541" t="s">
        <v>3876</v>
      </c>
      <c r="I9541">
        <v>2819</v>
      </c>
      <c r="J9541" s="41">
        <v>9.9000000000000025E-3</v>
      </c>
      <c r="K9541" s="42">
        <v>27.908100000000008</v>
      </c>
      <c r="L9541" s="43">
        <v>0.50999999999999979</v>
      </c>
      <c r="M9541" s="42">
        <v>14.233130999999998</v>
      </c>
      <c r="N9541">
        <v>4</v>
      </c>
      <c r="O9541" s="43">
        <v>373</v>
      </c>
      <c r="P9541" s="42">
        <v>106.8</v>
      </c>
      <c r="Q9541" s="42">
        <v>18</v>
      </c>
      <c r="R9541" s="42">
        <v>8</v>
      </c>
    </row>
    <row r="9542" spans="1:18" x14ac:dyDescent="0.3">
      <c r="A9542" t="s">
        <v>3924</v>
      </c>
      <c r="B9542" s="17">
        <v>45176</v>
      </c>
      <c r="C9542" t="s">
        <v>3925</v>
      </c>
      <c r="D9542" t="s">
        <v>3926</v>
      </c>
      <c r="E9542" t="s">
        <v>3927</v>
      </c>
      <c r="F9542" t="s">
        <v>3931</v>
      </c>
      <c r="G9542" t="s">
        <v>3877</v>
      </c>
      <c r="H9542" t="s">
        <v>3876</v>
      </c>
      <c r="I9542">
        <v>1696</v>
      </c>
      <c r="J9542" s="41">
        <v>8.2999999999999984E-3</v>
      </c>
      <c r="K9542" s="42">
        <v>14.076799999999997</v>
      </c>
      <c r="L9542" s="43">
        <v>0.66999999999999982</v>
      </c>
      <c r="M9542" s="42">
        <v>9.4314559999999954</v>
      </c>
      <c r="N9542">
        <v>2</v>
      </c>
      <c r="O9542" s="43">
        <v>72</v>
      </c>
      <c r="P9542" s="42">
        <v>51.6</v>
      </c>
      <c r="Q9542" s="42">
        <v>18</v>
      </c>
      <c r="R9542" s="42">
        <v>4</v>
      </c>
    </row>
    <row r="9543" spans="1:18" x14ac:dyDescent="0.3">
      <c r="A9543" t="s">
        <v>3924</v>
      </c>
      <c r="B9543" s="17">
        <v>45177</v>
      </c>
      <c r="C9543" t="s">
        <v>3925</v>
      </c>
      <c r="D9543" t="s">
        <v>3926</v>
      </c>
      <c r="E9543" t="s">
        <v>3927</v>
      </c>
      <c r="F9543" t="s">
        <v>3931</v>
      </c>
      <c r="G9543" t="s">
        <v>3877</v>
      </c>
      <c r="H9543" t="s">
        <v>3876</v>
      </c>
      <c r="I9543">
        <v>2217</v>
      </c>
      <c r="J9543" s="41">
        <v>9.499999999999998E-3</v>
      </c>
      <c r="K9543" s="42">
        <v>21.061499999999995</v>
      </c>
      <c r="L9543" s="43">
        <v>1.1199999999999999</v>
      </c>
      <c r="M9543" s="42">
        <v>23.588879999999993</v>
      </c>
      <c r="N9543">
        <v>2</v>
      </c>
      <c r="O9543" s="43">
        <v>147</v>
      </c>
      <c r="P9543" s="42">
        <v>46.8</v>
      </c>
      <c r="Q9543" s="42">
        <v>27</v>
      </c>
      <c r="R9543" s="42">
        <v>8</v>
      </c>
    </row>
    <row r="9544" spans="1:18" x14ac:dyDescent="0.3">
      <c r="A9544" t="s">
        <v>3924</v>
      </c>
      <c r="B9544" s="17">
        <v>45178</v>
      </c>
      <c r="C9544" t="s">
        <v>3925</v>
      </c>
      <c r="D9544" t="s">
        <v>3926</v>
      </c>
      <c r="E9544" t="s">
        <v>3927</v>
      </c>
      <c r="F9544" t="s">
        <v>3931</v>
      </c>
      <c r="G9544" t="s">
        <v>3877</v>
      </c>
      <c r="H9544" t="s">
        <v>3876</v>
      </c>
      <c r="I9544">
        <v>1624</v>
      </c>
      <c r="J9544" s="41">
        <v>1.0200000000000001E-2</v>
      </c>
      <c r="K9544" s="42">
        <v>16.564800000000002</v>
      </c>
      <c r="L9544" s="43">
        <v>0.17000000000000004</v>
      </c>
      <c r="M9544" s="42">
        <v>2.8160160000000007</v>
      </c>
      <c r="N9544">
        <v>4</v>
      </c>
      <c r="O9544" s="43">
        <v>196</v>
      </c>
      <c r="P9544" s="42">
        <v>57.599999999999994</v>
      </c>
      <c r="Q9544" s="42">
        <v>15</v>
      </c>
      <c r="R9544" s="42">
        <v>8</v>
      </c>
    </row>
    <row r="9545" spans="1:18" x14ac:dyDescent="0.3">
      <c r="A9545" t="s">
        <v>3924</v>
      </c>
      <c r="B9545" s="17">
        <v>45179</v>
      </c>
      <c r="C9545" t="s">
        <v>3925</v>
      </c>
      <c r="D9545" t="s">
        <v>3926</v>
      </c>
      <c r="E9545" t="s">
        <v>3927</v>
      </c>
      <c r="F9545" t="s">
        <v>3931</v>
      </c>
      <c r="G9545" t="s">
        <v>3877</v>
      </c>
      <c r="H9545" t="s">
        <v>3876</v>
      </c>
      <c r="I9545">
        <v>2246</v>
      </c>
      <c r="J9545" s="41">
        <v>0.01</v>
      </c>
      <c r="K9545" s="42">
        <v>22.46</v>
      </c>
      <c r="L9545" s="43">
        <v>0.70999999999999974</v>
      </c>
      <c r="M9545" s="42">
        <v>15.946599999999995</v>
      </c>
      <c r="N9545">
        <v>2</v>
      </c>
      <c r="O9545" s="43">
        <v>225</v>
      </c>
      <c r="P9545" s="42">
        <v>93.6</v>
      </c>
      <c r="Q9545" s="42">
        <v>33</v>
      </c>
      <c r="R9545" s="42">
        <v>2</v>
      </c>
    </row>
    <row r="9546" spans="1:18" x14ac:dyDescent="0.3">
      <c r="A9546" t="s">
        <v>3924</v>
      </c>
      <c r="B9546" s="17">
        <v>45180</v>
      </c>
      <c r="C9546" t="s">
        <v>3925</v>
      </c>
      <c r="D9546" t="s">
        <v>3926</v>
      </c>
      <c r="E9546" t="s">
        <v>3927</v>
      </c>
      <c r="F9546" t="s">
        <v>3931</v>
      </c>
      <c r="G9546" t="s">
        <v>3877</v>
      </c>
      <c r="H9546" t="s">
        <v>3876</v>
      </c>
      <c r="I9546">
        <v>2489</v>
      </c>
      <c r="J9546" s="41">
        <v>7.4000000000000021E-3</v>
      </c>
      <c r="K9546" s="42">
        <v>18.418600000000005</v>
      </c>
      <c r="L9546" s="43">
        <v>0.7699999999999998</v>
      </c>
      <c r="M9546" s="42">
        <v>14.182321999999999</v>
      </c>
      <c r="N9546">
        <v>5</v>
      </c>
      <c r="O9546" s="43">
        <v>161</v>
      </c>
      <c r="P9546" s="42">
        <v>99.6</v>
      </c>
      <c r="Q9546" s="42">
        <v>16.5</v>
      </c>
      <c r="R9546" s="42">
        <v>7</v>
      </c>
    </row>
    <row r="9547" spans="1:18" x14ac:dyDescent="0.3">
      <c r="A9547" t="s">
        <v>3924</v>
      </c>
      <c r="B9547" s="17">
        <v>45181</v>
      </c>
      <c r="C9547" t="s">
        <v>3925</v>
      </c>
      <c r="D9547" t="s">
        <v>3926</v>
      </c>
      <c r="E9547" t="s">
        <v>3927</v>
      </c>
      <c r="F9547" t="s">
        <v>3931</v>
      </c>
      <c r="G9547" t="s">
        <v>3877</v>
      </c>
      <c r="H9547" t="s">
        <v>3876</v>
      </c>
      <c r="I9547">
        <v>2565</v>
      </c>
      <c r="J9547" s="41">
        <v>5.6000000000000017E-3</v>
      </c>
      <c r="K9547" s="42">
        <v>14.364000000000004</v>
      </c>
      <c r="L9547" s="43">
        <v>0.6499999999999998</v>
      </c>
      <c r="M9547" s="42">
        <v>9.3366000000000007</v>
      </c>
      <c r="N9547">
        <v>5</v>
      </c>
      <c r="O9547" s="43">
        <v>292</v>
      </c>
      <c r="P9547" s="42">
        <v>40.799999999999997</v>
      </c>
      <c r="Q9547" s="42">
        <v>25.5</v>
      </c>
      <c r="R9547" s="42">
        <v>13</v>
      </c>
    </row>
    <row r="9548" spans="1:18" x14ac:dyDescent="0.3">
      <c r="A9548" t="s">
        <v>3924</v>
      </c>
      <c r="B9548" s="17">
        <v>45182</v>
      </c>
      <c r="C9548" t="s">
        <v>3925</v>
      </c>
      <c r="D9548" t="s">
        <v>3926</v>
      </c>
      <c r="E9548" t="s">
        <v>3927</v>
      </c>
      <c r="F9548" t="s">
        <v>3931</v>
      </c>
      <c r="G9548" t="s">
        <v>3877</v>
      </c>
      <c r="H9548" t="s">
        <v>3876</v>
      </c>
      <c r="I9548">
        <v>2670</v>
      </c>
      <c r="J9548" s="41">
        <v>4.000000000000001E-3</v>
      </c>
      <c r="K9548" s="42">
        <v>10.680000000000003</v>
      </c>
      <c r="L9548" s="43">
        <v>0.22000000000000003</v>
      </c>
      <c r="M9548" s="42">
        <v>2.349600000000001</v>
      </c>
      <c r="N9548">
        <v>2</v>
      </c>
      <c r="O9548" s="43">
        <v>272</v>
      </c>
      <c r="P9548" s="42">
        <v>75.599999999999994</v>
      </c>
      <c r="Q9548" s="42">
        <v>34.5</v>
      </c>
      <c r="R9548" s="42">
        <v>1</v>
      </c>
    </row>
    <row r="9549" spans="1:18" x14ac:dyDescent="0.3">
      <c r="A9549" t="s">
        <v>3924</v>
      </c>
      <c r="B9549" s="17">
        <v>45183</v>
      </c>
      <c r="C9549" t="s">
        <v>3925</v>
      </c>
      <c r="D9549" t="s">
        <v>3926</v>
      </c>
      <c r="E9549" t="s">
        <v>3927</v>
      </c>
      <c r="F9549" t="s">
        <v>3931</v>
      </c>
      <c r="G9549" t="s">
        <v>3877</v>
      </c>
      <c r="H9549" t="s">
        <v>3876</v>
      </c>
      <c r="I9549">
        <v>2317</v>
      </c>
      <c r="J9549" s="41">
        <v>1.0200000000000002E-2</v>
      </c>
      <c r="K9549" s="42">
        <v>23.633400000000005</v>
      </c>
      <c r="L9549" s="43">
        <v>1.0000000000000023E-2</v>
      </c>
      <c r="M9549" s="42">
        <v>0.2363340000000006</v>
      </c>
      <c r="N9549">
        <v>2</v>
      </c>
      <c r="O9549" s="43">
        <v>96</v>
      </c>
      <c r="P9549" s="42">
        <v>62.4</v>
      </c>
      <c r="Q9549" s="42">
        <v>40.5</v>
      </c>
      <c r="R9549" s="42">
        <v>8</v>
      </c>
    </row>
    <row r="9550" spans="1:18" x14ac:dyDescent="0.3">
      <c r="A9550" t="s">
        <v>3924</v>
      </c>
      <c r="B9550" s="17">
        <v>45184</v>
      </c>
      <c r="C9550" t="s">
        <v>3925</v>
      </c>
      <c r="D9550" t="s">
        <v>3926</v>
      </c>
      <c r="E9550" t="s">
        <v>3927</v>
      </c>
      <c r="F9550" t="s">
        <v>3931</v>
      </c>
      <c r="G9550" t="s">
        <v>3877</v>
      </c>
      <c r="H9550" t="s">
        <v>3876</v>
      </c>
      <c r="I9550">
        <v>1816</v>
      </c>
      <c r="J9550" s="41">
        <v>9.0000000000000011E-3</v>
      </c>
      <c r="K9550" s="42">
        <v>16.344000000000001</v>
      </c>
      <c r="L9550" s="43">
        <v>0.62999999999999978</v>
      </c>
      <c r="M9550" s="42">
        <v>10.296719999999997</v>
      </c>
      <c r="N9550">
        <v>6</v>
      </c>
      <c r="O9550" s="43">
        <v>201</v>
      </c>
      <c r="P9550" s="42">
        <v>62.4</v>
      </c>
      <c r="Q9550" s="42">
        <v>24</v>
      </c>
      <c r="R9550" s="42">
        <v>3</v>
      </c>
    </row>
    <row r="9551" spans="1:18" x14ac:dyDescent="0.3">
      <c r="A9551" t="s">
        <v>3924</v>
      </c>
      <c r="B9551" s="17">
        <v>45185</v>
      </c>
      <c r="C9551" t="s">
        <v>3925</v>
      </c>
      <c r="D9551" t="s">
        <v>3926</v>
      </c>
      <c r="E9551" t="s">
        <v>3927</v>
      </c>
      <c r="F9551" t="s">
        <v>3931</v>
      </c>
      <c r="G9551" t="s">
        <v>3877</v>
      </c>
      <c r="H9551" t="s">
        <v>3876</v>
      </c>
      <c r="I9551">
        <v>2944</v>
      </c>
      <c r="J9551" s="41">
        <v>1.0599999999999998E-2</v>
      </c>
      <c r="K9551" s="42">
        <v>31.206399999999995</v>
      </c>
      <c r="L9551" s="43">
        <v>0.4599999999999998</v>
      </c>
      <c r="M9551" s="42">
        <v>14.354943999999991</v>
      </c>
      <c r="N9551">
        <v>5</v>
      </c>
      <c r="O9551" s="43">
        <v>256</v>
      </c>
      <c r="P9551" s="42">
        <v>80.399999999999991</v>
      </c>
      <c r="Q9551" s="42">
        <v>24</v>
      </c>
      <c r="R9551" s="42">
        <v>6</v>
      </c>
    </row>
    <row r="9552" spans="1:18" x14ac:dyDescent="0.3">
      <c r="A9552" t="s">
        <v>3924</v>
      </c>
      <c r="B9552" s="17">
        <v>45186</v>
      </c>
      <c r="C9552" t="s">
        <v>3925</v>
      </c>
      <c r="D9552" t="s">
        <v>3926</v>
      </c>
      <c r="E9552" t="s">
        <v>3927</v>
      </c>
      <c r="F9552" t="s">
        <v>3931</v>
      </c>
      <c r="G9552" t="s">
        <v>3877</v>
      </c>
      <c r="H9552" t="s">
        <v>3876</v>
      </c>
      <c r="I9552">
        <v>2770</v>
      </c>
      <c r="J9552" s="41">
        <v>8.0999999999999996E-3</v>
      </c>
      <c r="K9552" s="42">
        <v>22.436999999999998</v>
      </c>
      <c r="L9552" s="43">
        <v>0.27000000000000007</v>
      </c>
      <c r="M9552" s="42">
        <v>6.0579900000000011</v>
      </c>
      <c r="N9552">
        <v>2</v>
      </c>
      <c r="O9552" s="43">
        <v>173</v>
      </c>
      <c r="P9552" s="42">
        <v>57.599999999999994</v>
      </c>
      <c r="Q9552" s="42">
        <v>27</v>
      </c>
      <c r="R9552" s="42">
        <v>8</v>
      </c>
    </row>
    <row r="9553" spans="1:18" x14ac:dyDescent="0.3">
      <c r="A9553" t="s">
        <v>3924</v>
      </c>
      <c r="B9553" s="17">
        <v>45187</v>
      </c>
      <c r="C9553" t="s">
        <v>3925</v>
      </c>
      <c r="D9553" t="s">
        <v>3926</v>
      </c>
      <c r="E9553" t="s">
        <v>3927</v>
      </c>
      <c r="F9553" t="s">
        <v>3931</v>
      </c>
      <c r="G9553" t="s">
        <v>3877</v>
      </c>
      <c r="H9553" t="s">
        <v>3876</v>
      </c>
      <c r="I9553">
        <v>2023</v>
      </c>
      <c r="J9553" s="41">
        <v>9.9000000000000008E-3</v>
      </c>
      <c r="K9553" s="42">
        <v>20.027700000000003</v>
      </c>
      <c r="L9553" s="43">
        <v>0.37999999999999995</v>
      </c>
      <c r="M9553" s="42">
        <v>7.6105260000000001</v>
      </c>
      <c r="N9553">
        <v>4</v>
      </c>
      <c r="O9553" s="43">
        <v>286</v>
      </c>
      <c r="P9553" s="42">
        <v>70.8</v>
      </c>
      <c r="Q9553" s="42">
        <v>19.5</v>
      </c>
      <c r="R9553" s="42">
        <v>1</v>
      </c>
    </row>
    <row r="9554" spans="1:18" x14ac:dyDescent="0.3">
      <c r="A9554" t="s">
        <v>3924</v>
      </c>
      <c r="B9554" s="17">
        <v>45188</v>
      </c>
      <c r="C9554" t="s">
        <v>3925</v>
      </c>
      <c r="D9554" t="s">
        <v>3926</v>
      </c>
      <c r="E9554" t="s">
        <v>3927</v>
      </c>
      <c r="F9554" t="s">
        <v>3931</v>
      </c>
      <c r="G9554" t="s">
        <v>3877</v>
      </c>
      <c r="H9554" t="s">
        <v>3876</v>
      </c>
      <c r="I9554">
        <v>3388</v>
      </c>
      <c r="J9554" s="41">
        <v>5.4000000000000003E-3</v>
      </c>
      <c r="K9554" s="42">
        <v>18.295200000000001</v>
      </c>
      <c r="L9554" s="43">
        <v>0.81999999999999984</v>
      </c>
      <c r="M9554" s="42">
        <v>15.002063999999999</v>
      </c>
      <c r="N9554">
        <v>5</v>
      </c>
      <c r="O9554" s="43">
        <v>419</v>
      </c>
      <c r="P9554" s="42">
        <v>49.199999999999996</v>
      </c>
      <c r="Q9554" s="42">
        <v>18</v>
      </c>
      <c r="R9554" s="42">
        <v>8</v>
      </c>
    </row>
    <row r="9555" spans="1:18" x14ac:dyDescent="0.3">
      <c r="A9555" t="s">
        <v>3924</v>
      </c>
      <c r="B9555" s="17">
        <v>45189</v>
      </c>
      <c r="C9555" t="s">
        <v>3925</v>
      </c>
      <c r="D9555" t="s">
        <v>3926</v>
      </c>
      <c r="E9555" t="s">
        <v>3927</v>
      </c>
      <c r="F9555" t="s">
        <v>3931</v>
      </c>
      <c r="G9555" t="s">
        <v>3877</v>
      </c>
      <c r="H9555" t="s">
        <v>3876</v>
      </c>
      <c r="I9555">
        <v>1495</v>
      </c>
      <c r="J9555" s="41">
        <v>1.09E-2</v>
      </c>
      <c r="K9555" s="42">
        <v>16.295500000000001</v>
      </c>
      <c r="L9555" s="43">
        <v>0.39999999999999997</v>
      </c>
      <c r="M9555" s="42">
        <v>6.5181999999999993</v>
      </c>
      <c r="N9555">
        <v>5</v>
      </c>
      <c r="O9555" s="43">
        <v>341</v>
      </c>
      <c r="P9555" s="42">
        <v>45.6</v>
      </c>
      <c r="Q9555" s="42">
        <v>15</v>
      </c>
      <c r="R9555" s="42">
        <v>2</v>
      </c>
    </row>
    <row r="9556" spans="1:18" x14ac:dyDescent="0.3">
      <c r="A9556" t="s">
        <v>3924</v>
      </c>
      <c r="B9556" s="17">
        <v>45190</v>
      </c>
      <c r="C9556" t="s">
        <v>3925</v>
      </c>
      <c r="D9556" t="s">
        <v>3926</v>
      </c>
      <c r="E9556" t="s">
        <v>3927</v>
      </c>
      <c r="F9556" t="s">
        <v>3931</v>
      </c>
      <c r="G9556" t="s">
        <v>3877</v>
      </c>
      <c r="H9556" t="s">
        <v>3876</v>
      </c>
      <c r="I9556">
        <v>1861</v>
      </c>
      <c r="J9556" s="41">
        <v>6.4000000000000012E-3</v>
      </c>
      <c r="K9556" s="42">
        <v>11.910400000000003</v>
      </c>
      <c r="L9556" s="43">
        <v>0.35999999999999993</v>
      </c>
      <c r="M9556" s="42">
        <v>4.287744</v>
      </c>
      <c r="N9556">
        <v>3</v>
      </c>
      <c r="O9556" s="43">
        <v>305</v>
      </c>
      <c r="P9556" s="42">
        <v>56.4</v>
      </c>
      <c r="Q9556" s="42">
        <v>15</v>
      </c>
      <c r="R9556" s="42">
        <v>10</v>
      </c>
    </row>
    <row r="9557" spans="1:18" x14ac:dyDescent="0.3">
      <c r="A9557" t="s">
        <v>3924</v>
      </c>
      <c r="B9557" s="17">
        <v>45191</v>
      </c>
      <c r="C9557" t="s">
        <v>3925</v>
      </c>
      <c r="D9557" t="s">
        <v>3926</v>
      </c>
      <c r="E9557" t="s">
        <v>3927</v>
      </c>
      <c r="F9557" t="s">
        <v>3931</v>
      </c>
      <c r="G9557" t="s">
        <v>3877</v>
      </c>
      <c r="H9557" t="s">
        <v>3876</v>
      </c>
      <c r="I9557">
        <v>1986</v>
      </c>
      <c r="J9557" s="41">
        <v>4.3E-3</v>
      </c>
      <c r="K9557" s="42">
        <v>8.5397999999999996</v>
      </c>
      <c r="L9557" s="43">
        <v>0.35999999999999993</v>
      </c>
      <c r="M9557" s="42">
        <v>3.0743279999999991</v>
      </c>
      <c r="N9557">
        <v>3</v>
      </c>
      <c r="O9557" s="43">
        <v>277</v>
      </c>
      <c r="P9557" s="42">
        <v>68.399999999999991</v>
      </c>
      <c r="Q9557" s="42">
        <v>28.5</v>
      </c>
      <c r="R9557" s="42">
        <v>7</v>
      </c>
    </row>
    <row r="9558" spans="1:18" x14ac:dyDescent="0.3">
      <c r="A9558" t="s">
        <v>3924</v>
      </c>
      <c r="B9558" s="17">
        <v>45192</v>
      </c>
      <c r="C9558" t="s">
        <v>3925</v>
      </c>
      <c r="D9558" t="s">
        <v>3926</v>
      </c>
      <c r="E9558" t="s">
        <v>3927</v>
      </c>
      <c r="F9558" t="s">
        <v>3931</v>
      </c>
      <c r="G9558" t="s">
        <v>3877</v>
      </c>
      <c r="H9558" t="s">
        <v>3876</v>
      </c>
      <c r="I9558">
        <v>2067</v>
      </c>
      <c r="J9558" s="41">
        <v>6.1000000000000004E-3</v>
      </c>
      <c r="K9558" s="42">
        <v>12.608700000000001</v>
      </c>
      <c r="L9558" s="43">
        <v>0.87999999999999967</v>
      </c>
      <c r="M9558" s="42">
        <v>11.095655999999996</v>
      </c>
      <c r="N9558">
        <v>2</v>
      </c>
      <c r="O9558" s="43">
        <v>254</v>
      </c>
      <c r="P9558" s="42">
        <v>66</v>
      </c>
      <c r="Q9558" s="42">
        <v>22.5</v>
      </c>
      <c r="R9558" s="42">
        <v>8</v>
      </c>
    </row>
    <row r="9559" spans="1:18" x14ac:dyDescent="0.3">
      <c r="A9559" t="s">
        <v>3924</v>
      </c>
      <c r="B9559" s="17">
        <v>45193</v>
      </c>
      <c r="C9559" t="s">
        <v>3925</v>
      </c>
      <c r="D9559" t="s">
        <v>3926</v>
      </c>
      <c r="E9559" t="s">
        <v>3927</v>
      </c>
      <c r="F9559" t="s">
        <v>3931</v>
      </c>
      <c r="G9559" t="s">
        <v>3877</v>
      </c>
      <c r="H9559" t="s">
        <v>3876</v>
      </c>
      <c r="I9559">
        <v>2225</v>
      </c>
      <c r="J9559" s="41">
        <v>8.5000000000000006E-3</v>
      </c>
      <c r="K9559" s="42">
        <v>18.912500000000001</v>
      </c>
      <c r="L9559" s="43">
        <v>1.0000000000000023E-2</v>
      </c>
      <c r="M9559" s="42">
        <v>0.18912500000000043</v>
      </c>
      <c r="N9559">
        <v>2</v>
      </c>
      <c r="O9559" s="43">
        <v>99</v>
      </c>
      <c r="P9559" s="42">
        <v>58.8</v>
      </c>
      <c r="Q9559" s="42">
        <v>12</v>
      </c>
      <c r="R9559" s="42">
        <v>2</v>
      </c>
    </row>
    <row r="9560" spans="1:18" x14ac:dyDescent="0.3">
      <c r="A9560" t="s">
        <v>3924</v>
      </c>
      <c r="B9560" s="17">
        <v>45194</v>
      </c>
      <c r="C9560" t="s">
        <v>3925</v>
      </c>
      <c r="D9560" t="s">
        <v>3926</v>
      </c>
      <c r="E9560" t="s">
        <v>3927</v>
      </c>
      <c r="F9560" t="s">
        <v>3931</v>
      </c>
      <c r="G9560" t="s">
        <v>3877</v>
      </c>
      <c r="H9560" t="s">
        <v>3876</v>
      </c>
      <c r="I9560">
        <v>2995</v>
      </c>
      <c r="J9560" s="41">
        <v>1.0499999999999999E-2</v>
      </c>
      <c r="K9560" s="42">
        <v>31.447499999999998</v>
      </c>
      <c r="L9560" s="43">
        <v>1.2099999999999997</v>
      </c>
      <c r="M9560" s="42">
        <v>38.051474999999989</v>
      </c>
      <c r="N9560">
        <v>2</v>
      </c>
      <c r="O9560" s="43">
        <v>63</v>
      </c>
      <c r="P9560" s="42">
        <v>86.399999999999991</v>
      </c>
      <c r="Q9560" s="42">
        <v>36</v>
      </c>
      <c r="R9560" s="42">
        <v>7</v>
      </c>
    </row>
    <row r="9561" spans="1:18" x14ac:dyDescent="0.3">
      <c r="A9561" t="s">
        <v>3924</v>
      </c>
      <c r="B9561" s="17">
        <v>45195</v>
      </c>
      <c r="C9561" t="s">
        <v>3925</v>
      </c>
      <c r="D9561" t="s">
        <v>3926</v>
      </c>
      <c r="E9561" t="s">
        <v>3927</v>
      </c>
      <c r="F9561" t="s">
        <v>3931</v>
      </c>
      <c r="G9561" t="s">
        <v>3877</v>
      </c>
      <c r="H9561" t="s">
        <v>3876</v>
      </c>
      <c r="I9561">
        <v>2015</v>
      </c>
      <c r="J9561" s="41">
        <v>1.2999999999999998E-2</v>
      </c>
      <c r="K9561" s="42">
        <v>26.194999999999997</v>
      </c>
      <c r="L9561" s="43">
        <v>0.86999999999999988</v>
      </c>
      <c r="M9561" s="42">
        <v>22.789649999999995</v>
      </c>
      <c r="N9561">
        <v>6</v>
      </c>
      <c r="O9561" s="43">
        <v>364</v>
      </c>
      <c r="P9561" s="42">
        <v>79.2</v>
      </c>
      <c r="Q9561" s="42">
        <v>10.5</v>
      </c>
      <c r="R9561" s="42">
        <v>10</v>
      </c>
    </row>
    <row r="9562" spans="1:18" x14ac:dyDescent="0.3">
      <c r="A9562" t="s">
        <v>3924</v>
      </c>
      <c r="B9562" s="17">
        <v>45196</v>
      </c>
      <c r="C9562" t="s">
        <v>3925</v>
      </c>
      <c r="D9562" t="s">
        <v>3926</v>
      </c>
      <c r="E9562" t="s">
        <v>3927</v>
      </c>
      <c r="F9562" t="s">
        <v>3931</v>
      </c>
      <c r="G9562" t="s">
        <v>3877</v>
      </c>
      <c r="H9562" t="s">
        <v>3876</v>
      </c>
      <c r="I9562">
        <v>2507</v>
      </c>
      <c r="J9562" s="41">
        <v>1.2E-2</v>
      </c>
      <c r="K9562" s="42">
        <v>30.084</v>
      </c>
      <c r="L9562" s="43">
        <v>5.0000000000000017E-2</v>
      </c>
      <c r="M9562" s="42">
        <v>1.5042000000000004</v>
      </c>
      <c r="N9562">
        <v>2</v>
      </c>
      <c r="O9562" s="43">
        <v>143</v>
      </c>
      <c r="P9562" s="42">
        <v>68.399999999999991</v>
      </c>
      <c r="Q9562" s="42">
        <v>12</v>
      </c>
      <c r="R9562" s="42">
        <v>7</v>
      </c>
    </row>
    <row r="9563" spans="1:18" x14ac:dyDescent="0.3">
      <c r="A9563" t="s">
        <v>3924</v>
      </c>
      <c r="B9563" s="17">
        <v>45197</v>
      </c>
      <c r="C9563" t="s">
        <v>3925</v>
      </c>
      <c r="D9563" t="s">
        <v>3926</v>
      </c>
      <c r="E9563" t="s">
        <v>3927</v>
      </c>
      <c r="F9563" t="s">
        <v>3931</v>
      </c>
      <c r="G9563" t="s">
        <v>3877</v>
      </c>
      <c r="H9563" t="s">
        <v>3876</v>
      </c>
      <c r="I9563">
        <v>3157</v>
      </c>
      <c r="J9563" s="41">
        <v>8.0000000000000002E-3</v>
      </c>
      <c r="K9563" s="42">
        <v>25.256</v>
      </c>
      <c r="L9563" s="43">
        <v>0.9099999999999997</v>
      </c>
      <c r="M9563" s="42">
        <v>22.982959999999991</v>
      </c>
      <c r="N9563">
        <v>6</v>
      </c>
      <c r="O9563" s="43">
        <v>586</v>
      </c>
      <c r="P9563" s="42">
        <v>55.199999999999996</v>
      </c>
      <c r="Q9563" s="42">
        <v>19.5</v>
      </c>
      <c r="R9563" s="42">
        <v>3</v>
      </c>
    </row>
    <row r="9564" spans="1:18" x14ac:dyDescent="0.3">
      <c r="A9564" t="s">
        <v>3924</v>
      </c>
      <c r="B9564" s="17">
        <v>45198</v>
      </c>
      <c r="C9564" t="s">
        <v>3925</v>
      </c>
      <c r="D9564" t="s">
        <v>3926</v>
      </c>
      <c r="E9564" t="s">
        <v>3927</v>
      </c>
      <c r="F9564" t="s">
        <v>3931</v>
      </c>
      <c r="G9564" t="s">
        <v>3877</v>
      </c>
      <c r="H9564" t="s">
        <v>3876</v>
      </c>
      <c r="I9564">
        <v>1682</v>
      </c>
      <c r="J9564" s="41">
        <v>9.1000000000000004E-3</v>
      </c>
      <c r="K9564" s="42">
        <v>15.3062</v>
      </c>
      <c r="L9564" s="43">
        <v>3.0000000000000054E-2</v>
      </c>
      <c r="M9564" s="42">
        <v>0.45918600000000087</v>
      </c>
      <c r="N9564">
        <v>4</v>
      </c>
      <c r="O9564" s="43">
        <v>171</v>
      </c>
      <c r="P9564" s="42">
        <v>100.8</v>
      </c>
      <c r="Q9564" s="42">
        <v>12</v>
      </c>
      <c r="R9564" s="42">
        <v>11</v>
      </c>
    </row>
    <row r="9565" spans="1:18" x14ac:dyDescent="0.3">
      <c r="A9565" t="s">
        <v>3924</v>
      </c>
      <c r="B9565" s="17">
        <v>45199</v>
      </c>
      <c r="C9565" t="s">
        <v>3925</v>
      </c>
      <c r="D9565" t="s">
        <v>3926</v>
      </c>
      <c r="E9565" t="s">
        <v>3927</v>
      </c>
      <c r="F9565" t="s">
        <v>3931</v>
      </c>
      <c r="G9565" t="s">
        <v>3877</v>
      </c>
      <c r="H9565" t="s">
        <v>3876</v>
      </c>
      <c r="I9565">
        <v>2391</v>
      </c>
      <c r="J9565" s="41">
        <v>9.0000000000000011E-3</v>
      </c>
      <c r="K9565" s="42">
        <v>21.519000000000002</v>
      </c>
      <c r="L9565" s="43">
        <v>1.0599999999999998</v>
      </c>
      <c r="M9565" s="42">
        <v>22.810139999999997</v>
      </c>
      <c r="N9565">
        <v>3</v>
      </c>
      <c r="O9565" s="43">
        <v>116</v>
      </c>
      <c r="P9565" s="42">
        <v>60</v>
      </c>
      <c r="Q9565" s="42">
        <v>28.5</v>
      </c>
      <c r="R9565" s="42">
        <v>2</v>
      </c>
    </row>
    <row r="9566" spans="1:18" x14ac:dyDescent="0.3">
      <c r="A9566" t="s">
        <v>3924</v>
      </c>
      <c r="B9566" s="17">
        <v>45200</v>
      </c>
      <c r="C9566" t="s">
        <v>3925</v>
      </c>
      <c r="D9566" t="s">
        <v>3926</v>
      </c>
      <c r="E9566" t="s">
        <v>3927</v>
      </c>
      <c r="F9566" t="s">
        <v>3931</v>
      </c>
      <c r="G9566" t="s">
        <v>3877</v>
      </c>
      <c r="H9566" t="s">
        <v>3876</v>
      </c>
      <c r="I9566">
        <v>1924</v>
      </c>
      <c r="J9566" s="41">
        <v>7.9000000000000008E-3</v>
      </c>
      <c r="K9566" s="42">
        <v>15.199600000000002</v>
      </c>
      <c r="L9566" s="43">
        <v>0.27000000000000007</v>
      </c>
      <c r="M9566" s="42">
        <v>4.1038920000000019</v>
      </c>
      <c r="N9566">
        <v>5</v>
      </c>
      <c r="O9566" s="43">
        <v>407</v>
      </c>
      <c r="P9566" s="42">
        <v>46.8</v>
      </c>
      <c r="Q9566" s="42">
        <v>31.5</v>
      </c>
      <c r="R9566" s="42">
        <v>8</v>
      </c>
    </row>
    <row r="9567" spans="1:18" x14ac:dyDescent="0.3">
      <c r="A9567" t="s">
        <v>3924</v>
      </c>
      <c r="B9567" s="17">
        <v>45201</v>
      </c>
      <c r="C9567" t="s">
        <v>3925</v>
      </c>
      <c r="D9567" t="s">
        <v>3926</v>
      </c>
      <c r="E9567" t="s">
        <v>3927</v>
      </c>
      <c r="F9567" t="s">
        <v>3931</v>
      </c>
      <c r="G9567" t="s">
        <v>3877</v>
      </c>
      <c r="H9567" t="s">
        <v>3876</v>
      </c>
      <c r="I9567">
        <v>2064</v>
      </c>
      <c r="J9567" s="41">
        <v>6.199999999999998E-3</v>
      </c>
      <c r="K9567" s="42">
        <v>12.796799999999996</v>
      </c>
      <c r="L9567" s="43">
        <v>0.35</v>
      </c>
      <c r="M9567" s="42">
        <v>4.4788799999999984</v>
      </c>
      <c r="N9567">
        <v>4</v>
      </c>
      <c r="O9567" s="43">
        <v>370</v>
      </c>
      <c r="P9567" s="42">
        <v>54</v>
      </c>
      <c r="Q9567" s="42">
        <v>28.5</v>
      </c>
      <c r="R9567" s="42">
        <v>7</v>
      </c>
    </row>
    <row r="9568" spans="1:18" x14ac:dyDescent="0.3">
      <c r="A9568" t="s">
        <v>3924</v>
      </c>
      <c r="B9568" s="17">
        <v>45202</v>
      </c>
      <c r="C9568" t="s">
        <v>3925</v>
      </c>
      <c r="D9568" t="s">
        <v>3926</v>
      </c>
      <c r="E9568" t="s">
        <v>3927</v>
      </c>
      <c r="F9568" t="s">
        <v>3931</v>
      </c>
      <c r="G9568" t="s">
        <v>3877</v>
      </c>
      <c r="H9568" t="s">
        <v>3876</v>
      </c>
      <c r="I9568">
        <v>2755</v>
      </c>
      <c r="J9568" s="41">
        <v>5.1999999999999998E-3</v>
      </c>
      <c r="K9568" s="42">
        <v>14.325999999999999</v>
      </c>
      <c r="L9568" s="43">
        <v>1.0499999999999998</v>
      </c>
      <c r="M9568" s="42">
        <v>15.042299999999996</v>
      </c>
      <c r="N9568">
        <v>4</v>
      </c>
      <c r="O9568" s="43">
        <v>177</v>
      </c>
      <c r="P9568" s="42">
        <v>92.399999999999991</v>
      </c>
      <c r="Q9568" s="42">
        <v>15</v>
      </c>
      <c r="R9568" s="42">
        <v>8</v>
      </c>
    </row>
    <row r="9569" spans="1:18" x14ac:dyDescent="0.3">
      <c r="A9569" t="s">
        <v>3924</v>
      </c>
      <c r="B9569" s="17">
        <v>45203</v>
      </c>
      <c r="C9569" t="s">
        <v>3925</v>
      </c>
      <c r="D9569" t="s">
        <v>3926</v>
      </c>
      <c r="E9569" t="s">
        <v>3927</v>
      </c>
      <c r="F9569" t="s">
        <v>3931</v>
      </c>
      <c r="G9569" t="s">
        <v>3877</v>
      </c>
      <c r="H9569" t="s">
        <v>3876</v>
      </c>
      <c r="I9569">
        <v>2357</v>
      </c>
      <c r="J9569" s="41">
        <v>9.7000000000000003E-3</v>
      </c>
      <c r="K9569" s="42">
        <v>22.8629</v>
      </c>
      <c r="L9569" s="43">
        <v>0.36999999999999994</v>
      </c>
      <c r="M9569" s="42">
        <v>8.4592729999999978</v>
      </c>
      <c r="N9569">
        <v>6</v>
      </c>
      <c r="O9569" s="43">
        <v>448</v>
      </c>
      <c r="P9569" s="42">
        <v>54</v>
      </c>
      <c r="Q9569" s="42">
        <v>19.5</v>
      </c>
      <c r="R9569" s="42">
        <v>8</v>
      </c>
    </row>
    <row r="9570" spans="1:18" x14ac:dyDescent="0.3">
      <c r="A9570" t="s">
        <v>3924</v>
      </c>
      <c r="B9570" s="17">
        <v>45204</v>
      </c>
      <c r="C9570" t="s">
        <v>3925</v>
      </c>
      <c r="D9570" t="s">
        <v>3926</v>
      </c>
      <c r="E9570" t="s">
        <v>3927</v>
      </c>
      <c r="F9570" t="s">
        <v>3931</v>
      </c>
      <c r="G9570" t="s">
        <v>3877</v>
      </c>
      <c r="H9570" t="s">
        <v>3876</v>
      </c>
      <c r="I9570">
        <v>1615</v>
      </c>
      <c r="J9570" s="41">
        <v>7.0000000000000001E-3</v>
      </c>
      <c r="K9570" s="42">
        <v>11.305</v>
      </c>
      <c r="L9570" s="43">
        <v>0.85999999999999988</v>
      </c>
      <c r="M9570" s="42">
        <v>9.7222999999999988</v>
      </c>
      <c r="N9570">
        <v>6</v>
      </c>
      <c r="O9570" s="43">
        <v>231</v>
      </c>
      <c r="P9570" s="42">
        <v>51.6</v>
      </c>
      <c r="Q9570" s="42">
        <v>30</v>
      </c>
      <c r="R9570" s="42">
        <v>4</v>
      </c>
    </row>
    <row r="9571" spans="1:18" x14ac:dyDescent="0.3">
      <c r="A9571" t="s">
        <v>3924</v>
      </c>
      <c r="B9571" s="17">
        <v>45205</v>
      </c>
      <c r="C9571" t="s">
        <v>3925</v>
      </c>
      <c r="D9571" t="s">
        <v>3926</v>
      </c>
      <c r="E9571" t="s">
        <v>3927</v>
      </c>
      <c r="F9571" t="s">
        <v>3931</v>
      </c>
      <c r="G9571" t="s">
        <v>3877</v>
      </c>
      <c r="H9571" t="s">
        <v>3876</v>
      </c>
      <c r="I9571">
        <v>2039</v>
      </c>
      <c r="J9571" s="41">
        <v>8.4000000000000012E-3</v>
      </c>
      <c r="K9571" s="42">
        <v>17.127600000000001</v>
      </c>
      <c r="L9571" s="43">
        <v>0.98999999999999977</v>
      </c>
      <c r="M9571" s="42">
        <v>16.956323999999999</v>
      </c>
      <c r="N9571">
        <v>6</v>
      </c>
      <c r="O9571" s="43">
        <v>534</v>
      </c>
      <c r="P9571" s="42">
        <v>74.399999999999991</v>
      </c>
      <c r="Q9571" s="42">
        <v>28.5</v>
      </c>
      <c r="R9571" s="42">
        <v>6</v>
      </c>
    </row>
    <row r="9572" spans="1:18" x14ac:dyDescent="0.3">
      <c r="A9572" t="s">
        <v>3924</v>
      </c>
      <c r="B9572" s="17">
        <v>45206</v>
      </c>
      <c r="C9572" t="s">
        <v>3925</v>
      </c>
      <c r="D9572" t="s">
        <v>3926</v>
      </c>
      <c r="E9572" t="s">
        <v>3927</v>
      </c>
      <c r="F9572" t="s">
        <v>3931</v>
      </c>
      <c r="G9572" t="s">
        <v>3877</v>
      </c>
      <c r="H9572" t="s">
        <v>3876</v>
      </c>
      <c r="I9572">
        <v>3030</v>
      </c>
      <c r="J9572" s="41">
        <v>6.7000000000000011E-3</v>
      </c>
      <c r="K9572" s="42">
        <v>20.301000000000002</v>
      </c>
      <c r="L9572" s="43">
        <v>1.0599999999999998</v>
      </c>
      <c r="M9572" s="42">
        <v>21.51906</v>
      </c>
      <c r="N9572">
        <v>5</v>
      </c>
      <c r="O9572" s="43">
        <v>379</v>
      </c>
      <c r="P9572" s="42">
        <v>84</v>
      </c>
      <c r="Q9572" s="42">
        <v>31.5</v>
      </c>
      <c r="R9572" s="42">
        <v>5</v>
      </c>
    </row>
    <row r="9573" spans="1:18" x14ac:dyDescent="0.3">
      <c r="A9573" t="s">
        <v>3924</v>
      </c>
      <c r="B9573" s="17">
        <v>45207</v>
      </c>
      <c r="C9573" t="s">
        <v>3925</v>
      </c>
      <c r="D9573" t="s">
        <v>3926</v>
      </c>
      <c r="E9573" t="s">
        <v>3927</v>
      </c>
      <c r="F9573" t="s">
        <v>3931</v>
      </c>
      <c r="G9573" t="s">
        <v>3877</v>
      </c>
      <c r="H9573" t="s">
        <v>3876</v>
      </c>
      <c r="I9573">
        <v>1550</v>
      </c>
      <c r="J9573" s="41">
        <v>7.4999999999999997E-3</v>
      </c>
      <c r="K9573" s="42">
        <v>11.625</v>
      </c>
      <c r="L9573" s="43">
        <v>1.0299999999999998</v>
      </c>
      <c r="M9573" s="42">
        <v>11.973749999999997</v>
      </c>
      <c r="N9573">
        <v>2</v>
      </c>
      <c r="O9573" s="43">
        <v>104</v>
      </c>
      <c r="P9573" s="42">
        <v>85.2</v>
      </c>
      <c r="Q9573" s="42">
        <v>27</v>
      </c>
      <c r="R9573" s="42">
        <v>7</v>
      </c>
    </row>
    <row r="9574" spans="1:18" x14ac:dyDescent="0.3">
      <c r="A9574" t="s">
        <v>3924</v>
      </c>
      <c r="B9574" s="17">
        <v>45208</v>
      </c>
      <c r="C9574" t="s">
        <v>3925</v>
      </c>
      <c r="D9574" t="s">
        <v>3926</v>
      </c>
      <c r="E9574" t="s">
        <v>3927</v>
      </c>
      <c r="F9574" t="s">
        <v>3931</v>
      </c>
      <c r="G9574" t="s">
        <v>3877</v>
      </c>
      <c r="H9574" t="s">
        <v>3876</v>
      </c>
      <c r="I9574">
        <v>1495</v>
      </c>
      <c r="J9574" s="41">
        <v>4.5000000000000014E-3</v>
      </c>
      <c r="K9574" s="42">
        <v>6.7275000000000018</v>
      </c>
      <c r="L9574" s="43">
        <v>0.40999999999999992</v>
      </c>
      <c r="M9574" s="42">
        <v>2.7582750000000003</v>
      </c>
      <c r="N9574">
        <v>3</v>
      </c>
      <c r="O9574" s="43">
        <v>220</v>
      </c>
      <c r="P9574" s="42">
        <v>69.599999999999994</v>
      </c>
      <c r="Q9574" s="42">
        <v>18</v>
      </c>
      <c r="R9574" s="42">
        <v>1</v>
      </c>
    </row>
    <row r="9575" spans="1:18" x14ac:dyDescent="0.3">
      <c r="A9575" t="s">
        <v>3924</v>
      </c>
      <c r="B9575" s="17">
        <v>45209</v>
      </c>
      <c r="C9575" t="s">
        <v>3925</v>
      </c>
      <c r="D9575" t="s">
        <v>3926</v>
      </c>
      <c r="E9575" t="s">
        <v>3927</v>
      </c>
      <c r="F9575" t="s">
        <v>3931</v>
      </c>
      <c r="G9575" t="s">
        <v>3877</v>
      </c>
      <c r="H9575" t="s">
        <v>3876</v>
      </c>
      <c r="I9575">
        <v>2478</v>
      </c>
      <c r="J9575" s="41">
        <v>9.2999999999999992E-3</v>
      </c>
      <c r="K9575" s="42">
        <v>23.045399999999997</v>
      </c>
      <c r="L9575" s="43">
        <v>0.24000000000000005</v>
      </c>
      <c r="M9575" s="42">
        <v>5.5308960000000003</v>
      </c>
      <c r="N9575">
        <v>2</v>
      </c>
      <c r="O9575" s="43">
        <v>233</v>
      </c>
      <c r="P9575" s="42">
        <v>69.599999999999994</v>
      </c>
      <c r="Q9575" s="42">
        <v>6</v>
      </c>
      <c r="R9575" s="42">
        <v>4</v>
      </c>
    </row>
    <row r="9576" spans="1:18" x14ac:dyDescent="0.3">
      <c r="A9576" t="s">
        <v>3924</v>
      </c>
      <c r="B9576" s="17">
        <v>45210</v>
      </c>
      <c r="C9576" t="s">
        <v>3925</v>
      </c>
      <c r="D9576" t="s">
        <v>3926</v>
      </c>
      <c r="E9576" t="s">
        <v>3927</v>
      </c>
      <c r="F9576" t="s">
        <v>3931</v>
      </c>
      <c r="G9576" t="s">
        <v>3877</v>
      </c>
      <c r="H9576" t="s">
        <v>3876</v>
      </c>
      <c r="I9576">
        <v>2919</v>
      </c>
      <c r="J9576" s="41">
        <v>9.0999999999999987E-3</v>
      </c>
      <c r="K9576" s="42">
        <v>26.562899999999996</v>
      </c>
      <c r="L9576" s="43">
        <v>0.60999999999999976</v>
      </c>
      <c r="M9576" s="42">
        <v>16.203368999999991</v>
      </c>
      <c r="N9576">
        <v>3</v>
      </c>
      <c r="O9576" s="43">
        <v>207</v>
      </c>
      <c r="P9576" s="42">
        <v>58.8</v>
      </c>
      <c r="Q9576" s="42">
        <v>12</v>
      </c>
      <c r="R9576" s="42">
        <v>6</v>
      </c>
    </row>
    <row r="9577" spans="1:18" x14ac:dyDescent="0.3">
      <c r="A9577" t="s">
        <v>3924</v>
      </c>
      <c r="B9577" s="17">
        <v>45211</v>
      </c>
      <c r="C9577" t="s">
        <v>3925</v>
      </c>
      <c r="D9577" t="s">
        <v>3926</v>
      </c>
      <c r="E9577" t="s">
        <v>3927</v>
      </c>
      <c r="F9577" t="s">
        <v>3931</v>
      </c>
      <c r="G9577" t="s">
        <v>3877</v>
      </c>
      <c r="H9577" t="s">
        <v>3876</v>
      </c>
      <c r="I9577">
        <v>2509</v>
      </c>
      <c r="J9577" s="41">
        <v>8.9000000000000017E-3</v>
      </c>
      <c r="K9577" s="42">
        <v>22.330100000000005</v>
      </c>
      <c r="L9577" s="43">
        <v>0.59999999999999976</v>
      </c>
      <c r="M9577" s="42">
        <v>13.398059999999997</v>
      </c>
      <c r="N9577">
        <v>4</v>
      </c>
      <c r="O9577" s="43">
        <v>239</v>
      </c>
      <c r="P9577" s="42">
        <v>61.199999999999996</v>
      </c>
      <c r="Q9577" s="42">
        <v>19.5</v>
      </c>
      <c r="R9577" s="42">
        <v>10</v>
      </c>
    </row>
    <row r="9578" spans="1:18" x14ac:dyDescent="0.3">
      <c r="A9578" t="s">
        <v>3924</v>
      </c>
      <c r="B9578" s="17">
        <v>45212</v>
      </c>
      <c r="C9578" t="s">
        <v>3925</v>
      </c>
      <c r="D9578" t="s">
        <v>3926</v>
      </c>
      <c r="E9578" t="s">
        <v>3927</v>
      </c>
      <c r="F9578" t="s">
        <v>3931</v>
      </c>
      <c r="G9578" t="s">
        <v>3877</v>
      </c>
      <c r="H9578" t="s">
        <v>3876</v>
      </c>
      <c r="I9578">
        <v>2700</v>
      </c>
      <c r="J9578" s="41">
        <v>6.2000000000000006E-3</v>
      </c>
      <c r="K9578" s="42">
        <v>16.740000000000002</v>
      </c>
      <c r="L9578" s="43">
        <v>0.71999999999999975</v>
      </c>
      <c r="M9578" s="42">
        <v>12.052799999999998</v>
      </c>
      <c r="N9578">
        <v>2</v>
      </c>
      <c r="O9578" s="43">
        <v>146</v>
      </c>
      <c r="P9578" s="42">
        <v>56.4</v>
      </c>
      <c r="Q9578" s="42">
        <v>34.5</v>
      </c>
      <c r="R9578" s="42">
        <v>7</v>
      </c>
    </row>
    <row r="9579" spans="1:18" x14ac:dyDescent="0.3">
      <c r="A9579" t="s">
        <v>3924</v>
      </c>
      <c r="B9579" s="17">
        <v>45213</v>
      </c>
      <c r="C9579" t="s">
        <v>3925</v>
      </c>
      <c r="D9579" t="s">
        <v>3926</v>
      </c>
      <c r="E9579" t="s">
        <v>3927</v>
      </c>
      <c r="F9579" t="s">
        <v>3931</v>
      </c>
      <c r="G9579" t="s">
        <v>3877</v>
      </c>
      <c r="H9579" t="s">
        <v>3876</v>
      </c>
      <c r="I9579">
        <v>2986</v>
      </c>
      <c r="J9579" s="41">
        <v>1.0499999999999999E-2</v>
      </c>
      <c r="K9579" s="42">
        <v>31.352999999999998</v>
      </c>
      <c r="L9579" s="43">
        <v>0.88999999999999968</v>
      </c>
      <c r="M9579" s="42">
        <v>27.90416999999999</v>
      </c>
      <c r="N9579">
        <v>2</v>
      </c>
      <c r="O9579" s="43">
        <v>234</v>
      </c>
      <c r="P9579" s="42">
        <v>92.399999999999991</v>
      </c>
      <c r="Q9579" s="42">
        <v>30</v>
      </c>
      <c r="R9579" s="42">
        <v>2</v>
      </c>
    </row>
    <row r="9580" spans="1:18" x14ac:dyDescent="0.3">
      <c r="A9580" t="s">
        <v>3924</v>
      </c>
      <c r="B9580" s="17">
        <v>45214</v>
      </c>
      <c r="C9580" t="s">
        <v>3925</v>
      </c>
      <c r="D9580" t="s">
        <v>3926</v>
      </c>
      <c r="E9580" t="s">
        <v>3927</v>
      </c>
      <c r="F9580" t="s">
        <v>3931</v>
      </c>
      <c r="G9580" t="s">
        <v>3877</v>
      </c>
      <c r="H9580" t="s">
        <v>3876</v>
      </c>
      <c r="I9580">
        <v>2155</v>
      </c>
      <c r="J9580" s="41">
        <v>4.000000000000001E-3</v>
      </c>
      <c r="K9580" s="42">
        <v>8.6200000000000028</v>
      </c>
      <c r="L9580" s="43">
        <v>0.86999999999999988</v>
      </c>
      <c r="M9580" s="42">
        <v>7.4994000000000014</v>
      </c>
      <c r="N9580">
        <v>3</v>
      </c>
      <c r="O9580" s="43">
        <v>159</v>
      </c>
      <c r="P9580" s="42">
        <v>91.2</v>
      </c>
      <c r="Q9580" s="42">
        <v>18</v>
      </c>
      <c r="R9580" s="42">
        <v>6</v>
      </c>
    </row>
    <row r="9581" spans="1:18" x14ac:dyDescent="0.3">
      <c r="A9581" t="s">
        <v>3924</v>
      </c>
      <c r="B9581" s="17">
        <v>45215</v>
      </c>
      <c r="C9581" t="s">
        <v>3925</v>
      </c>
      <c r="D9581" t="s">
        <v>3926</v>
      </c>
      <c r="E9581" t="s">
        <v>3927</v>
      </c>
      <c r="F9581" t="s">
        <v>3931</v>
      </c>
      <c r="G9581" t="s">
        <v>3877</v>
      </c>
      <c r="H9581" t="s">
        <v>3876</v>
      </c>
      <c r="I9581">
        <v>1895</v>
      </c>
      <c r="J9581" s="41">
        <v>1.2E-2</v>
      </c>
      <c r="K9581" s="42">
        <v>22.740000000000002</v>
      </c>
      <c r="L9581" s="43">
        <v>1.1999999999999997</v>
      </c>
      <c r="M9581" s="42">
        <v>27.287999999999997</v>
      </c>
      <c r="N9581">
        <v>6</v>
      </c>
      <c r="O9581" s="43">
        <v>471</v>
      </c>
      <c r="P9581" s="42">
        <v>106.8</v>
      </c>
      <c r="Q9581" s="42">
        <v>36</v>
      </c>
      <c r="R9581" s="42">
        <v>6</v>
      </c>
    </row>
    <row r="9582" spans="1:18" x14ac:dyDescent="0.3">
      <c r="A9582" t="s">
        <v>3924</v>
      </c>
      <c r="B9582" s="17">
        <v>45216</v>
      </c>
      <c r="C9582" t="s">
        <v>3925</v>
      </c>
      <c r="D9582" t="s">
        <v>3926</v>
      </c>
      <c r="E9582" t="s">
        <v>3927</v>
      </c>
      <c r="F9582" t="s">
        <v>3931</v>
      </c>
      <c r="G9582" t="s">
        <v>3877</v>
      </c>
      <c r="H9582" t="s">
        <v>3876</v>
      </c>
      <c r="I9582">
        <v>3137</v>
      </c>
      <c r="J9582" s="41">
        <v>1.11E-2</v>
      </c>
      <c r="K9582" s="42">
        <v>34.820700000000002</v>
      </c>
      <c r="L9582" s="43">
        <v>0.31999999999999995</v>
      </c>
      <c r="M9582" s="42">
        <v>11.142624</v>
      </c>
      <c r="N9582">
        <v>5</v>
      </c>
      <c r="O9582" s="43">
        <v>344</v>
      </c>
      <c r="P9582" s="42">
        <v>45.6</v>
      </c>
      <c r="Q9582" s="42">
        <v>28.5</v>
      </c>
      <c r="R9582" s="42">
        <v>3</v>
      </c>
    </row>
    <row r="9583" spans="1:18" x14ac:dyDescent="0.3">
      <c r="A9583" t="s">
        <v>3924</v>
      </c>
      <c r="B9583" s="17">
        <v>45217</v>
      </c>
      <c r="C9583" t="s">
        <v>3925</v>
      </c>
      <c r="D9583" t="s">
        <v>3926</v>
      </c>
      <c r="E9583" t="s">
        <v>3927</v>
      </c>
      <c r="F9583" t="s">
        <v>3931</v>
      </c>
      <c r="G9583" t="s">
        <v>3877</v>
      </c>
      <c r="H9583" t="s">
        <v>3876</v>
      </c>
      <c r="I9583">
        <v>2385</v>
      </c>
      <c r="J9583" s="41">
        <v>7.0999999999999995E-3</v>
      </c>
      <c r="K9583" s="42">
        <v>16.933499999999999</v>
      </c>
      <c r="L9583" s="43">
        <v>0.69999999999999973</v>
      </c>
      <c r="M9583" s="42">
        <v>11.853449999999995</v>
      </c>
      <c r="N9583">
        <v>4</v>
      </c>
      <c r="O9583" s="43">
        <v>301</v>
      </c>
      <c r="P9583" s="42">
        <v>88.8</v>
      </c>
      <c r="Q9583" s="42">
        <v>21</v>
      </c>
      <c r="R9583" s="42">
        <v>3</v>
      </c>
    </row>
    <row r="9584" spans="1:18" x14ac:dyDescent="0.3">
      <c r="A9584" t="s">
        <v>3924</v>
      </c>
      <c r="B9584" s="17">
        <v>45218</v>
      </c>
      <c r="C9584" t="s">
        <v>3925</v>
      </c>
      <c r="D9584" t="s">
        <v>3926</v>
      </c>
      <c r="E9584" t="s">
        <v>3927</v>
      </c>
      <c r="F9584" t="s">
        <v>3931</v>
      </c>
      <c r="G9584" t="s">
        <v>3877</v>
      </c>
      <c r="H9584" t="s">
        <v>3876</v>
      </c>
      <c r="I9584">
        <v>2752</v>
      </c>
      <c r="J9584" s="41">
        <v>1.2499999999999997E-2</v>
      </c>
      <c r="K9584" s="42">
        <v>34.399999999999991</v>
      </c>
      <c r="L9584" s="43">
        <v>0.40999999999999992</v>
      </c>
      <c r="M9584" s="42">
        <v>14.103999999999994</v>
      </c>
      <c r="N9584">
        <v>4</v>
      </c>
      <c r="O9584" s="43">
        <v>294</v>
      </c>
      <c r="P9584" s="42">
        <v>99.6</v>
      </c>
      <c r="Q9584" s="42">
        <v>33</v>
      </c>
      <c r="R9584" s="42">
        <v>1</v>
      </c>
    </row>
    <row r="9585" spans="1:18" x14ac:dyDescent="0.3">
      <c r="A9585" t="s">
        <v>3924</v>
      </c>
      <c r="B9585" s="17">
        <v>45219</v>
      </c>
      <c r="C9585" t="s">
        <v>3925</v>
      </c>
      <c r="D9585" t="s">
        <v>3926</v>
      </c>
      <c r="E9585" t="s">
        <v>3927</v>
      </c>
      <c r="F9585" t="s">
        <v>3931</v>
      </c>
      <c r="G9585" t="s">
        <v>3877</v>
      </c>
      <c r="H9585" t="s">
        <v>3876</v>
      </c>
      <c r="I9585">
        <v>2121</v>
      </c>
      <c r="J9585" s="41">
        <v>8.6E-3</v>
      </c>
      <c r="K9585" s="42">
        <v>18.240600000000001</v>
      </c>
      <c r="L9585" s="43">
        <v>0.62999999999999978</v>
      </c>
      <c r="M9585" s="42">
        <v>11.491577999999997</v>
      </c>
      <c r="N9585">
        <v>6</v>
      </c>
      <c r="O9585" s="43">
        <v>320</v>
      </c>
      <c r="P9585" s="42">
        <v>61.199999999999996</v>
      </c>
      <c r="Q9585" s="42">
        <v>30</v>
      </c>
      <c r="R9585" s="42">
        <v>5</v>
      </c>
    </row>
    <row r="9586" spans="1:18" x14ac:dyDescent="0.3">
      <c r="A9586" t="s">
        <v>3924</v>
      </c>
      <c r="B9586" s="17">
        <v>45220</v>
      </c>
      <c r="C9586" t="s">
        <v>3925</v>
      </c>
      <c r="D9586" t="s">
        <v>3926</v>
      </c>
      <c r="E9586" t="s">
        <v>3927</v>
      </c>
      <c r="F9586" t="s">
        <v>3931</v>
      </c>
      <c r="G9586" t="s">
        <v>3877</v>
      </c>
      <c r="H9586" t="s">
        <v>3876</v>
      </c>
      <c r="I9586">
        <v>2659</v>
      </c>
      <c r="J9586" s="41">
        <v>9.0999999999999987E-3</v>
      </c>
      <c r="K9586" s="42">
        <v>24.196899999999996</v>
      </c>
      <c r="L9586" s="43">
        <v>0.98999999999999977</v>
      </c>
      <c r="M9586" s="42">
        <v>23.954930999999991</v>
      </c>
      <c r="N9586">
        <v>2</v>
      </c>
      <c r="O9586" s="43">
        <v>172</v>
      </c>
      <c r="P9586" s="42">
        <v>92.399999999999991</v>
      </c>
      <c r="Q9586" s="42">
        <v>36</v>
      </c>
      <c r="R9586" s="42">
        <v>6</v>
      </c>
    </row>
    <row r="9587" spans="1:18" x14ac:dyDescent="0.3">
      <c r="A9587" t="s">
        <v>3924</v>
      </c>
      <c r="B9587" s="17">
        <v>45221</v>
      </c>
      <c r="C9587" t="s">
        <v>3925</v>
      </c>
      <c r="D9587" t="s">
        <v>3926</v>
      </c>
      <c r="E9587" t="s">
        <v>3927</v>
      </c>
      <c r="F9587" t="s">
        <v>3931</v>
      </c>
      <c r="G9587" t="s">
        <v>3877</v>
      </c>
      <c r="H9587" t="s">
        <v>3876</v>
      </c>
      <c r="I9587">
        <v>2060</v>
      </c>
      <c r="J9587" s="41">
        <v>7.9000000000000008E-3</v>
      </c>
      <c r="K9587" s="42">
        <v>16.274000000000001</v>
      </c>
      <c r="L9587" s="43">
        <v>0.50999999999999979</v>
      </c>
      <c r="M9587" s="42">
        <v>8.2997399999999963</v>
      </c>
      <c r="N9587">
        <v>4</v>
      </c>
      <c r="O9587" s="43">
        <v>208</v>
      </c>
      <c r="P9587" s="42">
        <v>56.4</v>
      </c>
      <c r="Q9587" s="42">
        <v>27</v>
      </c>
      <c r="R9587" s="42">
        <v>10</v>
      </c>
    </row>
    <row r="9588" spans="1:18" x14ac:dyDescent="0.3">
      <c r="A9588" t="s">
        <v>3924</v>
      </c>
      <c r="B9588" s="17">
        <v>45222</v>
      </c>
      <c r="C9588" t="s">
        <v>3925</v>
      </c>
      <c r="D9588" t="s">
        <v>3926</v>
      </c>
      <c r="E9588" t="s">
        <v>3927</v>
      </c>
      <c r="F9588" t="s">
        <v>3931</v>
      </c>
      <c r="G9588" t="s">
        <v>3877</v>
      </c>
      <c r="H9588" t="s">
        <v>3876</v>
      </c>
      <c r="I9588">
        <v>1996</v>
      </c>
      <c r="J9588" s="41">
        <v>5.7000000000000011E-3</v>
      </c>
      <c r="K9588" s="42">
        <v>11.377200000000002</v>
      </c>
      <c r="L9588" s="43">
        <v>1.1999999999999997</v>
      </c>
      <c r="M9588" s="42">
        <v>13.65264</v>
      </c>
      <c r="N9588">
        <v>4</v>
      </c>
      <c r="O9588" s="43">
        <v>257</v>
      </c>
      <c r="P9588" s="42">
        <v>97.2</v>
      </c>
      <c r="Q9588" s="42">
        <v>13.5</v>
      </c>
      <c r="R9588" s="42">
        <v>6</v>
      </c>
    </row>
    <row r="9589" spans="1:18" x14ac:dyDescent="0.3">
      <c r="A9589" t="s">
        <v>3924</v>
      </c>
      <c r="B9589" s="17">
        <v>45223</v>
      </c>
      <c r="C9589" t="s">
        <v>3925</v>
      </c>
      <c r="D9589" t="s">
        <v>3926</v>
      </c>
      <c r="E9589" t="s">
        <v>3927</v>
      </c>
      <c r="F9589" t="s">
        <v>3931</v>
      </c>
      <c r="G9589" t="s">
        <v>3877</v>
      </c>
      <c r="H9589" t="s">
        <v>3876</v>
      </c>
      <c r="I9589">
        <v>2657</v>
      </c>
      <c r="J9589" s="41">
        <v>6.5000000000000014E-3</v>
      </c>
      <c r="K9589" s="42">
        <v>17.270500000000006</v>
      </c>
      <c r="L9589" s="43">
        <v>0.97999999999999976</v>
      </c>
      <c r="M9589" s="42">
        <v>16.925090000000001</v>
      </c>
      <c r="N9589">
        <v>2</v>
      </c>
      <c r="O9589" s="43">
        <v>190</v>
      </c>
      <c r="P9589" s="42">
        <v>37.199999999999996</v>
      </c>
      <c r="Q9589" s="42">
        <v>22.5</v>
      </c>
      <c r="R9589" s="42">
        <v>2</v>
      </c>
    </row>
    <row r="9590" spans="1:18" x14ac:dyDescent="0.3">
      <c r="A9590" t="s">
        <v>3924</v>
      </c>
      <c r="B9590" s="17">
        <v>45224</v>
      </c>
      <c r="C9590" t="s">
        <v>3925</v>
      </c>
      <c r="D9590" t="s">
        <v>3926</v>
      </c>
      <c r="E9590" t="s">
        <v>3927</v>
      </c>
      <c r="F9590" t="s">
        <v>3931</v>
      </c>
      <c r="G9590" t="s">
        <v>3877</v>
      </c>
      <c r="H9590" t="s">
        <v>3876</v>
      </c>
      <c r="I9590">
        <v>2389</v>
      </c>
      <c r="J9590" s="41">
        <v>7.7000000000000002E-3</v>
      </c>
      <c r="K9590" s="42">
        <v>18.395299999999999</v>
      </c>
      <c r="L9590" s="43">
        <v>0.39999999999999997</v>
      </c>
      <c r="M9590" s="42">
        <v>7.3581199999999987</v>
      </c>
      <c r="N9590">
        <v>4</v>
      </c>
      <c r="O9590" s="43">
        <v>341</v>
      </c>
      <c r="P9590" s="42">
        <v>54</v>
      </c>
      <c r="Q9590" s="42">
        <v>34.5</v>
      </c>
      <c r="R9590" s="42">
        <v>3</v>
      </c>
    </row>
    <row r="9591" spans="1:18" x14ac:dyDescent="0.3">
      <c r="A9591" t="s">
        <v>3924</v>
      </c>
      <c r="B9591" s="17">
        <v>45225</v>
      </c>
      <c r="C9591" t="s">
        <v>3925</v>
      </c>
      <c r="D9591" t="s">
        <v>3926</v>
      </c>
      <c r="E9591" t="s">
        <v>3927</v>
      </c>
      <c r="F9591" t="s">
        <v>3931</v>
      </c>
      <c r="G9591" t="s">
        <v>3877</v>
      </c>
      <c r="H9591" t="s">
        <v>3876</v>
      </c>
      <c r="I9591">
        <v>2463</v>
      </c>
      <c r="J9591" s="41">
        <v>5.7000000000000011E-3</v>
      </c>
      <c r="K9591" s="42">
        <v>14.039100000000003</v>
      </c>
      <c r="L9591" s="43">
        <v>0.56999999999999973</v>
      </c>
      <c r="M9591" s="42">
        <v>8.0022869999999973</v>
      </c>
      <c r="N9591">
        <v>6</v>
      </c>
      <c r="O9591" s="43">
        <v>452</v>
      </c>
      <c r="P9591" s="42">
        <v>85.2</v>
      </c>
      <c r="Q9591" s="42">
        <v>25.5</v>
      </c>
      <c r="R9591" s="42">
        <v>6</v>
      </c>
    </row>
    <row r="9592" spans="1:18" x14ac:dyDescent="0.3">
      <c r="A9592" t="s">
        <v>3924</v>
      </c>
      <c r="B9592" s="17">
        <v>45226</v>
      </c>
      <c r="C9592" t="s">
        <v>3925</v>
      </c>
      <c r="D9592" t="s">
        <v>3926</v>
      </c>
      <c r="E9592" t="s">
        <v>3927</v>
      </c>
      <c r="F9592" t="s">
        <v>3931</v>
      </c>
      <c r="G9592" t="s">
        <v>3877</v>
      </c>
      <c r="H9592" t="s">
        <v>3876</v>
      </c>
      <c r="I9592">
        <v>2821</v>
      </c>
      <c r="J9592" s="41">
        <v>8.3999999999999977E-3</v>
      </c>
      <c r="K9592" s="42">
        <v>23.696399999999993</v>
      </c>
      <c r="L9592" s="43">
        <v>1.1299999999999997</v>
      </c>
      <c r="M9592" s="42">
        <v>26.776931999999984</v>
      </c>
      <c r="N9592">
        <v>4</v>
      </c>
      <c r="O9592" s="43">
        <v>232</v>
      </c>
      <c r="P9592" s="42">
        <v>72</v>
      </c>
      <c r="Q9592" s="42">
        <v>18</v>
      </c>
      <c r="R9592" s="42">
        <v>7</v>
      </c>
    </row>
    <row r="9593" spans="1:18" x14ac:dyDescent="0.3">
      <c r="A9593" t="s">
        <v>3924</v>
      </c>
      <c r="B9593" s="17">
        <v>45227</v>
      </c>
      <c r="C9593" t="s">
        <v>3925</v>
      </c>
      <c r="D9593" t="s">
        <v>3926</v>
      </c>
      <c r="E9593" t="s">
        <v>3927</v>
      </c>
      <c r="F9593" t="s">
        <v>3931</v>
      </c>
      <c r="G9593" t="s">
        <v>3877</v>
      </c>
      <c r="H9593" t="s">
        <v>3876</v>
      </c>
      <c r="I9593">
        <v>2445</v>
      </c>
      <c r="J9593" s="41">
        <v>7.700000000000002E-3</v>
      </c>
      <c r="K9593" s="42">
        <v>18.826500000000006</v>
      </c>
      <c r="L9593" s="43">
        <v>0.29000000000000009</v>
      </c>
      <c r="M9593" s="42">
        <v>5.4596850000000039</v>
      </c>
      <c r="N9593">
        <v>2</v>
      </c>
      <c r="O9593" s="43">
        <v>172</v>
      </c>
      <c r="P9593" s="42">
        <v>44.4</v>
      </c>
      <c r="Q9593" s="42">
        <v>13.5</v>
      </c>
      <c r="R9593" s="42">
        <v>0</v>
      </c>
    </row>
    <row r="9594" spans="1:18" x14ac:dyDescent="0.3">
      <c r="A9594" t="s">
        <v>3924</v>
      </c>
      <c r="B9594" s="17">
        <v>45228</v>
      </c>
      <c r="C9594" t="s">
        <v>3925</v>
      </c>
      <c r="D9594" t="s">
        <v>3926</v>
      </c>
      <c r="E9594" t="s">
        <v>3927</v>
      </c>
      <c r="F9594" t="s">
        <v>3931</v>
      </c>
      <c r="G9594" t="s">
        <v>3877</v>
      </c>
      <c r="H9594" t="s">
        <v>3876</v>
      </c>
      <c r="I9594">
        <v>2252</v>
      </c>
      <c r="J9594" s="41">
        <v>1.2E-2</v>
      </c>
      <c r="K9594" s="42">
        <v>27.024000000000001</v>
      </c>
      <c r="L9594" s="43">
        <v>8.0000000000000057E-2</v>
      </c>
      <c r="M9594" s="42">
        <v>2.1619200000000016</v>
      </c>
      <c r="N9594">
        <v>2</v>
      </c>
      <c r="O9594" s="43">
        <v>201</v>
      </c>
      <c r="P9594" s="42">
        <v>94.8</v>
      </c>
      <c r="Q9594" s="42">
        <v>13.5</v>
      </c>
      <c r="R9594" s="42">
        <v>2</v>
      </c>
    </row>
    <row r="9595" spans="1:18" x14ac:dyDescent="0.3">
      <c r="A9595" t="s">
        <v>3924</v>
      </c>
      <c r="B9595" s="17">
        <v>45229</v>
      </c>
      <c r="C9595" t="s">
        <v>3925</v>
      </c>
      <c r="D9595" t="s">
        <v>3926</v>
      </c>
      <c r="E9595" t="s">
        <v>3927</v>
      </c>
      <c r="F9595" t="s">
        <v>3931</v>
      </c>
      <c r="G9595" t="s">
        <v>3877</v>
      </c>
      <c r="H9595" t="s">
        <v>3876</v>
      </c>
      <c r="I9595">
        <v>1901</v>
      </c>
      <c r="J9595" s="41">
        <v>1.1100000000000002E-2</v>
      </c>
      <c r="K9595" s="42">
        <v>21.101100000000006</v>
      </c>
      <c r="L9595" s="43">
        <v>1.2099999999999997</v>
      </c>
      <c r="M9595" s="42">
        <v>25.532331000000003</v>
      </c>
      <c r="N9595">
        <v>3</v>
      </c>
      <c r="O9595" s="43">
        <v>274</v>
      </c>
      <c r="P9595" s="42">
        <v>87.6</v>
      </c>
      <c r="Q9595" s="42">
        <v>22.5</v>
      </c>
      <c r="R9595" s="42">
        <v>1</v>
      </c>
    </row>
    <row r="9596" spans="1:18" x14ac:dyDescent="0.3">
      <c r="A9596" t="s">
        <v>3924</v>
      </c>
      <c r="B9596" s="17">
        <v>45230</v>
      </c>
      <c r="C9596" t="s">
        <v>3925</v>
      </c>
      <c r="D9596" t="s">
        <v>3926</v>
      </c>
      <c r="E9596" t="s">
        <v>3927</v>
      </c>
      <c r="F9596" t="s">
        <v>3931</v>
      </c>
      <c r="G9596" t="s">
        <v>3877</v>
      </c>
      <c r="H9596" t="s">
        <v>3876</v>
      </c>
      <c r="I9596">
        <v>2286</v>
      </c>
      <c r="J9596" s="41">
        <v>5.5999999999999999E-3</v>
      </c>
      <c r="K9596" s="42">
        <v>12.801600000000001</v>
      </c>
      <c r="L9596" s="43">
        <v>0.89999999999999969</v>
      </c>
      <c r="M9596" s="42">
        <v>11.521439999999997</v>
      </c>
      <c r="N9596">
        <v>2</v>
      </c>
      <c r="O9596" s="43">
        <v>209</v>
      </c>
      <c r="P9596" s="42">
        <v>91.2</v>
      </c>
      <c r="Q9596" s="42">
        <v>13.5</v>
      </c>
      <c r="R9596" s="42">
        <v>6</v>
      </c>
    </row>
    <row r="9597" spans="1:18" x14ac:dyDescent="0.3">
      <c r="A9597" t="s">
        <v>3924</v>
      </c>
      <c r="B9597" s="17">
        <v>45231</v>
      </c>
      <c r="C9597" t="s">
        <v>3925</v>
      </c>
      <c r="D9597" t="s">
        <v>3926</v>
      </c>
      <c r="E9597" t="s">
        <v>3927</v>
      </c>
      <c r="F9597" t="s">
        <v>3931</v>
      </c>
      <c r="G9597" t="s">
        <v>3877</v>
      </c>
      <c r="H9597" t="s">
        <v>3876</v>
      </c>
      <c r="I9597">
        <v>2459</v>
      </c>
      <c r="J9597" s="41">
        <v>9.8000000000000014E-3</v>
      </c>
      <c r="K9597" s="42">
        <v>24.098200000000002</v>
      </c>
      <c r="L9597" s="43">
        <v>0.47999999999999982</v>
      </c>
      <c r="M9597" s="42">
        <v>11.567135999999996</v>
      </c>
      <c r="N9597">
        <v>2</v>
      </c>
      <c r="O9597" s="43">
        <v>179</v>
      </c>
      <c r="P9597" s="42">
        <v>57.599999999999994</v>
      </c>
      <c r="Q9597" s="42">
        <v>18</v>
      </c>
      <c r="R9597" s="42">
        <v>9</v>
      </c>
    </row>
    <row r="9598" spans="1:18" x14ac:dyDescent="0.3">
      <c r="A9598" t="s">
        <v>3924</v>
      </c>
      <c r="B9598" s="17">
        <v>45232</v>
      </c>
      <c r="C9598" t="s">
        <v>3925</v>
      </c>
      <c r="D9598" t="s">
        <v>3926</v>
      </c>
      <c r="E9598" t="s">
        <v>3927</v>
      </c>
      <c r="F9598" t="s">
        <v>3931</v>
      </c>
      <c r="G9598" t="s">
        <v>3877</v>
      </c>
      <c r="H9598" t="s">
        <v>3876</v>
      </c>
      <c r="I9598">
        <v>2717</v>
      </c>
      <c r="J9598" s="41">
        <v>1.2199999999999999E-2</v>
      </c>
      <c r="K9598" s="42">
        <v>33.147399999999998</v>
      </c>
      <c r="L9598" s="43">
        <v>0.94999999999999973</v>
      </c>
      <c r="M9598" s="42">
        <v>31.49002999999999</v>
      </c>
      <c r="N9598">
        <v>3</v>
      </c>
      <c r="O9598" s="43">
        <v>187</v>
      </c>
      <c r="P9598" s="42">
        <v>93.6</v>
      </c>
      <c r="Q9598" s="42">
        <v>19.5</v>
      </c>
      <c r="R9598" s="42">
        <v>9</v>
      </c>
    </row>
    <row r="9599" spans="1:18" x14ac:dyDescent="0.3">
      <c r="A9599" t="s">
        <v>3924</v>
      </c>
      <c r="B9599" s="17">
        <v>45233</v>
      </c>
      <c r="C9599" t="s">
        <v>3925</v>
      </c>
      <c r="D9599" t="s">
        <v>3926</v>
      </c>
      <c r="E9599" t="s">
        <v>3927</v>
      </c>
      <c r="F9599" t="s">
        <v>3931</v>
      </c>
      <c r="G9599" t="s">
        <v>3877</v>
      </c>
      <c r="H9599" t="s">
        <v>3876</v>
      </c>
      <c r="I9599">
        <v>2148</v>
      </c>
      <c r="J9599" s="41">
        <v>4.5000000000000014E-3</v>
      </c>
      <c r="K9599" s="42">
        <v>9.6660000000000021</v>
      </c>
      <c r="L9599" s="43">
        <v>0.66999999999999982</v>
      </c>
      <c r="M9599" s="42">
        <v>6.4762199999999996</v>
      </c>
      <c r="N9599">
        <v>6</v>
      </c>
      <c r="O9599" s="43">
        <v>340</v>
      </c>
      <c r="P9599" s="42">
        <v>56.4</v>
      </c>
      <c r="Q9599" s="42">
        <v>19.5</v>
      </c>
      <c r="R9599" s="42">
        <v>7</v>
      </c>
    </row>
    <row r="9600" spans="1:18" x14ac:dyDescent="0.3">
      <c r="A9600" t="s">
        <v>3924</v>
      </c>
      <c r="B9600" s="17">
        <v>45234</v>
      </c>
      <c r="C9600" t="s">
        <v>3925</v>
      </c>
      <c r="D9600" t="s">
        <v>3926</v>
      </c>
      <c r="E9600" t="s">
        <v>3927</v>
      </c>
      <c r="F9600" t="s">
        <v>3931</v>
      </c>
      <c r="G9600" t="s">
        <v>3877</v>
      </c>
      <c r="H9600" t="s">
        <v>3876</v>
      </c>
      <c r="I9600">
        <v>2075</v>
      </c>
      <c r="J9600" s="41">
        <v>5.3E-3</v>
      </c>
      <c r="K9600" s="42">
        <v>10.9975</v>
      </c>
      <c r="L9600" s="43">
        <v>1.0699999999999998</v>
      </c>
      <c r="M9600" s="42">
        <v>11.767325</v>
      </c>
      <c r="N9600">
        <v>2</v>
      </c>
      <c r="O9600" s="43">
        <v>164</v>
      </c>
      <c r="P9600" s="42">
        <v>70.8</v>
      </c>
      <c r="Q9600" s="42">
        <v>4.5</v>
      </c>
      <c r="R9600" s="42">
        <v>4</v>
      </c>
    </row>
    <row r="9601" spans="1:18" x14ac:dyDescent="0.3">
      <c r="A9601" t="s">
        <v>3924</v>
      </c>
      <c r="B9601" s="17">
        <v>45235</v>
      </c>
      <c r="C9601" t="s">
        <v>3925</v>
      </c>
      <c r="D9601" t="s">
        <v>3926</v>
      </c>
      <c r="E9601" t="s">
        <v>3927</v>
      </c>
      <c r="F9601" t="s">
        <v>3931</v>
      </c>
      <c r="G9601" t="s">
        <v>3877</v>
      </c>
      <c r="H9601" t="s">
        <v>3876</v>
      </c>
      <c r="I9601">
        <v>2634</v>
      </c>
      <c r="J9601" s="41">
        <v>1.0999999999999999E-2</v>
      </c>
      <c r="K9601" s="42">
        <v>28.973999999999997</v>
      </c>
      <c r="L9601" s="43">
        <v>0.53999999999999981</v>
      </c>
      <c r="M9601" s="42">
        <v>15.645959999999993</v>
      </c>
      <c r="N9601">
        <v>2</v>
      </c>
      <c r="O9601" s="43">
        <v>107</v>
      </c>
      <c r="P9601" s="42">
        <v>82.8</v>
      </c>
      <c r="Q9601" s="42">
        <v>36</v>
      </c>
      <c r="R9601" s="42">
        <v>11</v>
      </c>
    </row>
    <row r="9602" spans="1:18" x14ac:dyDescent="0.3">
      <c r="A9602" t="s">
        <v>3924</v>
      </c>
      <c r="B9602" s="17">
        <v>45236</v>
      </c>
      <c r="C9602" t="s">
        <v>3925</v>
      </c>
      <c r="D9602" t="s">
        <v>3926</v>
      </c>
      <c r="E9602" t="s">
        <v>3927</v>
      </c>
      <c r="F9602" t="s">
        <v>3931</v>
      </c>
      <c r="G9602" t="s">
        <v>3877</v>
      </c>
      <c r="H9602" t="s">
        <v>3876</v>
      </c>
      <c r="I9602">
        <v>1538</v>
      </c>
      <c r="J9602" s="41">
        <v>1.1199999999999998E-2</v>
      </c>
      <c r="K9602" s="42">
        <v>17.225599999999996</v>
      </c>
      <c r="L9602" s="43">
        <v>6.0000000000000026E-2</v>
      </c>
      <c r="M9602" s="42">
        <v>1.0335360000000002</v>
      </c>
      <c r="N9602">
        <v>2</v>
      </c>
      <c r="O9602" s="43">
        <v>151</v>
      </c>
      <c r="P9602" s="42">
        <v>80.399999999999991</v>
      </c>
      <c r="Q9602" s="42">
        <v>39</v>
      </c>
      <c r="R9602" s="42">
        <v>6</v>
      </c>
    </row>
    <row r="9603" spans="1:18" x14ac:dyDescent="0.3">
      <c r="A9603" t="s">
        <v>3924</v>
      </c>
      <c r="B9603" s="17">
        <v>45237</v>
      </c>
      <c r="C9603" t="s">
        <v>3925</v>
      </c>
      <c r="D9603" t="s">
        <v>3926</v>
      </c>
      <c r="E9603" t="s">
        <v>3927</v>
      </c>
      <c r="F9603" t="s">
        <v>3931</v>
      </c>
      <c r="G9603" t="s">
        <v>3877</v>
      </c>
      <c r="H9603" t="s">
        <v>3876</v>
      </c>
      <c r="I9603">
        <v>2832</v>
      </c>
      <c r="J9603" s="41">
        <v>7.0999999999999995E-3</v>
      </c>
      <c r="K9603" s="42">
        <v>20.107199999999999</v>
      </c>
      <c r="L9603" s="43">
        <v>1.0000000000000023E-2</v>
      </c>
      <c r="M9603" s="42">
        <v>0.20107200000000044</v>
      </c>
      <c r="N9603">
        <v>4</v>
      </c>
      <c r="O9603" s="43">
        <v>390</v>
      </c>
      <c r="P9603" s="42">
        <v>40.799999999999997</v>
      </c>
      <c r="Q9603" s="42">
        <v>13.5</v>
      </c>
      <c r="R9603" s="42">
        <v>4</v>
      </c>
    </row>
    <row r="9604" spans="1:18" x14ac:dyDescent="0.3">
      <c r="A9604" t="s">
        <v>3924</v>
      </c>
      <c r="B9604" s="17">
        <v>45238</v>
      </c>
      <c r="C9604" t="s">
        <v>3925</v>
      </c>
      <c r="D9604" t="s">
        <v>3926</v>
      </c>
      <c r="E9604" t="s">
        <v>3927</v>
      </c>
      <c r="F9604" t="s">
        <v>3931</v>
      </c>
      <c r="G9604" t="s">
        <v>3877</v>
      </c>
      <c r="H9604" t="s">
        <v>3876</v>
      </c>
      <c r="I9604">
        <v>3041</v>
      </c>
      <c r="J9604" s="41">
        <v>5.9000000000000016E-3</v>
      </c>
      <c r="K9604" s="42">
        <v>17.941900000000004</v>
      </c>
      <c r="L9604" s="43">
        <v>0.62999999999999978</v>
      </c>
      <c r="M9604" s="42">
        <v>11.303396999999999</v>
      </c>
      <c r="N9604">
        <v>2</v>
      </c>
      <c r="O9604" s="43">
        <v>214</v>
      </c>
      <c r="P9604" s="42">
        <v>98.399999999999991</v>
      </c>
      <c r="Q9604" s="42">
        <v>15</v>
      </c>
      <c r="R9604" s="42">
        <v>2</v>
      </c>
    </row>
    <row r="9605" spans="1:18" x14ac:dyDescent="0.3">
      <c r="A9605" t="s">
        <v>3924</v>
      </c>
      <c r="B9605" s="17">
        <v>45239</v>
      </c>
      <c r="C9605" t="s">
        <v>3925</v>
      </c>
      <c r="D9605" t="s">
        <v>3926</v>
      </c>
      <c r="E9605" t="s">
        <v>3927</v>
      </c>
      <c r="F9605" t="s">
        <v>3931</v>
      </c>
      <c r="G9605" t="s">
        <v>3877</v>
      </c>
      <c r="H9605" t="s">
        <v>3876</v>
      </c>
      <c r="I9605">
        <v>2333</v>
      </c>
      <c r="J9605" s="41">
        <v>9.7000000000000003E-3</v>
      </c>
      <c r="K9605" s="42">
        <v>22.630100000000002</v>
      </c>
      <c r="L9605" s="43">
        <v>0.82999999999999985</v>
      </c>
      <c r="M9605" s="42">
        <v>18.782982999999998</v>
      </c>
      <c r="N9605">
        <v>2</v>
      </c>
      <c r="O9605" s="43">
        <v>198</v>
      </c>
      <c r="P9605" s="42">
        <v>108</v>
      </c>
      <c r="Q9605" s="42">
        <v>21</v>
      </c>
      <c r="R9605" s="42">
        <v>6</v>
      </c>
    </row>
    <row r="9606" spans="1:18" x14ac:dyDescent="0.3">
      <c r="A9606" t="s">
        <v>3924</v>
      </c>
      <c r="B9606" s="17">
        <v>45240</v>
      </c>
      <c r="C9606" t="s">
        <v>3925</v>
      </c>
      <c r="D9606" t="s">
        <v>3926</v>
      </c>
      <c r="E9606" t="s">
        <v>3927</v>
      </c>
      <c r="F9606" t="s">
        <v>3931</v>
      </c>
      <c r="G9606" t="s">
        <v>3877</v>
      </c>
      <c r="H9606" t="s">
        <v>3876</v>
      </c>
      <c r="I9606">
        <v>2156</v>
      </c>
      <c r="J9606" s="41">
        <v>1.0599999999999998E-2</v>
      </c>
      <c r="K9606" s="42">
        <v>22.853599999999997</v>
      </c>
      <c r="L9606" s="43">
        <v>1.1999999999999997</v>
      </c>
      <c r="M9606" s="42">
        <v>27.424319999999991</v>
      </c>
      <c r="N9606">
        <v>2</v>
      </c>
      <c r="O9606" s="43">
        <v>179</v>
      </c>
      <c r="P9606" s="42">
        <v>63.599999999999994</v>
      </c>
      <c r="Q9606" s="42">
        <v>31.5</v>
      </c>
      <c r="R9606" s="42">
        <v>9</v>
      </c>
    </row>
    <row r="9607" spans="1:18" x14ac:dyDescent="0.3">
      <c r="A9607" t="s">
        <v>3924</v>
      </c>
      <c r="B9607" s="17">
        <v>45241</v>
      </c>
      <c r="C9607" t="s">
        <v>3925</v>
      </c>
      <c r="D9607" t="s">
        <v>3926</v>
      </c>
      <c r="E9607" t="s">
        <v>3927</v>
      </c>
      <c r="F9607" t="s">
        <v>3931</v>
      </c>
      <c r="G9607" t="s">
        <v>3877</v>
      </c>
      <c r="H9607" t="s">
        <v>3876</v>
      </c>
      <c r="I9607">
        <v>1563</v>
      </c>
      <c r="J9607" s="41">
        <v>6.3E-3</v>
      </c>
      <c r="K9607" s="42">
        <v>9.8468999999999998</v>
      </c>
      <c r="L9607" s="43">
        <v>0.92999999999999972</v>
      </c>
      <c r="M9607" s="42">
        <v>9.1576169999999966</v>
      </c>
      <c r="N9607">
        <v>2</v>
      </c>
      <c r="O9607" s="43">
        <v>156</v>
      </c>
      <c r="P9607" s="42">
        <v>100.8</v>
      </c>
      <c r="Q9607" s="42">
        <v>24</v>
      </c>
      <c r="R9607" s="42">
        <v>3</v>
      </c>
    </row>
    <row r="9608" spans="1:18" x14ac:dyDescent="0.3">
      <c r="A9608" t="s">
        <v>3924</v>
      </c>
      <c r="B9608" s="17">
        <v>45242</v>
      </c>
      <c r="C9608" t="s">
        <v>3925</v>
      </c>
      <c r="D9608" t="s">
        <v>3926</v>
      </c>
      <c r="E9608" t="s">
        <v>3927</v>
      </c>
      <c r="F9608" t="s">
        <v>3931</v>
      </c>
      <c r="G9608" t="s">
        <v>3877</v>
      </c>
      <c r="H9608" t="s">
        <v>3876</v>
      </c>
      <c r="I9608">
        <v>2158</v>
      </c>
      <c r="J9608" s="41">
        <v>4.7000000000000002E-3</v>
      </c>
      <c r="K9608" s="42">
        <v>10.1426</v>
      </c>
      <c r="L9608" s="43">
        <v>0.5199999999999998</v>
      </c>
      <c r="M9608" s="42">
        <v>5.2741519999999982</v>
      </c>
      <c r="N9608">
        <v>3</v>
      </c>
      <c r="O9608" s="43">
        <v>246</v>
      </c>
      <c r="P9608" s="42">
        <v>79.2</v>
      </c>
      <c r="Q9608" s="42">
        <v>22.5</v>
      </c>
      <c r="R9608" s="42">
        <v>3</v>
      </c>
    </row>
    <row r="9609" spans="1:18" x14ac:dyDescent="0.3">
      <c r="A9609" t="s">
        <v>3924</v>
      </c>
      <c r="B9609" s="17">
        <v>45243</v>
      </c>
      <c r="C9609" t="s">
        <v>3925</v>
      </c>
      <c r="D9609" t="s">
        <v>3926</v>
      </c>
      <c r="E9609" t="s">
        <v>3927</v>
      </c>
      <c r="F9609" t="s">
        <v>3931</v>
      </c>
      <c r="G9609" t="s">
        <v>3877</v>
      </c>
      <c r="H9609" t="s">
        <v>3876</v>
      </c>
      <c r="I9609">
        <v>2403</v>
      </c>
      <c r="J9609" s="41">
        <v>5.6000000000000017E-3</v>
      </c>
      <c r="K9609" s="42">
        <v>13.456800000000005</v>
      </c>
      <c r="L9609" s="43">
        <v>0.96999999999999975</v>
      </c>
      <c r="M9609" s="42">
        <v>13.053096000000002</v>
      </c>
      <c r="N9609">
        <v>2</v>
      </c>
      <c r="O9609" s="43">
        <v>227</v>
      </c>
      <c r="P9609" s="42">
        <v>62.4</v>
      </c>
      <c r="Q9609" s="42">
        <v>15</v>
      </c>
      <c r="R9609" s="42">
        <v>3</v>
      </c>
    </row>
    <row r="9610" spans="1:18" x14ac:dyDescent="0.3">
      <c r="A9610" t="s">
        <v>3924</v>
      </c>
      <c r="B9610" s="17">
        <v>45244</v>
      </c>
      <c r="C9610" t="s">
        <v>3925</v>
      </c>
      <c r="D9610" t="s">
        <v>3926</v>
      </c>
      <c r="E9610" t="s">
        <v>3927</v>
      </c>
      <c r="F9610" t="s">
        <v>3931</v>
      </c>
      <c r="G9610" t="s">
        <v>3877</v>
      </c>
      <c r="H9610" t="s">
        <v>3876</v>
      </c>
      <c r="I9610">
        <v>2536</v>
      </c>
      <c r="J9610" s="41">
        <v>9.9000000000000008E-3</v>
      </c>
      <c r="K9610" s="42">
        <v>25.106400000000001</v>
      </c>
      <c r="L9610" s="43">
        <v>1.0899999999999999</v>
      </c>
      <c r="M9610" s="42">
        <v>27.365975999999996</v>
      </c>
      <c r="N9610">
        <v>2</v>
      </c>
      <c r="O9610" s="43">
        <v>174</v>
      </c>
      <c r="P9610" s="42">
        <v>79.2</v>
      </c>
      <c r="Q9610" s="42">
        <v>22.5</v>
      </c>
      <c r="R9610" s="42">
        <v>7</v>
      </c>
    </row>
    <row r="9611" spans="1:18" x14ac:dyDescent="0.3">
      <c r="A9611" t="s">
        <v>3924</v>
      </c>
      <c r="B9611" s="17">
        <v>45245</v>
      </c>
      <c r="C9611" t="s">
        <v>3925</v>
      </c>
      <c r="D9611" t="s">
        <v>3926</v>
      </c>
      <c r="E9611" t="s">
        <v>3927</v>
      </c>
      <c r="F9611" t="s">
        <v>3931</v>
      </c>
      <c r="G9611" t="s">
        <v>3877</v>
      </c>
      <c r="H9611" t="s">
        <v>3876</v>
      </c>
      <c r="I9611">
        <v>2186</v>
      </c>
      <c r="J9611" s="41">
        <v>6.1999999999999998E-3</v>
      </c>
      <c r="K9611" s="42">
        <v>13.5532</v>
      </c>
      <c r="L9611" s="43">
        <v>0.67999999999999983</v>
      </c>
      <c r="M9611" s="42">
        <v>9.2161759999999973</v>
      </c>
      <c r="N9611">
        <v>5</v>
      </c>
      <c r="O9611" s="43">
        <v>286</v>
      </c>
      <c r="P9611" s="42">
        <v>69.599999999999994</v>
      </c>
      <c r="Q9611" s="42">
        <v>25.5</v>
      </c>
      <c r="R9611" s="42">
        <v>6</v>
      </c>
    </row>
    <row r="9612" spans="1:18" x14ac:dyDescent="0.3">
      <c r="A9612" t="s">
        <v>3924</v>
      </c>
      <c r="B9612" s="17">
        <v>45246</v>
      </c>
      <c r="C9612" t="s">
        <v>3925</v>
      </c>
      <c r="D9612" t="s">
        <v>3926</v>
      </c>
      <c r="E9612" t="s">
        <v>3927</v>
      </c>
      <c r="F9612" t="s">
        <v>3931</v>
      </c>
      <c r="G9612" t="s">
        <v>3877</v>
      </c>
      <c r="H9612" t="s">
        <v>3876</v>
      </c>
      <c r="I9612">
        <v>2865</v>
      </c>
      <c r="J9612" s="41">
        <v>7.8000000000000005E-3</v>
      </c>
      <c r="K9612" s="42">
        <v>22.347000000000001</v>
      </c>
      <c r="L9612" s="43">
        <v>0.27000000000000007</v>
      </c>
      <c r="M9612" s="42">
        <v>6.0336900000000018</v>
      </c>
      <c r="N9612">
        <v>5</v>
      </c>
      <c r="O9612" s="43">
        <v>165</v>
      </c>
      <c r="P9612" s="42">
        <v>72</v>
      </c>
      <c r="Q9612" s="42">
        <v>25.5</v>
      </c>
      <c r="R9612" s="42">
        <v>5</v>
      </c>
    </row>
    <row r="9613" spans="1:18" x14ac:dyDescent="0.3">
      <c r="A9613" t="s">
        <v>3924</v>
      </c>
      <c r="B9613" s="17">
        <v>45247</v>
      </c>
      <c r="C9613" t="s">
        <v>3925</v>
      </c>
      <c r="D9613" t="s">
        <v>3926</v>
      </c>
      <c r="E9613" t="s">
        <v>3927</v>
      </c>
      <c r="F9613" t="s">
        <v>3931</v>
      </c>
      <c r="G9613" t="s">
        <v>3877</v>
      </c>
      <c r="H9613" t="s">
        <v>3876</v>
      </c>
      <c r="I9613">
        <v>1761</v>
      </c>
      <c r="J9613" s="41">
        <v>1.2299999999999998E-2</v>
      </c>
      <c r="K9613" s="42">
        <v>21.660299999999996</v>
      </c>
      <c r="L9613" s="43">
        <v>0.33999999999999997</v>
      </c>
      <c r="M9613" s="42">
        <v>7.3645019999999981</v>
      </c>
      <c r="N9613">
        <v>3</v>
      </c>
      <c r="O9613" s="43">
        <v>223</v>
      </c>
      <c r="P9613" s="42">
        <v>58.8</v>
      </c>
      <c r="Q9613" s="42">
        <v>13.5</v>
      </c>
      <c r="R9613" s="42">
        <v>12</v>
      </c>
    </row>
    <row r="9614" spans="1:18" x14ac:dyDescent="0.3">
      <c r="A9614" t="s">
        <v>3924</v>
      </c>
      <c r="B9614" s="17">
        <v>45248</v>
      </c>
      <c r="C9614" t="s">
        <v>3925</v>
      </c>
      <c r="D9614" t="s">
        <v>3926</v>
      </c>
      <c r="E9614" t="s">
        <v>3927</v>
      </c>
      <c r="F9614" t="s">
        <v>3931</v>
      </c>
      <c r="G9614" t="s">
        <v>3877</v>
      </c>
      <c r="H9614" t="s">
        <v>3876</v>
      </c>
      <c r="I9614">
        <v>2581</v>
      </c>
      <c r="J9614" s="41">
        <v>8.5000000000000006E-3</v>
      </c>
      <c r="K9614" s="42">
        <v>21.938500000000001</v>
      </c>
      <c r="L9614" s="43">
        <v>0.65999999999999981</v>
      </c>
      <c r="M9614" s="42">
        <v>14.479409999999996</v>
      </c>
      <c r="N9614">
        <v>6</v>
      </c>
      <c r="O9614" s="43">
        <v>388</v>
      </c>
      <c r="P9614" s="42">
        <v>85.2</v>
      </c>
      <c r="Q9614" s="42">
        <v>27</v>
      </c>
      <c r="R9614" s="42">
        <v>13</v>
      </c>
    </row>
    <row r="9615" spans="1:18" x14ac:dyDescent="0.3">
      <c r="A9615" t="s">
        <v>3924</v>
      </c>
      <c r="B9615" s="17">
        <v>45249</v>
      </c>
      <c r="C9615" t="s">
        <v>3925</v>
      </c>
      <c r="D9615" t="s">
        <v>3926</v>
      </c>
      <c r="E9615" t="s">
        <v>3927</v>
      </c>
      <c r="F9615" t="s">
        <v>3931</v>
      </c>
      <c r="G9615" t="s">
        <v>3877</v>
      </c>
      <c r="H9615" t="s">
        <v>3876</v>
      </c>
      <c r="I9615">
        <v>1960</v>
      </c>
      <c r="J9615" s="41">
        <v>9.6000000000000009E-3</v>
      </c>
      <c r="K9615" s="42">
        <v>18.816000000000003</v>
      </c>
      <c r="L9615" s="43">
        <v>0.73999999999999977</v>
      </c>
      <c r="M9615" s="42">
        <v>13.923839999999997</v>
      </c>
      <c r="N9615">
        <v>3</v>
      </c>
      <c r="O9615" s="43">
        <v>161</v>
      </c>
      <c r="P9615" s="42">
        <v>106.8</v>
      </c>
      <c r="Q9615" s="42">
        <v>27</v>
      </c>
      <c r="R9615" s="42">
        <v>9</v>
      </c>
    </row>
    <row r="9616" spans="1:18" x14ac:dyDescent="0.3">
      <c r="A9616" t="s">
        <v>3924</v>
      </c>
      <c r="B9616" s="17">
        <v>45250</v>
      </c>
      <c r="C9616" t="s">
        <v>3925</v>
      </c>
      <c r="D9616" t="s">
        <v>3926</v>
      </c>
      <c r="E9616" t="s">
        <v>3927</v>
      </c>
      <c r="F9616" t="s">
        <v>3931</v>
      </c>
      <c r="G9616" t="s">
        <v>3877</v>
      </c>
      <c r="H9616" t="s">
        <v>3876</v>
      </c>
      <c r="I9616">
        <v>1671</v>
      </c>
      <c r="J9616" s="41">
        <v>1.1999999999999999E-2</v>
      </c>
      <c r="K9616" s="42">
        <v>20.051999999999996</v>
      </c>
      <c r="L9616" s="43">
        <v>0.60999999999999976</v>
      </c>
      <c r="M9616" s="42">
        <v>12.231719999999992</v>
      </c>
      <c r="N9616">
        <v>4</v>
      </c>
      <c r="O9616" s="43">
        <v>325</v>
      </c>
      <c r="P9616" s="42">
        <v>87.6</v>
      </c>
      <c r="Q9616" s="42">
        <v>19.5</v>
      </c>
      <c r="R9616" s="42">
        <v>4</v>
      </c>
    </row>
    <row r="9617" spans="1:18" x14ac:dyDescent="0.3">
      <c r="A9617" t="s">
        <v>3924</v>
      </c>
      <c r="B9617" s="17">
        <v>45251</v>
      </c>
      <c r="C9617" t="s">
        <v>3925</v>
      </c>
      <c r="D9617" t="s">
        <v>3926</v>
      </c>
      <c r="E9617" t="s">
        <v>3927</v>
      </c>
      <c r="F9617" t="s">
        <v>3931</v>
      </c>
      <c r="G9617" t="s">
        <v>3877</v>
      </c>
      <c r="H9617" t="s">
        <v>3876</v>
      </c>
      <c r="I9617">
        <v>1411</v>
      </c>
      <c r="J9617" s="41">
        <v>8.2999999999999984E-3</v>
      </c>
      <c r="K9617" s="42">
        <v>11.711299999999998</v>
      </c>
      <c r="L9617" s="43">
        <v>0.74999999999999978</v>
      </c>
      <c r="M9617" s="42">
        <v>8.7834749999999957</v>
      </c>
      <c r="N9617">
        <v>2</v>
      </c>
      <c r="O9617" s="43">
        <v>174</v>
      </c>
      <c r="P9617" s="42">
        <v>68.399999999999991</v>
      </c>
      <c r="Q9617" s="42">
        <v>10.5</v>
      </c>
      <c r="R9617" s="42">
        <v>6</v>
      </c>
    </row>
    <row r="9618" spans="1:18" x14ac:dyDescent="0.3">
      <c r="A9618" t="s">
        <v>3924</v>
      </c>
      <c r="B9618" s="17">
        <v>45252</v>
      </c>
      <c r="C9618" t="s">
        <v>3925</v>
      </c>
      <c r="D9618" t="s">
        <v>3926</v>
      </c>
      <c r="E9618" t="s">
        <v>3927</v>
      </c>
      <c r="F9618" t="s">
        <v>3931</v>
      </c>
      <c r="G9618" t="s">
        <v>3877</v>
      </c>
      <c r="H9618" t="s">
        <v>3876</v>
      </c>
      <c r="I9618">
        <v>2315</v>
      </c>
      <c r="J9618" s="41">
        <v>1.0500000000000001E-2</v>
      </c>
      <c r="K9618" s="42">
        <v>24.307500000000001</v>
      </c>
      <c r="L9618" s="43">
        <v>0.94999999999999973</v>
      </c>
      <c r="M9618" s="42">
        <v>23.092124999999996</v>
      </c>
      <c r="N9618">
        <v>5</v>
      </c>
      <c r="O9618" s="43">
        <v>220</v>
      </c>
      <c r="P9618" s="42">
        <v>73.2</v>
      </c>
      <c r="Q9618" s="42">
        <v>19.5</v>
      </c>
      <c r="R9618" s="42">
        <v>3</v>
      </c>
    </row>
    <row r="9619" spans="1:18" x14ac:dyDescent="0.3">
      <c r="A9619" t="s">
        <v>3924</v>
      </c>
      <c r="B9619" s="17">
        <v>45253</v>
      </c>
      <c r="C9619" t="s">
        <v>3925</v>
      </c>
      <c r="D9619" t="s">
        <v>3926</v>
      </c>
      <c r="E9619" t="s">
        <v>3927</v>
      </c>
      <c r="F9619" t="s">
        <v>3931</v>
      </c>
      <c r="G9619" t="s">
        <v>3877</v>
      </c>
      <c r="H9619" t="s">
        <v>3876</v>
      </c>
      <c r="I9619">
        <v>2480</v>
      </c>
      <c r="J9619" s="41">
        <v>8.4999999999999971E-3</v>
      </c>
      <c r="K9619" s="42">
        <v>21.079999999999991</v>
      </c>
      <c r="L9619" s="43">
        <v>9.0000000000000066E-2</v>
      </c>
      <c r="M9619" s="42">
        <v>1.8972000000000007</v>
      </c>
      <c r="N9619">
        <v>3</v>
      </c>
      <c r="O9619" s="43">
        <v>251</v>
      </c>
      <c r="P9619" s="42">
        <v>86.399999999999991</v>
      </c>
      <c r="Q9619" s="42">
        <v>13.5</v>
      </c>
      <c r="R9619" s="42">
        <v>6</v>
      </c>
    </row>
    <row r="9620" spans="1:18" x14ac:dyDescent="0.3">
      <c r="A9620" t="s">
        <v>3924</v>
      </c>
      <c r="B9620" s="17">
        <v>45254</v>
      </c>
      <c r="C9620" t="s">
        <v>3925</v>
      </c>
      <c r="D9620" t="s">
        <v>3926</v>
      </c>
      <c r="E9620" t="s">
        <v>3927</v>
      </c>
      <c r="F9620" t="s">
        <v>3931</v>
      </c>
      <c r="G9620" t="s">
        <v>3877</v>
      </c>
      <c r="H9620" t="s">
        <v>3876</v>
      </c>
      <c r="I9620">
        <v>2465</v>
      </c>
      <c r="J9620" s="41">
        <v>9.3999999999999986E-3</v>
      </c>
      <c r="K9620" s="42">
        <v>23.170999999999996</v>
      </c>
      <c r="L9620" s="43">
        <v>1.1399999999999997</v>
      </c>
      <c r="M9620" s="42">
        <v>26.414939999999987</v>
      </c>
      <c r="N9620">
        <v>2</v>
      </c>
      <c r="O9620" s="43">
        <v>195</v>
      </c>
      <c r="P9620" s="42">
        <v>100.8</v>
      </c>
      <c r="Q9620" s="42">
        <v>10.5</v>
      </c>
      <c r="R9620" s="42">
        <v>3</v>
      </c>
    </row>
    <row r="9621" spans="1:18" x14ac:dyDescent="0.3">
      <c r="A9621" t="s">
        <v>3924</v>
      </c>
      <c r="B9621" s="17">
        <v>45255</v>
      </c>
      <c r="C9621" t="s">
        <v>3925</v>
      </c>
      <c r="D9621" t="s">
        <v>3926</v>
      </c>
      <c r="E9621" t="s">
        <v>3927</v>
      </c>
      <c r="F9621" t="s">
        <v>3931</v>
      </c>
      <c r="G9621" t="s">
        <v>3877</v>
      </c>
      <c r="H9621" t="s">
        <v>3876</v>
      </c>
      <c r="I9621">
        <v>2515</v>
      </c>
      <c r="J9621" s="41">
        <v>6.7999999999999988E-3</v>
      </c>
      <c r="K9621" s="42">
        <v>17.101999999999997</v>
      </c>
      <c r="L9621" s="43">
        <v>0.96999999999999975</v>
      </c>
      <c r="M9621" s="42">
        <v>16.588939999999994</v>
      </c>
      <c r="N9621">
        <v>5</v>
      </c>
      <c r="O9621" s="43">
        <v>311</v>
      </c>
      <c r="P9621" s="42">
        <v>34.799999999999997</v>
      </c>
      <c r="Q9621" s="42">
        <v>18</v>
      </c>
      <c r="R9621" s="42">
        <v>3</v>
      </c>
    </row>
    <row r="9622" spans="1:18" x14ac:dyDescent="0.3">
      <c r="A9622" t="s">
        <v>3924</v>
      </c>
      <c r="B9622" s="17">
        <v>45256</v>
      </c>
      <c r="C9622" t="s">
        <v>3925</v>
      </c>
      <c r="D9622" t="s">
        <v>3926</v>
      </c>
      <c r="E9622" t="s">
        <v>3927</v>
      </c>
      <c r="F9622" t="s">
        <v>3931</v>
      </c>
      <c r="G9622" t="s">
        <v>3877</v>
      </c>
      <c r="H9622" t="s">
        <v>3876</v>
      </c>
      <c r="I9622">
        <v>2140</v>
      </c>
      <c r="J9622" s="41">
        <v>6.2000000000000006E-3</v>
      </c>
      <c r="K9622" s="42">
        <v>13.268000000000001</v>
      </c>
      <c r="L9622" s="43">
        <v>0.9099999999999997</v>
      </c>
      <c r="M9622" s="42">
        <v>12.073879999999997</v>
      </c>
      <c r="N9622">
        <v>2</v>
      </c>
      <c r="O9622" s="43">
        <v>186</v>
      </c>
      <c r="P9622" s="42">
        <v>94.8</v>
      </c>
      <c r="Q9622" s="42">
        <v>28.5</v>
      </c>
      <c r="R9622" s="42">
        <v>9</v>
      </c>
    </row>
    <row r="9623" spans="1:18" x14ac:dyDescent="0.3">
      <c r="A9623" t="s">
        <v>3924</v>
      </c>
      <c r="B9623" s="17">
        <v>45257</v>
      </c>
      <c r="C9623" t="s">
        <v>3925</v>
      </c>
      <c r="D9623" t="s">
        <v>3926</v>
      </c>
      <c r="E9623" t="s">
        <v>3927</v>
      </c>
      <c r="F9623" t="s">
        <v>3931</v>
      </c>
      <c r="G9623" t="s">
        <v>3877</v>
      </c>
      <c r="H9623" t="s">
        <v>3876</v>
      </c>
      <c r="I9623">
        <v>1608</v>
      </c>
      <c r="J9623" s="41">
        <v>1.2200000000000001E-2</v>
      </c>
      <c r="K9623" s="42">
        <v>19.617599999999999</v>
      </c>
      <c r="L9623" s="43">
        <v>4.0000000000000008E-2</v>
      </c>
      <c r="M9623" s="42">
        <v>0.78470400000000018</v>
      </c>
      <c r="N9623">
        <v>6</v>
      </c>
      <c r="O9623" s="43">
        <v>278</v>
      </c>
      <c r="P9623" s="42">
        <v>79.2</v>
      </c>
      <c r="Q9623" s="42">
        <v>16.5</v>
      </c>
      <c r="R9623" s="42">
        <v>5</v>
      </c>
    </row>
    <row r="9624" spans="1:18" x14ac:dyDescent="0.3">
      <c r="A9624" t="s">
        <v>3924</v>
      </c>
      <c r="B9624" s="17">
        <v>45258</v>
      </c>
      <c r="C9624" t="s">
        <v>3925</v>
      </c>
      <c r="D9624" t="s">
        <v>3926</v>
      </c>
      <c r="E9624" t="s">
        <v>3927</v>
      </c>
      <c r="F9624" t="s">
        <v>3931</v>
      </c>
      <c r="G9624" t="s">
        <v>3877</v>
      </c>
      <c r="H9624" t="s">
        <v>3876</v>
      </c>
      <c r="I9624">
        <v>2209</v>
      </c>
      <c r="J9624" s="41">
        <v>7.6E-3</v>
      </c>
      <c r="K9624" s="42">
        <v>16.788399999999999</v>
      </c>
      <c r="L9624" s="43">
        <v>0.94999999999999973</v>
      </c>
      <c r="M9624" s="42">
        <v>15.948979999999995</v>
      </c>
      <c r="N9624">
        <v>3</v>
      </c>
      <c r="O9624" s="43">
        <v>307</v>
      </c>
      <c r="P9624" s="42">
        <v>79.2</v>
      </c>
      <c r="Q9624" s="42">
        <v>30</v>
      </c>
      <c r="R9624" s="42">
        <v>6</v>
      </c>
    </row>
    <row r="9625" spans="1:18" x14ac:dyDescent="0.3">
      <c r="A9625" t="s">
        <v>3924</v>
      </c>
      <c r="B9625" s="17">
        <v>45259</v>
      </c>
      <c r="C9625" t="s">
        <v>3925</v>
      </c>
      <c r="D9625" t="s">
        <v>3926</v>
      </c>
      <c r="E9625" t="s">
        <v>3927</v>
      </c>
      <c r="F9625" t="s">
        <v>3931</v>
      </c>
      <c r="G9625" t="s">
        <v>3877</v>
      </c>
      <c r="H9625" t="s">
        <v>3876</v>
      </c>
      <c r="I9625">
        <v>3088</v>
      </c>
      <c r="J9625" s="41">
        <v>8.3000000000000018E-3</v>
      </c>
      <c r="K9625" s="42">
        <v>25.630400000000005</v>
      </c>
      <c r="L9625" s="43">
        <v>9.0000000000000066E-2</v>
      </c>
      <c r="M9625" s="42">
        <v>2.3067360000000021</v>
      </c>
      <c r="N9625">
        <v>6</v>
      </c>
      <c r="O9625" s="43">
        <v>461</v>
      </c>
      <c r="P9625" s="42">
        <v>42</v>
      </c>
      <c r="Q9625" s="42">
        <v>15</v>
      </c>
      <c r="R9625" s="42">
        <v>5</v>
      </c>
    </row>
    <row r="9626" spans="1:18" x14ac:dyDescent="0.3">
      <c r="A9626" t="s">
        <v>3924</v>
      </c>
      <c r="B9626" s="17">
        <v>45260</v>
      </c>
      <c r="C9626" t="s">
        <v>3925</v>
      </c>
      <c r="D9626" t="s">
        <v>3926</v>
      </c>
      <c r="E9626" t="s">
        <v>3927</v>
      </c>
      <c r="F9626" t="s">
        <v>3931</v>
      </c>
      <c r="G9626" t="s">
        <v>3877</v>
      </c>
      <c r="H9626" t="s">
        <v>3876</v>
      </c>
      <c r="I9626">
        <v>2256</v>
      </c>
      <c r="J9626" s="41">
        <v>6.2000000000000015E-3</v>
      </c>
      <c r="K9626" s="42">
        <v>13.987200000000003</v>
      </c>
      <c r="L9626" s="43">
        <v>1.2499999999999998</v>
      </c>
      <c r="M9626" s="42">
        <v>17.484000000000002</v>
      </c>
      <c r="N9626">
        <v>6</v>
      </c>
      <c r="O9626" s="43">
        <v>269</v>
      </c>
      <c r="P9626" s="42">
        <v>80.399999999999991</v>
      </c>
      <c r="Q9626" s="42">
        <v>18</v>
      </c>
      <c r="R9626" s="42">
        <v>8</v>
      </c>
    </row>
    <row r="9627" spans="1:18" x14ac:dyDescent="0.3">
      <c r="A9627" t="s">
        <v>3916</v>
      </c>
      <c r="B9627" s="17">
        <v>44986</v>
      </c>
      <c r="C9627" t="s">
        <v>543</v>
      </c>
      <c r="D9627" t="s">
        <v>3928</v>
      </c>
      <c r="E9627" t="s">
        <v>3929</v>
      </c>
      <c r="F9627" t="s">
        <v>3931</v>
      </c>
      <c r="G9627" t="s">
        <v>3877</v>
      </c>
      <c r="H9627" t="s">
        <v>3876</v>
      </c>
      <c r="I9627">
        <v>1867.2000000000003</v>
      </c>
      <c r="J9627" s="41">
        <v>4.2999999999999991E-3</v>
      </c>
      <c r="K9627" s="42">
        <v>8.0289599999999997</v>
      </c>
      <c r="L9627" s="43">
        <v>0.93999999999999972</v>
      </c>
      <c r="M9627" s="42">
        <v>7.5472223999999972</v>
      </c>
      <c r="N9627">
        <v>2</v>
      </c>
      <c r="O9627" s="43">
        <v>106</v>
      </c>
      <c r="P9627" s="42">
        <v>52.8</v>
      </c>
      <c r="Q9627" s="42">
        <v>16.5</v>
      </c>
      <c r="R9627" s="42">
        <v>3</v>
      </c>
    </row>
    <row r="9628" spans="1:18" x14ac:dyDescent="0.3">
      <c r="A9628" t="s">
        <v>3916</v>
      </c>
      <c r="B9628" s="17">
        <v>44987</v>
      </c>
      <c r="C9628" t="s">
        <v>543</v>
      </c>
      <c r="D9628" t="s">
        <v>3928</v>
      </c>
      <c r="E9628" t="s">
        <v>3929</v>
      </c>
      <c r="F9628" t="s">
        <v>3931</v>
      </c>
      <c r="G9628" t="s">
        <v>3877</v>
      </c>
      <c r="H9628" t="s">
        <v>3876</v>
      </c>
      <c r="I9628">
        <v>1984</v>
      </c>
      <c r="J9628" s="41">
        <v>4.8000000000000004E-3</v>
      </c>
      <c r="K9628" s="42">
        <v>9.523200000000001</v>
      </c>
      <c r="L9628" s="43">
        <v>0.58999999999999975</v>
      </c>
      <c r="M9628" s="42">
        <v>5.6186879999999979</v>
      </c>
      <c r="N9628">
        <v>2</v>
      </c>
      <c r="O9628" s="43">
        <v>126</v>
      </c>
      <c r="P9628" s="42">
        <v>30</v>
      </c>
      <c r="Q9628" s="42">
        <v>4.5</v>
      </c>
      <c r="R9628" s="42">
        <v>3</v>
      </c>
    </row>
    <row r="9629" spans="1:18" x14ac:dyDescent="0.3">
      <c r="A9629" t="s">
        <v>3916</v>
      </c>
      <c r="B9629" s="17">
        <v>44988</v>
      </c>
      <c r="C9629" t="s">
        <v>543</v>
      </c>
      <c r="D9629" t="s">
        <v>3928</v>
      </c>
      <c r="E9629" t="s">
        <v>3929</v>
      </c>
      <c r="F9629" t="s">
        <v>3931</v>
      </c>
      <c r="G9629" t="s">
        <v>3877</v>
      </c>
      <c r="H9629" t="s">
        <v>3876</v>
      </c>
      <c r="I9629">
        <v>2139</v>
      </c>
      <c r="J9629" s="41">
        <v>6.9000000000000008E-3</v>
      </c>
      <c r="K9629" s="42">
        <v>14.759100000000002</v>
      </c>
      <c r="L9629" s="43">
        <v>0.09</v>
      </c>
      <c r="M9629" s="42">
        <v>1.328319</v>
      </c>
      <c r="N9629">
        <v>4</v>
      </c>
      <c r="O9629" s="43">
        <v>168</v>
      </c>
      <c r="P9629" s="42">
        <v>60</v>
      </c>
      <c r="Q9629" s="42">
        <v>9</v>
      </c>
      <c r="R9629" s="42">
        <v>0</v>
      </c>
    </row>
    <row r="9630" spans="1:18" x14ac:dyDescent="0.3">
      <c r="A9630" t="s">
        <v>3916</v>
      </c>
      <c r="B9630" s="17">
        <v>44989</v>
      </c>
      <c r="C9630" t="s">
        <v>543</v>
      </c>
      <c r="D9630" t="s">
        <v>3928</v>
      </c>
      <c r="E9630" t="s">
        <v>3929</v>
      </c>
      <c r="F9630" t="s">
        <v>3931</v>
      </c>
      <c r="G9630" t="s">
        <v>3877</v>
      </c>
      <c r="H9630" t="s">
        <v>3876</v>
      </c>
      <c r="I9630">
        <v>2008.4</v>
      </c>
      <c r="J9630" s="41">
        <v>6.6E-3</v>
      </c>
      <c r="K9630" s="42">
        <v>13.25544</v>
      </c>
      <c r="L9630" s="43">
        <v>0.30999999999999994</v>
      </c>
      <c r="M9630" s="42">
        <v>4.1091863999999996</v>
      </c>
      <c r="N9630">
        <v>3</v>
      </c>
      <c r="O9630" s="43">
        <v>177</v>
      </c>
      <c r="P9630" s="42">
        <v>73.2</v>
      </c>
      <c r="Q9630" s="42">
        <v>18</v>
      </c>
      <c r="R9630" s="42">
        <v>3</v>
      </c>
    </row>
    <row r="9631" spans="1:18" x14ac:dyDescent="0.3">
      <c r="A9631" t="s">
        <v>3916</v>
      </c>
      <c r="B9631" s="17">
        <v>44990</v>
      </c>
      <c r="C9631" t="s">
        <v>543</v>
      </c>
      <c r="D9631" t="s">
        <v>3928</v>
      </c>
      <c r="E9631" t="s">
        <v>3929</v>
      </c>
      <c r="F9631" t="s">
        <v>3931</v>
      </c>
      <c r="G9631" t="s">
        <v>3877</v>
      </c>
      <c r="H9631" t="s">
        <v>3876</v>
      </c>
      <c r="I9631">
        <v>1095.6000000000001</v>
      </c>
      <c r="J9631" s="41">
        <v>3.0999999999999995E-3</v>
      </c>
      <c r="K9631" s="42">
        <v>3.39636</v>
      </c>
      <c r="L9631" s="43">
        <v>0.20999999999999994</v>
      </c>
      <c r="M9631" s="42">
        <v>0.71323559999999975</v>
      </c>
      <c r="N9631">
        <v>3</v>
      </c>
      <c r="O9631" s="43">
        <v>213</v>
      </c>
      <c r="P9631" s="42">
        <v>62.4</v>
      </c>
      <c r="Q9631" s="42">
        <v>13.5</v>
      </c>
      <c r="R9631" s="42">
        <v>2</v>
      </c>
    </row>
    <row r="9632" spans="1:18" x14ac:dyDescent="0.3">
      <c r="A9632" t="s">
        <v>3916</v>
      </c>
      <c r="B9632" s="17">
        <v>44991</v>
      </c>
      <c r="C9632" t="s">
        <v>543</v>
      </c>
      <c r="D9632" t="s">
        <v>3928</v>
      </c>
      <c r="E9632" t="s">
        <v>3929</v>
      </c>
      <c r="F9632" t="s">
        <v>3931</v>
      </c>
      <c r="G9632" t="s">
        <v>3877</v>
      </c>
      <c r="H9632" t="s">
        <v>3876</v>
      </c>
      <c r="I9632">
        <v>1568.8000000000002</v>
      </c>
      <c r="J9632" s="41">
        <v>7.0000000000000001E-3</v>
      </c>
      <c r="K9632" s="42">
        <v>10.981600000000002</v>
      </c>
      <c r="L9632" s="43">
        <v>0.15000000000000008</v>
      </c>
      <c r="M9632" s="42">
        <v>1.6472400000000011</v>
      </c>
      <c r="N9632">
        <v>6</v>
      </c>
      <c r="O9632" s="43">
        <v>372</v>
      </c>
      <c r="P9632" s="42">
        <v>69.599999999999994</v>
      </c>
      <c r="Q9632" s="42">
        <v>0</v>
      </c>
      <c r="R9632" s="42">
        <v>3</v>
      </c>
    </row>
    <row r="9633" spans="1:18" x14ac:dyDescent="0.3">
      <c r="A9633" t="s">
        <v>3916</v>
      </c>
      <c r="B9633" s="17">
        <v>44992</v>
      </c>
      <c r="C9633" t="s">
        <v>543</v>
      </c>
      <c r="D9633" t="s">
        <v>3928</v>
      </c>
      <c r="E9633" t="s">
        <v>3929</v>
      </c>
      <c r="F9633" t="s">
        <v>3931</v>
      </c>
      <c r="G9633" t="s">
        <v>3877</v>
      </c>
      <c r="H9633" t="s">
        <v>3876</v>
      </c>
      <c r="I9633">
        <v>1596.2</v>
      </c>
      <c r="J9633" s="41">
        <v>8.8000000000000005E-3</v>
      </c>
      <c r="K9633" s="42">
        <v>14.046560000000001</v>
      </c>
      <c r="L9633" s="43">
        <v>0.42999999999999983</v>
      </c>
      <c r="M9633" s="42">
        <v>6.040020799999998</v>
      </c>
      <c r="N9633">
        <v>4</v>
      </c>
      <c r="O9633" s="43">
        <v>304</v>
      </c>
      <c r="P9633" s="42">
        <v>48</v>
      </c>
      <c r="Q9633" s="42">
        <v>16.5</v>
      </c>
      <c r="R9633" s="42">
        <v>3</v>
      </c>
    </row>
    <row r="9634" spans="1:18" x14ac:dyDescent="0.3">
      <c r="A9634" t="s">
        <v>3916</v>
      </c>
      <c r="B9634" s="17">
        <v>44993</v>
      </c>
      <c r="C9634" t="s">
        <v>543</v>
      </c>
      <c r="D9634" t="s">
        <v>3928</v>
      </c>
      <c r="E9634" t="s">
        <v>3929</v>
      </c>
      <c r="F9634" t="s">
        <v>3931</v>
      </c>
      <c r="G9634" t="s">
        <v>3877</v>
      </c>
      <c r="H9634" t="s">
        <v>3876</v>
      </c>
      <c r="I9634">
        <v>1090.4000000000001</v>
      </c>
      <c r="J9634" s="41">
        <v>6.4000000000000003E-3</v>
      </c>
      <c r="K9634" s="42">
        <v>6.9785600000000008</v>
      </c>
      <c r="L9634" s="43">
        <v>0.48999999999999977</v>
      </c>
      <c r="M9634" s="42">
        <v>3.4194943999999987</v>
      </c>
      <c r="N9634">
        <v>5</v>
      </c>
      <c r="O9634" s="43">
        <v>230</v>
      </c>
      <c r="P9634" s="42">
        <v>42</v>
      </c>
      <c r="Q9634" s="42">
        <v>9</v>
      </c>
      <c r="R9634" s="42">
        <v>1</v>
      </c>
    </row>
    <row r="9635" spans="1:18" x14ac:dyDescent="0.3">
      <c r="A9635" t="s">
        <v>3916</v>
      </c>
      <c r="B9635" s="17">
        <v>44994</v>
      </c>
      <c r="C9635" t="s">
        <v>543</v>
      </c>
      <c r="D9635" t="s">
        <v>3928</v>
      </c>
      <c r="E9635" t="s">
        <v>3929</v>
      </c>
      <c r="F9635" t="s">
        <v>3931</v>
      </c>
      <c r="G9635" t="s">
        <v>3877</v>
      </c>
      <c r="H9635" t="s">
        <v>3876</v>
      </c>
      <c r="I9635">
        <v>1066.4000000000001</v>
      </c>
      <c r="J9635" s="41">
        <v>6.400000000000002E-3</v>
      </c>
      <c r="K9635" s="42">
        <v>6.8249600000000026</v>
      </c>
      <c r="L9635" s="43">
        <v>1.0299999999999998</v>
      </c>
      <c r="M9635" s="42">
        <v>7.0297088000000016</v>
      </c>
      <c r="N9635">
        <v>1</v>
      </c>
      <c r="O9635" s="43">
        <v>58</v>
      </c>
      <c r="P9635" s="42">
        <v>26.4</v>
      </c>
      <c r="Q9635" s="42">
        <v>1.5</v>
      </c>
      <c r="R9635" s="42">
        <v>3</v>
      </c>
    </row>
    <row r="9636" spans="1:18" x14ac:dyDescent="0.3">
      <c r="A9636" t="s">
        <v>3916</v>
      </c>
      <c r="B9636" s="17">
        <v>44995</v>
      </c>
      <c r="C9636" t="s">
        <v>543</v>
      </c>
      <c r="D9636" t="s">
        <v>3928</v>
      </c>
      <c r="E9636" t="s">
        <v>3929</v>
      </c>
      <c r="F9636" t="s">
        <v>3931</v>
      </c>
      <c r="G9636" t="s">
        <v>3877</v>
      </c>
      <c r="H9636" t="s">
        <v>3876</v>
      </c>
      <c r="I9636">
        <v>1397.8000000000002</v>
      </c>
      <c r="J9636" s="41">
        <v>3.0000000000000001E-3</v>
      </c>
      <c r="K9636" s="42">
        <v>4.1934000000000005</v>
      </c>
      <c r="L9636" s="43">
        <v>0.64999999999999969</v>
      </c>
      <c r="M9636" s="42">
        <v>2.725709999999999</v>
      </c>
      <c r="N9636">
        <v>5</v>
      </c>
      <c r="O9636" s="43">
        <v>255</v>
      </c>
      <c r="P9636" s="42">
        <v>44.4</v>
      </c>
      <c r="Q9636" s="42">
        <v>3</v>
      </c>
      <c r="R9636" s="42">
        <v>4</v>
      </c>
    </row>
    <row r="9637" spans="1:18" x14ac:dyDescent="0.3">
      <c r="A9637" t="s">
        <v>3916</v>
      </c>
      <c r="B9637" s="17">
        <v>44996</v>
      </c>
      <c r="C9637" t="s">
        <v>543</v>
      </c>
      <c r="D9637" t="s">
        <v>3928</v>
      </c>
      <c r="E9637" t="s">
        <v>3929</v>
      </c>
      <c r="F9637" t="s">
        <v>3931</v>
      </c>
      <c r="G9637" t="s">
        <v>3877</v>
      </c>
      <c r="H9637" t="s">
        <v>3876</v>
      </c>
      <c r="I9637">
        <v>1324.2</v>
      </c>
      <c r="J9637" s="41">
        <v>7.6000000000000009E-3</v>
      </c>
      <c r="K9637" s="42">
        <v>10.063920000000001</v>
      </c>
      <c r="L9637" s="43">
        <v>0.29999999999999993</v>
      </c>
      <c r="M9637" s="42">
        <v>3.0191759999999999</v>
      </c>
      <c r="N9637">
        <v>5</v>
      </c>
      <c r="O9637" s="43">
        <v>255</v>
      </c>
      <c r="P9637" s="42">
        <v>55.199999999999996</v>
      </c>
      <c r="Q9637" s="42">
        <v>6</v>
      </c>
      <c r="R9637" s="42">
        <v>0</v>
      </c>
    </row>
    <row r="9638" spans="1:18" x14ac:dyDescent="0.3">
      <c r="A9638" t="s">
        <v>3916</v>
      </c>
      <c r="B9638" s="17">
        <v>44997</v>
      </c>
      <c r="C9638" t="s">
        <v>543</v>
      </c>
      <c r="D9638" t="s">
        <v>3928</v>
      </c>
      <c r="E9638" t="s">
        <v>3929</v>
      </c>
      <c r="F9638" t="s">
        <v>3931</v>
      </c>
      <c r="G9638" t="s">
        <v>3877</v>
      </c>
      <c r="H9638" t="s">
        <v>3876</v>
      </c>
      <c r="I9638">
        <v>1629.4</v>
      </c>
      <c r="J9638" s="41">
        <v>1.26E-2</v>
      </c>
      <c r="K9638" s="42">
        <v>20.530440000000002</v>
      </c>
      <c r="L9638" s="43">
        <v>0.55999999999999983</v>
      </c>
      <c r="M9638" s="42">
        <v>11.497046399999999</v>
      </c>
      <c r="N9638">
        <v>1</v>
      </c>
      <c r="O9638" s="43">
        <v>41</v>
      </c>
      <c r="P9638" s="42">
        <v>55.199999999999996</v>
      </c>
      <c r="Q9638" s="42">
        <v>1.5</v>
      </c>
      <c r="R9638" s="42">
        <v>0</v>
      </c>
    </row>
    <row r="9639" spans="1:18" x14ac:dyDescent="0.3">
      <c r="A9639" t="s">
        <v>3916</v>
      </c>
      <c r="B9639" s="17">
        <v>44998</v>
      </c>
      <c r="C9639" t="s">
        <v>543</v>
      </c>
      <c r="D9639" t="s">
        <v>3928</v>
      </c>
      <c r="E9639" t="s">
        <v>3929</v>
      </c>
      <c r="F9639" t="s">
        <v>3931</v>
      </c>
      <c r="G9639" t="s">
        <v>3877</v>
      </c>
      <c r="H9639" t="s">
        <v>3876</v>
      </c>
      <c r="I9639">
        <v>1460.6000000000001</v>
      </c>
      <c r="J9639" s="41">
        <v>8.4000000000000012E-3</v>
      </c>
      <c r="K9639" s="42">
        <v>12.269040000000002</v>
      </c>
      <c r="L9639" s="43">
        <v>0.56999999999999984</v>
      </c>
      <c r="M9639" s="42">
        <v>6.9933527999999994</v>
      </c>
      <c r="N9639">
        <v>4</v>
      </c>
      <c r="O9639" s="43">
        <v>168</v>
      </c>
      <c r="P9639" s="42">
        <v>70.8</v>
      </c>
      <c r="Q9639" s="42">
        <v>19.5</v>
      </c>
      <c r="R9639" s="42">
        <v>3</v>
      </c>
    </row>
    <row r="9640" spans="1:18" x14ac:dyDescent="0.3">
      <c r="A9640" t="s">
        <v>3916</v>
      </c>
      <c r="B9640" s="17">
        <v>44999</v>
      </c>
      <c r="C9640" t="s">
        <v>543</v>
      </c>
      <c r="D9640" t="s">
        <v>3928</v>
      </c>
      <c r="E9640" t="s">
        <v>3929</v>
      </c>
      <c r="F9640" t="s">
        <v>3931</v>
      </c>
      <c r="G9640" t="s">
        <v>3877</v>
      </c>
      <c r="H9640" t="s">
        <v>3876</v>
      </c>
      <c r="I9640">
        <v>2026.6</v>
      </c>
      <c r="J9640" s="41">
        <v>4.0000000000000001E-3</v>
      </c>
      <c r="K9640" s="42">
        <v>8.1063999999999989</v>
      </c>
      <c r="L9640" s="43">
        <v>0.68999999999999984</v>
      </c>
      <c r="M9640" s="42">
        <v>5.5934159999999977</v>
      </c>
      <c r="N9640">
        <v>6</v>
      </c>
      <c r="O9640" s="43">
        <v>258</v>
      </c>
      <c r="P9640" s="42">
        <v>28.799999999999997</v>
      </c>
      <c r="Q9640" s="42">
        <v>10.5</v>
      </c>
      <c r="R9640" s="42">
        <v>4</v>
      </c>
    </row>
    <row r="9641" spans="1:18" x14ac:dyDescent="0.3">
      <c r="A9641" t="s">
        <v>3916</v>
      </c>
      <c r="B9641" s="17">
        <v>45000</v>
      </c>
      <c r="C9641" t="s">
        <v>543</v>
      </c>
      <c r="D9641" t="s">
        <v>3928</v>
      </c>
      <c r="E9641" t="s">
        <v>3929</v>
      </c>
      <c r="F9641" t="s">
        <v>3931</v>
      </c>
      <c r="G9641" t="s">
        <v>3877</v>
      </c>
      <c r="H9641" t="s">
        <v>3876</v>
      </c>
      <c r="I9641">
        <v>1454</v>
      </c>
      <c r="J9641" s="41">
        <v>9.3999999999999986E-3</v>
      </c>
      <c r="K9641" s="42">
        <v>13.667599999999998</v>
      </c>
      <c r="L9641" s="43">
        <v>9.9999999999999395E-3</v>
      </c>
      <c r="M9641" s="42">
        <v>0.13667599999999916</v>
      </c>
      <c r="N9641">
        <v>3</v>
      </c>
      <c r="O9641" s="43">
        <v>189</v>
      </c>
      <c r="P9641" s="42">
        <v>64.8</v>
      </c>
      <c r="Q9641" s="42">
        <v>12</v>
      </c>
      <c r="R9641" s="42">
        <v>3</v>
      </c>
    </row>
    <row r="9642" spans="1:18" x14ac:dyDescent="0.3">
      <c r="A9642" t="s">
        <v>3916</v>
      </c>
      <c r="B9642" s="17">
        <v>45001</v>
      </c>
      <c r="C9642" t="s">
        <v>543</v>
      </c>
      <c r="D9642" t="s">
        <v>3928</v>
      </c>
      <c r="E9642" t="s">
        <v>3929</v>
      </c>
      <c r="F9642" t="s">
        <v>3931</v>
      </c>
      <c r="G9642" t="s">
        <v>3877</v>
      </c>
      <c r="H9642" t="s">
        <v>3876</v>
      </c>
      <c r="I9642">
        <v>1256.8000000000002</v>
      </c>
      <c r="J9642" s="41">
        <v>7.899999999999999E-3</v>
      </c>
      <c r="K9642" s="42">
        <v>9.9287200000000002</v>
      </c>
      <c r="L9642" s="43">
        <v>0.13000000000000006</v>
      </c>
      <c r="M9642" s="42">
        <v>1.2907336000000007</v>
      </c>
      <c r="N9642">
        <v>1</v>
      </c>
      <c r="O9642" s="43">
        <v>65</v>
      </c>
      <c r="P9642" s="42">
        <v>61.199999999999996</v>
      </c>
      <c r="Q9642" s="42">
        <v>7.5</v>
      </c>
      <c r="R9642" s="42">
        <v>0</v>
      </c>
    </row>
    <row r="9643" spans="1:18" x14ac:dyDescent="0.3">
      <c r="A9643" t="s">
        <v>3916</v>
      </c>
      <c r="B9643" s="17">
        <v>45002</v>
      </c>
      <c r="C9643" t="s">
        <v>543</v>
      </c>
      <c r="D9643" t="s">
        <v>3928</v>
      </c>
      <c r="E9643" t="s">
        <v>3929</v>
      </c>
      <c r="F9643" t="s">
        <v>3931</v>
      </c>
      <c r="G9643" t="s">
        <v>3877</v>
      </c>
      <c r="H9643" t="s">
        <v>3876</v>
      </c>
      <c r="I9643">
        <v>1174.4000000000001</v>
      </c>
      <c r="J9643" s="41">
        <v>7.000000000000001E-3</v>
      </c>
      <c r="K9643" s="42">
        <v>8.2208000000000023</v>
      </c>
      <c r="L9643" s="43">
        <v>0.85999999999999976</v>
      </c>
      <c r="M9643" s="42">
        <v>7.0698879999999997</v>
      </c>
      <c r="N9643">
        <v>2</v>
      </c>
      <c r="O9643" s="43">
        <v>114</v>
      </c>
      <c r="P9643" s="42">
        <v>78</v>
      </c>
      <c r="Q9643" s="42">
        <v>15</v>
      </c>
      <c r="R9643" s="42">
        <v>0</v>
      </c>
    </row>
    <row r="9644" spans="1:18" x14ac:dyDescent="0.3">
      <c r="A9644" t="s">
        <v>3916</v>
      </c>
      <c r="B9644" s="17">
        <v>45003</v>
      </c>
      <c r="C9644" t="s">
        <v>543</v>
      </c>
      <c r="D9644" t="s">
        <v>3928</v>
      </c>
      <c r="E9644" t="s">
        <v>3929</v>
      </c>
      <c r="F9644" t="s">
        <v>3931</v>
      </c>
      <c r="G9644" t="s">
        <v>3877</v>
      </c>
      <c r="H9644" t="s">
        <v>3876</v>
      </c>
      <c r="I9644">
        <v>1605</v>
      </c>
      <c r="J9644" s="41">
        <v>7.8000000000000005E-3</v>
      </c>
      <c r="K9644" s="42">
        <v>12.519</v>
      </c>
      <c r="L9644" s="43">
        <v>0.55999999999999983</v>
      </c>
      <c r="M9644" s="42">
        <v>7.0106399999999978</v>
      </c>
      <c r="N9644">
        <v>3</v>
      </c>
      <c r="O9644" s="43">
        <v>132</v>
      </c>
      <c r="P9644" s="42">
        <v>48</v>
      </c>
      <c r="Q9644" s="42">
        <v>4.5</v>
      </c>
      <c r="R9644" s="42">
        <v>1</v>
      </c>
    </row>
    <row r="9645" spans="1:18" x14ac:dyDescent="0.3">
      <c r="A9645" t="s">
        <v>3916</v>
      </c>
      <c r="B9645" s="17">
        <v>45004</v>
      </c>
      <c r="C9645" t="s">
        <v>543</v>
      </c>
      <c r="D9645" t="s">
        <v>3928</v>
      </c>
      <c r="E9645" t="s">
        <v>3929</v>
      </c>
      <c r="F9645" t="s">
        <v>3931</v>
      </c>
      <c r="G9645" t="s">
        <v>3877</v>
      </c>
      <c r="H9645" t="s">
        <v>3876</v>
      </c>
      <c r="I9645">
        <v>1703.4</v>
      </c>
      <c r="J9645" s="41">
        <v>7.6999999999999994E-3</v>
      </c>
      <c r="K9645" s="42">
        <v>13.11618</v>
      </c>
      <c r="L9645" s="43">
        <v>0.27999999999999992</v>
      </c>
      <c r="M9645" s="42">
        <v>3.672530399999999</v>
      </c>
      <c r="N9645">
        <v>1</v>
      </c>
      <c r="O9645" s="43">
        <v>71</v>
      </c>
      <c r="P9645" s="42">
        <v>24</v>
      </c>
      <c r="Q9645" s="42">
        <v>4.5</v>
      </c>
      <c r="R9645" s="42">
        <v>2</v>
      </c>
    </row>
    <row r="9646" spans="1:18" x14ac:dyDescent="0.3">
      <c r="A9646" t="s">
        <v>3916</v>
      </c>
      <c r="B9646" s="17">
        <v>45005</v>
      </c>
      <c r="C9646" t="s">
        <v>543</v>
      </c>
      <c r="D9646" t="s">
        <v>3928</v>
      </c>
      <c r="E9646" t="s">
        <v>3929</v>
      </c>
      <c r="F9646" t="s">
        <v>3931</v>
      </c>
      <c r="G9646" t="s">
        <v>3877</v>
      </c>
      <c r="H9646" t="s">
        <v>3876</v>
      </c>
      <c r="I9646">
        <v>1607.8000000000002</v>
      </c>
      <c r="J9646" s="41">
        <v>1.4000000000000002E-3</v>
      </c>
      <c r="K9646" s="42">
        <v>2.2509200000000007</v>
      </c>
      <c r="L9646" s="43">
        <v>0.8999999999999998</v>
      </c>
      <c r="M9646" s="42">
        <v>2.0258280000000002</v>
      </c>
      <c r="N9646">
        <v>3</v>
      </c>
      <c r="O9646" s="43">
        <v>180</v>
      </c>
      <c r="P9646" s="42">
        <v>62.4</v>
      </c>
      <c r="Q9646" s="42">
        <v>0</v>
      </c>
      <c r="R9646" s="42">
        <v>4</v>
      </c>
    </row>
    <row r="9647" spans="1:18" x14ac:dyDescent="0.3">
      <c r="A9647" t="s">
        <v>3916</v>
      </c>
      <c r="B9647" s="17">
        <v>45006</v>
      </c>
      <c r="C9647" t="s">
        <v>543</v>
      </c>
      <c r="D9647" t="s">
        <v>3928</v>
      </c>
      <c r="E9647" t="s">
        <v>3929</v>
      </c>
      <c r="F9647" t="s">
        <v>3931</v>
      </c>
      <c r="G9647" t="s">
        <v>3877</v>
      </c>
      <c r="H9647" t="s">
        <v>3876</v>
      </c>
      <c r="I9647">
        <v>1220.6000000000001</v>
      </c>
      <c r="J9647" s="41">
        <v>7.1999999999999998E-3</v>
      </c>
      <c r="K9647" s="42">
        <v>8.7883200000000006</v>
      </c>
      <c r="L9647" s="43">
        <v>0.16000000000000009</v>
      </c>
      <c r="M9647" s="42">
        <v>1.4061312000000008</v>
      </c>
      <c r="N9647">
        <v>4</v>
      </c>
      <c r="O9647" s="43">
        <v>320</v>
      </c>
      <c r="P9647" s="42">
        <v>46.8</v>
      </c>
      <c r="Q9647" s="42">
        <v>13.5</v>
      </c>
      <c r="R9647" s="42">
        <v>0</v>
      </c>
    </row>
    <row r="9648" spans="1:18" x14ac:dyDescent="0.3">
      <c r="A9648" t="s">
        <v>3916</v>
      </c>
      <c r="B9648" s="17">
        <v>45007</v>
      </c>
      <c r="C9648" t="s">
        <v>543</v>
      </c>
      <c r="D9648" t="s">
        <v>3928</v>
      </c>
      <c r="E9648" t="s">
        <v>3929</v>
      </c>
      <c r="F9648" t="s">
        <v>3931</v>
      </c>
      <c r="G9648" t="s">
        <v>3877</v>
      </c>
      <c r="H9648" t="s">
        <v>3876</v>
      </c>
      <c r="I9648">
        <v>1046</v>
      </c>
      <c r="J9648" s="41">
        <v>2.5999999999999999E-3</v>
      </c>
      <c r="K9648" s="42">
        <v>2.7195999999999998</v>
      </c>
      <c r="L9648" s="43">
        <v>0.60999999999999976</v>
      </c>
      <c r="M9648" s="42">
        <v>1.6589559999999992</v>
      </c>
      <c r="N9648">
        <v>4</v>
      </c>
      <c r="O9648" s="43">
        <v>136</v>
      </c>
      <c r="P9648" s="42">
        <v>42</v>
      </c>
      <c r="Q9648" s="42">
        <v>1.5</v>
      </c>
      <c r="R9648" s="42">
        <v>5</v>
      </c>
    </row>
    <row r="9649" spans="1:18" x14ac:dyDescent="0.3">
      <c r="A9649" t="s">
        <v>3916</v>
      </c>
      <c r="B9649" s="17">
        <v>45008</v>
      </c>
      <c r="C9649" t="s">
        <v>543</v>
      </c>
      <c r="D9649" t="s">
        <v>3928</v>
      </c>
      <c r="E9649" t="s">
        <v>3929</v>
      </c>
      <c r="F9649" t="s">
        <v>3931</v>
      </c>
      <c r="G9649" t="s">
        <v>3877</v>
      </c>
      <c r="H9649" t="s">
        <v>3876</v>
      </c>
      <c r="I9649">
        <v>1653.4</v>
      </c>
      <c r="J9649" s="41">
        <v>9.6000000000000009E-3</v>
      </c>
      <c r="K9649" s="42">
        <v>15.872640000000002</v>
      </c>
      <c r="L9649" s="43">
        <v>0.18999999999999995</v>
      </c>
      <c r="M9649" s="42">
        <v>3.0158015999999996</v>
      </c>
      <c r="N9649">
        <v>2</v>
      </c>
      <c r="O9649" s="43">
        <v>78</v>
      </c>
      <c r="P9649" s="42">
        <v>57.599999999999994</v>
      </c>
      <c r="Q9649" s="42">
        <v>13.5</v>
      </c>
      <c r="R9649" s="42">
        <v>0</v>
      </c>
    </row>
    <row r="9650" spans="1:18" x14ac:dyDescent="0.3">
      <c r="A9650" t="s">
        <v>3916</v>
      </c>
      <c r="B9650" s="17">
        <v>45009</v>
      </c>
      <c r="C9650" t="s">
        <v>543</v>
      </c>
      <c r="D9650" t="s">
        <v>3928</v>
      </c>
      <c r="E9650" t="s">
        <v>3929</v>
      </c>
      <c r="F9650" t="s">
        <v>3931</v>
      </c>
      <c r="G9650" t="s">
        <v>3877</v>
      </c>
      <c r="H9650" t="s">
        <v>3876</v>
      </c>
      <c r="I9650">
        <v>1474.4</v>
      </c>
      <c r="J9650" s="41">
        <v>7.4999999999999989E-3</v>
      </c>
      <c r="K9650" s="42">
        <v>11.058</v>
      </c>
      <c r="L9650" s="43">
        <v>0.4599999999999998</v>
      </c>
      <c r="M9650" s="42">
        <v>5.0866799999999976</v>
      </c>
      <c r="N9650">
        <v>5</v>
      </c>
      <c r="O9650" s="43">
        <v>310</v>
      </c>
      <c r="P9650" s="42">
        <v>27.599999999999998</v>
      </c>
      <c r="Q9650" s="42">
        <v>0</v>
      </c>
      <c r="R9650" s="42">
        <v>5</v>
      </c>
    </row>
    <row r="9651" spans="1:18" x14ac:dyDescent="0.3">
      <c r="A9651" t="s">
        <v>3916</v>
      </c>
      <c r="B9651" s="17">
        <v>45010</v>
      </c>
      <c r="C9651" t="s">
        <v>543</v>
      </c>
      <c r="D9651" t="s">
        <v>3928</v>
      </c>
      <c r="E9651" t="s">
        <v>3929</v>
      </c>
      <c r="F9651" t="s">
        <v>3931</v>
      </c>
      <c r="G9651" t="s">
        <v>3877</v>
      </c>
      <c r="H9651" t="s">
        <v>3876</v>
      </c>
      <c r="I9651">
        <v>1896.2000000000003</v>
      </c>
      <c r="J9651" s="41">
        <v>9.2999999999999992E-3</v>
      </c>
      <c r="K9651" s="42">
        <v>17.63466</v>
      </c>
      <c r="L9651" s="43">
        <v>0.65999999999999981</v>
      </c>
      <c r="M9651" s="42">
        <v>11.638875599999997</v>
      </c>
      <c r="N9651">
        <v>5</v>
      </c>
      <c r="O9651" s="43">
        <v>260</v>
      </c>
      <c r="P9651" s="42">
        <v>27.599999999999998</v>
      </c>
      <c r="Q9651" s="42">
        <v>18</v>
      </c>
      <c r="R9651" s="42">
        <v>4</v>
      </c>
    </row>
    <row r="9652" spans="1:18" x14ac:dyDescent="0.3">
      <c r="A9652" t="s">
        <v>3916</v>
      </c>
      <c r="B9652" s="17">
        <v>45011</v>
      </c>
      <c r="C9652" t="s">
        <v>543</v>
      </c>
      <c r="D9652" t="s">
        <v>3928</v>
      </c>
      <c r="E9652" t="s">
        <v>3929</v>
      </c>
      <c r="F9652" t="s">
        <v>3931</v>
      </c>
      <c r="G9652" t="s">
        <v>3877</v>
      </c>
      <c r="H9652" t="s">
        <v>3876</v>
      </c>
      <c r="I9652">
        <v>1633</v>
      </c>
      <c r="J9652" s="41">
        <v>2.3E-3</v>
      </c>
      <c r="K9652" s="42">
        <v>3.7559</v>
      </c>
      <c r="L9652" s="43">
        <v>0.87999999999999978</v>
      </c>
      <c r="M9652" s="42">
        <v>3.305191999999999</v>
      </c>
      <c r="N9652">
        <v>5</v>
      </c>
      <c r="O9652" s="43">
        <v>370</v>
      </c>
      <c r="P9652" s="42">
        <v>25.2</v>
      </c>
      <c r="Q9652" s="42">
        <v>9</v>
      </c>
      <c r="R9652" s="42">
        <v>4</v>
      </c>
    </row>
    <row r="9653" spans="1:18" x14ac:dyDescent="0.3">
      <c r="A9653" t="s">
        <v>3916</v>
      </c>
      <c r="B9653" s="17">
        <v>45012</v>
      </c>
      <c r="C9653" t="s">
        <v>543</v>
      </c>
      <c r="D9653" t="s">
        <v>3928</v>
      </c>
      <c r="E9653" t="s">
        <v>3929</v>
      </c>
      <c r="F9653" t="s">
        <v>3931</v>
      </c>
      <c r="G9653" t="s">
        <v>3877</v>
      </c>
      <c r="H9653" t="s">
        <v>3876</v>
      </c>
      <c r="I9653">
        <v>1180.4000000000001</v>
      </c>
      <c r="J9653" s="41">
        <v>4.1999999999999989E-3</v>
      </c>
      <c r="K9653" s="42">
        <v>4.957679999999999</v>
      </c>
      <c r="L9653" s="43">
        <v>0.72999999999999976</v>
      </c>
      <c r="M9653" s="42">
        <v>3.6191063999999979</v>
      </c>
      <c r="N9653">
        <v>1</v>
      </c>
      <c r="O9653" s="43">
        <v>65</v>
      </c>
      <c r="P9653" s="42">
        <v>26.4</v>
      </c>
      <c r="Q9653" s="42">
        <v>15</v>
      </c>
      <c r="R9653" s="42">
        <v>4</v>
      </c>
    </row>
    <row r="9654" spans="1:18" x14ac:dyDescent="0.3">
      <c r="A9654" t="s">
        <v>3916</v>
      </c>
      <c r="B9654" s="17">
        <v>45013</v>
      </c>
      <c r="C9654" t="s">
        <v>543</v>
      </c>
      <c r="D9654" t="s">
        <v>3928</v>
      </c>
      <c r="E9654" t="s">
        <v>3929</v>
      </c>
      <c r="F9654" t="s">
        <v>3931</v>
      </c>
      <c r="G9654" t="s">
        <v>3877</v>
      </c>
      <c r="H9654" t="s">
        <v>3876</v>
      </c>
      <c r="I9654">
        <v>1982</v>
      </c>
      <c r="J9654" s="41">
        <v>7.7999999999999988E-3</v>
      </c>
      <c r="K9654" s="42">
        <v>15.459599999999998</v>
      </c>
      <c r="L9654" s="43">
        <v>7.0000000000000062E-2</v>
      </c>
      <c r="M9654" s="42">
        <v>1.0821720000000008</v>
      </c>
      <c r="N9654">
        <v>6</v>
      </c>
      <c r="O9654" s="43">
        <v>420</v>
      </c>
      <c r="P9654" s="42">
        <v>46.8</v>
      </c>
      <c r="Q9654" s="42">
        <v>10.5</v>
      </c>
      <c r="R9654" s="42">
        <v>0</v>
      </c>
    </row>
    <row r="9655" spans="1:18" x14ac:dyDescent="0.3">
      <c r="A9655" t="s">
        <v>3916</v>
      </c>
      <c r="B9655" s="17">
        <v>45014</v>
      </c>
      <c r="C9655" t="s">
        <v>543</v>
      </c>
      <c r="D9655" t="s">
        <v>3928</v>
      </c>
      <c r="E9655" t="s">
        <v>3929</v>
      </c>
      <c r="F9655" t="s">
        <v>3931</v>
      </c>
      <c r="G9655" t="s">
        <v>3877</v>
      </c>
      <c r="H9655" t="s">
        <v>3876</v>
      </c>
      <c r="I9655">
        <v>1035.2</v>
      </c>
      <c r="J9655" s="41">
        <v>7.9000000000000008E-3</v>
      </c>
      <c r="K9655" s="42">
        <v>8.1780800000000013</v>
      </c>
      <c r="L9655" s="43">
        <v>0.67999999999999983</v>
      </c>
      <c r="M9655" s="42">
        <v>5.5610943999999991</v>
      </c>
      <c r="N9655">
        <v>2</v>
      </c>
      <c r="O9655" s="43">
        <v>146</v>
      </c>
      <c r="P9655" s="42">
        <v>68.399999999999991</v>
      </c>
      <c r="Q9655" s="42">
        <v>3</v>
      </c>
      <c r="R9655" s="42">
        <v>3</v>
      </c>
    </row>
    <row r="9656" spans="1:18" x14ac:dyDescent="0.3">
      <c r="A9656" t="s">
        <v>3916</v>
      </c>
      <c r="B9656" s="17">
        <v>45015</v>
      </c>
      <c r="C9656" t="s">
        <v>543</v>
      </c>
      <c r="D9656" t="s">
        <v>3928</v>
      </c>
      <c r="E9656" t="s">
        <v>3929</v>
      </c>
      <c r="F9656" t="s">
        <v>3931</v>
      </c>
      <c r="G9656" t="s">
        <v>3877</v>
      </c>
      <c r="H9656" t="s">
        <v>3876</v>
      </c>
      <c r="I9656">
        <v>2129.6</v>
      </c>
      <c r="J9656" s="41">
        <v>1.6999999999999993E-3</v>
      </c>
      <c r="K9656" s="42">
        <v>3.6203199999999982</v>
      </c>
      <c r="L9656" s="43">
        <v>0.18000000000000005</v>
      </c>
      <c r="M9656" s="42">
        <v>0.65165759999999984</v>
      </c>
      <c r="N9656">
        <v>5</v>
      </c>
      <c r="O9656" s="43">
        <v>255</v>
      </c>
      <c r="P9656" s="42">
        <v>20.399999999999999</v>
      </c>
      <c r="Q9656" s="42">
        <v>7.5</v>
      </c>
      <c r="R9656" s="42">
        <v>4</v>
      </c>
    </row>
    <row r="9657" spans="1:18" x14ac:dyDescent="0.3">
      <c r="A9657" t="s">
        <v>3916</v>
      </c>
      <c r="B9657" s="17">
        <v>45016</v>
      </c>
      <c r="C9657" t="s">
        <v>543</v>
      </c>
      <c r="D9657" t="s">
        <v>3928</v>
      </c>
      <c r="E9657" t="s">
        <v>3929</v>
      </c>
      <c r="F9657" t="s">
        <v>3931</v>
      </c>
      <c r="G9657" t="s">
        <v>3877</v>
      </c>
      <c r="H9657" t="s">
        <v>3876</v>
      </c>
      <c r="I9657">
        <v>2153.4</v>
      </c>
      <c r="J9657" s="41">
        <v>6.8999999999999999E-3</v>
      </c>
      <c r="K9657" s="42">
        <v>14.858460000000001</v>
      </c>
      <c r="L9657" s="43">
        <v>0.7599999999999999</v>
      </c>
      <c r="M9657" s="42">
        <v>11.292429599999998</v>
      </c>
      <c r="N9657">
        <v>2</v>
      </c>
      <c r="O9657" s="43">
        <v>136</v>
      </c>
      <c r="P9657" s="42">
        <v>44.4</v>
      </c>
      <c r="Q9657" s="42">
        <v>10.5</v>
      </c>
      <c r="R9657" s="42">
        <v>5</v>
      </c>
    </row>
    <row r="9658" spans="1:18" x14ac:dyDescent="0.3">
      <c r="A9658" t="s">
        <v>3916</v>
      </c>
      <c r="B9658" s="17">
        <v>45017</v>
      </c>
      <c r="C9658" t="s">
        <v>543</v>
      </c>
      <c r="D9658" t="s">
        <v>3928</v>
      </c>
      <c r="E9658" t="s">
        <v>3929</v>
      </c>
      <c r="F9658" t="s">
        <v>3931</v>
      </c>
      <c r="G9658" t="s">
        <v>3877</v>
      </c>
      <c r="H9658" t="s">
        <v>3876</v>
      </c>
      <c r="I9658">
        <v>1469.4</v>
      </c>
      <c r="J9658" s="41">
        <v>9.1000000000000004E-3</v>
      </c>
      <c r="K9658" s="42">
        <v>13.371540000000001</v>
      </c>
      <c r="L9658" s="43">
        <v>0.48999999999999977</v>
      </c>
      <c r="M9658" s="42">
        <v>6.5520545999999973</v>
      </c>
      <c r="N9658">
        <v>4</v>
      </c>
      <c r="O9658" s="43">
        <v>152</v>
      </c>
      <c r="P9658" s="42">
        <v>30</v>
      </c>
      <c r="Q9658" s="42">
        <v>16.5</v>
      </c>
      <c r="R9658" s="42">
        <v>4</v>
      </c>
    </row>
    <row r="9659" spans="1:18" x14ac:dyDescent="0.3">
      <c r="A9659" t="s">
        <v>3916</v>
      </c>
      <c r="B9659" s="17">
        <v>45018</v>
      </c>
      <c r="C9659" t="s">
        <v>543</v>
      </c>
      <c r="D9659" t="s">
        <v>3928</v>
      </c>
      <c r="E9659" t="s">
        <v>3929</v>
      </c>
      <c r="F9659" t="s">
        <v>3931</v>
      </c>
      <c r="G9659" t="s">
        <v>3877</v>
      </c>
      <c r="H9659" t="s">
        <v>3876</v>
      </c>
      <c r="I9659">
        <v>2084.6</v>
      </c>
      <c r="J9659" s="41">
        <v>6.3999999999999994E-3</v>
      </c>
      <c r="K9659" s="42">
        <v>13.341439999999999</v>
      </c>
      <c r="L9659" s="43">
        <v>0.71999999999999975</v>
      </c>
      <c r="M9659" s="42">
        <v>9.6058367999999952</v>
      </c>
      <c r="N9659">
        <v>5</v>
      </c>
      <c r="O9659" s="43">
        <v>370</v>
      </c>
      <c r="P9659" s="42">
        <v>84</v>
      </c>
      <c r="Q9659" s="42">
        <v>10.5</v>
      </c>
      <c r="R9659" s="42">
        <v>2</v>
      </c>
    </row>
    <row r="9660" spans="1:18" x14ac:dyDescent="0.3">
      <c r="A9660" t="s">
        <v>3916</v>
      </c>
      <c r="B9660" s="17">
        <v>45019</v>
      </c>
      <c r="C9660" t="s">
        <v>543</v>
      </c>
      <c r="D9660" t="s">
        <v>3928</v>
      </c>
      <c r="E9660" t="s">
        <v>3929</v>
      </c>
      <c r="F9660" t="s">
        <v>3931</v>
      </c>
      <c r="G9660" t="s">
        <v>3877</v>
      </c>
      <c r="H9660" t="s">
        <v>3876</v>
      </c>
      <c r="I9660">
        <v>1680.6</v>
      </c>
      <c r="J9660" s="41">
        <v>7.000000000000001E-3</v>
      </c>
      <c r="K9660" s="42">
        <v>11.764200000000001</v>
      </c>
      <c r="L9660" s="43">
        <v>0.90999999999999981</v>
      </c>
      <c r="M9660" s="42">
        <v>10.705421999999999</v>
      </c>
      <c r="N9660">
        <v>5</v>
      </c>
      <c r="O9660" s="43">
        <v>330</v>
      </c>
      <c r="P9660" s="42">
        <v>45.6</v>
      </c>
      <c r="Q9660" s="42">
        <v>6</v>
      </c>
      <c r="R9660" s="42">
        <v>1</v>
      </c>
    </row>
    <row r="9661" spans="1:18" x14ac:dyDescent="0.3">
      <c r="A9661" t="s">
        <v>3916</v>
      </c>
      <c r="B9661" s="17">
        <v>45020</v>
      </c>
      <c r="C9661" t="s">
        <v>543</v>
      </c>
      <c r="D9661" t="s">
        <v>3928</v>
      </c>
      <c r="E9661" t="s">
        <v>3929</v>
      </c>
      <c r="F9661" t="s">
        <v>3931</v>
      </c>
      <c r="G9661" t="s">
        <v>3877</v>
      </c>
      <c r="H9661" t="s">
        <v>3876</v>
      </c>
      <c r="I9661">
        <v>973</v>
      </c>
      <c r="J9661" s="41">
        <v>5.5000000000000005E-3</v>
      </c>
      <c r="K9661" s="42">
        <v>5.3515000000000006</v>
      </c>
      <c r="L9661" s="43">
        <v>0.16000000000000003</v>
      </c>
      <c r="M9661" s="42">
        <v>0.85624000000000022</v>
      </c>
      <c r="N9661">
        <v>1</v>
      </c>
      <c r="O9661" s="43">
        <v>56</v>
      </c>
      <c r="P9661" s="42">
        <v>22.8</v>
      </c>
      <c r="Q9661" s="42">
        <v>0</v>
      </c>
      <c r="R9661" s="42">
        <v>0</v>
      </c>
    </row>
    <row r="9662" spans="1:18" x14ac:dyDescent="0.3">
      <c r="A9662" t="s">
        <v>3916</v>
      </c>
      <c r="B9662" s="17">
        <v>45021</v>
      </c>
      <c r="C9662" t="s">
        <v>543</v>
      </c>
      <c r="D9662" t="s">
        <v>3928</v>
      </c>
      <c r="E9662" t="s">
        <v>3929</v>
      </c>
      <c r="F9662" t="s">
        <v>3931</v>
      </c>
      <c r="G9662" t="s">
        <v>3877</v>
      </c>
      <c r="H9662" t="s">
        <v>3876</v>
      </c>
      <c r="I9662">
        <v>1348.6000000000001</v>
      </c>
      <c r="J9662" s="41">
        <v>6.4999999999999988E-3</v>
      </c>
      <c r="K9662" s="42">
        <v>8.7658999999999985</v>
      </c>
      <c r="L9662" s="43">
        <v>0.95999999999999985</v>
      </c>
      <c r="M9662" s="42">
        <v>8.415263999999997</v>
      </c>
      <c r="N9662">
        <v>6</v>
      </c>
      <c r="O9662" s="43">
        <v>360</v>
      </c>
      <c r="P9662" s="42">
        <v>78</v>
      </c>
      <c r="Q9662" s="42">
        <v>9</v>
      </c>
      <c r="R9662" s="42">
        <v>4</v>
      </c>
    </row>
    <row r="9663" spans="1:18" x14ac:dyDescent="0.3">
      <c r="A9663" t="s">
        <v>3916</v>
      </c>
      <c r="B9663" s="17">
        <v>45022</v>
      </c>
      <c r="C9663" t="s">
        <v>543</v>
      </c>
      <c r="D9663" t="s">
        <v>3928</v>
      </c>
      <c r="E9663" t="s">
        <v>3929</v>
      </c>
      <c r="F9663" t="s">
        <v>3931</v>
      </c>
      <c r="G9663" t="s">
        <v>3877</v>
      </c>
      <c r="H9663" t="s">
        <v>3876</v>
      </c>
      <c r="I9663">
        <v>941.60000000000014</v>
      </c>
      <c r="J9663" s="41">
        <v>6.000000000000001E-3</v>
      </c>
      <c r="K9663" s="42">
        <v>5.6496000000000022</v>
      </c>
      <c r="L9663" s="43">
        <v>1.1599999999999997</v>
      </c>
      <c r="M9663" s="42">
        <v>6.5535360000000011</v>
      </c>
      <c r="N9663">
        <v>2</v>
      </c>
      <c r="O9663" s="43">
        <v>100</v>
      </c>
      <c r="P9663" s="42">
        <v>33.6</v>
      </c>
      <c r="Q9663" s="42">
        <v>12</v>
      </c>
      <c r="R9663" s="42">
        <v>4</v>
      </c>
    </row>
    <row r="9664" spans="1:18" x14ac:dyDescent="0.3">
      <c r="A9664" t="s">
        <v>3916</v>
      </c>
      <c r="B9664" s="17">
        <v>45023</v>
      </c>
      <c r="C9664" t="s">
        <v>543</v>
      </c>
      <c r="D9664" t="s">
        <v>3928</v>
      </c>
      <c r="E9664" t="s">
        <v>3929</v>
      </c>
      <c r="F9664" t="s">
        <v>3931</v>
      </c>
      <c r="G9664" t="s">
        <v>3877</v>
      </c>
      <c r="H9664" t="s">
        <v>3876</v>
      </c>
      <c r="I9664">
        <v>1709.8000000000002</v>
      </c>
      <c r="J9664" s="41">
        <v>5.7999999999999996E-3</v>
      </c>
      <c r="K9664" s="42">
        <v>9.9168400000000005</v>
      </c>
      <c r="L9664" s="43">
        <v>0.60999999999999976</v>
      </c>
      <c r="M9664" s="42">
        <v>6.0492723999999978</v>
      </c>
      <c r="N9664">
        <v>4</v>
      </c>
      <c r="O9664" s="43">
        <v>276</v>
      </c>
      <c r="P9664" s="42">
        <v>22.8</v>
      </c>
      <c r="Q9664" s="42">
        <v>4.5</v>
      </c>
      <c r="R9664" s="42">
        <v>1</v>
      </c>
    </row>
    <row r="9665" spans="1:18" x14ac:dyDescent="0.3">
      <c r="A9665" t="s">
        <v>3916</v>
      </c>
      <c r="B9665" s="17">
        <v>45024</v>
      </c>
      <c r="C9665" t="s">
        <v>543</v>
      </c>
      <c r="D9665" t="s">
        <v>3928</v>
      </c>
      <c r="E9665" t="s">
        <v>3929</v>
      </c>
      <c r="F9665" t="s">
        <v>3931</v>
      </c>
      <c r="G9665" t="s">
        <v>3877</v>
      </c>
      <c r="H9665" t="s">
        <v>3876</v>
      </c>
      <c r="I9665">
        <v>908.2</v>
      </c>
      <c r="J9665" s="41">
        <v>6.3E-3</v>
      </c>
      <c r="K9665" s="42">
        <v>5.72166</v>
      </c>
      <c r="L9665" s="43">
        <v>0.77999999999999969</v>
      </c>
      <c r="M9665" s="42">
        <v>4.4628947999999982</v>
      </c>
      <c r="N9665">
        <v>2</v>
      </c>
      <c r="O9665" s="43">
        <v>150</v>
      </c>
      <c r="P9665" s="42">
        <v>36</v>
      </c>
      <c r="Q9665" s="42">
        <v>7.5</v>
      </c>
      <c r="R9665" s="42">
        <v>0</v>
      </c>
    </row>
    <row r="9666" spans="1:18" x14ac:dyDescent="0.3">
      <c r="A9666" t="s">
        <v>3916</v>
      </c>
      <c r="B9666" s="17">
        <v>45025</v>
      </c>
      <c r="C9666" t="s">
        <v>543</v>
      </c>
      <c r="D9666" t="s">
        <v>3928</v>
      </c>
      <c r="E9666" t="s">
        <v>3929</v>
      </c>
      <c r="F9666" t="s">
        <v>3931</v>
      </c>
      <c r="G9666" t="s">
        <v>3877</v>
      </c>
      <c r="H9666" t="s">
        <v>3876</v>
      </c>
      <c r="I9666">
        <v>1147.6000000000001</v>
      </c>
      <c r="J9666" s="41">
        <v>1.09E-2</v>
      </c>
      <c r="K9666" s="42">
        <v>12.508840000000001</v>
      </c>
      <c r="L9666" s="43">
        <v>0.76999999999999991</v>
      </c>
      <c r="M9666" s="42">
        <v>9.6318067999999997</v>
      </c>
      <c r="N9666">
        <v>6</v>
      </c>
      <c r="O9666" s="43">
        <v>390</v>
      </c>
      <c r="P9666" s="42">
        <v>40.799999999999997</v>
      </c>
      <c r="Q9666" s="42">
        <v>3</v>
      </c>
      <c r="R9666" s="42">
        <v>5</v>
      </c>
    </row>
    <row r="9667" spans="1:18" x14ac:dyDescent="0.3">
      <c r="A9667" t="s">
        <v>3916</v>
      </c>
      <c r="B9667" s="17">
        <v>45026</v>
      </c>
      <c r="C9667" t="s">
        <v>543</v>
      </c>
      <c r="D9667" t="s">
        <v>3928</v>
      </c>
      <c r="E9667" t="s">
        <v>3929</v>
      </c>
      <c r="F9667" t="s">
        <v>3931</v>
      </c>
      <c r="G9667" t="s">
        <v>3877</v>
      </c>
      <c r="H9667" t="s">
        <v>3876</v>
      </c>
      <c r="I9667">
        <v>1167.6000000000001</v>
      </c>
      <c r="J9667" s="41">
        <v>6.6E-3</v>
      </c>
      <c r="K9667" s="42">
        <v>7.7061600000000006</v>
      </c>
      <c r="L9667" s="43">
        <v>0.92999999999999983</v>
      </c>
      <c r="M9667" s="42">
        <v>7.1667287999999996</v>
      </c>
      <c r="N9667">
        <v>2</v>
      </c>
      <c r="O9667" s="43">
        <v>110</v>
      </c>
      <c r="P9667" s="42">
        <v>50.4</v>
      </c>
      <c r="Q9667" s="42">
        <v>0</v>
      </c>
      <c r="R9667" s="42">
        <v>3</v>
      </c>
    </row>
    <row r="9668" spans="1:18" x14ac:dyDescent="0.3">
      <c r="A9668" t="s">
        <v>3916</v>
      </c>
      <c r="B9668" s="17">
        <v>45027</v>
      </c>
      <c r="C9668" t="s">
        <v>543</v>
      </c>
      <c r="D9668" t="s">
        <v>3928</v>
      </c>
      <c r="E9668" t="s">
        <v>3929</v>
      </c>
      <c r="F9668" t="s">
        <v>3931</v>
      </c>
      <c r="G9668" t="s">
        <v>3877</v>
      </c>
      <c r="H9668" t="s">
        <v>3876</v>
      </c>
      <c r="I9668">
        <v>1907.8000000000002</v>
      </c>
      <c r="J9668" s="41">
        <v>6.5000000000000006E-3</v>
      </c>
      <c r="K9668" s="42">
        <v>12.400700000000002</v>
      </c>
      <c r="L9668" s="43">
        <v>0.62999999999999978</v>
      </c>
      <c r="M9668" s="42">
        <v>7.8124409999999989</v>
      </c>
      <c r="N9668">
        <v>1</v>
      </c>
      <c r="O9668" s="43">
        <v>42</v>
      </c>
      <c r="P9668" s="42">
        <v>37.199999999999996</v>
      </c>
      <c r="Q9668" s="42">
        <v>15</v>
      </c>
      <c r="R9668" s="42">
        <v>1</v>
      </c>
    </row>
    <row r="9669" spans="1:18" x14ac:dyDescent="0.3">
      <c r="A9669" t="s">
        <v>3916</v>
      </c>
      <c r="B9669" s="17">
        <v>45028</v>
      </c>
      <c r="C9669" t="s">
        <v>543</v>
      </c>
      <c r="D9669" t="s">
        <v>3928</v>
      </c>
      <c r="E9669" t="s">
        <v>3929</v>
      </c>
      <c r="F9669" t="s">
        <v>3931</v>
      </c>
      <c r="G9669" t="s">
        <v>3877</v>
      </c>
      <c r="H9669" t="s">
        <v>3876</v>
      </c>
      <c r="I9669">
        <v>2002</v>
      </c>
      <c r="J9669" s="41">
        <v>5.9000000000000016E-3</v>
      </c>
      <c r="K9669" s="42">
        <v>11.811800000000003</v>
      </c>
      <c r="L9669" s="43">
        <v>0.5299999999999998</v>
      </c>
      <c r="M9669" s="42">
        <v>6.2602539999999998</v>
      </c>
      <c r="N9669">
        <v>5</v>
      </c>
      <c r="O9669" s="43">
        <v>170</v>
      </c>
      <c r="P9669" s="42">
        <v>75.599999999999994</v>
      </c>
      <c r="Q9669" s="42">
        <v>18</v>
      </c>
      <c r="R9669" s="42">
        <v>2</v>
      </c>
    </row>
    <row r="9670" spans="1:18" x14ac:dyDescent="0.3">
      <c r="A9670" t="s">
        <v>3916</v>
      </c>
      <c r="B9670" s="17">
        <v>45029</v>
      </c>
      <c r="C9670" t="s">
        <v>543</v>
      </c>
      <c r="D9670" t="s">
        <v>3928</v>
      </c>
      <c r="E9670" t="s">
        <v>3929</v>
      </c>
      <c r="F9670" t="s">
        <v>3931</v>
      </c>
      <c r="G9670" t="s">
        <v>3877</v>
      </c>
      <c r="H9670" t="s">
        <v>3876</v>
      </c>
      <c r="I9670">
        <v>1298.6000000000001</v>
      </c>
      <c r="J9670" s="41">
        <v>4.2999999999999991E-3</v>
      </c>
      <c r="K9670" s="42">
        <v>5.5839799999999995</v>
      </c>
      <c r="L9670" s="43">
        <v>0.4599999999999998</v>
      </c>
      <c r="M9670" s="42">
        <v>2.5686307999999984</v>
      </c>
      <c r="N9670">
        <v>1</v>
      </c>
      <c r="O9670" s="43">
        <v>56</v>
      </c>
      <c r="P9670" s="42">
        <v>32.4</v>
      </c>
      <c r="Q9670" s="42">
        <v>1.5</v>
      </c>
      <c r="R9670" s="42">
        <v>1</v>
      </c>
    </row>
    <row r="9671" spans="1:18" x14ac:dyDescent="0.3">
      <c r="A9671" t="s">
        <v>3916</v>
      </c>
      <c r="B9671" s="17">
        <v>45030</v>
      </c>
      <c r="C9671" t="s">
        <v>543</v>
      </c>
      <c r="D9671" t="s">
        <v>3928</v>
      </c>
      <c r="E9671" t="s">
        <v>3929</v>
      </c>
      <c r="F9671" t="s">
        <v>3931</v>
      </c>
      <c r="G9671" t="s">
        <v>3877</v>
      </c>
      <c r="H9671" t="s">
        <v>3876</v>
      </c>
      <c r="I9671">
        <v>1199.6000000000001</v>
      </c>
      <c r="J9671" s="41">
        <v>5.3999999999999994E-3</v>
      </c>
      <c r="K9671" s="42">
        <v>6.4778399999999996</v>
      </c>
      <c r="L9671" s="43">
        <v>0.8999999999999998</v>
      </c>
      <c r="M9671" s="42">
        <v>5.8300559999999981</v>
      </c>
      <c r="N9671">
        <v>1</v>
      </c>
      <c r="O9671" s="43">
        <v>57</v>
      </c>
      <c r="P9671" s="42">
        <v>61.199999999999996</v>
      </c>
      <c r="Q9671" s="42">
        <v>13.5</v>
      </c>
      <c r="R9671" s="42">
        <v>2</v>
      </c>
    </row>
    <row r="9672" spans="1:18" x14ac:dyDescent="0.3">
      <c r="A9672" t="s">
        <v>3916</v>
      </c>
      <c r="B9672" s="17">
        <v>45031</v>
      </c>
      <c r="C9672" t="s">
        <v>543</v>
      </c>
      <c r="D9672" t="s">
        <v>3928</v>
      </c>
      <c r="E9672" t="s">
        <v>3929</v>
      </c>
      <c r="F9672" t="s">
        <v>3931</v>
      </c>
      <c r="G9672" t="s">
        <v>3877</v>
      </c>
      <c r="H9672" t="s">
        <v>3876</v>
      </c>
      <c r="I9672">
        <v>2032</v>
      </c>
      <c r="J9672" s="41">
        <v>6.9000000000000016E-3</v>
      </c>
      <c r="K9672" s="42">
        <v>14.020800000000003</v>
      </c>
      <c r="L9672" s="43">
        <v>0.59999999999999976</v>
      </c>
      <c r="M9672" s="42">
        <v>8.4124799999999986</v>
      </c>
      <c r="N9672">
        <v>6</v>
      </c>
      <c r="O9672" s="43">
        <v>462</v>
      </c>
      <c r="P9672" s="42">
        <v>30</v>
      </c>
      <c r="Q9672" s="42">
        <v>4.5</v>
      </c>
      <c r="R9672" s="42">
        <v>5</v>
      </c>
    </row>
    <row r="9673" spans="1:18" x14ac:dyDescent="0.3">
      <c r="A9673" t="s">
        <v>3916</v>
      </c>
      <c r="B9673" s="17">
        <v>45032</v>
      </c>
      <c r="C9673" t="s">
        <v>543</v>
      </c>
      <c r="D9673" t="s">
        <v>3928</v>
      </c>
      <c r="E9673" t="s">
        <v>3929</v>
      </c>
      <c r="F9673" t="s">
        <v>3931</v>
      </c>
      <c r="G9673" t="s">
        <v>3877</v>
      </c>
      <c r="H9673" t="s">
        <v>3876</v>
      </c>
      <c r="I9673">
        <v>1429.8000000000002</v>
      </c>
      <c r="J9673" s="41">
        <v>1.7999999999999995E-3</v>
      </c>
      <c r="K9673" s="42">
        <v>2.5736399999999997</v>
      </c>
      <c r="L9673" s="43">
        <v>3.0000000000000054E-2</v>
      </c>
      <c r="M9673" s="42">
        <v>7.7209200000000131E-2</v>
      </c>
      <c r="N9673">
        <v>6</v>
      </c>
      <c r="O9673" s="43">
        <v>396</v>
      </c>
      <c r="P9673" s="42">
        <v>74.399999999999991</v>
      </c>
      <c r="Q9673" s="42">
        <v>3</v>
      </c>
      <c r="R9673" s="42">
        <v>5</v>
      </c>
    </row>
    <row r="9674" spans="1:18" x14ac:dyDescent="0.3">
      <c r="A9674" t="s">
        <v>3916</v>
      </c>
      <c r="B9674" s="17">
        <v>45033</v>
      </c>
      <c r="C9674" t="s">
        <v>543</v>
      </c>
      <c r="D9674" t="s">
        <v>3928</v>
      </c>
      <c r="E9674" t="s">
        <v>3929</v>
      </c>
      <c r="F9674" t="s">
        <v>3931</v>
      </c>
      <c r="G9674" t="s">
        <v>3877</v>
      </c>
      <c r="H9674" t="s">
        <v>3876</v>
      </c>
      <c r="I9674">
        <v>1348</v>
      </c>
      <c r="J9674" s="41">
        <v>9.6999999999999968E-3</v>
      </c>
      <c r="K9674" s="42">
        <v>13.075599999999996</v>
      </c>
      <c r="L9674" s="43">
        <v>1.1099999999999997</v>
      </c>
      <c r="M9674" s="42">
        <v>14.513915999999991</v>
      </c>
      <c r="N9674">
        <v>2</v>
      </c>
      <c r="O9674" s="43">
        <v>96</v>
      </c>
      <c r="P9674" s="42">
        <v>55.199999999999996</v>
      </c>
      <c r="Q9674" s="42">
        <v>6</v>
      </c>
      <c r="R9674" s="42">
        <v>7</v>
      </c>
    </row>
    <row r="9675" spans="1:18" x14ac:dyDescent="0.3">
      <c r="A9675" t="s">
        <v>3916</v>
      </c>
      <c r="B9675" s="17">
        <v>45034</v>
      </c>
      <c r="C9675" t="s">
        <v>543</v>
      </c>
      <c r="D9675" t="s">
        <v>3928</v>
      </c>
      <c r="E9675" t="s">
        <v>3929</v>
      </c>
      <c r="F9675" t="s">
        <v>3931</v>
      </c>
      <c r="G9675" t="s">
        <v>3877</v>
      </c>
      <c r="H9675" t="s">
        <v>3876</v>
      </c>
      <c r="I9675">
        <v>1491.8000000000002</v>
      </c>
      <c r="J9675" s="41">
        <v>1.0100000000000001E-2</v>
      </c>
      <c r="K9675" s="42">
        <v>15.067180000000004</v>
      </c>
      <c r="L9675" s="43">
        <v>0.54999999999999982</v>
      </c>
      <c r="M9675" s="42">
        <v>8.2869489999999999</v>
      </c>
      <c r="N9675">
        <v>5</v>
      </c>
      <c r="O9675" s="43">
        <v>255</v>
      </c>
      <c r="P9675" s="42">
        <v>19.2</v>
      </c>
      <c r="Q9675" s="42">
        <v>7.5</v>
      </c>
      <c r="R9675" s="42">
        <v>4</v>
      </c>
    </row>
    <row r="9676" spans="1:18" x14ac:dyDescent="0.3">
      <c r="A9676" t="s">
        <v>3916</v>
      </c>
      <c r="B9676" s="17">
        <v>45035</v>
      </c>
      <c r="C9676" t="s">
        <v>543</v>
      </c>
      <c r="D9676" t="s">
        <v>3928</v>
      </c>
      <c r="E9676" t="s">
        <v>3929</v>
      </c>
      <c r="F9676" t="s">
        <v>3931</v>
      </c>
      <c r="G9676" t="s">
        <v>3877</v>
      </c>
      <c r="H9676" t="s">
        <v>3876</v>
      </c>
      <c r="I9676">
        <v>2096.6</v>
      </c>
      <c r="J9676" s="41">
        <v>1.0200000000000001E-2</v>
      </c>
      <c r="K9676" s="42">
        <v>21.38532</v>
      </c>
      <c r="L9676" s="43">
        <v>0.11000000000000004</v>
      </c>
      <c r="M9676" s="42">
        <v>2.352385200000001</v>
      </c>
      <c r="N9676">
        <v>1</v>
      </c>
      <c r="O9676" s="43">
        <v>70</v>
      </c>
      <c r="P9676" s="42">
        <v>50.4</v>
      </c>
      <c r="Q9676" s="42">
        <v>3</v>
      </c>
      <c r="R9676" s="42">
        <v>2</v>
      </c>
    </row>
    <row r="9677" spans="1:18" x14ac:dyDescent="0.3">
      <c r="A9677" t="s">
        <v>3916</v>
      </c>
      <c r="B9677" s="17">
        <v>45036</v>
      </c>
      <c r="C9677" t="s">
        <v>543</v>
      </c>
      <c r="D9677" t="s">
        <v>3928</v>
      </c>
      <c r="E9677" t="s">
        <v>3929</v>
      </c>
      <c r="F9677" t="s">
        <v>3931</v>
      </c>
      <c r="G9677" t="s">
        <v>3877</v>
      </c>
      <c r="H9677" t="s">
        <v>3876</v>
      </c>
      <c r="I9677">
        <v>995.2</v>
      </c>
      <c r="J9677" s="41">
        <v>2.3E-3</v>
      </c>
      <c r="K9677" s="42">
        <v>2.2889599999999999</v>
      </c>
      <c r="L9677" s="43">
        <v>0.36999999999999983</v>
      </c>
      <c r="M9677" s="42">
        <v>0.84691519999999954</v>
      </c>
      <c r="N9677">
        <v>5</v>
      </c>
      <c r="O9677" s="43">
        <v>195</v>
      </c>
      <c r="P9677" s="42">
        <v>30</v>
      </c>
      <c r="Q9677" s="42">
        <v>0</v>
      </c>
      <c r="R9677" s="42">
        <v>6</v>
      </c>
    </row>
    <row r="9678" spans="1:18" x14ac:dyDescent="0.3">
      <c r="A9678" t="s">
        <v>3916</v>
      </c>
      <c r="B9678" s="17">
        <v>45037</v>
      </c>
      <c r="C9678" t="s">
        <v>543</v>
      </c>
      <c r="D9678" t="s">
        <v>3928</v>
      </c>
      <c r="E9678" t="s">
        <v>3929</v>
      </c>
      <c r="F9678" t="s">
        <v>3931</v>
      </c>
      <c r="G9678" t="s">
        <v>3877</v>
      </c>
      <c r="H9678" t="s">
        <v>3876</v>
      </c>
      <c r="I9678">
        <v>1863</v>
      </c>
      <c r="J9678" s="41">
        <v>6.6E-3</v>
      </c>
      <c r="K9678" s="42">
        <v>12.2958</v>
      </c>
      <c r="L9678" s="43">
        <v>1.1199999999999997</v>
      </c>
      <c r="M9678" s="42">
        <v>13.771295999999996</v>
      </c>
      <c r="N9678">
        <v>2</v>
      </c>
      <c r="O9678" s="43">
        <v>98</v>
      </c>
      <c r="P9678" s="42">
        <v>61.199999999999996</v>
      </c>
      <c r="Q9678" s="42">
        <v>10.5</v>
      </c>
      <c r="R9678" s="42">
        <v>2</v>
      </c>
    </row>
    <row r="9679" spans="1:18" x14ac:dyDescent="0.3">
      <c r="A9679" t="s">
        <v>3916</v>
      </c>
      <c r="B9679" s="17">
        <v>45038</v>
      </c>
      <c r="C9679" t="s">
        <v>543</v>
      </c>
      <c r="D9679" t="s">
        <v>3928</v>
      </c>
      <c r="E9679" t="s">
        <v>3929</v>
      </c>
      <c r="F9679" t="s">
        <v>3931</v>
      </c>
      <c r="G9679" t="s">
        <v>3877</v>
      </c>
      <c r="H9679" t="s">
        <v>3876</v>
      </c>
      <c r="I9679">
        <v>2010.4</v>
      </c>
      <c r="J9679" s="41">
        <v>1.0600000000000002E-2</v>
      </c>
      <c r="K9679" s="42">
        <v>21.310240000000004</v>
      </c>
      <c r="L9679" s="43">
        <v>0.88999999999999968</v>
      </c>
      <c r="M9679" s="42">
        <v>18.966113599999996</v>
      </c>
      <c r="N9679">
        <v>3</v>
      </c>
      <c r="O9679" s="43">
        <v>120</v>
      </c>
      <c r="P9679" s="42">
        <v>67.2</v>
      </c>
      <c r="Q9679" s="42">
        <v>13.5</v>
      </c>
      <c r="R9679" s="42">
        <v>7</v>
      </c>
    </row>
    <row r="9680" spans="1:18" x14ac:dyDescent="0.3">
      <c r="A9680" t="s">
        <v>3916</v>
      </c>
      <c r="B9680" s="17">
        <v>45039</v>
      </c>
      <c r="C9680" t="s">
        <v>543</v>
      </c>
      <c r="D9680" t="s">
        <v>3928</v>
      </c>
      <c r="E9680" t="s">
        <v>3929</v>
      </c>
      <c r="F9680" t="s">
        <v>3931</v>
      </c>
      <c r="G9680" t="s">
        <v>3877</v>
      </c>
      <c r="H9680" t="s">
        <v>3876</v>
      </c>
      <c r="I9680">
        <v>1288.4000000000001</v>
      </c>
      <c r="J9680" s="41">
        <v>4.7999999999999996E-3</v>
      </c>
      <c r="K9680" s="42">
        <v>6.1843199999999996</v>
      </c>
      <c r="L9680" s="43">
        <v>1.1399999999999997</v>
      </c>
      <c r="M9680" s="42">
        <v>7.0501247999999972</v>
      </c>
      <c r="N9680">
        <v>5</v>
      </c>
      <c r="O9680" s="43">
        <v>215</v>
      </c>
      <c r="P9680" s="42">
        <v>30</v>
      </c>
      <c r="Q9680" s="42">
        <v>12</v>
      </c>
      <c r="R9680" s="42">
        <v>5</v>
      </c>
    </row>
    <row r="9681" spans="1:18" x14ac:dyDescent="0.3">
      <c r="A9681" t="s">
        <v>3916</v>
      </c>
      <c r="B9681" s="17">
        <v>45040</v>
      </c>
      <c r="C9681" t="s">
        <v>543</v>
      </c>
      <c r="D9681" t="s">
        <v>3928</v>
      </c>
      <c r="E9681" t="s">
        <v>3929</v>
      </c>
      <c r="F9681" t="s">
        <v>3931</v>
      </c>
      <c r="G9681" t="s">
        <v>3877</v>
      </c>
      <c r="H9681" t="s">
        <v>3876</v>
      </c>
      <c r="I9681">
        <v>1712.4</v>
      </c>
      <c r="J9681" s="41">
        <v>5.5000000000000014E-3</v>
      </c>
      <c r="K9681" s="42">
        <v>9.4182000000000023</v>
      </c>
      <c r="L9681" s="43">
        <v>8.0000000000000016E-2</v>
      </c>
      <c r="M9681" s="42">
        <v>0.75345600000000035</v>
      </c>
      <c r="N9681">
        <v>6</v>
      </c>
      <c r="O9681" s="43">
        <v>264</v>
      </c>
      <c r="P9681" s="42">
        <v>68.399999999999991</v>
      </c>
      <c r="Q9681" s="42">
        <v>6</v>
      </c>
      <c r="R9681" s="42">
        <v>4</v>
      </c>
    </row>
    <row r="9682" spans="1:18" x14ac:dyDescent="0.3">
      <c r="A9682" t="s">
        <v>3916</v>
      </c>
      <c r="B9682" s="17">
        <v>45041</v>
      </c>
      <c r="C9682" t="s">
        <v>543</v>
      </c>
      <c r="D9682" t="s">
        <v>3928</v>
      </c>
      <c r="E9682" t="s">
        <v>3929</v>
      </c>
      <c r="F9682" t="s">
        <v>3931</v>
      </c>
      <c r="G9682" t="s">
        <v>3877</v>
      </c>
      <c r="H9682" t="s">
        <v>3876</v>
      </c>
      <c r="I9682">
        <v>1234.2</v>
      </c>
      <c r="J9682" s="41">
        <v>1.0599999999999998E-2</v>
      </c>
      <c r="K9682" s="42">
        <v>13.082519999999999</v>
      </c>
      <c r="L9682" s="43">
        <v>0.90999999999999981</v>
      </c>
      <c r="M9682" s="42">
        <v>11.905093199999996</v>
      </c>
      <c r="N9682">
        <v>6</v>
      </c>
      <c r="O9682" s="43">
        <v>228</v>
      </c>
      <c r="P9682" s="42">
        <v>40.799999999999997</v>
      </c>
      <c r="Q9682" s="42">
        <v>1.5</v>
      </c>
      <c r="R9682" s="42">
        <v>3</v>
      </c>
    </row>
    <row r="9683" spans="1:18" x14ac:dyDescent="0.3">
      <c r="A9683" t="s">
        <v>3916</v>
      </c>
      <c r="B9683" s="17">
        <v>45042</v>
      </c>
      <c r="C9683" t="s">
        <v>543</v>
      </c>
      <c r="D9683" t="s">
        <v>3928</v>
      </c>
      <c r="E9683" t="s">
        <v>3929</v>
      </c>
      <c r="F9683" t="s">
        <v>3931</v>
      </c>
      <c r="G9683" t="s">
        <v>3877</v>
      </c>
      <c r="H9683" t="s">
        <v>3876</v>
      </c>
      <c r="I9683">
        <v>1677.2000000000003</v>
      </c>
      <c r="J9683" s="41">
        <v>5.7000000000000002E-3</v>
      </c>
      <c r="K9683" s="42">
        <v>9.5600400000000025</v>
      </c>
      <c r="L9683" s="43">
        <v>0.60999999999999976</v>
      </c>
      <c r="M9683" s="42">
        <v>5.831624399999999</v>
      </c>
      <c r="N9683">
        <v>5</v>
      </c>
      <c r="O9683" s="43">
        <v>150</v>
      </c>
      <c r="P9683" s="42">
        <v>68.399999999999991</v>
      </c>
      <c r="Q9683" s="42">
        <v>13.5</v>
      </c>
      <c r="R9683" s="42">
        <v>1</v>
      </c>
    </row>
    <row r="9684" spans="1:18" x14ac:dyDescent="0.3">
      <c r="A9684" t="s">
        <v>3916</v>
      </c>
      <c r="B9684" s="17">
        <v>45043</v>
      </c>
      <c r="C9684" t="s">
        <v>543</v>
      </c>
      <c r="D9684" t="s">
        <v>3928</v>
      </c>
      <c r="E9684" t="s">
        <v>3929</v>
      </c>
      <c r="F9684" t="s">
        <v>3931</v>
      </c>
      <c r="G9684" t="s">
        <v>3877</v>
      </c>
      <c r="H9684" t="s">
        <v>3876</v>
      </c>
      <c r="I9684">
        <v>1807.4</v>
      </c>
      <c r="J9684" s="41">
        <v>5.7000000000000002E-3</v>
      </c>
      <c r="K9684" s="42">
        <v>10.302180000000002</v>
      </c>
      <c r="L9684" s="43">
        <v>0.72999999999999987</v>
      </c>
      <c r="M9684" s="42">
        <v>7.5205913999999998</v>
      </c>
      <c r="N9684">
        <v>3</v>
      </c>
      <c r="O9684" s="43">
        <v>147</v>
      </c>
      <c r="P9684" s="42">
        <v>40.799999999999997</v>
      </c>
      <c r="Q9684" s="42">
        <v>12</v>
      </c>
      <c r="R9684" s="42">
        <v>4</v>
      </c>
    </row>
    <row r="9685" spans="1:18" x14ac:dyDescent="0.3">
      <c r="A9685" t="s">
        <v>3916</v>
      </c>
      <c r="B9685" s="17">
        <v>45044</v>
      </c>
      <c r="C9685" t="s">
        <v>543</v>
      </c>
      <c r="D9685" t="s">
        <v>3928</v>
      </c>
      <c r="E9685" t="s">
        <v>3929</v>
      </c>
      <c r="F9685" t="s">
        <v>3931</v>
      </c>
      <c r="G9685" t="s">
        <v>3877</v>
      </c>
      <c r="H9685" t="s">
        <v>3876</v>
      </c>
      <c r="I9685">
        <v>945.80000000000018</v>
      </c>
      <c r="J9685" s="41">
        <v>8.0000000000000002E-3</v>
      </c>
      <c r="K9685" s="42">
        <v>7.5664000000000016</v>
      </c>
      <c r="L9685" s="43">
        <v>0.37999999999999978</v>
      </c>
      <c r="M9685" s="42">
        <v>2.8752319999999991</v>
      </c>
      <c r="N9685">
        <v>6</v>
      </c>
      <c r="O9685" s="43">
        <v>474</v>
      </c>
      <c r="P9685" s="42">
        <v>30</v>
      </c>
      <c r="Q9685" s="42">
        <v>4.5</v>
      </c>
      <c r="R9685" s="42">
        <v>1</v>
      </c>
    </row>
    <row r="9686" spans="1:18" x14ac:dyDescent="0.3">
      <c r="A9686" t="s">
        <v>3916</v>
      </c>
      <c r="B9686" s="17">
        <v>45045</v>
      </c>
      <c r="C9686" t="s">
        <v>543</v>
      </c>
      <c r="D9686" t="s">
        <v>3928</v>
      </c>
      <c r="E9686" t="s">
        <v>3929</v>
      </c>
      <c r="F9686" t="s">
        <v>3931</v>
      </c>
      <c r="G9686" t="s">
        <v>3877</v>
      </c>
      <c r="H9686" t="s">
        <v>3876</v>
      </c>
      <c r="I9686">
        <v>893.80000000000018</v>
      </c>
      <c r="J9686" s="41">
        <v>4.6000000000000008E-3</v>
      </c>
      <c r="K9686" s="42">
        <v>4.1114800000000011</v>
      </c>
      <c r="L9686" s="43">
        <v>0.11000000000000007</v>
      </c>
      <c r="M9686" s="42">
        <v>0.45226280000000041</v>
      </c>
      <c r="N9686">
        <v>1</v>
      </c>
      <c r="O9686" s="43">
        <v>46</v>
      </c>
      <c r="P9686" s="42">
        <v>68.399999999999991</v>
      </c>
      <c r="Q9686" s="42">
        <v>15</v>
      </c>
      <c r="R9686" s="42">
        <v>3</v>
      </c>
    </row>
    <row r="9687" spans="1:18" x14ac:dyDescent="0.3">
      <c r="A9687" t="s">
        <v>3916</v>
      </c>
      <c r="B9687" s="17">
        <v>45046</v>
      </c>
      <c r="C9687" t="s">
        <v>543</v>
      </c>
      <c r="D9687" t="s">
        <v>3928</v>
      </c>
      <c r="E9687" t="s">
        <v>3929</v>
      </c>
      <c r="F9687" t="s">
        <v>3931</v>
      </c>
      <c r="G9687" t="s">
        <v>3877</v>
      </c>
      <c r="H9687" t="s">
        <v>3876</v>
      </c>
      <c r="I9687">
        <v>1766.2</v>
      </c>
      <c r="J9687" s="41">
        <v>7.6999999999999994E-3</v>
      </c>
      <c r="K9687" s="42">
        <v>13.599739999999999</v>
      </c>
      <c r="L9687" s="43">
        <v>0.96999999999999986</v>
      </c>
      <c r="M9687" s="42">
        <v>13.191747799999996</v>
      </c>
      <c r="N9687">
        <v>5</v>
      </c>
      <c r="O9687" s="43">
        <v>295</v>
      </c>
      <c r="P9687" s="42">
        <v>14.399999999999999</v>
      </c>
      <c r="Q9687" s="42">
        <v>7.5</v>
      </c>
      <c r="R9687" s="42">
        <v>2</v>
      </c>
    </row>
    <row r="9688" spans="1:18" x14ac:dyDescent="0.3">
      <c r="A9688" t="s">
        <v>3916</v>
      </c>
      <c r="B9688" s="17">
        <v>45047</v>
      </c>
      <c r="C9688" t="s">
        <v>543</v>
      </c>
      <c r="D9688" t="s">
        <v>3928</v>
      </c>
      <c r="E9688" t="s">
        <v>3929</v>
      </c>
      <c r="F9688" t="s">
        <v>3931</v>
      </c>
      <c r="G9688" t="s">
        <v>3877</v>
      </c>
      <c r="H9688" t="s">
        <v>3876</v>
      </c>
      <c r="I9688">
        <v>1140.2</v>
      </c>
      <c r="J9688" s="41">
        <v>8.2999999999999984E-3</v>
      </c>
      <c r="K9688" s="42">
        <v>9.4636599999999991</v>
      </c>
      <c r="L9688" s="43">
        <v>0.11000000000000007</v>
      </c>
      <c r="M9688" s="42">
        <v>1.0410026000000006</v>
      </c>
      <c r="N9688">
        <v>1</v>
      </c>
      <c r="O9688" s="43">
        <v>51</v>
      </c>
      <c r="P9688" s="42">
        <v>75.599999999999994</v>
      </c>
      <c r="Q9688" s="42">
        <v>3</v>
      </c>
      <c r="R9688" s="42">
        <v>3</v>
      </c>
    </row>
    <row r="9689" spans="1:18" x14ac:dyDescent="0.3">
      <c r="A9689" t="s">
        <v>3916</v>
      </c>
      <c r="B9689" s="17">
        <v>45048</v>
      </c>
      <c r="C9689" t="s">
        <v>543</v>
      </c>
      <c r="D9689" t="s">
        <v>3928</v>
      </c>
      <c r="E9689" t="s">
        <v>3929</v>
      </c>
      <c r="F9689" t="s">
        <v>3931</v>
      </c>
      <c r="G9689" t="s">
        <v>3877</v>
      </c>
      <c r="H9689" t="s">
        <v>3876</v>
      </c>
      <c r="I9689">
        <v>1304</v>
      </c>
      <c r="J9689" s="41">
        <v>9.1999999999999998E-3</v>
      </c>
      <c r="K9689" s="42">
        <v>11.9968</v>
      </c>
      <c r="L9689" s="43">
        <v>0.69999999999999973</v>
      </c>
      <c r="M9689" s="42">
        <v>8.3977599999999963</v>
      </c>
      <c r="N9689">
        <v>5</v>
      </c>
      <c r="O9689" s="43">
        <v>380</v>
      </c>
      <c r="P9689" s="42">
        <v>67.2</v>
      </c>
      <c r="Q9689" s="42">
        <v>7.5</v>
      </c>
      <c r="R9689" s="42">
        <v>2</v>
      </c>
    </row>
    <row r="9690" spans="1:18" x14ac:dyDescent="0.3">
      <c r="A9690" t="s">
        <v>3916</v>
      </c>
      <c r="B9690" s="17">
        <v>45049</v>
      </c>
      <c r="C9690" t="s">
        <v>543</v>
      </c>
      <c r="D9690" t="s">
        <v>3928</v>
      </c>
      <c r="E9690" t="s">
        <v>3929</v>
      </c>
      <c r="F9690" t="s">
        <v>3931</v>
      </c>
      <c r="G9690" t="s">
        <v>3877</v>
      </c>
      <c r="H9690" t="s">
        <v>3876</v>
      </c>
      <c r="I9690">
        <v>1587.4</v>
      </c>
      <c r="J9690" s="41">
        <v>7.1000000000000004E-3</v>
      </c>
      <c r="K9690" s="42">
        <v>11.27054</v>
      </c>
      <c r="L9690" s="43">
        <v>0.15000000000000008</v>
      </c>
      <c r="M9690" s="42">
        <v>1.690581000000001</v>
      </c>
      <c r="N9690">
        <v>3</v>
      </c>
      <c r="O9690" s="43">
        <v>213</v>
      </c>
      <c r="P9690" s="42">
        <v>32.4</v>
      </c>
      <c r="Q9690" s="42">
        <v>12</v>
      </c>
      <c r="R9690" s="42">
        <v>2</v>
      </c>
    </row>
    <row r="9691" spans="1:18" x14ac:dyDescent="0.3">
      <c r="A9691" t="s">
        <v>3916</v>
      </c>
      <c r="B9691" s="17">
        <v>45050</v>
      </c>
      <c r="C9691" t="s">
        <v>543</v>
      </c>
      <c r="D9691" t="s">
        <v>3928</v>
      </c>
      <c r="E9691" t="s">
        <v>3929</v>
      </c>
      <c r="F9691" t="s">
        <v>3931</v>
      </c>
      <c r="G9691" t="s">
        <v>3877</v>
      </c>
      <c r="H9691" t="s">
        <v>3876</v>
      </c>
      <c r="I9691">
        <v>878.2</v>
      </c>
      <c r="J9691" s="41">
        <v>1.0000000000000002E-2</v>
      </c>
      <c r="K9691" s="42">
        <v>8.7820000000000018</v>
      </c>
      <c r="L9691" s="43">
        <v>0.54999999999999982</v>
      </c>
      <c r="M9691" s="42">
        <v>4.8300999999999998</v>
      </c>
      <c r="N9691">
        <v>2</v>
      </c>
      <c r="O9691" s="43">
        <v>134</v>
      </c>
      <c r="P9691" s="42">
        <v>69.599999999999994</v>
      </c>
      <c r="Q9691" s="42">
        <v>7.5</v>
      </c>
      <c r="R9691" s="42">
        <v>4</v>
      </c>
    </row>
    <row r="9692" spans="1:18" x14ac:dyDescent="0.3">
      <c r="A9692" t="s">
        <v>3916</v>
      </c>
      <c r="B9692" s="17">
        <v>45051</v>
      </c>
      <c r="C9692" t="s">
        <v>543</v>
      </c>
      <c r="D9692" t="s">
        <v>3928</v>
      </c>
      <c r="E9692" t="s">
        <v>3929</v>
      </c>
      <c r="F9692" t="s">
        <v>3931</v>
      </c>
      <c r="G9692" t="s">
        <v>3877</v>
      </c>
      <c r="H9692" t="s">
        <v>3876</v>
      </c>
      <c r="I9692">
        <v>1131</v>
      </c>
      <c r="J9692" s="41">
        <v>6.1999999999999998E-3</v>
      </c>
      <c r="K9692" s="42">
        <v>7.0122</v>
      </c>
      <c r="L9692" s="43">
        <v>0.62999999999999978</v>
      </c>
      <c r="M9692" s="42">
        <v>4.4176859999999989</v>
      </c>
      <c r="N9692">
        <v>4</v>
      </c>
      <c r="O9692" s="43">
        <v>204</v>
      </c>
      <c r="P9692" s="42">
        <v>57.599999999999994</v>
      </c>
      <c r="Q9692" s="42">
        <v>6</v>
      </c>
      <c r="R9692" s="42">
        <v>2</v>
      </c>
    </row>
    <row r="9693" spans="1:18" x14ac:dyDescent="0.3">
      <c r="A9693" t="s">
        <v>3916</v>
      </c>
      <c r="B9693" s="17">
        <v>45052</v>
      </c>
      <c r="C9693" t="s">
        <v>543</v>
      </c>
      <c r="D9693" t="s">
        <v>3928</v>
      </c>
      <c r="E9693" t="s">
        <v>3929</v>
      </c>
      <c r="F9693" t="s">
        <v>3931</v>
      </c>
      <c r="G9693" t="s">
        <v>3877</v>
      </c>
      <c r="H9693" t="s">
        <v>3876</v>
      </c>
      <c r="I9693">
        <v>1833.4</v>
      </c>
      <c r="J9693" s="41">
        <v>1.26E-2</v>
      </c>
      <c r="K9693" s="42">
        <v>23.100840000000002</v>
      </c>
      <c r="L9693" s="43">
        <v>0.66999999999999982</v>
      </c>
      <c r="M9693" s="42">
        <v>15.477562799999998</v>
      </c>
      <c r="N9693">
        <v>4</v>
      </c>
      <c r="O9693" s="43">
        <v>292</v>
      </c>
      <c r="P9693" s="42">
        <v>58.8</v>
      </c>
      <c r="Q9693" s="42">
        <v>1.5</v>
      </c>
      <c r="R9693" s="42">
        <v>4</v>
      </c>
    </row>
    <row r="9694" spans="1:18" x14ac:dyDescent="0.3">
      <c r="A9694" t="s">
        <v>3916</v>
      </c>
      <c r="B9694" s="17">
        <v>45053</v>
      </c>
      <c r="C9694" t="s">
        <v>543</v>
      </c>
      <c r="D9694" t="s">
        <v>3928</v>
      </c>
      <c r="E9694" t="s">
        <v>3929</v>
      </c>
      <c r="F9694" t="s">
        <v>3931</v>
      </c>
      <c r="G9694" t="s">
        <v>3877</v>
      </c>
      <c r="H9694" t="s">
        <v>3876</v>
      </c>
      <c r="I9694">
        <v>1862.6</v>
      </c>
      <c r="J9694" s="41">
        <v>7.4000000000000012E-3</v>
      </c>
      <c r="K9694" s="42">
        <v>13.783240000000001</v>
      </c>
      <c r="L9694" s="43">
        <v>1.0399999999999996</v>
      </c>
      <c r="M9694" s="42">
        <v>14.334569599999995</v>
      </c>
      <c r="N9694">
        <v>4</v>
      </c>
      <c r="O9694" s="43">
        <v>136</v>
      </c>
      <c r="P9694" s="42">
        <v>21.599999999999998</v>
      </c>
      <c r="Q9694" s="42">
        <v>9</v>
      </c>
      <c r="R9694" s="42">
        <v>2</v>
      </c>
    </row>
    <row r="9695" spans="1:18" x14ac:dyDescent="0.3">
      <c r="A9695" t="s">
        <v>3916</v>
      </c>
      <c r="B9695" s="17">
        <v>45054</v>
      </c>
      <c r="C9695" t="s">
        <v>543</v>
      </c>
      <c r="D9695" t="s">
        <v>3928</v>
      </c>
      <c r="E9695" t="s">
        <v>3929</v>
      </c>
      <c r="F9695" t="s">
        <v>3931</v>
      </c>
      <c r="G9695" t="s">
        <v>3877</v>
      </c>
      <c r="H9695" t="s">
        <v>3876</v>
      </c>
      <c r="I9695">
        <v>1688</v>
      </c>
      <c r="J9695" s="41">
        <v>9.1999999999999998E-3</v>
      </c>
      <c r="K9695" s="42">
        <v>15.5296</v>
      </c>
      <c r="L9695" s="43">
        <v>0.8999999999999998</v>
      </c>
      <c r="M9695" s="42">
        <v>13.976639999999998</v>
      </c>
      <c r="N9695">
        <v>1</v>
      </c>
      <c r="O9695" s="43">
        <v>43</v>
      </c>
      <c r="P9695" s="42">
        <v>46.8</v>
      </c>
      <c r="Q9695" s="42">
        <v>3</v>
      </c>
      <c r="R9695" s="42">
        <v>1</v>
      </c>
    </row>
    <row r="9696" spans="1:18" x14ac:dyDescent="0.3">
      <c r="A9696" t="s">
        <v>3916</v>
      </c>
      <c r="B9696" s="17">
        <v>45055</v>
      </c>
      <c r="C9696" t="s">
        <v>543</v>
      </c>
      <c r="D9696" t="s">
        <v>3928</v>
      </c>
      <c r="E9696" t="s">
        <v>3929</v>
      </c>
      <c r="F9696" t="s">
        <v>3931</v>
      </c>
      <c r="G9696" t="s">
        <v>3877</v>
      </c>
      <c r="H9696" t="s">
        <v>3876</v>
      </c>
      <c r="I9696">
        <v>1364.2</v>
      </c>
      <c r="J9696" s="41">
        <v>7.899999999999999E-3</v>
      </c>
      <c r="K9696" s="42">
        <v>10.77718</v>
      </c>
      <c r="L9696" s="43">
        <v>0.56999999999999984</v>
      </c>
      <c r="M9696" s="42">
        <v>6.1429925999999977</v>
      </c>
      <c r="N9696">
        <v>6</v>
      </c>
      <c r="O9696" s="43">
        <v>312</v>
      </c>
      <c r="P9696" s="42">
        <v>31.2</v>
      </c>
      <c r="Q9696" s="42">
        <v>0</v>
      </c>
      <c r="R9696" s="42">
        <v>2</v>
      </c>
    </row>
    <row r="9697" spans="1:18" x14ac:dyDescent="0.3">
      <c r="A9697" t="s">
        <v>3916</v>
      </c>
      <c r="B9697" s="17">
        <v>45056</v>
      </c>
      <c r="C9697" t="s">
        <v>543</v>
      </c>
      <c r="D9697" t="s">
        <v>3928</v>
      </c>
      <c r="E9697" t="s">
        <v>3929</v>
      </c>
      <c r="F9697" t="s">
        <v>3931</v>
      </c>
      <c r="G9697" t="s">
        <v>3877</v>
      </c>
      <c r="H9697" t="s">
        <v>3876</v>
      </c>
      <c r="I9697">
        <v>1548.6000000000001</v>
      </c>
      <c r="J9697" s="41">
        <v>8.199999999999999E-3</v>
      </c>
      <c r="K9697" s="42">
        <v>12.69852</v>
      </c>
      <c r="L9697" s="43">
        <v>0.02</v>
      </c>
      <c r="M9697" s="42">
        <v>0.25397039999999999</v>
      </c>
      <c r="N9697">
        <v>3</v>
      </c>
      <c r="O9697" s="43">
        <v>141</v>
      </c>
      <c r="P9697" s="42">
        <v>40.799999999999997</v>
      </c>
      <c r="Q9697" s="42">
        <v>16.5</v>
      </c>
      <c r="R9697" s="42">
        <v>3</v>
      </c>
    </row>
    <row r="9698" spans="1:18" x14ac:dyDescent="0.3">
      <c r="A9698" t="s">
        <v>3916</v>
      </c>
      <c r="B9698" s="17">
        <v>45057</v>
      </c>
      <c r="C9698" t="s">
        <v>543</v>
      </c>
      <c r="D9698" t="s">
        <v>3928</v>
      </c>
      <c r="E9698" t="s">
        <v>3929</v>
      </c>
      <c r="F9698" t="s">
        <v>3931</v>
      </c>
      <c r="G9698" t="s">
        <v>3877</v>
      </c>
      <c r="H9698" t="s">
        <v>3876</v>
      </c>
      <c r="I9698">
        <v>1478.6000000000001</v>
      </c>
      <c r="J9698" s="41">
        <v>5.5000000000000023E-3</v>
      </c>
      <c r="K9698" s="42">
        <v>8.1323000000000043</v>
      </c>
      <c r="L9698" s="43">
        <v>0.35999999999999993</v>
      </c>
      <c r="M9698" s="42">
        <v>2.9276280000000008</v>
      </c>
      <c r="N9698">
        <v>1</v>
      </c>
      <c r="O9698" s="43">
        <v>46</v>
      </c>
      <c r="P9698" s="42">
        <v>66</v>
      </c>
      <c r="Q9698" s="42">
        <v>10.5</v>
      </c>
      <c r="R9698" s="42">
        <v>1</v>
      </c>
    </row>
    <row r="9699" spans="1:18" x14ac:dyDescent="0.3">
      <c r="A9699" t="s">
        <v>3916</v>
      </c>
      <c r="B9699" s="17">
        <v>45058</v>
      </c>
      <c r="C9699" t="s">
        <v>543</v>
      </c>
      <c r="D9699" t="s">
        <v>3928</v>
      </c>
      <c r="E9699" t="s">
        <v>3929</v>
      </c>
      <c r="F9699" t="s">
        <v>3931</v>
      </c>
      <c r="G9699" t="s">
        <v>3877</v>
      </c>
      <c r="H9699" t="s">
        <v>3876</v>
      </c>
      <c r="I9699">
        <v>1856.4</v>
      </c>
      <c r="J9699" s="41">
        <v>8.6E-3</v>
      </c>
      <c r="K9699" s="42">
        <v>15.96504</v>
      </c>
      <c r="L9699" s="43">
        <v>0.85999999999999976</v>
      </c>
      <c r="M9699" s="42">
        <v>13.729934399999996</v>
      </c>
      <c r="N9699">
        <v>5</v>
      </c>
      <c r="O9699" s="43">
        <v>185</v>
      </c>
      <c r="P9699" s="42">
        <v>30</v>
      </c>
      <c r="Q9699" s="42">
        <v>4.5</v>
      </c>
      <c r="R9699" s="42">
        <v>1</v>
      </c>
    </row>
    <row r="9700" spans="1:18" x14ac:dyDescent="0.3">
      <c r="A9700" t="s">
        <v>3916</v>
      </c>
      <c r="B9700" s="17">
        <v>45059</v>
      </c>
      <c r="C9700" t="s">
        <v>543</v>
      </c>
      <c r="D9700" t="s">
        <v>3928</v>
      </c>
      <c r="E9700" t="s">
        <v>3929</v>
      </c>
      <c r="F9700" t="s">
        <v>3931</v>
      </c>
      <c r="G9700" t="s">
        <v>3877</v>
      </c>
      <c r="H9700" t="s">
        <v>3876</v>
      </c>
      <c r="I9700">
        <v>1706</v>
      </c>
      <c r="J9700" s="41">
        <v>3.0999999999999995E-3</v>
      </c>
      <c r="K9700" s="42">
        <v>5.2885999999999989</v>
      </c>
      <c r="L9700" s="43">
        <v>0.04</v>
      </c>
      <c r="M9700" s="42">
        <v>0.21154399999999995</v>
      </c>
      <c r="N9700">
        <v>3</v>
      </c>
      <c r="O9700" s="43">
        <v>177</v>
      </c>
      <c r="P9700" s="42">
        <v>61.199999999999996</v>
      </c>
      <c r="Q9700" s="42">
        <v>7.5</v>
      </c>
      <c r="R9700" s="42">
        <v>3</v>
      </c>
    </row>
    <row r="9701" spans="1:18" x14ac:dyDescent="0.3">
      <c r="A9701" t="s">
        <v>3916</v>
      </c>
      <c r="B9701" s="17">
        <v>45060</v>
      </c>
      <c r="C9701" t="s">
        <v>543</v>
      </c>
      <c r="D9701" t="s">
        <v>3928</v>
      </c>
      <c r="E9701" t="s">
        <v>3929</v>
      </c>
      <c r="F9701" t="s">
        <v>3931</v>
      </c>
      <c r="G9701" t="s">
        <v>3877</v>
      </c>
      <c r="H9701" t="s">
        <v>3876</v>
      </c>
      <c r="I9701">
        <v>1071.6000000000001</v>
      </c>
      <c r="J9701" s="41">
        <v>3.6999999999999993E-3</v>
      </c>
      <c r="K9701" s="42">
        <v>3.9649199999999998</v>
      </c>
      <c r="L9701" s="43">
        <v>9.9999999999999395E-3</v>
      </c>
      <c r="M9701" s="42">
        <v>3.964919999999976E-2</v>
      </c>
      <c r="N9701">
        <v>6</v>
      </c>
      <c r="O9701" s="43">
        <v>276</v>
      </c>
      <c r="P9701" s="42">
        <v>54</v>
      </c>
      <c r="Q9701" s="42">
        <v>16.5</v>
      </c>
      <c r="R9701" s="42">
        <v>1</v>
      </c>
    </row>
    <row r="9702" spans="1:18" x14ac:dyDescent="0.3">
      <c r="A9702" t="s">
        <v>3916</v>
      </c>
      <c r="B9702" s="17">
        <v>45061</v>
      </c>
      <c r="C9702" t="s">
        <v>543</v>
      </c>
      <c r="D9702" t="s">
        <v>3928</v>
      </c>
      <c r="E9702" t="s">
        <v>3929</v>
      </c>
      <c r="F9702" t="s">
        <v>3931</v>
      </c>
      <c r="G9702" t="s">
        <v>3877</v>
      </c>
      <c r="H9702" t="s">
        <v>3876</v>
      </c>
      <c r="I9702">
        <v>1944.4</v>
      </c>
      <c r="J9702" s="41">
        <v>6.1000000000000004E-3</v>
      </c>
      <c r="K9702" s="42">
        <v>11.860840000000001</v>
      </c>
      <c r="L9702" s="43">
        <v>0.37999999999999978</v>
      </c>
      <c r="M9702" s="42">
        <v>4.5071191999999982</v>
      </c>
      <c r="N9702">
        <v>6</v>
      </c>
      <c r="O9702" s="43">
        <v>216</v>
      </c>
      <c r="P9702" s="42">
        <v>16.8</v>
      </c>
      <c r="Q9702" s="42">
        <v>21</v>
      </c>
      <c r="R9702" s="42">
        <v>3</v>
      </c>
    </row>
    <row r="9703" spans="1:18" x14ac:dyDescent="0.3">
      <c r="A9703" t="s">
        <v>3916</v>
      </c>
      <c r="B9703" s="17">
        <v>45062</v>
      </c>
      <c r="C9703" t="s">
        <v>543</v>
      </c>
      <c r="D9703" t="s">
        <v>3928</v>
      </c>
      <c r="E9703" t="s">
        <v>3929</v>
      </c>
      <c r="F9703" t="s">
        <v>3931</v>
      </c>
      <c r="G9703" t="s">
        <v>3877</v>
      </c>
      <c r="H9703" t="s">
        <v>3876</v>
      </c>
      <c r="I9703">
        <v>2191</v>
      </c>
      <c r="J9703" s="41">
        <v>3.0000000000000001E-3</v>
      </c>
      <c r="K9703" s="42">
        <v>6.5730000000000004</v>
      </c>
      <c r="L9703" s="43">
        <v>0.5199999999999998</v>
      </c>
      <c r="M9703" s="42">
        <v>3.417959999999999</v>
      </c>
      <c r="N9703">
        <v>4</v>
      </c>
      <c r="O9703" s="43">
        <v>140</v>
      </c>
      <c r="P9703" s="42">
        <v>48</v>
      </c>
      <c r="Q9703" s="42">
        <v>16.5</v>
      </c>
      <c r="R9703" s="42">
        <v>2</v>
      </c>
    </row>
    <row r="9704" spans="1:18" x14ac:dyDescent="0.3">
      <c r="A9704" t="s">
        <v>3916</v>
      </c>
      <c r="B9704" s="17">
        <v>45063</v>
      </c>
      <c r="C9704" t="s">
        <v>543</v>
      </c>
      <c r="D9704" t="s">
        <v>3928</v>
      </c>
      <c r="E9704" t="s">
        <v>3929</v>
      </c>
      <c r="F9704" t="s">
        <v>3931</v>
      </c>
      <c r="G9704" t="s">
        <v>3877</v>
      </c>
      <c r="H9704" t="s">
        <v>3876</v>
      </c>
      <c r="I9704">
        <v>1066.2</v>
      </c>
      <c r="J9704" s="41">
        <v>6.3E-3</v>
      </c>
      <c r="K9704" s="42">
        <v>6.71706</v>
      </c>
      <c r="L9704" s="43">
        <v>0.20999999999999994</v>
      </c>
      <c r="M9704" s="42">
        <v>1.4105825999999997</v>
      </c>
      <c r="N9704">
        <v>5</v>
      </c>
      <c r="O9704" s="43">
        <v>325</v>
      </c>
      <c r="P9704" s="42">
        <v>37.199999999999996</v>
      </c>
      <c r="Q9704" s="42">
        <v>3</v>
      </c>
      <c r="R9704" s="42">
        <v>3</v>
      </c>
    </row>
    <row r="9705" spans="1:18" x14ac:dyDescent="0.3">
      <c r="A9705" t="s">
        <v>3916</v>
      </c>
      <c r="B9705" s="17">
        <v>45064</v>
      </c>
      <c r="C9705" t="s">
        <v>543</v>
      </c>
      <c r="D9705" t="s">
        <v>3928</v>
      </c>
      <c r="E9705" t="s">
        <v>3929</v>
      </c>
      <c r="F9705" t="s">
        <v>3931</v>
      </c>
      <c r="G9705" t="s">
        <v>3877</v>
      </c>
      <c r="H9705" t="s">
        <v>3876</v>
      </c>
      <c r="I9705">
        <v>1983.6</v>
      </c>
      <c r="J9705" s="41">
        <v>6.9999999999999984E-3</v>
      </c>
      <c r="K9705" s="42">
        <v>13.885199999999996</v>
      </c>
      <c r="L9705" s="43">
        <v>0.67999999999999983</v>
      </c>
      <c r="M9705" s="42">
        <v>9.4419359999999948</v>
      </c>
      <c r="N9705">
        <v>1</v>
      </c>
      <c r="O9705" s="43">
        <v>45</v>
      </c>
      <c r="P9705" s="42">
        <v>32.4</v>
      </c>
      <c r="Q9705" s="42">
        <v>9</v>
      </c>
      <c r="R9705" s="42">
        <v>0</v>
      </c>
    </row>
    <row r="9706" spans="1:18" x14ac:dyDescent="0.3">
      <c r="A9706" t="s">
        <v>3916</v>
      </c>
      <c r="B9706" s="17">
        <v>45065</v>
      </c>
      <c r="C9706" t="s">
        <v>543</v>
      </c>
      <c r="D9706" t="s">
        <v>3928</v>
      </c>
      <c r="E9706" t="s">
        <v>3929</v>
      </c>
      <c r="F9706" t="s">
        <v>3931</v>
      </c>
      <c r="G9706" t="s">
        <v>3877</v>
      </c>
      <c r="H9706" t="s">
        <v>3876</v>
      </c>
      <c r="I9706">
        <v>2173.8000000000002</v>
      </c>
      <c r="J9706" s="41">
        <v>4.9999999999999984E-3</v>
      </c>
      <c r="K9706" s="42">
        <v>10.868999999999998</v>
      </c>
      <c r="L9706" s="43">
        <v>0.37999999999999984</v>
      </c>
      <c r="M9706" s="42">
        <v>4.1302199999999978</v>
      </c>
      <c r="N9706">
        <v>6</v>
      </c>
      <c r="O9706" s="43">
        <v>246</v>
      </c>
      <c r="P9706" s="42">
        <v>67.2</v>
      </c>
      <c r="Q9706" s="42">
        <v>1.5</v>
      </c>
      <c r="R9706" s="42">
        <v>6</v>
      </c>
    </row>
    <row r="9707" spans="1:18" x14ac:dyDescent="0.3">
      <c r="A9707" t="s">
        <v>3916</v>
      </c>
      <c r="B9707" s="17">
        <v>45066</v>
      </c>
      <c r="C9707" t="s">
        <v>543</v>
      </c>
      <c r="D9707" t="s">
        <v>3928</v>
      </c>
      <c r="E9707" t="s">
        <v>3929</v>
      </c>
      <c r="F9707" t="s">
        <v>3931</v>
      </c>
      <c r="G9707" t="s">
        <v>3877</v>
      </c>
      <c r="H9707" t="s">
        <v>3876</v>
      </c>
      <c r="I9707">
        <v>780.60000000000014</v>
      </c>
      <c r="J9707" s="41">
        <v>1.9000000000000006E-3</v>
      </c>
      <c r="K9707" s="42">
        <v>1.4831400000000008</v>
      </c>
      <c r="L9707" s="43">
        <v>1.0199999999999998</v>
      </c>
      <c r="M9707" s="42">
        <v>1.5128028000000004</v>
      </c>
      <c r="N9707">
        <v>1</v>
      </c>
      <c r="O9707" s="43">
        <v>48</v>
      </c>
      <c r="P9707" s="42">
        <v>15.6</v>
      </c>
      <c r="Q9707" s="42">
        <v>10.5</v>
      </c>
      <c r="R9707" s="42">
        <v>0</v>
      </c>
    </row>
    <row r="9708" spans="1:18" x14ac:dyDescent="0.3">
      <c r="A9708" t="s">
        <v>3916</v>
      </c>
      <c r="B9708" s="17">
        <v>45067</v>
      </c>
      <c r="C9708" t="s">
        <v>543</v>
      </c>
      <c r="D9708" t="s">
        <v>3928</v>
      </c>
      <c r="E9708" t="s">
        <v>3929</v>
      </c>
      <c r="F9708" t="s">
        <v>3931</v>
      </c>
      <c r="G9708" t="s">
        <v>3877</v>
      </c>
      <c r="H9708" t="s">
        <v>3876</v>
      </c>
      <c r="I9708">
        <v>1004.8000000000002</v>
      </c>
      <c r="J9708" s="41">
        <v>8.3999999999999977E-3</v>
      </c>
      <c r="K9708" s="42">
        <v>8.4403199999999998</v>
      </c>
      <c r="L9708" s="43">
        <v>0.26</v>
      </c>
      <c r="M9708" s="42">
        <v>2.1944832000000001</v>
      </c>
      <c r="N9708">
        <v>6</v>
      </c>
      <c r="O9708" s="43">
        <v>228</v>
      </c>
      <c r="P9708" s="42">
        <v>84</v>
      </c>
      <c r="Q9708" s="42">
        <v>7.5</v>
      </c>
      <c r="R9708" s="42">
        <v>5</v>
      </c>
    </row>
    <row r="9709" spans="1:18" x14ac:dyDescent="0.3">
      <c r="A9709" t="s">
        <v>3916</v>
      </c>
      <c r="B9709" s="17">
        <v>45068</v>
      </c>
      <c r="C9709" t="s">
        <v>543</v>
      </c>
      <c r="D9709" t="s">
        <v>3928</v>
      </c>
      <c r="E9709" t="s">
        <v>3929</v>
      </c>
      <c r="F9709" t="s">
        <v>3931</v>
      </c>
      <c r="G9709" t="s">
        <v>3877</v>
      </c>
      <c r="H9709" t="s">
        <v>3876</v>
      </c>
      <c r="I9709">
        <v>1756.6</v>
      </c>
      <c r="J9709" s="41">
        <v>5.2999999999999983E-3</v>
      </c>
      <c r="K9709" s="42">
        <v>9.3099799999999959</v>
      </c>
      <c r="L9709" s="43">
        <v>4.9999999999999899E-2</v>
      </c>
      <c r="M9709" s="42">
        <v>0.46549899999999883</v>
      </c>
      <c r="N9709">
        <v>1</v>
      </c>
      <c r="O9709" s="43">
        <v>49</v>
      </c>
      <c r="P9709" s="42">
        <v>54</v>
      </c>
      <c r="Q9709" s="42">
        <v>13.5</v>
      </c>
      <c r="R9709" s="42">
        <v>3</v>
      </c>
    </row>
    <row r="9710" spans="1:18" x14ac:dyDescent="0.3">
      <c r="A9710" t="s">
        <v>3916</v>
      </c>
      <c r="B9710" s="17">
        <v>45069</v>
      </c>
      <c r="C9710" t="s">
        <v>543</v>
      </c>
      <c r="D9710" t="s">
        <v>3928</v>
      </c>
      <c r="E9710" t="s">
        <v>3929</v>
      </c>
      <c r="F9710" t="s">
        <v>3931</v>
      </c>
      <c r="G9710" t="s">
        <v>3877</v>
      </c>
      <c r="H9710" t="s">
        <v>3876</v>
      </c>
      <c r="I9710">
        <v>1758.6</v>
      </c>
      <c r="J9710" s="41">
        <v>5.6999999999999993E-3</v>
      </c>
      <c r="K9710" s="42">
        <v>10.024019999999998</v>
      </c>
      <c r="L9710" s="43">
        <v>0.53999999999999981</v>
      </c>
      <c r="M9710" s="42">
        <v>5.4129707999999974</v>
      </c>
      <c r="N9710">
        <v>4</v>
      </c>
      <c r="O9710" s="43">
        <v>164</v>
      </c>
      <c r="P9710" s="42">
        <v>28.799999999999997</v>
      </c>
      <c r="Q9710" s="42">
        <v>1.5</v>
      </c>
      <c r="R9710" s="42">
        <v>4</v>
      </c>
    </row>
    <row r="9711" spans="1:18" x14ac:dyDescent="0.3">
      <c r="A9711" t="s">
        <v>3916</v>
      </c>
      <c r="B9711" s="17">
        <v>45070</v>
      </c>
      <c r="C9711" t="s">
        <v>543</v>
      </c>
      <c r="D9711" t="s">
        <v>3928</v>
      </c>
      <c r="E9711" t="s">
        <v>3929</v>
      </c>
      <c r="F9711" t="s">
        <v>3931</v>
      </c>
      <c r="G9711" t="s">
        <v>3877</v>
      </c>
      <c r="H9711" t="s">
        <v>3876</v>
      </c>
      <c r="I9711">
        <v>1223.4000000000001</v>
      </c>
      <c r="J9711" s="41">
        <v>7.0000000000000019E-3</v>
      </c>
      <c r="K9711" s="42">
        <v>8.5638000000000023</v>
      </c>
      <c r="L9711" s="43">
        <v>0.86999999999999977</v>
      </c>
      <c r="M9711" s="42">
        <v>7.4505059999999999</v>
      </c>
      <c r="N9711">
        <v>4</v>
      </c>
      <c r="O9711" s="43">
        <v>320</v>
      </c>
      <c r="P9711" s="42">
        <v>33.6</v>
      </c>
      <c r="Q9711" s="42">
        <v>15</v>
      </c>
      <c r="R9711" s="42">
        <v>6</v>
      </c>
    </row>
    <row r="9712" spans="1:18" x14ac:dyDescent="0.3">
      <c r="A9712" t="s">
        <v>3916</v>
      </c>
      <c r="B9712" s="17">
        <v>45071</v>
      </c>
      <c r="C9712" t="s">
        <v>543</v>
      </c>
      <c r="D9712" t="s">
        <v>3928</v>
      </c>
      <c r="E9712" t="s">
        <v>3929</v>
      </c>
      <c r="F9712" t="s">
        <v>3931</v>
      </c>
      <c r="G9712" t="s">
        <v>3877</v>
      </c>
      <c r="H9712" t="s">
        <v>3876</v>
      </c>
      <c r="I9712">
        <v>821.2</v>
      </c>
      <c r="J9712" s="41">
        <v>1.0200000000000001E-2</v>
      </c>
      <c r="K9712" s="42">
        <v>8.376240000000001</v>
      </c>
      <c r="L9712" s="43">
        <v>0.48999999999999977</v>
      </c>
      <c r="M9712" s="42">
        <v>4.1043575999999984</v>
      </c>
      <c r="N9712">
        <v>6</v>
      </c>
      <c r="O9712" s="43">
        <v>354</v>
      </c>
      <c r="P9712" s="42">
        <v>56.4</v>
      </c>
      <c r="Q9712" s="42">
        <v>6</v>
      </c>
      <c r="R9712" s="42">
        <v>4</v>
      </c>
    </row>
    <row r="9713" spans="1:18" x14ac:dyDescent="0.3">
      <c r="A9713" t="s">
        <v>3916</v>
      </c>
      <c r="B9713" s="17">
        <v>45072</v>
      </c>
      <c r="C9713" t="s">
        <v>543</v>
      </c>
      <c r="D9713" t="s">
        <v>3928</v>
      </c>
      <c r="E9713" t="s">
        <v>3929</v>
      </c>
      <c r="F9713" t="s">
        <v>3931</v>
      </c>
      <c r="G9713" t="s">
        <v>3877</v>
      </c>
      <c r="H9713" t="s">
        <v>3876</v>
      </c>
      <c r="I9713">
        <v>1021.8000000000002</v>
      </c>
      <c r="J9713" s="41">
        <v>1.3000000000000001E-2</v>
      </c>
      <c r="K9713" s="42">
        <v>13.283400000000004</v>
      </c>
      <c r="L9713" s="43">
        <v>0.31999999999999995</v>
      </c>
      <c r="M9713" s="42">
        <v>4.2506880000000002</v>
      </c>
      <c r="N9713">
        <v>5</v>
      </c>
      <c r="O9713" s="43">
        <v>385</v>
      </c>
      <c r="P9713" s="42">
        <v>39.6</v>
      </c>
      <c r="Q9713" s="42">
        <v>6</v>
      </c>
      <c r="R9713" s="42">
        <v>2</v>
      </c>
    </row>
    <row r="9714" spans="1:18" x14ac:dyDescent="0.3">
      <c r="A9714" t="s">
        <v>3916</v>
      </c>
      <c r="B9714" s="17">
        <v>45073</v>
      </c>
      <c r="C9714" t="s">
        <v>543</v>
      </c>
      <c r="D9714" t="s">
        <v>3928</v>
      </c>
      <c r="E9714" t="s">
        <v>3929</v>
      </c>
      <c r="F9714" t="s">
        <v>3931</v>
      </c>
      <c r="G9714" t="s">
        <v>3877</v>
      </c>
      <c r="H9714" t="s">
        <v>3876</v>
      </c>
      <c r="I9714">
        <v>1001.6000000000001</v>
      </c>
      <c r="J9714" s="41">
        <v>6.5000000000000006E-3</v>
      </c>
      <c r="K9714" s="42">
        <v>6.5104000000000015</v>
      </c>
      <c r="L9714" s="43">
        <v>0.79999999999999971</v>
      </c>
      <c r="M9714" s="42">
        <v>5.2083199999999996</v>
      </c>
      <c r="N9714">
        <v>1</v>
      </c>
      <c r="O9714" s="43">
        <v>62</v>
      </c>
      <c r="P9714" s="42">
        <v>38.4</v>
      </c>
      <c r="Q9714" s="42">
        <v>10.5</v>
      </c>
      <c r="R9714" s="42">
        <v>4</v>
      </c>
    </row>
    <row r="9715" spans="1:18" x14ac:dyDescent="0.3">
      <c r="A9715" t="s">
        <v>3916</v>
      </c>
      <c r="B9715" s="17">
        <v>45074</v>
      </c>
      <c r="C9715" t="s">
        <v>543</v>
      </c>
      <c r="D9715" t="s">
        <v>3928</v>
      </c>
      <c r="E9715" t="s">
        <v>3929</v>
      </c>
      <c r="F9715" t="s">
        <v>3931</v>
      </c>
      <c r="G9715" t="s">
        <v>3877</v>
      </c>
      <c r="H9715" t="s">
        <v>3876</v>
      </c>
      <c r="I9715">
        <v>2108</v>
      </c>
      <c r="J9715" s="41">
        <v>6.8000000000000005E-3</v>
      </c>
      <c r="K9715" s="42">
        <v>14.3344</v>
      </c>
      <c r="L9715" s="43">
        <v>1.0499999999999996</v>
      </c>
      <c r="M9715" s="42">
        <v>15.051119999999996</v>
      </c>
      <c r="N9715">
        <v>4</v>
      </c>
      <c r="O9715" s="43">
        <v>300</v>
      </c>
      <c r="P9715" s="42">
        <v>63.599999999999994</v>
      </c>
      <c r="Q9715" s="42">
        <v>12</v>
      </c>
      <c r="R9715" s="42">
        <v>3</v>
      </c>
    </row>
    <row r="9716" spans="1:18" x14ac:dyDescent="0.3">
      <c r="A9716" t="s">
        <v>3916</v>
      </c>
      <c r="B9716" s="17">
        <v>45075</v>
      </c>
      <c r="C9716" t="s">
        <v>543</v>
      </c>
      <c r="D9716" t="s">
        <v>3928</v>
      </c>
      <c r="E9716" t="s">
        <v>3929</v>
      </c>
      <c r="F9716" t="s">
        <v>3931</v>
      </c>
      <c r="G9716" t="s">
        <v>3877</v>
      </c>
      <c r="H9716" t="s">
        <v>3876</v>
      </c>
      <c r="I9716">
        <v>913.60000000000014</v>
      </c>
      <c r="J9716" s="41">
        <v>7.2999999999999992E-3</v>
      </c>
      <c r="K9716" s="42">
        <v>6.6692800000000005</v>
      </c>
      <c r="L9716" s="43">
        <v>0.28999999999999992</v>
      </c>
      <c r="M9716" s="42">
        <v>1.9340911999999997</v>
      </c>
      <c r="N9716">
        <v>5</v>
      </c>
      <c r="O9716" s="43">
        <v>205</v>
      </c>
      <c r="P9716" s="42">
        <v>68.399999999999991</v>
      </c>
      <c r="Q9716" s="42">
        <v>4.5</v>
      </c>
      <c r="R9716" s="42">
        <v>6</v>
      </c>
    </row>
    <row r="9717" spans="1:18" x14ac:dyDescent="0.3">
      <c r="A9717" t="s">
        <v>3916</v>
      </c>
      <c r="B9717" s="17">
        <v>45076</v>
      </c>
      <c r="C9717" t="s">
        <v>543</v>
      </c>
      <c r="D9717" t="s">
        <v>3928</v>
      </c>
      <c r="E9717" t="s">
        <v>3929</v>
      </c>
      <c r="F9717" t="s">
        <v>3931</v>
      </c>
      <c r="G9717" t="s">
        <v>3877</v>
      </c>
      <c r="H9717" t="s">
        <v>3876</v>
      </c>
      <c r="I9717">
        <v>1289</v>
      </c>
      <c r="J9717" s="41">
        <v>8.3000000000000001E-3</v>
      </c>
      <c r="K9717" s="42">
        <v>10.698700000000001</v>
      </c>
      <c r="L9717" s="43">
        <v>5.0000000000000031E-2</v>
      </c>
      <c r="M9717" s="42">
        <v>0.53493500000000038</v>
      </c>
      <c r="N9717">
        <v>2</v>
      </c>
      <c r="O9717" s="43">
        <v>106</v>
      </c>
      <c r="P9717" s="42">
        <v>80.399999999999991</v>
      </c>
      <c r="Q9717" s="42">
        <v>19.5</v>
      </c>
      <c r="R9717" s="42">
        <v>5</v>
      </c>
    </row>
    <row r="9718" spans="1:18" x14ac:dyDescent="0.3">
      <c r="A9718" t="s">
        <v>3916</v>
      </c>
      <c r="B9718" s="17">
        <v>45077</v>
      </c>
      <c r="C9718" t="s">
        <v>543</v>
      </c>
      <c r="D9718" t="s">
        <v>3928</v>
      </c>
      <c r="E9718" t="s">
        <v>3929</v>
      </c>
      <c r="F9718" t="s">
        <v>3931</v>
      </c>
      <c r="G9718" t="s">
        <v>3877</v>
      </c>
      <c r="H9718" t="s">
        <v>3876</v>
      </c>
      <c r="I9718">
        <v>1645.6000000000001</v>
      </c>
      <c r="J9718" s="41">
        <v>6.1000000000000004E-3</v>
      </c>
      <c r="K9718" s="42">
        <v>10.038160000000001</v>
      </c>
      <c r="L9718" s="43">
        <v>0.46999999999999981</v>
      </c>
      <c r="M9718" s="42">
        <v>4.7179351999999986</v>
      </c>
      <c r="N9718">
        <v>6</v>
      </c>
      <c r="O9718" s="43">
        <v>300</v>
      </c>
      <c r="P9718" s="42">
        <v>21.599999999999998</v>
      </c>
      <c r="Q9718" s="42">
        <v>16.5</v>
      </c>
      <c r="R9718" s="42">
        <v>4</v>
      </c>
    </row>
    <row r="9719" spans="1:18" x14ac:dyDescent="0.3">
      <c r="A9719" t="s">
        <v>3923</v>
      </c>
      <c r="B9719" s="17">
        <v>45078</v>
      </c>
      <c r="C9719" t="s">
        <v>543</v>
      </c>
      <c r="D9719" t="s">
        <v>3928</v>
      </c>
      <c r="E9719" t="s">
        <v>3929</v>
      </c>
      <c r="F9719" t="s">
        <v>3931</v>
      </c>
      <c r="G9719" t="s">
        <v>3877</v>
      </c>
      <c r="H9719" t="s">
        <v>3876</v>
      </c>
      <c r="I9719">
        <v>1553.1999999999998</v>
      </c>
      <c r="J9719" s="41">
        <v>6.3E-3</v>
      </c>
      <c r="K9719" s="42">
        <v>9.7851599999999994</v>
      </c>
      <c r="L9719" s="43">
        <v>1.1099999999999999</v>
      </c>
      <c r="M9719" s="42">
        <v>10.861527599999999</v>
      </c>
      <c r="N9719">
        <v>4</v>
      </c>
      <c r="O9719" s="43">
        <v>290</v>
      </c>
      <c r="P9719" s="42">
        <v>50.4</v>
      </c>
      <c r="Q9719" s="42">
        <v>13.5</v>
      </c>
      <c r="R9719" s="42">
        <v>4</v>
      </c>
    </row>
    <row r="9720" spans="1:18" x14ac:dyDescent="0.3">
      <c r="A9720" t="s">
        <v>3923</v>
      </c>
      <c r="B9720" s="17">
        <v>45079</v>
      </c>
      <c r="C9720" t="s">
        <v>543</v>
      </c>
      <c r="D9720" t="s">
        <v>3928</v>
      </c>
      <c r="E9720" t="s">
        <v>3929</v>
      </c>
      <c r="F9720" t="s">
        <v>3931</v>
      </c>
      <c r="G9720" t="s">
        <v>3877</v>
      </c>
      <c r="H9720" t="s">
        <v>3876</v>
      </c>
      <c r="I9720">
        <v>962.39999999999986</v>
      </c>
      <c r="J9720" s="41">
        <v>2.7999999999999995E-3</v>
      </c>
      <c r="K9720" s="42">
        <v>2.6947199999999993</v>
      </c>
      <c r="L9720" s="43">
        <v>0.79999999999999971</v>
      </c>
      <c r="M9720" s="42">
        <v>2.1557759999999986</v>
      </c>
      <c r="N9720">
        <v>1</v>
      </c>
      <c r="O9720" s="43">
        <v>122</v>
      </c>
      <c r="P9720" s="42">
        <v>36</v>
      </c>
      <c r="Q9720" s="42">
        <v>9</v>
      </c>
      <c r="R9720" s="42">
        <v>8</v>
      </c>
    </row>
    <row r="9721" spans="1:18" x14ac:dyDescent="0.3">
      <c r="A9721" t="s">
        <v>3923</v>
      </c>
      <c r="B9721" s="17">
        <v>45080</v>
      </c>
      <c r="C9721" t="s">
        <v>543</v>
      </c>
      <c r="D9721" t="s">
        <v>3928</v>
      </c>
      <c r="E9721" t="s">
        <v>3929</v>
      </c>
      <c r="F9721" t="s">
        <v>3931</v>
      </c>
      <c r="G9721" t="s">
        <v>3877</v>
      </c>
      <c r="H9721" t="s">
        <v>3876</v>
      </c>
      <c r="I9721">
        <v>902.3</v>
      </c>
      <c r="J9721" s="41">
        <v>5.6999999999999993E-3</v>
      </c>
      <c r="K9721" s="42">
        <v>5.1431099999999992</v>
      </c>
      <c r="L9721" s="43">
        <v>0.21000000000000002</v>
      </c>
      <c r="M9721" s="42">
        <v>1.0800531</v>
      </c>
      <c r="N9721">
        <v>0</v>
      </c>
      <c r="O9721" s="43">
        <v>30</v>
      </c>
      <c r="P9721" s="42">
        <v>48</v>
      </c>
      <c r="Q9721" s="42">
        <v>9</v>
      </c>
      <c r="R9721" s="42">
        <v>11</v>
      </c>
    </row>
    <row r="9722" spans="1:18" x14ac:dyDescent="0.3">
      <c r="A9722" t="s">
        <v>3923</v>
      </c>
      <c r="B9722" s="17">
        <v>45081</v>
      </c>
      <c r="C9722" t="s">
        <v>543</v>
      </c>
      <c r="D9722" t="s">
        <v>3928</v>
      </c>
      <c r="E9722" t="s">
        <v>3929</v>
      </c>
      <c r="F9722" t="s">
        <v>3931</v>
      </c>
      <c r="G9722" t="s">
        <v>3877</v>
      </c>
      <c r="H9722" t="s">
        <v>3876</v>
      </c>
      <c r="I9722">
        <v>1829.9999999999998</v>
      </c>
      <c r="J9722" s="41">
        <v>8.4000000000000012E-3</v>
      </c>
      <c r="K9722" s="42">
        <v>15.372</v>
      </c>
      <c r="L9722" s="43">
        <v>1.2999999999999998</v>
      </c>
      <c r="M9722" s="42">
        <v>19.983599999999996</v>
      </c>
      <c r="N9722">
        <v>5</v>
      </c>
      <c r="O9722" s="43">
        <v>386</v>
      </c>
      <c r="P9722" s="42">
        <v>76.8</v>
      </c>
      <c r="Q9722" s="42">
        <v>25.5</v>
      </c>
      <c r="R9722" s="42">
        <v>8</v>
      </c>
    </row>
    <row r="9723" spans="1:18" x14ac:dyDescent="0.3">
      <c r="A9723" t="s">
        <v>3923</v>
      </c>
      <c r="B9723" s="17">
        <v>45082</v>
      </c>
      <c r="C9723" t="s">
        <v>543</v>
      </c>
      <c r="D9723" t="s">
        <v>3928</v>
      </c>
      <c r="E9723" t="s">
        <v>3929</v>
      </c>
      <c r="F9723" t="s">
        <v>3931</v>
      </c>
      <c r="G9723" t="s">
        <v>3877</v>
      </c>
      <c r="H9723" t="s">
        <v>3876</v>
      </c>
      <c r="I9723">
        <v>1092.1999999999998</v>
      </c>
      <c r="J9723" s="41">
        <v>6.7000000000000002E-3</v>
      </c>
      <c r="K9723" s="42">
        <v>7.3177399999999988</v>
      </c>
      <c r="L9723" s="43">
        <v>0.21000000000000002</v>
      </c>
      <c r="M9723" s="42">
        <v>1.5367253999999999</v>
      </c>
      <c r="N9723">
        <v>4</v>
      </c>
      <c r="O9723" s="43">
        <v>299</v>
      </c>
      <c r="P9723" s="42">
        <v>73.2</v>
      </c>
      <c r="Q9723" s="42">
        <v>16.5</v>
      </c>
      <c r="R9723" s="42">
        <v>2</v>
      </c>
    </row>
    <row r="9724" spans="1:18" x14ac:dyDescent="0.3">
      <c r="A9724" t="s">
        <v>3923</v>
      </c>
      <c r="B9724" s="17">
        <v>45083</v>
      </c>
      <c r="C9724" t="s">
        <v>543</v>
      </c>
      <c r="D9724" t="s">
        <v>3928</v>
      </c>
      <c r="E9724" t="s">
        <v>3929</v>
      </c>
      <c r="F9724" t="s">
        <v>3931</v>
      </c>
      <c r="G9724" t="s">
        <v>3877</v>
      </c>
      <c r="H9724" t="s">
        <v>3876</v>
      </c>
      <c r="I9724">
        <v>1185.8999999999999</v>
      </c>
      <c r="J9724" s="41">
        <v>7.3999999999999995E-3</v>
      </c>
      <c r="K9724" s="42">
        <v>8.7756599999999985</v>
      </c>
      <c r="L9724" s="43">
        <v>0.53999999999999981</v>
      </c>
      <c r="M9724" s="42">
        <v>4.7388563999999977</v>
      </c>
      <c r="N9724">
        <v>3</v>
      </c>
      <c r="O9724" s="43">
        <v>131</v>
      </c>
      <c r="P9724" s="42">
        <v>80.399999999999991</v>
      </c>
      <c r="Q9724" s="42">
        <v>3</v>
      </c>
      <c r="R9724" s="42">
        <v>1</v>
      </c>
    </row>
    <row r="9725" spans="1:18" x14ac:dyDescent="0.3">
      <c r="A9725" t="s">
        <v>3923</v>
      </c>
      <c r="B9725" s="17">
        <v>45084</v>
      </c>
      <c r="C9725" t="s">
        <v>543</v>
      </c>
      <c r="D9725" t="s">
        <v>3928</v>
      </c>
      <c r="E9725" t="s">
        <v>3929</v>
      </c>
      <c r="F9725" t="s">
        <v>3931</v>
      </c>
      <c r="G9725" t="s">
        <v>3877</v>
      </c>
      <c r="H9725" t="s">
        <v>3876</v>
      </c>
      <c r="I9725">
        <v>1484.8999999999999</v>
      </c>
      <c r="J9725" s="41">
        <v>6.1000000000000013E-3</v>
      </c>
      <c r="K9725" s="42">
        <v>9.0578900000000004</v>
      </c>
      <c r="L9725" s="43">
        <v>0.59999999999999987</v>
      </c>
      <c r="M9725" s="42">
        <v>5.4347339999999988</v>
      </c>
      <c r="N9725">
        <v>1</v>
      </c>
      <c r="O9725" s="43">
        <v>105</v>
      </c>
      <c r="P9725" s="42">
        <v>31.2</v>
      </c>
      <c r="Q9725" s="42">
        <v>7.5</v>
      </c>
      <c r="R9725" s="42">
        <v>5</v>
      </c>
    </row>
    <row r="9726" spans="1:18" x14ac:dyDescent="0.3">
      <c r="A9726" t="s">
        <v>3923</v>
      </c>
      <c r="B9726" s="17">
        <v>45085</v>
      </c>
      <c r="C9726" t="s">
        <v>543</v>
      </c>
      <c r="D9726" t="s">
        <v>3928</v>
      </c>
      <c r="E9726" t="s">
        <v>3929</v>
      </c>
      <c r="F9726" t="s">
        <v>3931</v>
      </c>
      <c r="G9726" t="s">
        <v>3877</v>
      </c>
      <c r="H9726" t="s">
        <v>3876</v>
      </c>
      <c r="I9726">
        <v>953.09999999999991</v>
      </c>
      <c r="J9726" s="41">
        <v>6.9999999999999993E-3</v>
      </c>
      <c r="K9726" s="42">
        <v>6.6716999999999986</v>
      </c>
      <c r="L9726" s="43">
        <v>0.92999999999999994</v>
      </c>
      <c r="M9726" s="42">
        <v>6.2046809999999981</v>
      </c>
      <c r="N9726">
        <v>4</v>
      </c>
      <c r="O9726" s="43">
        <v>275</v>
      </c>
      <c r="P9726" s="42">
        <v>64.8</v>
      </c>
      <c r="Q9726" s="42">
        <v>21</v>
      </c>
      <c r="R9726" s="42">
        <v>4</v>
      </c>
    </row>
    <row r="9727" spans="1:18" x14ac:dyDescent="0.3">
      <c r="A9727" t="s">
        <v>3923</v>
      </c>
      <c r="B9727" s="17">
        <v>45086</v>
      </c>
      <c r="C9727" t="s">
        <v>543</v>
      </c>
      <c r="D9727" t="s">
        <v>3928</v>
      </c>
      <c r="E9727" t="s">
        <v>3929</v>
      </c>
      <c r="F9727" t="s">
        <v>3931</v>
      </c>
      <c r="G9727" t="s">
        <v>3877</v>
      </c>
      <c r="H9727" t="s">
        <v>3876</v>
      </c>
      <c r="I9727">
        <v>764.59999999999991</v>
      </c>
      <c r="J9727" s="41">
        <v>7.5999999999999983E-3</v>
      </c>
      <c r="K9727" s="42">
        <v>5.8109599999999979</v>
      </c>
      <c r="L9727" s="43">
        <v>0.63999999999999968</v>
      </c>
      <c r="M9727" s="42">
        <v>3.7190143999999967</v>
      </c>
      <c r="N9727">
        <v>5</v>
      </c>
      <c r="O9727" s="43">
        <v>379</v>
      </c>
      <c r="P9727" s="42">
        <v>49.199999999999996</v>
      </c>
      <c r="Q9727" s="42">
        <v>18</v>
      </c>
      <c r="R9727" s="42">
        <v>10</v>
      </c>
    </row>
    <row r="9728" spans="1:18" x14ac:dyDescent="0.3">
      <c r="A9728" t="s">
        <v>3923</v>
      </c>
      <c r="B9728" s="17">
        <v>45087</v>
      </c>
      <c r="C9728" t="s">
        <v>543</v>
      </c>
      <c r="D9728" t="s">
        <v>3928</v>
      </c>
      <c r="E9728" t="s">
        <v>3929</v>
      </c>
      <c r="F9728" t="s">
        <v>3931</v>
      </c>
      <c r="G9728" t="s">
        <v>3877</v>
      </c>
      <c r="H9728" t="s">
        <v>3876</v>
      </c>
      <c r="I9728">
        <v>1631.4</v>
      </c>
      <c r="J9728" s="41">
        <v>5.1999999999999989E-3</v>
      </c>
      <c r="K9728" s="42">
        <v>8.4832799999999988</v>
      </c>
      <c r="L9728" s="43">
        <v>1.1199999999999999</v>
      </c>
      <c r="M9728" s="42">
        <v>9.5012735999999975</v>
      </c>
      <c r="N9728">
        <v>0</v>
      </c>
      <c r="O9728" s="43">
        <v>19</v>
      </c>
      <c r="P9728" s="42">
        <v>86.399999999999991</v>
      </c>
      <c r="Q9728" s="42">
        <v>22.5</v>
      </c>
      <c r="R9728" s="42">
        <v>1</v>
      </c>
    </row>
    <row r="9729" spans="1:18" x14ac:dyDescent="0.3">
      <c r="A9729" t="s">
        <v>3923</v>
      </c>
      <c r="B9729" s="17">
        <v>45088</v>
      </c>
      <c r="C9729" t="s">
        <v>543</v>
      </c>
      <c r="D9729" t="s">
        <v>3928</v>
      </c>
      <c r="E9729" t="s">
        <v>3929</v>
      </c>
      <c r="F9729" t="s">
        <v>3931</v>
      </c>
      <c r="G9729" t="s">
        <v>3877</v>
      </c>
      <c r="H9729" t="s">
        <v>3876</v>
      </c>
      <c r="I9729">
        <v>1448.3</v>
      </c>
      <c r="J9729" s="41">
        <v>8.7999999999999988E-3</v>
      </c>
      <c r="K9729" s="42">
        <v>12.745039999999998</v>
      </c>
      <c r="L9729" s="43">
        <v>0.48999999999999994</v>
      </c>
      <c r="M9729" s="42">
        <v>6.2450695999999981</v>
      </c>
      <c r="N9729">
        <v>1</v>
      </c>
      <c r="O9729" s="43">
        <v>37</v>
      </c>
      <c r="P9729" s="42">
        <v>49.199999999999996</v>
      </c>
      <c r="Q9729" s="42">
        <v>15</v>
      </c>
      <c r="R9729" s="42">
        <v>0</v>
      </c>
    </row>
    <row r="9730" spans="1:18" x14ac:dyDescent="0.3">
      <c r="A9730" t="s">
        <v>3923</v>
      </c>
      <c r="B9730" s="17">
        <v>45089</v>
      </c>
      <c r="C9730" t="s">
        <v>543</v>
      </c>
      <c r="D9730" t="s">
        <v>3928</v>
      </c>
      <c r="E9730" t="s">
        <v>3929</v>
      </c>
      <c r="F9730" t="s">
        <v>3931</v>
      </c>
      <c r="G9730" t="s">
        <v>3877</v>
      </c>
      <c r="H9730" t="s">
        <v>3876</v>
      </c>
      <c r="I9730">
        <v>1023.8</v>
      </c>
      <c r="J9730" s="41">
        <v>9.9999999999999985E-3</v>
      </c>
      <c r="K9730" s="42">
        <v>10.237999999999998</v>
      </c>
      <c r="L9730" s="43">
        <v>0.73999999999999977</v>
      </c>
      <c r="M9730" s="42">
        <v>7.576119999999996</v>
      </c>
      <c r="N9730">
        <v>1</v>
      </c>
      <c r="O9730" s="43">
        <v>123</v>
      </c>
      <c r="P9730" s="42">
        <v>43.199999999999996</v>
      </c>
      <c r="Q9730" s="42">
        <v>10.5</v>
      </c>
      <c r="R9730" s="42">
        <v>5</v>
      </c>
    </row>
    <row r="9731" spans="1:18" x14ac:dyDescent="0.3">
      <c r="A9731" t="s">
        <v>3923</v>
      </c>
      <c r="B9731" s="17">
        <v>45090</v>
      </c>
      <c r="C9731" t="s">
        <v>543</v>
      </c>
      <c r="D9731" t="s">
        <v>3928</v>
      </c>
      <c r="E9731" t="s">
        <v>3929</v>
      </c>
      <c r="F9731" t="s">
        <v>3931</v>
      </c>
      <c r="G9731" t="s">
        <v>3877</v>
      </c>
      <c r="H9731" t="s">
        <v>3876</v>
      </c>
      <c r="I9731">
        <v>947.59999999999991</v>
      </c>
      <c r="J9731" s="41">
        <v>6.3E-3</v>
      </c>
      <c r="K9731" s="42">
        <v>5.9698799999999999</v>
      </c>
      <c r="L9731" s="43">
        <v>0.25</v>
      </c>
      <c r="M9731" s="42">
        <v>1.49247</v>
      </c>
      <c r="N9731">
        <v>2</v>
      </c>
      <c r="O9731" s="43">
        <v>167</v>
      </c>
      <c r="P9731" s="42">
        <v>58.8</v>
      </c>
      <c r="Q9731" s="42">
        <v>21</v>
      </c>
      <c r="R9731" s="42">
        <v>1</v>
      </c>
    </row>
    <row r="9732" spans="1:18" x14ac:dyDescent="0.3">
      <c r="A9732" t="s">
        <v>3923</v>
      </c>
      <c r="B9732" s="17">
        <v>45091</v>
      </c>
      <c r="C9732" t="s">
        <v>543</v>
      </c>
      <c r="D9732" t="s">
        <v>3928</v>
      </c>
      <c r="E9732" t="s">
        <v>3929</v>
      </c>
      <c r="F9732" t="s">
        <v>3931</v>
      </c>
      <c r="G9732" t="s">
        <v>3877</v>
      </c>
      <c r="H9732" t="s">
        <v>3876</v>
      </c>
      <c r="I9732">
        <v>1519.8</v>
      </c>
      <c r="J9732" s="41">
        <v>4.3E-3</v>
      </c>
      <c r="K9732" s="42">
        <v>6.5351400000000002</v>
      </c>
      <c r="L9732" s="43">
        <v>0.64999999999999969</v>
      </c>
      <c r="M9732" s="42">
        <v>4.2478409999999984</v>
      </c>
      <c r="N9732">
        <v>1</v>
      </c>
      <c r="O9732" s="43">
        <v>30</v>
      </c>
      <c r="P9732" s="42">
        <v>36</v>
      </c>
      <c r="Q9732" s="42">
        <v>24</v>
      </c>
      <c r="R9732" s="42">
        <v>2</v>
      </c>
    </row>
    <row r="9733" spans="1:18" x14ac:dyDescent="0.3">
      <c r="A9733" t="s">
        <v>3923</v>
      </c>
      <c r="B9733" s="17">
        <v>45092</v>
      </c>
      <c r="C9733" t="s">
        <v>543</v>
      </c>
      <c r="D9733" t="s">
        <v>3928</v>
      </c>
      <c r="E9733" t="s">
        <v>3929</v>
      </c>
      <c r="F9733" t="s">
        <v>3931</v>
      </c>
      <c r="G9733" t="s">
        <v>3877</v>
      </c>
      <c r="H9733" t="s">
        <v>3876</v>
      </c>
      <c r="I9733">
        <v>1205.0999999999999</v>
      </c>
      <c r="J9733" s="41">
        <v>4.3E-3</v>
      </c>
      <c r="K9733" s="42">
        <v>5.1819299999999995</v>
      </c>
      <c r="L9733" s="43">
        <v>0.25000000000000006</v>
      </c>
      <c r="M9733" s="42">
        <v>1.2954825000000001</v>
      </c>
      <c r="N9733">
        <v>3</v>
      </c>
      <c r="O9733" s="43">
        <v>60</v>
      </c>
      <c r="P9733" s="42">
        <v>50.4</v>
      </c>
      <c r="Q9733" s="42">
        <v>6</v>
      </c>
      <c r="R9733" s="42">
        <v>8</v>
      </c>
    </row>
    <row r="9734" spans="1:18" x14ac:dyDescent="0.3">
      <c r="A9734" t="s">
        <v>3923</v>
      </c>
      <c r="B9734" s="17">
        <v>45093</v>
      </c>
      <c r="C9734" t="s">
        <v>543</v>
      </c>
      <c r="D9734" t="s">
        <v>3928</v>
      </c>
      <c r="E9734" t="s">
        <v>3929</v>
      </c>
      <c r="F9734" t="s">
        <v>3931</v>
      </c>
      <c r="G9734" t="s">
        <v>3877</v>
      </c>
      <c r="H9734" t="s">
        <v>3876</v>
      </c>
      <c r="I9734">
        <v>1414.3</v>
      </c>
      <c r="J9734" s="41">
        <v>4.3E-3</v>
      </c>
      <c r="K9734" s="42">
        <v>6.0814899999999996</v>
      </c>
      <c r="L9734" s="43">
        <v>0.19000000000000003</v>
      </c>
      <c r="M9734" s="42">
        <v>1.1554831000000001</v>
      </c>
      <c r="N9734">
        <v>5</v>
      </c>
      <c r="O9734" s="43">
        <v>166</v>
      </c>
      <c r="P9734" s="42">
        <v>91.2</v>
      </c>
      <c r="Q9734" s="42">
        <v>22.5</v>
      </c>
      <c r="R9734" s="42">
        <v>4</v>
      </c>
    </row>
    <row r="9735" spans="1:18" x14ac:dyDescent="0.3">
      <c r="A9735" t="s">
        <v>3923</v>
      </c>
      <c r="B9735" s="17">
        <v>45094</v>
      </c>
      <c r="C9735" t="s">
        <v>543</v>
      </c>
      <c r="D9735" t="s">
        <v>3928</v>
      </c>
      <c r="E9735" t="s">
        <v>3929</v>
      </c>
      <c r="F9735" t="s">
        <v>3931</v>
      </c>
      <c r="G9735" t="s">
        <v>3877</v>
      </c>
      <c r="H9735" t="s">
        <v>3876</v>
      </c>
      <c r="I9735">
        <v>1116</v>
      </c>
      <c r="J9735" s="41">
        <v>4.1000000000000003E-3</v>
      </c>
      <c r="K9735" s="42">
        <v>4.5756000000000006</v>
      </c>
      <c r="L9735" s="43">
        <v>1.1999999999999997</v>
      </c>
      <c r="M9735" s="42">
        <v>5.4907199999999996</v>
      </c>
      <c r="N9735">
        <v>4</v>
      </c>
      <c r="O9735" s="43">
        <v>203</v>
      </c>
      <c r="P9735" s="42">
        <v>51.6</v>
      </c>
      <c r="Q9735" s="42">
        <v>21</v>
      </c>
      <c r="R9735" s="42">
        <v>0</v>
      </c>
    </row>
    <row r="9736" spans="1:18" x14ac:dyDescent="0.3">
      <c r="A9736" t="s">
        <v>3923</v>
      </c>
      <c r="B9736" s="17">
        <v>45095</v>
      </c>
      <c r="C9736" t="s">
        <v>543</v>
      </c>
      <c r="D9736" t="s">
        <v>3928</v>
      </c>
      <c r="E9736" t="s">
        <v>3929</v>
      </c>
      <c r="F9736" t="s">
        <v>3931</v>
      </c>
      <c r="G9736" t="s">
        <v>3877</v>
      </c>
      <c r="H9736" t="s">
        <v>3876</v>
      </c>
      <c r="I9736">
        <v>1148.1999999999998</v>
      </c>
      <c r="J9736" s="41">
        <v>7.4999999999999997E-3</v>
      </c>
      <c r="K9736" s="42">
        <v>8.6114999999999977</v>
      </c>
      <c r="L9736" s="43">
        <v>0.5299999999999998</v>
      </c>
      <c r="M9736" s="42">
        <v>4.5640949999999973</v>
      </c>
      <c r="N9736">
        <v>2</v>
      </c>
      <c r="O9736" s="43">
        <v>173</v>
      </c>
      <c r="P9736" s="42">
        <v>87.6</v>
      </c>
      <c r="Q9736" s="42">
        <v>7.5</v>
      </c>
      <c r="R9736" s="42">
        <v>3</v>
      </c>
    </row>
    <row r="9737" spans="1:18" x14ac:dyDescent="0.3">
      <c r="A9737" t="s">
        <v>3923</v>
      </c>
      <c r="B9737" s="17">
        <v>45096</v>
      </c>
      <c r="C9737" t="s">
        <v>543</v>
      </c>
      <c r="D9737" t="s">
        <v>3928</v>
      </c>
      <c r="E9737" t="s">
        <v>3929</v>
      </c>
      <c r="F9737" t="s">
        <v>3931</v>
      </c>
      <c r="G9737" t="s">
        <v>3877</v>
      </c>
      <c r="H9737" t="s">
        <v>3876</v>
      </c>
      <c r="I9737">
        <v>1687.9</v>
      </c>
      <c r="J9737" s="41">
        <v>6.1999999999999998E-3</v>
      </c>
      <c r="K9737" s="42">
        <v>10.464980000000001</v>
      </c>
      <c r="L9737" s="43">
        <v>0.68999999999999972</v>
      </c>
      <c r="M9737" s="42">
        <v>7.2208361999999973</v>
      </c>
      <c r="N9737">
        <v>2</v>
      </c>
      <c r="O9737" s="43">
        <v>171</v>
      </c>
      <c r="P9737" s="42">
        <v>74.399999999999991</v>
      </c>
      <c r="Q9737" s="42">
        <v>9</v>
      </c>
      <c r="R9737" s="42">
        <v>2</v>
      </c>
    </row>
    <row r="9738" spans="1:18" x14ac:dyDescent="0.3">
      <c r="A9738" t="s">
        <v>3923</v>
      </c>
      <c r="B9738" s="17">
        <v>45097</v>
      </c>
      <c r="C9738" t="s">
        <v>543</v>
      </c>
      <c r="D9738" t="s">
        <v>3928</v>
      </c>
      <c r="E9738" t="s">
        <v>3929</v>
      </c>
      <c r="F9738" t="s">
        <v>3931</v>
      </c>
      <c r="G9738" t="s">
        <v>3877</v>
      </c>
      <c r="H9738" t="s">
        <v>3876</v>
      </c>
      <c r="I9738">
        <v>1439.8999999999999</v>
      </c>
      <c r="J9738" s="41">
        <v>4.9000000000000007E-3</v>
      </c>
      <c r="K9738" s="42">
        <v>7.0555099999999999</v>
      </c>
      <c r="L9738" s="43">
        <v>1.2</v>
      </c>
      <c r="M9738" s="42">
        <v>8.4666119999999996</v>
      </c>
      <c r="N9738">
        <v>4</v>
      </c>
      <c r="O9738" s="43">
        <v>132</v>
      </c>
      <c r="P9738" s="42">
        <v>21.599999999999998</v>
      </c>
      <c r="Q9738" s="42">
        <v>7.5</v>
      </c>
      <c r="R9738" s="42">
        <v>11</v>
      </c>
    </row>
    <row r="9739" spans="1:18" x14ac:dyDescent="0.3">
      <c r="A9739" t="s">
        <v>3923</v>
      </c>
      <c r="B9739" s="17">
        <v>45098</v>
      </c>
      <c r="C9739" t="s">
        <v>543</v>
      </c>
      <c r="D9739" t="s">
        <v>3928</v>
      </c>
      <c r="E9739" t="s">
        <v>3929</v>
      </c>
      <c r="F9739" t="s">
        <v>3931</v>
      </c>
      <c r="G9739" t="s">
        <v>3877</v>
      </c>
      <c r="H9739" t="s">
        <v>3876</v>
      </c>
      <c r="I9739">
        <v>597.09999999999991</v>
      </c>
      <c r="J9739" s="41">
        <v>3.1999999999999997E-3</v>
      </c>
      <c r="K9739" s="42">
        <v>1.9107199999999995</v>
      </c>
      <c r="L9739" s="43">
        <v>0.20000000000000007</v>
      </c>
      <c r="M9739" s="42">
        <v>0.38214400000000004</v>
      </c>
      <c r="N9739">
        <v>2</v>
      </c>
      <c r="O9739" s="43">
        <v>63</v>
      </c>
      <c r="P9739" s="42">
        <v>76.8</v>
      </c>
      <c r="Q9739" s="42">
        <v>13.5</v>
      </c>
      <c r="R9739" s="42">
        <v>8</v>
      </c>
    </row>
    <row r="9740" spans="1:18" x14ac:dyDescent="0.3">
      <c r="A9740" t="s">
        <v>3923</v>
      </c>
      <c r="B9740" s="17">
        <v>45099</v>
      </c>
      <c r="C9740" t="s">
        <v>543</v>
      </c>
      <c r="D9740" t="s">
        <v>3928</v>
      </c>
      <c r="E9740" t="s">
        <v>3929</v>
      </c>
      <c r="F9740" t="s">
        <v>3931</v>
      </c>
      <c r="G9740" t="s">
        <v>3877</v>
      </c>
      <c r="H9740" t="s">
        <v>3876</v>
      </c>
      <c r="I9740">
        <v>1171.0999999999999</v>
      </c>
      <c r="J9740" s="41">
        <v>6.1000000000000004E-3</v>
      </c>
      <c r="K9740" s="42">
        <v>7.1437099999999996</v>
      </c>
      <c r="L9740" s="43">
        <v>0.7699999999999998</v>
      </c>
      <c r="M9740" s="42">
        <v>5.5006566999999986</v>
      </c>
      <c r="N9740">
        <v>4</v>
      </c>
      <c r="O9740" s="43">
        <v>163</v>
      </c>
      <c r="P9740" s="42">
        <v>98.399999999999991</v>
      </c>
      <c r="Q9740" s="42">
        <v>1.5</v>
      </c>
      <c r="R9740" s="42">
        <v>3</v>
      </c>
    </row>
    <row r="9741" spans="1:18" x14ac:dyDescent="0.3">
      <c r="A9741" t="s">
        <v>3923</v>
      </c>
      <c r="B9741" s="17">
        <v>45100</v>
      </c>
      <c r="C9741" t="s">
        <v>543</v>
      </c>
      <c r="D9741" t="s">
        <v>3928</v>
      </c>
      <c r="E9741" t="s">
        <v>3929</v>
      </c>
      <c r="F9741" t="s">
        <v>3931</v>
      </c>
      <c r="G9741" t="s">
        <v>3877</v>
      </c>
      <c r="H9741" t="s">
        <v>3876</v>
      </c>
      <c r="I9741">
        <v>1329.6</v>
      </c>
      <c r="J9741" s="41">
        <v>2.1999999999999997E-3</v>
      </c>
      <c r="K9741" s="42">
        <v>2.9251199999999993</v>
      </c>
      <c r="L9741" s="43">
        <v>0.38000000000000006</v>
      </c>
      <c r="M9741" s="42">
        <v>1.1115455999999999</v>
      </c>
      <c r="N9741">
        <v>1</v>
      </c>
      <c r="O9741" s="43">
        <v>42</v>
      </c>
      <c r="P9741" s="42">
        <v>93.6</v>
      </c>
      <c r="Q9741" s="42">
        <v>18</v>
      </c>
      <c r="R9741" s="42">
        <v>1</v>
      </c>
    </row>
    <row r="9742" spans="1:18" x14ac:dyDescent="0.3">
      <c r="A9742" t="s">
        <v>3923</v>
      </c>
      <c r="B9742" s="17">
        <v>45101</v>
      </c>
      <c r="C9742" t="s">
        <v>543</v>
      </c>
      <c r="D9742" t="s">
        <v>3928</v>
      </c>
      <c r="E9742" t="s">
        <v>3929</v>
      </c>
      <c r="F9742" t="s">
        <v>3931</v>
      </c>
      <c r="G9742" t="s">
        <v>3877</v>
      </c>
      <c r="H9742" t="s">
        <v>3876</v>
      </c>
      <c r="I9742">
        <v>1167</v>
      </c>
      <c r="J9742" s="41">
        <v>5.9000000000000016E-3</v>
      </c>
      <c r="K9742" s="42">
        <v>6.8853000000000018</v>
      </c>
      <c r="L9742" s="43">
        <v>0.90999999999999981</v>
      </c>
      <c r="M9742" s="42">
        <v>6.2656230000000006</v>
      </c>
      <c r="N9742">
        <v>3</v>
      </c>
      <c r="O9742" s="43">
        <v>78</v>
      </c>
      <c r="P9742" s="42">
        <v>92.399999999999991</v>
      </c>
      <c r="Q9742" s="42">
        <v>3</v>
      </c>
      <c r="R9742" s="42">
        <v>12</v>
      </c>
    </row>
    <row r="9743" spans="1:18" x14ac:dyDescent="0.3">
      <c r="A9743" t="s">
        <v>3923</v>
      </c>
      <c r="B9743" s="17">
        <v>45102</v>
      </c>
      <c r="C9743" t="s">
        <v>543</v>
      </c>
      <c r="D9743" t="s">
        <v>3928</v>
      </c>
      <c r="E9743" t="s">
        <v>3929</v>
      </c>
      <c r="F9743" t="s">
        <v>3931</v>
      </c>
      <c r="G9743" t="s">
        <v>3877</v>
      </c>
      <c r="H9743" t="s">
        <v>3876</v>
      </c>
      <c r="I9743">
        <v>1387.1</v>
      </c>
      <c r="J9743" s="41">
        <v>3.6000000000000008E-3</v>
      </c>
      <c r="K9743" s="42">
        <v>4.9935600000000004</v>
      </c>
      <c r="L9743" s="43">
        <v>0.25000000000000006</v>
      </c>
      <c r="M9743" s="42">
        <v>1.2483900000000003</v>
      </c>
      <c r="N9743">
        <v>0</v>
      </c>
      <c r="O9743" s="43">
        <v>8</v>
      </c>
      <c r="P9743" s="42">
        <v>63.599999999999994</v>
      </c>
      <c r="Q9743" s="42">
        <v>24</v>
      </c>
      <c r="R9743" s="42">
        <v>6</v>
      </c>
    </row>
    <row r="9744" spans="1:18" x14ac:dyDescent="0.3">
      <c r="A9744" t="s">
        <v>3923</v>
      </c>
      <c r="B9744" s="17">
        <v>45103</v>
      </c>
      <c r="C9744" t="s">
        <v>543</v>
      </c>
      <c r="D9744" t="s">
        <v>3928</v>
      </c>
      <c r="E9744" t="s">
        <v>3929</v>
      </c>
      <c r="F9744" t="s">
        <v>3931</v>
      </c>
      <c r="G9744" t="s">
        <v>3877</v>
      </c>
      <c r="H9744" t="s">
        <v>3876</v>
      </c>
      <c r="I9744">
        <v>1275.8999999999999</v>
      </c>
      <c r="J9744" s="41">
        <v>6.2000000000000006E-3</v>
      </c>
      <c r="K9744" s="42">
        <v>7.9105800000000004</v>
      </c>
      <c r="L9744" s="43">
        <v>0.92999999999999983</v>
      </c>
      <c r="M9744" s="42">
        <v>7.3568393999999993</v>
      </c>
      <c r="N9744">
        <v>3</v>
      </c>
      <c r="O9744" s="43">
        <v>249</v>
      </c>
      <c r="P9744" s="42">
        <v>42</v>
      </c>
      <c r="Q9744" s="42">
        <v>9</v>
      </c>
      <c r="R9744" s="42">
        <v>8</v>
      </c>
    </row>
    <row r="9745" spans="1:18" x14ac:dyDescent="0.3">
      <c r="A9745" t="s">
        <v>3923</v>
      </c>
      <c r="B9745" s="17">
        <v>45104</v>
      </c>
      <c r="C9745" t="s">
        <v>543</v>
      </c>
      <c r="D9745" t="s">
        <v>3928</v>
      </c>
      <c r="E9745" t="s">
        <v>3929</v>
      </c>
      <c r="F9745" t="s">
        <v>3931</v>
      </c>
      <c r="G9745" t="s">
        <v>3877</v>
      </c>
      <c r="H9745" t="s">
        <v>3876</v>
      </c>
      <c r="I9745">
        <v>1506.6999999999998</v>
      </c>
      <c r="J9745" s="41">
        <v>4.6999999999999993E-3</v>
      </c>
      <c r="K9745" s="42">
        <v>7.0814899999999978</v>
      </c>
      <c r="L9745" s="43">
        <v>0.30000000000000004</v>
      </c>
      <c r="M9745" s="42">
        <v>2.1244469999999995</v>
      </c>
      <c r="N9745">
        <v>1</v>
      </c>
      <c r="O9745" s="43">
        <v>69</v>
      </c>
      <c r="P9745" s="42">
        <v>81.599999999999994</v>
      </c>
      <c r="Q9745" s="42">
        <v>22.5</v>
      </c>
      <c r="R9745" s="42">
        <v>0</v>
      </c>
    </row>
    <row r="9746" spans="1:18" x14ac:dyDescent="0.3">
      <c r="A9746" t="s">
        <v>3923</v>
      </c>
      <c r="B9746" s="17">
        <v>45105</v>
      </c>
      <c r="C9746" t="s">
        <v>543</v>
      </c>
      <c r="D9746" t="s">
        <v>3928</v>
      </c>
      <c r="E9746" t="s">
        <v>3929</v>
      </c>
      <c r="F9746" t="s">
        <v>3931</v>
      </c>
      <c r="G9746" t="s">
        <v>3877</v>
      </c>
      <c r="H9746" t="s">
        <v>3876</v>
      </c>
      <c r="I9746">
        <v>925.8</v>
      </c>
      <c r="J9746" s="41">
        <v>4.0000000000000001E-3</v>
      </c>
      <c r="K9746" s="42">
        <v>3.7031999999999998</v>
      </c>
      <c r="L9746" s="43">
        <v>0.91999999999999982</v>
      </c>
      <c r="M9746" s="42">
        <v>3.4069439999999993</v>
      </c>
      <c r="N9746">
        <v>4</v>
      </c>
      <c r="O9746" s="43">
        <v>135</v>
      </c>
      <c r="P9746" s="42">
        <v>96</v>
      </c>
      <c r="Q9746" s="42">
        <v>16.5</v>
      </c>
      <c r="R9746" s="42">
        <v>10</v>
      </c>
    </row>
    <row r="9747" spans="1:18" x14ac:dyDescent="0.3">
      <c r="A9747" t="s">
        <v>3923</v>
      </c>
      <c r="B9747" s="17">
        <v>45106</v>
      </c>
      <c r="C9747" t="s">
        <v>543</v>
      </c>
      <c r="D9747" t="s">
        <v>3928</v>
      </c>
      <c r="E9747" t="s">
        <v>3929</v>
      </c>
      <c r="F9747" t="s">
        <v>3931</v>
      </c>
      <c r="G9747" t="s">
        <v>3877</v>
      </c>
      <c r="H9747" t="s">
        <v>3876</v>
      </c>
      <c r="I9747">
        <v>1469.8999999999999</v>
      </c>
      <c r="J9747" s="41">
        <v>7.7000000000000002E-3</v>
      </c>
      <c r="K9747" s="42">
        <v>11.31823</v>
      </c>
      <c r="L9747" s="43">
        <v>0.5199999999999998</v>
      </c>
      <c r="M9747" s="42">
        <v>5.8854795999999974</v>
      </c>
      <c r="N9747">
        <v>4</v>
      </c>
      <c r="O9747" s="43">
        <v>174</v>
      </c>
      <c r="P9747" s="42">
        <v>60</v>
      </c>
      <c r="Q9747" s="42">
        <v>7.5</v>
      </c>
      <c r="R9747" s="42">
        <v>1</v>
      </c>
    </row>
    <row r="9748" spans="1:18" x14ac:dyDescent="0.3">
      <c r="A9748" t="s">
        <v>3923</v>
      </c>
      <c r="B9748" s="17">
        <v>45107</v>
      </c>
      <c r="C9748" t="s">
        <v>543</v>
      </c>
      <c r="D9748" t="s">
        <v>3928</v>
      </c>
      <c r="E9748" t="s">
        <v>3929</v>
      </c>
      <c r="F9748" t="s">
        <v>3931</v>
      </c>
      <c r="G9748" t="s">
        <v>3877</v>
      </c>
      <c r="H9748" t="s">
        <v>3876</v>
      </c>
      <c r="I9748">
        <v>1366.1999999999998</v>
      </c>
      <c r="J9748" s="41">
        <v>6.1000000000000013E-3</v>
      </c>
      <c r="K9748" s="42">
        <v>8.3338200000000011</v>
      </c>
      <c r="L9748" s="43">
        <v>0.37</v>
      </c>
      <c r="M9748" s="42">
        <v>3.0835134000000002</v>
      </c>
      <c r="N9748">
        <v>5</v>
      </c>
      <c r="O9748" s="43">
        <v>297</v>
      </c>
      <c r="P9748" s="42">
        <v>78</v>
      </c>
      <c r="Q9748" s="42">
        <v>0</v>
      </c>
      <c r="R9748" s="42">
        <v>4</v>
      </c>
    </row>
    <row r="9749" spans="1:18" x14ac:dyDescent="0.3">
      <c r="A9749" t="s">
        <v>3923</v>
      </c>
      <c r="B9749" s="17">
        <v>45108</v>
      </c>
      <c r="C9749" t="s">
        <v>543</v>
      </c>
      <c r="D9749" t="s">
        <v>3928</v>
      </c>
      <c r="E9749" t="s">
        <v>3929</v>
      </c>
      <c r="F9749" t="s">
        <v>3931</v>
      </c>
      <c r="G9749" t="s">
        <v>3877</v>
      </c>
      <c r="H9749" t="s">
        <v>3876</v>
      </c>
      <c r="I9749">
        <v>975.8</v>
      </c>
      <c r="J9749" s="41">
        <v>6.0999999999999995E-3</v>
      </c>
      <c r="K9749" s="42">
        <v>5.9523799999999989</v>
      </c>
      <c r="L9749" s="43">
        <v>1.1199999999999999</v>
      </c>
      <c r="M9749" s="42">
        <v>6.6666655999999982</v>
      </c>
      <c r="N9749">
        <v>4</v>
      </c>
      <c r="O9749" s="43">
        <v>249</v>
      </c>
      <c r="P9749" s="42">
        <v>54</v>
      </c>
      <c r="Q9749" s="42">
        <v>4.5</v>
      </c>
      <c r="R9749" s="42">
        <v>6</v>
      </c>
    </row>
    <row r="9750" spans="1:18" x14ac:dyDescent="0.3">
      <c r="A9750" t="s">
        <v>3923</v>
      </c>
      <c r="B9750" s="17">
        <v>45109</v>
      </c>
      <c r="C9750" t="s">
        <v>543</v>
      </c>
      <c r="D9750" t="s">
        <v>3928</v>
      </c>
      <c r="E9750" t="s">
        <v>3929</v>
      </c>
      <c r="F9750" t="s">
        <v>3931</v>
      </c>
      <c r="G9750" t="s">
        <v>3877</v>
      </c>
      <c r="H9750" t="s">
        <v>3876</v>
      </c>
      <c r="I9750">
        <v>1111.3999999999999</v>
      </c>
      <c r="J9750" s="41">
        <v>2.5000000000000005E-3</v>
      </c>
      <c r="K9750" s="42">
        <v>2.7785000000000002</v>
      </c>
      <c r="L9750" s="43">
        <v>0.72999999999999976</v>
      </c>
      <c r="M9750" s="42">
        <v>2.0283049999999996</v>
      </c>
      <c r="N9750">
        <v>2</v>
      </c>
      <c r="O9750" s="43">
        <v>90</v>
      </c>
      <c r="P9750" s="42">
        <v>92.399999999999991</v>
      </c>
      <c r="Q9750" s="42">
        <v>15</v>
      </c>
      <c r="R9750" s="42">
        <v>8</v>
      </c>
    </row>
    <row r="9751" spans="1:18" x14ac:dyDescent="0.3">
      <c r="A9751" t="s">
        <v>3923</v>
      </c>
      <c r="B9751" s="17">
        <v>45110</v>
      </c>
      <c r="C9751" t="s">
        <v>543</v>
      </c>
      <c r="D9751" t="s">
        <v>3928</v>
      </c>
      <c r="E9751" t="s">
        <v>3929</v>
      </c>
      <c r="F9751" t="s">
        <v>3931</v>
      </c>
      <c r="G9751" t="s">
        <v>3877</v>
      </c>
      <c r="H9751" t="s">
        <v>3876</v>
      </c>
      <c r="I9751">
        <v>663.59999999999991</v>
      </c>
      <c r="J9751" s="41">
        <v>5.9000000000000007E-3</v>
      </c>
      <c r="K9751" s="42">
        <v>3.9152399999999998</v>
      </c>
      <c r="L9751" s="43">
        <v>0.56999999999999984</v>
      </c>
      <c r="M9751" s="42">
        <v>2.2316867999999994</v>
      </c>
      <c r="N9751">
        <v>3</v>
      </c>
      <c r="O9751" s="43">
        <v>126</v>
      </c>
      <c r="P9751" s="42">
        <v>63.599999999999994</v>
      </c>
      <c r="Q9751" s="42">
        <v>10.5</v>
      </c>
      <c r="R9751" s="42">
        <v>4</v>
      </c>
    </row>
    <row r="9752" spans="1:18" x14ac:dyDescent="0.3">
      <c r="A9752" t="s">
        <v>3923</v>
      </c>
      <c r="B9752" s="17">
        <v>45111</v>
      </c>
      <c r="C9752" t="s">
        <v>543</v>
      </c>
      <c r="D9752" t="s">
        <v>3928</v>
      </c>
      <c r="E9752" t="s">
        <v>3929</v>
      </c>
      <c r="F9752" t="s">
        <v>3931</v>
      </c>
      <c r="G9752" t="s">
        <v>3877</v>
      </c>
      <c r="H9752" t="s">
        <v>3876</v>
      </c>
      <c r="I9752">
        <v>1525.8999999999999</v>
      </c>
      <c r="J9752" s="41">
        <v>7.6000000000000009E-3</v>
      </c>
      <c r="K9752" s="42">
        <v>11.59684</v>
      </c>
      <c r="L9752" s="43">
        <v>0.22000000000000003</v>
      </c>
      <c r="M9752" s="42">
        <v>2.5513048000000005</v>
      </c>
      <c r="N9752">
        <v>1</v>
      </c>
      <c r="O9752" s="43">
        <v>54</v>
      </c>
      <c r="P9752" s="42">
        <v>49.199999999999996</v>
      </c>
      <c r="Q9752" s="42">
        <v>4.5</v>
      </c>
      <c r="R9752" s="42">
        <v>2</v>
      </c>
    </row>
    <row r="9753" spans="1:18" x14ac:dyDescent="0.3">
      <c r="A9753" t="s">
        <v>3923</v>
      </c>
      <c r="B9753" s="17">
        <v>45112</v>
      </c>
      <c r="C9753" t="s">
        <v>543</v>
      </c>
      <c r="D9753" t="s">
        <v>3928</v>
      </c>
      <c r="E9753" t="s">
        <v>3929</v>
      </c>
      <c r="F9753" t="s">
        <v>3931</v>
      </c>
      <c r="G9753" t="s">
        <v>3877</v>
      </c>
      <c r="H9753" t="s">
        <v>3876</v>
      </c>
      <c r="I9753">
        <v>1509.1</v>
      </c>
      <c r="J9753" s="41">
        <v>6.6000000000000008E-3</v>
      </c>
      <c r="K9753" s="42">
        <v>9.9600600000000004</v>
      </c>
      <c r="L9753" s="43">
        <v>0.40999999999999992</v>
      </c>
      <c r="M9753" s="42">
        <v>4.0836245999999994</v>
      </c>
      <c r="N9753">
        <v>2</v>
      </c>
      <c r="O9753" s="43">
        <v>74</v>
      </c>
      <c r="P9753" s="42">
        <v>96</v>
      </c>
      <c r="Q9753" s="42">
        <v>0</v>
      </c>
      <c r="R9753" s="42">
        <v>8</v>
      </c>
    </row>
    <row r="9754" spans="1:18" x14ac:dyDescent="0.3">
      <c r="A9754" t="s">
        <v>3923</v>
      </c>
      <c r="B9754" s="17">
        <v>45113</v>
      </c>
      <c r="C9754" t="s">
        <v>543</v>
      </c>
      <c r="D9754" t="s">
        <v>3928</v>
      </c>
      <c r="E9754" t="s">
        <v>3929</v>
      </c>
      <c r="F9754" t="s">
        <v>3931</v>
      </c>
      <c r="G9754" t="s">
        <v>3877</v>
      </c>
      <c r="H9754" t="s">
        <v>3876</v>
      </c>
      <c r="I9754">
        <v>1329.6999999999998</v>
      </c>
      <c r="J9754" s="41">
        <v>3.7999999999999996E-3</v>
      </c>
      <c r="K9754" s="42">
        <v>5.052859999999999</v>
      </c>
      <c r="L9754" s="43">
        <v>0.29000000000000004</v>
      </c>
      <c r="M9754" s="42">
        <v>1.4653293999999999</v>
      </c>
      <c r="N9754">
        <v>0</v>
      </c>
      <c r="O9754" s="43">
        <v>16</v>
      </c>
      <c r="P9754" s="42">
        <v>64.8</v>
      </c>
      <c r="Q9754" s="42">
        <v>0</v>
      </c>
      <c r="R9754" s="42">
        <v>3</v>
      </c>
    </row>
    <row r="9755" spans="1:18" x14ac:dyDescent="0.3">
      <c r="A9755" t="s">
        <v>3923</v>
      </c>
      <c r="B9755" s="17">
        <v>45114</v>
      </c>
      <c r="C9755" t="s">
        <v>543</v>
      </c>
      <c r="D9755" t="s">
        <v>3928</v>
      </c>
      <c r="E9755" t="s">
        <v>3929</v>
      </c>
      <c r="F9755" t="s">
        <v>3931</v>
      </c>
      <c r="G9755" t="s">
        <v>3877</v>
      </c>
      <c r="H9755" t="s">
        <v>3876</v>
      </c>
      <c r="I9755">
        <v>1389.3999999999999</v>
      </c>
      <c r="J9755" s="41">
        <v>8.8999999999999982E-3</v>
      </c>
      <c r="K9755" s="42">
        <v>12.365659999999997</v>
      </c>
      <c r="L9755" s="43">
        <v>0.72999999999999976</v>
      </c>
      <c r="M9755" s="42">
        <v>9.0269317999999945</v>
      </c>
      <c r="N9755">
        <v>1</v>
      </c>
      <c r="O9755" s="43">
        <v>61</v>
      </c>
      <c r="P9755" s="42">
        <v>43.199999999999996</v>
      </c>
      <c r="Q9755" s="42">
        <v>19.5</v>
      </c>
      <c r="R9755" s="42">
        <v>3</v>
      </c>
    </row>
    <row r="9756" spans="1:18" x14ac:dyDescent="0.3">
      <c r="A9756" t="s">
        <v>3923</v>
      </c>
      <c r="B9756" s="17">
        <v>45115</v>
      </c>
      <c r="C9756" t="s">
        <v>543</v>
      </c>
      <c r="D9756" t="s">
        <v>3928</v>
      </c>
      <c r="E9756" t="s">
        <v>3929</v>
      </c>
      <c r="F9756" t="s">
        <v>3931</v>
      </c>
      <c r="G9756" t="s">
        <v>3877</v>
      </c>
      <c r="H9756" t="s">
        <v>3876</v>
      </c>
      <c r="I9756">
        <v>1299.3</v>
      </c>
      <c r="J9756" s="41">
        <v>5.1999999999999998E-3</v>
      </c>
      <c r="K9756" s="42">
        <v>6.756359999999999</v>
      </c>
      <c r="L9756" s="43">
        <v>1.1099999999999999</v>
      </c>
      <c r="M9756" s="42">
        <v>7.4995595999999978</v>
      </c>
      <c r="N9756">
        <v>1</v>
      </c>
      <c r="O9756" s="43">
        <v>61</v>
      </c>
      <c r="P9756" s="42">
        <v>87.6</v>
      </c>
      <c r="Q9756" s="42">
        <v>21</v>
      </c>
      <c r="R9756" s="42">
        <v>4</v>
      </c>
    </row>
    <row r="9757" spans="1:18" x14ac:dyDescent="0.3">
      <c r="A9757" t="s">
        <v>3923</v>
      </c>
      <c r="B9757" s="17">
        <v>45116</v>
      </c>
      <c r="C9757" t="s">
        <v>543</v>
      </c>
      <c r="D9757" t="s">
        <v>3928</v>
      </c>
      <c r="E9757" t="s">
        <v>3929</v>
      </c>
      <c r="F9757" t="s">
        <v>3931</v>
      </c>
      <c r="G9757" t="s">
        <v>3877</v>
      </c>
      <c r="H9757" t="s">
        <v>3876</v>
      </c>
      <c r="I9757">
        <v>1379.6</v>
      </c>
      <c r="J9757" s="41">
        <v>9.9999999999999985E-3</v>
      </c>
      <c r="K9757" s="42">
        <v>13.795999999999998</v>
      </c>
      <c r="L9757" s="43">
        <v>1.0099999999999998</v>
      </c>
      <c r="M9757" s="42">
        <v>13.933959999999995</v>
      </c>
      <c r="N9757">
        <v>5</v>
      </c>
      <c r="O9757" s="43">
        <v>134</v>
      </c>
      <c r="P9757" s="42">
        <v>27.599999999999998</v>
      </c>
      <c r="Q9757" s="42">
        <v>1.5</v>
      </c>
      <c r="R9757" s="42">
        <v>4</v>
      </c>
    </row>
    <row r="9758" spans="1:18" x14ac:dyDescent="0.3">
      <c r="A9758" t="s">
        <v>3923</v>
      </c>
      <c r="B9758" s="17">
        <v>45117</v>
      </c>
      <c r="C9758" t="s">
        <v>543</v>
      </c>
      <c r="D9758" t="s">
        <v>3928</v>
      </c>
      <c r="E9758" t="s">
        <v>3929</v>
      </c>
      <c r="F9758" t="s">
        <v>3931</v>
      </c>
      <c r="G9758" t="s">
        <v>3877</v>
      </c>
      <c r="H9758" t="s">
        <v>3876</v>
      </c>
      <c r="I9758">
        <v>848.19999999999982</v>
      </c>
      <c r="J9758" s="41">
        <v>3.8000000000000004E-3</v>
      </c>
      <c r="K9758" s="42">
        <v>3.2231599999999996</v>
      </c>
      <c r="L9758" s="43">
        <v>0.79999999999999971</v>
      </c>
      <c r="M9758" s="42">
        <v>2.5785279999999986</v>
      </c>
      <c r="N9758">
        <v>0</v>
      </c>
      <c r="O9758" s="43">
        <v>10</v>
      </c>
      <c r="P9758" s="42">
        <v>48</v>
      </c>
      <c r="Q9758" s="42">
        <v>21</v>
      </c>
      <c r="R9758" s="42">
        <v>1</v>
      </c>
    </row>
    <row r="9759" spans="1:18" x14ac:dyDescent="0.3">
      <c r="A9759" t="s">
        <v>3923</v>
      </c>
      <c r="B9759" s="17">
        <v>45118</v>
      </c>
      <c r="C9759" t="s">
        <v>543</v>
      </c>
      <c r="D9759" t="s">
        <v>3928</v>
      </c>
      <c r="E9759" t="s">
        <v>3929</v>
      </c>
      <c r="F9759" t="s">
        <v>3931</v>
      </c>
      <c r="G9759" t="s">
        <v>3877</v>
      </c>
      <c r="H9759" t="s">
        <v>3876</v>
      </c>
      <c r="I9759">
        <v>1031.5</v>
      </c>
      <c r="J9759" s="41">
        <v>3.1999999999999997E-3</v>
      </c>
      <c r="K9759" s="42">
        <v>3.3007999999999997</v>
      </c>
      <c r="L9759" s="43">
        <v>0.35000000000000003</v>
      </c>
      <c r="M9759" s="42">
        <v>1.1552800000000001</v>
      </c>
      <c r="N9759">
        <v>3</v>
      </c>
      <c r="O9759" s="43">
        <v>203</v>
      </c>
      <c r="P9759" s="42">
        <v>67.2</v>
      </c>
      <c r="Q9759" s="42">
        <v>6</v>
      </c>
      <c r="R9759" s="42">
        <v>7</v>
      </c>
    </row>
    <row r="9760" spans="1:18" x14ac:dyDescent="0.3">
      <c r="A9760" t="s">
        <v>3923</v>
      </c>
      <c r="B9760" s="17">
        <v>45119</v>
      </c>
      <c r="C9760" t="s">
        <v>543</v>
      </c>
      <c r="D9760" t="s">
        <v>3928</v>
      </c>
      <c r="E9760" t="s">
        <v>3929</v>
      </c>
      <c r="F9760" t="s">
        <v>3931</v>
      </c>
      <c r="G9760" t="s">
        <v>3877</v>
      </c>
      <c r="H9760" t="s">
        <v>3876</v>
      </c>
      <c r="I9760">
        <v>846</v>
      </c>
      <c r="J9760" s="41">
        <v>1.03E-2</v>
      </c>
      <c r="K9760" s="42">
        <v>8.7138000000000009</v>
      </c>
      <c r="L9760" s="43">
        <v>0.30000000000000004</v>
      </c>
      <c r="M9760" s="42">
        <v>2.6141400000000008</v>
      </c>
      <c r="N9760">
        <v>2</v>
      </c>
      <c r="O9760" s="43">
        <v>177</v>
      </c>
      <c r="P9760" s="42">
        <v>79.2</v>
      </c>
      <c r="Q9760" s="42">
        <v>18</v>
      </c>
      <c r="R9760" s="42">
        <v>7</v>
      </c>
    </row>
    <row r="9761" spans="1:18" x14ac:dyDescent="0.3">
      <c r="A9761" t="s">
        <v>3923</v>
      </c>
      <c r="B9761" s="17">
        <v>45120</v>
      </c>
      <c r="C9761" t="s">
        <v>543</v>
      </c>
      <c r="D9761" t="s">
        <v>3928</v>
      </c>
      <c r="E9761" t="s">
        <v>3929</v>
      </c>
      <c r="F9761" t="s">
        <v>3931</v>
      </c>
      <c r="G9761" t="s">
        <v>3877</v>
      </c>
      <c r="H9761" t="s">
        <v>3876</v>
      </c>
      <c r="I9761">
        <v>1885.3</v>
      </c>
      <c r="J9761" s="41">
        <v>3.7999999999999996E-3</v>
      </c>
      <c r="K9761" s="42">
        <v>7.1641399999999988</v>
      </c>
      <c r="L9761" s="43">
        <v>1.1099999999999999</v>
      </c>
      <c r="M9761" s="42">
        <v>7.9521953999999981</v>
      </c>
      <c r="N9761">
        <v>0</v>
      </c>
      <c r="O9761" s="43">
        <v>29</v>
      </c>
      <c r="P9761" s="42">
        <v>44.4</v>
      </c>
      <c r="Q9761" s="42">
        <v>12</v>
      </c>
      <c r="R9761" s="42">
        <v>2</v>
      </c>
    </row>
    <row r="9762" spans="1:18" x14ac:dyDescent="0.3">
      <c r="A9762" t="s">
        <v>3923</v>
      </c>
      <c r="B9762" s="17">
        <v>45121</v>
      </c>
      <c r="C9762" t="s">
        <v>543</v>
      </c>
      <c r="D9762" t="s">
        <v>3928</v>
      </c>
      <c r="E9762" t="s">
        <v>3929</v>
      </c>
      <c r="F9762" t="s">
        <v>3931</v>
      </c>
      <c r="G9762" t="s">
        <v>3877</v>
      </c>
      <c r="H9762" t="s">
        <v>3876</v>
      </c>
      <c r="I9762">
        <v>1645.1</v>
      </c>
      <c r="J9762" s="41">
        <v>5.3E-3</v>
      </c>
      <c r="K9762" s="42">
        <v>8.7190300000000001</v>
      </c>
      <c r="L9762" s="43">
        <v>8.0000000000000029E-2</v>
      </c>
      <c r="M9762" s="42">
        <v>0.69752240000000021</v>
      </c>
      <c r="N9762">
        <v>0</v>
      </c>
      <c r="O9762" s="43">
        <v>20</v>
      </c>
      <c r="P9762" s="42">
        <v>33.6</v>
      </c>
      <c r="Q9762" s="42">
        <v>0</v>
      </c>
      <c r="R9762" s="42">
        <v>4</v>
      </c>
    </row>
    <row r="9763" spans="1:18" x14ac:dyDescent="0.3">
      <c r="A9763" t="s">
        <v>3923</v>
      </c>
      <c r="B9763" s="17">
        <v>45122</v>
      </c>
      <c r="C9763" t="s">
        <v>543</v>
      </c>
      <c r="D9763" t="s">
        <v>3928</v>
      </c>
      <c r="E9763" t="s">
        <v>3929</v>
      </c>
      <c r="F9763" t="s">
        <v>3931</v>
      </c>
      <c r="G9763" t="s">
        <v>3877</v>
      </c>
      <c r="H9763" t="s">
        <v>3876</v>
      </c>
      <c r="I9763">
        <v>1350.5</v>
      </c>
      <c r="J9763" s="41">
        <v>5.7000000000000002E-3</v>
      </c>
      <c r="K9763" s="42">
        <v>7.6978499999999999</v>
      </c>
      <c r="L9763" s="43">
        <v>1.19</v>
      </c>
      <c r="M9763" s="42">
        <v>9.1604414999999992</v>
      </c>
      <c r="N9763">
        <v>0</v>
      </c>
      <c r="O9763" s="43">
        <v>9</v>
      </c>
      <c r="P9763" s="42">
        <v>79.2</v>
      </c>
      <c r="Q9763" s="42">
        <v>7.5</v>
      </c>
      <c r="R9763" s="42">
        <v>8</v>
      </c>
    </row>
    <row r="9764" spans="1:18" x14ac:dyDescent="0.3">
      <c r="A9764" t="s">
        <v>3923</v>
      </c>
      <c r="B9764" s="17">
        <v>45123</v>
      </c>
      <c r="C9764" t="s">
        <v>543</v>
      </c>
      <c r="D9764" t="s">
        <v>3928</v>
      </c>
      <c r="E9764" t="s">
        <v>3929</v>
      </c>
      <c r="F9764" t="s">
        <v>3931</v>
      </c>
      <c r="G9764" t="s">
        <v>3877</v>
      </c>
      <c r="H9764" t="s">
        <v>3876</v>
      </c>
      <c r="I9764">
        <v>740.59999999999991</v>
      </c>
      <c r="J9764" s="41">
        <v>6.4000000000000003E-3</v>
      </c>
      <c r="K9764" s="42">
        <v>4.7398400000000001</v>
      </c>
      <c r="L9764" s="43">
        <v>1.1599999999999997</v>
      </c>
      <c r="M9764" s="42">
        <v>5.4982143999999984</v>
      </c>
      <c r="N9764">
        <v>0</v>
      </c>
      <c r="O9764" s="43">
        <v>36</v>
      </c>
      <c r="P9764" s="42">
        <v>64.8</v>
      </c>
      <c r="Q9764" s="42">
        <v>4.5</v>
      </c>
      <c r="R9764" s="42">
        <v>7</v>
      </c>
    </row>
    <row r="9765" spans="1:18" x14ac:dyDescent="0.3">
      <c r="A9765" t="s">
        <v>3923</v>
      </c>
      <c r="B9765" s="17">
        <v>45124</v>
      </c>
      <c r="C9765" t="s">
        <v>543</v>
      </c>
      <c r="D9765" t="s">
        <v>3928</v>
      </c>
      <c r="E9765" t="s">
        <v>3929</v>
      </c>
      <c r="F9765" t="s">
        <v>3931</v>
      </c>
      <c r="G9765" t="s">
        <v>3877</v>
      </c>
      <c r="H9765" t="s">
        <v>3876</v>
      </c>
      <c r="I9765">
        <v>933</v>
      </c>
      <c r="J9765" s="41">
        <v>1.1999999999999997E-3</v>
      </c>
      <c r="K9765" s="42">
        <v>1.1195999999999997</v>
      </c>
      <c r="L9765" s="43">
        <v>0.59999999999999987</v>
      </c>
      <c r="M9765" s="42">
        <v>0.67175999999999969</v>
      </c>
      <c r="N9765">
        <v>4</v>
      </c>
      <c r="O9765" s="43">
        <v>310</v>
      </c>
      <c r="P9765" s="42">
        <v>90</v>
      </c>
      <c r="Q9765" s="42">
        <v>22.5</v>
      </c>
      <c r="R9765" s="42">
        <v>1</v>
      </c>
    </row>
    <row r="9766" spans="1:18" x14ac:dyDescent="0.3">
      <c r="A9766" t="s">
        <v>3923</v>
      </c>
      <c r="B9766" s="17">
        <v>45125</v>
      </c>
      <c r="C9766" t="s">
        <v>543</v>
      </c>
      <c r="D9766" t="s">
        <v>3928</v>
      </c>
      <c r="E9766" t="s">
        <v>3929</v>
      </c>
      <c r="F9766" t="s">
        <v>3931</v>
      </c>
      <c r="G9766" t="s">
        <v>3877</v>
      </c>
      <c r="H9766" t="s">
        <v>3876</v>
      </c>
      <c r="I9766">
        <v>873.69999999999982</v>
      </c>
      <c r="J9766" s="41">
        <v>7.5999999999999991E-3</v>
      </c>
      <c r="K9766" s="42">
        <v>6.6401199999999978</v>
      </c>
      <c r="L9766" s="43">
        <v>0.41000000000000009</v>
      </c>
      <c r="M9766" s="42">
        <v>2.7224491999999998</v>
      </c>
      <c r="N9766">
        <v>0</v>
      </c>
      <c r="O9766" s="43">
        <v>30</v>
      </c>
      <c r="P9766" s="42">
        <v>57.599999999999994</v>
      </c>
      <c r="Q9766" s="42">
        <v>0</v>
      </c>
      <c r="R9766" s="42">
        <v>3</v>
      </c>
    </row>
    <row r="9767" spans="1:18" x14ac:dyDescent="0.3">
      <c r="A9767" t="s">
        <v>3923</v>
      </c>
      <c r="B9767" s="17">
        <v>45126</v>
      </c>
      <c r="C9767" t="s">
        <v>543</v>
      </c>
      <c r="D9767" t="s">
        <v>3928</v>
      </c>
      <c r="E9767" t="s">
        <v>3929</v>
      </c>
      <c r="F9767" t="s">
        <v>3931</v>
      </c>
      <c r="G9767" t="s">
        <v>3877</v>
      </c>
      <c r="H9767" t="s">
        <v>3876</v>
      </c>
      <c r="I9767">
        <v>1457.8</v>
      </c>
      <c r="J9767" s="41">
        <v>5.6000000000000008E-3</v>
      </c>
      <c r="K9767" s="42">
        <v>8.1636800000000012</v>
      </c>
      <c r="L9767" s="43">
        <v>1.1299999999999999</v>
      </c>
      <c r="M9767" s="42">
        <v>9.2249584000000002</v>
      </c>
      <c r="N9767">
        <v>4</v>
      </c>
      <c r="O9767" s="43">
        <v>317</v>
      </c>
      <c r="P9767" s="42">
        <v>70.8</v>
      </c>
      <c r="Q9767" s="42">
        <v>10.5</v>
      </c>
      <c r="R9767" s="42">
        <v>5</v>
      </c>
    </row>
    <row r="9768" spans="1:18" x14ac:dyDescent="0.3">
      <c r="A9768" t="s">
        <v>3923</v>
      </c>
      <c r="B9768" s="17">
        <v>45127</v>
      </c>
      <c r="C9768" t="s">
        <v>543</v>
      </c>
      <c r="D9768" t="s">
        <v>3928</v>
      </c>
      <c r="E9768" t="s">
        <v>3929</v>
      </c>
      <c r="F9768" t="s">
        <v>3931</v>
      </c>
      <c r="G9768" t="s">
        <v>3877</v>
      </c>
      <c r="H9768" t="s">
        <v>3876</v>
      </c>
      <c r="I9768">
        <v>1408.1</v>
      </c>
      <c r="J9768" s="41">
        <v>9.7000000000000003E-3</v>
      </c>
      <c r="K9768" s="42">
        <v>13.658569999999999</v>
      </c>
      <c r="L9768" s="43">
        <v>0.43999999999999995</v>
      </c>
      <c r="M9768" s="42">
        <v>6.0097707999999992</v>
      </c>
      <c r="N9768">
        <v>4</v>
      </c>
      <c r="O9768" s="43">
        <v>104</v>
      </c>
      <c r="P9768" s="42">
        <v>61.199999999999996</v>
      </c>
      <c r="Q9768" s="42">
        <v>0</v>
      </c>
      <c r="R9768" s="42">
        <v>4</v>
      </c>
    </row>
    <row r="9769" spans="1:18" x14ac:dyDescent="0.3">
      <c r="A9769" t="s">
        <v>3923</v>
      </c>
      <c r="B9769" s="17">
        <v>45128</v>
      </c>
      <c r="C9769" t="s">
        <v>543</v>
      </c>
      <c r="D9769" t="s">
        <v>3928</v>
      </c>
      <c r="E9769" t="s">
        <v>3929</v>
      </c>
      <c r="F9769" t="s">
        <v>3931</v>
      </c>
      <c r="G9769" t="s">
        <v>3877</v>
      </c>
      <c r="H9769" t="s">
        <v>3876</v>
      </c>
      <c r="I9769">
        <v>819.3</v>
      </c>
      <c r="J9769" s="41">
        <v>2E-3</v>
      </c>
      <c r="K9769" s="42">
        <v>1.6385999999999998</v>
      </c>
      <c r="L9769" s="43">
        <v>0.28000000000000003</v>
      </c>
      <c r="M9769" s="42">
        <v>0.45880799999999999</v>
      </c>
      <c r="N9769">
        <v>5</v>
      </c>
      <c r="O9769" s="43">
        <v>341</v>
      </c>
      <c r="P9769" s="42">
        <v>46.8</v>
      </c>
      <c r="Q9769" s="42">
        <v>6</v>
      </c>
      <c r="R9769" s="42">
        <v>4</v>
      </c>
    </row>
    <row r="9770" spans="1:18" x14ac:dyDescent="0.3">
      <c r="A9770" t="s">
        <v>3923</v>
      </c>
      <c r="B9770" s="17">
        <v>45129</v>
      </c>
      <c r="C9770" t="s">
        <v>543</v>
      </c>
      <c r="D9770" t="s">
        <v>3928</v>
      </c>
      <c r="E9770" t="s">
        <v>3929</v>
      </c>
      <c r="F9770" t="s">
        <v>3931</v>
      </c>
      <c r="G9770" t="s">
        <v>3877</v>
      </c>
      <c r="H9770" t="s">
        <v>3876</v>
      </c>
      <c r="I9770">
        <v>1238.1999999999998</v>
      </c>
      <c r="J9770" s="41">
        <v>4.4000000000000003E-3</v>
      </c>
      <c r="K9770" s="42">
        <v>5.4480799999999991</v>
      </c>
      <c r="L9770" s="43">
        <v>0.27000000000000007</v>
      </c>
      <c r="M9770" s="42">
        <v>1.4709816000000002</v>
      </c>
      <c r="N9770">
        <v>4</v>
      </c>
      <c r="O9770" s="43">
        <v>116</v>
      </c>
      <c r="P9770" s="42">
        <v>62.4</v>
      </c>
      <c r="Q9770" s="42">
        <v>15</v>
      </c>
      <c r="R9770" s="42">
        <v>2</v>
      </c>
    </row>
    <row r="9771" spans="1:18" x14ac:dyDescent="0.3">
      <c r="A9771" t="s">
        <v>3923</v>
      </c>
      <c r="B9771" s="17">
        <v>45130</v>
      </c>
      <c r="C9771" t="s">
        <v>543</v>
      </c>
      <c r="D9771" t="s">
        <v>3928</v>
      </c>
      <c r="E9771" t="s">
        <v>3929</v>
      </c>
      <c r="F9771" t="s">
        <v>3931</v>
      </c>
      <c r="G9771" t="s">
        <v>3877</v>
      </c>
      <c r="H9771" t="s">
        <v>3876</v>
      </c>
      <c r="I9771">
        <v>1026.1999999999998</v>
      </c>
      <c r="J9771" s="41">
        <v>2.6000000000000007E-3</v>
      </c>
      <c r="K9771" s="42">
        <v>2.6681200000000005</v>
      </c>
      <c r="L9771" s="43">
        <v>0.38000000000000012</v>
      </c>
      <c r="M9771" s="42">
        <v>1.0138856000000005</v>
      </c>
      <c r="N9771">
        <v>0</v>
      </c>
      <c r="O9771" s="43">
        <v>10</v>
      </c>
      <c r="P9771" s="42">
        <v>75.599999999999994</v>
      </c>
      <c r="Q9771" s="42">
        <v>1.5</v>
      </c>
      <c r="R9771" s="42">
        <v>4</v>
      </c>
    </row>
    <row r="9772" spans="1:18" x14ac:dyDescent="0.3">
      <c r="A9772" t="s">
        <v>3923</v>
      </c>
      <c r="B9772" s="17">
        <v>45131</v>
      </c>
      <c r="C9772" t="s">
        <v>543</v>
      </c>
      <c r="D9772" t="s">
        <v>3928</v>
      </c>
      <c r="E9772" t="s">
        <v>3929</v>
      </c>
      <c r="F9772" t="s">
        <v>3931</v>
      </c>
      <c r="G9772" t="s">
        <v>3877</v>
      </c>
      <c r="H9772" t="s">
        <v>3876</v>
      </c>
      <c r="I9772">
        <v>1041.8</v>
      </c>
      <c r="J9772" s="41">
        <v>3.7999999999999996E-3</v>
      </c>
      <c r="K9772" s="42">
        <v>3.9588399999999995</v>
      </c>
      <c r="L9772" s="43">
        <v>0.62999999999999978</v>
      </c>
      <c r="M9772" s="42">
        <v>2.4940691999999989</v>
      </c>
      <c r="N9772">
        <v>4</v>
      </c>
      <c r="O9772" s="43">
        <v>280</v>
      </c>
      <c r="P9772" s="42">
        <v>67.2</v>
      </c>
      <c r="Q9772" s="42">
        <v>4.5</v>
      </c>
      <c r="R9772" s="42">
        <v>1</v>
      </c>
    </row>
    <row r="9773" spans="1:18" x14ac:dyDescent="0.3">
      <c r="A9773" t="s">
        <v>3923</v>
      </c>
      <c r="B9773" s="17">
        <v>45132</v>
      </c>
      <c r="C9773" t="s">
        <v>543</v>
      </c>
      <c r="D9773" t="s">
        <v>3928</v>
      </c>
      <c r="E9773" t="s">
        <v>3929</v>
      </c>
      <c r="F9773" t="s">
        <v>3931</v>
      </c>
      <c r="G9773" t="s">
        <v>3877</v>
      </c>
      <c r="H9773" t="s">
        <v>3876</v>
      </c>
      <c r="I9773">
        <v>1198.3</v>
      </c>
      <c r="J9773" s="41">
        <v>7.4000000000000003E-3</v>
      </c>
      <c r="K9773" s="42">
        <v>8.8674199999999992</v>
      </c>
      <c r="L9773" s="43">
        <v>0.75999999999999979</v>
      </c>
      <c r="M9773" s="42">
        <v>6.7392391999999974</v>
      </c>
      <c r="N9773">
        <v>4</v>
      </c>
      <c r="O9773" s="43">
        <v>179</v>
      </c>
      <c r="P9773" s="42">
        <v>93.6</v>
      </c>
      <c r="Q9773" s="42">
        <v>21</v>
      </c>
      <c r="R9773" s="42">
        <v>0</v>
      </c>
    </row>
    <row r="9774" spans="1:18" x14ac:dyDescent="0.3">
      <c r="A9774" t="s">
        <v>3923</v>
      </c>
      <c r="B9774" s="17">
        <v>45133</v>
      </c>
      <c r="C9774" t="s">
        <v>543</v>
      </c>
      <c r="D9774" t="s">
        <v>3928</v>
      </c>
      <c r="E9774" t="s">
        <v>3929</v>
      </c>
      <c r="F9774" t="s">
        <v>3931</v>
      </c>
      <c r="G9774" t="s">
        <v>3877</v>
      </c>
      <c r="H9774" t="s">
        <v>3876</v>
      </c>
      <c r="I9774">
        <v>882.3</v>
      </c>
      <c r="J9774" s="41">
        <v>4.1999999999999997E-3</v>
      </c>
      <c r="K9774" s="42">
        <v>3.7056599999999995</v>
      </c>
      <c r="L9774" s="43">
        <v>0.83999999999999986</v>
      </c>
      <c r="M9774" s="42">
        <v>3.1127543999999991</v>
      </c>
      <c r="N9774">
        <v>4</v>
      </c>
      <c r="O9774" s="43">
        <v>151</v>
      </c>
      <c r="P9774" s="42">
        <v>55.199999999999996</v>
      </c>
      <c r="Q9774" s="42">
        <v>1.5</v>
      </c>
      <c r="R9774" s="42">
        <v>0</v>
      </c>
    </row>
    <row r="9775" spans="1:18" x14ac:dyDescent="0.3">
      <c r="A9775" t="s">
        <v>3923</v>
      </c>
      <c r="B9775" s="17">
        <v>45134</v>
      </c>
      <c r="C9775" t="s">
        <v>543</v>
      </c>
      <c r="D9775" t="s">
        <v>3928</v>
      </c>
      <c r="E9775" t="s">
        <v>3929</v>
      </c>
      <c r="F9775" t="s">
        <v>3931</v>
      </c>
      <c r="G9775" t="s">
        <v>3877</v>
      </c>
      <c r="H9775" t="s">
        <v>3876</v>
      </c>
      <c r="I9775">
        <v>1678.6</v>
      </c>
      <c r="J9775" s="41">
        <v>6.2000000000000006E-3</v>
      </c>
      <c r="K9775" s="42">
        <v>10.40732</v>
      </c>
      <c r="L9775" s="43">
        <v>0.34000000000000008</v>
      </c>
      <c r="M9775" s="42">
        <v>3.538488800000001</v>
      </c>
      <c r="N9775">
        <v>3</v>
      </c>
      <c r="O9775" s="43">
        <v>160</v>
      </c>
      <c r="P9775" s="42">
        <v>52.8</v>
      </c>
      <c r="Q9775" s="42">
        <v>9</v>
      </c>
      <c r="R9775" s="42">
        <v>1</v>
      </c>
    </row>
    <row r="9776" spans="1:18" x14ac:dyDescent="0.3">
      <c r="A9776" t="s">
        <v>3923</v>
      </c>
      <c r="B9776" s="17">
        <v>45135</v>
      </c>
      <c r="C9776" t="s">
        <v>543</v>
      </c>
      <c r="D9776" t="s">
        <v>3928</v>
      </c>
      <c r="E9776" t="s">
        <v>3929</v>
      </c>
      <c r="F9776" t="s">
        <v>3931</v>
      </c>
      <c r="G9776" t="s">
        <v>3877</v>
      </c>
      <c r="H9776" t="s">
        <v>3876</v>
      </c>
      <c r="I9776">
        <v>994</v>
      </c>
      <c r="J9776" s="41">
        <v>3.6000000000000008E-3</v>
      </c>
      <c r="K9776" s="42">
        <v>3.5784000000000007</v>
      </c>
      <c r="L9776" s="43">
        <v>1.1199999999999997</v>
      </c>
      <c r="M9776" s="42">
        <v>4.0078079999999998</v>
      </c>
      <c r="N9776">
        <v>4</v>
      </c>
      <c r="O9776" s="43">
        <v>261</v>
      </c>
      <c r="P9776" s="42">
        <v>82.8</v>
      </c>
      <c r="Q9776" s="42">
        <v>22.5</v>
      </c>
      <c r="R9776" s="42">
        <v>2</v>
      </c>
    </row>
    <row r="9777" spans="1:18" x14ac:dyDescent="0.3">
      <c r="A9777" t="s">
        <v>3923</v>
      </c>
      <c r="B9777" s="17">
        <v>45136</v>
      </c>
      <c r="C9777" t="s">
        <v>543</v>
      </c>
      <c r="D9777" t="s">
        <v>3928</v>
      </c>
      <c r="E9777" t="s">
        <v>3929</v>
      </c>
      <c r="F9777" t="s">
        <v>3931</v>
      </c>
      <c r="G9777" t="s">
        <v>3877</v>
      </c>
      <c r="H9777" t="s">
        <v>3876</v>
      </c>
      <c r="I9777">
        <v>809.39999999999986</v>
      </c>
      <c r="J9777" s="41">
        <v>4.0999999999999995E-3</v>
      </c>
      <c r="K9777" s="42">
        <v>3.3185399999999992</v>
      </c>
      <c r="L9777" s="43">
        <v>0.82999999999999974</v>
      </c>
      <c r="M9777" s="42">
        <v>2.7543881999999984</v>
      </c>
      <c r="N9777">
        <v>5</v>
      </c>
      <c r="O9777" s="43">
        <v>198</v>
      </c>
      <c r="P9777" s="42">
        <v>80.399999999999991</v>
      </c>
      <c r="Q9777" s="42">
        <v>0</v>
      </c>
      <c r="R9777" s="42">
        <v>3</v>
      </c>
    </row>
    <row r="9778" spans="1:18" x14ac:dyDescent="0.3">
      <c r="A9778" t="s">
        <v>3923</v>
      </c>
      <c r="B9778" s="17">
        <v>45137</v>
      </c>
      <c r="C9778" t="s">
        <v>543</v>
      </c>
      <c r="D9778" t="s">
        <v>3928</v>
      </c>
      <c r="E9778" t="s">
        <v>3929</v>
      </c>
      <c r="F9778" t="s">
        <v>3931</v>
      </c>
      <c r="G9778" t="s">
        <v>3877</v>
      </c>
      <c r="H9778" t="s">
        <v>3876</v>
      </c>
      <c r="I9778">
        <v>1059.1999999999998</v>
      </c>
      <c r="J9778" s="41">
        <v>6.8000000000000005E-3</v>
      </c>
      <c r="K9778" s="42">
        <v>7.2025599999999992</v>
      </c>
      <c r="L9778" s="43">
        <v>1.2199999999999998</v>
      </c>
      <c r="M9778" s="42">
        <v>8.7871231999999964</v>
      </c>
      <c r="N9778">
        <v>5</v>
      </c>
      <c r="O9778" s="43">
        <v>432</v>
      </c>
      <c r="P9778" s="42">
        <v>84</v>
      </c>
      <c r="Q9778" s="42">
        <v>12</v>
      </c>
      <c r="R9778" s="42">
        <v>5</v>
      </c>
    </row>
    <row r="9779" spans="1:18" x14ac:dyDescent="0.3">
      <c r="A9779" t="s">
        <v>3923</v>
      </c>
      <c r="B9779" s="17">
        <v>45138</v>
      </c>
      <c r="C9779" t="s">
        <v>543</v>
      </c>
      <c r="D9779" t="s">
        <v>3928</v>
      </c>
      <c r="E9779" t="s">
        <v>3929</v>
      </c>
      <c r="F9779" t="s">
        <v>3931</v>
      </c>
      <c r="G9779" t="s">
        <v>3877</v>
      </c>
      <c r="H9779" t="s">
        <v>3876</v>
      </c>
      <c r="I9779">
        <v>1268.3999999999999</v>
      </c>
      <c r="J9779" s="41">
        <v>8.5000000000000006E-3</v>
      </c>
      <c r="K9779" s="42">
        <v>10.7814</v>
      </c>
      <c r="L9779" s="43">
        <v>1.1399999999999997</v>
      </c>
      <c r="M9779" s="42">
        <v>12.290795999999997</v>
      </c>
      <c r="N9779">
        <v>4</v>
      </c>
      <c r="O9779" s="43">
        <v>284</v>
      </c>
      <c r="P9779" s="42">
        <v>84</v>
      </c>
      <c r="Q9779" s="42">
        <v>18</v>
      </c>
      <c r="R9779" s="42">
        <v>3</v>
      </c>
    </row>
    <row r="9780" spans="1:18" x14ac:dyDescent="0.3">
      <c r="A9780" t="s">
        <v>3923</v>
      </c>
      <c r="B9780" s="17">
        <v>45139</v>
      </c>
      <c r="C9780" t="s">
        <v>543</v>
      </c>
      <c r="D9780" t="s">
        <v>3928</v>
      </c>
      <c r="E9780" t="s">
        <v>3929</v>
      </c>
      <c r="F9780" t="s">
        <v>3931</v>
      </c>
      <c r="G9780" t="s">
        <v>3877</v>
      </c>
      <c r="H9780" t="s">
        <v>3876</v>
      </c>
      <c r="I9780">
        <v>1089</v>
      </c>
      <c r="J9780" s="41">
        <v>3.9999999999999992E-3</v>
      </c>
      <c r="K9780" s="42">
        <v>4.355999999999999</v>
      </c>
      <c r="L9780" s="43">
        <v>0.64999999999999969</v>
      </c>
      <c r="M9780" s="42">
        <v>2.8313999999999981</v>
      </c>
      <c r="N9780">
        <v>3</v>
      </c>
      <c r="O9780" s="43">
        <v>145</v>
      </c>
      <c r="P9780" s="42">
        <v>36</v>
      </c>
      <c r="Q9780" s="42">
        <v>16.5</v>
      </c>
      <c r="R9780" s="42">
        <v>6</v>
      </c>
    </row>
    <row r="9781" spans="1:18" x14ac:dyDescent="0.3">
      <c r="A9781" t="s">
        <v>3923</v>
      </c>
      <c r="B9781" s="17">
        <v>45140</v>
      </c>
      <c r="C9781" t="s">
        <v>543</v>
      </c>
      <c r="D9781" t="s">
        <v>3928</v>
      </c>
      <c r="E9781" t="s">
        <v>3929</v>
      </c>
      <c r="F9781" t="s">
        <v>3931</v>
      </c>
      <c r="G9781" t="s">
        <v>3877</v>
      </c>
      <c r="H9781" t="s">
        <v>3876</v>
      </c>
      <c r="I9781">
        <v>1507.3999999999999</v>
      </c>
      <c r="J9781" s="41">
        <v>6.1000000000000013E-3</v>
      </c>
      <c r="K9781" s="42">
        <v>9.1951400000000003</v>
      </c>
      <c r="L9781" s="43">
        <v>0.99999999999999967</v>
      </c>
      <c r="M9781" s="42">
        <v>9.1951399999999968</v>
      </c>
      <c r="N9781">
        <v>4</v>
      </c>
      <c r="O9781" s="43">
        <v>246</v>
      </c>
      <c r="P9781" s="42">
        <v>79.2</v>
      </c>
      <c r="Q9781" s="42">
        <v>6</v>
      </c>
      <c r="R9781" s="42">
        <v>0</v>
      </c>
    </row>
    <row r="9782" spans="1:18" x14ac:dyDescent="0.3">
      <c r="A9782" t="s">
        <v>3923</v>
      </c>
      <c r="B9782" s="17">
        <v>45141</v>
      </c>
      <c r="C9782" t="s">
        <v>543</v>
      </c>
      <c r="D9782" t="s">
        <v>3928</v>
      </c>
      <c r="E9782" t="s">
        <v>3929</v>
      </c>
      <c r="F9782" t="s">
        <v>3931</v>
      </c>
      <c r="G9782" t="s">
        <v>3877</v>
      </c>
      <c r="H9782" t="s">
        <v>3876</v>
      </c>
      <c r="I9782">
        <v>898.19999999999982</v>
      </c>
      <c r="J9782" s="41">
        <v>4.3E-3</v>
      </c>
      <c r="K9782" s="42">
        <v>3.8622599999999991</v>
      </c>
      <c r="L9782" s="43">
        <v>1.2799999999999998</v>
      </c>
      <c r="M9782" s="42">
        <v>4.9436927999999982</v>
      </c>
      <c r="N9782">
        <v>0</v>
      </c>
      <c r="O9782" s="43">
        <v>30</v>
      </c>
      <c r="P9782" s="42">
        <v>94.8</v>
      </c>
      <c r="Q9782" s="42">
        <v>15</v>
      </c>
      <c r="R9782" s="42">
        <v>5</v>
      </c>
    </row>
    <row r="9783" spans="1:18" x14ac:dyDescent="0.3">
      <c r="A9783" t="s">
        <v>3923</v>
      </c>
      <c r="B9783" s="17">
        <v>45142</v>
      </c>
      <c r="C9783" t="s">
        <v>543</v>
      </c>
      <c r="D9783" t="s">
        <v>3928</v>
      </c>
      <c r="E9783" t="s">
        <v>3929</v>
      </c>
      <c r="F9783" t="s">
        <v>3931</v>
      </c>
      <c r="G9783" t="s">
        <v>3877</v>
      </c>
      <c r="H9783" t="s">
        <v>3876</v>
      </c>
      <c r="I9783">
        <v>1133.5</v>
      </c>
      <c r="J9783" s="41">
        <v>6.3E-3</v>
      </c>
      <c r="K9783" s="42">
        <v>7.1410499999999999</v>
      </c>
      <c r="L9783" s="43">
        <v>1.2599999999999998</v>
      </c>
      <c r="M9783" s="42">
        <v>8.9977229999999988</v>
      </c>
      <c r="N9783">
        <v>4</v>
      </c>
      <c r="O9783" s="43">
        <v>139</v>
      </c>
      <c r="P9783" s="42">
        <v>66</v>
      </c>
      <c r="Q9783" s="42">
        <v>21</v>
      </c>
      <c r="R9783" s="42">
        <v>9</v>
      </c>
    </row>
    <row r="9784" spans="1:18" x14ac:dyDescent="0.3">
      <c r="A9784" t="s">
        <v>3923</v>
      </c>
      <c r="B9784" s="17">
        <v>45143</v>
      </c>
      <c r="C9784" t="s">
        <v>543</v>
      </c>
      <c r="D9784" t="s">
        <v>3928</v>
      </c>
      <c r="E9784" t="s">
        <v>3929</v>
      </c>
      <c r="F9784" t="s">
        <v>3931</v>
      </c>
      <c r="G9784" t="s">
        <v>3877</v>
      </c>
      <c r="H9784" t="s">
        <v>3876</v>
      </c>
      <c r="I9784">
        <v>1186.0999999999999</v>
      </c>
      <c r="J9784" s="41">
        <v>3.0000000000000001E-3</v>
      </c>
      <c r="K9784" s="42">
        <v>3.5583</v>
      </c>
      <c r="L9784" s="43">
        <v>0.80999999999999972</v>
      </c>
      <c r="M9784" s="42">
        <v>2.8822229999999989</v>
      </c>
      <c r="N9784">
        <v>2</v>
      </c>
      <c r="O9784" s="43">
        <v>136</v>
      </c>
      <c r="P9784" s="42">
        <v>45.6</v>
      </c>
      <c r="Q9784" s="42">
        <v>10.5</v>
      </c>
      <c r="R9784" s="42">
        <v>6</v>
      </c>
    </row>
    <row r="9785" spans="1:18" x14ac:dyDescent="0.3">
      <c r="A9785" t="s">
        <v>3923</v>
      </c>
      <c r="B9785" s="17">
        <v>45144</v>
      </c>
      <c r="C9785" t="s">
        <v>543</v>
      </c>
      <c r="D9785" t="s">
        <v>3928</v>
      </c>
      <c r="E9785" t="s">
        <v>3929</v>
      </c>
      <c r="F9785" t="s">
        <v>3931</v>
      </c>
      <c r="G9785" t="s">
        <v>3877</v>
      </c>
      <c r="H9785" t="s">
        <v>3876</v>
      </c>
      <c r="I9785">
        <v>1240</v>
      </c>
      <c r="J9785" s="41">
        <v>5.1000000000000004E-3</v>
      </c>
      <c r="K9785" s="42">
        <v>6.3240000000000007</v>
      </c>
      <c r="L9785" s="43">
        <v>0.60999999999999976</v>
      </c>
      <c r="M9785" s="42">
        <v>3.8576399999999991</v>
      </c>
      <c r="N9785">
        <v>1</v>
      </c>
      <c r="O9785" s="43">
        <v>75</v>
      </c>
      <c r="P9785" s="42">
        <v>40.799999999999997</v>
      </c>
      <c r="Q9785" s="42">
        <v>10.5</v>
      </c>
      <c r="R9785" s="42">
        <v>10</v>
      </c>
    </row>
    <row r="9786" spans="1:18" x14ac:dyDescent="0.3">
      <c r="A9786" t="s">
        <v>3923</v>
      </c>
      <c r="B9786" s="17">
        <v>45145</v>
      </c>
      <c r="C9786" t="s">
        <v>543</v>
      </c>
      <c r="D9786" t="s">
        <v>3928</v>
      </c>
      <c r="E9786" t="s">
        <v>3929</v>
      </c>
      <c r="F9786" t="s">
        <v>3931</v>
      </c>
      <c r="G9786" t="s">
        <v>3877</v>
      </c>
      <c r="H9786" t="s">
        <v>3876</v>
      </c>
      <c r="I9786">
        <v>1267.1999999999998</v>
      </c>
      <c r="J9786" s="41">
        <v>4.8000000000000004E-3</v>
      </c>
      <c r="K9786" s="42">
        <v>6.08256</v>
      </c>
      <c r="L9786" s="43">
        <v>0.34000000000000008</v>
      </c>
      <c r="M9786" s="42">
        <v>2.0680704000000003</v>
      </c>
      <c r="N9786">
        <v>2</v>
      </c>
      <c r="O9786" s="43">
        <v>96</v>
      </c>
      <c r="P9786" s="42">
        <v>90</v>
      </c>
      <c r="Q9786" s="42">
        <v>10.5</v>
      </c>
      <c r="R9786" s="42">
        <v>6</v>
      </c>
    </row>
    <row r="9787" spans="1:18" x14ac:dyDescent="0.3">
      <c r="A9787" t="s">
        <v>3923</v>
      </c>
      <c r="B9787" s="17">
        <v>45146</v>
      </c>
      <c r="C9787" t="s">
        <v>543</v>
      </c>
      <c r="D9787" t="s">
        <v>3928</v>
      </c>
      <c r="E9787" t="s">
        <v>3929</v>
      </c>
      <c r="F9787" t="s">
        <v>3931</v>
      </c>
      <c r="G9787" t="s">
        <v>3877</v>
      </c>
      <c r="H9787" t="s">
        <v>3876</v>
      </c>
      <c r="I9787">
        <v>1005.3999999999999</v>
      </c>
      <c r="J9787" s="41">
        <v>5.5999999999999999E-3</v>
      </c>
      <c r="K9787" s="42">
        <v>5.6302399999999988</v>
      </c>
      <c r="L9787" s="43">
        <v>0.99999999999999967</v>
      </c>
      <c r="M9787" s="42">
        <v>5.630239999999997</v>
      </c>
      <c r="N9787">
        <v>3</v>
      </c>
      <c r="O9787" s="43">
        <v>203</v>
      </c>
      <c r="P9787" s="42">
        <v>43.199999999999996</v>
      </c>
      <c r="Q9787" s="42">
        <v>19.5</v>
      </c>
      <c r="R9787" s="42">
        <v>1</v>
      </c>
    </row>
    <row r="9788" spans="1:18" x14ac:dyDescent="0.3">
      <c r="A9788" t="s">
        <v>3923</v>
      </c>
      <c r="B9788" s="17">
        <v>45147</v>
      </c>
      <c r="C9788" t="s">
        <v>543</v>
      </c>
      <c r="D9788" t="s">
        <v>3928</v>
      </c>
      <c r="E9788" t="s">
        <v>3929</v>
      </c>
      <c r="F9788" t="s">
        <v>3931</v>
      </c>
      <c r="G9788" t="s">
        <v>3877</v>
      </c>
      <c r="H9788" t="s">
        <v>3876</v>
      </c>
      <c r="I9788">
        <v>1506.8999999999999</v>
      </c>
      <c r="J9788" s="41">
        <v>8.0000000000000002E-3</v>
      </c>
      <c r="K9788" s="42">
        <v>12.055199999999999</v>
      </c>
      <c r="L9788" s="43">
        <v>0.87999999999999978</v>
      </c>
      <c r="M9788" s="42">
        <v>10.608575999999998</v>
      </c>
      <c r="N9788">
        <v>1</v>
      </c>
      <c r="O9788" s="43">
        <v>52</v>
      </c>
      <c r="P9788" s="42">
        <v>57.599999999999994</v>
      </c>
      <c r="Q9788" s="42">
        <v>15</v>
      </c>
      <c r="R9788" s="42">
        <v>2</v>
      </c>
    </row>
    <row r="9789" spans="1:18" x14ac:dyDescent="0.3">
      <c r="A9789" t="s">
        <v>3923</v>
      </c>
      <c r="B9789" s="17">
        <v>45148</v>
      </c>
      <c r="C9789" t="s">
        <v>543</v>
      </c>
      <c r="D9789" t="s">
        <v>3928</v>
      </c>
      <c r="E9789" t="s">
        <v>3929</v>
      </c>
      <c r="F9789" t="s">
        <v>3931</v>
      </c>
      <c r="G9789" t="s">
        <v>3877</v>
      </c>
      <c r="H9789" t="s">
        <v>3876</v>
      </c>
      <c r="I9789">
        <v>1383.3999999999999</v>
      </c>
      <c r="J9789" s="41">
        <v>7.2999999999999992E-3</v>
      </c>
      <c r="K9789" s="42">
        <v>10.098819999999998</v>
      </c>
      <c r="L9789" s="43">
        <v>1.19</v>
      </c>
      <c r="M9789" s="42">
        <v>12.017595799999997</v>
      </c>
      <c r="N9789">
        <v>3</v>
      </c>
      <c r="O9789" s="43">
        <v>209</v>
      </c>
      <c r="P9789" s="42">
        <v>92.399999999999991</v>
      </c>
      <c r="Q9789" s="42">
        <v>3</v>
      </c>
      <c r="R9789" s="42">
        <v>5</v>
      </c>
    </row>
    <row r="9790" spans="1:18" x14ac:dyDescent="0.3">
      <c r="A9790" t="s">
        <v>3923</v>
      </c>
      <c r="B9790" s="17">
        <v>45149</v>
      </c>
      <c r="C9790" t="s">
        <v>543</v>
      </c>
      <c r="D9790" t="s">
        <v>3928</v>
      </c>
      <c r="E9790" t="s">
        <v>3929</v>
      </c>
      <c r="F9790" t="s">
        <v>3931</v>
      </c>
      <c r="G9790" t="s">
        <v>3877</v>
      </c>
      <c r="H9790" t="s">
        <v>3876</v>
      </c>
      <c r="I9790">
        <v>1028</v>
      </c>
      <c r="J9790" s="41">
        <v>7.7000000000000002E-3</v>
      </c>
      <c r="K9790" s="42">
        <v>7.9156000000000004</v>
      </c>
      <c r="L9790" s="43">
        <v>1.2399999999999998</v>
      </c>
      <c r="M9790" s="42">
        <v>9.8153439999999978</v>
      </c>
      <c r="N9790">
        <v>2</v>
      </c>
      <c r="O9790" s="43">
        <v>171</v>
      </c>
      <c r="P9790" s="42">
        <v>54</v>
      </c>
      <c r="Q9790" s="42">
        <v>12</v>
      </c>
      <c r="R9790" s="42">
        <v>8</v>
      </c>
    </row>
    <row r="9791" spans="1:18" x14ac:dyDescent="0.3">
      <c r="A9791" t="s">
        <v>3923</v>
      </c>
      <c r="B9791" s="17">
        <v>45150</v>
      </c>
      <c r="C9791" t="s">
        <v>543</v>
      </c>
      <c r="D9791" t="s">
        <v>3928</v>
      </c>
      <c r="E9791" t="s">
        <v>3929</v>
      </c>
      <c r="F9791" t="s">
        <v>3931</v>
      </c>
      <c r="G9791" t="s">
        <v>3877</v>
      </c>
      <c r="H9791" t="s">
        <v>3876</v>
      </c>
      <c r="I9791">
        <v>782.3</v>
      </c>
      <c r="J9791" s="41">
        <v>5.1999999999999998E-3</v>
      </c>
      <c r="K9791" s="42">
        <v>4.0679599999999994</v>
      </c>
      <c r="L9791" s="43">
        <v>0.55999999999999983</v>
      </c>
      <c r="M9791" s="42">
        <v>2.278057599999999</v>
      </c>
      <c r="N9791">
        <v>5</v>
      </c>
      <c r="O9791" s="43">
        <v>212</v>
      </c>
      <c r="P9791" s="42">
        <v>74.399999999999991</v>
      </c>
      <c r="Q9791" s="42">
        <v>16.5</v>
      </c>
      <c r="R9791" s="42">
        <v>7</v>
      </c>
    </row>
    <row r="9792" spans="1:18" x14ac:dyDescent="0.3">
      <c r="A9792" t="s">
        <v>3923</v>
      </c>
      <c r="B9792" s="17">
        <v>45151</v>
      </c>
      <c r="C9792" t="s">
        <v>543</v>
      </c>
      <c r="D9792" t="s">
        <v>3928</v>
      </c>
      <c r="E9792" t="s">
        <v>3929</v>
      </c>
      <c r="F9792" t="s">
        <v>3931</v>
      </c>
      <c r="G9792" t="s">
        <v>3877</v>
      </c>
      <c r="H9792" t="s">
        <v>3876</v>
      </c>
      <c r="I9792">
        <v>881.89999999999986</v>
      </c>
      <c r="J9792" s="41">
        <v>1.03E-2</v>
      </c>
      <c r="K9792" s="42">
        <v>9.0835699999999981</v>
      </c>
      <c r="L9792" s="43">
        <v>1.2499999999999998</v>
      </c>
      <c r="M9792" s="42">
        <v>11.354462499999995</v>
      </c>
      <c r="N9792">
        <v>2</v>
      </c>
      <c r="O9792" s="43">
        <v>181</v>
      </c>
      <c r="P9792" s="42">
        <v>66</v>
      </c>
      <c r="Q9792" s="42">
        <v>21</v>
      </c>
      <c r="R9792" s="42">
        <v>6</v>
      </c>
    </row>
    <row r="9793" spans="1:18" x14ac:dyDescent="0.3">
      <c r="A9793" t="s">
        <v>3923</v>
      </c>
      <c r="B9793" s="17">
        <v>45152</v>
      </c>
      <c r="C9793" t="s">
        <v>543</v>
      </c>
      <c r="D9793" t="s">
        <v>3928</v>
      </c>
      <c r="E9793" t="s">
        <v>3929</v>
      </c>
      <c r="F9793" t="s">
        <v>3931</v>
      </c>
      <c r="G9793" t="s">
        <v>3877</v>
      </c>
      <c r="H9793" t="s">
        <v>3876</v>
      </c>
      <c r="I9793">
        <v>1383.1</v>
      </c>
      <c r="J9793" s="41">
        <v>5.4000000000000003E-3</v>
      </c>
      <c r="K9793" s="42">
        <v>7.4687399999999995</v>
      </c>
      <c r="L9793" s="43">
        <v>0.73999999999999977</v>
      </c>
      <c r="M9793" s="42">
        <v>5.5268675999999983</v>
      </c>
      <c r="N9793">
        <v>4</v>
      </c>
      <c r="O9793" s="43">
        <v>314</v>
      </c>
      <c r="P9793" s="42">
        <v>86.399999999999991</v>
      </c>
      <c r="Q9793" s="42">
        <v>15</v>
      </c>
      <c r="R9793" s="42">
        <v>2</v>
      </c>
    </row>
    <row r="9794" spans="1:18" x14ac:dyDescent="0.3">
      <c r="A9794" t="s">
        <v>3923</v>
      </c>
      <c r="B9794" s="17">
        <v>45153</v>
      </c>
      <c r="C9794" t="s">
        <v>543</v>
      </c>
      <c r="D9794" t="s">
        <v>3928</v>
      </c>
      <c r="E9794" t="s">
        <v>3929</v>
      </c>
      <c r="F9794" t="s">
        <v>3931</v>
      </c>
      <c r="G9794" t="s">
        <v>3877</v>
      </c>
      <c r="H9794" t="s">
        <v>3876</v>
      </c>
      <c r="I9794">
        <v>1658.8</v>
      </c>
      <c r="J9794" s="41">
        <v>2.4000000000000002E-3</v>
      </c>
      <c r="K9794" s="42">
        <v>3.9811200000000002</v>
      </c>
      <c r="L9794" s="43">
        <v>0.10000000000000002</v>
      </c>
      <c r="M9794" s="42">
        <v>0.39811200000000008</v>
      </c>
      <c r="N9794">
        <v>3</v>
      </c>
      <c r="O9794" s="43">
        <v>238</v>
      </c>
      <c r="P9794" s="42">
        <v>38.4</v>
      </c>
      <c r="Q9794" s="42">
        <v>19.5</v>
      </c>
      <c r="R9794" s="42">
        <v>1</v>
      </c>
    </row>
    <row r="9795" spans="1:18" x14ac:dyDescent="0.3">
      <c r="A9795" t="s">
        <v>3923</v>
      </c>
      <c r="B9795" s="17">
        <v>45154</v>
      </c>
      <c r="C9795" t="s">
        <v>543</v>
      </c>
      <c r="D9795" t="s">
        <v>3928</v>
      </c>
      <c r="E9795" t="s">
        <v>3929</v>
      </c>
      <c r="F9795" t="s">
        <v>3931</v>
      </c>
      <c r="G9795" t="s">
        <v>3877</v>
      </c>
      <c r="H9795" t="s">
        <v>3876</v>
      </c>
      <c r="I9795">
        <v>1641.3999999999999</v>
      </c>
      <c r="J9795" s="41">
        <v>8.6E-3</v>
      </c>
      <c r="K9795" s="42">
        <v>14.116039999999998</v>
      </c>
      <c r="L9795" s="43">
        <v>0.75999999999999979</v>
      </c>
      <c r="M9795" s="42">
        <v>10.728190399999995</v>
      </c>
      <c r="N9795">
        <v>3</v>
      </c>
      <c r="O9795" s="43">
        <v>216</v>
      </c>
      <c r="P9795" s="42">
        <v>81.599999999999994</v>
      </c>
      <c r="Q9795" s="42">
        <v>9</v>
      </c>
      <c r="R9795" s="42">
        <v>1</v>
      </c>
    </row>
    <row r="9796" spans="1:18" x14ac:dyDescent="0.3">
      <c r="A9796" t="s">
        <v>3923</v>
      </c>
      <c r="B9796" s="17">
        <v>45155</v>
      </c>
      <c r="C9796" t="s">
        <v>543</v>
      </c>
      <c r="D9796" t="s">
        <v>3928</v>
      </c>
      <c r="E9796" t="s">
        <v>3929</v>
      </c>
      <c r="F9796" t="s">
        <v>3931</v>
      </c>
      <c r="G9796" t="s">
        <v>3877</v>
      </c>
      <c r="H9796" t="s">
        <v>3876</v>
      </c>
      <c r="I9796">
        <v>1232.3999999999999</v>
      </c>
      <c r="J9796" s="41">
        <v>2.3E-3</v>
      </c>
      <c r="K9796" s="42">
        <v>2.8345199999999995</v>
      </c>
      <c r="L9796" s="43">
        <v>0.28000000000000003</v>
      </c>
      <c r="M9796" s="42">
        <v>0.79366559999999997</v>
      </c>
      <c r="N9796">
        <v>2</v>
      </c>
      <c r="O9796" s="43">
        <v>175</v>
      </c>
      <c r="P9796" s="42">
        <v>60</v>
      </c>
      <c r="Q9796" s="42">
        <v>16.5</v>
      </c>
      <c r="R9796" s="42">
        <v>5</v>
      </c>
    </row>
    <row r="9797" spans="1:18" x14ac:dyDescent="0.3">
      <c r="A9797" t="s">
        <v>3923</v>
      </c>
      <c r="B9797" s="17">
        <v>45156</v>
      </c>
      <c r="C9797" t="s">
        <v>543</v>
      </c>
      <c r="D9797" t="s">
        <v>3928</v>
      </c>
      <c r="E9797" t="s">
        <v>3929</v>
      </c>
      <c r="F9797" t="s">
        <v>3931</v>
      </c>
      <c r="G9797" t="s">
        <v>3877</v>
      </c>
      <c r="H9797" t="s">
        <v>3876</v>
      </c>
      <c r="I9797">
        <v>1150.8</v>
      </c>
      <c r="J9797" s="41">
        <v>8.2999999999999984E-3</v>
      </c>
      <c r="K9797" s="42">
        <v>9.5516399999999972</v>
      </c>
      <c r="L9797" s="43">
        <v>1.0699999999999998</v>
      </c>
      <c r="M9797" s="42">
        <v>10.220254799999996</v>
      </c>
      <c r="N9797">
        <v>1</v>
      </c>
      <c r="O9797" s="43">
        <v>14</v>
      </c>
      <c r="P9797" s="42">
        <v>52.8</v>
      </c>
      <c r="Q9797" s="42">
        <v>7.5</v>
      </c>
      <c r="R9797" s="42">
        <v>6</v>
      </c>
    </row>
    <row r="9798" spans="1:18" x14ac:dyDescent="0.3">
      <c r="A9798" t="s">
        <v>3923</v>
      </c>
      <c r="B9798" s="17">
        <v>45157</v>
      </c>
      <c r="C9798" t="s">
        <v>543</v>
      </c>
      <c r="D9798" t="s">
        <v>3928</v>
      </c>
      <c r="E9798" t="s">
        <v>3929</v>
      </c>
      <c r="F9798" t="s">
        <v>3931</v>
      </c>
      <c r="G9798" t="s">
        <v>3877</v>
      </c>
      <c r="H9798" t="s">
        <v>3876</v>
      </c>
      <c r="I9798">
        <v>1518.6999999999998</v>
      </c>
      <c r="J9798" s="41">
        <v>5.1999999999999989E-3</v>
      </c>
      <c r="K9798" s="42">
        <v>7.8972399999999974</v>
      </c>
      <c r="L9798" s="43">
        <v>8.0000000000000029E-2</v>
      </c>
      <c r="M9798" s="42">
        <v>0.63177919999999999</v>
      </c>
      <c r="N9798">
        <v>5</v>
      </c>
      <c r="O9798" s="43">
        <v>124</v>
      </c>
      <c r="P9798" s="42">
        <v>87.6</v>
      </c>
      <c r="Q9798" s="42">
        <v>10.5</v>
      </c>
      <c r="R9798" s="42">
        <v>7</v>
      </c>
    </row>
    <row r="9799" spans="1:18" x14ac:dyDescent="0.3">
      <c r="A9799" t="s">
        <v>3923</v>
      </c>
      <c r="B9799" s="17">
        <v>45158</v>
      </c>
      <c r="C9799" t="s">
        <v>543</v>
      </c>
      <c r="D9799" t="s">
        <v>3928</v>
      </c>
      <c r="E9799" t="s">
        <v>3929</v>
      </c>
      <c r="F9799" t="s">
        <v>3931</v>
      </c>
      <c r="G9799" t="s">
        <v>3877</v>
      </c>
      <c r="H9799" t="s">
        <v>3876</v>
      </c>
      <c r="I9799">
        <v>1521.5</v>
      </c>
      <c r="J9799" s="41">
        <v>6.1000000000000013E-3</v>
      </c>
      <c r="K9799" s="42">
        <v>9.281150000000002</v>
      </c>
      <c r="L9799" s="43">
        <v>0.79999999999999971</v>
      </c>
      <c r="M9799" s="42">
        <v>7.4249199999999993</v>
      </c>
      <c r="N9799">
        <v>4</v>
      </c>
      <c r="O9799" s="43">
        <v>301</v>
      </c>
      <c r="P9799" s="42">
        <v>74.399999999999991</v>
      </c>
      <c r="Q9799" s="42">
        <v>9</v>
      </c>
      <c r="R9799" s="42">
        <v>7</v>
      </c>
    </row>
    <row r="9800" spans="1:18" x14ac:dyDescent="0.3">
      <c r="A9800" t="s">
        <v>3923</v>
      </c>
      <c r="B9800" s="17">
        <v>45159</v>
      </c>
      <c r="C9800" t="s">
        <v>543</v>
      </c>
      <c r="D9800" t="s">
        <v>3928</v>
      </c>
      <c r="E9800" t="s">
        <v>3929</v>
      </c>
      <c r="F9800" t="s">
        <v>3931</v>
      </c>
      <c r="G9800" t="s">
        <v>3877</v>
      </c>
      <c r="H9800" t="s">
        <v>3876</v>
      </c>
      <c r="I9800">
        <v>1754.8</v>
      </c>
      <c r="J9800" s="41">
        <v>3.1999999999999989E-3</v>
      </c>
      <c r="K9800" s="42">
        <v>5.6153599999999981</v>
      </c>
      <c r="L9800" s="43">
        <v>1.18</v>
      </c>
      <c r="M9800" s="42">
        <v>6.6261247999999977</v>
      </c>
      <c r="N9800">
        <v>0</v>
      </c>
      <c r="O9800" s="43">
        <v>9</v>
      </c>
      <c r="P9800" s="42">
        <v>69.599999999999994</v>
      </c>
      <c r="Q9800" s="42">
        <v>4.5</v>
      </c>
      <c r="R9800" s="42">
        <v>5</v>
      </c>
    </row>
    <row r="9801" spans="1:18" x14ac:dyDescent="0.3">
      <c r="A9801" t="s">
        <v>3923</v>
      </c>
      <c r="B9801" s="17">
        <v>45160</v>
      </c>
      <c r="C9801" t="s">
        <v>543</v>
      </c>
      <c r="D9801" t="s">
        <v>3928</v>
      </c>
      <c r="E9801" t="s">
        <v>3929</v>
      </c>
      <c r="F9801" t="s">
        <v>3931</v>
      </c>
      <c r="G9801" t="s">
        <v>3877</v>
      </c>
      <c r="H9801" t="s">
        <v>3876</v>
      </c>
      <c r="I9801">
        <v>1321.6999999999998</v>
      </c>
      <c r="J9801" s="41">
        <v>8.0000000000000019E-3</v>
      </c>
      <c r="K9801" s="42">
        <v>10.573600000000001</v>
      </c>
      <c r="L9801" s="43">
        <v>0.51999999999999991</v>
      </c>
      <c r="M9801" s="42">
        <v>5.4982719999999992</v>
      </c>
      <c r="N9801">
        <v>5</v>
      </c>
      <c r="O9801" s="43">
        <v>314</v>
      </c>
      <c r="P9801" s="42">
        <v>73.2</v>
      </c>
      <c r="Q9801" s="42">
        <v>25.5</v>
      </c>
      <c r="R9801" s="42">
        <v>10</v>
      </c>
    </row>
    <row r="9802" spans="1:18" x14ac:dyDescent="0.3">
      <c r="A9802" t="s">
        <v>3923</v>
      </c>
      <c r="B9802" s="17">
        <v>45161</v>
      </c>
      <c r="C9802" t="s">
        <v>543</v>
      </c>
      <c r="D9802" t="s">
        <v>3928</v>
      </c>
      <c r="E9802" t="s">
        <v>3929</v>
      </c>
      <c r="F9802" t="s">
        <v>3931</v>
      </c>
      <c r="G9802" t="s">
        <v>3877</v>
      </c>
      <c r="H9802" t="s">
        <v>3876</v>
      </c>
      <c r="I9802">
        <v>1173.8</v>
      </c>
      <c r="J9802" s="41">
        <v>9.5999999999999992E-3</v>
      </c>
      <c r="K9802" s="42">
        <v>11.268479999999998</v>
      </c>
      <c r="L9802" s="43">
        <v>0.51</v>
      </c>
      <c r="M9802" s="42">
        <v>5.7469247999999995</v>
      </c>
      <c r="N9802">
        <v>1</v>
      </c>
      <c r="O9802" s="43">
        <v>73</v>
      </c>
      <c r="P9802" s="42">
        <v>96</v>
      </c>
      <c r="Q9802" s="42">
        <v>16.5</v>
      </c>
      <c r="R9802" s="42">
        <v>2</v>
      </c>
    </row>
    <row r="9803" spans="1:18" x14ac:dyDescent="0.3">
      <c r="A9803" t="s">
        <v>3923</v>
      </c>
      <c r="B9803" s="17">
        <v>45162</v>
      </c>
      <c r="C9803" t="s">
        <v>543</v>
      </c>
      <c r="D9803" t="s">
        <v>3928</v>
      </c>
      <c r="E9803" t="s">
        <v>3929</v>
      </c>
      <c r="F9803" t="s">
        <v>3931</v>
      </c>
      <c r="G9803" t="s">
        <v>3877</v>
      </c>
      <c r="H9803" t="s">
        <v>3876</v>
      </c>
      <c r="I9803">
        <v>1157.8</v>
      </c>
      <c r="J9803" s="41">
        <v>7.3000000000000001E-3</v>
      </c>
      <c r="K9803" s="42">
        <v>8.4519400000000005</v>
      </c>
      <c r="L9803" s="43">
        <v>0.97999999999999987</v>
      </c>
      <c r="M9803" s="42">
        <v>8.2829011999999995</v>
      </c>
      <c r="N9803">
        <v>4</v>
      </c>
      <c r="O9803" s="43">
        <v>190</v>
      </c>
      <c r="P9803" s="42">
        <v>57.599999999999994</v>
      </c>
      <c r="Q9803" s="42">
        <v>7.5</v>
      </c>
      <c r="R9803" s="42">
        <v>6</v>
      </c>
    </row>
    <row r="9804" spans="1:18" x14ac:dyDescent="0.3">
      <c r="A9804" t="s">
        <v>3923</v>
      </c>
      <c r="B9804" s="17">
        <v>45163</v>
      </c>
      <c r="C9804" t="s">
        <v>543</v>
      </c>
      <c r="D9804" t="s">
        <v>3928</v>
      </c>
      <c r="E9804" t="s">
        <v>3929</v>
      </c>
      <c r="F9804" t="s">
        <v>3931</v>
      </c>
      <c r="G9804" t="s">
        <v>3877</v>
      </c>
      <c r="H9804" t="s">
        <v>3876</v>
      </c>
      <c r="I9804">
        <v>987</v>
      </c>
      <c r="J9804" s="41">
        <v>6.1999999999999998E-3</v>
      </c>
      <c r="K9804" s="42">
        <v>6.1193999999999997</v>
      </c>
      <c r="L9804" s="43">
        <v>0.35000000000000003</v>
      </c>
      <c r="M9804" s="42">
        <v>2.1417900000000003</v>
      </c>
      <c r="N9804">
        <v>1</v>
      </c>
      <c r="O9804" s="43">
        <v>47</v>
      </c>
      <c r="P9804" s="42">
        <v>34.799999999999997</v>
      </c>
      <c r="Q9804" s="42">
        <v>24</v>
      </c>
      <c r="R9804" s="42">
        <v>7</v>
      </c>
    </row>
    <row r="9805" spans="1:18" x14ac:dyDescent="0.3">
      <c r="A9805" t="s">
        <v>3923</v>
      </c>
      <c r="B9805" s="17">
        <v>45164</v>
      </c>
      <c r="C9805" t="s">
        <v>543</v>
      </c>
      <c r="D9805" t="s">
        <v>3928</v>
      </c>
      <c r="E9805" t="s">
        <v>3929</v>
      </c>
      <c r="F9805" t="s">
        <v>3931</v>
      </c>
      <c r="G9805" t="s">
        <v>3877</v>
      </c>
      <c r="H9805" t="s">
        <v>3876</v>
      </c>
      <c r="I9805">
        <v>1603.6999999999998</v>
      </c>
      <c r="J9805" s="41">
        <v>5.3E-3</v>
      </c>
      <c r="K9805" s="42">
        <v>8.4996099999999988</v>
      </c>
      <c r="L9805" s="43">
        <v>0.63999999999999979</v>
      </c>
      <c r="M9805" s="42">
        <v>5.4397503999999977</v>
      </c>
      <c r="N9805">
        <v>3</v>
      </c>
      <c r="O9805" s="43">
        <v>205</v>
      </c>
      <c r="P9805" s="42">
        <v>79.2</v>
      </c>
      <c r="Q9805" s="42">
        <v>13.5</v>
      </c>
      <c r="R9805" s="42">
        <v>0</v>
      </c>
    </row>
    <row r="9806" spans="1:18" x14ac:dyDescent="0.3">
      <c r="A9806" t="s">
        <v>3923</v>
      </c>
      <c r="B9806" s="17">
        <v>45165</v>
      </c>
      <c r="C9806" t="s">
        <v>543</v>
      </c>
      <c r="D9806" t="s">
        <v>3928</v>
      </c>
      <c r="E9806" t="s">
        <v>3929</v>
      </c>
      <c r="F9806" t="s">
        <v>3931</v>
      </c>
      <c r="G9806" t="s">
        <v>3877</v>
      </c>
      <c r="H9806" t="s">
        <v>3876</v>
      </c>
      <c r="I9806">
        <v>1724.1</v>
      </c>
      <c r="J9806" s="41">
        <v>3.5999999999999999E-3</v>
      </c>
      <c r="K9806" s="42">
        <v>6.2067599999999992</v>
      </c>
      <c r="L9806" s="43">
        <v>0.22000000000000006</v>
      </c>
      <c r="M9806" s="42">
        <v>1.3654872000000002</v>
      </c>
      <c r="N9806">
        <v>2</v>
      </c>
      <c r="O9806" s="43">
        <v>184</v>
      </c>
      <c r="P9806" s="42">
        <v>72</v>
      </c>
      <c r="Q9806" s="42">
        <v>21</v>
      </c>
      <c r="R9806" s="42">
        <v>8</v>
      </c>
    </row>
    <row r="9807" spans="1:18" x14ac:dyDescent="0.3">
      <c r="A9807" t="s">
        <v>3923</v>
      </c>
      <c r="B9807" s="17">
        <v>45166</v>
      </c>
      <c r="C9807" t="s">
        <v>543</v>
      </c>
      <c r="D9807" t="s">
        <v>3928</v>
      </c>
      <c r="E9807" t="s">
        <v>3929</v>
      </c>
      <c r="F9807" t="s">
        <v>3931</v>
      </c>
      <c r="G9807" t="s">
        <v>3877</v>
      </c>
      <c r="H9807" t="s">
        <v>3876</v>
      </c>
      <c r="I9807">
        <v>1327.1</v>
      </c>
      <c r="J9807" s="41">
        <v>5.3999999999999994E-3</v>
      </c>
      <c r="K9807" s="42">
        <v>7.166339999999999</v>
      </c>
      <c r="L9807" s="43">
        <v>0.34000000000000008</v>
      </c>
      <c r="M9807" s="42">
        <v>2.4365556000000002</v>
      </c>
      <c r="N9807">
        <v>0</v>
      </c>
      <c r="O9807" s="43">
        <v>11</v>
      </c>
      <c r="P9807" s="42">
        <v>66</v>
      </c>
      <c r="Q9807" s="42">
        <v>0</v>
      </c>
      <c r="R9807" s="42">
        <v>9</v>
      </c>
    </row>
    <row r="9808" spans="1:18" x14ac:dyDescent="0.3">
      <c r="A9808" t="s">
        <v>3923</v>
      </c>
      <c r="B9808" s="17">
        <v>45167</v>
      </c>
      <c r="C9808" t="s">
        <v>543</v>
      </c>
      <c r="D9808" t="s">
        <v>3928</v>
      </c>
      <c r="E9808" t="s">
        <v>3929</v>
      </c>
      <c r="F9808" t="s">
        <v>3931</v>
      </c>
      <c r="G9808" t="s">
        <v>3877</v>
      </c>
      <c r="H9808" t="s">
        <v>3876</v>
      </c>
      <c r="I9808">
        <v>1344.3</v>
      </c>
      <c r="J9808" s="41">
        <v>9.3999999999999986E-3</v>
      </c>
      <c r="K9808" s="42">
        <v>12.636419999999998</v>
      </c>
      <c r="L9808" s="43">
        <v>0.23000000000000004</v>
      </c>
      <c r="M9808" s="42">
        <v>2.9063765999999998</v>
      </c>
      <c r="N9808">
        <v>1</v>
      </c>
      <c r="O9808" s="43">
        <v>107</v>
      </c>
      <c r="P9808" s="42">
        <v>46.8</v>
      </c>
      <c r="Q9808" s="42">
        <v>19.5</v>
      </c>
      <c r="R9808" s="42">
        <v>5</v>
      </c>
    </row>
    <row r="9809" spans="1:18" x14ac:dyDescent="0.3">
      <c r="A9809" t="s">
        <v>3923</v>
      </c>
      <c r="B9809" s="17">
        <v>45168</v>
      </c>
      <c r="C9809" t="s">
        <v>543</v>
      </c>
      <c r="D9809" t="s">
        <v>3928</v>
      </c>
      <c r="E9809" t="s">
        <v>3929</v>
      </c>
      <c r="F9809" t="s">
        <v>3931</v>
      </c>
      <c r="G9809" t="s">
        <v>3877</v>
      </c>
      <c r="H9809" t="s">
        <v>3876</v>
      </c>
      <c r="I9809">
        <v>892.09999999999991</v>
      </c>
      <c r="J9809" s="41">
        <v>4.0000000000000001E-3</v>
      </c>
      <c r="K9809" s="42">
        <v>3.5683999999999996</v>
      </c>
      <c r="L9809" s="43">
        <v>0.32000000000000006</v>
      </c>
      <c r="M9809" s="42">
        <v>1.141888</v>
      </c>
      <c r="N9809">
        <v>0</v>
      </c>
      <c r="O9809" s="43">
        <v>1</v>
      </c>
      <c r="P9809" s="42">
        <v>57.599999999999994</v>
      </c>
      <c r="Q9809" s="42">
        <v>13.5</v>
      </c>
      <c r="R9809" s="42">
        <v>1</v>
      </c>
    </row>
    <row r="9810" spans="1:18" x14ac:dyDescent="0.3">
      <c r="A9810" t="s">
        <v>3923</v>
      </c>
      <c r="B9810" s="17">
        <v>45169</v>
      </c>
      <c r="C9810" t="s">
        <v>543</v>
      </c>
      <c r="D9810" t="s">
        <v>3928</v>
      </c>
      <c r="E9810" t="s">
        <v>3929</v>
      </c>
      <c r="F9810" t="s">
        <v>3931</v>
      </c>
      <c r="G9810" t="s">
        <v>3877</v>
      </c>
      <c r="H9810" t="s">
        <v>3876</v>
      </c>
      <c r="I9810">
        <v>1700.6</v>
      </c>
      <c r="J9810" s="41">
        <v>5.5000000000000005E-3</v>
      </c>
      <c r="K9810" s="42">
        <v>9.3533000000000008</v>
      </c>
      <c r="L9810" s="43">
        <v>0.59999999999999987</v>
      </c>
      <c r="M9810" s="42">
        <v>5.6119799999999991</v>
      </c>
      <c r="N9810">
        <v>3</v>
      </c>
      <c r="O9810" s="43">
        <v>222</v>
      </c>
      <c r="P9810" s="42">
        <v>61.199999999999996</v>
      </c>
      <c r="Q9810" s="42">
        <v>9</v>
      </c>
      <c r="R9810" s="42">
        <v>1</v>
      </c>
    </row>
    <row r="9811" spans="1:18" x14ac:dyDescent="0.3">
      <c r="A9811" t="s">
        <v>3924</v>
      </c>
      <c r="B9811" s="17">
        <v>45170</v>
      </c>
      <c r="C9811" t="s">
        <v>543</v>
      </c>
      <c r="D9811" t="s">
        <v>3928</v>
      </c>
      <c r="E9811" t="s">
        <v>3929</v>
      </c>
      <c r="F9811" t="s">
        <v>3931</v>
      </c>
      <c r="G9811" t="s">
        <v>3877</v>
      </c>
      <c r="H9811" t="s">
        <v>3876</v>
      </c>
      <c r="I9811">
        <v>2176</v>
      </c>
      <c r="J9811" s="41">
        <v>8.2999999999999984E-3</v>
      </c>
      <c r="K9811" s="42">
        <v>18.060799999999997</v>
      </c>
      <c r="L9811" s="43">
        <v>0.58999999999999975</v>
      </c>
      <c r="M9811" s="42">
        <v>10.655871999999993</v>
      </c>
      <c r="N9811">
        <v>4</v>
      </c>
      <c r="O9811" s="43">
        <v>287</v>
      </c>
      <c r="P9811" s="42">
        <v>62.4</v>
      </c>
      <c r="Q9811" s="42">
        <v>9</v>
      </c>
      <c r="R9811" s="42">
        <v>1</v>
      </c>
    </row>
    <row r="9812" spans="1:18" x14ac:dyDescent="0.3">
      <c r="A9812" t="s">
        <v>3924</v>
      </c>
      <c r="B9812" s="17">
        <v>45171</v>
      </c>
      <c r="C9812" t="s">
        <v>543</v>
      </c>
      <c r="D9812" t="s">
        <v>3928</v>
      </c>
      <c r="E9812" t="s">
        <v>3929</v>
      </c>
      <c r="F9812" t="s">
        <v>3931</v>
      </c>
      <c r="G9812" t="s">
        <v>3877</v>
      </c>
      <c r="H9812" t="s">
        <v>3876</v>
      </c>
      <c r="I9812">
        <v>1831</v>
      </c>
      <c r="J9812" s="41">
        <v>7.8000000000000005E-3</v>
      </c>
      <c r="K9812" s="42">
        <v>14.2818</v>
      </c>
      <c r="L9812" s="43">
        <v>1.1199999999999999</v>
      </c>
      <c r="M9812" s="42">
        <v>15.995615999999998</v>
      </c>
      <c r="N9812">
        <v>2</v>
      </c>
      <c r="O9812" s="43">
        <v>205</v>
      </c>
      <c r="P9812" s="42">
        <v>75.599999999999994</v>
      </c>
      <c r="Q9812" s="42">
        <v>3</v>
      </c>
      <c r="R9812" s="42">
        <v>11</v>
      </c>
    </row>
    <row r="9813" spans="1:18" x14ac:dyDescent="0.3">
      <c r="A9813" t="s">
        <v>3924</v>
      </c>
      <c r="B9813" s="17">
        <v>45172</v>
      </c>
      <c r="C9813" t="s">
        <v>543</v>
      </c>
      <c r="D9813" t="s">
        <v>3928</v>
      </c>
      <c r="E9813" t="s">
        <v>3929</v>
      </c>
      <c r="F9813" t="s">
        <v>3931</v>
      </c>
      <c r="G9813" t="s">
        <v>3877</v>
      </c>
      <c r="H9813" t="s">
        <v>3876</v>
      </c>
      <c r="I9813">
        <v>1928</v>
      </c>
      <c r="J9813" s="41">
        <v>1.2699999999999999E-2</v>
      </c>
      <c r="K9813" s="42">
        <v>24.485599999999998</v>
      </c>
      <c r="L9813" s="43">
        <v>0.70999999999999974</v>
      </c>
      <c r="M9813" s="42">
        <v>17.384775999999992</v>
      </c>
      <c r="N9813">
        <v>5</v>
      </c>
      <c r="O9813" s="43">
        <v>243</v>
      </c>
      <c r="P9813" s="42">
        <v>94.8</v>
      </c>
      <c r="Q9813" s="42">
        <v>16.5</v>
      </c>
      <c r="R9813" s="42">
        <v>4</v>
      </c>
    </row>
    <row r="9814" spans="1:18" x14ac:dyDescent="0.3">
      <c r="A9814" t="s">
        <v>3924</v>
      </c>
      <c r="B9814" s="17">
        <v>45173</v>
      </c>
      <c r="C9814" t="s">
        <v>543</v>
      </c>
      <c r="D9814" t="s">
        <v>3928</v>
      </c>
      <c r="E9814" t="s">
        <v>3929</v>
      </c>
      <c r="F9814" t="s">
        <v>3931</v>
      </c>
      <c r="G9814" t="s">
        <v>3877</v>
      </c>
      <c r="H9814" t="s">
        <v>3876</v>
      </c>
      <c r="I9814">
        <v>2371</v>
      </c>
      <c r="J9814" s="41">
        <v>6.2000000000000006E-3</v>
      </c>
      <c r="K9814" s="42">
        <v>14.700200000000002</v>
      </c>
      <c r="L9814" s="43">
        <v>0.56999999999999973</v>
      </c>
      <c r="M9814" s="42">
        <v>8.3791139999999977</v>
      </c>
      <c r="N9814">
        <v>6</v>
      </c>
      <c r="O9814" s="43">
        <v>449</v>
      </c>
      <c r="P9814" s="42">
        <v>97.2</v>
      </c>
      <c r="Q9814" s="42">
        <v>19.5</v>
      </c>
      <c r="R9814" s="42">
        <v>6</v>
      </c>
    </row>
    <row r="9815" spans="1:18" x14ac:dyDescent="0.3">
      <c r="A9815" t="s">
        <v>3924</v>
      </c>
      <c r="B9815" s="17">
        <v>45174</v>
      </c>
      <c r="C9815" t="s">
        <v>543</v>
      </c>
      <c r="D9815" t="s">
        <v>3928</v>
      </c>
      <c r="E9815" t="s">
        <v>3929</v>
      </c>
      <c r="F9815" t="s">
        <v>3931</v>
      </c>
      <c r="G9815" t="s">
        <v>3877</v>
      </c>
      <c r="H9815" t="s">
        <v>3876</v>
      </c>
      <c r="I9815">
        <v>2639</v>
      </c>
      <c r="J9815" s="41">
        <v>8.9000000000000017E-3</v>
      </c>
      <c r="K9815" s="42">
        <v>23.487100000000005</v>
      </c>
      <c r="L9815" s="43">
        <v>0.19000000000000006</v>
      </c>
      <c r="M9815" s="42">
        <v>4.4625490000000028</v>
      </c>
      <c r="N9815">
        <v>2</v>
      </c>
      <c r="O9815" s="43">
        <v>159</v>
      </c>
      <c r="P9815" s="42">
        <v>68.399999999999991</v>
      </c>
      <c r="Q9815" s="42">
        <v>18</v>
      </c>
      <c r="R9815" s="42">
        <v>1</v>
      </c>
    </row>
    <row r="9816" spans="1:18" x14ac:dyDescent="0.3">
      <c r="A9816" t="s">
        <v>3924</v>
      </c>
      <c r="B9816" s="17">
        <v>45175</v>
      </c>
      <c r="C9816" t="s">
        <v>543</v>
      </c>
      <c r="D9816" t="s">
        <v>3928</v>
      </c>
      <c r="E9816" t="s">
        <v>3929</v>
      </c>
      <c r="F9816" t="s">
        <v>3931</v>
      </c>
      <c r="G9816" t="s">
        <v>3877</v>
      </c>
      <c r="H9816" t="s">
        <v>3876</v>
      </c>
      <c r="I9816">
        <v>1327</v>
      </c>
      <c r="J9816" s="41">
        <v>9.1000000000000004E-3</v>
      </c>
      <c r="K9816" s="42">
        <v>12.075700000000001</v>
      </c>
      <c r="L9816" s="43">
        <v>1.2099999999999997</v>
      </c>
      <c r="M9816" s="42">
        <v>14.611596999999998</v>
      </c>
      <c r="N9816">
        <v>3</v>
      </c>
      <c r="O9816" s="43">
        <v>243</v>
      </c>
      <c r="P9816" s="42">
        <v>55.199999999999996</v>
      </c>
      <c r="Q9816" s="42">
        <v>3</v>
      </c>
      <c r="R9816" s="42">
        <v>4</v>
      </c>
    </row>
    <row r="9817" spans="1:18" x14ac:dyDescent="0.3">
      <c r="A9817" t="s">
        <v>3924</v>
      </c>
      <c r="B9817" s="17">
        <v>45176</v>
      </c>
      <c r="C9817" t="s">
        <v>543</v>
      </c>
      <c r="D9817" t="s">
        <v>3928</v>
      </c>
      <c r="E9817" t="s">
        <v>3929</v>
      </c>
      <c r="F9817" t="s">
        <v>3931</v>
      </c>
      <c r="G9817" t="s">
        <v>3877</v>
      </c>
      <c r="H9817" t="s">
        <v>3876</v>
      </c>
      <c r="I9817">
        <v>1932</v>
      </c>
      <c r="J9817" s="41">
        <v>1.1599999999999999E-2</v>
      </c>
      <c r="K9817" s="42">
        <v>22.411199999999997</v>
      </c>
      <c r="L9817" s="43">
        <v>0.79999999999999982</v>
      </c>
      <c r="M9817" s="42">
        <v>17.928959999999993</v>
      </c>
      <c r="N9817">
        <v>4</v>
      </c>
      <c r="O9817" s="43">
        <v>265</v>
      </c>
      <c r="P9817" s="42">
        <v>87.6</v>
      </c>
      <c r="Q9817" s="42">
        <v>7.5</v>
      </c>
      <c r="R9817" s="42">
        <v>3</v>
      </c>
    </row>
    <row r="9818" spans="1:18" x14ac:dyDescent="0.3">
      <c r="A9818" t="s">
        <v>3924</v>
      </c>
      <c r="B9818" s="17">
        <v>45177</v>
      </c>
      <c r="C9818" t="s">
        <v>543</v>
      </c>
      <c r="D9818" t="s">
        <v>3928</v>
      </c>
      <c r="E9818" t="s">
        <v>3929</v>
      </c>
      <c r="F9818" t="s">
        <v>3931</v>
      </c>
      <c r="G9818" t="s">
        <v>3877</v>
      </c>
      <c r="H9818" t="s">
        <v>3876</v>
      </c>
      <c r="I9818">
        <v>2584</v>
      </c>
      <c r="J9818" s="41">
        <v>1.2100000000000001E-2</v>
      </c>
      <c r="K9818" s="42">
        <v>31.266400000000004</v>
      </c>
      <c r="L9818" s="43">
        <v>0.14000000000000007</v>
      </c>
      <c r="M9818" s="42">
        <v>4.377296000000003</v>
      </c>
      <c r="N9818">
        <v>6</v>
      </c>
      <c r="O9818" s="43">
        <v>384</v>
      </c>
      <c r="P9818" s="42">
        <v>60</v>
      </c>
      <c r="Q9818" s="42">
        <v>0</v>
      </c>
      <c r="R9818" s="42">
        <v>2</v>
      </c>
    </row>
    <row r="9819" spans="1:18" x14ac:dyDescent="0.3">
      <c r="A9819" t="s">
        <v>3924</v>
      </c>
      <c r="B9819" s="17">
        <v>45178</v>
      </c>
      <c r="C9819" t="s">
        <v>543</v>
      </c>
      <c r="D9819" t="s">
        <v>3928</v>
      </c>
      <c r="E9819" t="s">
        <v>3929</v>
      </c>
      <c r="F9819" t="s">
        <v>3931</v>
      </c>
      <c r="G9819" t="s">
        <v>3877</v>
      </c>
      <c r="H9819" t="s">
        <v>3876</v>
      </c>
      <c r="I9819">
        <v>2219</v>
      </c>
      <c r="J9819" s="41">
        <v>9.1000000000000004E-3</v>
      </c>
      <c r="K9819" s="42">
        <v>20.192900000000002</v>
      </c>
      <c r="L9819" s="43">
        <v>0.56999999999999973</v>
      </c>
      <c r="M9819" s="42">
        <v>11.509952999999996</v>
      </c>
      <c r="N9819">
        <v>5</v>
      </c>
      <c r="O9819" s="43">
        <v>263</v>
      </c>
      <c r="P9819" s="42">
        <v>70.8</v>
      </c>
      <c r="Q9819" s="42">
        <v>24</v>
      </c>
      <c r="R9819" s="42">
        <v>9</v>
      </c>
    </row>
    <row r="9820" spans="1:18" x14ac:dyDescent="0.3">
      <c r="A9820" t="s">
        <v>3924</v>
      </c>
      <c r="B9820" s="17">
        <v>45179</v>
      </c>
      <c r="C9820" t="s">
        <v>543</v>
      </c>
      <c r="D9820" t="s">
        <v>3928</v>
      </c>
      <c r="E9820" t="s">
        <v>3929</v>
      </c>
      <c r="F9820" t="s">
        <v>3931</v>
      </c>
      <c r="G9820" t="s">
        <v>3877</v>
      </c>
      <c r="H9820" t="s">
        <v>3876</v>
      </c>
      <c r="I9820">
        <v>1360</v>
      </c>
      <c r="J9820" s="41">
        <v>9.4000000000000004E-3</v>
      </c>
      <c r="K9820" s="42">
        <v>12.784000000000001</v>
      </c>
      <c r="L9820" s="43">
        <v>0.68999999999999972</v>
      </c>
      <c r="M9820" s="42">
        <v>8.8209599999999977</v>
      </c>
      <c r="N9820">
        <v>5</v>
      </c>
      <c r="O9820" s="43">
        <v>168</v>
      </c>
      <c r="P9820" s="42">
        <v>72</v>
      </c>
      <c r="Q9820" s="42">
        <v>16.5</v>
      </c>
      <c r="R9820" s="42">
        <v>2</v>
      </c>
    </row>
    <row r="9821" spans="1:18" x14ac:dyDescent="0.3">
      <c r="A9821" t="s">
        <v>3924</v>
      </c>
      <c r="B9821" s="17">
        <v>45180</v>
      </c>
      <c r="C9821" t="s">
        <v>543</v>
      </c>
      <c r="D9821" t="s">
        <v>3928</v>
      </c>
      <c r="E9821" t="s">
        <v>3929</v>
      </c>
      <c r="F9821" t="s">
        <v>3931</v>
      </c>
      <c r="G9821" t="s">
        <v>3877</v>
      </c>
      <c r="H9821" t="s">
        <v>3876</v>
      </c>
      <c r="I9821">
        <v>2073</v>
      </c>
      <c r="J9821" s="41">
        <v>1.0200000000000001E-2</v>
      </c>
      <c r="K9821" s="42">
        <v>21.144600000000001</v>
      </c>
      <c r="L9821" s="43">
        <v>0.23000000000000004</v>
      </c>
      <c r="M9821" s="42">
        <v>4.863258000000001</v>
      </c>
      <c r="N9821">
        <v>3</v>
      </c>
      <c r="O9821" s="43">
        <v>345</v>
      </c>
      <c r="P9821" s="42">
        <v>49.199999999999996</v>
      </c>
      <c r="Q9821" s="42">
        <v>9</v>
      </c>
      <c r="R9821" s="42">
        <v>7</v>
      </c>
    </row>
    <row r="9822" spans="1:18" x14ac:dyDescent="0.3">
      <c r="A9822" t="s">
        <v>3924</v>
      </c>
      <c r="B9822" s="17">
        <v>45181</v>
      </c>
      <c r="C9822" t="s">
        <v>543</v>
      </c>
      <c r="D9822" t="s">
        <v>3928</v>
      </c>
      <c r="E9822" t="s">
        <v>3929</v>
      </c>
      <c r="F9822" t="s">
        <v>3931</v>
      </c>
      <c r="G9822" t="s">
        <v>3877</v>
      </c>
      <c r="H9822" t="s">
        <v>3876</v>
      </c>
      <c r="I9822">
        <v>2637</v>
      </c>
      <c r="J9822" s="41">
        <v>1.0799999999999997E-2</v>
      </c>
      <c r="K9822" s="42">
        <v>28.479599999999991</v>
      </c>
      <c r="L9822" s="43">
        <v>1.1699999999999997</v>
      </c>
      <c r="M9822" s="42">
        <v>33.321131999999977</v>
      </c>
      <c r="N9822">
        <v>7</v>
      </c>
      <c r="O9822" s="43">
        <v>452</v>
      </c>
      <c r="P9822" s="42">
        <v>86.399999999999991</v>
      </c>
      <c r="Q9822" s="42">
        <v>18</v>
      </c>
      <c r="R9822" s="42">
        <v>1</v>
      </c>
    </row>
    <row r="9823" spans="1:18" x14ac:dyDescent="0.3">
      <c r="A9823" t="s">
        <v>3924</v>
      </c>
      <c r="B9823" s="17">
        <v>45182</v>
      </c>
      <c r="C9823" t="s">
        <v>543</v>
      </c>
      <c r="D9823" t="s">
        <v>3928</v>
      </c>
      <c r="E9823" t="s">
        <v>3929</v>
      </c>
      <c r="F9823" t="s">
        <v>3931</v>
      </c>
      <c r="G9823" t="s">
        <v>3877</v>
      </c>
      <c r="H9823" t="s">
        <v>3876</v>
      </c>
      <c r="I9823">
        <v>1243</v>
      </c>
      <c r="J9823" s="41">
        <v>7.4000000000000012E-3</v>
      </c>
      <c r="K9823" s="42">
        <v>9.1982000000000017</v>
      </c>
      <c r="L9823" s="43">
        <v>0.5199999999999998</v>
      </c>
      <c r="M9823" s="42">
        <v>4.7830639999999987</v>
      </c>
      <c r="N9823">
        <v>5</v>
      </c>
      <c r="O9823" s="43">
        <v>241</v>
      </c>
      <c r="P9823" s="42">
        <v>55.199999999999996</v>
      </c>
      <c r="Q9823" s="42">
        <v>0</v>
      </c>
      <c r="R9823" s="42">
        <v>3</v>
      </c>
    </row>
    <row r="9824" spans="1:18" x14ac:dyDescent="0.3">
      <c r="A9824" t="s">
        <v>3924</v>
      </c>
      <c r="B9824" s="17">
        <v>45183</v>
      </c>
      <c r="C9824" t="s">
        <v>543</v>
      </c>
      <c r="D9824" t="s">
        <v>3928</v>
      </c>
      <c r="E9824" t="s">
        <v>3929</v>
      </c>
      <c r="F9824" t="s">
        <v>3931</v>
      </c>
      <c r="G9824" t="s">
        <v>3877</v>
      </c>
      <c r="H9824" t="s">
        <v>3876</v>
      </c>
      <c r="I9824">
        <v>1339</v>
      </c>
      <c r="J9824" s="41">
        <v>3.2000000000000006E-3</v>
      </c>
      <c r="K9824" s="42">
        <v>4.2848000000000006</v>
      </c>
      <c r="L9824" s="43">
        <v>0.82999999999999985</v>
      </c>
      <c r="M9824" s="42">
        <v>3.556384</v>
      </c>
      <c r="N9824">
        <v>3</v>
      </c>
      <c r="O9824" s="43">
        <v>90</v>
      </c>
      <c r="P9824" s="42">
        <v>54</v>
      </c>
      <c r="Q9824" s="42">
        <v>9</v>
      </c>
      <c r="R9824" s="42">
        <v>1</v>
      </c>
    </row>
    <row r="9825" spans="1:18" x14ac:dyDescent="0.3">
      <c r="A9825" t="s">
        <v>3924</v>
      </c>
      <c r="B9825" s="17">
        <v>45184</v>
      </c>
      <c r="C9825" t="s">
        <v>543</v>
      </c>
      <c r="D9825" t="s">
        <v>3928</v>
      </c>
      <c r="E9825" t="s">
        <v>3929</v>
      </c>
      <c r="F9825" t="s">
        <v>3931</v>
      </c>
      <c r="G9825" t="s">
        <v>3877</v>
      </c>
      <c r="H9825" t="s">
        <v>3876</v>
      </c>
      <c r="I9825">
        <v>2237</v>
      </c>
      <c r="J9825" s="41">
        <v>8.9000000000000017E-3</v>
      </c>
      <c r="K9825" s="42">
        <v>19.909300000000005</v>
      </c>
      <c r="L9825" s="43">
        <v>0.73999999999999977</v>
      </c>
      <c r="M9825" s="42">
        <v>14.732882</v>
      </c>
      <c r="N9825">
        <v>5</v>
      </c>
      <c r="O9825" s="43">
        <v>269</v>
      </c>
      <c r="P9825" s="42">
        <v>48</v>
      </c>
      <c r="Q9825" s="42">
        <v>1.5</v>
      </c>
      <c r="R9825" s="42">
        <v>6</v>
      </c>
    </row>
    <row r="9826" spans="1:18" x14ac:dyDescent="0.3">
      <c r="A9826" t="s">
        <v>3924</v>
      </c>
      <c r="B9826" s="17">
        <v>45185</v>
      </c>
      <c r="C9826" t="s">
        <v>543</v>
      </c>
      <c r="D9826" t="s">
        <v>3928</v>
      </c>
      <c r="E9826" t="s">
        <v>3929</v>
      </c>
      <c r="F9826" t="s">
        <v>3931</v>
      </c>
      <c r="G9826" t="s">
        <v>3877</v>
      </c>
      <c r="H9826" t="s">
        <v>3876</v>
      </c>
      <c r="I9826">
        <v>2523</v>
      </c>
      <c r="J9826" s="41">
        <v>8.3999999999999995E-3</v>
      </c>
      <c r="K9826" s="42">
        <v>21.193199999999997</v>
      </c>
      <c r="L9826" s="43">
        <v>0.30000000000000004</v>
      </c>
      <c r="M9826" s="42">
        <v>6.3579600000000003</v>
      </c>
      <c r="N9826">
        <v>6</v>
      </c>
      <c r="O9826" s="43">
        <v>586</v>
      </c>
      <c r="P9826" s="42">
        <v>51.6</v>
      </c>
      <c r="Q9826" s="42">
        <v>9</v>
      </c>
      <c r="R9826" s="42">
        <v>3</v>
      </c>
    </row>
    <row r="9827" spans="1:18" x14ac:dyDescent="0.3">
      <c r="A9827" t="s">
        <v>3924</v>
      </c>
      <c r="B9827" s="17">
        <v>45186</v>
      </c>
      <c r="C9827" t="s">
        <v>543</v>
      </c>
      <c r="D9827" t="s">
        <v>3928</v>
      </c>
      <c r="E9827" t="s">
        <v>3929</v>
      </c>
      <c r="F9827" t="s">
        <v>3931</v>
      </c>
      <c r="G9827" t="s">
        <v>3877</v>
      </c>
      <c r="H9827" t="s">
        <v>3876</v>
      </c>
      <c r="I9827">
        <v>2702</v>
      </c>
      <c r="J9827" s="41">
        <v>8.2000000000000007E-3</v>
      </c>
      <c r="K9827" s="42">
        <v>22.156400000000001</v>
      </c>
      <c r="L9827" s="43">
        <v>0.60999999999999976</v>
      </c>
      <c r="M9827" s="42">
        <v>13.515403999999995</v>
      </c>
      <c r="N9827">
        <v>5</v>
      </c>
      <c r="O9827" s="43">
        <v>429</v>
      </c>
      <c r="P9827" s="42">
        <v>44.4</v>
      </c>
      <c r="Q9827" s="42">
        <v>13.5</v>
      </c>
      <c r="R9827" s="42">
        <v>8</v>
      </c>
    </row>
    <row r="9828" spans="1:18" x14ac:dyDescent="0.3">
      <c r="A9828" t="s">
        <v>3924</v>
      </c>
      <c r="B9828" s="17">
        <v>45187</v>
      </c>
      <c r="C9828" t="s">
        <v>543</v>
      </c>
      <c r="D9828" t="s">
        <v>3928</v>
      </c>
      <c r="E9828" t="s">
        <v>3929</v>
      </c>
      <c r="F9828" t="s">
        <v>3931</v>
      </c>
      <c r="G9828" t="s">
        <v>3877</v>
      </c>
      <c r="H9828" t="s">
        <v>3876</v>
      </c>
      <c r="I9828">
        <v>2777</v>
      </c>
      <c r="J9828" s="41">
        <v>1.1099999999999999E-2</v>
      </c>
      <c r="K9828" s="42">
        <v>30.824699999999996</v>
      </c>
      <c r="L9828" s="43">
        <v>0.49999999999999983</v>
      </c>
      <c r="M9828" s="42">
        <v>15.412349999999993</v>
      </c>
      <c r="N9828">
        <v>2</v>
      </c>
      <c r="O9828" s="43">
        <v>221</v>
      </c>
      <c r="P9828" s="42">
        <v>68.399999999999991</v>
      </c>
      <c r="Q9828" s="42">
        <v>16.5</v>
      </c>
      <c r="R9828" s="42">
        <v>3</v>
      </c>
    </row>
    <row r="9829" spans="1:18" x14ac:dyDescent="0.3">
      <c r="A9829" t="s">
        <v>3924</v>
      </c>
      <c r="B9829" s="17">
        <v>45188</v>
      </c>
      <c r="C9829" t="s">
        <v>543</v>
      </c>
      <c r="D9829" t="s">
        <v>3928</v>
      </c>
      <c r="E9829" t="s">
        <v>3929</v>
      </c>
      <c r="F9829" t="s">
        <v>3931</v>
      </c>
      <c r="G9829" t="s">
        <v>3877</v>
      </c>
      <c r="H9829" t="s">
        <v>3876</v>
      </c>
      <c r="I9829">
        <v>1578</v>
      </c>
      <c r="J9829" s="41">
        <v>1.04E-2</v>
      </c>
      <c r="K9829" s="42">
        <v>16.411200000000001</v>
      </c>
      <c r="L9829" s="43">
        <v>0.18000000000000005</v>
      </c>
      <c r="M9829" s="42">
        <v>2.9540160000000011</v>
      </c>
      <c r="N9829">
        <v>3</v>
      </c>
      <c r="O9829" s="43">
        <v>227</v>
      </c>
      <c r="P9829" s="42">
        <v>104.39999999999999</v>
      </c>
      <c r="Q9829" s="42">
        <v>21</v>
      </c>
      <c r="R9829" s="42">
        <v>5</v>
      </c>
    </row>
    <row r="9830" spans="1:18" x14ac:dyDescent="0.3">
      <c r="A9830" t="s">
        <v>3924</v>
      </c>
      <c r="B9830" s="17">
        <v>45189</v>
      </c>
      <c r="C9830" t="s">
        <v>543</v>
      </c>
      <c r="D9830" t="s">
        <v>3928</v>
      </c>
      <c r="E9830" t="s">
        <v>3929</v>
      </c>
      <c r="F9830" t="s">
        <v>3931</v>
      </c>
      <c r="G9830" t="s">
        <v>3877</v>
      </c>
      <c r="H9830" t="s">
        <v>3876</v>
      </c>
      <c r="I9830">
        <v>2190</v>
      </c>
      <c r="J9830" s="41">
        <v>4.1000000000000003E-3</v>
      </c>
      <c r="K9830" s="42">
        <v>8.979000000000001</v>
      </c>
      <c r="L9830" s="43">
        <v>5.0000000000000017E-2</v>
      </c>
      <c r="M9830" s="42">
        <v>0.44895000000000018</v>
      </c>
      <c r="N9830">
        <v>5</v>
      </c>
      <c r="O9830" s="43">
        <v>414</v>
      </c>
      <c r="P9830" s="42">
        <v>72</v>
      </c>
      <c r="Q9830" s="42">
        <v>21</v>
      </c>
      <c r="R9830" s="42">
        <v>1</v>
      </c>
    </row>
    <row r="9831" spans="1:18" x14ac:dyDescent="0.3">
      <c r="A9831" t="s">
        <v>3924</v>
      </c>
      <c r="B9831" s="17">
        <v>45190</v>
      </c>
      <c r="C9831" t="s">
        <v>543</v>
      </c>
      <c r="D9831" t="s">
        <v>3928</v>
      </c>
      <c r="E9831" t="s">
        <v>3929</v>
      </c>
      <c r="F9831" t="s">
        <v>3931</v>
      </c>
      <c r="G9831" t="s">
        <v>3877</v>
      </c>
      <c r="H9831" t="s">
        <v>3876</v>
      </c>
      <c r="I9831">
        <v>1582</v>
      </c>
      <c r="J9831" s="41">
        <v>6.5000000000000006E-3</v>
      </c>
      <c r="K9831" s="42">
        <v>10.283000000000001</v>
      </c>
      <c r="L9831" s="43">
        <v>0.84999999999999987</v>
      </c>
      <c r="M9831" s="42">
        <v>8.7405499999999989</v>
      </c>
      <c r="N9831">
        <v>2</v>
      </c>
      <c r="O9831" s="43">
        <v>202</v>
      </c>
      <c r="P9831" s="42">
        <v>42</v>
      </c>
      <c r="Q9831" s="42">
        <v>31.5</v>
      </c>
      <c r="R9831" s="42">
        <v>4</v>
      </c>
    </row>
    <row r="9832" spans="1:18" x14ac:dyDescent="0.3">
      <c r="A9832" t="s">
        <v>3924</v>
      </c>
      <c r="B9832" s="17">
        <v>45191</v>
      </c>
      <c r="C9832" t="s">
        <v>543</v>
      </c>
      <c r="D9832" t="s">
        <v>3928</v>
      </c>
      <c r="E9832" t="s">
        <v>3929</v>
      </c>
      <c r="F9832" t="s">
        <v>3931</v>
      </c>
      <c r="G9832" t="s">
        <v>3877</v>
      </c>
      <c r="H9832" t="s">
        <v>3876</v>
      </c>
      <c r="I9832">
        <v>1740</v>
      </c>
      <c r="J9832" s="41">
        <v>9.8999999999999991E-3</v>
      </c>
      <c r="K9832" s="42">
        <v>17.225999999999999</v>
      </c>
      <c r="L9832" s="43">
        <v>0.53999999999999981</v>
      </c>
      <c r="M9832" s="42">
        <v>9.3020399999999963</v>
      </c>
      <c r="N9832">
        <v>6</v>
      </c>
      <c r="O9832" s="43">
        <v>323</v>
      </c>
      <c r="P9832" s="42">
        <v>85.2</v>
      </c>
      <c r="Q9832" s="42">
        <v>25.5</v>
      </c>
      <c r="R9832" s="42">
        <v>6</v>
      </c>
    </row>
    <row r="9833" spans="1:18" x14ac:dyDescent="0.3">
      <c r="A9833" t="s">
        <v>3924</v>
      </c>
      <c r="B9833" s="17">
        <v>45192</v>
      </c>
      <c r="C9833" t="s">
        <v>543</v>
      </c>
      <c r="D9833" t="s">
        <v>3928</v>
      </c>
      <c r="E9833" t="s">
        <v>3929</v>
      </c>
      <c r="F9833" t="s">
        <v>3931</v>
      </c>
      <c r="G9833" t="s">
        <v>3877</v>
      </c>
      <c r="H9833" t="s">
        <v>3876</v>
      </c>
      <c r="I9833">
        <v>1568</v>
      </c>
      <c r="J9833" s="41">
        <v>8.9000000000000017E-3</v>
      </c>
      <c r="K9833" s="42">
        <v>13.955200000000003</v>
      </c>
      <c r="L9833" s="43">
        <v>1.2099999999999997</v>
      </c>
      <c r="M9833" s="42">
        <v>16.885791999999999</v>
      </c>
      <c r="N9833">
        <v>6</v>
      </c>
      <c r="O9833" s="43">
        <v>326</v>
      </c>
      <c r="P9833" s="42">
        <v>52.8</v>
      </c>
      <c r="Q9833" s="42">
        <v>7.5</v>
      </c>
      <c r="R9833" s="42">
        <v>6</v>
      </c>
    </row>
    <row r="9834" spans="1:18" x14ac:dyDescent="0.3">
      <c r="A9834" t="s">
        <v>3924</v>
      </c>
      <c r="B9834" s="17">
        <v>45193</v>
      </c>
      <c r="C9834" t="s">
        <v>543</v>
      </c>
      <c r="D9834" t="s">
        <v>3928</v>
      </c>
      <c r="E9834" t="s">
        <v>3929</v>
      </c>
      <c r="F9834" t="s">
        <v>3931</v>
      </c>
      <c r="G9834" t="s">
        <v>3877</v>
      </c>
      <c r="H9834" t="s">
        <v>3876</v>
      </c>
      <c r="I9834">
        <v>2002</v>
      </c>
      <c r="J9834" s="41">
        <v>3.4000000000000011E-3</v>
      </c>
      <c r="K9834" s="42">
        <v>6.8068000000000026</v>
      </c>
      <c r="L9834" s="43">
        <v>9.0000000000000066E-2</v>
      </c>
      <c r="M9834" s="42">
        <v>0.61261200000000071</v>
      </c>
      <c r="N9834">
        <v>5</v>
      </c>
      <c r="O9834" s="43">
        <v>462</v>
      </c>
      <c r="P9834" s="42">
        <v>82.8</v>
      </c>
      <c r="Q9834" s="42">
        <v>16.5</v>
      </c>
      <c r="R9834" s="42">
        <v>0</v>
      </c>
    </row>
    <row r="9835" spans="1:18" x14ac:dyDescent="0.3">
      <c r="A9835" t="s">
        <v>3924</v>
      </c>
      <c r="B9835" s="17">
        <v>45194</v>
      </c>
      <c r="C9835" t="s">
        <v>543</v>
      </c>
      <c r="D9835" t="s">
        <v>3928</v>
      </c>
      <c r="E9835" t="s">
        <v>3929</v>
      </c>
      <c r="F9835" t="s">
        <v>3931</v>
      </c>
      <c r="G9835" t="s">
        <v>3877</v>
      </c>
      <c r="H9835" t="s">
        <v>3876</v>
      </c>
      <c r="I9835">
        <v>2188</v>
      </c>
      <c r="J9835" s="41">
        <v>8.0999999999999996E-3</v>
      </c>
      <c r="K9835" s="42">
        <v>17.722799999999999</v>
      </c>
      <c r="L9835" s="43">
        <v>1.2399999999999998</v>
      </c>
      <c r="M9835" s="42">
        <v>21.976271999999994</v>
      </c>
      <c r="N9835">
        <v>4</v>
      </c>
      <c r="O9835" s="43">
        <v>242</v>
      </c>
      <c r="P9835" s="42">
        <v>42</v>
      </c>
      <c r="Q9835" s="42">
        <v>22.5</v>
      </c>
      <c r="R9835" s="42">
        <v>3</v>
      </c>
    </row>
    <row r="9836" spans="1:18" x14ac:dyDescent="0.3">
      <c r="A9836" t="s">
        <v>3924</v>
      </c>
      <c r="B9836" s="17">
        <v>45195</v>
      </c>
      <c r="C9836" t="s">
        <v>543</v>
      </c>
      <c r="D9836" t="s">
        <v>3928</v>
      </c>
      <c r="E9836" t="s">
        <v>3929</v>
      </c>
      <c r="F9836" t="s">
        <v>3931</v>
      </c>
      <c r="G9836" t="s">
        <v>3877</v>
      </c>
      <c r="H9836" t="s">
        <v>3876</v>
      </c>
      <c r="I9836">
        <v>1982</v>
      </c>
      <c r="J9836" s="41">
        <v>9.4000000000000004E-3</v>
      </c>
      <c r="K9836" s="42">
        <v>18.630800000000001</v>
      </c>
      <c r="L9836" s="43">
        <v>1.1699999999999997</v>
      </c>
      <c r="M9836" s="42">
        <v>21.798035999999996</v>
      </c>
      <c r="N9836">
        <v>4</v>
      </c>
      <c r="O9836" s="43">
        <v>315</v>
      </c>
      <c r="P9836" s="42">
        <v>82.8</v>
      </c>
      <c r="Q9836" s="42">
        <v>21</v>
      </c>
      <c r="R9836" s="42">
        <v>6</v>
      </c>
    </row>
    <row r="9837" spans="1:18" x14ac:dyDescent="0.3">
      <c r="A9837" t="s">
        <v>3924</v>
      </c>
      <c r="B9837" s="17">
        <v>45196</v>
      </c>
      <c r="C9837" t="s">
        <v>543</v>
      </c>
      <c r="D9837" t="s">
        <v>3928</v>
      </c>
      <c r="E9837" t="s">
        <v>3929</v>
      </c>
      <c r="F9837" t="s">
        <v>3931</v>
      </c>
      <c r="G9837" t="s">
        <v>3877</v>
      </c>
      <c r="H9837" t="s">
        <v>3876</v>
      </c>
      <c r="I9837">
        <v>1466</v>
      </c>
      <c r="J9837" s="41">
        <v>3.5000000000000005E-3</v>
      </c>
      <c r="K9837" s="42">
        <v>5.1310000000000011</v>
      </c>
      <c r="L9837" s="43">
        <v>0.7699999999999998</v>
      </c>
      <c r="M9837" s="42">
        <v>3.9508699999999997</v>
      </c>
      <c r="N9837">
        <v>2</v>
      </c>
      <c r="O9837" s="43">
        <v>81</v>
      </c>
      <c r="P9837" s="42">
        <v>73.2</v>
      </c>
      <c r="Q9837" s="42">
        <v>19.5</v>
      </c>
      <c r="R9837" s="42">
        <v>1</v>
      </c>
    </row>
    <row r="9838" spans="1:18" x14ac:dyDescent="0.3">
      <c r="A9838" t="s">
        <v>3924</v>
      </c>
      <c r="B9838" s="17">
        <v>45197</v>
      </c>
      <c r="C9838" t="s">
        <v>543</v>
      </c>
      <c r="D9838" t="s">
        <v>3928</v>
      </c>
      <c r="E9838" t="s">
        <v>3929</v>
      </c>
      <c r="F9838" t="s">
        <v>3931</v>
      </c>
      <c r="G9838" t="s">
        <v>3877</v>
      </c>
      <c r="H9838" t="s">
        <v>3876</v>
      </c>
      <c r="I9838">
        <v>2499</v>
      </c>
      <c r="J9838" s="41">
        <v>5.5000000000000005E-3</v>
      </c>
      <c r="K9838" s="42">
        <v>13.744500000000002</v>
      </c>
      <c r="L9838" s="43">
        <v>0.91999999999999971</v>
      </c>
      <c r="M9838" s="42">
        <v>12.644939999999998</v>
      </c>
      <c r="N9838">
        <v>7</v>
      </c>
      <c r="O9838" s="43">
        <v>519</v>
      </c>
      <c r="P9838" s="42">
        <v>40.799999999999997</v>
      </c>
      <c r="Q9838" s="42">
        <v>21</v>
      </c>
      <c r="R9838" s="42">
        <v>1</v>
      </c>
    </row>
    <row r="9839" spans="1:18" x14ac:dyDescent="0.3">
      <c r="A9839" t="s">
        <v>3924</v>
      </c>
      <c r="B9839" s="17">
        <v>45198</v>
      </c>
      <c r="C9839" t="s">
        <v>543</v>
      </c>
      <c r="D9839" t="s">
        <v>3928</v>
      </c>
      <c r="E9839" t="s">
        <v>3929</v>
      </c>
      <c r="F9839" t="s">
        <v>3931</v>
      </c>
      <c r="G9839" t="s">
        <v>3877</v>
      </c>
      <c r="H9839" t="s">
        <v>3876</v>
      </c>
      <c r="I9839">
        <v>2485</v>
      </c>
      <c r="J9839" s="41">
        <v>5.7000000000000011E-3</v>
      </c>
      <c r="K9839" s="42">
        <v>14.164500000000002</v>
      </c>
      <c r="L9839" s="43">
        <v>0.69999999999999973</v>
      </c>
      <c r="M9839" s="42">
        <v>9.915149999999997</v>
      </c>
      <c r="N9839">
        <v>5</v>
      </c>
      <c r="O9839" s="43">
        <v>357</v>
      </c>
      <c r="P9839" s="42">
        <v>42</v>
      </c>
      <c r="Q9839" s="42">
        <v>0</v>
      </c>
      <c r="R9839" s="42">
        <v>3</v>
      </c>
    </row>
    <row r="9840" spans="1:18" x14ac:dyDescent="0.3">
      <c r="A9840" t="s">
        <v>3924</v>
      </c>
      <c r="B9840" s="17">
        <v>45199</v>
      </c>
      <c r="C9840" t="s">
        <v>543</v>
      </c>
      <c r="D9840" t="s">
        <v>3928</v>
      </c>
      <c r="E9840" t="s">
        <v>3929</v>
      </c>
      <c r="F9840" t="s">
        <v>3931</v>
      </c>
      <c r="G9840" t="s">
        <v>3877</v>
      </c>
      <c r="H9840" t="s">
        <v>3876</v>
      </c>
      <c r="I9840">
        <v>1923</v>
      </c>
      <c r="J9840" s="41">
        <v>1.1799999999999998E-2</v>
      </c>
      <c r="K9840" s="42">
        <v>22.691399999999994</v>
      </c>
      <c r="L9840" s="43">
        <v>0.29000000000000009</v>
      </c>
      <c r="M9840" s="42">
        <v>6.5805060000000006</v>
      </c>
      <c r="N9840">
        <v>5</v>
      </c>
      <c r="O9840" s="43">
        <v>376</v>
      </c>
      <c r="P9840" s="42">
        <v>82.8</v>
      </c>
      <c r="Q9840" s="42">
        <v>18</v>
      </c>
      <c r="R9840" s="42">
        <v>0</v>
      </c>
    </row>
    <row r="9841" spans="1:18" x14ac:dyDescent="0.3">
      <c r="A9841" t="s">
        <v>3924</v>
      </c>
      <c r="B9841" s="17">
        <v>45200</v>
      </c>
      <c r="C9841" t="s">
        <v>543</v>
      </c>
      <c r="D9841" t="s">
        <v>3928</v>
      </c>
      <c r="E9841" t="s">
        <v>3929</v>
      </c>
      <c r="F9841" t="s">
        <v>3931</v>
      </c>
      <c r="G9841" t="s">
        <v>3877</v>
      </c>
      <c r="H9841" t="s">
        <v>3876</v>
      </c>
      <c r="I9841">
        <v>1980</v>
      </c>
      <c r="J9841" s="41">
        <v>7.7000000000000011E-3</v>
      </c>
      <c r="K9841" s="42">
        <v>15.246000000000002</v>
      </c>
      <c r="L9841" s="43">
        <v>1.0299999999999998</v>
      </c>
      <c r="M9841" s="42">
        <v>15.703379999999999</v>
      </c>
      <c r="N9841">
        <v>6</v>
      </c>
      <c r="O9841" s="43">
        <v>413</v>
      </c>
      <c r="P9841" s="42">
        <v>73.2</v>
      </c>
      <c r="Q9841" s="42">
        <v>22.5</v>
      </c>
      <c r="R9841" s="42">
        <v>6</v>
      </c>
    </row>
    <row r="9842" spans="1:18" x14ac:dyDescent="0.3">
      <c r="A9842" t="s">
        <v>3924</v>
      </c>
      <c r="B9842" s="17">
        <v>45201</v>
      </c>
      <c r="C9842" t="s">
        <v>543</v>
      </c>
      <c r="D9842" t="s">
        <v>3928</v>
      </c>
      <c r="E9842" t="s">
        <v>3929</v>
      </c>
      <c r="F9842" t="s">
        <v>3931</v>
      </c>
      <c r="G9842" t="s">
        <v>3877</v>
      </c>
      <c r="H9842" t="s">
        <v>3876</v>
      </c>
      <c r="I9842">
        <v>1636</v>
      </c>
      <c r="J9842" s="41">
        <v>1.09E-2</v>
      </c>
      <c r="K9842" s="42">
        <v>17.8324</v>
      </c>
      <c r="L9842" s="43">
        <v>0.46999999999999981</v>
      </c>
      <c r="M9842" s="42">
        <v>8.3812279999999966</v>
      </c>
      <c r="N9842">
        <v>6</v>
      </c>
      <c r="O9842" s="43">
        <v>318</v>
      </c>
      <c r="P9842" s="42">
        <v>69.599999999999994</v>
      </c>
      <c r="Q9842" s="42">
        <v>10.5</v>
      </c>
      <c r="R9842" s="42">
        <v>7</v>
      </c>
    </row>
    <row r="9843" spans="1:18" x14ac:dyDescent="0.3">
      <c r="A9843" t="s">
        <v>3924</v>
      </c>
      <c r="B9843" s="17">
        <v>45202</v>
      </c>
      <c r="C9843" t="s">
        <v>543</v>
      </c>
      <c r="D9843" t="s">
        <v>3928</v>
      </c>
      <c r="E9843" t="s">
        <v>3929</v>
      </c>
      <c r="F9843" t="s">
        <v>3931</v>
      </c>
      <c r="G9843" t="s">
        <v>3877</v>
      </c>
      <c r="H9843" t="s">
        <v>3876</v>
      </c>
      <c r="I9843">
        <v>1282</v>
      </c>
      <c r="J9843" s="41">
        <v>6.3E-3</v>
      </c>
      <c r="K9843" s="42">
        <v>8.0766000000000009</v>
      </c>
      <c r="L9843" s="43">
        <v>0.89999999999999969</v>
      </c>
      <c r="M9843" s="42">
        <v>7.268939999999998</v>
      </c>
      <c r="N9843">
        <v>2</v>
      </c>
      <c r="O9843" s="43">
        <v>143</v>
      </c>
      <c r="P9843" s="42">
        <v>45.6</v>
      </c>
      <c r="Q9843" s="42">
        <v>15</v>
      </c>
      <c r="R9843" s="42">
        <v>2</v>
      </c>
    </row>
    <row r="9844" spans="1:18" x14ac:dyDescent="0.3">
      <c r="A9844" t="s">
        <v>3924</v>
      </c>
      <c r="B9844" s="17">
        <v>45203</v>
      </c>
      <c r="C9844" t="s">
        <v>543</v>
      </c>
      <c r="D9844" t="s">
        <v>3928</v>
      </c>
      <c r="E9844" t="s">
        <v>3929</v>
      </c>
      <c r="F9844" t="s">
        <v>3931</v>
      </c>
      <c r="G9844" t="s">
        <v>3877</v>
      </c>
      <c r="H9844" t="s">
        <v>3876</v>
      </c>
      <c r="I9844">
        <v>2419</v>
      </c>
      <c r="J9844" s="41">
        <v>9.4000000000000004E-3</v>
      </c>
      <c r="K9844" s="42">
        <v>22.738600000000002</v>
      </c>
      <c r="L9844" s="43">
        <v>0.43999999999999984</v>
      </c>
      <c r="M9844" s="42">
        <v>10.004983999999997</v>
      </c>
      <c r="N9844">
        <v>5</v>
      </c>
      <c r="O9844" s="43">
        <v>330</v>
      </c>
      <c r="P9844" s="42">
        <v>84</v>
      </c>
      <c r="Q9844" s="42">
        <v>19.5</v>
      </c>
      <c r="R9844" s="42">
        <v>6</v>
      </c>
    </row>
    <row r="9845" spans="1:18" x14ac:dyDescent="0.3">
      <c r="A9845" t="s">
        <v>3924</v>
      </c>
      <c r="B9845" s="17">
        <v>45204</v>
      </c>
      <c r="C9845" t="s">
        <v>543</v>
      </c>
      <c r="D9845" t="s">
        <v>3928</v>
      </c>
      <c r="E9845" t="s">
        <v>3929</v>
      </c>
      <c r="F9845" t="s">
        <v>3931</v>
      </c>
      <c r="G9845" t="s">
        <v>3877</v>
      </c>
      <c r="H9845" t="s">
        <v>3876</v>
      </c>
      <c r="I9845">
        <v>1480</v>
      </c>
      <c r="J9845" s="41">
        <v>7.2999999999999983E-3</v>
      </c>
      <c r="K9845" s="42">
        <v>10.803999999999997</v>
      </c>
      <c r="L9845" s="43">
        <v>9.0000000000000066E-2</v>
      </c>
      <c r="M9845" s="42">
        <v>0.97236000000000045</v>
      </c>
      <c r="N9845">
        <v>7</v>
      </c>
      <c r="O9845" s="43">
        <v>465</v>
      </c>
      <c r="P9845" s="42">
        <v>45.6</v>
      </c>
      <c r="Q9845" s="42">
        <v>19.5</v>
      </c>
      <c r="R9845" s="42">
        <v>1</v>
      </c>
    </row>
    <row r="9846" spans="1:18" x14ac:dyDescent="0.3">
      <c r="A9846" t="s">
        <v>3924</v>
      </c>
      <c r="B9846" s="17">
        <v>45205</v>
      </c>
      <c r="C9846" t="s">
        <v>543</v>
      </c>
      <c r="D9846" t="s">
        <v>3928</v>
      </c>
      <c r="E9846" t="s">
        <v>3929</v>
      </c>
      <c r="F9846" t="s">
        <v>3931</v>
      </c>
      <c r="G9846" t="s">
        <v>3877</v>
      </c>
      <c r="H9846" t="s">
        <v>3876</v>
      </c>
      <c r="I9846">
        <v>1575</v>
      </c>
      <c r="J9846" s="41">
        <v>1.0200000000000001E-2</v>
      </c>
      <c r="K9846" s="42">
        <v>16.065000000000001</v>
      </c>
      <c r="L9846" s="43">
        <v>0.41999999999999993</v>
      </c>
      <c r="M9846" s="42">
        <v>6.7472999999999992</v>
      </c>
      <c r="N9846">
        <v>3</v>
      </c>
      <c r="O9846" s="43">
        <v>305</v>
      </c>
      <c r="P9846" s="42">
        <v>68.399999999999991</v>
      </c>
      <c r="Q9846" s="42">
        <v>24</v>
      </c>
      <c r="R9846" s="42">
        <v>5</v>
      </c>
    </row>
    <row r="9847" spans="1:18" x14ac:dyDescent="0.3">
      <c r="A9847" t="s">
        <v>3924</v>
      </c>
      <c r="B9847" s="17">
        <v>45206</v>
      </c>
      <c r="C9847" t="s">
        <v>543</v>
      </c>
      <c r="D9847" t="s">
        <v>3928</v>
      </c>
      <c r="E9847" t="s">
        <v>3929</v>
      </c>
      <c r="F9847" t="s">
        <v>3931</v>
      </c>
      <c r="G9847" t="s">
        <v>3877</v>
      </c>
      <c r="H9847" t="s">
        <v>3876</v>
      </c>
      <c r="I9847">
        <v>2444</v>
      </c>
      <c r="J9847" s="41">
        <v>7.3000000000000001E-3</v>
      </c>
      <c r="K9847" s="42">
        <v>17.841200000000001</v>
      </c>
      <c r="L9847" s="43">
        <v>0.31999999999999995</v>
      </c>
      <c r="M9847" s="42">
        <v>5.7091839999999996</v>
      </c>
      <c r="N9847">
        <v>2</v>
      </c>
      <c r="O9847" s="43">
        <v>183</v>
      </c>
      <c r="P9847" s="42">
        <v>44.4</v>
      </c>
      <c r="Q9847" s="42">
        <v>18</v>
      </c>
      <c r="R9847" s="42">
        <v>1</v>
      </c>
    </row>
    <row r="9848" spans="1:18" x14ac:dyDescent="0.3">
      <c r="A9848" t="s">
        <v>3924</v>
      </c>
      <c r="B9848" s="17">
        <v>45207</v>
      </c>
      <c r="C9848" t="s">
        <v>543</v>
      </c>
      <c r="D9848" t="s">
        <v>3928</v>
      </c>
      <c r="E9848" t="s">
        <v>3929</v>
      </c>
      <c r="F9848" t="s">
        <v>3931</v>
      </c>
      <c r="G9848" t="s">
        <v>3877</v>
      </c>
      <c r="H9848" t="s">
        <v>3876</v>
      </c>
      <c r="I9848">
        <v>1981</v>
      </c>
      <c r="J9848" s="41">
        <v>1.0100000000000001E-2</v>
      </c>
      <c r="K9848" s="42">
        <v>20.008100000000002</v>
      </c>
      <c r="L9848" s="43">
        <v>0.65999999999999981</v>
      </c>
      <c r="M9848" s="42">
        <v>13.205345999999997</v>
      </c>
      <c r="N9848">
        <v>3</v>
      </c>
      <c r="O9848" s="43">
        <v>212</v>
      </c>
      <c r="P9848" s="42">
        <v>99.6</v>
      </c>
      <c r="Q9848" s="42">
        <v>19.5</v>
      </c>
      <c r="R9848" s="42">
        <v>1</v>
      </c>
    </row>
    <row r="9849" spans="1:18" x14ac:dyDescent="0.3">
      <c r="A9849" t="s">
        <v>3924</v>
      </c>
      <c r="B9849" s="17">
        <v>45208</v>
      </c>
      <c r="C9849" t="s">
        <v>543</v>
      </c>
      <c r="D9849" t="s">
        <v>3928</v>
      </c>
      <c r="E9849" t="s">
        <v>3929</v>
      </c>
      <c r="F9849" t="s">
        <v>3931</v>
      </c>
      <c r="G9849" t="s">
        <v>3877</v>
      </c>
      <c r="H9849" t="s">
        <v>3876</v>
      </c>
      <c r="I9849">
        <v>1731</v>
      </c>
      <c r="J9849" s="41">
        <v>1.0199999999999999E-2</v>
      </c>
      <c r="K9849" s="42">
        <v>17.656199999999998</v>
      </c>
      <c r="L9849" s="43">
        <v>1.1099999999999999</v>
      </c>
      <c r="M9849" s="42">
        <v>19.598381999999997</v>
      </c>
      <c r="N9849">
        <v>4</v>
      </c>
      <c r="O9849" s="43">
        <v>144</v>
      </c>
      <c r="P9849" s="42">
        <v>57.599999999999994</v>
      </c>
      <c r="Q9849" s="42">
        <v>16.5</v>
      </c>
      <c r="R9849" s="42">
        <v>4</v>
      </c>
    </row>
    <row r="9850" spans="1:18" x14ac:dyDescent="0.3">
      <c r="A9850" t="s">
        <v>3924</v>
      </c>
      <c r="B9850" s="17">
        <v>45209</v>
      </c>
      <c r="C9850" t="s">
        <v>543</v>
      </c>
      <c r="D9850" t="s">
        <v>3928</v>
      </c>
      <c r="E9850" t="s">
        <v>3929</v>
      </c>
      <c r="F9850" t="s">
        <v>3931</v>
      </c>
      <c r="G9850" t="s">
        <v>3877</v>
      </c>
      <c r="H9850" t="s">
        <v>3876</v>
      </c>
      <c r="I9850">
        <v>2254</v>
      </c>
      <c r="J9850" s="41">
        <v>6.7000000000000002E-3</v>
      </c>
      <c r="K9850" s="42">
        <v>15.101800000000001</v>
      </c>
      <c r="L9850" s="43">
        <v>0.89999999999999969</v>
      </c>
      <c r="M9850" s="42">
        <v>13.591619999999995</v>
      </c>
      <c r="N9850">
        <v>2</v>
      </c>
      <c r="O9850" s="43">
        <v>102</v>
      </c>
      <c r="P9850" s="42">
        <v>40.799999999999997</v>
      </c>
      <c r="Q9850" s="42">
        <v>7.5</v>
      </c>
      <c r="R9850" s="42">
        <v>8</v>
      </c>
    </row>
    <row r="9851" spans="1:18" x14ac:dyDescent="0.3">
      <c r="A9851" t="s">
        <v>3924</v>
      </c>
      <c r="B9851" s="17">
        <v>45210</v>
      </c>
      <c r="C9851" t="s">
        <v>543</v>
      </c>
      <c r="D9851" t="s">
        <v>3928</v>
      </c>
      <c r="E9851" t="s">
        <v>3929</v>
      </c>
      <c r="F9851" t="s">
        <v>3931</v>
      </c>
      <c r="G9851" t="s">
        <v>3877</v>
      </c>
      <c r="H9851" t="s">
        <v>3876</v>
      </c>
      <c r="I9851">
        <v>1201</v>
      </c>
      <c r="J9851" s="41">
        <v>4.2999999999999991E-3</v>
      </c>
      <c r="K9851" s="42">
        <v>5.164299999999999</v>
      </c>
      <c r="L9851" s="43">
        <v>0.10000000000000002</v>
      </c>
      <c r="M9851" s="42">
        <v>0.51643000000000006</v>
      </c>
      <c r="N9851">
        <v>6</v>
      </c>
      <c r="O9851" s="43">
        <v>589</v>
      </c>
      <c r="P9851" s="42">
        <v>97.2</v>
      </c>
      <c r="Q9851" s="42">
        <v>18</v>
      </c>
      <c r="R9851" s="42">
        <v>2</v>
      </c>
    </row>
    <row r="9852" spans="1:18" x14ac:dyDescent="0.3">
      <c r="A9852" t="s">
        <v>3924</v>
      </c>
      <c r="B9852" s="17">
        <v>45211</v>
      </c>
      <c r="C9852" t="s">
        <v>543</v>
      </c>
      <c r="D9852" t="s">
        <v>3928</v>
      </c>
      <c r="E9852" t="s">
        <v>3929</v>
      </c>
      <c r="F9852" t="s">
        <v>3931</v>
      </c>
      <c r="G9852" t="s">
        <v>3877</v>
      </c>
      <c r="H9852" t="s">
        <v>3876</v>
      </c>
      <c r="I9852">
        <v>2096</v>
      </c>
      <c r="J9852" s="41">
        <v>7.4000000000000012E-3</v>
      </c>
      <c r="K9852" s="42">
        <v>15.510400000000002</v>
      </c>
      <c r="L9852" s="43">
        <v>1.1199999999999999</v>
      </c>
      <c r="M9852" s="42">
        <v>17.371648</v>
      </c>
      <c r="N9852">
        <v>6</v>
      </c>
      <c r="O9852" s="43">
        <v>512</v>
      </c>
      <c r="P9852" s="42">
        <v>68.399999999999991</v>
      </c>
      <c r="Q9852" s="42">
        <v>9</v>
      </c>
      <c r="R9852" s="42">
        <v>4</v>
      </c>
    </row>
    <row r="9853" spans="1:18" x14ac:dyDescent="0.3">
      <c r="A9853" t="s">
        <v>3924</v>
      </c>
      <c r="B9853" s="17">
        <v>45212</v>
      </c>
      <c r="C9853" t="s">
        <v>543</v>
      </c>
      <c r="D9853" t="s">
        <v>3928</v>
      </c>
      <c r="E9853" t="s">
        <v>3929</v>
      </c>
      <c r="F9853" t="s">
        <v>3931</v>
      </c>
      <c r="G9853" t="s">
        <v>3877</v>
      </c>
      <c r="H9853" t="s">
        <v>3876</v>
      </c>
      <c r="I9853">
        <v>1629</v>
      </c>
      <c r="J9853" s="41">
        <v>6.8000000000000005E-3</v>
      </c>
      <c r="K9853" s="42">
        <v>11.077200000000001</v>
      </c>
      <c r="L9853" s="43">
        <v>1.1499999999999997</v>
      </c>
      <c r="M9853" s="42">
        <v>12.738779999999998</v>
      </c>
      <c r="N9853">
        <v>6</v>
      </c>
      <c r="O9853" s="43">
        <v>436</v>
      </c>
      <c r="P9853" s="42">
        <v>43.199999999999996</v>
      </c>
      <c r="Q9853" s="42">
        <v>13.5</v>
      </c>
      <c r="R9853" s="42">
        <v>9</v>
      </c>
    </row>
    <row r="9854" spans="1:18" x14ac:dyDescent="0.3">
      <c r="A9854" t="s">
        <v>3924</v>
      </c>
      <c r="B9854" s="17">
        <v>45213</v>
      </c>
      <c r="C9854" t="s">
        <v>543</v>
      </c>
      <c r="D9854" t="s">
        <v>3928</v>
      </c>
      <c r="E9854" t="s">
        <v>3929</v>
      </c>
      <c r="F9854" t="s">
        <v>3931</v>
      </c>
      <c r="G9854" t="s">
        <v>3877</v>
      </c>
      <c r="H9854" t="s">
        <v>3876</v>
      </c>
      <c r="I9854">
        <v>2743</v>
      </c>
      <c r="J9854" s="41">
        <v>1.11E-2</v>
      </c>
      <c r="K9854" s="42">
        <v>30.447300000000002</v>
      </c>
      <c r="L9854" s="43">
        <v>0.22000000000000003</v>
      </c>
      <c r="M9854" s="42">
        <v>6.6984060000000012</v>
      </c>
      <c r="N9854">
        <v>7</v>
      </c>
      <c r="O9854" s="43">
        <v>296</v>
      </c>
      <c r="P9854" s="42">
        <v>93.6</v>
      </c>
      <c r="Q9854" s="42">
        <v>6</v>
      </c>
      <c r="R9854" s="42">
        <v>2</v>
      </c>
    </row>
    <row r="9855" spans="1:18" x14ac:dyDescent="0.3">
      <c r="A9855" t="s">
        <v>3924</v>
      </c>
      <c r="B9855" s="17">
        <v>45214</v>
      </c>
      <c r="C9855" t="s">
        <v>543</v>
      </c>
      <c r="D9855" t="s">
        <v>3928</v>
      </c>
      <c r="E9855" t="s">
        <v>3929</v>
      </c>
      <c r="F9855" t="s">
        <v>3931</v>
      </c>
      <c r="G9855" t="s">
        <v>3877</v>
      </c>
      <c r="H9855" t="s">
        <v>3876</v>
      </c>
      <c r="I9855">
        <v>1419</v>
      </c>
      <c r="J9855" s="41">
        <v>7.899999999999999E-3</v>
      </c>
      <c r="K9855" s="42">
        <v>11.210099999999999</v>
      </c>
      <c r="L9855" s="43">
        <v>1.1899999999999997</v>
      </c>
      <c r="M9855" s="42">
        <v>13.340018999999996</v>
      </c>
      <c r="N9855">
        <v>7</v>
      </c>
      <c r="O9855" s="43">
        <v>531</v>
      </c>
      <c r="P9855" s="42">
        <v>67.2</v>
      </c>
      <c r="Q9855" s="42">
        <v>27</v>
      </c>
      <c r="R9855" s="42">
        <v>2</v>
      </c>
    </row>
    <row r="9856" spans="1:18" x14ac:dyDescent="0.3">
      <c r="A9856" t="s">
        <v>3924</v>
      </c>
      <c r="B9856" s="17">
        <v>45215</v>
      </c>
      <c r="C9856" t="s">
        <v>543</v>
      </c>
      <c r="D9856" t="s">
        <v>3928</v>
      </c>
      <c r="E9856" t="s">
        <v>3929</v>
      </c>
      <c r="F9856" t="s">
        <v>3931</v>
      </c>
      <c r="G9856" t="s">
        <v>3877</v>
      </c>
      <c r="H9856" t="s">
        <v>3876</v>
      </c>
      <c r="I9856">
        <v>2129</v>
      </c>
      <c r="J9856" s="41">
        <v>5.7999999999999987E-3</v>
      </c>
      <c r="K9856" s="42">
        <v>12.348199999999997</v>
      </c>
      <c r="L9856" s="43">
        <v>1.0399999999999998</v>
      </c>
      <c r="M9856" s="42">
        <v>12.842127999999994</v>
      </c>
      <c r="N9856">
        <v>2</v>
      </c>
      <c r="O9856" s="43">
        <v>180</v>
      </c>
      <c r="P9856" s="42">
        <v>85.2</v>
      </c>
      <c r="Q9856" s="42">
        <v>25.5</v>
      </c>
      <c r="R9856" s="42">
        <v>7</v>
      </c>
    </row>
    <row r="9857" spans="1:18" x14ac:dyDescent="0.3">
      <c r="A9857" t="s">
        <v>3924</v>
      </c>
      <c r="B9857" s="17">
        <v>45216</v>
      </c>
      <c r="C9857" t="s">
        <v>543</v>
      </c>
      <c r="D9857" t="s">
        <v>3928</v>
      </c>
      <c r="E9857" t="s">
        <v>3929</v>
      </c>
      <c r="F9857" t="s">
        <v>3931</v>
      </c>
      <c r="G9857" t="s">
        <v>3877</v>
      </c>
      <c r="H9857" t="s">
        <v>3876</v>
      </c>
      <c r="I9857">
        <v>1852</v>
      </c>
      <c r="J9857" s="41">
        <v>5.3E-3</v>
      </c>
      <c r="K9857" s="42">
        <v>9.8155999999999999</v>
      </c>
      <c r="L9857" s="43">
        <v>0.25000000000000006</v>
      </c>
      <c r="M9857" s="42">
        <v>2.4539000000000004</v>
      </c>
      <c r="N9857">
        <v>3</v>
      </c>
      <c r="O9857" s="43">
        <v>244</v>
      </c>
      <c r="P9857" s="42">
        <v>66</v>
      </c>
      <c r="Q9857" s="42">
        <v>24</v>
      </c>
      <c r="R9857" s="42">
        <v>4</v>
      </c>
    </row>
    <row r="9858" spans="1:18" x14ac:dyDescent="0.3">
      <c r="A9858" t="s">
        <v>3924</v>
      </c>
      <c r="B9858" s="17">
        <v>45217</v>
      </c>
      <c r="C9858" t="s">
        <v>543</v>
      </c>
      <c r="D9858" t="s">
        <v>3928</v>
      </c>
      <c r="E9858" t="s">
        <v>3929</v>
      </c>
      <c r="F9858" t="s">
        <v>3931</v>
      </c>
      <c r="G9858" t="s">
        <v>3877</v>
      </c>
      <c r="H9858" t="s">
        <v>3876</v>
      </c>
      <c r="I9858">
        <v>2113</v>
      </c>
      <c r="J9858" s="41">
        <v>8.0000000000000002E-3</v>
      </c>
      <c r="K9858" s="42">
        <v>16.904</v>
      </c>
      <c r="L9858" s="43">
        <v>0.81999999999999984</v>
      </c>
      <c r="M9858" s="42">
        <v>13.861279999999997</v>
      </c>
      <c r="N9858">
        <v>3</v>
      </c>
      <c r="O9858" s="43">
        <v>182</v>
      </c>
      <c r="P9858" s="42">
        <v>48</v>
      </c>
      <c r="Q9858" s="42">
        <v>13.5</v>
      </c>
      <c r="R9858" s="42">
        <v>5</v>
      </c>
    </row>
    <row r="9859" spans="1:18" x14ac:dyDescent="0.3">
      <c r="A9859" t="s">
        <v>3924</v>
      </c>
      <c r="B9859" s="17">
        <v>45218</v>
      </c>
      <c r="C9859" t="s">
        <v>543</v>
      </c>
      <c r="D9859" t="s">
        <v>3928</v>
      </c>
      <c r="E9859" t="s">
        <v>3929</v>
      </c>
      <c r="F9859" t="s">
        <v>3931</v>
      </c>
      <c r="G9859" t="s">
        <v>3877</v>
      </c>
      <c r="H9859" t="s">
        <v>3876</v>
      </c>
      <c r="I9859">
        <v>2574</v>
      </c>
      <c r="J9859" s="41">
        <v>9.3999999999999986E-3</v>
      </c>
      <c r="K9859" s="42">
        <v>24.195599999999995</v>
      </c>
      <c r="L9859" s="43">
        <v>0.7799999999999998</v>
      </c>
      <c r="M9859" s="42">
        <v>18.87256799999999</v>
      </c>
      <c r="N9859">
        <v>2</v>
      </c>
      <c r="O9859" s="43">
        <v>82</v>
      </c>
      <c r="P9859" s="42">
        <v>72</v>
      </c>
      <c r="Q9859" s="42">
        <v>22.5</v>
      </c>
      <c r="R9859" s="42">
        <v>0</v>
      </c>
    </row>
    <row r="9860" spans="1:18" x14ac:dyDescent="0.3">
      <c r="A9860" t="s">
        <v>3924</v>
      </c>
      <c r="B9860" s="17">
        <v>45219</v>
      </c>
      <c r="C9860" t="s">
        <v>543</v>
      </c>
      <c r="D9860" t="s">
        <v>3928</v>
      </c>
      <c r="E9860" t="s">
        <v>3929</v>
      </c>
      <c r="F9860" t="s">
        <v>3931</v>
      </c>
      <c r="G9860" t="s">
        <v>3877</v>
      </c>
      <c r="H9860" t="s">
        <v>3876</v>
      </c>
      <c r="I9860">
        <v>1701</v>
      </c>
      <c r="J9860" s="41">
        <v>1.0999999999999999E-2</v>
      </c>
      <c r="K9860" s="42">
        <v>18.710999999999999</v>
      </c>
      <c r="L9860" s="43">
        <v>0.62999999999999978</v>
      </c>
      <c r="M9860" s="42">
        <v>11.787929999999996</v>
      </c>
      <c r="N9860">
        <v>2</v>
      </c>
      <c r="O9860" s="43">
        <v>136</v>
      </c>
      <c r="P9860" s="42">
        <v>58.8</v>
      </c>
      <c r="Q9860" s="42">
        <v>12</v>
      </c>
      <c r="R9860" s="42">
        <v>5</v>
      </c>
    </row>
    <row r="9861" spans="1:18" x14ac:dyDescent="0.3">
      <c r="A9861" t="s">
        <v>3924</v>
      </c>
      <c r="B9861" s="17">
        <v>45220</v>
      </c>
      <c r="C9861" t="s">
        <v>543</v>
      </c>
      <c r="D9861" t="s">
        <v>3928</v>
      </c>
      <c r="E9861" t="s">
        <v>3929</v>
      </c>
      <c r="F9861" t="s">
        <v>3931</v>
      </c>
      <c r="G9861" t="s">
        <v>3877</v>
      </c>
      <c r="H9861" t="s">
        <v>3876</v>
      </c>
      <c r="I9861">
        <v>1373</v>
      </c>
      <c r="J9861" s="41">
        <v>1.0799999999999999E-2</v>
      </c>
      <c r="K9861" s="42">
        <v>14.828399999999998</v>
      </c>
      <c r="L9861" s="43">
        <v>0.18000000000000005</v>
      </c>
      <c r="M9861" s="42">
        <v>2.6691120000000006</v>
      </c>
      <c r="N9861">
        <v>7</v>
      </c>
      <c r="O9861" s="43">
        <v>501</v>
      </c>
      <c r="P9861" s="42">
        <v>56.4</v>
      </c>
      <c r="Q9861" s="42">
        <v>22.5</v>
      </c>
      <c r="R9861" s="42">
        <v>7</v>
      </c>
    </row>
    <row r="9862" spans="1:18" x14ac:dyDescent="0.3">
      <c r="A9862" t="s">
        <v>3924</v>
      </c>
      <c r="B9862" s="17">
        <v>45221</v>
      </c>
      <c r="C9862" t="s">
        <v>543</v>
      </c>
      <c r="D9862" t="s">
        <v>3928</v>
      </c>
      <c r="E9862" t="s">
        <v>3929</v>
      </c>
      <c r="F9862" t="s">
        <v>3931</v>
      </c>
      <c r="G9862" t="s">
        <v>3877</v>
      </c>
      <c r="H9862" t="s">
        <v>3876</v>
      </c>
      <c r="I9862">
        <v>2216</v>
      </c>
      <c r="J9862" s="41">
        <v>9.7999999999999997E-3</v>
      </c>
      <c r="K9862" s="42">
        <v>21.716799999999999</v>
      </c>
      <c r="L9862" s="43">
        <v>0.10000000000000002</v>
      </c>
      <c r="M9862" s="42">
        <v>2.1716800000000003</v>
      </c>
      <c r="N9862">
        <v>2</v>
      </c>
      <c r="O9862" s="43">
        <v>223</v>
      </c>
      <c r="P9862" s="42">
        <v>50.4</v>
      </c>
      <c r="Q9862" s="42">
        <v>22.5</v>
      </c>
      <c r="R9862" s="42">
        <v>3</v>
      </c>
    </row>
    <row r="9863" spans="1:18" x14ac:dyDescent="0.3">
      <c r="A9863" t="s">
        <v>3924</v>
      </c>
      <c r="B9863" s="17">
        <v>45222</v>
      </c>
      <c r="C9863" t="s">
        <v>543</v>
      </c>
      <c r="D9863" t="s">
        <v>3928</v>
      </c>
      <c r="E9863" t="s">
        <v>3929</v>
      </c>
      <c r="F9863" t="s">
        <v>3931</v>
      </c>
      <c r="G9863" t="s">
        <v>3877</v>
      </c>
      <c r="H9863" t="s">
        <v>3876</v>
      </c>
      <c r="I9863">
        <v>2454</v>
      </c>
      <c r="J9863" s="41">
        <v>7.6000000000000009E-3</v>
      </c>
      <c r="K9863" s="42">
        <v>18.650400000000001</v>
      </c>
      <c r="L9863" s="43">
        <v>0.70999999999999974</v>
      </c>
      <c r="M9863" s="42">
        <v>13.241783999999996</v>
      </c>
      <c r="N9863">
        <v>6</v>
      </c>
      <c r="O9863" s="43">
        <v>308</v>
      </c>
      <c r="P9863" s="42">
        <v>80.399999999999991</v>
      </c>
      <c r="Q9863" s="42">
        <v>21</v>
      </c>
      <c r="R9863" s="42">
        <v>6</v>
      </c>
    </row>
    <row r="9864" spans="1:18" x14ac:dyDescent="0.3">
      <c r="A9864" t="s">
        <v>3924</v>
      </c>
      <c r="B9864" s="17">
        <v>45223</v>
      </c>
      <c r="C9864" t="s">
        <v>543</v>
      </c>
      <c r="D9864" t="s">
        <v>3928</v>
      </c>
      <c r="E9864" t="s">
        <v>3929</v>
      </c>
      <c r="F9864" t="s">
        <v>3931</v>
      </c>
      <c r="G9864" t="s">
        <v>3877</v>
      </c>
      <c r="H9864" t="s">
        <v>3876</v>
      </c>
      <c r="I9864">
        <v>2401</v>
      </c>
      <c r="J9864" s="41">
        <v>1.1100000000000002E-2</v>
      </c>
      <c r="K9864" s="42">
        <v>26.651100000000007</v>
      </c>
      <c r="L9864" s="43">
        <v>9.0000000000000066E-2</v>
      </c>
      <c r="M9864" s="42">
        <v>2.3985990000000021</v>
      </c>
      <c r="N9864">
        <v>5</v>
      </c>
      <c r="O9864" s="43">
        <v>228</v>
      </c>
      <c r="P9864" s="42">
        <v>82.8</v>
      </c>
      <c r="Q9864" s="42">
        <v>9</v>
      </c>
      <c r="R9864" s="42">
        <v>7</v>
      </c>
    </row>
    <row r="9865" spans="1:18" x14ac:dyDescent="0.3">
      <c r="A9865" t="s">
        <v>3924</v>
      </c>
      <c r="B9865" s="17">
        <v>45224</v>
      </c>
      <c r="C9865" t="s">
        <v>543</v>
      </c>
      <c r="D9865" t="s">
        <v>3928</v>
      </c>
      <c r="E9865" t="s">
        <v>3929</v>
      </c>
      <c r="F9865" t="s">
        <v>3931</v>
      </c>
      <c r="G9865" t="s">
        <v>3877</v>
      </c>
      <c r="H9865" t="s">
        <v>3876</v>
      </c>
      <c r="I9865">
        <v>1279</v>
      </c>
      <c r="J9865" s="41">
        <v>1.0799999999999999E-2</v>
      </c>
      <c r="K9865" s="42">
        <v>13.813199999999998</v>
      </c>
      <c r="L9865" s="43">
        <v>6.0000000000000026E-2</v>
      </c>
      <c r="M9865" s="42">
        <v>0.82879200000000031</v>
      </c>
      <c r="N9865">
        <v>3</v>
      </c>
      <c r="O9865" s="43">
        <v>232</v>
      </c>
      <c r="P9865" s="42">
        <v>72</v>
      </c>
      <c r="Q9865" s="42">
        <v>10.5</v>
      </c>
      <c r="R9865" s="42">
        <v>2</v>
      </c>
    </row>
    <row r="9866" spans="1:18" x14ac:dyDescent="0.3">
      <c r="A9866" t="s">
        <v>3924</v>
      </c>
      <c r="B9866" s="17">
        <v>45225</v>
      </c>
      <c r="C9866" t="s">
        <v>543</v>
      </c>
      <c r="D9866" t="s">
        <v>3928</v>
      </c>
      <c r="E9866" t="s">
        <v>3929</v>
      </c>
      <c r="F9866" t="s">
        <v>3931</v>
      </c>
      <c r="G9866" t="s">
        <v>3877</v>
      </c>
      <c r="H9866" t="s">
        <v>3876</v>
      </c>
      <c r="I9866">
        <v>2357</v>
      </c>
      <c r="J9866" s="41">
        <v>6.2000000000000006E-3</v>
      </c>
      <c r="K9866" s="42">
        <v>14.613400000000002</v>
      </c>
      <c r="L9866" s="43">
        <v>0.3</v>
      </c>
      <c r="M9866" s="42">
        <v>4.3840200000000005</v>
      </c>
      <c r="N9866">
        <v>7</v>
      </c>
      <c r="O9866" s="43">
        <v>551</v>
      </c>
      <c r="P9866" s="42">
        <v>52.8</v>
      </c>
      <c r="Q9866" s="42">
        <v>24</v>
      </c>
      <c r="R9866" s="42">
        <v>2</v>
      </c>
    </row>
    <row r="9867" spans="1:18" x14ac:dyDescent="0.3">
      <c r="A9867" t="s">
        <v>3924</v>
      </c>
      <c r="B9867" s="17">
        <v>45226</v>
      </c>
      <c r="C9867" t="s">
        <v>543</v>
      </c>
      <c r="D9867" t="s">
        <v>3928</v>
      </c>
      <c r="E9867" t="s">
        <v>3929</v>
      </c>
      <c r="F9867" t="s">
        <v>3931</v>
      </c>
      <c r="G9867" t="s">
        <v>3877</v>
      </c>
      <c r="H9867" t="s">
        <v>3876</v>
      </c>
      <c r="I9867">
        <v>2400</v>
      </c>
      <c r="J9867" s="41">
        <v>8.199999999999999E-3</v>
      </c>
      <c r="K9867" s="42">
        <v>19.679999999999996</v>
      </c>
      <c r="L9867" s="43">
        <v>0.46999999999999981</v>
      </c>
      <c r="M9867" s="42">
        <v>9.2495999999999938</v>
      </c>
      <c r="N9867">
        <v>6</v>
      </c>
      <c r="O9867" s="43">
        <v>465</v>
      </c>
      <c r="P9867" s="42">
        <v>84</v>
      </c>
      <c r="Q9867" s="42">
        <v>16.5</v>
      </c>
      <c r="R9867" s="42">
        <v>7</v>
      </c>
    </row>
    <row r="9868" spans="1:18" x14ac:dyDescent="0.3">
      <c r="A9868" t="s">
        <v>3924</v>
      </c>
      <c r="B9868" s="17">
        <v>45227</v>
      </c>
      <c r="C9868" t="s">
        <v>543</v>
      </c>
      <c r="D9868" t="s">
        <v>3928</v>
      </c>
      <c r="E9868" t="s">
        <v>3929</v>
      </c>
      <c r="F9868" t="s">
        <v>3931</v>
      </c>
      <c r="G9868" t="s">
        <v>3877</v>
      </c>
      <c r="H9868" t="s">
        <v>3876</v>
      </c>
      <c r="I9868">
        <v>2076</v>
      </c>
      <c r="J9868" s="41">
        <v>1.1299999999999998E-2</v>
      </c>
      <c r="K9868" s="42">
        <v>23.458799999999997</v>
      </c>
      <c r="L9868" s="43">
        <v>0.7699999999999998</v>
      </c>
      <c r="M9868" s="42">
        <v>18.063275999999991</v>
      </c>
      <c r="N9868">
        <v>3</v>
      </c>
      <c r="O9868" s="43">
        <v>277</v>
      </c>
      <c r="P9868" s="42">
        <v>42</v>
      </c>
      <c r="Q9868" s="42">
        <v>15</v>
      </c>
      <c r="R9868" s="42">
        <v>5</v>
      </c>
    </row>
    <row r="9869" spans="1:18" x14ac:dyDescent="0.3">
      <c r="A9869" t="s">
        <v>3924</v>
      </c>
      <c r="B9869" s="17">
        <v>45228</v>
      </c>
      <c r="C9869" t="s">
        <v>543</v>
      </c>
      <c r="D9869" t="s">
        <v>3928</v>
      </c>
      <c r="E9869" t="s">
        <v>3929</v>
      </c>
      <c r="F9869" t="s">
        <v>3931</v>
      </c>
      <c r="G9869" t="s">
        <v>3877</v>
      </c>
      <c r="H9869" t="s">
        <v>3876</v>
      </c>
      <c r="I9869">
        <v>2502</v>
      </c>
      <c r="J9869" s="41">
        <v>1.1599999999999999E-2</v>
      </c>
      <c r="K9869" s="42">
        <v>29.023199999999999</v>
      </c>
      <c r="L9869" s="43">
        <v>0.60999999999999976</v>
      </c>
      <c r="M9869" s="42">
        <v>17.704151999999993</v>
      </c>
      <c r="N9869">
        <v>3</v>
      </c>
      <c r="O9869" s="43">
        <v>141</v>
      </c>
      <c r="P9869" s="42">
        <v>92.399999999999991</v>
      </c>
      <c r="Q9869" s="42">
        <v>10.5</v>
      </c>
      <c r="R9869" s="42">
        <v>2</v>
      </c>
    </row>
    <row r="9870" spans="1:18" x14ac:dyDescent="0.3">
      <c r="A9870" t="s">
        <v>3924</v>
      </c>
      <c r="B9870" s="17">
        <v>45229</v>
      </c>
      <c r="C9870" t="s">
        <v>543</v>
      </c>
      <c r="D9870" t="s">
        <v>3928</v>
      </c>
      <c r="E9870" t="s">
        <v>3929</v>
      </c>
      <c r="F9870" t="s">
        <v>3931</v>
      </c>
      <c r="G9870" t="s">
        <v>3877</v>
      </c>
      <c r="H9870" t="s">
        <v>3876</v>
      </c>
      <c r="I9870">
        <v>1843</v>
      </c>
      <c r="J9870" s="41">
        <v>7.4999999999999989E-3</v>
      </c>
      <c r="K9870" s="42">
        <v>13.822499999999998</v>
      </c>
      <c r="L9870" s="43">
        <v>0.7699999999999998</v>
      </c>
      <c r="M9870" s="42">
        <v>10.643324999999995</v>
      </c>
      <c r="N9870">
        <v>4</v>
      </c>
      <c r="O9870" s="43">
        <v>391</v>
      </c>
      <c r="P9870" s="42">
        <v>75.599999999999994</v>
      </c>
      <c r="Q9870" s="42">
        <v>12</v>
      </c>
      <c r="R9870" s="42">
        <v>3</v>
      </c>
    </row>
    <row r="9871" spans="1:18" x14ac:dyDescent="0.3">
      <c r="A9871" t="s">
        <v>3924</v>
      </c>
      <c r="B9871" s="17">
        <v>45230</v>
      </c>
      <c r="C9871" t="s">
        <v>543</v>
      </c>
      <c r="D9871" t="s">
        <v>3928</v>
      </c>
      <c r="E9871" t="s">
        <v>3929</v>
      </c>
      <c r="F9871" t="s">
        <v>3931</v>
      </c>
      <c r="G9871" t="s">
        <v>3877</v>
      </c>
      <c r="H9871" t="s">
        <v>3876</v>
      </c>
      <c r="I9871">
        <v>1885</v>
      </c>
      <c r="J9871" s="41">
        <v>8.8999999999999999E-3</v>
      </c>
      <c r="K9871" s="42">
        <v>16.776499999999999</v>
      </c>
      <c r="L9871" s="43">
        <v>0.30000000000000004</v>
      </c>
      <c r="M9871" s="42">
        <v>5.0329500000000005</v>
      </c>
      <c r="N9871">
        <v>3</v>
      </c>
      <c r="O9871" s="43">
        <v>240</v>
      </c>
      <c r="P9871" s="42">
        <v>93.6</v>
      </c>
      <c r="Q9871" s="42">
        <v>19.5</v>
      </c>
      <c r="R9871" s="42">
        <v>6</v>
      </c>
    </row>
    <row r="9872" spans="1:18" x14ac:dyDescent="0.3">
      <c r="A9872" t="s">
        <v>3924</v>
      </c>
      <c r="B9872" s="17">
        <v>45231</v>
      </c>
      <c r="C9872" t="s">
        <v>543</v>
      </c>
      <c r="D9872" t="s">
        <v>3928</v>
      </c>
      <c r="E9872" t="s">
        <v>3929</v>
      </c>
      <c r="F9872" t="s">
        <v>3931</v>
      </c>
      <c r="G9872" t="s">
        <v>3877</v>
      </c>
      <c r="H9872" t="s">
        <v>3876</v>
      </c>
      <c r="I9872">
        <v>2161</v>
      </c>
      <c r="J9872" s="41">
        <v>9.6999999999999986E-3</v>
      </c>
      <c r="K9872" s="42">
        <v>20.961699999999997</v>
      </c>
      <c r="L9872" s="43">
        <v>6.0000000000000026E-2</v>
      </c>
      <c r="M9872" s="42">
        <v>1.2577020000000003</v>
      </c>
      <c r="N9872">
        <v>7</v>
      </c>
      <c r="O9872" s="43">
        <v>536</v>
      </c>
      <c r="P9872" s="42">
        <v>78</v>
      </c>
      <c r="Q9872" s="42">
        <v>0</v>
      </c>
      <c r="R9872" s="42">
        <v>4</v>
      </c>
    </row>
    <row r="9873" spans="1:18" x14ac:dyDescent="0.3">
      <c r="A9873" t="s">
        <v>3924</v>
      </c>
      <c r="B9873" s="17">
        <v>45232</v>
      </c>
      <c r="C9873" t="s">
        <v>543</v>
      </c>
      <c r="D9873" t="s">
        <v>3928</v>
      </c>
      <c r="E9873" t="s">
        <v>3929</v>
      </c>
      <c r="F9873" t="s">
        <v>3931</v>
      </c>
      <c r="G9873" t="s">
        <v>3877</v>
      </c>
      <c r="H9873" t="s">
        <v>3876</v>
      </c>
      <c r="I9873">
        <v>1741</v>
      </c>
      <c r="J9873" s="41">
        <v>9.1000000000000004E-3</v>
      </c>
      <c r="K9873" s="42">
        <v>15.843100000000002</v>
      </c>
      <c r="L9873" s="43">
        <v>1.0999999999999999</v>
      </c>
      <c r="M9873" s="42">
        <v>17.427409999999998</v>
      </c>
      <c r="N9873">
        <v>2</v>
      </c>
      <c r="O9873" s="43">
        <v>130</v>
      </c>
      <c r="P9873" s="42">
        <v>84</v>
      </c>
      <c r="Q9873" s="42">
        <v>19.5</v>
      </c>
      <c r="R9873" s="42">
        <v>6</v>
      </c>
    </row>
    <row r="9874" spans="1:18" x14ac:dyDescent="0.3">
      <c r="A9874" t="s">
        <v>3924</v>
      </c>
      <c r="B9874" s="17">
        <v>45233</v>
      </c>
      <c r="C9874" t="s">
        <v>543</v>
      </c>
      <c r="D9874" t="s">
        <v>3928</v>
      </c>
      <c r="E9874" t="s">
        <v>3929</v>
      </c>
      <c r="F9874" t="s">
        <v>3931</v>
      </c>
      <c r="G9874" t="s">
        <v>3877</v>
      </c>
      <c r="H9874" t="s">
        <v>3876</v>
      </c>
      <c r="I9874">
        <v>2195</v>
      </c>
      <c r="J9874" s="41">
        <v>8.2999999999999984E-3</v>
      </c>
      <c r="K9874" s="42">
        <v>18.218499999999995</v>
      </c>
      <c r="L9874" s="43">
        <v>0.23000000000000004</v>
      </c>
      <c r="M9874" s="42">
        <v>4.1902549999999996</v>
      </c>
      <c r="N9874">
        <v>2</v>
      </c>
      <c r="O9874" s="43">
        <v>109</v>
      </c>
      <c r="P9874" s="42">
        <v>72</v>
      </c>
      <c r="Q9874" s="42">
        <v>18</v>
      </c>
      <c r="R9874" s="42">
        <v>0</v>
      </c>
    </row>
    <row r="9875" spans="1:18" x14ac:dyDescent="0.3">
      <c r="A9875" t="s">
        <v>3924</v>
      </c>
      <c r="B9875" s="17">
        <v>45234</v>
      </c>
      <c r="C9875" t="s">
        <v>543</v>
      </c>
      <c r="D9875" t="s">
        <v>3928</v>
      </c>
      <c r="E9875" t="s">
        <v>3929</v>
      </c>
      <c r="F9875" t="s">
        <v>3931</v>
      </c>
      <c r="G9875" t="s">
        <v>3877</v>
      </c>
      <c r="H9875" t="s">
        <v>3876</v>
      </c>
      <c r="I9875">
        <v>2705</v>
      </c>
      <c r="J9875" s="41">
        <v>4.2999999999999991E-3</v>
      </c>
      <c r="K9875" s="42">
        <v>11.631499999999997</v>
      </c>
      <c r="L9875" s="43">
        <v>0.84999999999999987</v>
      </c>
      <c r="M9875" s="42">
        <v>9.8867749999999965</v>
      </c>
      <c r="N9875">
        <v>4</v>
      </c>
      <c r="O9875" s="43">
        <v>238</v>
      </c>
      <c r="P9875" s="42">
        <v>70.8</v>
      </c>
      <c r="Q9875" s="42">
        <v>12</v>
      </c>
      <c r="R9875" s="42">
        <v>5</v>
      </c>
    </row>
    <row r="9876" spans="1:18" x14ac:dyDescent="0.3">
      <c r="A9876" t="s">
        <v>3924</v>
      </c>
      <c r="B9876" s="17">
        <v>45235</v>
      </c>
      <c r="C9876" t="s">
        <v>543</v>
      </c>
      <c r="D9876" t="s">
        <v>3928</v>
      </c>
      <c r="E9876" t="s">
        <v>3929</v>
      </c>
      <c r="F9876" t="s">
        <v>3931</v>
      </c>
      <c r="G9876" t="s">
        <v>3877</v>
      </c>
      <c r="H9876" t="s">
        <v>3876</v>
      </c>
      <c r="I9876">
        <v>1604</v>
      </c>
      <c r="J9876" s="41">
        <v>7.1000000000000013E-3</v>
      </c>
      <c r="K9876" s="42">
        <v>11.388400000000003</v>
      </c>
      <c r="L9876" s="43">
        <v>3.0000000000000054E-2</v>
      </c>
      <c r="M9876" s="42">
        <v>0.34165200000000068</v>
      </c>
      <c r="N9876">
        <v>4</v>
      </c>
      <c r="O9876" s="43">
        <v>328</v>
      </c>
      <c r="P9876" s="42">
        <v>93.6</v>
      </c>
      <c r="Q9876" s="42">
        <v>24</v>
      </c>
      <c r="R9876" s="42">
        <v>2</v>
      </c>
    </row>
    <row r="9877" spans="1:18" x14ac:dyDescent="0.3">
      <c r="A9877" t="s">
        <v>3924</v>
      </c>
      <c r="B9877" s="17">
        <v>45236</v>
      </c>
      <c r="C9877" t="s">
        <v>543</v>
      </c>
      <c r="D9877" t="s">
        <v>3928</v>
      </c>
      <c r="E9877" t="s">
        <v>3929</v>
      </c>
      <c r="F9877" t="s">
        <v>3931</v>
      </c>
      <c r="G9877" t="s">
        <v>3877</v>
      </c>
      <c r="H9877" t="s">
        <v>3876</v>
      </c>
      <c r="I9877">
        <v>1714</v>
      </c>
      <c r="J9877" s="41">
        <v>7.9000000000000008E-3</v>
      </c>
      <c r="K9877" s="42">
        <v>13.540600000000001</v>
      </c>
      <c r="L9877" s="43">
        <v>0.84999999999999987</v>
      </c>
      <c r="M9877" s="42">
        <v>11.509509999999999</v>
      </c>
      <c r="N9877">
        <v>4</v>
      </c>
      <c r="O9877" s="43">
        <v>235</v>
      </c>
      <c r="P9877" s="42">
        <v>70.8</v>
      </c>
      <c r="Q9877" s="42">
        <v>12</v>
      </c>
      <c r="R9877" s="42">
        <v>1</v>
      </c>
    </row>
    <row r="9878" spans="1:18" x14ac:dyDescent="0.3">
      <c r="A9878" t="s">
        <v>3924</v>
      </c>
      <c r="B9878" s="17">
        <v>45237</v>
      </c>
      <c r="C9878" t="s">
        <v>543</v>
      </c>
      <c r="D9878" t="s">
        <v>3928</v>
      </c>
      <c r="E9878" t="s">
        <v>3929</v>
      </c>
      <c r="F9878" t="s">
        <v>3931</v>
      </c>
      <c r="G9878" t="s">
        <v>3877</v>
      </c>
      <c r="H9878" t="s">
        <v>3876</v>
      </c>
      <c r="I9878">
        <v>1880</v>
      </c>
      <c r="J9878" s="41">
        <v>1.0200000000000001E-2</v>
      </c>
      <c r="K9878" s="42">
        <v>19.176000000000002</v>
      </c>
      <c r="L9878" s="43">
        <v>1.1499999999999997</v>
      </c>
      <c r="M9878" s="42">
        <v>22.052399999999995</v>
      </c>
      <c r="N9878">
        <v>5</v>
      </c>
      <c r="O9878" s="43">
        <v>313</v>
      </c>
      <c r="P9878" s="42">
        <v>33.6</v>
      </c>
      <c r="Q9878" s="42">
        <v>25.5</v>
      </c>
      <c r="R9878" s="42">
        <v>7</v>
      </c>
    </row>
    <row r="9879" spans="1:18" x14ac:dyDescent="0.3">
      <c r="A9879" t="s">
        <v>3924</v>
      </c>
      <c r="B9879" s="17">
        <v>45238</v>
      </c>
      <c r="C9879" t="s">
        <v>543</v>
      </c>
      <c r="D9879" t="s">
        <v>3928</v>
      </c>
      <c r="E9879" t="s">
        <v>3929</v>
      </c>
      <c r="F9879" t="s">
        <v>3931</v>
      </c>
      <c r="G9879" t="s">
        <v>3877</v>
      </c>
      <c r="H9879" t="s">
        <v>3876</v>
      </c>
      <c r="I9879">
        <v>2502</v>
      </c>
      <c r="J9879" s="41">
        <v>9.1000000000000004E-3</v>
      </c>
      <c r="K9879" s="42">
        <v>22.7682</v>
      </c>
      <c r="L9879" s="43">
        <v>1.2299999999999998</v>
      </c>
      <c r="M9879" s="42">
        <v>28.004885999999996</v>
      </c>
      <c r="N9879">
        <v>4</v>
      </c>
      <c r="O9879" s="43">
        <v>190</v>
      </c>
      <c r="P9879" s="42">
        <v>57.599999999999994</v>
      </c>
      <c r="Q9879" s="42">
        <v>31.5</v>
      </c>
      <c r="R9879" s="42">
        <v>8</v>
      </c>
    </row>
    <row r="9880" spans="1:18" x14ac:dyDescent="0.3">
      <c r="A9880" t="s">
        <v>3924</v>
      </c>
      <c r="B9880" s="17">
        <v>45239</v>
      </c>
      <c r="C9880" t="s">
        <v>543</v>
      </c>
      <c r="D9880" t="s">
        <v>3928</v>
      </c>
      <c r="E9880" t="s">
        <v>3929</v>
      </c>
      <c r="F9880" t="s">
        <v>3931</v>
      </c>
      <c r="G9880" t="s">
        <v>3877</v>
      </c>
      <c r="H9880" t="s">
        <v>3876</v>
      </c>
      <c r="I9880">
        <v>1874</v>
      </c>
      <c r="J9880" s="41">
        <v>3.2000000000000006E-3</v>
      </c>
      <c r="K9880" s="42">
        <v>5.9968000000000012</v>
      </c>
      <c r="L9880" s="43">
        <v>0.66999999999999982</v>
      </c>
      <c r="M9880" s="42">
        <v>4.0178560000000001</v>
      </c>
      <c r="N9880">
        <v>7</v>
      </c>
      <c r="O9880" s="43">
        <v>466</v>
      </c>
      <c r="P9880" s="42">
        <v>30</v>
      </c>
      <c r="Q9880" s="42">
        <v>19.5</v>
      </c>
      <c r="R9880" s="42">
        <v>4</v>
      </c>
    </row>
    <row r="9881" spans="1:18" x14ac:dyDescent="0.3">
      <c r="A9881" t="s">
        <v>3924</v>
      </c>
      <c r="B9881" s="17">
        <v>45240</v>
      </c>
      <c r="C9881" t="s">
        <v>543</v>
      </c>
      <c r="D9881" t="s">
        <v>3928</v>
      </c>
      <c r="E9881" t="s">
        <v>3929</v>
      </c>
      <c r="F9881" t="s">
        <v>3931</v>
      </c>
      <c r="G9881" t="s">
        <v>3877</v>
      </c>
      <c r="H9881" t="s">
        <v>3876</v>
      </c>
      <c r="I9881">
        <v>1372</v>
      </c>
      <c r="J9881" s="41">
        <v>1.0500000000000001E-2</v>
      </c>
      <c r="K9881" s="42">
        <v>14.406000000000001</v>
      </c>
      <c r="L9881" s="43">
        <v>0.91999999999999971</v>
      </c>
      <c r="M9881" s="42">
        <v>13.253519999999996</v>
      </c>
      <c r="N9881">
        <v>3</v>
      </c>
      <c r="O9881" s="43">
        <v>279</v>
      </c>
      <c r="P9881" s="42">
        <v>33.6</v>
      </c>
      <c r="Q9881" s="42">
        <v>9</v>
      </c>
      <c r="R9881" s="42">
        <v>1</v>
      </c>
    </row>
    <row r="9882" spans="1:18" x14ac:dyDescent="0.3">
      <c r="A9882" t="s">
        <v>3924</v>
      </c>
      <c r="B9882" s="17">
        <v>45241</v>
      </c>
      <c r="C9882" t="s">
        <v>543</v>
      </c>
      <c r="D9882" t="s">
        <v>3928</v>
      </c>
      <c r="E9882" t="s">
        <v>3929</v>
      </c>
      <c r="F9882" t="s">
        <v>3931</v>
      </c>
      <c r="G9882" t="s">
        <v>3877</v>
      </c>
      <c r="H9882" t="s">
        <v>3876</v>
      </c>
      <c r="I9882">
        <v>1962</v>
      </c>
      <c r="J9882" s="41">
        <v>8.4999999999999971E-3</v>
      </c>
      <c r="K9882" s="42">
        <v>16.676999999999996</v>
      </c>
      <c r="L9882" s="43">
        <v>0.88999999999999968</v>
      </c>
      <c r="M9882" s="42">
        <v>14.842529999999991</v>
      </c>
      <c r="N9882">
        <v>3</v>
      </c>
      <c r="O9882" s="43">
        <v>273</v>
      </c>
      <c r="P9882" s="42">
        <v>55.199999999999996</v>
      </c>
      <c r="Q9882" s="42">
        <v>4.5</v>
      </c>
      <c r="R9882" s="42">
        <v>0</v>
      </c>
    </row>
    <row r="9883" spans="1:18" x14ac:dyDescent="0.3">
      <c r="A9883" t="s">
        <v>3924</v>
      </c>
      <c r="B9883" s="17">
        <v>45242</v>
      </c>
      <c r="C9883" t="s">
        <v>543</v>
      </c>
      <c r="D9883" t="s">
        <v>3928</v>
      </c>
      <c r="E9883" t="s">
        <v>3929</v>
      </c>
      <c r="F9883" t="s">
        <v>3931</v>
      </c>
      <c r="G9883" t="s">
        <v>3877</v>
      </c>
      <c r="H9883" t="s">
        <v>3876</v>
      </c>
      <c r="I9883">
        <v>1550</v>
      </c>
      <c r="J9883" s="41">
        <v>1.1099999999999999E-2</v>
      </c>
      <c r="K9883" s="42">
        <v>17.204999999999998</v>
      </c>
      <c r="L9883" s="43">
        <v>0.19000000000000006</v>
      </c>
      <c r="M9883" s="42">
        <v>3.2689500000000007</v>
      </c>
      <c r="N9883">
        <v>7</v>
      </c>
      <c r="O9883" s="43">
        <v>340</v>
      </c>
      <c r="P9883" s="42">
        <v>51.6</v>
      </c>
      <c r="Q9883" s="42">
        <v>25.5</v>
      </c>
      <c r="R9883" s="42">
        <v>6</v>
      </c>
    </row>
    <row r="9884" spans="1:18" x14ac:dyDescent="0.3">
      <c r="A9884" t="s">
        <v>3924</v>
      </c>
      <c r="B9884" s="17">
        <v>45243</v>
      </c>
      <c r="C9884" t="s">
        <v>543</v>
      </c>
      <c r="D9884" t="s">
        <v>3928</v>
      </c>
      <c r="E9884" t="s">
        <v>3929</v>
      </c>
      <c r="F9884" t="s">
        <v>3931</v>
      </c>
      <c r="G9884" t="s">
        <v>3877</v>
      </c>
      <c r="H9884" t="s">
        <v>3876</v>
      </c>
      <c r="I9884">
        <v>1636</v>
      </c>
      <c r="J9884" s="41">
        <v>7.5000000000000006E-3</v>
      </c>
      <c r="K9884" s="42">
        <v>12.270000000000001</v>
      </c>
      <c r="L9884" s="43">
        <v>0.11000000000000003</v>
      </c>
      <c r="M9884" s="42">
        <v>1.3497000000000006</v>
      </c>
      <c r="N9884">
        <v>4</v>
      </c>
      <c r="O9884" s="43">
        <v>267</v>
      </c>
      <c r="P9884" s="42">
        <v>85.2</v>
      </c>
      <c r="Q9884" s="42">
        <v>9</v>
      </c>
      <c r="R9884" s="42">
        <v>9</v>
      </c>
    </row>
    <row r="9885" spans="1:18" x14ac:dyDescent="0.3">
      <c r="A9885" t="s">
        <v>3924</v>
      </c>
      <c r="B9885" s="17">
        <v>45244</v>
      </c>
      <c r="C9885" t="s">
        <v>543</v>
      </c>
      <c r="D9885" t="s">
        <v>3928</v>
      </c>
      <c r="E9885" t="s">
        <v>3929</v>
      </c>
      <c r="F9885" t="s">
        <v>3931</v>
      </c>
      <c r="G9885" t="s">
        <v>3877</v>
      </c>
      <c r="H9885" t="s">
        <v>3876</v>
      </c>
      <c r="I9885">
        <v>1263</v>
      </c>
      <c r="J9885" s="41">
        <v>6.1000000000000004E-3</v>
      </c>
      <c r="K9885" s="42">
        <v>7.7043000000000008</v>
      </c>
      <c r="L9885" s="43">
        <v>1.0999999999999999</v>
      </c>
      <c r="M9885" s="42">
        <v>8.4747299999999992</v>
      </c>
      <c r="N9885">
        <v>5</v>
      </c>
      <c r="O9885" s="43">
        <v>320</v>
      </c>
      <c r="P9885" s="42">
        <v>63.599999999999994</v>
      </c>
      <c r="Q9885" s="42">
        <v>15</v>
      </c>
      <c r="R9885" s="42">
        <v>1</v>
      </c>
    </row>
    <row r="9886" spans="1:18" x14ac:dyDescent="0.3">
      <c r="A9886" t="s">
        <v>3924</v>
      </c>
      <c r="B9886" s="17">
        <v>45245</v>
      </c>
      <c r="C9886" t="s">
        <v>543</v>
      </c>
      <c r="D9886" t="s">
        <v>3928</v>
      </c>
      <c r="E9886" t="s">
        <v>3929</v>
      </c>
      <c r="F9886" t="s">
        <v>3931</v>
      </c>
      <c r="G9886" t="s">
        <v>3877</v>
      </c>
      <c r="H9886" t="s">
        <v>3876</v>
      </c>
      <c r="I9886">
        <v>1396</v>
      </c>
      <c r="J9886" s="41">
        <v>9.1999999999999998E-3</v>
      </c>
      <c r="K9886" s="42">
        <v>12.8432</v>
      </c>
      <c r="L9886" s="43">
        <v>1.2399999999999998</v>
      </c>
      <c r="M9886" s="42">
        <v>15.925567999999997</v>
      </c>
      <c r="N9886">
        <v>6</v>
      </c>
      <c r="O9886" s="43">
        <v>320</v>
      </c>
      <c r="P9886" s="42">
        <v>39.6</v>
      </c>
      <c r="Q9886" s="42">
        <v>21</v>
      </c>
      <c r="R9886" s="42">
        <v>4</v>
      </c>
    </row>
    <row r="9887" spans="1:18" x14ac:dyDescent="0.3">
      <c r="A9887" t="s">
        <v>3924</v>
      </c>
      <c r="B9887" s="17">
        <v>45246</v>
      </c>
      <c r="C9887" t="s">
        <v>543</v>
      </c>
      <c r="D9887" t="s">
        <v>3928</v>
      </c>
      <c r="E9887" t="s">
        <v>3929</v>
      </c>
      <c r="F9887" t="s">
        <v>3931</v>
      </c>
      <c r="G9887" t="s">
        <v>3877</v>
      </c>
      <c r="H9887" t="s">
        <v>3876</v>
      </c>
      <c r="I9887">
        <v>2714</v>
      </c>
      <c r="J9887" s="41">
        <v>1.0999999999999998E-2</v>
      </c>
      <c r="K9887" s="42">
        <v>29.853999999999992</v>
      </c>
      <c r="L9887" s="43">
        <v>0.14000000000000007</v>
      </c>
      <c r="M9887" s="42">
        <v>4.1795600000000013</v>
      </c>
      <c r="N9887">
        <v>7</v>
      </c>
      <c r="O9887" s="43">
        <v>542</v>
      </c>
      <c r="P9887" s="42">
        <v>48</v>
      </c>
      <c r="Q9887" s="42">
        <v>9</v>
      </c>
      <c r="R9887" s="42">
        <v>5</v>
      </c>
    </row>
    <row r="9888" spans="1:18" x14ac:dyDescent="0.3">
      <c r="A9888" t="s">
        <v>3924</v>
      </c>
      <c r="B9888" s="17">
        <v>45247</v>
      </c>
      <c r="C9888" t="s">
        <v>543</v>
      </c>
      <c r="D9888" t="s">
        <v>3928</v>
      </c>
      <c r="E9888" t="s">
        <v>3929</v>
      </c>
      <c r="F9888" t="s">
        <v>3931</v>
      </c>
      <c r="G9888" t="s">
        <v>3877</v>
      </c>
      <c r="H9888" t="s">
        <v>3876</v>
      </c>
      <c r="I9888">
        <v>2521</v>
      </c>
      <c r="J9888" s="41">
        <v>8.8000000000000023E-3</v>
      </c>
      <c r="K9888" s="42">
        <v>22.184800000000006</v>
      </c>
      <c r="L9888" s="43">
        <v>0.26000000000000006</v>
      </c>
      <c r="M9888" s="42">
        <v>5.768048000000003</v>
      </c>
      <c r="N9888">
        <v>5</v>
      </c>
      <c r="O9888" s="43">
        <v>258</v>
      </c>
      <c r="P9888" s="42">
        <v>80.399999999999991</v>
      </c>
      <c r="Q9888" s="42">
        <v>18</v>
      </c>
      <c r="R9888" s="42">
        <v>9</v>
      </c>
    </row>
    <row r="9889" spans="1:18" x14ac:dyDescent="0.3">
      <c r="A9889" t="s">
        <v>3924</v>
      </c>
      <c r="B9889" s="17">
        <v>45248</v>
      </c>
      <c r="C9889" t="s">
        <v>543</v>
      </c>
      <c r="D9889" t="s">
        <v>3928</v>
      </c>
      <c r="E9889" t="s">
        <v>3929</v>
      </c>
      <c r="F9889" t="s">
        <v>3931</v>
      </c>
      <c r="G9889" t="s">
        <v>3877</v>
      </c>
      <c r="H9889" t="s">
        <v>3876</v>
      </c>
      <c r="I9889">
        <v>1158</v>
      </c>
      <c r="J9889" s="41">
        <v>8.4999999999999971E-3</v>
      </c>
      <c r="K9889" s="42">
        <v>9.8429999999999964</v>
      </c>
      <c r="L9889" s="43">
        <v>1.0599999999999998</v>
      </c>
      <c r="M9889" s="42">
        <v>10.433579999999994</v>
      </c>
      <c r="N9889">
        <v>2</v>
      </c>
      <c r="O9889" s="43">
        <v>250</v>
      </c>
      <c r="P9889" s="42">
        <v>54</v>
      </c>
      <c r="Q9889" s="42">
        <v>16.5</v>
      </c>
      <c r="R9889" s="42">
        <v>0</v>
      </c>
    </row>
    <row r="9890" spans="1:18" x14ac:dyDescent="0.3">
      <c r="A9890" t="s">
        <v>3924</v>
      </c>
      <c r="B9890" s="17">
        <v>45249</v>
      </c>
      <c r="C9890" t="s">
        <v>543</v>
      </c>
      <c r="D9890" t="s">
        <v>3928</v>
      </c>
      <c r="E9890" t="s">
        <v>3929</v>
      </c>
      <c r="F9890" t="s">
        <v>3931</v>
      </c>
      <c r="G9890" t="s">
        <v>3877</v>
      </c>
      <c r="H9890" t="s">
        <v>3876</v>
      </c>
      <c r="I9890">
        <v>2472</v>
      </c>
      <c r="J9890" s="41">
        <v>4.7000000000000002E-3</v>
      </c>
      <c r="K9890" s="42">
        <v>11.618400000000001</v>
      </c>
      <c r="L9890" s="43">
        <v>0.3</v>
      </c>
      <c r="M9890" s="42">
        <v>3.4855200000000002</v>
      </c>
      <c r="N9890">
        <v>2</v>
      </c>
      <c r="O9890" s="43">
        <v>143</v>
      </c>
      <c r="P9890" s="42">
        <v>30</v>
      </c>
      <c r="Q9890" s="42">
        <v>25.5</v>
      </c>
      <c r="R9890" s="42">
        <v>3</v>
      </c>
    </row>
    <row r="9891" spans="1:18" x14ac:dyDescent="0.3">
      <c r="A9891" t="s">
        <v>3924</v>
      </c>
      <c r="B9891" s="17">
        <v>45250</v>
      </c>
      <c r="C9891" t="s">
        <v>543</v>
      </c>
      <c r="D9891" t="s">
        <v>3928</v>
      </c>
      <c r="E9891" t="s">
        <v>3929</v>
      </c>
      <c r="F9891" t="s">
        <v>3931</v>
      </c>
      <c r="G9891" t="s">
        <v>3877</v>
      </c>
      <c r="H9891" t="s">
        <v>3876</v>
      </c>
      <c r="I9891">
        <v>2305</v>
      </c>
      <c r="J9891" s="41">
        <v>6.3E-3</v>
      </c>
      <c r="K9891" s="42">
        <v>14.5215</v>
      </c>
      <c r="L9891" s="43">
        <v>1.0799999999999998</v>
      </c>
      <c r="M9891" s="42">
        <v>15.683219999999997</v>
      </c>
      <c r="N9891">
        <v>4</v>
      </c>
      <c r="O9891" s="43">
        <v>251</v>
      </c>
      <c r="P9891" s="42">
        <v>84</v>
      </c>
      <c r="Q9891" s="42">
        <v>6</v>
      </c>
      <c r="R9891" s="42">
        <v>9</v>
      </c>
    </row>
    <row r="9892" spans="1:18" x14ac:dyDescent="0.3">
      <c r="A9892" t="s">
        <v>3924</v>
      </c>
      <c r="B9892" s="17">
        <v>45251</v>
      </c>
      <c r="C9892" t="s">
        <v>543</v>
      </c>
      <c r="D9892" t="s">
        <v>3928</v>
      </c>
      <c r="E9892" t="s">
        <v>3929</v>
      </c>
      <c r="F9892" t="s">
        <v>3931</v>
      </c>
      <c r="G9892" t="s">
        <v>3877</v>
      </c>
      <c r="H9892" t="s">
        <v>3876</v>
      </c>
      <c r="I9892">
        <v>2347</v>
      </c>
      <c r="J9892" s="41">
        <v>9.1000000000000004E-3</v>
      </c>
      <c r="K9892" s="42">
        <v>21.357700000000001</v>
      </c>
      <c r="L9892" s="43">
        <v>0.36999999999999994</v>
      </c>
      <c r="M9892" s="42">
        <v>7.9023489999999992</v>
      </c>
      <c r="N9892">
        <v>2</v>
      </c>
      <c r="O9892" s="43">
        <v>73</v>
      </c>
      <c r="P9892" s="42">
        <v>68.399999999999991</v>
      </c>
      <c r="Q9892" s="42">
        <v>13.5</v>
      </c>
      <c r="R9892" s="42">
        <v>2</v>
      </c>
    </row>
    <row r="9893" spans="1:18" x14ac:dyDescent="0.3">
      <c r="A9893" t="s">
        <v>3924</v>
      </c>
      <c r="B9893" s="17">
        <v>45252</v>
      </c>
      <c r="C9893" t="s">
        <v>543</v>
      </c>
      <c r="D9893" t="s">
        <v>3928</v>
      </c>
      <c r="E9893" t="s">
        <v>3929</v>
      </c>
      <c r="F9893" t="s">
        <v>3931</v>
      </c>
      <c r="G9893" t="s">
        <v>3877</v>
      </c>
      <c r="H9893" t="s">
        <v>3876</v>
      </c>
      <c r="I9893">
        <v>1975</v>
      </c>
      <c r="J9893" s="41">
        <v>6.000000000000001E-3</v>
      </c>
      <c r="K9893" s="42">
        <v>11.850000000000001</v>
      </c>
      <c r="L9893" s="43">
        <v>0.66999999999999982</v>
      </c>
      <c r="M9893" s="42">
        <v>7.9394999999999989</v>
      </c>
      <c r="N9893">
        <v>7</v>
      </c>
      <c r="O9893" s="43">
        <v>341</v>
      </c>
      <c r="P9893" s="42">
        <v>80.399999999999991</v>
      </c>
      <c r="Q9893" s="42">
        <v>9</v>
      </c>
      <c r="R9893" s="42">
        <v>3</v>
      </c>
    </row>
    <row r="9894" spans="1:18" x14ac:dyDescent="0.3">
      <c r="A9894" t="s">
        <v>3924</v>
      </c>
      <c r="B9894" s="17">
        <v>45253</v>
      </c>
      <c r="C9894" t="s">
        <v>543</v>
      </c>
      <c r="D9894" t="s">
        <v>3928</v>
      </c>
      <c r="E9894" t="s">
        <v>3929</v>
      </c>
      <c r="F9894" t="s">
        <v>3931</v>
      </c>
      <c r="G9894" t="s">
        <v>3877</v>
      </c>
      <c r="H9894" t="s">
        <v>3876</v>
      </c>
      <c r="I9894">
        <v>1380</v>
      </c>
      <c r="J9894" s="41">
        <v>6.9000000000000008E-3</v>
      </c>
      <c r="K9894" s="42">
        <v>9.5220000000000002</v>
      </c>
      <c r="L9894" s="43">
        <v>0.91999999999999971</v>
      </c>
      <c r="M9894" s="42">
        <v>8.7602399999999978</v>
      </c>
      <c r="N9894">
        <v>3</v>
      </c>
      <c r="O9894" s="43">
        <v>262</v>
      </c>
      <c r="P9894" s="42">
        <v>104.39999999999999</v>
      </c>
      <c r="Q9894" s="42">
        <v>19.5</v>
      </c>
      <c r="R9894" s="42">
        <v>2</v>
      </c>
    </row>
    <row r="9895" spans="1:18" x14ac:dyDescent="0.3">
      <c r="A9895" t="s">
        <v>3924</v>
      </c>
      <c r="B9895" s="17">
        <v>45254</v>
      </c>
      <c r="C9895" t="s">
        <v>543</v>
      </c>
      <c r="D9895" t="s">
        <v>3928</v>
      </c>
      <c r="E9895" t="s">
        <v>3929</v>
      </c>
      <c r="F9895" t="s">
        <v>3931</v>
      </c>
      <c r="G9895" t="s">
        <v>3877</v>
      </c>
      <c r="H9895" t="s">
        <v>3876</v>
      </c>
      <c r="I9895">
        <v>1626</v>
      </c>
      <c r="J9895" s="41">
        <v>1.1599999999999999E-2</v>
      </c>
      <c r="K9895" s="42">
        <v>18.861599999999999</v>
      </c>
      <c r="L9895" s="43">
        <v>2.0000000000000032E-2</v>
      </c>
      <c r="M9895" s="42">
        <v>0.37723200000000057</v>
      </c>
      <c r="N9895">
        <v>6</v>
      </c>
      <c r="O9895" s="43">
        <v>329</v>
      </c>
      <c r="P9895" s="42">
        <v>82.8</v>
      </c>
      <c r="Q9895" s="42">
        <v>21</v>
      </c>
      <c r="R9895" s="42">
        <v>1</v>
      </c>
    </row>
    <row r="9896" spans="1:18" x14ac:dyDescent="0.3">
      <c r="A9896" t="s">
        <v>3924</v>
      </c>
      <c r="B9896" s="17">
        <v>45255</v>
      </c>
      <c r="C9896" t="s">
        <v>543</v>
      </c>
      <c r="D9896" t="s">
        <v>3928</v>
      </c>
      <c r="E9896" t="s">
        <v>3929</v>
      </c>
      <c r="F9896" t="s">
        <v>3931</v>
      </c>
      <c r="G9896" t="s">
        <v>3877</v>
      </c>
      <c r="H9896" t="s">
        <v>3876</v>
      </c>
      <c r="I9896">
        <v>2726</v>
      </c>
      <c r="J9896" s="41">
        <v>1.1099999999999999E-2</v>
      </c>
      <c r="K9896" s="42">
        <v>30.258599999999998</v>
      </c>
      <c r="L9896" s="43">
        <v>1.1699999999999997</v>
      </c>
      <c r="M9896" s="42">
        <v>35.402561999999989</v>
      </c>
      <c r="N9896">
        <v>5</v>
      </c>
      <c r="O9896" s="43">
        <v>448</v>
      </c>
      <c r="P9896" s="42">
        <v>67.2</v>
      </c>
      <c r="Q9896" s="42">
        <v>7.5</v>
      </c>
      <c r="R9896" s="42">
        <v>1</v>
      </c>
    </row>
    <row r="9897" spans="1:18" x14ac:dyDescent="0.3">
      <c r="A9897" t="s">
        <v>3924</v>
      </c>
      <c r="B9897" s="17">
        <v>45256</v>
      </c>
      <c r="C9897" t="s">
        <v>543</v>
      </c>
      <c r="D9897" t="s">
        <v>3928</v>
      </c>
      <c r="E9897" t="s">
        <v>3929</v>
      </c>
      <c r="F9897" t="s">
        <v>3931</v>
      </c>
      <c r="G9897" t="s">
        <v>3877</v>
      </c>
      <c r="H9897" t="s">
        <v>3876</v>
      </c>
      <c r="I9897">
        <v>2382</v>
      </c>
      <c r="J9897" s="41">
        <v>1.1999999999999997E-2</v>
      </c>
      <c r="K9897" s="42">
        <v>28.583999999999993</v>
      </c>
      <c r="L9897" s="43">
        <v>0.24000000000000005</v>
      </c>
      <c r="M9897" s="42">
        <v>6.8601599999999996</v>
      </c>
      <c r="N9897">
        <v>4</v>
      </c>
      <c r="O9897" s="43">
        <v>365</v>
      </c>
      <c r="P9897" s="42">
        <v>94.8</v>
      </c>
      <c r="Q9897" s="42">
        <v>19.5</v>
      </c>
      <c r="R9897" s="42">
        <v>4</v>
      </c>
    </row>
    <row r="9898" spans="1:18" x14ac:dyDescent="0.3">
      <c r="A9898" t="s">
        <v>3924</v>
      </c>
      <c r="B9898" s="17">
        <v>45257</v>
      </c>
      <c r="C9898" t="s">
        <v>543</v>
      </c>
      <c r="D9898" t="s">
        <v>3928</v>
      </c>
      <c r="E9898" t="s">
        <v>3929</v>
      </c>
      <c r="F9898" t="s">
        <v>3931</v>
      </c>
      <c r="G9898" t="s">
        <v>3877</v>
      </c>
      <c r="H9898" t="s">
        <v>3876</v>
      </c>
      <c r="I9898">
        <v>2238</v>
      </c>
      <c r="J9898" s="41">
        <v>9.5000000000000015E-3</v>
      </c>
      <c r="K9898" s="42">
        <v>21.261000000000003</v>
      </c>
      <c r="L9898" s="43">
        <v>0.80999999999999983</v>
      </c>
      <c r="M9898" s="42">
        <v>17.221409999999999</v>
      </c>
      <c r="N9898">
        <v>6</v>
      </c>
      <c r="O9898" s="43">
        <v>341</v>
      </c>
      <c r="P9898" s="42">
        <v>81.599999999999994</v>
      </c>
      <c r="Q9898" s="42">
        <v>18</v>
      </c>
      <c r="R9898" s="42">
        <v>8</v>
      </c>
    </row>
    <row r="9899" spans="1:18" x14ac:dyDescent="0.3">
      <c r="A9899" t="s">
        <v>3924</v>
      </c>
      <c r="B9899" s="17">
        <v>45258</v>
      </c>
      <c r="C9899" t="s">
        <v>543</v>
      </c>
      <c r="D9899" t="s">
        <v>3928</v>
      </c>
      <c r="E9899" t="s">
        <v>3929</v>
      </c>
      <c r="F9899" t="s">
        <v>3931</v>
      </c>
      <c r="G9899" t="s">
        <v>3877</v>
      </c>
      <c r="H9899" t="s">
        <v>3876</v>
      </c>
      <c r="I9899">
        <v>2423</v>
      </c>
      <c r="J9899" s="41">
        <v>1.26E-2</v>
      </c>
      <c r="K9899" s="42">
        <v>30.529800000000002</v>
      </c>
      <c r="L9899" s="43">
        <v>0.31000000000000005</v>
      </c>
      <c r="M9899" s="42">
        <v>9.4642380000000017</v>
      </c>
      <c r="N9899">
        <v>3</v>
      </c>
      <c r="O9899" s="43">
        <v>232</v>
      </c>
      <c r="P9899" s="42">
        <v>63.599999999999994</v>
      </c>
      <c r="Q9899" s="42">
        <v>12</v>
      </c>
      <c r="R9899" s="42">
        <v>5</v>
      </c>
    </row>
    <row r="9900" spans="1:18" x14ac:dyDescent="0.3">
      <c r="A9900" t="s">
        <v>3924</v>
      </c>
      <c r="B9900" s="17">
        <v>45259</v>
      </c>
      <c r="C9900" t="s">
        <v>543</v>
      </c>
      <c r="D9900" t="s">
        <v>3928</v>
      </c>
      <c r="E9900" t="s">
        <v>3929</v>
      </c>
      <c r="F9900" t="s">
        <v>3931</v>
      </c>
      <c r="G9900" t="s">
        <v>3877</v>
      </c>
      <c r="H9900" t="s">
        <v>3876</v>
      </c>
      <c r="I9900">
        <v>1778</v>
      </c>
      <c r="J9900" s="41">
        <v>1.0699999999999999E-2</v>
      </c>
      <c r="K9900" s="42">
        <v>19.0246</v>
      </c>
      <c r="L9900" s="43">
        <v>0.87999999999999967</v>
      </c>
      <c r="M9900" s="42">
        <v>16.741647999999994</v>
      </c>
      <c r="N9900">
        <v>4</v>
      </c>
      <c r="O9900" s="43">
        <v>305</v>
      </c>
      <c r="P9900" s="42">
        <v>87.6</v>
      </c>
      <c r="Q9900" s="42">
        <v>15</v>
      </c>
      <c r="R9900" s="42">
        <v>1</v>
      </c>
    </row>
    <row r="9901" spans="1:18" x14ac:dyDescent="0.3">
      <c r="A9901" t="s">
        <v>3924</v>
      </c>
      <c r="B9901" s="17">
        <v>45260</v>
      </c>
      <c r="C9901" t="s">
        <v>543</v>
      </c>
      <c r="D9901" t="s">
        <v>3928</v>
      </c>
      <c r="E9901" t="s">
        <v>3929</v>
      </c>
      <c r="F9901" t="s">
        <v>3931</v>
      </c>
      <c r="G9901" t="s">
        <v>3877</v>
      </c>
      <c r="H9901" t="s">
        <v>3876</v>
      </c>
      <c r="I9901">
        <v>1700</v>
      </c>
      <c r="J9901" s="41">
        <v>5.6999999999999993E-3</v>
      </c>
      <c r="K9901" s="42">
        <v>9.1598999999999986</v>
      </c>
      <c r="L9901" s="43">
        <v>0.78999999999999981</v>
      </c>
      <c r="M9901" s="42">
        <v>7.2363209999999976</v>
      </c>
      <c r="N9901">
        <v>7</v>
      </c>
      <c r="O9901" s="43">
        <v>298</v>
      </c>
      <c r="P9901" s="42">
        <v>69.599999999999994</v>
      </c>
      <c r="Q9901" s="42">
        <v>18</v>
      </c>
      <c r="R9901" s="42">
        <v>5</v>
      </c>
    </row>
    <row r="9902" spans="1:18" x14ac:dyDescent="0.3">
      <c r="A9902" t="s">
        <v>24</v>
      </c>
      <c r="B9902" s="17"/>
      <c r="I9902" s="43">
        <f>SUM(I2:I9901)</f>
        <v>14645541.80000001</v>
      </c>
      <c r="J9902" s="43">
        <f t="shared" ref="J9902:Q9902" si="0">SUM(J2:J9901)</f>
        <v>122.18594000000026</v>
      </c>
      <c r="K9902" s="43">
        <f t="shared" si="0"/>
        <v>181586.02217099996</v>
      </c>
      <c r="L9902" s="43">
        <f t="shared" si="0"/>
        <v>8949.3370000000559</v>
      </c>
      <c r="M9902" s="45">
        <f>SUM(M2:M9901)</f>
        <v>163250.06696233957</v>
      </c>
      <c r="N9902" s="43">
        <f t="shared" si="0"/>
        <v>40252</v>
      </c>
      <c r="O9902" s="43">
        <f t="shared" si="0"/>
        <v>1731700.4359999944</v>
      </c>
      <c r="P9902" s="43">
        <f t="shared" si="0"/>
        <v>608487.60000000044</v>
      </c>
      <c r="Q9902" s="43">
        <f t="shared" si="0"/>
        <v>119254</v>
      </c>
      <c r="R9902" s="43">
        <f>SUM(R2:R9901)</f>
        <v>71530.5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8"/>
  <sheetViews>
    <sheetView topLeftCell="A7" workbookViewId="0">
      <selection activeCell="E11" sqref="E11"/>
    </sheetView>
  </sheetViews>
  <sheetFormatPr defaultRowHeight="14.4" x14ac:dyDescent="0.3"/>
  <cols>
    <col min="1" max="1" width="23.88671875" bestFit="1" customWidth="1"/>
    <col min="2" max="2" width="77.88671875" bestFit="1" customWidth="1"/>
  </cols>
  <sheetData>
    <row r="1" spans="1:2" x14ac:dyDescent="0.3">
      <c r="A1" t="s">
        <v>3899</v>
      </c>
      <c r="B1" t="s">
        <v>3932</v>
      </c>
    </row>
    <row r="2" spans="1:2" x14ac:dyDescent="0.3">
      <c r="A2" s="17" t="s">
        <v>3898</v>
      </c>
      <c r="B2" t="s">
        <v>3933</v>
      </c>
    </row>
    <row r="3" spans="1:2" x14ac:dyDescent="0.3">
      <c r="A3" t="s">
        <v>3900</v>
      </c>
      <c r="B3" t="s">
        <v>3934</v>
      </c>
    </row>
    <row r="4" spans="1:2" x14ac:dyDescent="0.3">
      <c r="A4" t="s">
        <v>3901</v>
      </c>
      <c r="B4" t="s">
        <v>3935</v>
      </c>
    </row>
    <row r="5" spans="1:2" x14ac:dyDescent="0.3">
      <c r="A5" t="s">
        <v>3902</v>
      </c>
      <c r="B5" t="s">
        <v>3936</v>
      </c>
    </row>
    <row r="6" spans="1:2" x14ac:dyDescent="0.3">
      <c r="A6" t="s">
        <v>3903</v>
      </c>
      <c r="B6" t="s">
        <v>3937</v>
      </c>
    </row>
    <row r="7" spans="1:2" x14ac:dyDescent="0.3">
      <c r="A7" t="s">
        <v>3904</v>
      </c>
      <c r="B7" t="s">
        <v>3938</v>
      </c>
    </row>
    <row r="8" spans="1:2" x14ac:dyDescent="0.3">
      <c r="A8" t="s">
        <v>3905</v>
      </c>
      <c r="B8" t="s">
        <v>3939</v>
      </c>
    </row>
    <row r="9" spans="1:2" x14ac:dyDescent="0.3">
      <c r="A9" t="s">
        <v>3906</v>
      </c>
      <c r="B9" t="s">
        <v>3940</v>
      </c>
    </row>
    <row r="10" spans="1:2" x14ac:dyDescent="0.3">
      <c r="A10" s="41" t="s">
        <v>3907</v>
      </c>
      <c r="B10" t="s">
        <v>3941</v>
      </c>
    </row>
    <row r="11" spans="1:2" x14ac:dyDescent="0.3">
      <c r="A11" s="42" t="s">
        <v>3908</v>
      </c>
      <c r="B11" t="s">
        <v>3942</v>
      </c>
    </row>
    <row r="12" spans="1:2" x14ac:dyDescent="0.3">
      <c r="A12" s="43" t="s">
        <v>3909</v>
      </c>
      <c r="B12" t="s">
        <v>3943</v>
      </c>
    </row>
    <row r="13" spans="1:2" x14ac:dyDescent="0.3">
      <c r="A13" s="42" t="s">
        <v>3910</v>
      </c>
      <c r="B13" t="s">
        <v>3944</v>
      </c>
    </row>
    <row r="14" spans="1:2" x14ac:dyDescent="0.3">
      <c r="A14" t="s">
        <v>3911</v>
      </c>
      <c r="B14" t="s">
        <v>3945</v>
      </c>
    </row>
    <row r="15" spans="1:2" x14ac:dyDescent="0.3">
      <c r="A15" s="43" t="s">
        <v>3912</v>
      </c>
      <c r="B15" t="s">
        <v>3946</v>
      </c>
    </row>
    <row r="16" spans="1:2" x14ac:dyDescent="0.3">
      <c r="A16" s="42" t="s">
        <v>3947</v>
      </c>
      <c r="B16" t="s">
        <v>3948</v>
      </c>
    </row>
    <row r="17" spans="1:2" x14ac:dyDescent="0.3">
      <c r="A17" s="42" t="s">
        <v>3914</v>
      </c>
      <c r="B17" t="s">
        <v>3949</v>
      </c>
    </row>
    <row r="18" spans="1:2" x14ac:dyDescent="0.3">
      <c r="A18" s="42" t="s">
        <v>3915</v>
      </c>
      <c r="B18" t="s">
        <v>3950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4358"/>
  <sheetViews>
    <sheetView zoomScale="60" zoomScaleNormal="60" workbookViewId="0">
      <selection activeCell="B1" sqref="B1"/>
    </sheetView>
  </sheetViews>
  <sheetFormatPr defaultRowHeight="14.4" x14ac:dyDescent="0.3"/>
  <cols>
    <col min="1" max="1" width="14.33203125" bestFit="1" customWidth="1"/>
    <col min="2" max="2" width="21.77734375" bestFit="1" customWidth="1"/>
    <col min="3" max="3" width="13.109375" bestFit="1" customWidth="1"/>
    <col min="4" max="4" width="16.77734375" bestFit="1" customWidth="1"/>
    <col min="5" max="5" width="17.6640625" bestFit="1" customWidth="1"/>
    <col min="6" max="6" width="12.109375" bestFit="1" customWidth="1"/>
    <col min="7" max="7" width="17.88671875" bestFit="1" customWidth="1"/>
    <col min="8" max="8" width="17.44140625" bestFit="1" customWidth="1"/>
    <col min="9" max="9" width="31.5546875" bestFit="1" customWidth="1"/>
    <col min="10" max="10" width="12.21875" customWidth="1"/>
    <col min="11" max="11" width="18.21875" bestFit="1" customWidth="1"/>
  </cols>
  <sheetData>
    <row r="1" spans="1:9" x14ac:dyDescent="0.3">
      <c r="A1" t="s">
        <v>3898</v>
      </c>
      <c r="B1" s="53">
        <f ca="1">TODAY()</f>
        <v>45779</v>
      </c>
    </row>
    <row r="2" spans="1:9" x14ac:dyDescent="0.3">
      <c r="A2" t="s">
        <v>3966</v>
      </c>
      <c r="B2" s="17"/>
    </row>
    <row r="3" spans="1:9" x14ac:dyDescent="0.3">
      <c r="A3" s="44" t="s">
        <v>3951</v>
      </c>
      <c r="B3" t="s">
        <v>3955</v>
      </c>
      <c r="C3" t="s">
        <v>3956</v>
      </c>
      <c r="D3" t="s">
        <v>3957</v>
      </c>
      <c r="E3" t="s">
        <v>3953</v>
      </c>
      <c r="F3" t="s">
        <v>3954</v>
      </c>
      <c r="G3" t="s">
        <v>3959</v>
      </c>
      <c r="H3" t="s">
        <v>3960</v>
      </c>
      <c r="I3" t="s">
        <v>3968</v>
      </c>
    </row>
    <row r="4" spans="1:9" x14ac:dyDescent="0.3">
      <c r="A4" s="40" t="s">
        <v>3917</v>
      </c>
      <c r="B4" s="46">
        <v>185369.39999999967</v>
      </c>
      <c r="C4" s="46">
        <v>33005</v>
      </c>
      <c r="D4" s="46">
        <v>18682</v>
      </c>
      <c r="E4" s="46">
        <v>3971619.5999999931</v>
      </c>
      <c r="F4" s="46">
        <v>44450.421684000037</v>
      </c>
      <c r="G4" s="46">
        <v>12798</v>
      </c>
      <c r="H4" s="51">
        <v>39484.203954386998</v>
      </c>
      <c r="I4">
        <v>550019.07600000035</v>
      </c>
    </row>
    <row r="5" spans="1:9" x14ac:dyDescent="0.3">
      <c r="A5" s="40" t="s">
        <v>3925</v>
      </c>
      <c r="B5" s="46">
        <v>210199.2000000001</v>
      </c>
      <c r="C5" s="46">
        <v>43692.5</v>
      </c>
      <c r="D5" s="46">
        <v>30964</v>
      </c>
      <c r="E5" s="46">
        <v>5671356.000000013</v>
      </c>
      <c r="F5" s="46">
        <v>74284.831348000269</v>
      </c>
      <c r="G5" s="46">
        <v>13080</v>
      </c>
      <c r="H5" s="51">
        <v>66704.461362106478</v>
      </c>
      <c r="I5">
        <v>532011.48000000091</v>
      </c>
    </row>
    <row r="6" spans="1:9" x14ac:dyDescent="0.3">
      <c r="A6" s="40" t="s">
        <v>543</v>
      </c>
      <c r="B6" s="46">
        <v>212919.00000000017</v>
      </c>
      <c r="C6" s="46">
        <v>42556.5</v>
      </c>
      <c r="D6" s="46">
        <v>21884.5</v>
      </c>
      <c r="E6" s="46">
        <v>5002473.2</v>
      </c>
      <c r="F6" s="46">
        <v>62850.769138999844</v>
      </c>
      <c r="G6" s="46">
        <v>14374</v>
      </c>
      <c r="H6" s="51">
        <v>57061.401645846374</v>
      </c>
      <c r="I6">
        <v>649669.87999999989</v>
      </c>
    </row>
    <row r="7" spans="1:9" x14ac:dyDescent="0.3">
      <c r="A7" s="40" t="s">
        <v>3952</v>
      </c>
      <c r="B7" s="46">
        <v>608487.59999999986</v>
      </c>
      <c r="C7" s="46">
        <v>119254</v>
      </c>
      <c r="D7" s="46">
        <v>71530.5</v>
      </c>
      <c r="E7" s="46">
        <v>14645448.800000004</v>
      </c>
      <c r="F7" s="46">
        <v>181586.02217100014</v>
      </c>
      <c r="G7" s="46">
        <v>40252</v>
      </c>
      <c r="H7" s="51">
        <v>163250.06696233986</v>
      </c>
      <c r="I7">
        <v>1731700.4360000012</v>
      </c>
    </row>
    <row r="10" spans="1:9" x14ac:dyDescent="0.3">
      <c r="A10" s="40" t="s">
        <v>3958</v>
      </c>
      <c r="B10" t="s">
        <v>3947</v>
      </c>
      <c r="C10" t="s">
        <v>3914</v>
      </c>
      <c r="D10" t="s">
        <v>3915</v>
      </c>
      <c r="E10" t="s">
        <v>3906</v>
      </c>
      <c r="F10" t="s">
        <v>3908</v>
      </c>
      <c r="G10" t="s">
        <v>3961</v>
      </c>
      <c r="H10" t="s">
        <v>3962</v>
      </c>
    </row>
    <row r="11" spans="1:9" x14ac:dyDescent="0.3">
      <c r="A11" t="str">
        <f>A4</f>
        <v>Birmingham</v>
      </c>
      <c r="B11" s="46">
        <f t="shared" ref="B11:D13" si="0">B4</f>
        <v>185369.39999999967</v>
      </c>
      <c r="C11" s="46">
        <f t="shared" si="0"/>
        <v>33005</v>
      </c>
      <c r="D11" s="46">
        <f t="shared" si="0"/>
        <v>18682</v>
      </c>
      <c r="E11" s="46">
        <f t="shared" ref="E11:H13" si="1">E4</f>
        <v>3971619.5999999931</v>
      </c>
      <c r="F11" s="46">
        <f t="shared" si="1"/>
        <v>44450.421684000037</v>
      </c>
      <c r="G11" s="46">
        <f t="shared" si="1"/>
        <v>12798</v>
      </c>
      <c r="H11" s="46">
        <f t="shared" si="1"/>
        <v>39484.203954386998</v>
      </c>
    </row>
    <row r="12" spans="1:9" x14ac:dyDescent="0.3">
      <c r="A12" t="str">
        <f>A5</f>
        <v>London</v>
      </c>
      <c r="B12" s="46">
        <f t="shared" si="0"/>
        <v>210199.2000000001</v>
      </c>
      <c r="C12" s="46">
        <f t="shared" si="0"/>
        <v>43692.5</v>
      </c>
      <c r="D12" s="46">
        <f t="shared" si="0"/>
        <v>30964</v>
      </c>
      <c r="E12" s="46">
        <f t="shared" si="1"/>
        <v>5671356.000000013</v>
      </c>
      <c r="F12" s="46">
        <f t="shared" si="1"/>
        <v>74284.831348000269</v>
      </c>
      <c r="G12" s="46">
        <f t="shared" si="1"/>
        <v>13080</v>
      </c>
      <c r="H12" s="46">
        <f t="shared" si="1"/>
        <v>66704.461362106478</v>
      </c>
    </row>
    <row r="13" spans="1:9" x14ac:dyDescent="0.3">
      <c r="A13" t="str">
        <f>A6</f>
        <v>Manchester</v>
      </c>
      <c r="B13" s="46">
        <f t="shared" si="0"/>
        <v>212919.00000000017</v>
      </c>
      <c r="C13" s="46">
        <f t="shared" si="0"/>
        <v>42556.5</v>
      </c>
      <c r="D13" s="46">
        <f t="shared" si="0"/>
        <v>21884.5</v>
      </c>
      <c r="E13" s="46">
        <f t="shared" si="1"/>
        <v>5002473.2</v>
      </c>
      <c r="F13" s="46">
        <f t="shared" si="1"/>
        <v>62850.769138999844</v>
      </c>
      <c r="G13" s="46">
        <f t="shared" si="1"/>
        <v>14374</v>
      </c>
      <c r="H13" s="46">
        <f t="shared" si="1"/>
        <v>57061.401645846374</v>
      </c>
    </row>
    <row r="14" spans="1:9" x14ac:dyDescent="0.3">
      <c r="G14" t="s">
        <v>3967</v>
      </c>
      <c r="H14" s="54">
        <f>GETPIVOTDATA("Sum of Spend, GBP",$A$3)</f>
        <v>163250.06696233986</v>
      </c>
    </row>
    <row r="15" spans="1:9" x14ac:dyDescent="0.3">
      <c r="G15" t="s">
        <v>3969</v>
      </c>
      <c r="H15" s="55">
        <f>GETPIVOTDATA("Sum of Total conversion value, GBP",$A$3)</f>
        <v>1731700.4360000012</v>
      </c>
    </row>
    <row r="16" spans="1:9" x14ac:dyDescent="0.3">
      <c r="A16" s="50" t="s">
        <v>3958</v>
      </c>
      <c r="B16" s="47" t="s">
        <v>3906</v>
      </c>
      <c r="D16" t="s">
        <v>3958</v>
      </c>
      <c r="E16" t="s">
        <v>3908</v>
      </c>
      <c r="G16" t="s">
        <v>3958</v>
      </c>
      <c r="H16" t="s">
        <v>3961</v>
      </c>
    </row>
    <row r="17" spans="1:8" x14ac:dyDescent="0.3">
      <c r="A17" s="49" t="str">
        <f>A4</f>
        <v>Birmingham</v>
      </c>
      <c r="B17" s="48">
        <f>GETPIVOTDATA("Sum of Impressions",$A$3,"City/Location","Birmingham")</f>
        <v>3971619.5999999931</v>
      </c>
      <c r="D17" t="str">
        <f>A4</f>
        <v>Birmingham</v>
      </c>
      <c r="E17" s="46">
        <f>GETPIVOTDATA("Sum of Clicks",$A$3,"City/Location","Birmingham")</f>
        <v>44450.421684000037</v>
      </c>
      <c r="G17" t="str">
        <f>A4</f>
        <v>Birmingham</v>
      </c>
      <c r="H17" s="46">
        <f>GETPIVOTDATA("Sum of Conversions",$A$3,"City/Location","Birmingham")</f>
        <v>12798</v>
      </c>
    </row>
    <row r="18" spans="1:8" x14ac:dyDescent="0.3">
      <c r="A18" s="49" t="str">
        <f>A5</f>
        <v>London</v>
      </c>
      <c r="B18" s="48">
        <f>GETPIVOTDATA("Sum of Impressions",$A$3,"City/Location","London")</f>
        <v>5671356.000000013</v>
      </c>
      <c r="D18" t="str">
        <f>A5</f>
        <v>London</v>
      </c>
      <c r="E18" s="46">
        <f>GETPIVOTDATA("Sum of Clicks",$A$3,"City/Location","London")</f>
        <v>74284.831348000269</v>
      </c>
      <c r="G18" t="str">
        <f>A5</f>
        <v>London</v>
      </c>
      <c r="H18" s="46">
        <f>GETPIVOTDATA("Sum of Conversions",$A$3,"City/Location","London")</f>
        <v>13080</v>
      </c>
    </row>
    <row r="19" spans="1:8" x14ac:dyDescent="0.3">
      <c r="A19" s="49" t="str">
        <f>A6</f>
        <v>Manchester</v>
      </c>
      <c r="B19" s="48">
        <f>GETPIVOTDATA("Sum of Impressions",$A$3,"City/Location","Manchester")</f>
        <v>5002473.2</v>
      </c>
      <c r="D19" t="str">
        <f>A6</f>
        <v>Manchester</v>
      </c>
      <c r="E19" s="46">
        <f>GETPIVOTDATA("Sum of Clicks",$A$3,"City/Location","Manchester")</f>
        <v>62850.769138999844</v>
      </c>
      <c r="G19" t="str">
        <f>A6</f>
        <v>Manchester</v>
      </c>
      <c r="H19" s="46">
        <f>GETPIVOTDATA("Sum of Conversions",$A$3,"City/Location","Manchester")</f>
        <v>14374</v>
      </c>
    </row>
    <row r="20" spans="1:8" x14ac:dyDescent="0.3">
      <c r="A20" s="49"/>
      <c r="B20" s="48"/>
      <c r="E20" s="46"/>
      <c r="H20" s="46"/>
    </row>
    <row r="23" spans="1:8" x14ac:dyDescent="0.3">
      <c r="A23" s="50" t="s">
        <v>3958</v>
      </c>
      <c r="B23" s="47" t="s">
        <v>3947</v>
      </c>
      <c r="D23" t="s">
        <v>3958</v>
      </c>
      <c r="E23" t="s">
        <v>3914</v>
      </c>
      <c r="G23" t="s">
        <v>3958</v>
      </c>
      <c r="H23" t="s">
        <v>3915</v>
      </c>
    </row>
    <row r="24" spans="1:8" x14ac:dyDescent="0.3">
      <c r="A24" s="49" t="str">
        <f>A11</f>
        <v>Birmingham</v>
      </c>
      <c r="B24" s="48">
        <f>B4</f>
        <v>185369.39999999967</v>
      </c>
      <c r="D24" t="str">
        <f>A11</f>
        <v>Birmingham</v>
      </c>
      <c r="E24" s="46">
        <f>GETPIVOTDATA("Sum of Shares",$A$3,"City/Location","Birmingham")</f>
        <v>33005</v>
      </c>
      <c r="G24" t="str">
        <f>A11</f>
        <v>Birmingham</v>
      </c>
      <c r="H24" s="46">
        <f>GETPIVOTDATA("Sum of Comments",$A$3,"City/Location","Birmingham")</f>
        <v>18682</v>
      </c>
    </row>
    <row r="25" spans="1:8" x14ac:dyDescent="0.3">
      <c r="A25" s="49" t="str">
        <f>A12</f>
        <v>London</v>
      </c>
      <c r="B25" s="48">
        <f>B5</f>
        <v>210199.2000000001</v>
      </c>
      <c r="D25" t="str">
        <f>A12</f>
        <v>London</v>
      </c>
      <c r="E25" s="46">
        <f>GETPIVOTDATA("Sum of Shares",$A$3,"City/Location","London")</f>
        <v>43692.5</v>
      </c>
      <c r="G25" t="str">
        <f>A12</f>
        <v>London</v>
      </c>
      <c r="H25" s="46">
        <f>GETPIVOTDATA("Sum of Comments",$A$3,"City/Location","London")</f>
        <v>30964</v>
      </c>
    </row>
    <row r="26" spans="1:8" x14ac:dyDescent="0.3">
      <c r="A26" s="49" t="str">
        <f>A13</f>
        <v>Manchester</v>
      </c>
      <c r="B26" s="48">
        <f>B6</f>
        <v>212919.00000000017</v>
      </c>
      <c r="D26" t="str">
        <f>A13</f>
        <v>Manchester</v>
      </c>
      <c r="E26" s="46">
        <f>GETPIVOTDATA("Sum of Shares",$A$3,"City/Location","Manchester")</f>
        <v>42556.5</v>
      </c>
      <c r="G26" t="str">
        <f>A13</f>
        <v>Manchester</v>
      </c>
      <c r="H26" s="46">
        <f>GETPIVOTDATA("Sum of Comments",$A$3,"City/Location","Manchester")</f>
        <v>21884.5</v>
      </c>
    </row>
    <row r="27" spans="1:8" x14ac:dyDescent="0.3">
      <c r="A27" s="49" t="s">
        <v>3963</v>
      </c>
      <c r="B27" s="48">
        <f>GETPIVOTDATA("Sum of Likes (Reactions)",$A$3)</f>
        <v>608487.59999999986</v>
      </c>
      <c r="D27" t="s">
        <v>3965</v>
      </c>
      <c r="E27" s="46">
        <f>GETPIVOTDATA("Sum of Shares",$A$3)</f>
        <v>119254</v>
      </c>
      <c r="G27" t="s">
        <v>3964</v>
      </c>
      <c r="H27" s="46">
        <f>GETPIVOTDATA("Sum of Comments",$A$3)</f>
        <v>71530.5</v>
      </c>
    </row>
    <row r="30" spans="1:8" x14ac:dyDescent="0.3">
      <c r="A30" t="s">
        <v>3958</v>
      </c>
      <c r="B30" t="s">
        <v>3962</v>
      </c>
      <c r="C30" s="52"/>
      <c r="F30" s="42"/>
    </row>
    <row r="31" spans="1:8" x14ac:dyDescent="0.3">
      <c r="A31" t="str">
        <f>A4</f>
        <v>Birmingham</v>
      </c>
      <c r="B31" s="55">
        <f>GETPIVOTDATA("Sum of Spend, GBP",$A$3,"City/Location","Birmingham")</f>
        <v>39484.203954386998</v>
      </c>
      <c r="C31" s="52"/>
      <c r="F31" s="42"/>
    </row>
    <row r="32" spans="1:8" x14ac:dyDescent="0.3">
      <c r="A32" t="str">
        <f t="shared" ref="A32:A34" si="2">A5</f>
        <v>London</v>
      </c>
      <c r="B32" s="55">
        <f>GETPIVOTDATA("Sum of Spend, GBP",$A$3,"City/Location","London")</f>
        <v>66704.461362106478</v>
      </c>
      <c r="C32" s="52"/>
      <c r="F32" s="42"/>
    </row>
    <row r="33" spans="1:6" x14ac:dyDescent="0.3">
      <c r="A33" t="str">
        <f t="shared" si="2"/>
        <v>Manchester</v>
      </c>
      <c r="B33" s="55">
        <f>GETPIVOTDATA("Sum of Spend, GBP",$A$3,"City/Location","Manchester")</f>
        <v>57061.401645846374</v>
      </c>
      <c r="C33" s="52"/>
      <c r="F33" s="42"/>
    </row>
    <row r="34" spans="1:6" x14ac:dyDescent="0.3">
      <c r="A34" t="str">
        <f t="shared" si="2"/>
        <v>Grand Total</v>
      </c>
      <c r="B34" s="55">
        <f>GETPIVOTDATA("Sum of Spend, GBP",$A$3)</f>
        <v>163250.06696233986</v>
      </c>
      <c r="C34" s="52"/>
      <c r="F34" s="42"/>
    </row>
    <row r="35" spans="1:6" x14ac:dyDescent="0.3">
      <c r="C35" s="52"/>
      <c r="F35" s="42"/>
    </row>
    <row r="36" spans="1:6" x14ac:dyDescent="0.3">
      <c r="C36" s="52"/>
      <c r="F36" s="42"/>
    </row>
    <row r="37" spans="1:6" x14ac:dyDescent="0.3">
      <c r="C37" s="52"/>
      <c r="F37" s="42"/>
    </row>
    <row r="38" spans="1:6" x14ac:dyDescent="0.3">
      <c r="C38" s="52"/>
      <c r="F38" s="42"/>
    </row>
    <row r="39" spans="1:6" x14ac:dyDescent="0.3">
      <c r="C39" s="52"/>
      <c r="F39" s="42"/>
    </row>
    <row r="40" spans="1:6" x14ac:dyDescent="0.3">
      <c r="C40" s="52"/>
      <c r="F40" s="42"/>
    </row>
    <row r="41" spans="1:6" x14ac:dyDescent="0.3">
      <c r="C41" s="52"/>
      <c r="F41" s="42"/>
    </row>
    <row r="42" spans="1:6" x14ac:dyDescent="0.3">
      <c r="C42" s="52"/>
      <c r="F42" s="42"/>
    </row>
    <row r="43" spans="1:6" x14ac:dyDescent="0.3">
      <c r="C43" s="52"/>
      <c r="F43" s="42"/>
    </row>
    <row r="44" spans="1:6" x14ac:dyDescent="0.3">
      <c r="C44" s="52"/>
      <c r="F44" s="42"/>
    </row>
    <row r="45" spans="1:6" x14ac:dyDescent="0.3">
      <c r="C45" s="52"/>
      <c r="F45" s="42"/>
    </row>
    <row r="46" spans="1:6" x14ac:dyDescent="0.3">
      <c r="C46" s="52"/>
      <c r="F46" s="42"/>
    </row>
    <row r="47" spans="1:6" x14ac:dyDescent="0.3">
      <c r="C47" s="52"/>
      <c r="F47" s="42"/>
    </row>
    <row r="48" spans="1:6" x14ac:dyDescent="0.3">
      <c r="C48" s="52"/>
      <c r="F48" s="42"/>
    </row>
    <row r="49" spans="3:6" x14ac:dyDescent="0.3">
      <c r="C49" s="52"/>
      <c r="F49" s="42"/>
    </row>
    <row r="50" spans="3:6" x14ac:dyDescent="0.3">
      <c r="C50" s="52"/>
      <c r="F50" s="42"/>
    </row>
    <row r="51" spans="3:6" x14ac:dyDescent="0.3">
      <c r="C51" s="52"/>
      <c r="F51" s="42"/>
    </row>
    <row r="52" spans="3:6" x14ac:dyDescent="0.3">
      <c r="C52" s="52"/>
      <c r="F52" s="42"/>
    </row>
    <row r="53" spans="3:6" x14ac:dyDescent="0.3">
      <c r="C53" s="52"/>
      <c r="F53" s="42"/>
    </row>
    <row r="54" spans="3:6" x14ac:dyDescent="0.3">
      <c r="C54" s="52"/>
      <c r="F54" s="42"/>
    </row>
    <row r="55" spans="3:6" x14ac:dyDescent="0.3">
      <c r="C55" s="52"/>
      <c r="F55" s="42"/>
    </row>
    <row r="56" spans="3:6" x14ac:dyDescent="0.3">
      <c r="C56" s="52"/>
      <c r="F56" s="42"/>
    </row>
    <row r="57" spans="3:6" x14ac:dyDescent="0.3">
      <c r="C57" s="52"/>
      <c r="F57" s="42"/>
    </row>
    <row r="58" spans="3:6" x14ac:dyDescent="0.3">
      <c r="C58" s="52"/>
      <c r="F58" s="42"/>
    </row>
    <row r="59" spans="3:6" x14ac:dyDescent="0.3">
      <c r="C59" s="52"/>
      <c r="F59" s="42"/>
    </row>
    <row r="60" spans="3:6" x14ac:dyDescent="0.3">
      <c r="C60" s="52"/>
      <c r="F60" s="42"/>
    </row>
    <row r="61" spans="3:6" x14ac:dyDescent="0.3">
      <c r="C61" s="52"/>
      <c r="F61" s="42"/>
    </row>
    <row r="62" spans="3:6" x14ac:dyDescent="0.3">
      <c r="C62" s="52"/>
      <c r="F62" s="42"/>
    </row>
    <row r="63" spans="3:6" x14ac:dyDescent="0.3">
      <c r="C63" s="52"/>
      <c r="F63" s="42"/>
    </row>
    <row r="64" spans="3:6" x14ac:dyDescent="0.3">
      <c r="C64" s="52"/>
      <c r="F64" s="42"/>
    </row>
    <row r="65" spans="3:6" x14ac:dyDescent="0.3">
      <c r="C65" s="52"/>
      <c r="F65" s="42"/>
    </row>
    <row r="66" spans="3:6" x14ac:dyDescent="0.3">
      <c r="C66" s="52"/>
      <c r="F66" s="42"/>
    </row>
    <row r="67" spans="3:6" x14ac:dyDescent="0.3">
      <c r="C67" s="52"/>
      <c r="F67" s="42"/>
    </row>
    <row r="68" spans="3:6" x14ac:dyDescent="0.3">
      <c r="C68" s="52"/>
      <c r="F68" s="42"/>
    </row>
    <row r="69" spans="3:6" x14ac:dyDescent="0.3">
      <c r="C69" s="52"/>
      <c r="F69" s="42"/>
    </row>
    <row r="70" spans="3:6" x14ac:dyDescent="0.3">
      <c r="C70" s="52"/>
      <c r="F70" s="42"/>
    </row>
    <row r="71" spans="3:6" x14ac:dyDescent="0.3">
      <c r="C71" s="52"/>
      <c r="F71" s="42"/>
    </row>
    <row r="72" spans="3:6" x14ac:dyDescent="0.3">
      <c r="C72" s="52"/>
      <c r="F72" s="42"/>
    </row>
    <row r="73" spans="3:6" x14ac:dyDescent="0.3">
      <c r="C73" s="52"/>
      <c r="F73" s="42"/>
    </row>
    <row r="74" spans="3:6" x14ac:dyDescent="0.3">
      <c r="C74" s="52"/>
      <c r="F74" s="42"/>
    </row>
    <row r="75" spans="3:6" x14ac:dyDescent="0.3">
      <c r="C75" s="52"/>
      <c r="F75" s="42"/>
    </row>
    <row r="76" spans="3:6" x14ac:dyDescent="0.3">
      <c r="C76" s="52"/>
      <c r="F76" s="42"/>
    </row>
    <row r="77" spans="3:6" x14ac:dyDescent="0.3">
      <c r="C77" s="52"/>
      <c r="F77" s="42"/>
    </row>
    <row r="78" spans="3:6" x14ac:dyDescent="0.3">
      <c r="C78" s="52"/>
      <c r="F78" s="42"/>
    </row>
    <row r="79" spans="3:6" x14ac:dyDescent="0.3">
      <c r="C79" s="52"/>
      <c r="F79" s="42"/>
    </row>
    <row r="80" spans="3:6" x14ac:dyDescent="0.3">
      <c r="C80" s="52"/>
      <c r="F80" s="42"/>
    </row>
    <row r="81" spans="3:6" x14ac:dyDescent="0.3">
      <c r="C81" s="52"/>
      <c r="F81" s="42"/>
    </row>
    <row r="82" spans="3:6" x14ac:dyDescent="0.3">
      <c r="C82" s="52"/>
      <c r="F82" s="42"/>
    </row>
    <row r="83" spans="3:6" x14ac:dyDescent="0.3">
      <c r="C83" s="52"/>
      <c r="F83" s="42"/>
    </row>
    <row r="84" spans="3:6" x14ac:dyDescent="0.3">
      <c r="C84" s="52"/>
      <c r="F84" s="42"/>
    </row>
    <row r="85" spans="3:6" x14ac:dyDescent="0.3">
      <c r="C85" s="52"/>
      <c r="F85" s="42"/>
    </row>
    <row r="86" spans="3:6" x14ac:dyDescent="0.3">
      <c r="C86" s="52"/>
      <c r="F86" s="42"/>
    </row>
    <row r="87" spans="3:6" x14ac:dyDescent="0.3">
      <c r="C87" s="52"/>
      <c r="F87" s="42"/>
    </row>
    <row r="88" spans="3:6" x14ac:dyDescent="0.3">
      <c r="C88" s="52"/>
      <c r="F88" s="42"/>
    </row>
    <row r="89" spans="3:6" x14ac:dyDescent="0.3">
      <c r="C89" s="52"/>
      <c r="F89" s="42"/>
    </row>
    <row r="90" spans="3:6" x14ac:dyDescent="0.3">
      <c r="C90" s="52"/>
      <c r="F90" s="42"/>
    </row>
    <row r="91" spans="3:6" x14ac:dyDescent="0.3">
      <c r="C91" s="52"/>
      <c r="F91" s="42"/>
    </row>
    <row r="92" spans="3:6" x14ac:dyDescent="0.3">
      <c r="C92" s="52"/>
      <c r="F92" s="42"/>
    </row>
    <row r="93" spans="3:6" x14ac:dyDescent="0.3">
      <c r="C93" s="52"/>
      <c r="F93" s="42"/>
    </row>
    <row r="94" spans="3:6" x14ac:dyDescent="0.3">
      <c r="C94" s="52"/>
      <c r="F94" s="42"/>
    </row>
    <row r="95" spans="3:6" x14ac:dyDescent="0.3">
      <c r="C95" s="52"/>
      <c r="F95" s="42"/>
    </row>
    <row r="96" spans="3:6" x14ac:dyDescent="0.3">
      <c r="C96" s="52"/>
      <c r="F96" s="42"/>
    </row>
    <row r="97" spans="3:6" x14ac:dyDescent="0.3">
      <c r="C97" s="52"/>
      <c r="F97" s="42"/>
    </row>
    <row r="98" spans="3:6" x14ac:dyDescent="0.3">
      <c r="C98" s="52"/>
      <c r="F98" s="42"/>
    </row>
    <row r="99" spans="3:6" x14ac:dyDescent="0.3">
      <c r="C99" s="52"/>
      <c r="F99" s="42"/>
    </row>
    <row r="100" spans="3:6" x14ac:dyDescent="0.3">
      <c r="C100" s="52"/>
      <c r="F100" s="42"/>
    </row>
    <row r="101" spans="3:6" x14ac:dyDescent="0.3">
      <c r="C101" s="52"/>
      <c r="F101" s="42"/>
    </row>
    <row r="102" spans="3:6" x14ac:dyDescent="0.3">
      <c r="C102" s="52"/>
      <c r="F102" s="42"/>
    </row>
    <row r="103" spans="3:6" x14ac:dyDescent="0.3">
      <c r="C103" s="52"/>
      <c r="F103" s="42"/>
    </row>
    <row r="104" spans="3:6" x14ac:dyDescent="0.3">
      <c r="C104" s="52"/>
      <c r="F104" s="42"/>
    </row>
    <row r="105" spans="3:6" x14ac:dyDescent="0.3">
      <c r="C105" s="52"/>
      <c r="F105" s="42"/>
    </row>
    <row r="106" spans="3:6" x14ac:dyDescent="0.3">
      <c r="C106" s="52"/>
      <c r="F106" s="42"/>
    </row>
    <row r="107" spans="3:6" x14ac:dyDescent="0.3">
      <c r="C107" s="52"/>
      <c r="F107" s="42"/>
    </row>
    <row r="108" spans="3:6" x14ac:dyDescent="0.3">
      <c r="C108" s="52"/>
      <c r="F108" s="42"/>
    </row>
    <row r="109" spans="3:6" x14ac:dyDescent="0.3">
      <c r="C109" s="52"/>
      <c r="F109" s="42"/>
    </row>
    <row r="110" spans="3:6" x14ac:dyDescent="0.3">
      <c r="C110" s="52"/>
      <c r="F110" s="42"/>
    </row>
    <row r="111" spans="3:6" x14ac:dyDescent="0.3">
      <c r="C111" s="52"/>
      <c r="F111" s="42"/>
    </row>
    <row r="112" spans="3:6" x14ac:dyDescent="0.3">
      <c r="C112" s="52"/>
      <c r="F112" s="42"/>
    </row>
    <row r="113" spans="3:6" x14ac:dyDescent="0.3">
      <c r="C113" s="52"/>
      <c r="F113" s="42"/>
    </row>
    <row r="114" spans="3:6" x14ac:dyDescent="0.3">
      <c r="C114" s="52"/>
      <c r="F114" s="42"/>
    </row>
    <row r="115" spans="3:6" x14ac:dyDescent="0.3">
      <c r="C115" s="52"/>
      <c r="F115" s="42"/>
    </row>
    <row r="116" spans="3:6" x14ac:dyDescent="0.3">
      <c r="C116" s="52"/>
      <c r="F116" s="42"/>
    </row>
    <row r="117" spans="3:6" x14ac:dyDescent="0.3">
      <c r="C117" s="52"/>
      <c r="F117" s="42"/>
    </row>
    <row r="118" spans="3:6" x14ac:dyDescent="0.3">
      <c r="C118" s="52"/>
      <c r="F118" s="42"/>
    </row>
    <row r="119" spans="3:6" x14ac:dyDescent="0.3">
      <c r="C119" s="52"/>
      <c r="F119" s="42"/>
    </row>
    <row r="120" spans="3:6" x14ac:dyDescent="0.3">
      <c r="C120" s="52"/>
      <c r="F120" s="42"/>
    </row>
    <row r="121" spans="3:6" x14ac:dyDescent="0.3">
      <c r="C121" s="52"/>
      <c r="F121" s="42"/>
    </row>
    <row r="122" spans="3:6" x14ac:dyDescent="0.3">
      <c r="C122" s="52"/>
      <c r="F122" s="42"/>
    </row>
    <row r="123" spans="3:6" x14ac:dyDescent="0.3">
      <c r="C123" s="52"/>
      <c r="F123" s="42"/>
    </row>
    <row r="124" spans="3:6" x14ac:dyDescent="0.3">
      <c r="C124" s="52"/>
      <c r="F124" s="42"/>
    </row>
    <row r="125" spans="3:6" x14ac:dyDescent="0.3">
      <c r="C125" s="52"/>
      <c r="F125" s="42"/>
    </row>
    <row r="126" spans="3:6" x14ac:dyDescent="0.3">
      <c r="C126" s="52"/>
      <c r="F126" s="42"/>
    </row>
    <row r="127" spans="3:6" x14ac:dyDescent="0.3">
      <c r="C127" s="52"/>
      <c r="F127" s="42"/>
    </row>
    <row r="128" spans="3:6" x14ac:dyDescent="0.3">
      <c r="C128" s="52"/>
      <c r="F128" s="42"/>
    </row>
    <row r="129" spans="3:6" x14ac:dyDescent="0.3">
      <c r="C129" s="52"/>
      <c r="F129" s="42"/>
    </row>
    <row r="130" spans="3:6" x14ac:dyDescent="0.3">
      <c r="C130" s="52"/>
      <c r="F130" s="42"/>
    </row>
    <row r="131" spans="3:6" x14ac:dyDescent="0.3">
      <c r="C131" s="52"/>
      <c r="F131" s="42"/>
    </row>
    <row r="132" spans="3:6" x14ac:dyDescent="0.3">
      <c r="C132" s="52"/>
      <c r="F132" s="42"/>
    </row>
    <row r="133" spans="3:6" x14ac:dyDescent="0.3">
      <c r="C133" s="52"/>
      <c r="F133" s="42"/>
    </row>
    <row r="134" spans="3:6" x14ac:dyDescent="0.3">
      <c r="C134" s="52"/>
      <c r="F134" s="42"/>
    </row>
    <row r="135" spans="3:6" x14ac:dyDescent="0.3">
      <c r="C135" s="52"/>
      <c r="F135" s="42"/>
    </row>
    <row r="136" spans="3:6" x14ac:dyDescent="0.3">
      <c r="C136" s="52"/>
      <c r="F136" s="42"/>
    </row>
    <row r="137" spans="3:6" x14ac:dyDescent="0.3">
      <c r="C137" s="52"/>
      <c r="F137" s="42"/>
    </row>
    <row r="138" spans="3:6" x14ac:dyDescent="0.3">
      <c r="C138" s="52"/>
      <c r="F138" s="42"/>
    </row>
    <row r="139" spans="3:6" x14ac:dyDescent="0.3">
      <c r="C139" s="52"/>
      <c r="F139" s="42"/>
    </row>
    <row r="140" spans="3:6" x14ac:dyDescent="0.3">
      <c r="C140" s="52"/>
      <c r="F140" s="42"/>
    </row>
    <row r="141" spans="3:6" x14ac:dyDescent="0.3">
      <c r="C141" s="52"/>
      <c r="F141" s="42"/>
    </row>
    <row r="142" spans="3:6" x14ac:dyDescent="0.3">
      <c r="C142" s="52"/>
      <c r="F142" s="42"/>
    </row>
    <row r="143" spans="3:6" x14ac:dyDescent="0.3">
      <c r="C143" s="52"/>
      <c r="F143" s="42"/>
    </row>
    <row r="144" spans="3:6" x14ac:dyDescent="0.3">
      <c r="C144" s="52"/>
      <c r="F144" s="42"/>
    </row>
    <row r="145" spans="3:6" x14ac:dyDescent="0.3">
      <c r="C145" s="52"/>
      <c r="F145" s="42"/>
    </row>
    <row r="146" spans="3:6" x14ac:dyDescent="0.3">
      <c r="C146" s="52"/>
      <c r="F146" s="42"/>
    </row>
    <row r="147" spans="3:6" x14ac:dyDescent="0.3">
      <c r="C147" s="52"/>
      <c r="F147" s="42"/>
    </row>
    <row r="148" spans="3:6" x14ac:dyDescent="0.3">
      <c r="C148" s="52"/>
      <c r="F148" s="42"/>
    </row>
    <row r="149" spans="3:6" x14ac:dyDescent="0.3">
      <c r="C149" s="52"/>
      <c r="F149" s="42"/>
    </row>
    <row r="150" spans="3:6" x14ac:dyDescent="0.3">
      <c r="C150" s="52"/>
      <c r="F150" s="42"/>
    </row>
    <row r="151" spans="3:6" x14ac:dyDescent="0.3">
      <c r="C151" s="52"/>
      <c r="F151" s="42"/>
    </row>
    <row r="152" spans="3:6" x14ac:dyDescent="0.3">
      <c r="C152" s="52"/>
      <c r="F152" s="42"/>
    </row>
    <row r="153" spans="3:6" x14ac:dyDescent="0.3">
      <c r="C153" s="52"/>
      <c r="F153" s="42"/>
    </row>
    <row r="154" spans="3:6" x14ac:dyDescent="0.3">
      <c r="C154" s="52"/>
      <c r="F154" s="42"/>
    </row>
    <row r="155" spans="3:6" x14ac:dyDescent="0.3">
      <c r="C155" s="52"/>
      <c r="F155" s="42"/>
    </row>
    <row r="156" spans="3:6" x14ac:dyDescent="0.3">
      <c r="C156" s="52"/>
      <c r="F156" s="42"/>
    </row>
    <row r="157" spans="3:6" x14ac:dyDescent="0.3">
      <c r="C157" s="52"/>
      <c r="F157" s="42"/>
    </row>
    <row r="158" spans="3:6" x14ac:dyDescent="0.3">
      <c r="C158" s="52"/>
      <c r="F158" s="42"/>
    </row>
    <row r="159" spans="3:6" x14ac:dyDescent="0.3">
      <c r="C159" s="52"/>
      <c r="F159" s="42"/>
    </row>
    <row r="160" spans="3:6" x14ac:dyDescent="0.3">
      <c r="C160" s="52"/>
      <c r="F160" s="42"/>
    </row>
    <row r="161" spans="3:6" x14ac:dyDescent="0.3">
      <c r="C161" s="52"/>
      <c r="F161" s="42"/>
    </row>
    <row r="162" spans="3:6" x14ac:dyDescent="0.3">
      <c r="C162" s="52"/>
      <c r="F162" s="42"/>
    </row>
    <row r="163" spans="3:6" x14ac:dyDescent="0.3">
      <c r="C163" s="52"/>
      <c r="F163" s="42"/>
    </row>
    <row r="164" spans="3:6" x14ac:dyDescent="0.3">
      <c r="C164" s="52"/>
      <c r="F164" s="42"/>
    </row>
    <row r="165" spans="3:6" x14ac:dyDescent="0.3">
      <c r="C165" s="52"/>
      <c r="F165" s="42"/>
    </row>
    <row r="166" spans="3:6" x14ac:dyDescent="0.3">
      <c r="C166" s="52"/>
      <c r="F166" s="42"/>
    </row>
    <row r="167" spans="3:6" x14ac:dyDescent="0.3">
      <c r="C167" s="52"/>
      <c r="F167" s="42"/>
    </row>
    <row r="168" spans="3:6" x14ac:dyDescent="0.3">
      <c r="C168" s="52"/>
      <c r="F168" s="42"/>
    </row>
    <row r="169" spans="3:6" x14ac:dyDescent="0.3">
      <c r="C169" s="52"/>
      <c r="F169" s="42"/>
    </row>
    <row r="170" spans="3:6" x14ac:dyDescent="0.3">
      <c r="C170" s="52"/>
      <c r="F170" s="42"/>
    </row>
    <row r="171" spans="3:6" x14ac:dyDescent="0.3">
      <c r="C171" s="52"/>
      <c r="F171" s="42"/>
    </row>
    <row r="172" spans="3:6" x14ac:dyDescent="0.3">
      <c r="C172" s="52"/>
      <c r="F172" s="42"/>
    </row>
    <row r="173" spans="3:6" x14ac:dyDescent="0.3">
      <c r="C173" s="52"/>
      <c r="F173" s="42"/>
    </row>
    <row r="174" spans="3:6" x14ac:dyDescent="0.3">
      <c r="C174" s="52"/>
      <c r="F174" s="42"/>
    </row>
    <row r="175" spans="3:6" x14ac:dyDescent="0.3">
      <c r="C175" s="52"/>
      <c r="F175" s="42"/>
    </row>
    <row r="176" spans="3:6" x14ac:dyDescent="0.3">
      <c r="C176" s="52"/>
      <c r="F176" s="42"/>
    </row>
    <row r="177" spans="3:6" x14ac:dyDescent="0.3">
      <c r="C177" s="52"/>
      <c r="F177" s="42"/>
    </row>
    <row r="178" spans="3:6" x14ac:dyDescent="0.3">
      <c r="C178" s="52"/>
      <c r="F178" s="42"/>
    </row>
    <row r="179" spans="3:6" x14ac:dyDescent="0.3">
      <c r="C179" s="52"/>
      <c r="F179" s="42"/>
    </row>
    <row r="180" spans="3:6" x14ac:dyDescent="0.3">
      <c r="C180" s="52"/>
      <c r="F180" s="42"/>
    </row>
    <row r="181" spans="3:6" x14ac:dyDescent="0.3">
      <c r="C181" s="52"/>
      <c r="F181" s="42"/>
    </row>
    <row r="182" spans="3:6" x14ac:dyDescent="0.3">
      <c r="C182" s="52"/>
      <c r="F182" s="42"/>
    </row>
    <row r="183" spans="3:6" x14ac:dyDescent="0.3">
      <c r="C183" s="52"/>
      <c r="F183" s="42"/>
    </row>
    <row r="184" spans="3:6" x14ac:dyDescent="0.3">
      <c r="C184" s="52"/>
      <c r="F184" s="42"/>
    </row>
    <row r="185" spans="3:6" x14ac:dyDescent="0.3">
      <c r="C185" s="52"/>
      <c r="F185" s="42"/>
    </row>
    <row r="186" spans="3:6" x14ac:dyDescent="0.3">
      <c r="C186" s="52"/>
      <c r="F186" s="42"/>
    </row>
    <row r="187" spans="3:6" x14ac:dyDescent="0.3">
      <c r="C187" s="52"/>
      <c r="F187" s="42"/>
    </row>
    <row r="188" spans="3:6" x14ac:dyDescent="0.3">
      <c r="C188" s="52"/>
      <c r="F188" s="42"/>
    </row>
    <row r="189" spans="3:6" x14ac:dyDescent="0.3">
      <c r="C189" s="52"/>
      <c r="F189" s="42"/>
    </row>
    <row r="190" spans="3:6" x14ac:dyDescent="0.3">
      <c r="C190" s="52"/>
      <c r="F190" s="42"/>
    </row>
    <row r="191" spans="3:6" x14ac:dyDescent="0.3">
      <c r="C191" s="52"/>
      <c r="F191" s="42"/>
    </row>
    <row r="192" spans="3:6" x14ac:dyDescent="0.3">
      <c r="C192" s="52"/>
      <c r="F192" s="42"/>
    </row>
    <row r="193" spans="3:6" x14ac:dyDescent="0.3">
      <c r="C193" s="52"/>
      <c r="F193" s="42"/>
    </row>
    <row r="194" spans="3:6" x14ac:dyDescent="0.3">
      <c r="C194" s="52"/>
      <c r="F194" s="42"/>
    </row>
    <row r="195" spans="3:6" x14ac:dyDescent="0.3">
      <c r="C195" s="52"/>
      <c r="F195" s="42"/>
    </row>
    <row r="196" spans="3:6" x14ac:dyDescent="0.3">
      <c r="C196" s="52"/>
      <c r="F196" s="42"/>
    </row>
    <row r="197" spans="3:6" x14ac:dyDescent="0.3">
      <c r="C197" s="52"/>
      <c r="F197" s="42"/>
    </row>
    <row r="198" spans="3:6" x14ac:dyDescent="0.3">
      <c r="C198" s="52"/>
      <c r="F198" s="42"/>
    </row>
    <row r="199" spans="3:6" x14ac:dyDescent="0.3">
      <c r="C199" s="52"/>
      <c r="F199" s="42"/>
    </row>
    <row r="200" spans="3:6" x14ac:dyDescent="0.3">
      <c r="C200" s="52"/>
      <c r="F200" s="42"/>
    </row>
    <row r="201" spans="3:6" x14ac:dyDescent="0.3">
      <c r="C201" s="52"/>
      <c r="F201" s="42"/>
    </row>
    <row r="202" spans="3:6" x14ac:dyDescent="0.3">
      <c r="C202" s="52"/>
      <c r="F202" s="42"/>
    </row>
    <row r="203" spans="3:6" x14ac:dyDescent="0.3">
      <c r="C203" s="52"/>
      <c r="F203" s="42"/>
    </row>
    <row r="204" spans="3:6" x14ac:dyDescent="0.3">
      <c r="C204" s="52"/>
      <c r="F204" s="42"/>
    </row>
    <row r="205" spans="3:6" x14ac:dyDescent="0.3">
      <c r="C205" s="52"/>
      <c r="F205" s="42"/>
    </row>
    <row r="206" spans="3:6" x14ac:dyDescent="0.3">
      <c r="C206" s="52"/>
      <c r="F206" s="42"/>
    </row>
    <row r="207" spans="3:6" x14ac:dyDescent="0.3">
      <c r="C207" s="52"/>
      <c r="F207" s="42"/>
    </row>
    <row r="208" spans="3:6" x14ac:dyDescent="0.3">
      <c r="C208" s="52"/>
      <c r="F208" s="42"/>
    </row>
    <row r="209" spans="3:6" x14ac:dyDescent="0.3">
      <c r="C209" s="52"/>
      <c r="F209" s="42"/>
    </row>
    <row r="210" spans="3:6" x14ac:dyDescent="0.3">
      <c r="C210" s="52"/>
      <c r="F210" s="42"/>
    </row>
    <row r="211" spans="3:6" x14ac:dyDescent="0.3">
      <c r="C211" s="52"/>
      <c r="F211" s="42"/>
    </row>
    <row r="212" spans="3:6" x14ac:dyDescent="0.3">
      <c r="C212" s="52"/>
      <c r="F212" s="42"/>
    </row>
    <row r="213" spans="3:6" x14ac:dyDescent="0.3">
      <c r="C213" s="52"/>
      <c r="F213" s="42"/>
    </row>
    <row r="214" spans="3:6" x14ac:dyDescent="0.3">
      <c r="C214" s="52"/>
      <c r="F214" s="42"/>
    </row>
    <row r="215" spans="3:6" x14ac:dyDescent="0.3">
      <c r="C215" s="52"/>
      <c r="F215" s="42"/>
    </row>
    <row r="216" spans="3:6" x14ac:dyDescent="0.3">
      <c r="C216" s="52"/>
      <c r="F216" s="42"/>
    </row>
    <row r="217" spans="3:6" x14ac:dyDescent="0.3">
      <c r="C217" s="52"/>
      <c r="F217" s="42"/>
    </row>
    <row r="218" spans="3:6" x14ac:dyDescent="0.3">
      <c r="C218" s="52"/>
      <c r="F218" s="42"/>
    </row>
    <row r="219" spans="3:6" x14ac:dyDescent="0.3">
      <c r="C219" s="52"/>
      <c r="F219" s="42"/>
    </row>
    <row r="220" spans="3:6" x14ac:dyDescent="0.3">
      <c r="C220" s="52"/>
      <c r="F220" s="42"/>
    </row>
    <row r="221" spans="3:6" x14ac:dyDescent="0.3">
      <c r="C221" s="52"/>
      <c r="F221" s="42"/>
    </row>
    <row r="222" spans="3:6" x14ac:dyDescent="0.3">
      <c r="C222" s="52"/>
      <c r="F222" s="42"/>
    </row>
    <row r="223" spans="3:6" x14ac:dyDescent="0.3">
      <c r="C223" s="52"/>
      <c r="F223" s="42"/>
    </row>
    <row r="224" spans="3:6" x14ac:dyDescent="0.3">
      <c r="C224" s="52"/>
      <c r="F224" s="42"/>
    </row>
    <row r="225" spans="3:6" x14ac:dyDescent="0.3">
      <c r="C225" s="52"/>
      <c r="F225" s="42"/>
    </row>
    <row r="226" spans="3:6" x14ac:dyDescent="0.3">
      <c r="C226" s="52"/>
      <c r="F226" s="42"/>
    </row>
    <row r="227" spans="3:6" x14ac:dyDescent="0.3">
      <c r="C227" s="52"/>
      <c r="F227" s="42"/>
    </row>
    <row r="228" spans="3:6" x14ac:dyDescent="0.3">
      <c r="C228" s="52"/>
      <c r="F228" s="42"/>
    </row>
    <row r="229" spans="3:6" x14ac:dyDescent="0.3">
      <c r="C229" s="52"/>
      <c r="F229" s="42"/>
    </row>
    <row r="230" spans="3:6" x14ac:dyDescent="0.3">
      <c r="C230" s="52"/>
      <c r="F230" s="42"/>
    </row>
    <row r="231" spans="3:6" x14ac:dyDescent="0.3">
      <c r="C231" s="52"/>
      <c r="F231" s="42"/>
    </row>
    <row r="232" spans="3:6" x14ac:dyDescent="0.3">
      <c r="C232" s="52"/>
      <c r="F232" s="42"/>
    </row>
    <row r="233" spans="3:6" x14ac:dyDescent="0.3">
      <c r="C233" s="52"/>
      <c r="F233" s="42"/>
    </row>
    <row r="234" spans="3:6" x14ac:dyDescent="0.3">
      <c r="C234" s="52"/>
      <c r="F234" s="42"/>
    </row>
    <row r="235" spans="3:6" x14ac:dyDescent="0.3">
      <c r="C235" s="52"/>
      <c r="F235" s="42"/>
    </row>
    <row r="236" spans="3:6" x14ac:dyDescent="0.3">
      <c r="C236" s="52"/>
      <c r="F236" s="42"/>
    </row>
    <row r="237" spans="3:6" x14ac:dyDescent="0.3">
      <c r="C237" s="52"/>
      <c r="F237" s="42"/>
    </row>
    <row r="238" spans="3:6" x14ac:dyDescent="0.3">
      <c r="C238" s="52"/>
      <c r="F238" s="42"/>
    </row>
    <row r="239" spans="3:6" x14ac:dyDescent="0.3">
      <c r="C239" s="52"/>
      <c r="F239" s="42"/>
    </row>
    <row r="240" spans="3:6" x14ac:dyDescent="0.3">
      <c r="C240" s="52"/>
      <c r="F240" s="42"/>
    </row>
    <row r="241" spans="3:6" x14ac:dyDescent="0.3">
      <c r="C241" s="52"/>
      <c r="F241" s="42"/>
    </row>
    <row r="242" spans="3:6" x14ac:dyDescent="0.3">
      <c r="C242" s="52"/>
      <c r="F242" s="42"/>
    </row>
    <row r="243" spans="3:6" x14ac:dyDescent="0.3">
      <c r="C243" s="52"/>
      <c r="F243" s="42"/>
    </row>
    <row r="244" spans="3:6" x14ac:dyDescent="0.3">
      <c r="C244" s="52"/>
      <c r="F244" s="42"/>
    </row>
    <row r="245" spans="3:6" x14ac:dyDescent="0.3">
      <c r="C245" s="52"/>
      <c r="F245" s="42"/>
    </row>
    <row r="246" spans="3:6" x14ac:dyDescent="0.3">
      <c r="C246" s="52"/>
      <c r="F246" s="42"/>
    </row>
    <row r="247" spans="3:6" x14ac:dyDescent="0.3">
      <c r="C247" s="52"/>
      <c r="F247" s="42"/>
    </row>
    <row r="248" spans="3:6" x14ac:dyDescent="0.3">
      <c r="C248" s="52"/>
      <c r="F248" s="42"/>
    </row>
    <row r="249" spans="3:6" x14ac:dyDescent="0.3">
      <c r="C249" s="52"/>
      <c r="F249" s="42"/>
    </row>
    <row r="250" spans="3:6" x14ac:dyDescent="0.3">
      <c r="C250" s="52"/>
      <c r="F250" s="42"/>
    </row>
    <row r="251" spans="3:6" x14ac:dyDescent="0.3">
      <c r="C251" s="52"/>
      <c r="F251" s="42"/>
    </row>
    <row r="252" spans="3:6" x14ac:dyDescent="0.3">
      <c r="C252" s="52"/>
      <c r="F252" s="42"/>
    </row>
    <row r="253" spans="3:6" x14ac:dyDescent="0.3">
      <c r="C253" s="52"/>
      <c r="F253" s="42"/>
    </row>
    <row r="254" spans="3:6" x14ac:dyDescent="0.3">
      <c r="C254" s="52"/>
      <c r="F254" s="42"/>
    </row>
    <row r="255" spans="3:6" x14ac:dyDescent="0.3">
      <c r="C255" s="52"/>
      <c r="F255" s="42"/>
    </row>
    <row r="256" spans="3:6" x14ac:dyDescent="0.3">
      <c r="C256" s="52"/>
      <c r="F256" s="42"/>
    </row>
    <row r="257" spans="3:6" x14ac:dyDescent="0.3">
      <c r="C257" s="52"/>
      <c r="F257" s="42"/>
    </row>
    <row r="258" spans="3:6" x14ac:dyDescent="0.3">
      <c r="C258" s="52"/>
      <c r="F258" s="42"/>
    </row>
    <row r="259" spans="3:6" x14ac:dyDescent="0.3">
      <c r="C259" s="52"/>
      <c r="F259" s="42"/>
    </row>
    <row r="260" spans="3:6" x14ac:dyDescent="0.3">
      <c r="C260" s="52"/>
      <c r="F260" s="42"/>
    </row>
    <row r="261" spans="3:6" x14ac:dyDescent="0.3">
      <c r="C261" s="52"/>
      <c r="F261" s="42"/>
    </row>
    <row r="262" spans="3:6" x14ac:dyDescent="0.3">
      <c r="C262" s="52"/>
      <c r="F262" s="42"/>
    </row>
    <row r="263" spans="3:6" x14ac:dyDescent="0.3">
      <c r="C263" s="52"/>
      <c r="F263" s="42"/>
    </row>
    <row r="264" spans="3:6" x14ac:dyDescent="0.3">
      <c r="C264" s="52"/>
      <c r="F264" s="42"/>
    </row>
    <row r="265" spans="3:6" x14ac:dyDescent="0.3">
      <c r="C265" s="52"/>
      <c r="F265" s="42"/>
    </row>
    <row r="266" spans="3:6" x14ac:dyDescent="0.3">
      <c r="C266" s="52"/>
      <c r="F266" s="42"/>
    </row>
    <row r="267" spans="3:6" x14ac:dyDescent="0.3">
      <c r="C267" s="52"/>
      <c r="F267" s="42"/>
    </row>
    <row r="268" spans="3:6" x14ac:dyDescent="0.3">
      <c r="C268" s="52"/>
      <c r="F268" s="42"/>
    </row>
    <row r="269" spans="3:6" x14ac:dyDescent="0.3">
      <c r="C269" s="52"/>
      <c r="F269" s="42"/>
    </row>
    <row r="270" spans="3:6" x14ac:dyDescent="0.3">
      <c r="C270" s="52"/>
      <c r="F270" s="42"/>
    </row>
    <row r="271" spans="3:6" x14ac:dyDescent="0.3">
      <c r="C271" s="52"/>
      <c r="F271" s="42"/>
    </row>
    <row r="272" spans="3:6" x14ac:dyDescent="0.3">
      <c r="C272" s="52"/>
      <c r="F272" s="42"/>
    </row>
    <row r="273" spans="3:6" x14ac:dyDescent="0.3">
      <c r="C273" s="52"/>
      <c r="F273" s="42"/>
    </row>
    <row r="274" spans="3:6" x14ac:dyDescent="0.3">
      <c r="C274" s="52"/>
      <c r="F274" s="42"/>
    </row>
    <row r="275" spans="3:6" x14ac:dyDescent="0.3">
      <c r="C275" s="52"/>
      <c r="F275" s="42"/>
    </row>
    <row r="276" spans="3:6" x14ac:dyDescent="0.3">
      <c r="C276" s="52"/>
      <c r="F276" s="42"/>
    </row>
    <row r="277" spans="3:6" x14ac:dyDescent="0.3">
      <c r="C277" s="52"/>
      <c r="F277" s="42"/>
    </row>
    <row r="278" spans="3:6" x14ac:dyDescent="0.3">
      <c r="C278" s="52"/>
      <c r="F278" s="42"/>
    </row>
    <row r="279" spans="3:6" x14ac:dyDescent="0.3">
      <c r="C279" s="52"/>
      <c r="F279" s="42"/>
    </row>
    <row r="280" spans="3:6" x14ac:dyDescent="0.3">
      <c r="C280" s="52"/>
      <c r="F280" s="42"/>
    </row>
    <row r="281" spans="3:6" x14ac:dyDescent="0.3">
      <c r="C281" s="52"/>
      <c r="F281" s="42"/>
    </row>
    <row r="282" spans="3:6" x14ac:dyDescent="0.3">
      <c r="C282" s="52"/>
      <c r="F282" s="42"/>
    </row>
    <row r="283" spans="3:6" x14ac:dyDescent="0.3">
      <c r="C283" s="52"/>
      <c r="F283" s="42"/>
    </row>
    <row r="284" spans="3:6" x14ac:dyDescent="0.3">
      <c r="C284" s="52"/>
      <c r="F284" s="42"/>
    </row>
    <row r="285" spans="3:6" x14ac:dyDescent="0.3">
      <c r="C285" s="52"/>
      <c r="F285" s="42"/>
    </row>
    <row r="286" spans="3:6" x14ac:dyDescent="0.3">
      <c r="C286" s="52"/>
      <c r="F286" s="42"/>
    </row>
    <row r="287" spans="3:6" x14ac:dyDescent="0.3">
      <c r="C287" s="52"/>
      <c r="F287" s="42"/>
    </row>
    <row r="288" spans="3:6" x14ac:dyDescent="0.3">
      <c r="C288" s="52"/>
      <c r="F288" s="42"/>
    </row>
    <row r="289" spans="3:6" x14ac:dyDescent="0.3">
      <c r="C289" s="52"/>
      <c r="F289" s="42"/>
    </row>
    <row r="290" spans="3:6" x14ac:dyDescent="0.3">
      <c r="C290" s="52"/>
      <c r="F290" s="42"/>
    </row>
    <row r="291" spans="3:6" x14ac:dyDescent="0.3">
      <c r="C291" s="52"/>
      <c r="F291" s="42"/>
    </row>
    <row r="292" spans="3:6" x14ac:dyDescent="0.3">
      <c r="C292" s="52"/>
      <c r="F292" s="42"/>
    </row>
    <row r="293" spans="3:6" x14ac:dyDescent="0.3">
      <c r="C293" s="52"/>
      <c r="F293" s="42"/>
    </row>
    <row r="294" spans="3:6" x14ac:dyDescent="0.3">
      <c r="C294" s="52"/>
      <c r="F294" s="42"/>
    </row>
    <row r="295" spans="3:6" x14ac:dyDescent="0.3">
      <c r="C295" s="52"/>
      <c r="F295" s="42"/>
    </row>
    <row r="296" spans="3:6" x14ac:dyDescent="0.3">
      <c r="C296" s="52"/>
      <c r="F296" s="42"/>
    </row>
    <row r="297" spans="3:6" x14ac:dyDescent="0.3">
      <c r="C297" s="52"/>
      <c r="F297" s="42"/>
    </row>
    <row r="298" spans="3:6" x14ac:dyDescent="0.3">
      <c r="C298" s="52"/>
      <c r="F298" s="42"/>
    </row>
    <row r="299" spans="3:6" x14ac:dyDescent="0.3">
      <c r="C299" s="52"/>
      <c r="F299" s="42"/>
    </row>
    <row r="300" spans="3:6" x14ac:dyDescent="0.3">
      <c r="C300" s="52"/>
      <c r="F300" s="42"/>
    </row>
    <row r="301" spans="3:6" x14ac:dyDescent="0.3">
      <c r="C301" s="52"/>
      <c r="F301" s="42"/>
    </row>
    <row r="302" spans="3:6" x14ac:dyDescent="0.3">
      <c r="C302" s="52"/>
      <c r="F302" s="42"/>
    </row>
    <row r="303" spans="3:6" x14ac:dyDescent="0.3">
      <c r="C303" s="52"/>
      <c r="F303" s="42"/>
    </row>
    <row r="304" spans="3:6" x14ac:dyDescent="0.3">
      <c r="C304" s="52"/>
      <c r="F304" s="42"/>
    </row>
    <row r="305" spans="3:6" x14ac:dyDescent="0.3">
      <c r="C305" s="52"/>
      <c r="F305" s="42"/>
    </row>
    <row r="306" spans="3:6" x14ac:dyDescent="0.3">
      <c r="F306" s="42"/>
    </row>
    <row r="307" spans="3:6" x14ac:dyDescent="0.3">
      <c r="F307" s="42"/>
    </row>
    <row r="308" spans="3:6" x14ac:dyDescent="0.3">
      <c r="F308" s="42"/>
    </row>
    <row r="309" spans="3:6" x14ac:dyDescent="0.3">
      <c r="F309" s="42"/>
    </row>
    <row r="310" spans="3:6" x14ac:dyDescent="0.3">
      <c r="F310" s="42"/>
    </row>
    <row r="311" spans="3:6" x14ac:dyDescent="0.3">
      <c r="F311" s="42"/>
    </row>
    <row r="312" spans="3:6" x14ac:dyDescent="0.3">
      <c r="F312" s="42"/>
    </row>
    <row r="313" spans="3:6" x14ac:dyDescent="0.3">
      <c r="F313" s="42"/>
    </row>
    <row r="314" spans="3:6" x14ac:dyDescent="0.3">
      <c r="F314" s="42"/>
    </row>
    <row r="315" spans="3:6" x14ac:dyDescent="0.3">
      <c r="F315" s="42"/>
    </row>
    <row r="316" spans="3:6" x14ac:dyDescent="0.3">
      <c r="F316" s="42"/>
    </row>
    <row r="317" spans="3:6" x14ac:dyDescent="0.3">
      <c r="F317" s="42"/>
    </row>
    <row r="318" spans="3:6" x14ac:dyDescent="0.3">
      <c r="F318" s="42"/>
    </row>
    <row r="319" spans="3:6" x14ac:dyDescent="0.3">
      <c r="F319" s="42"/>
    </row>
    <row r="320" spans="3:6" x14ac:dyDescent="0.3">
      <c r="F320" s="42"/>
    </row>
    <row r="321" spans="6:6" x14ac:dyDescent="0.3">
      <c r="F321" s="42"/>
    </row>
    <row r="322" spans="6:6" x14ac:dyDescent="0.3">
      <c r="F322" s="42"/>
    </row>
    <row r="323" spans="6:6" x14ac:dyDescent="0.3">
      <c r="F323" s="42"/>
    </row>
    <row r="324" spans="6:6" x14ac:dyDescent="0.3">
      <c r="F324" s="42"/>
    </row>
    <row r="325" spans="6:6" x14ac:dyDescent="0.3">
      <c r="F325" s="42"/>
    </row>
    <row r="326" spans="6:6" x14ac:dyDescent="0.3">
      <c r="F326" s="42"/>
    </row>
    <row r="327" spans="6:6" x14ac:dyDescent="0.3">
      <c r="F327" s="42"/>
    </row>
    <row r="328" spans="6:6" x14ac:dyDescent="0.3">
      <c r="F328" s="42"/>
    </row>
    <row r="329" spans="6:6" x14ac:dyDescent="0.3">
      <c r="F329" s="42"/>
    </row>
    <row r="330" spans="6:6" x14ac:dyDescent="0.3">
      <c r="F330" s="42"/>
    </row>
    <row r="331" spans="6:6" x14ac:dyDescent="0.3">
      <c r="F331" s="42"/>
    </row>
    <row r="332" spans="6:6" x14ac:dyDescent="0.3">
      <c r="F332" s="42"/>
    </row>
    <row r="333" spans="6:6" x14ac:dyDescent="0.3">
      <c r="F333" s="42"/>
    </row>
    <row r="334" spans="6:6" x14ac:dyDescent="0.3">
      <c r="F334" s="42"/>
    </row>
    <row r="335" spans="6:6" x14ac:dyDescent="0.3">
      <c r="F335" s="42"/>
    </row>
    <row r="336" spans="6:6" x14ac:dyDescent="0.3">
      <c r="F336" s="42"/>
    </row>
    <row r="337" spans="6:6" x14ac:dyDescent="0.3">
      <c r="F337" s="42"/>
    </row>
    <row r="338" spans="6:6" x14ac:dyDescent="0.3">
      <c r="F338" s="42"/>
    </row>
    <row r="339" spans="6:6" x14ac:dyDescent="0.3">
      <c r="F339" s="42"/>
    </row>
    <row r="340" spans="6:6" x14ac:dyDescent="0.3">
      <c r="F340" s="42"/>
    </row>
    <row r="341" spans="6:6" x14ac:dyDescent="0.3">
      <c r="F341" s="42"/>
    </row>
    <row r="342" spans="6:6" x14ac:dyDescent="0.3">
      <c r="F342" s="42"/>
    </row>
    <row r="343" spans="6:6" x14ac:dyDescent="0.3">
      <c r="F343" s="42"/>
    </row>
    <row r="344" spans="6:6" x14ac:dyDescent="0.3">
      <c r="F344" s="42"/>
    </row>
    <row r="345" spans="6:6" x14ac:dyDescent="0.3">
      <c r="F345" s="42"/>
    </row>
    <row r="346" spans="6:6" x14ac:dyDescent="0.3">
      <c r="F346" s="42"/>
    </row>
    <row r="347" spans="6:6" x14ac:dyDescent="0.3">
      <c r="F347" s="42"/>
    </row>
    <row r="348" spans="6:6" x14ac:dyDescent="0.3">
      <c r="F348" s="42"/>
    </row>
    <row r="349" spans="6:6" x14ac:dyDescent="0.3">
      <c r="F349" s="42"/>
    </row>
    <row r="350" spans="6:6" x14ac:dyDescent="0.3">
      <c r="F350" s="42"/>
    </row>
    <row r="351" spans="6:6" x14ac:dyDescent="0.3">
      <c r="F351" s="42"/>
    </row>
    <row r="352" spans="6:6" x14ac:dyDescent="0.3">
      <c r="F352" s="42"/>
    </row>
    <row r="353" spans="6:6" x14ac:dyDescent="0.3">
      <c r="F353" s="42"/>
    </row>
    <row r="354" spans="6:6" x14ac:dyDescent="0.3">
      <c r="F354" s="42"/>
    </row>
    <row r="355" spans="6:6" x14ac:dyDescent="0.3">
      <c r="F355" s="42"/>
    </row>
    <row r="356" spans="6:6" x14ac:dyDescent="0.3">
      <c r="F356" s="42"/>
    </row>
    <row r="357" spans="6:6" x14ac:dyDescent="0.3">
      <c r="F357" s="42"/>
    </row>
    <row r="358" spans="6:6" x14ac:dyDescent="0.3">
      <c r="F358" s="42"/>
    </row>
    <row r="359" spans="6:6" x14ac:dyDescent="0.3">
      <c r="F359" s="42"/>
    </row>
    <row r="360" spans="6:6" x14ac:dyDescent="0.3">
      <c r="F360" s="42"/>
    </row>
    <row r="361" spans="6:6" x14ac:dyDescent="0.3">
      <c r="F361" s="42"/>
    </row>
    <row r="362" spans="6:6" x14ac:dyDescent="0.3">
      <c r="F362" s="42"/>
    </row>
    <row r="363" spans="6:6" x14ac:dyDescent="0.3">
      <c r="F363" s="42"/>
    </row>
    <row r="364" spans="6:6" x14ac:dyDescent="0.3">
      <c r="F364" s="42"/>
    </row>
    <row r="365" spans="6:6" x14ac:dyDescent="0.3">
      <c r="F365" s="42"/>
    </row>
    <row r="366" spans="6:6" x14ac:dyDescent="0.3">
      <c r="F366" s="42"/>
    </row>
    <row r="367" spans="6:6" x14ac:dyDescent="0.3">
      <c r="F367" s="42"/>
    </row>
    <row r="368" spans="6:6" x14ac:dyDescent="0.3">
      <c r="F368" s="42"/>
    </row>
    <row r="369" spans="6:6" x14ac:dyDescent="0.3">
      <c r="F369" s="42"/>
    </row>
    <row r="370" spans="6:6" x14ac:dyDescent="0.3">
      <c r="F370" s="42"/>
    </row>
    <row r="371" spans="6:6" x14ac:dyDescent="0.3">
      <c r="F371" s="42"/>
    </row>
    <row r="372" spans="6:6" x14ac:dyDescent="0.3">
      <c r="F372" s="42"/>
    </row>
    <row r="373" spans="6:6" x14ac:dyDescent="0.3">
      <c r="F373" s="42"/>
    </row>
    <row r="374" spans="6:6" x14ac:dyDescent="0.3">
      <c r="F374" s="42"/>
    </row>
    <row r="375" spans="6:6" x14ac:dyDescent="0.3">
      <c r="F375" s="42"/>
    </row>
    <row r="376" spans="6:6" x14ac:dyDescent="0.3">
      <c r="F376" s="42"/>
    </row>
    <row r="377" spans="6:6" x14ac:dyDescent="0.3">
      <c r="F377" s="42"/>
    </row>
    <row r="378" spans="6:6" x14ac:dyDescent="0.3">
      <c r="F378" s="42"/>
    </row>
    <row r="379" spans="6:6" x14ac:dyDescent="0.3">
      <c r="F379" s="42"/>
    </row>
    <row r="380" spans="6:6" x14ac:dyDescent="0.3">
      <c r="F380" s="42"/>
    </row>
    <row r="381" spans="6:6" x14ac:dyDescent="0.3">
      <c r="F381" s="42"/>
    </row>
    <row r="382" spans="6:6" x14ac:dyDescent="0.3">
      <c r="F382" s="42"/>
    </row>
    <row r="383" spans="6:6" x14ac:dyDescent="0.3">
      <c r="F383" s="42"/>
    </row>
    <row r="384" spans="6:6" x14ac:dyDescent="0.3">
      <c r="F384" s="42"/>
    </row>
    <row r="385" spans="6:6" x14ac:dyDescent="0.3">
      <c r="F385" s="42"/>
    </row>
    <row r="386" spans="6:6" x14ac:dyDescent="0.3">
      <c r="F386" s="42"/>
    </row>
    <row r="387" spans="6:6" x14ac:dyDescent="0.3">
      <c r="F387" s="42"/>
    </row>
    <row r="388" spans="6:6" x14ac:dyDescent="0.3">
      <c r="F388" s="42"/>
    </row>
    <row r="389" spans="6:6" x14ac:dyDescent="0.3">
      <c r="F389" s="42"/>
    </row>
    <row r="390" spans="6:6" x14ac:dyDescent="0.3">
      <c r="F390" s="42"/>
    </row>
    <row r="391" spans="6:6" x14ac:dyDescent="0.3">
      <c r="F391" s="42"/>
    </row>
    <row r="392" spans="6:6" x14ac:dyDescent="0.3">
      <c r="F392" s="42"/>
    </row>
    <row r="393" spans="6:6" x14ac:dyDescent="0.3">
      <c r="F393" s="42"/>
    </row>
    <row r="394" spans="6:6" x14ac:dyDescent="0.3">
      <c r="F394" s="42"/>
    </row>
    <row r="395" spans="6:6" x14ac:dyDescent="0.3">
      <c r="F395" s="42"/>
    </row>
    <row r="396" spans="6:6" x14ac:dyDescent="0.3">
      <c r="F396" s="42"/>
    </row>
    <row r="397" spans="6:6" x14ac:dyDescent="0.3">
      <c r="F397" s="42"/>
    </row>
    <row r="398" spans="6:6" x14ac:dyDescent="0.3">
      <c r="F398" s="42"/>
    </row>
    <row r="399" spans="6:6" x14ac:dyDescent="0.3">
      <c r="F399" s="42"/>
    </row>
    <row r="400" spans="6:6" x14ac:dyDescent="0.3">
      <c r="F400" s="42"/>
    </row>
    <row r="401" spans="6:6" x14ac:dyDescent="0.3">
      <c r="F401" s="42"/>
    </row>
    <row r="402" spans="6:6" x14ac:dyDescent="0.3">
      <c r="F402" s="42"/>
    </row>
    <row r="403" spans="6:6" x14ac:dyDescent="0.3">
      <c r="F403" s="42"/>
    </row>
    <row r="404" spans="6:6" x14ac:dyDescent="0.3">
      <c r="F404" s="42"/>
    </row>
    <row r="405" spans="6:6" x14ac:dyDescent="0.3">
      <c r="F405" s="42"/>
    </row>
    <row r="406" spans="6:6" x14ac:dyDescent="0.3">
      <c r="F406" s="42"/>
    </row>
    <row r="407" spans="6:6" x14ac:dyDescent="0.3">
      <c r="F407" s="42"/>
    </row>
    <row r="408" spans="6:6" x14ac:dyDescent="0.3">
      <c r="F408" s="42"/>
    </row>
    <row r="409" spans="6:6" x14ac:dyDescent="0.3">
      <c r="F409" s="42"/>
    </row>
    <row r="410" spans="6:6" x14ac:dyDescent="0.3">
      <c r="F410" s="42"/>
    </row>
    <row r="411" spans="6:6" x14ac:dyDescent="0.3">
      <c r="F411" s="42"/>
    </row>
    <row r="412" spans="6:6" x14ac:dyDescent="0.3">
      <c r="F412" s="42"/>
    </row>
    <row r="413" spans="6:6" x14ac:dyDescent="0.3">
      <c r="F413" s="42"/>
    </row>
    <row r="414" spans="6:6" x14ac:dyDescent="0.3">
      <c r="F414" s="42"/>
    </row>
    <row r="415" spans="6:6" x14ac:dyDescent="0.3">
      <c r="F415" s="42"/>
    </row>
    <row r="416" spans="6:6" x14ac:dyDescent="0.3">
      <c r="F416" s="42"/>
    </row>
    <row r="417" spans="6:6" x14ac:dyDescent="0.3">
      <c r="F417" s="42"/>
    </row>
    <row r="418" spans="6:6" x14ac:dyDescent="0.3">
      <c r="F418" s="42"/>
    </row>
    <row r="419" spans="6:6" x14ac:dyDescent="0.3">
      <c r="F419" s="42"/>
    </row>
    <row r="420" spans="6:6" x14ac:dyDescent="0.3">
      <c r="F420" s="42"/>
    </row>
    <row r="421" spans="6:6" x14ac:dyDescent="0.3">
      <c r="F421" s="42"/>
    </row>
    <row r="422" spans="6:6" x14ac:dyDescent="0.3">
      <c r="F422" s="42"/>
    </row>
    <row r="423" spans="6:6" x14ac:dyDescent="0.3">
      <c r="F423" s="42"/>
    </row>
    <row r="424" spans="6:6" x14ac:dyDescent="0.3">
      <c r="F424" s="42"/>
    </row>
    <row r="425" spans="6:6" x14ac:dyDescent="0.3">
      <c r="F425" s="42"/>
    </row>
    <row r="426" spans="6:6" x14ac:dyDescent="0.3">
      <c r="F426" s="42"/>
    </row>
    <row r="427" spans="6:6" x14ac:dyDescent="0.3">
      <c r="F427" s="42"/>
    </row>
    <row r="428" spans="6:6" x14ac:dyDescent="0.3">
      <c r="F428" s="42"/>
    </row>
    <row r="429" spans="6:6" x14ac:dyDescent="0.3">
      <c r="F429" s="42"/>
    </row>
    <row r="430" spans="6:6" x14ac:dyDescent="0.3">
      <c r="F430" s="42"/>
    </row>
    <row r="431" spans="6:6" x14ac:dyDescent="0.3">
      <c r="F431" s="42"/>
    </row>
    <row r="432" spans="6:6" x14ac:dyDescent="0.3">
      <c r="F432" s="42"/>
    </row>
    <row r="433" spans="6:6" x14ac:dyDescent="0.3">
      <c r="F433" s="42"/>
    </row>
    <row r="434" spans="6:6" x14ac:dyDescent="0.3">
      <c r="F434" s="42"/>
    </row>
    <row r="435" spans="6:6" x14ac:dyDescent="0.3">
      <c r="F435" s="42"/>
    </row>
    <row r="436" spans="6:6" x14ac:dyDescent="0.3">
      <c r="F436" s="42"/>
    </row>
    <row r="437" spans="6:6" x14ac:dyDescent="0.3">
      <c r="F437" s="42"/>
    </row>
    <row r="438" spans="6:6" x14ac:dyDescent="0.3">
      <c r="F438" s="42"/>
    </row>
    <row r="439" spans="6:6" x14ac:dyDescent="0.3">
      <c r="F439" s="42"/>
    </row>
    <row r="440" spans="6:6" x14ac:dyDescent="0.3">
      <c r="F440" s="42"/>
    </row>
    <row r="441" spans="6:6" x14ac:dyDescent="0.3">
      <c r="F441" s="42"/>
    </row>
    <row r="442" spans="6:6" x14ac:dyDescent="0.3">
      <c r="F442" s="42"/>
    </row>
    <row r="443" spans="6:6" x14ac:dyDescent="0.3">
      <c r="F443" s="42"/>
    </row>
    <row r="444" spans="6:6" x14ac:dyDescent="0.3">
      <c r="F444" s="42"/>
    </row>
    <row r="445" spans="6:6" x14ac:dyDescent="0.3">
      <c r="F445" s="42"/>
    </row>
    <row r="446" spans="6:6" x14ac:dyDescent="0.3">
      <c r="F446" s="42"/>
    </row>
    <row r="447" spans="6:6" x14ac:dyDescent="0.3">
      <c r="F447" s="42"/>
    </row>
    <row r="448" spans="6:6" x14ac:dyDescent="0.3">
      <c r="F448" s="42"/>
    </row>
    <row r="449" spans="6:6" x14ac:dyDescent="0.3">
      <c r="F449" s="42"/>
    </row>
    <row r="450" spans="6:6" x14ac:dyDescent="0.3">
      <c r="F450" s="42"/>
    </row>
    <row r="451" spans="6:6" x14ac:dyDescent="0.3">
      <c r="F451" s="42"/>
    </row>
    <row r="452" spans="6:6" x14ac:dyDescent="0.3">
      <c r="F452" s="42"/>
    </row>
    <row r="453" spans="6:6" x14ac:dyDescent="0.3">
      <c r="F453" s="42"/>
    </row>
    <row r="454" spans="6:6" x14ac:dyDescent="0.3">
      <c r="F454" s="42"/>
    </row>
    <row r="455" spans="6:6" x14ac:dyDescent="0.3">
      <c r="F455" s="42"/>
    </row>
    <row r="456" spans="6:6" x14ac:dyDescent="0.3">
      <c r="F456" s="42"/>
    </row>
    <row r="457" spans="6:6" x14ac:dyDescent="0.3">
      <c r="F457" s="42"/>
    </row>
    <row r="458" spans="6:6" x14ac:dyDescent="0.3">
      <c r="F458" s="42"/>
    </row>
    <row r="459" spans="6:6" x14ac:dyDescent="0.3">
      <c r="F459" s="42"/>
    </row>
    <row r="460" spans="6:6" x14ac:dyDescent="0.3">
      <c r="F460" s="42"/>
    </row>
    <row r="461" spans="6:6" x14ac:dyDescent="0.3">
      <c r="F461" s="42"/>
    </row>
    <row r="462" spans="6:6" x14ac:dyDescent="0.3">
      <c r="F462" s="42"/>
    </row>
    <row r="463" spans="6:6" x14ac:dyDescent="0.3">
      <c r="F463" s="42"/>
    </row>
    <row r="464" spans="6:6" x14ac:dyDescent="0.3">
      <c r="F464" s="42"/>
    </row>
    <row r="465" spans="6:6" x14ac:dyDescent="0.3">
      <c r="F465" s="42"/>
    </row>
    <row r="466" spans="6:6" x14ac:dyDescent="0.3">
      <c r="F466" s="42"/>
    </row>
    <row r="467" spans="6:6" x14ac:dyDescent="0.3">
      <c r="F467" s="42"/>
    </row>
    <row r="468" spans="6:6" x14ac:dyDescent="0.3">
      <c r="F468" s="42"/>
    </row>
    <row r="469" spans="6:6" x14ac:dyDescent="0.3">
      <c r="F469" s="42"/>
    </row>
    <row r="470" spans="6:6" x14ac:dyDescent="0.3">
      <c r="F470" s="42"/>
    </row>
    <row r="471" spans="6:6" x14ac:dyDescent="0.3">
      <c r="F471" s="42"/>
    </row>
    <row r="472" spans="6:6" x14ac:dyDescent="0.3">
      <c r="F472" s="42"/>
    </row>
    <row r="473" spans="6:6" x14ac:dyDescent="0.3">
      <c r="F473" s="42"/>
    </row>
    <row r="474" spans="6:6" x14ac:dyDescent="0.3">
      <c r="F474" s="42"/>
    </row>
    <row r="475" spans="6:6" x14ac:dyDescent="0.3">
      <c r="F475" s="42"/>
    </row>
    <row r="476" spans="6:6" x14ac:dyDescent="0.3">
      <c r="F476" s="42"/>
    </row>
    <row r="477" spans="6:6" x14ac:dyDescent="0.3">
      <c r="F477" s="42"/>
    </row>
    <row r="478" spans="6:6" x14ac:dyDescent="0.3">
      <c r="F478" s="42"/>
    </row>
    <row r="479" spans="6:6" x14ac:dyDescent="0.3">
      <c r="F479" s="42"/>
    </row>
    <row r="480" spans="6:6" x14ac:dyDescent="0.3">
      <c r="F480" s="42"/>
    </row>
    <row r="481" spans="6:6" x14ac:dyDescent="0.3">
      <c r="F481" s="42"/>
    </row>
    <row r="482" spans="6:6" x14ac:dyDescent="0.3">
      <c r="F482" s="42"/>
    </row>
    <row r="483" spans="6:6" x14ac:dyDescent="0.3">
      <c r="F483" s="42"/>
    </row>
    <row r="484" spans="6:6" x14ac:dyDescent="0.3">
      <c r="F484" s="42"/>
    </row>
    <row r="485" spans="6:6" x14ac:dyDescent="0.3">
      <c r="F485" s="42"/>
    </row>
    <row r="486" spans="6:6" x14ac:dyDescent="0.3">
      <c r="F486" s="42"/>
    </row>
    <row r="487" spans="6:6" x14ac:dyDescent="0.3">
      <c r="F487" s="42"/>
    </row>
    <row r="488" spans="6:6" x14ac:dyDescent="0.3">
      <c r="F488" s="42"/>
    </row>
    <row r="489" spans="6:6" x14ac:dyDescent="0.3">
      <c r="F489" s="42"/>
    </row>
    <row r="490" spans="6:6" x14ac:dyDescent="0.3">
      <c r="F490" s="42"/>
    </row>
    <row r="491" spans="6:6" x14ac:dyDescent="0.3">
      <c r="F491" s="42"/>
    </row>
    <row r="492" spans="6:6" x14ac:dyDescent="0.3">
      <c r="F492" s="42"/>
    </row>
    <row r="493" spans="6:6" x14ac:dyDescent="0.3">
      <c r="F493" s="42"/>
    </row>
    <row r="494" spans="6:6" x14ac:dyDescent="0.3">
      <c r="F494" s="42"/>
    </row>
    <row r="495" spans="6:6" x14ac:dyDescent="0.3">
      <c r="F495" s="42"/>
    </row>
    <row r="496" spans="6:6" x14ac:dyDescent="0.3">
      <c r="F496" s="42"/>
    </row>
    <row r="497" spans="6:6" x14ac:dyDescent="0.3">
      <c r="F497" s="42"/>
    </row>
    <row r="498" spans="6:6" x14ac:dyDescent="0.3">
      <c r="F498" s="42"/>
    </row>
    <row r="499" spans="6:6" x14ac:dyDescent="0.3">
      <c r="F499" s="42"/>
    </row>
    <row r="500" spans="6:6" x14ac:dyDescent="0.3">
      <c r="F500" s="42"/>
    </row>
    <row r="501" spans="6:6" x14ac:dyDescent="0.3">
      <c r="F501" s="42"/>
    </row>
    <row r="502" spans="6:6" x14ac:dyDescent="0.3">
      <c r="F502" s="42"/>
    </row>
    <row r="503" spans="6:6" x14ac:dyDescent="0.3">
      <c r="F503" s="42"/>
    </row>
    <row r="504" spans="6:6" x14ac:dyDescent="0.3">
      <c r="F504" s="42"/>
    </row>
    <row r="505" spans="6:6" x14ac:dyDescent="0.3">
      <c r="F505" s="42"/>
    </row>
    <row r="506" spans="6:6" x14ac:dyDescent="0.3">
      <c r="F506" s="42"/>
    </row>
    <row r="507" spans="6:6" x14ac:dyDescent="0.3">
      <c r="F507" s="42"/>
    </row>
    <row r="508" spans="6:6" x14ac:dyDescent="0.3">
      <c r="F508" s="42"/>
    </row>
    <row r="509" spans="6:6" x14ac:dyDescent="0.3">
      <c r="F509" s="42"/>
    </row>
    <row r="510" spans="6:6" x14ac:dyDescent="0.3">
      <c r="F510" s="42"/>
    </row>
    <row r="511" spans="6:6" x14ac:dyDescent="0.3">
      <c r="F511" s="42"/>
    </row>
    <row r="512" spans="6:6" x14ac:dyDescent="0.3">
      <c r="F512" s="42"/>
    </row>
    <row r="513" spans="6:6" x14ac:dyDescent="0.3">
      <c r="F513" s="42"/>
    </row>
    <row r="514" spans="6:6" x14ac:dyDescent="0.3">
      <c r="F514" s="42"/>
    </row>
    <row r="515" spans="6:6" x14ac:dyDescent="0.3">
      <c r="F515" s="42"/>
    </row>
    <row r="516" spans="6:6" x14ac:dyDescent="0.3">
      <c r="F516" s="42"/>
    </row>
    <row r="517" spans="6:6" x14ac:dyDescent="0.3">
      <c r="F517" s="42"/>
    </row>
    <row r="518" spans="6:6" x14ac:dyDescent="0.3">
      <c r="F518" s="42"/>
    </row>
    <row r="519" spans="6:6" x14ac:dyDescent="0.3">
      <c r="F519" s="42"/>
    </row>
    <row r="520" spans="6:6" x14ac:dyDescent="0.3">
      <c r="F520" s="42"/>
    </row>
    <row r="521" spans="6:6" x14ac:dyDescent="0.3">
      <c r="F521" s="42"/>
    </row>
    <row r="522" spans="6:6" x14ac:dyDescent="0.3">
      <c r="F522" s="42"/>
    </row>
    <row r="523" spans="6:6" x14ac:dyDescent="0.3">
      <c r="F523" s="42"/>
    </row>
    <row r="524" spans="6:6" x14ac:dyDescent="0.3">
      <c r="F524" s="42"/>
    </row>
    <row r="525" spans="6:6" x14ac:dyDescent="0.3">
      <c r="F525" s="42"/>
    </row>
    <row r="526" spans="6:6" x14ac:dyDescent="0.3">
      <c r="F526" s="42"/>
    </row>
    <row r="527" spans="6:6" x14ac:dyDescent="0.3">
      <c r="F527" s="42"/>
    </row>
    <row r="528" spans="6:6" x14ac:dyDescent="0.3">
      <c r="F528" s="42"/>
    </row>
    <row r="529" spans="6:6" x14ac:dyDescent="0.3">
      <c r="F529" s="42"/>
    </row>
    <row r="530" spans="6:6" x14ac:dyDescent="0.3">
      <c r="F530" s="42"/>
    </row>
    <row r="531" spans="6:6" x14ac:dyDescent="0.3">
      <c r="F531" s="42"/>
    </row>
    <row r="532" spans="6:6" x14ac:dyDescent="0.3">
      <c r="F532" s="42"/>
    </row>
    <row r="533" spans="6:6" x14ac:dyDescent="0.3">
      <c r="F533" s="42"/>
    </row>
    <row r="534" spans="6:6" x14ac:dyDescent="0.3">
      <c r="F534" s="42"/>
    </row>
    <row r="535" spans="6:6" x14ac:dyDescent="0.3">
      <c r="F535" s="42"/>
    </row>
    <row r="536" spans="6:6" x14ac:dyDescent="0.3">
      <c r="F536" s="42"/>
    </row>
    <row r="537" spans="6:6" x14ac:dyDescent="0.3">
      <c r="F537" s="42"/>
    </row>
    <row r="538" spans="6:6" x14ac:dyDescent="0.3">
      <c r="F538" s="42"/>
    </row>
    <row r="539" spans="6:6" x14ac:dyDescent="0.3">
      <c r="F539" s="42"/>
    </row>
    <row r="540" spans="6:6" x14ac:dyDescent="0.3">
      <c r="F540" s="42"/>
    </row>
    <row r="541" spans="6:6" x14ac:dyDescent="0.3">
      <c r="F541" s="42"/>
    </row>
    <row r="542" spans="6:6" x14ac:dyDescent="0.3">
      <c r="F542" s="42"/>
    </row>
    <row r="543" spans="6:6" x14ac:dyDescent="0.3">
      <c r="F543" s="42"/>
    </row>
    <row r="544" spans="6:6" x14ac:dyDescent="0.3">
      <c r="F544" s="42"/>
    </row>
    <row r="545" spans="6:6" x14ac:dyDescent="0.3">
      <c r="F545" s="42"/>
    </row>
    <row r="546" spans="6:6" x14ac:dyDescent="0.3">
      <c r="F546" s="42"/>
    </row>
    <row r="547" spans="6:6" x14ac:dyDescent="0.3">
      <c r="F547" s="42"/>
    </row>
    <row r="548" spans="6:6" x14ac:dyDescent="0.3">
      <c r="F548" s="42"/>
    </row>
    <row r="549" spans="6:6" x14ac:dyDescent="0.3">
      <c r="F549" s="42"/>
    </row>
    <row r="550" spans="6:6" x14ac:dyDescent="0.3">
      <c r="F550" s="42"/>
    </row>
    <row r="551" spans="6:6" x14ac:dyDescent="0.3">
      <c r="F551" s="42"/>
    </row>
    <row r="552" spans="6:6" x14ac:dyDescent="0.3">
      <c r="F552" s="42"/>
    </row>
    <row r="553" spans="6:6" x14ac:dyDescent="0.3">
      <c r="F553" s="42"/>
    </row>
    <row r="554" spans="6:6" x14ac:dyDescent="0.3">
      <c r="F554" s="42"/>
    </row>
    <row r="555" spans="6:6" x14ac:dyDescent="0.3">
      <c r="F555" s="42"/>
    </row>
    <row r="556" spans="6:6" x14ac:dyDescent="0.3">
      <c r="F556" s="42"/>
    </row>
    <row r="557" spans="6:6" x14ac:dyDescent="0.3">
      <c r="F557" s="42"/>
    </row>
    <row r="558" spans="6:6" x14ac:dyDescent="0.3">
      <c r="F558" s="42"/>
    </row>
    <row r="559" spans="6:6" x14ac:dyDescent="0.3">
      <c r="F559" s="42"/>
    </row>
    <row r="560" spans="6:6" x14ac:dyDescent="0.3">
      <c r="F560" s="42"/>
    </row>
    <row r="561" spans="6:6" x14ac:dyDescent="0.3">
      <c r="F561" s="42"/>
    </row>
    <row r="562" spans="6:6" x14ac:dyDescent="0.3">
      <c r="F562" s="42"/>
    </row>
    <row r="563" spans="6:6" x14ac:dyDescent="0.3">
      <c r="F563" s="42"/>
    </row>
    <row r="564" spans="6:6" x14ac:dyDescent="0.3">
      <c r="F564" s="42"/>
    </row>
    <row r="565" spans="6:6" x14ac:dyDescent="0.3">
      <c r="F565" s="42"/>
    </row>
    <row r="566" spans="6:6" x14ac:dyDescent="0.3">
      <c r="F566" s="42"/>
    </row>
    <row r="567" spans="6:6" x14ac:dyDescent="0.3">
      <c r="F567" s="42"/>
    </row>
    <row r="568" spans="6:6" x14ac:dyDescent="0.3">
      <c r="F568" s="42"/>
    </row>
    <row r="569" spans="6:6" x14ac:dyDescent="0.3">
      <c r="F569" s="42"/>
    </row>
    <row r="570" spans="6:6" x14ac:dyDescent="0.3">
      <c r="F570" s="42"/>
    </row>
    <row r="571" spans="6:6" x14ac:dyDescent="0.3">
      <c r="F571" s="42"/>
    </row>
    <row r="572" spans="6:6" x14ac:dyDescent="0.3">
      <c r="F572" s="42"/>
    </row>
    <row r="573" spans="6:6" x14ac:dyDescent="0.3">
      <c r="F573" s="42"/>
    </row>
    <row r="574" spans="6:6" x14ac:dyDescent="0.3">
      <c r="F574" s="42"/>
    </row>
    <row r="575" spans="6:6" x14ac:dyDescent="0.3">
      <c r="F575" s="42"/>
    </row>
    <row r="576" spans="6:6" x14ac:dyDescent="0.3">
      <c r="F576" s="42"/>
    </row>
    <row r="577" spans="6:6" x14ac:dyDescent="0.3">
      <c r="F577" s="42"/>
    </row>
    <row r="578" spans="6:6" x14ac:dyDescent="0.3">
      <c r="F578" s="42"/>
    </row>
    <row r="579" spans="6:6" x14ac:dyDescent="0.3">
      <c r="F579" s="42"/>
    </row>
    <row r="580" spans="6:6" x14ac:dyDescent="0.3">
      <c r="F580" s="42"/>
    </row>
    <row r="581" spans="6:6" x14ac:dyDescent="0.3">
      <c r="F581" s="42"/>
    </row>
    <row r="582" spans="6:6" x14ac:dyDescent="0.3">
      <c r="F582" s="42"/>
    </row>
    <row r="583" spans="6:6" x14ac:dyDescent="0.3">
      <c r="F583" s="42"/>
    </row>
    <row r="584" spans="6:6" x14ac:dyDescent="0.3">
      <c r="F584" s="42"/>
    </row>
    <row r="585" spans="6:6" x14ac:dyDescent="0.3">
      <c r="F585" s="42"/>
    </row>
    <row r="586" spans="6:6" x14ac:dyDescent="0.3">
      <c r="F586" s="42"/>
    </row>
    <row r="587" spans="6:6" x14ac:dyDescent="0.3">
      <c r="F587" s="42"/>
    </row>
    <row r="588" spans="6:6" x14ac:dyDescent="0.3">
      <c r="F588" s="42"/>
    </row>
    <row r="589" spans="6:6" x14ac:dyDescent="0.3">
      <c r="F589" s="42"/>
    </row>
    <row r="590" spans="6:6" x14ac:dyDescent="0.3">
      <c r="F590" s="42"/>
    </row>
    <row r="591" spans="6:6" x14ac:dyDescent="0.3">
      <c r="F591" s="42"/>
    </row>
    <row r="592" spans="6:6" x14ac:dyDescent="0.3">
      <c r="F592" s="42"/>
    </row>
    <row r="593" spans="6:6" x14ac:dyDescent="0.3">
      <c r="F593" s="42"/>
    </row>
    <row r="594" spans="6:6" x14ac:dyDescent="0.3">
      <c r="F594" s="42"/>
    </row>
    <row r="595" spans="6:6" x14ac:dyDescent="0.3">
      <c r="F595" s="42"/>
    </row>
    <row r="596" spans="6:6" x14ac:dyDescent="0.3">
      <c r="F596" s="42"/>
    </row>
    <row r="597" spans="6:6" x14ac:dyDescent="0.3">
      <c r="F597" s="42"/>
    </row>
    <row r="598" spans="6:6" x14ac:dyDescent="0.3">
      <c r="F598" s="42"/>
    </row>
    <row r="599" spans="6:6" x14ac:dyDescent="0.3">
      <c r="F599" s="42"/>
    </row>
    <row r="600" spans="6:6" x14ac:dyDescent="0.3">
      <c r="F600" s="42"/>
    </row>
    <row r="601" spans="6:6" x14ac:dyDescent="0.3">
      <c r="F601" s="42"/>
    </row>
    <row r="602" spans="6:6" x14ac:dyDescent="0.3">
      <c r="F602" s="42"/>
    </row>
    <row r="603" spans="6:6" x14ac:dyDescent="0.3">
      <c r="F603" s="42"/>
    </row>
    <row r="604" spans="6:6" x14ac:dyDescent="0.3">
      <c r="F604" s="42"/>
    </row>
    <row r="605" spans="6:6" x14ac:dyDescent="0.3">
      <c r="F605" s="42"/>
    </row>
    <row r="606" spans="6:6" x14ac:dyDescent="0.3">
      <c r="F606" s="42"/>
    </row>
    <row r="607" spans="6:6" x14ac:dyDescent="0.3">
      <c r="F607" s="42"/>
    </row>
    <row r="608" spans="6:6" x14ac:dyDescent="0.3">
      <c r="F608" s="42"/>
    </row>
    <row r="609" spans="6:6" x14ac:dyDescent="0.3">
      <c r="F609" s="42"/>
    </row>
    <row r="610" spans="6:6" x14ac:dyDescent="0.3">
      <c r="F610" s="42"/>
    </row>
    <row r="611" spans="6:6" x14ac:dyDescent="0.3">
      <c r="F611" s="42"/>
    </row>
    <row r="612" spans="6:6" x14ac:dyDescent="0.3">
      <c r="F612" s="42"/>
    </row>
    <row r="613" spans="6:6" x14ac:dyDescent="0.3">
      <c r="F613" s="42"/>
    </row>
    <row r="614" spans="6:6" x14ac:dyDescent="0.3">
      <c r="F614" s="42"/>
    </row>
    <row r="615" spans="6:6" x14ac:dyDescent="0.3">
      <c r="F615" s="42"/>
    </row>
    <row r="616" spans="6:6" x14ac:dyDescent="0.3">
      <c r="F616" s="42"/>
    </row>
    <row r="617" spans="6:6" x14ac:dyDescent="0.3">
      <c r="F617" s="42"/>
    </row>
    <row r="618" spans="6:6" x14ac:dyDescent="0.3">
      <c r="F618" s="42"/>
    </row>
    <row r="619" spans="6:6" x14ac:dyDescent="0.3">
      <c r="F619" s="42"/>
    </row>
    <row r="620" spans="6:6" x14ac:dyDescent="0.3">
      <c r="F620" s="42"/>
    </row>
    <row r="621" spans="6:6" x14ac:dyDescent="0.3">
      <c r="F621" s="42"/>
    </row>
    <row r="622" spans="6:6" x14ac:dyDescent="0.3">
      <c r="F622" s="42"/>
    </row>
    <row r="623" spans="6:6" x14ac:dyDescent="0.3">
      <c r="F623" s="42"/>
    </row>
    <row r="624" spans="6:6" x14ac:dyDescent="0.3">
      <c r="F624" s="42"/>
    </row>
    <row r="625" spans="6:6" x14ac:dyDescent="0.3">
      <c r="F625" s="42"/>
    </row>
    <row r="626" spans="6:6" x14ac:dyDescent="0.3">
      <c r="F626" s="42"/>
    </row>
    <row r="627" spans="6:6" x14ac:dyDescent="0.3">
      <c r="F627" s="42"/>
    </row>
    <row r="628" spans="6:6" x14ac:dyDescent="0.3">
      <c r="F628" s="42"/>
    </row>
    <row r="629" spans="6:6" x14ac:dyDescent="0.3">
      <c r="F629" s="42"/>
    </row>
    <row r="630" spans="6:6" x14ac:dyDescent="0.3">
      <c r="F630" s="42"/>
    </row>
    <row r="631" spans="6:6" x14ac:dyDescent="0.3">
      <c r="F631" s="42"/>
    </row>
    <row r="632" spans="6:6" x14ac:dyDescent="0.3">
      <c r="F632" s="42"/>
    </row>
    <row r="633" spans="6:6" x14ac:dyDescent="0.3">
      <c r="F633" s="42"/>
    </row>
    <row r="634" spans="6:6" x14ac:dyDescent="0.3">
      <c r="F634" s="42"/>
    </row>
    <row r="635" spans="6:6" x14ac:dyDescent="0.3">
      <c r="F635" s="42"/>
    </row>
    <row r="636" spans="6:6" x14ac:dyDescent="0.3">
      <c r="F636" s="42"/>
    </row>
    <row r="637" spans="6:6" x14ac:dyDescent="0.3">
      <c r="F637" s="42"/>
    </row>
    <row r="638" spans="6:6" x14ac:dyDescent="0.3">
      <c r="F638" s="42"/>
    </row>
    <row r="639" spans="6:6" x14ac:dyDescent="0.3">
      <c r="F639" s="42"/>
    </row>
    <row r="640" spans="6:6" x14ac:dyDescent="0.3">
      <c r="F640" s="42"/>
    </row>
    <row r="641" spans="6:6" x14ac:dyDescent="0.3">
      <c r="F641" s="42"/>
    </row>
    <row r="642" spans="6:6" x14ac:dyDescent="0.3">
      <c r="F642" s="42"/>
    </row>
    <row r="643" spans="6:6" x14ac:dyDescent="0.3">
      <c r="F643" s="42"/>
    </row>
    <row r="644" spans="6:6" x14ac:dyDescent="0.3">
      <c r="F644" s="42"/>
    </row>
    <row r="645" spans="6:6" x14ac:dyDescent="0.3">
      <c r="F645" s="42"/>
    </row>
    <row r="646" spans="6:6" x14ac:dyDescent="0.3">
      <c r="F646" s="42"/>
    </row>
    <row r="647" spans="6:6" x14ac:dyDescent="0.3">
      <c r="F647" s="42"/>
    </row>
    <row r="648" spans="6:6" x14ac:dyDescent="0.3">
      <c r="F648" s="42"/>
    </row>
    <row r="649" spans="6:6" x14ac:dyDescent="0.3">
      <c r="F649" s="42"/>
    </row>
    <row r="650" spans="6:6" x14ac:dyDescent="0.3">
      <c r="F650" s="42"/>
    </row>
    <row r="651" spans="6:6" x14ac:dyDescent="0.3">
      <c r="F651" s="42"/>
    </row>
    <row r="652" spans="6:6" x14ac:dyDescent="0.3">
      <c r="F652" s="42"/>
    </row>
    <row r="653" spans="6:6" x14ac:dyDescent="0.3">
      <c r="F653" s="42"/>
    </row>
    <row r="654" spans="6:6" x14ac:dyDescent="0.3">
      <c r="F654" s="42"/>
    </row>
    <row r="655" spans="6:6" x14ac:dyDescent="0.3">
      <c r="F655" s="42"/>
    </row>
    <row r="656" spans="6:6" x14ac:dyDescent="0.3">
      <c r="F656" s="42"/>
    </row>
    <row r="657" spans="6:6" x14ac:dyDescent="0.3">
      <c r="F657" s="42"/>
    </row>
    <row r="658" spans="6:6" x14ac:dyDescent="0.3">
      <c r="F658" s="42"/>
    </row>
    <row r="659" spans="6:6" x14ac:dyDescent="0.3">
      <c r="F659" s="42"/>
    </row>
    <row r="660" spans="6:6" x14ac:dyDescent="0.3">
      <c r="F660" s="42"/>
    </row>
    <row r="661" spans="6:6" x14ac:dyDescent="0.3">
      <c r="F661" s="42"/>
    </row>
    <row r="662" spans="6:6" x14ac:dyDescent="0.3">
      <c r="F662" s="42"/>
    </row>
    <row r="663" spans="6:6" x14ac:dyDescent="0.3">
      <c r="F663" s="42"/>
    </row>
    <row r="664" spans="6:6" x14ac:dyDescent="0.3">
      <c r="F664" s="42"/>
    </row>
    <row r="665" spans="6:6" x14ac:dyDescent="0.3">
      <c r="F665" s="42"/>
    </row>
    <row r="666" spans="6:6" x14ac:dyDescent="0.3">
      <c r="F666" s="42"/>
    </row>
    <row r="667" spans="6:6" x14ac:dyDescent="0.3">
      <c r="F667" s="42"/>
    </row>
    <row r="668" spans="6:6" x14ac:dyDescent="0.3">
      <c r="F668" s="42"/>
    </row>
    <row r="669" spans="6:6" x14ac:dyDescent="0.3">
      <c r="F669" s="42"/>
    </row>
    <row r="670" spans="6:6" x14ac:dyDescent="0.3">
      <c r="F670" s="42"/>
    </row>
    <row r="671" spans="6:6" x14ac:dyDescent="0.3">
      <c r="F671" s="42"/>
    </row>
    <row r="672" spans="6:6" x14ac:dyDescent="0.3">
      <c r="F672" s="42"/>
    </row>
    <row r="673" spans="6:6" x14ac:dyDescent="0.3">
      <c r="F673" s="42"/>
    </row>
    <row r="674" spans="6:6" x14ac:dyDescent="0.3">
      <c r="F674" s="42"/>
    </row>
    <row r="675" spans="6:6" x14ac:dyDescent="0.3">
      <c r="F675" s="42"/>
    </row>
    <row r="676" spans="6:6" x14ac:dyDescent="0.3">
      <c r="F676" s="42"/>
    </row>
    <row r="677" spans="6:6" x14ac:dyDescent="0.3">
      <c r="F677" s="42"/>
    </row>
    <row r="678" spans="6:6" x14ac:dyDescent="0.3">
      <c r="F678" s="42"/>
    </row>
    <row r="679" spans="6:6" x14ac:dyDescent="0.3">
      <c r="F679" s="42"/>
    </row>
    <row r="680" spans="6:6" x14ac:dyDescent="0.3">
      <c r="F680" s="42"/>
    </row>
    <row r="681" spans="6:6" x14ac:dyDescent="0.3">
      <c r="F681" s="42"/>
    </row>
    <row r="682" spans="6:6" x14ac:dyDescent="0.3">
      <c r="F682" s="42"/>
    </row>
    <row r="683" spans="6:6" x14ac:dyDescent="0.3">
      <c r="F683" s="42"/>
    </row>
    <row r="684" spans="6:6" x14ac:dyDescent="0.3">
      <c r="F684" s="42"/>
    </row>
    <row r="685" spans="6:6" x14ac:dyDescent="0.3">
      <c r="F685" s="42"/>
    </row>
    <row r="686" spans="6:6" x14ac:dyDescent="0.3">
      <c r="F686" s="42"/>
    </row>
    <row r="687" spans="6:6" x14ac:dyDescent="0.3">
      <c r="F687" s="42"/>
    </row>
    <row r="688" spans="6:6" x14ac:dyDescent="0.3">
      <c r="F688" s="42"/>
    </row>
    <row r="689" spans="6:6" x14ac:dyDescent="0.3">
      <c r="F689" s="42"/>
    </row>
    <row r="690" spans="6:6" x14ac:dyDescent="0.3">
      <c r="F690" s="42"/>
    </row>
    <row r="691" spans="6:6" x14ac:dyDescent="0.3">
      <c r="F691" s="42"/>
    </row>
    <row r="692" spans="6:6" x14ac:dyDescent="0.3">
      <c r="F692" s="42"/>
    </row>
    <row r="693" spans="6:6" x14ac:dyDescent="0.3">
      <c r="F693" s="42"/>
    </row>
    <row r="694" spans="6:6" x14ac:dyDescent="0.3">
      <c r="F694" s="42"/>
    </row>
    <row r="695" spans="6:6" x14ac:dyDescent="0.3">
      <c r="F695" s="42"/>
    </row>
    <row r="696" spans="6:6" x14ac:dyDescent="0.3">
      <c r="F696" s="42"/>
    </row>
    <row r="697" spans="6:6" x14ac:dyDescent="0.3">
      <c r="F697" s="42"/>
    </row>
    <row r="698" spans="6:6" x14ac:dyDescent="0.3">
      <c r="F698" s="42"/>
    </row>
    <row r="699" spans="6:6" x14ac:dyDescent="0.3">
      <c r="F699" s="42"/>
    </row>
    <row r="700" spans="6:6" x14ac:dyDescent="0.3">
      <c r="F700" s="42"/>
    </row>
    <row r="701" spans="6:6" x14ac:dyDescent="0.3">
      <c r="F701" s="42"/>
    </row>
    <row r="702" spans="6:6" x14ac:dyDescent="0.3">
      <c r="F702" s="42"/>
    </row>
    <row r="703" spans="6:6" x14ac:dyDescent="0.3">
      <c r="F703" s="42"/>
    </row>
    <row r="704" spans="6:6" x14ac:dyDescent="0.3">
      <c r="F704" s="42"/>
    </row>
    <row r="705" spans="6:6" x14ac:dyDescent="0.3">
      <c r="F705" s="42"/>
    </row>
    <row r="706" spans="6:6" x14ac:dyDescent="0.3">
      <c r="F706" s="42"/>
    </row>
    <row r="707" spans="6:6" x14ac:dyDescent="0.3">
      <c r="F707" s="42"/>
    </row>
    <row r="708" spans="6:6" x14ac:dyDescent="0.3">
      <c r="F708" s="42"/>
    </row>
    <row r="709" spans="6:6" x14ac:dyDescent="0.3">
      <c r="F709" s="42"/>
    </row>
    <row r="710" spans="6:6" x14ac:dyDescent="0.3">
      <c r="F710" s="42"/>
    </row>
    <row r="711" spans="6:6" x14ac:dyDescent="0.3">
      <c r="F711" s="42"/>
    </row>
    <row r="712" spans="6:6" x14ac:dyDescent="0.3">
      <c r="F712" s="42"/>
    </row>
    <row r="713" spans="6:6" x14ac:dyDescent="0.3">
      <c r="F713" s="42"/>
    </row>
    <row r="714" spans="6:6" x14ac:dyDescent="0.3">
      <c r="F714" s="42"/>
    </row>
    <row r="715" spans="6:6" x14ac:dyDescent="0.3">
      <c r="F715" s="42"/>
    </row>
    <row r="716" spans="6:6" x14ac:dyDescent="0.3">
      <c r="F716" s="42"/>
    </row>
    <row r="717" spans="6:6" x14ac:dyDescent="0.3">
      <c r="F717" s="42"/>
    </row>
    <row r="718" spans="6:6" x14ac:dyDescent="0.3">
      <c r="F718" s="42"/>
    </row>
    <row r="719" spans="6:6" x14ac:dyDescent="0.3">
      <c r="F719" s="42"/>
    </row>
    <row r="720" spans="6:6" x14ac:dyDescent="0.3">
      <c r="F720" s="42"/>
    </row>
    <row r="721" spans="6:6" x14ac:dyDescent="0.3">
      <c r="F721" s="42"/>
    </row>
    <row r="722" spans="6:6" x14ac:dyDescent="0.3">
      <c r="F722" s="42"/>
    </row>
    <row r="723" spans="6:6" x14ac:dyDescent="0.3">
      <c r="F723" s="42"/>
    </row>
    <row r="724" spans="6:6" x14ac:dyDescent="0.3">
      <c r="F724" s="42"/>
    </row>
    <row r="725" spans="6:6" x14ac:dyDescent="0.3">
      <c r="F725" s="42"/>
    </row>
    <row r="726" spans="6:6" x14ac:dyDescent="0.3">
      <c r="F726" s="42"/>
    </row>
    <row r="727" spans="6:6" x14ac:dyDescent="0.3">
      <c r="F727" s="42"/>
    </row>
    <row r="728" spans="6:6" x14ac:dyDescent="0.3">
      <c r="F728" s="42"/>
    </row>
    <row r="729" spans="6:6" x14ac:dyDescent="0.3">
      <c r="F729" s="42"/>
    </row>
    <row r="730" spans="6:6" x14ac:dyDescent="0.3">
      <c r="F730" s="42"/>
    </row>
    <row r="731" spans="6:6" x14ac:dyDescent="0.3">
      <c r="F731" s="42"/>
    </row>
    <row r="732" spans="6:6" x14ac:dyDescent="0.3">
      <c r="F732" s="42"/>
    </row>
    <row r="733" spans="6:6" x14ac:dyDescent="0.3">
      <c r="F733" s="42"/>
    </row>
    <row r="734" spans="6:6" x14ac:dyDescent="0.3">
      <c r="F734" s="42"/>
    </row>
    <row r="735" spans="6:6" x14ac:dyDescent="0.3">
      <c r="F735" s="42"/>
    </row>
    <row r="736" spans="6:6" x14ac:dyDescent="0.3">
      <c r="F736" s="42"/>
    </row>
    <row r="737" spans="6:6" x14ac:dyDescent="0.3">
      <c r="F737" s="42"/>
    </row>
    <row r="738" spans="6:6" x14ac:dyDescent="0.3">
      <c r="F738" s="42"/>
    </row>
    <row r="739" spans="6:6" x14ac:dyDescent="0.3">
      <c r="F739" s="42"/>
    </row>
    <row r="740" spans="6:6" x14ac:dyDescent="0.3">
      <c r="F740" s="42"/>
    </row>
    <row r="741" spans="6:6" x14ac:dyDescent="0.3">
      <c r="F741" s="42"/>
    </row>
    <row r="742" spans="6:6" x14ac:dyDescent="0.3">
      <c r="F742" s="42"/>
    </row>
    <row r="743" spans="6:6" x14ac:dyDescent="0.3">
      <c r="F743" s="42"/>
    </row>
    <row r="744" spans="6:6" x14ac:dyDescent="0.3">
      <c r="F744" s="42"/>
    </row>
    <row r="745" spans="6:6" x14ac:dyDescent="0.3">
      <c r="F745" s="42"/>
    </row>
    <row r="746" spans="6:6" x14ac:dyDescent="0.3">
      <c r="F746" s="42"/>
    </row>
    <row r="747" spans="6:6" x14ac:dyDescent="0.3">
      <c r="F747" s="42"/>
    </row>
    <row r="748" spans="6:6" x14ac:dyDescent="0.3">
      <c r="F748" s="42"/>
    </row>
    <row r="749" spans="6:6" x14ac:dyDescent="0.3">
      <c r="F749" s="42"/>
    </row>
    <row r="750" spans="6:6" x14ac:dyDescent="0.3">
      <c r="F750" s="42"/>
    </row>
    <row r="751" spans="6:6" x14ac:dyDescent="0.3">
      <c r="F751" s="42"/>
    </row>
    <row r="752" spans="6:6" x14ac:dyDescent="0.3">
      <c r="F752" s="42"/>
    </row>
    <row r="753" spans="6:6" x14ac:dyDescent="0.3">
      <c r="F753" s="42"/>
    </row>
    <row r="754" spans="6:6" x14ac:dyDescent="0.3">
      <c r="F754" s="42"/>
    </row>
    <row r="755" spans="6:6" x14ac:dyDescent="0.3">
      <c r="F755" s="42"/>
    </row>
    <row r="756" spans="6:6" x14ac:dyDescent="0.3">
      <c r="F756" s="42"/>
    </row>
    <row r="757" spans="6:6" x14ac:dyDescent="0.3">
      <c r="F757" s="42"/>
    </row>
    <row r="758" spans="6:6" x14ac:dyDescent="0.3">
      <c r="F758" s="42"/>
    </row>
    <row r="759" spans="6:6" x14ac:dyDescent="0.3">
      <c r="F759" s="42"/>
    </row>
    <row r="760" spans="6:6" x14ac:dyDescent="0.3">
      <c r="F760" s="42"/>
    </row>
    <row r="761" spans="6:6" x14ac:dyDescent="0.3">
      <c r="F761" s="42"/>
    </row>
    <row r="762" spans="6:6" x14ac:dyDescent="0.3">
      <c r="F762" s="42"/>
    </row>
    <row r="763" spans="6:6" x14ac:dyDescent="0.3">
      <c r="F763" s="42"/>
    </row>
    <row r="764" spans="6:6" x14ac:dyDescent="0.3">
      <c r="F764" s="42"/>
    </row>
    <row r="765" spans="6:6" x14ac:dyDescent="0.3">
      <c r="F765" s="42"/>
    </row>
    <row r="766" spans="6:6" x14ac:dyDescent="0.3">
      <c r="F766" s="42"/>
    </row>
    <row r="767" spans="6:6" x14ac:dyDescent="0.3">
      <c r="F767" s="42"/>
    </row>
    <row r="768" spans="6:6" x14ac:dyDescent="0.3">
      <c r="F768" s="42"/>
    </row>
    <row r="769" spans="6:6" x14ac:dyDescent="0.3">
      <c r="F769" s="42"/>
    </row>
    <row r="770" spans="6:6" x14ac:dyDescent="0.3">
      <c r="F770" s="42"/>
    </row>
    <row r="771" spans="6:6" x14ac:dyDescent="0.3">
      <c r="F771" s="42"/>
    </row>
    <row r="772" spans="6:6" x14ac:dyDescent="0.3">
      <c r="F772" s="42"/>
    </row>
    <row r="773" spans="6:6" x14ac:dyDescent="0.3">
      <c r="F773" s="42"/>
    </row>
    <row r="774" spans="6:6" x14ac:dyDescent="0.3">
      <c r="F774" s="42"/>
    </row>
    <row r="775" spans="6:6" x14ac:dyDescent="0.3">
      <c r="F775" s="42"/>
    </row>
    <row r="776" spans="6:6" x14ac:dyDescent="0.3">
      <c r="F776" s="42"/>
    </row>
    <row r="777" spans="6:6" x14ac:dyDescent="0.3">
      <c r="F777" s="42"/>
    </row>
    <row r="778" spans="6:6" x14ac:dyDescent="0.3">
      <c r="F778" s="42"/>
    </row>
    <row r="779" spans="6:6" x14ac:dyDescent="0.3">
      <c r="F779" s="42"/>
    </row>
    <row r="780" spans="6:6" x14ac:dyDescent="0.3">
      <c r="F780" s="42"/>
    </row>
    <row r="781" spans="6:6" x14ac:dyDescent="0.3">
      <c r="F781" s="42"/>
    </row>
    <row r="782" spans="6:6" x14ac:dyDescent="0.3">
      <c r="F782" s="42"/>
    </row>
    <row r="783" spans="6:6" x14ac:dyDescent="0.3">
      <c r="F783" s="42"/>
    </row>
    <row r="784" spans="6:6" x14ac:dyDescent="0.3">
      <c r="F784" s="42"/>
    </row>
    <row r="785" spans="6:6" x14ac:dyDescent="0.3">
      <c r="F785" s="42"/>
    </row>
    <row r="786" spans="6:6" x14ac:dyDescent="0.3">
      <c r="F786" s="42"/>
    </row>
    <row r="787" spans="6:6" x14ac:dyDescent="0.3">
      <c r="F787" s="42"/>
    </row>
    <row r="788" spans="6:6" x14ac:dyDescent="0.3">
      <c r="F788" s="42"/>
    </row>
    <row r="789" spans="6:6" x14ac:dyDescent="0.3">
      <c r="F789" s="42"/>
    </row>
    <row r="790" spans="6:6" x14ac:dyDescent="0.3">
      <c r="F790" s="42"/>
    </row>
    <row r="791" spans="6:6" x14ac:dyDescent="0.3">
      <c r="F791" s="42"/>
    </row>
    <row r="792" spans="6:6" x14ac:dyDescent="0.3">
      <c r="F792" s="42"/>
    </row>
    <row r="793" spans="6:6" x14ac:dyDescent="0.3">
      <c r="F793" s="42"/>
    </row>
    <row r="794" spans="6:6" x14ac:dyDescent="0.3">
      <c r="F794" s="42"/>
    </row>
    <row r="795" spans="6:6" x14ac:dyDescent="0.3">
      <c r="F795" s="42"/>
    </row>
    <row r="796" spans="6:6" x14ac:dyDescent="0.3">
      <c r="F796" s="42"/>
    </row>
    <row r="797" spans="6:6" x14ac:dyDescent="0.3">
      <c r="F797" s="42"/>
    </row>
    <row r="798" spans="6:6" x14ac:dyDescent="0.3">
      <c r="F798" s="42"/>
    </row>
    <row r="799" spans="6:6" x14ac:dyDescent="0.3">
      <c r="F799" s="42"/>
    </row>
    <row r="800" spans="6:6" x14ac:dyDescent="0.3">
      <c r="F800" s="42"/>
    </row>
    <row r="801" spans="6:6" x14ac:dyDescent="0.3">
      <c r="F801" s="42"/>
    </row>
    <row r="802" spans="6:6" x14ac:dyDescent="0.3">
      <c r="F802" s="42"/>
    </row>
    <row r="803" spans="6:6" x14ac:dyDescent="0.3">
      <c r="F803" s="42"/>
    </row>
    <row r="804" spans="6:6" x14ac:dyDescent="0.3">
      <c r="F804" s="42"/>
    </row>
    <row r="805" spans="6:6" x14ac:dyDescent="0.3">
      <c r="F805" s="42"/>
    </row>
    <row r="806" spans="6:6" x14ac:dyDescent="0.3">
      <c r="F806" s="42"/>
    </row>
    <row r="807" spans="6:6" x14ac:dyDescent="0.3">
      <c r="F807" s="42"/>
    </row>
    <row r="808" spans="6:6" x14ac:dyDescent="0.3">
      <c r="F808" s="42"/>
    </row>
    <row r="809" spans="6:6" x14ac:dyDescent="0.3">
      <c r="F809" s="42"/>
    </row>
    <row r="810" spans="6:6" x14ac:dyDescent="0.3">
      <c r="F810" s="42"/>
    </row>
    <row r="811" spans="6:6" x14ac:dyDescent="0.3">
      <c r="F811" s="42"/>
    </row>
    <row r="812" spans="6:6" x14ac:dyDescent="0.3">
      <c r="F812" s="42"/>
    </row>
    <row r="813" spans="6:6" x14ac:dyDescent="0.3">
      <c r="F813" s="42"/>
    </row>
    <row r="814" spans="6:6" x14ac:dyDescent="0.3">
      <c r="F814" s="42"/>
    </row>
    <row r="815" spans="6:6" x14ac:dyDescent="0.3">
      <c r="F815" s="42"/>
    </row>
    <row r="816" spans="6:6" x14ac:dyDescent="0.3">
      <c r="F816" s="42"/>
    </row>
    <row r="817" spans="6:6" x14ac:dyDescent="0.3">
      <c r="F817" s="42"/>
    </row>
    <row r="818" spans="6:6" x14ac:dyDescent="0.3">
      <c r="F818" s="42"/>
    </row>
    <row r="819" spans="6:6" x14ac:dyDescent="0.3">
      <c r="F819" s="42"/>
    </row>
    <row r="820" spans="6:6" x14ac:dyDescent="0.3">
      <c r="F820" s="42"/>
    </row>
    <row r="821" spans="6:6" x14ac:dyDescent="0.3">
      <c r="F821" s="42"/>
    </row>
    <row r="822" spans="6:6" x14ac:dyDescent="0.3">
      <c r="F822" s="42"/>
    </row>
    <row r="823" spans="6:6" x14ac:dyDescent="0.3">
      <c r="F823" s="42"/>
    </row>
    <row r="824" spans="6:6" x14ac:dyDescent="0.3">
      <c r="F824" s="42"/>
    </row>
    <row r="825" spans="6:6" x14ac:dyDescent="0.3">
      <c r="F825" s="42"/>
    </row>
    <row r="826" spans="6:6" x14ac:dyDescent="0.3">
      <c r="F826" s="42"/>
    </row>
    <row r="827" spans="6:6" x14ac:dyDescent="0.3">
      <c r="F827" s="42"/>
    </row>
    <row r="828" spans="6:6" x14ac:dyDescent="0.3">
      <c r="F828" s="42"/>
    </row>
    <row r="829" spans="6:6" x14ac:dyDescent="0.3">
      <c r="F829" s="42"/>
    </row>
    <row r="830" spans="6:6" x14ac:dyDescent="0.3">
      <c r="F830" s="42"/>
    </row>
    <row r="831" spans="6:6" x14ac:dyDescent="0.3">
      <c r="F831" s="42"/>
    </row>
    <row r="832" spans="6:6" x14ac:dyDescent="0.3">
      <c r="F832" s="42"/>
    </row>
    <row r="833" spans="6:6" x14ac:dyDescent="0.3">
      <c r="F833" s="42"/>
    </row>
    <row r="834" spans="6:6" x14ac:dyDescent="0.3">
      <c r="F834" s="42"/>
    </row>
    <row r="835" spans="6:6" x14ac:dyDescent="0.3">
      <c r="F835" s="42"/>
    </row>
    <row r="836" spans="6:6" x14ac:dyDescent="0.3">
      <c r="F836" s="42"/>
    </row>
    <row r="837" spans="6:6" x14ac:dyDescent="0.3">
      <c r="F837" s="42"/>
    </row>
    <row r="838" spans="6:6" x14ac:dyDescent="0.3">
      <c r="F838" s="42"/>
    </row>
    <row r="839" spans="6:6" x14ac:dyDescent="0.3">
      <c r="F839" s="42"/>
    </row>
    <row r="840" spans="6:6" x14ac:dyDescent="0.3">
      <c r="F840" s="42"/>
    </row>
    <row r="841" spans="6:6" x14ac:dyDescent="0.3">
      <c r="F841" s="42"/>
    </row>
    <row r="842" spans="6:6" x14ac:dyDescent="0.3">
      <c r="F842" s="42"/>
    </row>
    <row r="843" spans="6:6" x14ac:dyDescent="0.3">
      <c r="F843" s="42"/>
    </row>
    <row r="844" spans="6:6" x14ac:dyDescent="0.3">
      <c r="F844" s="42"/>
    </row>
    <row r="845" spans="6:6" x14ac:dyDescent="0.3">
      <c r="F845" s="42"/>
    </row>
    <row r="846" spans="6:6" x14ac:dyDescent="0.3">
      <c r="F846" s="42"/>
    </row>
    <row r="847" spans="6:6" x14ac:dyDescent="0.3">
      <c r="F847" s="42"/>
    </row>
    <row r="848" spans="6:6" x14ac:dyDescent="0.3">
      <c r="F848" s="42"/>
    </row>
    <row r="849" spans="6:6" x14ac:dyDescent="0.3">
      <c r="F849" s="42"/>
    </row>
    <row r="850" spans="6:6" x14ac:dyDescent="0.3">
      <c r="F850" s="42"/>
    </row>
    <row r="851" spans="6:6" x14ac:dyDescent="0.3">
      <c r="F851" s="42"/>
    </row>
    <row r="852" spans="6:6" x14ac:dyDescent="0.3">
      <c r="F852" s="42"/>
    </row>
    <row r="853" spans="6:6" x14ac:dyDescent="0.3">
      <c r="F853" s="42"/>
    </row>
    <row r="854" spans="6:6" x14ac:dyDescent="0.3">
      <c r="F854" s="42"/>
    </row>
    <row r="855" spans="6:6" x14ac:dyDescent="0.3">
      <c r="F855" s="42"/>
    </row>
    <row r="856" spans="6:6" x14ac:dyDescent="0.3">
      <c r="F856" s="42"/>
    </row>
    <row r="857" spans="6:6" x14ac:dyDescent="0.3">
      <c r="F857" s="42"/>
    </row>
    <row r="858" spans="6:6" x14ac:dyDescent="0.3">
      <c r="F858" s="42"/>
    </row>
    <row r="859" spans="6:6" x14ac:dyDescent="0.3">
      <c r="F859" s="42"/>
    </row>
    <row r="860" spans="6:6" x14ac:dyDescent="0.3">
      <c r="F860" s="42"/>
    </row>
    <row r="861" spans="6:6" x14ac:dyDescent="0.3">
      <c r="F861" s="42"/>
    </row>
    <row r="862" spans="6:6" x14ac:dyDescent="0.3">
      <c r="F862" s="42"/>
    </row>
    <row r="863" spans="6:6" x14ac:dyDescent="0.3">
      <c r="F863" s="42"/>
    </row>
    <row r="864" spans="6:6" x14ac:dyDescent="0.3">
      <c r="F864" s="42"/>
    </row>
    <row r="865" spans="6:6" x14ac:dyDescent="0.3">
      <c r="F865" s="42"/>
    </row>
    <row r="866" spans="6:6" x14ac:dyDescent="0.3">
      <c r="F866" s="42"/>
    </row>
    <row r="867" spans="6:6" x14ac:dyDescent="0.3">
      <c r="F867" s="42"/>
    </row>
    <row r="868" spans="6:6" x14ac:dyDescent="0.3">
      <c r="F868" s="42"/>
    </row>
    <row r="869" spans="6:6" x14ac:dyDescent="0.3">
      <c r="F869" s="42"/>
    </row>
    <row r="870" spans="6:6" x14ac:dyDescent="0.3">
      <c r="F870" s="42"/>
    </row>
    <row r="871" spans="6:6" x14ac:dyDescent="0.3">
      <c r="F871" s="42"/>
    </row>
    <row r="872" spans="6:6" x14ac:dyDescent="0.3">
      <c r="F872" s="42"/>
    </row>
    <row r="873" spans="6:6" x14ac:dyDescent="0.3">
      <c r="F873" s="42"/>
    </row>
    <row r="874" spans="6:6" x14ac:dyDescent="0.3">
      <c r="F874" s="42"/>
    </row>
    <row r="875" spans="6:6" x14ac:dyDescent="0.3">
      <c r="F875" s="42"/>
    </row>
    <row r="876" spans="6:6" x14ac:dyDescent="0.3">
      <c r="F876" s="42"/>
    </row>
    <row r="877" spans="6:6" x14ac:dyDescent="0.3">
      <c r="F877" s="42"/>
    </row>
    <row r="878" spans="6:6" x14ac:dyDescent="0.3">
      <c r="F878" s="42"/>
    </row>
    <row r="879" spans="6:6" x14ac:dyDescent="0.3">
      <c r="F879" s="42"/>
    </row>
    <row r="880" spans="6:6" x14ac:dyDescent="0.3">
      <c r="F880" s="42"/>
    </row>
    <row r="881" spans="6:6" x14ac:dyDescent="0.3">
      <c r="F881" s="42"/>
    </row>
    <row r="882" spans="6:6" x14ac:dyDescent="0.3">
      <c r="F882" s="42"/>
    </row>
    <row r="883" spans="6:6" x14ac:dyDescent="0.3">
      <c r="F883" s="42"/>
    </row>
    <row r="884" spans="6:6" x14ac:dyDescent="0.3">
      <c r="F884" s="42"/>
    </row>
    <row r="885" spans="6:6" x14ac:dyDescent="0.3">
      <c r="F885" s="42"/>
    </row>
    <row r="886" spans="6:6" x14ac:dyDescent="0.3">
      <c r="F886" s="42"/>
    </row>
    <row r="887" spans="6:6" x14ac:dyDescent="0.3">
      <c r="F887" s="42"/>
    </row>
    <row r="888" spans="6:6" x14ac:dyDescent="0.3">
      <c r="F888" s="42"/>
    </row>
    <row r="889" spans="6:6" x14ac:dyDescent="0.3">
      <c r="F889" s="42"/>
    </row>
    <row r="890" spans="6:6" x14ac:dyDescent="0.3">
      <c r="F890" s="42"/>
    </row>
    <row r="891" spans="6:6" x14ac:dyDescent="0.3">
      <c r="F891" s="42"/>
    </row>
    <row r="892" spans="6:6" x14ac:dyDescent="0.3">
      <c r="F892" s="42"/>
    </row>
    <row r="893" spans="6:6" x14ac:dyDescent="0.3">
      <c r="F893" s="42"/>
    </row>
    <row r="894" spans="6:6" x14ac:dyDescent="0.3">
      <c r="F894" s="42"/>
    </row>
    <row r="895" spans="6:6" x14ac:dyDescent="0.3">
      <c r="F895" s="42"/>
    </row>
    <row r="896" spans="6:6" x14ac:dyDescent="0.3">
      <c r="F896" s="42"/>
    </row>
    <row r="897" spans="6:6" x14ac:dyDescent="0.3">
      <c r="F897" s="42"/>
    </row>
    <row r="898" spans="6:6" x14ac:dyDescent="0.3">
      <c r="F898" s="42"/>
    </row>
    <row r="899" spans="6:6" x14ac:dyDescent="0.3">
      <c r="F899" s="42"/>
    </row>
    <row r="900" spans="6:6" x14ac:dyDescent="0.3">
      <c r="F900" s="42"/>
    </row>
    <row r="901" spans="6:6" x14ac:dyDescent="0.3">
      <c r="F901" s="42"/>
    </row>
    <row r="902" spans="6:6" x14ac:dyDescent="0.3">
      <c r="F902" s="42"/>
    </row>
    <row r="903" spans="6:6" x14ac:dyDescent="0.3">
      <c r="F903" s="42"/>
    </row>
    <row r="904" spans="6:6" x14ac:dyDescent="0.3">
      <c r="F904" s="42"/>
    </row>
    <row r="905" spans="6:6" x14ac:dyDescent="0.3">
      <c r="F905" s="42"/>
    </row>
    <row r="906" spans="6:6" x14ac:dyDescent="0.3">
      <c r="F906" s="42"/>
    </row>
    <row r="907" spans="6:6" x14ac:dyDescent="0.3">
      <c r="F907" s="42"/>
    </row>
    <row r="908" spans="6:6" x14ac:dyDescent="0.3">
      <c r="F908" s="42"/>
    </row>
    <row r="909" spans="6:6" x14ac:dyDescent="0.3">
      <c r="F909" s="42"/>
    </row>
    <row r="910" spans="6:6" x14ac:dyDescent="0.3">
      <c r="F910" s="42"/>
    </row>
    <row r="911" spans="6:6" x14ac:dyDescent="0.3">
      <c r="F911" s="42"/>
    </row>
    <row r="912" spans="6:6" x14ac:dyDescent="0.3">
      <c r="F912" s="42"/>
    </row>
    <row r="913" spans="6:6" x14ac:dyDescent="0.3">
      <c r="F913" s="42"/>
    </row>
    <row r="914" spans="6:6" x14ac:dyDescent="0.3">
      <c r="F914" s="42"/>
    </row>
    <row r="915" spans="6:6" x14ac:dyDescent="0.3">
      <c r="F915" s="42"/>
    </row>
    <row r="916" spans="6:6" x14ac:dyDescent="0.3">
      <c r="F916" s="42"/>
    </row>
    <row r="917" spans="6:6" x14ac:dyDescent="0.3">
      <c r="F917" s="42"/>
    </row>
    <row r="918" spans="6:6" x14ac:dyDescent="0.3">
      <c r="F918" s="42"/>
    </row>
    <row r="919" spans="6:6" x14ac:dyDescent="0.3">
      <c r="F919" s="42"/>
    </row>
    <row r="920" spans="6:6" x14ac:dyDescent="0.3">
      <c r="F920" s="42"/>
    </row>
    <row r="921" spans="6:6" x14ac:dyDescent="0.3">
      <c r="F921" s="42"/>
    </row>
    <row r="922" spans="6:6" x14ac:dyDescent="0.3">
      <c r="F922" s="42"/>
    </row>
    <row r="923" spans="6:6" x14ac:dyDescent="0.3">
      <c r="F923" s="42"/>
    </row>
    <row r="924" spans="6:6" x14ac:dyDescent="0.3">
      <c r="F924" s="42"/>
    </row>
    <row r="925" spans="6:6" x14ac:dyDescent="0.3">
      <c r="F925" s="42"/>
    </row>
    <row r="926" spans="6:6" x14ac:dyDescent="0.3">
      <c r="F926" s="42"/>
    </row>
    <row r="927" spans="6:6" x14ac:dyDescent="0.3">
      <c r="F927" s="42"/>
    </row>
    <row r="928" spans="6:6" x14ac:dyDescent="0.3">
      <c r="F928" s="42"/>
    </row>
    <row r="929" spans="6:6" x14ac:dyDescent="0.3">
      <c r="F929" s="42"/>
    </row>
    <row r="930" spans="6:6" x14ac:dyDescent="0.3">
      <c r="F930" s="42"/>
    </row>
    <row r="931" spans="6:6" x14ac:dyDescent="0.3">
      <c r="F931" s="42"/>
    </row>
    <row r="932" spans="6:6" x14ac:dyDescent="0.3">
      <c r="F932" s="42"/>
    </row>
    <row r="933" spans="6:6" x14ac:dyDescent="0.3">
      <c r="F933" s="42"/>
    </row>
    <row r="934" spans="6:6" x14ac:dyDescent="0.3">
      <c r="F934" s="42"/>
    </row>
    <row r="935" spans="6:6" x14ac:dyDescent="0.3">
      <c r="F935" s="42"/>
    </row>
    <row r="936" spans="6:6" x14ac:dyDescent="0.3">
      <c r="F936" s="42"/>
    </row>
    <row r="937" spans="6:6" x14ac:dyDescent="0.3">
      <c r="F937" s="42"/>
    </row>
    <row r="938" spans="6:6" x14ac:dyDescent="0.3">
      <c r="F938" s="42"/>
    </row>
    <row r="939" spans="6:6" x14ac:dyDescent="0.3">
      <c r="F939" s="42"/>
    </row>
    <row r="940" spans="6:6" x14ac:dyDescent="0.3">
      <c r="F940" s="42"/>
    </row>
    <row r="941" spans="6:6" x14ac:dyDescent="0.3">
      <c r="F941" s="42"/>
    </row>
    <row r="942" spans="6:6" x14ac:dyDescent="0.3">
      <c r="F942" s="42"/>
    </row>
    <row r="943" spans="6:6" x14ac:dyDescent="0.3">
      <c r="F943" s="42"/>
    </row>
    <row r="944" spans="6:6" x14ac:dyDescent="0.3">
      <c r="F944" s="42"/>
    </row>
    <row r="945" spans="6:6" x14ac:dyDescent="0.3">
      <c r="F945" s="42"/>
    </row>
    <row r="946" spans="6:6" x14ac:dyDescent="0.3">
      <c r="F946" s="42"/>
    </row>
    <row r="947" spans="6:6" x14ac:dyDescent="0.3">
      <c r="F947" s="42"/>
    </row>
    <row r="948" spans="6:6" x14ac:dyDescent="0.3">
      <c r="F948" s="42"/>
    </row>
    <row r="949" spans="6:6" x14ac:dyDescent="0.3">
      <c r="F949" s="42"/>
    </row>
    <row r="950" spans="6:6" x14ac:dyDescent="0.3">
      <c r="F950" s="42"/>
    </row>
    <row r="951" spans="6:6" x14ac:dyDescent="0.3">
      <c r="F951" s="42"/>
    </row>
    <row r="952" spans="6:6" x14ac:dyDescent="0.3">
      <c r="F952" s="42"/>
    </row>
    <row r="953" spans="6:6" x14ac:dyDescent="0.3">
      <c r="F953" s="42"/>
    </row>
    <row r="954" spans="6:6" x14ac:dyDescent="0.3">
      <c r="F954" s="42"/>
    </row>
    <row r="955" spans="6:6" x14ac:dyDescent="0.3">
      <c r="F955" s="42"/>
    </row>
    <row r="956" spans="6:6" x14ac:dyDescent="0.3">
      <c r="F956" s="42"/>
    </row>
    <row r="957" spans="6:6" x14ac:dyDescent="0.3">
      <c r="F957" s="42"/>
    </row>
    <row r="958" spans="6:6" x14ac:dyDescent="0.3">
      <c r="F958" s="42"/>
    </row>
    <row r="959" spans="6:6" x14ac:dyDescent="0.3">
      <c r="F959" s="42"/>
    </row>
    <row r="960" spans="6:6" x14ac:dyDescent="0.3">
      <c r="F960" s="42"/>
    </row>
    <row r="961" spans="6:6" x14ac:dyDescent="0.3">
      <c r="F961" s="42"/>
    </row>
    <row r="962" spans="6:6" x14ac:dyDescent="0.3">
      <c r="F962" s="42"/>
    </row>
    <row r="963" spans="6:6" x14ac:dyDescent="0.3">
      <c r="F963" s="42"/>
    </row>
    <row r="964" spans="6:6" x14ac:dyDescent="0.3">
      <c r="F964" s="42"/>
    </row>
    <row r="965" spans="6:6" x14ac:dyDescent="0.3">
      <c r="F965" s="42"/>
    </row>
    <row r="966" spans="6:6" x14ac:dyDescent="0.3">
      <c r="F966" s="42"/>
    </row>
    <row r="967" spans="6:6" x14ac:dyDescent="0.3">
      <c r="F967" s="42"/>
    </row>
    <row r="968" spans="6:6" x14ac:dyDescent="0.3">
      <c r="F968" s="42"/>
    </row>
    <row r="969" spans="6:6" x14ac:dyDescent="0.3">
      <c r="F969" s="42"/>
    </row>
    <row r="970" spans="6:6" x14ac:dyDescent="0.3">
      <c r="F970" s="42"/>
    </row>
    <row r="971" spans="6:6" x14ac:dyDescent="0.3">
      <c r="F971" s="42"/>
    </row>
    <row r="972" spans="6:6" x14ac:dyDescent="0.3">
      <c r="F972" s="42"/>
    </row>
    <row r="973" spans="6:6" x14ac:dyDescent="0.3">
      <c r="F973" s="42"/>
    </row>
    <row r="974" spans="6:6" x14ac:dyDescent="0.3">
      <c r="F974" s="42"/>
    </row>
    <row r="975" spans="6:6" x14ac:dyDescent="0.3">
      <c r="F975" s="42"/>
    </row>
    <row r="976" spans="6:6" x14ac:dyDescent="0.3">
      <c r="F976" s="42"/>
    </row>
    <row r="977" spans="6:6" x14ac:dyDescent="0.3">
      <c r="F977" s="42"/>
    </row>
    <row r="978" spans="6:6" x14ac:dyDescent="0.3">
      <c r="F978" s="42"/>
    </row>
    <row r="979" spans="6:6" x14ac:dyDescent="0.3">
      <c r="F979" s="42"/>
    </row>
    <row r="980" spans="6:6" x14ac:dyDescent="0.3">
      <c r="F980" s="42"/>
    </row>
    <row r="981" spans="6:6" x14ac:dyDescent="0.3">
      <c r="F981" s="42"/>
    </row>
    <row r="982" spans="6:6" x14ac:dyDescent="0.3">
      <c r="F982" s="42"/>
    </row>
    <row r="983" spans="6:6" x14ac:dyDescent="0.3">
      <c r="F983" s="42"/>
    </row>
    <row r="984" spans="6:6" x14ac:dyDescent="0.3">
      <c r="F984" s="42"/>
    </row>
    <row r="985" spans="6:6" x14ac:dyDescent="0.3">
      <c r="F985" s="42"/>
    </row>
    <row r="986" spans="6:6" x14ac:dyDescent="0.3">
      <c r="F986" s="42"/>
    </row>
    <row r="987" spans="6:6" x14ac:dyDescent="0.3">
      <c r="F987" s="42"/>
    </row>
    <row r="988" spans="6:6" x14ac:dyDescent="0.3">
      <c r="F988" s="42"/>
    </row>
    <row r="989" spans="6:6" x14ac:dyDescent="0.3">
      <c r="F989" s="42"/>
    </row>
    <row r="990" spans="6:6" x14ac:dyDescent="0.3">
      <c r="F990" s="42"/>
    </row>
    <row r="991" spans="6:6" x14ac:dyDescent="0.3">
      <c r="F991" s="42"/>
    </row>
    <row r="992" spans="6:6" x14ac:dyDescent="0.3">
      <c r="F992" s="42"/>
    </row>
    <row r="993" spans="6:6" x14ac:dyDescent="0.3">
      <c r="F993" s="42"/>
    </row>
    <row r="994" spans="6:6" x14ac:dyDescent="0.3">
      <c r="F994" s="42"/>
    </row>
    <row r="995" spans="6:6" x14ac:dyDescent="0.3">
      <c r="F995" s="42"/>
    </row>
    <row r="996" spans="6:6" x14ac:dyDescent="0.3">
      <c r="F996" s="42"/>
    </row>
    <row r="997" spans="6:6" x14ac:dyDescent="0.3">
      <c r="F997" s="42"/>
    </row>
    <row r="998" spans="6:6" x14ac:dyDescent="0.3">
      <c r="F998" s="42"/>
    </row>
    <row r="999" spans="6:6" x14ac:dyDescent="0.3">
      <c r="F999" s="42"/>
    </row>
    <row r="1000" spans="6:6" x14ac:dyDescent="0.3">
      <c r="F1000" s="42"/>
    </row>
    <row r="1001" spans="6:6" x14ac:dyDescent="0.3">
      <c r="F1001" s="42"/>
    </row>
    <row r="1002" spans="6:6" x14ac:dyDescent="0.3">
      <c r="F1002" s="42"/>
    </row>
    <row r="1003" spans="6:6" x14ac:dyDescent="0.3">
      <c r="F1003" s="42"/>
    </row>
    <row r="1004" spans="6:6" x14ac:dyDescent="0.3">
      <c r="F1004" s="42"/>
    </row>
    <row r="1005" spans="6:6" x14ac:dyDescent="0.3">
      <c r="F1005" s="42"/>
    </row>
    <row r="1006" spans="6:6" x14ac:dyDescent="0.3">
      <c r="F1006" s="42"/>
    </row>
    <row r="1007" spans="6:6" x14ac:dyDescent="0.3">
      <c r="F1007" s="42"/>
    </row>
    <row r="1008" spans="6:6" x14ac:dyDescent="0.3">
      <c r="F1008" s="42"/>
    </row>
    <row r="1009" spans="6:6" x14ac:dyDescent="0.3">
      <c r="F1009" s="42"/>
    </row>
    <row r="1010" spans="6:6" x14ac:dyDescent="0.3">
      <c r="F1010" s="42"/>
    </row>
    <row r="1011" spans="6:6" x14ac:dyDescent="0.3">
      <c r="F1011" s="42"/>
    </row>
    <row r="1012" spans="6:6" x14ac:dyDescent="0.3">
      <c r="F1012" s="42"/>
    </row>
    <row r="1013" spans="6:6" x14ac:dyDescent="0.3">
      <c r="F1013" s="42"/>
    </row>
    <row r="1014" spans="6:6" x14ac:dyDescent="0.3">
      <c r="F1014" s="42"/>
    </row>
    <row r="1015" spans="6:6" x14ac:dyDescent="0.3">
      <c r="F1015" s="42"/>
    </row>
    <row r="1016" spans="6:6" x14ac:dyDescent="0.3">
      <c r="F1016" s="42"/>
    </row>
    <row r="1017" spans="6:6" x14ac:dyDescent="0.3">
      <c r="F1017" s="42"/>
    </row>
    <row r="1018" spans="6:6" x14ac:dyDescent="0.3">
      <c r="F1018" s="42"/>
    </row>
    <row r="1019" spans="6:6" x14ac:dyDescent="0.3">
      <c r="F1019" s="42"/>
    </row>
    <row r="1020" spans="6:6" x14ac:dyDescent="0.3">
      <c r="F1020" s="42"/>
    </row>
    <row r="1021" spans="6:6" x14ac:dyDescent="0.3">
      <c r="F1021" s="42"/>
    </row>
    <row r="1022" spans="6:6" x14ac:dyDescent="0.3">
      <c r="F1022" s="42"/>
    </row>
    <row r="1023" spans="6:6" x14ac:dyDescent="0.3">
      <c r="F1023" s="42"/>
    </row>
    <row r="1024" spans="6:6" x14ac:dyDescent="0.3">
      <c r="F1024" s="42"/>
    </row>
    <row r="1025" spans="6:6" x14ac:dyDescent="0.3">
      <c r="F1025" s="42"/>
    </row>
    <row r="1026" spans="6:6" x14ac:dyDescent="0.3">
      <c r="F1026" s="42"/>
    </row>
    <row r="1027" spans="6:6" x14ac:dyDescent="0.3">
      <c r="F1027" s="42"/>
    </row>
    <row r="1028" spans="6:6" x14ac:dyDescent="0.3">
      <c r="F1028" s="42"/>
    </row>
    <row r="1029" spans="6:6" x14ac:dyDescent="0.3">
      <c r="F1029" s="42"/>
    </row>
    <row r="1030" spans="6:6" x14ac:dyDescent="0.3">
      <c r="F1030" s="42"/>
    </row>
    <row r="1031" spans="6:6" x14ac:dyDescent="0.3">
      <c r="F1031" s="42"/>
    </row>
    <row r="1032" spans="6:6" x14ac:dyDescent="0.3">
      <c r="F1032" s="42"/>
    </row>
    <row r="1033" spans="6:6" x14ac:dyDescent="0.3">
      <c r="F1033" s="42"/>
    </row>
    <row r="1034" spans="6:6" x14ac:dyDescent="0.3">
      <c r="F1034" s="42"/>
    </row>
    <row r="1035" spans="6:6" x14ac:dyDescent="0.3">
      <c r="F1035" s="42"/>
    </row>
    <row r="1036" spans="6:6" x14ac:dyDescent="0.3">
      <c r="F1036" s="42"/>
    </row>
    <row r="1037" spans="6:6" x14ac:dyDescent="0.3">
      <c r="F1037" s="42"/>
    </row>
    <row r="1038" spans="6:6" x14ac:dyDescent="0.3">
      <c r="F1038" s="42"/>
    </row>
    <row r="1039" spans="6:6" x14ac:dyDescent="0.3">
      <c r="F1039" s="42"/>
    </row>
    <row r="1040" spans="6:6" x14ac:dyDescent="0.3">
      <c r="F1040" s="42"/>
    </row>
    <row r="1041" spans="6:6" x14ac:dyDescent="0.3">
      <c r="F1041" s="42"/>
    </row>
    <row r="1042" spans="6:6" x14ac:dyDescent="0.3">
      <c r="F1042" s="42"/>
    </row>
    <row r="1043" spans="6:6" x14ac:dyDescent="0.3">
      <c r="F1043" s="42"/>
    </row>
    <row r="1044" spans="6:6" x14ac:dyDescent="0.3">
      <c r="F1044" s="42"/>
    </row>
    <row r="1045" spans="6:6" x14ac:dyDescent="0.3">
      <c r="F1045" s="42"/>
    </row>
    <row r="1046" spans="6:6" x14ac:dyDescent="0.3">
      <c r="F1046" s="42"/>
    </row>
    <row r="1047" spans="6:6" x14ac:dyDescent="0.3">
      <c r="F1047" s="42"/>
    </row>
    <row r="1048" spans="6:6" x14ac:dyDescent="0.3">
      <c r="F1048" s="42"/>
    </row>
    <row r="1049" spans="6:6" x14ac:dyDescent="0.3">
      <c r="F1049" s="42"/>
    </row>
    <row r="1050" spans="6:6" x14ac:dyDescent="0.3">
      <c r="F1050" s="42"/>
    </row>
    <row r="1051" spans="6:6" x14ac:dyDescent="0.3">
      <c r="F1051" s="42"/>
    </row>
    <row r="1052" spans="6:6" x14ac:dyDescent="0.3">
      <c r="F1052" s="42"/>
    </row>
    <row r="1053" spans="6:6" x14ac:dyDescent="0.3">
      <c r="F1053" s="42"/>
    </row>
    <row r="1054" spans="6:6" x14ac:dyDescent="0.3">
      <c r="F1054" s="42"/>
    </row>
    <row r="1055" spans="6:6" x14ac:dyDescent="0.3">
      <c r="F1055" s="42"/>
    </row>
    <row r="1056" spans="6:6" x14ac:dyDescent="0.3">
      <c r="F1056" s="42"/>
    </row>
    <row r="1057" spans="6:6" x14ac:dyDescent="0.3">
      <c r="F1057" s="42"/>
    </row>
    <row r="1058" spans="6:6" x14ac:dyDescent="0.3">
      <c r="F1058" s="42"/>
    </row>
    <row r="1059" spans="6:6" x14ac:dyDescent="0.3">
      <c r="F1059" s="42"/>
    </row>
    <row r="1060" spans="6:6" x14ac:dyDescent="0.3">
      <c r="F1060" s="42"/>
    </row>
    <row r="1061" spans="6:6" x14ac:dyDescent="0.3">
      <c r="F1061" s="42"/>
    </row>
    <row r="1062" spans="6:6" x14ac:dyDescent="0.3">
      <c r="F1062" s="42"/>
    </row>
    <row r="1063" spans="6:6" x14ac:dyDescent="0.3">
      <c r="F1063" s="42"/>
    </row>
    <row r="1064" spans="6:6" x14ac:dyDescent="0.3">
      <c r="F1064" s="42"/>
    </row>
    <row r="1065" spans="6:6" x14ac:dyDescent="0.3">
      <c r="F1065" s="42"/>
    </row>
    <row r="1066" spans="6:6" x14ac:dyDescent="0.3">
      <c r="F1066" s="42"/>
    </row>
    <row r="1067" spans="6:6" x14ac:dyDescent="0.3">
      <c r="F1067" s="42"/>
    </row>
    <row r="1068" spans="6:6" x14ac:dyDescent="0.3">
      <c r="F1068" s="42"/>
    </row>
    <row r="1069" spans="6:6" x14ac:dyDescent="0.3">
      <c r="F1069" s="42"/>
    </row>
    <row r="1070" spans="6:6" x14ac:dyDescent="0.3">
      <c r="F1070" s="42"/>
    </row>
    <row r="1071" spans="6:6" x14ac:dyDescent="0.3">
      <c r="F1071" s="42"/>
    </row>
    <row r="1072" spans="6:6" x14ac:dyDescent="0.3">
      <c r="F1072" s="42"/>
    </row>
    <row r="1073" spans="6:6" x14ac:dyDescent="0.3">
      <c r="F1073" s="42"/>
    </row>
    <row r="1074" spans="6:6" x14ac:dyDescent="0.3">
      <c r="F1074" s="42"/>
    </row>
    <row r="1075" spans="6:6" x14ac:dyDescent="0.3">
      <c r="F1075" s="42"/>
    </row>
    <row r="1076" spans="6:6" x14ac:dyDescent="0.3">
      <c r="F1076" s="42"/>
    </row>
    <row r="1077" spans="6:6" x14ac:dyDescent="0.3">
      <c r="F1077" s="42"/>
    </row>
    <row r="1078" spans="6:6" x14ac:dyDescent="0.3">
      <c r="F1078" s="42"/>
    </row>
    <row r="1079" spans="6:6" x14ac:dyDescent="0.3">
      <c r="F1079" s="42"/>
    </row>
    <row r="1080" spans="6:6" x14ac:dyDescent="0.3">
      <c r="F1080" s="42"/>
    </row>
    <row r="1081" spans="6:6" x14ac:dyDescent="0.3">
      <c r="F1081" s="42"/>
    </row>
    <row r="1082" spans="6:6" x14ac:dyDescent="0.3">
      <c r="F1082" s="42"/>
    </row>
    <row r="1083" spans="6:6" x14ac:dyDescent="0.3">
      <c r="F1083" s="42"/>
    </row>
    <row r="1084" spans="6:6" x14ac:dyDescent="0.3">
      <c r="F1084" s="42"/>
    </row>
    <row r="1085" spans="6:6" x14ac:dyDescent="0.3">
      <c r="F1085" s="42"/>
    </row>
    <row r="1086" spans="6:6" x14ac:dyDescent="0.3">
      <c r="F1086" s="42"/>
    </row>
    <row r="1087" spans="6:6" x14ac:dyDescent="0.3">
      <c r="F1087" s="42"/>
    </row>
    <row r="1088" spans="6:6" x14ac:dyDescent="0.3">
      <c r="F1088" s="42"/>
    </row>
    <row r="1089" spans="6:6" x14ac:dyDescent="0.3">
      <c r="F1089" s="42"/>
    </row>
    <row r="1090" spans="6:6" x14ac:dyDescent="0.3">
      <c r="F1090" s="42"/>
    </row>
    <row r="1091" spans="6:6" x14ac:dyDescent="0.3">
      <c r="F1091" s="42"/>
    </row>
    <row r="1092" spans="6:6" x14ac:dyDescent="0.3">
      <c r="F1092" s="42"/>
    </row>
    <row r="1093" spans="6:6" x14ac:dyDescent="0.3">
      <c r="F1093" s="42"/>
    </row>
    <row r="1094" spans="6:6" x14ac:dyDescent="0.3">
      <c r="F1094" s="42"/>
    </row>
    <row r="1095" spans="6:6" x14ac:dyDescent="0.3">
      <c r="F1095" s="42"/>
    </row>
    <row r="1096" spans="6:6" x14ac:dyDescent="0.3">
      <c r="F1096" s="42"/>
    </row>
    <row r="1097" spans="6:6" x14ac:dyDescent="0.3">
      <c r="F1097" s="42"/>
    </row>
    <row r="1098" spans="6:6" x14ac:dyDescent="0.3">
      <c r="F1098" s="42"/>
    </row>
    <row r="1099" spans="6:6" x14ac:dyDescent="0.3">
      <c r="F1099" s="42"/>
    </row>
    <row r="1100" spans="6:6" x14ac:dyDescent="0.3">
      <c r="F1100" s="42"/>
    </row>
    <row r="1101" spans="6:6" x14ac:dyDescent="0.3">
      <c r="F1101" s="42"/>
    </row>
    <row r="1102" spans="6:6" x14ac:dyDescent="0.3">
      <c r="F1102" s="42"/>
    </row>
    <row r="1103" spans="6:6" x14ac:dyDescent="0.3">
      <c r="F1103" s="42"/>
    </row>
    <row r="1104" spans="6:6" x14ac:dyDescent="0.3">
      <c r="F1104" s="42"/>
    </row>
    <row r="1105" spans="6:6" x14ac:dyDescent="0.3">
      <c r="F1105" s="42"/>
    </row>
    <row r="1106" spans="6:6" x14ac:dyDescent="0.3">
      <c r="F1106" s="42"/>
    </row>
    <row r="1107" spans="6:6" x14ac:dyDescent="0.3">
      <c r="F1107" s="42"/>
    </row>
    <row r="1108" spans="6:6" x14ac:dyDescent="0.3">
      <c r="F1108" s="42"/>
    </row>
    <row r="1109" spans="6:6" x14ac:dyDescent="0.3">
      <c r="F1109" s="42"/>
    </row>
    <row r="1110" spans="6:6" x14ac:dyDescent="0.3">
      <c r="F1110" s="42"/>
    </row>
    <row r="1111" spans="6:6" x14ac:dyDescent="0.3">
      <c r="F1111" s="42"/>
    </row>
    <row r="1112" spans="6:6" x14ac:dyDescent="0.3">
      <c r="F1112" s="42"/>
    </row>
    <row r="1113" spans="6:6" x14ac:dyDescent="0.3">
      <c r="F1113" s="42"/>
    </row>
    <row r="1114" spans="6:6" x14ac:dyDescent="0.3">
      <c r="F1114" s="42"/>
    </row>
    <row r="1115" spans="6:6" x14ac:dyDescent="0.3">
      <c r="F1115" s="42"/>
    </row>
    <row r="1116" spans="6:6" x14ac:dyDescent="0.3">
      <c r="F1116" s="42"/>
    </row>
    <row r="1117" spans="6:6" x14ac:dyDescent="0.3">
      <c r="F1117" s="42"/>
    </row>
    <row r="1118" spans="6:6" x14ac:dyDescent="0.3">
      <c r="F1118" s="42"/>
    </row>
    <row r="1119" spans="6:6" x14ac:dyDescent="0.3">
      <c r="F1119" s="42"/>
    </row>
    <row r="1120" spans="6:6" x14ac:dyDescent="0.3">
      <c r="F1120" s="42"/>
    </row>
    <row r="1121" spans="6:6" x14ac:dyDescent="0.3">
      <c r="F1121" s="42"/>
    </row>
    <row r="1122" spans="6:6" x14ac:dyDescent="0.3">
      <c r="F1122" s="42"/>
    </row>
    <row r="1123" spans="6:6" x14ac:dyDescent="0.3">
      <c r="F1123" s="42"/>
    </row>
    <row r="1124" spans="6:6" x14ac:dyDescent="0.3">
      <c r="F1124" s="42"/>
    </row>
    <row r="1125" spans="6:6" x14ac:dyDescent="0.3">
      <c r="F1125" s="42"/>
    </row>
    <row r="1126" spans="6:6" x14ac:dyDescent="0.3">
      <c r="F1126" s="42"/>
    </row>
    <row r="1127" spans="6:6" x14ac:dyDescent="0.3">
      <c r="F1127" s="42"/>
    </row>
    <row r="1128" spans="6:6" x14ac:dyDescent="0.3">
      <c r="F1128" s="42"/>
    </row>
    <row r="1129" spans="6:6" x14ac:dyDescent="0.3">
      <c r="F1129" s="42"/>
    </row>
    <row r="1130" spans="6:6" x14ac:dyDescent="0.3">
      <c r="F1130" s="42"/>
    </row>
    <row r="1131" spans="6:6" x14ac:dyDescent="0.3">
      <c r="F1131" s="42"/>
    </row>
    <row r="1132" spans="6:6" x14ac:dyDescent="0.3">
      <c r="F1132" s="42"/>
    </row>
    <row r="1133" spans="6:6" x14ac:dyDescent="0.3">
      <c r="F1133" s="42"/>
    </row>
    <row r="1134" spans="6:6" x14ac:dyDescent="0.3">
      <c r="F1134" s="42"/>
    </row>
    <row r="1135" spans="6:6" x14ac:dyDescent="0.3">
      <c r="F1135" s="42"/>
    </row>
    <row r="1136" spans="6:6" x14ac:dyDescent="0.3">
      <c r="F1136" s="42"/>
    </row>
    <row r="1137" spans="6:6" x14ac:dyDescent="0.3">
      <c r="F1137" s="42"/>
    </row>
    <row r="1138" spans="6:6" x14ac:dyDescent="0.3">
      <c r="F1138" s="42"/>
    </row>
    <row r="1139" spans="6:6" x14ac:dyDescent="0.3">
      <c r="F1139" s="42"/>
    </row>
    <row r="1140" spans="6:6" x14ac:dyDescent="0.3">
      <c r="F1140" s="42"/>
    </row>
    <row r="1141" spans="6:6" x14ac:dyDescent="0.3">
      <c r="F1141" s="42"/>
    </row>
    <row r="1142" spans="6:6" x14ac:dyDescent="0.3">
      <c r="F1142" s="42"/>
    </row>
    <row r="1143" spans="6:6" x14ac:dyDescent="0.3">
      <c r="F1143" s="42"/>
    </row>
    <row r="1144" spans="6:6" x14ac:dyDescent="0.3">
      <c r="F1144" s="42"/>
    </row>
    <row r="1145" spans="6:6" x14ac:dyDescent="0.3">
      <c r="F1145" s="42"/>
    </row>
    <row r="1146" spans="6:6" x14ac:dyDescent="0.3">
      <c r="F1146" s="42"/>
    </row>
    <row r="1147" spans="6:6" x14ac:dyDescent="0.3">
      <c r="F1147" s="42"/>
    </row>
    <row r="1148" spans="6:6" x14ac:dyDescent="0.3">
      <c r="F1148" s="42"/>
    </row>
    <row r="1149" spans="6:6" x14ac:dyDescent="0.3">
      <c r="F1149" s="42"/>
    </row>
    <row r="1150" spans="6:6" x14ac:dyDescent="0.3">
      <c r="F1150" s="42"/>
    </row>
    <row r="1151" spans="6:6" x14ac:dyDescent="0.3">
      <c r="F1151" s="42"/>
    </row>
    <row r="1152" spans="6:6" x14ac:dyDescent="0.3">
      <c r="F1152" s="42"/>
    </row>
    <row r="1153" spans="6:6" x14ac:dyDescent="0.3">
      <c r="F1153" s="42"/>
    </row>
    <row r="1154" spans="6:6" x14ac:dyDescent="0.3">
      <c r="F1154" s="42"/>
    </row>
    <row r="1155" spans="6:6" x14ac:dyDescent="0.3">
      <c r="F1155" s="42"/>
    </row>
    <row r="1156" spans="6:6" x14ac:dyDescent="0.3">
      <c r="F1156" s="42"/>
    </row>
    <row r="1157" spans="6:6" x14ac:dyDescent="0.3">
      <c r="F1157" s="42"/>
    </row>
    <row r="1158" spans="6:6" x14ac:dyDescent="0.3">
      <c r="F1158" s="42"/>
    </row>
    <row r="1159" spans="6:6" x14ac:dyDescent="0.3">
      <c r="F1159" s="42"/>
    </row>
    <row r="1160" spans="6:6" x14ac:dyDescent="0.3">
      <c r="F1160" s="42"/>
    </row>
    <row r="1161" spans="6:6" x14ac:dyDescent="0.3">
      <c r="F1161" s="42"/>
    </row>
    <row r="1162" spans="6:6" x14ac:dyDescent="0.3">
      <c r="F1162" s="42"/>
    </row>
    <row r="1163" spans="6:6" x14ac:dyDescent="0.3">
      <c r="F1163" s="42"/>
    </row>
    <row r="1164" spans="6:6" x14ac:dyDescent="0.3">
      <c r="F1164" s="42"/>
    </row>
    <row r="1165" spans="6:6" x14ac:dyDescent="0.3">
      <c r="F1165" s="42"/>
    </row>
    <row r="1166" spans="6:6" x14ac:dyDescent="0.3">
      <c r="F1166" s="42"/>
    </row>
    <row r="1167" spans="6:6" x14ac:dyDescent="0.3">
      <c r="F1167" s="42"/>
    </row>
    <row r="1168" spans="6:6" x14ac:dyDescent="0.3">
      <c r="F1168" s="42"/>
    </row>
    <row r="1169" spans="6:6" x14ac:dyDescent="0.3">
      <c r="F1169" s="42"/>
    </row>
    <row r="1170" spans="6:6" x14ac:dyDescent="0.3">
      <c r="F1170" s="42"/>
    </row>
    <row r="1171" spans="6:6" x14ac:dyDescent="0.3">
      <c r="F1171" s="42"/>
    </row>
    <row r="1172" spans="6:6" x14ac:dyDescent="0.3">
      <c r="F1172" s="42"/>
    </row>
    <row r="1173" spans="6:6" x14ac:dyDescent="0.3">
      <c r="F1173" s="42"/>
    </row>
    <row r="1174" spans="6:6" x14ac:dyDescent="0.3">
      <c r="F1174" s="42"/>
    </row>
    <row r="1175" spans="6:6" x14ac:dyDescent="0.3">
      <c r="F1175" s="42"/>
    </row>
    <row r="1176" spans="6:6" x14ac:dyDescent="0.3">
      <c r="F1176" s="42"/>
    </row>
    <row r="1177" spans="6:6" x14ac:dyDescent="0.3">
      <c r="F1177" s="42"/>
    </row>
    <row r="1178" spans="6:6" x14ac:dyDescent="0.3">
      <c r="F1178" s="42"/>
    </row>
    <row r="1179" spans="6:6" x14ac:dyDescent="0.3">
      <c r="F1179" s="42"/>
    </row>
    <row r="1180" spans="6:6" x14ac:dyDescent="0.3">
      <c r="F1180" s="42"/>
    </row>
    <row r="1181" spans="6:6" x14ac:dyDescent="0.3">
      <c r="F1181" s="42"/>
    </row>
    <row r="1182" spans="6:6" x14ac:dyDescent="0.3">
      <c r="F1182" s="42"/>
    </row>
    <row r="1183" spans="6:6" x14ac:dyDescent="0.3">
      <c r="F1183" s="42"/>
    </row>
    <row r="1184" spans="6:6" x14ac:dyDescent="0.3">
      <c r="F1184" s="42"/>
    </row>
    <row r="1185" spans="6:6" x14ac:dyDescent="0.3">
      <c r="F1185" s="42"/>
    </row>
    <row r="1186" spans="6:6" x14ac:dyDescent="0.3">
      <c r="F1186" s="42"/>
    </row>
    <row r="1187" spans="6:6" x14ac:dyDescent="0.3">
      <c r="F1187" s="42"/>
    </row>
    <row r="1188" spans="6:6" x14ac:dyDescent="0.3">
      <c r="F1188" s="42"/>
    </row>
    <row r="1189" spans="6:6" x14ac:dyDescent="0.3">
      <c r="F1189" s="42"/>
    </row>
    <row r="1190" spans="6:6" x14ac:dyDescent="0.3">
      <c r="F1190" s="42"/>
    </row>
    <row r="1191" spans="6:6" x14ac:dyDescent="0.3">
      <c r="F1191" s="42"/>
    </row>
    <row r="1192" spans="6:6" x14ac:dyDescent="0.3">
      <c r="F1192" s="42"/>
    </row>
    <row r="1193" spans="6:6" x14ac:dyDescent="0.3">
      <c r="F1193" s="42"/>
    </row>
    <row r="1194" spans="6:6" x14ac:dyDescent="0.3">
      <c r="F1194" s="42"/>
    </row>
    <row r="1195" spans="6:6" x14ac:dyDescent="0.3">
      <c r="F1195" s="42"/>
    </row>
    <row r="1196" spans="6:6" x14ac:dyDescent="0.3">
      <c r="F1196" s="42"/>
    </row>
    <row r="1197" spans="6:6" x14ac:dyDescent="0.3">
      <c r="F1197" s="42"/>
    </row>
    <row r="1198" spans="6:6" x14ac:dyDescent="0.3">
      <c r="F1198" s="42"/>
    </row>
    <row r="1199" spans="6:6" x14ac:dyDescent="0.3">
      <c r="F1199" s="42"/>
    </row>
    <row r="1200" spans="6:6" x14ac:dyDescent="0.3">
      <c r="F1200" s="42"/>
    </row>
    <row r="1201" spans="6:6" x14ac:dyDescent="0.3">
      <c r="F1201" s="42"/>
    </row>
    <row r="1202" spans="6:6" x14ac:dyDescent="0.3">
      <c r="F1202" s="42"/>
    </row>
    <row r="1203" spans="6:6" x14ac:dyDescent="0.3">
      <c r="F1203" s="42"/>
    </row>
    <row r="1204" spans="6:6" x14ac:dyDescent="0.3">
      <c r="F1204" s="42"/>
    </row>
    <row r="1205" spans="6:6" x14ac:dyDescent="0.3">
      <c r="F1205" s="42"/>
    </row>
    <row r="1206" spans="6:6" x14ac:dyDescent="0.3">
      <c r="F1206" s="42"/>
    </row>
    <row r="1207" spans="6:6" x14ac:dyDescent="0.3">
      <c r="F1207" s="42"/>
    </row>
    <row r="1208" spans="6:6" x14ac:dyDescent="0.3">
      <c r="F1208" s="42"/>
    </row>
    <row r="1209" spans="6:6" x14ac:dyDescent="0.3">
      <c r="F1209" s="42"/>
    </row>
    <row r="1210" spans="6:6" x14ac:dyDescent="0.3">
      <c r="F1210" s="42"/>
    </row>
    <row r="1211" spans="6:6" x14ac:dyDescent="0.3">
      <c r="F1211" s="42"/>
    </row>
    <row r="1212" spans="6:6" x14ac:dyDescent="0.3">
      <c r="F1212" s="42"/>
    </row>
    <row r="1213" spans="6:6" x14ac:dyDescent="0.3">
      <c r="F1213" s="42"/>
    </row>
    <row r="1214" spans="6:6" x14ac:dyDescent="0.3">
      <c r="F1214" s="42"/>
    </row>
    <row r="1215" spans="6:6" x14ac:dyDescent="0.3">
      <c r="F1215" s="42"/>
    </row>
    <row r="1216" spans="6:6" x14ac:dyDescent="0.3">
      <c r="F1216" s="42"/>
    </row>
    <row r="1217" spans="6:6" x14ac:dyDescent="0.3">
      <c r="F1217" s="42"/>
    </row>
    <row r="1218" spans="6:6" x14ac:dyDescent="0.3">
      <c r="F1218" s="42"/>
    </row>
    <row r="1219" spans="6:6" x14ac:dyDescent="0.3">
      <c r="F1219" s="42"/>
    </row>
    <row r="1220" spans="6:6" x14ac:dyDescent="0.3">
      <c r="F1220" s="42"/>
    </row>
    <row r="1221" spans="6:6" x14ac:dyDescent="0.3">
      <c r="F1221" s="42"/>
    </row>
    <row r="1222" spans="6:6" x14ac:dyDescent="0.3">
      <c r="F1222" s="42"/>
    </row>
    <row r="1223" spans="6:6" x14ac:dyDescent="0.3">
      <c r="F1223" s="42"/>
    </row>
    <row r="1224" spans="6:6" x14ac:dyDescent="0.3">
      <c r="F1224" s="42"/>
    </row>
    <row r="1225" spans="6:6" x14ac:dyDescent="0.3">
      <c r="F1225" s="42"/>
    </row>
    <row r="1226" spans="6:6" x14ac:dyDescent="0.3">
      <c r="F1226" s="42"/>
    </row>
    <row r="1227" spans="6:6" x14ac:dyDescent="0.3">
      <c r="F1227" s="42"/>
    </row>
    <row r="1228" spans="6:6" x14ac:dyDescent="0.3">
      <c r="F1228" s="42"/>
    </row>
    <row r="1229" spans="6:6" x14ac:dyDescent="0.3">
      <c r="F1229" s="42"/>
    </row>
    <row r="1230" spans="6:6" x14ac:dyDescent="0.3">
      <c r="F1230" s="42"/>
    </row>
    <row r="1231" spans="6:6" x14ac:dyDescent="0.3">
      <c r="F1231" s="42"/>
    </row>
    <row r="1232" spans="6:6" x14ac:dyDescent="0.3">
      <c r="F1232" s="42"/>
    </row>
    <row r="1233" spans="6:6" x14ac:dyDescent="0.3">
      <c r="F1233" s="42"/>
    </row>
    <row r="1234" spans="6:6" x14ac:dyDescent="0.3">
      <c r="F1234" s="42"/>
    </row>
    <row r="1235" spans="6:6" x14ac:dyDescent="0.3">
      <c r="F1235" s="42"/>
    </row>
    <row r="1236" spans="6:6" x14ac:dyDescent="0.3">
      <c r="F1236" s="42"/>
    </row>
    <row r="1237" spans="6:6" x14ac:dyDescent="0.3">
      <c r="F1237" s="42"/>
    </row>
    <row r="1238" spans="6:6" x14ac:dyDescent="0.3">
      <c r="F1238" s="42"/>
    </row>
    <row r="1239" spans="6:6" x14ac:dyDescent="0.3">
      <c r="F1239" s="42"/>
    </row>
    <row r="1240" spans="6:6" x14ac:dyDescent="0.3">
      <c r="F1240" s="42"/>
    </row>
    <row r="1241" spans="6:6" x14ac:dyDescent="0.3">
      <c r="F1241" s="42"/>
    </row>
    <row r="1242" spans="6:6" x14ac:dyDescent="0.3">
      <c r="F1242" s="42"/>
    </row>
    <row r="1243" spans="6:6" x14ac:dyDescent="0.3">
      <c r="F1243" s="42"/>
    </row>
    <row r="1244" spans="6:6" x14ac:dyDescent="0.3">
      <c r="F1244" s="42"/>
    </row>
    <row r="1245" spans="6:6" x14ac:dyDescent="0.3">
      <c r="F1245" s="42"/>
    </row>
    <row r="1246" spans="6:6" x14ac:dyDescent="0.3">
      <c r="F1246" s="42"/>
    </row>
    <row r="1247" spans="6:6" x14ac:dyDescent="0.3">
      <c r="F1247" s="42"/>
    </row>
    <row r="1248" spans="6:6" x14ac:dyDescent="0.3">
      <c r="F1248" s="42"/>
    </row>
    <row r="1249" spans="6:6" x14ac:dyDescent="0.3">
      <c r="F1249" s="42"/>
    </row>
    <row r="1250" spans="6:6" x14ac:dyDescent="0.3">
      <c r="F1250" s="42"/>
    </row>
    <row r="1251" spans="6:6" x14ac:dyDescent="0.3">
      <c r="F1251" s="42"/>
    </row>
    <row r="1252" spans="6:6" x14ac:dyDescent="0.3">
      <c r="F1252" s="42"/>
    </row>
    <row r="1253" spans="6:6" x14ac:dyDescent="0.3">
      <c r="F1253" s="42"/>
    </row>
    <row r="1254" spans="6:6" x14ac:dyDescent="0.3">
      <c r="F1254" s="42"/>
    </row>
    <row r="1255" spans="6:6" x14ac:dyDescent="0.3">
      <c r="F1255" s="42"/>
    </row>
    <row r="1256" spans="6:6" x14ac:dyDescent="0.3">
      <c r="F1256" s="42"/>
    </row>
    <row r="1257" spans="6:6" x14ac:dyDescent="0.3">
      <c r="F1257" s="42"/>
    </row>
    <row r="1258" spans="6:6" x14ac:dyDescent="0.3">
      <c r="F1258" s="42"/>
    </row>
    <row r="1259" spans="6:6" x14ac:dyDescent="0.3">
      <c r="F1259" s="42"/>
    </row>
    <row r="1260" spans="6:6" x14ac:dyDescent="0.3">
      <c r="F1260" s="42"/>
    </row>
    <row r="1261" spans="6:6" x14ac:dyDescent="0.3">
      <c r="F1261" s="42"/>
    </row>
    <row r="1262" spans="6:6" x14ac:dyDescent="0.3">
      <c r="F1262" s="42"/>
    </row>
    <row r="1263" spans="6:6" x14ac:dyDescent="0.3">
      <c r="F1263" s="42"/>
    </row>
    <row r="1264" spans="6:6" x14ac:dyDescent="0.3">
      <c r="F1264" s="42"/>
    </row>
    <row r="1265" spans="6:6" x14ac:dyDescent="0.3">
      <c r="F1265" s="42"/>
    </row>
    <row r="1266" spans="6:6" x14ac:dyDescent="0.3">
      <c r="F1266" s="42"/>
    </row>
    <row r="1267" spans="6:6" x14ac:dyDescent="0.3">
      <c r="F1267" s="42"/>
    </row>
    <row r="1268" spans="6:6" x14ac:dyDescent="0.3">
      <c r="F1268" s="42"/>
    </row>
    <row r="1269" spans="6:6" x14ac:dyDescent="0.3">
      <c r="F1269" s="42"/>
    </row>
    <row r="1270" spans="6:6" x14ac:dyDescent="0.3">
      <c r="F1270" s="42"/>
    </row>
    <row r="1271" spans="6:6" x14ac:dyDescent="0.3">
      <c r="F1271" s="42"/>
    </row>
    <row r="1272" spans="6:6" x14ac:dyDescent="0.3">
      <c r="F1272" s="42"/>
    </row>
    <row r="1273" spans="6:6" x14ac:dyDescent="0.3">
      <c r="F1273" s="42"/>
    </row>
    <row r="1274" spans="6:6" x14ac:dyDescent="0.3">
      <c r="F1274" s="42"/>
    </row>
    <row r="1275" spans="6:6" x14ac:dyDescent="0.3">
      <c r="F1275" s="42"/>
    </row>
    <row r="1276" spans="6:6" x14ac:dyDescent="0.3">
      <c r="F1276" s="42"/>
    </row>
    <row r="1277" spans="6:6" x14ac:dyDescent="0.3">
      <c r="F1277" s="42"/>
    </row>
    <row r="1278" spans="6:6" x14ac:dyDescent="0.3">
      <c r="F1278" s="42"/>
    </row>
    <row r="1279" spans="6:6" x14ac:dyDescent="0.3">
      <c r="F1279" s="42"/>
    </row>
    <row r="1280" spans="6:6" x14ac:dyDescent="0.3">
      <c r="F1280" s="42"/>
    </row>
    <row r="1281" spans="6:6" x14ac:dyDescent="0.3">
      <c r="F1281" s="42"/>
    </row>
    <row r="1282" spans="6:6" x14ac:dyDescent="0.3">
      <c r="F1282" s="42"/>
    </row>
    <row r="1283" spans="6:6" x14ac:dyDescent="0.3">
      <c r="F1283" s="42"/>
    </row>
    <row r="1284" spans="6:6" x14ac:dyDescent="0.3">
      <c r="F1284" s="42"/>
    </row>
    <row r="1285" spans="6:6" x14ac:dyDescent="0.3">
      <c r="F1285" s="42"/>
    </row>
    <row r="1286" spans="6:6" x14ac:dyDescent="0.3">
      <c r="F1286" s="42"/>
    </row>
    <row r="1287" spans="6:6" x14ac:dyDescent="0.3">
      <c r="F1287" s="42"/>
    </row>
    <row r="1288" spans="6:6" x14ac:dyDescent="0.3">
      <c r="F1288" s="42"/>
    </row>
    <row r="1289" spans="6:6" x14ac:dyDescent="0.3">
      <c r="F1289" s="42"/>
    </row>
    <row r="1290" spans="6:6" x14ac:dyDescent="0.3">
      <c r="F1290" s="42"/>
    </row>
    <row r="1291" spans="6:6" x14ac:dyDescent="0.3">
      <c r="F1291" s="42"/>
    </row>
    <row r="1292" spans="6:6" x14ac:dyDescent="0.3">
      <c r="F1292" s="42"/>
    </row>
    <row r="1293" spans="6:6" x14ac:dyDescent="0.3">
      <c r="F1293" s="42"/>
    </row>
    <row r="1294" spans="6:6" x14ac:dyDescent="0.3">
      <c r="F1294" s="42"/>
    </row>
    <row r="1295" spans="6:6" x14ac:dyDescent="0.3">
      <c r="F1295" s="42"/>
    </row>
    <row r="1296" spans="6:6" x14ac:dyDescent="0.3">
      <c r="F1296" s="42"/>
    </row>
    <row r="1297" spans="6:6" x14ac:dyDescent="0.3">
      <c r="F1297" s="42"/>
    </row>
    <row r="1298" spans="6:6" x14ac:dyDescent="0.3">
      <c r="F1298" s="42"/>
    </row>
    <row r="1299" spans="6:6" x14ac:dyDescent="0.3">
      <c r="F1299" s="42"/>
    </row>
    <row r="1300" spans="6:6" x14ac:dyDescent="0.3">
      <c r="F1300" s="42"/>
    </row>
    <row r="1301" spans="6:6" x14ac:dyDescent="0.3">
      <c r="F1301" s="42"/>
    </row>
    <row r="1302" spans="6:6" x14ac:dyDescent="0.3">
      <c r="F1302" s="42"/>
    </row>
    <row r="1303" spans="6:6" x14ac:dyDescent="0.3">
      <c r="F1303" s="42"/>
    </row>
    <row r="1304" spans="6:6" x14ac:dyDescent="0.3">
      <c r="F1304" s="42"/>
    </row>
    <row r="1305" spans="6:6" x14ac:dyDescent="0.3">
      <c r="F1305" s="42"/>
    </row>
    <row r="1306" spans="6:6" x14ac:dyDescent="0.3">
      <c r="F1306" s="42"/>
    </row>
    <row r="1307" spans="6:6" x14ac:dyDescent="0.3">
      <c r="F1307" s="42"/>
    </row>
    <row r="1308" spans="6:6" x14ac:dyDescent="0.3">
      <c r="F1308" s="42"/>
    </row>
    <row r="1309" spans="6:6" x14ac:dyDescent="0.3">
      <c r="F1309" s="42"/>
    </row>
    <row r="1310" spans="6:6" x14ac:dyDescent="0.3">
      <c r="F1310" s="42"/>
    </row>
    <row r="1311" spans="6:6" x14ac:dyDescent="0.3">
      <c r="F1311" s="42"/>
    </row>
    <row r="1312" spans="6:6" x14ac:dyDescent="0.3">
      <c r="F1312" s="42"/>
    </row>
    <row r="1313" spans="6:6" x14ac:dyDescent="0.3">
      <c r="F1313" s="42"/>
    </row>
    <row r="1314" spans="6:6" x14ac:dyDescent="0.3">
      <c r="F1314" s="42"/>
    </row>
    <row r="1315" spans="6:6" x14ac:dyDescent="0.3">
      <c r="F1315" s="42"/>
    </row>
    <row r="1316" spans="6:6" x14ac:dyDescent="0.3">
      <c r="F1316" s="42"/>
    </row>
    <row r="1317" spans="6:6" x14ac:dyDescent="0.3">
      <c r="F1317" s="42"/>
    </row>
    <row r="1318" spans="6:6" x14ac:dyDescent="0.3">
      <c r="F1318" s="42"/>
    </row>
    <row r="1319" spans="6:6" x14ac:dyDescent="0.3">
      <c r="F1319" s="42"/>
    </row>
    <row r="1320" spans="6:6" x14ac:dyDescent="0.3">
      <c r="F1320" s="42"/>
    </row>
    <row r="1321" spans="6:6" x14ac:dyDescent="0.3">
      <c r="F1321" s="42"/>
    </row>
    <row r="1322" spans="6:6" x14ac:dyDescent="0.3">
      <c r="F1322" s="42"/>
    </row>
    <row r="1323" spans="6:6" x14ac:dyDescent="0.3">
      <c r="F1323" s="42"/>
    </row>
    <row r="1324" spans="6:6" x14ac:dyDescent="0.3">
      <c r="F1324" s="42"/>
    </row>
    <row r="1325" spans="6:6" x14ac:dyDescent="0.3">
      <c r="F1325" s="42"/>
    </row>
    <row r="1326" spans="6:6" x14ac:dyDescent="0.3">
      <c r="F1326" s="42"/>
    </row>
    <row r="1327" spans="6:6" x14ac:dyDescent="0.3">
      <c r="F1327" s="42"/>
    </row>
    <row r="1328" spans="6:6" x14ac:dyDescent="0.3">
      <c r="F1328" s="42"/>
    </row>
    <row r="1329" spans="6:6" x14ac:dyDescent="0.3">
      <c r="F1329" s="42"/>
    </row>
    <row r="1330" spans="6:6" x14ac:dyDescent="0.3">
      <c r="F1330" s="42"/>
    </row>
    <row r="1331" spans="6:6" x14ac:dyDescent="0.3">
      <c r="F1331" s="42"/>
    </row>
    <row r="1332" spans="6:6" x14ac:dyDescent="0.3">
      <c r="F1332" s="42"/>
    </row>
    <row r="1333" spans="6:6" x14ac:dyDescent="0.3">
      <c r="F1333" s="42"/>
    </row>
    <row r="1334" spans="6:6" x14ac:dyDescent="0.3">
      <c r="F1334" s="42"/>
    </row>
    <row r="1335" spans="6:6" x14ac:dyDescent="0.3">
      <c r="F1335" s="42"/>
    </row>
    <row r="1336" spans="6:6" x14ac:dyDescent="0.3">
      <c r="F1336" s="42"/>
    </row>
    <row r="1337" spans="6:6" x14ac:dyDescent="0.3">
      <c r="F1337" s="42"/>
    </row>
    <row r="1338" spans="6:6" x14ac:dyDescent="0.3">
      <c r="F1338" s="42"/>
    </row>
    <row r="1339" spans="6:6" x14ac:dyDescent="0.3">
      <c r="F1339" s="42"/>
    </row>
    <row r="1340" spans="6:6" x14ac:dyDescent="0.3">
      <c r="F1340" s="42"/>
    </row>
    <row r="1341" spans="6:6" x14ac:dyDescent="0.3">
      <c r="F1341" s="42"/>
    </row>
    <row r="1342" spans="6:6" x14ac:dyDescent="0.3">
      <c r="F1342" s="42"/>
    </row>
    <row r="1343" spans="6:6" x14ac:dyDescent="0.3">
      <c r="F1343" s="42"/>
    </row>
    <row r="1344" spans="6:6" x14ac:dyDescent="0.3">
      <c r="F1344" s="42"/>
    </row>
    <row r="1345" spans="6:6" x14ac:dyDescent="0.3">
      <c r="F1345" s="42"/>
    </row>
    <row r="1346" spans="6:6" x14ac:dyDescent="0.3">
      <c r="F1346" s="42"/>
    </row>
    <row r="1347" spans="6:6" x14ac:dyDescent="0.3">
      <c r="F1347" s="42"/>
    </row>
    <row r="1348" spans="6:6" x14ac:dyDescent="0.3">
      <c r="F1348" s="42"/>
    </row>
    <row r="1349" spans="6:6" x14ac:dyDescent="0.3">
      <c r="F1349" s="42"/>
    </row>
    <row r="1350" spans="6:6" x14ac:dyDescent="0.3">
      <c r="F1350" s="42"/>
    </row>
    <row r="1351" spans="6:6" x14ac:dyDescent="0.3">
      <c r="F1351" s="42"/>
    </row>
    <row r="1352" spans="6:6" x14ac:dyDescent="0.3">
      <c r="F1352" s="42"/>
    </row>
    <row r="1353" spans="6:6" x14ac:dyDescent="0.3">
      <c r="F1353" s="42"/>
    </row>
    <row r="1354" spans="6:6" x14ac:dyDescent="0.3">
      <c r="F1354" s="42"/>
    </row>
    <row r="1355" spans="6:6" x14ac:dyDescent="0.3">
      <c r="F1355" s="42"/>
    </row>
    <row r="1356" spans="6:6" x14ac:dyDescent="0.3">
      <c r="F1356" s="42"/>
    </row>
    <row r="1357" spans="6:6" x14ac:dyDescent="0.3">
      <c r="F1357" s="42"/>
    </row>
    <row r="1358" spans="6:6" x14ac:dyDescent="0.3">
      <c r="F1358" s="42"/>
    </row>
    <row r="1359" spans="6:6" x14ac:dyDescent="0.3">
      <c r="F1359" s="42"/>
    </row>
    <row r="1360" spans="6:6" x14ac:dyDescent="0.3">
      <c r="F1360" s="42"/>
    </row>
    <row r="1361" spans="6:6" x14ac:dyDescent="0.3">
      <c r="F1361" s="42"/>
    </row>
    <row r="1362" spans="6:6" x14ac:dyDescent="0.3">
      <c r="F1362" s="42"/>
    </row>
    <row r="1363" spans="6:6" x14ac:dyDescent="0.3">
      <c r="F1363" s="42"/>
    </row>
    <row r="1364" spans="6:6" x14ac:dyDescent="0.3">
      <c r="F1364" s="42"/>
    </row>
    <row r="1365" spans="6:6" x14ac:dyDescent="0.3">
      <c r="F1365" s="42"/>
    </row>
    <row r="1366" spans="6:6" x14ac:dyDescent="0.3">
      <c r="F1366" s="42"/>
    </row>
    <row r="1367" spans="6:6" x14ac:dyDescent="0.3">
      <c r="F1367" s="42"/>
    </row>
    <row r="1368" spans="6:6" x14ac:dyDescent="0.3">
      <c r="F1368" s="42"/>
    </row>
    <row r="1369" spans="6:6" x14ac:dyDescent="0.3">
      <c r="F1369" s="42"/>
    </row>
    <row r="1370" spans="6:6" x14ac:dyDescent="0.3">
      <c r="F1370" s="42"/>
    </row>
    <row r="1371" spans="6:6" x14ac:dyDescent="0.3">
      <c r="F1371" s="42"/>
    </row>
    <row r="1372" spans="6:6" x14ac:dyDescent="0.3">
      <c r="F1372" s="42"/>
    </row>
    <row r="1373" spans="6:6" x14ac:dyDescent="0.3">
      <c r="F1373" s="42"/>
    </row>
    <row r="1374" spans="6:6" x14ac:dyDescent="0.3">
      <c r="F1374" s="42"/>
    </row>
    <row r="1375" spans="6:6" x14ac:dyDescent="0.3">
      <c r="F1375" s="42"/>
    </row>
    <row r="1376" spans="6:6" x14ac:dyDescent="0.3">
      <c r="F1376" s="42"/>
    </row>
    <row r="1377" spans="6:6" x14ac:dyDescent="0.3">
      <c r="F1377" s="42"/>
    </row>
    <row r="1378" spans="6:6" x14ac:dyDescent="0.3">
      <c r="F1378" s="42"/>
    </row>
    <row r="1379" spans="6:6" x14ac:dyDescent="0.3">
      <c r="F1379" s="42"/>
    </row>
    <row r="1380" spans="6:6" x14ac:dyDescent="0.3">
      <c r="F1380" s="42"/>
    </row>
    <row r="1381" spans="6:6" x14ac:dyDescent="0.3">
      <c r="F1381" s="42"/>
    </row>
    <row r="1382" spans="6:6" x14ac:dyDescent="0.3">
      <c r="F1382" s="42"/>
    </row>
    <row r="1383" spans="6:6" x14ac:dyDescent="0.3">
      <c r="F1383" s="42"/>
    </row>
    <row r="1384" spans="6:6" x14ac:dyDescent="0.3">
      <c r="F1384" s="42"/>
    </row>
    <row r="1385" spans="6:6" x14ac:dyDescent="0.3">
      <c r="F1385" s="42"/>
    </row>
    <row r="1386" spans="6:6" x14ac:dyDescent="0.3">
      <c r="F1386" s="42"/>
    </row>
    <row r="1387" spans="6:6" x14ac:dyDescent="0.3">
      <c r="F1387" s="42"/>
    </row>
    <row r="1388" spans="6:6" x14ac:dyDescent="0.3">
      <c r="F1388" s="42"/>
    </row>
    <row r="1389" spans="6:6" x14ac:dyDescent="0.3">
      <c r="F1389" s="42"/>
    </row>
    <row r="1390" spans="6:6" x14ac:dyDescent="0.3">
      <c r="F1390" s="42"/>
    </row>
    <row r="1391" spans="6:6" x14ac:dyDescent="0.3">
      <c r="F1391" s="42"/>
    </row>
    <row r="1392" spans="6:6" x14ac:dyDescent="0.3">
      <c r="F1392" s="42"/>
    </row>
    <row r="1393" spans="6:6" x14ac:dyDescent="0.3">
      <c r="F1393" s="42"/>
    </row>
    <row r="1394" spans="6:6" x14ac:dyDescent="0.3">
      <c r="F1394" s="42"/>
    </row>
    <row r="1395" spans="6:6" x14ac:dyDescent="0.3">
      <c r="F1395" s="42"/>
    </row>
    <row r="1396" spans="6:6" x14ac:dyDescent="0.3">
      <c r="F1396" s="42"/>
    </row>
    <row r="1397" spans="6:6" x14ac:dyDescent="0.3">
      <c r="F1397" s="42"/>
    </row>
    <row r="1398" spans="6:6" x14ac:dyDescent="0.3">
      <c r="F1398" s="42"/>
    </row>
    <row r="1399" spans="6:6" x14ac:dyDescent="0.3">
      <c r="F1399" s="42"/>
    </row>
    <row r="1400" spans="6:6" x14ac:dyDescent="0.3">
      <c r="F1400" s="42"/>
    </row>
    <row r="1401" spans="6:6" x14ac:dyDescent="0.3">
      <c r="F1401" s="42"/>
    </row>
    <row r="1402" spans="6:6" x14ac:dyDescent="0.3">
      <c r="F1402" s="42"/>
    </row>
    <row r="1403" spans="6:6" x14ac:dyDescent="0.3">
      <c r="F1403" s="42"/>
    </row>
    <row r="1404" spans="6:6" x14ac:dyDescent="0.3">
      <c r="F1404" s="42"/>
    </row>
    <row r="1405" spans="6:6" x14ac:dyDescent="0.3">
      <c r="F1405" s="42"/>
    </row>
    <row r="1406" spans="6:6" x14ac:dyDescent="0.3">
      <c r="F1406" s="42"/>
    </row>
    <row r="1407" spans="6:6" x14ac:dyDescent="0.3">
      <c r="F1407" s="42"/>
    </row>
    <row r="1408" spans="6:6" x14ac:dyDescent="0.3">
      <c r="F1408" s="42"/>
    </row>
    <row r="1409" spans="6:6" x14ac:dyDescent="0.3">
      <c r="F1409" s="42"/>
    </row>
    <row r="1410" spans="6:6" x14ac:dyDescent="0.3">
      <c r="F1410" s="42"/>
    </row>
    <row r="1411" spans="6:6" x14ac:dyDescent="0.3">
      <c r="F1411" s="42"/>
    </row>
    <row r="1412" spans="6:6" x14ac:dyDescent="0.3">
      <c r="F1412" s="42"/>
    </row>
    <row r="1413" spans="6:6" x14ac:dyDescent="0.3">
      <c r="F1413" s="42"/>
    </row>
    <row r="1414" spans="6:6" x14ac:dyDescent="0.3">
      <c r="F1414" s="42"/>
    </row>
    <row r="1415" spans="6:6" x14ac:dyDescent="0.3">
      <c r="F1415" s="42"/>
    </row>
    <row r="1416" spans="6:6" x14ac:dyDescent="0.3">
      <c r="F1416" s="42"/>
    </row>
    <row r="1417" spans="6:6" x14ac:dyDescent="0.3">
      <c r="F1417" s="42"/>
    </row>
    <row r="1418" spans="6:6" x14ac:dyDescent="0.3">
      <c r="F1418" s="42"/>
    </row>
    <row r="1419" spans="6:6" x14ac:dyDescent="0.3">
      <c r="F1419" s="42"/>
    </row>
    <row r="1420" spans="6:6" x14ac:dyDescent="0.3">
      <c r="F1420" s="42"/>
    </row>
    <row r="1421" spans="6:6" x14ac:dyDescent="0.3">
      <c r="F1421" s="42"/>
    </row>
    <row r="1422" spans="6:6" x14ac:dyDescent="0.3">
      <c r="F1422" s="42"/>
    </row>
    <row r="1423" spans="6:6" x14ac:dyDescent="0.3">
      <c r="F1423" s="42"/>
    </row>
    <row r="1424" spans="6:6" x14ac:dyDescent="0.3">
      <c r="F1424" s="42"/>
    </row>
    <row r="1425" spans="6:6" x14ac:dyDescent="0.3">
      <c r="F1425" s="42"/>
    </row>
    <row r="1426" spans="6:6" x14ac:dyDescent="0.3">
      <c r="F1426" s="42"/>
    </row>
    <row r="1427" spans="6:6" x14ac:dyDescent="0.3">
      <c r="F1427" s="42"/>
    </row>
    <row r="1428" spans="6:6" x14ac:dyDescent="0.3">
      <c r="F1428" s="42"/>
    </row>
    <row r="1429" spans="6:6" x14ac:dyDescent="0.3">
      <c r="F1429" s="42"/>
    </row>
    <row r="1430" spans="6:6" x14ac:dyDescent="0.3">
      <c r="F1430" s="42"/>
    </row>
    <row r="1431" spans="6:6" x14ac:dyDescent="0.3">
      <c r="F1431" s="42"/>
    </row>
    <row r="1432" spans="6:6" x14ac:dyDescent="0.3">
      <c r="F1432" s="42"/>
    </row>
    <row r="1433" spans="6:6" x14ac:dyDescent="0.3">
      <c r="F1433" s="42"/>
    </row>
    <row r="1434" spans="6:6" x14ac:dyDescent="0.3">
      <c r="F1434" s="42"/>
    </row>
    <row r="1435" spans="6:6" x14ac:dyDescent="0.3">
      <c r="F1435" s="42"/>
    </row>
    <row r="1436" spans="6:6" x14ac:dyDescent="0.3">
      <c r="F1436" s="42"/>
    </row>
    <row r="1437" spans="6:6" x14ac:dyDescent="0.3">
      <c r="F1437" s="42"/>
    </row>
    <row r="1438" spans="6:6" x14ac:dyDescent="0.3">
      <c r="F1438" s="42"/>
    </row>
    <row r="1439" spans="6:6" x14ac:dyDescent="0.3">
      <c r="F1439" s="42"/>
    </row>
    <row r="1440" spans="6:6" x14ac:dyDescent="0.3">
      <c r="F1440" s="42"/>
    </row>
    <row r="1441" spans="6:6" x14ac:dyDescent="0.3">
      <c r="F1441" s="42"/>
    </row>
    <row r="1442" spans="6:6" x14ac:dyDescent="0.3">
      <c r="F1442" s="42"/>
    </row>
    <row r="1443" spans="6:6" x14ac:dyDescent="0.3">
      <c r="F1443" s="42"/>
    </row>
    <row r="1444" spans="6:6" x14ac:dyDescent="0.3">
      <c r="F1444" s="42"/>
    </row>
    <row r="1445" spans="6:6" x14ac:dyDescent="0.3">
      <c r="F1445" s="42"/>
    </row>
    <row r="1446" spans="6:6" x14ac:dyDescent="0.3">
      <c r="F1446" s="42"/>
    </row>
    <row r="1447" spans="6:6" x14ac:dyDescent="0.3">
      <c r="F1447" s="42"/>
    </row>
    <row r="1448" spans="6:6" x14ac:dyDescent="0.3">
      <c r="F1448" s="42"/>
    </row>
    <row r="1449" spans="6:6" x14ac:dyDescent="0.3">
      <c r="F1449" s="42"/>
    </row>
    <row r="1450" spans="6:6" x14ac:dyDescent="0.3">
      <c r="F1450" s="42"/>
    </row>
    <row r="1451" spans="6:6" x14ac:dyDescent="0.3">
      <c r="F1451" s="42"/>
    </row>
    <row r="1452" spans="6:6" x14ac:dyDescent="0.3">
      <c r="F1452" s="42"/>
    </row>
    <row r="1453" spans="6:6" x14ac:dyDescent="0.3">
      <c r="F1453" s="42"/>
    </row>
    <row r="1454" spans="6:6" x14ac:dyDescent="0.3">
      <c r="F1454" s="42"/>
    </row>
    <row r="1455" spans="6:6" x14ac:dyDescent="0.3">
      <c r="F1455" s="42"/>
    </row>
    <row r="1456" spans="6:6" x14ac:dyDescent="0.3">
      <c r="F1456" s="42"/>
    </row>
    <row r="1457" spans="6:6" x14ac:dyDescent="0.3">
      <c r="F1457" s="42"/>
    </row>
    <row r="1458" spans="6:6" x14ac:dyDescent="0.3">
      <c r="F1458" s="42"/>
    </row>
    <row r="1459" spans="6:6" x14ac:dyDescent="0.3">
      <c r="F1459" s="42"/>
    </row>
    <row r="1460" spans="6:6" x14ac:dyDescent="0.3">
      <c r="F1460" s="42"/>
    </row>
    <row r="1461" spans="6:6" x14ac:dyDescent="0.3">
      <c r="F1461" s="42"/>
    </row>
    <row r="1462" spans="6:6" x14ac:dyDescent="0.3">
      <c r="F1462" s="42"/>
    </row>
    <row r="1463" spans="6:6" x14ac:dyDescent="0.3">
      <c r="F1463" s="42"/>
    </row>
    <row r="1464" spans="6:6" x14ac:dyDescent="0.3">
      <c r="F1464" s="42"/>
    </row>
    <row r="1465" spans="6:6" x14ac:dyDescent="0.3">
      <c r="F1465" s="42"/>
    </row>
    <row r="1466" spans="6:6" x14ac:dyDescent="0.3">
      <c r="F1466" s="42"/>
    </row>
    <row r="1467" spans="6:6" x14ac:dyDescent="0.3">
      <c r="F1467" s="42"/>
    </row>
    <row r="1468" spans="6:6" x14ac:dyDescent="0.3">
      <c r="F1468" s="42"/>
    </row>
    <row r="1469" spans="6:6" x14ac:dyDescent="0.3">
      <c r="F1469" s="42"/>
    </row>
    <row r="1470" spans="6:6" x14ac:dyDescent="0.3">
      <c r="F1470" s="42"/>
    </row>
    <row r="1471" spans="6:6" x14ac:dyDescent="0.3">
      <c r="F1471" s="42"/>
    </row>
    <row r="1472" spans="6:6" x14ac:dyDescent="0.3">
      <c r="F1472" s="42"/>
    </row>
    <row r="1473" spans="6:6" x14ac:dyDescent="0.3">
      <c r="F1473" s="42"/>
    </row>
    <row r="1474" spans="6:6" x14ac:dyDescent="0.3">
      <c r="F1474" s="42"/>
    </row>
    <row r="1475" spans="6:6" x14ac:dyDescent="0.3">
      <c r="F1475" s="42"/>
    </row>
    <row r="1476" spans="6:6" x14ac:dyDescent="0.3">
      <c r="F1476" s="42"/>
    </row>
    <row r="1477" spans="6:6" x14ac:dyDescent="0.3">
      <c r="F1477" s="42"/>
    </row>
    <row r="1478" spans="6:6" x14ac:dyDescent="0.3">
      <c r="F1478" s="42"/>
    </row>
    <row r="1479" spans="6:6" x14ac:dyDescent="0.3">
      <c r="F1479" s="42"/>
    </row>
    <row r="1480" spans="6:6" x14ac:dyDescent="0.3">
      <c r="F1480" s="42"/>
    </row>
    <row r="1481" spans="6:6" x14ac:dyDescent="0.3">
      <c r="F1481" s="42"/>
    </row>
    <row r="1482" spans="6:6" x14ac:dyDescent="0.3">
      <c r="F1482" s="42"/>
    </row>
    <row r="1483" spans="6:6" x14ac:dyDescent="0.3">
      <c r="F1483" s="42"/>
    </row>
    <row r="1484" spans="6:6" x14ac:dyDescent="0.3">
      <c r="F1484" s="42"/>
    </row>
    <row r="1485" spans="6:6" x14ac:dyDescent="0.3">
      <c r="F1485" s="42"/>
    </row>
    <row r="1486" spans="6:6" x14ac:dyDescent="0.3">
      <c r="F1486" s="42"/>
    </row>
    <row r="1487" spans="6:6" x14ac:dyDescent="0.3">
      <c r="F1487" s="42"/>
    </row>
    <row r="1488" spans="6:6" x14ac:dyDescent="0.3">
      <c r="F1488" s="42"/>
    </row>
    <row r="1489" spans="6:6" x14ac:dyDescent="0.3">
      <c r="F1489" s="42"/>
    </row>
    <row r="1490" spans="6:6" x14ac:dyDescent="0.3">
      <c r="F1490" s="42"/>
    </row>
    <row r="1491" spans="6:6" x14ac:dyDescent="0.3">
      <c r="F1491" s="42"/>
    </row>
    <row r="1492" spans="6:6" x14ac:dyDescent="0.3">
      <c r="F1492" s="42"/>
    </row>
    <row r="1493" spans="6:6" x14ac:dyDescent="0.3">
      <c r="F1493" s="42"/>
    </row>
    <row r="1494" spans="6:6" x14ac:dyDescent="0.3">
      <c r="F1494" s="42"/>
    </row>
    <row r="1495" spans="6:6" x14ac:dyDescent="0.3">
      <c r="F1495" s="42"/>
    </row>
    <row r="1496" spans="6:6" x14ac:dyDescent="0.3">
      <c r="F1496" s="42"/>
    </row>
    <row r="1497" spans="6:6" x14ac:dyDescent="0.3">
      <c r="F1497" s="42"/>
    </row>
    <row r="1498" spans="6:6" x14ac:dyDescent="0.3">
      <c r="F1498" s="42"/>
    </row>
    <row r="1499" spans="6:6" x14ac:dyDescent="0.3">
      <c r="F1499" s="42"/>
    </row>
    <row r="1500" spans="6:6" x14ac:dyDescent="0.3">
      <c r="F1500" s="42"/>
    </row>
    <row r="1501" spans="6:6" x14ac:dyDescent="0.3">
      <c r="F1501" s="42"/>
    </row>
    <row r="1502" spans="6:6" x14ac:dyDescent="0.3">
      <c r="F1502" s="42"/>
    </row>
    <row r="1503" spans="6:6" x14ac:dyDescent="0.3">
      <c r="F1503" s="42"/>
    </row>
    <row r="1504" spans="6:6" x14ac:dyDescent="0.3">
      <c r="F1504" s="42"/>
    </row>
    <row r="1505" spans="6:6" x14ac:dyDescent="0.3">
      <c r="F1505" s="42"/>
    </row>
    <row r="1506" spans="6:6" x14ac:dyDescent="0.3">
      <c r="F1506" s="42"/>
    </row>
    <row r="1507" spans="6:6" x14ac:dyDescent="0.3">
      <c r="F1507" s="42"/>
    </row>
    <row r="1508" spans="6:6" x14ac:dyDescent="0.3">
      <c r="F1508" s="42"/>
    </row>
    <row r="1509" spans="6:6" x14ac:dyDescent="0.3">
      <c r="F1509" s="42"/>
    </row>
    <row r="1510" spans="6:6" x14ac:dyDescent="0.3">
      <c r="F1510" s="42"/>
    </row>
    <row r="1511" spans="6:6" x14ac:dyDescent="0.3">
      <c r="F1511" s="42"/>
    </row>
    <row r="1512" spans="6:6" x14ac:dyDescent="0.3">
      <c r="F1512" s="42"/>
    </row>
    <row r="1513" spans="6:6" x14ac:dyDescent="0.3">
      <c r="F1513" s="42"/>
    </row>
    <row r="1514" spans="6:6" x14ac:dyDescent="0.3">
      <c r="F1514" s="42"/>
    </row>
    <row r="1515" spans="6:6" x14ac:dyDescent="0.3">
      <c r="F1515" s="42"/>
    </row>
    <row r="1516" spans="6:6" x14ac:dyDescent="0.3">
      <c r="F1516" s="42"/>
    </row>
    <row r="1517" spans="6:6" x14ac:dyDescent="0.3">
      <c r="F1517" s="42"/>
    </row>
    <row r="1518" spans="6:6" x14ac:dyDescent="0.3">
      <c r="F1518" s="42"/>
    </row>
    <row r="1519" spans="6:6" x14ac:dyDescent="0.3">
      <c r="F1519" s="42"/>
    </row>
    <row r="1520" spans="6:6" x14ac:dyDescent="0.3">
      <c r="F1520" s="42"/>
    </row>
    <row r="1521" spans="6:6" x14ac:dyDescent="0.3">
      <c r="F1521" s="42"/>
    </row>
    <row r="1522" spans="6:6" x14ac:dyDescent="0.3">
      <c r="F1522" s="42"/>
    </row>
    <row r="1523" spans="6:6" x14ac:dyDescent="0.3">
      <c r="F1523" s="42"/>
    </row>
    <row r="1524" spans="6:6" x14ac:dyDescent="0.3">
      <c r="F1524" s="42"/>
    </row>
    <row r="1525" spans="6:6" x14ac:dyDescent="0.3">
      <c r="F1525" s="42"/>
    </row>
    <row r="1526" spans="6:6" x14ac:dyDescent="0.3">
      <c r="F1526" s="42"/>
    </row>
    <row r="1527" spans="6:6" x14ac:dyDescent="0.3">
      <c r="F1527" s="42"/>
    </row>
    <row r="1528" spans="6:6" x14ac:dyDescent="0.3">
      <c r="F1528" s="42"/>
    </row>
    <row r="1529" spans="6:6" x14ac:dyDescent="0.3">
      <c r="F1529" s="42"/>
    </row>
    <row r="1530" spans="6:6" x14ac:dyDescent="0.3">
      <c r="F1530" s="42"/>
    </row>
    <row r="1531" spans="6:6" x14ac:dyDescent="0.3">
      <c r="F1531" s="42"/>
    </row>
    <row r="1532" spans="6:6" x14ac:dyDescent="0.3">
      <c r="F1532" s="42"/>
    </row>
    <row r="1533" spans="6:6" x14ac:dyDescent="0.3">
      <c r="F1533" s="42"/>
    </row>
    <row r="1534" spans="6:6" x14ac:dyDescent="0.3">
      <c r="F1534" s="42"/>
    </row>
    <row r="1535" spans="6:6" x14ac:dyDescent="0.3">
      <c r="F1535" s="42"/>
    </row>
    <row r="1536" spans="6:6" x14ac:dyDescent="0.3">
      <c r="F1536" s="42"/>
    </row>
    <row r="1537" spans="6:6" x14ac:dyDescent="0.3">
      <c r="F1537" s="42"/>
    </row>
    <row r="1538" spans="6:6" x14ac:dyDescent="0.3">
      <c r="F1538" s="42"/>
    </row>
    <row r="1539" spans="6:6" x14ac:dyDescent="0.3">
      <c r="F1539" s="42"/>
    </row>
    <row r="1540" spans="6:6" x14ac:dyDescent="0.3">
      <c r="F1540" s="42"/>
    </row>
    <row r="1541" spans="6:6" x14ac:dyDescent="0.3">
      <c r="F1541" s="42"/>
    </row>
    <row r="1542" spans="6:6" x14ac:dyDescent="0.3">
      <c r="F1542" s="42"/>
    </row>
    <row r="1543" spans="6:6" x14ac:dyDescent="0.3">
      <c r="F1543" s="42"/>
    </row>
    <row r="1544" spans="6:6" x14ac:dyDescent="0.3">
      <c r="F1544" s="42"/>
    </row>
    <row r="1545" spans="6:6" x14ac:dyDescent="0.3">
      <c r="F1545" s="42"/>
    </row>
    <row r="1546" spans="6:6" x14ac:dyDescent="0.3">
      <c r="F1546" s="42"/>
    </row>
    <row r="1547" spans="6:6" x14ac:dyDescent="0.3">
      <c r="F1547" s="42"/>
    </row>
    <row r="1548" spans="6:6" x14ac:dyDescent="0.3">
      <c r="F1548" s="42"/>
    </row>
    <row r="1549" spans="6:6" x14ac:dyDescent="0.3">
      <c r="F1549" s="42"/>
    </row>
    <row r="1550" spans="6:6" x14ac:dyDescent="0.3">
      <c r="F1550" s="42"/>
    </row>
    <row r="1551" spans="6:6" x14ac:dyDescent="0.3">
      <c r="F1551" s="42"/>
    </row>
    <row r="1552" spans="6:6" x14ac:dyDescent="0.3">
      <c r="F1552" s="42"/>
    </row>
    <row r="1553" spans="6:6" x14ac:dyDescent="0.3">
      <c r="F1553" s="42"/>
    </row>
    <row r="1554" spans="6:6" x14ac:dyDescent="0.3">
      <c r="F1554" s="42"/>
    </row>
    <row r="1555" spans="6:6" x14ac:dyDescent="0.3">
      <c r="F1555" s="42"/>
    </row>
    <row r="1556" spans="6:6" x14ac:dyDescent="0.3">
      <c r="F1556" s="42"/>
    </row>
    <row r="1557" spans="6:6" x14ac:dyDescent="0.3">
      <c r="F1557" s="42"/>
    </row>
    <row r="1558" spans="6:6" x14ac:dyDescent="0.3">
      <c r="F1558" s="42"/>
    </row>
    <row r="1559" spans="6:6" x14ac:dyDescent="0.3">
      <c r="F1559" s="42"/>
    </row>
    <row r="1560" spans="6:6" x14ac:dyDescent="0.3">
      <c r="F1560" s="42"/>
    </row>
    <row r="1561" spans="6:6" x14ac:dyDescent="0.3">
      <c r="F1561" s="42"/>
    </row>
    <row r="1562" spans="6:6" x14ac:dyDescent="0.3">
      <c r="F1562" s="42"/>
    </row>
    <row r="1563" spans="6:6" x14ac:dyDescent="0.3">
      <c r="F1563" s="42"/>
    </row>
    <row r="1564" spans="6:6" x14ac:dyDescent="0.3">
      <c r="F1564" s="42"/>
    </row>
    <row r="1565" spans="6:6" x14ac:dyDescent="0.3">
      <c r="F1565" s="42"/>
    </row>
    <row r="1566" spans="6:6" x14ac:dyDescent="0.3">
      <c r="F1566" s="42"/>
    </row>
    <row r="1567" spans="6:6" x14ac:dyDescent="0.3">
      <c r="F1567" s="42"/>
    </row>
    <row r="1568" spans="6:6" x14ac:dyDescent="0.3">
      <c r="F1568" s="42"/>
    </row>
    <row r="1569" spans="6:6" x14ac:dyDescent="0.3">
      <c r="F1569" s="42"/>
    </row>
    <row r="1570" spans="6:6" x14ac:dyDescent="0.3">
      <c r="F1570" s="42"/>
    </row>
    <row r="1571" spans="6:6" x14ac:dyDescent="0.3">
      <c r="F1571" s="42"/>
    </row>
    <row r="1572" spans="6:6" x14ac:dyDescent="0.3">
      <c r="F1572" s="42"/>
    </row>
    <row r="1573" spans="6:6" x14ac:dyDescent="0.3">
      <c r="F1573" s="42"/>
    </row>
    <row r="1574" spans="6:6" x14ac:dyDescent="0.3">
      <c r="F1574" s="42"/>
    </row>
    <row r="1575" spans="6:6" x14ac:dyDescent="0.3">
      <c r="F1575" s="42"/>
    </row>
    <row r="1576" spans="6:6" x14ac:dyDescent="0.3">
      <c r="F1576" s="42"/>
    </row>
    <row r="1577" spans="6:6" x14ac:dyDescent="0.3">
      <c r="F1577" s="42"/>
    </row>
    <row r="1578" spans="6:6" x14ac:dyDescent="0.3">
      <c r="F1578" s="42"/>
    </row>
    <row r="1579" spans="6:6" x14ac:dyDescent="0.3">
      <c r="F1579" s="42"/>
    </row>
    <row r="1580" spans="6:6" x14ac:dyDescent="0.3">
      <c r="F1580" s="42"/>
    </row>
    <row r="1581" spans="6:6" x14ac:dyDescent="0.3">
      <c r="F1581" s="42"/>
    </row>
    <row r="1582" spans="6:6" x14ac:dyDescent="0.3">
      <c r="F1582" s="42"/>
    </row>
    <row r="1583" spans="6:6" x14ac:dyDescent="0.3">
      <c r="F1583" s="42"/>
    </row>
    <row r="1584" spans="6:6" x14ac:dyDescent="0.3">
      <c r="F1584" s="42"/>
    </row>
    <row r="1585" spans="6:6" x14ac:dyDescent="0.3">
      <c r="F1585" s="42"/>
    </row>
    <row r="1586" spans="6:6" x14ac:dyDescent="0.3">
      <c r="F1586" s="42"/>
    </row>
    <row r="1587" spans="6:6" x14ac:dyDescent="0.3">
      <c r="F1587" s="42"/>
    </row>
    <row r="1588" spans="6:6" x14ac:dyDescent="0.3">
      <c r="F1588" s="42"/>
    </row>
    <row r="1589" spans="6:6" x14ac:dyDescent="0.3">
      <c r="F1589" s="42"/>
    </row>
    <row r="1590" spans="6:6" x14ac:dyDescent="0.3">
      <c r="F1590" s="42"/>
    </row>
    <row r="1591" spans="6:6" x14ac:dyDescent="0.3">
      <c r="F1591" s="42"/>
    </row>
    <row r="1592" spans="6:6" x14ac:dyDescent="0.3">
      <c r="F1592" s="42"/>
    </row>
    <row r="1593" spans="6:6" x14ac:dyDescent="0.3">
      <c r="F1593" s="42"/>
    </row>
    <row r="1594" spans="6:6" x14ac:dyDescent="0.3">
      <c r="F1594" s="42"/>
    </row>
    <row r="1595" spans="6:6" x14ac:dyDescent="0.3">
      <c r="F1595" s="42"/>
    </row>
    <row r="1596" spans="6:6" x14ac:dyDescent="0.3">
      <c r="F1596" s="42"/>
    </row>
    <row r="1597" spans="6:6" x14ac:dyDescent="0.3">
      <c r="F1597" s="42"/>
    </row>
    <row r="1598" spans="6:6" x14ac:dyDescent="0.3">
      <c r="F1598" s="42"/>
    </row>
    <row r="1599" spans="6:6" x14ac:dyDescent="0.3">
      <c r="F1599" s="42"/>
    </row>
    <row r="1600" spans="6:6" x14ac:dyDescent="0.3">
      <c r="F1600" s="42"/>
    </row>
    <row r="1601" spans="6:6" x14ac:dyDescent="0.3">
      <c r="F1601" s="42"/>
    </row>
    <row r="1602" spans="6:6" x14ac:dyDescent="0.3">
      <c r="F1602" s="42"/>
    </row>
    <row r="1603" spans="6:6" x14ac:dyDescent="0.3">
      <c r="F1603" s="42"/>
    </row>
    <row r="1604" spans="6:6" x14ac:dyDescent="0.3">
      <c r="F1604" s="42"/>
    </row>
    <row r="1605" spans="6:6" x14ac:dyDescent="0.3">
      <c r="F1605" s="42"/>
    </row>
    <row r="1606" spans="6:6" x14ac:dyDescent="0.3">
      <c r="F1606" s="42"/>
    </row>
    <row r="1607" spans="6:6" x14ac:dyDescent="0.3">
      <c r="F1607" s="42"/>
    </row>
    <row r="1608" spans="6:6" x14ac:dyDescent="0.3">
      <c r="F1608" s="42"/>
    </row>
    <row r="1609" spans="6:6" x14ac:dyDescent="0.3">
      <c r="F1609" s="42"/>
    </row>
    <row r="1610" spans="6:6" x14ac:dyDescent="0.3">
      <c r="F1610" s="42"/>
    </row>
    <row r="1611" spans="6:6" x14ac:dyDescent="0.3">
      <c r="F1611" s="42"/>
    </row>
    <row r="1612" spans="6:6" x14ac:dyDescent="0.3">
      <c r="F1612" s="42"/>
    </row>
    <row r="1613" spans="6:6" x14ac:dyDescent="0.3">
      <c r="F1613" s="42"/>
    </row>
    <row r="1614" spans="6:6" x14ac:dyDescent="0.3">
      <c r="F1614" s="42"/>
    </row>
    <row r="1615" spans="6:6" x14ac:dyDescent="0.3">
      <c r="F1615" s="42"/>
    </row>
    <row r="1616" spans="6:6" x14ac:dyDescent="0.3">
      <c r="F1616" s="42"/>
    </row>
    <row r="1617" spans="6:6" x14ac:dyDescent="0.3">
      <c r="F1617" s="42"/>
    </row>
    <row r="1618" spans="6:6" x14ac:dyDescent="0.3">
      <c r="F1618" s="42"/>
    </row>
    <row r="1619" spans="6:6" x14ac:dyDescent="0.3">
      <c r="F1619" s="42"/>
    </row>
    <row r="1620" spans="6:6" x14ac:dyDescent="0.3">
      <c r="F1620" s="42"/>
    </row>
    <row r="1621" spans="6:6" x14ac:dyDescent="0.3">
      <c r="F1621" s="42"/>
    </row>
    <row r="1622" spans="6:6" x14ac:dyDescent="0.3">
      <c r="F1622" s="42"/>
    </row>
    <row r="1623" spans="6:6" x14ac:dyDescent="0.3">
      <c r="F1623" s="42"/>
    </row>
    <row r="1624" spans="6:6" x14ac:dyDescent="0.3">
      <c r="F1624" s="42"/>
    </row>
    <row r="1625" spans="6:6" x14ac:dyDescent="0.3">
      <c r="F1625" s="42"/>
    </row>
    <row r="1626" spans="6:6" x14ac:dyDescent="0.3">
      <c r="F1626" s="42"/>
    </row>
    <row r="1627" spans="6:6" x14ac:dyDescent="0.3">
      <c r="F1627" s="42"/>
    </row>
    <row r="1628" spans="6:6" x14ac:dyDescent="0.3">
      <c r="F1628" s="42"/>
    </row>
    <row r="1629" spans="6:6" x14ac:dyDescent="0.3">
      <c r="F1629" s="42"/>
    </row>
    <row r="1630" spans="6:6" x14ac:dyDescent="0.3">
      <c r="F1630" s="42"/>
    </row>
    <row r="1631" spans="6:6" x14ac:dyDescent="0.3">
      <c r="F1631" s="42"/>
    </row>
    <row r="1632" spans="6:6" x14ac:dyDescent="0.3">
      <c r="F1632" s="42"/>
    </row>
    <row r="1633" spans="6:6" x14ac:dyDescent="0.3">
      <c r="F1633" s="42"/>
    </row>
    <row r="1634" spans="6:6" x14ac:dyDescent="0.3">
      <c r="F1634" s="42"/>
    </row>
    <row r="1635" spans="6:6" x14ac:dyDescent="0.3">
      <c r="F1635" s="42"/>
    </row>
    <row r="1636" spans="6:6" x14ac:dyDescent="0.3">
      <c r="F1636" s="42"/>
    </row>
    <row r="1637" spans="6:6" x14ac:dyDescent="0.3">
      <c r="F1637" s="42"/>
    </row>
    <row r="1638" spans="6:6" x14ac:dyDescent="0.3">
      <c r="F1638" s="42"/>
    </row>
    <row r="1639" spans="6:6" x14ac:dyDescent="0.3">
      <c r="F1639" s="42"/>
    </row>
    <row r="1640" spans="6:6" x14ac:dyDescent="0.3">
      <c r="F1640" s="42"/>
    </row>
    <row r="1641" spans="6:6" x14ac:dyDescent="0.3">
      <c r="F1641" s="42"/>
    </row>
    <row r="1642" spans="6:6" x14ac:dyDescent="0.3">
      <c r="F1642" s="42"/>
    </row>
    <row r="1643" spans="6:6" x14ac:dyDescent="0.3">
      <c r="F1643" s="42"/>
    </row>
    <row r="1644" spans="6:6" x14ac:dyDescent="0.3">
      <c r="F1644" s="42"/>
    </row>
    <row r="1645" spans="6:6" x14ac:dyDescent="0.3">
      <c r="F1645" s="42"/>
    </row>
    <row r="1646" spans="6:6" x14ac:dyDescent="0.3">
      <c r="F1646" s="42"/>
    </row>
    <row r="1647" spans="6:6" x14ac:dyDescent="0.3">
      <c r="F1647" s="42"/>
    </row>
    <row r="1648" spans="6:6" x14ac:dyDescent="0.3">
      <c r="F1648" s="42"/>
    </row>
    <row r="1649" spans="6:6" x14ac:dyDescent="0.3">
      <c r="F1649" s="42"/>
    </row>
    <row r="1650" spans="6:6" x14ac:dyDescent="0.3">
      <c r="F1650" s="42"/>
    </row>
    <row r="1651" spans="6:6" x14ac:dyDescent="0.3">
      <c r="F1651" s="42"/>
    </row>
    <row r="1652" spans="6:6" x14ac:dyDescent="0.3">
      <c r="F1652" s="42"/>
    </row>
    <row r="1653" spans="6:6" x14ac:dyDescent="0.3">
      <c r="F1653" s="42"/>
    </row>
    <row r="1654" spans="6:6" x14ac:dyDescent="0.3">
      <c r="F1654" s="42"/>
    </row>
    <row r="1655" spans="6:6" x14ac:dyDescent="0.3">
      <c r="F1655" s="42"/>
    </row>
    <row r="1656" spans="6:6" x14ac:dyDescent="0.3">
      <c r="F1656" s="42"/>
    </row>
    <row r="1657" spans="6:6" x14ac:dyDescent="0.3">
      <c r="F1657" s="42"/>
    </row>
    <row r="1658" spans="6:6" x14ac:dyDescent="0.3">
      <c r="F1658" s="42"/>
    </row>
    <row r="1659" spans="6:6" x14ac:dyDescent="0.3">
      <c r="F1659" s="42"/>
    </row>
    <row r="1660" spans="6:6" x14ac:dyDescent="0.3">
      <c r="F1660" s="42"/>
    </row>
    <row r="1661" spans="6:6" x14ac:dyDescent="0.3">
      <c r="F1661" s="42"/>
    </row>
    <row r="1662" spans="6:6" x14ac:dyDescent="0.3">
      <c r="F1662" s="42"/>
    </row>
    <row r="1663" spans="6:6" x14ac:dyDescent="0.3">
      <c r="F1663" s="42"/>
    </row>
    <row r="1664" spans="6:6" x14ac:dyDescent="0.3">
      <c r="F1664" s="42"/>
    </row>
    <row r="1665" spans="6:6" x14ac:dyDescent="0.3">
      <c r="F1665" s="42"/>
    </row>
    <row r="1666" spans="6:6" x14ac:dyDescent="0.3">
      <c r="F1666" s="42"/>
    </row>
    <row r="1667" spans="6:6" x14ac:dyDescent="0.3">
      <c r="F1667" s="42"/>
    </row>
    <row r="1668" spans="6:6" x14ac:dyDescent="0.3">
      <c r="F1668" s="42"/>
    </row>
    <row r="1669" spans="6:6" x14ac:dyDescent="0.3">
      <c r="F1669" s="42"/>
    </row>
    <row r="1670" spans="6:6" x14ac:dyDescent="0.3">
      <c r="F1670" s="42"/>
    </row>
    <row r="1671" spans="6:6" x14ac:dyDescent="0.3">
      <c r="F1671" s="42"/>
    </row>
    <row r="1672" spans="6:6" x14ac:dyDescent="0.3">
      <c r="F1672" s="42"/>
    </row>
    <row r="1673" spans="6:6" x14ac:dyDescent="0.3">
      <c r="F1673" s="42"/>
    </row>
    <row r="1674" spans="6:6" x14ac:dyDescent="0.3">
      <c r="F1674" s="42"/>
    </row>
    <row r="1675" spans="6:6" x14ac:dyDescent="0.3">
      <c r="F1675" s="42"/>
    </row>
    <row r="1676" spans="6:6" x14ac:dyDescent="0.3">
      <c r="F1676" s="42"/>
    </row>
    <row r="1677" spans="6:6" x14ac:dyDescent="0.3">
      <c r="F1677" s="42"/>
    </row>
    <row r="1678" spans="6:6" x14ac:dyDescent="0.3">
      <c r="F1678" s="42"/>
    </row>
    <row r="1679" spans="6:6" x14ac:dyDescent="0.3">
      <c r="F1679" s="42"/>
    </row>
    <row r="1680" spans="6:6" x14ac:dyDescent="0.3">
      <c r="F1680" s="42"/>
    </row>
    <row r="1681" spans="6:6" x14ac:dyDescent="0.3">
      <c r="F1681" s="42"/>
    </row>
    <row r="1682" spans="6:6" x14ac:dyDescent="0.3">
      <c r="F1682" s="42"/>
    </row>
    <row r="1683" spans="6:6" x14ac:dyDescent="0.3">
      <c r="F1683" s="42"/>
    </row>
    <row r="1684" spans="6:6" x14ac:dyDescent="0.3">
      <c r="F1684" s="42"/>
    </row>
    <row r="1685" spans="6:6" x14ac:dyDescent="0.3">
      <c r="F1685" s="42"/>
    </row>
    <row r="1686" spans="6:6" x14ac:dyDescent="0.3">
      <c r="F1686" s="42"/>
    </row>
    <row r="1687" spans="6:6" x14ac:dyDescent="0.3">
      <c r="F1687" s="42"/>
    </row>
    <row r="1688" spans="6:6" x14ac:dyDescent="0.3">
      <c r="F1688" s="42"/>
    </row>
    <row r="1689" spans="6:6" x14ac:dyDescent="0.3">
      <c r="F1689" s="42"/>
    </row>
    <row r="1690" spans="6:6" x14ac:dyDescent="0.3">
      <c r="F1690" s="42"/>
    </row>
    <row r="1691" spans="6:6" x14ac:dyDescent="0.3">
      <c r="F1691" s="42"/>
    </row>
    <row r="1692" spans="6:6" x14ac:dyDescent="0.3">
      <c r="F1692" s="42"/>
    </row>
    <row r="1693" spans="6:6" x14ac:dyDescent="0.3">
      <c r="F1693" s="42"/>
    </row>
    <row r="1694" spans="6:6" x14ac:dyDescent="0.3">
      <c r="F1694" s="42"/>
    </row>
    <row r="1695" spans="6:6" x14ac:dyDescent="0.3">
      <c r="F1695" s="42"/>
    </row>
    <row r="1696" spans="6:6" x14ac:dyDescent="0.3">
      <c r="F1696" s="42"/>
    </row>
    <row r="1697" spans="6:6" x14ac:dyDescent="0.3">
      <c r="F1697" s="42"/>
    </row>
    <row r="1698" spans="6:6" x14ac:dyDescent="0.3">
      <c r="F1698" s="42"/>
    </row>
    <row r="1699" spans="6:6" x14ac:dyDescent="0.3">
      <c r="F1699" s="42"/>
    </row>
    <row r="1700" spans="6:6" x14ac:dyDescent="0.3">
      <c r="F1700" s="42"/>
    </row>
    <row r="1701" spans="6:6" x14ac:dyDescent="0.3">
      <c r="F1701" s="42"/>
    </row>
    <row r="1702" spans="6:6" x14ac:dyDescent="0.3">
      <c r="F1702" s="42"/>
    </row>
    <row r="1703" spans="6:6" x14ac:dyDescent="0.3">
      <c r="F1703" s="42"/>
    </row>
    <row r="1704" spans="6:6" x14ac:dyDescent="0.3">
      <c r="F1704" s="42"/>
    </row>
    <row r="1705" spans="6:6" x14ac:dyDescent="0.3">
      <c r="F1705" s="42"/>
    </row>
    <row r="1706" spans="6:6" x14ac:dyDescent="0.3">
      <c r="F1706" s="42"/>
    </row>
    <row r="1707" spans="6:6" x14ac:dyDescent="0.3">
      <c r="F1707" s="42"/>
    </row>
    <row r="1708" spans="6:6" x14ac:dyDescent="0.3">
      <c r="F1708" s="42"/>
    </row>
    <row r="1709" spans="6:6" x14ac:dyDescent="0.3">
      <c r="F1709" s="42"/>
    </row>
    <row r="1710" spans="6:6" x14ac:dyDescent="0.3">
      <c r="F1710" s="42"/>
    </row>
    <row r="1711" spans="6:6" x14ac:dyDescent="0.3">
      <c r="F1711" s="42"/>
    </row>
    <row r="1712" spans="6:6" x14ac:dyDescent="0.3">
      <c r="F1712" s="42"/>
    </row>
    <row r="1713" spans="6:6" x14ac:dyDescent="0.3">
      <c r="F1713" s="42"/>
    </row>
    <row r="1714" spans="6:6" x14ac:dyDescent="0.3">
      <c r="F1714" s="42"/>
    </row>
    <row r="1715" spans="6:6" x14ac:dyDescent="0.3">
      <c r="F1715" s="42"/>
    </row>
    <row r="1716" spans="6:6" x14ac:dyDescent="0.3">
      <c r="F1716" s="42"/>
    </row>
    <row r="1717" spans="6:6" x14ac:dyDescent="0.3">
      <c r="F1717" s="42"/>
    </row>
    <row r="1718" spans="6:6" x14ac:dyDescent="0.3">
      <c r="F1718" s="42"/>
    </row>
    <row r="1719" spans="6:6" x14ac:dyDescent="0.3">
      <c r="F1719" s="42"/>
    </row>
    <row r="1720" spans="6:6" x14ac:dyDescent="0.3">
      <c r="F1720" s="42"/>
    </row>
    <row r="1721" spans="6:6" x14ac:dyDescent="0.3">
      <c r="F1721" s="42"/>
    </row>
    <row r="1722" spans="6:6" x14ac:dyDescent="0.3">
      <c r="F1722" s="42"/>
    </row>
    <row r="1723" spans="6:6" x14ac:dyDescent="0.3">
      <c r="F1723" s="42"/>
    </row>
    <row r="1724" spans="6:6" x14ac:dyDescent="0.3">
      <c r="F1724" s="42"/>
    </row>
    <row r="1725" spans="6:6" x14ac:dyDescent="0.3">
      <c r="F1725" s="42"/>
    </row>
    <row r="1726" spans="6:6" x14ac:dyDescent="0.3">
      <c r="F1726" s="42"/>
    </row>
    <row r="1727" spans="6:6" x14ac:dyDescent="0.3">
      <c r="F1727" s="42"/>
    </row>
    <row r="1728" spans="6:6" x14ac:dyDescent="0.3">
      <c r="F1728" s="42"/>
    </row>
    <row r="1729" spans="6:6" x14ac:dyDescent="0.3">
      <c r="F1729" s="42"/>
    </row>
    <row r="1730" spans="6:6" x14ac:dyDescent="0.3">
      <c r="F1730" s="42"/>
    </row>
    <row r="1731" spans="6:6" x14ac:dyDescent="0.3">
      <c r="F1731" s="42"/>
    </row>
    <row r="1732" spans="6:6" x14ac:dyDescent="0.3">
      <c r="F1732" s="42"/>
    </row>
    <row r="1733" spans="6:6" x14ac:dyDescent="0.3">
      <c r="F1733" s="42"/>
    </row>
    <row r="1734" spans="6:6" x14ac:dyDescent="0.3">
      <c r="F1734" s="42"/>
    </row>
    <row r="1735" spans="6:6" x14ac:dyDescent="0.3">
      <c r="F1735" s="42"/>
    </row>
    <row r="1736" spans="6:6" x14ac:dyDescent="0.3">
      <c r="F1736" s="42"/>
    </row>
    <row r="1737" spans="6:6" x14ac:dyDescent="0.3">
      <c r="F1737" s="42"/>
    </row>
    <row r="1738" spans="6:6" x14ac:dyDescent="0.3">
      <c r="F1738" s="42"/>
    </row>
    <row r="1739" spans="6:6" x14ac:dyDescent="0.3">
      <c r="F1739" s="42"/>
    </row>
    <row r="1740" spans="6:6" x14ac:dyDescent="0.3">
      <c r="F1740" s="42"/>
    </row>
    <row r="1741" spans="6:6" x14ac:dyDescent="0.3">
      <c r="F1741" s="42"/>
    </row>
    <row r="1742" spans="6:6" x14ac:dyDescent="0.3">
      <c r="F1742" s="42"/>
    </row>
    <row r="1743" spans="6:6" x14ac:dyDescent="0.3">
      <c r="F1743" s="42"/>
    </row>
    <row r="1744" spans="6:6" x14ac:dyDescent="0.3">
      <c r="F1744" s="42"/>
    </row>
    <row r="1745" spans="6:6" x14ac:dyDescent="0.3">
      <c r="F1745" s="42"/>
    </row>
    <row r="1746" spans="6:6" x14ac:dyDescent="0.3">
      <c r="F1746" s="42"/>
    </row>
    <row r="1747" spans="6:6" x14ac:dyDescent="0.3">
      <c r="F1747" s="42"/>
    </row>
    <row r="1748" spans="6:6" x14ac:dyDescent="0.3">
      <c r="F1748" s="42"/>
    </row>
    <row r="1749" spans="6:6" x14ac:dyDescent="0.3">
      <c r="F1749" s="42"/>
    </row>
    <row r="1750" spans="6:6" x14ac:dyDescent="0.3">
      <c r="F1750" s="42"/>
    </row>
    <row r="1751" spans="6:6" x14ac:dyDescent="0.3">
      <c r="F1751" s="42"/>
    </row>
    <row r="1752" spans="6:6" x14ac:dyDescent="0.3">
      <c r="F1752" s="42"/>
    </row>
    <row r="1753" spans="6:6" x14ac:dyDescent="0.3">
      <c r="F1753" s="42"/>
    </row>
    <row r="1754" spans="6:6" x14ac:dyDescent="0.3">
      <c r="F1754" s="42"/>
    </row>
    <row r="1755" spans="6:6" x14ac:dyDescent="0.3">
      <c r="F1755" s="42"/>
    </row>
    <row r="1756" spans="6:6" x14ac:dyDescent="0.3">
      <c r="F1756" s="42"/>
    </row>
    <row r="1757" spans="6:6" x14ac:dyDescent="0.3">
      <c r="F1757" s="42"/>
    </row>
    <row r="1758" spans="6:6" x14ac:dyDescent="0.3">
      <c r="F1758" s="42"/>
    </row>
    <row r="1759" spans="6:6" x14ac:dyDescent="0.3">
      <c r="F1759" s="42"/>
    </row>
    <row r="1760" spans="6:6" x14ac:dyDescent="0.3">
      <c r="F1760" s="42"/>
    </row>
    <row r="1761" spans="6:6" x14ac:dyDescent="0.3">
      <c r="F1761" s="42"/>
    </row>
    <row r="1762" spans="6:6" x14ac:dyDescent="0.3">
      <c r="F1762" s="42"/>
    </row>
    <row r="1763" spans="6:6" x14ac:dyDescent="0.3">
      <c r="F1763" s="42"/>
    </row>
    <row r="1764" spans="6:6" x14ac:dyDescent="0.3">
      <c r="F1764" s="42"/>
    </row>
    <row r="1765" spans="6:6" x14ac:dyDescent="0.3">
      <c r="F1765" s="42"/>
    </row>
    <row r="1766" spans="6:6" x14ac:dyDescent="0.3">
      <c r="F1766" s="42"/>
    </row>
    <row r="1767" spans="6:6" x14ac:dyDescent="0.3">
      <c r="F1767" s="42"/>
    </row>
    <row r="1768" spans="6:6" x14ac:dyDescent="0.3">
      <c r="F1768" s="42"/>
    </row>
    <row r="1769" spans="6:6" x14ac:dyDescent="0.3">
      <c r="F1769" s="42"/>
    </row>
    <row r="1770" spans="6:6" x14ac:dyDescent="0.3">
      <c r="F1770" s="42"/>
    </row>
    <row r="1771" spans="6:6" x14ac:dyDescent="0.3">
      <c r="F1771" s="42"/>
    </row>
    <row r="1772" spans="6:6" x14ac:dyDescent="0.3">
      <c r="F1772" s="42"/>
    </row>
    <row r="1773" spans="6:6" x14ac:dyDescent="0.3">
      <c r="F1773" s="42"/>
    </row>
    <row r="1774" spans="6:6" x14ac:dyDescent="0.3">
      <c r="F1774" s="42"/>
    </row>
    <row r="1775" spans="6:6" x14ac:dyDescent="0.3">
      <c r="F1775" s="42"/>
    </row>
    <row r="1776" spans="6:6" x14ac:dyDescent="0.3">
      <c r="F1776" s="42"/>
    </row>
    <row r="1777" spans="6:6" x14ac:dyDescent="0.3">
      <c r="F1777" s="42"/>
    </row>
    <row r="1778" spans="6:6" x14ac:dyDescent="0.3">
      <c r="F1778" s="42"/>
    </row>
    <row r="1779" spans="6:6" x14ac:dyDescent="0.3">
      <c r="F1779" s="42"/>
    </row>
    <row r="1780" spans="6:6" x14ac:dyDescent="0.3">
      <c r="F1780" s="42"/>
    </row>
    <row r="1781" spans="6:6" x14ac:dyDescent="0.3">
      <c r="F1781" s="42"/>
    </row>
    <row r="1782" spans="6:6" x14ac:dyDescent="0.3">
      <c r="F1782" s="42"/>
    </row>
    <row r="1783" spans="6:6" x14ac:dyDescent="0.3">
      <c r="F1783" s="42"/>
    </row>
    <row r="1784" spans="6:6" x14ac:dyDescent="0.3">
      <c r="F1784" s="42"/>
    </row>
    <row r="1785" spans="6:6" x14ac:dyDescent="0.3">
      <c r="F1785" s="42"/>
    </row>
    <row r="1786" spans="6:6" x14ac:dyDescent="0.3">
      <c r="F1786" s="42"/>
    </row>
    <row r="1787" spans="6:6" x14ac:dyDescent="0.3">
      <c r="F1787" s="42"/>
    </row>
    <row r="1788" spans="6:6" x14ac:dyDescent="0.3">
      <c r="F1788" s="42"/>
    </row>
    <row r="1789" spans="6:6" x14ac:dyDescent="0.3">
      <c r="F1789" s="42"/>
    </row>
    <row r="1790" spans="6:6" x14ac:dyDescent="0.3">
      <c r="F1790" s="42"/>
    </row>
    <row r="1791" spans="6:6" x14ac:dyDescent="0.3">
      <c r="F1791" s="42"/>
    </row>
    <row r="1792" spans="6:6" x14ac:dyDescent="0.3">
      <c r="F1792" s="42"/>
    </row>
    <row r="1793" spans="6:6" x14ac:dyDescent="0.3">
      <c r="F1793" s="42"/>
    </row>
    <row r="1794" spans="6:6" x14ac:dyDescent="0.3">
      <c r="F1794" s="42"/>
    </row>
    <row r="1795" spans="6:6" x14ac:dyDescent="0.3">
      <c r="F1795" s="42"/>
    </row>
    <row r="1796" spans="6:6" x14ac:dyDescent="0.3">
      <c r="F1796" s="42"/>
    </row>
    <row r="1797" spans="6:6" x14ac:dyDescent="0.3">
      <c r="F1797" s="42"/>
    </row>
    <row r="1798" spans="6:6" x14ac:dyDescent="0.3">
      <c r="F1798" s="42"/>
    </row>
    <row r="1799" spans="6:6" x14ac:dyDescent="0.3">
      <c r="F1799" s="42"/>
    </row>
    <row r="1800" spans="6:6" x14ac:dyDescent="0.3">
      <c r="F1800" s="42"/>
    </row>
    <row r="1801" spans="6:6" x14ac:dyDescent="0.3">
      <c r="F1801" s="42"/>
    </row>
    <row r="1802" spans="6:6" x14ac:dyDescent="0.3">
      <c r="F1802" s="42"/>
    </row>
    <row r="1803" spans="6:6" x14ac:dyDescent="0.3">
      <c r="F1803" s="42"/>
    </row>
    <row r="1804" spans="6:6" x14ac:dyDescent="0.3">
      <c r="F1804" s="42"/>
    </row>
    <row r="1805" spans="6:6" x14ac:dyDescent="0.3">
      <c r="F1805" s="42"/>
    </row>
    <row r="1806" spans="6:6" x14ac:dyDescent="0.3">
      <c r="F1806" s="42"/>
    </row>
    <row r="1807" spans="6:6" x14ac:dyDescent="0.3">
      <c r="F1807" s="42"/>
    </row>
    <row r="1808" spans="6:6" x14ac:dyDescent="0.3">
      <c r="F1808" s="42"/>
    </row>
    <row r="1809" spans="6:6" x14ac:dyDescent="0.3">
      <c r="F1809" s="42"/>
    </row>
    <row r="1810" spans="6:6" x14ac:dyDescent="0.3">
      <c r="F1810" s="42"/>
    </row>
    <row r="1811" spans="6:6" x14ac:dyDescent="0.3">
      <c r="F1811" s="42"/>
    </row>
    <row r="1812" spans="6:6" x14ac:dyDescent="0.3">
      <c r="F1812" s="42"/>
    </row>
    <row r="1813" spans="6:6" x14ac:dyDescent="0.3">
      <c r="F1813" s="42"/>
    </row>
    <row r="1814" spans="6:6" x14ac:dyDescent="0.3">
      <c r="F1814" s="42"/>
    </row>
    <row r="1815" spans="6:6" x14ac:dyDescent="0.3">
      <c r="F1815" s="42"/>
    </row>
    <row r="1816" spans="6:6" x14ac:dyDescent="0.3">
      <c r="F1816" s="42"/>
    </row>
    <row r="1817" spans="6:6" x14ac:dyDescent="0.3">
      <c r="F1817" s="42"/>
    </row>
    <row r="1818" spans="6:6" x14ac:dyDescent="0.3">
      <c r="F1818" s="42"/>
    </row>
    <row r="1819" spans="6:6" x14ac:dyDescent="0.3">
      <c r="F1819" s="42"/>
    </row>
    <row r="1820" spans="6:6" x14ac:dyDescent="0.3">
      <c r="F1820" s="42"/>
    </row>
    <row r="1821" spans="6:6" x14ac:dyDescent="0.3">
      <c r="F1821" s="42"/>
    </row>
    <row r="1822" spans="6:6" x14ac:dyDescent="0.3">
      <c r="F1822" s="42"/>
    </row>
    <row r="1823" spans="6:6" x14ac:dyDescent="0.3">
      <c r="F1823" s="42"/>
    </row>
    <row r="1824" spans="6:6" x14ac:dyDescent="0.3">
      <c r="F1824" s="42"/>
    </row>
    <row r="1825" spans="6:6" x14ac:dyDescent="0.3">
      <c r="F1825" s="42"/>
    </row>
    <row r="1826" spans="6:6" x14ac:dyDescent="0.3">
      <c r="F1826" s="42"/>
    </row>
    <row r="1827" spans="6:6" x14ac:dyDescent="0.3">
      <c r="F1827" s="42"/>
    </row>
    <row r="1828" spans="6:6" x14ac:dyDescent="0.3">
      <c r="F1828" s="42"/>
    </row>
    <row r="1829" spans="6:6" x14ac:dyDescent="0.3">
      <c r="F1829" s="42"/>
    </row>
    <row r="1830" spans="6:6" x14ac:dyDescent="0.3">
      <c r="F1830" s="42"/>
    </row>
    <row r="1831" spans="6:6" x14ac:dyDescent="0.3">
      <c r="F1831" s="42"/>
    </row>
    <row r="1832" spans="6:6" x14ac:dyDescent="0.3">
      <c r="F1832" s="42"/>
    </row>
    <row r="1833" spans="6:6" x14ac:dyDescent="0.3">
      <c r="F1833" s="42"/>
    </row>
    <row r="1834" spans="6:6" x14ac:dyDescent="0.3">
      <c r="F1834" s="42"/>
    </row>
    <row r="1835" spans="6:6" x14ac:dyDescent="0.3">
      <c r="F1835" s="42"/>
    </row>
    <row r="1836" spans="6:6" x14ac:dyDescent="0.3">
      <c r="F1836" s="42"/>
    </row>
    <row r="1837" spans="6:6" x14ac:dyDescent="0.3">
      <c r="F1837" s="42"/>
    </row>
    <row r="1838" spans="6:6" x14ac:dyDescent="0.3">
      <c r="F1838" s="42"/>
    </row>
    <row r="1839" spans="6:6" x14ac:dyDescent="0.3">
      <c r="F1839" s="42"/>
    </row>
    <row r="1840" spans="6:6" x14ac:dyDescent="0.3">
      <c r="F1840" s="42"/>
    </row>
    <row r="1841" spans="6:6" x14ac:dyDescent="0.3">
      <c r="F1841" s="42"/>
    </row>
    <row r="1842" spans="6:6" x14ac:dyDescent="0.3">
      <c r="F1842" s="42"/>
    </row>
    <row r="1843" spans="6:6" x14ac:dyDescent="0.3">
      <c r="F1843" s="42"/>
    </row>
    <row r="1844" spans="6:6" x14ac:dyDescent="0.3">
      <c r="F1844" s="42"/>
    </row>
    <row r="1845" spans="6:6" x14ac:dyDescent="0.3">
      <c r="F1845" s="42"/>
    </row>
    <row r="1846" spans="6:6" x14ac:dyDescent="0.3">
      <c r="F1846" s="42"/>
    </row>
    <row r="1847" spans="6:6" x14ac:dyDescent="0.3">
      <c r="F1847" s="42"/>
    </row>
    <row r="1848" spans="6:6" x14ac:dyDescent="0.3">
      <c r="F1848" s="42"/>
    </row>
    <row r="1849" spans="6:6" x14ac:dyDescent="0.3">
      <c r="F1849" s="42"/>
    </row>
    <row r="1850" spans="6:6" x14ac:dyDescent="0.3">
      <c r="F1850" s="42"/>
    </row>
    <row r="1851" spans="6:6" x14ac:dyDescent="0.3">
      <c r="F1851" s="42"/>
    </row>
    <row r="1852" spans="6:6" x14ac:dyDescent="0.3">
      <c r="F1852" s="42"/>
    </row>
    <row r="1853" spans="6:6" x14ac:dyDescent="0.3">
      <c r="F1853" s="42"/>
    </row>
    <row r="1854" spans="6:6" x14ac:dyDescent="0.3">
      <c r="F1854" s="42"/>
    </row>
    <row r="1855" spans="6:6" x14ac:dyDescent="0.3">
      <c r="F1855" s="42"/>
    </row>
    <row r="1856" spans="6:6" x14ac:dyDescent="0.3">
      <c r="F1856" s="42"/>
    </row>
    <row r="1857" spans="6:6" x14ac:dyDescent="0.3">
      <c r="F1857" s="42"/>
    </row>
    <row r="1858" spans="6:6" x14ac:dyDescent="0.3">
      <c r="F1858" s="42"/>
    </row>
    <row r="1859" spans="6:6" x14ac:dyDescent="0.3">
      <c r="F1859" s="42"/>
    </row>
    <row r="1860" spans="6:6" x14ac:dyDescent="0.3">
      <c r="F1860" s="42"/>
    </row>
    <row r="1861" spans="6:6" x14ac:dyDescent="0.3">
      <c r="F1861" s="42"/>
    </row>
    <row r="1862" spans="6:6" x14ac:dyDescent="0.3">
      <c r="F1862" s="42"/>
    </row>
    <row r="1863" spans="6:6" x14ac:dyDescent="0.3">
      <c r="F1863" s="42"/>
    </row>
    <row r="1864" spans="6:6" x14ac:dyDescent="0.3">
      <c r="F1864" s="42"/>
    </row>
    <row r="1865" spans="6:6" x14ac:dyDescent="0.3">
      <c r="F1865" s="42"/>
    </row>
    <row r="1866" spans="6:6" x14ac:dyDescent="0.3">
      <c r="F1866" s="42"/>
    </row>
    <row r="1867" spans="6:6" x14ac:dyDescent="0.3">
      <c r="F1867" s="42"/>
    </row>
    <row r="1868" spans="6:6" x14ac:dyDescent="0.3">
      <c r="F1868" s="42"/>
    </row>
    <row r="1869" spans="6:6" x14ac:dyDescent="0.3">
      <c r="F1869" s="42"/>
    </row>
    <row r="1870" spans="6:6" x14ac:dyDescent="0.3">
      <c r="F1870" s="42"/>
    </row>
    <row r="1871" spans="6:6" x14ac:dyDescent="0.3">
      <c r="F1871" s="42"/>
    </row>
    <row r="1872" spans="6:6" x14ac:dyDescent="0.3">
      <c r="F1872" s="42"/>
    </row>
    <row r="1873" spans="6:6" x14ac:dyDescent="0.3">
      <c r="F1873" s="42"/>
    </row>
    <row r="1874" spans="6:6" x14ac:dyDescent="0.3">
      <c r="F1874" s="42"/>
    </row>
    <row r="1875" spans="6:6" x14ac:dyDescent="0.3">
      <c r="F1875" s="42"/>
    </row>
    <row r="1876" spans="6:6" x14ac:dyDescent="0.3">
      <c r="F1876" s="42"/>
    </row>
    <row r="1877" spans="6:6" x14ac:dyDescent="0.3">
      <c r="F1877" s="42"/>
    </row>
    <row r="1878" spans="6:6" x14ac:dyDescent="0.3">
      <c r="F1878" s="42"/>
    </row>
    <row r="1879" spans="6:6" x14ac:dyDescent="0.3">
      <c r="F1879" s="42"/>
    </row>
    <row r="1880" spans="6:6" x14ac:dyDescent="0.3">
      <c r="F1880" s="42"/>
    </row>
    <row r="1881" spans="6:6" x14ac:dyDescent="0.3">
      <c r="F1881" s="42"/>
    </row>
    <row r="1882" spans="6:6" x14ac:dyDescent="0.3">
      <c r="F1882" s="42"/>
    </row>
    <row r="1883" spans="6:6" x14ac:dyDescent="0.3">
      <c r="F1883" s="42"/>
    </row>
    <row r="1884" spans="6:6" x14ac:dyDescent="0.3">
      <c r="F1884" s="42"/>
    </row>
    <row r="1885" spans="6:6" x14ac:dyDescent="0.3">
      <c r="F1885" s="42"/>
    </row>
    <row r="1886" spans="6:6" x14ac:dyDescent="0.3">
      <c r="F1886" s="42"/>
    </row>
    <row r="1887" spans="6:6" x14ac:dyDescent="0.3">
      <c r="F1887" s="42"/>
    </row>
    <row r="1888" spans="6:6" x14ac:dyDescent="0.3">
      <c r="F1888" s="42"/>
    </row>
    <row r="1889" spans="6:6" x14ac:dyDescent="0.3">
      <c r="F1889" s="42"/>
    </row>
    <row r="1890" spans="6:6" x14ac:dyDescent="0.3">
      <c r="F1890" s="42"/>
    </row>
    <row r="1891" spans="6:6" x14ac:dyDescent="0.3">
      <c r="F1891" s="42"/>
    </row>
    <row r="1892" spans="6:6" x14ac:dyDescent="0.3">
      <c r="F1892" s="42"/>
    </row>
    <row r="1893" spans="6:6" x14ac:dyDescent="0.3">
      <c r="F1893" s="42"/>
    </row>
    <row r="1894" spans="6:6" x14ac:dyDescent="0.3">
      <c r="F1894" s="42"/>
    </row>
    <row r="1895" spans="6:6" x14ac:dyDescent="0.3">
      <c r="F1895" s="42"/>
    </row>
    <row r="1896" spans="6:6" x14ac:dyDescent="0.3">
      <c r="F1896" s="42"/>
    </row>
    <row r="1897" spans="6:6" x14ac:dyDescent="0.3">
      <c r="F1897" s="42"/>
    </row>
    <row r="1898" spans="6:6" x14ac:dyDescent="0.3">
      <c r="F1898" s="42"/>
    </row>
    <row r="1899" spans="6:6" x14ac:dyDescent="0.3">
      <c r="F1899" s="42"/>
    </row>
    <row r="1900" spans="6:6" x14ac:dyDescent="0.3">
      <c r="F1900" s="42"/>
    </row>
    <row r="1901" spans="6:6" x14ac:dyDescent="0.3">
      <c r="F1901" s="42"/>
    </row>
    <row r="1902" spans="6:6" x14ac:dyDescent="0.3">
      <c r="F1902" s="42"/>
    </row>
    <row r="1903" spans="6:6" x14ac:dyDescent="0.3">
      <c r="F1903" s="42"/>
    </row>
    <row r="1904" spans="6:6" x14ac:dyDescent="0.3">
      <c r="F1904" s="42"/>
    </row>
    <row r="1905" spans="6:6" x14ac:dyDescent="0.3">
      <c r="F1905" s="42"/>
    </row>
    <row r="1906" spans="6:6" x14ac:dyDescent="0.3">
      <c r="F1906" s="42"/>
    </row>
    <row r="1907" spans="6:6" x14ac:dyDescent="0.3">
      <c r="F1907" s="42"/>
    </row>
    <row r="1908" spans="6:6" x14ac:dyDescent="0.3">
      <c r="F1908" s="42"/>
    </row>
    <row r="1909" spans="6:6" x14ac:dyDescent="0.3">
      <c r="F1909" s="42"/>
    </row>
    <row r="1910" spans="6:6" x14ac:dyDescent="0.3">
      <c r="F1910" s="42"/>
    </row>
    <row r="1911" spans="6:6" x14ac:dyDescent="0.3">
      <c r="F1911" s="42"/>
    </row>
    <row r="1912" spans="6:6" x14ac:dyDescent="0.3">
      <c r="F1912" s="42"/>
    </row>
    <row r="1913" spans="6:6" x14ac:dyDescent="0.3">
      <c r="F1913" s="42"/>
    </row>
    <row r="1914" spans="6:6" x14ac:dyDescent="0.3">
      <c r="F1914" s="42"/>
    </row>
    <row r="1915" spans="6:6" x14ac:dyDescent="0.3">
      <c r="F1915" s="42"/>
    </row>
    <row r="1916" spans="6:6" x14ac:dyDescent="0.3">
      <c r="F1916" s="42"/>
    </row>
    <row r="1917" spans="6:6" x14ac:dyDescent="0.3">
      <c r="F1917" s="42"/>
    </row>
    <row r="1918" spans="6:6" x14ac:dyDescent="0.3">
      <c r="F1918" s="42"/>
    </row>
    <row r="1919" spans="6:6" x14ac:dyDescent="0.3">
      <c r="F1919" s="42"/>
    </row>
    <row r="1920" spans="6:6" x14ac:dyDescent="0.3">
      <c r="F1920" s="42"/>
    </row>
    <row r="1921" spans="6:6" x14ac:dyDescent="0.3">
      <c r="F1921" s="42"/>
    </row>
    <row r="1922" spans="6:6" x14ac:dyDescent="0.3">
      <c r="F1922" s="42"/>
    </row>
    <row r="1923" spans="6:6" x14ac:dyDescent="0.3">
      <c r="F1923" s="42"/>
    </row>
    <row r="1924" spans="6:6" x14ac:dyDescent="0.3">
      <c r="F1924" s="42"/>
    </row>
    <row r="1925" spans="6:6" x14ac:dyDescent="0.3">
      <c r="F1925" s="42"/>
    </row>
    <row r="1926" spans="6:6" x14ac:dyDescent="0.3">
      <c r="F1926" s="42"/>
    </row>
    <row r="1927" spans="6:6" x14ac:dyDescent="0.3">
      <c r="F1927" s="42"/>
    </row>
    <row r="1928" spans="6:6" x14ac:dyDescent="0.3">
      <c r="F1928" s="42"/>
    </row>
    <row r="1929" spans="6:6" x14ac:dyDescent="0.3">
      <c r="F1929" s="42"/>
    </row>
    <row r="1930" spans="6:6" x14ac:dyDescent="0.3">
      <c r="F1930" s="42"/>
    </row>
    <row r="1931" spans="6:6" x14ac:dyDescent="0.3">
      <c r="F1931" s="42"/>
    </row>
    <row r="1932" spans="6:6" x14ac:dyDescent="0.3">
      <c r="F1932" s="42"/>
    </row>
    <row r="1933" spans="6:6" x14ac:dyDescent="0.3">
      <c r="F1933" s="42"/>
    </row>
    <row r="1934" spans="6:6" x14ac:dyDescent="0.3">
      <c r="F1934" s="42"/>
    </row>
    <row r="1935" spans="6:6" x14ac:dyDescent="0.3">
      <c r="F1935" s="42"/>
    </row>
    <row r="1936" spans="6:6" x14ac:dyDescent="0.3">
      <c r="F1936" s="42"/>
    </row>
    <row r="1937" spans="6:6" x14ac:dyDescent="0.3">
      <c r="F1937" s="42"/>
    </row>
    <row r="1938" spans="6:6" x14ac:dyDescent="0.3">
      <c r="F1938" s="42"/>
    </row>
    <row r="1939" spans="6:6" x14ac:dyDescent="0.3">
      <c r="F1939" s="42"/>
    </row>
    <row r="1940" spans="6:6" x14ac:dyDescent="0.3">
      <c r="F1940" s="42"/>
    </row>
    <row r="1941" spans="6:6" x14ac:dyDescent="0.3">
      <c r="F1941" s="42"/>
    </row>
    <row r="1942" spans="6:6" x14ac:dyDescent="0.3">
      <c r="F1942" s="42"/>
    </row>
    <row r="1943" spans="6:6" x14ac:dyDescent="0.3">
      <c r="F1943" s="42"/>
    </row>
    <row r="1944" spans="6:6" x14ac:dyDescent="0.3">
      <c r="F1944" s="42"/>
    </row>
    <row r="1945" spans="6:6" x14ac:dyDescent="0.3">
      <c r="F1945" s="42"/>
    </row>
    <row r="1946" spans="6:6" x14ac:dyDescent="0.3">
      <c r="F1946" s="42"/>
    </row>
    <row r="1947" spans="6:6" x14ac:dyDescent="0.3">
      <c r="F1947" s="42"/>
    </row>
    <row r="1948" spans="6:6" x14ac:dyDescent="0.3">
      <c r="F1948" s="42"/>
    </row>
    <row r="1949" spans="6:6" x14ac:dyDescent="0.3">
      <c r="F1949" s="42"/>
    </row>
    <row r="1950" spans="6:6" x14ac:dyDescent="0.3">
      <c r="F1950" s="42"/>
    </row>
    <row r="1951" spans="6:6" x14ac:dyDescent="0.3">
      <c r="F1951" s="42"/>
    </row>
    <row r="1952" spans="6:6" x14ac:dyDescent="0.3">
      <c r="F1952" s="42"/>
    </row>
    <row r="1953" spans="6:6" x14ac:dyDescent="0.3">
      <c r="F1953" s="42"/>
    </row>
    <row r="1954" spans="6:6" x14ac:dyDescent="0.3">
      <c r="F1954" s="42"/>
    </row>
    <row r="1955" spans="6:6" x14ac:dyDescent="0.3">
      <c r="F1955" s="42"/>
    </row>
    <row r="1956" spans="6:6" x14ac:dyDescent="0.3">
      <c r="F1956" s="42"/>
    </row>
    <row r="1957" spans="6:6" x14ac:dyDescent="0.3">
      <c r="F1957" s="42"/>
    </row>
    <row r="1958" spans="6:6" x14ac:dyDescent="0.3">
      <c r="F1958" s="42"/>
    </row>
    <row r="1959" spans="6:6" x14ac:dyDescent="0.3">
      <c r="F1959" s="42"/>
    </row>
    <row r="1960" spans="6:6" x14ac:dyDescent="0.3">
      <c r="F1960" s="42"/>
    </row>
    <row r="1961" spans="6:6" x14ac:dyDescent="0.3">
      <c r="F1961" s="42"/>
    </row>
    <row r="1962" spans="6:6" x14ac:dyDescent="0.3">
      <c r="F1962" s="42"/>
    </row>
    <row r="1963" spans="6:6" x14ac:dyDescent="0.3">
      <c r="F1963" s="42"/>
    </row>
    <row r="1964" spans="6:6" x14ac:dyDescent="0.3">
      <c r="F1964" s="42"/>
    </row>
    <row r="1965" spans="6:6" x14ac:dyDescent="0.3">
      <c r="F1965" s="42"/>
    </row>
    <row r="1966" spans="6:6" x14ac:dyDescent="0.3">
      <c r="F1966" s="42"/>
    </row>
    <row r="1967" spans="6:6" x14ac:dyDescent="0.3">
      <c r="F1967" s="42"/>
    </row>
    <row r="1968" spans="6:6" x14ac:dyDescent="0.3">
      <c r="F1968" s="42"/>
    </row>
    <row r="1969" spans="6:6" x14ac:dyDescent="0.3">
      <c r="F1969" s="42"/>
    </row>
    <row r="1970" spans="6:6" x14ac:dyDescent="0.3">
      <c r="F1970" s="42"/>
    </row>
    <row r="1971" spans="6:6" x14ac:dyDescent="0.3">
      <c r="F1971" s="42"/>
    </row>
    <row r="1972" spans="6:6" x14ac:dyDescent="0.3">
      <c r="F1972" s="42"/>
    </row>
    <row r="1973" spans="6:6" x14ac:dyDescent="0.3">
      <c r="F1973" s="42"/>
    </row>
    <row r="1974" spans="6:6" x14ac:dyDescent="0.3">
      <c r="F1974" s="42"/>
    </row>
    <row r="1975" spans="6:6" x14ac:dyDescent="0.3">
      <c r="F1975" s="42"/>
    </row>
    <row r="1976" spans="6:6" x14ac:dyDescent="0.3">
      <c r="F1976" s="42"/>
    </row>
    <row r="1977" spans="6:6" x14ac:dyDescent="0.3">
      <c r="F1977" s="42"/>
    </row>
    <row r="1978" spans="6:6" x14ac:dyDescent="0.3">
      <c r="F1978" s="42"/>
    </row>
    <row r="1979" spans="6:6" x14ac:dyDescent="0.3">
      <c r="F1979" s="42"/>
    </row>
    <row r="1980" spans="6:6" x14ac:dyDescent="0.3">
      <c r="F1980" s="42"/>
    </row>
    <row r="1981" spans="6:6" x14ac:dyDescent="0.3">
      <c r="F1981" s="42"/>
    </row>
    <row r="1982" spans="6:6" x14ac:dyDescent="0.3">
      <c r="F1982" s="42"/>
    </row>
    <row r="1983" spans="6:6" x14ac:dyDescent="0.3">
      <c r="F1983" s="42"/>
    </row>
    <row r="1984" spans="6:6" x14ac:dyDescent="0.3">
      <c r="F1984" s="42"/>
    </row>
    <row r="1985" spans="6:6" x14ac:dyDescent="0.3">
      <c r="F1985" s="42"/>
    </row>
    <row r="1986" spans="6:6" x14ac:dyDescent="0.3">
      <c r="F1986" s="42"/>
    </row>
    <row r="1987" spans="6:6" x14ac:dyDescent="0.3">
      <c r="F1987" s="42"/>
    </row>
    <row r="1988" spans="6:6" x14ac:dyDescent="0.3">
      <c r="F1988" s="42"/>
    </row>
    <row r="1989" spans="6:6" x14ac:dyDescent="0.3">
      <c r="F1989" s="42"/>
    </row>
    <row r="1990" spans="6:6" x14ac:dyDescent="0.3">
      <c r="F1990" s="42"/>
    </row>
    <row r="1991" spans="6:6" x14ac:dyDescent="0.3">
      <c r="F1991" s="42"/>
    </row>
    <row r="1992" spans="6:6" x14ac:dyDescent="0.3">
      <c r="F1992" s="42"/>
    </row>
    <row r="1993" spans="6:6" x14ac:dyDescent="0.3">
      <c r="F1993" s="42"/>
    </row>
    <row r="1994" spans="6:6" x14ac:dyDescent="0.3">
      <c r="F1994" s="42"/>
    </row>
    <row r="1995" spans="6:6" x14ac:dyDescent="0.3">
      <c r="F1995" s="42"/>
    </row>
    <row r="1996" spans="6:6" x14ac:dyDescent="0.3">
      <c r="F1996" s="42"/>
    </row>
    <row r="1997" spans="6:6" x14ac:dyDescent="0.3">
      <c r="F1997" s="42"/>
    </row>
    <row r="1998" spans="6:6" x14ac:dyDescent="0.3">
      <c r="F1998" s="42"/>
    </row>
    <row r="1999" spans="6:6" x14ac:dyDescent="0.3">
      <c r="F1999" s="42"/>
    </row>
    <row r="2000" spans="6:6" x14ac:dyDescent="0.3">
      <c r="F2000" s="42"/>
    </row>
    <row r="2001" spans="6:6" x14ac:dyDescent="0.3">
      <c r="F2001" s="42"/>
    </row>
    <row r="2002" spans="6:6" x14ac:dyDescent="0.3">
      <c r="F2002" s="42"/>
    </row>
    <row r="2003" spans="6:6" x14ac:dyDescent="0.3">
      <c r="F2003" s="42"/>
    </row>
    <row r="2004" spans="6:6" x14ac:dyDescent="0.3">
      <c r="F2004" s="42"/>
    </row>
    <row r="2005" spans="6:6" x14ac:dyDescent="0.3">
      <c r="F2005" s="42"/>
    </row>
    <row r="2006" spans="6:6" x14ac:dyDescent="0.3">
      <c r="F2006" s="42"/>
    </row>
    <row r="2007" spans="6:6" x14ac:dyDescent="0.3">
      <c r="F2007" s="42"/>
    </row>
    <row r="2008" spans="6:6" x14ac:dyDescent="0.3">
      <c r="F2008" s="42"/>
    </row>
    <row r="2009" spans="6:6" x14ac:dyDescent="0.3">
      <c r="F2009" s="42"/>
    </row>
    <row r="2010" spans="6:6" x14ac:dyDescent="0.3">
      <c r="F2010" s="42"/>
    </row>
    <row r="2011" spans="6:6" x14ac:dyDescent="0.3">
      <c r="F2011" s="42"/>
    </row>
    <row r="2012" spans="6:6" x14ac:dyDescent="0.3">
      <c r="F2012" s="42"/>
    </row>
    <row r="2013" spans="6:6" x14ac:dyDescent="0.3">
      <c r="F2013" s="42"/>
    </row>
    <row r="2014" spans="6:6" x14ac:dyDescent="0.3">
      <c r="F2014" s="42"/>
    </row>
    <row r="2015" spans="6:6" x14ac:dyDescent="0.3">
      <c r="F2015" s="42"/>
    </row>
    <row r="2016" spans="6:6" x14ac:dyDescent="0.3">
      <c r="F2016" s="42"/>
    </row>
    <row r="2017" spans="6:6" x14ac:dyDescent="0.3">
      <c r="F2017" s="42"/>
    </row>
    <row r="2018" spans="6:6" x14ac:dyDescent="0.3">
      <c r="F2018" s="42"/>
    </row>
    <row r="2019" spans="6:6" x14ac:dyDescent="0.3">
      <c r="F2019" s="42"/>
    </row>
    <row r="2020" spans="6:6" x14ac:dyDescent="0.3">
      <c r="F2020" s="42"/>
    </row>
    <row r="2021" spans="6:6" x14ac:dyDescent="0.3">
      <c r="F2021" s="42"/>
    </row>
    <row r="2022" spans="6:6" x14ac:dyDescent="0.3">
      <c r="F2022" s="42"/>
    </row>
    <row r="2023" spans="6:6" x14ac:dyDescent="0.3">
      <c r="F2023" s="42"/>
    </row>
    <row r="2024" spans="6:6" x14ac:dyDescent="0.3">
      <c r="F2024" s="42"/>
    </row>
    <row r="2025" spans="6:6" x14ac:dyDescent="0.3">
      <c r="F2025" s="42"/>
    </row>
    <row r="2026" spans="6:6" x14ac:dyDescent="0.3">
      <c r="F2026" s="42"/>
    </row>
    <row r="2027" spans="6:6" x14ac:dyDescent="0.3">
      <c r="F2027" s="42"/>
    </row>
    <row r="2028" spans="6:6" x14ac:dyDescent="0.3">
      <c r="F2028" s="42"/>
    </row>
    <row r="2029" spans="6:6" x14ac:dyDescent="0.3">
      <c r="F2029" s="42"/>
    </row>
    <row r="2030" spans="6:6" x14ac:dyDescent="0.3">
      <c r="F2030" s="42"/>
    </row>
    <row r="2031" spans="6:6" x14ac:dyDescent="0.3">
      <c r="F2031" s="42"/>
    </row>
    <row r="2032" spans="6:6" x14ac:dyDescent="0.3">
      <c r="F2032" s="42"/>
    </row>
    <row r="2033" spans="6:6" x14ac:dyDescent="0.3">
      <c r="F2033" s="42"/>
    </row>
    <row r="2034" spans="6:6" x14ac:dyDescent="0.3">
      <c r="F2034" s="42"/>
    </row>
    <row r="2035" spans="6:6" x14ac:dyDescent="0.3">
      <c r="F2035" s="42"/>
    </row>
    <row r="2036" spans="6:6" x14ac:dyDescent="0.3">
      <c r="F2036" s="42"/>
    </row>
    <row r="2037" spans="6:6" x14ac:dyDescent="0.3">
      <c r="F2037" s="42"/>
    </row>
    <row r="2038" spans="6:6" x14ac:dyDescent="0.3">
      <c r="F2038" s="42"/>
    </row>
    <row r="2039" spans="6:6" x14ac:dyDescent="0.3">
      <c r="F2039" s="42"/>
    </row>
    <row r="2040" spans="6:6" x14ac:dyDescent="0.3">
      <c r="F2040" s="42"/>
    </row>
    <row r="2041" spans="6:6" x14ac:dyDescent="0.3">
      <c r="F2041" s="42"/>
    </row>
    <row r="2042" spans="6:6" x14ac:dyDescent="0.3">
      <c r="F2042" s="42"/>
    </row>
    <row r="2043" spans="6:6" x14ac:dyDescent="0.3">
      <c r="F2043" s="42"/>
    </row>
    <row r="2044" spans="6:6" x14ac:dyDescent="0.3">
      <c r="F2044" s="42"/>
    </row>
    <row r="2045" spans="6:6" x14ac:dyDescent="0.3">
      <c r="F2045" s="42"/>
    </row>
    <row r="2046" spans="6:6" x14ac:dyDescent="0.3">
      <c r="F2046" s="42"/>
    </row>
    <row r="2047" spans="6:6" x14ac:dyDescent="0.3">
      <c r="F2047" s="42"/>
    </row>
    <row r="2048" spans="6:6" x14ac:dyDescent="0.3">
      <c r="F2048" s="42"/>
    </row>
    <row r="2049" spans="6:6" x14ac:dyDescent="0.3">
      <c r="F2049" s="42"/>
    </row>
    <row r="2050" spans="6:6" x14ac:dyDescent="0.3">
      <c r="F2050" s="42"/>
    </row>
    <row r="2051" spans="6:6" x14ac:dyDescent="0.3">
      <c r="F2051" s="42"/>
    </row>
    <row r="2052" spans="6:6" x14ac:dyDescent="0.3">
      <c r="F2052" s="42"/>
    </row>
    <row r="2053" spans="6:6" x14ac:dyDescent="0.3">
      <c r="F2053" s="42"/>
    </row>
    <row r="2054" spans="6:6" x14ac:dyDescent="0.3">
      <c r="F2054" s="42"/>
    </row>
    <row r="2055" spans="6:6" x14ac:dyDescent="0.3">
      <c r="F2055" s="42"/>
    </row>
    <row r="2056" spans="6:6" x14ac:dyDescent="0.3">
      <c r="F2056" s="42"/>
    </row>
    <row r="2057" spans="6:6" x14ac:dyDescent="0.3">
      <c r="F2057" s="42"/>
    </row>
    <row r="2058" spans="6:6" x14ac:dyDescent="0.3">
      <c r="F2058" s="42"/>
    </row>
    <row r="2059" spans="6:6" x14ac:dyDescent="0.3">
      <c r="F2059" s="42"/>
    </row>
    <row r="2060" spans="6:6" x14ac:dyDescent="0.3">
      <c r="F2060" s="42"/>
    </row>
    <row r="2061" spans="6:6" x14ac:dyDescent="0.3">
      <c r="F2061" s="42"/>
    </row>
    <row r="2062" spans="6:6" x14ac:dyDescent="0.3">
      <c r="F2062" s="42"/>
    </row>
    <row r="2063" spans="6:6" x14ac:dyDescent="0.3">
      <c r="F2063" s="42"/>
    </row>
    <row r="2064" spans="6:6" x14ac:dyDescent="0.3">
      <c r="F2064" s="42"/>
    </row>
    <row r="2065" spans="6:6" x14ac:dyDescent="0.3">
      <c r="F2065" s="42"/>
    </row>
    <row r="2066" spans="6:6" x14ac:dyDescent="0.3">
      <c r="F2066" s="42"/>
    </row>
    <row r="2067" spans="6:6" x14ac:dyDescent="0.3">
      <c r="F2067" s="42"/>
    </row>
    <row r="2068" spans="6:6" x14ac:dyDescent="0.3">
      <c r="F2068" s="42"/>
    </row>
    <row r="2069" spans="6:6" x14ac:dyDescent="0.3">
      <c r="F2069" s="42"/>
    </row>
    <row r="2070" spans="6:6" x14ac:dyDescent="0.3">
      <c r="F2070" s="42"/>
    </row>
    <row r="2071" spans="6:6" x14ac:dyDescent="0.3">
      <c r="F2071" s="42"/>
    </row>
    <row r="2072" spans="6:6" x14ac:dyDescent="0.3">
      <c r="F2072" s="42"/>
    </row>
    <row r="2073" spans="6:6" x14ac:dyDescent="0.3">
      <c r="F2073" s="42"/>
    </row>
    <row r="2074" spans="6:6" x14ac:dyDescent="0.3">
      <c r="F2074" s="42"/>
    </row>
    <row r="2075" spans="6:6" x14ac:dyDescent="0.3">
      <c r="F2075" s="42"/>
    </row>
    <row r="2076" spans="6:6" x14ac:dyDescent="0.3">
      <c r="F2076" s="42"/>
    </row>
    <row r="2077" spans="6:6" x14ac:dyDescent="0.3">
      <c r="F2077" s="42"/>
    </row>
    <row r="2078" spans="6:6" x14ac:dyDescent="0.3">
      <c r="F2078" s="42"/>
    </row>
    <row r="2079" spans="6:6" x14ac:dyDescent="0.3">
      <c r="F2079" s="42"/>
    </row>
    <row r="2080" spans="6:6" x14ac:dyDescent="0.3">
      <c r="F2080" s="42"/>
    </row>
    <row r="2081" spans="6:6" x14ac:dyDescent="0.3">
      <c r="F2081" s="42"/>
    </row>
    <row r="2082" spans="6:6" x14ac:dyDescent="0.3">
      <c r="F2082" s="42"/>
    </row>
    <row r="2083" spans="6:6" x14ac:dyDescent="0.3">
      <c r="F2083" s="42"/>
    </row>
    <row r="2084" spans="6:6" x14ac:dyDescent="0.3">
      <c r="F2084" s="42"/>
    </row>
    <row r="2085" spans="6:6" x14ac:dyDescent="0.3">
      <c r="F2085" s="42"/>
    </row>
    <row r="2086" spans="6:6" x14ac:dyDescent="0.3">
      <c r="F2086" s="42"/>
    </row>
    <row r="2087" spans="6:6" x14ac:dyDescent="0.3">
      <c r="F2087" s="42"/>
    </row>
    <row r="2088" spans="6:6" x14ac:dyDescent="0.3">
      <c r="F2088" s="42"/>
    </row>
    <row r="2089" spans="6:6" x14ac:dyDescent="0.3">
      <c r="F2089" s="42"/>
    </row>
    <row r="2090" spans="6:6" x14ac:dyDescent="0.3">
      <c r="F2090" s="42"/>
    </row>
    <row r="2091" spans="6:6" x14ac:dyDescent="0.3">
      <c r="F2091" s="42"/>
    </row>
    <row r="2092" spans="6:6" x14ac:dyDescent="0.3">
      <c r="F2092" s="42"/>
    </row>
    <row r="2093" spans="6:6" x14ac:dyDescent="0.3">
      <c r="F2093" s="42"/>
    </row>
    <row r="2094" spans="6:6" x14ac:dyDescent="0.3">
      <c r="F2094" s="42"/>
    </row>
    <row r="2095" spans="6:6" x14ac:dyDescent="0.3">
      <c r="F2095" s="42"/>
    </row>
    <row r="2096" spans="6:6" x14ac:dyDescent="0.3">
      <c r="F2096" s="42"/>
    </row>
    <row r="2097" spans="6:6" x14ac:dyDescent="0.3">
      <c r="F2097" s="42"/>
    </row>
    <row r="2098" spans="6:6" x14ac:dyDescent="0.3">
      <c r="F2098" s="42"/>
    </row>
    <row r="2099" spans="6:6" x14ac:dyDescent="0.3">
      <c r="F2099" s="42"/>
    </row>
    <row r="2100" spans="6:6" x14ac:dyDescent="0.3">
      <c r="F2100" s="42"/>
    </row>
    <row r="2101" spans="6:6" x14ac:dyDescent="0.3">
      <c r="F2101" s="42"/>
    </row>
    <row r="2102" spans="6:6" x14ac:dyDescent="0.3">
      <c r="F2102" s="42"/>
    </row>
    <row r="2103" spans="6:6" x14ac:dyDescent="0.3">
      <c r="F2103" s="42"/>
    </row>
    <row r="2104" spans="6:6" x14ac:dyDescent="0.3">
      <c r="F2104" s="42"/>
    </row>
    <row r="2105" spans="6:6" x14ac:dyDescent="0.3">
      <c r="F2105" s="42"/>
    </row>
    <row r="2106" spans="6:6" x14ac:dyDescent="0.3">
      <c r="F2106" s="42"/>
    </row>
    <row r="2107" spans="6:6" x14ac:dyDescent="0.3">
      <c r="F2107" s="42"/>
    </row>
    <row r="2108" spans="6:6" x14ac:dyDescent="0.3">
      <c r="F2108" s="42"/>
    </row>
    <row r="2109" spans="6:6" x14ac:dyDescent="0.3">
      <c r="F2109" s="42"/>
    </row>
    <row r="2110" spans="6:6" x14ac:dyDescent="0.3">
      <c r="F2110" s="42"/>
    </row>
    <row r="2111" spans="6:6" x14ac:dyDescent="0.3">
      <c r="F2111" s="42"/>
    </row>
    <row r="2112" spans="6:6" x14ac:dyDescent="0.3">
      <c r="F2112" s="42"/>
    </row>
    <row r="2113" spans="6:6" x14ac:dyDescent="0.3">
      <c r="F2113" s="42"/>
    </row>
    <row r="2114" spans="6:6" x14ac:dyDescent="0.3">
      <c r="F2114" s="42"/>
    </row>
    <row r="2115" spans="6:6" x14ac:dyDescent="0.3">
      <c r="F2115" s="42"/>
    </row>
    <row r="2116" spans="6:6" x14ac:dyDescent="0.3">
      <c r="F2116" s="42"/>
    </row>
    <row r="2117" spans="6:6" x14ac:dyDescent="0.3">
      <c r="F2117" s="42"/>
    </row>
    <row r="2118" spans="6:6" x14ac:dyDescent="0.3">
      <c r="F2118" s="42"/>
    </row>
    <row r="2119" spans="6:6" x14ac:dyDescent="0.3">
      <c r="F2119" s="42"/>
    </row>
    <row r="2120" spans="6:6" x14ac:dyDescent="0.3">
      <c r="F2120" s="42"/>
    </row>
    <row r="2121" spans="6:6" x14ac:dyDescent="0.3">
      <c r="F2121" s="42"/>
    </row>
    <row r="2122" spans="6:6" x14ac:dyDescent="0.3">
      <c r="F2122" s="42"/>
    </row>
    <row r="2123" spans="6:6" x14ac:dyDescent="0.3">
      <c r="F2123" s="42"/>
    </row>
    <row r="2124" spans="6:6" x14ac:dyDescent="0.3">
      <c r="F2124" s="42"/>
    </row>
    <row r="2125" spans="6:6" x14ac:dyDescent="0.3">
      <c r="F2125" s="42"/>
    </row>
    <row r="2126" spans="6:6" x14ac:dyDescent="0.3">
      <c r="F2126" s="42"/>
    </row>
    <row r="2127" spans="6:6" x14ac:dyDescent="0.3">
      <c r="F2127" s="42"/>
    </row>
    <row r="2128" spans="6:6" x14ac:dyDescent="0.3">
      <c r="F2128" s="42"/>
    </row>
    <row r="2129" spans="6:6" x14ac:dyDescent="0.3">
      <c r="F2129" s="42"/>
    </row>
    <row r="2130" spans="6:6" x14ac:dyDescent="0.3">
      <c r="F2130" s="42"/>
    </row>
    <row r="2131" spans="6:6" x14ac:dyDescent="0.3">
      <c r="F2131" s="42"/>
    </row>
    <row r="2132" spans="6:6" x14ac:dyDescent="0.3">
      <c r="F2132" s="42"/>
    </row>
    <row r="2133" spans="6:6" x14ac:dyDescent="0.3">
      <c r="F2133" s="42"/>
    </row>
    <row r="2134" spans="6:6" x14ac:dyDescent="0.3">
      <c r="F2134" s="42"/>
    </row>
    <row r="2135" spans="6:6" x14ac:dyDescent="0.3">
      <c r="F2135" s="42"/>
    </row>
    <row r="2136" spans="6:6" x14ac:dyDescent="0.3">
      <c r="F2136" s="42"/>
    </row>
    <row r="2137" spans="6:6" x14ac:dyDescent="0.3">
      <c r="F2137" s="42"/>
    </row>
    <row r="2138" spans="6:6" x14ac:dyDescent="0.3">
      <c r="F2138" s="42"/>
    </row>
    <row r="2139" spans="6:6" x14ac:dyDescent="0.3">
      <c r="F2139" s="42"/>
    </row>
    <row r="2140" spans="6:6" x14ac:dyDescent="0.3">
      <c r="F2140" s="42"/>
    </row>
    <row r="2141" spans="6:6" x14ac:dyDescent="0.3">
      <c r="F2141" s="42"/>
    </row>
    <row r="2142" spans="6:6" x14ac:dyDescent="0.3">
      <c r="F2142" s="42"/>
    </row>
    <row r="2143" spans="6:6" x14ac:dyDescent="0.3">
      <c r="F2143" s="42"/>
    </row>
    <row r="2144" spans="6:6" x14ac:dyDescent="0.3">
      <c r="F2144" s="42"/>
    </row>
    <row r="2145" spans="6:6" x14ac:dyDescent="0.3">
      <c r="F2145" s="42"/>
    </row>
    <row r="2146" spans="6:6" x14ac:dyDescent="0.3">
      <c r="F2146" s="42"/>
    </row>
    <row r="2147" spans="6:6" x14ac:dyDescent="0.3">
      <c r="F2147" s="42"/>
    </row>
    <row r="2148" spans="6:6" x14ac:dyDescent="0.3">
      <c r="F2148" s="42"/>
    </row>
    <row r="2149" spans="6:6" x14ac:dyDescent="0.3">
      <c r="F2149" s="42"/>
    </row>
    <row r="2150" spans="6:6" x14ac:dyDescent="0.3">
      <c r="F2150" s="42"/>
    </row>
    <row r="2151" spans="6:6" x14ac:dyDescent="0.3">
      <c r="F2151" s="42"/>
    </row>
    <row r="2152" spans="6:6" x14ac:dyDescent="0.3">
      <c r="F2152" s="42"/>
    </row>
    <row r="2153" spans="6:6" x14ac:dyDescent="0.3">
      <c r="F2153" s="42"/>
    </row>
    <row r="2154" spans="6:6" x14ac:dyDescent="0.3">
      <c r="F2154" s="42"/>
    </row>
    <row r="2155" spans="6:6" x14ac:dyDescent="0.3">
      <c r="F2155" s="42"/>
    </row>
    <row r="2156" spans="6:6" x14ac:dyDescent="0.3">
      <c r="F2156" s="42"/>
    </row>
    <row r="2157" spans="6:6" x14ac:dyDescent="0.3">
      <c r="F2157" s="42"/>
    </row>
    <row r="2158" spans="6:6" x14ac:dyDescent="0.3">
      <c r="F2158" s="42"/>
    </row>
    <row r="2159" spans="6:6" x14ac:dyDescent="0.3">
      <c r="F2159" s="42"/>
    </row>
    <row r="2160" spans="6:6" x14ac:dyDescent="0.3">
      <c r="F2160" s="42"/>
    </row>
    <row r="2161" spans="6:6" x14ac:dyDescent="0.3">
      <c r="F2161" s="42"/>
    </row>
    <row r="2162" spans="6:6" x14ac:dyDescent="0.3">
      <c r="F2162" s="42"/>
    </row>
    <row r="2163" spans="6:6" x14ac:dyDescent="0.3">
      <c r="F2163" s="42"/>
    </row>
    <row r="2164" spans="6:6" x14ac:dyDescent="0.3">
      <c r="F2164" s="42"/>
    </row>
    <row r="2165" spans="6:6" x14ac:dyDescent="0.3">
      <c r="F2165" s="42"/>
    </row>
    <row r="2166" spans="6:6" x14ac:dyDescent="0.3">
      <c r="F2166" s="42"/>
    </row>
    <row r="2167" spans="6:6" x14ac:dyDescent="0.3">
      <c r="F2167" s="42"/>
    </row>
    <row r="2168" spans="6:6" x14ac:dyDescent="0.3">
      <c r="F2168" s="42"/>
    </row>
    <row r="2169" spans="6:6" x14ac:dyDescent="0.3">
      <c r="F2169" s="42"/>
    </row>
    <row r="2170" spans="6:6" x14ac:dyDescent="0.3">
      <c r="F2170" s="42"/>
    </row>
    <row r="2171" spans="6:6" x14ac:dyDescent="0.3">
      <c r="F2171" s="42"/>
    </row>
    <row r="2172" spans="6:6" x14ac:dyDescent="0.3">
      <c r="F2172" s="42"/>
    </row>
    <row r="2173" spans="6:6" x14ac:dyDescent="0.3">
      <c r="F2173" s="42"/>
    </row>
    <row r="2174" spans="6:6" x14ac:dyDescent="0.3">
      <c r="F2174" s="42"/>
    </row>
    <row r="2175" spans="6:6" x14ac:dyDescent="0.3">
      <c r="F2175" s="42"/>
    </row>
    <row r="2176" spans="6:6" x14ac:dyDescent="0.3">
      <c r="F2176" s="42"/>
    </row>
    <row r="2177" spans="6:6" x14ac:dyDescent="0.3">
      <c r="F2177" s="42"/>
    </row>
    <row r="2178" spans="6:6" x14ac:dyDescent="0.3">
      <c r="F2178" s="42"/>
    </row>
    <row r="2179" spans="6:6" x14ac:dyDescent="0.3">
      <c r="F2179" s="42"/>
    </row>
    <row r="2180" spans="6:6" x14ac:dyDescent="0.3">
      <c r="F2180" s="42"/>
    </row>
    <row r="2181" spans="6:6" x14ac:dyDescent="0.3">
      <c r="F2181" s="42"/>
    </row>
    <row r="2182" spans="6:6" x14ac:dyDescent="0.3">
      <c r="F2182" s="42"/>
    </row>
    <row r="2183" spans="6:6" x14ac:dyDescent="0.3">
      <c r="F2183" s="42"/>
    </row>
    <row r="2184" spans="6:6" x14ac:dyDescent="0.3">
      <c r="F2184" s="42"/>
    </row>
    <row r="2185" spans="6:6" x14ac:dyDescent="0.3">
      <c r="F2185" s="42"/>
    </row>
    <row r="2186" spans="6:6" x14ac:dyDescent="0.3">
      <c r="F2186" s="42"/>
    </row>
    <row r="2187" spans="6:6" x14ac:dyDescent="0.3">
      <c r="F2187" s="42"/>
    </row>
    <row r="2188" spans="6:6" x14ac:dyDescent="0.3">
      <c r="F2188" s="42"/>
    </row>
    <row r="2189" spans="6:6" x14ac:dyDescent="0.3">
      <c r="F2189" s="42"/>
    </row>
    <row r="2190" spans="6:6" x14ac:dyDescent="0.3">
      <c r="F2190" s="42"/>
    </row>
    <row r="2191" spans="6:6" x14ac:dyDescent="0.3">
      <c r="F2191" s="42"/>
    </row>
    <row r="2192" spans="6:6" x14ac:dyDescent="0.3">
      <c r="F2192" s="42"/>
    </row>
    <row r="2193" spans="6:6" x14ac:dyDescent="0.3">
      <c r="F2193" s="42"/>
    </row>
    <row r="2194" spans="6:6" x14ac:dyDescent="0.3">
      <c r="F2194" s="42"/>
    </row>
    <row r="2195" spans="6:6" x14ac:dyDescent="0.3">
      <c r="F2195" s="42"/>
    </row>
    <row r="2196" spans="6:6" x14ac:dyDescent="0.3">
      <c r="F2196" s="42"/>
    </row>
    <row r="2197" spans="6:6" x14ac:dyDescent="0.3">
      <c r="F2197" s="42"/>
    </row>
    <row r="2198" spans="6:6" x14ac:dyDescent="0.3">
      <c r="F2198" s="42"/>
    </row>
    <row r="2199" spans="6:6" x14ac:dyDescent="0.3">
      <c r="F2199" s="42"/>
    </row>
    <row r="2200" spans="6:6" x14ac:dyDescent="0.3">
      <c r="F2200" s="42"/>
    </row>
    <row r="2201" spans="6:6" x14ac:dyDescent="0.3">
      <c r="F2201" s="42"/>
    </row>
    <row r="2202" spans="6:6" x14ac:dyDescent="0.3">
      <c r="F2202" s="42"/>
    </row>
    <row r="2203" spans="6:6" x14ac:dyDescent="0.3">
      <c r="F2203" s="42"/>
    </row>
    <row r="2204" spans="6:6" x14ac:dyDescent="0.3">
      <c r="F2204" s="42"/>
    </row>
    <row r="2205" spans="6:6" x14ac:dyDescent="0.3">
      <c r="F2205" s="42"/>
    </row>
    <row r="2206" spans="6:6" x14ac:dyDescent="0.3">
      <c r="F2206" s="42"/>
    </row>
    <row r="2207" spans="6:6" x14ac:dyDescent="0.3">
      <c r="F2207" s="42"/>
    </row>
    <row r="2208" spans="6:6" x14ac:dyDescent="0.3">
      <c r="F2208" s="42"/>
    </row>
    <row r="2209" spans="6:6" x14ac:dyDescent="0.3">
      <c r="F2209" s="42"/>
    </row>
    <row r="2210" spans="6:6" x14ac:dyDescent="0.3">
      <c r="F2210" s="42"/>
    </row>
    <row r="2211" spans="6:6" x14ac:dyDescent="0.3">
      <c r="F2211" s="42"/>
    </row>
    <row r="2212" spans="6:6" x14ac:dyDescent="0.3">
      <c r="F2212" s="42"/>
    </row>
    <row r="2213" spans="6:6" x14ac:dyDescent="0.3">
      <c r="F2213" s="42"/>
    </row>
    <row r="2214" spans="6:6" x14ac:dyDescent="0.3">
      <c r="F2214" s="42"/>
    </row>
    <row r="2215" spans="6:6" x14ac:dyDescent="0.3">
      <c r="F2215" s="42"/>
    </row>
    <row r="2216" spans="6:6" x14ac:dyDescent="0.3">
      <c r="F2216" s="42"/>
    </row>
    <row r="2217" spans="6:6" x14ac:dyDescent="0.3">
      <c r="F2217" s="42"/>
    </row>
    <row r="2218" spans="6:6" x14ac:dyDescent="0.3">
      <c r="F2218" s="42"/>
    </row>
    <row r="2219" spans="6:6" x14ac:dyDescent="0.3">
      <c r="F2219" s="42"/>
    </row>
    <row r="2220" spans="6:6" x14ac:dyDescent="0.3">
      <c r="F2220" s="42"/>
    </row>
    <row r="2221" spans="6:6" x14ac:dyDescent="0.3">
      <c r="F2221" s="42"/>
    </row>
    <row r="2222" spans="6:6" x14ac:dyDescent="0.3">
      <c r="F2222" s="42"/>
    </row>
    <row r="2223" spans="6:6" x14ac:dyDescent="0.3">
      <c r="F2223" s="42"/>
    </row>
    <row r="2224" spans="6:6" x14ac:dyDescent="0.3">
      <c r="F2224" s="42"/>
    </row>
    <row r="2225" spans="6:6" x14ac:dyDescent="0.3">
      <c r="F2225" s="42"/>
    </row>
    <row r="2226" spans="6:6" x14ac:dyDescent="0.3">
      <c r="F2226" s="42"/>
    </row>
    <row r="2227" spans="6:6" x14ac:dyDescent="0.3">
      <c r="F2227" s="42"/>
    </row>
    <row r="2228" spans="6:6" x14ac:dyDescent="0.3">
      <c r="F2228" s="42"/>
    </row>
    <row r="2229" spans="6:6" x14ac:dyDescent="0.3">
      <c r="F2229" s="42"/>
    </row>
    <row r="2230" spans="6:6" x14ac:dyDescent="0.3">
      <c r="F2230" s="42"/>
    </row>
    <row r="2231" spans="6:6" x14ac:dyDescent="0.3">
      <c r="F2231" s="42"/>
    </row>
    <row r="2232" spans="6:6" x14ac:dyDescent="0.3">
      <c r="F2232" s="42"/>
    </row>
    <row r="2233" spans="6:6" x14ac:dyDescent="0.3">
      <c r="F2233" s="42"/>
    </row>
    <row r="2234" spans="6:6" x14ac:dyDescent="0.3">
      <c r="F2234" s="42"/>
    </row>
    <row r="2235" spans="6:6" x14ac:dyDescent="0.3">
      <c r="F2235" s="42"/>
    </row>
    <row r="2236" spans="6:6" x14ac:dyDescent="0.3">
      <c r="F2236" s="42"/>
    </row>
    <row r="2237" spans="6:6" x14ac:dyDescent="0.3">
      <c r="F2237" s="42"/>
    </row>
    <row r="2238" spans="6:6" x14ac:dyDescent="0.3">
      <c r="F2238" s="42"/>
    </row>
    <row r="2239" spans="6:6" x14ac:dyDescent="0.3">
      <c r="F2239" s="42"/>
    </row>
    <row r="2240" spans="6:6" x14ac:dyDescent="0.3">
      <c r="F2240" s="42"/>
    </row>
    <row r="2241" spans="6:6" x14ac:dyDescent="0.3">
      <c r="F2241" s="42"/>
    </row>
    <row r="2242" spans="6:6" x14ac:dyDescent="0.3">
      <c r="F2242" s="42"/>
    </row>
    <row r="2243" spans="6:6" x14ac:dyDescent="0.3">
      <c r="F2243" s="42"/>
    </row>
    <row r="2244" spans="6:6" x14ac:dyDescent="0.3">
      <c r="F2244" s="42"/>
    </row>
    <row r="2245" spans="6:6" x14ac:dyDescent="0.3">
      <c r="F2245" s="42"/>
    </row>
    <row r="2246" spans="6:6" x14ac:dyDescent="0.3">
      <c r="F2246" s="42"/>
    </row>
    <row r="2247" spans="6:6" x14ac:dyDescent="0.3">
      <c r="F2247" s="42"/>
    </row>
    <row r="2248" spans="6:6" x14ac:dyDescent="0.3">
      <c r="F2248" s="42"/>
    </row>
    <row r="2249" spans="6:6" x14ac:dyDescent="0.3">
      <c r="F2249" s="42"/>
    </row>
    <row r="2250" spans="6:6" x14ac:dyDescent="0.3">
      <c r="F2250" s="42"/>
    </row>
    <row r="2251" spans="6:6" x14ac:dyDescent="0.3">
      <c r="F2251" s="42"/>
    </row>
    <row r="2252" spans="6:6" x14ac:dyDescent="0.3">
      <c r="F2252" s="42"/>
    </row>
    <row r="2253" spans="6:6" x14ac:dyDescent="0.3">
      <c r="F2253" s="42"/>
    </row>
    <row r="2254" spans="6:6" x14ac:dyDescent="0.3">
      <c r="F2254" s="42"/>
    </row>
    <row r="2255" spans="6:6" x14ac:dyDescent="0.3">
      <c r="F2255" s="42"/>
    </row>
    <row r="2256" spans="6:6" x14ac:dyDescent="0.3">
      <c r="F2256" s="42"/>
    </row>
    <row r="2257" spans="6:6" x14ac:dyDescent="0.3">
      <c r="F2257" s="42"/>
    </row>
    <row r="2258" spans="6:6" x14ac:dyDescent="0.3">
      <c r="F2258" s="42"/>
    </row>
    <row r="2259" spans="6:6" x14ac:dyDescent="0.3">
      <c r="F2259" s="42"/>
    </row>
    <row r="2260" spans="6:6" x14ac:dyDescent="0.3">
      <c r="F2260" s="42"/>
    </row>
    <row r="2261" spans="6:6" x14ac:dyDescent="0.3">
      <c r="F2261" s="42"/>
    </row>
    <row r="2262" spans="6:6" x14ac:dyDescent="0.3">
      <c r="F2262" s="42"/>
    </row>
    <row r="2263" spans="6:6" x14ac:dyDescent="0.3">
      <c r="F2263" s="42"/>
    </row>
    <row r="2264" spans="6:6" x14ac:dyDescent="0.3">
      <c r="F2264" s="42"/>
    </row>
    <row r="2265" spans="6:6" x14ac:dyDescent="0.3">
      <c r="F2265" s="42"/>
    </row>
    <row r="2266" spans="6:6" x14ac:dyDescent="0.3">
      <c r="F2266" s="42"/>
    </row>
    <row r="2267" spans="6:6" x14ac:dyDescent="0.3">
      <c r="F2267" s="42"/>
    </row>
    <row r="2268" spans="6:6" x14ac:dyDescent="0.3">
      <c r="F2268" s="42"/>
    </row>
    <row r="2269" spans="6:6" x14ac:dyDescent="0.3">
      <c r="F2269" s="42"/>
    </row>
    <row r="2270" spans="6:6" x14ac:dyDescent="0.3">
      <c r="F2270" s="42"/>
    </row>
    <row r="2271" spans="6:6" x14ac:dyDescent="0.3">
      <c r="F2271" s="42"/>
    </row>
    <row r="2272" spans="6:6" x14ac:dyDescent="0.3">
      <c r="F2272" s="42"/>
    </row>
    <row r="2273" spans="6:6" x14ac:dyDescent="0.3">
      <c r="F2273" s="42"/>
    </row>
    <row r="2274" spans="6:6" x14ac:dyDescent="0.3">
      <c r="F2274" s="42"/>
    </row>
    <row r="2275" spans="6:6" x14ac:dyDescent="0.3">
      <c r="F2275" s="42"/>
    </row>
    <row r="2276" spans="6:6" x14ac:dyDescent="0.3">
      <c r="F2276" s="42"/>
    </row>
    <row r="2277" spans="6:6" x14ac:dyDescent="0.3">
      <c r="F2277" s="42"/>
    </row>
    <row r="2278" spans="6:6" x14ac:dyDescent="0.3">
      <c r="F2278" s="42"/>
    </row>
    <row r="2279" spans="6:6" x14ac:dyDescent="0.3">
      <c r="F2279" s="42"/>
    </row>
    <row r="2280" spans="6:6" x14ac:dyDescent="0.3">
      <c r="F2280" s="42"/>
    </row>
    <row r="2281" spans="6:6" x14ac:dyDescent="0.3">
      <c r="F2281" s="42"/>
    </row>
    <row r="2282" spans="6:6" x14ac:dyDescent="0.3">
      <c r="F2282" s="42"/>
    </row>
    <row r="2283" spans="6:6" x14ac:dyDescent="0.3">
      <c r="F2283" s="42"/>
    </row>
    <row r="2284" spans="6:6" x14ac:dyDescent="0.3">
      <c r="F2284" s="42"/>
    </row>
    <row r="2285" spans="6:6" x14ac:dyDescent="0.3">
      <c r="F2285" s="42"/>
    </row>
    <row r="2286" spans="6:6" x14ac:dyDescent="0.3">
      <c r="F2286" s="42"/>
    </row>
    <row r="2287" spans="6:6" x14ac:dyDescent="0.3">
      <c r="F2287" s="42"/>
    </row>
    <row r="2288" spans="6:6" x14ac:dyDescent="0.3">
      <c r="F2288" s="42"/>
    </row>
    <row r="2289" spans="6:6" x14ac:dyDescent="0.3">
      <c r="F2289" s="42"/>
    </row>
    <row r="2290" spans="6:6" x14ac:dyDescent="0.3">
      <c r="F2290" s="42"/>
    </row>
    <row r="2291" spans="6:6" x14ac:dyDescent="0.3">
      <c r="F2291" s="42"/>
    </row>
    <row r="2292" spans="6:6" x14ac:dyDescent="0.3">
      <c r="F2292" s="42"/>
    </row>
    <row r="2293" spans="6:6" x14ac:dyDescent="0.3">
      <c r="F2293" s="42"/>
    </row>
    <row r="2294" spans="6:6" x14ac:dyDescent="0.3">
      <c r="F2294" s="42"/>
    </row>
    <row r="2295" spans="6:6" x14ac:dyDescent="0.3">
      <c r="F2295" s="42"/>
    </row>
    <row r="2296" spans="6:6" x14ac:dyDescent="0.3">
      <c r="F2296" s="42"/>
    </row>
    <row r="2297" spans="6:6" x14ac:dyDescent="0.3">
      <c r="F2297" s="42"/>
    </row>
    <row r="2298" spans="6:6" x14ac:dyDescent="0.3">
      <c r="F2298" s="42"/>
    </row>
    <row r="2299" spans="6:6" x14ac:dyDescent="0.3">
      <c r="F2299" s="42"/>
    </row>
    <row r="2300" spans="6:6" x14ac:dyDescent="0.3">
      <c r="F2300" s="42"/>
    </row>
    <row r="2301" spans="6:6" x14ac:dyDescent="0.3">
      <c r="F2301" s="42"/>
    </row>
    <row r="2302" spans="6:6" x14ac:dyDescent="0.3">
      <c r="F2302" s="42"/>
    </row>
    <row r="2303" spans="6:6" x14ac:dyDescent="0.3">
      <c r="F2303" s="42"/>
    </row>
    <row r="2304" spans="6:6" x14ac:dyDescent="0.3">
      <c r="F2304" s="42"/>
    </row>
    <row r="2305" spans="6:6" x14ac:dyDescent="0.3">
      <c r="F2305" s="42"/>
    </row>
    <row r="2306" spans="6:6" x14ac:dyDescent="0.3">
      <c r="F2306" s="42"/>
    </row>
    <row r="2307" spans="6:6" x14ac:dyDescent="0.3">
      <c r="F2307" s="42"/>
    </row>
    <row r="2308" spans="6:6" x14ac:dyDescent="0.3">
      <c r="F2308" s="42"/>
    </row>
    <row r="2309" spans="6:6" x14ac:dyDescent="0.3">
      <c r="F2309" s="42"/>
    </row>
    <row r="2310" spans="6:6" x14ac:dyDescent="0.3">
      <c r="F2310" s="42"/>
    </row>
    <row r="2311" spans="6:6" x14ac:dyDescent="0.3">
      <c r="F2311" s="42"/>
    </row>
    <row r="2312" spans="6:6" x14ac:dyDescent="0.3">
      <c r="F2312" s="42"/>
    </row>
    <row r="2313" spans="6:6" x14ac:dyDescent="0.3">
      <c r="F2313" s="42"/>
    </row>
    <row r="2314" spans="6:6" x14ac:dyDescent="0.3">
      <c r="F2314" s="42"/>
    </row>
    <row r="2315" spans="6:6" x14ac:dyDescent="0.3">
      <c r="F2315" s="42"/>
    </row>
    <row r="2316" spans="6:6" x14ac:dyDescent="0.3">
      <c r="F2316" s="42"/>
    </row>
    <row r="2317" spans="6:6" x14ac:dyDescent="0.3">
      <c r="F2317" s="42"/>
    </row>
    <row r="2318" spans="6:6" x14ac:dyDescent="0.3">
      <c r="F2318" s="42"/>
    </row>
    <row r="2319" spans="6:6" x14ac:dyDescent="0.3">
      <c r="F2319" s="42"/>
    </row>
    <row r="2320" spans="6:6" x14ac:dyDescent="0.3">
      <c r="F2320" s="42"/>
    </row>
    <row r="2321" spans="6:6" x14ac:dyDescent="0.3">
      <c r="F2321" s="42"/>
    </row>
    <row r="2322" spans="6:6" x14ac:dyDescent="0.3">
      <c r="F2322" s="42"/>
    </row>
    <row r="2323" spans="6:6" x14ac:dyDescent="0.3">
      <c r="F2323" s="42"/>
    </row>
    <row r="2324" spans="6:6" x14ac:dyDescent="0.3">
      <c r="F2324" s="42"/>
    </row>
    <row r="2325" spans="6:6" x14ac:dyDescent="0.3">
      <c r="F2325" s="42"/>
    </row>
    <row r="2326" spans="6:6" x14ac:dyDescent="0.3">
      <c r="F2326" s="42"/>
    </row>
    <row r="2327" spans="6:6" x14ac:dyDescent="0.3">
      <c r="F2327" s="42"/>
    </row>
    <row r="2328" spans="6:6" x14ac:dyDescent="0.3">
      <c r="F2328" s="42"/>
    </row>
    <row r="2329" spans="6:6" x14ac:dyDescent="0.3">
      <c r="F2329" s="42"/>
    </row>
    <row r="2330" spans="6:6" x14ac:dyDescent="0.3">
      <c r="F2330" s="42"/>
    </row>
    <row r="2331" spans="6:6" x14ac:dyDescent="0.3">
      <c r="F2331" s="42"/>
    </row>
    <row r="2332" spans="6:6" x14ac:dyDescent="0.3">
      <c r="F2332" s="42"/>
    </row>
    <row r="2333" spans="6:6" x14ac:dyDescent="0.3">
      <c r="F2333" s="42"/>
    </row>
    <row r="2334" spans="6:6" x14ac:dyDescent="0.3">
      <c r="F2334" s="42"/>
    </row>
    <row r="2335" spans="6:6" x14ac:dyDescent="0.3">
      <c r="F2335" s="42"/>
    </row>
    <row r="2336" spans="6:6" x14ac:dyDescent="0.3">
      <c r="F2336" s="42"/>
    </row>
    <row r="2337" spans="6:6" x14ac:dyDescent="0.3">
      <c r="F2337" s="42"/>
    </row>
    <row r="2338" spans="6:6" x14ac:dyDescent="0.3">
      <c r="F2338" s="42"/>
    </row>
    <row r="2339" spans="6:6" x14ac:dyDescent="0.3">
      <c r="F2339" s="42"/>
    </row>
    <row r="2340" spans="6:6" x14ac:dyDescent="0.3">
      <c r="F2340" s="42"/>
    </row>
    <row r="2341" spans="6:6" x14ac:dyDescent="0.3">
      <c r="F2341" s="42"/>
    </row>
    <row r="2342" spans="6:6" x14ac:dyDescent="0.3">
      <c r="F2342" s="42"/>
    </row>
    <row r="2343" spans="6:6" x14ac:dyDescent="0.3">
      <c r="F2343" s="42"/>
    </row>
    <row r="2344" spans="6:6" x14ac:dyDescent="0.3">
      <c r="F2344" s="42"/>
    </row>
    <row r="2345" spans="6:6" x14ac:dyDescent="0.3">
      <c r="F2345" s="42"/>
    </row>
    <row r="2346" spans="6:6" x14ac:dyDescent="0.3">
      <c r="F2346" s="42"/>
    </row>
    <row r="2347" spans="6:6" x14ac:dyDescent="0.3">
      <c r="F2347" s="42"/>
    </row>
    <row r="2348" spans="6:6" x14ac:dyDescent="0.3">
      <c r="F2348" s="42"/>
    </row>
    <row r="2349" spans="6:6" x14ac:dyDescent="0.3">
      <c r="F2349" s="42"/>
    </row>
    <row r="2350" spans="6:6" x14ac:dyDescent="0.3">
      <c r="F2350" s="42"/>
    </row>
    <row r="2351" spans="6:6" x14ac:dyDescent="0.3">
      <c r="F2351" s="42"/>
    </row>
    <row r="2352" spans="6:6" x14ac:dyDescent="0.3">
      <c r="F2352" s="42"/>
    </row>
    <row r="2353" spans="6:6" x14ac:dyDescent="0.3">
      <c r="F2353" s="42"/>
    </row>
    <row r="2354" spans="6:6" x14ac:dyDescent="0.3">
      <c r="F2354" s="42"/>
    </row>
    <row r="2355" spans="6:6" x14ac:dyDescent="0.3">
      <c r="F2355" s="42"/>
    </row>
    <row r="2356" spans="6:6" x14ac:dyDescent="0.3">
      <c r="F2356" s="42"/>
    </row>
    <row r="2357" spans="6:6" x14ac:dyDescent="0.3">
      <c r="F2357" s="42"/>
    </row>
    <row r="2358" spans="6:6" x14ac:dyDescent="0.3">
      <c r="F2358" s="42"/>
    </row>
    <row r="2359" spans="6:6" x14ac:dyDescent="0.3">
      <c r="F2359" s="42"/>
    </row>
    <row r="2360" spans="6:6" x14ac:dyDescent="0.3">
      <c r="F2360" s="42"/>
    </row>
    <row r="2361" spans="6:6" x14ac:dyDescent="0.3">
      <c r="F2361" s="42"/>
    </row>
    <row r="2362" spans="6:6" x14ac:dyDescent="0.3">
      <c r="F2362" s="42"/>
    </row>
    <row r="2363" spans="6:6" x14ac:dyDescent="0.3">
      <c r="F2363" s="42"/>
    </row>
    <row r="2364" spans="6:6" x14ac:dyDescent="0.3">
      <c r="F2364" s="42"/>
    </row>
    <row r="2365" spans="6:6" x14ac:dyDescent="0.3">
      <c r="F2365" s="42"/>
    </row>
    <row r="2366" spans="6:6" x14ac:dyDescent="0.3">
      <c r="F2366" s="42"/>
    </row>
    <row r="2367" spans="6:6" x14ac:dyDescent="0.3">
      <c r="F2367" s="42"/>
    </row>
    <row r="2368" spans="6:6" x14ac:dyDescent="0.3">
      <c r="F2368" s="42"/>
    </row>
    <row r="2369" spans="6:6" x14ac:dyDescent="0.3">
      <c r="F2369" s="42"/>
    </row>
    <row r="2370" spans="6:6" x14ac:dyDescent="0.3">
      <c r="F2370" s="42"/>
    </row>
    <row r="2371" spans="6:6" x14ac:dyDescent="0.3">
      <c r="F2371" s="42"/>
    </row>
    <row r="2372" spans="6:6" x14ac:dyDescent="0.3">
      <c r="F2372" s="42"/>
    </row>
    <row r="2373" spans="6:6" x14ac:dyDescent="0.3">
      <c r="F2373" s="42"/>
    </row>
    <row r="2374" spans="6:6" x14ac:dyDescent="0.3">
      <c r="F2374" s="42"/>
    </row>
    <row r="2375" spans="6:6" x14ac:dyDescent="0.3">
      <c r="F2375" s="42"/>
    </row>
    <row r="2376" spans="6:6" x14ac:dyDescent="0.3">
      <c r="F2376" s="42"/>
    </row>
    <row r="2377" spans="6:6" x14ac:dyDescent="0.3">
      <c r="F2377" s="42"/>
    </row>
    <row r="2378" spans="6:6" x14ac:dyDescent="0.3">
      <c r="F2378" s="42"/>
    </row>
    <row r="2379" spans="6:6" x14ac:dyDescent="0.3">
      <c r="F2379" s="42"/>
    </row>
    <row r="2380" spans="6:6" x14ac:dyDescent="0.3">
      <c r="F2380" s="42"/>
    </row>
    <row r="2381" spans="6:6" x14ac:dyDescent="0.3">
      <c r="F2381" s="42"/>
    </row>
    <row r="2382" spans="6:6" x14ac:dyDescent="0.3">
      <c r="F2382" s="42"/>
    </row>
    <row r="2383" spans="6:6" x14ac:dyDescent="0.3">
      <c r="F2383" s="42"/>
    </row>
    <row r="2384" spans="6:6" x14ac:dyDescent="0.3">
      <c r="F2384" s="42"/>
    </row>
    <row r="2385" spans="6:6" x14ac:dyDescent="0.3">
      <c r="F2385" s="42"/>
    </row>
    <row r="2386" spans="6:6" x14ac:dyDescent="0.3">
      <c r="F2386" s="42"/>
    </row>
    <row r="2387" spans="6:6" x14ac:dyDescent="0.3">
      <c r="F2387" s="42"/>
    </row>
    <row r="2388" spans="6:6" x14ac:dyDescent="0.3">
      <c r="F2388" s="42"/>
    </row>
    <row r="2389" spans="6:6" x14ac:dyDescent="0.3">
      <c r="F2389" s="42"/>
    </row>
    <row r="2390" spans="6:6" x14ac:dyDescent="0.3">
      <c r="F2390" s="42"/>
    </row>
    <row r="2391" spans="6:6" x14ac:dyDescent="0.3">
      <c r="F2391" s="42"/>
    </row>
    <row r="2392" spans="6:6" x14ac:dyDescent="0.3">
      <c r="F2392" s="42"/>
    </row>
    <row r="2393" spans="6:6" x14ac:dyDescent="0.3">
      <c r="F2393" s="42"/>
    </row>
    <row r="2394" spans="6:6" x14ac:dyDescent="0.3">
      <c r="F2394" s="42"/>
    </row>
    <row r="2395" spans="6:6" x14ac:dyDescent="0.3">
      <c r="F2395" s="42"/>
    </row>
    <row r="2396" spans="6:6" x14ac:dyDescent="0.3">
      <c r="F2396" s="42"/>
    </row>
    <row r="2397" spans="6:6" x14ac:dyDescent="0.3">
      <c r="F2397" s="42"/>
    </row>
    <row r="2398" spans="6:6" x14ac:dyDescent="0.3">
      <c r="F2398" s="42"/>
    </row>
    <row r="2399" spans="6:6" x14ac:dyDescent="0.3">
      <c r="F2399" s="42"/>
    </row>
    <row r="2400" spans="6:6" x14ac:dyDescent="0.3">
      <c r="F2400" s="42"/>
    </row>
    <row r="2401" spans="6:6" x14ac:dyDescent="0.3">
      <c r="F2401" s="42"/>
    </row>
    <row r="2402" spans="6:6" x14ac:dyDescent="0.3">
      <c r="F2402" s="42"/>
    </row>
    <row r="2403" spans="6:6" x14ac:dyDescent="0.3">
      <c r="F2403" s="42"/>
    </row>
    <row r="2404" spans="6:6" x14ac:dyDescent="0.3">
      <c r="F2404" s="42"/>
    </row>
    <row r="2405" spans="6:6" x14ac:dyDescent="0.3">
      <c r="F2405" s="42"/>
    </row>
    <row r="2406" spans="6:6" x14ac:dyDescent="0.3">
      <c r="F2406" s="42"/>
    </row>
    <row r="2407" spans="6:6" x14ac:dyDescent="0.3">
      <c r="F2407" s="42"/>
    </row>
    <row r="2408" spans="6:6" x14ac:dyDescent="0.3">
      <c r="F2408" s="42"/>
    </row>
    <row r="2409" spans="6:6" x14ac:dyDescent="0.3">
      <c r="F2409" s="42"/>
    </row>
    <row r="2410" spans="6:6" x14ac:dyDescent="0.3">
      <c r="F2410" s="42"/>
    </row>
    <row r="2411" spans="6:6" x14ac:dyDescent="0.3">
      <c r="F2411" s="42"/>
    </row>
    <row r="2412" spans="6:6" x14ac:dyDescent="0.3">
      <c r="F2412" s="42"/>
    </row>
    <row r="2413" spans="6:6" x14ac:dyDescent="0.3">
      <c r="F2413" s="42"/>
    </row>
    <row r="2414" spans="6:6" x14ac:dyDescent="0.3">
      <c r="F2414" s="42"/>
    </row>
    <row r="2415" spans="6:6" x14ac:dyDescent="0.3">
      <c r="F2415" s="42"/>
    </row>
    <row r="2416" spans="6:6" x14ac:dyDescent="0.3">
      <c r="F2416" s="42"/>
    </row>
    <row r="2417" spans="6:6" x14ac:dyDescent="0.3">
      <c r="F2417" s="42"/>
    </row>
    <row r="2418" spans="6:6" x14ac:dyDescent="0.3">
      <c r="F2418" s="42"/>
    </row>
    <row r="2419" spans="6:6" x14ac:dyDescent="0.3">
      <c r="F2419" s="42"/>
    </row>
    <row r="2420" spans="6:6" x14ac:dyDescent="0.3">
      <c r="F2420" s="42"/>
    </row>
    <row r="2421" spans="6:6" x14ac:dyDescent="0.3">
      <c r="F2421" s="42"/>
    </row>
    <row r="2422" spans="6:6" x14ac:dyDescent="0.3">
      <c r="F2422" s="42"/>
    </row>
    <row r="2423" spans="6:6" x14ac:dyDescent="0.3">
      <c r="F2423" s="42"/>
    </row>
    <row r="2424" spans="6:6" x14ac:dyDescent="0.3">
      <c r="F2424" s="42"/>
    </row>
    <row r="2425" spans="6:6" x14ac:dyDescent="0.3">
      <c r="F2425" s="42"/>
    </row>
    <row r="2426" spans="6:6" x14ac:dyDescent="0.3">
      <c r="F2426" s="42"/>
    </row>
    <row r="2427" spans="6:6" x14ac:dyDescent="0.3">
      <c r="F2427" s="42"/>
    </row>
    <row r="2428" spans="6:6" x14ac:dyDescent="0.3">
      <c r="F2428" s="42"/>
    </row>
    <row r="2429" spans="6:6" x14ac:dyDescent="0.3">
      <c r="F2429" s="42"/>
    </row>
    <row r="2430" spans="6:6" x14ac:dyDescent="0.3">
      <c r="F2430" s="42"/>
    </row>
    <row r="2431" spans="6:6" x14ac:dyDescent="0.3">
      <c r="F2431" s="42"/>
    </row>
    <row r="2432" spans="6:6" x14ac:dyDescent="0.3">
      <c r="F2432" s="42"/>
    </row>
    <row r="2433" spans="6:6" x14ac:dyDescent="0.3">
      <c r="F2433" s="42"/>
    </row>
    <row r="2434" spans="6:6" x14ac:dyDescent="0.3">
      <c r="F2434" s="42"/>
    </row>
    <row r="2435" spans="6:6" x14ac:dyDescent="0.3">
      <c r="F2435" s="42"/>
    </row>
    <row r="2436" spans="6:6" x14ac:dyDescent="0.3">
      <c r="F2436" s="42"/>
    </row>
    <row r="2437" spans="6:6" x14ac:dyDescent="0.3">
      <c r="F2437" s="42"/>
    </row>
    <row r="2438" spans="6:6" x14ac:dyDescent="0.3">
      <c r="F2438" s="42"/>
    </row>
    <row r="2439" spans="6:6" x14ac:dyDescent="0.3">
      <c r="F2439" s="42"/>
    </row>
    <row r="2440" spans="6:6" x14ac:dyDescent="0.3">
      <c r="F2440" s="42"/>
    </row>
    <row r="2441" spans="6:6" x14ac:dyDescent="0.3">
      <c r="F2441" s="42"/>
    </row>
    <row r="2442" spans="6:6" x14ac:dyDescent="0.3">
      <c r="F2442" s="42"/>
    </row>
    <row r="2443" spans="6:6" x14ac:dyDescent="0.3">
      <c r="F2443" s="42"/>
    </row>
    <row r="2444" spans="6:6" x14ac:dyDescent="0.3">
      <c r="F2444" s="42"/>
    </row>
    <row r="2445" spans="6:6" x14ac:dyDescent="0.3">
      <c r="F2445" s="42"/>
    </row>
    <row r="2446" spans="6:6" x14ac:dyDescent="0.3">
      <c r="F2446" s="42"/>
    </row>
    <row r="2447" spans="6:6" x14ac:dyDescent="0.3">
      <c r="F2447" s="42"/>
    </row>
    <row r="2448" spans="6:6" x14ac:dyDescent="0.3">
      <c r="F2448" s="42"/>
    </row>
    <row r="2449" spans="6:6" x14ac:dyDescent="0.3">
      <c r="F2449" s="42"/>
    </row>
    <row r="2450" spans="6:6" x14ac:dyDescent="0.3">
      <c r="F2450" s="42"/>
    </row>
    <row r="2451" spans="6:6" x14ac:dyDescent="0.3">
      <c r="F2451" s="42"/>
    </row>
    <row r="2452" spans="6:6" x14ac:dyDescent="0.3">
      <c r="F2452" s="42"/>
    </row>
    <row r="2453" spans="6:6" x14ac:dyDescent="0.3">
      <c r="F2453" s="42"/>
    </row>
    <row r="2454" spans="6:6" x14ac:dyDescent="0.3">
      <c r="F2454" s="42"/>
    </row>
    <row r="2455" spans="6:6" x14ac:dyDescent="0.3">
      <c r="F2455" s="42"/>
    </row>
    <row r="2456" spans="6:6" x14ac:dyDescent="0.3">
      <c r="F2456" s="42"/>
    </row>
    <row r="2457" spans="6:6" x14ac:dyDescent="0.3">
      <c r="F2457" s="42"/>
    </row>
    <row r="2458" spans="6:6" x14ac:dyDescent="0.3">
      <c r="F2458" s="42"/>
    </row>
    <row r="2459" spans="6:6" x14ac:dyDescent="0.3">
      <c r="F2459" s="42"/>
    </row>
    <row r="2460" spans="6:6" x14ac:dyDescent="0.3">
      <c r="F2460" s="42"/>
    </row>
    <row r="2461" spans="6:6" x14ac:dyDescent="0.3">
      <c r="F2461" s="42"/>
    </row>
    <row r="2462" spans="6:6" x14ac:dyDescent="0.3">
      <c r="F2462" s="42"/>
    </row>
    <row r="2463" spans="6:6" x14ac:dyDescent="0.3">
      <c r="F2463" s="42"/>
    </row>
    <row r="2464" spans="6:6" x14ac:dyDescent="0.3">
      <c r="F2464" s="42"/>
    </row>
    <row r="2465" spans="6:6" x14ac:dyDescent="0.3">
      <c r="F2465" s="42"/>
    </row>
    <row r="2466" spans="6:6" x14ac:dyDescent="0.3">
      <c r="F2466" s="42"/>
    </row>
    <row r="2467" spans="6:6" x14ac:dyDescent="0.3">
      <c r="F2467" s="42"/>
    </row>
    <row r="2468" spans="6:6" x14ac:dyDescent="0.3">
      <c r="F2468" s="42"/>
    </row>
    <row r="2469" spans="6:6" x14ac:dyDescent="0.3">
      <c r="F2469" s="42"/>
    </row>
    <row r="2470" spans="6:6" x14ac:dyDescent="0.3">
      <c r="F2470" s="42"/>
    </row>
    <row r="2471" spans="6:6" x14ac:dyDescent="0.3">
      <c r="F2471" s="42"/>
    </row>
    <row r="2472" spans="6:6" x14ac:dyDescent="0.3">
      <c r="F2472" s="42"/>
    </row>
    <row r="2473" spans="6:6" x14ac:dyDescent="0.3">
      <c r="F2473" s="42"/>
    </row>
    <row r="2474" spans="6:6" x14ac:dyDescent="0.3">
      <c r="F2474" s="42"/>
    </row>
    <row r="2475" spans="6:6" x14ac:dyDescent="0.3">
      <c r="F2475" s="42"/>
    </row>
    <row r="2476" spans="6:6" x14ac:dyDescent="0.3">
      <c r="F2476" s="42"/>
    </row>
    <row r="2477" spans="6:6" x14ac:dyDescent="0.3">
      <c r="F2477" s="42"/>
    </row>
    <row r="2478" spans="6:6" x14ac:dyDescent="0.3">
      <c r="F2478" s="42"/>
    </row>
    <row r="2479" spans="6:6" x14ac:dyDescent="0.3">
      <c r="F2479" s="42"/>
    </row>
    <row r="2480" spans="6:6" x14ac:dyDescent="0.3">
      <c r="F2480" s="42"/>
    </row>
    <row r="2481" spans="6:6" x14ac:dyDescent="0.3">
      <c r="F2481" s="42"/>
    </row>
    <row r="2482" spans="6:6" x14ac:dyDescent="0.3">
      <c r="F2482" s="42"/>
    </row>
    <row r="2483" spans="6:6" x14ac:dyDescent="0.3">
      <c r="F2483" s="42"/>
    </row>
    <row r="2484" spans="6:6" x14ac:dyDescent="0.3">
      <c r="F2484" s="42"/>
    </row>
    <row r="2485" spans="6:6" x14ac:dyDescent="0.3">
      <c r="F2485" s="42"/>
    </row>
    <row r="2486" spans="6:6" x14ac:dyDescent="0.3">
      <c r="F2486" s="42"/>
    </row>
    <row r="2487" spans="6:6" x14ac:dyDescent="0.3">
      <c r="F2487" s="42"/>
    </row>
    <row r="2488" spans="6:6" x14ac:dyDescent="0.3">
      <c r="F2488" s="42"/>
    </row>
    <row r="2489" spans="6:6" x14ac:dyDescent="0.3">
      <c r="F2489" s="42"/>
    </row>
    <row r="2490" spans="6:6" x14ac:dyDescent="0.3">
      <c r="F2490" s="42"/>
    </row>
    <row r="2491" spans="6:6" x14ac:dyDescent="0.3">
      <c r="F2491" s="42"/>
    </row>
    <row r="2492" spans="6:6" x14ac:dyDescent="0.3">
      <c r="F2492" s="42"/>
    </row>
    <row r="2493" spans="6:6" x14ac:dyDescent="0.3">
      <c r="F2493" s="42"/>
    </row>
    <row r="2494" spans="6:6" x14ac:dyDescent="0.3">
      <c r="F2494" s="42"/>
    </row>
    <row r="2495" spans="6:6" x14ac:dyDescent="0.3">
      <c r="F2495" s="42"/>
    </row>
    <row r="2496" spans="6:6" x14ac:dyDescent="0.3">
      <c r="F2496" s="42"/>
    </row>
    <row r="2497" spans="6:6" x14ac:dyDescent="0.3">
      <c r="F2497" s="42"/>
    </row>
    <row r="2498" spans="6:6" x14ac:dyDescent="0.3">
      <c r="F2498" s="42"/>
    </row>
    <row r="2499" spans="6:6" x14ac:dyDescent="0.3">
      <c r="F2499" s="42"/>
    </row>
    <row r="2500" spans="6:6" x14ac:dyDescent="0.3">
      <c r="F2500" s="42"/>
    </row>
    <row r="2501" spans="6:6" x14ac:dyDescent="0.3">
      <c r="F2501" s="42"/>
    </row>
    <row r="2502" spans="6:6" x14ac:dyDescent="0.3">
      <c r="F2502" s="42"/>
    </row>
    <row r="2503" spans="6:6" x14ac:dyDescent="0.3">
      <c r="F2503" s="42"/>
    </row>
    <row r="2504" spans="6:6" x14ac:dyDescent="0.3">
      <c r="F2504" s="42"/>
    </row>
    <row r="2505" spans="6:6" x14ac:dyDescent="0.3">
      <c r="F2505" s="42"/>
    </row>
    <row r="2506" spans="6:6" x14ac:dyDescent="0.3">
      <c r="F2506" s="42"/>
    </row>
    <row r="2507" spans="6:6" x14ac:dyDescent="0.3">
      <c r="F2507" s="42"/>
    </row>
    <row r="2508" spans="6:6" x14ac:dyDescent="0.3">
      <c r="F2508" s="42"/>
    </row>
    <row r="2509" spans="6:6" x14ac:dyDescent="0.3">
      <c r="F2509" s="42"/>
    </row>
    <row r="2510" spans="6:6" x14ac:dyDescent="0.3">
      <c r="F2510" s="42"/>
    </row>
    <row r="2511" spans="6:6" x14ac:dyDescent="0.3">
      <c r="F2511" s="42"/>
    </row>
    <row r="2512" spans="6:6" x14ac:dyDescent="0.3">
      <c r="F2512" s="42"/>
    </row>
    <row r="2513" spans="6:6" x14ac:dyDescent="0.3">
      <c r="F2513" s="42"/>
    </row>
    <row r="2514" spans="6:6" x14ac:dyDescent="0.3">
      <c r="F2514" s="42"/>
    </row>
    <row r="2515" spans="6:6" x14ac:dyDescent="0.3">
      <c r="F2515" s="42"/>
    </row>
    <row r="2516" spans="6:6" x14ac:dyDescent="0.3">
      <c r="F2516" s="42"/>
    </row>
    <row r="2517" spans="6:6" x14ac:dyDescent="0.3">
      <c r="F2517" s="42"/>
    </row>
    <row r="2518" spans="6:6" x14ac:dyDescent="0.3">
      <c r="F2518" s="42"/>
    </row>
    <row r="2519" spans="6:6" x14ac:dyDescent="0.3">
      <c r="F2519" s="42"/>
    </row>
    <row r="2520" spans="6:6" x14ac:dyDescent="0.3">
      <c r="F2520" s="42"/>
    </row>
    <row r="2521" spans="6:6" x14ac:dyDescent="0.3">
      <c r="F2521" s="42"/>
    </row>
    <row r="2522" spans="6:6" x14ac:dyDescent="0.3">
      <c r="F2522" s="42"/>
    </row>
    <row r="2523" spans="6:6" x14ac:dyDescent="0.3">
      <c r="F2523" s="42"/>
    </row>
    <row r="2524" spans="6:6" x14ac:dyDescent="0.3">
      <c r="F2524" s="42"/>
    </row>
    <row r="2525" spans="6:6" x14ac:dyDescent="0.3">
      <c r="F2525" s="42"/>
    </row>
    <row r="2526" spans="6:6" x14ac:dyDescent="0.3">
      <c r="F2526" s="42"/>
    </row>
    <row r="2527" spans="6:6" x14ac:dyDescent="0.3">
      <c r="F2527" s="42"/>
    </row>
    <row r="2528" spans="6:6" x14ac:dyDescent="0.3">
      <c r="F2528" s="42"/>
    </row>
    <row r="2529" spans="6:6" x14ac:dyDescent="0.3">
      <c r="F2529" s="42"/>
    </row>
    <row r="2530" spans="6:6" x14ac:dyDescent="0.3">
      <c r="F2530" s="42"/>
    </row>
    <row r="2531" spans="6:6" x14ac:dyDescent="0.3">
      <c r="F2531" s="42"/>
    </row>
    <row r="2532" spans="6:6" x14ac:dyDescent="0.3">
      <c r="F2532" s="42"/>
    </row>
    <row r="2533" spans="6:6" x14ac:dyDescent="0.3">
      <c r="F2533" s="42"/>
    </row>
    <row r="2534" spans="6:6" x14ac:dyDescent="0.3">
      <c r="F2534" s="42"/>
    </row>
    <row r="2535" spans="6:6" x14ac:dyDescent="0.3">
      <c r="F2535" s="42"/>
    </row>
    <row r="2536" spans="6:6" x14ac:dyDescent="0.3">
      <c r="F2536" s="42"/>
    </row>
    <row r="2537" spans="6:6" x14ac:dyDescent="0.3">
      <c r="F2537" s="42"/>
    </row>
    <row r="2538" spans="6:6" x14ac:dyDescent="0.3">
      <c r="F2538" s="42"/>
    </row>
    <row r="2539" spans="6:6" x14ac:dyDescent="0.3">
      <c r="F2539" s="42"/>
    </row>
    <row r="2540" spans="6:6" x14ac:dyDescent="0.3">
      <c r="F2540" s="42"/>
    </row>
    <row r="2541" spans="6:6" x14ac:dyDescent="0.3">
      <c r="F2541" s="42"/>
    </row>
    <row r="2542" spans="6:6" x14ac:dyDescent="0.3">
      <c r="F2542" s="42"/>
    </row>
    <row r="2543" spans="6:6" x14ac:dyDescent="0.3">
      <c r="F2543" s="42"/>
    </row>
    <row r="2544" spans="6:6" x14ac:dyDescent="0.3">
      <c r="F2544" s="42"/>
    </row>
    <row r="2545" spans="6:6" x14ac:dyDescent="0.3">
      <c r="F2545" s="42"/>
    </row>
    <row r="2546" spans="6:6" x14ac:dyDescent="0.3">
      <c r="F2546" s="42"/>
    </row>
    <row r="2547" spans="6:6" x14ac:dyDescent="0.3">
      <c r="F2547" s="42"/>
    </row>
    <row r="2548" spans="6:6" x14ac:dyDescent="0.3">
      <c r="F2548" s="42"/>
    </row>
    <row r="2549" spans="6:6" x14ac:dyDescent="0.3">
      <c r="F2549" s="42"/>
    </row>
    <row r="2550" spans="6:6" x14ac:dyDescent="0.3">
      <c r="F2550" s="42"/>
    </row>
    <row r="2551" spans="6:6" x14ac:dyDescent="0.3">
      <c r="F2551" s="42"/>
    </row>
    <row r="2552" spans="6:6" x14ac:dyDescent="0.3">
      <c r="F2552" s="42"/>
    </row>
    <row r="2553" spans="6:6" x14ac:dyDescent="0.3">
      <c r="F2553" s="42"/>
    </row>
    <row r="2554" spans="6:6" x14ac:dyDescent="0.3">
      <c r="F2554" s="42"/>
    </row>
    <row r="2555" spans="6:6" x14ac:dyDescent="0.3">
      <c r="F2555" s="42"/>
    </row>
    <row r="2556" spans="6:6" x14ac:dyDescent="0.3">
      <c r="F2556" s="42"/>
    </row>
    <row r="2557" spans="6:6" x14ac:dyDescent="0.3">
      <c r="F2557" s="42"/>
    </row>
    <row r="2558" spans="6:6" x14ac:dyDescent="0.3">
      <c r="F2558" s="42"/>
    </row>
    <row r="2559" spans="6:6" x14ac:dyDescent="0.3">
      <c r="F2559" s="42"/>
    </row>
    <row r="2560" spans="6:6" x14ac:dyDescent="0.3">
      <c r="F2560" s="42"/>
    </row>
    <row r="2561" spans="6:6" x14ac:dyDescent="0.3">
      <c r="F2561" s="42"/>
    </row>
    <row r="2562" spans="6:6" x14ac:dyDescent="0.3">
      <c r="F2562" s="42"/>
    </row>
    <row r="2563" spans="6:6" x14ac:dyDescent="0.3">
      <c r="F2563" s="42"/>
    </row>
    <row r="2564" spans="6:6" x14ac:dyDescent="0.3">
      <c r="F2564" s="42"/>
    </row>
    <row r="2565" spans="6:6" x14ac:dyDescent="0.3">
      <c r="F2565" s="42"/>
    </row>
    <row r="2566" spans="6:6" x14ac:dyDescent="0.3">
      <c r="F2566" s="42"/>
    </row>
    <row r="2567" spans="6:6" x14ac:dyDescent="0.3">
      <c r="F2567" s="42"/>
    </row>
    <row r="2568" spans="6:6" x14ac:dyDescent="0.3">
      <c r="F2568" s="42"/>
    </row>
    <row r="2569" spans="6:6" x14ac:dyDescent="0.3">
      <c r="F2569" s="42"/>
    </row>
    <row r="2570" spans="6:6" x14ac:dyDescent="0.3">
      <c r="F2570" s="42"/>
    </row>
    <row r="2571" spans="6:6" x14ac:dyDescent="0.3">
      <c r="F2571" s="42"/>
    </row>
    <row r="2572" spans="6:6" x14ac:dyDescent="0.3">
      <c r="F2572" s="42"/>
    </row>
    <row r="2573" spans="6:6" x14ac:dyDescent="0.3">
      <c r="F2573" s="42"/>
    </row>
    <row r="2574" spans="6:6" x14ac:dyDescent="0.3">
      <c r="F2574" s="42"/>
    </row>
    <row r="2575" spans="6:6" x14ac:dyDescent="0.3">
      <c r="F2575" s="42"/>
    </row>
    <row r="2576" spans="6:6" x14ac:dyDescent="0.3">
      <c r="F2576" s="42"/>
    </row>
    <row r="2577" spans="6:6" x14ac:dyDescent="0.3">
      <c r="F2577" s="42"/>
    </row>
    <row r="2578" spans="6:6" x14ac:dyDescent="0.3">
      <c r="F2578" s="42"/>
    </row>
    <row r="2579" spans="6:6" x14ac:dyDescent="0.3">
      <c r="F2579" s="42"/>
    </row>
    <row r="2580" spans="6:6" x14ac:dyDescent="0.3">
      <c r="F2580" s="42"/>
    </row>
    <row r="2581" spans="6:6" x14ac:dyDescent="0.3">
      <c r="F2581" s="42"/>
    </row>
    <row r="2582" spans="6:6" x14ac:dyDescent="0.3">
      <c r="F2582" s="42"/>
    </row>
    <row r="2583" spans="6:6" x14ac:dyDescent="0.3">
      <c r="F2583" s="42"/>
    </row>
    <row r="2584" spans="6:6" x14ac:dyDescent="0.3">
      <c r="F2584" s="42"/>
    </row>
    <row r="2585" spans="6:6" x14ac:dyDescent="0.3">
      <c r="F2585" s="42"/>
    </row>
    <row r="2586" spans="6:6" x14ac:dyDescent="0.3">
      <c r="F2586" s="42"/>
    </row>
    <row r="2587" spans="6:6" x14ac:dyDescent="0.3">
      <c r="F2587" s="42"/>
    </row>
    <row r="2588" spans="6:6" x14ac:dyDescent="0.3">
      <c r="F2588" s="42"/>
    </row>
    <row r="2589" spans="6:6" x14ac:dyDescent="0.3">
      <c r="F2589" s="42"/>
    </row>
    <row r="2590" spans="6:6" x14ac:dyDescent="0.3">
      <c r="F2590" s="42"/>
    </row>
    <row r="2591" spans="6:6" x14ac:dyDescent="0.3">
      <c r="F2591" s="42"/>
    </row>
    <row r="2592" spans="6:6" x14ac:dyDescent="0.3">
      <c r="F2592" s="42"/>
    </row>
    <row r="2593" spans="6:6" x14ac:dyDescent="0.3">
      <c r="F2593" s="42"/>
    </row>
    <row r="2594" spans="6:6" x14ac:dyDescent="0.3">
      <c r="F2594" s="42"/>
    </row>
    <row r="2595" spans="6:6" x14ac:dyDescent="0.3">
      <c r="F2595" s="42"/>
    </row>
    <row r="2596" spans="6:6" x14ac:dyDescent="0.3">
      <c r="F2596" s="42"/>
    </row>
    <row r="2597" spans="6:6" x14ac:dyDescent="0.3">
      <c r="F2597" s="42"/>
    </row>
    <row r="2598" spans="6:6" x14ac:dyDescent="0.3">
      <c r="F2598" s="42"/>
    </row>
    <row r="2599" spans="6:6" x14ac:dyDescent="0.3">
      <c r="F2599" s="42"/>
    </row>
    <row r="2600" spans="6:6" x14ac:dyDescent="0.3">
      <c r="F2600" s="42"/>
    </row>
    <row r="2601" spans="6:6" x14ac:dyDescent="0.3">
      <c r="F2601" s="42"/>
    </row>
    <row r="2602" spans="6:6" x14ac:dyDescent="0.3">
      <c r="F2602" s="42"/>
    </row>
    <row r="2603" spans="6:6" x14ac:dyDescent="0.3">
      <c r="F2603" s="42"/>
    </row>
    <row r="2604" spans="6:6" x14ac:dyDescent="0.3">
      <c r="F2604" s="42"/>
    </row>
    <row r="2605" spans="6:6" x14ac:dyDescent="0.3">
      <c r="F2605" s="42"/>
    </row>
    <row r="2606" spans="6:6" x14ac:dyDescent="0.3">
      <c r="F2606" s="42"/>
    </row>
    <row r="2607" spans="6:6" x14ac:dyDescent="0.3">
      <c r="F2607" s="42"/>
    </row>
    <row r="2608" spans="6:6" x14ac:dyDescent="0.3">
      <c r="F2608" s="42"/>
    </row>
    <row r="2609" spans="6:6" x14ac:dyDescent="0.3">
      <c r="F2609" s="42"/>
    </row>
    <row r="2610" spans="6:6" x14ac:dyDescent="0.3">
      <c r="F2610" s="42"/>
    </row>
    <row r="2611" spans="6:6" x14ac:dyDescent="0.3">
      <c r="F2611" s="42"/>
    </row>
    <row r="2612" spans="6:6" x14ac:dyDescent="0.3">
      <c r="F2612" s="42"/>
    </row>
    <row r="2613" spans="6:6" x14ac:dyDescent="0.3">
      <c r="F2613" s="42"/>
    </row>
    <row r="2614" spans="6:6" x14ac:dyDescent="0.3">
      <c r="F2614" s="42"/>
    </row>
    <row r="2615" spans="6:6" x14ac:dyDescent="0.3">
      <c r="F2615" s="42"/>
    </row>
    <row r="2616" spans="6:6" x14ac:dyDescent="0.3">
      <c r="F2616" s="42"/>
    </row>
    <row r="2617" spans="6:6" x14ac:dyDescent="0.3">
      <c r="F2617" s="42"/>
    </row>
    <row r="2618" spans="6:6" x14ac:dyDescent="0.3">
      <c r="F2618" s="42"/>
    </row>
    <row r="2619" spans="6:6" x14ac:dyDescent="0.3">
      <c r="F2619" s="42"/>
    </row>
    <row r="2620" spans="6:6" x14ac:dyDescent="0.3">
      <c r="F2620" s="42"/>
    </row>
    <row r="2621" spans="6:6" x14ac:dyDescent="0.3">
      <c r="F2621" s="42"/>
    </row>
    <row r="2622" spans="6:6" x14ac:dyDescent="0.3">
      <c r="F2622" s="42"/>
    </row>
    <row r="2623" spans="6:6" x14ac:dyDescent="0.3">
      <c r="F2623" s="42"/>
    </row>
    <row r="2624" spans="6:6" x14ac:dyDescent="0.3">
      <c r="F2624" s="42"/>
    </row>
    <row r="2625" spans="6:6" x14ac:dyDescent="0.3">
      <c r="F2625" s="42"/>
    </row>
    <row r="2626" spans="6:6" x14ac:dyDescent="0.3">
      <c r="F2626" s="42"/>
    </row>
    <row r="2627" spans="6:6" x14ac:dyDescent="0.3">
      <c r="F2627" s="42"/>
    </row>
    <row r="2628" spans="6:6" x14ac:dyDescent="0.3">
      <c r="F2628" s="42"/>
    </row>
    <row r="2629" spans="6:6" x14ac:dyDescent="0.3">
      <c r="F2629" s="42"/>
    </row>
    <row r="2630" spans="6:6" x14ac:dyDescent="0.3">
      <c r="F2630" s="42"/>
    </row>
    <row r="2631" spans="6:6" x14ac:dyDescent="0.3">
      <c r="F2631" s="42"/>
    </row>
    <row r="2632" spans="6:6" x14ac:dyDescent="0.3">
      <c r="F2632" s="42"/>
    </row>
    <row r="2633" spans="6:6" x14ac:dyDescent="0.3">
      <c r="F2633" s="42"/>
    </row>
    <row r="2634" spans="6:6" x14ac:dyDescent="0.3">
      <c r="F2634" s="42"/>
    </row>
    <row r="2635" spans="6:6" x14ac:dyDescent="0.3">
      <c r="F2635" s="42"/>
    </row>
    <row r="2636" spans="6:6" x14ac:dyDescent="0.3">
      <c r="F2636" s="42"/>
    </row>
    <row r="2637" spans="6:6" x14ac:dyDescent="0.3">
      <c r="F2637" s="42"/>
    </row>
    <row r="2638" spans="6:6" x14ac:dyDescent="0.3">
      <c r="F2638" s="42"/>
    </row>
    <row r="2639" spans="6:6" x14ac:dyDescent="0.3">
      <c r="F2639" s="42"/>
    </row>
    <row r="2640" spans="6:6" x14ac:dyDescent="0.3">
      <c r="F2640" s="42"/>
    </row>
    <row r="2641" spans="6:6" x14ac:dyDescent="0.3">
      <c r="F2641" s="42"/>
    </row>
    <row r="2642" spans="6:6" x14ac:dyDescent="0.3">
      <c r="F2642" s="42"/>
    </row>
    <row r="2643" spans="6:6" x14ac:dyDescent="0.3">
      <c r="F2643" s="42"/>
    </row>
    <row r="2644" spans="6:6" x14ac:dyDescent="0.3">
      <c r="F2644" s="42"/>
    </row>
    <row r="2645" spans="6:6" x14ac:dyDescent="0.3">
      <c r="F2645" s="42"/>
    </row>
    <row r="2646" spans="6:6" x14ac:dyDescent="0.3">
      <c r="F2646" s="42"/>
    </row>
    <row r="2647" spans="6:6" x14ac:dyDescent="0.3">
      <c r="F2647" s="42"/>
    </row>
    <row r="2648" spans="6:6" x14ac:dyDescent="0.3">
      <c r="F2648" s="42"/>
    </row>
    <row r="2649" spans="6:6" x14ac:dyDescent="0.3">
      <c r="F2649" s="42"/>
    </row>
    <row r="2650" spans="6:6" x14ac:dyDescent="0.3">
      <c r="F2650" s="42"/>
    </row>
    <row r="2651" spans="6:6" x14ac:dyDescent="0.3">
      <c r="F2651" s="42"/>
    </row>
    <row r="2652" spans="6:6" x14ac:dyDescent="0.3">
      <c r="F2652" s="42"/>
    </row>
    <row r="2653" spans="6:6" x14ac:dyDescent="0.3">
      <c r="F2653" s="42"/>
    </row>
    <row r="2654" spans="6:6" x14ac:dyDescent="0.3">
      <c r="F2654" s="42"/>
    </row>
    <row r="2655" spans="6:6" x14ac:dyDescent="0.3">
      <c r="F2655" s="42"/>
    </row>
    <row r="2656" spans="6:6" x14ac:dyDescent="0.3">
      <c r="F2656" s="42"/>
    </row>
    <row r="2657" spans="6:6" x14ac:dyDescent="0.3">
      <c r="F2657" s="42"/>
    </row>
    <row r="2658" spans="6:6" x14ac:dyDescent="0.3">
      <c r="F2658" s="42"/>
    </row>
    <row r="2659" spans="6:6" x14ac:dyDescent="0.3">
      <c r="F2659" s="42"/>
    </row>
    <row r="2660" spans="6:6" x14ac:dyDescent="0.3">
      <c r="F2660" s="42"/>
    </row>
    <row r="2661" spans="6:6" x14ac:dyDescent="0.3">
      <c r="F2661" s="42"/>
    </row>
    <row r="2662" spans="6:6" x14ac:dyDescent="0.3">
      <c r="F2662" s="42"/>
    </row>
    <row r="2663" spans="6:6" x14ac:dyDescent="0.3">
      <c r="F2663" s="42"/>
    </row>
    <row r="2664" spans="6:6" x14ac:dyDescent="0.3">
      <c r="F2664" s="42"/>
    </row>
    <row r="2665" spans="6:6" x14ac:dyDescent="0.3">
      <c r="F2665" s="42"/>
    </row>
    <row r="2666" spans="6:6" x14ac:dyDescent="0.3">
      <c r="F2666" s="42"/>
    </row>
    <row r="2667" spans="6:6" x14ac:dyDescent="0.3">
      <c r="F2667" s="42"/>
    </row>
    <row r="2668" spans="6:6" x14ac:dyDescent="0.3">
      <c r="F2668" s="42"/>
    </row>
    <row r="2669" spans="6:6" x14ac:dyDescent="0.3">
      <c r="F2669" s="42"/>
    </row>
    <row r="2670" spans="6:6" x14ac:dyDescent="0.3">
      <c r="F2670" s="42"/>
    </row>
    <row r="2671" spans="6:6" x14ac:dyDescent="0.3">
      <c r="F2671" s="42"/>
    </row>
    <row r="2672" spans="6:6" x14ac:dyDescent="0.3">
      <c r="F2672" s="42"/>
    </row>
    <row r="2673" spans="6:6" x14ac:dyDescent="0.3">
      <c r="F2673" s="42"/>
    </row>
    <row r="2674" spans="6:6" x14ac:dyDescent="0.3">
      <c r="F2674" s="42"/>
    </row>
    <row r="2675" spans="6:6" x14ac:dyDescent="0.3">
      <c r="F2675" s="42"/>
    </row>
    <row r="2676" spans="6:6" x14ac:dyDescent="0.3">
      <c r="F2676" s="42"/>
    </row>
    <row r="2677" spans="6:6" x14ac:dyDescent="0.3">
      <c r="F2677" s="42"/>
    </row>
    <row r="2678" spans="6:6" x14ac:dyDescent="0.3">
      <c r="F2678" s="42"/>
    </row>
    <row r="2679" spans="6:6" x14ac:dyDescent="0.3">
      <c r="F2679" s="42"/>
    </row>
    <row r="2680" spans="6:6" x14ac:dyDescent="0.3">
      <c r="F2680" s="42"/>
    </row>
    <row r="2681" spans="6:6" x14ac:dyDescent="0.3">
      <c r="F2681" s="42"/>
    </row>
    <row r="2682" spans="6:6" x14ac:dyDescent="0.3">
      <c r="F2682" s="42"/>
    </row>
    <row r="2683" spans="6:6" x14ac:dyDescent="0.3">
      <c r="F2683" s="42"/>
    </row>
    <row r="2684" spans="6:6" x14ac:dyDescent="0.3">
      <c r="F2684" s="42"/>
    </row>
    <row r="2685" spans="6:6" x14ac:dyDescent="0.3">
      <c r="F2685" s="42"/>
    </row>
    <row r="2686" spans="6:6" x14ac:dyDescent="0.3">
      <c r="F2686" s="42"/>
    </row>
    <row r="2687" spans="6:6" x14ac:dyDescent="0.3">
      <c r="F2687" s="42"/>
    </row>
    <row r="2688" spans="6:6" x14ac:dyDescent="0.3">
      <c r="F2688" s="42"/>
    </row>
    <row r="2689" spans="6:6" x14ac:dyDescent="0.3">
      <c r="F2689" s="42"/>
    </row>
    <row r="2690" spans="6:6" x14ac:dyDescent="0.3">
      <c r="F2690" s="42"/>
    </row>
    <row r="2691" spans="6:6" x14ac:dyDescent="0.3">
      <c r="F2691" s="42"/>
    </row>
    <row r="2692" spans="6:6" x14ac:dyDescent="0.3">
      <c r="F2692" s="42"/>
    </row>
    <row r="2693" spans="6:6" x14ac:dyDescent="0.3">
      <c r="F2693" s="42"/>
    </row>
    <row r="2694" spans="6:6" x14ac:dyDescent="0.3">
      <c r="F2694" s="42"/>
    </row>
    <row r="2695" spans="6:6" x14ac:dyDescent="0.3">
      <c r="F2695" s="42"/>
    </row>
    <row r="2696" spans="6:6" x14ac:dyDescent="0.3">
      <c r="F2696" s="42"/>
    </row>
    <row r="2697" spans="6:6" x14ac:dyDescent="0.3">
      <c r="F2697" s="42"/>
    </row>
    <row r="2698" spans="6:6" x14ac:dyDescent="0.3">
      <c r="F2698" s="42"/>
    </row>
    <row r="2699" spans="6:6" x14ac:dyDescent="0.3">
      <c r="F2699" s="42"/>
    </row>
    <row r="2700" spans="6:6" x14ac:dyDescent="0.3">
      <c r="F2700" s="42"/>
    </row>
    <row r="2701" spans="6:6" x14ac:dyDescent="0.3">
      <c r="F2701" s="42"/>
    </row>
    <row r="2702" spans="6:6" x14ac:dyDescent="0.3">
      <c r="F2702" s="42"/>
    </row>
    <row r="2703" spans="6:6" x14ac:dyDescent="0.3">
      <c r="F2703" s="42"/>
    </row>
    <row r="2704" spans="6:6" x14ac:dyDescent="0.3">
      <c r="F2704" s="42"/>
    </row>
    <row r="2705" spans="6:6" x14ac:dyDescent="0.3">
      <c r="F2705" s="42"/>
    </row>
    <row r="2706" spans="6:6" x14ac:dyDescent="0.3">
      <c r="F2706" s="42"/>
    </row>
    <row r="2707" spans="6:6" x14ac:dyDescent="0.3">
      <c r="F2707" s="42"/>
    </row>
    <row r="2708" spans="6:6" x14ac:dyDescent="0.3">
      <c r="F2708" s="42"/>
    </row>
    <row r="2709" spans="6:6" x14ac:dyDescent="0.3">
      <c r="F2709" s="42"/>
    </row>
    <row r="2710" spans="6:6" x14ac:dyDescent="0.3">
      <c r="F2710" s="42"/>
    </row>
    <row r="2711" spans="6:6" x14ac:dyDescent="0.3">
      <c r="F2711" s="42"/>
    </row>
    <row r="2712" spans="6:6" x14ac:dyDescent="0.3">
      <c r="F2712" s="42"/>
    </row>
    <row r="2713" spans="6:6" x14ac:dyDescent="0.3">
      <c r="F2713" s="42"/>
    </row>
    <row r="2714" spans="6:6" x14ac:dyDescent="0.3">
      <c r="F2714" s="42"/>
    </row>
    <row r="2715" spans="6:6" x14ac:dyDescent="0.3">
      <c r="F2715" s="42"/>
    </row>
    <row r="2716" spans="6:6" x14ac:dyDescent="0.3">
      <c r="F2716" s="42"/>
    </row>
    <row r="2717" spans="6:6" x14ac:dyDescent="0.3">
      <c r="F2717" s="42"/>
    </row>
    <row r="2718" spans="6:6" x14ac:dyDescent="0.3">
      <c r="F2718" s="42"/>
    </row>
    <row r="2719" spans="6:6" x14ac:dyDescent="0.3">
      <c r="F2719" s="42"/>
    </row>
    <row r="2720" spans="6:6" x14ac:dyDescent="0.3">
      <c r="F2720" s="42"/>
    </row>
    <row r="2721" spans="6:6" x14ac:dyDescent="0.3">
      <c r="F2721" s="42"/>
    </row>
    <row r="2722" spans="6:6" x14ac:dyDescent="0.3">
      <c r="F2722" s="42"/>
    </row>
    <row r="2723" spans="6:6" x14ac:dyDescent="0.3">
      <c r="F2723" s="42"/>
    </row>
    <row r="2724" spans="6:6" x14ac:dyDescent="0.3">
      <c r="F2724" s="42"/>
    </row>
    <row r="2725" spans="6:6" x14ac:dyDescent="0.3">
      <c r="F2725" s="42"/>
    </row>
    <row r="2726" spans="6:6" x14ac:dyDescent="0.3">
      <c r="F2726" s="42"/>
    </row>
    <row r="2727" spans="6:6" x14ac:dyDescent="0.3">
      <c r="F2727" s="42"/>
    </row>
    <row r="2728" spans="6:6" x14ac:dyDescent="0.3">
      <c r="F2728" s="42"/>
    </row>
    <row r="2729" spans="6:6" x14ac:dyDescent="0.3">
      <c r="F2729" s="42"/>
    </row>
    <row r="2730" spans="6:6" x14ac:dyDescent="0.3">
      <c r="F2730" s="42"/>
    </row>
    <row r="2731" spans="6:6" x14ac:dyDescent="0.3">
      <c r="F2731" s="42"/>
    </row>
    <row r="2732" spans="6:6" x14ac:dyDescent="0.3">
      <c r="F2732" s="42"/>
    </row>
    <row r="2733" spans="6:6" x14ac:dyDescent="0.3">
      <c r="F2733" s="42"/>
    </row>
    <row r="2734" spans="6:6" x14ac:dyDescent="0.3">
      <c r="F2734" s="42"/>
    </row>
    <row r="2735" spans="6:6" x14ac:dyDescent="0.3">
      <c r="F2735" s="42"/>
    </row>
    <row r="2736" spans="6:6" x14ac:dyDescent="0.3">
      <c r="F2736" s="42"/>
    </row>
    <row r="2737" spans="6:6" x14ac:dyDescent="0.3">
      <c r="F2737" s="42"/>
    </row>
    <row r="2738" spans="6:6" x14ac:dyDescent="0.3">
      <c r="F2738" s="42"/>
    </row>
    <row r="2739" spans="6:6" x14ac:dyDescent="0.3">
      <c r="F2739" s="42"/>
    </row>
    <row r="2740" spans="6:6" x14ac:dyDescent="0.3">
      <c r="F2740" s="42"/>
    </row>
    <row r="2741" spans="6:6" x14ac:dyDescent="0.3">
      <c r="F2741" s="42"/>
    </row>
    <row r="2742" spans="6:6" x14ac:dyDescent="0.3">
      <c r="F2742" s="42"/>
    </row>
    <row r="2743" spans="6:6" x14ac:dyDescent="0.3">
      <c r="F2743" s="42"/>
    </row>
    <row r="2744" spans="6:6" x14ac:dyDescent="0.3">
      <c r="F2744" s="42"/>
    </row>
    <row r="2745" spans="6:6" x14ac:dyDescent="0.3">
      <c r="F2745" s="42"/>
    </row>
    <row r="2746" spans="6:6" x14ac:dyDescent="0.3">
      <c r="F2746" s="42"/>
    </row>
    <row r="2747" spans="6:6" x14ac:dyDescent="0.3">
      <c r="F2747" s="42"/>
    </row>
    <row r="2748" spans="6:6" x14ac:dyDescent="0.3">
      <c r="F2748" s="42"/>
    </row>
    <row r="2749" spans="6:6" x14ac:dyDescent="0.3">
      <c r="F2749" s="42"/>
    </row>
    <row r="2750" spans="6:6" x14ac:dyDescent="0.3">
      <c r="F2750" s="42"/>
    </row>
    <row r="2751" spans="6:6" x14ac:dyDescent="0.3">
      <c r="F2751" s="42"/>
    </row>
    <row r="2752" spans="6:6" x14ac:dyDescent="0.3">
      <c r="F2752" s="42"/>
    </row>
    <row r="2753" spans="6:6" x14ac:dyDescent="0.3">
      <c r="F2753" s="42"/>
    </row>
    <row r="2754" spans="6:6" x14ac:dyDescent="0.3">
      <c r="F2754" s="42"/>
    </row>
    <row r="2755" spans="6:6" x14ac:dyDescent="0.3">
      <c r="F2755" s="42"/>
    </row>
    <row r="2756" spans="6:6" x14ac:dyDescent="0.3">
      <c r="F2756" s="42"/>
    </row>
    <row r="2757" spans="6:6" x14ac:dyDescent="0.3">
      <c r="F2757" s="42"/>
    </row>
    <row r="2758" spans="6:6" x14ac:dyDescent="0.3">
      <c r="F2758" s="42"/>
    </row>
    <row r="2759" spans="6:6" x14ac:dyDescent="0.3">
      <c r="F2759" s="42"/>
    </row>
    <row r="2760" spans="6:6" x14ac:dyDescent="0.3">
      <c r="F2760" s="42"/>
    </row>
    <row r="2761" spans="6:6" x14ac:dyDescent="0.3">
      <c r="F2761" s="42"/>
    </row>
    <row r="2762" spans="6:6" x14ac:dyDescent="0.3">
      <c r="F2762" s="42"/>
    </row>
    <row r="2763" spans="6:6" x14ac:dyDescent="0.3">
      <c r="F2763" s="42"/>
    </row>
    <row r="2764" spans="6:6" x14ac:dyDescent="0.3">
      <c r="F2764" s="42"/>
    </row>
    <row r="2765" spans="6:6" x14ac:dyDescent="0.3">
      <c r="F2765" s="42"/>
    </row>
    <row r="2766" spans="6:6" x14ac:dyDescent="0.3">
      <c r="F2766" s="42"/>
    </row>
    <row r="2767" spans="6:6" x14ac:dyDescent="0.3">
      <c r="F2767" s="42"/>
    </row>
    <row r="2768" spans="6:6" x14ac:dyDescent="0.3">
      <c r="F2768" s="42"/>
    </row>
    <row r="2769" spans="6:6" x14ac:dyDescent="0.3">
      <c r="F2769" s="42"/>
    </row>
    <row r="2770" spans="6:6" x14ac:dyDescent="0.3">
      <c r="F2770" s="42"/>
    </row>
    <row r="2771" spans="6:6" x14ac:dyDescent="0.3">
      <c r="F2771" s="42"/>
    </row>
    <row r="2772" spans="6:6" x14ac:dyDescent="0.3">
      <c r="F2772" s="42"/>
    </row>
    <row r="2773" spans="6:6" x14ac:dyDescent="0.3">
      <c r="F2773" s="42"/>
    </row>
    <row r="2774" spans="6:6" x14ac:dyDescent="0.3">
      <c r="F2774" s="42"/>
    </row>
    <row r="2775" spans="6:6" x14ac:dyDescent="0.3">
      <c r="F2775" s="42"/>
    </row>
    <row r="2776" spans="6:6" x14ac:dyDescent="0.3">
      <c r="F2776" s="42"/>
    </row>
    <row r="2777" spans="6:6" x14ac:dyDescent="0.3">
      <c r="F2777" s="42"/>
    </row>
    <row r="2778" spans="6:6" x14ac:dyDescent="0.3">
      <c r="F2778" s="42"/>
    </row>
    <row r="2779" spans="6:6" x14ac:dyDescent="0.3">
      <c r="F2779" s="42"/>
    </row>
    <row r="2780" spans="6:6" x14ac:dyDescent="0.3">
      <c r="F2780" s="42"/>
    </row>
    <row r="2781" spans="6:6" x14ac:dyDescent="0.3">
      <c r="F2781" s="42"/>
    </row>
    <row r="2782" spans="6:6" x14ac:dyDescent="0.3">
      <c r="F2782" s="42"/>
    </row>
    <row r="2783" spans="6:6" x14ac:dyDescent="0.3">
      <c r="F2783" s="42"/>
    </row>
    <row r="2784" spans="6:6" x14ac:dyDescent="0.3">
      <c r="F2784" s="42"/>
    </row>
    <row r="2785" spans="6:6" x14ac:dyDescent="0.3">
      <c r="F2785" s="42"/>
    </row>
    <row r="2786" spans="6:6" x14ac:dyDescent="0.3">
      <c r="F2786" s="42"/>
    </row>
    <row r="2787" spans="6:6" x14ac:dyDescent="0.3">
      <c r="F2787" s="42"/>
    </row>
    <row r="2788" spans="6:6" x14ac:dyDescent="0.3">
      <c r="F2788" s="42"/>
    </row>
    <row r="2789" spans="6:6" x14ac:dyDescent="0.3">
      <c r="F2789" s="42"/>
    </row>
    <row r="2790" spans="6:6" x14ac:dyDescent="0.3">
      <c r="F2790" s="42"/>
    </row>
    <row r="2791" spans="6:6" x14ac:dyDescent="0.3">
      <c r="F2791" s="42"/>
    </row>
    <row r="2792" spans="6:6" x14ac:dyDescent="0.3">
      <c r="F2792" s="42"/>
    </row>
    <row r="2793" spans="6:6" x14ac:dyDescent="0.3">
      <c r="F2793" s="42"/>
    </row>
    <row r="2794" spans="6:6" x14ac:dyDescent="0.3">
      <c r="F2794" s="42"/>
    </row>
    <row r="2795" spans="6:6" x14ac:dyDescent="0.3">
      <c r="F2795" s="42"/>
    </row>
    <row r="2796" spans="6:6" x14ac:dyDescent="0.3">
      <c r="F2796" s="42"/>
    </row>
    <row r="2797" spans="6:6" x14ac:dyDescent="0.3">
      <c r="F2797" s="42"/>
    </row>
    <row r="2798" spans="6:6" x14ac:dyDescent="0.3">
      <c r="F2798" s="42"/>
    </row>
    <row r="2799" spans="6:6" x14ac:dyDescent="0.3">
      <c r="F2799" s="42"/>
    </row>
    <row r="2800" spans="6:6" x14ac:dyDescent="0.3">
      <c r="F2800" s="42"/>
    </row>
    <row r="2801" spans="6:6" x14ac:dyDescent="0.3">
      <c r="F2801" s="42"/>
    </row>
    <row r="2802" spans="6:6" x14ac:dyDescent="0.3">
      <c r="F2802" s="42"/>
    </row>
    <row r="2803" spans="6:6" x14ac:dyDescent="0.3">
      <c r="F2803" s="42"/>
    </row>
    <row r="2804" spans="6:6" x14ac:dyDescent="0.3">
      <c r="F2804" s="42"/>
    </row>
    <row r="2805" spans="6:6" x14ac:dyDescent="0.3">
      <c r="F2805" s="42"/>
    </row>
    <row r="2806" spans="6:6" x14ac:dyDescent="0.3">
      <c r="F2806" s="42"/>
    </row>
    <row r="2807" spans="6:6" x14ac:dyDescent="0.3">
      <c r="F2807" s="42"/>
    </row>
    <row r="2808" spans="6:6" x14ac:dyDescent="0.3">
      <c r="F2808" s="42"/>
    </row>
    <row r="2809" spans="6:6" x14ac:dyDescent="0.3">
      <c r="F2809" s="42"/>
    </row>
    <row r="2810" spans="6:6" x14ac:dyDescent="0.3">
      <c r="F2810" s="42"/>
    </row>
    <row r="2811" spans="6:6" x14ac:dyDescent="0.3">
      <c r="F2811" s="42"/>
    </row>
    <row r="2812" spans="6:6" x14ac:dyDescent="0.3">
      <c r="F2812" s="42"/>
    </row>
    <row r="2813" spans="6:6" x14ac:dyDescent="0.3">
      <c r="F2813" s="42"/>
    </row>
    <row r="2814" spans="6:6" x14ac:dyDescent="0.3">
      <c r="F2814" s="42"/>
    </row>
    <row r="2815" spans="6:6" x14ac:dyDescent="0.3">
      <c r="F2815" s="42"/>
    </row>
    <row r="2816" spans="6:6" x14ac:dyDescent="0.3">
      <c r="F2816" s="42"/>
    </row>
    <row r="2817" spans="6:6" x14ac:dyDescent="0.3">
      <c r="F2817" s="42"/>
    </row>
    <row r="2818" spans="6:6" x14ac:dyDescent="0.3">
      <c r="F2818" s="42"/>
    </row>
    <row r="2819" spans="6:6" x14ac:dyDescent="0.3">
      <c r="F2819" s="42"/>
    </row>
    <row r="2820" spans="6:6" x14ac:dyDescent="0.3">
      <c r="F2820" s="42"/>
    </row>
    <row r="2821" spans="6:6" x14ac:dyDescent="0.3">
      <c r="F2821" s="42"/>
    </row>
    <row r="2822" spans="6:6" x14ac:dyDescent="0.3">
      <c r="F2822" s="42"/>
    </row>
    <row r="2823" spans="6:6" x14ac:dyDescent="0.3">
      <c r="F2823" s="42"/>
    </row>
    <row r="2824" spans="6:6" x14ac:dyDescent="0.3">
      <c r="F2824" s="42"/>
    </row>
    <row r="2825" spans="6:6" x14ac:dyDescent="0.3">
      <c r="F2825" s="42"/>
    </row>
    <row r="2826" spans="6:6" x14ac:dyDescent="0.3">
      <c r="F2826" s="42"/>
    </row>
    <row r="2827" spans="6:6" x14ac:dyDescent="0.3">
      <c r="F2827" s="42"/>
    </row>
    <row r="2828" spans="6:6" x14ac:dyDescent="0.3">
      <c r="F2828" s="42"/>
    </row>
    <row r="2829" spans="6:6" x14ac:dyDescent="0.3">
      <c r="F2829" s="42"/>
    </row>
    <row r="2830" spans="6:6" x14ac:dyDescent="0.3">
      <c r="F2830" s="42"/>
    </row>
    <row r="2831" spans="6:6" x14ac:dyDescent="0.3">
      <c r="F2831" s="42"/>
    </row>
    <row r="2832" spans="6:6" x14ac:dyDescent="0.3">
      <c r="F2832" s="42"/>
    </row>
    <row r="2833" spans="6:6" x14ac:dyDescent="0.3">
      <c r="F2833" s="42"/>
    </row>
    <row r="2834" spans="6:6" x14ac:dyDescent="0.3">
      <c r="F2834" s="42"/>
    </row>
    <row r="2835" spans="6:6" x14ac:dyDescent="0.3">
      <c r="F2835" s="42"/>
    </row>
    <row r="2836" spans="6:6" x14ac:dyDescent="0.3">
      <c r="F2836" s="42"/>
    </row>
    <row r="2837" spans="6:6" x14ac:dyDescent="0.3">
      <c r="F2837" s="42"/>
    </row>
    <row r="2838" spans="6:6" x14ac:dyDescent="0.3">
      <c r="F2838" s="42"/>
    </row>
    <row r="2839" spans="6:6" x14ac:dyDescent="0.3">
      <c r="F2839" s="42"/>
    </row>
    <row r="2840" spans="6:6" x14ac:dyDescent="0.3">
      <c r="F2840" s="42"/>
    </row>
    <row r="2841" spans="6:6" x14ac:dyDescent="0.3">
      <c r="F2841" s="42"/>
    </row>
    <row r="2842" spans="6:6" x14ac:dyDescent="0.3">
      <c r="F2842" s="42"/>
    </row>
    <row r="2843" spans="6:6" x14ac:dyDescent="0.3">
      <c r="F2843" s="42"/>
    </row>
    <row r="2844" spans="6:6" x14ac:dyDescent="0.3">
      <c r="F2844" s="42"/>
    </row>
    <row r="2845" spans="6:6" x14ac:dyDescent="0.3">
      <c r="F2845" s="42"/>
    </row>
    <row r="2846" spans="6:6" x14ac:dyDescent="0.3">
      <c r="F2846" s="42"/>
    </row>
    <row r="2847" spans="6:6" x14ac:dyDescent="0.3">
      <c r="F2847" s="42"/>
    </row>
    <row r="2848" spans="6:6" x14ac:dyDescent="0.3">
      <c r="F2848" s="42"/>
    </row>
    <row r="2849" spans="6:6" x14ac:dyDescent="0.3">
      <c r="F2849" s="42"/>
    </row>
    <row r="2850" spans="6:6" x14ac:dyDescent="0.3">
      <c r="F2850" s="42"/>
    </row>
    <row r="2851" spans="6:6" x14ac:dyDescent="0.3">
      <c r="F2851" s="42"/>
    </row>
    <row r="2852" spans="6:6" x14ac:dyDescent="0.3">
      <c r="F2852" s="42"/>
    </row>
    <row r="2853" spans="6:6" x14ac:dyDescent="0.3">
      <c r="F2853" s="42"/>
    </row>
    <row r="2854" spans="6:6" x14ac:dyDescent="0.3">
      <c r="F2854" s="42"/>
    </row>
    <row r="2855" spans="6:6" x14ac:dyDescent="0.3">
      <c r="F2855" s="42"/>
    </row>
    <row r="2856" spans="6:6" x14ac:dyDescent="0.3">
      <c r="F2856" s="42"/>
    </row>
    <row r="2857" spans="6:6" x14ac:dyDescent="0.3">
      <c r="F2857" s="42"/>
    </row>
    <row r="2858" spans="6:6" x14ac:dyDescent="0.3">
      <c r="F2858" s="42"/>
    </row>
    <row r="2859" spans="6:6" x14ac:dyDescent="0.3">
      <c r="F2859" s="42"/>
    </row>
    <row r="2860" spans="6:6" x14ac:dyDescent="0.3">
      <c r="F2860" s="42"/>
    </row>
    <row r="2861" spans="6:6" x14ac:dyDescent="0.3">
      <c r="F2861" s="42"/>
    </row>
    <row r="2862" spans="6:6" x14ac:dyDescent="0.3">
      <c r="F2862" s="42"/>
    </row>
    <row r="2863" spans="6:6" x14ac:dyDescent="0.3">
      <c r="F2863" s="42"/>
    </row>
    <row r="2864" spans="6:6" x14ac:dyDescent="0.3">
      <c r="F2864" s="42"/>
    </row>
    <row r="2865" spans="6:6" x14ac:dyDescent="0.3">
      <c r="F2865" s="42"/>
    </row>
    <row r="2866" spans="6:6" x14ac:dyDescent="0.3">
      <c r="F2866" s="42"/>
    </row>
    <row r="2867" spans="6:6" x14ac:dyDescent="0.3">
      <c r="F2867" s="42"/>
    </row>
    <row r="2868" spans="6:6" x14ac:dyDescent="0.3">
      <c r="F2868" s="42"/>
    </row>
    <row r="2869" spans="6:6" x14ac:dyDescent="0.3">
      <c r="F2869" s="42"/>
    </row>
    <row r="2870" spans="6:6" x14ac:dyDescent="0.3">
      <c r="F2870" s="42"/>
    </row>
    <row r="2871" spans="6:6" x14ac:dyDescent="0.3">
      <c r="F2871" s="42"/>
    </row>
    <row r="2872" spans="6:6" x14ac:dyDescent="0.3">
      <c r="F2872" s="42"/>
    </row>
    <row r="2873" spans="6:6" x14ac:dyDescent="0.3">
      <c r="F2873" s="42"/>
    </row>
    <row r="2874" spans="6:6" x14ac:dyDescent="0.3">
      <c r="F2874" s="42"/>
    </row>
    <row r="2875" spans="6:6" x14ac:dyDescent="0.3">
      <c r="F2875" s="42"/>
    </row>
    <row r="2876" spans="6:6" x14ac:dyDescent="0.3">
      <c r="F2876" s="42"/>
    </row>
    <row r="2877" spans="6:6" x14ac:dyDescent="0.3">
      <c r="F2877" s="42"/>
    </row>
    <row r="2878" spans="6:6" x14ac:dyDescent="0.3">
      <c r="F2878" s="42"/>
    </row>
    <row r="2879" spans="6:6" x14ac:dyDescent="0.3">
      <c r="F2879" s="42"/>
    </row>
    <row r="2880" spans="6:6" x14ac:dyDescent="0.3">
      <c r="F2880" s="42"/>
    </row>
    <row r="2881" spans="6:6" x14ac:dyDescent="0.3">
      <c r="F2881" s="42"/>
    </row>
    <row r="2882" spans="6:6" x14ac:dyDescent="0.3">
      <c r="F2882" s="42"/>
    </row>
    <row r="2883" spans="6:6" x14ac:dyDescent="0.3">
      <c r="F2883" s="42"/>
    </row>
    <row r="2884" spans="6:6" x14ac:dyDescent="0.3">
      <c r="F2884" s="42"/>
    </row>
    <row r="2885" spans="6:6" x14ac:dyDescent="0.3">
      <c r="F2885" s="42"/>
    </row>
    <row r="2886" spans="6:6" x14ac:dyDescent="0.3">
      <c r="F2886" s="42"/>
    </row>
    <row r="2887" spans="6:6" x14ac:dyDescent="0.3">
      <c r="F2887" s="42"/>
    </row>
    <row r="2888" spans="6:6" x14ac:dyDescent="0.3">
      <c r="F2888" s="42"/>
    </row>
    <row r="2889" spans="6:6" x14ac:dyDescent="0.3">
      <c r="F2889" s="42"/>
    </row>
    <row r="2890" spans="6:6" x14ac:dyDescent="0.3">
      <c r="F2890" s="42"/>
    </row>
    <row r="2891" spans="6:6" x14ac:dyDescent="0.3">
      <c r="F2891" s="42"/>
    </row>
    <row r="2892" spans="6:6" x14ac:dyDescent="0.3">
      <c r="F2892" s="42"/>
    </row>
    <row r="2893" spans="6:6" x14ac:dyDescent="0.3">
      <c r="F2893" s="42"/>
    </row>
    <row r="2894" spans="6:6" x14ac:dyDescent="0.3">
      <c r="F2894" s="42"/>
    </row>
    <row r="2895" spans="6:6" x14ac:dyDescent="0.3">
      <c r="F2895" s="42"/>
    </row>
    <row r="2896" spans="6:6" x14ac:dyDescent="0.3">
      <c r="F2896" s="42"/>
    </row>
    <row r="2897" spans="6:6" x14ac:dyDescent="0.3">
      <c r="F2897" s="42"/>
    </row>
    <row r="2898" spans="6:6" x14ac:dyDescent="0.3">
      <c r="F2898" s="42"/>
    </row>
    <row r="2899" spans="6:6" x14ac:dyDescent="0.3">
      <c r="F2899" s="42"/>
    </row>
    <row r="2900" spans="6:6" x14ac:dyDescent="0.3">
      <c r="F2900" s="42"/>
    </row>
    <row r="2901" spans="6:6" x14ac:dyDescent="0.3">
      <c r="F2901" s="42"/>
    </row>
    <row r="2902" spans="6:6" x14ac:dyDescent="0.3">
      <c r="F2902" s="42"/>
    </row>
    <row r="2903" spans="6:6" x14ac:dyDescent="0.3">
      <c r="F2903" s="42"/>
    </row>
    <row r="2904" spans="6:6" x14ac:dyDescent="0.3">
      <c r="F2904" s="42"/>
    </row>
    <row r="2905" spans="6:6" x14ac:dyDescent="0.3">
      <c r="F2905" s="42"/>
    </row>
    <row r="2906" spans="6:6" x14ac:dyDescent="0.3">
      <c r="F2906" s="42"/>
    </row>
    <row r="2907" spans="6:6" x14ac:dyDescent="0.3">
      <c r="F2907" s="42"/>
    </row>
    <row r="2908" spans="6:6" x14ac:dyDescent="0.3">
      <c r="F2908" s="42"/>
    </row>
    <row r="2909" spans="6:6" x14ac:dyDescent="0.3">
      <c r="F2909" s="42"/>
    </row>
    <row r="2910" spans="6:6" x14ac:dyDescent="0.3">
      <c r="F2910" s="42"/>
    </row>
    <row r="2911" spans="6:6" x14ac:dyDescent="0.3">
      <c r="F2911" s="42"/>
    </row>
    <row r="2912" spans="6:6" x14ac:dyDescent="0.3">
      <c r="F2912" s="42"/>
    </row>
    <row r="2913" spans="6:6" x14ac:dyDescent="0.3">
      <c r="F2913" s="42"/>
    </row>
    <row r="2914" spans="6:6" x14ac:dyDescent="0.3">
      <c r="F2914" s="42"/>
    </row>
    <row r="2915" spans="6:6" x14ac:dyDescent="0.3">
      <c r="F2915" s="42"/>
    </row>
    <row r="2916" spans="6:6" x14ac:dyDescent="0.3">
      <c r="F2916" s="42"/>
    </row>
    <row r="2917" spans="6:6" x14ac:dyDescent="0.3">
      <c r="F2917" s="42"/>
    </row>
    <row r="2918" spans="6:6" x14ac:dyDescent="0.3">
      <c r="F2918" s="42"/>
    </row>
    <row r="2919" spans="6:6" x14ac:dyDescent="0.3">
      <c r="F2919" s="42"/>
    </row>
    <row r="2920" spans="6:6" x14ac:dyDescent="0.3">
      <c r="F2920" s="42"/>
    </row>
    <row r="2921" spans="6:6" x14ac:dyDescent="0.3">
      <c r="F2921" s="42"/>
    </row>
    <row r="2922" spans="6:6" x14ac:dyDescent="0.3">
      <c r="F2922" s="42"/>
    </row>
    <row r="2923" spans="6:6" x14ac:dyDescent="0.3">
      <c r="F2923" s="42"/>
    </row>
    <row r="2924" spans="6:6" x14ac:dyDescent="0.3">
      <c r="F2924" s="42"/>
    </row>
    <row r="2925" spans="6:6" x14ac:dyDescent="0.3">
      <c r="F2925" s="42"/>
    </row>
    <row r="2926" spans="6:6" x14ac:dyDescent="0.3">
      <c r="F2926" s="42"/>
    </row>
    <row r="2927" spans="6:6" x14ac:dyDescent="0.3">
      <c r="F2927" s="42"/>
    </row>
    <row r="2928" spans="6:6" x14ac:dyDescent="0.3">
      <c r="F2928" s="42"/>
    </row>
    <row r="2929" spans="6:6" x14ac:dyDescent="0.3">
      <c r="F2929" s="42"/>
    </row>
    <row r="2930" spans="6:6" x14ac:dyDescent="0.3">
      <c r="F2930" s="42"/>
    </row>
    <row r="2931" spans="6:6" x14ac:dyDescent="0.3">
      <c r="F2931" s="42"/>
    </row>
    <row r="2932" spans="6:6" x14ac:dyDescent="0.3">
      <c r="F2932" s="42"/>
    </row>
    <row r="2933" spans="6:6" x14ac:dyDescent="0.3">
      <c r="F2933" s="42"/>
    </row>
    <row r="2934" spans="6:6" x14ac:dyDescent="0.3">
      <c r="F2934" s="42"/>
    </row>
    <row r="2935" spans="6:6" x14ac:dyDescent="0.3">
      <c r="F2935" s="42"/>
    </row>
    <row r="2936" spans="6:6" x14ac:dyDescent="0.3">
      <c r="F2936" s="42"/>
    </row>
    <row r="2937" spans="6:6" x14ac:dyDescent="0.3">
      <c r="F2937" s="42"/>
    </row>
    <row r="2938" spans="6:6" x14ac:dyDescent="0.3">
      <c r="F2938" s="42"/>
    </row>
    <row r="2939" spans="6:6" x14ac:dyDescent="0.3">
      <c r="F2939" s="42"/>
    </row>
    <row r="2940" spans="6:6" x14ac:dyDescent="0.3">
      <c r="F2940" s="42"/>
    </row>
    <row r="2941" spans="6:6" x14ac:dyDescent="0.3">
      <c r="F2941" s="42"/>
    </row>
    <row r="2942" spans="6:6" x14ac:dyDescent="0.3">
      <c r="F2942" s="42"/>
    </row>
    <row r="2943" spans="6:6" x14ac:dyDescent="0.3">
      <c r="F2943" s="42"/>
    </row>
    <row r="2944" spans="6:6" x14ac:dyDescent="0.3">
      <c r="F2944" s="42"/>
    </row>
    <row r="2945" spans="6:6" x14ac:dyDescent="0.3">
      <c r="F2945" s="42"/>
    </row>
    <row r="2946" spans="6:6" x14ac:dyDescent="0.3">
      <c r="F2946" s="42"/>
    </row>
    <row r="2947" spans="6:6" x14ac:dyDescent="0.3">
      <c r="F2947" s="42"/>
    </row>
    <row r="2948" spans="6:6" x14ac:dyDescent="0.3">
      <c r="F2948" s="42"/>
    </row>
    <row r="2949" spans="6:6" x14ac:dyDescent="0.3">
      <c r="F2949" s="42"/>
    </row>
    <row r="2950" spans="6:6" x14ac:dyDescent="0.3">
      <c r="F2950" s="42"/>
    </row>
    <row r="2951" spans="6:6" x14ac:dyDescent="0.3">
      <c r="F2951" s="42"/>
    </row>
    <row r="2952" spans="6:6" x14ac:dyDescent="0.3">
      <c r="F2952" s="42"/>
    </row>
    <row r="2953" spans="6:6" x14ac:dyDescent="0.3">
      <c r="F2953" s="42"/>
    </row>
    <row r="2954" spans="6:6" x14ac:dyDescent="0.3">
      <c r="F2954" s="42"/>
    </row>
    <row r="2955" spans="6:6" x14ac:dyDescent="0.3">
      <c r="F2955" s="42"/>
    </row>
    <row r="2956" spans="6:6" x14ac:dyDescent="0.3">
      <c r="F2956" s="42"/>
    </row>
    <row r="2957" spans="6:6" x14ac:dyDescent="0.3">
      <c r="F2957" s="42"/>
    </row>
    <row r="2958" spans="6:6" x14ac:dyDescent="0.3">
      <c r="F2958" s="42"/>
    </row>
    <row r="2959" spans="6:6" x14ac:dyDescent="0.3">
      <c r="F2959" s="42"/>
    </row>
    <row r="2960" spans="6:6" x14ac:dyDescent="0.3">
      <c r="F2960" s="42"/>
    </row>
    <row r="2961" spans="6:6" x14ac:dyDescent="0.3">
      <c r="F2961" s="42"/>
    </row>
    <row r="2962" spans="6:6" x14ac:dyDescent="0.3">
      <c r="F2962" s="42"/>
    </row>
    <row r="2963" spans="6:6" x14ac:dyDescent="0.3">
      <c r="F2963" s="42"/>
    </row>
    <row r="2964" spans="6:6" x14ac:dyDescent="0.3">
      <c r="F2964" s="42"/>
    </row>
    <row r="2965" spans="6:6" x14ac:dyDescent="0.3">
      <c r="F2965" s="42"/>
    </row>
    <row r="2966" spans="6:6" x14ac:dyDescent="0.3">
      <c r="F2966" s="42"/>
    </row>
    <row r="2967" spans="6:6" x14ac:dyDescent="0.3">
      <c r="F2967" s="42"/>
    </row>
    <row r="2968" spans="6:6" x14ac:dyDescent="0.3">
      <c r="F2968" s="42"/>
    </row>
    <row r="2969" spans="6:6" x14ac:dyDescent="0.3">
      <c r="F2969" s="42"/>
    </row>
    <row r="2970" spans="6:6" x14ac:dyDescent="0.3">
      <c r="F2970" s="42"/>
    </row>
    <row r="2971" spans="6:6" x14ac:dyDescent="0.3">
      <c r="F2971" s="42"/>
    </row>
    <row r="2972" spans="6:6" x14ac:dyDescent="0.3">
      <c r="F2972" s="42"/>
    </row>
    <row r="2973" spans="6:6" x14ac:dyDescent="0.3">
      <c r="F2973" s="42"/>
    </row>
    <row r="2974" spans="6:6" x14ac:dyDescent="0.3">
      <c r="F2974" s="42"/>
    </row>
    <row r="2975" spans="6:6" x14ac:dyDescent="0.3">
      <c r="F2975" s="42"/>
    </row>
    <row r="2976" spans="6:6" x14ac:dyDescent="0.3">
      <c r="F2976" s="42"/>
    </row>
    <row r="2977" spans="6:6" x14ac:dyDescent="0.3">
      <c r="F2977" s="42"/>
    </row>
    <row r="2978" spans="6:6" x14ac:dyDescent="0.3">
      <c r="F2978" s="42"/>
    </row>
    <row r="2979" spans="6:6" x14ac:dyDescent="0.3">
      <c r="F2979" s="42"/>
    </row>
    <row r="2980" spans="6:6" x14ac:dyDescent="0.3">
      <c r="F2980" s="42"/>
    </row>
    <row r="2981" spans="6:6" x14ac:dyDescent="0.3">
      <c r="F2981" s="42"/>
    </row>
    <row r="2982" spans="6:6" x14ac:dyDescent="0.3">
      <c r="F2982" s="42"/>
    </row>
    <row r="2983" spans="6:6" x14ac:dyDescent="0.3">
      <c r="F2983" s="42"/>
    </row>
    <row r="2984" spans="6:6" x14ac:dyDescent="0.3">
      <c r="F2984" s="42"/>
    </row>
    <row r="2985" spans="6:6" x14ac:dyDescent="0.3">
      <c r="F2985" s="42"/>
    </row>
    <row r="2986" spans="6:6" x14ac:dyDescent="0.3">
      <c r="F2986" s="42"/>
    </row>
    <row r="2987" spans="6:6" x14ac:dyDescent="0.3">
      <c r="F2987" s="42"/>
    </row>
    <row r="2988" spans="6:6" x14ac:dyDescent="0.3">
      <c r="F2988" s="42"/>
    </row>
    <row r="2989" spans="6:6" x14ac:dyDescent="0.3">
      <c r="F2989" s="42"/>
    </row>
    <row r="2990" spans="6:6" x14ac:dyDescent="0.3">
      <c r="F2990" s="42"/>
    </row>
    <row r="2991" spans="6:6" x14ac:dyDescent="0.3">
      <c r="F2991" s="42"/>
    </row>
    <row r="2992" spans="6:6" x14ac:dyDescent="0.3">
      <c r="F2992" s="42"/>
    </row>
    <row r="2993" spans="6:6" x14ac:dyDescent="0.3">
      <c r="F2993" s="42"/>
    </row>
    <row r="2994" spans="6:6" x14ac:dyDescent="0.3">
      <c r="F2994" s="42"/>
    </row>
    <row r="2995" spans="6:6" x14ac:dyDescent="0.3">
      <c r="F2995" s="42"/>
    </row>
    <row r="2996" spans="6:6" x14ac:dyDescent="0.3">
      <c r="F2996" s="42"/>
    </row>
    <row r="2997" spans="6:6" x14ac:dyDescent="0.3">
      <c r="F2997" s="42"/>
    </row>
    <row r="2998" spans="6:6" x14ac:dyDescent="0.3">
      <c r="F2998" s="42"/>
    </row>
    <row r="2999" spans="6:6" x14ac:dyDescent="0.3">
      <c r="F2999" s="42"/>
    </row>
    <row r="3000" spans="6:6" x14ac:dyDescent="0.3">
      <c r="F3000" s="42"/>
    </row>
    <row r="3001" spans="6:6" x14ac:dyDescent="0.3">
      <c r="F3001" s="42"/>
    </row>
    <row r="3002" spans="6:6" x14ac:dyDescent="0.3">
      <c r="F3002" s="42"/>
    </row>
    <row r="3003" spans="6:6" x14ac:dyDescent="0.3">
      <c r="F3003" s="42"/>
    </row>
    <row r="3004" spans="6:6" x14ac:dyDescent="0.3">
      <c r="F3004" s="42"/>
    </row>
    <row r="3005" spans="6:6" x14ac:dyDescent="0.3">
      <c r="F3005" s="42"/>
    </row>
    <row r="3006" spans="6:6" x14ac:dyDescent="0.3">
      <c r="F3006" s="42"/>
    </row>
    <row r="3007" spans="6:6" x14ac:dyDescent="0.3">
      <c r="F3007" s="42"/>
    </row>
    <row r="3008" spans="6:6" x14ac:dyDescent="0.3">
      <c r="F3008" s="42"/>
    </row>
    <row r="3009" spans="6:6" x14ac:dyDescent="0.3">
      <c r="F3009" s="42"/>
    </row>
    <row r="3010" spans="6:6" x14ac:dyDescent="0.3">
      <c r="F3010" s="42"/>
    </row>
    <row r="3011" spans="6:6" x14ac:dyDescent="0.3">
      <c r="F3011" s="42"/>
    </row>
    <row r="3012" spans="6:6" x14ac:dyDescent="0.3">
      <c r="F3012" s="42"/>
    </row>
    <row r="3013" spans="6:6" x14ac:dyDescent="0.3">
      <c r="F3013" s="42"/>
    </row>
    <row r="3014" spans="6:6" x14ac:dyDescent="0.3">
      <c r="F3014" s="42"/>
    </row>
    <row r="3015" spans="6:6" x14ac:dyDescent="0.3">
      <c r="F3015" s="42"/>
    </row>
    <row r="3016" spans="6:6" x14ac:dyDescent="0.3">
      <c r="F3016" s="42"/>
    </row>
    <row r="3017" spans="6:6" x14ac:dyDescent="0.3">
      <c r="F3017" s="42"/>
    </row>
    <row r="3018" spans="6:6" x14ac:dyDescent="0.3">
      <c r="F3018" s="42"/>
    </row>
    <row r="3019" spans="6:6" x14ac:dyDescent="0.3">
      <c r="F3019" s="42"/>
    </row>
    <row r="3020" spans="6:6" x14ac:dyDescent="0.3">
      <c r="F3020" s="42"/>
    </row>
    <row r="3021" spans="6:6" x14ac:dyDescent="0.3">
      <c r="F3021" s="42"/>
    </row>
    <row r="3022" spans="6:6" x14ac:dyDescent="0.3">
      <c r="F3022" s="42"/>
    </row>
    <row r="3023" spans="6:6" x14ac:dyDescent="0.3">
      <c r="F3023" s="42"/>
    </row>
    <row r="3024" spans="6:6" x14ac:dyDescent="0.3">
      <c r="F3024" s="42"/>
    </row>
    <row r="3025" spans="6:6" x14ac:dyDescent="0.3">
      <c r="F3025" s="42"/>
    </row>
    <row r="3026" spans="6:6" x14ac:dyDescent="0.3">
      <c r="F3026" s="42"/>
    </row>
    <row r="3027" spans="6:6" x14ac:dyDescent="0.3">
      <c r="F3027" s="42"/>
    </row>
    <row r="3028" spans="6:6" x14ac:dyDescent="0.3">
      <c r="F3028" s="42"/>
    </row>
    <row r="3029" spans="6:6" x14ac:dyDescent="0.3">
      <c r="F3029" s="42"/>
    </row>
    <row r="3030" spans="6:6" x14ac:dyDescent="0.3">
      <c r="F3030" s="42"/>
    </row>
    <row r="3031" spans="6:6" x14ac:dyDescent="0.3">
      <c r="F3031" s="42"/>
    </row>
    <row r="3032" spans="6:6" x14ac:dyDescent="0.3">
      <c r="F3032" s="42"/>
    </row>
    <row r="3033" spans="6:6" x14ac:dyDescent="0.3">
      <c r="F3033" s="42"/>
    </row>
    <row r="3034" spans="6:6" x14ac:dyDescent="0.3">
      <c r="F3034" s="42"/>
    </row>
    <row r="3035" spans="6:6" x14ac:dyDescent="0.3">
      <c r="F3035" s="42"/>
    </row>
    <row r="3036" spans="6:6" x14ac:dyDescent="0.3">
      <c r="F3036" s="42"/>
    </row>
    <row r="3037" spans="6:6" x14ac:dyDescent="0.3">
      <c r="F3037" s="42"/>
    </row>
    <row r="3038" spans="6:6" x14ac:dyDescent="0.3">
      <c r="F3038" s="42"/>
    </row>
    <row r="3039" spans="6:6" x14ac:dyDescent="0.3">
      <c r="F3039" s="42"/>
    </row>
    <row r="3040" spans="6:6" x14ac:dyDescent="0.3">
      <c r="F3040" s="42"/>
    </row>
    <row r="3041" spans="6:6" x14ac:dyDescent="0.3">
      <c r="F3041" s="42"/>
    </row>
    <row r="3042" spans="6:6" x14ac:dyDescent="0.3">
      <c r="F3042" s="42"/>
    </row>
    <row r="3043" spans="6:6" x14ac:dyDescent="0.3">
      <c r="F3043" s="42"/>
    </row>
    <row r="3044" spans="6:6" x14ac:dyDescent="0.3">
      <c r="F3044" s="42"/>
    </row>
    <row r="3045" spans="6:6" x14ac:dyDescent="0.3">
      <c r="F3045" s="42"/>
    </row>
    <row r="3046" spans="6:6" x14ac:dyDescent="0.3">
      <c r="F3046" s="42"/>
    </row>
    <row r="3047" spans="6:6" x14ac:dyDescent="0.3">
      <c r="F3047" s="42"/>
    </row>
    <row r="3048" spans="6:6" x14ac:dyDescent="0.3">
      <c r="F3048" s="42"/>
    </row>
    <row r="3049" spans="6:6" x14ac:dyDescent="0.3">
      <c r="F3049" s="42"/>
    </row>
    <row r="3050" spans="6:6" x14ac:dyDescent="0.3">
      <c r="F3050" s="42"/>
    </row>
    <row r="3051" spans="6:6" x14ac:dyDescent="0.3">
      <c r="F3051" s="42"/>
    </row>
    <row r="3052" spans="6:6" x14ac:dyDescent="0.3">
      <c r="F3052" s="42"/>
    </row>
    <row r="3053" spans="6:6" x14ac:dyDescent="0.3">
      <c r="F3053" s="42"/>
    </row>
    <row r="3054" spans="6:6" x14ac:dyDescent="0.3">
      <c r="F3054" s="42"/>
    </row>
    <row r="3055" spans="6:6" x14ac:dyDescent="0.3">
      <c r="F3055" s="42"/>
    </row>
    <row r="3056" spans="6:6" x14ac:dyDescent="0.3">
      <c r="F3056" s="42"/>
    </row>
    <row r="3057" spans="6:6" x14ac:dyDescent="0.3">
      <c r="F3057" s="42"/>
    </row>
    <row r="3058" spans="6:6" x14ac:dyDescent="0.3">
      <c r="F3058" s="42"/>
    </row>
    <row r="3059" spans="6:6" x14ac:dyDescent="0.3">
      <c r="F3059" s="42"/>
    </row>
    <row r="3060" spans="6:6" x14ac:dyDescent="0.3">
      <c r="F3060" s="42"/>
    </row>
    <row r="3061" spans="6:6" x14ac:dyDescent="0.3">
      <c r="F3061" s="42"/>
    </row>
    <row r="3062" spans="6:6" x14ac:dyDescent="0.3">
      <c r="F3062" s="42"/>
    </row>
    <row r="3063" spans="6:6" x14ac:dyDescent="0.3">
      <c r="F3063" s="42"/>
    </row>
    <row r="3064" spans="6:6" x14ac:dyDescent="0.3">
      <c r="F3064" s="42"/>
    </row>
    <row r="3065" spans="6:6" x14ac:dyDescent="0.3">
      <c r="F3065" s="42"/>
    </row>
    <row r="3066" spans="6:6" x14ac:dyDescent="0.3">
      <c r="F3066" s="42"/>
    </row>
    <row r="3067" spans="6:6" x14ac:dyDescent="0.3">
      <c r="F3067" s="42"/>
    </row>
    <row r="3068" spans="6:6" x14ac:dyDescent="0.3">
      <c r="F3068" s="42"/>
    </row>
    <row r="3069" spans="6:6" x14ac:dyDescent="0.3">
      <c r="F3069" s="42"/>
    </row>
    <row r="3070" spans="6:6" x14ac:dyDescent="0.3">
      <c r="F3070" s="42"/>
    </row>
    <row r="3071" spans="6:6" x14ac:dyDescent="0.3">
      <c r="F3071" s="42"/>
    </row>
    <row r="3072" spans="6:6" x14ac:dyDescent="0.3">
      <c r="F3072" s="42"/>
    </row>
    <row r="3073" spans="6:6" x14ac:dyDescent="0.3">
      <c r="F3073" s="42"/>
    </row>
    <row r="3074" spans="6:6" x14ac:dyDescent="0.3">
      <c r="F3074" s="42"/>
    </row>
    <row r="3075" spans="6:6" x14ac:dyDescent="0.3">
      <c r="F3075" s="42"/>
    </row>
    <row r="3076" spans="6:6" x14ac:dyDescent="0.3">
      <c r="F3076" s="42"/>
    </row>
    <row r="3077" spans="6:6" x14ac:dyDescent="0.3">
      <c r="F3077" s="42"/>
    </row>
    <row r="3078" spans="6:6" x14ac:dyDescent="0.3">
      <c r="F3078" s="42"/>
    </row>
    <row r="3079" spans="6:6" x14ac:dyDescent="0.3">
      <c r="F3079" s="42"/>
    </row>
    <row r="3080" spans="6:6" x14ac:dyDescent="0.3">
      <c r="F3080" s="42"/>
    </row>
    <row r="3081" spans="6:6" x14ac:dyDescent="0.3">
      <c r="F3081" s="42"/>
    </row>
    <row r="3082" spans="6:6" x14ac:dyDescent="0.3">
      <c r="F3082" s="42"/>
    </row>
    <row r="3083" spans="6:6" x14ac:dyDescent="0.3">
      <c r="F3083" s="42"/>
    </row>
    <row r="3084" spans="6:6" x14ac:dyDescent="0.3">
      <c r="F3084" s="42"/>
    </row>
    <row r="3085" spans="6:6" x14ac:dyDescent="0.3">
      <c r="F3085" s="42"/>
    </row>
    <row r="3086" spans="6:6" x14ac:dyDescent="0.3">
      <c r="F3086" s="42"/>
    </row>
    <row r="3087" spans="6:6" x14ac:dyDescent="0.3">
      <c r="F3087" s="42"/>
    </row>
    <row r="3088" spans="6:6" x14ac:dyDescent="0.3">
      <c r="F3088" s="42"/>
    </row>
    <row r="3089" spans="6:6" x14ac:dyDescent="0.3">
      <c r="F3089" s="42"/>
    </row>
    <row r="3090" spans="6:6" x14ac:dyDescent="0.3">
      <c r="F3090" s="42"/>
    </row>
    <row r="3091" spans="6:6" x14ac:dyDescent="0.3">
      <c r="F3091" s="42"/>
    </row>
    <row r="3092" spans="6:6" x14ac:dyDescent="0.3">
      <c r="F3092" s="42"/>
    </row>
    <row r="3093" spans="6:6" x14ac:dyDescent="0.3">
      <c r="F3093" s="42"/>
    </row>
    <row r="3094" spans="6:6" x14ac:dyDescent="0.3">
      <c r="F3094" s="42"/>
    </row>
    <row r="3095" spans="6:6" x14ac:dyDescent="0.3">
      <c r="F3095" s="42"/>
    </row>
    <row r="3096" spans="6:6" x14ac:dyDescent="0.3">
      <c r="F3096" s="42"/>
    </row>
    <row r="3097" spans="6:6" x14ac:dyDescent="0.3">
      <c r="F3097" s="42"/>
    </row>
    <row r="3098" spans="6:6" x14ac:dyDescent="0.3">
      <c r="F3098" s="42"/>
    </row>
    <row r="3099" spans="6:6" x14ac:dyDescent="0.3">
      <c r="F3099" s="42"/>
    </row>
    <row r="3100" spans="6:6" x14ac:dyDescent="0.3">
      <c r="F3100" s="42"/>
    </row>
    <row r="3101" spans="6:6" x14ac:dyDescent="0.3">
      <c r="F3101" s="42"/>
    </row>
    <row r="3102" spans="6:6" x14ac:dyDescent="0.3">
      <c r="F3102" s="42"/>
    </row>
    <row r="3103" spans="6:6" x14ac:dyDescent="0.3">
      <c r="F3103" s="42"/>
    </row>
    <row r="3104" spans="6:6" x14ac:dyDescent="0.3">
      <c r="F3104" s="42"/>
    </row>
    <row r="3105" spans="6:6" x14ac:dyDescent="0.3">
      <c r="F3105" s="42"/>
    </row>
    <row r="3106" spans="6:6" x14ac:dyDescent="0.3">
      <c r="F3106" s="42"/>
    </row>
    <row r="3107" spans="6:6" x14ac:dyDescent="0.3">
      <c r="F3107" s="42"/>
    </row>
    <row r="3108" spans="6:6" x14ac:dyDescent="0.3">
      <c r="F3108" s="42"/>
    </row>
    <row r="3109" spans="6:6" x14ac:dyDescent="0.3">
      <c r="F3109" s="42"/>
    </row>
    <row r="3110" spans="6:6" x14ac:dyDescent="0.3">
      <c r="F3110" s="42"/>
    </row>
    <row r="3111" spans="6:6" x14ac:dyDescent="0.3">
      <c r="F3111" s="42"/>
    </row>
    <row r="3112" spans="6:6" x14ac:dyDescent="0.3">
      <c r="F3112" s="42"/>
    </row>
    <row r="3113" spans="6:6" x14ac:dyDescent="0.3">
      <c r="F3113" s="42"/>
    </row>
    <row r="3114" spans="6:6" x14ac:dyDescent="0.3">
      <c r="F3114" s="42"/>
    </row>
    <row r="3115" spans="6:6" x14ac:dyDescent="0.3">
      <c r="F3115" s="42"/>
    </row>
    <row r="3116" spans="6:6" x14ac:dyDescent="0.3">
      <c r="F3116" s="42"/>
    </row>
    <row r="3117" spans="6:6" x14ac:dyDescent="0.3">
      <c r="F3117" s="42"/>
    </row>
    <row r="3118" spans="6:6" x14ac:dyDescent="0.3">
      <c r="F3118" s="42"/>
    </row>
    <row r="3119" spans="6:6" x14ac:dyDescent="0.3">
      <c r="F3119" s="42"/>
    </row>
    <row r="3120" spans="6:6" x14ac:dyDescent="0.3">
      <c r="F3120" s="42"/>
    </row>
    <row r="3121" spans="6:6" x14ac:dyDescent="0.3">
      <c r="F3121" s="42"/>
    </row>
    <row r="3122" spans="6:6" x14ac:dyDescent="0.3">
      <c r="F3122" s="42"/>
    </row>
    <row r="3123" spans="6:6" x14ac:dyDescent="0.3">
      <c r="F3123" s="42"/>
    </row>
    <row r="3124" spans="6:6" x14ac:dyDescent="0.3">
      <c r="F3124" s="42"/>
    </row>
    <row r="3125" spans="6:6" x14ac:dyDescent="0.3">
      <c r="F3125" s="42"/>
    </row>
    <row r="3126" spans="6:6" x14ac:dyDescent="0.3">
      <c r="F3126" s="42"/>
    </row>
    <row r="3127" spans="6:6" x14ac:dyDescent="0.3">
      <c r="F3127" s="42"/>
    </row>
    <row r="3128" spans="6:6" x14ac:dyDescent="0.3">
      <c r="F3128" s="42"/>
    </row>
    <row r="3129" spans="6:6" x14ac:dyDescent="0.3">
      <c r="F3129" s="42"/>
    </row>
    <row r="3130" spans="6:6" x14ac:dyDescent="0.3">
      <c r="F3130" s="42"/>
    </row>
    <row r="3131" spans="6:6" x14ac:dyDescent="0.3">
      <c r="F3131" s="42"/>
    </row>
    <row r="3132" spans="6:6" x14ac:dyDescent="0.3">
      <c r="F3132" s="42"/>
    </row>
    <row r="3133" spans="6:6" x14ac:dyDescent="0.3">
      <c r="F3133" s="42"/>
    </row>
    <row r="3134" spans="6:6" x14ac:dyDescent="0.3">
      <c r="F3134" s="42"/>
    </row>
    <row r="3135" spans="6:6" x14ac:dyDescent="0.3">
      <c r="F3135" s="42"/>
    </row>
    <row r="3136" spans="6:6" x14ac:dyDescent="0.3">
      <c r="F3136" s="42"/>
    </row>
    <row r="3137" spans="6:6" x14ac:dyDescent="0.3">
      <c r="F3137" s="42"/>
    </row>
    <row r="3138" spans="6:6" x14ac:dyDescent="0.3">
      <c r="F3138" s="42"/>
    </row>
    <row r="3139" spans="6:6" x14ac:dyDescent="0.3">
      <c r="F3139" s="42"/>
    </row>
    <row r="3140" spans="6:6" x14ac:dyDescent="0.3">
      <c r="F3140" s="42"/>
    </row>
    <row r="3141" spans="6:6" x14ac:dyDescent="0.3">
      <c r="F3141" s="42"/>
    </row>
    <row r="3142" spans="6:6" x14ac:dyDescent="0.3">
      <c r="F3142" s="42"/>
    </row>
    <row r="3143" spans="6:6" x14ac:dyDescent="0.3">
      <c r="F3143" s="42"/>
    </row>
    <row r="3144" spans="6:6" x14ac:dyDescent="0.3">
      <c r="F3144" s="42"/>
    </row>
    <row r="3145" spans="6:6" x14ac:dyDescent="0.3">
      <c r="F3145" s="42"/>
    </row>
    <row r="3146" spans="6:6" x14ac:dyDescent="0.3">
      <c r="F3146" s="42"/>
    </row>
    <row r="3147" spans="6:6" x14ac:dyDescent="0.3">
      <c r="F3147" s="42"/>
    </row>
    <row r="3148" spans="6:6" x14ac:dyDescent="0.3">
      <c r="F3148" s="42"/>
    </row>
    <row r="3149" spans="6:6" x14ac:dyDescent="0.3">
      <c r="F3149" s="42"/>
    </row>
    <row r="3150" spans="6:6" x14ac:dyDescent="0.3">
      <c r="F3150" s="42"/>
    </row>
    <row r="3151" spans="6:6" x14ac:dyDescent="0.3">
      <c r="F3151" s="42"/>
    </row>
    <row r="3152" spans="6:6" x14ac:dyDescent="0.3">
      <c r="F3152" s="42"/>
    </row>
    <row r="3153" spans="6:6" x14ac:dyDescent="0.3">
      <c r="F3153" s="42"/>
    </row>
    <row r="3154" spans="6:6" x14ac:dyDescent="0.3">
      <c r="F3154" s="42"/>
    </row>
    <row r="3155" spans="6:6" x14ac:dyDescent="0.3">
      <c r="F3155" s="42"/>
    </row>
    <row r="3156" spans="6:6" x14ac:dyDescent="0.3">
      <c r="F3156" s="42"/>
    </row>
    <row r="3157" spans="6:6" x14ac:dyDescent="0.3">
      <c r="F3157" s="42"/>
    </row>
    <row r="3158" spans="6:6" x14ac:dyDescent="0.3">
      <c r="F3158" s="42"/>
    </row>
    <row r="3159" spans="6:6" x14ac:dyDescent="0.3">
      <c r="F3159" s="42"/>
    </row>
    <row r="3160" spans="6:6" x14ac:dyDescent="0.3">
      <c r="F3160" s="42"/>
    </row>
    <row r="3161" spans="6:6" x14ac:dyDescent="0.3">
      <c r="F3161" s="42"/>
    </row>
    <row r="3162" spans="6:6" x14ac:dyDescent="0.3">
      <c r="F3162" s="42"/>
    </row>
    <row r="3163" spans="6:6" x14ac:dyDescent="0.3">
      <c r="F3163" s="42"/>
    </row>
    <row r="3164" spans="6:6" x14ac:dyDescent="0.3">
      <c r="F3164" s="42"/>
    </row>
    <row r="3165" spans="6:6" x14ac:dyDescent="0.3">
      <c r="F3165" s="42"/>
    </row>
    <row r="3166" spans="6:6" x14ac:dyDescent="0.3">
      <c r="F3166" s="42"/>
    </row>
    <row r="3167" spans="6:6" x14ac:dyDescent="0.3">
      <c r="F3167" s="42"/>
    </row>
    <row r="3168" spans="6:6" x14ac:dyDescent="0.3">
      <c r="F3168" s="42"/>
    </row>
    <row r="3169" spans="6:6" x14ac:dyDescent="0.3">
      <c r="F3169" s="42"/>
    </row>
    <row r="3170" spans="6:6" x14ac:dyDescent="0.3">
      <c r="F3170" s="42"/>
    </row>
    <row r="3171" spans="6:6" x14ac:dyDescent="0.3">
      <c r="F3171" s="42"/>
    </row>
    <row r="3172" spans="6:6" x14ac:dyDescent="0.3">
      <c r="F3172" s="42"/>
    </row>
    <row r="3173" spans="6:6" x14ac:dyDescent="0.3">
      <c r="F3173" s="42"/>
    </row>
    <row r="3174" spans="6:6" x14ac:dyDescent="0.3">
      <c r="F3174" s="42"/>
    </row>
    <row r="3175" spans="6:6" x14ac:dyDescent="0.3">
      <c r="F3175" s="42"/>
    </row>
    <row r="3176" spans="6:6" x14ac:dyDescent="0.3">
      <c r="F3176" s="42"/>
    </row>
    <row r="3177" spans="6:6" x14ac:dyDescent="0.3">
      <c r="F3177" s="42"/>
    </row>
    <row r="3178" spans="6:6" x14ac:dyDescent="0.3">
      <c r="F3178" s="42"/>
    </row>
    <row r="3179" spans="6:6" x14ac:dyDescent="0.3">
      <c r="F3179" s="42"/>
    </row>
    <row r="3180" spans="6:6" x14ac:dyDescent="0.3">
      <c r="F3180" s="42"/>
    </row>
    <row r="3181" spans="6:6" x14ac:dyDescent="0.3">
      <c r="F3181" s="42"/>
    </row>
    <row r="3182" spans="6:6" x14ac:dyDescent="0.3">
      <c r="F3182" s="42"/>
    </row>
    <row r="3183" spans="6:6" x14ac:dyDescent="0.3">
      <c r="F3183" s="42"/>
    </row>
    <row r="3184" spans="6:6" x14ac:dyDescent="0.3">
      <c r="F3184" s="42"/>
    </row>
    <row r="3185" spans="6:6" x14ac:dyDescent="0.3">
      <c r="F3185" s="42"/>
    </row>
    <row r="3186" spans="6:6" x14ac:dyDescent="0.3">
      <c r="F3186" s="42"/>
    </row>
    <row r="3187" spans="6:6" x14ac:dyDescent="0.3">
      <c r="F3187" s="42"/>
    </row>
    <row r="3188" spans="6:6" x14ac:dyDescent="0.3">
      <c r="F3188" s="42"/>
    </row>
    <row r="3189" spans="6:6" x14ac:dyDescent="0.3">
      <c r="F3189" s="42"/>
    </row>
    <row r="3190" spans="6:6" x14ac:dyDescent="0.3">
      <c r="F3190" s="42"/>
    </row>
    <row r="3191" spans="6:6" x14ac:dyDescent="0.3">
      <c r="F3191" s="42"/>
    </row>
    <row r="3192" spans="6:6" x14ac:dyDescent="0.3">
      <c r="F3192" s="42"/>
    </row>
    <row r="3193" spans="6:6" x14ac:dyDescent="0.3">
      <c r="F3193" s="42"/>
    </row>
    <row r="3194" spans="6:6" x14ac:dyDescent="0.3">
      <c r="F3194" s="42"/>
    </row>
    <row r="3195" spans="6:6" x14ac:dyDescent="0.3">
      <c r="F3195" s="42"/>
    </row>
    <row r="3196" spans="6:6" x14ac:dyDescent="0.3">
      <c r="F3196" s="42"/>
    </row>
    <row r="3197" spans="6:6" x14ac:dyDescent="0.3">
      <c r="F3197" s="42"/>
    </row>
    <row r="3198" spans="6:6" x14ac:dyDescent="0.3">
      <c r="F3198" s="42"/>
    </row>
    <row r="3199" spans="6:6" x14ac:dyDescent="0.3">
      <c r="F3199" s="42"/>
    </row>
    <row r="3200" spans="6:6" x14ac:dyDescent="0.3">
      <c r="F3200" s="42"/>
    </row>
    <row r="3201" spans="6:6" x14ac:dyDescent="0.3">
      <c r="F3201" s="42"/>
    </row>
    <row r="3202" spans="6:6" x14ac:dyDescent="0.3">
      <c r="F3202" s="42"/>
    </row>
    <row r="3203" spans="6:6" x14ac:dyDescent="0.3">
      <c r="F3203" s="42"/>
    </row>
    <row r="3204" spans="6:6" x14ac:dyDescent="0.3">
      <c r="F3204" s="42"/>
    </row>
    <row r="3205" spans="6:6" x14ac:dyDescent="0.3">
      <c r="F3205" s="42"/>
    </row>
    <row r="3206" spans="6:6" x14ac:dyDescent="0.3">
      <c r="F3206" s="42"/>
    </row>
    <row r="3207" spans="6:6" x14ac:dyDescent="0.3">
      <c r="F3207" s="42"/>
    </row>
    <row r="3208" spans="6:6" x14ac:dyDescent="0.3">
      <c r="F3208" s="42"/>
    </row>
    <row r="3209" spans="6:6" x14ac:dyDescent="0.3">
      <c r="F3209" s="42"/>
    </row>
    <row r="3210" spans="6:6" x14ac:dyDescent="0.3">
      <c r="F3210" s="42"/>
    </row>
    <row r="3211" spans="6:6" x14ac:dyDescent="0.3">
      <c r="F3211" s="42"/>
    </row>
    <row r="3212" spans="6:6" x14ac:dyDescent="0.3">
      <c r="F3212" s="42"/>
    </row>
    <row r="3213" spans="6:6" x14ac:dyDescent="0.3">
      <c r="F3213" s="42"/>
    </row>
    <row r="3214" spans="6:6" x14ac:dyDescent="0.3">
      <c r="F3214" s="42"/>
    </row>
    <row r="3215" spans="6:6" x14ac:dyDescent="0.3">
      <c r="F3215" s="42"/>
    </row>
    <row r="3216" spans="6:6" x14ac:dyDescent="0.3">
      <c r="F3216" s="42"/>
    </row>
    <row r="3217" spans="6:6" x14ac:dyDescent="0.3">
      <c r="F3217" s="42"/>
    </row>
    <row r="3218" spans="6:6" x14ac:dyDescent="0.3">
      <c r="F3218" s="42"/>
    </row>
    <row r="3219" spans="6:6" x14ac:dyDescent="0.3">
      <c r="F3219" s="42"/>
    </row>
    <row r="3220" spans="6:6" x14ac:dyDescent="0.3">
      <c r="F3220" s="42"/>
    </row>
    <row r="3221" spans="6:6" x14ac:dyDescent="0.3">
      <c r="F3221" s="42"/>
    </row>
    <row r="3222" spans="6:6" x14ac:dyDescent="0.3">
      <c r="F3222" s="42"/>
    </row>
    <row r="3223" spans="6:6" x14ac:dyDescent="0.3">
      <c r="F3223" s="42"/>
    </row>
    <row r="3224" spans="6:6" x14ac:dyDescent="0.3">
      <c r="F3224" s="42"/>
    </row>
    <row r="3225" spans="6:6" x14ac:dyDescent="0.3">
      <c r="F3225" s="42"/>
    </row>
    <row r="3226" spans="6:6" x14ac:dyDescent="0.3">
      <c r="F3226" s="42"/>
    </row>
    <row r="3227" spans="6:6" x14ac:dyDescent="0.3">
      <c r="F3227" s="42"/>
    </row>
    <row r="3228" spans="6:6" x14ac:dyDescent="0.3">
      <c r="F3228" s="42"/>
    </row>
    <row r="3229" spans="6:6" x14ac:dyDescent="0.3">
      <c r="F3229" s="42"/>
    </row>
    <row r="3230" spans="6:6" x14ac:dyDescent="0.3">
      <c r="F3230" s="42"/>
    </row>
    <row r="3231" spans="6:6" x14ac:dyDescent="0.3">
      <c r="F3231" s="42"/>
    </row>
    <row r="3232" spans="6:6" x14ac:dyDescent="0.3">
      <c r="F3232" s="42"/>
    </row>
    <row r="3233" spans="6:6" x14ac:dyDescent="0.3">
      <c r="F3233" s="42"/>
    </row>
    <row r="3234" spans="6:6" x14ac:dyDescent="0.3">
      <c r="F3234" s="42"/>
    </row>
    <row r="3235" spans="6:6" x14ac:dyDescent="0.3">
      <c r="F3235" s="42"/>
    </row>
    <row r="3236" spans="6:6" x14ac:dyDescent="0.3">
      <c r="F3236" s="42"/>
    </row>
    <row r="3237" spans="6:6" x14ac:dyDescent="0.3">
      <c r="F3237" s="42"/>
    </row>
    <row r="3238" spans="6:6" x14ac:dyDescent="0.3">
      <c r="F3238" s="42"/>
    </row>
    <row r="3239" spans="6:6" x14ac:dyDescent="0.3">
      <c r="F3239" s="42"/>
    </row>
    <row r="3240" spans="6:6" x14ac:dyDescent="0.3">
      <c r="F3240" s="42"/>
    </row>
    <row r="3241" spans="6:6" x14ac:dyDescent="0.3">
      <c r="F3241" s="42"/>
    </row>
    <row r="3242" spans="6:6" x14ac:dyDescent="0.3">
      <c r="F3242" s="42"/>
    </row>
    <row r="3243" spans="6:6" x14ac:dyDescent="0.3">
      <c r="F3243" s="42"/>
    </row>
    <row r="3244" spans="6:6" x14ac:dyDescent="0.3">
      <c r="F3244" s="42"/>
    </row>
    <row r="3245" spans="6:6" x14ac:dyDescent="0.3">
      <c r="F3245" s="42"/>
    </row>
    <row r="3246" spans="6:6" x14ac:dyDescent="0.3">
      <c r="F3246" s="42"/>
    </row>
    <row r="3247" spans="6:6" x14ac:dyDescent="0.3">
      <c r="F3247" s="42"/>
    </row>
    <row r="3248" spans="6:6" x14ac:dyDescent="0.3">
      <c r="F3248" s="42"/>
    </row>
    <row r="3249" spans="6:6" x14ac:dyDescent="0.3">
      <c r="F3249" s="42"/>
    </row>
    <row r="3250" spans="6:6" x14ac:dyDescent="0.3">
      <c r="F3250" s="42"/>
    </row>
    <row r="3251" spans="6:6" x14ac:dyDescent="0.3">
      <c r="F3251" s="42"/>
    </row>
    <row r="3252" spans="6:6" x14ac:dyDescent="0.3">
      <c r="F3252" s="42"/>
    </row>
    <row r="3253" spans="6:6" x14ac:dyDescent="0.3">
      <c r="F3253" s="42"/>
    </row>
    <row r="3254" spans="6:6" x14ac:dyDescent="0.3">
      <c r="F3254" s="42"/>
    </row>
    <row r="3255" spans="6:6" x14ac:dyDescent="0.3">
      <c r="F3255" s="42"/>
    </row>
    <row r="3256" spans="6:6" x14ac:dyDescent="0.3">
      <c r="F3256" s="42"/>
    </row>
    <row r="3257" spans="6:6" x14ac:dyDescent="0.3">
      <c r="F3257" s="42"/>
    </row>
    <row r="3258" spans="6:6" x14ac:dyDescent="0.3">
      <c r="F3258" s="42"/>
    </row>
    <row r="3259" spans="6:6" x14ac:dyDescent="0.3">
      <c r="F3259" s="42"/>
    </row>
    <row r="3260" spans="6:6" x14ac:dyDescent="0.3">
      <c r="F3260" s="42"/>
    </row>
    <row r="3261" spans="6:6" x14ac:dyDescent="0.3">
      <c r="F3261" s="42"/>
    </row>
    <row r="3262" spans="6:6" x14ac:dyDescent="0.3">
      <c r="F3262" s="42"/>
    </row>
    <row r="3263" spans="6:6" x14ac:dyDescent="0.3">
      <c r="F3263" s="42"/>
    </row>
    <row r="3264" spans="6:6" x14ac:dyDescent="0.3">
      <c r="F3264" s="42"/>
    </row>
    <row r="3265" spans="6:6" x14ac:dyDescent="0.3">
      <c r="F3265" s="42"/>
    </row>
    <row r="3266" spans="6:6" x14ac:dyDescent="0.3">
      <c r="F3266" s="42"/>
    </row>
    <row r="3267" spans="6:6" x14ac:dyDescent="0.3">
      <c r="F3267" s="42"/>
    </row>
    <row r="3268" spans="6:6" x14ac:dyDescent="0.3">
      <c r="F3268" s="42"/>
    </row>
    <row r="3269" spans="6:6" x14ac:dyDescent="0.3">
      <c r="F3269" s="42"/>
    </row>
    <row r="3270" spans="6:6" x14ac:dyDescent="0.3">
      <c r="F3270" s="42"/>
    </row>
    <row r="3271" spans="6:6" x14ac:dyDescent="0.3">
      <c r="F3271" s="42"/>
    </row>
    <row r="3272" spans="6:6" x14ac:dyDescent="0.3">
      <c r="F3272" s="42"/>
    </row>
    <row r="3273" spans="6:6" x14ac:dyDescent="0.3">
      <c r="F3273" s="42"/>
    </row>
    <row r="3274" spans="6:6" x14ac:dyDescent="0.3">
      <c r="F3274" s="42"/>
    </row>
    <row r="3275" spans="6:6" x14ac:dyDescent="0.3">
      <c r="F3275" s="42"/>
    </row>
    <row r="3276" spans="6:6" x14ac:dyDescent="0.3">
      <c r="F3276" s="42"/>
    </row>
    <row r="3277" spans="6:6" x14ac:dyDescent="0.3">
      <c r="F3277" s="42"/>
    </row>
    <row r="3278" spans="6:6" x14ac:dyDescent="0.3">
      <c r="F3278" s="42"/>
    </row>
    <row r="3279" spans="6:6" x14ac:dyDescent="0.3">
      <c r="F3279" s="42"/>
    </row>
    <row r="3280" spans="6:6" x14ac:dyDescent="0.3">
      <c r="F3280" s="42"/>
    </row>
    <row r="3281" spans="6:6" x14ac:dyDescent="0.3">
      <c r="F3281" s="42"/>
    </row>
    <row r="3282" spans="6:6" x14ac:dyDescent="0.3">
      <c r="F3282" s="42"/>
    </row>
    <row r="3283" spans="6:6" x14ac:dyDescent="0.3">
      <c r="F3283" s="42"/>
    </row>
    <row r="3284" spans="6:6" x14ac:dyDescent="0.3">
      <c r="F3284" s="42"/>
    </row>
    <row r="3285" spans="6:6" x14ac:dyDescent="0.3">
      <c r="F3285" s="42"/>
    </row>
    <row r="3286" spans="6:6" x14ac:dyDescent="0.3">
      <c r="F3286" s="42"/>
    </row>
    <row r="3287" spans="6:6" x14ac:dyDescent="0.3">
      <c r="F3287" s="42"/>
    </row>
    <row r="3288" spans="6:6" x14ac:dyDescent="0.3">
      <c r="F3288" s="42"/>
    </row>
    <row r="3289" spans="6:6" x14ac:dyDescent="0.3">
      <c r="F3289" s="42"/>
    </row>
    <row r="3290" spans="6:6" x14ac:dyDescent="0.3">
      <c r="F3290" s="42"/>
    </row>
    <row r="3291" spans="6:6" x14ac:dyDescent="0.3">
      <c r="F3291" s="42"/>
    </row>
    <row r="3292" spans="6:6" x14ac:dyDescent="0.3">
      <c r="F3292" s="42"/>
    </row>
    <row r="3293" spans="6:6" x14ac:dyDescent="0.3">
      <c r="F3293" s="42"/>
    </row>
    <row r="3294" spans="6:6" x14ac:dyDescent="0.3">
      <c r="F3294" s="42"/>
    </row>
    <row r="3295" spans="6:6" x14ac:dyDescent="0.3">
      <c r="F3295" s="42"/>
    </row>
    <row r="3296" spans="6:6" x14ac:dyDescent="0.3">
      <c r="F3296" s="42"/>
    </row>
    <row r="3297" spans="6:6" x14ac:dyDescent="0.3">
      <c r="F3297" s="42"/>
    </row>
    <row r="3298" spans="6:6" x14ac:dyDescent="0.3">
      <c r="F3298" s="42"/>
    </row>
    <row r="3299" spans="6:6" x14ac:dyDescent="0.3">
      <c r="F3299" s="42"/>
    </row>
    <row r="3300" spans="6:6" x14ac:dyDescent="0.3">
      <c r="F3300" s="42"/>
    </row>
    <row r="3301" spans="6:6" x14ac:dyDescent="0.3">
      <c r="F3301" s="42"/>
    </row>
    <row r="3302" spans="6:6" x14ac:dyDescent="0.3">
      <c r="F3302" s="42"/>
    </row>
    <row r="3303" spans="6:6" x14ac:dyDescent="0.3">
      <c r="F3303" s="42"/>
    </row>
    <row r="3304" spans="6:6" x14ac:dyDescent="0.3">
      <c r="F3304" s="42"/>
    </row>
    <row r="3305" spans="6:6" x14ac:dyDescent="0.3">
      <c r="F3305" s="42"/>
    </row>
    <row r="3306" spans="6:6" x14ac:dyDescent="0.3">
      <c r="F3306" s="42"/>
    </row>
    <row r="3307" spans="6:6" x14ac:dyDescent="0.3">
      <c r="F3307" s="42"/>
    </row>
    <row r="3308" spans="6:6" x14ac:dyDescent="0.3">
      <c r="F3308" s="42"/>
    </row>
    <row r="3309" spans="6:6" x14ac:dyDescent="0.3">
      <c r="F3309" s="42"/>
    </row>
    <row r="3310" spans="6:6" x14ac:dyDescent="0.3">
      <c r="F3310" s="42"/>
    </row>
    <row r="3311" spans="6:6" x14ac:dyDescent="0.3">
      <c r="F3311" s="42"/>
    </row>
    <row r="3312" spans="6:6" x14ac:dyDescent="0.3">
      <c r="F3312" s="42"/>
    </row>
    <row r="3313" spans="6:6" x14ac:dyDescent="0.3">
      <c r="F3313" s="42"/>
    </row>
    <row r="3314" spans="6:6" x14ac:dyDescent="0.3">
      <c r="F3314" s="42"/>
    </row>
    <row r="3315" spans="6:6" x14ac:dyDescent="0.3">
      <c r="F3315" s="42"/>
    </row>
    <row r="3316" spans="6:6" x14ac:dyDescent="0.3">
      <c r="F3316" s="42"/>
    </row>
    <row r="3317" spans="6:6" x14ac:dyDescent="0.3">
      <c r="F3317" s="42"/>
    </row>
    <row r="3318" spans="6:6" x14ac:dyDescent="0.3">
      <c r="F3318" s="42"/>
    </row>
    <row r="3319" spans="6:6" x14ac:dyDescent="0.3">
      <c r="F3319" s="42"/>
    </row>
    <row r="3320" spans="6:6" x14ac:dyDescent="0.3">
      <c r="F3320" s="42"/>
    </row>
    <row r="3321" spans="6:6" x14ac:dyDescent="0.3">
      <c r="F3321" s="42"/>
    </row>
    <row r="3322" spans="6:6" x14ac:dyDescent="0.3">
      <c r="F3322" s="42"/>
    </row>
    <row r="3323" spans="6:6" x14ac:dyDescent="0.3">
      <c r="F3323" s="42"/>
    </row>
    <row r="3324" spans="6:6" x14ac:dyDescent="0.3">
      <c r="F3324" s="42"/>
    </row>
    <row r="3325" spans="6:6" x14ac:dyDescent="0.3">
      <c r="F3325" s="42"/>
    </row>
    <row r="3326" spans="6:6" x14ac:dyDescent="0.3">
      <c r="F3326" s="42"/>
    </row>
    <row r="3327" spans="6:6" x14ac:dyDescent="0.3">
      <c r="F3327" s="42"/>
    </row>
    <row r="3328" spans="6:6" x14ac:dyDescent="0.3">
      <c r="F3328" s="42"/>
    </row>
    <row r="3329" spans="6:6" x14ac:dyDescent="0.3">
      <c r="F3329" s="42"/>
    </row>
    <row r="3330" spans="6:6" x14ac:dyDescent="0.3">
      <c r="F3330" s="42"/>
    </row>
    <row r="3331" spans="6:6" x14ac:dyDescent="0.3">
      <c r="F3331" s="42"/>
    </row>
    <row r="3332" spans="6:6" x14ac:dyDescent="0.3">
      <c r="F3332" s="42"/>
    </row>
    <row r="3333" spans="6:6" x14ac:dyDescent="0.3">
      <c r="F3333" s="42"/>
    </row>
    <row r="3334" spans="6:6" x14ac:dyDescent="0.3">
      <c r="F3334" s="42"/>
    </row>
    <row r="3335" spans="6:6" x14ac:dyDescent="0.3">
      <c r="F3335" s="42"/>
    </row>
    <row r="3336" spans="6:6" x14ac:dyDescent="0.3">
      <c r="F3336" s="42"/>
    </row>
    <row r="3337" spans="6:6" x14ac:dyDescent="0.3">
      <c r="F3337" s="42"/>
    </row>
    <row r="3338" spans="6:6" x14ac:dyDescent="0.3">
      <c r="F3338" s="42"/>
    </row>
    <row r="3339" spans="6:6" x14ac:dyDescent="0.3">
      <c r="F3339" s="42"/>
    </row>
    <row r="3340" spans="6:6" x14ac:dyDescent="0.3">
      <c r="F3340" s="42"/>
    </row>
    <row r="3341" spans="6:6" x14ac:dyDescent="0.3">
      <c r="F3341" s="42"/>
    </row>
    <row r="3342" spans="6:6" x14ac:dyDescent="0.3">
      <c r="F3342" s="42"/>
    </row>
    <row r="3343" spans="6:6" x14ac:dyDescent="0.3">
      <c r="F3343" s="42"/>
    </row>
    <row r="3344" spans="6:6" x14ac:dyDescent="0.3">
      <c r="F3344" s="42"/>
    </row>
    <row r="3345" spans="6:6" x14ac:dyDescent="0.3">
      <c r="F3345" s="42"/>
    </row>
    <row r="3346" spans="6:6" x14ac:dyDescent="0.3">
      <c r="F3346" s="42"/>
    </row>
    <row r="3347" spans="6:6" x14ac:dyDescent="0.3">
      <c r="F3347" s="42"/>
    </row>
    <row r="3348" spans="6:6" x14ac:dyDescent="0.3">
      <c r="F3348" s="42"/>
    </row>
    <row r="3349" spans="6:6" x14ac:dyDescent="0.3">
      <c r="F3349" s="42"/>
    </row>
    <row r="3350" spans="6:6" x14ac:dyDescent="0.3">
      <c r="F3350" s="42"/>
    </row>
    <row r="3351" spans="6:6" x14ac:dyDescent="0.3">
      <c r="F3351" s="42"/>
    </row>
    <row r="3352" spans="6:6" x14ac:dyDescent="0.3">
      <c r="F3352" s="42"/>
    </row>
    <row r="3353" spans="6:6" x14ac:dyDescent="0.3">
      <c r="F3353" s="42"/>
    </row>
    <row r="3354" spans="6:6" x14ac:dyDescent="0.3">
      <c r="F3354" s="42"/>
    </row>
    <row r="3355" spans="6:6" x14ac:dyDescent="0.3">
      <c r="F3355" s="42"/>
    </row>
    <row r="3356" spans="6:6" x14ac:dyDescent="0.3">
      <c r="F3356" s="42"/>
    </row>
    <row r="3357" spans="6:6" x14ac:dyDescent="0.3">
      <c r="F3357" s="42"/>
    </row>
    <row r="3358" spans="6:6" x14ac:dyDescent="0.3">
      <c r="F3358" s="42"/>
    </row>
    <row r="3359" spans="6:6" x14ac:dyDescent="0.3">
      <c r="F3359" s="42"/>
    </row>
    <row r="3360" spans="6:6" x14ac:dyDescent="0.3">
      <c r="F3360" s="42"/>
    </row>
    <row r="3361" spans="6:6" x14ac:dyDescent="0.3">
      <c r="F3361" s="42"/>
    </row>
    <row r="3362" spans="6:6" x14ac:dyDescent="0.3">
      <c r="F3362" s="42"/>
    </row>
    <row r="3363" spans="6:6" x14ac:dyDescent="0.3">
      <c r="F3363" s="42"/>
    </row>
    <row r="3364" spans="6:6" x14ac:dyDescent="0.3">
      <c r="F3364" s="42"/>
    </row>
    <row r="3365" spans="6:6" x14ac:dyDescent="0.3">
      <c r="F3365" s="42"/>
    </row>
    <row r="3366" spans="6:6" x14ac:dyDescent="0.3">
      <c r="F3366" s="42"/>
    </row>
    <row r="3367" spans="6:6" x14ac:dyDescent="0.3">
      <c r="F3367" s="42"/>
    </row>
    <row r="3368" spans="6:6" x14ac:dyDescent="0.3">
      <c r="F3368" s="42"/>
    </row>
    <row r="3369" spans="6:6" x14ac:dyDescent="0.3">
      <c r="F3369" s="42"/>
    </row>
    <row r="3370" spans="6:6" x14ac:dyDescent="0.3">
      <c r="F3370" s="42"/>
    </row>
    <row r="3371" spans="6:6" x14ac:dyDescent="0.3">
      <c r="F3371" s="42"/>
    </row>
    <row r="3372" spans="6:6" x14ac:dyDescent="0.3">
      <c r="F3372" s="42"/>
    </row>
    <row r="3373" spans="6:6" x14ac:dyDescent="0.3">
      <c r="F3373" s="42"/>
    </row>
    <row r="3374" spans="6:6" x14ac:dyDescent="0.3">
      <c r="F3374" s="42"/>
    </row>
    <row r="3375" spans="6:6" x14ac:dyDescent="0.3">
      <c r="F3375" s="42"/>
    </row>
    <row r="3376" spans="6:6" x14ac:dyDescent="0.3">
      <c r="F3376" s="42"/>
    </row>
    <row r="3377" spans="6:6" x14ac:dyDescent="0.3">
      <c r="F3377" s="42"/>
    </row>
    <row r="3378" spans="6:6" x14ac:dyDescent="0.3">
      <c r="F3378" s="42"/>
    </row>
    <row r="3379" spans="6:6" x14ac:dyDescent="0.3">
      <c r="F3379" s="42"/>
    </row>
    <row r="3380" spans="6:6" x14ac:dyDescent="0.3">
      <c r="F3380" s="42"/>
    </row>
    <row r="3381" spans="6:6" x14ac:dyDescent="0.3">
      <c r="F3381" s="42"/>
    </row>
    <row r="3382" spans="6:6" x14ac:dyDescent="0.3">
      <c r="F3382" s="42"/>
    </row>
    <row r="3383" spans="6:6" x14ac:dyDescent="0.3">
      <c r="F3383" s="42"/>
    </row>
    <row r="3384" spans="6:6" x14ac:dyDescent="0.3">
      <c r="F3384" s="42"/>
    </row>
    <row r="3385" spans="6:6" x14ac:dyDescent="0.3">
      <c r="F3385" s="42"/>
    </row>
    <row r="3386" spans="6:6" x14ac:dyDescent="0.3">
      <c r="F3386" s="42"/>
    </row>
    <row r="3387" spans="6:6" x14ac:dyDescent="0.3">
      <c r="F3387" s="42"/>
    </row>
    <row r="3388" spans="6:6" x14ac:dyDescent="0.3">
      <c r="F3388" s="42"/>
    </row>
    <row r="3389" spans="6:6" x14ac:dyDescent="0.3">
      <c r="F3389" s="42"/>
    </row>
    <row r="3390" spans="6:6" x14ac:dyDescent="0.3">
      <c r="F3390" s="42"/>
    </row>
    <row r="3391" spans="6:6" x14ac:dyDescent="0.3">
      <c r="F3391" s="42"/>
    </row>
    <row r="3392" spans="6:6" x14ac:dyDescent="0.3">
      <c r="F3392" s="42"/>
    </row>
    <row r="3393" spans="6:6" x14ac:dyDescent="0.3">
      <c r="F3393" s="42"/>
    </row>
    <row r="3394" spans="6:6" x14ac:dyDescent="0.3">
      <c r="F3394" s="42"/>
    </row>
    <row r="3395" spans="6:6" x14ac:dyDescent="0.3">
      <c r="F3395" s="42"/>
    </row>
    <row r="3396" spans="6:6" x14ac:dyDescent="0.3">
      <c r="F3396" s="42"/>
    </row>
    <row r="3397" spans="6:6" x14ac:dyDescent="0.3">
      <c r="F3397" s="42"/>
    </row>
    <row r="3398" spans="6:6" x14ac:dyDescent="0.3">
      <c r="F3398" s="42"/>
    </row>
    <row r="3399" spans="6:6" x14ac:dyDescent="0.3">
      <c r="F3399" s="42"/>
    </row>
    <row r="3400" spans="6:6" x14ac:dyDescent="0.3">
      <c r="F3400" s="42"/>
    </row>
    <row r="3401" spans="6:6" x14ac:dyDescent="0.3">
      <c r="F3401" s="42"/>
    </row>
    <row r="3402" spans="6:6" x14ac:dyDescent="0.3">
      <c r="F3402" s="42"/>
    </row>
    <row r="3403" spans="6:6" x14ac:dyDescent="0.3">
      <c r="F3403" s="42"/>
    </row>
    <row r="3404" spans="6:6" x14ac:dyDescent="0.3">
      <c r="F3404" s="42"/>
    </row>
    <row r="3405" spans="6:6" x14ac:dyDescent="0.3">
      <c r="F3405" s="42"/>
    </row>
    <row r="3406" spans="6:6" x14ac:dyDescent="0.3">
      <c r="F3406" s="42"/>
    </row>
    <row r="3407" spans="6:6" x14ac:dyDescent="0.3">
      <c r="F3407" s="42"/>
    </row>
    <row r="3408" spans="6:6" x14ac:dyDescent="0.3">
      <c r="F3408" s="42"/>
    </row>
    <row r="3409" spans="6:6" x14ac:dyDescent="0.3">
      <c r="F3409" s="42"/>
    </row>
    <row r="3410" spans="6:6" x14ac:dyDescent="0.3">
      <c r="F3410" s="42"/>
    </row>
    <row r="3411" spans="6:6" x14ac:dyDescent="0.3">
      <c r="F3411" s="42"/>
    </row>
    <row r="3412" spans="6:6" x14ac:dyDescent="0.3">
      <c r="F3412" s="42"/>
    </row>
    <row r="3413" spans="6:6" x14ac:dyDescent="0.3">
      <c r="F3413" s="42"/>
    </row>
    <row r="3414" spans="6:6" x14ac:dyDescent="0.3">
      <c r="F3414" s="42"/>
    </row>
    <row r="3415" spans="6:6" x14ac:dyDescent="0.3">
      <c r="F3415" s="42"/>
    </row>
    <row r="3416" spans="6:6" x14ac:dyDescent="0.3">
      <c r="F3416" s="42"/>
    </row>
    <row r="3417" spans="6:6" x14ac:dyDescent="0.3">
      <c r="F3417" s="42"/>
    </row>
    <row r="3418" spans="6:6" x14ac:dyDescent="0.3">
      <c r="F3418" s="42"/>
    </row>
    <row r="3419" spans="6:6" x14ac:dyDescent="0.3">
      <c r="F3419" s="42"/>
    </row>
    <row r="3420" spans="6:6" x14ac:dyDescent="0.3">
      <c r="F3420" s="42"/>
    </row>
    <row r="3421" spans="6:6" x14ac:dyDescent="0.3">
      <c r="F3421" s="42"/>
    </row>
    <row r="3422" spans="6:6" x14ac:dyDescent="0.3">
      <c r="F3422" s="42"/>
    </row>
    <row r="3423" spans="6:6" x14ac:dyDescent="0.3">
      <c r="F3423" s="42"/>
    </row>
    <row r="3424" spans="6:6" x14ac:dyDescent="0.3">
      <c r="F3424" s="42"/>
    </row>
    <row r="3425" spans="6:6" x14ac:dyDescent="0.3">
      <c r="F3425" s="42"/>
    </row>
    <row r="3426" spans="6:6" x14ac:dyDescent="0.3">
      <c r="F3426" s="42"/>
    </row>
    <row r="3427" spans="6:6" x14ac:dyDescent="0.3">
      <c r="F3427" s="42"/>
    </row>
    <row r="3428" spans="6:6" x14ac:dyDescent="0.3">
      <c r="F3428" s="42"/>
    </row>
    <row r="3429" spans="6:6" x14ac:dyDescent="0.3">
      <c r="F3429" s="42"/>
    </row>
    <row r="3430" spans="6:6" x14ac:dyDescent="0.3">
      <c r="F3430" s="42"/>
    </row>
    <row r="3431" spans="6:6" x14ac:dyDescent="0.3">
      <c r="F3431" s="42"/>
    </row>
    <row r="3432" spans="6:6" x14ac:dyDescent="0.3">
      <c r="F3432" s="42"/>
    </row>
    <row r="3433" spans="6:6" x14ac:dyDescent="0.3">
      <c r="F3433" s="42"/>
    </row>
    <row r="3434" spans="6:6" x14ac:dyDescent="0.3">
      <c r="F3434" s="42"/>
    </row>
    <row r="3435" spans="6:6" x14ac:dyDescent="0.3">
      <c r="F3435" s="42"/>
    </row>
    <row r="3436" spans="6:6" x14ac:dyDescent="0.3">
      <c r="F3436" s="42"/>
    </row>
    <row r="3437" spans="6:6" x14ac:dyDescent="0.3">
      <c r="F3437" s="42"/>
    </row>
    <row r="3438" spans="6:6" x14ac:dyDescent="0.3">
      <c r="F3438" s="42"/>
    </row>
    <row r="3439" spans="6:6" x14ac:dyDescent="0.3">
      <c r="F3439" s="42"/>
    </row>
    <row r="3440" spans="6:6" x14ac:dyDescent="0.3">
      <c r="F3440" s="42"/>
    </row>
    <row r="3441" spans="6:6" x14ac:dyDescent="0.3">
      <c r="F3441" s="42"/>
    </row>
    <row r="3442" spans="6:6" x14ac:dyDescent="0.3">
      <c r="F3442" s="42"/>
    </row>
    <row r="3443" spans="6:6" x14ac:dyDescent="0.3">
      <c r="F3443" s="42"/>
    </row>
    <row r="3444" spans="6:6" x14ac:dyDescent="0.3">
      <c r="F3444" s="42"/>
    </row>
    <row r="3445" spans="6:6" x14ac:dyDescent="0.3">
      <c r="F3445" s="42"/>
    </row>
    <row r="3446" spans="6:6" x14ac:dyDescent="0.3">
      <c r="F3446" s="42"/>
    </row>
    <row r="3447" spans="6:6" x14ac:dyDescent="0.3">
      <c r="F3447" s="42"/>
    </row>
    <row r="3448" spans="6:6" x14ac:dyDescent="0.3">
      <c r="F3448" s="42"/>
    </row>
    <row r="3449" spans="6:6" x14ac:dyDescent="0.3">
      <c r="F3449" s="42"/>
    </row>
    <row r="3450" spans="6:6" x14ac:dyDescent="0.3">
      <c r="F3450" s="42"/>
    </row>
    <row r="3451" spans="6:6" x14ac:dyDescent="0.3">
      <c r="F3451" s="42"/>
    </row>
    <row r="3452" spans="6:6" x14ac:dyDescent="0.3">
      <c r="F3452" s="42"/>
    </row>
    <row r="3453" spans="6:6" x14ac:dyDescent="0.3">
      <c r="F3453" s="42"/>
    </row>
    <row r="3454" spans="6:6" x14ac:dyDescent="0.3">
      <c r="F3454" s="42"/>
    </row>
    <row r="3455" spans="6:6" x14ac:dyDescent="0.3">
      <c r="F3455" s="42"/>
    </row>
    <row r="3456" spans="6:6" x14ac:dyDescent="0.3">
      <c r="F3456" s="42"/>
    </row>
    <row r="3457" spans="6:6" x14ac:dyDescent="0.3">
      <c r="F3457" s="42"/>
    </row>
    <row r="3458" spans="6:6" x14ac:dyDescent="0.3">
      <c r="F3458" s="42"/>
    </row>
    <row r="3459" spans="6:6" x14ac:dyDescent="0.3">
      <c r="F3459" s="42"/>
    </row>
    <row r="3460" spans="6:6" x14ac:dyDescent="0.3">
      <c r="F3460" s="42"/>
    </row>
    <row r="3461" spans="6:6" x14ac:dyDescent="0.3">
      <c r="F3461" s="42"/>
    </row>
    <row r="3462" spans="6:6" x14ac:dyDescent="0.3">
      <c r="F3462" s="42"/>
    </row>
    <row r="3463" spans="6:6" x14ac:dyDescent="0.3">
      <c r="F3463" s="42"/>
    </row>
    <row r="3464" spans="6:6" x14ac:dyDescent="0.3">
      <c r="F3464" s="42"/>
    </row>
    <row r="3465" spans="6:6" x14ac:dyDescent="0.3">
      <c r="F3465" s="42"/>
    </row>
    <row r="3466" spans="6:6" x14ac:dyDescent="0.3">
      <c r="F3466" s="42"/>
    </row>
    <row r="3467" spans="6:6" x14ac:dyDescent="0.3">
      <c r="F3467" s="42"/>
    </row>
    <row r="3468" spans="6:6" x14ac:dyDescent="0.3">
      <c r="F3468" s="42"/>
    </row>
    <row r="3469" spans="6:6" x14ac:dyDescent="0.3">
      <c r="F3469" s="42"/>
    </row>
    <row r="3470" spans="6:6" x14ac:dyDescent="0.3">
      <c r="F3470" s="42"/>
    </row>
    <row r="3471" spans="6:6" x14ac:dyDescent="0.3">
      <c r="F3471" s="42"/>
    </row>
    <row r="3472" spans="6:6" x14ac:dyDescent="0.3">
      <c r="F3472" s="42"/>
    </row>
    <row r="3473" spans="6:6" x14ac:dyDescent="0.3">
      <c r="F3473" s="42"/>
    </row>
    <row r="3474" spans="6:6" x14ac:dyDescent="0.3">
      <c r="F3474" s="42"/>
    </row>
    <row r="3475" spans="6:6" x14ac:dyDescent="0.3">
      <c r="F3475" s="42"/>
    </row>
    <row r="3476" spans="6:6" x14ac:dyDescent="0.3">
      <c r="F3476" s="42"/>
    </row>
    <row r="3477" spans="6:6" x14ac:dyDescent="0.3">
      <c r="F3477" s="42"/>
    </row>
    <row r="3478" spans="6:6" x14ac:dyDescent="0.3">
      <c r="F3478" s="42"/>
    </row>
    <row r="3479" spans="6:6" x14ac:dyDescent="0.3">
      <c r="F3479" s="42"/>
    </row>
    <row r="3480" spans="6:6" x14ac:dyDescent="0.3">
      <c r="F3480" s="42"/>
    </row>
    <row r="3481" spans="6:6" x14ac:dyDescent="0.3">
      <c r="F3481" s="42"/>
    </row>
    <row r="3482" spans="6:6" x14ac:dyDescent="0.3">
      <c r="F3482" s="42"/>
    </row>
    <row r="3483" spans="6:6" x14ac:dyDescent="0.3">
      <c r="F3483" s="42"/>
    </row>
    <row r="3484" spans="6:6" x14ac:dyDescent="0.3">
      <c r="F3484" s="42"/>
    </row>
    <row r="3485" spans="6:6" x14ac:dyDescent="0.3">
      <c r="F3485" s="42"/>
    </row>
    <row r="3486" spans="6:6" x14ac:dyDescent="0.3">
      <c r="F3486" s="42"/>
    </row>
    <row r="3487" spans="6:6" x14ac:dyDescent="0.3">
      <c r="F3487" s="42"/>
    </row>
    <row r="3488" spans="6:6" x14ac:dyDescent="0.3">
      <c r="F3488" s="42"/>
    </row>
    <row r="3489" spans="6:6" x14ac:dyDescent="0.3">
      <c r="F3489" s="42"/>
    </row>
    <row r="3490" spans="6:6" x14ac:dyDescent="0.3">
      <c r="F3490" s="42"/>
    </row>
    <row r="3491" spans="6:6" x14ac:dyDescent="0.3">
      <c r="F3491" s="42"/>
    </row>
    <row r="3492" spans="6:6" x14ac:dyDescent="0.3">
      <c r="F3492" s="42"/>
    </row>
    <row r="3493" spans="6:6" x14ac:dyDescent="0.3">
      <c r="F3493" s="42"/>
    </row>
    <row r="3494" spans="6:6" x14ac:dyDescent="0.3">
      <c r="F3494" s="42"/>
    </row>
    <row r="3495" spans="6:6" x14ac:dyDescent="0.3">
      <c r="F3495" s="42"/>
    </row>
    <row r="3496" spans="6:6" x14ac:dyDescent="0.3">
      <c r="F3496" s="42"/>
    </row>
    <row r="3497" spans="6:6" x14ac:dyDescent="0.3">
      <c r="F3497" s="42"/>
    </row>
    <row r="3498" spans="6:6" x14ac:dyDescent="0.3">
      <c r="F3498" s="42"/>
    </row>
    <row r="3499" spans="6:6" x14ac:dyDescent="0.3">
      <c r="F3499" s="42"/>
    </row>
    <row r="3500" spans="6:6" x14ac:dyDescent="0.3">
      <c r="F3500" s="42"/>
    </row>
    <row r="3501" spans="6:6" x14ac:dyDescent="0.3">
      <c r="F3501" s="42"/>
    </row>
    <row r="3502" spans="6:6" x14ac:dyDescent="0.3">
      <c r="F3502" s="42"/>
    </row>
    <row r="3503" spans="6:6" x14ac:dyDescent="0.3">
      <c r="F3503" s="42"/>
    </row>
    <row r="3504" spans="6:6" x14ac:dyDescent="0.3">
      <c r="F3504" s="42"/>
    </row>
    <row r="3505" spans="6:6" x14ac:dyDescent="0.3">
      <c r="F3505" s="42"/>
    </row>
    <row r="3506" spans="6:6" x14ac:dyDescent="0.3">
      <c r="F3506" s="42"/>
    </row>
    <row r="3507" spans="6:6" x14ac:dyDescent="0.3">
      <c r="F3507" s="42"/>
    </row>
    <row r="3508" spans="6:6" x14ac:dyDescent="0.3">
      <c r="F3508" s="42"/>
    </row>
    <row r="3509" spans="6:6" x14ac:dyDescent="0.3">
      <c r="F3509" s="42"/>
    </row>
    <row r="3510" spans="6:6" x14ac:dyDescent="0.3">
      <c r="F3510" s="42"/>
    </row>
    <row r="3511" spans="6:6" x14ac:dyDescent="0.3">
      <c r="F3511" s="42"/>
    </row>
    <row r="3512" spans="6:6" x14ac:dyDescent="0.3">
      <c r="F3512" s="42"/>
    </row>
    <row r="3513" spans="6:6" x14ac:dyDescent="0.3">
      <c r="F3513" s="42"/>
    </row>
    <row r="3514" spans="6:6" x14ac:dyDescent="0.3">
      <c r="F3514" s="42"/>
    </row>
    <row r="3515" spans="6:6" x14ac:dyDescent="0.3">
      <c r="F3515" s="42"/>
    </row>
    <row r="3516" spans="6:6" x14ac:dyDescent="0.3">
      <c r="F3516" s="42"/>
    </row>
    <row r="3517" spans="6:6" x14ac:dyDescent="0.3">
      <c r="F3517" s="42"/>
    </row>
    <row r="3518" spans="6:6" x14ac:dyDescent="0.3">
      <c r="F3518" s="42"/>
    </row>
    <row r="3519" spans="6:6" x14ac:dyDescent="0.3">
      <c r="F3519" s="42"/>
    </row>
    <row r="3520" spans="6:6" x14ac:dyDescent="0.3">
      <c r="F3520" s="42"/>
    </row>
    <row r="3521" spans="6:6" x14ac:dyDescent="0.3">
      <c r="F3521" s="42"/>
    </row>
    <row r="3522" spans="6:6" x14ac:dyDescent="0.3">
      <c r="F3522" s="42"/>
    </row>
    <row r="3523" spans="6:6" x14ac:dyDescent="0.3">
      <c r="F3523" s="42"/>
    </row>
    <row r="3524" spans="6:6" x14ac:dyDescent="0.3">
      <c r="F3524" s="42"/>
    </row>
    <row r="3525" spans="6:6" x14ac:dyDescent="0.3">
      <c r="F3525" s="42"/>
    </row>
    <row r="3526" spans="6:6" x14ac:dyDescent="0.3">
      <c r="F3526" s="42"/>
    </row>
    <row r="3527" spans="6:6" x14ac:dyDescent="0.3">
      <c r="F3527" s="42"/>
    </row>
    <row r="3528" spans="6:6" x14ac:dyDescent="0.3">
      <c r="F3528" s="42"/>
    </row>
    <row r="3529" spans="6:6" x14ac:dyDescent="0.3">
      <c r="F3529" s="42"/>
    </row>
    <row r="3530" spans="6:6" x14ac:dyDescent="0.3">
      <c r="F3530" s="42"/>
    </row>
    <row r="3531" spans="6:6" x14ac:dyDescent="0.3">
      <c r="F3531" s="42"/>
    </row>
    <row r="3532" spans="6:6" x14ac:dyDescent="0.3">
      <c r="F3532" s="42"/>
    </row>
    <row r="3533" spans="6:6" x14ac:dyDescent="0.3">
      <c r="F3533" s="42"/>
    </row>
    <row r="3534" spans="6:6" x14ac:dyDescent="0.3">
      <c r="F3534" s="42"/>
    </row>
    <row r="3535" spans="6:6" x14ac:dyDescent="0.3">
      <c r="F3535" s="42"/>
    </row>
    <row r="3536" spans="6:6" x14ac:dyDescent="0.3">
      <c r="F3536" s="42"/>
    </row>
    <row r="3537" spans="6:6" x14ac:dyDescent="0.3">
      <c r="F3537" s="42"/>
    </row>
    <row r="3538" spans="6:6" x14ac:dyDescent="0.3">
      <c r="F3538" s="42"/>
    </row>
    <row r="3539" spans="6:6" x14ac:dyDescent="0.3">
      <c r="F3539" s="42"/>
    </row>
    <row r="3540" spans="6:6" x14ac:dyDescent="0.3">
      <c r="F3540" s="42"/>
    </row>
    <row r="3541" spans="6:6" x14ac:dyDescent="0.3">
      <c r="F3541" s="42"/>
    </row>
    <row r="3542" spans="6:6" x14ac:dyDescent="0.3">
      <c r="F3542" s="42"/>
    </row>
    <row r="3543" spans="6:6" x14ac:dyDescent="0.3">
      <c r="F3543" s="42"/>
    </row>
    <row r="3544" spans="6:6" x14ac:dyDescent="0.3">
      <c r="F3544" s="42"/>
    </row>
    <row r="3545" spans="6:6" x14ac:dyDescent="0.3">
      <c r="F3545" s="42"/>
    </row>
    <row r="3546" spans="6:6" x14ac:dyDescent="0.3">
      <c r="F3546" s="42"/>
    </row>
    <row r="3547" spans="6:6" x14ac:dyDescent="0.3">
      <c r="F3547" s="42"/>
    </row>
    <row r="3548" spans="6:6" x14ac:dyDescent="0.3">
      <c r="F3548" s="42"/>
    </row>
    <row r="3549" spans="6:6" x14ac:dyDescent="0.3">
      <c r="F3549" s="42"/>
    </row>
    <row r="3550" spans="6:6" x14ac:dyDescent="0.3">
      <c r="F3550" s="42"/>
    </row>
    <row r="3551" spans="6:6" x14ac:dyDescent="0.3">
      <c r="F3551" s="42"/>
    </row>
    <row r="3552" spans="6:6" x14ac:dyDescent="0.3">
      <c r="F3552" s="42"/>
    </row>
    <row r="3553" spans="6:6" x14ac:dyDescent="0.3">
      <c r="F3553" s="42"/>
    </row>
    <row r="3554" spans="6:6" x14ac:dyDescent="0.3">
      <c r="F3554" s="42"/>
    </row>
    <row r="3555" spans="6:6" x14ac:dyDescent="0.3">
      <c r="F3555" s="42"/>
    </row>
    <row r="3556" spans="6:6" x14ac:dyDescent="0.3">
      <c r="F3556" s="42"/>
    </row>
    <row r="3557" spans="6:6" x14ac:dyDescent="0.3">
      <c r="F3557" s="42"/>
    </row>
    <row r="3558" spans="6:6" x14ac:dyDescent="0.3">
      <c r="F3558" s="42"/>
    </row>
    <row r="3559" spans="6:6" x14ac:dyDescent="0.3">
      <c r="F3559" s="42"/>
    </row>
    <row r="3560" spans="6:6" x14ac:dyDescent="0.3">
      <c r="F3560" s="42"/>
    </row>
    <row r="3561" spans="6:6" x14ac:dyDescent="0.3">
      <c r="F3561" s="42"/>
    </row>
    <row r="3562" spans="6:6" x14ac:dyDescent="0.3">
      <c r="F3562" s="42"/>
    </row>
    <row r="3563" spans="6:6" x14ac:dyDescent="0.3">
      <c r="F3563" s="42"/>
    </row>
    <row r="3564" spans="6:6" x14ac:dyDescent="0.3">
      <c r="F3564" s="42"/>
    </row>
    <row r="3565" spans="6:6" x14ac:dyDescent="0.3">
      <c r="F3565" s="42"/>
    </row>
    <row r="3566" spans="6:6" x14ac:dyDescent="0.3">
      <c r="F3566" s="42"/>
    </row>
    <row r="3567" spans="6:6" x14ac:dyDescent="0.3">
      <c r="F3567" s="42"/>
    </row>
    <row r="3568" spans="6:6" x14ac:dyDescent="0.3">
      <c r="F3568" s="42"/>
    </row>
    <row r="3569" spans="6:6" x14ac:dyDescent="0.3">
      <c r="F3569" s="42"/>
    </row>
    <row r="3570" spans="6:6" x14ac:dyDescent="0.3">
      <c r="F3570" s="42"/>
    </row>
    <row r="3571" spans="6:6" x14ac:dyDescent="0.3">
      <c r="F3571" s="42"/>
    </row>
    <row r="3572" spans="6:6" x14ac:dyDescent="0.3">
      <c r="F3572" s="42"/>
    </row>
    <row r="3573" spans="6:6" x14ac:dyDescent="0.3">
      <c r="F3573" s="42"/>
    </row>
    <row r="3574" spans="6:6" x14ac:dyDescent="0.3">
      <c r="F3574" s="42"/>
    </row>
    <row r="3575" spans="6:6" x14ac:dyDescent="0.3">
      <c r="F3575" s="42"/>
    </row>
    <row r="3576" spans="6:6" x14ac:dyDescent="0.3">
      <c r="F3576" s="42"/>
    </row>
    <row r="3577" spans="6:6" x14ac:dyDescent="0.3">
      <c r="F3577" s="42"/>
    </row>
    <row r="3578" spans="6:6" x14ac:dyDescent="0.3">
      <c r="F3578" s="42"/>
    </row>
    <row r="3579" spans="6:6" x14ac:dyDescent="0.3">
      <c r="F3579" s="42"/>
    </row>
    <row r="3580" spans="6:6" x14ac:dyDescent="0.3">
      <c r="F3580" s="42"/>
    </row>
    <row r="3581" spans="6:6" x14ac:dyDescent="0.3">
      <c r="F3581" s="42"/>
    </row>
    <row r="3582" spans="6:6" x14ac:dyDescent="0.3">
      <c r="F3582" s="42"/>
    </row>
    <row r="3583" spans="6:6" x14ac:dyDescent="0.3">
      <c r="F3583" s="42"/>
    </row>
    <row r="3584" spans="6:6" x14ac:dyDescent="0.3">
      <c r="F3584" s="42"/>
    </row>
    <row r="3585" spans="6:6" x14ac:dyDescent="0.3">
      <c r="F3585" s="42"/>
    </row>
    <row r="3586" spans="6:6" x14ac:dyDescent="0.3">
      <c r="F3586" s="42"/>
    </row>
    <row r="3587" spans="6:6" x14ac:dyDescent="0.3">
      <c r="F3587" s="42"/>
    </row>
    <row r="3588" spans="6:6" x14ac:dyDescent="0.3">
      <c r="F3588" s="42"/>
    </row>
    <row r="3589" spans="6:6" x14ac:dyDescent="0.3">
      <c r="F3589" s="42"/>
    </row>
    <row r="3590" spans="6:6" x14ac:dyDescent="0.3">
      <c r="F3590" s="42"/>
    </row>
    <row r="3591" spans="6:6" x14ac:dyDescent="0.3">
      <c r="F3591" s="42"/>
    </row>
    <row r="3592" spans="6:6" x14ac:dyDescent="0.3">
      <c r="F3592" s="42"/>
    </row>
    <row r="3593" spans="6:6" x14ac:dyDescent="0.3">
      <c r="F3593" s="42"/>
    </row>
    <row r="3594" spans="6:6" x14ac:dyDescent="0.3">
      <c r="F3594" s="42"/>
    </row>
    <row r="3595" spans="6:6" x14ac:dyDescent="0.3">
      <c r="F3595" s="42"/>
    </row>
    <row r="3596" spans="6:6" x14ac:dyDescent="0.3">
      <c r="F3596" s="42"/>
    </row>
    <row r="3597" spans="6:6" x14ac:dyDescent="0.3">
      <c r="F3597" s="42"/>
    </row>
    <row r="3598" spans="6:6" x14ac:dyDescent="0.3">
      <c r="F3598" s="42"/>
    </row>
    <row r="3599" spans="6:6" x14ac:dyDescent="0.3">
      <c r="F3599" s="42"/>
    </row>
    <row r="3600" spans="6:6" x14ac:dyDescent="0.3">
      <c r="F3600" s="42"/>
    </row>
    <row r="3601" spans="6:6" x14ac:dyDescent="0.3">
      <c r="F3601" s="42"/>
    </row>
    <row r="3602" spans="6:6" x14ac:dyDescent="0.3">
      <c r="F3602" s="42"/>
    </row>
    <row r="3603" spans="6:6" x14ac:dyDescent="0.3">
      <c r="F3603" s="42"/>
    </row>
    <row r="3604" spans="6:6" x14ac:dyDescent="0.3">
      <c r="F3604" s="42"/>
    </row>
    <row r="3605" spans="6:6" x14ac:dyDescent="0.3">
      <c r="F3605" s="42"/>
    </row>
    <row r="3606" spans="6:6" x14ac:dyDescent="0.3">
      <c r="F3606" s="42"/>
    </row>
    <row r="3607" spans="6:6" x14ac:dyDescent="0.3">
      <c r="F3607" s="42"/>
    </row>
    <row r="3608" spans="6:6" x14ac:dyDescent="0.3">
      <c r="F3608" s="42"/>
    </row>
    <row r="3609" spans="6:6" x14ac:dyDescent="0.3">
      <c r="F3609" s="42"/>
    </row>
    <row r="3610" spans="6:6" x14ac:dyDescent="0.3">
      <c r="F3610" s="42"/>
    </row>
    <row r="3611" spans="6:6" x14ac:dyDescent="0.3">
      <c r="F3611" s="42"/>
    </row>
    <row r="3612" spans="6:6" x14ac:dyDescent="0.3">
      <c r="F3612" s="42"/>
    </row>
    <row r="3613" spans="6:6" x14ac:dyDescent="0.3">
      <c r="F3613" s="42"/>
    </row>
    <row r="3614" spans="6:6" x14ac:dyDescent="0.3">
      <c r="F3614" s="42"/>
    </row>
    <row r="3615" spans="6:6" x14ac:dyDescent="0.3">
      <c r="F3615" s="42"/>
    </row>
    <row r="3616" spans="6:6" x14ac:dyDescent="0.3">
      <c r="F3616" s="42"/>
    </row>
    <row r="3617" spans="6:6" x14ac:dyDescent="0.3">
      <c r="F3617" s="42"/>
    </row>
    <row r="3618" spans="6:6" x14ac:dyDescent="0.3">
      <c r="F3618" s="42"/>
    </row>
    <row r="3619" spans="6:6" x14ac:dyDescent="0.3">
      <c r="F3619" s="42"/>
    </row>
    <row r="3620" spans="6:6" x14ac:dyDescent="0.3">
      <c r="F3620" s="42"/>
    </row>
    <row r="3621" spans="6:6" x14ac:dyDescent="0.3">
      <c r="F3621" s="42"/>
    </row>
    <row r="3622" spans="6:6" x14ac:dyDescent="0.3">
      <c r="F3622" s="42"/>
    </row>
    <row r="3623" spans="6:6" x14ac:dyDescent="0.3">
      <c r="F3623" s="42"/>
    </row>
    <row r="3624" spans="6:6" x14ac:dyDescent="0.3">
      <c r="F3624" s="42"/>
    </row>
    <row r="3625" spans="6:6" x14ac:dyDescent="0.3">
      <c r="F3625" s="42"/>
    </row>
    <row r="3626" spans="6:6" x14ac:dyDescent="0.3">
      <c r="F3626" s="42"/>
    </row>
    <row r="3627" spans="6:6" x14ac:dyDescent="0.3">
      <c r="F3627" s="42"/>
    </row>
    <row r="3628" spans="6:6" x14ac:dyDescent="0.3">
      <c r="F3628" s="42"/>
    </row>
    <row r="3629" spans="6:6" x14ac:dyDescent="0.3">
      <c r="F3629" s="42"/>
    </row>
    <row r="3630" spans="6:6" x14ac:dyDescent="0.3">
      <c r="F3630" s="42"/>
    </row>
    <row r="3631" spans="6:6" x14ac:dyDescent="0.3">
      <c r="F3631" s="42"/>
    </row>
    <row r="3632" spans="6:6" x14ac:dyDescent="0.3">
      <c r="F3632" s="42"/>
    </row>
    <row r="3633" spans="6:6" x14ac:dyDescent="0.3">
      <c r="F3633" s="42"/>
    </row>
    <row r="3634" spans="6:6" x14ac:dyDescent="0.3">
      <c r="F3634" s="42"/>
    </row>
    <row r="3635" spans="6:6" x14ac:dyDescent="0.3">
      <c r="F3635" s="42"/>
    </row>
    <row r="3636" spans="6:6" x14ac:dyDescent="0.3">
      <c r="F3636" s="42"/>
    </row>
    <row r="3637" spans="6:6" x14ac:dyDescent="0.3">
      <c r="F3637" s="42"/>
    </row>
    <row r="3638" spans="6:6" x14ac:dyDescent="0.3">
      <c r="F3638" s="42"/>
    </row>
    <row r="3639" spans="6:6" x14ac:dyDescent="0.3">
      <c r="F3639" s="42"/>
    </row>
    <row r="3640" spans="6:6" x14ac:dyDescent="0.3">
      <c r="F3640" s="42"/>
    </row>
    <row r="3641" spans="6:6" x14ac:dyDescent="0.3">
      <c r="F3641" s="42"/>
    </row>
    <row r="3642" spans="6:6" x14ac:dyDescent="0.3">
      <c r="F3642" s="42"/>
    </row>
    <row r="3643" spans="6:6" x14ac:dyDescent="0.3">
      <c r="F3643" s="42"/>
    </row>
    <row r="3644" spans="6:6" x14ac:dyDescent="0.3">
      <c r="F3644" s="42"/>
    </row>
    <row r="3645" spans="6:6" x14ac:dyDescent="0.3">
      <c r="F3645" s="42"/>
    </row>
    <row r="3646" spans="6:6" x14ac:dyDescent="0.3">
      <c r="F3646" s="42"/>
    </row>
    <row r="3647" spans="6:6" x14ac:dyDescent="0.3">
      <c r="F3647" s="42"/>
    </row>
    <row r="3648" spans="6:6" x14ac:dyDescent="0.3">
      <c r="F3648" s="42"/>
    </row>
    <row r="3649" spans="6:6" x14ac:dyDescent="0.3">
      <c r="F3649" s="42"/>
    </row>
    <row r="3650" spans="6:6" x14ac:dyDescent="0.3">
      <c r="F3650" s="42"/>
    </row>
    <row r="3651" spans="6:6" x14ac:dyDescent="0.3">
      <c r="F3651" s="42"/>
    </row>
    <row r="3652" spans="6:6" x14ac:dyDescent="0.3">
      <c r="F3652" s="42"/>
    </row>
    <row r="3653" spans="6:6" x14ac:dyDescent="0.3">
      <c r="F3653" s="42"/>
    </row>
    <row r="3654" spans="6:6" x14ac:dyDescent="0.3">
      <c r="F3654" s="42"/>
    </row>
    <row r="3655" spans="6:6" x14ac:dyDescent="0.3">
      <c r="F3655" s="42"/>
    </row>
    <row r="3656" spans="6:6" x14ac:dyDescent="0.3">
      <c r="F3656" s="42"/>
    </row>
    <row r="3657" spans="6:6" x14ac:dyDescent="0.3">
      <c r="F3657" s="42"/>
    </row>
    <row r="3658" spans="6:6" x14ac:dyDescent="0.3">
      <c r="F3658" s="42"/>
    </row>
    <row r="3659" spans="6:6" x14ac:dyDescent="0.3">
      <c r="F3659" s="42"/>
    </row>
    <row r="3660" spans="6:6" x14ac:dyDescent="0.3">
      <c r="F3660" s="42"/>
    </row>
    <row r="3661" spans="6:6" x14ac:dyDescent="0.3">
      <c r="F3661" s="42"/>
    </row>
    <row r="3662" spans="6:6" x14ac:dyDescent="0.3">
      <c r="F3662" s="42"/>
    </row>
    <row r="3663" spans="6:6" x14ac:dyDescent="0.3">
      <c r="F3663" s="42"/>
    </row>
    <row r="3664" spans="6:6" x14ac:dyDescent="0.3">
      <c r="F3664" s="42"/>
    </row>
    <row r="3665" spans="6:6" x14ac:dyDescent="0.3">
      <c r="F3665" s="42"/>
    </row>
    <row r="3666" spans="6:6" x14ac:dyDescent="0.3">
      <c r="F3666" s="42"/>
    </row>
    <row r="3667" spans="6:6" x14ac:dyDescent="0.3">
      <c r="F3667" s="42"/>
    </row>
    <row r="3668" spans="6:6" x14ac:dyDescent="0.3">
      <c r="F3668" s="42"/>
    </row>
    <row r="3669" spans="6:6" x14ac:dyDescent="0.3">
      <c r="F3669" s="42"/>
    </row>
    <row r="3670" spans="6:6" x14ac:dyDescent="0.3">
      <c r="F3670" s="42"/>
    </row>
    <row r="3671" spans="6:6" x14ac:dyDescent="0.3">
      <c r="F3671" s="42"/>
    </row>
    <row r="3672" spans="6:6" x14ac:dyDescent="0.3">
      <c r="F3672" s="42"/>
    </row>
    <row r="3673" spans="6:6" x14ac:dyDescent="0.3">
      <c r="F3673" s="42"/>
    </row>
    <row r="3674" spans="6:6" x14ac:dyDescent="0.3">
      <c r="F3674" s="42"/>
    </row>
    <row r="3675" spans="6:6" x14ac:dyDescent="0.3">
      <c r="F3675" s="42"/>
    </row>
    <row r="3676" spans="6:6" x14ac:dyDescent="0.3">
      <c r="F3676" s="42"/>
    </row>
    <row r="3677" spans="6:6" x14ac:dyDescent="0.3">
      <c r="F3677" s="42"/>
    </row>
    <row r="3678" spans="6:6" x14ac:dyDescent="0.3">
      <c r="F3678" s="42"/>
    </row>
    <row r="3679" spans="6:6" x14ac:dyDescent="0.3">
      <c r="F3679" s="42"/>
    </row>
    <row r="3680" spans="6:6" x14ac:dyDescent="0.3">
      <c r="F3680" s="42"/>
    </row>
    <row r="3681" spans="6:6" x14ac:dyDescent="0.3">
      <c r="F3681" s="42"/>
    </row>
    <row r="3682" spans="6:6" x14ac:dyDescent="0.3">
      <c r="F3682" s="42"/>
    </row>
    <row r="3683" spans="6:6" x14ac:dyDescent="0.3">
      <c r="F3683" s="42"/>
    </row>
    <row r="3684" spans="6:6" x14ac:dyDescent="0.3">
      <c r="F3684" s="42"/>
    </row>
    <row r="3685" spans="6:6" x14ac:dyDescent="0.3">
      <c r="F3685" s="42"/>
    </row>
    <row r="3686" spans="6:6" x14ac:dyDescent="0.3">
      <c r="F3686" s="42"/>
    </row>
    <row r="3687" spans="6:6" x14ac:dyDescent="0.3">
      <c r="F3687" s="42"/>
    </row>
    <row r="3688" spans="6:6" x14ac:dyDescent="0.3">
      <c r="F3688" s="42"/>
    </row>
    <row r="3689" spans="6:6" x14ac:dyDescent="0.3">
      <c r="F3689" s="42"/>
    </row>
    <row r="3690" spans="6:6" x14ac:dyDescent="0.3">
      <c r="F3690" s="42"/>
    </row>
    <row r="3691" spans="6:6" x14ac:dyDescent="0.3">
      <c r="F3691" s="42"/>
    </row>
    <row r="3692" spans="6:6" x14ac:dyDescent="0.3">
      <c r="F3692" s="42"/>
    </row>
    <row r="3693" spans="6:6" x14ac:dyDescent="0.3">
      <c r="F3693" s="42"/>
    </row>
    <row r="3694" spans="6:6" x14ac:dyDescent="0.3">
      <c r="F3694" s="42"/>
    </row>
    <row r="3695" spans="6:6" x14ac:dyDescent="0.3">
      <c r="F3695" s="42"/>
    </row>
    <row r="3696" spans="6:6" x14ac:dyDescent="0.3">
      <c r="F3696" s="42"/>
    </row>
    <row r="3697" spans="6:6" x14ac:dyDescent="0.3">
      <c r="F3697" s="42"/>
    </row>
    <row r="3698" spans="6:6" x14ac:dyDescent="0.3">
      <c r="F3698" s="42"/>
    </row>
    <row r="3699" spans="6:6" x14ac:dyDescent="0.3">
      <c r="F3699" s="42"/>
    </row>
    <row r="3700" spans="6:6" x14ac:dyDescent="0.3">
      <c r="F3700" s="42"/>
    </row>
    <row r="3701" spans="6:6" x14ac:dyDescent="0.3">
      <c r="F3701" s="42"/>
    </row>
    <row r="3702" spans="6:6" x14ac:dyDescent="0.3">
      <c r="F3702" s="42"/>
    </row>
    <row r="3703" spans="6:6" x14ac:dyDescent="0.3">
      <c r="F3703" s="42"/>
    </row>
    <row r="3704" spans="6:6" x14ac:dyDescent="0.3">
      <c r="F3704" s="42"/>
    </row>
    <row r="3705" spans="6:6" x14ac:dyDescent="0.3">
      <c r="F3705" s="42"/>
    </row>
    <row r="3706" spans="6:6" x14ac:dyDescent="0.3">
      <c r="F3706" s="42"/>
    </row>
    <row r="9656" spans="1:1" x14ac:dyDescent="0.3">
      <c r="A9656" s="17"/>
    </row>
    <row r="9657" spans="1:1" x14ac:dyDescent="0.3">
      <c r="A9657" s="17"/>
    </row>
    <row r="9658" spans="1:1" x14ac:dyDescent="0.3">
      <c r="A9658" s="17"/>
    </row>
    <row r="9659" spans="1:1" x14ac:dyDescent="0.3">
      <c r="A9659" s="17"/>
    </row>
    <row r="9660" spans="1:1" x14ac:dyDescent="0.3">
      <c r="A9660" s="17"/>
    </row>
    <row r="9661" spans="1:1" x14ac:dyDescent="0.3">
      <c r="A9661" s="17"/>
    </row>
    <row r="9662" spans="1:1" x14ac:dyDescent="0.3">
      <c r="A9662" s="17"/>
    </row>
    <row r="9663" spans="1:1" x14ac:dyDescent="0.3">
      <c r="A9663" s="17"/>
    </row>
    <row r="9664" spans="1:1" x14ac:dyDescent="0.3">
      <c r="A9664" s="17"/>
    </row>
    <row r="9665" spans="1:1" x14ac:dyDescent="0.3">
      <c r="A9665" s="17"/>
    </row>
    <row r="9666" spans="1:1" x14ac:dyDescent="0.3">
      <c r="A9666" s="17"/>
    </row>
    <row r="9667" spans="1:1" x14ac:dyDescent="0.3">
      <c r="A9667" s="17"/>
    </row>
    <row r="9668" spans="1:1" x14ac:dyDescent="0.3">
      <c r="A9668" s="17"/>
    </row>
    <row r="9669" spans="1:1" x14ac:dyDescent="0.3">
      <c r="A9669" s="17"/>
    </row>
    <row r="9670" spans="1:1" x14ac:dyDescent="0.3">
      <c r="A9670" s="17"/>
    </row>
    <row r="9671" spans="1:1" x14ac:dyDescent="0.3">
      <c r="A9671" s="17"/>
    </row>
    <row r="9672" spans="1:1" x14ac:dyDescent="0.3">
      <c r="A9672" s="17"/>
    </row>
    <row r="9673" spans="1:1" x14ac:dyDescent="0.3">
      <c r="A9673" s="17"/>
    </row>
    <row r="9674" spans="1:1" x14ac:dyDescent="0.3">
      <c r="A9674" s="17"/>
    </row>
    <row r="9675" spans="1:1" x14ac:dyDescent="0.3">
      <c r="A9675" s="17"/>
    </row>
    <row r="9676" spans="1:1" x14ac:dyDescent="0.3">
      <c r="A9676" s="17"/>
    </row>
    <row r="9677" spans="1:1" x14ac:dyDescent="0.3">
      <c r="A9677" s="17"/>
    </row>
    <row r="9678" spans="1:1" x14ac:dyDescent="0.3">
      <c r="A9678" s="17"/>
    </row>
    <row r="9679" spans="1:1" x14ac:dyDescent="0.3">
      <c r="A9679" s="17"/>
    </row>
    <row r="9680" spans="1:1" x14ac:dyDescent="0.3">
      <c r="A9680" s="17"/>
    </row>
    <row r="9681" spans="1:1" x14ac:dyDescent="0.3">
      <c r="A9681" s="17"/>
    </row>
    <row r="9682" spans="1:1" x14ac:dyDescent="0.3">
      <c r="A9682" s="17"/>
    </row>
    <row r="9683" spans="1:1" x14ac:dyDescent="0.3">
      <c r="A9683" s="17"/>
    </row>
    <row r="9684" spans="1:1" x14ac:dyDescent="0.3">
      <c r="A9684" s="17"/>
    </row>
    <row r="9685" spans="1:1" x14ac:dyDescent="0.3">
      <c r="A9685" s="17"/>
    </row>
    <row r="9686" spans="1:1" x14ac:dyDescent="0.3">
      <c r="A9686" s="17"/>
    </row>
    <row r="9687" spans="1:1" x14ac:dyDescent="0.3">
      <c r="A9687" s="17"/>
    </row>
    <row r="9688" spans="1:1" x14ac:dyDescent="0.3">
      <c r="A9688" s="17"/>
    </row>
    <row r="9689" spans="1:1" x14ac:dyDescent="0.3">
      <c r="A9689" s="17"/>
    </row>
    <row r="9690" spans="1:1" x14ac:dyDescent="0.3">
      <c r="A9690" s="17"/>
    </row>
    <row r="9691" spans="1:1" x14ac:dyDescent="0.3">
      <c r="A9691" s="17"/>
    </row>
    <row r="9692" spans="1:1" x14ac:dyDescent="0.3">
      <c r="A9692" s="17"/>
    </row>
    <row r="9693" spans="1:1" x14ac:dyDescent="0.3">
      <c r="A9693" s="17"/>
    </row>
    <row r="9694" spans="1:1" x14ac:dyDescent="0.3">
      <c r="A9694" s="17"/>
    </row>
    <row r="9695" spans="1:1" x14ac:dyDescent="0.3">
      <c r="A9695" s="17"/>
    </row>
    <row r="9696" spans="1:1" x14ac:dyDescent="0.3">
      <c r="A9696" s="17"/>
    </row>
    <row r="9697" spans="1:1" x14ac:dyDescent="0.3">
      <c r="A9697" s="17"/>
    </row>
    <row r="9698" spans="1:1" x14ac:dyDescent="0.3">
      <c r="A9698" s="17"/>
    </row>
    <row r="9699" spans="1:1" x14ac:dyDescent="0.3">
      <c r="A9699" s="17"/>
    </row>
    <row r="9700" spans="1:1" x14ac:dyDescent="0.3">
      <c r="A9700" s="17"/>
    </row>
    <row r="9701" spans="1:1" x14ac:dyDescent="0.3">
      <c r="A9701" s="17"/>
    </row>
    <row r="9702" spans="1:1" x14ac:dyDescent="0.3">
      <c r="A9702" s="17"/>
    </row>
    <row r="9703" spans="1:1" x14ac:dyDescent="0.3">
      <c r="A9703" s="17"/>
    </row>
    <row r="9704" spans="1:1" x14ac:dyDescent="0.3">
      <c r="A9704" s="17"/>
    </row>
    <row r="9705" spans="1:1" x14ac:dyDescent="0.3">
      <c r="A9705" s="17"/>
    </row>
    <row r="9706" spans="1:1" x14ac:dyDescent="0.3">
      <c r="A9706" s="17"/>
    </row>
    <row r="9707" spans="1:1" x14ac:dyDescent="0.3">
      <c r="A9707" s="17"/>
    </row>
    <row r="9708" spans="1:1" x14ac:dyDescent="0.3">
      <c r="A9708" s="17"/>
    </row>
    <row r="9709" spans="1:1" x14ac:dyDescent="0.3">
      <c r="A9709" s="17"/>
    </row>
    <row r="9710" spans="1:1" x14ac:dyDescent="0.3">
      <c r="A9710" s="17"/>
    </row>
    <row r="9711" spans="1:1" x14ac:dyDescent="0.3">
      <c r="A9711" s="17"/>
    </row>
    <row r="9712" spans="1:1" x14ac:dyDescent="0.3">
      <c r="A9712" s="17"/>
    </row>
    <row r="9713" spans="1:1" x14ac:dyDescent="0.3">
      <c r="A9713" s="17"/>
    </row>
    <row r="9714" spans="1:1" x14ac:dyDescent="0.3">
      <c r="A9714" s="17"/>
    </row>
    <row r="9715" spans="1:1" x14ac:dyDescent="0.3">
      <c r="A9715" s="17"/>
    </row>
    <row r="9716" spans="1:1" x14ac:dyDescent="0.3">
      <c r="A9716" s="17"/>
    </row>
    <row r="9717" spans="1:1" x14ac:dyDescent="0.3">
      <c r="A9717" s="17"/>
    </row>
    <row r="9718" spans="1:1" x14ac:dyDescent="0.3">
      <c r="A9718" s="17"/>
    </row>
    <row r="9719" spans="1:1" x14ac:dyDescent="0.3">
      <c r="A9719" s="17"/>
    </row>
    <row r="9720" spans="1:1" x14ac:dyDescent="0.3">
      <c r="A9720" s="17"/>
    </row>
    <row r="9721" spans="1:1" x14ac:dyDescent="0.3">
      <c r="A9721" s="17"/>
    </row>
    <row r="9722" spans="1:1" x14ac:dyDescent="0.3">
      <c r="A9722" s="17"/>
    </row>
    <row r="9723" spans="1:1" x14ac:dyDescent="0.3">
      <c r="A9723" s="17"/>
    </row>
    <row r="9724" spans="1:1" x14ac:dyDescent="0.3">
      <c r="A9724" s="17"/>
    </row>
    <row r="9725" spans="1:1" x14ac:dyDescent="0.3">
      <c r="A9725" s="17"/>
    </row>
    <row r="9726" spans="1:1" x14ac:dyDescent="0.3">
      <c r="A9726" s="17"/>
    </row>
    <row r="9727" spans="1:1" x14ac:dyDescent="0.3">
      <c r="A9727" s="17"/>
    </row>
    <row r="9728" spans="1:1" x14ac:dyDescent="0.3">
      <c r="A9728" s="17"/>
    </row>
    <row r="9729" spans="1:1" x14ac:dyDescent="0.3">
      <c r="A9729" s="17"/>
    </row>
    <row r="9730" spans="1:1" x14ac:dyDescent="0.3">
      <c r="A9730" s="17"/>
    </row>
    <row r="9731" spans="1:1" x14ac:dyDescent="0.3">
      <c r="A9731" s="17"/>
    </row>
    <row r="9732" spans="1:1" x14ac:dyDescent="0.3">
      <c r="A9732" s="17"/>
    </row>
    <row r="9733" spans="1:1" x14ac:dyDescent="0.3">
      <c r="A9733" s="17"/>
    </row>
    <row r="9734" spans="1:1" x14ac:dyDescent="0.3">
      <c r="A9734" s="17"/>
    </row>
    <row r="9735" spans="1:1" x14ac:dyDescent="0.3">
      <c r="A9735" s="17"/>
    </row>
    <row r="9736" spans="1:1" x14ac:dyDescent="0.3">
      <c r="A9736" s="17"/>
    </row>
    <row r="9737" spans="1:1" x14ac:dyDescent="0.3">
      <c r="A9737" s="17"/>
    </row>
    <row r="9738" spans="1:1" x14ac:dyDescent="0.3">
      <c r="A9738" s="17"/>
    </row>
    <row r="9739" spans="1:1" x14ac:dyDescent="0.3">
      <c r="A9739" s="17"/>
    </row>
    <row r="9740" spans="1:1" x14ac:dyDescent="0.3">
      <c r="A9740" s="17"/>
    </row>
    <row r="9741" spans="1:1" x14ac:dyDescent="0.3">
      <c r="A9741" s="17"/>
    </row>
    <row r="9742" spans="1:1" x14ac:dyDescent="0.3">
      <c r="A9742" s="17"/>
    </row>
    <row r="9743" spans="1:1" x14ac:dyDescent="0.3">
      <c r="A9743" s="17"/>
    </row>
    <row r="9744" spans="1:1" x14ac:dyDescent="0.3">
      <c r="A9744" s="17"/>
    </row>
    <row r="9745" spans="1:1" x14ac:dyDescent="0.3">
      <c r="A9745" s="17"/>
    </row>
    <row r="9746" spans="1:1" x14ac:dyDescent="0.3">
      <c r="A9746" s="17"/>
    </row>
    <row r="9747" spans="1:1" x14ac:dyDescent="0.3">
      <c r="A9747" s="17"/>
    </row>
    <row r="9748" spans="1:1" x14ac:dyDescent="0.3">
      <c r="A9748" s="17"/>
    </row>
    <row r="9749" spans="1:1" x14ac:dyDescent="0.3">
      <c r="A9749" s="17"/>
    </row>
    <row r="9750" spans="1:1" x14ac:dyDescent="0.3">
      <c r="A9750" s="17"/>
    </row>
    <row r="9751" spans="1:1" x14ac:dyDescent="0.3">
      <c r="A9751" s="17"/>
    </row>
    <row r="9752" spans="1:1" x14ac:dyDescent="0.3">
      <c r="A9752" s="17"/>
    </row>
    <row r="9753" spans="1:1" x14ac:dyDescent="0.3">
      <c r="A9753" s="17"/>
    </row>
    <row r="9754" spans="1:1" x14ac:dyDescent="0.3">
      <c r="A9754" s="17"/>
    </row>
    <row r="9755" spans="1:1" x14ac:dyDescent="0.3">
      <c r="A9755" s="17"/>
    </row>
    <row r="9756" spans="1:1" x14ac:dyDescent="0.3">
      <c r="A9756" s="17"/>
    </row>
    <row r="9757" spans="1:1" x14ac:dyDescent="0.3">
      <c r="A9757" s="17"/>
    </row>
    <row r="9758" spans="1:1" x14ac:dyDescent="0.3">
      <c r="A9758" s="17"/>
    </row>
    <row r="9759" spans="1:1" x14ac:dyDescent="0.3">
      <c r="A9759" s="17"/>
    </row>
    <row r="9760" spans="1:1" x14ac:dyDescent="0.3">
      <c r="A9760" s="17"/>
    </row>
    <row r="9761" spans="1:1" x14ac:dyDescent="0.3">
      <c r="A9761" s="17"/>
    </row>
    <row r="9762" spans="1:1" x14ac:dyDescent="0.3">
      <c r="A9762" s="17"/>
    </row>
    <row r="9763" spans="1:1" x14ac:dyDescent="0.3">
      <c r="A9763" s="17"/>
    </row>
    <row r="9764" spans="1:1" x14ac:dyDescent="0.3">
      <c r="A9764" s="17"/>
    </row>
    <row r="9765" spans="1:1" x14ac:dyDescent="0.3">
      <c r="A9765" s="17"/>
    </row>
    <row r="9766" spans="1:1" x14ac:dyDescent="0.3">
      <c r="A9766" s="17"/>
    </row>
    <row r="9767" spans="1:1" x14ac:dyDescent="0.3">
      <c r="A9767" s="17"/>
    </row>
    <row r="9768" spans="1:1" x14ac:dyDescent="0.3">
      <c r="A9768" s="17"/>
    </row>
    <row r="9769" spans="1:1" x14ac:dyDescent="0.3">
      <c r="A9769" s="17"/>
    </row>
    <row r="9770" spans="1:1" x14ac:dyDescent="0.3">
      <c r="A9770" s="17"/>
    </row>
    <row r="9771" spans="1:1" x14ac:dyDescent="0.3">
      <c r="A9771" s="17"/>
    </row>
    <row r="9772" spans="1:1" x14ac:dyDescent="0.3">
      <c r="A9772" s="17"/>
    </row>
    <row r="9773" spans="1:1" x14ac:dyDescent="0.3">
      <c r="A9773" s="17"/>
    </row>
    <row r="9774" spans="1:1" x14ac:dyDescent="0.3">
      <c r="A9774" s="17"/>
    </row>
    <row r="9775" spans="1:1" x14ac:dyDescent="0.3">
      <c r="A9775" s="17"/>
    </row>
    <row r="9776" spans="1:1" x14ac:dyDescent="0.3">
      <c r="A9776" s="17"/>
    </row>
    <row r="9777" spans="1:1" x14ac:dyDescent="0.3">
      <c r="A9777" s="17"/>
    </row>
    <row r="9778" spans="1:1" x14ac:dyDescent="0.3">
      <c r="A9778" s="17"/>
    </row>
    <row r="9779" spans="1:1" x14ac:dyDescent="0.3">
      <c r="A9779" s="17"/>
    </row>
    <row r="9780" spans="1:1" x14ac:dyDescent="0.3">
      <c r="A9780" s="17"/>
    </row>
    <row r="9781" spans="1:1" x14ac:dyDescent="0.3">
      <c r="A9781" s="17"/>
    </row>
    <row r="9782" spans="1:1" x14ac:dyDescent="0.3">
      <c r="A9782" s="17"/>
    </row>
    <row r="9783" spans="1:1" x14ac:dyDescent="0.3">
      <c r="A9783" s="17"/>
    </row>
    <row r="9784" spans="1:1" x14ac:dyDescent="0.3">
      <c r="A9784" s="17"/>
    </row>
    <row r="9785" spans="1:1" x14ac:dyDescent="0.3">
      <c r="A9785" s="17"/>
    </row>
    <row r="9786" spans="1:1" x14ac:dyDescent="0.3">
      <c r="A9786" s="17"/>
    </row>
    <row r="9787" spans="1:1" x14ac:dyDescent="0.3">
      <c r="A9787" s="17"/>
    </row>
    <row r="9788" spans="1:1" x14ac:dyDescent="0.3">
      <c r="A9788" s="17"/>
    </row>
    <row r="9789" spans="1:1" x14ac:dyDescent="0.3">
      <c r="A9789" s="17"/>
    </row>
    <row r="9790" spans="1:1" x14ac:dyDescent="0.3">
      <c r="A9790" s="17"/>
    </row>
    <row r="9791" spans="1:1" x14ac:dyDescent="0.3">
      <c r="A9791" s="17"/>
    </row>
    <row r="9792" spans="1:1" x14ac:dyDescent="0.3">
      <c r="A9792" s="17"/>
    </row>
    <row r="9793" spans="1:1" x14ac:dyDescent="0.3">
      <c r="A9793" s="17"/>
    </row>
    <row r="9794" spans="1:1" x14ac:dyDescent="0.3">
      <c r="A9794" s="17"/>
    </row>
    <row r="9795" spans="1:1" x14ac:dyDescent="0.3">
      <c r="A9795" s="17"/>
    </row>
    <row r="9796" spans="1:1" x14ac:dyDescent="0.3">
      <c r="A9796" s="17"/>
    </row>
    <row r="9797" spans="1:1" x14ac:dyDescent="0.3">
      <c r="A9797" s="17"/>
    </row>
    <row r="9798" spans="1:1" x14ac:dyDescent="0.3">
      <c r="A9798" s="17"/>
    </row>
    <row r="9799" spans="1:1" x14ac:dyDescent="0.3">
      <c r="A9799" s="17"/>
    </row>
    <row r="9800" spans="1:1" x14ac:dyDescent="0.3">
      <c r="A9800" s="17"/>
    </row>
    <row r="9801" spans="1:1" x14ac:dyDescent="0.3">
      <c r="A9801" s="17"/>
    </row>
    <row r="9802" spans="1:1" x14ac:dyDescent="0.3">
      <c r="A9802" s="17"/>
    </row>
    <row r="9803" spans="1:1" x14ac:dyDescent="0.3">
      <c r="A9803" s="17"/>
    </row>
    <row r="9804" spans="1:1" x14ac:dyDescent="0.3">
      <c r="A9804" s="17"/>
    </row>
    <row r="9805" spans="1:1" x14ac:dyDescent="0.3">
      <c r="A9805" s="17"/>
    </row>
    <row r="9806" spans="1:1" x14ac:dyDescent="0.3">
      <c r="A9806" s="17"/>
    </row>
    <row r="9807" spans="1:1" x14ac:dyDescent="0.3">
      <c r="A9807" s="17"/>
    </row>
    <row r="9808" spans="1:1" x14ac:dyDescent="0.3">
      <c r="A9808" s="17"/>
    </row>
    <row r="9809" spans="1:1" x14ac:dyDescent="0.3">
      <c r="A9809" s="17"/>
    </row>
    <row r="9810" spans="1:1" x14ac:dyDescent="0.3">
      <c r="A9810" s="17"/>
    </row>
    <row r="9811" spans="1:1" x14ac:dyDescent="0.3">
      <c r="A9811" s="17"/>
    </row>
    <row r="9812" spans="1:1" x14ac:dyDescent="0.3">
      <c r="A9812" s="17"/>
    </row>
    <row r="9813" spans="1:1" x14ac:dyDescent="0.3">
      <c r="A9813" s="17"/>
    </row>
    <row r="9814" spans="1:1" x14ac:dyDescent="0.3">
      <c r="A9814" s="17"/>
    </row>
    <row r="9815" spans="1:1" x14ac:dyDescent="0.3">
      <c r="A9815" s="17"/>
    </row>
    <row r="9816" spans="1:1" x14ac:dyDescent="0.3">
      <c r="A9816" s="17"/>
    </row>
    <row r="9817" spans="1:1" x14ac:dyDescent="0.3">
      <c r="A9817" s="17"/>
    </row>
    <row r="9818" spans="1:1" x14ac:dyDescent="0.3">
      <c r="A9818" s="17"/>
    </row>
    <row r="9819" spans="1:1" x14ac:dyDescent="0.3">
      <c r="A9819" s="17"/>
    </row>
    <row r="9820" spans="1:1" x14ac:dyDescent="0.3">
      <c r="A9820" s="17"/>
    </row>
    <row r="9821" spans="1:1" x14ac:dyDescent="0.3">
      <c r="A9821" s="17"/>
    </row>
    <row r="9822" spans="1:1" x14ac:dyDescent="0.3">
      <c r="A9822" s="17"/>
    </row>
    <row r="9823" spans="1:1" x14ac:dyDescent="0.3">
      <c r="A9823" s="17"/>
    </row>
    <row r="9824" spans="1:1" x14ac:dyDescent="0.3">
      <c r="A9824" s="17"/>
    </row>
    <row r="9825" spans="1:1" x14ac:dyDescent="0.3">
      <c r="A9825" s="17"/>
    </row>
    <row r="9826" spans="1:1" x14ac:dyDescent="0.3">
      <c r="A9826" s="17"/>
    </row>
    <row r="9827" spans="1:1" x14ac:dyDescent="0.3">
      <c r="A9827" s="17"/>
    </row>
    <row r="9828" spans="1:1" x14ac:dyDescent="0.3">
      <c r="A9828" s="17"/>
    </row>
    <row r="9829" spans="1:1" x14ac:dyDescent="0.3">
      <c r="A9829" s="17"/>
    </row>
    <row r="9830" spans="1:1" x14ac:dyDescent="0.3">
      <c r="A9830" s="17"/>
    </row>
    <row r="9831" spans="1:1" x14ac:dyDescent="0.3">
      <c r="A9831" s="17"/>
    </row>
    <row r="9832" spans="1:1" x14ac:dyDescent="0.3">
      <c r="A9832" s="17"/>
    </row>
    <row r="9833" spans="1:1" x14ac:dyDescent="0.3">
      <c r="A9833" s="17"/>
    </row>
    <row r="9834" spans="1:1" x14ac:dyDescent="0.3">
      <c r="A9834" s="17"/>
    </row>
    <row r="9835" spans="1:1" x14ac:dyDescent="0.3">
      <c r="A9835" s="17"/>
    </row>
    <row r="9836" spans="1:1" x14ac:dyDescent="0.3">
      <c r="A9836" s="17"/>
    </row>
    <row r="9837" spans="1:1" x14ac:dyDescent="0.3">
      <c r="A9837" s="17"/>
    </row>
    <row r="9838" spans="1:1" x14ac:dyDescent="0.3">
      <c r="A9838" s="17"/>
    </row>
    <row r="9839" spans="1:1" x14ac:dyDescent="0.3">
      <c r="A9839" s="17"/>
    </row>
    <row r="9840" spans="1:1" x14ac:dyDescent="0.3">
      <c r="A9840" s="17"/>
    </row>
    <row r="9841" spans="1:1" x14ac:dyDescent="0.3">
      <c r="A9841" s="17"/>
    </row>
    <row r="9842" spans="1:1" x14ac:dyDescent="0.3">
      <c r="A9842" s="17"/>
    </row>
    <row r="9843" spans="1:1" x14ac:dyDescent="0.3">
      <c r="A9843" s="17"/>
    </row>
    <row r="9844" spans="1:1" x14ac:dyDescent="0.3">
      <c r="A9844" s="17"/>
    </row>
    <row r="9845" spans="1:1" x14ac:dyDescent="0.3">
      <c r="A9845" s="17"/>
    </row>
    <row r="9846" spans="1:1" x14ac:dyDescent="0.3">
      <c r="A9846" s="17"/>
    </row>
    <row r="9847" spans="1:1" x14ac:dyDescent="0.3">
      <c r="A9847" s="17"/>
    </row>
    <row r="9848" spans="1:1" x14ac:dyDescent="0.3">
      <c r="A9848" s="17"/>
    </row>
    <row r="9849" spans="1:1" x14ac:dyDescent="0.3">
      <c r="A9849" s="17"/>
    </row>
    <row r="9850" spans="1:1" x14ac:dyDescent="0.3">
      <c r="A9850" s="17"/>
    </row>
    <row r="9851" spans="1:1" x14ac:dyDescent="0.3">
      <c r="A9851" s="17"/>
    </row>
    <row r="9852" spans="1:1" x14ac:dyDescent="0.3">
      <c r="A9852" s="17"/>
    </row>
    <row r="9853" spans="1:1" x14ac:dyDescent="0.3">
      <c r="A9853" s="17"/>
    </row>
    <row r="9854" spans="1:1" x14ac:dyDescent="0.3">
      <c r="A9854" s="17"/>
    </row>
    <row r="9855" spans="1:1" x14ac:dyDescent="0.3">
      <c r="A9855" s="17"/>
    </row>
    <row r="9856" spans="1:1" x14ac:dyDescent="0.3">
      <c r="A9856" s="17"/>
    </row>
    <row r="9857" spans="1:1" x14ac:dyDescent="0.3">
      <c r="A9857" s="17"/>
    </row>
    <row r="9858" spans="1:1" x14ac:dyDescent="0.3">
      <c r="A9858" s="17"/>
    </row>
    <row r="9859" spans="1:1" x14ac:dyDescent="0.3">
      <c r="A9859" s="17"/>
    </row>
    <row r="9860" spans="1:1" x14ac:dyDescent="0.3">
      <c r="A9860" s="17"/>
    </row>
    <row r="9861" spans="1:1" x14ac:dyDescent="0.3">
      <c r="A9861" s="17"/>
    </row>
    <row r="9862" spans="1:1" x14ac:dyDescent="0.3">
      <c r="A9862" s="17"/>
    </row>
    <row r="9863" spans="1:1" x14ac:dyDescent="0.3">
      <c r="A9863" s="17"/>
    </row>
    <row r="9864" spans="1:1" x14ac:dyDescent="0.3">
      <c r="A9864" s="17"/>
    </row>
    <row r="9865" spans="1:1" x14ac:dyDescent="0.3">
      <c r="A9865" s="17"/>
    </row>
    <row r="9866" spans="1:1" x14ac:dyDescent="0.3">
      <c r="A9866" s="17"/>
    </row>
    <row r="9867" spans="1:1" x14ac:dyDescent="0.3">
      <c r="A9867" s="17"/>
    </row>
    <row r="9868" spans="1:1" x14ac:dyDescent="0.3">
      <c r="A9868" s="17"/>
    </row>
    <row r="9869" spans="1:1" x14ac:dyDescent="0.3">
      <c r="A9869" s="17"/>
    </row>
    <row r="9870" spans="1:1" x14ac:dyDescent="0.3">
      <c r="A9870" s="17"/>
    </row>
    <row r="9871" spans="1:1" x14ac:dyDescent="0.3">
      <c r="A9871" s="17"/>
    </row>
    <row r="9872" spans="1:1" x14ac:dyDescent="0.3">
      <c r="A9872" s="17"/>
    </row>
    <row r="9873" spans="1:1" x14ac:dyDescent="0.3">
      <c r="A9873" s="17"/>
    </row>
    <row r="9874" spans="1:1" x14ac:dyDescent="0.3">
      <c r="A9874" s="17"/>
    </row>
    <row r="9875" spans="1:1" x14ac:dyDescent="0.3">
      <c r="A9875" s="17"/>
    </row>
    <row r="9876" spans="1:1" x14ac:dyDescent="0.3">
      <c r="A9876" s="17"/>
    </row>
    <row r="9877" spans="1:1" x14ac:dyDescent="0.3">
      <c r="A9877" s="17"/>
    </row>
    <row r="9878" spans="1:1" x14ac:dyDescent="0.3">
      <c r="A9878" s="17"/>
    </row>
    <row r="9879" spans="1:1" x14ac:dyDescent="0.3">
      <c r="A9879" s="17"/>
    </row>
    <row r="9880" spans="1:1" x14ac:dyDescent="0.3">
      <c r="A9880" s="17"/>
    </row>
    <row r="9881" spans="1:1" x14ac:dyDescent="0.3">
      <c r="A9881" s="17"/>
    </row>
    <row r="9882" spans="1:1" x14ac:dyDescent="0.3">
      <c r="A9882" s="17"/>
    </row>
    <row r="9883" spans="1:1" x14ac:dyDescent="0.3">
      <c r="A9883" s="17"/>
    </row>
    <row r="9884" spans="1:1" x14ac:dyDescent="0.3">
      <c r="A9884" s="17"/>
    </row>
    <row r="9885" spans="1:1" x14ac:dyDescent="0.3">
      <c r="A9885" s="17"/>
    </row>
    <row r="9886" spans="1:1" x14ac:dyDescent="0.3">
      <c r="A9886" s="17"/>
    </row>
    <row r="9887" spans="1:1" x14ac:dyDescent="0.3">
      <c r="A9887" s="17"/>
    </row>
    <row r="9888" spans="1:1" x14ac:dyDescent="0.3">
      <c r="A9888" s="17"/>
    </row>
    <row r="9889" spans="1:1" x14ac:dyDescent="0.3">
      <c r="A9889" s="17"/>
    </row>
    <row r="9890" spans="1:1" x14ac:dyDescent="0.3">
      <c r="A9890" s="17"/>
    </row>
    <row r="9891" spans="1:1" x14ac:dyDescent="0.3">
      <c r="A9891" s="17"/>
    </row>
    <row r="9892" spans="1:1" x14ac:dyDescent="0.3">
      <c r="A9892" s="17"/>
    </row>
    <row r="9893" spans="1:1" x14ac:dyDescent="0.3">
      <c r="A9893" s="17"/>
    </row>
    <row r="9894" spans="1:1" x14ac:dyDescent="0.3">
      <c r="A9894" s="17"/>
    </row>
    <row r="9895" spans="1:1" x14ac:dyDescent="0.3">
      <c r="A9895" s="17"/>
    </row>
    <row r="9896" spans="1:1" x14ac:dyDescent="0.3">
      <c r="A9896" s="17"/>
    </row>
    <row r="9897" spans="1:1" x14ac:dyDescent="0.3">
      <c r="A9897" s="17"/>
    </row>
    <row r="9898" spans="1:1" x14ac:dyDescent="0.3">
      <c r="A9898" s="17"/>
    </row>
    <row r="9899" spans="1:1" x14ac:dyDescent="0.3">
      <c r="A9899" s="17"/>
    </row>
    <row r="9900" spans="1:1" x14ac:dyDescent="0.3">
      <c r="A9900" s="17"/>
    </row>
    <row r="9901" spans="1:1" x14ac:dyDescent="0.3">
      <c r="A9901" s="17"/>
    </row>
    <row r="9902" spans="1:1" x14ac:dyDescent="0.3">
      <c r="A9902" s="17"/>
    </row>
    <row r="9903" spans="1:1" x14ac:dyDescent="0.3">
      <c r="A9903" s="17"/>
    </row>
    <row r="9904" spans="1:1" x14ac:dyDescent="0.3">
      <c r="A9904" s="17"/>
    </row>
    <row r="9905" spans="1:1" x14ac:dyDescent="0.3">
      <c r="A9905" s="17"/>
    </row>
    <row r="9906" spans="1:1" x14ac:dyDescent="0.3">
      <c r="A9906" s="17"/>
    </row>
    <row r="9907" spans="1:1" x14ac:dyDescent="0.3">
      <c r="A9907" s="17"/>
    </row>
    <row r="9908" spans="1:1" x14ac:dyDescent="0.3">
      <c r="A9908" s="17"/>
    </row>
    <row r="9909" spans="1:1" x14ac:dyDescent="0.3">
      <c r="A9909" s="17"/>
    </row>
    <row r="9910" spans="1:1" x14ac:dyDescent="0.3">
      <c r="A9910" s="17"/>
    </row>
    <row r="9911" spans="1:1" x14ac:dyDescent="0.3">
      <c r="A9911" s="17"/>
    </row>
    <row r="9912" spans="1:1" x14ac:dyDescent="0.3">
      <c r="A9912" s="17"/>
    </row>
    <row r="9913" spans="1:1" x14ac:dyDescent="0.3">
      <c r="A9913" s="17"/>
    </row>
    <row r="9914" spans="1:1" x14ac:dyDescent="0.3">
      <c r="A9914" s="17"/>
    </row>
    <row r="9915" spans="1:1" x14ac:dyDescent="0.3">
      <c r="A9915" s="17"/>
    </row>
    <row r="9916" spans="1:1" x14ac:dyDescent="0.3">
      <c r="A9916" s="17"/>
    </row>
    <row r="9917" spans="1:1" x14ac:dyDescent="0.3">
      <c r="A9917" s="17"/>
    </row>
    <row r="9918" spans="1:1" x14ac:dyDescent="0.3">
      <c r="A9918" s="17"/>
    </row>
    <row r="9919" spans="1:1" x14ac:dyDescent="0.3">
      <c r="A9919" s="17"/>
    </row>
    <row r="9920" spans="1:1" x14ac:dyDescent="0.3">
      <c r="A9920" s="17"/>
    </row>
    <row r="9921" spans="1:1" x14ac:dyDescent="0.3">
      <c r="A9921" s="17"/>
    </row>
    <row r="9922" spans="1:1" x14ac:dyDescent="0.3">
      <c r="A9922" s="17"/>
    </row>
    <row r="9923" spans="1:1" x14ac:dyDescent="0.3">
      <c r="A9923" s="17"/>
    </row>
    <row r="9924" spans="1:1" x14ac:dyDescent="0.3">
      <c r="A9924" s="17"/>
    </row>
    <row r="9925" spans="1:1" x14ac:dyDescent="0.3">
      <c r="A9925" s="17"/>
    </row>
    <row r="9926" spans="1:1" x14ac:dyDescent="0.3">
      <c r="A9926" s="17"/>
    </row>
    <row r="9927" spans="1:1" x14ac:dyDescent="0.3">
      <c r="A9927" s="17"/>
    </row>
    <row r="9928" spans="1:1" x14ac:dyDescent="0.3">
      <c r="A9928" s="17"/>
    </row>
    <row r="9929" spans="1:1" x14ac:dyDescent="0.3">
      <c r="A9929" s="17"/>
    </row>
    <row r="9930" spans="1:1" x14ac:dyDescent="0.3">
      <c r="A9930" s="17"/>
    </row>
    <row r="9931" spans="1:1" x14ac:dyDescent="0.3">
      <c r="A9931" s="17"/>
    </row>
    <row r="9932" spans="1:1" x14ac:dyDescent="0.3">
      <c r="A9932" s="17"/>
    </row>
    <row r="9933" spans="1:1" x14ac:dyDescent="0.3">
      <c r="A9933" s="17"/>
    </row>
    <row r="9934" spans="1:1" x14ac:dyDescent="0.3">
      <c r="A9934" s="17"/>
    </row>
    <row r="9935" spans="1:1" x14ac:dyDescent="0.3">
      <c r="A9935" s="17"/>
    </row>
    <row r="9936" spans="1:1" x14ac:dyDescent="0.3">
      <c r="A9936" s="17"/>
    </row>
    <row r="9937" spans="1:1" x14ac:dyDescent="0.3">
      <c r="A9937" s="17"/>
    </row>
    <row r="9938" spans="1:1" x14ac:dyDescent="0.3">
      <c r="A9938" s="17"/>
    </row>
    <row r="9939" spans="1:1" x14ac:dyDescent="0.3">
      <c r="A9939" s="17"/>
    </row>
    <row r="9940" spans="1:1" x14ac:dyDescent="0.3">
      <c r="A9940" s="17"/>
    </row>
    <row r="9941" spans="1:1" x14ac:dyDescent="0.3">
      <c r="A9941" s="17"/>
    </row>
    <row r="9942" spans="1:1" x14ac:dyDescent="0.3">
      <c r="A9942" s="17"/>
    </row>
    <row r="9943" spans="1:1" x14ac:dyDescent="0.3">
      <c r="A9943" s="17"/>
    </row>
    <row r="9944" spans="1:1" x14ac:dyDescent="0.3">
      <c r="A9944" s="17"/>
    </row>
    <row r="9945" spans="1:1" x14ac:dyDescent="0.3">
      <c r="A9945" s="17"/>
    </row>
    <row r="9946" spans="1:1" x14ac:dyDescent="0.3">
      <c r="A9946" s="17"/>
    </row>
    <row r="9947" spans="1:1" x14ac:dyDescent="0.3">
      <c r="A9947" s="17"/>
    </row>
    <row r="9948" spans="1:1" x14ac:dyDescent="0.3">
      <c r="A9948" s="17"/>
    </row>
    <row r="9949" spans="1:1" x14ac:dyDescent="0.3">
      <c r="A9949" s="17"/>
    </row>
    <row r="9950" spans="1:1" x14ac:dyDescent="0.3">
      <c r="A9950" s="17"/>
    </row>
    <row r="9951" spans="1:1" x14ac:dyDescent="0.3">
      <c r="A9951" s="17"/>
    </row>
    <row r="9952" spans="1:1" x14ac:dyDescent="0.3">
      <c r="A9952" s="17"/>
    </row>
    <row r="9953" spans="1:1" x14ac:dyDescent="0.3">
      <c r="A9953" s="17"/>
    </row>
    <row r="9954" spans="1:1" x14ac:dyDescent="0.3">
      <c r="A9954" s="17"/>
    </row>
    <row r="9955" spans="1:1" x14ac:dyDescent="0.3">
      <c r="A9955" s="17"/>
    </row>
    <row r="9956" spans="1:1" x14ac:dyDescent="0.3">
      <c r="A9956" s="17"/>
    </row>
    <row r="9957" spans="1:1" x14ac:dyDescent="0.3">
      <c r="A9957" s="17"/>
    </row>
    <row r="9958" spans="1:1" x14ac:dyDescent="0.3">
      <c r="A9958" s="17"/>
    </row>
    <row r="9959" spans="1:1" x14ac:dyDescent="0.3">
      <c r="A9959" s="17"/>
    </row>
    <row r="9960" spans="1:1" x14ac:dyDescent="0.3">
      <c r="A9960" s="17"/>
    </row>
    <row r="9961" spans="1:1" x14ac:dyDescent="0.3">
      <c r="A9961" s="17"/>
    </row>
    <row r="9962" spans="1:1" x14ac:dyDescent="0.3">
      <c r="A9962" s="17"/>
    </row>
    <row r="9963" spans="1:1" x14ac:dyDescent="0.3">
      <c r="A9963" s="17"/>
    </row>
    <row r="9964" spans="1:1" x14ac:dyDescent="0.3">
      <c r="A9964" s="17"/>
    </row>
    <row r="9965" spans="1:1" x14ac:dyDescent="0.3">
      <c r="A9965" s="17"/>
    </row>
    <row r="9966" spans="1:1" x14ac:dyDescent="0.3">
      <c r="A9966" s="17"/>
    </row>
    <row r="9967" spans="1:1" x14ac:dyDescent="0.3">
      <c r="A9967" s="17"/>
    </row>
    <row r="9968" spans="1:1" x14ac:dyDescent="0.3">
      <c r="A9968" s="17"/>
    </row>
    <row r="9969" spans="1:1" x14ac:dyDescent="0.3">
      <c r="A9969" s="17"/>
    </row>
    <row r="9970" spans="1:1" x14ac:dyDescent="0.3">
      <c r="A9970" s="17"/>
    </row>
    <row r="9971" spans="1:1" x14ac:dyDescent="0.3">
      <c r="A9971" s="17"/>
    </row>
    <row r="9972" spans="1:1" x14ac:dyDescent="0.3">
      <c r="A9972" s="17"/>
    </row>
    <row r="9973" spans="1:1" x14ac:dyDescent="0.3">
      <c r="A9973" s="17"/>
    </row>
    <row r="9974" spans="1:1" x14ac:dyDescent="0.3">
      <c r="A9974" s="17"/>
    </row>
    <row r="9975" spans="1:1" x14ac:dyDescent="0.3">
      <c r="A9975" s="17"/>
    </row>
    <row r="9976" spans="1:1" x14ac:dyDescent="0.3">
      <c r="A9976" s="17"/>
    </row>
    <row r="9977" spans="1:1" x14ac:dyDescent="0.3">
      <c r="A9977" s="17"/>
    </row>
    <row r="9978" spans="1:1" x14ac:dyDescent="0.3">
      <c r="A9978" s="17"/>
    </row>
    <row r="9979" spans="1:1" x14ac:dyDescent="0.3">
      <c r="A9979" s="17"/>
    </row>
    <row r="9980" spans="1:1" x14ac:dyDescent="0.3">
      <c r="A9980" s="17"/>
    </row>
    <row r="9981" spans="1:1" x14ac:dyDescent="0.3">
      <c r="A9981" s="17"/>
    </row>
    <row r="9982" spans="1:1" x14ac:dyDescent="0.3">
      <c r="A9982" s="17"/>
    </row>
    <row r="9983" spans="1:1" x14ac:dyDescent="0.3">
      <c r="A9983" s="17"/>
    </row>
    <row r="9984" spans="1:1" x14ac:dyDescent="0.3">
      <c r="A9984" s="17"/>
    </row>
    <row r="9985" spans="1:1" x14ac:dyDescent="0.3">
      <c r="A9985" s="17"/>
    </row>
    <row r="9986" spans="1:1" x14ac:dyDescent="0.3">
      <c r="A9986" s="17"/>
    </row>
    <row r="9987" spans="1:1" x14ac:dyDescent="0.3">
      <c r="A9987" s="17"/>
    </row>
    <row r="9988" spans="1:1" x14ac:dyDescent="0.3">
      <c r="A9988" s="17"/>
    </row>
    <row r="9989" spans="1:1" x14ac:dyDescent="0.3">
      <c r="A9989" s="17"/>
    </row>
    <row r="9990" spans="1:1" x14ac:dyDescent="0.3">
      <c r="A9990" s="17"/>
    </row>
    <row r="9991" spans="1:1" x14ac:dyDescent="0.3">
      <c r="A9991" s="17"/>
    </row>
    <row r="9992" spans="1:1" x14ac:dyDescent="0.3">
      <c r="A9992" s="17"/>
    </row>
    <row r="9993" spans="1:1" x14ac:dyDescent="0.3">
      <c r="A9993" s="17"/>
    </row>
    <row r="9994" spans="1:1" x14ac:dyDescent="0.3">
      <c r="A9994" s="17"/>
    </row>
    <row r="9995" spans="1:1" x14ac:dyDescent="0.3">
      <c r="A9995" s="17"/>
    </row>
    <row r="9996" spans="1:1" x14ac:dyDescent="0.3">
      <c r="A9996" s="17"/>
    </row>
    <row r="9997" spans="1:1" x14ac:dyDescent="0.3">
      <c r="A9997" s="17"/>
    </row>
    <row r="9998" spans="1:1" x14ac:dyDescent="0.3">
      <c r="A9998" s="17"/>
    </row>
    <row r="9999" spans="1:1" x14ac:dyDescent="0.3">
      <c r="A9999" s="17"/>
    </row>
    <row r="10000" spans="1:1" x14ac:dyDescent="0.3">
      <c r="A10000" s="17"/>
    </row>
    <row r="10001" spans="1:1" x14ac:dyDescent="0.3">
      <c r="A10001" s="17"/>
    </row>
    <row r="10002" spans="1:1" x14ac:dyDescent="0.3">
      <c r="A10002" s="17"/>
    </row>
    <row r="10003" spans="1:1" x14ac:dyDescent="0.3">
      <c r="A10003" s="17"/>
    </row>
    <row r="10004" spans="1:1" x14ac:dyDescent="0.3">
      <c r="A10004" s="17"/>
    </row>
    <row r="10005" spans="1:1" x14ac:dyDescent="0.3">
      <c r="A10005" s="17"/>
    </row>
    <row r="10006" spans="1:1" x14ac:dyDescent="0.3">
      <c r="A10006" s="17"/>
    </row>
    <row r="10007" spans="1:1" x14ac:dyDescent="0.3">
      <c r="A10007" s="17"/>
    </row>
    <row r="10008" spans="1:1" x14ac:dyDescent="0.3">
      <c r="A10008" s="17"/>
    </row>
    <row r="10009" spans="1:1" x14ac:dyDescent="0.3">
      <c r="A10009" s="17"/>
    </row>
    <row r="10010" spans="1:1" x14ac:dyDescent="0.3">
      <c r="A10010" s="17"/>
    </row>
    <row r="10011" spans="1:1" x14ac:dyDescent="0.3">
      <c r="A10011" s="17"/>
    </row>
    <row r="10012" spans="1:1" x14ac:dyDescent="0.3">
      <c r="A10012" s="17"/>
    </row>
    <row r="10013" spans="1:1" x14ac:dyDescent="0.3">
      <c r="A10013" s="17"/>
    </row>
    <row r="10014" spans="1:1" x14ac:dyDescent="0.3">
      <c r="A10014" s="17"/>
    </row>
    <row r="10015" spans="1:1" x14ac:dyDescent="0.3">
      <c r="A10015" s="17"/>
    </row>
    <row r="10016" spans="1:1" x14ac:dyDescent="0.3">
      <c r="A10016" s="17"/>
    </row>
    <row r="10017" spans="1:1" x14ac:dyDescent="0.3">
      <c r="A10017" s="17"/>
    </row>
    <row r="10018" spans="1:1" x14ac:dyDescent="0.3">
      <c r="A10018" s="17"/>
    </row>
    <row r="10019" spans="1:1" x14ac:dyDescent="0.3">
      <c r="A10019" s="17"/>
    </row>
    <row r="10020" spans="1:1" x14ac:dyDescent="0.3">
      <c r="A10020" s="17"/>
    </row>
    <row r="10021" spans="1:1" x14ac:dyDescent="0.3">
      <c r="A10021" s="17"/>
    </row>
    <row r="10022" spans="1:1" x14ac:dyDescent="0.3">
      <c r="A10022" s="17"/>
    </row>
    <row r="10023" spans="1:1" x14ac:dyDescent="0.3">
      <c r="A10023" s="17"/>
    </row>
    <row r="10024" spans="1:1" x14ac:dyDescent="0.3">
      <c r="A10024" s="17"/>
    </row>
    <row r="10025" spans="1:1" x14ac:dyDescent="0.3">
      <c r="A10025" s="17"/>
    </row>
    <row r="10026" spans="1:1" x14ac:dyDescent="0.3">
      <c r="A10026" s="17"/>
    </row>
    <row r="10027" spans="1:1" x14ac:dyDescent="0.3">
      <c r="A10027" s="17"/>
    </row>
    <row r="10028" spans="1:1" x14ac:dyDescent="0.3">
      <c r="A10028" s="17"/>
    </row>
    <row r="10029" spans="1:1" x14ac:dyDescent="0.3">
      <c r="A10029" s="17"/>
    </row>
    <row r="10030" spans="1:1" x14ac:dyDescent="0.3">
      <c r="A10030" s="17"/>
    </row>
    <row r="10031" spans="1:1" x14ac:dyDescent="0.3">
      <c r="A10031" s="17"/>
    </row>
    <row r="10032" spans="1:1" x14ac:dyDescent="0.3">
      <c r="A10032" s="17"/>
    </row>
    <row r="10033" spans="1:1" x14ac:dyDescent="0.3">
      <c r="A10033" s="17"/>
    </row>
    <row r="10034" spans="1:1" x14ac:dyDescent="0.3">
      <c r="A10034" s="17"/>
    </row>
    <row r="10035" spans="1:1" x14ac:dyDescent="0.3">
      <c r="A10035" s="17"/>
    </row>
    <row r="10036" spans="1:1" x14ac:dyDescent="0.3">
      <c r="A10036" s="17"/>
    </row>
    <row r="10037" spans="1:1" x14ac:dyDescent="0.3">
      <c r="A10037" s="17"/>
    </row>
    <row r="10038" spans="1:1" x14ac:dyDescent="0.3">
      <c r="A10038" s="17"/>
    </row>
    <row r="10039" spans="1:1" x14ac:dyDescent="0.3">
      <c r="A10039" s="17"/>
    </row>
    <row r="10040" spans="1:1" x14ac:dyDescent="0.3">
      <c r="A10040" s="17"/>
    </row>
    <row r="10041" spans="1:1" x14ac:dyDescent="0.3">
      <c r="A10041" s="17"/>
    </row>
    <row r="10042" spans="1:1" x14ac:dyDescent="0.3">
      <c r="A10042" s="17"/>
    </row>
    <row r="10043" spans="1:1" x14ac:dyDescent="0.3">
      <c r="A10043" s="17"/>
    </row>
    <row r="10044" spans="1:1" x14ac:dyDescent="0.3">
      <c r="A10044" s="17"/>
    </row>
    <row r="10045" spans="1:1" x14ac:dyDescent="0.3">
      <c r="A10045" s="17"/>
    </row>
    <row r="10046" spans="1:1" x14ac:dyDescent="0.3">
      <c r="A10046" s="17"/>
    </row>
    <row r="10047" spans="1:1" x14ac:dyDescent="0.3">
      <c r="A10047" s="17"/>
    </row>
    <row r="10048" spans="1:1" x14ac:dyDescent="0.3">
      <c r="A10048" s="17"/>
    </row>
    <row r="10049" spans="1:1" x14ac:dyDescent="0.3">
      <c r="A10049" s="17"/>
    </row>
    <row r="10050" spans="1:1" x14ac:dyDescent="0.3">
      <c r="A10050" s="17"/>
    </row>
    <row r="10051" spans="1:1" x14ac:dyDescent="0.3">
      <c r="A10051" s="17"/>
    </row>
    <row r="10052" spans="1:1" x14ac:dyDescent="0.3">
      <c r="A10052" s="17"/>
    </row>
    <row r="10053" spans="1:1" x14ac:dyDescent="0.3">
      <c r="A10053" s="17"/>
    </row>
    <row r="10054" spans="1:1" x14ac:dyDescent="0.3">
      <c r="A10054" s="17"/>
    </row>
    <row r="10055" spans="1:1" x14ac:dyDescent="0.3">
      <c r="A10055" s="17"/>
    </row>
    <row r="10056" spans="1:1" x14ac:dyDescent="0.3">
      <c r="A10056" s="17"/>
    </row>
    <row r="10057" spans="1:1" x14ac:dyDescent="0.3">
      <c r="A10057" s="17"/>
    </row>
    <row r="10058" spans="1:1" x14ac:dyDescent="0.3">
      <c r="A10058" s="17"/>
    </row>
    <row r="10059" spans="1:1" x14ac:dyDescent="0.3">
      <c r="A10059" s="17"/>
    </row>
    <row r="10060" spans="1:1" x14ac:dyDescent="0.3">
      <c r="A10060" s="17"/>
    </row>
    <row r="10061" spans="1:1" x14ac:dyDescent="0.3">
      <c r="A10061" s="17"/>
    </row>
    <row r="10062" spans="1:1" x14ac:dyDescent="0.3">
      <c r="A10062" s="17"/>
    </row>
    <row r="10063" spans="1:1" x14ac:dyDescent="0.3">
      <c r="A10063" s="17"/>
    </row>
    <row r="10064" spans="1:1" x14ac:dyDescent="0.3">
      <c r="A10064" s="17"/>
    </row>
    <row r="10065" spans="1:1" x14ac:dyDescent="0.3">
      <c r="A10065" s="17"/>
    </row>
    <row r="10066" spans="1:1" x14ac:dyDescent="0.3">
      <c r="A10066" s="17"/>
    </row>
    <row r="10067" spans="1:1" x14ac:dyDescent="0.3">
      <c r="A10067" s="17"/>
    </row>
    <row r="10068" spans="1:1" x14ac:dyDescent="0.3">
      <c r="A10068" s="17"/>
    </row>
    <row r="10069" spans="1:1" x14ac:dyDescent="0.3">
      <c r="A10069" s="17"/>
    </row>
    <row r="10070" spans="1:1" x14ac:dyDescent="0.3">
      <c r="A10070" s="17"/>
    </row>
    <row r="10071" spans="1:1" x14ac:dyDescent="0.3">
      <c r="A10071" s="17"/>
    </row>
    <row r="10072" spans="1:1" x14ac:dyDescent="0.3">
      <c r="A10072" s="17"/>
    </row>
    <row r="10073" spans="1:1" x14ac:dyDescent="0.3">
      <c r="A10073" s="17"/>
    </row>
    <row r="10074" spans="1:1" x14ac:dyDescent="0.3">
      <c r="A10074" s="17"/>
    </row>
    <row r="10075" spans="1:1" x14ac:dyDescent="0.3">
      <c r="A10075" s="17"/>
    </row>
    <row r="10076" spans="1:1" x14ac:dyDescent="0.3">
      <c r="A10076" s="17"/>
    </row>
    <row r="10077" spans="1:1" x14ac:dyDescent="0.3">
      <c r="A10077" s="17"/>
    </row>
    <row r="10078" spans="1:1" x14ac:dyDescent="0.3">
      <c r="A10078" s="17"/>
    </row>
    <row r="10079" spans="1:1" x14ac:dyDescent="0.3">
      <c r="A10079" s="17"/>
    </row>
    <row r="10080" spans="1:1" x14ac:dyDescent="0.3">
      <c r="A10080" s="17"/>
    </row>
    <row r="10081" spans="1:1" x14ac:dyDescent="0.3">
      <c r="A10081" s="17"/>
    </row>
    <row r="10082" spans="1:1" x14ac:dyDescent="0.3">
      <c r="A10082" s="17"/>
    </row>
    <row r="10083" spans="1:1" x14ac:dyDescent="0.3">
      <c r="A10083" s="17"/>
    </row>
    <row r="10084" spans="1:1" x14ac:dyDescent="0.3">
      <c r="A10084" s="17"/>
    </row>
    <row r="10085" spans="1:1" x14ac:dyDescent="0.3">
      <c r="A10085" s="17"/>
    </row>
    <row r="10086" spans="1:1" x14ac:dyDescent="0.3">
      <c r="A10086" s="17"/>
    </row>
    <row r="10087" spans="1:1" x14ac:dyDescent="0.3">
      <c r="A10087" s="17"/>
    </row>
    <row r="10088" spans="1:1" x14ac:dyDescent="0.3">
      <c r="A10088" s="17"/>
    </row>
    <row r="10089" spans="1:1" x14ac:dyDescent="0.3">
      <c r="A10089" s="17"/>
    </row>
    <row r="10090" spans="1:1" x14ac:dyDescent="0.3">
      <c r="A10090" s="17"/>
    </row>
    <row r="10091" spans="1:1" x14ac:dyDescent="0.3">
      <c r="A10091" s="17"/>
    </row>
    <row r="10092" spans="1:1" x14ac:dyDescent="0.3">
      <c r="A10092" s="17"/>
    </row>
    <row r="10093" spans="1:1" x14ac:dyDescent="0.3">
      <c r="A10093" s="17"/>
    </row>
    <row r="10094" spans="1:1" x14ac:dyDescent="0.3">
      <c r="A10094" s="17"/>
    </row>
    <row r="10095" spans="1:1" x14ac:dyDescent="0.3">
      <c r="A10095" s="17"/>
    </row>
    <row r="10096" spans="1:1" x14ac:dyDescent="0.3">
      <c r="A10096" s="17"/>
    </row>
    <row r="10097" spans="1:1" x14ac:dyDescent="0.3">
      <c r="A10097" s="17"/>
    </row>
    <row r="10098" spans="1:1" x14ac:dyDescent="0.3">
      <c r="A10098" s="17"/>
    </row>
    <row r="10099" spans="1:1" x14ac:dyDescent="0.3">
      <c r="A10099" s="17"/>
    </row>
    <row r="10100" spans="1:1" x14ac:dyDescent="0.3">
      <c r="A10100" s="17"/>
    </row>
    <row r="10101" spans="1:1" x14ac:dyDescent="0.3">
      <c r="A10101" s="17"/>
    </row>
    <row r="10102" spans="1:1" x14ac:dyDescent="0.3">
      <c r="A10102" s="17"/>
    </row>
    <row r="10103" spans="1:1" x14ac:dyDescent="0.3">
      <c r="A10103" s="17"/>
    </row>
    <row r="10104" spans="1:1" x14ac:dyDescent="0.3">
      <c r="A10104" s="17"/>
    </row>
    <row r="10105" spans="1:1" x14ac:dyDescent="0.3">
      <c r="A10105" s="17"/>
    </row>
    <row r="10106" spans="1:1" x14ac:dyDescent="0.3">
      <c r="A10106" s="17"/>
    </row>
    <row r="10107" spans="1:1" x14ac:dyDescent="0.3">
      <c r="A10107" s="17"/>
    </row>
    <row r="10108" spans="1:1" x14ac:dyDescent="0.3">
      <c r="A10108" s="17"/>
    </row>
    <row r="10109" spans="1:1" x14ac:dyDescent="0.3">
      <c r="A10109" s="17"/>
    </row>
    <row r="10110" spans="1:1" x14ac:dyDescent="0.3">
      <c r="A10110" s="17"/>
    </row>
    <row r="10111" spans="1:1" x14ac:dyDescent="0.3">
      <c r="A10111" s="17"/>
    </row>
    <row r="10112" spans="1:1" x14ac:dyDescent="0.3">
      <c r="A10112" s="17"/>
    </row>
    <row r="10113" spans="1:1" x14ac:dyDescent="0.3">
      <c r="A10113" s="17"/>
    </row>
    <row r="10114" spans="1:1" x14ac:dyDescent="0.3">
      <c r="A10114" s="17"/>
    </row>
    <row r="10115" spans="1:1" x14ac:dyDescent="0.3">
      <c r="A10115" s="17"/>
    </row>
    <row r="10116" spans="1:1" x14ac:dyDescent="0.3">
      <c r="A10116" s="17"/>
    </row>
    <row r="10117" spans="1:1" x14ac:dyDescent="0.3">
      <c r="A10117" s="17"/>
    </row>
    <row r="10118" spans="1:1" x14ac:dyDescent="0.3">
      <c r="A10118" s="17"/>
    </row>
    <row r="10119" spans="1:1" x14ac:dyDescent="0.3">
      <c r="A10119" s="17"/>
    </row>
    <row r="10120" spans="1:1" x14ac:dyDescent="0.3">
      <c r="A10120" s="17"/>
    </row>
    <row r="10121" spans="1:1" x14ac:dyDescent="0.3">
      <c r="A10121" s="17"/>
    </row>
    <row r="10122" spans="1:1" x14ac:dyDescent="0.3">
      <c r="A10122" s="17"/>
    </row>
    <row r="10123" spans="1:1" x14ac:dyDescent="0.3">
      <c r="A10123" s="17"/>
    </row>
    <row r="10124" spans="1:1" x14ac:dyDescent="0.3">
      <c r="A10124" s="17"/>
    </row>
    <row r="10125" spans="1:1" x14ac:dyDescent="0.3">
      <c r="A10125" s="17"/>
    </row>
    <row r="10126" spans="1:1" x14ac:dyDescent="0.3">
      <c r="A10126" s="17"/>
    </row>
    <row r="10127" spans="1:1" x14ac:dyDescent="0.3">
      <c r="A10127" s="17"/>
    </row>
    <row r="10128" spans="1:1" x14ac:dyDescent="0.3">
      <c r="A10128" s="17"/>
    </row>
    <row r="10129" spans="1:1" x14ac:dyDescent="0.3">
      <c r="A10129" s="17"/>
    </row>
    <row r="10130" spans="1:1" x14ac:dyDescent="0.3">
      <c r="A10130" s="17"/>
    </row>
    <row r="10131" spans="1:1" x14ac:dyDescent="0.3">
      <c r="A10131" s="17"/>
    </row>
    <row r="10132" spans="1:1" x14ac:dyDescent="0.3">
      <c r="A10132" s="17"/>
    </row>
    <row r="10133" spans="1:1" x14ac:dyDescent="0.3">
      <c r="A10133" s="17"/>
    </row>
    <row r="10134" spans="1:1" x14ac:dyDescent="0.3">
      <c r="A10134" s="17"/>
    </row>
    <row r="10135" spans="1:1" x14ac:dyDescent="0.3">
      <c r="A10135" s="17"/>
    </row>
    <row r="10136" spans="1:1" x14ac:dyDescent="0.3">
      <c r="A10136" s="17"/>
    </row>
    <row r="10137" spans="1:1" x14ac:dyDescent="0.3">
      <c r="A10137" s="17"/>
    </row>
    <row r="10138" spans="1:1" x14ac:dyDescent="0.3">
      <c r="A10138" s="17"/>
    </row>
    <row r="10139" spans="1:1" x14ac:dyDescent="0.3">
      <c r="A10139" s="17"/>
    </row>
    <row r="10140" spans="1:1" x14ac:dyDescent="0.3">
      <c r="A10140" s="17"/>
    </row>
    <row r="10141" spans="1:1" x14ac:dyDescent="0.3">
      <c r="A10141" s="17"/>
    </row>
    <row r="10142" spans="1:1" x14ac:dyDescent="0.3">
      <c r="A10142" s="17"/>
    </row>
    <row r="10143" spans="1:1" x14ac:dyDescent="0.3">
      <c r="A10143" s="17"/>
    </row>
    <row r="10144" spans="1:1" x14ac:dyDescent="0.3">
      <c r="A10144" s="17"/>
    </row>
    <row r="10145" spans="1:1" x14ac:dyDescent="0.3">
      <c r="A10145" s="17"/>
    </row>
    <row r="10146" spans="1:1" x14ac:dyDescent="0.3">
      <c r="A10146" s="17"/>
    </row>
    <row r="10147" spans="1:1" x14ac:dyDescent="0.3">
      <c r="A10147" s="17"/>
    </row>
    <row r="10148" spans="1:1" x14ac:dyDescent="0.3">
      <c r="A10148" s="17"/>
    </row>
    <row r="10149" spans="1:1" x14ac:dyDescent="0.3">
      <c r="A10149" s="17"/>
    </row>
    <row r="10150" spans="1:1" x14ac:dyDescent="0.3">
      <c r="A10150" s="17"/>
    </row>
    <row r="10151" spans="1:1" x14ac:dyDescent="0.3">
      <c r="A10151" s="17"/>
    </row>
    <row r="10152" spans="1:1" x14ac:dyDescent="0.3">
      <c r="A10152" s="17"/>
    </row>
    <row r="10153" spans="1:1" x14ac:dyDescent="0.3">
      <c r="A10153" s="17"/>
    </row>
    <row r="10154" spans="1:1" x14ac:dyDescent="0.3">
      <c r="A10154" s="17"/>
    </row>
    <row r="10155" spans="1:1" x14ac:dyDescent="0.3">
      <c r="A10155" s="17"/>
    </row>
    <row r="10156" spans="1:1" x14ac:dyDescent="0.3">
      <c r="A10156" s="17"/>
    </row>
    <row r="10157" spans="1:1" x14ac:dyDescent="0.3">
      <c r="A10157" s="17"/>
    </row>
    <row r="10158" spans="1:1" x14ac:dyDescent="0.3">
      <c r="A10158" s="17"/>
    </row>
    <row r="10159" spans="1:1" x14ac:dyDescent="0.3">
      <c r="A10159" s="17"/>
    </row>
    <row r="10160" spans="1:1" x14ac:dyDescent="0.3">
      <c r="A10160" s="17"/>
    </row>
    <row r="10161" spans="1:1" x14ac:dyDescent="0.3">
      <c r="A10161" s="17"/>
    </row>
    <row r="10162" spans="1:1" x14ac:dyDescent="0.3">
      <c r="A10162" s="17"/>
    </row>
    <row r="10163" spans="1:1" x14ac:dyDescent="0.3">
      <c r="A10163" s="17"/>
    </row>
    <row r="10164" spans="1:1" x14ac:dyDescent="0.3">
      <c r="A10164" s="17"/>
    </row>
    <row r="10165" spans="1:1" x14ac:dyDescent="0.3">
      <c r="A10165" s="17"/>
    </row>
    <row r="10166" spans="1:1" x14ac:dyDescent="0.3">
      <c r="A10166" s="17"/>
    </row>
    <row r="10167" spans="1:1" x14ac:dyDescent="0.3">
      <c r="A10167" s="17"/>
    </row>
    <row r="10168" spans="1:1" x14ac:dyDescent="0.3">
      <c r="A10168" s="17"/>
    </row>
    <row r="10169" spans="1:1" x14ac:dyDescent="0.3">
      <c r="A10169" s="17"/>
    </row>
    <row r="10170" spans="1:1" x14ac:dyDescent="0.3">
      <c r="A10170" s="17"/>
    </row>
    <row r="10171" spans="1:1" x14ac:dyDescent="0.3">
      <c r="A10171" s="17"/>
    </row>
    <row r="10172" spans="1:1" x14ac:dyDescent="0.3">
      <c r="A10172" s="17"/>
    </row>
    <row r="10173" spans="1:1" x14ac:dyDescent="0.3">
      <c r="A10173" s="17"/>
    </row>
    <row r="10174" spans="1:1" x14ac:dyDescent="0.3">
      <c r="A10174" s="17"/>
    </row>
    <row r="10175" spans="1:1" x14ac:dyDescent="0.3">
      <c r="A10175" s="17"/>
    </row>
    <row r="10176" spans="1:1" x14ac:dyDescent="0.3">
      <c r="A10176" s="17"/>
    </row>
    <row r="10177" spans="1:1" x14ac:dyDescent="0.3">
      <c r="A10177" s="17"/>
    </row>
    <row r="10178" spans="1:1" x14ac:dyDescent="0.3">
      <c r="A10178" s="17"/>
    </row>
    <row r="10179" spans="1:1" x14ac:dyDescent="0.3">
      <c r="A10179" s="17"/>
    </row>
    <row r="10180" spans="1:1" x14ac:dyDescent="0.3">
      <c r="A10180" s="17"/>
    </row>
    <row r="10181" spans="1:1" x14ac:dyDescent="0.3">
      <c r="A10181" s="17"/>
    </row>
    <row r="10182" spans="1:1" x14ac:dyDescent="0.3">
      <c r="A10182" s="17"/>
    </row>
    <row r="10183" spans="1:1" x14ac:dyDescent="0.3">
      <c r="A10183" s="17"/>
    </row>
    <row r="10184" spans="1:1" x14ac:dyDescent="0.3">
      <c r="A10184" s="17"/>
    </row>
    <row r="10185" spans="1:1" x14ac:dyDescent="0.3">
      <c r="A10185" s="17"/>
    </row>
    <row r="10186" spans="1:1" x14ac:dyDescent="0.3">
      <c r="A10186" s="17"/>
    </row>
    <row r="10187" spans="1:1" x14ac:dyDescent="0.3">
      <c r="A10187" s="17"/>
    </row>
    <row r="10188" spans="1:1" x14ac:dyDescent="0.3">
      <c r="A10188" s="17"/>
    </row>
    <row r="10189" spans="1:1" x14ac:dyDescent="0.3">
      <c r="A10189" s="17"/>
    </row>
    <row r="10190" spans="1:1" x14ac:dyDescent="0.3">
      <c r="A10190" s="17"/>
    </row>
    <row r="10191" spans="1:1" x14ac:dyDescent="0.3">
      <c r="A10191" s="17"/>
    </row>
    <row r="10192" spans="1:1" x14ac:dyDescent="0.3">
      <c r="A10192" s="17"/>
    </row>
    <row r="10193" spans="1:1" x14ac:dyDescent="0.3">
      <c r="A10193" s="17"/>
    </row>
    <row r="10194" spans="1:1" x14ac:dyDescent="0.3">
      <c r="A10194" s="17"/>
    </row>
    <row r="10195" spans="1:1" x14ac:dyDescent="0.3">
      <c r="A10195" s="17"/>
    </row>
    <row r="10196" spans="1:1" x14ac:dyDescent="0.3">
      <c r="A10196" s="17"/>
    </row>
    <row r="10197" spans="1:1" x14ac:dyDescent="0.3">
      <c r="A10197" s="17"/>
    </row>
    <row r="10198" spans="1:1" x14ac:dyDescent="0.3">
      <c r="A10198" s="17"/>
    </row>
    <row r="10199" spans="1:1" x14ac:dyDescent="0.3">
      <c r="A10199" s="17"/>
    </row>
    <row r="10200" spans="1:1" x14ac:dyDescent="0.3">
      <c r="A10200" s="17"/>
    </row>
    <row r="10201" spans="1:1" x14ac:dyDescent="0.3">
      <c r="A10201" s="17"/>
    </row>
    <row r="10202" spans="1:1" x14ac:dyDescent="0.3">
      <c r="A10202" s="17"/>
    </row>
    <row r="10203" spans="1:1" x14ac:dyDescent="0.3">
      <c r="A10203" s="17"/>
    </row>
    <row r="10204" spans="1:1" x14ac:dyDescent="0.3">
      <c r="A10204" s="17"/>
    </row>
    <row r="10205" spans="1:1" x14ac:dyDescent="0.3">
      <c r="A10205" s="17"/>
    </row>
    <row r="10206" spans="1:1" x14ac:dyDescent="0.3">
      <c r="A10206" s="17"/>
    </row>
    <row r="10207" spans="1:1" x14ac:dyDescent="0.3">
      <c r="A10207" s="17"/>
    </row>
    <row r="10208" spans="1:1" x14ac:dyDescent="0.3">
      <c r="A10208" s="17"/>
    </row>
    <row r="10209" spans="1:1" x14ac:dyDescent="0.3">
      <c r="A10209" s="17"/>
    </row>
    <row r="10210" spans="1:1" x14ac:dyDescent="0.3">
      <c r="A10210" s="17"/>
    </row>
    <row r="10211" spans="1:1" x14ac:dyDescent="0.3">
      <c r="A10211" s="17"/>
    </row>
    <row r="10212" spans="1:1" x14ac:dyDescent="0.3">
      <c r="A10212" s="17"/>
    </row>
    <row r="10213" spans="1:1" x14ac:dyDescent="0.3">
      <c r="A10213" s="17"/>
    </row>
    <row r="10214" spans="1:1" x14ac:dyDescent="0.3">
      <c r="A10214" s="17"/>
    </row>
    <row r="10215" spans="1:1" x14ac:dyDescent="0.3">
      <c r="A10215" s="17"/>
    </row>
    <row r="10216" spans="1:1" x14ac:dyDescent="0.3">
      <c r="A10216" s="17"/>
    </row>
    <row r="10217" spans="1:1" x14ac:dyDescent="0.3">
      <c r="A10217" s="17"/>
    </row>
    <row r="10218" spans="1:1" x14ac:dyDescent="0.3">
      <c r="A10218" s="17"/>
    </row>
    <row r="10219" spans="1:1" x14ac:dyDescent="0.3">
      <c r="A10219" s="17"/>
    </row>
    <row r="10220" spans="1:1" x14ac:dyDescent="0.3">
      <c r="A10220" s="17"/>
    </row>
    <row r="10221" spans="1:1" x14ac:dyDescent="0.3">
      <c r="A10221" s="17"/>
    </row>
    <row r="10222" spans="1:1" x14ac:dyDescent="0.3">
      <c r="A10222" s="17"/>
    </row>
    <row r="10223" spans="1:1" x14ac:dyDescent="0.3">
      <c r="A10223" s="17"/>
    </row>
    <row r="10224" spans="1:1" x14ac:dyDescent="0.3">
      <c r="A10224" s="17"/>
    </row>
    <row r="10225" spans="1:1" x14ac:dyDescent="0.3">
      <c r="A10225" s="17"/>
    </row>
    <row r="10226" spans="1:1" x14ac:dyDescent="0.3">
      <c r="A10226" s="17"/>
    </row>
    <row r="10227" spans="1:1" x14ac:dyDescent="0.3">
      <c r="A10227" s="17"/>
    </row>
    <row r="10228" spans="1:1" x14ac:dyDescent="0.3">
      <c r="A10228" s="17"/>
    </row>
    <row r="10229" spans="1:1" x14ac:dyDescent="0.3">
      <c r="A10229" s="17"/>
    </row>
    <row r="10230" spans="1:1" x14ac:dyDescent="0.3">
      <c r="A10230" s="17"/>
    </row>
    <row r="10231" spans="1:1" x14ac:dyDescent="0.3">
      <c r="A10231" s="17"/>
    </row>
    <row r="10232" spans="1:1" x14ac:dyDescent="0.3">
      <c r="A10232" s="17"/>
    </row>
    <row r="10233" spans="1:1" x14ac:dyDescent="0.3">
      <c r="A10233" s="17"/>
    </row>
    <row r="10234" spans="1:1" x14ac:dyDescent="0.3">
      <c r="A10234" s="17"/>
    </row>
    <row r="10235" spans="1:1" x14ac:dyDescent="0.3">
      <c r="A10235" s="17"/>
    </row>
    <row r="10236" spans="1:1" x14ac:dyDescent="0.3">
      <c r="A10236" s="17"/>
    </row>
    <row r="10237" spans="1:1" x14ac:dyDescent="0.3">
      <c r="A10237" s="17"/>
    </row>
    <row r="10238" spans="1:1" x14ac:dyDescent="0.3">
      <c r="A10238" s="17"/>
    </row>
    <row r="10239" spans="1:1" x14ac:dyDescent="0.3">
      <c r="A10239" s="17"/>
    </row>
    <row r="10240" spans="1:1" x14ac:dyDescent="0.3">
      <c r="A10240" s="17"/>
    </row>
    <row r="10241" spans="1:1" x14ac:dyDescent="0.3">
      <c r="A10241" s="17"/>
    </row>
    <row r="10242" spans="1:1" x14ac:dyDescent="0.3">
      <c r="A10242" s="17"/>
    </row>
    <row r="10243" spans="1:1" x14ac:dyDescent="0.3">
      <c r="A10243" s="17"/>
    </row>
    <row r="10244" spans="1:1" x14ac:dyDescent="0.3">
      <c r="A10244" s="17"/>
    </row>
    <row r="10245" spans="1:1" x14ac:dyDescent="0.3">
      <c r="A10245" s="17"/>
    </row>
    <row r="10246" spans="1:1" x14ac:dyDescent="0.3">
      <c r="A10246" s="17"/>
    </row>
    <row r="10247" spans="1:1" x14ac:dyDescent="0.3">
      <c r="A10247" s="17"/>
    </row>
    <row r="10248" spans="1:1" x14ac:dyDescent="0.3">
      <c r="A10248" s="17"/>
    </row>
    <row r="10249" spans="1:1" x14ac:dyDescent="0.3">
      <c r="A10249" s="17"/>
    </row>
    <row r="10250" spans="1:1" x14ac:dyDescent="0.3">
      <c r="A10250" s="17"/>
    </row>
    <row r="10251" spans="1:1" x14ac:dyDescent="0.3">
      <c r="A10251" s="17"/>
    </row>
    <row r="10252" spans="1:1" x14ac:dyDescent="0.3">
      <c r="A10252" s="17"/>
    </row>
    <row r="10253" spans="1:1" x14ac:dyDescent="0.3">
      <c r="A10253" s="17"/>
    </row>
    <row r="10254" spans="1:1" x14ac:dyDescent="0.3">
      <c r="A10254" s="17"/>
    </row>
    <row r="10255" spans="1:1" x14ac:dyDescent="0.3">
      <c r="A10255" s="17"/>
    </row>
    <row r="10256" spans="1:1" x14ac:dyDescent="0.3">
      <c r="A10256" s="17"/>
    </row>
    <row r="10257" spans="1:1" x14ac:dyDescent="0.3">
      <c r="A10257" s="17"/>
    </row>
    <row r="10258" spans="1:1" x14ac:dyDescent="0.3">
      <c r="A10258" s="17"/>
    </row>
    <row r="10259" spans="1:1" x14ac:dyDescent="0.3">
      <c r="A10259" s="17"/>
    </row>
    <row r="10260" spans="1:1" x14ac:dyDescent="0.3">
      <c r="A10260" s="17"/>
    </row>
    <row r="10261" spans="1:1" x14ac:dyDescent="0.3">
      <c r="A10261" s="17"/>
    </row>
    <row r="10262" spans="1:1" x14ac:dyDescent="0.3">
      <c r="A10262" s="17"/>
    </row>
    <row r="10263" spans="1:1" x14ac:dyDescent="0.3">
      <c r="A10263" s="17"/>
    </row>
    <row r="10264" spans="1:1" x14ac:dyDescent="0.3">
      <c r="A10264" s="17"/>
    </row>
    <row r="10265" spans="1:1" x14ac:dyDescent="0.3">
      <c r="A10265" s="17"/>
    </row>
    <row r="10266" spans="1:1" x14ac:dyDescent="0.3">
      <c r="A10266" s="17"/>
    </row>
    <row r="10267" spans="1:1" x14ac:dyDescent="0.3">
      <c r="A10267" s="17"/>
    </row>
    <row r="10268" spans="1:1" x14ac:dyDescent="0.3">
      <c r="A10268" s="17"/>
    </row>
    <row r="10269" spans="1:1" x14ac:dyDescent="0.3">
      <c r="A10269" s="17"/>
    </row>
    <row r="10270" spans="1:1" x14ac:dyDescent="0.3">
      <c r="A10270" s="17"/>
    </row>
    <row r="10271" spans="1:1" x14ac:dyDescent="0.3">
      <c r="A10271" s="17"/>
    </row>
    <row r="10272" spans="1:1" x14ac:dyDescent="0.3">
      <c r="A10272" s="17"/>
    </row>
    <row r="10273" spans="1:1" x14ac:dyDescent="0.3">
      <c r="A10273" s="17"/>
    </row>
    <row r="10274" spans="1:1" x14ac:dyDescent="0.3">
      <c r="A10274" s="17"/>
    </row>
    <row r="10275" spans="1:1" x14ac:dyDescent="0.3">
      <c r="A10275" s="17"/>
    </row>
    <row r="10276" spans="1:1" x14ac:dyDescent="0.3">
      <c r="A10276" s="17"/>
    </row>
    <row r="10277" spans="1:1" x14ac:dyDescent="0.3">
      <c r="A10277" s="17"/>
    </row>
    <row r="10278" spans="1:1" x14ac:dyDescent="0.3">
      <c r="A10278" s="17"/>
    </row>
    <row r="10279" spans="1:1" x14ac:dyDescent="0.3">
      <c r="A10279" s="17"/>
    </row>
    <row r="10280" spans="1:1" x14ac:dyDescent="0.3">
      <c r="A10280" s="17"/>
    </row>
    <row r="10281" spans="1:1" x14ac:dyDescent="0.3">
      <c r="A10281" s="17"/>
    </row>
    <row r="10282" spans="1:1" x14ac:dyDescent="0.3">
      <c r="A10282" s="17"/>
    </row>
    <row r="10283" spans="1:1" x14ac:dyDescent="0.3">
      <c r="A10283" s="17"/>
    </row>
    <row r="10284" spans="1:1" x14ac:dyDescent="0.3">
      <c r="A10284" s="17"/>
    </row>
    <row r="10285" spans="1:1" x14ac:dyDescent="0.3">
      <c r="A10285" s="17"/>
    </row>
    <row r="10286" spans="1:1" x14ac:dyDescent="0.3">
      <c r="A10286" s="17"/>
    </row>
    <row r="10287" spans="1:1" x14ac:dyDescent="0.3">
      <c r="A10287" s="17"/>
    </row>
    <row r="10288" spans="1:1" x14ac:dyDescent="0.3">
      <c r="A10288" s="17"/>
    </row>
    <row r="10289" spans="1:1" x14ac:dyDescent="0.3">
      <c r="A10289" s="17"/>
    </row>
    <row r="10290" spans="1:1" x14ac:dyDescent="0.3">
      <c r="A10290" s="17"/>
    </row>
    <row r="10291" spans="1:1" x14ac:dyDescent="0.3">
      <c r="A10291" s="17"/>
    </row>
    <row r="10292" spans="1:1" x14ac:dyDescent="0.3">
      <c r="A10292" s="17"/>
    </row>
    <row r="10293" spans="1:1" x14ac:dyDescent="0.3">
      <c r="A10293" s="17"/>
    </row>
    <row r="10294" spans="1:1" x14ac:dyDescent="0.3">
      <c r="A10294" s="17"/>
    </row>
    <row r="10295" spans="1:1" x14ac:dyDescent="0.3">
      <c r="A10295" s="17"/>
    </row>
    <row r="10296" spans="1:1" x14ac:dyDescent="0.3">
      <c r="A10296" s="17"/>
    </row>
    <row r="10297" spans="1:1" x14ac:dyDescent="0.3">
      <c r="A10297" s="17"/>
    </row>
    <row r="10298" spans="1:1" x14ac:dyDescent="0.3">
      <c r="A10298" s="17"/>
    </row>
    <row r="10299" spans="1:1" x14ac:dyDescent="0.3">
      <c r="A10299" s="17"/>
    </row>
    <row r="10300" spans="1:1" x14ac:dyDescent="0.3">
      <c r="A10300" s="17"/>
    </row>
    <row r="10301" spans="1:1" x14ac:dyDescent="0.3">
      <c r="A10301" s="17"/>
    </row>
    <row r="10302" spans="1:1" x14ac:dyDescent="0.3">
      <c r="A10302" s="17"/>
    </row>
    <row r="10303" spans="1:1" x14ac:dyDescent="0.3">
      <c r="A10303" s="17"/>
    </row>
    <row r="10304" spans="1:1" x14ac:dyDescent="0.3">
      <c r="A10304" s="17"/>
    </row>
    <row r="10305" spans="1:1" x14ac:dyDescent="0.3">
      <c r="A10305" s="17"/>
    </row>
    <row r="10306" spans="1:1" x14ac:dyDescent="0.3">
      <c r="A10306" s="17"/>
    </row>
    <row r="10307" spans="1:1" x14ac:dyDescent="0.3">
      <c r="A10307" s="17"/>
    </row>
    <row r="10308" spans="1:1" x14ac:dyDescent="0.3">
      <c r="A10308" s="17"/>
    </row>
    <row r="10309" spans="1:1" x14ac:dyDescent="0.3">
      <c r="A10309" s="17"/>
    </row>
    <row r="10310" spans="1:1" x14ac:dyDescent="0.3">
      <c r="A10310" s="17"/>
    </row>
    <row r="10311" spans="1:1" x14ac:dyDescent="0.3">
      <c r="A10311" s="17"/>
    </row>
    <row r="10312" spans="1:1" x14ac:dyDescent="0.3">
      <c r="A10312" s="17"/>
    </row>
    <row r="10313" spans="1:1" x14ac:dyDescent="0.3">
      <c r="A10313" s="17"/>
    </row>
    <row r="10314" spans="1:1" x14ac:dyDescent="0.3">
      <c r="A10314" s="17"/>
    </row>
    <row r="10315" spans="1:1" x14ac:dyDescent="0.3">
      <c r="A10315" s="17"/>
    </row>
    <row r="10316" spans="1:1" x14ac:dyDescent="0.3">
      <c r="A10316" s="17"/>
    </row>
    <row r="10317" spans="1:1" x14ac:dyDescent="0.3">
      <c r="A10317" s="17"/>
    </row>
    <row r="10318" spans="1:1" x14ac:dyDescent="0.3">
      <c r="A10318" s="17"/>
    </row>
    <row r="10319" spans="1:1" x14ac:dyDescent="0.3">
      <c r="A10319" s="17"/>
    </row>
    <row r="10320" spans="1:1" x14ac:dyDescent="0.3">
      <c r="A10320" s="17"/>
    </row>
    <row r="10321" spans="1:1" x14ac:dyDescent="0.3">
      <c r="A10321" s="17"/>
    </row>
    <row r="10322" spans="1:1" x14ac:dyDescent="0.3">
      <c r="A10322" s="17"/>
    </row>
    <row r="10323" spans="1:1" x14ac:dyDescent="0.3">
      <c r="A10323" s="17"/>
    </row>
    <row r="10324" spans="1:1" x14ac:dyDescent="0.3">
      <c r="A10324" s="17"/>
    </row>
    <row r="10325" spans="1:1" x14ac:dyDescent="0.3">
      <c r="A10325" s="17"/>
    </row>
    <row r="10326" spans="1:1" x14ac:dyDescent="0.3">
      <c r="A10326" s="17"/>
    </row>
    <row r="10327" spans="1:1" x14ac:dyDescent="0.3">
      <c r="A10327" s="17"/>
    </row>
    <row r="10328" spans="1:1" x14ac:dyDescent="0.3">
      <c r="A10328" s="17"/>
    </row>
    <row r="10329" spans="1:1" x14ac:dyDescent="0.3">
      <c r="A10329" s="17"/>
    </row>
    <row r="10330" spans="1:1" x14ac:dyDescent="0.3">
      <c r="A10330" s="17"/>
    </row>
    <row r="10331" spans="1:1" x14ac:dyDescent="0.3">
      <c r="A10331" s="17"/>
    </row>
    <row r="10332" spans="1:1" x14ac:dyDescent="0.3">
      <c r="A10332" s="17"/>
    </row>
    <row r="10333" spans="1:1" x14ac:dyDescent="0.3">
      <c r="A10333" s="17"/>
    </row>
    <row r="10334" spans="1:1" x14ac:dyDescent="0.3">
      <c r="A10334" s="17"/>
    </row>
    <row r="10335" spans="1:1" x14ac:dyDescent="0.3">
      <c r="A10335" s="17"/>
    </row>
    <row r="10336" spans="1:1" x14ac:dyDescent="0.3">
      <c r="A10336" s="17"/>
    </row>
    <row r="10337" spans="1:1" x14ac:dyDescent="0.3">
      <c r="A10337" s="17"/>
    </row>
    <row r="10338" spans="1:1" x14ac:dyDescent="0.3">
      <c r="A10338" s="17"/>
    </row>
    <row r="10339" spans="1:1" x14ac:dyDescent="0.3">
      <c r="A10339" s="17"/>
    </row>
    <row r="10340" spans="1:1" x14ac:dyDescent="0.3">
      <c r="A10340" s="17"/>
    </row>
    <row r="10341" spans="1:1" x14ac:dyDescent="0.3">
      <c r="A10341" s="17"/>
    </row>
    <row r="10342" spans="1:1" x14ac:dyDescent="0.3">
      <c r="A10342" s="17"/>
    </row>
    <row r="10343" spans="1:1" x14ac:dyDescent="0.3">
      <c r="A10343" s="17"/>
    </row>
    <row r="10344" spans="1:1" x14ac:dyDescent="0.3">
      <c r="A10344" s="17"/>
    </row>
    <row r="10345" spans="1:1" x14ac:dyDescent="0.3">
      <c r="A10345" s="17"/>
    </row>
    <row r="10346" spans="1:1" x14ac:dyDescent="0.3">
      <c r="A10346" s="17"/>
    </row>
    <row r="10347" spans="1:1" x14ac:dyDescent="0.3">
      <c r="A10347" s="17"/>
    </row>
    <row r="10348" spans="1:1" x14ac:dyDescent="0.3">
      <c r="A10348" s="17"/>
    </row>
    <row r="10349" spans="1:1" x14ac:dyDescent="0.3">
      <c r="A10349" s="17"/>
    </row>
    <row r="10350" spans="1:1" x14ac:dyDescent="0.3">
      <c r="A10350" s="17"/>
    </row>
    <row r="10351" spans="1:1" x14ac:dyDescent="0.3">
      <c r="A10351" s="17"/>
    </row>
    <row r="10352" spans="1:1" x14ac:dyDescent="0.3">
      <c r="A10352" s="17"/>
    </row>
    <row r="10353" spans="1:1" x14ac:dyDescent="0.3">
      <c r="A10353" s="17"/>
    </row>
    <row r="10354" spans="1:1" x14ac:dyDescent="0.3">
      <c r="A10354" s="17"/>
    </row>
    <row r="10355" spans="1:1" x14ac:dyDescent="0.3">
      <c r="A10355" s="17"/>
    </row>
    <row r="10356" spans="1:1" x14ac:dyDescent="0.3">
      <c r="A10356" s="17"/>
    </row>
    <row r="10357" spans="1:1" x14ac:dyDescent="0.3">
      <c r="A10357" s="17"/>
    </row>
    <row r="10358" spans="1:1" x14ac:dyDescent="0.3">
      <c r="A10358" s="17"/>
    </row>
    <row r="10359" spans="1:1" x14ac:dyDescent="0.3">
      <c r="A10359" s="17"/>
    </row>
    <row r="10360" spans="1:1" x14ac:dyDescent="0.3">
      <c r="A10360" s="17"/>
    </row>
    <row r="10361" spans="1:1" x14ac:dyDescent="0.3">
      <c r="A10361" s="17"/>
    </row>
    <row r="10362" spans="1:1" x14ac:dyDescent="0.3">
      <c r="A10362" s="17"/>
    </row>
    <row r="10363" spans="1:1" x14ac:dyDescent="0.3">
      <c r="A10363" s="17"/>
    </row>
    <row r="10364" spans="1:1" x14ac:dyDescent="0.3">
      <c r="A10364" s="17"/>
    </row>
    <row r="10365" spans="1:1" x14ac:dyDescent="0.3">
      <c r="A10365" s="17"/>
    </row>
    <row r="10366" spans="1:1" x14ac:dyDescent="0.3">
      <c r="A10366" s="17"/>
    </row>
    <row r="10367" spans="1:1" x14ac:dyDescent="0.3">
      <c r="A10367" s="17"/>
    </row>
    <row r="10368" spans="1:1" x14ac:dyDescent="0.3">
      <c r="A10368" s="17"/>
    </row>
    <row r="10369" spans="1:1" x14ac:dyDescent="0.3">
      <c r="A10369" s="17"/>
    </row>
    <row r="10370" spans="1:1" x14ac:dyDescent="0.3">
      <c r="A10370" s="17"/>
    </row>
    <row r="10371" spans="1:1" x14ac:dyDescent="0.3">
      <c r="A10371" s="17"/>
    </row>
    <row r="10372" spans="1:1" x14ac:dyDescent="0.3">
      <c r="A10372" s="17"/>
    </row>
    <row r="10373" spans="1:1" x14ac:dyDescent="0.3">
      <c r="A10373" s="17"/>
    </row>
    <row r="10374" spans="1:1" x14ac:dyDescent="0.3">
      <c r="A10374" s="17"/>
    </row>
    <row r="10375" spans="1:1" x14ac:dyDescent="0.3">
      <c r="A10375" s="17"/>
    </row>
    <row r="10376" spans="1:1" x14ac:dyDescent="0.3">
      <c r="A10376" s="17"/>
    </row>
    <row r="10377" spans="1:1" x14ac:dyDescent="0.3">
      <c r="A10377" s="17"/>
    </row>
    <row r="10378" spans="1:1" x14ac:dyDescent="0.3">
      <c r="A10378" s="17"/>
    </row>
    <row r="10379" spans="1:1" x14ac:dyDescent="0.3">
      <c r="A10379" s="17"/>
    </row>
    <row r="10380" spans="1:1" x14ac:dyDescent="0.3">
      <c r="A10380" s="17"/>
    </row>
    <row r="10381" spans="1:1" x14ac:dyDescent="0.3">
      <c r="A10381" s="17"/>
    </row>
    <row r="10382" spans="1:1" x14ac:dyDescent="0.3">
      <c r="A10382" s="17"/>
    </row>
    <row r="10383" spans="1:1" x14ac:dyDescent="0.3">
      <c r="A10383" s="17"/>
    </row>
    <row r="10384" spans="1:1" x14ac:dyDescent="0.3">
      <c r="A10384" s="17"/>
    </row>
    <row r="10385" spans="1:1" x14ac:dyDescent="0.3">
      <c r="A10385" s="17"/>
    </row>
    <row r="10386" spans="1:1" x14ac:dyDescent="0.3">
      <c r="A10386" s="17"/>
    </row>
    <row r="10387" spans="1:1" x14ac:dyDescent="0.3">
      <c r="A10387" s="17"/>
    </row>
    <row r="10388" spans="1:1" x14ac:dyDescent="0.3">
      <c r="A10388" s="17"/>
    </row>
    <row r="10389" spans="1:1" x14ac:dyDescent="0.3">
      <c r="A10389" s="17"/>
    </row>
    <row r="10390" spans="1:1" x14ac:dyDescent="0.3">
      <c r="A10390" s="17"/>
    </row>
    <row r="10391" spans="1:1" x14ac:dyDescent="0.3">
      <c r="A10391" s="17"/>
    </row>
    <row r="10392" spans="1:1" x14ac:dyDescent="0.3">
      <c r="A10392" s="17"/>
    </row>
    <row r="10393" spans="1:1" x14ac:dyDescent="0.3">
      <c r="A10393" s="17"/>
    </row>
    <row r="10394" spans="1:1" x14ac:dyDescent="0.3">
      <c r="A10394" s="17"/>
    </row>
    <row r="10395" spans="1:1" x14ac:dyDescent="0.3">
      <c r="A10395" s="17"/>
    </row>
    <row r="10396" spans="1:1" x14ac:dyDescent="0.3">
      <c r="A10396" s="17"/>
    </row>
    <row r="10397" spans="1:1" x14ac:dyDescent="0.3">
      <c r="A10397" s="17"/>
    </row>
    <row r="10398" spans="1:1" x14ac:dyDescent="0.3">
      <c r="A10398" s="17"/>
    </row>
    <row r="10399" spans="1:1" x14ac:dyDescent="0.3">
      <c r="A10399" s="17"/>
    </row>
    <row r="10400" spans="1:1" x14ac:dyDescent="0.3">
      <c r="A10400" s="17"/>
    </row>
    <row r="10401" spans="1:1" x14ac:dyDescent="0.3">
      <c r="A10401" s="17"/>
    </row>
    <row r="10402" spans="1:1" x14ac:dyDescent="0.3">
      <c r="A10402" s="17"/>
    </row>
    <row r="10403" spans="1:1" x14ac:dyDescent="0.3">
      <c r="A10403" s="17"/>
    </row>
    <row r="10404" spans="1:1" x14ac:dyDescent="0.3">
      <c r="A10404" s="17"/>
    </row>
    <row r="10405" spans="1:1" x14ac:dyDescent="0.3">
      <c r="A10405" s="17"/>
    </row>
    <row r="10406" spans="1:1" x14ac:dyDescent="0.3">
      <c r="A10406" s="17"/>
    </row>
    <row r="10407" spans="1:1" x14ac:dyDescent="0.3">
      <c r="A10407" s="17"/>
    </row>
    <row r="10408" spans="1:1" x14ac:dyDescent="0.3">
      <c r="A10408" s="17"/>
    </row>
    <row r="10409" spans="1:1" x14ac:dyDescent="0.3">
      <c r="A10409" s="17"/>
    </row>
    <row r="10410" spans="1:1" x14ac:dyDescent="0.3">
      <c r="A10410" s="17"/>
    </row>
    <row r="10411" spans="1:1" x14ac:dyDescent="0.3">
      <c r="A10411" s="17"/>
    </row>
    <row r="10412" spans="1:1" x14ac:dyDescent="0.3">
      <c r="A10412" s="17"/>
    </row>
    <row r="10413" spans="1:1" x14ac:dyDescent="0.3">
      <c r="A10413" s="17"/>
    </row>
    <row r="10414" spans="1:1" x14ac:dyDescent="0.3">
      <c r="A10414" s="17"/>
    </row>
    <row r="10415" spans="1:1" x14ac:dyDescent="0.3">
      <c r="A10415" s="17"/>
    </row>
    <row r="10416" spans="1:1" x14ac:dyDescent="0.3">
      <c r="A10416" s="17"/>
    </row>
    <row r="10417" spans="1:1" x14ac:dyDescent="0.3">
      <c r="A10417" s="17"/>
    </row>
    <row r="10418" spans="1:1" x14ac:dyDescent="0.3">
      <c r="A10418" s="17"/>
    </row>
    <row r="10419" spans="1:1" x14ac:dyDescent="0.3">
      <c r="A10419" s="17"/>
    </row>
    <row r="10420" spans="1:1" x14ac:dyDescent="0.3">
      <c r="A10420" s="17"/>
    </row>
    <row r="10421" spans="1:1" x14ac:dyDescent="0.3">
      <c r="A10421" s="17"/>
    </row>
    <row r="10422" spans="1:1" x14ac:dyDescent="0.3">
      <c r="A10422" s="17"/>
    </row>
    <row r="10423" spans="1:1" x14ac:dyDescent="0.3">
      <c r="A10423" s="17"/>
    </row>
    <row r="10424" spans="1:1" x14ac:dyDescent="0.3">
      <c r="A10424" s="17"/>
    </row>
    <row r="10425" spans="1:1" x14ac:dyDescent="0.3">
      <c r="A10425" s="17"/>
    </row>
    <row r="10426" spans="1:1" x14ac:dyDescent="0.3">
      <c r="A10426" s="17"/>
    </row>
    <row r="10427" spans="1:1" x14ac:dyDescent="0.3">
      <c r="A10427" s="17"/>
    </row>
    <row r="10428" spans="1:1" x14ac:dyDescent="0.3">
      <c r="A10428" s="17"/>
    </row>
    <row r="10429" spans="1:1" x14ac:dyDescent="0.3">
      <c r="A10429" s="17"/>
    </row>
    <row r="10430" spans="1:1" x14ac:dyDescent="0.3">
      <c r="A10430" s="17"/>
    </row>
    <row r="10431" spans="1:1" x14ac:dyDescent="0.3">
      <c r="A10431" s="17"/>
    </row>
    <row r="10432" spans="1:1" x14ac:dyDescent="0.3">
      <c r="A10432" s="17"/>
    </row>
    <row r="10433" spans="1:1" x14ac:dyDescent="0.3">
      <c r="A10433" s="17"/>
    </row>
    <row r="10434" spans="1:1" x14ac:dyDescent="0.3">
      <c r="A10434" s="17"/>
    </row>
    <row r="10435" spans="1:1" x14ac:dyDescent="0.3">
      <c r="A10435" s="17"/>
    </row>
    <row r="10436" spans="1:1" x14ac:dyDescent="0.3">
      <c r="A10436" s="17"/>
    </row>
    <row r="10437" spans="1:1" x14ac:dyDescent="0.3">
      <c r="A10437" s="17"/>
    </row>
    <row r="10438" spans="1:1" x14ac:dyDescent="0.3">
      <c r="A10438" s="17"/>
    </row>
    <row r="10439" spans="1:1" x14ac:dyDescent="0.3">
      <c r="A10439" s="17"/>
    </row>
    <row r="10440" spans="1:1" x14ac:dyDescent="0.3">
      <c r="A10440" s="17"/>
    </row>
    <row r="10441" spans="1:1" x14ac:dyDescent="0.3">
      <c r="A10441" s="17"/>
    </row>
    <row r="10442" spans="1:1" x14ac:dyDescent="0.3">
      <c r="A10442" s="17"/>
    </row>
    <row r="10443" spans="1:1" x14ac:dyDescent="0.3">
      <c r="A10443" s="17"/>
    </row>
    <row r="10444" spans="1:1" x14ac:dyDescent="0.3">
      <c r="A10444" s="17"/>
    </row>
    <row r="10445" spans="1:1" x14ac:dyDescent="0.3">
      <c r="A10445" s="17"/>
    </row>
    <row r="10446" spans="1:1" x14ac:dyDescent="0.3">
      <c r="A10446" s="17"/>
    </row>
    <row r="10447" spans="1:1" x14ac:dyDescent="0.3">
      <c r="A10447" s="17"/>
    </row>
    <row r="10448" spans="1:1" x14ac:dyDescent="0.3">
      <c r="A10448" s="17"/>
    </row>
    <row r="10449" spans="1:1" x14ac:dyDescent="0.3">
      <c r="A10449" s="17"/>
    </row>
    <row r="10450" spans="1:1" x14ac:dyDescent="0.3">
      <c r="A10450" s="17"/>
    </row>
    <row r="10451" spans="1:1" x14ac:dyDescent="0.3">
      <c r="A10451" s="17"/>
    </row>
    <row r="10452" spans="1:1" x14ac:dyDescent="0.3">
      <c r="A10452" s="17"/>
    </row>
    <row r="10453" spans="1:1" x14ac:dyDescent="0.3">
      <c r="A10453" s="17"/>
    </row>
    <row r="10454" spans="1:1" x14ac:dyDescent="0.3">
      <c r="A10454" s="17"/>
    </row>
    <row r="10455" spans="1:1" x14ac:dyDescent="0.3">
      <c r="A10455" s="17"/>
    </row>
    <row r="10456" spans="1:1" x14ac:dyDescent="0.3">
      <c r="A10456" s="17"/>
    </row>
    <row r="10457" spans="1:1" x14ac:dyDescent="0.3">
      <c r="A10457" s="17"/>
    </row>
    <row r="10458" spans="1:1" x14ac:dyDescent="0.3">
      <c r="A10458" s="17"/>
    </row>
    <row r="10459" spans="1:1" x14ac:dyDescent="0.3">
      <c r="A10459" s="17"/>
    </row>
    <row r="10460" spans="1:1" x14ac:dyDescent="0.3">
      <c r="A10460" s="17"/>
    </row>
    <row r="10461" spans="1:1" x14ac:dyDescent="0.3">
      <c r="A10461" s="17"/>
    </row>
    <row r="10462" spans="1:1" x14ac:dyDescent="0.3">
      <c r="A10462" s="17"/>
    </row>
    <row r="10463" spans="1:1" x14ac:dyDescent="0.3">
      <c r="A10463" s="17"/>
    </row>
    <row r="10464" spans="1:1" x14ac:dyDescent="0.3">
      <c r="A10464" s="17"/>
    </row>
    <row r="10465" spans="1:1" x14ac:dyDescent="0.3">
      <c r="A10465" s="17"/>
    </row>
    <row r="10466" spans="1:1" x14ac:dyDescent="0.3">
      <c r="A10466" s="17"/>
    </row>
    <row r="10467" spans="1:1" x14ac:dyDescent="0.3">
      <c r="A10467" s="17"/>
    </row>
    <row r="10468" spans="1:1" x14ac:dyDescent="0.3">
      <c r="A10468" s="17"/>
    </row>
    <row r="10469" spans="1:1" x14ac:dyDescent="0.3">
      <c r="A10469" s="17"/>
    </row>
    <row r="10470" spans="1:1" x14ac:dyDescent="0.3">
      <c r="A10470" s="17"/>
    </row>
    <row r="10471" spans="1:1" x14ac:dyDescent="0.3">
      <c r="A10471" s="17"/>
    </row>
    <row r="10472" spans="1:1" x14ac:dyDescent="0.3">
      <c r="A10472" s="17"/>
    </row>
    <row r="10473" spans="1:1" x14ac:dyDescent="0.3">
      <c r="A10473" s="17"/>
    </row>
    <row r="10474" spans="1:1" x14ac:dyDescent="0.3">
      <c r="A10474" s="17"/>
    </row>
    <row r="10475" spans="1:1" x14ac:dyDescent="0.3">
      <c r="A10475" s="17"/>
    </row>
    <row r="10476" spans="1:1" x14ac:dyDescent="0.3">
      <c r="A10476" s="17"/>
    </row>
    <row r="10477" spans="1:1" x14ac:dyDescent="0.3">
      <c r="A10477" s="17"/>
    </row>
    <row r="10478" spans="1:1" x14ac:dyDescent="0.3">
      <c r="A10478" s="17"/>
    </row>
    <row r="10479" spans="1:1" x14ac:dyDescent="0.3">
      <c r="A10479" s="17"/>
    </row>
    <row r="10480" spans="1:1" x14ac:dyDescent="0.3">
      <c r="A10480" s="17"/>
    </row>
    <row r="10481" spans="1:1" x14ac:dyDescent="0.3">
      <c r="A10481" s="17"/>
    </row>
    <row r="10482" spans="1:1" x14ac:dyDescent="0.3">
      <c r="A10482" s="17"/>
    </row>
    <row r="10483" spans="1:1" x14ac:dyDescent="0.3">
      <c r="A10483" s="17"/>
    </row>
    <row r="10484" spans="1:1" x14ac:dyDescent="0.3">
      <c r="A10484" s="17"/>
    </row>
    <row r="10485" spans="1:1" x14ac:dyDescent="0.3">
      <c r="A10485" s="17"/>
    </row>
    <row r="10486" spans="1:1" x14ac:dyDescent="0.3">
      <c r="A10486" s="17"/>
    </row>
    <row r="10487" spans="1:1" x14ac:dyDescent="0.3">
      <c r="A10487" s="17"/>
    </row>
    <row r="10488" spans="1:1" x14ac:dyDescent="0.3">
      <c r="A10488" s="17"/>
    </row>
    <row r="10489" spans="1:1" x14ac:dyDescent="0.3">
      <c r="A10489" s="17"/>
    </row>
    <row r="10490" spans="1:1" x14ac:dyDescent="0.3">
      <c r="A10490" s="17"/>
    </row>
    <row r="10491" spans="1:1" x14ac:dyDescent="0.3">
      <c r="A10491" s="17"/>
    </row>
    <row r="10492" spans="1:1" x14ac:dyDescent="0.3">
      <c r="A10492" s="17"/>
    </row>
    <row r="10493" spans="1:1" x14ac:dyDescent="0.3">
      <c r="A10493" s="17"/>
    </row>
    <row r="10494" spans="1:1" x14ac:dyDescent="0.3">
      <c r="A10494" s="17"/>
    </row>
    <row r="10495" spans="1:1" x14ac:dyDescent="0.3">
      <c r="A10495" s="17"/>
    </row>
    <row r="10496" spans="1:1" x14ac:dyDescent="0.3">
      <c r="A10496" s="17"/>
    </row>
    <row r="10497" spans="1:1" x14ac:dyDescent="0.3">
      <c r="A10497" s="17"/>
    </row>
    <row r="10498" spans="1:1" x14ac:dyDescent="0.3">
      <c r="A10498" s="17"/>
    </row>
    <row r="10499" spans="1:1" x14ac:dyDescent="0.3">
      <c r="A10499" s="17"/>
    </row>
    <row r="10500" spans="1:1" x14ac:dyDescent="0.3">
      <c r="A10500" s="17"/>
    </row>
    <row r="10501" spans="1:1" x14ac:dyDescent="0.3">
      <c r="A10501" s="17"/>
    </row>
    <row r="10502" spans="1:1" x14ac:dyDescent="0.3">
      <c r="A10502" s="17"/>
    </row>
    <row r="10503" spans="1:1" x14ac:dyDescent="0.3">
      <c r="A10503" s="17"/>
    </row>
    <row r="10504" spans="1:1" x14ac:dyDescent="0.3">
      <c r="A10504" s="17"/>
    </row>
    <row r="10505" spans="1:1" x14ac:dyDescent="0.3">
      <c r="A10505" s="17"/>
    </row>
    <row r="10506" spans="1:1" x14ac:dyDescent="0.3">
      <c r="A10506" s="17"/>
    </row>
    <row r="10507" spans="1:1" x14ac:dyDescent="0.3">
      <c r="A10507" s="17"/>
    </row>
    <row r="10508" spans="1:1" x14ac:dyDescent="0.3">
      <c r="A10508" s="17"/>
    </row>
    <row r="10509" spans="1:1" x14ac:dyDescent="0.3">
      <c r="A10509" s="17"/>
    </row>
    <row r="10510" spans="1:1" x14ac:dyDescent="0.3">
      <c r="A10510" s="17"/>
    </row>
    <row r="10511" spans="1:1" x14ac:dyDescent="0.3">
      <c r="A10511" s="17"/>
    </row>
    <row r="10512" spans="1:1" x14ac:dyDescent="0.3">
      <c r="A10512" s="17"/>
    </row>
    <row r="10513" spans="1:1" x14ac:dyDescent="0.3">
      <c r="A10513" s="17"/>
    </row>
    <row r="10514" spans="1:1" x14ac:dyDescent="0.3">
      <c r="A10514" s="17"/>
    </row>
    <row r="10515" spans="1:1" x14ac:dyDescent="0.3">
      <c r="A10515" s="17"/>
    </row>
    <row r="10516" spans="1:1" x14ac:dyDescent="0.3">
      <c r="A10516" s="17"/>
    </row>
    <row r="10517" spans="1:1" x14ac:dyDescent="0.3">
      <c r="A10517" s="17"/>
    </row>
    <row r="10518" spans="1:1" x14ac:dyDescent="0.3">
      <c r="A10518" s="17"/>
    </row>
    <row r="10519" spans="1:1" x14ac:dyDescent="0.3">
      <c r="A10519" s="17"/>
    </row>
    <row r="10520" spans="1:1" x14ac:dyDescent="0.3">
      <c r="A10520" s="17"/>
    </row>
    <row r="10521" spans="1:1" x14ac:dyDescent="0.3">
      <c r="A10521" s="17"/>
    </row>
    <row r="10522" spans="1:1" x14ac:dyDescent="0.3">
      <c r="A10522" s="17"/>
    </row>
    <row r="10523" spans="1:1" x14ac:dyDescent="0.3">
      <c r="A10523" s="17"/>
    </row>
    <row r="10524" spans="1:1" x14ac:dyDescent="0.3">
      <c r="A10524" s="17"/>
    </row>
    <row r="10525" spans="1:1" x14ac:dyDescent="0.3">
      <c r="A10525" s="17"/>
    </row>
    <row r="10526" spans="1:1" x14ac:dyDescent="0.3">
      <c r="A10526" s="17"/>
    </row>
    <row r="10527" spans="1:1" x14ac:dyDescent="0.3">
      <c r="A10527" s="17"/>
    </row>
    <row r="10528" spans="1:1" x14ac:dyDescent="0.3">
      <c r="A10528" s="17"/>
    </row>
    <row r="10529" spans="1:1" x14ac:dyDescent="0.3">
      <c r="A10529" s="17"/>
    </row>
    <row r="10530" spans="1:1" x14ac:dyDescent="0.3">
      <c r="A10530" s="17"/>
    </row>
    <row r="10531" spans="1:1" x14ac:dyDescent="0.3">
      <c r="A10531" s="17"/>
    </row>
    <row r="10532" spans="1:1" x14ac:dyDescent="0.3">
      <c r="A10532" s="17"/>
    </row>
    <row r="10533" spans="1:1" x14ac:dyDescent="0.3">
      <c r="A10533" s="17"/>
    </row>
    <row r="10534" spans="1:1" x14ac:dyDescent="0.3">
      <c r="A10534" s="17"/>
    </row>
    <row r="10535" spans="1:1" x14ac:dyDescent="0.3">
      <c r="A10535" s="17"/>
    </row>
    <row r="10536" spans="1:1" x14ac:dyDescent="0.3">
      <c r="A10536" s="17"/>
    </row>
    <row r="10537" spans="1:1" x14ac:dyDescent="0.3">
      <c r="A10537" s="17"/>
    </row>
    <row r="10538" spans="1:1" x14ac:dyDescent="0.3">
      <c r="A10538" s="17"/>
    </row>
    <row r="10539" spans="1:1" x14ac:dyDescent="0.3">
      <c r="A10539" s="17"/>
    </row>
    <row r="10540" spans="1:1" x14ac:dyDescent="0.3">
      <c r="A10540" s="17"/>
    </row>
    <row r="10541" spans="1:1" x14ac:dyDescent="0.3">
      <c r="A10541" s="17"/>
    </row>
    <row r="10542" spans="1:1" x14ac:dyDescent="0.3">
      <c r="A10542" s="17"/>
    </row>
    <row r="10543" spans="1:1" x14ac:dyDescent="0.3">
      <c r="A10543" s="17"/>
    </row>
    <row r="10544" spans="1:1" x14ac:dyDescent="0.3">
      <c r="A10544" s="17"/>
    </row>
    <row r="10545" spans="1:1" x14ac:dyDescent="0.3">
      <c r="A10545" s="17"/>
    </row>
    <row r="10546" spans="1:1" x14ac:dyDescent="0.3">
      <c r="A10546" s="17"/>
    </row>
    <row r="10547" spans="1:1" x14ac:dyDescent="0.3">
      <c r="A10547" s="17"/>
    </row>
    <row r="10548" spans="1:1" x14ac:dyDescent="0.3">
      <c r="A10548" s="17"/>
    </row>
    <row r="10549" spans="1:1" x14ac:dyDescent="0.3">
      <c r="A10549" s="17"/>
    </row>
    <row r="10550" spans="1:1" x14ac:dyDescent="0.3">
      <c r="A10550" s="17"/>
    </row>
    <row r="10551" spans="1:1" x14ac:dyDescent="0.3">
      <c r="A10551" s="17"/>
    </row>
    <row r="10552" spans="1:1" x14ac:dyDescent="0.3">
      <c r="A10552" s="17"/>
    </row>
    <row r="10553" spans="1:1" x14ac:dyDescent="0.3">
      <c r="A10553" s="17"/>
    </row>
    <row r="10554" spans="1:1" x14ac:dyDescent="0.3">
      <c r="A10554" s="17"/>
    </row>
    <row r="10555" spans="1:1" x14ac:dyDescent="0.3">
      <c r="A10555" s="17"/>
    </row>
    <row r="10556" spans="1:1" x14ac:dyDescent="0.3">
      <c r="A10556" s="17"/>
    </row>
    <row r="10557" spans="1:1" x14ac:dyDescent="0.3">
      <c r="A10557" s="17"/>
    </row>
    <row r="10558" spans="1:1" x14ac:dyDescent="0.3">
      <c r="A10558" s="17"/>
    </row>
    <row r="10559" spans="1:1" x14ac:dyDescent="0.3">
      <c r="A10559" s="17"/>
    </row>
    <row r="10560" spans="1:1" x14ac:dyDescent="0.3">
      <c r="A10560" s="17"/>
    </row>
    <row r="10561" spans="1:1" x14ac:dyDescent="0.3">
      <c r="A10561" s="17"/>
    </row>
    <row r="10562" spans="1:1" x14ac:dyDescent="0.3">
      <c r="A10562" s="17"/>
    </row>
    <row r="10563" spans="1:1" x14ac:dyDescent="0.3">
      <c r="A10563" s="17"/>
    </row>
    <row r="10564" spans="1:1" x14ac:dyDescent="0.3">
      <c r="A10564" s="17"/>
    </row>
    <row r="10565" spans="1:1" x14ac:dyDescent="0.3">
      <c r="A10565" s="17"/>
    </row>
    <row r="10566" spans="1:1" x14ac:dyDescent="0.3">
      <c r="A10566" s="17"/>
    </row>
    <row r="10567" spans="1:1" x14ac:dyDescent="0.3">
      <c r="A10567" s="17"/>
    </row>
    <row r="10568" spans="1:1" x14ac:dyDescent="0.3">
      <c r="A10568" s="17"/>
    </row>
    <row r="10569" spans="1:1" x14ac:dyDescent="0.3">
      <c r="A10569" s="17"/>
    </row>
    <row r="10570" spans="1:1" x14ac:dyDescent="0.3">
      <c r="A10570" s="17"/>
    </row>
    <row r="10571" spans="1:1" x14ac:dyDescent="0.3">
      <c r="A10571" s="17"/>
    </row>
    <row r="10572" spans="1:1" x14ac:dyDescent="0.3">
      <c r="A10572" s="17"/>
    </row>
    <row r="10573" spans="1:1" x14ac:dyDescent="0.3">
      <c r="A10573" s="17"/>
    </row>
    <row r="10574" spans="1:1" x14ac:dyDescent="0.3">
      <c r="A10574" s="17"/>
    </row>
    <row r="10575" spans="1:1" x14ac:dyDescent="0.3">
      <c r="A10575" s="17"/>
    </row>
    <row r="10576" spans="1:1" x14ac:dyDescent="0.3">
      <c r="A10576" s="17"/>
    </row>
    <row r="10577" spans="1:1" x14ac:dyDescent="0.3">
      <c r="A10577" s="17"/>
    </row>
    <row r="10578" spans="1:1" x14ac:dyDescent="0.3">
      <c r="A10578" s="17"/>
    </row>
    <row r="10579" spans="1:1" x14ac:dyDescent="0.3">
      <c r="A10579" s="17"/>
    </row>
    <row r="10580" spans="1:1" x14ac:dyDescent="0.3">
      <c r="A10580" s="17"/>
    </row>
    <row r="10581" spans="1:1" x14ac:dyDescent="0.3">
      <c r="A10581" s="17"/>
    </row>
    <row r="10582" spans="1:1" x14ac:dyDescent="0.3">
      <c r="A10582" s="17"/>
    </row>
    <row r="10583" spans="1:1" x14ac:dyDescent="0.3">
      <c r="A10583" s="17"/>
    </row>
    <row r="10584" spans="1:1" x14ac:dyDescent="0.3">
      <c r="A10584" s="17"/>
    </row>
    <row r="10585" spans="1:1" x14ac:dyDescent="0.3">
      <c r="A10585" s="17"/>
    </row>
    <row r="10586" spans="1:1" x14ac:dyDescent="0.3">
      <c r="A10586" s="17"/>
    </row>
    <row r="10587" spans="1:1" x14ac:dyDescent="0.3">
      <c r="A10587" s="17"/>
    </row>
    <row r="10588" spans="1:1" x14ac:dyDescent="0.3">
      <c r="A10588" s="17"/>
    </row>
    <row r="10589" spans="1:1" x14ac:dyDescent="0.3">
      <c r="A10589" s="17"/>
    </row>
    <row r="10590" spans="1:1" x14ac:dyDescent="0.3">
      <c r="A10590" s="17"/>
    </row>
    <row r="10591" spans="1:1" x14ac:dyDescent="0.3">
      <c r="A10591" s="17"/>
    </row>
    <row r="10592" spans="1:1" x14ac:dyDescent="0.3">
      <c r="A10592" s="17"/>
    </row>
    <row r="10593" spans="1:1" x14ac:dyDescent="0.3">
      <c r="A10593" s="17"/>
    </row>
    <row r="10594" spans="1:1" x14ac:dyDescent="0.3">
      <c r="A10594" s="17"/>
    </row>
    <row r="10595" spans="1:1" x14ac:dyDescent="0.3">
      <c r="A10595" s="17"/>
    </row>
    <row r="10596" spans="1:1" x14ac:dyDescent="0.3">
      <c r="A10596" s="17"/>
    </row>
    <row r="10597" spans="1:1" x14ac:dyDescent="0.3">
      <c r="A10597" s="17"/>
    </row>
    <row r="10598" spans="1:1" x14ac:dyDescent="0.3">
      <c r="A10598" s="17"/>
    </row>
    <row r="10599" spans="1:1" x14ac:dyDescent="0.3">
      <c r="A10599" s="17"/>
    </row>
    <row r="10600" spans="1:1" x14ac:dyDescent="0.3">
      <c r="A10600" s="17"/>
    </row>
    <row r="10601" spans="1:1" x14ac:dyDescent="0.3">
      <c r="A10601" s="17"/>
    </row>
    <row r="10602" spans="1:1" x14ac:dyDescent="0.3">
      <c r="A10602" s="17"/>
    </row>
    <row r="10603" spans="1:1" x14ac:dyDescent="0.3">
      <c r="A10603" s="17"/>
    </row>
    <row r="10604" spans="1:1" x14ac:dyDescent="0.3">
      <c r="A10604" s="17"/>
    </row>
    <row r="10605" spans="1:1" x14ac:dyDescent="0.3">
      <c r="A10605" s="17"/>
    </row>
    <row r="10606" spans="1:1" x14ac:dyDescent="0.3">
      <c r="A10606" s="17"/>
    </row>
    <row r="10607" spans="1:1" x14ac:dyDescent="0.3">
      <c r="A10607" s="17"/>
    </row>
    <row r="10608" spans="1:1" x14ac:dyDescent="0.3">
      <c r="A10608" s="17"/>
    </row>
    <row r="10609" spans="1:1" x14ac:dyDescent="0.3">
      <c r="A10609" s="17"/>
    </row>
    <row r="10610" spans="1:1" x14ac:dyDescent="0.3">
      <c r="A10610" s="17"/>
    </row>
    <row r="10611" spans="1:1" x14ac:dyDescent="0.3">
      <c r="A10611" s="17"/>
    </row>
    <row r="10612" spans="1:1" x14ac:dyDescent="0.3">
      <c r="A10612" s="17"/>
    </row>
    <row r="10613" spans="1:1" x14ac:dyDescent="0.3">
      <c r="A10613" s="17"/>
    </row>
    <row r="10614" spans="1:1" x14ac:dyDescent="0.3">
      <c r="A10614" s="17"/>
    </row>
    <row r="10615" spans="1:1" x14ac:dyDescent="0.3">
      <c r="A10615" s="17"/>
    </row>
    <row r="10616" spans="1:1" x14ac:dyDescent="0.3">
      <c r="A10616" s="17"/>
    </row>
    <row r="10617" spans="1:1" x14ac:dyDescent="0.3">
      <c r="A10617" s="17"/>
    </row>
    <row r="10618" spans="1:1" x14ac:dyDescent="0.3">
      <c r="A10618" s="17"/>
    </row>
    <row r="10619" spans="1:1" x14ac:dyDescent="0.3">
      <c r="A10619" s="17"/>
    </row>
    <row r="10620" spans="1:1" x14ac:dyDescent="0.3">
      <c r="A10620" s="17"/>
    </row>
    <row r="10621" spans="1:1" x14ac:dyDescent="0.3">
      <c r="A10621" s="17"/>
    </row>
    <row r="10622" spans="1:1" x14ac:dyDescent="0.3">
      <c r="A10622" s="17"/>
    </row>
    <row r="10623" spans="1:1" x14ac:dyDescent="0.3">
      <c r="A10623" s="17"/>
    </row>
    <row r="10624" spans="1:1" x14ac:dyDescent="0.3">
      <c r="A10624" s="17"/>
    </row>
    <row r="10625" spans="1:1" x14ac:dyDescent="0.3">
      <c r="A10625" s="17"/>
    </row>
    <row r="10626" spans="1:1" x14ac:dyDescent="0.3">
      <c r="A10626" s="17"/>
    </row>
    <row r="10627" spans="1:1" x14ac:dyDescent="0.3">
      <c r="A10627" s="17"/>
    </row>
    <row r="10628" spans="1:1" x14ac:dyDescent="0.3">
      <c r="A10628" s="17"/>
    </row>
    <row r="10629" spans="1:1" x14ac:dyDescent="0.3">
      <c r="A10629" s="17"/>
    </row>
    <row r="10630" spans="1:1" x14ac:dyDescent="0.3">
      <c r="A10630" s="17"/>
    </row>
    <row r="10631" spans="1:1" x14ac:dyDescent="0.3">
      <c r="A10631" s="17"/>
    </row>
    <row r="10632" spans="1:1" x14ac:dyDescent="0.3">
      <c r="A10632" s="17"/>
    </row>
    <row r="10633" spans="1:1" x14ac:dyDescent="0.3">
      <c r="A10633" s="17"/>
    </row>
    <row r="10634" spans="1:1" x14ac:dyDescent="0.3">
      <c r="A10634" s="17"/>
    </row>
    <row r="10635" spans="1:1" x14ac:dyDescent="0.3">
      <c r="A10635" s="17"/>
    </row>
    <row r="10636" spans="1:1" x14ac:dyDescent="0.3">
      <c r="A10636" s="17"/>
    </row>
    <row r="10637" spans="1:1" x14ac:dyDescent="0.3">
      <c r="A10637" s="17"/>
    </row>
    <row r="10638" spans="1:1" x14ac:dyDescent="0.3">
      <c r="A10638" s="17"/>
    </row>
    <row r="10639" spans="1:1" x14ac:dyDescent="0.3">
      <c r="A10639" s="17"/>
    </row>
    <row r="10640" spans="1:1" x14ac:dyDescent="0.3">
      <c r="A10640" s="17"/>
    </row>
    <row r="10641" spans="1:1" x14ac:dyDescent="0.3">
      <c r="A10641" s="17"/>
    </row>
    <row r="10642" spans="1:1" x14ac:dyDescent="0.3">
      <c r="A10642" s="17"/>
    </row>
    <row r="10643" spans="1:1" x14ac:dyDescent="0.3">
      <c r="A10643" s="17"/>
    </row>
    <row r="10644" spans="1:1" x14ac:dyDescent="0.3">
      <c r="A10644" s="17"/>
    </row>
    <row r="10645" spans="1:1" x14ac:dyDescent="0.3">
      <c r="A10645" s="17"/>
    </row>
    <row r="10646" spans="1:1" x14ac:dyDescent="0.3">
      <c r="A10646" s="17"/>
    </row>
    <row r="10647" spans="1:1" x14ac:dyDescent="0.3">
      <c r="A10647" s="17"/>
    </row>
    <row r="10648" spans="1:1" x14ac:dyDescent="0.3">
      <c r="A10648" s="17"/>
    </row>
    <row r="10649" spans="1:1" x14ac:dyDescent="0.3">
      <c r="A10649" s="17"/>
    </row>
    <row r="10650" spans="1:1" x14ac:dyDescent="0.3">
      <c r="A10650" s="17"/>
    </row>
    <row r="10651" spans="1:1" x14ac:dyDescent="0.3">
      <c r="A10651" s="17"/>
    </row>
    <row r="10652" spans="1:1" x14ac:dyDescent="0.3">
      <c r="A10652" s="17"/>
    </row>
    <row r="10653" spans="1:1" x14ac:dyDescent="0.3">
      <c r="A10653" s="17"/>
    </row>
    <row r="10654" spans="1:1" x14ac:dyDescent="0.3">
      <c r="A10654" s="17"/>
    </row>
    <row r="10655" spans="1:1" x14ac:dyDescent="0.3">
      <c r="A10655" s="17"/>
    </row>
    <row r="10656" spans="1:1" x14ac:dyDescent="0.3">
      <c r="A10656" s="17"/>
    </row>
    <row r="10657" spans="1:1" x14ac:dyDescent="0.3">
      <c r="A10657" s="17"/>
    </row>
    <row r="10658" spans="1:1" x14ac:dyDescent="0.3">
      <c r="A10658" s="17"/>
    </row>
    <row r="10659" spans="1:1" x14ac:dyDescent="0.3">
      <c r="A10659" s="17"/>
    </row>
    <row r="10660" spans="1:1" x14ac:dyDescent="0.3">
      <c r="A10660" s="17"/>
    </row>
    <row r="10661" spans="1:1" x14ac:dyDescent="0.3">
      <c r="A10661" s="17"/>
    </row>
    <row r="10662" spans="1:1" x14ac:dyDescent="0.3">
      <c r="A10662" s="17"/>
    </row>
    <row r="10663" spans="1:1" x14ac:dyDescent="0.3">
      <c r="A10663" s="17"/>
    </row>
    <row r="10664" spans="1:1" x14ac:dyDescent="0.3">
      <c r="A10664" s="17"/>
    </row>
    <row r="10665" spans="1:1" x14ac:dyDescent="0.3">
      <c r="A10665" s="17"/>
    </row>
    <row r="10666" spans="1:1" x14ac:dyDescent="0.3">
      <c r="A10666" s="17"/>
    </row>
    <row r="10667" spans="1:1" x14ac:dyDescent="0.3">
      <c r="A10667" s="17"/>
    </row>
    <row r="10668" spans="1:1" x14ac:dyDescent="0.3">
      <c r="A10668" s="17"/>
    </row>
    <row r="10669" spans="1:1" x14ac:dyDescent="0.3">
      <c r="A10669" s="17"/>
    </row>
    <row r="10670" spans="1:1" x14ac:dyDescent="0.3">
      <c r="A10670" s="17"/>
    </row>
    <row r="10671" spans="1:1" x14ac:dyDescent="0.3">
      <c r="A10671" s="17"/>
    </row>
    <row r="10672" spans="1:1" x14ac:dyDescent="0.3">
      <c r="A10672" s="17"/>
    </row>
    <row r="10673" spans="1:1" x14ac:dyDescent="0.3">
      <c r="A10673" s="17"/>
    </row>
    <row r="10674" spans="1:1" x14ac:dyDescent="0.3">
      <c r="A10674" s="17"/>
    </row>
    <row r="10675" spans="1:1" x14ac:dyDescent="0.3">
      <c r="A10675" s="17"/>
    </row>
    <row r="10676" spans="1:1" x14ac:dyDescent="0.3">
      <c r="A10676" s="17"/>
    </row>
    <row r="10677" spans="1:1" x14ac:dyDescent="0.3">
      <c r="A10677" s="17"/>
    </row>
    <row r="10678" spans="1:1" x14ac:dyDescent="0.3">
      <c r="A10678" s="17"/>
    </row>
    <row r="10679" spans="1:1" x14ac:dyDescent="0.3">
      <c r="A10679" s="17"/>
    </row>
    <row r="10680" spans="1:1" x14ac:dyDescent="0.3">
      <c r="A10680" s="17"/>
    </row>
    <row r="10681" spans="1:1" x14ac:dyDescent="0.3">
      <c r="A10681" s="17"/>
    </row>
    <row r="10682" spans="1:1" x14ac:dyDescent="0.3">
      <c r="A10682" s="17"/>
    </row>
    <row r="10683" spans="1:1" x14ac:dyDescent="0.3">
      <c r="A10683" s="17"/>
    </row>
    <row r="10684" spans="1:1" x14ac:dyDescent="0.3">
      <c r="A10684" s="17"/>
    </row>
    <row r="10685" spans="1:1" x14ac:dyDescent="0.3">
      <c r="A10685" s="17"/>
    </row>
    <row r="10686" spans="1:1" x14ac:dyDescent="0.3">
      <c r="A10686" s="17"/>
    </row>
    <row r="10687" spans="1:1" x14ac:dyDescent="0.3">
      <c r="A10687" s="17"/>
    </row>
    <row r="10688" spans="1:1" x14ac:dyDescent="0.3">
      <c r="A10688" s="17"/>
    </row>
    <row r="10689" spans="1:1" x14ac:dyDescent="0.3">
      <c r="A10689" s="17"/>
    </row>
    <row r="10690" spans="1:1" x14ac:dyDescent="0.3">
      <c r="A10690" s="17"/>
    </row>
    <row r="10691" spans="1:1" x14ac:dyDescent="0.3">
      <c r="A10691" s="17"/>
    </row>
    <row r="10692" spans="1:1" x14ac:dyDescent="0.3">
      <c r="A10692" s="17"/>
    </row>
    <row r="10693" spans="1:1" x14ac:dyDescent="0.3">
      <c r="A10693" s="17"/>
    </row>
    <row r="10694" spans="1:1" x14ac:dyDescent="0.3">
      <c r="A10694" s="17"/>
    </row>
    <row r="10695" spans="1:1" x14ac:dyDescent="0.3">
      <c r="A10695" s="17"/>
    </row>
    <row r="10696" spans="1:1" x14ac:dyDescent="0.3">
      <c r="A10696" s="17"/>
    </row>
    <row r="10697" spans="1:1" x14ac:dyDescent="0.3">
      <c r="A10697" s="17"/>
    </row>
    <row r="10698" spans="1:1" x14ac:dyDescent="0.3">
      <c r="A10698" s="17"/>
    </row>
    <row r="10699" spans="1:1" x14ac:dyDescent="0.3">
      <c r="A10699" s="17"/>
    </row>
    <row r="10700" spans="1:1" x14ac:dyDescent="0.3">
      <c r="A10700" s="17"/>
    </row>
    <row r="10701" spans="1:1" x14ac:dyDescent="0.3">
      <c r="A10701" s="17"/>
    </row>
    <row r="10702" spans="1:1" x14ac:dyDescent="0.3">
      <c r="A10702" s="17"/>
    </row>
    <row r="10703" spans="1:1" x14ac:dyDescent="0.3">
      <c r="A10703" s="17"/>
    </row>
    <row r="10704" spans="1:1" x14ac:dyDescent="0.3">
      <c r="A10704" s="17"/>
    </row>
    <row r="10705" spans="1:1" x14ac:dyDescent="0.3">
      <c r="A10705" s="17"/>
    </row>
    <row r="10706" spans="1:1" x14ac:dyDescent="0.3">
      <c r="A10706" s="17"/>
    </row>
    <row r="10707" spans="1:1" x14ac:dyDescent="0.3">
      <c r="A10707" s="17"/>
    </row>
    <row r="10708" spans="1:1" x14ac:dyDescent="0.3">
      <c r="A10708" s="17"/>
    </row>
    <row r="10709" spans="1:1" x14ac:dyDescent="0.3">
      <c r="A10709" s="17"/>
    </row>
    <row r="10710" spans="1:1" x14ac:dyDescent="0.3">
      <c r="A10710" s="17"/>
    </row>
    <row r="10711" spans="1:1" x14ac:dyDescent="0.3">
      <c r="A10711" s="17"/>
    </row>
    <row r="10712" spans="1:1" x14ac:dyDescent="0.3">
      <c r="A10712" s="17"/>
    </row>
    <row r="10713" spans="1:1" x14ac:dyDescent="0.3">
      <c r="A10713" s="17"/>
    </row>
    <row r="10714" spans="1:1" x14ac:dyDescent="0.3">
      <c r="A10714" s="17"/>
    </row>
    <row r="10715" spans="1:1" x14ac:dyDescent="0.3">
      <c r="A10715" s="17"/>
    </row>
    <row r="10716" spans="1:1" x14ac:dyDescent="0.3">
      <c r="A10716" s="17"/>
    </row>
    <row r="10717" spans="1:1" x14ac:dyDescent="0.3">
      <c r="A10717" s="17"/>
    </row>
    <row r="10718" spans="1:1" x14ac:dyDescent="0.3">
      <c r="A10718" s="17"/>
    </row>
    <row r="10719" spans="1:1" x14ac:dyDescent="0.3">
      <c r="A10719" s="17"/>
    </row>
    <row r="10720" spans="1:1" x14ac:dyDescent="0.3">
      <c r="A10720" s="17"/>
    </row>
    <row r="10721" spans="1:1" x14ac:dyDescent="0.3">
      <c r="A10721" s="17"/>
    </row>
    <row r="10722" spans="1:1" x14ac:dyDescent="0.3">
      <c r="A10722" s="17"/>
    </row>
    <row r="10723" spans="1:1" x14ac:dyDescent="0.3">
      <c r="A10723" s="17"/>
    </row>
    <row r="10724" spans="1:1" x14ac:dyDescent="0.3">
      <c r="A10724" s="17"/>
    </row>
    <row r="10725" spans="1:1" x14ac:dyDescent="0.3">
      <c r="A10725" s="17"/>
    </row>
    <row r="10726" spans="1:1" x14ac:dyDescent="0.3">
      <c r="A10726" s="17"/>
    </row>
    <row r="10727" spans="1:1" x14ac:dyDescent="0.3">
      <c r="A10727" s="17"/>
    </row>
    <row r="10728" spans="1:1" x14ac:dyDescent="0.3">
      <c r="A10728" s="17"/>
    </row>
    <row r="10729" spans="1:1" x14ac:dyDescent="0.3">
      <c r="A10729" s="17"/>
    </row>
    <row r="10730" spans="1:1" x14ac:dyDescent="0.3">
      <c r="A10730" s="17"/>
    </row>
    <row r="10731" spans="1:1" x14ac:dyDescent="0.3">
      <c r="A10731" s="17"/>
    </row>
    <row r="10732" spans="1:1" x14ac:dyDescent="0.3">
      <c r="A10732" s="17"/>
    </row>
    <row r="10733" spans="1:1" x14ac:dyDescent="0.3">
      <c r="A10733" s="17"/>
    </row>
    <row r="10734" spans="1:1" x14ac:dyDescent="0.3">
      <c r="A10734" s="17"/>
    </row>
    <row r="10735" spans="1:1" x14ac:dyDescent="0.3">
      <c r="A10735" s="17"/>
    </row>
    <row r="10736" spans="1:1" x14ac:dyDescent="0.3">
      <c r="A10736" s="17"/>
    </row>
    <row r="10737" spans="1:1" x14ac:dyDescent="0.3">
      <c r="A10737" s="17"/>
    </row>
    <row r="10738" spans="1:1" x14ac:dyDescent="0.3">
      <c r="A10738" s="17"/>
    </row>
    <row r="10739" spans="1:1" x14ac:dyDescent="0.3">
      <c r="A10739" s="17"/>
    </row>
    <row r="10740" spans="1:1" x14ac:dyDescent="0.3">
      <c r="A10740" s="17"/>
    </row>
    <row r="10741" spans="1:1" x14ac:dyDescent="0.3">
      <c r="A10741" s="17"/>
    </row>
    <row r="10742" spans="1:1" x14ac:dyDescent="0.3">
      <c r="A10742" s="17"/>
    </row>
    <row r="10743" spans="1:1" x14ac:dyDescent="0.3">
      <c r="A10743" s="17"/>
    </row>
    <row r="10744" spans="1:1" x14ac:dyDescent="0.3">
      <c r="A10744" s="17"/>
    </row>
    <row r="10745" spans="1:1" x14ac:dyDescent="0.3">
      <c r="A10745" s="17"/>
    </row>
    <row r="10746" spans="1:1" x14ac:dyDescent="0.3">
      <c r="A10746" s="17"/>
    </row>
    <row r="10747" spans="1:1" x14ac:dyDescent="0.3">
      <c r="A10747" s="17"/>
    </row>
    <row r="10748" spans="1:1" x14ac:dyDescent="0.3">
      <c r="A10748" s="17"/>
    </row>
    <row r="10749" spans="1:1" x14ac:dyDescent="0.3">
      <c r="A10749" s="17"/>
    </row>
    <row r="10750" spans="1:1" x14ac:dyDescent="0.3">
      <c r="A10750" s="17"/>
    </row>
    <row r="10751" spans="1:1" x14ac:dyDescent="0.3">
      <c r="A10751" s="17"/>
    </row>
    <row r="10752" spans="1:1" x14ac:dyDescent="0.3">
      <c r="A10752" s="17"/>
    </row>
    <row r="10753" spans="1:1" x14ac:dyDescent="0.3">
      <c r="A10753" s="17"/>
    </row>
    <row r="10754" spans="1:1" x14ac:dyDescent="0.3">
      <c r="A10754" s="17"/>
    </row>
    <row r="10755" spans="1:1" x14ac:dyDescent="0.3">
      <c r="A10755" s="17"/>
    </row>
    <row r="10756" spans="1:1" x14ac:dyDescent="0.3">
      <c r="A10756" s="17"/>
    </row>
    <row r="10757" spans="1:1" x14ac:dyDescent="0.3">
      <c r="A10757" s="17"/>
    </row>
    <row r="10758" spans="1:1" x14ac:dyDescent="0.3">
      <c r="A10758" s="17"/>
    </row>
    <row r="10759" spans="1:1" x14ac:dyDescent="0.3">
      <c r="A10759" s="17"/>
    </row>
    <row r="10760" spans="1:1" x14ac:dyDescent="0.3">
      <c r="A10760" s="17"/>
    </row>
    <row r="10761" spans="1:1" x14ac:dyDescent="0.3">
      <c r="A10761" s="17"/>
    </row>
    <row r="10762" spans="1:1" x14ac:dyDescent="0.3">
      <c r="A10762" s="17"/>
    </row>
    <row r="10763" spans="1:1" x14ac:dyDescent="0.3">
      <c r="A10763" s="17"/>
    </row>
    <row r="10764" spans="1:1" x14ac:dyDescent="0.3">
      <c r="A10764" s="17"/>
    </row>
    <row r="10765" spans="1:1" x14ac:dyDescent="0.3">
      <c r="A10765" s="17"/>
    </row>
    <row r="10766" spans="1:1" x14ac:dyDescent="0.3">
      <c r="A10766" s="17"/>
    </row>
    <row r="10767" spans="1:1" x14ac:dyDescent="0.3">
      <c r="A10767" s="17"/>
    </row>
    <row r="10768" spans="1:1" x14ac:dyDescent="0.3">
      <c r="A10768" s="17"/>
    </row>
    <row r="10769" spans="1:1" x14ac:dyDescent="0.3">
      <c r="A10769" s="17"/>
    </row>
    <row r="10770" spans="1:1" x14ac:dyDescent="0.3">
      <c r="A10770" s="17"/>
    </row>
    <row r="10771" spans="1:1" x14ac:dyDescent="0.3">
      <c r="A10771" s="17"/>
    </row>
    <row r="10772" spans="1:1" x14ac:dyDescent="0.3">
      <c r="A10772" s="17"/>
    </row>
    <row r="10773" spans="1:1" x14ac:dyDescent="0.3">
      <c r="A10773" s="17"/>
    </row>
    <row r="10774" spans="1:1" x14ac:dyDescent="0.3">
      <c r="A10774" s="17"/>
    </row>
    <row r="10775" spans="1:1" x14ac:dyDescent="0.3">
      <c r="A10775" s="17"/>
    </row>
    <row r="10776" spans="1:1" x14ac:dyDescent="0.3">
      <c r="A10776" s="17"/>
    </row>
    <row r="10777" spans="1:1" x14ac:dyDescent="0.3">
      <c r="A10777" s="17"/>
    </row>
    <row r="10778" spans="1:1" x14ac:dyDescent="0.3">
      <c r="A10778" s="17"/>
    </row>
    <row r="10779" spans="1:1" x14ac:dyDescent="0.3">
      <c r="A10779" s="17"/>
    </row>
    <row r="10780" spans="1:1" x14ac:dyDescent="0.3">
      <c r="A10780" s="17"/>
    </row>
    <row r="10781" spans="1:1" x14ac:dyDescent="0.3">
      <c r="A10781" s="17"/>
    </row>
    <row r="10782" spans="1:1" x14ac:dyDescent="0.3">
      <c r="A10782" s="17"/>
    </row>
    <row r="10783" spans="1:1" x14ac:dyDescent="0.3">
      <c r="A10783" s="17"/>
    </row>
    <row r="10784" spans="1:1" x14ac:dyDescent="0.3">
      <c r="A10784" s="17"/>
    </row>
    <row r="10785" spans="1:1" x14ac:dyDescent="0.3">
      <c r="A10785" s="17"/>
    </row>
    <row r="10786" spans="1:1" x14ac:dyDescent="0.3">
      <c r="A10786" s="17"/>
    </row>
    <row r="10787" spans="1:1" x14ac:dyDescent="0.3">
      <c r="A10787" s="17"/>
    </row>
    <row r="10788" spans="1:1" x14ac:dyDescent="0.3">
      <c r="A10788" s="17"/>
    </row>
    <row r="10789" spans="1:1" x14ac:dyDescent="0.3">
      <c r="A10789" s="17"/>
    </row>
    <row r="10790" spans="1:1" x14ac:dyDescent="0.3">
      <c r="A10790" s="17"/>
    </row>
    <row r="10791" spans="1:1" x14ac:dyDescent="0.3">
      <c r="A10791" s="17"/>
    </row>
    <row r="10792" spans="1:1" x14ac:dyDescent="0.3">
      <c r="A10792" s="17"/>
    </row>
    <row r="10793" spans="1:1" x14ac:dyDescent="0.3">
      <c r="A10793" s="17"/>
    </row>
    <row r="10794" spans="1:1" x14ac:dyDescent="0.3">
      <c r="A10794" s="17"/>
    </row>
    <row r="10795" spans="1:1" x14ac:dyDescent="0.3">
      <c r="A10795" s="17"/>
    </row>
    <row r="10796" spans="1:1" x14ac:dyDescent="0.3">
      <c r="A10796" s="17"/>
    </row>
    <row r="10797" spans="1:1" x14ac:dyDescent="0.3">
      <c r="A10797" s="17"/>
    </row>
    <row r="10798" spans="1:1" x14ac:dyDescent="0.3">
      <c r="A10798" s="17"/>
    </row>
    <row r="10799" spans="1:1" x14ac:dyDescent="0.3">
      <c r="A10799" s="17"/>
    </row>
    <row r="10800" spans="1:1" x14ac:dyDescent="0.3">
      <c r="A10800" s="17"/>
    </row>
    <row r="10801" spans="1:1" x14ac:dyDescent="0.3">
      <c r="A10801" s="17"/>
    </row>
    <row r="10802" spans="1:1" x14ac:dyDescent="0.3">
      <c r="A10802" s="17"/>
    </row>
    <row r="10803" spans="1:1" x14ac:dyDescent="0.3">
      <c r="A10803" s="17"/>
    </row>
    <row r="10804" spans="1:1" x14ac:dyDescent="0.3">
      <c r="A10804" s="17"/>
    </row>
    <row r="10805" spans="1:1" x14ac:dyDescent="0.3">
      <c r="A10805" s="17"/>
    </row>
    <row r="10806" spans="1:1" x14ac:dyDescent="0.3">
      <c r="A10806" s="17"/>
    </row>
    <row r="10807" spans="1:1" x14ac:dyDescent="0.3">
      <c r="A10807" s="17"/>
    </row>
    <row r="10808" spans="1:1" x14ac:dyDescent="0.3">
      <c r="A10808" s="17"/>
    </row>
    <row r="10809" spans="1:1" x14ac:dyDescent="0.3">
      <c r="A10809" s="17"/>
    </row>
    <row r="10810" spans="1:1" x14ac:dyDescent="0.3">
      <c r="A10810" s="17"/>
    </row>
    <row r="10811" spans="1:1" x14ac:dyDescent="0.3">
      <c r="A10811" s="17"/>
    </row>
    <row r="10812" spans="1:1" x14ac:dyDescent="0.3">
      <c r="A10812" s="17"/>
    </row>
    <row r="10813" spans="1:1" x14ac:dyDescent="0.3">
      <c r="A10813" s="17"/>
    </row>
    <row r="10814" spans="1:1" x14ac:dyDescent="0.3">
      <c r="A10814" s="17"/>
    </row>
    <row r="10815" spans="1:1" x14ac:dyDescent="0.3">
      <c r="A10815" s="17"/>
    </row>
    <row r="10816" spans="1:1" x14ac:dyDescent="0.3">
      <c r="A10816" s="17"/>
    </row>
    <row r="10817" spans="1:1" x14ac:dyDescent="0.3">
      <c r="A10817" s="17"/>
    </row>
    <row r="10818" spans="1:1" x14ac:dyDescent="0.3">
      <c r="A10818" s="17"/>
    </row>
    <row r="10819" spans="1:1" x14ac:dyDescent="0.3">
      <c r="A10819" s="17"/>
    </row>
    <row r="10820" spans="1:1" x14ac:dyDescent="0.3">
      <c r="A10820" s="17"/>
    </row>
    <row r="10821" spans="1:1" x14ac:dyDescent="0.3">
      <c r="A10821" s="17"/>
    </row>
    <row r="10822" spans="1:1" x14ac:dyDescent="0.3">
      <c r="A10822" s="17"/>
    </row>
    <row r="10823" spans="1:1" x14ac:dyDescent="0.3">
      <c r="A10823" s="17"/>
    </row>
    <row r="10824" spans="1:1" x14ac:dyDescent="0.3">
      <c r="A10824" s="17"/>
    </row>
    <row r="10825" spans="1:1" x14ac:dyDescent="0.3">
      <c r="A10825" s="17"/>
    </row>
    <row r="10826" spans="1:1" x14ac:dyDescent="0.3">
      <c r="A10826" s="17"/>
    </row>
    <row r="10827" spans="1:1" x14ac:dyDescent="0.3">
      <c r="A10827" s="17"/>
    </row>
    <row r="10828" spans="1:1" x14ac:dyDescent="0.3">
      <c r="A10828" s="17"/>
    </row>
    <row r="10829" spans="1:1" x14ac:dyDescent="0.3">
      <c r="A10829" s="17"/>
    </row>
    <row r="10830" spans="1:1" x14ac:dyDescent="0.3">
      <c r="A10830" s="17"/>
    </row>
    <row r="10831" spans="1:1" x14ac:dyDescent="0.3">
      <c r="A10831" s="17"/>
    </row>
    <row r="10832" spans="1:1" x14ac:dyDescent="0.3">
      <c r="A10832" s="17"/>
    </row>
    <row r="10833" spans="1:1" x14ac:dyDescent="0.3">
      <c r="A10833" s="17"/>
    </row>
    <row r="10834" spans="1:1" x14ac:dyDescent="0.3">
      <c r="A10834" s="17"/>
    </row>
    <row r="10835" spans="1:1" x14ac:dyDescent="0.3">
      <c r="A10835" s="17"/>
    </row>
    <row r="10836" spans="1:1" x14ac:dyDescent="0.3">
      <c r="A10836" s="17"/>
    </row>
    <row r="10837" spans="1:1" x14ac:dyDescent="0.3">
      <c r="A10837" s="17"/>
    </row>
    <row r="10838" spans="1:1" x14ac:dyDescent="0.3">
      <c r="A10838" s="17"/>
    </row>
    <row r="10839" spans="1:1" x14ac:dyDescent="0.3">
      <c r="A10839" s="17"/>
    </row>
    <row r="10840" spans="1:1" x14ac:dyDescent="0.3">
      <c r="A10840" s="17"/>
    </row>
    <row r="10841" spans="1:1" x14ac:dyDescent="0.3">
      <c r="A10841" s="17"/>
    </row>
    <row r="10842" spans="1:1" x14ac:dyDescent="0.3">
      <c r="A10842" s="17"/>
    </row>
    <row r="10843" spans="1:1" x14ac:dyDescent="0.3">
      <c r="A10843" s="17"/>
    </row>
    <row r="10844" spans="1:1" x14ac:dyDescent="0.3">
      <c r="A10844" s="17"/>
    </row>
    <row r="10845" spans="1:1" x14ac:dyDescent="0.3">
      <c r="A10845" s="17"/>
    </row>
    <row r="10846" spans="1:1" x14ac:dyDescent="0.3">
      <c r="A10846" s="17"/>
    </row>
    <row r="10847" spans="1:1" x14ac:dyDescent="0.3">
      <c r="A10847" s="17"/>
    </row>
    <row r="10848" spans="1:1" x14ac:dyDescent="0.3">
      <c r="A10848" s="17"/>
    </row>
    <row r="10849" spans="1:1" x14ac:dyDescent="0.3">
      <c r="A10849" s="17"/>
    </row>
    <row r="10850" spans="1:1" x14ac:dyDescent="0.3">
      <c r="A10850" s="17"/>
    </row>
    <row r="10851" spans="1:1" x14ac:dyDescent="0.3">
      <c r="A10851" s="17"/>
    </row>
    <row r="10852" spans="1:1" x14ac:dyDescent="0.3">
      <c r="A10852" s="17"/>
    </row>
    <row r="10853" spans="1:1" x14ac:dyDescent="0.3">
      <c r="A10853" s="17"/>
    </row>
    <row r="10854" spans="1:1" x14ac:dyDescent="0.3">
      <c r="A10854" s="17"/>
    </row>
    <row r="10855" spans="1:1" x14ac:dyDescent="0.3">
      <c r="A10855" s="17"/>
    </row>
    <row r="10856" spans="1:1" x14ac:dyDescent="0.3">
      <c r="A10856" s="17"/>
    </row>
    <row r="10857" spans="1:1" x14ac:dyDescent="0.3">
      <c r="A10857" s="17"/>
    </row>
    <row r="10858" spans="1:1" x14ac:dyDescent="0.3">
      <c r="A10858" s="17"/>
    </row>
    <row r="10859" spans="1:1" x14ac:dyDescent="0.3">
      <c r="A10859" s="17"/>
    </row>
    <row r="10860" spans="1:1" x14ac:dyDescent="0.3">
      <c r="A10860" s="17"/>
    </row>
    <row r="10861" spans="1:1" x14ac:dyDescent="0.3">
      <c r="A10861" s="17"/>
    </row>
    <row r="10862" spans="1:1" x14ac:dyDescent="0.3">
      <c r="A10862" s="17"/>
    </row>
    <row r="10863" spans="1:1" x14ac:dyDescent="0.3">
      <c r="A10863" s="17"/>
    </row>
    <row r="10864" spans="1:1" x14ac:dyDescent="0.3">
      <c r="A10864" s="17"/>
    </row>
    <row r="10865" spans="1:1" x14ac:dyDescent="0.3">
      <c r="A10865" s="17"/>
    </row>
    <row r="10866" spans="1:1" x14ac:dyDescent="0.3">
      <c r="A10866" s="17"/>
    </row>
    <row r="10867" spans="1:1" x14ac:dyDescent="0.3">
      <c r="A10867" s="17"/>
    </row>
    <row r="10868" spans="1:1" x14ac:dyDescent="0.3">
      <c r="A10868" s="17"/>
    </row>
    <row r="10869" spans="1:1" x14ac:dyDescent="0.3">
      <c r="A10869" s="17"/>
    </row>
    <row r="10870" spans="1:1" x14ac:dyDescent="0.3">
      <c r="A10870" s="17"/>
    </row>
    <row r="10871" spans="1:1" x14ac:dyDescent="0.3">
      <c r="A10871" s="17"/>
    </row>
    <row r="10872" spans="1:1" x14ac:dyDescent="0.3">
      <c r="A10872" s="17"/>
    </row>
    <row r="10873" spans="1:1" x14ac:dyDescent="0.3">
      <c r="A10873" s="17"/>
    </row>
    <row r="10874" spans="1:1" x14ac:dyDescent="0.3">
      <c r="A10874" s="17"/>
    </row>
    <row r="10875" spans="1:1" x14ac:dyDescent="0.3">
      <c r="A10875" s="17"/>
    </row>
    <row r="10876" spans="1:1" x14ac:dyDescent="0.3">
      <c r="A10876" s="17"/>
    </row>
    <row r="10877" spans="1:1" x14ac:dyDescent="0.3">
      <c r="A10877" s="17"/>
    </row>
    <row r="10878" spans="1:1" x14ac:dyDescent="0.3">
      <c r="A10878" s="17"/>
    </row>
    <row r="10879" spans="1:1" x14ac:dyDescent="0.3">
      <c r="A10879" s="17"/>
    </row>
    <row r="10880" spans="1:1" x14ac:dyDescent="0.3">
      <c r="A10880" s="17"/>
    </row>
    <row r="10881" spans="1:1" x14ac:dyDescent="0.3">
      <c r="A10881" s="17"/>
    </row>
    <row r="10882" spans="1:1" x14ac:dyDescent="0.3">
      <c r="A10882" s="17"/>
    </row>
    <row r="10883" spans="1:1" x14ac:dyDescent="0.3">
      <c r="A10883" s="17"/>
    </row>
    <row r="10884" spans="1:1" x14ac:dyDescent="0.3">
      <c r="A10884" s="17"/>
    </row>
    <row r="10885" spans="1:1" x14ac:dyDescent="0.3">
      <c r="A10885" s="17"/>
    </row>
    <row r="10886" spans="1:1" x14ac:dyDescent="0.3">
      <c r="A10886" s="17"/>
    </row>
    <row r="10887" spans="1:1" x14ac:dyDescent="0.3">
      <c r="A10887" s="17"/>
    </row>
    <row r="10888" spans="1:1" x14ac:dyDescent="0.3">
      <c r="A10888" s="17"/>
    </row>
    <row r="10889" spans="1:1" x14ac:dyDescent="0.3">
      <c r="A10889" s="17"/>
    </row>
    <row r="10890" spans="1:1" x14ac:dyDescent="0.3">
      <c r="A10890" s="17"/>
    </row>
    <row r="10891" spans="1:1" x14ac:dyDescent="0.3">
      <c r="A10891" s="17"/>
    </row>
    <row r="10892" spans="1:1" x14ac:dyDescent="0.3">
      <c r="A10892" s="17"/>
    </row>
    <row r="10893" spans="1:1" x14ac:dyDescent="0.3">
      <c r="A10893" s="17"/>
    </row>
    <row r="10894" spans="1:1" x14ac:dyDescent="0.3">
      <c r="A10894" s="17"/>
    </row>
    <row r="10895" spans="1:1" x14ac:dyDescent="0.3">
      <c r="A10895" s="17"/>
    </row>
    <row r="10896" spans="1:1" x14ac:dyDescent="0.3">
      <c r="A10896" s="17"/>
    </row>
    <row r="10897" spans="1:1" x14ac:dyDescent="0.3">
      <c r="A10897" s="17"/>
    </row>
    <row r="10898" spans="1:1" x14ac:dyDescent="0.3">
      <c r="A10898" s="17"/>
    </row>
    <row r="10899" spans="1:1" x14ac:dyDescent="0.3">
      <c r="A10899" s="17"/>
    </row>
    <row r="10900" spans="1:1" x14ac:dyDescent="0.3">
      <c r="A10900" s="17"/>
    </row>
    <row r="10901" spans="1:1" x14ac:dyDescent="0.3">
      <c r="A10901" s="17"/>
    </row>
    <row r="10902" spans="1:1" x14ac:dyDescent="0.3">
      <c r="A10902" s="17"/>
    </row>
    <row r="10903" spans="1:1" x14ac:dyDescent="0.3">
      <c r="A10903" s="17"/>
    </row>
    <row r="10904" spans="1:1" x14ac:dyDescent="0.3">
      <c r="A10904" s="17"/>
    </row>
    <row r="10905" spans="1:1" x14ac:dyDescent="0.3">
      <c r="A10905" s="17"/>
    </row>
    <row r="10906" spans="1:1" x14ac:dyDescent="0.3">
      <c r="A10906" s="17"/>
    </row>
    <row r="10907" spans="1:1" x14ac:dyDescent="0.3">
      <c r="A10907" s="17"/>
    </row>
    <row r="10908" spans="1:1" x14ac:dyDescent="0.3">
      <c r="A10908" s="17"/>
    </row>
    <row r="10909" spans="1:1" x14ac:dyDescent="0.3">
      <c r="A10909" s="17"/>
    </row>
    <row r="10910" spans="1:1" x14ac:dyDescent="0.3">
      <c r="A10910" s="17"/>
    </row>
    <row r="10911" spans="1:1" x14ac:dyDescent="0.3">
      <c r="A10911" s="17"/>
    </row>
    <row r="10912" spans="1:1" x14ac:dyDescent="0.3">
      <c r="A10912" s="17"/>
    </row>
    <row r="10913" spans="1:1" x14ac:dyDescent="0.3">
      <c r="A10913" s="17"/>
    </row>
    <row r="10914" spans="1:1" x14ac:dyDescent="0.3">
      <c r="A10914" s="17"/>
    </row>
    <row r="10915" spans="1:1" x14ac:dyDescent="0.3">
      <c r="A10915" s="17"/>
    </row>
    <row r="10916" spans="1:1" x14ac:dyDescent="0.3">
      <c r="A10916" s="17"/>
    </row>
    <row r="10917" spans="1:1" x14ac:dyDescent="0.3">
      <c r="A10917" s="17"/>
    </row>
    <row r="10918" spans="1:1" x14ac:dyDescent="0.3">
      <c r="A10918" s="17"/>
    </row>
    <row r="10919" spans="1:1" x14ac:dyDescent="0.3">
      <c r="A10919" s="17"/>
    </row>
    <row r="10920" spans="1:1" x14ac:dyDescent="0.3">
      <c r="A10920" s="17"/>
    </row>
    <row r="10921" spans="1:1" x14ac:dyDescent="0.3">
      <c r="A10921" s="17"/>
    </row>
    <row r="10922" spans="1:1" x14ac:dyDescent="0.3">
      <c r="A10922" s="17"/>
    </row>
    <row r="10923" spans="1:1" x14ac:dyDescent="0.3">
      <c r="A10923" s="17"/>
    </row>
    <row r="10924" spans="1:1" x14ac:dyDescent="0.3">
      <c r="A10924" s="17"/>
    </row>
    <row r="10925" spans="1:1" x14ac:dyDescent="0.3">
      <c r="A10925" s="17"/>
    </row>
    <row r="10926" spans="1:1" x14ac:dyDescent="0.3">
      <c r="A10926" s="17"/>
    </row>
    <row r="10927" spans="1:1" x14ac:dyDescent="0.3">
      <c r="A10927" s="17"/>
    </row>
    <row r="10928" spans="1:1" x14ac:dyDescent="0.3">
      <c r="A10928" s="17"/>
    </row>
    <row r="10929" spans="1:1" x14ac:dyDescent="0.3">
      <c r="A10929" s="17"/>
    </row>
    <row r="10930" spans="1:1" x14ac:dyDescent="0.3">
      <c r="A10930" s="17"/>
    </row>
    <row r="10931" spans="1:1" x14ac:dyDescent="0.3">
      <c r="A10931" s="17"/>
    </row>
    <row r="10932" spans="1:1" x14ac:dyDescent="0.3">
      <c r="A10932" s="17"/>
    </row>
    <row r="10933" spans="1:1" x14ac:dyDescent="0.3">
      <c r="A10933" s="17"/>
    </row>
    <row r="10934" spans="1:1" x14ac:dyDescent="0.3">
      <c r="A10934" s="17"/>
    </row>
    <row r="10935" spans="1:1" x14ac:dyDescent="0.3">
      <c r="A10935" s="17"/>
    </row>
    <row r="10936" spans="1:1" x14ac:dyDescent="0.3">
      <c r="A10936" s="17"/>
    </row>
    <row r="10937" spans="1:1" x14ac:dyDescent="0.3">
      <c r="A10937" s="17"/>
    </row>
    <row r="10938" spans="1:1" x14ac:dyDescent="0.3">
      <c r="A10938" s="17"/>
    </row>
    <row r="10939" spans="1:1" x14ac:dyDescent="0.3">
      <c r="A10939" s="17"/>
    </row>
    <row r="10940" spans="1:1" x14ac:dyDescent="0.3">
      <c r="A10940" s="17"/>
    </row>
    <row r="10941" spans="1:1" x14ac:dyDescent="0.3">
      <c r="A10941" s="17"/>
    </row>
    <row r="10942" spans="1:1" x14ac:dyDescent="0.3">
      <c r="A10942" s="17"/>
    </row>
    <row r="10943" spans="1:1" x14ac:dyDescent="0.3">
      <c r="A10943" s="17"/>
    </row>
    <row r="10944" spans="1:1" x14ac:dyDescent="0.3">
      <c r="A10944" s="17"/>
    </row>
    <row r="10945" spans="1:1" x14ac:dyDescent="0.3">
      <c r="A10945" s="17"/>
    </row>
    <row r="10946" spans="1:1" x14ac:dyDescent="0.3">
      <c r="A10946" s="17"/>
    </row>
    <row r="10947" spans="1:1" x14ac:dyDescent="0.3">
      <c r="A10947" s="17"/>
    </row>
    <row r="10948" spans="1:1" x14ac:dyDescent="0.3">
      <c r="A10948" s="17"/>
    </row>
    <row r="10949" spans="1:1" x14ac:dyDescent="0.3">
      <c r="A10949" s="17"/>
    </row>
    <row r="10950" spans="1:1" x14ac:dyDescent="0.3">
      <c r="A10950" s="17"/>
    </row>
    <row r="10951" spans="1:1" x14ac:dyDescent="0.3">
      <c r="A10951" s="17"/>
    </row>
    <row r="10952" spans="1:1" x14ac:dyDescent="0.3">
      <c r="A10952" s="17"/>
    </row>
    <row r="10953" spans="1:1" x14ac:dyDescent="0.3">
      <c r="A10953" s="17"/>
    </row>
    <row r="10954" spans="1:1" x14ac:dyDescent="0.3">
      <c r="A10954" s="17"/>
    </row>
    <row r="10955" spans="1:1" x14ac:dyDescent="0.3">
      <c r="A10955" s="17"/>
    </row>
    <row r="10956" spans="1:1" x14ac:dyDescent="0.3">
      <c r="A10956" s="17"/>
    </row>
    <row r="10957" spans="1:1" x14ac:dyDescent="0.3">
      <c r="A10957" s="17"/>
    </row>
    <row r="10958" spans="1:1" x14ac:dyDescent="0.3">
      <c r="A10958" s="17"/>
    </row>
    <row r="10959" spans="1:1" x14ac:dyDescent="0.3">
      <c r="A10959" s="17"/>
    </row>
    <row r="10960" spans="1:1" x14ac:dyDescent="0.3">
      <c r="A10960" s="17"/>
    </row>
    <row r="10961" spans="1:1" x14ac:dyDescent="0.3">
      <c r="A10961" s="17"/>
    </row>
    <row r="10962" spans="1:1" x14ac:dyDescent="0.3">
      <c r="A10962" s="17"/>
    </row>
    <row r="10963" spans="1:1" x14ac:dyDescent="0.3">
      <c r="A10963" s="17"/>
    </row>
    <row r="10964" spans="1:1" x14ac:dyDescent="0.3">
      <c r="A10964" s="17"/>
    </row>
    <row r="10965" spans="1:1" x14ac:dyDescent="0.3">
      <c r="A10965" s="17"/>
    </row>
    <row r="10966" spans="1:1" x14ac:dyDescent="0.3">
      <c r="A10966" s="17"/>
    </row>
    <row r="10967" spans="1:1" x14ac:dyDescent="0.3">
      <c r="A10967" s="17"/>
    </row>
    <row r="10968" spans="1:1" x14ac:dyDescent="0.3">
      <c r="A10968" s="17"/>
    </row>
    <row r="10969" spans="1:1" x14ac:dyDescent="0.3">
      <c r="A10969" s="17"/>
    </row>
    <row r="10970" spans="1:1" x14ac:dyDescent="0.3">
      <c r="A10970" s="17"/>
    </row>
    <row r="10971" spans="1:1" x14ac:dyDescent="0.3">
      <c r="A10971" s="17"/>
    </row>
    <row r="10972" spans="1:1" x14ac:dyDescent="0.3">
      <c r="A10972" s="17"/>
    </row>
    <row r="10973" spans="1:1" x14ac:dyDescent="0.3">
      <c r="A10973" s="17"/>
    </row>
    <row r="10974" spans="1:1" x14ac:dyDescent="0.3">
      <c r="A10974" s="17"/>
    </row>
    <row r="10975" spans="1:1" x14ac:dyDescent="0.3">
      <c r="A10975" s="17"/>
    </row>
    <row r="10976" spans="1:1" x14ac:dyDescent="0.3">
      <c r="A10976" s="17"/>
    </row>
    <row r="10977" spans="1:1" x14ac:dyDescent="0.3">
      <c r="A10977" s="17"/>
    </row>
    <row r="10978" spans="1:1" x14ac:dyDescent="0.3">
      <c r="A10978" s="17"/>
    </row>
    <row r="10979" spans="1:1" x14ac:dyDescent="0.3">
      <c r="A10979" s="17"/>
    </row>
    <row r="10980" spans="1:1" x14ac:dyDescent="0.3">
      <c r="A10980" s="17"/>
    </row>
    <row r="10981" spans="1:1" x14ac:dyDescent="0.3">
      <c r="A10981" s="17"/>
    </row>
    <row r="10982" spans="1:1" x14ac:dyDescent="0.3">
      <c r="A10982" s="17"/>
    </row>
    <row r="10983" spans="1:1" x14ac:dyDescent="0.3">
      <c r="A10983" s="17"/>
    </row>
    <row r="10984" spans="1:1" x14ac:dyDescent="0.3">
      <c r="A10984" s="17"/>
    </row>
    <row r="10985" spans="1:1" x14ac:dyDescent="0.3">
      <c r="A10985" s="17"/>
    </row>
    <row r="10986" spans="1:1" x14ac:dyDescent="0.3">
      <c r="A10986" s="17"/>
    </row>
    <row r="10987" spans="1:1" x14ac:dyDescent="0.3">
      <c r="A10987" s="17"/>
    </row>
    <row r="10988" spans="1:1" x14ac:dyDescent="0.3">
      <c r="A10988" s="17"/>
    </row>
    <row r="10989" spans="1:1" x14ac:dyDescent="0.3">
      <c r="A10989" s="17"/>
    </row>
    <row r="10990" spans="1:1" x14ac:dyDescent="0.3">
      <c r="A10990" s="17"/>
    </row>
    <row r="10991" spans="1:1" x14ac:dyDescent="0.3">
      <c r="A10991" s="17"/>
    </row>
    <row r="10992" spans="1:1" x14ac:dyDescent="0.3">
      <c r="A10992" s="17"/>
    </row>
    <row r="10993" spans="1:1" x14ac:dyDescent="0.3">
      <c r="A10993" s="17"/>
    </row>
    <row r="10994" spans="1:1" x14ac:dyDescent="0.3">
      <c r="A10994" s="17"/>
    </row>
    <row r="10995" spans="1:1" x14ac:dyDescent="0.3">
      <c r="A10995" s="17"/>
    </row>
    <row r="10996" spans="1:1" x14ac:dyDescent="0.3">
      <c r="A10996" s="17"/>
    </row>
    <row r="10997" spans="1:1" x14ac:dyDescent="0.3">
      <c r="A10997" s="17"/>
    </row>
    <row r="10998" spans="1:1" x14ac:dyDescent="0.3">
      <c r="A10998" s="17"/>
    </row>
    <row r="10999" spans="1:1" x14ac:dyDescent="0.3">
      <c r="A10999" s="17"/>
    </row>
    <row r="11000" spans="1:1" x14ac:dyDescent="0.3">
      <c r="A11000" s="17"/>
    </row>
    <row r="11001" spans="1:1" x14ac:dyDescent="0.3">
      <c r="A11001" s="17"/>
    </row>
    <row r="11002" spans="1:1" x14ac:dyDescent="0.3">
      <c r="A11002" s="17"/>
    </row>
    <row r="11003" spans="1:1" x14ac:dyDescent="0.3">
      <c r="A11003" s="17"/>
    </row>
    <row r="11004" spans="1:1" x14ac:dyDescent="0.3">
      <c r="A11004" s="17"/>
    </row>
    <row r="11005" spans="1:1" x14ac:dyDescent="0.3">
      <c r="A11005" s="17"/>
    </row>
    <row r="11006" spans="1:1" x14ac:dyDescent="0.3">
      <c r="A11006" s="17"/>
    </row>
    <row r="11007" spans="1:1" x14ac:dyDescent="0.3">
      <c r="A11007" s="17"/>
    </row>
    <row r="11008" spans="1:1" x14ac:dyDescent="0.3">
      <c r="A11008" s="17"/>
    </row>
    <row r="11009" spans="1:1" x14ac:dyDescent="0.3">
      <c r="A11009" s="17"/>
    </row>
    <row r="11010" spans="1:1" x14ac:dyDescent="0.3">
      <c r="A11010" s="17"/>
    </row>
    <row r="11011" spans="1:1" x14ac:dyDescent="0.3">
      <c r="A11011" s="17"/>
    </row>
    <row r="11012" spans="1:1" x14ac:dyDescent="0.3">
      <c r="A11012" s="17"/>
    </row>
    <row r="11013" spans="1:1" x14ac:dyDescent="0.3">
      <c r="A11013" s="17"/>
    </row>
    <row r="11014" spans="1:1" x14ac:dyDescent="0.3">
      <c r="A11014" s="17"/>
    </row>
    <row r="11015" spans="1:1" x14ac:dyDescent="0.3">
      <c r="A11015" s="17"/>
    </row>
    <row r="11016" spans="1:1" x14ac:dyDescent="0.3">
      <c r="A11016" s="17"/>
    </row>
    <row r="11017" spans="1:1" x14ac:dyDescent="0.3">
      <c r="A11017" s="17"/>
    </row>
    <row r="11018" spans="1:1" x14ac:dyDescent="0.3">
      <c r="A11018" s="17"/>
    </row>
    <row r="11019" spans="1:1" x14ac:dyDescent="0.3">
      <c r="A11019" s="17"/>
    </row>
    <row r="11020" spans="1:1" x14ac:dyDescent="0.3">
      <c r="A11020" s="17"/>
    </row>
    <row r="11021" spans="1:1" x14ac:dyDescent="0.3">
      <c r="A11021" s="17"/>
    </row>
    <row r="11022" spans="1:1" x14ac:dyDescent="0.3">
      <c r="A11022" s="17"/>
    </row>
    <row r="11023" spans="1:1" x14ac:dyDescent="0.3">
      <c r="A11023" s="17"/>
    </row>
    <row r="11024" spans="1:1" x14ac:dyDescent="0.3">
      <c r="A11024" s="17"/>
    </row>
    <row r="11025" spans="1:1" x14ac:dyDescent="0.3">
      <c r="A11025" s="17"/>
    </row>
    <row r="11026" spans="1:1" x14ac:dyDescent="0.3">
      <c r="A11026" s="17"/>
    </row>
    <row r="11027" spans="1:1" x14ac:dyDescent="0.3">
      <c r="A11027" s="17"/>
    </row>
    <row r="11028" spans="1:1" x14ac:dyDescent="0.3">
      <c r="A11028" s="17"/>
    </row>
    <row r="11029" spans="1:1" x14ac:dyDescent="0.3">
      <c r="A11029" s="17"/>
    </row>
    <row r="11030" spans="1:1" x14ac:dyDescent="0.3">
      <c r="A11030" s="17"/>
    </row>
    <row r="11031" spans="1:1" x14ac:dyDescent="0.3">
      <c r="A11031" s="17"/>
    </row>
    <row r="11032" spans="1:1" x14ac:dyDescent="0.3">
      <c r="A11032" s="17"/>
    </row>
    <row r="11033" spans="1:1" x14ac:dyDescent="0.3">
      <c r="A11033" s="17"/>
    </row>
    <row r="11034" spans="1:1" x14ac:dyDescent="0.3">
      <c r="A11034" s="17"/>
    </row>
    <row r="11035" spans="1:1" x14ac:dyDescent="0.3">
      <c r="A11035" s="17"/>
    </row>
    <row r="11036" spans="1:1" x14ac:dyDescent="0.3">
      <c r="A11036" s="17"/>
    </row>
    <row r="11037" spans="1:1" x14ac:dyDescent="0.3">
      <c r="A11037" s="17"/>
    </row>
    <row r="11038" spans="1:1" x14ac:dyDescent="0.3">
      <c r="A11038" s="17"/>
    </row>
    <row r="11039" spans="1:1" x14ac:dyDescent="0.3">
      <c r="A11039" s="17"/>
    </row>
    <row r="11040" spans="1:1" x14ac:dyDescent="0.3">
      <c r="A11040" s="17"/>
    </row>
    <row r="11041" spans="1:1" x14ac:dyDescent="0.3">
      <c r="A11041" s="17"/>
    </row>
    <row r="11042" spans="1:1" x14ac:dyDescent="0.3">
      <c r="A11042" s="17"/>
    </row>
    <row r="11043" spans="1:1" x14ac:dyDescent="0.3">
      <c r="A11043" s="17"/>
    </row>
    <row r="11044" spans="1:1" x14ac:dyDescent="0.3">
      <c r="A11044" s="17"/>
    </row>
    <row r="11045" spans="1:1" x14ac:dyDescent="0.3">
      <c r="A11045" s="17"/>
    </row>
    <row r="11046" spans="1:1" x14ac:dyDescent="0.3">
      <c r="A11046" s="17"/>
    </row>
    <row r="11047" spans="1:1" x14ac:dyDescent="0.3">
      <c r="A11047" s="17"/>
    </row>
    <row r="11048" spans="1:1" x14ac:dyDescent="0.3">
      <c r="A11048" s="17"/>
    </row>
    <row r="11049" spans="1:1" x14ac:dyDescent="0.3">
      <c r="A11049" s="17"/>
    </row>
    <row r="11050" spans="1:1" x14ac:dyDescent="0.3">
      <c r="A11050" s="17"/>
    </row>
    <row r="11051" spans="1:1" x14ac:dyDescent="0.3">
      <c r="A11051" s="17"/>
    </row>
    <row r="11052" spans="1:1" x14ac:dyDescent="0.3">
      <c r="A11052" s="17"/>
    </row>
    <row r="11053" spans="1:1" x14ac:dyDescent="0.3">
      <c r="A11053" s="17"/>
    </row>
    <row r="11054" spans="1:1" x14ac:dyDescent="0.3">
      <c r="A11054" s="17"/>
    </row>
    <row r="11055" spans="1:1" x14ac:dyDescent="0.3">
      <c r="A11055" s="17"/>
    </row>
    <row r="11056" spans="1:1" x14ac:dyDescent="0.3">
      <c r="A11056" s="17"/>
    </row>
    <row r="11057" spans="1:1" x14ac:dyDescent="0.3">
      <c r="A11057" s="17"/>
    </row>
    <row r="11058" spans="1:1" x14ac:dyDescent="0.3">
      <c r="A11058" s="17"/>
    </row>
    <row r="11059" spans="1:1" x14ac:dyDescent="0.3">
      <c r="A11059" s="17"/>
    </row>
    <row r="11060" spans="1:1" x14ac:dyDescent="0.3">
      <c r="A11060" s="17"/>
    </row>
    <row r="11061" spans="1:1" x14ac:dyDescent="0.3">
      <c r="A11061" s="17"/>
    </row>
    <row r="11062" spans="1:1" x14ac:dyDescent="0.3">
      <c r="A11062" s="17"/>
    </row>
    <row r="11063" spans="1:1" x14ac:dyDescent="0.3">
      <c r="A11063" s="17"/>
    </row>
    <row r="11064" spans="1:1" x14ac:dyDescent="0.3">
      <c r="A11064" s="17"/>
    </row>
    <row r="11065" spans="1:1" x14ac:dyDescent="0.3">
      <c r="A11065" s="17"/>
    </row>
    <row r="11066" spans="1:1" x14ac:dyDescent="0.3">
      <c r="A11066" s="17"/>
    </row>
    <row r="11067" spans="1:1" x14ac:dyDescent="0.3">
      <c r="A11067" s="17"/>
    </row>
    <row r="11068" spans="1:1" x14ac:dyDescent="0.3">
      <c r="A11068" s="17"/>
    </row>
    <row r="11069" spans="1:1" x14ac:dyDescent="0.3">
      <c r="A11069" s="17"/>
    </row>
    <row r="11070" spans="1:1" x14ac:dyDescent="0.3">
      <c r="A11070" s="17"/>
    </row>
    <row r="11071" spans="1:1" x14ac:dyDescent="0.3">
      <c r="A11071" s="17"/>
    </row>
    <row r="11072" spans="1:1" x14ac:dyDescent="0.3">
      <c r="A11072" s="17"/>
    </row>
    <row r="11073" spans="1:1" x14ac:dyDescent="0.3">
      <c r="A11073" s="17"/>
    </row>
    <row r="11074" spans="1:1" x14ac:dyDescent="0.3">
      <c r="A11074" s="17"/>
    </row>
    <row r="11075" spans="1:1" x14ac:dyDescent="0.3">
      <c r="A11075" s="17"/>
    </row>
    <row r="11076" spans="1:1" x14ac:dyDescent="0.3">
      <c r="A11076" s="17"/>
    </row>
    <row r="11077" spans="1:1" x14ac:dyDescent="0.3">
      <c r="A11077" s="17"/>
    </row>
    <row r="11078" spans="1:1" x14ac:dyDescent="0.3">
      <c r="A11078" s="17"/>
    </row>
    <row r="11079" spans="1:1" x14ac:dyDescent="0.3">
      <c r="A11079" s="17"/>
    </row>
    <row r="11080" spans="1:1" x14ac:dyDescent="0.3">
      <c r="A11080" s="17"/>
    </row>
    <row r="11081" spans="1:1" x14ac:dyDescent="0.3">
      <c r="A11081" s="17"/>
    </row>
    <row r="11082" spans="1:1" x14ac:dyDescent="0.3">
      <c r="A11082" s="17"/>
    </row>
    <row r="11083" spans="1:1" x14ac:dyDescent="0.3">
      <c r="A11083" s="17"/>
    </row>
    <row r="11084" spans="1:1" x14ac:dyDescent="0.3">
      <c r="A11084" s="17"/>
    </row>
    <row r="11085" spans="1:1" x14ac:dyDescent="0.3">
      <c r="A11085" s="17"/>
    </row>
    <row r="11086" spans="1:1" x14ac:dyDescent="0.3">
      <c r="A11086" s="17"/>
    </row>
    <row r="11087" spans="1:1" x14ac:dyDescent="0.3">
      <c r="A11087" s="17"/>
    </row>
    <row r="11088" spans="1:1" x14ac:dyDescent="0.3">
      <c r="A11088" s="17"/>
    </row>
    <row r="11089" spans="1:1" x14ac:dyDescent="0.3">
      <c r="A11089" s="17"/>
    </row>
    <row r="11090" spans="1:1" x14ac:dyDescent="0.3">
      <c r="A11090" s="17"/>
    </row>
    <row r="11091" spans="1:1" x14ac:dyDescent="0.3">
      <c r="A11091" s="17"/>
    </row>
    <row r="11092" spans="1:1" x14ac:dyDescent="0.3">
      <c r="A11092" s="17"/>
    </row>
    <row r="11093" spans="1:1" x14ac:dyDescent="0.3">
      <c r="A11093" s="17"/>
    </row>
    <row r="11094" spans="1:1" x14ac:dyDescent="0.3">
      <c r="A11094" s="17"/>
    </row>
    <row r="11095" spans="1:1" x14ac:dyDescent="0.3">
      <c r="A11095" s="17"/>
    </row>
    <row r="11096" spans="1:1" x14ac:dyDescent="0.3">
      <c r="A11096" s="17"/>
    </row>
    <row r="11097" spans="1:1" x14ac:dyDescent="0.3">
      <c r="A11097" s="17"/>
    </row>
    <row r="11098" spans="1:1" x14ac:dyDescent="0.3">
      <c r="A11098" s="17"/>
    </row>
    <row r="11099" spans="1:1" x14ac:dyDescent="0.3">
      <c r="A11099" s="17"/>
    </row>
    <row r="11100" spans="1:1" x14ac:dyDescent="0.3">
      <c r="A11100" s="17"/>
    </row>
    <row r="11101" spans="1:1" x14ac:dyDescent="0.3">
      <c r="A11101" s="17"/>
    </row>
    <row r="11102" spans="1:1" x14ac:dyDescent="0.3">
      <c r="A11102" s="17"/>
    </row>
    <row r="11103" spans="1:1" x14ac:dyDescent="0.3">
      <c r="A11103" s="17"/>
    </row>
    <row r="11104" spans="1:1" x14ac:dyDescent="0.3">
      <c r="A11104" s="17"/>
    </row>
    <row r="11105" spans="1:1" x14ac:dyDescent="0.3">
      <c r="A11105" s="17"/>
    </row>
    <row r="11106" spans="1:1" x14ac:dyDescent="0.3">
      <c r="A11106" s="17"/>
    </row>
    <row r="11107" spans="1:1" x14ac:dyDescent="0.3">
      <c r="A11107" s="17"/>
    </row>
    <row r="11108" spans="1:1" x14ac:dyDescent="0.3">
      <c r="A11108" s="17"/>
    </row>
    <row r="11109" spans="1:1" x14ac:dyDescent="0.3">
      <c r="A11109" s="17"/>
    </row>
    <row r="11110" spans="1:1" x14ac:dyDescent="0.3">
      <c r="A11110" s="17"/>
    </row>
    <row r="11111" spans="1:1" x14ac:dyDescent="0.3">
      <c r="A11111" s="17"/>
    </row>
    <row r="11112" spans="1:1" x14ac:dyDescent="0.3">
      <c r="A11112" s="17"/>
    </row>
    <row r="11113" spans="1:1" x14ac:dyDescent="0.3">
      <c r="A11113" s="17"/>
    </row>
    <row r="11114" spans="1:1" x14ac:dyDescent="0.3">
      <c r="A11114" s="17"/>
    </row>
    <row r="11115" spans="1:1" x14ac:dyDescent="0.3">
      <c r="A11115" s="17"/>
    </row>
    <row r="11116" spans="1:1" x14ac:dyDescent="0.3">
      <c r="A11116" s="17"/>
    </row>
    <row r="11117" spans="1:1" x14ac:dyDescent="0.3">
      <c r="A11117" s="17"/>
    </row>
    <row r="11118" spans="1:1" x14ac:dyDescent="0.3">
      <c r="A11118" s="17"/>
    </row>
    <row r="11119" spans="1:1" x14ac:dyDescent="0.3">
      <c r="A11119" s="17"/>
    </row>
    <row r="11120" spans="1:1" x14ac:dyDescent="0.3">
      <c r="A11120" s="17"/>
    </row>
    <row r="11121" spans="1:1" x14ac:dyDescent="0.3">
      <c r="A11121" s="17"/>
    </row>
    <row r="11122" spans="1:1" x14ac:dyDescent="0.3">
      <c r="A11122" s="17"/>
    </row>
    <row r="11123" spans="1:1" x14ac:dyDescent="0.3">
      <c r="A11123" s="17"/>
    </row>
    <row r="11124" spans="1:1" x14ac:dyDescent="0.3">
      <c r="A11124" s="17"/>
    </row>
    <row r="11125" spans="1:1" x14ac:dyDescent="0.3">
      <c r="A11125" s="17"/>
    </row>
    <row r="11126" spans="1:1" x14ac:dyDescent="0.3">
      <c r="A11126" s="17"/>
    </row>
    <row r="11127" spans="1:1" x14ac:dyDescent="0.3">
      <c r="A11127" s="17"/>
    </row>
    <row r="11128" spans="1:1" x14ac:dyDescent="0.3">
      <c r="A11128" s="17"/>
    </row>
    <row r="11129" spans="1:1" x14ac:dyDescent="0.3">
      <c r="A11129" s="17"/>
    </row>
    <row r="11130" spans="1:1" x14ac:dyDescent="0.3">
      <c r="A11130" s="17"/>
    </row>
    <row r="11131" spans="1:1" x14ac:dyDescent="0.3">
      <c r="A11131" s="17"/>
    </row>
    <row r="11132" spans="1:1" x14ac:dyDescent="0.3">
      <c r="A11132" s="17"/>
    </row>
    <row r="11133" spans="1:1" x14ac:dyDescent="0.3">
      <c r="A11133" s="17"/>
    </row>
    <row r="11134" spans="1:1" x14ac:dyDescent="0.3">
      <c r="A11134" s="17"/>
    </row>
    <row r="11135" spans="1:1" x14ac:dyDescent="0.3">
      <c r="A11135" s="17"/>
    </row>
    <row r="11136" spans="1:1" x14ac:dyDescent="0.3">
      <c r="A11136" s="17"/>
    </row>
    <row r="11137" spans="1:1" x14ac:dyDescent="0.3">
      <c r="A11137" s="17"/>
    </row>
    <row r="11138" spans="1:1" x14ac:dyDescent="0.3">
      <c r="A11138" s="17"/>
    </row>
    <row r="11139" spans="1:1" x14ac:dyDescent="0.3">
      <c r="A11139" s="17"/>
    </row>
    <row r="11140" spans="1:1" x14ac:dyDescent="0.3">
      <c r="A11140" s="17"/>
    </row>
    <row r="11141" spans="1:1" x14ac:dyDescent="0.3">
      <c r="A11141" s="17"/>
    </row>
    <row r="11142" spans="1:1" x14ac:dyDescent="0.3">
      <c r="A11142" s="17"/>
    </row>
    <row r="11143" spans="1:1" x14ac:dyDescent="0.3">
      <c r="A11143" s="17"/>
    </row>
    <row r="11144" spans="1:1" x14ac:dyDescent="0.3">
      <c r="A11144" s="17"/>
    </row>
    <row r="11145" spans="1:1" x14ac:dyDescent="0.3">
      <c r="A11145" s="17"/>
    </row>
    <row r="11146" spans="1:1" x14ac:dyDescent="0.3">
      <c r="A11146" s="17"/>
    </row>
    <row r="11147" spans="1:1" x14ac:dyDescent="0.3">
      <c r="A11147" s="17"/>
    </row>
    <row r="11148" spans="1:1" x14ac:dyDescent="0.3">
      <c r="A11148" s="17"/>
    </row>
    <row r="11149" spans="1:1" x14ac:dyDescent="0.3">
      <c r="A11149" s="17"/>
    </row>
    <row r="11150" spans="1:1" x14ac:dyDescent="0.3">
      <c r="A11150" s="17"/>
    </row>
    <row r="11151" spans="1:1" x14ac:dyDescent="0.3">
      <c r="A11151" s="17"/>
    </row>
    <row r="11152" spans="1:1" x14ac:dyDescent="0.3">
      <c r="A11152" s="17"/>
    </row>
    <row r="11153" spans="1:1" x14ac:dyDescent="0.3">
      <c r="A11153" s="17"/>
    </row>
    <row r="11154" spans="1:1" x14ac:dyDescent="0.3">
      <c r="A11154" s="17"/>
    </row>
    <row r="11155" spans="1:1" x14ac:dyDescent="0.3">
      <c r="A11155" s="17"/>
    </row>
    <row r="11156" spans="1:1" x14ac:dyDescent="0.3">
      <c r="A11156" s="17"/>
    </row>
    <row r="11157" spans="1:1" x14ac:dyDescent="0.3">
      <c r="A11157" s="17"/>
    </row>
    <row r="11158" spans="1:1" x14ac:dyDescent="0.3">
      <c r="A11158" s="17"/>
    </row>
    <row r="11159" spans="1:1" x14ac:dyDescent="0.3">
      <c r="A11159" s="17"/>
    </row>
    <row r="11160" spans="1:1" x14ac:dyDescent="0.3">
      <c r="A11160" s="17"/>
    </row>
    <row r="11161" spans="1:1" x14ac:dyDescent="0.3">
      <c r="A11161" s="17"/>
    </row>
    <row r="11162" spans="1:1" x14ac:dyDescent="0.3">
      <c r="A11162" s="17"/>
    </row>
    <row r="11163" spans="1:1" x14ac:dyDescent="0.3">
      <c r="A11163" s="17"/>
    </row>
    <row r="11164" spans="1:1" x14ac:dyDescent="0.3">
      <c r="A11164" s="17"/>
    </row>
    <row r="11165" spans="1:1" x14ac:dyDescent="0.3">
      <c r="A11165" s="17"/>
    </row>
    <row r="11166" spans="1:1" x14ac:dyDescent="0.3">
      <c r="A11166" s="17"/>
    </row>
    <row r="11167" spans="1:1" x14ac:dyDescent="0.3">
      <c r="A11167" s="17"/>
    </row>
    <row r="11168" spans="1:1" x14ac:dyDescent="0.3">
      <c r="A11168" s="17"/>
    </row>
    <row r="11169" spans="1:1" x14ac:dyDescent="0.3">
      <c r="A11169" s="17"/>
    </row>
    <row r="11170" spans="1:1" x14ac:dyDescent="0.3">
      <c r="A11170" s="17"/>
    </row>
    <row r="11171" spans="1:1" x14ac:dyDescent="0.3">
      <c r="A11171" s="17"/>
    </row>
    <row r="11172" spans="1:1" x14ac:dyDescent="0.3">
      <c r="A11172" s="17"/>
    </row>
    <row r="11173" spans="1:1" x14ac:dyDescent="0.3">
      <c r="A11173" s="17"/>
    </row>
    <row r="11174" spans="1:1" x14ac:dyDescent="0.3">
      <c r="A11174" s="17"/>
    </row>
    <row r="11175" spans="1:1" x14ac:dyDescent="0.3">
      <c r="A11175" s="17"/>
    </row>
    <row r="11176" spans="1:1" x14ac:dyDescent="0.3">
      <c r="A11176" s="17"/>
    </row>
    <row r="11177" spans="1:1" x14ac:dyDescent="0.3">
      <c r="A11177" s="17"/>
    </row>
    <row r="11178" spans="1:1" x14ac:dyDescent="0.3">
      <c r="A11178" s="17"/>
    </row>
    <row r="11179" spans="1:1" x14ac:dyDescent="0.3">
      <c r="A11179" s="17"/>
    </row>
    <row r="11180" spans="1:1" x14ac:dyDescent="0.3">
      <c r="A11180" s="17"/>
    </row>
    <row r="11181" spans="1:1" x14ac:dyDescent="0.3">
      <c r="A11181" s="17"/>
    </row>
    <row r="11182" spans="1:1" x14ac:dyDescent="0.3">
      <c r="A11182" s="17"/>
    </row>
    <row r="11183" spans="1:1" x14ac:dyDescent="0.3">
      <c r="A11183" s="17"/>
    </row>
    <row r="11184" spans="1:1" x14ac:dyDescent="0.3">
      <c r="A11184" s="17"/>
    </row>
    <row r="11185" spans="1:1" x14ac:dyDescent="0.3">
      <c r="A11185" s="17"/>
    </row>
    <row r="11186" spans="1:1" x14ac:dyDescent="0.3">
      <c r="A11186" s="17"/>
    </row>
    <row r="11187" spans="1:1" x14ac:dyDescent="0.3">
      <c r="A11187" s="17"/>
    </row>
    <row r="11188" spans="1:1" x14ac:dyDescent="0.3">
      <c r="A11188" s="17"/>
    </row>
    <row r="11189" spans="1:1" x14ac:dyDescent="0.3">
      <c r="A11189" s="17"/>
    </row>
    <row r="11190" spans="1:1" x14ac:dyDescent="0.3">
      <c r="A11190" s="17"/>
    </row>
    <row r="11191" spans="1:1" x14ac:dyDescent="0.3">
      <c r="A11191" s="17"/>
    </row>
    <row r="11192" spans="1:1" x14ac:dyDescent="0.3">
      <c r="A11192" s="17"/>
    </row>
    <row r="11193" spans="1:1" x14ac:dyDescent="0.3">
      <c r="A11193" s="17"/>
    </row>
    <row r="11194" spans="1:1" x14ac:dyDescent="0.3">
      <c r="A11194" s="17"/>
    </row>
    <row r="11195" spans="1:1" x14ac:dyDescent="0.3">
      <c r="A11195" s="17"/>
    </row>
    <row r="11196" spans="1:1" x14ac:dyDescent="0.3">
      <c r="A11196" s="17"/>
    </row>
    <row r="11197" spans="1:1" x14ac:dyDescent="0.3">
      <c r="A11197" s="17"/>
    </row>
    <row r="11198" spans="1:1" x14ac:dyDescent="0.3">
      <c r="A11198" s="17"/>
    </row>
    <row r="11199" spans="1:1" x14ac:dyDescent="0.3">
      <c r="A11199" s="17"/>
    </row>
    <row r="11200" spans="1:1" x14ac:dyDescent="0.3">
      <c r="A11200" s="17"/>
    </row>
    <row r="11201" spans="1:1" x14ac:dyDescent="0.3">
      <c r="A11201" s="17"/>
    </row>
    <row r="11202" spans="1:1" x14ac:dyDescent="0.3">
      <c r="A11202" s="17"/>
    </row>
    <row r="11203" spans="1:1" x14ac:dyDescent="0.3">
      <c r="A11203" s="17"/>
    </row>
    <row r="11204" spans="1:1" x14ac:dyDescent="0.3">
      <c r="A11204" s="17"/>
    </row>
    <row r="11205" spans="1:1" x14ac:dyDescent="0.3">
      <c r="A11205" s="17"/>
    </row>
    <row r="11206" spans="1:1" x14ac:dyDescent="0.3">
      <c r="A11206" s="17"/>
    </row>
    <row r="11207" spans="1:1" x14ac:dyDescent="0.3">
      <c r="A11207" s="17"/>
    </row>
    <row r="11208" spans="1:1" x14ac:dyDescent="0.3">
      <c r="A11208" s="17"/>
    </row>
    <row r="11209" spans="1:1" x14ac:dyDescent="0.3">
      <c r="A11209" s="17"/>
    </row>
    <row r="11210" spans="1:1" x14ac:dyDescent="0.3">
      <c r="A11210" s="17"/>
    </row>
    <row r="11211" spans="1:1" x14ac:dyDescent="0.3">
      <c r="A11211" s="17"/>
    </row>
    <row r="11212" spans="1:1" x14ac:dyDescent="0.3">
      <c r="A11212" s="17"/>
    </row>
    <row r="11213" spans="1:1" x14ac:dyDescent="0.3">
      <c r="A11213" s="17"/>
    </row>
    <row r="11214" spans="1:1" x14ac:dyDescent="0.3">
      <c r="A11214" s="17"/>
    </row>
    <row r="11215" spans="1:1" x14ac:dyDescent="0.3">
      <c r="A11215" s="17"/>
    </row>
    <row r="11216" spans="1:1" x14ac:dyDescent="0.3">
      <c r="A11216" s="17"/>
    </row>
    <row r="11217" spans="1:1" x14ac:dyDescent="0.3">
      <c r="A11217" s="17"/>
    </row>
    <row r="11218" spans="1:1" x14ac:dyDescent="0.3">
      <c r="A11218" s="17"/>
    </row>
    <row r="11219" spans="1:1" x14ac:dyDescent="0.3">
      <c r="A11219" s="17"/>
    </row>
    <row r="11220" spans="1:1" x14ac:dyDescent="0.3">
      <c r="A11220" s="17"/>
    </row>
    <row r="11221" spans="1:1" x14ac:dyDescent="0.3">
      <c r="A11221" s="17"/>
    </row>
    <row r="11222" spans="1:1" x14ac:dyDescent="0.3">
      <c r="A11222" s="17"/>
    </row>
    <row r="11223" spans="1:1" x14ac:dyDescent="0.3">
      <c r="A11223" s="17"/>
    </row>
    <row r="11224" spans="1:1" x14ac:dyDescent="0.3">
      <c r="A11224" s="17"/>
    </row>
    <row r="11225" spans="1:1" x14ac:dyDescent="0.3">
      <c r="A11225" s="17"/>
    </row>
    <row r="11226" spans="1:1" x14ac:dyDescent="0.3">
      <c r="A11226" s="17"/>
    </row>
    <row r="11227" spans="1:1" x14ac:dyDescent="0.3">
      <c r="A11227" s="17"/>
    </row>
    <row r="11228" spans="1:1" x14ac:dyDescent="0.3">
      <c r="A11228" s="17"/>
    </row>
    <row r="11229" spans="1:1" x14ac:dyDescent="0.3">
      <c r="A11229" s="17"/>
    </row>
    <row r="11230" spans="1:1" x14ac:dyDescent="0.3">
      <c r="A11230" s="17"/>
    </row>
    <row r="11231" spans="1:1" x14ac:dyDescent="0.3">
      <c r="A11231" s="17"/>
    </row>
    <row r="11232" spans="1:1" x14ac:dyDescent="0.3">
      <c r="A11232" s="17"/>
    </row>
    <row r="11233" spans="1:1" x14ac:dyDescent="0.3">
      <c r="A11233" s="17"/>
    </row>
    <row r="11234" spans="1:1" x14ac:dyDescent="0.3">
      <c r="A11234" s="17"/>
    </row>
    <row r="11235" spans="1:1" x14ac:dyDescent="0.3">
      <c r="A11235" s="17"/>
    </row>
    <row r="11236" spans="1:1" x14ac:dyDescent="0.3">
      <c r="A11236" s="17"/>
    </row>
    <row r="11237" spans="1:1" x14ac:dyDescent="0.3">
      <c r="A11237" s="17"/>
    </row>
    <row r="11238" spans="1:1" x14ac:dyDescent="0.3">
      <c r="A11238" s="17"/>
    </row>
    <row r="11239" spans="1:1" x14ac:dyDescent="0.3">
      <c r="A11239" s="17"/>
    </row>
    <row r="11240" spans="1:1" x14ac:dyDescent="0.3">
      <c r="A11240" s="17"/>
    </row>
    <row r="11241" spans="1:1" x14ac:dyDescent="0.3">
      <c r="A11241" s="17"/>
    </row>
    <row r="11242" spans="1:1" x14ac:dyDescent="0.3">
      <c r="A11242" s="17"/>
    </row>
    <row r="11243" spans="1:1" x14ac:dyDescent="0.3">
      <c r="A11243" s="17"/>
    </row>
    <row r="11244" spans="1:1" x14ac:dyDescent="0.3">
      <c r="A11244" s="17"/>
    </row>
    <row r="11245" spans="1:1" x14ac:dyDescent="0.3">
      <c r="A11245" s="17"/>
    </row>
    <row r="11246" spans="1:1" x14ac:dyDescent="0.3">
      <c r="A11246" s="17"/>
    </row>
    <row r="11247" spans="1:1" x14ac:dyDescent="0.3">
      <c r="A11247" s="17"/>
    </row>
    <row r="11248" spans="1:1" x14ac:dyDescent="0.3">
      <c r="A11248" s="17"/>
    </row>
    <row r="11249" spans="1:1" x14ac:dyDescent="0.3">
      <c r="A11249" s="17"/>
    </row>
    <row r="11250" spans="1:1" x14ac:dyDescent="0.3">
      <c r="A11250" s="17"/>
    </row>
    <row r="11251" spans="1:1" x14ac:dyDescent="0.3">
      <c r="A11251" s="17"/>
    </row>
    <row r="11252" spans="1:1" x14ac:dyDescent="0.3">
      <c r="A11252" s="17"/>
    </row>
    <row r="11253" spans="1:1" x14ac:dyDescent="0.3">
      <c r="A11253" s="17"/>
    </row>
    <row r="11254" spans="1:1" x14ac:dyDescent="0.3">
      <c r="A11254" s="17"/>
    </row>
    <row r="11255" spans="1:1" x14ac:dyDescent="0.3">
      <c r="A11255" s="17"/>
    </row>
    <row r="11256" spans="1:1" x14ac:dyDescent="0.3">
      <c r="A11256" s="17"/>
    </row>
    <row r="11257" spans="1:1" x14ac:dyDescent="0.3">
      <c r="A11257" s="17"/>
    </row>
    <row r="11258" spans="1:1" x14ac:dyDescent="0.3">
      <c r="A11258" s="17"/>
    </row>
    <row r="11259" spans="1:1" x14ac:dyDescent="0.3">
      <c r="A11259" s="17"/>
    </row>
    <row r="11260" spans="1:1" x14ac:dyDescent="0.3">
      <c r="A11260" s="17"/>
    </row>
    <row r="11261" spans="1:1" x14ac:dyDescent="0.3">
      <c r="A11261" s="17"/>
    </row>
    <row r="11262" spans="1:1" x14ac:dyDescent="0.3">
      <c r="A11262" s="17"/>
    </row>
    <row r="11263" spans="1:1" x14ac:dyDescent="0.3">
      <c r="A11263" s="17"/>
    </row>
    <row r="11264" spans="1:1" x14ac:dyDescent="0.3">
      <c r="A11264" s="17"/>
    </row>
    <row r="11265" spans="1:1" x14ac:dyDescent="0.3">
      <c r="A11265" s="17"/>
    </row>
    <row r="11266" spans="1:1" x14ac:dyDescent="0.3">
      <c r="A11266" s="17"/>
    </row>
    <row r="11267" spans="1:1" x14ac:dyDescent="0.3">
      <c r="A11267" s="17"/>
    </row>
    <row r="11268" spans="1:1" x14ac:dyDescent="0.3">
      <c r="A11268" s="17"/>
    </row>
    <row r="11269" spans="1:1" x14ac:dyDescent="0.3">
      <c r="A11269" s="17"/>
    </row>
    <row r="11270" spans="1:1" x14ac:dyDescent="0.3">
      <c r="A11270" s="17"/>
    </row>
    <row r="11271" spans="1:1" x14ac:dyDescent="0.3">
      <c r="A11271" s="17"/>
    </row>
    <row r="11272" spans="1:1" x14ac:dyDescent="0.3">
      <c r="A11272" s="17"/>
    </row>
    <row r="11273" spans="1:1" x14ac:dyDescent="0.3">
      <c r="A11273" s="17"/>
    </row>
    <row r="11274" spans="1:1" x14ac:dyDescent="0.3">
      <c r="A11274" s="17"/>
    </row>
    <row r="11275" spans="1:1" x14ac:dyDescent="0.3">
      <c r="A11275" s="17"/>
    </row>
    <row r="11276" spans="1:1" x14ac:dyDescent="0.3">
      <c r="A11276" s="17"/>
    </row>
    <row r="11277" spans="1:1" x14ac:dyDescent="0.3">
      <c r="A11277" s="17"/>
    </row>
    <row r="11278" spans="1:1" x14ac:dyDescent="0.3">
      <c r="A11278" s="17"/>
    </row>
    <row r="11279" spans="1:1" x14ac:dyDescent="0.3">
      <c r="A11279" s="17"/>
    </row>
    <row r="11280" spans="1:1" x14ac:dyDescent="0.3">
      <c r="A11280" s="17"/>
    </row>
    <row r="11281" spans="1:1" x14ac:dyDescent="0.3">
      <c r="A11281" s="17"/>
    </row>
    <row r="11282" spans="1:1" x14ac:dyDescent="0.3">
      <c r="A11282" s="17"/>
    </row>
    <row r="11283" spans="1:1" x14ac:dyDescent="0.3">
      <c r="A11283" s="17"/>
    </row>
    <row r="11284" spans="1:1" x14ac:dyDescent="0.3">
      <c r="A11284" s="17"/>
    </row>
    <row r="11285" spans="1:1" x14ac:dyDescent="0.3">
      <c r="A11285" s="17"/>
    </row>
    <row r="11286" spans="1:1" x14ac:dyDescent="0.3">
      <c r="A11286" s="17"/>
    </row>
    <row r="11287" spans="1:1" x14ac:dyDescent="0.3">
      <c r="A11287" s="17"/>
    </row>
    <row r="11288" spans="1:1" x14ac:dyDescent="0.3">
      <c r="A11288" s="17"/>
    </row>
    <row r="11289" spans="1:1" x14ac:dyDescent="0.3">
      <c r="A11289" s="17"/>
    </row>
    <row r="11290" spans="1:1" x14ac:dyDescent="0.3">
      <c r="A11290" s="17"/>
    </row>
    <row r="11291" spans="1:1" x14ac:dyDescent="0.3">
      <c r="A11291" s="17"/>
    </row>
    <row r="11292" spans="1:1" x14ac:dyDescent="0.3">
      <c r="A11292" s="17"/>
    </row>
    <row r="11293" spans="1:1" x14ac:dyDescent="0.3">
      <c r="A11293" s="17"/>
    </row>
    <row r="11294" spans="1:1" x14ac:dyDescent="0.3">
      <c r="A11294" s="17"/>
    </row>
    <row r="11295" spans="1:1" x14ac:dyDescent="0.3">
      <c r="A11295" s="17"/>
    </row>
    <row r="11296" spans="1:1" x14ac:dyDescent="0.3">
      <c r="A11296" s="17"/>
    </row>
    <row r="11297" spans="1:1" x14ac:dyDescent="0.3">
      <c r="A11297" s="17"/>
    </row>
    <row r="11298" spans="1:1" x14ac:dyDescent="0.3">
      <c r="A11298" s="17"/>
    </row>
    <row r="11299" spans="1:1" x14ac:dyDescent="0.3">
      <c r="A11299" s="17"/>
    </row>
    <row r="11300" spans="1:1" x14ac:dyDescent="0.3">
      <c r="A11300" s="17"/>
    </row>
    <row r="11301" spans="1:1" x14ac:dyDescent="0.3">
      <c r="A11301" s="17"/>
    </row>
    <row r="11302" spans="1:1" x14ac:dyDescent="0.3">
      <c r="A11302" s="17"/>
    </row>
    <row r="11303" spans="1:1" x14ac:dyDescent="0.3">
      <c r="A11303" s="17"/>
    </row>
    <row r="11304" spans="1:1" x14ac:dyDescent="0.3">
      <c r="A11304" s="17"/>
    </row>
    <row r="11305" spans="1:1" x14ac:dyDescent="0.3">
      <c r="A11305" s="17"/>
    </row>
    <row r="11306" spans="1:1" x14ac:dyDescent="0.3">
      <c r="A11306" s="17"/>
    </row>
    <row r="11307" spans="1:1" x14ac:dyDescent="0.3">
      <c r="A11307" s="17"/>
    </row>
    <row r="11308" spans="1:1" x14ac:dyDescent="0.3">
      <c r="A11308" s="17"/>
    </row>
    <row r="11309" spans="1:1" x14ac:dyDescent="0.3">
      <c r="A11309" s="17"/>
    </row>
    <row r="11310" spans="1:1" x14ac:dyDescent="0.3">
      <c r="A11310" s="17"/>
    </row>
    <row r="11311" spans="1:1" x14ac:dyDescent="0.3">
      <c r="A11311" s="17"/>
    </row>
    <row r="11312" spans="1:1" x14ac:dyDescent="0.3">
      <c r="A11312" s="17"/>
    </row>
    <row r="11313" spans="1:1" x14ac:dyDescent="0.3">
      <c r="A11313" s="17"/>
    </row>
    <row r="11314" spans="1:1" x14ac:dyDescent="0.3">
      <c r="A11314" s="17"/>
    </row>
    <row r="11315" spans="1:1" x14ac:dyDescent="0.3">
      <c r="A11315" s="17"/>
    </row>
    <row r="11316" spans="1:1" x14ac:dyDescent="0.3">
      <c r="A11316" s="17"/>
    </row>
    <row r="11317" spans="1:1" x14ac:dyDescent="0.3">
      <c r="A11317" s="17"/>
    </row>
    <row r="11318" spans="1:1" x14ac:dyDescent="0.3">
      <c r="A11318" s="17"/>
    </row>
    <row r="11319" spans="1:1" x14ac:dyDescent="0.3">
      <c r="A11319" s="17"/>
    </row>
    <row r="11320" spans="1:1" x14ac:dyDescent="0.3">
      <c r="A11320" s="17"/>
    </row>
    <row r="11321" spans="1:1" x14ac:dyDescent="0.3">
      <c r="A11321" s="17"/>
    </row>
    <row r="11322" spans="1:1" x14ac:dyDescent="0.3">
      <c r="A11322" s="17"/>
    </row>
    <row r="11323" spans="1:1" x14ac:dyDescent="0.3">
      <c r="A11323" s="17"/>
    </row>
    <row r="11324" spans="1:1" x14ac:dyDescent="0.3">
      <c r="A11324" s="17"/>
    </row>
    <row r="11325" spans="1:1" x14ac:dyDescent="0.3">
      <c r="A11325" s="17"/>
    </row>
    <row r="11326" spans="1:1" x14ac:dyDescent="0.3">
      <c r="A11326" s="17"/>
    </row>
    <row r="11327" spans="1:1" x14ac:dyDescent="0.3">
      <c r="A11327" s="17"/>
    </row>
    <row r="11328" spans="1:1" x14ac:dyDescent="0.3">
      <c r="A11328" s="17"/>
    </row>
    <row r="11329" spans="1:1" x14ac:dyDescent="0.3">
      <c r="A11329" s="17"/>
    </row>
    <row r="11330" spans="1:1" x14ac:dyDescent="0.3">
      <c r="A11330" s="17"/>
    </row>
    <row r="11331" spans="1:1" x14ac:dyDescent="0.3">
      <c r="A11331" s="17"/>
    </row>
    <row r="11332" spans="1:1" x14ac:dyDescent="0.3">
      <c r="A11332" s="17"/>
    </row>
    <row r="11333" spans="1:1" x14ac:dyDescent="0.3">
      <c r="A11333" s="17"/>
    </row>
    <row r="11334" spans="1:1" x14ac:dyDescent="0.3">
      <c r="A11334" s="17"/>
    </row>
    <row r="11335" spans="1:1" x14ac:dyDescent="0.3">
      <c r="A11335" s="17"/>
    </row>
    <row r="11336" spans="1:1" x14ac:dyDescent="0.3">
      <c r="A11336" s="17"/>
    </row>
    <row r="11337" spans="1:1" x14ac:dyDescent="0.3">
      <c r="A11337" s="17"/>
    </row>
    <row r="11338" spans="1:1" x14ac:dyDescent="0.3">
      <c r="A11338" s="17"/>
    </row>
    <row r="11339" spans="1:1" x14ac:dyDescent="0.3">
      <c r="A11339" s="17"/>
    </row>
    <row r="11340" spans="1:1" x14ac:dyDescent="0.3">
      <c r="A11340" s="17"/>
    </row>
    <row r="11341" spans="1:1" x14ac:dyDescent="0.3">
      <c r="A11341" s="17"/>
    </row>
    <row r="11342" spans="1:1" x14ac:dyDescent="0.3">
      <c r="A11342" s="17"/>
    </row>
    <row r="11343" spans="1:1" x14ac:dyDescent="0.3">
      <c r="A11343" s="17"/>
    </row>
    <row r="11344" spans="1:1" x14ac:dyDescent="0.3">
      <c r="A11344" s="17"/>
    </row>
    <row r="11345" spans="1:1" x14ac:dyDescent="0.3">
      <c r="A11345" s="17"/>
    </row>
    <row r="11346" spans="1:1" x14ac:dyDescent="0.3">
      <c r="A11346" s="17"/>
    </row>
    <row r="11347" spans="1:1" x14ac:dyDescent="0.3">
      <c r="A11347" s="17"/>
    </row>
    <row r="11348" spans="1:1" x14ac:dyDescent="0.3">
      <c r="A11348" s="17"/>
    </row>
    <row r="11349" spans="1:1" x14ac:dyDescent="0.3">
      <c r="A11349" s="17"/>
    </row>
    <row r="11350" spans="1:1" x14ac:dyDescent="0.3">
      <c r="A11350" s="17"/>
    </row>
    <row r="11351" spans="1:1" x14ac:dyDescent="0.3">
      <c r="A11351" s="17"/>
    </row>
    <row r="11352" spans="1:1" x14ac:dyDescent="0.3">
      <c r="A11352" s="17"/>
    </row>
    <row r="11353" spans="1:1" x14ac:dyDescent="0.3">
      <c r="A11353" s="17"/>
    </row>
    <row r="11354" spans="1:1" x14ac:dyDescent="0.3">
      <c r="A11354" s="17"/>
    </row>
    <row r="11355" spans="1:1" x14ac:dyDescent="0.3">
      <c r="A11355" s="17"/>
    </row>
    <row r="11356" spans="1:1" x14ac:dyDescent="0.3">
      <c r="A11356" s="17"/>
    </row>
    <row r="11357" spans="1:1" x14ac:dyDescent="0.3">
      <c r="A11357" s="17"/>
    </row>
    <row r="11358" spans="1:1" x14ac:dyDescent="0.3">
      <c r="A11358" s="17"/>
    </row>
    <row r="11359" spans="1:1" x14ac:dyDescent="0.3">
      <c r="A11359" s="17"/>
    </row>
    <row r="11360" spans="1:1" x14ac:dyDescent="0.3">
      <c r="A11360" s="17"/>
    </row>
    <row r="11361" spans="1:1" x14ac:dyDescent="0.3">
      <c r="A11361" s="17"/>
    </row>
    <row r="11362" spans="1:1" x14ac:dyDescent="0.3">
      <c r="A11362" s="17"/>
    </row>
    <row r="11363" spans="1:1" x14ac:dyDescent="0.3">
      <c r="A11363" s="17"/>
    </row>
    <row r="11364" spans="1:1" x14ac:dyDescent="0.3">
      <c r="A11364" s="17"/>
    </row>
    <row r="11365" spans="1:1" x14ac:dyDescent="0.3">
      <c r="A11365" s="17"/>
    </row>
    <row r="11366" spans="1:1" x14ac:dyDescent="0.3">
      <c r="A11366" s="17"/>
    </row>
    <row r="11367" spans="1:1" x14ac:dyDescent="0.3">
      <c r="A11367" s="17"/>
    </row>
    <row r="11368" spans="1:1" x14ac:dyDescent="0.3">
      <c r="A11368" s="17"/>
    </row>
    <row r="11369" spans="1:1" x14ac:dyDescent="0.3">
      <c r="A11369" s="17"/>
    </row>
    <row r="11370" spans="1:1" x14ac:dyDescent="0.3">
      <c r="A11370" s="17"/>
    </row>
    <row r="11371" spans="1:1" x14ac:dyDescent="0.3">
      <c r="A11371" s="17"/>
    </row>
    <row r="11372" spans="1:1" x14ac:dyDescent="0.3">
      <c r="A11372" s="17"/>
    </row>
    <row r="11373" spans="1:1" x14ac:dyDescent="0.3">
      <c r="A11373" s="17"/>
    </row>
    <row r="11374" spans="1:1" x14ac:dyDescent="0.3">
      <c r="A11374" s="17"/>
    </row>
    <row r="11375" spans="1:1" x14ac:dyDescent="0.3">
      <c r="A11375" s="17"/>
    </row>
    <row r="11376" spans="1:1" x14ac:dyDescent="0.3">
      <c r="A11376" s="17"/>
    </row>
    <row r="11377" spans="1:1" x14ac:dyDescent="0.3">
      <c r="A11377" s="17"/>
    </row>
    <row r="11378" spans="1:1" x14ac:dyDescent="0.3">
      <c r="A11378" s="17"/>
    </row>
    <row r="11379" spans="1:1" x14ac:dyDescent="0.3">
      <c r="A11379" s="17"/>
    </row>
    <row r="11380" spans="1:1" x14ac:dyDescent="0.3">
      <c r="A11380" s="17"/>
    </row>
    <row r="11381" spans="1:1" x14ac:dyDescent="0.3">
      <c r="A11381" s="17"/>
    </row>
    <row r="11382" spans="1:1" x14ac:dyDescent="0.3">
      <c r="A11382" s="17"/>
    </row>
    <row r="11383" spans="1:1" x14ac:dyDescent="0.3">
      <c r="A11383" s="17"/>
    </row>
    <row r="11384" spans="1:1" x14ac:dyDescent="0.3">
      <c r="A11384" s="17"/>
    </row>
    <row r="11385" spans="1:1" x14ac:dyDescent="0.3">
      <c r="A11385" s="17"/>
    </row>
    <row r="11386" spans="1:1" x14ac:dyDescent="0.3">
      <c r="A11386" s="17"/>
    </row>
    <row r="11387" spans="1:1" x14ac:dyDescent="0.3">
      <c r="A11387" s="17"/>
    </row>
    <row r="11388" spans="1:1" x14ac:dyDescent="0.3">
      <c r="A11388" s="17"/>
    </row>
    <row r="11389" spans="1:1" x14ac:dyDescent="0.3">
      <c r="A11389" s="17"/>
    </row>
    <row r="11390" spans="1:1" x14ac:dyDescent="0.3">
      <c r="A11390" s="17"/>
    </row>
    <row r="11391" spans="1:1" x14ac:dyDescent="0.3">
      <c r="A11391" s="17"/>
    </row>
    <row r="11392" spans="1:1" x14ac:dyDescent="0.3">
      <c r="A11392" s="17"/>
    </row>
    <row r="11393" spans="1:1" x14ac:dyDescent="0.3">
      <c r="A11393" s="17"/>
    </row>
    <row r="11394" spans="1:1" x14ac:dyDescent="0.3">
      <c r="A11394" s="17"/>
    </row>
    <row r="11395" spans="1:1" x14ac:dyDescent="0.3">
      <c r="A11395" s="17"/>
    </row>
    <row r="11396" spans="1:1" x14ac:dyDescent="0.3">
      <c r="A11396" s="17"/>
    </row>
    <row r="11397" spans="1:1" x14ac:dyDescent="0.3">
      <c r="A11397" s="17"/>
    </row>
    <row r="11398" spans="1:1" x14ac:dyDescent="0.3">
      <c r="A11398" s="17"/>
    </row>
    <row r="11399" spans="1:1" x14ac:dyDescent="0.3">
      <c r="A11399" s="17"/>
    </row>
    <row r="11400" spans="1:1" x14ac:dyDescent="0.3">
      <c r="A11400" s="17"/>
    </row>
    <row r="11401" spans="1:1" x14ac:dyDescent="0.3">
      <c r="A11401" s="17"/>
    </row>
    <row r="11402" spans="1:1" x14ac:dyDescent="0.3">
      <c r="A11402" s="17"/>
    </row>
    <row r="11403" spans="1:1" x14ac:dyDescent="0.3">
      <c r="A11403" s="17"/>
    </row>
    <row r="11404" spans="1:1" x14ac:dyDescent="0.3">
      <c r="A11404" s="17"/>
    </row>
    <row r="11405" spans="1:1" x14ac:dyDescent="0.3">
      <c r="A11405" s="17"/>
    </row>
    <row r="11406" spans="1:1" x14ac:dyDescent="0.3">
      <c r="A11406" s="17"/>
    </row>
    <row r="11407" spans="1:1" x14ac:dyDescent="0.3">
      <c r="A11407" s="17"/>
    </row>
    <row r="11408" spans="1:1" x14ac:dyDescent="0.3">
      <c r="A11408" s="17"/>
    </row>
    <row r="11409" spans="1:1" x14ac:dyDescent="0.3">
      <c r="A11409" s="17"/>
    </row>
    <row r="11410" spans="1:1" x14ac:dyDescent="0.3">
      <c r="A11410" s="17"/>
    </row>
    <row r="11411" spans="1:1" x14ac:dyDescent="0.3">
      <c r="A11411" s="17"/>
    </row>
    <row r="11412" spans="1:1" x14ac:dyDescent="0.3">
      <c r="A11412" s="17"/>
    </row>
    <row r="11413" spans="1:1" x14ac:dyDescent="0.3">
      <c r="A11413" s="17"/>
    </row>
    <row r="11414" spans="1:1" x14ac:dyDescent="0.3">
      <c r="A11414" s="17"/>
    </row>
    <row r="11415" spans="1:1" x14ac:dyDescent="0.3">
      <c r="A11415" s="17"/>
    </row>
    <row r="11416" spans="1:1" x14ac:dyDescent="0.3">
      <c r="A11416" s="17"/>
    </row>
    <row r="11417" spans="1:1" x14ac:dyDescent="0.3">
      <c r="A11417" s="17"/>
    </row>
    <row r="11418" spans="1:1" x14ac:dyDescent="0.3">
      <c r="A11418" s="17"/>
    </row>
    <row r="11419" spans="1:1" x14ac:dyDescent="0.3">
      <c r="A11419" s="17"/>
    </row>
    <row r="11420" spans="1:1" x14ac:dyDescent="0.3">
      <c r="A11420" s="17"/>
    </row>
    <row r="11421" spans="1:1" x14ac:dyDescent="0.3">
      <c r="A11421" s="17"/>
    </row>
    <row r="11422" spans="1:1" x14ac:dyDescent="0.3">
      <c r="A11422" s="17"/>
    </row>
    <row r="11423" spans="1:1" x14ac:dyDescent="0.3">
      <c r="A11423" s="17"/>
    </row>
    <row r="11424" spans="1:1" x14ac:dyDescent="0.3">
      <c r="A11424" s="17"/>
    </row>
    <row r="11425" spans="1:1" x14ac:dyDescent="0.3">
      <c r="A11425" s="17"/>
    </row>
    <row r="11426" spans="1:1" x14ac:dyDescent="0.3">
      <c r="A11426" s="17"/>
    </row>
    <row r="11427" spans="1:1" x14ac:dyDescent="0.3">
      <c r="A11427" s="17"/>
    </row>
    <row r="11428" spans="1:1" x14ac:dyDescent="0.3">
      <c r="A11428" s="17"/>
    </row>
    <row r="11429" spans="1:1" x14ac:dyDescent="0.3">
      <c r="A11429" s="17"/>
    </row>
    <row r="11430" spans="1:1" x14ac:dyDescent="0.3">
      <c r="A11430" s="17"/>
    </row>
    <row r="11431" spans="1:1" x14ac:dyDescent="0.3">
      <c r="A11431" s="17"/>
    </row>
    <row r="11432" spans="1:1" x14ac:dyDescent="0.3">
      <c r="A11432" s="17"/>
    </row>
    <row r="11433" spans="1:1" x14ac:dyDescent="0.3">
      <c r="A11433" s="17"/>
    </row>
    <row r="11434" spans="1:1" x14ac:dyDescent="0.3">
      <c r="A11434" s="17"/>
    </row>
    <row r="11435" spans="1:1" x14ac:dyDescent="0.3">
      <c r="A11435" s="17"/>
    </row>
    <row r="11436" spans="1:1" x14ac:dyDescent="0.3">
      <c r="A11436" s="17"/>
    </row>
    <row r="11437" spans="1:1" x14ac:dyDescent="0.3">
      <c r="A11437" s="17"/>
    </row>
    <row r="11438" spans="1:1" x14ac:dyDescent="0.3">
      <c r="A11438" s="17"/>
    </row>
    <row r="11439" spans="1:1" x14ac:dyDescent="0.3">
      <c r="A11439" s="17"/>
    </row>
    <row r="11440" spans="1:1" x14ac:dyDescent="0.3">
      <c r="A11440" s="17"/>
    </row>
    <row r="11441" spans="1:1" x14ac:dyDescent="0.3">
      <c r="A11441" s="17"/>
    </row>
    <row r="11442" spans="1:1" x14ac:dyDescent="0.3">
      <c r="A11442" s="17"/>
    </row>
    <row r="11443" spans="1:1" x14ac:dyDescent="0.3">
      <c r="A11443" s="17"/>
    </row>
    <row r="11444" spans="1:1" x14ac:dyDescent="0.3">
      <c r="A11444" s="17"/>
    </row>
    <row r="11445" spans="1:1" x14ac:dyDescent="0.3">
      <c r="A11445" s="17"/>
    </row>
    <row r="11446" spans="1:1" x14ac:dyDescent="0.3">
      <c r="A11446" s="17"/>
    </row>
    <row r="11447" spans="1:1" x14ac:dyDescent="0.3">
      <c r="A11447" s="17"/>
    </row>
    <row r="11448" spans="1:1" x14ac:dyDescent="0.3">
      <c r="A11448" s="17"/>
    </row>
    <row r="11449" spans="1:1" x14ac:dyDescent="0.3">
      <c r="A11449" s="17"/>
    </row>
    <row r="11450" spans="1:1" x14ac:dyDescent="0.3">
      <c r="A11450" s="17"/>
    </row>
    <row r="11451" spans="1:1" x14ac:dyDescent="0.3">
      <c r="A11451" s="17"/>
    </row>
    <row r="11452" spans="1:1" x14ac:dyDescent="0.3">
      <c r="A11452" s="17"/>
    </row>
    <row r="11453" spans="1:1" x14ac:dyDescent="0.3">
      <c r="A11453" s="17"/>
    </row>
    <row r="11454" spans="1:1" x14ac:dyDescent="0.3">
      <c r="A11454" s="17"/>
    </row>
    <row r="11455" spans="1:1" x14ac:dyDescent="0.3">
      <c r="A11455" s="17"/>
    </row>
    <row r="11456" spans="1:1" x14ac:dyDescent="0.3">
      <c r="A11456" s="17"/>
    </row>
    <row r="11457" spans="1:1" x14ac:dyDescent="0.3">
      <c r="A11457" s="17"/>
    </row>
    <row r="11458" spans="1:1" x14ac:dyDescent="0.3">
      <c r="A11458" s="17"/>
    </row>
    <row r="11459" spans="1:1" x14ac:dyDescent="0.3">
      <c r="A11459" s="17"/>
    </row>
    <row r="11460" spans="1:1" x14ac:dyDescent="0.3">
      <c r="A11460" s="17"/>
    </row>
    <row r="11461" spans="1:1" x14ac:dyDescent="0.3">
      <c r="A11461" s="17"/>
    </row>
    <row r="11462" spans="1:1" x14ac:dyDescent="0.3">
      <c r="A11462" s="17"/>
    </row>
    <row r="11463" spans="1:1" x14ac:dyDescent="0.3">
      <c r="A11463" s="17"/>
    </row>
    <row r="11464" spans="1:1" x14ac:dyDescent="0.3">
      <c r="A11464" s="17"/>
    </row>
    <row r="11465" spans="1:1" x14ac:dyDescent="0.3">
      <c r="A11465" s="17"/>
    </row>
    <row r="11466" spans="1:1" x14ac:dyDescent="0.3">
      <c r="A11466" s="17"/>
    </row>
    <row r="11467" spans="1:1" x14ac:dyDescent="0.3">
      <c r="A11467" s="17"/>
    </row>
    <row r="11468" spans="1:1" x14ac:dyDescent="0.3">
      <c r="A11468" s="17"/>
    </row>
    <row r="11469" spans="1:1" x14ac:dyDescent="0.3">
      <c r="A11469" s="17"/>
    </row>
    <row r="11470" spans="1:1" x14ac:dyDescent="0.3">
      <c r="A11470" s="17"/>
    </row>
    <row r="11471" spans="1:1" x14ac:dyDescent="0.3">
      <c r="A11471" s="17"/>
    </row>
    <row r="11472" spans="1:1" x14ac:dyDescent="0.3">
      <c r="A11472" s="17"/>
    </row>
    <row r="11473" spans="1:1" x14ac:dyDescent="0.3">
      <c r="A11473" s="17"/>
    </row>
    <row r="11474" spans="1:1" x14ac:dyDescent="0.3">
      <c r="A11474" s="17"/>
    </row>
    <row r="11475" spans="1:1" x14ac:dyDescent="0.3">
      <c r="A11475" s="17"/>
    </row>
    <row r="11476" spans="1:1" x14ac:dyDescent="0.3">
      <c r="A11476" s="17"/>
    </row>
    <row r="11477" spans="1:1" x14ac:dyDescent="0.3">
      <c r="A11477" s="17"/>
    </row>
    <row r="11478" spans="1:1" x14ac:dyDescent="0.3">
      <c r="A11478" s="17"/>
    </row>
    <row r="11479" spans="1:1" x14ac:dyDescent="0.3">
      <c r="A11479" s="17"/>
    </row>
    <row r="11480" spans="1:1" x14ac:dyDescent="0.3">
      <c r="A11480" s="17"/>
    </row>
    <row r="11481" spans="1:1" x14ac:dyDescent="0.3">
      <c r="A11481" s="17"/>
    </row>
    <row r="11482" spans="1:1" x14ac:dyDescent="0.3">
      <c r="A11482" s="17"/>
    </row>
    <row r="11483" spans="1:1" x14ac:dyDescent="0.3">
      <c r="A11483" s="17"/>
    </row>
    <row r="11484" spans="1:1" x14ac:dyDescent="0.3">
      <c r="A11484" s="17"/>
    </row>
    <row r="11485" spans="1:1" x14ac:dyDescent="0.3">
      <c r="A11485" s="17"/>
    </row>
    <row r="11486" spans="1:1" x14ac:dyDescent="0.3">
      <c r="A11486" s="17"/>
    </row>
    <row r="11487" spans="1:1" x14ac:dyDescent="0.3">
      <c r="A11487" s="17"/>
    </row>
    <row r="11488" spans="1:1" x14ac:dyDescent="0.3">
      <c r="A11488" s="17"/>
    </row>
    <row r="11489" spans="1:1" x14ac:dyDescent="0.3">
      <c r="A11489" s="17"/>
    </row>
    <row r="11490" spans="1:1" x14ac:dyDescent="0.3">
      <c r="A11490" s="17"/>
    </row>
    <row r="11491" spans="1:1" x14ac:dyDescent="0.3">
      <c r="A11491" s="17"/>
    </row>
    <row r="11492" spans="1:1" x14ac:dyDescent="0.3">
      <c r="A11492" s="17"/>
    </row>
    <row r="11493" spans="1:1" x14ac:dyDescent="0.3">
      <c r="A11493" s="17"/>
    </row>
    <row r="11494" spans="1:1" x14ac:dyDescent="0.3">
      <c r="A11494" s="17"/>
    </row>
    <row r="11495" spans="1:1" x14ac:dyDescent="0.3">
      <c r="A11495" s="17"/>
    </row>
    <row r="11496" spans="1:1" x14ac:dyDescent="0.3">
      <c r="A11496" s="17"/>
    </row>
    <row r="11497" spans="1:1" x14ac:dyDescent="0.3">
      <c r="A11497" s="17"/>
    </row>
    <row r="11498" spans="1:1" x14ac:dyDescent="0.3">
      <c r="A11498" s="17"/>
    </row>
    <row r="11499" spans="1:1" x14ac:dyDescent="0.3">
      <c r="A11499" s="17"/>
    </row>
    <row r="11500" spans="1:1" x14ac:dyDescent="0.3">
      <c r="A11500" s="17"/>
    </row>
    <row r="11501" spans="1:1" x14ac:dyDescent="0.3">
      <c r="A11501" s="17"/>
    </row>
    <row r="11502" spans="1:1" x14ac:dyDescent="0.3">
      <c r="A11502" s="17"/>
    </row>
    <row r="11503" spans="1:1" x14ac:dyDescent="0.3">
      <c r="A11503" s="17"/>
    </row>
    <row r="11504" spans="1:1" x14ac:dyDescent="0.3">
      <c r="A11504" s="17"/>
    </row>
    <row r="11505" spans="1:1" x14ac:dyDescent="0.3">
      <c r="A11505" s="17"/>
    </row>
    <row r="11506" spans="1:1" x14ac:dyDescent="0.3">
      <c r="A11506" s="17"/>
    </row>
    <row r="11507" spans="1:1" x14ac:dyDescent="0.3">
      <c r="A11507" s="17"/>
    </row>
    <row r="11508" spans="1:1" x14ac:dyDescent="0.3">
      <c r="A11508" s="17"/>
    </row>
    <row r="11509" spans="1:1" x14ac:dyDescent="0.3">
      <c r="A11509" s="17"/>
    </row>
    <row r="11510" spans="1:1" x14ac:dyDescent="0.3">
      <c r="A11510" s="17"/>
    </row>
    <row r="11511" spans="1:1" x14ac:dyDescent="0.3">
      <c r="A11511" s="17"/>
    </row>
    <row r="11512" spans="1:1" x14ac:dyDescent="0.3">
      <c r="A11512" s="17"/>
    </row>
    <row r="11513" spans="1:1" x14ac:dyDescent="0.3">
      <c r="A11513" s="17"/>
    </row>
    <row r="11514" spans="1:1" x14ac:dyDescent="0.3">
      <c r="A11514" s="17"/>
    </row>
    <row r="11515" spans="1:1" x14ac:dyDescent="0.3">
      <c r="A11515" s="17"/>
    </row>
    <row r="11516" spans="1:1" x14ac:dyDescent="0.3">
      <c r="A11516" s="17"/>
    </row>
    <row r="11517" spans="1:1" x14ac:dyDescent="0.3">
      <c r="A11517" s="17"/>
    </row>
    <row r="11518" spans="1:1" x14ac:dyDescent="0.3">
      <c r="A11518" s="17"/>
    </row>
    <row r="11519" spans="1:1" x14ac:dyDescent="0.3">
      <c r="A11519" s="17"/>
    </row>
    <row r="11520" spans="1:1" x14ac:dyDescent="0.3">
      <c r="A11520" s="17"/>
    </row>
    <row r="11521" spans="1:1" x14ac:dyDescent="0.3">
      <c r="A11521" s="17"/>
    </row>
    <row r="11522" spans="1:1" x14ac:dyDescent="0.3">
      <c r="A11522" s="17"/>
    </row>
    <row r="11523" spans="1:1" x14ac:dyDescent="0.3">
      <c r="A11523" s="17"/>
    </row>
    <row r="11524" spans="1:1" x14ac:dyDescent="0.3">
      <c r="A11524" s="17"/>
    </row>
    <row r="11525" spans="1:1" x14ac:dyDescent="0.3">
      <c r="A11525" s="17"/>
    </row>
    <row r="11526" spans="1:1" x14ac:dyDescent="0.3">
      <c r="A11526" s="17"/>
    </row>
    <row r="11527" spans="1:1" x14ac:dyDescent="0.3">
      <c r="A11527" s="17"/>
    </row>
    <row r="11528" spans="1:1" x14ac:dyDescent="0.3">
      <c r="A11528" s="17"/>
    </row>
    <row r="11529" spans="1:1" x14ac:dyDescent="0.3">
      <c r="A11529" s="17"/>
    </row>
    <row r="11530" spans="1:1" x14ac:dyDescent="0.3">
      <c r="A11530" s="17"/>
    </row>
    <row r="11531" spans="1:1" x14ac:dyDescent="0.3">
      <c r="A11531" s="17"/>
    </row>
    <row r="11532" spans="1:1" x14ac:dyDescent="0.3">
      <c r="A11532" s="17"/>
    </row>
    <row r="11533" spans="1:1" x14ac:dyDescent="0.3">
      <c r="A11533" s="17"/>
    </row>
    <row r="11534" spans="1:1" x14ac:dyDescent="0.3">
      <c r="A11534" s="17"/>
    </row>
    <row r="11535" spans="1:1" x14ac:dyDescent="0.3">
      <c r="A11535" s="17"/>
    </row>
    <row r="11536" spans="1:1" x14ac:dyDescent="0.3">
      <c r="A11536" s="17"/>
    </row>
    <row r="11537" spans="1:1" x14ac:dyDescent="0.3">
      <c r="A11537" s="17"/>
    </row>
    <row r="11538" spans="1:1" x14ac:dyDescent="0.3">
      <c r="A11538" s="17"/>
    </row>
    <row r="11539" spans="1:1" x14ac:dyDescent="0.3">
      <c r="A11539" s="17"/>
    </row>
    <row r="11540" spans="1:1" x14ac:dyDescent="0.3">
      <c r="A11540" s="17"/>
    </row>
    <row r="11541" spans="1:1" x14ac:dyDescent="0.3">
      <c r="A11541" s="17"/>
    </row>
    <row r="11542" spans="1:1" x14ac:dyDescent="0.3">
      <c r="A11542" s="17"/>
    </row>
    <row r="11543" spans="1:1" x14ac:dyDescent="0.3">
      <c r="A11543" s="17"/>
    </row>
    <row r="11544" spans="1:1" x14ac:dyDescent="0.3">
      <c r="A11544" s="17"/>
    </row>
    <row r="11545" spans="1:1" x14ac:dyDescent="0.3">
      <c r="A11545" s="17"/>
    </row>
    <row r="11546" spans="1:1" x14ac:dyDescent="0.3">
      <c r="A11546" s="17"/>
    </row>
    <row r="11547" spans="1:1" x14ac:dyDescent="0.3">
      <c r="A11547" s="17"/>
    </row>
    <row r="11548" spans="1:1" x14ac:dyDescent="0.3">
      <c r="A11548" s="17"/>
    </row>
    <row r="11549" spans="1:1" x14ac:dyDescent="0.3">
      <c r="A11549" s="17"/>
    </row>
    <row r="11550" spans="1:1" x14ac:dyDescent="0.3">
      <c r="A11550" s="17"/>
    </row>
    <row r="11551" spans="1:1" x14ac:dyDescent="0.3">
      <c r="A11551" s="17"/>
    </row>
    <row r="11552" spans="1:1" x14ac:dyDescent="0.3">
      <c r="A11552" s="17"/>
    </row>
    <row r="11553" spans="1:1" x14ac:dyDescent="0.3">
      <c r="A11553" s="17"/>
    </row>
    <row r="11554" spans="1:1" x14ac:dyDescent="0.3">
      <c r="A11554" s="17"/>
    </row>
    <row r="11555" spans="1:1" x14ac:dyDescent="0.3">
      <c r="A11555" s="17"/>
    </row>
    <row r="11556" spans="1:1" x14ac:dyDescent="0.3">
      <c r="A11556" s="17"/>
    </row>
    <row r="11557" spans="1:1" x14ac:dyDescent="0.3">
      <c r="A11557" s="17"/>
    </row>
    <row r="11558" spans="1:1" x14ac:dyDescent="0.3">
      <c r="A11558" s="17"/>
    </row>
    <row r="11559" spans="1:1" x14ac:dyDescent="0.3">
      <c r="A11559" s="17"/>
    </row>
    <row r="11560" spans="1:1" x14ac:dyDescent="0.3">
      <c r="A11560" s="17"/>
    </row>
    <row r="11561" spans="1:1" x14ac:dyDescent="0.3">
      <c r="A11561" s="17"/>
    </row>
    <row r="11562" spans="1:1" x14ac:dyDescent="0.3">
      <c r="A11562" s="17"/>
    </row>
    <row r="11563" spans="1:1" x14ac:dyDescent="0.3">
      <c r="A11563" s="17"/>
    </row>
    <row r="11564" spans="1:1" x14ac:dyDescent="0.3">
      <c r="A11564" s="17"/>
    </row>
    <row r="11565" spans="1:1" x14ac:dyDescent="0.3">
      <c r="A11565" s="17"/>
    </row>
    <row r="11566" spans="1:1" x14ac:dyDescent="0.3">
      <c r="A11566" s="17"/>
    </row>
    <row r="11567" spans="1:1" x14ac:dyDescent="0.3">
      <c r="A11567" s="17"/>
    </row>
    <row r="11568" spans="1:1" x14ac:dyDescent="0.3">
      <c r="A11568" s="17"/>
    </row>
    <row r="11569" spans="1:1" x14ac:dyDescent="0.3">
      <c r="A11569" s="17"/>
    </row>
    <row r="11570" spans="1:1" x14ac:dyDescent="0.3">
      <c r="A11570" s="17"/>
    </row>
    <row r="11571" spans="1:1" x14ac:dyDescent="0.3">
      <c r="A11571" s="17"/>
    </row>
    <row r="11572" spans="1:1" x14ac:dyDescent="0.3">
      <c r="A11572" s="17"/>
    </row>
    <row r="11573" spans="1:1" x14ac:dyDescent="0.3">
      <c r="A11573" s="17"/>
    </row>
    <row r="11574" spans="1:1" x14ac:dyDescent="0.3">
      <c r="A11574" s="17"/>
    </row>
    <row r="11575" spans="1:1" x14ac:dyDescent="0.3">
      <c r="A11575" s="17"/>
    </row>
    <row r="11576" spans="1:1" x14ac:dyDescent="0.3">
      <c r="A11576" s="17"/>
    </row>
    <row r="11577" spans="1:1" x14ac:dyDescent="0.3">
      <c r="A11577" s="17"/>
    </row>
    <row r="11578" spans="1:1" x14ac:dyDescent="0.3">
      <c r="A11578" s="17"/>
    </row>
    <row r="11579" spans="1:1" x14ac:dyDescent="0.3">
      <c r="A11579" s="17"/>
    </row>
    <row r="11580" spans="1:1" x14ac:dyDescent="0.3">
      <c r="A11580" s="17"/>
    </row>
    <row r="11581" spans="1:1" x14ac:dyDescent="0.3">
      <c r="A11581" s="17"/>
    </row>
    <row r="11582" spans="1:1" x14ac:dyDescent="0.3">
      <c r="A11582" s="17"/>
    </row>
    <row r="11583" spans="1:1" x14ac:dyDescent="0.3">
      <c r="A11583" s="17"/>
    </row>
    <row r="11584" spans="1:1" x14ac:dyDescent="0.3">
      <c r="A11584" s="17"/>
    </row>
    <row r="11585" spans="1:1" x14ac:dyDescent="0.3">
      <c r="A11585" s="17"/>
    </row>
    <row r="11586" spans="1:1" x14ac:dyDescent="0.3">
      <c r="A11586" s="17"/>
    </row>
    <row r="11587" spans="1:1" x14ac:dyDescent="0.3">
      <c r="A11587" s="17"/>
    </row>
    <row r="11588" spans="1:1" x14ac:dyDescent="0.3">
      <c r="A11588" s="17"/>
    </row>
    <row r="11589" spans="1:1" x14ac:dyDescent="0.3">
      <c r="A11589" s="17"/>
    </row>
    <row r="11590" spans="1:1" x14ac:dyDescent="0.3">
      <c r="A11590" s="17"/>
    </row>
    <row r="11591" spans="1:1" x14ac:dyDescent="0.3">
      <c r="A11591" s="17"/>
    </row>
    <row r="11592" spans="1:1" x14ac:dyDescent="0.3">
      <c r="A11592" s="17"/>
    </row>
    <row r="11593" spans="1:1" x14ac:dyDescent="0.3">
      <c r="A11593" s="17"/>
    </row>
    <row r="11594" spans="1:1" x14ac:dyDescent="0.3">
      <c r="A11594" s="17"/>
    </row>
    <row r="11595" spans="1:1" x14ac:dyDescent="0.3">
      <c r="A11595" s="17"/>
    </row>
    <row r="11596" spans="1:1" x14ac:dyDescent="0.3">
      <c r="A11596" s="17"/>
    </row>
    <row r="11597" spans="1:1" x14ac:dyDescent="0.3">
      <c r="A11597" s="17"/>
    </row>
    <row r="11598" spans="1:1" x14ac:dyDescent="0.3">
      <c r="A11598" s="17"/>
    </row>
    <row r="11599" spans="1:1" x14ac:dyDescent="0.3">
      <c r="A11599" s="17"/>
    </row>
    <row r="11600" spans="1:1" x14ac:dyDescent="0.3">
      <c r="A11600" s="17"/>
    </row>
    <row r="11601" spans="1:1" x14ac:dyDescent="0.3">
      <c r="A11601" s="17"/>
    </row>
    <row r="11602" spans="1:1" x14ac:dyDescent="0.3">
      <c r="A11602" s="17"/>
    </row>
    <row r="11603" spans="1:1" x14ac:dyDescent="0.3">
      <c r="A11603" s="17"/>
    </row>
    <row r="11604" spans="1:1" x14ac:dyDescent="0.3">
      <c r="A11604" s="17"/>
    </row>
    <row r="11605" spans="1:1" x14ac:dyDescent="0.3">
      <c r="A11605" s="17"/>
    </row>
    <row r="11606" spans="1:1" x14ac:dyDescent="0.3">
      <c r="A11606" s="17"/>
    </row>
    <row r="11607" spans="1:1" x14ac:dyDescent="0.3">
      <c r="A11607" s="17"/>
    </row>
    <row r="11608" spans="1:1" x14ac:dyDescent="0.3">
      <c r="A11608" s="17"/>
    </row>
    <row r="11609" spans="1:1" x14ac:dyDescent="0.3">
      <c r="A11609" s="17"/>
    </row>
    <row r="11610" spans="1:1" x14ac:dyDescent="0.3">
      <c r="A11610" s="17"/>
    </row>
    <row r="11611" spans="1:1" x14ac:dyDescent="0.3">
      <c r="A11611" s="17"/>
    </row>
    <row r="11612" spans="1:1" x14ac:dyDescent="0.3">
      <c r="A11612" s="17"/>
    </row>
    <row r="11613" spans="1:1" x14ac:dyDescent="0.3">
      <c r="A11613" s="17"/>
    </row>
    <row r="11614" spans="1:1" x14ac:dyDescent="0.3">
      <c r="A11614" s="17"/>
    </row>
    <row r="11615" spans="1:1" x14ac:dyDescent="0.3">
      <c r="A11615" s="17"/>
    </row>
    <row r="11616" spans="1:1" x14ac:dyDescent="0.3">
      <c r="A11616" s="17"/>
    </row>
    <row r="11617" spans="1:1" x14ac:dyDescent="0.3">
      <c r="A11617" s="17"/>
    </row>
    <row r="11618" spans="1:1" x14ac:dyDescent="0.3">
      <c r="A11618" s="17"/>
    </row>
    <row r="11619" spans="1:1" x14ac:dyDescent="0.3">
      <c r="A11619" s="17"/>
    </row>
    <row r="11620" spans="1:1" x14ac:dyDescent="0.3">
      <c r="A11620" s="17"/>
    </row>
    <row r="11621" spans="1:1" x14ac:dyDescent="0.3">
      <c r="A11621" s="17"/>
    </row>
    <row r="11622" spans="1:1" x14ac:dyDescent="0.3">
      <c r="A11622" s="17"/>
    </row>
    <row r="11623" spans="1:1" x14ac:dyDescent="0.3">
      <c r="A11623" s="17"/>
    </row>
    <row r="11624" spans="1:1" x14ac:dyDescent="0.3">
      <c r="A11624" s="17"/>
    </row>
    <row r="11625" spans="1:1" x14ac:dyDescent="0.3">
      <c r="A11625" s="17"/>
    </row>
    <row r="11626" spans="1:1" x14ac:dyDescent="0.3">
      <c r="A11626" s="17"/>
    </row>
    <row r="11627" spans="1:1" x14ac:dyDescent="0.3">
      <c r="A11627" s="17"/>
    </row>
    <row r="11628" spans="1:1" x14ac:dyDescent="0.3">
      <c r="A11628" s="17"/>
    </row>
    <row r="11629" spans="1:1" x14ac:dyDescent="0.3">
      <c r="A11629" s="17"/>
    </row>
    <row r="11630" spans="1:1" x14ac:dyDescent="0.3">
      <c r="A11630" s="17"/>
    </row>
    <row r="11631" spans="1:1" x14ac:dyDescent="0.3">
      <c r="A11631" s="17"/>
    </row>
    <row r="11632" spans="1:1" x14ac:dyDescent="0.3">
      <c r="A11632" s="17"/>
    </row>
    <row r="11633" spans="1:1" x14ac:dyDescent="0.3">
      <c r="A11633" s="17"/>
    </row>
    <row r="11634" spans="1:1" x14ac:dyDescent="0.3">
      <c r="A11634" s="17"/>
    </row>
    <row r="11635" spans="1:1" x14ac:dyDescent="0.3">
      <c r="A11635" s="17"/>
    </row>
    <row r="11636" spans="1:1" x14ac:dyDescent="0.3">
      <c r="A11636" s="17"/>
    </row>
    <row r="11637" spans="1:1" x14ac:dyDescent="0.3">
      <c r="A11637" s="17"/>
    </row>
    <row r="11638" spans="1:1" x14ac:dyDescent="0.3">
      <c r="A11638" s="17"/>
    </row>
    <row r="11639" spans="1:1" x14ac:dyDescent="0.3">
      <c r="A11639" s="17"/>
    </row>
    <row r="11640" spans="1:1" x14ac:dyDescent="0.3">
      <c r="A11640" s="17"/>
    </row>
    <row r="11641" spans="1:1" x14ac:dyDescent="0.3">
      <c r="A11641" s="17"/>
    </row>
    <row r="11642" spans="1:1" x14ac:dyDescent="0.3">
      <c r="A11642" s="17"/>
    </row>
    <row r="11643" spans="1:1" x14ac:dyDescent="0.3">
      <c r="A11643" s="17"/>
    </row>
    <row r="11644" spans="1:1" x14ac:dyDescent="0.3">
      <c r="A11644" s="17"/>
    </row>
    <row r="11645" spans="1:1" x14ac:dyDescent="0.3">
      <c r="A11645" s="17"/>
    </row>
    <row r="11646" spans="1:1" x14ac:dyDescent="0.3">
      <c r="A11646" s="17"/>
    </row>
    <row r="11647" spans="1:1" x14ac:dyDescent="0.3">
      <c r="A11647" s="17"/>
    </row>
    <row r="11648" spans="1:1" x14ac:dyDescent="0.3">
      <c r="A11648" s="17"/>
    </row>
    <row r="11649" spans="1:1" x14ac:dyDescent="0.3">
      <c r="A11649" s="17"/>
    </row>
    <row r="11650" spans="1:1" x14ac:dyDescent="0.3">
      <c r="A11650" s="17"/>
    </row>
    <row r="11651" spans="1:1" x14ac:dyDescent="0.3">
      <c r="A11651" s="17"/>
    </row>
    <row r="11652" spans="1:1" x14ac:dyDescent="0.3">
      <c r="A11652" s="17"/>
    </row>
    <row r="11653" spans="1:1" x14ac:dyDescent="0.3">
      <c r="A11653" s="17"/>
    </row>
    <row r="11654" spans="1:1" x14ac:dyDescent="0.3">
      <c r="A11654" s="17"/>
    </row>
    <row r="11655" spans="1:1" x14ac:dyDescent="0.3">
      <c r="A11655" s="17"/>
    </row>
    <row r="11656" spans="1:1" x14ac:dyDescent="0.3">
      <c r="A11656" s="17"/>
    </row>
    <row r="11657" spans="1:1" x14ac:dyDescent="0.3">
      <c r="A11657" s="17"/>
    </row>
    <row r="11658" spans="1:1" x14ac:dyDescent="0.3">
      <c r="A11658" s="17"/>
    </row>
    <row r="11659" spans="1:1" x14ac:dyDescent="0.3">
      <c r="A11659" s="17"/>
    </row>
    <row r="11660" spans="1:1" x14ac:dyDescent="0.3">
      <c r="A11660" s="17"/>
    </row>
    <row r="11661" spans="1:1" x14ac:dyDescent="0.3">
      <c r="A11661" s="17"/>
    </row>
    <row r="11662" spans="1:1" x14ac:dyDescent="0.3">
      <c r="A11662" s="17"/>
    </row>
    <row r="11663" spans="1:1" x14ac:dyDescent="0.3">
      <c r="A11663" s="17"/>
    </row>
    <row r="11664" spans="1:1" x14ac:dyDescent="0.3">
      <c r="A11664" s="17"/>
    </row>
    <row r="11665" spans="1:1" x14ac:dyDescent="0.3">
      <c r="A11665" s="17"/>
    </row>
    <row r="11666" spans="1:1" x14ac:dyDescent="0.3">
      <c r="A11666" s="17"/>
    </row>
    <row r="11667" spans="1:1" x14ac:dyDescent="0.3">
      <c r="A11667" s="17"/>
    </row>
    <row r="11668" spans="1:1" x14ac:dyDescent="0.3">
      <c r="A11668" s="17"/>
    </row>
    <row r="11669" spans="1:1" x14ac:dyDescent="0.3">
      <c r="A11669" s="17"/>
    </row>
    <row r="11670" spans="1:1" x14ac:dyDescent="0.3">
      <c r="A11670" s="17"/>
    </row>
    <row r="11671" spans="1:1" x14ac:dyDescent="0.3">
      <c r="A11671" s="17"/>
    </row>
    <row r="11672" spans="1:1" x14ac:dyDescent="0.3">
      <c r="A11672" s="17"/>
    </row>
    <row r="11673" spans="1:1" x14ac:dyDescent="0.3">
      <c r="A11673" s="17"/>
    </row>
    <row r="11674" spans="1:1" x14ac:dyDescent="0.3">
      <c r="A11674" s="17"/>
    </row>
    <row r="11675" spans="1:1" x14ac:dyDescent="0.3">
      <c r="A11675" s="17"/>
    </row>
    <row r="11676" spans="1:1" x14ac:dyDescent="0.3">
      <c r="A11676" s="17"/>
    </row>
    <row r="11677" spans="1:1" x14ac:dyDescent="0.3">
      <c r="A11677" s="17"/>
    </row>
    <row r="11678" spans="1:1" x14ac:dyDescent="0.3">
      <c r="A11678" s="17"/>
    </row>
    <row r="11679" spans="1:1" x14ac:dyDescent="0.3">
      <c r="A11679" s="17"/>
    </row>
    <row r="11680" spans="1:1" x14ac:dyDescent="0.3">
      <c r="A11680" s="17"/>
    </row>
    <row r="11681" spans="1:1" x14ac:dyDescent="0.3">
      <c r="A11681" s="17"/>
    </row>
    <row r="11682" spans="1:1" x14ac:dyDescent="0.3">
      <c r="A11682" s="17"/>
    </row>
    <row r="11683" spans="1:1" x14ac:dyDescent="0.3">
      <c r="A11683" s="17"/>
    </row>
    <row r="11684" spans="1:1" x14ac:dyDescent="0.3">
      <c r="A11684" s="17"/>
    </row>
    <row r="11685" spans="1:1" x14ac:dyDescent="0.3">
      <c r="A11685" s="17"/>
    </row>
    <row r="11686" spans="1:1" x14ac:dyDescent="0.3">
      <c r="A11686" s="17"/>
    </row>
    <row r="11687" spans="1:1" x14ac:dyDescent="0.3">
      <c r="A11687" s="17"/>
    </row>
    <row r="11688" spans="1:1" x14ac:dyDescent="0.3">
      <c r="A11688" s="17"/>
    </row>
    <row r="11689" spans="1:1" x14ac:dyDescent="0.3">
      <c r="A11689" s="17"/>
    </row>
    <row r="11690" spans="1:1" x14ac:dyDescent="0.3">
      <c r="A11690" s="17"/>
    </row>
    <row r="11691" spans="1:1" x14ac:dyDescent="0.3">
      <c r="A11691" s="17"/>
    </row>
    <row r="11692" spans="1:1" x14ac:dyDescent="0.3">
      <c r="A11692" s="17"/>
    </row>
    <row r="11693" spans="1:1" x14ac:dyDescent="0.3">
      <c r="A11693" s="17"/>
    </row>
    <row r="11694" spans="1:1" x14ac:dyDescent="0.3">
      <c r="A11694" s="17"/>
    </row>
    <row r="11695" spans="1:1" x14ac:dyDescent="0.3">
      <c r="A11695" s="17"/>
    </row>
    <row r="11696" spans="1:1" x14ac:dyDescent="0.3">
      <c r="A11696" s="17"/>
    </row>
    <row r="11697" spans="1:1" x14ac:dyDescent="0.3">
      <c r="A11697" s="17"/>
    </row>
    <row r="11698" spans="1:1" x14ac:dyDescent="0.3">
      <c r="A11698" s="17"/>
    </row>
    <row r="11699" spans="1:1" x14ac:dyDescent="0.3">
      <c r="A11699" s="17"/>
    </row>
    <row r="11700" spans="1:1" x14ac:dyDescent="0.3">
      <c r="A11700" s="17"/>
    </row>
    <row r="11701" spans="1:1" x14ac:dyDescent="0.3">
      <c r="A11701" s="17"/>
    </row>
    <row r="11702" spans="1:1" x14ac:dyDescent="0.3">
      <c r="A11702" s="17"/>
    </row>
    <row r="11703" spans="1:1" x14ac:dyDescent="0.3">
      <c r="A11703" s="17"/>
    </row>
    <row r="11704" spans="1:1" x14ac:dyDescent="0.3">
      <c r="A11704" s="17"/>
    </row>
    <row r="11705" spans="1:1" x14ac:dyDescent="0.3">
      <c r="A11705" s="17"/>
    </row>
    <row r="11706" spans="1:1" x14ac:dyDescent="0.3">
      <c r="A11706" s="17"/>
    </row>
    <row r="11707" spans="1:1" x14ac:dyDescent="0.3">
      <c r="A11707" s="17"/>
    </row>
    <row r="11708" spans="1:1" x14ac:dyDescent="0.3">
      <c r="A11708" s="17"/>
    </row>
    <row r="11709" spans="1:1" x14ac:dyDescent="0.3">
      <c r="A11709" s="17"/>
    </row>
    <row r="11710" spans="1:1" x14ac:dyDescent="0.3">
      <c r="A11710" s="17"/>
    </row>
    <row r="11711" spans="1:1" x14ac:dyDescent="0.3">
      <c r="A11711" s="17"/>
    </row>
    <row r="11712" spans="1:1" x14ac:dyDescent="0.3">
      <c r="A11712" s="17"/>
    </row>
    <row r="11713" spans="1:1" x14ac:dyDescent="0.3">
      <c r="A11713" s="17"/>
    </row>
    <row r="11714" spans="1:1" x14ac:dyDescent="0.3">
      <c r="A11714" s="17"/>
    </row>
    <row r="11715" spans="1:1" x14ac:dyDescent="0.3">
      <c r="A11715" s="17"/>
    </row>
    <row r="11716" spans="1:1" x14ac:dyDescent="0.3">
      <c r="A11716" s="17"/>
    </row>
    <row r="11717" spans="1:1" x14ac:dyDescent="0.3">
      <c r="A11717" s="17"/>
    </row>
    <row r="11718" spans="1:1" x14ac:dyDescent="0.3">
      <c r="A11718" s="17"/>
    </row>
    <row r="11719" spans="1:1" x14ac:dyDescent="0.3">
      <c r="A11719" s="17"/>
    </row>
    <row r="11720" spans="1:1" x14ac:dyDescent="0.3">
      <c r="A11720" s="17"/>
    </row>
    <row r="11721" spans="1:1" x14ac:dyDescent="0.3">
      <c r="A11721" s="17"/>
    </row>
    <row r="11722" spans="1:1" x14ac:dyDescent="0.3">
      <c r="A11722" s="17"/>
    </row>
    <row r="11723" spans="1:1" x14ac:dyDescent="0.3">
      <c r="A11723" s="17"/>
    </row>
    <row r="11724" spans="1:1" x14ac:dyDescent="0.3">
      <c r="A11724" s="17"/>
    </row>
    <row r="11725" spans="1:1" x14ac:dyDescent="0.3">
      <c r="A11725" s="17"/>
    </row>
    <row r="11726" spans="1:1" x14ac:dyDescent="0.3">
      <c r="A11726" s="17"/>
    </row>
    <row r="11727" spans="1:1" x14ac:dyDescent="0.3">
      <c r="A11727" s="17"/>
    </row>
    <row r="11728" spans="1:1" x14ac:dyDescent="0.3">
      <c r="A11728" s="17"/>
    </row>
    <row r="11729" spans="1:1" x14ac:dyDescent="0.3">
      <c r="A11729" s="17"/>
    </row>
    <row r="11730" spans="1:1" x14ac:dyDescent="0.3">
      <c r="A11730" s="17"/>
    </row>
    <row r="11731" spans="1:1" x14ac:dyDescent="0.3">
      <c r="A11731" s="17"/>
    </row>
    <row r="11732" spans="1:1" x14ac:dyDescent="0.3">
      <c r="A11732" s="17"/>
    </row>
    <row r="11733" spans="1:1" x14ac:dyDescent="0.3">
      <c r="A11733" s="17"/>
    </row>
    <row r="11734" spans="1:1" x14ac:dyDescent="0.3">
      <c r="A11734" s="17"/>
    </row>
    <row r="11735" spans="1:1" x14ac:dyDescent="0.3">
      <c r="A11735" s="17"/>
    </row>
    <row r="11736" spans="1:1" x14ac:dyDescent="0.3">
      <c r="A11736" s="17"/>
    </row>
    <row r="11737" spans="1:1" x14ac:dyDescent="0.3">
      <c r="A11737" s="17"/>
    </row>
    <row r="11738" spans="1:1" x14ac:dyDescent="0.3">
      <c r="A11738" s="17"/>
    </row>
    <row r="11739" spans="1:1" x14ac:dyDescent="0.3">
      <c r="A11739" s="17"/>
    </row>
    <row r="11740" spans="1:1" x14ac:dyDescent="0.3">
      <c r="A11740" s="17"/>
    </row>
    <row r="11741" spans="1:1" x14ac:dyDescent="0.3">
      <c r="A11741" s="17"/>
    </row>
    <row r="11742" spans="1:1" x14ac:dyDescent="0.3">
      <c r="A11742" s="17"/>
    </row>
    <row r="11743" spans="1:1" x14ac:dyDescent="0.3">
      <c r="A11743" s="17"/>
    </row>
    <row r="11744" spans="1:1" x14ac:dyDescent="0.3">
      <c r="A11744" s="17"/>
    </row>
    <row r="11745" spans="1:1" x14ac:dyDescent="0.3">
      <c r="A11745" s="17"/>
    </row>
    <row r="11746" spans="1:1" x14ac:dyDescent="0.3">
      <c r="A11746" s="17"/>
    </row>
    <row r="11747" spans="1:1" x14ac:dyDescent="0.3">
      <c r="A11747" s="17"/>
    </row>
    <row r="11748" spans="1:1" x14ac:dyDescent="0.3">
      <c r="A11748" s="17"/>
    </row>
    <row r="11749" spans="1:1" x14ac:dyDescent="0.3">
      <c r="A11749" s="17"/>
    </row>
    <row r="11750" spans="1:1" x14ac:dyDescent="0.3">
      <c r="A11750" s="17"/>
    </row>
    <row r="11751" spans="1:1" x14ac:dyDescent="0.3">
      <c r="A11751" s="17"/>
    </row>
    <row r="11752" spans="1:1" x14ac:dyDescent="0.3">
      <c r="A11752" s="17"/>
    </row>
    <row r="11753" spans="1:1" x14ac:dyDescent="0.3">
      <c r="A11753" s="17"/>
    </row>
    <row r="11754" spans="1:1" x14ac:dyDescent="0.3">
      <c r="A11754" s="17"/>
    </row>
    <row r="11755" spans="1:1" x14ac:dyDescent="0.3">
      <c r="A11755" s="17"/>
    </row>
    <row r="11756" spans="1:1" x14ac:dyDescent="0.3">
      <c r="A11756" s="17"/>
    </row>
    <row r="11757" spans="1:1" x14ac:dyDescent="0.3">
      <c r="A11757" s="17"/>
    </row>
    <row r="11758" spans="1:1" x14ac:dyDescent="0.3">
      <c r="A11758" s="17"/>
    </row>
    <row r="11759" spans="1:1" x14ac:dyDescent="0.3">
      <c r="A11759" s="17"/>
    </row>
    <row r="11760" spans="1:1" x14ac:dyDescent="0.3">
      <c r="A11760" s="17"/>
    </row>
    <row r="11761" spans="1:1" x14ac:dyDescent="0.3">
      <c r="A11761" s="17"/>
    </row>
    <row r="11762" spans="1:1" x14ac:dyDescent="0.3">
      <c r="A11762" s="17"/>
    </row>
    <row r="11763" spans="1:1" x14ac:dyDescent="0.3">
      <c r="A11763" s="17"/>
    </row>
    <row r="11764" spans="1:1" x14ac:dyDescent="0.3">
      <c r="A11764" s="17"/>
    </row>
    <row r="11765" spans="1:1" x14ac:dyDescent="0.3">
      <c r="A11765" s="17"/>
    </row>
    <row r="11766" spans="1:1" x14ac:dyDescent="0.3">
      <c r="A11766" s="17"/>
    </row>
    <row r="11767" spans="1:1" x14ac:dyDescent="0.3">
      <c r="A11767" s="17"/>
    </row>
    <row r="11768" spans="1:1" x14ac:dyDescent="0.3">
      <c r="A11768" s="17"/>
    </row>
    <row r="11769" spans="1:1" x14ac:dyDescent="0.3">
      <c r="A11769" s="17"/>
    </row>
    <row r="11770" spans="1:1" x14ac:dyDescent="0.3">
      <c r="A11770" s="17"/>
    </row>
    <row r="11771" spans="1:1" x14ac:dyDescent="0.3">
      <c r="A11771" s="17"/>
    </row>
    <row r="11772" spans="1:1" x14ac:dyDescent="0.3">
      <c r="A11772" s="17"/>
    </row>
    <row r="11773" spans="1:1" x14ac:dyDescent="0.3">
      <c r="A11773" s="17"/>
    </row>
    <row r="11774" spans="1:1" x14ac:dyDescent="0.3">
      <c r="A11774" s="17"/>
    </row>
    <row r="11775" spans="1:1" x14ac:dyDescent="0.3">
      <c r="A11775" s="17"/>
    </row>
    <row r="11776" spans="1:1" x14ac:dyDescent="0.3">
      <c r="A11776" s="17"/>
    </row>
    <row r="11777" spans="1:1" x14ac:dyDescent="0.3">
      <c r="A11777" s="17"/>
    </row>
    <row r="11778" spans="1:1" x14ac:dyDescent="0.3">
      <c r="A11778" s="17"/>
    </row>
    <row r="11779" spans="1:1" x14ac:dyDescent="0.3">
      <c r="A11779" s="17"/>
    </row>
    <row r="11780" spans="1:1" x14ac:dyDescent="0.3">
      <c r="A11780" s="17"/>
    </row>
    <row r="11781" spans="1:1" x14ac:dyDescent="0.3">
      <c r="A11781" s="17"/>
    </row>
    <row r="11782" spans="1:1" x14ac:dyDescent="0.3">
      <c r="A11782" s="17"/>
    </row>
    <row r="11783" spans="1:1" x14ac:dyDescent="0.3">
      <c r="A11783" s="17"/>
    </row>
    <row r="11784" spans="1:1" x14ac:dyDescent="0.3">
      <c r="A11784" s="17"/>
    </row>
    <row r="11785" spans="1:1" x14ac:dyDescent="0.3">
      <c r="A11785" s="17"/>
    </row>
    <row r="11786" spans="1:1" x14ac:dyDescent="0.3">
      <c r="A11786" s="17"/>
    </row>
    <row r="11787" spans="1:1" x14ac:dyDescent="0.3">
      <c r="A11787" s="17"/>
    </row>
    <row r="11788" spans="1:1" x14ac:dyDescent="0.3">
      <c r="A11788" s="17"/>
    </row>
    <row r="11789" spans="1:1" x14ac:dyDescent="0.3">
      <c r="A11789" s="17"/>
    </row>
    <row r="11790" spans="1:1" x14ac:dyDescent="0.3">
      <c r="A11790" s="17"/>
    </row>
    <row r="11791" spans="1:1" x14ac:dyDescent="0.3">
      <c r="A11791" s="17"/>
    </row>
    <row r="11792" spans="1:1" x14ac:dyDescent="0.3">
      <c r="A11792" s="17"/>
    </row>
    <row r="11793" spans="1:1" x14ac:dyDescent="0.3">
      <c r="A11793" s="17"/>
    </row>
    <row r="11794" spans="1:1" x14ac:dyDescent="0.3">
      <c r="A11794" s="17"/>
    </row>
    <row r="11795" spans="1:1" x14ac:dyDescent="0.3">
      <c r="A11795" s="17"/>
    </row>
    <row r="11796" spans="1:1" x14ac:dyDescent="0.3">
      <c r="A11796" s="17"/>
    </row>
    <row r="11797" spans="1:1" x14ac:dyDescent="0.3">
      <c r="A11797" s="17"/>
    </row>
    <row r="11798" spans="1:1" x14ac:dyDescent="0.3">
      <c r="A11798" s="17"/>
    </row>
    <row r="11799" spans="1:1" x14ac:dyDescent="0.3">
      <c r="A11799" s="17"/>
    </row>
    <row r="11800" spans="1:1" x14ac:dyDescent="0.3">
      <c r="A11800" s="17"/>
    </row>
    <row r="11801" spans="1:1" x14ac:dyDescent="0.3">
      <c r="A11801" s="17"/>
    </row>
    <row r="11802" spans="1:1" x14ac:dyDescent="0.3">
      <c r="A11802" s="17"/>
    </row>
    <row r="11803" spans="1:1" x14ac:dyDescent="0.3">
      <c r="A11803" s="17"/>
    </row>
    <row r="11804" spans="1:1" x14ac:dyDescent="0.3">
      <c r="A11804" s="17"/>
    </row>
    <row r="11805" spans="1:1" x14ac:dyDescent="0.3">
      <c r="A11805" s="17"/>
    </row>
    <row r="11806" spans="1:1" x14ac:dyDescent="0.3">
      <c r="A11806" s="17"/>
    </row>
    <row r="11807" spans="1:1" x14ac:dyDescent="0.3">
      <c r="A11807" s="17"/>
    </row>
    <row r="11808" spans="1:1" x14ac:dyDescent="0.3">
      <c r="A11808" s="17"/>
    </row>
    <row r="11809" spans="1:1" x14ac:dyDescent="0.3">
      <c r="A11809" s="17"/>
    </row>
    <row r="11810" spans="1:1" x14ac:dyDescent="0.3">
      <c r="A11810" s="17"/>
    </row>
    <row r="11811" spans="1:1" x14ac:dyDescent="0.3">
      <c r="A11811" s="17"/>
    </row>
    <row r="11812" spans="1:1" x14ac:dyDescent="0.3">
      <c r="A11812" s="17"/>
    </row>
    <row r="11813" spans="1:1" x14ac:dyDescent="0.3">
      <c r="A11813" s="17"/>
    </row>
    <row r="11814" spans="1:1" x14ac:dyDescent="0.3">
      <c r="A11814" s="17"/>
    </row>
    <row r="11815" spans="1:1" x14ac:dyDescent="0.3">
      <c r="A11815" s="17"/>
    </row>
    <row r="11816" spans="1:1" x14ac:dyDescent="0.3">
      <c r="A11816" s="17"/>
    </row>
    <row r="11817" spans="1:1" x14ac:dyDescent="0.3">
      <c r="A11817" s="17"/>
    </row>
    <row r="11818" spans="1:1" x14ac:dyDescent="0.3">
      <c r="A11818" s="17"/>
    </row>
    <row r="11819" spans="1:1" x14ac:dyDescent="0.3">
      <c r="A11819" s="17"/>
    </row>
    <row r="11820" spans="1:1" x14ac:dyDescent="0.3">
      <c r="A11820" s="17"/>
    </row>
    <row r="11821" spans="1:1" x14ac:dyDescent="0.3">
      <c r="A11821" s="17"/>
    </row>
    <row r="11822" spans="1:1" x14ac:dyDescent="0.3">
      <c r="A11822" s="17"/>
    </row>
    <row r="11823" spans="1:1" x14ac:dyDescent="0.3">
      <c r="A11823" s="17"/>
    </row>
    <row r="11824" spans="1:1" x14ac:dyDescent="0.3">
      <c r="A11824" s="17"/>
    </row>
    <row r="11825" spans="1:1" x14ac:dyDescent="0.3">
      <c r="A11825" s="17"/>
    </row>
    <row r="11826" spans="1:1" x14ac:dyDescent="0.3">
      <c r="A11826" s="17"/>
    </row>
    <row r="11827" spans="1:1" x14ac:dyDescent="0.3">
      <c r="A11827" s="17"/>
    </row>
    <row r="11828" spans="1:1" x14ac:dyDescent="0.3">
      <c r="A11828" s="17"/>
    </row>
    <row r="11829" spans="1:1" x14ac:dyDescent="0.3">
      <c r="A11829" s="17"/>
    </row>
    <row r="11830" spans="1:1" x14ac:dyDescent="0.3">
      <c r="A11830" s="17"/>
    </row>
    <row r="11831" spans="1:1" x14ac:dyDescent="0.3">
      <c r="A11831" s="17"/>
    </row>
    <row r="11832" spans="1:1" x14ac:dyDescent="0.3">
      <c r="A11832" s="17"/>
    </row>
    <row r="11833" spans="1:1" x14ac:dyDescent="0.3">
      <c r="A11833" s="17"/>
    </row>
    <row r="11834" spans="1:1" x14ac:dyDescent="0.3">
      <c r="A11834" s="17"/>
    </row>
    <row r="11835" spans="1:1" x14ac:dyDescent="0.3">
      <c r="A11835" s="17"/>
    </row>
    <row r="11836" spans="1:1" x14ac:dyDescent="0.3">
      <c r="A11836" s="17"/>
    </row>
    <row r="11837" spans="1:1" x14ac:dyDescent="0.3">
      <c r="A11837" s="17"/>
    </row>
    <row r="11838" spans="1:1" x14ac:dyDescent="0.3">
      <c r="A11838" s="17"/>
    </row>
    <row r="11839" spans="1:1" x14ac:dyDescent="0.3">
      <c r="A11839" s="17"/>
    </row>
    <row r="11840" spans="1:1" x14ac:dyDescent="0.3">
      <c r="A11840" s="17"/>
    </row>
    <row r="11841" spans="1:1" x14ac:dyDescent="0.3">
      <c r="A11841" s="17"/>
    </row>
    <row r="11842" spans="1:1" x14ac:dyDescent="0.3">
      <c r="A11842" s="17"/>
    </row>
    <row r="11843" spans="1:1" x14ac:dyDescent="0.3">
      <c r="A11843" s="17"/>
    </row>
    <row r="11844" spans="1:1" x14ac:dyDescent="0.3">
      <c r="A11844" s="17"/>
    </row>
    <row r="11845" spans="1:1" x14ac:dyDescent="0.3">
      <c r="A11845" s="17"/>
    </row>
    <row r="11846" spans="1:1" x14ac:dyDescent="0.3">
      <c r="A11846" s="17"/>
    </row>
    <row r="11847" spans="1:1" x14ac:dyDescent="0.3">
      <c r="A11847" s="17"/>
    </row>
    <row r="11848" spans="1:1" x14ac:dyDescent="0.3">
      <c r="A11848" s="17"/>
    </row>
    <row r="11849" spans="1:1" x14ac:dyDescent="0.3">
      <c r="A11849" s="17"/>
    </row>
    <row r="11850" spans="1:1" x14ac:dyDescent="0.3">
      <c r="A11850" s="17"/>
    </row>
    <row r="11851" spans="1:1" x14ac:dyDescent="0.3">
      <c r="A11851" s="17"/>
    </row>
    <row r="11852" spans="1:1" x14ac:dyDescent="0.3">
      <c r="A11852" s="17"/>
    </row>
    <row r="11853" spans="1:1" x14ac:dyDescent="0.3">
      <c r="A11853" s="17"/>
    </row>
    <row r="11854" spans="1:1" x14ac:dyDescent="0.3">
      <c r="A11854" s="17"/>
    </row>
    <row r="11855" spans="1:1" x14ac:dyDescent="0.3">
      <c r="A11855" s="17"/>
    </row>
    <row r="11856" spans="1:1" x14ac:dyDescent="0.3">
      <c r="A11856" s="17"/>
    </row>
    <row r="11857" spans="1:1" x14ac:dyDescent="0.3">
      <c r="A11857" s="17"/>
    </row>
    <row r="11858" spans="1:1" x14ac:dyDescent="0.3">
      <c r="A11858" s="17"/>
    </row>
    <row r="11859" spans="1:1" x14ac:dyDescent="0.3">
      <c r="A11859" s="17"/>
    </row>
    <row r="11860" spans="1:1" x14ac:dyDescent="0.3">
      <c r="A11860" s="17"/>
    </row>
    <row r="11861" spans="1:1" x14ac:dyDescent="0.3">
      <c r="A11861" s="17"/>
    </row>
    <row r="11862" spans="1:1" x14ac:dyDescent="0.3">
      <c r="A11862" s="17"/>
    </row>
    <row r="11863" spans="1:1" x14ac:dyDescent="0.3">
      <c r="A11863" s="17"/>
    </row>
    <row r="11864" spans="1:1" x14ac:dyDescent="0.3">
      <c r="A11864" s="17"/>
    </row>
    <row r="11865" spans="1:1" x14ac:dyDescent="0.3">
      <c r="A11865" s="17"/>
    </row>
    <row r="11866" spans="1:1" x14ac:dyDescent="0.3">
      <c r="A11866" s="17"/>
    </row>
    <row r="11867" spans="1:1" x14ac:dyDescent="0.3">
      <c r="A11867" s="17"/>
    </row>
    <row r="11868" spans="1:1" x14ac:dyDescent="0.3">
      <c r="A11868" s="17"/>
    </row>
    <row r="11869" spans="1:1" x14ac:dyDescent="0.3">
      <c r="A11869" s="17"/>
    </row>
    <row r="11870" spans="1:1" x14ac:dyDescent="0.3">
      <c r="A11870" s="17"/>
    </row>
    <row r="11871" spans="1:1" x14ac:dyDescent="0.3">
      <c r="A11871" s="17"/>
    </row>
    <row r="11872" spans="1:1" x14ac:dyDescent="0.3">
      <c r="A11872" s="17"/>
    </row>
    <row r="11873" spans="1:1" x14ac:dyDescent="0.3">
      <c r="A11873" s="17"/>
    </row>
    <row r="11874" spans="1:1" x14ac:dyDescent="0.3">
      <c r="A11874" s="17"/>
    </row>
    <row r="11875" spans="1:1" x14ac:dyDescent="0.3">
      <c r="A11875" s="17"/>
    </row>
    <row r="11876" spans="1:1" x14ac:dyDescent="0.3">
      <c r="A11876" s="17"/>
    </row>
    <row r="11877" spans="1:1" x14ac:dyDescent="0.3">
      <c r="A11877" s="17"/>
    </row>
    <row r="11878" spans="1:1" x14ac:dyDescent="0.3">
      <c r="A11878" s="17"/>
    </row>
    <row r="11879" spans="1:1" x14ac:dyDescent="0.3">
      <c r="A11879" s="17"/>
    </row>
    <row r="11880" spans="1:1" x14ac:dyDescent="0.3">
      <c r="A11880" s="17"/>
    </row>
    <row r="11881" spans="1:1" x14ac:dyDescent="0.3">
      <c r="A11881" s="17"/>
    </row>
    <row r="11882" spans="1:1" x14ac:dyDescent="0.3">
      <c r="A11882" s="17"/>
    </row>
    <row r="11883" spans="1:1" x14ac:dyDescent="0.3">
      <c r="A11883" s="17"/>
    </row>
    <row r="11884" spans="1:1" x14ac:dyDescent="0.3">
      <c r="A11884" s="17"/>
    </row>
    <row r="11885" spans="1:1" x14ac:dyDescent="0.3">
      <c r="A11885" s="17"/>
    </row>
    <row r="11886" spans="1:1" x14ac:dyDescent="0.3">
      <c r="A11886" s="17"/>
    </row>
    <row r="11887" spans="1:1" x14ac:dyDescent="0.3">
      <c r="A11887" s="17"/>
    </row>
    <row r="11888" spans="1:1" x14ac:dyDescent="0.3">
      <c r="A11888" s="17"/>
    </row>
    <row r="11889" spans="1:1" x14ac:dyDescent="0.3">
      <c r="A11889" s="17"/>
    </row>
    <row r="11890" spans="1:1" x14ac:dyDescent="0.3">
      <c r="A11890" s="17"/>
    </row>
    <row r="11891" spans="1:1" x14ac:dyDescent="0.3">
      <c r="A11891" s="17"/>
    </row>
    <row r="11892" spans="1:1" x14ac:dyDescent="0.3">
      <c r="A11892" s="17"/>
    </row>
    <row r="11893" spans="1:1" x14ac:dyDescent="0.3">
      <c r="A11893" s="17"/>
    </row>
    <row r="11894" spans="1:1" x14ac:dyDescent="0.3">
      <c r="A11894" s="17"/>
    </row>
    <row r="11895" spans="1:1" x14ac:dyDescent="0.3">
      <c r="A11895" s="17"/>
    </row>
    <row r="11896" spans="1:1" x14ac:dyDescent="0.3">
      <c r="A11896" s="17"/>
    </row>
    <row r="11897" spans="1:1" x14ac:dyDescent="0.3">
      <c r="A11897" s="17"/>
    </row>
    <row r="11898" spans="1:1" x14ac:dyDescent="0.3">
      <c r="A11898" s="17"/>
    </row>
    <row r="11899" spans="1:1" x14ac:dyDescent="0.3">
      <c r="A11899" s="17"/>
    </row>
    <row r="11900" spans="1:1" x14ac:dyDescent="0.3">
      <c r="A11900" s="17"/>
    </row>
    <row r="11901" spans="1:1" x14ac:dyDescent="0.3">
      <c r="A11901" s="17"/>
    </row>
    <row r="11902" spans="1:1" x14ac:dyDescent="0.3">
      <c r="A11902" s="17"/>
    </row>
    <row r="11903" spans="1:1" x14ac:dyDescent="0.3">
      <c r="A11903" s="17"/>
    </row>
    <row r="11904" spans="1:1" x14ac:dyDescent="0.3">
      <c r="A11904" s="17"/>
    </row>
    <row r="11905" spans="1:1" x14ac:dyDescent="0.3">
      <c r="A11905" s="17"/>
    </row>
    <row r="11906" spans="1:1" x14ac:dyDescent="0.3">
      <c r="A11906" s="17"/>
    </row>
    <row r="11907" spans="1:1" x14ac:dyDescent="0.3">
      <c r="A11907" s="17"/>
    </row>
    <row r="11908" spans="1:1" x14ac:dyDescent="0.3">
      <c r="A11908" s="17"/>
    </row>
    <row r="11909" spans="1:1" x14ac:dyDescent="0.3">
      <c r="A11909" s="17"/>
    </row>
    <row r="11910" spans="1:1" x14ac:dyDescent="0.3">
      <c r="A11910" s="17"/>
    </row>
    <row r="11911" spans="1:1" x14ac:dyDescent="0.3">
      <c r="A11911" s="17"/>
    </row>
    <row r="11912" spans="1:1" x14ac:dyDescent="0.3">
      <c r="A11912" s="17"/>
    </row>
    <row r="11913" spans="1:1" x14ac:dyDescent="0.3">
      <c r="A11913" s="17"/>
    </row>
    <row r="11914" spans="1:1" x14ac:dyDescent="0.3">
      <c r="A11914" s="17"/>
    </row>
    <row r="11915" spans="1:1" x14ac:dyDescent="0.3">
      <c r="A11915" s="17"/>
    </row>
    <row r="11916" spans="1:1" x14ac:dyDescent="0.3">
      <c r="A11916" s="17"/>
    </row>
    <row r="11917" spans="1:1" x14ac:dyDescent="0.3">
      <c r="A11917" s="17"/>
    </row>
    <row r="11918" spans="1:1" x14ac:dyDescent="0.3">
      <c r="A11918" s="17"/>
    </row>
    <row r="11919" spans="1:1" x14ac:dyDescent="0.3">
      <c r="A11919" s="17"/>
    </row>
    <row r="11920" spans="1:1" x14ac:dyDescent="0.3">
      <c r="A11920" s="17"/>
    </row>
    <row r="11921" spans="1:1" x14ac:dyDescent="0.3">
      <c r="A11921" s="17"/>
    </row>
    <row r="11922" spans="1:1" x14ac:dyDescent="0.3">
      <c r="A11922" s="17"/>
    </row>
    <row r="11923" spans="1:1" x14ac:dyDescent="0.3">
      <c r="A11923" s="17"/>
    </row>
    <row r="11924" spans="1:1" x14ac:dyDescent="0.3">
      <c r="A11924" s="17"/>
    </row>
    <row r="11925" spans="1:1" x14ac:dyDescent="0.3">
      <c r="A11925" s="17"/>
    </row>
    <row r="11926" spans="1:1" x14ac:dyDescent="0.3">
      <c r="A11926" s="17"/>
    </row>
    <row r="11927" spans="1:1" x14ac:dyDescent="0.3">
      <c r="A11927" s="17"/>
    </row>
    <row r="11928" spans="1:1" x14ac:dyDescent="0.3">
      <c r="A11928" s="17"/>
    </row>
    <row r="11929" spans="1:1" x14ac:dyDescent="0.3">
      <c r="A11929" s="17"/>
    </row>
    <row r="11930" spans="1:1" x14ac:dyDescent="0.3">
      <c r="A11930" s="17"/>
    </row>
    <row r="11931" spans="1:1" x14ac:dyDescent="0.3">
      <c r="A11931" s="17"/>
    </row>
    <row r="11932" spans="1:1" x14ac:dyDescent="0.3">
      <c r="A11932" s="17"/>
    </row>
    <row r="11933" spans="1:1" x14ac:dyDescent="0.3">
      <c r="A11933" s="17"/>
    </row>
    <row r="11934" spans="1:1" x14ac:dyDescent="0.3">
      <c r="A11934" s="17"/>
    </row>
    <row r="11935" spans="1:1" x14ac:dyDescent="0.3">
      <c r="A11935" s="17"/>
    </row>
    <row r="11936" spans="1:1" x14ac:dyDescent="0.3">
      <c r="A11936" s="17"/>
    </row>
    <row r="11937" spans="1:1" x14ac:dyDescent="0.3">
      <c r="A11937" s="17"/>
    </row>
    <row r="11938" spans="1:1" x14ac:dyDescent="0.3">
      <c r="A11938" s="17"/>
    </row>
    <row r="11939" spans="1:1" x14ac:dyDescent="0.3">
      <c r="A11939" s="17"/>
    </row>
    <row r="11940" spans="1:1" x14ac:dyDescent="0.3">
      <c r="A11940" s="17"/>
    </row>
    <row r="11941" spans="1:1" x14ac:dyDescent="0.3">
      <c r="A11941" s="17"/>
    </row>
    <row r="11942" spans="1:1" x14ac:dyDescent="0.3">
      <c r="A11942" s="17"/>
    </row>
    <row r="11943" spans="1:1" x14ac:dyDescent="0.3">
      <c r="A11943" s="17"/>
    </row>
    <row r="11944" spans="1:1" x14ac:dyDescent="0.3">
      <c r="A11944" s="17"/>
    </row>
    <row r="11945" spans="1:1" x14ac:dyDescent="0.3">
      <c r="A11945" s="17"/>
    </row>
    <row r="11946" spans="1:1" x14ac:dyDescent="0.3">
      <c r="A11946" s="17"/>
    </row>
    <row r="11947" spans="1:1" x14ac:dyDescent="0.3">
      <c r="A11947" s="17"/>
    </row>
    <row r="11948" spans="1:1" x14ac:dyDescent="0.3">
      <c r="A11948" s="17"/>
    </row>
    <row r="11949" spans="1:1" x14ac:dyDescent="0.3">
      <c r="A11949" s="17"/>
    </row>
    <row r="11950" spans="1:1" x14ac:dyDescent="0.3">
      <c r="A11950" s="17"/>
    </row>
    <row r="11951" spans="1:1" x14ac:dyDescent="0.3">
      <c r="A11951" s="17"/>
    </row>
    <row r="11952" spans="1:1" x14ac:dyDescent="0.3">
      <c r="A11952" s="17"/>
    </row>
    <row r="11953" spans="1:1" x14ac:dyDescent="0.3">
      <c r="A11953" s="17"/>
    </row>
    <row r="11954" spans="1:1" x14ac:dyDescent="0.3">
      <c r="A11954" s="17"/>
    </row>
    <row r="11955" spans="1:1" x14ac:dyDescent="0.3">
      <c r="A11955" s="17"/>
    </row>
    <row r="11956" spans="1:1" x14ac:dyDescent="0.3">
      <c r="A11956" s="17"/>
    </row>
    <row r="11957" spans="1:1" x14ac:dyDescent="0.3">
      <c r="A11957" s="17"/>
    </row>
    <row r="11958" spans="1:1" x14ac:dyDescent="0.3">
      <c r="A11958" s="17"/>
    </row>
    <row r="11959" spans="1:1" x14ac:dyDescent="0.3">
      <c r="A11959" s="17"/>
    </row>
    <row r="11960" spans="1:1" x14ac:dyDescent="0.3">
      <c r="A11960" s="17"/>
    </row>
    <row r="11961" spans="1:1" x14ac:dyDescent="0.3">
      <c r="A11961" s="17"/>
    </row>
    <row r="11962" spans="1:1" x14ac:dyDescent="0.3">
      <c r="A11962" s="17"/>
    </row>
    <row r="11963" spans="1:1" x14ac:dyDescent="0.3">
      <c r="A11963" s="17"/>
    </row>
    <row r="11964" spans="1:1" x14ac:dyDescent="0.3">
      <c r="A11964" s="17"/>
    </row>
    <row r="11965" spans="1:1" x14ac:dyDescent="0.3">
      <c r="A11965" s="17"/>
    </row>
    <row r="11966" spans="1:1" x14ac:dyDescent="0.3">
      <c r="A11966" s="17"/>
    </row>
    <row r="11967" spans="1:1" x14ac:dyDescent="0.3">
      <c r="A11967" s="17"/>
    </row>
    <row r="11968" spans="1:1" x14ac:dyDescent="0.3">
      <c r="A11968" s="17"/>
    </row>
    <row r="11969" spans="1:1" x14ac:dyDescent="0.3">
      <c r="A11969" s="17"/>
    </row>
    <row r="11970" spans="1:1" x14ac:dyDescent="0.3">
      <c r="A11970" s="17"/>
    </row>
    <row r="11971" spans="1:1" x14ac:dyDescent="0.3">
      <c r="A11971" s="17"/>
    </row>
    <row r="11972" spans="1:1" x14ac:dyDescent="0.3">
      <c r="A11972" s="17"/>
    </row>
    <row r="11973" spans="1:1" x14ac:dyDescent="0.3">
      <c r="A11973" s="17"/>
    </row>
    <row r="11974" spans="1:1" x14ac:dyDescent="0.3">
      <c r="A11974" s="17"/>
    </row>
    <row r="11975" spans="1:1" x14ac:dyDescent="0.3">
      <c r="A11975" s="17"/>
    </row>
    <row r="11976" spans="1:1" x14ac:dyDescent="0.3">
      <c r="A11976" s="17"/>
    </row>
    <row r="11977" spans="1:1" x14ac:dyDescent="0.3">
      <c r="A11977" s="17"/>
    </row>
    <row r="11978" spans="1:1" x14ac:dyDescent="0.3">
      <c r="A11978" s="17"/>
    </row>
    <row r="11979" spans="1:1" x14ac:dyDescent="0.3">
      <c r="A11979" s="17"/>
    </row>
    <row r="11980" spans="1:1" x14ac:dyDescent="0.3">
      <c r="A11980" s="17"/>
    </row>
    <row r="11981" spans="1:1" x14ac:dyDescent="0.3">
      <c r="A11981" s="17"/>
    </row>
    <row r="11982" spans="1:1" x14ac:dyDescent="0.3">
      <c r="A11982" s="17"/>
    </row>
    <row r="11983" spans="1:1" x14ac:dyDescent="0.3">
      <c r="A11983" s="17"/>
    </row>
    <row r="11984" spans="1:1" x14ac:dyDescent="0.3">
      <c r="A11984" s="17"/>
    </row>
    <row r="11985" spans="1:1" x14ac:dyDescent="0.3">
      <c r="A11985" s="17"/>
    </row>
    <row r="11986" spans="1:1" x14ac:dyDescent="0.3">
      <c r="A11986" s="17"/>
    </row>
    <row r="11987" spans="1:1" x14ac:dyDescent="0.3">
      <c r="A11987" s="17"/>
    </row>
    <row r="11988" spans="1:1" x14ac:dyDescent="0.3">
      <c r="A11988" s="17"/>
    </row>
    <row r="11989" spans="1:1" x14ac:dyDescent="0.3">
      <c r="A11989" s="17"/>
    </row>
    <row r="11990" spans="1:1" x14ac:dyDescent="0.3">
      <c r="A11990" s="17"/>
    </row>
    <row r="11991" spans="1:1" x14ac:dyDescent="0.3">
      <c r="A11991" s="17"/>
    </row>
    <row r="11992" spans="1:1" x14ac:dyDescent="0.3">
      <c r="A11992" s="17"/>
    </row>
    <row r="11993" spans="1:1" x14ac:dyDescent="0.3">
      <c r="A11993" s="17"/>
    </row>
    <row r="11994" spans="1:1" x14ac:dyDescent="0.3">
      <c r="A11994" s="17"/>
    </row>
    <row r="11995" spans="1:1" x14ac:dyDescent="0.3">
      <c r="A11995" s="17"/>
    </row>
    <row r="11996" spans="1:1" x14ac:dyDescent="0.3">
      <c r="A11996" s="17"/>
    </row>
    <row r="11997" spans="1:1" x14ac:dyDescent="0.3">
      <c r="A11997" s="17"/>
    </row>
    <row r="11998" spans="1:1" x14ac:dyDescent="0.3">
      <c r="A11998" s="17"/>
    </row>
    <row r="11999" spans="1:1" x14ac:dyDescent="0.3">
      <c r="A11999" s="17"/>
    </row>
    <row r="12000" spans="1:1" x14ac:dyDescent="0.3">
      <c r="A12000" s="17"/>
    </row>
    <row r="12001" spans="1:1" x14ac:dyDescent="0.3">
      <c r="A12001" s="17"/>
    </row>
    <row r="12002" spans="1:1" x14ac:dyDescent="0.3">
      <c r="A12002" s="17"/>
    </row>
    <row r="12003" spans="1:1" x14ac:dyDescent="0.3">
      <c r="A12003" s="17"/>
    </row>
    <row r="12004" spans="1:1" x14ac:dyDescent="0.3">
      <c r="A12004" s="17"/>
    </row>
    <row r="12005" spans="1:1" x14ac:dyDescent="0.3">
      <c r="A12005" s="17"/>
    </row>
    <row r="12006" spans="1:1" x14ac:dyDescent="0.3">
      <c r="A12006" s="17"/>
    </row>
    <row r="12007" spans="1:1" x14ac:dyDescent="0.3">
      <c r="A12007" s="17"/>
    </row>
    <row r="12008" spans="1:1" x14ac:dyDescent="0.3">
      <c r="A12008" s="17"/>
    </row>
    <row r="12009" spans="1:1" x14ac:dyDescent="0.3">
      <c r="A12009" s="17"/>
    </row>
    <row r="12010" spans="1:1" x14ac:dyDescent="0.3">
      <c r="A12010" s="17"/>
    </row>
    <row r="12011" spans="1:1" x14ac:dyDescent="0.3">
      <c r="A12011" s="17"/>
    </row>
    <row r="12012" spans="1:1" x14ac:dyDescent="0.3">
      <c r="A12012" s="17"/>
    </row>
    <row r="12013" spans="1:1" x14ac:dyDescent="0.3">
      <c r="A12013" s="17"/>
    </row>
    <row r="12014" spans="1:1" x14ac:dyDescent="0.3">
      <c r="A12014" s="17"/>
    </row>
    <row r="12015" spans="1:1" x14ac:dyDescent="0.3">
      <c r="A12015" s="17"/>
    </row>
    <row r="12016" spans="1:1" x14ac:dyDescent="0.3">
      <c r="A12016" s="17"/>
    </row>
    <row r="12017" spans="1:1" x14ac:dyDescent="0.3">
      <c r="A12017" s="17"/>
    </row>
    <row r="12018" spans="1:1" x14ac:dyDescent="0.3">
      <c r="A12018" s="17"/>
    </row>
    <row r="12019" spans="1:1" x14ac:dyDescent="0.3">
      <c r="A12019" s="17"/>
    </row>
    <row r="12020" spans="1:1" x14ac:dyDescent="0.3">
      <c r="A12020" s="17"/>
    </row>
    <row r="12021" spans="1:1" x14ac:dyDescent="0.3">
      <c r="A12021" s="17"/>
    </row>
    <row r="12022" spans="1:1" x14ac:dyDescent="0.3">
      <c r="A12022" s="17"/>
    </row>
    <row r="12023" spans="1:1" x14ac:dyDescent="0.3">
      <c r="A12023" s="17"/>
    </row>
    <row r="12024" spans="1:1" x14ac:dyDescent="0.3">
      <c r="A12024" s="17"/>
    </row>
    <row r="12025" spans="1:1" x14ac:dyDescent="0.3">
      <c r="A12025" s="17"/>
    </row>
    <row r="12026" spans="1:1" x14ac:dyDescent="0.3">
      <c r="A12026" s="17"/>
    </row>
    <row r="12027" spans="1:1" x14ac:dyDescent="0.3">
      <c r="A12027" s="17"/>
    </row>
    <row r="12028" spans="1:1" x14ac:dyDescent="0.3">
      <c r="A12028" s="17"/>
    </row>
    <row r="12029" spans="1:1" x14ac:dyDescent="0.3">
      <c r="A12029" s="17"/>
    </row>
    <row r="12030" spans="1:1" x14ac:dyDescent="0.3">
      <c r="A12030" s="17"/>
    </row>
    <row r="12031" spans="1:1" x14ac:dyDescent="0.3">
      <c r="A12031" s="17"/>
    </row>
    <row r="12032" spans="1:1" x14ac:dyDescent="0.3">
      <c r="A12032" s="17"/>
    </row>
    <row r="12033" spans="1:1" x14ac:dyDescent="0.3">
      <c r="A12033" s="17"/>
    </row>
    <row r="12034" spans="1:1" x14ac:dyDescent="0.3">
      <c r="A12034" s="17"/>
    </row>
    <row r="12035" spans="1:1" x14ac:dyDescent="0.3">
      <c r="A12035" s="17"/>
    </row>
    <row r="12036" spans="1:1" x14ac:dyDescent="0.3">
      <c r="A12036" s="17"/>
    </row>
    <row r="12037" spans="1:1" x14ac:dyDescent="0.3">
      <c r="A12037" s="17"/>
    </row>
    <row r="12038" spans="1:1" x14ac:dyDescent="0.3">
      <c r="A12038" s="17"/>
    </row>
    <row r="12039" spans="1:1" x14ac:dyDescent="0.3">
      <c r="A12039" s="17"/>
    </row>
    <row r="12040" spans="1:1" x14ac:dyDescent="0.3">
      <c r="A12040" s="17"/>
    </row>
    <row r="12041" spans="1:1" x14ac:dyDescent="0.3">
      <c r="A12041" s="17"/>
    </row>
    <row r="12042" spans="1:1" x14ac:dyDescent="0.3">
      <c r="A12042" s="17"/>
    </row>
    <row r="12043" spans="1:1" x14ac:dyDescent="0.3">
      <c r="A12043" s="17"/>
    </row>
    <row r="12044" spans="1:1" x14ac:dyDescent="0.3">
      <c r="A12044" s="17"/>
    </row>
    <row r="12045" spans="1:1" x14ac:dyDescent="0.3">
      <c r="A12045" s="17"/>
    </row>
    <row r="12046" spans="1:1" x14ac:dyDescent="0.3">
      <c r="A12046" s="17"/>
    </row>
    <row r="12047" spans="1:1" x14ac:dyDescent="0.3">
      <c r="A12047" s="17"/>
    </row>
    <row r="12048" spans="1:1" x14ac:dyDescent="0.3">
      <c r="A12048" s="17"/>
    </row>
    <row r="12049" spans="1:1" x14ac:dyDescent="0.3">
      <c r="A12049" s="17"/>
    </row>
    <row r="12050" spans="1:1" x14ac:dyDescent="0.3">
      <c r="A12050" s="17"/>
    </row>
    <row r="12051" spans="1:1" x14ac:dyDescent="0.3">
      <c r="A12051" s="17"/>
    </row>
    <row r="12052" spans="1:1" x14ac:dyDescent="0.3">
      <c r="A12052" s="17"/>
    </row>
    <row r="12053" spans="1:1" x14ac:dyDescent="0.3">
      <c r="A12053" s="17"/>
    </row>
    <row r="12054" spans="1:1" x14ac:dyDescent="0.3">
      <c r="A12054" s="17"/>
    </row>
    <row r="12055" spans="1:1" x14ac:dyDescent="0.3">
      <c r="A12055" s="17"/>
    </row>
    <row r="12056" spans="1:1" x14ac:dyDescent="0.3">
      <c r="A12056" s="17"/>
    </row>
    <row r="12057" spans="1:1" x14ac:dyDescent="0.3">
      <c r="A12057" s="17"/>
    </row>
    <row r="12058" spans="1:1" x14ac:dyDescent="0.3">
      <c r="A12058" s="17"/>
    </row>
    <row r="12059" spans="1:1" x14ac:dyDescent="0.3">
      <c r="A12059" s="17"/>
    </row>
    <row r="12060" spans="1:1" x14ac:dyDescent="0.3">
      <c r="A12060" s="17"/>
    </row>
    <row r="12061" spans="1:1" x14ac:dyDescent="0.3">
      <c r="A12061" s="17"/>
    </row>
    <row r="12062" spans="1:1" x14ac:dyDescent="0.3">
      <c r="A12062" s="17"/>
    </row>
    <row r="12063" spans="1:1" x14ac:dyDescent="0.3">
      <c r="A12063" s="17"/>
    </row>
    <row r="12064" spans="1:1" x14ac:dyDescent="0.3">
      <c r="A12064" s="17"/>
    </row>
    <row r="12065" spans="1:1" x14ac:dyDescent="0.3">
      <c r="A12065" s="17"/>
    </row>
    <row r="12066" spans="1:1" x14ac:dyDescent="0.3">
      <c r="A12066" s="17"/>
    </row>
    <row r="12067" spans="1:1" x14ac:dyDescent="0.3">
      <c r="A12067" s="17"/>
    </row>
    <row r="12068" spans="1:1" x14ac:dyDescent="0.3">
      <c r="A12068" s="17"/>
    </row>
    <row r="12069" spans="1:1" x14ac:dyDescent="0.3">
      <c r="A12069" s="17"/>
    </row>
    <row r="12070" spans="1:1" x14ac:dyDescent="0.3">
      <c r="A12070" s="17"/>
    </row>
    <row r="12071" spans="1:1" x14ac:dyDescent="0.3">
      <c r="A12071" s="17"/>
    </row>
    <row r="12072" spans="1:1" x14ac:dyDescent="0.3">
      <c r="A12072" s="17"/>
    </row>
    <row r="12073" spans="1:1" x14ac:dyDescent="0.3">
      <c r="A12073" s="17"/>
    </row>
    <row r="12074" spans="1:1" x14ac:dyDescent="0.3">
      <c r="A12074" s="17"/>
    </row>
    <row r="12075" spans="1:1" x14ac:dyDescent="0.3">
      <c r="A12075" s="17"/>
    </row>
    <row r="12076" spans="1:1" x14ac:dyDescent="0.3">
      <c r="A12076" s="17"/>
    </row>
    <row r="12077" spans="1:1" x14ac:dyDescent="0.3">
      <c r="A12077" s="17"/>
    </row>
    <row r="12078" spans="1:1" x14ac:dyDescent="0.3">
      <c r="A12078" s="17"/>
    </row>
    <row r="12079" spans="1:1" x14ac:dyDescent="0.3">
      <c r="A12079" s="17"/>
    </row>
    <row r="12080" spans="1:1" x14ac:dyDescent="0.3">
      <c r="A12080" s="17"/>
    </row>
    <row r="12081" spans="1:1" x14ac:dyDescent="0.3">
      <c r="A12081" s="17"/>
    </row>
    <row r="12082" spans="1:1" x14ac:dyDescent="0.3">
      <c r="A12082" s="17"/>
    </row>
    <row r="12083" spans="1:1" x14ac:dyDescent="0.3">
      <c r="A12083" s="17"/>
    </row>
    <row r="12084" spans="1:1" x14ac:dyDescent="0.3">
      <c r="A12084" s="17"/>
    </row>
    <row r="12085" spans="1:1" x14ac:dyDescent="0.3">
      <c r="A12085" s="17"/>
    </row>
    <row r="12086" spans="1:1" x14ac:dyDescent="0.3">
      <c r="A12086" s="17"/>
    </row>
    <row r="12087" spans="1:1" x14ac:dyDescent="0.3">
      <c r="A12087" s="17"/>
    </row>
    <row r="12088" spans="1:1" x14ac:dyDescent="0.3">
      <c r="A12088" s="17"/>
    </row>
    <row r="12089" spans="1:1" x14ac:dyDescent="0.3">
      <c r="A12089" s="17"/>
    </row>
    <row r="12090" spans="1:1" x14ac:dyDescent="0.3">
      <c r="A12090" s="17"/>
    </row>
    <row r="12091" spans="1:1" x14ac:dyDescent="0.3">
      <c r="A12091" s="17"/>
    </row>
    <row r="12092" spans="1:1" x14ac:dyDescent="0.3">
      <c r="A12092" s="17"/>
    </row>
    <row r="12093" spans="1:1" x14ac:dyDescent="0.3">
      <c r="A12093" s="17"/>
    </row>
    <row r="12094" spans="1:1" x14ac:dyDescent="0.3">
      <c r="A12094" s="17"/>
    </row>
    <row r="12095" spans="1:1" x14ac:dyDescent="0.3">
      <c r="A12095" s="17"/>
    </row>
    <row r="12096" spans="1:1" x14ac:dyDescent="0.3">
      <c r="A12096" s="17"/>
    </row>
    <row r="12097" spans="1:1" x14ac:dyDescent="0.3">
      <c r="A12097" s="17"/>
    </row>
    <row r="12098" spans="1:1" x14ac:dyDescent="0.3">
      <c r="A12098" s="17"/>
    </row>
    <row r="12099" spans="1:1" x14ac:dyDescent="0.3">
      <c r="A12099" s="17"/>
    </row>
    <row r="12100" spans="1:1" x14ac:dyDescent="0.3">
      <c r="A12100" s="17"/>
    </row>
    <row r="12101" spans="1:1" x14ac:dyDescent="0.3">
      <c r="A12101" s="17"/>
    </row>
    <row r="12102" spans="1:1" x14ac:dyDescent="0.3">
      <c r="A12102" s="17"/>
    </row>
    <row r="12103" spans="1:1" x14ac:dyDescent="0.3">
      <c r="A12103" s="17"/>
    </row>
    <row r="12104" spans="1:1" x14ac:dyDescent="0.3">
      <c r="A12104" s="17"/>
    </row>
    <row r="12105" spans="1:1" x14ac:dyDescent="0.3">
      <c r="A12105" s="17"/>
    </row>
    <row r="12106" spans="1:1" x14ac:dyDescent="0.3">
      <c r="A12106" s="17"/>
    </row>
    <row r="12107" spans="1:1" x14ac:dyDescent="0.3">
      <c r="A12107" s="17"/>
    </row>
    <row r="12108" spans="1:1" x14ac:dyDescent="0.3">
      <c r="A12108" s="17"/>
    </row>
    <row r="12109" spans="1:1" x14ac:dyDescent="0.3">
      <c r="A12109" s="17"/>
    </row>
    <row r="12110" spans="1:1" x14ac:dyDescent="0.3">
      <c r="A12110" s="17"/>
    </row>
    <row r="12111" spans="1:1" x14ac:dyDescent="0.3">
      <c r="A12111" s="17"/>
    </row>
    <row r="12112" spans="1:1" x14ac:dyDescent="0.3">
      <c r="A12112" s="17"/>
    </row>
    <row r="12113" spans="1:1" x14ac:dyDescent="0.3">
      <c r="A12113" s="17"/>
    </row>
    <row r="12114" spans="1:1" x14ac:dyDescent="0.3">
      <c r="A12114" s="17"/>
    </row>
    <row r="12115" spans="1:1" x14ac:dyDescent="0.3">
      <c r="A12115" s="17"/>
    </row>
    <row r="12116" spans="1:1" x14ac:dyDescent="0.3">
      <c r="A12116" s="17"/>
    </row>
    <row r="12117" spans="1:1" x14ac:dyDescent="0.3">
      <c r="A12117" s="17"/>
    </row>
    <row r="12118" spans="1:1" x14ac:dyDescent="0.3">
      <c r="A12118" s="17"/>
    </row>
    <row r="12119" spans="1:1" x14ac:dyDescent="0.3">
      <c r="A12119" s="17"/>
    </row>
    <row r="12120" spans="1:1" x14ac:dyDescent="0.3">
      <c r="A12120" s="17"/>
    </row>
    <row r="12121" spans="1:1" x14ac:dyDescent="0.3">
      <c r="A12121" s="17"/>
    </row>
    <row r="12122" spans="1:1" x14ac:dyDescent="0.3">
      <c r="A12122" s="17"/>
    </row>
    <row r="12123" spans="1:1" x14ac:dyDescent="0.3">
      <c r="A12123" s="17"/>
    </row>
    <row r="12124" spans="1:1" x14ac:dyDescent="0.3">
      <c r="A12124" s="17"/>
    </row>
    <row r="12125" spans="1:1" x14ac:dyDescent="0.3">
      <c r="A12125" s="17"/>
    </row>
    <row r="12126" spans="1:1" x14ac:dyDescent="0.3">
      <c r="A12126" s="17"/>
    </row>
    <row r="12127" spans="1:1" x14ac:dyDescent="0.3">
      <c r="A12127" s="17"/>
    </row>
    <row r="12128" spans="1:1" x14ac:dyDescent="0.3">
      <c r="A12128" s="17"/>
    </row>
    <row r="12129" spans="1:1" x14ac:dyDescent="0.3">
      <c r="A12129" s="17"/>
    </row>
    <row r="12130" spans="1:1" x14ac:dyDescent="0.3">
      <c r="A12130" s="17"/>
    </row>
    <row r="12131" spans="1:1" x14ac:dyDescent="0.3">
      <c r="A12131" s="17"/>
    </row>
    <row r="12132" spans="1:1" x14ac:dyDescent="0.3">
      <c r="A12132" s="17"/>
    </row>
    <row r="12133" spans="1:1" x14ac:dyDescent="0.3">
      <c r="A12133" s="17"/>
    </row>
    <row r="12134" spans="1:1" x14ac:dyDescent="0.3">
      <c r="A12134" s="17"/>
    </row>
    <row r="12135" spans="1:1" x14ac:dyDescent="0.3">
      <c r="A12135" s="17"/>
    </row>
    <row r="12136" spans="1:1" x14ac:dyDescent="0.3">
      <c r="A12136" s="17"/>
    </row>
    <row r="12137" spans="1:1" x14ac:dyDescent="0.3">
      <c r="A12137" s="17"/>
    </row>
    <row r="12138" spans="1:1" x14ac:dyDescent="0.3">
      <c r="A12138" s="17"/>
    </row>
    <row r="12139" spans="1:1" x14ac:dyDescent="0.3">
      <c r="A12139" s="17"/>
    </row>
    <row r="12140" spans="1:1" x14ac:dyDescent="0.3">
      <c r="A12140" s="17"/>
    </row>
    <row r="12141" spans="1:1" x14ac:dyDescent="0.3">
      <c r="A12141" s="17"/>
    </row>
    <row r="12142" spans="1:1" x14ac:dyDescent="0.3">
      <c r="A12142" s="17"/>
    </row>
    <row r="12143" spans="1:1" x14ac:dyDescent="0.3">
      <c r="A12143" s="17"/>
    </row>
    <row r="12144" spans="1:1" x14ac:dyDescent="0.3">
      <c r="A12144" s="17"/>
    </row>
    <row r="12145" spans="1:1" x14ac:dyDescent="0.3">
      <c r="A12145" s="17"/>
    </row>
    <row r="12146" spans="1:1" x14ac:dyDescent="0.3">
      <c r="A12146" s="17"/>
    </row>
    <row r="12147" spans="1:1" x14ac:dyDescent="0.3">
      <c r="A12147" s="17"/>
    </row>
    <row r="12148" spans="1:1" x14ac:dyDescent="0.3">
      <c r="A12148" s="17"/>
    </row>
    <row r="12149" spans="1:1" x14ac:dyDescent="0.3">
      <c r="A12149" s="17"/>
    </row>
    <row r="12150" spans="1:1" x14ac:dyDescent="0.3">
      <c r="A12150" s="17"/>
    </row>
    <row r="12151" spans="1:1" x14ac:dyDescent="0.3">
      <c r="A12151" s="17"/>
    </row>
    <row r="12152" spans="1:1" x14ac:dyDescent="0.3">
      <c r="A12152" s="17"/>
    </row>
    <row r="12153" spans="1:1" x14ac:dyDescent="0.3">
      <c r="A12153" s="17"/>
    </row>
    <row r="12154" spans="1:1" x14ac:dyDescent="0.3">
      <c r="A12154" s="17"/>
    </row>
    <row r="12155" spans="1:1" x14ac:dyDescent="0.3">
      <c r="A12155" s="17"/>
    </row>
    <row r="12156" spans="1:1" x14ac:dyDescent="0.3">
      <c r="A12156" s="17"/>
    </row>
    <row r="12157" spans="1:1" x14ac:dyDescent="0.3">
      <c r="A12157" s="17"/>
    </row>
    <row r="12158" spans="1:1" x14ac:dyDescent="0.3">
      <c r="A12158" s="17"/>
    </row>
    <row r="12159" spans="1:1" x14ac:dyDescent="0.3">
      <c r="A12159" s="17"/>
    </row>
    <row r="12160" spans="1:1" x14ac:dyDescent="0.3">
      <c r="A12160" s="17"/>
    </row>
    <row r="12161" spans="1:1" x14ac:dyDescent="0.3">
      <c r="A12161" s="17"/>
    </row>
    <row r="12162" spans="1:1" x14ac:dyDescent="0.3">
      <c r="A12162" s="17"/>
    </row>
    <row r="12163" spans="1:1" x14ac:dyDescent="0.3">
      <c r="A12163" s="17"/>
    </row>
    <row r="12164" spans="1:1" x14ac:dyDescent="0.3">
      <c r="A12164" s="17"/>
    </row>
    <row r="12165" spans="1:1" x14ac:dyDescent="0.3">
      <c r="A12165" s="17"/>
    </row>
    <row r="12166" spans="1:1" x14ac:dyDescent="0.3">
      <c r="A12166" s="17"/>
    </row>
    <row r="12167" spans="1:1" x14ac:dyDescent="0.3">
      <c r="A12167" s="17"/>
    </row>
    <row r="12168" spans="1:1" x14ac:dyDescent="0.3">
      <c r="A12168" s="17"/>
    </row>
    <row r="12169" spans="1:1" x14ac:dyDescent="0.3">
      <c r="A12169" s="17"/>
    </row>
    <row r="12170" spans="1:1" x14ac:dyDescent="0.3">
      <c r="A12170" s="17"/>
    </row>
    <row r="12171" spans="1:1" x14ac:dyDescent="0.3">
      <c r="A12171" s="17"/>
    </row>
    <row r="12172" spans="1:1" x14ac:dyDescent="0.3">
      <c r="A12172" s="17"/>
    </row>
    <row r="12173" spans="1:1" x14ac:dyDescent="0.3">
      <c r="A12173" s="17"/>
    </row>
    <row r="12174" spans="1:1" x14ac:dyDescent="0.3">
      <c r="A12174" s="17"/>
    </row>
    <row r="12175" spans="1:1" x14ac:dyDescent="0.3">
      <c r="A12175" s="17"/>
    </row>
    <row r="12176" spans="1:1" x14ac:dyDescent="0.3">
      <c r="A12176" s="17"/>
    </row>
    <row r="12177" spans="1:1" x14ac:dyDescent="0.3">
      <c r="A12177" s="17"/>
    </row>
    <row r="12178" spans="1:1" x14ac:dyDescent="0.3">
      <c r="A12178" s="17"/>
    </row>
    <row r="12179" spans="1:1" x14ac:dyDescent="0.3">
      <c r="A12179" s="17"/>
    </row>
    <row r="12180" spans="1:1" x14ac:dyDescent="0.3">
      <c r="A12180" s="17"/>
    </row>
    <row r="12181" spans="1:1" x14ac:dyDescent="0.3">
      <c r="A12181" s="17"/>
    </row>
    <row r="12182" spans="1:1" x14ac:dyDescent="0.3">
      <c r="A12182" s="17"/>
    </row>
    <row r="12183" spans="1:1" x14ac:dyDescent="0.3">
      <c r="A12183" s="17"/>
    </row>
    <row r="12184" spans="1:1" x14ac:dyDescent="0.3">
      <c r="A12184" s="17"/>
    </row>
    <row r="12185" spans="1:1" x14ac:dyDescent="0.3">
      <c r="A12185" s="17"/>
    </row>
    <row r="12186" spans="1:1" x14ac:dyDescent="0.3">
      <c r="A12186" s="17"/>
    </row>
    <row r="12187" spans="1:1" x14ac:dyDescent="0.3">
      <c r="A12187" s="17"/>
    </row>
    <row r="12188" spans="1:1" x14ac:dyDescent="0.3">
      <c r="A12188" s="17"/>
    </row>
    <row r="12189" spans="1:1" x14ac:dyDescent="0.3">
      <c r="A12189" s="17"/>
    </row>
    <row r="12190" spans="1:1" x14ac:dyDescent="0.3">
      <c r="A12190" s="17"/>
    </row>
    <row r="12191" spans="1:1" x14ac:dyDescent="0.3">
      <c r="A12191" s="17"/>
    </row>
    <row r="12192" spans="1:1" x14ac:dyDescent="0.3">
      <c r="A12192" s="17"/>
    </row>
    <row r="12193" spans="1:1" x14ac:dyDescent="0.3">
      <c r="A12193" s="17"/>
    </row>
    <row r="12194" spans="1:1" x14ac:dyDescent="0.3">
      <c r="A12194" s="17"/>
    </row>
    <row r="12195" spans="1:1" x14ac:dyDescent="0.3">
      <c r="A12195" s="17"/>
    </row>
    <row r="12196" spans="1:1" x14ac:dyDescent="0.3">
      <c r="A12196" s="17"/>
    </row>
    <row r="12197" spans="1:1" x14ac:dyDescent="0.3">
      <c r="A12197" s="17"/>
    </row>
    <row r="12198" spans="1:1" x14ac:dyDescent="0.3">
      <c r="A12198" s="17"/>
    </row>
    <row r="12199" spans="1:1" x14ac:dyDescent="0.3">
      <c r="A12199" s="17"/>
    </row>
    <row r="12200" spans="1:1" x14ac:dyDescent="0.3">
      <c r="A12200" s="17"/>
    </row>
    <row r="12201" spans="1:1" x14ac:dyDescent="0.3">
      <c r="A12201" s="17"/>
    </row>
    <row r="12202" spans="1:1" x14ac:dyDescent="0.3">
      <c r="A12202" s="17"/>
    </row>
    <row r="12203" spans="1:1" x14ac:dyDescent="0.3">
      <c r="A12203" s="17"/>
    </row>
    <row r="12204" spans="1:1" x14ac:dyDescent="0.3">
      <c r="A12204" s="17"/>
    </row>
    <row r="12205" spans="1:1" x14ac:dyDescent="0.3">
      <c r="A12205" s="17"/>
    </row>
    <row r="12206" spans="1:1" x14ac:dyDescent="0.3">
      <c r="A12206" s="17"/>
    </row>
    <row r="12207" spans="1:1" x14ac:dyDescent="0.3">
      <c r="A12207" s="17"/>
    </row>
    <row r="12208" spans="1:1" x14ac:dyDescent="0.3">
      <c r="A12208" s="17"/>
    </row>
    <row r="12209" spans="1:1" x14ac:dyDescent="0.3">
      <c r="A12209" s="17"/>
    </row>
    <row r="12210" spans="1:1" x14ac:dyDescent="0.3">
      <c r="A12210" s="17"/>
    </row>
    <row r="12211" spans="1:1" x14ac:dyDescent="0.3">
      <c r="A12211" s="17"/>
    </row>
    <row r="12212" spans="1:1" x14ac:dyDescent="0.3">
      <c r="A12212" s="17"/>
    </row>
    <row r="12213" spans="1:1" x14ac:dyDescent="0.3">
      <c r="A12213" s="17"/>
    </row>
    <row r="12214" spans="1:1" x14ac:dyDescent="0.3">
      <c r="A12214" s="17"/>
    </row>
    <row r="12215" spans="1:1" x14ac:dyDescent="0.3">
      <c r="A12215" s="17"/>
    </row>
    <row r="12216" spans="1:1" x14ac:dyDescent="0.3">
      <c r="A12216" s="17"/>
    </row>
    <row r="12217" spans="1:1" x14ac:dyDescent="0.3">
      <c r="A12217" s="17"/>
    </row>
    <row r="12218" spans="1:1" x14ac:dyDescent="0.3">
      <c r="A12218" s="17"/>
    </row>
    <row r="12219" spans="1:1" x14ac:dyDescent="0.3">
      <c r="A12219" s="17"/>
    </row>
    <row r="12220" spans="1:1" x14ac:dyDescent="0.3">
      <c r="A12220" s="17"/>
    </row>
    <row r="12221" spans="1:1" x14ac:dyDescent="0.3">
      <c r="A12221" s="17"/>
    </row>
    <row r="12222" spans="1:1" x14ac:dyDescent="0.3">
      <c r="A12222" s="17"/>
    </row>
    <row r="12223" spans="1:1" x14ac:dyDescent="0.3">
      <c r="A12223" s="17"/>
    </row>
    <row r="12224" spans="1:1" x14ac:dyDescent="0.3">
      <c r="A12224" s="17"/>
    </row>
    <row r="12225" spans="1:1" x14ac:dyDescent="0.3">
      <c r="A12225" s="17"/>
    </row>
    <row r="12226" spans="1:1" x14ac:dyDescent="0.3">
      <c r="A12226" s="17"/>
    </row>
    <row r="12227" spans="1:1" x14ac:dyDescent="0.3">
      <c r="A12227" s="17"/>
    </row>
    <row r="12228" spans="1:1" x14ac:dyDescent="0.3">
      <c r="A12228" s="17"/>
    </row>
    <row r="12229" spans="1:1" x14ac:dyDescent="0.3">
      <c r="A12229" s="17"/>
    </row>
    <row r="12230" spans="1:1" x14ac:dyDescent="0.3">
      <c r="A12230" s="17"/>
    </row>
    <row r="12231" spans="1:1" x14ac:dyDescent="0.3">
      <c r="A12231" s="17"/>
    </row>
    <row r="12232" spans="1:1" x14ac:dyDescent="0.3">
      <c r="A12232" s="17"/>
    </row>
    <row r="12233" spans="1:1" x14ac:dyDescent="0.3">
      <c r="A12233" s="17"/>
    </row>
    <row r="12234" spans="1:1" x14ac:dyDescent="0.3">
      <c r="A12234" s="17"/>
    </row>
    <row r="12235" spans="1:1" x14ac:dyDescent="0.3">
      <c r="A12235" s="17"/>
    </row>
    <row r="12236" spans="1:1" x14ac:dyDescent="0.3">
      <c r="A12236" s="17"/>
    </row>
    <row r="12237" spans="1:1" x14ac:dyDescent="0.3">
      <c r="A12237" s="17"/>
    </row>
    <row r="12238" spans="1:1" x14ac:dyDescent="0.3">
      <c r="A12238" s="17"/>
    </row>
    <row r="12239" spans="1:1" x14ac:dyDescent="0.3">
      <c r="A12239" s="17"/>
    </row>
    <row r="12240" spans="1:1" x14ac:dyDescent="0.3">
      <c r="A12240" s="17"/>
    </row>
    <row r="12241" spans="1:1" x14ac:dyDescent="0.3">
      <c r="A12241" s="17"/>
    </row>
    <row r="12242" spans="1:1" x14ac:dyDescent="0.3">
      <c r="A12242" s="17"/>
    </row>
    <row r="12243" spans="1:1" x14ac:dyDescent="0.3">
      <c r="A12243" s="17"/>
    </row>
    <row r="12244" spans="1:1" x14ac:dyDescent="0.3">
      <c r="A12244" s="17"/>
    </row>
    <row r="12245" spans="1:1" x14ac:dyDescent="0.3">
      <c r="A12245" s="17"/>
    </row>
    <row r="12246" spans="1:1" x14ac:dyDescent="0.3">
      <c r="A12246" s="17"/>
    </row>
    <row r="12247" spans="1:1" x14ac:dyDescent="0.3">
      <c r="A12247" s="17"/>
    </row>
    <row r="12248" spans="1:1" x14ac:dyDescent="0.3">
      <c r="A12248" s="17"/>
    </row>
    <row r="12249" spans="1:1" x14ac:dyDescent="0.3">
      <c r="A12249" s="17"/>
    </row>
    <row r="12250" spans="1:1" x14ac:dyDescent="0.3">
      <c r="A12250" s="17"/>
    </row>
    <row r="12251" spans="1:1" x14ac:dyDescent="0.3">
      <c r="A12251" s="17"/>
    </row>
    <row r="12252" spans="1:1" x14ac:dyDescent="0.3">
      <c r="A12252" s="17"/>
    </row>
    <row r="12253" spans="1:1" x14ac:dyDescent="0.3">
      <c r="A12253" s="17"/>
    </row>
    <row r="12254" spans="1:1" x14ac:dyDescent="0.3">
      <c r="A12254" s="17"/>
    </row>
    <row r="12255" spans="1:1" x14ac:dyDescent="0.3">
      <c r="A12255" s="17"/>
    </row>
    <row r="12256" spans="1:1" x14ac:dyDescent="0.3">
      <c r="A12256" s="17"/>
    </row>
    <row r="12257" spans="1:1" x14ac:dyDescent="0.3">
      <c r="A12257" s="17"/>
    </row>
    <row r="12258" spans="1:1" x14ac:dyDescent="0.3">
      <c r="A12258" s="17"/>
    </row>
    <row r="12259" spans="1:1" x14ac:dyDescent="0.3">
      <c r="A12259" s="17"/>
    </row>
    <row r="12260" spans="1:1" x14ac:dyDescent="0.3">
      <c r="A12260" s="17"/>
    </row>
    <row r="12261" spans="1:1" x14ac:dyDescent="0.3">
      <c r="A12261" s="17"/>
    </row>
    <row r="12262" spans="1:1" x14ac:dyDescent="0.3">
      <c r="A12262" s="17"/>
    </row>
    <row r="12263" spans="1:1" x14ac:dyDescent="0.3">
      <c r="A12263" s="17"/>
    </row>
    <row r="12264" spans="1:1" x14ac:dyDescent="0.3">
      <c r="A12264" s="17"/>
    </row>
    <row r="12265" spans="1:1" x14ac:dyDescent="0.3">
      <c r="A12265" s="17"/>
    </row>
    <row r="12266" spans="1:1" x14ac:dyDescent="0.3">
      <c r="A12266" s="17"/>
    </row>
    <row r="12267" spans="1:1" x14ac:dyDescent="0.3">
      <c r="A12267" s="17"/>
    </row>
    <row r="12268" spans="1:1" x14ac:dyDescent="0.3">
      <c r="A12268" s="17"/>
    </row>
    <row r="12269" spans="1:1" x14ac:dyDescent="0.3">
      <c r="A12269" s="17"/>
    </row>
    <row r="12270" spans="1:1" x14ac:dyDescent="0.3">
      <c r="A12270" s="17"/>
    </row>
    <row r="12271" spans="1:1" x14ac:dyDescent="0.3">
      <c r="A12271" s="17"/>
    </row>
    <row r="12272" spans="1:1" x14ac:dyDescent="0.3">
      <c r="A12272" s="17"/>
    </row>
    <row r="12273" spans="1:1" x14ac:dyDescent="0.3">
      <c r="A12273" s="17"/>
    </row>
    <row r="12274" spans="1:1" x14ac:dyDescent="0.3">
      <c r="A12274" s="17"/>
    </row>
    <row r="12275" spans="1:1" x14ac:dyDescent="0.3">
      <c r="A12275" s="17"/>
    </row>
    <row r="12276" spans="1:1" x14ac:dyDescent="0.3">
      <c r="A12276" s="17"/>
    </row>
    <row r="12277" spans="1:1" x14ac:dyDescent="0.3">
      <c r="A12277" s="17"/>
    </row>
    <row r="12278" spans="1:1" x14ac:dyDescent="0.3">
      <c r="A12278" s="17"/>
    </row>
    <row r="12279" spans="1:1" x14ac:dyDescent="0.3">
      <c r="A12279" s="17"/>
    </row>
    <row r="12280" spans="1:1" x14ac:dyDescent="0.3">
      <c r="A12280" s="17"/>
    </row>
    <row r="12281" spans="1:1" x14ac:dyDescent="0.3">
      <c r="A12281" s="17"/>
    </row>
    <row r="12282" spans="1:1" x14ac:dyDescent="0.3">
      <c r="A12282" s="17"/>
    </row>
    <row r="12283" spans="1:1" x14ac:dyDescent="0.3">
      <c r="A12283" s="17"/>
    </row>
    <row r="12284" spans="1:1" x14ac:dyDescent="0.3">
      <c r="A12284" s="17"/>
    </row>
    <row r="12285" spans="1:1" x14ac:dyDescent="0.3">
      <c r="A12285" s="17"/>
    </row>
    <row r="12286" spans="1:1" x14ac:dyDescent="0.3">
      <c r="A12286" s="17"/>
    </row>
    <row r="12287" spans="1:1" x14ac:dyDescent="0.3">
      <c r="A12287" s="17"/>
    </row>
    <row r="12288" spans="1:1" x14ac:dyDescent="0.3">
      <c r="A12288" s="17"/>
    </row>
    <row r="12289" spans="1:1" x14ac:dyDescent="0.3">
      <c r="A12289" s="17"/>
    </row>
    <row r="12290" spans="1:1" x14ac:dyDescent="0.3">
      <c r="A12290" s="17"/>
    </row>
    <row r="12291" spans="1:1" x14ac:dyDescent="0.3">
      <c r="A12291" s="17"/>
    </row>
    <row r="12292" spans="1:1" x14ac:dyDescent="0.3">
      <c r="A12292" s="17"/>
    </row>
    <row r="12293" spans="1:1" x14ac:dyDescent="0.3">
      <c r="A12293" s="17"/>
    </row>
    <row r="12294" spans="1:1" x14ac:dyDescent="0.3">
      <c r="A12294" s="17"/>
    </row>
    <row r="12295" spans="1:1" x14ac:dyDescent="0.3">
      <c r="A12295" s="17"/>
    </row>
    <row r="12296" spans="1:1" x14ac:dyDescent="0.3">
      <c r="A12296" s="17"/>
    </row>
    <row r="12297" spans="1:1" x14ac:dyDescent="0.3">
      <c r="A12297" s="17"/>
    </row>
    <row r="12298" spans="1:1" x14ac:dyDescent="0.3">
      <c r="A12298" s="17"/>
    </row>
    <row r="12299" spans="1:1" x14ac:dyDescent="0.3">
      <c r="A12299" s="17"/>
    </row>
    <row r="12300" spans="1:1" x14ac:dyDescent="0.3">
      <c r="A12300" s="17"/>
    </row>
    <row r="12301" spans="1:1" x14ac:dyDescent="0.3">
      <c r="A12301" s="17"/>
    </row>
    <row r="12302" spans="1:1" x14ac:dyDescent="0.3">
      <c r="A12302" s="17"/>
    </row>
    <row r="12303" spans="1:1" x14ac:dyDescent="0.3">
      <c r="A12303" s="17"/>
    </row>
    <row r="12304" spans="1:1" x14ac:dyDescent="0.3">
      <c r="A12304" s="17"/>
    </row>
    <row r="12305" spans="1:1" x14ac:dyDescent="0.3">
      <c r="A12305" s="17"/>
    </row>
    <row r="12306" spans="1:1" x14ac:dyDescent="0.3">
      <c r="A12306" s="17"/>
    </row>
    <row r="12307" spans="1:1" x14ac:dyDescent="0.3">
      <c r="A12307" s="17"/>
    </row>
    <row r="12308" spans="1:1" x14ac:dyDescent="0.3">
      <c r="A12308" s="17"/>
    </row>
    <row r="12309" spans="1:1" x14ac:dyDescent="0.3">
      <c r="A12309" s="17"/>
    </row>
    <row r="12310" spans="1:1" x14ac:dyDescent="0.3">
      <c r="A12310" s="17"/>
    </row>
    <row r="12311" spans="1:1" x14ac:dyDescent="0.3">
      <c r="A12311" s="17"/>
    </row>
    <row r="12312" spans="1:1" x14ac:dyDescent="0.3">
      <c r="A12312" s="17"/>
    </row>
    <row r="12313" spans="1:1" x14ac:dyDescent="0.3">
      <c r="A12313" s="17"/>
    </row>
    <row r="12314" spans="1:1" x14ac:dyDescent="0.3">
      <c r="A12314" s="17"/>
    </row>
    <row r="12315" spans="1:1" x14ac:dyDescent="0.3">
      <c r="A12315" s="17"/>
    </row>
    <row r="12316" spans="1:1" x14ac:dyDescent="0.3">
      <c r="A12316" s="17"/>
    </row>
    <row r="12317" spans="1:1" x14ac:dyDescent="0.3">
      <c r="A12317" s="17"/>
    </row>
    <row r="12318" spans="1:1" x14ac:dyDescent="0.3">
      <c r="A12318" s="17"/>
    </row>
    <row r="12319" spans="1:1" x14ac:dyDescent="0.3">
      <c r="A12319" s="17"/>
    </row>
    <row r="12320" spans="1:1" x14ac:dyDescent="0.3">
      <c r="A12320" s="17"/>
    </row>
    <row r="12321" spans="1:1" x14ac:dyDescent="0.3">
      <c r="A12321" s="17"/>
    </row>
    <row r="12322" spans="1:1" x14ac:dyDescent="0.3">
      <c r="A12322" s="17"/>
    </row>
    <row r="12323" spans="1:1" x14ac:dyDescent="0.3">
      <c r="A12323" s="17"/>
    </row>
    <row r="12324" spans="1:1" x14ac:dyDescent="0.3">
      <c r="A12324" s="17"/>
    </row>
    <row r="12325" spans="1:1" x14ac:dyDescent="0.3">
      <c r="A12325" s="17"/>
    </row>
    <row r="12326" spans="1:1" x14ac:dyDescent="0.3">
      <c r="A12326" s="17"/>
    </row>
    <row r="12327" spans="1:1" x14ac:dyDescent="0.3">
      <c r="A12327" s="17"/>
    </row>
    <row r="12328" spans="1:1" x14ac:dyDescent="0.3">
      <c r="A12328" s="17"/>
    </row>
    <row r="12329" spans="1:1" x14ac:dyDescent="0.3">
      <c r="A12329" s="17"/>
    </row>
    <row r="12330" spans="1:1" x14ac:dyDescent="0.3">
      <c r="A12330" s="17"/>
    </row>
    <row r="12331" spans="1:1" x14ac:dyDescent="0.3">
      <c r="A12331" s="17"/>
    </row>
    <row r="12332" spans="1:1" x14ac:dyDescent="0.3">
      <c r="A12332" s="17"/>
    </row>
    <row r="12333" spans="1:1" x14ac:dyDescent="0.3">
      <c r="A12333" s="17"/>
    </row>
    <row r="12334" spans="1:1" x14ac:dyDescent="0.3">
      <c r="A12334" s="17"/>
    </row>
    <row r="12335" spans="1:1" x14ac:dyDescent="0.3">
      <c r="A12335" s="17"/>
    </row>
    <row r="12336" spans="1:1" x14ac:dyDescent="0.3">
      <c r="A12336" s="17"/>
    </row>
    <row r="12337" spans="1:1" x14ac:dyDescent="0.3">
      <c r="A12337" s="17"/>
    </row>
    <row r="12338" spans="1:1" x14ac:dyDescent="0.3">
      <c r="A12338" s="17"/>
    </row>
    <row r="12339" spans="1:1" x14ac:dyDescent="0.3">
      <c r="A12339" s="17"/>
    </row>
    <row r="12340" spans="1:1" x14ac:dyDescent="0.3">
      <c r="A12340" s="17"/>
    </row>
    <row r="12341" spans="1:1" x14ac:dyDescent="0.3">
      <c r="A12341" s="17"/>
    </row>
    <row r="12342" spans="1:1" x14ac:dyDescent="0.3">
      <c r="A12342" s="17"/>
    </row>
    <row r="12343" spans="1:1" x14ac:dyDescent="0.3">
      <c r="A12343" s="17"/>
    </row>
    <row r="12344" spans="1:1" x14ac:dyDescent="0.3">
      <c r="A12344" s="17"/>
    </row>
    <row r="12345" spans="1:1" x14ac:dyDescent="0.3">
      <c r="A12345" s="17"/>
    </row>
    <row r="12346" spans="1:1" x14ac:dyDescent="0.3">
      <c r="A12346" s="17"/>
    </row>
    <row r="12347" spans="1:1" x14ac:dyDescent="0.3">
      <c r="A12347" s="17"/>
    </row>
    <row r="12348" spans="1:1" x14ac:dyDescent="0.3">
      <c r="A12348" s="17"/>
    </row>
    <row r="12349" spans="1:1" x14ac:dyDescent="0.3">
      <c r="A12349" s="17"/>
    </row>
    <row r="12350" spans="1:1" x14ac:dyDescent="0.3">
      <c r="A12350" s="17"/>
    </row>
    <row r="12351" spans="1:1" x14ac:dyDescent="0.3">
      <c r="A12351" s="17"/>
    </row>
    <row r="12352" spans="1:1" x14ac:dyDescent="0.3">
      <c r="A12352" s="17"/>
    </row>
    <row r="12353" spans="1:1" x14ac:dyDescent="0.3">
      <c r="A12353" s="17"/>
    </row>
    <row r="12354" spans="1:1" x14ac:dyDescent="0.3">
      <c r="A12354" s="17"/>
    </row>
    <row r="12355" spans="1:1" x14ac:dyDescent="0.3">
      <c r="A12355" s="17"/>
    </row>
    <row r="12356" spans="1:1" x14ac:dyDescent="0.3">
      <c r="A12356" s="17"/>
    </row>
    <row r="12357" spans="1:1" x14ac:dyDescent="0.3">
      <c r="A12357" s="17"/>
    </row>
    <row r="12358" spans="1:1" x14ac:dyDescent="0.3">
      <c r="A12358" s="17"/>
    </row>
    <row r="12359" spans="1:1" x14ac:dyDescent="0.3">
      <c r="A12359" s="17"/>
    </row>
    <row r="12360" spans="1:1" x14ac:dyDescent="0.3">
      <c r="A12360" s="17"/>
    </row>
    <row r="12361" spans="1:1" x14ac:dyDescent="0.3">
      <c r="A12361" s="17"/>
    </row>
    <row r="12362" spans="1:1" x14ac:dyDescent="0.3">
      <c r="A12362" s="17"/>
    </row>
    <row r="12363" spans="1:1" x14ac:dyDescent="0.3">
      <c r="A12363" s="17"/>
    </row>
    <row r="12364" spans="1:1" x14ac:dyDescent="0.3">
      <c r="A12364" s="17"/>
    </row>
    <row r="12365" spans="1:1" x14ac:dyDescent="0.3">
      <c r="A12365" s="17"/>
    </row>
    <row r="12366" spans="1:1" x14ac:dyDescent="0.3">
      <c r="A12366" s="17"/>
    </row>
    <row r="12367" spans="1:1" x14ac:dyDescent="0.3">
      <c r="A12367" s="17"/>
    </row>
    <row r="12368" spans="1:1" x14ac:dyDescent="0.3">
      <c r="A12368" s="17"/>
    </row>
    <row r="12369" spans="1:1" x14ac:dyDescent="0.3">
      <c r="A12369" s="17"/>
    </row>
    <row r="12370" spans="1:1" x14ac:dyDescent="0.3">
      <c r="A12370" s="17"/>
    </row>
    <row r="12371" spans="1:1" x14ac:dyDescent="0.3">
      <c r="A12371" s="17"/>
    </row>
    <row r="12372" spans="1:1" x14ac:dyDescent="0.3">
      <c r="A12372" s="17"/>
    </row>
    <row r="12373" spans="1:1" x14ac:dyDescent="0.3">
      <c r="A12373" s="17"/>
    </row>
    <row r="12374" spans="1:1" x14ac:dyDescent="0.3">
      <c r="A12374" s="17"/>
    </row>
    <row r="12375" spans="1:1" x14ac:dyDescent="0.3">
      <c r="A12375" s="17"/>
    </row>
    <row r="12376" spans="1:1" x14ac:dyDescent="0.3">
      <c r="A12376" s="17"/>
    </row>
    <row r="12377" spans="1:1" x14ac:dyDescent="0.3">
      <c r="A12377" s="17"/>
    </row>
    <row r="12378" spans="1:1" x14ac:dyDescent="0.3">
      <c r="A12378" s="17"/>
    </row>
    <row r="12379" spans="1:1" x14ac:dyDescent="0.3">
      <c r="A12379" s="17"/>
    </row>
    <row r="12380" spans="1:1" x14ac:dyDescent="0.3">
      <c r="A12380" s="17"/>
    </row>
    <row r="12381" spans="1:1" x14ac:dyDescent="0.3">
      <c r="A12381" s="17"/>
    </row>
    <row r="12382" spans="1:1" x14ac:dyDescent="0.3">
      <c r="A12382" s="17"/>
    </row>
    <row r="12383" spans="1:1" x14ac:dyDescent="0.3">
      <c r="A12383" s="17"/>
    </row>
    <row r="12384" spans="1:1" x14ac:dyDescent="0.3">
      <c r="A12384" s="17"/>
    </row>
    <row r="12385" spans="1:1" x14ac:dyDescent="0.3">
      <c r="A12385" s="17"/>
    </row>
    <row r="12386" spans="1:1" x14ac:dyDescent="0.3">
      <c r="A12386" s="17"/>
    </row>
    <row r="12387" spans="1:1" x14ac:dyDescent="0.3">
      <c r="A12387" s="17"/>
    </row>
    <row r="12388" spans="1:1" x14ac:dyDescent="0.3">
      <c r="A12388" s="17"/>
    </row>
    <row r="12389" spans="1:1" x14ac:dyDescent="0.3">
      <c r="A12389" s="17"/>
    </row>
    <row r="12390" spans="1:1" x14ac:dyDescent="0.3">
      <c r="A12390" s="17"/>
    </row>
    <row r="12391" spans="1:1" x14ac:dyDescent="0.3">
      <c r="A12391" s="17"/>
    </row>
    <row r="12392" spans="1:1" x14ac:dyDescent="0.3">
      <c r="A12392" s="17"/>
    </row>
    <row r="12393" spans="1:1" x14ac:dyDescent="0.3">
      <c r="A12393" s="17"/>
    </row>
    <row r="12394" spans="1:1" x14ac:dyDescent="0.3">
      <c r="A12394" s="17"/>
    </row>
    <row r="12395" spans="1:1" x14ac:dyDescent="0.3">
      <c r="A12395" s="17"/>
    </row>
    <row r="12396" spans="1:1" x14ac:dyDescent="0.3">
      <c r="A12396" s="17"/>
    </row>
    <row r="12397" spans="1:1" x14ac:dyDescent="0.3">
      <c r="A12397" s="17"/>
    </row>
    <row r="12398" spans="1:1" x14ac:dyDescent="0.3">
      <c r="A12398" s="17"/>
    </row>
    <row r="12399" spans="1:1" x14ac:dyDescent="0.3">
      <c r="A12399" s="17"/>
    </row>
    <row r="12400" spans="1:1" x14ac:dyDescent="0.3">
      <c r="A12400" s="17"/>
    </row>
    <row r="12401" spans="1:1" x14ac:dyDescent="0.3">
      <c r="A12401" s="17"/>
    </row>
    <row r="12402" spans="1:1" x14ac:dyDescent="0.3">
      <c r="A12402" s="17"/>
    </row>
    <row r="12403" spans="1:1" x14ac:dyDescent="0.3">
      <c r="A12403" s="17"/>
    </row>
    <row r="12404" spans="1:1" x14ac:dyDescent="0.3">
      <c r="A12404" s="17"/>
    </row>
    <row r="12405" spans="1:1" x14ac:dyDescent="0.3">
      <c r="A12405" s="17"/>
    </row>
    <row r="12406" spans="1:1" x14ac:dyDescent="0.3">
      <c r="A12406" s="17"/>
    </row>
    <row r="12407" spans="1:1" x14ac:dyDescent="0.3">
      <c r="A12407" s="17"/>
    </row>
    <row r="12408" spans="1:1" x14ac:dyDescent="0.3">
      <c r="A12408" s="17"/>
    </row>
    <row r="12409" spans="1:1" x14ac:dyDescent="0.3">
      <c r="A12409" s="17"/>
    </row>
    <row r="12410" spans="1:1" x14ac:dyDescent="0.3">
      <c r="A12410" s="17"/>
    </row>
    <row r="12411" spans="1:1" x14ac:dyDescent="0.3">
      <c r="A12411" s="17"/>
    </row>
    <row r="12412" spans="1:1" x14ac:dyDescent="0.3">
      <c r="A12412" s="17"/>
    </row>
    <row r="12413" spans="1:1" x14ac:dyDescent="0.3">
      <c r="A12413" s="17"/>
    </row>
    <row r="12414" spans="1:1" x14ac:dyDescent="0.3">
      <c r="A12414" s="17"/>
    </row>
    <row r="12415" spans="1:1" x14ac:dyDescent="0.3">
      <c r="A12415" s="17"/>
    </row>
    <row r="12416" spans="1:1" x14ac:dyDescent="0.3">
      <c r="A12416" s="17"/>
    </row>
    <row r="12417" spans="1:1" x14ac:dyDescent="0.3">
      <c r="A12417" s="17"/>
    </row>
    <row r="12418" spans="1:1" x14ac:dyDescent="0.3">
      <c r="A12418" s="17"/>
    </row>
    <row r="12419" spans="1:1" x14ac:dyDescent="0.3">
      <c r="A12419" s="17"/>
    </row>
    <row r="12420" spans="1:1" x14ac:dyDescent="0.3">
      <c r="A12420" s="17"/>
    </row>
    <row r="12421" spans="1:1" x14ac:dyDescent="0.3">
      <c r="A12421" s="17"/>
    </row>
    <row r="12422" spans="1:1" x14ac:dyDescent="0.3">
      <c r="A12422" s="17"/>
    </row>
    <row r="12423" spans="1:1" x14ac:dyDescent="0.3">
      <c r="A12423" s="17"/>
    </row>
    <row r="12424" spans="1:1" x14ac:dyDescent="0.3">
      <c r="A12424" s="17"/>
    </row>
    <row r="12425" spans="1:1" x14ac:dyDescent="0.3">
      <c r="A12425" s="17"/>
    </row>
    <row r="12426" spans="1:1" x14ac:dyDescent="0.3">
      <c r="A12426" s="17"/>
    </row>
    <row r="12427" spans="1:1" x14ac:dyDescent="0.3">
      <c r="A12427" s="17"/>
    </row>
    <row r="12428" spans="1:1" x14ac:dyDescent="0.3">
      <c r="A12428" s="17"/>
    </row>
    <row r="12429" spans="1:1" x14ac:dyDescent="0.3">
      <c r="A12429" s="17"/>
    </row>
    <row r="12430" spans="1:1" x14ac:dyDescent="0.3">
      <c r="A12430" s="17"/>
    </row>
    <row r="12431" spans="1:1" x14ac:dyDescent="0.3">
      <c r="A12431" s="17"/>
    </row>
    <row r="12432" spans="1:1" x14ac:dyDescent="0.3">
      <c r="A12432" s="17"/>
    </row>
    <row r="12433" spans="1:1" x14ac:dyDescent="0.3">
      <c r="A12433" s="17"/>
    </row>
    <row r="12434" spans="1:1" x14ac:dyDescent="0.3">
      <c r="A12434" s="17"/>
    </row>
    <row r="12435" spans="1:1" x14ac:dyDescent="0.3">
      <c r="A12435" s="17"/>
    </row>
    <row r="12436" spans="1:1" x14ac:dyDescent="0.3">
      <c r="A12436" s="17"/>
    </row>
    <row r="12437" spans="1:1" x14ac:dyDescent="0.3">
      <c r="A12437" s="17"/>
    </row>
    <row r="12438" spans="1:1" x14ac:dyDescent="0.3">
      <c r="A12438" s="17"/>
    </row>
    <row r="12439" spans="1:1" x14ac:dyDescent="0.3">
      <c r="A12439" s="17"/>
    </row>
    <row r="12440" spans="1:1" x14ac:dyDescent="0.3">
      <c r="A12440" s="17"/>
    </row>
    <row r="12441" spans="1:1" x14ac:dyDescent="0.3">
      <c r="A12441" s="17"/>
    </row>
    <row r="12442" spans="1:1" x14ac:dyDescent="0.3">
      <c r="A12442" s="17"/>
    </row>
    <row r="12443" spans="1:1" x14ac:dyDescent="0.3">
      <c r="A12443" s="17"/>
    </row>
    <row r="12444" spans="1:1" x14ac:dyDescent="0.3">
      <c r="A12444" s="17"/>
    </row>
    <row r="12445" spans="1:1" x14ac:dyDescent="0.3">
      <c r="A12445" s="17"/>
    </row>
    <row r="12446" spans="1:1" x14ac:dyDescent="0.3">
      <c r="A12446" s="17"/>
    </row>
    <row r="12447" spans="1:1" x14ac:dyDescent="0.3">
      <c r="A12447" s="17"/>
    </row>
    <row r="12448" spans="1:1" x14ac:dyDescent="0.3">
      <c r="A12448" s="17"/>
    </row>
    <row r="12449" spans="1:1" x14ac:dyDescent="0.3">
      <c r="A12449" s="17"/>
    </row>
    <row r="12450" spans="1:1" x14ac:dyDescent="0.3">
      <c r="A12450" s="17"/>
    </row>
    <row r="12451" spans="1:1" x14ac:dyDescent="0.3">
      <c r="A12451" s="17"/>
    </row>
    <row r="12452" spans="1:1" x14ac:dyDescent="0.3">
      <c r="A12452" s="17"/>
    </row>
    <row r="12453" spans="1:1" x14ac:dyDescent="0.3">
      <c r="A12453" s="17"/>
    </row>
    <row r="12454" spans="1:1" x14ac:dyDescent="0.3">
      <c r="A12454" s="17"/>
    </row>
    <row r="12455" spans="1:1" x14ac:dyDescent="0.3">
      <c r="A12455" s="17"/>
    </row>
    <row r="12456" spans="1:1" x14ac:dyDescent="0.3">
      <c r="A12456" s="17"/>
    </row>
    <row r="12457" spans="1:1" x14ac:dyDescent="0.3">
      <c r="A12457" s="17"/>
    </row>
    <row r="12458" spans="1:1" x14ac:dyDescent="0.3">
      <c r="A12458" s="17"/>
    </row>
    <row r="12459" spans="1:1" x14ac:dyDescent="0.3">
      <c r="A12459" s="17"/>
    </row>
    <row r="12460" spans="1:1" x14ac:dyDescent="0.3">
      <c r="A12460" s="17"/>
    </row>
    <row r="12461" spans="1:1" x14ac:dyDescent="0.3">
      <c r="A12461" s="17"/>
    </row>
    <row r="12462" spans="1:1" x14ac:dyDescent="0.3">
      <c r="A12462" s="17"/>
    </row>
    <row r="12463" spans="1:1" x14ac:dyDescent="0.3">
      <c r="A12463" s="17"/>
    </row>
    <row r="12464" spans="1:1" x14ac:dyDescent="0.3">
      <c r="A12464" s="17"/>
    </row>
    <row r="12465" spans="1:1" x14ac:dyDescent="0.3">
      <c r="A12465" s="17"/>
    </row>
    <row r="12466" spans="1:1" x14ac:dyDescent="0.3">
      <c r="A12466" s="17"/>
    </row>
    <row r="12467" spans="1:1" x14ac:dyDescent="0.3">
      <c r="A12467" s="17"/>
    </row>
    <row r="12468" spans="1:1" x14ac:dyDescent="0.3">
      <c r="A12468" s="17"/>
    </row>
    <row r="12469" spans="1:1" x14ac:dyDescent="0.3">
      <c r="A12469" s="17"/>
    </row>
    <row r="12470" spans="1:1" x14ac:dyDescent="0.3">
      <c r="A12470" s="17"/>
    </row>
    <row r="12471" spans="1:1" x14ac:dyDescent="0.3">
      <c r="A12471" s="17"/>
    </row>
    <row r="12472" spans="1:1" x14ac:dyDescent="0.3">
      <c r="A12472" s="17"/>
    </row>
    <row r="12473" spans="1:1" x14ac:dyDescent="0.3">
      <c r="A12473" s="17"/>
    </row>
    <row r="12474" spans="1:1" x14ac:dyDescent="0.3">
      <c r="A12474" s="17"/>
    </row>
    <row r="12475" spans="1:1" x14ac:dyDescent="0.3">
      <c r="A12475" s="17"/>
    </row>
    <row r="12476" spans="1:1" x14ac:dyDescent="0.3">
      <c r="A12476" s="17"/>
    </row>
    <row r="12477" spans="1:1" x14ac:dyDescent="0.3">
      <c r="A12477" s="17"/>
    </row>
    <row r="12478" spans="1:1" x14ac:dyDescent="0.3">
      <c r="A12478" s="17"/>
    </row>
    <row r="12479" spans="1:1" x14ac:dyDescent="0.3">
      <c r="A12479" s="17"/>
    </row>
    <row r="12480" spans="1:1" x14ac:dyDescent="0.3">
      <c r="A12480" s="17"/>
    </row>
    <row r="12481" spans="1:1" x14ac:dyDescent="0.3">
      <c r="A12481" s="17"/>
    </row>
    <row r="12482" spans="1:1" x14ac:dyDescent="0.3">
      <c r="A12482" s="17"/>
    </row>
    <row r="12483" spans="1:1" x14ac:dyDescent="0.3">
      <c r="A12483" s="17"/>
    </row>
    <row r="12484" spans="1:1" x14ac:dyDescent="0.3">
      <c r="A12484" s="17"/>
    </row>
    <row r="12485" spans="1:1" x14ac:dyDescent="0.3">
      <c r="A12485" s="17"/>
    </row>
    <row r="12486" spans="1:1" x14ac:dyDescent="0.3">
      <c r="A12486" s="17"/>
    </row>
    <row r="12487" spans="1:1" x14ac:dyDescent="0.3">
      <c r="A12487" s="17"/>
    </row>
    <row r="12488" spans="1:1" x14ac:dyDescent="0.3">
      <c r="A12488" s="17"/>
    </row>
    <row r="12489" spans="1:1" x14ac:dyDescent="0.3">
      <c r="A12489" s="17"/>
    </row>
    <row r="12490" spans="1:1" x14ac:dyDescent="0.3">
      <c r="A12490" s="17"/>
    </row>
    <row r="12491" spans="1:1" x14ac:dyDescent="0.3">
      <c r="A12491" s="17"/>
    </row>
    <row r="12492" spans="1:1" x14ac:dyDescent="0.3">
      <c r="A12492" s="17"/>
    </row>
    <row r="12493" spans="1:1" x14ac:dyDescent="0.3">
      <c r="A12493" s="17"/>
    </row>
    <row r="12494" spans="1:1" x14ac:dyDescent="0.3">
      <c r="A12494" s="17"/>
    </row>
    <row r="12495" spans="1:1" x14ac:dyDescent="0.3">
      <c r="A12495" s="17"/>
    </row>
    <row r="12496" spans="1:1" x14ac:dyDescent="0.3">
      <c r="A12496" s="17"/>
    </row>
    <row r="12497" spans="1:1" x14ac:dyDescent="0.3">
      <c r="A12497" s="17"/>
    </row>
    <row r="12498" spans="1:1" x14ac:dyDescent="0.3">
      <c r="A12498" s="17"/>
    </row>
    <row r="12499" spans="1:1" x14ac:dyDescent="0.3">
      <c r="A12499" s="17"/>
    </row>
    <row r="12500" spans="1:1" x14ac:dyDescent="0.3">
      <c r="A12500" s="17"/>
    </row>
    <row r="12501" spans="1:1" x14ac:dyDescent="0.3">
      <c r="A12501" s="17"/>
    </row>
    <row r="12502" spans="1:1" x14ac:dyDescent="0.3">
      <c r="A12502" s="17"/>
    </row>
    <row r="12503" spans="1:1" x14ac:dyDescent="0.3">
      <c r="A12503" s="17"/>
    </row>
    <row r="12504" spans="1:1" x14ac:dyDescent="0.3">
      <c r="A12504" s="17"/>
    </row>
    <row r="12505" spans="1:1" x14ac:dyDescent="0.3">
      <c r="A12505" s="17"/>
    </row>
    <row r="12506" spans="1:1" x14ac:dyDescent="0.3">
      <c r="A12506" s="17"/>
    </row>
    <row r="12507" spans="1:1" x14ac:dyDescent="0.3">
      <c r="A12507" s="17"/>
    </row>
    <row r="12508" spans="1:1" x14ac:dyDescent="0.3">
      <c r="A12508" s="17"/>
    </row>
    <row r="12509" spans="1:1" x14ac:dyDescent="0.3">
      <c r="A12509" s="17"/>
    </row>
    <row r="12510" spans="1:1" x14ac:dyDescent="0.3">
      <c r="A12510" s="17"/>
    </row>
    <row r="12511" spans="1:1" x14ac:dyDescent="0.3">
      <c r="A12511" s="17"/>
    </row>
    <row r="12512" spans="1:1" x14ac:dyDescent="0.3">
      <c r="A12512" s="17"/>
    </row>
    <row r="12513" spans="1:1" x14ac:dyDescent="0.3">
      <c r="A12513" s="17"/>
    </row>
    <row r="12514" spans="1:1" x14ac:dyDescent="0.3">
      <c r="A12514" s="17"/>
    </row>
    <row r="12515" spans="1:1" x14ac:dyDescent="0.3">
      <c r="A12515" s="17"/>
    </row>
    <row r="12516" spans="1:1" x14ac:dyDescent="0.3">
      <c r="A12516" s="17"/>
    </row>
    <row r="12517" spans="1:1" x14ac:dyDescent="0.3">
      <c r="A12517" s="17"/>
    </row>
    <row r="12518" spans="1:1" x14ac:dyDescent="0.3">
      <c r="A12518" s="17"/>
    </row>
    <row r="12519" spans="1:1" x14ac:dyDescent="0.3">
      <c r="A12519" s="17"/>
    </row>
    <row r="12520" spans="1:1" x14ac:dyDescent="0.3">
      <c r="A12520" s="17"/>
    </row>
    <row r="12521" spans="1:1" x14ac:dyDescent="0.3">
      <c r="A12521" s="17"/>
    </row>
    <row r="12522" spans="1:1" x14ac:dyDescent="0.3">
      <c r="A12522" s="17"/>
    </row>
    <row r="12523" spans="1:1" x14ac:dyDescent="0.3">
      <c r="A12523" s="17"/>
    </row>
    <row r="12524" spans="1:1" x14ac:dyDescent="0.3">
      <c r="A12524" s="17"/>
    </row>
    <row r="12525" spans="1:1" x14ac:dyDescent="0.3">
      <c r="A12525" s="17"/>
    </row>
    <row r="12526" spans="1:1" x14ac:dyDescent="0.3">
      <c r="A12526" s="17"/>
    </row>
    <row r="12527" spans="1:1" x14ac:dyDescent="0.3">
      <c r="A12527" s="17"/>
    </row>
    <row r="12528" spans="1:1" x14ac:dyDescent="0.3">
      <c r="A12528" s="17"/>
    </row>
    <row r="12529" spans="1:1" x14ac:dyDescent="0.3">
      <c r="A12529" s="17"/>
    </row>
    <row r="12530" spans="1:1" x14ac:dyDescent="0.3">
      <c r="A12530" s="17"/>
    </row>
    <row r="12531" spans="1:1" x14ac:dyDescent="0.3">
      <c r="A12531" s="17"/>
    </row>
    <row r="12532" spans="1:1" x14ac:dyDescent="0.3">
      <c r="A12532" s="17"/>
    </row>
    <row r="12533" spans="1:1" x14ac:dyDescent="0.3">
      <c r="A12533" s="17"/>
    </row>
    <row r="12534" spans="1:1" x14ac:dyDescent="0.3">
      <c r="A12534" s="17"/>
    </row>
    <row r="12535" spans="1:1" x14ac:dyDescent="0.3">
      <c r="A12535" s="17"/>
    </row>
    <row r="12536" spans="1:1" x14ac:dyDescent="0.3">
      <c r="A12536" s="17"/>
    </row>
    <row r="12537" spans="1:1" x14ac:dyDescent="0.3">
      <c r="A12537" s="17"/>
    </row>
    <row r="12538" spans="1:1" x14ac:dyDescent="0.3">
      <c r="A12538" s="17"/>
    </row>
    <row r="12539" spans="1:1" x14ac:dyDescent="0.3">
      <c r="A12539" s="17"/>
    </row>
    <row r="12540" spans="1:1" x14ac:dyDescent="0.3">
      <c r="A12540" s="17"/>
    </row>
    <row r="12541" spans="1:1" x14ac:dyDescent="0.3">
      <c r="A12541" s="17"/>
    </row>
    <row r="12542" spans="1:1" x14ac:dyDescent="0.3">
      <c r="A12542" s="17"/>
    </row>
    <row r="12543" spans="1:1" x14ac:dyDescent="0.3">
      <c r="A12543" s="17"/>
    </row>
    <row r="12544" spans="1:1" x14ac:dyDescent="0.3">
      <c r="A12544" s="17"/>
    </row>
    <row r="12545" spans="1:1" x14ac:dyDescent="0.3">
      <c r="A12545" s="17"/>
    </row>
    <row r="12546" spans="1:1" x14ac:dyDescent="0.3">
      <c r="A12546" s="17"/>
    </row>
    <row r="12547" spans="1:1" x14ac:dyDescent="0.3">
      <c r="A12547" s="17"/>
    </row>
    <row r="12548" spans="1:1" x14ac:dyDescent="0.3">
      <c r="A12548" s="17"/>
    </row>
    <row r="12549" spans="1:1" x14ac:dyDescent="0.3">
      <c r="A12549" s="17"/>
    </row>
    <row r="12550" spans="1:1" x14ac:dyDescent="0.3">
      <c r="A12550" s="17"/>
    </row>
    <row r="12551" spans="1:1" x14ac:dyDescent="0.3">
      <c r="A12551" s="17"/>
    </row>
    <row r="12552" spans="1:1" x14ac:dyDescent="0.3">
      <c r="A12552" s="17"/>
    </row>
    <row r="12553" spans="1:1" x14ac:dyDescent="0.3">
      <c r="A12553" s="17"/>
    </row>
    <row r="12554" spans="1:1" x14ac:dyDescent="0.3">
      <c r="A12554" s="17"/>
    </row>
    <row r="12555" spans="1:1" x14ac:dyDescent="0.3">
      <c r="A12555" s="17"/>
    </row>
    <row r="12556" spans="1:1" x14ac:dyDescent="0.3">
      <c r="A12556" s="17"/>
    </row>
    <row r="12557" spans="1:1" x14ac:dyDescent="0.3">
      <c r="A12557" s="17"/>
    </row>
    <row r="12558" spans="1:1" x14ac:dyDescent="0.3">
      <c r="A12558" s="17"/>
    </row>
    <row r="12559" spans="1:1" x14ac:dyDescent="0.3">
      <c r="A12559" s="17"/>
    </row>
    <row r="12560" spans="1:1" x14ac:dyDescent="0.3">
      <c r="A12560" s="17"/>
    </row>
    <row r="12561" spans="1:1" x14ac:dyDescent="0.3">
      <c r="A12561" s="17"/>
    </row>
    <row r="12562" spans="1:1" x14ac:dyDescent="0.3">
      <c r="A12562" s="17"/>
    </row>
    <row r="12563" spans="1:1" x14ac:dyDescent="0.3">
      <c r="A12563" s="17"/>
    </row>
    <row r="12564" spans="1:1" x14ac:dyDescent="0.3">
      <c r="A12564" s="17"/>
    </row>
    <row r="12565" spans="1:1" x14ac:dyDescent="0.3">
      <c r="A12565" s="17"/>
    </row>
    <row r="12566" spans="1:1" x14ac:dyDescent="0.3">
      <c r="A12566" s="17"/>
    </row>
    <row r="12567" spans="1:1" x14ac:dyDescent="0.3">
      <c r="A12567" s="17"/>
    </row>
    <row r="12568" spans="1:1" x14ac:dyDescent="0.3">
      <c r="A12568" s="17"/>
    </row>
    <row r="12569" spans="1:1" x14ac:dyDescent="0.3">
      <c r="A12569" s="17"/>
    </row>
    <row r="12570" spans="1:1" x14ac:dyDescent="0.3">
      <c r="A12570" s="17"/>
    </row>
    <row r="12571" spans="1:1" x14ac:dyDescent="0.3">
      <c r="A12571" s="17"/>
    </row>
    <row r="12572" spans="1:1" x14ac:dyDescent="0.3">
      <c r="A12572" s="17"/>
    </row>
    <row r="12573" spans="1:1" x14ac:dyDescent="0.3">
      <c r="A12573" s="17"/>
    </row>
    <row r="12574" spans="1:1" x14ac:dyDescent="0.3">
      <c r="A12574" s="17"/>
    </row>
    <row r="12575" spans="1:1" x14ac:dyDescent="0.3">
      <c r="A12575" s="17"/>
    </row>
    <row r="12576" spans="1:1" x14ac:dyDescent="0.3">
      <c r="A12576" s="17"/>
    </row>
    <row r="12577" spans="1:1" x14ac:dyDescent="0.3">
      <c r="A12577" s="17"/>
    </row>
    <row r="12578" spans="1:1" x14ac:dyDescent="0.3">
      <c r="A12578" s="17"/>
    </row>
    <row r="12579" spans="1:1" x14ac:dyDescent="0.3">
      <c r="A12579" s="17"/>
    </row>
    <row r="12580" spans="1:1" x14ac:dyDescent="0.3">
      <c r="A12580" s="17"/>
    </row>
    <row r="12581" spans="1:1" x14ac:dyDescent="0.3">
      <c r="A12581" s="17"/>
    </row>
    <row r="12582" spans="1:1" x14ac:dyDescent="0.3">
      <c r="A12582" s="17"/>
    </row>
    <row r="12583" spans="1:1" x14ac:dyDescent="0.3">
      <c r="A12583" s="17"/>
    </row>
    <row r="12584" spans="1:1" x14ac:dyDescent="0.3">
      <c r="A12584" s="17"/>
    </row>
    <row r="12585" spans="1:1" x14ac:dyDescent="0.3">
      <c r="A12585" s="17"/>
    </row>
    <row r="12586" spans="1:1" x14ac:dyDescent="0.3">
      <c r="A12586" s="17"/>
    </row>
    <row r="12587" spans="1:1" x14ac:dyDescent="0.3">
      <c r="A12587" s="17"/>
    </row>
    <row r="12588" spans="1:1" x14ac:dyDescent="0.3">
      <c r="A12588" s="17"/>
    </row>
    <row r="12589" spans="1:1" x14ac:dyDescent="0.3">
      <c r="A12589" s="17"/>
    </row>
    <row r="12590" spans="1:1" x14ac:dyDescent="0.3">
      <c r="A12590" s="17"/>
    </row>
    <row r="12591" spans="1:1" x14ac:dyDescent="0.3">
      <c r="A12591" s="17"/>
    </row>
    <row r="12592" spans="1:1" x14ac:dyDescent="0.3">
      <c r="A12592" s="17"/>
    </row>
    <row r="12593" spans="1:1" x14ac:dyDescent="0.3">
      <c r="A12593" s="17"/>
    </row>
    <row r="12594" spans="1:1" x14ac:dyDescent="0.3">
      <c r="A12594" s="17"/>
    </row>
    <row r="12595" spans="1:1" x14ac:dyDescent="0.3">
      <c r="A12595" s="17"/>
    </row>
    <row r="12596" spans="1:1" x14ac:dyDescent="0.3">
      <c r="A12596" s="17"/>
    </row>
    <row r="12597" spans="1:1" x14ac:dyDescent="0.3">
      <c r="A12597" s="17"/>
    </row>
    <row r="12598" spans="1:1" x14ac:dyDescent="0.3">
      <c r="A12598" s="17"/>
    </row>
    <row r="12599" spans="1:1" x14ac:dyDescent="0.3">
      <c r="A12599" s="17"/>
    </row>
    <row r="12600" spans="1:1" x14ac:dyDescent="0.3">
      <c r="A12600" s="17"/>
    </row>
    <row r="12601" spans="1:1" x14ac:dyDescent="0.3">
      <c r="A12601" s="17"/>
    </row>
    <row r="12602" spans="1:1" x14ac:dyDescent="0.3">
      <c r="A12602" s="17"/>
    </row>
    <row r="12603" spans="1:1" x14ac:dyDescent="0.3">
      <c r="A12603" s="17"/>
    </row>
    <row r="12604" spans="1:1" x14ac:dyDescent="0.3">
      <c r="A12604" s="17"/>
    </row>
    <row r="12605" spans="1:1" x14ac:dyDescent="0.3">
      <c r="A12605" s="17"/>
    </row>
    <row r="12606" spans="1:1" x14ac:dyDescent="0.3">
      <c r="A12606" s="17"/>
    </row>
    <row r="12607" spans="1:1" x14ac:dyDescent="0.3">
      <c r="A12607" s="17"/>
    </row>
    <row r="12608" spans="1:1" x14ac:dyDescent="0.3">
      <c r="A12608" s="17"/>
    </row>
    <row r="12609" spans="1:1" x14ac:dyDescent="0.3">
      <c r="A12609" s="17"/>
    </row>
    <row r="12610" spans="1:1" x14ac:dyDescent="0.3">
      <c r="A12610" s="17"/>
    </row>
    <row r="12611" spans="1:1" x14ac:dyDescent="0.3">
      <c r="A12611" s="17"/>
    </row>
    <row r="12612" spans="1:1" x14ac:dyDescent="0.3">
      <c r="A12612" s="17"/>
    </row>
    <row r="12613" spans="1:1" x14ac:dyDescent="0.3">
      <c r="A12613" s="17"/>
    </row>
    <row r="12614" spans="1:1" x14ac:dyDescent="0.3">
      <c r="A12614" s="17"/>
    </row>
    <row r="12615" spans="1:1" x14ac:dyDescent="0.3">
      <c r="A12615" s="17"/>
    </row>
    <row r="12616" spans="1:1" x14ac:dyDescent="0.3">
      <c r="A12616" s="17"/>
    </row>
    <row r="12617" spans="1:1" x14ac:dyDescent="0.3">
      <c r="A12617" s="17"/>
    </row>
    <row r="12618" spans="1:1" x14ac:dyDescent="0.3">
      <c r="A12618" s="17"/>
    </row>
    <row r="12619" spans="1:1" x14ac:dyDescent="0.3">
      <c r="A12619" s="17"/>
    </row>
    <row r="12620" spans="1:1" x14ac:dyDescent="0.3">
      <c r="A12620" s="17"/>
    </row>
    <row r="12621" spans="1:1" x14ac:dyDescent="0.3">
      <c r="A12621" s="17"/>
    </row>
    <row r="12622" spans="1:1" x14ac:dyDescent="0.3">
      <c r="A12622" s="17"/>
    </row>
    <row r="12623" spans="1:1" x14ac:dyDescent="0.3">
      <c r="A12623" s="17"/>
    </row>
    <row r="12624" spans="1:1" x14ac:dyDescent="0.3">
      <c r="A12624" s="17"/>
    </row>
    <row r="12625" spans="1:1" x14ac:dyDescent="0.3">
      <c r="A12625" s="17"/>
    </row>
    <row r="12626" spans="1:1" x14ac:dyDescent="0.3">
      <c r="A12626" s="17"/>
    </row>
    <row r="12627" spans="1:1" x14ac:dyDescent="0.3">
      <c r="A12627" s="17"/>
    </row>
    <row r="12628" spans="1:1" x14ac:dyDescent="0.3">
      <c r="A12628" s="17"/>
    </row>
    <row r="12629" spans="1:1" x14ac:dyDescent="0.3">
      <c r="A12629" s="17"/>
    </row>
    <row r="12630" spans="1:1" x14ac:dyDescent="0.3">
      <c r="A12630" s="17"/>
    </row>
    <row r="12631" spans="1:1" x14ac:dyDescent="0.3">
      <c r="A12631" s="17"/>
    </row>
    <row r="12632" spans="1:1" x14ac:dyDescent="0.3">
      <c r="A12632" s="17"/>
    </row>
    <row r="12633" spans="1:1" x14ac:dyDescent="0.3">
      <c r="A12633" s="17"/>
    </row>
    <row r="12634" spans="1:1" x14ac:dyDescent="0.3">
      <c r="A12634" s="17"/>
    </row>
    <row r="12635" spans="1:1" x14ac:dyDescent="0.3">
      <c r="A12635" s="17"/>
    </row>
    <row r="12636" spans="1:1" x14ac:dyDescent="0.3">
      <c r="A12636" s="17"/>
    </row>
    <row r="12637" spans="1:1" x14ac:dyDescent="0.3">
      <c r="A12637" s="17"/>
    </row>
    <row r="12638" spans="1:1" x14ac:dyDescent="0.3">
      <c r="A12638" s="17"/>
    </row>
    <row r="12639" spans="1:1" x14ac:dyDescent="0.3">
      <c r="A12639" s="17"/>
    </row>
    <row r="12640" spans="1:1" x14ac:dyDescent="0.3">
      <c r="A12640" s="17"/>
    </row>
    <row r="12641" spans="1:1" x14ac:dyDescent="0.3">
      <c r="A12641" s="17"/>
    </row>
    <row r="12642" spans="1:1" x14ac:dyDescent="0.3">
      <c r="A12642" s="17"/>
    </row>
    <row r="12643" spans="1:1" x14ac:dyDescent="0.3">
      <c r="A12643" s="17"/>
    </row>
    <row r="12644" spans="1:1" x14ac:dyDescent="0.3">
      <c r="A12644" s="17"/>
    </row>
    <row r="12645" spans="1:1" x14ac:dyDescent="0.3">
      <c r="A12645" s="17"/>
    </row>
    <row r="12646" spans="1:1" x14ac:dyDescent="0.3">
      <c r="A12646" s="17"/>
    </row>
    <row r="12647" spans="1:1" x14ac:dyDescent="0.3">
      <c r="A12647" s="17"/>
    </row>
    <row r="12648" spans="1:1" x14ac:dyDescent="0.3">
      <c r="A12648" s="17"/>
    </row>
    <row r="12649" spans="1:1" x14ac:dyDescent="0.3">
      <c r="A12649" s="17"/>
    </row>
    <row r="12650" spans="1:1" x14ac:dyDescent="0.3">
      <c r="A12650" s="17"/>
    </row>
    <row r="12651" spans="1:1" x14ac:dyDescent="0.3">
      <c r="A12651" s="17"/>
    </row>
    <row r="12652" spans="1:1" x14ac:dyDescent="0.3">
      <c r="A12652" s="17"/>
    </row>
    <row r="12653" spans="1:1" x14ac:dyDescent="0.3">
      <c r="A12653" s="17"/>
    </row>
    <row r="12654" spans="1:1" x14ac:dyDescent="0.3">
      <c r="A12654" s="17"/>
    </row>
    <row r="12655" spans="1:1" x14ac:dyDescent="0.3">
      <c r="A12655" s="17"/>
    </row>
    <row r="12656" spans="1:1" x14ac:dyDescent="0.3">
      <c r="A12656" s="17"/>
    </row>
    <row r="12657" spans="1:1" x14ac:dyDescent="0.3">
      <c r="A12657" s="17"/>
    </row>
    <row r="12658" spans="1:1" x14ac:dyDescent="0.3">
      <c r="A12658" s="17"/>
    </row>
    <row r="12659" spans="1:1" x14ac:dyDescent="0.3">
      <c r="A12659" s="17"/>
    </row>
    <row r="12660" spans="1:1" x14ac:dyDescent="0.3">
      <c r="A12660" s="17"/>
    </row>
    <row r="12661" spans="1:1" x14ac:dyDescent="0.3">
      <c r="A12661" s="17"/>
    </row>
    <row r="12662" spans="1:1" x14ac:dyDescent="0.3">
      <c r="A12662" s="17"/>
    </row>
    <row r="12663" spans="1:1" x14ac:dyDescent="0.3">
      <c r="A12663" s="17"/>
    </row>
    <row r="12664" spans="1:1" x14ac:dyDescent="0.3">
      <c r="A12664" s="17"/>
    </row>
    <row r="12665" spans="1:1" x14ac:dyDescent="0.3">
      <c r="A12665" s="17"/>
    </row>
    <row r="12666" spans="1:1" x14ac:dyDescent="0.3">
      <c r="A12666" s="17"/>
    </row>
    <row r="12667" spans="1:1" x14ac:dyDescent="0.3">
      <c r="A12667" s="17"/>
    </row>
    <row r="12668" spans="1:1" x14ac:dyDescent="0.3">
      <c r="A12668" s="17"/>
    </row>
    <row r="12669" spans="1:1" x14ac:dyDescent="0.3">
      <c r="A12669" s="17"/>
    </row>
    <row r="12670" spans="1:1" x14ac:dyDescent="0.3">
      <c r="A12670" s="17"/>
    </row>
    <row r="12671" spans="1:1" x14ac:dyDescent="0.3">
      <c r="A12671" s="17"/>
    </row>
    <row r="12672" spans="1:1" x14ac:dyDescent="0.3">
      <c r="A12672" s="17"/>
    </row>
    <row r="12673" spans="1:1" x14ac:dyDescent="0.3">
      <c r="A12673" s="17"/>
    </row>
    <row r="12674" spans="1:1" x14ac:dyDescent="0.3">
      <c r="A12674" s="17"/>
    </row>
    <row r="12675" spans="1:1" x14ac:dyDescent="0.3">
      <c r="A12675" s="17"/>
    </row>
    <row r="12676" spans="1:1" x14ac:dyDescent="0.3">
      <c r="A12676" s="17"/>
    </row>
    <row r="12677" spans="1:1" x14ac:dyDescent="0.3">
      <c r="A12677" s="17"/>
    </row>
    <row r="12678" spans="1:1" x14ac:dyDescent="0.3">
      <c r="A12678" s="17"/>
    </row>
    <row r="12679" spans="1:1" x14ac:dyDescent="0.3">
      <c r="A12679" s="17"/>
    </row>
    <row r="12680" spans="1:1" x14ac:dyDescent="0.3">
      <c r="A12680" s="17"/>
    </row>
    <row r="12681" spans="1:1" x14ac:dyDescent="0.3">
      <c r="A12681" s="17"/>
    </row>
    <row r="12682" spans="1:1" x14ac:dyDescent="0.3">
      <c r="A12682" s="17"/>
    </row>
    <row r="12683" spans="1:1" x14ac:dyDescent="0.3">
      <c r="A12683" s="17"/>
    </row>
    <row r="12684" spans="1:1" x14ac:dyDescent="0.3">
      <c r="A12684" s="17"/>
    </row>
    <row r="12685" spans="1:1" x14ac:dyDescent="0.3">
      <c r="A12685" s="17"/>
    </row>
    <row r="12686" spans="1:1" x14ac:dyDescent="0.3">
      <c r="A12686" s="17"/>
    </row>
    <row r="12687" spans="1:1" x14ac:dyDescent="0.3">
      <c r="A12687" s="17"/>
    </row>
    <row r="12688" spans="1:1" x14ac:dyDescent="0.3">
      <c r="A12688" s="17"/>
    </row>
    <row r="12689" spans="1:1" x14ac:dyDescent="0.3">
      <c r="A12689" s="17"/>
    </row>
    <row r="12690" spans="1:1" x14ac:dyDescent="0.3">
      <c r="A12690" s="17"/>
    </row>
    <row r="12691" spans="1:1" x14ac:dyDescent="0.3">
      <c r="A12691" s="17"/>
    </row>
    <row r="12692" spans="1:1" x14ac:dyDescent="0.3">
      <c r="A12692" s="17"/>
    </row>
    <row r="12693" spans="1:1" x14ac:dyDescent="0.3">
      <c r="A12693" s="17"/>
    </row>
    <row r="12694" spans="1:1" x14ac:dyDescent="0.3">
      <c r="A12694" s="17"/>
    </row>
    <row r="12695" spans="1:1" x14ac:dyDescent="0.3">
      <c r="A12695" s="17"/>
    </row>
    <row r="12696" spans="1:1" x14ac:dyDescent="0.3">
      <c r="A12696" s="17"/>
    </row>
    <row r="12697" spans="1:1" x14ac:dyDescent="0.3">
      <c r="A12697" s="17"/>
    </row>
    <row r="12698" spans="1:1" x14ac:dyDescent="0.3">
      <c r="A12698" s="17"/>
    </row>
    <row r="12699" spans="1:1" x14ac:dyDescent="0.3">
      <c r="A12699" s="17"/>
    </row>
    <row r="12700" spans="1:1" x14ac:dyDescent="0.3">
      <c r="A12700" s="17"/>
    </row>
    <row r="12701" spans="1:1" x14ac:dyDescent="0.3">
      <c r="A12701" s="17"/>
    </row>
    <row r="12702" spans="1:1" x14ac:dyDescent="0.3">
      <c r="A12702" s="17"/>
    </row>
    <row r="12703" spans="1:1" x14ac:dyDescent="0.3">
      <c r="A12703" s="17"/>
    </row>
    <row r="12704" spans="1:1" x14ac:dyDescent="0.3">
      <c r="A12704" s="17"/>
    </row>
    <row r="12705" spans="1:1" x14ac:dyDescent="0.3">
      <c r="A12705" s="17"/>
    </row>
    <row r="12706" spans="1:1" x14ac:dyDescent="0.3">
      <c r="A12706" s="17"/>
    </row>
    <row r="12707" spans="1:1" x14ac:dyDescent="0.3">
      <c r="A12707" s="17"/>
    </row>
    <row r="12708" spans="1:1" x14ac:dyDescent="0.3">
      <c r="A12708" s="17"/>
    </row>
    <row r="12709" spans="1:1" x14ac:dyDescent="0.3">
      <c r="A12709" s="17"/>
    </row>
    <row r="12710" spans="1:1" x14ac:dyDescent="0.3">
      <c r="A12710" s="17"/>
    </row>
    <row r="12711" spans="1:1" x14ac:dyDescent="0.3">
      <c r="A12711" s="17"/>
    </row>
    <row r="12712" spans="1:1" x14ac:dyDescent="0.3">
      <c r="A12712" s="17"/>
    </row>
    <row r="12713" spans="1:1" x14ac:dyDescent="0.3">
      <c r="A12713" s="17"/>
    </row>
    <row r="12714" spans="1:1" x14ac:dyDescent="0.3">
      <c r="A12714" s="17"/>
    </row>
    <row r="12715" spans="1:1" x14ac:dyDescent="0.3">
      <c r="A12715" s="17"/>
    </row>
    <row r="12716" spans="1:1" x14ac:dyDescent="0.3">
      <c r="A12716" s="17"/>
    </row>
    <row r="12717" spans="1:1" x14ac:dyDescent="0.3">
      <c r="A12717" s="17"/>
    </row>
    <row r="12718" spans="1:1" x14ac:dyDescent="0.3">
      <c r="A12718" s="17"/>
    </row>
    <row r="12719" spans="1:1" x14ac:dyDescent="0.3">
      <c r="A12719" s="17"/>
    </row>
    <row r="12720" spans="1:1" x14ac:dyDescent="0.3">
      <c r="A12720" s="17"/>
    </row>
    <row r="12721" spans="1:1" x14ac:dyDescent="0.3">
      <c r="A12721" s="17"/>
    </row>
    <row r="12722" spans="1:1" x14ac:dyDescent="0.3">
      <c r="A12722" s="17"/>
    </row>
    <row r="12723" spans="1:1" x14ac:dyDescent="0.3">
      <c r="A12723" s="17"/>
    </row>
    <row r="12724" spans="1:1" x14ac:dyDescent="0.3">
      <c r="A12724" s="17"/>
    </row>
    <row r="12725" spans="1:1" x14ac:dyDescent="0.3">
      <c r="A12725" s="17"/>
    </row>
    <row r="12726" spans="1:1" x14ac:dyDescent="0.3">
      <c r="A12726" s="17"/>
    </row>
    <row r="12727" spans="1:1" x14ac:dyDescent="0.3">
      <c r="A12727" s="17"/>
    </row>
    <row r="12728" spans="1:1" x14ac:dyDescent="0.3">
      <c r="A12728" s="17"/>
    </row>
    <row r="12729" spans="1:1" x14ac:dyDescent="0.3">
      <c r="A12729" s="17"/>
    </row>
    <row r="12730" spans="1:1" x14ac:dyDescent="0.3">
      <c r="A12730" s="17"/>
    </row>
    <row r="12731" spans="1:1" x14ac:dyDescent="0.3">
      <c r="A12731" s="17"/>
    </row>
    <row r="12732" spans="1:1" x14ac:dyDescent="0.3">
      <c r="A12732" s="17"/>
    </row>
    <row r="12733" spans="1:1" x14ac:dyDescent="0.3">
      <c r="A12733" s="17"/>
    </row>
    <row r="12734" spans="1:1" x14ac:dyDescent="0.3">
      <c r="A12734" s="17"/>
    </row>
    <row r="12735" spans="1:1" x14ac:dyDescent="0.3">
      <c r="A12735" s="17"/>
    </row>
    <row r="12736" spans="1:1" x14ac:dyDescent="0.3">
      <c r="A12736" s="17"/>
    </row>
    <row r="12737" spans="1:1" x14ac:dyDescent="0.3">
      <c r="A12737" s="17"/>
    </row>
    <row r="12738" spans="1:1" x14ac:dyDescent="0.3">
      <c r="A12738" s="17"/>
    </row>
    <row r="12739" spans="1:1" x14ac:dyDescent="0.3">
      <c r="A12739" s="17"/>
    </row>
    <row r="12740" spans="1:1" x14ac:dyDescent="0.3">
      <c r="A12740" s="17"/>
    </row>
    <row r="12741" spans="1:1" x14ac:dyDescent="0.3">
      <c r="A12741" s="17"/>
    </row>
    <row r="12742" spans="1:1" x14ac:dyDescent="0.3">
      <c r="A12742" s="17"/>
    </row>
    <row r="12743" spans="1:1" x14ac:dyDescent="0.3">
      <c r="A12743" s="17"/>
    </row>
    <row r="12744" spans="1:1" x14ac:dyDescent="0.3">
      <c r="A12744" s="17"/>
    </row>
    <row r="12745" spans="1:1" x14ac:dyDescent="0.3">
      <c r="A12745" s="17"/>
    </row>
    <row r="12746" spans="1:1" x14ac:dyDescent="0.3">
      <c r="A12746" s="17"/>
    </row>
    <row r="12747" spans="1:1" x14ac:dyDescent="0.3">
      <c r="A12747" s="17"/>
    </row>
    <row r="12748" spans="1:1" x14ac:dyDescent="0.3">
      <c r="A12748" s="17"/>
    </row>
    <row r="12749" spans="1:1" x14ac:dyDescent="0.3">
      <c r="A12749" s="17"/>
    </row>
    <row r="12750" spans="1:1" x14ac:dyDescent="0.3">
      <c r="A12750" s="17"/>
    </row>
    <row r="12751" spans="1:1" x14ac:dyDescent="0.3">
      <c r="A12751" s="17"/>
    </row>
    <row r="12752" spans="1:1" x14ac:dyDescent="0.3">
      <c r="A12752" s="17"/>
    </row>
    <row r="12753" spans="1:1" x14ac:dyDescent="0.3">
      <c r="A12753" s="17"/>
    </row>
    <row r="12754" spans="1:1" x14ac:dyDescent="0.3">
      <c r="A12754" s="17"/>
    </row>
    <row r="12755" spans="1:1" x14ac:dyDescent="0.3">
      <c r="A12755" s="17"/>
    </row>
    <row r="12756" spans="1:1" x14ac:dyDescent="0.3">
      <c r="A12756" s="17"/>
    </row>
    <row r="12757" spans="1:1" x14ac:dyDescent="0.3">
      <c r="A12757" s="17"/>
    </row>
    <row r="12758" spans="1:1" x14ac:dyDescent="0.3">
      <c r="A12758" s="17"/>
    </row>
    <row r="12759" spans="1:1" x14ac:dyDescent="0.3">
      <c r="A12759" s="17"/>
    </row>
    <row r="12760" spans="1:1" x14ac:dyDescent="0.3">
      <c r="A12760" s="17"/>
    </row>
    <row r="12761" spans="1:1" x14ac:dyDescent="0.3">
      <c r="A12761" s="17"/>
    </row>
    <row r="12762" spans="1:1" x14ac:dyDescent="0.3">
      <c r="A12762" s="17"/>
    </row>
    <row r="12763" spans="1:1" x14ac:dyDescent="0.3">
      <c r="A12763" s="17"/>
    </row>
    <row r="12764" spans="1:1" x14ac:dyDescent="0.3">
      <c r="A12764" s="17"/>
    </row>
    <row r="12765" spans="1:1" x14ac:dyDescent="0.3">
      <c r="A12765" s="17"/>
    </row>
    <row r="12766" spans="1:1" x14ac:dyDescent="0.3">
      <c r="A12766" s="17"/>
    </row>
    <row r="12767" spans="1:1" x14ac:dyDescent="0.3">
      <c r="A12767" s="17"/>
    </row>
    <row r="12768" spans="1:1" x14ac:dyDescent="0.3">
      <c r="A12768" s="17"/>
    </row>
    <row r="12769" spans="1:1" x14ac:dyDescent="0.3">
      <c r="A12769" s="17"/>
    </row>
    <row r="12770" spans="1:1" x14ac:dyDescent="0.3">
      <c r="A12770" s="17"/>
    </row>
    <row r="12771" spans="1:1" x14ac:dyDescent="0.3">
      <c r="A12771" s="17"/>
    </row>
    <row r="12772" spans="1:1" x14ac:dyDescent="0.3">
      <c r="A12772" s="17"/>
    </row>
    <row r="12773" spans="1:1" x14ac:dyDescent="0.3">
      <c r="A12773" s="17"/>
    </row>
    <row r="12774" spans="1:1" x14ac:dyDescent="0.3">
      <c r="A12774" s="17"/>
    </row>
    <row r="12775" spans="1:1" x14ac:dyDescent="0.3">
      <c r="A12775" s="17"/>
    </row>
    <row r="12776" spans="1:1" x14ac:dyDescent="0.3">
      <c r="A12776" s="17"/>
    </row>
    <row r="12777" spans="1:1" x14ac:dyDescent="0.3">
      <c r="A12777" s="17"/>
    </row>
    <row r="12778" spans="1:1" x14ac:dyDescent="0.3">
      <c r="A12778" s="17"/>
    </row>
    <row r="12779" spans="1:1" x14ac:dyDescent="0.3">
      <c r="A12779" s="17"/>
    </row>
    <row r="12780" spans="1:1" x14ac:dyDescent="0.3">
      <c r="A12780" s="17"/>
    </row>
    <row r="12781" spans="1:1" x14ac:dyDescent="0.3">
      <c r="A12781" s="17"/>
    </row>
    <row r="12782" spans="1:1" x14ac:dyDescent="0.3">
      <c r="A12782" s="17"/>
    </row>
    <row r="12783" spans="1:1" x14ac:dyDescent="0.3">
      <c r="A12783" s="17"/>
    </row>
    <row r="12784" spans="1:1" x14ac:dyDescent="0.3">
      <c r="A12784" s="17"/>
    </row>
    <row r="12785" spans="1:1" x14ac:dyDescent="0.3">
      <c r="A12785" s="17"/>
    </row>
    <row r="12786" spans="1:1" x14ac:dyDescent="0.3">
      <c r="A12786" s="17"/>
    </row>
    <row r="12787" spans="1:1" x14ac:dyDescent="0.3">
      <c r="A12787" s="17"/>
    </row>
    <row r="12788" spans="1:1" x14ac:dyDescent="0.3">
      <c r="A12788" s="17"/>
    </row>
    <row r="12789" spans="1:1" x14ac:dyDescent="0.3">
      <c r="A12789" s="17"/>
    </row>
    <row r="12790" spans="1:1" x14ac:dyDescent="0.3">
      <c r="A12790" s="17"/>
    </row>
    <row r="12791" spans="1:1" x14ac:dyDescent="0.3">
      <c r="A12791" s="17"/>
    </row>
    <row r="12792" spans="1:1" x14ac:dyDescent="0.3">
      <c r="A12792" s="17"/>
    </row>
    <row r="12793" spans="1:1" x14ac:dyDescent="0.3">
      <c r="A12793" s="17"/>
    </row>
    <row r="12794" spans="1:1" x14ac:dyDescent="0.3">
      <c r="A12794" s="17"/>
    </row>
    <row r="12795" spans="1:1" x14ac:dyDescent="0.3">
      <c r="A12795" s="17"/>
    </row>
    <row r="12796" spans="1:1" x14ac:dyDescent="0.3">
      <c r="A12796" s="17"/>
    </row>
    <row r="12797" spans="1:1" x14ac:dyDescent="0.3">
      <c r="A12797" s="17"/>
    </row>
    <row r="12798" spans="1:1" x14ac:dyDescent="0.3">
      <c r="A12798" s="17"/>
    </row>
    <row r="12799" spans="1:1" x14ac:dyDescent="0.3">
      <c r="A12799" s="17"/>
    </row>
    <row r="12800" spans="1:1" x14ac:dyDescent="0.3">
      <c r="A12800" s="17"/>
    </row>
    <row r="12801" spans="1:1" x14ac:dyDescent="0.3">
      <c r="A12801" s="17"/>
    </row>
    <row r="12802" spans="1:1" x14ac:dyDescent="0.3">
      <c r="A12802" s="17"/>
    </row>
    <row r="12803" spans="1:1" x14ac:dyDescent="0.3">
      <c r="A12803" s="17"/>
    </row>
    <row r="12804" spans="1:1" x14ac:dyDescent="0.3">
      <c r="A12804" s="17"/>
    </row>
    <row r="12805" spans="1:1" x14ac:dyDescent="0.3">
      <c r="A12805" s="17"/>
    </row>
    <row r="12806" spans="1:1" x14ac:dyDescent="0.3">
      <c r="A12806" s="17"/>
    </row>
    <row r="12807" spans="1:1" x14ac:dyDescent="0.3">
      <c r="A12807" s="17"/>
    </row>
    <row r="12808" spans="1:1" x14ac:dyDescent="0.3">
      <c r="A12808" s="17"/>
    </row>
    <row r="12809" spans="1:1" x14ac:dyDescent="0.3">
      <c r="A12809" s="17"/>
    </row>
    <row r="12810" spans="1:1" x14ac:dyDescent="0.3">
      <c r="A12810" s="17"/>
    </row>
    <row r="12811" spans="1:1" x14ac:dyDescent="0.3">
      <c r="A12811" s="17"/>
    </row>
    <row r="12812" spans="1:1" x14ac:dyDescent="0.3">
      <c r="A12812" s="17"/>
    </row>
    <row r="12813" spans="1:1" x14ac:dyDescent="0.3">
      <c r="A12813" s="17"/>
    </row>
    <row r="12814" spans="1:1" x14ac:dyDescent="0.3">
      <c r="A12814" s="17"/>
    </row>
    <row r="12815" spans="1:1" x14ac:dyDescent="0.3">
      <c r="A12815" s="17"/>
    </row>
    <row r="12816" spans="1:1" x14ac:dyDescent="0.3">
      <c r="A12816" s="17"/>
    </row>
    <row r="12817" spans="1:1" x14ac:dyDescent="0.3">
      <c r="A12817" s="17"/>
    </row>
    <row r="12818" spans="1:1" x14ac:dyDescent="0.3">
      <c r="A12818" s="17"/>
    </row>
    <row r="12819" spans="1:1" x14ac:dyDescent="0.3">
      <c r="A12819" s="17"/>
    </row>
    <row r="12820" spans="1:1" x14ac:dyDescent="0.3">
      <c r="A12820" s="17"/>
    </row>
    <row r="12821" spans="1:1" x14ac:dyDescent="0.3">
      <c r="A12821" s="17"/>
    </row>
    <row r="12822" spans="1:1" x14ac:dyDescent="0.3">
      <c r="A12822" s="17"/>
    </row>
    <row r="12823" spans="1:1" x14ac:dyDescent="0.3">
      <c r="A12823" s="17"/>
    </row>
    <row r="12824" spans="1:1" x14ac:dyDescent="0.3">
      <c r="A12824" s="17"/>
    </row>
    <row r="12825" spans="1:1" x14ac:dyDescent="0.3">
      <c r="A12825" s="17"/>
    </row>
    <row r="12826" spans="1:1" x14ac:dyDescent="0.3">
      <c r="A12826" s="17"/>
    </row>
    <row r="12827" spans="1:1" x14ac:dyDescent="0.3">
      <c r="A12827" s="17"/>
    </row>
    <row r="12828" spans="1:1" x14ac:dyDescent="0.3">
      <c r="A12828" s="17"/>
    </row>
    <row r="12829" spans="1:1" x14ac:dyDescent="0.3">
      <c r="A12829" s="17"/>
    </row>
    <row r="12830" spans="1:1" x14ac:dyDescent="0.3">
      <c r="A12830" s="17"/>
    </row>
    <row r="12831" spans="1:1" x14ac:dyDescent="0.3">
      <c r="A12831" s="17"/>
    </row>
    <row r="12832" spans="1:1" x14ac:dyDescent="0.3">
      <c r="A12832" s="17"/>
    </row>
    <row r="12833" spans="1:1" x14ac:dyDescent="0.3">
      <c r="A12833" s="17"/>
    </row>
    <row r="12834" spans="1:1" x14ac:dyDescent="0.3">
      <c r="A12834" s="17"/>
    </row>
    <row r="12835" spans="1:1" x14ac:dyDescent="0.3">
      <c r="A12835" s="17"/>
    </row>
    <row r="12836" spans="1:1" x14ac:dyDescent="0.3">
      <c r="A12836" s="17"/>
    </row>
    <row r="12837" spans="1:1" x14ac:dyDescent="0.3">
      <c r="A12837" s="17"/>
    </row>
    <row r="12838" spans="1:1" x14ac:dyDescent="0.3">
      <c r="A12838" s="17"/>
    </row>
    <row r="12839" spans="1:1" x14ac:dyDescent="0.3">
      <c r="A12839" s="17"/>
    </row>
    <row r="12840" spans="1:1" x14ac:dyDescent="0.3">
      <c r="A12840" s="17"/>
    </row>
    <row r="12841" spans="1:1" x14ac:dyDescent="0.3">
      <c r="A12841" s="17"/>
    </row>
    <row r="12842" spans="1:1" x14ac:dyDescent="0.3">
      <c r="A12842" s="17"/>
    </row>
    <row r="12843" spans="1:1" x14ac:dyDescent="0.3">
      <c r="A12843" s="17"/>
    </row>
    <row r="12844" spans="1:1" x14ac:dyDescent="0.3">
      <c r="A12844" s="17"/>
    </row>
    <row r="12845" spans="1:1" x14ac:dyDescent="0.3">
      <c r="A12845" s="17"/>
    </row>
    <row r="12846" spans="1:1" x14ac:dyDescent="0.3">
      <c r="A12846" s="17"/>
    </row>
    <row r="12847" spans="1:1" x14ac:dyDescent="0.3">
      <c r="A12847" s="17"/>
    </row>
    <row r="12848" spans="1:1" x14ac:dyDescent="0.3">
      <c r="A12848" s="17"/>
    </row>
    <row r="12849" spans="1:1" x14ac:dyDescent="0.3">
      <c r="A12849" s="17"/>
    </row>
    <row r="12850" spans="1:1" x14ac:dyDescent="0.3">
      <c r="A12850" s="17"/>
    </row>
    <row r="12851" spans="1:1" x14ac:dyDescent="0.3">
      <c r="A12851" s="17"/>
    </row>
    <row r="12852" spans="1:1" x14ac:dyDescent="0.3">
      <c r="A12852" s="17"/>
    </row>
    <row r="12853" spans="1:1" x14ac:dyDescent="0.3">
      <c r="A12853" s="17"/>
    </row>
    <row r="12854" spans="1:1" x14ac:dyDescent="0.3">
      <c r="A12854" s="17"/>
    </row>
    <row r="12855" spans="1:1" x14ac:dyDescent="0.3">
      <c r="A12855" s="17"/>
    </row>
    <row r="12856" spans="1:1" x14ac:dyDescent="0.3">
      <c r="A12856" s="17"/>
    </row>
    <row r="12857" spans="1:1" x14ac:dyDescent="0.3">
      <c r="A12857" s="17"/>
    </row>
    <row r="12858" spans="1:1" x14ac:dyDescent="0.3">
      <c r="A12858" s="17"/>
    </row>
    <row r="12859" spans="1:1" x14ac:dyDescent="0.3">
      <c r="A12859" s="17"/>
    </row>
    <row r="12860" spans="1:1" x14ac:dyDescent="0.3">
      <c r="A12860" s="17"/>
    </row>
    <row r="12861" spans="1:1" x14ac:dyDescent="0.3">
      <c r="A12861" s="17"/>
    </row>
    <row r="12862" spans="1:1" x14ac:dyDescent="0.3">
      <c r="A12862" s="17"/>
    </row>
    <row r="12863" spans="1:1" x14ac:dyDescent="0.3">
      <c r="A12863" s="17"/>
    </row>
    <row r="12864" spans="1:1" x14ac:dyDescent="0.3">
      <c r="A12864" s="17"/>
    </row>
    <row r="12865" spans="1:1" x14ac:dyDescent="0.3">
      <c r="A12865" s="17"/>
    </row>
    <row r="12866" spans="1:1" x14ac:dyDescent="0.3">
      <c r="A12866" s="17"/>
    </row>
    <row r="12867" spans="1:1" x14ac:dyDescent="0.3">
      <c r="A12867" s="17"/>
    </row>
    <row r="12868" spans="1:1" x14ac:dyDescent="0.3">
      <c r="A12868" s="17"/>
    </row>
    <row r="12869" spans="1:1" x14ac:dyDescent="0.3">
      <c r="A12869" s="17"/>
    </row>
    <row r="12870" spans="1:1" x14ac:dyDescent="0.3">
      <c r="A12870" s="17"/>
    </row>
    <row r="12871" spans="1:1" x14ac:dyDescent="0.3">
      <c r="A12871" s="17"/>
    </row>
    <row r="12872" spans="1:1" x14ac:dyDescent="0.3">
      <c r="A12872" s="17"/>
    </row>
    <row r="12873" spans="1:1" x14ac:dyDescent="0.3">
      <c r="A12873" s="17"/>
    </row>
    <row r="12874" spans="1:1" x14ac:dyDescent="0.3">
      <c r="A12874" s="17"/>
    </row>
    <row r="12875" spans="1:1" x14ac:dyDescent="0.3">
      <c r="A12875" s="17"/>
    </row>
    <row r="12876" spans="1:1" x14ac:dyDescent="0.3">
      <c r="A12876" s="17"/>
    </row>
    <row r="12877" spans="1:1" x14ac:dyDescent="0.3">
      <c r="A12877" s="17"/>
    </row>
    <row r="12878" spans="1:1" x14ac:dyDescent="0.3">
      <c r="A12878" s="17"/>
    </row>
    <row r="12879" spans="1:1" x14ac:dyDescent="0.3">
      <c r="A12879" s="17"/>
    </row>
    <row r="12880" spans="1:1" x14ac:dyDescent="0.3">
      <c r="A12880" s="17"/>
    </row>
    <row r="12881" spans="1:1" x14ac:dyDescent="0.3">
      <c r="A12881" s="17"/>
    </row>
    <row r="12882" spans="1:1" x14ac:dyDescent="0.3">
      <c r="A12882" s="17"/>
    </row>
    <row r="12883" spans="1:1" x14ac:dyDescent="0.3">
      <c r="A12883" s="17"/>
    </row>
    <row r="12884" spans="1:1" x14ac:dyDescent="0.3">
      <c r="A12884" s="17"/>
    </row>
    <row r="12885" spans="1:1" x14ac:dyDescent="0.3">
      <c r="A12885" s="17"/>
    </row>
    <row r="12886" spans="1:1" x14ac:dyDescent="0.3">
      <c r="A12886" s="17"/>
    </row>
    <row r="12887" spans="1:1" x14ac:dyDescent="0.3">
      <c r="A12887" s="17"/>
    </row>
    <row r="12888" spans="1:1" x14ac:dyDescent="0.3">
      <c r="A12888" s="17"/>
    </row>
    <row r="12889" spans="1:1" x14ac:dyDescent="0.3">
      <c r="A12889" s="17"/>
    </row>
    <row r="12890" spans="1:1" x14ac:dyDescent="0.3">
      <c r="A12890" s="17"/>
    </row>
    <row r="12891" spans="1:1" x14ac:dyDescent="0.3">
      <c r="A12891" s="17"/>
    </row>
    <row r="12892" spans="1:1" x14ac:dyDescent="0.3">
      <c r="A12892" s="17"/>
    </row>
    <row r="12893" spans="1:1" x14ac:dyDescent="0.3">
      <c r="A12893" s="17"/>
    </row>
    <row r="12894" spans="1:1" x14ac:dyDescent="0.3">
      <c r="A12894" s="17"/>
    </row>
    <row r="12895" spans="1:1" x14ac:dyDescent="0.3">
      <c r="A12895" s="17"/>
    </row>
    <row r="12896" spans="1:1" x14ac:dyDescent="0.3">
      <c r="A12896" s="17"/>
    </row>
    <row r="12897" spans="1:1" x14ac:dyDescent="0.3">
      <c r="A12897" s="17"/>
    </row>
    <row r="12898" spans="1:1" x14ac:dyDescent="0.3">
      <c r="A12898" s="17"/>
    </row>
    <row r="12899" spans="1:1" x14ac:dyDescent="0.3">
      <c r="A12899" s="17"/>
    </row>
    <row r="12900" spans="1:1" x14ac:dyDescent="0.3">
      <c r="A12900" s="17"/>
    </row>
    <row r="12901" spans="1:1" x14ac:dyDescent="0.3">
      <c r="A12901" s="17"/>
    </row>
    <row r="12902" spans="1:1" x14ac:dyDescent="0.3">
      <c r="A12902" s="17"/>
    </row>
    <row r="12903" spans="1:1" x14ac:dyDescent="0.3">
      <c r="A12903" s="17"/>
    </row>
    <row r="12904" spans="1:1" x14ac:dyDescent="0.3">
      <c r="A12904" s="17"/>
    </row>
    <row r="12905" spans="1:1" x14ac:dyDescent="0.3">
      <c r="A12905" s="17"/>
    </row>
    <row r="12906" spans="1:1" x14ac:dyDescent="0.3">
      <c r="A12906" s="17"/>
    </row>
    <row r="12907" spans="1:1" x14ac:dyDescent="0.3">
      <c r="A12907" s="17"/>
    </row>
    <row r="12908" spans="1:1" x14ac:dyDescent="0.3">
      <c r="A12908" s="17"/>
    </row>
    <row r="12909" spans="1:1" x14ac:dyDescent="0.3">
      <c r="A12909" s="17"/>
    </row>
    <row r="12910" spans="1:1" x14ac:dyDescent="0.3">
      <c r="A12910" s="17"/>
    </row>
    <row r="12911" spans="1:1" x14ac:dyDescent="0.3">
      <c r="A12911" s="17"/>
    </row>
    <row r="12912" spans="1:1" x14ac:dyDescent="0.3">
      <c r="A12912" s="17"/>
    </row>
    <row r="12913" spans="1:1" x14ac:dyDescent="0.3">
      <c r="A12913" s="17"/>
    </row>
    <row r="12914" spans="1:1" x14ac:dyDescent="0.3">
      <c r="A12914" s="17"/>
    </row>
    <row r="12915" spans="1:1" x14ac:dyDescent="0.3">
      <c r="A12915" s="17"/>
    </row>
    <row r="12916" spans="1:1" x14ac:dyDescent="0.3">
      <c r="A12916" s="17"/>
    </row>
    <row r="12917" spans="1:1" x14ac:dyDescent="0.3">
      <c r="A12917" s="17"/>
    </row>
    <row r="12918" spans="1:1" x14ac:dyDescent="0.3">
      <c r="A12918" s="17"/>
    </row>
    <row r="12919" spans="1:1" x14ac:dyDescent="0.3">
      <c r="A12919" s="17"/>
    </row>
    <row r="12920" spans="1:1" x14ac:dyDescent="0.3">
      <c r="A12920" s="17"/>
    </row>
    <row r="12921" spans="1:1" x14ac:dyDescent="0.3">
      <c r="A12921" s="17"/>
    </row>
    <row r="12922" spans="1:1" x14ac:dyDescent="0.3">
      <c r="A12922" s="17"/>
    </row>
    <row r="12923" spans="1:1" x14ac:dyDescent="0.3">
      <c r="A12923" s="17"/>
    </row>
    <row r="12924" spans="1:1" x14ac:dyDescent="0.3">
      <c r="A12924" s="17"/>
    </row>
    <row r="12925" spans="1:1" x14ac:dyDescent="0.3">
      <c r="A12925" s="17"/>
    </row>
    <row r="12926" spans="1:1" x14ac:dyDescent="0.3">
      <c r="A12926" s="17"/>
    </row>
    <row r="12927" spans="1:1" x14ac:dyDescent="0.3">
      <c r="A12927" s="17"/>
    </row>
    <row r="12928" spans="1:1" x14ac:dyDescent="0.3">
      <c r="A12928" s="17"/>
    </row>
    <row r="12929" spans="1:1" x14ac:dyDescent="0.3">
      <c r="A12929" s="17"/>
    </row>
    <row r="12930" spans="1:1" x14ac:dyDescent="0.3">
      <c r="A12930" s="17"/>
    </row>
    <row r="12931" spans="1:1" x14ac:dyDescent="0.3">
      <c r="A12931" s="17"/>
    </row>
    <row r="12932" spans="1:1" x14ac:dyDescent="0.3">
      <c r="A12932" s="17"/>
    </row>
    <row r="12933" spans="1:1" x14ac:dyDescent="0.3">
      <c r="A12933" s="17"/>
    </row>
    <row r="12934" spans="1:1" x14ac:dyDescent="0.3">
      <c r="A12934" s="17"/>
    </row>
    <row r="12935" spans="1:1" x14ac:dyDescent="0.3">
      <c r="A12935" s="17"/>
    </row>
    <row r="12936" spans="1:1" x14ac:dyDescent="0.3">
      <c r="A12936" s="17"/>
    </row>
    <row r="12937" spans="1:1" x14ac:dyDescent="0.3">
      <c r="A12937" s="17"/>
    </row>
    <row r="12938" spans="1:1" x14ac:dyDescent="0.3">
      <c r="A12938" s="17"/>
    </row>
    <row r="12939" spans="1:1" x14ac:dyDescent="0.3">
      <c r="A12939" s="17"/>
    </row>
    <row r="12940" spans="1:1" x14ac:dyDescent="0.3">
      <c r="A12940" s="17"/>
    </row>
    <row r="12941" spans="1:1" x14ac:dyDescent="0.3">
      <c r="A12941" s="17"/>
    </row>
    <row r="12942" spans="1:1" x14ac:dyDescent="0.3">
      <c r="A12942" s="17"/>
    </row>
    <row r="12943" spans="1:1" x14ac:dyDescent="0.3">
      <c r="A12943" s="17"/>
    </row>
    <row r="12944" spans="1:1" x14ac:dyDescent="0.3">
      <c r="A12944" s="17"/>
    </row>
    <row r="12945" spans="1:1" x14ac:dyDescent="0.3">
      <c r="A12945" s="17"/>
    </row>
    <row r="12946" spans="1:1" x14ac:dyDescent="0.3">
      <c r="A12946" s="17"/>
    </row>
    <row r="12947" spans="1:1" x14ac:dyDescent="0.3">
      <c r="A12947" s="17"/>
    </row>
    <row r="12948" spans="1:1" x14ac:dyDescent="0.3">
      <c r="A12948" s="17"/>
    </row>
    <row r="12949" spans="1:1" x14ac:dyDescent="0.3">
      <c r="A12949" s="17"/>
    </row>
    <row r="12950" spans="1:1" x14ac:dyDescent="0.3">
      <c r="A12950" s="17"/>
    </row>
    <row r="12951" spans="1:1" x14ac:dyDescent="0.3">
      <c r="A12951" s="17"/>
    </row>
    <row r="12952" spans="1:1" x14ac:dyDescent="0.3">
      <c r="A12952" s="17"/>
    </row>
    <row r="12953" spans="1:1" x14ac:dyDescent="0.3">
      <c r="A12953" s="17"/>
    </row>
    <row r="12954" spans="1:1" x14ac:dyDescent="0.3">
      <c r="A12954" s="17"/>
    </row>
    <row r="12955" spans="1:1" x14ac:dyDescent="0.3">
      <c r="A12955" s="17"/>
    </row>
    <row r="12956" spans="1:1" x14ac:dyDescent="0.3">
      <c r="A12956" s="17"/>
    </row>
    <row r="12957" spans="1:1" x14ac:dyDescent="0.3">
      <c r="A12957" s="17"/>
    </row>
    <row r="12958" spans="1:1" x14ac:dyDescent="0.3">
      <c r="A12958" s="17"/>
    </row>
    <row r="12959" spans="1:1" x14ac:dyDescent="0.3">
      <c r="A12959" s="17"/>
    </row>
    <row r="12960" spans="1:1" x14ac:dyDescent="0.3">
      <c r="A12960" s="17"/>
    </row>
    <row r="12961" spans="1:1" x14ac:dyDescent="0.3">
      <c r="A12961" s="17"/>
    </row>
    <row r="12962" spans="1:1" x14ac:dyDescent="0.3">
      <c r="A12962" s="17"/>
    </row>
    <row r="12963" spans="1:1" x14ac:dyDescent="0.3">
      <c r="A12963" s="17"/>
    </row>
    <row r="12964" spans="1:1" x14ac:dyDescent="0.3">
      <c r="A12964" s="17"/>
    </row>
    <row r="12965" spans="1:1" x14ac:dyDescent="0.3">
      <c r="A12965" s="17"/>
    </row>
    <row r="12966" spans="1:1" x14ac:dyDescent="0.3">
      <c r="A12966" s="17"/>
    </row>
    <row r="12967" spans="1:1" x14ac:dyDescent="0.3">
      <c r="A12967" s="17"/>
    </row>
    <row r="12968" spans="1:1" x14ac:dyDescent="0.3">
      <c r="A12968" s="17"/>
    </row>
    <row r="12969" spans="1:1" x14ac:dyDescent="0.3">
      <c r="A12969" s="17"/>
    </row>
    <row r="12970" spans="1:1" x14ac:dyDescent="0.3">
      <c r="A12970" s="17"/>
    </row>
    <row r="12971" spans="1:1" x14ac:dyDescent="0.3">
      <c r="A12971" s="17"/>
    </row>
    <row r="12972" spans="1:1" x14ac:dyDescent="0.3">
      <c r="A12972" s="17"/>
    </row>
    <row r="12973" spans="1:1" x14ac:dyDescent="0.3">
      <c r="A12973" s="17"/>
    </row>
    <row r="12974" spans="1:1" x14ac:dyDescent="0.3">
      <c r="A12974" s="17"/>
    </row>
    <row r="12975" spans="1:1" x14ac:dyDescent="0.3">
      <c r="A12975" s="17"/>
    </row>
    <row r="12976" spans="1:1" x14ac:dyDescent="0.3">
      <c r="A12976" s="17"/>
    </row>
    <row r="12977" spans="1:1" x14ac:dyDescent="0.3">
      <c r="A12977" s="17"/>
    </row>
    <row r="12978" spans="1:1" x14ac:dyDescent="0.3">
      <c r="A12978" s="17"/>
    </row>
    <row r="12979" spans="1:1" x14ac:dyDescent="0.3">
      <c r="A12979" s="17"/>
    </row>
    <row r="12980" spans="1:1" x14ac:dyDescent="0.3">
      <c r="A12980" s="17"/>
    </row>
    <row r="12981" spans="1:1" x14ac:dyDescent="0.3">
      <c r="A12981" s="17"/>
    </row>
    <row r="12982" spans="1:1" x14ac:dyDescent="0.3">
      <c r="A12982" s="17"/>
    </row>
    <row r="12983" spans="1:1" x14ac:dyDescent="0.3">
      <c r="A12983" s="17"/>
    </row>
    <row r="12984" spans="1:1" x14ac:dyDescent="0.3">
      <c r="A12984" s="17"/>
    </row>
    <row r="12985" spans="1:1" x14ac:dyDescent="0.3">
      <c r="A12985" s="17"/>
    </row>
    <row r="12986" spans="1:1" x14ac:dyDescent="0.3">
      <c r="A12986" s="17"/>
    </row>
    <row r="12987" spans="1:1" x14ac:dyDescent="0.3">
      <c r="A12987" s="17"/>
    </row>
    <row r="12988" spans="1:1" x14ac:dyDescent="0.3">
      <c r="A12988" s="17"/>
    </row>
    <row r="12989" spans="1:1" x14ac:dyDescent="0.3">
      <c r="A12989" s="17"/>
    </row>
    <row r="12990" spans="1:1" x14ac:dyDescent="0.3">
      <c r="A12990" s="17"/>
    </row>
    <row r="12991" spans="1:1" x14ac:dyDescent="0.3">
      <c r="A12991" s="17"/>
    </row>
    <row r="12992" spans="1:1" x14ac:dyDescent="0.3">
      <c r="A12992" s="17"/>
    </row>
    <row r="12993" spans="1:1" x14ac:dyDescent="0.3">
      <c r="A12993" s="17"/>
    </row>
    <row r="12994" spans="1:1" x14ac:dyDescent="0.3">
      <c r="A12994" s="17"/>
    </row>
    <row r="12995" spans="1:1" x14ac:dyDescent="0.3">
      <c r="A12995" s="17"/>
    </row>
    <row r="12996" spans="1:1" x14ac:dyDescent="0.3">
      <c r="A12996" s="17"/>
    </row>
    <row r="12997" spans="1:1" x14ac:dyDescent="0.3">
      <c r="A12997" s="17"/>
    </row>
    <row r="12998" spans="1:1" x14ac:dyDescent="0.3">
      <c r="A12998" s="17"/>
    </row>
    <row r="12999" spans="1:1" x14ac:dyDescent="0.3">
      <c r="A12999" s="17"/>
    </row>
    <row r="13000" spans="1:1" x14ac:dyDescent="0.3">
      <c r="A13000" s="17"/>
    </row>
    <row r="13001" spans="1:1" x14ac:dyDescent="0.3">
      <c r="A13001" s="17"/>
    </row>
    <row r="13002" spans="1:1" x14ac:dyDescent="0.3">
      <c r="A13002" s="17"/>
    </row>
    <row r="13003" spans="1:1" x14ac:dyDescent="0.3">
      <c r="A13003" s="17"/>
    </row>
    <row r="13004" spans="1:1" x14ac:dyDescent="0.3">
      <c r="A13004" s="17"/>
    </row>
    <row r="13005" spans="1:1" x14ac:dyDescent="0.3">
      <c r="A13005" s="17"/>
    </row>
    <row r="13006" spans="1:1" x14ac:dyDescent="0.3">
      <c r="A13006" s="17"/>
    </row>
    <row r="13007" spans="1:1" x14ac:dyDescent="0.3">
      <c r="A13007" s="17"/>
    </row>
    <row r="13008" spans="1:1" x14ac:dyDescent="0.3">
      <c r="A13008" s="17"/>
    </row>
    <row r="13009" spans="1:1" x14ac:dyDescent="0.3">
      <c r="A13009" s="17"/>
    </row>
    <row r="13010" spans="1:1" x14ac:dyDescent="0.3">
      <c r="A13010" s="17"/>
    </row>
    <row r="13011" spans="1:1" x14ac:dyDescent="0.3">
      <c r="A13011" s="17"/>
    </row>
    <row r="13012" spans="1:1" x14ac:dyDescent="0.3">
      <c r="A13012" s="17"/>
    </row>
    <row r="13013" spans="1:1" x14ac:dyDescent="0.3">
      <c r="A13013" s="17"/>
    </row>
    <row r="13014" spans="1:1" x14ac:dyDescent="0.3">
      <c r="A13014" s="17"/>
    </row>
    <row r="13015" spans="1:1" x14ac:dyDescent="0.3">
      <c r="A13015" s="17"/>
    </row>
    <row r="13016" spans="1:1" x14ac:dyDescent="0.3">
      <c r="A13016" s="17"/>
    </row>
    <row r="13017" spans="1:1" x14ac:dyDescent="0.3">
      <c r="A13017" s="17"/>
    </row>
    <row r="13018" spans="1:1" x14ac:dyDescent="0.3">
      <c r="A13018" s="17"/>
    </row>
    <row r="13019" spans="1:1" x14ac:dyDescent="0.3">
      <c r="A13019" s="17"/>
    </row>
    <row r="13020" spans="1:1" x14ac:dyDescent="0.3">
      <c r="A13020" s="17"/>
    </row>
    <row r="13021" spans="1:1" x14ac:dyDescent="0.3">
      <c r="A13021" s="17"/>
    </row>
    <row r="13022" spans="1:1" x14ac:dyDescent="0.3">
      <c r="A13022" s="17"/>
    </row>
    <row r="13023" spans="1:1" x14ac:dyDescent="0.3">
      <c r="A13023" s="17"/>
    </row>
    <row r="13024" spans="1:1" x14ac:dyDescent="0.3">
      <c r="A13024" s="17"/>
    </row>
    <row r="13025" spans="1:1" x14ac:dyDescent="0.3">
      <c r="A13025" s="17"/>
    </row>
    <row r="13026" spans="1:1" x14ac:dyDescent="0.3">
      <c r="A13026" s="17"/>
    </row>
    <row r="13027" spans="1:1" x14ac:dyDescent="0.3">
      <c r="A13027" s="17"/>
    </row>
    <row r="13028" spans="1:1" x14ac:dyDescent="0.3">
      <c r="A13028" s="17"/>
    </row>
    <row r="13029" spans="1:1" x14ac:dyDescent="0.3">
      <c r="A13029" s="17"/>
    </row>
    <row r="13030" spans="1:1" x14ac:dyDescent="0.3">
      <c r="A13030" s="17"/>
    </row>
    <row r="13031" spans="1:1" x14ac:dyDescent="0.3">
      <c r="A13031" s="17"/>
    </row>
    <row r="13032" spans="1:1" x14ac:dyDescent="0.3">
      <c r="A13032" s="17"/>
    </row>
    <row r="13033" spans="1:1" x14ac:dyDescent="0.3">
      <c r="A13033" s="17"/>
    </row>
    <row r="13034" spans="1:1" x14ac:dyDescent="0.3">
      <c r="A13034" s="17"/>
    </row>
    <row r="13035" spans="1:1" x14ac:dyDescent="0.3">
      <c r="A13035" s="17"/>
    </row>
    <row r="13036" spans="1:1" x14ac:dyDescent="0.3">
      <c r="A13036" s="17"/>
    </row>
    <row r="13037" spans="1:1" x14ac:dyDescent="0.3">
      <c r="A13037" s="17"/>
    </row>
    <row r="13038" spans="1:1" x14ac:dyDescent="0.3">
      <c r="A13038" s="17"/>
    </row>
    <row r="13039" spans="1:1" x14ac:dyDescent="0.3">
      <c r="A13039" s="17"/>
    </row>
    <row r="13040" spans="1:1" x14ac:dyDescent="0.3">
      <c r="A13040" s="17"/>
    </row>
    <row r="13041" spans="1:1" x14ac:dyDescent="0.3">
      <c r="A13041" s="17"/>
    </row>
    <row r="13042" spans="1:1" x14ac:dyDescent="0.3">
      <c r="A13042" s="17"/>
    </row>
    <row r="13043" spans="1:1" x14ac:dyDescent="0.3">
      <c r="A13043" s="17"/>
    </row>
    <row r="13044" spans="1:1" x14ac:dyDescent="0.3">
      <c r="A13044" s="17"/>
    </row>
    <row r="13045" spans="1:1" x14ac:dyDescent="0.3">
      <c r="A13045" s="17"/>
    </row>
    <row r="13046" spans="1:1" x14ac:dyDescent="0.3">
      <c r="A13046" s="17"/>
    </row>
    <row r="13047" spans="1:1" x14ac:dyDescent="0.3">
      <c r="A13047" s="17"/>
    </row>
    <row r="13048" spans="1:1" x14ac:dyDescent="0.3">
      <c r="A13048" s="17"/>
    </row>
    <row r="13049" spans="1:1" x14ac:dyDescent="0.3">
      <c r="A13049" s="17"/>
    </row>
    <row r="13050" spans="1:1" x14ac:dyDescent="0.3">
      <c r="A13050" s="17"/>
    </row>
    <row r="13051" spans="1:1" x14ac:dyDescent="0.3">
      <c r="A13051" s="17"/>
    </row>
    <row r="13052" spans="1:1" x14ac:dyDescent="0.3">
      <c r="A13052" s="17"/>
    </row>
    <row r="13053" spans="1:1" x14ac:dyDescent="0.3">
      <c r="A13053" s="17"/>
    </row>
    <row r="13054" spans="1:1" x14ac:dyDescent="0.3">
      <c r="A13054" s="17"/>
    </row>
    <row r="13055" spans="1:1" x14ac:dyDescent="0.3">
      <c r="A13055" s="17"/>
    </row>
    <row r="13056" spans="1:1" x14ac:dyDescent="0.3">
      <c r="A13056" s="17"/>
    </row>
    <row r="13057" spans="1:1" x14ac:dyDescent="0.3">
      <c r="A13057" s="17"/>
    </row>
    <row r="13058" spans="1:1" x14ac:dyDescent="0.3">
      <c r="A13058" s="17"/>
    </row>
    <row r="13059" spans="1:1" x14ac:dyDescent="0.3">
      <c r="A13059" s="17"/>
    </row>
    <row r="13060" spans="1:1" x14ac:dyDescent="0.3">
      <c r="A13060" s="17"/>
    </row>
    <row r="13061" spans="1:1" x14ac:dyDescent="0.3">
      <c r="A13061" s="17"/>
    </row>
    <row r="13062" spans="1:1" x14ac:dyDescent="0.3">
      <c r="A13062" s="17"/>
    </row>
    <row r="13063" spans="1:1" x14ac:dyDescent="0.3">
      <c r="A13063" s="17"/>
    </row>
    <row r="13064" spans="1:1" x14ac:dyDescent="0.3">
      <c r="A13064" s="17"/>
    </row>
    <row r="13065" spans="1:1" x14ac:dyDescent="0.3">
      <c r="A13065" s="17"/>
    </row>
    <row r="13066" spans="1:1" x14ac:dyDescent="0.3">
      <c r="A13066" s="17"/>
    </row>
    <row r="13067" spans="1:1" x14ac:dyDescent="0.3">
      <c r="A13067" s="17"/>
    </row>
    <row r="13068" spans="1:1" x14ac:dyDescent="0.3">
      <c r="A13068" s="17"/>
    </row>
    <row r="13069" spans="1:1" x14ac:dyDescent="0.3">
      <c r="A13069" s="17"/>
    </row>
    <row r="13070" spans="1:1" x14ac:dyDescent="0.3">
      <c r="A13070" s="17"/>
    </row>
    <row r="13071" spans="1:1" x14ac:dyDescent="0.3">
      <c r="A13071" s="17"/>
    </row>
    <row r="13072" spans="1:1" x14ac:dyDescent="0.3">
      <c r="A13072" s="17"/>
    </row>
    <row r="13073" spans="1:1" x14ac:dyDescent="0.3">
      <c r="A13073" s="17"/>
    </row>
    <row r="13074" spans="1:1" x14ac:dyDescent="0.3">
      <c r="A13074" s="17"/>
    </row>
    <row r="13075" spans="1:1" x14ac:dyDescent="0.3">
      <c r="A13075" s="17"/>
    </row>
    <row r="13076" spans="1:1" x14ac:dyDescent="0.3">
      <c r="A13076" s="17"/>
    </row>
    <row r="13077" spans="1:1" x14ac:dyDescent="0.3">
      <c r="A13077" s="17"/>
    </row>
    <row r="13078" spans="1:1" x14ac:dyDescent="0.3">
      <c r="A13078" s="17"/>
    </row>
    <row r="13079" spans="1:1" x14ac:dyDescent="0.3">
      <c r="A13079" s="17"/>
    </row>
    <row r="13080" spans="1:1" x14ac:dyDescent="0.3">
      <c r="A13080" s="17"/>
    </row>
    <row r="13081" spans="1:1" x14ac:dyDescent="0.3">
      <c r="A13081" s="17"/>
    </row>
    <row r="13082" spans="1:1" x14ac:dyDescent="0.3">
      <c r="A13082" s="17"/>
    </row>
    <row r="13083" spans="1:1" x14ac:dyDescent="0.3">
      <c r="A13083" s="17"/>
    </row>
    <row r="13084" spans="1:1" x14ac:dyDescent="0.3">
      <c r="A13084" s="17"/>
    </row>
    <row r="13085" spans="1:1" x14ac:dyDescent="0.3">
      <c r="A13085" s="17"/>
    </row>
    <row r="13086" spans="1:1" x14ac:dyDescent="0.3">
      <c r="A13086" s="17"/>
    </row>
    <row r="13087" spans="1:1" x14ac:dyDescent="0.3">
      <c r="A13087" s="17"/>
    </row>
    <row r="13088" spans="1:1" x14ac:dyDescent="0.3">
      <c r="A13088" s="17"/>
    </row>
    <row r="13089" spans="1:1" x14ac:dyDescent="0.3">
      <c r="A13089" s="17"/>
    </row>
    <row r="13090" spans="1:1" x14ac:dyDescent="0.3">
      <c r="A13090" s="17"/>
    </row>
    <row r="13091" spans="1:1" x14ac:dyDescent="0.3">
      <c r="A13091" s="17"/>
    </row>
    <row r="13092" spans="1:1" x14ac:dyDescent="0.3">
      <c r="A13092" s="17"/>
    </row>
    <row r="13093" spans="1:1" x14ac:dyDescent="0.3">
      <c r="A13093" s="17"/>
    </row>
    <row r="13094" spans="1:1" x14ac:dyDescent="0.3">
      <c r="A13094" s="17"/>
    </row>
    <row r="13095" spans="1:1" x14ac:dyDescent="0.3">
      <c r="A13095" s="17"/>
    </row>
    <row r="13096" spans="1:1" x14ac:dyDescent="0.3">
      <c r="A13096" s="17"/>
    </row>
    <row r="13097" spans="1:1" x14ac:dyDescent="0.3">
      <c r="A13097" s="17"/>
    </row>
    <row r="13098" spans="1:1" x14ac:dyDescent="0.3">
      <c r="A13098" s="17"/>
    </row>
    <row r="13099" spans="1:1" x14ac:dyDescent="0.3">
      <c r="A13099" s="17"/>
    </row>
    <row r="13100" spans="1:1" x14ac:dyDescent="0.3">
      <c r="A13100" s="17"/>
    </row>
    <row r="13101" spans="1:1" x14ac:dyDescent="0.3">
      <c r="A13101" s="17"/>
    </row>
    <row r="13102" spans="1:1" x14ac:dyDescent="0.3">
      <c r="A13102" s="17"/>
    </row>
    <row r="13103" spans="1:1" x14ac:dyDescent="0.3">
      <c r="A13103" s="17"/>
    </row>
    <row r="13104" spans="1:1" x14ac:dyDescent="0.3">
      <c r="A13104" s="17"/>
    </row>
    <row r="13105" spans="1:1" x14ac:dyDescent="0.3">
      <c r="A13105" s="17"/>
    </row>
    <row r="13106" spans="1:1" x14ac:dyDescent="0.3">
      <c r="A13106" s="17"/>
    </row>
    <row r="13107" spans="1:1" x14ac:dyDescent="0.3">
      <c r="A13107" s="17"/>
    </row>
    <row r="13108" spans="1:1" x14ac:dyDescent="0.3">
      <c r="A13108" s="17"/>
    </row>
    <row r="13109" spans="1:1" x14ac:dyDescent="0.3">
      <c r="A13109" s="17"/>
    </row>
    <row r="13110" spans="1:1" x14ac:dyDescent="0.3">
      <c r="A13110" s="17"/>
    </row>
    <row r="13111" spans="1:1" x14ac:dyDescent="0.3">
      <c r="A13111" s="17"/>
    </row>
    <row r="13112" spans="1:1" x14ac:dyDescent="0.3">
      <c r="A13112" s="17"/>
    </row>
    <row r="13113" spans="1:1" x14ac:dyDescent="0.3">
      <c r="A13113" s="17"/>
    </row>
    <row r="13114" spans="1:1" x14ac:dyDescent="0.3">
      <c r="A13114" s="17"/>
    </row>
    <row r="13115" spans="1:1" x14ac:dyDescent="0.3">
      <c r="A13115" s="17"/>
    </row>
    <row r="13116" spans="1:1" x14ac:dyDescent="0.3">
      <c r="A13116" s="17"/>
    </row>
    <row r="13117" spans="1:1" x14ac:dyDescent="0.3">
      <c r="A13117" s="17"/>
    </row>
    <row r="13118" spans="1:1" x14ac:dyDescent="0.3">
      <c r="A13118" s="17"/>
    </row>
    <row r="13119" spans="1:1" x14ac:dyDescent="0.3">
      <c r="A13119" s="17"/>
    </row>
    <row r="13120" spans="1:1" x14ac:dyDescent="0.3">
      <c r="A13120" s="17"/>
    </row>
    <row r="13121" spans="1:1" x14ac:dyDescent="0.3">
      <c r="A13121" s="17"/>
    </row>
    <row r="13122" spans="1:1" x14ac:dyDescent="0.3">
      <c r="A13122" s="17"/>
    </row>
    <row r="13123" spans="1:1" x14ac:dyDescent="0.3">
      <c r="A13123" s="17"/>
    </row>
    <row r="13124" spans="1:1" x14ac:dyDescent="0.3">
      <c r="A13124" s="17"/>
    </row>
    <row r="13125" spans="1:1" x14ac:dyDescent="0.3">
      <c r="A13125" s="17"/>
    </row>
    <row r="13126" spans="1:1" x14ac:dyDescent="0.3">
      <c r="A13126" s="17"/>
    </row>
    <row r="13127" spans="1:1" x14ac:dyDescent="0.3">
      <c r="A13127" s="17"/>
    </row>
    <row r="13128" spans="1:1" x14ac:dyDescent="0.3">
      <c r="A13128" s="17"/>
    </row>
    <row r="13129" spans="1:1" x14ac:dyDescent="0.3">
      <c r="A13129" s="17"/>
    </row>
    <row r="13130" spans="1:1" x14ac:dyDescent="0.3">
      <c r="A13130" s="17"/>
    </row>
    <row r="13131" spans="1:1" x14ac:dyDescent="0.3">
      <c r="A13131" s="17"/>
    </row>
    <row r="13132" spans="1:1" x14ac:dyDescent="0.3">
      <c r="A13132" s="17"/>
    </row>
    <row r="13133" spans="1:1" x14ac:dyDescent="0.3">
      <c r="A13133" s="17"/>
    </row>
    <row r="13134" spans="1:1" x14ac:dyDescent="0.3">
      <c r="A13134" s="17"/>
    </row>
    <row r="13135" spans="1:1" x14ac:dyDescent="0.3">
      <c r="A13135" s="17"/>
    </row>
    <row r="13136" spans="1:1" x14ac:dyDescent="0.3">
      <c r="A13136" s="17"/>
    </row>
    <row r="13137" spans="1:1" x14ac:dyDescent="0.3">
      <c r="A13137" s="17"/>
    </row>
    <row r="13138" spans="1:1" x14ac:dyDescent="0.3">
      <c r="A13138" s="17"/>
    </row>
    <row r="13139" spans="1:1" x14ac:dyDescent="0.3">
      <c r="A13139" s="17"/>
    </row>
    <row r="13140" spans="1:1" x14ac:dyDescent="0.3">
      <c r="A13140" s="17"/>
    </row>
    <row r="13141" spans="1:1" x14ac:dyDescent="0.3">
      <c r="A13141" s="17"/>
    </row>
    <row r="13142" spans="1:1" x14ac:dyDescent="0.3">
      <c r="A13142" s="17"/>
    </row>
    <row r="13143" spans="1:1" x14ac:dyDescent="0.3">
      <c r="A13143" s="17"/>
    </row>
    <row r="13144" spans="1:1" x14ac:dyDescent="0.3">
      <c r="A13144" s="17"/>
    </row>
    <row r="13145" spans="1:1" x14ac:dyDescent="0.3">
      <c r="A13145" s="17"/>
    </row>
    <row r="13146" spans="1:1" x14ac:dyDescent="0.3">
      <c r="A13146" s="17"/>
    </row>
    <row r="13147" spans="1:1" x14ac:dyDescent="0.3">
      <c r="A13147" s="17"/>
    </row>
    <row r="13148" spans="1:1" x14ac:dyDescent="0.3">
      <c r="A13148" s="17"/>
    </row>
    <row r="13149" spans="1:1" x14ac:dyDescent="0.3">
      <c r="A13149" s="17"/>
    </row>
    <row r="13150" spans="1:1" x14ac:dyDescent="0.3">
      <c r="A13150" s="17"/>
    </row>
    <row r="13151" spans="1:1" x14ac:dyDescent="0.3">
      <c r="A13151" s="17"/>
    </row>
    <row r="13152" spans="1:1" x14ac:dyDescent="0.3">
      <c r="A13152" s="17"/>
    </row>
    <row r="13153" spans="1:1" x14ac:dyDescent="0.3">
      <c r="A13153" s="17"/>
    </row>
    <row r="13154" spans="1:1" x14ac:dyDescent="0.3">
      <c r="A13154" s="17"/>
    </row>
    <row r="13155" spans="1:1" x14ac:dyDescent="0.3">
      <c r="A13155" s="17"/>
    </row>
    <row r="13156" spans="1:1" x14ac:dyDescent="0.3">
      <c r="A13156" s="17"/>
    </row>
    <row r="13157" spans="1:1" x14ac:dyDescent="0.3">
      <c r="A13157" s="17"/>
    </row>
    <row r="13158" spans="1:1" x14ac:dyDescent="0.3">
      <c r="A13158" s="17"/>
    </row>
    <row r="13159" spans="1:1" x14ac:dyDescent="0.3">
      <c r="A13159" s="17"/>
    </row>
    <row r="13160" spans="1:1" x14ac:dyDescent="0.3">
      <c r="A13160" s="17"/>
    </row>
    <row r="13161" spans="1:1" x14ac:dyDescent="0.3">
      <c r="A13161" s="17"/>
    </row>
    <row r="13162" spans="1:1" x14ac:dyDescent="0.3">
      <c r="A13162" s="17"/>
    </row>
    <row r="13163" spans="1:1" x14ac:dyDescent="0.3">
      <c r="A13163" s="17"/>
    </row>
    <row r="13164" spans="1:1" x14ac:dyDescent="0.3">
      <c r="A13164" s="17"/>
    </row>
    <row r="13165" spans="1:1" x14ac:dyDescent="0.3">
      <c r="A13165" s="17"/>
    </row>
    <row r="13166" spans="1:1" x14ac:dyDescent="0.3">
      <c r="A13166" s="17"/>
    </row>
    <row r="13167" spans="1:1" x14ac:dyDescent="0.3">
      <c r="A13167" s="17"/>
    </row>
    <row r="13168" spans="1:1" x14ac:dyDescent="0.3">
      <c r="A13168" s="17"/>
    </row>
    <row r="13169" spans="1:1" x14ac:dyDescent="0.3">
      <c r="A13169" s="17"/>
    </row>
    <row r="13170" spans="1:1" x14ac:dyDescent="0.3">
      <c r="A13170" s="17"/>
    </row>
    <row r="13171" spans="1:1" x14ac:dyDescent="0.3">
      <c r="A13171" s="17"/>
    </row>
    <row r="13172" spans="1:1" x14ac:dyDescent="0.3">
      <c r="A13172" s="17"/>
    </row>
    <row r="13173" spans="1:1" x14ac:dyDescent="0.3">
      <c r="A13173" s="17"/>
    </row>
    <row r="13174" spans="1:1" x14ac:dyDescent="0.3">
      <c r="A13174" s="17"/>
    </row>
    <row r="13175" spans="1:1" x14ac:dyDescent="0.3">
      <c r="A13175" s="17"/>
    </row>
    <row r="13176" spans="1:1" x14ac:dyDescent="0.3">
      <c r="A13176" s="17"/>
    </row>
    <row r="13177" spans="1:1" x14ac:dyDescent="0.3">
      <c r="A13177" s="17"/>
    </row>
    <row r="13178" spans="1:1" x14ac:dyDescent="0.3">
      <c r="A13178" s="17"/>
    </row>
    <row r="13179" spans="1:1" x14ac:dyDescent="0.3">
      <c r="A13179" s="17"/>
    </row>
    <row r="13180" spans="1:1" x14ac:dyDescent="0.3">
      <c r="A13180" s="17"/>
    </row>
    <row r="13181" spans="1:1" x14ac:dyDescent="0.3">
      <c r="A13181" s="17"/>
    </row>
    <row r="13182" spans="1:1" x14ac:dyDescent="0.3">
      <c r="A13182" s="17"/>
    </row>
    <row r="13183" spans="1:1" x14ac:dyDescent="0.3">
      <c r="A13183" s="17"/>
    </row>
    <row r="13184" spans="1:1" x14ac:dyDescent="0.3">
      <c r="A13184" s="17"/>
    </row>
    <row r="13185" spans="1:1" x14ac:dyDescent="0.3">
      <c r="A13185" s="17"/>
    </row>
    <row r="13186" spans="1:1" x14ac:dyDescent="0.3">
      <c r="A13186" s="17"/>
    </row>
    <row r="13187" spans="1:1" x14ac:dyDescent="0.3">
      <c r="A13187" s="17"/>
    </row>
    <row r="13188" spans="1:1" x14ac:dyDescent="0.3">
      <c r="A13188" s="17"/>
    </row>
    <row r="13189" spans="1:1" x14ac:dyDescent="0.3">
      <c r="A13189" s="17"/>
    </row>
    <row r="13190" spans="1:1" x14ac:dyDescent="0.3">
      <c r="A13190" s="17"/>
    </row>
    <row r="13191" spans="1:1" x14ac:dyDescent="0.3">
      <c r="A13191" s="17"/>
    </row>
    <row r="13192" spans="1:1" x14ac:dyDescent="0.3">
      <c r="A13192" s="17"/>
    </row>
    <row r="13193" spans="1:1" x14ac:dyDescent="0.3">
      <c r="A13193" s="17"/>
    </row>
    <row r="13194" spans="1:1" x14ac:dyDescent="0.3">
      <c r="A13194" s="17"/>
    </row>
    <row r="13195" spans="1:1" x14ac:dyDescent="0.3">
      <c r="A13195" s="17"/>
    </row>
    <row r="13196" spans="1:1" x14ac:dyDescent="0.3">
      <c r="A13196" s="17"/>
    </row>
    <row r="13197" spans="1:1" x14ac:dyDescent="0.3">
      <c r="A13197" s="17"/>
    </row>
    <row r="13198" spans="1:1" x14ac:dyDescent="0.3">
      <c r="A13198" s="17"/>
    </row>
    <row r="13199" spans="1:1" x14ac:dyDescent="0.3">
      <c r="A13199" s="17"/>
    </row>
    <row r="13200" spans="1:1" x14ac:dyDescent="0.3">
      <c r="A13200" s="17"/>
    </row>
    <row r="13201" spans="1:1" x14ac:dyDescent="0.3">
      <c r="A13201" s="17"/>
    </row>
    <row r="13202" spans="1:1" x14ac:dyDescent="0.3">
      <c r="A13202" s="17"/>
    </row>
    <row r="13203" spans="1:1" x14ac:dyDescent="0.3">
      <c r="A13203" s="17"/>
    </row>
    <row r="13204" spans="1:1" x14ac:dyDescent="0.3">
      <c r="A13204" s="17"/>
    </row>
    <row r="13205" spans="1:1" x14ac:dyDescent="0.3">
      <c r="A13205" s="17"/>
    </row>
    <row r="13206" spans="1:1" x14ac:dyDescent="0.3">
      <c r="A13206" s="17"/>
    </row>
    <row r="13207" spans="1:1" x14ac:dyDescent="0.3">
      <c r="A13207" s="17"/>
    </row>
    <row r="13208" spans="1:1" x14ac:dyDescent="0.3">
      <c r="A13208" s="17"/>
    </row>
    <row r="13209" spans="1:1" x14ac:dyDescent="0.3">
      <c r="A13209" s="17"/>
    </row>
    <row r="13210" spans="1:1" x14ac:dyDescent="0.3">
      <c r="A13210" s="17"/>
    </row>
    <row r="13211" spans="1:1" x14ac:dyDescent="0.3">
      <c r="A13211" s="17"/>
    </row>
    <row r="13212" spans="1:1" x14ac:dyDescent="0.3">
      <c r="A13212" s="17"/>
    </row>
    <row r="13213" spans="1:1" x14ac:dyDescent="0.3">
      <c r="A13213" s="17"/>
    </row>
    <row r="13214" spans="1:1" x14ac:dyDescent="0.3">
      <c r="A13214" s="17"/>
    </row>
    <row r="13215" spans="1:1" x14ac:dyDescent="0.3">
      <c r="A13215" s="17"/>
    </row>
    <row r="13216" spans="1:1" x14ac:dyDescent="0.3">
      <c r="A13216" s="17"/>
    </row>
    <row r="13217" spans="1:1" x14ac:dyDescent="0.3">
      <c r="A13217" s="17"/>
    </row>
    <row r="13218" spans="1:1" x14ac:dyDescent="0.3">
      <c r="A13218" s="17"/>
    </row>
    <row r="13219" spans="1:1" x14ac:dyDescent="0.3">
      <c r="A13219" s="17"/>
    </row>
    <row r="13220" spans="1:1" x14ac:dyDescent="0.3">
      <c r="A13220" s="17"/>
    </row>
    <row r="13221" spans="1:1" x14ac:dyDescent="0.3">
      <c r="A13221" s="17"/>
    </row>
    <row r="13222" spans="1:1" x14ac:dyDescent="0.3">
      <c r="A13222" s="17"/>
    </row>
    <row r="13223" spans="1:1" x14ac:dyDescent="0.3">
      <c r="A13223" s="17"/>
    </row>
    <row r="13224" spans="1:1" x14ac:dyDescent="0.3">
      <c r="A13224" s="17"/>
    </row>
    <row r="13225" spans="1:1" x14ac:dyDescent="0.3">
      <c r="A13225" s="17"/>
    </row>
    <row r="13226" spans="1:1" x14ac:dyDescent="0.3">
      <c r="A13226" s="17"/>
    </row>
    <row r="13227" spans="1:1" x14ac:dyDescent="0.3">
      <c r="A13227" s="17"/>
    </row>
    <row r="13228" spans="1:1" x14ac:dyDescent="0.3">
      <c r="A13228" s="17"/>
    </row>
    <row r="13229" spans="1:1" x14ac:dyDescent="0.3">
      <c r="A13229" s="17"/>
    </row>
    <row r="13230" spans="1:1" x14ac:dyDescent="0.3">
      <c r="A13230" s="17"/>
    </row>
    <row r="13231" spans="1:1" x14ac:dyDescent="0.3">
      <c r="A13231" s="17"/>
    </row>
    <row r="13232" spans="1:1" x14ac:dyDescent="0.3">
      <c r="A13232" s="17"/>
    </row>
    <row r="13233" spans="1:1" x14ac:dyDescent="0.3">
      <c r="A13233" s="17"/>
    </row>
    <row r="13234" spans="1:1" x14ac:dyDescent="0.3">
      <c r="A13234" s="17"/>
    </row>
    <row r="13235" spans="1:1" x14ac:dyDescent="0.3">
      <c r="A13235" s="17"/>
    </row>
    <row r="13236" spans="1:1" x14ac:dyDescent="0.3">
      <c r="A13236" s="17"/>
    </row>
    <row r="13237" spans="1:1" x14ac:dyDescent="0.3">
      <c r="A13237" s="17"/>
    </row>
    <row r="13238" spans="1:1" x14ac:dyDescent="0.3">
      <c r="A13238" s="17"/>
    </row>
    <row r="13239" spans="1:1" x14ac:dyDescent="0.3">
      <c r="A13239" s="17"/>
    </row>
    <row r="13240" spans="1:1" x14ac:dyDescent="0.3">
      <c r="A13240" s="17"/>
    </row>
    <row r="13241" spans="1:1" x14ac:dyDescent="0.3">
      <c r="A13241" s="17"/>
    </row>
    <row r="13242" spans="1:1" x14ac:dyDescent="0.3">
      <c r="A13242" s="17"/>
    </row>
    <row r="13243" spans="1:1" x14ac:dyDescent="0.3">
      <c r="A13243" s="17"/>
    </row>
    <row r="13244" spans="1:1" x14ac:dyDescent="0.3">
      <c r="A13244" s="17"/>
    </row>
    <row r="13245" spans="1:1" x14ac:dyDescent="0.3">
      <c r="A13245" s="17"/>
    </row>
    <row r="13246" spans="1:1" x14ac:dyDescent="0.3">
      <c r="A13246" s="17"/>
    </row>
    <row r="13247" spans="1:1" x14ac:dyDescent="0.3">
      <c r="A13247" s="17"/>
    </row>
    <row r="13248" spans="1:1" x14ac:dyDescent="0.3">
      <c r="A13248" s="17"/>
    </row>
    <row r="13249" spans="1:1" x14ac:dyDescent="0.3">
      <c r="A13249" s="17"/>
    </row>
    <row r="13250" spans="1:1" x14ac:dyDescent="0.3">
      <c r="A13250" s="17"/>
    </row>
    <row r="13251" spans="1:1" x14ac:dyDescent="0.3">
      <c r="A13251" s="17"/>
    </row>
    <row r="13252" spans="1:1" x14ac:dyDescent="0.3">
      <c r="A13252" s="17"/>
    </row>
    <row r="13253" spans="1:1" x14ac:dyDescent="0.3">
      <c r="A13253" s="17"/>
    </row>
    <row r="13254" spans="1:1" x14ac:dyDescent="0.3">
      <c r="A13254" s="17"/>
    </row>
    <row r="13255" spans="1:1" x14ac:dyDescent="0.3">
      <c r="A13255" s="17"/>
    </row>
    <row r="13256" spans="1:1" x14ac:dyDescent="0.3">
      <c r="A13256" s="17"/>
    </row>
    <row r="13257" spans="1:1" x14ac:dyDescent="0.3">
      <c r="A13257" s="17"/>
    </row>
    <row r="13258" spans="1:1" x14ac:dyDescent="0.3">
      <c r="A13258" s="17"/>
    </row>
    <row r="13259" spans="1:1" x14ac:dyDescent="0.3">
      <c r="A13259" s="17"/>
    </row>
    <row r="13260" spans="1:1" x14ac:dyDescent="0.3">
      <c r="A13260" s="17"/>
    </row>
    <row r="13261" spans="1:1" x14ac:dyDescent="0.3">
      <c r="A13261" s="17"/>
    </row>
    <row r="13262" spans="1:1" x14ac:dyDescent="0.3">
      <c r="A13262" s="17"/>
    </row>
    <row r="13263" spans="1:1" x14ac:dyDescent="0.3">
      <c r="A13263" s="17"/>
    </row>
    <row r="13264" spans="1:1" x14ac:dyDescent="0.3">
      <c r="A13264" s="17"/>
    </row>
    <row r="13265" spans="1:1" x14ac:dyDescent="0.3">
      <c r="A13265" s="17"/>
    </row>
    <row r="13266" spans="1:1" x14ac:dyDescent="0.3">
      <c r="A13266" s="17"/>
    </row>
    <row r="13267" spans="1:1" x14ac:dyDescent="0.3">
      <c r="A13267" s="17"/>
    </row>
    <row r="13268" spans="1:1" x14ac:dyDescent="0.3">
      <c r="A13268" s="17"/>
    </row>
    <row r="13269" spans="1:1" x14ac:dyDescent="0.3">
      <c r="A13269" s="17"/>
    </row>
    <row r="13270" spans="1:1" x14ac:dyDescent="0.3">
      <c r="A13270" s="17"/>
    </row>
    <row r="13271" spans="1:1" x14ac:dyDescent="0.3">
      <c r="A13271" s="17"/>
    </row>
    <row r="13272" spans="1:1" x14ac:dyDescent="0.3">
      <c r="A13272" s="17"/>
    </row>
    <row r="13273" spans="1:1" x14ac:dyDescent="0.3">
      <c r="A13273" s="17"/>
    </row>
    <row r="13274" spans="1:1" x14ac:dyDescent="0.3">
      <c r="A13274" s="17"/>
    </row>
    <row r="13275" spans="1:1" x14ac:dyDescent="0.3">
      <c r="A13275" s="17"/>
    </row>
    <row r="13276" spans="1:1" x14ac:dyDescent="0.3">
      <c r="A13276" s="17"/>
    </row>
    <row r="13277" spans="1:1" x14ac:dyDescent="0.3">
      <c r="A13277" s="17"/>
    </row>
    <row r="13278" spans="1:1" x14ac:dyDescent="0.3">
      <c r="A13278" s="17"/>
    </row>
    <row r="13279" spans="1:1" x14ac:dyDescent="0.3">
      <c r="A13279" s="17"/>
    </row>
    <row r="13280" spans="1:1" x14ac:dyDescent="0.3">
      <c r="A13280" s="17"/>
    </row>
    <row r="13281" spans="1:1" x14ac:dyDescent="0.3">
      <c r="A13281" s="17"/>
    </row>
    <row r="13282" spans="1:1" x14ac:dyDescent="0.3">
      <c r="A13282" s="17"/>
    </row>
    <row r="13283" spans="1:1" x14ac:dyDescent="0.3">
      <c r="A13283" s="17"/>
    </row>
    <row r="13284" spans="1:1" x14ac:dyDescent="0.3">
      <c r="A13284" s="17"/>
    </row>
    <row r="13285" spans="1:1" x14ac:dyDescent="0.3">
      <c r="A13285" s="17"/>
    </row>
    <row r="13286" spans="1:1" x14ac:dyDescent="0.3">
      <c r="A13286" s="17"/>
    </row>
    <row r="13287" spans="1:1" x14ac:dyDescent="0.3">
      <c r="A13287" s="17"/>
    </row>
    <row r="13288" spans="1:1" x14ac:dyDescent="0.3">
      <c r="A13288" s="17"/>
    </row>
    <row r="13289" spans="1:1" x14ac:dyDescent="0.3">
      <c r="A13289" s="17"/>
    </row>
    <row r="13290" spans="1:1" x14ac:dyDescent="0.3">
      <c r="A13290" s="17"/>
    </row>
    <row r="13291" spans="1:1" x14ac:dyDescent="0.3">
      <c r="A13291" s="17"/>
    </row>
    <row r="13292" spans="1:1" x14ac:dyDescent="0.3">
      <c r="A13292" s="17"/>
    </row>
    <row r="13293" spans="1:1" x14ac:dyDescent="0.3">
      <c r="A13293" s="17"/>
    </row>
    <row r="13294" spans="1:1" x14ac:dyDescent="0.3">
      <c r="A13294" s="17"/>
    </row>
    <row r="13295" spans="1:1" x14ac:dyDescent="0.3">
      <c r="A13295" s="17"/>
    </row>
    <row r="13296" spans="1:1" x14ac:dyDescent="0.3">
      <c r="A13296" s="17"/>
    </row>
    <row r="13297" spans="1:1" x14ac:dyDescent="0.3">
      <c r="A13297" s="17"/>
    </row>
    <row r="13298" spans="1:1" x14ac:dyDescent="0.3">
      <c r="A13298" s="17"/>
    </row>
    <row r="13299" spans="1:1" x14ac:dyDescent="0.3">
      <c r="A13299" s="17"/>
    </row>
    <row r="13300" spans="1:1" x14ac:dyDescent="0.3">
      <c r="A13300" s="17"/>
    </row>
    <row r="13301" spans="1:1" x14ac:dyDescent="0.3">
      <c r="A13301" s="17"/>
    </row>
    <row r="13302" spans="1:1" x14ac:dyDescent="0.3">
      <c r="A13302" s="17"/>
    </row>
    <row r="13303" spans="1:1" x14ac:dyDescent="0.3">
      <c r="A13303" s="17"/>
    </row>
    <row r="13304" spans="1:1" x14ac:dyDescent="0.3">
      <c r="A13304" s="17"/>
    </row>
    <row r="13305" spans="1:1" x14ac:dyDescent="0.3">
      <c r="A13305" s="17"/>
    </row>
    <row r="13306" spans="1:1" x14ac:dyDescent="0.3">
      <c r="A13306" s="17"/>
    </row>
    <row r="13307" spans="1:1" x14ac:dyDescent="0.3">
      <c r="A13307" s="17"/>
    </row>
    <row r="13308" spans="1:1" x14ac:dyDescent="0.3">
      <c r="A13308" s="17"/>
    </row>
    <row r="13309" spans="1:1" x14ac:dyDescent="0.3">
      <c r="A13309" s="17"/>
    </row>
    <row r="13310" spans="1:1" x14ac:dyDescent="0.3">
      <c r="A13310" s="17"/>
    </row>
    <row r="13311" spans="1:1" x14ac:dyDescent="0.3">
      <c r="A13311" s="17"/>
    </row>
    <row r="13312" spans="1:1" x14ac:dyDescent="0.3">
      <c r="A13312" s="17"/>
    </row>
    <row r="13313" spans="1:1" x14ac:dyDescent="0.3">
      <c r="A13313" s="17"/>
    </row>
    <row r="13314" spans="1:1" x14ac:dyDescent="0.3">
      <c r="A13314" s="17"/>
    </row>
    <row r="13315" spans="1:1" x14ac:dyDescent="0.3">
      <c r="A13315" s="17"/>
    </row>
    <row r="13316" spans="1:1" x14ac:dyDescent="0.3">
      <c r="A13316" s="17"/>
    </row>
    <row r="13317" spans="1:1" x14ac:dyDescent="0.3">
      <c r="A13317" s="17"/>
    </row>
    <row r="13318" spans="1:1" x14ac:dyDescent="0.3">
      <c r="A13318" s="17"/>
    </row>
    <row r="13319" spans="1:1" x14ac:dyDescent="0.3">
      <c r="A13319" s="17"/>
    </row>
    <row r="13320" spans="1:1" x14ac:dyDescent="0.3">
      <c r="A13320" s="17"/>
    </row>
    <row r="13321" spans="1:1" x14ac:dyDescent="0.3">
      <c r="A13321" s="17"/>
    </row>
    <row r="13322" spans="1:1" x14ac:dyDescent="0.3">
      <c r="A13322" s="17"/>
    </row>
    <row r="13323" spans="1:1" x14ac:dyDescent="0.3">
      <c r="A13323" s="17"/>
    </row>
    <row r="13324" spans="1:1" x14ac:dyDescent="0.3">
      <c r="A13324" s="17"/>
    </row>
    <row r="13325" spans="1:1" x14ac:dyDescent="0.3">
      <c r="A13325" s="17"/>
    </row>
    <row r="13326" spans="1:1" x14ac:dyDescent="0.3">
      <c r="A13326" s="17"/>
    </row>
    <row r="13327" spans="1:1" x14ac:dyDescent="0.3">
      <c r="A13327" s="17"/>
    </row>
    <row r="13328" spans="1:1" x14ac:dyDescent="0.3">
      <c r="A13328" s="17"/>
    </row>
    <row r="13329" spans="1:1" x14ac:dyDescent="0.3">
      <c r="A13329" s="17"/>
    </row>
    <row r="13330" spans="1:1" x14ac:dyDescent="0.3">
      <c r="A13330" s="17"/>
    </row>
    <row r="13331" spans="1:1" x14ac:dyDescent="0.3">
      <c r="A13331" s="17"/>
    </row>
    <row r="13332" spans="1:1" x14ac:dyDescent="0.3">
      <c r="A13332" s="17"/>
    </row>
    <row r="13333" spans="1:1" x14ac:dyDescent="0.3">
      <c r="A13333" s="17"/>
    </row>
    <row r="13334" spans="1:1" x14ac:dyDescent="0.3">
      <c r="A13334" s="17"/>
    </row>
    <row r="13335" spans="1:1" x14ac:dyDescent="0.3">
      <c r="A13335" s="17"/>
    </row>
    <row r="13336" spans="1:1" x14ac:dyDescent="0.3">
      <c r="A13336" s="17"/>
    </row>
    <row r="13337" spans="1:1" x14ac:dyDescent="0.3">
      <c r="A13337" s="17"/>
    </row>
    <row r="13338" spans="1:1" x14ac:dyDescent="0.3">
      <c r="A13338" s="17"/>
    </row>
    <row r="13339" spans="1:1" x14ac:dyDescent="0.3">
      <c r="A13339" s="17"/>
    </row>
    <row r="13340" spans="1:1" x14ac:dyDescent="0.3">
      <c r="A13340" s="17"/>
    </row>
    <row r="13341" spans="1:1" x14ac:dyDescent="0.3">
      <c r="A13341" s="17"/>
    </row>
    <row r="13342" spans="1:1" x14ac:dyDescent="0.3">
      <c r="A13342" s="17"/>
    </row>
    <row r="13343" spans="1:1" x14ac:dyDescent="0.3">
      <c r="A13343" s="17"/>
    </row>
    <row r="13344" spans="1:1" x14ac:dyDescent="0.3">
      <c r="A13344" s="17"/>
    </row>
    <row r="13345" spans="1:1" x14ac:dyDescent="0.3">
      <c r="A13345" s="17"/>
    </row>
    <row r="13346" spans="1:1" x14ac:dyDescent="0.3">
      <c r="A13346" s="17"/>
    </row>
    <row r="13347" spans="1:1" x14ac:dyDescent="0.3">
      <c r="A13347" s="17"/>
    </row>
    <row r="13348" spans="1:1" x14ac:dyDescent="0.3">
      <c r="A13348" s="17"/>
    </row>
    <row r="13349" spans="1:1" x14ac:dyDescent="0.3">
      <c r="A13349" s="17"/>
    </row>
    <row r="13350" spans="1:1" x14ac:dyDescent="0.3">
      <c r="A13350" s="17"/>
    </row>
    <row r="13351" spans="1:1" x14ac:dyDescent="0.3">
      <c r="A13351" s="17"/>
    </row>
    <row r="13352" spans="1:1" x14ac:dyDescent="0.3">
      <c r="A13352" s="17"/>
    </row>
    <row r="13353" spans="1:1" x14ac:dyDescent="0.3">
      <c r="A13353" s="17"/>
    </row>
    <row r="13354" spans="1:1" x14ac:dyDescent="0.3">
      <c r="A13354" s="17"/>
    </row>
    <row r="13355" spans="1:1" x14ac:dyDescent="0.3">
      <c r="A13355" s="17"/>
    </row>
    <row r="13356" spans="1:1" x14ac:dyDescent="0.3">
      <c r="A13356" s="17"/>
    </row>
    <row r="13357" spans="1:1" x14ac:dyDescent="0.3">
      <c r="A13357" s="17"/>
    </row>
    <row r="13358" spans="1:1" x14ac:dyDescent="0.3">
      <c r="A13358" s="17"/>
    </row>
    <row r="13359" spans="1:1" x14ac:dyDescent="0.3">
      <c r="A13359" s="17"/>
    </row>
    <row r="13360" spans="1:1" x14ac:dyDescent="0.3">
      <c r="A13360" s="17"/>
    </row>
    <row r="13361" spans="1:1" x14ac:dyDescent="0.3">
      <c r="A13361" s="17"/>
    </row>
    <row r="13362" spans="1:1" x14ac:dyDescent="0.3">
      <c r="A13362" s="17"/>
    </row>
    <row r="13363" spans="1:1" x14ac:dyDescent="0.3">
      <c r="A13363" s="17"/>
    </row>
    <row r="13364" spans="1:1" x14ac:dyDescent="0.3">
      <c r="A13364" s="17"/>
    </row>
    <row r="13365" spans="1:1" x14ac:dyDescent="0.3">
      <c r="A13365" s="17"/>
    </row>
    <row r="13366" spans="1:1" x14ac:dyDescent="0.3">
      <c r="A13366" s="17"/>
    </row>
    <row r="13367" spans="1:1" x14ac:dyDescent="0.3">
      <c r="A13367" s="17"/>
    </row>
    <row r="13368" spans="1:1" x14ac:dyDescent="0.3">
      <c r="A13368" s="17"/>
    </row>
    <row r="13369" spans="1:1" x14ac:dyDescent="0.3">
      <c r="A13369" s="17"/>
    </row>
    <row r="13370" spans="1:1" x14ac:dyDescent="0.3">
      <c r="A13370" s="17"/>
    </row>
    <row r="13371" spans="1:1" x14ac:dyDescent="0.3">
      <c r="A13371" s="17"/>
    </row>
    <row r="13372" spans="1:1" x14ac:dyDescent="0.3">
      <c r="A13372" s="17"/>
    </row>
    <row r="13373" spans="1:1" x14ac:dyDescent="0.3">
      <c r="A13373" s="17"/>
    </row>
    <row r="13374" spans="1:1" x14ac:dyDescent="0.3">
      <c r="A13374" s="17"/>
    </row>
    <row r="13375" spans="1:1" x14ac:dyDescent="0.3">
      <c r="A13375" s="17"/>
    </row>
    <row r="13376" spans="1:1" x14ac:dyDescent="0.3">
      <c r="A13376" s="17"/>
    </row>
    <row r="13377" spans="1:1" x14ac:dyDescent="0.3">
      <c r="A13377" s="17"/>
    </row>
    <row r="13378" spans="1:1" x14ac:dyDescent="0.3">
      <c r="A13378" s="17"/>
    </row>
    <row r="13379" spans="1:1" x14ac:dyDescent="0.3">
      <c r="A13379" s="17"/>
    </row>
    <row r="13380" spans="1:1" x14ac:dyDescent="0.3">
      <c r="A13380" s="17"/>
    </row>
    <row r="13381" spans="1:1" x14ac:dyDescent="0.3">
      <c r="A13381" s="17"/>
    </row>
    <row r="13382" spans="1:1" x14ac:dyDescent="0.3">
      <c r="A13382" s="17"/>
    </row>
    <row r="13383" spans="1:1" x14ac:dyDescent="0.3">
      <c r="A13383" s="17"/>
    </row>
    <row r="13384" spans="1:1" x14ac:dyDescent="0.3">
      <c r="A13384" s="17"/>
    </row>
    <row r="13385" spans="1:1" x14ac:dyDescent="0.3">
      <c r="A13385" s="17"/>
    </row>
    <row r="13386" spans="1:1" x14ac:dyDescent="0.3">
      <c r="A13386" s="17"/>
    </row>
    <row r="13387" spans="1:1" x14ac:dyDescent="0.3">
      <c r="A13387" s="17"/>
    </row>
    <row r="13388" spans="1:1" x14ac:dyDescent="0.3">
      <c r="A13388" s="17"/>
    </row>
    <row r="13389" spans="1:1" x14ac:dyDescent="0.3">
      <c r="A13389" s="17"/>
    </row>
    <row r="13390" spans="1:1" x14ac:dyDescent="0.3">
      <c r="A13390" s="17"/>
    </row>
    <row r="13391" spans="1:1" x14ac:dyDescent="0.3">
      <c r="A13391" s="17"/>
    </row>
    <row r="13392" spans="1:1" x14ac:dyDescent="0.3">
      <c r="A13392" s="17"/>
    </row>
    <row r="13393" spans="1:1" x14ac:dyDescent="0.3">
      <c r="A13393" s="17"/>
    </row>
    <row r="13394" spans="1:1" x14ac:dyDescent="0.3">
      <c r="A13394" s="17"/>
    </row>
    <row r="13395" spans="1:1" x14ac:dyDescent="0.3">
      <c r="A13395" s="17"/>
    </row>
    <row r="13396" spans="1:1" x14ac:dyDescent="0.3">
      <c r="A13396" s="17"/>
    </row>
    <row r="13397" spans="1:1" x14ac:dyDescent="0.3">
      <c r="A13397" s="17"/>
    </row>
    <row r="13398" spans="1:1" x14ac:dyDescent="0.3">
      <c r="A13398" s="17"/>
    </row>
    <row r="13399" spans="1:1" x14ac:dyDescent="0.3">
      <c r="A13399" s="17"/>
    </row>
    <row r="13400" spans="1:1" x14ac:dyDescent="0.3">
      <c r="A13400" s="17"/>
    </row>
    <row r="13401" spans="1:1" x14ac:dyDescent="0.3">
      <c r="A13401" s="17"/>
    </row>
    <row r="13402" spans="1:1" x14ac:dyDescent="0.3">
      <c r="A13402" s="17"/>
    </row>
    <row r="13403" spans="1:1" x14ac:dyDescent="0.3">
      <c r="A13403" s="17"/>
    </row>
    <row r="13404" spans="1:1" x14ac:dyDescent="0.3">
      <c r="A13404" s="17"/>
    </row>
    <row r="13405" spans="1:1" x14ac:dyDescent="0.3">
      <c r="A13405" s="17"/>
    </row>
    <row r="13406" spans="1:1" x14ac:dyDescent="0.3">
      <c r="A13406" s="17"/>
    </row>
    <row r="13407" spans="1:1" x14ac:dyDescent="0.3">
      <c r="A13407" s="17"/>
    </row>
    <row r="13408" spans="1:1" x14ac:dyDescent="0.3">
      <c r="A13408" s="17"/>
    </row>
    <row r="13409" spans="1:1" x14ac:dyDescent="0.3">
      <c r="A13409" s="17"/>
    </row>
    <row r="13410" spans="1:1" x14ac:dyDescent="0.3">
      <c r="A13410" s="17"/>
    </row>
    <row r="13411" spans="1:1" x14ac:dyDescent="0.3">
      <c r="A13411" s="17"/>
    </row>
    <row r="13412" spans="1:1" x14ac:dyDescent="0.3">
      <c r="A13412" s="17"/>
    </row>
    <row r="13413" spans="1:1" x14ac:dyDescent="0.3">
      <c r="A13413" s="17"/>
    </row>
    <row r="13414" spans="1:1" x14ac:dyDescent="0.3">
      <c r="A13414" s="17"/>
    </row>
    <row r="13415" spans="1:1" x14ac:dyDescent="0.3">
      <c r="A13415" s="17"/>
    </row>
    <row r="13416" spans="1:1" x14ac:dyDescent="0.3">
      <c r="A13416" s="17"/>
    </row>
    <row r="13417" spans="1:1" x14ac:dyDescent="0.3">
      <c r="A13417" s="17"/>
    </row>
    <row r="13418" spans="1:1" x14ac:dyDescent="0.3">
      <c r="A13418" s="17"/>
    </row>
    <row r="13419" spans="1:1" x14ac:dyDescent="0.3">
      <c r="A13419" s="17"/>
    </row>
    <row r="13420" spans="1:1" x14ac:dyDescent="0.3">
      <c r="A13420" s="17"/>
    </row>
    <row r="13421" spans="1:1" x14ac:dyDescent="0.3">
      <c r="A13421" s="17"/>
    </row>
    <row r="13422" spans="1:1" x14ac:dyDescent="0.3">
      <c r="A13422" s="17"/>
    </row>
    <row r="13423" spans="1:1" x14ac:dyDescent="0.3">
      <c r="A13423" s="17"/>
    </row>
    <row r="13424" spans="1:1" x14ac:dyDescent="0.3">
      <c r="A13424" s="17"/>
    </row>
    <row r="13425" spans="1:1" x14ac:dyDescent="0.3">
      <c r="A13425" s="17"/>
    </row>
    <row r="13426" spans="1:1" x14ac:dyDescent="0.3">
      <c r="A13426" s="17"/>
    </row>
    <row r="13427" spans="1:1" x14ac:dyDescent="0.3">
      <c r="A13427" s="17"/>
    </row>
    <row r="13428" spans="1:1" x14ac:dyDescent="0.3">
      <c r="A13428" s="17"/>
    </row>
    <row r="13429" spans="1:1" x14ac:dyDescent="0.3">
      <c r="A13429" s="17"/>
    </row>
    <row r="13430" spans="1:1" x14ac:dyDescent="0.3">
      <c r="A13430" s="17"/>
    </row>
    <row r="13431" spans="1:1" x14ac:dyDescent="0.3">
      <c r="A13431" s="17"/>
    </row>
    <row r="13432" spans="1:1" x14ac:dyDescent="0.3">
      <c r="A13432" s="17"/>
    </row>
    <row r="13433" spans="1:1" x14ac:dyDescent="0.3">
      <c r="A13433" s="17"/>
    </row>
    <row r="13434" spans="1:1" x14ac:dyDescent="0.3">
      <c r="A13434" s="17"/>
    </row>
    <row r="13435" spans="1:1" x14ac:dyDescent="0.3">
      <c r="A13435" s="17"/>
    </row>
    <row r="13436" spans="1:1" x14ac:dyDescent="0.3">
      <c r="A13436" s="17"/>
    </row>
    <row r="13437" spans="1:1" x14ac:dyDescent="0.3">
      <c r="A13437" s="17"/>
    </row>
    <row r="13438" spans="1:1" x14ac:dyDescent="0.3">
      <c r="A13438" s="17"/>
    </row>
    <row r="13439" spans="1:1" x14ac:dyDescent="0.3">
      <c r="A13439" s="17"/>
    </row>
    <row r="13440" spans="1:1" x14ac:dyDescent="0.3">
      <c r="A13440" s="17"/>
    </row>
    <row r="13441" spans="1:1" x14ac:dyDescent="0.3">
      <c r="A13441" s="17"/>
    </row>
    <row r="13442" spans="1:1" x14ac:dyDescent="0.3">
      <c r="A13442" s="17"/>
    </row>
    <row r="13443" spans="1:1" x14ac:dyDescent="0.3">
      <c r="A13443" s="17"/>
    </row>
    <row r="13444" spans="1:1" x14ac:dyDescent="0.3">
      <c r="A13444" s="17"/>
    </row>
    <row r="13445" spans="1:1" x14ac:dyDescent="0.3">
      <c r="A13445" s="17"/>
    </row>
    <row r="13446" spans="1:1" x14ac:dyDescent="0.3">
      <c r="A13446" s="17"/>
    </row>
    <row r="13447" spans="1:1" x14ac:dyDescent="0.3">
      <c r="A13447" s="17"/>
    </row>
    <row r="13448" spans="1:1" x14ac:dyDescent="0.3">
      <c r="A13448" s="17"/>
    </row>
    <row r="13449" spans="1:1" x14ac:dyDescent="0.3">
      <c r="A13449" s="17"/>
    </row>
    <row r="13450" spans="1:1" x14ac:dyDescent="0.3">
      <c r="A13450" s="17"/>
    </row>
    <row r="13451" spans="1:1" x14ac:dyDescent="0.3">
      <c r="A13451" s="17"/>
    </row>
    <row r="13452" spans="1:1" x14ac:dyDescent="0.3">
      <c r="A13452" s="17"/>
    </row>
    <row r="13453" spans="1:1" x14ac:dyDescent="0.3">
      <c r="A13453" s="17"/>
    </row>
    <row r="13454" spans="1:1" x14ac:dyDescent="0.3">
      <c r="A13454" s="17"/>
    </row>
    <row r="13455" spans="1:1" x14ac:dyDescent="0.3">
      <c r="A13455" s="17"/>
    </row>
    <row r="13456" spans="1:1" x14ac:dyDescent="0.3">
      <c r="A13456" s="17"/>
    </row>
    <row r="13457" spans="1:1" x14ac:dyDescent="0.3">
      <c r="A13457" s="17"/>
    </row>
    <row r="13458" spans="1:1" x14ac:dyDescent="0.3">
      <c r="A13458" s="17"/>
    </row>
    <row r="13459" spans="1:1" x14ac:dyDescent="0.3">
      <c r="A13459" s="17"/>
    </row>
    <row r="13460" spans="1:1" x14ac:dyDescent="0.3">
      <c r="A13460" s="17"/>
    </row>
    <row r="13461" spans="1:1" x14ac:dyDescent="0.3">
      <c r="A13461" s="17"/>
    </row>
    <row r="13462" spans="1:1" x14ac:dyDescent="0.3">
      <c r="A13462" s="17"/>
    </row>
    <row r="13463" spans="1:1" x14ac:dyDescent="0.3">
      <c r="A13463" s="17"/>
    </row>
    <row r="13464" spans="1:1" x14ac:dyDescent="0.3">
      <c r="A13464" s="17"/>
    </row>
    <row r="13465" spans="1:1" x14ac:dyDescent="0.3">
      <c r="A13465" s="17"/>
    </row>
    <row r="13466" spans="1:1" x14ac:dyDescent="0.3">
      <c r="A13466" s="17"/>
    </row>
    <row r="13467" spans="1:1" x14ac:dyDescent="0.3">
      <c r="A13467" s="17"/>
    </row>
    <row r="13468" spans="1:1" x14ac:dyDescent="0.3">
      <c r="A13468" s="17"/>
    </row>
    <row r="13469" spans="1:1" x14ac:dyDescent="0.3">
      <c r="A13469" s="17"/>
    </row>
    <row r="13470" spans="1:1" x14ac:dyDescent="0.3">
      <c r="A13470" s="17"/>
    </row>
    <row r="13471" spans="1:1" x14ac:dyDescent="0.3">
      <c r="A13471" s="17"/>
    </row>
    <row r="13472" spans="1:1" x14ac:dyDescent="0.3">
      <c r="A13472" s="17"/>
    </row>
    <row r="13473" spans="1:1" x14ac:dyDescent="0.3">
      <c r="A13473" s="17"/>
    </row>
    <row r="13474" spans="1:1" x14ac:dyDescent="0.3">
      <c r="A13474" s="17"/>
    </row>
    <row r="13475" spans="1:1" x14ac:dyDescent="0.3">
      <c r="A13475" s="17"/>
    </row>
    <row r="13476" spans="1:1" x14ac:dyDescent="0.3">
      <c r="A13476" s="17"/>
    </row>
    <row r="13477" spans="1:1" x14ac:dyDescent="0.3">
      <c r="A13477" s="17"/>
    </row>
    <row r="13478" spans="1:1" x14ac:dyDescent="0.3">
      <c r="A13478" s="17"/>
    </row>
    <row r="13479" spans="1:1" x14ac:dyDescent="0.3">
      <c r="A13479" s="17"/>
    </row>
    <row r="13480" spans="1:1" x14ac:dyDescent="0.3">
      <c r="A13480" s="17"/>
    </row>
    <row r="13481" spans="1:1" x14ac:dyDescent="0.3">
      <c r="A13481" s="17"/>
    </row>
    <row r="13482" spans="1:1" x14ac:dyDescent="0.3">
      <c r="A13482" s="17"/>
    </row>
    <row r="13483" spans="1:1" x14ac:dyDescent="0.3">
      <c r="A13483" s="17"/>
    </row>
    <row r="13484" spans="1:1" x14ac:dyDescent="0.3">
      <c r="A13484" s="17"/>
    </row>
    <row r="13485" spans="1:1" x14ac:dyDescent="0.3">
      <c r="A13485" s="17"/>
    </row>
    <row r="13486" spans="1:1" x14ac:dyDescent="0.3">
      <c r="A13486" s="17"/>
    </row>
    <row r="13487" spans="1:1" x14ac:dyDescent="0.3">
      <c r="A13487" s="17"/>
    </row>
    <row r="13488" spans="1:1" x14ac:dyDescent="0.3">
      <c r="A13488" s="17"/>
    </row>
    <row r="13489" spans="1:1" x14ac:dyDescent="0.3">
      <c r="A13489" s="17"/>
    </row>
    <row r="13490" spans="1:1" x14ac:dyDescent="0.3">
      <c r="A13490" s="17"/>
    </row>
    <row r="13491" spans="1:1" x14ac:dyDescent="0.3">
      <c r="A13491" s="17"/>
    </row>
    <row r="13492" spans="1:1" x14ac:dyDescent="0.3">
      <c r="A13492" s="17"/>
    </row>
    <row r="13493" spans="1:1" x14ac:dyDescent="0.3">
      <c r="A13493" s="17"/>
    </row>
    <row r="13494" spans="1:1" x14ac:dyDescent="0.3">
      <c r="A13494" s="17"/>
    </row>
    <row r="13495" spans="1:1" x14ac:dyDescent="0.3">
      <c r="A13495" s="17"/>
    </row>
    <row r="13496" spans="1:1" x14ac:dyDescent="0.3">
      <c r="A13496" s="17"/>
    </row>
    <row r="13497" spans="1:1" x14ac:dyDescent="0.3">
      <c r="A13497" s="17"/>
    </row>
    <row r="13498" spans="1:1" x14ac:dyDescent="0.3">
      <c r="A13498" s="17"/>
    </row>
    <row r="13499" spans="1:1" x14ac:dyDescent="0.3">
      <c r="A13499" s="17"/>
    </row>
    <row r="13500" spans="1:1" x14ac:dyDescent="0.3">
      <c r="A13500" s="17"/>
    </row>
    <row r="13501" spans="1:1" x14ac:dyDescent="0.3">
      <c r="A13501" s="17"/>
    </row>
    <row r="13502" spans="1:1" x14ac:dyDescent="0.3">
      <c r="A13502" s="17"/>
    </row>
    <row r="13503" spans="1:1" x14ac:dyDescent="0.3">
      <c r="A13503" s="17"/>
    </row>
    <row r="13504" spans="1:1" x14ac:dyDescent="0.3">
      <c r="A13504" s="17"/>
    </row>
    <row r="13505" spans="1:1" x14ac:dyDescent="0.3">
      <c r="A13505" s="17"/>
    </row>
    <row r="13506" spans="1:1" x14ac:dyDescent="0.3">
      <c r="A13506" s="17"/>
    </row>
    <row r="13507" spans="1:1" x14ac:dyDescent="0.3">
      <c r="A13507" s="17"/>
    </row>
    <row r="13508" spans="1:1" x14ac:dyDescent="0.3">
      <c r="A13508" s="17"/>
    </row>
    <row r="13509" spans="1:1" x14ac:dyDescent="0.3">
      <c r="A13509" s="17"/>
    </row>
    <row r="13510" spans="1:1" x14ac:dyDescent="0.3">
      <c r="A13510" s="17"/>
    </row>
    <row r="13511" spans="1:1" x14ac:dyDescent="0.3">
      <c r="A13511" s="17"/>
    </row>
    <row r="13512" spans="1:1" x14ac:dyDescent="0.3">
      <c r="A13512" s="17"/>
    </row>
    <row r="13513" spans="1:1" x14ac:dyDescent="0.3">
      <c r="A13513" s="17"/>
    </row>
    <row r="13514" spans="1:1" x14ac:dyDescent="0.3">
      <c r="A13514" s="17"/>
    </row>
    <row r="13515" spans="1:1" x14ac:dyDescent="0.3">
      <c r="A13515" s="17"/>
    </row>
    <row r="13516" spans="1:1" x14ac:dyDescent="0.3">
      <c r="A13516" s="17"/>
    </row>
    <row r="13517" spans="1:1" x14ac:dyDescent="0.3">
      <c r="A13517" s="17"/>
    </row>
    <row r="13518" spans="1:1" x14ac:dyDescent="0.3">
      <c r="A13518" s="17"/>
    </row>
    <row r="13519" spans="1:1" x14ac:dyDescent="0.3">
      <c r="A13519" s="17"/>
    </row>
    <row r="13520" spans="1:1" x14ac:dyDescent="0.3">
      <c r="A13520" s="17"/>
    </row>
    <row r="13521" spans="1:1" x14ac:dyDescent="0.3">
      <c r="A13521" s="17"/>
    </row>
    <row r="13522" spans="1:1" x14ac:dyDescent="0.3">
      <c r="A13522" s="17"/>
    </row>
    <row r="13523" spans="1:1" x14ac:dyDescent="0.3">
      <c r="A13523" s="17"/>
    </row>
    <row r="13524" spans="1:1" x14ac:dyDescent="0.3">
      <c r="A13524" s="17"/>
    </row>
    <row r="13525" spans="1:1" x14ac:dyDescent="0.3">
      <c r="A13525" s="17"/>
    </row>
    <row r="13526" spans="1:1" x14ac:dyDescent="0.3">
      <c r="A13526" s="17"/>
    </row>
    <row r="13527" spans="1:1" x14ac:dyDescent="0.3">
      <c r="A13527" s="17"/>
    </row>
    <row r="13528" spans="1:1" x14ac:dyDescent="0.3">
      <c r="A13528" s="17"/>
    </row>
    <row r="13529" spans="1:1" x14ac:dyDescent="0.3">
      <c r="A13529" s="17"/>
    </row>
    <row r="13530" spans="1:1" x14ac:dyDescent="0.3">
      <c r="A13530" s="17"/>
    </row>
    <row r="13531" spans="1:1" x14ac:dyDescent="0.3">
      <c r="A13531" s="17"/>
    </row>
    <row r="13532" spans="1:1" x14ac:dyDescent="0.3">
      <c r="A13532" s="17"/>
    </row>
    <row r="13533" spans="1:1" x14ac:dyDescent="0.3">
      <c r="A13533" s="17"/>
    </row>
    <row r="13534" spans="1:1" x14ac:dyDescent="0.3">
      <c r="A13534" s="17"/>
    </row>
    <row r="13535" spans="1:1" x14ac:dyDescent="0.3">
      <c r="A13535" s="17"/>
    </row>
    <row r="13536" spans="1:1" x14ac:dyDescent="0.3">
      <c r="A13536" s="17"/>
    </row>
    <row r="13537" spans="1:1" x14ac:dyDescent="0.3">
      <c r="A13537" s="17"/>
    </row>
    <row r="13538" spans="1:1" x14ac:dyDescent="0.3">
      <c r="A13538" s="17"/>
    </row>
    <row r="13539" spans="1:1" x14ac:dyDescent="0.3">
      <c r="A13539" s="17"/>
    </row>
    <row r="13540" spans="1:1" x14ac:dyDescent="0.3">
      <c r="A13540" s="17"/>
    </row>
    <row r="13541" spans="1:1" x14ac:dyDescent="0.3">
      <c r="A13541" s="17"/>
    </row>
    <row r="13542" spans="1:1" x14ac:dyDescent="0.3">
      <c r="A13542" s="17"/>
    </row>
    <row r="13543" spans="1:1" x14ac:dyDescent="0.3">
      <c r="A13543" s="17"/>
    </row>
    <row r="13544" spans="1:1" x14ac:dyDescent="0.3">
      <c r="A13544" s="17"/>
    </row>
    <row r="13545" spans="1:1" x14ac:dyDescent="0.3">
      <c r="A13545" s="17"/>
    </row>
    <row r="13546" spans="1:1" x14ac:dyDescent="0.3">
      <c r="A13546" s="17"/>
    </row>
    <row r="13547" spans="1:1" x14ac:dyDescent="0.3">
      <c r="A13547" s="17"/>
    </row>
    <row r="13548" spans="1:1" x14ac:dyDescent="0.3">
      <c r="A13548" s="17"/>
    </row>
    <row r="13549" spans="1:1" x14ac:dyDescent="0.3">
      <c r="A13549" s="17"/>
    </row>
    <row r="13550" spans="1:1" x14ac:dyDescent="0.3">
      <c r="A13550" s="17"/>
    </row>
    <row r="13551" spans="1:1" x14ac:dyDescent="0.3">
      <c r="A13551" s="17"/>
    </row>
    <row r="13552" spans="1:1" x14ac:dyDescent="0.3">
      <c r="A13552" s="17"/>
    </row>
    <row r="13553" spans="1:1" x14ac:dyDescent="0.3">
      <c r="A13553" s="17"/>
    </row>
    <row r="13554" spans="1:1" x14ac:dyDescent="0.3">
      <c r="A13554" s="17"/>
    </row>
    <row r="13555" spans="1:1" x14ac:dyDescent="0.3">
      <c r="A13555" s="17"/>
    </row>
    <row r="13556" spans="1:1" x14ac:dyDescent="0.3">
      <c r="A13556" s="17"/>
    </row>
    <row r="13557" spans="1:1" x14ac:dyDescent="0.3">
      <c r="A13557" s="17"/>
    </row>
    <row r="13558" spans="1:1" x14ac:dyDescent="0.3">
      <c r="A13558" s="17"/>
    </row>
    <row r="13559" spans="1:1" x14ac:dyDescent="0.3">
      <c r="A13559" s="17"/>
    </row>
    <row r="13560" spans="1:1" x14ac:dyDescent="0.3">
      <c r="A13560" s="17"/>
    </row>
    <row r="13561" spans="1:1" x14ac:dyDescent="0.3">
      <c r="A13561" s="17"/>
    </row>
    <row r="13562" spans="1:1" x14ac:dyDescent="0.3">
      <c r="A13562" s="17"/>
    </row>
    <row r="13563" spans="1:1" x14ac:dyDescent="0.3">
      <c r="A13563" s="17"/>
    </row>
    <row r="13564" spans="1:1" x14ac:dyDescent="0.3">
      <c r="A13564" s="17"/>
    </row>
    <row r="13565" spans="1:1" x14ac:dyDescent="0.3">
      <c r="A13565" s="17"/>
    </row>
    <row r="13566" spans="1:1" x14ac:dyDescent="0.3">
      <c r="A13566" s="17"/>
    </row>
    <row r="13567" spans="1:1" x14ac:dyDescent="0.3">
      <c r="A13567" s="17"/>
    </row>
    <row r="13568" spans="1:1" x14ac:dyDescent="0.3">
      <c r="A13568" s="17"/>
    </row>
    <row r="13569" spans="1:1" x14ac:dyDescent="0.3">
      <c r="A13569" s="17"/>
    </row>
    <row r="13570" spans="1:1" x14ac:dyDescent="0.3">
      <c r="A13570" s="17"/>
    </row>
    <row r="13571" spans="1:1" x14ac:dyDescent="0.3">
      <c r="A13571" s="17"/>
    </row>
    <row r="13572" spans="1:1" x14ac:dyDescent="0.3">
      <c r="A13572" s="17"/>
    </row>
    <row r="13573" spans="1:1" x14ac:dyDescent="0.3">
      <c r="A13573" s="17"/>
    </row>
    <row r="13574" spans="1:1" x14ac:dyDescent="0.3">
      <c r="A13574" s="17"/>
    </row>
    <row r="13575" spans="1:1" x14ac:dyDescent="0.3">
      <c r="A13575" s="17"/>
    </row>
    <row r="13576" spans="1:1" x14ac:dyDescent="0.3">
      <c r="A13576" s="17"/>
    </row>
    <row r="13577" spans="1:1" x14ac:dyDescent="0.3">
      <c r="A13577" s="17"/>
    </row>
    <row r="13578" spans="1:1" x14ac:dyDescent="0.3">
      <c r="A13578" s="17"/>
    </row>
    <row r="13579" spans="1:1" x14ac:dyDescent="0.3">
      <c r="A13579" s="17"/>
    </row>
    <row r="13580" spans="1:1" x14ac:dyDescent="0.3">
      <c r="A13580" s="17"/>
    </row>
    <row r="13581" spans="1:1" x14ac:dyDescent="0.3">
      <c r="A13581" s="17"/>
    </row>
    <row r="13582" spans="1:1" x14ac:dyDescent="0.3">
      <c r="A13582" s="17"/>
    </row>
    <row r="13583" spans="1:1" x14ac:dyDescent="0.3">
      <c r="A13583" s="17"/>
    </row>
    <row r="13584" spans="1:1" x14ac:dyDescent="0.3">
      <c r="A13584" s="17"/>
    </row>
    <row r="13585" spans="1:1" x14ac:dyDescent="0.3">
      <c r="A13585" s="17"/>
    </row>
    <row r="13586" spans="1:1" x14ac:dyDescent="0.3">
      <c r="A13586" s="17"/>
    </row>
    <row r="13587" spans="1:1" x14ac:dyDescent="0.3">
      <c r="A13587" s="17"/>
    </row>
    <row r="13588" spans="1:1" x14ac:dyDescent="0.3">
      <c r="A13588" s="17"/>
    </row>
    <row r="13589" spans="1:1" x14ac:dyDescent="0.3">
      <c r="A13589" s="17"/>
    </row>
    <row r="13590" spans="1:1" x14ac:dyDescent="0.3">
      <c r="A13590" s="17"/>
    </row>
    <row r="13591" spans="1:1" x14ac:dyDescent="0.3">
      <c r="A13591" s="17"/>
    </row>
    <row r="13592" spans="1:1" x14ac:dyDescent="0.3">
      <c r="A13592" s="17"/>
    </row>
    <row r="13593" spans="1:1" x14ac:dyDescent="0.3">
      <c r="A13593" s="17"/>
    </row>
    <row r="13594" spans="1:1" x14ac:dyDescent="0.3">
      <c r="A13594" s="17"/>
    </row>
    <row r="13595" spans="1:1" x14ac:dyDescent="0.3">
      <c r="A13595" s="17"/>
    </row>
    <row r="13596" spans="1:1" x14ac:dyDescent="0.3">
      <c r="A13596" s="17"/>
    </row>
    <row r="13597" spans="1:1" x14ac:dyDescent="0.3">
      <c r="A13597" s="17"/>
    </row>
    <row r="13598" spans="1:1" x14ac:dyDescent="0.3">
      <c r="A13598" s="17"/>
    </row>
    <row r="13599" spans="1:1" x14ac:dyDescent="0.3">
      <c r="A13599" s="17"/>
    </row>
    <row r="13600" spans="1:1" x14ac:dyDescent="0.3">
      <c r="A13600" s="17"/>
    </row>
    <row r="13601" spans="1:1" x14ac:dyDescent="0.3">
      <c r="A13601" s="17"/>
    </row>
    <row r="13602" spans="1:1" x14ac:dyDescent="0.3">
      <c r="A13602" s="17"/>
    </row>
    <row r="13603" spans="1:1" x14ac:dyDescent="0.3">
      <c r="A13603" s="17"/>
    </row>
    <row r="13604" spans="1:1" x14ac:dyDescent="0.3">
      <c r="A13604" s="17"/>
    </row>
    <row r="13605" spans="1:1" x14ac:dyDescent="0.3">
      <c r="A13605" s="17"/>
    </row>
    <row r="13606" spans="1:1" x14ac:dyDescent="0.3">
      <c r="A13606" s="17"/>
    </row>
    <row r="13607" spans="1:1" x14ac:dyDescent="0.3">
      <c r="A13607" s="17"/>
    </row>
    <row r="13608" spans="1:1" x14ac:dyDescent="0.3">
      <c r="A13608" s="17"/>
    </row>
    <row r="13609" spans="1:1" x14ac:dyDescent="0.3">
      <c r="A13609" s="17"/>
    </row>
    <row r="13610" spans="1:1" x14ac:dyDescent="0.3">
      <c r="A13610" s="17"/>
    </row>
    <row r="13611" spans="1:1" x14ac:dyDescent="0.3">
      <c r="A13611" s="17"/>
    </row>
    <row r="13612" spans="1:1" x14ac:dyDescent="0.3">
      <c r="A13612" s="17"/>
    </row>
    <row r="13613" spans="1:1" x14ac:dyDescent="0.3">
      <c r="A13613" s="17"/>
    </row>
    <row r="13614" spans="1:1" x14ac:dyDescent="0.3">
      <c r="A13614" s="17"/>
    </row>
    <row r="13615" spans="1:1" x14ac:dyDescent="0.3">
      <c r="A13615" s="17"/>
    </row>
    <row r="13616" spans="1:1" x14ac:dyDescent="0.3">
      <c r="A13616" s="17"/>
    </row>
    <row r="13617" spans="1:1" x14ac:dyDescent="0.3">
      <c r="A13617" s="17"/>
    </row>
    <row r="13618" spans="1:1" x14ac:dyDescent="0.3">
      <c r="A13618" s="17"/>
    </row>
    <row r="13619" spans="1:1" x14ac:dyDescent="0.3">
      <c r="A13619" s="17"/>
    </row>
    <row r="13620" spans="1:1" x14ac:dyDescent="0.3">
      <c r="A13620" s="17"/>
    </row>
    <row r="13621" spans="1:1" x14ac:dyDescent="0.3">
      <c r="A13621" s="17"/>
    </row>
    <row r="13622" spans="1:1" x14ac:dyDescent="0.3">
      <c r="A13622" s="17"/>
    </row>
    <row r="13623" spans="1:1" x14ac:dyDescent="0.3">
      <c r="A13623" s="17"/>
    </row>
    <row r="13624" spans="1:1" x14ac:dyDescent="0.3">
      <c r="A13624" s="17"/>
    </row>
    <row r="13625" spans="1:1" x14ac:dyDescent="0.3">
      <c r="A13625" s="17"/>
    </row>
    <row r="13626" spans="1:1" x14ac:dyDescent="0.3">
      <c r="A13626" s="17"/>
    </row>
    <row r="13627" spans="1:1" x14ac:dyDescent="0.3">
      <c r="A13627" s="17"/>
    </row>
    <row r="13628" spans="1:1" x14ac:dyDescent="0.3">
      <c r="A13628" s="17"/>
    </row>
    <row r="13629" spans="1:1" x14ac:dyDescent="0.3">
      <c r="A13629" s="17"/>
    </row>
    <row r="13630" spans="1:1" x14ac:dyDescent="0.3">
      <c r="A13630" s="17"/>
    </row>
    <row r="13631" spans="1:1" x14ac:dyDescent="0.3">
      <c r="A13631" s="17"/>
    </row>
    <row r="13632" spans="1:1" x14ac:dyDescent="0.3">
      <c r="A13632" s="17"/>
    </row>
    <row r="13633" spans="1:1" x14ac:dyDescent="0.3">
      <c r="A13633" s="17"/>
    </row>
    <row r="13634" spans="1:1" x14ac:dyDescent="0.3">
      <c r="A13634" s="17"/>
    </row>
    <row r="13635" spans="1:1" x14ac:dyDescent="0.3">
      <c r="A13635" s="17"/>
    </row>
    <row r="13636" spans="1:1" x14ac:dyDescent="0.3">
      <c r="A13636" s="17"/>
    </row>
    <row r="13637" spans="1:1" x14ac:dyDescent="0.3">
      <c r="A13637" s="17"/>
    </row>
    <row r="13638" spans="1:1" x14ac:dyDescent="0.3">
      <c r="A13638" s="17"/>
    </row>
    <row r="13639" spans="1:1" x14ac:dyDescent="0.3">
      <c r="A13639" s="17"/>
    </row>
    <row r="13640" spans="1:1" x14ac:dyDescent="0.3">
      <c r="A13640" s="17"/>
    </row>
    <row r="13641" spans="1:1" x14ac:dyDescent="0.3">
      <c r="A13641" s="17"/>
    </row>
    <row r="13642" spans="1:1" x14ac:dyDescent="0.3">
      <c r="A13642" s="17"/>
    </row>
    <row r="13643" spans="1:1" x14ac:dyDescent="0.3">
      <c r="A13643" s="17"/>
    </row>
    <row r="13644" spans="1:1" x14ac:dyDescent="0.3">
      <c r="A13644" s="17"/>
    </row>
    <row r="13645" spans="1:1" x14ac:dyDescent="0.3">
      <c r="A13645" s="17"/>
    </row>
    <row r="13646" spans="1:1" x14ac:dyDescent="0.3">
      <c r="A13646" s="17"/>
    </row>
    <row r="13647" spans="1:1" x14ac:dyDescent="0.3">
      <c r="A13647" s="17"/>
    </row>
    <row r="13648" spans="1:1" x14ac:dyDescent="0.3">
      <c r="A13648" s="17"/>
    </row>
    <row r="13649" spans="1:1" x14ac:dyDescent="0.3">
      <c r="A13649" s="17"/>
    </row>
    <row r="13650" spans="1:1" x14ac:dyDescent="0.3">
      <c r="A13650" s="17"/>
    </row>
    <row r="13651" spans="1:1" x14ac:dyDescent="0.3">
      <c r="A13651" s="17"/>
    </row>
    <row r="13652" spans="1:1" x14ac:dyDescent="0.3">
      <c r="A13652" s="17"/>
    </row>
    <row r="13653" spans="1:1" x14ac:dyDescent="0.3">
      <c r="A13653" s="17"/>
    </row>
    <row r="13654" spans="1:1" x14ac:dyDescent="0.3">
      <c r="A13654" s="17"/>
    </row>
    <row r="13655" spans="1:1" x14ac:dyDescent="0.3">
      <c r="A13655" s="17"/>
    </row>
    <row r="13656" spans="1:1" x14ac:dyDescent="0.3">
      <c r="A13656" s="17"/>
    </row>
    <row r="13657" spans="1:1" x14ac:dyDescent="0.3">
      <c r="A13657" s="17"/>
    </row>
    <row r="13658" spans="1:1" x14ac:dyDescent="0.3">
      <c r="A13658" s="17"/>
    </row>
    <row r="13659" spans="1:1" x14ac:dyDescent="0.3">
      <c r="A13659" s="17"/>
    </row>
    <row r="13660" spans="1:1" x14ac:dyDescent="0.3">
      <c r="A13660" s="17"/>
    </row>
    <row r="13661" spans="1:1" x14ac:dyDescent="0.3">
      <c r="A13661" s="17"/>
    </row>
    <row r="13662" spans="1:1" x14ac:dyDescent="0.3">
      <c r="A13662" s="17"/>
    </row>
    <row r="13663" spans="1:1" x14ac:dyDescent="0.3">
      <c r="A13663" s="17"/>
    </row>
    <row r="13664" spans="1:1" x14ac:dyDescent="0.3">
      <c r="A13664" s="17"/>
    </row>
    <row r="13665" spans="1:1" x14ac:dyDescent="0.3">
      <c r="A13665" s="17"/>
    </row>
    <row r="13666" spans="1:1" x14ac:dyDescent="0.3">
      <c r="A13666" s="17"/>
    </row>
    <row r="13667" spans="1:1" x14ac:dyDescent="0.3">
      <c r="A13667" s="17"/>
    </row>
    <row r="13668" spans="1:1" x14ac:dyDescent="0.3">
      <c r="A13668" s="17"/>
    </row>
    <row r="13669" spans="1:1" x14ac:dyDescent="0.3">
      <c r="A13669" s="17"/>
    </row>
    <row r="13670" spans="1:1" x14ac:dyDescent="0.3">
      <c r="A13670" s="17"/>
    </row>
    <row r="13671" spans="1:1" x14ac:dyDescent="0.3">
      <c r="A13671" s="17"/>
    </row>
    <row r="13672" spans="1:1" x14ac:dyDescent="0.3">
      <c r="A13672" s="17"/>
    </row>
    <row r="13673" spans="1:1" x14ac:dyDescent="0.3">
      <c r="A13673" s="17"/>
    </row>
    <row r="13674" spans="1:1" x14ac:dyDescent="0.3">
      <c r="A13674" s="17"/>
    </row>
    <row r="13675" spans="1:1" x14ac:dyDescent="0.3">
      <c r="A13675" s="17"/>
    </row>
    <row r="13676" spans="1:1" x14ac:dyDescent="0.3">
      <c r="A13676" s="17"/>
    </row>
    <row r="13677" spans="1:1" x14ac:dyDescent="0.3">
      <c r="A13677" s="17"/>
    </row>
    <row r="13678" spans="1:1" x14ac:dyDescent="0.3">
      <c r="A13678" s="17"/>
    </row>
    <row r="13679" spans="1:1" x14ac:dyDescent="0.3">
      <c r="A13679" s="17"/>
    </row>
    <row r="13680" spans="1:1" x14ac:dyDescent="0.3">
      <c r="A13680" s="17"/>
    </row>
    <row r="13681" spans="1:1" x14ac:dyDescent="0.3">
      <c r="A13681" s="17"/>
    </row>
    <row r="13682" spans="1:1" x14ac:dyDescent="0.3">
      <c r="A13682" s="17"/>
    </row>
    <row r="13683" spans="1:1" x14ac:dyDescent="0.3">
      <c r="A13683" s="17"/>
    </row>
    <row r="13684" spans="1:1" x14ac:dyDescent="0.3">
      <c r="A13684" s="17"/>
    </row>
    <row r="13685" spans="1:1" x14ac:dyDescent="0.3">
      <c r="A13685" s="17"/>
    </row>
    <row r="13686" spans="1:1" x14ac:dyDescent="0.3">
      <c r="A13686" s="17"/>
    </row>
    <row r="13687" spans="1:1" x14ac:dyDescent="0.3">
      <c r="A13687" s="17"/>
    </row>
    <row r="13688" spans="1:1" x14ac:dyDescent="0.3">
      <c r="A13688" s="17"/>
    </row>
    <row r="13689" spans="1:1" x14ac:dyDescent="0.3">
      <c r="A13689" s="17"/>
    </row>
    <row r="13690" spans="1:1" x14ac:dyDescent="0.3">
      <c r="A13690" s="17"/>
    </row>
    <row r="13691" spans="1:1" x14ac:dyDescent="0.3">
      <c r="A13691" s="17"/>
    </row>
    <row r="13692" spans="1:1" x14ac:dyDescent="0.3">
      <c r="A13692" s="17"/>
    </row>
    <row r="13693" spans="1:1" x14ac:dyDescent="0.3">
      <c r="A13693" s="17"/>
    </row>
    <row r="13694" spans="1:1" x14ac:dyDescent="0.3">
      <c r="A13694" s="17"/>
    </row>
    <row r="13695" spans="1:1" x14ac:dyDescent="0.3">
      <c r="A13695" s="17"/>
    </row>
    <row r="13696" spans="1:1" x14ac:dyDescent="0.3">
      <c r="A13696" s="17"/>
    </row>
    <row r="13697" spans="1:1" x14ac:dyDescent="0.3">
      <c r="A13697" s="17"/>
    </row>
    <row r="13698" spans="1:1" x14ac:dyDescent="0.3">
      <c r="A13698" s="17"/>
    </row>
    <row r="13699" spans="1:1" x14ac:dyDescent="0.3">
      <c r="A13699" s="17"/>
    </row>
    <row r="13700" spans="1:1" x14ac:dyDescent="0.3">
      <c r="A13700" s="17"/>
    </row>
    <row r="13701" spans="1:1" x14ac:dyDescent="0.3">
      <c r="A13701" s="17"/>
    </row>
    <row r="13702" spans="1:1" x14ac:dyDescent="0.3">
      <c r="A13702" s="17"/>
    </row>
    <row r="13703" spans="1:1" x14ac:dyDescent="0.3">
      <c r="A13703" s="17"/>
    </row>
    <row r="13704" spans="1:1" x14ac:dyDescent="0.3">
      <c r="A13704" s="17"/>
    </row>
    <row r="13705" spans="1:1" x14ac:dyDescent="0.3">
      <c r="A13705" s="17"/>
    </row>
    <row r="13706" spans="1:1" x14ac:dyDescent="0.3">
      <c r="A13706" s="17"/>
    </row>
    <row r="13707" spans="1:1" x14ac:dyDescent="0.3">
      <c r="A13707" s="17"/>
    </row>
    <row r="13708" spans="1:1" x14ac:dyDescent="0.3">
      <c r="A13708" s="17"/>
    </row>
    <row r="13709" spans="1:1" x14ac:dyDescent="0.3">
      <c r="A13709" s="17"/>
    </row>
    <row r="13710" spans="1:1" x14ac:dyDescent="0.3">
      <c r="A13710" s="17"/>
    </row>
    <row r="13711" spans="1:1" x14ac:dyDescent="0.3">
      <c r="A13711" s="17"/>
    </row>
    <row r="13712" spans="1:1" x14ac:dyDescent="0.3">
      <c r="A13712" s="17"/>
    </row>
    <row r="13713" spans="1:1" x14ac:dyDescent="0.3">
      <c r="A13713" s="17"/>
    </row>
    <row r="13714" spans="1:1" x14ac:dyDescent="0.3">
      <c r="A13714" s="17"/>
    </row>
    <row r="13715" spans="1:1" x14ac:dyDescent="0.3">
      <c r="A13715" s="17"/>
    </row>
    <row r="13716" spans="1:1" x14ac:dyDescent="0.3">
      <c r="A13716" s="17"/>
    </row>
    <row r="13717" spans="1:1" x14ac:dyDescent="0.3">
      <c r="A13717" s="17"/>
    </row>
    <row r="13718" spans="1:1" x14ac:dyDescent="0.3">
      <c r="A13718" s="17"/>
    </row>
    <row r="13719" spans="1:1" x14ac:dyDescent="0.3">
      <c r="A13719" s="17"/>
    </row>
    <row r="13720" spans="1:1" x14ac:dyDescent="0.3">
      <c r="A13720" s="17"/>
    </row>
    <row r="13721" spans="1:1" x14ac:dyDescent="0.3">
      <c r="A13721" s="17"/>
    </row>
    <row r="13722" spans="1:1" x14ac:dyDescent="0.3">
      <c r="A13722" s="17"/>
    </row>
    <row r="13723" spans="1:1" x14ac:dyDescent="0.3">
      <c r="A13723" s="17"/>
    </row>
    <row r="13724" spans="1:1" x14ac:dyDescent="0.3">
      <c r="A13724" s="17"/>
    </row>
    <row r="13725" spans="1:1" x14ac:dyDescent="0.3">
      <c r="A13725" s="17"/>
    </row>
    <row r="13726" spans="1:1" x14ac:dyDescent="0.3">
      <c r="A13726" s="17"/>
    </row>
    <row r="13727" spans="1:1" x14ac:dyDescent="0.3">
      <c r="A13727" s="17"/>
    </row>
    <row r="13728" spans="1:1" x14ac:dyDescent="0.3">
      <c r="A13728" s="17"/>
    </row>
    <row r="13729" spans="1:1" x14ac:dyDescent="0.3">
      <c r="A13729" s="17"/>
    </row>
    <row r="13730" spans="1:1" x14ac:dyDescent="0.3">
      <c r="A13730" s="17"/>
    </row>
    <row r="13731" spans="1:1" x14ac:dyDescent="0.3">
      <c r="A13731" s="17"/>
    </row>
    <row r="13732" spans="1:1" x14ac:dyDescent="0.3">
      <c r="A13732" s="17"/>
    </row>
    <row r="13733" spans="1:1" x14ac:dyDescent="0.3">
      <c r="A13733" s="17"/>
    </row>
    <row r="13734" spans="1:1" x14ac:dyDescent="0.3">
      <c r="A13734" s="17"/>
    </row>
    <row r="13735" spans="1:1" x14ac:dyDescent="0.3">
      <c r="A13735" s="17"/>
    </row>
    <row r="13736" spans="1:1" x14ac:dyDescent="0.3">
      <c r="A13736" s="17"/>
    </row>
    <row r="13737" spans="1:1" x14ac:dyDescent="0.3">
      <c r="A13737" s="17"/>
    </row>
    <row r="13738" spans="1:1" x14ac:dyDescent="0.3">
      <c r="A13738" s="17"/>
    </row>
    <row r="13739" spans="1:1" x14ac:dyDescent="0.3">
      <c r="A13739" s="17"/>
    </row>
    <row r="13740" spans="1:1" x14ac:dyDescent="0.3">
      <c r="A13740" s="17"/>
    </row>
    <row r="13741" spans="1:1" x14ac:dyDescent="0.3">
      <c r="A13741" s="17"/>
    </row>
    <row r="13742" spans="1:1" x14ac:dyDescent="0.3">
      <c r="A13742" s="17"/>
    </row>
    <row r="13743" spans="1:1" x14ac:dyDescent="0.3">
      <c r="A13743" s="17"/>
    </row>
    <row r="13744" spans="1:1" x14ac:dyDescent="0.3">
      <c r="A13744" s="17"/>
    </row>
    <row r="13745" spans="1:1" x14ac:dyDescent="0.3">
      <c r="A13745" s="17"/>
    </row>
    <row r="13746" spans="1:1" x14ac:dyDescent="0.3">
      <c r="A13746" s="17"/>
    </row>
    <row r="13747" spans="1:1" x14ac:dyDescent="0.3">
      <c r="A13747" s="17"/>
    </row>
    <row r="13748" spans="1:1" x14ac:dyDescent="0.3">
      <c r="A13748" s="17"/>
    </row>
    <row r="13749" spans="1:1" x14ac:dyDescent="0.3">
      <c r="A13749" s="17"/>
    </row>
    <row r="13750" spans="1:1" x14ac:dyDescent="0.3">
      <c r="A13750" s="17"/>
    </row>
    <row r="13751" spans="1:1" x14ac:dyDescent="0.3">
      <c r="A13751" s="17"/>
    </row>
    <row r="13752" spans="1:1" x14ac:dyDescent="0.3">
      <c r="A13752" s="17"/>
    </row>
    <row r="13753" spans="1:1" x14ac:dyDescent="0.3">
      <c r="A13753" s="17"/>
    </row>
    <row r="13754" spans="1:1" x14ac:dyDescent="0.3">
      <c r="A13754" s="17"/>
    </row>
    <row r="13755" spans="1:1" x14ac:dyDescent="0.3">
      <c r="A13755" s="17"/>
    </row>
    <row r="13756" spans="1:1" x14ac:dyDescent="0.3">
      <c r="A13756" s="17"/>
    </row>
    <row r="13757" spans="1:1" x14ac:dyDescent="0.3">
      <c r="A13757" s="17"/>
    </row>
    <row r="13758" spans="1:1" x14ac:dyDescent="0.3">
      <c r="A13758" s="17"/>
    </row>
    <row r="13759" spans="1:1" x14ac:dyDescent="0.3">
      <c r="A13759" s="17"/>
    </row>
    <row r="13760" spans="1:1" x14ac:dyDescent="0.3">
      <c r="A13760" s="17"/>
    </row>
    <row r="13761" spans="1:1" x14ac:dyDescent="0.3">
      <c r="A13761" s="17"/>
    </row>
    <row r="13762" spans="1:1" x14ac:dyDescent="0.3">
      <c r="A13762" s="17"/>
    </row>
    <row r="13763" spans="1:1" x14ac:dyDescent="0.3">
      <c r="A13763" s="17"/>
    </row>
    <row r="13764" spans="1:1" x14ac:dyDescent="0.3">
      <c r="A13764" s="17"/>
    </row>
    <row r="13765" spans="1:1" x14ac:dyDescent="0.3">
      <c r="A13765" s="17"/>
    </row>
    <row r="13766" spans="1:1" x14ac:dyDescent="0.3">
      <c r="A13766" s="17"/>
    </row>
    <row r="13767" spans="1:1" x14ac:dyDescent="0.3">
      <c r="A13767" s="17"/>
    </row>
    <row r="13768" spans="1:1" x14ac:dyDescent="0.3">
      <c r="A13768" s="17"/>
    </row>
    <row r="13769" spans="1:1" x14ac:dyDescent="0.3">
      <c r="A13769" s="17"/>
    </row>
    <row r="13770" spans="1:1" x14ac:dyDescent="0.3">
      <c r="A13770" s="17"/>
    </row>
    <row r="13771" spans="1:1" x14ac:dyDescent="0.3">
      <c r="A13771" s="17"/>
    </row>
    <row r="13772" spans="1:1" x14ac:dyDescent="0.3">
      <c r="A13772" s="17"/>
    </row>
    <row r="13773" spans="1:1" x14ac:dyDescent="0.3">
      <c r="A13773" s="17"/>
    </row>
    <row r="13774" spans="1:1" x14ac:dyDescent="0.3">
      <c r="A13774" s="17"/>
    </row>
    <row r="13775" spans="1:1" x14ac:dyDescent="0.3">
      <c r="A13775" s="17"/>
    </row>
    <row r="13776" spans="1:1" x14ac:dyDescent="0.3">
      <c r="A13776" s="17"/>
    </row>
    <row r="13777" spans="1:1" x14ac:dyDescent="0.3">
      <c r="A13777" s="17"/>
    </row>
    <row r="13778" spans="1:1" x14ac:dyDescent="0.3">
      <c r="A13778" s="17"/>
    </row>
    <row r="13779" spans="1:1" x14ac:dyDescent="0.3">
      <c r="A13779" s="17"/>
    </row>
    <row r="13780" spans="1:1" x14ac:dyDescent="0.3">
      <c r="A13780" s="17"/>
    </row>
    <row r="13781" spans="1:1" x14ac:dyDescent="0.3">
      <c r="A13781" s="17"/>
    </row>
    <row r="13782" spans="1:1" x14ac:dyDescent="0.3">
      <c r="A13782" s="17"/>
    </row>
    <row r="13783" spans="1:1" x14ac:dyDescent="0.3">
      <c r="A13783" s="17"/>
    </row>
    <row r="13784" spans="1:1" x14ac:dyDescent="0.3">
      <c r="A13784" s="17"/>
    </row>
    <row r="13785" spans="1:1" x14ac:dyDescent="0.3">
      <c r="A13785" s="17"/>
    </row>
    <row r="13786" spans="1:1" x14ac:dyDescent="0.3">
      <c r="A13786" s="17"/>
    </row>
    <row r="13787" spans="1:1" x14ac:dyDescent="0.3">
      <c r="A13787" s="17"/>
    </row>
    <row r="13788" spans="1:1" x14ac:dyDescent="0.3">
      <c r="A13788" s="17"/>
    </row>
    <row r="13789" spans="1:1" x14ac:dyDescent="0.3">
      <c r="A13789" s="17"/>
    </row>
    <row r="13790" spans="1:1" x14ac:dyDescent="0.3">
      <c r="A13790" s="17"/>
    </row>
    <row r="13791" spans="1:1" x14ac:dyDescent="0.3">
      <c r="A13791" s="17"/>
    </row>
    <row r="13792" spans="1:1" x14ac:dyDescent="0.3">
      <c r="A13792" s="17"/>
    </row>
    <row r="13793" spans="1:1" x14ac:dyDescent="0.3">
      <c r="A13793" s="17"/>
    </row>
    <row r="13794" spans="1:1" x14ac:dyDescent="0.3">
      <c r="A13794" s="17"/>
    </row>
    <row r="13795" spans="1:1" x14ac:dyDescent="0.3">
      <c r="A13795" s="17"/>
    </row>
    <row r="13796" spans="1:1" x14ac:dyDescent="0.3">
      <c r="A13796" s="17"/>
    </row>
    <row r="13797" spans="1:1" x14ac:dyDescent="0.3">
      <c r="A13797" s="17"/>
    </row>
    <row r="13798" spans="1:1" x14ac:dyDescent="0.3">
      <c r="A13798" s="17"/>
    </row>
    <row r="13799" spans="1:1" x14ac:dyDescent="0.3">
      <c r="A13799" s="17"/>
    </row>
    <row r="13800" spans="1:1" x14ac:dyDescent="0.3">
      <c r="A13800" s="17"/>
    </row>
    <row r="13801" spans="1:1" x14ac:dyDescent="0.3">
      <c r="A13801" s="17"/>
    </row>
    <row r="13802" spans="1:1" x14ac:dyDescent="0.3">
      <c r="A13802" s="17"/>
    </row>
    <row r="13803" spans="1:1" x14ac:dyDescent="0.3">
      <c r="A13803" s="17"/>
    </row>
    <row r="13804" spans="1:1" x14ac:dyDescent="0.3">
      <c r="A13804" s="17"/>
    </row>
    <row r="13805" spans="1:1" x14ac:dyDescent="0.3">
      <c r="A13805" s="17"/>
    </row>
    <row r="13806" spans="1:1" x14ac:dyDescent="0.3">
      <c r="A13806" s="17"/>
    </row>
    <row r="13807" spans="1:1" x14ac:dyDescent="0.3">
      <c r="A13807" s="17"/>
    </row>
    <row r="13808" spans="1:1" x14ac:dyDescent="0.3">
      <c r="A13808" s="17"/>
    </row>
    <row r="13809" spans="1:1" x14ac:dyDescent="0.3">
      <c r="A13809" s="17"/>
    </row>
    <row r="13810" spans="1:1" x14ac:dyDescent="0.3">
      <c r="A13810" s="17"/>
    </row>
    <row r="13811" spans="1:1" x14ac:dyDescent="0.3">
      <c r="A13811" s="17"/>
    </row>
    <row r="13812" spans="1:1" x14ac:dyDescent="0.3">
      <c r="A13812" s="17"/>
    </row>
    <row r="13813" spans="1:1" x14ac:dyDescent="0.3">
      <c r="A13813" s="17"/>
    </row>
    <row r="13814" spans="1:1" x14ac:dyDescent="0.3">
      <c r="A13814" s="17"/>
    </row>
    <row r="13815" spans="1:1" x14ac:dyDescent="0.3">
      <c r="A13815" s="17"/>
    </row>
    <row r="13816" spans="1:1" x14ac:dyDescent="0.3">
      <c r="A13816" s="17"/>
    </row>
    <row r="13817" spans="1:1" x14ac:dyDescent="0.3">
      <c r="A13817" s="17"/>
    </row>
    <row r="13818" spans="1:1" x14ac:dyDescent="0.3">
      <c r="A13818" s="17"/>
    </row>
    <row r="13819" spans="1:1" x14ac:dyDescent="0.3">
      <c r="A13819" s="17"/>
    </row>
    <row r="13820" spans="1:1" x14ac:dyDescent="0.3">
      <c r="A13820" s="17"/>
    </row>
    <row r="13821" spans="1:1" x14ac:dyDescent="0.3">
      <c r="A13821" s="17"/>
    </row>
    <row r="13822" spans="1:1" x14ac:dyDescent="0.3">
      <c r="A13822" s="17"/>
    </row>
    <row r="13823" spans="1:1" x14ac:dyDescent="0.3">
      <c r="A13823" s="17"/>
    </row>
    <row r="13824" spans="1:1" x14ac:dyDescent="0.3">
      <c r="A13824" s="17"/>
    </row>
    <row r="13825" spans="1:1" x14ac:dyDescent="0.3">
      <c r="A13825" s="17"/>
    </row>
    <row r="13826" spans="1:1" x14ac:dyDescent="0.3">
      <c r="A13826" s="17"/>
    </row>
    <row r="13827" spans="1:1" x14ac:dyDescent="0.3">
      <c r="A13827" s="17"/>
    </row>
    <row r="13828" spans="1:1" x14ac:dyDescent="0.3">
      <c r="A13828" s="17"/>
    </row>
    <row r="13829" spans="1:1" x14ac:dyDescent="0.3">
      <c r="A13829" s="17"/>
    </row>
    <row r="13830" spans="1:1" x14ac:dyDescent="0.3">
      <c r="A13830" s="17"/>
    </row>
    <row r="13831" spans="1:1" x14ac:dyDescent="0.3">
      <c r="A13831" s="17"/>
    </row>
    <row r="13832" spans="1:1" x14ac:dyDescent="0.3">
      <c r="A13832" s="17"/>
    </row>
    <row r="13833" spans="1:1" x14ac:dyDescent="0.3">
      <c r="A13833" s="17"/>
    </row>
    <row r="13834" spans="1:1" x14ac:dyDescent="0.3">
      <c r="A13834" s="17"/>
    </row>
    <row r="13835" spans="1:1" x14ac:dyDescent="0.3">
      <c r="A13835" s="17"/>
    </row>
    <row r="13836" spans="1:1" x14ac:dyDescent="0.3">
      <c r="A13836" s="17"/>
    </row>
    <row r="13837" spans="1:1" x14ac:dyDescent="0.3">
      <c r="A13837" s="17"/>
    </row>
    <row r="13838" spans="1:1" x14ac:dyDescent="0.3">
      <c r="A13838" s="17"/>
    </row>
    <row r="13839" spans="1:1" x14ac:dyDescent="0.3">
      <c r="A13839" s="17"/>
    </row>
    <row r="13840" spans="1:1" x14ac:dyDescent="0.3">
      <c r="A13840" s="17"/>
    </row>
    <row r="13841" spans="1:1" x14ac:dyDescent="0.3">
      <c r="A13841" s="17"/>
    </row>
    <row r="13842" spans="1:1" x14ac:dyDescent="0.3">
      <c r="A13842" s="17"/>
    </row>
    <row r="13843" spans="1:1" x14ac:dyDescent="0.3">
      <c r="A13843" s="17"/>
    </row>
    <row r="13844" spans="1:1" x14ac:dyDescent="0.3">
      <c r="A13844" s="17"/>
    </row>
    <row r="13845" spans="1:1" x14ac:dyDescent="0.3">
      <c r="A13845" s="17"/>
    </row>
    <row r="13846" spans="1:1" x14ac:dyDescent="0.3">
      <c r="A13846" s="17"/>
    </row>
    <row r="13847" spans="1:1" x14ac:dyDescent="0.3">
      <c r="A13847" s="17"/>
    </row>
    <row r="13848" spans="1:1" x14ac:dyDescent="0.3">
      <c r="A13848" s="17"/>
    </row>
    <row r="13849" spans="1:1" x14ac:dyDescent="0.3">
      <c r="A13849" s="17"/>
    </row>
    <row r="13850" spans="1:1" x14ac:dyDescent="0.3">
      <c r="A13850" s="17"/>
    </row>
    <row r="13851" spans="1:1" x14ac:dyDescent="0.3">
      <c r="A13851" s="17"/>
    </row>
    <row r="13852" spans="1:1" x14ac:dyDescent="0.3">
      <c r="A13852" s="17"/>
    </row>
    <row r="13853" spans="1:1" x14ac:dyDescent="0.3">
      <c r="A13853" s="17"/>
    </row>
    <row r="13854" spans="1:1" x14ac:dyDescent="0.3">
      <c r="A13854" s="17"/>
    </row>
    <row r="13855" spans="1:1" x14ac:dyDescent="0.3">
      <c r="A13855" s="17"/>
    </row>
    <row r="13856" spans="1:1" x14ac:dyDescent="0.3">
      <c r="A13856" s="17"/>
    </row>
    <row r="13857" spans="1:1" x14ac:dyDescent="0.3">
      <c r="A13857" s="17"/>
    </row>
    <row r="13858" spans="1:1" x14ac:dyDescent="0.3">
      <c r="A13858" s="17"/>
    </row>
    <row r="13859" spans="1:1" x14ac:dyDescent="0.3">
      <c r="A13859" s="17"/>
    </row>
    <row r="13860" spans="1:1" x14ac:dyDescent="0.3">
      <c r="A13860" s="17"/>
    </row>
    <row r="13861" spans="1:1" x14ac:dyDescent="0.3">
      <c r="A13861" s="17"/>
    </row>
    <row r="13862" spans="1:1" x14ac:dyDescent="0.3">
      <c r="A13862" s="17"/>
    </row>
    <row r="13863" spans="1:1" x14ac:dyDescent="0.3">
      <c r="A13863" s="17"/>
    </row>
    <row r="13864" spans="1:1" x14ac:dyDescent="0.3">
      <c r="A13864" s="17"/>
    </row>
    <row r="13865" spans="1:1" x14ac:dyDescent="0.3">
      <c r="A13865" s="17"/>
    </row>
    <row r="13866" spans="1:1" x14ac:dyDescent="0.3">
      <c r="A13866" s="17"/>
    </row>
    <row r="13867" spans="1:1" x14ac:dyDescent="0.3">
      <c r="A13867" s="17"/>
    </row>
    <row r="13868" spans="1:1" x14ac:dyDescent="0.3">
      <c r="A13868" s="17"/>
    </row>
    <row r="13869" spans="1:1" x14ac:dyDescent="0.3">
      <c r="A13869" s="17"/>
    </row>
    <row r="13870" spans="1:1" x14ac:dyDescent="0.3">
      <c r="A13870" s="17"/>
    </row>
    <row r="13871" spans="1:1" x14ac:dyDescent="0.3">
      <c r="A13871" s="17"/>
    </row>
    <row r="13872" spans="1:1" x14ac:dyDescent="0.3">
      <c r="A13872" s="17"/>
    </row>
    <row r="13873" spans="1:1" x14ac:dyDescent="0.3">
      <c r="A13873" s="17"/>
    </row>
    <row r="13874" spans="1:1" x14ac:dyDescent="0.3">
      <c r="A13874" s="17"/>
    </row>
    <row r="13875" spans="1:1" x14ac:dyDescent="0.3">
      <c r="A13875" s="17"/>
    </row>
    <row r="13876" spans="1:1" x14ac:dyDescent="0.3">
      <c r="A13876" s="17"/>
    </row>
    <row r="13877" spans="1:1" x14ac:dyDescent="0.3">
      <c r="A13877" s="17"/>
    </row>
    <row r="13878" spans="1:1" x14ac:dyDescent="0.3">
      <c r="A13878" s="17"/>
    </row>
    <row r="13879" spans="1:1" x14ac:dyDescent="0.3">
      <c r="A13879" s="17"/>
    </row>
    <row r="13880" spans="1:1" x14ac:dyDescent="0.3">
      <c r="A13880" s="17"/>
    </row>
    <row r="13881" spans="1:1" x14ac:dyDescent="0.3">
      <c r="A13881" s="17"/>
    </row>
    <row r="13882" spans="1:1" x14ac:dyDescent="0.3">
      <c r="A13882" s="17"/>
    </row>
    <row r="13883" spans="1:1" x14ac:dyDescent="0.3">
      <c r="A13883" s="17"/>
    </row>
    <row r="13884" spans="1:1" x14ac:dyDescent="0.3">
      <c r="A13884" s="17"/>
    </row>
    <row r="13885" spans="1:1" x14ac:dyDescent="0.3">
      <c r="A13885" s="17"/>
    </row>
    <row r="13886" spans="1:1" x14ac:dyDescent="0.3">
      <c r="A13886" s="17"/>
    </row>
    <row r="13887" spans="1:1" x14ac:dyDescent="0.3">
      <c r="A13887" s="17"/>
    </row>
    <row r="13888" spans="1:1" x14ac:dyDescent="0.3">
      <c r="A13888" s="17"/>
    </row>
    <row r="13889" spans="1:1" x14ac:dyDescent="0.3">
      <c r="A13889" s="17"/>
    </row>
    <row r="13890" spans="1:1" x14ac:dyDescent="0.3">
      <c r="A13890" s="17"/>
    </row>
    <row r="13891" spans="1:1" x14ac:dyDescent="0.3">
      <c r="A13891" s="17"/>
    </row>
    <row r="13892" spans="1:1" x14ac:dyDescent="0.3">
      <c r="A13892" s="17"/>
    </row>
    <row r="13893" spans="1:1" x14ac:dyDescent="0.3">
      <c r="A13893" s="17"/>
    </row>
    <row r="13894" spans="1:1" x14ac:dyDescent="0.3">
      <c r="A13894" s="17"/>
    </row>
    <row r="13895" spans="1:1" x14ac:dyDescent="0.3">
      <c r="A13895" s="17"/>
    </row>
    <row r="13896" spans="1:1" x14ac:dyDescent="0.3">
      <c r="A13896" s="17"/>
    </row>
    <row r="13897" spans="1:1" x14ac:dyDescent="0.3">
      <c r="A13897" s="17"/>
    </row>
    <row r="13898" spans="1:1" x14ac:dyDescent="0.3">
      <c r="A13898" s="17"/>
    </row>
    <row r="13899" spans="1:1" x14ac:dyDescent="0.3">
      <c r="A13899" s="17"/>
    </row>
    <row r="13900" spans="1:1" x14ac:dyDescent="0.3">
      <c r="A13900" s="17"/>
    </row>
    <row r="13901" spans="1:1" x14ac:dyDescent="0.3">
      <c r="A13901" s="17"/>
    </row>
    <row r="13902" spans="1:1" x14ac:dyDescent="0.3">
      <c r="A13902" s="17"/>
    </row>
    <row r="13903" spans="1:1" x14ac:dyDescent="0.3">
      <c r="A13903" s="17"/>
    </row>
    <row r="13904" spans="1:1" x14ac:dyDescent="0.3">
      <c r="A13904" s="17"/>
    </row>
    <row r="13905" spans="1:1" x14ac:dyDescent="0.3">
      <c r="A13905" s="17"/>
    </row>
    <row r="13906" spans="1:1" x14ac:dyDescent="0.3">
      <c r="A13906" s="17"/>
    </row>
    <row r="13907" spans="1:1" x14ac:dyDescent="0.3">
      <c r="A13907" s="17"/>
    </row>
    <row r="13908" spans="1:1" x14ac:dyDescent="0.3">
      <c r="A13908" s="17"/>
    </row>
    <row r="13909" spans="1:1" x14ac:dyDescent="0.3">
      <c r="A13909" s="17"/>
    </row>
    <row r="13910" spans="1:1" x14ac:dyDescent="0.3">
      <c r="A13910" s="17"/>
    </row>
    <row r="13911" spans="1:1" x14ac:dyDescent="0.3">
      <c r="A13911" s="17"/>
    </row>
    <row r="13912" spans="1:1" x14ac:dyDescent="0.3">
      <c r="A13912" s="17"/>
    </row>
    <row r="13913" spans="1:1" x14ac:dyDescent="0.3">
      <c r="A13913" s="17"/>
    </row>
    <row r="13914" spans="1:1" x14ac:dyDescent="0.3">
      <c r="A13914" s="17"/>
    </row>
    <row r="13915" spans="1:1" x14ac:dyDescent="0.3">
      <c r="A13915" s="17"/>
    </row>
    <row r="13916" spans="1:1" x14ac:dyDescent="0.3">
      <c r="A13916" s="17"/>
    </row>
    <row r="13917" spans="1:1" x14ac:dyDescent="0.3">
      <c r="A13917" s="17"/>
    </row>
    <row r="13918" spans="1:1" x14ac:dyDescent="0.3">
      <c r="A13918" s="17"/>
    </row>
    <row r="13919" spans="1:1" x14ac:dyDescent="0.3">
      <c r="A13919" s="17"/>
    </row>
    <row r="13920" spans="1:1" x14ac:dyDescent="0.3">
      <c r="A13920" s="17"/>
    </row>
    <row r="13921" spans="1:1" x14ac:dyDescent="0.3">
      <c r="A13921" s="17"/>
    </row>
    <row r="13922" spans="1:1" x14ac:dyDescent="0.3">
      <c r="A13922" s="17"/>
    </row>
    <row r="13923" spans="1:1" x14ac:dyDescent="0.3">
      <c r="A13923" s="17"/>
    </row>
    <row r="13924" spans="1:1" x14ac:dyDescent="0.3">
      <c r="A13924" s="17"/>
    </row>
    <row r="13925" spans="1:1" x14ac:dyDescent="0.3">
      <c r="A13925" s="17"/>
    </row>
    <row r="13926" spans="1:1" x14ac:dyDescent="0.3">
      <c r="A13926" s="17"/>
    </row>
    <row r="13927" spans="1:1" x14ac:dyDescent="0.3">
      <c r="A13927" s="17"/>
    </row>
    <row r="13928" spans="1:1" x14ac:dyDescent="0.3">
      <c r="A13928" s="17"/>
    </row>
    <row r="13929" spans="1:1" x14ac:dyDescent="0.3">
      <c r="A13929" s="17"/>
    </row>
    <row r="13930" spans="1:1" x14ac:dyDescent="0.3">
      <c r="A13930" s="17"/>
    </row>
    <row r="13931" spans="1:1" x14ac:dyDescent="0.3">
      <c r="A13931" s="17"/>
    </row>
    <row r="13932" spans="1:1" x14ac:dyDescent="0.3">
      <c r="A13932" s="17"/>
    </row>
    <row r="13933" spans="1:1" x14ac:dyDescent="0.3">
      <c r="A13933" s="17"/>
    </row>
    <row r="13934" spans="1:1" x14ac:dyDescent="0.3">
      <c r="A13934" s="17"/>
    </row>
    <row r="13935" spans="1:1" x14ac:dyDescent="0.3">
      <c r="A13935" s="17"/>
    </row>
    <row r="13936" spans="1:1" x14ac:dyDescent="0.3">
      <c r="A13936" s="17"/>
    </row>
    <row r="13937" spans="1:1" x14ac:dyDescent="0.3">
      <c r="A13937" s="17"/>
    </row>
    <row r="13938" spans="1:1" x14ac:dyDescent="0.3">
      <c r="A13938" s="17"/>
    </row>
    <row r="13939" spans="1:1" x14ac:dyDescent="0.3">
      <c r="A13939" s="17"/>
    </row>
    <row r="13940" spans="1:1" x14ac:dyDescent="0.3">
      <c r="A13940" s="17"/>
    </row>
    <row r="13941" spans="1:1" x14ac:dyDescent="0.3">
      <c r="A13941" s="17"/>
    </row>
    <row r="13942" spans="1:1" x14ac:dyDescent="0.3">
      <c r="A13942" s="17"/>
    </row>
    <row r="13943" spans="1:1" x14ac:dyDescent="0.3">
      <c r="A13943" s="17"/>
    </row>
    <row r="13944" spans="1:1" x14ac:dyDescent="0.3">
      <c r="A13944" s="17"/>
    </row>
    <row r="13945" spans="1:1" x14ac:dyDescent="0.3">
      <c r="A13945" s="17"/>
    </row>
    <row r="13946" spans="1:1" x14ac:dyDescent="0.3">
      <c r="A13946" s="17"/>
    </row>
    <row r="13947" spans="1:1" x14ac:dyDescent="0.3">
      <c r="A13947" s="17"/>
    </row>
    <row r="13948" spans="1:1" x14ac:dyDescent="0.3">
      <c r="A13948" s="17"/>
    </row>
    <row r="13949" spans="1:1" x14ac:dyDescent="0.3">
      <c r="A13949" s="17"/>
    </row>
    <row r="13950" spans="1:1" x14ac:dyDescent="0.3">
      <c r="A13950" s="17"/>
    </row>
    <row r="13951" spans="1:1" x14ac:dyDescent="0.3">
      <c r="A13951" s="17"/>
    </row>
    <row r="13952" spans="1:1" x14ac:dyDescent="0.3">
      <c r="A13952" s="17"/>
    </row>
    <row r="13953" spans="1:1" x14ac:dyDescent="0.3">
      <c r="A13953" s="17"/>
    </row>
    <row r="13954" spans="1:1" x14ac:dyDescent="0.3">
      <c r="A13954" s="17"/>
    </row>
    <row r="13955" spans="1:1" x14ac:dyDescent="0.3">
      <c r="A13955" s="17"/>
    </row>
    <row r="13956" spans="1:1" x14ac:dyDescent="0.3">
      <c r="A13956" s="17"/>
    </row>
    <row r="13957" spans="1:1" x14ac:dyDescent="0.3">
      <c r="A13957" s="17"/>
    </row>
    <row r="13958" spans="1:1" x14ac:dyDescent="0.3">
      <c r="A13958" s="17"/>
    </row>
    <row r="13959" spans="1:1" x14ac:dyDescent="0.3">
      <c r="A13959" s="17"/>
    </row>
    <row r="13960" spans="1:1" x14ac:dyDescent="0.3">
      <c r="A13960" s="17"/>
    </row>
    <row r="13961" spans="1:1" x14ac:dyDescent="0.3">
      <c r="A13961" s="17"/>
    </row>
    <row r="13962" spans="1:1" x14ac:dyDescent="0.3">
      <c r="A13962" s="17"/>
    </row>
    <row r="13963" spans="1:1" x14ac:dyDescent="0.3">
      <c r="A13963" s="17"/>
    </row>
    <row r="13964" spans="1:1" x14ac:dyDescent="0.3">
      <c r="A13964" s="17"/>
    </row>
    <row r="13965" spans="1:1" x14ac:dyDescent="0.3">
      <c r="A13965" s="17"/>
    </row>
    <row r="13966" spans="1:1" x14ac:dyDescent="0.3">
      <c r="A13966" s="17"/>
    </row>
    <row r="13967" spans="1:1" x14ac:dyDescent="0.3">
      <c r="A13967" s="17"/>
    </row>
    <row r="13968" spans="1:1" x14ac:dyDescent="0.3">
      <c r="A13968" s="17"/>
    </row>
    <row r="13969" spans="1:1" x14ac:dyDescent="0.3">
      <c r="A13969" s="17"/>
    </row>
    <row r="13970" spans="1:1" x14ac:dyDescent="0.3">
      <c r="A13970" s="17"/>
    </row>
    <row r="13971" spans="1:1" x14ac:dyDescent="0.3">
      <c r="A13971" s="17"/>
    </row>
    <row r="13972" spans="1:1" x14ac:dyDescent="0.3">
      <c r="A13972" s="17"/>
    </row>
    <row r="13973" spans="1:1" x14ac:dyDescent="0.3">
      <c r="A13973" s="17"/>
    </row>
    <row r="13974" spans="1:1" x14ac:dyDescent="0.3">
      <c r="A13974" s="17"/>
    </row>
    <row r="13975" spans="1:1" x14ac:dyDescent="0.3">
      <c r="A13975" s="17"/>
    </row>
    <row r="13976" spans="1:1" x14ac:dyDescent="0.3">
      <c r="A13976" s="17"/>
    </row>
    <row r="13977" spans="1:1" x14ac:dyDescent="0.3">
      <c r="A13977" s="17"/>
    </row>
    <row r="13978" spans="1:1" x14ac:dyDescent="0.3">
      <c r="A13978" s="17"/>
    </row>
    <row r="13979" spans="1:1" x14ac:dyDescent="0.3">
      <c r="A13979" s="17"/>
    </row>
    <row r="13980" spans="1:1" x14ac:dyDescent="0.3">
      <c r="A13980" s="17"/>
    </row>
    <row r="13981" spans="1:1" x14ac:dyDescent="0.3">
      <c r="A13981" s="17"/>
    </row>
    <row r="13982" spans="1:1" x14ac:dyDescent="0.3">
      <c r="A13982" s="17"/>
    </row>
    <row r="13983" spans="1:1" x14ac:dyDescent="0.3">
      <c r="A13983" s="17"/>
    </row>
    <row r="13984" spans="1:1" x14ac:dyDescent="0.3">
      <c r="A13984" s="17"/>
    </row>
    <row r="13985" spans="1:1" x14ac:dyDescent="0.3">
      <c r="A13985" s="17"/>
    </row>
    <row r="13986" spans="1:1" x14ac:dyDescent="0.3">
      <c r="A13986" s="17"/>
    </row>
    <row r="13987" spans="1:1" x14ac:dyDescent="0.3">
      <c r="A13987" s="17"/>
    </row>
    <row r="13988" spans="1:1" x14ac:dyDescent="0.3">
      <c r="A13988" s="17"/>
    </row>
    <row r="13989" spans="1:1" x14ac:dyDescent="0.3">
      <c r="A13989" s="17"/>
    </row>
    <row r="13990" spans="1:1" x14ac:dyDescent="0.3">
      <c r="A13990" s="17"/>
    </row>
    <row r="13991" spans="1:1" x14ac:dyDescent="0.3">
      <c r="A13991" s="17"/>
    </row>
    <row r="13992" spans="1:1" x14ac:dyDescent="0.3">
      <c r="A13992" s="17"/>
    </row>
    <row r="13993" spans="1:1" x14ac:dyDescent="0.3">
      <c r="A13993" s="17"/>
    </row>
    <row r="13994" spans="1:1" x14ac:dyDescent="0.3">
      <c r="A13994" s="17"/>
    </row>
    <row r="13995" spans="1:1" x14ac:dyDescent="0.3">
      <c r="A13995" s="17"/>
    </row>
    <row r="13996" spans="1:1" x14ac:dyDescent="0.3">
      <c r="A13996" s="17"/>
    </row>
    <row r="13997" spans="1:1" x14ac:dyDescent="0.3">
      <c r="A13997" s="17"/>
    </row>
    <row r="13998" spans="1:1" x14ac:dyDescent="0.3">
      <c r="A13998" s="17"/>
    </row>
    <row r="13999" spans="1:1" x14ac:dyDescent="0.3">
      <c r="A13999" s="17"/>
    </row>
    <row r="14000" spans="1:1" x14ac:dyDescent="0.3">
      <c r="A14000" s="17"/>
    </row>
    <row r="14001" spans="1:1" x14ac:dyDescent="0.3">
      <c r="A14001" s="17"/>
    </row>
    <row r="14002" spans="1:1" x14ac:dyDescent="0.3">
      <c r="A14002" s="17"/>
    </row>
    <row r="14003" spans="1:1" x14ac:dyDescent="0.3">
      <c r="A14003" s="17"/>
    </row>
    <row r="14004" spans="1:1" x14ac:dyDescent="0.3">
      <c r="A14004" s="17"/>
    </row>
    <row r="14005" spans="1:1" x14ac:dyDescent="0.3">
      <c r="A14005" s="17"/>
    </row>
    <row r="14006" spans="1:1" x14ac:dyDescent="0.3">
      <c r="A14006" s="17"/>
    </row>
    <row r="14007" spans="1:1" x14ac:dyDescent="0.3">
      <c r="A14007" s="17"/>
    </row>
    <row r="14008" spans="1:1" x14ac:dyDescent="0.3">
      <c r="A14008" s="17"/>
    </row>
    <row r="14009" spans="1:1" x14ac:dyDescent="0.3">
      <c r="A14009" s="17"/>
    </row>
    <row r="14010" spans="1:1" x14ac:dyDescent="0.3">
      <c r="A14010" s="17"/>
    </row>
    <row r="14011" spans="1:1" x14ac:dyDescent="0.3">
      <c r="A14011" s="17"/>
    </row>
    <row r="14012" spans="1:1" x14ac:dyDescent="0.3">
      <c r="A14012" s="17"/>
    </row>
    <row r="14013" spans="1:1" x14ac:dyDescent="0.3">
      <c r="A14013" s="17"/>
    </row>
    <row r="14014" spans="1:1" x14ac:dyDescent="0.3">
      <c r="A14014" s="17"/>
    </row>
    <row r="14015" spans="1:1" x14ac:dyDescent="0.3">
      <c r="A14015" s="17"/>
    </row>
    <row r="14016" spans="1:1" x14ac:dyDescent="0.3">
      <c r="A14016" s="17"/>
    </row>
    <row r="14017" spans="1:1" x14ac:dyDescent="0.3">
      <c r="A14017" s="17"/>
    </row>
    <row r="14018" spans="1:1" x14ac:dyDescent="0.3">
      <c r="A14018" s="17"/>
    </row>
    <row r="14019" spans="1:1" x14ac:dyDescent="0.3">
      <c r="A14019" s="17"/>
    </row>
    <row r="14020" spans="1:1" x14ac:dyDescent="0.3">
      <c r="A14020" s="17"/>
    </row>
    <row r="14021" spans="1:1" x14ac:dyDescent="0.3">
      <c r="A14021" s="17"/>
    </row>
    <row r="14022" spans="1:1" x14ac:dyDescent="0.3">
      <c r="A14022" s="17"/>
    </row>
    <row r="14023" spans="1:1" x14ac:dyDescent="0.3">
      <c r="A14023" s="17"/>
    </row>
    <row r="14024" spans="1:1" x14ac:dyDescent="0.3">
      <c r="A14024" s="17"/>
    </row>
    <row r="14025" spans="1:1" x14ac:dyDescent="0.3">
      <c r="A14025" s="17"/>
    </row>
    <row r="14026" spans="1:1" x14ac:dyDescent="0.3">
      <c r="A14026" s="17"/>
    </row>
    <row r="14027" spans="1:1" x14ac:dyDescent="0.3">
      <c r="A14027" s="17"/>
    </row>
    <row r="14028" spans="1:1" x14ac:dyDescent="0.3">
      <c r="A14028" s="17"/>
    </row>
    <row r="14029" spans="1:1" x14ac:dyDescent="0.3">
      <c r="A14029" s="17"/>
    </row>
    <row r="14030" spans="1:1" x14ac:dyDescent="0.3">
      <c r="A14030" s="17"/>
    </row>
    <row r="14031" spans="1:1" x14ac:dyDescent="0.3">
      <c r="A14031" s="17"/>
    </row>
    <row r="14032" spans="1:1" x14ac:dyDescent="0.3">
      <c r="A14032" s="17"/>
    </row>
    <row r="14033" spans="1:1" x14ac:dyDescent="0.3">
      <c r="A14033" s="17"/>
    </row>
    <row r="14034" spans="1:1" x14ac:dyDescent="0.3">
      <c r="A14034" s="17"/>
    </row>
    <row r="14035" spans="1:1" x14ac:dyDescent="0.3">
      <c r="A14035" s="17"/>
    </row>
    <row r="14036" spans="1:1" x14ac:dyDescent="0.3">
      <c r="A14036" s="17"/>
    </row>
    <row r="14037" spans="1:1" x14ac:dyDescent="0.3">
      <c r="A14037" s="17"/>
    </row>
    <row r="14038" spans="1:1" x14ac:dyDescent="0.3">
      <c r="A14038" s="17"/>
    </row>
    <row r="14039" spans="1:1" x14ac:dyDescent="0.3">
      <c r="A14039" s="17"/>
    </row>
    <row r="14040" spans="1:1" x14ac:dyDescent="0.3">
      <c r="A14040" s="17"/>
    </row>
    <row r="14041" spans="1:1" x14ac:dyDescent="0.3">
      <c r="A14041" s="17"/>
    </row>
    <row r="14042" spans="1:1" x14ac:dyDescent="0.3">
      <c r="A14042" s="17"/>
    </row>
    <row r="14043" spans="1:1" x14ac:dyDescent="0.3">
      <c r="A14043" s="17"/>
    </row>
    <row r="14044" spans="1:1" x14ac:dyDescent="0.3">
      <c r="A14044" s="17"/>
    </row>
    <row r="14045" spans="1:1" x14ac:dyDescent="0.3">
      <c r="A14045" s="17"/>
    </row>
    <row r="14046" spans="1:1" x14ac:dyDescent="0.3">
      <c r="A14046" s="17"/>
    </row>
    <row r="14047" spans="1:1" x14ac:dyDescent="0.3">
      <c r="A14047" s="17"/>
    </row>
    <row r="14048" spans="1:1" x14ac:dyDescent="0.3">
      <c r="A14048" s="17"/>
    </row>
    <row r="14049" spans="1:1" x14ac:dyDescent="0.3">
      <c r="A14049" s="17"/>
    </row>
    <row r="14050" spans="1:1" x14ac:dyDescent="0.3">
      <c r="A14050" s="17"/>
    </row>
    <row r="14051" spans="1:1" x14ac:dyDescent="0.3">
      <c r="A14051" s="17"/>
    </row>
    <row r="14052" spans="1:1" x14ac:dyDescent="0.3">
      <c r="A14052" s="17"/>
    </row>
    <row r="14053" spans="1:1" x14ac:dyDescent="0.3">
      <c r="A14053" s="17"/>
    </row>
    <row r="14054" spans="1:1" x14ac:dyDescent="0.3">
      <c r="A14054" s="17"/>
    </row>
    <row r="14055" spans="1:1" x14ac:dyDescent="0.3">
      <c r="A14055" s="17"/>
    </row>
    <row r="14056" spans="1:1" x14ac:dyDescent="0.3">
      <c r="A14056" s="17"/>
    </row>
    <row r="14057" spans="1:1" x14ac:dyDescent="0.3">
      <c r="A14057" s="17"/>
    </row>
    <row r="14058" spans="1:1" x14ac:dyDescent="0.3">
      <c r="A14058" s="17"/>
    </row>
    <row r="14059" spans="1:1" x14ac:dyDescent="0.3">
      <c r="A14059" s="17"/>
    </row>
    <row r="14060" spans="1:1" x14ac:dyDescent="0.3">
      <c r="A14060" s="17"/>
    </row>
    <row r="14061" spans="1:1" x14ac:dyDescent="0.3">
      <c r="A14061" s="17"/>
    </row>
    <row r="14062" spans="1:1" x14ac:dyDescent="0.3">
      <c r="A14062" s="17"/>
    </row>
    <row r="14063" spans="1:1" x14ac:dyDescent="0.3">
      <c r="A14063" s="17"/>
    </row>
    <row r="14064" spans="1:1" x14ac:dyDescent="0.3">
      <c r="A14064" s="17"/>
    </row>
    <row r="14065" spans="1:1" x14ac:dyDescent="0.3">
      <c r="A14065" s="17"/>
    </row>
    <row r="14066" spans="1:1" x14ac:dyDescent="0.3">
      <c r="A14066" s="17"/>
    </row>
    <row r="14067" spans="1:1" x14ac:dyDescent="0.3">
      <c r="A14067" s="17"/>
    </row>
    <row r="14068" spans="1:1" x14ac:dyDescent="0.3">
      <c r="A14068" s="17"/>
    </row>
    <row r="14069" spans="1:1" x14ac:dyDescent="0.3">
      <c r="A14069" s="17"/>
    </row>
    <row r="14070" spans="1:1" x14ac:dyDescent="0.3">
      <c r="A14070" s="17"/>
    </row>
    <row r="14071" spans="1:1" x14ac:dyDescent="0.3">
      <c r="A14071" s="17"/>
    </row>
    <row r="14072" spans="1:1" x14ac:dyDescent="0.3">
      <c r="A14072" s="17"/>
    </row>
    <row r="14073" spans="1:1" x14ac:dyDescent="0.3">
      <c r="A14073" s="17"/>
    </row>
    <row r="14074" spans="1:1" x14ac:dyDescent="0.3">
      <c r="A14074" s="17"/>
    </row>
    <row r="14075" spans="1:1" x14ac:dyDescent="0.3">
      <c r="A14075" s="17"/>
    </row>
    <row r="14076" spans="1:1" x14ac:dyDescent="0.3">
      <c r="A14076" s="17"/>
    </row>
    <row r="14077" spans="1:1" x14ac:dyDescent="0.3">
      <c r="A14077" s="17"/>
    </row>
    <row r="14078" spans="1:1" x14ac:dyDescent="0.3">
      <c r="A14078" s="17"/>
    </row>
    <row r="14079" spans="1:1" x14ac:dyDescent="0.3">
      <c r="A14079" s="17"/>
    </row>
    <row r="14080" spans="1:1" x14ac:dyDescent="0.3">
      <c r="A14080" s="17"/>
    </row>
    <row r="14081" spans="1:1" x14ac:dyDescent="0.3">
      <c r="A14081" s="17"/>
    </row>
    <row r="14082" spans="1:1" x14ac:dyDescent="0.3">
      <c r="A14082" s="17"/>
    </row>
    <row r="14083" spans="1:1" x14ac:dyDescent="0.3">
      <c r="A14083" s="17"/>
    </row>
    <row r="14084" spans="1:1" x14ac:dyDescent="0.3">
      <c r="A14084" s="17"/>
    </row>
    <row r="14085" spans="1:1" x14ac:dyDescent="0.3">
      <c r="A14085" s="17"/>
    </row>
    <row r="14086" spans="1:1" x14ac:dyDescent="0.3">
      <c r="A14086" s="17"/>
    </row>
    <row r="14087" spans="1:1" x14ac:dyDescent="0.3">
      <c r="A14087" s="17"/>
    </row>
    <row r="14088" spans="1:1" x14ac:dyDescent="0.3">
      <c r="A14088" s="17"/>
    </row>
    <row r="14089" spans="1:1" x14ac:dyDescent="0.3">
      <c r="A14089" s="17"/>
    </row>
    <row r="14090" spans="1:1" x14ac:dyDescent="0.3">
      <c r="A14090" s="17"/>
    </row>
    <row r="14091" spans="1:1" x14ac:dyDescent="0.3">
      <c r="A14091" s="17"/>
    </row>
    <row r="14092" spans="1:1" x14ac:dyDescent="0.3">
      <c r="A14092" s="17"/>
    </row>
    <row r="14093" spans="1:1" x14ac:dyDescent="0.3">
      <c r="A14093" s="17"/>
    </row>
    <row r="14094" spans="1:1" x14ac:dyDescent="0.3">
      <c r="A14094" s="17"/>
    </row>
    <row r="14095" spans="1:1" x14ac:dyDescent="0.3">
      <c r="A14095" s="17"/>
    </row>
    <row r="14096" spans="1:1" x14ac:dyDescent="0.3">
      <c r="A14096" s="17"/>
    </row>
    <row r="14097" spans="1:1" x14ac:dyDescent="0.3">
      <c r="A14097" s="17"/>
    </row>
    <row r="14098" spans="1:1" x14ac:dyDescent="0.3">
      <c r="A14098" s="17"/>
    </row>
    <row r="14099" spans="1:1" x14ac:dyDescent="0.3">
      <c r="A14099" s="17"/>
    </row>
    <row r="14100" spans="1:1" x14ac:dyDescent="0.3">
      <c r="A14100" s="17"/>
    </row>
    <row r="14101" spans="1:1" x14ac:dyDescent="0.3">
      <c r="A14101" s="17"/>
    </row>
    <row r="14102" spans="1:1" x14ac:dyDescent="0.3">
      <c r="A14102" s="17"/>
    </row>
    <row r="14103" spans="1:1" x14ac:dyDescent="0.3">
      <c r="A14103" s="17"/>
    </row>
    <row r="14104" spans="1:1" x14ac:dyDescent="0.3">
      <c r="A14104" s="17"/>
    </row>
    <row r="14105" spans="1:1" x14ac:dyDescent="0.3">
      <c r="A14105" s="17"/>
    </row>
    <row r="14106" spans="1:1" x14ac:dyDescent="0.3">
      <c r="A14106" s="17"/>
    </row>
    <row r="14107" spans="1:1" x14ac:dyDescent="0.3">
      <c r="A14107" s="17"/>
    </row>
    <row r="14108" spans="1:1" x14ac:dyDescent="0.3">
      <c r="A14108" s="17"/>
    </row>
    <row r="14109" spans="1:1" x14ac:dyDescent="0.3">
      <c r="A14109" s="17"/>
    </row>
    <row r="14110" spans="1:1" x14ac:dyDescent="0.3">
      <c r="A14110" s="17"/>
    </row>
    <row r="14111" spans="1:1" x14ac:dyDescent="0.3">
      <c r="A14111" s="17"/>
    </row>
    <row r="14112" spans="1:1" x14ac:dyDescent="0.3">
      <c r="A14112" s="17"/>
    </row>
    <row r="14113" spans="1:1" x14ac:dyDescent="0.3">
      <c r="A14113" s="17"/>
    </row>
    <row r="14114" spans="1:1" x14ac:dyDescent="0.3">
      <c r="A14114" s="17"/>
    </row>
    <row r="14115" spans="1:1" x14ac:dyDescent="0.3">
      <c r="A14115" s="17"/>
    </row>
    <row r="14116" spans="1:1" x14ac:dyDescent="0.3">
      <c r="A14116" s="17"/>
    </row>
    <row r="14117" spans="1:1" x14ac:dyDescent="0.3">
      <c r="A14117" s="17"/>
    </row>
    <row r="14118" spans="1:1" x14ac:dyDescent="0.3">
      <c r="A14118" s="17"/>
    </row>
    <row r="14119" spans="1:1" x14ac:dyDescent="0.3">
      <c r="A14119" s="17"/>
    </row>
    <row r="14120" spans="1:1" x14ac:dyDescent="0.3">
      <c r="A14120" s="17"/>
    </row>
    <row r="14121" spans="1:1" x14ac:dyDescent="0.3">
      <c r="A14121" s="17"/>
    </row>
    <row r="14122" spans="1:1" x14ac:dyDescent="0.3">
      <c r="A14122" s="17"/>
    </row>
    <row r="14123" spans="1:1" x14ac:dyDescent="0.3">
      <c r="A14123" s="17"/>
    </row>
    <row r="14124" spans="1:1" x14ac:dyDescent="0.3">
      <c r="A14124" s="17"/>
    </row>
    <row r="14125" spans="1:1" x14ac:dyDescent="0.3">
      <c r="A14125" s="17"/>
    </row>
    <row r="14126" spans="1:1" x14ac:dyDescent="0.3">
      <c r="A14126" s="17"/>
    </row>
    <row r="14127" spans="1:1" x14ac:dyDescent="0.3">
      <c r="A14127" s="17"/>
    </row>
    <row r="14128" spans="1:1" x14ac:dyDescent="0.3">
      <c r="A14128" s="17"/>
    </row>
    <row r="14129" spans="1:1" x14ac:dyDescent="0.3">
      <c r="A14129" s="17"/>
    </row>
    <row r="14130" spans="1:1" x14ac:dyDescent="0.3">
      <c r="A14130" s="17"/>
    </row>
    <row r="14131" spans="1:1" x14ac:dyDescent="0.3">
      <c r="A14131" s="17"/>
    </row>
    <row r="14132" spans="1:1" x14ac:dyDescent="0.3">
      <c r="A14132" s="17"/>
    </row>
    <row r="14133" spans="1:1" x14ac:dyDescent="0.3">
      <c r="A14133" s="17"/>
    </row>
    <row r="14134" spans="1:1" x14ac:dyDescent="0.3">
      <c r="A14134" s="17"/>
    </row>
    <row r="14135" spans="1:1" x14ac:dyDescent="0.3">
      <c r="A14135" s="17"/>
    </row>
    <row r="14136" spans="1:1" x14ac:dyDescent="0.3">
      <c r="A14136" s="17"/>
    </row>
    <row r="14137" spans="1:1" x14ac:dyDescent="0.3">
      <c r="A14137" s="17"/>
    </row>
    <row r="14138" spans="1:1" x14ac:dyDescent="0.3">
      <c r="A14138" s="17"/>
    </row>
    <row r="14139" spans="1:1" x14ac:dyDescent="0.3">
      <c r="A14139" s="17"/>
    </row>
    <row r="14140" spans="1:1" x14ac:dyDescent="0.3">
      <c r="A14140" s="17"/>
    </row>
    <row r="14141" spans="1:1" x14ac:dyDescent="0.3">
      <c r="A14141" s="17"/>
    </row>
    <row r="14142" spans="1:1" x14ac:dyDescent="0.3">
      <c r="A14142" s="17"/>
    </row>
    <row r="14143" spans="1:1" x14ac:dyDescent="0.3">
      <c r="A14143" s="17"/>
    </row>
    <row r="14144" spans="1:1" x14ac:dyDescent="0.3">
      <c r="A14144" s="17"/>
    </row>
    <row r="14145" spans="1:1" x14ac:dyDescent="0.3">
      <c r="A14145" s="17"/>
    </row>
    <row r="14146" spans="1:1" x14ac:dyDescent="0.3">
      <c r="A14146" s="17"/>
    </row>
    <row r="14147" spans="1:1" x14ac:dyDescent="0.3">
      <c r="A14147" s="17"/>
    </row>
    <row r="14148" spans="1:1" x14ac:dyDescent="0.3">
      <c r="A14148" s="17"/>
    </row>
    <row r="14149" spans="1:1" x14ac:dyDescent="0.3">
      <c r="A14149" s="17"/>
    </row>
    <row r="14150" spans="1:1" x14ac:dyDescent="0.3">
      <c r="A14150" s="17"/>
    </row>
    <row r="14151" spans="1:1" x14ac:dyDescent="0.3">
      <c r="A14151" s="17"/>
    </row>
    <row r="14152" spans="1:1" x14ac:dyDescent="0.3">
      <c r="A14152" s="17"/>
    </row>
    <row r="14153" spans="1:1" x14ac:dyDescent="0.3">
      <c r="A14153" s="17"/>
    </row>
    <row r="14154" spans="1:1" x14ac:dyDescent="0.3">
      <c r="A14154" s="17"/>
    </row>
    <row r="14155" spans="1:1" x14ac:dyDescent="0.3">
      <c r="A14155" s="17"/>
    </row>
    <row r="14156" spans="1:1" x14ac:dyDescent="0.3">
      <c r="A14156" s="17"/>
    </row>
    <row r="14157" spans="1:1" x14ac:dyDescent="0.3">
      <c r="A14157" s="17"/>
    </row>
    <row r="14158" spans="1:1" x14ac:dyDescent="0.3">
      <c r="A14158" s="17"/>
    </row>
    <row r="14159" spans="1:1" x14ac:dyDescent="0.3">
      <c r="A14159" s="17"/>
    </row>
    <row r="14160" spans="1:1" x14ac:dyDescent="0.3">
      <c r="A14160" s="17"/>
    </row>
    <row r="14161" spans="1:1" x14ac:dyDescent="0.3">
      <c r="A14161" s="17"/>
    </row>
    <row r="14162" spans="1:1" x14ac:dyDescent="0.3">
      <c r="A14162" s="17"/>
    </row>
    <row r="14163" spans="1:1" x14ac:dyDescent="0.3">
      <c r="A14163" s="17"/>
    </row>
    <row r="14164" spans="1:1" x14ac:dyDescent="0.3">
      <c r="A14164" s="17"/>
    </row>
    <row r="14165" spans="1:1" x14ac:dyDescent="0.3">
      <c r="A14165" s="17"/>
    </row>
    <row r="14166" spans="1:1" x14ac:dyDescent="0.3">
      <c r="A14166" s="17"/>
    </row>
    <row r="14167" spans="1:1" x14ac:dyDescent="0.3">
      <c r="A14167" s="17"/>
    </row>
    <row r="14168" spans="1:1" x14ac:dyDescent="0.3">
      <c r="A14168" s="17"/>
    </row>
    <row r="14169" spans="1:1" x14ac:dyDescent="0.3">
      <c r="A14169" s="17"/>
    </row>
    <row r="14170" spans="1:1" x14ac:dyDescent="0.3">
      <c r="A14170" s="17"/>
    </row>
    <row r="14171" spans="1:1" x14ac:dyDescent="0.3">
      <c r="A14171" s="17"/>
    </row>
    <row r="14172" spans="1:1" x14ac:dyDescent="0.3">
      <c r="A14172" s="17"/>
    </row>
    <row r="14173" spans="1:1" x14ac:dyDescent="0.3">
      <c r="A14173" s="17"/>
    </row>
    <row r="14174" spans="1:1" x14ac:dyDescent="0.3">
      <c r="A14174" s="17"/>
    </row>
    <row r="14175" spans="1:1" x14ac:dyDescent="0.3">
      <c r="A14175" s="17"/>
    </row>
    <row r="14176" spans="1:1" x14ac:dyDescent="0.3">
      <c r="A14176" s="17"/>
    </row>
    <row r="14177" spans="1:1" x14ac:dyDescent="0.3">
      <c r="A14177" s="17"/>
    </row>
    <row r="14178" spans="1:1" x14ac:dyDescent="0.3">
      <c r="A14178" s="17"/>
    </row>
    <row r="14179" spans="1:1" x14ac:dyDescent="0.3">
      <c r="A14179" s="17"/>
    </row>
    <row r="14180" spans="1:1" x14ac:dyDescent="0.3">
      <c r="A14180" s="17"/>
    </row>
    <row r="14181" spans="1:1" x14ac:dyDescent="0.3">
      <c r="A14181" s="17"/>
    </row>
    <row r="14182" spans="1:1" x14ac:dyDescent="0.3">
      <c r="A14182" s="17"/>
    </row>
    <row r="14183" spans="1:1" x14ac:dyDescent="0.3">
      <c r="A14183" s="17"/>
    </row>
    <row r="14184" spans="1:1" x14ac:dyDescent="0.3">
      <c r="A14184" s="17"/>
    </row>
    <row r="14185" spans="1:1" x14ac:dyDescent="0.3">
      <c r="A14185" s="17"/>
    </row>
    <row r="14186" spans="1:1" x14ac:dyDescent="0.3">
      <c r="A14186" s="17"/>
    </row>
    <row r="14187" spans="1:1" x14ac:dyDescent="0.3">
      <c r="A14187" s="17"/>
    </row>
    <row r="14188" spans="1:1" x14ac:dyDescent="0.3">
      <c r="A14188" s="17"/>
    </row>
    <row r="14189" spans="1:1" x14ac:dyDescent="0.3">
      <c r="A14189" s="17"/>
    </row>
    <row r="14190" spans="1:1" x14ac:dyDescent="0.3">
      <c r="A14190" s="17"/>
    </row>
    <row r="14191" spans="1:1" x14ac:dyDescent="0.3">
      <c r="A14191" s="17"/>
    </row>
    <row r="14192" spans="1:1" x14ac:dyDescent="0.3">
      <c r="A14192" s="17"/>
    </row>
    <row r="14193" spans="1:1" x14ac:dyDescent="0.3">
      <c r="A14193" s="17"/>
    </row>
    <row r="14194" spans="1:1" x14ac:dyDescent="0.3">
      <c r="A14194" s="17"/>
    </row>
    <row r="14195" spans="1:1" x14ac:dyDescent="0.3">
      <c r="A14195" s="17"/>
    </row>
    <row r="14196" spans="1:1" x14ac:dyDescent="0.3">
      <c r="A14196" s="17"/>
    </row>
    <row r="14197" spans="1:1" x14ac:dyDescent="0.3">
      <c r="A14197" s="17"/>
    </row>
    <row r="14198" spans="1:1" x14ac:dyDescent="0.3">
      <c r="A14198" s="17"/>
    </row>
    <row r="14199" spans="1:1" x14ac:dyDescent="0.3">
      <c r="A14199" s="17"/>
    </row>
    <row r="14200" spans="1:1" x14ac:dyDescent="0.3">
      <c r="A14200" s="17"/>
    </row>
    <row r="14201" spans="1:1" x14ac:dyDescent="0.3">
      <c r="A14201" s="17"/>
    </row>
    <row r="14202" spans="1:1" x14ac:dyDescent="0.3">
      <c r="A14202" s="17"/>
    </row>
    <row r="14203" spans="1:1" x14ac:dyDescent="0.3">
      <c r="A14203" s="17"/>
    </row>
    <row r="14204" spans="1:1" x14ac:dyDescent="0.3">
      <c r="A14204" s="17"/>
    </row>
    <row r="14205" spans="1:1" x14ac:dyDescent="0.3">
      <c r="A14205" s="17"/>
    </row>
    <row r="14206" spans="1:1" x14ac:dyDescent="0.3">
      <c r="A14206" s="17"/>
    </row>
    <row r="14207" spans="1:1" x14ac:dyDescent="0.3">
      <c r="A14207" s="17"/>
    </row>
    <row r="14208" spans="1:1" x14ac:dyDescent="0.3">
      <c r="A14208" s="17"/>
    </row>
    <row r="14209" spans="1:1" x14ac:dyDescent="0.3">
      <c r="A14209" s="17"/>
    </row>
    <row r="14210" spans="1:1" x14ac:dyDescent="0.3">
      <c r="A14210" s="17"/>
    </row>
    <row r="14211" spans="1:1" x14ac:dyDescent="0.3">
      <c r="A14211" s="17"/>
    </row>
    <row r="14212" spans="1:1" x14ac:dyDescent="0.3">
      <c r="A14212" s="17"/>
    </row>
    <row r="14213" spans="1:1" x14ac:dyDescent="0.3">
      <c r="A14213" s="17"/>
    </row>
    <row r="14214" spans="1:1" x14ac:dyDescent="0.3">
      <c r="A14214" s="17"/>
    </row>
    <row r="14215" spans="1:1" x14ac:dyDescent="0.3">
      <c r="A14215" s="17"/>
    </row>
    <row r="14216" spans="1:1" x14ac:dyDescent="0.3">
      <c r="A14216" s="17"/>
    </row>
    <row r="14217" spans="1:1" x14ac:dyDescent="0.3">
      <c r="A14217" s="17"/>
    </row>
    <row r="14218" spans="1:1" x14ac:dyDescent="0.3">
      <c r="A14218" s="17"/>
    </row>
    <row r="14219" spans="1:1" x14ac:dyDescent="0.3">
      <c r="A14219" s="17"/>
    </row>
    <row r="14220" spans="1:1" x14ac:dyDescent="0.3">
      <c r="A14220" s="17"/>
    </row>
    <row r="14221" spans="1:1" x14ac:dyDescent="0.3">
      <c r="A14221" s="17"/>
    </row>
    <row r="14222" spans="1:1" x14ac:dyDescent="0.3">
      <c r="A14222" s="17"/>
    </row>
    <row r="14223" spans="1:1" x14ac:dyDescent="0.3">
      <c r="A14223" s="17"/>
    </row>
    <row r="14224" spans="1:1" x14ac:dyDescent="0.3">
      <c r="A14224" s="17"/>
    </row>
    <row r="14225" spans="1:1" x14ac:dyDescent="0.3">
      <c r="A14225" s="17"/>
    </row>
    <row r="14226" spans="1:1" x14ac:dyDescent="0.3">
      <c r="A14226" s="17"/>
    </row>
    <row r="14227" spans="1:1" x14ac:dyDescent="0.3">
      <c r="A14227" s="17"/>
    </row>
    <row r="14228" spans="1:1" x14ac:dyDescent="0.3">
      <c r="A14228" s="17"/>
    </row>
    <row r="14229" spans="1:1" x14ac:dyDescent="0.3">
      <c r="A14229" s="17"/>
    </row>
    <row r="14230" spans="1:1" x14ac:dyDescent="0.3">
      <c r="A14230" s="17"/>
    </row>
    <row r="14231" spans="1:1" x14ac:dyDescent="0.3">
      <c r="A14231" s="17"/>
    </row>
    <row r="14232" spans="1:1" x14ac:dyDescent="0.3">
      <c r="A14232" s="17"/>
    </row>
    <row r="14233" spans="1:1" x14ac:dyDescent="0.3">
      <c r="A14233" s="17"/>
    </row>
    <row r="14234" spans="1:1" x14ac:dyDescent="0.3">
      <c r="A14234" s="17"/>
    </row>
    <row r="14235" spans="1:1" x14ac:dyDescent="0.3">
      <c r="A14235" s="17"/>
    </row>
    <row r="14236" spans="1:1" x14ac:dyDescent="0.3">
      <c r="A14236" s="17"/>
    </row>
    <row r="14237" spans="1:1" x14ac:dyDescent="0.3">
      <c r="A14237" s="17"/>
    </row>
    <row r="14238" spans="1:1" x14ac:dyDescent="0.3">
      <c r="A14238" s="17"/>
    </row>
    <row r="14239" spans="1:1" x14ac:dyDescent="0.3">
      <c r="A14239" s="17"/>
    </row>
    <row r="14240" spans="1:1" x14ac:dyDescent="0.3">
      <c r="A14240" s="17"/>
    </row>
    <row r="14241" spans="1:1" x14ac:dyDescent="0.3">
      <c r="A14241" s="17"/>
    </row>
    <row r="14242" spans="1:1" x14ac:dyDescent="0.3">
      <c r="A14242" s="17"/>
    </row>
    <row r="14243" spans="1:1" x14ac:dyDescent="0.3">
      <c r="A14243" s="17"/>
    </row>
    <row r="14244" spans="1:1" x14ac:dyDescent="0.3">
      <c r="A14244" s="17"/>
    </row>
    <row r="14245" spans="1:1" x14ac:dyDescent="0.3">
      <c r="A14245" s="17"/>
    </row>
    <row r="14246" spans="1:1" x14ac:dyDescent="0.3">
      <c r="A14246" s="17"/>
    </row>
    <row r="14247" spans="1:1" x14ac:dyDescent="0.3">
      <c r="A14247" s="17"/>
    </row>
    <row r="14248" spans="1:1" x14ac:dyDescent="0.3">
      <c r="A14248" s="17"/>
    </row>
    <row r="14249" spans="1:1" x14ac:dyDescent="0.3">
      <c r="A14249" s="17"/>
    </row>
    <row r="14250" spans="1:1" x14ac:dyDescent="0.3">
      <c r="A14250" s="17"/>
    </row>
    <row r="14251" spans="1:1" x14ac:dyDescent="0.3">
      <c r="A14251" s="17"/>
    </row>
    <row r="14252" spans="1:1" x14ac:dyDescent="0.3">
      <c r="A14252" s="17"/>
    </row>
    <row r="14253" spans="1:1" x14ac:dyDescent="0.3">
      <c r="A14253" s="17"/>
    </row>
    <row r="14254" spans="1:1" x14ac:dyDescent="0.3">
      <c r="A14254" s="17"/>
    </row>
    <row r="14255" spans="1:1" x14ac:dyDescent="0.3">
      <c r="A14255" s="17"/>
    </row>
    <row r="14256" spans="1:1" x14ac:dyDescent="0.3">
      <c r="A14256" s="17"/>
    </row>
    <row r="14257" spans="1:1" x14ac:dyDescent="0.3">
      <c r="A14257" s="17"/>
    </row>
    <row r="14258" spans="1:1" x14ac:dyDescent="0.3">
      <c r="A14258" s="17"/>
    </row>
    <row r="14259" spans="1:1" x14ac:dyDescent="0.3">
      <c r="A14259" s="17"/>
    </row>
    <row r="14260" spans="1:1" x14ac:dyDescent="0.3">
      <c r="A14260" s="17"/>
    </row>
    <row r="14261" spans="1:1" x14ac:dyDescent="0.3">
      <c r="A14261" s="17"/>
    </row>
    <row r="14262" spans="1:1" x14ac:dyDescent="0.3">
      <c r="A14262" s="17"/>
    </row>
    <row r="14263" spans="1:1" x14ac:dyDescent="0.3">
      <c r="A14263" s="17"/>
    </row>
    <row r="14264" spans="1:1" x14ac:dyDescent="0.3">
      <c r="A14264" s="17"/>
    </row>
    <row r="14265" spans="1:1" x14ac:dyDescent="0.3">
      <c r="A14265" s="17"/>
    </row>
    <row r="14266" spans="1:1" x14ac:dyDescent="0.3">
      <c r="A14266" s="17"/>
    </row>
    <row r="14267" spans="1:1" x14ac:dyDescent="0.3">
      <c r="A14267" s="17"/>
    </row>
    <row r="14268" spans="1:1" x14ac:dyDescent="0.3">
      <c r="A14268" s="17"/>
    </row>
    <row r="14269" spans="1:1" x14ac:dyDescent="0.3">
      <c r="A14269" s="17"/>
    </row>
    <row r="14270" spans="1:1" x14ac:dyDescent="0.3">
      <c r="A14270" s="17"/>
    </row>
    <row r="14271" spans="1:1" x14ac:dyDescent="0.3">
      <c r="A14271" s="17"/>
    </row>
    <row r="14272" spans="1:1" x14ac:dyDescent="0.3">
      <c r="A14272" s="17"/>
    </row>
    <row r="14273" spans="1:1" x14ac:dyDescent="0.3">
      <c r="A14273" s="17"/>
    </row>
    <row r="14274" spans="1:1" x14ac:dyDescent="0.3">
      <c r="A14274" s="17"/>
    </row>
    <row r="14275" spans="1:1" x14ac:dyDescent="0.3">
      <c r="A14275" s="17"/>
    </row>
    <row r="14276" spans="1:1" x14ac:dyDescent="0.3">
      <c r="A14276" s="17"/>
    </row>
    <row r="14277" spans="1:1" x14ac:dyDescent="0.3">
      <c r="A14277" s="17"/>
    </row>
    <row r="14278" spans="1:1" x14ac:dyDescent="0.3">
      <c r="A14278" s="17"/>
    </row>
    <row r="14279" spans="1:1" x14ac:dyDescent="0.3">
      <c r="A14279" s="17"/>
    </row>
    <row r="14280" spans="1:1" x14ac:dyDescent="0.3">
      <c r="A14280" s="17"/>
    </row>
    <row r="14281" spans="1:1" x14ac:dyDescent="0.3">
      <c r="A14281" s="17"/>
    </row>
    <row r="14282" spans="1:1" x14ac:dyDescent="0.3">
      <c r="A14282" s="17"/>
    </row>
    <row r="14283" spans="1:1" x14ac:dyDescent="0.3">
      <c r="A14283" s="17"/>
    </row>
    <row r="14284" spans="1:1" x14ac:dyDescent="0.3">
      <c r="A14284" s="17"/>
    </row>
    <row r="14285" spans="1:1" x14ac:dyDescent="0.3">
      <c r="A14285" s="17"/>
    </row>
    <row r="14286" spans="1:1" x14ac:dyDescent="0.3">
      <c r="A14286" s="17"/>
    </row>
    <row r="14287" spans="1:1" x14ac:dyDescent="0.3">
      <c r="A14287" s="17"/>
    </row>
    <row r="14288" spans="1:1" x14ac:dyDescent="0.3">
      <c r="A14288" s="17"/>
    </row>
    <row r="14289" spans="1:1" x14ac:dyDescent="0.3">
      <c r="A14289" s="17"/>
    </row>
    <row r="14290" spans="1:1" x14ac:dyDescent="0.3">
      <c r="A14290" s="17"/>
    </row>
    <row r="14291" spans="1:1" x14ac:dyDescent="0.3">
      <c r="A14291" s="17"/>
    </row>
    <row r="14292" spans="1:1" x14ac:dyDescent="0.3">
      <c r="A14292" s="17"/>
    </row>
    <row r="14293" spans="1:1" x14ac:dyDescent="0.3">
      <c r="A14293" s="17"/>
    </row>
    <row r="14294" spans="1:1" x14ac:dyDescent="0.3">
      <c r="A14294" s="17"/>
    </row>
    <row r="14295" spans="1:1" x14ac:dyDescent="0.3">
      <c r="A14295" s="17"/>
    </row>
    <row r="14296" spans="1:1" x14ac:dyDescent="0.3">
      <c r="A14296" s="17"/>
    </row>
    <row r="14297" spans="1:1" x14ac:dyDescent="0.3">
      <c r="A14297" s="17"/>
    </row>
    <row r="14298" spans="1:1" x14ac:dyDescent="0.3">
      <c r="A14298" s="17"/>
    </row>
    <row r="14299" spans="1:1" x14ac:dyDescent="0.3">
      <c r="A14299" s="17"/>
    </row>
    <row r="14300" spans="1:1" x14ac:dyDescent="0.3">
      <c r="A14300" s="17"/>
    </row>
    <row r="14301" spans="1:1" x14ac:dyDescent="0.3">
      <c r="A14301" s="17"/>
    </row>
    <row r="14302" spans="1:1" x14ac:dyDescent="0.3">
      <c r="A14302" s="17"/>
    </row>
    <row r="14303" spans="1:1" x14ac:dyDescent="0.3">
      <c r="A14303" s="17"/>
    </row>
    <row r="14304" spans="1:1" x14ac:dyDescent="0.3">
      <c r="A14304" s="17"/>
    </row>
    <row r="14305" spans="1:1" x14ac:dyDescent="0.3">
      <c r="A14305" s="17"/>
    </row>
    <row r="14306" spans="1:1" x14ac:dyDescent="0.3">
      <c r="A14306" s="17"/>
    </row>
    <row r="14307" spans="1:1" x14ac:dyDescent="0.3">
      <c r="A14307" s="17"/>
    </row>
    <row r="14308" spans="1:1" x14ac:dyDescent="0.3">
      <c r="A14308" s="17"/>
    </row>
    <row r="14309" spans="1:1" x14ac:dyDescent="0.3">
      <c r="A14309" s="17"/>
    </row>
    <row r="14310" spans="1:1" x14ac:dyDescent="0.3">
      <c r="A14310" s="17"/>
    </row>
    <row r="14311" spans="1:1" x14ac:dyDescent="0.3">
      <c r="A14311" s="17"/>
    </row>
    <row r="14312" spans="1:1" x14ac:dyDescent="0.3">
      <c r="A14312" s="17"/>
    </row>
    <row r="14313" spans="1:1" x14ac:dyDescent="0.3">
      <c r="A14313" s="17"/>
    </row>
    <row r="14314" spans="1:1" x14ac:dyDescent="0.3">
      <c r="A14314" s="17"/>
    </row>
    <row r="14315" spans="1:1" x14ac:dyDescent="0.3">
      <c r="A14315" s="17"/>
    </row>
    <row r="14316" spans="1:1" x14ac:dyDescent="0.3">
      <c r="A14316" s="17"/>
    </row>
    <row r="14317" spans="1:1" x14ac:dyDescent="0.3">
      <c r="A14317" s="17"/>
    </row>
    <row r="14318" spans="1:1" x14ac:dyDescent="0.3">
      <c r="A14318" s="17"/>
    </row>
    <row r="14319" spans="1:1" x14ac:dyDescent="0.3">
      <c r="A14319" s="17"/>
    </row>
    <row r="14320" spans="1:1" x14ac:dyDescent="0.3">
      <c r="A14320" s="17"/>
    </row>
    <row r="14321" spans="1:1" x14ac:dyDescent="0.3">
      <c r="A14321" s="17"/>
    </row>
    <row r="14322" spans="1:1" x14ac:dyDescent="0.3">
      <c r="A14322" s="17"/>
    </row>
    <row r="14323" spans="1:1" x14ac:dyDescent="0.3">
      <c r="A14323" s="17"/>
    </row>
    <row r="14324" spans="1:1" x14ac:dyDescent="0.3">
      <c r="A14324" s="17"/>
    </row>
    <row r="14325" spans="1:1" x14ac:dyDescent="0.3">
      <c r="A14325" s="17"/>
    </row>
    <row r="14326" spans="1:1" x14ac:dyDescent="0.3">
      <c r="A14326" s="17"/>
    </row>
    <row r="14327" spans="1:1" x14ac:dyDescent="0.3">
      <c r="A14327" s="17"/>
    </row>
    <row r="14328" spans="1:1" x14ac:dyDescent="0.3">
      <c r="A14328" s="17"/>
    </row>
    <row r="14329" spans="1:1" x14ac:dyDescent="0.3">
      <c r="A14329" s="17"/>
    </row>
    <row r="14330" spans="1:1" x14ac:dyDescent="0.3">
      <c r="A14330" s="17"/>
    </row>
    <row r="14331" spans="1:1" x14ac:dyDescent="0.3">
      <c r="A14331" s="17"/>
    </row>
    <row r="14332" spans="1:1" x14ac:dyDescent="0.3">
      <c r="A14332" s="17"/>
    </row>
    <row r="14333" spans="1:1" x14ac:dyDescent="0.3">
      <c r="A14333" s="17"/>
    </row>
    <row r="14334" spans="1:1" x14ac:dyDescent="0.3">
      <c r="A14334" s="17"/>
    </row>
    <row r="14335" spans="1:1" x14ac:dyDescent="0.3">
      <c r="A14335" s="17"/>
    </row>
    <row r="14336" spans="1:1" x14ac:dyDescent="0.3">
      <c r="A14336" s="17"/>
    </row>
    <row r="14337" spans="1:1" x14ac:dyDescent="0.3">
      <c r="A14337" s="17"/>
    </row>
    <row r="14338" spans="1:1" x14ac:dyDescent="0.3">
      <c r="A14338" s="17"/>
    </row>
    <row r="14339" spans="1:1" x14ac:dyDescent="0.3">
      <c r="A14339" s="17"/>
    </row>
    <row r="14340" spans="1:1" x14ac:dyDescent="0.3">
      <c r="A14340" s="17"/>
    </row>
    <row r="14341" spans="1:1" x14ac:dyDescent="0.3">
      <c r="A14341" s="17"/>
    </row>
    <row r="14342" spans="1:1" x14ac:dyDescent="0.3">
      <c r="A14342" s="17"/>
    </row>
    <row r="14343" spans="1:1" x14ac:dyDescent="0.3">
      <c r="A14343" s="17"/>
    </row>
    <row r="14344" spans="1:1" x14ac:dyDescent="0.3">
      <c r="A14344" s="17"/>
    </row>
    <row r="14345" spans="1:1" x14ac:dyDescent="0.3">
      <c r="A14345" s="17"/>
    </row>
    <row r="14346" spans="1:1" x14ac:dyDescent="0.3">
      <c r="A14346" s="17"/>
    </row>
    <row r="14347" spans="1:1" x14ac:dyDescent="0.3">
      <c r="A14347" s="17"/>
    </row>
    <row r="14348" spans="1:1" x14ac:dyDescent="0.3">
      <c r="A14348" s="17"/>
    </row>
    <row r="14349" spans="1:1" x14ac:dyDescent="0.3">
      <c r="A14349" s="17"/>
    </row>
    <row r="14350" spans="1:1" x14ac:dyDescent="0.3">
      <c r="A14350" s="17"/>
    </row>
    <row r="14351" spans="1:1" x14ac:dyDescent="0.3">
      <c r="A14351" s="17"/>
    </row>
    <row r="14352" spans="1:1" x14ac:dyDescent="0.3">
      <c r="A14352" s="17"/>
    </row>
    <row r="14353" spans="1:1" x14ac:dyDescent="0.3">
      <c r="A14353" s="17"/>
    </row>
    <row r="14354" spans="1:1" x14ac:dyDescent="0.3">
      <c r="A14354" s="17"/>
    </row>
    <row r="14355" spans="1:1" x14ac:dyDescent="0.3">
      <c r="A14355" s="17"/>
    </row>
    <row r="14356" spans="1:1" x14ac:dyDescent="0.3">
      <c r="A14356" s="17"/>
    </row>
    <row r="14357" spans="1:1" x14ac:dyDescent="0.3">
      <c r="A14357" s="17"/>
    </row>
    <row r="14358" spans="1:1" x14ac:dyDescent="0.3">
      <c r="A14358" s="17"/>
    </row>
  </sheetData>
  <pageMargins left="0.7" right="0.7" top="0.75" bottom="0.75" header="0.3" footer="0.3"/>
  <pageSetup orientation="portrait" r:id="rId2"/>
  <tableParts count="6">
    <tablePart r:id="rId3"/>
    <tablePart r:id="rId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tabSelected="1" topLeftCell="A4" zoomScale="40" zoomScaleNormal="40" workbookViewId="0">
      <selection activeCell="AB28" sqref="AB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Classwork 1</vt:lpstr>
      <vt:lpstr>Classwork 2</vt:lpstr>
      <vt:lpstr>Classwork 3</vt:lpstr>
      <vt:lpstr>Classwork 4</vt:lpstr>
      <vt:lpstr>Classwork 5</vt:lpstr>
      <vt:lpstr>5b</vt:lpstr>
      <vt:lpstr>Classwork 6</vt:lpstr>
      <vt:lpstr>Financial Functions</vt:lpstr>
      <vt:lpstr>Onyx Dataset Project</vt:lpstr>
      <vt:lpstr>Dictionary</vt:lpstr>
      <vt:lpstr>PivotTable</vt:lpstr>
      <vt:lpstr>My Dashboard</vt:lpstr>
      <vt:lpstr>'Classwork 6'!Criteria</vt:lpstr>
      <vt:lpstr>'Classwork 6'!Extract</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Envy Pro-4</dc:creator>
  <cp:lastModifiedBy>Rachel Akinrinola</cp:lastModifiedBy>
  <dcterms:created xsi:type="dcterms:W3CDTF">2025-01-10T09:26:30Z</dcterms:created>
  <dcterms:modified xsi:type="dcterms:W3CDTF">2025-05-02T14:28:57Z</dcterms:modified>
</cp:coreProperties>
</file>